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igami1105\Source\Repos\BuschEric97\HatcoFilesClosedDeterminer\TestFiles\"/>
    </mc:Choice>
  </mc:AlternateContent>
  <xr:revisionPtr revIDLastSave="0" documentId="13_ncr:1_{004490C3-86AA-47CF-B8C5-D5C335520B03}" xr6:coauthVersionLast="41" xr6:coauthVersionMax="43" xr10:uidLastSave="{00000000-0000-0000-0000-000000000000}"/>
  <bookViews>
    <workbookView xWindow="28680" yWindow="-120" windowWidth="29040" windowHeight="15840" tabRatio="887" xr2:uid="{00000000-000D-0000-FFFF-FFFF00000000}"/>
  </bookViews>
  <sheets>
    <sheet name="SoldData" sheetId="1" r:id="rId1"/>
    <sheet name="Import" sheetId="11" r:id="rId2"/>
    <sheet name="Agents" sheetId="6" r:id="rId3"/>
    <sheet name="Agents - Alpha" sheetId="19" r:id="rId4"/>
    <sheet name="NonCust" sheetId="14" r:id="rId5"/>
    <sheet name="NonCust - Alpha" sheetId="20" r:id="rId6"/>
    <sheet name="Brokers" sheetId="18" r:id="rId7"/>
    <sheet name="ListingAgent" sheetId="4" r:id="rId8"/>
    <sheet name="Selling Agent" sheetId="5" r:id="rId9"/>
    <sheet name="ListingBroker" sheetId="15" r:id="rId10"/>
    <sheet name="Selling Broker" sheetId="13" r:id="rId11"/>
    <sheet name="Staging" sheetId="24" r:id="rId12"/>
    <sheet name="CombAgents" sheetId="31" r:id="rId13"/>
    <sheet name="CombBrokers" sheetId="32" r:id="rId14"/>
    <sheet name="LATotals" sheetId="9" r:id="rId15"/>
    <sheet name="SATotals" sheetId="10" r:id="rId16"/>
    <sheet name="LBTotals" sheetId="16" r:id="rId17"/>
    <sheet name="SBTotals" sheetId="17" r:id="rId18"/>
    <sheet name="Trends" sheetId="21" r:id="rId19"/>
    <sheet name="2017" sheetId="30" r:id="rId20"/>
    <sheet name="2016" sheetId="29" r:id="rId21"/>
    <sheet name="2015" sheetId="28" r:id="rId22"/>
    <sheet name="2014" sheetId="27" r:id="rId23"/>
    <sheet name="2013" sheetId="26" r:id="rId24"/>
    <sheet name="2012" sheetId="22" r:id="rId25"/>
    <sheet name="2011" sheetId="23" r:id="rId26"/>
    <sheet name="2010B" sheetId="25" r:id="rId27"/>
  </sheets>
  <definedNames>
    <definedName name="_xlnm.Print_Titles" localSheetId="2">Agents!$1:$6</definedName>
    <definedName name="_xlnm.Print_Titles" localSheetId="3">'Agents - Alpha'!$1:$6</definedName>
    <definedName name="_xlnm.Print_Titles" localSheetId="6">Brokers!$1:$6</definedName>
    <definedName name="_xlnm.Print_Titles" localSheetId="4">NonCust!$1:$6</definedName>
    <definedName name="_xlnm.Print_Titles" localSheetId="5">'NonCust - Alpha'!$1:$6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8" l="1"/>
  <c r="A3" i="20"/>
  <c r="A3" i="14"/>
  <c r="A3" i="19"/>
  <c r="A9" i="14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" i="14"/>
  <c r="K6" i="18"/>
  <c r="L6" i="18" s="1"/>
  <c r="J6" i="18"/>
  <c r="H6" i="18"/>
  <c r="F6" i="18"/>
  <c r="E6" i="18"/>
  <c r="D6" i="18"/>
  <c r="B45" i="18" s="1"/>
  <c r="L45" i="18"/>
  <c r="L26" i="18"/>
  <c r="L16" i="18"/>
  <c r="L131" i="18"/>
  <c r="L46" i="18"/>
  <c r="L106" i="18"/>
  <c r="L140" i="18"/>
  <c r="L107" i="18"/>
  <c r="L109" i="18"/>
  <c r="L87" i="18"/>
  <c r="L41" i="18"/>
  <c r="L100" i="18"/>
  <c r="L143" i="18"/>
  <c r="L44" i="18"/>
  <c r="L94" i="18"/>
  <c r="L32" i="18"/>
  <c r="L51" i="18"/>
  <c r="L66" i="18"/>
  <c r="L121" i="18"/>
  <c r="L125" i="18"/>
  <c r="L22" i="18"/>
  <c r="L132" i="18"/>
  <c r="L70" i="18"/>
  <c r="L119" i="18"/>
  <c r="L15" i="18"/>
  <c r="L79" i="18"/>
  <c r="L105" i="18"/>
  <c r="L118" i="18"/>
  <c r="L112" i="18"/>
  <c r="L139" i="18"/>
  <c r="L69" i="18"/>
  <c r="L108" i="18"/>
  <c r="L67" i="18"/>
  <c r="L52" i="18"/>
  <c r="L61" i="18"/>
  <c r="L84" i="18"/>
  <c r="L91" i="18"/>
  <c r="L142" i="18"/>
  <c r="L34" i="18"/>
  <c r="L43" i="18"/>
  <c r="L57" i="18"/>
  <c r="L137" i="18"/>
  <c r="L64" i="18"/>
  <c r="L36" i="18"/>
  <c r="L99" i="18"/>
  <c r="L13" i="18"/>
  <c r="L104" i="18"/>
  <c r="L86" i="18"/>
  <c r="L50" i="18"/>
  <c r="L135" i="18"/>
  <c r="L55" i="18"/>
  <c r="L113" i="18"/>
  <c r="L144" i="18"/>
  <c r="L62" i="18"/>
  <c r="L85" i="18"/>
  <c r="L133" i="18"/>
  <c r="L98" i="18"/>
  <c r="L68" i="18"/>
  <c r="L12" i="18"/>
  <c r="L30" i="18"/>
  <c r="L103" i="18"/>
  <c r="L74" i="18"/>
  <c r="L95" i="18"/>
  <c r="L27" i="18"/>
  <c r="L92" i="18"/>
  <c r="L8" i="18"/>
  <c r="L122" i="18"/>
  <c r="L47" i="18"/>
  <c r="L101" i="18"/>
  <c r="L124" i="18"/>
  <c r="L110" i="18"/>
  <c r="L97" i="18"/>
  <c r="L11" i="18"/>
  <c r="L96" i="18"/>
  <c r="L80" i="18"/>
  <c r="L115" i="18"/>
  <c r="L25" i="18"/>
  <c r="L138" i="18"/>
  <c r="L111" i="18"/>
  <c r="L29" i="18"/>
  <c r="L56" i="18"/>
  <c r="L60" i="18"/>
  <c r="L42" i="18"/>
  <c r="L53" i="18"/>
  <c r="L73" i="18"/>
  <c r="L89" i="18"/>
  <c r="L39" i="18"/>
  <c r="L54" i="18"/>
  <c r="L19" i="18"/>
  <c r="L130" i="18"/>
  <c r="L14" i="18"/>
  <c r="L49" i="18"/>
  <c r="L126" i="18"/>
  <c r="L38" i="18"/>
  <c r="L102" i="18"/>
  <c r="L81" i="18"/>
  <c r="L23" i="18"/>
  <c r="L136" i="18"/>
  <c r="L127" i="18"/>
  <c r="L134" i="18"/>
  <c r="L21" i="18"/>
  <c r="L116" i="18"/>
  <c r="L129" i="18"/>
  <c r="L40" i="18"/>
  <c r="L24" i="18"/>
  <c r="L141" i="18"/>
  <c r="L88" i="18"/>
  <c r="L90" i="18"/>
  <c r="L120" i="18"/>
  <c r="L58" i="18"/>
  <c r="L83" i="18"/>
  <c r="L117" i="18"/>
  <c r="L7" i="18"/>
  <c r="L31" i="18"/>
  <c r="L28" i="18"/>
  <c r="L65" i="18"/>
  <c r="L114" i="18"/>
  <c r="L35" i="18"/>
  <c r="L48" i="18"/>
  <c r="L9" i="18"/>
  <c r="L77" i="18"/>
  <c r="L75" i="18"/>
  <c r="L71" i="18"/>
  <c r="L63" i="18"/>
  <c r="L17" i="18"/>
  <c r="L128" i="18"/>
  <c r="L33" i="18"/>
  <c r="L76" i="18"/>
  <c r="L18" i="18"/>
  <c r="L82" i="18"/>
  <c r="L10" i="18"/>
  <c r="L93" i="18"/>
  <c r="L59" i="18"/>
  <c r="L123" i="18"/>
  <c r="L37" i="18"/>
  <c r="L78" i="18"/>
  <c r="L72" i="18"/>
  <c r="L20" i="18"/>
  <c r="I45" i="18"/>
  <c r="I26" i="18"/>
  <c r="I16" i="18"/>
  <c r="I131" i="18"/>
  <c r="I46" i="18"/>
  <c r="I106" i="18"/>
  <c r="I140" i="18"/>
  <c r="I107" i="18"/>
  <c r="I109" i="18"/>
  <c r="I87" i="18"/>
  <c r="I41" i="18"/>
  <c r="I100" i="18"/>
  <c r="I143" i="18"/>
  <c r="I44" i="18"/>
  <c r="I94" i="18"/>
  <c r="I32" i="18"/>
  <c r="I51" i="18"/>
  <c r="I66" i="18"/>
  <c r="I121" i="18"/>
  <c r="I125" i="18"/>
  <c r="I22" i="18"/>
  <c r="I132" i="18"/>
  <c r="I70" i="18"/>
  <c r="I119" i="18"/>
  <c r="I15" i="18"/>
  <c r="I79" i="18"/>
  <c r="I105" i="18"/>
  <c r="I118" i="18"/>
  <c r="I112" i="18"/>
  <c r="I139" i="18"/>
  <c r="I69" i="18"/>
  <c r="I108" i="18"/>
  <c r="I67" i="18"/>
  <c r="I52" i="18"/>
  <c r="I61" i="18"/>
  <c r="I84" i="18"/>
  <c r="I91" i="18"/>
  <c r="I142" i="18"/>
  <c r="I34" i="18"/>
  <c r="I43" i="18"/>
  <c r="I57" i="18"/>
  <c r="I137" i="18"/>
  <c r="I64" i="18"/>
  <c r="I36" i="18"/>
  <c r="I99" i="18"/>
  <c r="I13" i="18"/>
  <c r="I104" i="18"/>
  <c r="I86" i="18"/>
  <c r="I50" i="18"/>
  <c r="I135" i="18"/>
  <c r="I55" i="18"/>
  <c r="I113" i="18"/>
  <c r="I144" i="18"/>
  <c r="I62" i="18"/>
  <c r="I85" i="18"/>
  <c r="I133" i="18"/>
  <c r="I98" i="18"/>
  <c r="I68" i="18"/>
  <c r="I12" i="18"/>
  <c r="I30" i="18"/>
  <c r="I103" i="18"/>
  <c r="I74" i="18"/>
  <c r="I95" i="18"/>
  <c r="I27" i="18"/>
  <c r="I92" i="18"/>
  <c r="I8" i="18"/>
  <c r="I122" i="18"/>
  <c r="I47" i="18"/>
  <c r="I101" i="18"/>
  <c r="I124" i="18"/>
  <c r="I110" i="18"/>
  <c r="I97" i="18"/>
  <c r="I11" i="18"/>
  <c r="I96" i="18"/>
  <c r="I80" i="18"/>
  <c r="I115" i="18"/>
  <c r="I25" i="18"/>
  <c r="I138" i="18"/>
  <c r="I111" i="18"/>
  <c r="I29" i="18"/>
  <c r="I56" i="18"/>
  <c r="I60" i="18"/>
  <c r="I42" i="18"/>
  <c r="I53" i="18"/>
  <c r="I73" i="18"/>
  <c r="I89" i="18"/>
  <c r="I39" i="18"/>
  <c r="I54" i="18"/>
  <c r="I19" i="18"/>
  <c r="I130" i="18"/>
  <c r="I14" i="18"/>
  <c r="I49" i="18"/>
  <c r="I126" i="18"/>
  <c r="I38" i="18"/>
  <c r="I102" i="18"/>
  <c r="I81" i="18"/>
  <c r="I23" i="18"/>
  <c r="I136" i="18"/>
  <c r="I127" i="18"/>
  <c r="I134" i="18"/>
  <c r="I21" i="18"/>
  <c r="I116" i="18"/>
  <c r="I129" i="18"/>
  <c r="I40" i="18"/>
  <c r="I24" i="18"/>
  <c r="I141" i="18"/>
  <c r="I88" i="18"/>
  <c r="I90" i="18"/>
  <c r="I120" i="18"/>
  <c r="I58" i="18"/>
  <c r="I83" i="18"/>
  <c r="I117" i="18"/>
  <c r="I7" i="18"/>
  <c r="I31" i="18"/>
  <c r="I28" i="18"/>
  <c r="I65" i="18"/>
  <c r="I114" i="18"/>
  <c r="I35" i="18"/>
  <c r="I48" i="18"/>
  <c r="I9" i="18"/>
  <c r="I77" i="18"/>
  <c r="I75" i="18"/>
  <c r="I71" i="18"/>
  <c r="I63" i="18"/>
  <c r="I17" i="18"/>
  <c r="I128" i="18"/>
  <c r="I33" i="18"/>
  <c r="I76" i="18"/>
  <c r="I18" i="18"/>
  <c r="I82" i="18"/>
  <c r="I10" i="18"/>
  <c r="I93" i="18"/>
  <c r="I59" i="18"/>
  <c r="I123" i="18"/>
  <c r="I37" i="18"/>
  <c r="I78" i="18"/>
  <c r="I72" i="18"/>
  <c r="I20" i="18"/>
  <c r="G45" i="18"/>
  <c r="G26" i="18"/>
  <c r="G16" i="18"/>
  <c r="G131" i="18"/>
  <c r="G46" i="18"/>
  <c r="G106" i="18"/>
  <c r="G140" i="18"/>
  <c r="G107" i="18"/>
  <c r="G109" i="18"/>
  <c r="G87" i="18"/>
  <c r="G41" i="18"/>
  <c r="G100" i="18"/>
  <c r="G143" i="18"/>
  <c r="G44" i="18"/>
  <c r="G94" i="18"/>
  <c r="G32" i="18"/>
  <c r="G51" i="18"/>
  <c r="G66" i="18"/>
  <c r="G121" i="18"/>
  <c r="G125" i="18"/>
  <c r="G22" i="18"/>
  <c r="G132" i="18"/>
  <c r="G70" i="18"/>
  <c r="G119" i="18"/>
  <c r="G15" i="18"/>
  <c r="G79" i="18"/>
  <c r="G105" i="18"/>
  <c r="G118" i="18"/>
  <c r="G112" i="18"/>
  <c r="G139" i="18"/>
  <c r="G69" i="18"/>
  <c r="G108" i="18"/>
  <c r="G67" i="18"/>
  <c r="G52" i="18"/>
  <c r="G61" i="18"/>
  <c r="G84" i="18"/>
  <c r="G91" i="18"/>
  <c r="G142" i="18"/>
  <c r="G34" i="18"/>
  <c r="G43" i="18"/>
  <c r="G57" i="18"/>
  <c r="G137" i="18"/>
  <c r="G64" i="18"/>
  <c r="G36" i="18"/>
  <c r="G99" i="18"/>
  <c r="G13" i="18"/>
  <c r="G104" i="18"/>
  <c r="G86" i="18"/>
  <c r="G50" i="18"/>
  <c r="G135" i="18"/>
  <c r="G55" i="18"/>
  <c r="G113" i="18"/>
  <c r="G144" i="18"/>
  <c r="G62" i="18"/>
  <c r="G85" i="18"/>
  <c r="G133" i="18"/>
  <c r="G98" i="18"/>
  <c r="G68" i="18"/>
  <c r="G12" i="18"/>
  <c r="G30" i="18"/>
  <c r="G103" i="18"/>
  <c r="G74" i="18"/>
  <c r="G95" i="18"/>
  <c r="G27" i="18"/>
  <c r="G92" i="18"/>
  <c r="G8" i="18"/>
  <c r="G122" i="18"/>
  <c r="G47" i="18"/>
  <c r="G101" i="18"/>
  <c r="G124" i="18"/>
  <c r="G110" i="18"/>
  <c r="G97" i="18"/>
  <c r="G11" i="18"/>
  <c r="G96" i="18"/>
  <c r="G80" i="18"/>
  <c r="G115" i="18"/>
  <c r="G25" i="18"/>
  <c r="G138" i="18"/>
  <c r="G111" i="18"/>
  <c r="G29" i="18"/>
  <c r="G56" i="18"/>
  <c r="G60" i="18"/>
  <c r="G42" i="18"/>
  <c r="G53" i="18"/>
  <c r="G73" i="18"/>
  <c r="G89" i="18"/>
  <c r="G39" i="18"/>
  <c r="G54" i="18"/>
  <c r="G19" i="18"/>
  <c r="G130" i="18"/>
  <c r="G14" i="18"/>
  <c r="G49" i="18"/>
  <c r="G126" i="18"/>
  <c r="G38" i="18"/>
  <c r="G102" i="18"/>
  <c r="G81" i="18"/>
  <c r="G23" i="18"/>
  <c r="G136" i="18"/>
  <c r="G127" i="18"/>
  <c r="G134" i="18"/>
  <c r="G21" i="18"/>
  <c r="G116" i="18"/>
  <c r="G129" i="18"/>
  <c r="G40" i="18"/>
  <c r="G24" i="18"/>
  <c r="G141" i="18"/>
  <c r="G88" i="18"/>
  <c r="G90" i="18"/>
  <c r="G120" i="18"/>
  <c r="G58" i="18"/>
  <c r="G83" i="18"/>
  <c r="G117" i="18"/>
  <c r="G7" i="18"/>
  <c r="G31" i="18"/>
  <c r="G28" i="18"/>
  <c r="G65" i="18"/>
  <c r="G114" i="18"/>
  <c r="G35" i="18"/>
  <c r="G48" i="18"/>
  <c r="G9" i="18"/>
  <c r="G77" i="18"/>
  <c r="G75" i="18"/>
  <c r="G71" i="18"/>
  <c r="G63" i="18"/>
  <c r="G17" i="18"/>
  <c r="G128" i="18"/>
  <c r="G33" i="18"/>
  <c r="G76" i="18"/>
  <c r="G18" i="18"/>
  <c r="G82" i="18"/>
  <c r="G10" i="18"/>
  <c r="G93" i="18"/>
  <c r="G59" i="18"/>
  <c r="G123" i="18"/>
  <c r="G37" i="18"/>
  <c r="G78" i="18"/>
  <c r="G72" i="18"/>
  <c r="G20" i="18"/>
  <c r="J2684" i="32"/>
  <c r="J2683" i="32"/>
  <c r="J2682" i="32"/>
  <c r="J2681" i="32"/>
  <c r="J2680" i="32"/>
  <c r="J2679" i="32"/>
  <c r="J2678" i="32"/>
  <c r="J2677" i="32"/>
  <c r="J2676" i="32"/>
  <c r="J2675" i="32"/>
  <c r="J2674" i="32"/>
  <c r="J2673" i="32"/>
  <c r="J2672" i="32"/>
  <c r="J2671" i="32"/>
  <c r="J2670" i="32"/>
  <c r="J2669" i="32"/>
  <c r="J2668" i="32"/>
  <c r="J2667" i="32"/>
  <c r="J2666" i="32"/>
  <c r="J2665" i="32"/>
  <c r="J2664" i="32"/>
  <c r="J2663" i="32"/>
  <c r="J2662" i="32"/>
  <c r="J2661" i="32"/>
  <c r="J2660" i="32"/>
  <c r="J2659" i="32"/>
  <c r="J2658" i="32"/>
  <c r="J2657" i="32"/>
  <c r="J2656" i="32"/>
  <c r="J2655" i="32"/>
  <c r="J2654" i="32"/>
  <c r="J2653" i="32"/>
  <c r="J2652" i="32"/>
  <c r="J2651" i="32"/>
  <c r="J2650" i="32"/>
  <c r="J2649" i="32"/>
  <c r="J2648" i="32"/>
  <c r="J2647" i="32"/>
  <c r="J2646" i="32"/>
  <c r="J2645" i="32"/>
  <c r="J2644" i="32"/>
  <c r="J2643" i="32"/>
  <c r="J2642" i="32"/>
  <c r="J2641" i="32"/>
  <c r="J2640" i="32"/>
  <c r="J2639" i="32"/>
  <c r="J2638" i="32"/>
  <c r="J2637" i="32"/>
  <c r="J2636" i="32"/>
  <c r="J2635" i="32"/>
  <c r="J2634" i="32"/>
  <c r="J2633" i="32"/>
  <c r="J2632" i="32"/>
  <c r="J2631" i="32"/>
  <c r="J2630" i="32"/>
  <c r="J2629" i="32"/>
  <c r="J2628" i="32"/>
  <c r="J2627" i="32"/>
  <c r="J2626" i="32"/>
  <c r="J2625" i="32"/>
  <c r="J2624" i="32"/>
  <c r="J2623" i="32"/>
  <c r="J2622" i="32"/>
  <c r="J2621" i="32"/>
  <c r="J2620" i="32"/>
  <c r="J2619" i="32"/>
  <c r="J2618" i="32"/>
  <c r="J2617" i="32"/>
  <c r="J2616" i="32"/>
  <c r="J2615" i="32"/>
  <c r="J2614" i="32"/>
  <c r="J2613" i="32"/>
  <c r="J2612" i="32"/>
  <c r="J2611" i="32"/>
  <c r="J2610" i="32"/>
  <c r="J2609" i="32"/>
  <c r="J2608" i="32"/>
  <c r="J2607" i="32"/>
  <c r="J2606" i="32"/>
  <c r="J2605" i="32"/>
  <c r="J2604" i="32"/>
  <c r="J2603" i="32"/>
  <c r="J2602" i="32"/>
  <c r="J2601" i="32"/>
  <c r="J2600" i="32"/>
  <c r="J2599" i="32"/>
  <c r="J2598" i="32"/>
  <c r="J2597" i="32"/>
  <c r="J2596" i="32"/>
  <c r="J2595" i="32"/>
  <c r="J2594" i="32"/>
  <c r="J2593" i="32"/>
  <c r="J2592" i="32"/>
  <c r="J2591" i="32"/>
  <c r="J2590" i="32"/>
  <c r="J2589" i="32"/>
  <c r="J2588" i="32"/>
  <c r="J2587" i="32"/>
  <c r="J2586" i="32"/>
  <c r="J2585" i="32"/>
  <c r="J2584" i="32"/>
  <c r="J2583" i="32"/>
  <c r="J2582" i="32"/>
  <c r="J2581" i="32"/>
  <c r="J2580" i="32"/>
  <c r="J2579" i="32"/>
  <c r="J2578" i="32"/>
  <c r="J2577" i="32"/>
  <c r="J2576" i="32"/>
  <c r="J2575" i="32"/>
  <c r="J2574" i="32"/>
  <c r="J2573" i="32"/>
  <c r="J2572" i="32"/>
  <c r="J2571" i="32"/>
  <c r="J2570" i="32"/>
  <c r="J2569" i="32"/>
  <c r="J2568" i="32"/>
  <c r="J2567" i="32"/>
  <c r="J2566" i="32"/>
  <c r="J2565" i="32"/>
  <c r="J2564" i="32"/>
  <c r="J2563" i="32"/>
  <c r="J2562" i="32"/>
  <c r="J2561" i="32"/>
  <c r="J2560" i="32"/>
  <c r="J2559" i="32"/>
  <c r="J2558" i="32"/>
  <c r="J2557" i="32"/>
  <c r="J2556" i="32"/>
  <c r="J2555" i="32"/>
  <c r="J2554" i="32"/>
  <c r="J2553" i="32"/>
  <c r="J2552" i="32"/>
  <c r="J2551" i="32"/>
  <c r="J2550" i="32"/>
  <c r="J2549" i="32"/>
  <c r="J2548" i="32"/>
  <c r="J2547" i="32"/>
  <c r="J2546" i="32"/>
  <c r="J2545" i="32"/>
  <c r="J2544" i="32"/>
  <c r="J2543" i="32"/>
  <c r="J2542" i="32"/>
  <c r="J2541" i="32"/>
  <c r="J2540" i="32"/>
  <c r="J2539" i="32"/>
  <c r="J2538" i="32"/>
  <c r="J2537" i="32"/>
  <c r="J2536" i="32"/>
  <c r="J2535" i="32"/>
  <c r="J2534" i="32"/>
  <c r="J2533" i="32"/>
  <c r="J2532" i="32"/>
  <c r="J2531" i="32"/>
  <c r="J2530" i="32"/>
  <c r="J2529" i="32"/>
  <c r="J2528" i="32"/>
  <c r="J2527" i="32"/>
  <c r="J2526" i="32"/>
  <c r="J2525" i="32"/>
  <c r="J2524" i="32"/>
  <c r="J2523" i="32"/>
  <c r="J2522" i="32"/>
  <c r="J2521" i="32"/>
  <c r="J2520" i="32"/>
  <c r="J2519" i="32"/>
  <c r="J2518" i="32"/>
  <c r="J2517" i="32"/>
  <c r="J2516" i="32"/>
  <c r="J2515" i="32"/>
  <c r="J2514" i="32"/>
  <c r="J2513" i="32"/>
  <c r="J2512" i="32"/>
  <c r="J2511" i="32"/>
  <c r="J2510" i="32"/>
  <c r="J2509" i="32"/>
  <c r="J2508" i="32"/>
  <c r="J2507" i="32"/>
  <c r="J2506" i="32"/>
  <c r="J2505" i="32"/>
  <c r="J2504" i="32"/>
  <c r="J2503" i="32"/>
  <c r="J2502" i="32"/>
  <c r="J2501" i="32"/>
  <c r="J2500" i="32"/>
  <c r="J2499" i="32"/>
  <c r="J2498" i="32"/>
  <c r="J2497" i="32"/>
  <c r="J2496" i="32"/>
  <c r="J2495" i="32"/>
  <c r="J2494" i="32"/>
  <c r="J2493" i="32"/>
  <c r="J2492" i="32"/>
  <c r="J2491" i="32"/>
  <c r="J2490" i="32"/>
  <c r="J2489" i="32"/>
  <c r="J2488" i="32"/>
  <c r="J2487" i="32"/>
  <c r="J2486" i="32"/>
  <c r="J2485" i="32"/>
  <c r="J2484" i="32"/>
  <c r="J2483" i="32"/>
  <c r="J2482" i="32"/>
  <c r="J2481" i="32"/>
  <c r="J2480" i="32"/>
  <c r="J2479" i="32"/>
  <c r="J2478" i="32"/>
  <c r="J2477" i="32"/>
  <c r="J2476" i="32"/>
  <c r="J2475" i="32"/>
  <c r="J2474" i="32"/>
  <c r="J2473" i="32"/>
  <c r="J2472" i="32"/>
  <c r="J2471" i="32"/>
  <c r="J2470" i="32"/>
  <c r="J2469" i="32"/>
  <c r="J2468" i="32"/>
  <c r="J2467" i="32"/>
  <c r="J2466" i="32"/>
  <c r="J2465" i="32"/>
  <c r="J2464" i="32"/>
  <c r="J2463" i="32"/>
  <c r="J2462" i="32"/>
  <c r="J2461" i="32"/>
  <c r="J2460" i="32"/>
  <c r="J2459" i="32"/>
  <c r="J2458" i="32"/>
  <c r="J2457" i="32"/>
  <c r="J2456" i="32"/>
  <c r="J2455" i="32"/>
  <c r="J2454" i="32"/>
  <c r="J2453" i="32"/>
  <c r="J2452" i="32"/>
  <c r="J2451" i="32"/>
  <c r="J2450" i="32"/>
  <c r="J2449" i="32"/>
  <c r="J2448" i="32"/>
  <c r="J2447" i="32"/>
  <c r="J2446" i="32"/>
  <c r="J2445" i="32"/>
  <c r="J2444" i="32"/>
  <c r="J2443" i="32"/>
  <c r="J2442" i="32"/>
  <c r="J2441" i="32"/>
  <c r="J2440" i="32"/>
  <c r="J2439" i="32"/>
  <c r="J2438" i="32"/>
  <c r="J2437" i="32"/>
  <c r="J2436" i="32"/>
  <c r="J2435" i="32"/>
  <c r="J2434" i="32"/>
  <c r="J2433" i="32"/>
  <c r="J2432" i="32"/>
  <c r="J2431" i="32"/>
  <c r="J2430" i="32"/>
  <c r="J2429" i="32"/>
  <c r="J2428" i="32"/>
  <c r="J2427" i="32"/>
  <c r="J2426" i="32"/>
  <c r="J2425" i="32"/>
  <c r="J2424" i="32"/>
  <c r="J2423" i="32"/>
  <c r="J2422" i="32"/>
  <c r="J2421" i="32"/>
  <c r="J2420" i="32"/>
  <c r="J2419" i="32"/>
  <c r="J2418" i="32"/>
  <c r="J2417" i="32"/>
  <c r="J2416" i="32"/>
  <c r="J2415" i="32"/>
  <c r="J2414" i="32"/>
  <c r="J2413" i="32"/>
  <c r="J2412" i="32"/>
  <c r="J2411" i="32"/>
  <c r="J2410" i="32"/>
  <c r="J2409" i="32"/>
  <c r="J2408" i="32"/>
  <c r="J2407" i="32"/>
  <c r="J2406" i="32"/>
  <c r="J2405" i="32"/>
  <c r="J2404" i="32"/>
  <c r="J2403" i="32"/>
  <c r="J2402" i="32"/>
  <c r="J2401" i="32"/>
  <c r="J2400" i="32"/>
  <c r="J2399" i="32"/>
  <c r="J2398" i="32"/>
  <c r="J2397" i="32"/>
  <c r="J2396" i="32"/>
  <c r="J2395" i="32"/>
  <c r="J2394" i="32"/>
  <c r="J2393" i="32"/>
  <c r="J2392" i="32"/>
  <c r="J2391" i="32"/>
  <c r="J2390" i="32"/>
  <c r="J2389" i="32"/>
  <c r="J2388" i="32"/>
  <c r="J2387" i="32"/>
  <c r="J2386" i="32"/>
  <c r="J2385" i="32"/>
  <c r="J2384" i="32"/>
  <c r="J2383" i="32"/>
  <c r="J2382" i="32"/>
  <c r="J2381" i="32"/>
  <c r="J2380" i="32"/>
  <c r="J2379" i="32"/>
  <c r="J2378" i="32"/>
  <c r="J2377" i="32"/>
  <c r="J2376" i="32"/>
  <c r="J2375" i="32"/>
  <c r="J2374" i="32"/>
  <c r="J2373" i="32"/>
  <c r="J2372" i="32"/>
  <c r="J2371" i="32"/>
  <c r="J2370" i="32"/>
  <c r="J2369" i="32"/>
  <c r="J2368" i="32"/>
  <c r="J2367" i="32"/>
  <c r="J2366" i="32"/>
  <c r="J2365" i="32"/>
  <c r="J2364" i="32"/>
  <c r="J2363" i="32"/>
  <c r="J2362" i="32"/>
  <c r="J2361" i="32"/>
  <c r="J2360" i="32"/>
  <c r="J2359" i="32"/>
  <c r="J2358" i="32"/>
  <c r="J2357" i="32"/>
  <c r="J2356" i="32"/>
  <c r="J2355" i="32"/>
  <c r="J2354" i="32"/>
  <c r="J2353" i="32"/>
  <c r="J2352" i="32"/>
  <c r="J2351" i="32"/>
  <c r="J2350" i="32"/>
  <c r="J2349" i="32"/>
  <c r="J2348" i="32"/>
  <c r="J2347" i="32"/>
  <c r="J2346" i="32"/>
  <c r="J2345" i="32"/>
  <c r="J2344" i="32"/>
  <c r="J2343" i="32"/>
  <c r="J2342" i="32"/>
  <c r="J2341" i="32"/>
  <c r="J2340" i="32"/>
  <c r="J2339" i="32"/>
  <c r="J2338" i="32"/>
  <c r="J2337" i="32"/>
  <c r="J2336" i="32"/>
  <c r="J2335" i="32"/>
  <c r="J2334" i="32"/>
  <c r="J2333" i="32"/>
  <c r="J2332" i="32"/>
  <c r="J2331" i="32"/>
  <c r="J2330" i="32"/>
  <c r="J2329" i="32"/>
  <c r="J2328" i="32"/>
  <c r="J2327" i="32"/>
  <c r="J2326" i="32"/>
  <c r="J2325" i="32"/>
  <c r="J2324" i="32"/>
  <c r="J2323" i="32"/>
  <c r="J2322" i="32"/>
  <c r="J2321" i="32"/>
  <c r="J2320" i="32"/>
  <c r="J2319" i="32"/>
  <c r="J2318" i="32"/>
  <c r="J2317" i="32"/>
  <c r="J2316" i="32"/>
  <c r="J2315" i="32"/>
  <c r="J2314" i="32"/>
  <c r="J2313" i="32"/>
  <c r="J2312" i="32"/>
  <c r="J2311" i="32"/>
  <c r="J2310" i="32"/>
  <c r="J2309" i="32"/>
  <c r="J2308" i="32"/>
  <c r="J2307" i="32"/>
  <c r="J2306" i="32"/>
  <c r="J2305" i="32"/>
  <c r="J2304" i="32"/>
  <c r="J2303" i="32"/>
  <c r="J2302" i="32"/>
  <c r="J2301" i="32"/>
  <c r="J2300" i="32"/>
  <c r="J2299" i="32"/>
  <c r="J2298" i="32"/>
  <c r="J2297" i="32"/>
  <c r="J2296" i="32"/>
  <c r="J2295" i="32"/>
  <c r="J2294" i="32"/>
  <c r="J2293" i="32"/>
  <c r="J2292" i="32"/>
  <c r="J2291" i="32"/>
  <c r="J2290" i="32"/>
  <c r="J2289" i="32"/>
  <c r="J2288" i="32"/>
  <c r="J2287" i="32"/>
  <c r="J2286" i="32"/>
  <c r="J2285" i="32"/>
  <c r="J2284" i="32"/>
  <c r="J2283" i="32"/>
  <c r="J2282" i="32"/>
  <c r="J2281" i="32"/>
  <c r="J2280" i="32"/>
  <c r="J2279" i="32"/>
  <c r="J2278" i="32"/>
  <c r="J2277" i="32"/>
  <c r="J2276" i="32"/>
  <c r="J2275" i="32"/>
  <c r="J2274" i="32"/>
  <c r="J2273" i="32"/>
  <c r="J2272" i="32"/>
  <c r="J2271" i="32"/>
  <c r="J2270" i="32"/>
  <c r="J2269" i="32"/>
  <c r="J2268" i="32"/>
  <c r="J2267" i="32"/>
  <c r="J2266" i="32"/>
  <c r="J2265" i="32"/>
  <c r="J2264" i="32"/>
  <c r="J2263" i="32"/>
  <c r="J2262" i="32"/>
  <c r="J2261" i="32"/>
  <c r="J2260" i="32"/>
  <c r="J2259" i="32"/>
  <c r="J2258" i="32"/>
  <c r="J2257" i="32"/>
  <c r="J2256" i="32"/>
  <c r="J2255" i="32"/>
  <c r="J2254" i="32"/>
  <c r="J2253" i="32"/>
  <c r="J2252" i="32"/>
  <c r="J2251" i="32"/>
  <c r="J2250" i="32"/>
  <c r="J2249" i="32"/>
  <c r="J2248" i="32"/>
  <c r="J2247" i="32"/>
  <c r="J2246" i="32"/>
  <c r="J2245" i="32"/>
  <c r="J2244" i="32"/>
  <c r="J2243" i="32"/>
  <c r="J2242" i="32"/>
  <c r="J2241" i="32"/>
  <c r="J2240" i="32"/>
  <c r="J2239" i="32"/>
  <c r="J2238" i="32"/>
  <c r="J2237" i="32"/>
  <c r="J2236" i="32"/>
  <c r="J2235" i="32"/>
  <c r="J2234" i="32"/>
  <c r="J2233" i="32"/>
  <c r="J2232" i="32"/>
  <c r="J2231" i="32"/>
  <c r="J2230" i="32"/>
  <c r="J2229" i="32"/>
  <c r="J2228" i="32"/>
  <c r="J2227" i="32"/>
  <c r="J2226" i="32"/>
  <c r="J2225" i="32"/>
  <c r="J2224" i="32"/>
  <c r="J2223" i="32"/>
  <c r="J2222" i="32"/>
  <c r="J2221" i="32"/>
  <c r="J2220" i="32"/>
  <c r="J2219" i="32"/>
  <c r="J2218" i="32"/>
  <c r="J2217" i="32"/>
  <c r="J2216" i="32"/>
  <c r="J2215" i="32"/>
  <c r="J2214" i="32"/>
  <c r="J2213" i="32"/>
  <c r="J2212" i="32"/>
  <c r="J2211" i="32"/>
  <c r="J2210" i="32"/>
  <c r="J2209" i="32"/>
  <c r="J2208" i="32"/>
  <c r="J2207" i="32"/>
  <c r="J2206" i="32"/>
  <c r="J2205" i="32"/>
  <c r="J2204" i="32"/>
  <c r="J2203" i="32"/>
  <c r="J2202" i="32"/>
  <c r="J2201" i="32"/>
  <c r="J2200" i="32"/>
  <c r="J2199" i="32"/>
  <c r="J2198" i="32"/>
  <c r="J2197" i="32"/>
  <c r="J2196" i="32"/>
  <c r="J2195" i="32"/>
  <c r="J2194" i="32"/>
  <c r="J2193" i="32"/>
  <c r="J2192" i="32"/>
  <c r="J2191" i="32"/>
  <c r="J2190" i="32"/>
  <c r="J2189" i="32"/>
  <c r="J2188" i="32"/>
  <c r="J2187" i="32"/>
  <c r="J2186" i="32"/>
  <c r="J2185" i="32"/>
  <c r="J2184" i="32"/>
  <c r="J2183" i="32"/>
  <c r="J2182" i="32"/>
  <c r="J2181" i="32"/>
  <c r="J2180" i="32"/>
  <c r="J2179" i="32"/>
  <c r="J2178" i="32"/>
  <c r="J2177" i="32"/>
  <c r="J2176" i="32"/>
  <c r="J2175" i="32"/>
  <c r="J2174" i="32"/>
  <c r="J2173" i="32"/>
  <c r="J2172" i="32"/>
  <c r="J2171" i="32"/>
  <c r="J2170" i="32"/>
  <c r="J2169" i="32"/>
  <c r="J2168" i="32"/>
  <c r="J2167" i="32"/>
  <c r="J2166" i="32"/>
  <c r="J2165" i="32"/>
  <c r="J2164" i="32"/>
  <c r="J2163" i="32"/>
  <c r="J2162" i="32"/>
  <c r="J2161" i="32"/>
  <c r="J2160" i="32"/>
  <c r="J2159" i="32"/>
  <c r="J2158" i="32"/>
  <c r="J2157" i="32"/>
  <c r="J2156" i="32"/>
  <c r="J2155" i="32"/>
  <c r="J2154" i="32"/>
  <c r="J2153" i="32"/>
  <c r="J2152" i="32"/>
  <c r="J2151" i="32"/>
  <c r="J2150" i="32"/>
  <c r="J2149" i="32"/>
  <c r="J2148" i="32"/>
  <c r="J2147" i="32"/>
  <c r="J2146" i="32"/>
  <c r="J2145" i="32"/>
  <c r="J2144" i="32"/>
  <c r="J2143" i="32"/>
  <c r="J2142" i="32"/>
  <c r="J2141" i="32"/>
  <c r="J2140" i="32"/>
  <c r="J2139" i="32"/>
  <c r="J2138" i="32"/>
  <c r="J2137" i="32"/>
  <c r="J2136" i="32"/>
  <c r="J2135" i="32"/>
  <c r="J2134" i="32"/>
  <c r="J2133" i="32"/>
  <c r="J2132" i="32"/>
  <c r="J2131" i="32"/>
  <c r="J2130" i="32"/>
  <c r="J2129" i="32"/>
  <c r="J2128" i="32"/>
  <c r="J2127" i="32"/>
  <c r="J2126" i="32"/>
  <c r="J2125" i="32"/>
  <c r="J2124" i="32"/>
  <c r="J2123" i="32"/>
  <c r="J2122" i="32"/>
  <c r="J2121" i="32"/>
  <c r="J2120" i="32"/>
  <c r="J2119" i="32"/>
  <c r="J2118" i="32"/>
  <c r="J2117" i="32"/>
  <c r="J2116" i="32"/>
  <c r="J2115" i="32"/>
  <c r="J2114" i="32"/>
  <c r="J2113" i="32"/>
  <c r="J2112" i="32"/>
  <c r="J2111" i="32"/>
  <c r="J2110" i="32"/>
  <c r="J2109" i="32"/>
  <c r="J2108" i="32"/>
  <c r="J2107" i="32"/>
  <c r="J2106" i="32"/>
  <c r="J2105" i="32"/>
  <c r="J2104" i="32"/>
  <c r="J2103" i="32"/>
  <c r="J2102" i="32"/>
  <c r="J2101" i="32"/>
  <c r="J2100" i="32"/>
  <c r="J2099" i="32"/>
  <c r="J2098" i="32"/>
  <c r="J2097" i="32"/>
  <c r="J2096" i="32"/>
  <c r="J2095" i="32"/>
  <c r="J2094" i="32"/>
  <c r="J2093" i="32"/>
  <c r="J2092" i="32"/>
  <c r="J2091" i="32"/>
  <c r="J2090" i="32"/>
  <c r="J2089" i="32"/>
  <c r="J2088" i="32"/>
  <c r="J2087" i="32"/>
  <c r="J2086" i="32"/>
  <c r="J2085" i="32"/>
  <c r="J2084" i="32"/>
  <c r="J2083" i="32"/>
  <c r="J2082" i="32"/>
  <c r="J2081" i="32"/>
  <c r="J2080" i="32"/>
  <c r="J2079" i="32"/>
  <c r="J2078" i="32"/>
  <c r="J2077" i="32"/>
  <c r="J2076" i="32"/>
  <c r="J2075" i="32"/>
  <c r="J2074" i="32"/>
  <c r="J2073" i="32"/>
  <c r="J2072" i="32"/>
  <c r="J2071" i="32"/>
  <c r="J2070" i="32"/>
  <c r="J2069" i="32"/>
  <c r="J2068" i="32"/>
  <c r="J2067" i="32"/>
  <c r="J2066" i="32"/>
  <c r="J2065" i="32"/>
  <c r="J2064" i="32"/>
  <c r="J2063" i="32"/>
  <c r="J2062" i="32"/>
  <c r="J2061" i="32"/>
  <c r="J2060" i="32"/>
  <c r="J2059" i="32"/>
  <c r="J2058" i="32"/>
  <c r="J2057" i="32"/>
  <c r="J2056" i="32"/>
  <c r="J2055" i="32"/>
  <c r="J2054" i="32"/>
  <c r="J2053" i="32"/>
  <c r="J2052" i="32"/>
  <c r="J2051" i="32"/>
  <c r="J2050" i="32"/>
  <c r="J2049" i="32"/>
  <c r="J2048" i="32"/>
  <c r="J2047" i="32"/>
  <c r="J2046" i="32"/>
  <c r="J2045" i="32"/>
  <c r="J2044" i="32"/>
  <c r="J2043" i="32"/>
  <c r="J2042" i="32"/>
  <c r="J2041" i="32"/>
  <c r="J2040" i="32"/>
  <c r="J2039" i="32"/>
  <c r="J2038" i="32"/>
  <c r="J2037" i="32"/>
  <c r="J2036" i="32"/>
  <c r="J2035" i="32"/>
  <c r="J2034" i="32"/>
  <c r="J2033" i="32"/>
  <c r="J2032" i="32"/>
  <c r="J2031" i="32"/>
  <c r="J2030" i="32"/>
  <c r="J2029" i="32"/>
  <c r="J2028" i="32"/>
  <c r="J2027" i="32"/>
  <c r="J2026" i="32"/>
  <c r="J2025" i="32"/>
  <c r="J2024" i="32"/>
  <c r="J2023" i="32"/>
  <c r="J2022" i="32"/>
  <c r="J2021" i="32"/>
  <c r="J2020" i="32"/>
  <c r="J2019" i="32"/>
  <c r="J2018" i="32"/>
  <c r="J2017" i="32"/>
  <c r="J2016" i="32"/>
  <c r="J2015" i="32"/>
  <c r="J2014" i="32"/>
  <c r="J2013" i="32"/>
  <c r="J2012" i="32"/>
  <c r="J2011" i="32"/>
  <c r="J2010" i="32"/>
  <c r="J2009" i="32"/>
  <c r="J2008" i="32"/>
  <c r="J2007" i="32"/>
  <c r="J2006" i="32"/>
  <c r="J2005" i="32"/>
  <c r="J2004" i="32"/>
  <c r="J2003" i="32"/>
  <c r="J2002" i="32"/>
  <c r="J2001" i="32"/>
  <c r="J2000" i="32"/>
  <c r="J1999" i="32"/>
  <c r="J1998" i="32"/>
  <c r="J1997" i="32"/>
  <c r="J1996" i="32"/>
  <c r="J1995" i="32"/>
  <c r="J1994" i="32"/>
  <c r="J1993" i="32"/>
  <c r="J1992" i="32"/>
  <c r="J1991" i="32"/>
  <c r="J1990" i="32"/>
  <c r="J1989" i="32"/>
  <c r="J1988" i="32"/>
  <c r="J1987" i="32"/>
  <c r="J1986" i="32"/>
  <c r="J1985" i="32"/>
  <c r="J1984" i="32"/>
  <c r="J1983" i="32"/>
  <c r="J1982" i="32"/>
  <c r="J1981" i="32"/>
  <c r="J1980" i="32"/>
  <c r="J1979" i="32"/>
  <c r="J1978" i="32"/>
  <c r="J1977" i="32"/>
  <c r="J1976" i="32"/>
  <c r="J1975" i="32"/>
  <c r="J1974" i="32"/>
  <c r="J1973" i="32"/>
  <c r="J1972" i="32"/>
  <c r="J1971" i="32"/>
  <c r="J1970" i="32"/>
  <c r="J1969" i="32"/>
  <c r="J1968" i="32"/>
  <c r="J1967" i="32"/>
  <c r="J1966" i="32"/>
  <c r="J1965" i="32"/>
  <c r="J1964" i="32"/>
  <c r="J1963" i="32"/>
  <c r="J1962" i="32"/>
  <c r="J1961" i="32"/>
  <c r="J1960" i="32"/>
  <c r="J1959" i="32"/>
  <c r="J1958" i="32"/>
  <c r="J1957" i="32"/>
  <c r="J1956" i="32"/>
  <c r="J1955" i="32"/>
  <c r="J1954" i="32"/>
  <c r="J1953" i="32"/>
  <c r="J1952" i="32"/>
  <c r="J1951" i="32"/>
  <c r="J1950" i="32"/>
  <c r="J1949" i="32"/>
  <c r="J1948" i="32"/>
  <c r="J1947" i="32"/>
  <c r="J1946" i="32"/>
  <c r="J1945" i="32"/>
  <c r="J1944" i="32"/>
  <c r="J1943" i="32"/>
  <c r="J1942" i="32"/>
  <c r="J1941" i="32"/>
  <c r="J1940" i="32"/>
  <c r="J1939" i="32"/>
  <c r="J1938" i="32"/>
  <c r="J1937" i="32"/>
  <c r="J1936" i="32"/>
  <c r="J1935" i="32"/>
  <c r="J1934" i="32"/>
  <c r="J1933" i="32"/>
  <c r="J1932" i="32"/>
  <c r="J1931" i="32"/>
  <c r="J1930" i="32"/>
  <c r="J1929" i="32"/>
  <c r="J1928" i="32"/>
  <c r="J1927" i="32"/>
  <c r="J1926" i="32"/>
  <c r="J1925" i="32"/>
  <c r="J1924" i="32"/>
  <c r="J1923" i="32"/>
  <c r="J1922" i="32"/>
  <c r="J1921" i="32"/>
  <c r="J1920" i="32"/>
  <c r="J1919" i="32"/>
  <c r="J1918" i="32"/>
  <c r="J1917" i="32"/>
  <c r="J1916" i="32"/>
  <c r="J1915" i="32"/>
  <c r="J1914" i="32"/>
  <c r="J1913" i="32"/>
  <c r="J1912" i="32"/>
  <c r="J1911" i="32"/>
  <c r="J1910" i="32"/>
  <c r="J1909" i="32"/>
  <c r="J1908" i="32"/>
  <c r="J1907" i="32"/>
  <c r="J1906" i="32"/>
  <c r="J1905" i="32"/>
  <c r="J1904" i="32"/>
  <c r="J1903" i="32"/>
  <c r="J1902" i="32"/>
  <c r="J1901" i="32"/>
  <c r="J1900" i="32"/>
  <c r="J1899" i="32"/>
  <c r="J1898" i="32"/>
  <c r="J1897" i="32"/>
  <c r="J1896" i="32"/>
  <c r="J1895" i="32"/>
  <c r="J1894" i="32"/>
  <c r="J1893" i="32"/>
  <c r="J1892" i="32"/>
  <c r="J1891" i="32"/>
  <c r="J1890" i="32"/>
  <c r="J1889" i="32"/>
  <c r="J1888" i="32"/>
  <c r="J1887" i="32"/>
  <c r="J1886" i="32"/>
  <c r="J1885" i="32"/>
  <c r="J1884" i="32"/>
  <c r="J1883" i="32"/>
  <c r="J1882" i="32"/>
  <c r="J1881" i="32"/>
  <c r="J1880" i="32"/>
  <c r="J1879" i="32"/>
  <c r="J1878" i="32"/>
  <c r="J1877" i="32"/>
  <c r="J1876" i="32"/>
  <c r="J1875" i="32"/>
  <c r="J1874" i="32"/>
  <c r="J1873" i="32"/>
  <c r="J1872" i="32"/>
  <c r="J1871" i="32"/>
  <c r="J1870" i="32"/>
  <c r="J1869" i="32"/>
  <c r="J1868" i="32"/>
  <c r="J1867" i="32"/>
  <c r="J1866" i="32"/>
  <c r="J1865" i="32"/>
  <c r="J1864" i="32"/>
  <c r="J1863" i="32"/>
  <c r="J1862" i="32"/>
  <c r="J1861" i="32"/>
  <c r="J1860" i="32"/>
  <c r="J1859" i="32"/>
  <c r="J1858" i="32"/>
  <c r="J1857" i="32"/>
  <c r="J1856" i="32"/>
  <c r="J1855" i="32"/>
  <c r="J1854" i="32"/>
  <c r="J1853" i="32"/>
  <c r="J1852" i="32"/>
  <c r="J1851" i="32"/>
  <c r="J1850" i="32"/>
  <c r="J1849" i="32"/>
  <c r="J1848" i="32"/>
  <c r="J1847" i="32"/>
  <c r="J1846" i="32"/>
  <c r="J1845" i="32"/>
  <c r="J1844" i="32"/>
  <c r="J1843" i="32"/>
  <c r="J1842" i="32"/>
  <c r="J1841" i="32"/>
  <c r="J1840" i="32"/>
  <c r="J1839" i="32"/>
  <c r="J1838" i="32"/>
  <c r="J1837" i="32"/>
  <c r="J1836" i="32"/>
  <c r="J1835" i="32"/>
  <c r="J1834" i="32"/>
  <c r="J1833" i="32"/>
  <c r="J1832" i="32"/>
  <c r="J1831" i="32"/>
  <c r="J1830" i="32"/>
  <c r="J1829" i="32"/>
  <c r="J1828" i="32"/>
  <c r="J1827" i="32"/>
  <c r="J1826" i="32"/>
  <c r="J1825" i="32"/>
  <c r="J1824" i="32"/>
  <c r="J1823" i="32"/>
  <c r="J1822" i="32"/>
  <c r="J1821" i="32"/>
  <c r="J1820" i="32"/>
  <c r="J1819" i="32"/>
  <c r="J1818" i="32"/>
  <c r="J1817" i="32"/>
  <c r="J1816" i="32"/>
  <c r="J1815" i="32"/>
  <c r="J1814" i="32"/>
  <c r="J1813" i="32"/>
  <c r="J1812" i="32"/>
  <c r="J1811" i="32"/>
  <c r="J1810" i="32"/>
  <c r="J1809" i="32"/>
  <c r="J1808" i="32"/>
  <c r="J1807" i="32"/>
  <c r="J1806" i="32"/>
  <c r="J1805" i="32"/>
  <c r="J1804" i="32"/>
  <c r="J1803" i="32"/>
  <c r="J1802" i="32"/>
  <c r="J1801" i="32"/>
  <c r="J1800" i="32"/>
  <c r="J1799" i="32"/>
  <c r="J1798" i="32"/>
  <c r="J1797" i="32"/>
  <c r="J1796" i="32"/>
  <c r="J1795" i="32"/>
  <c r="J1794" i="32"/>
  <c r="J1793" i="32"/>
  <c r="J1792" i="32"/>
  <c r="J1791" i="32"/>
  <c r="J1790" i="32"/>
  <c r="J1789" i="32"/>
  <c r="J1788" i="32"/>
  <c r="J1787" i="32"/>
  <c r="J1786" i="32"/>
  <c r="J1785" i="32"/>
  <c r="J1784" i="32"/>
  <c r="J1783" i="32"/>
  <c r="J1782" i="32"/>
  <c r="J1781" i="32"/>
  <c r="J1780" i="32"/>
  <c r="J1779" i="32"/>
  <c r="J1778" i="32"/>
  <c r="J1777" i="32"/>
  <c r="J1776" i="32"/>
  <c r="J1775" i="32"/>
  <c r="J1774" i="32"/>
  <c r="J1773" i="32"/>
  <c r="J1772" i="32"/>
  <c r="J1771" i="32"/>
  <c r="J1770" i="32"/>
  <c r="J1769" i="32"/>
  <c r="J1768" i="32"/>
  <c r="J1767" i="32"/>
  <c r="J1766" i="32"/>
  <c r="J1765" i="32"/>
  <c r="J1764" i="32"/>
  <c r="J1763" i="32"/>
  <c r="J1762" i="32"/>
  <c r="J1761" i="32"/>
  <c r="J1760" i="32"/>
  <c r="J1759" i="32"/>
  <c r="J1758" i="32"/>
  <c r="J1757" i="32"/>
  <c r="J1756" i="32"/>
  <c r="J1755" i="32"/>
  <c r="J1754" i="32"/>
  <c r="J1753" i="32"/>
  <c r="J1752" i="32"/>
  <c r="J1751" i="32"/>
  <c r="J1750" i="32"/>
  <c r="J1749" i="32"/>
  <c r="J1748" i="32"/>
  <c r="J1747" i="32"/>
  <c r="J1746" i="32"/>
  <c r="J1745" i="32"/>
  <c r="J1744" i="32"/>
  <c r="J1743" i="32"/>
  <c r="J1742" i="32"/>
  <c r="J1741" i="32"/>
  <c r="J1740" i="32"/>
  <c r="J1739" i="32"/>
  <c r="J1738" i="32"/>
  <c r="J1737" i="32"/>
  <c r="J1736" i="32"/>
  <c r="J1735" i="32"/>
  <c r="J1734" i="32"/>
  <c r="J1733" i="32"/>
  <c r="J1732" i="32"/>
  <c r="J1731" i="32"/>
  <c r="J1730" i="32"/>
  <c r="J1729" i="32"/>
  <c r="J1728" i="32"/>
  <c r="J1727" i="32"/>
  <c r="J1726" i="32"/>
  <c r="J1725" i="32"/>
  <c r="J1724" i="32"/>
  <c r="J1723" i="32"/>
  <c r="J1722" i="32"/>
  <c r="J1721" i="32"/>
  <c r="J1720" i="32"/>
  <c r="J1719" i="32"/>
  <c r="J1718" i="32"/>
  <c r="J1717" i="32"/>
  <c r="J1716" i="32"/>
  <c r="J1715" i="32"/>
  <c r="J1714" i="32"/>
  <c r="J1713" i="32"/>
  <c r="J1712" i="32"/>
  <c r="J1711" i="32"/>
  <c r="J1710" i="32"/>
  <c r="J1709" i="32"/>
  <c r="J1708" i="32"/>
  <c r="J1707" i="32"/>
  <c r="J1706" i="32"/>
  <c r="J1705" i="32"/>
  <c r="J1704" i="32"/>
  <c r="J1703" i="32"/>
  <c r="J1702" i="32"/>
  <c r="J1701" i="32"/>
  <c r="J1700" i="32"/>
  <c r="J1699" i="32"/>
  <c r="J1698" i="32"/>
  <c r="J1697" i="32"/>
  <c r="J1696" i="32"/>
  <c r="J1695" i="32"/>
  <c r="J1694" i="32"/>
  <c r="J1693" i="32"/>
  <c r="J1692" i="32"/>
  <c r="J1691" i="32"/>
  <c r="J1690" i="32"/>
  <c r="J1689" i="32"/>
  <c r="J1688" i="32"/>
  <c r="J1687" i="32"/>
  <c r="J1686" i="32"/>
  <c r="J1685" i="32"/>
  <c r="J1684" i="32"/>
  <c r="J1683" i="32"/>
  <c r="J1682" i="32"/>
  <c r="J1681" i="32"/>
  <c r="J1680" i="32"/>
  <c r="J1679" i="32"/>
  <c r="J1678" i="32"/>
  <c r="J1677" i="32"/>
  <c r="J1676" i="32"/>
  <c r="J1675" i="32"/>
  <c r="J1674" i="32"/>
  <c r="J1673" i="32"/>
  <c r="J1672" i="32"/>
  <c r="J1671" i="32"/>
  <c r="J1670" i="32"/>
  <c r="J1669" i="32"/>
  <c r="J1668" i="32"/>
  <c r="J1667" i="32"/>
  <c r="J1666" i="32"/>
  <c r="J1665" i="32"/>
  <c r="J1664" i="32"/>
  <c r="J1663" i="32"/>
  <c r="J1662" i="32"/>
  <c r="J1661" i="32"/>
  <c r="J1660" i="32"/>
  <c r="J1659" i="32"/>
  <c r="J1658" i="32"/>
  <c r="J1657" i="32"/>
  <c r="J1656" i="32"/>
  <c r="J1655" i="32"/>
  <c r="J1654" i="32"/>
  <c r="J1653" i="32"/>
  <c r="J1652" i="32"/>
  <c r="J1651" i="32"/>
  <c r="J1650" i="32"/>
  <c r="J1649" i="32"/>
  <c r="J1648" i="32"/>
  <c r="J1647" i="32"/>
  <c r="J1646" i="32"/>
  <c r="J1645" i="32"/>
  <c r="J1644" i="32"/>
  <c r="J1643" i="32"/>
  <c r="J1642" i="32"/>
  <c r="J1641" i="32"/>
  <c r="J1640" i="32"/>
  <c r="J1639" i="32"/>
  <c r="J1638" i="32"/>
  <c r="J1637" i="32"/>
  <c r="J1636" i="32"/>
  <c r="J1635" i="32"/>
  <c r="J1634" i="32"/>
  <c r="J1633" i="32"/>
  <c r="J1632" i="32"/>
  <c r="J1631" i="32"/>
  <c r="J1630" i="32"/>
  <c r="J1629" i="32"/>
  <c r="J1628" i="32"/>
  <c r="J1627" i="32"/>
  <c r="J1626" i="32"/>
  <c r="J1625" i="32"/>
  <c r="J1624" i="32"/>
  <c r="J1623" i="32"/>
  <c r="J1622" i="32"/>
  <c r="J1621" i="32"/>
  <c r="J1620" i="32"/>
  <c r="J1619" i="32"/>
  <c r="J1618" i="32"/>
  <c r="J1617" i="32"/>
  <c r="J1616" i="32"/>
  <c r="J1615" i="32"/>
  <c r="J1614" i="32"/>
  <c r="J1613" i="32"/>
  <c r="J1612" i="32"/>
  <c r="J1611" i="32"/>
  <c r="J1610" i="32"/>
  <c r="J1609" i="32"/>
  <c r="J1608" i="32"/>
  <c r="J1607" i="32"/>
  <c r="J1606" i="32"/>
  <c r="J1605" i="32"/>
  <c r="J1604" i="32"/>
  <c r="J1603" i="32"/>
  <c r="J1602" i="32"/>
  <c r="J1601" i="32"/>
  <c r="J1600" i="32"/>
  <c r="J1599" i="32"/>
  <c r="J1598" i="32"/>
  <c r="J1597" i="32"/>
  <c r="J1596" i="32"/>
  <c r="J1595" i="32"/>
  <c r="J1594" i="32"/>
  <c r="J1593" i="32"/>
  <c r="J1592" i="32"/>
  <c r="J1591" i="32"/>
  <c r="J1590" i="32"/>
  <c r="J1589" i="32"/>
  <c r="J1588" i="32"/>
  <c r="J1587" i="32"/>
  <c r="J1586" i="32"/>
  <c r="J1585" i="32"/>
  <c r="J1584" i="32"/>
  <c r="J1583" i="32"/>
  <c r="J1582" i="32"/>
  <c r="J1581" i="32"/>
  <c r="J1580" i="32"/>
  <c r="J1579" i="32"/>
  <c r="J1578" i="32"/>
  <c r="J1577" i="32"/>
  <c r="J1576" i="32"/>
  <c r="J1575" i="32"/>
  <c r="J1574" i="32"/>
  <c r="J1573" i="32"/>
  <c r="J1572" i="32"/>
  <c r="J1571" i="32"/>
  <c r="J1570" i="32"/>
  <c r="J1569" i="32"/>
  <c r="J1568" i="32"/>
  <c r="J1567" i="32"/>
  <c r="J1566" i="32"/>
  <c r="J1565" i="32"/>
  <c r="J1564" i="32"/>
  <c r="J1563" i="32"/>
  <c r="J1562" i="32"/>
  <c r="J1561" i="32"/>
  <c r="J1560" i="32"/>
  <c r="J1559" i="32"/>
  <c r="J1558" i="32"/>
  <c r="J1557" i="32"/>
  <c r="J1556" i="32"/>
  <c r="J1555" i="32"/>
  <c r="J1554" i="32"/>
  <c r="J1553" i="32"/>
  <c r="J1552" i="32"/>
  <c r="J1551" i="32"/>
  <c r="J1550" i="32"/>
  <c r="J1549" i="32"/>
  <c r="J1548" i="32"/>
  <c r="J1547" i="32"/>
  <c r="J1546" i="32"/>
  <c r="J1545" i="32"/>
  <c r="J1544" i="32"/>
  <c r="J1543" i="32"/>
  <c r="J1542" i="32"/>
  <c r="J1541" i="32"/>
  <c r="J1540" i="32"/>
  <c r="J1539" i="32"/>
  <c r="J1538" i="32"/>
  <c r="J1537" i="32"/>
  <c r="J1536" i="32"/>
  <c r="J1535" i="32"/>
  <c r="J1534" i="32"/>
  <c r="J1533" i="32"/>
  <c r="J1532" i="32"/>
  <c r="J1531" i="32"/>
  <c r="J1530" i="32"/>
  <c r="J1529" i="32"/>
  <c r="J1528" i="32"/>
  <c r="J1527" i="32"/>
  <c r="J1526" i="32"/>
  <c r="J1525" i="32"/>
  <c r="J1524" i="32"/>
  <c r="J1523" i="32"/>
  <c r="J1522" i="32"/>
  <c r="J1521" i="32"/>
  <c r="J1520" i="32"/>
  <c r="J1519" i="32"/>
  <c r="J1518" i="32"/>
  <c r="J1517" i="32"/>
  <c r="J1516" i="32"/>
  <c r="J1515" i="32"/>
  <c r="J1514" i="32"/>
  <c r="J1513" i="32"/>
  <c r="J1512" i="32"/>
  <c r="J1511" i="32"/>
  <c r="J1510" i="32"/>
  <c r="J1509" i="32"/>
  <c r="J1508" i="32"/>
  <c r="J1507" i="32"/>
  <c r="J1506" i="32"/>
  <c r="J1505" i="32"/>
  <c r="J1504" i="32"/>
  <c r="J1503" i="32"/>
  <c r="J1502" i="32"/>
  <c r="J1501" i="32"/>
  <c r="J1500" i="32"/>
  <c r="J1499" i="32"/>
  <c r="J1498" i="32"/>
  <c r="J1497" i="32"/>
  <c r="J1496" i="32"/>
  <c r="J1495" i="32"/>
  <c r="J1494" i="32"/>
  <c r="J1493" i="32"/>
  <c r="J1492" i="32"/>
  <c r="J1491" i="32"/>
  <c r="J1490" i="32"/>
  <c r="J1489" i="32"/>
  <c r="J1488" i="32"/>
  <c r="J1487" i="32"/>
  <c r="J1486" i="32"/>
  <c r="J1485" i="32"/>
  <c r="J1484" i="32"/>
  <c r="J1483" i="32"/>
  <c r="J1482" i="32"/>
  <c r="J1481" i="32"/>
  <c r="J1480" i="32"/>
  <c r="J1479" i="32"/>
  <c r="J1478" i="32"/>
  <c r="J1477" i="32"/>
  <c r="J1476" i="32"/>
  <c r="J1475" i="32"/>
  <c r="J1474" i="32"/>
  <c r="J1473" i="32"/>
  <c r="J1472" i="32"/>
  <c r="J1471" i="32"/>
  <c r="J1470" i="32"/>
  <c r="J1469" i="32"/>
  <c r="J1468" i="32"/>
  <c r="J1467" i="32"/>
  <c r="J1466" i="32"/>
  <c r="J1465" i="32"/>
  <c r="J1464" i="32"/>
  <c r="J1463" i="32"/>
  <c r="J1462" i="32"/>
  <c r="J1461" i="32"/>
  <c r="J1460" i="32"/>
  <c r="J1459" i="32"/>
  <c r="J1458" i="32"/>
  <c r="J1457" i="32"/>
  <c r="J1456" i="32"/>
  <c r="J1455" i="32"/>
  <c r="J1454" i="32"/>
  <c r="J1453" i="32"/>
  <c r="J1452" i="32"/>
  <c r="J1451" i="32"/>
  <c r="J1450" i="32"/>
  <c r="J1449" i="32"/>
  <c r="J1448" i="32"/>
  <c r="J1447" i="32"/>
  <c r="J1446" i="32"/>
  <c r="J1445" i="32"/>
  <c r="J1444" i="32"/>
  <c r="J1443" i="32"/>
  <c r="J1442" i="32"/>
  <c r="J1441" i="32"/>
  <c r="J1440" i="32"/>
  <c r="J1439" i="32"/>
  <c r="J1438" i="32"/>
  <c r="J1437" i="32"/>
  <c r="J1436" i="32"/>
  <c r="J1435" i="32"/>
  <c r="J1434" i="32"/>
  <c r="J1433" i="32"/>
  <c r="J1432" i="32"/>
  <c r="J1431" i="32"/>
  <c r="J1430" i="32"/>
  <c r="J1429" i="32"/>
  <c r="J1428" i="32"/>
  <c r="J1427" i="32"/>
  <c r="J1426" i="32"/>
  <c r="J1425" i="32"/>
  <c r="J1424" i="32"/>
  <c r="J1423" i="32"/>
  <c r="J1422" i="32"/>
  <c r="J1421" i="32"/>
  <c r="J1420" i="32"/>
  <c r="J1419" i="32"/>
  <c r="J1418" i="32"/>
  <c r="J1417" i="32"/>
  <c r="J1416" i="32"/>
  <c r="J1415" i="32"/>
  <c r="J1414" i="32"/>
  <c r="J1413" i="32"/>
  <c r="J1412" i="32"/>
  <c r="J1411" i="32"/>
  <c r="J1410" i="32"/>
  <c r="J1409" i="32"/>
  <c r="J1408" i="32"/>
  <c r="J1407" i="32"/>
  <c r="J1406" i="32"/>
  <c r="J1405" i="32"/>
  <c r="J1404" i="32"/>
  <c r="J1403" i="32"/>
  <c r="J1402" i="32"/>
  <c r="J1401" i="32"/>
  <c r="J1400" i="32"/>
  <c r="J1399" i="32"/>
  <c r="J1398" i="32"/>
  <c r="J1397" i="32"/>
  <c r="J1396" i="32"/>
  <c r="J1395" i="32"/>
  <c r="J1394" i="32"/>
  <c r="J1393" i="32"/>
  <c r="J1392" i="32"/>
  <c r="J1391" i="32"/>
  <c r="J1390" i="32"/>
  <c r="J1389" i="32"/>
  <c r="J1388" i="32"/>
  <c r="J1387" i="32"/>
  <c r="J1386" i="32"/>
  <c r="J1385" i="32"/>
  <c r="J1384" i="32"/>
  <c r="J1383" i="32"/>
  <c r="J1382" i="32"/>
  <c r="J1381" i="32"/>
  <c r="J1380" i="32"/>
  <c r="J1379" i="32"/>
  <c r="J1378" i="32"/>
  <c r="J1377" i="32"/>
  <c r="J1376" i="32"/>
  <c r="J1375" i="32"/>
  <c r="J1374" i="32"/>
  <c r="J1373" i="32"/>
  <c r="J1372" i="32"/>
  <c r="J1371" i="32"/>
  <c r="J1370" i="32"/>
  <c r="J1369" i="32"/>
  <c r="J1368" i="32"/>
  <c r="J1367" i="32"/>
  <c r="J1366" i="32"/>
  <c r="J1365" i="32"/>
  <c r="J1364" i="32"/>
  <c r="J1363" i="32"/>
  <c r="J1362" i="32"/>
  <c r="J1361" i="32"/>
  <c r="J1360" i="32"/>
  <c r="J1359" i="32"/>
  <c r="J1358" i="32"/>
  <c r="J1357" i="32"/>
  <c r="J1356" i="32"/>
  <c r="J1355" i="32"/>
  <c r="J1354" i="32"/>
  <c r="J1353" i="32"/>
  <c r="J1352" i="32"/>
  <c r="J1351" i="32"/>
  <c r="J1350" i="32"/>
  <c r="J1349" i="32"/>
  <c r="J1348" i="32"/>
  <c r="J1347" i="32"/>
  <c r="J1346" i="32"/>
  <c r="J1345" i="32"/>
  <c r="J1344" i="32"/>
  <c r="J1343" i="32"/>
  <c r="J1342" i="32"/>
  <c r="J1341" i="32"/>
  <c r="J1340" i="32"/>
  <c r="J1339" i="32"/>
  <c r="J1338" i="32"/>
  <c r="J1337" i="32"/>
  <c r="J1336" i="32"/>
  <c r="J1335" i="32"/>
  <c r="J1334" i="32"/>
  <c r="J1333" i="32"/>
  <c r="J1332" i="32"/>
  <c r="J1331" i="32"/>
  <c r="J1330" i="32"/>
  <c r="J1329" i="32"/>
  <c r="J1328" i="32"/>
  <c r="J1327" i="32"/>
  <c r="J1326" i="32"/>
  <c r="J1325" i="32"/>
  <c r="J1324" i="32"/>
  <c r="J1323" i="32"/>
  <c r="J1322" i="32"/>
  <c r="J1321" i="32"/>
  <c r="J1320" i="32"/>
  <c r="J1319" i="32"/>
  <c r="J1318" i="32"/>
  <c r="J1317" i="32"/>
  <c r="J1316" i="32"/>
  <c r="J1315" i="32"/>
  <c r="J1314" i="32"/>
  <c r="J1313" i="32"/>
  <c r="J1312" i="32"/>
  <c r="J1311" i="32"/>
  <c r="J1310" i="32"/>
  <c r="J1309" i="32"/>
  <c r="J1308" i="32"/>
  <c r="J1307" i="32"/>
  <c r="J1306" i="32"/>
  <c r="J1305" i="32"/>
  <c r="J1304" i="32"/>
  <c r="J1303" i="32"/>
  <c r="J1302" i="32"/>
  <c r="J1301" i="32"/>
  <c r="J1300" i="32"/>
  <c r="J1299" i="32"/>
  <c r="J1298" i="32"/>
  <c r="J1297" i="32"/>
  <c r="J1296" i="32"/>
  <c r="J1295" i="32"/>
  <c r="J1294" i="32"/>
  <c r="J1293" i="32"/>
  <c r="J1292" i="32"/>
  <c r="J1291" i="32"/>
  <c r="J1290" i="32"/>
  <c r="J1289" i="32"/>
  <c r="J1288" i="32"/>
  <c r="J1287" i="32"/>
  <c r="J1286" i="32"/>
  <c r="J1285" i="32"/>
  <c r="J1284" i="32"/>
  <c r="J1283" i="32"/>
  <c r="J1282" i="32"/>
  <c r="J1281" i="32"/>
  <c r="J1280" i="32"/>
  <c r="J1279" i="32"/>
  <c r="J1278" i="32"/>
  <c r="J1277" i="32"/>
  <c r="J1276" i="32"/>
  <c r="J1275" i="32"/>
  <c r="J1274" i="32"/>
  <c r="J1273" i="32"/>
  <c r="J1272" i="32"/>
  <c r="J1271" i="32"/>
  <c r="J1270" i="32"/>
  <c r="J1269" i="32"/>
  <c r="J1268" i="32"/>
  <c r="J1267" i="32"/>
  <c r="J1266" i="32"/>
  <c r="J1265" i="32"/>
  <c r="J1264" i="32"/>
  <c r="J1263" i="32"/>
  <c r="J1262" i="32"/>
  <c r="J1261" i="32"/>
  <c r="J1260" i="32"/>
  <c r="J1259" i="32"/>
  <c r="J1258" i="32"/>
  <c r="J1257" i="32"/>
  <c r="J1256" i="32"/>
  <c r="J1255" i="32"/>
  <c r="J1254" i="32"/>
  <c r="J1253" i="32"/>
  <c r="J1252" i="32"/>
  <c r="J1251" i="32"/>
  <c r="J1250" i="32"/>
  <c r="J1249" i="32"/>
  <c r="J1248" i="32"/>
  <c r="J1247" i="32"/>
  <c r="J1246" i="32"/>
  <c r="J1245" i="32"/>
  <c r="J1244" i="32"/>
  <c r="J1243" i="32"/>
  <c r="J1242" i="32"/>
  <c r="J1241" i="32"/>
  <c r="J1240" i="32"/>
  <c r="J1239" i="32"/>
  <c r="J1238" i="32"/>
  <c r="J1237" i="32"/>
  <c r="J1236" i="32"/>
  <c r="J1235" i="32"/>
  <c r="J1234" i="32"/>
  <c r="J1233" i="32"/>
  <c r="J1232" i="32"/>
  <c r="J1231" i="32"/>
  <c r="J1230" i="32"/>
  <c r="J1229" i="32"/>
  <c r="J1228" i="32"/>
  <c r="J1227" i="32"/>
  <c r="J1226" i="32"/>
  <c r="J1225" i="32"/>
  <c r="J1224" i="32"/>
  <c r="J1223" i="32"/>
  <c r="J1222" i="32"/>
  <c r="J1221" i="32"/>
  <c r="J1220" i="32"/>
  <c r="J1219" i="32"/>
  <c r="J1218" i="32"/>
  <c r="J1217" i="32"/>
  <c r="J1216" i="32"/>
  <c r="J1215" i="32"/>
  <c r="J1214" i="32"/>
  <c r="J1213" i="32"/>
  <c r="J1212" i="32"/>
  <c r="J1211" i="32"/>
  <c r="J1210" i="32"/>
  <c r="J1209" i="32"/>
  <c r="J1208" i="32"/>
  <c r="J1207" i="32"/>
  <c r="J1206" i="32"/>
  <c r="J1205" i="32"/>
  <c r="J1204" i="32"/>
  <c r="J1203" i="32"/>
  <c r="J1202" i="32"/>
  <c r="J1201" i="32"/>
  <c r="J1200" i="32"/>
  <c r="J1199" i="32"/>
  <c r="J1198" i="32"/>
  <c r="J1197" i="32"/>
  <c r="J1196" i="32"/>
  <c r="J1195" i="32"/>
  <c r="J1194" i="32"/>
  <c r="J1193" i="32"/>
  <c r="J1192" i="32"/>
  <c r="J1191" i="32"/>
  <c r="J1190" i="32"/>
  <c r="J1189" i="32"/>
  <c r="J1188" i="32"/>
  <c r="J1187" i="32"/>
  <c r="J1186" i="32"/>
  <c r="J1185" i="32"/>
  <c r="J1184" i="32"/>
  <c r="J1183" i="32"/>
  <c r="J1182" i="32"/>
  <c r="J1181" i="32"/>
  <c r="J1180" i="32"/>
  <c r="J1179" i="32"/>
  <c r="J1178" i="32"/>
  <c r="J1177" i="32"/>
  <c r="J1176" i="32"/>
  <c r="J1175" i="32"/>
  <c r="J1174" i="32"/>
  <c r="J1173" i="32"/>
  <c r="J1172" i="32"/>
  <c r="J1171" i="32"/>
  <c r="J1170" i="32"/>
  <c r="J1169" i="32"/>
  <c r="J1168" i="32"/>
  <c r="J1167" i="32"/>
  <c r="J1166" i="32"/>
  <c r="J1165" i="32"/>
  <c r="J1164" i="32"/>
  <c r="J1163" i="32"/>
  <c r="J1162" i="32"/>
  <c r="J1161" i="32"/>
  <c r="J1160" i="32"/>
  <c r="J1159" i="32"/>
  <c r="J1158" i="32"/>
  <c r="J1157" i="32"/>
  <c r="J1156" i="32"/>
  <c r="J1155" i="32"/>
  <c r="J1154" i="32"/>
  <c r="J1153" i="32"/>
  <c r="J1152" i="32"/>
  <c r="J1151" i="32"/>
  <c r="J1150" i="32"/>
  <c r="J1149" i="32"/>
  <c r="J1148" i="32"/>
  <c r="J1147" i="32"/>
  <c r="J1146" i="32"/>
  <c r="J1145" i="32"/>
  <c r="J1144" i="32"/>
  <c r="J1143" i="32"/>
  <c r="J1142" i="32"/>
  <c r="J1141" i="32"/>
  <c r="J1140" i="32"/>
  <c r="J1139" i="32"/>
  <c r="J1138" i="32"/>
  <c r="J1137" i="32"/>
  <c r="J1136" i="32"/>
  <c r="J1135" i="32"/>
  <c r="J1134" i="32"/>
  <c r="J1133" i="32"/>
  <c r="J1132" i="32"/>
  <c r="J1131" i="32"/>
  <c r="J1130" i="32"/>
  <c r="J1129" i="32"/>
  <c r="J1128" i="32"/>
  <c r="J1127" i="32"/>
  <c r="J1126" i="32"/>
  <c r="J1125" i="32"/>
  <c r="J1124" i="32"/>
  <c r="J1123" i="32"/>
  <c r="J1122" i="32"/>
  <c r="J1121" i="32"/>
  <c r="J1120" i="32"/>
  <c r="J1119" i="32"/>
  <c r="J1118" i="32"/>
  <c r="J1117" i="32"/>
  <c r="J1116" i="32"/>
  <c r="J1115" i="32"/>
  <c r="J1114" i="32"/>
  <c r="J1113" i="32"/>
  <c r="J1112" i="32"/>
  <c r="J1111" i="32"/>
  <c r="J1110" i="32"/>
  <c r="J1109" i="32"/>
  <c r="J1108" i="32"/>
  <c r="J1107" i="32"/>
  <c r="J1106" i="32"/>
  <c r="J1105" i="32"/>
  <c r="J1104" i="32"/>
  <c r="J1103" i="32"/>
  <c r="J1102" i="32"/>
  <c r="J1101" i="32"/>
  <c r="J1100" i="32"/>
  <c r="J1099" i="32"/>
  <c r="J1098" i="32"/>
  <c r="J1097" i="32"/>
  <c r="J1096" i="32"/>
  <c r="J1095" i="32"/>
  <c r="J1094" i="32"/>
  <c r="J1093" i="32"/>
  <c r="J1092" i="32"/>
  <c r="J1091" i="32"/>
  <c r="J1090" i="32"/>
  <c r="J1089" i="32"/>
  <c r="J1088" i="32"/>
  <c r="J1087" i="32"/>
  <c r="J1086" i="32"/>
  <c r="J1085" i="32"/>
  <c r="J1084" i="32"/>
  <c r="J1083" i="32"/>
  <c r="J1082" i="32"/>
  <c r="J1081" i="32"/>
  <c r="J1080" i="32"/>
  <c r="J1079" i="32"/>
  <c r="J1078" i="32"/>
  <c r="J1077" i="32"/>
  <c r="J1076" i="32"/>
  <c r="J1075" i="32"/>
  <c r="J1074" i="32"/>
  <c r="J1073" i="32"/>
  <c r="J1072" i="32"/>
  <c r="J1071" i="32"/>
  <c r="J1070" i="32"/>
  <c r="J1069" i="32"/>
  <c r="J1068" i="32"/>
  <c r="J1067" i="32"/>
  <c r="J1066" i="32"/>
  <c r="J1065" i="32"/>
  <c r="J1064" i="32"/>
  <c r="J1063" i="32"/>
  <c r="J1062" i="32"/>
  <c r="J1061" i="32"/>
  <c r="J1060" i="32"/>
  <c r="J1059" i="32"/>
  <c r="J1058" i="32"/>
  <c r="J1057" i="32"/>
  <c r="J1056" i="32"/>
  <c r="J1055" i="32"/>
  <c r="J1054" i="32"/>
  <c r="J1053" i="32"/>
  <c r="J1052" i="32"/>
  <c r="J1051" i="32"/>
  <c r="J1050" i="32"/>
  <c r="J1049" i="32"/>
  <c r="J1048" i="32"/>
  <c r="J1047" i="32"/>
  <c r="J1046" i="32"/>
  <c r="J1045" i="32"/>
  <c r="J1044" i="32"/>
  <c r="J1043" i="32"/>
  <c r="J1042" i="32"/>
  <c r="J1041" i="32"/>
  <c r="J1040" i="32"/>
  <c r="J1039" i="32"/>
  <c r="J1038" i="32"/>
  <c r="J1037" i="32"/>
  <c r="J1036" i="32"/>
  <c r="J1035" i="32"/>
  <c r="J1034" i="32"/>
  <c r="J1033" i="32"/>
  <c r="J1032" i="32"/>
  <c r="J1031" i="32"/>
  <c r="J1030" i="32"/>
  <c r="J1029" i="32"/>
  <c r="J1028" i="32"/>
  <c r="J1027" i="32"/>
  <c r="J1026" i="32"/>
  <c r="J1025" i="32"/>
  <c r="J1024" i="32"/>
  <c r="J1023" i="32"/>
  <c r="J1022" i="32"/>
  <c r="J1021" i="32"/>
  <c r="J1020" i="32"/>
  <c r="J1019" i="32"/>
  <c r="J1018" i="32"/>
  <c r="J1017" i="32"/>
  <c r="J1016" i="32"/>
  <c r="J1015" i="32"/>
  <c r="J1014" i="32"/>
  <c r="J1013" i="32"/>
  <c r="J1012" i="32"/>
  <c r="J1011" i="32"/>
  <c r="J1010" i="32"/>
  <c r="J1009" i="32"/>
  <c r="J1008" i="32"/>
  <c r="J1007" i="32"/>
  <c r="J1006" i="32"/>
  <c r="J1005" i="32"/>
  <c r="J1004" i="32"/>
  <c r="J1003" i="32"/>
  <c r="J1002" i="32"/>
  <c r="J1001" i="32"/>
  <c r="J1000" i="32"/>
  <c r="J999" i="32"/>
  <c r="J998" i="32"/>
  <c r="J997" i="32"/>
  <c r="J996" i="32"/>
  <c r="J995" i="32"/>
  <c r="J994" i="32"/>
  <c r="J993" i="32"/>
  <c r="J992" i="32"/>
  <c r="J991" i="32"/>
  <c r="J990" i="32"/>
  <c r="J989" i="32"/>
  <c r="J988" i="32"/>
  <c r="J987" i="32"/>
  <c r="J986" i="32"/>
  <c r="J985" i="32"/>
  <c r="J984" i="32"/>
  <c r="J983" i="32"/>
  <c r="J982" i="32"/>
  <c r="J981" i="32"/>
  <c r="J980" i="32"/>
  <c r="J979" i="32"/>
  <c r="J978" i="32"/>
  <c r="J977" i="32"/>
  <c r="J976" i="32"/>
  <c r="J975" i="32"/>
  <c r="J974" i="32"/>
  <c r="J973" i="32"/>
  <c r="J972" i="32"/>
  <c r="J971" i="32"/>
  <c r="J970" i="32"/>
  <c r="J969" i="32"/>
  <c r="J968" i="32"/>
  <c r="J967" i="32"/>
  <c r="J966" i="32"/>
  <c r="J965" i="32"/>
  <c r="J964" i="32"/>
  <c r="J963" i="32"/>
  <c r="J962" i="32"/>
  <c r="J961" i="32"/>
  <c r="J960" i="32"/>
  <c r="J959" i="32"/>
  <c r="J958" i="32"/>
  <c r="J957" i="32"/>
  <c r="J956" i="32"/>
  <c r="J955" i="32"/>
  <c r="J954" i="32"/>
  <c r="J953" i="32"/>
  <c r="J952" i="32"/>
  <c r="J951" i="32"/>
  <c r="J950" i="32"/>
  <c r="J949" i="32"/>
  <c r="J948" i="32"/>
  <c r="J947" i="32"/>
  <c r="J946" i="32"/>
  <c r="J945" i="32"/>
  <c r="J944" i="32"/>
  <c r="J943" i="32"/>
  <c r="J942" i="32"/>
  <c r="J941" i="32"/>
  <c r="J940" i="32"/>
  <c r="J939" i="32"/>
  <c r="J938" i="32"/>
  <c r="J937" i="32"/>
  <c r="J936" i="32"/>
  <c r="J935" i="32"/>
  <c r="J934" i="32"/>
  <c r="J933" i="32"/>
  <c r="J932" i="32"/>
  <c r="J931" i="32"/>
  <c r="J930" i="32"/>
  <c r="J929" i="32"/>
  <c r="J928" i="32"/>
  <c r="J927" i="32"/>
  <c r="J926" i="32"/>
  <c r="J925" i="32"/>
  <c r="J924" i="32"/>
  <c r="J923" i="32"/>
  <c r="J922" i="32"/>
  <c r="J921" i="32"/>
  <c r="J920" i="32"/>
  <c r="J919" i="32"/>
  <c r="J918" i="32"/>
  <c r="J917" i="32"/>
  <c r="J916" i="32"/>
  <c r="J915" i="32"/>
  <c r="J914" i="32"/>
  <c r="J913" i="32"/>
  <c r="J912" i="32"/>
  <c r="J911" i="32"/>
  <c r="J910" i="32"/>
  <c r="J909" i="32"/>
  <c r="J908" i="32"/>
  <c r="J907" i="32"/>
  <c r="J906" i="32"/>
  <c r="J905" i="32"/>
  <c r="J904" i="32"/>
  <c r="J903" i="32"/>
  <c r="J902" i="32"/>
  <c r="J901" i="32"/>
  <c r="J900" i="32"/>
  <c r="J899" i="32"/>
  <c r="J898" i="32"/>
  <c r="J897" i="32"/>
  <c r="J896" i="32"/>
  <c r="J895" i="32"/>
  <c r="J894" i="32"/>
  <c r="J893" i="32"/>
  <c r="J892" i="32"/>
  <c r="J891" i="32"/>
  <c r="J890" i="32"/>
  <c r="J889" i="32"/>
  <c r="J888" i="32"/>
  <c r="J887" i="32"/>
  <c r="J886" i="32"/>
  <c r="J885" i="32"/>
  <c r="J884" i="32"/>
  <c r="J883" i="32"/>
  <c r="J882" i="32"/>
  <c r="J881" i="32"/>
  <c r="J880" i="32"/>
  <c r="J879" i="32"/>
  <c r="J878" i="32"/>
  <c r="J877" i="32"/>
  <c r="J876" i="32"/>
  <c r="J875" i="32"/>
  <c r="J874" i="32"/>
  <c r="J873" i="32"/>
  <c r="J872" i="32"/>
  <c r="J871" i="32"/>
  <c r="J870" i="32"/>
  <c r="J869" i="32"/>
  <c r="J868" i="32"/>
  <c r="J867" i="32"/>
  <c r="J866" i="32"/>
  <c r="J865" i="32"/>
  <c r="J864" i="32"/>
  <c r="J863" i="32"/>
  <c r="J862" i="32"/>
  <c r="J861" i="32"/>
  <c r="J860" i="32"/>
  <c r="J859" i="32"/>
  <c r="J858" i="32"/>
  <c r="J857" i="32"/>
  <c r="J856" i="32"/>
  <c r="J855" i="32"/>
  <c r="J854" i="32"/>
  <c r="J853" i="32"/>
  <c r="J852" i="32"/>
  <c r="J851" i="32"/>
  <c r="J850" i="32"/>
  <c r="J849" i="32"/>
  <c r="J848" i="32"/>
  <c r="J847" i="32"/>
  <c r="J846" i="32"/>
  <c r="J845" i="32"/>
  <c r="J844" i="32"/>
  <c r="J843" i="32"/>
  <c r="J842" i="32"/>
  <c r="J841" i="32"/>
  <c r="J840" i="32"/>
  <c r="J839" i="32"/>
  <c r="J838" i="32"/>
  <c r="J837" i="32"/>
  <c r="J836" i="32"/>
  <c r="J835" i="32"/>
  <c r="J834" i="32"/>
  <c r="J833" i="32"/>
  <c r="J832" i="32"/>
  <c r="J831" i="32"/>
  <c r="J830" i="32"/>
  <c r="J829" i="32"/>
  <c r="J828" i="32"/>
  <c r="J827" i="32"/>
  <c r="J826" i="32"/>
  <c r="J825" i="32"/>
  <c r="J824" i="32"/>
  <c r="J823" i="32"/>
  <c r="J822" i="32"/>
  <c r="J821" i="32"/>
  <c r="J820" i="32"/>
  <c r="J819" i="32"/>
  <c r="J818" i="32"/>
  <c r="J817" i="32"/>
  <c r="J816" i="32"/>
  <c r="J815" i="32"/>
  <c r="J814" i="32"/>
  <c r="J813" i="32"/>
  <c r="J812" i="32"/>
  <c r="J811" i="32"/>
  <c r="J810" i="32"/>
  <c r="J809" i="32"/>
  <c r="J808" i="32"/>
  <c r="J807" i="32"/>
  <c r="J806" i="32"/>
  <c r="J805" i="32"/>
  <c r="J804" i="32"/>
  <c r="J803" i="32"/>
  <c r="J802" i="32"/>
  <c r="J801" i="32"/>
  <c r="J800" i="32"/>
  <c r="J799" i="32"/>
  <c r="J798" i="32"/>
  <c r="J797" i="32"/>
  <c r="J796" i="32"/>
  <c r="J795" i="32"/>
  <c r="J794" i="32"/>
  <c r="J793" i="32"/>
  <c r="J792" i="32"/>
  <c r="J791" i="32"/>
  <c r="J790" i="32"/>
  <c r="J789" i="32"/>
  <c r="J788" i="32"/>
  <c r="J787" i="32"/>
  <c r="J786" i="32"/>
  <c r="J785" i="32"/>
  <c r="J784" i="32"/>
  <c r="J783" i="32"/>
  <c r="J782" i="32"/>
  <c r="J781" i="32"/>
  <c r="J780" i="32"/>
  <c r="J779" i="32"/>
  <c r="J778" i="32"/>
  <c r="J777" i="32"/>
  <c r="J776" i="32"/>
  <c r="J775" i="32"/>
  <c r="J774" i="32"/>
  <c r="J773" i="32"/>
  <c r="J772" i="32"/>
  <c r="J771" i="32"/>
  <c r="J770" i="32"/>
  <c r="J769" i="32"/>
  <c r="J768" i="32"/>
  <c r="J767" i="32"/>
  <c r="J766" i="32"/>
  <c r="J765" i="32"/>
  <c r="J764" i="32"/>
  <c r="J763" i="32"/>
  <c r="J762" i="32"/>
  <c r="J761" i="32"/>
  <c r="J760" i="32"/>
  <c r="J759" i="32"/>
  <c r="J758" i="32"/>
  <c r="J757" i="32"/>
  <c r="J756" i="32"/>
  <c r="J755" i="32"/>
  <c r="J754" i="32"/>
  <c r="J753" i="32"/>
  <c r="J752" i="32"/>
  <c r="J751" i="32"/>
  <c r="J750" i="32"/>
  <c r="J749" i="32"/>
  <c r="J748" i="32"/>
  <c r="J747" i="32"/>
  <c r="J746" i="32"/>
  <c r="J745" i="32"/>
  <c r="J744" i="32"/>
  <c r="J743" i="32"/>
  <c r="J742" i="32"/>
  <c r="J741" i="32"/>
  <c r="J740" i="32"/>
  <c r="J739" i="32"/>
  <c r="J738" i="32"/>
  <c r="J737" i="32"/>
  <c r="J736" i="32"/>
  <c r="J735" i="32"/>
  <c r="J734" i="32"/>
  <c r="J733" i="32"/>
  <c r="J732" i="32"/>
  <c r="J731" i="32"/>
  <c r="J730" i="32"/>
  <c r="J729" i="32"/>
  <c r="J728" i="32"/>
  <c r="J727" i="32"/>
  <c r="J726" i="32"/>
  <c r="J725" i="32"/>
  <c r="J724" i="32"/>
  <c r="J723" i="32"/>
  <c r="J722" i="32"/>
  <c r="J721" i="32"/>
  <c r="J720" i="32"/>
  <c r="J719" i="32"/>
  <c r="J718" i="32"/>
  <c r="J717" i="32"/>
  <c r="J716" i="32"/>
  <c r="J715" i="32"/>
  <c r="J714" i="32"/>
  <c r="J713" i="32"/>
  <c r="J712" i="32"/>
  <c r="J711" i="32"/>
  <c r="J710" i="32"/>
  <c r="J709" i="32"/>
  <c r="J708" i="32"/>
  <c r="J707" i="32"/>
  <c r="J706" i="32"/>
  <c r="J705" i="32"/>
  <c r="J704" i="32"/>
  <c r="J703" i="32"/>
  <c r="J702" i="32"/>
  <c r="J701" i="32"/>
  <c r="J700" i="32"/>
  <c r="J699" i="32"/>
  <c r="J698" i="32"/>
  <c r="J697" i="32"/>
  <c r="J696" i="32"/>
  <c r="J695" i="32"/>
  <c r="J694" i="32"/>
  <c r="J693" i="32"/>
  <c r="J692" i="32"/>
  <c r="J691" i="32"/>
  <c r="J690" i="32"/>
  <c r="J689" i="32"/>
  <c r="J688" i="32"/>
  <c r="J687" i="32"/>
  <c r="J686" i="32"/>
  <c r="J685" i="32"/>
  <c r="J684" i="32"/>
  <c r="J683" i="32"/>
  <c r="J682" i="32"/>
  <c r="J681" i="32"/>
  <c r="J680" i="32"/>
  <c r="J679" i="32"/>
  <c r="J678" i="32"/>
  <c r="J677" i="32"/>
  <c r="J676" i="32"/>
  <c r="J675" i="32"/>
  <c r="J674" i="32"/>
  <c r="J673" i="32"/>
  <c r="J672" i="32"/>
  <c r="J671" i="32"/>
  <c r="J670" i="32"/>
  <c r="J669" i="32"/>
  <c r="J668" i="32"/>
  <c r="J667" i="32"/>
  <c r="J666" i="32"/>
  <c r="J665" i="32"/>
  <c r="J664" i="32"/>
  <c r="J663" i="32"/>
  <c r="J662" i="32"/>
  <c r="J661" i="32"/>
  <c r="J660" i="32"/>
  <c r="J659" i="32"/>
  <c r="J658" i="32"/>
  <c r="J657" i="32"/>
  <c r="J656" i="32"/>
  <c r="J655" i="32"/>
  <c r="J654" i="32"/>
  <c r="J653" i="32"/>
  <c r="J652" i="32"/>
  <c r="J651" i="32"/>
  <c r="J650" i="32"/>
  <c r="J649" i="32"/>
  <c r="J648" i="32"/>
  <c r="J647" i="32"/>
  <c r="J646" i="32"/>
  <c r="J645" i="32"/>
  <c r="J644" i="32"/>
  <c r="J643" i="32"/>
  <c r="J642" i="32"/>
  <c r="J641" i="32"/>
  <c r="J640" i="32"/>
  <c r="J639" i="32"/>
  <c r="J638" i="32"/>
  <c r="J637" i="32"/>
  <c r="J636" i="32"/>
  <c r="J635" i="32"/>
  <c r="J634" i="32"/>
  <c r="J633" i="32"/>
  <c r="J632" i="32"/>
  <c r="J631" i="32"/>
  <c r="J630" i="32"/>
  <c r="J629" i="32"/>
  <c r="J628" i="32"/>
  <c r="J627" i="32"/>
  <c r="J626" i="32"/>
  <c r="J625" i="32"/>
  <c r="J624" i="32"/>
  <c r="J623" i="32"/>
  <c r="J622" i="32"/>
  <c r="J621" i="32"/>
  <c r="J620" i="32"/>
  <c r="J619" i="32"/>
  <c r="J618" i="32"/>
  <c r="J617" i="32"/>
  <c r="J616" i="32"/>
  <c r="J615" i="32"/>
  <c r="J614" i="32"/>
  <c r="J613" i="32"/>
  <c r="J612" i="32"/>
  <c r="J611" i="32"/>
  <c r="J610" i="32"/>
  <c r="J609" i="32"/>
  <c r="J608" i="32"/>
  <c r="J607" i="32"/>
  <c r="J606" i="32"/>
  <c r="J605" i="32"/>
  <c r="J604" i="32"/>
  <c r="J603" i="32"/>
  <c r="J602" i="32"/>
  <c r="J601" i="32"/>
  <c r="J600" i="32"/>
  <c r="J599" i="32"/>
  <c r="J598" i="32"/>
  <c r="J597" i="32"/>
  <c r="J596" i="32"/>
  <c r="J595" i="32"/>
  <c r="J594" i="32"/>
  <c r="J593" i="32"/>
  <c r="J592" i="32"/>
  <c r="J591" i="32"/>
  <c r="J590" i="32"/>
  <c r="J589" i="32"/>
  <c r="J588" i="32"/>
  <c r="J587" i="32"/>
  <c r="J586" i="32"/>
  <c r="J585" i="32"/>
  <c r="J584" i="32"/>
  <c r="J583" i="32"/>
  <c r="J582" i="32"/>
  <c r="J581" i="32"/>
  <c r="J580" i="32"/>
  <c r="J579" i="32"/>
  <c r="J578" i="32"/>
  <c r="J577" i="32"/>
  <c r="J576" i="32"/>
  <c r="J575" i="32"/>
  <c r="J574" i="32"/>
  <c r="J573" i="32"/>
  <c r="J572" i="32"/>
  <c r="J571" i="32"/>
  <c r="J570" i="32"/>
  <c r="J569" i="32"/>
  <c r="J568" i="32"/>
  <c r="J567" i="32"/>
  <c r="J566" i="32"/>
  <c r="J565" i="32"/>
  <c r="J564" i="32"/>
  <c r="J563" i="32"/>
  <c r="J562" i="32"/>
  <c r="J561" i="32"/>
  <c r="J560" i="32"/>
  <c r="J559" i="32"/>
  <c r="J558" i="32"/>
  <c r="J557" i="32"/>
  <c r="J556" i="32"/>
  <c r="J555" i="32"/>
  <c r="J554" i="32"/>
  <c r="J553" i="32"/>
  <c r="J552" i="32"/>
  <c r="J551" i="32"/>
  <c r="J550" i="32"/>
  <c r="J549" i="32"/>
  <c r="J548" i="32"/>
  <c r="J547" i="32"/>
  <c r="J546" i="32"/>
  <c r="J545" i="32"/>
  <c r="J544" i="32"/>
  <c r="J543" i="32"/>
  <c r="J542" i="32"/>
  <c r="J541" i="32"/>
  <c r="J540" i="32"/>
  <c r="J539" i="32"/>
  <c r="J538" i="32"/>
  <c r="J537" i="32"/>
  <c r="J536" i="32"/>
  <c r="J535" i="32"/>
  <c r="J534" i="32"/>
  <c r="J533" i="32"/>
  <c r="J532" i="32"/>
  <c r="J531" i="32"/>
  <c r="J530" i="32"/>
  <c r="J529" i="32"/>
  <c r="J528" i="32"/>
  <c r="J527" i="32"/>
  <c r="J526" i="32"/>
  <c r="J525" i="32"/>
  <c r="J524" i="32"/>
  <c r="J523" i="32"/>
  <c r="J522" i="32"/>
  <c r="J521" i="32"/>
  <c r="J520" i="32"/>
  <c r="J519" i="32"/>
  <c r="J518" i="32"/>
  <c r="J517" i="32"/>
  <c r="J516" i="32"/>
  <c r="J515" i="32"/>
  <c r="J514" i="32"/>
  <c r="J513" i="32"/>
  <c r="J512" i="32"/>
  <c r="J511" i="32"/>
  <c r="J510" i="32"/>
  <c r="J509" i="32"/>
  <c r="J508" i="32"/>
  <c r="J507" i="32"/>
  <c r="J506" i="32"/>
  <c r="J505" i="32"/>
  <c r="J504" i="32"/>
  <c r="J503" i="32"/>
  <c r="J502" i="32"/>
  <c r="J501" i="32"/>
  <c r="J500" i="32"/>
  <c r="J499" i="32"/>
  <c r="J498" i="32"/>
  <c r="J497" i="32"/>
  <c r="J496" i="32"/>
  <c r="J495" i="32"/>
  <c r="J494" i="32"/>
  <c r="J493" i="32"/>
  <c r="J492" i="32"/>
  <c r="J491" i="32"/>
  <c r="J490" i="32"/>
  <c r="J489" i="32"/>
  <c r="J488" i="32"/>
  <c r="J487" i="32"/>
  <c r="J486" i="32"/>
  <c r="J485" i="32"/>
  <c r="J484" i="32"/>
  <c r="J483" i="32"/>
  <c r="J482" i="32"/>
  <c r="J481" i="32"/>
  <c r="J480" i="32"/>
  <c r="J479" i="32"/>
  <c r="J478" i="32"/>
  <c r="J477" i="32"/>
  <c r="J476" i="32"/>
  <c r="J475" i="32"/>
  <c r="J474" i="32"/>
  <c r="J473" i="32"/>
  <c r="J472" i="32"/>
  <c r="J471" i="32"/>
  <c r="J470" i="32"/>
  <c r="J469" i="32"/>
  <c r="J468" i="32"/>
  <c r="J467" i="32"/>
  <c r="J466" i="32"/>
  <c r="J465" i="32"/>
  <c r="J464" i="32"/>
  <c r="J463" i="32"/>
  <c r="J462" i="32"/>
  <c r="J461" i="32"/>
  <c r="J460" i="32"/>
  <c r="J459" i="32"/>
  <c r="J458" i="32"/>
  <c r="J457" i="32"/>
  <c r="J456" i="32"/>
  <c r="J455" i="32"/>
  <c r="J454" i="32"/>
  <c r="J453" i="32"/>
  <c r="J452" i="32"/>
  <c r="J451" i="32"/>
  <c r="J450" i="32"/>
  <c r="J449" i="32"/>
  <c r="J448" i="32"/>
  <c r="J447" i="32"/>
  <c r="J446" i="32"/>
  <c r="J445" i="32"/>
  <c r="J444" i="32"/>
  <c r="J443" i="32"/>
  <c r="J442" i="32"/>
  <c r="J441" i="32"/>
  <c r="J440" i="32"/>
  <c r="J439" i="32"/>
  <c r="J438" i="32"/>
  <c r="J437" i="32"/>
  <c r="J436" i="32"/>
  <c r="J435" i="32"/>
  <c r="J434" i="32"/>
  <c r="J433" i="32"/>
  <c r="J432" i="32"/>
  <c r="J431" i="32"/>
  <c r="J430" i="32"/>
  <c r="J429" i="32"/>
  <c r="J428" i="32"/>
  <c r="J427" i="32"/>
  <c r="J426" i="32"/>
  <c r="J425" i="32"/>
  <c r="J424" i="32"/>
  <c r="J423" i="32"/>
  <c r="J422" i="32"/>
  <c r="J421" i="32"/>
  <c r="J420" i="32"/>
  <c r="J419" i="32"/>
  <c r="J418" i="32"/>
  <c r="J417" i="32"/>
  <c r="J416" i="32"/>
  <c r="J415" i="32"/>
  <c r="J414" i="32"/>
  <c r="J413" i="32"/>
  <c r="J412" i="32"/>
  <c r="J411" i="32"/>
  <c r="J410" i="32"/>
  <c r="J409" i="32"/>
  <c r="J408" i="32"/>
  <c r="J407" i="32"/>
  <c r="J406" i="32"/>
  <c r="J405" i="32"/>
  <c r="J404" i="32"/>
  <c r="J403" i="32"/>
  <c r="J402" i="32"/>
  <c r="J401" i="32"/>
  <c r="J400" i="32"/>
  <c r="J399" i="32"/>
  <c r="J398" i="32"/>
  <c r="J397" i="32"/>
  <c r="J396" i="32"/>
  <c r="J395" i="32"/>
  <c r="J394" i="32"/>
  <c r="J393" i="32"/>
  <c r="J392" i="32"/>
  <c r="J391" i="32"/>
  <c r="J390" i="32"/>
  <c r="J389" i="32"/>
  <c r="J388" i="32"/>
  <c r="J387" i="32"/>
  <c r="J386" i="32"/>
  <c r="J385" i="32"/>
  <c r="J384" i="32"/>
  <c r="J383" i="32"/>
  <c r="J382" i="32"/>
  <c r="J381" i="32"/>
  <c r="J380" i="32"/>
  <c r="J379" i="32"/>
  <c r="J378" i="32"/>
  <c r="J377" i="32"/>
  <c r="J376" i="32"/>
  <c r="J375" i="32"/>
  <c r="J374" i="32"/>
  <c r="J373" i="32"/>
  <c r="J372" i="32"/>
  <c r="J371" i="32"/>
  <c r="J370" i="32"/>
  <c r="J369" i="32"/>
  <c r="J368" i="32"/>
  <c r="J367" i="32"/>
  <c r="J366" i="32"/>
  <c r="J365" i="32"/>
  <c r="J364" i="32"/>
  <c r="J363" i="32"/>
  <c r="J362" i="32"/>
  <c r="J361" i="32"/>
  <c r="J360" i="32"/>
  <c r="J359" i="32"/>
  <c r="J358" i="32"/>
  <c r="J357" i="32"/>
  <c r="J356" i="32"/>
  <c r="J355" i="32"/>
  <c r="J354" i="32"/>
  <c r="J353" i="32"/>
  <c r="J352" i="32"/>
  <c r="J351" i="32"/>
  <c r="J350" i="32"/>
  <c r="J349" i="32"/>
  <c r="J348" i="32"/>
  <c r="J347" i="32"/>
  <c r="J346" i="32"/>
  <c r="J345" i="32"/>
  <c r="J344" i="32"/>
  <c r="J343" i="32"/>
  <c r="J342" i="32"/>
  <c r="J341" i="32"/>
  <c r="J340" i="32"/>
  <c r="J339" i="32"/>
  <c r="J338" i="32"/>
  <c r="J337" i="32"/>
  <c r="J336" i="32"/>
  <c r="J335" i="32"/>
  <c r="J334" i="32"/>
  <c r="J333" i="32"/>
  <c r="J332" i="32"/>
  <c r="J331" i="32"/>
  <c r="J330" i="32"/>
  <c r="J329" i="32"/>
  <c r="J328" i="32"/>
  <c r="J327" i="32"/>
  <c r="J326" i="32"/>
  <c r="J325" i="32"/>
  <c r="J324" i="32"/>
  <c r="J323" i="32"/>
  <c r="J322" i="32"/>
  <c r="J321" i="32"/>
  <c r="J320" i="32"/>
  <c r="J319" i="32"/>
  <c r="J318" i="32"/>
  <c r="J317" i="32"/>
  <c r="J316" i="32"/>
  <c r="J315" i="32"/>
  <c r="J314" i="32"/>
  <c r="J313" i="32"/>
  <c r="J312" i="32"/>
  <c r="J311" i="32"/>
  <c r="J310" i="32"/>
  <c r="J309" i="32"/>
  <c r="J308" i="32"/>
  <c r="J307" i="32"/>
  <c r="J306" i="32"/>
  <c r="J305" i="32"/>
  <c r="J304" i="32"/>
  <c r="J303" i="32"/>
  <c r="J302" i="32"/>
  <c r="J301" i="32"/>
  <c r="J300" i="32"/>
  <c r="J299" i="32"/>
  <c r="J298" i="32"/>
  <c r="J297" i="32"/>
  <c r="J296" i="32"/>
  <c r="J295" i="32"/>
  <c r="J294" i="32"/>
  <c r="J293" i="32"/>
  <c r="J292" i="32"/>
  <c r="J291" i="32"/>
  <c r="J290" i="32"/>
  <c r="J289" i="32"/>
  <c r="J288" i="32"/>
  <c r="J287" i="32"/>
  <c r="J286" i="32"/>
  <c r="J285" i="32"/>
  <c r="J284" i="32"/>
  <c r="J283" i="32"/>
  <c r="J282" i="32"/>
  <c r="J281" i="32"/>
  <c r="J280" i="32"/>
  <c r="J279" i="32"/>
  <c r="J278" i="32"/>
  <c r="J277" i="32"/>
  <c r="J276" i="32"/>
  <c r="J275" i="32"/>
  <c r="J274" i="32"/>
  <c r="J273" i="32"/>
  <c r="J272" i="32"/>
  <c r="J271" i="32"/>
  <c r="J270" i="32"/>
  <c r="J269" i="32"/>
  <c r="J268" i="32"/>
  <c r="J267" i="32"/>
  <c r="J266" i="32"/>
  <c r="J265" i="32"/>
  <c r="J264" i="32"/>
  <c r="J263" i="32"/>
  <c r="J262" i="32"/>
  <c r="J261" i="32"/>
  <c r="J260" i="32"/>
  <c r="J259" i="32"/>
  <c r="J258" i="32"/>
  <c r="J257" i="32"/>
  <c r="J256" i="32"/>
  <c r="J255" i="32"/>
  <c r="J254" i="32"/>
  <c r="J253" i="32"/>
  <c r="J252" i="32"/>
  <c r="J251" i="32"/>
  <c r="J250" i="32"/>
  <c r="J249" i="32"/>
  <c r="J248" i="32"/>
  <c r="J247" i="32"/>
  <c r="J246" i="32"/>
  <c r="J245" i="32"/>
  <c r="J244" i="32"/>
  <c r="J243" i="32"/>
  <c r="J242" i="32"/>
  <c r="J241" i="32"/>
  <c r="J240" i="32"/>
  <c r="J239" i="32"/>
  <c r="J238" i="32"/>
  <c r="J237" i="32"/>
  <c r="J236" i="32"/>
  <c r="J235" i="32"/>
  <c r="J234" i="32"/>
  <c r="J233" i="32"/>
  <c r="J232" i="32"/>
  <c r="J231" i="32"/>
  <c r="J230" i="32"/>
  <c r="J229" i="32"/>
  <c r="J228" i="32"/>
  <c r="J227" i="32"/>
  <c r="J226" i="32"/>
  <c r="J225" i="32"/>
  <c r="J224" i="32"/>
  <c r="J223" i="32"/>
  <c r="J222" i="32"/>
  <c r="J221" i="32"/>
  <c r="J220" i="32"/>
  <c r="J219" i="32"/>
  <c r="J218" i="32"/>
  <c r="J217" i="32"/>
  <c r="J216" i="32"/>
  <c r="J215" i="32"/>
  <c r="J214" i="32"/>
  <c r="J213" i="32"/>
  <c r="J212" i="32"/>
  <c r="J211" i="32"/>
  <c r="J210" i="32"/>
  <c r="J209" i="32"/>
  <c r="J208" i="32"/>
  <c r="J207" i="32"/>
  <c r="J206" i="32"/>
  <c r="J205" i="32"/>
  <c r="J204" i="32"/>
  <c r="J203" i="32"/>
  <c r="J202" i="32"/>
  <c r="J201" i="32"/>
  <c r="J200" i="32"/>
  <c r="J199" i="32"/>
  <c r="J198" i="32"/>
  <c r="J197" i="32"/>
  <c r="J196" i="32"/>
  <c r="J195" i="32"/>
  <c r="J194" i="32"/>
  <c r="J193" i="32"/>
  <c r="J192" i="32"/>
  <c r="J191" i="32"/>
  <c r="J190" i="32"/>
  <c r="J189" i="32"/>
  <c r="J188" i="32"/>
  <c r="J187" i="32"/>
  <c r="J186" i="32"/>
  <c r="J185" i="32"/>
  <c r="J184" i="32"/>
  <c r="J183" i="32"/>
  <c r="J182" i="32"/>
  <c r="J181" i="32"/>
  <c r="J180" i="32"/>
  <c r="J179" i="32"/>
  <c r="J178" i="32"/>
  <c r="J177" i="32"/>
  <c r="J176" i="32"/>
  <c r="J175" i="32"/>
  <c r="J174" i="32"/>
  <c r="J173" i="32"/>
  <c r="J172" i="32"/>
  <c r="J171" i="32"/>
  <c r="J170" i="32"/>
  <c r="J169" i="32"/>
  <c r="J168" i="32"/>
  <c r="J167" i="32"/>
  <c r="J166" i="32"/>
  <c r="J165" i="32"/>
  <c r="J164" i="32"/>
  <c r="J163" i="32"/>
  <c r="J162" i="32"/>
  <c r="J161" i="32"/>
  <c r="J160" i="32"/>
  <c r="J159" i="32"/>
  <c r="J158" i="32"/>
  <c r="J157" i="32"/>
  <c r="J156" i="32"/>
  <c r="J155" i="32"/>
  <c r="J154" i="32"/>
  <c r="J153" i="32"/>
  <c r="J152" i="32"/>
  <c r="J151" i="32"/>
  <c r="J150" i="32"/>
  <c r="J149" i="32"/>
  <c r="J148" i="32"/>
  <c r="J147" i="32"/>
  <c r="J146" i="32"/>
  <c r="J145" i="32"/>
  <c r="J144" i="32"/>
  <c r="J143" i="32"/>
  <c r="J142" i="32"/>
  <c r="J141" i="32"/>
  <c r="J140" i="32"/>
  <c r="J139" i="32"/>
  <c r="J138" i="32"/>
  <c r="J137" i="32"/>
  <c r="J136" i="32"/>
  <c r="J135" i="32"/>
  <c r="J134" i="32"/>
  <c r="J133" i="32"/>
  <c r="J132" i="32"/>
  <c r="J131" i="32"/>
  <c r="J130" i="32"/>
  <c r="J129" i="32"/>
  <c r="J128" i="32"/>
  <c r="J127" i="32"/>
  <c r="J126" i="32"/>
  <c r="J125" i="32"/>
  <c r="J124" i="32"/>
  <c r="J123" i="32"/>
  <c r="J122" i="32"/>
  <c r="J121" i="32"/>
  <c r="J120" i="32"/>
  <c r="J119" i="32"/>
  <c r="J118" i="32"/>
  <c r="J117" i="32"/>
  <c r="J116" i="32"/>
  <c r="J115" i="32"/>
  <c r="J114" i="32"/>
  <c r="J113" i="32"/>
  <c r="J112" i="32"/>
  <c r="J111" i="32"/>
  <c r="J110" i="32"/>
  <c r="J109" i="32"/>
  <c r="J108" i="32"/>
  <c r="J107" i="32"/>
  <c r="J106" i="32"/>
  <c r="J105" i="32"/>
  <c r="J104" i="32"/>
  <c r="J103" i="32"/>
  <c r="J102" i="32"/>
  <c r="J101" i="32"/>
  <c r="J100" i="32"/>
  <c r="J99" i="32"/>
  <c r="J98" i="32"/>
  <c r="J97" i="32"/>
  <c r="J96" i="32"/>
  <c r="J95" i="32"/>
  <c r="J94" i="32"/>
  <c r="J93" i="32"/>
  <c r="J92" i="32"/>
  <c r="J91" i="32"/>
  <c r="J90" i="32"/>
  <c r="J89" i="32"/>
  <c r="J88" i="32"/>
  <c r="J87" i="32"/>
  <c r="J86" i="32"/>
  <c r="J85" i="32"/>
  <c r="J84" i="32"/>
  <c r="J83" i="32"/>
  <c r="J82" i="32"/>
  <c r="J81" i="32"/>
  <c r="J80" i="32"/>
  <c r="J79" i="32"/>
  <c r="J78" i="32"/>
  <c r="J77" i="32"/>
  <c r="J76" i="32"/>
  <c r="J75" i="32"/>
  <c r="J74" i="32"/>
  <c r="J73" i="32"/>
  <c r="J72" i="32"/>
  <c r="J71" i="32"/>
  <c r="J70" i="32"/>
  <c r="J69" i="32"/>
  <c r="J68" i="32"/>
  <c r="J67" i="32"/>
  <c r="J66" i="32"/>
  <c r="J65" i="32"/>
  <c r="J64" i="32"/>
  <c r="J63" i="32"/>
  <c r="J62" i="32"/>
  <c r="J61" i="32"/>
  <c r="J60" i="32"/>
  <c r="J59" i="32"/>
  <c r="J58" i="32"/>
  <c r="J57" i="32"/>
  <c r="J56" i="32"/>
  <c r="J55" i="32"/>
  <c r="J54" i="32"/>
  <c r="J53" i="32"/>
  <c r="J52" i="32"/>
  <c r="J51" i="32"/>
  <c r="J50" i="32"/>
  <c r="J49" i="32"/>
  <c r="J48" i="32"/>
  <c r="J47" i="32"/>
  <c r="J46" i="32"/>
  <c r="J45" i="32"/>
  <c r="J44" i="32"/>
  <c r="J43" i="32"/>
  <c r="J42" i="32"/>
  <c r="J41" i="32"/>
  <c r="J40" i="32"/>
  <c r="J39" i="32"/>
  <c r="J38" i="32"/>
  <c r="J37" i="32"/>
  <c r="J36" i="32"/>
  <c r="J35" i="32"/>
  <c r="J34" i="32"/>
  <c r="J33" i="32"/>
  <c r="J32" i="32"/>
  <c r="J31" i="32"/>
  <c r="J30" i="32"/>
  <c r="J29" i="32"/>
  <c r="J28" i="32"/>
  <c r="J27" i="32"/>
  <c r="J26" i="32"/>
  <c r="J25" i="32"/>
  <c r="J24" i="32"/>
  <c r="J23" i="32"/>
  <c r="J22" i="32"/>
  <c r="J21" i="32"/>
  <c r="J20" i="32"/>
  <c r="J19" i="32"/>
  <c r="J18" i="32"/>
  <c r="J17" i="32"/>
  <c r="J16" i="32"/>
  <c r="J15" i="32"/>
  <c r="J14" i="32"/>
  <c r="J13" i="32"/>
  <c r="J12" i="32"/>
  <c r="J11" i="32"/>
  <c r="J10" i="32"/>
  <c r="J9" i="32"/>
  <c r="J8" i="32"/>
  <c r="J7" i="32"/>
  <c r="J6" i="32"/>
  <c r="L2648" i="32"/>
  <c r="K2648" i="32"/>
  <c r="I2648" i="32"/>
  <c r="H2648" i="32"/>
  <c r="G2648" i="32"/>
  <c r="E2648" i="32"/>
  <c r="L2636" i="32"/>
  <c r="K2636" i="32"/>
  <c r="I2636" i="32"/>
  <c r="H2636" i="32"/>
  <c r="G2636" i="32"/>
  <c r="E2636" i="32"/>
  <c r="L2623" i="32"/>
  <c r="K2623" i="32"/>
  <c r="I2623" i="32"/>
  <c r="H2623" i="32"/>
  <c r="G2623" i="32"/>
  <c r="E2623" i="32"/>
  <c r="L2560" i="32"/>
  <c r="K2560" i="32"/>
  <c r="I2560" i="32"/>
  <c r="H2560" i="32"/>
  <c r="G2560" i="32"/>
  <c r="E2560" i="32"/>
  <c r="L2558" i="32"/>
  <c r="K2558" i="32"/>
  <c r="I2558" i="32"/>
  <c r="H2558" i="32"/>
  <c r="G2558" i="32"/>
  <c r="E2558" i="32"/>
  <c r="L2552" i="32"/>
  <c r="K2552" i="32"/>
  <c r="I2552" i="32"/>
  <c r="H2552" i="32"/>
  <c r="G2552" i="32"/>
  <c r="E2552" i="32"/>
  <c r="L2549" i="32"/>
  <c r="K2549" i="32"/>
  <c r="I2549" i="32"/>
  <c r="H2549" i="32"/>
  <c r="G2549" i="32"/>
  <c r="E2549" i="32"/>
  <c r="L2547" i="32"/>
  <c r="K2547" i="32"/>
  <c r="I2547" i="32"/>
  <c r="H2547" i="32"/>
  <c r="G2547" i="32"/>
  <c r="E2547" i="32"/>
  <c r="L2542" i="32"/>
  <c r="K2542" i="32"/>
  <c r="I2542" i="32"/>
  <c r="H2542" i="32"/>
  <c r="G2542" i="32"/>
  <c r="E2542" i="32"/>
  <c r="L2540" i="32"/>
  <c r="K2540" i="32"/>
  <c r="I2540" i="32"/>
  <c r="H2540" i="32"/>
  <c r="G2540" i="32"/>
  <c r="E2540" i="32"/>
  <c r="L2532" i="32"/>
  <c r="K2532" i="32"/>
  <c r="I2532" i="32"/>
  <c r="H2532" i="32"/>
  <c r="G2532" i="32"/>
  <c r="E2532" i="32"/>
  <c r="L2525" i="32"/>
  <c r="K2525" i="32"/>
  <c r="I2525" i="32"/>
  <c r="H2525" i="32"/>
  <c r="G2525" i="32"/>
  <c r="E2525" i="32"/>
  <c r="L2522" i="32"/>
  <c r="K2522" i="32"/>
  <c r="I2522" i="32"/>
  <c r="H2522" i="32"/>
  <c r="G2522" i="32"/>
  <c r="E2522" i="32"/>
  <c r="L2520" i="32"/>
  <c r="K2520" i="32"/>
  <c r="I2520" i="32"/>
  <c r="H2520" i="32"/>
  <c r="G2520" i="32"/>
  <c r="E2520" i="32"/>
  <c r="L2510" i="32"/>
  <c r="K2510" i="32"/>
  <c r="I2510" i="32"/>
  <c r="H2510" i="32"/>
  <c r="G2510" i="32"/>
  <c r="E2510" i="32"/>
  <c r="L2508" i="32"/>
  <c r="K2508" i="32"/>
  <c r="I2508" i="32"/>
  <c r="H2508" i="32"/>
  <c r="G2508" i="32"/>
  <c r="E2508" i="32"/>
  <c r="L2496" i="32"/>
  <c r="K2496" i="32"/>
  <c r="I2496" i="32"/>
  <c r="H2496" i="32"/>
  <c r="G2496" i="32"/>
  <c r="E2496" i="32"/>
  <c r="L2492" i="32"/>
  <c r="K2492" i="32"/>
  <c r="I2492" i="32"/>
  <c r="H2492" i="32"/>
  <c r="G2492" i="32"/>
  <c r="E2492" i="32"/>
  <c r="L2486" i="32"/>
  <c r="K2486" i="32"/>
  <c r="I2486" i="32"/>
  <c r="H2486" i="32"/>
  <c r="G2486" i="32"/>
  <c r="E2486" i="32"/>
  <c r="L2484" i="32"/>
  <c r="K2484" i="32"/>
  <c r="I2484" i="32"/>
  <c r="H2484" i="32"/>
  <c r="G2484" i="32"/>
  <c r="E2484" i="32"/>
  <c r="L2482" i="32"/>
  <c r="K2482" i="32"/>
  <c r="I2482" i="32"/>
  <c r="H2482" i="32"/>
  <c r="G2482" i="32"/>
  <c r="E2482" i="32"/>
  <c r="L2458" i="32"/>
  <c r="K2458" i="32"/>
  <c r="I2458" i="32"/>
  <c r="H2458" i="32"/>
  <c r="G2458" i="32"/>
  <c r="E2458" i="32"/>
  <c r="L2454" i="32"/>
  <c r="K2454" i="32"/>
  <c r="I2454" i="32"/>
  <c r="H2454" i="32"/>
  <c r="G2454" i="32"/>
  <c r="E2454" i="32"/>
  <c r="L2451" i="32"/>
  <c r="K2451" i="32"/>
  <c r="I2451" i="32"/>
  <c r="H2451" i="32"/>
  <c r="G2451" i="32"/>
  <c r="E2451" i="32"/>
  <c r="L2448" i="32"/>
  <c r="K2448" i="32"/>
  <c r="I2448" i="32"/>
  <c r="H2448" i="32"/>
  <c r="G2448" i="32"/>
  <c r="E2448" i="32"/>
  <c r="L2383" i="32"/>
  <c r="K2383" i="32"/>
  <c r="I2383" i="32"/>
  <c r="H2383" i="32"/>
  <c r="G2383" i="32"/>
  <c r="E2383" i="32"/>
  <c r="L2378" i="32"/>
  <c r="K2378" i="32"/>
  <c r="I2378" i="32"/>
  <c r="H2378" i="32"/>
  <c r="G2378" i="32"/>
  <c r="E2378" i="32"/>
  <c r="L2375" i="32"/>
  <c r="K2375" i="32"/>
  <c r="I2375" i="32"/>
  <c r="H2375" i="32"/>
  <c r="G2375" i="32"/>
  <c r="E2375" i="32"/>
  <c r="L2373" i="32"/>
  <c r="K2373" i="32"/>
  <c r="I2373" i="32"/>
  <c r="H2373" i="32"/>
  <c r="G2373" i="32"/>
  <c r="E2373" i="32"/>
  <c r="L2369" i="32"/>
  <c r="K2369" i="32"/>
  <c r="I2369" i="32"/>
  <c r="H2369" i="32"/>
  <c r="G2369" i="32"/>
  <c r="E2369" i="32"/>
  <c r="L2367" i="32"/>
  <c r="K2367" i="32"/>
  <c r="I2367" i="32"/>
  <c r="H2367" i="32"/>
  <c r="G2367" i="32"/>
  <c r="E2367" i="32"/>
  <c r="L2362" i="32"/>
  <c r="K2362" i="32"/>
  <c r="I2362" i="32"/>
  <c r="H2362" i="32"/>
  <c r="G2362" i="32"/>
  <c r="E2362" i="32"/>
  <c r="L2359" i="32"/>
  <c r="K2359" i="32"/>
  <c r="I2359" i="32"/>
  <c r="H2359" i="32"/>
  <c r="G2359" i="32"/>
  <c r="E2359" i="32"/>
  <c r="L2350" i="32"/>
  <c r="K2350" i="32"/>
  <c r="I2350" i="32"/>
  <c r="H2350" i="32"/>
  <c r="G2350" i="32"/>
  <c r="E2350" i="32"/>
  <c r="L2337" i="32"/>
  <c r="K2337" i="32"/>
  <c r="I2337" i="32"/>
  <c r="H2337" i="32"/>
  <c r="G2337" i="32"/>
  <c r="E2337" i="32"/>
  <c r="L2334" i="32"/>
  <c r="K2334" i="32"/>
  <c r="I2334" i="32"/>
  <c r="H2334" i="32"/>
  <c r="G2334" i="32"/>
  <c r="E2334" i="32"/>
  <c r="L2331" i="32"/>
  <c r="K2331" i="32"/>
  <c r="I2331" i="32"/>
  <c r="H2331" i="32"/>
  <c r="G2331" i="32"/>
  <c r="E2331" i="32"/>
  <c r="L2324" i="32"/>
  <c r="K2324" i="32"/>
  <c r="I2324" i="32"/>
  <c r="H2324" i="32"/>
  <c r="G2324" i="32"/>
  <c r="E2324" i="32"/>
  <c r="L2322" i="32"/>
  <c r="K2322" i="32"/>
  <c r="I2322" i="32"/>
  <c r="H2322" i="32"/>
  <c r="G2322" i="32"/>
  <c r="E2322" i="32"/>
  <c r="L2312" i="32"/>
  <c r="K2312" i="32"/>
  <c r="I2312" i="32"/>
  <c r="H2312" i="32"/>
  <c r="G2312" i="32"/>
  <c r="E2312" i="32"/>
  <c r="L2294" i="32"/>
  <c r="K2294" i="32"/>
  <c r="I2294" i="32"/>
  <c r="H2294" i="32"/>
  <c r="G2294" i="32"/>
  <c r="E2294" i="32"/>
  <c r="L2285" i="32"/>
  <c r="K2285" i="32"/>
  <c r="I2285" i="32"/>
  <c r="H2285" i="32"/>
  <c r="G2285" i="32"/>
  <c r="E2285" i="32"/>
  <c r="L2282" i="32"/>
  <c r="K2282" i="32"/>
  <c r="I2282" i="32"/>
  <c r="H2282" i="32"/>
  <c r="G2282" i="32"/>
  <c r="E2282" i="32"/>
  <c r="L2278" i="32"/>
  <c r="K2278" i="32"/>
  <c r="I2278" i="32"/>
  <c r="H2278" i="32"/>
  <c r="G2278" i="32"/>
  <c r="E2278" i="32"/>
  <c r="L2270" i="32"/>
  <c r="K2270" i="32"/>
  <c r="I2270" i="32"/>
  <c r="H2270" i="32"/>
  <c r="G2270" i="32"/>
  <c r="E2270" i="32"/>
  <c r="L2267" i="32"/>
  <c r="K2267" i="32"/>
  <c r="I2267" i="32"/>
  <c r="H2267" i="32"/>
  <c r="G2267" i="32"/>
  <c r="E2267" i="32"/>
  <c r="L2151" i="32"/>
  <c r="K2151" i="32"/>
  <c r="I2151" i="32"/>
  <c r="H2151" i="32"/>
  <c r="G2151" i="32"/>
  <c r="E2151" i="32"/>
  <c r="L2149" i="32"/>
  <c r="K2149" i="32"/>
  <c r="I2149" i="32"/>
  <c r="H2149" i="32"/>
  <c r="G2149" i="32"/>
  <c r="E2149" i="32"/>
  <c r="L2146" i="32"/>
  <c r="K2146" i="32"/>
  <c r="I2146" i="32"/>
  <c r="H2146" i="32"/>
  <c r="G2146" i="32"/>
  <c r="E2146" i="32"/>
  <c r="L2132" i="32"/>
  <c r="K2132" i="32"/>
  <c r="I2132" i="32"/>
  <c r="H2132" i="32"/>
  <c r="G2132" i="32"/>
  <c r="E2132" i="32"/>
  <c r="L2130" i="32"/>
  <c r="K2130" i="32"/>
  <c r="I2130" i="32"/>
  <c r="H2130" i="32"/>
  <c r="G2130" i="32"/>
  <c r="E2130" i="32"/>
  <c r="L2121" i="32"/>
  <c r="K2121" i="32"/>
  <c r="I2121" i="32"/>
  <c r="H2121" i="32"/>
  <c r="G2121" i="32"/>
  <c r="E2121" i="32"/>
  <c r="L2119" i="32"/>
  <c r="K2119" i="32"/>
  <c r="I2119" i="32"/>
  <c r="H2119" i="32"/>
  <c r="G2119" i="32"/>
  <c r="E2119" i="32"/>
  <c r="L2019" i="32"/>
  <c r="K2019" i="32"/>
  <c r="I2019" i="32"/>
  <c r="H2019" i="32"/>
  <c r="G2019" i="32"/>
  <c r="E2019" i="32"/>
  <c r="L2015" i="32"/>
  <c r="K2015" i="32"/>
  <c r="I2015" i="32"/>
  <c r="H2015" i="32"/>
  <c r="G2015" i="32"/>
  <c r="E2015" i="32"/>
  <c r="L2011" i="32"/>
  <c r="K2011" i="32"/>
  <c r="I2011" i="32"/>
  <c r="H2011" i="32"/>
  <c r="G2011" i="32"/>
  <c r="E2011" i="32"/>
  <c r="L2009" i="32"/>
  <c r="K2009" i="32"/>
  <c r="I2009" i="32"/>
  <c r="H2009" i="32"/>
  <c r="G2009" i="32"/>
  <c r="E2009" i="32"/>
  <c r="L2007" i="32"/>
  <c r="K2007" i="32"/>
  <c r="I2007" i="32"/>
  <c r="H2007" i="32"/>
  <c r="G2007" i="32"/>
  <c r="E2007" i="32"/>
  <c r="L1999" i="32"/>
  <c r="K1999" i="32"/>
  <c r="I1999" i="32"/>
  <c r="H1999" i="32"/>
  <c r="G1999" i="32"/>
  <c r="E1999" i="32"/>
  <c r="L1826" i="32"/>
  <c r="K1826" i="32"/>
  <c r="I1826" i="32"/>
  <c r="H1826" i="32"/>
  <c r="G1826" i="32"/>
  <c r="E1826" i="32"/>
  <c r="L1810" i="32"/>
  <c r="K1810" i="32"/>
  <c r="I1810" i="32"/>
  <c r="H1810" i="32"/>
  <c r="G1810" i="32"/>
  <c r="E1810" i="32"/>
  <c r="L1808" i="32"/>
  <c r="K1808" i="32"/>
  <c r="I1808" i="32"/>
  <c r="H1808" i="32"/>
  <c r="G1808" i="32"/>
  <c r="E1808" i="32"/>
  <c r="L1804" i="32"/>
  <c r="K1804" i="32"/>
  <c r="I1804" i="32"/>
  <c r="H1804" i="32"/>
  <c r="G1804" i="32"/>
  <c r="E1804" i="32"/>
  <c r="L1801" i="32"/>
  <c r="K1801" i="32"/>
  <c r="I1801" i="32"/>
  <c r="H1801" i="32"/>
  <c r="G1801" i="32"/>
  <c r="E1801" i="32"/>
  <c r="L1791" i="32"/>
  <c r="K1791" i="32"/>
  <c r="I1791" i="32"/>
  <c r="H1791" i="32"/>
  <c r="G1791" i="32"/>
  <c r="E1791" i="32"/>
  <c r="L1787" i="32"/>
  <c r="K1787" i="32"/>
  <c r="I1787" i="32"/>
  <c r="H1787" i="32"/>
  <c r="G1787" i="32"/>
  <c r="E1787" i="32"/>
  <c r="L1590" i="32"/>
  <c r="K1590" i="32"/>
  <c r="I1590" i="32"/>
  <c r="H1590" i="32"/>
  <c r="G1590" i="32"/>
  <c r="E1590" i="32"/>
  <c r="L1588" i="32"/>
  <c r="K1588" i="32"/>
  <c r="I1588" i="32"/>
  <c r="H1588" i="32"/>
  <c r="G1588" i="32"/>
  <c r="E1588" i="32"/>
  <c r="L1581" i="32"/>
  <c r="K1581" i="32"/>
  <c r="I1581" i="32"/>
  <c r="H1581" i="32"/>
  <c r="G1581" i="32"/>
  <c r="E1581" i="32"/>
  <c r="L1578" i="32"/>
  <c r="K1578" i="32"/>
  <c r="I1578" i="32"/>
  <c r="H1578" i="32"/>
  <c r="G1578" i="32"/>
  <c r="E1578" i="32"/>
  <c r="L1575" i="32"/>
  <c r="K1575" i="32"/>
  <c r="I1575" i="32"/>
  <c r="H1575" i="32"/>
  <c r="G1575" i="32"/>
  <c r="E1575" i="32"/>
  <c r="L1573" i="32"/>
  <c r="K1573" i="32"/>
  <c r="I1573" i="32"/>
  <c r="H1573" i="32"/>
  <c r="G1573" i="32"/>
  <c r="E1573" i="32"/>
  <c r="L1569" i="32"/>
  <c r="K1569" i="32"/>
  <c r="I1569" i="32"/>
  <c r="H1569" i="32"/>
  <c r="G1569" i="32"/>
  <c r="E1569" i="32"/>
  <c r="L1333" i="32"/>
  <c r="K1333" i="32"/>
  <c r="I1333" i="32"/>
  <c r="H1333" i="32"/>
  <c r="G1333" i="32"/>
  <c r="E1333" i="32"/>
  <c r="L1330" i="32"/>
  <c r="K1330" i="32"/>
  <c r="I1330" i="32"/>
  <c r="H1330" i="32"/>
  <c r="G1330" i="32"/>
  <c r="E1330" i="32"/>
  <c r="L1326" i="32"/>
  <c r="K1326" i="32"/>
  <c r="I1326" i="32"/>
  <c r="H1326" i="32"/>
  <c r="G1326" i="32"/>
  <c r="E1326" i="32"/>
  <c r="L1324" i="32"/>
  <c r="K1324" i="32"/>
  <c r="I1324" i="32"/>
  <c r="H1324" i="32"/>
  <c r="G1324" i="32"/>
  <c r="E1324" i="32"/>
  <c r="L1313" i="32"/>
  <c r="K1313" i="32"/>
  <c r="I1313" i="32"/>
  <c r="H1313" i="32"/>
  <c r="G1313" i="32"/>
  <c r="E1313" i="32"/>
  <c r="L1311" i="32"/>
  <c r="K1311" i="32"/>
  <c r="I1311" i="32"/>
  <c r="H1311" i="32"/>
  <c r="G1311" i="32"/>
  <c r="E1311" i="32"/>
  <c r="L1309" i="32"/>
  <c r="K1309" i="32"/>
  <c r="I1309" i="32"/>
  <c r="H1309" i="32"/>
  <c r="G1309" i="32"/>
  <c r="E1309" i="32"/>
  <c r="L1296" i="32"/>
  <c r="K1296" i="32"/>
  <c r="I1296" i="32"/>
  <c r="H1296" i="32"/>
  <c r="G1296" i="32"/>
  <c r="E1296" i="32"/>
  <c r="L1288" i="32"/>
  <c r="K1288" i="32"/>
  <c r="I1288" i="32"/>
  <c r="H1288" i="32"/>
  <c r="G1288" i="32"/>
  <c r="E1288" i="32"/>
  <c r="L1283" i="32"/>
  <c r="K1283" i="32"/>
  <c r="I1283" i="32"/>
  <c r="H1283" i="32"/>
  <c r="G1283" i="32"/>
  <c r="E1283" i="32"/>
  <c r="L1267" i="32"/>
  <c r="K1267" i="32"/>
  <c r="I1267" i="32"/>
  <c r="H1267" i="32"/>
  <c r="G1267" i="32"/>
  <c r="E1267" i="32"/>
  <c r="L1262" i="32"/>
  <c r="K1262" i="32"/>
  <c r="I1262" i="32"/>
  <c r="H1262" i="32"/>
  <c r="G1262" i="32"/>
  <c r="E1262" i="32"/>
  <c r="L1259" i="32"/>
  <c r="K1259" i="32"/>
  <c r="I1259" i="32"/>
  <c r="H1259" i="32"/>
  <c r="G1259" i="32"/>
  <c r="E1259" i="32"/>
  <c r="L1256" i="32"/>
  <c r="K1256" i="32"/>
  <c r="I1256" i="32"/>
  <c r="H1256" i="32"/>
  <c r="G1256" i="32"/>
  <c r="E1256" i="32"/>
  <c r="L1243" i="32"/>
  <c r="K1243" i="32"/>
  <c r="I1243" i="32"/>
  <c r="H1243" i="32"/>
  <c r="G1243" i="32"/>
  <c r="E1243" i="32"/>
  <c r="L1236" i="32"/>
  <c r="K1236" i="32"/>
  <c r="I1236" i="32"/>
  <c r="H1236" i="32"/>
  <c r="G1236" i="32"/>
  <c r="E1236" i="32"/>
  <c r="L1188" i="32"/>
  <c r="K1188" i="32"/>
  <c r="I1188" i="32"/>
  <c r="H1188" i="32"/>
  <c r="G1188" i="32"/>
  <c r="E1188" i="32"/>
  <c r="L1186" i="32"/>
  <c r="K1186" i="32"/>
  <c r="I1186" i="32"/>
  <c r="H1186" i="32"/>
  <c r="G1186" i="32"/>
  <c r="E1186" i="32"/>
  <c r="L1088" i="32"/>
  <c r="K1088" i="32"/>
  <c r="I1088" i="32"/>
  <c r="H1088" i="32"/>
  <c r="G1088" i="32"/>
  <c r="E1088" i="32"/>
  <c r="L1080" i="32"/>
  <c r="K1080" i="32"/>
  <c r="I1080" i="32"/>
  <c r="H1080" i="32"/>
  <c r="G1080" i="32"/>
  <c r="E1080" i="32"/>
  <c r="L1073" i="32"/>
  <c r="K1073" i="32"/>
  <c r="I1073" i="32"/>
  <c r="H1073" i="32"/>
  <c r="G1073" i="32"/>
  <c r="E1073" i="32"/>
  <c r="L1065" i="32"/>
  <c r="K1065" i="32"/>
  <c r="I1065" i="32"/>
  <c r="H1065" i="32"/>
  <c r="G1065" i="32"/>
  <c r="E1065" i="32"/>
  <c r="L1063" i="32"/>
  <c r="K1063" i="32"/>
  <c r="I1063" i="32"/>
  <c r="H1063" i="32"/>
  <c r="G1063" i="32"/>
  <c r="E1063" i="32"/>
  <c r="L1061" i="32"/>
  <c r="K1061" i="32"/>
  <c r="I1061" i="32"/>
  <c r="H1061" i="32"/>
  <c r="G1061" i="32"/>
  <c r="E1061" i="32"/>
  <c r="L1043" i="32"/>
  <c r="K1043" i="32"/>
  <c r="I1043" i="32"/>
  <c r="H1043" i="32"/>
  <c r="G1043" i="32"/>
  <c r="E1043" i="32"/>
  <c r="L1040" i="32"/>
  <c r="K1040" i="32"/>
  <c r="I1040" i="32"/>
  <c r="H1040" i="32"/>
  <c r="G1040" i="32"/>
  <c r="E1040" i="32"/>
  <c r="L1038" i="32"/>
  <c r="K1038" i="32"/>
  <c r="I1038" i="32"/>
  <c r="H1038" i="32"/>
  <c r="G1038" i="32"/>
  <c r="E1038" i="32"/>
  <c r="L1036" i="32"/>
  <c r="K1036" i="32"/>
  <c r="I1036" i="32"/>
  <c r="H1036" i="32"/>
  <c r="G1036" i="32"/>
  <c r="E1036" i="32"/>
  <c r="L983" i="32"/>
  <c r="K983" i="32"/>
  <c r="I983" i="32"/>
  <c r="H983" i="32"/>
  <c r="G983" i="32"/>
  <c r="E983" i="32"/>
  <c r="L979" i="32"/>
  <c r="K979" i="32"/>
  <c r="I979" i="32"/>
  <c r="H979" i="32"/>
  <c r="G979" i="32"/>
  <c r="E979" i="32"/>
  <c r="L975" i="32"/>
  <c r="K975" i="32"/>
  <c r="I975" i="32"/>
  <c r="H975" i="32"/>
  <c r="G975" i="32"/>
  <c r="E975" i="32"/>
  <c r="L968" i="32"/>
  <c r="K968" i="32"/>
  <c r="I968" i="32"/>
  <c r="H968" i="32"/>
  <c r="G968" i="32"/>
  <c r="E968" i="32"/>
  <c r="L955" i="32"/>
  <c r="K955" i="32"/>
  <c r="I955" i="32"/>
  <c r="H955" i="32"/>
  <c r="G955" i="32"/>
  <c r="E955" i="32"/>
  <c r="L953" i="32"/>
  <c r="K953" i="32"/>
  <c r="I953" i="32"/>
  <c r="H953" i="32"/>
  <c r="G953" i="32"/>
  <c r="E953" i="32"/>
  <c r="L950" i="32"/>
  <c r="K950" i="32"/>
  <c r="I950" i="32"/>
  <c r="H950" i="32"/>
  <c r="G950" i="32"/>
  <c r="E950" i="32"/>
  <c r="L944" i="32"/>
  <c r="K944" i="32"/>
  <c r="I944" i="32"/>
  <c r="H944" i="32"/>
  <c r="G944" i="32"/>
  <c r="E944" i="32"/>
  <c r="L942" i="32"/>
  <c r="K942" i="32"/>
  <c r="I942" i="32"/>
  <c r="H942" i="32"/>
  <c r="G942" i="32"/>
  <c r="E942" i="32"/>
  <c r="L935" i="32"/>
  <c r="K935" i="32"/>
  <c r="I935" i="32"/>
  <c r="H935" i="32"/>
  <c r="G935" i="32"/>
  <c r="E935" i="32"/>
  <c r="L933" i="32"/>
  <c r="K933" i="32"/>
  <c r="I933" i="32"/>
  <c r="H933" i="32"/>
  <c r="G933" i="32"/>
  <c r="E933" i="32"/>
  <c r="L930" i="32"/>
  <c r="K930" i="32"/>
  <c r="I930" i="32"/>
  <c r="H930" i="32"/>
  <c r="G930" i="32"/>
  <c r="E930" i="32"/>
  <c r="L620" i="32"/>
  <c r="K620" i="32"/>
  <c r="I620" i="32"/>
  <c r="H620" i="32"/>
  <c r="G620" i="32"/>
  <c r="E620" i="32"/>
  <c r="L599" i="32"/>
  <c r="K599" i="32"/>
  <c r="I599" i="32"/>
  <c r="H599" i="32"/>
  <c r="G599" i="32"/>
  <c r="E599" i="32"/>
  <c r="L582" i="32"/>
  <c r="K582" i="32"/>
  <c r="I582" i="32"/>
  <c r="H582" i="32"/>
  <c r="G582" i="32"/>
  <c r="E582" i="32"/>
  <c r="L572" i="32"/>
  <c r="K572" i="32"/>
  <c r="I572" i="32"/>
  <c r="H572" i="32"/>
  <c r="G572" i="32"/>
  <c r="E572" i="32"/>
  <c r="L570" i="32"/>
  <c r="K570" i="32"/>
  <c r="I570" i="32"/>
  <c r="H570" i="32"/>
  <c r="G570" i="32"/>
  <c r="E570" i="32"/>
  <c r="L554" i="32"/>
  <c r="K554" i="32"/>
  <c r="I554" i="32"/>
  <c r="H554" i="32"/>
  <c r="G554" i="32"/>
  <c r="E554" i="32"/>
  <c r="L546" i="32"/>
  <c r="K546" i="32"/>
  <c r="I546" i="32"/>
  <c r="H546" i="32"/>
  <c r="G546" i="32"/>
  <c r="E546" i="32"/>
  <c r="L402" i="32"/>
  <c r="K402" i="32"/>
  <c r="I402" i="32"/>
  <c r="H402" i="32"/>
  <c r="G402" i="32"/>
  <c r="E402" i="32"/>
  <c r="L399" i="32"/>
  <c r="K399" i="32"/>
  <c r="I399" i="32"/>
  <c r="H399" i="32"/>
  <c r="G399" i="32"/>
  <c r="E399" i="32"/>
  <c r="L393" i="32"/>
  <c r="K393" i="32"/>
  <c r="I393" i="32"/>
  <c r="H393" i="32"/>
  <c r="G393" i="32"/>
  <c r="E393" i="32"/>
  <c r="L383" i="32"/>
  <c r="K383" i="32"/>
  <c r="I383" i="32"/>
  <c r="H383" i="32"/>
  <c r="G383" i="32"/>
  <c r="E383" i="32"/>
  <c r="L377" i="32"/>
  <c r="K377" i="32"/>
  <c r="I377" i="32"/>
  <c r="H377" i="32"/>
  <c r="G377" i="32"/>
  <c r="E377" i="32"/>
  <c r="L340" i="32"/>
  <c r="K340" i="32"/>
  <c r="I340" i="32"/>
  <c r="H340" i="32"/>
  <c r="G340" i="32"/>
  <c r="E340" i="32"/>
  <c r="L338" i="32"/>
  <c r="K338" i="32"/>
  <c r="I338" i="32"/>
  <c r="H338" i="32"/>
  <c r="G338" i="32"/>
  <c r="E338" i="32"/>
  <c r="L330" i="32"/>
  <c r="K330" i="32"/>
  <c r="I330" i="32"/>
  <c r="H330" i="32"/>
  <c r="G330" i="32"/>
  <c r="E330" i="32"/>
  <c r="L321" i="32"/>
  <c r="K321" i="32"/>
  <c r="I321" i="32"/>
  <c r="H321" i="32"/>
  <c r="G321" i="32"/>
  <c r="E321" i="32"/>
  <c r="L278" i="32"/>
  <c r="K278" i="32"/>
  <c r="I278" i="32"/>
  <c r="H278" i="32"/>
  <c r="G278" i="32"/>
  <c r="E278" i="32"/>
  <c r="L275" i="32"/>
  <c r="K275" i="32"/>
  <c r="I275" i="32"/>
  <c r="H275" i="32"/>
  <c r="G275" i="32"/>
  <c r="E275" i="32"/>
  <c r="L71" i="32"/>
  <c r="K71" i="32"/>
  <c r="I71" i="32"/>
  <c r="H71" i="32"/>
  <c r="G71" i="32"/>
  <c r="E71" i="32"/>
  <c r="L69" i="32"/>
  <c r="K69" i="32"/>
  <c r="I69" i="32"/>
  <c r="H69" i="32"/>
  <c r="G69" i="32"/>
  <c r="E69" i="32"/>
  <c r="L67" i="32"/>
  <c r="K67" i="32"/>
  <c r="I67" i="32"/>
  <c r="H67" i="32"/>
  <c r="G67" i="32"/>
  <c r="E67" i="32"/>
  <c r="L65" i="32"/>
  <c r="K65" i="32"/>
  <c r="I65" i="32"/>
  <c r="H65" i="32"/>
  <c r="G65" i="32"/>
  <c r="E65" i="32"/>
  <c r="L52" i="32"/>
  <c r="K52" i="32"/>
  <c r="I52" i="32"/>
  <c r="H52" i="32"/>
  <c r="G52" i="32"/>
  <c r="E52" i="32"/>
  <c r="L48" i="32"/>
  <c r="K48" i="32"/>
  <c r="I48" i="32"/>
  <c r="H48" i="32"/>
  <c r="G48" i="32"/>
  <c r="E48" i="32"/>
  <c r="L42" i="32"/>
  <c r="L2649" i="32" s="1"/>
  <c r="K42" i="32"/>
  <c r="K2649" i="32" s="1"/>
  <c r="I42" i="32"/>
  <c r="I2649" i="32" s="1"/>
  <c r="H42" i="32"/>
  <c r="H2649" i="32" s="1"/>
  <c r="G42" i="32"/>
  <c r="G2649" i="32" s="1"/>
  <c r="E42" i="32"/>
  <c r="E2649" i="32" s="1"/>
  <c r="A1" i="15"/>
  <c r="J4816" i="32"/>
  <c r="J4815" i="32"/>
  <c r="J4814" i="32"/>
  <c r="J4813" i="32"/>
  <c r="J4812" i="32"/>
  <c r="J4811" i="32"/>
  <c r="J4810" i="32"/>
  <c r="J4809" i="32"/>
  <c r="J4808" i="32"/>
  <c r="J4807" i="32"/>
  <c r="J4806" i="32"/>
  <c r="J4805" i="32"/>
  <c r="J4804" i="32"/>
  <c r="J4803" i="32"/>
  <c r="J4802" i="32"/>
  <c r="J4801" i="32"/>
  <c r="J4800" i="32"/>
  <c r="J4799" i="32"/>
  <c r="J4798" i="32"/>
  <c r="J4797" i="32"/>
  <c r="J4796" i="32"/>
  <c r="J4795" i="32"/>
  <c r="J4794" i="32"/>
  <c r="J4793" i="32"/>
  <c r="J4792" i="32"/>
  <c r="J4791" i="32"/>
  <c r="J4790" i="32"/>
  <c r="J4789" i="32"/>
  <c r="J4788" i="32"/>
  <c r="J4787" i="32"/>
  <c r="J4786" i="32"/>
  <c r="J4785" i="32"/>
  <c r="J4784" i="32"/>
  <c r="J4783" i="32"/>
  <c r="J4782" i="32"/>
  <c r="J4781" i="32"/>
  <c r="J4780" i="32"/>
  <c r="J4779" i="32"/>
  <c r="J4778" i="32"/>
  <c r="J4777" i="32"/>
  <c r="J4776" i="32"/>
  <c r="J4775" i="32"/>
  <c r="J4774" i="32"/>
  <c r="J4773" i="32"/>
  <c r="J4772" i="32"/>
  <c r="J4771" i="32"/>
  <c r="J4770" i="32"/>
  <c r="J4769" i="32"/>
  <c r="J4768" i="32"/>
  <c r="J4767" i="32"/>
  <c r="J4766" i="32"/>
  <c r="J4765" i="32"/>
  <c r="J4764" i="32"/>
  <c r="J4763" i="32"/>
  <c r="J4762" i="32"/>
  <c r="J4761" i="32"/>
  <c r="J4760" i="32"/>
  <c r="J4759" i="32"/>
  <c r="J4758" i="32"/>
  <c r="J4757" i="32"/>
  <c r="J4756" i="32"/>
  <c r="J4755" i="32"/>
  <c r="J4754" i="32"/>
  <c r="J4753" i="32"/>
  <c r="J4752" i="32"/>
  <c r="J4751" i="32"/>
  <c r="J4750" i="32"/>
  <c r="J4749" i="32"/>
  <c r="J4748" i="32"/>
  <c r="J4747" i="32"/>
  <c r="J4746" i="32"/>
  <c r="J4745" i="32"/>
  <c r="J4744" i="32"/>
  <c r="J4743" i="32"/>
  <c r="J4742" i="32"/>
  <c r="J4741" i="32"/>
  <c r="J4740" i="32"/>
  <c r="J4739" i="32"/>
  <c r="J4738" i="32"/>
  <c r="J4737" i="32"/>
  <c r="J4736" i="32"/>
  <c r="J4735" i="32"/>
  <c r="J4734" i="32"/>
  <c r="J4733" i="32"/>
  <c r="J4732" i="32"/>
  <c r="J4731" i="32"/>
  <c r="J4730" i="32"/>
  <c r="J4729" i="32"/>
  <c r="J4728" i="32"/>
  <c r="J4727" i="32"/>
  <c r="J4726" i="32"/>
  <c r="J4725" i="32"/>
  <c r="J4724" i="32"/>
  <c r="J4723" i="32"/>
  <c r="J4722" i="32"/>
  <c r="J4721" i="32"/>
  <c r="J4720" i="32"/>
  <c r="J4719" i="32"/>
  <c r="J4718" i="32"/>
  <c r="J4717" i="32"/>
  <c r="J4716" i="32"/>
  <c r="J4715" i="32"/>
  <c r="J4714" i="32"/>
  <c r="J4713" i="32"/>
  <c r="J4712" i="32"/>
  <c r="J4711" i="32"/>
  <c r="J4710" i="32"/>
  <c r="J4709" i="32"/>
  <c r="J4708" i="32"/>
  <c r="J4707" i="32"/>
  <c r="J4706" i="32"/>
  <c r="J4705" i="32"/>
  <c r="J4704" i="32"/>
  <c r="J4703" i="32"/>
  <c r="J4702" i="32"/>
  <c r="J4701" i="32"/>
  <c r="J4700" i="32"/>
  <c r="J4699" i="32"/>
  <c r="J4698" i="32"/>
  <c r="J4697" i="32"/>
  <c r="J4696" i="32"/>
  <c r="J4695" i="32"/>
  <c r="J4694" i="32"/>
  <c r="J4693" i="32"/>
  <c r="J4692" i="32"/>
  <c r="J4691" i="32"/>
  <c r="J4690" i="32"/>
  <c r="J4689" i="32"/>
  <c r="J4688" i="32"/>
  <c r="J4687" i="32"/>
  <c r="J4686" i="32"/>
  <c r="J4685" i="32"/>
  <c r="J4684" i="32"/>
  <c r="J4683" i="32"/>
  <c r="J4682" i="32"/>
  <c r="J4681" i="32"/>
  <c r="J4680" i="32"/>
  <c r="J4679" i="32"/>
  <c r="J4678" i="32"/>
  <c r="J4677" i="32"/>
  <c r="J4676" i="32"/>
  <c r="J4675" i="32"/>
  <c r="J4674" i="32"/>
  <c r="J4673" i="32"/>
  <c r="J4672" i="32"/>
  <c r="J4671" i="32"/>
  <c r="J4670" i="32"/>
  <c r="J4669" i="32"/>
  <c r="J4668" i="32"/>
  <c r="J4667" i="32"/>
  <c r="J4666" i="32"/>
  <c r="J4665" i="32"/>
  <c r="J4664" i="32"/>
  <c r="J4663" i="32"/>
  <c r="J4662" i="32"/>
  <c r="J4661" i="32"/>
  <c r="J4660" i="32"/>
  <c r="J4659" i="32"/>
  <c r="J4658" i="32"/>
  <c r="J4657" i="32"/>
  <c r="J4656" i="32"/>
  <c r="J4655" i="32"/>
  <c r="J4654" i="32"/>
  <c r="J4653" i="32"/>
  <c r="J4652" i="32"/>
  <c r="J4651" i="32"/>
  <c r="J4650" i="32"/>
  <c r="J4649" i="32"/>
  <c r="J4648" i="32"/>
  <c r="J4647" i="32"/>
  <c r="J4646" i="32"/>
  <c r="J4645" i="32"/>
  <c r="J4644" i="32"/>
  <c r="J4643" i="32"/>
  <c r="J4642" i="32"/>
  <c r="J4641" i="32"/>
  <c r="J4640" i="32"/>
  <c r="J4639" i="32"/>
  <c r="J4638" i="32"/>
  <c r="J4637" i="32"/>
  <c r="J4636" i="32"/>
  <c r="J4635" i="32"/>
  <c r="J4634" i="32"/>
  <c r="J4633" i="32"/>
  <c r="J4632" i="32"/>
  <c r="J4631" i="32"/>
  <c r="J4630" i="32"/>
  <c r="J4629" i="32"/>
  <c r="J4628" i="32"/>
  <c r="J4627" i="32"/>
  <c r="J4626" i="32"/>
  <c r="J4625" i="32"/>
  <c r="J4624" i="32"/>
  <c r="J4623" i="32"/>
  <c r="J4622" i="32"/>
  <c r="J4621" i="32"/>
  <c r="J4620" i="32"/>
  <c r="J4619" i="32"/>
  <c r="J4618" i="32"/>
  <c r="J4617" i="32"/>
  <c r="J4616" i="32"/>
  <c r="J4615" i="32"/>
  <c r="J4614" i="32"/>
  <c r="J4613" i="32"/>
  <c r="J4612" i="32"/>
  <c r="J4611" i="32"/>
  <c r="J4610" i="32"/>
  <c r="J4609" i="32"/>
  <c r="J4608" i="32"/>
  <c r="J4607" i="32"/>
  <c r="J4606" i="32"/>
  <c r="J4605" i="32"/>
  <c r="J4604" i="32"/>
  <c r="J4603" i="32"/>
  <c r="J4602" i="32"/>
  <c r="J4601" i="32"/>
  <c r="J4600" i="32"/>
  <c r="J4599" i="32"/>
  <c r="J4598" i="32"/>
  <c r="J4597" i="32"/>
  <c r="J4596" i="32"/>
  <c r="J4595" i="32"/>
  <c r="J4594" i="32"/>
  <c r="J4593" i="32"/>
  <c r="J4592" i="32"/>
  <c r="J4591" i="32"/>
  <c r="J4590" i="32"/>
  <c r="J4589" i="32"/>
  <c r="J4588" i="32"/>
  <c r="J4587" i="32"/>
  <c r="J4586" i="32"/>
  <c r="J4585" i="32"/>
  <c r="J4584" i="32"/>
  <c r="J4583" i="32"/>
  <c r="J4582" i="32"/>
  <c r="J4581" i="32"/>
  <c r="J4580" i="32"/>
  <c r="J4579" i="32"/>
  <c r="J4578" i="32"/>
  <c r="J4577" i="32"/>
  <c r="J4576" i="32"/>
  <c r="J4575" i="32"/>
  <c r="J4574" i="32"/>
  <c r="J4573" i="32"/>
  <c r="J4572" i="32"/>
  <c r="J4571" i="32"/>
  <c r="J4570" i="32"/>
  <c r="J4569" i="32"/>
  <c r="J4568" i="32"/>
  <c r="J4567" i="32"/>
  <c r="J4566" i="32"/>
  <c r="J4565" i="32"/>
  <c r="J4564" i="32"/>
  <c r="J4563" i="32"/>
  <c r="J4562" i="32"/>
  <c r="J4561" i="32"/>
  <c r="J4560" i="32"/>
  <c r="J4559" i="32"/>
  <c r="J4558" i="32"/>
  <c r="J4557" i="32"/>
  <c r="J4556" i="32"/>
  <c r="J4555" i="32"/>
  <c r="J4554" i="32"/>
  <c r="J4553" i="32"/>
  <c r="J4552" i="32"/>
  <c r="J4551" i="32"/>
  <c r="J4550" i="32"/>
  <c r="J4549" i="32"/>
  <c r="J4548" i="32"/>
  <c r="J4547" i="32"/>
  <c r="J4546" i="32"/>
  <c r="J4545" i="32"/>
  <c r="J4544" i="32"/>
  <c r="J4543" i="32"/>
  <c r="J4542" i="32"/>
  <c r="J4541" i="32"/>
  <c r="J4540" i="32"/>
  <c r="J4539" i="32"/>
  <c r="J4538" i="32"/>
  <c r="J4537" i="32"/>
  <c r="J4536" i="32"/>
  <c r="J4535" i="32"/>
  <c r="J4534" i="32"/>
  <c r="J4533" i="32"/>
  <c r="J4532" i="32"/>
  <c r="J4531" i="32"/>
  <c r="J4530" i="32"/>
  <c r="J4529" i="32"/>
  <c r="J4528" i="32"/>
  <c r="J4527" i="32"/>
  <c r="J4526" i="32"/>
  <c r="J4525" i="32"/>
  <c r="J4524" i="32"/>
  <c r="J4523" i="32"/>
  <c r="J4522" i="32"/>
  <c r="J4521" i="32"/>
  <c r="J4520" i="32"/>
  <c r="J4519" i="32"/>
  <c r="J4518" i="32"/>
  <c r="J4517" i="32"/>
  <c r="J4516" i="32"/>
  <c r="J4515" i="32"/>
  <c r="J4514" i="32"/>
  <c r="J4513" i="32"/>
  <c r="J4512" i="32"/>
  <c r="J4511" i="32"/>
  <c r="J4510" i="32"/>
  <c r="J4509" i="32"/>
  <c r="J4508" i="32"/>
  <c r="J4507" i="32"/>
  <c r="J4506" i="32"/>
  <c r="J4505" i="32"/>
  <c r="J4504" i="32"/>
  <c r="J4503" i="32"/>
  <c r="J4502" i="32"/>
  <c r="J4501" i="32"/>
  <c r="J4500" i="32"/>
  <c r="J4499" i="32"/>
  <c r="J4498" i="32"/>
  <c r="J4497" i="32"/>
  <c r="J4496" i="32"/>
  <c r="J4495" i="32"/>
  <c r="J4494" i="32"/>
  <c r="J4493" i="32"/>
  <c r="J4492" i="32"/>
  <c r="J4491" i="32"/>
  <c r="J4490" i="32"/>
  <c r="J4489" i="32"/>
  <c r="J4488" i="32"/>
  <c r="J4487" i="32"/>
  <c r="J4486" i="32"/>
  <c r="J4485" i="32"/>
  <c r="J4484" i="32"/>
  <c r="J4483" i="32"/>
  <c r="J4482" i="32"/>
  <c r="J4481" i="32"/>
  <c r="J4480" i="32"/>
  <c r="J4479" i="32"/>
  <c r="J4478" i="32"/>
  <c r="J4477" i="32"/>
  <c r="J4476" i="32"/>
  <c r="J4475" i="32"/>
  <c r="J4474" i="32"/>
  <c r="J4473" i="32"/>
  <c r="J4472" i="32"/>
  <c r="J4471" i="32"/>
  <c r="J4470" i="32"/>
  <c r="J4469" i="32"/>
  <c r="J4468" i="32"/>
  <c r="J4467" i="32"/>
  <c r="J4466" i="32"/>
  <c r="J4465" i="32"/>
  <c r="J4464" i="32"/>
  <c r="J4463" i="32"/>
  <c r="J4462" i="32"/>
  <c r="J4461" i="32"/>
  <c r="J4460" i="32"/>
  <c r="J4459" i="32"/>
  <c r="J4458" i="32"/>
  <c r="J4457" i="32"/>
  <c r="J4456" i="32"/>
  <c r="J4455" i="32"/>
  <c r="J4454" i="32"/>
  <c r="J4453" i="32"/>
  <c r="J4452" i="32"/>
  <c r="J4451" i="32"/>
  <c r="J4450" i="32"/>
  <c r="J4449" i="32"/>
  <c r="J4448" i="32"/>
  <c r="J4447" i="32"/>
  <c r="J4446" i="32"/>
  <c r="J4445" i="32"/>
  <c r="J4444" i="32"/>
  <c r="J4443" i="32"/>
  <c r="J4442" i="32"/>
  <c r="J4441" i="32"/>
  <c r="J4440" i="32"/>
  <c r="J4439" i="32"/>
  <c r="J4438" i="32"/>
  <c r="J4437" i="32"/>
  <c r="J4436" i="32"/>
  <c r="J4435" i="32"/>
  <c r="J4434" i="32"/>
  <c r="J4433" i="32"/>
  <c r="J4432" i="32"/>
  <c r="J4431" i="32"/>
  <c r="J4430" i="32"/>
  <c r="J4429" i="32"/>
  <c r="J4428" i="32"/>
  <c r="J4427" i="32"/>
  <c r="J4426" i="32"/>
  <c r="J4425" i="32"/>
  <c r="J4424" i="32"/>
  <c r="J4423" i="32"/>
  <c r="J4422" i="32"/>
  <c r="J4421" i="32"/>
  <c r="J4420" i="32"/>
  <c r="J4419" i="32"/>
  <c r="J4418" i="32"/>
  <c r="J4417" i="32"/>
  <c r="J4416" i="32"/>
  <c r="J4415" i="32"/>
  <c r="J4414" i="32"/>
  <c r="J4413" i="32"/>
  <c r="J4412" i="32"/>
  <c r="J4411" i="32"/>
  <c r="J4410" i="32"/>
  <c r="J4409" i="32"/>
  <c r="J4408" i="32"/>
  <c r="J4407" i="32"/>
  <c r="J4406" i="32"/>
  <c r="J4405" i="32"/>
  <c r="J4404" i="32"/>
  <c r="J4403" i="32"/>
  <c r="J4402" i="32"/>
  <c r="J4401" i="32"/>
  <c r="J4400" i="32"/>
  <c r="J4399" i="32"/>
  <c r="J4398" i="32"/>
  <c r="J4397" i="32"/>
  <c r="J4396" i="32"/>
  <c r="J4395" i="32"/>
  <c r="J4394" i="32"/>
  <c r="J4393" i="32"/>
  <c r="J4392" i="32"/>
  <c r="J4391" i="32"/>
  <c r="J4390" i="32"/>
  <c r="J4389" i="32"/>
  <c r="J4388" i="32"/>
  <c r="J4387" i="32"/>
  <c r="J4386" i="32"/>
  <c r="J4385" i="32"/>
  <c r="J4384" i="32"/>
  <c r="J4383" i="32"/>
  <c r="J4382" i="32"/>
  <c r="J4381" i="32"/>
  <c r="J4380" i="32"/>
  <c r="J4379" i="32"/>
  <c r="J4378" i="32"/>
  <c r="J4377" i="32"/>
  <c r="J4376" i="32"/>
  <c r="J4375" i="32"/>
  <c r="J4374" i="32"/>
  <c r="J4373" i="32"/>
  <c r="J4372" i="32"/>
  <c r="J4371" i="32"/>
  <c r="J4370" i="32"/>
  <c r="J4369" i="32"/>
  <c r="J4368" i="32"/>
  <c r="J4367" i="32"/>
  <c r="J4366" i="32"/>
  <c r="J4365" i="32"/>
  <c r="J4364" i="32"/>
  <c r="J4363" i="32"/>
  <c r="J4362" i="32"/>
  <c r="J4361" i="32"/>
  <c r="J4360" i="32"/>
  <c r="J4359" i="32"/>
  <c r="J4358" i="32"/>
  <c r="J4357" i="32"/>
  <c r="J4356" i="32"/>
  <c r="J4355" i="32"/>
  <c r="J4354" i="32"/>
  <c r="J4353" i="32"/>
  <c r="J4352" i="32"/>
  <c r="J4351" i="32"/>
  <c r="J4350" i="32"/>
  <c r="J4349" i="32"/>
  <c r="J4348" i="32"/>
  <c r="J4347" i="32"/>
  <c r="J4346" i="32"/>
  <c r="J4345" i="32"/>
  <c r="J4344" i="32"/>
  <c r="J4343" i="32"/>
  <c r="J4342" i="32"/>
  <c r="J4341" i="32"/>
  <c r="J4340" i="32"/>
  <c r="J4339" i="32"/>
  <c r="J4338" i="32"/>
  <c r="J4337" i="32"/>
  <c r="J4336" i="32"/>
  <c r="J4335" i="32"/>
  <c r="J4334" i="32"/>
  <c r="J4333" i="32"/>
  <c r="J4332" i="32"/>
  <c r="J4331" i="32"/>
  <c r="J4330" i="32"/>
  <c r="J4329" i="32"/>
  <c r="J4328" i="32"/>
  <c r="J4327" i="32"/>
  <c r="J4326" i="32"/>
  <c r="J4325" i="32"/>
  <c r="J4324" i="32"/>
  <c r="J4323" i="32"/>
  <c r="J4322" i="32"/>
  <c r="J4321" i="32"/>
  <c r="J4320" i="32"/>
  <c r="J4319" i="32"/>
  <c r="J4318" i="32"/>
  <c r="J4317" i="32"/>
  <c r="J4316" i="32"/>
  <c r="J4315" i="32"/>
  <c r="J4314" i="32"/>
  <c r="J4313" i="32"/>
  <c r="J4312" i="32"/>
  <c r="J4311" i="32"/>
  <c r="J4310" i="32"/>
  <c r="J4309" i="32"/>
  <c r="J4308" i="32"/>
  <c r="J4307" i="32"/>
  <c r="J4306" i="32"/>
  <c r="J4305" i="32"/>
  <c r="J4304" i="32"/>
  <c r="J4303" i="32"/>
  <c r="J4302" i="32"/>
  <c r="J4301" i="32"/>
  <c r="J4300" i="32"/>
  <c r="J4299" i="32"/>
  <c r="J4298" i="32"/>
  <c r="J4297" i="32"/>
  <c r="J4296" i="32"/>
  <c r="J4295" i="32"/>
  <c r="J4294" i="32"/>
  <c r="J4293" i="32"/>
  <c r="J4292" i="32"/>
  <c r="J4291" i="32"/>
  <c r="J4290" i="32"/>
  <c r="J4289" i="32"/>
  <c r="J4288" i="32"/>
  <c r="J4287" i="32"/>
  <c r="J4286" i="32"/>
  <c r="J4285" i="32"/>
  <c r="J4284" i="32"/>
  <c r="J4283" i="32"/>
  <c r="J4282" i="32"/>
  <c r="J4281" i="32"/>
  <c r="J4280" i="32"/>
  <c r="J4279" i="32"/>
  <c r="J4278" i="32"/>
  <c r="J4277" i="32"/>
  <c r="J4276" i="32"/>
  <c r="J4275" i="32"/>
  <c r="J4274" i="32"/>
  <c r="J4273" i="32"/>
  <c r="J4272" i="32"/>
  <c r="J4271" i="32"/>
  <c r="J4270" i="32"/>
  <c r="J4269" i="32"/>
  <c r="J4268" i="32"/>
  <c r="J4267" i="32"/>
  <c r="J4266" i="32"/>
  <c r="J4265" i="32"/>
  <c r="J4264" i="32"/>
  <c r="J4263" i="32"/>
  <c r="J4262" i="32"/>
  <c r="J4261" i="32"/>
  <c r="J4260" i="32"/>
  <c r="J4259" i="32"/>
  <c r="J4258" i="32"/>
  <c r="J4257" i="32"/>
  <c r="J4256" i="32"/>
  <c r="J4255" i="32"/>
  <c r="J4254" i="32"/>
  <c r="J4253" i="32"/>
  <c r="J4252" i="32"/>
  <c r="J4251" i="32"/>
  <c r="J4250" i="32"/>
  <c r="J4249" i="32"/>
  <c r="J4248" i="32"/>
  <c r="J4247" i="32"/>
  <c r="J4246" i="32"/>
  <c r="J4245" i="32"/>
  <c r="J4244" i="32"/>
  <c r="J4243" i="32"/>
  <c r="J4242" i="32"/>
  <c r="J4241" i="32"/>
  <c r="J4240" i="32"/>
  <c r="J4239" i="32"/>
  <c r="J4238" i="32"/>
  <c r="J4237" i="32"/>
  <c r="J4236" i="32"/>
  <c r="J4235" i="32"/>
  <c r="J4234" i="32"/>
  <c r="J4233" i="32"/>
  <c r="J4232" i="32"/>
  <c r="J4231" i="32"/>
  <c r="J4230" i="32"/>
  <c r="J4229" i="32"/>
  <c r="J4228" i="32"/>
  <c r="J4227" i="32"/>
  <c r="J4226" i="32"/>
  <c r="J4225" i="32"/>
  <c r="J4224" i="32"/>
  <c r="J4223" i="32"/>
  <c r="J4222" i="32"/>
  <c r="J4221" i="32"/>
  <c r="J4220" i="32"/>
  <c r="J4219" i="32"/>
  <c r="J4218" i="32"/>
  <c r="J4217" i="32"/>
  <c r="J4216" i="32"/>
  <c r="J4215" i="32"/>
  <c r="J4214" i="32"/>
  <c r="J4213" i="32"/>
  <c r="J4212" i="32"/>
  <c r="J4211" i="32"/>
  <c r="J4210" i="32"/>
  <c r="J4209" i="32"/>
  <c r="J4208" i="32"/>
  <c r="J4207" i="32"/>
  <c r="J4206" i="32"/>
  <c r="J4205" i="32"/>
  <c r="J4204" i="32"/>
  <c r="J4203" i="32"/>
  <c r="J4202" i="32"/>
  <c r="J4201" i="32"/>
  <c r="J4200" i="32"/>
  <c r="J4199" i="32"/>
  <c r="J4198" i="32"/>
  <c r="J4197" i="32"/>
  <c r="J4196" i="32"/>
  <c r="J4195" i="32"/>
  <c r="J4194" i="32"/>
  <c r="J4193" i="32"/>
  <c r="J4192" i="32"/>
  <c r="J4191" i="32"/>
  <c r="J4190" i="32"/>
  <c r="J4189" i="32"/>
  <c r="J4188" i="32"/>
  <c r="J4187" i="32"/>
  <c r="J4186" i="32"/>
  <c r="J4185" i="32"/>
  <c r="J4184" i="32"/>
  <c r="J4183" i="32"/>
  <c r="J4182" i="32"/>
  <c r="J4181" i="32"/>
  <c r="J4180" i="32"/>
  <c r="J4179" i="32"/>
  <c r="J4178" i="32"/>
  <c r="J4177" i="32"/>
  <c r="J4176" i="32"/>
  <c r="J4175" i="32"/>
  <c r="J4174" i="32"/>
  <c r="J4173" i="32"/>
  <c r="J4172" i="32"/>
  <c r="J4171" i="32"/>
  <c r="J4170" i="32"/>
  <c r="J4169" i="32"/>
  <c r="J4168" i="32"/>
  <c r="J4167" i="32"/>
  <c r="J4166" i="32"/>
  <c r="J4165" i="32"/>
  <c r="J4164" i="32"/>
  <c r="J4163" i="32"/>
  <c r="J4162" i="32"/>
  <c r="J4161" i="32"/>
  <c r="J4160" i="32"/>
  <c r="J4159" i="32"/>
  <c r="J4158" i="32"/>
  <c r="J4157" i="32"/>
  <c r="J4156" i="32"/>
  <c r="J4155" i="32"/>
  <c r="J4154" i="32"/>
  <c r="J4153" i="32"/>
  <c r="J4152" i="32"/>
  <c r="J4151" i="32"/>
  <c r="J4150" i="32"/>
  <c r="J4149" i="32"/>
  <c r="J4148" i="32"/>
  <c r="J4147" i="32"/>
  <c r="J4146" i="32"/>
  <c r="J4145" i="32"/>
  <c r="J4144" i="32"/>
  <c r="J4143" i="32"/>
  <c r="J4142" i="32"/>
  <c r="J4141" i="32"/>
  <c r="J4140" i="32"/>
  <c r="J4139" i="32"/>
  <c r="J4138" i="32"/>
  <c r="J4137" i="32"/>
  <c r="J4136" i="32"/>
  <c r="J4135" i="32"/>
  <c r="J4134" i="32"/>
  <c r="J4133" i="32"/>
  <c r="J4132" i="32"/>
  <c r="J4131" i="32"/>
  <c r="J4130" i="32"/>
  <c r="J4129" i="32"/>
  <c r="J4128" i="32"/>
  <c r="J4127" i="32"/>
  <c r="J4126" i="32"/>
  <c r="J4125" i="32"/>
  <c r="J4124" i="32"/>
  <c r="J4123" i="32"/>
  <c r="J4122" i="32"/>
  <c r="J4121" i="32"/>
  <c r="J4120" i="32"/>
  <c r="J4119" i="32"/>
  <c r="J4118" i="32"/>
  <c r="J4117" i="32"/>
  <c r="J4116" i="32"/>
  <c r="J4115" i="32"/>
  <c r="J4114" i="32"/>
  <c r="J4113" i="32"/>
  <c r="J4112" i="32"/>
  <c r="J4111" i="32"/>
  <c r="J4110" i="32"/>
  <c r="J4109" i="32"/>
  <c r="J4108" i="32"/>
  <c r="J4107" i="32"/>
  <c r="J4106" i="32"/>
  <c r="J4105" i="32"/>
  <c r="J4104" i="32"/>
  <c r="J4103" i="32"/>
  <c r="J4102" i="32"/>
  <c r="J4101" i="32"/>
  <c r="J4100" i="32"/>
  <c r="J4099" i="32"/>
  <c r="J4098" i="32"/>
  <c r="J4097" i="32"/>
  <c r="J4096" i="32"/>
  <c r="J4095" i="32"/>
  <c r="J4094" i="32"/>
  <c r="J4093" i="32"/>
  <c r="J4092" i="32"/>
  <c r="J4091" i="32"/>
  <c r="J4090" i="32"/>
  <c r="J4089" i="32"/>
  <c r="J4088" i="32"/>
  <c r="J4087" i="32"/>
  <c r="J4086" i="32"/>
  <c r="J4085" i="32"/>
  <c r="J4084" i="32"/>
  <c r="J4083" i="32"/>
  <c r="J4082" i="32"/>
  <c r="J4081" i="32"/>
  <c r="J4080" i="32"/>
  <c r="J4079" i="32"/>
  <c r="J4078" i="32"/>
  <c r="J4077" i="32"/>
  <c r="J4076" i="32"/>
  <c r="J4075" i="32"/>
  <c r="J4074" i="32"/>
  <c r="J4073" i="32"/>
  <c r="J4072" i="32"/>
  <c r="J4071" i="32"/>
  <c r="J4070" i="32"/>
  <c r="J4069" i="32"/>
  <c r="J4068" i="32"/>
  <c r="J4067" i="32"/>
  <c r="J4066" i="32"/>
  <c r="J4065" i="32"/>
  <c r="J4064" i="32"/>
  <c r="J4063" i="32"/>
  <c r="J4062" i="32"/>
  <c r="J4061" i="32"/>
  <c r="J4060" i="32"/>
  <c r="J4059" i="32"/>
  <c r="J4058" i="32"/>
  <c r="J4057" i="32"/>
  <c r="J4056" i="32"/>
  <c r="J4055" i="32"/>
  <c r="J4054" i="32"/>
  <c r="J4053" i="32"/>
  <c r="J4052" i="32"/>
  <c r="J4051" i="32"/>
  <c r="J4050" i="32"/>
  <c r="J4049" i="32"/>
  <c r="J4048" i="32"/>
  <c r="J4047" i="32"/>
  <c r="J4046" i="32"/>
  <c r="J4045" i="32"/>
  <c r="J4044" i="32"/>
  <c r="J4043" i="32"/>
  <c r="J4042" i="32"/>
  <c r="J4041" i="32"/>
  <c r="J4040" i="32"/>
  <c r="J4039" i="32"/>
  <c r="J4038" i="32"/>
  <c r="J4037" i="32"/>
  <c r="J4036" i="32"/>
  <c r="J4035" i="32"/>
  <c r="J4034" i="32"/>
  <c r="J4033" i="32"/>
  <c r="J4032" i="32"/>
  <c r="J4031" i="32"/>
  <c r="J4030" i="32"/>
  <c r="J4029" i="32"/>
  <c r="J4028" i="32"/>
  <c r="J4027" i="32"/>
  <c r="J4026" i="32"/>
  <c r="J4025" i="32"/>
  <c r="J4024" i="32"/>
  <c r="J4023" i="32"/>
  <c r="J4022" i="32"/>
  <c r="J4021" i="32"/>
  <c r="J4020" i="32"/>
  <c r="J4019" i="32"/>
  <c r="J4018" i="32"/>
  <c r="J4017" i="32"/>
  <c r="J4016" i="32"/>
  <c r="J4015" i="32"/>
  <c r="J4014" i="32"/>
  <c r="J4013" i="32"/>
  <c r="J4012" i="32"/>
  <c r="J4011" i="32"/>
  <c r="J4010" i="32"/>
  <c r="J4009" i="32"/>
  <c r="J4008" i="32"/>
  <c r="J4007" i="32"/>
  <c r="J4006" i="32"/>
  <c r="J4005" i="32"/>
  <c r="J4004" i="32"/>
  <c r="J4003" i="32"/>
  <c r="J4002" i="32"/>
  <c r="J4001" i="32"/>
  <c r="J4000" i="32"/>
  <c r="J3999" i="32"/>
  <c r="J3998" i="32"/>
  <c r="J3997" i="32"/>
  <c r="J3996" i="32"/>
  <c r="J3995" i="32"/>
  <c r="J3994" i="32"/>
  <c r="J3993" i="32"/>
  <c r="J3992" i="32"/>
  <c r="J3991" i="32"/>
  <c r="J3990" i="32"/>
  <c r="J3989" i="32"/>
  <c r="J3988" i="32"/>
  <c r="J3987" i="32"/>
  <c r="J3986" i="32"/>
  <c r="J3985" i="32"/>
  <c r="J3984" i="32"/>
  <c r="J3983" i="32"/>
  <c r="J3982" i="32"/>
  <c r="J3981" i="32"/>
  <c r="J3980" i="32"/>
  <c r="J3979" i="32"/>
  <c r="J3978" i="32"/>
  <c r="J3977" i="32"/>
  <c r="J3976" i="32"/>
  <c r="J3975" i="32"/>
  <c r="J3974" i="32"/>
  <c r="J3973" i="32"/>
  <c r="J3972" i="32"/>
  <c r="J3971" i="32"/>
  <c r="J3970" i="32"/>
  <c r="J3969" i="32"/>
  <c r="J3968" i="32"/>
  <c r="J3967" i="32"/>
  <c r="J3966" i="32"/>
  <c r="J3965" i="32"/>
  <c r="J3964" i="32"/>
  <c r="J3963" i="32"/>
  <c r="J3962" i="32"/>
  <c r="J3961" i="32"/>
  <c r="J3960" i="32"/>
  <c r="J3959" i="32"/>
  <c r="J3958" i="32"/>
  <c r="J3957" i="32"/>
  <c r="J3956" i="32"/>
  <c r="J3955" i="32"/>
  <c r="J3954" i="32"/>
  <c r="J3953" i="32"/>
  <c r="J3952" i="32"/>
  <c r="J3951" i="32"/>
  <c r="J3950" i="32"/>
  <c r="J3949" i="32"/>
  <c r="J3948" i="32"/>
  <c r="J3947" i="32"/>
  <c r="J3946" i="32"/>
  <c r="J3945" i="32"/>
  <c r="J3944" i="32"/>
  <c r="J3943" i="32"/>
  <c r="J3942" i="32"/>
  <c r="J3941" i="32"/>
  <c r="J3940" i="32"/>
  <c r="J3939" i="32"/>
  <c r="J3938" i="32"/>
  <c r="J3937" i="32"/>
  <c r="J3936" i="32"/>
  <c r="J3935" i="32"/>
  <c r="J3934" i="32"/>
  <c r="J3933" i="32"/>
  <c r="J3932" i="32"/>
  <c r="J3931" i="32"/>
  <c r="J3930" i="32"/>
  <c r="J3929" i="32"/>
  <c r="J3928" i="32"/>
  <c r="J3927" i="32"/>
  <c r="J3926" i="32"/>
  <c r="J3925" i="32"/>
  <c r="J3924" i="32"/>
  <c r="J3923" i="32"/>
  <c r="J3922" i="32"/>
  <c r="J3921" i="32"/>
  <c r="J3920" i="32"/>
  <c r="J3919" i="32"/>
  <c r="J3918" i="32"/>
  <c r="J3917" i="32"/>
  <c r="J3916" i="32"/>
  <c r="J3915" i="32"/>
  <c r="J3914" i="32"/>
  <c r="J3913" i="32"/>
  <c r="J3912" i="32"/>
  <c r="J3911" i="32"/>
  <c r="J3910" i="32"/>
  <c r="J3909" i="32"/>
  <c r="J3908" i="32"/>
  <c r="J3907" i="32"/>
  <c r="J3906" i="32"/>
  <c r="J3905" i="32"/>
  <c r="J3904" i="32"/>
  <c r="J3903" i="32"/>
  <c r="J3902" i="32"/>
  <c r="J3901" i="32"/>
  <c r="J3900" i="32"/>
  <c r="J3899" i="32"/>
  <c r="J3898" i="32"/>
  <c r="J3897" i="32"/>
  <c r="J3896" i="32"/>
  <c r="J3895" i="32"/>
  <c r="J3894" i="32"/>
  <c r="J3893" i="32"/>
  <c r="J3892" i="32"/>
  <c r="J3891" i="32"/>
  <c r="J3890" i="32"/>
  <c r="J3889" i="32"/>
  <c r="J3888" i="32"/>
  <c r="J3887" i="32"/>
  <c r="J3886" i="32"/>
  <c r="J3885" i="32"/>
  <c r="J3884" i="32"/>
  <c r="J3883" i="32"/>
  <c r="J3882" i="32"/>
  <c r="J3881" i="32"/>
  <c r="J3880" i="32"/>
  <c r="J3879" i="32"/>
  <c r="J3878" i="32"/>
  <c r="J3877" i="32"/>
  <c r="J3876" i="32"/>
  <c r="J3875" i="32"/>
  <c r="J3874" i="32"/>
  <c r="J3873" i="32"/>
  <c r="J3872" i="32"/>
  <c r="J3871" i="32"/>
  <c r="J3870" i="32"/>
  <c r="J3869" i="32"/>
  <c r="J3868" i="32"/>
  <c r="J3867" i="32"/>
  <c r="J3866" i="32"/>
  <c r="J3865" i="32"/>
  <c r="J3864" i="32"/>
  <c r="J3863" i="32"/>
  <c r="J3862" i="32"/>
  <c r="J3861" i="32"/>
  <c r="J3860" i="32"/>
  <c r="J3859" i="32"/>
  <c r="J3858" i="32"/>
  <c r="J3857" i="32"/>
  <c r="J3856" i="32"/>
  <c r="J3855" i="32"/>
  <c r="J3854" i="32"/>
  <c r="J3853" i="32"/>
  <c r="J3852" i="32"/>
  <c r="J3851" i="32"/>
  <c r="J3850" i="32"/>
  <c r="J3849" i="32"/>
  <c r="J3848" i="32"/>
  <c r="J3847" i="32"/>
  <c r="J3846" i="32"/>
  <c r="J3845" i="32"/>
  <c r="J3844" i="32"/>
  <c r="J3843" i="32"/>
  <c r="J3842" i="32"/>
  <c r="J3841" i="32"/>
  <c r="J3840" i="32"/>
  <c r="J3839" i="32"/>
  <c r="J3838" i="32"/>
  <c r="J3837" i="32"/>
  <c r="J3836" i="32"/>
  <c r="J3835" i="32"/>
  <c r="J3834" i="32"/>
  <c r="J3833" i="32"/>
  <c r="J3832" i="32"/>
  <c r="J3831" i="32"/>
  <c r="J3830" i="32"/>
  <c r="J3829" i="32"/>
  <c r="J3828" i="32"/>
  <c r="J3827" i="32"/>
  <c r="J3826" i="32"/>
  <c r="J3825" i="32"/>
  <c r="J3824" i="32"/>
  <c r="J3823" i="32"/>
  <c r="J3822" i="32"/>
  <c r="J3821" i="32"/>
  <c r="J3820" i="32"/>
  <c r="J3819" i="32"/>
  <c r="J3818" i="32"/>
  <c r="J3817" i="32"/>
  <c r="J3816" i="32"/>
  <c r="J3815" i="32"/>
  <c r="J3814" i="32"/>
  <c r="J3813" i="32"/>
  <c r="J3812" i="32"/>
  <c r="J3811" i="32"/>
  <c r="J3810" i="32"/>
  <c r="J3809" i="32"/>
  <c r="J3808" i="32"/>
  <c r="J3807" i="32"/>
  <c r="J3806" i="32"/>
  <c r="J3805" i="32"/>
  <c r="J3804" i="32"/>
  <c r="J3803" i="32"/>
  <c r="J3802" i="32"/>
  <c r="J3801" i="32"/>
  <c r="J3800" i="32"/>
  <c r="J3799" i="32"/>
  <c r="J3798" i="32"/>
  <c r="J3797" i="32"/>
  <c r="J3796" i="32"/>
  <c r="J3795" i="32"/>
  <c r="J3794" i="32"/>
  <c r="J3793" i="32"/>
  <c r="J3792" i="32"/>
  <c r="J3791" i="32"/>
  <c r="J3790" i="32"/>
  <c r="J3789" i="32"/>
  <c r="J3788" i="32"/>
  <c r="J3787" i="32"/>
  <c r="J3786" i="32"/>
  <c r="J3785" i="32"/>
  <c r="J3784" i="32"/>
  <c r="J3783" i="32"/>
  <c r="J3782" i="32"/>
  <c r="J3781" i="32"/>
  <c r="J3780" i="32"/>
  <c r="J3779" i="32"/>
  <c r="J3778" i="32"/>
  <c r="J3777" i="32"/>
  <c r="J3776" i="32"/>
  <c r="J3775" i="32"/>
  <c r="J3774" i="32"/>
  <c r="J3773" i="32"/>
  <c r="J3772" i="32"/>
  <c r="J3771" i="32"/>
  <c r="J3770" i="32"/>
  <c r="J3769" i="32"/>
  <c r="J3768" i="32"/>
  <c r="J3767" i="32"/>
  <c r="J3766" i="32"/>
  <c r="J3765" i="32"/>
  <c r="J3764" i="32"/>
  <c r="J3763" i="32"/>
  <c r="J3762" i="32"/>
  <c r="J3761" i="32"/>
  <c r="J3760" i="32"/>
  <c r="J3759" i="32"/>
  <c r="J3758" i="32"/>
  <c r="J3757" i="32"/>
  <c r="J3756" i="32"/>
  <c r="J3755" i="32"/>
  <c r="J3754" i="32"/>
  <c r="J3753" i="32"/>
  <c r="J3752" i="32"/>
  <c r="J3751" i="32"/>
  <c r="J3750" i="32"/>
  <c r="J3749" i="32"/>
  <c r="J3748" i="32"/>
  <c r="J3747" i="32"/>
  <c r="J3746" i="32"/>
  <c r="J3745" i="32"/>
  <c r="J3744" i="32"/>
  <c r="J3743" i="32"/>
  <c r="J3742" i="32"/>
  <c r="J3741" i="32"/>
  <c r="J3740" i="32"/>
  <c r="J3739" i="32"/>
  <c r="J3738" i="32"/>
  <c r="J3737" i="32"/>
  <c r="J3736" i="32"/>
  <c r="J3735" i="32"/>
  <c r="J3734" i="32"/>
  <c r="J3733" i="32"/>
  <c r="J3732" i="32"/>
  <c r="J3731" i="32"/>
  <c r="J3730" i="32"/>
  <c r="J3729" i="32"/>
  <c r="J3728" i="32"/>
  <c r="J3727" i="32"/>
  <c r="J3726" i="32"/>
  <c r="J3725" i="32"/>
  <c r="J3724" i="32"/>
  <c r="J3723" i="32"/>
  <c r="J3722" i="32"/>
  <c r="J3721" i="32"/>
  <c r="J3720" i="32"/>
  <c r="J3719" i="32"/>
  <c r="J3718" i="32"/>
  <c r="J3717" i="32"/>
  <c r="J3716" i="32"/>
  <c r="J3715" i="32"/>
  <c r="J3714" i="32"/>
  <c r="J3713" i="32"/>
  <c r="J3712" i="32"/>
  <c r="J3711" i="32"/>
  <c r="J3710" i="32"/>
  <c r="J3709" i="32"/>
  <c r="J3708" i="32"/>
  <c r="J3707" i="32"/>
  <c r="J3706" i="32"/>
  <c r="J3705" i="32"/>
  <c r="J3704" i="32"/>
  <c r="J3703" i="32"/>
  <c r="J3702" i="32"/>
  <c r="J3701" i="32"/>
  <c r="J3700" i="32"/>
  <c r="J3699" i="32"/>
  <c r="J3698" i="32"/>
  <c r="J3697" i="32"/>
  <c r="J3696" i="32"/>
  <c r="J3695" i="32"/>
  <c r="J3694" i="32"/>
  <c r="J3693" i="32"/>
  <c r="J3692" i="32"/>
  <c r="J3691" i="32"/>
  <c r="J3690" i="32"/>
  <c r="J3689" i="32"/>
  <c r="J3688" i="32"/>
  <c r="J3687" i="32"/>
  <c r="J3686" i="32"/>
  <c r="J3685" i="32"/>
  <c r="J3684" i="32"/>
  <c r="J3683" i="32"/>
  <c r="J3682" i="32"/>
  <c r="J3681" i="32"/>
  <c r="J3680" i="32"/>
  <c r="J3679" i="32"/>
  <c r="J3678" i="32"/>
  <c r="J3677" i="32"/>
  <c r="J3676" i="32"/>
  <c r="J3675" i="32"/>
  <c r="J3674" i="32"/>
  <c r="J3673" i="32"/>
  <c r="J3672" i="32"/>
  <c r="J3671" i="32"/>
  <c r="J3670" i="32"/>
  <c r="J3669" i="32"/>
  <c r="J3668" i="32"/>
  <c r="J3667" i="32"/>
  <c r="J3666" i="32"/>
  <c r="J3665" i="32"/>
  <c r="J3664" i="32"/>
  <c r="J3663" i="32"/>
  <c r="J3662" i="32"/>
  <c r="J3661" i="32"/>
  <c r="J3660" i="32"/>
  <c r="J3659" i="32"/>
  <c r="J3658" i="32"/>
  <c r="J3657" i="32"/>
  <c r="J3656" i="32"/>
  <c r="J3655" i="32"/>
  <c r="J3654" i="32"/>
  <c r="J3653" i="32"/>
  <c r="J3652" i="32"/>
  <c r="J3651" i="32"/>
  <c r="J3650" i="32"/>
  <c r="J3649" i="32"/>
  <c r="J3648" i="32"/>
  <c r="J3647" i="32"/>
  <c r="J3646" i="32"/>
  <c r="J3645" i="32"/>
  <c r="J3644" i="32"/>
  <c r="J3643" i="32"/>
  <c r="J3642" i="32"/>
  <c r="J3641" i="32"/>
  <c r="J3640" i="32"/>
  <c r="J3639" i="32"/>
  <c r="J3638" i="32"/>
  <c r="J3637" i="32"/>
  <c r="J3636" i="32"/>
  <c r="J3635" i="32"/>
  <c r="J3634" i="32"/>
  <c r="J3633" i="32"/>
  <c r="J3632" i="32"/>
  <c r="J3631" i="32"/>
  <c r="J3630" i="32"/>
  <c r="J3629" i="32"/>
  <c r="J3628" i="32"/>
  <c r="J3627" i="32"/>
  <c r="J3626" i="32"/>
  <c r="J3625" i="32"/>
  <c r="J3624" i="32"/>
  <c r="J3623" i="32"/>
  <c r="J3622" i="32"/>
  <c r="J3621" i="32"/>
  <c r="J3620" i="32"/>
  <c r="J3619" i="32"/>
  <c r="J3618" i="32"/>
  <c r="J3617" i="32"/>
  <c r="J3616" i="32"/>
  <c r="J3615" i="32"/>
  <c r="J3614" i="32"/>
  <c r="J3613" i="32"/>
  <c r="J3612" i="32"/>
  <c r="J3611" i="32"/>
  <c r="J3610" i="32"/>
  <c r="J3609" i="32"/>
  <c r="J3608" i="32"/>
  <c r="J3607" i="32"/>
  <c r="J3606" i="32"/>
  <c r="J3605" i="32"/>
  <c r="J3604" i="32"/>
  <c r="J3603" i="32"/>
  <c r="J3602" i="32"/>
  <c r="J3601" i="32"/>
  <c r="J3600" i="32"/>
  <c r="J3599" i="32"/>
  <c r="J3598" i="32"/>
  <c r="J3597" i="32"/>
  <c r="J3596" i="32"/>
  <c r="J3595" i="32"/>
  <c r="J3594" i="32"/>
  <c r="J3593" i="32"/>
  <c r="J3592" i="32"/>
  <c r="J3591" i="32"/>
  <c r="J3590" i="32"/>
  <c r="J3589" i="32"/>
  <c r="J3588" i="32"/>
  <c r="J3587" i="32"/>
  <c r="J3586" i="32"/>
  <c r="J3585" i="32"/>
  <c r="J3584" i="32"/>
  <c r="J3583" i="32"/>
  <c r="J3582" i="32"/>
  <c r="J3581" i="32"/>
  <c r="J3580" i="32"/>
  <c r="J3579" i="32"/>
  <c r="J3578" i="32"/>
  <c r="J3577" i="32"/>
  <c r="J3576" i="32"/>
  <c r="J3575" i="32"/>
  <c r="J3574" i="32"/>
  <c r="J3573" i="32"/>
  <c r="J3572" i="32"/>
  <c r="J3571" i="32"/>
  <c r="J3570" i="32"/>
  <c r="J3569" i="32"/>
  <c r="J3568" i="32"/>
  <c r="J3567" i="32"/>
  <c r="J3566" i="32"/>
  <c r="J3565" i="32"/>
  <c r="J3564" i="32"/>
  <c r="J3563" i="32"/>
  <c r="J3562" i="32"/>
  <c r="J3561" i="32"/>
  <c r="J3560" i="32"/>
  <c r="J3559" i="32"/>
  <c r="J3558" i="32"/>
  <c r="J3557" i="32"/>
  <c r="J3556" i="32"/>
  <c r="J3555" i="32"/>
  <c r="J3554" i="32"/>
  <c r="J3553" i="32"/>
  <c r="J3552" i="32"/>
  <c r="J3551" i="32"/>
  <c r="J3550" i="32"/>
  <c r="J3549" i="32"/>
  <c r="J3548" i="32"/>
  <c r="J3547" i="32"/>
  <c r="J3546" i="32"/>
  <c r="J3545" i="32"/>
  <c r="J3544" i="32"/>
  <c r="J3543" i="32"/>
  <c r="J3542" i="32"/>
  <c r="J3541" i="32"/>
  <c r="J3540" i="32"/>
  <c r="J3539" i="32"/>
  <c r="J3538" i="32"/>
  <c r="J3537" i="32"/>
  <c r="J3536" i="32"/>
  <c r="J3535" i="32"/>
  <c r="J3534" i="32"/>
  <c r="J3533" i="32"/>
  <c r="J3532" i="32"/>
  <c r="J3531" i="32"/>
  <c r="J3530" i="32"/>
  <c r="J3529" i="32"/>
  <c r="J3528" i="32"/>
  <c r="J3527" i="32"/>
  <c r="J3526" i="32"/>
  <c r="J3525" i="32"/>
  <c r="J3524" i="32"/>
  <c r="J3523" i="32"/>
  <c r="J3522" i="32"/>
  <c r="J3521" i="32"/>
  <c r="J3520" i="32"/>
  <c r="J3519" i="32"/>
  <c r="J3518" i="32"/>
  <c r="J3517" i="32"/>
  <c r="J3516" i="32"/>
  <c r="J3515" i="32"/>
  <c r="J3514" i="32"/>
  <c r="J3513" i="32"/>
  <c r="J3512" i="32"/>
  <c r="J3511" i="32"/>
  <c r="J3510" i="32"/>
  <c r="J3509" i="32"/>
  <c r="J3508" i="32"/>
  <c r="J3507" i="32"/>
  <c r="J3506" i="32"/>
  <c r="J3505" i="32"/>
  <c r="J3504" i="32"/>
  <c r="J3503" i="32"/>
  <c r="J3502" i="32"/>
  <c r="J3501" i="32"/>
  <c r="J3500" i="32"/>
  <c r="J3499" i="32"/>
  <c r="J3498" i="32"/>
  <c r="J3497" i="32"/>
  <c r="J3496" i="32"/>
  <c r="J3495" i="32"/>
  <c r="J3494" i="32"/>
  <c r="J3493" i="32"/>
  <c r="J3492" i="32"/>
  <c r="J3491" i="32"/>
  <c r="J3490" i="32"/>
  <c r="J3489" i="32"/>
  <c r="J3488" i="32"/>
  <c r="J3487" i="32"/>
  <c r="J3486" i="32"/>
  <c r="J3485" i="32"/>
  <c r="J3484" i="32"/>
  <c r="J3483" i="32"/>
  <c r="J3482" i="32"/>
  <c r="J3481" i="32"/>
  <c r="J3480" i="32"/>
  <c r="J3479" i="32"/>
  <c r="J3478" i="32"/>
  <c r="J3477" i="32"/>
  <c r="J3476" i="32"/>
  <c r="J3475" i="32"/>
  <c r="J3474" i="32"/>
  <c r="J3473" i="32"/>
  <c r="J3472" i="32"/>
  <c r="J3471" i="32"/>
  <c r="J3470" i="32"/>
  <c r="J3469" i="32"/>
  <c r="J3468" i="32"/>
  <c r="J3467" i="32"/>
  <c r="J3466" i="32"/>
  <c r="J3465" i="32"/>
  <c r="J3464" i="32"/>
  <c r="J3463" i="32"/>
  <c r="J3462" i="32"/>
  <c r="J3461" i="32"/>
  <c r="J3460" i="32"/>
  <c r="J3459" i="32"/>
  <c r="J3458" i="32"/>
  <c r="J3457" i="32"/>
  <c r="J3456" i="32"/>
  <c r="J3455" i="32"/>
  <c r="J3454" i="32"/>
  <c r="J3453" i="32"/>
  <c r="J3452" i="32"/>
  <c r="J3451" i="32"/>
  <c r="J3450" i="32"/>
  <c r="J3449" i="32"/>
  <c r="J3448" i="32"/>
  <c r="J3447" i="32"/>
  <c r="J3446" i="32"/>
  <c r="J3445" i="32"/>
  <c r="J3444" i="32"/>
  <c r="J3443" i="32"/>
  <c r="J3442" i="32"/>
  <c r="J3441" i="32"/>
  <c r="J3440" i="32"/>
  <c r="J3439" i="32"/>
  <c r="J3438" i="32"/>
  <c r="J3437" i="32"/>
  <c r="J3436" i="32"/>
  <c r="J3435" i="32"/>
  <c r="J3434" i="32"/>
  <c r="J3433" i="32"/>
  <c r="J3432" i="32"/>
  <c r="J3431" i="32"/>
  <c r="J3430" i="32"/>
  <c r="J3429" i="32"/>
  <c r="J3428" i="32"/>
  <c r="J3427" i="32"/>
  <c r="J3426" i="32"/>
  <c r="J3425" i="32"/>
  <c r="J3424" i="32"/>
  <c r="J3423" i="32"/>
  <c r="J3422" i="32"/>
  <c r="J3421" i="32"/>
  <c r="J3420" i="32"/>
  <c r="J3419" i="32"/>
  <c r="J3418" i="32"/>
  <c r="J3417" i="32"/>
  <c r="J3416" i="32"/>
  <c r="J3415" i="32"/>
  <c r="J3414" i="32"/>
  <c r="J3413" i="32"/>
  <c r="J3412" i="32"/>
  <c r="J3411" i="32"/>
  <c r="J3410" i="32"/>
  <c r="J3409" i="32"/>
  <c r="J3408" i="32"/>
  <c r="J3407" i="32"/>
  <c r="J3406" i="32"/>
  <c r="J3405" i="32"/>
  <c r="J3404" i="32"/>
  <c r="J3403" i="32"/>
  <c r="J3402" i="32"/>
  <c r="J3401" i="32"/>
  <c r="J3400" i="32"/>
  <c r="J3399" i="32"/>
  <c r="J3398" i="32"/>
  <c r="J3397" i="32"/>
  <c r="J3396" i="32"/>
  <c r="J3395" i="32"/>
  <c r="J3394" i="32"/>
  <c r="J3393" i="32"/>
  <c r="J3392" i="32"/>
  <c r="J3391" i="32"/>
  <c r="J3390" i="32"/>
  <c r="J3389" i="32"/>
  <c r="J3388" i="32"/>
  <c r="J3387" i="32"/>
  <c r="J3386" i="32"/>
  <c r="J3385" i="32"/>
  <c r="J3384" i="32"/>
  <c r="J3383" i="32"/>
  <c r="J3382" i="32"/>
  <c r="J3381" i="32"/>
  <c r="J3380" i="32"/>
  <c r="J3379" i="32"/>
  <c r="J3378" i="32"/>
  <c r="J3377" i="32"/>
  <c r="J3376" i="32"/>
  <c r="J3375" i="32"/>
  <c r="J3374" i="32"/>
  <c r="J3373" i="32"/>
  <c r="J3372" i="32"/>
  <c r="J3371" i="32"/>
  <c r="J3370" i="32"/>
  <c r="J3369" i="32"/>
  <c r="J3368" i="32"/>
  <c r="J3367" i="32"/>
  <c r="J3366" i="32"/>
  <c r="J3365" i="32"/>
  <c r="J3364" i="32"/>
  <c r="J3363" i="32"/>
  <c r="J3362" i="32"/>
  <c r="J3361" i="32"/>
  <c r="J3360" i="32"/>
  <c r="J3359" i="32"/>
  <c r="J3358" i="32"/>
  <c r="J3357" i="32"/>
  <c r="J3356" i="32"/>
  <c r="J3355" i="32"/>
  <c r="J3354" i="32"/>
  <c r="J3353" i="32"/>
  <c r="J3352" i="32"/>
  <c r="J3351" i="32"/>
  <c r="J3350" i="32"/>
  <c r="J3349" i="32"/>
  <c r="J3348" i="32"/>
  <c r="J3347" i="32"/>
  <c r="J3346" i="32"/>
  <c r="J3345" i="32"/>
  <c r="J3344" i="32"/>
  <c r="J3343" i="32"/>
  <c r="J3342" i="32"/>
  <c r="J3341" i="32"/>
  <c r="J3340" i="32"/>
  <c r="J3339" i="32"/>
  <c r="J3338" i="32"/>
  <c r="J3337" i="32"/>
  <c r="J3336" i="32"/>
  <c r="J3335" i="32"/>
  <c r="J3334" i="32"/>
  <c r="J3333" i="32"/>
  <c r="J3332" i="32"/>
  <c r="J3331" i="32"/>
  <c r="J3330" i="32"/>
  <c r="J3329" i="32"/>
  <c r="J3328" i="32"/>
  <c r="J3327" i="32"/>
  <c r="J3326" i="32"/>
  <c r="J3325" i="32"/>
  <c r="J3324" i="32"/>
  <c r="J3323" i="32"/>
  <c r="J3322" i="32"/>
  <c r="J3321" i="32"/>
  <c r="J3320" i="32"/>
  <c r="J3319" i="32"/>
  <c r="J3318" i="32"/>
  <c r="J3317" i="32"/>
  <c r="J3316" i="32"/>
  <c r="J3315" i="32"/>
  <c r="J3314" i="32"/>
  <c r="J3313" i="32"/>
  <c r="J3312" i="32"/>
  <c r="J3311" i="32"/>
  <c r="J3310" i="32"/>
  <c r="J3309" i="32"/>
  <c r="J3308" i="32"/>
  <c r="J3307" i="32"/>
  <c r="J3306" i="32"/>
  <c r="J3305" i="32"/>
  <c r="J3304" i="32"/>
  <c r="J3303" i="32"/>
  <c r="J3302" i="32"/>
  <c r="J3301" i="32"/>
  <c r="J3300" i="32"/>
  <c r="J3299" i="32"/>
  <c r="J3298" i="32"/>
  <c r="J3297" i="32"/>
  <c r="J3296" i="32"/>
  <c r="J3295" i="32"/>
  <c r="J3294" i="32"/>
  <c r="J3293" i="32"/>
  <c r="J3292" i="32"/>
  <c r="J3291" i="32"/>
  <c r="J3290" i="32"/>
  <c r="J3289" i="32"/>
  <c r="J3288" i="32"/>
  <c r="J3287" i="32"/>
  <c r="J3286" i="32"/>
  <c r="J3285" i="32"/>
  <c r="J3284" i="32"/>
  <c r="J3283" i="32"/>
  <c r="J3282" i="32"/>
  <c r="J3281" i="32"/>
  <c r="J3280" i="32"/>
  <c r="J3279" i="32"/>
  <c r="J3278" i="32"/>
  <c r="J3277" i="32"/>
  <c r="J3276" i="32"/>
  <c r="J3275" i="32"/>
  <c r="J3274" i="32"/>
  <c r="J3273" i="32"/>
  <c r="J3272" i="32"/>
  <c r="J3271" i="32"/>
  <c r="J3270" i="32"/>
  <c r="J3269" i="32"/>
  <c r="J3268" i="32"/>
  <c r="J3267" i="32"/>
  <c r="J3266" i="32"/>
  <c r="J3265" i="32"/>
  <c r="J3264" i="32"/>
  <c r="J3263" i="32"/>
  <c r="J3262" i="32"/>
  <c r="J3261" i="32"/>
  <c r="J3260" i="32"/>
  <c r="J3259" i="32"/>
  <c r="J3258" i="32"/>
  <c r="J3257" i="32"/>
  <c r="J3256" i="32"/>
  <c r="J3255" i="32"/>
  <c r="J3254" i="32"/>
  <c r="J3253" i="32"/>
  <c r="J3252" i="32"/>
  <c r="J3251" i="32"/>
  <c r="J3250" i="32"/>
  <c r="J3249" i="32"/>
  <c r="J3248" i="32"/>
  <c r="J3247" i="32"/>
  <c r="J3246" i="32"/>
  <c r="J3245" i="32"/>
  <c r="J3244" i="32"/>
  <c r="J3243" i="32"/>
  <c r="J3242" i="32"/>
  <c r="J3241" i="32"/>
  <c r="J3240" i="32"/>
  <c r="J3239" i="32"/>
  <c r="J3238" i="32"/>
  <c r="J3237" i="32"/>
  <c r="J3236" i="32"/>
  <c r="J3235" i="32"/>
  <c r="J3234" i="32"/>
  <c r="J3233" i="32"/>
  <c r="J3232" i="32"/>
  <c r="J3231" i="32"/>
  <c r="J3230" i="32"/>
  <c r="J3229" i="32"/>
  <c r="J3228" i="32"/>
  <c r="J3227" i="32"/>
  <c r="J3226" i="32"/>
  <c r="J3225" i="32"/>
  <c r="J3224" i="32"/>
  <c r="J3223" i="32"/>
  <c r="J3222" i="32"/>
  <c r="J3221" i="32"/>
  <c r="J3220" i="32"/>
  <c r="J3219" i="32"/>
  <c r="J3218" i="32"/>
  <c r="J3217" i="32"/>
  <c r="J3216" i="32"/>
  <c r="J3215" i="32"/>
  <c r="J3214" i="32"/>
  <c r="J3213" i="32"/>
  <c r="J3212" i="32"/>
  <c r="J3211" i="32"/>
  <c r="J3210" i="32"/>
  <c r="J3209" i="32"/>
  <c r="J3208" i="32"/>
  <c r="J3207" i="32"/>
  <c r="J3206" i="32"/>
  <c r="J3205" i="32"/>
  <c r="J3204" i="32"/>
  <c r="J3203" i="32"/>
  <c r="J3202" i="32"/>
  <c r="J3201" i="32"/>
  <c r="J3200" i="32"/>
  <c r="J3199" i="32"/>
  <c r="J3198" i="32"/>
  <c r="J3197" i="32"/>
  <c r="J3196" i="32"/>
  <c r="J3195" i="32"/>
  <c r="J3194" i="32"/>
  <c r="J3193" i="32"/>
  <c r="J3192" i="32"/>
  <c r="J3191" i="32"/>
  <c r="J3190" i="32"/>
  <c r="J3189" i="32"/>
  <c r="J3188" i="32"/>
  <c r="J3187" i="32"/>
  <c r="J3186" i="32"/>
  <c r="J3185" i="32"/>
  <c r="J3184" i="32"/>
  <c r="J3183" i="32"/>
  <c r="J3182" i="32"/>
  <c r="J3181" i="32"/>
  <c r="J3180" i="32"/>
  <c r="J3179" i="32"/>
  <c r="J3178" i="32"/>
  <c r="J3177" i="32"/>
  <c r="J3176" i="32"/>
  <c r="J3175" i="32"/>
  <c r="J3174" i="32"/>
  <c r="J3173" i="32"/>
  <c r="J3172" i="32"/>
  <c r="J3171" i="32"/>
  <c r="J3170" i="32"/>
  <c r="J3169" i="32"/>
  <c r="J3168" i="32"/>
  <c r="J3167" i="32"/>
  <c r="J3166" i="32"/>
  <c r="J3165" i="32"/>
  <c r="J3164" i="32"/>
  <c r="J3163" i="32"/>
  <c r="J3162" i="32"/>
  <c r="J3161" i="32"/>
  <c r="J3160" i="32"/>
  <c r="J3159" i="32"/>
  <c r="J3158" i="32"/>
  <c r="J3157" i="32"/>
  <c r="J3156" i="32"/>
  <c r="J3155" i="32"/>
  <c r="J3154" i="32"/>
  <c r="J3153" i="32"/>
  <c r="J3152" i="32"/>
  <c r="J3151" i="32"/>
  <c r="J3150" i="32"/>
  <c r="J3149" i="32"/>
  <c r="J3148" i="32"/>
  <c r="J3147" i="32"/>
  <c r="J3146" i="32"/>
  <c r="J3145" i="32"/>
  <c r="J3144" i="32"/>
  <c r="J3143" i="32"/>
  <c r="J3142" i="32"/>
  <c r="J3141" i="32"/>
  <c r="J3140" i="32"/>
  <c r="J3139" i="32"/>
  <c r="J3138" i="32"/>
  <c r="J3137" i="32"/>
  <c r="J3136" i="32"/>
  <c r="J3135" i="32"/>
  <c r="J3134" i="32"/>
  <c r="J3133" i="32"/>
  <c r="J3132" i="32"/>
  <c r="J3131" i="32"/>
  <c r="J3130" i="32"/>
  <c r="J3129" i="32"/>
  <c r="J3128" i="32"/>
  <c r="J3127" i="32"/>
  <c r="J3126" i="32"/>
  <c r="J3125" i="32"/>
  <c r="J3124" i="32"/>
  <c r="J3123" i="32"/>
  <c r="J3122" i="32"/>
  <c r="J3121" i="32"/>
  <c r="J3120" i="32"/>
  <c r="J3119" i="32"/>
  <c r="J3118" i="32"/>
  <c r="J3117" i="32"/>
  <c r="J3116" i="32"/>
  <c r="J3115" i="32"/>
  <c r="J3114" i="32"/>
  <c r="J3113" i="32"/>
  <c r="J3112" i="32"/>
  <c r="J3111" i="32"/>
  <c r="J3110" i="32"/>
  <c r="J3109" i="32"/>
  <c r="J3108" i="32"/>
  <c r="J3107" i="32"/>
  <c r="J3106" i="32"/>
  <c r="J3105" i="32"/>
  <c r="J3104" i="32"/>
  <c r="J3103" i="32"/>
  <c r="J3102" i="32"/>
  <c r="J3101" i="32"/>
  <c r="J3100" i="32"/>
  <c r="J3099" i="32"/>
  <c r="J3098" i="32"/>
  <c r="J3097" i="32"/>
  <c r="J3096" i="32"/>
  <c r="J3095" i="32"/>
  <c r="J3094" i="32"/>
  <c r="J3093" i="32"/>
  <c r="J3092" i="32"/>
  <c r="J3091" i="32"/>
  <c r="J3090" i="32"/>
  <c r="J3089" i="32"/>
  <c r="J3088" i="32"/>
  <c r="J3087" i="32"/>
  <c r="J3086" i="32"/>
  <c r="J3085" i="32"/>
  <c r="J3084" i="32"/>
  <c r="J3083" i="32"/>
  <c r="J3082" i="32"/>
  <c r="J3081" i="32"/>
  <c r="J3080" i="32"/>
  <c r="J3079" i="32"/>
  <c r="J3078" i="32"/>
  <c r="J3077" i="32"/>
  <c r="J3076" i="32"/>
  <c r="J3075" i="32"/>
  <c r="J3074" i="32"/>
  <c r="J3073" i="32"/>
  <c r="J3072" i="32"/>
  <c r="J3071" i="32"/>
  <c r="J3070" i="32"/>
  <c r="J3069" i="32"/>
  <c r="J3068" i="32"/>
  <c r="J3067" i="32"/>
  <c r="J3066" i="32"/>
  <c r="J3065" i="32"/>
  <c r="J3064" i="32"/>
  <c r="J3063" i="32"/>
  <c r="J3062" i="32"/>
  <c r="J3061" i="32"/>
  <c r="J3060" i="32"/>
  <c r="J3059" i="32"/>
  <c r="J3058" i="32"/>
  <c r="J3057" i="32"/>
  <c r="J3056" i="32"/>
  <c r="J3055" i="32"/>
  <c r="J3054" i="32"/>
  <c r="J3053" i="32"/>
  <c r="J3052" i="32"/>
  <c r="J3051" i="32"/>
  <c r="J3050" i="32"/>
  <c r="J3049" i="32"/>
  <c r="J3048" i="32"/>
  <c r="J3047" i="32"/>
  <c r="J3046" i="32"/>
  <c r="J3045" i="32"/>
  <c r="J3044" i="32"/>
  <c r="J3043" i="32"/>
  <c r="J3042" i="32"/>
  <c r="J3041" i="32"/>
  <c r="J3040" i="32"/>
  <c r="J3039" i="32"/>
  <c r="J3038" i="32"/>
  <c r="J3037" i="32"/>
  <c r="J3036" i="32"/>
  <c r="J3035" i="32"/>
  <c r="J3034" i="32"/>
  <c r="J3033" i="32"/>
  <c r="J3032" i="32"/>
  <c r="J3031" i="32"/>
  <c r="J3030" i="32"/>
  <c r="J3029" i="32"/>
  <c r="J3028" i="32"/>
  <c r="J3027" i="32"/>
  <c r="J3026" i="32"/>
  <c r="J3025" i="32"/>
  <c r="J3024" i="32"/>
  <c r="J3023" i="32"/>
  <c r="J3022" i="32"/>
  <c r="J3021" i="32"/>
  <c r="J3020" i="32"/>
  <c r="J3019" i="32"/>
  <c r="J3018" i="32"/>
  <c r="J3017" i="32"/>
  <c r="J3016" i="32"/>
  <c r="J3015" i="32"/>
  <c r="J3014" i="32"/>
  <c r="J3013" i="32"/>
  <c r="J3012" i="32"/>
  <c r="J3011" i="32"/>
  <c r="J3010" i="32"/>
  <c r="J3009" i="32"/>
  <c r="J3008" i="32"/>
  <c r="J3007" i="32"/>
  <c r="J3006" i="32"/>
  <c r="J3005" i="32"/>
  <c r="J3004" i="32"/>
  <c r="J3003" i="32"/>
  <c r="J3002" i="32"/>
  <c r="J3001" i="32"/>
  <c r="J3000" i="32"/>
  <c r="J2999" i="32"/>
  <c r="J2998" i="32"/>
  <c r="J2997" i="32"/>
  <c r="J2996" i="32"/>
  <c r="J2995" i="32"/>
  <c r="J2994" i="32"/>
  <c r="J2993" i="32"/>
  <c r="J2992" i="32"/>
  <c r="J2991" i="32"/>
  <c r="J2990" i="32"/>
  <c r="J2989" i="32"/>
  <c r="J2988" i="32"/>
  <c r="J2987" i="32"/>
  <c r="J2986" i="32"/>
  <c r="J2985" i="32"/>
  <c r="J2984" i="32"/>
  <c r="J2983" i="32"/>
  <c r="J2982" i="32"/>
  <c r="J2981" i="32"/>
  <c r="J2980" i="32"/>
  <c r="J2979" i="32"/>
  <c r="J2978" i="32"/>
  <c r="J2977" i="32"/>
  <c r="J2976" i="32"/>
  <c r="J2975" i="32"/>
  <c r="J2974" i="32"/>
  <c r="J2973" i="32"/>
  <c r="J2972" i="32"/>
  <c r="J2971" i="32"/>
  <c r="J2970" i="32"/>
  <c r="J2969" i="32"/>
  <c r="J2968" i="32"/>
  <c r="J2967" i="32"/>
  <c r="J2966" i="32"/>
  <c r="J2965" i="32"/>
  <c r="J2964" i="32"/>
  <c r="J2963" i="32"/>
  <c r="J2962" i="32"/>
  <c r="J2961" i="32"/>
  <c r="J2960" i="32"/>
  <c r="J2959" i="32"/>
  <c r="J2958" i="32"/>
  <c r="J2957" i="32"/>
  <c r="J2956" i="32"/>
  <c r="J2955" i="32"/>
  <c r="J2954" i="32"/>
  <c r="J2953" i="32"/>
  <c r="J2952" i="32"/>
  <c r="J2951" i="32"/>
  <c r="J2950" i="32"/>
  <c r="J2949" i="32"/>
  <c r="J2948" i="32"/>
  <c r="J2947" i="32"/>
  <c r="J2946" i="32"/>
  <c r="J2945" i="32"/>
  <c r="J2944" i="32"/>
  <c r="J2943" i="32"/>
  <c r="J2942" i="32"/>
  <c r="J2941" i="32"/>
  <c r="J2940" i="32"/>
  <c r="J2939" i="32"/>
  <c r="J2938" i="32"/>
  <c r="J2937" i="32"/>
  <c r="J2936" i="32"/>
  <c r="J2935" i="32"/>
  <c r="J2934" i="32"/>
  <c r="J2933" i="32"/>
  <c r="J2932" i="32"/>
  <c r="J2931" i="32"/>
  <c r="J2930" i="32"/>
  <c r="J2929" i="32"/>
  <c r="J2928" i="32"/>
  <c r="J2927" i="32"/>
  <c r="J2926" i="32"/>
  <c r="J2925" i="32"/>
  <c r="J2924" i="32"/>
  <c r="J2923" i="32"/>
  <c r="J2922" i="32"/>
  <c r="J2921" i="32"/>
  <c r="J2920" i="32"/>
  <c r="J2919" i="32"/>
  <c r="J2918" i="32"/>
  <c r="J2917" i="32"/>
  <c r="J2916" i="32"/>
  <c r="J2915" i="32"/>
  <c r="J2914" i="32"/>
  <c r="J2913" i="32"/>
  <c r="J2912" i="32"/>
  <c r="J2911" i="32"/>
  <c r="J2910" i="32"/>
  <c r="J2909" i="32"/>
  <c r="J2908" i="32"/>
  <c r="J2907" i="32"/>
  <c r="J2906" i="32"/>
  <c r="J2905" i="32"/>
  <c r="J2904" i="32"/>
  <c r="J2903" i="32"/>
  <c r="J2902" i="32"/>
  <c r="J2901" i="32"/>
  <c r="J2900" i="32"/>
  <c r="J2899" i="32"/>
  <c r="J2898" i="32"/>
  <c r="J2897" i="32"/>
  <c r="J2896" i="32"/>
  <c r="J2895" i="32"/>
  <c r="J2894" i="32"/>
  <c r="J2893" i="32"/>
  <c r="J2892" i="32"/>
  <c r="J2891" i="32"/>
  <c r="J2890" i="32"/>
  <c r="J2889" i="32"/>
  <c r="J2888" i="32"/>
  <c r="J2887" i="32"/>
  <c r="J2886" i="32"/>
  <c r="J2885" i="32"/>
  <c r="J2884" i="32"/>
  <c r="J2883" i="32"/>
  <c r="J2882" i="32"/>
  <c r="J2881" i="32"/>
  <c r="J2880" i="32"/>
  <c r="J2879" i="32"/>
  <c r="J2878" i="32"/>
  <c r="J2877" i="32"/>
  <c r="J2876" i="32"/>
  <c r="J2875" i="32"/>
  <c r="J2874" i="32"/>
  <c r="J2873" i="32"/>
  <c r="J2872" i="32"/>
  <c r="J2871" i="32"/>
  <c r="J2870" i="32"/>
  <c r="J2869" i="32"/>
  <c r="J2868" i="32"/>
  <c r="J2867" i="32"/>
  <c r="J2866" i="32"/>
  <c r="J2865" i="32"/>
  <c r="J2864" i="32"/>
  <c r="J2863" i="32"/>
  <c r="J2862" i="32"/>
  <c r="J2861" i="32"/>
  <c r="J2860" i="32"/>
  <c r="J2859" i="32"/>
  <c r="J2858" i="32"/>
  <c r="J2857" i="32"/>
  <c r="J2856" i="32"/>
  <c r="J2855" i="32"/>
  <c r="J2854" i="32"/>
  <c r="J2853" i="32"/>
  <c r="J2852" i="32"/>
  <c r="J2851" i="32"/>
  <c r="J2850" i="32"/>
  <c r="J2849" i="32"/>
  <c r="J2848" i="32"/>
  <c r="J2847" i="32"/>
  <c r="J2846" i="32"/>
  <c r="J2845" i="32"/>
  <c r="J2844" i="32"/>
  <c r="J2843" i="32"/>
  <c r="J2842" i="32"/>
  <c r="J2841" i="32"/>
  <c r="J2840" i="32"/>
  <c r="J2839" i="32"/>
  <c r="J2838" i="32"/>
  <c r="J2837" i="32"/>
  <c r="J2836" i="32"/>
  <c r="J2835" i="32"/>
  <c r="J2834" i="32"/>
  <c r="J2833" i="32"/>
  <c r="J2832" i="32"/>
  <c r="J2831" i="32"/>
  <c r="J2830" i="32"/>
  <c r="J2829" i="32"/>
  <c r="J2828" i="32"/>
  <c r="J2827" i="32"/>
  <c r="J2826" i="32"/>
  <c r="J2825" i="32"/>
  <c r="J2824" i="32"/>
  <c r="J2823" i="32"/>
  <c r="J2822" i="32"/>
  <c r="J2821" i="32"/>
  <c r="J2820" i="32"/>
  <c r="J2819" i="32"/>
  <c r="J2818" i="32"/>
  <c r="J2817" i="32"/>
  <c r="J2816" i="32"/>
  <c r="J2815" i="32"/>
  <c r="J2814" i="32"/>
  <c r="J2813" i="32"/>
  <c r="J2812" i="32"/>
  <c r="J2811" i="32"/>
  <c r="J2810" i="32"/>
  <c r="J2809" i="32"/>
  <c r="J2808" i="32"/>
  <c r="J2807" i="32"/>
  <c r="J2806" i="32"/>
  <c r="J2805" i="32"/>
  <c r="J2804" i="32"/>
  <c r="J2803" i="32"/>
  <c r="J2802" i="32"/>
  <c r="J2801" i="32"/>
  <c r="J2800" i="32"/>
  <c r="J2799" i="32"/>
  <c r="J2798" i="32"/>
  <c r="J2797" i="32"/>
  <c r="J2796" i="32"/>
  <c r="J2795" i="32"/>
  <c r="J2794" i="32"/>
  <c r="J2793" i="32"/>
  <c r="J2792" i="32"/>
  <c r="J2791" i="32"/>
  <c r="J2790" i="32"/>
  <c r="J2789" i="32"/>
  <c r="J2788" i="32"/>
  <c r="J2787" i="32"/>
  <c r="J2786" i="32"/>
  <c r="J2785" i="32"/>
  <c r="J2784" i="32"/>
  <c r="J2783" i="32"/>
  <c r="J2782" i="32"/>
  <c r="J2781" i="32"/>
  <c r="J2780" i="32"/>
  <c r="J2779" i="32"/>
  <c r="J2778" i="32"/>
  <c r="J2777" i="32"/>
  <c r="J2776" i="32"/>
  <c r="J2775" i="32"/>
  <c r="J2774" i="32"/>
  <c r="J2773" i="32"/>
  <c r="J2772" i="32"/>
  <c r="J2771" i="32"/>
  <c r="J2770" i="32"/>
  <c r="J2769" i="32"/>
  <c r="J2768" i="32"/>
  <c r="J2767" i="32"/>
  <c r="J2766" i="32"/>
  <c r="J2765" i="32"/>
  <c r="J2764" i="32"/>
  <c r="J2763" i="32"/>
  <c r="J2762" i="32"/>
  <c r="J2761" i="32"/>
  <c r="J2760" i="32"/>
  <c r="J2759" i="32"/>
  <c r="J2758" i="32"/>
  <c r="J2757" i="32"/>
  <c r="J2756" i="32"/>
  <c r="J2755" i="32"/>
  <c r="J2754" i="32"/>
  <c r="J2753" i="32"/>
  <c r="J2752" i="32"/>
  <c r="J2751" i="32"/>
  <c r="J2750" i="32"/>
  <c r="J2749" i="32"/>
  <c r="J2748" i="32"/>
  <c r="J2747" i="32"/>
  <c r="J2746" i="32"/>
  <c r="J2745" i="32"/>
  <c r="J2744" i="32"/>
  <c r="J2743" i="32"/>
  <c r="J2742" i="32"/>
  <c r="J2741" i="32"/>
  <c r="J2740" i="32"/>
  <c r="J2739" i="32"/>
  <c r="J2738" i="32"/>
  <c r="J2737" i="32"/>
  <c r="J2736" i="32"/>
  <c r="J2735" i="32"/>
  <c r="J2734" i="32"/>
  <c r="J2733" i="32"/>
  <c r="J2732" i="32"/>
  <c r="J2731" i="32"/>
  <c r="J2730" i="32"/>
  <c r="J2729" i="32"/>
  <c r="J2728" i="32"/>
  <c r="J2727" i="32"/>
  <c r="J2726" i="32"/>
  <c r="J2725" i="32"/>
  <c r="J2724" i="32"/>
  <c r="J2723" i="32"/>
  <c r="J2722" i="32"/>
  <c r="J2721" i="32"/>
  <c r="J2720" i="32"/>
  <c r="J2719" i="32"/>
  <c r="J2718" i="32"/>
  <c r="J2717" i="32"/>
  <c r="J2716" i="32"/>
  <c r="J2715" i="32"/>
  <c r="J2714" i="32"/>
  <c r="J2713" i="32"/>
  <c r="J2712" i="32"/>
  <c r="J2711" i="32"/>
  <c r="J2710" i="32"/>
  <c r="J2709" i="32"/>
  <c r="J2708" i="32"/>
  <c r="J2707" i="32"/>
  <c r="J2706" i="32"/>
  <c r="J2705" i="32"/>
  <c r="J2704" i="32"/>
  <c r="J2703" i="32"/>
  <c r="J2702" i="32"/>
  <c r="J2701" i="32"/>
  <c r="J2700" i="32"/>
  <c r="J2699" i="32"/>
  <c r="J2698" i="32"/>
  <c r="J2697" i="32"/>
  <c r="J2696" i="32"/>
  <c r="J2695" i="32"/>
  <c r="J2694" i="32"/>
  <c r="J2693" i="32"/>
  <c r="J2692" i="32"/>
  <c r="J2691" i="32"/>
  <c r="J2690" i="32"/>
  <c r="J2689" i="32"/>
  <c r="J2688" i="32"/>
  <c r="J2687" i="32"/>
  <c r="J2686" i="32"/>
  <c r="J2685" i="32"/>
  <c r="J5" i="32"/>
  <c r="J4" i="32"/>
  <c r="J3" i="32"/>
  <c r="J1257" i="15"/>
  <c r="J1256" i="15"/>
  <c r="J1255" i="15"/>
  <c r="J1254" i="15"/>
  <c r="J1253" i="15"/>
  <c r="J1252" i="15"/>
  <c r="J1251" i="15"/>
  <c r="J1250" i="15"/>
  <c r="J1249" i="15"/>
  <c r="J1248" i="15"/>
  <c r="J1247" i="15"/>
  <c r="J1246" i="15"/>
  <c r="J1245" i="15"/>
  <c r="J1244" i="15"/>
  <c r="J1243" i="15"/>
  <c r="J1242" i="15"/>
  <c r="J1241" i="15"/>
  <c r="J1240" i="15"/>
  <c r="J1239" i="15"/>
  <c r="J1238" i="15"/>
  <c r="J1237" i="15"/>
  <c r="J1236" i="15"/>
  <c r="J1235" i="15"/>
  <c r="J1234" i="15"/>
  <c r="J1233" i="15"/>
  <c r="J1232" i="15"/>
  <c r="J1231" i="15"/>
  <c r="J1230" i="15"/>
  <c r="J1229" i="15"/>
  <c r="J1228" i="15"/>
  <c r="J1227" i="15"/>
  <c r="J1226" i="15"/>
  <c r="J1225" i="15"/>
  <c r="J1224" i="15"/>
  <c r="J1223" i="15"/>
  <c r="J1222" i="15"/>
  <c r="J1221" i="15"/>
  <c r="J1220" i="15"/>
  <c r="J1219" i="15"/>
  <c r="J1218" i="15"/>
  <c r="J1217" i="15"/>
  <c r="J1216" i="15"/>
  <c r="J1215" i="15"/>
  <c r="J1214" i="15"/>
  <c r="J1213" i="15"/>
  <c r="J1212" i="15"/>
  <c r="J1211" i="15"/>
  <c r="J1210" i="15"/>
  <c r="J1209" i="15"/>
  <c r="J1208" i="15"/>
  <c r="J1207" i="15"/>
  <c r="J1206" i="15"/>
  <c r="J1205" i="15"/>
  <c r="J1204" i="15"/>
  <c r="J1203" i="15"/>
  <c r="J1202" i="15"/>
  <c r="J1201" i="15"/>
  <c r="J1200" i="15"/>
  <c r="J1199" i="15"/>
  <c r="J1198" i="15"/>
  <c r="J1197" i="15"/>
  <c r="J1196" i="15"/>
  <c r="J1195" i="15"/>
  <c r="J1194" i="15"/>
  <c r="J1193" i="15"/>
  <c r="J1192" i="15"/>
  <c r="J1191" i="15"/>
  <c r="J1190" i="15"/>
  <c r="J1189" i="15"/>
  <c r="J1188" i="15"/>
  <c r="J1187" i="15"/>
  <c r="J1186" i="15"/>
  <c r="J1185" i="15"/>
  <c r="J1184" i="15"/>
  <c r="J1183" i="15"/>
  <c r="J1182" i="15"/>
  <c r="J1181" i="15"/>
  <c r="J1180" i="15"/>
  <c r="J1179" i="15"/>
  <c r="J1178" i="15"/>
  <c r="J1177" i="15"/>
  <c r="J1176" i="15"/>
  <c r="J1175" i="15"/>
  <c r="J1174" i="15"/>
  <c r="J1173" i="15"/>
  <c r="J1172" i="15"/>
  <c r="J1171" i="15"/>
  <c r="J1170" i="15"/>
  <c r="J1169" i="15"/>
  <c r="J1168" i="15"/>
  <c r="J1167" i="15"/>
  <c r="J1166" i="15"/>
  <c r="J1165" i="15"/>
  <c r="J1164" i="15"/>
  <c r="J1163" i="15"/>
  <c r="J1162" i="15"/>
  <c r="J1161" i="15"/>
  <c r="J1160" i="15"/>
  <c r="J1159" i="15"/>
  <c r="J1158" i="15"/>
  <c r="J1157" i="15"/>
  <c r="J1156" i="15"/>
  <c r="J1155" i="15"/>
  <c r="J1154" i="15"/>
  <c r="J1153" i="15"/>
  <c r="J1152" i="15"/>
  <c r="J1151" i="15"/>
  <c r="J1150" i="15"/>
  <c r="J1149" i="15"/>
  <c r="J1148" i="15"/>
  <c r="J1147" i="15"/>
  <c r="J1146" i="15"/>
  <c r="J1145" i="15"/>
  <c r="J1144" i="15"/>
  <c r="J1143" i="15"/>
  <c r="J1142" i="15"/>
  <c r="J1141" i="15"/>
  <c r="J1140" i="15"/>
  <c r="J1139" i="15"/>
  <c r="J1138" i="15"/>
  <c r="J1137" i="15"/>
  <c r="J1136" i="15"/>
  <c r="J1135" i="15"/>
  <c r="J1134" i="15"/>
  <c r="J1133" i="15"/>
  <c r="J1132" i="15"/>
  <c r="J1131" i="15"/>
  <c r="J1130" i="15"/>
  <c r="J1129" i="15"/>
  <c r="J1128" i="15"/>
  <c r="J1127" i="15"/>
  <c r="J1126" i="15"/>
  <c r="J1125" i="15"/>
  <c r="J1124" i="15"/>
  <c r="J1123" i="15"/>
  <c r="J1122" i="15"/>
  <c r="J1121" i="15"/>
  <c r="J1120" i="15"/>
  <c r="J1119" i="15"/>
  <c r="J1118" i="15"/>
  <c r="J1117" i="15"/>
  <c r="J1116" i="15"/>
  <c r="J1115" i="15"/>
  <c r="J1114" i="15"/>
  <c r="J1113" i="15"/>
  <c r="J1112" i="15"/>
  <c r="J1111" i="15"/>
  <c r="J1110" i="15"/>
  <c r="J1109" i="15"/>
  <c r="J1108" i="15"/>
  <c r="J1107" i="15"/>
  <c r="J1106" i="15"/>
  <c r="J1105" i="15"/>
  <c r="J1104" i="15"/>
  <c r="J1103" i="15"/>
  <c r="J1102" i="15"/>
  <c r="J1101" i="15"/>
  <c r="J1100" i="15"/>
  <c r="J1099" i="15"/>
  <c r="J1098" i="15"/>
  <c r="J1097" i="15"/>
  <c r="J1096" i="15"/>
  <c r="J1095" i="15"/>
  <c r="J1094" i="15"/>
  <c r="J1093" i="15"/>
  <c r="J1092" i="15"/>
  <c r="J1091" i="15"/>
  <c r="J1090" i="15"/>
  <c r="J1089" i="15"/>
  <c r="J1088" i="15"/>
  <c r="J1087" i="15"/>
  <c r="J1086" i="15"/>
  <c r="J1085" i="15"/>
  <c r="J1084" i="15"/>
  <c r="J1083" i="15"/>
  <c r="J1082" i="15"/>
  <c r="J1081" i="15"/>
  <c r="J1080" i="15"/>
  <c r="J1079" i="15"/>
  <c r="J1078" i="15"/>
  <c r="J1077" i="15"/>
  <c r="J1076" i="15"/>
  <c r="J1075" i="15"/>
  <c r="J1074" i="15"/>
  <c r="J1073" i="15"/>
  <c r="J1072" i="15"/>
  <c r="J1071" i="15"/>
  <c r="J1070" i="15"/>
  <c r="J1069" i="15"/>
  <c r="J1068" i="15"/>
  <c r="J1067" i="15"/>
  <c r="J1066" i="15"/>
  <c r="J1065" i="15"/>
  <c r="J1064" i="15"/>
  <c r="J1063" i="15"/>
  <c r="J1062" i="15"/>
  <c r="J1061" i="15"/>
  <c r="J1060" i="15"/>
  <c r="J1059" i="15"/>
  <c r="J1058" i="15"/>
  <c r="J1057" i="15"/>
  <c r="J1056" i="15"/>
  <c r="J1055" i="15"/>
  <c r="J1054" i="15"/>
  <c r="J1053" i="15"/>
  <c r="J1052" i="15"/>
  <c r="J1051" i="15"/>
  <c r="J1050" i="15"/>
  <c r="J1049" i="15"/>
  <c r="J1048" i="15"/>
  <c r="J1047" i="15"/>
  <c r="J1046" i="15"/>
  <c r="J1045" i="15"/>
  <c r="J1044" i="15"/>
  <c r="J1043" i="15"/>
  <c r="J1042" i="15"/>
  <c r="J1041" i="15"/>
  <c r="J1040" i="15"/>
  <c r="J1039" i="15"/>
  <c r="J1038" i="15"/>
  <c r="J1037" i="15"/>
  <c r="J1036" i="15"/>
  <c r="J1035" i="15"/>
  <c r="J1034" i="15"/>
  <c r="J1033" i="15"/>
  <c r="J1032" i="15"/>
  <c r="J1031" i="15"/>
  <c r="J1030" i="15"/>
  <c r="J1029" i="15"/>
  <c r="J1028" i="15"/>
  <c r="J1027" i="15"/>
  <c r="J1026" i="15"/>
  <c r="J1025" i="15"/>
  <c r="J1024" i="15"/>
  <c r="J1023" i="15"/>
  <c r="J1022" i="15"/>
  <c r="J1021" i="15"/>
  <c r="J1020" i="15"/>
  <c r="J1019" i="15"/>
  <c r="J1018" i="15"/>
  <c r="J1017" i="15"/>
  <c r="J1016" i="15"/>
  <c r="J1015" i="15"/>
  <c r="J1014" i="15"/>
  <c r="J1013" i="15"/>
  <c r="J1012" i="15"/>
  <c r="J1011" i="15"/>
  <c r="J1010" i="15"/>
  <c r="J1009" i="15"/>
  <c r="J1008" i="15"/>
  <c r="J1007" i="15"/>
  <c r="J1006" i="15"/>
  <c r="J1005" i="15"/>
  <c r="J1004" i="15"/>
  <c r="J1003" i="15"/>
  <c r="J1002" i="15"/>
  <c r="J1001" i="15"/>
  <c r="J1000" i="15"/>
  <c r="J999" i="15"/>
  <c r="J998" i="15"/>
  <c r="J997" i="15"/>
  <c r="J996" i="15"/>
  <c r="J995" i="15"/>
  <c r="J994" i="15"/>
  <c r="J993" i="15"/>
  <c r="J992" i="15"/>
  <c r="J991" i="15"/>
  <c r="J990" i="15"/>
  <c r="J989" i="15"/>
  <c r="J988" i="15"/>
  <c r="J987" i="15"/>
  <c r="J986" i="15"/>
  <c r="J985" i="15"/>
  <c r="J984" i="15"/>
  <c r="J983" i="15"/>
  <c r="J982" i="15"/>
  <c r="J981" i="15"/>
  <c r="J980" i="15"/>
  <c r="J979" i="15"/>
  <c r="J978" i="15"/>
  <c r="J977" i="15"/>
  <c r="J976" i="15"/>
  <c r="J975" i="15"/>
  <c r="J974" i="15"/>
  <c r="J973" i="15"/>
  <c r="J972" i="15"/>
  <c r="J971" i="15"/>
  <c r="J970" i="15"/>
  <c r="J969" i="15"/>
  <c r="J968" i="15"/>
  <c r="J967" i="15"/>
  <c r="J966" i="15"/>
  <c r="J965" i="15"/>
  <c r="J964" i="15"/>
  <c r="J963" i="15"/>
  <c r="J962" i="15"/>
  <c r="J961" i="15"/>
  <c r="J960" i="15"/>
  <c r="J959" i="15"/>
  <c r="J958" i="15"/>
  <c r="J957" i="15"/>
  <c r="J956" i="15"/>
  <c r="J955" i="15"/>
  <c r="J954" i="15"/>
  <c r="J953" i="15"/>
  <c r="J952" i="15"/>
  <c r="J951" i="15"/>
  <c r="J950" i="15"/>
  <c r="J949" i="15"/>
  <c r="J948" i="15"/>
  <c r="J947" i="15"/>
  <c r="J946" i="15"/>
  <c r="J945" i="15"/>
  <c r="J944" i="15"/>
  <c r="J943" i="15"/>
  <c r="J942" i="15"/>
  <c r="J941" i="15"/>
  <c r="J940" i="15"/>
  <c r="J939" i="15"/>
  <c r="J938" i="15"/>
  <c r="J937" i="15"/>
  <c r="J936" i="15"/>
  <c r="J935" i="15"/>
  <c r="J934" i="15"/>
  <c r="J933" i="15"/>
  <c r="J932" i="15"/>
  <c r="J931" i="15"/>
  <c r="J930" i="15"/>
  <c r="J929" i="15"/>
  <c r="J928" i="15"/>
  <c r="J927" i="15"/>
  <c r="J926" i="15"/>
  <c r="J925" i="15"/>
  <c r="J924" i="15"/>
  <c r="J923" i="15"/>
  <c r="J922" i="15"/>
  <c r="J921" i="15"/>
  <c r="J920" i="15"/>
  <c r="J919" i="15"/>
  <c r="J918" i="15"/>
  <c r="J917" i="15"/>
  <c r="J916" i="15"/>
  <c r="J915" i="15"/>
  <c r="J914" i="15"/>
  <c r="J913" i="15"/>
  <c r="J912" i="15"/>
  <c r="J911" i="15"/>
  <c r="J910" i="15"/>
  <c r="J909" i="15"/>
  <c r="J908" i="15"/>
  <c r="J907" i="15"/>
  <c r="J906" i="15"/>
  <c r="J905" i="15"/>
  <c r="J904" i="15"/>
  <c r="J903" i="15"/>
  <c r="J902" i="15"/>
  <c r="J901" i="15"/>
  <c r="J900" i="15"/>
  <c r="J899" i="15"/>
  <c r="J898" i="15"/>
  <c r="J897" i="15"/>
  <c r="J896" i="15"/>
  <c r="J895" i="15"/>
  <c r="J894" i="15"/>
  <c r="J893" i="15"/>
  <c r="J892" i="15"/>
  <c r="J891" i="15"/>
  <c r="J890" i="15"/>
  <c r="J889" i="15"/>
  <c r="J888" i="15"/>
  <c r="J887" i="15"/>
  <c r="J886" i="15"/>
  <c r="J885" i="15"/>
  <c r="J884" i="15"/>
  <c r="J883" i="15"/>
  <c r="J882" i="15"/>
  <c r="J881" i="15"/>
  <c r="J880" i="15"/>
  <c r="J879" i="15"/>
  <c r="J878" i="15"/>
  <c r="J877" i="15"/>
  <c r="J876" i="15"/>
  <c r="J875" i="15"/>
  <c r="J874" i="15"/>
  <c r="J873" i="15"/>
  <c r="J872" i="15"/>
  <c r="J871" i="15"/>
  <c r="J870" i="15"/>
  <c r="J869" i="15"/>
  <c r="J868" i="15"/>
  <c r="J867" i="15"/>
  <c r="J866" i="15"/>
  <c r="J865" i="15"/>
  <c r="J864" i="15"/>
  <c r="J863" i="15"/>
  <c r="J862" i="15"/>
  <c r="J861" i="15"/>
  <c r="J860" i="15"/>
  <c r="J859" i="15"/>
  <c r="J858" i="15"/>
  <c r="J857" i="15"/>
  <c r="J856" i="15"/>
  <c r="J855" i="15"/>
  <c r="J854" i="15"/>
  <c r="J853" i="15"/>
  <c r="J852" i="15"/>
  <c r="J851" i="15"/>
  <c r="J850" i="15"/>
  <c r="J849" i="15"/>
  <c r="J848" i="15"/>
  <c r="J847" i="15"/>
  <c r="J846" i="15"/>
  <c r="J845" i="15"/>
  <c r="J844" i="15"/>
  <c r="J843" i="15"/>
  <c r="J842" i="15"/>
  <c r="J841" i="15"/>
  <c r="J840" i="15"/>
  <c r="J839" i="15"/>
  <c r="J838" i="15"/>
  <c r="J837" i="15"/>
  <c r="J836" i="15"/>
  <c r="J835" i="15"/>
  <c r="J834" i="15"/>
  <c r="J833" i="15"/>
  <c r="J832" i="15"/>
  <c r="J831" i="15"/>
  <c r="J830" i="15"/>
  <c r="J829" i="15"/>
  <c r="J828" i="15"/>
  <c r="J827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N2418" i="15"/>
  <c r="N2417" i="15"/>
  <c r="N2416" i="15"/>
  <c r="N2415" i="15"/>
  <c r="N2414" i="15"/>
  <c r="N2413" i="15"/>
  <c r="N2412" i="15"/>
  <c r="N2411" i="15"/>
  <c r="N2410" i="15"/>
  <c r="N2409" i="15"/>
  <c r="N2408" i="15"/>
  <c r="N2407" i="15"/>
  <c r="N2406" i="15"/>
  <c r="N2405" i="15"/>
  <c r="N2404" i="15"/>
  <c r="N2403" i="15"/>
  <c r="N2402" i="15"/>
  <c r="N2401" i="15"/>
  <c r="N2400" i="15"/>
  <c r="N2399" i="15"/>
  <c r="N2398" i="15"/>
  <c r="N2397" i="15"/>
  <c r="N2396" i="15"/>
  <c r="N2395" i="15"/>
  <c r="N2394" i="15"/>
  <c r="N2393" i="15"/>
  <c r="N2392" i="15"/>
  <c r="N2391" i="15"/>
  <c r="N2390" i="15"/>
  <c r="N2389" i="15"/>
  <c r="N2388" i="15"/>
  <c r="N2387" i="15"/>
  <c r="N2386" i="15"/>
  <c r="N2385" i="15"/>
  <c r="N2384" i="15"/>
  <c r="N2383" i="15"/>
  <c r="N2382" i="15"/>
  <c r="N2381" i="15"/>
  <c r="N2380" i="15"/>
  <c r="N2379" i="15"/>
  <c r="N2378" i="15"/>
  <c r="N2377" i="15"/>
  <c r="N2376" i="15"/>
  <c r="N2375" i="15"/>
  <c r="N2374" i="15"/>
  <c r="N2373" i="15"/>
  <c r="N2372" i="15"/>
  <c r="N2371" i="15"/>
  <c r="N2370" i="15"/>
  <c r="N2369" i="15"/>
  <c r="N2368" i="15"/>
  <c r="N2367" i="15"/>
  <c r="N2366" i="15"/>
  <c r="N2365" i="15"/>
  <c r="N2364" i="15"/>
  <c r="N2363" i="15"/>
  <c r="N2362" i="15"/>
  <c r="N2361" i="15"/>
  <c r="N2360" i="15"/>
  <c r="N2359" i="15"/>
  <c r="N2358" i="15"/>
  <c r="N2357" i="15"/>
  <c r="N2356" i="15"/>
  <c r="N2355" i="15"/>
  <c r="N2354" i="15"/>
  <c r="N2353" i="15"/>
  <c r="N2352" i="15"/>
  <c r="N2351" i="15"/>
  <c r="N2350" i="15"/>
  <c r="N2349" i="15"/>
  <c r="N2348" i="15"/>
  <c r="N2347" i="15"/>
  <c r="N2346" i="15"/>
  <c r="N2345" i="15"/>
  <c r="N2344" i="15"/>
  <c r="N2343" i="15"/>
  <c r="N2342" i="15"/>
  <c r="N2341" i="15"/>
  <c r="N2340" i="15"/>
  <c r="N2339" i="15"/>
  <c r="N2338" i="15"/>
  <c r="N2337" i="15"/>
  <c r="N2336" i="15"/>
  <c r="N2335" i="15"/>
  <c r="N2334" i="15"/>
  <c r="N2333" i="15"/>
  <c r="N2332" i="15"/>
  <c r="N2331" i="15"/>
  <c r="N2330" i="15"/>
  <c r="N2329" i="15"/>
  <c r="N2328" i="15"/>
  <c r="N2327" i="15"/>
  <c r="N2326" i="15"/>
  <c r="N2325" i="15"/>
  <c r="N2324" i="15"/>
  <c r="N2323" i="15"/>
  <c r="N2322" i="15"/>
  <c r="N2321" i="15"/>
  <c r="N2320" i="15"/>
  <c r="N2319" i="15"/>
  <c r="N2318" i="15"/>
  <c r="N2317" i="15"/>
  <c r="N2316" i="15"/>
  <c r="N2315" i="15"/>
  <c r="N2314" i="15"/>
  <c r="N2313" i="15"/>
  <c r="N2312" i="15"/>
  <c r="N2311" i="15"/>
  <c r="N2310" i="15"/>
  <c r="N2309" i="15"/>
  <c r="N2308" i="15"/>
  <c r="N2307" i="15"/>
  <c r="N2306" i="15"/>
  <c r="N2305" i="15"/>
  <c r="N2304" i="15"/>
  <c r="N2303" i="15"/>
  <c r="N2302" i="15"/>
  <c r="N2301" i="15"/>
  <c r="N2300" i="15"/>
  <c r="N2299" i="15"/>
  <c r="N2298" i="15"/>
  <c r="N2297" i="15"/>
  <c r="N2296" i="15"/>
  <c r="N2295" i="15"/>
  <c r="N2294" i="15"/>
  <c r="N2293" i="15"/>
  <c r="N2292" i="15"/>
  <c r="N2291" i="15"/>
  <c r="N2290" i="15"/>
  <c r="N2289" i="15"/>
  <c r="N2288" i="15"/>
  <c r="N2287" i="15"/>
  <c r="N2286" i="15"/>
  <c r="N2285" i="15"/>
  <c r="N2284" i="15"/>
  <c r="N2283" i="15"/>
  <c r="N2282" i="15"/>
  <c r="N2281" i="15"/>
  <c r="N2280" i="15"/>
  <c r="N2279" i="15"/>
  <c r="N2278" i="15"/>
  <c r="N2277" i="15"/>
  <c r="N2276" i="15"/>
  <c r="N2275" i="15"/>
  <c r="N2274" i="15"/>
  <c r="N2273" i="15"/>
  <c r="N2272" i="15"/>
  <c r="N2271" i="15"/>
  <c r="N2270" i="15"/>
  <c r="N2269" i="15"/>
  <c r="N2268" i="15"/>
  <c r="N2267" i="15"/>
  <c r="N2266" i="15"/>
  <c r="N2265" i="15"/>
  <c r="N2264" i="15"/>
  <c r="N2263" i="15"/>
  <c r="N2262" i="15"/>
  <c r="N2261" i="15"/>
  <c r="N2260" i="15"/>
  <c r="N2259" i="15"/>
  <c r="N2258" i="15"/>
  <c r="N2257" i="15"/>
  <c r="N2256" i="15"/>
  <c r="N2255" i="15"/>
  <c r="N2254" i="15"/>
  <c r="N2253" i="15"/>
  <c r="N2252" i="15"/>
  <c r="N2251" i="15"/>
  <c r="N2250" i="15"/>
  <c r="N2249" i="15"/>
  <c r="N2248" i="15"/>
  <c r="N2247" i="15"/>
  <c r="N2246" i="15"/>
  <c r="N2245" i="15"/>
  <c r="N2244" i="15"/>
  <c r="N2243" i="15"/>
  <c r="N2242" i="15"/>
  <c r="N2241" i="15"/>
  <c r="N2240" i="15"/>
  <c r="N2239" i="15"/>
  <c r="N2238" i="15"/>
  <c r="N2237" i="15"/>
  <c r="N2236" i="15"/>
  <c r="N2235" i="15"/>
  <c r="N2234" i="15"/>
  <c r="N2233" i="15"/>
  <c r="N2232" i="15"/>
  <c r="N2231" i="15"/>
  <c r="N2230" i="15"/>
  <c r="N2229" i="15"/>
  <c r="N2228" i="15"/>
  <c r="N2227" i="15"/>
  <c r="N2226" i="15"/>
  <c r="N2225" i="15"/>
  <c r="N2224" i="15"/>
  <c r="N2223" i="15"/>
  <c r="N2222" i="15"/>
  <c r="N2221" i="15"/>
  <c r="N2220" i="15"/>
  <c r="N2219" i="15"/>
  <c r="N2218" i="15"/>
  <c r="N2217" i="15"/>
  <c r="N2216" i="15"/>
  <c r="N2215" i="15"/>
  <c r="N2214" i="15"/>
  <c r="N2213" i="15"/>
  <c r="N2212" i="15"/>
  <c r="N2211" i="15"/>
  <c r="N2210" i="15"/>
  <c r="N2209" i="15"/>
  <c r="N2208" i="15"/>
  <c r="N2207" i="15"/>
  <c r="N2206" i="15"/>
  <c r="N2205" i="15"/>
  <c r="N2204" i="15"/>
  <c r="N2203" i="15"/>
  <c r="N2202" i="15"/>
  <c r="N2201" i="15"/>
  <c r="N2200" i="15"/>
  <c r="N2199" i="15"/>
  <c r="N2198" i="15"/>
  <c r="N2197" i="15"/>
  <c r="N2196" i="15"/>
  <c r="N2195" i="15"/>
  <c r="N2194" i="15"/>
  <c r="N2193" i="15"/>
  <c r="N2192" i="15"/>
  <c r="N2191" i="15"/>
  <c r="N2190" i="15"/>
  <c r="N2189" i="15"/>
  <c r="N2188" i="15"/>
  <c r="N2187" i="15"/>
  <c r="N2186" i="15"/>
  <c r="N2185" i="15"/>
  <c r="N2184" i="15"/>
  <c r="N2183" i="15"/>
  <c r="N2182" i="15"/>
  <c r="N2181" i="15"/>
  <c r="N2180" i="15"/>
  <c r="N2179" i="15"/>
  <c r="N2178" i="15"/>
  <c r="N2177" i="15"/>
  <c r="N2176" i="15"/>
  <c r="N2175" i="15"/>
  <c r="N2174" i="15"/>
  <c r="N2173" i="15"/>
  <c r="N2172" i="15"/>
  <c r="N2171" i="15"/>
  <c r="N2170" i="15"/>
  <c r="N2169" i="15"/>
  <c r="N2168" i="15"/>
  <c r="N2167" i="15"/>
  <c r="N2166" i="15"/>
  <c r="N2165" i="15"/>
  <c r="N2164" i="15"/>
  <c r="N2163" i="15"/>
  <c r="N2162" i="15"/>
  <c r="N2161" i="15"/>
  <c r="N2160" i="15"/>
  <c r="N2159" i="15"/>
  <c r="N2158" i="15"/>
  <c r="N2157" i="15"/>
  <c r="N2156" i="15"/>
  <c r="N2155" i="15"/>
  <c r="N2154" i="15"/>
  <c r="N2153" i="15"/>
  <c r="N2152" i="15"/>
  <c r="N2151" i="15"/>
  <c r="N2150" i="15"/>
  <c r="N2149" i="15"/>
  <c r="N2148" i="15"/>
  <c r="N2147" i="15"/>
  <c r="N2146" i="15"/>
  <c r="N2145" i="15"/>
  <c r="N2144" i="15"/>
  <c r="N2143" i="15"/>
  <c r="N2142" i="15"/>
  <c r="N2141" i="15"/>
  <c r="N2140" i="15"/>
  <c r="N2139" i="15"/>
  <c r="N2138" i="15"/>
  <c r="N2137" i="15"/>
  <c r="N2136" i="15"/>
  <c r="N2135" i="15"/>
  <c r="N2134" i="15"/>
  <c r="N2133" i="15"/>
  <c r="N2132" i="15"/>
  <c r="N2131" i="15"/>
  <c r="N2130" i="15"/>
  <c r="N2129" i="15"/>
  <c r="N2128" i="15"/>
  <c r="N2127" i="15"/>
  <c r="N2126" i="15"/>
  <c r="N2125" i="15"/>
  <c r="N2124" i="15"/>
  <c r="N2123" i="15"/>
  <c r="N2122" i="15"/>
  <c r="N2121" i="15"/>
  <c r="N2120" i="15"/>
  <c r="N2119" i="15"/>
  <c r="N2118" i="15"/>
  <c r="N2117" i="15"/>
  <c r="N2116" i="15"/>
  <c r="N2115" i="15"/>
  <c r="N2114" i="15"/>
  <c r="N2113" i="15"/>
  <c r="N2112" i="15"/>
  <c r="N2111" i="15"/>
  <c r="N2110" i="15"/>
  <c r="N2109" i="15"/>
  <c r="N2108" i="15"/>
  <c r="N2107" i="15"/>
  <c r="N2106" i="15"/>
  <c r="N2105" i="15"/>
  <c r="N2104" i="15"/>
  <c r="N2103" i="15"/>
  <c r="N2102" i="15"/>
  <c r="N2101" i="15"/>
  <c r="N2100" i="15"/>
  <c r="N2099" i="15"/>
  <c r="N2098" i="15"/>
  <c r="N2097" i="15"/>
  <c r="N2096" i="15"/>
  <c r="N2095" i="15"/>
  <c r="N2094" i="15"/>
  <c r="N2093" i="15"/>
  <c r="N2092" i="15"/>
  <c r="N2091" i="15"/>
  <c r="N2090" i="15"/>
  <c r="N2089" i="15"/>
  <c r="N2088" i="15"/>
  <c r="N2087" i="15"/>
  <c r="N2086" i="15"/>
  <c r="N2085" i="15"/>
  <c r="N2084" i="15"/>
  <c r="N2083" i="15"/>
  <c r="N2082" i="15"/>
  <c r="N2081" i="15"/>
  <c r="N2080" i="15"/>
  <c r="N2079" i="15"/>
  <c r="N2078" i="15"/>
  <c r="N2077" i="15"/>
  <c r="N2076" i="15"/>
  <c r="N2075" i="15"/>
  <c r="N2074" i="15"/>
  <c r="N2073" i="15"/>
  <c r="N2072" i="15"/>
  <c r="N2071" i="15"/>
  <c r="N2070" i="15"/>
  <c r="N2069" i="15"/>
  <c r="N2068" i="15"/>
  <c r="N2067" i="15"/>
  <c r="N2066" i="15"/>
  <c r="N2065" i="15"/>
  <c r="N2064" i="15"/>
  <c r="N2063" i="15"/>
  <c r="N2062" i="15"/>
  <c r="N2061" i="15"/>
  <c r="N2060" i="15"/>
  <c r="N2059" i="15"/>
  <c r="N2058" i="15"/>
  <c r="N2057" i="15"/>
  <c r="N2056" i="15"/>
  <c r="N2055" i="15"/>
  <c r="N2054" i="15"/>
  <c r="N2053" i="15"/>
  <c r="N2052" i="15"/>
  <c r="N2051" i="15"/>
  <c r="N2050" i="15"/>
  <c r="N2049" i="15"/>
  <c r="N2048" i="15"/>
  <c r="N2047" i="15"/>
  <c r="N2046" i="15"/>
  <c r="N2045" i="15"/>
  <c r="N2044" i="15"/>
  <c r="N2043" i="15"/>
  <c r="N2042" i="15"/>
  <c r="N2041" i="15"/>
  <c r="N2040" i="15"/>
  <c r="N2039" i="15"/>
  <c r="N2038" i="15"/>
  <c r="N2037" i="15"/>
  <c r="N2036" i="15"/>
  <c r="N2035" i="15"/>
  <c r="N2034" i="15"/>
  <c r="N2033" i="15"/>
  <c r="N2032" i="15"/>
  <c r="N2031" i="15"/>
  <c r="N2030" i="15"/>
  <c r="N2029" i="15"/>
  <c r="N2028" i="15"/>
  <c r="N2027" i="15"/>
  <c r="N2026" i="15"/>
  <c r="N2025" i="15"/>
  <c r="N2024" i="15"/>
  <c r="N2023" i="15"/>
  <c r="N2022" i="15"/>
  <c r="N2021" i="15"/>
  <c r="N2020" i="15"/>
  <c r="N2019" i="15"/>
  <c r="N2018" i="15"/>
  <c r="N2017" i="15"/>
  <c r="N2016" i="15"/>
  <c r="N2015" i="15"/>
  <c r="N2014" i="15"/>
  <c r="N2013" i="15"/>
  <c r="N2012" i="15"/>
  <c r="N2011" i="15"/>
  <c r="N2010" i="15"/>
  <c r="N2009" i="15"/>
  <c r="N2008" i="15"/>
  <c r="N2007" i="15"/>
  <c r="N2006" i="15"/>
  <c r="N2005" i="15"/>
  <c r="N2004" i="15"/>
  <c r="N2003" i="15"/>
  <c r="N2002" i="15"/>
  <c r="N2001" i="15"/>
  <c r="N2000" i="15"/>
  <c r="N1999" i="15"/>
  <c r="N1998" i="15"/>
  <c r="N1997" i="15"/>
  <c r="N1996" i="15"/>
  <c r="N1995" i="15"/>
  <c r="N1994" i="15"/>
  <c r="N1993" i="15"/>
  <c r="N1992" i="15"/>
  <c r="N1991" i="15"/>
  <c r="N1990" i="15"/>
  <c r="N1989" i="15"/>
  <c r="N1988" i="15"/>
  <c r="N1987" i="15"/>
  <c r="N1986" i="15"/>
  <c r="N1985" i="15"/>
  <c r="N1984" i="15"/>
  <c r="N1983" i="15"/>
  <c r="N1982" i="15"/>
  <c r="N1981" i="15"/>
  <c r="N1980" i="15"/>
  <c r="N1979" i="15"/>
  <c r="N1978" i="15"/>
  <c r="N1977" i="15"/>
  <c r="N1976" i="15"/>
  <c r="N1975" i="15"/>
  <c r="N1974" i="15"/>
  <c r="N1973" i="15"/>
  <c r="N1972" i="15"/>
  <c r="N1971" i="15"/>
  <c r="N1970" i="15"/>
  <c r="N1969" i="15"/>
  <c r="N1968" i="15"/>
  <c r="N1967" i="15"/>
  <c r="N1966" i="15"/>
  <c r="N1965" i="15"/>
  <c r="N1964" i="15"/>
  <c r="N1963" i="15"/>
  <c r="N1962" i="15"/>
  <c r="N1961" i="15"/>
  <c r="N1960" i="15"/>
  <c r="N1959" i="15"/>
  <c r="N1958" i="15"/>
  <c r="N1957" i="15"/>
  <c r="N1956" i="15"/>
  <c r="N1955" i="15"/>
  <c r="N1954" i="15"/>
  <c r="N1953" i="15"/>
  <c r="N1952" i="15"/>
  <c r="N1951" i="15"/>
  <c r="N1950" i="15"/>
  <c r="N1949" i="15"/>
  <c r="N1948" i="15"/>
  <c r="N1947" i="15"/>
  <c r="N1946" i="15"/>
  <c r="N1945" i="15"/>
  <c r="N1944" i="15"/>
  <c r="N1943" i="15"/>
  <c r="N1942" i="15"/>
  <c r="N1941" i="15"/>
  <c r="N1940" i="15"/>
  <c r="N1939" i="15"/>
  <c r="N1938" i="15"/>
  <c r="N1937" i="15"/>
  <c r="N1936" i="15"/>
  <c r="N1935" i="15"/>
  <c r="N1934" i="15"/>
  <c r="N1933" i="15"/>
  <c r="N1932" i="15"/>
  <c r="N1931" i="15"/>
  <c r="N1930" i="15"/>
  <c r="N1929" i="15"/>
  <c r="N1928" i="15"/>
  <c r="N1927" i="15"/>
  <c r="N1926" i="15"/>
  <c r="N1925" i="15"/>
  <c r="N1924" i="15"/>
  <c r="N1923" i="15"/>
  <c r="N1922" i="15"/>
  <c r="N1921" i="15"/>
  <c r="N1920" i="15"/>
  <c r="N1919" i="15"/>
  <c r="N1918" i="15"/>
  <c r="N1917" i="15"/>
  <c r="N1916" i="15"/>
  <c r="N1915" i="15"/>
  <c r="N1914" i="15"/>
  <c r="N1913" i="15"/>
  <c r="N1912" i="15"/>
  <c r="N1911" i="15"/>
  <c r="N1910" i="15"/>
  <c r="N1909" i="15"/>
  <c r="N1908" i="15"/>
  <c r="N1907" i="15"/>
  <c r="N1906" i="15"/>
  <c r="N1905" i="15"/>
  <c r="N1904" i="15"/>
  <c r="N1903" i="15"/>
  <c r="N1902" i="15"/>
  <c r="N1901" i="15"/>
  <c r="N1900" i="15"/>
  <c r="N1899" i="15"/>
  <c r="N1898" i="15"/>
  <c r="N1897" i="15"/>
  <c r="N1896" i="15"/>
  <c r="N1895" i="15"/>
  <c r="N1894" i="15"/>
  <c r="N1893" i="15"/>
  <c r="N1892" i="15"/>
  <c r="N1891" i="15"/>
  <c r="N1890" i="15"/>
  <c r="N1889" i="15"/>
  <c r="N1888" i="15"/>
  <c r="N1887" i="15"/>
  <c r="N1886" i="15"/>
  <c r="N1885" i="15"/>
  <c r="N1884" i="15"/>
  <c r="N1883" i="15"/>
  <c r="N1882" i="15"/>
  <c r="N1881" i="15"/>
  <c r="N1880" i="15"/>
  <c r="N1879" i="15"/>
  <c r="N1878" i="15"/>
  <c r="N1877" i="15"/>
  <c r="N1876" i="15"/>
  <c r="N1875" i="15"/>
  <c r="N1874" i="15"/>
  <c r="N1873" i="15"/>
  <c r="N1872" i="15"/>
  <c r="N1871" i="15"/>
  <c r="N1870" i="15"/>
  <c r="N1869" i="15"/>
  <c r="N1868" i="15"/>
  <c r="N1867" i="15"/>
  <c r="N1866" i="15"/>
  <c r="N1865" i="15"/>
  <c r="N1864" i="15"/>
  <c r="N1863" i="15"/>
  <c r="N1862" i="15"/>
  <c r="N1861" i="15"/>
  <c r="N1860" i="15"/>
  <c r="N1859" i="15"/>
  <c r="N1858" i="15"/>
  <c r="N1857" i="15"/>
  <c r="N1856" i="15"/>
  <c r="N1855" i="15"/>
  <c r="N1854" i="15"/>
  <c r="N1853" i="15"/>
  <c r="N1852" i="15"/>
  <c r="N1851" i="15"/>
  <c r="N1850" i="15"/>
  <c r="N1849" i="15"/>
  <c r="N1848" i="15"/>
  <c r="N1847" i="15"/>
  <c r="N1846" i="15"/>
  <c r="N1845" i="15"/>
  <c r="N1844" i="15"/>
  <c r="N1843" i="15"/>
  <c r="N1842" i="15"/>
  <c r="N1841" i="15"/>
  <c r="N1840" i="15"/>
  <c r="N1839" i="15"/>
  <c r="N1838" i="15"/>
  <c r="N1837" i="15"/>
  <c r="N1836" i="15"/>
  <c r="N1835" i="15"/>
  <c r="N1834" i="15"/>
  <c r="N1833" i="15"/>
  <c r="N1832" i="15"/>
  <c r="N1831" i="15"/>
  <c r="N1830" i="15"/>
  <c r="N1829" i="15"/>
  <c r="N1828" i="15"/>
  <c r="N1827" i="15"/>
  <c r="N1826" i="15"/>
  <c r="N1825" i="15"/>
  <c r="N1824" i="15"/>
  <c r="N1823" i="15"/>
  <c r="N1822" i="15"/>
  <c r="N1821" i="15"/>
  <c r="N1820" i="15"/>
  <c r="N1819" i="15"/>
  <c r="N1818" i="15"/>
  <c r="N1817" i="15"/>
  <c r="N1816" i="15"/>
  <c r="N1815" i="15"/>
  <c r="N1814" i="15"/>
  <c r="N1813" i="15"/>
  <c r="N1812" i="15"/>
  <c r="N1811" i="15"/>
  <c r="N1810" i="15"/>
  <c r="N1809" i="15"/>
  <c r="N1808" i="15"/>
  <c r="N1807" i="15"/>
  <c r="N1806" i="15"/>
  <c r="N1805" i="15"/>
  <c r="N1804" i="15"/>
  <c r="N1803" i="15"/>
  <c r="N1802" i="15"/>
  <c r="N1801" i="15"/>
  <c r="N1800" i="15"/>
  <c r="N1799" i="15"/>
  <c r="N1798" i="15"/>
  <c r="N1797" i="15"/>
  <c r="N1796" i="15"/>
  <c r="N1795" i="15"/>
  <c r="N1794" i="15"/>
  <c r="N1793" i="15"/>
  <c r="N1792" i="15"/>
  <c r="N1791" i="15"/>
  <c r="N1790" i="15"/>
  <c r="N1789" i="15"/>
  <c r="N1788" i="15"/>
  <c r="N1787" i="15"/>
  <c r="N1786" i="15"/>
  <c r="N1785" i="15"/>
  <c r="N1784" i="15"/>
  <c r="N1783" i="15"/>
  <c r="N1782" i="15"/>
  <c r="N1781" i="15"/>
  <c r="N1780" i="15"/>
  <c r="N1779" i="15"/>
  <c r="N1778" i="15"/>
  <c r="N1777" i="15"/>
  <c r="N1776" i="15"/>
  <c r="N1775" i="15"/>
  <c r="N1774" i="15"/>
  <c r="N1773" i="15"/>
  <c r="N1772" i="15"/>
  <c r="N1771" i="15"/>
  <c r="N1770" i="15"/>
  <c r="N1769" i="15"/>
  <c r="N1768" i="15"/>
  <c r="N1767" i="15"/>
  <c r="N1766" i="15"/>
  <c r="N1765" i="15"/>
  <c r="N1764" i="15"/>
  <c r="N1763" i="15"/>
  <c r="N1762" i="15"/>
  <c r="N1761" i="15"/>
  <c r="N1760" i="15"/>
  <c r="N1759" i="15"/>
  <c r="N1758" i="15"/>
  <c r="N1757" i="15"/>
  <c r="N1756" i="15"/>
  <c r="N1755" i="15"/>
  <c r="N1754" i="15"/>
  <c r="N1753" i="15"/>
  <c r="N1752" i="15"/>
  <c r="N1751" i="15"/>
  <c r="N1750" i="15"/>
  <c r="N1749" i="15"/>
  <c r="N1748" i="15"/>
  <c r="N1747" i="15"/>
  <c r="N1746" i="15"/>
  <c r="N1745" i="15"/>
  <c r="N1744" i="15"/>
  <c r="N1743" i="15"/>
  <c r="N1742" i="15"/>
  <c r="N1741" i="15"/>
  <c r="N1740" i="15"/>
  <c r="N1739" i="15"/>
  <c r="N1738" i="15"/>
  <c r="N1737" i="15"/>
  <c r="N1736" i="15"/>
  <c r="N1735" i="15"/>
  <c r="N1734" i="15"/>
  <c r="N1733" i="15"/>
  <c r="N1732" i="15"/>
  <c r="N1731" i="15"/>
  <c r="N1730" i="15"/>
  <c r="N1729" i="15"/>
  <c r="N1728" i="15"/>
  <c r="N1727" i="15"/>
  <c r="N1726" i="15"/>
  <c r="N1725" i="15"/>
  <c r="N1724" i="15"/>
  <c r="N1723" i="15"/>
  <c r="N1722" i="15"/>
  <c r="N1721" i="15"/>
  <c r="N1720" i="15"/>
  <c r="N1719" i="15"/>
  <c r="N1718" i="15"/>
  <c r="N1717" i="15"/>
  <c r="N1716" i="15"/>
  <c r="N1715" i="15"/>
  <c r="N1714" i="15"/>
  <c r="N1713" i="15"/>
  <c r="N1712" i="15"/>
  <c r="N1711" i="15"/>
  <c r="N1710" i="15"/>
  <c r="N1709" i="15"/>
  <c r="N1708" i="15"/>
  <c r="N1707" i="15"/>
  <c r="N1706" i="15"/>
  <c r="N1705" i="15"/>
  <c r="N1704" i="15"/>
  <c r="N1703" i="15"/>
  <c r="N1702" i="15"/>
  <c r="N1701" i="15"/>
  <c r="N1700" i="15"/>
  <c r="N1699" i="15"/>
  <c r="N1698" i="15"/>
  <c r="N1697" i="15"/>
  <c r="N1696" i="15"/>
  <c r="N1695" i="15"/>
  <c r="N1694" i="15"/>
  <c r="N1693" i="15"/>
  <c r="N1692" i="15"/>
  <c r="N1691" i="15"/>
  <c r="N1690" i="15"/>
  <c r="N1689" i="15"/>
  <c r="N1688" i="15"/>
  <c r="N1687" i="15"/>
  <c r="N1686" i="15"/>
  <c r="N1685" i="15"/>
  <c r="N1684" i="15"/>
  <c r="N1683" i="15"/>
  <c r="N1682" i="15"/>
  <c r="N1681" i="15"/>
  <c r="N1680" i="15"/>
  <c r="N1679" i="15"/>
  <c r="N1678" i="15"/>
  <c r="N1677" i="15"/>
  <c r="N1676" i="15"/>
  <c r="N1675" i="15"/>
  <c r="N1674" i="15"/>
  <c r="N1673" i="15"/>
  <c r="N1672" i="15"/>
  <c r="N1671" i="15"/>
  <c r="N1670" i="15"/>
  <c r="N1669" i="15"/>
  <c r="N1668" i="15"/>
  <c r="N1667" i="15"/>
  <c r="N1666" i="15"/>
  <c r="N1665" i="15"/>
  <c r="N1664" i="15"/>
  <c r="N1663" i="15"/>
  <c r="N1662" i="15"/>
  <c r="N1661" i="15"/>
  <c r="N1660" i="15"/>
  <c r="N1659" i="15"/>
  <c r="N1658" i="15"/>
  <c r="N1657" i="15"/>
  <c r="N1656" i="15"/>
  <c r="N1655" i="15"/>
  <c r="N1654" i="15"/>
  <c r="N1653" i="15"/>
  <c r="N1652" i="15"/>
  <c r="N1651" i="15"/>
  <c r="N1650" i="15"/>
  <c r="N1649" i="15"/>
  <c r="N1648" i="15"/>
  <c r="N1647" i="15"/>
  <c r="N1646" i="15"/>
  <c r="N1645" i="15"/>
  <c r="N1644" i="15"/>
  <c r="N1643" i="15"/>
  <c r="N1642" i="15"/>
  <c r="N1641" i="15"/>
  <c r="N1640" i="15"/>
  <c r="N1639" i="15"/>
  <c r="N1638" i="15"/>
  <c r="N1637" i="15"/>
  <c r="N1636" i="15"/>
  <c r="N1635" i="15"/>
  <c r="N1634" i="15"/>
  <c r="N1633" i="15"/>
  <c r="N1632" i="15"/>
  <c r="N1631" i="15"/>
  <c r="N1630" i="15"/>
  <c r="N1629" i="15"/>
  <c r="N1628" i="15"/>
  <c r="N1627" i="15"/>
  <c r="N1626" i="15"/>
  <c r="N1625" i="15"/>
  <c r="N1624" i="15"/>
  <c r="N1623" i="15"/>
  <c r="N1622" i="15"/>
  <c r="N1621" i="15"/>
  <c r="N1620" i="15"/>
  <c r="N1619" i="15"/>
  <c r="N1618" i="15"/>
  <c r="N1617" i="15"/>
  <c r="N1616" i="15"/>
  <c r="N1615" i="15"/>
  <c r="N1614" i="15"/>
  <c r="N1613" i="15"/>
  <c r="N1612" i="15"/>
  <c r="N1611" i="15"/>
  <c r="N1610" i="15"/>
  <c r="N1609" i="15"/>
  <c r="N1608" i="15"/>
  <c r="N1607" i="15"/>
  <c r="N1606" i="15"/>
  <c r="N1605" i="15"/>
  <c r="N1604" i="15"/>
  <c r="N1603" i="15"/>
  <c r="N1602" i="15"/>
  <c r="N1601" i="15"/>
  <c r="N1600" i="15"/>
  <c r="N1599" i="15"/>
  <c r="N1598" i="15"/>
  <c r="N1597" i="15"/>
  <c r="N1596" i="15"/>
  <c r="N1595" i="15"/>
  <c r="N1594" i="15"/>
  <c r="N1593" i="15"/>
  <c r="N1592" i="15"/>
  <c r="N1591" i="15"/>
  <c r="N1590" i="15"/>
  <c r="N1589" i="15"/>
  <c r="N1588" i="15"/>
  <c r="N1587" i="15"/>
  <c r="N1586" i="15"/>
  <c r="N1585" i="15"/>
  <c r="N1584" i="15"/>
  <c r="N1583" i="15"/>
  <c r="N1582" i="15"/>
  <c r="N1581" i="15"/>
  <c r="N1580" i="15"/>
  <c r="N1579" i="15"/>
  <c r="N1578" i="15"/>
  <c r="N1577" i="15"/>
  <c r="N1576" i="15"/>
  <c r="N1575" i="15"/>
  <c r="N1574" i="15"/>
  <c r="N1573" i="15"/>
  <c r="N1572" i="15"/>
  <c r="N1571" i="15"/>
  <c r="N1570" i="15"/>
  <c r="N1569" i="15"/>
  <c r="N1568" i="15"/>
  <c r="N1567" i="15"/>
  <c r="N1566" i="15"/>
  <c r="N1565" i="15"/>
  <c r="N1564" i="15"/>
  <c r="N1563" i="15"/>
  <c r="N1562" i="15"/>
  <c r="N1561" i="15"/>
  <c r="N1560" i="15"/>
  <c r="N1559" i="15"/>
  <c r="N1558" i="15"/>
  <c r="N1557" i="15"/>
  <c r="N1556" i="15"/>
  <c r="N1555" i="15"/>
  <c r="N1554" i="15"/>
  <c r="N1553" i="15"/>
  <c r="N1552" i="15"/>
  <c r="N1551" i="15"/>
  <c r="N1550" i="15"/>
  <c r="N1549" i="15"/>
  <c r="N1548" i="15"/>
  <c r="N1547" i="15"/>
  <c r="N1546" i="15"/>
  <c r="N1545" i="15"/>
  <c r="N1544" i="15"/>
  <c r="N1543" i="15"/>
  <c r="N1542" i="15"/>
  <c r="N1541" i="15"/>
  <c r="N1540" i="15"/>
  <c r="N1539" i="15"/>
  <c r="N1538" i="15"/>
  <c r="N1537" i="15"/>
  <c r="N1536" i="15"/>
  <c r="N1535" i="15"/>
  <c r="N1534" i="15"/>
  <c r="N1533" i="15"/>
  <c r="N1532" i="15"/>
  <c r="N1531" i="15"/>
  <c r="N1530" i="15"/>
  <c r="N1529" i="15"/>
  <c r="N1528" i="15"/>
  <c r="N1527" i="15"/>
  <c r="N1526" i="15"/>
  <c r="N1525" i="15"/>
  <c r="N1524" i="15"/>
  <c r="N1523" i="15"/>
  <c r="N1522" i="15"/>
  <c r="N1521" i="15"/>
  <c r="N1520" i="15"/>
  <c r="N1519" i="15"/>
  <c r="N1518" i="15"/>
  <c r="N1517" i="15"/>
  <c r="N1516" i="15"/>
  <c r="N1515" i="15"/>
  <c r="N1514" i="15"/>
  <c r="N1513" i="15"/>
  <c r="N1512" i="15"/>
  <c r="N1511" i="15"/>
  <c r="N1510" i="15"/>
  <c r="N1509" i="15"/>
  <c r="N1508" i="15"/>
  <c r="N1507" i="15"/>
  <c r="N1506" i="15"/>
  <c r="N1505" i="15"/>
  <c r="N1504" i="15"/>
  <c r="N1503" i="15"/>
  <c r="N1502" i="15"/>
  <c r="N1501" i="15"/>
  <c r="N1500" i="15"/>
  <c r="N1499" i="15"/>
  <c r="N1498" i="15"/>
  <c r="N1497" i="15"/>
  <c r="N1496" i="15"/>
  <c r="N1495" i="15"/>
  <c r="N1494" i="15"/>
  <c r="N1493" i="15"/>
  <c r="N1492" i="15"/>
  <c r="N1491" i="15"/>
  <c r="N1490" i="15"/>
  <c r="N1489" i="15"/>
  <c r="N1488" i="15"/>
  <c r="N1487" i="15"/>
  <c r="N1486" i="15"/>
  <c r="N1485" i="15"/>
  <c r="N1484" i="15"/>
  <c r="N1483" i="15"/>
  <c r="N1482" i="15"/>
  <c r="N1481" i="15"/>
  <c r="N1480" i="15"/>
  <c r="N1479" i="15"/>
  <c r="N1478" i="15"/>
  <c r="N1477" i="15"/>
  <c r="N1476" i="15"/>
  <c r="N1475" i="15"/>
  <c r="N1474" i="15"/>
  <c r="N1473" i="15"/>
  <c r="N1472" i="15"/>
  <c r="N1471" i="15"/>
  <c r="N1470" i="15"/>
  <c r="N1469" i="15"/>
  <c r="N1468" i="15"/>
  <c r="N1467" i="15"/>
  <c r="N1466" i="15"/>
  <c r="N1465" i="15"/>
  <c r="N1464" i="15"/>
  <c r="N1463" i="15"/>
  <c r="N1462" i="15"/>
  <c r="N1461" i="15"/>
  <c r="N1460" i="15"/>
  <c r="N1459" i="15"/>
  <c r="N1458" i="15"/>
  <c r="N1457" i="15"/>
  <c r="N1456" i="15"/>
  <c r="N1455" i="15"/>
  <c r="N1454" i="15"/>
  <c r="N1453" i="15"/>
  <c r="N1452" i="15"/>
  <c r="N1451" i="15"/>
  <c r="N1450" i="15"/>
  <c r="N1449" i="15"/>
  <c r="N1448" i="15"/>
  <c r="N1447" i="15"/>
  <c r="N1446" i="15"/>
  <c r="N1445" i="15"/>
  <c r="N1444" i="15"/>
  <c r="N1443" i="15"/>
  <c r="N1442" i="15"/>
  <c r="N1441" i="15"/>
  <c r="N1440" i="15"/>
  <c r="N1439" i="15"/>
  <c r="N1438" i="15"/>
  <c r="N1437" i="15"/>
  <c r="N1436" i="15"/>
  <c r="N1435" i="15"/>
  <c r="N1434" i="15"/>
  <c r="N1433" i="15"/>
  <c r="N1432" i="15"/>
  <c r="N1431" i="15"/>
  <c r="N1430" i="15"/>
  <c r="N1429" i="15"/>
  <c r="N1428" i="15"/>
  <c r="N1427" i="15"/>
  <c r="N1426" i="15"/>
  <c r="N1425" i="15"/>
  <c r="N1424" i="15"/>
  <c r="N1423" i="15"/>
  <c r="N1422" i="15"/>
  <c r="N1421" i="15"/>
  <c r="N1420" i="15"/>
  <c r="N1419" i="15"/>
  <c r="N1418" i="15"/>
  <c r="N1417" i="15"/>
  <c r="N1416" i="15"/>
  <c r="N1415" i="15"/>
  <c r="N1414" i="15"/>
  <c r="N1413" i="15"/>
  <c r="N1412" i="15"/>
  <c r="N1411" i="15"/>
  <c r="N1410" i="15"/>
  <c r="N1409" i="15"/>
  <c r="N1408" i="15"/>
  <c r="N1407" i="15"/>
  <c r="N1406" i="15"/>
  <c r="N1405" i="15"/>
  <c r="N1404" i="15"/>
  <c r="N1403" i="15"/>
  <c r="N1402" i="15"/>
  <c r="N1401" i="15"/>
  <c r="N1400" i="15"/>
  <c r="N1399" i="15"/>
  <c r="N1398" i="15"/>
  <c r="N1397" i="15"/>
  <c r="N1396" i="15"/>
  <c r="N1395" i="15"/>
  <c r="N1394" i="15"/>
  <c r="N1393" i="15"/>
  <c r="N1392" i="15"/>
  <c r="N1391" i="15"/>
  <c r="N1390" i="15"/>
  <c r="N1389" i="15"/>
  <c r="N1388" i="15"/>
  <c r="N1387" i="15"/>
  <c r="N1386" i="15"/>
  <c r="N1385" i="15"/>
  <c r="N1384" i="15"/>
  <c r="N1383" i="15"/>
  <c r="N1382" i="15"/>
  <c r="N1381" i="15"/>
  <c r="N1380" i="15"/>
  <c r="N1379" i="15"/>
  <c r="N1378" i="15"/>
  <c r="N1377" i="15"/>
  <c r="N1376" i="15"/>
  <c r="N1375" i="15"/>
  <c r="N1374" i="15"/>
  <c r="N1373" i="15"/>
  <c r="N1372" i="15"/>
  <c r="N1371" i="15"/>
  <c r="N1370" i="15"/>
  <c r="N1369" i="15"/>
  <c r="N1368" i="15"/>
  <c r="N1367" i="15"/>
  <c r="N1366" i="15"/>
  <c r="N1365" i="15"/>
  <c r="N1364" i="15"/>
  <c r="N1363" i="15"/>
  <c r="N1362" i="15"/>
  <c r="N1361" i="15"/>
  <c r="N1360" i="15"/>
  <c r="N1359" i="15"/>
  <c r="N1358" i="15"/>
  <c r="N1357" i="15"/>
  <c r="N1356" i="15"/>
  <c r="N1355" i="15"/>
  <c r="N1354" i="15"/>
  <c r="N1353" i="15"/>
  <c r="N1352" i="15"/>
  <c r="N1351" i="15"/>
  <c r="N1350" i="15"/>
  <c r="N1349" i="15"/>
  <c r="N1348" i="15"/>
  <c r="N1347" i="15"/>
  <c r="N1346" i="15"/>
  <c r="N1345" i="15"/>
  <c r="N1344" i="15"/>
  <c r="N1343" i="15"/>
  <c r="N1342" i="15"/>
  <c r="N1341" i="15"/>
  <c r="N1340" i="15"/>
  <c r="N1339" i="15"/>
  <c r="N1338" i="15"/>
  <c r="N1337" i="15"/>
  <c r="N1336" i="15"/>
  <c r="N1335" i="15"/>
  <c r="N1334" i="15"/>
  <c r="N1333" i="15"/>
  <c r="N1332" i="15"/>
  <c r="N1331" i="15"/>
  <c r="N1330" i="15"/>
  <c r="N1329" i="15"/>
  <c r="N1328" i="15"/>
  <c r="N1327" i="15"/>
  <c r="N1326" i="15"/>
  <c r="N1325" i="15"/>
  <c r="N1324" i="15"/>
  <c r="N1323" i="15"/>
  <c r="N1322" i="15"/>
  <c r="N1321" i="15"/>
  <c r="N1320" i="15"/>
  <c r="N1319" i="15"/>
  <c r="N1318" i="15"/>
  <c r="N1317" i="15"/>
  <c r="N1316" i="15"/>
  <c r="N1315" i="15"/>
  <c r="N1314" i="15"/>
  <c r="N1313" i="15"/>
  <c r="N1312" i="15"/>
  <c r="N1311" i="15"/>
  <c r="N1310" i="15"/>
  <c r="N1309" i="15"/>
  <c r="N1308" i="15"/>
  <c r="N1307" i="15"/>
  <c r="N1306" i="15"/>
  <c r="N1305" i="15"/>
  <c r="N1304" i="15"/>
  <c r="N1303" i="15"/>
  <c r="N1302" i="15"/>
  <c r="N1301" i="15"/>
  <c r="N1300" i="15"/>
  <c r="N1299" i="15"/>
  <c r="N1298" i="15"/>
  <c r="N1297" i="15"/>
  <c r="N1296" i="15"/>
  <c r="N1295" i="15"/>
  <c r="N1294" i="15"/>
  <c r="N1293" i="15"/>
  <c r="N1292" i="15"/>
  <c r="N1291" i="15"/>
  <c r="N1290" i="15"/>
  <c r="N1289" i="15"/>
  <c r="N1288" i="15"/>
  <c r="N1287" i="15"/>
  <c r="N1286" i="15"/>
  <c r="N1285" i="15"/>
  <c r="N1284" i="15"/>
  <c r="N1283" i="15"/>
  <c r="N1282" i="15"/>
  <c r="N1281" i="15"/>
  <c r="N1280" i="15"/>
  <c r="N1279" i="15"/>
  <c r="N1278" i="15"/>
  <c r="N1277" i="15"/>
  <c r="N1276" i="15"/>
  <c r="N1275" i="15"/>
  <c r="N1274" i="15"/>
  <c r="N1273" i="15"/>
  <c r="N1272" i="15"/>
  <c r="N1271" i="15"/>
  <c r="N1270" i="15"/>
  <c r="N1269" i="15"/>
  <c r="N1268" i="15"/>
  <c r="N1267" i="15"/>
  <c r="N1266" i="15"/>
  <c r="N1265" i="15"/>
  <c r="N1264" i="15"/>
  <c r="N1263" i="15"/>
  <c r="N1262" i="15"/>
  <c r="N1261" i="15"/>
  <c r="N1260" i="15"/>
  <c r="N1259" i="15"/>
  <c r="N1258" i="15"/>
  <c r="N1257" i="15"/>
  <c r="N1256" i="15"/>
  <c r="N1255" i="15"/>
  <c r="N1254" i="15"/>
  <c r="N1253" i="15"/>
  <c r="N1252" i="15"/>
  <c r="N1251" i="15"/>
  <c r="N1250" i="15"/>
  <c r="N1249" i="15"/>
  <c r="N1248" i="15"/>
  <c r="N1247" i="15"/>
  <c r="N1246" i="15"/>
  <c r="N1245" i="15"/>
  <c r="N1244" i="15"/>
  <c r="N1243" i="15"/>
  <c r="N1242" i="15"/>
  <c r="N1241" i="15"/>
  <c r="N1240" i="15"/>
  <c r="N1239" i="15"/>
  <c r="N1238" i="15"/>
  <c r="N1237" i="15"/>
  <c r="N1236" i="15"/>
  <c r="N1235" i="15"/>
  <c r="N1234" i="15"/>
  <c r="N1233" i="15"/>
  <c r="N1232" i="15"/>
  <c r="N1231" i="15"/>
  <c r="N1230" i="15"/>
  <c r="N1229" i="15"/>
  <c r="N1228" i="15"/>
  <c r="N1227" i="15"/>
  <c r="N1226" i="15"/>
  <c r="N1225" i="15"/>
  <c r="N1224" i="15"/>
  <c r="N1223" i="15"/>
  <c r="N1222" i="15"/>
  <c r="N1221" i="15"/>
  <c r="N1220" i="15"/>
  <c r="N1219" i="15"/>
  <c r="N1218" i="15"/>
  <c r="N1217" i="15"/>
  <c r="N1216" i="15"/>
  <c r="N1215" i="15"/>
  <c r="N1214" i="15"/>
  <c r="N1213" i="15"/>
  <c r="N1212" i="15"/>
  <c r="N1211" i="15"/>
  <c r="N1210" i="15"/>
  <c r="N1209" i="15"/>
  <c r="N1208" i="15"/>
  <c r="N1207" i="15"/>
  <c r="N1206" i="15"/>
  <c r="N1205" i="15"/>
  <c r="N1204" i="15"/>
  <c r="N1203" i="15"/>
  <c r="N1202" i="15"/>
  <c r="N1201" i="15"/>
  <c r="N1200" i="15"/>
  <c r="N1199" i="15"/>
  <c r="N1198" i="15"/>
  <c r="N1197" i="15"/>
  <c r="N1196" i="15"/>
  <c r="N1195" i="15"/>
  <c r="N1194" i="15"/>
  <c r="N1193" i="15"/>
  <c r="N1192" i="15"/>
  <c r="N1191" i="15"/>
  <c r="N1190" i="15"/>
  <c r="N1189" i="15"/>
  <c r="N1188" i="15"/>
  <c r="N1187" i="15"/>
  <c r="N1186" i="15"/>
  <c r="N1185" i="15"/>
  <c r="N1184" i="15"/>
  <c r="N1183" i="15"/>
  <c r="N1182" i="15"/>
  <c r="N1181" i="15"/>
  <c r="N1180" i="15"/>
  <c r="N1179" i="15"/>
  <c r="N1178" i="15"/>
  <c r="N1177" i="15"/>
  <c r="N1176" i="15"/>
  <c r="N1175" i="15"/>
  <c r="N1174" i="15"/>
  <c r="N1173" i="15"/>
  <c r="N1172" i="15"/>
  <c r="N1171" i="15"/>
  <c r="N1170" i="15"/>
  <c r="N1169" i="15"/>
  <c r="N1168" i="15"/>
  <c r="N1167" i="15"/>
  <c r="N1166" i="15"/>
  <c r="N1165" i="15"/>
  <c r="N1164" i="15"/>
  <c r="N1163" i="15"/>
  <c r="N1162" i="15"/>
  <c r="N1161" i="15"/>
  <c r="N1160" i="15"/>
  <c r="N1159" i="15"/>
  <c r="N1158" i="15"/>
  <c r="N1157" i="15"/>
  <c r="N1156" i="15"/>
  <c r="N1155" i="15"/>
  <c r="N1154" i="15"/>
  <c r="N1153" i="15"/>
  <c r="N1152" i="15"/>
  <c r="N1151" i="15"/>
  <c r="N1150" i="15"/>
  <c r="N1149" i="15"/>
  <c r="N1148" i="15"/>
  <c r="N1147" i="15"/>
  <c r="N1146" i="15"/>
  <c r="N1145" i="15"/>
  <c r="N1144" i="15"/>
  <c r="N1143" i="15"/>
  <c r="N1142" i="15"/>
  <c r="N1141" i="15"/>
  <c r="N1140" i="15"/>
  <c r="N1139" i="15"/>
  <c r="N1138" i="15"/>
  <c r="N1137" i="15"/>
  <c r="N1136" i="15"/>
  <c r="N1135" i="15"/>
  <c r="N1134" i="15"/>
  <c r="N1133" i="15"/>
  <c r="N1132" i="15"/>
  <c r="N1131" i="15"/>
  <c r="N1130" i="15"/>
  <c r="N1129" i="15"/>
  <c r="N1128" i="15"/>
  <c r="N1127" i="15"/>
  <c r="N1126" i="15"/>
  <c r="N1125" i="15"/>
  <c r="N1124" i="15"/>
  <c r="N1123" i="15"/>
  <c r="N1122" i="15"/>
  <c r="N1121" i="15"/>
  <c r="N1120" i="15"/>
  <c r="N1119" i="15"/>
  <c r="N1118" i="15"/>
  <c r="N1117" i="15"/>
  <c r="N1116" i="15"/>
  <c r="N1115" i="15"/>
  <c r="N1114" i="15"/>
  <c r="N1113" i="15"/>
  <c r="N1112" i="15"/>
  <c r="N1111" i="15"/>
  <c r="N1110" i="15"/>
  <c r="N1109" i="15"/>
  <c r="N1108" i="15"/>
  <c r="N1107" i="15"/>
  <c r="N1106" i="15"/>
  <c r="N1105" i="15"/>
  <c r="N1104" i="15"/>
  <c r="N1103" i="15"/>
  <c r="N1102" i="15"/>
  <c r="N1101" i="15"/>
  <c r="N1100" i="15"/>
  <c r="N1099" i="15"/>
  <c r="N1098" i="15"/>
  <c r="N1097" i="15"/>
  <c r="N1096" i="15"/>
  <c r="N1095" i="15"/>
  <c r="N1094" i="15"/>
  <c r="N1093" i="15"/>
  <c r="N1092" i="15"/>
  <c r="N1091" i="15"/>
  <c r="N1090" i="15"/>
  <c r="N1089" i="15"/>
  <c r="N1088" i="15"/>
  <c r="N1087" i="15"/>
  <c r="N1086" i="15"/>
  <c r="N1085" i="15"/>
  <c r="N1084" i="15"/>
  <c r="N1083" i="15"/>
  <c r="N1082" i="15"/>
  <c r="N1081" i="15"/>
  <c r="N1080" i="15"/>
  <c r="N1079" i="15"/>
  <c r="N1078" i="15"/>
  <c r="N1077" i="15"/>
  <c r="N1076" i="15"/>
  <c r="N1075" i="15"/>
  <c r="N1074" i="15"/>
  <c r="N1073" i="15"/>
  <c r="N1072" i="15"/>
  <c r="N1071" i="15"/>
  <c r="N1070" i="15"/>
  <c r="N1069" i="15"/>
  <c r="N1068" i="15"/>
  <c r="N1067" i="15"/>
  <c r="N1066" i="15"/>
  <c r="N1065" i="15"/>
  <c r="N1064" i="15"/>
  <c r="N1063" i="15"/>
  <c r="N1062" i="15"/>
  <c r="N1061" i="15"/>
  <c r="N1060" i="15"/>
  <c r="N1059" i="15"/>
  <c r="N1058" i="15"/>
  <c r="N1057" i="15"/>
  <c r="N1056" i="15"/>
  <c r="N1055" i="15"/>
  <c r="N1054" i="15"/>
  <c r="N1053" i="15"/>
  <c r="N1052" i="15"/>
  <c r="N1051" i="15"/>
  <c r="N1050" i="15"/>
  <c r="N1049" i="15"/>
  <c r="N1048" i="15"/>
  <c r="N1047" i="15"/>
  <c r="N1046" i="15"/>
  <c r="N1045" i="15"/>
  <c r="N1044" i="15"/>
  <c r="N1043" i="15"/>
  <c r="N1042" i="15"/>
  <c r="N1041" i="15"/>
  <c r="N1040" i="15"/>
  <c r="N1039" i="15"/>
  <c r="N1038" i="15"/>
  <c r="N1037" i="15"/>
  <c r="N1036" i="15"/>
  <c r="N1035" i="15"/>
  <c r="N1034" i="15"/>
  <c r="N1033" i="15"/>
  <c r="N1032" i="15"/>
  <c r="N1031" i="15"/>
  <c r="N1030" i="15"/>
  <c r="N1029" i="15"/>
  <c r="N1028" i="15"/>
  <c r="N1027" i="15"/>
  <c r="N1026" i="15"/>
  <c r="N1025" i="15"/>
  <c r="N1024" i="15"/>
  <c r="N1023" i="15"/>
  <c r="N1022" i="15"/>
  <c r="N1021" i="15"/>
  <c r="N1020" i="15"/>
  <c r="N1019" i="15"/>
  <c r="N1018" i="15"/>
  <c r="N1017" i="15"/>
  <c r="N1016" i="15"/>
  <c r="N1015" i="15"/>
  <c r="N1014" i="15"/>
  <c r="N1013" i="15"/>
  <c r="N1012" i="15"/>
  <c r="N1011" i="15"/>
  <c r="N1010" i="15"/>
  <c r="N1009" i="15"/>
  <c r="N1008" i="15"/>
  <c r="N1007" i="15"/>
  <c r="N1006" i="15"/>
  <c r="N1005" i="15"/>
  <c r="N1004" i="15"/>
  <c r="N1003" i="15"/>
  <c r="N1002" i="15"/>
  <c r="N1001" i="15"/>
  <c r="N1000" i="15"/>
  <c r="N999" i="15"/>
  <c r="N998" i="15"/>
  <c r="N997" i="15"/>
  <c r="N996" i="15"/>
  <c r="N995" i="15"/>
  <c r="N994" i="15"/>
  <c r="N993" i="15"/>
  <c r="N992" i="15"/>
  <c r="N991" i="15"/>
  <c r="N990" i="15"/>
  <c r="N989" i="15"/>
  <c r="N988" i="15"/>
  <c r="N987" i="15"/>
  <c r="N986" i="15"/>
  <c r="N985" i="15"/>
  <c r="N984" i="15"/>
  <c r="N983" i="15"/>
  <c r="N982" i="15"/>
  <c r="N981" i="15"/>
  <c r="N980" i="15"/>
  <c r="N979" i="15"/>
  <c r="N978" i="15"/>
  <c r="N977" i="15"/>
  <c r="N976" i="15"/>
  <c r="N975" i="15"/>
  <c r="N974" i="15"/>
  <c r="N973" i="15"/>
  <c r="N972" i="15"/>
  <c r="N971" i="15"/>
  <c r="N970" i="15"/>
  <c r="N969" i="15"/>
  <c r="N968" i="15"/>
  <c r="N967" i="15"/>
  <c r="N966" i="15"/>
  <c r="N965" i="15"/>
  <c r="N964" i="15"/>
  <c r="N963" i="15"/>
  <c r="N962" i="15"/>
  <c r="N961" i="15"/>
  <c r="N960" i="15"/>
  <c r="N959" i="15"/>
  <c r="N958" i="15"/>
  <c r="N957" i="15"/>
  <c r="N956" i="15"/>
  <c r="N955" i="15"/>
  <c r="N954" i="15"/>
  <c r="N953" i="15"/>
  <c r="N952" i="15"/>
  <c r="N951" i="15"/>
  <c r="N950" i="15"/>
  <c r="N949" i="15"/>
  <c r="N948" i="15"/>
  <c r="N947" i="15"/>
  <c r="N946" i="15"/>
  <c r="N945" i="15"/>
  <c r="N944" i="15"/>
  <c r="N943" i="15"/>
  <c r="N942" i="15"/>
  <c r="N941" i="15"/>
  <c r="N940" i="15"/>
  <c r="N939" i="15"/>
  <c r="N938" i="15"/>
  <c r="N937" i="15"/>
  <c r="N936" i="15"/>
  <c r="N935" i="15"/>
  <c r="N934" i="15"/>
  <c r="N933" i="15"/>
  <c r="N932" i="15"/>
  <c r="N931" i="15"/>
  <c r="N930" i="15"/>
  <c r="N929" i="15"/>
  <c r="N928" i="15"/>
  <c r="N927" i="15"/>
  <c r="N926" i="15"/>
  <c r="N925" i="15"/>
  <c r="N924" i="15"/>
  <c r="N923" i="15"/>
  <c r="N922" i="15"/>
  <c r="N921" i="15"/>
  <c r="N920" i="15"/>
  <c r="N919" i="15"/>
  <c r="N918" i="15"/>
  <c r="N917" i="15"/>
  <c r="N916" i="15"/>
  <c r="N915" i="15"/>
  <c r="N914" i="15"/>
  <c r="N913" i="15"/>
  <c r="N912" i="15"/>
  <c r="N911" i="15"/>
  <c r="N910" i="15"/>
  <c r="N909" i="15"/>
  <c r="N908" i="15"/>
  <c r="N907" i="15"/>
  <c r="N906" i="15"/>
  <c r="N905" i="15"/>
  <c r="N904" i="15"/>
  <c r="N903" i="15"/>
  <c r="N902" i="15"/>
  <c r="N901" i="15"/>
  <c r="N900" i="15"/>
  <c r="N899" i="15"/>
  <c r="N898" i="15"/>
  <c r="N897" i="15"/>
  <c r="N896" i="15"/>
  <c r="N895" i="15"/>
  <c r="N894" i="15"/>
  <c r="N893" i="15"/>
  <c r="N892" i="15"/>
  <c r="N891" i="15"/>
  <c r="N890" i="15"/>
  <c r="N889" i="15"/>
  <c r="N888" i="15"/>
  <c r="N887" i="15"/>
  <c r="N886" i="15"/>
  <c r="N885" i="15"/>
  <c r="N884" i="15"/>
  <c r="N883" i="15"/>
  <c r="N882" i="15"/>
  <c r="N881" i="15"/>
  <c r="N880" i="15"/>
  <c r="N879" i="15"/>
  <c r="N878" i="15"/>
  <c r="N877" i="15"/>
  <c r="N876" i="15"/>
  <c r="N875" i="15"/>
  <c r="N874" i="15"/>
  <c r="N873" i="15"/>
  <c r="N872" i="15"/>
  <c r="N871" i="15"/>
  <c r="N870" i="15"/>
  <c r="N869" i="15"/>
  <c r="N868" i="15"/>
  <c r="N867" i="15"/>
  <c r="N866" i="15"/>
  <c r="N865" i="15"/>
  <c r="N864" i="15"/>
  <c r="N863" i="15"/>
  <c r="N862" i="15"/>
  <c r="N861" i="15"/>
  <c r="N860" i="15"/>
  <c r="N859" i="15"/>
  <c r="N858" i="15"/>
  <c r="N857" i="15"/>
  <c r="N856" i="15"/>
  <c r="N855" i="15"/>
  <c r="N854" i="15"/>
  <c r="N853" i="15"/>
  <c r="N852" i="15"/>
  <c r="N851" i="15"/>
  <c r="N850" i="15"/>
  <c r="N849" i="15"/>
  <c r="N848" i="15"/>
  <c r="N847" i="15"/>
  <c r="N846" i="15"/>
  <c r="N845" i="15"/>
  <c r="N844" i="15"/>
  <c r="N843" i="15"/>
  <c r="N842" i="15"/>
  <c r="N841" i="15"/>
  <c r="N840" i="15"/>
  <c r="N839" i="15"/>
  <c r="N838" i="15"/>
  <c r="N837" i="15"/>
  <c r="N836" i="15"/>
  <c r="N835" i="15"/>
  <c r="N834" i="15"/>
  <c r="N833" i="15"/>
  <c r="N832" i="15"/>
  <c r="N831" i="15"/>
  <c r="N830" i="15"/>
  <c r="N829" i="15"/>
  <c r="N828" i="15"/>
  <c r="N827" i="15"/>
  <c r="N826" i="15"/>
  <c r="N825" i="15"/>
  <c r="N824" i="15"/>
  <c r="N823" i="15"/>
  <c r="N822" i="15"/>
  <c r="N821" i="15"/>
  <c r="N820" i="15"/>
  <c r="N819" i="15"/>
  <c r="N818" i="15"/>
  <c r="N817" i="15"/>
  <c r="N816" i="15"/>
  <c r="N815" i="15"/>
  <c r="N814" i="15"/>
  <c r="N813" i="15"/>
  <c r="N812" i="15"/>
  <c r="N811" i="15"/>
  <c r="N810" i="15"/>
  <c r="N809" i="15"/>
  <c r="N808" i="15"/>
  <c r="N807" i="15"/>
  <c r="N806" i="15"/>
  <c r="N805" i="15"/>
  <c r="N804" i="15"/>
  <c r="N803" i="15"/>
  <c r="N802" i="15"/>
  <c r="N801" i="15"/>
  <c r="N800" i="15"/>
  <c r="N799" i="15"/>
  <c r="N798" i="15"/>
  <c r="N797" i="15"/>
  <c r="N796" i="15"/>
  <c r="N795" i="15"/>
  <c r="N794" i="15"/>
  <c r="N793" i="15"/>
  <c r="N792" i="15"/>
  <c r="N791" i="15"/>
  <c r="N790" i="15"/>
  <c r="N789" i="15"/>
  <c r="N788" i="15"/>
  <c r="N787" i="15"/>
  <c r="N786" i="15"/>
  <c r="N785" i="15"/>
  <c r="N784" i="15"/>
  <c r="N783" i="15"/>
  <c r="N782" i="15"/>
  <c r="N781" i="15"/>
  <c r="N780" i="15"/>
  <c r="N779" i="15"/>
  <c r="N778" i="15"/>
  <c r="N777" i="15"/>
  <c r="N776" i="15"/>
  <c r="N775" i="15"/>
  <c r="N774" i="15"/>
  <c r="N773" i="15"/>
  <c r="N772" i="15"/>
  <c r="N771" i="15"/>
  <c r="N770" i="15"/>
  <c r="N769" i="15"/>
  <c r="N768" i="15"/>
  <c r="N767" i="15"/>
  <c r="N766" i="15"/>
  <c r="N765" i="15"/>
  <c r="N764" i="15"/>
  <c r="N763" i="15"/>
  <c r="N762" i="15"/>
  <c r="N761" i="15"/>
  <c r="N760" i="15"/>
  <c r="N759" i="15"/>
  <c r="N758" i="15"/>
  <c r="N757" i="15"/>
  <c r="N756" i="15"/>
  <c r="N755" i="15"/>
  <c r="N754" i="15"/>
  <c r="N753" i="15"/>
  <c r="N752" i="15"/>
  <c r="N751" i="15"/>
  <c r="N750" i="15"/>
  <c r="N749" i="15"/>
  <c r="N748" i="15"/>
  <c r="N747" i="15"/>
  <c r="N746" i="15"/>
  <c r="N745" i="15"/>
  <c r="N744" i="15"/>
  <c r="N743" i="15"/>
  <c r="N742" i="15"/>
  <c r="N741" i="15"/>
  <c r="N740" i="15"/>
  <c r="N739" i="15"/>
  <c r="N738" i="15"/>
  <c r="N737" i="15"/>
  <c r="N736" i="15"/>
  <c r="N735" i="15"/>
  <c r="N734" i="15"/>
  <c r="N733" i="15"/>
  <c r="N732" i="15"/>
  <c r="N731" i="15"/>
  <c r="N730" i="15"/>
  <c r="N729" i="15"/>
  <c r="N728" i="15"/>
  <c r="N727" i="15"/>
  <c r="N726" i="15"/>
  <c r="N725" i="15"/>
  <c r="N724" i="15"/>
  <c r="N723" i="15"/>
  <c r="N722" i="15"/>
  <c r="N721" i="15"/>
  <c r="N720" i="15"/>
  <c r="N719" i="15"/>
  <c r="N718" i="15"/>
  <c r="N717" i="15"/>
  <c r="N716" i="15"/>
  <c r="N715" i="15"/>
  <c r="N714" i="15"/>
  <c r="N713" i="15"/>
  <c r="N712" i="15"/>
  <c r="N711" i="15"/>
  <c r="N710" i="15"/>
  <c r="N709" i="15"/>
  <c r="N708" i="15"/>
  <c r="N707" i="15"/>
  <c r="N706" i="15"/>
  <c r="N705" i="15"/>
  <c r="N704" i="15"/>
  <c r="N703" i="15"/>
  <c r="N702" i="15"/>
  <c r="N701" i="15"/>
  <c r="N700" i="15"/>
  <c r="N699" i="15"/>
  <c r="N698" i="15"/>
  <c r="N697" i="15"/>
  <c r="N696" i="15"/>
  <c r="N695" i="15"/>
  <c r="N694" i="15"/>
  <c r="N693" i="15"/>
  <c r="N692" i="15"/>
  <c r="N691" i="15"/>
  <c r="N690" i="15"/>
  <c r="N689" i="15"/>
  <c r="N688" i="15"/>
  <c r="N687" i="15"/>
  <c r="N686" i="15"/>
  <c r="N685" i="15"/>
  <c r="N684" i="15"/>
  <c r="N683" i="15"/>
  <c r="N682" i="15"/>
  <c r="N681" i="15"/>
  <c r="N680" i="15"/>
  <c r="N679" i="15"/>
  <c r="N678" i="15"/>
  <c r="N677" i="15"/>
  <c r="N676" i="15"/>
  <c r="N675" i="15"/>
  <c r="N674" i="15"/>
  <c r="N673" i="15"/>
  <c r="N672" i="15"/>
  <c r="N671" i="15"/>
  <c r="N670" i="15"/>
  <c r="N669" i="15"/>
  <c r="N668" i="15"/>
  <c r="N667" i="15"/>
  <c r="N666" i="15"/>
  <c r="N665" i="15"/>
  <c r="N664" i="15"/>
  <c r="N663" i="15"/>
  <c r="N662" i="15"/>
  <c r="N661" i="15"/>
  <c r="N660" i="15"/>
  <c r="N659" i="15"/>
  <c r="N658" i="15"/>
  <c r="N657" i="15"/>
  <c r="N656" i="15"/>
  <c r="N655" i="15"/>
  <c r="N654" i="15"/>
  <c r="N653" i="15"/>
  <c r="N652" i="15"/>
  <c r="N651" i="15"/>
  <c r="N650" i="15"/>
  <c r="N649" i="15"/>
  <c r="N648" i="15"/>
  <c r="N647" i="15"/>
  <c r="N646" i="15"/>
  <c r="N645" i="15"/>
  <c r="N644" i="15"/>
  <c r="N643" i="15"/>
  <c r="N642" i="15"/>
  <c r="N641" i="15"/>
  <c r="N640" i="15"/>
  <c r="N639" i="15"/>
  <c r="N638" i="15"/>
  <c r="N637" i="15"/>
  <c r="N636" i="15"/>
  <c r="N635" i="15"/>
  <c r="N634" i="15"/>
  <c r="N633" i="15"/>
  <c r="N632" i="15"/>
  <c r="N631" i="15"/>
  <c r="N630" i="15"/>
  <c r="N629" i="15"/>
  <c r="N628" i="15"/>
  <c r="N627" i="15"/>
  <c r="N626" i="15"/>
  <c r="N625" i="15"/>
  <c r="N624" i="15"/>
  <c r="N623" i="15"/>
  <c r="N622" i="15"/>
  <c r="N621" i="15"/>
  <c r="N620" i="15"/>
  <c r="N619" i="15"/>
  <c r="N618" i="15"/>
  <c r="N617" i="15"/>
  <c r="N616" i="15"/>
  <c r="N615" i="15"/>
  <c r="N614" i="15"/>
  <c r="N613" i="15"/>
  <c r="N612" i="15"/>
  <c r="N611" i="15"/>
  <c r="N610" i="15"/>
  <c r="N609" i="15"/>
  <c r="N608" i="15"/>
  <c r="N607" i="15"/>
  <c r="N606" i="15"/>
  <c r="N605" i="15"/>
  <c r="N604" i="15"/>
  <c r="N603" i="15"/>
  <c r="N602" i="15"/>
  <c r="N601" i="15"/>
  <c r="N600" i="15"/>
  <c r="N599" i="15"/>
  <c r="N598" i="15"/>
  <c r="N597" i="15"/>
  <c r="N596" i="15"/>
  <c r="N595" i="15"/>
  <c r="N594" i="15"/>
  <c r="N593" i="15"/>
  <c r="N592" i="15"/>
  <c r="N591" i="15"/>
  <c r="N590" i="15"/>
  <c r="N589" i="15"/>
  <c r="N588" i="15"/>
  <c r="N587" i="15"/>
  <c r="N586" i="15"/>
  <c r="N585" i="15"/>
  <c r="N584" i="15"/>
  <c r="N583" i="15"/>
  <c r="N582" i="15"/>
  <c r="N581" i="15"/>
  <c r="N580" i="15"/>
  <c r="N579" i="15"/>
  <c r="N578" i="15"/>
  <c r="N577" i="15"/>
  <c r="N576" i="15"/>
  <c r="N575" i="15"/>
  <c r="N574" i="15"/>
  <c r="N573" i="15"/>
  <c r="N572" i="15"/>
  <c r="N571" i="15"/>
  <c r="N570" i="15"/>
  <c r="N569" i="15"/>
  <c r="N568" i="15"/>
  <c r="N567" i="15"/>
  <c r="N566" i="15"/>
  <c r="N565" i="15"/>
  <c r="N564" i="15"/>
  <c r="N563" i="15"/>
  <c r="N562" i="15"/>
  <c r="N561" i="15"/>
  <c r="N560" i="15"/>
  <c r="N559" i="15"/>
  <c r="N558" i="15"/>
  <c r="N557" i="15"/>
  <c r="N556" i="15"/>
  <c r="N555" i="15"/>
  <c r="N554" i="15"/>
  <c r="N553" i="15"/>
  <c r="N552" i="15"/>
  <c r="N551" i="15"/>
  <c r="N550" i="15"/>
  <c r="N549" i="15"/>
  <c r="N548" i="15"/>
  <c r="N547" i="15"/>
  <c r="N546" i="15"/>
  <c r="N545" i="15"/>
  <c r="N544" i="15"/>
  <c r="N543" i="15"/>
  <c r="N542" i="15"/>
  <c r="N541" i="15"/>
  <c r="N540" i="15"/>
  <c r="N539" i="15"/>
  <c r="N538" i="15"/>
  <c r="N537" i="15"/>
  <c r="N536" i="15"/>
  <c r="N535" i="15"/>
  <c r="N534" i="15"/>
  <c r="N533" i="15"/>
  <c r="N532" i="15"/>
  <c r="N531" i="15"/>
  <c r="N530" i="15"/>
  <c r="N529" i="15"/>
  <c r="N528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87" i="15"/>
  <c r="N486" i="15"/>
  <c r="N485" i="15"/>
  <c r="N484" i="15"/>
  <c r="N483" i="15"/>
  <c r="N482" i="15"/>
  <c r="N481" i="15"/>
  <c r="N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3" i="15"/>
  <c r="M1257" i="13"/>
  <c r="M1256" i="13"/>
  <c r="M1255" i="13"/>
  <c r="M1254" i="13"/>
  <c r="M1253" i="13"/>
  <c r="M1252" i="13"/>
  <c r="M1251" i="13"/>
  <c r="M1250" i="13"/>
  <c r="N1250" i="13" s="1"/>
  <c r="M1249" i="13"/>
  <c r="M1248" i="13"/>
  <c r="M1247" i="13"/>
  <c r="M1246" i="13"/>
  <c r="M1245" i="13"/>
  <c r="M1244" i="13"/>
  <c r="M1243" i="13"/>
  <c r="M1242" i="13"/>
  <c r="N1242" i="13" s="1"/>
  <c r="M1241" i="13"/>
  <c r="M1240" i="13"/>
  <c r="M1239" i="13"/>
  <c r="M1238" i="13"/>
  <c r="M1237" i="13"/>
  <c r="M1236" i="13"/>
  <c r="M1235" i="13"/>
  <c r="M1234" i="13"/>
  <c r="N1234" i="13" s="1"/>
  <c r="M1233" i="13"/>
  <c r="M1232" i="13"/>
  <c r="M1231" i="13"/>
  <c r="M1230" i="13"/>
  <c r="M1229" i="13"/>
  <c r="M1228" i="13"/>
  <c r="M1227" i="13"/>
  <c r="M1226" i="13"/>
  <c r="N1226" i="13" s="1"/>
  <c r="M1225" i="13"/>
  <c r="M1224" i="13"/>
  <c r="M1223" i="13"/>
  <c r="M1222" i="13"/>
  <c r="M1221" i="13"/>
  <c r="M1220" i="13"/>
  <c r="M1219" i="13"/>
  <c r="M1218" i="13"/>
  <c r="N1218" i="13" s="1"/>
  <c r="M1217" i="13"/>
  <c r="M1216" i="13"/>
  <c r="M1215" i="13"/>
  <c r="M1214" i="13"/>
  <c r="M1213" i="13"/>
  <c r="M1212" i="13"/>
  <c r="M1211" i="13"/>
  <c r="M1210" i="13"/>
  <c r="N1210" i="13" s="1"/>
  <c r="M1209" i="13"/>
  <c r="M1208" i="13"/>
  <c r="M1207" i="13"/>
  <c r="M1206" i="13"/>
  <c r="M1205" i="13"/>
  <c r="M1204" i="13"/>
  <c r="M1203" i="13"/>
  <c r="M1202" i="13"/>
  <c r="N1202" i="13" s="1"/>
  <c r="M1201" i="13"/>
  <c r="M1200" i="13"/>
  <c r="M1199" i="13"/>
  <c r="M1198" i="13"/>
  <c r="M1197" i="13"/>
  <c r="M1196" i="13"/>
  <c r="M1195" i="13"/>
  <c r="M1194" i="13"/>
  <c r="N1194" i="13" s="1"/>
  <c r="M1193" i="13"/>
  <c r="M1192" i="13"/>
  <c r="M1191" i="13"/>
  <c r="M1190" i="13"/>
  <c r="M1189" i="13"/>
  <c r="M1188" i="13"/>
  <c r="M1187" i="13"/>
  <c r="M1186" i="13"/>
  <c r="N1186" i="13" s="1"/>
  <c r="M1185" i="13"/>
  <c r="M1184" i="13"/>
  <c r="M1183" i="13"/>
  <c r="M1182" i="13"/>
  <c r="M1181" i="13"/>
  <c r="M1180" i="13"/>
  <c r="M1179" i="13"/>
  <c r="M1178" i="13"/>
  <c r="N1178" i="13" s="1"/>
  <c r="M1177" i="13"/>
  <c r="M1176" i="13"/>
  <c r="M1175" i="13"/>
  <c r="M1174" i="13"/>
  <c r="M1173" i="13"/>
  <c r="M1172" i="13"/>
  <c r="M1171" i="13"/>
  <c r="M1170" i="13"/>
  <c r="N1170" i="13" s="1"/>
  <c r="M1169" i="13"/>
  <c r="M1168" i="13"/>
  <c r="M1167" i="13"/>
  <c r="M1166" i="13"/>
  <c r="M1165" i="13"/>
  <c r="M1164" i="13"/>
  <c r="M1163" i="13"/>
  <c r="M1162" i="13"/>
  <c r="N1162" i="13" s="1"/>
  <c r="M1161" i="13"/>
  <c r="M1160" i="13"/>
  <c r="M1159" i="13"/>
  <c r="M1158" i="13"/>
  <c r="M1157" i="13"/>
  <c r="M1156" i="13"/>
  <c r="M1155" i="13"/>
  <c r="M1154" i="13"/>
  <c r="N1154" i="13" s="1"/>
  <c r="M1153" i="13"/>
  <c r="M1152" i="13"/>
  <c r="M1151" i="13"/>
  <c r="M1150" i="13"/>
  <c r="M1149" i="13"/>
  <c r="M1148" i="13"/>
  <c r="M1147" i="13"/>
  <c r="M1146" i="13"/>
  <c r="N1146" i="13" s="1"/>
  <c r="M1145" i="13"/>
  <c r="M1144" i="13"/>
  <c r="M1143" i="13"/>
  <c r="M1142" i="13"/>
  <c r="M1141" i="13"/>
  <c r="M1140" i="13"/>
  <c r="M1139" i="13"/>
  <c r="M1138" i="13"/>
  <c r="N1138" i="13" s="1"/>
  <c r="M1137" i="13"/>
  <c r="M1136" i="13"/>
  <c r="M1135" i="13"/>
  <c r="M1134" i="13"/>
  <c r="M1133" i="13"/>
  <c r="M1132" i="13"/>
  <c r="M1131" i="13"/>
  <c r="M1130" i="13"/>
  <c r="N1130" i="13" s="1"/>
  <c r="M1129" i="13"/>
  <c r="M1128" i="13"/>
  <c r="M1127" i="13"/>
  <c r="M1126" i="13"/>
  <c r="M1125" i="13"/>
  <c r="M1124" i="13"/>
  <c r="M1123" i="13"/>
  <c r="M1122" i="13"/>
  <c r="N1122" i="13" s="1"/>
  <c r="M1121" i="13"/>
  <c r="M1120" i="13"/>
  <c r="M1119" i="13"/>
  <c r="M1118" i="13"/>
  <c r="M1117" i="13"/>
  <c r="M1116" i="13"/>
  <c r="M1115" i="13"/>
  <c r="M1114" i="13"/>
  <c r="N1114" i="13" s="1"/>
  <c r="M1113" i="13"/>
  <c r="M1112" i="13"/>
  <c r="M1111" i="13"/>
  <c r="M1110" i="13"/>
  <c r="M1109" i="13"/>
  <c r="M1108" i="13"/>
  <c r="M1107" i="13"/>
  <c r="M1106" i="13"/>
  <c r="N1106" i="13" s="1"/>
  <c r="M1105" i="13"/>
  <c r="M1104" i="13"/>
  <c r="M1103" i="13"/>
  <c r="M1102" i="13"/>
  <c r="M1101" i="13"/>
  <c r="M1100" i="13"/>
  <c r="M1099" i="13"/>
  <c r="M1098" i="13"/>
  <c r="N1098" i="13" s="1"/>
  <c r="M1097" i="13"/>
  <c r="M1096" i="13"/>
  <c r="M1095" i="13"/>
  <c r="M1094" i="13"/>
  <c r="M1093" i="13"/>
  <c r="M1092" i="13"/>
  <c r="M1091" i="13"/>
  <c r="M1090" i="13"/>
  <c r="N1090" i="13" s="1"/>
  <c r="M1089" i="13"/>
  <c r="M1088" i="13"/>
  <c r="M1087" i="13"/>
  <c r="M1086" i="13"/>
  <c r="M1085" i="13"/>
  <c r="M1084" i="13"/>
  <c r="M1083" i="13"/>
  <c r="M1082" i="13"/>
  <c r="N1082" i="13" s="1"/>
  <c r="M1081" i="13"/>
  <c r="M1080" i="13"/>
  <c r="M1079" i="13"/>
  <c r="M1078" i="13"/>
  <c r="M1077" i="13"/>
  <c r="M1076" i="13"/>
  <c r="M1075" i="13"/>
  <c r="M1074" i="13"/>
  <c r="N1074" i="13" s="1"/>
  <c r="M1073" i="13"/>
  <c r="M1072" i="13"/>
  <c r="M1071" i="13"/>
  <c r="M1070" i="13"/>
  <c r="M1069" i="13"/>
  <c r="M1068" i="13"/>
  <c r="M1067" i="13"/>
  <c r="M1066" i="13"/>
  <c r="N1066" i="13" s="1"/>
  <c r="M1065" i="13"/>
  <c r="M1064" i="13"/>
  <c r="M1063" i="13"/>
  <c r="M1062" i="13"/>
  <c r="M1061" i="13"/>
  <c r="M1060" i="13"/>
  <c r="M1059" i="13"/>
  <c r="M1058" i="13"/>
  <c r="N1058" i="13" s="1"/>
  <c r="M1057" i="13"/>
  <c r="M1056" i="13"/>
  <c r="M1055" i="13"/>
  <c r="M1054" i="13"/>
  <c r="M1053" i="13"/>
  <c r="M1052" i="13"/>
  <c r="M1051" i="13"/>
  <c r="M1050" i="13"/>
  <c r="N1050" i="13" s="1"/>
  <c r="M1049" i="13"/>
  <c r="M1048" i="13"/>
  <c r="M1047" i="13"/>
  <c r="M1046" i="13"/>
  <c r="M1045" i="13"/>
  <c r="M1044" i="13"/>
  <c r="M1043" i="13"/>
  <c r="M1042" i="13"/>
  <c r="N1042" i="13" s="1"/>
  <c r="M1041" i="13"/>
  <c r="M1040" i="13"/>
  <c r="M1039" i="13"/>
  <c r="M1038" i="13"/>
  <c r="M1037" i="13"/>
  <c r="M1036" i="13"/>
  <c r="M1035" i="13"/>
  <c r="M1034" i="13"/>
  <c r="N1034" i="13" s="1"/>
  <c r="M1033" i="13"/>
  <c r="M1032" i="13"/>
  <c r="M1031" i="13"/>
  <c r="M1030" i="13"/>
  <c r="M1029" i="13"/>
  <c r="M1028" i="13"/>
  <c r="M1027" i="13"/>
  <c r="M1026" i="13"/>
  <c r="N1026" i="13" s="1"/>
  <c r="M1025" i="13"/>
  <c r="M1024" i="13"/>
  <c r="M1023" i="13"/>
  <c r="M1022" i="13"/>
  <c r="M1021" i="13"/>
  <c r="M1020" i="13"/>
  <c r="M1019" i="13"/>
  <c r="M1018" i="13"/>
  <c r="N1018" i="13" s="1"/>
  <c r="M1017" i="13"/>
  <c r="M1016" i="13"/>
  <c r="M1015" i="13"/>
  <c r="M1014" i="13"/>
  <c r="M1013" i="13"/>
  <c r="M1012" i="13"/>
  <c r="M1011" i="13"/>
  <c r="M1010" i="13"/>
  <c r="N1010" i="13" s="1"/>
  <c r="M1009" i="13"/>
  <c r="M1008" i="13"/>
  <c r="M1007" i="13"/>
  <c r="M1006" i="13"/>
  <c r="M1005" i="13"/>
  <c r="M1004" i="13"/>
  <c r="M1003" i="13"/>
  <c r="M1002" i="13"/>
  <c r="N1002" i="13" s="1"/>
  <c r="M1001" i="13"/>
  <c r="M1000" i="13"/>
  <c r="M999" i="13"/>
  <c r="M998" i="13"/>
  <c r="M997" i="13"/>
  <c r="M996" i="13"/>
  <c r="M995" i="13"/>
  <c r="M994" i="13"/>
  <c r="N994" i="13" s="1"/>
  <c r="M993" i="13"/>
  <c r="M992" i="13"/>
  <c r="M991" i="13"/>
  <c r="M990" i="13"/>
  <c r="M989" i="13"/>
  <c r="M988" i="13"/>
  <c r="M987" i="13"/>
  <c r="M986" i="13"/>
  <c r="N986" i="13" s="1"/>
  <c r="M985" i="13"/>
  <c r="M984" i="13"/>
  <c r="M983" i="13"/>
  <c r="M982" i="13"/>
  <c r="M981" i="13"/>
  <c r="M980" i="13"/>
  <c r="M979" i="13"/>
  <c r="M978" i="13"/>
  <c r="N978" i="13" s="1"/>
  <c r="M977" i="13"/>
  <c r="M976" i="13"/>
  <c r="M975" i="13"/>
  <c r="M974" i="13"/>
  <c r="M973" i="13"/>
  <c r="M972" i="13"/>
  <c r="M971" i="13"/>
  <c r="M970" i="13"/>
  <c r="N970" i="13" s="1"/>
  <c r="M969" i="13"/>
  <c r="M968" i="13"/>
  <c r="M967" i="13"/>
  <c r="M966" i="13"/>
  <c r="M965" i="13"/>
  <c r="M964" i="13"/>
  <c r="M963" i="13"/>
  <c r="M962" i="13"/>
  <c r="N962" i="13" s="1"/>
  <c r="M961" i="13"/>
  <c r="M960" i="13"/>
  <c r="M959" i="13"/>
  <c r="M958" i="13"/>
  <c r="M957" i="13"/>
  <c r="M956" i="13"/>
  <c r="M955" i="13"/>
  <c r="M954" i="13"/>
  <c r="N954" i="13" s="1"/>
  <c r="M953" i="13"/>
  <c r="M952" i="13"/>
  <c r="M951" i="13"/>
  <c r="M950" i="13"/>
  <c r="M949" i="13"/>
  <c r="M948" i="13"/>
  <c r="M947" i="13"/>
  <c r="M946" i="13"/>
  <c r="N946" i="13" s="1"/>
  <c r="M945" i="13"/>
  <c r="M944" i="13"/>
  <c r="M943" i="13"/>
  <c r="M942" i="13"/>
  <c r="M941" i="13"/>
  <c r="M940" i="13"/>
  <c r="M939" i="13"/>
  <c r="M938" i="13"/>
  <c r="N938" i="13" s="1"/>
  <c r="M937" i="13"/>
  <c r="M936" i="13"/>
  <c r="M935" i="13"/>
  <c r="M934" i="13"/>
  <c r="M933" i="13"/>
  <c r="M932" i="13"/>
  <c r="M931" i="13"/>
  <c r="M930" i="13"/>
  <c r="N930" i="13" s="1"/>
  <c r="M929" i="13"/>
  <c r="M928" i="13"/>
  <c r="M927" i="13"/>
  <c r="M926" i="13"/>
  <c r="M925" i="13"/>
  <c r="M924" i="13"/>
  <c r="M923" i="13"/>
  <c r="M922" i="13"/>
  <c r="N922" i="13" s="1"/>
  <c r="M921" i="13"/>
  <c r="M920" i="13"/>
  <c r="M919" i="13"/>
  <c r="M918" i="13"/>
  <c r="M917" i="13"/>
  <c r="M916" i="13"/>
  <c r="M915" i="13"/>
  <c r="M914" i="13"/>
  <c r="N914" i="13" s="1"/>
  <c r="M913" i="13"/>
  <c r="M912" i="13"/>
  <c r="M911" i="13"/>
  <c r="M910" i="13"/>
  <c r="M909" i="13"/>
  <c r="M908" i="13"/>
  <c r="M907" i="13"/>
  <c r="M906" i="13"/>
  <c r="N906" i="13" s="1"/>
  <c r="M905" i="13"/>
  <c r="M904" i="13"/>
  <c r="M903" i="13"/>
  <c r="M902" i="13"/>
  <c r="M901" i="13"/>
  <c r="M900" i="13"/>
  <c r="M899" i="13"/>
  <c r="M898" i="13"/>
  <c r="N898" i="13" s="1"/>
  <c r="M897" i="13"/>
  <c r="M896" i="13"/>
  <c r="M895" i="13"/>
  <c r="M894" i="13"/>
  <c r="M893" i="13"/>
  <c r="M892" i="13"/>
  <c r="M891" i="13"/>
  <c r="M890" i="13"/>
  <c r="N890" i="13" s="1"/>
  <c r="M889" i="13"/>
  <c r="M888" i="13"/>
  <c r="M887" i="13"/>
  <c r="M886" i="13"/>
  <c r="M885" i="13"/>
  <c r="M884" i="13"/>
  <c r="M883" i="13"/>
  <c r="M882" i="13"/>
  <c r="N882" i="13" s="1"/>
  <c r="M881" i="13"/>
  <c r="M880" i="13"/>
  <c r="M879" i="13"/>
  <c r="M878" i="13"/>
  <c r="M877" i="13"/>
  <c r="M876" i="13"/>
  <c r="M875" i="13"/>
  <c r="M874" i="13"/>
  <c r="N874" i="13" s="1"/>
  <c r="M873" i="13"/>
  <c r="M872" i="13"/>
  <c r="M871" i="13"/>
  <c r="M870" i="13"/>
  <c r="M869" i="13"/>
  <c r="M868" i="13"/>
  <c r="M867" i="13"/>
  <c r="M866" i="13"/>
  <c r="N866" i="13" s="1"/>
  <c r="M865" i="13"/>
  <c r="M864" i="13"/>
  <c r="M863" i="13"/>
  <c r="M862" i="13"/>
  <c r="M861" i="13"/>
  <c r="M860" i="13"/>
  <c r="M859" i="13"/>
  <c r="M858" i="13"/>
  <c r="N858" i="13" s="1"/>
  <c r="M857" i="13"/>
  <c r="M856" i="13"/>
  <c r="M855" i="13"/>
  <c r="M854" i="13"/>
  <c r="M853" i="13"/>
  <c r="M852" i="13"/>
  <c r="M851" i="13"/>
  <c r="M850" i="13"/>
  <c r="N850" i="13" s="1"/>
  <c r="M849" i="13"/>
  <c r="M848" i="13"/>
  <c r="M847" i="13"/>
  <c r="M846" i="13"/>
  <c r="M845" i="13"/>
  <c r="M844" i="13"/>
  <c r="M843" i="13"/>
  <c r="M842" i="13"/>
  <c r="N842" i="13" s="1"/>
  <c r="M841" i="13"/>
  <c r="M840" i="13"/>
  <c r="M839" i="13"/>
  <c r="M838" i="13"/>
  <c r="M837" i="13"/>
  <c r="M836" i="13"/>
  <c r="M835" i="13"/>
  <c r="M834" i="13"/>
  <c r="N834" i="13" s="1"/>
  <c r="M833" i="13"/>
  <c r="M832" i="13"/>
  <c r="M831" i="13"/>
  <c r="M830" i="13"/>
  <c r="M829" i="13"/>
  <c r="M828" i="13"/>
  <c r="M827" i="13"/>
  <c r="M826" i="13"/>
  <c r="N826" i="13" s="1"/>
  <c r="M825" i="13"/>
  <c r="M824" i="13"/>
  <c r="M823" i="13"/>
  <c r="M822" i="13"/>
  <c r="M821" i="13"/>
  <c r="M820" i="13"/>
  <c r="M819" i="13"/>
  <c r="M818" i="13"/>
  <c r="N818" i="13" s="1"/>
  <c r="M817" i="13"/>
  <c r="M816" i="13"/>
  <c r="M815" i="13"/>
  <c r="M814" i="13"/>
  <c r="M813" i="13"/>
  <c r="M812" i="13"/>
  <c r="M811" i="13"/>
  <c r="M810" i="13"/>
  <c r="N810" i="13" s="1"/>
  <c r="M809" i="13"/>
  <c r="M808" i="13"/>
  <c r="M807" i="13"/>
  <c r="M806" i="13"/>
  <c r="M805" i="13"/>
  <c r="M804" i="13"/>
  <c r="M803" i="13"/>
  <c r="M802" i="13"/>
  <c r="N802" i="13" s="1"/>
  <c r="M801" i="13"/>
  <c r="M800" i="13"/>
  <c r="M799" i="13"/>
  <c r="M798" i="13"/>
  <c r="M797" i="13"/>
  <c r="M796" i="13"/>
  <c r="M795" i="13"/>
  <c r="M794" i="13"/>
  <c r="N794" i="13" s="1"/>
  <c r="M793" i="13"/>
  <c r="M792" i="13"/>
  <c r="M791" i="13"/>
  <c r="M790" i="13"/>
  <c r="M789" i="13"/>
  <c r="M788" i="13"/>
  <c r="M787" i="13"/>
  <c r="M786" i="13"/>
  <c r="N786" i="13" s="1"/>
  <c r="M785" i="13"/>
  <c r="M784" i="13"/>
  <c r="M783" i="13"/>
  <c r="M782" i="13"/>
  <c r="M781" i="13"/>
  <c r="M780" i="13"/>
  <c r="M779" i="13"/>
  <c r="M778" i="13"/>
  <c r="N778" i="13" s="1"/>
  <c r="M777" i="13"/>
  <c r="M776" i="13"/>
  <c r="M775" i="13"/>
  <c r="M774" i="13"/>
  <c r="M773" i="13"/>
  <c r="M772" i="13"/>
  <c r="M771" i="13"/>
  <c r="M770" i="13"/>
  <c r="N770" i="13" s="1"/>
  <c r="M769" i="13"/>
  <c r="M768" i="13"/>
  <c r="M767" i="13"/>
  <c r="M766" i="13"/>
  <c r="M765" i="13"/>
  <c r="M764" i="13"/>
  <c r="M763" i="13"/>
  <c r="M762" i="13"/>
  <c r="N762" i="13" s="1"/>
  <c r="M761" i="13"/>
  <c r="M760" i="13"/>
  <c r="M759" i="13"/>
  <c r="M758" i="13"/>
  <c r="M757" i="13"/>
  <c r="M756" i="13"/>
  <c r="M755" i="13"/>
  <c r="M754" i="13"/>
  <c r="N754" i="13" s="1"/>
  <c r="M753" i="13"/>
  <c r="M752" i="13"/>
  <c r="M751" i="13"/>
  <c r="M750" i="13"/>
  <c r="M749" i="13"/>
  <c r="M748" i="13"/>
  <c r="M747" i="13"/>
  <c r="M746" i="13"/>
  <c r="N746" i="13" s="1"/>
  <c r="M745" i="13"/>
  <c r="M744" i="13"/>
  <c r="M743" i="13"/>
  <c r="M742" i="13"/>
  <c r="M741" i="13"/>
  <c r="M740" i="13"/>
  <c r="M739" i="13"/>
  <c r="M738" i="13"/>
  <c r="N738" i="13" s="1"/>
  <c r="M737" i="13"/>
  <c r="M736" i="13"/>
  <c r="M735" i="13"/>
  <c r="M734" i="13"/>
  <c r="M733" i="13"/>
  <c r="M732" i="13"/>
  <c r="M731" i="13"/>
  <c r="M730" i="13"/>
  <c r="N730" i="13" s="1"/>
  <c r="M729" i="13"/>
  <c r="M728" i="13"/>
  <c r="M727" i="13"/>
  <c r="M726" i="13"/>
  <c r="M725" i="13"/>
  <c r="M724" i="13"/>
  <c r="M723" i="13"/>
  <c r="M722" i="13"/>
  <c r="N722" i="13" s="1"/>
  <c r="M721" i="13"/>
  <c r="M720" i="13"/>
  <c r="M719" i="13"/>
  <c r="M718" i="13"/>
  <c r="M717" i="13"/>
  <c r="M716" i="13"/>
  <c r="M715" i="13"/>
  <c r="M714" i="13"/>
  <c r="N714" i="13" s="1"/>
  <c r="M713" i="13"/>
  <c r="M712" i="13"/>
  <c r="M711" i="13"/>
  <c r="M710" i="13"/>
  <c r="M709" i="13"/>
  <c r="M708" i="13"/>
  <c r="M707" i="13"/>
  <c r="M706" i="13"/>
  <c r="N706" i="13" s="1"/>
  <c r="M705" i="13"/>
  <c r="M704" i="13"/>
  <c r="M703" i="13"/>
  <c r="M702" i="13"/>
  <c r="M701" i="13"/>
  <c r="M700" i="13"/>
  <c r="M699" i="13"/>
  <c r="M698" i="13"/>
  <c r="N698" i="13" s="1"/>
  <c r="M697" i="13"/>
  <c r="M696" i="13"/>
  <c r="M695" i="13"/>
  <c r="M694" i="13"/>
  <c r="M693" i="13"/>
  <c r="M692" i="13"/>
  <c r="M691" i="13"/>
  <c r="M690" i="13"/>
  <c r="N690" i="13" s="1"/>
  <c r="M689" i="13"/>
  <c r="M688" i="13"/>
  <c r="M687" i="13"/>
  <c r="M686" i="13"/>
  <c r="M685" i="13"/>
  <c r="M684" i="13"/>
  <c r="M683" i="13"/>
  <c r="M682" i="13"/>
  <c r="N682" i="13" s="1"/>
  <c r="M681" i="13"/>
  <c r="M680" i="13"/>
  <c r="M679" i="13"/>
  <c r="M678" i="13"/>
  <c r="M677" i="13"/>
  <c r="M676" i="13"/>
  <c r="M675" i="13"/>
  <c r="M674" i="13"/>
  <c r="N674" i="13" s="1"/>
  <c r="M673" i="13"/>
  <c r="M672" i="13"/>
  <c r="M671" i="13"/>
  <c r="M670" i="13"/>
  <c r="M669" i="13"/>
  <c r="M668" i="13"/>
  <c r="M667" i="13"/>
  <c r="M666" i="13"/>
  <c r="N666" i="13" s="1"/>
  <c r="M665" i="13"/>
  <c r="M664" i="13"/>
  <c r="M663" i="13"/>
  <c r="M662" i="13"/>
  <c r="M661" i="13"/>
  <c r="M660" i="13"/>
  <c r="M659" i="13"/>
  <c r="M658" i="13"/>
  <c r="N658" i="13" s="1"/>
  <c r="M657" i="13"/>
  <c r="M656" i="13"/>
  <c r="M655" i="13"/>
  <c r="M654" i="13"/>
  <c r="M653" i="13"/>
  <c r="M652" i="13"/>
  <c r="M651" i="13"/>
  <c r="M650" i="13"/>
  <c r="N650" i="13" s="1"/>
  <c r="M649" i="13"/>
  <c r="M648" i="13"/>
  <c r="M647" i="13"/>
  <c r="M646" i="13"/>
  <c r="M645" i="13"/>
  <c r="M644" i="13"/>
  <c r="M643" i="13"/>
  <c r="M642" i="13"/>
  <c r="N642" i="13" s="1"/>
  <c r="M641" i="13"/>
  <c r="M640" i="13"/>
  <c r="M639" i="13"/>
  <c r="M638" i="13"/>
  <c r="M637" i="13"/>
  <c r="M636" i="13"/>
  <c r="M635" i="13"/>
  <c r="M634" i="13"/>
  <c r="N634" i="13" s="1"/>
  <c r="M633" i="13"/>
  <c r="M632" i="13"/>
  <c r="M631" i="13"/>
  <c r="M630" i="13"/>
  <c r="M629" i="13"/>
  <c r="M628" i="13"/>
  <c r="M627" i="13"/>
  <c r="M626" i="13"/>
  <c r="N626" i="13" s="1"/>
  <c r="M625" i="13"/>
  <c r="M624" i="13"/>
  <c r="M623" i="13"/>
  <c r="M622" i="13"/>
  <c r="M621" i="13"/>
  <c r="M620" i="13"/>
  <c r="M619" i="13"/>
  <c r="M618" i="13"/>
  <c r="N618" i="13" s="1"/>
  <c r="M617" i="13"/>
  <c r="M616" i="13"/>
  <c r="M615" i="13"/>
  <c r="M614" i="13"/>
  <c r="M613" i="13"/>
  <c r="M612" i="13"/>
  <c r="M611" i="13"/>
  <c r="M610" i="13"/>
  <c r="N610" i="13" s="1"/>
  <c r="M609" i="13"/>
  <c r="M608" i="13"/>
  <c r="M607" i="13"/>
  <c r="M606" i="13"/>
  <c r="M605" i="13"/>
  <c r="M604" i="13"/>
  <c r="M603" i="13"/>
  <c r="M602" i="13"/>
  <c r="N602" i="13" s="1"/>
  <c r="M601" i="13"/>
  <c r="M600" i="13"/>
  <c r="M599" i="13"/>
  <c r="M598" i="13"/>
  <c r="M597" i="13"/>
  <c r="M596" i="13"/>
  <c r="M595" i="13"/>
  <c r="M594" i="13"/>
  <c r="N594" i="13" s="1"/>
  <c r="M593" i="13"/>
  <c r="M592" i="13"/>
  <c r="M591" i="13"/>
  <c r="M590" i="13"/>
  <c r="M589" i="13"/>
  <c r="M588" i="13"/>
  <c r="M587" i="13"/>
  <c r="M586" i="13"/>
  <c r="N586" i="13" s="1"/>
  <c r="M585" i="13"/>
  <c r="M584" i="13"/>
  <c r="M583" i="13"/>
  <c r="M582" i="13"/>
  <c r="M581" i="13"/>
  <c r="M580" i="13"/>
  <c r="M579" i="13"/>
  <c r="M578" i="13"/>
  <c r="N578" i="13" s="1"/>
  <c r="M577" i="13"/>
  <c r="M576" i="13"/>
  <c r="M575" i="13"/>
  <c r="M574" i="13"/>
  <c r="M573" i="13"/>
  <c r="M572" i="13"/>
  <c r="M571" i="13"/>
  <c r="M570" i="13"/>
  <c r="N570" i="13" s="1"/>
  <c r="M569" i="13"/>
  <c r="M568" i="13"/>
  <c r="M567" i="13"/>
  <c r="M566" i="13"/>
  <c r="M565" i="13"/>
  <c r="M564" i="13"/>
  <c r="M563" i="13"/>
  <c r="M562" i="13"/>
  <c r="N562" i="13" s="1"/>
  <c r="M561" i="13"/>
  <c r="M560" i="13"/>
  <c r="M559" i="13"/>
  <c r="M558" i="13"/>
  <c r="M557" i="13"/>
  <c r="M556" i="13"/>
  <c r="M555" i="13"/>
  <c r="M554" i="13"/>
  <c r="N554" i="13" s="1"/>
  <c r="M553" i="13"/>
  <c r="M552" i="13"/>
  <c r="M551" i="13"/>
  <c r="M550" i="13"/>
  <c r="M549" i="13"/>
  <c r="M548" i="13"/>
  <c r="M547" i="13"/>
  <c r="M546" i="13"/>
  <c r="N546" i="13" s="1"/>
  <c r="M545" i="13"/>
  <c r="M544" i="13"/>
  <c r="M543" i="13"/>
  <c r="M542" i="13"/>
  <c r="M541" i="13"/>
  <c r="M540" i="13"/>
  <c r="M539" i="13"/>
  <c r="M538" i="13"/>
  <c r="N538" i="13" s="1"/>
  <c r="M537" i="13"/>
  <c r="M536" i="13"/>
  <c r="M535" i="13"/>
  <c r="M534" i="13"/>
  <c r="M533" i="13"/>
  <c r="M532" i="13"/>
  <c r="M531" i="13"/>
  <c r="M530" i="13"/>
  <c r="N530" i="13" s="1"/>
  <c r="M529" i="13"/>
  <c r="M528" i="13"/>
  <c r="M527" i="13"/>
  <c r="M526" i="13"/>
  <c r="M525" i="13"/>
  <c r="M524" i="13"/>
  <c r="M523" i="13"/>
  <c r="M522" i="13"/>
  <c r="N522" i="13" s="1"/>
  <c r="M521" i="13"/>
  <c r="M520" i="13"/>
  <c r="M519" i="13"/>
  <c r="M518" i="13"/>
  <c r="M517" i="13"/>
  <c r="M516" i="13"/>
  <c r="M515" i="13"/>
  <c r="M514" i="13"/>
  <c r="N514" i="13" s="1"/>
  <c r="M513" i="13"/>
  <c r="M512" i="13"/>
  <c r="M511" i="13"/>
  <c r="M510" i="13"/>
  <c r="M509" i="13"/>
  <c r="M508" i="13"/>
  <c r="M507" i="13"/>
  <c r="M506" i="13"/>
  <c r="N506" i="13" s="1"/>
  <c r="M505" i="13"/>
  <c r="M504" i="13"/>
  <c r="M503" i="13"/>
  <c r="M502" i="13"/>
  <c r="M501" i="13"/>
  <c r="M500" i="13"/>
  <c r="M499" i="13"/>
  <c r="M498" i="13"/>
  <c r="N498" i="13" s="1"/>
  <c r="M497" i="13"/>
  <c r="M496" i="13"/>
  <c r="M495" i="13"/>
  <c r="M494" i="13"/>
  <c r="M493" i="13"/>
  <c r="M492" i="13"/>
  <c r="M491" i="13"/>
  <c r="M490" i="13"/>
  <c r="N490" i="13" s="1"/>
  <c r="M489" i="13"/>
  <c r="M488" i="13"/>
  <c r="M487" i="13"/>
  <c r="M486" i="13"/>
  <c r="M485" i="13"/>
  <c r="M484" i="13"/>
  <c r="M483" i="13"/>
  <c r="M482" i="13"/>
  <c r="N482" i="13" s="1"/>
  <c r="M481" i="13"/>
  <c r="M480" i="13"/>
  <c r="M479" i="13"/>
  <c r="M478" i="13"/>
  <c r="M477" i="13"/>
  <c r="M476" i="13"/>
  <c r="M475" i="13"/>
  <c r="M474" i="13"/>
  <c r="N474" i="13" s="1"/>
  <c r="M473" i="13"/>
  <c r="M472" i="13"/>
  <c r="M471" i="13"/>
  <c r="M470" i="13"/>
  <c r="M469" i="13"/>
  <c r="M468" i="13"/>
  <c r="M467" i="13"/>
  <c r="M466" i="13"/>
  <c r="N466" i="13" s="1"/>
  <c r="M465" i="13"/>
  <c r="M464" i="13"/>
  <c r="M463" i="13"/>
  <c r="M462" i="13"/>
  <c r="M461" i="13"/>
  <c r="M460" i="13"/>
  <c r="M459" i="13"/>
  <c r="M458" i="13"/>
  <c r="N458" i="13" s="1"/>
  <c r="M457" i="13"/>
  <c r="M456" i="13"/>
  <c r="M455" i="13"/>
  <c r="M454" i="13"/>
  <c r="M453" i="13"/>
  <c r="M452" i="13"/>
  <c r="M451" i="13"/>
  <c r="M450" i="13"/>
  <c r="N450" i="13" s="1"/>
  <c r="M449" i="13"/>
  <c r="M448" i="13"/>
  <c r="M447" i="13"/>
  <c r="M446" i="13"/>
  <c r="M445" i="13"/>
  <c r="M444" i="13"/>
  <c r="M443" i="13"/>
  <c r="M442" i="13"/>
  <c r="N442" i="13" s="1"/>
  <c r="M441" i="13"/>
  <c r="M440" i="13"/>
  <c r="M439" i="13"/>
  <c r="M438" i="13"/>
  <c r="M437" i="13"/>
  <c r="M436" i="13"/>
  <c r="M435" i="13"/>
  <c r="M434" i="13"/>
  <c r="N434" i="13" s="1"/>
  <c r="M433" i="13"/>
  <c r="M432" i="13"/>
  <c r="M431" i="13"/>
  <c r="M430" i="13"/>
  <c r="M429" i="13"/>
  <c r="M428" i="13"/>
  <c r="M427" i="13"/>
  <c r="M426" i="13"/>
  <c r="N426" i="13" s="1"/>
  <c r="M425" i="13"/>
  <c r="M424" i="13"/>
  <c r="M423" i="13"/>
  <c r="M422" i="13"/>
  <c r="M421" i="13"/>
  <c r="M420" i="13"/>
  <c r="M419" i="13"/>
  <c r="M418" i="13"/>
  <c r="N418" i="13" s="1"/>
  <c r="M417" i="13"/>
  <c r="M416" i="13"/>
  <c r="M415" i="13"/>
  <c r="M414" i="13"/>
  <c r="M413" i="13"/>
  <c r="M412" i="13"/>
  <c r="M411" i="13"/>
  <c r="M410" i="13"/>
  <c r="N410" i="13" s="1"/>
  <c r="M409" i="13"/>
  <c r="M408" i="13"/>
  <c r="M407" i="13"/>
  <c r="M406" i="13"/>
  <c r="M405" i="13"/>
  <c r="M404" i="13"/>
  <c r="M403" i="13"/>
  <c r="M402" i="13"/>
  <c r="N402" i="13" s="1"/>
  <c r="M401" i="13"/>
  <c r="M400" i="13"/>
  <c r="M399" i="13"/>
  <c r="M398" i="13"/>
  <c r="M397" i="13"/>
  <c r="M396" i="13"/>
  <c r="M395" i="13"/>
  <c r="M394" i="13"/>
  <c r="N394" i="13" s="1"/>
  <c r="M393" i="13"/>
  <c r="M392" i="13"/>
  <c r="M391" i="13"/>
  <c r="M390" i="13"/>
  <c r="M389" i="13"/>
  <c r="M388" i="13"/>
  <c r="M387" i="13"/>
  <c r="M386" i="13"/>
  <c r="N386" i="13" s="1"/>
  <c r="M385" i="13"/>
  <c r="M384" i="13"/>
  <c r="M383" i="13"/>
  <c r="M382" i="13"/>
  <c r="M381" i="13"/>
  <c r="M380" i="13"/>
  <c r="M379" i="13"/>
  <c r="M378" i="13"/>
  <c r="N378" i="13" s="1"/>
  <c r="M377" i="13"/>
  <c r="M376" i="13"/>
  <c r="M375" i="13"/>
  <c r="M374" i="13"/>
  <c r="M373" i="13"/>
  <c r="M372" i="13"/>
  <c r="M371" i="13"/>
  <c r="M370" i="13"/>
  <c r="N370" i="13" s="1"/>
  <c r="M369" i="13"/>
  <c r="M368" i="13"/>
  <c r="M367" i="13"/>
  <c r="M366" i="13"/>
  <c r="M365" i="13"/>
  <c r="M364" i="13"/>
  <c r="M363" i="13"/>
  <c r="M362" i="13"/>
  <c r="N362" i="13" s="1"/>
  <c r="M361" i="13"/>
  <c r="M360" i="13"/>
  <c r="M359" i="13"/>
  <c r="M358" i="13"/>
  <c r="M357" i="13"/>
  <c r="M356" i="13"/>
  <c r="M355" i="13"/>
  <c r="M354" i="13"/>
  <c r="N354" i="13" s="1"/>
  <c r="M353" i="13"/>
  <c r="M352" i="13"/>
  <c r="M351" i="13"/>
  <c r="M350" i="13"/>
  <c r="M349" i="13"/>
  <c r="M348" i="13"/>
  <c r="M347" i="13"/>
  <c r="M346" i="13"/>
  <c r="N346" i="13" s="1"/>
  <c r="M345" i="13"/>
  <c r="M344" i="13"/>
  <c r="M343" i="13"/>
  <c r="M342" i="13"/>
  <c r="M341" i="13"/>
  <c r="M340" i="13"/>
  <c r="M339" i="13"/>
  <c r="M338" i="13"/>
  <c r="N338" i="13" s="1"/>
  <c r="M337" i="13"/>
  <c r="M336" i="13"/>
  <c r="M335" i="13"/>
  <c r="M334" i="13"/>
  <c r="M333" i="13"/>
  <c r="M332" i="13"/>
  <c r="M331" i="13"/>
  <c r="M330" i="13"/>
  <c r="N330" i="13" s="1"/>
  <c r="M329" i="13"/>
  <c r="M328" i="13"/>
  <c r="M327" i="13"/>
  <c r="M326" i="13"/>
  <c r="M325" i="13"/>
  <c r="M324" i="13"/>
  <c r="M323" i="13"/>
  <c r="M322" i="13"/>
  <c r="N322" i="13" s="1"/>
  <c r="M321" i="13"/>
  <c r="M320" i="13"/>
  <c r="M319" i="13"/>
  <c r="M318" i="13"/>
  <c r="M317" i="13"/>
  <c r="M316" i="13"/>
  <c r="M315" i="13"/>
  <c r="M314" i="13"/>
  <c r="N314" i="13" s="1"/>
  <c r="M313" i="13"/>
  <c r="M312" i="13"/>
  <c r="M311" i="13"/>
  <c r="M310" i="13"/>
  <c r="M309" i="13"/>
  <c r="M308" i="13"/>
  <c r="M307" i="13"/>
  <c r="M306" i="13"/>
  <c r="N306" i="13" s="1"/>
  <c r="M305" i="13"/>
  <c r="M304" i="13"/>
  <c r="M303" i="13"/>
  <c r="M302" i="13"/>
  <c r="M301" i="13"/>
  <c r="M300" i="13"/>
  <c r="M299" i="13"/>
  <c r="M298" i="13"/>
  <c r="N298" i="13" s="1"/>
  <c r="M297" i="13"/>
  <c r="M296" i="13"/>
  <c r="M295" i="13"/>
  <c r="M294" i="13"/>
  <c r="M293" i="13"/>
  <c r="M292" i="13"/>
  <c r="M291" i="13"/>
  <c r="M290" i="13"/>
  <c r="N290" i="13" s="1"/>
  <c r="M289" i="13"/>
  <c r="M288" i="13"/>
  <c r="M287" i="13"/>
  <c r="M286" i="13"/>
  <c r="M285" i="13"/>
  <c r="M284" i="13"/>
  <c r="M283" i="13"/>
  <c r="M282" i="13"/>
  <c r="N282" i="13" s="1"/>
  <c r="M281" i="13"/>
  <c r="M280" i="13"/>
  <c r="M279" i="13"/>
  <c r="M278" i="13"/>
  <c r="M277" i="13"/>
  <c r="M276" i="13"/>
  <c r="M275" i="13"/>
  <c r="M274" i="13"/>
  <c r="N274" i="13" s="1"/>
  <c r="M273" i="13"/>
  <c r="M272" i="13"/>
  <c r="M271" i="13"/>
  <c r="M270" i="13"/>
  <c r="M269" i="13"/>
  <c r="M268" i="13"/>
  <c r="M267" i="13"/>
  <c r="M266" i="13"/>
  <c r="N266" i="13" s="1"/>
  <c r="M265" i="13"/>
  <c r="M264" i="13"/>
  <c r="M263" i="13"/>
  <c r="M262" i="13"/>
  <c r="M261" i="13"/>
  <c r="M260" i="13"/>
  <c r="M259" i="13"/>
  <c r="M258" i="13"/>
  <c r="N258" i="13" s="1"/>
  <c r="M257" i="13"/>
  <c r="M256" i="13"/>
  <c r="M255" i="13"/>
  <c r="M254" i="13"/>
  <c r="M253" i="13"/>
  <c r="M252" i="13"/>
  <c r="M251" i="13"/>
  <c r="M250" i="13"/>
  <c r="N250" i="13" s="1"/>
  <c r="M249" i="13"/>
  <c r="M248" i="13"/>
  <c r="M247" i="13"/>
  <c r="M246" i="13"/>
  <c r="M245" i="13"/>
  <c r="M244" i="13"/>
  <c r="M243" i="13"/>
  <c r="M242" i="13"/>
  <c r="N242" i="13" s="1"/>
  <c r="M241" i="13"/>
  <c r="M240" i="13"/>
  <c r="M239" i="13"/>
  <c r="M238" i="13"/>
  <c r="M237" i="13"/>
  <c r="M236" i="13"/>
  <c r="M235" i="13"/>
  <c r="M234" i="13"/>
  <c r="N234" i="13" s="1"/>
  <c r="M233" i="13"/>
  <c r="M232" i="13"/>
  <c r="M231" i="13"/>
  <c r="M230" i="13"/>
  <c r="M229" i="13"/>
  <c r="M228" i="13"/>
  <c r="M227" i="13"/>
  <c r="M226" i="13"/>
  <c r="N226" i="13" s="1"/>
  <c r="M225" i="13"/>
  <c r="M224" i="13"/>
  <c r="M223" i="13"/>
  <c r="M222" i="13"/>
  <c r="M221" i="13"/>
  <c r="M220" i="13"/>
  <c r="M219" i="13"/>
  <c r="M218" i="13"/>
  <c r="N218" i="13" s="1"/>
  <c r="M217" i="13"/>
  <c r="M216" i="13"/>
  <c r="M215" i="13"/>
  <c r="M214" i="13"/>
  <c r="M213" i="13"/>
  <c r="M212" i="13"/>
  <c r="M211" i="13"/>
  <c r="M210" i="13"/>
  <c r="N210" i="13" s="1"/>
  <c r="M209" i="13"/>
  <c r="M208" i="13"/>
  <c r="M207" i="13"/>
  <c r="M206" i="13"/>
  <c r="M205" i="13"/>
  <c r="M204" i="13"/>
  <c r="M203" i="13"/>
  <c r="M202" i="13"/>
  <c r="N202" i="13" s="1"/>
  <c r="M201" i="13"/>
  <c r="M200" i="13"/>
  <c r="M199" i="13"/>
  <c r="M198" i="13"/>
  <c r="M197" i="13"/>
  <c r="M196" i="13"/>
  <c r="M195" i="13"/>
  <c r="M194" i="13"/>
  <c r="N194" i="13" s="1"/>
  <c r="M193" i="13"/>
  <c r="M192" i="13"/>
  <c r="M191" i="13"/>
  <c r="M190" i="13"/>
  <c r="M189" i="13"/>
  <c r="M188" i="13"/>
  <c r="M187" i="13"/>
  <c r="M186" i="13"/>
  <c r="N186" i="13" s="1"/>
  <c r="M185" i="13"/>
  <c r="M184" i="13"/>
  <c r="M183" i="13"/>
  <c r="M182" i="13"/>
  <c r="M181" i="13"/>
  <c r="M180" i="13"/>
  <c r="M179" i="13"/>
  <c r="M178" i="13"/>
  <c r="N178" i="13" s="1"/>
  <c r="M177" i="13"/>
  <c r="M176" i="13"/>
  <c r="M175" i="13"/>
  <c r="M174" i="13"/>
  <c r="M173" i="13"/>
  <c r="M172" i="13"/>
  <c r="M171" i="13"/>
  <c r="M170" i="13"/>
  <c r="N170" i="13" s="1"/>
  <c r="M169" i="13"/>
  <c r="M168" i="13"/>
  <c r="M167" i="13"/>
  <c r="M166" i="13"/>
  <c r="M165" i="13"/>
  <c r="M164" i="13"/>
  <c r="M163" i="13"/>
  <c r="M162" i="13"/>
  <c r="N162" i="13" s="1"/>
  <c r="M161" i="13"/>
  <c r="M160" i="13"/>
  <c r="M159" i="13"/>
  <c r="M158" i="13"/>
  <c r="M157" i="13"/>
  <c r="M156" i="13"/>
  <c r="M155" i="13"/>
  <c r="M154" i="13"/>
  <c r="N154" i="13" s="1"/>
  <c r="M153" i="13"/>
  <c r="M152" i="13"/>
  <c r="M151" i="13"/>
  <c r="M150" i="13"/>
  <c r="M149" i="13"/>
  <c r="M148" i="13"/>
  <c r="M147" i="13"/>
  <c r="M146" i="13"/>
  <c r="N146" i="13" s="1"/>
  <c r="M145" i="13"/>
  <c r="M144" i="13"/>
  <c r="M143" i="13"/>
  <c r="M142" i="13"/>
  <c r="M141" i="13"/>
  <c r="M140" i="13"/>
  <c r="M139" i="13"/>
  <c r="M138" i="13"/>
  <c r="N138" i="13" s="1"/>
  <c r="M137" i="13"/>
  <c r="M136" i="13"/>
  <c r="M135" i="13"/>
  <c r="M134" i="13"/>
  <c r="M133" i="13"/>
  <c r="M132" i="13"/>
  <c r="M131" i="13"/>
  <c r="M130" i="13"/>
  <c r="N130" i="13" s="1"/>
  <c r="M129" i="13"/>
  <c r="M128" i="13"/>
  <c r="M127" i="13"/>
  <c r="M126" i="13"/>
  <c r="M125" i="13"/>
  <c r="M124" i="13"/>
  <c r="M123" i="13"/>
  <c r="M122" i="13"/>
  <c r="N122" i="13" s="1"/>
  <c r="M121" i="13"/>
  <c r="M120" i="13"/>
  <c r="M119" i="13"/>
  <c r="M118" i="13"/>
  <c r="M117" i="13"/>
  <c r="M116" i="13"/>
  <c r="M115" i="13"/>
  <c r="M114" i="13"/>
  <c r="N114" i="13" s="1"/>
  <c r="M113" i="13"/>
  <c r="M112" i="13"/>
  <c r="M111" i="13"/>
  <c r="M110" i="13"/>
  <c r="M109" i="13"/>
  <c r="M108" i="13"/>
  <c r="M107" i="13"/>
  <c r="M106" i="13"/>
  <c r="N106" i="13" s="1"/>
  <c r="M105" i="13"/>
  <c r="M104" i="13"/>
  <c r="M103" i="13"/>
  <c r="M102" i="13"/>
  <c r="M101" i="13"/>
  <c r="M100" i="13"/>
  <c r="M99" i="13"/>
  <c r="M98" i="13"/>
  <c r="N98" i="13" s="1"/>
  <c r="M97" i="13"/>
  <c r="M96" i="13"/>
  <c r="M95" i="13"/>
  <c r="M94" i="13"/>
  <c r="M93" i="13"/>
  <c r="M92" i="13"/>
  <c r="M91" i="13"/>
  <c r="M90" i="13"/>
  <c r="N90" i="13" s="1"/>
  <c r="M89" i="13"/>
  <c r="M88" i="13"/>
  <c r="M87" i="13"/>
  <c r="M86" i="13"/>
  <c r="M85" i="13"/>
  <c r="M84" i="13"/>
  <c r="M83" i="13"/>
  <c r="M82" i="13"/>
  <c r="N82" i="13" s="1"/>
  <c r="M81" i="13"/>
  <c r="M80" i="13"/>
  <c r="M79" i="13"/>
  <c r="M78" i="13"/>
  <c r="M77" i="13"/>
  <c r="M76" i="13"/>
  <c r="M75" i="13"/>
  <c r="M74" i="13"/>
  <c r="N74" i="13" s="1"/>
  <c r="M73" i="13"/>
  <c r="M72" i="13"/>
  <c r="M71" i="13"/>
  <c r="M70" i="13"/>
  <c r="M69" i="13"/>
  <c r="M68" i="13"/>
  <c r="M67" i="13"/>
  <c r="M66" i="13"/>
  <c r="N66" i="13" s="1"/>
  <c r="M65" i="13"/>
  <c r="M64" i="13"/>
  <c r="M63" i="13"/>
  <c r="M62" i="13"/>
  <c r="M61" i="13"/>
  <c r="M60" i="13"/>
  <c r="M59" i="13"/>
  <c r="M58" i="13"/>
  <c r="N58" i="13" s="1"/>
  <c r="M57" i="13"/>
  <c r="M56" i="13"/>
  <c r="M55" i="13"/>
  <c r="M54" i="13"/>
  <c r="M53" i="13"/>
  <c r="M52" i="13"/>
  <c r="M51" i="13"/>
  <c r="M50" i="13"/>
  <c r="N50" i="13" s="1"/>
  <c r="M49" i="13"/>
  <c r="M48" i="13"/>
  <c r="M47" i="13"/>
  <c r="M46" i="13"/>
  <c r="M45" i="13"/>
  <c r="M44" i="13"/>
  <c r="M43" i="13"/>
  <c r="M42" i="13"/>
  <c r="N42" i="13" s="1"/>
  <c r="M41" i="13"/>
  <c r="M40" i="13"/>
  <c r="M39" i="13"/>
  <c r="M38" i="13"/>
  <c r="M37" i="13"/>
  <c r="M36" i="13"/>
  <c r="M35" i="13"/>
  <c r="M34" i="13"/>
  <c r="N34" i="13" s="1"/>
  <c r="M33" i="13"/>
  <c r="M32" i="13"/>
  <c r="M31" i="13"/>
  <c r="M30" i="13"/>
  <c r="M29" i="13"/>
  <c r="M28" i="13"/>
  <c r="M27" i="13"/>
  <c r="M26" i="13"/>
  <c r="N26" i="13" s="1"/>
  <c r="M25" i="13"/>
  <c r="M24" i="13"/>
  <c r="M23" i="13"/>
  <c r="M22" i="13"/>
  <c r="M21" i="13"/>
  <c r="M20" i="13"/>
  <c r="M19" i="13"/>
  <c r="M18" i="13"/>
  <c r="N18" i="13" s="1"/>
  <c r="M17" i="13"/>
  <c r="M16" i="13"/>
  <c r="M15" i="13"/>
  <c r="M14" i="13"/>
  <c r="M13" i="13"/>
  <c r="M12" i="13"/>
  <c r="M11" i="13"/>
  <c r="M10" i="13"/>
  <c r="N10" i="13" s="1"/>
  <c r="M9" i="13"/>
  <c r="M8" i="13"/>
  <c r="M7" i="13"/>
  <c r="M6" i="13"/>
  <c r="M5" i="13"/>
  <c r="M4" i="13"/>
  <c r="M3" i="13"/>
  <c r="N1257" i="13"/>
  <c r="N1256" i="13"/>
  <c r="N1255" i="13"/>
  <c r="N1254" i="13"/>
  <c r="N1253" i="13"/>
  <c r="N1252" i="13"/>
  <c r="N1251" i="13"/>
  <c r="N1249" i="13"/>
  <c r="N1248" i="13"/>
  <c r="N1247" i="13"/>
  <c r="N1246" i="13"/>
  <c r="N1245" i="13"/>
  <c r="N1244" i="13"/>
  <c r="N1243" i="13"/>
  <c r="N1241" i="13"/>
  <c r="N1240" i="13"/>
  <c r="N1239" i="13"/>
  <c r="N1238" i="13"/>
  <c r="N1237" i="13"/>
  <c r="N1236" i="13"/>
  <c r="N1235" i="13"/>
  <c r="N1233" i="13"/>
  <c r="N1232" i="13"/>
  <c r="N1231" i="13"/>
  <c r="N1230" i="13"/>
  <c r="N1229" i="13"/>
  <c r="N1228" i="13"/>
  <c r="N1227" i="13"/>
  <c r="N1225" i="13"/>
  <c r="N1224" i="13"/>
  <c r="N1223" i="13"/>
  <c r="N1222" i="13"/>
  <c r="N1221" i="13"/>
  <c r="N1220" i="13"/>
  <c r="N1219" i="13"/>
  <c r="N1217" i="13"/>
  <c r="N1216" i="13"/>
  <c r="N1215" i="13"/>
  <c r="N1214" i="13"/>
  <c r="N1213" i="13"/>
  <c r="N1212" i="13"/>
  <c r="N1211" i="13"/>
  <c r="N1209" i="13"/>
  <c r="N1208" i="13"/>
  <c r="N1207" i="13"/>
  <c r="N1206" i="13"/>
  <c r="N1205" i="13"/>
  <c r="N1204" i="13"/>
  <c r="N1203" i="13"/>
  <c r="N1201" i="13"/>
  <c r="N1200" i="13"/>
  <c r="N1199" i="13"/>
  <c r="N1198" i="13"/>
  <c r="N1197" i="13"/>
  <c r="N1196" i="13"/>
  <c r="N1195" i="13"/>
  <c r="N1193" i="13"/>
  <c r="N1192" i="13"/>
  <c r="N1191" i="13"/>
  <c r="N1190" i="13"/>
  <c r="N1189" i="13"/>
  <c r="N1188" i="13"/>
  <c r="N1187" i="13"/>
  <c r="N1185" i="13"/>
  <c r="N1184" i="13"/>
  <c r="N1183" i="13"/>
  <c r="N1182" i="13"/>
  <c r="N1181" i="13"/>
  <c r="N1180" i="13"/>
  <c r="N1179" i="13"/>
  <c r="N1177" i="13"/>
  <c r="N1176" i="13"/>
  <c r="N1175" i="13"/>
  <c r="N1174" i="13"/>
  <c r="N1173" i="13"/>
  <c r="N1172" i="13"/>
  <c r="N1171" i="13"/>
  <c r="N1169" i="13"/>
  <c r="N1168" i="13"/>
  <c r="N1167" i="13"/>
  <c r="N1166" i="13"/>
  <c r="N1165" i="13"/>
  <c r="N1164" i="13"/>
  <c r="N1163" i="13"/>
  <c r="N1161" i="13"/>
  <c r="N1160" i="13"/>
  <c r="N1159" i="13"/>
  <c r="N1158" i="13"/>
  <c r="N1157" i="13"/>
  <c r="N1156" i="13"/>
  <c r="N1155" i="13"/>
  <c r="N1153" i="13"/>
  <c r="N1152" i="13"/>
  <c r="N1151" i="13"/>
  <c r="N1150" i="13"/>
  <c r="N1149" i="13"/>
  <c r="N1148" i="13"/>
  <c r="N1147" i="13"/>
  <c r="N1145" i="13"/>
  <c r="N1144" i="13"/>
  <c r="N1143" i="13"/>
  <c r="N1142" i="13"/>
  <c r="N1141" i="13"/>
  <c r="N1140" i="13"/>
  <c r="N1139" i="13"/>
  <c r="N1137" i="13"/>
  <c r="N1136" i="13"/>
  <c r="N1135" i="13"/>
  <c r="N1134" i="13"/>
  <c r="N1133" i="13"/>
  <c r="N1132" i="13"/>
  <c r="N1131" i="13"/>
  <c r="N1129" i="13"/>
  <c r="N1128" i="13"/>
  <c r="N1127" i="13"/>
  <c r="N1126" i="13"/>
  <c r="N1125" i="13"/>
  <c r="N1124" i="13"/>
  <c r="N1123" i="13"/>
  <c r="N1121" i="13"/>
  <c r="N1120" i="13"/>
  <c r="N1119" i="13"/>
  <c r="N1118" i="13"/>
  <c r="N1117" i="13"/>
  <c r="N1116" i="13"/>
  <c r="N1115" i="13"/>
  <c r="N1113" i="13"/>
  <c r="N1112" i="13"/>
  <c r="N1111" i="13"/>
  <c r="N1110" i="13"/>
  <c r="N1109" i="13"/>
  <c r="N1108" i="13"/>
  <c r="N1107" i="13"/>
  <c r="N1105" i="13"/>
  <c r="N1104" i="13"/>
  <c r="N1103" i="13"/>
  <c r="N1102" i="13"/>
  <c r="N1101" i="13"/>
  <c r="N1100" i="13"/>
  <c r="N1099" i="13"/>
  <c r="N1097" i="13"/>
  <c r="N1096" i="13"/>
  <c r="N1095" i="13"/>
  <c r="N1094" i="13"/>
  <c r="N1093" i="13"/>
  <c r="N1092" i="13"/>
  <c r="N1091" i="13"/>
  <c r="N1089" i="13"/>
  <c r="N1088" i="13"/>
  <c r="N1087" i="13"/>
  <c r="N1086" i="13"/>
  <c r="N1085" i="13"/>
  <c r="N1084" i="13"/>
  <c r="N1083" i="13"/>
  <c r="N1081" i="13"/>
  <c r="N1080" i="13"/>
  <c r="N1079" i="13"/>
  <c r="N1078" i="13"/>
  <c r="N1077" i="13"/>
  <c r="N1076" i="13"/>
  <c r="N1075" i="13"/>
  <c r="N1073" i="13"/>
  <c r="N1072" i="13"/>
  <c r="N1071" i="13"/>
  <c r="N1070" i="13"/>
  <c r="N1069" i="13"/>
  <c r="N1068" i="13"/>
  <c r="N1067" i="13"/>
  <c r="N1065" i="13"/>
  <c r="N1064" i="13"/>
  <c r="N1063" i="13"/>
  <c r="N1062" i="13"/>
  <c r="N1061" i="13"/>
  <c r="N1060" i="13"/>
  <c r="N1059" i="13"/>
  <c r="N1057" i="13"/>
  <c r="N1056" i="13"/>
  <c r="N1055" i="13"/>
  <c r="N1054" i="13"/>
  <c r="N1053" i="13"/>
  <c r="N1052" i="13"/>
  <c r="N1051" i="13"/>
  <c r="N1049" i="13"/>
  <c r="N1048" i="13"/>
  <c r="N1047" i="13"/>
  <c r="N1046" i="13"/>
  <c r="N1045" i="13"/>
  <c r="N1044" i="13"/>
  <c r="N1043" i="13"/>
  <c r="N1041" i="13"/>
  <c r="N1040" i="13"/>
  <c r="N1039" i="13"/>
  <c r="N1038" i="13"/>
  <c r="N1037" i="13"/>
  <c r="N1036" i="13"/>
  <c r="N1035" i="13"/>
  <c r="N1033" i="13"/>
  <c r="N1032" i="13"/>
  <c r="N1031" i="13"/>
  <c r="N1030" i="13"/>
  <c r="N1029" i="13"/>
  <c r="N1028" i="13"/>
  <c r="N1027" i="13"/>
  <c r="N1025" i="13"/>
  <c r="N1024" i="13"/>
  <c r="N1023" i="13"/>
  <c r="N1022" i="13"/>
  <c r="N1021" i="13"/>
  <c r="N1020" i="13"/>
  <c r="N1019" i="13"/>
  <c r="N1017" i="13"/>
  <c r="N1016" i="13"/>
  <c r="N1015" i="13"/>
  <c r="N1014" i="13"/>
  <c r="N1013" i="13"/>
  <c r="N1012" i="13"/>
  <c r="N1011" i="13"/>
  <c r="N1009" i="13"/>
  <c r="N1008" i="13"/>
  <c r="N1007" i="13"/>
  <c r="N1006" i="13"/>
  <c r="N1005" i="13"/>
  <c r="N1004" i="13"/>
  <c r="N1003" i="13"/>
  <c r="N1001" i="13"/>
  <c r="N1000" i="13"/>
  <c r="N999" i="13"/>
  <c r="N998" i="13"/>
  <c r="N997" i="13"/>
  <c r="N996" i="13"/>
  <c r="N995" i="13"/>
  <c r="N993" i="13"/>
  <c r="N992" i="13"/>
  <c r="N991" i="13"/>
  <c r="N990" i="13"/>
  <c r="N989" i="13"/>
  <c r="N988" i="13"/>
  <c r="N987" i="13"/>
  <c r="N985" i="13"/>
  <c r="N984" i="13"/>
  <c r="N983" i="13"/>
  <c r="N982" i="13"/>
  <c r="N981" i="13"/>
  <c r="N980" i="13"/>
  <c r="N979" i="13"/>
  <c r="N977" i="13"/>
  <c r="N976" i="13"/>
  <c r="N975" i="13"/>
  <c r="N974" i="13"/>
  <c r="N973" i="13"/>
  <c r="N972" i="13"/>
  <c r="N971" i="13"/>
  <c r="N969" i="13"/>
  <c r="N968" i="13"/>
  <c r="N967" i="13"/>
  <c r="N966" i="13"/>
  <c r="N965" i="13"/>
  <c r="N964" i="13"/>
  <c r="N963" i="13"/>
  <c r="N961" i="13"/>
  <c r="N960" i="13"/>
  <c r="N959" i="13"/>
  <c r="N958" i="13"/>
  <c r="N957" i="13"/>
  <c r="N956" i="13"/>
  <c r="N955" i="13"/>
  <c r="N953" i="13"/>
  <c r="N952" i="13"/>
  <c r="N951" i="13"/>
  <c r="N950" i="13"/>
  <c r="N949" i="13"/>
  <c r="N948" i="13"/>
  <c r="N947" i="13"/>
  <c r="N945" i="13"/>
  <c r="N944" i="13"/>
  <c r="N943" i="13"/>
  <c r="N942" i="13"/>
  <c r="N941" i="13"/>
  <c r="N940" i="13"/>
  <c r="N939" i="13"/>
  <c r="N937" i="13"/>
  <c r="N936" i="13"/>
  <c r="N935" i="13"/>
  <c r="N934" i="13"/>
  <c r="N933" i="13"/>
  <c r="N932" i="13"/>
  <c r="N931" i="13"/>
  <c r="N929" i="13"/>
  <c r="N928" i="13"/>
  <c r="N927" i="13"/>
  <c r="N926" i="13"/>
  <c r="N925" i="13"/>
  <c r="N924" i="13"/>
  <c r="N923" i="13"/>
  <c r="N921" i="13"/>
  <c r="N920" i="13"/>
  <c r="N919" i="13"/>
  <c r="N918" i="13"/>
  <c r="N917" i="13"/>
  <c r="N916" i="13"/>
  <c r="N915" i="13"/>
  <c r="N913" i="13"/>
  <c r="N912" i="13"/>
  <c r="N911" i="13"/>
  <c r="N910" i="13"/>
  <c r="N909" i="13"/>
  <c r="N908" i="13"/>
  <c r="N907" i="13"/>
  <c r="N905" i="13"/>
  <c r="N904" i="13"/>
  <c r="N903" i="13"/>
  <c r="N902" i="13"/>
  <c r="N901" i="13"/>
  <c r="N900" i="13"/>
  <c r="N899" i="13"/>
  <c r="N897" i="13"/>
  <c r="N896" i="13"/>
  <c r="N895" i="13"/>
  <c r="N894" i="13"/>
  <c r="N893" i="13"/>
  <c r="N892" i="13"/>
  <c r="N891" i="13"/>
  <c r="N889" i="13"/>
  <c r="N888" i="13"/>
  <c r="N887" i="13"/>
  <c r="N886" i="13"/>
  <c r="N885" i="13"/>
  <c r="N884" i="13"/>
  <c r="N883" i="13"/>
  <c r="N881" i="13"/>
  <c r="N880" i="13"/>
  <c r="N879" i="13"/>
  <c r="N878" i="13"/>
  <c r="N877" i="13"/>
  <c r="N876" i="13"/>
  <c r="N875" i="13"/>
  <c r="N873" i="13"/>
  <c r="N872" i="13"/>
  <c r="N871" i="13"/>
  <c r="N870" i="13"/>
  <c r="N869" i="13"/>
  <c r="N868" i="13"/>
  <c r="N867" i="13"/>
  <c r="N865" i="13"/>
  <c r="N864" i="13"/>
  <c r="N863" i="13"/>
  <c r="N862" i="13"/>
  <c r="N861" i="13"/>
  <c r="N860" i="13"/>
  <c r="N859" i="13"/>
  <c r="N857" i="13"/>
  <c r="N856" i="13"/>
  <c r="N855" i="13"/>
  <c r="N854" i="13"/>
  <c r="N853" i="13"/>
  <c r="N852" i="13"/>
  <c r="N851" i="13"/>
  <c r="N849" i="13"/>
  <c r="N848" i="13"/>
  <c r="N847" i="13"/>
  <c r="N846" i="13"/>
  <c r="N845" i="13"/>
  <c r="N844" i="13"/>
  <c r="N843" i="13"/>
  <c r="N841" i="13"/>
  <c r="N840" i="13"/>
  <c r="N839" i="13"/>
  <c r="N838" i="13"/>
  <c r="N837" i="13"/>
  <c r="N836" i="13"/>
  <c r="N835" i="13"/>
  <c r="N833" i="13"/>
  <c r="N832" i="13"/>
  <c r="N831" i="13"/>
  <c r="N830" i="13"/>
  <c r="N829" i="13"/>
  <c r="N828" i="13"/>
  <c r="N827" i="13"/>
  <c r="N825" i="13"/>
  <c r="N824" i="13"/>
  <c r="N823" i="13"/>
  <c r="N822" i="13"/>
  <c r="N821" i="13"/>
  <c r="N820" i="13"/>
  <c r="N819" i="13"/>
  <c r="N817" i="13"/>
  <c r="N816" i="13"/>
  <c r="N815" i="13"/>
  <c r="N814" i="13"/>
  <c r="N813" i="13"/>
  <c r="N812" i="13"/>
  <c r="N811" i="13"/>
  <c r="N809" i="13"/>
  <c r="N808" i="13"/>
  <c r="N807" i="13"/>
  <c r="N806" i="13"/>
  <c r="N805" i="13"/>
  <c r="N804" i="13"/>
  <c r="N803" i="13"/>
  <c r="N801" i="13"/>
  <c r="N800" i="13"/>
  <c r="N799" i="13"/>
  <c r="N798" i="13"/>
  <c r="N797" i="13"/>
  <c r="N796" i="13"/>
  <c r="N795" i="13"/>
  <c r="N793" i="13"/>
  <c r="N792" i="13"/>
  <c r="N791" i="13"/>
  <c r="N790" i="13"/>
  <c r="N789" i="13"/>
  <c r="N788" i="13"/>
  <c r="N787" i="13"/>
  <c r="N785" i="13"/>
  <c r="N784" i="13"/>
  <c r="N783" i="13"/>
  <c r="N782" i="13"/>
  <c r="N781" i="13"/>
  <c r="N780" i="13"/>
  <c r="N779" i="13"/>
  <c r="N777" i="13"/>
  <c r="N776" i="13"/>
  <c r="N775" i="13"/>
  <c r="N774" i="13"/>
  <c r="N773" i="13"/>
  <c r="N772" i="13"/>
  <c r="N771" i="13"/>
  <c r="N769" i="13"/>
  <c r="N768" i="13"/>
  <c r="N767" i="13"/>
  <c r="N766" i="13"/>
  <c r="N765" i="13"/>
  <c r="N764" i="13"/>
  <c r="N763" i="13"/>
  <c r="N761" i="13"/>
  <c r="N760" i="13"/>
  <c r="N759" i="13"/>
  <c r="N758" i="13"/>
  <c r="N757" i="13"/>
  <c r="N756" i="13"/>
  <c r="N755" i="13"/>
  <c r="N753" i="13"/>
  <c r="N752" i="13"/>
  <c r="N751" i="13"/>
  <c r="N750" i="13"/>
  <c r="N749" i="13"/>
  <c r="N748" i="13"/>
  <c r="N747" i="13"/>
  <c r="N745" i="13"/>
  <c r="N744" i="13"/>
  <c r="N743" i="13"/>
  <c r="N742" i="13"/>
  <c r="N741" i="13"/>
  <c r="N740" i="13"/>
  <c r="N739" i="13"/>
  <c r="N737" i="13"/>
  <c r="N736" i="13"/>
  <c r="N735" i="13"/>
  <c r="N734" i="13"/>
  <c r="N733" i="13"/>
  <c r="N732" i="13"/>
  <c r="N731" i="13"/>
  <c r="N729" i="13"/>
  <c r="N728" i="13"/>
  <c r="N727" i="13"/>
  <c r="N726" i="13"/>
  <c r="N725" i="13"/>
  <c r="N724" i="13"/>
  <c r="N723" i="13"/>
  <c r="N721" i="13"/>
  <c r="N720" i="13"/>
  <c r="N719" i="13"/>
  <c r="N718" i="13"/>
  <c r="N717" i="13"/>
  <c r="N716" i="13"/>
  <c r="N715" i="13"/>
  <c r="N713" i="13"/>
  <c r="N712" i="13"/>
  <c r="N711" i="13"/>
  <c r="N710" i="13"/>
  <c r="N709" i="13"/>
  <c r="N708" i="13"/>
  <c r="N707" i="13"/>
  <c r="N705" i="13"/>
  <c r="N704" i="13"/>
  <c r="N703" i="13"/>
  <c r="N702" i="13"/>
  <c r="N701" i="13"/>
  <c r="N700" i="13"/>
  <c r="N699" i="13"/>
  <c r="N697" i="13"/>
  <c r="N696" i="13"/>
  <c r="N695" i="13"/>
  <c r="N694" i="13"/>
  <c r="N693" i="13"/>
  <c r="N692" i="13"/>
  <c r="N691" i="13"/>
  <c r="N689" i="13"/>
  <c r="N688" i="13"/>
  <c r="N687" i="13"/>
  <c r="N686" i="13"/>
  <c r="N685" i="13"/>
  <c r="N684" i="13"/>
  <c r="N683" i="13"/>
  <c r="N681" i="13"/>
  <c r="N680" i="13"/>
  <c r="N679" i="13"/>
  <c r="N678" i="13"/>
  <c r="N677" i="13"/>
  <c r="N676" i="13"/>
  <c r="N675" i="13"/>
  <c r="N673" i="13"/>
  <c r="N672" i="13"/>
  <c r="N671" i="13"/>
  <c r="N670" i="13"/>
  <c r="N669" i="13"/>
  <c r="N668" i="13"/>
  <c r="N667" i="13"/>
  <c r="N665" i="13"/>
  <c r="N664" i="13"/>
  <c r="N663" i="13"/>
  <c r="N662" i="13"/>
  <c r="N661" i="13"/>
  <c r="N660" i="13"/>
  <c r="N659" i="13"/>
  <c r="N657" i="13"/>
  <c r="N656" i="13"/>
  <c r="N655" i="13"/>
  <c r="N654" i="13"/>
  <c r="N653" i="13"/>
  <c r="N652" i="13"/>
  <c r="N651" i="13"/>
  <c r="N649" i="13"/>
  <c r="N648" i="13"/>
  <c r="N647" i="13"/>
  <c r="N646" i="13"/>
  <c r="N645" i="13"/>
  <c r="N644" i="13"/>
  <c r="N643" i="13"/>
  <c r="N641" i="13"/>
  <c r="N640" i="13"/>
  <c r="N639" i="13"/>
  <c r="N638" i="13"/>
  <c r="N637" i="13"/>
  <c r="N636" i="13"/>
  <c r="N635" i="13"/>
  <c r="N633" i="13"/>
  <c r="N632" i="13"/>
  <c r="N631" i="13"/>
  <c r="N630" i="13"/>
  <c r="N629" i="13"/>
  <c r="N628" i="13"/>
  <c r="N627" i="13"/>
  <c r="N625" i="13"/>
  <c r="N624" i="13"/>
  <c r="N623" i="13"/>
  <c r="N622" i="13"/>
  <c r="N621" i="13"/>
  <c r="N620" i="13"/>
  <c r="N619" i="13"/>
  <c r="N617" i="13"/>
  <c r="N616" i="13"/>
  <c r="N615" i="13"/>
  <c r="N614" i="13"/>
  <c r="N613" i="13"/>
  <c r="N612" i="13"/>
  <c r="N611" i="13"/>
  <c r="N609" i="13"/>
  <c r="N608" i="13"/>
  <c r="N607" i="13"/>
  <c r="N606" i="13"/>
  <c r="N605" i="13"/>
  <c r="N604" i="13"/>
  <c r="N603" i="13"/>
  <c r="N601" i="13"/>
  <c r="N600" i="13"/>
  <c r="N599" i="13"/>
  <c r="N598" i="13"/>
  <c r="N597" i="13"/>
  <c r="N596" i="13"/>
  <c r="N595" i="13"/>
  <c r="N593" i="13"/>
  <c r="N592" i="13"/>
  <c r="N591" i="13"/>
  <c r="N590" i="13"/>
  <c r="N589" i="13"/>
  <c r="N588" i="13"/>
  <c r="N587" i="13"/>
  <c r="N585" i="13"/>
  <c r="N584" i="13"/>
  <c r="N583" i="13"/>
  <c r="N582" i="13"/>
  <c r="N581" i="13"/>
  <c r="N580" i="13"/>
  <c r="N579" i="13"/>
  <c r="N577" i="13"/>
  <c r="N576" i="13"/>
  <c r="N575" i="13"/>
  <c r="N574" i="13"/>
  <c r="N573" i="13"/>
  <c r="N572" i="13"/>
  <c r="N571" i="13"/>
  <c r="N569" i="13"/>
  <c r="N568" i="13"/>
  <c r="N567" i="13"/>
  <c r="N566" i="13"/>
  <c r="N565" i="13"/>
  <c r="N564" i="13"/>
  <c r="N563" i="13"/>
  <c r="N561" i="13"/>
  <c r="N560" i="13"/>
  <c r="N559" i="13"/>
  <c r="N558" i="13"/>
  <c r="N557" i="13"/>
  <c r="N556" i="13"/>
  <c r="N555" i="13"/>
  <c r="N553" i="13"/>
  <c r="N552" i="13"/>
  <c r="N551" i="13"/>
  <c r="N550" i="13"/>
  <c r="N549" i="13"/>
  <c r="N548" i="13"/>
  <c r="N547" i="13"/>
  <c r="N545" i="13"/>
  <c r="N544" i="13"/>
  <c r="N543" i="13"/>
  <c r="N542" i="13"/>
  <c r="N541" i="13"/>
  <c r="N540" i="13"/>
  <c r="N539" i="13"/>
  <c r="N537" i="13"/>
  <c r="N536" i="13"/>
  <c r="N535" i="13"/>
  <c r="N534" i="13"/>
  <c r="N533" i="13"/>
  <c r="N532" i="13"/>
  <c r="N531" i="13"/>
  <c r="N529" i="13"/>
  <c r="N528" i="13"/>
  <c r="N527" i="13"/>
  <c r="N526" i="13"/>
  <c r="N525" i="13"/>
  <c r="N524" i="13"/>
  <c r="N523" i="13"/>
  <c r="N521" i="13"/>
  <c r="N520" i="13"/>
  <c r="N519" i="13"/>
  <c r="N518" i="13"/>
  <c r="N517" i="13"/>
  <c r="N516" i="13"/>
  <c r="N515" i="13"/>
  <c r="N513" i="13"/>
  <c r="N512" i="13"/>
  <c r="N511" i="13"/>
  <c r="N510" i="13"/>
  <c r="N509" i="13"/>
  <c r="N508" i="13"/>
  <c r="N507" i="13"/>
  <c r="N505" i="13"/>
  <c r="N504" i="13"/>
  <c r="N503" i="13"/>
  <c r="N502" i="13"/>
  <c r="N501" i="13"/>
  <c r="N500" i="13"/>
  <c r="N499" i="13"/>
  <c r="N497" i="13"/>
  <c r="N496" i="13"/>
  <c r="N495" i="13"/>
  <c r="N494" i="13"/>
  <c r="N493" i="13"/>
  <c r="N492" i="13"/>
  <c r="N491" i="13"/>
  <c r="N489" i="13"/>
  <c r="N488" i="13"/>
  <c r="N487" i="13"/>
  <c r="N486" i="13"/>
  <c r="N485" i="13"/>
  <c r="N484" i="13"/>
  <c r="N483" i="13"/>
  <c r="N481" i="13"/>
  <c r="N480" i="13"/>
  <c r="N479" i="13"/>
  <c r="N478" i="13"/>
  <c r="N477" i="13"/>
  <c r="N476" i="13"/>
  <c r="N475" i="13"/>
  <c r="N473" i="13"/>
  <c r="N472" i="13"/>
  <c r="N471" i="13"/>
  <c r="N470" i="13"/>
  <c r="N469" i="13"/>
  <c r="N468" i="13"/>
  <c r="N467" i="13"/>
  <c r="N465" i="13"/>
  <c r="N464" i="13"/>
  <c r="N463" i="13"/>
  <c r="N462" i="13"/>
  <c r="N461" i="13"/>
  <c r="N460" i="13"/>
  <c r="N459" i="13"/>
  <c r="N457" i="13"/>
  <c r="N456" i="13"/>
  <c r="N455" i="13"/>
  <c r="N454" i="13"/>
  <c r="N453" i="13"/>
  <c r="N452" i="13"/>
  <c r="N451" i="13"/>
  <c r="N449" i="13"/>
  <c r="N448" i="13"/>
  <c r="N447" i="13"/>
  <c r="N446" i="13"/>
  <c r="N445" i="13"/>
  <c r="N444" i="13"/>
  <c r="N443" i="13"/>
  <c r="N441" i="13"/>
  <c r="N440" i="13"/>
  <c r="N439" i="13"/>
  <c r="N438" i="13"/>
  <c r="N437" i="13"/>
  <c r="N436" i="13"/>
  <c r="N435" i="13"/>
  <c r="N433" i="13"/>
  <c r="N432" i="13"/>
  <c r="N431" i="13"/>
  <c r="N430" i="13"/>
  <c r="N429" i="13"/>
  <c r="N428" i="13"/>
  <c r="N427" i="13"/>
  <c r="N425" i="13"/>
  <c r="N424" i="13"/>
  <c r="N423" i="13"/>
  <c r="N422" i="13"/>
  <c r="N421" i="13"/>
  <c r="N420" i="13"/>
  <c r="N419" i="13"/>
  <c r="N417" i="13"/>
  <c r="N416" i="13"/>
  <c r="N415" i="13"/>
  <c r="N414" i="13"/>
  <c r="N413" i="13"/>
  <c r="N412" i="13"/>
  <c r="N411" i="13"/>
  <c r="N409" i="13"/>
  <c r="N408" i="13"/>
  <c r="N407" i="13"/>
  <c r="N406" i="13"/>
  <c r="N405" i="13"/>
  <c r="N404" i="13"/>
  <c r="N403" i="13"/>
  <c r="N401" i="13"/>
  <c r="N400" i="13"/>
  <c r="N399" i="13"/>
  <c r="N398" i="13"/>
  <c r="N397" i="13"/>
  <c r="N396" i="13"/>
  <c r="N395" i="13"/>
  <c r="N393" i="13"/>
  <c r="N392" i="13"/>
  <c r="N391" i="13"/>
  <c r="N390" i="13"/>
  <c r="N389" i="13"/>
  <c r="N388" i="13"/>
  <c r="N387" i="13"/>
  <c r="N385" i="13"/>
  <c r="N384" i="13"/>
  <c r="N383" i="13"/>
  <c r="N382" i="13"/>
  <c r="N381" i="13"/>
  <c r="N380" i="13"/>
  <c r="N379" i="13"/>
  <c r="N377" i="13"/>
  <c r="N376" i="13"/>
  <c r="N375" i="13"/>
  <c r="N374" i="13"/>
  <c r="N373" i="13"/>
  <c r="N372" i="13"/>
  <c r="N371" i="13"/>
  <c r="N369" i="13"/>
  <c r="N368" i="13"/>
  <c r="N367" i="13"/>
  <c r="N366" i="13"/>
  <c r="N365" i="13"/>
  <c r="N364" i="13"/>
  <c r="N363" i="13"/>
  <c r="N361" i="13"/>
  <c r="N360" i="13"/>
  <c r="N359" i="13"/>
  <c r="N358" i="13"/>
  <c r="N357" i="13"/>
  <c r="N356" i="13"/>
  <c r="N355" i="13"/>
  <c r="N353" i="13"/>
  <c r="N352" i="13"/>
  <c r="N351" i="13"/>
  <c r="N350" i="13"/>
  <c r="N349" i="13"/>
  <c r="N348" i="13"/>
  <c r="N347" i="13"/>
  <c r="N345" i="13"/>
  <c r="N344" i="13"/>
  <c r="N343" i="13"/>
  <c r="N342" i="13"/>
  <c r="N341" i="13"/>
  <c r="N340" i="13"/>
  <c r="N339" i="13"/>
  <c r="N337" i="13"/>
  <c r="N336" i="13"/>
  <c r="N335" i="13"/>
  <c r="N334" i="13"/>
  <c r="N333" i="13"/>
  <c r="N332" i="13"/>
  <c r="N331" i="13"/>
  <c r="N329" i="13"/>
  <c r="N328" i="13"/>
  <c r="N327" i="13"/>
  <c r="N326" i="13"/>
  <c r="N325" i="13"/>
  <c r="N324" i="13"/>
  <c r="N323" i="13"/>
  <c r="N321" i="13"/>
  <c r="N320" i="13"/>
  <c r="N319" i="13"/>
  <c r="N318" i="13"/>
  <c r="N317" i="13"/>
  <c r="N316" i="13"/>
  <c r="N315" i="13"/>
  <c r="N313" i="13"/>
  <c r="N312" i="13"/>
  <c r="N311" i="13"/>
  <c r="N310" i="13"/>
  <c r="N309" i="13"/>
  <c r="N308" i="13"/>
  <c r="N307" i="13"/>
  <c r="N305" i="13"/>
  <c r="N304" i="13"/>
  <c r="N303" i="13"/>
  <c r="N302" i="13"/>
  <c r="N301" i="13"/>
  <c r="N300" i="13"/>
  <c r="N299" i="13"/>
  <c r="N297" i="13"/>
  <c r="N296" i="13"/>
  <c r="N295" i="13"/>
  <c r="N294" i="13"/>
  <c r="N293" i="13"/>
  <c r="N292" i="13"/>
  <c r="N291" i="13"/>
  <c r="N289" i="13"/>
  <c r="N288" i="13"/>
  <c r="N287" i="13"/>
  <c r="N286" i="13"/>
  <c r="N285" i="13"/>
  <c r="N284" i="13"/>
  <c r="N283" i="13"/>
  <c r="N281" i="13"/>
  <c r="N280" i="13"/>
  <c r="N279" i="13"/>
  <c r="N278" i="13"/>
  <c r="N277" i="13"/>
  <c r="N276" i="13"/>
  <c r="N275" i="13"/>
  <c r="N273" i="13"/>
  <c r="N272" i="13"/>
  <c r="N271" i="13"/>
  <c r="N270" i="13"/>
  <c r="N269" i="13"/>
  <c r="N268" i="13"/>
  <c r="N267" i="13"/>
  <c r="N265" i="13"/>
  <c r="N264" i="13"/>
  <c r="N263" i="13"/>
  <c r="N262" i="13"/>
  <c r="N261" i="13"/>
  <c r="N260" i="13"/>
  <c r="N259" i="13"/>
  <c r="N257" i="13"/>
  <c r="N256" i="13"/>
  <c r="N255" i="13"/>
  <c r="N254" i="13"/>
  <c r="N253" i="13"/>
  <c r="N252" i="13"/>
  <c r="N251" i="13"/>
  <c r="N249" i="13"/>
  <c r="N248" i="13"/>
  <c r="N247" i="13"/>
  <c r="N246" i="13"/>
  <c r="N245" i="13"/>
  <c r="N244" i="13"/>
  <c r="N243" i="13"/>
  <c r="N241" i="13"/>
  <c r="N240" i="13"/>
  <c r="N239" i="13"/>
  <c r="N238" i="13"/>
  <c r="N237" i="13"/>
  <c r="N236" i="13"/>
  <c r="N235" i="13"/>
  <c r="N233" i="13"/>
  <c r="N232" i="13"/>
  <c r="N231" i="13"/>
  <c r="N230" i="13"/>
  <c r="N229" i="13"/>
  <c r="N228" i="13"/>
  <c r="N227" i="13"/>
  <c r="N225" i="13"/>
  <c r="N224" i="13"/>
  <c r="N223" i="13"/>
  <c r="N222" i="13"/>
  <c r="N221" i="13"/>
  <c r="N220" i="13"/>
  <c r="N219" i="13"/>
  <c r="N217" i="13"/>
  <c r="N216" i="13"/>
  <c r="N215" i="13"/>
  <c r="N214" i="13"/>
  <c r="N213" i="13"/>
  <c r="N212" i="13"/>
  <c r="N211" i="13"/>
  <c r="N209" i="13"/>
  <c r="N208" i="13"/>
  <c r="N207" i="13"/>
  <c r="N206" i="13"/>
  <c r="N205" i="13"/>
  <c r="N204" i="13"/>
  <c r="N203" i="13"/>
  <c r="N201" i="13"/>
  <c r="N200" i="13"/>
  <c r="N199" i="13"/>
  <c r="N198" i="13"/>
  <c r="N197" i="13"/>
  <c r="N196" i="13"/>
  <c r="N195" i="13"/>
  <c r="N193" i="13"/>
  <c r="N192" i="13"/>
  <c r="N191" i="13"/>
  <c r="N190" i="13"/>
  <c r="N189" i="13"/>
  <c r="N188" i="13"/>
  <c r="N187" i="13"/>
  <c r="N185" i="13"/>
  <c r="N184" i="13"/>
  <c r="N183" i="13"/>
  <c r="N182" i="13"/>
  <c r="N181" i="13"/>
  <c r="N180" i="13"/>
  <c r="N179" i="13"/>
  <c r="N177" i="13"/>
  <c r="N176" i="13"/>
  <c r="N175" i="13"/>
  <c r="N174" i="13"/>
  <c r="N173" i="13"/>
  <c r="N172" i="13"/>
  <c r="N171" i="13"/>
  <c r="N169" i="13"/>
  <c r="N168" i="13"/>
  <c r="N167" i="13"/>
  <c r="N166" i="13"/>
  <c r="N165" i="13"/>
  <c r="N164" i="13"/>
  <c r="N163" i="13"/>
  <c r="N161" i="13"/>
  <c r="N160" i="13"/>
  <c r="N159" i="13"/>
  <c r="N158" i="13"/>
  <c r="N157" i="13"/>
  <c r="N156" i="13"/>
  <c r="N155" i="13"/>
  <c r="N153" i="13"/>
  <c r="N152" i="13"/>
  <c r="N151" i="13"/>
  <c r="N150" i="13"/>
  <c r="N149" i="13"/>
  <c r="N148" i="13"/>
  <c r="N147" i="13"/>
  <c r="N145" i="13"/>
  <c r="N144" i="13"/>
  <c r="N143" i="13"/>
  <c r="N142" i="13"/>
  <c r="N141" i="13"/>
  <c r="N140" i="13"/>
  <c r="N139" i="13"/>
  <c r="N137" i="13"/>
  <c r="N136" i="13"/>
  <c r="N135" i="13"/>
  <c r="N134" i="13"/>
  <c r="N133" i="13"/>
  <c r="N132" i="13"/>
  <c r="N131" i="13"/>
  <c r="N129" i="13"/>
  <c r="N128" i="13"/>
  <c r="N127" i="13"/>
  <c r="N126" i="13"/>
  <c r="N125" i="13"/>
  <c r="N124" i="13"/>
  <c r="N123" i="13"/>
  <c r="N121" i="13"/>
  <c r="N120" i="13"/>
  <c r="N119" i="13"/>
  <c r="N118" i="13"/>
  <c r="N117" i="13"/>
  <c r="N116" i="13"/>
  <c r="N115" i="13"/>
  <c r="N113" i="13"/>
  <c r="N112" i="13"/>
  <c r="N111" i="13"/>
  <c r="N110" i="13"/>
  <c r="N109" i="13"/>
  <c r="N108" i="13"/>
  <c r="N107" i="13"/>
  <c r="N105" i="13"/>
  <c r="N104" i="13"/>
  <c r="N103" i="13"/>
  <c r="N102" i="13"/>
  <c r="N101" i="13"/>
  <c r="N100" i="13"/>
  <c r="N99" i="13"/>
  <c r="N97" i="13"/>
  <c r="N96" i="13"/>
  <c r="N95" i="13"/>
  <c r="N94" i="13"/>
  <c r="N93" i="13"/>
  <c r="N92" i="13"/>
  <c r="N91" i="13"/>
  <c r="N89" i="13"/>
  <c r="N88" i="13"/>
  <c r="N87" i="13"/>
  <c r="N86" i="13"/>
  <c r="N85" i="13"/>
  <c r="N84" i="13"/>
  <c r="N83" i="13"/>
  <c r="N81" i="13"/>
  <c r="N80" i="13"/>
  <c r="N79" i="13"/>
  <c r="N78" i="13"/>
  <c r="N77" i="13"/>
  <c r="N76" i="13"/>
  <c r="N75" i="13"/>
  <c r="N73" i="13"/>
  <c r="N72" i="13"/>
  <c r="N71" i="13"/>
  <c r="N70" i="13"/>
  <c r="N69" i="13"/>
  <c r="N68" i="13"/>
  <c r="N67" i="13"/>
  <c r="N65" i="13"/>
  <c r="N64" i="13"/>
  <c r="N63" i="13"/>
  <c r="N62" i="13"/>
  <c r="N61" i="13"/>
  <c r="N60" i="13"/>
  <c r="N59" i="13"/>
  <c r="N57" i="13"/>
  <c r="N56" i="13"/>
  <c r="N55" i="13"/>
  <c r="N54" i="13"/>
  <c r="N53" i="13"/>
  <c r="N52" i="13"/>
  <c r="N51" i="13"/>
  <c r="N49" i="13"/>
  <c r="N48" i="13"/>
  <c r="N47" i="13"/>
  <c r="N46" i="13"/>
  <c r="N45" i="13"/>
  <c r="N44" i="13"/>
  <c r="N43" i="13"/>
  <c r="N41" i="13"/>
  <c r="N40" i="13"/>
  <c r="N39" i="13"/>
  <c r="N38" i="13"/>
  <c r="N37" i="13"/>
  <c r="N36" i="13"/>
  <c r="N35" i="13"/>
  <c r="N33" i="13"/>
  <c r="N32" i="13"/>
  <c r="N31" i="13"/>
  <c r="N30" i="13"/>
  <c r="N29" i="13"/>
  <c r="N28" i="13"/>
  <c r="N27" i="13"/>
  <c r="N25" i="13"/>
  <c r="N24" i="13"/>
  <c r="N23" i="13"/>
  <c r="N22" i="13"/>
  <c r="N21" i="13"/>
  <c r="N20" i="13"/>
  <c r="N19" i="13"/>
  <c r="N17" i="13"/>
  <c r="N16" i="13"/>
  <c r="N15" i="13"/>
  <c r="N14" i="13"/>
  <c r="N13" i="13"/>
  <c r="N12" i="13"/>
  <c r="N11" i="13"/>
  <c r="N9" i="13"/>
  <c r="N8" i="13"/>
  <c r="N7" i="13"/>
  <c r="N6" i="13"/>
  <c r="N5" i="13"/>
  <c r="M2745" i="13"/>
  <c r="N3" i="13"/>
  <c r="N2967" i="13"/>
  <c r="M2967" i="13"/>
  <c r="N2966" i="13"/>
  <c r="M2966" i="13"/>
  <c r="N2965" i="13"/>
  <c r="M2965" i="13"/>
  <c r="N2964" i="13"/>
  <c r="M2964" i="13"/>
  <c r="N2963" i="13"/>
  <c r="M2963" i="13"/>
  <c r="N2962" i="13"/>
  <c r="M2962" i="13"/>
  <c r="N2961" i="13"/>
  <c r="M2961" i="13"/>
  <c r="N2960" i="13"/>
  <c r="M2960" i="13"/>
  <c r="N2959" i="13"/>
  <c r="M2959" i="13"/>
  <c r="N2958" i="13"/>
  <c r="M2958" i="13"/>
  <c r="N2957" i="13"/>
  <c r="M2957" i="13"/>
  <c r="N2956" i="13"/>
  <c r="M2956" i="13"/>
  <c r="N2955" i="13"/>
  <c r="M2955" i="13"/>
  <c r="N2954" i="13"/>
  <c r="M2954" i="13"/>
  <c r="N2953" i="13"/>
  <c r="M2953" i="13"/>
  <c r="N2952" i="13"/>
  <c r="M2952" i="13"/>
  <c r="N2951" i="13"/>
  <c r="M2951" i="13"/>
  <c r="N2950" i="13"/>
  <c r="M2950" i="13"/>
  <c r="N2949" i="13"/>
  <c r="M2949" i="13"/>
  <c r="N2948" i="13"/>
  <c r="M2948" i="13"/>
  <c r="N2947" i="13"/>
  <c r="M2947" i="13"/>
  <c r="N2946" i="13"/>
  <c r="M2946" i="13"/>
  <c r="N2945" i="13"/>
  <c r="M2945" i="13"/>
  <c r="N2944" i="13"/>
  <c r="M2944" i="13"/>
  <c r="N2943" i="13"/>
  <c r="M2943" i="13"/>
  <c r="N2942" i="13"/>
  <c r="M2942" i="13"/>
  <c r="N2941" i="13"/>
  <c r="M2941" i="13"/>
  <c r="N2940" i="13"/>
  <c r="M2940" i="13"/>
  <c r="N2939" i="13"/>
  <c r="M2939" i="13"/>
  <c r="N2938" i="13"/>
  <c r="M2938" i="13"/>
  <c r="N2937" i="13"/>
  <c r="M2937" i="13"/>
  <c r="N2936" i="13"/>
  <c r="M2936" i="13"/>
  <c r="N2935" i="13"/>
  <c r="M2935" i="13"/>
  <c r="N2934" i="13"/>
  <c r="M2934" i="13"/>
  <c r="N2933" i="13"/>
  <c r="M2933" i="13"/>
  <c r="N2932" i="13"/>
  <c r="M2932" i="13"/>
  <c r="N2931" i="13"/>
  <c r="M2931" i="13"/>
  <c r="N2930" i="13"/>
  <c r="M2930" i="13"/>
  <c r="N2929" i="13"/>
  <c r="M2929" i="13"/>
  <c r="N2928" i="13"/>
  <c r="M2928" i="13"/>
  <c r="N2927" i="13"/>
  <c r="M2927" i="13"/>
  <c r="N2926" i="13"/>
  <c r="M2926" i="13"/>
  <c r="N2925" i="13"/>
  <c r="M2925" i="13"/>
  <c r="N2924" i="13"/>
  <c r="M2924" i="13"/>
  <c r="N2923" i="13"/>
  <c r="M2923" i="13"/>
  <c r="N2922" i="13"/>
  <c r="M2922" i="13"/>
  <c r="N2921" i="13"/>
  <c r="M2921" i="13"/>
  <c r="N2920" i="13"/>
  <c r="M2920" i="13"/>
  <c r="N2919" i="13"/>
  <c r="M2919" i="13"/>
  <c r="N2918" i="13"/>
  <c r="M2918" i="13"/>
  <c r="N2917" i="13"/>
  <c r="M2917" i="13"/>
  <c r="N2916" i="13"/>
  <c r="M2916" i="13"/>
  <c r="N2915" i="13"/>
  <c r="M2915" i="13"/>
  <c r="N2914" i="13"/>
  <c r="M2914" i="13"/>
  <c r="N2913" i="13"/>
  <c r="M2913" i="13"/>
  <c r="N2912" i="13"/>
  <c r="M2912" i="13"/>
  <c r="N2911" i="13"/>
  <c r="M2911" i="13"/>
  <c r="N2910" i="13"/>
  <c r="M2910" i="13"/>
  <c r="N2909" i="13"/>
  <c r="M2909" i="13"/>
  <c r="N2908" i="13"/>
  <c r="M2908" i="13"/>
  <c r="N2907" i="13"/>
  <c r="M2907" i="13"/>
  <c r="N2906" i="13"/>
  <c r="M2906" i="13"/>
  <c r="N2905" i="13"/>
  <c r="M2905" i="13"/>
  <c r="N2904" i="13"/>
  <c r="M2904" i="13"/>
  <c r="N2903" i="13"/>
  <c r="M2903" i="13"/>
  <c r="N2902" i="13"/>
  <c r="M2902" i="13"/>
  <c r="N2901" i="13"/>
  <c r="M2901" i="13"/>
  <c r="N2900" i="13"/>
  <c r="M2900" i="13"/>
  <c r="N2899" i="13"/>
  <c r="M2899" i="13"/>
  <c r="N2898" i="13"/>
  <c r="M2898" i="13"/>
  <c r="N2897" i="13"/>
  <c r="M2897" i="13"/>
  <c r="N2896" i="13"/>
  <c r="M2896" i="13"/>
  <c r="N2895" i="13"/>
  <c r="M2895" i="13"/>
  <c r="N2894" i="13"/>
  <c r="M2894" i="13"/>
  <c r="N2893" i="13"/>
  <c r="M2893" i="13"/>
  <c r="N2892" i="13"/>
  <c r="M2892" i="13"/>
  <c r="N2891" i="13"/>
  <c r="M2891" i="13"/>
  <c r="N2890" i="13"/>
  <c r="M2890" i="13"/>
  <c r="N2889" i="13"/>
  <c r="M2889" i="13"/>
  <c r="N2888" i="13"/>
  <c r="M2888" i="13"/>
  <c r="N2887" i="13"/>
  <c r="M2887" i="13"/>
  <c r="N2886" i="13"/>
  <c r="M2886" i="13"/>
  <c r="N2885" i="13"/>
  <c r="M2885" i="13"/>
  <c r="N2884" i="13"/>
  <c r="M2884" i="13"/>
  <c r="N2883" i="13"/>
  <c r="M2883" i="13"/>
  <c r="N2882" i="13"/>
  <c r="M2882" i="13"/>
  <c r="N2881" i="13"/>
  <c r="M2881" i="13"/>
  <c r="N2880" i="13"/>
  <c r="M2880" i="13"/>
  <c r="N2879" i="13"/>
  <c r="M2879" i="13"/>
  <c r="N2878" i="13"/>
  <c r="M2878" i="13"/>
  <c r="N2877" i="13"/>
  <c r="M2877" i="13"/>
  <c r="N2876" i="13"/>
  <c r="M2876" i="13"/>
  <c r="N2875" i="13"/>
  <c r="M2875" i="13"/>
  <c r="N2874" i="13"/>
  <c r="M2874" i="13"/>
  <c r="N2873" i="13"/>
  <c r="M2873" i="13"/>
  <c r="N2872" i="13"/>
  <c r="M2872" i="13"/>
  <c r="N2871" i="13"/>
  <c r="M2871" i="13"/>
  <c r="N2870" i="13"/>
  <c r="M2870" i="13"/>
  <c r="N2869" i="13"/>
  <c r="M2869" i="13"/>
  <c r="N2868" i="13"/>
  <c r="M2868" i="13"/>
  <c r="N2867" i="13"/>
  <c r="M2867" i="13"/>
  <c r="N2866" i="13"/>
  <c r="M2866" i="13"/>
  <c r="N2865" i="13"/>
  <c r="M2865" i="13"/>
  <c r="N2864" i="13"/>
  <c r="M2864" i="13"/>
  <c r="N2863" i="13"/>
  <c r="M2863" i="13"/>
  <c r="N2862" i="13"/>
  <c r="M2862" i="13"/>
  <c r="N2861" i="13"/>
  <c r="M2861" i="13"/>
  <c r="N2860" i="13"/>
  <c r="M2860" i="13"/>
  <c r="N2859" i="13"/>
  <c r="M2859" i="13"/>
  <c r="N2858" i="13"/>
  <c r="M2858" i="13"/>
  <c r="N2857" i="13"/>
  <c r="M2857" i="13"/>
  <c r="N2856" i="13"/>
  <c r="M2856" i="13"/>
  <c r="N2855" i="13"/>
  <c r="M2855" i="13"/>
  <c r="N2854" i="13"/>
  <c r="M2854" i="13"/>
  <c r="N2853" i="13"/>
  <c r="M2853" i="13"/>
  <c r="N2852" i="13"/>
  <c r="M2852" i="13"/>
  <c r="N2851" i="13"/>
  <c r="M2851" i="13"/>
  <c r="N2850" i="13"/>
  <c r="M2850" i="13"/>
  <c r="N2849" i="13"/>
  <c r="M2849" i="13"/>
  <c r="N2848" i="13"/>
  <c r="M2848" i="13"/>
  <c r="N2847" i="13"/>
  <c r="M2847" i="13"/>
  <c r="N2846" i="13"/>
  <c r="M2846" i="13"/>
  <c r="N2845" i="13"/>
  <c r="M2845" i="13"/>
  <c r="N2844" i="13"/>
  <c r="M2844" i="13"/>
  <c r="N2843" i="13"/>
  <c r="M2843" i="13"/>
  <c r="N2842" i="13"/>
  <c r="M2842" i="13"/>
  <c r="N2841" i="13"/>
  <c r="M2841" i="13"/>
  <c r="N2840" i="13"/>
  <c r="M2840" i="13"/>
  <c r="N2839" i="13"/>
  <c r="M2839" i="13"/>
  <c r="N2838" i="13"/>
  <c r="M2838" i="13"/>
  <c r="N2837" i="13"/>
  <c r="M2837" i="13"/>
  <c r="N2836" i="13"/>
  <c r="M2836" i="13"/>
  <c r="N2835" i="13"/>
  <c r="M2835" i="13"/>
  <c r="N2834" i="13"/>
  <c r="M2834" i="13"/>
  <c r="N2833" i="13"/>
  <c r="M2833" i="13"/>
  <c r="N2832" i="13"/>
  <c r="M2832" i="13"/>
  <c r="N2831" i="13"/>
  <c r="M2831" i="13"/>
  <c r="N2830" i="13"/>
  <c r="M2830" i="13"/>
  <c r="N2829" i="13"/>
  <c r="M2829" i="13"/>
  <c r="N2828" i="13"/>
  <c r="M2828" i="13"/>
  <c r="N2827" i="13"/>
  <c r="M2827" i="13"/>
  <c r="N2826" i="13"/>
  <c r="M2826" i="13"/>
  <c r="N2825" i="13"/>
  <c r="M2825" i="13"/>
  <c r="N2824" i="13"/>
  <c r="M2824" i="13"/>
  <c r="N2823" i="13"/>
  <c r="M2823" i="13"/>
  <c r="N2822" i="13"/>
  <c r="M2822" i="13"/>
  <c r="N2821" i="13"/>
  <c r="M2821" i="13"/>
  <c r="N2820" i="13"/>
  <c r="M2820" i="13"/>
  <c r="N2819" i="13"/>
  <c r="M2819" i="13"/>
  <c r="N2818" i="13"/>
  <c r="M2818" i="13"/>
  <c r="N2817" i="13"/>
  <c r="M2817" i="13"/>
  <c r="N2816" i="13"/>
  <c r="M2816" i="13"/>
  <c r="N2815" i="13"/>
  <c r="M2815" i="13"/>
  <c r="N2814" i="13"/>
  <c r="M2814" i="13"/>
  <c r="N2813" i="13"/>
  <c r="M2813" i="13"/>
  <c r="N2812" i="13"/>
  <c r="M2812" i="13"/>
  <c r="N2811" i="13"/>
  <c r="M2811" i="13"/>
  <c r="N2810" i="13"/>
  <c r="M2810" i="13"/>
  <c r="N2809" i="13"/>
  <c r="M2809" i="13"/>
  <c r="N2808" i="13"/>
  <c r="M2808" i="13"/>
  <c r="N2807" i="13"/>
  <c r="M2807" i="13"/>
  <c r="N2806" i="13"/>
  <c r="M2806" i="13"/>
  <c r="N2805" i="13"/>
  <c r="M2805" i="13"/>
  <c r="N2804" i="13"/>
  <c r="M2804" i="13"/>
  <c r="N2803" i="13"/>
  <c r="M2803" i="13"/>
  <c r="N2802" i="13"/>
  <c r="M2802" i="13"/>
  <c r="N2801" i="13"/>
  <c r="M2801" i="13"/>
  <c r="N2800" i="13"/>
  <c r="M2800" i="13"/>
  <c r="N2799" i="13"/>
  <c r="M2799" i="13"/>
  <c r="N2798" i="13"/>
  <c r="M2798" i="13"/>
  <c r="N2797" i="13"/>
  <c r="M2797" i="13"/>
  <c r="N2796" i="13"/>
  <c r="M2796" i="13"/>
  <c r="N2795" i="13"/>
  <c r="M2795" i="13"/>
  <c r="N2794" i="13"/>
  <c r="M2794" i="13"/>
  <c r="N2793" i="13"/>
  <c r="M2793" i="13"/>
  <c r="N2792" i="13"/>
  <c r="M2792" i="13"/>
  <c r="N2791" i="13"/>
  <c r="M2791" i="13"/>
  <c r="N2790" i="13"/>
  <c r="M2790" i="13"/>
  <c r="N2789" i="13"/>
  <c r="M2789" i="13"/>
  <c r="N2788" i="13"/>
  <c r="M2788" i="13"/>
  <c r="N2787" i="13"/>
  <c r="M2787" i="13"/>
  <c r="N2786" i="13"/>
  <c r="M2786" i="13"/>
  <c r="N2785" i="13"/>
  <c r="M2785" i="13"/>
  <c r="N2784" i="13"/>
  <c r="M2784" i="13"/>
  <c r="N2783" i="13"/>
  <c r="M2783" i="13"/>
  <c r="N2782" i="13"/>
  <c r="M2782" i="13"/>
  <c r="N2781" i="13"/>
  <c r="M2781" i="13"/>
  <c r="N2780" i="13"/>
  <c r="M2780" i="13"/>
  <c r="N2779" i="13"/>
  <c r="M2779" i="13"/>
  <c r="N2778" i="13"/>
  <c r="M2778" i="13"/>
  <c r="N2777" i="13"/>
  <c r="M2777" i="13"/>
  <c r="N2776" i="13"/>
  <c r="M2776" i="13"/>
  <c r="N2775" i="13"/>
  <c r="M2775" i="13"/>
  <c r="N2774" i="13"/>
  <c r="M2774" i="13"/>
  <c r="N2773" i="13"/>
  <c r="M2773" i="13"/>
  <c r="N2772" i="13"/>
  <c r="M2772" i="13"/>
  <c r="N2771" i="13"/>
  <c r="M2771" i="13"/>
  <c r="N2770" i="13"/>
  <c r="M2770" i="13"/>
  <c r="N2769" i="13"/>
  <c r="M2769" i="13"/>
  <c r="N2768" i="13"/>
  <c r="M2768" i="13"/>
  <c r="N2767" i="13"/>
  <c r="M2767" i="13"/>
  <c r="N2766" i="13"/>
  <c r="M2766" i="13"/>
  <c r="N2765" i="13"/>
  <c r="M2765" i="13"/>
  <c r="N2764" i="13"/>
  <c r="M2764" i="13"/>
  <c r="N2763" i="13"/>
  <c r="M2763" i="13"/>
  <c r="N2762" i="13"/>
  <c r="M2762" i="13"/>
  <c r="N2761" i="13"/>
  <c r="M2761" i="13"/>
  <c r="N2760" i="13"/>
  <c r="M2760" i="13"/>
  <c r="N2759" i="13"/>
  <c r="M2759" i="13"/>
  <c r="N2758" i="13"/>
  <c r="M2758" i="13"/>
  <c r="N2757" i="13"/>
  <c r="M2757" i="13"/>
  <c r="N2756" i="13"/>
  <c r="M2756" i="13"/>
  <c r="N2755" i="13"/>
  <c r="M2755" i="13"/>
  <c r="N2754" i="13"/>
  <c r="M2754" i="13"/>
  <c r="N2753" i="13"/>
  <c r="M2753" i="13"/>
  <c r="N2752" i="13"/>
  <c r="M2752" i="13"/>
  <c r="N2751" i="13"/>
  <c r="M2751" i="13"/>
  <c r="N2750" i="13"/>
  <c r="M2750" i="13"/>
  <c r="N2749" i="13"/>
  <c r="M2749" i="13"/>
  <c r="N2748" i="13"/>
  <c r="M2748" i="13"/>
  <c r="N2747" i="13"/>
  <c r="M2747" i="13"/>
  <c r="N2746" i="13"/>
  <c r="M2746" i="13"/>
  <c r="N2744" i="13"/>
  <c r="M2744" i="13"/>
  <c r="N2743" i="13"/>
  <c r="M2743" i="13"/>
  <c r="N2742" i="13"/>
  <c r="M2742" i="13"/>
  <c r="N2741" i="13"/>
  <c r="M2741" i="13"/>
  <c r="N2740" i="13"/>
  <c r="M2740" i="13"/>
  <c r="N2739" i="13"/>
  <c r="M2739" i="13"/>
  <c r="N2738" i="13"/>
  <c r="M2738" i="13"/>
  <c r="N2737" i="13"/>
  <c r="M2737" i="13"/>
  <c r="N2736" i="13"/>
  <c r="M2736" i="13"/>
  <c r="N2735" i="13"/>
  <c r="M2735" i="13"/>
  <c r="N2734" i="13"/>
  <c r="M2734" i="13"/>
  <c r="N2733" i="13"/>
  <c r="M2733" i="13"/>
  <c r="N2732" i="13"/>
  <c r="M2732" i="13"/>
  <c r="N2731" i="13"/>
  <c r="M2731" i="13"/>
  <c r="N2730" i="13"/>
  <c r="M2730" i="13"/>
  <c r="N2729" i="13"/>
  <c r="M2729" i="13"/>
  <c r="N2728" i="13"/>
  <c r="M2728" i="13"/>
  <c r="N2727" i="13"/>
  <c r="M2727" i="13"/>
  <c r="N2726" i="13"/>
  <c r="M2726" i="13"/>
  <c r="N2725" i="13"/>
  <c r="M2725" i="13"/>
  <c r="N2724" i="13"/>
  <c r="M2724" i="13"/>
  <c r="N2723" i="13"/>
  <c r="M2723" i="13"/>
  <c r="N2722" i="13"/>
  <c r="M2722" i="13"/>
  <c r="N2721" i="13"/>
  <c r="M2721" i="13"/>
  <c r="N2720" i="13"/>
  <c r="M2720" i="13"/>
  <c r="N2719" i="13"/>
  <c r="M2719" i="13"/>
  <c r="N2718" i="13"/>
  <c r="M2718" i="13"/>
  <c r="N2717" i="13"/>
  <c r="M2717" i="13"/>
  <c r="N2716" i="13"/>
  <c r="M2716" i="13"/>
  <c r="N2715" i="13"/>
  <c r="M2715" i="13"/>
  <c r="N2714" i="13"/>
  <c r="M2714" i="13"/>
  <c r="N2713" i="13"/>
  <c r="M2713" i="13"/>
  <c r="N2712" i="13"/>
  <c r="M2712" i="13"/>
  <c r="N2711" i="13"/>
  <c r="M2711" i="13"/>
  <c r="N2710" i="13"/>
  <c r="M2710" i="13"/>
  <c r="N2709" i="13"/>
  <c r="M2709" i="13"/>
  <c r="N2708" i="13"/>
  <c r="M2708" i="13"/>
  <c r="N2707" i="13"/>
  <c r="M2707" i="13"/>
  <c r="N2706" i="13"/>
  <c r="M2706" i="13"/>
  <c r="N2705" i="13"/>
  <c r="M2705" i="13"/>
  <c r="N2704" i="13"/>
  <c r="M2704" i="13"/>
  <c r="N2703" i="13"/>
  <c r="M2703" i="13"/>
  <c r="N2702" i="13"/>
  <c r="M2702" i="13"/>
  <c r="N2701" i="13"/>
  <c r="M2701" i="13"/>
  <c r="N2700" i="13"/>
  <c r="M2700" i="13"/>
  <c r="N2699" i="13"/>
  <c r="M2699" i="13"/>
  <c r="N2698" i="13"/>
  <c r="M2698" i="13"/>
  <c r="N2697" i="13"/>
  <c r="M2697" i="13"/>
  <c r="N2696" i="13"/>
  <c r="M2696" i="13"/>
  <c r="N2695" i="13"/>
  <c r="M2695" i="13"/>
  <c r="N2694" i="13"/>
  <c r="M2694" i="13"/>
  <c r="N2693" i="13"/>
  <c r="M2693" i="13"/>
  <c r="N2692" i="13"/>
  <c r="M2692" i="13"/>
  <c r="N2691" i="13"/>
  <c r="M2691" i="13"/>
  <c r="N2690" i="13"/>
  <c r="M2690" i="13"/>
  <c r="N2689" i="13"/>
  <c r="M2689" i="13"/>
  <c r="N2688" i="13"/>
  <c r="M2688" i="13"/>
  <c r="N2687" i="13"/>
  <c r="M2687" i="13"/>
  <c r="N2686" i="13"/>
  <c r="M2686" i="13"/>
  <c r="N2685" i="13"/>
  <c r="M2685" i="13"/>
  <c r="N2684" i="13"/>
  <c r="M2684" i="13"/>
  <c r="N2683" i="13"/>
  <c r="M2683" i="13"/>
  <c r="N2682" i="13"/>
  <c r="M2682" i="13"/>
  <c r="N2681" i="13"/>
  <c r="M2681" i="13"/>
  <c r="N2680" i="13"/>
  <c r="M2680" i="13"/>
  <c r="N2679" i="13"/>
  <c r="M2679" i="13"/>
  <c r="N2678" i="13"/>
  <c r="M2678" i="13"/>
  <c r="N2677" i="13"/>
  <c r="M2677" i="13"/>
  <c r="N2676" i="13"/>
  <c r="M2676" i="13"/>
  <c r="N2675" i="13"/>
  <c r="M2675" i="13"/>
  <c r="N2674" i="13"/>
  <c r="M2674" i="13"/>
  <c r="N2673" i="13"/>
  <c r="M2673" i="13"/>
  <c r="N2672" i="13"/>
  <c r="M2672" i="13"/>
  <c r="N2671" i="13"/>
  <c r="M2671" i="13"/>
  <c r="N2670" i="13"/>
  <c r="M2670" i="13"/>
  <c r="N2669" i="13"/>
  <c r="M2669" i="13"/>
  <c r="N2668" i="13"/>
  <c r="M2668" i="13"/>
  <c r="N2667" i="13"/>
  <c r="M2667" i="13"/>
  <c r="N2666" i="13"/>
  <c r="M2666" i="13"/>
  <c r="N2665" i="13"/>
  <c r="M2665" i="13"/>
  <c r="N2664" i="13"/>
  <c r="M2664" i="13"/>
  <c r="N2663" i="13"/>
  <c r="M2663" i="13"/>
  <c r="N2662" i="13"/>
  <c r="M2662" i="13"/>
  <c r="N2661" i="13"/>
  <c r="M2661" i="13"/>
  <c r="N2660" i="13"/>
  <c r="M2660" i="13"/>
  <c r="N2659" i="13"/>
  <c r="M2659" i="13"/>
  <c r="N2658" i="13"/>
  <c r="M2658" i="13"/>
  <c r="N2657" i="13"/>
  <c r="M2657" i="13"/>
  <c r="N2656" i="13"/>
  <c r="M2656" i="13"/>
  <c r="N2655" i="13"/>
  <c r="M2655" i="13"/>
  <c r="N2654" i="13"/>
  <c r="M2654" i="13"/>
  <c r="N2653" i="13"/>
  <c r="M2653" i="13"/>
  <c r="N2652" i="13"/>
  <c r="M2652" i="13"/>
  <c r="N2651" i="13"/>
  <c r="M2651" i="13"/>
  <c r="N2650" i="13"/>
  <c r="M2650" i="13"/>
  <c r="N2649" i="13"/>
  <c r="M2649" i="13"/>
  <c r="N2648" i="13"/>
  <c r="M2648" i="13"/>
  <c r="N2647" i="13"/>
  <c r="M2647" i="13"/>
  <c r="N2646" i="13"/>
  <c r="M2646" i="13"/>
  <c r="N2645" i="13"/>
  <c r="M2645" i="13"/>
  <c r="N2644" i="13"/>
  <c r="M2644" i="13"/>
  <c r="N2643" i="13"/>
  <c r="M2643" i="13"/>
  <c r="N2642" i="13"/>
  <c r="M2642" i="13"/>
  <c r="N2641" i="13"/>
  <c r="M2641" i="13"/>
  <c r="N2640" i="13"/>
  <c r="M2640" i="13"/>
  <c r="N2639" i="13"/>
  <c r="M2639" i="13"/>
  <c r="N2638" i="13"/>
  <c r="M2638" i="13"/>
  <c r="N2637" i="13"/>
  <c r="M2637" i="13"/>
  <c r="N2636" i="13"/>
  <c r="M2636" i="13"/>
  <c r="N2635" i="13"/>
  <c r="M2635" i="13"/>
  <c r="N2634" i="13"/>
  <c r="M2634" i="13"/>
  <c r="N2633" i="13"/>
  <c r="M2633" i="13"/>
  <c r="N2632" i="13"/>
  <c r="M2632" i="13"/>
  <c r="N2631" i="13"/>
  <c r="M2631" i="13"/>
  <c r="N2630" i="13"/>
  <c r="M2630" i="13"/>
  <c r="N2629" i="13"/>
  <c r="M2629" i="13"/>
  <c r="N2628" i="13"/>
  <c r="M2628" i="13"/>
  <c r="N2627" i="13"/>
  <c r="M2627" i="13"/>
  <c r="N2626" i="13"/>
  <c r="M2626" i="13"/>
  <c r="N2625" i="13"/>
  <c r="M2625" i="13"/>
  <c r="N2624" i="13"/>
  <c r="M2624" i="13"/>
  <c r="N2623" i="13"/>
  <c r="M2623" i="13"/>
  <c r="N2622" i="13"/>
  <c r="M2622" i="13"/>
  <c r="N2621" i="13"/>
  <c r="M2621" i="13"/>
  <c r="N2620" i="13"/>
  <c r="M2620" i="13"/>
  <c r="N2619" i="13"/>
  <c r="M2619" i="13"/>
  <c r="N2618" i="13"/>
  <c r="M2618" i="13"/>
  <c r="N2617" i="13"/>
  <c r="M2617" i="13"/>
  <c r="N2616" i="13"/>
  <c r="M2616" i="13"/>
  <c r="N2615" i="13"/>
  <c r="M2615" i="13"/>
  <c r="N2614" i="13"/>
  <c r="M2614" i="13"/>
  <c r="N2613" i="13"/>
  <c r="M2613" i="13"/>
  <c r="N2612" i="13"/>
  <c r="M2612" i="13"/>
  <c r="N2611" i="13"/>
  <c r="M2611" i="13"/>
  <c r="N2610" i="13"/>
  <c r="M2610" i="13"/>
  <c r="N2609" i="13"/>
  <c r="M2609" i="13"/>
  <c r="N2608" i="13"/>
  <c r="M2608" i="13"/>
  <c r="N2607" i="13"/>
  <c r="M2607" i="13"/>
  <c r="N2606" i="13"/>
  <c r="M2606" i="13"/>
  <c r="N2605" i="13"/>
  <c r="M2605" i="13"/>
  <c r="N2604" i="13"/>
  <c r="M2604" i="13"/>
  <c r="N2603" i="13"/>
  <c r="M2603" i="13"/>
  <c r="N2602" i="13"/>
  <c r="M2602" i="13"/>
  <c r="N2601" i="13"/>
  <c r="M2601" i="13"/>
  <c r="N2600" i="13"/>
  <c r="M2600" i="13"/>
  <c r="N2599" i="13"/>
  <c r="M2599" i="13"/>
  <c r="N2598" i="13"/>
  <c r="M2598" i="13"/>
  <c r="N2597" i="13"/>
  <c r="M2597" i="13"/>
  <c r="N2596" i="13"/>
  <c r="M2596" i="13"/>
  <c r="N2595" i="13"/>
  <c r="M2595" i="13"/>
  <c r="N2594" i="13"/>
  <c r="M2594" i="13"/>
  <c r="N2593" i="13"/>
  <c r="M2593" i="13"/>
  <c r="N2592" i="13"/>
  <c r="M2592" i="13"/>
  <c r="N2591" i="13"/>
  <c r="M2591" i="13"/>
  <c r="N2590" i="13"/>
  <c r="M2590" i="13"/>
  <c r="N2589" i="13"/>
  <c r="M2589" i="13"/>
  <c r="N2588" i="13"/>
  <c r="M2588" i="13"/>
  <c r="N2587" i="13"/>
  <c r="M2587" i="13"/>
  <c r="N2586" i="13"/>
  <c r="M2586" i="13"/>
  <c r="N2585" i="13"/>
  <c r="M2585" i="13"/>
  <c r="N2584" i="13"/>
  <c r="M2584" i="13"/>
  <c r="N2583" i="13"/>
  <c r="M2583" i="13"/>
  <c r="N2582" i="13"/>
  <c r="M2582" i="13"/>
  <c r="N2581" i="13"/>
  <c r="M2581" i="13"/>
  <c r="N2580" i="13"/>
  <c r="M2580" i="13"/>
  <c r="N2579" i="13"/>
  <c r="M2579" i="13"/>
  <c r="N2578" i="13"/>
  <c r="M2578" i="13"/>
  <c r="N2577" i="13"/>
  <c r="M2577" i="13"/>
  <c r="N2576" i="13"/>
  <c r="M2576" i="13"/>
  <c r="N2575" i="13"/>
  <c r="M2575" i="13"/>
  <c r="N2574" i="13"/>
  <c r="M2574" i="13"/>
  <c r="N2573" i="13"/>
  <c r="M2573" i="13"/>
  <c r="N2572" i="13"/>
  <c r="M2572" i="13"/>
  <c r="N2571" i="13"/>
  <c r="M2571" i="13"/>
  <c r="N2570" i="13"/>
  <c r="M2570" i="13"/>
  <c r="N2569" i="13"/>
  <c r="M2569" i="13"/>
  <c r="N2568" i="13"/>
  <c r="M2568" i="13"/>
  <c r="N2567" i="13"/>
  <c r="M2567" i="13"/>
  <c r="N2566" i="13"/>
  <c r="M2566" i="13"/>
  <c r="N2565" i="13"/>
  <c r="M2565" i="13"/>
  <c r="N2564" i="13"/>
  <c r="M2564" i="13"/>
  <c r="N2563" i="13"/>
  <c r="M2563" i="13"/>
  <c r="N2562" i="13"/>
  <c r="M2562" i="13"/>
  <c r="N2561" i="13"/>
  <c r="M2561" i="13"/>
  <c r="N2560" i="13"/>
  <c r="M2560" i="13"/>
  <c r="N2559" i="13"/>
  <c r="M2559" i="13"/>
  <c r="N2558" i="13"/>
  <c r="M2558" i="13"/>
  <c r="N2557" i="13"/>
  <c r="M2557" i="13"/>
  <c r="N2556" i="13"/>
  <c r="M2556" i="13"/>
  <c r="N2555" i="13"/>
  <c r="M2555" i="13"/>
  <c r="N2554" i="13"/>
  <c r="M2554" i="13"/>
  <c r="N2553" i="13"/>
  <c r="M2553" i="13"/>
  <c r="N2552" i="13"/>
  <c r="M2552" i="13"/>
  <c r="N2551" i="13"/>
  <c r="M2551" i="13"/>
  <c r="N2550" i="13"/>
  <c r="M2550" i="13"/>
  <c r="N2549" i="13"/>
  <c r="M2549" i="13"/>
  <c r="N2548" i="13"/>
  <c r="M2548" i="13"/>
  <c r="N2547" i="13"/>
  <c r="M2547" i="13"/>
  <c r="N2546" i="13"/>
  <c r="M2546" i="13"/>
  <c r="N2545" i="13"/>
  <c r="M2545" i="13"/>
  <c r="N2544" i="13"/>
  <c r="M2544" i="13"/>
  <c r="N2543" i="13"/>
  <c r="M2543" i="13"/>
  <c r="N2542" i="13"/>
  <c r="M2542" i="13"/>
  <c r="N2541" i="13"/>
  <c r="M2541" i="13"/>
  <c r="N2540" i="13"/>
  <c r="M2540" i="13"/>
  <c r="N2539" i="13"/>
  <c r="M2539" i="13"/>
  <c r="N2538" i="13"/>
  <c r="M2538" i="13"/>
  <c r="N2537" i="13"/>
  <c r="M2537" i="13"/>
  <c r="N2536" i="13"/>
  <c r="M2536" i="13"/>
  <c r="N2535" i="13"/>
  <c r="M2535" i="13"/>
  <c r="N2534" i="13"/>
  <c r="M2534" i="13"/>
  <c r="N2533" i="13"/>
  <c r="M2533" i="13"/>
  <c r="N2532" i="13"/>
  <c r="M2532" i="13"/>
  <c r="N2531" i="13"/>
  <c r="M2531" i="13"/>
  <c r="N2530" i="13"/>
  <c r="M2530" i="13"/>
  <c r="N2529" i="13"/>
  <c r="M2529" i="13"/>
  <c r="N2528" i="13"/>
  <c r="M2528" i="13"/>
  <c r="N2527" i="13"/>
  <c r="M2527" i="13"/>
  <c r="N2526" i="13"/>
  <c r="M2526" i="13"/>
  <c r="N2525" i="13"/>
  <c r="M2525" i="13"/>
  <c r="N2524" i="13"/>
  <c r="M2524" i="13"/>
  <c r="N2523" i="13"/>
  <c r="M2523" i="13"/>
  <c r="N2522" i="13"/>
  <c r="M2522" i="13"/>
  <c r="N2521" i="13"/>
  <c r="M2521" i="13"/>
  <c r="N2520" i="13"/>
  <c r="M2520" i="13"/>
  <c r="N2519" i="13"/>
  <c r="M2519" i="13"/>
  <c r="N2518" i="13"/>
  <c r="M2518" i="13"/>
  <c r="N2517" i="13"/>
  <c r="M2517" i="13"/>
  <c r="N2516" i="13"/>
  <c r="M2516" i="13"/>
  <c r="N2515" i="13"/>
  <c r="M2515" i="13"/>
  <c r="N2514" i="13"/>
  <c r="M2514" i="13"/>
  <c r="N2513" i="13"/>
  <c r="M2513" i="13"/>
  <c r="N2512" i="13"/>
  <c r="M2512" i="13"/>
  <c r="N2511" i="13"/>
  <c r="M2511" i="13"/>
  <c r="N2510" i="13"/>
  <c r="M2510" i="13"/>
  <c r="N2509" i="13"/>
  <c r="M2509" i="13"/>
  <c r="N2508" i="13"/>
  <c r="M2508" i="13"/>
  <c r="N2507" i="13"/>
  <c r="M2507" i="13"/>
  <c r="N2506" i="13"/>
  <c r="M2506" i="13"/>
  <c r="N2505" i="13"/>
  <c r="M2505" i="13"/>
  <c r="N2504" i="13"/>
  <c r="M2504" i="13"/>
  <c r="N2503" i="13"/>
  <c r="M2503" i="13"/>
  <c r="N2502" i="13"/>
  <c r="M2502" i="13"/>
  <c r="N2501" i="13"/>
  <c r="M2501" i="13"/>
  <c r="N2500" i="13"/>
  <c r="M2500" i="13"/>
  <c r="N2499" i="13"/>
  <c r="M2499" i="13"/>
  <c r="N2498" i="13"/>
  <c r="M2498" i="13"/>
  <c r="N2497" i="13"/>
  <c r="M2497" i="13"/>
  <c r="N2496" i="13"/>
  <c r="M2496" i="13"/>
  <c r="N2495" i="13"/>
  <c r="M2495" i="13"/>
  <c r="N2494" i="13"/>
  <c r="M2494" i="13"/>
  <c r="N2493" i="13"/>
  <c r="M2493" i="13"/>
  <c r="N2492" i="13"/>
  <c r="M2492" i="13"/>
  <c r="N2491" i="13"/>
  <c r="M2491" i="13"/>
  <c r="N2490" i="13"/>
  <c r="M2490" i="13"/>
  <c r="N2489" i="13"/>
  <c r="M2489" i="13"/>
  <c r="N2488" i="13"/>
  <c r="M2488" i="13"/>
  <c r="N2487" i="13"/>
  <c r="M2487" i="13"/>
  <c r="N2486" i="13"/>
  <c r="M2486" i="13"/>
  <c r="N2485" i="13"/>
  <c r="M2485" i="13"/>
  <c r="N2484" i="13"/>
  <c r="M2484" i="13"/>
  <c r="N2483" i="13"/>
  <c r="M2483" i="13"/>
  <c r="N2482" i="13"/>
  <c r="M2482" i="13"/>
  <c r="N2481" i="13"/>
  <c r="M2481" i="13"/>
  <c r="N2480" i="13"/>
  <c r="M2480" i="13"/>
  <c r="N2479" i="13"/>
  <c r="M2479" i="13"/>
  <c r="N2478" i="13"/>
  <c r="M2478" i="13"/>
  <c r="N2477" i="13"/>
  <c r="M2477" i="13"/>
  <c r="N2476" i="13"/>
  <c r="M2476" i="13"/>
  <c r="N2475" i="13"/>
  <c r="M2475" i="13"/>
  <c r="N2474" i="13"/>
  <c r="M2474" i="13"/>
  <c r="N2473" i="13"/>
  <c r="M2473" i="13"/>
  <c r="N2472" i="13"/>
  <c r="M2472" i="13"/>
  <c r="N2471" i="13"/>
  <c r="M2471" i="13"/>
  <c r="N2470" i="13"/>
  <c r="M2470" i="13"/>
  <c r="N2469" i="13"/>
  <c r="M2469" i="13"/>
  <c r="N2468" i="13"/>
  <c r="M2468" i="13"/>
  <c r="N2467" i="13"/>
  <c r="M2467" i="13"/>
  <c r="N2466" i="13"/>
  <c r="M2466" i="13"/>
  <c r="N2465" i="13"/>
  <c r="M2465" i="13"/>
  <c r="N2464" i="13"/>
  <c r="M2464" i="13"/>
  <c r="N2463" i="13"/>
  <c r="M2463" i="13"/>
  <c r="N2462" i="13"/>
  <c r="M2462" i="13"/>
  <c r="N2461" i="13"/>
  <c r="M2461" i="13"/>
  <c r="N2460" i="13"/>
  <c r="M2460" i="13"/>
  <c r="N2459" i="13"/>
  <c r="M2459" i="13"/>
  <c r="N2458" i="13"/>
  <c r="M2458" i="13"/>
  <c r="N2457" i="13"/>
  <c r="M2457" i="13"/>
  <c r="N2456" i="13"/>
  <c r="M2456" i="13"/>
  <c r="N2455" i="13"/>
  <c r="M2455" i="13"/>
  <c r="N2454" i="13"/>
  <c r="M2454" i="13"/>
  <c r="N2453" i="13"/>
  <c r="M2453" i="13"/>
  <c r="N2452" i="13"/>
  <c r="M2452" i="13"/>
  <c r="N2451" i="13"/>
  <c r="M2451" i="13"/>
  <c r="N2450" i="13"/>
  <c r="M2450" i="13"/>
  <c r="N2449" i="13"/>
  <c r="M2449" i="13"/>
  <c r="N2448" i="13"/>
  <c r="M2448" i="13"/>
  <c r="N2447" i="13"/>
  <c r="M2447" i="13"/>
  <c r="N2446" i="13"/>
  <c r="M2446" i="13"/>
  <c r="N2445" i="13"/>
  <c r="M2445" i="13"/>
  <c r="N2444" i="13"/>
  <c r="M2444" i="13"/>
  <c r="N2443" i="13"/>
  <c r="M2443" i="13"/>
  <c r="N2442" i="13"/>
  <c r="M2442" i="13"/>
  <c r="N2441" i="13"/>
  <c r="M2441" i="13"/>
  <c r="N2440" i="13"/>
  <c r="M2440" i="13"/>
  <c r="N2439" i="13"/>
  <c r="M2439" i="13"/>
  <c r="N2438" i="13"/>
  <c r="M2438" i="13"/>
  <c r="N2437" i="13"/>
  <c r="M2437" i="13"/>
  <c r="N2436" i="13"/>
  <c r="M2436" i="13"/>
  <c r="N2435" i="13"/>
  <c r="M2435" i="13"/>
  <c r="N2434" i="13"/>
  <c r="M2434" i="13"/>
  <c r="N2433" i="13"/>
  <c r="M2433" i="13"/>
  <c r="N2432" i="13"/>
  <c r="M2432" i="13"/>
  <c r="N2431" i="13"/>
  <c r="M2431" i="13"/>
  <c r="N2430" i="13"/>
  <c r="M2430" i="13"/>
  <c r="N2429" i="13"/>
  <c r="M2429" i="13"/>
  <c r="N2428" i="13"/>
  <c r="M2428" i="13"/>
  <c r="N2427" i="13"/>
  <c r="M2427" i="13"/>
  <c r="N2426" i="13"/>
  <c r="M2426" i="13"/>
  <c r="N2425" i="13"/>
  <c r="M2425" i="13"/>
  <c r="N2424" i="13"/>
  <c r="M2424" i="13"/>
  <c r="N2423" i="13"/>
  <c r="M2423" i="13"/>
  <c r="N2422" i="13"/>
  <c r="M2422" i="13"/>
  <c r="N2421" i="13"/>
  <c r="M2421" i="13"/>
  <c r="N2420" i="13"/>
  <c r="M2420" i="13"/>
  <c r="N2419" i="13"/>
  <c r="M2419" i="13"/>
  <c r="N2418" i="13"/>
  <c r="M2418" i="13"/>
  <c r="N2417" i="13"/>
  <c r="M2417" i="13"/>
  <c r="N2416" i="13"/>
  <c r="M2416" i="13"/>
  <c r="N2415" i="13"/>
  <c r="M2415" i="13"/>
  <c r="N2414" i="13"/>
  <c r="M2414" i="13"/>
  <c r="N2413" i="13"/>
  <c r="M2413" i="13"/>
  <c r="N2412" i="13"/>
  <c r="M2412" i="13"/>
  <c r="N2411" i="13"/>
  <c r="M2411" i="13"/>
  <c r="N2410" i="13"/>
  <c r="M2410" i="13"/>
  <c r="N2409" i="13"/>
  <c r="M2409" i="13"/>
  <c r="N2408" i="13"/>
  <c r="M2408" i="13"/>
  <c r="N2407" i="13"/>
  <c r="M2407" i="13"/>
  <c r="N2406" i="13"/>
  <c r="M2406" i="13"/>
  <c r="N2405" i="13"/>
  <c r="M2405" i="13"/>
  <c r="N2404" i="13"/>
  <c r="M2404" i="13"/>
  <c r="N2403" i="13"/>
  <c r="M2403" i="13"/>
  <c r="N2402" i="13"/>
  <c r="M2402" i="13"/>
  <c r="N2401" i="13"/>
  <c r="M2401" i="13"/>
  <c r="N2400" i="13"/>
  <c r="M2400" i="13"/>
  <c r="N2399" i="13"/>
  <c r="M2399" i="13"/>
  <c r="N2398" i="13"/>
  <c r="M2398" i="13"/>
  <c r="N2397" i="13"/>
  <c r="M2397" i="13"/>
  <c r="N2396" i="13"/>
  <c r="M2396" i="13"/>
  <c r="N2395" i="13"/>
  <c r="M2395" i="13"/>
  <c r="N2394" i="13"/>
  <c r="M2394" i="13"/>
  <c r="N2393" i="13"/>
  <c r="M2393" i="13"/>
  <c r="N2392" i="13"/>
  <c r="M2392" i="13"/>
  <c r="N2391" i="13"/>
  <c r="M2391" i="13"/>
  <c r="N2390" i="13"/>
  <c r="M2390" i="13"/>
  <c r="N2389" i="13"/>
  <c r="M2389" i="13"/>
  <c r="N2388" i="13"/>
  <c r="M2388" i="13"/>
  <c r="N2387" i="13"/>
  <c r="M2387" i="13"/>
  <c r="N2386" i="13"/>
  <c r="M2386" i="13"/>
  <c r="N2385" i="13"/>
  <c r="M2385" i="13"/>
  <c r="N2384" i="13"/>
  <c r="M2384" i="13"/>
  <c r="N2383" i="13"/>
  <c r="M2383" i="13"/>
  <c r="N2382" i="13"/>
  <c r="M2382" i="13"/>
  <c r="N2381" i="13"/>
  <c r="M2381" i="13"/>
  <c r="N2380" i="13"/>
  <c r="M2380" i="13"/>
  <c r="N2379" i="13"/>
  <c r="M2379" i="13"/>
  <c r="N2378" i="13"/>
  <c r="M2378" i="13"/>
  <c r="N2377" i="13"/>
  <c r="M2377" i="13"/>
  <c r="N2376" i="13"/>
  <c r="M2376" i="13"/>
  <c r="N2375" i="13"/>
  <c r="M2375" i="13"/>
  <c r="N2374" i="13"/>
  <c r="M2374" i="13"/>
  <c r="N2373" i="13"/>
  <c r="M2373" i="13"/>
  <c r="N2372" i="13"/>
  <c r="M2372" i="13"/>
  <c r="N2371" i="13"/>
  <c r="M2371" i="13"/>
  <c r="N2370" i="13"/>
  <c r="M2370" i="13"/>
  <c r="N2369" i="13"/>
  <c r="M2369" i="13"/>
  <c r="N2368" i="13"/>
  <c r="M2368" i="13"/>
  <c r="N2367" i="13"/>
  <c r="M2367" i="13"/>
  <c r="N2366" i="13"/>
  <c r="M2366" i="13"/>
  <c r="N2365" i="13"/>
  <c r="M2365" i="13"/>
  <c r="N2364" i="13"/>
  <c r="M2364" i="13"/>
  <c r="N2363" i="13"/>
  <c r="M2363" i="13"/>
  <c r="N2362" i="13"/>
  <c r="M2362" i="13"/>
  <c r="N2361" i="13"/>
  <c r="M2361" i="13"/>
  <c r="N2360" i="13"/>
  <c r="M2360" i="13"/>
  <c r="N2359" i="13"/>
  <c r="M2359" i="13"/>
  <c r="N2358" i="13"/>
  <c r="M2358" i="13"/>
  <c r="N2357" i="13"/>
  <c r="M2357" i="13"/>
  <c r="N2356" i="13"/>
  <c r="M2356" i="13"/>
  <c r="N2355" i="13"/>
  <c r="M2355" i="13"/>
  <c r="N2354" i="13"/>
  <c r="M2354" i="13"/>
  <c r="N2353" i="13"/>
  <c r="M2353" i="13"/>
  <c r="N2352" i="13"/>
  <c r="M2352" i="13"/>
  <c r="N2351" i="13"/>
  <c r="M2351" i="13"/>
  <c r="N2350" i="13"/>
  <c r="M2350" i="13"/>
  <c r="N2349" i="13"/>
  <c r="M2349" i="13"/>
  <c r="N2348" i="13"/>
  <c r="M2348" i="13"/>
  <c r="N2347" i="13"/>
  <c r="M2347" i="13"/>
  <c r="N2346" i="13"/>
  <c r="M2346" i="13"/>
  <c r="N2345" i="13"/>
  <c r="M2345" i="13"/>
  <c r="N2344" i="13"/>
  <c r="M2344" i="13"/>
  <c r="N2343" i="13"/>
  <c r="M2343" i="13"/>
  <c r="N2342" i="13"/>
  <c r="M2342" i="13"/>
  <c r="N2341" i="13"/>
  <c r="M2341" i="13"/>
  <c r="N2340" i="13"/>
  <c r="M2340" i="13"/>
  <c r="N2339" i="13"/>
  <c r="M2339" i="13"/>
  <c r="N2338" i="13"/>
  <c r="M2338" i="13"/>
  <c r="N2337" i="13"/>
  <c r="M2337" i="13"/>
  <c r="N2336" i="13"/>
  <c r="M2336" i="13"/>
  <c r="N2335" i="13"/>
  <c r="M2335" i="13"/>
  <c r="N2334" i="13"/>
  <c r="M2334" i="13"/>
  <c r="N2333" i="13"/>
  <c r="M2333" i="13"/>
  <c r="N2332" i="13"/>
  <c r="M2332" i="13"/>
  <c r="N2331" i="13"/>
  <c r="M2331" i="13"/>
  <c r="N2330" i="13"/>
  <c r="M2330" i="13"/>
  <c r="N2329" i="13"/>
  <c r="M2329" i="13"/>
  <c r="N2328" i="13"/>
  <c r="M2328" i="13"/>
  <c r="N2327" i="13"/>
  <c r="M2327" i="13"/>
  <c r="N2326" i="13"/>
  <c r="M2326" i="13"/>
  <c r="N2325" i="13"/>
  <c r="M2325" i="13"/>
  <c r="N2324" i="13"/>
  <c r="M2324" i="13"/>
  <c r="N2323" i="13"/>
  <c r="M2323" i="13"/>
  <c r="N2322" i="13"/>
  <c r="M2322" i="13"/>
  <c r="N2321" i="13"/>
  <c r="M2321" i="13"/>
  <c r="N2320" i="13"/>
  <c r="M2320" i="13"/>
  <c r="N2319" i="13"/>
  <c r="M2319" i="13"/>
  <c r="N2318" i="13"/>
  <c r="M2318" i="13"/>
  <c r="N2317" i="13"/>
  <c r="M2317" i="13"/>
  <c r="N2316" i="13"/>
  <c r="M2316" i="13"/>
  <c r="N2315" i="13"/>
  <c r="M2315" i="13"/>
  <c r="N2314" i="13"/>
  <c r="M2314" i="13"/>
  <c r="N2313" i="13"/>
  <c r="M2313" i="13"/>
  <c r="N2312" i="13"/>
  <c r="M2312" i="13"/>
  <c r="N2311" i="13"/>
  <c r="M2311" i="13"/>
  <c r="N2310" i="13"/>
  <c r="M2310" i="13"/>
  <c r="N2309" i="13"/>
  <c r="M2309" i="13"/>
  <c r="N2308" i="13"/>
  <c r="M2308" i="13"/>
  <c r="N2307" i="13"/>
  <c r="M2307" i="13"/>
  <c r="N2306" i="13"/>
  <c r="M2306" i="13"/>
  <c r="N2305" i="13"/>
  <c r="M2305" i="13"/>
  <c r="N2304" i="13"/>
  <c r="M2304" i="13"/>
  <c r="N2303" i="13"/>
  <c r="M2303" i="13"/>
  <c r="N2302" i="13"/>
  <c r="M2302" i="13"/>
  <c r="N2301" i="13"/>
  <c r="M2301" i="13"/>
  <c r="N2300" i="13"/>
  <c r="M2300" i="13"/>
  <c r="N2299" i="13"/>
  <c r="M2299" i="13"/>
  <c r="N2298" i="13"/>
  <c r="M2298" i="13"/>
  <c r="N2297" i="13"/>
  <c r="M2297" i="13"/>
  <c r="N2296" i="13"/>
  <c r="M2296" i="13"/>
  <c r="N2295" i="13"/>
  <c r="M2295" i="13"/>
  <c r="N2294" i="13"/>
  <c r="M2294" i="13"/>
  <c r="N2293" i="13"/>
  <c r="M2293" i="13"/>
  <c r="N2292" i="13"/>
  <c r="M2292" i="13"/>
  <c r="N2291" i="13"/>
  <c r="M2291" i="13"/>
  <c r="N2290" i="13"/>
  <c r="M2290" i="13"/>
  <c r="N2289" i="13"/>
  <c r="M2289" i="13"/>
  <c r="N2288" i="13"/>
  <c r="M2288" i="13"/>
  <c r="N2287" i="13"/>
  <c r="M2287" i="13"/>
  <c r="N2286" i="13"/>
  <c r="M2286" i="13"/>
  <c r="N2285" i="13"/>
  <c r="M2285" i="13"/>
  <c r="N2284" i="13"/>
  <c r="M2284" i="13"/>
  <c r="N2283" i="13"/>
  <c r="M2283" i="13"/>
  <c r="N2282" i="13"/>
  <c r="M2282" i="13"/>
  <c r="N2281" i="13"/>
  <c r="M2281" i="13"/>
  <c r="N2280" i="13"/>
  <c r="M2280" i="13"/>
  <c r="N2279" i="13"/>
  <c r="M2279" i="13"/>
  <c r="N2278" i="13"/>
  <c r="M2278" i="13"/>
  <c r="N2277" i="13"/>
  <c r="M2277" i="13"/>
  <c r="N2276" i="13"/>
  <c r="M2276" i="13"/>
  <c r="N2275" i="13"/>
  <c r="M2275" i="13"/>
  <c r="N2274" i="13"/>
  <c r="M2274" i="13"/>
  <c r="N2273" i="13"/>
  <c r="M2273" i="13"/>
  <c r="N2272" i="13"/>
  <c r="M2272" i="13"/>
  <c r="N2271" i="13"/>
  <c r="M2271" i="13"/>
  <c r="N2270" i="13"/>
  <c r="M2270" i="13"/>
  <c r="N2269" i="13"/>
  <c r="M2269" i="13"/>
  <c r="N2268" i="13"/>
  <c r="M2268" i="13"/>
  <c r="N2267" i="13"/>
  <c r="M2267" i="13"/>
  <c r="N2266" i="13"/>
  <c r="M2266" i="13"/>
  <c r="N2265" i="13"/>
  <c r="M2265" i="13"/>
  <c r="N2264" i="13"/>
  <c r="M2264" i="13"/>
  <c r="N2263" i="13"/>
  <c r="M2263" i="13"/>
  <c r="N2262" i="13"/>
  <c r="M2262" i="13"/>
  <c r="N2261" i="13"/>
  <c r="M2261" i="13"/>
  <c r="N2260" i="13"/>
  <c r="M2260" i="13"/>
  <c r="N2259" i="13"/>
  <c r="M2259" i="13"/>
  <c r="N2258" i="13"/>
  <c r="M2258" i="13"/>
  <c r="N2257" i="13"/>
  <c r="M2257" i="13"/>
  <c r="N2256" i="13"/>
  <c r="M2256" i="13"/>
  <c r="N2255" i="13"/>
  <c r="M2255" i="13"/>
  <c r="N2254" i="13"/>
  <c r="M2254" i="13"/>
  <c r="N2253" i="13"/>
  <c r="M2253" i="13"/>
  <c r="N2252" i="13"/>
  <c r="M2252" i="13"/>
  <c r="N2251" i="13"/>
  <c r="M2251" i="13"/>
  <c r="N2250" i="13"/>
  <c r="M2250" i="13"/>
  <c r="N2249" i="13"/>
  <c r="M2249" i="13"/>
  <c r="N2248" i="13"/>
  <c r="M2248" i="13"/>
  <c r="N2247" i="13"/>
  <c r="M2247" i="13"/>
  <c r="N2246" i="13"/>
  <c r="M2246" i="13"/>
  <c r="N2245" i="13"/>
  <c r="M2245" i="13"/>
  <c r="N2244" i="13"/>
  <c r="M2244" i="13"/>
  <c r="N2243" i="13"/>
  <c r="M2243" i="13"/>
  <c r="N2242" i="13"/>
  <c r="M2242" i="13"/>
  <c r="N2241" i="13"/>
  <c r="M2241" i="13"/>
  <c r="N2240" i="13"/>
  <c r="M2240" i="13"/>
  <c r="N2239" i="13"/>
  <c r="M2239" i="13"/>
  <c r="N2238" i="13"/>
  <c r="M2238" i="13"/>
  <c r="N2237" i="13"/>
  <c r="M2237" i="13"/>
  <c r="N2236" i="13"/>
  <c r="M2236" i="13"/>
  <c r="N2235" i="13"/>
  <c r="M2235" i="13"/>
  <c r="N2234" i="13"/>
  <c r="M2234" i="13"/>
  <c r="N2233" i="13"/>
  <c r="M2233" i="13"/>
  <c r="N2232" i="13"/>
  <c r="M2232" i="13"/>
  <c r="N2231" i="13"/>
  <c r="M2231" i="13"/>
  <c r="N2230" i="13"/>
  <c r="M2230" i="13"/>
  <c r="N2229" i="13"/>
  <c r="M2229" i="13"/>
  <c r="N2228" i="13"/>
  <c r="M2228" i="13"/>
  <c r="N2227" i="13"/>
  <c r="M2227" i="13"/>
  <c r="N2226" i="13"/>
  <c r="M2226" i="13"/>
  <c r="N2225" i="13"/>
  <c r="M2225" i="13"/>
  <c r="N2224" i="13"/>
  <c r="M2224" i="13"/>
  <c r="N2223" i="13"/>
  <c r="M2223" i="13"/>
  <c r="N2222" i="13"/>
  <c r="M2222" i="13"/>
  <c r="N2221" i="13"/>
  <c r="M2221" i="13"/>
  <c r="N2220" i="13"/>
  <c r="M2220" i="13"/>
  <c r="N2219" i="13"/>
  <c r="M2219" i="13"/>
  <c r="N2218" i="13"/>
  <c r="M2218" i="13"/>
  <c r="N2217" i="13"/>
  <c r="M2217" i="13"/>
  <c r="N2216" i="13"/>
  <c r="M2216" i="13"/>
  <c r="N2215" i="13"/>
  <c r="M2215" i="13"/>
  <c r="N2214" i="13"/>
  <c r="M2214" i="13"/>
  <c r="N2213" i="13"/>
  <c r="M2213" i="13"/>
  <c r="N2212" i="13"/>
  <c r="M2212" i="13"/>
  <c r="N2211" i="13"/>
  <c r="M2211" i="13"/>
  <c r="N2210" i="13"/>
  <c r="M2210" i="13"/>
  <c r="N2209" i="13"/>
  <c r="M2209" i="13"/>
  <c r="N2208" i="13"/>
  <c r="M2208" i="13"/>
  <c r="N2207" i="13"/>
  <c r="M2207" i="13"/>
  <c r="N2206" i="13"/>
  <c r="M2206" i="13"/>
  <c r="N2205" i="13"/>
  <c r="M2205" i="13"/>
  <c r="N2204" i="13"/>
  <c r="M2204" i="13"/>
  <c r="N2203" i="13"/>
  <c r="M2203" i="13"/>
  <c r="N2202" i="13"/>
  <c r="M2202" i="13"/>
  <c r="N2201" i="13"/>
  <c r="M2201" i="13"/>
  <c r="N2200" i="13"/>
  <c r="M2200" i="13"/>
  <c r="N2199" i="13"/>
  <c r="M2199" i="13"/>
  <c r="N2198" i="13"/>
  <c r="M2198" i="13"/>
  <c r="N2197" i="13"/>
  <c r="M2197" i="13"/>
  <c r="N2196" i="13"/>
  <c r="M2196" i="13"/>
  <c r="N2195" i="13"/>
  <c r="M2195" i="13"/>
  <c r="N2194" i="13"/>
  <c r="M2194" i="13"/>
  <c r="N2193" i="13"/>
  <c r="M2193" i="13"/>
  <c r="N2192" i="13"/>
  <c r="M2192" i="13"/>
  <c r="N2191" i="13"/>
  <c r="M2191" i="13"/>
  <c r="N2190" i="13"/>
  <c r="M2190" i="13"/>
  <c r="N2189" i="13"/>
  <c r="M2189" i="13"/>
  <c r="N2188" i="13"/>
  <c r="M2188" i="13"/>
  <c r="N2187" i="13"/>
  <c r="M2187" i="13"/>
  <c r="N2186" i="13"/>
  <c r="M2186" i="13"/>
  <c r="N2185" i="13"/>
  <c r="M2185" i="13"/>
  <c r="N2184" i="13"/>
  <c r="M2184" i="13"/>
  <c r="N2183" i="13"/>
  <c r="M2183" i="13"/>
  <c r="N2182" i="13"/>
  <c r="M2182" i="13"/>
  <c r="N2181" i="13"/>
  <c r="M2181" i="13"/>
  <c r="N2180" i="13"/>
  <c r="M2180" i="13"/>
  <c r="N2179" i="13"/>
  <c r="M2179" i="13"/>
  <c r="N2178" i="13"/>
  <c r="M2178" i="13"/>
  <c r="N2177" i="13"/>
  <c r="M2177" i="13"/>
  <c r="N2176" i="13"/>
  <c r="M2176" i="13"/>
  <c r="N2175" i="13"/>
  <c r="M2175" i="13"/>
  <c r="N2174" i="13"/>
  <c r="M2174" i="13"/>
  <c r="N2173" i="13"/>
  <c r="M2173" i="13"/>
  <c r="N2172" i="13"/>
  <c r="M2172" i="13"/>
  <c r="N2171" i="13"/>
  <c r="M2171" i="13"/>
  <c r="N2170" i="13"/>
  <c r="M2170" i="13"/>
  <c r="N2169" i="13"/>
  <c r="M2169" i="13"/>
  <c r="N2168" i="13"/>
  <c r="M2168" i="13"/>
  <c r="N2167" i="13"/>
  <c r="M2167" i="13"/>
  <c r="N2166" i="13"/>
  <c r="M2166" i="13"/>
  <c r="N2165" i="13"/>
  <c r="M2165" i="13"/>
  <c r="N2164" i="13"/>
  <c r="M2164" i="13"/>
  <c r="N2163" i="13"/>
  <c r="M2163" i="13"/>
  <c r="N2162" i="13"/>
  <c r="M2162" i="13"/>
  <c r="N2161" i="13"/>
  <c r="M2161" i="13"/>
  <c r="N2160" i="13"/>
  <c r="M2160" i="13"/>
  <c r="N2159" i="13"/>
  <c r="M2159" i="13"/>
  <c r="N2158" i="13"/>
  <c r="M2158" i="13"/>
  <c r="N2157" i="13"/>
  <c r="M2157" i="13"/>
  <c r="N2156" i="13"/>
  <c r="M2156" i="13"/>
  <c r="N2155" i="13"/>
  <c r="M2155" i="13"/>
  <c r="N2154" i="13"/>
  <c r="M2154" i="13"/>
  <c r="N2153" i="13"/>
  <c r="M2153" i="13"/>
  <c r="N2152" i="13"/>
  <c r="M2152" i="13"/>
  <c r="N2151" i="13"/>
  <c r="M2151" i="13"/>
  <c r="N2150" i="13"/>
  <c r="M2150" i="13"/>
  <c r="N2149" i="13"/>
  <c r="M2149" i="13"/>
  <c r="N2148" i="13"/>
  <c r="M2148" i="13"/>
  <c r="N2147" i="13"/>
  <c r="M2147" i="13"/>
  <c r="N2146" i="13"/>
  <c r="M2146" i="13"/>
  <c r="N2145" i="13"/>
  <c r="M2145" i="13"/>
  <c r="N2144" i="13"/>
  <c r="M2144" i="13"/>
  <c r="N2143" i="13"/>
  <c r="M2143" i="13"/>
  <c r="N2142" i="13"/>
  <c r="M2142" i="13"/>
  <c r="N2141" i="13"/>
  <c r="M2141" i="13"/>
  <c r="N2140" i="13"/>
  <c r="M2140" i="13"/>
  <c r="N2139" i="13"/>
  <c r="M2139" i="13"/>
  <c r="N2138" i="13"/>
  <c r="M2138" i="13"/>
  <c r="N2137" i="13"/>
  <c r="M2137" i="13"/>
  <c r="N2136" i="13"/>
  <c r="M2136" i="13"/>
  <c r="N2135" i="13"/>
  <c r="M2135" i="13"/>
  <c r="N2134" i="13"/>
  <c r="M2134" i="13"/>
  <c r="N2133" i="13"/>
  <c r="M2133" i="13"/>
  <c r="N2132" i="13"/>
  <c r="M2132" i="13"/>
  <c r="N2131" i="13"/>
  <c r="M2131" i="13"/>
  <c r="N2130" i="13"/>
  <c r="M2130" i="13"/>
  <c r="N2129" i="13"/>
  <c r="M2129" i="13"/>
  <c r="N2128" i="13"/>
  <c r="M2128" i="13"/>
  <c r="N2127" i="13"/>
  <c r="M2127" i="13"/>
  <c r="N2126" i="13"/>
  <c r="M2126" i="13"/>
  <c r="N2125" i="13"/>
  <c r="M2125" i="13"/>
  <c r="N2124" i="13"/>
  <c r="M2124" i="13"/>
  <c r="N2123" i="13"/>
  <c r="M2123" i="13"/>
  <c r="N2122" i="13"/>
  <c r="M2122" i="13"/>
  <c r="N2121" i="13"/>
  <c r="M2121" i="13"/>
  <c r="N2120" i="13"/>
  <c r="M2120" i="13"/>
  <c r="N2119" i="13"/>
  <c r="M2119" i="13"/>
  <c r="N2118" i="13"/>
  <c r="M2118" i="13"/>
  <c r="N2117" i="13"/>
  <c r="M2117" i="13"/>
  <c r="N2116" i="13"/>
  <c r="M2116" i="13"/>
  <c r="N2115" i="13"/>
  <c r="M2115" i="13"/>
  <c r="N2114" i="13"/>
  <c r="M2114" i="13"/>
  <c r="N2113" i="13"/>
  <c r="M2113" i="13"/>
  <c r="N2112" i="13"/>
  <c r="M2112" i="13"/>
  <c r="N2111" i="13"/>
  <c r="M2111" i="13"/>
  <c r="N2110" i="13"/>
  <c r="M2110" i="13"/>
  <c r="N2109" i="13"/>
  <c r="M2109" i="13"/>
  <c r="N2108" i="13"/>
  <c r="M2108" i="13"/>
  <c r="N2107" i="13"/>
  <c r="M2107" i="13"/>
  <c r="N2106" i="13"/>
  <c r="M2106" i="13"/>
  <c r="N2105" i="13"/>
  <c r="M2105" i="13"/>
  <c r="N2104" i="13"/>
  <c r="M2104" i="13"/>
  <c r="N2103" i="13"/>
  <c r="M2103" i="13"/>
  <c r="N2102" i="13"/>
  <c r="M2102" i="13"/>
  <c r="N2101" i="13"/>
  <c r="M2101" i="13"/>
  <c r="N2100" i="13"/>
  <c r="M2100" i="13"/>
  <c r="N2099" i="13"/>
  <c r="M2099" i="13"/>
  <c r="N2098" i="13"/>
  <c r="M2098" i="13"/>
  <c r="N2097" i="13"/>
  <c r="M2097" i="13"/>
  <c r="N2096" i="13"/>
  <c r="M2096" i="13"/>
  <c r="N2095" i="13"/>
  <c r="M2095" i="13"/>
  <c r="N2094" i="13"/>
  <c r="M2094" i="13"/>
  <c r="N2093" i="13"/>
  <c r="M2093" i="13"/>
  <c r="N2092" i="13"/>
  <c r="M2092" i="13"/>
  <c r="N2091" i="13"/>
  <c r="M2091" i="13"/>
  <c r="N2090" i="13"/>
  <c r="M2090" i="13"/>
  <c r="N2089" i="13"/>
  <c r="M2089" i="13"/>
  <c r="N2088" i="13"/>
  <c r="M2088" i="13"/>
  <c r="N2087" i="13"/>
  <c r="M2087" i="13"/>
  <c r="N2086" i="13"/>
  <c r="M2086" i="13"/>
  <c r="N2085" i="13"/>
  <c r="M2085" i="13"/>
  <c r="N2084" i="13"/>
  <c r="M2084" i="13"/>
  <c r="N2083" i="13"/>
  <c r="M2083" i="13"/>
  <c r="N2082" i="13"/>
  <c r="M2082" i="13"/>
  <c r="N2081" i="13"/>
  <c r="M2081" i="13"/>
  <c r="N2080" i="13"/>
  <c r="M2080" i="13"/>
  <c r="N2079" i="13"/>
  <c r="M2079" i="13"/>
  <c r="N2078" i="13"/>
  <c r="M2078" i="13"/>
  <c r="N2077" i="13"/>
  <c r="M2077" i="13"/>
  <c r="N2076" i="13"/>
  <c r="M2076" i="13"/>
  <c r="N2075" i="13"/>
  <c r="M2075" i="13"/>
  <c r="N2074" i="13"/>
  <c r="M2074" i="13"/>
  <c r="N2073" i="13"/>
  <c r="M2073" i="13"/>
  <c r="N2072" i="13"/>
  <c r="M2072" i="13"/>
  <c r="N2071" i="13"/>
  <c r="M2071" i="13"/>
  <c r="N2070" i="13"/>
  <c r="M2070" i="13"/>
  <c r="N2069" i="13"/>
  <c r="M2069" i="13"/>
  <c r="N2068" i="13"/>
  <c r="M2068" i="13"/>
  <c r="N2067" i="13"/>
  <c r="M2067" i="13"/>
  <c r="N2066" i="13"/>
  <c r="M2066" i="13"/>
  <c r="N2065" i="13"/>
  <c r="M2065" i="13"/>
  <c r="N2064" i="13"/>
  <c r="M2064" i="13"/>
  <c r="N2063" i="13"/>
  <c r="M2063" i="13"/>
  <c r="N2062" i="13"/>
  <c r="M2062" i="13"/>
  <c r="N2061" i="13"/>
  <c r="M2061" i="13"/>
  <c r="N2060" i="13"/>
  <c r="M2060" i="13"/>
  <c r="N2059" i="13"/>
  <c r="M2059" i="13"/>
  <c r="N2058" i="13"/>
  <c r="M2058" i="13"/>
  <c r="N2057" i="13"/>
  <c r="M2057" i="13"/>
  <c r="N2056" i="13"/>
  <c r="M2056" i="13"/>
  <c r="N2055" i="13"/>
  <c r="M2055" i="13"/>
  <c r="N2054" i="13"/>
  <c r="M2054" i="13"/>
  <c r="N2053" i="13"/>
  <c r="M2053" i="13"/>
  <c r="N2052" i="13"/>
  <c r="M2052" i="13"/>
  <c r="N2051" i="13"/>
  <c r="M2051" i="13"/>
  <c r="N2050" i="13"/>
  <c r="M2050" i="13"/>
  <c r="N2049" i="13"/>
  <c r="M2049" i="13"/>
  <c r="N2048" i="13"/>
  <c r="M2048" i="13"/>
  <c r="N2047" i="13"/>
  <c r="M2047" i="13"/>
  <c r="N2046" i="13"/>
  <c r="M2046" i="13"/>
  <c r="N2045" i="13"/>
  <c r="M2045" i="13"/>
  <c r="N2044" i="13"/>
  <c r="M2044" i="13"/>
  <c r="N2043" i="13"/>
  <c r="M2043" i="13"/>
  <c r="N2042" i="13"/>
  <c r="M2042" i="13"/>
  <c r="N2041" i="13"/>
  <c r="M2041" i="13"/>
  <c r="N2040" i="13"/>
  <c r="M2040" i="13"/>
  <c r="N2039" i="13"/>
  <c r="M2039" i="13"/>
  <c r="N2038" i="13"/>
  <c r="M2038" i="13"/>
  <c r="N2037" i="13"/>
  <c r="M2037" i="13"/>
  <c r="N2036" i="13"/>
  <c r="M2036" i="13"/>
  <c r="N2035" i="13"/>
  <c r="M2035" i="13"/>
  <c r="N2034" i="13"/>
  <c r="M2034" i="13"/>
  <c r="N2033" i="13"/>
  <c r="M2033" i="13"/>
  <c r="N2032" i="13"/>
  <c r="M2032" i="13"/>
  <c r="N2031" i="13"/>
  <c r="M2031" i="13"/>
  <c r="N2030" i="13"/>
  <c r="M2030" i="13"/>
  <c r="N2029" i="13"/>
  <c r="M2029" i="13"/>
  <c r="N2028" i="13"/>
  <c r="M2028" i="13"/>
  <c r="N2027" i="13"/>
  <c r="M2027" i="13"/>
  <c r="N2026" i="13"/>
  <c r="M2026" i="13"/>
  <c r="N2025" i="13"/>
  <c r="M2025" i="13"/>
  <c r="N2024" i="13"/>
  <c r="M2024" i="13"/>
  <c r="N2023" i="13"/>
  <c r="M2023" i="13"/>
  <c r="N2022" i="13"/>
  <c r="M2022" i="13"/>
  <c r="N2021" i="13"/>
  <c r="M2021" i="13"/>
  <c r="N2020" i="13"/>
  <c r="M2020" i="13"/>
  <c r="N2019" i="13"/>
  <c r="M2019" i="13"/>
  <c r="N2018" i="13"/>
  <c r="M2018" i="13"/>
  <c r="N2017" i="13"/>
  <c r="M2017" i="13"/>
  <c r="N2016" i="13"/>
  <c r="M2016" i="13"/>
  <c r="N2015" i="13"/>
  <c r="M2015" i="13"/>
  <c r="N2014" i="13"/>
  <c r="M2014" i="13"/>
  <c r="N2013" i="13"/>
  <c r="M2013" i="13"/>
  <c r="N2012" i="13"/>
  <c r="M2012" i="13"/>
  <c r="N2011" i="13"/>
  <c r="M2011" i="13"/>
  <c r="N2010" i="13"/>
  <c r="M2010" i="13"/>
  <c r="N2009" i="13"/>
  <c r="M2009" i="13"/>
  <c r="N2008" i="13"/>
  <c r="M2008" i="13"/>
  <c r="N2007" i="13"/>
  <c r="M2007" i="13"/>
  <c r="N2006" i="13"/>
  <c r="M2006" i="13"/>
  <c r="N2005" i="13"/>
  <c r="M2005" i="13"/>
  <c r="N2004" i="13"/>
  <c r="M2004" i="13"/>
  <c r="N2003" i="13"/>
  <c r="M2003" i="13"/>
  <c r="N2002" i="13"/>
  <c r="M2002" i="13"/>
  <c r="N2001" i="13"/>
  <c r="M2001" i="13"/>
  <c r="N2000" i="13"/>
  <c r="M2000" i="13"/>
  <c r="N1999" i="13"/>
  <c r="M1999" i="13"/>
  <c r="N1998" i="13"/>
  <c r="M1998" i="13"/>
  <c r="N1997" i="13"/>
  <c r="M1997" i="13"/>
  <c r="N1996" i="13"/>
  <c r="M1996" i="13"/>
  <c r="N1995" i="13"/>
  <c r="M1995" i="13"/>
  <c r="N1994" i="13"/>
  <c r="M1994" i="13"/>
  <c r="N1993" i="13"/>
  <c r="M1993" i="13"/>
  <c r="N1992" i="13"/>
  <c r="M1992" i="13"/>
  <c r="N1991" i="13"/>
  <c r="M1991" i="13"/>
  <c r="N1990" i="13"/>
  <c r="M1990" i="13"/>
  <c r="N1989" i="13"/>
  <c r="M1989" i="13"/>
  <c r="N1988" i="13"/>
  <c r="M1988" i="13"/>
  <c r="N1987" i="13"/>
  <c r="M1987" i="13"/>
  <c r="N1986" i="13"/>
  <c r="M1986" i="13"/>
  <c r="N1985" i="13"/>
  <c r="M1985" i="13"/>
  <c r="N1984" i="13"/>
  <c r="M1984" i="13"/>
  <c r="N1983" i="13"/>
  <c r="M1983" i="13"/>
  <c r="N1982" i="13"/>
  <c r="M1982" i="13"/>
  <c r="N1981" i="13"/>
  <c r="M1981" i="13"/>
  <c r="N1980" i="13"/>
  <c r="M1980" i="13"/>
  <c r="N1979" i="13"/>
  <c r="M1979" i="13"/>
  <c r="N1978" i="13"/>
  <c r="M1978" i="13"/>
  <c r="N1977" i="13"/>
  <c r="M1977" i="13"/>
  <c r="N1976" i="13"/>
  <c r="M1976" i="13"/>
  <c r="N1975" i="13"/>
  <c r="M1975" i="13"/>
  <c r="N1974" i="13"/>
  <c r="M1974" i="13"/>
  <c r="N1973" i="13"/>
  <c r="M1973" i="13"/>
  <c r="N1972" i="13"/>
  <c r="M1972" i="13"/>
  <c r="N1971" i="13"/>
  <c r="M1971" i="13"/>
  <c r="N1970" i="13"/>
  <c r="M1970" i="13"/>
  <c r="N1969" i="13"/>
  <c r="M1969" i="13"/>
  <c r="N1968" i="13"/>
  <c r="M1968" i="13"/>
  <c r="N1967" i="13"/>
  <c r="M1967" i="13"/>
  <c r="N1966" i="13"/>
  <c r="M1966" i="13"/>
  <c r="N1965" i="13"/>
  <c r="M1965" i="13"/>
  <c r="N1964" i="13"/>
  <c r="M1964" i="13"/>
  <c r="N1963" i="13"/>
  <c r="M1963" i="13"/>
  <c r="N1962" i="13"/>
  <c r="M1962" i="13"/>
  <c r="N1961" i="13"/>
  <c r="M1961" i="13"/>
  <c r="N1960" i="13"/>
  <c r="M1960" i="13"/>
  <c r="N1959" i="13"/>
  <c r="M1959" i="13"/>
  <c r="N1958" i="13"/>
  <c r="M1958" i="13"/>
  <c r="N1957" i="13"/>
  <c r="M1957" i="13"/>
  <c r="N1956" i="13"/>
  <c r="M1956" i="13"/>
  <c r="N1955" i="13"/>
  <c r="M1955" i="13"/>
  <c r="N1954" i="13"/>
  <c r="M1954" i="13"/>
  <c r="N1953" i="13"/>
  <c r="M1953" i="13"/>
  <c r="N1952" i="13"/>
  <c r="M1952" i="13"/>
  <c r="N1951" i="13"/>
  <c r="M1951" i="13"/>
  <c r="N1950" i="13"/>
  <c r="M1950" i="13"/>
  <c r="N1949" i="13"/>
  <c r="M1949" i="13"/>
  <c r="N1948" i="13"/>
  <c r="M1948" i="13"/>
  <c r="N1947" i="13"/>
  <c r="M1947" i="13"/>
  <c r="N1946" i="13"/>
  <c r="M1946" i="13"/>
  <c r="N1945" i="13"/>
  <c r="M1945" i="13"/>
  <c r="N1944" i="13"/>
  <c r="M1944" i="13"/>
  <c r="N1943" i="13"/>
  <c r="M1943" i="13"/>
  <c r="N1942" i="13"/>
  <c r="M1942" i="13"/>
  <c r="N1941" i="13"/>
  <c r="M1941" i="13"/>
  <c r="N1940" i="13"/>
  <c r="M1940" i="13"/>
  <c r="N1939" i="13"/>
  <c r="M1939" i="13"/>
  <c r="N1938" i="13"/>
  <c r="M1938" i="13"/>
  <c r="N1937" i="13"/>
  <c r="M1937" i="13"/>
  <c r="N1936" i="13"/>
  <c r="M1936" i="13"/>
  <c r="N1935" i="13"/>
  <c r="M1935" i="13"/>
  <c r="N1934" i="13"/>
  <c r="M1934" i="13"/>
  <c r="N1933" i="13"/>
  <c r="M1933" i="13"/>
  <c r="N1932" i="13"/>
  <c r="M1932" i="13"/>
  <c r="N1931" i="13"/>
  <c r="M1931" i="13"/>
  <c r="N1930" i="13"/>
  <c r="M1930" i="13"/>
  <c r="N1929" i="13"/>
  <c r="M1929" i="13"/>
  <c r="N1928" i="13"/>
  <c r="M1928" i="13"/>
  <c r="N1927" i="13"/>
  <c r="M1927" i="13"/>
  <c r="N1926" i="13"/>
  <c r="M1926" i="13"/>
  <c r="N1925" i="13"/>
  <c r="M1925" i="13"/>
  <c r="N1924" i="13"/>
  <c r="M1924" i="13"/>
  <c r="N1923" i="13"/>
  <c r="M1923" i="13"/>
  <c r="N1922" i="13"/>
  <c r="M1922" i="13"/>
  <c r="N1921" i="13"/>
  <c r="M1921" i="13"/>
  <c r="N1920" i="13"/>
  <c r="M1920" i="13"/>
  <c r="N1919" i="13"/>
  <c r="M1919" i="13"/>
  <c r="N1918" i="13"/>
  <c r="M1918" i="13"/>
  <c r="N1917" i="13"/>
  <c r="M1917" i="13"/>
  <c r="N1916" i="13"/>
  <c r="M1916" i="13"/>
  <c r="N1915" i="13"/>
  <c r="M1915" i="13"/>
  <c r="N1914" i="13"/>
  <c r="M1914" i="13"/>
  <c r="N1913" i="13"/>
  <c r="M1913" i="13"/>
  <c r="N1912" i="13"/>
  <c r="M1912" i="13"/>
  <c r="N1911" i="13"/>
  <c r="M1911" i="13"/>
  <c r="N1910" i="13"/>
  <c r="M1910" i="13"/>
  <c r="N1909" i="13"/>
  <c r="M1909" i="13"/>
  <c r="N1908" i="13"/>
  <c r="M1908" i="13"/>
  <c r="N1907" i="13"/>
  <c r="M1907" i="13"/>
  <c r="N1906" i="13"/>
  <c r="M1906" i="13"/>
  <c r="N1905" i="13"/>
  <c r="M1905" i="13"/>
  <c r="N1904" i="13"/>
  <c r="M1904" i="13"/>
  <c r="N1903" i="13"/>
  <c r="M1903" i="13"/>
  <c r="N1902" i="13"/>
  <c r="M1902" i="13"/>
  <c r="N1901" i="13"/>
  <c r="M1901" i="13"/>
  <c r="N1900" i="13"/>
  <c r="M1900" i="13"/>
  <c r="N1899" i="13"/>
  <c r="M1899" i="13"/>
  <c r="N1898" i="13"/>
  <c r="M1898" i="13"/>
  <c r="N1897" i="13"/>
  <c r="M1897" i="13"/>
  <c r="N1896" i="13"/>
  <c r="M1896" i="13"/>
  <c r="N1895" i="13"/>
  <c r="M1895" i="13"/>
  <c r="N1894" i="13"/>
  <c r="M1894" i="13"/>
  <c r="N1893" i="13"/>
  <c r="M1893" i="13"/>
  <c r="N1892" i="13"/>
  <c r="M1892" i="13"/>
  <c r="N1891" i="13"/>
  <c r="M1891" i="13"/>
  <c r="N1890" i="13"/>
  <c r="M1890" i="13"/>
  <c r="N1889" i="13"/>
  <c r="M1889" i="13"/>
  <c r="N1888" i="13"/>
  <c r="M1888" i="13"/>
  <c r="N1887" i="13"/>
  <c r="M1887" i="13"/>
  <c r="N1886" i="13"/>
  <c r="M1886" i="13"/>
  <c r="N1885" i="13"/>
  <c r="M1885" i="13"/>
  <c r="N1884" i="13"/>
  <c r="M1884" i="13"/>
  <c r="N1883" i="13"/>
  <c r="M1883" i="13"/>
  <c r="N1882" i="13"/>
  <c r="M1882" i="13"/>
  <c r="N1881" i="13"/>
  <c r="M1881" i="13"/>
  <c r="N1880" i="13"/>
  <c r="M1880" i="13"/>
  <c r="N1879" i="13"/>
  <c r="M1879" i="13"/>
  <c r="N1878" i="13"/>
  <c r="M1878" i="13"/>
  <c r="N1877" i="13"/>
  <c r="M1877" i="13"/>
  <c r="N1876" i="13"/>
  <c r="M1876" i="13"/>
  <c r="N1875" i="13"/>
  <c r="M1875" i="13"/>
  <c r="N1874" i="13"/>
  <c r="M1874" i="13"/>
  <c r="N1873" i="13"/>
  <c r="M1873" i="13"/>
  <c r="N1872" i="13"/>
  <c r="M1872" i="13"/>
  <c r="N1871" i="13"/>
  <c r="M1871" i="13"/>
  <c r="N1870" i="13"/>
  <c r="M1870" i="13"/>
  <c r="N1869" i="13"/>
  <c r="M1869" i="13"/>
  <c r="N1868" i="13"/>
  <c r="M1868" i="13"/>
  <c r="N1867" i="13"/>
  <c r="M1867" i="13"/>
  <c r="N1866" i="13"/>
  <c r="M1866" i="13"/>
  <c r="N1865" i="13"/>
  <c r="M1865" i="13"/>
  <c r="N1864" i="13"/>
  <c r="M1864" i="13"/>
  <c r="N1863" i="13"/>
  <c r="M1863" i="13"/>
  <c r="N1862" i="13"/>
  <c r="M1862" i="13"/>
  <c r="N1861" i="13"/>
  <c r="M1861" i="13"/>
  <c r="N1860" i="13"/>
  <c r="M1860" i="13"/>
  <c r="N1859" i="13"/>
  <c r="M1859" i="13"/>
  <c r="N1858" i="13"/>
  <c r="M1858" i="13"/>
  <c r="N1857" i="13"/>
  <c r="M1857" i="13"/>
  <c r="N1856" i="13"/>
  <c r="M1856" i="13"/>
  <c r="N1855" i="13"/>
  <c r="M1855" i="13"/>
  <c r="N1854" i="13"/>
  <c r="M1854" i="13"/>
  <c r="N1853" i="13"/>
  <c r="M1853" i="13"/>
  <c r="N1852" i="13"/>
  <c r="M1852" i="13"/>
  <c r="N1851" i="13"/>
  <c r="M1851" i="13"/>
  <c r="N1850" i="13"/>
  <c r="M1850" i="13"/>
  <c r="N1849" i="13"/>
  <c r="M1849" i="13"/>
  <c r="N1848" i="13"/>
  <c r="M1848" i="13"/>
  <c r="N1847" i="13"/>
  <c r="M1847" i="13"/>
  <c r="N1846" i="13"/>
  <c r="M1846" i="13"/>
  <c r="N1845" i="13"/>
  <c r="M1845" i="13"/>
  <c r="N1844" i="13"/>
  <c r="M1844" i="13"/>
  <c r="N1843" i="13"/>
  <c r="M1843" i="13"/>
  <c r="N1842" i="13"/>
  <c r="M1842" i="13"/>
  <c r="N1841" i="13"/>
  <c r="M1841" i="13"/>
  <c r="N1840" i="13"/>
  <c r="M1840" i="13"/>
  <c r="N1839" i="13"/>
  <c r="M1839" i="13"/>
  <c r="N1838" i="13"/>
  <c r="M1838" i="13"/>
  <c r="N1837" i="13"/>
  <c r="M1837" i="13"/>
  <c r="N1836" i="13"/>
  <c r="M1836" i="13"/>
  <c r="N1835" i="13"/>
  <c r="M1835" i="13"/>
  <c r="N1834" i="13"/>
  <c r="M1834" i="13"/>
  <c r="N1833" i="13"/>
  <c r="M1833" i="13"/>
  <c r="N1832" i="13"/>
  <c r="M1832" i="13"/>
  <c r="N1831" i="13"/>
  <c r="M1831" i="13"/>
  <c r="N1830" i="13"/>
  <c r="M1830" i="13"/>
  <c r="N1829" i="13"/>
  <c r="M1829" i="13"/>
  <c r="N1828" i="13"/>
  <c r="M1828" i="13"/>
  <c r="N1827" i="13"/>
  <c r="M1827" i="13"/>
  <c r="N1826" i="13"/>
  <c r="M1826" i="13"/>
  <c r="N1825" i="13"/>
  <c r="M1825" i="13"/>
  <c r="N1824" i="13"/>
  <c r="M1824" i="13"/>
  <c r="N1823" i="13"/>
  <c r="M1823" i="13"/>
  <c r="N1822" i="13"/>
  <c r="M1822" i="13"/>
  <c r="N1821" i="13"/>
  <c r="M1821" i="13"/>
  <c r="N1820" i="13"/>
  <c r="M1820" i="13"/>
  <c r="N1819" i="13"/>
  <c r="M1819" i="13"/>
  <c r="N1818" i="13"/>
  <c r="M1818" i="13"/>
  <c r="N1817" i="13"/>
  <c r="M1817" i="13"/>
  <c r="N1816" i="13"/>
  <c r="M1816" i="13"/>
  <c r="N1815" i="13"/>
  <c r="M1815" i="13"/>
  <c r="N1814" i="13"/>
  <c r="M1814" i="13"/>
  <c r="N1813" i="13"/>
  <c r="M1813" i="13"/>
  <c r="N1812" i="13"/>
  <c r="M1812" i="13"/>
  <c r="N1811" i="13"/>
  <c r="M1811" i="13"/>
  <c r="N1810" i="13"/>
  <c r="M1810" i="13"/>
  <c r="N1809" i="13"/>
  <c r="M1809" i="13"/>
  <c r="N1808" i="13"/>
  <c r="M1808" i="13"/>
  <c r="N1807" i="13"/>
  <c r="M1807" i="13"/>
  <c r="N1806" i="13"/>
  <c r="M1806" i="13"/>
  <c r="N1805" i="13"/>
  <c r="M1805" i="13"/>
  <c r="N1804" i="13"/>
  <c r="M1804" i="13"/>
  <c r="N1803" i="13"/>
  <c r="M1803" i="13"/>
  <c r="N1802" i="13"/>
  <c r="M1802" i="13"/>
  <c r="N1801" i="13"/>
  <c r="M1801" i="13"/>
  <c r="N1800" i="13"/>
  <c r="M1800" i="13"/>
  <c r="N1799" i="13"/>
  <c r="M1799" i="13"/>
  <c r="N1798" i="13"/>
  <c r="M1798" i="13"/>
  <c r="N1797" i="13"/>
  <c r="M1797" i="13"/>
  <c r="N1796" i="13"/>
  <c r="M1796" i="13"/>
  <c r="N1795" i="13"/>
  <c r="M1795" i="13"/>
  <c r="N1794" i="13"/>
  <c r="M1794" i="13"/>
  <c r="N1793" i="13"/>
  <c r="M1793" i="13"/>
  <c r="N1792" i="13"/>
  <c r="M1792" i="13"/>
  <c r="N1791" i="13"/>
  <c r="M1791" i="13"/>
  <c r="N1790" i="13"/>
  <c r="M1790" i="13"/>
  <c r="N1789" i="13"/>
  <c r="M1789" i="13"/>
  <c r="N1788" i="13"/>
  <c r="M1788" i="13"/>
  <c r="N1787" i="13"/>
  <c r="M1787" i="13"/>
  <c r="N1786" i="13"/>
  <c r="M1786" i="13"/>
  <c r="N1785" i="13"/>
  <c r="M1785" i="13"/>
  <c r="N1784" i="13"/>
  <c r="M1784" i="13"/>
  <c r="N1783" i="13"/>
  <c r="M1783" i="13"/>
  <c r="N1782" i="13"/>
  <c r="M1782" i="13"/>
  <c r="N1781" i="13"/>
  <c r="M1781" i="13"/>
  <c r="N1780" i="13"/>
  <c r="M1780" i="13"/>
  <c r="N1779" i="13"/>
  <c r="M1779" i="13"/>
  <c r="N1778" i="13"/>
  <c r="M1778" i="13"/>
  <c r="N1777" i="13"/>
  <c r="M1777" i="13"/>
  <c r="N1776" i="13"/>
  <c r="M1776" i="13"/>
  <c r="N1775" i="13"/>
  <c r="M1775" i="13"/>
  <c r="N1774" i="13"/>
  <c r="M1774" i="13"/>
  <c r="N1773" i="13"/>
  <c r="M1773" i="13"/>
  <c r="N1772" i="13"/>
  <c r="M1772" i="13"/>
  <c r="N1771" i="13"/>
  <c r="M1771" i="13"/>
  <c r="N1770" i="13"/>
  <c r="M1770" i="13"/>
  <c r="N1769" i="13"/>
  <c r="M1769" i="13"/>
  <c r="N1768" i="13"/>
  <c r="M1768" i="13"/>
  <c r="N1767" i="13"/>
  <c r="M1767" i="13"/>
  <c r="N1766" i="13"/>
  <c r="M1766" i="13"/>
  <c r="N1765" i="13"/>
  <c r="M1765" i="13"/>
  <c r="N1764" i="13"/>
  <c r="M1764" i="13"/>
  <c r="N1763" i="13"/>
  <c r="M1763" i="13"/>
  <c r="N1762" i="13"/>
  <c r="M1762" i="13"/>
  <c r="N1761" i="13"/>
  <c r="M1761" i="13"/>
  <c r="N1760" i="13"/>
  <c r="M1760" i="13"/>
  <c r="N1759" i="13"/>
  <c r="M1759" i="13"/>
  <c r="N1758" i="13"/>
  <c r="M1758" i="13"/>
  <c r="N1757" i="13"/>
  <c r="M1757" i="13"/>
  <c r="N1756" i="13"/>
  <c r="M1756" i="13"/>
  <c r="N1755" i="13"/>
  <c r="M1755" i="13"/>
  <c r="N1754" i="13"/>
  <c r="M1754" i="13"/>
  <c r="N1753" i="13"/>
  <c r="M1753" i="13"/>
  <c r="N1752" i="13"/>
  <c r="M1752" i="13"/>
  <c r="N1751" i="13"/>
  <c r="M1751" i="13"/>
  <c r="N1750" i="13"/>
  <c r="M1750" i="13"/>
  <c r="N1749" i="13"/>
  <c r="M1749" i="13"/>
  <c r="N1748" i="13"/>
  <c r="M1748" i="13"/>
  <c r="N1747" i="13"/>
  <c r="M1747" i="13"/>
  <c r="N1746" i="13"/>
  <c r="M1746" i="13"/>
  <c r="N1745" i="13"/>
  <c r="M1745" i="13"/>
  <c r="N1744" i="13"/>
  <c r="M1744" i="13"/>
  <c r="N1743" i="13"/>
  <c r="M1743" i="13"/>
  <c r="N1742" i="13"/>
  <c r="M1742" i="13"/>
  <c r="N1741" i="13"/>
  <c r="M1741" i="13"/>
  <c r="N1740" i="13"/>
  <c r="M1740" i="13"/>
  <c r="N1739" i="13"/>
  <c r="M1739" i="13"/>
  <c r="N1738" i="13"/>
  <c r="M1738" i="13"/>
  <c r="N1737" i="13"/>
  <c r="M1737" i="13"/>
  <c r="N1736" i="13"/>
  <c r="M1736" i="13"/>
  <c r="N1735" i="13"/>
  <c r="M1735" i="13"/>
  <c r="N1734" i="13"/>
  <c r="M1734" i="13"/>
  <c r="N1733" i="13"/>
  <c r="M1733" i="13"/>
  <c r="N1732" i="13"/>
  <c r="M1732" i="13"/>
  <c r="N1731" i="13"/>
  <c r="M1731" i="13"/>
  <c r="N1730" i="13"/>
  <c r="M1730" i="13"/>
  <c r="N1729" i="13"/>
  <c r="M1729" i="13"/>
  <c r="N1728" i="13"/>
  <c r="M1728" i="13"/>
  <c r="N1727" i="13"/>
  <c r="M1727" i="13"/>
  <c r="N1726" i="13"/>
  <c r="M1726" i="13"/>
  <c r="N1725" i="13"/>
  <c r="M1725" i="13"/>
  <c r="N1724" i="13"/>
  <c r="M1724" i="13"/>
  <c r="N1723" i="13"/>
  <c r="M1723" i="13"/>
  <c r="N1722" i="13"/>
  <c r="M1722" i="13"/>
  <c r="N1721" i="13"/>
  <c r="M1721" i="13"/>
  <c r="N1720" i="13"/>
  <c r="M1720" i="13"/>
  <c r="N1719" i="13"/>
  <c r="M1719" i="13"/>
  <c r="N1718" i="13"/>
  <c r="M1718" i="13"/>
  <c r="N1717" i="13"/>
  <c r="M1717" i="13"/>
  <c r="N1716" i="13"/>
  <c r="M1716" i="13"/>
  <c r="N1715" i="13"/>
  <c r="M1715" i="13"/>
  <c r="N1714" i="13"/>
  <c r="M1714" i="13"/>
  <c r="N1713" i="13"/>
  <c r="M1713" i="13"/>
  <c r="N1712" i="13"/>
  <c r="M1712" i="13"/>
  <c r="N1711" i="13"/>
  <c r="M1711" i="13"/>
  <c r="N1710" i="13"/>
  <c r="M1710" i="13"/>
  <c r="N1709" i="13"/>
  <c r="M1709" i="13"/>
  <c r="N1708" i="13"/>
  <c r="M1708" i="13"/>
  <c r="N1707" i="13"/>
  <c r="M1707" i="13"/>
  <c r="N1706" i="13"/>
  <c r="M1706" i="13"/>
  <c r="N1705" i="13"/>
  <c r="M1705" i="13"/>
  <c r="N1704" i="13"/>
  <c r="M1704" i="13"/>
  <c r="N1703" i="13"/>
  <c r="M1703" i="13"/>
  <c r="N1702" i="13"/>
  <c r="M1702" i="13"/>
  <c r="N1701" i="13"/>
  <c r="M1701" i="13"/>
  <c r="N1700" i="13"/>
  <c r="M1700" i="13"/>
  <c r="N1699" i="13"/>
  <c r="M1699" i="13"/>
  <c r="N1698" i="13"/>
  <c r="M1698" i="13"/>
  <c r="N1697" i="13"/>
  <c r="M1697" i="13"/>
  <c r="N1696" i="13"/>
  <c r="M1696" i="13"/>
  <c r="N1695" i="13"/>
  <c r="M1695" i="13"/>
  <c r="N1694" i="13"/>
  <c r="M1694" i="13"/>
  <c r="N1693" i="13"/>
  <c r="M1693" i="13"/>
  <c r="N1692" i="13"/>
  <c r="M1692" i="13"/>
  <c r="N1691" i="13"/>
  <c r="M1691" i="13"/>
  <c r="N1690" i="13"/>
  <c r="M1690" i="13"/>
  <c r="N1689" i="13"/>
  <c r="M1689" i="13"/>
  <c r="N1688" i="13"/>
  <c r="M1688" i="13"/>
  <c r="N1687" i="13"/>
  <c r="M1687" i="13"/>
  <c r="N1686" i="13"/>
  <c r="M1686" i="13"/>
  <c r="N1685" i="13"/>
  <c r="M1685" i="13"/>
  <c r="N1684" i="13"/>
  <c r="M1684" i="13"/>
  <c r="N1683" i="13"/>
  <c r="M1683" i="13"/>
  <c r="N1682" i="13"/>
  <c r="M1682" i="13"/>
  <c r="N1681" i="13"/>
  <c r="M1681" i="13"/>
  <c r="N1680" i="13"/>
  <c r="M1680" i="13"/>
  <c r="N1679" i="13"/>
  <c r="M1679" i="13"/>
  <c r="N1678" i="13"/>
  <c r="M1678" i="13"/>
  <c r="N1677" i="13"/>
  <c r="M1677" i="13"/>
  <c r="N1676" i="13"/>
  <c r="M1676" i="13"/>
  <c r="N1675" i="13"/>
  <c r="M1675" i="13"/>
  <c r="N1674" i="13"/>
  <c r="M1674" i="13"/>
  <c r="N1673" i="13"/>
  <c r="M1673" i="13"/>
  <c r="N1672" i="13"/>
  <c r="M1672" i="13"/>
  <c r="N1671" i="13"/>
  <c r="M1671" i="13"/>
  <c r="N1670" i="13"/>
  <c r="M1670" i="13"/>
  <c r="N1669" i="13"/>
  <c r="M1669" i="13"/>
  <c r="N1668" i="13"/>
  <c r="M1668" i="13"/>
  <c r="N1667" i="13"/>
  <c r="M1667" i="13"/>
  <c r="N1666" i="13"/>
  <c r="M1666" i="13"/>
  <c r="N1665" i="13"/>
  <c r="M1665" i="13"/>
  <c r="N1664" i="13"/>
  <c r="M1664" i="13"/>
  <c r="N1663" i="13"/>
  <c r="M1663" i="13"/>
  <c r="N1662" i="13"/>
  <c r="M1662" i="13"/>
  <c r="N1661" i="13"/>
  <c r="M1661" i="13"/>
  <c r="N1660" i="13"/>
  <c r="M1660" i="13"/>
  <c r="N1659" i="13"/>
  <c r="M1659" i="13"/>
  <c r="N1658" i="13"/>
  <c r="M1658" i="13"/>
  <c r="N1657" i="13"/>
  <c r="M1657" i="13"/>
  <c r="N1656" i="13"/>
  <c r="M1656" i="13"/>
  <c r="N1655" i="13"/>
  <c r="M1655" i="13"/>
  <c r="N1654" i="13"/>
  <c r="M1654" i="13"/>
  <c r="N1653" i="13"/>
  <c r="M1653" i="13"/>
  <c r="N1652" i="13"/>
  <c r="M1652" i="13"/>
  <c r="N1651" i="13"/>
  <c r="M1651" i="13"/>
  <c r="N1650" i="13"/>
  <c r="M1650" i="13"/>
  <c r="N1649" i="13"/>
  <c r="M1649" i="13"/>
  <c r="N1648" i="13"/>
  <c r="M1648" i="13"/>
  <c r="N1647" i="13"/>
  <c r="M1647" i="13"/>
  <c r="N1646" i="13"/>
  <c r="M1646" i="13"/>
  <c r="N1645" i="13"/>
  <c r="M1645" i="13"/>
  <c r="N1644" i="13"/>
  <c r="M1644" i="13"/>
  <c r="N1643" i="13"/>
  <c r="M1643" i="13"/>
  <c r="N1642" i="13"/>
  <c r="M1642" i="13"/>
  <c r="N1641" i="13"/>
  <c r="M1641" i="13"/>
  <c r="N1640" i="13"/>
  <c r="M1640" i="13"/>
  <c r="N1639" i="13"/>
  <c r="M1639" i="13"/>
  <c r="N1638" i="13"/>
  <c r="M1638" i="13"/>
  <c r="N1637" i="13"/>
  <c r="M1637" i="13"/>
  <c r="N1636" i="13"/>
  <c r="M1636" i="13"/>
  <c r="N1635" i="13"/>
  <c r="M1635" i="13"/>
  <c r="N1634" i="13"/>
  <c r="M1634" i="13"/>
  <c r="N1633" i="13"/>
  <c r="M1633" i="13"/>
  <c r="N1632" i="13"/>
  <c r="M1632" i="13"/>
  <c r="N1631" i="13"/>
  <c r="M1631" i="13"/>
  <c r="N1630" i="13"/>
  <c r="M1630" i="13"/>
  <c r="N1629" i="13"/>
  <c r="M1629" i="13"/>
  <c r="N1628" i="13"/>
  <c r="M1628" i="13"/>
  <c r="N1627" i="13"/>
  <c r="M1627" i="13"/>
  <c r="N1626" i="13"/>
  <c r="M1626" i="13"/>
  <c r="N1625" i="13"/>
  <c r="M1625" i="13"/>
  <c r="N1624" i="13"/>
  <c r="M1624" i="13"/>
  <c r="N1623" i="13"/>
  <c r="M1623" i="13"/>
  <c r="N1622" i="13"/>
  <c r="M1622" i="13"/>
  <c r="N1621" i="13"/>
  <c r="M1621" i="13"/>
  <c r="N1620" i="13"/>
  <c r="M1620" i="13"/>
  <c r="N1619" i="13"/>
  <c r="M1619" i="13"/>
  <c r="N1618" i="13"/>
  <c r="M1618" i="13"/>
  <c r="N1617" i="13"/>
  <c r="M1617" i="13"/>
  <c r="N1616" i="13"/>
  <c r="M1616" i="13"/>
  <c r="N1615" i="13"/>
  <c r="M1615" i="13"/>
  <c r="N1614" i="13"/>
  <c r="M1614" i="13"/>
  <c r="N1613" i="13"/>
  <c r="M1613" i="13"/>
  <c r="N1612" i="13"/>
  <c r="M1612" i="13"/>
  <c r="N1611" i="13"/>
  <c r="M1611" i="13"/>
  <c r="N1610" i="13"/>
  <c r="M1610" i="13"/>
  <c r="N1609" i="13"/>
  <c r="M1609" i="13"/>
  <c r="N1608" i="13"/>
  <c r="M1608" i="13"/>
  <c r="N1607" i="13"/>
  <c r="M1607" i="13"/>
  <c r="N1606" i="13"/>
  <c r="M1606" i="13"/>
  <c r="N1605" i="13"/>
  <c r="M1605" i="13"/>
  <c r="N1604" i="13"/>
  <c r="M1604" i="13"/>
  <c r="N1603" i="13"/>
  <c r="M1603" i="13"/>
  <c r="N1602" i="13"/>
  <c r="M1602" i="13"/>
  <c r="N1601" i="13"/>
  <c r="M1601" i="13"/>
  <c r="N1600" i="13"/>
  <c r="M1600" i="13"/>
  <c r="N1599" i="13"/>
  <c r="M1599" i="13"/>
  <c r="N1598" i="13"/>
  <c r="M1598" i="13"/>
  <c r="N1597" i="13"/>
  <c r="M1597" i="13"/>
  <c r="N1596" i="13"/>
  <c r="M1596" i="13"/>
  <c r="N1595" i="13"/>
  <c r="M1595" i="13"/>
  <c r="N1594" i="13"/>
  <c r="M1594" i="13"/>
  <c r="N1593" i="13"/>
  <c r="M1593" i="13"/>
  <c r="N1592" i="13"/>
  <c r="M1592" i="13"/>
  <c r="N1591" i="13"/>
  <c r="M1591" i="13"/>
  <c r="N1590" i="13"/>
  <c r="M1590" i="13"/>
  <c r="N1589" i="13"/>
  <c r="M1589" i="13"/>
  <c r="N1588" i="13"/>
  <c r="M1588" i="13"/>
  <c r="N1587" i="13"/>
  <c r="M1587" i="13"/>
  <c r="N1586" i="13"/>
  <c r="M1586" i="13"/>
  <c r="N1585" i="13"/>
  <c r="M1585" i="13"/>
  <c r="N1584" i="13"/>
  <c r="M1584" i="13"/>
  <c r="N1583" i="13"/>
  <c r="M1583" i="13"/>
  <c r="N1582" i="13"/>
  <c r="M1582" i="13"/>
  <c r="N1581" i="13"/>
  <c r="M1581" i="13"/>
  <c r="N1580" i="13"/>
  <c r="M1580" i="13"/>
  <c r="N1579" i="13"/>
  <c r="M1579" i="13"/>
  <c r="N1578" i="13"/>
  <c r="M1578" i="13"/>
  <c r="N1577" i="13"/>
  <c r="M1577" i="13"/>
  <c r="N1576" i="13"/>
  <c r="M1576" i="13"/>
  <c r="N1575" i="13"/>
  <c r="M1575" i="13"/>
  <c r="N1574" i="13"/>
  <c r="M1574" i="13"/>
  <c r="N1573" i="13"/>
  <c r="M1573" i="13"/>
  <c r="N1572" i="13"/>
  <c r="M1572" i="13"/>
  <c r="N1571" i="13"/>
  <c r="M1571" i="13"/>
  <c r="N1570" i="13"/>
  <c r="M1570" i="13"/>
  <c r="N1569" i="13"/>
  <c r="M1569" i="13"/>
  <c r="N1568" i="13"/>
  <c r="M1568" i="13"/>
  <c r="N1567" i="13"/>
  <c r="M1567" i="13"/>
  <c r="N1566" i="13"/>
  <c r="M1566" i="13"/>
  <c r="N1565" i="13"/>
  <c r="M1565" i="13"/>
  <c r="N1564" i="13"/>
  <c r="M1564" i="13"/>
  <c r="N1563" i="13"/>
  <c r="M1563" i="13"/>
  <c r="N1562" i="13"/>
  <c r="M1562" i="13"/>
  <c r="N1561" i="13"/>
  <c r="M1561" i="13"/>
  <c r="N1560" i="13"/>
  <c r="M1560" i="13"/>
  <c r="N1559" i="13"/>
  <c r="M1559" i="13"/>
  <c r="N1558" i="13"/>
  <c r="M1558" i="13"/>
  <c r="N1557" i="13"/>
  <c r="M1557" i="13"/>
  <c r="N1556" i="13"/>
  <c r="M1556" i="13"/>
  <c r="N1555" i="13"/>
  <c r="M1555" i="13"/>
  <c r="N1554" i="13"/>
  <c r="M1554" i="13"/>
  <c r="N1553" i="13"/>
  <c r="M1553" i="13"/>
  <c r="N1552" i="13"/>
  <c r="M1552" i="13"/>
  <c r="N1551" i="13"/>
  <c r="M1551" i="13"/>
  <c r="N1550" i="13"/>
  <c r="M1550" i="13"/>
  <c r="N1549" i="13"/>
  <c r="M1549" i="13"/>
  <c r="N1548" i="13"/>
  <c r="M1548" i="13"/>
  <c r="N1547" i="13"/>
  <c r="M1547" i="13"/>
  <c r="N1546" i="13"/>
  <c r="M1546" i="13"/>
  <c r="N1545" i="13"/>
  <c r="M1545" i="13"/>
  <c r="N1544" i="13"/>
  <c r="M1544" i="13"/>
  <c r="N1543" i="13"/>
  <c r="M1543" i="13"/>
  <c r="N1542" i="13"/>
  <c r="M1542" i="13"/>
  <c r="N1541" i="13"/>
  <c r="M1541" i="13"/>
  <c r="N1540" i="13"/>
  <c r="M1540" i="13"/>
  <c r="N1539" i="13"/>
  <c r="M1539" i="13"/>
  <c r="N1538" i="13"/>
  <c r="M1538" i="13"/>
  <c r="N1537" i="13"/>
  <c r="M1537" i="13"/>
  <c r="N1536" i="13"/>
  <c r="M1536" i="13"/>
  <c r="N1535" i="13"/>
  <c r="M1535" i="13"/>
  <c r="N1534" i="13"/>
  <c r="M1534" i="13"/>
  <c r="N1533" i="13"/>
  <c r="M1533" i="13"/>
  <c r="N1532" i="13"/>
  <c r="M1532" i="13"/>
  <c r="N1531" i="13"/>
  <c r="M1531" i="13"/>
  <c r="N1530" i="13"/>
  <c r="M1530" i="13"/>
  <c r="N1529" i="13"/>
  <c r="M1529" i="13"/>
  <c r="N1528" i="13"/>
  <c r="M1528" i="13"/>
  <c r="N1527" i="13"/>
  <c r="M1527" i="13"/>
  <c r="N1526" i="13"/>
  <c r="M1526" i="13"/>
  <c r="N1525" i="13"/>
  <c r="M1525" i="13"/>
  <c r="N1524" i="13"/>
  <c r="M1524" i="13"/>
  <c r="N1523" i="13"/>
  <c r="M1523" i="13"/>
  <c r="N1522" i="13"/>
  <c r="M1522" i="13"/>
  <c r="N1521" i="13"/>
  <c r="M1521" i="13"/>
  <c r="N1520" i="13"/>
  <c r="M1520" i="13"/>
  <c r="N1519" i="13"/>
  <c r="M1519" i="13"/>
  <c r="N1518" i="13"/>
  <c r="M1518" i="13"/>
  <c r="N1517" i="13"/>
  <c r="M1517" i="13"/>
  <c r="N1516" i="13"/>
  <c r="M1516" i="13"/>
  <c r="N1515" i="13"/>
  <c r="M1515" i="13"/>
  <c r="N1514" i="13"/>
  <c r="M1514" i="13"/>
  <c r="N1513" i="13"/>
  <c r="M1513" i="13"/>
  <c r="N1512" i="13"/>
  <c r="M1512" i="13"/>
  <c r="N1511" i="13"/>
  <c r="M1511" i="13"/>
  <c r="N1510" i="13"/>
  <c r="M1510" i="13"/>
  <c r="N1509" i="13"/>
  <c r="M1509" i="13"/>
  <c r="N1508" i="13"/>
  <c r="M1508" i="13"/>
  <c r="N1507" i="13"/>
  <c r="M1507" i="13"/>
  <c r="N1506" i="13"/>
  <c r="M1506" i="13"/>
  <c r="N1505" i="13"/>
  <c r="M1505" i="13"/>
  <c r="N1504" i="13"/>
  <c r="M1504" i="13"/>
  <c r="N1503" i="13"/>
  <c r="M1503" i="13"/>
  <c r="N1502" i="13"/>
  <c r="M1502" i="13"/>
  <c r="N1501" i="13"/>
  <c r="M1501" i="13"/>
  <c r="N1500" i="13"/>
  <c r="M1500" i="13"/>
  <c r="N1499" i="13"/>
  <c r="M1499" i="13"/>
  <c r="N1498" i="13"/>
  <c r="M1498" i="13"/>
  <c r="N1497" i="13"/>
  <c r="M1497" i="13"/>
  <c r="N1496" i="13"/>
  <c r="M1496" i="13"/>
  <c r="N1495" i="13"/>
  <c r="M1495" i="13"/>
  <c r="N1494" i="13"/>
  <c r="M1494" i="13"/>
  <c r="N1493" i="13"/>
  <c r="M1493" i="13"/>
  <c r="N1492" i="13"/>
  <c r="M1492" i="13"/>
  <c r="N1491" i="13"/>
  <c r="M1491" i="13"/>
  <c r="N1490" i="13"/>
  <c r="M1490" i="13"/>
  <c r="N1489" i="13"/>
  <c r="M1489" i="13"/>
  <c r="N1488" i="13"/>
  <c r="M1488" i="13"/>
  <c r="N1487" i="13"/>
  <c r="M1487" i="13"/>
  <c r="N1486" i="13"/>
  <c r="M1486" i="13"/>
  <c r="N1485" i="13"/>
  <c r="M1485" i="13"/>
  <c r="N1484" i="13"/>
  <c r="M1484" i="13"/>
  <c r="N1483" i="13"/>
  <c r="M1483" i="13"/>
  <c r="N1482" i="13"/>
  <c r="M1482" i="13"/>
  <c r="N1481" i="13"/>
  <c r="M1481" i="13"/>
  <c r="N1480" i="13"/>
  <c r="M1480" i="13"/>
  <c r="N1479" i="13"/>
  <c r="M1479" i="13"/>
  <c r="N1478" i="13"/>
  <c r="M1478" i="13"/>
  <c r="N1477" i="13"/>
  <c r="M1477" i="13"/>
  <c r="N1476" i="13"/>
  <c r="M1476" i="13"/>
  <c r="N1475" i="13"/>
  <c r="M1475" i="13"/>
  <c r="N1474" i="13"/>
  <c r="M1474" i="13"/>
  <c r="N1473" i="13"/>
  <c r="M1473" i="13"/>
  <c r="N1472" i="13"/>
  <c r="M1472" i="13"/>
  <c r="N1471" i="13"/>
  <c r="M1471" i="13"/>
  <c r="N1470" i="13"/>
  <c r="M1470" i="13"/>
  <c r="N1469" i="13"/>
  <c r="M1469" i="13"/>
  <c r="N1468" i="13"/>
  <c r="M1468" i="13"/>
  <c r="N1467" i="13"/>
  <c r="M1467" i="13"/>
  <c r="N1466" i="13"/>
  <c r="M1466" i="13"/>
  <c r="N1465" i="13"/>
  <c r="M1465" i="13"/>
  <c r="N1464" i="13"/>
  <c r="M1464" i="13"/>
  <c r="N1463" i="13"/>
  <c r="M1463" i="13"/>
  <c r="N1462" i="13"/>
  <c r="M1462" i="13"/>
  <c r="N1461" i="13"/>
  <c r="M1461" i="13"/>
  <c r="N1460" i="13"/>
  <c r="M1460" i="13"/>
  <c r="N1459" i="13"/>
  <c r="M1459" i="13"/>
  <c r="N1458" i="13"/>
  <c r="M1458" i="13"/>
  <c r="N1457" i="13"/>
  <c r="M1457" i="13"/>
  <c r="N1456" i="13"/>
  <c r="M1456" i="13"/>
  <c r="N1455" i="13"/>
  <c r="M1455" i="13"/>
  <c r="N1454" i="13"/>
  <c r="M1454" i="13"/>
  <c r="N1453" i="13"/>
  <c r="M1453" i="13"/>
  <c r="N1452" i="13"/>
  <c r="M1452" i="13"/>
  <c r="N1451" i="13"/>
  <c r="M1451" i="13"/>
  <c r="N1450" i="13"/>
  <c r="M1450" i="13"/>
  <c r="N1449" i="13"/>
  <c r="M1449" i="13"/>
  <c r="N1448" i="13"/>
  <c r="M1448" i="13"/>
  <c r="N1447" i="13"/>
  <c r="M1447" i="13"/>
  <c r="N1446" i="13"/>
  <c r="M1446" i="13"/>
  <c r="N1445" i="13"/>
  <c r="M1445" i="13"/>
  <c r="N1444" i="13"/>
  <c r="M1444" i="13"/>
  <c r="N1443" i="13"/>
  <c r="M1443" i="13"/>
  <c r="N1442" i="13"/>
  <c r="M1442" i="13"/>
  <c r="N1441" i="13"/>
  <c r="M1441" i="13"/>
  <c r="N1440" i="13"/>
  <c r="M1440" i="13"/>
  <c r="N1439" i="13"/>
  <c r="M1439" i="13"/>
  <c r="N1438" i="13"/>
  <c r="M1438" i="13"/>
  <c r="N1437" i="13"/>
  <c r="M1437" i="13"/>
  <c r="N1436" i="13"/>
  <c r="M1436" i="13"/>
  <c r="N1435" i="13"/>
  <c r="M1435" i="13"/>
  <c r="N1434" i="13"/>
  <c r="M1434" i="13"/>
  <c r="N1433" i="13"/>
  <c r="M1433" i="13"/>
  <c r="N1432" i="13"/>
  <c r="M1432" i="13"/>
  <c r="N1431" i="13"/>
  <c r="M1431" i="13"/>
  <c r="N1430" i="13"/>
  <c r="M1430" i="13"/>
  <c r="N1429" i="13"/>
  <c r="M1429" i="13"/>
  <c r="N1428" i="13"/>
  <c r="M1428" i="13"/>
  <c r="N1427" i="13"/>
  <c r="M1427" i="13"/>
  <c r="N1426" i="13"/>
  <c r="M1426" i="13"/>
  <c r="N1425" i="13"/>
  <c r="M1425" i="13"/>
  <c r="N1424" i="13"/>
  <c r="M1424" i="13"/>
  <c r="N1423" i="13"/>
  <c r="M1423" i="13"/>
  <c r="N1422" i="13"/>
  <c r="M1422" i="13"/>
  <c r="N1421" i="13"/>
  <c r="M1421" i="13"/>
  <c r="N1420" i="13"/>
  <c r="M1420" i="13"/>
  <c r="N1419" i="13"/>
  <c r="M1419" i="13"/>
  <c r="N1418" i="13"/>
  <c r="M1418" i="13"/>
  <c r="N1417" i="13"/>
  <c r="M1417" i="13"/>
  <c r="N1416" i="13"/>
  <c r="M1416" i="13"/>
  <c r="N1415" i="13"/>
  <c r="M1415" i="13"/>
  <c r="N1414" i="13"/>
  <c r="M1414" i="13"/>
  <c r="N1413" i="13"/>
  <c r="M1413" i="13"/>
  <c r="N1412" i="13"/>
  <c r="M1412" i="13"/>
  <c r="N1411" i="13"/>
  <c r="M1411" i="13"/>
  <c r="N1410" i="13"/>
  <c r="M1410" i="13"/>
  <c r="N1409" i="13"/>
  <c r="M1409" i="13"/>
  <c r="N1408" i="13"/>
  <c r="M1408" i="13"/>
  <c r="N1407" i="13"/>
  <c r="M1407" i="13"/>
  <c r="N1406" i="13"/>
  <c r="M1406" i="13"/>
  <c r="N1405" i="13"/>
  <c r="M1405" i="13"/>
  <c r="N1404" i="13"/>
  <c r="M1404" i="13"/>
  <c r="N1403" i="13"/>
  <c r="M1403" i="13"/>
  <c r="N1402" i="13"/>
  <c r="M1402" i="13"/>
  <c r="N1401" i="13"/>
  <c r="M1401" i="13"/>
  <c r="N1400" i="13"/>
  <c r="M1400" i="13"/>
  <c r="N1399" i="13"/>
  <c r="M1399" i="13"/>
  <c r="N1398" i="13"/>
  <c r="M1398" i="13"/>
  <c r="N1397" i="13"/>
  <c r="M1397" i="13"/>
  <c r="N1396" i="13"/>
  <c r="M1396" i="13"/>
  <c r="N1395" i="13"/>
  <c r="M1395" i="13"/>
  <c r="N1394" i="13"/>
  <c r="M1394" i="13"/>
  <c r="N1393" i="13"/>
  <c r="M1393" i="13"/>
  <c r="N1392" i="13"/>
  <c r="M1392" i="13"/>
  <c r="N1391" i="13"/>
  <c r="M1391" i="13"/>
  <c r="N1390" i="13"/>
  <c r="M1390" i="13"/>
  <c r="N1389" i="13"/>
  <c r="M1389" i="13"/>
  <c r="N1388" i="13"/>
  <c r="M1388" i="13"/>
  <c r="N1387" i="13"/>
  <c r="M1387" i="13"/>
  <c r="N1386" i="13"/>
  <c r="M1386" i="13"/>
  <c r="N1385" i="13"/>
  <c r="M1385" i="13"/>
  <c r="N1384" i="13"/>
  <c r="M1384" i="13"/>
  <c r="N1383" i="13"/>
  <c r="M1383" i="13"/>
  <c r="N1382" i="13"/>
  <c r="M1382" i="13"/>
  <c r="N1381" i="13"/>
  <c r="M1381" i="13"/>
  <c r="N1380" i="13"/>
  <c r="M1380" i="13"/>
  <c r="N1379" i="13"/>
  <c r="M1379" i="13"/>
  <c r="N1378" i="13"/>
  <c r="M1378" i="13"/>
  <c r="N1377" i="13"/>
  <c r="M1377" i="13"/>
  <c r="N1376" i="13"/>
  <c r="M1376" i="13"/>
  <c r="N1375" i="13"/>
  <c r="M1375" i="13"/>
  <c r="N1374" i="13"/>
  <c r="M1374" i="13"/>
  <c r="N1373" i="13"/>
  <c r="M1373" i="13"/>
  <c r="N1372" i="13"/>
  <c r="M1372" i="13"/>
  <c r="N1371" i="13"/>
  <c r="M1371" i="13"/>
  <c r="N1370" i="13"/>
  <c r="M1370" i="13"/>
  <c r="N1369" i="13"/>
  <c r="M1369" i="13"/>
  <c r="N1368" i="13"/>
  <c r="M1368" i="13"/>
  <c r="N1367" i="13"/>
  <c r="M1367" i="13"/>
  <c r="N1366" i="13"/>
  <c r="M1366" i="13"/>
  <c r="N1365" i="13"/>
  <c r="M1365" i="13"/>
  <c r="N1364" i="13"/>
  <c r="M1364" i="13"/>
  <c r="N1363" i="13"/>
  <c r="M1363" i="13"/>
  <c r="N1362" i="13"/>
  <c r="M1362" i="13"/>
  <c r="N1361" i="13"/>
  <c r="M1361" i="13"/>
  <c r="N1360" i="13"/>
  <c r="M1360" i="13"/>
  <c r="N1359" i="13"/>
  <c r="M1359" i="13"/>
  <c r="N1358" i="13"/>
  <c r="M1358" i="13"/>
  <c r="N1357" i="13"/>
  <c r="M1357" i="13"/>
  <c r="N1356" i="13"/>
  <c r="M1356" i="13"/>
  <c r="N1355" i="13"/>
  <c r="M1355" i="13"/>
  <c r="N1354" i="13"/>
  <c r="M1354" i="13"/>
  <c r="N1353" i="13"/>
  <c r="M1353" i="13"/>
  <c r="N1352" i="13"/>
  <c r="M1352" i="13"/>
  <c r="N1351" i="13"/>
  <c r="M1351" i="13"/>
  <c r="N1350" i="13"/>
  <c r="M1350" i="13"/>
  <c r="N1349" i="13"/>
  <c r="M1349" i="13"/>
  <c r="N1348" i="13"/>
  <c r="M1348" i="13"/>
  <c r="N1347" i="13"/>
  <c r="M1347" i="13"/>
  <c r="N1346" i="13"/>
  <c r="M1346" i="13"/>
  <c r="N1345" i="13"/>
  <c r="M1345" i="13"/>
  <c r="N1344" i="13"/>
  <c r="M1344" i="13"/>
  <c r="N1343" i="13"/>
  <c r="M1343" i="13"/>
  <c r="N1342" i="13"/>
  <c r="M1342" i="13"/>
  <c r="N1341" i="13"/>
  <c r="M1341" i="13"/>
  <c r="N1340" i="13"/>
  <c r="M1340" i="13"/>
  <c r="N1339" i="13"/>
  <c r="M1339" i="13"/>
  <c r="N1338" i="13"/>
  <c r="M1338" i="13"/>
  <c r="N1337" i="13"/>
  <c r="M1337" i="13"/>
  <c r="N1336" i="13"/>
  <c r="M1336" i="13"/>
  <c r="N1335" i="13"/>
  <c r="M1335" i="13"/>
  <c r="N1334" i="13"/>
  <c r="M1334" i="13"/>
  <c r="N1333" i="13"/>
  <c r="M1333" i="13"/>
  <c r="N1332" i="13"/>
  <c r="M1332" i="13"/>
  <c r="N1331" i="13"/>
  <c r="M1331" i="13"/>
  <c r="N1330" i="13"/>
  <c r="M1330" i="13"/>
  <c r="N1329" i="13"/>
  <c r="M1329" i="13"/>
  <c r="N1328" i="13"/>
  <c r="M1328" i="13"/>
  <c r="N1327" i="13"/>
  <c r="M1327" i="13"/>
  <c r="N1326" i="13"/>
  <c r="M1326" i="13"/>
  <c r="N1325" i="13"/>
  <c r="M1325" i="13"/>
  <c r="N1324" i="13"/>
  <c r="M1324" i="13"/>
  <c r="N1323" i="13"/>
  <c r="M1323" i="13"/>
  <c r="N1322" i="13"/>
  <c r="M1322" i="13"/>
  <c r="N1321" i="13"/>
  <c r="M1321" i="13"/>
  <c r="N1320" i="13"/>
  <c r="M1320" i="13"/>
  <c r="N1319" i="13"/>
  <c r="M1319" i="13"/>
  <c r="N1318" i="13"/>
  <c r="M1318" i="13"/>
  <c r="N1317" i="13"/>
  <c r="M1317" i="13"/>
  <c r="N1316" i="13"/>
  <c r="M1316" i="13"/>
  <c r="N1315" i="13"/>
  <c r="M1315" i="13"/>
  <c r="N1314" i="13"/>
  <c r="M1314" i="13"/>
  <c r="N1313" i="13"/>
  <c r="M1313" i="13"/>
  <c r="N1312" i="13"/>
  <c r="M1312" i="13"/>
  <c r="N1311" i="13"/>
  <c r="M1311" i="13"/>
  <c r="N1310" i="13"/>
  <c r="M1310" i="13"/>
  <c r="N1309" i="13"/>
  <c r="M1309" i="13"/>
  <c r="N1308" i="13"/>
  <c r="M1308" i="13"/>
  <c r="N1307" i="13"/>
  <c r="M1307" i="13"/>
  <c r="N1306" i="13"/>
  <c r="M1306" i="13"/>
  <c r="N1305" i="13"/>
  <c r="M1305" i="13"/>
  <c r="N1304" i="13"/>
  <c r="M1304" i="13"/>
  <c r="N1303" i="13"/>
  <c r="M1303" i="13"/>
  <c r="N1302" i="13"/>
  <c r="M1302" i="13"/>
  <c r="N1301" i="13"/>
  <c r="M1301" i="13"/>
  <c r="N1300" i="13"/>
  <c r="M1300" i="13"/>
  <c r="N1299" i="13"/>
  <c r="M1299" i="13"/>
  <c r="N1298" i="13"/>
  <c r="M1298" i="13"/>
  <c r="N1297" i="13"/>
  <c r="M1297" i="13"/>
  <c r="N1296" i="13"/>
  <c r="M1296" i="13"/>
  <c r="N1295" i="13"/>
  <c r="M1295" i="13"/>
  <c r="N1294" i="13"/>
  <c r="M1294" i="13"/>
  <c r="N1293" i="13"/>
  <c r="M1293" i="13"/>
  <c r="N1292" i="13"/>
  <c r="M1292" i="13"/>
  <c r="N1291" i="13"/>
  <c r="M1291" i="13"/>
  <c r="N1290" i="13"/>
  <c r="M1290" i="13"/>
  <c r="N1289" i="13"/>
  <c r="M1289" i="13"/>
  <c r="N1288" i="13"/>
  <c r="M1288" i="13"/>
  <c r="N1287" i="13"/>
  <c r="M1287" i="13"/>
  <c r="N1286" i="13"/>
  <c r="M1286" i="13"/>
  <c r="N1285" i="13"/>
  <c r="M1285" i="13"/>
  <c r="N1284" i="13"/>
  <c r="M1284" i="13"/>
  <c r="N1283" i="13"/>
  <c r="M1283" i="13"/>
  <c r="N1282" i="13"/>
  <c r="M1282" i="13"/>
  <c r="N1281" i="13"/>
  <c r="M1281" i="13"/>
  <c r="N1280" i="13"/>
  <c r="M1280" i="13"/>
  <c r="N1279" i="13"/>
  <c r="M1279" i="13"/>
  <c r="N1278" i="13"/>
  <c r="M1278" i="13"/>
  <c r="N1277" i="13"/>
  <c r="M1277" i="13"/>
  <c r="N1276" i="13"/>
  <c r="M1276" i="13"/>
  <c r="N1275" i="13"/>
  <c r="M1275" i="13"/>
  <c r="N1274" i="13"/>
  <c r="M1274" i="13"/>
  <c r="N1273" i="13"/>
  <c r="M1273" i="13"/>
  <c r="N1272" i="13"/>
  <c r="M1272" i="13"/>
  <c r="N1271" i="13"/>
  <c r="M1271" i="13"/>
  <c r="N1270" i="13"/>
  <c r="M1270" i="13"/>
  <c r="N1269" i="13"/>
  <c r="M1269" i="13"/>
  <c r="N1268" i="13"/>
  <c r="M1268" i="13"/>
  <c r="N1267" i="13"/>
  <c r="M1267" i="13"/>
  <c r="N1266" i="13"/>
  <c r="M1266" i="13"/>
  <c r="N1265" i="13"/>
  <c r="M1265" i="13"/>
  <c r="N1264" i="13"/>
  <c r="M1264" i="13"/>
  <c r="N1263" i="13"/>
  <c r="M1263" i="13"/>
  <c r="N1262" i="13"/>
  <c r="M1262" i="13"/>
  <c r="N1261" i="13"/>
  <c r="M1261" i="13"/>
  <c r="N1260" i="13"/>
  <c r="M1260" i="13"/>
  <c r="N1259" i="13"/>
  <c r="M1259" i="13"/>
  <c r="N1258" i="13"/>
  <c r="M1258" i="13"/>
  <c r="B76" i="18" l="1"/>
  <c r="G6" i="18"/>
  <c r="B117" i="18"/>
  <c r="B86" i="18"/>
  <c r="B9" i="18"/>
  <c r="I6" i="18"/>
  <c r="B40" i="18"/>
  <c r="B43" i="18"/>
  <c r="B81" i="18"/>
  <c r="B108" i="18"/>
  <c r="B133" i="18"/>
  <c r="B54" i="18"/>
  <c r="B119" i="18"/>
  <c r="B29" i="18"/>
  <c r="B32" i="18"/>
  <c r="B27" i="18"/>
  <c r="B78" i="18"/>
  <c r="B97" i="18"/>
  <c r="B107" i="18"/>
  <c r="B37" i="18"/>
  <c r="B33" i="18"/>
  <c r="B48" i="18"/>
  <c r="B83" i="18"/>
  <c r="B129" i="18"/>
  <c r="B102" i="18"/>
  <c r="B39" i="18"/>
  <c r="B111" i="18"/>
  <c r="B110" i="18"/>
  <c r="B95" i="18"/>
  <c r="B85" i="18"/>
  <c r="B104" i="18"/>
  <c r="B34" i="18"/>
  <c r="B69" i="18"/>
  <c r="B70" i="18"/>
  <c r="B94" i="18"/>
  <c r="B140" i="18"/>
  <c r="B123" i="18"/>
  <c r="B128" i="18"/>
  <c r="B35" i="18"/>
  <c r="B58" i="18"/>
  <c r="B116" i="18"/>
  <c r="B38" i="18"/>
  <c r="B89" i="18"/>
  <c r="B138" i="18"/>
  <c r="B124" i="18"/>
  <c r="B74" i="18"/>
  <c r="B62" i="18"/>
  <c r="B13" i="18"/>
  <c r="B142" i="18"/>
  <c r="B139" i="18"/>
  <c r="B132" i="18"/>
  <c r="B44" i="18"/>
  <c r="B106" i="18"/>
  <c r="B59" i="18"/>
  <c r="B17" i="18"/>
  <c r="B114" i="18"/>
  <c r="B120" i="18"/>
  <c r="B21" i="18"/>
  <c r="B126" i="18"/>
  <c r="B73" i="18"/>
  <c r="B25" i="18"/>
  <c r="B101" i="18"/>
  <c r="B103" i="18"/>
  <c r="B144" i="18"/>
  <c r="B99" i="18"/>
  <c r="B91" i="18"/>
  <c r="B112" i="18"/>
  <c r="B22" i="18"/>
  <c r="B143" i="18"/>
  <c r="B46" i="18"/>
  <c r="B93" i="18"/>
  <c r="B63" i="18"/>
  <c r="B65" i="18"/>
  <c r="B90" i="18"/>
  <c r="B134" i="18"/>
  <c r="B49" i="18"/>
  <c r="B53" i="18"/>
  <c r="B115" i="18"/>
  <c r="B47" i="18"/>
  <c r="B30" i="18"/>
  <c r="B113" i="18"/>
  <c r="B36" i="18"/>
  <c r="B84" i="18"/>
  <c r="B118" i="18"/>
  <c r="B125" i="18"/>
  <c r="B100" i="18"/>
  <c r="B131" i="18"/>
  <c r="B20" i="18"/>
  <c r="B10" i="18"/>
  <c r="B71" i="18"/>
  <c r="B28" i="18"/>
  <c r="B88" i="18"/>
  <c r="B127" i="18"/>
  <c r="B14" i="18"/>
  <c r="B42" i="18"/>
  <c r="B80" i="18"/>
  <c r="B122" i="18"/>
  <c r="B12" i="18"/>
  <c r="B55" i="18"/>
  <c r="B64" i="18"/>
  <c r="B61" i="18"/>
  <c r="B105" i="18"/>
  <c r="B121" i="18"/>
  <c r="B41" i="18"/>
  <c r="B16" i="18"/>
  <c r="B72" i="18"/>
  <c r="B82" i="18"/>
  <c r="B75" i="18"/>
  <c r="B31" i="18"/>
  <c r="B141" i="18"/>
  <c r="B136" i="18"/>
  <c r="B130" i="18"/>
  <c r="B60" i="18"/>
  <c r="B96" i="18"/>
  <c r="B8" i="18"/>
  <c r="B68" i="18"/>
  <c r="B135" i="18"/>
  <c r="B137" i="18"/>
  <c r="B52" i="18"/>
  <c r="B79" i="18"/>
  <c r="B66" i="18"/>
  <c r="B87" i="18"/>
  <c r="B26" i="18"/>
  <c r="B18" i="18"/>
  <c r="B77" i="18"/>
  <c r="B7" i="18"/>
  <c r="B24" i="18"/>
  <c r="B23" i="18"/>
  <c r="B19" i="18"/>
  <c r="B56" i="18"/>
  <c r="B11" i="18"/>
  <c r="B92" i="18"/>
  <c r="B98" i="18"/>
  <c r="B50" i="18"/>
  <c r="B57" i="18"/>
  <c r="B67" i="18"/>
  <c r="B15" i="18"/>
  <c r="B51" i="18"/>
  <c r="B109" i="18"/>
  <c r="N4" i="13"/>
  <c r="N2745" i="13" s="1"/>
  <c r="L32" i="20"/>
  <c r="G32" i="20"/>
  <c r="L19" i="20"/>
  <c r="G19" i="20"/>
  <c r="L86" i="20"/>
  <c r="G86" i="20"/>
  <c r="L84" i="20"/>
  <c r="G84" i="20"/>
  <c r="L81" i="20"/>
  <c r="G81" i="20"/>
  <c r="L34" i="20"/>
  <c r="G34" i="20"/>
  <c r="L41" i="20"/>
  <c r="G41" i="20"/>
  <c r="L68" i="20"/>
  <c r="G68" i="20"/>
  <c r="L8" i="20"/>
  <c r="G8" i="20"/>
  <c r="L87" i="20"/>
  <c r="G87" i="20"/>
  <c r="L47" i="20"/>
  <c r="G47" i="20"/>
  <c r="L36" i="20"/>
  <c r="G36" i="20"/>
  <c r="L75" i="20"/>
  <c r="G75" i="20"/>
  <c r="L71" i="20"/>
  <c r="G71" i="20"/>
  <c r="L11" i="20"/>
  <c r="G11" i="20"/>
  <c r="L61" i="20"/>
  <c r="G61" i="20"/>
  <c r="L13" i="20"/>
  <c r="G13" i="20"/>
  <c r="L51" i="20"/>
  <c r="G51" i="20"/>
  <c r="L30" i="20"/>
  <c r="G30" i="20"/>
  <c r="L16" i="20"/>
  <c r="G16" i="20"/>
  <c r="L27" i="20"/>
  <c r="G27" i="20"/>
  <c r="L24" i="20"/>
  <c r="G24" i="20"/>
  <c r="L39" i="20"/>
  <c r="G39" i="20"/>
  <c r="L31" i="20"/>
  <c r="G31" i="20"/>
  <c r="L29" i="20"/>
  <c r="G29" i="20"/>
  <c r="L83" i="20"/>
  <c r="G83" i="20"/>
  <c r="L23" i="20"/>
  <c r="G23" i="20"/>
  <c r="L74" i="20"/>
  <c r="G74" i="20"/>
  <c r="L15" i="20"/>
  <c r="G15" i="20"/>
  <c r="L80" i="20"/>
  <c r="G80" i="20"/>
  <c r="L56" i="20"/>
  <c r="G56" i="20"/>
  <c r="L65" i="20"/>
  <c r="G65" i="20"/>
  <c r="L82" i="20"/>
  <c r="G82" i="20"/>
  <c r="L14" i="20"/>
  <c r="G14" i="20"/>
  <c r="L18" i="20"/>
  <c r="G18" i="20"/>
  <c r="L26" i="20"/>
  <c r="G26" i="20"/>
  <c r="L72" i="20"/>
  <c r="G72" i="20"/>
  <c r="L45" i="20"/>
  <c r="G45" i="20"/>
  <c r="L35" i="20"/>
  <c r="G35" i="20"/>
  <c r="L55" i="20"/>
  <c r="G55" i="20"/>
  <c r="L63" i="20"/>
  <c r="G63" i="20"/>
  <c r="L60" i="20"/>
  <c r="G60" i="20"/>
  <c r="L20" i="20"/>
  <c r="G20" i="20"/>
  <c r="L43" i="20"/>
  <c r="G43" i="20"/>
  <c r="L69" i="20"/>
  <c r="G69" i="20"/>
  <c r="L53" i="20"/>
  <c r="G53" i="20"/>
  <c r="L64" i="20"/>
  <c r="G64" i="20"/>
  <c r="L77" i="20"/>
  <c r="G77" i="20"/>
  <c r="L37" i="20"/>
  <c r="G37" i="20"/>
  <c r="L79" i="20"/>
  <c r="G79" i="20"/>
  <c r="L76" i="20"/>
  <c r="G76" i="20"/>
  <c r="L10" i="20"/>
  <c r="G10" i="20"/>
  <c r="L57" i="20"/>
  <c r="G57" i="20"/>
  <c r="L54" i="20"/>
  <c r="G54" i="20"/>
  <c r="L46" i="20"/>
  <c r="G46" i="20"/>
  <c r="L40" i="20"/>
  <c r="G40" i="20"/>
  <c r="L9" i="20"/>
  <c r="G9" i="20"/>
  <c r="L17" i="20"/>
  <c r="G17" i="20"/>
  <c r="L50" i="20"/>
  <c r="G50" i="20"/>
  <c r="L12" i="20"/>
  <c r="G12" i="20"/>
  <c r="L52" i="20"/>
  <c r="G52" i="20"/>
  <c r="L28" i="20"/>
  <c r="G28" i="20"/>
  <c r="L44" i="20"/>
  <c r="G44" i="20"/>
  <c r="L62" i="20"/>
  <c r="G62" i="20"/>
  <c r="L85" i="20"/>
  <c r="G85" i="20"/>
  <c r="L42" i="20"/>
  <c r="G42" i="20"/>
  <c r="L21" i="20"/>
  <c r="G21" i="20"/>
  <c r="L7" i="20"/>
  <c r="G7" i="20"/>
  <c r="L59" i="20"/>
  <c r="G59" i="20"/>
  <c r="L22" i="20"/>
  <c r="G22" i="20"/>
  <c r="L70" i="20"/>
  <c r="G70" i="20"/>
  <c r="L38" i="20"/>
  <c r="G38" i="20"/>
  <c r="L66" i="20"/>
  <c r="G66" i="20"/>
  <c r="L33" i="20"/>
  <c r="G33" i="20"/>
  <c r="L78" i="20"/>
  <c r="G78" i="20"/>
  <c r="L25" i="20"/>
  <c r="G25" i="20"/>
  <c r="L48" i="20"/>
  <c r="G48" i="20"/>
  <c r="L58" i="20"/>
  <c r="G58" i="20"/>
  <c r="L49" i="20"/>
  <c r="G49" i="20"/>
  <c r="L67" i="20"/>
  <c r="G67" i="20"/>
  <c r="L73" i="20"/>
  <c r="G73" i="20"/>
  <c r="K6" i="20"/>
  <c r="J6" i="20"/>
  <c r="H6" i="20"/>
  <c r="F6" i="20"/>
  <c r="E6" i="20"/>
  <c r="D6" i="20"/>
  <c r="M78" i="14"/>
  <c r="H78" i="14"/>
  <c r="M77" i="14"/>
  <c r="H77" i="14"/>
  <c r="M76" i="14"/>
  <c r="H76" i="14"/>
  <c r="M75" i="14"/>
  <c r="H75" i="14"/>
  <c r="M74" i="14"/>
  <c r="H74" i="14"/>
  <c r="M81" i="14"/>
  <c r="H81" i="14"/>
  <c r="M80" i="14"/>
  <c r="H80" i="14"/>
  <c r="M73" i="14"/>
  <c r="H73" i="14"/>
  <c r="M72" i="14"/>
  <c r="H72" i="14"/>
  <c r="M71" i="14"/>
  <c r="H71" i="14"/>
  <c r="M79" i="14"/>
  <c r="H79" i="14"/>
  <c r="M70" i="14"/>
  <c r="H70" i="14"/>
  <c r="M87" i="14"/>
  <c r="H87" i="14"/>
  <c r="M69" i="14"/>
  <c r="H69" i="14"/>
  <c r="M68" i="14"/>
  <c r="H68" i="14"/>
  <c r="M67" i="14"/>
  <c r="H67" i="14"/>
  <c r="M86" i="14"/>
  <c r="H86" i="14"/>
  <c r="M66" i="14"/>
  <c r="H66" i="14"/>
  <c r="M65" i="14"/>
  <c r="H65" i="14"/>
  <c r="M64" i="14"/>
  <c r="H64" i="14"/>
  <c r="M63" i="14"/>
  <c r="H63" i="14"/>
  <c r="M62" i="14"/>
  <c r="H62" i="14"/>
  <c r="M85" i="14"/>
  <c r="H85" i="14"/>
  <c r="M61" i="14"/>
  <c r="H61" i="14"/>
  <c r="M60" i="14"/>
  <c r="H60" i="14"/>
  <c r="M59" i="14"/>
  <c r="H59" i="14"/>
  <c r="M58" i="14"/>
  <c r="H58" i="14"/>
  <c r="M57" i="14"/>
  <c r="H57" i="14"/>
  <c r="M56" i="14"/>
  <c r="H56" i="14"/>
  <c r="M84" i="14"/>
  <c r="H84" i="14"/>
  <c r="M55" i="14"/>
  <c r="H55" i="14"/>
  <c r="M54" i="14"/>
  <c r="H54" i="14"/>
  <c r="M53" i="14"/>
  <c r="H53" i="14"/>
  <c r="M52" i="14"/>
  <c r="H52" i="14"/>
  <c r="M51" i="14"/>
  <c r="H51" i="14"/>
  <c r="M50" i="14"/>
  <c r="H50" i="14"/>
  <c r="M49" i="14"/>
  <c r="H49" i="14"/>
  <c r="M48" i="14"/>
  <c r="H48" i="14"/>
  <c r="M47" i="14"/>
  <c r="H47" i="14"/>
  <c r="M46" i="14"/>
  <c r="H46" i="14"/>
  <c r="M45" i="14"/>
  <c r="H45" i="14"/>
  <c r="M83" i="14"/>
  <c r="H83" i="14"/>
  <c r="M44" i="14"/>
  <c r="H44" i="14"/>
  <c r="M82" i="14"/>
  <c r="H82" i="14"/>
  <c r="M43" i="14"/>
  <c r="H43" i="14"/>
  <c r="M42" i="14"/>
  <c r="H42" i="14"/>
  <c r="M41" i="14"/>
  <c r="H41" i="14"/>
  <c r="M40" i="14"/>
  <c r="H40" i="14"/>
  <c r="M39" i="14"/>
  <c r="H39" i="14"/>
  <c r="M38" i="14"/>
  <c r="H38" i="14"/>
  <c r="M37" i="14"/>
  <c r="H37" i="14"/>
  <c r="M36" i="14"/>
  <c r="H36" i="14"/>
  <c r="M35" i="14"/>
  <c r="H35" i="14"/>
  <c r="M34" i="14"/>
  <c r="H34" i="14"/>
  <c r="M33" i="14"/>
  <c r="H33" i="14"/>
  <c r="M32" i="14"/>
  <c r="H32" i="14"/>
  <c r="M31" i="14"/>
  <c r="H31" i="14"/>
  <c r="M30" i="14"/>
  <c r="H30" i="14"/>
  <c r="M29" i="14"/>
  <c r="H29" i="14"/>
  <c r="M28" i="14"/>
  <c r="H28" i="14"/>
  <c r="M27" i="14"/>
  <c r="H27" i="14"/>
  <c r="M26" i="14"/>
  <c r="H26" i="14"/>
  <c r="M25" i="14"/>
  <c r="H25" i="14"/>
  <c r="M24" i="14"/>
  <c r="H24" i="14"/>
  <c r="M23" i="14"/>
  <c r="H23" i="14"/>
  <c r="M22" i="14"/>
  <c r="H22" i="14"/>
  <c r="M21" i="14"/>
  <c r="H21" i="14"/>
  <c r="M20" i="14"/>
  <c r="H20" i="14"/>
  <c r="M19" i="14"/>
  <c r="H19" i="14"/>
  <c r="M18" i="14"/>
  <c r="H18" i="14"/>
  <c r="M17" i="14"/>
  <c r="H17" i="14"/>
  <c r="M16" i="14"/>
  <c r="H16" i="14"/>
  <c r="M15" i="14"/>
  <c r="H15" i="14"/>
  <c r="M14" i="14"/>
  <c r="H14" i="14"/>
  <c r="M13" i="14"/>
  <c r="H13" i="14"/>
  <c r="M12" i="14"/>
  <c r="H12" i="14"/>
  <c r="M11" i="14"/>
  <c r="H11" i="14"/>
  <c r="M10" i="14"/>
  <c r="H10" i="14"/>
  <c r="M9" i="14"/>
  <c r="H9" i="14"/>
  <c r="M8" i="14"/>
  <c r="H8" i="14"/>
  <c r="M7" i="14"/>
  <c r="H7" i="14"/>
  <c r="L6" i="14"/>
  <c r="M6" i="14" s="1"/>
  <c r="K6" i="14"/>
  <c r="I6" i="14"/>
  <c r="G6" i="14"/>
  <c r="F6" i="14"/>
  <c r="E6" i="14"/>
  <c r="O3" i="31"/>
  <c r="O540" i="31"/>
  <c r="O539" i="31"/>
  <c r="O538" i="31"/>
  <c r="O537" i="31"/>
  <c r="O536" i="31"/>
  <c r="O535" i="31"/>
  <c r="O533" i="31"/>
  <c r="O532" i="31"/>
  <c r="O531" i="31"/>
  <c r="O529" i="31"/>
  <c r="O528" i="31"/>
  <c r="O526" i="31"/>
  <c r="O525" i="31"/>
  <c r="O524" i="31"/>
  <c r="O522" i="31"/>
  <c r="O521" i="31"/>
  <c r="O520" i="31"/>
  <c r="O519" i="31"/>
  <c r="O518" i="31"/>
  <c r="O517" i="31"/>
  <c r="O516" i="31"/>
  <c r="O514" i="31"/>
  <c r="O513" i="31"/>
  <c r="O512" i="31"/>
  <c r="O511" i="31"/>
  <c r="O510" i="31"/>
  <c r="O509" i="31"/>
  <c r="O508" i="31"/>
  <c r="O507" i="31"/>
  <c r="O506" i="31"/>
  <c r="O505" i="31"/>
  <c r="O504" i="31"/>
  <c r="O503" i="31"/>
  <c r="O502" i="31"/>
  <c r="O501" i="31"/>
  <c r="O500" i="31"/>
  <c r="O499" i="31"/>
  <c r="O498" i="31"/>
  <c r="O497" i="31"/>
  <c r="O495" i="31"/>
  <c r="O494" i="31"/>
  <c r="O493" i="31"/>
  <c r="O492" i="31"/>
  <c r="O491" i="31"/>
  <c r="O490" i="31"/>
  <c r="O488" i="31"/>
  <c r="O486" i="31"/>
  <c r="O485" i="31"/>
  <c r="O483" i="31"/>
  <c r="O482" i="31"/>
  <c r="O481" i="31"/>
  <c r="O480" i="31"/>
  <c r="O479" i="31"/>
  <c r="O478" i="31"/>
  <c r="O476" i="31"/>
  <c r="O475" i="31"/>
  <c r="O474" i="31"/>
  <c r="O473" i="31"/>
  <c r="O472" i="31"/>
  <c r="O471" i="31"/>
  <c r="O470" i="31"/>
  <c r="O469" i="31"/>
  <c r="O467" i="31"/>
  <c r="O466" i="31"/>
  <c r="O464" i="31"/>
  <c r="O463" i="31"/>
  <c r="O462" i="31"/>
  <c r="O461" i="31"/>
  <c r="O460" i="31"/>
  <c r="O459" i="31"/>
  <c r="O458" i="31"/>
  <c r="O457" i="31"/>
  <c r="O456" i="31"/>
  <c r="O455" i="31"/>
  <c r="O453" i="31"/>
  <c r="O451" i="31"/>
  <c r="O449" i="31"/>
  <c r="O448" i="31"/>
  <c r="O447" i="31"/>
  <c r="O446" i="31"/>
  <c r="O445" i="31"/>
  <c r="O444" i="31"/>
  <c r="O443" i="31"/>
  <c r="O442" i="31"/>
  <c r="O441" i="31"/>
  <c r="O440" i="31"/>
  <c r="O438" i="31"/>
  <c r="O437" i="31"/>
  <c r="O436" i="31"/>
  <c r="O435" i="31"/>
  <c r="O434" i="31"/>
  <c r="O433" i="31"/>
  <c r="O432" i="31"/>
  <c r="O431" i="31"/>
  <c r="O429" i="31"/>
  <c r="O428" i="31"/>
  <c r="O427" i="31"/>
  <c r="O426" i="31"/>
  <c r="O425" i="31"/>
  <c r="O424" i="31"/>
  <c r="O423" i="31"/>
  <c r="O421" i="31"/>
  <c r="O420" i="31"/>
  <c r="O418" i="31"/>
  <c r="O417" i="31"/>
  <c r="O415" i="31"/>
  <c r="O414" i="31"/>
  <c r="O413" i="31"/>
  <c r="O411" i="31"/>
  <c r="O410" i="31"/>
  <c r="O409" i="31"/>
  <c r="O407" i="31"/>
  <c r="O406" i="31"/>
  <c r="O405" i="31"/>
  <c r="O404" i="31"/>
  <c r="O403" i="31"/>
  <c r="O402" i="31"/>
  <c r="O401" i="31"/>
  <c r="O400" i="31"/>
  <c r="O399" i="31"/>
  <c r="O398" i="31"/>
  <c r="O397" i="31"/>
  <c r="O396" i="31"/>
  <c r="O395" i="31"/>
  <c r="O394" i="31"/>
  <c r="O393" i="31"/>
  <c r="O392" i="31"/>
  <c r="O391" i="31"/>
  <c r="O389" i="31"/>
  <c r="O388" i="31"/>
  <c r="O387" i="31"/>
  <c r="O386" i="31"/>
  <c r="O385" i="31"/>
  <c r="O383" i="31"/>
  <c r="O382" i="31"/>
  <c r="O381" i="31"/>
  <c r="O380" i="31"/>
  <c r="O379" i="31"/>
  <c r="O378" i="31"/>
  <c r="O377" i="31"/>
  <c r="O376" i="31"/>
  <c r="O374" i="31"/>
  <c r="O372" i="31"/>
  <c r="O370" i="31"/>
  <c r="O368" i="31"/>
  <c r="O367" i="31"/>
  <c r="O365" i="31"/>
  <c r="O364" i="31"/>
  <c r="O363" i="31"/>
  <c r="O361" i="31"/>
  <c r="O360" i="31"/>
  <c r="O359" i="31"/>
  <c r="O357" i="31"/>
  <c r="O356" i="31"/>
  <c r="O355" i="31"/>
  <c r="O353" i="31"/>
  <c r="O352" i="31"/>
  <c r="O351" i="31"/>
  <c r="O350" i="31"/>
  <c r="O349" i="31"/>
  <c r="O348" i="31"/>
  <c r="O346" i="31"/>
  <c r="O344" i="31"/>
  <c r="O343" i="31"/>
  <c r="O342" i="31"/>
  <c r="O341" i="31"/>
  <c r="O340" i="31"/>
  <c r="O339" i="31"/>
  <c r="O338" i="31"/>
  <c r="O337" i="31"/>
  <c r="O336" i="31"/>
  <c r="O335" i="31"/>
  <c r="O334" i="31"/>
  <c r="O332" i="31"/>
  <c r="O330" i="31"/>
  <c r="O329" i="31"/>
  <c r="O328" i="31"/>
  <c r="O326" i="31"/>
  <c r="O325" i="31"/>
  <c r="O324" i="31"/>
  <c r="O323" i="31"/>
  <c r="O322" i="31"/>
  <c r="O320" i="31"/>
  <c r="O318" i="31"/>
  <c r="O317" i="31"/>
  <c r="O316" i="31"/>
  <c r="O315" i="31"/>
  <c r="O314" i="31"/>
  <c r="O313" i="31"/>
  <c r="O312" i="31"/>
  <c r="O311" i="31"/>
  <c r="O309" i="31"/>
  <c r="O308" i="31"/>
  <c r="O307" i="31"/>
  <c r="O306" i="31"/>
  <c r="O305" i="31"/>
  <c r="O303" i="31"/>
  <c r="O301" i="31"/>
  <c r="O300" i="31"/>
  <c r="O299" i="31"/>
  <c r="O298" i="31"/>
  <c r="O296" i="31"/>
  <c r="O295" i="31"/>
  <c r="O293" i="31"/>
  <c r="O292" i="31"/>
  <c r="O291" i="31"/>
  <c r="O290" i="31"/>
  <c r="O288" i="31"/>
  <c r="O287" i="31"/>
  <c r="O286" i="31"/>
  <c r="O285" i="31"/>
  <c r="O284" i="31"/>
  <c r="O282" i="31"/>
  <c r="O280" i="31"/>
  <c r="O278" i="31"/>
  <c r="O277" i="31"/>
  <c r="O276" i="31"/>
  <c r="O275" i="31"/>
  <c r="O274" i="31"/>
  <c r="O273" i="31"/>
  <c r="O272" i="31"/>
  <c r="O270" i="31"/>
  <c r="O268" i="31"/>
  <c r="O266" i="31"/>
  <c r="O265" i="31"/>
  <c r="O264" i="31"/>
  <c r="O262" i="31"/>
  <c r="O260" i="31"/>
  <c r="O259" i="31"/>
  <c r="O258" i="31"/>
  <c r="O257" i="31"/>
  <c r="O256" i="31"/>
  <c r="O255" i="31"/>
  <c r="O254" i="31"/>
  <c r="O252" i="31"/>
  <c r="O251" i="31"/>
  <c r="O250" i="31"/>
  <c r="O249" i="31"/>
  <c r="O248" i="31"/>
  <c r="O247" i="31"/>
  <c r="O246" i="31"/>
  <c r="O245" i="31"/>
  <c r="O243" i="31"/>
  <c r="O242" i="31"/>
  <c r="O241" i="31"/>
  <c r="O240" i="31"/>
  <c r="O238" i="31"/>
  <c r="O237" i="31"/>
  <c r="O235" i="31"/>
  <c r="O233" i="31"/>
  <c r="O232" i="31"/>
  <c r="O231" i="31"/>
  <c r="O229" i="31"/>
  <c r="O227" i="31"/>
  <c r="O226" i="31"/>
  <c r="O224" i="31"/>
  <c r="O223" i="31"/>
  <c r="O222" i="31"/>
  <c r="O221" i="31"/>
  <c r="O220" i="31"/>
  <c r="O219" i="31"/>
  <c r="O218" i="31"/>
  <c r="O216" i="31"/>
  <c r="O215" i="31"/>
  <c r="O214" i="31"/>
  <c r="O213" i="31"/>
  <c r="O212" i="31"/>
  <c r="O211" i="31"/>
  <c r="O210" i="31"/>
  <c r="O209" i="31"/>
  <c r="O208" i="31"/>
  <c r="O207" i="31"/>
  <c r="O206" i="31"/>
  <c r="O205" i="31"/>
  <c r="O203" i="31"/>
  <c r="O202" i="31"/>
  <c r="O200" i="31"/>
  <c r="O199" i="31"/>
  <c r="O198" i="31"/>
  <c r="O197" i="31"/>
  <c r="O196" i="31"/>
  <c r="O194" i="31"/>
  <c r="O193" i="31"/>
  <c r="O191" i="31"/>
  <c r="O189" i="31"/>
  <c r="O188" i="31"/>
  <c r="O187" i="31"/>
  <c r="O186" i="31"/>
  <c r="O185" i="31"/>
  <c r="O184" i="31"/>
  <c r="O183" i="31"/>
  <c r="O182" i="31"/>
  <c r="O181" i="31"/>
  <c r="O180" i="31"/>
  <c r="O178" i="31"/>
  <c r="O177" i="31"/>
  <c r="O176" i="31"/>
  <c r="O174" i="31"/>
  <c r="O173" i="31"/>
  <c r="O171" i="31"/>
  <c r="O170" i="31"/>
  <c r="O169" i="31"/>
  <c r="O168" i="31"/>
  <c r="O167" i="31"/>
  <c r="O166" i="31"/>
  <c r="O165" i="31"/>
  <c r="O164" i="31"/>
  <c r="O163" i="31"/>
  <c r="O162" i="31"/>
  <c r="O161" i="31"/>
  <c r="O160" i="31"/>
  <c r="O158" i="31"/>
  <c r="O156" i="31"/>
  <c r="O155" i="31"/>
  <c r="O153" i="31"/>
  <c r="O152" i="31"/>
  <c r="O151" i="31"/>
  <c r="O150" i="31"/>
  <c r="O149" i="31"/>
  <c r="O148" i="31"/>
  <c r="O147" i="31"/>
  <c r="O146" i="31"/>
  <c r="O145" i="31"/>
  <c r="O144" i="31"/>
  <c r="O143" i="31"/>
  <c r="O142" i="31"/>
  <c r="O141" i="31"/>
  <c r="O139" i="31"/>
  <c r="O138" i="31"/>
  <c r="O136" i="31"/>
  <c r="O135" i="31"/>
  <c r="O134" i="31"/>
  <c r="O133" i="31"/>
  <c r="O132" i="31"/>
  <c r="O131" i="31"/>
  <c r="O129" i="31"/>
  <c r="O127" i="31"/>
  <c r="O126" i="31"/>
  <c r="O125" i="31"/>
  <c r="O124" i="31"/>
  <c r="O123" i="31"/>
  <c r="O122" i="31"/>
  <c r="O121" i="31"/>
  <c r="O120" i="31"/>
  <c r="O119" i="31"/>
  <c r="O118" i="31"/>
  <c r="O116" i="31"/>
  <c r="O114" i="31"/>
  <c r="O113" i="31"/>
  <c r="O112" i="31"/>
  <c r="O111" i="31"/>
  <c r="O110" i="31"/>
  <c r="O109" i="31"/>
  <c r="O107" i="31"/>
  <c r="O106" i="31"/>
  <c r="O105" i="31"/>
  <c r="O104" i="31"/>
  <c r="O102" i="31"/>
  <c r="O100" i="31"/>
  <c r="O98" i="31"/>
  <c r="O97" i="31"/>
  <c r="O96" i="31"/>
  <c r="O95" i="31"/>
  <c r="O94" i="31"/>
  <c r="O93" i="31"/>
  <c r="O92" i="31"/>
  <c r="O91" i="31"/>
  <c r="O90" i="31"/>
  <c r="O89" i="31"/>
  <c r="O88" i="31"/>
  <c r="O87" i="31"/>
  <c r="O85" i="31"/>
  <c r="O83" i="31"/>
  <c r="O82" i="31"/>
  <c r="O80" i="31"/>
  <c r="O79" i="31"/>
  <c r="O78" i="31"/>
  <c r="O77" i="31"/>
  <c r="O76" i="31"/>
  <c r="O75" i="31"/>
  <c r="O74" i="31"/>
  <c r="O73" i="31"/>
  <c r="O72" i="31"/>
  <c r="O71" i="31"/>
  <c r="O70" i="31"/>
  <c r="O69" i="31"/>
  <c r="O68" i="31"/>
  <c r="O67" i="31"/>
  <c r="O65" i="31"/>
  <c r="O64" i="31"/>
  <c r="O63" i="31"/>
  <c r="O62" i="31"/>
  <c r="O61" i="31"/>
  <c r="O60" i="31"/>
  <c r="O59" i="31"/>
  <c r="O57" i="31"/>
  <c r="O56" i="31"/>
  <c r="O54" i="31"/>
  <c r="O52" i="31"/>
  <c r="O51" i="31"/>
  <c r="O50" i="31"/>
  <c r="O49" i="31"/>
  <c r="O47" i="31"/>
  <c r="O46" i="31"/>
  <c r="O44" i="31"/>
  <c r="O43" i="31"/>
  <c r="O42" i="31"/>
  <c r="O41" i="31"/>
  <c r="O40" i="31"/>
  <c r="O39" i="31"/>
  <c r="O38" i="31"/>
  <c r="O37" i="31"/>
  <c r="O35" i="31"/>
  <c r="O34" i="31"/>
  <c r="O32" i="31"/>
  <c r="O31" i="31"/>
  <c r="O30" i="31"/>
  <c r="O29" i="31"/>
  <c r="O28" i="31"/>
  <c r="O27" i="31"/>
  <c r="O25" i="31"/>
  <c r="O24" i="31"/>
  <c r="O23" i="31"/>
  <c r="O22" i="31"/>
  <c r="O21" i="31"/>
  <c r="O20" i="31"/>
  <c r="O19" i="31"/>
  <c r="O18" i="31"/>
  <c r="O17" i="31"/>
  <c r="O16" i="31"/>
  <c r="O14" i="31"/>
  <c r="O13" i="31"/>
  <c r="O12" i="31"/>
  <c r="O11" i="31"/>
  <c r="O9" i="31"/>
  <c r="O8" i="31"/>
  <c r="O7" i="31"/>
  <c r="O6" i="31"/>
  <c r="O5" i="31"/>
  <c r="G543" i="6"/>
  <c r="L543" i="6"/>
  <c r="K6" i="6"/>
  <c r="J6" i="6"/>
  <c r="H6" i="6"/>
  <c r="F6" i="6"/>
  <c r="E6" i="6"/>
  <c r="D6" i="6"/>
  <c r="L274" i="6"/>
  <c r="L436" i="6"/>
  <c r="L63" i="6"/>
  <c r="L138" i="6"/>
  <c r="L449" i="6"/>
  <c r="L292" i="6"/>
  <c r="L446" i="6"/>
  <c r="L386" i="6"/>
  <c r="L307" i="6"/>
  <c r="L366" i="6"/>
  <c r="L82" i="6"/>
  <c r="L189" i="6"/>
  <c r="L466" i="6"/>
  <c r="L450" i="6"/>
  <c r="L301" i="6"/>
  <c r="L211" i="6"/>
  <c r="L413" i="6"/>
  <c r="L89" i="6"/>
  <c r="L17" i="6"/>
  <c r="L183" i="6"/>
  <c r="L461" i="6"/>
  <c r="L405" i="6"/>
  <c r="L166" i="6"/>
  <c r="L44" i="6"/>
  <c r="L269" i="6"/>
  <c r="L149" i="6"/>
  <c r="L176" i="6"/>
  <c r="L304" i="6"/>
  <c r="L309" i="6"/>
  <c r="L286" i="6"/>
  <c r="L372" i="6"/>
  <c r="L280" i="6"/>
  <c r="L177" i="6"/>
  <c r="L455" i="6"/>
  <c r="L362" i="6"/>
  <c r="L167" i="6"/>
  <c r="L513" i="6"/>
  <c r="L324" i="6"/>
  <c r="L439" i="6"/>
  <c r="L478" i="6"/>
  <c r="L261" i="6"/>
  <c r="L385" i="6"/>
  <c r="L291" i="6"/>
  <c r="L238" i="6"/>
  <c r="L191" i="6"/>
  <c r="L398" i="6"/>
  <c r="L440" i="6"/>
  <c r="L115" i="6"/>
  <c r="L427" i="6"/>
  <c r="L116" i="6"/>
  <c r="L420" i="6"/>
  <c r="L140" i="6"/>
  <c r="L161" i="6"/>
  <c r="L74" i="6"/>
  <c r="L205" i="6"/>
  <c r="L284" i="6"/>
  <c r="L359" i="6"/>
  <c r="L49" i="6"/>
  <c r="L429" i="6"/>
  <c r="L540" i="6"/>
  <c r="L230" i="6"/>
  <c r="L422" i="6"/>
  <c r="L28" i="6"/>
  <c r="L326" i="6"/>
  <c r="L122" i="6"/>
  <c r="L480" i="6"/>
  <c r="L317" i="6"/>
  <c r="L394" i="6"/>
  <c r="L135" i="6"/>
  <c r="L528" i="6"/>
  <c r="L477" i="6"/>
  <c r="L514" i="6"/>
  <c r="L212" i="6"/>
  <c r="L465" i="6"/>
  <c r="L112" i="6"/>
  <c r="L254" i="6"/>
  <c r="L349" i="6"/>
  <c r="L243" i="6"/>
  <c r="L98" i="6"/>
  <c r="L130" i="6"/>
  <c r="L209" i="6"/>
  <c r="L529" i="6"/>
  <c r="L223" i="6"/>
  <c r="L476" i="6"/>
  <c r="L448" i="6"/>
  <c r="L414" i="6"/>
  <c r="L522" i="6"/>
  <c r="L225" i="6"/>
  <c r="L221" i="6"/>
  <c r="L245" i="6"/>
  <c r="L271" i="6"/>
  <c r="L12" i="6"/>
  <c r="L85" i="6"/>
  <c r="L237" i="6"/>
  <c r="L397" i="6"/>
  <c r="L536" i="6"/>
  <c r="L22" i="6"/>
  <c r="L231" i="6"/>
  <c r="L441" i="6"/>
  <c r="L88" i="6"/>
  <c r="L499" i="6"/>
  <c r="L83" i="6"/>
  <c r="L501" i="6"/>
  <c r="L352" i="6"/>
  <c r="L73" i="6"/>
  <c r="L357" i="6"/>
  <c r="L535" i="6"/>
  <c r="L252" i="6"/>
  <c r="L376" i="6"/>
  <c r="L454" i="6"/>
  <c r="L58" i="6"/>
  <c r="L460" i="6"/>
  <c r="L523" i="6"/>
  <c r="L515" i="6"/>
  <c r="L121" i="6"/>
  <c r="L113" i="6"/>
  <c r="L516" i="6"/>
  <c r="L234" i="6"/>
  <c r="L315" i="6"/>
  <c r="L459" i="6"/>
  <c r="L132" i="6"/>
  <c r="L96" i="6"/>
  <c r="L355" i="6"/>
  <c r="L395" i="6"/>
  <c r="L354" i="6"/>
  <c r="L7" i="6"/>
  <c r="L160" i="6"/>
  <c r="L493" i="6"/>
  <c r="L524" i="6"/>
  <c r="L19" i="6"/>
  <c r="L321" i="6"/>
  <c r="L203" i="6"/>
  <c r="L172" i="6"/>
  <c r="L452" i="6"/>
  <c r="L410" i="6"/>
  <c r="L213" i="6"/>
  <c r="L533" i="6"/>
  <c r="L70" i="6"/>
  <c r="L329" i="6"/>
  <c r="L153" i="6"/>
  <c r="L438" i="6"/>
  <c r="L508" i="6"/>
  <c r="L236" i="6"/>
  <c r="L337" i="6"/>
  <c r="L387" i="6"/>
  <c r="L298" i="6"/>
  <c r="L538" i="6"/>
  <c r="L453" i="6"/>
  <c r="L108" i="6"/>
  <c r="L345" i="6"/>
  <c r="L196" i="6"/>
  <c r="L218" i="6"/>
  <c r="L157" i="6"/>
  <c r="L497" i="6"/>
  <c r="L250" i="6"/>
  <c r="L334" i="6"/>
  <c r="L273" i="6"/>
  <c r="L348" i="6"/>
  <c r="L215" i="6"/>
  <c r="L27" i="6"/>
  <c r="L93" i="6"/>
  <c r="L506" i="6"/>
  <c r="L537" i="6"/>
  <c r="L340" i="6"/>
  <c r="L141" i="6"/>
  <c r="L162" i="6"/>
  <c r="L303" i="6"/>
  <c r="L210" i="6"/>
  <c r="L208" i="6"/>
  <c r="L443" i="6"/>
  <c r="L367" i="6"/>
  <c r="L381" i="6"/>
  <c r="L8" i="6"/>
  <c r="L268" i="6"/>
  <c r="L311" i="6"/>
  <c r="L244" i="6"/>
  <c r="L232" i="6"/>
  <c r="L290" i="6"/>
  <c r="L483" i="6"/>
  <c r="L257" i="6"/>
  <c r="L542" i="6"/>
  <c r="L475" i="6"/>
  <c r="L114" i="6"/>
  <c r="L451" i="6"/>
  <c r="L330" i="6"/>
  <c r="L417" i="6"/>
  <c r="L500" i="6"/>
  <c r="L103" i="6"/>
  <c r="L481" i="6"/>
  <c r="L520" i="6"/>
  <c r="L25" i="6"/>
  <c r="L33" i="6"/>
  <c r="L118" i="6"/>
  <c r="L534" i="6"/>
  <c r="L479" i="6"/>
  <c r="L300" i="6"/>
  <c r="L240" i="6"/>
  <c r="L242" i="6"/>
  <c r="L61" i="6"/>
  <c r="L293" i="6"/>
  <c r="L342" i="6"/>
  <c r="L136" i="6"/>
  <c r="L323" i="6"/>
  <c r="L432" i="6"/>
  <c r="L511" i="6"/>
  <c r="L56" i="6"/>
  <c r="L322" i="6"/>
  <c r="L226" i="6"/>
  <c r="L90" i="6"/>
  <c r="L285" i="6"/>
  <c r="L101" i="6"/>
  <c r="L170" i="6"/>
  <c r="L445" i="6"/>
  <c r="L313" i="6"/>
  <c r="L120" i="6"/>
  <c r="L442" i="6"/>
  <c r="L532" i="6"/>
  <c r="L353" i="6"/>
  <c r="L51" i="6"/>
  <c r="L308" i="6"/>
  <c r="L233" i="6"/>
  <c r="L521" i="6"/>
  <c r="L383" i="6"/>
  <c r="L48" i="6"/>
  <c r="L197" i="6"/>
  <c r="L199" i="6"/>
  <c r="L495" i="6"/>
  <c r="L270" i="6"/>
  <c r="L169" i="6"/>
  <c r="L373" i="6"/>
  <c r="L403" i="6"/>
  <c r="L128" i="6"/>
  <c r="L87" i="6"/>
  <c r="L474" i="6"/>
  <c r="L416" i="6"/>
  <c r="L147" i="6"/>
  <c r="L139" i="6"/>
  <c r="L100" i="6"/>
  <c r="L45" i="6"/>
  <c r="L289" i="6"/>
  <c r="L251" i="6"/>
  <c r="L10" i="6"/>
  <c r="L320" i="6"/>
  <c r="L34" i="6"/>
  <c r="L371" i="6"/>
  <c r="L146" i="6"/>
  <c r="L241" i="6"/>
  <c r="L418" i="6"/>
  <c r="L259" i="6"/>
  <c r="L15" i="6"/>
  <c r="L473" i="6"/>
  <c r="L333" i="6"/>
  <c r="L364" i="6"/>
  <c r="L302" i="6"/>
  <c r="L78" i="6"/>
  <c r="L510" i="6"/>
  <c r="L126" i="6"/>
  <c r="L487" i="6"/>
  <c r="L265" i="6"/>
  <c r="L518" i="6"/>
  <c r="L363" i="6"/>
  <c r="L464" i="6"/>
  <c r="L102" i="6"/>
  <c r="L458" i="6"/>
  <c r="L492" i="6"/>
  <c r="L150" i="6"/>
  <c r="L217" i="6"/>
  <c r="L369" i="6"/>
  <c r="L332" i="6"/>
  <c r="L505" i="6"/>
  <c r="L288" i="6"/>
  <c r="L164" i="6"/>
  <c r="L406" i="6"/>
  <c r="L72" i="6"/>
  <c r="L434" i="6"/>
  <c r="L256" i="6"/>
  <c r="L431" i="6"/>
  <c r="L391" i="6"/>
  <c r="L31" i="6"/>
  <c r="L491" i="6"/>
  <c r="L294" i="6"/>
  <c r="L264" i="6"/>
  <c r="L377" i="6"/>
  <c r="L512" i="6"/>
  <c r="L463" i="6"/>
  <c r="L437" i="6"/>
  <c r="L258" i="6"/>
  <c r="L262" i="6"/>
  <c r="L124" i="6"/>
  <c r="L91" i="6"/>
  <c r="L526" i="6"/>
  <c r="L402" i="6"/>
  <c r="L219" i="6"/>
  <c r="L365" i="6"/>
  <c r="L539" i="6"/>
  <c r="L485" i="6"/>
  <c r="L435" i="6"/>
  <c r="L327" i="6"/>
  <c r="L76" i="6"/>
  <c r="L54" i="6"/>
  <c r="L338" i="6"/>
  <c r="L229" i="6"/>
  <c r="L384" i="6"/>
  <c r="L433" i="6"/>
  <c r="L249" i="6"/>
  <c r="L47" i="6"/>
  <c r="L134" i="6"/>
  <c r="L390" i="6"/>
  <c r="L228" i="6"/>
  <c r="L527" i="6"/>
  <c r="L389" i="6"/>
  <c r="L472" i="6"/>
  <c r="L356" i="6"/>
  <c r="L266" i="6"/>
  <c r="L276" i="6"/>
  <c r="L184" i="6"/>
  <c r="L214" i="6"/>
  <c r="L77" i="6"/>
  <c r="L424" i="6"/>
  <c r="L59" i="6"/>
  <c r="L11" i="6"/>
  <c r="L509" i="6"/>
  <c r="L36" i="6"/>
  <c r="L331" i="6"/>
  <c r="L468" i="6"/>
  <c r="L60" i="6"/>
  <c r="L81" i="6"/>
  <c r="L296" i="6"/>
  <c r="L278" i="6"/>
  <c r="L247" i="6"/>
  <c r="L517" i="6"/>
  <c r="L255" i="6"/>
  <c r="L235" i="6"/>
  <c r="L16" i="6"/>
  <c r="L488" i="6"/>
  <c r="L65" i="6"/>
  <c r="L531" i="6"/>
  <c r="L206" i="6"/>
  <c r="L263" i="6"/>
  <c r="L277" i="6"/>
  <c r="L347" i="6"/>
  <c r="L343" i="6"/>
  <c r="L71" i="6"/>
  <c r="L471" i="6"/>
  <c r="L152" i="6"/>
  <c r="L421" i="6"/>
  <c r="L299" i="6"/>
  <c r="L9" i="6"/>
  <c r="L494" i="6"/>
  <c r="L306" i="6"/>
  <c r="L374" i="6"/>
  <c r="L496" i="6"/>
  <c r="L106" i="6"/>
  <c r="L50" i="6"/>
  <c r="L423" i="6"/>
  <c r="L127" i="6"/>
  <c r="L117" i="6"/>
  <c r="L20" i="6"/>
  <c r="L227" i="6"/>
  <c r="L393" i="6"/>
  <c r="L220" i="6"/>
  <c r="L159" i="6"/>
  <c r="L46" i="6"/>
  <c r="L314" i="6"/>
  <c r="L530" i="6"/>
  <c r="L482" i="6"/>
  <c r="L426" i="6"/>
  <c r="L97" i="6"/>
  <c r="L350" i="6"/>
  <c r="L154" i="6"/>
  <c r="L95" i="6"/>
  <c r="L42" i="6"/>
  <c r="L275" i="6"/>
  <c r="L470" i="6"/>
  <c r="L392" i="6"/>
  <c r="L216" i="6"/>
  <c r="L69" i="6"/>
  <c r="L148" i="6"/>
  <c r="L415" i="6"/>
  <c r="L26" i="6"/>
  <c r="L361" i="6"/>
  <c r="L86" i="6"/>
  <c r="L175" i="6"/>
  <c r="L107" i="6"/>
  <c r="L412" i="6"/>
  <c r="L66" i="6"/>
  <c r="L202" i="6"/>
  <c r="L253" i="6"/>
  <c r="L316" i="6"/>
  <c r="L105" i="6"/>
  <c r="L53" i="6"/>
  <c r="L502" i="6"/>
  <c r="L207" i="6"/>
  <c r="L328" i="6"/>
  <c r="L282" i="6"/>
  <c r="L204" i="6"/>
  <c r="L503" i="6"/>
  <c r="L192" i="6"/>
  <c r="L339" i="6"/>
  <c r="L409" i="6"/>
  <c r="L163" i="6"/>
  <c r="L168" i="6"/>
  <c r="L341" i="6"/>
  <c r="L94" i="6"/>
  <c r="L498" i="6"/>
  <c r="L425" i="6"/>
  <c r="L142" i="6"/>
  <c r="L23" i="6"/>
  <c r="L181" i="6"/>
  <c r="L541" i="6"/>
  <c r="L504" i="6"/>
  <c r="L187" i="6"/>
  <c r="L507" i="6"/>
  <c r="L145" i="6"/>
  <c r="L174" i="6"/>
  <c r="L125" i="6"/>
  <c r="L144" i="6"/>
  <c r="L151" i="6"/>
  <c r="L310" i="6"/>
  <c r="L344" i="6"/>
  <c r="L411" i="6"/>
  <c r="L401" i="6"/>
  <c r="L419" i="6"/>
  <c r="L318" i="6"/>
  <c r="L52" i="6"/>
  <c r="L246" i="6"/>
  <c r="L201" i="6"/>
  <c r="L469" i="6"/>
  <c r="L129" i="6"/>
  <c r="L32" i="6"/>
  <c r="L119" i="6"/>
  <c r="L43" i="6"/>
  <c r="L104" i="6"/>
  <c r="L165" i="6"/>
  <c r="L490" i="6"/>
  <c r="L283" i="6"/>
  <c r="L41" i="6"/>
  <c r="L143" i="6"/>
  <c r="L179" i="6"/>
  <c r="L248" i="6"/>
  <c r="L137" i="6"/>
  <c r="L109" i="6"/>
  <c r="L18" i="6"/>
  <c r="L156" i="6"/>
  <c r="L444" i="6"/>
  <c r="L396" i="6"/>
  <c r="L133" i="6"/>
  <c r="L39" i="6"/>
  <c r="L260" i="6"/>
  <c r="L29" i="6"/>
  <c r="L360" i="6"/>
  <c r="L351" i="6"/>
  <c r="L40" i="6"/>
  <c r="L75" i="6"/>
  <c r="L99" i="6"/>
  <c r="L519" i="6"/>
  <c r="L428" i="6"/>
  <c r="L198" i="6"/>
  <c r="L335" i="6"/>
  <c r="L13" i="6"/>
  <c r="L158" i="6"/>
  <c r="L80" i="6"/>
  <c r="L525" i="6"/>
  <c r="L489" i="6"/>
  <c r="L408" i="6"/>
  <c r="L194" i="6"/>
  <c r="L195" i="6"/>
  <c r="L178" i="6"/>
  <c r="L239" i="6"/>
  <c r="L110" i="6"/>
  <c r="L400" i="6"/>
  <c r="L62" i="6"/>
  <c r="L462" i="6"/>
  <c r="L407" i="6"/>
  <c r="L171" i="6"/>
  <c r="L358" i="6"/>
  <c r="L92" i="6"/>
  <c r="L131" i="6"/>
  <c r="L447" i="6"/>
  <c r="L180" i="6"/>
  <c r="L404" i="6"/>
  <c r="L305" i="6"/>
  <c r="L182" i="6"/>
  <c r="L456" i="6"/>
  <c r="L399" i="6"/>
  <c r="L111" i="6"/>
  <c r="L336" i="6"/>
  <c r="L457" i="6"/>
  <c r="L267" i="6"/>
  <c r="L380" i="6"/>
  <c r="L193" i="6"/>
  <c r="L57" i="6"/>
  <c r="L272" i="6"/>
  <c r="L185" i="6"/>
  <c r="L484" i="6"/>
  <c r="L224" i="6"/>
  <c r="L155" i="6"/>
  <c r="L297" i="6"/>
  <c r="L200" i="6"/>
  <c r="L55" i="6"/>
  <c r="L281" i="6"/>
  <c r="L123" i="6"/>
  <c r="L325" i="6"/>
  <c r="L467" i="6"/>
  <c r="L38" i="6"/>
  <c r="L173" i="6"/>
  <c r="L319" i="6"/>
  <c r="L14" i="6"/>
  <c r="L375" i="6"/>
  <c r="L368" i="6"/>
  <c r="L79" i="6"/>
  <c r="L370" i="6"/>
  <c r="L64" i="6"/>
  <c r="L486" i="6"/>
  <c r="L37" i="6"/>
  <c r="L379" i="6"/>
  <c r="L186" i="6"/>
  <c r="L84" i="6"/>
  <c r="L388" i="6"/>
  <c r="L430" i="6"/>
  <c r="L30" i="6"/>
  <c r="L287" i="6"/>
  <c r="L222" i="6"/>
  <c r="L21" i="6"/>
  <c r="L68" i="6"/>
  <c r="L295" i="6"/>
  <c r="L382" i="6"/>
  <c r="L279" i="6"/>
  <c r="L378" i="6"/>
  <c r="L35" i="6"/>
  <c r="L312" i="6"/>
  <c r="L67" i="6"/>
  <c r="L24" i="6"/>
  <c r="L190" i="6"/>
  <c r="L188" i="6"/>
  <c r="L346" i="6"/>
  <c r="G274" i="6"/>
  <c r="G436" i="6"/>
  <c r="G63" i="6"/>
  <c r="G138" i="6"/>
  <c r="G449" i="6"/>
  <c r="G292" i="6"/>
  <c r="G446" i="6"/>
  <c r="G386" i="6"/>
  <c r="G307" i="6"/>
  <c r="G366" i="6"/>
  <c r="G82" i="6"/>
  <c r="G189" i="6"/>
  <c r="G466" i="6"/>
  <c r="G450" i="6"/>
  <c r="G301" i="6"/>
  <c r="G211" i="6"/>
  <c r="G413" i="6"/>
  <c r="G89" i="6"/>
  <c r="G17" i="6"/>
  <c r="G183" i="6"/>
  <c r="G461" i="6"/>
  <c r="G405" i="6"/>
  <c r="G166" i="6"/>
  <c r="G44" i="6"/>
  <c r="G269" i="6"/>
  <c r="G149" i="6"/>
  <c r="G176" i="6"/>
  <c r="G304" i="6"/>
  <c r="G309" i="6"/>
  <c r="G286" i="6"/>
  <c r="G372" i="6"/>
  <c r="G280" i="6"/>
  <c r="G177" i="6"/>
  <c r="G455" i="6"/>
  <c r="G362" i="6"/>
  <c r="G167" i="6"/>
  <c r="G513" i="6"/>
  <c r="G324" i="6"/>
  <c r="G439" i="6"/>
  <c r="G478" i="6"/>
  <c r="G261" i="6"/>
  <c r="G385" i="6"/>
  <c r="G291" i="6"/>
  <c r="G238" i="6"/>
  <c r="G191" i="6"/>
  <c r="G398" i="6"/>
  <c r="G440" i="6"/>
  <c r="G115" i="6"/>
  <c r="G427" i="6"/>
  <c r="G116" i="6"/>
  <c r="G420" i="6"/>
  <c r="G140" i="6"/>
  <c r="G161" i="6"/>
  <c r="G74" i="6"/>
  <c r="G205" i="6"/>
  <c r="G284" i="6"/>
  <c r="G359" i="6"/>
  <c r="G49" i="6"/>
  <c r="G429" i="6"/>
  <c r="G540" i="6"/>
  <c r="G230" i="6"/>
  <c r="G422" i="6"/>
  <c r="G28" i="6"/>
  <c r="G326" i="6"/>
  <c r="G122" i="6"/>
  <c r="G480" i="6"/>
  <c r="G317" i="6"/>
  <c r="G394" i="6"/>
  <c r="G135" i="6"/>
  <c r="G528" i="6"/>
  <c r="G477" i="6"/>
  <c r="G514" i="6"/>
  <c r="G212" i="6"/>
  <c r="G465" i="6"/>
  <c r="G112" i="6"/>
  <c r="G254" i="6"/>
  <c r="G349" i="6"/>
  <c r="G243" i="6"/>
  <c r="G98" i="6"/>
  <c r="G130" i="6"/>
  <c r="G209" i="6"/>
  <c r="G529" i="6"/>
  <c r="G223" i="6"/>
  <c r="G476" i="6"/>
  <c r="G448" i="6"/>
  <c r="G414" i="6"/>
  <c r="G522" i="6"/>
  <c r="G225" i="6"/>
  <c r="G221" i="6"/>
  <c r="G245" i="6"/>
  <c r="G271" i="6"/>
  <c r="G12" i="6"/>
  <c r="G85" i="6"/>
  <c r="G237" i="6"/>
  <c r="G397" i="6"/>
  <c r="G536" i="6"/>
  <c r="G22" i="6"/>
  <c r="G231" i="6"/>
  <c r="G441" i="6"/>
  <c r="G88" i="6"/>
  <c r="G499" i="6"/>
  <c r="G83" i="6"/>
  <c r="G501" i="6"/>
  <c r="G352" i="6"/>
  <c r="G73" i="6"/>
  <c r="G357" i="6"/>
  <c r="G535" i="6"/>
  <c r="G252" i="6"/>
  <c r="G376" i="6"/>
  <c r="G454" i="6"/>
  <c r="G58" i="6"/>
  <c r="G460" i="6"/>
  <c r="G523" i="6"/>
  <c r="G515" i="6"/>
  <c r="G121" i="6"/>
  <c r="G113" i="6"/>
  <c r="G516" i="6"/>
  <c r="G234" i="6"/>
  <c r="G315" i="6"/>
  <c r="G459" i="6"/>
  <c r="G132" i="6"/>
  <c r="G96" i="6"/>
  <c r="G355" i="6"/>
  <c r="G395" i="6"/>
  <c r="G354" i="6"/>
  <c r="G7" i="6"/>
  <c r="G160" i="6"/>
  <c r="G493" i="6"/>
  <c r="G524" i="6"/>
  <c r="G19" i="6"/>
  <c r="G321" i="6"/>
  <c r="G203" i="6"/>
  <c r="G172" i="6"/>
  <c r="G452" i="6"/>
  <c r="G410" i="6"/>
  <c r="G213" i="6"/>
  <c r="G533" i="6"/>
  <c r="G70" i="6"/>
  <c r="G329" i="6"/>
  <c r="G153" i="6"/>
  <c r="G438" i="6"/>
  <c r="G508" i="6"/>
  <c r="G236" i="6"/>
  <c r="G337" i="6"/>
  <c r="G387" i="6"/>
  <c r="G298" i="6"/>
  <c r="G538" i="6"/>
  <c r="G453" i="6"/>
  <c r="G108" i="6"/>
  <c r="G345" i="6"/>
  <c r="G196" i="6"/>
  <c r="G218" i="6"/>
  <c r="G157" i="6"/>
  <c r="G497" i="6"/>
  <c r="G250" i="6"/>
  <c r="G334" i="6"/>
  <c r="G273" i="6"/>
  <c r="G348" i="6"/>
  <c r="G215" i="6"/>
  <c r="G27" i="6"/>
  <c r="G93" i="6"/>
  <c r="G506" i="6"/>
  <c r="G537" i="6"/>
  <c r="G340" i="6"/>
  <c r="G141" i="6"/>
  <c r="G162" i="6"/>
  <c r="G303" i="6"/>
  <c r="G210" i="6"/>
  <c r="G208" i="6"/>
  <c r="G443" i="6"/>
  <c r="G367" i="6"/>
  <c r="G381" i="6"/>
  <c r="G8" i="6"/>
  <c r="G268" i="6"/>
  <c r="G311" i="6"/>
  <c r="G244" i="6"/>
  <c r="G232" i="6"/>
  <c r="G290" i="6"/>
  <c r="G483" i="6"/>
  <c r="G257" i="6"/>
  <c r="G542" i="6"/>
  <c r="G475" i="6"/>
  <c r="G114" i="6"/>
  <c r="G451" i="6"/>
  <c r="G330" i="6"/>
  <c r="G417" i="6"/>
  <c r="G500" i="6"/>
  <c r="G103" i="6"/>
  <c r="G481" i="6"/>
  <c r="G520" i="6"/>
  <c r="G25" i="6"/>
  <c r="G33" i="6"/>
  <c r="G118" i="6"/>
  <c r="G534" i="6"/>
  <c r="G479" i="6"/>
  <c r="G300" i="6"/>
  <c r="G240" i="6"/>
  <c r="G242" i="6"/>
  <c r="G61" i="6"/>
  <c r="G293" i="6"/>
  <c r="G342" i="6"/>
  <c r="G136" i="6"/>
  <c r="G323" i="6"/>
  <c r="G432" i="6"/>
  <c r="G511" i="6"/>
  <c r="G56" i="6"/>
  <c r="G322" i="6"/>
  <c r="G226" i="6"/>
  <c r="G90" i="6"/>
  <c r="G285" i="6"/>
  <c r="G101" i="6"/>
  <c r="G170" i="6"/>
  <c r="G445" i="6"/>
  <c r="G313" i="6"/>
  <c r="G120" i="6"/>
  <c r="G442" i="6"/>
  <c r="G532" i="6"/>
  <c r="G353" i="6"/>
  <c r="G51" i="6"/>
  <c r="G308" i="6"/>
  <c r="G233" i="6"/>
  <c r="G521" i="6"/>
  <c r="G383" i="6"/>
  <c r="G48" i="6"/>
  <c r="G197" i="6"/>
  <c r="G199" i="6"/>
  <c r="G495" i="6"/>
  <c r="G270" i="6"/>
  <c r="G169" i="6"/>
  <c r="G373" i="6"/>
  <c r="G403" i="6"/>
  <c r="G128" i="6"/>
  <c r="G87" i="6"/>
  <c r="G474" i="6"/>
  <c r="G416" i="6"/>
  <c r="G147" i="6"/>
  <c r="G139" i="6"/>
  <c r="G100" i="6"/>
  <c r="G45" i="6"/>
  <c r="G289" i="6"/>
  <c r="G251" i="6"/>
  <c r="G10" i="6"/>
  <c r="G320" i="6"/>
  <c r="G34" i="6"/>
  <c r="G371" i="6"/>
  <c r="G146" i="6"/>
  <c r="G241" i="6"/>
  <c r="G418" i="6"/>
  <c r="G259" i="6"/>
  <c r="G15" i="6"/>
  <c r="G473" i="6"/>
  <c r="G333" i="6"/>
  <c r="G364" i="6"/>
  <c r="G302" i="6"/>
  <c r="G78" i="6"/>
  <c r="G510" i="6"/>
  <c r="G126" i="6"/>
  <c r="G487" i="6"/>
  <c r="G265" i="6"/>
  <c r="G518" i="6"/>
  <c r="G363" i="6"/>
  <c r="G464" i="6"/>
  <c r="G102" i="6"/>
  <c r="G458" i="6"/>
  <c r="G492" i="6"/>
  <c r="G150" i="6"/>
  <c r="G217" i="6"/>
  <c r="G369" i="6"/>
  <c r="G332" i="6"/>
  <c r="G505" i="6"/>
  <c r="G288" i="6"/>
  <c r="G164" i="6"/>
  <c r="G406" i="6"/>
  <c r="G72" i="6"/>
  <c r="G434" i="6"/>
  <c r="G256" i="6"/>
  <c r="G431" i="6"/>
  <c r="G391" i="6"/>
  <c r="G31" i="6"/>
  <c r="G491" i="6"/>
  <c r="G294" i="6"/>
  <c r="G264" i="6"/>
  <c r="G377" i="6"/>
  <c r="G512" i="6"/>
  <c r="G463" i="6"/>
  <c r="G437" i="6"/>
  <c r="G258" i="6"/>
  <c r="G262" i="6"/>
  <c r="G124" i="6"/>
  <c r="G91" i="6"/>
  <c r="G526" i="6"/>
  <c r="G402" i="6"/>
  <c r="G219" i="6"/>
  <c r="G365" i="6"/>
  <c r="G539" i="6"/>
  <c r="G485" i="6"/>
  <c r="G435" i="6"/>
  <c r="G327" i="6"/>
  <c r="G76" i="6"/>
  <c r="G54" i="6"/>
  <c r="G338" i="6"/>
  <c r="G229" i="6"/>
  <c r="G384" i="6"/>
  <c r="G433" i="6"/>
  <c r="G249" i="6"/>
  <c r="G47" i="6"/>
  <c r="G134" i="6"/>
  <c r="G390" i="6"/>
  <c r="G228" i="6"/>
  <c r="G527" i="6"/>
  <c r="G389" i="6"/>
  <c r="G472" i="6"/>
  <c r="G356" i="6"/>
  <c r="G266" i="6"/>
  <c r="G276" i="6"/>
  <c r="G184" i="6"/>
  <c r="G214" i="6"/>
  <c r="G77" i="6"/>
  <c r="G424" i="6"/>
  <c r="G59" i="6"/>
  <c r="G11" i="6"/>
  <c r="G509" i="6"/>
  <c r="G36" i="6"/>
  <c r="G331" i="6"/>
  <c r="G468" i="6"/>
  <c r="G60" i="6"/>
  <c r="G81" i="6"/>
  <c r="G296" i="6"/>
  <c r="G278" i="6"/>
  <c r="G247" i="6"/>
  <c r="G517" i="6"/>
  <c r="G255" i="6"/>
  <c r="G235" i="6"/>
  <c r="G16" i="6"/>
  <c r="G488" i="6"/>
  <c r="G65" i="6"/>
  <c r="G531" i="6"/>
  <c r="G206" i="6"/>
  <c r="G263" i="6"/>
  <c r="G277" i="6"/>
  <c r="G347" i="6"/>
  <c r="G343" i="6"/>
  <c r="G71" i="6"/>
  <c r="G471" i="6"/>
  <c r="G152" i="6"/>
  <c r="G421" i="6"/>
  <c r="G299" i="6"/>
  <c r="G9" i="6"/>
  <c r="G494" i="6"/>
  <c r="G306" i="6"/>
  <c r="G374" i="6"/>
  <c r="G496" i="6"/>
  <c r="G106" i="6"/>
  <c r="G50" i="6"/>
  <c r="G423" i="6"/>
  <c r="G127" i="6"/>
  <c r="G117" i="6"/>
  <c r="G20" i="6"/>
  <c r="G227" i="6"/>
  <c r="G393" i="6"/>
  <c r="G220" i="6"/>
  <c r="G159" i="6"/>
  <c r="G46" i="6"/>
  <c r="G314" i="6"/>
  <c r="G530" i="6"/>
  <c r="G482" i="6"/>
  <c r="G426" i="6"/>
  <c r="G97" i="6"/>
  <c r="G350" i="6"/>
  <c r="G154" i="6"/>
  <c r="G95" i="6"/>
  <c r="G42" i="6"/>
  <c r="G275" i="6"/>
  <c r="G470" i="6"/>
  <c r="G392" i="6"/>
  <c r="G216" i="6"/>
  <c r="G69" i="6"/>
  <c r="G148" i="6"/>
  <c r="G415" i="6"/>
  <c r="G26" i="6"/>
  <c r="G361" i="6"/>
  <c r="G86" i="6"/>
  <c r="G175" i="6"/>
  <c r="G107" i="6"/>
  <c r="G412" i="6"/>
  <c r="G66" i="6"/>
  <c r="G202" i="6"/>
  <c r="G253" i="6"/>
  <c r="G316" i="6"/>
  <c r="G105" i="6"/>
  <c r="G53" i="6"/>
  <c r="G502" i="6"/>
  <c r="G207" i="6"/>
  <c r="G328" i="6"/>
  <c r="G282" i="6"/>
  <c r="G204" i="6"/>
  <c r="G503" i="6"/>
  <c r="G192" i="6"/>
  <c r="G339" i="6"/>
  <c r="G409" i="6"/>
  <c r="G163" i="6"/>
  <c r="G168" i="6"/>
  <c r="G341" i="6"/>
  <c r="G94" i="6"/>
  <c r="G498" i="6"/>
  <c r="G425" i="6"/>
  <c r="G142" i="6"/>
  <c r="G23" i="6"/>
  <c r="G181" i="6"/>
  <c r="G541" i="6"/>
  <c r="G504" i="6"/>
  <c r="G187" i="6"/>
  <c r="G507" i="6"/>
  <c r="G145" i="6"/>
  <c r="G174" i="6"/>
  <c r="G125" i="6"/>
  <c r="G144" i="6"/>
  <c r="G151" i="6"/>
  <c r="G310" i="6"/>
  <c r="G344" i="6"/>
  <c r="G411" i="6"/>
  <c r="G401" i="6"/>
  <c r="G419" i="6"/>
  <c r="G318" i="6"/>
  <c r="G52" i="6"/>
  <c r="G246" i="6"/>
  <c r="G201" i="6"/>
  <c r="G469" i="6"/>
  <c r="G129" i="6"/>
  <c r="G32" i="6"/>
  <c r="G119" i="6"/>
  <c r="G43" i="6"/>
  <c r="G104" i="6"/>
  <c r="G165" i="6"/>
  <c r="G490" i="6"/>
  <c r="G283" i="6"/>
  <c r="G41" i="6"/>
  <c r="G143" i="6"/>
  <c r="G179" i="6"/>
  <c r="G248" i="6"/>
  <c r="G137" i="6"/>
  <c r="G109" i="6"/>
  <c r="G18" i="6"/>
  <c r="G156" i="6"/>
  <c r="G444" i="6"/>
  <c r="G396" i="6"/>
  <c r="G133" i="6"/>
  <c r="G39" i="6"/>
  <c r="G260" i="6"/>
  <c r="G29" i="6"/>
  <c r="G360" i="6"/>
  <c r="G351" i="6"/>
  <c r="G40" i="6"/>
  <c r="G75" i="6"/>
  <c r="G99" i="6"/>
  <c r="G519" i="6"/>
  <c r="G428" i="6"/>
  <c r="G198" i="6"/>
  <c r="G335" i="6"/>
  <c r="G13" i="6"/>
  <c r="G158" i="6"/>
  <c r="G80" i="6"/>
  <c r="G525" i="6"/>
  <c r="G489" i="6"/>
  <c r="G408" i="6"/>
  <c r="G194" i="6"/>
  <c r="G195" i="6"/>
  <c r="G178" i="6"/>
  <c r="G239" i="6"/>
  <c r="G110" i="6"/>
  <c r="G400" i="6"/>
  <c r="G62" i="6"/>
  <c r="G462" i="6"/>
  <c r="G407" i="6"/>
  <c r="G171" i="6"/>
  <c r="G358" i="6"/>
  <c r="G92" i="6"/>
  <c r="G131" i="6"/>
  <c r="G447" i="6"/>
  <c r="G180" i="6"/>
  <c r="G404" i="6"/>
  <c r="G305" i="6"/>
  <c r="G182" i="6"/>
  <c r="G456" i="6"/>
  <c r="G399" i="6"/>
  <c r="G111" i="6"/>
  <c r="G336" i="6"/>
  <c r="G457" i="6"/>
  <c r="G267" i="6"/>
  <c r="G380" i="6"/>
  <c r="G193" i="6"/>
  <c r="G57" i="6"/>
  <c r="G272" i="6"/>
  <c r="G185" i="6"/>
  <c r="G484" i="6"/>
  <c r="G224" i="6"/>
  <c r="G155" i="6"/>
  <c r="G297" i="6"/>
  <c r="G200" i="6"/>
  <c r="G55" i="6"/>
  <c r="G281" i="6"/>
  <c r="G123" i="6"/>
  <c r="G325" i="6"/>
  <c r="G467" i="6"/>
  <c r="G38" i="6"/>
  <c r="G173" i="6"/>
  <c r="G319" i="6"/>
  <c r="G14" i="6"/>
  <c r="G375" i="6"/>
  <c r="G368" i="6"/>
  <c r="G79" i="6"/>
  <c r="G370" i="6"/>
  <c r="G64" i="6"/>
  <c r="G486" i="6"/>
  <c r="G37" i="6"/>
  <c r="G379" i="6"/>
  <c r="G186" i="6"/>
  <c r="G84" i="6"/>
  <c r="G388" i="6"/>
  <c r="G430" i="6"/>
  <c r="G30" i="6"/>
  <c r="G287" i="6"/>
  <c r="G222" i="6"/>
  <c r="G21" i="6"/>
  <c r="G68" i="6"/>
  <c r="G295" i="6"/>
  <c r="G382" i="6"/>
  <c r="G279" i="6"/>
  <c r="G378" i="6"/>
  <c r="G35" i="6"/>
  <c r="G312" i="6"/>
  <c r="G67" i="6"/>
  <c r="G24" i="6"/>
  <c r="G190" i="6"/>
  <c r="G188" i="6"/>
  <c r="G346" i="6"/>
  <c r="N2941" i="31"/>
  <c r="N2940" i="31"/>
  <c r="N2939" i="31"/>
  <c r="N2938" i="31"/>
  <c r="N2937" i="31"/>
  <c r="N2936" i="31"/>
  <c r="N2935" i="31"/>
  <c r="N2934" i="31"/>
  <c r="N2933" i="31"/>
  <c r="N2932" i="31"/>
  <c r="N2931" i="31"/>
  <c r="N2930" i="31"/>
  <c r="N2929" i="31"/>
  <c r="N2928" i="31"/>
  <c r="N2927" i="31"/>
  <c r="N2926" i="31"/>
  <c r="N2925" i="31"/>
  <c r="N2924" i="31"/>
  <c r="N2923" i="31"/>
  <c r="N2922" i="31"/>
  <c r="N2921" i="31"/>
  <c r="N2920" i="31"/>
  <c r="N2919" i="31"/>
  <c r="N2918" i="31"/>
  <c r="N2917" i="31"/>
  <c r="N2916" i="31"/>
  <c r="N2915" i="31"/>
  <c r="N2914" i="31"/>
  <c r="N2913" i="31"/>
  <c r="N2912" i="31"/>
  <c r="N2911" i="31"/>
  <c r="N2910" i="31"/>
  <c r="N2909" i="31"/>
  <c r="N2908" i="31"/>
  <c r="N2907" i="31"/>
  <c r="N2906" i="31"/>
  <c r="N2905" i="31"/>
  <c r="N2904" i="31"/>
  <c r="N2903" i="31"/>
  <c r="N2902" i="31"/>
  <c r="N2901" i="31"/>
  <c r="N2900" i="31"/>
  <c r="N2899" i="31"/>
  <c r="N2898" i="31"/>
  <c r="N2897" i="31"/>
  <c r="N2896" i="31"/>
  <c r="N2895" i="31"/>
  <c r="N2894" i="31"/>
  <c r="N2893" i="31"/>
  <c r="N2892" i="31"/>
  <c r="N2891" i="31"/>
  <c r="N2890" i="31"/>
  <c r="N2889" i="31"/>
  <c r="N2888" i="31"/>
  <c r="N2887" i="31"/>
  <c r="N2886" i="31"/>
  <c r="N2885" i="31"/>
  <c r="N2884" i="31"/>
  <c r="N2883" i="31"/>
  <c r="N2882" i="31"/>
  <c r="N2881" i="31"/>
  <c r="N2880" i="31"/>
  <c r="N2879" i="31"/>
  <c r="N2878" i="31"/>
  <c r="N2877" i="31"/>
  <c r="N2876" i="31"/>
  <c r="N2875" i="31"/>
  <c r="N2874" i="31"/>
  <c r="N2873" i="31"/>
  <c r="N2872" i="31"/>
  <c r="N2871" i="31"/>
  <c r="N2870" i="31"/>
  <c r="N2869" i="31"/>
  <c r="N2868" i="31"/>
  <c r="N2867" i="31"/>
  <c r="N2866" i="31"/>
  <c r="N2865" i="31"/>
  <c r="N2864" i="31"/>
  <c r="N2863" i="31"/>
  <c r="N2862" i="31"/>
  <c r="N2861" i="31"/>
  <c r="N2860" i="31"/>
  <c r="N2859" i="31"/>
  <c r="N2858" i="31"/>
  <c r="N2857" i="31"/>
  <c r="N2856" i="31"/>
  <c r="N2855" i="31"/>
  <c r="N2854" i="31"/>
  <c r="N2853" i="31"/>
  <c r="N2852" i="31"/>
  <c r="N2851" i="31"/>
  <c r="N2850" i="31"/>
  <c r="N2849" i="31"/>
  <c r="N2848" i="31"/>
  <c r="N2847" i="31"/>
  <c r="N2846" i="31"/>
  <c r="N2845" i="31"/>
  <c r="N2844" i="31"/>
  <c r="N2843" i="31"/>
  <c r="N2842" i="31"/>
  <c r="N2841" i="31"/>
  <c r="N2840" i="31"/>
  <c r="N2839" i="31"/>
  <c r="N2838" i="31"/>
  <c r="N2837" i="31"/>
  <c r="N2836" i="31"/>
  <c r="N2835" i="31"/>
  <c r="N2834" i="31"/>
  <c r="N2833" i="31"/>
  <c r="N2832" i="31"/>
  <c r="N2831" i="31"/>
  <c r="N2830" i="31"/>
  <c r="N2829" i="31"/>
  <c r="N2828" i="31"/>
  <c r="N2827" i="31"/>
  <c r="N2826" i="31"/>
  <c r="N2825" i="31"/>
  <c r="N2824" i="31"/>
  <c r="N2823" i="31"/>
  <c r="N2822" i="31"/>
  <c r="N2821" i="31"/>
  <c r="N2820" i="31"/>
  <c r="N2819" i="31"/>
  <c r="N2818" i="31"/>
  <c r="N2817" i="31"/>
  <c r="N2816" i="31"/>
  <c r="N2815" i="31"/>
  <c r="N2814" i="31"/>
  <c r="N2813" i="31"/>
  <c r="N2812" i="31"/>
  <c r="N2811" i="31"/>
  <c r="N2810" i="31"/>
  <c r="N2809" i="31"/>
  <c r="N2808" i="31"/>
  <c r="N2807" i="31"/>
  <c r="N2806" i="31"/>
  <c r="N2805" i="31"/>
  <c r="N2804" i="31"/>
  <c r="N2803" i="31"/>
  <c r="N2802" i="31"/>
  <c r="N2801" i="31"/>
  <c r="N2800" i="31"/>
  <c r="N2799" i="31"/>
  <c r="N2798" i="31"/>
  <c r="N2797" i="31"/>
  <c r="N2796" i="31"/>
  <c r="N2795" i="31"/>
  <c r="N2794" i="31"/>
  <c r="N2793" i="31"/>
  <c r="N2792" i="31"/>
  <c r="N2791" i="31"/>
  <c r="N2790" i="31"/>
  <c r="N2789" i="31"/>
  <c r="N2788" i="31"/>
  <c r="N2787" i="31"/>
  <c r="N2786" i="31"/>
  <c r="N2785" i="31"/>
  <c r="N2784" i="31"/>
  <c r="N2783" i="31"/>
  <c r="N2782" i="31"/>
  <c r="N2781" i="31"/>
  <c r="N2780" i="31"/>
  <c r="N2779" i="31"/>
  <c r="N2778" i="31"/>
  <c r="N2777" i="31"/>
  <c r="N2776" i="31"/>
  <c r="N2775" i="31"/>
  <c r="N2774" i="31"/>
  <c r="N2773" i="31"/>
  <c r="N2772" i="31"/>
  <c r="N2771" i="31"/>
  <c r="N2770" i="31"/>
  <c r="N2769" i="31"/>
  <c r="N2768" i="31"/>
  <c r="N2767" i="31"/>
  <c r="N2766" i="31"/>
  <c r="N2765" i="31"/>
  <c r="N2764" i="31"/>
  <c r="N2763" i="31"/>
  <c r="N2762" i="31"/>
  <c r="N2761" i="31"/>
  <c r="N2760" i="31"/>
  <c r="N2759" i="31"/>
  <c r="N2758" i="31"/>
  <c r="N2757" i="31"/>
  <c r="N2756" i="31"/>
  <c r="N2755" i="31"/>
  <c r="N2754" i="31"/>
  <c r="N2753" i="31"/>
  <c r="N2752" i="31"/>
  <c r="N2751" i="31"/>
  <c r="N2750" i="31"/>
  <c r="N2749" i="31"/>
  <c r="N2748" i="31"/>
  <c r="N2747" i="31"/>
  <c r="N2746" i="31"/>
  <c r="N2745" i="31"/>
  <c r="N2744" i="31"/>
  <c r="N2743" i="31"/>
  <c r="N2742" i="31"/>
  <c r="N2741" i="31"/>
  <c r="N2740" i="31"/>
  <c r="N2739" i="31"/>
  <c r="N2738" i="31"/>
  <c r="N2737" i="31"/>
  <c r="N2736" i="31"/>
  <c r="N2735" i="31"/>
  <c r="N2734" i="31"/>
  <c r="N2733" i="31"/>
  <c r="N2732" i="31"/>
  <c r="N2731" i="31"/>
  <c r="N2730" i="31"/>
  <c r="N2729" i="31"/>
  <c r="N2728" i="31"/>
  <c r="N2727" i="31"/>
  <c r="N2726" i="31"/>
  <c r="N2725" i="31"/>
  <c r="N2724" i="31"/>
  <c r="N2723" i="31"/>
  <c r="N2722" i="31"/>
  <c r="N2721" i="31"/>
  <c r="N2720" i="31"/>
  <c r="N2719" i="31"/>
  <c r="N2718" i="31"/>
  <c r="N2717" i="31"/>
  <c r="N2716" i="31"/>
  <c r="N2715" i="31"/>
  <c r="N2714" i="31"/>
  <c r="N2713" i="31"/>
  <c r="N2712" i="31"/>
  <c r="N2711" i="31"/>
  <c r="N2710" i="31"/>
  <c r="N2709" i="31"/>
  <c r="N2708" i="31"/>
  <c r="N2707" i="31"/>
  <c r="N2706" i="31"/>
  <c r="N2705" i="31"/>
  <c r="N2704" i="31"/>
  <c r="N2703" i="31"/>
  <c r="N2702" i="31"/>
  <c r="N2701" i="31"/>
  <c r="N2700" i="31"/>
  <c r="N2699" i="31"/>
  <c r="N2698" i="31"/>
  <c r="N2697" i="31"/>
  <c r="N2696" i="31"/>
  <c r="N2695" i="31"/>
  <c r="N2694" i="31"/>
  <c r="N2693" i="31"/>
  <c r="N2692" i="31"/>
  <c r="N2691" i="31"/>
  <c r="N2690" i="31"/>
  <c r="N2689" i="31"/>
  <c r="N2688" i="31"/>
  <c r="N2687" i="31"/>
  <c r="N2686" i="31"/>
  <c r="N2685" i="31"/>
  <c r="N2684" i="31"/>
  <c r="N2683" i="31"/>
  <c r="N2682" i="31"/>
  <c r="N2681" i="31"/>
  <c r="N2680" i="31"/>
  <c r="N2679" i="31"/>
  <c r="N2678" i="31"/>
  <c r="N2677" i="31"/>
  <c r="N2676" i="31"/>
  <c r="N2675" i="31"/>
  <c r="N2674" i="31"/>
  <c r="N2673" i="31"/>
  <c r="N2672" i="31"/>
  <c r="N2671" i="31"/>
  <c r="N2670" i="31"/>
  <c r="N2669" i="31"/>
  <c r="N2668" i="31"/>
  <c r="N2667" i="31"/>
  <c r="N2666" i="31"/>
  <c r="N2665" i="31"/>
  <c r="N2664" i="31"/>
  <c r="N2663" i="31"/>
  <c r="N2662" i="31"/>
  <c r="N2661" i="31"/>
  <c r="N2660" i="31"/>
  <c r="N2659" i="31"/>
  <c r="N2658" i="31"/>
  <c r="N2657" i="31"/>
  <c r="N2656" i="31"/>
  <c r="N2655" i="31"/>
  <c r="N2654" i="31"/>
  <c r="N2653" i="31"/>
  <c r="N2652" i="31"/>
  <c r="N2651" i="31"/>
  <c r="N2650" i="31"/>
  <c r="N2649" i="31"/>
  <c r="N2648" i="31"/>
  <c r="N2647" i="31"/>
  <c r="N2646" i="31"/>
  <c r="N2645" i="31"/>
  <c r="N2644" i="31"/>
  <c r="N2643" i="31"/>
  <c r="N2642" i="31"/>
  <c r="N2641" i="31"/>
  <c r="N2640" i="31"/>
  <c r="N2639" i="31"/>
  <c r="N2638" i="31"/>
  <c r="N2637" i="31"/>
  <c r="N2636" i="31"/>
  <c r="N2635" i="31"/>
  <c r="N2634" i="31"/>
  <c r="N2633" i="31"/>
  <c r="N2632" i="31"/>
  <c r="N2631" i="31"/>
  <c r="N2630" i="31"/>
  <c r="N2629" i="31"/>
  <c r="N2628" i="31"/>
  <c r="N2627" i="31"/>
  <c r="N2626" i="31"/>
  <c r="N2625" i="31"/>
  <c r="N2624" i="31"/>
  <c r="N2623" i="31"/>
  <c r="N2622" i="31"/>
  <c r="N2621" i="31"/>
  <c r="N2620" i="31"/>
  <c r="N2619" i="31"/>
  <c r="N2618" i="31"/>
  <c r="N2617" i="31"/>
  <c r="N2616" i="31"/>
  <c r="N2615" i="31"/>
  <c r="N2614" i="31"/>
  <c r="N2613" i="31"/>
  <c r="N2612" i="31"/>
  <c r="N2611" i="31"/>
  <c r="N2610" i="31"/>
  <c r="N2609" i="31"/>
  <c r="N2608" i="31"/>
  <c r="N2607" i="31"/>
  <c r="N2606" i="31"/>
  <c r="N2605" i="31"/>
  <c r="N2604" i="31"/>
  <c r="N2603" i="31"/>
  <c r="N2602" i="31"/>
  <c r="N2601" i="31"/>
  <c r="N2600" i="31"/>
  <c r="N2599" i="31"/>
  <c r="N2598" i="31"/>
  <c r="N2597" i="31"/>
  <c r="N2596" i="31"/>
  <c r="N2595" i="31"/>
  <c r="N2594" i="31"/>
  <c r="N2593" i="31"/>
  <c r="N2592" i="31"/>
  <c r="N2591" i="31"/>
  <c r="N2590" i="31"/>
  <c r="N2589" i="31"/>
  <c r="N2588" i="31"/>
  <c r="N2587" i="31"/>
  <c r="N2586" i="31"/>
  <c r="N2585" i="31"/>
  <c r="N2584" i="31"/>
  <c r="N2583" i="31"/>
  <c r="N2582" i="31"/>
  <c r="N2581" i="31"/>
  <c r="N2580" i="31"/>
  <c r="N2579" i="31"/>
  <c r="N2578" i="31"/>
  <c r="N2577" i="31"/>
  <c r="N2576" i="31"/>
  <c r="N2575" i="31"/>
  <c r="N2574" i="31"/>
  <c r="N2573" i="31"/>
  <c r="N2572" i="31"/>
  <c r="N2571" i="31"/>
  <c r="N2570" i="31"/>
  <c r="N2569" i="31"/>
  <c r="N2568" i="31"/>
  <c r="N2567" i="31"/>
  <c r="N2566" i="31"/>
  <c r="N2565" i="31"/>
  <c r="N2564" i="31"/>
  <c r="N2563" i="31"/>
  <c r="N2562" i="31"/>
  <c r="N2561" i="31"/>
  <c r="N2560" i="31"/>
  <c r="N2559" i="31"/>
  <c r="N2558" i="31"/>
  <c r="N2557" i="31"/>
  <c r="N2556" i="31"/>
  <c r="N2555" i="31"/>
  <c r="N2554" i="31"/>
  <c r="N2553" i="31"/>
  <c r="N2552" i="31"/>
  <c r="N2551" i="31"/>
  <c r="N2550" i="31"/>
  <c r="N2549" i="31"/>
  <c r="N2548" i="31"/>
  <c r="N2547" i="31"/>
  <c r="N2546" i="31"/>
  <c r="N2545" i="31"/>
  <c r="N2544" i="31"/>
  <c r="N2543" i="31"/>
  <c r="N2542" i="31"/>
  <c r="N2541" i="31"/>
  <c r="N2540" i="31"/>
  <c r="N2539" i="31"/>
  <c r="N2538" i="31"/>
  <c r="N2537" i="31"/>
  <c r="N2536" i="31"/>
  <c r="N2535" i="31"/>
  <c r="N2534" i="31"/>
  <c r="N2533" i="31"/>
  <c r="N2532" i="31"/>
  <c r="N2531" i="31"/>
  <c r="N2530" i="31"/>
  <c r="N2529" i="31"/>
  <c r="N2528" i="31"/>
  <c r="N2527" i="31"/>
  <c r="N2526" i="31"/>
  <c r="N2525" i="31"/>
  <c r="N2524" i="31"/>
  <c r="N2523" i="31"/>
  <c r="N2522" i="31"/>
  <c r="N2521" i="31"/>
  <c r="N2520" i="31"/>
  <c r="N2519" i="31"/>
  <c r="N2518" i="31"/>
  <c r="N2517" i="31"/>
  <c r="N2516" i="31"/>
  <c r="N2515" i="31"/>
  <c r="N2514" i="31"/>
  <c r="N2513" i="31"/>
  <c r="N2512" i="31"/>
  <c r="N2511" i="31"/>
  <c r="N2510" i="31"/>
  <c r="N2509" i="31"/>
  <c r="N2508" i="31"/>
  <c r="N2507" i="31"/>
  <c r="N2506" i="31"/>
  <c r="N2505" i="31"/>
  <c r="N2504" i="31"/>
  <c r="N2503" i="31"/>
  <c r="N2502" i="31"/>
  <c r="N2501" i="31"/>
  <c r="N2500" i="31"/>
  <c r="N2499" i="31"/>
  <c r="N2498" i="31"/>
  <c r="N2497" i="31"/>
  <c r="N2496" i="31"/>
  <c r="N2495" i="31"/>
  <c r="N2494" i="31"/>
  <c r="N2493" i="31"/>
  <c r="N2492" i="31"/>
  <c r="N2491" i="31"/>
  <c r="N2490" i="31"/>
  <c r="N2489" i="31"/>
  <c r="N2488" i="31"/>
  <c r="N2487" i="31"/>
  <c r="N2486" i="31"/>
  <c r="N2485" i="31"/>
  <c r="N2484" i="31"/>
  <c r="N2483" i="31"/>
  <c r="N2482" i="31"/>
  <c r="N2481" i="31"/>
  <c r="N2480" i="31"/>
  <c r="N2479" i="31"/>
  <c r="N2478" i="31"/>
  <c r="N2477" i="31"/>
  <c r="N2476" i="31"/>
  <c r="N2475" i="31"/>
  <c r="N2474" i="31"/>
  <c r="N2473" i="31"/>
  <c r="N2472" i="31"/>
  <c r="N2471" i="31"/>
  <c r="N2470" i="31"/>
  <c r="N2469" i="31"/>
  <c r="N2468" i="31"/>
  <c r="N2467" i="31"/>
  <c r="N2466" i="31"/>
  <c r="N2465" i="31"/>
  <c r="N2464" i="31"/>
  <c r="N2463" i="31"/>
  <c r="N2462" i="31"/>
  <c r="N2461" i="31"/>
  <c r="N2460" i="31"/>
  <c r="N2459" i="31"/>
  <c r="N2458" i="31"/>
  <c r="N2457" i="31"/>
  <c r="N2456" i="31"/>
  <c r="N2455" i="31"/>
  <c r="N2454" i="31"/>
  <c r="N2453" i="31"/>
  <c r="N2452" i="31"/>
  <c r="N2451" i="31"/>
  <c r="N2450" i="31"/>
  <c r="N2449" i="31"/>
  <c r="N2448" i="31"/>
  <c r="N2447" i="31"/>
  <c r="N2446" i="31"/>
  <c r="N2445" i="31"/>
  <c r="N2444" i="31"/>
  <c r="N2443" i="31"/>
  <c r="N2442" i="31"/>
  <c r="N2441" i="31"/>
  <c r="N2440" i="31"/>
  <c r="N2439" i="31"/>
  <c r="N2438" i="31"/>
  <c r="N2437" i="31"/>
  <c r="N2436" i="31"/>
  <c r="N2435" i="31"/>
  <c r="N2434" i="31"/>
  <c r="N2433" i="31"/>
  <c r="N2432" i="31"/>
  <c r="N2431" i="31"/>
  <c r="N2430" i="31"/>
  <c r="N2429" i="31"/>
  <c r="N2428" i="31"/>
  <c r="N2427" i="31"/>
  <c r="N2426" i="31"/>
  <c r="N2425" i="31"/>
  <c r="N2424" i="31"/>
  <c r="N2423" i="31"/>
  <c r="N2422" i="31"/>
  <c r="N2421" i="31"/>
  <c r="N2420" i="31"/>
  <c r="N2419" i="31"/>
  <c r="N2418" i="31"/>
  <c r="N2417" i="31"/>
  <c r="N2416" i="31"/>
  <c r="N2415" i="31"/>
  <c r="N2414" i="31"/>
  <c r="N2413" i="31"/>
  <c r="N2412" i="31"/>
  <c r="N2411" i="31"/>
  <c r="N2410" i="31"/>
  <c r="N2409" i="31"/>
  <c r="N2408" i="31"/>
  <c r="N2407" i="31"/>
  <c r="N2406" i="31"/>
  <c r="N2405" i="31"/>
  <c r="N2404" i="31"/>
  <c r="N2403" i="31"/>
  <c r="N2402" i="31"/>
  <c r="N2401" i="31"/>
  <c r="N2400" i="31"/>
  <c r="N2399" i="31"/>
  <c r="N2398" i="31"/>
  <c r="N2397" i="31"/>
  <c r="N2396" i="31"/>
  <c r="N2395" i="31"/>
  <c r="N2394" i="31"/>
  <c r="N2393" i="31"/>
  <c r="N2392" i="31"/>
  <c r="N2391" i="31"/>
  <c r="N2390" i="31"/>
  <c r="N2389" i="31"/>
  <c r="N2388" i="31"/>
  <c r="N2387" i="31"/>
  <c r="N2386" i="31"/>
  <c r="N2385" i="31"/>
  <c r="N2384" i="31"/>
  <c r="N2383" i="31"/>
  <c r="N2382" i="31"/>
  <c r="N2381" i="31"/>
  <c r="N2380" i="31"/>
  <c r="N2379" i="31"/>
  <c r="N2378" i="31"/>
  <c r="N2377" i="31"/>
  <c r="N2376" i="31"/>
  <c r="N2375" i="31"/>
  <c r="N2374" i="31"/>
  <c r="N2373" i="31"/>
  <c r="N2372" i="31"/>
  <c r="N2371" i="31"/>
  <c r="N2370" i="31"/>
  <c r="N2369" i="31"/>
  <c r="N2368" i="31"/>
  <c r="N2367" i="31"/>
  <c r="N2366" i="31"/>
  <c r="N2365" i="31"/>
  <c r="N2364" i="31"/>
  <c r="N2363" i="31"/>
  <c r="N2362" i="31"/>
  <c r="N2361" i="31"/>
  <c r="N2360" i="31"/>
  <c r="N2359" i="31"/>
  <c r="N2358" i="31"/>
  <c r="N2357" i="31"/>
  <c r="N2356" i="31"/>
  <c r="N2355" i="31"/>
  <c r="N2354" i="31"/>
  <c r="N2353" i="31"/>
  <c r="N2352" i="31"/>
  <c r="N2351" i="31"/>
  <c r="N2350" i="31"/>
  <c r="N2349" i="31"/>
  <c r="N2348" i="31"/>
  <c r="N2347" i="31"/>
  <c r="N2346" i="31"/>
  <c r="N2345" i="31"/>
  <c r="N2344" i="31"/>
  <c r="N2343" i="31"/>
  <c r="N2342" i="31"/>
  <c r="N2341" i="31"/>
  <c r="N2340" i="31"/>
  <c r="N2339" i="31"/>
  <c r="N2338" i="31"/>
  <c r="N2337" i="31"/>
  <c r="N2336" i="31"/>
  <c r="N2335" i="31"/>
  <c r="N2334" i="31"/>
  <c r="N2333" i="31"/>
  <c r="N2332" i="31"/>
  <c r="N2331" i="31"/>
  <c r="N2330" i="31"/>
  <c r="N2329" i="31"/>
  <c r="N2328" i="31"/>
  <c r="N2327" i="31"/>
  <c r="N2326" i="31"/>
  <c r="N2325" i="31"/>
  <c r="N2324" i="31"/>
  <c r="N2323" i="31"/>
  <c r="N2322" i="31"/>
  <c r="N2321" i="31"/>
  <c r="N2320" i="31"/>
  <c r="N2319" i="31"/>
  <c r="N2318" i="31"/>
  <c r="N2317" i="31"/>
  <c r="N2316" i="31"/>
  <c r="N2315" i="31"/>
  <c r="N2314" i="31"/>
  <c r="N2313" i="31"/>
  <c r="N2312" i="31"/>
  <c r="N2311" i="31"/>
  <c r="N2310" i="31"/>
  <c r="N2309" i="31"/>
  <c r="N2308" i="31"/>
  <c r="N2307" i="31"/>
  <c r="N2306" i="31"/>
  <c r="N2305" i="31"/>
  <c r="N2304" i="31"/>
  <c r="N2303" i="31"/>
  <c r="N2302" i="31"/>
  <c r="N2301" i="31"/>
  <c r="N2300" i="31"/>
  <c r="N2299" i="31"/>
  <c r="N2298" i="31"/>
  <c r="N2297" i="31"/>
  <c r="N2296" i="31"/>
  <c r="N2295" i="31"/>
  <c r="N2294" i="31"/>
  <c r="N2293" i="31"/>
  <c r="N2292" i="31"/>
  <c r="N2291" i="31"/>
  <c r="N2290" i="31"/>
  <c r="N2289" i="31"/>
  <c r="N2288" i="31"/>
  <c r="N2287" i="31"/>
  <c r="N2286" i="31"/>
  <c r="N2285" i="31"/>
  <c r="N2284" i="31"/>
  <c r="N2283" i="31"/>
  <c r="N2282" i="31"/>
  <c r="N2281" i="31"/>
  <c r="N2280" i="31"/>
  <c r="N2279" i="31"/>
  <c r="N2278" i="31"/>
  <c r="N2277" i="31"/>
  <c r="N2276" i="31"/>
  <c r="N2275" i="31"/>
  <c r="N2274" i="31"/>
  <c r="N2273" i="31"/>
  <c r="N2272" i="31"/>
  <c r="N2271" i="31"/>
  <c r="N2270" i="31"/>
  <c r="N2269" i="31"/>
  <c r="N2268" i="31"/>
  <c r="N2267" i="31"/>
  <c r="N2266" i="31"/>
  <c r="N2265" i="31"/>
  <c r="N2264" i="31"/>
  <c r="N2263" i="31"/>
  <c r="N2262" i="31"/>
  <c r="N2261" i="31"/>
  <c r="N2260" i="31"/>
  <c r="N2259" i="31"/>
  <c r="N2258" i="31"/>
  <c r="N2257" i="31"/>
  <c r="N2256" i="31"/>
  <c r="N2255" i="31"/>
  <c r="N2254" i="31"/>
  <c r="N2253" i="31"/>
  <c r="N2252" i="31"/>
  <c r="N2251" i="31"/>
  <c r="N2250" i="31"/>
  <c r="N2249" i="31"/>
  <c r="N2248" i="31"/>
  <c r="N2247" i="31"/>
  <c r="N2246" i="31"/>
  <c r="N2245" i="31"/>
  <c r="N2244" i="31"/>
  <c r="N2243" i="31"/>
  <c r="N2242" i="31"/>
  <c r="N2241" i="31"/>
  <c r="N2240" i="31"/>
  <c r="N2239" i="31"/>
  <c r="N2238" i="31"/>
  <c r="N2237" i="31"/>
  <c r="N2236" i="31"/>
  <c r="N2235" i="31"/>
  <c r="N2234" i="31"/>
  <c r="N2233" i="31"/>
  <c r="N2232" i="31"/>
  <c r="N2231" i="31"/>
  <c r="N2230" i="31"/>
  <c r="N2229" i="31"/>
  <c r="N2228" i="31"/>
  <c r="N2227" i="31"/>
  <c r="N2226" i="31"/>
  <c r="N2225" i="31"/>
  <c r="N2224" i="31"/>
  <c r="N2223" i="31"/>
  <c r="N2222" i="31"/>
  <c r="N2221" i="31"/>
  <c r="N2220" i="31"/>
  <c r="N2219" i="31"/>
  <c r="N2218" i="31"/>
  <c r="N2217" i="31"/>
  <c r="N2216" i="31"/>
  <c r="N2215" i="31"/>
  <c r="N2214" i="31"/>
  <c r="N2213" i="31"/>
  <c r="N2212" i="31"/>
  <c r="N2211" i="31"/>
  <c r="N2210" i="31"/>
  <c r="N2209" i="31"/>
  <c r="N2208" i="31"/>
  <c r="N2207" i="31"/>
  <c r="N2206" i="31"/>
  <c r="N2205" i="31"/>
  <c r="N2204" i="31"/>
  <c r="N2203" i="31"/>
  <c r="N2202" i="31"/>
  <c r="N2201" i="31"/>
  <c r="N2200" i="31"/>
  <c r="N2199" i="31"/>
  <c r="N2198" i="31"/>
  <c r="N2197" i="31"/>
  <c r="N2196" i="31"/>
  <c r="N2195" i="31"/>
  <c r="N2194" i="31"/>
  <c r="N2193" i="31"/>
  <c r="N2192" i="31"/>
  <c r="N2191" i="31"/>
  <c r="N2190" i="31"/>
  <c r="N2189" i="31"/>
  <c r="N2188" i="31"/>
  <c r="N2187" i="31"/>
  <c r="N2186" i="31"/>
  <c r="N2185" i="31"/>
  <c r="N2184" i="31"/>
  <c r="N2183" i="31"/>
  <c r="N2182" i="31"/>
  <c r="N2181" i="31"/>
  <c r="N2180" i="31"/>
  <c r="N2179" i="31"/>
  <c r="N2178" i="31"/>
  <c r="N2177" i="31"/>
  <c r="N2176" i="31"/>
  <c r="N2175" i="31"/>
  <c r="N2174" i="31"/>
  <c r="N2173" i="31"/>
  <c r="N2172" i="31"/>
  <c r="N2171" i="31"/>
  <c r="N2170" i="31"/>
  <c r="N2169" i="31"/>
  <c r="N2168" i="31"/>
  <c r="N2167" i="31"/>
  <c r="N2166" i="31"/>
  <c r="N2165" i="31"/>
  <c r="N2164" i="31"/>
  <c r="N2163" i="31"/>
  <c r="N2162" i="31"/>
  <c r="N2161" i="31"/>
  <c r="N2160" i="31"/>
  <c r="N2159" i="31"/>
  <c r="N2158" i="31"/>
  <c r="N2157" i="31"/>
  <c r="N2156" i="31"/>
  <c r="N2155" i="31"/>
  <c r="N2154" i="31"/>
  <c r="N2153" i="31"/>
  <c r="N2152" i="31"/>
  <c r="N2151" i="31"/>
  <c r="N2150" i="31"/>
  <c r="N2149" i="31"/>
  <c r="N2148" i="31"/>
  <c r="N2147" i="31"/>
  <c r="N2146" i="31"/>
  <c r="N2145" i="31"/>
  <c r="N2144" i="31"/>
  <c r="N2143" i="31"/>
  <c r="N2142" i="31"/>
  <c r="N2141" i="31"/>
  <c r="N2140" i="31"/>
  <c r="N2139" i="31"/>
  <c r="N2138" i="31"/>
  <c r="N2137" i="31"/>
  <c r="N2136" i="31"/>
  <c r="N2135" i="31"/>
  <c r="N2134" i="31"/>
  <c r="N2133" i="31"/>
  <c r="N2132" i="31"/>
  <c r="N2131" i="31"/>
  <c r="N2130" i="31"/>
  <c r="N2129" i="31"/>
  <c r="N2128" i="31"/>
  <c r="N2127" i="31"/>
  <c r="N2126" i="31"/>
  <c r="N2125" i="31"/>
  <c r="N2124" i="31"/>
  <c r="N2123" i="31"/>
  <c r="N2122" i="31"/>
  <c r="N2121" i="31"/>
  <c r="N2120" i="31"/>
  <c r="N2119" i="31"/>
  <c r="N2118" i="31"/>
  <c r="N2117" i="31"/>
  <c r="N2116" i="31"/>
  <c r="N2115" i="31"/>
  <c r="N2114" i="31"/>
  <c r="N2113" i="31"/>
  <c r="N2112" i="31"/>
  <c r="N2111" i="31"/>
  <c r="N2110" i="31"/>
  <c r="N2109" i="31"/>
  <c r="N2108" i="31"/>
  <c r="N2107" i="31"/>
  <c r="N2106" i="31"/>
  <c r="N2105" i="31"/>
  <c r="N2104" i="31"/>
  <c r="N2103" i="31"/>
  <c r="N2102" i="31"/>
  <c r="N2101" i="31"/>
  <c r="N2100" i="31"/>
  <c r="N2099" i="31"/>
  <c r="N2098" i="31"/>
  <c r="N2097" i="31"/>
  <c r="N2096" i="31"/>
  <c r="N2095" i="31"/>
  <c r="N2094" i="31"/>
  <c r="N2093" i="31"/>
  <c r="N2092" i="31"/>
  <c r="N2091" i="31"/>
  <c r="N2090" i="31"/>
  <c r="N2089" i="31"/>
  <c r="N2088" i="31"/>
  <c r="N2087" i="31"/>
  <c r="N2086" i="31"/>
  <c r="N2085" i="31"/>
  <c r="N2084" i="31"/>
  <c r="N2083" i="31"/>
  <c r="N2082" i="31"/>
  <c r="N2081" i="31"/>
  <c r="N2080" i="31"/>
  <c r="N2079" i="31"/>
  <c r="N2078" i="31"/>
  <c r="N2077" i="31"/>
  <c r="N2076" i="31"/>
  <c r="N2075" i="31"/>
  <c r="N2074" i="31"/>
  <c r="N2073" i="31"/>
  <c r="N2072" i="31"/>
  <c r="N2071" i="31"/>
  <c r="N2070" i="31"/>
  <c r="N2069" i="31"/>
  <c r="N2068" i="31"/>
  <c r="N2067" i="31"/>
  <c r="N2066" i="31"/>
  <c r="N2065" i="31"/>
  <c r="N2064" i="31"/>
  <c r="N2063" i="31"/>
  <c r="N2062" i="31"/>
  <c r="N2061" i="31"/>
  <c r="N2060" i="31"/>
  <c r="N2059" i="31"/>
  <c r="N2058" i="31"/>
  <c r="N2057" i="31"/>
  <c r="N2056" i="31"/>
  <c r="N2055" i="31"/>
  <c r="N2054" i="31"/>
  <c r="N2053" i="31"/>
  <c r="N2052" i="31"/>
  <c r="N2051" i="31"/>
  <c r="N2050" i="31"/>
  <c r="N2049" i="31"/>
  <c r="N2048" i="31"/>
  <c r="N2047" i="31"/>
  <c r="N2046" i="31"/>
  <c r="N2045" i="31"/>
  <c r="N2044" i="31"/>
  <c r="N2043" i="31"/>
  <c r="N2042" i="31"/>
  <c r="N2041" i="31"/>
  <c r="N2040" i="31"/>
  <c r="N2039" i="31"/>
  <c r="N2038" i="31"/>
  <c r="N2037" i="31"/>
  <c r="N2036" i="31"/>
  <c r="N2035" i="31"/>
  <c r="N2034" i="31"/>
  <c r="N2033" i="31"/>
  <c r="N2032" i="31"/>
  <c r="N2031" i="31"/>
  <c r="N2030" i="31"/>
  <c r="N2029" i="31"/>
  <c r="N2028" i="31"/>
  <c r="N2027" i="31"/>
  <c r="N2026" i="31"/>
  <c r="N2025" i="31"/>
  <c r="N2024" i="31"/>
  <c r="N2023" i="31"/>
  <c r="N2022" i="31"/>
  <c r="N2021" i="31"/>
  <c r="N2020" i="31"/>
  <c r="N2019" i="31"/>
  <c r="N2018" i="31"/>
  <c r="N2017" i="31"/>
  <c r="N2016" i="31"/>
  <c r="N2015" i="31"/>
  <c r="N2014" i="31"/>
  <c r="N2013" i="31"/>
  <c r="N2012" i="31"/>
  <c r="N2011" i="31"/>
  <c r="N2010" i="31"/>
  <c r="N2009" i="31"/>
  <c r="N2008" i="31"/>
  <c r="N2007" i="31"/>
  <c r="N2006" i="31"/>
  <c r="N2005" i="31"/>
  <c r="N2004" i="31"/>
  <c r="N2003" i="31"/>
  <c r="N2002" i="31"/>
  <c r="N2001" i="31"/>
  <c r="N2000" i="31"/>
  <c r="N1999" i="31"/>
  <c r="N1998" i="31"/>
  <c r="N1997" i="31"/>
  <c r="N1996" i="31"/>
  <c r="N1995" i="31"/>
  <c r="N1994" i="31"/>
  <c r="N1993" i="31"/>
  <c r="N1992" i="31"/>
  <c r="N1991" i="31"/>
  <c r="N1990" i="31"/>
  <c r="N1989" i="31"/>
  <c r="N1988" i="31"/>
  <c r="N1987" i="31"/>
  <c r="N1986" i="31"/>
  <c r="N1985" i="31"/>
  <c r="N1984" i="31"/>
  <c r="N1983" i="31"/>
  <c r="N1982" i="31"/>
  <c r="N1981" i="31"/>
  <c r="N1980" i="31"/>
  <c r="N1979" i="31"/>
  <c r="N1978" i="31"/>
  <c r="N1977" i="31"/>
  <c r="N1976" i="31"/>
  <c r="N1975" i="31"/>
  <c r="N1974" i="31"/>
  <c r="N1973" i="31"/>
  <c r="N1972" i="31"/>
  <c r="N1971" i="31"/>
  <c r="N1970" i="31"/>
  <c r="N1969" i="31"/>
  <c r="N1968" i="31"/>
  <c r="N1967" i="31"/>
  <c r="N1966" i="31"/>
  <c r="N1965" i="31"/>
  <c r="N1964" i="31"/>
  <c r="N1963" i="31"/>
  <c r="N1962" i="31"/>
  <c r="N1961" i="31"/>
  <c r="N1960" i="31"/>
  <c r="N1959" i="31"/>
  <c r="N1958" i="31"/>
  <c r="N1957" i="31"/>
  <c r="N1956" i="31"/>
  <c r="N1955" i="31"/>
  <c r="N1954" i="31"/>
  <c r="N1953" i="31"/>
  <c r="N1952" i="31"/>
  <c r="N1951" i="31"/>
  <c r="N1950" i="31"/>
  <c r="N1949" i="31"/>
  <c r="N1948" i="31"/>
  <c r="N1947" i="31"/>
  <c r="N1946" i="31"/>
  <c r="N1945" i="31"/>
  <c r="N1944" i="31"/>
  <c r="N1943" i="31"/>
  <c r="N1942" i="31"/>
  <c r="N1941" i="31"/>
  <c r="N1940" i="31"/>
  <c r="N1939" i="31"/>
  <c r="N1938" i="31"/>
  <c r="N1937" i="31"/>
  <c r="N1936" i="31"/>
  <c r="N1935" i="31"/>
  <c r="N1934" i="31"/>
  <c r="N1933" i="31"/>
  <c r="N1932" i="31"/>
  <c r="N1931" i="31"/>
  <c r="N1930" i="31"/>
  <c r="N1929" i="31"/>
  <c r="N1928" i="31"/>
  <c r="N1927" i="31"/>
  <c r="N1926" i="31"/>
  <c r="N1925" i="31"/>
  <c r="N1924" i="31"/>
  <c r="N1923" i="31"/>
  <c r="N1922" i="31"/>
  <c r="N1921" i="31"/>
  <c r="N1920" i="31"/>
  <c r="N1919" i="31"/>
  <c r="N1918" i="31"/>
  <c r="N1917" i="31"/>
  <c r="N1916" i="31"/>
  <c r="N1915" i="31"/>
  <c r="N1914" i="31"/>
  <c r="N1913" i="31"/>
  <c r="N1912" i="31"/>
  <c r="N1911" i="31"/>
  <c r="N1910" i="31"/>
  <c r="N1909" i="31"/>
  <c r="N1908" i="31"/>
  <c r="N1907" i="31"/>
  <c r="N1906" i="31"/>
  <c r="N1905" i="31"/>
  <c r="N1904" i="31"/>
  <c r="N1903" i="31"/>
  <c r="N1902" i="31"/>
  <c r="N1901" i="31"/>
  <c r="N1900" i="31"/>
  <c r="N1899" i="31"/>
  <c r="N1898" i="31"/>
  <c r="N1897" i="31"/>
  <c r="N1896" i="31"/>
  <c r="N1895" i="31"/>
  <c r="N1894" i="31"/>
  <c r="N1893" i="31"/>
  <c r="N1892" i="31"/>
  <c r="N1891" i="31"/>
  <c r="N1890" i="31"/>
  <c r="N1889" i="31"/>
  <c r="N1888" i="31"/>
  <c r="N1887" i="31"/>
  <c r="N1886" i="31"/>
  <c r="N1885" i="31"/>
  <c r="N1884" i="31"/>
  <c r="N1883" i="31"/>
  <c r="N1882" i="31"/>
  <c r="N1881" i="31"/>
  <c r="N1880" i="31"/>
  <c r="N1879" i="31"/>
  <c r="N1878" i="31"/>
  <c r="N1877" i="31"/>
  <c r="N1876" i="31"/>
  <c r="N1875" i="31"/>
  <c r="N1874" i="31"/>
  <c r="N1873" i="31"/>
  <c r="N1872" i="31"/>
  <c r="N1871" i="31"/>
  <c r="N1870" i="31"/>
  <c r="N1869" i="31"/>
  <c r="N1868" i="31"/>
  <c r="N1867" i="31"/>
  <c r="N1866" i="31"/>
  <c r="N1865" i="31"/>
  <c r="N1864" i="31"/>
  <c r="N1863" i="31"/>
  <c r="N1862" i="31"/>
  <c r="N1861" i="31"/>
  <c r="N1860" i="31"/>
  <c r="N1859" i="31"/>
  <c r="N1858" i="31"/>
  <c r="N1857" i="31"/>
  <c r="N1856" i="31"/>
  <c r="N1855" i="31"/>
  <c r="N1854" i="31"/>
  <c r="N1853" i="31"/>
  <c r="N1852" i="31"/>
  <c r="N1851" i="31"/>
  <c r="N1850" i="31"/>
  <c r="N1849" i="31"/>
  <c r="N1848" i="31"/>
  <c r="N1847" i="31"/>
  <c r="N1846" i="31"/>
  <c r="N1845" i="31"/>
  <c r="N1844" i="31"/>
  <c r="N1843" i="31"/>
  <c r="N1842" i="31"/>
  <c r="N1841" i="31"/>
  <c r="N1840" i="31"/>
  <c r="N1839" i="31"/>
  <c r="N1838" i="31"/>
  <c r="N1837" i="31"/>
  <c r="N1836" i="31"/>
  <c r="N1835" i="31"/>
  <c r="N1834" i="31"/>
  <c r="N1833" i="31"/>
  <c r="N1832" i="31"/>
  <c r="N1831" i="31"/>
  <c r="N1830" i="31"/>
  <c r="N1829" i="31"/>
  <c r="N1828" i="31"/>
  <c r="N1827" i="31"/>
  <c r="N1826" i="31"/>
  <c r="N1825" i="31"/>
  <c r="N1824" i="31"/>
  <c r="N1823" i="31"/>
  <c r="N1822" i="31"/>
  <c r="N1821" i="31"/>
  <c r="N1820" i="31"/>
  <c r="N1819" i="31"/>
  <c r="N1818" i="31"/>
  <c r="N1817" i="31"/>
  <c r="N1816" i="31"/>
  <c r="N1815" i="31"/>
  <c r="N1814" i="31"/>
  <c r="N1813" i="31"/>
  <c r="N1812" i="31"/>
  <c r="N1811" i="31"/>
  <c r="N1810" i="31"/>
  <c r="N1809" i="31"/>
  <c r="N1808" i="31"/>
  <c r="N1807" i="31"/>
  <c r="N1806" i="31"/>
  <c r="N1805" i="31"/>
  <c r="N1804" i="31"/>
  <c r="N1803" i="31"/>
  <c r="N1802" i="31"/>
  <c r="N1801" i="31"/>
  <c r="N1800" i="31"/>
  <c r="N1799" i="31"/>
  <c r="N1798" i="31"/>
  <c r="N1797" i="31"/>
  <c r="N1796" i="31"/>
  <c r="N1795" i="31"/>
  <c r="N1794" i="31"/>
  <c r="N1793" i="31"/>
  <c r="N1792" i="31"/>
  <c r="N1791" i="31"/>
  <c r="N1790" i="31"/>
  <c r="N1789" i="31"/>
  <c r="N1788" i="31"/>
  <c r="N1787" i="31"/>
  <c r="N1786" i="31"/>
  <c r="N1785" i="31"/>
  <c r="N1784" i="31"/>
  <c r="N1783" i="31"/>
  <c r="N1782" i="31"/>
  <c r="N1781" i="31"/>
  <c r="N1780" i="31"/>
  <c r="N1779" i="31"/>
  <c r="N1778" i="31"/>
  <c r="N1777" i="31"/>
  <c r="N1776" i="31"/>
  <c r="N1775" i="31"/>
  <c r="N1774" i="31"/>
  <c r="N1773" i="31"/>
  <c r="N1772" i="31"/>
  <c r="N1771" i="31"/>
  <c r="N1770" i="31"/>
  <c r="N1769" i="31"/>
  <c r="N1768" i="31"/>
  <c r="N1767" i="31"/>
  <c r="N1766" i="31"/>
  <c r="N1765" i="31"/>
  <c r="N1764" i="31"/>
  <c r="N1763" i="31"/>
  <c r="N1762" i="31"/>
  <c r="N1761" i="31"/>
  <c r="N1760" i="31"/>
  <c r="N1759" i="31"/>
  <c r="N1758" i="31"/>
  <c r="N1757" i="31"/>
  <c r="N1756" i="31"/>
  <c r="N1755" i="31"/>
  <c r="N1754" i="31"/>
  <c r="N1753" i="31"/>
  <c r="N1752" i="31"/>
  <c r="N1751" i="31"/>
  <c r="N1750" i="31"/>
  <c r="N1749" i="31"/>
  <c r="N1748" i="31"/>
  <c r="N1747" i="31"/>
  <c r="N1746" i="31"/>
  <c r="N1745" i="31"/>
  <c r="N1744" i="31"/>
  <c r="N1743" i="31"/>
  <c r="N1742" i="31"/>
  <c r="N1741" i="31"/>
  <c r="N1740" i="31"/>
  <c r="N1739" i="31"/>
  <c r="N1738" i="31"/>
  <c r="N1737" i="31"/>
  <c r="N1736" i="31"/>
  <c r="N1735" i="31"/>
  <c r="N1734" i="31"/>
  <c r="N1733" i="31"/>
  <c r="N1732" i="31"/>
  <c r="N1731" i="31"/>
  <c r="N1730" i="31"/>
  <c r="N1729" i="31"/>
  <c r="N1728" i="31"/>
  <c r="N1727" i="31"/>
  <c r="N1726" i="31"/>
  <c r="N1725" i="31"/>
  <c r="N1724" i="31"/>
  <c r="N1723" i="31"/>
  <c r="N1722" i="31"/>
  <c r="N1721" i="31"/>
  <c r="N1720" i="31"/>
  <c r="N1719" i="31"/>
  <c r="N1718" i="31"/>
  <c r="N1717" i="31"/>
  <c r="N1716" i="31"/>
  <c r="N1715" i="31"/>
  <c r="N1714" i="31"/>
  <c r="N1713" i="31"/>
  <c r="N1712" i="31"/>
  <c r="N1711" i="31"/>
  <c r="N1710" i="31"/>
  <c r="N1709" i="31"/>
  <c r="N1708" i="31"/>
  <c r="N1707" i="31"/>
  <c r="N1706" i="31"/>
  <c r="N1705" i="31"/>
  <c r="N1704" i="31"/>
  <c r="N1703" i="31"/>
  <c r="N1702" i="31"/>
  <c r="N1701" i="31"/>
  <c r="N1700" i="31"/>
  <c r="N1699" i="31"/>
  <c r="N1698" i="31"/>
  <c r="N1697" i="31"/>
  <c r="N1696" i="31"/>
  <c r="N1695" i="31"/>
  <c r="N1694" i="31"/>
  <c r="N1693" i="31"/>
  <c r="N1692" i="31"/>
  <c r="N1691" i="31"/>
  <c r="N1690" i="31"/>
  <c r="N1689" i="31"/>
  <c r="N1688" i="31"/>
  <c r="N1687" i="31"/>
  <c r="N1686" i="31"/>
  <c r="N1685" i="31"/>
  <c r="N1684" i="31"/>
  <c r="N1683" i="31"/>
  <c r="N1682" i="31"/>
  <c r="N1681" i="31"/>
  <c r="N1680" i="31"/>
  <c r="N1679" i="31"/>
  <c r="N1678" i="31"/>
  <c r="N1677" i="31"/>
  <c r="N1676" i="31"/>
  <c r="N1675" i="31"/>
  <c r="N1674" i="31"/>
  <c r="N1673" i="31"/>
  <c r="N1672" i="31"/>
  <c r="N1671" i="31"/>
  <c r="N1670" i="31"/>
  <c r="N1669" i="31"/>
  <c r="N1668" i="31"/>
  <c r="N1667" i="31"/>
  <c r="N1666" i="31"/>
  <c r="N1665" i="31"/>
  <c r="N1664" i="31"/>
  <c r="N1663" i="31"/>
  <c r="N1662" i="31"/>
  <c r="N1661" i="31"/>
  <c r="N1660" i="31"/>
  <c r="N1659" i="31"/>
  <c r="N1658" i="31"/>
  <c r="N1657" i="31"/>
  <c r="N1656" i="31"/>
  <c r="N1655" i="31"/>
  <c r="N1654" i="31"/>
  <c r="N1653" i="31"/>
  <c r="N1652" i="31"/>
  <c r="N1651" i="31"/>
  <c r="N1650" i="31"/>
  <c r="N1649" i="31"/>
  <c r="N1648" i="31"/>
  <c r="N1647" i="31"/>
  <c r="N1646" i="31"/>
  <c r="N1645" i="31"/>
  <c r="N1644" i="31"/>
  <c r="N1643" i="31"/>
  <c r="N1642" i="31"/>
  <c r="N1641" i="31"/>
  <c r="N1640" i="31"/>
  <c r="N1639" i="31"/>
  <c r="N1638" i="31"/>
  <c r="N1637" i="31"/>
  <c r="N1636" i="31"/>
  <c r="N1635" i="31"/>
  <c r="N1634" i="31"/>
  <c r="N1633" i="31"/>
  <c r="N1632" i="31"/>
  <c r="N1631" i="31"/>
  <c r="N1630" i="31"/>
  <c r="N1629" i="31"/>
  <c r="N1628" i="31"/>
  <c r="N1627" i="31"/>
  <c r="N1626" i="31"/>
  <c r="N1625" i="31"/>
  <c r="N1624" i="31"/>
  <c r="N1623" i="31"/>
  <c r="N1622" i="31"/>
  <c r="N1621" i="31"/>
  <c r="N1620" i="31"/>
  <c r="N1619" i="31"/>
  <c r="N1618" i="31"/>
  <c r="N1617" i="31"/>
  <c r="N1616" i="31"/>
  <c r="N1615" i="31"/>
  <c r="N1614" i="31"/>
  <c r="N1613" i="31"/>
  <c r="N1612" i="31"/>
  <c r="N1611" i="31"/>
  <c r="N1610" i="31"/>
  <c r="N1609" i="31"/>
  <c r="N1608" i="31"/>
  <c r="N1607" i="31"/>
  <c r="N1606" i="31"/>
  <c r="N1605" i="31"/>
  <c r="N1604" i="31"/>
  <c r="N1603" i="31"/>
  <c r="N1602" i="31"/>
  <c r="N1601" i="31"/>
  <c r="N1600" i="31"/>
  <c r="N1599" i="31"/>
  <c r="N1598" i="31"/>
  <c r="N1597" i="31"/>
  <c r="N1596" i="31"/>
  <c r="N1595" i="31"/>
  <c r="N1594" i="31"/>
  <c r="N1593" i="31"/>
  <c r="N1592" i="31"/>
  <c r="N1591" i="31"/>
  <c r="N1590" i="31"/>
  <c r="N1589" i="31"/>
  <c r="N1588" i="31"/>
  <c r="N1587" i="31"/>
  <c r="N1586" i="31"/>
  <c r="N1585" i="31"/>
  <c r="N1584" i="31"/>
  <c r="N1583" i="31"/>
  <c r="N1582" i="31"/>
  <c r="N1581" i="31"/>
  <c r="N1580" i="31"/>
  <c r="N1579" i="31"/>
  <c r="N1578" i="31"/>
  <c r="N1577" i="31"/>
  <c r="N1576" i="31"/>
  <c r="N1575" i="31"/>
  <c r="N1574" i="31"/>
  <c r="N1573" i="31"/>
  <c r="N1572" i="31"/>
  <c r="N1571" i="31"/>
  <c r="N1570" i="31"/>
  <c r="N1569" i="31"/>
  <c r="N1568" i="31"/>
  <c r="N1567" i="31"/>
  <c r="N1566" i="31"/>
  <c r="N1565" i="31"/>
  <c r="N1564" i="31"/>
  <c r="N1563" i="31"/>
  <c r="N1562" i="31"/>
  <c r="N1561" i="31"/>
  <c r="N1560" i="31"/>
  <c r="N1559" i="31"/>
  <c r="N1558" i="31"/>
  <c r="N1557" i="31"/>
  <c r="N1556" i="31"/>
  <c r="N1555" i="31"/>
  <c r="N1554" i="31"/>
  <c r="N1553" i="31"/>
  <c r="N1552" i="31"/>
  <c r="N1551" i="31"/>
  <c r="N1550" i="31"/>
  <c r="N1549" i="31"/>
  <c r="N1548" i="31"/>
  <c r="N1547" i="31"/>
  <c r="N1546" i="31"/>
  <c r="N1545" i="31"/>
  <c r="N1544" i="31"/>
  <c r="N1543" i="31"/>
  <c r="N1542" i="31"/>
  <c r="N1541" i="31"/>
  <c r="N1540" i="31"/>
  <c r="N1539" i="31"/>
  <c r="N1538" i="31"/>
  <c r="N1537" i="31"/>
  <c r="N1536" i="31"/>
  <c r="N1535" i="31"/>
  <c r="N1534" i="31"/>
  <c r="N1533" i="31"/>
  <c r="N1532" i="31"/>
  <c r="N1531" i="31"/>
  <c r="N1530" i="31"/>
  <c r="N1529" i="31"/>
  <c r="N1528" i="31"/>
  <c r="N1527" i="31"/>
  <c r="N1526" i="31"/>
  <c r="N1525" i="31"/>
  <c r="N1524" i="31"/>
  <c r="N1523" i="31"/>
  <c r="N1522" i="31"/>
  <c r="N1521" i="31"/>
  <c r="N1520" i="31"/>
  <c r="N1519" i="31"/>
  <c r="N1518" i="31"/>
  <c r="N1517" i="31"/>
  <c r="N1516" i="31"/>
  <c r="N1515" i="31"/>
  <c r="N1514" i="31"/>
  <c r="N1513" i="31"/>
  <c r="N1512" i="31"/>
  <c r="N1511" i="31"/>
  <c r="N1510" i="31"/>
  <c r="N1509" i="31"/>
  <c r="N1508" i="31"/>
  <c r="N1507" i="31"/>
  <c r="N1506" i="31"/>
  <c r="N1505" i="31"/>
  <c r="N1504" i="31"/>
  <c r="N1503" i="31"/>
  <c r="N1502" i="31"/>
  <c r="N1501" i="31"/>
  <c r="N1500" i="31"/>
  <c r="N1499" i="31"/>
  <c r="N1498" i="31"/>
  <c r="N1497" i="31"/>
  <c r="N1496" i="31"/>
  <c r="N1495" i="31"/>
  <c r="N1494" i="31"/>
  <c r="N1493" i="31"/>
  <c r="N1492" i="31"/>
  <c r="N1491" i="31"/>
  <c r="N1490" i="31"/>
  <c r="N1489" i="31"/>
  <c r="N1488" i="31"/>
  <c r="N1487" i="31"/>
  <c r="N1486" i="31"/>
  <c r="N1485" i="31"/>
  <c r="N1484" i="31"/>
  <c r="N1483" i="31"/>
  <c r="N1482" i="31"/>
  <c r="N1481" i="31"/>
  <c r="N1480" i="31"/>
  <c r="N1479" i="31"/>
  <c r="N1478" i="31"/>
  <c r="N1477" i="31"/>
  <c r="N1476" i="31"/>
  <c r="N1475" i="31"/>
  <c r="N1474" i="31"/>
  <c r="N1473" i="31"/>
  <c r="N1472" i="31"/>
  <c r="N1471" i="31"/>
  <c r="N1470" i="31"/>
  <c r="N1469" i="31"/>
  <c r="N1468" i="31"/>
  <c r="N1467" i="31"/>
  <c r="N1466" i="31"/>
  <c r="N1465" i="31"/>
  <c r="N1464" i="31"/>
  <c r="N1463" i="31"/>
  <c r="N1462" i="31"/>
  <c r="N1461" i="31"/>
  <c r="N1460" i="31"/>
  <c r="N1459" i="31"/>
  <c r="N1458" i="31"/>
  <c r="N1457" i="31"/>
  <c r="N1456" i="31"/>
  <c r="N1455" i="31"/>
  <c r="N1454" i="31"/>
  <c r="N1453" i="31"/>
  <c r="N1452" i="31"/>
  <c r="N1451" i="31"/>
  <c r="N1450" i="31"/>
  <c r="N1449" i="31"/>
  <c r="N1448" i="31"/>
  <c r="N1447" i="31"/>
  <c r="N1446" i="31"/>
  <c r="N1445" i="31"/>
  <c r="N1444" i="31"/>
  <c r="N1443" i="31"/>
  <c r="N1442" i="31"/>
  <c r="N1441" i="31"/>
  <c r="N1440" i="31"/>
  <c r="N1439" i="31"/>
  <c r="N1438" i="31"/>
  <c r="N1437" i="31"/>
  <c r="N1436" i="31"/>
  <c r="N1435" i="31"/>
  <c r="N1434" i="31"/>
  <c r="N1433" i="31"/>
  <c r="N1432" i="31"/>
  <c r="N1431" i="31"/>
  <c r="N1430" i="31"/>
  <c r="N1429" i="31"/>
  <c r="N1428" i="31"/>
  <c r="N1427" i="31"/>
  <c r="N1426" i="31"/>
  <c r="N1425" i="31"/>
  <c r="N1424" i="31"/>
  <c r="N1423" i="31"/>
  <c r="N1422" i="31"/>
  <c r="N1421" i="31"/>
  <c r="N1420" i="31"/>
  <c r="N1419" i="31"/>
  <c r="N1418" i="31"/>
  <c r="N1417" i="31"/>
  <c r="N1416" i="31"/>
  <c r="N1415" i="31"/>
  <c r="N1414" i="31"/>
  <c r="N1413" i="31"/>
  <c r="N1412" i="31"/>
  <c r="N1411" i="31"/>
  <c r="N1410" i="31"/>
  <c r="N1409" i="31"/>
  <c r="N1408" i="31"/>
  <c r="N1407" i="31"/>
  <c r="N1406" i="31"/>
  <c r="N1405" i="31"/>
  <c r="N1404" i="31"/>
  <c r="N1403" i="31"/>
  <c r="N1402" i="31"/>
  <c r="N1401" i="31"/>
  <c r="N1400" i="31"/>
  <c r="N1399" i="31"/>
  <c r="N1398" i="31"/>
  <c r="N1397" i="31"/>
  <c r="N1396" i="31"/>
  <c r="N1395" i="31"/>
  <c r="N1394" i="31"/>
  <c r="N1393" i="31"/>
  <c r="N1392" i="31"/>
  <c r="N1391" i="31"/>
  <c r="N1390" i="31"/>
  <c r="N1389" i="31"/>
  <c r="N1388" i="31"/>
  <c r="N1387" i="31"/>
  <c r="N1386" i="31"/>
  <c r="N1385" i="31"/>
  <c r="N1384" i="31"/>
  <c r="N1383" i="31"/>
  <c r="N1382" i="31"/>
  <c r="N1381" i="31"/>
  <c r="N1380" i="31"/>
  <c r="N1379" i="31"/>
  <c r="N1378" i="31"/>
  <c r="N1377" i="31"/>
  <c r="N1376" i="31"/>
  <c r="N1375" i="31"/>
  <c r="N1374" i="31"/>
  <c r="N1373" i="31"/>
  <c r="N1372" i="31"/>
  <c r="N1371" i="31"/>
  <c r="N1370" i="31"/>
  <c r="N1369" i="31"/>
  <c r="N1368" i="31"/>
  <c r="N1367" i="31"/>
  <c r="N1366" i="31"/>
  <c r="N1365" i="31"/>
  <c r="N1364" i="31"/>
  <c r="N1363" i="31"/>
  <c r="N1362" i="31"/>
  <c r="N1361" i="31"/>
  <c r="N1360" i="31"/>
  <c r="N1359" i="31"/>
  <c r="N1358" i="31"/>
  <c r="N1357" i="31"/>
  <c r="N1356" i="31"/>
  <c r="N1355" i="31"/>
  <c r="N1354" i="31"/>
  <c r="N1353" i="31"/>
  <c r="N1352" i="31"/>
  <c r="N1351" i="31"/>
  <c r="N1350" i="31"/>
  <c r="N1349" i="31"/>
  <c r="N1348" i="31"/>
  <c r="N1347" i="31"/>
  <c r="N1346" i="31"/>
  <c r="N1345" i="31"/>
  <c r="N1344" i="31"/>
  <c r="N1343" i="31"/>
  <c r="N1342" i="31"/>
  <c r="N1341" i="31"/>
  <c r="N1340" i="31"/>
  <c r="N1339" i="31"/>
  <c r="N1338" i="31"/>
  <c r="N1337" i="31"/>
  <c r="N1336" i="31"/>
  <c r="N1335" i="31"/>
  <c r="N1334" i="31"/>
  <c r="N1333" i="31"/>
  <c r="N1332" i="31"/>
  <c r="N1331" i="31"/>
  <c r="N1330" i="31"/>
  <c r="N1329" i="31"/>
  <c r="N1328" i="31"/>
  <c r="N1327" i="31"/>
  <c r="N1326" i="31"/>
  <c r="N1325" i="31"/>
  <c r="N1324" i="31"/>
  <c r="N1323" i="31"/>
  <c r="N1322" i="31"/>
  <c r="N1321" i="31"/>
  <c r="N1320" i="31"/>
  <c r="N1319" i="31"/>
  <c r="N1318" i="31"/>
  <c r="N1317" i="31"/>
  <c r="N1316" i="31"/>
  <c r="N1315" i="31"/>
  <c r="N1314" i="31"/>
  <c r="N1313" i="31"/>
  <c r="N1312" i="31"/>
  <c r="N1311" i="31"/>
  <c r="N1310" i="31"/>
  <c r="N1309" i="31"/>
  <c r="N1308" i="31"/>
  <c r="N1307" i="31"/>
  <c r="N1306" i="31"/>
  <c r="N1305" i="31"/>
  <c r="N1304" i="31"/>
  <c r="N1303" i="31"/>
  <c r="N1302" i="31"/>
  <c r="N1301" i="31"/>
  <c r="N1300" i="31"/>
  <c r="N1299" i="31"/>
  <c r="N1298" i="31"/>
  <c r="N1297" i="31"/>
  <c r="N1296" i="31"/>
  <c r="N1295" i="31"/>
  <c r="N1294" i="31"/>
  <c r="N1293" i="31"/>
  <c r="N1292" i="31"/>
  <c r="N1291" i="31"/>
  <c r="N1290" i="31"/>
  <c r="N1289" i="31"/>
  <c r="N1288" i="31"/>
  <c r="N1287" i="31"/>
  <c r="N1286" i="31"/>
  <c r="N1285" i="31"/>
  <c r="N1284" i="31"/>
  <c r="N1283" i="31"/>
  <c r="N1282" i="31"/>
  <c r="N1281" i="31"/>
  <c r="N1280" i="31"/>
  <c r="N1279" i="31"/>
  <c r="N1278" i="31"/>
  <c r="N1277" i="31"/>
  <c r="N1276" i="31"/>
  <c r="N1275" i="31"/>
  <c r="N1274" i="31"/>
  <c r="N1273" i="31"/>
  <c r="N1272" i="31"/>
  <c r="N1271" i="31"/>
  <c r="N1270" i="31"/>
  <c r="N1269" i="31"/>
  <c r="N1268" i="31"/>
  <c r="N1267" i="31"/>
  <c r="N1266" i="31"/>
  <c r="N1265" i="31"/>
  <c r="N1264" i="31"/>
  <c r="N1263" i="31"/>
  <c r="N1262" i="31"/>
  <c r="N1261" i="31"/>
  <c r="N1260" i="31"/>
  <c r="N1259" i="31"/>
  <c r="N1258" i="31"/>
  <c r="N1257" i="31"/>
  <c r="N1256" i="31"/>
  <c r="N1255" i="31"/>
  <c r="N1254" i="31"/>
  <c r="N1253" i="31"/>
  <c r="N1252" i="31"/>
  <c r="N1251" i="31"/>
  <c r="N1250" i="31"/>
  <c r="N1249" i="31"/>
  <c r="N1248" i="31"/>
  <c r="N1247" i="31"/>
  <c r="N1246" i="31"/>
  <c r="N1245" i="31"/>
  <c r="N1244" i="31"/>
  <c r="N1243" i="31"/>
  <c r="N1242" i="31"/>
  <c r="N1241" i="31"/>
  <c r="N1240" i="31"/>
  <c r="N1239" i="31"/>
  <c r="N1238" i="31"/>
  <c r="N1237" i="31"/>
  <c r="N1236" i="31"/>
  <c r="N1235" i="31"/>
  <c r="N1234" i="31"/>
  <c r="N1233" i="31"/>
  <c r="N1232" i="31"/>
  <c r="N1231" i="31"/>
  <c r="N1230" i="31"/>
  <c r="N1229" i="31"/>
  <c r="N1228" i="31"/>
  <c r="N1227" i="31"/>
  <c r="N1226" i="31"/>
  <c r="N1225" i="31"/>
  <c r="N1224" i="31"/>
  <c r="N1223" i="31"/>
  <c r="N1222" i="31"/>
  <c r="N1221" i="31"/>
  <c r="N1220" i="31"/>
  <c r="N1219" i="31"/>
  <c r="N1218" i="31"/>
  <c r="N1217" i="31"/>
  <c r="N1216" i="31"/>
  <c r="N1215" i="31"/>
  <c r="N1214" i="31"/>
  <c r="N1213" i="31"/>
  <c r="N1212" i="31"/>
  <c r="N1211" i="31"/>
  <c r="N1210" i="31"/>
  <c r="N1209" i="31"/>
  <c r="N1208" i="31"/>
  <c r="N1207" i="31"/>
  <c r="N1206" i="31"/>
  <c r="N1205" i="31"/>
  <c r="N1204" i="31"/>
  <c r="N1203" i="31"/>
  <c r="N1202" i="31"/>
  <c r="N1201" i="31"/>
  <c r="N1200" i="31"/>
  <c r="N1199" i="31"/>
  <c r="N1198" i="31"/>
  <c r="N1197" i="31"/>
  <c r="N1196" i="31"/>
  <c r="N1195" i="31"/>
  <c r="N1194" i="31"/>
  <c r="N1193" i="31"/>
  <c r="N1192" i="31"/>
  <c r="N1191" i="31"/>
  <c r="N1190" i="31"/>
  <c r="N1189" i="31"/>
  <c r="N1188" i="31"/>
  <c r="N1187" i="31"/>
  <c r="N1186" i="31"/>
  <c r="N1185" i="31"/>
  <c r="N1184" i="31"/>
  <c r="N1183" i="31"/>
  <c r="N1182" i="31"/>
  <c r="N1181" i="31"/>
  <c r="N1180" i="31"/>
  <c r="N1179" i="31"/>
  <c r="N1178" i="31"/>
  <c r="N1177" i="31"/>
  <c r="N1176" i="31"/>
  <c r="N1175" i="31"/>
  <c r="N1174" i="31"/>
  <c r="N1173" i="31"/>
  <c r="N1172" i="31"/>
  <c r="N1171" i="31"/>
  <c r="N1170" i="31"/>
  <c r="N1169" i="31"/>
  <c r="N1168" i="31"/>
  <c r="N1167" i="31"/>
  <c r="N1166" i="31"/>
  <c r="N1165" i="31"/>
  <c r="N1164" i="31"/>
  <c r="N1163" i="31"/>
  <c r="N1162" i="31"/>
  <c r="N1161" i="31"/>
  <c r="N1160" i="31"/>
  <c r="N1159" i="31"/>
  <c r="N1158" i="31"/>
  <c r="N1157" i="31"/>
  <c r="N1156" i="31"/>
  <c r="N1155" i="31"/>
  <c r="N1154" i="31"/>
  <c r="N1153" i="31"/>
  <c r="N1152" i="31"/>
  <c r="N1151" i="31"/>
  <c r="N1150" i="31"/>
  <c r="N1149" i="31"/>
  <c r="N1148" i="31"/>
  <c r="N1147" i="31"/>
  <c r="N1146" i="31"/>
  <c r="N1145" i="31"/>
  <c r="N1144" i="31"/>
  <c r="N1143" i="31"/>
  <c r="N1142" i="31"/>
  <c r="N1141" i="31"/>
  <c r="N1140" i="31"/>
  <c r="N1139" i="31"/>
  <c r="N1138" i="31"/>
  <c r="N1137" i="31"/>
  <c r="N1136" i="31"/>
  <c r="N1135" i="31"/>
  <c r="N1134" i="31"/>
  <c r="N1133" i="31"/>
  <c r="N1132" i="31"/>
  <c r="N1131" i="31"/>
  <c r="N1130" i="31"/>
  <c r="N1129" i="31"/>
  <c r="N1128" i="31"/>
  <c r="N1127" i="31"/>
  <c r="N1126" i="31"/>
  <c r="N1125" i="31"/>
  <c r="N1124" i="31"/>
  <c r="N1123" i="31"/>
  <c r="N1122" i="31"/>
  <c r="N1121" i="31"/>
  <c r="N1120" i="31"/>
  <c r="N1119" i="31"/>
  <c r="N1118" i="31"/>
  <c r="N1117" i="31"/>
  <c r="N1116" i="31"/>
  <c r="N1115" i="31"/>
  <c r="N1114" i="31"/>
  <c r="N1113" i="31"/>
  <c r="N1112" i="31"/>
  <c r="N1111" i="31"/>
  <c r="N1110" i="31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P540" i="31" s="1"/>
  <c r="N539" i="31"/>
  <c r="P539" i="31" s="1"/>
  <c r="N538" i="31"/>
  <c r="P538" i="31" s="1"/>
  <c r="N537" i="31"/>
  <c r="P537" i="31" s="1"/>
  <c r="N536" i="31"/>
  <c r="P536" i="31" s="1"/>
  <c r="N535" i="31"/>
  <c r="P535" i="31" s="1"/>
  <c r="N534" i="31"/>
  <c r="P534" i="31" s="1"/>
  <c r="N533" i="31"/>
  <c r="P533" i="31" s="1"/>
  <c r="N532" i="31"/>
  <c r="P532" i="31" s="1"/>
  <c r="N531" i="31"/>
  <c r="P531" i="31" s="1"/>
  <c r="N530" i="31"/>
  <c r="P530" i="31" s="1"/>
  <c r="N529" i="31"/>
  <c r="P529" i="31" s="1"/>
  <c r="N528" i="31"/>
  <c r="P528" i="31" s="1"/>
  <c r="N527" i="31"/>
  <c r="P527" i="31" s="1"/>
  <c r="N526" i="31"/>
  <c r="P526" i="31" s="1"/>
  <c r="N525" i="31"/>
  <c r="P525" i="31" s="1"/>
  <c r="N524" i="31"/>
  <c r="P524" i="31" s="1"/>
  <c r="N523" i="31"/>
  <c r="P523" i="31" s="1"/>
  <c r="N522" i="31"/>
  <c r="P522" i="31" s="1"/>
  <c r="N521" i="31"/>
  <c r="P521" i="31" s="1"/>
  <c r="N520" i="31"/>
  <c r="P520" i="31" s="1"/>
  <c r="N519" i="31"/>
  <c r="P519" i="31" s="1"/>
  <c r="N518" i="31"/>
  <c r="P518" i="31" s="1"/>
  <c r="N517" i="31"/>
  <c r="P517" i="31" s="1"/>
  <c r="N516" i="31"/>
  <c r="P516" i="31" s="1"/>
  <c r="N515" i="31"/>
  <c r="P515" i="31" s="1"/>
  <c r="N514" i="31"/>
  <c r="P514" i="31" s="1"/>
  <c r="N513" i="31"/>
  <c r="P513" i="31" s="1"/>
  <c r="N512" i="31"/>
  <c r="P512" i="31" s="1"/>
  <c r="N511" i="31"/>
  <c r="P511" i="31" s="1"/>
  <c r="N510" i="31"/>
  <c r="P510" i="31" s="1"/>
  <c r="N509" i="31"/>
  <c r="P509" i="31" s="1"/>
  <c r="N508" i="31"/>
  <c r="P508" i="31" s="1"/>
  <c r="N507" i="31"/>
  <c r="P507" i="31" s="1"/>
  <c r="N506" i="31"/>
  <c r="P506" i="31" s="1"/>
  <c r="N505" i="31"/>
  <c r="P505" i="31" s="1"/>
  <c r="N504" i="31"/>
  <c r="P504" i="31" s="1"/>
  <c r="N503" i="31"/>
  <c r="P503" i="31" s="1"/>
  <c r="N502" i="31"/>
  <c r="P502" i="31" s="1"/>
  <c r="N501" i="31"/>
  <c r="P501" i="31" s="1"/>
  <c r="N500" i="31"/>
  <c r="P500" i="31" s="1"/>
  <c r="N499" i="31"/>
  <c r="P499" i="31" s="1"/>
  <c r="N498" i="31"/>
  <c r="P498" i="31" s="1"/>
  <c r="N497" i="31"/>
  <c r="P497" i="31" s="1"/>
  <c r="N496" i="31"/>
  <c r="P496" i="31" s="1"/>
  <c r="N495" i="31"/>
  <c r="P495" i="31" s="1"/>
  <c r="N494" i="31"/>
  <c r="P494" i="31" s="1"/>
  <c r="N493" i="31"/>
  <c r="P493" i="31" s="1"/>
  <c r="N492" i="31"/>
  <c r="P492" i="31" s="1"/>
  <c r="N491" i="31"/>
  <c r="P491" i="31" s="1"/>
  <c r="N490" i="31"/>
  <c r="P490" i="31" s="1"/>
  <c r="N489" i="31"/>
  <c r="P489" i="31" s="1"/>
  <c r="N488" i="31"/>
  <c r="P488" i="31" s="1"/>
  <c r="N487" i="31"/>
  <c r="P487" i="31" s="1"/>
  <c r="N486" i="31"/>
  <c r="P486" i="31" s="1"/>
  <c r="N485" i="31"/>
  <c r="P485" i="31" s="1"/>
  <c r="N484" i="31"/>
  <c r="P484" i="31" s="1"/>
  <c r="N483" i="31"/>
  <c r="P483" i="31" s="1"/>
  <c r="N482" i="31"/>
  <c r="P482" i="31" s="1"/>
  <c r="N481" i="31"/>
  <c r="P481" i="31" s="1"/>
  <c r="N480" i="31"/>
  <c r="P480" i="31" s="1"/>
  <c r="N479" i="31"/>
  <c r="P479" i="31" s="1"/>
  <c r="N478" i="31"/>
  <c r="P478" i="31" s="1"/>
  <c r="N477" i="31"/>
  <c r="P477" i="31" s="1"/>
  <c r="N476" i="31"/>
  <c r="P476" i="31" s="1"/>
  <c r="N475" i="31"/>
  <c r="P475" i="31" s="1"/>
  <c r="N474" i="31"/>
  <c r="P474" i="31" s="1"/>
  <c r="N473" i="31"/>
  <c r="P473" i="31" s="1"/>
  <c r="N472" i="31"/>
  <c r="P472" i="31" s="1"/>
  <c r="N471" i="31"/>
  <c r="P471" i="31" s="1"/>
  <c r="N470" i="31"/>
  <c r="P470" i="31" s="1"/>
  <c r="N469" i="31"/>
  <c r="P469" i="31" s="1"/>
  <c r="N468" i="31"/>
  <c r="P468" i="31" s="1"/>
  <c r="N467" i="31"/>
  <c r="P467" i="31" s="1"/>
  <c r="N466" i="31"/>
  <c r="P466" i="31" s="1"/>
  <c r="N465" i="31"/>
  <c r="P465" i="31" s="1"/>
  <c r="N464" i="31"/>
  <c r="P464" i="31" s="1"/>
  <c r="N463" i="31"/>
  <c r="P463" i="31" s="1"/>
  <c r="N462" i="31"/>
  <c r="P462" i="31" s="1"/>
  <c r="N461" i="31"/>
  <c r="P461" i="31" s="1"/>
  <c r="N460" i="31"/>
  <c r="P460" i="31" s="1"/>
  <c r="N459" i="31"/>
  <c r="P459" i="31" s="1"/>
  <c r="N458" i="31"/>
  <c r="P458" i="31" s="1"/>
  <c r="N457" i="31"/>
  <c r="P457" i="31" s="1"/>
  <c r="N456" i="31"/>
  <c r="P456" i="31" s="1"/>
  <c r="N455" i="31"/>
  <c r="P455" i="31" s="1"/>
  <c r="N454" i="31"/>
  <c r="P454" i="31" s="1"/>
  <c r="N453" i="31"/>
  <c r="P453" i="31" s="1"/>
  <c r="N452" i="31"/>
  <c r="P452" i="31" s="1"/>
  <c r="N451" i="31"/>
  <c r="P451" i="31" s="1"/>
  <c r="N450" i="31"/>
  <c r="P450" i="31" s="1"/>
  <c r="N449" i="31"/>
  <c r="P449" i="31" s="1"/>
  <c r="N448" i="31"/>
  <c r="P448" i="31" s="1"/>
  <c r="N447" i="31"/>
  <c r="P447" i="31" s="1"/>
  <c r="N446" i="31"/>
  <c r="P446" i="31" s="1"/>
  <c r="N445" i="31"/>
  <c r="P445" i="31" s="1"/>
  <c r="N444" i="31"/>
  <c r="P444" i="31" s="1"/>
  <c r="N443" i="31"/>
  <c r="P443" i="31" s="1"/>
  <c r="N442" i="31"/>
  <c r="P442" i="31" s="1"/>
  <c r="N441" i="31"/>
  <c r="P441" i="31" s="1"/>
  <c r="N440" i="31"/>
  <c r="P440" i="31" s="1"/>
  <c r="N439" i="31"/>
  <c r="P439" i="31" s="1"/>
  <c r="N438" i="31"/>
  <c r="P438" i="31" s="1"/>
  <c r="N437" i="31"/>
  <c r="P437" i="31" s="1"/>
  <c r="N436" i="31"/>
  <c r="P436" i="31" s="1"/>
  <c r="N435" i="31"/>
  <c r="P435" i="31" s="1"/>
  <c r="N434" i="31"/>
  <c r="P434" i="31" s="1"/>
  <c r="N433" i="31"/>
  <c r="P433" i="31" s="1"/>
  <c r="N432" i="31"/>
  <c r="P432" i="31" s="1"/>
  <c r="N431" i="31"/>
  <c r="P431" i="31" s="1"/>
  <c r="N430" i="31"/>
  <c r="P430" i="31" s="1"/>
  <c r="N429" i="31"/>
  <c r="P429" i="31" s="1"/>
  <c r="N428" i="31"/>
  <c r="P428" i="31" s="1"/>
  <c r="N427" i="31"/>
  <c r="P427" i="31" s="1"/>
  <c r="N426" i="31"/>
  <c r="P426" i="31" s="1"/>
  <c r="N425" i="31"/>
  <c r="P425" i="31" s="1"/>
  <c r="N424" i="31"/>
  <c r="P424" i="31" s="1"/>
  <c r="N423" i="31"/>
  <c r="P423" i="31" s="1"/>
  <c r="N422" i="31"/>
  <c r="P422" i="31" s="1"/>
  <c r="N421" i="31"/>
  <c r="P421" i="31" s="1"/>
  <c r="N420" i="31"/>
  <c r="P420" i="31" s="1"/>
  <c r="N419" i="31"/>
  <c r="P419" i="31" s="1"/>
  <c r="N418" i="31"/>
  <c r="P418" i="31" s="1"/>
  <c r="N417" i="31"/>
  <c r="P417" i="31" s="1"/>
  <c r="N416" i="31"/>
  <c r="P416" i="31" s="1"/>
  <c r="N415" i="31"/>
  <c r="P415" i="31" s="1"/>
  <c r="N414" i="31"/>
  <c r="P414" i="31" s="1"/>
  <c r="N413" i="31"/>
  <c r="P413" i="31" s="1"/>
  <c r="N412" i="31"/>
  <c r="P412" i="31" s="1"/>
  <c r="N411" i="31"/>
  <c r="P411" i="31" s="1"/>
  <c r="N410" i="31"/>
  <c r="P410" i="31" s="1"/>
  <c r="N409" i="31"/>
  <c r="P409" i="31" s="1"/>
  <c r="N408" i="31"/>
  <c r="P408" i="31" s="1"/>
  <c r="N407" i="31"/>
  <c r="P407" i="31" s="1"/>
  <c r="N406" i="31"/>
  <c r="P406" i="31" s="1"/>
  <c r="N405" i="31"/>
  <c r="P405" i="31" s="1"/>
  <c r="N404" i="31"/>
  <c r="P404" i="31" s="1"/>
  <c r="N403" i="31"/>
  <c r="P403" i="31" s="1"/>
  <c r="N402" i="31"/>
  <c r="P402" i="31" s="1"/>
  <c r="N401" i="31"/>
  <c r="P401" i="31" s="1"/>
  <c r="N400" i="31"/>
  <c r="P400" i="31" s="1"/>
  <c r="N399" i="31"/>
  <c r="P399" i="31" s="1"/>
  <c r="N398" i="31"/>
  <c r="P398" i="31" s="1"/>
  <c r="N397" i="31"/>
  <c r="P397" i="31" s="1"/>
  <c r="N396" i="31"/>
  <c r="P396" i="31" s="1"/>
  <c r="N395" i="31"/>
  <c r="P395" i="31" s="1"/>
  <c r="N394" i="31"/>
  <c r="P394" i="31" s="1"/>
  <c r="N393" i="31"/>
  <c r="P393" i="31" s="1"/>
  <c r="N392" i="31"/>
  <c r="P392" i="31" s="1"/>
  <c r="N391" i="31"/>
  <c r="P391" i="31" s="1"/>
  <c r="N390" i="31"/>
  <c r="P390" i="31" s="1"/>
  <c r="N389" i="31"/>
  <c r="P389" i="31" s="1"/>
  <c r="N388" i="31"/>
  <c r="P388" i="31" s="1"/>
  <c r="N387" i="31"/>
  <c r="P387" i="31" s="1"/>
  <c r="N386" i="31"/>
  <c r="P386" i="31" s="1"/>
  <c r="N385" i="31"/>
  <c r="P385" i="31" s="1"/>
  <c r="N384" i="31"/>
  <c r="P384" i="31" s="1"/>
  <c r="N383" i="31"/>
  <c r="P383" i="31" s="1"/>
  <c r="N382" i="31"/>
  <c r="P382" i="31" s="1"/>
  <c r="N381" i="31"/>
  <c r="P381" i="31" s="1"/>
  <c r="N380" i="31"/>
  <c r="P380" i="31" s="1"/>
  <c r="N379" i="31"/>
  <c r="P379" i="31" s="1"/>
  <c r="N378" i="31"/>
  <c r="P378" i="31" s="1"/>
  <c r="N377" i="31"/>
  <c r="P377" i="31" s="1"/>
  <c r="N376" i="31"/>
  <c r="P376" i="31" s="1"/>
  <c r="N375" i="31"/>
  <c r="P375" i="31" s="1"/>
  <c r="N374" i="31"/>
  <c r="P374" i="31" s="1"/>
  <c r="N373" i="31"/>
  <c r="P373" i="31" s="1"/>
  <c r="N372" i="31"/>
  <c r="P372" i="31" s="1"/>
  <c r="N371" i="31"/>
  <c r="P371" i="31" s="1"/>
  <c r="N370" i="31"/>
  <c r="P370" i="31" s="1"/>
  <c r="N369" i="31"/>
  <c r="P369" i="31" s="1"/>
  <c r="N368" i="31"/>
  <c r="P368" i="31" s="1"/>
  <c r="N367" i="31"/>
  <c r="P367" i="31" s="1"/>
  <c r="N366" i="31"/>
  <c r="P366" i="31" s="1"/>
  <c r="N365" i="31"/>
  <c r="P365" i="31" s="1"/>
  <c r="N364" i="31"/>
  <c r="P364" i="31" s="1"/>
  <c r="N363" i="31"/>
  <c r="P363" i="31" s="1"/>
  <c r="N362" i="31"/>
  <c r="P362" i="31" s="1"/>
  <c r="N361" i="31"/>
  <c r="P361" i="31" s="1"/>
  <c r="N360" i="31"/>
  <c r="P360" i="31" s="1"/>
  <c r="N359" i="31"/>
  <c r="P359" i="31" s="1"/>
  <c r="N358" i="31"/>
  <c r="P358" i="31" s="1"/>
  <c r="N357" i="31"/>
  <c r="P357" i="31" s="1"/>
  <c r="N356" i="31"/>
  <c r="P356" i="31" s="1"/>
  <c r="N355" i="31"/>
  <c r="P355" i="31" s="1"/>
  <c r="N354" i="31"/>
  <c r="P354" i="31" s="1"/>
  <c r="N353" i="31"/>
  <c r="P353" i="31" s="1"/>
  <c r="N352" i="31"/>
  <c r="P352" i="31" s="1"/>
  <c r="N351" i="31"/>
  <c r="P351" i="31" s="1"/>
  <c r="N350" i="31"/>
  <c r="P350" i="31" s="1"/>
  <c r="N349" i="31"/>
  <c r="P349" i="31" s="1"/>
  <c r="N348" i="31"/>
  <c r="P348" i="31" s="1"/>
  <c r="N347" i="31"/>
  <c r="P347" i="31" s="1"/>
  <c r="N346" i="31"/>
  <c r="P346" i="31" s="1"/>
  <c r="N345" i="31"/>
  <c r="P345" i="31" s="1"/>
  <c r="N344" i="31"/>
  <c r="P344" i="31" s="1"/>
  <c r="N343" i="31"/>
  <c r="P343" i="31" s="1"/>
  <c r="N342" i="31"/>
  <c r="P342" i="31" s="1"/>
  <c r="N341" i="31"/>
  <c r="P341" i="31" s="1"/>
  <c r="N340" i="31"/>
  <c r="P340" i="31" s="1"/>
  <c r="N339" i="31"/>
  <c r="P339" i="31" s="1"/>
  <c r="N338" i="31"/>
  <c r="P338" i="31" s="1"/>
  <c r="N337" i="31"/>
  <c r="P337" i="31" s="1"/>
  <c r="N336" i="31"/>
  <c r="P336" i="31" s="1"/>
  <c r="N335" i="31"/>
  <c r="P335" i="31" s="1"/>
  <c r="N334" i="31"/>
  <c r="P334" i="31" s="1"/>
  <c r="N333" i="31"/>
  <c r="P333" i="31" s="1"/>
  <c r="N332" i="31"/>
  <c r="P332" i="31" s="1"/>
  <c r="N331" i="31"/>
  <c r="P331" i="31" s="1"/>
  <c r="N330" i="31"/>
  <c r="P330" i="31" s="1"/>
  <c r="N329" i="31"/>
  <c r="P329" i="31" s="1"/>
  <c r="N328" i="31"/>
  <c r="P328" i="31" s="1"/>
  <c r="N327" i="31"/>
  <c r="P327" i="31" s="1"/>
  <c r="N326" i="31"/>
  <c r="P326" i="31" s="1"/>
  <c r="N325" i="31"/>
  <c r="P325" i="31" s="1"/>
  <c r="N324" i="31"/>
  <c r="P324" i="31" s="1"/>
  <c r="N323" i="31"/>
  <c r="P323" i="31" s="1"/>
  <c r="N322" i="31"/>
  <c r="P322" i="31" s="1"/>
  <c r="N321" i="31"/>
  <c r="P321" i="31" s="1"/>
  <c r="N320" i="31"/>
  <c r="P320" i="31" s="1"/>
  <c r="N319" i="31"/>
  <c r="P319" i="31" s="1"/>
  <c r="N318" i="31"/>
  <c r="P318" i="31" s="1"/>
  <c r="N317" i="31"/>
  <c r="P317" i="31" s="1"/>
  <c r="N316" i="31"/>
  <c r="P316" i="31" s="1"/>
  <c r="N315" i="31"/>
  <c r="P315" i="31" s="1"/>
  <c r="N314" i="31"/>
  <c r="P314" i="31" s="1"/>
  <c r="N313" i="31"/>
  <c r="P313" i="31" s="1"/>
  <c r="N312" i="31"/>
  <c r="P312" i="31" s="1"/>
  <c r="N311" i="31"/>
  <c r="P311" i="31" s="1"/>
  <c r="N310" i="31"/>
  <c r="P310" i="31" s="1"/>
  <c r="N309" i="31"/>
  <c r="P309" i="31" s="1"/>
  <c r="N308" i="31"/>
  <c r="P308" i="31" s="1"/>
  <c r="N307" i="31"/>
  <c r="P307" i="31" s="1"/>
  <c r="N306" i="31"/>
  <c r="P306" i="31" s="1"/>
  <c r="N305" i="31"/>
  <c r="P305" i="31" s="1"/>
  <c r="N304" i="31"/>
  <c r="P304" i="31" s="1"/>
  <c r="N303" i="31"/>
  <c r="P303" i="31" s="1"/>
  <c r="N302" i="31"/>
  <c r="P302" i="31" s="1"/>
  <c r="N301" i="31"/>
  <c r="P301" i="31" s="1"/>
  <c r="N300" i="31"/>
  <c r="P300" i="31" s="1"/>
  <c r="N299" i="31"/>
  <c r="P299" i="31" s="1"/>
  <c r="N298" i="31"/>
  <c r="P298" i="31" s="1"/>
  <c r="N297" i="31"/>
  <c r="P297" i="31" s="1"/>
  <c r="N296" i="31"/>
  <c r="P296" i="31" s="1"/>
  <c r="N295" i="31"/>
  <c r="P295" i="31" s="1"/>
  <c r="N294" i="31"/>
  <c r="P294" i="31" s="1"/>
  <c r="N293" i="31"/>
  <c r="P293" i="31" s="1"/>
  <c r="N292" i="31"/>
  <c r="P292" i="31" s="1"/>
  <c r="N291" i="31"/>
  <c r="P291" i="31" s="1"/>
  <c r="N290" i="31"/>
  <c r="P290" i="31" s="1"/>
  <c r="N289" i="31"/>
  <c r="P289" i="31" s="1"/>
  <c r="N288" i="31"/>
  <c r="P288" i="31" s="1"/>
  <c r="N287" i="31"/>
  <c r="P287" i="31" s="1"/>
  <c r="N286" i="31"/>
  <c r="P286" i="31" s="1"/>
  <c r="N285" i="31"/>
  <c r="P285" i="31" s="1"/>
  <c r="N284" i="31"/>
  <c r="P284" i="31" s="1"/>
  <c r="N283" i="31"/>
  <c r="P283" i="31" s="1"/>
  <c r="N282" i="31"/>
  <c r="P282" i="31" s="1"/>
  <c r="N281" i="31"/>
  <c r="P281" i="31" s="1"/>
  <c r="N280" i="31"/>
  <c r="P280" i="31" s="1"/>
  <c r="N279" i="31"/>
  <c r="P279" i="31" s="1"/>
  <c r="N278" i="31"/>
  <c r="P278" i="31" s="1"/>
  <c r="N277" i="31"/>
  <c r="P277" i="31" s="1"/>
  <c r="N276" i="31"/>
  <c r="P276" i="31" s="1"/>
  <c r="N275" i="31"/>
  <c r="P275" i="31" s="1"/>
  <c r="N274" i="31"/>
  <c r="P274" i="31" s="1"/>
  <c r="N273" i="31"/>
  <c r="P273" i="31" s="1"/>
  <c r="N272" i="31"/>
  <c r="P272" i="31" s="1"/>
  <c r="N271" i="31"/>
  <c r="P271" i="31" s="1"/>
  <c r="N270" i="31"/>
  <c r="P270" i="31" s="1"/>
  <c r="N269" i="31"/>
  <c r="P269" i="31" s="1"/>
  <c r="N268" i="31"/>
  <c r="P268" i="31" s="1"/>
  <c r="N267" i="31"/>
  <c r="P267" i="31" s="1"/>
  <c r="N266" i="31"/>
  <c r="P266" i="31" s="1"/>
  <c r="N265" i="31"/>
  <c r="P265" i="31" s="1"/>
  <c r="N264" i="31"/>
  <c r="P264" i="31" s="1"/>
  <c r="N263" i="31"/>
  <c r="P263" i="31" s="1"/>
  <c r="N262" i="31"/>
  <c r="P262" i="31" s="1"/>
  <c r="N261" i="31"/>
  <c r="P261" i="31" s="1"/>
  <c r="N260" i="31"/>
  <c r="P260" i="31" s="1"/>
  <c r="N259" i="31"/>
  <c r="P259" i="31" s="1"/>
  <c r="N258" i="31"/>
  <c r="P258" i="31" s="1"/>
  <c r="N257" i="31"/>
  <c r="P257" i="31" s="1"/>
  <c r="N256" i="31"/>
  <c r="P256" i="31" s="1"/>
  <c r="N255" i="31"/>
  <c r="P255" i="31" s="1"/>
  <c r="N254" i="31"/>
  <c r="P254" i="31" s="1"/>
  <c r="N253" i="31"/>
  <c r="P253" i="31" s="1"/>
  <c r="N252" i="31"/>
  <c r="P252" i="31" s="1"/>
  <c r="N251" i="31"/>
  <c r="P251" i="31" s="1"/>
  <c r="N250" i="31"/>
  <c r="P250" i="31" s="1"/>
  <c r="N249" i="31"/>
  <c r="P249" i="31" s="1"/>
  <c r="N248" i="31"/>
  <c r="P248" i="31" s="1"/>
  <c r="N247" i="31"/>
  <c r="P247" i="31" s="1"/>
  <c r="N246" i="31"/>
  <c r="P246" i="31" s="1"/>
  <c r="N245" i="31"/>
  <c r="P245" i="31" s="1"/>
  <c r="N244" i="31"/>
  <c r="P244" i="31" s="1"/>
  <c r="N243" i="31"/>
  <c r="P243" i="31" s="1"/>
  <c r="N242" i="31"/>
  <c r="P242" i="31" s="1"/>
  <c r="N241" i="31"/>
  <c r="P241" i="31" s="1"/>
  <c r="N240" i="31"/>
  <c r="P240" i="31" s="1"/>
  <c r="N239" i="31"/>
  <c r="P239" i="31" s="1"/>
  <c r="N238" i="31"/>
  <c r="P238" i="31" s="1"/>
  <c r="N237" i="31"/>
  <c r="P237" i="31" s="1"/>
  <c r="N236" i="31"/>
  <c r="P236" i="31" s="1"/>
  <c r="N235" i="31"/>
  <c r="P235" i="31" s="1"/>
  <c r="N234" i="31"/>
  <c r="P234" i="31" s="1"/>
  <c r="N233" i="31"/>
  <c r="P233" i="31" s="1"/>
  <c r="N232" i="31"/>
  <c r="P232" i="31" s="1"/>
  <c r="N231" i="31"/>
  <c r="P231" i="31" s="1"/>
  <c r="N230" i="31"/>
  <c r="P230" i="31" s="1"/>
  <c r="N229" i="31"/>
  <c r="P229" i="31" s="1"/>
  <c r="N228" i="31"/>
  <c r="P228" i="31" s="1"/>
  <c r="N227" i="31"/>
  <c r="P227" i="31" s="1"/>
  <c r="N226" i="31"/>
  <c r="P226" i="31" s="1"/>
  <c r="N225" i="31"/>
  <c r="P225" i="31" s="1"/>
  <c r="N224" i="31"/>
  <c r="P224" i="31" s="1"/>
  <c r="N223" i="31"/>
  <c r="P223" i="31" s="1"/>
  <c r="N222" i="31"/>
  <c r="P222" i="31" s="1"/>
  <c r="N221" i="31"/>
  <c r="P221" i="31" s="1"/>
  <c r="N220" i="31"/>
  <c r="P220" i="31" s="1"/>
  <c r="N219" i="31"/>
  <c r="P219" i="31" s="1"/>
  <c r="N218" i="31"/>
  <c r="P218" i="31" s="1"/>
  <c r="N217" i="31"/>
  <c r="P217" i="31" s="1"/>
  <c r="N216" i="31"/>
  <c r="P216" i="31" s="1"/>
  <c r="N215" i="31"/>
  <c r="P215" i="31" s="1"/>
  <c r="N214" i="31"/>
  <c r="P214" i="31" s="1"/>
  <c r="N213" i="31"/>
  <c r="P213" i="31" s="1"/>
  <c r="N212" i="31"/>
  <c r="P212" i="31" s="1"/>
  <c r="N211" i="31"/>
  <c r="P211" i="31" s="1"/>
  <c r="N210" i="31"/>
  <c r="P210" i="31" s="1"/>
  <c r="N209" i="31"/>
  <c r="P209" i="31" s="1"/>
  <c r="N208" i="31"/>
  <c r="P208" i="31" s="1"/>
  <c r="N207" i="31"/>
  <c r="P207" i="31" s="1"/>
  <c r="N206" i="31"/>
  <c r="P206" i="31" s="1"/>
  <c r="N205" i="31"/>
  <c r="P205" i="31" s="1"/>
  <c r="N204" i="31"/>
  <c r="P204" i="31" s="1"/>
  <c r="N203" i="31"/>
  <c r="P203" i="31" s="1"/>
  <c r="N202" i="31"/>
  <c r="P202" i="31" s="1"/>
  <c r="N201" i="31"/>
  <c r="P201" i="31" s="1"/>
  <c r="N200" i="31"/>
  <c r="P200" i="31" s="1"/>
  <c r="N199" i="31"/>
  <c r="P199" i="31" s="1"/>
  <c r="N198" i="31"/>
  <c r="P198" i="31" s="1"/>
  <c r="N197" i="31"/>
  <c r="P197" i="31" s="1"/>
  <c r="N196" i="31"/>
  <c r="P196" i="31" s="1"/>
  <c r="N195" i="31"/>
  <c r="P195" i="31" s="1"/>
  <c r="N194" i="31"/>
  <c r="P194" i="31" s="1"/>
  <c r="N193" i="31"/>
  <c r="P193" i="31" s="1"/>
  <c r="N192" i="31"/>
  <c r="P192" i="31" s="1"/>
  <c r="N191" i="31"/>
  <c r="P191" i="31" s="1"/>
  <c r="N190" i="31"/>
  <c r="P190" i="31" s="1"/>
  <c r="N189" i="31"/>
  <c r="P189" i="31" s="1"/>
  <c r="N188" i="31"/>
  <c r="P188" i="31" s="1"/>
  <c r="N187" i="31"/>
  <c r="P187" i="31" s="1"/>
  <c r="N186" i="31"/>
  <c r="P186" i="31" s="1"/>
  <c r="N185" i="31"/>
  <c r="P185" i="31" s="1"/>
  <c r="N184" i="31"/>
  <c r="P184" i="31" s="1"/>
  <c r="N183" i="31"/>
  <c r="P183" i="31" s="1"/>
  <c r="N182" i="31"/>
  <c r="P182" i="31" s="1"/>
  <c r="N181" i="31"/>
  <c r="P181" i="31" s="1"/>
  <c r="N180" i="31"/>
  <c r="P180" i="31" s="1"/>
  <c r="N179" i="31"/>
  <c r="P179" i="31" s="1"/>
  <c r="N178" i="31"/>
  <c r="P178" i="31" s="1"/>
  <c r="N177" i="31"/>
  <c r="P177" i="31" s="1"/>
  <c r="N176" i="31"/>
  <c r="P176" i="31" s="1"/>
  <c r="N175" i="31"/>
  <c r="P175" i="31" s="1"/>
  <c r="N174" i="31"/>
  <c r="P174" i="31" s="1"/>
  <c r="N173" i="31"/>
  <c r="P173" i="31" s="1"/>
  <c r="N172" i="31"/>
  <c r="P172" i="31" s="1"/>
  <c r="N171" i="31"/>
  <c r="P171" i="31" s="1"/>
  <c r="N170" i="31"/>
  <c r="P170" i="31" s="1"/>
  <c r="N169" i="31"/>
  <c r="P169" i="31" s="1"/>
  <c r="N168" i="31"/>
  <c r="P168" i="31" s="1"/>
  <c r="N167" i="31"/>
  <c r="P167" i="31" s="1"/>
  <c r="N166" i="31"/>
  <c r="P166" i="31" s="1"/>
  <c r="N165" i="31"/>
  <c r="P165" i="31" s="1"/>
  <c r="N164" i="31"/>
  <c r="P164" i="31" s="1"/>
  <c r="N163" i="31"/>
  <c r="P163" i="31" s="1"/>
  <c r="N162" i="31"/>
  <c r="P162" i="31" s="1"/>
  <c r="N161" i="31"/>
  <c r="P161" i="31" s="1"/>
  <c r="N160" i="31"/>
  <c r="P160" i="31" s="1"/>
  <c r="N159" i="31"/>
  <c r="P159" i="31" s="1"/>
  <c r="N158" i="31"/>
  <c r="P158" i="31" s="1"/>
  <c r="N157" i="31"/>
  <c r="P157" i="31" s="1"/>
  <c r="N156" i="31"/>
  <c r="P156" i="31" s="1"/>
  <c r="N155" i="31"/>
  <c r="P155" i="31" s="1"/>
  <c r="N154" i="31"/>
  <c r="P154" i="31" s="1"/>
  <c r="N153" i="31"/>
  <c r="P153" i="31" s="1"/>
  <c r="N152" i="31"/>
  <c r="P152" i="31" s="1"/>
  <c r="N151" i="31"/>
  <c r="P151" i="31" s="1"/>
  <c r="N150" i="31"/>
  <c r="P150" i="31" s="1"/>
  <c r="N149" i="31"/>
  <c r="P149" i="31" s="1"/>
  <c r="N148" i="31"/>
  <c r="P148" i="31" s="1"/>
  <c r="N147" i="31"/>
  <c r="P147" i="31" s="1"/>
  <c r="N146" i="31"/>
  <c r="P146" i="31" s="1"/>
  <c r="N145" i="31"/>
  <c r="P145" i="31" s="1"/>
  <c r="N144" i="31"/>
  <c r="P144" i="31" s="1"/>
  <c r="N143" i="31"/>
  <c r="P143" i="31" s="1"/>
  <c r="N142" i="31"/>
  <c r="P142" i="31" s="1"/>
  <c r="N141" i="31"/>
  <c r="P141" i="31" s="1"/>
  <c r="N140" i="31"/>
  <c r="P140" i="31" s="1"/>
  <c r="N139" i="31"/>
  <c r="P139" i="31" s="1"/>
  <c r="N138" i="31"/>
  <c r="P138" i="31" s="1"/>
  <c r="N137" i="31"/>
  <c r="P137" i="31" s="1"/>
  <c r="N136" i="31"/>
  <c r="P136" i="31" s="1"/>
  <c r="N135" i="31"/>
  <c r="P135" i="31" s="1"/>
  <c r="N134" i="31"/>
  <c r="P134" i="31" s="1"/>
  <c r="N133" i="31"/>
  <c r="P133" i="31" s="1"/>
  <c r="N132" i="31"/>
  <c r="P132" i="31" s="1"/>
  <c r="N131" i="31"/>
  <c r="P131" i="31" s="1"/>
  <c r="N130" i="31"/>
  <c r="P130" i="31" s="1"/>
  <c r="N129" i="31"/>
  <c r="P129" i="31" s="1"/>
  <c r="N128" i="31"/>
  <c r="P128" i="31" s="1"/>
  <c r="N127" i="31"/>
  <c r="P127" i="31" s="1"/>
  <c r="N126" i="31"/>
  <c r="P126" i="31" s="1"/>
  <c r="N125" i="31"/>
  <c r="P125" i="31" s="1"/>
  <c r="N124" i="31"/>
  <c r="P124" i="31" s="1"/>
  <c r="N123" i="31"/>
  <c r="P123" i="31" s="1"/>
  <c r="N122" i="31"/>
  <c r="P122" i="31" s="1"/>
  <c r="N121" i="31"/>
  <c r="P121" i="31" s="1"/>
  <c r="N120" i="31"/>
  <c r="P120" i="31" s="1"/>
  <c r="N119" i="31"/>
  <c r="P119" i="31" s="1"/>
  <c r="N118" i="31"/>
  <c r="P118" i="31" s="1"/>
  <c r="N117" i="31"/>
  <c r="P117" i="31" s="1"/>
  <c r="N116" i="31"/>
  <c r="P116" i="31" s="1"/>
  <c r="N115" i="31"/>
  <c r="P115" i="31" s="1"/>
  <c r="N114" i="31"/>
  <c r="P114" i="31" s="1"/>
  <c r="N113" i="31"/>
  <c r="P113" i="31" s="1"/>
  <c r="N112" i="31"/>
  <c r="P112" i="31" s="1"/>
  <c r="N111" i="31"/>
  <c r="P111" i="31" s="1"/>
  <c r="N110" i="31"/>
  <c r="P110" i="31" s="1"/>
  <c r="N109" i="31"/>
  <c r="P109" i="31" s="1"/>
  <c r="N108" i="31"/>
  <c r="P108" i="31" s="1"/>
  <c r="N107" i="31"/>
  <c r="P107" i="31" s="1"/>
  <c r="N106" i="31"/>
  <c r="P106" i="31" s="1"/>
  <c r="N105" i="31"/>
  <c r="P105" i="31" s="1"/>
  <c r="N104" i="31"/>
  <c r="P104" i="31" s="1"/>
  <c r="N103" i="31"/>
  <c r="P103" i="31" s="1"/>
  <c r="N102" i="31"/>
  <c r="P102" i="31" s="1"/>
  <c r="N101" i="31"/>
  <c r="P101" i="31" s="1"/>
  <c r="N100" i="31"/>
  <c r="P100" i="31" s="1"/>
  <c r="N99" i="31"/>
  <c r="P99" i="31" s="1"/>
  <c r="N98" i="31"/>
  <c r="P98" i="31" s="1"/>
  <c r="N97" i="31"/>
  <c r="P97" i="31" s="1"/>
  <c r="N96" i="31"/>
  <c r="P96" i="31" s="1"/>
  <c r="N95" i="31"/>
  <c r="P95" i="31" s="1"/>
  <c r="N94" i="31"/>
  <c r="P94" i="31" s="1"/>
  <c r="N93" i="31"/>
  <c r="P93" i="31" s="1"/>
  <c r="N92" i="31"/>
  <c r="P92" i="31" s="1"/>
  <c r="N91" i="31"/>
  <c r="P91" i="31" s="1"/>
  <c r="N90" i="31"/>
  <c r="P90" i="31" s="1"/>
  <c r="N89" i="31"/>
  <c r="P89" i="31" s="1"/>
  <c r="N88" i="31"/>
  <c r="P88" i="31" s="1"/>
  <c r="N87" i="31"/>
  <c r="P87" i="31" s="1"/>
  <c r="N86" i="31"/>
  <c r="P86" i="31" s="1"/>
  <c r="N85" i="31"/>
  <c r="P85" i="31" s="1"/>
  <c r="N84" i="31"/>
  <c r="P84" i="31" s="1"/>
  <c r="N83" i="31"/>
  <c r="P83" i="31" s="1"/>
  <c r="N82" i="31"/>
  <c r="P82" i="31" s="1"/>
  <c r="N81" i="31"/>
  <c r="P81" i="31" s="1"/>
  <c r="N80" i="31"/>
  <c r="P80" i="31" s="1"/>
  <c r="N79" i="31"/>
  <c r="P79" i="31" s="1"/>
  <c r="N78" i="31"/>
  <c r="P78" i="31" s="1"/>
  <c r="N77" i="31"/>
  <c r="P77" i="31" s="1"/>
  <c r="N76" i="31"/>
  <c r="P76" i="31" s="1"/>
  <c r="N75" i="31"/>
  <c r="P75" i="31" s="1"/>
  <c r="N74" i="31"/>
  <c r="P74" i="31" s="1"/>
  <c r="N73" i="31"/>
  <c r="P73" i="31" s="1"/>
  <c r="N72" i="31"/>
  <c r="P72" i="31" s="1"/>
  <c r="N71" i="31"/>
  <c r="P71" i="31" s="1"/>
  <c r="N70" i="31"/>
  <c r="P70" i="31" s="1"/>
  <c r="N69" i="31"/>
  <c r="P69" i="31" s="1"/>
  <c r="N68" i="31"/>
  <c r="P68" i="31" s="1"/>
  <c r="N67" i="31"/>
  <c r="P67" i="31" s="1"/>
  <c r="N66" i="31"/>
  <c r="P66" i="31" s="1"/>
  <c r="N65" i="31"/>
  <c r="P65" i="31" s="1"/>
  <c r="N64" i="31"/>
  <c r="P64" i="31" s="1"/>
  <c r="N63" i="31"/>
  <c r="P63" i="31" s="1"/>
  <c r="N62" i="31"/>
  <c r="P62" i="31" s="1"/>
  <c r="N61" i="31"/>
  <c r="P61" i="31" s="1"/>
  <c r="N60" i="31"/>
  <c r="P60" i="31" s="1"/>
  <c r="N59" i="31"/>
  <c r="P59" i="31" s="1"/>
  <c r="N58" i="31"/>
  <c r="P58" i="31" s="1"/>
  <c r="N57" i="31"/>
  <c r="P57" i="31" s="1"/>
  <c r="N56" i="31"/>
  <c r="P56" i="31" s="1"/>
  <c r="N55" i="31"/>
  <c r="P55" i="31" s="1"/>
  <c r="N54" i="31"/>
  <c r="P54" i="31" s="1"/>
  <c r="N53" i="31"/>
  <c r="P53" i="31" s="1"/>
  <c r="N52" i="31"/>
  <c r="P52" i="31" s="1"/>
  <c r="N51" i="31"/>
  <c r="P51" i="31" s="1"/>
  <c r="N50" i="31"/>
  <c r="P50" i="31" s="1"/>
  <c r="N49" i="31"/>
  <c r="P49" i="31" s="1"/>
  <c r="N48" i="31"/>
  <c r="P48" i="31" s="1"/>
  <c r="N47" i="31"/>
  <c r="P47" i="31" s="1"/>
  <c r="N46" i="31"/>
  <c r="P46" i="31" s="1"/>
  <c r="N45" i="31"/>
  <c r="P45" i="31" s="1"/>
  <c r="N44" i="31"/>
  <c r="P44" i="31" s="1"/>
  <c r="N43" i="31"/>
  <c r="P43" i="31" s="1"/>
  <c r="N42" i="31"/>
  <c r="P42" i="31" s="1"/>
  <c r="N41" i="31"/>
  <c r="P41" i="31" s="1"/>
  <c r="N40" i="31"/>
  <c r="P40" i="31" s="1"/>
  <c r="N39" i="31"/>
  <c r="P39" i="31" s="1"/>
  <c r="N38" i="31"/>
  <c r="P38" i="31" s="1"/>
  <c r="N37" i="31"/>
  <c r="P37" i="31" s="1"/>
  <c r="N36" i="31"/>
  <c r="P36" i="31" s="1"/>
  <c r="N35" i="31"/>
  <c r="P35" i="31" s="1"/>
  <c r="N34" i="31"/>
  <c r="P34" i="31" s="1"/>
  <c r="N33" i="31"/>
  <c r="P33" i="31" s="1"/>
  <c r="N32" i="31"/>
  <c r="P32" i="31" s="1"/>
  <c r="N31" i="31"/>
  <c r="P31" i="31" s="1"/>
  <c r="N30" i="31"/>
  <c r="P30" i="31" s="1"/>
  <c r="N29" i="31"/>
  <c r="P29" i="31" s="1"/>
  <c r="N28" i="31"/>
  <c r="P28" i="31" s="1"/>
  <c r="N27" i="31"/>
  <c r="P27" i="31" s="1"/>
  <c r="N26" i="31"/>
  <c r="P26" i="31" s="1"/>
  <c r="N25" i="31"/>
  <c r="P25" i="31" s="1"/>
  <c r="N24" i="31"/>
  <c r="P24" i="31" s="1"/>
  <c r="N23" i="31"/>
  <c r="P23" i="31" s="1"/>
  <c r="N22" i="31"/>
  <c r="P22" i="31" s="1"/>
  <c r="N21" i="31"/>
  <c r="P21" i="31" s="1"/>
  <c r="N20" i="31"/>
  <c r="P20" i="31" s="1"/>
  <c r="N19" i="31"/>
  <c r="P19" i="31" s="1"/>
  <c r="N18" i="31"/>
  <c r="P18" i="31" s="1"/>
  <c r="N17" i="31"/>
  <c r="P17" i="31" s="1"/>
  <c r="N16" i="31"/>
  <c r="P16" i="31" s="1"/>
  <c r="N15" i="31"/>
  <c r="P15" i="31" s="1"/>
  <c r="N14" i="31"/>
  <c r="P14" i="31" s="1"/>
  <c r="N13" i="31"/>
  <c r="P13" i="31" s="1"/>
  <c r="N12" i="31"/>
  <c r="P12" i="31" s="1"/>
  <c r="N11" i="31"/>
  <c r="P11" i="31" s="1"/>
  <c r="N10" i="31"/>
  <c r="P10" i="31" s="1"/>
  <c r="N9" i="31"/>
  <c r="P9" i="31" s="1"/>
  <c r="N8" i="31"/>
  <c r="P8" i="31" s="1"/>
  <c r="N7" i="31"/>
  <c r="P7" i="31" s="1"/>
  <c r="N6" i="31"/>
  <c r="P6" i="31" s="1"/>
  <c r="N5" i="31"/>
  <c r="P5" i="31" s="1"/>
  <c r="N4" i="31"/>
  <c r="P4" i="31" s="1"/>
  <c r="N3" i="31"/>
  <c r="P3" i="31" s="1"/>
  <c r="K2887" i="31"/>
  <c r="K2886" i="31"/>
  <c r="K2885" i="31"/>
  <c r="K2884" i="31"/>
  <c r="K2883" i="31"/>
  <c r="K2881" i="31"/>
  <c r="K2880" i="31"/>
  <c r="K2878" i="31"/>
  <c r="K2877" i="31"/>
  <c r="K2876" i="31"/>
  <c r="K2875" i="31"/>
  <c r="K2874" i="31"/>
  <c r="K2873" i="31"/>
  <c r="K2872" i="31"/>
  <c r="K2871" i="31"/>
  <c r="K2870" i="31"/>
  <c r="K2868" i="31"/>
  <c r="K2867" i="31"/>
  <c r="K2866" i="31"/>
  <c r="K2865" i="31"/>
  <c r="K2864" i="31"/>
  <c r="K2862" i="31"/>
  <c r="K2860" i="31"/>
  <c r="K2859" i="31"/>
  <c r="K2857" i="31"/>
  <c r="K2855" i="31"/>
  <c r="K2853" i="31"/>
  <c r="K2852" i="31"/>
  <c r="K2851" i="31"/>
  <c r="K2849" i="31"/>
  <c r="K2848" i="31"/>
  <c r="K2846" i="31"/>
  <c r="K2845" i="31"/>
  <c r="K2844" i="31"/>
  <c r="K2843" i="31"/>
  <c r="K2842" i="31"/>
  <c r="K2840" i="31"/>
  <c r="K2839" i="31"/>
  <c r="K2838" i="31"/>
  <c r="K2837" i="31"/>
  <c r="K2835" i="31"/>
  <c r="K2833" i="31"/>
  <c r="K2831" i="31"/>
  <c r="K2829" i="31"/>
  <c r="K2828" i="31"/>
  <c r="K2827" i="31"/>
  <c r="K2825" i="31"/>
  <c r="K2823" i="31"/>
  <c r="K2822" i="31"/>
  <c r="K2821" i="31"/>
  <c r="K2820" i="31"/>
  <c r="K2819" i="31"/>
  <c r="K2818" i="31"/>
  <c r="K2817" i="31"/>
  <c r="K2816" i="31"/>
  <c r="K2814" i="31"/>
  <c r="K2813" i="31"/>
  <c r="K2812" i="31"/>
  <c r="K2811" i="31"/>
  <c r="K2810" i="31"/>
  <c r="K2809" i="31"/>
  <c r="K2808" i="31"/>
  <c r="K2807" i="31"/>
  <c r="K2806" i="31"/>
  <c r="K2805" i="31"/>
  <c r="K2804" i="31"/>
  <c r="K2803" i="31"/>
  <c r="K2802" i="31"/>
  <c r="K2801" i="31"/>
  <c r="K2800" i="31"/>
  <c r="K2799" i="31"/>
  <c r="K2798" i="31"/>
  <c r="K2796" i="31"/>
  <c r="K2795" i="31"/>
  <c r="K2794" i="31"/>
  <c r="K2792" i="31"/>
  <c r="K2790" i="31"/>
  <c r="K2789" i="31"/>
  <c r="K2788" i="31"/>
  <c r="K2787" i="31"/>
  <c r="K2785" i="31"/>
  <c r="K2784" i="31"/>
  <c r="K2782" i="31"/>
  <c r="K2781" i="31"/>
  <c r="K2780" i="31"/>
  <c r="K2779" i="31"/>
  <c r="K2778" i="31"/>
  <c r="K2777" i="31"/>
  <c r="K2776" i="31"/>
  <c r="K2775" i="31"/>
  <c r="K2774" i="31"/>
  <c r="K2773" i="31"/>
  <c r="K2772" i="31"/>
  <c r="K2770" i="31"/>
  <c r="K2769" i="31"/>
  <c r="K2767" i="31"/>
  <c r="K2766" i="31"/>
  <c r="K2765" i="31"/>
  <c r="K2764" i="31"/>
  <c r="K2762" i="31"/>
  <c r="K2761" i="31"/>
  <c r="K2760" i="31"/>
  <c r="K2759" i="31"/>
  <c r="K2758" i="31"/>
  <c r="K2756" i="31"/>
  <c r="K2755" i="31"/>
  <c r="K2754" i="31"/>
  <c r="K2752" i="31"/>
  <c r="K2751" i="31"/>
  <c r="K2750" i="31"/>
  <c r="K2748" i="31"/>
  <c r="K2747" i="31"/>
  <c r="K2746" i="31"/>
  <c r="K2744" i="31"/>
  <c r="K2742" i="31"/>
  <c r="K2741" i="31"/>
  <c r="K2739" i="31"/>
  <c r="K2738" i="31"/>
  <c r="K2737" i="31"/>
  <c r="K2735" i="31"/>
  <c r="K2733" i="31"/>
  <c r="K2731" i="31"/>
  <c r="K2730" i="31"/>
  <c r="K2729" i="31"/>
  <c r="K2728" i="31"/>
  <c r="K2726" i="31"/>
  <c r="K2724" i="31"/>
  <c r="K2723" i="31"/>
  <c r="K2721" i="31"/>
  <c r="K2719" i="31"/>
  <c r="K2717" i="31"/>
  <c r="K2716" i="31"/>
  <c r="K2715" i="31"/>
  <c r="K2713" i="31"/>
  <c r="K2711" i="31"/>
  <c r="K2709" i="31"/>
  <c r="K2708" i="31"/>
  <c r="K2707" i="31"/>
  <c r="K2706" i="31"/>
  <c r="K2704" i="31"/>
  <c r="K2703" i="31"/>
  <c r="K2702" i="31"/>
  <c r="K2701" i="31"/>
  <c r="K2699" i="31"/>
  <c r="K2697" i="31"/>
  <c r="K2695" i="31"/>
  <c r="K2694" i="31"/>
  <c r="K2693" i="31"/>
  <c r="K2691" i="31"/>
  <c r="K2690" i="31"/>
  <c r="K2689" i="31"/>
  <c r="K2688" i="31"/>
  <c r="K2686" i="31"/>
  <c r="K2685" i="31"/>
  <c r="K2684" i="31"/>
  <c r="K2683" i="31"/>
  <c r="K2682" i="31"/>
  <c r="K2680" i="31"/>
  <c r="K2678" i="31"/>
  <c r="K2677" i="31"/>
  <c r="K2676" i="31"/>
  <c r="K2675" i="31"/>
  <c r="K2674" i="31"/>
  <c r="K2673" i="31"/>
  <c r="K2671" i="31"/>
  <c r="K2670" i="31"/>
  <c r="K2669" i="31"/>
  <c r="K2667" i="31"/>
  <c r="K2666" i="31"/>
  <c r="K2665" i="31"/>
  <c r="K2664" i="31"/>
  <c r="K2663" i="31"/>
  <c r="K2662" i="31"/>
  <c r="K2661" i="31"/>
  <c r="K2659" i="31"/>
  <c r="K2658" i="31"/>
  <c r="K2657" i="31"/>
  <c r="K2656" i="31"/>
  <c r="K2654" i="31"/>
  <c r="K2653" i="31"/>
  <c r="K2652" i="31"/>
  <c r="K2650" i="31"/>
  <c r="K2648" i="31"/>
  <c r="K2647" i="31"/>
  <c r="K2646" i="31"/>
  <c r="K2645" i="31"/>
  <c r="K2644" i="31"/>
  <c r="K2643" i="31"/>
  <c r="K2642" i="31"/>
  <c r="K2641" i="31"/>
  <c r="K2640" i="31"/>
  <c r="K2638" i="31"/>
  <c r="K2636" i="31"/>
  <c r="K2634" i="31"/>
  <c r="K2633" i="31"/>
  <c r="K2632" i="31"/>
  <c r="K2630" i="31"/>
  <c r="K2628" i="31"/>
  <c r="K2627" i="31"/>
  <c r="K2626" i="31"/>
  <c r="K2625" i="31"/>
  <c r="K2624" i="31"/>
  <c r="K2623" i="31"/>
  <c r="K2622" i="31"/>
  <c r="K2620" i="31"/>
  <c r="K2618" i="31"/>
  <c r="K2617" i="31"/>
  <c r="K2616" i="31"/>
  <c r="K2615" i="31"/>
  <c r="K2614" i="31"/>
  <c r="K2613" i="31"/>
  <c r="K2611" i="31"/>
  <c r="K2609" i="31"/>
  <c r="K2608" i="31"/>
  <c r="K2606" i="31"/>
  <c r="K2605" i="31"/>
  <c r="K2603" i="31"/>
  <c r="K2602" i="31"/>
  <c r="K2601" i="31"/>
  <c r="K2599" i="31"/>
  <c r="K2597" i="31"/>
  <c r="K2595" i="31"/>
  <c r="K2593" i="31"/>
  <c r="K2592" i="31"/>
  <c r="K2591" i="31"/>
  <c r="K2590" i="31"/>
  <c r="K2588" i="31"/>
  <c r="K2586" i="31"/>
  <c r="K2585" i="31"/>
  <c r="K2584" i="31"/>
  <c r="K2583" i="31"/>
  <c r="K2582" i="31"/>
  <c r="K2581" i="31"/>
  <c r="K2580" i="31"/>
  <c r="K2579" i="31"/>
  <c r="K2578" i="31"/>
  <c r="K2577" i="31"/>
  <c r="K2576" i="31"/>
  <c r="K2575" i="31"/>
  <c r="K2573" i="31"/>
  <c r="K2571" i="31"/>
  <c r="K2570" i="31"/>
  <c r="K2568" i="31"/>
  <c r="K2567" i="31"/>
  <c r="K2565" i="31"/>
  <c r="K2564" i="31"/>
  <c r="K2563" i="31"/>
  <c r="K2562" i="31"/>
  <c r="K2561" i="31"/>
  <c r="K2559" i="31"/>
  <c r="K2558" i="31"/>
  <c r="K2557" i="31"/>
  <c r="K2556" i="31"/>
  <c r="K2555" i="31"/>
  <c r="K2554" i="31"/>
  <c r="K2553" i="31"/>
  <c r="K2551" i="31"/>
  <c r="K2550" i="31"/>
  <c r="K2549" i="31"/>
  <c r="K2548" i="31"/>
  <c r="K2547" i="31"/>
  <c r="K2545" i="31"/>
  <c r="K2543" i="31"/>
  <c r="K2542" i="31"/>
  <c r="K2541" i="31"/>
  <c r="K2540" i="31"/>
  <c r="K2538" i="31"/>
  <c r="K2536" i="31"/>
  <c r="K2534" i="31"/>
  <c r="K2532" i="31"/>
  <c r="K2530" i="31"/>
  <c r="K2528" i="31"/>
  <c r="K2527" i="31"/>
  <c r="K2526" i="31"/>
  <c r="K2524" i="31"/>
  <c r="K2523" i="31"/>
  <c r="K2521" i="31"/>
  <c r="K2519" i="31"/>
  <c r="K2518" i="31"/>
  <c r="K2517" i="31"/>
  <c r="K2516" i="31"/>
  <c r="K2515" i="31"/>
  <c r="K2514" i="31"/>
  <c r="K2513" i="31"/>
  <c r="K2512" i="31"/>
  <c r="K2511" i="31"/>
  <c r="K2510" i="31"/>
  <c r="K2509" i="31"/>
  <c r="K2508" i="31"/>
  <c r="K2507" i="31"/>
  <c r="K2506" i="31"/>
  <c r="K2505" i="31"/>
  <c r="K2504" i="31"/>
  <c r="K2503" i="31"/>
  <c r="K2502" i="31"/>
  <c r="K2501" i="31"/>
  <c r="K2500" i="31"/>
  <c r="K2499" i="31"/>
  <c r="K2498" i="31"/>
  <c r="K2497" i="31"/>
  <c r="K2496" i="31"/>
  <c r="K2495" i="31"/>
  <c r="K2494" i="31"/>
  <c r="K2493" i="31"/>
  <c r="K2492" i="31"/>
  <c r="K2491" i="31"/>
  <c r="K2490" i="31"/>
  <c r="K2488" i="31"/>
  <c r="K2487" i="31"/>
  <c r="K2486" i="31"/>
  <c r="K2485" i="31"/>
  <c r="K2484" i="31"/>
  <c r="K2483" i="31"/>
  <c r="K2482" i="31"/>
  <c r="K2481" i="31"/>
  <c r="K2480" i="31"/>
  <c r="K2479" i="31"/>
  <c r="K2477" i="31"/>
  <c r="K2476" i="31"/>
  <c r="K2475" i="31"/>
  <c r="K2474" i="31"/>
  <c r="K2472" i="31"/>
  <c r="K2471" i="31"/>
  <c r="K2469" i="31"/>
  <c r="K2467" i="31"/>
  <c r="K2466" i="31"/>
  <c r="K2465" i="31"/>
  <c r="K2464" i="31"/>
  <c r="K2463" i="31"/>
  <c r="K2462" i="31"/>
  <c r="K2461" i="31"/>
  <c r="K2460" i="31"/>
  <c r="K2459" i="31"/>
  <c r="K2457" i="31"/>
  <c r="K2456" i="31"/>
  <c r="K2454" i="31"/>
  <c r="K2452" i="31"/>
  <c r="K2451" i="31"/>
  <c r="K2450" i="31"/>
  <c r="K2449" i="31"/>
  <c r="K2448" i="31"/>
  <c r="K2446" i="31"/>
  <c r="K2444" i="31"/>
  <c r="K2443" i="31"/>
  <c r="K2442" i="31"/>
  <c r="K2441" i="31"/>
  <c r="K2440" i="31"/>
  <c r="K2439" i="31"/>
  <c r="K2438" i="31"/>
  <c r="K2437" i="31"/>
  <c r="K2436" i="31"/>
  <c r="K2434" i="31"/>
  <c r="K2432" i="31"/>
  <c r="K2430" i="31"/>
  <c r="K2429" i="31"/>
  <c r="K2428" i="31"/>
  <c r="K2427" i="31"/>
  <c r="K2426" i="31"/>
  <c r="K2425" i="31"/>
  <c r="K2424" i="31"/>
  <c r="K2422" i="31"/>
  <c r="K2420" i="31"/>
  <c r="K2418" i="31"/>
  <c r="K2417" i="31"/>
  <c r="K2416" i="31"/>
  <c r="K2415" i="31"/>
  <c r="K2414" i="31"/>
  <c r="K2412" i="31"/>
  <c r="K2411" i="31"/>
  <c r="K2409" i="31"/>
  <c r="K2407" i="31"/>
  <c r="K2406" i="31"/>
  <c r="K2405" i="31"/>
  <c r="K2404" i="31"/>
  <c r="K2403" i="31"/>
  <c r="K2402" i="31"/>
  <c r="K2400" i="31"/>
  <c r="K2398" i="31"/>
  <c r="K2396" i="31"/>
  <c r="K2394" i="31"/>
  <c r="K2393" i="31"/>
  <c r="K2392" i="31"/>
  <c r="K2390" i="31"/>
  <c r="K2389" i="31"/>
  <c r="K2388" i="31"/>
  <c r="K2387" i="31"/>
  <c r="K2386" i="31"/>
  <c r="K2384" i="31"/>
  <c r="K2382" i="31"/>
  <c r="K2381" i="31"/>
  <c r="K2380" i="31"/>
  <c r="K2378" i="31"/>
  <c r="K2376" i="31"/>
  <c r="K2374" i="31"/>
  <c r="K2373" i="31"/>
  <c r="K2372" i="31"/>
  <c r="K2371" i="31"/>
  <c r="K2370" i="31"/>
  <c r="K2368" i="31"/>
  <c r="K2367" i="31"/>
  <c r="K2366" i="31"/>
  <c r="K2365" i="31"/>
  <c r="K2364" i="31"/>
  <c r="K2363" i="31"/>
  <c r="K2362" i="31"/>
  <c r="K2361" i="31"/>
  <c r="K2360" i="31"/>
  <c r="K2358" i="31"/>
  <c r="K2357" i="31"/>
  <c r="K2356" i="31"/>
  <c r="K2355" i="31"/>
  <c r="K2353" i="31"/>
  <c r="K2352" i="31"/>
  <c r="K2350" i="31"/>
  <c r="K2348" i="31"/>
  <c r="K2347" i="31"/>
  <c r="K2346" i="31"/>
  <c r="K2345" i="31"/>
  <c r="K2344" i="31"/>
  <c r="K2343" i="31"/>
  <c r="K2342" i="31"/>
  <c r="K2341" i="31"/>
  <c r="K2340" i="31"/>
  <c r="K2339" i="31"/>
  <c r="K2338" i="31"/>
  <c r="K2337" i="31"/>
  <c r="K2336" i="31"/>
  <c r="K2335" i="31"/>
  <c r="K2334" i="31"/>
  <c r="K2333" i="31"/>
  <c r="K2332" i="31"/>
  <c r="K2331" i="31"/>
  <c r="K2330" i="31"/>
  <c r="K2329" i="31"/>
  <c r="K2328" i="31"/>
  <c r="K2327" i="31"/>
  <c r="K2326" i="31"/>
  <c r="K2325" i="31"/>
  <c r="K2324" i="31"/>
  <c r="K2323" i="31"/>
  <c r="K2322" i="31"/>
  <c r="K2321" i="31"/>
  <c r="K2320" i="31"/>
  <c r="K2319" i="31"/>
  <c r="K2318" i="31"/>
  <c r="K2317" i="31"/>
  <c r="K2316" i="31"/>
  <c r="K2315" i="31"/>
  <c r="K2314" i="31"/>
  <c r="K2313" i="31"/>
  <c r="K2312" i="31"/>
  <c r="K2311" i="31"/>
  <c r="K2310" i="31"/>
  <c r="K2309" i="31"/>
  <c r="K2308" i="31"/>
  <c r="K2307" i="31"/>
  <c r="K2306" i="31"/>
  <c r="K2305" i="31"/>
  <c r="K2304" i="31"/>
  <c r="K2303" i="31"/>
  <c r="K2302" i="31"/>
  <c r="K2301" i="31"/>
  <c r="K2300" i="31"/>
  <c r="K2299" i="31"/>
  <c r="K2298" i="31"/>
  <c r="K2297" i="31"/>
  <c r="K2296" i="31"/>
  <c r="K2295" i="31"/>
  <c r="K2294" i="31"/>
  <c r="K2293" i="31"/>
  <c r="K2292" i="31"/>
  <c r="K2291" i="31"/>
  <c r="K2290" i="31"/>
  <c r="K2289" i="31"/>
  <c r="K2288" i="31"/>
  <c r="K2287" i="31"/>
  <c r="K2286" i="31"/>
  <c r="K2285" i="31"/>
  <c r="K2284" i="31"/>
  <c r="K2283" i="31"/>
  <c r="K2282" i="31"/>
  <c r="K2281" i="31"/>
  <c r="K2280" i="31"/>
  <c r="K2279" i="31"/>
  <c r="K2278" i="31"/>
  <c r="K2277" i="31"/>
  <c r="K2276" i="31"/>
  <c r="K2275" i="31"/>
  <c r="K2274" i="31"/>
  <c r="K2273" i="31"/>
  <c r="K2272" i="31"/>
  <c r="K2271" i="31"/>
  <c r="K2270" i="31"/>
  <c r="K2269" i="31"/>
  <c r="K2268" i="31"/>
  <c r="K2266" i="31"/>
  <c r="K2265" i="31"/>
  <c r="K2264" i="31"/>
  <c r="K2263" i="31"/>
  <c r="K2261" i="31"/>
  <c r="K2259" i="31"/>
  <c r="K2257" i="31"/>
  <c r="K2256" i="31"/>
  <c r="K2255" i="31"/>
  <c r="K2254" i="31"/>
  <c r="K2253" i="31"/>
  <c r="K2252" i="31"/>
  <c r="K2251" i="31"/>
  <c r="K2250" i="31"/>
  <c r="K2249" i="31"/>
  <c r="K2248" i="31"/>
  <c r="K2247" i="31"/>
  <c r="K2246" i="31"/>
  <c r="K2245" i="31"/>
  <c r="K2244" i="31"/>
  <c r="K2243" i="31"/>
  <c r="K2242" i="31"/>
  <c r="K2241" i="31"/>
  <c r="K2240" i="31"/>
  <c r="K2238" i="31"/>
  <c r="K2236" i="31"/>
  <c r="K2235" i="31"/>
  <c r="K2233" i="31"/>
  <c r="K2232" i="31"/>
  <c r="K2231" i="31"/>
  <c r="K2230" i="31"/>
  <c r="K2229" i="31"/>
  <c r="K2228" i="31"/>
  <c r="K2227" i="31"/>
  <c r="K2226" i="31"/>
  <c r="K2225" i="31"/>
  <c r="K2224" i="31"/>
  <c r="K2223" i="31"/>
  <c r="K2222" i="31"/>
  <c r="K2221" i="31"/>
  <c r="K2220" i="31"/>
  <c r="K2219" i="31"/>
  <c r="K2218" i="31"/>
  <c r="K2217" i="31"/>
  <c r="K2216" i="31"/>
  <c r="K2215" i="31"/>
  <c r="K2214" i="31"/>
  <c r="K2213" i="31"/>
  <c r="K2212" i="31"/>
  <c r="K2211" i="31"/>
  <c r="K2210" i="31"/>
  <c r="K2209" i="31"/>
  <c r="K2208" i="31"/>
  <c r="K2207" i="31"/>
  <c r="K2206" i="31"/>
  <c r="K2205" i="31"/>
  <c r="K2204" i="31"/>
  <c r="K2203" i="31"/>
  <c r="K2202" i="31"/>
  <c r="K2201" i="31"/>
  <c r="K2200" i="31"/>
  <c r="K2199" i="31"/>
  <c r="K2198" i="31"/>
  <c r="K2197" i="31"/>
  <c r="K2196" i="31"/>
  <c r="K2195" i="31"/>
  <c r="K2194" i="31"/>
  <c r="K2193" i="31"/>
  <c r="K2192" i="31"/>
  <c r="K2191" i="31"/>
  <c r="K2190" i="31"/>
  <c r="K2189" i="31"/>
  <c r="K2188" i="31"/>
  <c r="K2187" i="31"/>
  <c r="K2186" i="31"/>
  <c r="K2185" i="31"/>
  <c r="K2184" i="31"/>
  <c r="K2183" i="31"/>
  <c r="K2182" i="31"/>
  <c r="K2181" i="31"/>
  <c r="K2180" i="31"/>
  <c r="K2179" i="31"/>
  <c r="K2178" i="31"/>
  <c r="K2177" i="31"/>
  <c r="K2176" i="31"/>
  <c r="K2175" i="31"/>
  <c r="K2174" i="31"/>
  <c r="K2173" i="31"/>
  <c r="K2172" i="31"/>
  <c r="K2171" i="31"/>
  <c r="K2170" i="31"/>
  <c r="K2169" i="31"/>
  <c r="K2168" i="31"/>
  <c r="K2167" i="31"/>
  <c r="K2166" i="31"/>
  <c r="K2165" i="31"/>
  <c r="K2164" i="31"/>
  <c r="K2163" i="31"/>
  <c r="K2162" i="31"/>
  <c r="K2161" i="31"/>
  <c r="K2160" i="31"/>
  <c r="K2159" i="31"/>
  <c r="K2158" i="31"/>
  <c r="K2157" i="31"/>
  <c r="K2156" i="31"/>
  <c r="K2155" i="31"/>
  <c r="K2154" i="31"/>
  <c r="K2153" i="31"/>
  <c r="K2152" i="31"/>
  <c r="K2151" i="31"/>
  <c r="K2150" i="31"/>
  <c r="K2149" i="31"/>
  <c r="K2148" i="31"/>
  <c r="K2147" i="31"/>
  <c r="K2146" i="31"/>
  <c r="K2145" i="31"/>
  <c r="K2144" i="31"/>
  <c r="K2143" i="31"/>
  <c r="K2142" i="31"/>
  <c r="K2141" i="31"/>
  <c r="K2140" i="31"/>
  <c r="K2139" i="31"/>
  <c r="K2138" i="31"/>
  <c r="K2137" i="31"/>
  <c r="K2136" i="31"/>
  <c r="K2135" i="31"/>
  <c r="K2133" i="31"/>
  <c r="K2132" i="31"/>
  <c r="K2131" i="31"/>
  <c r="K2129" i="31"/>
  <c r="K2128" i="31"/>
  <c r="K2126" i="31"/>
  <c r="K2124" i="31"/>
  <c r="K2123" i="31"/>
  <c r="K2122" i="31"/>
  <c r="K2120" i="31"/>
  <c r="K2118" i="31"/>
  <c r="K2117" i="31"/>
  <c r="K2116" i="31"/>
  <c r="K2115" i="31"/>
  <c r="K2114" i="31"/>
  <c r="K2113" i="31"/>
  <c r="K2112" i="31"/>
  <c r="K2111" i="31"/>
  <c r="K2110" i="31"/>
  <c r="K2108" i="31"/>
  <c r="K2107" i="31"/>
  <c r="K2105" i="31"/>
  <c r="K2104" i="31"/>
  <c r="K2103" i="31"/>
  <c r="K2102" i="31"/>
  <c r="K2100" i="31"/>
  <c r="K2098" i="31"/>
  <c r="K2097" i="31"/>
  <c r="K2095" i="31"/>
  <c r="K2093" i="31"/>
  <c r="K2092" i="31"/>
  <c r="K2091" i="31"/>
  <c r="K2089" i="31"/>
  <c r="K2088" i="31"/>
  <c r="K2086" i="31"/>
  <c r="K2085" i="31"/>
  <c r="K2084" i="31"/>
  <c r="K2082" i="31"/>
  <c r="K2080" i="31"/>
  <c r="K2078" i="31"/>
  <c r="K2077" i="31"/>
  <c r="K2076" i="31"/>
  <c r="K2075" i="31"/>
  <c r="K2074" i="31"/>
  <c r="K2073" i="31"/>
  <c r="K2071" i="31"/>
  <c r="K2069" i="31"/>
  <c r="K2068" i="31"/>
  <c r="K2067" i="31"/>
  <c r="K2066" i="31"/>
  <c r="K2064" i="31"/>
  <c r="K2063" i="31"/>
  <c r="K2062" i="31"/>
  <c r="K2061" i="31"/>
  <c r="K2060" i="31"/>
  <c r="K2058" i="31"/>
  <c r="K2057" i="31"/>
  <c r="K2056" i="31"/>
  <c r="K2055" i="31"/>
  <c r="K2053" i="31"/>
  <c r="K2052" i="31"/>
  <c r="K2050" i="31"/>
  <c r="K2049" i="31"/>
  <c r="K2048" i="31"/>
  <c r="K2047" i="31"/>
  <c r="K2045" i="31"/>
  <c r="K2043" i="31"/>
  <c r="K2042" i="31"/>
  <c r="K2040" i="31"/>
  <c r="K2039" i="31"/>
  <c r="K2037" i="31"/>
  <c r="K2036" i="31"/>
  <c r="K2035" i="31"/>
  <c r="K2033" i="31"/>
  <c r="K2032" i="31"/>
  <c r="K2031" i="31"/>
  <c r="K2030" i="31"/>
  <c r="K2029" i="31"/>
  <c r="K2028" i="31"/>
  <c r="K2027" i="31"/>
  <c r="K2026" i="31"/>
  <c r="K2025" i="31"/>
  <c r="K2024" i="31"/>
  <c r="K2023" i="31"/>
  <c r="K2022" i="31"/>
  <c r="K2021" i="31"/>
  <c r="K2020" i="31"/>
  <c r="K2019" i="31"/>
  <c r="K2018" i="31"/>
  <c r="K2017" i="31"/>
  <c r="K2016" i="31"/>
  <c r="K2015" i="31"/>
  <c r="K2013" i="31"/>
  <c r="K2012" i="31"/>
  <c r="K2011" i="31"/>
  <c r="K2010" i="31"/>
  <c r="K2009" i="31"/>
  <c r="K2008" i="31"/>
  <c r="K2007" i="31"/>
  <c r="K2005" i="31"/>
  <c r="K2003" i="31"/>
  <c r="K2001" i="31"/>
  <c r="K2000" i="31"/>
  <c r="K1998" i="31"/>
  <c r="K1997" i="31"/>
  <c r="K1996" i="31"/>
  <c r="K1995" i="31"/>
  <c r="K1993" i="31"/>
  <c r="K1992" i="31"/>
  <c r="K1991" i="31"/>
  <c r="K1990" i="31"/>
  <c r="K1988" i="31"/>
  <c r="K1987" i="31"/>
  <c r="K1985" i="31"/>
  <c r="K1984" i="31"/>
  <c r="K1983" i="31"/>
  <c r="K1981" i="31"/>
  <c r="K1980" i="31"/>
  <c r="K1979" i="31"/>
  <c r="K1978" i="31"/>
  <c r="K1977" i="31"/>
  <c r="K1976" i="31"/>
  <c r="K1974" i="31"/>
  <c r="K1972" i="31"/>
  <c r="K1971" i="31"/>
  <c r="K1969" i="31"/>
  <c r="K1968" i="31"/>
  <c r="K1967" i="31"/>
  <c r="K1966" i="31"/>
  <c r="K1964" i="31"/>
  <c r="K1963" i="31"/>
  <c r="K1962" i="31"/>
  <c r="K1961" i="31"/>
  <c r="K1960" i="31"/>
  <c r="K1959" i="31"/>
  <c r="K1958" i="31"/>
  <c r="K1957" i="31"/>
  <c r="K1956" i="31"/>
  <c r="K1955" i="31"/>
  <c r="K1954" i="31"/>
  <c r="K1953" i="31"/>
  <c r="K1952" i="31"/>
  <c r="K1951" i="31"/>
  <c r="K1950" i="31"/>
  <c r="K1949" i="31"/>
  <c r="K1948" i="31"/>
  <c r="K1947" i="31"/>
  <c r="K1946" i="31"/>
  <c r="K1945" i="31"/>
  <c r="K1944" i="31"/>
  <c r="K1943" i="31"/>
  <c r="K1942" i="31"/>
  <c r="K1941" i="31"/>
  <c r="K1940" i="31"/>
  <c r="K1939" i="31"/>
  <c r="K1938" i="31"/>
  <c r="K1937" i="31"/>
  <c r="K1936" i="31"/>
  <c r="K1935" i="31"/>
  <c r="K1933" i="31"/>
  <c r="K1932" i="31"/>
  <c r="K1931" i="31"/>
  <c r="K1929" i="31"/>
  <c r="K1927" i="31"/>
  <c r="K1926" i="31"/>
  <c r="K1924" i="31"/>
  <c r="K1923" i="31"/>
  <c r="K1922" i="31"/>
  <c r="K1921" i="31"/>
  <c r="K1919" i="31"/>
  <c r="K1918" i="31"/>
  <c r="K1916" i="31"/>
  <c r="K1914" i="31"/>
  <c r="K1913" i="31"/>
  <c r="K1911" i="31"/>
  <c r="K1909" i="31"/>
  <c r="K1907" i="31"/>
  <c r="K1906" i="31"/>
  <c r="K1905" i="31"/>
  <c r="K1904" i="31"/>
  <c r="K1903" i="31"/>
  <c r="K1901" i="31"/>
  <c r="K1900" i="31"/>
  <c r="K1898" i="31"/>
  <c r="K1896" i="31"/>
  <c r="K1894" i="31"/>
  <c r="K1893" i="31"/>
  <c r="K1891" i="31"/>
  <c r="K1890" i="31"/>
  <c r="K1889" i="31"/>
  <c r="K1888" i="31"/>
  <c r="K1887" i="31"/>
  <c r="K1886" i="31"/>
  <c r="K1885" i="31"/>
  <c r="K1883" i="31"/>
  <c r="K1881" i="31"/>
  <c r="K1879" i="31"/>
  <c r="K1878" i="31"/>
  <c r="K1877" i="31"/>
  <c r="K1876" i="31"/>
  <c r="K1875" i="31"/>
  <c r="K1874" i="31"/>
  <c r="K1873" i="31"/>
  <c r="K1872" i="31"/>
  <c r="K1871" i="31"/>
  <c r="K1870" i="31"/>
  <c r="K1869" i="31"/>
  <c r="K1868" i="31"/>
  <c r="K1867" i="31"/>
  <c r="K1866" i="31"/>
  <c r="K1865" i="31"/>
  <c r="K1864" i="31"/>
  <c r="K1863" i="31"/>
  <c r="K1862" i="31"/>
  <c r="K1861" i="31"/>
  <c r="K1860" i="31"/>
  <c r="K1859" i="31"/>
  <c r="K1857" i="31"/>
  <c r="K1856" i="31"/>
  <c r="K1855" i="31"/>
  <c r="K1854" i="31"/>
  <c r="K1853" i="31"/>
  <c r="K1852" i="31"/>
  <c r="K1851" i="31"/>
  <c r="K1850" i="31"/>
  <c r="K1849" i="31"/>
  <c r="K1848" i="31"/>
  <c r="K1847" i="31"/>
  <c r="K1846" i="31"/>
  <c r="K1844" i="31"/>
  <c r="K1843" i="31"/>
  <c r="K1842" i="31"/>
  <c r="K1841" i="31"/>
  <c r="K1840" i="31"/>
  <c r="K1839" i="31"/>
  <c r="K1838" i="31"/>
  <c r="K1837" i="31"/>
  <c r="K1836" i="31"/>
  <c r="K1834" i="31"/>
  <c r="K1832" i="31"/>
  <c r="K1831" i="31"/>
  <c r="K1830" i="31"/>
  <c r="K1828" i="31"/>
  <c r="K1826" i="31"/>
  <c r="K1825" i="31"/>
  <c r="K1824" i="31"/>
  <c r="K1823" i="31"/>
  <c r="K1821" i="31"/>
  <c r="K1820" i="31"/>
  <c r="K1819" i="31"/>
  <c r="K1817" i="31"/>
  <c r="K1816" i="31"/>
  <c r="K1815" i="31"/>
  <c r="K1814" i="31"/>
  <c r="K1813" i="31"/>
  <c r="K1812" i="31"/>
  <c r="K1811" i="31"/>
  <c r="K1810" i="31"/>
  <c r="K1809" i="31"/>
  <c r="K1807" i="31"/>
  <c r="K1806" i="31"/>
  <c r="K1805" i="31"/>
  <c r="K1803" i="31"/>
  <c r="K1802" i="31"/>
  <c r="K1800" i="31"/>
  <c r="K1799" i="31"/>
  <c r="K1798" i="31"/>
  <c r="K1797" i="31"/>
  <c r="K1795" i="31"/>
  <c r="K1794" i="31"/>
  <c r="K1792" i="31"/>
  <c r="K1790" i="31"/>
  <c r="K1788" i="31"/>
  <c r="K1787" i="31"/>
  <c r="K1786" i="31"/>
  <c r="K1785" i="31"/>
  <c r="K1784" i="31"/>
  <c r="K1783" i="31"/>
  <c r="K1781" i="31"/>
  <c r="K1780" i="31"/>
  <c r="K1779" i="31"/>
  <c r="K1778" i="31"/>
  <c r="K1777" i="31"/>
  <c r="K1776" i="31"/>
  <c r="K1774" i="31"/>
  <c r="K1773" i="31"/>
  <c r="K1772" i="31"/>
  <c r="K1770" i="31"/>
  <c r="K1769" i="31"/>
  <c r="K1768" i="31"/>
  <c r="K1767" i="31"/>
  <c r="K1766" i="31"/>
  <c r="K1765" i="31"/>
  <c r="K1764" i="31"/>
  <c r="K1763" i="31"/>
  <c r="K1762" i="31"/>
  <c r="K1760" i="31"/>
  <c r="K1759" i="31"/>
  <c r="K1758" i="31"/>
  <c r="K1757" i="31"/>
  <c r="K1755" i="31"/>
  <c r="K1754" i="31"/>
  <c r="K1753" i="31"/>
  <c r="K1752" i="31"/>
  <c r="K1751" i="31"/>
  <c r="K1750" i="31"/>
  <c r="K1748" i="31"/>
  <c r="K1747" i="31"/>
  <c r="K1745" i="31"/>
  <c r="K1743" i="31"/>
  <c r="K1742" i="31"/>
  <c r="K1740" i="31"/>
  <c r="K1739" i="31"/>
  <c r="K1738" i="31"/>
  <c r="K1737" i="31"/>
  <c r="K1736" i="31"/>
  <c r="K1734" i="31"/>
  <c r="K1732" i="31"/>
  <c r="K1730" i="31"/>
  <c r="K1729" i="31"/>
  <c r="K1727" i="31"/>
  <c r="K1726" i="31"/>
  <c r="K1725" i="31"/>
  <c r="K1724" i="31"/>
  <c r="K1723" i="31"/>
  <c r="K1722" i="31"/>
  <c r="K1721" i="31"/>
  <c r="K1720" i="31"/>
  <c r="K1719" i="31"/>
  <c r="K1718" i="31"/>
  <c r="K1717" i="31"/>
  <c r="K1716" i="31"/>
  <c r="K1715" i="31"/>
  <c r="K1713" i="31"/>
  <c r="K1712" i="31"/>
  <c r="K1711" i="31"/>
  <c r="K1710" i="31"/>
  <c r="K1708" i="31"/>
  <c r="K1707" i="31"/>
  <c r="K1706" i="31"/>
  <c r="K1704" i="31"/>
  <c r="K1702" i="31"/>
  <c r="K1700" i="31"/>
  <c r="K1699" i="31"/>
  <c r="K1698" i="31"/>
  <c r="K1697" i="31"/>
  <c r="K1696" i="31"/>
  <c r="K1695" i="31"/>
  <c r="K1694" i="31"/>
  <c r="K1693" i="31"/>
  <c r="K1692" i="31"/>
  <c r="K1690" i="31"/>
  <c r="K1689" i="31"/>
  <c r="K1688" i="31"/>
  <c r="K1687" i="31"/>
  <c r="K1686" i="31"/>
  <c r="K1685" i="31"/>
  <c r="K1683" i="31"/>
  <c r="K1682" i="31"/>
  <c r="K1681" i="31"/>
  <c r="K1680" i="31"/>
  <c r="K1678" i="31"/>
  <c r="K1676" i="31"/>
  <c r="K1675" i="31"/>
  <c r="K1674" i="31"/>
  <c r="K1673" i="31"/>
  <c r="K1671" i="31"/>
  <c r="K1670" i="31"/>
  <c r="K1669" i="31"/>
  <c r="K1668" i="31"/>
  <c r="K1666" i="31"/>
  <c r="K1664" i="31"/>
  <c r="K1662" i="31"/>
  <c r="K1661" i="31"/>
  <c r="K1660" i="31"/>
  <c r="K1658" i="31"/>
  <c r="K1657" i="31"/>
  <c r="K1656" i="31"/>
  <c r="K1655" i="31"/>
  <c r="K1654" i="31"/>
  <c r="K1653" i="31"/>
  <c r="K1652" i="31"/>
  <c r="K1651" i="31"/>
  <c r="K1649" i="31"/>
  <c r="K1647" i="31"/>
  <c r="K1645" i="31"/>
  <c r="K1644" i="31"/>
  <c r="K1643" i="31"/>
  <c r="K1642" i="31"/>
  <c r="K1641" i="31"/>
  <c r="K1640" i="31"/>
  <c r="K1639" i="31"/>
  <c r="K1637" i="31"/>
  <c r="K1636" i="31"/>
  <c r="K1635" i="31"/>
  <c r="K1634" i="31"/>
  <c r="K1632" i="31"/>
  <c r="K1631" i="31"/>
  <c r="K1630" i="31"/>
  <c r="K1629" i="31"/>
  <c r="K1628" i="31"/>
  <c r="K1627" i="31"/>
  <c r="K1626" i="31"/>
  <c r="K1624" i="31"/>
  <c r="K1623" i="31"/>
  <c r="K1622" i="31"/>
  <c r="K1621" i="31"/>
  <c r="K1620" i="31"/>
  <c r="K1619" i="31"/>
  <c r="K1618" i="31"/>
  <c r="K1617" i="31"/>
  <c r="K1616" i="31"/>
  <c r="K1615" i="31"/>
  <c r="K1614" i="31"/>
  <c r="K1613" i="31"/>
  <c r="K1611" i="31"/>
  <c r="K1610" i="31"/>
  <c r="K1609" i="31"/>
  <c r="K1608" i="31"/>
  <c r="K1606" i="31"/>
  <c r="K1605" i="31"/>
  <c r="K1604" i="31"/>
  <c r="K1603" i="31"/>
  <c r="K1601" i="31"/>
  <c r="K1600" i="31"/>
  <c r="K1599" i="31"/>
  <c r="K1598" i="31"/>
  <c r="K1597" i="31"/>
  <c r="K1596" i="31"/>
  <c r="K1595" i="31"/>
  <c r="K1594" i="31"/>
  <c r="K1593" i="31"/>
  <c r="K1592" i="31"/>
  <c r="K1591" i="31"/>
  <c r="K1590" i="31"/>
  <c r="K1589" i="31"/>
  <c r="K1588" i="31"/>
  <c r="K1587" i="31"/>
  <c r="K1586" i="31"/>
  <c r="K1585" i="31"/>
  <c r="K1584" i="31"/>
  <c r="K1582" i="31"/>
  <c r="K1581" i="31"/>
  <c r="K1579" i="31"/>
  <c r="K1578" i="31"/>
  <c r="K1577" i="31"/>
  <c r="K1576" i="31"/>
  <c r="K1575" i="31"/>
  <c r="K1574" i="31"/>
  <c r="K1573" i="31"/>
  <c r="K1572" i="31"/>
  <c r="K1571" i="31"/>
  <c r="K1570" i="31"/>
  <c r="K1569" i="31"/>
  <c r="K1568" i="31"/>
  <c r="K1567" i="31"/>
  <c r="K1566" i="31"/>
  <c r="K1565" i="31"/>
  <c r="K1564" i="31"/>
  <c r="K1562" i="31"/>
  <c r="K1560" i="31"/>
  <c r="K1559" i="31"/>
  <c r="K1558" i="31"/>
  <c r="K1557" i="31"/>
  <c r="K1556" i="31"/>
  <c r="K1554" i="31"/>
  <c r="K1553" i="31"/>
  <c r="K1551" i="31"/>
  <c r="K1549" i="31"/>
  <c r="K1548" i="31"/>
  <c r="K1547" i="31"/>
  <c r="K1545" i="31"/>
  <c r="K1544" i="31"/>
  <c r="K1543" i="31"/>
  <c r="K1542" i="31"/>
  <c r="K1541" i="31"/>
  <c r="K1540" i="31"/>
  <c r="K1539" i="31"/>
  <c r="K1538" i="31"/>
  <c r="K1537" i="31"/>
  <c r="K1536" i="31"/>
  <c r="K1535" i="31"/>
  <c r="K1534" i="31"/>
  <c r="K1533" i="31"/>
  <c r="K1532" i="31"/>
  <c r="K1531" i="31"/>
  <c r="K1530" i="31"/>
  <c r="K1529" i="31"/>
  <c r="K1528" i="31"/>
  <c r="K1527" i="31"/>
  <c r="K1526" i="31"/>
  <c r="K1525" i="31"/>
  <c r="K1524" i="31"/>
  <c r="K1523" i="31"/>
  <c r="K1522" i="31"/>
  <c r="K1521" i="31"/>
  <c r="K1520" i="31"/>
  <c r="K1519" i="31"/>
  <c r="K1518" i="31"/>
  <c r="K1517" i="31"/>
  <c r="K1516" i="31"/>
  <c r="K1515" i="31"/>
  <c r="K1514" i="31"/>
  <c r="K1513" i="31"/>
  <c r="K1512" i="31"/>
  <c r="K1511" i="31"/>
  <c r="K1510" i="31"/>
  <c r="K1509" i="31"/>
  <c r="K1507" i="31"/>
  <c r="K1505" i="31"/>
  <c r="K1504" i="31"/>
  <c r="K1502" i="31"/>
  <c r="K1500" i="31"/>
  <c r="K1498" i="31"/>
  <c r="K1497" i="31"/>
  <c r="K1496" i="31"/>
  <c r="K1495" i="31"/>
  <c r="K1494" i="31"/>
  <c r="K1493" i="31"/>
  <c r="K1492" i="31"/>
  <c r="K1490" i="31"/>
  <c r="K1488" i="31"/>
  <c r="K1487" i="31"/>
  <c r="K1486" i="31"/>
  <c r="K1485" i="31"/>
  <c r="K1484" i="31"/>
  <c r="K1483" i="31"/>
  <c r="K1481" i="31"/>
  <c r="K1479" i="31"/>
  <c r="K1478" i="31"/>
  <c r="K1477" i="31"/>
  <c r="K1475" i="31"/>
  <c r="K1473" i="31"/>
  <c r="K1471" i="31"/>
  <c r="K1469" i="31"/>
  <c r="K1468" i="31"/>
  <c r="K1467" i="31"/>
  <c r="K1466" i="31"/>
  <c r="K1465" i="31"/>
  <c r="K1464" i="31"/>
  <c r="K1462" i="31"/>
  <c r="K1460" i="31"/>
  <c r="K1458" i="31"/>
  <c r="K1457" i="31"/>
  <c r="K1456" i="31"/>
  <c r="K1455" i="31"/>
  <c r="K1453" i="31"/>
  <c r="K1452" i="31"/>
  <c r="K1451" i="31"/>
  <c r="K1450" i="31"/>
  <c r="K1448" i="31"/>
  <c r="K1447" i="31"/>
  <c r="K1445" i="31"/>
  <c r="K1444" i="31"/>
  <c r="K1443" i="31"/>
  <c r="K1441" i="31"/>
  <c r="K1439" i="31"/>
  <c r="K1438" i="31"/>
  <c r="K1436" i="31"/>
  <c r="K1435" i="31"/>
  <c r="K1434" i="31"/>
  <c r="K1433" i="31"/>
  <c r="K1432" i="31"/>
  <c r="K1430" i="31"/>
  <c r="K1428" i="31"/>
  <c r="K1427" i="31"/>
  <c r="K1426" i="31"/>
  <c r="K1425" i="31"/>
  <c r="K1424" i="31"/>
  <c r="K1423" i="31"/>
  <c r="K1422" i="31"/>
  <c r="K1421" i="31"/>
  <c r="K1419" i="31"/>
  <c r="K1417" i="31"/>
  <c r="K1416" i="31"/>
  <c r="K1415" i="31"/>
  <c r="K1414" i="31"/>
  <c r="K1412" i="31"/>
  <c r="K1410" i="31"/>
  <c r="K1408" i="31"/>
  <c r="K1407" i="31"/>
  <c r="K1406" i="31"/>
  <c r="K1405" i="31"/>
  <c r="K1404" i="31"/>
  <c r="K1403" i="31"/>
  <c r="K1402" i="31"/>
  <c r="K1401" i="31"/>
  <c r="K1400" i="31"/>
  <c r="K1399" i="31"/>
  <c r="K1398" i="31"/>
  <c r="K1397" i="31"/>
  <c r="K1396" i="31"/>
  <c r="K1395" i="31"/>
  <c r="K1393" i="31"/>
  <c r="K1391" i="31"/>
  <c r="K1389" i="31"/>
  <c r="K1388" i="31"/>
  <c r="K1386" i="31"/>
  <c r="K1384" i="31"/>
  <c r="K1383" i="31"/>
  <c r="K1381" i="31"/>
  <c r="K1379" i="31"/>
  <c r="K1377" i="31"/>
  <c r="K1376" i="31"/>
  <c r="K1375" i="31"/>
  <c r="K1374" i="31"/>
  <c r="K1372" i="31"/>
  <c r="K1371" i="31"/>
  <c r="K1369" i="31"/>
  <c r="K1368" i="31"/>
  <c r="K1367" i="31"/>
  <c r="K1366" i="31"/>
  <c r="K1365" i="31"/>
  <c r="K1363" i="31"/>
  <c r="K1362" i="31"/>
  <c r="K1361" i="31"/>
  <c r="K1360" i="31"/>
  <c r="K1359" i="31"/>
  <c r="K1358" i="31"/>
  <c r="K1357" i="31"/>
  <c r="K1355" i="31"/>
  <c r="K1353" i="31"/>
  <c r="K1351" i="31"/>
  <c r="K1350" i="31"/>
  <c r="K1349" i="31"/>
  <c r="K1347" i="31"/>
  <c r="K1346" i="31"/>
  <c r="K1344" i="31"/>
  <c r="K1342" i="31"/>
  <c r="K1340" i="31"/>
  <c r="K1338" i="31"/>
  <c r="K1337" i="31"/>
  <c r="K1335" i="31"/>
  <c r="K1334" i="31"/>
  <c r="K1333" i="31"/>
  <c r="K1332" i="31"/>
  <c r="K1331" i="31"/>
  <c r="K1330" i="31"/>
  <c r="K1329" i="31"/>
  <c r="K1328" i="31"/>
  <c r="K1327" i="31"/>
  <c r="K1326" i="31"/>
  <c r="K1324" i="31"/>
  <c r="K1323" i="31"/>
  <c r="K1322" i="31"/>
  <c r="K1321" i="31"/>
  <c r="K1320" i="31"/>
  <c r="K1319" i="31"/>
  <c r="K1318" i="31"/>
  <c r="K1316" i="31"/>
  <c r="K1315" i="31"/>
  <c r="K1313" i="31"/>
  <c r="K1312" i="31"/>
  <c r="K1311" i="31"/>
  <c r="K1310" i="31"/>
  <c r="K1308" i="31"/>
  <c r="K1306" i="31"/>
  <c r="K1304" i="31"/>
  <c r="K1302" i="31"/>
  <c r="K1301" i="31"/>
  <c r="K1300" i="31"/>
  <c r="K1299" i="31"/>
  <c r="K1298" i="31"/>
  <c r="K1297" i="31"/>
  <c r="K1296" i="31"/>
  <c r="K1295" i="31"/>
  <c r="K1294" i="31"/>
  <c r="K1292" i="31"/>
  <c r="K1291" i="31"/>
  <c r="K1290" i="31"/>
  <c r="K1289" i="31"/>
  <c r="K1287" i="31"/>
  <c r="K1285" i="31"/>
  <c r="K1284" i="31"/>
  <c r="K1283" i="31"/>
  <c r="K1281" i="31"/>
  <c r="K1279" i="31"/>
  <c r="K1278" i="31"/>
  <c r="K1276" i="31"/>
  <c r="K1274" i="31"/>
  <c r="K1273" i="31"/>
  <c r="K1271" i="31"/>
  <c r="K1270" i="31"/>
  <c r="K1269" i="31"/>
  <c r="K1267" i="31"/>
  <c r="K1266" i="31"/>
  <c r="K1264" i="31"/>
  <c r="K1263" i="31"/>
  <c r="K1262" i="31"/>
  <c r="K1261" i="31"/>
  <c r="K1260" i="31"/>
  <c r="K1259" i="31"/>
  <c r="K1257" i="31"/>
  <c r="K1256" i="31"/>
  <c r="K1254" i="31"/>
  <c r="K1253" i="31"/>
  <c r="K1252" i="31"/>
  <c r="K1251" i="31"/>
  <c r="K1250" i="31"/>
  <c r="K1249" i="31"/>
  <c r="K1248" i="31"/>
  <c r="K1247" i="31"/>
  <c r="K1246" i="31"/>
  <c r="K1244" i="31"/>
  <c r="K1242" i="31"/>
  <c r="K1241" i="31"/>
  <c r="K1240" i="31"/>
  <c r="K1239" i="31"/>
  <c r="K1238" i="31"/>
  <c r="K1237" i="31"/>
  <c r="K1236" i="31"/>
  <c r="K1235" i="31"/>
  <c r="K1234" i="31"/>
  <c r="K1233" i="31"/>
  <c r="K1232" i="31"/>
  <c r="K1231" i="31"/>
  <c r="K1229" i="31"/>
  <c r="K1228" i="31"/>
  <c r="K1227" i="31"/>
  <c r="K1226" i="31"/>
  <c r="K1225" i="31"/>
  <c r="K1224" i="31"/>
  <c r="K1223" i="31"/>
  <c r="K1222" i="31"/>
  <c r="K1221" i="31"/>
  <c r="K1220" i="31"/>
  <c r="K1219" i="31"/>
  <c r="K1218" i="31"/>
  <c r="K1217" i="31"/>
  <c r="K1216" i="31"/>
  <c r="K1215" i="31"/>
  <c r="K1214" i="31"/>
  <c r="K1213" i="31"/>
  <c r="K1212" i="31"/>
  <c r="K1211" i="31"/>
  <c r="K1210" i="31"/>
  <c r="K1209" i="31"/>
  <c r="K1208" i="31"/>
  <c r="K1207" i="31"/>
  <c r="K1206" i="31"/>
  <c r="K1205" i="31"/>
  <c r="K1204" i="31"/>
  <c r="K1203" i="31"/>
  <c r="K1202" i="31"/>
  <c r="K1201" i="31"/>
  <c r="K1199" i="31"/>
  <c r="K1197" i="31"/>
  <c r="K1196" i="31"/>
  <c r="K1195" i="31"/>
  <c r="K1194" i="31"/>
  <c r="K1193" i="31"/>
  <c r="K1192" i="31"/>
  <c r="K1191" i="31"/>
  <c r="K1190" i="31"/>
  <c r="K1189" i="31"/>
  <c r="K1188" i="31"/>
  <c r="K1187" i="31"/>
  <c r="K1186" i="31"/>
  <c r="K1185" i="31"/>
  <c r="K1184" i="31"/>
  <c r="K1183" i="31"/>
  <c r="K1181" i="31"/>
  <c r="K1180" i="31"/>
  <c r="K1178" i="31"/>
  <c r="K1176" i="31"/>
  <c r="K1175" i="31"/>
  <c r="K1174" i="31"/>
  <c r="K1173" i="31"/>
  <c r="K1172" i="31"/>
  <c r="K1171" i="31"/>
  <c r="K1170" i="31"/>
  <c r="K1169" i="31"/>
  <c r="K1167" i="31"/>
  <c r="K1166" i="31"/>
  <c r="K1165" i="31"/>
  <c r="K1164" i="31"/>
  <c r="K1162" i="31"/>
  <c r="K1161" i="31"/>
  <c r="K1159" i="31"/>
  <c r="K1158" i="31"/>
  <c r="K1156" i="31"/>
  <c r="K1155" i="31"/>
  <c r="K1154" i="31"/>
  <c r="K1152" i="31"/>
  <c r="K1150" i="31"/>
  <c r="K1149" i="31"/>
  <c r="K1148" i="31"/>
  <c r="K1146" i="31"/>
  <c r="K1145" i="31"/>
  <c r="K1144" i="31"/>
  <c r="K1142" i="31"/>
  <c r="K1141" i="31"/>
  <c r="K1140" i="31"/>
  <c r="K1139" i="31"/>
  <c r="K1138" i="31"/>
  <c r="K1137" i="31"/>
  <c r="K1136" i="31"/>
  <c r="K1135" i="31"/>
  <c r="K1134" i="31"/>
  <c r="K1133" i="31"/>
  <c r="K1132" i="31"/>
  <c r="K1131" i="31"/>
  <c r="K1130" i="31"/>
  <c r="K1129" i="31"/>
  <c r="K1128" i="31"/>
  <c r="K1127" i="31"/>
  <c r="K1126" i="31"/>
  <c r="K1125" i="31"/>
  <c r="K1124" i="31"/>
  <c r="K1123" i="31"/>
  <c r="K1122" i="31"/>
  <c r="K1121" i="31"/>
  <c r="K1120" i="31"/>
  <c r="K1118" i="31"/>
  <c r="K1116" i="31"/>
  <c r="K1115" i="31"/>
  <c r="K1114" i="31"/>
  <c r="K1113" i="31"/>
  <c r="K1112" i="31"/>
  <c r="K1111" i="31"/>
  <c r="K1110" i="31"/>
  <c r="K1109" i="31"/>
  <c r="K1108" i="31"/>
  <c r="K1107" i="31"/>
  <c r="K1105" i="31"/>
  <c r="K1103" i="31"/>
  <c r="K1102" i="31"/>
  <c r="K1101" i="31"/>
  <c r="K1099" i="31"/>
  <c r="K1098" i="31"/>
  <c r="K1097" i="31"/>
  <c r="K1096" i="31"/>
  <c r="K1095" i="31"/>
  <c r="K1094" i="31"/>
  <c r="K1093" i="31"/>
  <c r="K1091" i="31"/>
  <c r="K1090" i="31"/>
  <c r="K1089" i="31"/>
  <c r="K1087" i="31"/>
  <c r="K1085" i="31"/>
  <c r="K1084" i="31"/>
  <c r="K1082" i="31"/>
  <c r="K1081" i="31"/>
  <c r="K1080" i="31"/>
  <c r="K1079" i="31"/>
  <c r="K1078" i="31"/>
  <c r="K1077" i="31"/>
  <c r="K1076" i="31"/>
  <c r="K1075" i="31"/>
  <c r="K1074" i="31"/>
  <c r="K1072" i="31"/>
  <c r="K1070" i="31"/>
  <c r="K1069" i="31"/>
  <c r="K1068" i="31"/>
  <c r="K1067" i="31"/>
  <c r="K1065" i="31"/>
  <c r="K1063" i="31"/>
  <c r="K1062" i="31"/>
  <c r="K1060" i="31"/>
  <c r="K1059" i="31"/>
  <c r="K1058" i="31"/>
  <c r="K1057" i="31"/>
  <c r="K1056" i="31"/>
  <c r="K1055" i="31"/>
  <c r="K1054" i="31"/>
  <c r="K1053" i="31"/>
  <c r="K1052" i="31"/>
  <c r="K1051" i="31"/>
  <c r="K1050" i="31"/>
  <c r="K1049" i="31"/>
  <c r="K1048" i="31"/>
  <c r="K1047" i="31"/>
  <c r="K1046" i="31"/>
  <c r="K1045" i="31"/>
  <c r="K1044" i="31"/>
  <c r="K1043" i="31"/>
  <c r="K1042" i="31"/>
  <c r="K1041" i="31"/>
  <c r="K1040" i="31"/>
  <c r="K1039" i="31"/>
  <c r="K1038" i="31"/>
  <c r="K1037" i="31"/>
  <c r="K1036" i="31"/>
  <c r="K1035" i="31"/>
  <c r="K1033" i="31"/>
  <c r="K1031" i="31"/>
  <c r="K1030" i="31"/>
  <c r="K1029" i="31"/>
  <c r="K1027" i="31"/>
  <c r="K1025" i="31"/>
  <c r="K1023" i="31"/>
  <c r="K1022" i="31"/>
  <c r="K1021" i="31"/>
  <c r="K1020" i="31"/>
  <c r="K1019" i="31"/>
  <c r="K1018" i="31"/>
  <c r="K1017" i="31"/>
  <c r="K1016" i="31"/>
  <c r="K1015" i="31"/>
  <c r="K1014" i="31"/>
  <c r="K1013" i="31"/>
  <c r="K1012" i="31"/>
  <c r="K1010" i="31"/>
  <c r="K1009" i="31"/>
  <c r="K1008" i="31"/>
  <c r="K1007" i="31"/>
  <c r="K1006" i="31"/>
  <c r="K1005" i="31"/>
  <c r="K1004" i="31"/>
  <c r="K1003" i="31"/>
  <c r="K1002" i="31"/>
  <c r="K1001" i="31"/>
  <c r="K1000" i="31"/>
  <c r="K999" i="31"/>
  <c r="K997" i="31"/>
  <c r="K996" i="31"/>
  <c r="K994" i="31"/>
  <c r="K992" i="31"/>
  <c r="K991" i="31"/>
  <c r="K990" i="31"/>
  <c r="K988" i="31"/>
  <c r="K987" i="31"/>
  <c r="K986" i="31"/>
  <c r="K985" i="31"/>
  <c r="K984" i="31"/>
  <c r="K983" i="31"/>
  <c r="K982" i="31"/>
  <c r="K981" i="31"/>
  <c r="K980" i="31"/>
  <c r="K979" i="31"/>
  <c r="K978" i="31"/>
  <c r="K977" i="31"/>
  <c r="K976" i="31"/>
  <c r="K975" i="31"/>
  <c r="K973" i="31"/>
  <c r="K972" i="31"/>
  <c r="K971" i="31"/>
  <c r="K969" i="31"/>
  <c r="K967" i="31"/>
  <c r="K966" i="31"/>
  <c r="K964" i="31"/>
  <c r="K963" i="31"/>
  <c r="K962" i="31"/>
  <c r="K961" i="31"/>
  <c r="K960" i="31"/>
  <c r="K958" i="31"/>
  <c r="K957" i="31"/>
  <c r="K956" i="31"/>
  <c r="K955" i="31"/>
  <c r="K954" i="31"/>
  <c r="K953" i="31"/>
  <c r="K952" i="31"/>
  <c r="K951" i="31"/>
  <c r="K950" i="31"/>
  <c r="K949" i="31"/>
  <c r="K948" i="31"/>
  <c r="K947" i="31"/>
  <c r="K945" i="31"/>
  <c r="K944" i="31"/>
  <c r="K943" i="31"/>
  <c r="K941" i="31"/>
  <c r="K939" i="31"/>
  <c r="K938" i="31"/>
  <c r="K936" i="31"/>
  <c r="K935" i="31"/>
  <c r="K934" i="31"/>
  <c r="K932" i="31"/>
  <c r="K931" i="31"/>
  <c r="K930" i="31"/>
  <c r="K929" i="31"/>
  <c r="K928" i="31"/>
  <c r="K927" i="31"/>
  <c r="K925" i="31"/>
  <c r="K924" i="31"/>
  <c r="K922" i="31"/>
  <c r="K921" i="31"/>
  <c r="K920" i="31"/>
  <c r="K919" i="31"/>
  <c r="K917" i="31"/>
  <c r="K916" i="31"/>
  <c r="K915" i="31"/>
  <c r="K914" i="31"/>
  <c r="K913" i="31"/>
  <c r="K912" i="31"/>
  <c r="K911" i="31"/>
  <c r="K910" i="31"/>
  <c r="K909" i="31"/>
  <c r="K908" i="31"/>
  <c r="K907" i="31"/>
  <c r="K906" i="31"/>
  <c r="K905" i="31"/>
  <c r="K903" i="31"/>
  <c r="K902" i="31"/>
  <c r="K901" i="31"/>
  <c r="K900" i="31"/>
  <c r="K899" i="31"/>
  <c r="K898" i="31"/>
  <c r="K897" i="31"/>
  <c r="K895" i="31"/>
  <c r="K894" i="31"/>
  <c r="K893" i="31"/>
  <c r="K891" i="31"/>
  <c r="K889" i="31"/>
  <c r="K887" i="31"/>
  <c r="K886" i="31"/>
  <c r="K885" i="31"/>
  <c r="K884" i="31"/>
  <c r="K883" i="31"/>
  <c r="K882" i="31"/>
  <c r="K880" i="31"/>
  <c r="K879" i="31"/>
  <c r="K878" i="31"/>
  <c r="K877" i="31"/>
  <c r="K876" i="31"/>
  <c r="K875" i="31"/>
  <c r="K874" i="31"/>
  <c r="K873" i="31"/>
  <c r="K872" i="31"/>
  <c r="K870" i="31"/>
  <c r="K869" i="31"/>
  <c r="K868" i="31"/>
  <c r="K867" i="31"/>
  <c r="K866" i="31"/>
  <c r="K865" i="31"/>
  <c r="K864" i="31"/>
  <c r="K863" i="31"/>
  <c r="K862" i="31"/>
  <c r="K860" i="31"/>
  <c r="K858" i="31"/>
  <c r="K857" i="31"/>
  <c r="K856" i="31"/>
  <c r="K855" i="31"/>
  <c r="K854" i="31"/>
  <c r="K853" i="31"/>
  <c r="K852" i="31"/>
  <c r="K851" i="31"/>
  <c r="K850" i="31"/>
  <c r="K849" i="31"/>
  <c r="K848" i="31"/>
  <c r="K847" i="31"/>
  <c r="K846" i="31"/>
  <c r="K845" i="31"/>
  <c r="K844" i="31"/>
  <c r="K843" i="31"/>
  <c r="K842" i="31"/>
  <c r="K841" i="31"/>
  <c r="K840" i="31"/>
  <c r="K838" i="31"/>
  <c r="K837" i="31"/>
  <c r="K836" i="31"/>
  <c r="K834" i="31"/>
  <c r="K833" i="31"/>
  <c r="K832" i="31"/>
  <c r="K831" i="31"/>
  <c r="K830" i="31"/>
  <c r="K829" i="31"/>
  <c r="K828" i="31"/>
  <c r="K827" i="31"/>
  <c r="K826" i="31"/>
  <c r="K825" i="31"/>
  <c r="K823" i="31"/>
  <c r="K822" i="31"/>
  <c r="K821" i="31"/>
  <c r="K820" i="31"/>
  <c r="K818" i="31"/>
  <c r="K817" i="31"/>
  <c r="K816" i="31"/>
  <c r="K815" i="31"/>
  <c r="K814" i="31"/>
  <c r="K813" i="31"/>
  <c r="K811" i="31"/>
  <c r="K809" i="31"/>
  <c r="K808" i="31"/>
  <c r="K807" i="31"/>
  <c r="K806" i="31"/>
  <c r="K805" i="31"/>
  <c r="K804" i="31"/>
  <c r="K803" i="31"/>
  <c r="K802" i="31"/>
  <c r="K800" i="31"/>
  <c r="K798" i="31"/>
  <c r="K797" i="31"/>
  <c r="K796" i="31"/>
  <c r="K795" i="31"/>
  <c r="K794" i="31"/>
  <c r="K793" i="31"/>
  <c r="K791" i="31"/>
  <c r="K790" i="31"/>
  <c r="K788" i="31"/>
  <c r="K787" i="31"/>
  <c r="K786" i="31"/>
  <c r="K785" i="31"/>
  <c r="K784" i="31"/>
  <c r="K783" i="31"/>
  <c r="K782" i="31"/>
  <c r="K780" i="31"/>
  <c r="K779" i="31"/>
  <c r="K778" i="31"/>
  <c r="K777" i="31"/>
  <c r="K776" i="31"/>
  <c r="K775" i="31"/>
  <c r="K774" i="31"/>
  <c r="K773" i="31"/>
  <c r="K772" i="31"/>
  <c r="K770" i="31"/>
  <c r="K768" i="31"/>
  <c r="K767" i="31"/>
  <c r="K766" i="31"/>
  <c r="K765" i="31"/>
  <c r="K763" i="31"/>
  <c r="K762" i="31"/>
  <c r="K760" i="31"/>
  <c r="K759" i="31"/>
  <c r="K758" i="31"/>
  <c r="K756" i="31"/>
  <c r="K755" i="31"/>
  <c r="K754" i="31"/>
  <c r="K753" i="31"/>
  <c r="K751" i="31"/>
  <c r="K749" i="31"/>
  <c r="K748" i="31"/>
  <c r="K747" i="31"/>
  <c r="K745" i="31"/>
  <c r="K744" i="31"/>
  <c r="K742" i="31"/>
  <c r="K740" i="31"/>
  <c r="K738" i="31"/>
  <c r="K737" i="31"/>
  <c r="K736" i="31"/>
  <c r="K735" i="31"/>
  <c r="K733" i="31"/>
  <c r="K732" i="31"/>
  <c r="K731" i="31"/>
  <c r="K729" i="31"/>
  <c r="K728" i="31"/>
  <c r="K727" i="31"/>
  <c r="K726" i="31"/>
  <c r="K725" i="31"/>
  <c r="K723" i="31"/>
  <c r="K721" i="31"/>
  <c r="K720" i="31"/>
  <c r="K718" i="31"/>
  <c r="K717" i="31"/>
  <c r="K716" i="31"/>
  <c r="K715" i="31"/>
  <c r="K714" i="31"/>
  <c r="K713" i="31"/>
  <c r="K711" i="31"/>
  <c r="K710" i="31"/>
  <c r="K709" i="31"/>
  <c r="K708" i="31"/>
  <c r="K707" i="31"/>
  <c r="K706" i="31"/>
  <c r="K705" i="31"/>
  <c r="K704" i="31"/>
  <c r="K703" i="31"/>
  <c r="K702" i="31"/>
  <c r="K701" i="31"/>
  <c r="K700" i="31"/>
  <c r="K699" i="31"/>
  <c r="K698" i="31"/>
  <c r="K696" i="31"/>
  <c r="K695" i="31"/>
  <c r="K694" i="31"/>
  <c r="K693" i="31"/>
  <c r="K692" i="31"/>
  <c r="K690" i="31"/>
  <c r="K688" i="31"/>
  <c r="K686" i="31"/>
  <c r="K685" i="31"/>
  <c r="K684" i="31"/>
  <c r="K682" i="31"/>
  <c r="K680" i="31"/>
  <c r="K679" i="31"/>
  <c r="K678" i="31"/>
  <c r="K677" i="31"/>
  <c r="K676" i="31"/>
  <c r="K674" i="31"/>
  <c r="K673" i="31"/>
  <c r="K672" i="31"/>
  <c r="K671" i="31"/>
  <c r="K670" i="31"/>
  <c r="K669" i="31"/>
  <c r="K667" i="31"/>
  <c r="K666" i="31"/>
  <c r="K665" i="31"/>
  <c r="K664" i="31"/>
  <c r="K663" i="31"/>
  <c r="K662" i="31"/>
  <c r="K661" i="31"/>
  <c r="K659" i="31"/>
  <c r="K658" i="31"/>
  <c r="K657" i="31"/>
  <c r="K656" i="31"/>
  <c r="K655" i="31"/>
  <c r="K654" i="31"/>
  <c r="K653" i="31"/>
  <c r="K652" i="31"/>
  <c r="K651" i="31"/>
  <c r="K649" i="31"/>
  <c r="K648" i="31"/>
  <c r="K647" i="31"/>
  <c r="K645" i="31"/>
  <c r="K643" i="31"/>
  <c r="K641" i="31"/>
  <c r="K639" i="31"/>
  <c r="K637" i="31"/>
  <c r="K635" i="31"/>
  <c r="K634" i="31"/>
  <c r="K633" i="31"/>
  <c r="K631" i="31"/>
  <c r="K630" i="31"/>
  <c r="K629" i="31"/>
  <c r="K628" i="31"/>
  <c r="K627" i="31"/>
  <c r="K626" i="31"/>
  <c r="K625" i="31"/>
  <c r="K624" i="31"/>
  <c r="K623" i="31"/>
  <c r="K622" i="31"/>
  <c r="K621" i="31"/>
  <c r="K620" i="31"/>
  <c r="K619" i="31"/>
  <c r="K618" i="31"/>
  <c r="K617" i="31"/>
  <c r="K615" i="31"/>
  <c r="K614" i="31"/>
  <c r="K613" i="31"/>
  <c r="K611" i="31"/>
  <c r="K610" i="31"/>
  <c r="K609" i="31"/>
  <c r="K607" i="31"/>
  <c r="K605" i="31"/>
  <c r="K603" i="31"/>
  <c r="K602" i="31"/>
  <c r="K601" i="31"/>
  <c r="K600" i="31"/>
  <c r="K599" i="31"/>
  <c r="K598" i="31"/>
  <c r="K597" i="31"/>
  <c r="K596" i="31"/>
  <c r="K595" i="31"/>
  <c r="K594" i="31"/>
  <c r="K593" i="31"/>
  <c r="K592" i="31"/>
  <c r="K590" i="31"/>
  <c r="K589" i="31"/>
  <c r="K588" i="31"/>
  <c r="K587" i="31"/>
  <c r="K586" i="31"/>
  <c r="K585" i="31"/>
  <c r="K583" i="31"/>
  <c r="K582" i="31"/>
  <c r="K581" i="31"/>
  <c r="K580" i="31"/>
  <c r="K579" i="31"/>
  <c r="K578" i="31"/>
  <c r="K577" i="31"/>
  <c r="K576" i="31"/>
  <c r="K575" i="31"/>
  <c r="K574" i="31"/>
  <c r="K572" i="31"/>
  <c r="K571" i="31"/>
  <c r="K570" i="31"/>
  <c r="K569" i="31"/>
  <c r="K568" i="31"/>
  <c r="K567" i="31"/>
  <c r="K566" i="31"/>
  <c r="K565" i="31"/>
  <c r="K563" i="31"/>
  <c r="K562" i="31"/>
  <c r="K561" i="31"/>
  <c r="K560" i="31"/>
  <c r="K559" i="31"/>
  <c r="K558" i="31"/>
  <c r="K556" i="31"/>
  <c r="K554" i="31"/>
  <c r="K553" i="31"/>
  <c r="K551" i="31"/>
  <c r="K550" i="31"/>
  <c r="K549" i="31"/>
  <c r="K548" i="31"/>
  <c r="K547" i="31"/>
  <c r="K546" i="31"/>
  <c r="K545" i="31"/>
  <c r="K544" i="31"/>
  <c r="K543" i="31"/>
  <c r="K542" i="31"/>
  <c r="K540" i="31"/>
  <c r="K539" i="31"/>
  <c r="K538" i="31"/>
  <c r="K537" i="31"/>
  <c r="K536" i="31"/>
  <c r="K535" i="31"/>
  <c r="K533" i="31"/>
  <c r="K532" i="31"/>
  <c r="K531" i="31"/>
  <c r="K529" i="31"/>
  <c r="K528" i="31"/>
  <c r="K526" i="31"/>
  <c r="K525" i="31"/>
  <c r="K524" i="31"/>
  <c r="K522" i="31"/>
  <c r="K521" i="31"/>
  <c r="K520" i="31"/>
  <c r="K519" i="31"/>
  <c r="K518" i="31"/>
  <c r="K517" i="31"/>
  <c r="K516" i="31"/>
  <c r="K514" i="31"/>
  <c r="K513" i="31"/>
  <c r="K512" i="31"/>
  <c r="K511" i="31"/>
  <c r="K510" i="31"/>
  <c r="K509" i="31"/>
  <c r="K508" i="31"/>
  <c r="K507" i="31"/>
  <c r="K506" i="31"/>
  <c r="K505" i="31"/>
  <c r="K504" i="31"/>
  <c r="K503" i="31"/>
  <c r="K502" i="31"/>
  <c r="K501" i="31"/>
  <c r="K500" i="31"/>
  <c r="K499" i="31"/>
  <c r="K498" i="31"/>
  <c r="K497" i="31"/>
  <c r="K495" i="31"/>
  <c r="K494" i="31"/>
  <c r="K493" i="31"/>
  <c r="K492" i="31"/>
  <c r="K491" i="31"/>
  <c r="K490" i="31"/>
  <c r="K488" i="31"/>
  <c r="K486" i="31"/>
  <c r="K485" i="31"/>
  <c r="K483" i="31"/>
  <c r="K482" i="31"/>
  <c r="K481" i="31"/>
  <c r="K480" i="31"/>
  <c r="K479" i="31"/>
  <c r="K478" i="31"/>
  <c r="K476" i="31"/>
  <c r="K475" i="31"/>
  <c r="K474" i="31"/>
  <c r="K473" i="31"/>
  <c r="K472" i="31"/>
  <c r="K471" i="31"/>
  <c r="K470" i="31"/>
  <c r="K469" i="31"/>
  <c r="K467" i="31"/>
  <c r="K466" i="31"/>
  <c r="K464" i="31"/>
  <c r="K463" i="31"/>
  <c r="K462" i="31"/>
  <c r="K461" i="31"/>
  <c r="K460" i="31"/>
  <c r="K459" i="31"/>
  <c r="K458" i="31"/>
  <c r="K457" i="31"/>
  <c r="K456" i="31"/>
  <c r="K455" i="31"/>
  <c r="K453" i="31"/>
  <c r="K451" i="31"/>
  <c r="K449" i="31"/>
  <c r="K448" i="31"/>
  <c r="K447" i="31"/>
  <c r="K446" i="31"/>
  <c r="K445" i="31"/>
  <c r="K444" i="31"/>
  <c r="K443" i="31"/>
  <c r="K442" i="31"/>
  <c r="K441" i="31"/>
  <c r="K440" i="31"/>
  <c r="K438" i="31"/>
  <c r="K437" i="31"/>
  <c r="K436" i="31"/>
  <c r="K435" i="31"/>
  <c r="K434" i="31"/>
  <c r="K433" i="31"/>
  <c r="K432" i="31"/>
  <c r="K431" i="31"/>
  <c r="K429" i="31"/>
  <c r="K428" i="31"/>
  <c r="K427" i="31"/>
  <c r="K426" i="31"/>
  <c r="K425" i="31"/>
  <c r="K424" i="31"/>
  <c r="K423" i="31"/>
  <c r="K421" i="31"/>
  <c r="K420" i="31"/>
  <c r="K418" i="31"/>
  <c r="K417" i="31"/>
  <c r="K415" i="31"/>
  <c r="K414" i="31"/>
  <c r="K413" i="31"/>
  <c r="K411" i="31"/>
  <c r="K410" i="31"/>
  <c r="K409" i="31"/>
  <c r="K407" i="31"/>
  <c r="K406" i="31"/>
  <c r="K405" i="31"/>
  <c r="K404" i="31"/>
  <c r="K403" i="31"/>
  <c r="K402" i="31"/>
  <c r="K401" i="31"/>
  <c r="K400" i="31"/>
  <c r="K399" i="31"/>
  <c r="K398" i="31"/>
  <c r="K397" i="31"/>
  <c r="K396" i="31"/>
  <c r="K395" i="31"/>
  <c r="K394" i="31"/>
  <c r="K393" i="31"/>
  <c r="K392" i="31"/>
  <c r="K391" i="31"/>
  <c r="K389" i="31"/>
  <c r="K388" i="31"/>
  <c r="K387" i="31"/>
  <c r="K386" i="31"/>
  <c r="K385" i="31"/>
  <c r="K383" i="31"/>
  <c r="K382" i="31"/>
  <c r="K381" i="31"/>
  <c r="K380" i="31"/>
  <c r="K379" i="31"/>
  <c r="K378" i="31"/>
  <c r="K377" i="31"/>
  <c r="K376" i="31"/>
  <c r="K374" i="31"/>
  <c r="K372" i="31"/>
  <c r="K370" i="31"/>
  <c r="K368" i="31"/>
  <c r="K367" i="31"/>
  <c r="K365" i="31"/>
  <c r="K364" i="31"/>
  <c r="K363" i="31"/>
  <c r="K361" i="31"/>
  <c r="K360" i="31"/>
  <c r="K359" i="31"/>
  <c r="K357" i="31"/>
  <c r="K356" i="31"/>
  <c r="K355" i="31"/>
  <c r="K353" i="31"/>
  <c r="K352" i="31"/>
  <c r="K351" i="31"/>
  <c r="K350" i="31"/>
  <c r="K349" i="31"/>
  <c r="K348" i="31"/>
  <c r="K346" i="31"/>
  <c r="K344" i="31"/>
  <c r="K343" i="31"/>
  <c r="K342" i="31"/>
  <c r="K341" i="31"/>
  <c r="K340" i="31"/>
  <c r="K339" i="31"/>
  <c r="K338" i="31"/>
  <c r="K337" i="31"/>
  <c r="K336" i="31"/>
  <c r="K335" i="31"/>
  <c r="K334" i="31"/>
  <c r="K332" i="31"/>
  <c r="K330" i="31"/>
  <c r="K329" i="31"/>
  <c r="K328" i="31"/>
  <c r="K326" i="31"/>
  <c r="K325" i="31"/>
  <c r="K324" i="31"/>
  <c r="K323" i="31"/>
  <c r="K322" i="31"/>
  <c r="K320" i="31"/>
  <c r="K318" i="31"/>
  <c r="K317" i="31"/>
  <c r="K316" i="31"/>
  <c r="K315" i="31"/>
  <c r="K314" i="31"/>
  <c r="K313" i="31"/>
  <c r="K312" i="31"/>
  <c r="K311" i="31"/>
  <c r="K309" i="31"/>
  <c r="K308" i="31"/>
  <c r="K307" i="31"/>
  <c r="K306" i="31"/>
  <c r="K305" i="31"/>
  <c r="K303" i="31"/>
  <c r="K301" i="31"/>
  <c r="K300" i="31"/>
  <c r="K299" i="31"/>
  <c r="K298" i="31"/>
  <c r="K296" i="31"/>
  <c r="K295" i="31"/>
  <c r="K293" i="31"/>
  <c r="K292" i="31"/>
  <c r="K291" i="31"/>
  <c r="K290" i="31"/>
  <c r="K288" i="31"/>
  <c r="K287" i="31"/>
  <c r="K286" i="31"/>
  <c r="K285" i="31"/>
  <c r="K284" i="31"/>
  <c r="K282" i="31"/>
  <c r="K280" i="31"/>
  <c r="K278" i="31"/>
  <c r="K277" i="31"/>
  <c r="K276" i="31"/>
  <c r="K275" i="31"/>
  <c r="K274" i="31"/>
  <c r="K273" i="31"/>
  <c r="K272" i="31"/>
  <c r="K270" i="31"/>
  <c r="K268" i="31"/>
  <c r="K266" i="31"/>
  <c r="K265" i="31"/>
  <c r="K264" i="31"/>
  <c r="K262" i="31"/>
  <c r="K260" i="31"/>
  <c r="K259" i="31"/>
  <c r="K258" i="31"/>
  <c r="K257" i="31"/>
  <c r="K256" i="31"/>
  <c r="K255" i="31"/>
  <c r="K254" i="31"/>
  <c r="K252" i="31"/>
  <c r="K251" i="31"/>
  <c r="K250" i="31"/>
  <c r="K249" i="31"/>
  <c r="K248" i="31"/>
  <c r="K247" i="31"/>
  <c r="K246" i="31"/>
  <c r="K245" i="31"/>
  <c r="K243" i="31"/>
  <c r="K242" i="31"/>
  <c r="K241" i="31"/>
  <c r="K240" i="31"/>
  <c r="K238" i="31"/>
  <c r="K237" i="31"/>
  <c r="K235" i="31"/>
  <c r="K233" i="31"/>
  <c r="K232" i="31"/>
  <c r="K231" i="31"/>
  <c r="K229" i="31"/>
  <c r="K227" i="31"/>
  <c r="K226" i="31"/>
  <c r="K224" i="31"/>
  <c r="K223" i="31"/>
  <c r="K222" i="31"/>
  <c r="K221" i="31"/>
  <c r="K220" i="31"/>
  <c r="K219" i="31"/>
  <c r="K218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3" i="31"/>
  <c r="K202" i="31"/>
  <c r="K200" i="31"/>
  <c r="K199" i="31"/>
  <c r="K198" i="31"/>
  <c r="K197" i="31"/>
  <c r="K196" i="31"/>
  <c r="K194" i="31"/>
  <c r="K193" i="31"/>
  <c r="K191" i="31"/>
  <c r="K189" i="31"/>
  <c r="K188" i="31"/>
  <c r="K187" i="31"/>
  <c r="K186" i="31"/>
  <c r="K185" i="31"/>
  <c r="K184" i="31"/>
  <c r="K183" i="31"/>
  <c r="K182" i="31"/>
  <c r="K181" i="31"/>
  <c r="K180" i="31"/>
  <c r="K178" i="31"/>
  <c r="K177" i="31"/>
  <c r="K176" i="31"/>
  <c r="K174" i="31"/>
  <c r="K173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8" i="31"/>
  <c r="K156" i="31"/>
  <c r="K155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39" i="31"/>
  <c r="K138" i="31"/>
  <c r="K136" i="31"/>
  <c r="K135" i="31"/>
  <c r="K134" i="31"/>
  <c r="K133" i="31"/>
  <c r="K132" i="31"/>
  <c r="K131" i="31"/>
  <c r="K129" i="31"/>
  <c r="K127" i="31"/>
  <c r="K126" i="31"/>
  <c r="K125" i="31"/>
  <c r="K124" i="31"/>
  <c r="K123" i="31"/>
  <c r="K122" i="31"/>
  <c r="K121" i="31"/>
  <c r="K120" i="31"/>
  <c r="K119" i="31"/>
  <c r="K118" i="31"/>
  <c r="K116" i="31"/>
  <c r="K114" i="31"/>
  <c r="K113" i="31"/>
  <c r="K112" i="31"/>
  <c r="K111" i="31"/>
  <c r="K110" i="31"/>
  <c r="K109" i="31"/>
  <c r="K107" i="31"/>
  <c r="K106" i="31"/>
  <c r="K105" i="31"/>
  <c r="K104" i="31"/>
  <c r="K102" i="31"/>
  <c r="K100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5" i="31"/>
  <c r="K83" i="31"/>
  <c r="K82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5" i="31"/>
  <c r="K64" i="31"/>
  <c r="K63" i="31"/>
  <c r="K62" i="31"/>
  <c r="K61" i="31"/>
  <c r="K60" i="31"/>
  <c r="K59" i="31"/>
  <c r="K57" i="31"/>
  <c r="K56" i="31"/>
  <c r="K54" i="31"/>
  <c r="K52" i="31"/>
  <c r="K51" i="31"/>
  <c r="K50" i="31"/>
  <c r="K49" i="31"/>
  <c r="K47" i="31"/>
  <c r="K46" i="31"/>
  <c r="K44" i="31"/>
  <c r="K43" i="31"/>
  <c r="K42" i="31"/>
  <c r="K41" i="31"/>
  <c r="K40" i="31"/>
  <c r="K39" i="31"/>
  <c r="K38" i="31"/>
  <c r="K37" i="31"/>
  <c r="K35" i="31"/>
  <c r="K34" i="31"/>
  <c r="K32" i="31"/>
  <c r="K31" i="31"/>
  <c r="K30" i="31"/>
  <c r="K29" i="31"/>
  <c r="K28" i="31"/>
  <c r="K27" i="31"/>
  <c r="K25" i="31"/>
  <c r="K24" i="31"/>
  <c r="K23" i="31"/>
  <c r="K22" i="31"/>
  <c r="K21" i="31"/>
  <c r="K20" i="31"/>
  <c r="K19" i="31"/>
  <c r="K18" i="31"/>
  <c r="K17" i="31"/>
  <c r="K16" i="31"/>
  <c r="K14" i="31"/>
  <c r="K13" i="31"/>
  <c r="K12" i="31"/>
  <c r="K11" i="31"/>
  <c r="K9" i="31"/>
  <c r="K8" i="31"/>
  <c r="K7" i="31"/>
  <c r="K6" i="31"/>
  <c r="K5" i="31"/>
  <c r="K3" i="31"/>
  <c r="M2888" i="31"/>
  <c r="L2888" i="31"/>
  <c r="J2888" i="31"/>
  <c r="K2888" i="31" s="1"/>
  <c r="I2888" i="31"/>
  <c r="H2888" i="31"/>
  <c r="F2888" i="31"/>
  <c r="M2882" i="31"/>
  <c r="L2882" i="31"/>
  <c r="J2882" i="31"/>
  <c r="I2882" i="31"/>
  <c r="H2882" i="31"/>
  <c r="F2882" i="31"/>
  <c r="M2879" i="31"/>
  <c r="L2879" i="31"/>
  <c r="J2879" i="31"/>
  <c r="I2879" i="31"/>
  <c r="H2879" i="31"/>
  <c r="F2879" i="31"/>
  <c r="M2869" i="31"/>
  <c r="L2869" i="31"/>
  <c r="J2869" i="31"/>
  <c r="I2869" i="31"/>
  <c r="H2869" i="31"/>
  <c r="F2869" i="31"/>
  <c r="M2863" i="31"/>
  <c r="L2863" i="31"/>
  <c r="J2863" i="31"/>
  <c r="I2863" i="31"/>
  <c r="H2863" i="31"/>
  <c r="F2863" i="31"/>
  <c r="M2861" i="31"/>
  <c r="L2861" i="31"/>
  <c r="J2861" i="31"/>
  <c r="I2861" i="31"/>
  <c r="H2861" i="31"/>
  <c r="F2861" i="31"/>
  <c r="M2858" i="31"/>
  <c r="L2858" i="31"/>
  <c r="J2858" i="31"/>
  <c r="I2858" i="31"/>
  <c r="H2858" i="31"/>
  <c r="F2858" i="31"/>
  <c r="M2856" i="31"/>
  <c r="L2856" i="31"/>
  <c r="J2856" i="31"/>
  <c r="I2856" i="31"/>
  <c r="H2856" i="31"/>
  <c r="F2856" i="31"/>
  <c r="M2854" i="31"/>
  <c r="L2854" i="31"/>
  <c r="J2854" i="31"/>
  <c r="I2854" i="31"/>
  <c r="H2854" i="31"/>
  <c r="F2854" i="31"/>
  <c r="M2850" i="31"/>
  <c r="L2850" i="31"/>
  <c r="J2850" i="31"/>
  <c r="I2850" i="31"/>
  <c r="H2850" i="31"/>
  <c r="F2850" i="31"/>
  <c r="M2847" i="31"/>
  <c r="L2847" i="31"/>
  <c r="J2847" i="31"/>
  <c r="I2847" i="31"/>
  <c r="H2847" i="31"/>
  <c r="F2847" i="31"/>
  <c r="M2841" i="31"/>
  <c r="L2841" i="31"/>
  <c r="J2841" i="31"/>
  <c r="I2841" i="31"/>
  <c r="H2841" i="31"/>
  <c r="F2841" i="31"/>
  <c r="M2836" i="31"/>
  <c r="L2836" i="31"/>
  <c r="J2836" i="31"/>
  <c r="I2836" i="31"/>
  <c r="H2836" i="31"/>
  <c r="F2836" i="31"/>
  <c r="M2834" i="31"/>
  <c r="L2834" i="31"/>
  <c r="J2834" i="31"/>
  <c r="I2834" i="31"/>
  <c r="H2834" i="31"/>
  <c r="F2834" i="31"/>
  <c r="M2832" i="31"/>
  <c r="L2832" i="31"/>
  <c r="J2832" i="31"/>
  <c r="I2832" i="31"/>
  <c r="H2832" i="31"/>
  <c r="F2832" i="31"/>
  <c r="M2830" i="31"/>
  <c r="L2830" i="31"/>
  <c r="J2830" i="31"/>
  <c r="I2830" i="31"/>
  <c r="H2830" i="31"/>
  <c r="F2830" i="31"/>
  <c r="M2826" i="31"/>
  <c r="L2826" i="31"/>
  <c r="J2826" i="31"/>
  <c r="I2826" i="31"/>
  <c r="H2826" i="31"/>
  <c r="F2826" i="31"/>
  <c r="M2824" i="31"/>
  <c r="L2824" i="31"/>
  <c r="J2824" i="31"/>
  <c r="I2824" i="31"/>
  <c r="H2824" i="31"/>
  <c r="F2824" i="31"/>
  <c r="M2815" i="31"/>
  <c r="L2815" i="31"/>
  <c r="J2815" i="31"/>
  <c r="I2815" i="31"/>
  <c r="H2815" i="31"/>
  <c r="F2815" i="31"/>
  <c r="M2797" i="31"/>
  <c r="L2797" i="31"/>
  <c r="J2797" i="31"/>
  <c r="I2797" i="31"/>
  <c r="H2797" i="31"/>
  <c r="F2797" i="31"/>
  <c r="M2793" i="31"/>
  <c r="L2793" i="31"/>
  <c r="J2793" i="31"/>
  <c r="I2793" i="31"/>
  <c r="H2793" i="31"/>
  <c r="F2793" i="31"/>
  <c r="M2791" i="31"/>
  <c r="L2791" i="31"/>
  <c r="J2791" i="31"/>
  <c r="I2791" i="31"/>
  <c r="H2791" i="31"/>
  <c r="F2791" i="31"/>
  <c r="M2786" i="31"/>
  <c r="L2786" i="31"/>
  <c r="J2786" i="31"/>
  <c r="I2786" i="31"/>
  <c r="H2786" i="31"/>
  <c r="F2786" i="31"/>
  <c r="M2783" i="31"/>
  <c r="L2783" i="31"/>
  <c r="J2783" i="31"/>
  <c r="I2783" i="31"/>
  <c r="H2783" i="31"/>
  <c r="F2783" i="31"/>
  <c r="M2771" i="31"/>
  <c r="L2771" i="31"/>
  <c r="J2771" i="31"/>
  <c r="I2771" i="31"/>
  <c r="H2771" i="31"/>
  <c r="F2771" i="31"/>
  <c r="M2768" i="31"/>
  <c r="L2768" i="31"/>
  <c r="J2768" i="31"/>
  <c r="I2768" i="31"/>
  <c r="H2768" i="31"/>
  <c r="F2768" i="31"/>
  <c r="M2763" i="31"/>
  <c r="L2763" i="31"/>
  <c r="J2763" i="31"/>
  <c r="I2763" i="31"/>
  <c r="H2763" i="31"/>
  <c r="F2763" i="31"/>
  <c r="M2757" i="31"/>
  <c r="L2757" i="31"/>
  <c r="J2757" i="31"/>
  <c r="I2757" i="31"/>
  <c r="H2757" i="31"/>
  <c r="F2757" i="31"/>
  <c r="M2753" i="31"/>
  <c r="L2753" i="31"/>
  <c r="J2753" i="31"/>
  <c r="I2753" i="31"/>
  <c r="H2753" i="31"/>
  <c r="F2753" i="31"/>
  <c r="M2749" i="31"/>
  <c r="L2749" i="31"/>
  <c r="J2749" i="31"/>
  <c r="I2749" i="31"/>
  <c r="H2749" i="31"/>
  <c r="F2749" i="31"/>
  <c r="M2745" i="31"/>
  <c r="L2745" i="31"/>
  <c r="J2745" i="31"/>
  <c r="I2745" i="31"/>
  <c r="H2745" i="31"/>
  <c r="F2745" i="31"/>
  <c r="M2743" i="31"/>
  <c r="L2743" i="31"/>
  <c r="J2743" i="31"/>
  <c r="I2743" i="31"/>
  <c r="H2743" i="31"/>
  <c r="F2743" i="31"/>
  <c r="M2740" i="31"/>
  <c r="L2740" i="31"/>
  <c r="J2740" i="31"/>
  <c r="I2740" i="31"/>
  <c r="H2740" i="31"/>
  <c r="F2740" i="31"/>
  <c r="M2736" i="31"/>
  <c r="L2736" i="31"/>
  <c r="J2736" i="31"/>
  <c r="I2736" i="31"/>
  <c r="H2736" i="31"/>
  <c r="F2736" i="31"/>
  <c r="M2734" i="31"/>
  <c r="L2734" i="31"/>
  <c r="J2734" i="31"/>
  <c r="I2734" i="31"/>
  <c r="H2734" i="31"/>
  <c r="F2734" i="31"/>
  <c r="M2732" i="31"/>
  <c r="L2732" i="31"/>
  <c r="J2732" i="31"/>
  <c r="I2732" i="31"/>
  <c r="H2732" i="31"/>
  <c r="F2732" i="31"/>
  <c r="M2727" i="31"/>
  <c r="L2727" i="31"/>
  <c r="J2727" i="31"/>
  <c r="I2727" i="31"/>
  <c r="H2727" i="31"/>
  <c r="F2727" i="31"/>
  <c r="M2725" i="31"/>
  <c r="L2725" i="31"/>
  <c r="J2725" i="31"/>
  <c r="I2725" i="31"/>
  <c r="H2725" i="31"/>
  <c r="F2725" i="31"/>
  <c r="M2722" i="31"/>
  <c r="L2722" i="31"/>
  <c r="J2722" i="31"/>
  <c r="I2722" i="31"/>
  <c r="H2722" i="31"/>
  <c r="F2722" i="31"/>
  <c r="M2720" i="31"/>
  <c r="L2720" i="31"/>
  <c r="J2720" i="31"/>
  <c r="I2720" i="31"/>
  <c r="H2720" i="31"/>
  <c r="F2720" i="31"/>
  <c r="M2718" i="31"/>
  <c r="L2718" i="31"/>
  <c r="J2718" i="31"/>
  <c r="I2718" i="31"/>
  <c r="H2718" i="31"/>
  <c r="F2718" i="31"/>
  <c r="M2714" i="31"/>
  <c r="L2714" i="31"/>
  <c r="J2714" i="31"/>
  <c r="I2714" i="31"/>
  <c r="H2714" i="31"/>
  <c r="F2714" i="31"/>
  <c r="M2712" i="31"/>
  <c r="L2712" i="31"/>
  <c r="J2712" i="31"/>
  <c r="I2712" i="31"/>
  <c r="H2712" i="31"/>
  <c r="F2712" i="31"/>
  <c r="M2710" i="31"/>
  <c r="L2710" i="31"/>
  <c r="J2710" i="31"/>
  <c r="I2710" i="31"/>
  <c r="H2710" i="31"/>
  <c r="F2710" i="31"/>
  <c r="M2705" i="31"/>
  <c r="L2705" i="31"/>
  <c r="J2705" i="31"/>
  <c r="I2705" i="31"/>
  <c r="H2705" i="31"/>
  <c r="F2705" i="31"/>
  <c r="M2700" i="31"/>
  <c r="L2700" i="31"/>
  <c r="J2700" i="31"/>
  <c r="I2700" i="31"/>
  <c r="H2700" i="31"/>
  <c r="F2700" i="31"/>
  <c r="M2698" i="31"/>
  <c r="L2698" i="31"/>
  <c r="J2698" i="31"/>
  <c r="I2698" i="31"/>
  <c r="H2698" i="31"/>
  <c r="F2698" i="31"/>
  <c r="M2696" i="31"/>
  <c r="L2696" i="31"/>
  <c r="J2696" i="31"/>
  <c r="I2696" i="31"/>
  <c r="H2696" i="31"/>
  <c r="F2696" i="31"/>
  <c r="M2692" i="31"/>
  <c r="L2692" i="31"/>
  <c r="J2692" i="31"/>
  <c r="I2692" i="31"/>
  <c r="H2692" i="31"/>
  <c r="F2692" i="31"/>
  <c r="M2687" i="31"/>
  <c r="L2687" i="31"/>
  <c r="J2687" i="31"/>
  <c r="I2687" i="31"/>
  <c r="H2687" i="31"/>
  <c r="F2687" i="31"/>
  <c r="M2681" i="31"/>
  <c r="L2681" i="31"/>
  <c r="J2681" i="31"/>
  <c r="I2681" i="31"/>
  <c r="H2681" i="31"/>
  <c r="F2681" i="31"/>
  <c r="M2679" i="31"/>
  <c r="L2679" i="31"/>
  <c r="J2679" i="31"/>
  <c r="I2679" i="31"/>
  <c r="H2679" i="31"/>
  <c r="F2679" i="31"/>
  <c r="M2672" i="31"/>
  <c r="L2672" i="31"/>
  <c r="J2672" i="31"/>
  <c r="I2672" i="31"/>
  <c r="H2672" i="31"/>
  <c r="F2672" i="31"/>
  <c r="M2668" i="31"/>
  <c r="L2668" i="31"/>
  <c r="J2668" i="31"/>
  <c r="I2668" i="31"/>
  <c r="H2668" i="31"/>
  <c r="F2668" i="31"/>
  <c r="M2660" i="31"/>
  <c r="L2660" i="31"/>
  <c r="J2660" i="31"/>
  <c r="I2660" i="31"/>
  <c r="H2660" i="31"/>
  <c r="F2660" i="31"/>
  <c r="M2655" i="31"/>
  <c r="L2655" i="31"/>
  <c r="J2655" i="31"/>
  <c r="I2655" i="31"/>
  <c r="H2655" i="31"/>
  <c r="F2655" i="31"/>
  <c r="M2651" i="31"/>
  <c r="L2651" i="31"/>
  <c r="J2651" i="31"/>
  <c r="I2651" i="31"/>
  <c r="H2651" i="31"/>
  <c r="F2651" i="31"/>
  <c r="M2649" i="31"/>
  <c r="L2649" i="31"/>
  <c r="J2649" i="31"/>
  <c r="I2649" i="31"/>
  <c r="H2649" i="31"/>
  <c r="F2649" i="31"/>
  <c r="M2639" i="31"/>
  <c r="L2639" i="31"/>
  <c r="J2639" i="31"/>
  <c r="I2639" i="31"/>
  <c r="H2639" i="31"/>
  <c r="F2639" i="31"/>
  <c r="M2637" i="31"/>
  <c r="L2637" i="31"/>
  <c r="J2637" i="31"/>
  <c r="I2637" i="31"/>
  <c r="H2637" i="31"/>
  <c r="F2637" i="31"/>
  <c r="M2635" i="31"/>
  <c r="L2635" i="31"/>
  <c r="J2635" i="31"/>
  <c r="I2635" i="31"/>
  <c r="H2635" i="31"/>
  <c r="F2635" i="31"/>
  <c r="M2631" i="31"/>
  <c r="L2631" i="31"/>
  <c r="J2631" i="31"/>
  <c r="I2631" i="31"/>
  <c r="H2631" i="31"/>
  <c r="F2631" i="31"/>
  <c r="M2629" i="31"/>
  <c r="L2629" i="31"/>
  <c r="J2629" i="31"/>
  <c r="I2629" i="31"/>
  <c r="H2629" i="31"/>
  <c r="F2629" i="31"/>
  <c r="M2621" i="31"/>
  <c r="L2621" i="31"/>
  <c r="J2621" i="31"/>
  <c r="I2621" i="31"/>
  <c r="H2621" i="31"/>
  <c r="F2621" i="31"/>
  <c r="M2619" i="31"/>
  <c r="L2619" i="31"/>
  <c r="J2619" i="31"/>
  <c r="I2619" i="31"/>
  <c r="H2619" i="31"/>
  <c r="F2619" i="31"/>
  <c r="M2612" i="31"/>
  <c r="L2612" i="31"/>
  <c r="J2612" i="31"/>
  <c r="I2612" i="31"/>
  <c r="H2612" i="31"/>
  <c r="F2612" i="31"/>
  <c r="M2610" i="31"/>
  <c r="L2610" i="31"/>
  <c r="J2610" i="31"/>
  <c r="I2610" i="31"/>
  <c r="H2610" i="31"/>
  <c r="F2610" i="31"/>
  <c r="M2607" i="31"/>
  <c r="L2607" i="31"/>
  <c r="J2607" i="31"/>
  <c r="I2607" i="31"/>
  <c r="H2607" i="31"/>
  <c r="F2607" i="31"/>
  <c r="M2604" i="31"/>
  <c r="L2604" i="31"/>
  <c r="J2604" i="31"/>
  <c r="I2604" i="31"/>
  <c r="H2604" i="31"/>
  <c r="F2604" i="31"/>
  <c r="M2600" i="31"/>
  <c r="L2600" i="31"/>
  <c r="J2600" i="31"/>
  <c r="I2600" i="31"/>
  <c r="H2600" i="31"/>
  <c r="F2600" i="31"/>
  <c r="M2598" i="31"/>
  <c r="L2598" i="31"/>
  <c r="J2598" i="31"/>
  <c r="I2598" i="31"/>
  <c r="H2598" i="31"/>
  <c r="F2598" i="31"/>
  <c r="M2596" i="31"/>
  <c r="L2596" i="31"/>
  <c r="J2596" i="31"/>
  <c r="I2596" i="31"/>
  <c r="H2596" i="31"/>
  <c r="F2596" i="31"/>
  <c r="M2594" i="31"/>
  <c r="L2594" i="31"/>
  <c r="J2594" i="31"/>
  <c r="I2594" i="31"/>
  <c r="H2594" i="31"/>
  <c r="F2594" i="31"/>
  <c r="M2589" i="31"/>
  <c r="L2589" i="31"/>
  <c r="J2589" i="31"/>
  <c r="I2589" i="31"/>
  <c r="H2589" i="31"/>
  <c r="F2589" i="31"/>
  <c r="M2587" i="31"/>
  <c r="L2587" i="31"/>
  <c r="J2587" i="31"/>
  <c r="I2587" i="31"/>
  <c r="H2587" i="31"/>
  <c r="F2587" i="31"/>
  <c r="M2574" i="31"/>
  <c r="L2574" i="31"/>
  <c r="J2574" i="31"/>
  <c r="I2574" i="31"/>
  <c r="H2574" i="31"/>
  <c r="F2574" i="31"/>
  <c r="M2572" i="31"/>
  <c r="L2572" i="31"/>
  <c r="J2572" i="31"/>
  <c r="I2572" i="31"/>
  <c r="H2572" i="31"/>
  <c r="F2572" i="31"/>
  <c r="M2569" i="31"/>
  <c r="L2569" i="31"/>
  <c r="J2569" i="31"/>
  <c r="I2569" i="31"/>
  <c r="H2569" i="31"/>
  <c r="F2569" i="31"/>
  <c r="M2566" i="31"/>
  <c r="L2566" i="31"/>
  <c r="J2566" i="31"/>
  <c r="I2566" i="31"/>
  <c r="H2566" i="31"/>
  <c r="F2566" i="31"/>
  <c r="M2560" i="31"/>
  <c r="L2560" i="31"/>
  <c r="J2560" i="31"/>
  <c r="I2560" i="31"/>
  <c r="H2560" i="31"/>
  <c r="F2560" i="31"/>
  <c r="M2552" i="31"/>
  <c r="L2552" i="31"/>
  <c r="J2552" i="31"/>
  <c r="I2552" i="31"/>
  <c r="H2552" i="31"/>
  <c r="F2552" i="31"/>
  <c r="M2546" i="31"/>
  <c r="L2546" i="31"/>
  <c r="J2546" i="31"/>
  <c r="I2546" i="31"/>
  <c r="H2546" i="31"/>
  <c r="F2546" i="31"/>
  <c r="M2544" i="31"/>
  <c r="L2544" i="31"/>
  <c r="J2544" i="31"/>
  <c r="I2544" i="31"/>
  <c r="H2544" i="31"/>
  <c r="F2544" i="31"/>
  <c r="M2539" i="31"/>
  <c r="L2539" i="31"/>
  <c r="J2539" i="31"/>
  <c r="I2539" i="31"/>
  <c r="H2539" i="31"/>
  <c r="F2539" i="31"/>
  <c r="M2537" i="31"/>
  <c r="L2537" i="31"/>
  <c r="J2537" i="31"/>
  <c r="I2537" i="31"/>
  <c r="H2537" i="31"/>
  <c r="F2537" i="31"/>
  <c r="M2535" i="31"/>
  <c r="L2535" i="31"/>
  <c r="J2535" i="31"/>
  <c r="I2535" i="31"/>
  <c r="H2535" i="31"/>
  <c r="F2535" i="31"/>
  <c r="M2533" i="31"/>
  <c r="L2533" i="31"/>
  <c r="J2533" i="31"/>
  <c r="I2533" i="31"/>
  <c r="H2533" i="31"/>
  <c r="F2533" i="31"/>
  <c r="M2531" i="31"/>
  <c r="L2531" i="31"/>
  <c r="J2531" i="31"/>
  <c r="I2531" i="31"/>
  <c r="H2531" i="31"/>
  <c r="F2531" i="31"/>
  <c r="M2529" i="31"/>
  <c r="L2529" i="31"/>
  <c r="J2529" i="31"/>
  <c r="I2529" i="31"/>
  <c r="H2529" i="31"/>
  <c r="F2529" i="31"/>
  <c r="M2525" i="31"/>
  <c r="L2525" i="31"/>
  <c r="J2525" i="31"/>
  <c r="I2525" i="31"/>
  <c r="H2525" i="31"/>
  <c r="F2525" i="31"/>
  <c r="M2522" i="31"/>
  <c r="L2522" i="31"/>
  <c r="J2522" i="31"/>
  <c r="I2522" i="31"/>
  <c r="H2522" i="31"/>
  <c r="F2522" i="31"/>
  <c r="M2520" i="31"/>
  <c r="L2520" i="31"/>
  <c r="J2520" i="31"/>
  <c r="I2520" i="31"/>
  <c r="H2520" i="31"/>
  <c r="F2520" i="31"/>
  <c r="M2489" i="31"/>
  <c r="L2489" i="31"/>
  <c r="J2489" i="31"/>
  <c r="I2489" i="31"/>
  <c r="H2489" i="31"/>
  <c r="F2489" i="31"/>
  <c r="M2478" i="31"/>
  <c r="L2478" i="31"/>
  <c r="J2478" i="31"/>
  <c r="I2478" i="31"/>
  <c r="H2478" i="31"/>
  <c r="F2478" i="31"/>
  <c r="M2473" i="31"/>
  <c r="L2473" i="31"/>
  <c r="J2473" i="31"/>
  <c r="I2473" i="31"/>
  <c r="H2473" i="31"/>
  <c r="F2473" i="31"/>
  <c r="M2470" i="31"/>
  <c r="L2470" i="31"/>
  <c r="J2470" i="31"/>
  <c r="I2470" i="31"/>
  <c r="H2470" i="31"/>
  <c r="F2470" i="31"/>
  <c r="M2468" i="31"/>
  <c r="L2468" i="31"/>
  <c r="J2468" i="31"/>
  <c r="I2468" i="31"/>
  <c r="H2468" i="31"/>
  <c r="F2468" i="31"/>
  <c r="M2458" i="31"/>
  <c r="L2458" i="31"/>
  <c r="J2458" i="31"/>
  <c r="I2458" i="31"/>
  <c r="H2458" i="31"/>
  <c r="F2458" i="31"/>
  <c r="M2455" i="31"/>
  <c r="L2455" i="31"/>
  <c r="J2455" i="31"/>
  <c r="I2455" i="31"/>
  <c r="H2455" i="31"/>
  <c r="F2455" i="31"/>
  <c r="M2453" i="31"/>
  <c r="L2453" i="31"/>
  <c r="J2453" i="31"/>
  <c r="I2453" i="31"/>
  <c r="H2453" i="31"/>
  <c r="F2453" i="31"/>
  <c r="M2447" i="31"/>
  <c r="L2447" i="31"/>
  <c r="J2447" i="31"/>
  <c r="I2447" i="31"/>
  <c r="H2447" i="31"/>
  <c r="F2447" i="31"/>
  <c r="M2445" i="31"/>
  <c r="L2445" i="31"/>
  <c r="J2445" i="31"/>
  <c r="I2445" i="31"/>
  <c r="H2445" i="31"/>
  <c r="F2445" i="31"/>
  <c r="M2435" i="31"/>
  <c r="L2435" i="31"/>
  <c r="J2435" i="31"/>
  <c r="I2435" i="31"/>
  <c r="H2435" i="31"/>
  <c r="F2435" i="31"/>
  <c r="M2433" i="31"/>
  <c r="L2433" i="31"/>
  <c r="J2433" i="31"/>
  <c r="I2433" i="31"/>
  <c r="H2433" i="31"/>
  <c r="F2433" i="31"/>
  <c r="M2431" i="31"/>
  <c r="L2431" i="31"/>
  <c r="J2431" i="31"/>
  <c r="I2431" i="31"/>
  <c r="H2431" i="31"/>
  <c r="F2431" i="31"/>
  <c r="M2423" i="31"/>
  <c r="L2423" i="31"/>
  <c r="J2423" i="31"/>
  <c r="I2423" i="31"/>
  <c r="H2423" i="31"/>
  <c r="F2423" i="31"/>
  <c r="M2421" i="31"/>
  <c r="L2421" i="31"/>
  <c r="J2421" i="31"/>
  <c r="I2421" i="31"/>
  <c r="H2421" i="31"/>
  <c r="F2421" i="31"/>
  <c r="M2419" i="31"/>
  <c r="L2419" i="31"/>
  <c r="J2419" i="31"/>
  <c r="I2419" i="31"/>
  <c r="H2419" i="31"/>
  <c r="F2419" i="31"/>
  <c r="M2413" i="31"/>
  <c r="L2413" i="31"/>
  <c r="J2413" i="31"/>
  <c r="I2413" i="31"/>
  <c r="H2413" i="31"/>
  <c r="F2413" i="31"/>
  <c r="M2410" i="31"/>
  <c r="L2410" i="31"/>
  <c r="J2410" i="31"/>
  <c r="I2410" i="31"/>
  <c r="H2410" i="31"/>
  <c r="F2410" i="31"/>
  <c r="M2408" i="31"/>
  <c r="L2408" i="31"/>
  <c r="J2408" i="31"/>
  <c r="I2408" i="31"/>
  <c r="H2408" i="31"/>
  <c r="F2408" i="31"/>
  <c r="M2401" i="31"/>
  <c r="L2401" i="31"/>
  <c r="J2401" i="31"/>
  <c r="I2401" i="31"/>
  <c r="H2401" i="31"/>
  <c r="F2401" i="31"/>
  <c r="M2399" i="31"/>
  <c r="L2399" i="31"/>
  <c r="J2399" i="31"/>
  <c r="I2399" i="31"/>
  <c r="H2399" i="31"/>
  <c r="F2399" i="31"/>
  <c r="M2397" i="31"/>
  <c r="L2397" i="31"/>
  <c r="J2397" i="31"/>
  <c r="I2397" i="31"/>
  <c r="H2397" i="31"/>
  <c r="F2397" i="31"/>
  <c r="M2395" i="31"/>
  <c r="L2395" i="31"/>
  <c r="J2395" i="31"/>
  <c r="I2395" i="31"/>
  <c r="H2395" i="31"/>
  <c r="F2395" i="31"/>
  <c r="M2391" i="31"/>
  <c r="L2391" i="31"/>
  <c r="J2391" i="31"/>
  <c r="I2391" i="31"/>
  <c r="H2391" i="31"/>
  <c r="F2391" i="31"/>
  <c r="M2385" i="31"/>
  <c r="L2385" i="31"/>
  <c r="J2385" i="31"/>
  <c r="I2385" i="31"/>
  <c r="H2385" i="31"/>
  <c r="F2385" i="31"/>
  <c r="M2383" i="31"/>
  <c r="L2383" i="31"/>
  <c r="J2383" i="31"/>
  <c r="I2383" i="31"/>
  <c r="H2383" i="31"/>
  <c r="F2383" i="31"/>
  <c r="M2379" i="31"/>
  <c r="L2379" i="31"/>
  <c r="J2379" i="31"/>
  <c r="I2379" i="31"/>
  <c r="H2379" i="31"/>
  <c r="F2379" i="31"/>
  <c r="M2377" i="31"/>
  <c r="L2377" i="31"/>
  <c r="J2377" i="31"/>
  <c r="I2377" i="31"/>
  <c r="H2377" i="31"/>
  <c r="F2377" i="31"/>
  <c r="M2375" i="31"/>
  <c r="L2375" i="31"/>
  <c r="J2375" i="31"/>
  <c r="I2375" i="31"/>
  <c r="H2375" i="31"/>
  <c r="F2375" i="31"/>
  <c r="M2369" i="31"/>
  <c r="L2369" i="31"/>
  <c r="J2369" i="31"/>
  <c r="I2369" i="31"/>
  <c r="H2369" i="31"/>
  <c r="F2369" i="31"/>
  <c r="M2359" i="31"/>
  <c r="L2359" i="31"/>
  <c r="J2359" i="31"/>
  <c r="I2359" i="31"/>
  <c r="H2359" i="31"/>
  <c r="F2359" i="31"/>
  <c r="M2354" i="31"/>
  <c r="L2354" i="31"/>
  <c r="J2354" i="31"/>
  <c r="I2354" i="31"/>
  <c r="H2354" i="31"/>
  <c r="F2354" i="31"/>
  <c r="M2351" i="31"/>
  <c r="L2351" i="31"/>
  <c r="J2351" i="31"/>
  <c r="I2351" i="31"/>
  <c r="H2351" i="31"/>
  <c r="F2351" i="31"/>
  <c r="M2349" i="31"/>
  <c r="L2349" i="31"/>
  <c r="J2349" i="31"/>
  <c r="I2349" i="31"/>
  <c r="H2349" i="31"/>
  <c r="F2349" i="31"/>
  <c r="M2267" i="31"/>
  <c r="L2267" i="31"/>
  <c r="J2267" i="31"/>
  <c r="I2267" i="31"/>
  <c r="H2267" i="31"/>
  <c r="F2267" i="31"/>
  <c r="M2262" i="31"/>
  <c r="L2262" i="31"/>
  <c r="J2262" i="31"/>
  <c r="I2262" i="31"/>
  <c r="H2262" i="31"/>
  <c r="F2262" i="31"/>
  <c r="M2260" i="31"/>
  <c r="L2260" i="31"/>
  <c r="J2260" i="31"/>
  <c r="I2260" i="31"/>
  <c r="H2260" i="31"/>
  <c r="F2260" i="31"/>
  <c r="M2258" i="31"/>
  <c r="L2258" i="31"/>
  <c r="J2258" i="31"/>
  <c r="I2258" i="31"/>
  <c r="H2258" i="31"/>
  <c r="F2258" i="31"/>
  <c r="M2239" i="31"/>
  <c r="L2239" i="31"/>
  <c r="J2239" i="31"/>
  <c r="I2239" i="31"/>
  <c r="H2239" i="31"/>
  <c r="F2239" i="31"/>
  <c r="M2237" i="31"/>
  <c r="L2237" i="31"/>
  <c r="J2237" i="31"/>
  <c r="I2237" i="31"/>
  <c r="H2237" i="31"/>
  <c r="F2237" i="31"/>
  <c r="M2234" i="31"/>
  <c r="L2234" i="31"/>
  <c r="J2234" i="31"/>
  <c r="I2234" i="31"/>
  <c r="H2234" i="31"/>
  <c r="F2234" i="31"/>
  <c r="M2134" i="31"/>
  <c r="L2134" i="31"/>
  <c r="J2134" i="31"/>
  <c r="I2134" i="31"/>
  <c r="H2134" i="31"/>
  <c r="F2134" i="31"/>
  <c r="M2130" i="31"/>
  <c r="L2130" i="31"/>
  <c r="J2130" i="31"/>
  <c r="I2130" i="31"/>
  <c r="H2130" i="31"/>
  <c r="F2130" i="31"/>
  <c r="M2127" i="31"/>
  <c r="L2127" i="31"/>
  <c r="J2127" i="31"/>
  <c r="I2127" i="31"/>
  <c r="H2127" i="31"/>
  <c r="F2127" i="31"/>
  <c r="M2125" i="31"/>
  <c r="L2125" i="31"/>
  <c r="J2125" i="31"/>
  <c r="I2125" i="31"/>
  <c r="H2125" i="31"/>
  <c r="F2125" i="31"/>
  <c r="M2121" i="31"/>
  <c r="L2121" i="31"/>
  <c r="J2121" i="31"/>
  <c r="I2121" i="31"/>
  <c r="H2121" i="31"/>
  <c r="F2121" i="31"/>
  <c r="M2119" i="31"/>
  <c r="L2119" i="31"/>
  <c r="J2119" i="31"/>
  <c r="I2119" i="31"/>
  <c r="H2119" i="31"/>
  <c r="F2119" i="31"/>
  <c r="M2109" i="31"/>
  <c r="L2109" i="31"/>
  <c r="J2109" i="31"/>
  <c r="I2109" i="31"/>
  <c r="H2109" i="31"/>
  <c r="F2109" i="31"/>
  <c r="M2106" i="31"/>
  <c r="L2106" i="31"/>
  <c r="J2106" i="31"/>
  <c r="K2106" i="31" s="1"/>
  <c r="I2106" i="31"/>
  <c r="H2106" i="31"/>
  <c r="F2106" i="31"/>
  <c r="M2101" i="31"/>
  <c r="L2101" i="31"/>
  <c r="J2101" i="31"/>
  <c r="I2101" i="31"/>
  <c r="H2101" i="31"/>
  <c r="F2101" i="31"/>
  <c r="M2099" i="31"/>
  <c r="L2099" i="31"/>
  <c r="J2099" i="31"/>
  <c r="I2099" i="31"/>
  <c r="H2099" i="31"/>
  <c r="F2099" i="31"/>
  <c r="M2096" i="31"/>
  <c r="L2096" i="31"/>
  <c r="J2096" i="31"/>
  <c r="I2096" i="31"/>
  <c r="H2096" i="31"/>
  <c r="F2096" i="31"/>
  <c r="M2094" i="31"/>
  <c r="L2094" i="31"/>
  <c r="J2094" i="31"/>
  <c r="I2094" i="31"/>
  <c r="H2094" i="31"/>
  <c r="F2094" i="31"/>
  <c r="M2090" i="31"/>
  <c r="L2090" i="31"/>
  <c r="J2090" i="31"/>
  <c r="I2090" i="31"/>
  <c r="H2090" i="31"/>
  <c r="F2090" i="31"/>
  <c r="M2087" i="31"/>
  <c r="L2087" i="31"/>
  <c r="J2087" i="31"/>
  <c r="I2087" i="31"/>
  <c r="H2087" i="31"/>
  <c r="F2087" i="31"/>
  <c r="M2083" i="31"/>
  <c r="L2083" i="31"/>
  <c r="J2083" i="31"/>
  <c r="I2083" i="31"/>
  <c r="H2083" i="31"/>
  <c r="F2083" i="31"/>
  <c r="M2081" i="31"/>
  <c r="L2081" i="31"/>
  <c r="J2081" i="31"/>
  <c r="I2081" i="31"/>
  <c r="H2081" i="31"/>
  <c r="F2081" i="31"/>
  <c r="M2079" i="31"/>
  <c r="L2079" i="31"/>
  <c r="J2079" i="31"/>
  <c r="I2079" i="31"/>
  <c r="H2079" i="31"/>
  <c r="F2079" i="31"/>
  <c r="M2072" i="31"/>
  <c r="L2072" i="31"/>
  <c r="J2072" i="31"/>
  <c r="I2072" i="31"/>
  <c r="H2072" i="31"/>
  <c r="F2072" i="31"/>
  <c r="M2070" i="31"/>
  <c r="L2070" i="31"/>
  <c r="J2070" i="31"/>
  <c r="I2070" i="31"/>
  <c r="H2070" i="31"/>
  <c r="F2070" i="31"/>
  <c r="M2065" i="31"/>
  <c r="L2065" i="31"/>
  <c r="J2065" i="31"/>
  <c r="I2065" i="31"/>
  <c r="H2065" i="31"/>
  <c r="F2065" i="31"/>
  <c r="M2059" i="31"/>
  <c r="L2059" i="31"/>
  <c r="J2059" i="31"/>
  <c r="I2059" i="31"/>
  <c r="H2059" i="31"/>
  <c r="F2059" i="31"/>
  <c r="M2054" i="31"/>
  <c r="L2054" i="31"/>
  <c r="J2054" i="31"/>
  <c r="I2054" i="31"/>
  <c r="H2054" i="31"/>
  <c r="F2054" i="31"/>
  <c r="M2051" i="31"/>
  <c r="L2051" i="31"/>
  <c r="J2051" i="31"/>
  <c r="I2051" i="31"/>
  <c r="H2051" i="31"/>
  <c r="F2051" i="31"/>
  <c r="M2046" i="31"/>
  <c r="L2046" i="31"/>
  <c r="J2046" i="31"/>
  <c r="I2046" i="31"/>
  <c r="H2046" i="31"/>
  <c r="F2046" i="31"/>
  <c r="M2044" i="31"/>
  <c r="L2044" i="31"/>
  <c r="J2044" i="31"/>
  <c r="I2044" i="31"/>
  <c r="H2044" i="31"/>
  <c r="F2044" i="31"/>
  <c r="M2041" i="31"/>
  <c r="L2041" i="31"/>
  <c r="J2041" i="31"/>
  <c r="I2041" i="31"/>
  <c r="H2041" i="31"/>
  <c r="F2041" i="31"/>
  <c r="M2038" i="31"/>
  <c r="L2038" i="31"/>
  <c r="J2038" i="31"/>
  <c r="I2038" i="31"/>
  <c r="H2038" i="31"/>
  <c r="F2038" i="31"/>
  <c r="M2034" i="31"/>
  <c r="L2034" i="31"/>
  <c r="J2034" i="31"/>
  <c r="I2034" i="31"/>
  <c r="H2034" i="31"/>
  <c r="F2034" i="31"/>
  <c r="M2014" i="31"/>
  <c r="L2014" i="31"/>
  <c r="J2014" i="31"/>
  <c r="I2014" i="31"/>
  <c r="H2014" i="31"/>
  <c r="F2014" i="31"/>
  <c r="M2006" i="31"/>
  <c r="L2006" i="31"/>
  <c r="J2006" i="31"/>
  <c r="I2006" i="31"/>
  <c r="H2006" i="31"/>
  <c r="F2006" i="31"/>
  <c r="M2004" i="31"/>
  <c r="L2004" i="31"/>
  <c r="J2004" i="31"/>
  <c r="I2004" i="31"/>
  <c r="H2004" i="31"/>
  <c r="F2004" i="31"/>
  <c r="M2002" i="31"/>
  <c r="L2002" i="31"/>
  <c r="J2002" i="31"/>
  <c r="K2002" i="31" s="1"/>
  <c r="I2002" i="31"/>
  <c r="H2002" i="31"/>
  <c r="F2002" i="31"/>
  <c r="M1999" i="31"/>
  <c r="L1999" i="31"/>
  <c r="J1999" i="31"/>
  <c r="I1999" i="31"/>
  <c r="H1999" i="31"/>
  <c r="F1999" i="31"/>
  <c r="M1994" i="31"/>
  <c r="L1994" i="31"/>
  <c r="J1994" i="31"/>
  <c r="I1994" i="31"/>
  <c r="H1994" i="31"/>
  <c r="F1994" i="31"/>
  <c r="M1989" i="31"/>
  <c r="L1989" i="31"/>
  <c r="J1989" i="31"/>
  <c r="I1989" i="31"/>
  <c r="H1989" i="31"/>
  <c r="F1989" i="31"/>
  <c r="M1986" i="31"/>
  <c r="L1986" i="31"/>
  <c r="J1986" i="31"/>
  <c r="K1986" i="31" s="1"/>
  <c r="I1986" i="31"/>
  <c r="H1986" i="31"/>
  <c r="F1986" i="31"/>
  <c r="M1982" i="31"/>
  <c r="L1982" i="31"/>
  <c r="J1982" i="31"/>
  <c r="I1982" i="31"/>
  <c r="H1982" i="31"/>
  <c r="F1982" i="31"/>
  <c r="M1975" i="31"/>
  <c r="L1975" i="31"/>
  <c r="J1975" i="31"/>
  <c r="I1975" i="31"/>
  <c r="H1975" i="31"/>
  <c r="F1975" i="31"/>
  <c r="M1973" i="31"/>
  <c r="L1973" i="31"/>
  <c r="J1973" i="31"/>
  <c r="I1973" i="31"/>
  <c r="H1973" i="31"/>
  <c r="F1973" i="31"/>
  <c r="M1970" i="31"/>
  <c r="L1970" i="31"/>
  <c r="J1970" i="31"/>
  <c r="I1970" i="31"/>
  <c r="H1970" i="31"/>
  <c r="F1970" i="31"/>
  <c r="M1965" i="31"/>
  <c r="L1965" i="31"/>
  <c r="J1965" i="31"/>
  <c r="I1965" i="31"/>
  <c r="H1965" i="31"/>
  <c r="F1965" i="31"/>
  <c r="M1934" i="31"/>
  <c r="L1934" i="31"/>
  <c r="J1934" i="31"/>
  <c r="I1934" i="31"/>
  <c r="H1934" i="31"/>
  <c r="F1934" i="31"/>
  <c r="M1930" i="31"/>
  <c r="L1930" i="31"/>
  <c r="J1930" i="31"/>
  <c r="I1930" i="31"/>
  <c r="H1930" i="31"/>
  <c r="F1930" i="31"/>
  <c r="M1928" i="31"/>
  <c r="L1928" i="31"/>
  <c r="J1928" i="31"/>
  <c r="K1928" i="31" s="1"/>
  <c r="I1928" i="31"/>
  <c r="H1928" i="31"/>
  <c r="F1928" i="31"/>
  <c r="M1925" i="31"/>
  <c r="L1925" i="31"/>
  <c r="J1925" i="31"/>
  <c r="I1925" i="31"/>
  <c r="H1925" i="31"/>
  <c r="F1925" i="31"/>
  <c r="M1920" i="31"/>
  <c r="L1920" i="31"/>
  <c r="J1920" i="31"/>
  <c r="I1920" i="31"/>
  <c r="H1920" i="31"/>
  <c r="F1920" i="31"/>
  <c r="M1917" i="31"/>
  <c r="L1917" i="31"/>
  <c r="J1917" i="31"/>
  <c r="I1917" i="31"/>
  <c r="H1917" i="31"/>
  <c r="F1917" i="31"/>
  <c r="M1915" i="31"/>
  <c r="L1915" i="31"/>
  <c r="J1915" i="31"/>
  <c r="I1915" i="31"/>
  <c r="H1915" i="31"/>
  <c r="F1915" i="31"/>
  <c r="M1912" i="31"/>
  <c r="L1912" i="31"/>
  <c r="J1912" i="31"/>
  <c r="I1912" i="31"/>
  <c r="H1912" i="31"/>
  <c r="F1912" i="31"/>
  <c r="M1910" i="31"/>
  <c r="L1910" i="31"/>
  <c r="J1910" i="31"/>
  <c r="I1910" i="31"/>
  <c r="H1910" i="31"/>
  <c r="F1910" i="31"/>
  <c r="M1908" i="31"/>
  <c r="L1908" i="31"/>
  <c r="J1908" i="31"/>
  <c r="I1908" i="31"/>
  <c r="H1908" i="31"/>
  <c r="F1908" i="31"/>
  <c r="M1902" i="31"/>
  <c r="L1902" i="31"/>
  <c r="J1902" i="31"/>
  <c r="I1902" i="31"/>
  <c r="H1902" i="31"/>
  <c r="F1902" i="31"/>
  <c r="M1899" i="31"/>
  <c r="L1899" i="31"/>
  <c r="J1899" i="31"/>
  <c r="I1899" i="31"/>
  <c r="H1899" i="31"/>
  <c r="F1899" i="31"/>
  <c r="M1897" i="31"/>
  <c r="L1897" i="31"/>
  <c r="J1897" i="31"/>
  <c r="I1897" i="31"/>
  <c r="H1897" i="31"/>
  <c r="F1897" i="31"/>
  <c r="M1895" i="31"/>
  <c r="L1895" i="31"/>
  <c r="J1895" i="31"/>
  <c r="I1895" i="31"/>
  <c r="H1895" i="31"/>
  <c r="F1895" i="31"/>
  <c r="M1892" i="31"/>
  <c r="L1892" i="31"/>
  <c r="J1892" i="31"/>
  <c r="I1892" i="31"/>
  <c r="H1892" i="31"/>
  <c r="F1892" i="31"/>
  <c r="M1884" i="31"/>
  <c r="L1884" i="31"/>
  <c r="J1884" i="31"/>
  <c r="I1884" i="31"/>
  <c r="H1884" i="31"/>
  <c r="F1884" i="31"/>
  <c r="M1882" i="31"/>
  <c r="L1882" i="31"/>
  <c r="J1882" i="31"/>
  <c r="I1882" i="31"/>
  <c r="H1882" i="31"/>
  <c r="F1882" i="31"/>
  <c r="M1880" i="31"/>
  <c r="L1880" i="31"/>
  <c r="J1880" i="31"/>
  <c r="I1880" i="31"/>
  <c r="H1880" i="31"/>
  <c r="F1880" i="31"/>
  <c r="M1858" i="31"/>
  <c r="L1858" i="31"/>
  <c r="J1858" i="31"/>
  <c r="I1858" i="31"/>
  <c r="H1858" i="31"/>
  <c r="F1858" i="31"/>
  <c r="M1845" i="31"/>
  <c r="L1845" i="31"/>
  <c r="J1845" i="31"/>
  <c r="I1845" i="31"/>
  <c r="H1845" i="31"/>
  <c r="F1845" i="31"/>
  <c r="M1835" i="31"/>
  <c r="L1835" i="31"/>
  <c r="J1835" i="31"/>
  <c r="I1835" i="31"/>
  <c r="H1835" i="31"/>
  <c r="F1835" i="31"/>
  <c r="M1833" i="31"/>
  <c r="L1833" i="31"/>
  <c r="J1833" i="31"/>
  <c r="I1833" i="31"/>
  <c r="H1833" i="31"/>
  <c r="F1833" i="31"/>
  <c r="M1829" i="31"/>
  <c r="L1829" i="31"/>
  <c r="J1829" i="31"/>
  <c r="I1829" i="31"/>
  <c r="H1829" i="31"/>
  <c r="F1829" i="31"/>
  <c r="M1827" i="31"/>
  <c r="L1827" i="31"/>
  <c r="J1827" i="31"/>
  <c r="I1827" i="31"/>
  <c r="H1827" i="31"/>
  <c r="F1827" i="31"/>
  <c r="M1822" i="31"/>
  <c r="L1822" i="31"/>
  <c r="J1822" i="31"/>
  <c r="I1822" i="31"/>
  <c r="H1822" i="31"/>
  <c r="F1822" i="31"/>
  <c r="M1818" i="31"/>
  <c r="L1818" i="31"/>
  <c r="J1818" i="31"/>
  <c r="I1818" i="31"/>
  <c r="H1818" i="31"/>
  <c r="F1818" i="31"/>
  <c r="M1808" i="31"/>
  <c r="L1808" i="31"/>
  <c r="J1808" i="31"/>
  <c r="I1808" i="31"/>
  <c r="H1808" i="31"/>
  <c r="F1808" i="31"/>
  <c r="M1804" i="31"/>
  <c r="L1804" i="31"/>
  <c r="J1804" i="31"/>
  <c r="I1804" i="31"/>
  <c r="H1804" i="31"/>
  <c r="F1804" i="31"/>
  <c r="M1801" i="31"/>
  <c r="L1801" i="31"/>
  <c r="J1801" i="31"/>
  <c r="I1801" i="31"/>
  <c r="H1801" i="31"/>
  <c r="F1801" i="31"/>
  <c r="M1796" i="31"/>
  <c r="L1796" i="31"/>
  <c r="J1796" i="31"/>
  <c r="I1796" i="31"/>
  <c r="H1796" i="31"/>
  <c r="F1796" i="31"/>
  <c r="M1793" i="31"/>
  <c r="L1793" i="31"/>
  <c r="J1793" i="31"/>
  <c r="I1793" i="31"/>
  <c r="H1793" i="31"/>
  <c r="F1793" i="31"/>
  <c r="M1791" i="31"/>
  <c r="L1791" i="31"/>
  <c r="J1791" i="31"/>
  <c r="I1791" i="31"/>
  <c r="H1791" i="31"/>
  <c r="F1791" i="31"/>
  <c r="M1789" i="31"/>
  <c r="L1789" i="31"/>
  <c r="J1789" i="31"/>
  <c r="I1789" i="31"/>
  <c r="H1789" i="31"/>
  <c r="F1789" i="31"/>
  <c r="M1782" i="31"/>
  <c r="L1782" i="31"/>
  <c r="J1782" i="31"/>
  <c r="I1782" i="31"/>
  <c r="H1782" i="31"/>
  <c r="F1782" i="31"/>
  <c r="M1775" i="31"/>
  <c r="L1775" i="31"/>
  <c r="J1775" i="31"/>
  <c r="I1775" i="31"/>
  <c r="H1775" i="31"/>
  <c r="F1775" i="31"/>
  <c r="M1771" i="31"/>
  <c r="L1771" i="31"/>
  <c r="J1771" i="31"/>
  <c r="I1771" i="31"/>
  <c r="H1771" i="31"/>
  <c r="F1771" i="31"/>
  <c r="M1761" i="31"/>
  <c r="L1761" i="31"/>
  <c r="J1761" i="31"/>
  <c r="I1761" i="31"/>
  <c r="H1761" i="31"/>
  <c r="F1761" i="31"/>
  <c r="M1756" i="31"/>
  <c r="L1756" i="31"/>
  <c r="J1756" i="31"/>
  <c r="I1756" i="31"/>
  <c r="H1756" i="31"/>
  <c r="F1756" i="31"/>
  <c r="M1749" i="31"/>
  <c r="L1749" i="31"/>
  <c r="J1749" i="31"/>
  <c r="I1749" i="31"/>
  <c r="H1749" i="31"/>
  <c r="F1749" i="31"/>
  <c r="M1746" i="31"/>
  <c r="L1746" i="31"/>
  <c r="J1746" i="31"/>
  <c r="I1746" i="31"/>
  <c r="H1746" i="31"/>
  <c r="F1746" i="31"/>
  <c r="M1744" i="31"/>
  <c r="L1744" i="31"/>
  <c r="J1744" i="31"/>
  <c r="I1744" i="31"/>
  <c r="H1744" i="31"/>
  <c r="F1744" i="31"/>
  <c r="M1741" i="31"/>
  <c r="L1741" i="31"/>
  <c r="J1741" i="31"/>
  <c r="I1741" i="31"/>
  <c r="H1741" i="31"/>
  <c r="F1741" i="31"/>
  <c r="M1735" i="31"/>
  <c r="L1735" i="31"/>
  <c r="J1735" i="31"/>
  <c r="I1735" i="31"/>
  <c r="H1735" i="31"/>
  <c r="F1735" i="31"/>
  <c r="M1733" i="31"/>
  <c r="L1733" i="31"/>
  <c r="J1733" i="31"/>
  <c r="I1733" i="31"/>
  <c r="H1733" i="31"/>
  <c r="F1733" i="31"/>
  <c r="M1731" i="31"/>
  <c r="L1731" i="31"/>
  <c r="J1731" i="31"/>
  <c r="I1731" i="31"/>
  <c r="H1731" i="31"/>
  <c r="F1731" i="31"/>
  <c r="M1728" i="31"/>
  <c r="L1728" i="31"/>
  <c r="J1728" i="31"/>
  <c r="I1728" i="31"/>
  <c r="H1728" i="31"/>
  <c r="F1728" i="31"/>
  <c r="M1714" i="31"/>
  <c r="L1714" i="31"/>
  <c r="J1714" i="31"/>
  <c r="I1714" i="31"/>
  <c r="H1714" i="31"/>
  <c r="F1714" i="31"/>
  <c r="M1709" i="31"/>
  <c r="L1709" i="31"/>
  <c r="J1709" i="31"/>
  <c r="I1709" i="31"/>
  <c r="H1709" i="31"/>
  <c r="F1709" i="31"/>
  <c r="M1705" i="31"/>
  <c r="L1705" i="31"/>
  <c r="J1705" i="31"/>
  <c r="I1705" i="31"/>
  <c r="H1705" i="31"/>
  <c r="F1705" i="31"/>
  <c r="M1703" i="31"/>
  <c r="L1703" i="31"/>
  <c r="J1703" i="31"/>
  <c r="I1703" i="31"/>
  <c r="H1703" i="31"/>
  <c r="F1703" i="31"/>
  <c r="M1701" i="31"/>
  <c r="L1701" i="31"/>
  <c r="J1701" i="31"/>
  <c r="I1701" i="31"/>
  <c r="H1701" i="31"/>
  <c r="F1701" i="31"/>
  <c r="M1691" i="31"/>
  <c r="L1691" i="31"/>
  <c r="J1691" i="31"/>
  <c r="I1691" i="31"/>
  <c r="H1691" i="31"/>
  <c r="F1691" i="31"/>
  <c r="M1684" i="31"/>
  <c r="L1684" i="31"/>
  <c r="J1684" i="31"/>
  <c r="I1684" i="31"/>
  <c r="H1684" i="31"/>
  <c r="F1684" i="31"/>
  <c r="M1679" i="31"/>
  <c r="L1679" i="31"/>
  <c r="J1679" i="31"/>
  <c r="I1679" i="31"/>
  <c r="H1679" i="31"/>
  <c r="F1679" i="31"/>
  <c r="M1677" i="31"/>
  <c r="L1677" i="31"/>
  <c r="J1677" i="31"/>
  <c r="I1677" i="31"/>
  <c r="H1677" i="31"/>
  <c r="F1677" i="31"/>
  <c r="M1672" i="31"/>
  <c r="L1672" i="31"/>
  <c r="J1672" i="31"/>
  <c r="I1672" i="31"/>
  <c r="H1672" i="31"/>
  <c r="F1672" i="31"/>
  <c r="M1667" i="31"/>
  <c r="L1667" i="31"/>
  <c r="J1667" i="31"/>
  <c r="I1667" i="31"/>
  <c r="H1667" i="31"/>
  <c r="F1667" i="31"/>
  <c r="M1665" i="31"/>
  <c r="L1665" i="31"/>
  <c r="J1665" i="31"/>
  <c r="I1665" i="31"/>
  <c r="H1665" i="31"/>
  <c r="F1665" i="31"/>
  <c r="M1663" i="31"/>
  <c r="L1663" i="31"/>
  <c r="J1663" i="31"/>
  <c r="I1663" i="31"/>
  <c r="H1663" i="31"/>
  <c r="F1663" i="31"/>
  <c r="M1659" i="31"/>
  <c r="L1659" i="31"/>
  <c r="J1659" i="31"/>
  <c r="I1659" i="31"/>
  <c r="H1659" i="31"/>
  <c r="F1659" i="31"/>
  <c r="M1650" i="31"/>
  <c r="L1650" i="31"/>
  <c r="J1650" i="31"/>
  <c r="I1650" i="31"/>
  <c r="H1650" i="31"/>
  <c r="F1650" i="31"/>
  <c r="M1648" i="31"/>
  <c r="L1648" i="31"/>
  <c r="J1648" i="31"/>
  <c r="I1648" i="31"/>
  <c r="H1648" i="31"/>
  <c r="F1648" i="31"/>
  <c r="M1646" i="31"/>
  <c r="L1646" i="31"/>
  <c r="J1646" i="31"/>
  <c r="I1646" i="31"/>
  <c r="H1646" i="31"/>
  <c r="F1646" i="31"/>
  <c r="M1638" i="31"/>
  <c r="L1638" i="31"/>
  <c r="J1638" i="31"/>
  <c r="I1638" i="31"/>
  <c r="H1638" i="31"/>
  <c r="F1638" i="31"/>
  <c r="M1633" i="31"/>
  <c r="L1633" i="31"/>
  <c r="J1633" i="31"/>
  <c r="I1633" i="31"/>
  <c r="H1633" i="31"/>
  <c r="F1633" i="31"/>
  <c r="M1625" i="31"/>
  <c r="L1625" i="31"/>
  <c r="J1625" i="31"/>
  <c r="I1625" i="31"/>
  <c r="H1625" i="31"/>
  <c r="F1625" i="31"/>
  <c r="M1612" i="31"/>
  <c r="L1612" i="31"/>
  <c r="J1612" i="31"/>
  <c r="I1612" i="31"/>
  <c r="H1612" i="31"/>
  <c r="F1612" i="31"/>
  <c r="M1607" i="31"/>
  <c r="L1607" i="31"/>
  <c r="J1607" i="31"/>
  <c r="I1607" i="31"/>
  <c r="H1607" i="31"/>
  <c r="F1607" i="31"/>
  <c r="M1602" i="31"/>
  <c r="L1602" i="31"/>
  <c r="J1602" i="31"/>
  <c r="I1602" i="31"/>
  <c r="H1602" i="31"/>
  <c r="F1602" i="31"/>
  <c r="M1583" i="31"/>
  <c r="L1583" i="31"/>
  <c r="J1583" i="31"/>
  <c r="I1583" i="31"/>
  <c r="H1583" i="31"/>
  <c r="F1583" i="31"/>
  <c r="M1580" i="31"/>
  <c r="L1580" i="31"/>
  <c r="J1580" i="31"/>
  <c r="I1580" i="31"/>
  <c r="H1580" i="31"/>
  <c r="F1580" i="31"/>
  <c r="M1563" i="31"/>
  <c r="L1563" i="31"/>
  <c r="J1563" i="31"/>
  <c r="I1563" i="31"/>
  <c r="H1563" i="31"/>
  <c r="F1563" i="31"/>
  <c r="M1561" i="31"/>
  <c r="L1561" i="31"/>
  <c r="J1561" i="31"/>
  <c r="I1561" i="31"/>
  <c r="H1561" i="31"/>
  <c r="F1561" i="31"/>
  <c r="M1555" i="31"/>
  <c r="L1555" i="31"/>
  <c r="J1555" i="31"/>
  <c r="I1555" i="31"/>
  <c r="H1555" i="31"/>
  <c r="F1555" i="31"/>
  <c r="M1552" i="31"/>
  <c r="L1552" i="31"/>
  <c r="J1552" i="31"/>
  <c r="I1552" i="31"/>
  <c r="H1552" i="31"/>
  <c r="F1552" i="31"/>
  <c r="M1550" i="31"/>
  <c r="L1550" i="31"/>
  <c r="J1550" i="31"/>
  <c r="I1550" i="31"/>
  <c r="H1550" i="31"/>
  <c r="F1550" i="31"/>
  <c r="M1546" i="31"/>
  <c r="L1546" i="31"/>
  <c r="J1546" i="31"/>
  <c r="I1546" i="31"/>
  <c r="H1546" i="31"/>
  <c r="F1546" i="31"/>
  <c r="M1508" i="31"/>
  <c r="L1508" i="31"/>
  <c r="J1508" i="31"/>
  <c r="I1508" i="31"/>
  <c r="H1508" i="31"/>
  <c r="F1508" i="31"/>
  <c r="M1506" i="31"/>
  <c r="L1506" i="31"/>
  <c r="J1506" i="31"/>
  <c r="I1506" i="31"/>
  <c r="H1506" i="31"/>
  <c r="F1506" i="31"/>
  <c r="M1503" i="31"/>
  <c r="L1503" i="31"/>
  <c r="J1503" i="31"/>
  <c r="I1503" i="31"/>
  <c r="H1503" i="31"/>
  <c r="F1503" i="31"/>
  <c r="M1501" i="31"/>
  <c r="L1501" i="31"/>
  <c r="J1501" i="31"/>
  <c r="I1501" i="31"/>
  <c r="H1501" i="31"/>
  <c r="F1501" i="31"/>
  <c r="M1499" i="31"/>
  <c r="L1499" i="31"/>
  <c r="J1499" i="31"/>
  <c r="I1499" i="31"/>
  <c r="H1499" i="31"/>
  <c r="F1499" i="31"/>
  <c r="M1491" i="31"/>
  <c r="L1491" i="31"/>
  <c r="J1491" i="31"/>
  <c r="I1491" i="31"/>
  <c r="H1491" i="31"/>
  <c r="F1491" i="31"/>
  <c r="M1489" i="31"/>
  <c r="L1489" i="31"/>
  <c r="J1489" i="31"/>
  <c r="I1489" i="31"/>
  <c r="H1489" i="31"/>
  <c r="F1489" i="31"/>
  <c r="M1482" i="31"/>
  <c r="L1482" i="31"/>
  <c r="J1482" i="31"/>
  <c r="I1482" i="31"/>
  <c r="H1482" i="31"/>
  <c r="F1482" i="31"/>
  <c r="M1480" i="31"/>
  <c r="L1480" i="31"/>
  <c r="J1480" i="31"/>
  <c r="I1480" i="31"/>
  <c r="H1480" i="31"/>
  <c r="F1480" i="31"/>
  <c r="M1476" i="31"/>
  <c r="L1476" i="31"/>
  <c r="J1476" i="31"/>
  <c r="I1476" i="31"/>
  <c r="H1476" i="31"/>
  <c r="F1476" i="31"/>
  <c r="M1474" i="31"/>
  <c r="L1474" i="31"/>
  <c r="J1474" i="31"/>
  <c r="I1474" i="31"/>
  <c r="H1474" i="31"/>
  <c r="F1474" i="31"/>
  <c r="M1472" i="31"/>
  <c r="L1472" i="31"/>
  <c r="J1472" i="31"/>
  <c r="I1472" i="31"/>
  <c r="H1472" i="31"/>
  <c r="F1472" i="31"/>
  <c r="M1470" i="31"/>
  <c r="L1470" i="31"/>
  <c r="J1470" i="31"/>
  <c r="I1470" i="31"/>
  <c r="H1470" i="31"/>
  <c r="F1470" i="31"/>
  <c r="M1463" i="31"/>
  <c r="L1463" i="31"/>
  <c r="J1463" i="31"/>
  <c r="I1463" i="31"/>
  <c r="H1463" i="31"/>
  <c r="F1463" i="31"/>
  <c r="M1461" i="31"/>
  <c r="L1461" i="31"/>
  <c r="J1461" i="31"/>
  <c r="I1461" i="31"/>
  <c r="H1461" i="31"/>
  <c r="F1461" i="31"/>
  <c r="M1459" i="31"/>
  <c r="L1459" i="31"/>
  <c r="J1459" i="31"/>
  <c r="I1459" i="31"/>
  <c r="H1459" i="31"/>
  <c r="F1459" i="31"/>
  <c r="M1454" i="31"/>
  <c r="L1454" i="31"/>
  <c r="J1454" i="31"/>
  <c r="I1454" i="31"/>
  <c r="H1454" i="31"/>
  <c r="F1454" i="31"/>
  <c r="M1449" i="31"/>
  <c r="L1449" i="31"/>
  <c r="J1449" i="31"/>
  <c r="I1449" i="31"/>
  <c r="H1449" i="31"/>
  <c r="F1449" i="31"/>
  <c r="M1446" i="31"/>
  <c r="L1446" i="31"/>
  <c r="J1446" i="31"/>
  <c r="I1446" i="31"/>
  <c r="H1446" i="31"/>
  <c r="F1446" i="31"/>
  <c r="M1442" i="31"/>
  <c r="L1442" i="31"/>
  <c r="J1442" i="31"/>
  <c r="I1442" i="31"/>
  <c r="H1442" i="31"/>
  <c r="F1442" i="31"/>
  <c r="M1440" i="31"/>
  <c r="L1440" i="31"/>
  <c r="J1440" i="31"/>
  <c r="I1440" i="31"/>
  <c r="H1440" i="31"/>
  <c r="F1440" i="31"/>
  <c r="M1437" i="31"/>
  <c r="L1437" i="31"/>
  <c r="J1437" i="31"/>
  <c r="I1437" i="31"/>
  <c r="H1437" i="31"/>
  <c r="F1437" i="31"/>
  <c r="M1431" i="31"/>
  <c r="L1431" i="31"/>
  <c r="J1431" i="31"/>
  <c r="I1431" i="31"/>
  <c r="H1431" i="31"/>
  <c r="F1431" i="31"/>
  <c r="M1429" i="31"/>
  <c r="L1429" i="31"/>
  <c r="J1429" i="31"/>
  <c r="I1429" i="31"/>
  <c r="H1429" i="31"/>
  <c r="F1429" i="31"/>
  <c r="M1420" i="31"/>
  <c r="L1420" i="31"/>
  <c r="J1420" i="31"/>
  <c r="I1420" i="31"/>
  <c r="H1420" i="31"/>
  <c r="F1420" i="31"/>
  <c r="M1418" i="31"/>
  <c r="L1418" i="31"/>
  <c r="J1418" i="31"/>
  <c r="I1418" i="31"/>
  <c r="H1418" i="31"/>
  <c r="F1418" i="31"/>
  <c r="M1413" i="31"/>
  <c r="L1413" i="31"/>
  <c r="J1413" i="31"/>
  <c r="I1413" i="31"/>
  <c r="H1413" i="31"/>
  <c r="F1413" i="31"/>
  <c r="M1411" i="31"/>
  <c r="L1411" i="31"/>
  <c r="J1411" i="31"/>
  <c r="I1411" i="31"/>
  <c r="H1411" i="31"/>
  <c r="F1411" i="31"/>
  <c r="M1409" i="31"/>
  <c r="L1409" i="31"/>
  <c r="J1409" i="31"/>
  <c r="I1409" i="31"/>
  <c r="H1409" i="31"/>
  <c r="F1409" i="31"/>
  <c r="M1394" i="31"/>
  <c r="L1394" i="31"/>
  <c r="J1394" i="31"/>
  <c r="I1394" i="31"/>
  <c r="H1394" i="31"/>
  <c r="F1394" i="31"/>
  <c r="M1392" i="31"/>
  <c r="L1392" i="31"/>
  <c r="J1392" i="31"/>
  <c r="I1392" i="31"/>
  <c r="H1392" i="31"/>
  <c r="F1392" i="31"/>
  <c r="M1390" i="31"/>
  <c r="L1390" i="31"/>
  <c r="J1390" i="31"/>
  <c r="I1390" i="31"/>
  <c r="H1390" i="31"/>
  <c r="F1390" i="31"/>
  <c r="M1387" i="31"/>
  <c r="L1387" i="31"/>
  <c r="J1387" i="31"/>
  <c r="I1387" i="31"/>
  <c r="H1387" i="31"/>
  <c r="F1387" i="31"/>
  <c r="M1385" i="31"/>
  <c r="L1385" i="31"/>
  <c r="J1385" i="31"/>
  <c r="I1385" i="31"/>
  <c r="H1385" i="31"/>
  <c r="F1385" i="31"/>
  <c r="M1382" i="31"/>
  <c r="L1382" i="31"/>
  <c r="J1382" i="31"/>
  <c r="I1382" i="31"/>
  <c r="H1382" i="31"/>
  <c r="F1382" i="31"/>
  <c r="M1380" i="31"/>
  <c r="L1380" i="31"/>
  <c r="J1380" i="31"/>
  <c r="I1380" i="31"/>
  <c r="H1380" i="31"/>
  <c r="F1380" i="31"/>
  <c r="M1378" i="31"/>
  <c r="L1378" i="31"/>
  <c r="J1378" i="31"/>
  <c r="I1378" i="31"/>
  <c r="H1378" i="31"/>
  <c r="F1378" i="31"/>
  <c r="M1373" i="31"/>
  <c r="L1373" i="31"/>
  <c r="J1373" i="31"/>
  <c r="I1373" i="31"/>
  <c r="H1373" i="31"/>
  <c r="F1373" i="31"/>
  <c r="M1370" i="31"/>
  <c r="L1370" i="31"/>
  <c r="J1370" i="31"/>
  <c r="I1370" i="31"/>
  <c r="H1370" i="31"/>
  <c r="F1370" i="31"/>
  <c r="M1364" i="31"/>
  <c r="L1364" i="31"/>
  <c r="J1364" i="31"/>
  <c r="I1364" i="31"/>
  <c r="H1364" i="31"/>
  <c r="F1364" i="31"/>
  <c r="M1356" i="31"/>
  <c r="L1356" i="31"/>
  <c r="J1356" i="31"/>
  <c r="I1356" i="31"/>
  <c r="H1356" i="31"/>
  <c r="F1356" i="31"/>
  <c r="M1354" i="31"/>
  <c r="L1354" i="31"/>
  <c r="J1354" i="31"/>
  <c r="I1354" i="31"/>
  <c r="H1354" i="31"/>
  <c r="F1354" i="31"/>
  <c r="M1352" i="31"/>
  <c r="L1352" i="31"/>
  <c r="J1352" i="31"/>
  <c r="I1352" i="31"/>
  <c r="H1352" i="31"/>
  <c r="F1352" i="31"/>
  <c r="M1348" i="31"/>
  <c r="L1348" i="31"/>
  <c r="J1348" i="31"/>
  <c r="I1348" i="31"/>
  <c r="H1348" i="31"/>
  <c r="F1348" i="31"/>
  <c r="M1345" i="31"/>
  <c r="L1345" i="31"/>
  <c r="J1345" i="31"/>
  <c r="I1345" i="31"/>
  <c r="H1345" i="31"/>
  <c r="F1345" i="31"/>
  <c r="M1343" i="31"/>
  <c r="L1343" i="31"/>
  <c r="J1343" i="31"/>
  <c r="I1343" i="31"/>
  <c r="H1343" i="31"/>
  <c r="F1343" i="31"/>
  <c r="M1341" i="31"/>
  <c r="L1341" i="31"/>
  <c r="J1341" i="31"/>
  <c r="I1341" i="31"/>
  <c r="H1341" i="31"/>
  <c r="F1341" i="31"/>
  <c r="M1339" i="31"/>
  <c r="L1339" i="31"/>
  <c r="J1339" i="31"/>
  <c r="I1339" i="31"/>
  <c r="H1339" i="31"/>
  <c r="F1339" i="31"/>
  <c r="M1336" i="31"/>
  <c r="L1336" i="31"/>
  <c r="J1336" i="31"/>
  <c r="I1336" i="31"/>
  <c r="H1336" i="31"/>
  <c r="F1336" i="31"/>
  <c r="M1325" i="31"/>
  <c r="L1325" i="31"/>
  <c r="J1325" i="31"/>
  <c r="I1325" i="31"/>
  <c r="H1325" i="31"/>
  <c r="F1325" i="31"/>
  <c r="M1317" i="31"/>
  <c r="L1317" i="31"/>
  <c r="J1317" i="31"/>
  <c r="I1317" i="31"/>
  <c r="H1317" i="31"/>
  <c r="F1317" i="31"/>
  <c r="M1314" i="31"/>
  <c r="L1314" i="31"/>
  <c r="J1314" i="31"/>
  <c r="I1314" i="31"/>
  <c r="H1314" i="31"/>
  <c r="F1314" i="31"/>
  <c r="M1309" i="31"/>
  <c r="L1309" i="31"/>
  <c r="J1309" i="31"/>
  <c r="I1309" i="31"/>
  <c r="H1309" i="31"/>
  <c r="F1309" i="31"/>
  <c r="M1307" i="31"/>
  <c r="L1307" i="31"/>
  <c r="J1307" i="31"/>
  <c r="I1307" i="31"/>
  <c r="H1307" i="31"/>
  <c r="F1307" i="31"/>
  <c r="M1305" i="31"/>
  <c r="L1305" i="31"/>
  <c r="J1305" i="31"/>
  <c r="I1305" i="31"/>
  <c r="H1305" i="31"/>
  <c r="F1305" i="31"/>
  <c r="M1303" i="31"/>
  <c r="L1303" i="31"/>
  <c r="J1303" i="31"/>
  <c r="I1303" i="31"/>
  <c r="H1303" i="31"/>
  <c r="F1303" i="31"/>
  <c r="M1293" i="31"/>
  <c r="L1293" i="31"/>
  <c r="J1293" i="31"/>
  <c r="I1293" i="31"/>
  <c r="H1293" i="31"/>
  <c r="F1293" i="31"/>
  <c r="M1288" i="31"/>
  <c r="L1288" i="31"/>
  <c r="J1288" i="31"/>
  <c r="I1288" i="31"/>
  <c r="H1288" i="31"/>
  <c r="F1288" i="31"/>
  <c r="M1286" i="31"/>
  <c r="L1286" i="31"/>
  <c r="J1286" i="31"/>
  <c r="I1286" i="31"/>
  <c r="H1286" i="31"/>
  <c r="F1286" i="31"/>
  <c r="M1282" i="31"/>
  <c r="L1282" i="31"/>
  <c r="J1282" i="31"/>
  <c r="I1282" i="31"/>
  <c r="H1282" i="31"/>
  <c r="F1282" i="31"/>
  <c r="M1280" i="31"/>
  <c r="L1280" i="31"/>
  <c r="J1280" i="31"/>
  <c r="I1280" i="31"/>
  <c r="H1280" i="31"/>
  <c r="F1280" i="31"/>
  <c r="M1277" i="31"/>
  <c r="L1277" i="31"/>
  <c r="J1277" i="31"/>
  <c r="I1277" i="31"/>
  <c r="H1277" i="31"/>
  <c r="F1277" i="31"/>
  <c r="M1275" i="31"/>
  <c r="L1275" i="31"/>
  <c r="J1275" i="31"/>
  <c r="I1275" i="31"/>
  <c r="H1275" i="31"/>
  <c r="F1275" i="31"/>
  <c r="M1272" i="31"/>
  <c r="L1272" i="31"/>
  <c r="J1272" i="31"/>
  <c r="I1272" i="31"/>
  <c r="H1272" i="31"/>
  <c r="F1272" i="31"/>
  <c r="M1268" i="31"/>
  <c r="L1268" i="31"/>
  <c r="J1268" i="31"/>
  <c r="I1268" i="31"/>
  <c r="H1268" i="31"/>
  <c r="F1268" i="31"/>
  <c r="M1265" i="31"/>
  <c r="L1265" i="31"/>
  <c r="J1265" i="31"/>
  <c r="I1265" i="31"/>
  <c r="H1265" i="31"/>
  <c r="F1265" i="31"/>
  <c r="M1258" i="31"/>
  <c r="L1258" i="31"/>
  <c r="J1258" i="31"/>
  <c r="I1258" i="31"/>
  <c r="H1258" i="31"/>
  <c r="F1258" i="31"/>
  <c r="M1255" i="31"/>
  <c r="L1255" i="31"/>
  <c r="J1255" i="31"/>
  <c r="I1255" i="31"/>
  <c r="H1255" i="31"/>
  <c r="F1255" i="31"/>
  <c r="M1245" i="31"/>
  <c r="L1245" i="31"/>
  <c r="J1245" i="31"/>
  <c r="I1245" i="31"/>
  <c r="H1245" i="31"/>
  <c r="F1245" i="31"/>
  <c r="M1243" i="31"/>
  <c r="L1243" i="31"/>
  <c r="J1243" i="31"/>
  <c r="I1243" i="31"/>
  <c r="H1243" i="31"/>
  <c r="F1243" i="31"/>
  <c r="M1230" i="31"/>
  <c r="L1230" i="31"/>
  <c r="J1230" i="31"/>
  <c r="I1230" i="31"/>
  <c r="H1230" i="31"/>
  <c r="F1230" i="31"/>
  <c r="M1200" i="31"/>
  <c r="L1200" i="31"/>
  <c r="J1200" i="31"/>
  <c r="I1200" i="31"/>
  <c r="H1200" i="31"/>
  <c r="F1200" i="31"/>
  <c r="M1198" i="31"/>
  <c r="L1198" i="31"/>
  <c r="J1198" i="31"/>
  <c r="I1198" i="31"/>
  <c r="H1198" i="31"/>
  <c r="F1198" i="31"/>
  <c r="M1182" i="31"/>
  <c r="L1182" i="31"/>
  <c r="J1182" i="31"/>
  <c r="I1182" i="31"/>
  <c r="H1182" i="31"/>
  <c r="F1182" i="31"/>
  <c r="M1179" i="31"/>
  <c r="L1179" i="31"/>
  <c r="J1179" i="31"/>
  <c r="I1179" i="31"/>
  <c r="H1179" i="31"/>
  <c r="F1179" i="31"/>
  <c r="M1177" i="31"/>
  <c r="L1177" i="31"/>
  <c r="J1177" i="31"/>
  <c r="I1177" i="31"/>
  <c r="H1177" i="31"/>
  <c r="F1177" i="31"/>
  <c r="M1168" i="31"/>
  <c r="L1168" i="31"/>
  <c r="J1168" i="31"/>
  <c r="I1168" i="31"/>
  <c r="H1168" i="31"/>
  <c r="F1168" i="31"/>
  <c r="M1163" i="31"/>
  <c r="L1163" i="31"/>
  <c r="J1163" i="31"/>
  <c r="K1163" i="31" s="1"/>
  <c r="I1163" i="31"/>
  <c r="H1163" i="31"/>
  <c r="F1163" i="31"/>
  <c r="M1160" i="31"/>
  <c r="L1160" i="31"/>
  <c r="J1160" i="31"/>
  <c r="I1160" i="31"/>
  <c r="H1160" i="31"/>
  <c r="F1160" i="31"/>
  <c r="M1157" i="31"/>
  <c r="L1157" i="31"/>
  <c r="J1157" i="31"/>
  <c r="I1157" i="31"/>
  <c r="H1157" i="31"/>
  <c r="F1157" i="31"/>
  <c r="M1153" i="31"/>
  <c r="L1153" i="31"/>
  <c r="J1153" i="31"/>
  <c r="I1153" i="31"/>
  <c r="H1153" i="31"/>
  <c r="F1153" i="31"/>
  <c r="M1151" i="31"/>
  <c r="L1151" i="31"/>
  <c r="J1151" i="31"/>
  <c r="I1151" i="31"/>
  <c r="H1151" i="31"/>
  <c r="F1151" i="31"/>
  <c r="M1147" i="31"/>
  <c r="L1147" i="31"/>
  <c r="J1147" i="31"/>
  <c r="I1147" i="31"/>
  <c r="H1147" i="31"/>
  <c r="F1147" i="31"/>
  <c r="M1143" i="31"/>
  <c r="L1143" i="31"/>
  <c r="J1143" i="31"/>
  <c r="I1143" i="31"/>
  <c r="H1143" i="31"/>
  <c r="F1143" i="31"/>
  <c r="M1119" i="31"/>
  <c r="L1119" i="31"/>
  <c r="J1119" i="31"/>
  <c r="I1119" i="31"/>
  <c r="H1119" i="31"/>
  <c r="F1119" i="31"/>
  <c r="M1117" i="31"/>
  <c r="L1117" i="31"/>
  <c r="J1117" i="31"/>
  <c r="I1117" i="31"/>
  <c r="H1117" i="31"/>
  <c r="F1117" i="31"/>
  <c r="M1106" i="31"/>
  <c r="L1106" i="31"/>
  <c r="J1106" i="31"/>
  <c r="I1106" i="31"/>
  <c r="H1106" i="31"/>
  <c r="F1106" i="31"/>
  <c r="M1104" i="31"/>
  <c r="L1104" i="31"/>
  <c r="J1104" i="31"/>
  <c r="I1104" i="31"/>
  <c r="H1104" i="31"/>
  <c r="F1104" i="31"/>
  <c r="M1100" i="31"/>
  <c r="L1100" i="31"/>
  <c r="J1100" i="31"/>
  <c r="I1100" i="31"/>
  <c r="H1100" i="31"/>
  <c r="F1100" i="31"/>
  <c r="M1092" i="31"/>
  <c r="L1092" i="31"/>
  <c r="J1092" i="31"/>
  <c r="K1092" i="31" s="1"/>
  <c r="I1092" i="31"/>
  <c r="H1092" i="31"/>
  <c r="F1092" i="31"/>
  <c r="M1088" i="31"/>
  <c r="L1088" i="31"/>
  <c r="J1088" i="31"/>
  <c r="I1088" i="31"/>
  <c r="H1088" i="31"/>
  <c r="F1088" i="31"/>
  <c r="M1086" i="31"/>
  <c r="L1086" i="31"/>
  <c r="J1086" i="31"/>
  <c r="I1086" i="31"/>
  <c r="H1086" i="31"/>
  <c r="F1086" i="31"/>
  <c r="M1083" i="31"/>
  <c r="L1083" i="31"/>
  <c r="J1083" i="31"/>
  <c r="I1083" i="31"/>
  <c r="H1083" i="31"/>
  <c r="F1083" i="31"/>
  <c r="M1073" i="31"/>
  <c r="L1073" i="31"/>
  <c r="J1073" i="31"/>
  <c r="I1073" i="31"/>
  <c r="H1073" i="31"/>
  <c r="F1073" i="31"/>
  <c r="M1071" i="31"/>
  <c r="L1071" i="31"/>
  <c r="J1071" i="31"/>
  <c r="I1071" i="31"/>
  <c r="H1071" i="31"/>
  <c r="F1071" i="31"/>
  <c r="M1066" i="31"/>
  <c r="L1066" i="31"/>
  <c r="J1066" i="31"/>
  <c r="I1066" i="31"/>
  <c r="H1066" i="31"/>
  <c r="F1066" i="31"/>
  <c r="M1064" i="31"/>
  <c r="L1064" i="31"/>
  <c r="J1064" i="31"/>
  <c r="I1064" i="31"/>
  <c r="H1064" i="31"/>
  <c r="F1064" i="31"/>
  <c r="M1061" i="31"/>
  <c r="L1061" i="31"/>
  <c r="J1061" i="31"/>
  <c r="I1061" i="31"/>
  <c r="H1061" i="31"/>
  <c r="F1061" i="31"/>
  <c r="M1034" i="31"/>
  <c r="L1034" i="31"/>
  <c r="J1034" i="31"/>
  <c r="I1034" i="31"/>
  <c r="H1034" i="31"/>
  <c r="F1034" i="31"/>
  <c r="M1032" i="31"/>
  <c r="L1032" i="31"/>
  <c r="J1032" i="31"/>
  <c r="I1032" i="31"/>
  <c r="H1032" i="31"/>
  <c r="F1032" i="31"/>
  <c r="M1028" i="31"/>
  <c r="L1028" i="31"/>
  <c r="J1028" i="31"/>
  <c r="I1028" i="31"/>
  <c r="H1028" i="31"/>
  <c r="F1028" i="31"/>
  <c r="M1026" i="31"/>
  <c r="L1026" i="31"/>
  <c r="J1026" i="31"/>
  <c r="K1026" i="31" s="1"/>
  <c r="I1026" i="31"/>
  <c r="H1026" i="31"/>
  <c r="F1026" i="31"/>
  <c r="M1024" i="31"/>
  <c r="L1024" i="31"/>
  <c r="J1024" i="31"/>
  <c r="I1024" i="31"/>
  <c r="H1024" i="31"/>
  <c r="F1024" i="31"/>
  <c r="M1011" i="31"/>
  <c r="L1011" i="31"/>
  <c r="J1011" i="31"/>
  <c r="I1011" i="31"/>
  <c r="H1011" i="31"/>
  <c r="F1011" i="31"/>
  <c r="M998" i="31"/>
  <c r="L998" i="31"/>
  <c r="J998" i="31"/>
  <c r="I998" i="31"/>
  <c r="H998" i="31"/>
  <c r="F998" i="31"/>
  <c r="M995" i="31"/>
  <c r="L995" i="31"/>
  <c r="J995" i="31"/>
  <c r="I995" i="31"/>
  <c r="H995" i="31"/>
  <c r="F995" i="31"/>
  <c r="M993" i="31"/>
  <c r="L993" i="31"/>
  <c r="J993" i="31"/>
  <c r="I993" i="31"/>
  <c r="H993" i="31"/>
  <c r="F993" i="31"/>
  <c r="M989" i="31"/>
  <c r="L989" i="31"/>
  <c r="J989" i="31"/>
  <c r="I989" i="31"/>
  <c r="H989" i="31"/>
  <c r="F989" i="31"/>
  <c r="M974" i="31"/>
  <c r="L974" i="31"/>
  <c r="J974" i="31"/>
  <c r="I974" i="31"/>
  <c r="H974" i="31"/>
  <c r="F974" i="31"/>
  <c r="M970" i="31"/>
  <c r="L970" i="31"/>
  <c r="J970" i="31"/>
  <c r="I970" i="31"/>
  <c r="H970" i="31"/>
  <c r="F970" i="31"/>
  <c r="M968" i="31"/>
  <c r="L968" i="31"/>
  <c r="J968" i="31"/>
  <c r="I968" i="31"/>
  <c r="H968" i="31"/>
  <c r="F968" i="31"/>
  <c r="M965" i="31"/>
  <c r="L965" i="31"/>
  <c r="J965" i="31"/>
  <c r="I965" i="31"/>
  <c r="H965" i="31"/>
  <c r="F965" i="31"/>
  <c r="M959" i="31"/>
  <c r="L959" i="31"/>
  <c r="J959" i="31"/>
  <c r="I959" i="31"/>
  <c r="H959" i="31"/>
  <c r="F959" i="31"/>
  <c r="M946" i="31"/>
  <c r="L946" i="31"/>
  <c r="J946" i="31"/>
  <c r="I946" i="31"/>
  <c r="H946" i="31"/>
  <c r="F946" i="31"/>
  <c r="M942" i="31"/>
  <c r="L942" i="31"/>
  <c r="J942" i="31"/>
  <c r="I942" i="31"/>
  <c r="H942" i="31"/>
  <c r="F942" i="31"/>
  <c r="M940" i="31"/>
  <c r="L940" i="31"/>
  <c r="J940" i="31"/>
  <c r="I940" i="31"/>
  <c r="H940" i="31"/>
  <c r="F940" i="31"/>
  <c r="M937" i="31"/>
  <c r="L937" i="31"/>
  <c r="J937" i="31"/>
  <c r="I937" i="31"/>
  <c r="H937" i="31"/>
  <c r="F937" i="31"/>
  <c r="M933" i="31"/>
  <c r="L933" i="31"/>
  <c r="J933" i="31"/>
  <c r="I933" i="31"/>
  <c r="H933" i="31"/>
  <c r="F933" i="31"/>
  <c r="M926" i="31"/>
  <c r="L926" i="31"/>
  <c r="J926" i="31"/>
  <c r="I926" i="31"/>
  <c r="H926" i="31"/>
  <c r="F926" i="31"/>
  <c r="M923" i="31"/>
  <c r="L923" i="31"/>
  <c r="J923" i="31"/>
  <c r="I923" i="31"/>
  <c r="H923" i="31"/>
  <c r="F923" i="31"/>
  <c r="M918" i="31"/>
  <c r="L918" i="31"/>
  <c r="J918" i="31"/>
  <c r="K918" i="31" s="1"/>
  <c r="I918" i="31"/>
  <c r="H918" i="31"/>
  <c r="F918" i="31"/>
  <c r="M904" i="31"/>
  <c r="L904" i="31"/>
  <c r="J904" i="31"/>
  <c r="I904" i="31"/>
  <c r="H904" i="31"/>
  <c r="F904" i="31"/>
  <c r="M896" i="31"/>
  <c r="L896" i="31"/>
  <c r="J896" i="31"/>
  <c r="I896" i="31"/>
  <c r="H896" i="31"/>
  <c r="F896" i="31"/>
  <c r="M892" i="31"/>
  <c r="L892" i="31"/>
  <c r="J892" i="31"/>
  <c r="I892" i="31"/>
  <c r="H892" i="31"/>
  <c r="F892" i="31"/>
  <c r="M890" i="31"/>
  <c r="L890" i="31"/>
  <c r="J890" i="31"/>
  <c r="I890" i="31"/>
  <c r="H890" i="31"/>
  <c r="F890" i="31"/>
  <c r="M888" i="31"/>
  <c r="L888" i="31"/>
  <c r="J888" i="31"/>
  <c r="I888" i="31"/>
  <c r="H888" i="31"/>
  <c r="F888" i="31"/>
  <c r="M881" i="31"/>
  <c r="L881" i="31"/>
  <c r="J881" i="31"/>
  <c r="I881" i="31"/>
  <c r="H881" i="31"/>
  <c r="F881" i="31"/>
  <c r="M871" i="31"/>
  <c r="L871" i="31"/>
  <c r="J871" i="31"/>
  <c r="I871" i="31"/>
  <c r="H871" i="31"/>
  <c r="F871" i="31"/>
  <c r="M861" i="31"/>
  <c r="L861" i="31"/>
  <c r="J861" i="31"/>
  <c r="I861" i="31"/>
  <c r="H861" i="31"/>
  <c r="F861" i="31"/>
  <c r="M859" i="31"/>
  <c r="L859" i="31"/>
  <c r="J859" i="31"/>
  <c r="I859" i="31"/>
  <c r="H859" i="31"/>
  <c r="F859" i="31"/>
  <c r="M839" i="31"/>
  <c r="L839" i="31"/>
  <c r="J839" i="31"/>
  <c r="I839" i="31"/>
  <c r="H839" i="31"/>
  <c r="F839" i="31"/>
  <c r="M835" i="31"/>
  <c r="L835" i="31"/>
  <c r="J835" i="31"/>
  <c r="I835" i="31"/>
  <c r="H835" i="31"/>
  <c r="F835" i="31"/>
  <c r="M824" i="31"/>
  <c r="L824" i="31"/>
  <c r="J824" i="31"/>
  <c r="I824" i="31"/>
  <c r="H824" i="31"/>
  <c r="F824" i="31"/>
  <c r="M819" i="31"/>
  <c r="L819" i="31"/>
  <c r="J819" i="31"/>
  <c r="I819" i="31"/>
  <c r="H819" i="31"/>
  <c r="F819" i="31"/>
  <c r="M812" i="31"/>
  <c r="L812" i="31"/>
  <c r="J812" i="31"/>
  <c r="I812" i="31"/>
  <c r="H812" i="31"/>
  <c r="F812" i="31"/>
  <c r="M810" i="31"/>
  <c r="L810" i="31"/>
  <c r="J810" i="31"/>
  <c r="I810" i="31"/>
  <c r="H810" i="31"/>
  <c r="F810" i="31"/>
  <c r="M801" i="31"/>
  <c r="L801" i="31"/>
  <c r="J801" i="31"/>
  <c r="I801" i="31"/>
  <c r="H801" i="31"/>
  <c r="F801" i="31"/>
  <c r="M799" i="31"/>
  <c r="L799" i="31"/>
  <c r="J799" i="31"/>
  <c r="I799" i="31"/>
  <c r="H799" i="31"/>
  <c r="F799" i="31"/>
  <c r="M792" i="31"/>
  <c r="L792" i="31"/>
  <c r="J792" i="31"/>
  <c r="I792" i="31"/>
  <c r="H792" i="31"/>
  <c r="F792" i="31"/>
  <c r="M789" i="31"/>
  <c r="L789" i="31"/>
  <c r="J789" i="31"/>
  <c r="I789" i="31"/>
  <c r="H789" i="31"/>
  <c r="F789" i="31"/>
  <c r="M781" i="31"/>
  <c r="L781" i="31"/>
  <c r="J781" i="31"/>
  <c r="I781" i="31"/>
  <c r="H781" i="31"/>
  <c r="F781" i="31"/>
  <c r="M771" i="31"/>
  <c r="L771" i="31"/>
  <c r="J771" i="31"/>
  <c r="I771" i="31"/>
  <c r="H771" i="31"/>
  <c r="F771" i="31"/>
  <c r="M769" i="31"/>
  <c r="L769" i="31"/>
  <c r="J769" i="31"/>
  <c r="I769" i="31"/>
  <c r="H769" i="31"/>
  <c r="F769" i="31"/>
  <c r="M764" i="31"/>
  <c r="L764" i="31"/>
  <c r="J764" i="31"/>
  <c r="I764" i="31"/>
  <c r="H764" i="31"/>
  <c r="F764" i="31"/>
  <c r="M761" i="31"/>
  <c r="L761" i="31"/>
  <c r="J761" i="31"/>
  <c r="I761" i="31"/>
  <c r="H761" i="31"/>
  <c r="F761" i="31"/>
  <c r="M757" i="31"/>
  <c r="L757" i="31"/>
  <c r="J757" i="31"/>
  <c r="I757" i="31"/>
  <c r="H757" i="31"/>
  <c r="F757" i="31"/>
  <c r="M752" i="31"/>
  <c r="L752" i="31"/>
  <c r="J752" i="31"/>
  <c r="I752" i="31"/>
  <c r="H752" i="31"/>
  <c r="F752" i="31"/>
  <c r="M750" i="31"/>
  <c r="L750" i="31"/>
  <c r="J750" i="31"/>
  <c r="I750" i="31"/>
  <c r="H750" i="31"/>
  <c r="F750" i="31"/>
  <c r="M746" i="31"/>
  <c r="L746" i="31"/>
  <c r="J746" i="31"/>
  <c r="I746" i="31"/>
  <c r="H746" i="31"/>
  <c r="F746" i="31"/>
  <c r="M743" i="31"/>
  <c r="L743" i="31"/>
  <c r="J743" i="31"/>
  <c r="I743" i="31"/>
  <c r="H743" i="31"/>
  <c r="F743" i="31"/>
  <c r="M741" i="31"/>
  <c r="L741" i="31"/>
  <c r="J741" i="31"/>
  <c r="I741" i="31"/>
  <c r="H741" i="31"/>
  <c r="F741" i="31"/>
  <c r="M739" i="31"/>
  <c r="L739" i="31"/>
  <c r="J739" i="31"/>
  <c r="I739" i="31"/>
  <c r="H739" i="31"/>
  <c r="F739" i="31"/>
  <c r="M734" i="31"/>
  <c r="L734" i="31"/>
  <c r="J734" i="31"/>
  <c r="K734" i="31" s="1"/>
  <c r="I734" i="31"/>
  <c r="H734" i="31"/>
  <c r="F734" i="31"/>
  <c r="M730" i="31"/>
  <c r="L730" i="31"/>
  <c r="J730" i="31"/>
  <c r="I730" i="31"/>
  <c r="H730" i="31"/>
  <c r="F730" i="31"/>
  <c r="M724" i="31"/>
  <c r="L724" i="31"/>
  <c r="J724" i="31"/>
  <c r="I724" i="31"/>
  <c r="H724" i="31"/>
  <c r="F724" i="31"/>
  <c r="M722" i="31"/>
  <c r="L722" i="31"/>
  <c r="J722" i="31"/>
  <c r="I722" i="31"/>
  <c r="H722" i="31"/>
  <c r="F722" i="31"/>
  <c r="M719" i="31"/>
  <c r="L719" i="31"/>
  <c r="J719" i="31"/>
  <c r="I719" i="31"/>
  <c r="H719" i="31"/>
  <c r="F719" i="31"/>
  <c r="M712" i="31"/>
  <c r="L712" i="31"/>
  <c r="J712" i="31"/>
  <c r="I712" i="31"/>
  <c r="H712" i="31"/>
  <c r="F712" i="31"/>
  <c r="M697" i="31"/>
  <c r="L697" i="31"/>
  <c r="J697" i="31"/>
  <c r="I697" i="31"/>
  <c r="H697" i="31"/>
  <c r="F697" i="31"/>
  <c r="M691" i="31"/>
  <c r="L691" i="31"/>
  <c r="J691" i="31"/>
  <c r="I691" i="31"/>
  <c r="H691" i="31"/>
  <c r="F691" i="31"/>
  <c r="M689" i="31"/>
  <c r="L689" i="31"/>
  <c r="J689" i="31"/>
  <c r="I689" i="31"/>
  <c r="H689" i="31"/>
  <c r="F689" i="31"/>
  <c r="M687" i="31"/>
  <c r="L687" i="31"/>
  <c r="J687" i="31"/>
  <c r="I687" i="31"/>
  <c r="H687" i="31"/>
  <c r="F687" i="31"/>
  <c r="M683" i="31"/>
  <c r="L683" i="31"/>
  <c r="J683" i="31"/>
  <c r="I683" i="31"/>
  <c r="H683" i="31"/>
  <c r="F683" i="31"/>
  <c r="M681" i="31"/>
  <c r="L681" i="31"/>
  <c r="J681" i="31"/>
  <c r="I681" i="31"/>
  <c r="H681" i="31"/>
  <c r="F681" i="31"/>
  <c r="M675" i="31"/>
  <c r="L675" i="31"/>
  <c r="J675" i="31"/>
  <c r="I675" i="31"/>
  <c r="H675" i="31"/>
  <c r="F675" i="31"/>
  <c r="M668" i="31"/>
  <c r="L668" i="31"/>
  <c r="J668" i="31"/>
  <c r="I668" i="31"/>
  <c r="H668" i="31"/>
  <c r="F668" i="31"/>
  <c r="M660" i="31"/>
  <c r="L660" i="31"/>
  <c r="J660" i="31"/>
  <c r="I660" i="31"/>
  <c r="H660" i="31"/>
  <c r="F660" i="31"/>
  <c r="M650" i="31"/>
  <c r="L650" i="31"/>
  <c r="J650" i="31"/>
  <c r="I650" i="31"/>
  <c r="H650" i="31"/>
  <c r="F650" i="31"/>
  <c r="M646" i="31"/>
  <c r="L646" i="31"/>
  <c r="J646" i="31"/>
  <c r="I646" i="31"/>
  <c r="H646" i="31"/>
  <c r="F646" i="31"/>
  <c r="M644" i="31"/>
  <c r="L644" i="31"/>
  <c r="J644" i="31"/>
  <c r="I644" i="31"/>
  <c r="H644" i="31"/>
  <c r="F644" i="31"/>
  <c r="M642" i="31"/>
  <c r="L642" i="31"/>
  <c r="J642" i="31"/>
  <c r="I642" i="31"/>
  <c r="H642" i="31"/>
  <c r="F642" i="31"/>
  <c r="M640" i="31"/>
  <c r="L640" i="31"/>
  <c r="J640" i="31"/>
  <c r="I640" i="31"/>
  <c r="H640" i="31"/>
  <c r="F640" i="31"/>
  <c r="M638" i="31"/>
  <c r="L638" i="31"/>
  <c r="J638" i="31"/>
  <c r="I638" i="31"/>
  <c r="H638" i="31"/>
  <c r="F638" i="31"/>
  <c r="M636" i="31"/>
  <c r="L636" i="31"/>
  <c r="J636" i="31"/>
  <c r="I636" i="31"/>
  <c r="H636" i="31"/>
  <c r="F636" i="31"/>
  <c r="M632" i="31"/>
  <c r="L632" i="31"/>
  <c r="J632" i="31"/>
  <c r="I632" i="31"/>
  <c r="H632" i="31"/>
  <c r="F632" i="31"/>
  <c r="M616" i="31"/>
  <c r="L616" i="31"/>
  <c r="J616" i="31"/>
  <c r="I616" i="31"/>
  <c r="H616" i="31"/>
  <c r="F616" i="31"/>
  <c r="M612" i="31"/>
  <c r="L612" i="31"/>
  <c r="J612" i="31"/>
  <c r="I612" i="31"/>
  <c r="H612" i="31"/>
  <c r="F612" i="31"/>
  <c r="M608" i="31"/>
  <c r="L608" i="31"/>
  <c r="J608" i="31"/>
  <c r="I608" i="31"/>
  <c r="H608" i="31"/>
  <c r="F608" i="31"/>
  <c r="M606" i="31"/>
  <c r="L606" i="31"/>
  <c r="J606" i="31"/>
  <c r="I606" i="31"/>
  <c r="H606" i="31"/>
  <c r="F606" i="31"/>
  <c r="M604" i="31"/>
  <c r="L604" i="31"/>
  <c r="J604" i="31"/>
  <c r="I604" i="31"/>
  <c r="H604" i="31"/>
  <c r="F604" i="31"/>
  <c r="M591" i="31"/>
  <c r="L591" i="31"/>
  <c r="J591" i="31"/>
  <c r="I591" i="31"/>
  <c r="H591" i="31"/>
  <c r="F591" i="31"/>
  <c r="M584" i="31"/>
  <c r="L584" i="31"/>
  <c r="J584" i="31"/>
  <c r="I584" i="31"/>
  <c r="H584" i="31"/>
  <c r="F584" i="31"/>
  <c r="M573" i="31"/>
  <c r="L573" i="31"/>
  <c r="J573" i="31"/>
  <c r="I573" i="31"/>
  <c r="H573" i="31"/>
  <c r="F573" i="31"/>
  <c r="M564" i="31"/>
  <c r="L564" i="31"/>
  <c r="J564" i="31"/>
  <c r="I564" i="31"/>
  <c r="H564" i="31"/>
  <c r="F564" i="31"/>
  <c r="M557" i="31"/>
  <c r="L557" i="31"/>
  <c r="J557" i="31"/>
  <c r="I557" i="31"/>
  <c r="H557" i="31"/>
  <c r="F557" i="31"/>
  <c r="M555" i="31"/>
  <c r="L555" i="31"/>
  <c r="J555" i="31"/>
  <c r="I555" i="31"/>
  <c r="H555" i="31"/>
  <c r="F555" i="31"/>
  <c r="M552" i="31"/>
  <c r="L552" i="31"/>
  <c r="J552" i="31"/>
  <c r="I552" i="31"/>
  <c r="H552" i="31"/>
  <c r="F552" i="31"/>
  <c r="M541" i="31"/>
  <c r="L541" i="31"/>
  <c r="J541" i="31"/>
  <c r="I541" i="31"/>
  <c r="H541" i="31"/>
  <c r="F541" i="31"/>
  <c r="M534" i="31"/>
  <c r="L534" i="31"/>
  <c r="O534" i="31" s="1"/>
  <c r="J534" i="31"/>
  <c r="I534" i="31"/>
  <c r="H534" i="31"/>
  <c r="F534" i="31"/>
  <c r="M530" i="31"/>
  <c r="L530" i="31"/>
  <c r="O530" i="31" s="1"/>
  <c r="J530" i="31"/>
  <c r="I530" i="31"/>
  <c r="H530" i="31"/>
  <c r="F530" i="31"/>
  <c r="M527" i="31"/>
  <c r="L527" i="31"/>
  <c r="O527" i="31" s="1"/>
  <c r="J527" i="31"/>
  <c r="I527" i="31"/>
  <c r="H527" i="31"/>
  <c r="F527" i="31"/>
  <c r="M523" i="31"/>
  <c r="L523" i="31"/>
  <c r="O523" i="31" s="1"/>
  <c r="J523" i="31"/>
  <c r="I523" i="31"/>
  <c r="H523" i="31"/>
  <c r="F523" i="31"/>
  <c r="M515" i="31"/>
  <c r="L515" i="31"/>
  <c r="O515" i="31" s="1"/>
  <c r="J515" i="31"/>
  <c r="I515" i="31"/>
  <c r="H515" i="31"/>
  <c r="F515" i="31"/>
  <c r="M496" i="31"/>
  <c r="L496" i="31"/>
  <c r="O496" i="31" s="1"/>
  <c r="J496" i="31"/>
  <c r="I496" i="31"/>
  <c r="H496" i="31"/>
  <c r="F496" i="31"/>
  <c r="M489" i="31"/>
  <c r="L489" i="31"/>
  <c r="O489" i="31" s="1"/>
  <c r="J489" i="31"/>
  <c r="I489" i="31"/>
  <c r="H489" i="31"/>
  <c r="F489" i="31"/>
  <c r="M487" i="31"/>
  <c r="L487" i="31"/>
  <c r="O487" i="31" s="1"/>
  <c r="J487" i="31"/>
  <c r="I487" i="31"/>
  <c r="H487" i="31"/>
  <c r="F487" i="31"/>
  <c r="M484" i="31"/>
  <c r="L484" i="31"/>
  <c r="O484" i="31" s="1"/>
  <c r="J484" i="31"/>
  <c r="I484" i="31"/>
  <c r="H484" i="31"/>
  <c r="F484" i="31"/>
  <c r="M477" i="31"/>
  <c r="L477" i="31"/>
  <c r="O477" i="31" s="1"/>
  <c r="J477" i="31"/>
  <c r="I477" i="31"/>
  <c r="H477" i="31"/>
  <c r="F477" i="31"/>
  <c r="M468" i="31"/>
  <c r="L468" i="31"/>
  <c r="O468" i="31" s="1"/>
  <c r="J468" i="31"/>
  <c r="I468" i="31"/>
  <c r="H468" i="31"/>
  <c r="F468" i="31"/>
  <c r="M465" i="31"/>
  <c r="L465" i="31"/>
  <c r="O465" i="31" s="1"/>
  <c r="J465" i="31"/>
  <c r="I465" i="31"/>
  <c r="H465" i="31"/>
  <c r="F465" i="31"/>
  <c r="M454" i="31"/>
  <c r="L454" i="31"/>
  <c r="O454" i="31" s="1"/>
  <c r="J454" i="31"/>
  <c r="K454" i="31" s="1"/>
  <c r="I454" i="31"/>
  <c r="H454" i="31"/>
  <c r="F454" i="31"/>
  <c r="M452" i="31"/>
  <c r="L452" i="31"/>
  <c r="O452" i="31" s="1"/>
  <c r="J452" i="31"/>
  <c r="I452" i="31"/>
  <c r="H452" i="31"/>
  <c r="F452" i="31"/>
  <c r="M450" i="31"/>
  <c r="L450" i="31"/>
  <c r="O450" i="31" s="1"/>
  <c r="J450" i="31"/>
  <c r="I450" i="31"/>
  <c r="H450" i="31"/>
  <c r="F450" i="31"/>
  <c r="M439" i="31"/>
  <c r="L439" i="31"/>
  <c r="O439" i="31" s="1"/>
  <c r="J439" i="31"/>
  <c r="I439" i="31"/>
  <c r="H439" i="31"/>
  <c r="F439" i="31"/>
  <c r="M430" i="31"/>
  <c r="L430" i="31"/>
  <c r="O430" i="31" s="1"/>
  <c r="J430" i="31"/>
  <c r="I430" i="31"/>
  <c r="H430" i="31"/>
  <c r="F430" i="31"/>
  <c r="M422" i="31"/>
  <c r="L422" i="31"/>
  <c r="O422" i="31" s="1"/>
  <c r="J422" i="31"/>
  <c r="I422" i="31"/>
  <c r="H422" i="31"/>
  <c r="F422" i="31"/>
  <c r="M419" i="31"/>
  <c r="L419" i="31"/>
  <c r="O419" i="31" s="1"/>
  <c r="J419" i="31"/>
  <c r="I419" i="31"/>
  <c r="H419" i="31"/>
  <c r="F419" i="31"/>
  <c r="M416" i="31"/>
  <c r="L416" i="31"/>
  <c r="O416" i="31" s="1"/>
  <c r="J416" i="31"/>
  <c r="I416" i="31"/>
  <c r="H416" i="31"/>
  <c r="F416" i="31"/>
  <c r="M412" i="31"/>
  <c r="L412" i="31"/>
  <c r="O412" i="31" s="1"/>
  <c r="J412" i="31"/>
  <c r="I412" i="31"/>
  <c r="H412" i="31"/>
  <c r="F412" i="31"/>
  <c r="M408" i="31"/>
  <c r="L408" i="31"/>
  <c r="O408" i="31" s="1"/>
  <c r="J408" i="31"/>
  <c r="I408" i="31"/>
  <c r="H408" i="31"/>
  <c r="F408" i="31"/>
  <c r="M390" i="31"/>
  <c r="L390" i="31"/>
  <c r="O390" i="31" s="1"/>
  <c r="J390" i="31"/>
  <c r="I390" i="31"/>
  <c r="H390" i="31"/>
  <c r="F390" i="31"/>
  <c r="M384" i="31"/>
  <c r="L384" i="31"/>
  <c r="O384" i="31" s="1"/>
  <c r="J384" i="31"/>
  <c r="I384" i="31"/>
  <c r="H384" i="31"/>
  <c r="F384" i="31"/>
  <c r="M375" i="31"/>
  <c r="L375" i="31"/>
  <c r="O375" i="31" s="1"/>
  <c r="J375" i="31"/>
  <c r="I375" i="31"/>
  <c r="H375" i="31"/>
  <c r="F375" i="31"/>
  <c r="M373" i="31"/>
  <c r="L373" i="31"/>
  <c r="O373" i="31" s="1"/>
  <c r="J373" i="31"/>
  <c r="I373" i="31"/>
  <c r="H373" i="31"/>
  <c r="F373" i="31"/>
  <c r="M371" i="31"/>
  <c r="L371" i="31"/>
  <c r="O371" i="31" s="1"/>
  <c r="J371" i="31"/>
  <c r="I371" i="31"/>
  <c r="H371" i="31"/>
  <c r="F371" i="31"/>
  <c r="M369" i="31"/>
  <c r="L369" i="31"/>
  <c r="O369" i="31" s="1"/>
  <c r="J369" i="31"/>
  <c r="I369" i="31"/>
  <c r="H369" i="31"/>
  <c r="F369" i="31"/>
  <c r="M366" i="31"/>
  <c r="L366" i="31"/>
  <c r="O366" i="31" s="1"/>
  <c r="J366" i="31"/>
  <c r="I366" i="31"/>
  <c r="H366" i="31"/>
  <c r="F366" i="31"/>
  <c r="M362" i="31"/>
  <c r="L362" i="31"/>
  <c r="O362" i="31" s="1"/>
  <c r="J362" i="31"/>
  <c r="I362" i="31"/>
  <c r="H362" i="31"/>
  <c r="F362" i="31"/>
  <c r="M358" i="31"/>
  <c r="L358" i="31"/>
  <c r="O358" i="31" s="1"/>
  <c r="J358" i="31"/>
  <c r="I358" i="31"/>
  <c r="H358" i="31"/>
  <c r="F358" i="31"/>
  <c r="M354" i="31"/>
  <c r="L354" i="31"/>
  <c r="O354" i="31" s="1"/>
  <c r="J354" i="31"/>
  <c r="I354" i="31"/>
  <c r="H354" i="31"/>
  <c r="F354" i="31"/>
  <c r="M347" i="31"/>
  <c r="L347" i="31"/>
  <c r="O347" i="31" s="1"/>
  <c r="J347" i="31"/>
  <c r="I347" i="31"/>
  <c r="H347" i="31"/>
  <c r="F347" i="31"/>
  <c r="M345" i="31"/>
  <c r="L345" i="31"/>
  <c r="O345" i="31" s="1"/>
  <c r="J345" i="31"/>
  <c r="I345" i="31"/>
  <c r="H345" i="31"/>
  <c r="F345" i="31"/>
  <c r="M333" i="31"/>
  <c r="L333" i="31"/>
  <c r="O333" i="31" s="1"/>
  <c r="J333" i="31"/>
  <c r="I333" i="31"/>
  <c r="H333" i="31"/>
  <c r="F333" i="31"/>
  <c r="M331" i="31"/>
  <c r="L331" i="31"/>
  <c r="O331" i="31" s="1"/>
  <c r="J331" i="31"/>
  <c r="I331" i="31"/>
  <c r="H331" i="31"/>
  <c r="F331" i="31"/>
  <c r="M327" i="31"/>
  <c r="L327" i="31"/>
  <c r="O327" i="31" s="1"/>
  <c r="J327" i="31"/>
  <c r="I327" i="31"/>
  <c r="H327" i="31"/>
  <c r="F327" i="31"/>
  <c r="M321" i="31"/>
  <c r="L321" i="31"/>
  <c r="O321" i="31" s="1"/>
  <c r="J321" i="31"/>
  <c r="I321" i="31"/>
  <c r="H321" i="31"/>
  <c r="F321" i="31"/>
  <c r="M319" i="31"/>
  <c r="L319" i="31"/>
  <c r="O319" i="31" s="1"/>
  <c r="J319" i="31"/>
  <c r="K319" i="31" s="1"/>
  <c r="I319" i="31"/>
  <c r="H319" i="31"/>
  <c r="F319" i="31"/>
  <c r="M310" i="31"/>
  <c r="L310" i="31"/>
  <c r="O310" i="31" s="1"/>
  <c r="J310" i="31"/>
  <c r="I310" i="31"/>
  <c r="H310" i="31"/>
  <c r="F310" i="31"/>
  <c r="M304" i="31"/>
  <c r="L304" i="31"/>
  <c r="O304" i="31" s="1"/>
  <c r="J304" i="31"/>
  <c r="I304" i="31"/>
  <c r="H304" i="31"/>
  <c r="F304" i="31"/>
  <c r="M302" i="31"/>
  <c r="L302" i="31"/>
  <c r="O302" i="31" s="1"/>
  <c r="J302" i="31"/>
  <c r="I302" i="31"/>
  <c r="H302" i="31"/>
  <c r="F302" i="31"/>
  <c r="M297" i="31"/>
  <c r="L297" i="31"/>
  <c r="O297" i="31" s="1"/>
  <c r="J297" i="31"/>
  <c r="I297" i="31"/>
  <c r="H297" i="31"/>
  <c r="F297" i="31"/>
  <c r="M294" i="31"/>
  <c r="L294" i="31"/>
  <c r="O294" i="31" s="1"/>
  <c r="J294" i="31"/>
  <c r="I294" i="31"/>
  <c r="H294" i="31"/>
  <c r="F294" i="31"/>
  <c r="M289" i="31"/>
  <c r="L289" i="31"/>
  <c r="O289" i="31" s="1"/>
  <c r="J289" i="31"/>
  <c r="I289" i="31"/>
  <c r="H289" i="31"/>
  <c r="F289" i="31"/>
  <c r="M283" i="31"/>
  <c r="L283" i="31"/>
  <c r="O283" i="31" s="1"/>
  <c r="J283" i="31"/>
  <c r="I283" i="31"/>
  <c r="H283" i="31"/>
  <c r="F283" i="31"/>
  <c r="M281" i="31"/>
  <c r="L281" i="31"/>
  <c r="O281" i="31" s="1"/>
  <c r="J281" i="31"/>
  <c r="I281" i="31"/>
  <c r="H281" i="31"/>
  <c r="F281" i="31"/>
  <c r="M279" i="31"/>
  <c r="L279" i="31"/>
  <c r="O279" i="31" s="1"/>
  <c r="J279" i="31"/>
  <c r="I279" i="31"/>
  <c r="H279" i="31"/>
  <c r="F279" i="31"/>
  <c r="M271" i="31"/>
  <c r="L271" i="31"/>
  <c r="O271" i="31" s="1"/>
  <c r="J271" i="31"/>
  <c r="I271" i="31"/>
  <c r="H271" i="31"/>
  <c r="F271" i="31"/>
  <c r="M269" i="31"/>
  <c r="L269" i="31"/>
  <c r="O269" i="31" s="1"/>
  <c r="J269" i="31"/>
  <c r="I269" i="31"/>
  <c r="H269" i="31"/>
  <c r="F269" i="31"/>
  <c r="M267" i="31"/>
  <c r="L267" i="31"/>
  <c r="O267" i="31" s="1"/>
  <c r="J267" i="31"/>
  <c r="K267" i="31" s="1"/>
  <c r="I267" i="31"/>
  <c r="H267" i="31"/>
  <c r="F267" i="31"/>
  <c r="M263" i="31"/>
  <c r="L263" i="31"/>
  <c r="O263" i="31" s="1"/>
  <c r="J263" i="31"/>
  <c r="I263" i="31"/>
  <c r="H263" i="31"/>
  <c r="F263" i="31"/>
  <c r="M261" i="31"/>
  <c r="L261" i="31"/>
  <c r="O261" i="31" s="1"/>
  <c r="J261" i="31"/>
  <c r="I261" i="31"/>
  <c r="H261" i="31"/>
  <c r="F261" i="31"/>
  <c r="M253" i="31"/>
  <c r="L253" i="31"/>
  <c r="O253" i="31" s="1"/>
  <c r="J253" i="31"/>
  <c r="I253" i="31"/>
  <c r="H253" i="31"/>
  <c r="F253" i="31"/>
  <c r="M244" i="31"/>
  <c r="L244" i="31"/>
  <c r="O244" i="31" s="1"/>
  <c r="J244" i="31"/>
  <c r="I244" i="31"/>
  <c r="H244" i="31"/>
  <c r="F244" i="31"/>
  <c r="M239" i="31"/>
  <c r="L239" i="31"/>
  <c r="O239" i="31" s="1"/>
  <c r="J239" i="31"/>
  <c r="I239" i="31"/>
  <c r="H239" i="31"/>
  <c r="F239" i="31"/>
  <c r="M236" i="31"/>
  <c r="L236" i="31"/>
  <c r="O236" i="31" s="1"/>
  <c r="J236" i="31"/>
  <c r="I236" i="31"/>
  <c r="H236" i="31"/>
  <c r="F236" i="31"/>
  <c r="M234" i="31"/>
  <c r="L234" i="31"/>
  <c r="O234" i="31" s="1"/>
  <c r="J234" i="31"/>
  <c r="I234" i="31"/>
  <c r="H234" i="31"/>
  <c r="F234" i="31"/>
  <c r="M230" i="31"/>
  <c r="L230" i="31"/>
  <c r="O230" i="31" s="1"/>
  <c r="J230" i="31"/>
  <c r="I230" i="31"/>
  <c r="H230" i="31"/>
  <c r="F230" i="31"/>
  <c r="M228" i="31"/>
  <c r="L228" i="31"/>
  <c r="O228" i="31" s="1"/>
  <c r="J228" i="31"/>
  <c r="I228" i="31"/>
  <c r="H228" i="31"/>
  <c r="F228" i="31"/>
  <c r="M225" i="31"/>
  <c r="L225" i="31"/>
  <c r="O225" i="31" s="1"/>
  <c r="J225" i="31"/>
  <c r="I225" i="31"/>
  <c r="H225" i="31"/>
  <c r="F225" i="31"/>
  <c r="M217" i="31"/>
  <c r="L217" i="31"/>
  <c r="O217" i="31" s="1"/>
  <c r="J217" i="31"/>
  <c r="I217" i="31"/>
  <c r="H217" i="31"/>
  <c r="F217" i="31"/>
  <c r="M204" i="31"/>
  <c r="L204" i="31"/>
  <c r="O204" i="31" s="1"/>
  <c r="J204" i="31"/>
  <c r="I204" i="31"/>
  <c r="H204" i="31"/>
  <c r="F204" i="31"/>
  <c r="M201" i="31"/>
  <c r="L201" i="31"/>
  <c r="O201" i="31" s="1"/>
  <c r="J201" i="31"/>
  <c r="I201" i="31"/>
  <c r="H201" i="31"/>
  <c r="F201" i="31"/>
  <c r="M195" i="31"/>
  <c r="L195" i="31"/>
  <c r="O195" i="31" s="1"/>
  <c r="J195" i="31"/>
  <c r="I195" i="31"/>
  <c r="H195" i="31"/>
  <c r="F195" i="31"/>
  <c r="M192" i="31"/>
  <c r="L192" i="31"/>
  <c r="O192" i="31" s="1"/>
  <c r="J192" i="31"/>
  <c r="I192" i="31"/>
  <c r="H192" i="31"/>
  <c r="F192" i="31"/>
  <c r="M190" i="31"/>
  <c r="L190" i="31"/>
  <c r="O190" i="31" s="1"/>
  <c r="J190" i="31"/>
  <c r="I190" i="31"/>
  <c r="H190" i="31"/>
  <c r="F190" i="31"/>
  <c r="M179" i="31"/>
  <c r="L179" i="31"/>
  <c r="O179" i="31" s="1"/>
  <c r="J179" i="31"/>
  <c r="I179" i="31"/>
  <c r="H179" i="31"/>
  <c r="F179" i="31"/>
  <c r="M175" i="31"/>
  <c r="L175" i="31"/>
  <c r="O175" i="31" s="1"/>
  <c r="J175" i="31"/>
  <c r="I175" i="31"/>
  <c r="H175" i="31"/>
  <c r="F175" i="31"/>
  <c r="M172" i="31"/>
  <c r="L172" i="31"/>
  <c r="O172" i="31" s="1"/>
  <c r="J172" i="31"/>
  <c r="I172" i="31"/>
  <c r="H172" i="31"/>
  <c r="F172" i="31"/>
  <c r="M159" i="31"/>
  <c r="L159" i="31"/>
  <c r="O159" i="31" s="1"/>
  <c r="J159" i="31"/>
  <c r="I159" i="31"/>
  <c r="H159" i="31"/>
  <c r="F159" i="31"/>
  <c r="M157" i="31"/>
  <c r="L157" i="31"/>
  <c r="O157" i="31" s="1"/>
  <c r="J157" i="31"/>
  <c r="I157" i="31"/>
  <c r="H157" i="31"/>
  <c r="F157" i="31"/>
  <c r="M154" i="31"/>
  <c r="L154" i="31"/>
  <c r="O154" i="31" s="1"/>
  <c r="J154" i="31"/>
  <c r="I154" i="31"/>
  <c r="H154" i="31"/>
  <c r="F154" i="31"/>
  <c r="M140" i="31"/>
  <c r="L140" i="31"/>
  <c r="O140" i="31" s="1"/>
  <c r="J140" i="31"/>
  <c r="I140" i="31"/>
  <c r="H140" i="31"/>
  <c r="F140" i="31"/>
  <c r="M137" i="31"/>
  <c r="L137" i="31"/>
  <c r="O137" i="31" s="1"/>
  <c r="J137" i="31"/>
  <c r="I137" i="31"/>
  <c r="H137" i="31"/>
  <c r="F137" i="31"/>
  <c r="M130" i="31"/>
  <c r="L130" i="31"/>
  <c r="O130" i="31" s="1"/>
  <c r="J130" i="31"/>
  <c r="I130" i="31"/>
  <c r="H130" i="31"/>
  <c r="F130" i="31"/>
  <c r="M128" i="31"/>
  <c r="L128" i="31"/>
  <c r="O128" i="31" s="1"/>
  <c r="J128" i="31"/>
  <c r="K128" i="31" s="1"/>
  <c r="I128" i="31"/>
  <c r="H128" i="31"/>
  <c r="F128" i="31"/>
  <c r="M117" i="31"/>
  <c r="L117" i="31"/>
  <c r="O117" i="31" s="1"/>
  <c r="J117" i="31"/>
  <c r="I117" i="31"/>
  <c r="H117" i="31"/>
  <c r="F117" i="31"/>
  <c r="M115" i="31"/>
  <c r="L115" i="31"/>
  <c r="O115" i="31" s="1"/>
  <c r="J115" i="31"/>
  <c r="I115" i="31"/>
  <c r="H115" i="31"/>
  <c r="F115" i="31"/>
  <c r="M108" i="31"/>
  <c r="L108" i="31"/>
  <c r="O108" i="31" s="1"/>
  <c r="J108" i="31"/>
  <c r="I108" i="31"/>
  <c r="H108" i="31"/>
  <c r="F108" i="31"/>
  <c r="M103" i="31"/>
  <c r="L103" i="31"/>
  <c r="O103" i="31" s="1"/>
  <c r="J103" i="31"/>
  <c r="I103" i="31"/>
  <c r="H103" i="31"/>
  <c r="F103" i="31"/>
  <c r="M101" i="31"/>
  <c r="L101" i="31"/>
  <c r="O101" i="31" s="1"/>
  <c r="J101" i="31"/>
  <c r="I101" i="31"/>
  <c r="H101" i="31"/>
  <c r="F101" i="31"/>
  <c r="M99" i="31"/>
  <c r="L99" i="31"/>
  <c r="O99" i="31" s="1"/>
  <c r="J99" i="31"/>
  <c r="I99" i="31"/>
  <c r="H99" i="31"/>
  <c r="F99" i="31"/>
  <c r="M86" i="31"/>
  <c r="L86" i="31"/>
  <c r="O86" i="31" s="1"/>
  <c r="J86" i="31"/>
  <c r="I86" i="31"/>
  <c r="H86" i="31"/>
  <c r="F86" i="31"/>
  <c r="M84" i="31"/>
  <c r="L84" i="31"/>
  <c r="O84" i="31" s="1"/>
  <c r="J84" i="31"/>
  <c r="I84" i="31"/>
  <c r="H84" i="31"/>
  <c r="F84" i="31"/>
  <c r="M81" i="31"/>
  <c r="L81" i="31"/>
  <c r="O81" i="31" s="1"/>
  <c r="J81" i="31"/>
  <c r="I81" i="31"/>
  <c r="H81" i="31"/>
  <c r="F81" i="31"/>
  <c r="M66" i="31"/>
  <c r="L66" i="31"/>
  <c r="O66" i="31" s="1"/>
  <c r="J66" i="31"/>
  <c r="I66" i="31"/>
  <c r="H66" i="31"/>
  <c r="F66" i="31"/>
  <c r="M58" i="31"/>
  <c r="L58" i="31"/>
  <c r="O58" i="31" s="1"/>
  <c r="J58" i="31"/>
  <c r="I58" i="31"/>
  <c r="H58" i="31"/>
  <c r="F58" i="31"/>
  <c r="M55" i="31"/>
  <c r="L55" i="31"/>
  <c r="O55" i="31" s="1"/>
  <c r="J55" i="31"/>
  <c r="I55" i="31"/>
  <c r="H55" i="31"/>
  <c r="F55" i="31"/>
  <c r="M53" i="31"/>
  <c r="L53" i="31"/>
  <c r="O53" i="31" s="1"/>
  <c r="J53" i="31"/>
  <c r="I53" i="31"/>
  <c r="H53" i="31"/>
  <c r="F53" i="31"/>
  <c r="M48" i="31"/>
  <c r="L48" i="31"/>
  <c r="O48" i="31" s="1"/>
  <c r="J48" i="31"/>
  <c r="I48" i="31"/>
  <c r="H48" i="31"/>
  <c r="F48" i="31"/>
  <c r="M45" i="31"/>
  <c r="L45" i="31"/>
  <c r="O45" i="31" s="1"/>
  <c r="J45" i="31"/>
  <c r="I45" i="31"/>
  <c r="H45" i="31"/>
  <c r="F45" i="31"/>
  <c r="M36" i="31"/>
  <c r="L36" i="31"/>
  <c r="O36" i="31" s="1"/>
  <c r="J36" i="31"/>
  <c r="I36" i="31"/>
  <c r="H36" i="31"/>
  <c r="F36" i="31"/>
  <c r="M33" i="31"/>
  <c r="L33" i="31"/>
  <c r="O33" i="31" s="1"/>
  <c r="J33" i="31"/>
  <c r="I33" i="31"/>
  <c r="H33" i="31"/>
  <c r="F33" i="31"/>
  <c r="M26" i="31"/>
  <c r="L26" i="31"/>
  <c r="O26" i="31" s="1"/>
  <c r="J26" i="31"/>
  <c r="I26" i="31"/>
  <c r="H26" i="31"/>
  <c r="F26" i="31"/>
  <c r="M15" i="31"/>
  <c r="L15" i="31"/>
  <c r="O15" i="31" s="1"/>
  <c r="J15" i="31"/>
  <c r="I15" i="31"/>
  <c r="H15" i="31"/>
  <c r="F15" i="31"/>
  <c r="M10" i="31"/>
  <c r="L10" i="31"/>
  <c r="O10" i="31" s="1"/>
  <c r="J10" i="31"/>
  <c r="I10" i="31"/>
  <c r="H10" i="31"/>
  <c r="F10" i="31"/>
  <c r="M4" i="31"/>
  <c r="L4" i="31"/>
  <c r="J4" i="31"/>
  <c r="I4" i="31"/>
  <c r="H4" i="31"/>
  <c r="F4" i="31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M1256" i="5" s="1"/>
  <c r="L1255" i="5"/>
  <c r="M1255" i="5" s="1"/>
  <c r="L1254" i="5"/>
  <c r="M1254" i="5" s="1"/>
  <c r="L1253" i="5"/>
  <c r="M1253" i="5" s="1"/>
  <c r="L1252" i="5"/>
  <c r="M1252" i="5" s="1"/>
  <c r="L1251" i="5"/>
  <c r="M1251" i="5" s="1"/>
  <c r="L1250" i="5"/>
  <c r="M1250" i="5" s="1"/>
  <c r="L1249" i="5"/>
  <c r="M1249" i="5" s="1"/>
  <c r="L1248" i="5"/>
  <c r="M1248" i="5" s="1"/>
  <c r="L1247" i="5"/>
  <c r="M1247" i="5" s="1"/>
  <c r="L1246" i="5"/>
  <c r="M1246" i="5" s="1"/>
  <c r="L1245" i="5"/>
  <c r="M1245" i="5" s="1"/>
  <c r="L1244" i="5"/>
  <c r="M1244" i="5" s="1"/>
  <c r="L1243" i="5"/>
  <c r="M1243" i="5" s="1"/>
  <c r="L1242" i="5"/>
  <c r="M1242" i="5" s="1"/>
  <c r="L1241" i="5"/>
  <c r="M1241" i="5" s="1"/>
  <c r="L1240" i="5"/>
  <c r="M1240" i="5" s="1"/>
  <c r="L1239" i="5"/>
  <c r="M1239" i="5" s="1"/>
  <c r="L1238" i="5"/>
  <c r="M1238" i="5" s="1"/>
  <c r="L1237" i="5"/>
  <c r="M1237" i="5" s="1"/>
  <c r="L1236" i="5"/>
  <c r="M1236" i="5" s="1"/>
  <c r="L1235" i="5"/>
  <c r="M1235" i="5" s="1"/>
  <c r="L1234" i="5"/>
  <c r="M1234" i="5" s="1"/>
  <c r="L1233" i="5"/>
  <c r="M1233" i="5" s="1"/>
  <c r="L1232" i="5"/>
  <c r="M1232" i="5" s="1"/>
  <c r="L1231" i="5"/>
  <c r="M1231" i="5" s="1"/>
  <c r="L1230" i="5"/>
  <c r="M1230" i="5" s="1"/>
  <c r="L1229" i="5"/>
  <c r="M1229" i="5" s="1"/>
  <c r="L1228" i="5"/>
  <c r="M1228" i="5" s="1"/>
  <c r="L1227" i="5"/>
  <c r="M1227" i="5" s="1"/>
  <c r="L1226" i="5"/>
  <c r="M1226" i="5" s="1"/>
  <c r="L1225" i="5"/>
  <c r="M1225" i="5" s="1"/>
  <c r="L1224" i="5"/>
  <c r="M1224" i="5" s="1"/>
  <c r="L1223" i="5"/>
  <c r="M1223" i="5" s="1"/>
  <c r="L1222" i="5"/>
  <c r="M1222" i="5" s="1"/>
  <c r="L1221" i="5"/>
  <c r="M1221" i="5" s="1"/>
  <c r="L1220" i="5"/>
  <c r="M1220" i="5" s="1"/>
  <c r="L1219" i="5"/>
  <c r="M1219" i="5" s="1"/>
  <c r="L1218" i="5"/>
  <c r="M1218" i="5" s="1"/>
  <c r="L1217" i="5"/>
  <c r="M1217" i="5" s="1"/>
  <c r="L1216" i="5"/>
  <c r="M1216" i="5" s="1"/>
  <c r="L1215" i="5"/>
  <c r="M1215" i="5" s="1"/>
  <c r="L1214" i="5"/>
  <c r="M1214" i="5" s="1"/>
  <c r="L1213" i="5"/>
  <c r="M1213" i="5" s="1"/>
  <c r="L1212" i="5"/>
  <c r="M1212" i="5" s="1"/>
  <c r="L1211" i="5"/>
  <c r="M1211" i="5" s="1"/>
  <c r="L1210" i="5"/>
  <c r="M1210" i="5" s="1"/>
  <c r="L1209" i="5"/>
  <c r="M1209" i="5" s="1"/>
  <c r="L1208" i="5"/>
  <c r="M1208" i="5" s="1"/>
  <c r="L1207" i="5"/>
  <c r="M1207" i="5" s="1"/>
  <c r="L1206" i="5"/>
  <c r="M1206" i="5" s="1"/>
  <c r="L1205" i="5"/>
  <c r="M1205" i="5" s="1"/>
  <c r="L1204" i="5"/>
  <c r="M1204" i="5" s="1"/>
  <c r="L1203" i="5"/>
  <c r="M1203" i="5" s="1"/>
  <c r="L1202" i="5"/>
  <c r="M1202" i="5" s="1"/>
  <c r="L1201" i="5"/>
  <c r="M1201" i="5" s="1"/>
  <c r="L1200" i="5"/>
  <c r="M1200" i="5" s="1"/>
  <c r="L1199" i="5"/>
  <c r="M1199" i="5" s="1"/>
  <c r="L1198" i="5"/>
  <c r="M1198" i="5" s="1"/>
  <c r="L1197" i="5"/>
  <c r="M1197" i="5" s="1"/>
  <c r="L1196" i="5"/>
  <c r="L1195" i="5"/>
  <c r="M1195" i="5" s="1"/>
  <c r="L1194" i="5"/>
  <c r="M1194" i="5" s="1"/>
  <c r="L1193" i="5"/>
  <c r="M1193" i="5" s="1"/>
  <c r="L1192" i="5"/>
  <c r="M1192" i="5" s="1"/>
  <c r="L1191" i="5"/>
  <c r="M1191" i="5" s="1"/>
  <c r="L1190" i="5"/>
  <c r="M1190" i="5" s="1"/>
  <c r="L1189" i="5"/>
  <c r="M1189" i="5" s="1"/>
  <c r="L1188" i="5"/>
  <c r="M1188" i="5" s="1"/>
  <c r="L1187" i="5"/>
  <c r="M1187" i="5" s="1"/>
  <c r="L1186" i="5"/>
  <c r="M1186" i="5" s="1"/>
  <c r="L1185" i="5"/>
  <c r="M1185" i="5" s="1"/>
  <c r="L1184" i="5"/>
  <c r="M1184" i="5" s="1"/>
  <c r="L1183" i="5"/>
  <c r="M1183" i="5" s="1"/>
  <c r="L1182" i="5"/>
  <c r="M1182" i="5" s="1"/>
  <c r="L1181" i="5"/>
  <c r="M1181" i="5" s="1"/>
  <c r="L1180" i="5"/>
  <c r="M1180" i="5" s="1"/>
  <c r="L1179" i="5"/>
  <c r="M1179" i="5" s="1"/>
  <c r="L1178" i="5"/>
  <c r="M1178" i="5" s="1"/>
  <c r="L1177" i="5"/>
  <c r="M1177" i="5" s="1"/>
  <c r="L1176" i="5"/>
  <c r="M1176" i="5" s="1"/>
  <c r="L1175" i="5"/>
  <c r="M1175" i="5" s="1"/>
  <c r="L1174" i="5"/>
  <c r="M1174" i="5" s="1"/>
  <c r="L1173" i="5"/>
  <c r="M1173" i="5" s="1"/>
  <c r="L1172" i="5"/>
  <c r="M1172" i="5" s="1"/>
  <c r="L1171" i="5"/>
  <c r="M1171" i="5" s="1"/>
  <c r="L1170" i="5"/>
  <c r="M1170" i="5" s="1"/>
  <c r="L1169" i="5"/>
  <c r="M1169" i="5" s="1"/>
  <c r="L1168" i="5"/>
  <c r="M1168" i="5" s="1"/>
  <c r="L1167" i="5"/>
  <c r="M1167" i="5" s="1"/>
  <c r="L1166" i="5"/>
  <c r="M1166" i="5" s="1"/>
  <c r="L1165" i="5"/>
  <c r="M1165" i="5" s="1"/>
  <c r="L1164" i="5"/>
  <c r="M1164" i="5" s="1"/>
  <c r="L1163" i="5"/>
  <c r="M1163" i="5" s="1"/>
  <c r="L1162" i="5"/>
  <c r="L1161" i="5"/>
  <c r="M1161" i="5" s="1"/>
  <c r="L1160" i="5"/>
  <c r="M1160" i="5" s="1"/>
  <c r="L1159" i="5"/>
  <c r="M1159" i="5" s="1"/>
  <c r="L1158" i="5"/>
  <c r="M1158" i="5" s="1"/>
  <c r="L1157" i="5"/>
  <c r="M1157" i="5" s="1"/>
  <c r="L1156" i="5"/>
  <c r="M1156" i="5" s="1"/>
  <c r="L1155" i="5"/>
  <c r="M1155" i="5" s="1"/>
  <c r="L1154" i="5"/>
  <c r="M1154" i="5" s="1"/>
  <c r="L1153" i="5"/>
  <c r="M1153" i="5" s="1"/>
  <c r="L1152" i="5"/>
  <c r="L1151" i="5"/>
  <c r="M1151" i="5" s="1"/>
  <c r="L1150" i="5"/>
  <c r="M1150" i="5" s="1"/>
  <c r="L1149" i="5"/>
  <c r="M1149" i="5" s="1"/>
  <c r="L1148" i="5"/>
  <c r="M1148" i="5" s="1"/>
  <c r="L1147" i="5"/>
  <c r="M1147" i="5" s="1"/>
  <c r="L1146" i="5"/>
  <c r="M1146" i="5" s="1"/>
  <c r="L1145" i="5"/>
  <c r="M1145" i="5" s="1"/>
  <c r="L1144" i="5"/>
  <c r="M1144" i="5" s="1"/>
  <c r="L1143" i="5"/>
  <c r="M1143" i="5" s="1"/>
  <c r="L1142" i="5"/>
  <c r="M1142" i="5" s="1"/>
  <c r="L1141" i="5"/>
  <c r="M1141" i="5" s="1"/>
  <c r="L1140" i="5"/>
  <c r="M1140" i="5" s="1"/>
  <c r="L1139" i="5"/>
  <c r="M1139" i="5" s="1"/>
  <c r="L1138" i="5"/>
  <c r="M1138" i="5" s="1"/>
  <c r="L1137" i="5"/>
  <c r="M1137" i="5" s="1"/>
  <c r="L1136" i="5"/>
  <c r="M1136" i="5" s="1"/>
  <c r="L1135" i="5"/>
  <c r="M1135" i="5" s="1"/>
  <c r="L1134" i="5"/>
  <c r="M1134" i="5" s="1"/>
  <c r="L1133" i="5"/>
  <c r="M1133" i="5" s="1"/>
  <c r="L1132" i="5"/>
  <c r="M1132" i="5" s="1"/>
  <c r="L1131" i="5"/>
  <c r="M1131" i="5" s="1"/>
  <c r="L1130" i="5"/>
  <c r="M1130" i="5" s="1"/>
  <c r="L1129" i="5"/>
  <c r="M1129" i="5" s="1"/>
  <c r="L1128" i="5"/>
  <c r="L1127" i="5"/>
  <c r="M1127" i="5" s="1"/>
  <c r="L1126" i="5"/>
  <c r="M1126" i="5" s="1"/>
  <c r="L1125" i="5"/>
  <c r="M1125" i="5" s="1"/>
  <c r="L1124" i="5"/>
  <c r="M1124" i="5" s="1"/>
  <c r="L1123" i="5"/>
  <c r="M1123" i="5" s="1"/>
  <c r="L1122" i="5"/>
  <c r="L1121" i="5"/>
  <c r="M1121" i="5" s="1"/>
  <c r="L1120" i="5"/>
  <c r="M1120" i="5" s="1"/>
  <c r="L1119" i="5"/>
  <c r="L1118" i="5"/>
  <c r="L1117" i="5"/>
  <c r="L1116" i="5"/>
  <c r="M1116" i="5" s="1"/>
  <c r="L1115" i="5"/>
  <c r="M1115" i="5" s="1"/>
  <c r="L1114" i="5"/>
  <c r="M1114" i="5" s="1"/>
  <c r="L1113" i="5"/>
  <c r="M1113" i="5" s="1"/>
  <c r="L1112" i="5"/>
  <c r="M1112" i="5" s="1"/>
  <c r="L1111" i="5"/>
  <c r="M1111" i="5" s="1"/>
  <c r="L1110" i="5"/>
  <c r="M1110" i="5" s="1"/>
  <c r="L1109" i="5"/>
  <c r="M1109" i="5" s="1"/>
  <c r="L1108" i="5"/>
  <c r="M1108" i="5" s="1"/>
  <c r="L1107" i="5"/>
  <c r="L1106" i="5"/>
  <c r="M1106" i="5" s="1"/>
  <c r="L1105" i="5"/>
  <c r="M1105" i="5" s="1"/>
  <c r="L1104" i="5"/>
  <c r="M1104" i="5" s="1"/>
  <c r="L1103" i="5"/>
  <c r="L1102" i="5"/>
  <c r="L1101" i="5"/>
  <c r="M1101" i="5" s="1"/>
  <c r="L1100" i="5"/>
  <c r="M1100" i="5" s="1"/>
  <c r="L1099" i="5"/>
  <c r="M1099" i="5" s="1"/>
  <c r="L1098" i="5"/>
  <c r="M1098" i="5" s="1"/>
  <c r="L1097" i="5"/>
  <c r="M1097" i="5" s="1"/>
  <c r="L1096" i="5"/>
  <c r="M1096" i="5" s="1"/>
  <c r="L1095" i="5"/>
  <c r="L1094" i="5"/>
  <c r="L1093" i="5"/>
  <c r="M1093" i="5" s="1"/>
  <c r="L1092" i="5"/>
  <c r="M1092" i="5" s="1"/>
  <c r="L1091" i="5"/>
  <c r="M1091" i="5" s="1"/>
  <c r="L1090" i="5"/>
  <c r="M1090" i="5" s="1"/>
  <c r="L1089" i="5"/>
  <c r="L1088" i="5"/>
  <c r="M1088" i="5" s="1"/>
  <c r="L1087" i="5"/>
  <c r="M1087" i="5" s="1"/>
  <c r="L1086" i="5"/>
  <c r="L1085" i="5"/>
  <c r="M1085" i="5" s="1"/>
  <c r="L1084" i="5"/>
  <c r="M1084" i="5" s="1"/>
  <c r="L1083" i="5"/>
  <c r="M1083" i="5" s="1"/>
  <c r="L1082" i="5"/>
  <c r="M1082" i="5" s="1"/>
  <c r="L1081" i="5"/>
  <c r="M1081" i="5" s="1"/>
  <c r="L1080" i="5"/>
  <c r="M1080" i="5" s="1"/>
  <c r="L1079" i="5"/>
  <c r="M1079" i="5" s="1"/>
  <c r="L1078" i="5"/>
  <c r="M1078" i="5" s="1"/>
  <c r="L1077" i="5"/>
  <c r="M1077" i="5" s="1"/>
  <c r="L1076" i="5"/>
  <c r="L1075" i="5"/>
  <c r="M1075" i="5" s="1"/>
  <c r="L1074" i="5"/>
  <c r="M1074" i="5" s="1"/>
  <c r="L1073" i="5"/>
  <c r="M1073" i="5" s="1"/>
  <c r="L1072" i="5"/>
  <c r="M1072" i="5" s="1"/>
  <c r="L1071" i="5"/>
  <c r="M1071" i="5" s="1"/>
  <c r="L1070" i="5"/>
  <c r="L1069" i="5"/>
  <c r="L1068" i="5"/>
  <c r="M1068" i="5" s="1"/>
  <c r="L1067" i="5"/>
  <c r="M1067" i="5" s="1"/>
  <c r="L1066" i="5"/>
  <c r="M1066" i="5" s="1"/>
  <c r="L1065" i="5"/>
  <c r="M1065" i="5" s="1"/>
  <c r="L1064" i="5"/>
  <c r="M1064" i="5" s="1"/>
  <c r="L1063" i="5"/>
  <c r="M1063" i="5" s="1"/>
  <c r="L1062" i="5"/>
  <c r="M1062" i="5" s="1"/>
  <c r="L1061" i="5"/>
  <c r="M1061" i="5" s="1"/>
  <c r="L1060" i="5"/>
  <c r="L1059" i="5"/>
  <c r="M1059" i="5" s="1"/>
  <c r="L1058" i="5"/>
  <c r="M1058" i="5" s="1"/>
  <c r="L1057" i="5"/>
  <c r="M1057" i="5" s="1"/>
  <c r="L1056" i="5"/>
  <c r="M1056" i="5" s="1"/>
  <c r="L1055" i="5"/>
  <c r="M1055" i="5" s="1"/>
  <c r="L1054" i="5"/>
  <c r="M1054" i="5" s="1"/>
  <c r="L1053" i="5"/>
  <c r="M1053" i="5" s="1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M1036" i="5" s="1"/>
  <c r="L1035" i="5"/>
  <c r="M1035" i="5" s="1"/>
  <c r="L1034" i="5"/>
  <c r="M1034" i="5" s="1"/>
  <c r="L1033" i="5"/>
  <c r="M1033" i="5" s="1"/>
  <c r="L1032" i="5"/>
  <c r="M1032" i="5" s="1"/>
  <c r="L1031" i="5"/>
  <c r="M1031" i="5" s="1"/>
  <c r="L1030" i="5"/>
  <c r="M1030" i="5" s="1"/>
  <c r="L1029" i="5"/>
  <c r="M1029" i="5" s="1"/>
  <c r="L1028" i="5"/>
  <c r="M1028" i="5" s="1"/>
  <c r="L1027" i="5"/>
  <c r="M1027" i="5" s="1"/>
  <c r="L1026" i="5"/>
  <c r="M1026" i="5" s="1"/>
  <c r="L1025" i="5"/>
  <c r="M1025" i="5" s="1"/>
  <c r="L1024" i="5"/>
  <c r="M1024" i="5" s="1"/>
  <c r="L1023" i="5"/>
  <c r="M1023" i="5" s="1"/>
  <c r="L1022" i="5"/>
  <c r="M1022" i="5" s="1"/>
  <c r="L1021" i="5"/>
  <c r="M1021" i="5" s="1"/>
  <c r="L1020" i="5"/>
  <c r="M1020" i="5" s="1"/>
  <c r="L1019" i="5"/>
  <c r="M1019" i="5" s="1"/>
  <c r="L1018" i="5"/>
  <c r="M1018" i="5" s="1"/>
  <c r="L1017" i="5"/>
  <c r="M1017" i="5" s="1"/>
  <c r="L1016" i="5"/>
  <c r="M1016" i="5" s="1"/>
  <c r="L1015" i="5"/>
  <c r="M1015" i="5" s="1"/>
  <c r="L1014" i="5"/>
  <c r="M1014" i="5" s="1"/>
  <c r="L1013" i="5"/>
  <c r="M1013" i="5" s="1"/>
  <c r="L1012" i="5"/>
  <c r="M1012" i="5" s="1"/>
  <c r="L1011" i="5"/>
  <c r="M1011" i="5" s="1"/>
  <c r="L1010" i="5"/>
  <c r="M1010" i="5" s="1"/>
  <c r="L1009" i="5"/>
  <c r="M1009" i="5" s="1"/>
  <c r="L1008" i="5"/>
  <c r="M1008" i="5" s="1"/>
  <c r="L1007" i="5"/>
  <c r="M1007" i="5" s="1"/>
  <c r="L1006" i="5"/>
  <c r="M1006" i="5" s="1"/>
  <c r="L1005" i="5"/>
  <c r="M1005" i="5" s="1"/>
  <c r="L1004" i="5"/>
  <c r="M1004" i="5" s="1"/>
  <c r="L1003" i="5"/>
  <c r="M1003" i="5" s="1"/>
  <c r="L1002" i="5"/>
  <c r="M1002" i="5" s="1"/>
  <c r="L1001" i="5"/>
  <c r="M1001" i="5" s="1"/>
  <c r="L1000" i="5"/>
  <c r="M1000" i="5" s="1"/>
  <c r="L999" i="5"/>
  <c r="L998" i="5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L871" i="5"/>
  <c r="M871" i="5" s="1"/>
  <c r="L870" i="5"/>
  <c r="L869" i="5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L856" i="5"/>
  <c r="L855" i="5"/>
  <c r="L854" i="5"/>
  <c r="M854" i="5" s="1"/>
  <c r="L853" i="5"/>
  <c r="M853" i="5" s="1"/>
  <c r="L852" i="5"/>
  <c r="M852" i="5" s="1"/>
  <c r="L851" i="5"/>
  <c r="M851" i="5" s="1"/>
  <c r="L850" i="5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L818" i="5"/>
  <c r="L817" i="5"/>
  <c r="L816" i="5"/>
  <c r="L815" i="5"/>
  <c r="L814" i="5"/>
  <c r="L813" i="5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L783" i="5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L760" i="5"/>
  <c r="L759" i="5"/>
  <c r="L758" i="5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L749" i="5"/>
  <c r="M749" i="5" s="1"/>
  <c r="L748" i="5"/>
  <c r="M748" i="5" s="1"/>
  <c r="L747" i="5"/>
  <c r="M747" i="5" s="1"/>
  <c r="L746" i="5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L717" i="5"/>
  <c r="M717" i="5" s="1"/>
  <c r="L716" i="5"/>
  <c r="M716" i="5" s="1"/>
  <c r="L715" i="5"/>
  <c r="M715" i="5" s="1"/>
  <c r="L714" i="5"/>
  <c r="M714" i="5" s="1"/>
  <c r="L713" i="5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L704" i="5"/>
  <c r="L703" i="5"/>
  <c r="L702" i="5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L690" i="5"/>
  <c r="M690" i="5" s="1"/>
  <c r="L689" i="5"/>
  <c r="M689" i="5" s="1"/>
  <c r="L688" i="5"/>
  <c r="M688" i="5" s="1"/>
  <c r="L687" i="5"/>
  <c r="M687" i="5" s="1"/>
  <c r="L686" i="5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L678" i="5"/>
  <c r="L677" i="5"/>
  <c r="L676" i="5"/>
  <c r="M676" i="5" s="1"/>
  <c r="L675" i="5"/>
  <c r="L674" i="5"/>
  <c r="L673" i="5"/>
  <c r="M673" i="5" s="1"/>
  <c r="L672" i="5"/>
  <c r="L671" i="5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L658" i="5"/>
  <c r="M658" i="5" s="1"/>
  <c r="L657" i="5"/>
  <c r="L656" i="5"/>
  <c r="M656" i="5" s="1"/>
  <c r="L655" i="5"/>
  <c r="L654" i="5"/>
  <c r="M654" i="5" s="1"/>
  <c r="L653" i="5"/>
  <c r="M653" i="5" s="1"/>
  <c r="L652" i="5"/>
  <c r="M652" i="5" s="1"/>
  <c r="L651" i="5"/>
  <c r="L650" i="5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L636" i="5"/>
  <c r="M636" i="5" s="1"/>
  <c r="L635" i="5"/>
  <c r="M635" i="5" s="1"/>
  <c r="L634" i="5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L623" i="5"/>
  <c r="L622" i="5"/>
  <c r="M622" i="5" s="1"/>
  <c r="L621" i="5"/>
  <c r="M621" i="5" s="1"/>
  <c r="L620" i="5"/>
  <c r="L619" i="5"/>
  <c r="M619" i="5" s="1"/>
  <c r="L618" i="5"/>
  <c r="M618" i="5" s="1"/>
  <c r="L617" i="5"/>
  <c r="M617" i="5" s="1"/>
  <c r="L616" i="5"/>
  <c r="L615" i="5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L604" i="5"/>
  <c r="M604" i="5" s="1"/>
  <c r="L603" i="5"/>
  <c r="M603" i="5" s="1"/>
  <c r="L602" i="5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 s="1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 s="1"/>
  <c r="L571" i="5"/>
  <c r="M571" i="5" s="1"/>
  <c r="L570" i="5"/>
  <c r="M570" i="5" s="1"/>
  <c r="L569" i="5"/>
  <c r="L568" i="5"/>
  <c r="M568" i="5" s="1"/>
  <c r="L567" i="5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 s="1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L543" i="5"/>
  <c r="M543" i="5" s="1"/>
  <c r="L542" i="5"/>
  <c r="M542" i="5" s="1"/>
  <c r="L541" i="5"/>
  <c r="M541" i="5" s="1"/>
  <c r="L540" i="5"/>
  <c r="M540" i="5" s="1"/>
  <c r="L539" i="5"/>
  <c r="M539" i="5" s="1"/>
  <c r="L538" i="5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L530" i="5"/>
  <c r="M530" i="5" s="1"/>
  <c r="L529" i="5"/>
  <c r="M529" i="5" s="1"/>
  <c r="L528" i="5"/>
  <c r="L527" i="5"/>
  <c r="L526" i="5"/>
  <c r="L525" i="5"/>
  <c r="M525" i="5" s="1"/>
  <c r="L524" i="5"/>
  <c r="M524" i="5" s="1"/>
  <c r="L523" i="5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 s="1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L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L463" i="5"/>
  <c r="L462" i="5"/>
  <c r="L461" i="5"/>
  <c r="L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 s="1"/>
  <c r="L445" i="5"/>
  <c r="L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 s="1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 s="1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L402" i="5"/>
  <c r="M402" i="5" s="1"/>
  <c r="L401" i="5"/>
  <c r="M401" i="5" s="1"/>
  <c r="L400" i="5"/>
  <c r="M400" i="5" s="1"/>
  <c r="L399" i="5"/>
  <c r="L398" i="5"/>
  <c r="M398" i="5" s="1"/>
  <c r="L397" i="5"/>
  <c r="M397" i="5" s="1"/>
  <c r="L396" i="5"/>
  <c r="M396" i="5" s="1"/>
  <c r="L395" i="5"/>
  <c r="M395" i="5" s="1"/>
  <c r="L394" i="5"/>
  <c r="M394" i="5" s="1"/>
  <c r="L393" i="5"/>
  <c r="M393" i="5" s="1"/>
  <c r="L392" i="5"/>
  <c r="M392" i="5" s="1"/>
  <c r="L391" i="5"/>
  <c r="L390" i="5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 s="1"/>
  <c r="L379" i="5"/>
  <c r="L378" i="5"/>
  <c r="M378" i="5" s="1"/>
  <c r="L377" i="5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L367" i="5"/>
  <c r="M367" i="5" s="1"/>
  <c r="L366" i="5"/>
  <c r="M366" i="5" s="1"/>
  <c r="L365" i="5"/>
  <c r="L364" i="5"/>
  <c r="M364" i="5" s="1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 s="1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L332" i="5"/>
  <c r="L331" i="5"/>
  <c r="L330" i="5"/>
  <c r="M330" i="5" s="1"/>
  <c r="L329" i="5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L318" i="5"/>
  <c r="M318" i="5" s="1"/>
  <c r="L317" i="5"/>
  <c r="M317" i="5" s="1"/>
  <c r="L316" i="5"/>
  <c r="M316" i="5" s="1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 s="1"/>
  <c r="L267" i="5"/>
  <c r="M267" i="5" s="1"/>
  <c r="L266" i="5"/>
  <c r="M266" i="5" s="1"/>
  <c r="L265" i="5"/>
  <c r="M265" i="5" s="1"/>
  <c r="L264" i="5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L237" i="5"/>
  <c r="M237" i="5" s="1"/>
  <c r="L236" i="5"/>
  <c r="M236" i="5" s="1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 s="1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L195" i="5"/>
  <c r="M195" i="5" s="1"/>
  <c r="L194" i="5"/>
  <c r="M194" i="5" s="1"/>
  <c r="L193" i="5"/>
  <c r="L192" i="5"/>
  <c r="M192" i="5" s="1"/>
  <c r="L191" i="5"/>
  <c r="M191" i="5" s="1"/>
  <c r="L190" i="5"/>
  <c r="M190" i="5" s="1"/>
  <c r="L189" i="5"/>
  <c r="M189" i="5" s="1"/>
  <c r="L188" i="5"/>
  <c r="M188" i="5" s="1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L178" i="5"/>
  <c r="M178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 s="1"/>
  <c r="L171" i="5"/>
  <c r="M171" i="5" s="1"/>
  <c r="L170" i="5"/>
  <c r="M170" i="5" s="1"/>
  <c r="L169" i="5"/>
  <c r="M169" i="5" s="1"/>
  <c r="L168" i="5"/>
  <c r="M168" i="5" s="1"/>
  <c r="L167" i="5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 s="1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L149" i="5"/>
  <c r="M149" i="5" s="1"/>
  <c r="L148" i="5"/>
  <c r="M148" i="5" s="1"/>
  <c r="L147" i="5"/>
  <c r="M147" i="5" s="1"/>
  <c r="L146" i="5"/>
  <c r="L145" i="5"/>
  <c r="M145" i="5" s="1"/>
  <c r="L144" i="5"/>
  <c r="M144" i="5" s="1"/>
  <c r="L143" i="5"/>
  <c r="M143" i="5" s="1"/>
  <c r="L142" i="5"/>
  <c r="M142" i="5" s="1"/>
  <c r="L141" i="5"/>
  <c r="L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L130" i="5"/>
  <c r="L129" i="5"/>
  <c r="L128" i="5"/>
  <c r="M128" i="5" s="1"/>
  <c r="L127" i="5"/>
  <c r="L126" i="5"/>
  <c r="M126" i="5" s="1"/>
  <c r="L125" i="5"/>
  <c r="M125" i="5" s="1"/>
  <c r="L124" i="5"/>
  <c r="L123" i="5"/>
  <c r="L122" i="5"/>
  <c r="L121" i="5"/>
  <c r="L120" i="5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6" i="5"/>
  <c r="M106" i="5" s="1"/>
  <c r="L105" i="5"/>
  <c r="L104" i="5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L97" i="5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L76" i="5"/>
  <c r="M76" i="5" s="1"/>
  <c r="L75" i="5"/>
  <c r="M75" i="5" s="1"/>
  <c r="L74" i="5"/>
  <c r="M74" i="5" s="1"/>
  <c r="L73" i="5"/>
  <c r="M73" i="5" s="1"/>
  <c r="L72" i="5"/>
  <c r="M72" i="5" s="1"/>
  <c r="L71" i="5"/>
  <c r="L70" i="5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L34" i="5"/>
  <c r="M34" i="5" s="1"/>
  <c r="L33" i="5"/>
  <c r="M33" i="5" s="1"/>
  <c r="L32" i="5"/>
  <c r="L31" i="5"/>
  <c r="M31" i="5" s="1"/>
  <c r="L30" i="5"/>
  <c r="M30" i="5" s="1"/>
  <c r="L29" i="5"/>
  <c r="M29" i="5" s="1"/>
  <c r="L28" i="5"/>
  <c r="M28" i="5" s="1"/>
  <c r="L27" i="5"/>
  <c r="L26" i="5"/>
  <c r="M26" i="5" s="1"/>
  <c r="L25" i="5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A1" i="32"/>
  <c r="A1" i="31"/>
  <c r="K26" i="31" l="1"/>
  <c r="K190" i="31"/>
  <c r="K230" i="31"/>
  <c r="K281" i="31"/>
  <c r="K297" i="31"/>
  <c r="K358" i="31"/>
  <c r="K1073" i="31"/>
  <c r="K1117" i="31"/>
  <c r="K1288" i="31"/>
  <c r="K1970" i="31"/>
  <c r="K2034" i="31"/>
  <c r="K2260" i="31"/>
  <c r="K2740" i="31"/>
  <c r="K810" i="31"/>
  <c r="K892" i="31"/>
  <c r="G6" i="20"/>
  <c r="K175" i="31"/>
  <c r="K195" i="31"/>
  <c r="K304" i="31"/>
  <c r="K430" i="31"/>
  <c r="K484" i="31"/>
  <c r="K959" i="31"/>
  <c r="K1818" i="31"/>
  <c r="K1880" i="31"/>
  <c r="K1908" i="31"/>
  <c r="K2732" i="31"/>
  <c r="L6" i="20"/>
  <c r="K1151" i="31"/>
  <c r="K1182" i="31"/>
  <c r="K1243" i="31"/>
  <c r="K1277" i="31"/>
  <c r="K1307" i="31"/>
  <c r="K1325" i="31"/>
  <c r="K1373" i="31"/>
  <c r="K1385" i="31"/>
  <c r="K1394" i="31"/>
  <c r="K1418" i="31"/>
  <c r="K1437" i="31"/>
  <c r="K1612" i="31"/>
  <c r="K1714" i="31"/>
  <c r="K1808" i="31"/>
  <c r="K1858" i="31"/>
  <c r="K2468" i="31"/>
  <c r="K2572" i="31"/>
  <c r="K2604" i="31"/>
  <c r="K2692" i="31"/>
  <c r="K675" i="31"/>
  <c r="K1580" i="31"/>
  <c r="K48" i="31"/>
  <c r="K204" i="31"/>
  <c r="K333" i="31"/>
  <c r="K371" i="31"/>
  <c r="K419" i="31"/>
  <c r="K1024" i="31"/>
  <c r="K1034" i="31"/>
  <c r="K2569" i="31"/>
  <c r="K2589" i="31"/>
  <c r="K2600" i="31"/>
  <c r="K2612" i="31"/>
  <c r="K2631" i="31"/>
  <c r="K2649" i="31"/>
  <c r="K2714" i="31"/>
  <c r="K2725" i="31"/>
  <c r="K2736" i="31"/>
  <c r="K2850" i="31"/>
  <c r="K2861" i="31"/>
  <c r="K2882" i="31"/>
  <c r="K384" i="31"/>
  <c r="K416" i="31"/>
  <c r="K616" i="31"/>
  <c r="K640" i="31"/>
  <c r="K1744" i="31"/>
  <c r="K1882" i="31"/>
  <c r="K1920" i="31"/>
  <c r="K1994" i="31"/>
  <c r="K2072" i="31"/>
  <c r="K2130" i="31"/>
  <c r="K2408" i="31"/>
  <c r="K2660" i="31"/>
  <c r="K33" i="31"/>
  <c r="K53" i="31"/>
  <c r="K81" i="31"/>
  <c r="K101" i="31"/>
  <c r="K117" i="31"/>
  <c r="K140" i="31"/>
  <c r="K172" i="31"/>
  <c r="K192" i="31"/>
  <c r="K217" i="31"/>
  <c r="K234" i="31"/>
  <c r="K253" i="31"/>
  <c r="K269" i="31"/>
  <c r="K283" i="31"/>
  <c r="K302" i="31"/>
  <c r="K321" i="31"/>
  <c r="K345" i="31"/>
  <c r="K362" i="31"/>
  <c r="K373" i="31"/>
  <c r="K408" i="31"/>
  <c r="K422" i="31"/>
  <c r="K452" i="31"/>
  <c r="K477" i="31"/>
  <c r="K496" i="31"/>
  <c r="K530" i="31"/>
  <c r="K555" i="31"/>
  <c r="K584" i="31"/>
  <c r="K608" i="31"/>
  <c r="K636" i="31"/>
  <c r="K644" i="31"/>
  <c r="K668" i="31"/>
  <c r="K687" i="31"/>
  <c r="K712" i="31"/>
  <c r="K730" i="31"/>
  <c r="K743" i="31"/>
  <c r="K757" i="31"/>
  <c r="K771" i="31"/>
  <c r="K799" i="31"/>
  <c r="K819" i="31"/>
  <c r="K859" i="31"/>
  <c r="K888" i="31"/>
  <c r="K904" i="31"/>
  <c r="K933" i="31"/>
  <c r="K946" i="31"/>
  <c r="K970" i="31"/>
  <c r="M2889" i="31"/>
  <c r="K66" i="31"/>
  <c r="K99" i="31"/>
  <c r="K115" i="31"/>
  <c r="K137" i="31"/>
  <c r="K159" i="31"/>
  <c r="K244" i="31"/>
  <c r="K390" i="31"/>
  <c r="K450" i="31"/>
  <c r="K468" i="31"/>
  <c r="K489" i="31"/>
  <c r="K527" i="31"/>
  <c r="K552" i="31"/>
  <c r="K573" i="31"/>
  <c r="K606" i="31"/>
  <c r="K632" i="31"/>
  <c r="K642" i="31"/>
  <c r="K660" i="31"/>
  <c r="K683" i="31"/>
  <c r="K697" i="31"/>
  <c r="K724" i="31"/>
  <c r="K741" i="31"/>
  <c r="K752" i="31"/>
  <c r="K769" i="31"/>
  <c r="K792" i="31"/>
  <c r="K812" i="31"/>
  <c r="K839" i="31"/>
  <c r="K881" i="31"/>
  <c r="K896" i="31"/>
  <c r="K926" i="31"/>
  <c r="K942" i="31"/>
  <c r="K968" i="31"/>
  <c r="K1100" i="31"/>
  <c r="K1336" i="31"/>
  <c r="K1345" i="31"/>
  <c r="K1356" i="31"/>
  <c r="K1378" i="31"/>
  <c r="K1387" i="31"/>
  <c r="K1409" i="31"/>
  <c r="K1420" i="31"/>
  <c r="K1440" i="31"/>
  <c r="K1454" i="31"/>
  <c r="K1470" i="31"/>
  <c r="K1480" i="31"/>
  <c r="K1499" i="31"/>
  <c r="K1508" i="31"/>
  <c r="K1555" i="31"/>
  <c r="K1583" i="31"/>
  <c r="K1625" i="31"/>
  <c r="K1648" i="31"/>
  <c r="K1665" i="31"/>
  <c r="K1679" i="31"/>
  <c r="K1703" i="31"/>
  <c r="K1728" i="31"/>
  <c r="K1741" i="31"/>
  <c r="K1756" i="31"/>
  <c r="K1782" i="31"/>
  <c r="K1796" i="31"/>
  <c r="K1833" i="31"/>
  <c r="K1895" i="31"/>
  <c r="K1917" i="31"/>
  <c r="K1930" i="31"/>
  <c r="K1973" i="31"/>
  <c r="K1989" i="31"/>
  <c r="K2004" i="31"/>
  <c r="K2038" i="31"/>
  <c r="K2051" i="31"/>
  <c r="K2070" i="31"/>
  <c r="K2083" i="31"/>
  <c r="K2096" i="31"/>
  <c r="K2109" i="31"/>
  <c r="K2127" i="31"/>
  <c r="K2237" i="31"/>
  <c r="K2262" i="31"/>
  <c r="K2354" i="31"/>
  <c r="K2377" i="31"/>
  <c r="K2391" i="31"/>
  <c r="K2401" i="31"/>
  <c r="K2419" i="31"/>
  <c r="K2433" i="31"/>
  <c r="K2453" i="31"/>
  <c r="K2470" i="31"/>
  <c r="K2520" i="31"/>
  <c r="K2531" i="31"/>
  <c r="K2539" i="31"/>
  <c r="K2560" i="31"/>
  <c r="K2574" i="31"/>
  <c r="K2596" i="31"/>
  <c r="K2607" i="31"/>
  <c r="K2621" i="31"/>
  <c r="K2637" i="31"/>
  <c r="K2655" i="31"/>
  <c r="K2679" i="31"/>
  <c r="K2696" i="31"/>
  <c r="K2710" i="31"/>
  <c r="K2720" i="31"/>
  <c r="K2743" i="31"/>
  <c r="K2757" i="31"/>
  <c r="K2783" i="31"/>
  <c r="K2797" i="31"/>
  <c r="K2830" i="31"/>
  <c r="K2841" i="31"/>
  <c r="K2856" i="31"/>
  <c r="K2869" i="31"/>
  <c r="K995" i="31"/>
  <c r="K1061" i="31"/>
  <c r="K1265" i="31"/>
  <c r="K1343" i="31"/>
  <c r="K1354" i="31"/>
  <c r="K1449" i="31"/>
  <c r="K1463" i="31"/>
  <c r="K1476" i="31"/>
  <c r="K1491" i="31"/>
  <c r="K1506" i="31"/>
  <c r="K1552" i="31"/>
  <c r="K1892" i="31"/>
  <c r="K2836" i="31"/>
  <c r="K993" i="31"/>
  <c r="K1071" i="31"/>
  <c r="K1088" i="31"/>
  <c r="K1106" i="31"/>
  <c r="K1147" i="31"/>
  <c r="K1160" i="31"/>
  <c r="K1179" i="31"/>
  <c r="K1230" i="31"/>
  <c r="K1258" i="31"/>
  <c r="K1275" i="31"/>
  <c r="K1286" i="31"/>
  <c r="K1305" i="31"/>
  <c r="K1317" i="31"/>
  <c r="K1341" i="31"/>
  <c r="K1352" i="31"/>
  <c r="K1370" i="31"/>
  <c r="K1382" i="31"/>
  <c r="K1392" i="31"/>
  <c r="K1413" i="31"/>
  <c r="K1431" i="31"/>
  <c r="K1446" i="31"/>
  <c r="K1461" i="31"/>
  <c r="K1474" i="31"/>
  <c r="K1489" i="31"/>
  <c r="K1503" i="31"/>
  <c r="K1550" i="31"/>
  <c r="K1563" i="31"/>
  <c r="K1607" i="31"/>
  <c r="K1638" i="31"/>
  <c r="K1650" i="31"/>
  <c r="K1659" i="31"/>
  <c r="K1672" i="31"/>
  <c r="K1691" i="31"/>
  <c r="K1709" i="31"/>
  <c r="K1733" i="31"/>
  <c r="K1746" i="31"/>
  <c r="K1771" i="31"/>
  <c r="K1791" i="31"/>
  <c r="K1804" i="31"/>
  <c r="K1827" i="31"/>
  <c r="K1845" i="31"/>
  <c r="K1884" i="31"/>
  <c r="K1899" i="31"/>
  <c r="K1912" i="31"/>
  <c r="K1925" i="31"/>
  <c r="K1965" i="31"/>
  <c r="K1982" i="31"/>
  <c r="K1999" i="31"/>
  <c r="K2014" i="31"/>
  <c r="K2044" i="31"/>
  <c r="K2059" i="31"/>
  <c r="K2079" i="31"/>
  <c r="K2090" i="31"/>
  <c r="K2101" i="31"/>
  <c r="K2121" i="31"/>
  <c r="K2134" i="31"/>
  <c r="K2258" i="31"/>
  <c r="K2349" i="31"/>
  <c r="K2369" i="31"/>
  <c r="K2383" i="31"/>
  <c r="K2397" i="31"/>
  <c r="K2410" i="31"/>
  <c r="K2423" i="31"/>
  <c r="K2445" i="31"/>
  <c r="K2458" i="31"/>
  <c r="K2478" i="31"/>
  <c r="K2525" i="31"/>
  <c r="K2535" i="31"/>
  <c r="K2546" i="31"/>
  <c r="K2668" i="31"/>
  <c r="K2687" i="31"/>
  <c r="K2700" i="31"/>
  <c r="K2749" i="31"/>
  <c r="K2768" i="31"/>
  <c r="K2791" i="31"/>
  <c r="K2824" i="31"/>
  <c r="K2834" i="31"/>
  <c r="I6" i="20"/>
  <c r="H6" i="14"/>
  <c r="J6" i="14"/>
  <c r="K15" i="31"/>
  <c r="K45" i="31"/>
  <c r="K58" i="31"/>
  <c r="K86" i="31"/>
  <c r="K108" i="31"/>
  <c r="K130" i="31"/>
  <c r="K157" i="31"/>
  <c r="K179" i="31"/>
  <c r="K201" i="31"/>
  <c r="K228" i="31"/>
  <c r="K239" i="31"/>
  <c r="K263" i="31"/>
  <c r="K279" i="31"/>
  <c r="K294" i="31"/>
  <c r="K310" i="31"/>
  <c r="K331" i="31"/>
  <c r="K354" i="31"/>
  <c r="K369" i="31"/>
  <c r="K439" i="31"/>
  <c r="K465" i="31"/>
  <c r="K487" i="31"/>
  <c r="K523" i="31"/>
  <c r="K541" i="31"/>
  <c r="K564" i="31"/>
  <c r="K604" i="31"/>
  <c r="K650" i="31"/>
  <c r="K681" i="31"/>
  <c r="K691" i="31"/>
  <c r="K722" i="31"/>
  <c r="K739" i="31"/>
  <c r="K750" i="31"/>
  <c r="K764" i="31"/>
  <c r="K789" i="31"/>
  <c r="K835" i="31"/>
  <c r="K871" i="31"/>
  <c r="K923" i="31"/>
  <c r="K940" i="31"/>
  <c r="K965" i="31"/>
  <c r="K989" i="31"/>
  <c r="K1011" i="31"/>
  <c r="K1032" i="31"/>
  <c r="K1066" i="31"/>
  <c r="K1086" i="31"/>
  <c r="K1104" i="31"/>
  <c r="K1143" i="31"/>
  <c r="K1157" i="31"/>
  <c r="K1177" i="31"/>
  <c r="K1200" i="31"/>
  <c r="K1255" i="31"/>
  <c r="K1272" i="31"/>
  <c r="K1282" i="31"/>
  <c r="K1303" i="31"/>
  <c r="K1314" i="31"/>
  <c r="K1339" i="31"/>
  <c r="K1348" i="31"/>
  <c r="K1364" i="31"/>
  <c r="K1380" i="31"/>
  <c r="K1390" i="31"/>
  <c r="K1411" i="31"/>
  <c r="K1429" i="31"/>
  <c r="K1442" i="31"/>
  <c r="K1459" i="31"/>
  <c r="K1472" i="31"/>
  <c r="K1482" i="31"/>
  <c r="K1501" i="31"/>
  <c r="K1546" i="31"/>
  <c r="K1602" i="31"/>
  <c r="K1684" i="31"/>
  <c r="F2889" i="31"/>
  <c r="H2889" i="31"/>
  <c r="K10" i="31"/>
  <c r="K36" i="31"/>
  <c r="K55" i="31"/>
  <c r="K84" i="31"/>
  <c r="K103" i="31"/>
  <c r="K154" i="31"/>
  <c r="K225" i="31"/>
  <c r="K236" i="31"/>
  <c r="K261" i="31"/>
  <c r="K271" i="31"/>
  <c r="K289" i="31"/>
  <c r="K327" i="31"/>
  <c r="K347" i="31"/>
  <c r="K366" i="31"/>
  <c r="K375" i="31"/>
  <c r="K412" i="31"/>
  <c r="K515" i="31"/>
  <c r="K534" i="31"/>
  <c r="K557" i="31"/>
  <c r="K591" i="31"/>
  <c r="K612" i="31"/>
  <c r="K638" i="31"/>
  <c r="K646" i="31"/>
  <c r="K689" i="31"/>
  <c r="K719" i="31"/>
  <c r="K746" i="31"/>
  <c r="K761" i="31"/>
  <c r="K781" i="31"/>
  <c r="K801" i="31"/>
  <c r="K824" i="31"/>
  <c r="K861" i="31"/>
  <c r="K890" i="31"/>
  <c r="K937" i="31"/>
  <c r="K974" i="31"/>
  <c r="K998" i="31"/>
  <c r="K1028" i="31"/>
  <c r="K1064" i="31"/>
  <c r="K1083" i="31"/>
  <c r="K1119" i="31"/>
  <c r="K1153" i="31"/>
  <c r="K1168" i="31"/>
  <c r="K1198" i="31"/>
  <c r="K1245" i="31"/>
  <c r="K1268" i="31"/>
  <c r="K1280" i="31"/>
  <c r="K1293" i="31"/>
  <c r="K1309" i="31"/>
  <c r="I2889" i="31"/>
  <c r="J2889" i="31"/>
  <c r="K4" i="31"/>
  <c r="L2889" i="31"/>
  <c r="O4" i="31"/>
  <c r="K1646" i="31"/>
  <c r="K1663" i="31"/>
  <c r="K1677" i="31"/>
  <c r="K1701" i="31"/>
  <c r="K1735" i="31"/>
  <c r="K1749" i="31"/>
  <c r="K1775" i="31"/>
  <c r="K1793" i="31"/>
  <c r="K1829" i="31"/>
  <c r="K1902" i="31"/>
  <c r="K1915" i="31"/>
  <c r="K2046" i="31"/>
  <c r="K2065" i="31"/>
  <c r="K2081" i="31"/>
  <c r="K2094" i="31"/>
  <c r="K2125" i="31"/>
  <c r="K2234" i="31"/>
  <c r="K2351" i="31"/>
  <c r="K2375" i="31"/>
  <c r="K2385" i="31"/>
  <c r="K2399" i="31"/>
  <c r="K2413" i="31"/>
  <c r="K2431" i="31"/>
  <c r="K2447" i="31"/>
  <c r="K2489" i="31"/>
  <c r="K2529" i="31"/>
  <c r="K2537" i="31"/>
  <c r="K2552" i="31"/>
  <c r="K2594" i="31"/>
  <c r="K2619" i="31"/>
  <c r="K2635" i="31"/>
  <c r="K2651" i="31"/>
  <c r="K2672" i="31"/>
  <c r="K2705" i="31"/>
  <c r="K2718" i="31"/>
  <c r="K2727" i="31"/>
  <c r="K2753" i="31"/>
  <c r="K2771" i="31"/>
  <c r="K2793" i="31"/>
  <c r="K2826" i="31"/>
  <c r="K2854" i="31"/>
  <c r="K2863" i="31"/>
  <c r="K1561" i="31"/>
  <c r="K1633" i="31"/>
  <c r="K1667" i="31"/>
  <c r="K1705" i="31"/>
  <c r="K1731" i="31"/>
  <c r="K1761" i="31"/>
  <c r="K1789" i="31"/>
  <c r="K1801" i="31"/>
  <c r="K1822" i="31"/>
  <c r="K1835" i="31"/>
  <c r="K1897" i="31"/>
  <c r="K1910" i="31"/>
  <c r="K1934" i="31"/>
  <c r="K1975" i="31"/>
  <c r="K2006" i="31"/>
  <c r="K2041" i="31"/>
  <c r="K2054" i="31"/>
  <c r="K2087" i="31"/>
  <c r="K2099" i="31"/>
  <c r="K2119" i="31"/>
  <c r="K2239" i="31"/>
  <c r="K2267" i="31"/>
  <c r="K2359" i="31"/>
  <c r="K2379" i="31"/>
  <c r="K2395" i="31"/>
  <c r="K2421" i="31"/>
  <c r="K2435" i="31"/>
  <c r="K2455" i="31"/>
  <c r="K2473" i="31"/>
  <c r="K2522" i="31"/>
  <c r="K2533" i="31"/>
  <c r="K2544" i="31"/>
  <c r="K2566" i="31"/>
  <c r="K2587" i="31"/>
  <c r="K2598" i="31"/>
  <c r="K2610" i="31"/>
  <c r="K2629" i="31"/>
  <c r="K2639" i="31"/>
  <c r="K2681" i="31"/>
  <c r="K2698" i="31"/>
  <c r="K2712" i="31"/>
  <c r="K2722" i="31"/>
  <c r="K2734" i="31"/>
  <c r="K2745" i="31"/>
  <c r="K2763" i="31"/>
  <c r="K2786" i="31"/>
  <c r="K2815" i="31"/>
  <c r="K2832" i="31"/>
  <c r="K2847" i="31"/>
  <c r="K2858" i="31"/>
  <c r="K2879" i="31"/>
  <c r="I6" i="6"/>
  <c r="M540" i="10"/>
  <c r="X540" i="10" s="1"/>
  <c r="M539" i="10"/>
  <c r="X539" i="10" s="1"/>
  <c r="M538" i="10"/>
  <c r="N538" i="10" s="1"/>
  <c r="Q538" i="10" s="1"/>
  <c r="M537" i="10"/>
  <c r="N537" i="10" s="1"/>
  <c r="Q537" i="10" s="1"/>
  <c r="M536" i="10"/>
  <c r="X536" i="10" s="1"/>
  <c r="M535" i="10"/>
  <c r="X535" i="10" s="1"/>
  <c r="M534" i="10"/>
  <c r="X534" i="10" s="1"/>
  <c r="M533" i="10"/>
  <c r="X533" i="10" s="1"/>
  <c r="M532" i="10"/>
  <c r="X532" i="10" s="1"/>
  <c r="M531" i="10"/>
  <c r="X531" i="10" s="1"/>
  <c r="M530" i="10"/>
  <c r="N530" i="10" s="1"/>
  <c r="Q530" i="10" s="1"/>
  <c r="M529" i="10"/>
  <c r="W529" i="10" s="1"/>
  <c r="Y529" i="10" s="1"/>
  <c r="M528" i="10"/>
  <c r="M527" i="10"/>
  <c r="X527" i="10" s="1"/>
  <c r="M526" i="10"/>
  <c r="X526" i="10" s="1"/>
  <c r="M525" i="10"/>
  <c r="P525" i="10" s="1"/>
  <c r="S525" i="10" s="1"/>
  <c r="M524" i="10"/>
  <c r="M523" i="10"/>
  <c r="X523" i="10" s="1"/>
  <c r="M522" i="10"/>
  <c r="N522" i="10" s="1"/>
  <c r="Q522" i="10" s="1"/>
  <c r="M521" i="10"/>
  <c r="X521" i="10" s="1"/>
  <c r="M520" i="10"/>
  <c r="M519" i="10"/>
  <c r="X519" i="10" s="1"/>
  <c r="M518" i="10"/>
  <c r="X518" i="10" s="1"/>
  <c r="M517" i="10"/>
  <c r="X517" i="10" s="1"/>
  <c r="M516" i="10"/>
  <c r="X516" i="10" s="1"/>
  <c r="M515" i="10"/>
  <c r="M514" i="10"/>
  <c r="N514" i="10" s="1"/>
  <c r="Q514" i="10" s="1"/>
  <c r="M513" i="10"/>
  <c r="M512" i="10"/>
  <c r="M511" i="10"/>
  <c r="X511" i="10" s="1"/>
  <c r="M510" i="10"/>
  <c r="X510" i="10" s="1"/>
  <c r="M509" i="10"/>
  <c r="X509" i="10" s="1"/>
  <c r="M508" i="10"/>
  <c r="X508" i="10" s="1"/>
  <c r="M507" i="10"/>
  <c r="M506" i="10"/>
  <c r="N506" i="10" s="1"/>
  <c r="Q506" i="10" s="1"/>
  <c r="M505" i="10"/>
  <c r="N505" i="10" s="1"/>
  <c r="Q505" i="10" s="1"/>
  <c r="M504" i="10"/>
  <c r="M503" i="10"/>
  <c r="X503" i="10" s="1"/>
  <c r="M502" i="10"/>
  <c r="X502" i="10" s="1"/>
  <c r="M501" i="10"/>
  <c r="X501" i="10" s="1"/>
  <c r="M500" i="10"/>
  <c r="M499" i="10"/>
  <c r="M498" i="10"/>
  <c r="W498" i="10" s="1"/>
  <c r="M497" i="10"/>
  <c r="N497" i="10" s="1"/>
  <c r="Q497" i="10" s="1"/>
  <c r="M496" i="10"/>
  <c r="X496" i="10" s="1"/>
  <c r="M495" i="10"/>
  <c r="M494" i="10"/>
  <c r="X494" i="10" s="1"/>
  <c r="M493" i="10"/>
  <c r="O493" i="10" s="1"/>
  <c r="R493" i="10" s="1"/>
  <c r="U493" i="10" s="1"/>
  <c r="M492" i="10"/>
  <c r="M491" i="10"/>
  <c r="N491" i="10" s="1"/>
  <c r="Q491" i="10" s="1"/>
  <c r="M490" i="10"/>
  <c r="X490" i="10" s="1"/>
  <c r="M489" i="10"/>
  <c r="N489" i="10" s="1"/>
  <c r="Q489" i="10" s="1"/>
  <c r="M488" i="10"/>
  <c r="N488" i="10" s="1"/>
  <c r="Q488" i="10" s="1"/>
  <c r="M487" i="10"/>
  <c r="O487" i="10" s="1"/>
  <c r="R487" i="10" s="1"/>
  <c r="U487" i="10" s="1"/>
  <c r="M486" i="10"/>
  <c r="X486" i="10" s="1"/>
  <c r="M485" i="10"/>
  <c r="O485" i="10" s="1"/>
  <c r="R485" i="10" s="1"/>
  <c r="U485" i="10" s="1"/>
  <c r="M484" i="10"/>
  <c r="P484" i="10" s="1"/>
  <c r="S484" i="10" s="1"/>
  <c r="M483" i="10"/>
  <c r="X483" i="10" s="1"/>
  <c r="M482" i="10"/>
  <c r="N482" i="10" s="1"/>
  <c r="Q482" i="10" s="1"/>
  <c r="M481" i="10"/>
  <c r="O481" i="10" s="1"/>
  <c r="R481" i="10" s="1"/>
  <c r="U481" i="10" s="1"/>
  <c r="M480" i="10"/>
  <c r="X480" i="10" s="1"/>
  <c r="M479" i="10"/>
  <c r="W479" i="10" s="1"/>
  <c r="Y479" i="10" s="1"/>
  <c r="M478" i="10"/>
  <c r="X478" i="10" s="1"/>
  <c r="M477" i="10"/>
  <c r="W477" i="10" s="1"/>
  <c r="Y477" i="10" s="1"/>
  <c r="M476" i="10"/>
  <c r="X476" i="10" s="1"/>
  <c r="M475" i="10"/>
  <c r="P475" i="10" s="1"/>
  <c r="S475" i="10" s="1"/>
  <c r="M474" i="10"/>
  <c r="N474" i="10" s="1"/>
  <c r="Q474" i="10" s="1"/>
  <c r="M473" i="10"/>
  <c r="W473" i="10" s="1"/>
  <c r="M472" i="10"/>
  <c r="X472" i="10" s="1"/>
  <c r="M471" i="10"/>
  <c r="W471" i="10" s="1"/>
  <c r="Y471" i="10" s="1"/>
  <c r="M470" i="10"/>
  <c r="N470" i="10" s="1"/>
  <c r="Q470" i="10" s="1"/>
  <c r="M469" i="10"/>
  <c r="W469" i="10" s="1"/>
  <c r="Y469" i="10" s="1"/>
  <c r="M468" i="10"/>
  <c r="M467" i="10"/>
  <c r="X467" i="10" s="1"/>
  <c r="M466" i="10"/>
  <c r="M465" i="10"/>
  <c r="M464" i="10"/>
  <c r="X464" i="10" s="1"/>
  <c r="M463" i="10"/>
  <c r="X463" i="10" s="1"/>
  <c r="M462" i="10"/>
  <c r="N462" i="10" s="1"/>
  <c r="Q462" i="10" s="1"/>
  <c r="M461" i="10"/>
  <c r="W461" i="10" s="1"/>
  <c r="Y461" i="10" s="1"/>
  <c r="M460" i="10"/>
  <c r="X460" i="10" s="1"/>
  <c r="M459" i="10"/>
  <c r="X459" i="10" s="1"/>
  <c r="M458" i="10"/>
  <c r="N458" i="10" s="1"/>
  <c r="Q458" i="10" s="1"/>
  <c r="M457" i="10"/>
  <c r="O457" i="10" s="1"/>
  <c r="R457" i="10" s="1"/>
  <c r="U457" i="10" s="1"/>
  <c r="M456" i="10"/>
  <c r="X456" i="10" s="1"/>
  <c r="M455" i="10"/>
  <c r="N455" i="10" s="1"/>
  <c r="Q455" i="10" s="1"/>
  <c r="M454" i="10"/>
  <c r="N454" i="10" s="1"/>
  <c r="Q454" i="10" s="1"/>
  <c r="M453" i="10"/>
  <c r="P453" i="10" s="1"/>
  <c r="S453" i="10" s="1"/>
  <c r="M452" i="10"/>
  <c r="X452" i="10" s="1"/>
  <c r="M451" i="10"/>
  <c r="X451" i="10" s="1"/>
  <c r="M450" i="10"/>
  <c r="X450" i="10" s="1"/>
  <c r="M449" i="10"/>
  <c r="W449" i="10" s="1"/>
  <c r="M448" i="10"/>
  <c r="N448" i="10" s="1"/>
  <c r="Q448" i="10" s="1"/>
  <c r="M447" i="10"/>
  <c r="W447" i="10" s="1"/>
  <c r="M446" i="10"/>
  <c r="X446" i="10" s="1"/>
  <c r="M445" i="10"/>
  <c r="N445" i="10" s="1"/>
  <c r="Q445" i="10" s="1"/>
  <c r="M444" i="10"/>
  <c r="O444" i="10" s="1"/>
  <c r="R444" i="10" s="1"/>
  <c r="U444" i="10" s="1"/>
  <c r="M443" i="10"/>
  <c r="M442" i="10"/>
  <c r="P442" i="10" s="1"/>
  <c r="S442" i="10" s="1"/>
  <c r="M441" i="10"/>
  <c r="O441" i="10" s="1"/>
  <c r="R441" i="10" s="1"/>
  <c r="U441" i="10" s="1"/>
  <c r="M440" i="10"/>
  <c r="X440" i="10" s="1"/>
  <c r="M439" i="10"/>
  <c r="W439" i="10" s="1"/>
  <c r="Y439" i="10" s="1"/>
  <c r="M438" i="10"/>
  <c r="O438" i="10" s="1"/>
  <c r="R438" i="10" s="1"/>
  <c r="U438" i="10" s="1"/>
  <c r="M437" i="10"/>
  <c r="N437" i="10" s="1"/>
  <c r="Q437" i="10" s="1"/>
  <c r="M436" i="10"/>
  <c r="W436" i="10" s="1"/>
  <c r="Y436" i="10" s="1"/>
  <c r="M435" i="10"/>
  <c r="M434" i="10"/>
  <c r="P434" i="10" s="1"/>
  <c r="S434" i="10" s="1"/>
  <c r="M433" i="10"/>
  <c r="O433" i="10" s="1"/>
  <c r="R433" i="10" s="1"/>
  <c r="U433" i="10" s="1"/>
  <c r="M432" i="10"/>
  <c r="X432" i="10" s="1"/>
  <c r="M431" i="10"/>
  <c r="W431" i="10" s="1"/>
  <c r="M430" i="10"/>
  <c r="W430" i="10" s="1"/>
  <c r="Y430" i="10" s="1"/>
  <c r="M429" i="10"/>
  <c r="N429" i="10" s="1"/>
  <c r="Q429" i="10" s="1"/>
  <c r="M428" i="10"/>
  <c r="W428" i="10" s="1"/>
  <c r="M427" i="10"/>
  <c r="M426" i="10"/>
  <c r="N426" i="10" s="1"/>
  <c r="Q426" i="10" s="1"/>
  <c r="M425" i="10"/>
  <c r="O425" i="10" s="1"/>
  <c r="R425" i="10" s="1"/>
  <c r="U425" i="10" s="1"/>
  <c r="M424" i="10"/>
  <c r="X424" i="10" s="1"/>
  <c r="M423" i="10"/>
  <c r="W423" i="10" s="1"/>
  <c r="Y423" i="10" s="1"/>
  <c r="M422" i="10"/>
  <c r="W422" i="10" s="1"/>
  <c r="M421" i="10"/>
  <c r="N421" i="10" s="1"/>
  <c r="Q421" i="10" s="1"/>
  <c r="M420" i="10"/>
  <c r="W420" i="10" s="1"/>
  <c r="M419" i="10"/>
  <c r="M418" i="10"/>
  <c r="X418" i="10" s="1"/>
  <c r="M417" i="10"/>
  <c r="O417" i="10" s="1"/>
  <c r="R417" i="10" s="1"/>
  <c r="U417" i="10" s="1"/>
  <c r="M416" i="10"/>
  <c r="X416" i="10" s="1"/>
  <c r="M415" i="10"/>
  <c r="W415" i="10" s="1"/>
  <c r="Y415" i="10" s="1"/>
  <c r="M414" i="10"/>
  <c r="W414" i="10" s="1"/>
  <c r="M413" i="10"/>
  <c r="N413" i="10" s="1"/>
  <c r="Q413" i="10" s="1"/>
  <c r="M412" i="10"/>
  <c r="W412" i="10" s="1"/>
  <c r="M411" i="10"/>
  <c r="W411" i="10" s="1"/>
  <c r="M410" i="10"/>
  <c r="X410" i="10" s="1"/>
  <c r="M409" i="10"/>
  <c r="X409" i="10" s="1"/>
  <c r="M408" i="10"/>
  <c r="N408" i="10" s="1"/>
  <c r="Q408" i="10" s="1"/>
  <c r="M407" i="10"/>
  <c r="P407" i="10" s="1"/>
  <c r="S407" i="10" s="1"/>
  <c r="M406" i="10"/>
  <c r="O406" i="10" s="1"/>
  <c r="R406" i="10" s="1"/>
  <c r="U406" i="10" s="1"/>
  <c r="M405" i="10"/>
  <c r="P405" i="10" s="1"/>
  <c r="S405" i="10" s="1"/>
  <c r="M404" i="10"/>
  <c r="N404" i="10" s="1"/>
  <c r="Q404" i="10" s="1"/>
  <c r="M403" i="10"/>
  <c r="P403" i="10" s="1"/>
  <c r="S403" i="10" s="1"/>
  <c r="M402" i="10"/>
  <c r="O402" i="10" s="1"/>
  <c r="R402" i="10" s="1"/>
  <c r="U402" i="10" s="1"/>
  <c r="M401" i="10"/>
  <c r="X401" i="10" s="1"/>
  <c r="M400" i="10"/>
  <c r="N400" i="10" s="1"/>
  <c r="Q400" i="10" s="1"/>
  <c r="M399" i="10"/>
  <c r="P399" i="10" s="1"/>
  <c r="S399" i="10" s="1"/>
  <c r="M398" i="10"/>
  <c r="O398" i="10" s="1"/>
  <c r="R398" i="10" s="1"/>
  <c r="U398" i="10" s="1"/>
  <c r="M397" i="10"/>
  <c r="P397" i="10" s="1"/>
  <c r="S397" i="10" s="1"/>
  <c r="M396" i="10"/>
  <c r="N396" i="10" s="1"/>
  <c r="Q396" i="10" s="1"/>
  <c r="M395" i="10"/>
  <c r="P395" i="10" s="1"/>
  <c r="S395" i="10" s="1"/>
  <c r="M394" i="10"/>
  <c r="O394" i="10" s="1"/>
  <c r="R394" i="10" s="1"/>
  <c r="U394" i="10" s="1"/>
  <c r="M393" i="10"/>
  <c r="P393" i="10" s="1"/>
  <c r="S393" i="10" s="1"/>
  <c r="M392" i="10"/>
  <c r="N392" i="10" s="1"/>
  <c r="Q392" i="10" s="1"/>
  <c r="M391" i="10"/>
  <c r="P391" i="10" s="1"/>
  <c r="S391" i="10" s="1"/>
  <c r="M390" i="10"/>
  <c r="N390" i="10" s="1"/>
  <c r="Q390" i="10" s="1"/>
  <c r="M389" i="10"/>
  <c r="O389" i="10" s="1"/>
  <c r="R389" i="10" s="1"/>
  <c r="U389" i="10" s="1"/>
  <c r="M388" i="10"/>
  <c r="M387" i="10"/>
  <c r="P387" i="10" s="1"/>
  <c r="S387" i="10" s="1"/>
  <c r="M386" i="10"/>
  <c r="O386" i="10" s="1"/>
  <c r="R386" i="10" s="1"/>
  <c r="U386" i="10" s="1"/>
  <c r="M385" i="10"/>
  <c r="N385" i="10" s="1"/>
  <c r="Q385" i="10" s="1"/>
  <c r="M384" i="10"/>
  <c r="W384" i="10" s="1"/>
  <c r="Y384" i="10" s="1"/>
  <c r="M383" i="10"/>
  <c r="P383" i="10" s="1"/>
  <c r="S383" i="10" s="1"/>
  <c r="M382" i="10"/>
  <c r="N382" i="10" s="1"/>
  <c r="Q382" i="10" s="1"/>
  <c r="M381" i="10"/>
  <c r="P381" i="10" s="1"/>
  <c r="S381" i="10" s="1"/>
  <c r="M380" i="10"/>
  <c r="M379" i="10"/>
  <c r="M378" i="10"/>
  <c r="W378" i="10" s="1"/>
  <c r="M377" i="10"/>
  <c r="W377" i="10" s="1"/>
  <c r="Y377" i="10" s="1"/>
  <c r="M376" i="10"/>
  <c r="X376" i="10" s="1"/>
  <c r="M375" i="10"/>
  <c r="X375" i="10" s="1"/>
  <c r="M374" i="10"/>
  <c r="O374" i="10" s="1"/>
  <c r="R374" i="10" s="1"/>
  <c r="U374" i="10" s="1"/>
  <c r="M373" i="10"/>
  <c r="X373" i="10" s="1"/>
  <c r="M372" i="10"/>
  <c r="M371" i="10"/>
  <c r="W371" i="10" s="1"/>
  <c r="Y371" i="10" s="1"/>
  <c r="M370" i="10"/>
  <c r="W370" i="10" s="1"/>
  <c r="Y370" i="10" s="1"/>
  <c r="M369" i="10"/>
  <c r="W369" i="10" s="1"/>
  <c r="Y369" i="10" s="1"/>
  <c r="M368" i="10"/>
  <c r="W368" i="10" s="1"/>
  <c r="Y368" i="10" s="1"/>
  <c r="M367" i="10"/>
  <c r="X367" i="10" s="1"/>
  <c r="M366" i="10"/>
  <c r="P366" i="10" s="1"/>
  <c r="S366" i="10" s="1"/>
  <c r="M365" i="10"/>
  <c r="P365" i="10" s="1"/>
  <c r="S365" i="10" s="1"/>
  <c r="M364" i="10"/>
  <c r="M363" i="10"/>
  <c r="W363" i="10" s="1"/>
  <c r="Y363" i="10" s="1"/>
  <c r="M362" i="10"/>
  <c r="M361" i="10"/>
  <c r="N361" i="10" s="1"/>
  <c r="Q361" i="10" s="1"/>
  <c r="M360" i="10"/>
  <c r="X360" i="10" s="1"/>
  <c r="M359" i="10"/>
  <c r="M358" i="10"/>
  <c r="N358" i="10" s="1"/>
  <c r="Q358" i="10" s="1"/>
  <c r="M357" i="10"/>
  <c r="W357" i="10" s="1"/>
  <c r="Y357" i="10" s="1"/>
  <c r="M356" i="10"/>
  <c r="M355" i="10"/>
  <c r="W355" i="10" s="1"/>
  <c r="Y355" i="10" s="1"/>
  <c r="M354" i="10"/>
  <c r="W354" i="10" s="1"/>
  <c r="Y354" i="10" s="1"/>
  <c r="M353" i="10"/>
  <c r="N353" i="10" s="1"/>
  <c r="Q353" i="10" s="1"/>
  <c r="M352" i="10"/>
  <c r="N352" i="10" s="1"/>
  <c r="Q352" i="10" s="1"/>
  <c r="M351" i="10"/>
  <c r="N351" i="10" s="1"/>
  <c r="Q351" i="10" s="1"/>
  <c r="M350" i="10"/>
  <c r="N350" i="10" s="1"/>
  <c r="Q350" i="10" s="1"/>
  <c r="M349" i="10"/>
  <c r="N349" i="10" s="1"/>
  <c r="Q349" i="10" s="1"/>
  <c r="M348" i="10"/>
  <c r="X348" i="10" s="1"/>
  <c r="M347" i="10"/>
  <c r="X347" i="10" s="1"/>
  <c r="M346" i="10"/>
  <c r="W346" i="10" s="1"/>
  <c r="M345" i="10"/>
  <c r="N345" i="10" s="1"/>
  <c r="Q345" i="10" s="1"/>
  <c r="M344" i="10"/>
  <c r="N344" i="10" s="1"/>
  <c r="Q344" i="10" s="1"/>
  <c r="M343" i="10"/>
  <c r="N343" i="10" s="1"/>
  <c r="Q343" i="10" s="1"/>
  <c r="M342" i="10"/>
  <c r="X342" i="10" s="1"/>
  <c r="M341" i="10"/>
  <c r="N341" i="10" s="1"/>
  <c r="Q341" i="10" s="1"/>
  <c r="M340" i="10"/>
  <c r="X340" i="10" s="1"/>
  <c r="M339" i="10"/>
  <c r="P339" i="10" s="1"/>
  <c r="S339" i="10" s="1"/>
  <c r="M338" i="10"/>
  <c r="O338" i="10" s="1"/>
  <c r="R338" i="10" s="1"/>
  <c r="U338" i="10" s="1"/>
  <c r="M337" i="10"/>
  <c r="X337" i="10" s="1"/>
  <c r="M336" i="10"/>
  <c r="N336" i="10" s="1"/>
  <c r="Q336" i="10" s="1"/>
  <c r="M335" i="10"/>
  <c r="M334" i="10"/>
  <c r="W334" i="10" s="1"/>
  <c r="Y334" i="10" s="1"/>
  <c r="M333" i="10"/>
  <c r="O333" i="10" s="1"/>
  <c r="R333" i="10" s="1"/>
  <c r="U333" i="10" s="1"/>
  <c r="M332" i="10"/>
  <c r="X332" i="10" s="1"/>
  <c r="M331" i="10"/>
  <c r="X331" i="10" s="1"/>
  <c r="M330" i="10"/>
  <c r="W330" i="10" s="1"/>
  <c r="M329" i="10"/>
  <c r="N329" i="10" s="1"/>
  <c r="Q329" i="10" s="1"/>
  <c r="M328" i="10"/>
  <c r="N328" i="10" s="1"/>
  <c r="Q328" i="10" s="1"/>
  <c r="M327" i="10"/>
  <c r="N327" i="10" s="1"/>
  <c r="Q327" i="10" s="1"/>
  <c r="M326" i="10"/>
  <c r="W326" i="10" s="1"/>
  <c r="Y326" i="10" s="1"/>
  <c r="M325" i="10"/>
  <c r="X325" i="10" s="1"/>
  <c r="M324" i="10"/>
  <c r="X324" i="10" s="1"/>
  <c r="M323" i="10"/>
  <c r="M322" i="10"/>
  <c r="M321" i="10"/>
  <c r="N321" i="10" s="1"/>
  <c r="Q321" i="10" s="1"/>
  <c r="M320" i="10"/>
  <c r="N320" i="10" s="1"/>
  <c r="Q320" i="10" s="1"/>
  <c r="M319" i="10"/>
  <c r="N319" i="10" s="1"/>
  <c r="Q319" i="10" s="1"/>
  <c r="M318" i="10"/>
  <c r="O318" i="10" s="1"/>
  <c r="R318" i="10" s="1"/>
  <c r="U318" i="10" s="1"/>
  <c r="M317" i="10"/>
  <c r="O317" i="10" s="1"/>
  <c r="R317" i="10" s="1"/>
  <c r="U317" i="10" s="1"/>
  <c r="M316" i="10"/>
  <c r="X316" i="10" s="1"/>
  <c r="M315" i="10"/>
  <c r="M314" i="10"/>
  <c r="O314" i="10" s="1"/>
  <c r="R314" i="10" s="1"/>
  <c r="U314" i="10" s="1"/>
  <c r="M313" i="10"/>
  <c r="N313" i="10" s="1"/>
  <c r="Q313" i="10" s="1"/>
  <c r="M312" i="10"/>
  <c r="W312" i="10" s="1"/>
  <c r="Y312" i="10" s="1"/>
  <c r="M311" i="10"/>
  <c r="M310" i="10"/>
  <c r="W310" i="10" s="1"/>
  <c r="Y310" i="10" s="1"/>
  <c r="M309" i="10"/>
  <c r="P309" i="10" s="1"/>
  <c r="S309" i="10" s="1"/>
  <c r="M308" i="10"/>
  <c r="X308" i="10" s="1"/>
  <c r="M307" i="10"/>
  <c r="X307" i="10" s="1"/>
  <c r="M306" i="10"/>
  <c r="O306" i="10" s="1"/>
  <c r="R306" i="10" s="1"/>
  <c r="U306" i="10" s="1"/>
  <c r="M305" i="10"/>
  <c r="N305" i="10" s="1"/>
  <c r="Q305" i="10" s="1"/>
  <c r="M304" i="10"/>
  <c r="W304" i="10" s="1"/>
  <c r="M303" i="10"/>
  <c r="M302" i="10"/>
  <c r="N302" i="10" s="1"/>
  <c r="Q302" i="10" s="1"/>
  <c r="M301" i="10"/>
  <c r="P301" i="10" s="1"/>
  <c r="S301" i="10" s="1"/>
  <c r="M300" i="10"/>
  <c r="X300" i="10" s="1"/>
  <c r="M299" i="10"/>
  <c r="P299" i="10" s="1"/>
  <c r="S299" i="10" s="1"/>
  <c r="M298" i="10"/>
  <c r="O298" i="10" s="1"/>
  <c r="R298" i="10" s="1"/>
  <c r="U298" i="10" s="1"/>
  <c r="M297" i="10"/>
  <c r="N297" i="10" s="1"/>
  <c r="Q297" i="10" s="1"/>
  <c r="M296" i="10"/>
  <c r="W296" i="10" s="1"/>
  <c r="Y296" i="10" s="1"/>
  <c r="M295" i="10"/>
  <c r="X295" i="10" s="1"/>
  <c r="M294" i="10"/>
  <c r="N294" i="10" s="1"/>
  <c r="Q294" i="10" s="1"/>
  <c r="M293" i="10"/>
  <c r="N293" i="10" s="1"/>
  <c r="Q293" i="10" s="1"/>
  <c r="M292" i="10"/>
  <c r="M291" i="10"/>
  <c r="P291" i="10" s="1"/>
  <c r="S291" i="10" s="1"/>
  <c r="M290" i="10"/>
  <c r="N290" i="10" s="1"/>
  <c r="Q290" i="10" s="1"/>
  <c r="M289" i="10"/>
  <c r="N289" i="10" s="1"/>
  <c r="Q289" i="10" s="1"/>
  <c r="M288" i="10"/>
  <c r="M287" i="10"/>
  <c r="X287" i="10" s="1"/>
  <c r="M286" i="10"/>
  <c r="N286" i="10" s="1"/>
  <c r="Q286" i="10" s="1"/>
  <c r="M285" i="10"/>
  <c r="P285" i="10" s="1"/>
  <c r="S285" i="10" s="1"/>
  <c r="M284" i="10"/>
  <c r="M283" i="10"/>
  <c r="X283" i="10" s="1"/>
  <c r="M282" i="10"/>
  <c r="N282" i="10" s="1"/>
  <c r="Q282" i="10" s="1"/>
  <c r="M281" i="10"/>
  <c r="N281" i="10" s="1"/>
  <c r="Q281" i="10" s="1"/>
  <c r="M280" i="10"/>
  <c r="W280" i="10" s="1"/>
  <c r="Y280" i="10" s="1"/>
  <c r="M279" i="10"/>
  <c r="X279" i="10" s="1"/>
  <c r="M278" i="10"/>
  <c r="N278" i="10" s="1"/>
  <c r="Q278" i="10" s="1"/>
  <c r="M277" i="10"/>
  <c r="W277" i="10" s="1"/>
  <c r="Y277" i="10" s="1"/>
  <c r="M276" i="10"/>
  <c r="M275" i="10"/>
  <c r="X275" i="10" s="1"/>
  <c r="M274" i="10"/>
  <c r="N274" i="10" s="1"/>
  <c r="Q274" i="10" s="1"/>
  <c r="M273" i="10"/>
  <c r="X273" i="10" s="1"/>
  <c r="M272" i="10"/>
  <c r="M271" i="10"/>
  <c r="X271" i="10" s="1"/>
  <c r="M270" i="10"/>
  <c r="N270" i="10" s="1"/>
  <c r="Q270" i="10" s="1"/>
  <c r="M269" i="10"/>
  <c r="W269" i="10" s="1"/>
  <c r="Y269" i="10" s="1"/>
  <c r="M268" i="10"/>
  <c r="M267" i="10"/>
  <c r="X267" i="10" s="1"/>
  <c r="M266" i="10"/>
  <c r="O266" i="10" s="1"/>
  <c r="R266" i="10" s="1"/>
  <c r="U266" i="10" s="1"/>
  <c r="M265" i="10"/>
  <c r="X265" i="10" s="1"/>
  <c r="M264" i="10"/>
  <c r="M263" i="10"/>
  <c r="X263" i="10" s="1"/>
  <c r="M262" i="10"/>
  <c r="N262" i="10" s="1"/>
  <c r="Q262" i="10" s="1"/>
  <c r="M261" i="10"/>
  <c r="W261" i="10" s="1"/>
  <c r="M260" i="10"/>
  <c r="M259" i="10"/>
  <c r="X259" i="10" s="1"/>
  <c r="M258" i="10"/>
  <c r="X258" i="10" s="1"/>
  <c r="M257" i="10"/>
  <c r="M256" i="10"/>
  <c r="M255" i="10"/>
  <c r="X255" i="10" s="1"/>
  <c r="M254" i="10"/>
  <c r="N254" i="10" s="1"/>
  <c r="Q254" i="10" s="1"/>
  <c r="M253" i="10"/>
  <c r="X253" i="10" s="1"/>
  <c r="M252" i="10"/>
  <c r="N252" i="10" s="1"/>
  <c r="Q252" i="10" s="1"/>
  <c r="M251" i="10"/>
  <c r="X251" i="10" s="1"/>
  <c r="M250" i="10"/>
  <c r="X250" i="10" s="1"/>
  <c r="M249" i="10"/>
  <c r="X249" i="10" s="1"/>
  <c r="M248" i="10"/>
  <c r="M247" i="10"/>
  <c r="X247" i="10" s="1"/>
  <c r="M246" i="10"/>
  <c r="N246" i="10" s="1"/>
  <c r="Q246" i="10" s="1"/>
  <c r="M245" i="10"/>
  <c r="X245" i="10" s="1"/>
  <c r="M244" i="10"/>
  <c r="M243" i="10"/>
  <c r="X243" i="10" s="1"/>
  <c r="M242" i="10"/>
  <c r="W242" i="10" s="1"/>
  <c r="M241" i="10"/>
  <c r="X241" i="10" s="1"/>
  <c r="M240" i="10"/>
  <c r="N240" i="10" s="1"/>
  <c r="Q240" i="10" s="1"/>
  <c r="M239" i="10"/>
  <c r="X239" i="10" s="1"/>
  <c r="M238" i="10"/>
  <c r="N238" i="10" s="1"/>
  <c r="Q238" i="10" s="1"/>
  <c r="M237" i="10"/>
  <c r="P237" i="10" s="1"/>
  <c r="S237" i="10" s="1"/>
  <c r="M236" i="10"/>
  <c r="M235" i="10"/>
  <c r="X235" i="10" s="1"/>
  <c r="M234" i="10"/>
  <c r="O234" i="10" s="1"/>
  <c r="R234" i="10" s="1"/>
  <c r="U234" i="10" s="1"/>
  <c r="M233" i="10"/>
  <c r="X233" i="10" s="1"/>
  <c r="M232" i="10"/>
  <c r="X232" i="10" s="1"/>
  <c r="M231" i="10"/>
  <c r="W231" i="10" s="1"/>
  <c r="M230" i="10"/>
  <c r="N230" i="10" s="1"/>
  <c r="Q230" i="10" s="1"/>
  <c r="M229" i="10"/>
  <c r="N229" i="10" s="1"/>
  <c r="Q229" i="10" s="1"/>
  <c r="M228" i="10"/>
  <c r="N228" i="10" s="1"/>
  <c r="Q228" i="10" s="1"/>
  <c r="M227" i="10"/>
  <c r="X227" i="10" s="1"/>
  <c r="M226" i="10"/>
  <c r="N226" i="10" s="1"/>
  <c r="Q226" i="10" s="1"/>
  <c r="M225" i="10"/>
  <c r="N225" i="10" s="1"/>
  <c r="Q225" i="10" s="1"/>
  <c r="M224" i="10"/>
  <c r="W224" i="10" s="1"/>
  <c r="M223" i="10"/>
  <c r="W223" i="10" s="1"/>
  <c r="M222" i="10"/>
  <c r="X222" i="10" s="1"/>
  <c r="M221" i="10"/>
  <c r="W221" i="10" s="1"/>
  <c r="Y221" i="10" s="1"/>
  <c r="M220" i="10"/>
  <c r="N220" i="10" s="1"/>
  <c r="Q220" i="10" s="1"/>
  <c r="M219" i="10"/>
  <c r="X219" i="10" s="1"/>
  <c r="M218" i="10"/>
  <c r="X218" i="10" s="1"/>
  <c r="M217" i="10"/>
  <c r="X217" i="10" s="1"/>
  <c r="M216" i="10"/>
  <c r="W216" i="10" s="1"/>
  <c r="M215" i="10"/>
  <c r="X215" i="10" s="1"/>
  <c r="M214" i="10"/>
  <c r="X214" i="10" s="1"/>
  <c r="M213" i="10"/>
  <c r="W213" i="10" s="1"/>
  <c r="M212" i="10"/>
  <c r="O212" i="10" s="1"/>
  <c r="R212" i="10" s="1"/>
  <c r="U212" i="10" s="1"/>
  <c r="M211" i="10"/>
  <c r="X211" i="10" s="1"/>
  <c r="M210" i="10"/>
  <c r="X210" i="10" s="1"/>
  <c r="M209" i="10"/>
  <c r="X209" i="10" s="1"/>
  <c r="M208" i="10"/>
  <c r="X208" i="10" s="1"/>
  <c r="M207" i="10"/>
  <c r="X207" i="10" s="1"/>
  <c r="M206" i="10"/>
  <c r="M205" i="10"/>
  <c r="W205" i="10" s="1"/>
  <c r="M204" i="10"/>
  <c r="M203" i="10"/>
  <c r="X203" i="10" s="1"/>
  <c r="M202" i="10"/>
  <c r="X202" i="10" s="1"/>
  <c r="M201" i="10"/>
  <c r="X201" i="10" s="1"/>
  <c r="M200" i="10"/>
  <c r="X200" i="10" s="1"/>
  <c r="M199" i="10"/>
  <c r="X199" i="10" s="1"/>
  <c r="M198" i="10"/>
  <c r="X198" i="10" s="1"/>
  <c r="M197" i="10"/>
  <c r="X197" i="10" s="1"/>
  <c r="M196" i="10"/>
  <c r="M195" i="10"/>
  <c r="X195" i="10" s="1"/>
  <c r="M194" i="10"/>
  <c r="X194" i="10" s="1"/>
  <c r="M193" i="10"/>
  <c r="X193" i="10" s="1"/>
  <c r="M192" i="10"/>
  <c r="N192" i="10" s="1"/>
  <c r="Q192" i="10" s="1"/>
  <c r="M191" i="10"/>
  <c r="N191" i="10" s="1"/>
  <c r="Q191" i="10" s="1"/>
  <c r="M190" i="10"/>
  <c r="X190" i="10" s="1"/>
  <c r="M189" i="10"/>
  <c r="P189" i="10" s="1"/>
  <c r="S189" i="10" s="1"/>
  <c r="M188" i="10"/>
  <c r="W188" i="10" s="1"/>
  <c r="Y188" i="10" s="1"/>
  <c r="M187" i="10"/>
  <c r="M186" i="10"/>
  <c r="X186" i="10" s="1"/>
  <c r="M185" i="10"/>
  <c r="X185" i="10" s="1"/>
  <c r="M184" i="10"/>
  <c r="M183" i="10"/>
  <c r="M182" i="10"/>
  <c r="X182" i="10" s="1"/>
  <c r="M181" i="10"/>
  <c r="P181" i="10" s="1"/>
  <c r="S181" i="10" s="1"/>
  <c r="M180" i="10"/>
  <c r="W180" i="10" s="1"/>
  <c r="Y180" i="10" s="1"/>
  <c r="M179" i="10"/>
  <c r="M178" i="10"/>
  <c r="M177" i="10"/>
  <c r="O177" i="10" s="1"/>
  <c r="R177" i="10" s="1"/>
  <c r="U177" i="10" s="1"/>
  <c r="M176" i="10"/>
  <c r="M175" i="10"/>
  <c r="W175" i="10" s="1"/>
  <c r="Y175" i="10" s="1"/>
  <c r="M174" i="10"/>
  <c r="P174" i="10" s="1"/>
  <c r="S174" i="10" s="1"/>
  <c r="M173" i="10"/>
  <c r="P173" i="10" s="1"/>
  <c r="S173" i="10" s="1"/>
  <c r="M172" i="10"/>
  <c r="P172" i="10" s="1"/>
  <c r="S172" i="10" s="1"/>
  <c r="M171" i="10"/>
  <c r="N171" i="10" s="1"/>
  <c r="Q171" i="10" s="1"/>
  <c r="M170" i="10"/>
  <c r="N170" i="10" s="1"/>
  <c r="Q170" i="10" s="1"/>
  <c r="M169" i="10"/>
  <c r="O169" i="10" s="1"/>
  <c r="R169" i="10" s="1"/>
  <c r="U169" i="10" s="1"/>
  <c r="M168" i="10"/>
  <c r="X168" i="10" s="1"/>
  <c r="M167" i="10"/>
  <c r="M166" i="10"/>
  <c r="M165" i="10"/>
  <c r="M164" i="10"/>
  <c r="W164" i="10" s="1"/>
  <c r="M163" i="10"/>
  <c r="M162" i="10"/>
  <c r="M161" i="10"/>
  <c r="M160" i="10"/>
  <c r="X160" i="10" s="1"/>
  <c r="M159" i="10"/>
  <c r="X159" i="10" s="1"/>
  <c r="M158" i="10"/>
  <c r="M157" i="10"/>
  <c r="N157" i="10" s="1"/>
  <c r="Q157" i="10" s="1"/>
  <c r="M156" i="10"/>
  <c r="W156" i="10" s="1"/>
  <c r="M155" i="10"/>
  <c r="N155" i="10" s="1"/>
  <c r="Q155" i="10" s="1"/>
  <c r="M154" i="10"/>
  <c r="N154" i="10" s="1"/>
  <c r="Q154" i="10" s="1"/>
  <c r="M153" i="10"/>
  <c r="N153" i="10" s="1"/>
  <c r="Q153" i="10" s="1"/>
  <c r="M152" i="10"/>
  <c r="O152" i="10" s="1"/>
  <c r="R152" i="10" s="1"/>
  <c r="U152" i="10" s="1"/>
  <c r="M151" i="10"/>
  <c r="M150" i="10"/>
  <c r="P150" i="10" s="1"/>
  <c r="S150" i="10" s="1"/>
  <c r="M149" i="10"/>
  <c r="M148" i="10"/>
  <c r="X148" i="10" s="1"/>
  <c r="M147" i="10"/>
  <c r="N147" i="10" s="1"/>
  <c r="Q147" i="10" s="1"/>
  <c r="M146" i="10"/>
  <c r="N146" i="10" s="1"/>
  <c r="Q146" i="10" s="1"/>
  <c r="M145" i="10"/>
  <c r="O145" i="10" s="1"/>
  <c r="R145" i="10" s="1"/>
  <c r="U145" i="10" s="1"/>
  <c r="M144" i="10"/>
  <c r="X144" i="10" s="1"/>
  <c r="M143" i="10"/>
  <c r="M142" i="10"/>
  <c r="N142" i="10" s="1"/>
  <c r="Q142" i="10" s="1"/>
  <c r="M141" i="10"/>
  <c r="X141" i="10" s="1"/>
  <c r="M140" i="10"/>
  <c r="M139" i="10"/>
  <c r="W139" i="10" s="1"/>
  <c r="Y139" i="10" s="1"/>
  <c r="M138" i="10"/>
  <c r="W138" i="10" s="1"/>
  <c r="Y138" i="10" s="1"/>
  <c r="M137" i="10"/>
  <c r="M136" i="10"/>
  <c r="W136" i="10" s="1"/>
  <c r="Y136" i="10" s="1"/>
  <c r="M135" i="10"/>
  <c r="P135" i="10" s="1"/>
  <c r="S135" i="10" s="1"/>
  <c r="M134" i="10"/>
  <c r="N134" i="10" s="1"/>
  <c r="Q134" i="10" s="1"/>
  <c r="M133" i="10"/>
  <c r="P133" i="10" s="1"/>
  <c r="S133" i="10" s="1"/>
  <c r="M132" i="10"/>
  <c r="P132" i="10" s="1"/>
  <c r="S132" i="10" s="1"/>
  <c r="M131" i="10"/>
  <c r="X131" i="10" s="1"/>
  <c r="M130" i="10"/>
  <c r="N130" i="10" s="1"/>
  <c r="Q130" i="10" s="1"/>
  <c r="M129" i="10"/>
  <c r="M128" i="10"/>
  <c r="X128" i="10" s="1"/>
  <c r="M127" i="10"/>
  <c r="M126" i="10"/>
  <c r="P126" i="10" s="1"/>
  <c r="S126" i="10" s="1"/>
  <c r="M125" i="10"/>
  <c r="P125" i="10" s="1"/>
  <c r="S125" i="10" s="1"/>
  <c r="M124" i="10"/>
  <c r="P124" i="10" s="1"/>
  <c r="S124" i="10" s="1"/>
  <c r="M123" i="10"/>
  <c r="W123" i="10" s="1"/>
  <c r="Y123" i="10" s="1"/>
  <c r="M122" i="10"/>
  <c r="W122" i="10" s="1"/>
  <c r="M121" i="10"/>
  <c r="M120" i="10"/>
  <c r="W120" i="10" s="1"/>
  <c r="Y120" i="10" s="1"/>
  <c r="M119" i="10"/>
  <c r="M118" i="10"/>
  <c r="X118" i="10" s="1"/>
  <c r="M117" i="10"/>
  <c r="W117" i="10" s="1"/>
  <c r="Y117" i="10" s="1"/>
  <c r="M116" i="10"/>
  <c r="P116" i="10" s="1"/>
  <c r="S116" i="10" s="1"/>
  <c r="M115" i="10"/>
  <c r="M114" i="10"/>
  <c r="X114" i="10" s="1"/>
  <c r="M113" i="10"/>
  <c r="X113" i="10" s="1"/>
  <c r="M112" i="10"/>
  <c r="P112" i="10" s="1"/>
  <c r="S112" i="10" s="1"/>
  <c r="M111" i="10"/>
  <c r="M110" i="10"/>
  <c r="X110" i="10" s="1"/>
  <c r="M109" i="10"/>
  <c r="X109" i="10" s="1"/>
  <c r="M108" i="10"/>
  <c r="M107" i="10"/>
  <c r="N107" i="10" s="1"/>
  <c r="Q107" i="10" s="1"/>
  <c r="M106" i="10"/>
  <c r="X106" i="10" s="1"/>
  <c r="M105" i="10"/>
  <c r="N105" i="10" s="1"/>
  <c r="Q105" i="10" s="1"/>
  <c r="M104" i="10"/>
  <c r="X104" i="10" s="1"/>
  <c r="M103" i="10"/>
  <c r="M102" i="10"/>
  <c r="X102" i="10" s="1"/>
  <c r="M101" i="10"/>
  <c r="O101" i="10" s="1"/>
  <c r="R101" i="10" s="1"/>
  <c r="U101" i="10" s="1"/>
  <c r="M100" i="10"/>
  <c r="X100" i="10" s="1"/>
  <c r="M99" i="10"/>
  <c r="N99" i="10" s="1"/>
  <c r="Q99" i="10" s="1"/>
  <c r="M98" i="10"/>
  <c r="X98" i="10" s="1"/>
  <c r="M97" i="10"/>
  <c r="N97" i="10" s="1"/>
  <c r="Q97" i="10" s="1"/>
  <c r="M96" i="10"/>
  <c r="P96" i="10" s="1"/>
  <c r="S96" i="10" s="1"/>
  <c r="M95" i="10"/>
  <c r="M94" i="10"/>
  <c r="O94" i="10" s="1"/>
  <c r="R94" i="10" s="1"/>
  <c r="U94" i="10" s="1"/>
  <c r="M93" i="10"/>
  <c r="N93" i="10" s="1"/>
  <c r="Q93" i="10" s="1"/>
  <c r="M92" i="10"/>
  <c r="X92" i="10" s="1"/>
  <c r="M91" i="10"/>
  <c r="M90" i="10"/>
  <c r="O90" i="10" s="1"/>
  <c r="R90" i="10" s="1"/>
  <c r="U90" i="10" s="1"/>
  <c r="M89" i="10"/>
  <c r="O89" i="10" s="1"/>
  <c r="R89" i="10" s="1"/>
  <c r="U89" i="10" s="1"/>
  <c r="M88" i="10"/>
  <c r="X88" i="10" s="1"/>
  <c r="M87" i="10"/>
  <c r="X87" i="10" s="1"/>
  <c r="M86" i="10"/>
  <c r="O86" i="10" s="1"/>
  <c r="R86" i="10" s="1"/>
  <c r="U86" i="10" s="1"/>
  <c r="M85" i="10"/>
  <c r="W85" i="10" s="1"/>
  <c r="Y85" i="10" s="1"/>
  <c r="M84" i="10"/>
  <c r="X84" i="10" s="1"/>
  <c r="M83" i="10"/>
  <c r="M82" i="10"/>
  <c r="M81" i="10"/>
  <c r="X81" i="10" s="1"/>
  <c r="M80" i="10"/>
  <c r="X80" i="10" s="1"/>
  <c r="M79" i="10"/>
  <c r="X79" i="10" s="1"/>
  <c r="M78" i="10"/>
  <c r="M77" i="10"/>
  <c r="N77" i="10" s="1"/>
  <c r="Q77" i="10" s="1"/>
  <c r="M76" i="10"/>
  <c r="M75" i="10"/>
  <c r="X75" i="10" s="1"/>
  <c r="M74" i="10"/>
  <c r="W74" i="10" s="1"/>
  <c r="Y74" i="10" s="1"/>
  <c r="M73" i="10"/>
  <c r="W73" i="10" s="1"/>
  <c r="Y73" i="10" s="1"/>
  <c r="M72" i="10"/>
  <c r="M71" i="10"/>
  <c r="M70" i="10"/>
  <c r="W70" i="10" s="1"/>
  <c r="Y70" i="10" s="1"/>
  <c r="M69" i="10"/>
  <c r="W69" i="10" s="1"/>
  <c r="Y69" i="10" s="1"/>
  <c r="M68" i="10"/>
  <c r="X68" i="10" s="1"/>
  <c r="M67" i="10"/>
  <c r="X67" i="10" s="1"/>
  <c r="M66" i="10"/>
  <c r="W66" i="10" s="1"/>
  <c r="M65" i="10"/>
  <c r="P65" i="10" s="1"/>
  <c r="S65" i="10" s="1"/>
  <c r="M64" i="10"/>
  <c r="X64" i="10" s="1"/>
  <c r="M63" i="10"/>
  <c r="X63" i="10" s="1"/>
  <c r="M62" i="10"/>
  <c r="X62" i="10" s="1"/>
  <c r="M61" i="10"/>
  <c r="W61" i="10" s="1"/>
  <c r="M60" i="10"/>
  <c r="O60" i="10" s="1"/>
  <c r="R60" i="10" s="1"/>
  <c r="U60" i="10" s="1"/>
  <c r="M59" i="10"/>
  <c r="M58" i="10"/>
  <c r="N58" i="10" s="1"/>
  <c r="Q58" i="10" s="1"/>
  <c r="M57" i="10"/>
  <c r="X57" i="10" s="1"/>
  <c r="M56" i="10"/>
  <c r="W56" i="10" s="1"/>
  <c r="Y56" i="10" s="1"/>
  <c r="M55" i="10"/>
  <c r="N55" i="10" s="1"/>
  <c r="Q55" i="10" s="1"/>
  <c r="M54" i="10"/>
  <c r="O54" i="10" s="1"/>
  <c r="R54" i="10" s="1"/>
  <c r="U54" i="10" s="1"/>
  <c r="M53" i="10"/>
  <c r="N53" i="10" s="1"/>
  <c r="Q53" i="10" s="1"/>
  <c r="M52" i="10"/>
  <c r="N52" i="10" s="1"/>
  <c r="Q52" i="10" s="1"/>
  <c r="M51" i="10"/>
  <c r="W51" i="10" s="1"/>
  <c r="M50" i="10"/>
  <c r="N50" i="10" s="1"/>
  <c r="Q50" i="10" s="1"/>
  <c r="M49" i="10"/>
  <c r="X49" i="10" s="1"/>
  <c r="M48" i="10"/>
  <c r="O48" i="10" s="1"/>
  <c r="R48" i="10" s="1"/>
  <c r="U48" i="10" s="1"/>
  <c r="M47" i="10"/>
  <c r="O47" i="10" s="1"/>
  <c r="R47" i="10" s="1"/>
  <c r="U47" i="10" s="1"/>
  <c r="M46" i="10"/>
  <c r="W46" i="10" s="1"/>
  <c r="M45" i="10"/>
  <c r="N45" i="10" s="1"/>
  <c r="Q45" i="10" s="1"/>
  <c r="M44" i="10"/>
  <c r="W44" i="10" s="1"/>
  <c r="M43" i="10"/>
  <c r="W43" i="10" s="1"/>
  <c r="Y43" i="10" s="1"/>
  <c r="M42" i="10"/>
  <c r="W42" i="10" s="1"/>
  <c r="Y42" i="10" s="1"/>
  <c r="M41" i="10"/>
  <c r="X41" i="10" s="1"/>
  <c r="M40" i="10"/>
  <c r="X40" i="10" s="1"/>
  <c r="M39" i="10"/>
  <c r="N39" i="10" s="1"/>
  <c r="Q39" i="10" s="1"/>
  <c r="M38" i="10"/>
  <c r="W38" i="10" s="1"/>
  <c r="Y38" i="10" s="1"/>
  <c r="M37" i="10"/>
  <c r="N37" i="10" s="1"/>
  <c r="Q37" i="10" s="1"/>
  <c r="M36" i="10"/>
  <c r="N36" i="10" s="1"/>
  <c r="Q36" i="10" s="1"/>
  <c r="M35" i="10"/>
  <c r="O35" i="10" s="1"/>
  <c r="R35" i="10" s="1"/>
  <c r="U35" i="10" s="1"/>
  <c r="M34" i="10"/>
  <c r="W34" i="10" s="1"/>
  <c r="Y34" i="10" s="1"/>
  <c r="M33" i="10"/>
  <c r="X33" i="10" s="1"/>
  <c r="M32" i="10"/>
  <c r="X32" i="10" s="1"/>
  <c r="M31" i="10"/>
  <c r="N31" i="10" s="1"/>
  <c r="Q31" i="10" s="1"/>
  <c r="M30" i="10"/>
  <c r="W30" i="10" s="1"/>
  <c r="Y30" i="10" s="1"/>
  <c r="M29" i="10"/>
  <c r="N29" i="10" s="1"/>
  <c r="Q29" i="10" s="1"/>
  <c r="M28" i="10"/>
  <c r="O28" i="10" s="1"/>
  <c r="R28" i="10" s="1"/>
  <c r="U28" i="10" s="1"/>
  <c r="M27" i="10"/>
  <c r="N27" i="10" s="1"/>
  <c r="Q27" i="10" s="1"/>
  <c r="M26" i="10"/>
  <c r="W26" i="10" s="1"/>
  <c r="M25" i="10"/>
  <c r="X25" i="10" s="1"/>
  <c r="M24" i="10"/>
  <c r="X24" i="10" s="1"/>
  <c r="M23" i="10"/>
  <c r="N23" i="10" s="1"/>
  <c r="Q23" i="10" s="1"/>
  <c r="M22" i="10"/>
  <c r="W22" i="10" s="1"/>
  <c r="Y22" i="10" s="1"/>
  <c r="M21" i="10"/>
  <c r="N21" i="10" s="1"/>
  <c r="Q21" i="10" s="1"/>
  <c r="M20" i="10"/>
  <c r="X20" i="10" s="1"/>
  <c r="M19" i="10"/>
  <c r="N19" i="10" s="1"/>
  <c r="Q19" i="10" s="1"/>
  <c r="M18" i="10"/>
  <c r="W18" i="10" s="1"/>
  <c r="Y18" i="10" s="1"/>
  <c r="M17" i="10"/>
  <c r="X17" i="10" s="1"/>
  <c r="M16" i="10"/>
  <c r="X16" i="10" s="1"/>
  <c r="M15" i="10"/>
  <c r="N15" i="10" s="1"/>
  <c r="Q15" i="10" s="1"/>
  <c r="M14" i="10"/>
  <c r="W14" i="10" s="1"/>
  <c r="Y14" i="10" s="1"/>
  <c r="M13" i="10"/>
  <c r="N13" i="10" s="1"/>
  <c r="Q13" i="10" s="1"/>
  <c r="M12" i="10"/>
  <c r="N12" i="10" s="1"/>
  <c r="Q12" i="10" s="1"/>
  <c r="M11" i="10"/>
  <c r="N11" i="10" s="1"/>
  <c r="Q11" i="10" s="1"/>
  <c r="M10" i="10"/>
  <c r="W10" i="10" s="1"/>
  <c r="Y10" i="10" s="1"/>
  <c r="M9" i="10"/>
  <c r="X9" i="10" s="1"/>
  <c r="M8" i="10"/>
  <c r="X8" i="10" s="1"/>
  <c r="M7" i="10"/>
  <c r="N7" i="10" s="1"/>
  <c r="Q7" i="10" s="1"/>
  <c r="L2172" i="13"/>
  <c r="L2171" i="13"/>
  <c r="L2170" i="13"/>
  <c r="L2169" i="13"/>
  <c r="L2168" i="13"/>
  <c r="L2167" i="13"/>
  <c r="L2166" i="13"/>
  <c r="L2165" i="13"/>
  <c r="L2164" i="13"/>
  <c r="L2163" i="13"/>
  <c r="L2162" i="13"/>
  <c r="L2161" i="13"/>
  <c r="L2160" i="13"/>
  <c r="L2159" i="13"/>
  <c r="L2158" i="13"/>
  <c r="L2157" i="13"/>
  <c r="L2156" i="13"/>
  <c r="L2155" i="13"/>
  <c r="L2154" i="13"/>
  <c r="L2153" i="13"/>
  <c r="L2152" i="13"/>
  <c r="L2151" i="13"/>
  <c r="L2150" i="13"/>
  <c r="L2149" i="13"/>
  <c r="L2148" i="13"/>
  <c r="L2147" i="13"/>
  <c r="L2146" i="13"/>
  <c r="L2145" i="13"/>
  <c r="L2144" i="13"/>
  <c r="L2143" i="13"/>
  <c r="L2142" i="13"/>
  <c r="L2141" i="13"/>
  <c r="L2140" i="13"/>
  <c r="L2139" i="13"/>
  <c r="L2138" i="13"/>
  <c r="L2137" i="13"/>
  <c r="L2136" i="13"/>
  <c r="L2135" i="13"/>
  <c r="L2134" i="13"/>
  <c r="L2133" i="13"/>
  <c r="L2132" i="13"/>
  <c r="L2131" i="13"/>
  <c r="L2130" i="13"/>
  <c r="L2129" i="13"/>
  <c r="L2128" i="13"/>
  <c r="L2127" i="13"/>
  <c r="L2126" i="13"/>
  <c r="L2125" i="13"/>
  <c r="L2124" i="13"/>
  <c r="L2123" i="13"/>
  <c r="L2122" i="13"/>
  <c r="L2121" i="13"/>
  <c r="L2120" i="13"/>
  <c r="L2119" i="13"/>
  <c r="L2118" i="13"/>
  <c r="L2117" i="13"/>
  <c r="L2116" i="13"/>
  <c r="L2115" i="13"/>
  <c r="L2114" i="13"/>
  <c r="L2113" i="13"/>
  <c r="L2112" i="13"/>
  <c r="L2111" i="13"/>
  <c r="L2110" i="13"/>
  <c r="L2109" i="13"/>
  <c r="L2108" i="13"/>
  <c r="L2107" i="13"/>
  <c r="L2106" i="13"/>
  <c r="L2105" i="13"/>
  <c r="L2104" i="13"/>
  <c r="L2103" i="13"/>
  <c r="L2102" i="13"/>
  <c r="L2101" i="13"/>
  <c r="L2100" i="13"/>
  <c r="L2099" i="13"/>
  <c r="L2098" i="13"/>
  <c r="L2097" i="13"/>
  <c r="L2096" i="13"/>
  <c r="L2095" i="13"/>
  <c r="L2094" i="13"/>
  <c r="L2093" i="13"/>
  <c r="L2092" i="13"/>
  <c r="L2091" i="13"/>
  <c r="L2090" i="13"/>
  <c r="L2089" i="13"/>
  <c r="L2088" i="13"/>
  <c r="L2087" i="13"/>
  <c r="L2086" i="13"/>
  <c r="L2085" i="13"/>
  <c r="L2084" i="13"/>
  <c r="L2083" i="13"/>
  <c r="L2082" i="13"/>
  <c r="L2081" i="13"/>
  <c r="L2080" i="13"/>
  <c r="L2079" i="13"/>
  <c r="L2078" i="13"/>
  <c r="L2077" i="13"/>
  <c r="L2076" i="13"/>
  <c r="L2075" i="13"/>
  <c r="L2074" i="13"/>
  <c r="L2073" i="13"/>
  <c r="L2072" i="13"/>
  <c r="L2071" i="13"/>
  <c r="L2070" i="13"/>
  <c r="L2069" i="13"/>
  <c r="L2068" i="13"/>
  <c r="L2067" i="13"/>
  <c r="L2066" i="13"/>
  <c r="L2065" i="13"/>
  <c r="L2064" i="13"/>
  <c r="L2063" i="13"/>
  <c r="L2062" i="13"/>
  <c r="L2061" i="13"/>
  <c r="L2060" i="13"/>
  <c r="L2059" i="13"/>
  <c r="L2058" i="13"/>
  <c r="L2057" i="13"/>
  <c r="L2056" i="13"/>
  <c r="L2055" i="13"/>
  <c r="L2054" i="13"/>
  <c r="L2053" i="13"/>
  <c r="L2052" i="13"/>
  <c r="L2051" i="13"/>
  <c r="L2050" i="13"/>
  <c r="L2049" i="13"/>
  <c r="L2048" i="13"/>
  <c r="L2047" i="13"/>
  <c r="L2046" i="13"/>
  <c r="L2045" i="13"/>
  <c r="L2044" i="13"/>
  <c r="L2043" i="13"/>
  <c r="L2042" i="13"/>
  <c r="L2041" i="13"/>
  <c r="L2040" i="13"/>
  <c r="L2039" i="13"/>
  <c r="L2038" i="13"/>
  <c r="L2037" i="13"/>
  <c r="L2036" i="13"/>
  <c r="L2035" i="13"/>
  <c r="L2034" i="13"/>
  <c r="L2033" i="13"/>
  <c r="L2032" i="13"/>
  <c r="L2031" i="13"/>
  <c r="L2030" i="13"/>
  <c r="L2029" i="13"/>
  <c r="L2028" i="13"/>
  <c r="L2027" i="13"/>
  <c r="L2026" i="13"/>
  <c r="L2025" i="13"/>
  <c r="L2024" i="13"/>
  <c r="L2023" i="13"/>
  <c r="L2022" i="13"/>
  <c r="L2021" i="13"/>
  <c r="L2020" i="13"/>
  <c r="L2019" i="13"/>
  <c r="L2018" i="13"/>
  <c r="L2017" i="13"/>
  <c r="L2016" i="13"/>
  <c r="L2015" i="13"/>
  <c r="L2014" i="13"/>
  <c r="L2013" i="13"/>
  <c r="L2012" i="13"/>
  <c r="L2011" i="13"/>
  <c r="L2010" i="13"/>
  <c r="L2009" i="13"/>
  <c r="L2008" i="13"/>
  <c r="L2007" i="13"/>
  <c r="L2006" i="13"/>
  <c r="L2005" i="13"/>
  <c r="L2004" i="13"/>
  <c r="L2003" i="13"/>
  <c r="L2002" i="13"/>
  <c r="L2001" i="13"/>
  <c r="L2000" i="13"/>
  <c r="L1999" i="13"/>
  <c r="L1998" i="13"/>
  <c r="L1997" i="13"/>
  <c r="L1996" i="13"/>
  <c r="L1995" i="13"/>
  <c r="L1994" i="13"/>
  <c r="L1993" i="13"/>
  <c r="L1992" i="13"/>
  <c r="L1991" i="13"/>
  <c r="L1990" i="13"/>
  <c r="L1989" i="13"/>
  <c r="L1988" i="13"/>
  <c r="L1987" i="13"/>
  <c r="L1986" i="13"/>
  <c r="L1985" i="13"/>
  <c r="L1984" i="13"/>
  <c r="L1983" i="13"/>
  <c r="L1982" i="13"/>
  <c r="L1981" i="13"/>
  <c r="L1980" i="13"/>
  <c r="L1979" i="13"/>
  <c r="L1978" i="13"/>
  <c r="L1977" i="13"/>
  <c r="L1976" i="13"/>
  <c r="L1975" i="13"/>
  <c r="L1974" i="13"/>
  <c r="L1973" i="13"/>
  <c r="L1972" i="13"/>
  <c r="L1971" i="13"/>
  <c r="L1970" i="13"/>
  <c r="L1969" i="13"/>
  <c r="L1968" i="13"/>
  <c r="L1967" i="13"/>
  <c r="L1966" i="13"/>
  <c r="L1965" i="13"/>
  <c r="L1964" i="13"/>
  <c r="L1963" i="13"/>
  <c r="L1962" i="13"/>
  <c r="L1961" i="13"/>
  <c r="L1960" i="13"/>
  <c r="L1959" i="13"/>
  <c r="L1958" i="13"/>
  <c r="L1957" i="13"/>
  <c r="L1956" i="13"/>
  <c r="L1955" i="13"/>
  <c r="L1954" i="13"/>
  <c r="L1953" i="13"/>
  <c r="L1952" i="13"/>
  <c r="L1951" i="13"/>
  <c r="L1950" i="13"/>
  <c r="L1949" i="13"/>
  <c r="L1948" i="13"/>
  <c r="L1947" i="13"/>
  <c r="L1946" i="13"/>
  <c r="L1945" i="13"/>
  <c r="L1944" i="13"/>
  <c r="L1943" i="13"/>
  <c r="L1942" i="13"/>
  <c r="L1941" i="13"/>
  <c r="L1940" i="13"/>
  <c r="L1939" i="13"/>
  <c r="L1938" i="13"/>
  <c r="L1937" i="13"/>
  <c r="L1936" i="13"/>
  <c r="L1935" i="13"/>
  <c r="L1934" i="13"/>
  <c r="L1933" i="13"/>
  <c r="L1932" i="13"/>
  <c r="L1931" i="13"/>
  <c r="L1930" i="13"/>
  <c r="L1929" i="13"/>
  <c r="L1928" i="13"/>
  <c r="L1927" i="13"/>
  <c r="L1926" i="13"/>
  <c r="L1925" i="13"/>
  <c r="L1924" i="13"/>
  <c r="L1923" i="13"/>
  <c r="L1922" i="13"/>
  <c r="L1921" i="13"/>
  <c r="L1920" i="13"/>
  <c r="L1919" i="13"/>
  <c r="L1918" i="13"/>
  <c r="L1917" i="13"/>
  <c r="L1916" i="13"/>
  <c r="L1915" i="13"/>
  <c r="L1914" i="13"/>
  <c r="L1913" i="13"/>
  <c r="L1912" i="13"/>
  <c r="L1911" i="13"/>
  <c r="L1910" i="13"/>
  <c r="L1909" i="13"/>
  <c r="L1908" i="13"/>
  <c r="L1907" i="13"/>
  <c r="L1906" i="13"/>
  <c r="L1905" i="13"/>
  <c r="L1904" i="13"/>
  <c r="L1903" i="13"/>
  <c r="L1902" i="13"/>
  <c r="L1901" i="13"/>
  <c r="L1900" i="13"/>
  <c r="L1899" i="13"/>
  <c r="L1898" i="13"/>
  <c r="L1897" i="13"/>
  <c r="L1896" i="13"/>
  <c r="L1895" i="13"/>
  <c r="L1894" i="13"/>
  <c r="L1893" i="13"/>
  <c r="L1892" i="13"/>
  <c r="L1891" i="13"/>
  <c r="L1890" i="13"/>
  <c r="L1889" i="13"/>
  <c r="L1888" i="13"/>
  <c r="L1887" i="13"/>
  <c r="L1886" i="13"/>
  <c r="L1885" i="13"/>
  <c r="L1884" i="13"/>
  <c r="L1883" i="13"/>
  <c r="L1882" i="13"/>
  <c r="L1881" i="13"/>
  <c r="L1880" i="13"/>
  <c r="L1879" i="13"/>
  <c r="L1878" i="13"/>
  <c r="L1877" i="13"/>
  <c r="L1876" i="13"/>
  <c r="L1875" i="13"/>
  <c r="L1874" i="13"/>
  <c r="L1873" i="13"/>
  <c r="L1872" i="13"/>
  <c r="L1871" i="13"/>
  <c r="L1870" i="13"/>
  <c r="L1869" i="13"/>
  <c r="L1868" i="13"/>
  <c r="L1867" i="13"/>
  <c r="L1866" i="13"/>
  <c r="L1865" i="13"/>
  <c r="L1864" i="13"/>
  <c r="L1863" i="13"/>
  <c r="L1862" i="13"/>
  <c r="L1861" i="13"/>
  <c r="L1860" i="13"/>
  <c r="L1859" i="13"/>
  <c r="L1858" i="13"/>
  <c r="L1857" i="13"/>
  <c r="L1856" i="13"/>
  <c r="L1855" i="13"/>
  <c r="L1854" i="13"/>
  <c r="L1853" i="13"/>
  <c r="L1852" i="13"/>
  <c r="L1851" i="13"/>
  <c r="L1850" i="13"/>
  <c r="L1849" i="13"/>
  <c r="L1848" i="13"/>
  <c r="L1847" i="13"/>
  <c r="L1846" i="13"/>
  <c r="L1845" i="13"/>
  <c r="L1844" i="13"/>
  <c r="L1843" i="13"/>
  <c r="L1842" i="13"/>
  <c r="L1841" i="13"/>
  <c r="L1840" i="13"/>
  <c r="L1839" i="13"/>
  <c r="L1838" i="13"/>
  <c r="L1837" i="13"/>
  <c r="L1836" i="13"/>
  <c r="L1835" i="13"/>
  <c r="L1834" i="13"/>
  <c r="L1833" i="13"/>
  <c r="L1832" i="13"/>
  <c r="L1831" i="13"/>
  <c r="L1830" i="13"/>
  <c r="L1829" i="13"/>
  <c r="L1828" i="13"/>
  <c r="L1827" i="13"/>
  <c r="L1826" i="13"/>
  <c r="L1825" i="13"/>
  <c r="L1824" i="13"/>
  <c r="L1823" i="13"/>
  <c r="L1822" i="13"/>
  <c r="L1821" i="13"/>
  <c r="L1820" i="13"/>
  <c r="L1819" i="13"/>
  <c r="L1818" i="13"/>
  <c r="L1817" i="13"/>
  <c r="L1816" i="13"/>
  <c r="L1815" i="13"/>
  <c r="L1814" i="13"/>
  <c r="L1813" i="13"/>
  <c r="L1812" i="13"/>
  <c r="L1811" i="13"/>
  <c r="L1810" i="13"/>
  <c r="L1809" i="13"/>
  <c r="L1808" i="13"/>
  <c r="L1807" i="13"/>
  <c r="L1806" i="13"/>
  <c r="L1805" i="13"/>
  <c r="L1804" i="13"/>
  <c r="L1803" i="13"/>
  <c r="L1802" i="13"/>
  <c r="L1801" i="13"/>
  <c r="L1800" i="13"/>
  <c r="L1799" i="13"/>
  <c r="L1798" i="13"/>
  <c r="L1797" i="13"/>
  <c r="L1796" i="13"/>
  <c r="L1795" i="13"/>
  <c r="L1794" i="13"/>
  <c r="L1793" i="13"/>
  <c r="L1792" i="13"/>
  <c r="L1791" i="13"/>
  <c r="L1790" i="13"/>
  <c r="L1789" i="13"/>
  <c r="L1788" i="13"/>
  <c r="L1787" i="13"/>
  <c r="L1786" i="13"/>
  <c r="L1785" i="13"/>
  <c r="L1784" i="13"/>
  <c r="L1783" i="13"/>
  <c r="L1782" i="13"/>
  <c r="L1781" i="13"/>
  <c r="L1780" i="13"/>
  <c r="L1779" i="13"/>
  <c r="L1778" i="13"/>
  <c r="L1777" i="13"/>
  <c r="L1776" i="13"/>
  <c r="L1775" i="13"/>
  <c r="L1774" i="13"/>
  <c r="L1773" i="13"/>
  <c r="L1772" i="13"/>
  <c r="L1771" i="13"/>
  <c r="L1770" i="13"/>
  <c r="L1769" i="13"/>
  <c r="L1768" i="13"/>
  <c r="L1767" i="13"/>
  <c r="L1766" i="13"/>
  <c r="L1765" i="13"/>
  <c r="L1764" i="13"/>
  <c r="L1763" i="13"/>
  <c r="L1762" i="13"/>
  <c r="L1761" i="13"/>
  <c r="L1760" i="13"/>
  <c r="L1759" i="13"/>
  <c r="L1758" i="13"/>
  <c r="L1757" i="13"/>
  <c r="L1756" i="13"/>
  <c r="L1755" i="13"/>
  <c r="L1754" i="13"/>
  <c r="L1753" i="13"/>
  <c r="L1752" i="13"/>
  <c r="L1751" i="13"/>
  <c r="L1750" i="13"/>
  <c r="L1749" i="13"/>
  <c r="L1748" i="13"/>
  <c r="L1747" i="13"/>
  <c r="L1746" i="13"/>
  <c r="L1745" i="13"/>
  <c r="L1744" i="13"/>
  <c r="L1743" i="13"/>
  <c r="L1742" i="13"/>
  <c r="L1741" i="13"/>
  <c r="L1740" i="13"/>
  <c r="L1739" i="13"/>
  <c r="L1738" i="13"/>
  <c r="L1737" i="13"/>
  <c r="L1736" i="13"/>
  <c r="L1735" i="13"/>
  <c r="L1734" i="13"/>
  <c r="L1733" i="13"/>
  <c r="L1732" i="13"/>
  <c r="L1731" i="13"/>
  <c r="L1730" i="13"/>
  <c r="L1729" i="13"/>
  <c r="L1728" i="13"/>
  <c r="L1727" i="13"/>
  <c r="L1726" i="13"/>
  <c r="L1725" i="13"/>
  <c r="L1724" i="13"/>
  <c r="L1723" i="13"/>
  <c r="L1722" i="13"/>
  <c r="L1721" i="13"/>
  <c r="L1720" i="13"/>
  <c r="L1719" i="13"/>
  <c r="L1718" i="13"/>
  <c r="L1717" i="13"/>
  <c r="L1716" i="13"/>
  <c r="L1715" i="13"/>
  <c r="L1714" i="13"/>
  <c r="L1713" i="13"/>
  <c r="L1712" i="13"/>
  <c r="L1711" i="13"/>
  <c r="L1710" i="13"/>
  <c r="L1709" i="13"/>
  <c r="L1708" i="13"/>
  <c r="L1707" i="13"/>
  <c r="L1706" i="13"/>
  <c r="L1705" i="13"/>
  <c r="L1704" i="13"/>
  <c r="L1703" i="13"/>
  <c r="L1702" i="13"/>
  <c r="L1701" i="13"/>
  <c r="L1700" i="13"/>
  <c r="L1699" i="13"/>
  <c r="L1698" i="13"/>
  <c r="L1697" i="13"/>
  <c r="L1696" i="13"/>
  <c r="L1695" i="13"/>
  <c r="L1694" i="13"/>
  <c r="L1693" i="13"/>
  <c r="L1692" i="13"/>
  <c r="L1691" i="13"/>
  <c r="L1690" i="13"/>
  <c r="L1689" i="13"/>
  <c r="L1688" i="13"/>
  <c r="L1687" i="13"/>
  <c r="L1686" i="13"/>
  <c r="L1685" i="13"/>
  <c r="L1684" i="13"/>
  <c r="L1683" i="13"/>
  <c r="L1682" i="13"/>
  <c r="L1681" i="13"/>
  <c r="L1680" i="13"/>
  <c r="L1679" i="13"/>
  <c r="L1678" i="13"/>
  <c r="L1677" i="13"/>
  <c r="L1676" i="13"/>
  <c r="L1675" i="13"/>
  <c r="L1674" i="13"/>
  <c r="L1673" i="13"/>
  <c r="L1672" i="13"/>
  <c r="L1671" i="13"/>
  <c r="L1670" i="13"/>
  <c r="L1669" i="13"/>
  <c r="L1668" i="13"/>
  <c r="L1667" i="13"/>
  <c r="L1666" i="13"/>
  <c r="L1665" i="13"/>
  <c r="L1664" i="13"/>
  <c r="L1663" i="13"/>
  <c r="L1662" i="13"/>
  <c r="L1661" i="13"/>
  <c r="L1660" i="13"/>
  <c r="L1659" i="13"/>
  <c r="L1658" i="13"/>
  <c r="L1657" i="13"/>
  <c r="L1656" i="13"/>
  <c r="L1655" i="13"/>
  <c r="L1654" i="13"/>
  <c r="L1653" i="13"/>
  <c r="L1652" i="13"/>
  <c r="L1651" i="13"/>
  <c r="L1650" i="13"/>
  <c r="L1649" i="13"/>
  <c r="L1648" i="13"/>
  <c r="L1647" i="13"/>
  <c r="L1646" i="13"/>
  <c r="L1645" i="13"/>
  <c r="L1644" i="13"/>
  <c r="L1643" i="13"/>
  <c r="L1642" i="13"/>
  <c r="L1641" i="13"/>
  <c r="L1640" i="13"/>
  <c r="L1639" i="13"/>
  <c r="L1638" i="13"/>
  <c r="L1637" i="13"/>
  <c r="L1636" i="13"/>
  <c r="L1635" i="13"/>
  <c r="L1634" i="13"/>
  <c r="L1633" i="13"/>
  <c r="L1632" i="13"/>
  <c r="L1631" i="13"/>
  <c r="L1630" i="13"/>
  <c r="L1629" i="13"/>
  <c r="L1628" i="13"/>
  <c r="L1627" i="13"/>
  <c r="L1626" i="13"/>
  <c r="L1625" i="13"/>
  <c r="L1624" i="13"/>
  <c r="L1623" i="13"/>
  <c r="L1622" i="13"/>
  <c r="L1621" i="13"/>
  <c r="L1620" i="13"/>
  <c r="L1619" i="13"/>
  <c r="L1618" i="13"/>
  <c r="L1617" i="13"/>
  <c r="L1616" i="13"/>
  <c r="L1615" i="13"/>
  <c r="L1614" i="13"/>
  <c r="L1613" i="13"/>
  <c r="L1612" i="13"/>
  <c r="L1611" i="13"/>
  <c r="L1610" i="13"/>
  <c r="L1609" i="13"/>
  <c r="L1608" i="13"/>
  <c r="L1607" i="13"/>
  <c r="L1606" i="13"/>
  <c r="L1605" i="13"/>
  <c r="L1604" i="13"/>
  <c r="L1603" i="13"/>
  <c r="L1602" i="13"/>
  <c r="L1601" i="13"/>
  <c r="L1600" i="13"/>
  <c r="L1599" i="13"/>
  <c r="L1598" i="13"/>
  <c r="L1597" i="13"/>
  <c r="L1596" i="13"/>
  <c r="L1595" i="13"/>
  <c r="L1594" i="13"/>
  <c r="L1593" i="13"/>
  <c r="L1592" i="13"/>
  <c r="L1591" i="13"/>
  <c r="L1590" i="13"/>
  <c r="L1589" i="13"/>
  <c r="L1588" i="13"/>
  <c r="L1587" i="13"/>
  <c r="L1586" i="13"/>
  <c r="L1585" i="13"/>
  <c r="L1584" i="13"/>
  <c r="L1583" i="13"/>
  <c r="L1582" i="13"/>
  <c r="L1581" i="13"/>
  <c r="L1580" i="13"/>
  <c r="L1579" i="13"/>
  <c r="L1578" i="13"/>
  <c r="L1577" i="13"/>
  <c r="L1576" i="13"/>
  <c r="L1575" i="13"/>
  <c r="L1574" i="13"/>
  <c r="L1573" i="13"/>
  <c r="L1572" i="13"/>
  <c r="L1571" i="13"/>
  <c r="L1570" i="13"/>
  <c r="L1569" i="13"/>
  <c r="L1568" i="13"/>
  <c r="L1567" i="13"/>
  <c r="L1566" i="13"/>
  <c r="L1565" i="13"/>
  <c r="L1564" i="13"/>
  <c r="L1563" i="13"/>
  <c r="L1562" i="13"/>
  <c r="L1561" i="13"/>
  <c r="L1560" i="13"/>
  <c r="L1559" i="13"/>
  <c r="L1558" i="13"/>
  <c r="L1557" i="13"/>
  <c r="L1556" i="13"/>
  <c r="L1555" i="13"/>
  <c r="L1554" i="13"/>
  <c r="L1553" i="13"/>
  <c r="L1552" i="13"/>
  <c r="L1551" i="13"/>
  <c r="L1550" i="13"/>
  <c r="L1549" i="13"/>
  <c r="L1548" i="13"/>
  <c r="L1547" i="13"/>
  <c r="L1546" i="13"/>
  <c r="L1545" i="13"/>
  <c r="L1544" i="13"/>
  <c r="L1543" i="13"/>
  <c r="L1542" i="13"/>
  <c r="L1541" i="13"/>
  <c r="L1540" i="13"/>
  <c r="L1539" i="13"/>
  <c r="L1538" i="13"/>
  <c r="L1537" i="13"/>
  <c r="L1536" i="13"/>
  <c r="L1535" i="13"/>
  <c r="L1534" i="13"/>
  <c r="L1533" i="13"/>
  <c r="L1532" i="13"/>
  <c r="L1531" i="13"/>
  <c r="L1530" i="13"/>
  <c r="L1529" i="13"/>
  <c r="L1528" i="13"/>
  <c r="L1527" i="13"/>
  <c r="L1526" i="13"/>
  <c r="L1525" i="13"/>
  <c r="L1524" i="13"/>
  <c r="L1523" i="13"/>
  <c r="L1522" i="13"/>
  <c r="L1521" i="13"/>
  <c r="L1520" i="13"/>
  <c r="L1519" i="13"/>
  <c r="L1518" i="13"/>
  <c r="L1517" i="13"/>
  <c r="L1516" i="13"/>
  <c r="L1515" i="13"/>
  <c r="L1514" i="13"/>
  <c r="L1513" i="13"/>
  <c r="L1512" i="13"/>
  <c r="L1511" i="13"/>
  <c r="L1510" i="13"/>
  <c r="L1509" i="13"/>
  <c r="L1508" i="13"/>
  <c r="L1507" i="13"/>
  <c r="L1506" i="13"/>
  <c r="L1505" i="13"/>
  <c r="L1504" i="13"/>
  <c r="L1503" i="13"/>
  <c r="L1502" i="13"/>
  <c r="L1501" i="13"/>
  <c r="L1500" i="13"/>
  <c r="L1499" i="13"/>
  <c r="L1498" i="13"/>
  <c r="L1497" i="13"/>
  <c r="L1496" i="13"/>
  <c r="L1495" i="13"/>
  <c r="L1494" i="13"/>
  <c r="L1493" i="13"/>
  <c r="L1492" i="13"/>
  <c r="L1491" i="13"/>
  <c r="L1490" i="13"/>
  <c r="L1489" i="13"/>
  <c r="L1488" i="13"/>
  <c r="L1487" i="13"/>
  <c r="L1486" i="13"/>
  <c r="L1485" i="13"/>
  <c r="L1484" i="13"/>
  <c r="L1483" i="13"/>
  <c r="L1482" i="13"/>
  <c r="L1481" i="13"/>
  <c r="L1480" i="13"/>
  <c r="L1479" i="13"/>
  <c r="L1478" i="13"/>
  <c r="L1477" i="13"/>
  <c r="L1476" i="13"/>
  <c r="L1475" i="13"/>
  <c r="L1474" i="13"/>
  <c r="L1473" i="13"/>
  <c r="L1472" i="13"/>
  <c r="L1471" i="13"/>
  <c r="L1470" i="13"/>
  <c r="L1469" i="13"/>
  <c r="L1468" i="13"/>
  <c r="L1467" i="13"/>
  <c r="L1466" i="13"/>
  <c r="L1465" i="13"/>
  <c r="L1464" i="13"/>
  <c r="L1463" i="13"/>
  <c r="L1462" i="13"/>
  <c r="L1461" i="13"/>
  <c r="L1460" i="13"/>
  <c r="L1459" i="13"/>
  <c r="L1458" i="13"/>
  <c r="L1457" i="13"/>
  <c r="L1456" i="13"/>
  <c r="L1455" i="13"/>
  <c r="L1454" i="13"/>
  <c r="L1453" i="13"/>
  <c r="L1452" i="13"/>
  <c r="L1451" i="13"/>
  <c r="L1450" i="13"/>
  <c r="L1449" i="13"/>
  <c r="L1448" i="13"/>
  <c r="L1447" i="13"/>
  <c r="L1446" i="13"/>
  <c r="L1445" i="13"/>
  <c r="L1444" i="13"/>
  <c r="L1443" i="13"/>
  <c r="L1442" i="13"/>
  <c r="L1441" i="13"/>
  <c r="L1440" i="13"/>
  <c r="L1439" i="13"/>
  <c r="L1438" i="13"/>
  <c r="L1437" i="13"/>
  <c r="L1436" i="13"/>
  <c r="L1435" i="13"/>
  <c r="L1434" i="13"/>
  <c r="L1433" i="13"/>
  <c r="L1432" i="13"/>
  <c r="L1431" i="13"/>
  <c r="L1430" i="13"/>
  <c r="L1429" i="13"/>
  <c r="L1428" i="13"/>
  <c r="L1427" i="13"/>
  <c r="L1426" i="13"/>
  <c r="L1425" i="13"/>
  <c r="L1424" i="13"/>
  <c r="L1423" i="13"/>
  <c r="L1422" i="13"/>
  <c r="L1421" i="13"/>
  <c r="L1420" i="13"/>
  <c r="L1419" i="13"/>
  <c r="L1418" i="13"/>
  <c r="L1417" i="13"/>
  <c r="L1416" i="13"/>
  <c r="L1415" i="13"/>
  <c r="L1414" i="13"/>
  <c r="L1413" i="13"/>
  <c r="L1412" i="13"/>
  <c r="L1411" i="13"/>
  <c r="L1410" i="13"/>
  <c r="L1409" i="13"/>
  <c r="L1408" i="13"/>
  <c r="L1407" i="13"/>
  <c r="L1406" i="13"/>
  <c r="L1405" i="13"/>
  <c r="L1404" i="13"/>
  <c r="L1403" i="13"/>
  <c r="L1402" i="13"/>
  <c r="L1401" i="13"/>
  <c r="L1400" i="13"/>
  <c r="L1399" i="13"/>
  <c r="L1398" i="13"/>
  <c r="L1397" i="13"/>
  <c r="L1396" i="13"/>
  <c r="L1395" i="13"/>
  <c r="L1394" i="13"/>
  <c r="L1393" i="13"/>
  <c r="L1392" i="13"/>
  <c r="L1391" i="13"/>
  <c r="L1390" i="13"/>
  <c r="L1389" i="13"/>
  <c r="L1388" i="13"/>
  <c r="L1387" i="13"/>
  <c r="L1386" i="13"/>
  <c r="L1385" i="13"/>
  <c r="L1384" i="13"/>
  <c r="L1383" i="13"/>
  <c r="L1382" i="13"/>
  <c r="L1381" i="13"/>
  <c r="L1380" i="13"/>
  <c r="L1379" i="13"/>
  <c r="L1378" i="13"/>
  <c r="L1377" i="13"/>
  <c r="L1376" i="13"/>
  <c r="L1375" i="13"/>
  <c r="L1374" i="13"/>
  <c r="L1373" i="13"/>
  <c r="L1372" i="13"/>
  <c r="L1371" i="13"/>
  <c r="L1370" i="13"/>
  <c r="L1369" i="13"/>
  <c r="L1368" i="13"/>
  <c r="L1367" i="13"/>
  <c r="L1366" i="13"/>
  <c r="L1365" i="13"/>
  <c r="L1364" i="13"/>
  <c r="L1363" i="13"/>
  <c r="L1362" i="13"/>
  <c r="L1361" i="13"/>
  <c r="L1360" i="13"/>
  <c r="L1359" i="13"/>
  <c r="L1358" i="13"/>
  <c r="L1357" i="13"/>
  <c r="L1356" i="13"/>
  <c r="L1355" i="13"/>
  <c r="L1354" i="13"/>
  <c r="L1353" i="13"/>
  <c r="L1352" i="13"/>
  <c r="L1351" i="13"/>
  <c r="L1350" i="13"/>
  <c r="L1349" i="13"/>
  <c r="L1348" i="13"/>
  <c r="L1347" i="13"/>
  <c r="L1346" i="13"/>
  <c r="L1345" i="13"/>
  <c r="L1344" i="13"/>
  <c r="L1343" i="13"/>
  <c r="L1342" i="13"/>
  <c r="L1341" i="13"/>
  <c r="L1340" i="13"/>
  <c r="L1339" i="13"/>
  <c r="L1338" i="13"/>
  <c r="L1337" i="13"/>
  <c r="L1336" i="13"/>
  <c r="L1335" i="13"/>
  <c r="L1334" i="13"/>
  <c r="L1333" i="13"/>
  <c r="L1332" i="13"/>
  <c r="L1331" i="13"/>
  <c r="L1330" i="13"/>
  <c r="L1329" i="13"/>
  <c r="L1328" i="13"/>
  <c r="L1327" i="13"/>
  <c r="L1326" i="13"/>
  <c r="L1325" i="13"/>
  <c r="L1324" i="13"/>
  <c r="L1323" i="13"/>
  <c r="L1322" i="13"/>
  <c r="L1321" i="13"/>
  <c r="L1320" i="13"/>
  <c r="L1319" i="13"/>
  <c r="L1318" i="13"/>
  <c r="L1317" i="13"/>
  <c r="L1316" i="13"/>
  <c r="L1315" i="13"/>
  <c r="L1314" i="13"/>
  <c r="L1313" i="13"/>
  <c r="L1312" i="13"/>
  <c r="L1311" i="13"/>
  <c r="L1310" i="13"/>
  <c r="L1309" i="13"/>
  <c r="L1308" i="13"/>
  <c r="L1307" i="13"/>
  <c r="L1306" i="13"/>
  <c r="L1305" i="13"/>
  <c r="L1304" i="13"/>
  <c r="L1303" i="13"/>
  <c r="L1302" i="13"/>
  <c r="L1301" i="13"/>
  <c r="L1300" i="13"/>
  <c r="L1299" i="13"/>
  <c r="L1298" i="13"/>
  <c r="L1297" i="13"/>
  <c r="L1296" i="13"/>
  <c r="L1295" i="13"/>
  <c r="L1294" i="13"/>
  <c r="L1293" i="13"/>
  <c r="L1292" i="13"/>
  <c r="L1291" i="13"/>
  <c r="L1290" i="13"/>
  <c r="L1289" i="13"/>
  <c r="L1288" i="13"/>
  <c r="L1287" i="13"/>
  <c r="L1286" i="13"/>
  <c r="L1285" i="13"/>
  <c r="L1284" i="13"/>
  <c r="L1283" i="13"/>
  <c r="L1282" i="13"/>
  <c r="L1281" i="13"/>
  <c r="L1280" i="13"/>
  <c r="L1279" i="13"/>
  <c r="L1278" i="13"/>
  <c r="L1277" i="13"/>
  <c r="L1276" i="13"/>
  <c r="L1275" i="13"/>
  <c r="L1274" i="13"/>
  <c r="L1273" i="13"/>
  <c r="L1272" i="13"/>
  <c r="L1271" i="13"/>
  <c r="L1270" i="13"/>
  <c r="L1269" i="13"/>
  <c r="L1268" i="13"/>
  <c r="L1267" i="13"/>
  <c r="L1266" i="13"/>
  <c r="L1265" i="13"/>
  <c r="L1264" i="13"/>
  <c r="L1263" i="13"/>
  <c r="L1262" i="13"/>
  <c r="L1261" i="13"/>
  <c r="L1260" i="13"/>
  <c r="L1259" i="13"/>
  <c r="L1258" i="13"/>
  <c r="L1257" i="13"/>
  <c r="L1256" i="13"/>
  <c r="L1255" i="13"/>
  <c r="L1254" i="13"/>
  <c r="L1253" i="13"/>
  <c r="L1252" i="13"/>
  <c r="L1251" i="13"/>
  <c r="L1250" i="13"/>
  <c r="L1249" i="13"/>
  <c r="L1248" i="13"/>
  <c r="L1247" i="13"/>
  <c r="L1246" i="13"/>
  <c r="L1245" i="13"/>
  <c r="L1244" i="13"/>
  <c r="L1243" i="13"/>
  <c r="L1242" i="13"/>
  <c r="L1241" i="13"/>
  <c r="L1240" i="13"/>
  <c r="L1239" i="13"/>
  <c r="L1238" i="13"/>
  <c r="L1237" i="13"/>
  <c r="L1236" i="13"/>
  <c r="L1235" i="13"/>
  <c r="L1234" i="13"/>
  <c r="L1233" i="13"/>
  <c r="L1232" i="13"/>
  <c r="L1231" i="13"/>
  <c r="L1230" i="13"/>
  <c r="L1229" i="13"/>
  <c r="L1228" i="13"/>
  <c r="L1227" i="13"/>
  <c r="L1226" i="13"/>
  <c r="L1225" i="13"/>
  <c r="L1224" i="13"/>
  <c r="L1223" i="13"/>
  <c r="L1222" i="13"/>
  <c r="L1221" i="13"/>
  <c r="L1220" i="13"/>
  <c r="L1219" i="13"/>
  <c r="L1218" i="13"/>
  <c r="L1217" i="13"/>
  <c r="L1216" i="13"/>
  <c r="L1215" i="13"/>
  <c r="L1214" i="13"/>
  <c r="L1213" i="13"/>
  <c r="L1212" i="13"/>
  <c r="L1211" i="13"/>
  <c r="L1210" i="13"/>
  <c r="L1209" i="13"/>
  <c r="L1208" i="13"/>
  <c r="L1207" i="13"/>
  <c r="L1206" i="13"/>
  <c r="L1205" i="13"/>
  <c r="L1204" i="13"/>
  <c r="L1203" i="13"/>
  <c r="L1202" i="13"/>
  <c r="L1201" i="13"/>
  <c r="L1200" i="13"/>
  <c r="L1199" i="13"/>
  <c r="L1198" i="13"/>
  <c r="L1197" i="13"/>
  <c r="L1196" i="13"/>
  <c r="L1195" i="13"/>
  <c r="L1194" i="13"/>
  <c r="L1193" i="13"/>
  <c r="L1192" i="13"/>
  <c r="L1191" i="13"/>
  <c r="L1190" i="13"/>
  <c r="L1189" i="13"/>
  <c r="L1188" i="13"/>
  <c r="L1187" i="13"/>
  <c r="L1186" i="13"/>
  <c r="L1185" i="13"/>
  <c r="L1184" i="13"/>
  <c r="L1183" i="13"/>
  <c r="L1182" i="13"/>
  <c r="L1181" i="13"/>
  <c r="L1180" i="13"/>
  <c r="L1179" i="13"/>
  <c r="L1178" i="13"/>
  <c r="L1177" i="13"/>
  <c r="L1176" i="13"/>
  <c r="L1175" i="13"/>
  <c r="L1174" i="13"/>
  <c r="L1173" i="13"/>
  <c r="L1172" i="13"/>
  <c r="L1171" i="13"/>
  <c r="L1170" i="13"/>
  <c r="L1169" i="13"/>
  <c r="L1168" i="13"/>
  <c r="L1167" i="13"/>
  <c r="L1166" i="13"/>
  <c r="L1165" i="13"/>
  <c r="L1164" i="13"/>
  <c r="L1163" i="13"/>
  <c r="L1162" i="13"/>
  <c r="L1161" i="13"/>
  <c r="L1160" i="13"/>
  <c r="L1159" i="13"/>
  <c r="L1158" i="13"/>
  <c r="L1157" i="13"/>
  <c r="L1156" i="13"/>
  <c r="L1155" i="13"/>
  <c r="L1154" i="13"/>
  <c r="L1153" i="13"/>
  <c r="L1152" i="13"/>
  <c r="L1151" i="13"/>
  <c r="L1150" i="13"/>
  <c r="L1149" i="13"/>
  <c r="L1148" i="13"/>
  <c r="L1147" i="13"/>
  <c r="L1146" i="13"/>
  <c r="L1145" i="13"/>
  <c r="L1144" i="13"/>
  <c r="L1143" i="13"/>
  <c r="L1142" i="13"/>
  <c r="L1141" i="13"/>
  <c r="L1140" i="13"/>
  <c r="L1139" i="13"/>
  <c r="L1138" i="13"/>
  <c r="L1137" i="13"/>
  <c r="L1136" i="13"/>
  <c r="L1135" i="13"/>
  <c r="L1134" i="13"/>
  <c r="L1133" i="13"/>
  <c r="L1132" i="13"/>
  <c r="L1131" i="13"/>
  <c r="L1130" i="13"/>
  <c r="L1129" i="13"/>
  <c r="L1128" i="13"/>
  <c r="L1127" i="13"/>
  <c r="L1126" i="13"/>
  <c r="L1125" i="13"/>
  <c r="L1124" i="13"/>
  <c r="L1123" i="13"/>
  <c r="L1122" i="13"/>
  <c r="L1121" i="13"/>
  <c r="L1120" i="13"/>
  <c r="L1119" i="13"/>
  <c r="L1118" i="13"/>
  <c r="L1117" i="13"/>
  <c r="L1116" i="13"/>
  <c r="L1115" i="13"/>
  <c r="L1114" i="13"/>
  <c r="L1113" i="13"/>
  <c r="L1112" i="13"/>
  <c r="L1111" i="13"/>
  <c r="L1110" i="13"/>
  <c r="L1109" i="13"/>
  <c r="L1108" i="13"/>
  <c r="L1107" i="13"/>
  <c r="L1106" i="13"/>
  <c r="L1105" i="13"/>
  <c r="L1104" i="13"/>
  <c r="L1103" i="13"/>
  <c r="L1102" i="13"/>
  <c r="L1101" i="13"/>
  <c r="L1100" i="13"/>
  <c r="L1099" i="13"/>
  <c r="L1098" i="13"/>
  <c r="L1097" i="13"/>
  <c r="L1096" i="13"/>
  <c r="L1095" i="13"/>
  <c r="L1094" i="13"/>
  <c r="L1093" i="13"/>
  <c r="L1092" i="13"/>
  <c r="L1091" i="13"/>
  <c r="L1090" i="13"/>
  <c r="L1089" i="13"/>
  <c r="L1088" i="13"/>
  <c r="L1087" i="13"/>
  <c r="L1086" i="13"/>
  <c r="L1085" i="13"/>
  <c r="L1084" i="13"/>
  <c r="L1083" i="13"/>
  <c r="L1082" i="13"/>
  <c r="L1081" i="13"/>
  <c r="L1080" i="13"/>
  <c r="L1079" i="13"/>
  <c r="L1078" i="13"/>
  <c r="L1077" i="13"/>
  <c r="L1076" i="13"/>
  <c r="L1075" i="13"/>
  <c r="L1074" i="13"/>
  <c r="L1073" i="13"/>
  <c r="L1072" i="13"/>
  <c r="L1071" i="13"/>
  <c r="L1070" i="13"/>
  <c r="L1069" i="13"/>
  <c r="L1068" i="13"/>
  <c r="L1067" i="13"/>
  <c r="L1066" i="13"/>
  <c r="L1065" i="13"/>
  <c r="L1064" i="13"/>
  <c r="L1063" i="13"/>
  <c r="L1062" i="13"/>
  <c r="L1061" i="13"/>
  <c r="L1060" i="13"/>
  <c r="L1059" i="13"/>
  <c r="L1058" i="13"/>
  <c r="L1057" i="13"/>
  <c r="L1056" i="13"/>
  <c r="L1055" i="13"/>
  <c r="L1054" i="13"/>
  <c r="L1053" i="13"/>
  <c r="L1052" i="13"/>
  <c r="L1051" i="13"/>
  <c r="L1050" i="13"/>
  <c r="L1049" i="13"/>
  <c r="L1048" i="13"/>
  <c r="L1047" i="13"/>
  <c r="L1046" i="13"/>
  <c r="L1045" i="13"/>
  <c r="L1044" i="13"/>
  <c r="L1043" i="13"/>
  <c r="L1042" i="13"/>
  <c r="L1041" i="13"/>
  <c r="L1040" i="13"/>
  <c r="L1039" i="13"/>
  <c r="L1038" i="13"/>
  <c r="L1037" i="13"/>
  <c r="L1036" i="13"/>
  <c r="L1035" i="13"/>
  <c r="L1034" i="13"/>
  <c r="L1033" i="13"/>
  <c r="L1032" i="13"/>
  <c r="L1031" i="13"/>
  <c r="L1030" i="13"/>
  <c r="L1029" i="13"/>
  <c r="L1028" i="13"/>
  <c r="L1027" i="13"/>
  <c r="L1026" i="13"/>
  <c r="L1025" i="13"/>
  <c r="L1024" i="13"/>
  <c r="L1023" i="13"/>
  <c r="L1022" i="13"/>
  <c r="L1021" i="13"/>
  <c r="L1020" i="13"/>
  <c r="L1019" i="13"/>
  <c r="L1018" i="13"/>
  <c r="L1017" i="13"/>
  <c r="L1016" i="13"/>
  <c r="L1015" i="13"/>
  <c r="L1014" i="13"/>
  <c r="L1013" i="13"/>
  <c r="L1012" i="13"/>
  <c r="L1011" i="13"/>
  <c r="L1010" i="13"/>
  <c r="L1009" i="13"/>
  <c r="L1008" i="13"/>
  <c r="L1007" i="13"/>
  <c r="L1006" i="13"/>
  <c r="L1005" i="13"/>
  <c r="L1004" i="13"/>
  <c r="L1003" i="13"/>
  <c r="L1002" i="13"/>
  <c r="L1001" i="13"/>
  <c r="L1000" i="13"/>
  <c r="L999" i="13"/>
  <c r="L998" i="13"/>
  <c r="L997" i="13"/>
  <c r="L996" i="13"/>
  <c r="L995" i="13"/>
  <c r="L994" i="13"/>
  <c r="L993" i="13"/>
  <c r="L992" i="13"/>
  <c r="L991" i="13"/>
  <c r="L990" i="13"/>
  <c r="L989" i="13"/>
  <c r="L988" i="13"/>
  <c r="L987" i="13"/>
  <c r="L986" i="13"/>
  <c r="L985" i="13"/>
  <c r="L984" i="13"/>
  <c r="L983" i="13"/>
  <c r="L982" i="13"/>
  <c r="L981" i="13"/>
  <c r="L980" i="13"/>
  <c r="L979" i="13"/>
  <c r="L978" i="13"/>
  <c r="L977" i="13"/>
  <c r="L976" i="13"/>
  <c r="L975" i="13"/>
  <c r="L974" i="13"/>
  <c r="L973" i="13"/>
  <c r="L972" i="13"/>
  <c r="L971" i="13"/>
  <c r="L970" i="13"/>
  <c r="L969" i="13"/>
  <c r="L968" i="13"/>
  <c r="L967" i="13"/>
  <c r="L966" i="13"/>
  <c r="L965" i="13"/>
  <c r="L964" i="13"/>
  <c r="L963" i="13"/>
  <c r="L962" i="13"/>
  <c r="L961" i="13"/>
  <c r="L960" i="13"/>
  <c r="L959" i="13"/>
  <c r="L958" i="13"/>
  <c r="L957" i="13"/>
  <c r="L956" i="13"/>
  <c r="L955" i="13"/>
  <c r="L954" i="13"/>
  <c r="L953" i="13"/>
  <c r="L952" i="13"/>
  <c r="L951" i="13"/>
  <c r="L950" i="13"/>
  <c r="L949" i="13"/>
  <c r="L948" i="13"/>
  <c r="L947" i="13"/>
  <c r="L946" i="13"/>
  <c r="L945" i="13"/>
  <c r="L944" i="13"/>
  <c r="L943" i="13"/>
  <c r="L942" i="13"/>
  <c r="L941" i="13"/>
  <c r="L940" i="13"/>
  <c r="L939" i="13"/>
  <c r="L938" i="13"/>
  <c r="L937" i="13"/>
  <c r="L936" i="13"/>
  <c r="L935" i="13"/>
  <c r="L934" i="13"/>
  <c r="L933" i="13"/>
  <c r="L932" i="13"/>
  <c r="L931" i="13"/>
  <c r="L930" i="13"/>
  <c r="L929" i="13"/>
  <c r="L928" i="13"/>
  <c r="L927" i="13"/>
  <c r="L926" i="13"/>
  <c r="L925" i="13"/>
  <c r="L924" i="13"/>
  <c r="L923" i="13"/>
  <c r="L922" i="13"/>
  <c r="L921" i="13"/>
  <c r="L920" i="13"/>
  <c r="L919" i="13"/>
  <c r="L918" i="13"/>
  <c r="L917" i="13"/>
  <c r="L916" i="13"/>
  <c r="L915" i="13"/>
  <c r="L914" i="13"/>
  <c r="L913" i="13"/>
  <c r="L912" i="13"/>
  <c r="L911" i="13"/>
  <c r="L910" i="13"/>
  <c r="L909" i="13"/>
  <c r="L908" i="13"/>
  <c r="L907" i="13"/>
  <c r="L906" i="13"/>
  <c r="L905" i="13"/>
  <c r="L904" i="13"/>
  <c r="L903" i="13"/>
  <c r="L902" i="13"/>
  <c r="L901" i="13"/>
  <c r="L900" i="13"/>
  <c r="L899" i="13"/>
  <c r="L898" i="13"/>
  <c r="L897" i="13"/>
  <c r="L896" i="13"/>
  <c r="L895" i="13"/>
  <c r="L894" i="13"/>
  <c r="L893" i="13"/>
  <c r="L892" i="13"/>
  <c r="L891" i="13"/>
  <c r="L890" i="13"/>
  <c r="L889" i="13"/>
  <c r="L888" i="13"/>
  <c r="L887" i="13"/>
  <c r="L886" i="13"/>
  <c r="L885" i="13"/>
  <c r="L884" i="13"/>
  <c r="L883" i="13"/>
  <c r="L882" i="13"/>
  <c r="L881" i="13"/>
  <c r="L880" i="13"/>
  <c r="L879" i="13"/>
  <c r="L878" i="13"/>
  <c r="L877" i="13"/>
  <c r="L876" i="13"/>
  <c r="L875" i="13"/>
  <c r="L874" i="13"/>
  <c r="L873" i="13"/>
  <c r="L872" i="13"/>
  <c r="L871" i="13"/>
  <c r="L870" i="13"/>
  <c r="L869" i="13"/>
  <c r="L868" i="13"/>
  <c r="L867" i="13"/>
  <c r="L866" i="13"/>
  <c r="L865" i="13"/>
  <c r="L864" i="13"/>
  <c r="L863" i="13"/>
  <c r="L862" i="13"/>
  <c r="L861" i="13"/>
  <c r="L860" i="13"/>
  <c r="L859" i="13"/>
  <c r="L858" i="13"/>
  <c r="L857" i="13"/>
  <c r="L856" i="13"/>
  <c r="L855" i="13"/>
  <c r="L854" i="13"/>
  <c r="L853" i="13"/>
  <c r="L852" i="13"/>
  <c r="L851" i="13"/>
  <c r="L850" i="13"/>
  <c r="L849" i="13"/>
  <c r="L848" i="13"/>
  <c r="L847" i="13"/>
  <c r="L846" i="13"/>
  <c r="L845" i="13"/>
  <c r="L844" i="13"/>
  <c r="L843" i="13"/>
  <c r="L842" i="13"/>
  <c r="L841" i="13"/>
  <c r="L840" i="13"/>
  <c r="L839" i="13"/>
  <c r="L838" i="13"/>
  <c r="L837" i="13"/>
  <c r="L836" i="13"/>
  <c r="L835" i="13"/>
  <c r="L834" i="13"/>
  <c r="L833" i="13"/>
  <c r="L832" i="13"/>
  <c r="L831" i="13"/>
  <c r="L830" i="13"/>
  <c r="L829" i="13"/>
  <c r="L828" i="13"/>
  <c r="L827" i="13"/>
  <c r="L826" i="13"/>
  <c r="L825" i="13"/>
  <c r="L824" i="13"/>
  <c r="L823" i="13"/>
  <c r="L822" i="13"/>
  <c r="L821" i="13"/>
  <c r="L820" i="13"/>
  <c r="L819" i="13"/>
  <c r="L818" i="13"/>
  <c r="L817" i="13"/>
  <c r="L816" i="13"/>
  <c r="L815" i="13"/>
  <c r="L814" i="13"/>
  <c r="L813" i="13"/>
  <c r="L812" i="13"/>
  <c r="L811" i="13"/>
  <c r="L810" i="13"/>
  <c r="L809" i="13"/>
  <c r="L808" i="13"/>
  <c r="L807" i="13"/>
  <c r="L806" i="13"/>
  <c r="L805" i="13"/>
  <c r="L804" i="13"/>
  <c r="L803" i="13"/>
  <c r="L802" i="13"/>
  <c r="L801" i="13"/>
  <c r="L800" i="13"/>
  <c r="L799" i="13"/>
  <c r="L798" i="13"/>
  <c r="L797" i="13"/>
  <c r="L796" i="13"/>
  <c r="L795" i="13"/>
  <c r="L794" i="13"/>
  <c r="L793" i="13"/>
  <c r="L792" i="13"/>
  <c r="L791" i="13"/>
  <c r="L790" i="13"/>
  <c r="L789" i="13"/>
  <c r="L788" i="13"/>
  <c r="L787" i="13"/>
  <c r="L786" i="13"/>
  <c r="L785" i="13"/>
  <c r="L784" i="13"/>
  <c r="L783" i="13"/>
  <c r="L782" i="13"/>
  <c r="L781" i="13"/>
  <c r="L780" i="13"/>
  <c r="L779" i="13"/>
  <c r="L778" i="13"/>
  <c r="L777" i="13"/>
  <c r="L776" i="13"/>
  <c r="L775" i="13"/>
  <c r="L774" i="13"/>
  <c r="L773" i="13"/>
  <c r="L772" i="13"/>
  <c r="L771" i="13"/>
  <c r="L770" i="13"/>
  <c r="L769" i="13"/>
  <c r="L768" i="13"/>
  <c r="L767" i="13"/>
  <c r="L766" i="13"/>
  <c r="L765" i="13"/>
  <c r="L764" i="13"/>
  <c r="L763" i="13"/>
  <c r="L762" i="13"/>
  <c r="L761" i="13"/>
  <c r="L760" i="13"/>
  <c r="L759" i="13"/>
  <c r="L758" i="13"/>
  <c r="L757" i="13"/>
  <c r="L756" i="13"/>
  <c r="L755" i="13"/>
  <c r="L754" i="13"/>
  <c r="L753" i="13"/>
  <c r="L752" i="13"/>
  <c r="L751" i="13"/>
  <c r="L750" i="13"/>
  <c r="L749" i="13"/>
  <c r="L748" i="13"/>
  <c r="L747" i="13"/>
  <c r="L746" i="13"/>
  <c r="L745" i="13"/>
  <c r="L744" i="13"/>
  <c r="L743" i="13"/>
  <c r="L742" i="13"/>
  <c r="L741" i="13"/>
  <c r="L740" i="13"/>
  <c r="L739" i="13"/>
  <c r="L738" i="13"/>
  <c r="L737" i="13"/>
  <c r="L736" i="13"/>
  <c r="L735" i="13"/>
  <c r="L734" i="13"/>
  <c r="L733" i="13"/>
  <c r="L732" i="13"/>
  <c r="L731" i="13"/>
  <c r="L730" i="13"/>
  <c r="L729" i="13"/>
  <c r="L728" i="13"/>
  <c r="L727" i="13"/>
  <c r="L726" i="13"/>
  <c r="L725" i="13"/>
  <c r="L724" i="13"/>
  <c r="L723" i="13"/>
  <c r="L722" i="13"/>
  <c r="L721" i="13"/>
  <c r="L720" i="13"/>
  <c r="L719" i="13"/>
  <c r="L718" i="13"/>
  <c r="L717" i="13"/>
  <c r="L716" i="13"/>
  <c r="L715" i="13"/>
  <c r="L714" i="13"/>
  <c r="L713" i="13"/>
  <c r="L712" i="13"/>
  <c r="L711" i="13"/>
  <c r="L710" i="13"/>
  <c r="L709" i="13"/>
  <c r="L708" i="13"/>
  <c r="L707" i="13"/>
  <c r="L706" i="13"/>
  <c r="L705" i="13"/>
  <c r="L704" i="13"/>
  <c r="L703" i="13"/>
  <c r="L702" i="13"/>
  <c r="L701" i="13"/>
  <c r="L700" i="13"/>
  <c r="L699" i="13"/>
  <c r="L698" i="13"/>
  <c r="L697" i="13"/>
  <c r="L696" i="13"/>
  <c r="L695" i="13"/>
  <c r="L694" i="13"/>
  <c r="L693" i="13"/>
  <c r="L692" i="13"/>
  <c r="L691" i="13"/>
  <c r="L690" i="13"/>
  <c r="L689" i="13"/>
  <c r="L688" i="13"/>
  <c r="L687" i="13"/>
  <c r="L686" i="13"/>
  <c r="L685" i="13"/>
  <c r="L684" i="13"/>
  <c r="L683" i="13"/>
  <c r="L682" i="13"/>
  <c r="L681" i="13"/>
  <c r="L680" i="13"/>
  <c r="L679" i="13"/>
  <c r="L678" i="13"/>
  <c r="L677" i="13"/>
  <c r="L676" i="13"/>
  <c r="L675" i="13"/>
  <c r="L674" i="13"/>
  <c r="L673" i="13"/>
  <c r="L672" i="13"/>
  <c r="L671" i="13"/>
  <c r="L670" i="13"/>
  <c r="L669" i="13"/>
  <c r="L668" i="13"/>
  <c r="L667" i="13"/>
  <c r="L666" i="13"/>
  <c r="L665" i="13"/>
  <c r="L664" i="13"/>
  <c r="L663" i="13"/>
  <c r="L662" i="13"/>
  <c r="L661" i="13"/>
  <c r="L660" i="13"/>
  <c r="L659" i="13"/>
  <c r="L658" i="13"/>
  <c r="L657" i="13"/>
  <c r="L656" i="13"/>
  <c r="L655" i="13"/>
  <c r="L654" i="13"/>
  <c r="L653" i="13"/>
  <c r="L652" i="13"/>
  <c r="L651" i="13"/>
  <c r="L650" i="13"/>
  <c r="L649" i="13"/>
  <c r="L648" i="13"/>
  <c r="L647" i="13"/>
  <c r="L646" i="13"/>
  <c r="L645" i="13"/>
  <c r="L644" i="13"/>
  <c r="L643" i="13"/>
  <c r="L642" i="13"/>
  <c r="L641" i="13"/>
  <c r="L640" i="13"/>
  <c r="L639" i="13"/>
  <c r="L638" i="13"/>
  <c r="L637" i="13"/>
  <c r="L636" i="13"/>
  <c r="L635" i="13"/>
  <c r="L634" i="13"/>
  <c r="L633" i="13"/>
  <c r="L632" i="13"/>
  <c r="L631" i="13"/>
  <c r="L630" i="13"/>
  <c r="L629" i="13"/>
  <c r="L628" i="13"/>
  <c r="L627" i="13"/>
  <c r="L626" i="13"/>
  <c r="L625" i="13"/>
  <c r="L624" i="13"/>
  <c r="L623" i="13"/>
  <c r="L622" i="13"/>
  <c r="L621" i="13"/>
  <c r="L620" i="13"/>
  <c r="L619" i="13"/>
  <c r="L618" i="13"/>
  <c r="L617" i="13"/>
  <c r="L616" i="13"/>
  <c r="L615" i="13"/>
  <c r="L614" i="13"/>
  <c r="L613" i="13"/>
  <c r="L612" i="13"/>
  <c r="L611" i="13"/>
  <c r="L610" i="13"/>
  <c r="L609" i="13"/>
  <c r="L608" i="13"/>
  <c r="L607" i="13"/>
  <c r="L606" i="13"/>
  <c r="L605" i="13"/>
  <c r="L604" i="13"/>
  <c r="L603" i="13"/>
  <c r="L602" i="13"/>
  <c r="L601" i="13"/>
  <c r="L600" i="13"/>
  <c r="L599" i="13"/>
  <c r="L598" i="13"/>
  <c r="L597" i="13"/>
  <c r="L596" i="13"/>
  <c r="L595" i="13"/>
  <c r="L594" i="13"/>
  <c r="L593" i="13"/>
  <c r="L592" i="13"/>
  <c r="L591" i="13"/>
  <c r="L590" i="13"/>
  <c r="L589" i="13"/>
  <c r="L588" i="13"/>
  <c r="L587" i="13"/>
  <c r="L586" i="13"/>
  <c r="L585" i="13"/>
  <c r="L584" i="13"/>
  <c r="L583" i="13"/>
  <c r="L582" i="13"/>
  <c r="L581" i="13"/>
  <c r="L580" i="13"/>
  <c r="L579" i="13"/>
  <c r="L578" i="13"/>
  <c r="L577" i="13"/>
  <c r="L576" i="13"/>
  <c r="L575" i="13"/>
  <c r="L574" i="13"/>
  <c r="L573" i="13"/>
  <c r="L572" i="13"/>
  <c r="L571" i="13"/>
  <c r="L570" i="13"/>
  <c r="L569" i="13"/>
  <c r="L568" i="13"/>
  <c r="L567" i="13"/>
  <c r="L566" i="13"/>
  <c r="L565" i="13"/>
  <c r="L564" i="13"/>
  <c r="L563" i="13"/>
  <c r="L562" i="13"/>
  <c r="L561" i="13"/>
  <c r="L560" i="13"/>
  <c r="L559" i="13"/>
  <c r="L558" i="13"/>
  <c r="L557" i="13"/>
  <c r="L556" i="13"/>
  <c r="L555" i="13"/>
  <c r="L554" i="13"/>
  <c r="L553" i="13"/>
  <c r="L552" i="13"/>
  <c r="L551" i="13"/>
  <c r="L550" i="13"/>
  <c r="L549" i="13"/>
  <c r="L548" i="13"/>
  <c r="L547" i="13"/>
  <c r="L546" i="13"/>
  <c r="L545" i="13"/>
  <c r="L544" i="13"/>
  <c r="L543" i="13"/>
  <c r="L542" i="13"/>
  <c r="L541" i="13"/>
  <c r="L540" i="13"/>
  <c r="L539" i="13"/>
  <c r="L538" i="13"/>
  <c r="L537" i="13"/>
  <c r="L536" i="13"/>
  <c r="L535" i="13"/>
  <c r="L534" i="13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14" i="13"/>
  <c r="L313" i="13"/>
  <c r="L312" i="13"/>
  <c r="L311" i="13"/>
  <c r="L310" i="13"/>
  <c r="L309" i="13"/>
  <c r="L308" i="13"/>
  <c r="L307" i="13"/>
  <c r="L306" i="13"/>
  <c r="L305" i="13"/>
  <c r="L304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M2172" i="15"/>
  <c r="M2171" i="15"/>
  <c r="M2170" i="15"/>
  <c r="M2169" i="15"/>
  <c r="M2168" i="15"/>
  <c r="M2167" i="15"/>
  <c r="M2166" i="15"/>
  <c r="M2165" i="15"/>
  <c r="M2164" i="15"/>
  <c r="M2163" i="15"/>
  <c r="M2162" i="15"/>
  <c r="M2161" i="15"/>
  <c r="M2160" i="15"/>
  <c r="M2159" i="15"/>
  <c r="M2158" i="15"/>
  <c r="M2157" i="15"/>
  <c r="M2156" i="15"/>
  <c r="M2155" i="15"/>
  <c r="M2154" i="15"/>
  <c r="M2153" i="15"/>
  <c r="M2152" i="15"/>
  <c r="M2151" i="15"/>
  <c r="M2150" i="15"/>
  <c r="M2149" i="15"/>
  <c r="M2148" i="15"/>
  <c r="M2147" i="15"/>
  <c r="M2146" i="15"/>
  <c r="M2145" i="15"/>
  <c r="M2144" i="15"/>
  <c r="M2143" i="15"/>
  <c r="M2142" i="15"/>
  <c r="M2141" i="15"/>
  <c r="M2140" i="15"/>
  <c r="M2139" i="15"/>
  <c r="M2138" i="15"/>
  <c r="M2137" i="15"/>
  <c r="M2136" i="15"/>
  <c r="M2135" i="15"/>
  <c r="M2134" i="15"/>
  <c r="M2133" i="15"/>
  <c r="M2132" i="15"/>
  <c r="M2131" i="15"/>
  <c r="M2130" i="15"/>
  <c r="M2129" i="15"/>
  <c r="M2128" i="15"/>
  <c r="M2127" i="15"/>
  <c r="M2126" i="15"/>
  <c r="M2125" i="15"/>
  <c r="M2124" i="15"/>
  <c r="M2123" i="15"/>
  <c r="M2122" i="15"/>
  <c r="M2121" i="15"/>
  <c r="M2120" i="15"/>
  <c r="M2119" i="15"/>
  <c r="M2118" i="15"/>
  <c r="M2117" i="15"/>
  <c r="M2116" i="15"/>
  <c r="M2115" i="15"/>
  <c r="M2114" i="15"/>
  <c r="M2113" i="15"/>
  <c r="M2112" i="15"/>
  <c r="M2111" i="15"/>
  <c r="M2110" i="15"/>
  <c r="M2109" i="15"/>
  <c r="M2108" i="15"/>
  <c r="M2107" i="15"/>
  <c r="M2106" i="15"/>
  <c r="M2105" i="15"/>
  <c r="M2104" i="15"/>
  <c r="M2103" i="15"/>
  <c r="M2102" i="15"/>
  <c r="M2101" i="15"/>
  <c r="M2100" i="15"/>
  <c r="M2099" i="15"/>
  <c r="M2098" i="15"/>
  <c r="M2097" i="15"/>
  <c r="M2096" i="15"/>
  <c r="M2095" i="15"/>
  <c r="M2094" i="15"/>
  <c r="M2093" i="15"/>
  <c r="M2092" i="15"/>
  <c r="M2091" i="15"/>
  <c r="M2090" i="15"/>
  <c r="M2089" i="15"/>
  <c r="M2088" i="15"/>
  <c r="M2087" i="15"/>
  <c r="M2086" i="15"/>
  <c r="M2085" i="15"/>
  <c r="M2084" i="15"/>
  <c r="M2083" i="15"/>
  <c r="M2082" i="15"/>
  <c r="M2081" i="15"/>
  <c r="M2080" i="15"/>
  <c r="M2079" i="15"/>
  <c r="M2078" i="15"/>
  <c r="M2077" i="15"/>
  <c r="M2076" i="15"/>
  <c r="M2075" i="15"/>
  <c r="M2074" i="15"/>
  <c r="M2073" i="15"/>
  <c r="M2072" i="15"/>
  <c r="M2071" i="15"/>
  <c r="M2070" i="15"/>
  <c r="M2069" i="15"/>
  <c r="M2068" i="15"/>
  <c r="M2067" i="15"/>
  <c r="M2066" i="15"/>
  <c r="M2065" i="15"/>
  <c r="M2064" i="15"/>
  <c r="M2063" i="15"/>
  <c r="M2062" i="15"/>
  <c r="M2061" i="15"/>
  <c r="M2060" i="15"/>
  <c r="M2059" i="15"/>
  <c r="M2058" i="15"/>
  <c r="M2057" i="15"/>
  <c r="M2056" i="15"/>
  <c r="M2055" i="15"/>
  <c r="M2054" i="15"/>
  <c r="M2053" i="15"/>
  <c r="M2052" i="15"/>
  <c r="M2051" i="15"/>
  <c r="M2050" i="15"/>
  <c r="M2049" i="15"/>
  <c r="M2048" i="15"/>
  <c r="M2047" i="15"/>
  <c r="M2046" i="15"/>
  <c r="M2045" i="15"/>
  <c r="M2044" i="15"/>
  <c r="M2043" i="15"/>
  <c r="M2042" i="15"/>
  <c r="M2041" i="15"/>
  <c r="M2040" i="15"/>
  <c r="M2039" i="15"/>
  <c r="M2038" i="15"/>
  <c r="M2037" i="15"/>
  <c r="M2036" i="15"/>
  <c r="M2035" i="15"/>
  <c r="M2034" i="15"/>
  <c r="M2033" i="15"/>
  <c r="M2032" i="15"/>
  <c r="M2031" i="15"/>
  <c r="M2030" i="15"/>
  <c r="M2029" i="15"/>
  <c r="M2028" i="15"/>
  <c r="M2027" i="15"/>
  <c r="M2026" i="15"/>
  <c r="M2025" i="15"/>
  <c r="M2024" i="15"/>
  <c r="M2023" i="15"/>
  <c r="M2022" i="15"/>
  <c r="M2021" i="15"/>
  <c r="M2020" i="15"/>
  <c r="M2019" i="15"/>
  <c r="M2018" i="15"/>
  <c r="M2017" i="15"/>
  <c r="M2016" i="15"/>
  <c r="M2015" i="15"/>
  <c r="M2014" i="15"/>
  <c r="M2013" i="15"/>
  <c r="M2012" i="15"/>
  <c r="M2011" i="15"/>
  <c r="M2010" i="15"/>
  <c r="M2009" i="15"/>
  <c r="M2008" i="15"/>
  <c r="M2007" i="15"/>
  <c r="M2006" i="15"/>
  <c r="M2005" i="15"/>
  <c r="M2004" i="15"/>
  <c r="M2003" i="15"/>
  <c r="M2002" i="15"/>
  <c r="M2001" i="15"/>
  <c r="M2000" i="15"/>
  <c r="M1999" i="15"/>
  <c r="M1998" i="15"/>
  <c r="M1997" i="15"/>
  <c r="M1996" i="15"/>
  <c r="M1995" i="15"/>
  <c r="M1994" i="15"/>
  <c r="M1993" i="15"/>
  <c r="M1992" i="15"/>
  <c r="M1991" i="15"/>
  <c r="M1990" i="15"/>
  <c r="M1989" i="15"/>
  <c r="M1988" i="15"/>
  <c r="M1987" i="15"/>
  <c r="M1986" i="15"/>
  <c r="M1985" i="15"/>
  <c r="M1984" i="15"/>
  <c r="M1983" i="15"/>
  <c r="M1982" i="15"/>
  <c r="M1981" i="15"/>
  <c r="M1980" i="15"/>
  <c r="M1979" i="15"/>
  <c r="M1978" i="15"/>
  <c r="M1977" i="15"/>
  <c r="M1976" i="15"/>
  <c r="M1975" i="15"/>
  <c r="M1974" i="15"/>
  <c r="M1973" i="15"/>
  <c r="M1972" i="15"/>
  <c r="M1971" i="15"/>
  <c r="M1970" i="15"/>
  <c r="M1969" i="15"/>
  <c r="M1968" i="15"/>
  <c r="M1967" i="15"/>
  <c r="M1966" i="15"/>
  <c r="M1965" i="15"/>
  <c r="M1964" i="15"/>
  <c r="M1963" i="15"/>
  <c r="M1962" i="15"/>
  <c r="M1961" i="15"/>
  <c r="M1960" i="15"/>
  <c r="M1959" i="15"/>
  <c r="M1958" i="15"/>
  <c r="M1957" i="15"/>
  <c r="M1956" i="15"/>
  <c r="M1955" i="15"/>
  <c r="M1954" i="15"/>
  <c r="M1953" i="15"/>
  <c r="M1952" i="15"/>
  <c r="M1951" i="15"/>
  <c r="M1950" i="15"/>
  <c r="M1949" i="15"/>
  <c r="M1948" i="15"/>
  <c r="M1947" i="15"/>
  <c r="M1946" i="15"/>
  <c r="M1945" i="15"/>
  <c r="M1944" i="15"/>
  <c r="M1943" i="15"/>
  <c r="M1942" i="15"/>
  <c r="M1941" i="15"/>
  <c r="M1940" i="15"/>
  <c r="M1939" i="15"/>
  <c r="M1938" i="15"/>
  <c r="M1937" i="15"/>
  <c r="M1936" i="15"/>
  <c r="M1935" i="15"/>
  <c r="M1934" i="15"/>
  <c r="M1933" i="15"/>
  <c r="M1932" i="15"/>
  <c r="M1931" i="15"/>
  <c r="M1930" i="15"/>
  <c r="M1929" i="15"/>
  <c r="M1928" i="15"/>
  <c r="M1927" i="15"/>
  <c r="M1926" i="15"/>
  <c r="M1925" i="15"/>
  <c r="M1924" i="15"/>
  <c r="M1923" i="15"/>
  <c r="M1922" i="15"/>
  <c r="M1921" i="15"/>
  <c r="M1920" i="15"/>
  <c r="M1919" i="15"/>
  <c r="M1918" i="15"/>
  <c r="M1917" i="15"/>
  <c r="M1916" i="15"/>
  <c r="M1915" i="15"/>
  <c r="M1914" i="15"/>
  <c r="M1913" i="15"/>
  <c r="M1912" i="15"/>
  <c r="M1911" i="15"/>
  <c r="M1910" i="15"/>
  <c r="M1909" i="15"/>
  <c r="M1908" i="15"/>
  <c r="M1907" i="15"/>
  <c r="M1906" i="15"/>
  <c r="M1905" i="15"/>
  <c r="M1904" i="15"/>
  <c r="M1903" i="15"/>
  <c r="M1902" i="15"/>
  <c r="M1901" i="15"/>
  <c r="M1900" i="15"/>
  <c r="M1899" i="15"/>
  <c r="M1898" i="15"/>
  <c r="M1897" i="15"/>
  <c r="M1896" i="15"/>
  <c r="M1895" i="15"/>
  <c r="M1894" i="15"/>
  <c r="M1893" i="15"/>
  <c r="M1892" i="15"/>
  <c r="M1891" i="15"/>
  <c r="M1890" i="15"/>
  <c r="M1889" i="15"/>
  <c r="M1888" i="15"/>
  <c r="M1887" i="15"/>
  <c r="M1886" i="15"/>
  <c r="M1885" i="15"/>
  <c r="M1884" i="15"/>
  <c r="M1883" i="15"/>
  <c r="M1882" i="15"/>
  <c r="M1881" i="15"/>
  <c r="M1880" i="15"/>
  <c r="M1879" i="15"/>
  <c r="M1878" i="15"/>
  <c r="M1877" i="15"/>
  <c r="M1876" i="15"/>
  <c r="M1875" i="15"/>
  <c r="M1874" i="15"/>
  <c r="M1873" i="15"/>
  <c r="M1872" i="15"/>
  <c r="M1871" i="15"/>
  <c r="M1870" i="15"/>
  <c r="M1869" i="15"/>
  <c r="M1868" i="15"/>
  <c r="M1867" i="15"/>
  <c r="M1866" i="15"/>
  <c r="M1865" i="15"/>
  <c r="M1864" i="15"/>
  <c r="M1863" i="15"/>
  <c r="M1862" i="15"/>
  <c r="M1861" i="15"/>
  <c r="M1860" i="15"/>
  <c r="M1859" i="15"/>
  <c r="M1858" i="15"/>
  <c r="M1857" i="15"/>
  <c r="M1856" i="15"/>
  <c r="M1855" i="15"/>
  <c r="M1854" i="15"/>
  <c r="M1853" i="15"/>
  <c r="M1852" i="15"/>
  <c r="M1851" i="15"/>
  <c r="M1850" i="15"/>
  <c r="M1849" i="15"/>
  <c r="M1848" i="15"/>
  <c r="M1847" i="15"/>
  <c r="M1846" i="15"/>
  <c r="M1845" i="15"/>
  <c r="M1844" i="15"/>
  <c r="M1843" i="15"/>
  <c r="M1842" i="15"/>
  <c r="M1841" i="15"/>
  <c r="M1840" i="15"/>
  <c r="M1839" i="15"/>
  <c r="M1838" i="15"/>
  <c r="M1837" i="15"/>
  <c r="M1836" i="15"/>
  <c r="M1835" i="15"/>
  <c r="M1834" i="15"/>
  <c r="M1833" i="15"/>
  <c r="M1832" i="15"/>
  <c r="M1831" i="15"/>
  <c r="M1830" i="15"/>
  <c r="M1829" i="15"/>
  <c r="M1828" i="15"/>
  <c r="M1827" i="15"/>
  <c r="M1826" i="15"/>
  <c r="M1825" i="15"/>
  <c r="M1824" i="15"/>
  <c r="M1823" i="15"/>
  <c r="M1822" i="15"/>
  <c r="M1821" i="15"/>
  <c r="M1820" i="15"/>
  <c r="M1819" i="15"/>
  <c r="M1818" i="15"/>
  <c r="M1817" i="15"/>
  <c r="M1816" i="15"/>
  <c r="M1815" i="15"/>
  <c r="M1814" i="15"/>
  <c r="M1813" i="15"/>
  <c r="M1812" i="15"/>
  <c r="M1811" i="15"/>
  <c r="M1810" i="15"/>
  <c r="M1809" i="15"/>
  <c r="M1808" i="15"/>
  <c r="M1807" i="15"/>
  <c r="M1806" i="15"/>
  <c r="M1805" i="15"/>
  <c r="M1804" i="15"/>
  <c r="M1803" i="15"/>
  <c r="M1802" i="15"/>
  <c r="M1801" i="15"/>
  <c r="M1800" i="15"/>
  <c r="M1799" i="15"/>
  <c r="M1798" i="15"/>
  <c r="M1797" i="15"/>
  <c r="M1796" i="15"/>
  <c r="M1795" i="15"/>
  <c r="M1794" i="15"/>
  <c r="M1793" i="15"/>
  <c r="M1792" i="15"/>
  <c r="M1791" i="15"/>
  <c r="M1790" i="15"/>
  <c r="M1789" i="15"/>
  <c r="M1788" i="15"/>
  <c r="M1787" i="15"/>
  <c r="M1786" i="15"/>
  <c r="M1785" i="15"/>
  <c r="M1784" i="15"/>
  <c r="M1783" i="15"/>
  <c r="M1782" i="15"/>
  <c r="M1781" i="15"/>
  <c r="M1780" i="15"/>
  <c r="M1779" i="15"/>
  <c r="M1778" i="15"/>
  <c r="M1777" i="15"/>
  <c r="M1776" i="15"/>
  <c r="M1775" i="15"/>
  <c r="M1774" i="15"/>
  <c r="M1773" i="15"/>
  <c r="M1772" i="15"/>
  <c r="M1771" i="15"/>
  <c r="M1770" i="15"/>
  <c r="M1769" i="15"/>
  <c r="M1768" i="15"/>
  <c r="M1767" i="15"/>
  <c r="M1766" i="15"/>
  <c r="M1765" i="15"/>
  <c r="M1764" i="15"/>
  <c r="M1763" i="15"/>
  <c r="M1762" i="15"/>
  <c r="M1761" i="15"/>
  <c r="M1760" i="15"/>
  <c r="M1759" i="15"/>
  <c r="M1758" i="15"/>
  <c r="M1757" i="15"/>
  <c r="M1756" i="15"/>
  <c r="M1755" i="15"/>
  <c r="M1754" i="15"/>
  <c r="M1753" i="15"/>
  <c r="M1752" i="15"/>
  <c r="M1751" i="15"/>
  <c r="M1750" i="15"/>
  <c r="M1749" i="15"/>
  <c r="M1748" i="15"/>
  <c r="M1747" i="15"/>
  <c r="M1746" i="15"/>
  <c r="M1745" i="15"/>
  <c r="M1744" i="15"/>
  <c r="M1743" i="15"/>
  <c r="M1742" i="15"/>
  <c r="M1741" i="15"/>
  <c r="M1740" i="15"/>
  <c r="M1739" i="15"/>
  <c r="M1738" i="15"/>
  <c r="M1737" i="15"/>
  <c r="M1736" i="15"/>
  <c r="M1735" i="15"/>
  <c r="M1734" i="15"/>
  <c r="M1733" i="15"/>
  <c r="M1732" i="15"/>
  <c r="M1731" i="15"/>
  <c r="M1730" i="15"/>
  <c r="M1729" i="15"/>
  <c r="M1728" i="15"/>
  <c r="M1727" i="15"/>
  <c r="M1726" i="15"/>
  <c r="M1725" i="15"/>
  <c r="M1724" i="15"/>
  <c r="M1723" i="15"/>
  <c r="M1722" i="15"/>
  <c r="M1721" i="15"/>
  <c r="M1720" i="15"/>
  <c r="M1719" i="15"/>
  <c r="M1718" i="15"/>
  <c r="M1717" i="15"/>
  <c r="M1716" i="15"/>
  <c r="M1715" i="15"/>
  <c r="M1714" i="15"/>
  <c r="M1713" i="15"/>
  <c r="M1712" i="15"/>
  <c r="M1711" i="15"/>
  <c r="M1710" i="15"/>
  <c r="M1709" i="15"/>
  <c r="M1708" i="15"/>
  <c r="M1707" i="15"/>
  <c r="M1706" i="15"/>
  <c r="M1705" i="15"/>
  <c r="M1704" i="15"/>
  <c r="M1703" i="15"/>
  <c r="M1702" i="15"/>
  <c r="M1701" i="15"/>
  <c r="M1700" i="15"/>
  <c r="M1699" i="15"/>
  <c r="M1698" i="15"/>
  <c r="M1697" i="15"/>
  <c r="M1696" i="15"/>
  <c r="M1695" i="15"/>
  <c r="M1694" i="15"/>
  <c r="M1693" i="15"/>
  <c r="M1692" i="15"/>
  <c r="M1691" i="15"/>
  <c r="M1690" i="15"/>
  <c r="M1689" i="15"/>
  <c r="M1688" i="15"/>
  <c r="M1687" i="15"/>
  <c r="M1686" i="15"/>
  <c r="M1685" i="15"/>
  <c r="M1684" i="15"/>
  <c r="M1683" i="15"/>
  <c r="M1682" i="15"/>
  <c r="M1681" i="15"/>
  <c r="M1680" i="15"/>
  <c r="M1679" i="15"/>
  <c r="M1678" i="15"/>
  <c r="M1677" i="15"/>
  <c r="M1676" i="15"/>
  <c r="M1675" i="15"/>
  <c r="M1674" i="15"/>
  <c r="M1673" i="15"/>
  <c r="M1672" i="15"/>
  <c r="M1671" i="15"/>
  <c r="M1670" i="15"/>
  <c r="M1669" i="15"/>
  <c r="M1668" i="15"/>
  <c r="M1667" i="15"/>
  <c r="M1666" i="15"/>
  <c r="M1665" i="15"/>
  <c r="M1664" i="15"/>
  <c r="M1663" i="15"/>
  <c r="M1662" i="15"/>
  <c r="M1661" i="15"/>
  <c r="M1660" i="15"/>
  <c r="M1659" i="15"/>
  <c r="M1658" i="15"/>
  <c r="M1657" i="15"/>
  <c r="M1656" i="15"/>
  <c r="M1655" i="15"/>
  <c r="M1654" i="15"/>
  <c r="M1653" i="15"/>
  <c r="M1652" i="15"/>
  <c r="M1651" i="15"/>
  <c r="M1650" i="15"/>
  <c r="M1649" i="15"/>
  <c r="M1648" i="15"/>
  <c r="M1647" i="15"/>
  <c r="M1646" i="15"/>
  <c r="M1645" i="15"/>
  <c r="M1644" i="15"/>
  <c r="M1643" i="15"/>
  <c r="M1642" i="15"/>
  <c r="M1641" i="15"/>
  <c r="M1640" i="15"/>
  <c r="M1639" i="15"/>
  <c r="M1638" i="15"/>
  <c r="M1637" i="15"/>
  <c r="M1636" i="15"/>
  <c r="M1635" i="15"/>
  <c r="M1634" i="15"/>
  <c r="M1633" i="15"/>
  <c r="M1632" i="15"/>
  <c r="M1631" i="15"/>
  <c r="M1630" i="15"/>
  <c r="M1629" i="15"/>
  <c r="M1628" i="15"/>
  <c r="M1627" i="15"/>
  <c r="M1626" i="15"/>
  <c r="M1625" i="15"/>
  <c r="M1624" i="15"/>
  <c r="M1623" i="15"/>
  <c r="M1622" i="15"/>
  <c r="M1621" i="15"/>
  <c r="M1620" i="15"/>
  <c r="M1619" i="15"/>
  <c r="M1618" i="15"/>
  <c r="M1617" i="15"/>
  <c r="M1616" i="15"/>
  <c r="M1615" i="15"/>
  <c r="M1614" i="15"/>
  <c r="M1613" i="15"/>
  <c r="M1612" i="15"/>
  <c r="M1611" i="15"/>
  <c r="M1610" i="15"/>
  <c r="M1609" i="15"/>
  <c r="M1608" i="15"/>
  <c r="M1607" i="15"/>
  <c r="M1606" i="15"/>
  <c r="M1605" i="15"/>
  <c r="M1604" i="15"/>
  <c r="M1603" i="15"/>
  <c r="M1602" i="15"/>
  <c r="M1601" i="15"/>
  <c r="M1600" i="15"/>
  <c r="M1599" i="15"/>
  <c r="M1598" i="15"/>
  <c r="M1597" i="15"/>
  <c r="M1596" i="15"/>
  <c r="M1595" i="15"/>
  <c r="M1594" i="15"/>
  <c r="M1593" i="15"/>
  <c r="M1592" i="15"/>
  <c r="M1591" i="15"/>
  <c r="M1590" i="15"/>
  <c r="M1589" i="15"/>
  <c r="M1588" i="15"/>
  <c r="M1587" i="15"/>
  <c r="M1586" i="15"/>
  <c r="M1585" i="15"/>
  <c r="M1584" i="15"/>
  <c r="M1583" i="15"/>
  <c r="M1582" i="15"/>
  <c r="M1581" i="15"/>
  <c r="M1580" i="15"/>
  <c r="M1579" i="15"/>
  <c r="M1578" i="15"/>
  <c r="M1577" i="15"/>
  <c r="M1576" i="15"/>
  <c r="M1575" i="15"/>
  <c r="M1574" i="15"/>
  <c r="M1573" i="15"/>
  <c r="M1572" i="15"/>
  <c r="M1571" i="15"/>
  <c r="M1570" i="15"/>
  <c r="M1569" i="15"/>
  <c r="M1568" i="15"/>
  <c r="M1567" i="15"/>
  <c r="M1566" i="15"/>
  <c r="M1565" i="15"/>
  <c r="M1564" i="15"/>
  <c r="M1563" i="15"/>
  <c r="M1562" i="15"/>
  <c r="M1561" i="15"/>
  <c r="M1560" i="15"/>
  <c r="M1559" i="15"/>
  <c r="M1558" i="15"/>
  <c r="M1557" i="15"/>
  <c r="M1556" i="15"/>
  <c r="M1555" i="15"/>
  <c r="M1554" i="15"/>
  <c r="M1553" i="15"/>
  <c r="M1552" i="15"/>
  <c r="M1551" i="15"/>
  <c r="M1550" i="15"/>
  <c r="M1549" i="15"/>
  <c r="M1548" i="15"/>
  <c r="M1547" i="15"/>
  <c r="M1546" i="15"/>
  <c r="M1545" i="15"/>
  <c r="M1544" i="15"/>
  <c r="M1543" i="15"/>
  <c r="M1542" i="15"/>
  <c r="M1541" i="15"/>
  <c r="M1540" i="15"/>
  <c r="M1539" i="15"/>
  <c r="M1538" i="15"/>
  <c r="M1537" i="15"/>
  <c r="M1536" i="15"/>
  <c r="M1535" i="15"/>
  <c r="M1534" i="15"/>
  <c r="M1533" i="15"/>
  <c r="M1532" i="15"/>
  <c r="M1531" i="15"/>
  <c r="M1530" i="15"/>
  <c r="M1529" i="15"/>
  <c r="M1528" i="15"/>
  <c r="M1527" i="15"/>
  <c r="M1526" i="15"/>
  <c r="M1525" i="15"/>
  <c r="M1524" i="15"/>
  <c r="M1523" i="15"/>
  <c r="M1522" i="15"/>
  <c r="M1521" i="15"/>
  <c r="M1520" i="15"/>
  <c r="M1519" i="15"/>
  <c r="M1518" i="15"/>
  <c r="M1517" i="15"/>
  <c r="M1516" i="15"/>
  <c r="M1515" i="15"/>
  <c r="M1514" i="15"/>
  <c r="M1513" i="15"/>
  <c r="M1512" i="15"/>
  <c r="M1511" i="15"/>
  <c r="M1510" i="15"/>
  <c r="M1509" i="15"/>
  <c r="M1508" i="15"/>
  <c r="M1507" i="15"/>
  <c r="M1506" i="15"/>
  <c r="M1505" i="15"/>
  <c r="M1504" i="15"/>
  <c r="M1503" i="15"/>
  <c r="M1502" i="15"/>
  <c r="M1501" i="15"/>
  <c r="M1500" i="15"/>
  <c r="M1499" i="15"/>
  <c r="M1498" i="15"/>
  <c r="M1497" i="15"/>
  <c r="M1496" i="15"/>
  <c r="M1495" i="15"/>
  <c r="M1494" i="15"/>
  <c r="M1493" i="15"/>
  <c r="M1492" i="15"/>
  <c r="M1491" i="15"/>
  <c r="M1490" i="15"/>
  <c r="M1489" i="15"/>
  <c r="M1488" i="15"/>
  <c r="M1487" i="15"/>
  <c r="M1486" i="15"/>
  <c r="M1485" i="15"/>
  <c r="M1484" i="15"/>
  <c r="M1483" i="15"/>
  <c r="M1482" i="15"/>
  <c r="M1481" i="15"/>
  <c r="M1480" i="15"/>
  <c r="M1479" i="15"/>
  <c r="M1478" i="15"/>
  <c r="M1477" i="15"/>
  <c r="M1476" i="15"/>
  <c r="M1475" i="15"/>
  <c r="M1474" i="15"/>
  <c r="M1473" i="15"/>
  <c r="M1472" i="15"/>
  <c r="M1471" i="15"/>
  <c r="M1470" i="15"/>
  <c r="M1469" i="15"/>
  <c r="M1468" i="15"/>
  <c r="M1467" i="15"/>
  <c r="M1466" i="15"/>
  <c r="M1465" i="15"/>
  <c r="M1464" i="15"/>
  <c r="M1463" i="15"/>
  <c r="M1462" i="15"/>
  <c r="M1461" i="15"/>
  <c r="M1460" i="15"/>
  <c r="M1459" i="15"/>
  <c r="M1458" i="15"/>
  <c r="M1457" i="15"/>
  <c r="M1456" i="15"/>
  <c r="M1455" i="15"/>
  <c r="M1454" i="15"/>
  <c r="M1453" i="15"/>
  <c r="M1452" i="15"/>
  <c r="M1451" i="15"/>
  <c r="M1450" i="15"/>
  <c r="M1449" i="15"/>
  <c r="M1448" i="15"/>
  <c r="M1447" i="15"/>
  <c r="M1446" i="15"/>
  <c r="M1445" i="15"/>
  <c r="M1444" i="15"/>
  <c r="M1443" i="15"/>
  <c r="M1442" i="15"/>
  <c r="M1441" i="15"/>
  <c r="M1440" i="15"/>
  <c r="M1439" i="15"/>
  <c r="M1438" i="15"/>
  <c r="M1437" i="15"/>
  <c r="M1436" i="15"/>
  <c r="M1435" i="15"/>
  <c r="M1434" i="15"/>
  <c r="M1433" i="15"/>
  <c r="M1432" i="15"/>
  <c r="M1431" i="15"/>
  <c r="M1430" i="15"/>
  <c r="M1429" i="15"/>
  <c r="M1428" i="15"/>
  <c r="M1427" i="15"/>
  <c r="M1426" i="15"/>
  <c r="M1425" i="15"/>
  <c r="M1424" i="15"/>
  <c r="M1423" i="15"/>
  <c r="M1422" i="15"/>
  <c r="M1421" i="15"/>
  <c r="M1420" i="15"/>
  <c r="M1419" i="15"/>
  <c r="M1418" i="15"/>
  <c r="M1417" i="15"/>
  <c r="M1416" i="15"/>
  <c r="M1415" i="15"/>
  <c r="M1414" i="15"/>
  <c r="M1413" i="15"/>
  <c r="M1412" i="15"/>
  <c r="M1411" i="15"/>
  <c r="M1410" i="15"/>
  <c r="M1409" i="15"/>
  <c r="M1408" i="15"/>
  <c r="M1407" i="15"/>
  <c r="M1406" i="15"/>
  <c r="M1405" i="15"/>
  <c r="M1404" i="15"/>
  <c r="M1403" i="15"/>
  <c r="M1402" i="15"/>
  <c r="M1401" i="15"/>
  <c r="M1400" i="15"/>
  <c r="M1399" i="15"/>
  <c r="M1398" i="15"/>
  <c r="M1397" i="15"/>
  <c r="M1396" i="15"/>
  <c r="M1395" i="15"/>
  <c r="M1394" i="15"/>
  <c r="M1393" i="15"/>
  <c r="M1392" i="15"/>
  <c r="M1391" i="15"/>
  <c r="M1390" i="15"/>
  <c r="M1389" i="15"/>
  <c r="M1388" i="15"/>
  <c r="M1387" i="15"/>
  <c r="M1386" i="15"/>
  <c r="M1385" i="15"/>
  <c r="M1384" i="15"/>
  <c r="M1383" i="15"/>
  <c r="M1382" i="15"/>
  <c r="M1381" i="15"/>
  <c r="M1380" i="15"/>
  <c r="M1379" i="15"/>
  <c r="M1378" i="15"/>
  <c r="M1377" i="15"/>
  <c r="M1376" i="15"/>
  <c r="M1375" i="15"/>
  <c r="M1374" i="15"/>
  <c r="M1373" i="15"/>
  <c r="M1372" i="15"/>
  <c r="M1371" i="15"/>
  <c r="M1370" i="15"/>
  <c r="M1369" i="15"/>
  <c r="M1368" i="15"/>
  <c r="M1367" i="15"/>
  <c r="M1366" i="15"/>
  <c r="M1365" i="15"/>
  <c r="M1364" i="15"/>
  <c r="M1363" i="15"/>
  <c r="M1362" i="15"/>
  <c r="M1361" i="15"/>
  <c r="M1360" i="15"/>
  <c r="M1359" i="15"/>
  <c r="M1358" i="15"/>
  <c r="M1357" i="15"/>
  <c r="M1356" i="15"/>
  <c r="M1355" i="15"/>
  <c r="M1354" i="15"/>
  <c r="M1353" i="15"/>
  <c r="M1352" i="15"/>
  <c r="M1351" i="15"/>
  <c r="M1350" i="15"/>
  <c r="M1349" i="15"/>
  <c r="M1348" i="15"/>
  <c r="M1347" i="15"/>
  <c r="M1346" i="15"/>
  <c r="M1345" i="15"/>
  <c r="M1344" i="15"/>
  <c r="M1343" i="15"/>
  <c r="M1342" i="15"/>
  <c r="M1341" i="15"/>
  <c r="M1340" i="15"/>
  <c r="M1339" i="15"/>
  <c r="M1338" i="15"/>
  <c r="M1337" i="15"/>
  <c r="M1336" i="15"/>
  <c r="M1335" i="15"/>
  <c r="M1334" i="15"/>
  <c r="M1333" i="15"/>
  <c r="M1332" i="15"/>
  <c r="M1331" i="15"/>
  <c r="M1330" i="15"/>
  <c r="M1329" i="15"/>
  <c r="M1328" i="15"/>
  <c r="M1327" i="15"/>
  <c r="M1326" i="15"/>
  <c r="M1325" i="15"/>
  <c r="M1324" i="15"/>
  <c r="M1323" i="15"/>
  <c r="M1322" i="15"/>
  <c r="M1321" i="15"/>
  <c r="M1320" i="15"/>
  <c r="M1319" i="15"/>
  <c r="M1318" i="15"/>
  <c r="M1317" i="15"/>
  <c r="M1316" i="15"/>
  <c r="M1315" i="15"/>
  <c r="M1314" i="15"/>
  <c r="M1313" i="15"/>
  <c r="M1312" i="15"/>
  <c r="M1311" i="15"/>
  <c r="M1310" i="15"/>
  <c r="M1309" i="15"/>
  <c r="M1308" i="15"/>
  <c r="M1307" i="15"/>
  <c r="M1306" i="15"/>
  <c r="M1305" i="15"/>
  <c r="M1304" i="15"/>
  <c r="M1303" i="15"/>
  <c r="M1302" i="15"/>
  <c r="M1301" i="15"/>
  <c r="M1300" i="15"/>
  <c r="M1299" i="15"/>
  <c r="M1298" i="15"/>
  <c r="M1297" i="15"/>
  <c r="M1296" i="15"/>
  <c r="M1295" i="15"/>
  <c r="M1294" i="15"/>
  <c r="M1293" i="15"/>
  <c r="M1292" i="15"/>
  <c r="M1291" i="15"/>
  <c r="M1290" i="15"/>
  <c r="M1289" i="15"/>
  <c r="M1288" i="15"/>
  <c r="M1287" i="15"/>
  <c r="M1286" i="15"/>
  <c r="M1285" i="15"/>
  <c r="M1284" i="15"/>
  <c r="M1283" i="15"/>
  <c r="M1282" i="15"/>
  <c r="M1281" i="15"/>
  <c r="M1280" i="15"/>
  <c r="M1279" i="15"/>
  <c r="M1278" i="15"/>
  <c r="M1277" i="15"/>
  <c r="M1276" i="15"/>
  <c r="M1275" i="15"/>
  <c r="M1274" i="15"/>
  <c r="M1273" i="15"/>
  <c r="M1272" i="15"/>
  <c r="M1271" i="15"/>
  <c r="M1270" i="15"/>
  <c r="M1269" i="15"/>
  <c r="M1268" i="15"/>
  <c r="M1267" i="15"/>
  <c r="M1266" i="15"/>
  <c r="M1265" i="15"/>
  <c r="M1264" i="15"/>
  <c r="M1263" i="15"/>
  <c r="M1262" i="15"/>
  <c r="M1261" i="15"/>
  <c r="M1260" i="15"/>
  <c r="M1259" i="15"/>
  <c r="M1258" i="15"/>
  <c r="M1257" i="15"/>
  <c r="M1256" i="15"/>
  <c r="M1255" i="15"/>
  <c r="M1254" i="15"/>
  <c r="M1253" i="15"/>
  <c r="M1252" i="15"/>
  <c r="M1251" i="15"/>
  <c r="M1250" i="15"/>
  <c r="M1249" i="15"/>
  <c r="M1248" i="15"/>
  <c r="M1247" i="15"/>
  <c r="M1246" i="15"/>
  <c r="M1245" i="15"/>
  <c r="M1244" i="15"/>
  <c r="M1243" i="15"/>
  <c r="M1242" i="15"/>
  <c r="M1241" i="15"/>
  <c r="M1240" i="15"/>
  <c r="M1239" i="15"/>
  <c r="M1238" i="15"/>
  <c r="M1237" i="15"/>
  <c r="M1236" i="15"/>
  <c r="M1235" i="15"/>
  <c r="M1234" i="15"/>
  <c r="M1233" i="15"/>
  <c r="M1232" i="15"/>
  <c r="M1231" i="15"/>
  <c r="M1230" i="15"/>
  <c r="M1229" i="15"/>
  <c r="M1228" i="15"/>
  <c r="M1227" i="15"/>
  <c r="M1226" i="15"/>
  <c r="M1225" i="15"/>
  <c r="M1224" i="15"/>
  <c r="M1223" i="15"/>
  <c r="M1222" i="15"/>
  <c r="M1221" i="15"/>
  <c r="M1220" i="15"/>
  <c r="M1219" i="15"/>
  <c r="M1218" i="15"/>
  <c r="M1217" i="15"/>
  <c r="M1216" i="15"/>
  <c r="M1215" i="15"/>
  <c r="M1214" i="15"/>
  <c r="M1213" i="15"/>
  <c r="M1212" i="15"/>
  <c r="M1211" i="15"/>
  <c r="M1210" i="15"/>
  <c r="M1209" i="15"/>
  <c r="M1208" i="15"/>
  <c r="M1207" i="15"/>
  <c r="M1206" i="15"/>
  <c r="M1205" i="15"/>
  <c r="M1204" i="15"/>
  <c r="M1203" i="15"/>
  <c r="M1202" i="15"/>
  <c r="M1201" i="15"/>
  <c r="M1200" i="15"/>
  <c r="M1199" i="15"/>
  <c r="M1198" i="15"/>
  <c r="M1197" i="15"/>
  <c r="M1196" i="15"/>
  <c r="M1195" i="15"/>
  <c r="M1194" i="15"/>
  <c r="M1193" i="15"/>
  <c r="M1192" i="15"/>
  <c r="M1191" i="15"/>
  <c r="M1190" i="15"/>
  <c r="M1189" i="15"/>
  <c r="M1188" i="15"/>
  <c r="M1187" i="15"/>
  <c r="M1186" i="15"/>
  <c r="M1185" i="15"/>
  <c r="M1184" i="15"/>
  <c r="M1183" i="15"/>
  <c r="M1182" i="15"/>
  <c r="M1181" i="15"/>
  <c r="M1180" i="15"/>
  <c r="M1179" i="15"/>
  <c r="M1178" i="15"/>
  <c r="M1177" i="15"/>
  <c r="M1176" i="15"/>
  <c r="M1175" i="15"/>
  <c r="M1174" i="15"/>
  <c r="M1173" i="15"/>
  <c r="M1172" i="15"/>
  <c r="M1171" i="15"/>
  <c r="M1170" i="15"/>
  <c r="M1169" i="15"/>
  <c r="M1168" i="15"/>
  <c r="M1167" i="15"/>
  <c r="M1166" i="15"/>
  <c r="M1165" i="15"/>
  <c r="M1164" i="15"/>
  <c r="M1163" i="15"/>
  <c r="M1162" i="15"/>
  <c r="M1161" i="15"/>
  <c r="M1160" i="15"/>
  <c r="M1159" i="15"/>
  <c r="M1158" i="15"/>
  <c r="M1157" i="15"/>
  <c r="M1156" i="15"/>
  <c r="M1155" i="15"/>
  <c r="M1154" i="15"/>
  <c r="M1153" i="15"/>
  <c r="M1152" i="15"/>
  <c r="M1151" i="15"/>
  <c r="M1150" i="15"/>
  <c r="M1149" i="15"/>
  <c r="M1148" i="15"/>
  <c r="M1147" i="15"/>
  <c r="M1146" i="15"/>
  <c r="M1145" i="15"/>
  <c r="M1144" i="15"/>
  <c r="M1143" i="15"/>
  <c r="M1142" i="15"/>
  <c r="M1141" i="15"/>
  <c r="M1140" i="15"/>
  <c r="M1139" i="15"/>
  <c r="M1138" i="15"/>
  <c r="M1137" i="15"/>
  <c r="M1136" i="15"/>
  <c r="M1135" i="15"/>
  <c r="M1134" i="15"/>
  <c r="M1133" i="15"/>
  <c r="M1132" i="15"/>
  <c r="M1131" i="15"/>
  <c r="M1130" i="15"/>
  <c r="M1129" i="15"/>
  <c r="M1128" i="15"/>
  <c r="M1127" i="15"/>
  <c r="M1126" i="15"/>
  <c r="M1125" i="15"/>
  <c r="M1124" i="15"/>
  <c r="M1123" i="15"/>
  <c r="M1122" i="15"/>
  <c r="M1121" i="15"/>
  <c r="M1120" i="15"/>
  <c r="M1119" i="15"/>
  <c r="M1118" i="15"/>
  <c r="M1117" i="15"/>
  <c r="M1116" i="15"/>
  <c r="M1115" i="15"/>
  <c r="M1114" i="15"/>
  <c r="M1113" i="15"/>
  <c r="M1112" i="15"/>
  <c r="M1111" i="15"/>
  <c r="M1110" i="15"/>
  <c r="M1109" i="15"/>
  <c r="M1108" i="15"/>
  <c r="M1107" i="15"/>
  <c r="M1106" i="15"/>
  <c r="M1105" i="15"/>
  <c r="M1104" i="15"/>
  <c r="M1103" i="15"/>
  <c r="M1102" i="15"/>
  <c r="M1101" i="15"/>
  <c r="M1100" i="15"/>
  <c r="M1099" i="15"/>
  <c r="M1098" i="15"/>
  <c r="M1097" i="15"/>
  <c r="M1096" i="15"/>
  <c r="M1095" i="15"/>
  <c r="M1094" i="15"/>
  <c r="M1093" i="15"/>
  <c r="M1092" i="15"/>
  <c r="M1091" i="15"/>
  <c r="M1090" i="15"/>
  <c r="M1089" i="15"/>
  <c r="M1088" i="15"/>
  <c r="M1087" i="15"/>
  <c r="M1086" i="15"/>
  <c r="M1085" i="15"/>
  <c r="M1084" i="15"/>
  <c r="M1083" i="15"/>
  <c r="M1082" i="15"/>
  <c r="M1081" i="15"/>
  <c r="M1080" i="15"/>
  <c r="M1079" i="15"/>
  <c r="M1078" i="15"/>
  <c r="M1077" i="15"/>
  <c r="M1076" i="15"/>
  <c r="M1075" i="15"/>
  <c r="M1074" i="15"/>
  <c r="M1073" i="15"/>
  <c r="M1072" i="15"/>
  <c r="M1071" i="15"/>
  <c r="M1070" i="15"/>
  <c r="M1069" i="15"/>
  <c r="M1068" i="15"/>
  <c r="M1067" i="15"/>
  <c r="M1066" i="15"/>
  <c r="M1065" i="15"/>
  <c r="M1064" i="15"/>
  <c r="M1063" i="15"/>
  <c r="M1062" i="15"/>
  <c r="M1061" i="15"/>
  <c r="M1060" i="15"/>
  <c r="M1059" i="15"/>
  <c r="M1058" i="15"/>
  <c r="M1057" i="15"/>
  <c r="M1056" i="15"/>
  <c r="M1055" i="15"/>
  <c r="M1054" i="15"/>
  <c r="M1053" i="15"/>
  <c r="M1052" i="15"/>
  <c r="M1051" i="15"/>
  <c r="M1050" i="15"/>
  <c r="M1049" i="15"/>
  <c r="M1048" i="15"/>
  <c r="M1047" i="15"/>
  <c r="M1046" i="15"/>
  <c r="M1045" i="15"/>
  <c r="M1044" i="15"/>
  <c r="M1043" i="15"/>
  <c r="M1042" i="15"/>
  <c r="M1041" i="15"/>
  <c r="M1040" i="15"/>
  <c r="M1039" i="15"/>
  <c r="M1038" i="15"/>
  <c r="M1037" i="15"/>
  <c r="M1036" i="15"/>
  <c r="M1035" i="15"/>
  <c r="M1034" i="15"/>
  <c r="M1033" i="15"/>
  <c r="M1032" i="15"/>
  <c r="M1031" i="15"/>
  <c r="M1030" i="15"/>
  <c r="M1029" i="15"/>
  <c r="M1028" i="15"/>
  <c r="M1027" i="15"/>
  <c r="M1026" i="15"/>
  <c r="M1025" i="15"/>
  <c r="M1024" i="15"/>
  <c r="M1023" i="15"/>
  <c r="M1022" i="15"/>
  <c r="M1021" i="15"/>
  <c r="M1020" i="15"/>
  <c r="M1019" i="15"/>
  <c r="M1018" i="15"/>
  <c r="M1017" i="15"/>
  <c r="M1016" i="15"/>
  <c r="M1015" i="15"/>
  <c r="M1014" i="15"/>
  <c r="M1013" i="15"/>
  <c r="M1012" i="15"/>
  <c r="M1011" i="15"/>
  <c r="M1010" i="15"/>
  <c r="M1009" i="15"/>
  <c r="M1008" i="15"/>
  <c r="M1007" i="15"/>
  <c r="M1006" i="15"/>
  <c r="M1005" i="15"/>
  <c r="M1004" i="15"/>
  <c r="M1003" i="15"/>
  <c r="M1002" i="15"/>
  <c r="M1001" i="15"/>
  <c r="M1000" i="15"/>
  <c r="M999" i="15"/>
  <c r="M998" i="15"/>
  <c r="M997" i="15"/>
  <c r="M996" i="15"/>
  <c r="M995" i="15"/>
  <c r="M994" i="15"/>
  <c r="M993" i="15"/>
  <c r="M992" i="15"/>
  <c r="M991" i="15"/>
  <c r="M990" i="15"/>
  <c r="M989" i="15"/>
  <c r="M988" i="15"/>
  <c r="M987" i="15"/>
  <c r="M986" i="15"/>
  <c r="M985" i="15"/>
  <c r="M984" i="15"/>
  <c r="M983" i="15"/>
  <c r="M982" i="15"/>
  <c r="M981" i="15"/>
  <c r="M980" i="15"/>
  <c r="M979" i="15"/>
  <c r="M978" i="15"/>
  <c r="M977" i="15"/>
  <c r="M976" i="15"/>
  <c r="M975" i="15"/>
  <c r="M974" i="15"/>
  <c r="M973" i="15"/>
  <c r="M972" i="15"/>
  <c r="M971" i="15"/>
  <c r="M970" i="15"/>
  <c r="M969" i="15"/>
  <c r="M968" i="15"/>
  <c r="M967" i="15"/>
  <c r="M966" i="15"/>
  <c r="M965" i="15"/>
  <c r="M964" i="15"/>
  <c r="M963" i="15"/>
  <c r="M962" i="15"/>
  <c r="M961" i="15"/>
  <c r="M960" i="15"/>
  <c r="M959" i="15"/>
  <c r="M958" i="15"/>
  <c r="M957" i="15"/>
  <c r="M956" i="15"/>
  <c r="M955" i="15"/>
  <c r="M954" i="15"/>
  <c r="M953" i="15"/>
  <c r="M952" i="15"/>
  <c r="M951" i="15"/>
  <c r="M950" i="15"/>
  <c r="M949" i="15"/>
  <c r="M948" i="15"/>
  <c r="M947" i="15"/>
  <c r="M946" i="15"/>
  <c r="M945" i="15"/>
  <c r="M944" i="15"/>
  <c r="M943" i="15"/>
  <c r="M942" i="15"/>
  <c r="M941" i="15"/>
  <c r="M940" i="15"/>
  <c r="M939" i="15"/>
  <c r="M938" i="15"/>
  <c r="M937" i="15"/>
  <c r="M936" i="15"/>
  <c r="M935" i="15"/>
  <c r="M934" i="15"/>
  <c r="M933" i="15"/>
  <c r="M932" i="15"/>
  <c r="M931" i="15"/>
  <c r="M930" i="15"/>
  <c r="M929" i="15"/>
  <c r="M928" i="15"/>
  <c r="M927" i="15"/>
  <c r="M926" i="15"/>
  <c r="M925" i="15"/>
  <c r="M924" i="15"/>
  <c r="M923" i="15"/>
  <c r="M922" i="15"/>
  <c r="M921" i="15"/>
  <c r="M920" i="15"/>
  <c r="M919" i="15"/>
  <c r="M918" i="15"/>
  <c r="M917" i="15"/>
  <c r="M916" i="15"/>
  <c r="M915" i="15"/>
  <c r="M914" i="15"/>
  <c r="M913" i="15"/>
  <c r="M912" i="15"/>
  <c r="M911" i="15"/>
  <c r="M910" i="15"/>
  <c r="M909" i="15"/>
  <c r="M908" i="15"/>
  <c r="M907" i="15"/>
  <c r="M906" i="15"/>
  <c r="M905" i="15"/>
  <c r="M904" i="15"/>
  <c r="M903" i="15"/>
  <c r="M902" i="15"/>
  <c r="M901" i="15"/>
  <c r="M900" i="15"/>
  <c r="M899" i="15"/>
  <c r="M898" i="15"/>
  <c r="M897" i="15"/>
  <c r="M896" i="15"/>
  <c r="M895" i="15"/>
  <c r="M894" i="15"/>
  <c r="M893" i="15"/>
  <c r="M892" i="15"/>
  <c r="M891" i="15"/>
  <c r="M890" i="15"/>
  <c r="M889" i="15"/>
  <c r="M888" i="15"/>
  <c r="M887" i="15"/>
  <c r="M886" i="15"/>
  <c r="M885" i="15"/>
  <c r="M884" i="15"/>
  <c r="M883" i="15"/>
  <c r="M882" i="15"/>
  <c r="M881" i="15"/>
  <c r="M880" i="15"/>
  <c r="M879" i="15"/>
  <c r="M878" i="15"/>
  <c r="M877" i="15"/>
  <c r="M876" i="15"/>
  <c r="M875" i="15"/>
  <c r="M874" i="15"/>
  <c r="M873" i="15"/>
  <c r="M872" i="15"/>
  <c r="M871" i="15"/>
  <c r="M870" i="15"/>
  <c r="M869" i="15"/>
  <c r="M868" i="15"/>
  <c r="M867" i="15"/>
  <c r="M866" i="15"/>
  <c r="M865" i="15"/>
  <c r="M864" i="15"/>
  <c r="M863" i="15"/>
  <c r="M862" i="15"/>
  <c r="M861" i="15"/>
  <c r="M860" i="15"/>
  <c r="M859" i="15"/>
  <c r="M858" i="15"/>
  <c r="M857" i="15"/>
  <c r="M856" i="15"/>
  <c r="M855" i="15"/>
  <c r="M854" i="15"/>
  <c r="M853" i="15"/>
  <c r="M852" i="15"/>
  <c r="M851" i="15"/>
  <c r="M850" i="15"/>
  <c r="M849" i="15"/>
  <c r="M848" i="15"/>
  <c r="M847" i="15"/>
  <c r="M846" i="15"/>
  <c r="M845" i="15"/>
  <c r="M844" i="15"/>
  <c r="M843" i="15"/>
  <c r="M842" i="15"/>
  <c r="M841" i="15"/>
  <c r="M840" i="15"/>
  <c r="M839" i="15"/>
  <c r="M838" i="15"/>
  <c r="M837" i="15"/>
  <c r="M836" i="15"/>
  <c r="M835" i="15"/>
  <c r="M834" i="15"/>
  <c r="M833" i="15"/>
  <c r="M832" i="15"/>
  <c r="M831" i="15"/>
  <c r="M830" i="15"/>
  <c r="M829" i="15"/>
  <c r="M828" i="15"/>
  <c r="M827" i="15"/>
  <c r="M826" i="15"/>
  <c r="M825" i="15"/>
  <c r="M824" i="15"/>
  <c r="M823" i="15"/>
  <c r="M822" i="15"/>
  <c r="M821" i="15"/>
  <c r="M820" i="15"/>
  <c r="M819" i="15"/>
  <c r="M818" i="15"/>
  <c r="M817" i="15"/>
  <c r="M816" i="15"/>
  <c r="M815" i="15"/>
  <c r="M814" i="15"/>
  <c r="M813" i="15"/>
  <c r="M812" i="15"/>
  <c r="M811" i="15"/>
  <c r="M810" i="15"/>
  <c r="M809" i="15"/>
  <c r="M808" i="15"/>
  <c r="M807" i="15"/>
  <c r="M806" i="15"/>
  <c r="M805" i="15"/>
  <c r="M804" i="15"/>
  <c r="M803" i="15"/>
  <c r="M802" i="15"/>
  <c r="M801" i="15"/>
  <c r="M800" i="15"/>
  <c r="M799" i="15"/>
  <c r="M798" i="15"/>
  <c r="M797" i="15"/>
  <c r="M796" i="15"/>
  <c r="M795" i="15"/>
  <c r="M794" i="15"/>
  <c r="M793" i="15"/>
  <c r="M792" i="15"/>
  <c r="M791" i="15"/>
  <c r="M790" i="15"/>
  <c r="M789" i="15"/>
  <c r="M788" i="15"/>
  <c r="M787" i="15"/>
  <c r="M786" i="15"/>
  <c r="M785" i="15"/>
  <c r="M784" i="15"/>
  <c r="M783" i="15"/>
  <c r="M782" i="15"/>
  <c r="M781" i="15"/>
  <c r="M780" i="15"/>
  <c r="M779" i="15"/>
  <c r="M778" i="15"/>
  <c r="M777" i="15"/>
  <c r="M776" i="15"/>
  <c r="M775" i="15"/>
  <c r="M774" i="15"/>
  <c r="M773" i="15"/>
  <c r="M772" i="15"/>
  <c r="M771" i="15"/>
  <c r="M770" i="15"/>
  <c r="M769" i="15"/>
  <c r="M768" i="15"/>
  <c r="M767" i="15"/>
  <c r="M766" i="15"/>
  <c r="M765" i="15"/>
  <c r="M764" i="15"/>
  <c r="M763" i="15"/>
  <c r="M762" i="15"/>
  <c r="M761" i="15"/>
  <c r="M760" i="15"/>
  <c r="M759" i="15"/>
  <c r="M758" i="15"/>
  <c r="M757" i="15"/>
  <c r="M756" i="15"/>
  <c r="M755" i="15"/>
  <c r="M754" i="15"/>
  <c r="M753" i="15"/>
  <c r="M752" i="15"/>
  <c r="M751" i="15"/>
  <c r="M750" i="15"/>
  <c r="M749" i="15"/>
  <c r="M748" i="15"/>
  <c r="M747" i="15"/>
  <c r="M746" i="15"/>
  <c r="M745" i="15"/>
  <c r="M744" i="15"/>
  <c r="M743" i="15"/>
  <c r="M742" i="15"/>
  <c r="M741" i="15"/>
  <c r="M740" i="15"/>
  <c r="M739" i="15"/>
  <c r="M738" i="15"/>
  <c r="M737" i="15"/>
  <c r="M736" i="15"/>
  <c r="M735" i="15"/>
  <c r="M734" i="15"/>
  <c r="M733" i="15"/>
  <c r="M732" i="15"/>
  <c r="M731" i="15"/>
  <c r="M730" i="15"/>
  <c r="M729" i="15"/>
  <c r="M728" i="15"/>
  <c r="M727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4" i="5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P261" i="10" l="1"/>
  <c r="S261" i="10" s="1"/>
  <c r="O230" i="10"/>
  <c r="R230" i="10" s="1"/>
  <c r="U230" i="10" s="1"/>
  <c r="O73" i="10"/>
  <c r="R73" i="10" s="1"/>
  <c r="U73" i="10" s="1"/>
  <c r="O106" i="10"/>
  <c r="R106" i="10" s="1"/>
  <c r="U106" i="10" s="1"/>
  <c r="N371" i="10"/>
  <c r="Q371" i="10" s="1"/>
  <c r="X27" i="10"/>
  <c r="P289" i="10"/>
  <c r="S289" i="10" s="1"/>
  <c r="X417" i="10"/>
  <c r="X448" i="10"/>
  <c r="X73" i="10"/>
  <c r="P297" i="10"/>
  <c r="S297" i="10" s="1"/>
  <c r="O358" i="10"/>
  <c r="R358" i="10" s="1"/>
  <c r="U358" i="10" s="1"/>
  <c r="O105" i="10"/>
  <c r="R105" i="10" s="1"/>
  <c r="U105" i="10" s="1"/>
  <c r="W344" i="10"/>
  <c r="Y344" i="10" s="1"/>
  <c r="N389" i="10"/>
  <c r="Q389" i="10" s="1"/>
  <c r="W341" i="10"/>
  <c r="Y341" i="10" s="1"/>
  <c r="O69" i="10"/>
  <c r="R69" i="10" s="1"/>
  <c r="U69" i="10" s="1"/>
  <c r="X105" i="10"/>
  <c r="N223" i="10"/>
  <c r="Q223" i="10" s="1"/>
  <c r="W291" i="10"/>
  <c r="X297" i="10"/>
  <c r="N326" i="10"/>
  <c r="Q326" i="10" s="1"/>
  <c r="P341" i="10"/>
  <c r="S341" i="10" s="1"/>
  <c r="X361" i="10"/>
  <c r="X389" i="10"/>
  <c r="X221" i="10"/>
  <c r="O385" i="10"/>
  <c r="R385" i="10" s="1"/>
  <c r="U385" i="10" s="1"/>
  <c r="O390" i="10"/>
  <c r="R390" i="10" s="1"/>
  <c r="U390" i="10" s="1"/>
  <c r="P458" i="10"/>
  <c r="S458" i="10" s="1"/>
  <c r="W36" i="10"/>
  <c r="Y36" i="10" s="1"/>
  <c r="O200" i="10"/>
  <c r="R200" i="10" s="1"/>
  <c r="U200" i="10" s="1"/>
  <c r="P207" i="10"/>
  <c r="S207" i="10" s="1"/>
  <c r="O124" i="10"/>
  <c r="R124" i="10" s="1"/>
  <c r="U124" i="10" s="1"/>
  <c r="P146" i="10"/>
  <c r="S146" i="10" s="1"/>
  <c r="O259" i="10"/>
  <c r="R259" i="10" s="1"/>
  <c r="U259" i="10" s="1"/>
  <c r="P281" i="10"/>
  <c r="S281" i="10" s="1"/>
  <c r="P300" i="10"/>
  <c r="S300" i="10" s="1"/>
  <c r="W506" i="10"/>
  <c r="Y506" i="10" s="1"/>
  <c r="X69" i="10"/>
  <c r="P105" i="10"/>
  <c r="S105" i="10" s="1"/>
  <c r="T105" i="10" s="1"/>
  <c r="V105" i="10" s="1"/>
  <c r="X301" i="10"/>
  <c r="X461" i="10"/>
  <c r="W484" i="10"/>
  <c r="Y484" i="10" s="1"/>
  <c r="X26" i="10"/>
  <c r="W58" i="10"/>
  <c r="O109" i="10"/>
  <c r="R109" i="10" s="1"/>
  <c r="U109" i="10" s="1"/>
  <c r="O164" i="10"/>
  <c r="R164" i="10" s="1"/>
  <c r="U164" i="10" s="1"/>
  <c r="N280" i="10"/>
  <c r="Q280" i="10" s="1"/>
  <c r="O350" i="10"/>
  <c r="R350" i="10" s="1"/>
  <c r="U350" i="10" s="1"/>
  <c r="N374" i="10"/>
  <c r="Q374" i="10" s="1"/>
  <c r="W105" i="10"/>
  <c r="Y105" i="10" s="1"/>
  <c r="P109" i="10"/>
  <c r="S109" i="10" s="1"/>
  <c r="X242" i="10"/>
  <c r="O287" i="10"/>
  <c r="R287" i="10" s="1"/>
  <c r="U287" i="10" s="1"/>
  <c r="P310" i="10"/>
  <c r="S310" i="10" s="1"/>
  <c r="X341" i="10"/>
  <c r="P350" i="10"/>
  <c r="S350" i="10" s="1"/>
  <c r="T350" i="10" s="1"/>
  <c r="V350" i="10" s="1"/>
  <c r="P374" i="10"/>
  <c r="S374" i="10" s="1"/>
  <c r="T374" i="10" s="1"/>
  <c r="V374" i="10" s="1"/>
  <c r="W397" i="10"/>
  <c r="Y397" i="10" s="1"/>
  <c r="X374" i="10"/>
  <c r="N8" i="10"/>
  <c r="Q8" i="10" s="1"/>
  <c r="P14" i="10"/>
  <c r="S14" i="10" s="1"/>
  <c r="N35" i="10"/>
  <c r="Q35" i="10" s="1"/>
  <c r="W55" i="10"/>
  <c r="P73" i="10"/>
  <c r="S73" i="10" s="1"/>
  <c r="T73" i="10" s="1"/>
  <c r="V73" i="10" s="1"/>
  <c r="W110" i="10"/>
  <c r="Y110" i="10" s="1"/>
  <c r="W124" i="10"/>
  <c r="Y124" i="10" s="1"/>
  <c r="P190" i="10"/>
  <c r="S190" i="10" s="1"/>
  <c r="P278" i="10"/>
  <c r="S278" i="10" s="1"/>
  <c r="O294" i="10"/>
  <c r="R294" i="10" s="1"/>
  <c r="U294" i="10" s="1"/>
  <c r="P342" i="10"/>
  <c r="S342" i="10" s="1"/>
  <c r="W358" i="10"/>
  <c r="Y358" i="10" s="1"/>
  <c r="X371" i="10"/>
  <c r="N398" i="10"/>
  <c r="Q398" i="10" s="1"/>
  <c r="P404" i="10"/>
  <c r="S404" i="10" s="1"/>
  <c r="P417" i="10"/>
  <c r="S417" i="10" s="1"/>
  <c r="T417" i="10" s="1"/>
  <c r="V417" i="10" s="1"/>
  <c r="P447" i="10"/>
  <c r="S447" i="10" s="1"/>
  <c r="P463" i="10"/>
  <c r="S463" i="10" s="1"/>
  <c r="N490" i="10"/>
  <c r="Q490" i="10" s="1"/>
  <c r="O8" i="10"/>
  <c r="R8" i="10" s="1"/>
  <c r="U8" i="10" s="1"/>
  <c r="P35" i="10"/>
  <c r="S35" i="10" s="1"/>
  <c r="T35" i="10" s="1"/>
  <c r="V35" i="10" s="1"/>
  <c r="X55" i="10"/>
  <c r="W278" i="10"/>
  <c r="Y278" i="10" s="1"/>
  <c r="W404" i="10"/>
  <c r="Y404" i="10" s="1"/>
  <c r="X35" i="10"/>
  <c r="P89" i="10"/>
  <c r="S89" i="10" s="1"/>
  <c r="X96" i="10"/>
  <c r="O133" i="10"/>
  <c r="R133" i="10" s="1"/>
  <c r="U133" i="10" s="1"/>
  <c r="X225" i="10"/>
  <c r="P274" i="10"/>
  <c r="S274" i="10" s="1"/>
  <c r="X278" i="10"/>
  <c r="P349" i="10"/>
  <c r="S349" i="10" s="1"/>
  <c r="X384" i="10"/>
  <c r="O448" i="10"/>
  <c r="R448" i="10" s="1"/>
  <c r="U448" i="10" s="1"/>
  <c r="P471" i="10"/>
  <c r="S471" i="10" s="1"/>
  <c r="W530" i="10"/>
  <c r="P192" i="10"/>
  <c r="S192" i="10" s="1"/>
  <c r="P221" i="10"/>
  <c r="S221" i="10" s="1"/>
  <c r="O301" i="10"/>
  <c r="R301" i="10" s="1"/>
  <c r="U301" i="10" s="1"/>
  <c r="N314" i="10"/>
  <c r="Q314" i="10" s="1"/>
  <c r="O321" i="10"/>
  <c r="R321" i="10" s="1"/>
  <c r="U321" i="10" s="1"/>
  <c r="X334" i="10"/>
  <c r="O341" i="10"/>
  <c r="R341" i="10" s="1"/>
  <c r="U341" i="10" s="1"/>
  <c r="P344" i="10"/>
  <c r="S344" i="10" s="1"/>
  <c r="W349" i="10"/>
  <c r="Y349" i="10" s="1"/>
  <c r="N373" i="10"/>
  <c r="Q373" i="10" s="1"/>
  <c r="P396" i="10"/>
  <c r="S396" i="10" s="1"/>
  <c r="P413" i="10"/>
  <c r="S413" i="10" s="1"/>
  <c r="W448" i="10"/>
  <c r="X471" i="10"/>
  <c r="P39" i="10"/>
  <c r="S39" i="10" s="1"/>
  <c r="X52" i="10"/>
  <c r="P97" i="10"/>
  <c r="S97" i="10" s="1"/>
  <c r="N102" i="10"/>
  <c r="Q102" i="10" s="1"/>
  <c r="O114" i="10"/>
  <c r="R114" i="10" s="1"/>
  <c r="U114" i="10" s="1"/>
  <c r="W202" i="10"/>
  <c r="Y202" i="10" s="1"/>
  <c r="O250" i="10"/>
  <c r="R250" i="10" s="1"/>
  <c r="U250" i="10" s="1"/>
  <c r="O282" i="10"/>
  <c r="R282" i="10" s="1"/>
  <c r="U282" i="10" s="1"/>
  <c r="O320" i="10"/>
  <c r="R320" i="10" s="1"/>
  <c r="U320" i="10" s="1"/>
  <c r="X387" i="10"/>
  <c r="N399" i="10"/>
  <c r="Q399" i="10" s="1"/>
  <c r="P409" i="10"/>
  <c r="S409" i="10" s="1"/>
  <c r="N428" i="10"/>
  <c r="Q428" i="10" s="1"/>
  <c r="X433" i="10"/>
  <c r="O445" i="10"/>
  <c r="R445" i="10" s="1"/>
  <c r="O455" i="10"/>
  <c r="R455" i="10" s="1"/>
  <c r="U455" i="10" s="1"/>
  <c r="W472" i="10"/>
  <c r="Y472" i="10" s="1"/>
  <c r="O498" i="10"/>
  <c r="R498" i="10" s="1"/>
  <c r="U498" i="10" s="1"/>
  <c r="X46" i="10"/>
  <c r="W93" i="10"/>
  <c r="Y93" i="10" s="1"/>
  <c r="W97" i="10"/>
  <c r="O102" i="10"/>
  <c r="R102" i="10" s="1"/>
  <c r="U102" i="10" s="1"/>
  <c r="W132" i="10"/>
  <c r="Y132" i="10" s="1"/>
  <c r="P157" i="10"/>
  <c r="S157" i="10" s="1"/>
  <c r="P191" i="10"/>
  <c r="S191" i="10" s="1"/>
  <c r="P226" i="10"/>
  <c r="S226" i="10" s="1"/>
  <c r="W229" i="10"/>
  <c r="P233" i="10"/>
  <c r="S233" i="10" s="1"/>
  <c r="N271" i="10"/>
  <c r="Q271" i="10" s="1"/>
  <c r="P302" i="10"/>
  <c r="S302" i="10" s="1"/>
  <c r="P325" i="10"/>
  <c r="S325" i="10" s="1"/>
  <c r="P345" i="10"/>
  <c r="S345" i="10" s="1"/>
  <c r="N391" i="10"/>
  <c r="Q391" i="10" s="1"/>
  <c r="W396" i="10"/>
  <c r="Y396" i="10" s="1"/>
  <c r="P416" i="10"/>
  <c r="S416" i="10" s="1"/>
  <c r="P420" i="10"/>
  <c r="S420" i="10" s="1"/>
  <c r="N425" i="10"/>
  <c r="Q425" i="10" s="1"/>
  <c r="P428" i="10"/>
  <c r="S428" i="10" s="1"/>
  <c r="N441" i="10"/>
  <c r="Q441" i="10" s="1"/>
  <c r="X455" i="10"/>
  <c r="O464" i="10"/>
  <c r="R464" i="10" s="1"/>
  <c r="U464" i="10" s="1"/>
  <c r="P469" i="10"/>
  <c r="S469" i="10" s="1"/>
  <c r="X498" i="10"/>
  <c r="O510" i="10"/>
  <c r="R510" i="10" s="1"/>
  <c r="U510" i="10" s="1"/>
  <c r="P36" i="10"/>
  <c r="S36" i="10" s="1"/>
  <c r="X53" i="10"/>
  <c r="N89" i="10"/>
  <c r="Q89" i="10" s="1"/>
  <c r="N110" i="10"/>
  <c r="Q110" i="10" s="1"/>
  <c r="N164" i="10"/>
  <c r="Q164" i="10" s="1"/>
  <c r="W217" i="10"/>
  <c r="Y217" i="10" s="1"/>
  <c r="W226" i="10"/>
  <c r="Y226" i="10" s="1"/>
  <c r="O239" i="10"/>
  <c r="R239" i="10" s="1"/>
  <c r="U239" i="10" s="1"/>
  <c r="W271" i="10"/>
  <c r="P277" i="10"/>
  <c r="S277" i="10" s="1"/>
  <c r="P283" i="10"/>
  <c r="S283" i="10" s="1"/>
  <c r="X345" i="10"/>
  <c r="X420" i="10"/>
  <c r="X425" i="10"/>
  <c r="X428" i="10"/>
  <c r="X441" i="10"/>
  <c r="O450" i="10"/>
  <c r="R450" i="10" s="1"/>
  <c r="U450" i="10" s="1"/>
  <c r="W464" i="10"/>
  <c r="X469" i="10"/>
  <c r="W493" i="10"/>
  <c r="Y493" i="10" s="1"/>
  <c r="O506" i="10"/>
  <c r="R506" i="10" s="1"/>
  <c r="U506" i="10" s="1"/>
  <c r="W510" i="10"/>
  <c r="Y510" i="10" s="1"/>
  <c r="O530" i="10"/>
  <c r="R530" i="10" s="1"/>
  <c r="U530" i="10" s="1"/>
  <c r="X36" i="10"/>
  <c r="X89" i="10"/>
  <c r="O117" i="10"/>
  <c r="R117" i="10" s="1"/>
  <c r="U117" i="10" s="1"/>
  <c r="P128" i="10"/>
  <c r="S128" i="10" s="1"/>
  <c r="P164" i="10"/>
  <c r="S164" i="10" s="1"/>
  <c r="X223" i="10"/>
  <c r="O227" i="10"/>
  <c r="R227" i="10" s="1"/>
  <c r="U227" i="10" s="1"/>
  <c r="P230" i="10"/>
  <c r="S230" i="10" s="1"/>
  <c r="T230" i="10" s="1"/>
  <c r="V230" i="10" s="1"/>
  <c r="N235" i="10"/>
  <c r="Q235" i="10" s="1"/>
  <c r="O247" i="10"/>
  <c r="R247" i="10" s="1"/>
  <c r="U247" i="10" s="1"/>
  <c r="P318" i="10"/>
  <c r="S318" i="10" s="1"/>
  <c r="T318" i="10" s="1"/>
  <c r="V318" i="10" s="1"/>
  <c r="W321" i="10"/>
  <c r="X326" i="10"/>
  <c r="W350" i="10"/>
  <c r="Y350" i="10" s="1"/>
  <c r="W373" i="10"/>
  <c r="Y373" i="10" s="1"/>
  <c r="P389" i="10"/>
  <c r="S389" i="10" s="1"/>
  <c r="T389" i="10" s="1"/>
  <c r="V389" i="10" s="1"/>
  <c r="O408" i="10"/>
  <c r="R408" i="10" s="1"/>
  <c r="U408" i="10" s="1"/>
  <c r="W417" i="10"/>
  <c r="O421" i="10"/>
  <c r="R421" i="10" s="1"/>
  <c r="U421" i="10" s="1"/>
  <c r="O426" i="10"/>
  <c r="R426" i="10" s="1"/>
  <c r="U426" i="10" s="1"/>
  <c r="N442" i="10"/>
  <c r="Q442" i="10" s="1"/>
  <c r="N457" i="10"/>
  <c r="Q457" i="10" s="1"/>
  <c r="X475" i="10"/>
  <c r="P482" i="10"/>
  <c r="S482" i="10" s="1"/>
  <c r="X506" i="10"/>
  <c r="O511" i="10"/>
  <c r="R511" i="10" s="1"/>
  <c r="U511" i="10" s="1"/>
  <c r="N526" i="10"/>
  <c r="Q526" i="10" s="1"/>
  <c r="X530" i="10"/>
  <c r="O43" i="10"/>
  <c r="R43" i="10" s="1"/>
  <c r="U43" i="10" s="1"/>
  <c r="O55" i="10"/>
  <c r="R55" i="10" s="1"/>
  <c r="U55" i="10" s="1"/>
  <c r="N73" i="10"/>
  <c r="Q73" i="10" s="1"/>
  <c r="O85" i="10"/>
  <c r="R85" i="10" s="1"/>
  <c r="U85" i="10" s="1"/>
  <c r="P117" i="10"/>
  <c r="S117" i="10" s="1"/>
  <c r="T117" i="10" s="1"/>
  <c r="V117" i="10" s="1"/>
  <c r="W147" i="10"/>
  <c r="O160" i="10"/>
  <c r="R160" i="10" s="1"/>
  <c r="U160" i="10" s="1"/>
  <c r="W227" i="10"/>
  <c r="Y227" i="10" s="1"/>
  <c r="X230" i="10"/>
  <c r="W235" i="10"/>
  <c r="Y235" i="10" s="1"/>
  <c r="O278" i="10"/>
  <c r="R278" i="10" s="1"/>
  <c r="U278" i="10" s="1"/>
  <c r="O291" i="10"/>
  <c r="R291" i="10" s="1"/>
  <c r="U291" i="10" s="1"/>
  <c r="N301" i="10"/>
  <c r="Q301" i="10" s="1"/>
  <c r="X318" i="10"/>
  <c r="X350" i="10"/>
  <c r="X426" i="10"/>
  <c r="W526" i="10"/>
  <c r="Y526" i="10" s="1"/>
  <c r="X117" i="10"/>
  <c r="W408" i="10"/>
  <c r="Y448" i="10"/>
  <c r="W7" i="10"/>
  <c r="O12" i="10"/>
  <c r="R12" i="10" s="1"/>
  <c r="U12" i="10" s="1"/>
  <c r="W15" i="10"/>
  <c r="N20" i="10"/>
  <c r="Q20" i="10" s="1"/>
  <c r="P23" i="10"/>
  <c r="S23" i="10" s="1"/>
  <c r="P75" i="10"/>
  <c r="S75" i="10" s="1"/>
  <c r="P85" i="10"/>
  <c r="S85" i="10" s="1"/>
  <c r="O120" i="10"/>
  <c r="R120" i="10" s="1"/>
  <c r="U120" i="10" s="1"/>
  <c r="N144" i="10"/>
  <c r="Q144" i="10" s="1"/>
  <c r="P160" i="10"/>
  <c r="S160" i="10" s="1"/>
  <c r="N173" i="10"/>
  <c r="Q173" i="10" s="1"/>
  <c r="N180" i="10"/>
  <c r="Q180" i="10" s="1"/>
  <c r="N193" i="10"/>
  <c r="Q193" i="10" s="1"/>
  <c r="O211" i="10"/>
  <c r="R211" i="10" s="1"/>
  <c r="U211" i="10" s="1"/>
  <c r="X226" i="10"/>
  <c r="P238" i="10"/>
  <c r="S238" i="10" s="1"/>
  <c r="W247" i="10"/>
  <c r="Y247" i="10" s="1"/>
  <c r="P250" i="10"/>
  <c r="S250" i="10" s="1"/>
  <c r="O254" i="10"/>
  <c r="R254" i="10" s="1"/>
  <c r="U254" i="10" s="1"/>
  <c r="N258" i="10"/>
  <c r="Q258" i="10" s="1"/>
  <c r="W274" i="10"/>
  <c r="Y274" i="10" s="1"/>
  <c r="O280" i="10"/>
  <c r="R280" i="10" s="1"/>
  <c r="U280" i="10" s="1"/>
  <c r="X291" i="10"/>
  <c r="Y291" i="10" s="1"/>
  <c r="N296" i="10"/>
  <c r="Q296" i="10" s="1"/>
  <c r="W302" i="10"/>
  <c r="Y302" i="10" s="1"/>
  <c r="N307" i="10"/>
  <c r="Q307" i="10" s="1"/>
  <c r="O313" i="10"/>
  <c r="R313" i="10" s="1"/>
  <c r="U313" i="10" s="1"/>
  <c r="P317" i="10"/>
  <c r="S317" i="10" s="1"/>
  <c r="T317" i="10" s="1"/>
  <c r="V317" i="10" s="1"/>
  <c r="W325" i="10"/>
  <c r="Y325" i="10" s="1"/>
  <c r="O328" i="10"/>
  <c r="R328" i="10" s="1"/>
  <c r="U328" i="10" s="1"/>
  <c r="P332" i="10"/>
  <c r="S332" i="10" s="1"/>
  <c r="X349" i="10"/>
  <c r="O352" i="10"/>
  <c r="R352" i="10" s="1"/>
  <c r="U352" i="10" s="1"/>
  <c r="P355" i="10"/>
  <c r="S355" i="10" s="1"/>
  <c r="X358" i="10"/>
  <c r="P363" i="10"/>
  <c r="S363" i="10" s="1"/>
  <c r="N381" i="10"/>
  <c r="Q381" i="10" s="1"/>
  <c r="X397" i="10"/>
  <c r="P401" i="10"/>
  <c r="S401" i="10" s="1"/>
  <c r="O412" i="10"/>
  <c r="R412" i="10" s="1"/>
  <c r="N418" i="10"/>
  <c r="Q418" i="10" s="1"/>
  <c r="P424" i="10"/>
  <c r="S424" i="10" s="1"/>
  <c r="P426" i="10"/>
  <c r="S426" i="10" s="1"/>
  <c r="X444" i="10"/>
  <c r="X447" i="10"/>
  <c r="P455" i="10"/>
  <c r="S455" i="10" s="1"/>
  <c r="N473" i="10"/>
  <c r="Q473" i="10" s="1"/>
  <c r="P489" i="10"/>
  <c r="S489" i="10" s="1"/>
  <c r="P12" i="10"/>
  <c r="S12" i="10" s="1"/>
  <c r="T12" i="10" s="1"/>
  <c r="V12" i="10" s="1"/>
  <c r="O20" i="10"/>
  <c r="R20" i="10" s="1"/>
  <c r="U20" i="10" s="1"/>
  <c r="X23" i="10"/>
  <c r="P27" i="10"/>
  <c r="S27" i="10" s="1"/>
  <c r="O32" i="10"/>
  <c r="R32" i="10" s="1"/>
  <c r="U32" i="10" s="1"/>
  <c r="W35" i="10"/>
  <c r="Y35" i="10" s="1"/>
  <c r="P53" i="10"/>
  <c r="S53" i="10" s="1"/>
  <c r="N69" i="10"/>
  <c r="Q69" i="10" s="1"/>
  <c r="P81" i="10"/>
  <c r="S81" i="10" s="1"/>
  <c r="W89" i="10"/>
  <c r="Y89" i="10" s="1"/>
  <c r="P93" i="10"/>
  <c r="S93" i="10" s="1"/>
  <c r="P120" i="10"/>
  <c r="S120" i="10" s="1"/>
  <c r="X124" i="10"/>
  <c r="O153" i="10"/>
  <c r="R153" i="10" s="1"/>
  <c r="U153" i="10" s="1"/>
  <c r="W160" i="10"/>
  <c r="Y160" i="10" s="1"/>
  <c r="O180" i="10"/>
  <c r="R180" i="10" s="1"/>
  <c r="U180" i="10" s="1"/>
  <c r="O186" i="10"/>
  <c r="R186" i="10" s="1"/>
  <c r="U186" i="10" s="1"/>
  <c r="O191" i="10"/>
  <c r="R191" i="10" s="1"/>
  <c r="U191" i="10" s="1"/>
  <c r="O193" i="10"/>
  <c r="R193" i="10" s="1"/>
  <c r="U193" i="10" s="1"/>
  <c r="W238" i="10"/>
  <c r="Y238" i="10" s="1"/>
  <c r="W250" i="10"/>
  <c r="Y250" i="10" s="1"/>
  <c r="W254" i="10"/>
  <c r="Y254" i="10" s="1"/>
  <c r="O258" i="10"/>
  <c r="R258" i="10" s="1"/>
  <c r="U258" i="10" s="1"/>
  <c r="X274" i="10"/>
  <c r="O296" i="10"/>
  <c r="R296" i="10" s="1"/>
  <c r="U296" i="10" s="1"/>
  <c r="X302" i="10"/>
  <c r="P313" i="10"/>
  <c r="S313" i="10" s="1"/>
  <c r="W374" i="10"/>
  <c r="Y374" i="10" s="1"/>
  <c r="P377" i="10"/>
  <c r="S377" i="10" s="1"/>
  <c r="W381" i="10"/>
  <c r="Y381" i="10" s="1"/>
  <c r="O384" i="10"/>
  <c r="R384" i="10" s="1"/>
  <c r="U384" i="10" s="1"/>
  <c r="O387" i="10"/>
  <c r="R387" i="10" s="1"/>
  <c r="U387" i="10" s="1"/>
  <c r="W389" i="10"/>
  <c r="Y389" i="10" s="1"/>
  <c r="W392" i="10"/>
  <c r="Y392" i="10" s="1"/>
  <c r="X405" i="10"/>
  <c r="P412" i="10"/>
  <c r="S412" i="10" s="1"/>
  <c r="O418" i="10"/>
  <c r="R418" i="10" s="1"/>
  <c r="U418" i="10" s="1"/>
  <c r="W426" i="10"/>
  <c r="Y426" i="10" s="1"/>
  <c r="W455" i="10"/>
  <c r="Y455" i="10" s="1"/>
  <c r="O463" i="10"/>
  <c r="R463" i="10" s="1"/>
  <c r="U463" i="10" s="1"/>
  <c r="O473" i="10"/>
  <c r="R473" i="10" s="1"/>
  <c r="U473" i="10" s="1"/>
  <c r="W503" i="10"/>
  <c r="Y503" i="10" s="1"/>
  <c r="O526" i="10"/>
  <c r="R526" i="10" s="1"/>
  <c r="U526" i="10" s="1"/>
  <c r="W534" i="10"/>
  <c r="Y534" i="10" s="1"/>
  <c r="X12" i="10"/>
  <c r="P20" i="10"/>
  <c r="S20" i="10" s="1"/>
  <c r="T20" i="10" s="1"/>
  <c r="V20" i="10" s="1"/>
  <c r="P180" i="10"/>
  <c r="S180" i="10" s="1"/>
  <c r="X238" i="10"/>
  <c r="X254" i="10"/>
  <c r="W258" i="10"/>
  <c r="Y258" i="10" s="1"/>
  <c r="W313" i="10"/>
  <c r="W317" i="10"/>
  <c r="Y317" i="10" s="1"/>
  <c r="X412" i="10"/>
  <c r="P418" i="10"/>
  <c r="S418" i="10" s="1"/>
  <c r="W20" i="10"/>
  <c r="Y20" i="10" s="1"/>
  <c r="W24" i="10"/>
  <c r="Y24" i="10" s="1"/>
  <c r="P38" i="10"/>
  <c r="S38" i="10" s="1"/>
  <c r="X42" i="10"/>
  <c r="O52" i="10"/>
  <c r="R52" i="10" s="1"/>
  <c r="U52" i="10" s="1"/>
  <c r="P69" i="10"/>
  <c r="S69" i="10" s="1"/>
  <c r="P77" i="10"/>
  <c r="S77" i="10" s="1"/>
  <c r="X93" i="10"/>
  <c r="O131" i="10"/>
  <c r="R131" i="10" s="1"/>
  <c r="U131" i="10" s="1"/>
  <c r="P142" i="10"/>
  <c r="S142" i="10" s="1"/>
  <c r="O171" i="10"/>
  <c r="R171" i="10" s="1"/>
  <c r="U171" i="10" s="1"/>
  <c r="O194" i="10"/>
  <c r="R194" i="10" s="1"/>
  <c r="U194" i="10" s="1"/>
  <c r="N208" i="10"/>
  <c r="Q208" i="10" s="1"/>
  <c r="O218" i="10"/>
  <c r="R218" i="10" s="1"/>
  <c r="U218" i="10" s="1"/>
  <c r="N242" i="10"/>
  <c r="Q242" i="10" s="1"/>
  <c r="P249" i="10"/>
  <c r="S249" i="10" s="1"/>
  <c r="N251" i="10"/>
  <c r="Q251" i="10" s="1"/>
  <c r="O262" i="10"/>
  <c r="R262" i="10" s="1"/>
  <c r="U262" i="10" s="1"/>
  <c r="N267" i="10"/>
  <c r="Q267" i="10" s="1"/>
  <c r="P293" i="10"/>
  <c r="S293" i="10" s="1"/>
  <c r="O299" i="10"/>
  <c r="R299" i="10" s="1"/>
  <c r="U299" i="10" s="1"/>
  <c r="X317" i="10"/>
  <c r="P324" i="10"/>
  <c r="S324" i="10" s="1"/>
  <c r="X328" i="10"/>
  <c r="N334" i="10"/>
  <c r="Q334" i="10" s="1"/>
  <c r="O353" i="10"/>
  <c r="R353" i="10" s="1"/>
  <c r="U353" i="10" s="1"/>
  <c r="O370" i="10"/>
  <c r="R370" i="10" s="1"/>
  <c r="U370" i="10" s="1"/>
  <c r="N378" i="10"/>
  <c r="Q378" i="10" s="1"/>
  <c r="O382" i="10"/>
  <c r="R382" i="10" s="1"/>
  <c r="U382" i="10" s="1"/>
  <c r="X393" i="10"/>
  <c r="N397" i="10"/>
  <c r="Q397" i="10" s="1"/>
  <c r="W418" i="10"/>
  <c r="Y418" i="10" s="1"/>
  <c r="P421" i="10"/>
  <c r="S421" i="10" s="1"/>
  <c r="T421" i="10" s="1"/>
  <c r="V421" i="10" s="1"/>
  <c r="P425" i="10"/>
  <c r="S425" i="10" s="1"/>
  <c r="X436" i="10"/>
  <c r="W463" i="10"/>
  <c r="Y463" i="10" s="1"/>
  <c r="O480" i="10"/>
  <c r="R480" i="10" s="1"/>
  <c r="U480" i="10" s="1"/>
  <c r="N501" i="10"/>
  <c r="Q501" i="10" s="1"/>
  <c r="N517" i="10"/>
  <c r="Q517" i="10" s="1"/>
  <c r="X18" i="10"/>
  <c r="X28" i="10"/>
  <c r="O36" i="10"/>
  <c r="R36" i="10" s="1"/>
  <c r="U36" i="10" s="1"/>
  <c r="X38" i="10"/>
  <c r="X47" i="10"/>
  <c r="P52" i="10"/>
  <c r="S52" i="10" s="1"/>
  <c r="W77" i="10"/>
  <c r="N114" i="10"/>
  <c r="Q114" i="10" s="1"/>
  <c r="O146" i="10"/>
  <c r="R146" i="10" s="1"/>
  <c r="U146" i="10" s="1"/>
  <c r="N150" i="10"/>
  <c r="Q150" i="10" s="1"/>
  <c r="W154" i="10"/>
  <c r="P171" i="10"/>
  <c r="S171" i="10" s="1"/>
  <c r="O192" i="10"/>
  <c r="R192" i="10" s="1"/>
  <c r="U192" i="10" s="1"/>
  <c r="W194" i="10"/>
  <c r="Y194" i="10" s="1"/>
  <c r="P199" i="10"/>
  <c r="S199" i="10" s="1"/>
  <c r="O208" i="10"/>
  <c r="R208" i="10" s="1"/>
  <c r="U208" i="10" s="1"/>
  <c r="X213" i="10"/>
  <c r="W218" i="10"/>
  <c r="Y218" i="10" s="1"/>
  <c r="O226" i="10"/>
  <c r="R226" i="10" s="1"/>
  <c r="U226" i="10" s="1"/>
  <c r="N239" i="10"/>
  <c r="Q239" i="10" s="1"/>
  <c r="O242" i="10"/>
  <c r="R242" i="10" s="1"/>
  <c r="U242" i="10" s="1"/>
  <c r="W255" i="10"/>
  <c r="Y255" i="10" s="1"/>
  <c r="N259" i="10"/>
  <c r="Q259" i="10" s="1"/>
  <c r="P262" i="10"/>
  <c r="S262" i="10" s="1"/>
  <c r="W267" i="10"/>
  <c r="Y267" i="10" s="1"/>
  <c r="N287" i="10"/>
  <c r="Q287" i="10" s="1"/>
  <c r="N291" i="10"/>
  <c r="Q291" i="10" s="1"/>
  <c r="O297" i="10"/>
  <c r="R297" i="10" s="1"/>
  <c r="U297" i="10" s="1"/>
  <c r="W299" i="10"/>
  <c r="Y299" i="10" s="1"/>
  <c r="P304" i="10"/>
  <c r="S304" i="10" s="1"/>
  <c r="O334" i="10"/>
  <c r="R334" i="10" s="1"/>
  <c r="U334" i="10" s="1"/>
  <c r="W338" i="10"/>
  <c r="Y338" i="10" s="1"/>
  <c r="O349" i="10"/>
  <c r="R349" i="10" s="1"/>
  <c r="U349" i="10" s="1"/>
  <c r="P353" i="10"/>
  <c r="S353" i="10" s="1"/>
  <c r="P361" i="10"/>
  <c r="S361" i="10" s="1"/>
  <c r="N375" i="10"/>
  <c r="Q375" i="10" s="1"/>
  <c r="O378" i="10"/>
  <c r="R378" i="10" s="1"/>
  <c r="U378" i="10" s="1"/>
  <c r="P382" i="10"/>
  <c r="S382" i="10" s="1"/>
  <c r="T382" i="10" s="1"/>
  <c r="V382" i="10" s="1"/>
  <c r="O397" i="10"/>
  <c r="R397" i="10" s="1"/>
  <c r="U397" i="10" s="1"/>
  <c r="O404" i="10"/>
  <c r="R404" i="10" s="1"/>
  <c r="U404" i="10" s="1"/>
  <c r="P410" i="10"/>
  <c r="S410" i="10" s="1"/>
  <c r="O413" i="10"/>
  <c r="R413" i="10" s="1"/>
  <c r="U413" i="10" s="1"/>
  <c r="X421" i="10"/>
  <c r="P461" i="10"/>
  <c r="S461" i="10" s="1"/>
  <c r="W480" i="10"/>
  <c r="Y498" i="10"/>
  <c r="O501" i="10"/>
  <c r="R501" i="10" s="1"/>
  <c r="U501" i="10" s="1"/>
  <c r="P509" i="10"/>
  <c r="S509" i="10" s="1"/>
  <c r="N527" i="10"/>
  <c r="Q527" i="10" s="1"/>
  <c r="J2173" i="13"/>
  <c r="X142" i="10"/>
  <c r="P242" i="10"/>
  <c r="S242" i="10" s="1"/>
  <c r="T242" i="10" s="1"/>
  <c r="V242" i="10" s="1"/>
  <c r="X262" i="10"/>
  <c r="X299" i="10"/>
  <c r="P334" i="10"/>
  <c r="S334" i="10" s="1"/>
  <c r="X353" i="10"/>
  <c r="W382" i="10"/>
  <c r="Y382" i="10" s="1"/>
  <c r="Y447" i="10"/>
  <c r="P501" i="10"/>
  <c r="S501" i="10" s="1"/>
  <c r="O527" i="10"/>
  <c r="R527" i="10" s="1"/>
  <c r="U527" i="10" s="1"/>
  <c r="X14" i="10"/>
  <c r="W19" i="10"/>
  <c r="Y19" i="10" s="1"/>
  <c r="P26" i="10"/>
  <c r="S26" i="10" s="1"/>
  <c r="O39" i="10"/>
  <c r="R39" i="10" s="1"/>
  <c r="U39" i="10" s="1"/>
  <c r="P43" i="10"/>
  <c r="S43" i="10" s="1"/>
  <c r="T43" i="10" s="1"/>
  <c r="V43" i="10" s="1"/>
  <c r="W48" i="10"/>
  <c r="W52" i="10"/>
  <c r="Y52" i="10" s="1"/>
  <c r="P55" i="10"/>
  <c r="S55" i="10" s="1"/>
  <c r="N85" i="10"/>
  <c r="Q85" i="10" s="1"/>
  <c r="W106" i="10"/>
  <c r="O110" i="10"/>
  <c r="R110" i="10" s="1"/>
  <c r="U110" i="10" s="1"/>
  <c r="W114" i="10"/>
  <c r="Y114" i="10" s="1"/>
  <c r="O128" i="10"/>
  <c r="R128" i="10" s="1"/>
  <c r="U128" i="10" s="1"/>
  <c r="P155" i="10"/>
  <c r="S155" i="10" s="1"/>
  <c r="N160" i="10"/>
  <c r="Q160" i="10" s="1"/>
  <c r="W192" i="10"/>
  <c r="Y192" i="10" s="1"/>
  <c r="O195" i="10"/>
  <c r="R195" i="10" s="1"/>
  <c r="U195" i="10" s="1"/>
  <c r="N200" i="10"/>
  <c r="Q200" i="10" s="1"/>
  <c r="X205" i="10"/>
  <c r="W219" i="10"/>
  <c r="Y219" i="10" s="1"/>
  <c r="O223" i="10"/>
  <c r="R223" i="10" s="1"/>
  <c r="U223" i="10" s="1"/>
  <c r="W239" i="10"/>
  <c r="Y239" i="10" s="1"/>
  <c r="N247" i="10"/>
  <c r="Q247" i="10" s="1"/>
  <c r="N250" i="10"/>
  <c r="Q250" i="10" s="1"/>
  <c r="W259" i="10"/>
  <c r="Y259" i="10" s="1"/>
  <c r="O274" i="10"/>
  <c r="R274" i="10" s="1"/>
  <c r="U274" i="10" s="1"/>
  <c r="X277" i="10"/>
  <c r="P287" i="10"/>
  <c r="S287" i="10" s="1"/>
  <c r="T287" i="10" s="1"/>
  <c r="V287" i="10" s="1"/>
  <c r="W297" i="10"/>
  <c r="Y297" i="10" s="1"/>
  <c r="O302" i="10"/>
  <c r="R302" i="10" s="1"/>
  <c r="U302" i="10" s="1"/>
  <c r="W318" i="10"/>
  <c r="Y318" i="10" s="1"/>
  <c r="P321" i="10"/>
  <c r="S321" i="10" s="1"/>
  <c r="T321" i="10" s="1"/>
  <c r="V321" i="10" s="1"/>
  <c r="N325" i="10"/>
  <c r="Q325" i="10" s="1"/>
  <c r="X339" i="10"/>
  <c r="W345" i="10"/>
  <c r="Y345" i="10" s="1"/>
  <c r="P358" i="10"/>
  <c r="S358" i="10" s="1"/>
  <c r="T358" i="10" s="1"/>
  <c r="V358" i="10" s="1"/>
  <c r="P371" i="10"/>
  <c r="S371" i="10" s="1"/>
  <c r="W376" i="10"/>
  <c r="Y376" i="10" s="1"/>
  <c r="X382" i="10"/>
  <c r="P385" i="10"/>
  <c r="S385" i="10" s="1"/>
  <c r="T385" i="10" s="1"/>
  <c r="V385" i="10" s="1"/>
  <c r="P408" i="10"/>
  <c r="S408" i="10" s="1"/>
  <c r="N411" i="10"/>
  <c r="Q411" i="10" s="1"/>
  <c r="X413" i="10"/>
  <c r="O428" i="10"/>
  <c r="R428" i="10" s="1"/>
  <c r="U428" i="10" s="1"/>
  <c r="N447" i="10"/>
  <c r="Q447" i="10" s="1"/>
  <c r="P498" i="10"/>
  <c r="S498" i="10" s="1"/>
  <c r="W501" i="10"/>
  <c r="Y501" i="10" s="1"/>
  <c r="P506" i="10"/>
  <c r="S506" i="10" s="1"/>
  <c r="N510" i="10"/>
  <c r="Q510" i="10" s="1"/>
  <c r="P514" i="10"/>
  <c r="S514" i="10" s="1"/>
  <c r="N518" i="10"/>
  <c r="Q518" i="10" s="1"/>
  <c r="N525" i="10"/>
  <c r="Q525" i="10" s="1"/>
  <c r="W527" i="10"/>
  <c r="Y527" i="10" s="1"/>
  <c r="W11" i="10"/>
  <c r="Y11" i="10" s="1"/>
  <c r="W12" i="10"/>
  <c r="Y12" i="10" s="1"/>
  <c r="P15" i="10"/>
  <c r="S15" i="10" s="1"/>
  <c r="W16" i="10"/>
  <c r="Y16" i="10" s="1"/>
  <c r="O23" i="10"/>
  <c r="R23" i="10" s="1"/>
  <c r="U23" i="10" s="1"/>
  <c r="O27" i="10"/>
  <c r="R27" i="10" s="1"/>
  <c r="U27" i="10" s="1"/>
  <c r="P28" i="10"/>
  <c r="S28" i="10" s="1"/>
  <c r="T28" i="10" s="1"/>
  <c r="V28" i="10" s="1"/>
  <c r="X30" i="10"/>
  <c r="N32" i="10"/>
  <c r="Q32" i="10" s="1"/>
  <c r="X39" i="10"/>
  <c r="P42" i="10"/>
  <c r="S42" i="10" s="1"/>
  <c r="X43" i="10"/>
  <c r="X44" i="10"/>
  <c r="Y44" i="10" s="1"/>
  <c r="P47" i="10"/>
  <c r="S47" i="10" s="1"/>
  <c r="T47" i="10" s="1"/>
  <c r="V47" i="10" s="1"/>
  <c r="O56" i="10"/>
  <c r="R56" i="10" s="1"/>
  <c r="U56" i="10" s="1"/>
  <c r="P60" i="10"/>
  <c r="S60" i="10" s="1"/>
  <c r="T60" i="10" s="1"/>
  <c r="V60" i="10" s="1"/>
  <c r="W62" i="10"/>
  <c r="Y62" i="10" s="1"/>
  <c r="O77" i="10"/>
  <c r="R77" i="10" s="1"/>
  <c r="U77" i="10" s="1"/>
  <c r="X85" i="10"/>
  <c r="O93" i="10"/>
  <c r="R93" i="10" s="1"/>
  <c r="U93" i="10" s="1"/>
  <c r="O97" i="10"/>
  <c r="R97" i="10" s="1"/>
  <c r="U97" i="10" s="1"/>
  <c r="W98" i="10"/>
  <c r="Y98" i="10" s="1"/>
  <c r="P101" i="10"/>
  <c r="S101" i="10" s="1"/>
  <c r="T101" i="10" s="1"/>
  <c r="V101" i="10" s="1"/>
  <c r="X112" i="10"/>
  <c r="N117" i="10"/>
  <c r="Q117" i="10" s="1"/>
  <c r="W118" i="10"/>
  <c r="Y118" i="10" s="1"/>
  <c r="X120" i="10"/>
  <c r="N124" i="10"/>
  <c r="Q124" i="10" s="1"/>
  <c r="X126" i="10"/>
  <c r="O132" i="10"/>
  <c r="R132" i="10" s="1"/>
  <c r="U132" i="10" s="1"/>
  <c r="O136" i="10"/>
  <c r="R136" i="10" s="1"/>
  <c r="U136" i="10" s="1"/>
  <c r="P144" i="10"/>
  <c r="S144" i="10" s="1"/>
  <c r="O144" i="10"/>
  <c r="R144" i="10" s="1"/>
  <c r="U144" i="10" s="1"/>
  <c r="W144" i="10"/>
  <c r="Y144" i="10" s="1"/>
  <c r="P166" i="10"/>
  <c r="S166" i="10" s="1"/>
  <c r="N166" i="10"/>
  <c r="Q166" i="10" s="1"/>
  <c r="N179" i="10"/>
  <c r="Q179" i="10" s="1"/>
  <c r="W179" i="10"/>
  <c r="X11" i="10"/>
  <c r="W65" i="10"/>
  <c r="Y65" i="10" s="1"/>
  <c r="W101" i="10"/>
  <c r="Y101" i="10" s="1"/>
  <c r="W125" i="10"/>
  <c r="Y125" i="10" s="1"/>
  <c r="P140" i="10"/>
  <c r="S140" i="10" s="1"/>
  <c r="O140" i="10"/>
  <c r="R140" i="10" s="1"/>
  <c r="U140" i="10" s="1"/>
  <c r="N162" i="10"/>
  <c r="Q162" i="10" s="1"/>
  <c r="P162" i="10"/>
  <c r="S162" i="10" s="1"/>
  <c r="O162" i="10"/>
  <c r="R162" i="10" s="1"/>
  <c r="U162" i="10" s="1"/>
  <c r="X176" i="10"/>
  <c r="W176" i="10"/>
  <c r="Y176" i="10" s="1"/>
  <c r="P176" i="10"/>
  <c r="S176" i="10" s="1"/>
  <c r="W183" i="10"/>
  <c r="Y183" i="10" s="1"/>
  <c r="O183" i="10"/>
  <c r="R183" i="10" s="1"/>
  <c r="U183" i="10" s="1"/>
  <c r="N183" i="10"/>
  <c r="Q183" i="10" s="1"/>
  <c r="X7" i="10"/>
  <c r="P10" i="10"/>
  <c r="S10" i="10" s="1"/>
  <c r="X19" i="10"/>
  <c r="O31" i="10"/>
  <c r="R31" i="10" s="1"/>
  <c r="U31" i="10" s="1"/>
  <c r="N40" i="10"/>
  <c r="Q40" i="10" s="1"/>
  <c r="N44" i="10"/>
  <c r="Q44" i="10" s="1"/>
  <c r="Y46" i="10"/>
  <c r="N61" i="10"/>
  <c r="Q61" i="10" s="1"/>
  <c r="X65" i="10"/>
  <c r="N81" i="10"/>
  <c r="Q81" i="10" s="1"/>
  <c r="X101" i="10"/>
  <c r="N113" i="10"/>
  <c r="Q113" i="10" s="1"/>
  <c r="X125" i="10"/>
  <c r="X132" i="10"/>
  <c r="P134" i="10"/>
  <c r="S134" i="10" s="1"/>
  <c r="N140" i="10"/>
  <c r="Q140" i="10" s="1"/>
  <c r="X152" i="10"/>
  <c r="W152" i="10"/>
  <c r="Y152" i="10" s="1"/>
  <c r="P152" i="10"/>
  <c r="S152" i="10" s="1"/>
  <c r="T152" i="10" s="1"/>
  <c r="V152" i="10" s="1"/>
  <c r="N163" i="10"/>
  <c r="Q163" i="10" s="1"/>
  <c r="W163" i="10"/>
  <c r="Y163" i="10" s="1"/>
  <c r="W167" i="10"/>
  <c r="Y167" i="10" s="1"/>
  <c r="P167" i="10"/>
  <c r="S167" i="10" s="1"/>
  <c r="O167" i="10"/>
  <c r="R167" i="10" s="1"/>
  <c r="U167" i="10" s="1"/>
  <c r="N176" i="10"/>
  <c r="Q176" i="10" s="1"/>
  <c r="P183" i="10"/>
  <c r="S183" i="10" s="1"/>
  <c r="X10" i="10"/>
  <c r="X15" i="10"/>
  <c r="Y15" i="10" s="1"/>
  <c r="P18" i="10"/>
  <c r="S18" i="10" s="1"/>
  <c r="W23" i="10"/>
  <c r="Y23" i="10" s="1"/>
  <c r="Y26" i="10"/>
  <c r="W27" i="10"/>
  <c r="Y27" i="10" s="1"/>
  <c r="W28" i="10"/>
  <c r="Y28" i="10" s="1"/>
  <c r="P31" i="10"/>
  <c r="S31" i="10" s="1"/>
  <c r="W32" i="10"/>
  <c r="Y32" i="10" s="1"/>
  <c r="O40" i="10"/>
  <c r="R40" i="10" s="1"/>
  <c r="U40" i="10" s="1"/>
  <c r="N43" i="10"/>
  <c r="Q43" i="10" s="1"/>
  <c r="O44" i="10"/>
  <c r="R44" i="10" s="1"/>
  <c r="U44" i="10" s="1"/>
  <c r="P46" i="10"/>
  <c r="S46" i="10" s="1"/>
  <c r="W47" i="10"/>
  <c r="Y47" i="10" s="1"/>
  <c r="P49" i="10"/>
  <c r="S49" i="10" s="1"/>
  <c r="P58" i="10"/>
  <c r="S58" i="10" s="1"/>
  <c r="P61" i="10"/>
  <c r="S61" i="10" s="1"/>
  <c r="X77" i="10"/>
  <c r="O81" i="10"/>
  <c r="R81" i="10" s="1"/>
  <c r="U81" i="10" s="1"/>
  <c r="T89" i="10"/>
  <c r="V89" i="10" s="1"/>
  <c r="X97" i="10"/>
  <c r="N106" i="10"/>
  <c r="Q106" i="10" s="1"/>
  <c r="N109" i="10"/>
  <c r="Q109" i="10" s="1"/>
  <c r="O113" i="10"/>
  <c r="R113" i="10" s="1"/>
  <c r="U113" i="10" s="1"/>
  <c r="N120" i="10"/>
  <c r="Q120" i="10" s="1"/>
  <c r="N128" i="10"/>
  <c r="Q128" i="10" s="1"/>
  <c r="W130" i="10"/>
  <c r="Y130" i="10" s="1"/>
  <c r="N133" i="10"/>
  <c r="Q133" i="10" s="1"/>
  <c r="W133" i="10"/>
  <c r="Y133" i="10" s="1"/>
  <c r="W140" i="10"/>
  <c r="Y140" i="10" s="1"/>
  <c r="N152" i="10"/>
  <c r="Q152" i="10" s="1"/>
  <c r="N167" i="10"/>
  <c r="Q167" i="10" s="1"/>
  <c r="N169" i="10"/>
  <c r="Q169" i="10" s="1"/>
  <c r="O176" i="10"/>
  <c r="R176" i="10" s="1"/>
  <c r="U176" i="10" s="1"/>
  <c r="X183" i="10"/>
  <c r="T36" i="10"/>
  <c r="V36" i="10" s="1"/>
  <c r="P44" i="10"/>
  <c r="S44" i="10" s="1"/>
  <c r="P113" i="10"/>
  <c r="S113" i="10" s="1"/>
  <c r="X134" i="10"/>
  <c r="X140" i="10"/>
  <c r="O11" i="10"/>
  <c r="R11" i="10" s="1"/>
  <c r="U11" i="10" s="1"/>
  <c r="N16" i="10"/>
  <c r="Q16" i="10" s="1"/>
  <c r="P22" i="10"/>
  <c r="S22" i="10" s="1"/>
  <c r="W31" i="10"/>
  <c r="Y31" i="10" s="1"/>
  <c r="W40" i="10"/>
  <c r="Y40" i="10" s="1"/>
  <c r="X61" i="10"/>
  <c r="Y61" i="10" s="1"/>
  <c r="N65" i="10"/>
  <c r="Q65" i="10" s="1"/>
  <c r="P87" i="10"/>
  <c r="S87" i="10" s="1"/>
  <c r="P92" i="10"/>
  <c r="S92" i="10" s="1"/>
  <c r="N98" i="10"/>
  <c r="Q98" i="10" s="1"/>
  <c r="T109" i="10"/>
  <c r="V109" i="10" s="1"/>
  <c r="N125" i="10"/>
  <c r="Q125" i="10" s="1"/>
  <c r="N126" i="10"/>
  <c r="Q126" i="10" s="1"/>
  <c r="N141" i="10"/>
  <c r="Q141" i="10" s="1"/>
  <c r="W141" i="10"/>
  <c r="Y141" i="10" s="1"/>
  <c r="X151" i="10"/>
  <c r="W151" i="10"/>
  <c r="Y151" i="10" s="1"/>
  <c r="P151" i="10"/>
  <c r="S151" i="10" s="1"/>
  <c r="W159" i="10"/>
  <c r="Y159" i="10" s="1"/>
  <c r="P159" i="10"/>
  <c r="S159" i="10" s="1"/>
  <c r="X167" i="10"/>
  <c r="W184" i="10"/>
  <c r="Y184" i="10" s="1"/>
  <c r="O184" i="10"/>
  <c r="R184" i="10" s="1"/>
  <c r="U184" i="10" s="1"/>
  <c r="N184" i="10"/>
  <c r="Q184" i="10" s="1"/>
  <c r="X187" i="10"/>
  <c r="W187" i="10"/>
  <c r="Y187" i="10" s="1"/>
  <c r="O187" i="10"/>
  <c r="R187" i="10" s="1"/>
  <c r="U187" i="10" s="1"/>
  <c r="O7" i="10"/>
  <c r="R7" i="10" s="1"/>
  <c r="U7" i="10" s="1"/>
  <c r="P11" i="10"/>
  <c r="S11" i="10" s="1"/>
  <c r="O16" i="10"/>
  <c r="R16" i="10" s="1"/>
  <c r="U16" i="10" s="1"/>
  <c r="O19" i="10"/>
  <c r="R19" i="10" s="1"/>
  <c r="U19" i="10" s="1"/>
  <c r="X22" i="10"/>
  <c r="N24" i="10"/>
  <c r="Q24" i="10" s="1"/>
  <c r="N28" i="10"/>
  <c r="Q28" i="10" s="1"/>
  <c r="X31" i="10"/>
  <c r="P34" i="10"/>
  <c r="S34" i="10" s="1"/>
  <c r="N47" i="10"/>
  <c r="Q47" i="10" s="1"/>
  <c r="N48" i="10"/>
  <c r="Q48" i="10" s="1"/>
  <c r="O65" i="10"/>
  <c r="R65" i="10" s="1"/>
  <c r="U65" i="10" s="1"/>
  <c r="P68" i="10"/>
  <c r="S68" i="10" s="1"/>
  <c r="W81" i="10"/>
  <c r="Y81" i="10" s="1"/>
  <c r="O98" i="10"/>
  <c r="R98" i="10" s="1"/>
  <c r="U98" i="10" s="1"/>
  <c r="N101" i="10"/>
  <c r="Q101" i="10" s="1"/>
  <c r="W109" i="10"/>
  <c r="Y109" i="10" s="1"/>
  <c r="W113" i="10"/>
  <c r="Y113" i="10" s="1"/>
  <c r="N118" i="10"/>
  <c r="Q118" i="10" s="1"/>
  <c r="O125" i="10"/>
  <c r="R125" i="10" s="1"/>
  <c r="U125" i="10" s="1"/>
  <c r="P136" i="10"/>
  <c r="S136" i="10" s="1"/>
  <c r="T136" i="10" s="1"/>
  <c r="V136" i="10" s="1"/>
  <c r="X136" i="10"/>
  <c r="O141" i="10"/>
  <c r="R141" i="10" s="1"/>
  <c r="U141" i="10" s="1"/>
  <c r="W148" i="10"/>
  <c r="Y148" i="10" s="1"/>
  <c r="O148" i="10"/>
  <c r="R148" i="10" s="1"/>
  <c r="U148" i="10" s="1"/>
  <c r="N148" i="10"/>
  <c r="Q148" i="10" s="1"/>
  <c r="N151" i="10"/>
  <c r="Q151" i="10" s="1"/>
  <c r="N159" i="10"/>
  <c r="Q159" i="10" s="1"/>
  <c r="W168" i="10"/>
  <c r="Y168" i="10" s="1"/>
  <c r="P168" i="10"/>
  <c r="S168" i="10" s="1"/>
  <c r="O168" i="10"/>
  <c r="R168" i="10" s="1"/>
  <c r="U168" i="10" s="1"/>
  <c r="X175" i="10"/>
  <c r="P175" i="10"/>
  <c r="S175" i="10" s="1"/>
  <c r="O175" i="10"/>
  <c r="R175" i="10" s="1"/>
  <c r="U175" i="10" s="1"/>
  <c r="P182" i="10"/>
  <c r="S182" i="10" s="1"/>
  <c r="N182" i="10"/>
  <c r="Q182" i="10" s="1"/>
  <c r="P184" i="10"/>
  <c r="S184" i="10" s="1"/>
  <c r="P7" i="10"/>
  <c r="S7" i="10" s="1"/>
  <c r="W8" i="10"/>
  <c r="Y8" i="10" s="1"/>
  <c r="O15" i="10"/>
  <c r="R15" i="10" s="1"/>
  <c r="U15" i="10" s="1"/>
  <c r="P19" i="10"/>
  <c r="S19" i="10" s="1"/>
  <c r="O24" i="10"/>
  <c r="R24" i="10" s="1"/>
  <c r="U24" i="10" s="1"/>
  <c r="P30" i="10"/>
  <c r="S30" i="10" s="1"/>
  <c r="X34" i="10"/>
  <c r="W39" i="10"/>
  <c r="Y39" i="10" s="1"/>
  <c r="P62" i="10"/>
  <c r="S62" i="10" s="1"/>
  <c r="O70" i="10"/>
  <c r="R70" i="10" s="1"/>
  <c r="U70" i="10" s="1"/>
  <c r="P80" i="10"/>
  <c r="S80" i="10" s="1"/>
  <c r="W102" i="10"/>
  <c r="Y102" i="10" s="1"/>
  <c r="O118" i="10"/>
  <c r="R118" i="10" s="1"/>
  <c r="U118" i="10" s="1"/>
  <c r="W128" i="10"/>
  <c r="Y128" i="10" s="1"/>
  <c r="N132" i="10"/>
  <c r="Q132" i="10" s="1"/>
  <c r="X133" i="10"/>
  <c r="N136" i="10"/>
  <c r="Q136" i="10" s="1"/>
  <c r="P141" i="10"/>
  <c r="S141" i="10" s="1"/>
  <c r="P148" i="10"/>
  <c r="S148" i="10" s="1"/>
  <c r="T148" i="10" s="1"/>
  <c r="V148" i="10" s="1"/>
  <c r="O151" i="10"/>
  <c r="R151" i="10" s="1"/>
  <c r="U151" i="10" s="1"/>
  <c r="O159" i="10"/>
  <c r="R159" i="10" s="1"/>
  <c r="U159" i="10" s="1"/>
  <c r="N168" i="10"/>
  <c r="Q168" i="10" s="1"/>
  <c r="N175" i="10"/>
  <c r="Q175" i="10" s="1"/>
  <c r="N178" i="10"/>
  <c r="Q178" i="10" s="1"/>
  <c r="P178" i="10"/>
  <c r="S178" i="10" s="1"/>
  <c r="O178" i="10"/>
  <c r="R178" i="10" s="1"/>
  <c r="U178" i="10" s="1"/>
  <c r="X184" i="10"/>
  <c r="X216" i="10"/>
  <c r="Y216" i="10" s="1"/>
  <c r="Y223" i="10"/>
  <c r="X224" i="10"/>
  <c r="Y224" i="10" s="1"/>
  <c r="P234" i="10"/>
  <c r="S234" i="10" s="1"/>
  <c r="T234" i="10" s="1"/>
  <c r="V234" i="10" s="1"/>
  <c r="W263" i="10"/>
  <c r="Y263" i="10" s="1"/>
  <c r="P266" i="10"/>
  <c r="S266" i="10" s="1"/>
  <c r="T266" i="10" s="1"/>
  <c r="V266" i="10" s="1"/>
  <c r="X310" i="10"/>
  <c r="O330" i="10"/>
  <c r="R330" i="10" s="1"/>
  <c r="U330" i="10" s="1"/>
  <c r="P333" i="10"/>
  <c r="S333" i="10" s="1"/>
  <c r="T333" i="10" s="1"/>
  <c r="V333" i="10" s="1"/>
  <c r="O366" i="10"/>
  <c r="R366" i="10" s="1"/>
  <c r="U366" i="10" s="1"/>
  <c r="N366" i="10"/>
  <c r="Q366" i="10" s="1"/>
  <c r="X309" i="10"/>
  <c r="W333" i="10"/>
  <c r="Y333" i="10" s="1"/>
  <c r="N380" i="10"/>
  <c r="Q380" i="10" s="1"/>
  <c r="P380" i="10"/>
  <c r="S380" i="10" s="1"/>
  <c r="N201" i="10"/>
  <c r="Q201" i="10" s="1"/>
  <c r="O203" i="10"/>
  <c r="R203" i="10" s="1"/>
  <c r="U203" i="10" s="1"/>
  <c r="N209" i="10"/>
  <c r="Q209" i="10" s="1"/>
  <c r="N216" i="10"/>
  <c r="Q216" i="10" s="1"/>
  <c r="N224" i="10"/>
  <c r="Q224" i="10" s="1"/>
  <c r="X229" i="10"/>
  <c r="W234" i="10"/>
  <c r="Y234" i="10" s="1"/>
  <c r="N243" i="10"/>
  <c r="Q243" i="10" s="1"/>
  <c r="O246" i="10"/>
  <c r="R246" i="10" s="1"/>
  <c r="U246" i="10" s="1"/>
  <c r="W266" i="10"/>
  <c r="W270" i="10"/>
  <c r="Y270" i="10" s="1"/>
  <c r="N275" i="10"/>
  <c r="Q275" i="10" s="1"/>
  <c r="N279" i="10"/>
  <c r="Q279" i="10" s="1"/>
  <c r="N285" i="10"/>
  <c r="Q285" i="10" s="1"/>
  <c r="N295" i="10"/>
  <c r="Q295" i="10" s="1"/>
  <c r="W305" i="10"/>
  <c r="Y305" i="10" s="1"/>
  <c r="O326" i="10"/>
  <c r="R326" i="10" s="1"/>
  <c r="U326" i="10" s="1"/>
  <c r="O329" i="10"/>
  <c r="R329" i="10" s="1"/>
  <c r="U329" i="10" s="1"/>
  <c r="N331" i="10"/>
  <c r="Q331" i="10" s="1"/>
  <c r="X333" i="10"/>
  <c r="X344" i="10"/>
  <c r="X164" i="10"/>
  <c r="Y164" i="10" s="1"/>
  <c r="X180" i="10"/>
  <c r="N185" i="10"/>
  <c r="Q185" i="10" s="1"/>
  <c r="W186" i="10"/>
  <c r="Y186" i="10" s="1"/>
  <c r="W191" i="10"/>
  <c r="Y191" i="10" s="1"/>
  <c r="W193" i="10"/>
  <c r="Y193" i="10" s="1"/>
  <c r="W195" i="10"/>
  <c r="Y195" i="10" s="1"/>
  <c r="N199" i="10"/>
  <c r="Q199" i="10" s="1"/>
  <c r="P200" i="10"/>
  <c r="S200" i="10" s="1"/>
  <c r="O201" i="10"/>
  <c r="R201" i="10" s="1"/>
  <c r="U201" i="10" s="1"/>
  <c r="N207" i="10"/>
  <c r="Q207" i="10" s="1"/>
  <c r="P208" i="10"/>
  <c r="S208" i="10" s="1"/>
  <c r="O209" i="10"/>
  <c r="R209" i="10" s="1"/>
  <c r="U209" i="10" s="1"/>
  <c r="W211" i="10"/>
  <c r="Y211" i="10" s="1"/>
  <c r="N215" i="10"/>
  <c r="Q215" i="10" s="1"/>
  <c r="O216" i="10"/>
  <c r="R216" i="10" s="1"/>
  <c r="U216" i="10" s="1"/>
  <c r="N217" i="10"/>
  <c r="Q217" i="10" s="1"/>
  <c r="O219" i="10"/>
  <c r="R219" i="10" s="1"/>
  <c r="U219" i="10" s="1"/>
  <c r="O224" i="10"/>
  <c r="R224" i="10" s="1"/>
  <c r="U224" i="10" s="1"/>
  <c r="O225" i="10"/>
  <c r="R225" i="10" s="1"/>
  <c r="U225" i="10" s="1"/>
  <c r="X234" i="10"/>
  <c r="O243" i="10"/>
  <c r="R243" i="10" s="1"/>
  <c r="U243" i="10" s="1"/>
  <c r="P246" i="10"/>
  <c r="S246" i="10" s="1"/>
  <c r="N255" i="10"/>
  <c r="Q255" i="10" s="1"/>
  <c r="P258" i="10"/>
  <c r="S258" i="10" s="1"/>
  <c r="W262" i="10"/>
  <c r="P265" i="10"/>
  <c r="S265" i="10" s="1"/>
  <c r="X266" i="10"/>
  <c r="Y266" i="10" s="1"/>
  <c r="P269" i="10"/>
  <c r="S269" i="10" s="1"/>
  <c r="X270" i="10"/>
  <c r="O275" i="10"/>
  <c r="R275" i="10" s="1"/>
  <c r="U275" i="10" s="1"/>
  <c r="O279" i="10"/>
  <c r="R279" i="10" s="1"/>
  <c r="U279" i="10" s="1"/>
  <c r="N283" i="10"/>
  <c r="Q283" i="10" s="1"/>
  <c r="W287" i="10"/>
  <c r="Y287" i="10" s="1"/>
  <c r="O290" i="10"/>
  <c r="R290" i="10" s="1"/>
  <c r="U290" i="10" s="1"/>
  <c r="O295" i="10"/>
  <c r="R295" i="10" s="1"/>
  <c r="U295" i="10" s="1"/>
  <c r="N298" i="10"/>
  <c r="Q298" i="10" s="1"/>
  <c r="X305" i="10"/>
  <c r="P308" i="10"/>
  <c r="S308" i="10" s="1"/>
  <c r="N310" i="10"/>
  <c r="Q310" i="10" s="1"/>
  <c r="P312" i="10"/>
  <c r="S312" i="10" s="1"/>
  <c r="X313" i="10"/>
  <c r="Y313" i="10" s="1"/>
  <c r="N317" i="10"/>
  <c r="Q317" i="10" s="1"/>
  <c r="N318" i="10"/>
  <c r="Q318" i="10" s="1"/>
  <c r="P326" i="10"/>
  <c r="S326" i="10" s="1"/>
  <c r="P329" i="10"/>
  <c r="S329" i="10" s="1"/>
  <c r="P331" i="10"/>
  <c r="S331" i="10" s="1"/>
  <c r="P357" i="10"/>
  <c r="S357" i="10" s="1"/>
  <c r="O357" i="10"/>
  <c r="R357" i="10" s="1"/>
  <c r="U357" i="10" s="1"/>
  <c r="W366" i="10"/>
  <c r="O185" i="10"/>
  <c r="R185" i="10" s="1"/>
  <c r="U185" i="10" s="1"/>
  <c r="X191" i="10"/>
  <c r="O199" i="10"/>
  <c r="R199" i="10" s="1"/>
  <c r="U199" i="10" s="1"/>
  <c r="W201" i="10"/>
  <c r="Y201" i="10" s="1"/>
  <c r="W203" i="10"/>
  <c r="Y203" i="10" s="1"/>
  <c r="O207" i="10"/>
  <c r="R207" i="10" s="1"/>
  <c r="U207" i="10" s="1"/>
  <c r="W209" i="10"/>
  <c r="Y209" i="10" s="1"/>
  <c r="O215" i="10"/>
  <c r="R215" i="10" s="1"/>
  <c r="U215" i="10" s="1"/>
  <c r="P216" i="10"/>
  <c r="S216" i="10" s="1"/>
  <c r="O217" i="10"/>
  <c r="R217" i="10" s="1"/>
  <c r="U217" i="10" s="1"/>
  <c r="P224" i="10"/>
  <c r="S224" i="10" s="1"/>
  <c r="P225" i="10"/>
  <c r="S225" i="10" s="1"/>
  <c r="W246" i="10"/>
  <c r="Y246" i="10" s="1"/>
  <c r="O255" i="10"/>
  <c r="R255" i="10" s="1"/>
  <c r="U255" i="10" s="1"/>
  <c r="X269" i="10"/>
  <c r="P279" i="10"/>
  <c r="S279" i="10" s="1"/>
  <c r="O283" i="10"/>
  <c r="R283" i="10" s="1"/>
  <c r="U283" i="10" s="1"/>
  <c r="P295" i="10"/>
  <c r="S295" i="10" s="1"/>
  <c r="T295" i="10" s="1"/>
  <c r="V295" i="10" s="1"/>
  <c r="O310" i="10"/>
  <c r="R310" i="10" s="1"/>
  <c r="U310" i="10" s="1"/>
  <c r="X321" i="10"/>
  <c r="O325" i="10"/>
  <c r="R325" i="10" s="1"/>
  <c r="U325" i="10" s="1"/>
  <c r="P328" i="10"/>
  <c r="S328" i="10" s="1"/>
  <c r="W329" i="10"/>
  <c r="Y329" i="10" s="1"/>
  <c r="X336" i="10"/>
  <c r="T353" i="10"/>
  <c r="V353" i="10" s="1"/>
  <c r="N357" i="10"/>
  <c r="Q357" i="10" s="1"/>
  <c r="O365" i="10"/>
  <c r="R365" i="10" s="1"/>
  <c r="U365" i="10" s="1"/>
  <c r="N365" i="10"/>
  <c r="Q365" i="10" s="1"/>
  <c r="W365" i="10"/>
  <c r="Y365" i="10" s="1"/>
  <c r="X366" i="10"/>
  <c r="P215" i="10"/>
  <c r="S215" i="10" s="1"/>
  <c r="W243" i="10"/>
  <c r="Y243" i="10" s="1"/>
  <c r="X246" i="10"/>
  <c r="W275" i="10"/>
  <c r="Y275" i="10" s="1"/>
  <c r="W295" i="10"/>
  <c r="Y295" i="10" s="1"/>
  <c r="X329" i="10"/>
  <c r="N337" i="10"/>
  <c r="Q337" i="10" s="1"/>
  <c r="O337" i="10"/>
  <c r="R337" i="10" s="1"/>
  <c r="U337" i="10" s="1"/>
  <c r="W337" i="10"/>
  <c r="Y337" i="10" s="1"/>
  <c r="N360" i="10"/>
  <c r="Q360" i="10" s="1"/>
  <c r="P360" i="10"/>
  <c r="S360" i="10" s="1"/>
  <c r="O362" i="10"/>
  <c r="R362" i="10" s="1"/>
  <c r="U362" i="10" s="1"/>
  <c r="N362" i="10"/>
  <c r="Q362" i="10" s="1"/>
  <c r="W170" i="10"/>
  <c r="Y170" i="10" s="1"/>
  <c r="W185" i="10"/>
  <c r="Y185" i="10" s="1"/>
  <c r="X192" i="10"/>
  <c r="P197" i="10"/>
  <c r="S197" i="10" s="1"/>
  <c r="W199" i="10"/>
  <c r="Y199" i="10" s="1"/>
  <c r="W200" i="10"/>
  <c r="Y200" i="10" s="1"/>
  <c r="Y205" i="10"/>
  <c r="W207" i="10"/>
  <c r="Y207" i="10" s="1"/>
  <c r="W208" i="10"/>
  <c r="Y208" i="10" s="1"/>
  <c r="O210" i="10"/>
  <c r="R210" i="10" s="1"/>
  <c r="U210" i="10" s="1"/>
  <c r="W215" i="10"/>
  <c r="Y215" i="10" s="1"/>
  <c r="P223" i="10"/>
  <c r="S223" i="10" s="1"/>
  <c r="O229" i="10"/>
  <c r="R229" i="10" s="1"/>
  <c r="U229" i="10" s="1"/>
  <c r="N234" i="10"/>
  <c r="Q234" i="10" s="1"/>
  <c r="O235" i="10"/>
  <c r="R235" i="10" s="1"/>
  <c r="U235" i="10" s="1"/>
  <c r="O251" i="10"/>
  <c r="R251" i="10" s="1"/>
  <c r="U251" i="10" s="1"/>
  <c r="P254" i="10"/>
  <c r="S254" i="10" s="1"/>
  <c r="T254" i="10" s="1"/>
  <c r="V254" i="10" s="1"/>
  <c r="X261" i="10"/>
  <c r="Y261" i="10" s="1"/>
  <c r="N263" i="10"/>
  <c r="Q263" i="10" s="1"/>
  <c r="N266" i="10"/>
  <c r="Q266" i="10" s="1"/>
  <c r="O267" i="10"/>
  <c r="R267" i="10" s="1"/>
  <c r="U267" i="10" s="1"/>
  <c r="O270" i="10"/>
  <c r="R270" i="10" s="1"/>
  <c r="U270" i="10" s="1"/>
  <c r="O271" i="10"/>
  <c r="R271" i="10" s="1"/>
  <c r="U271" i="10" s="1"/>
  <c r="W279" i="10"/>
  <c r="Y279" i="10" s="1"/>
  <c r="W283" i="10"/>
  <c r="Y283" i="10" s="1"/>
  <c r="O286" i="10"/>
  <c r="R286" i="10" s="1"/>
  <c r="U286" i="10" s="1"/>
  <c r="O305" i="10"/>
  <c r="R305" i="10" s="1"/>
  <c r="U305" i="10" s="1"/>
  <c r="N306" i="10"/>
  <c r="Q306" i="10" s="1"/>
  <c r="N309" i="10"/>
  <c r="Q309" i="10" s="1"/>
  <c r="P337" i="10"/>
  <c r="S337" i="10" s="1"/>
  <c r="W342" i="10"/>
  <c r="Y342" i="10" s="1"/>
  <c r="O342" i="10"/>
  <c r="R342" i="10" s="1"/>
  <c r="U342" i="10" s="1"/>
  <c r="X357" i="10"/>
  <c r="O360" i="10"/>
  <c r="R360" i="10" s="1"/>
  <c r="U360" i="10" s="1"/>
  <c r="O155" i="10"/>
  <c r="R155" i="10" s="1"/>
  <c r="U155" i="10" s="1"/>
  <c r="O202" i="10"/>
  <c r="R202" i="10" s="1"/>
  <c r="U202" i="10" s="1"/>
  <c r="P205" i="10"/>
  <c r="S205" i="10" s="1"/>
  <c r="W210" i="10"/>
  <c r="Y210" i="10" s="1"/>
  <c r="P213" i="10"/>
  <c r="S213" i="10" s="1"/>
  <c r="N227" i="10"/>
  <c r="Q227" i="10" s="1"/>
  <c r="P229" i="10"/>
  <c r="S229" i="10" s="1"/>
  <c r="W230" i="10"/>
  <c r="Y230" i="10" s="1"/>
  <c r="O238" i="10"/>
  <c r="R238" i="10" s="1"/>
  <c r="U238" i="10" s="1"/>
  <c r="Y242" i="10"/>
  <c r="W251" i="10"/>
  <c r="Y251" i="10" s="1"/>
  <c r="O263" i="10"/>
  <c r="R263" i="10" s="1"/>
  <c r="U263" i="10" s="1"/>
  <c r="P270" i="10"/>
  <c r="S270" i="10" s="1"/>
  <c r="T301" i="10"/>
  <c r="V301" i="10" s="1"/>
  <c r="P305" i="10"/>
  <c r="S305" i="10" s="1"/>
  <c r="O309" i="10"/>
  <c r="R309" i="10" s="1"/>
  <c r="U309" i="10" s="1"/>
  <c r="W328" i="10"/>
  <c r="Y328" i="10" s="1"/>
  <c r="N330" i="10"/>
  <c r="Q330" i="10" s="1"/>
  <c r="N333" i="10"/>
  <c r="Q333" i="10" s="1"/>
  <c r="N342" i="10"/>
  <c r="Q342" i="10" s="1"/>
  <c r="O344" i="10"/>
  <c r="R344" i="10" s="1"/>
  <c r="U344" i="10" s="1"/>
  <c r="W360" i="10"/>
  <c r="Y360" i="10" s="1"/>
  <c r="W362" i="10"/>
  <c r="X365" i="10"/>
  <c r="N369" i="10"/>
  <c r="Q369" i="10" s="1"/>
  <c r="X369" i="10"/>
  <c r="P369" i="10"/>
  <c r="S369" i="10" s="1"/>
  <c r="O369" i="10"/>
  <c r="R369" i="10" s="1"/>
  <c r="U369" i="10" s="1"/>
  <c r="Y420" i="10"/>
  <c r="W429" i="10"/>
  <c r="Y429" i="10" s="1"/>
  <c r="P436" i="10"/>
  <c r="S436" i="10" s="1"/>
  <c r="W437" i="10"/>
  <c r="P444" i="10"/>
  <c r="S444" i="10" s="1"/>
  <c r="T444" i="10" s="1"/>
  <c r="V444" i="10" s="1"/>
  <c r="O452" i="10"/>
  <c r="R452" i="10" s="1"/>
  <c r="U452" i="10" s="1"/>
  <c r="O456" i="10"/>
  <c r="R456" i="10" s="1"/>
  <c r="U456" i="10" s="1"/>
  <c r="W457" i="10"/>
  <c r="P459" i="10"/>
  <c r="S459" i="10" s="1"/>
  <c r="W460" i="10"/>
  <c r="Y460" i="10" s="1"/>
  <c r="Y464" i="10"/>
  <c r="X474" i="10"/>
  <c r="P476" i="10"/>
  <c r="S476" i="10" s="1"/>
  <c r="X479" i="10"/>
  <c r="W481" i="10"/>
  <c r="P485" i="10"/>
  <c r="S485" i="10" s="1"/>
  <c r="T485" i="10" s="1"/>
  <c r="V485" i="10" s="1"/>
  <c r="N486" i="10"/>
  <c r="Q486" i="10" s="1"/>
  <c r="P488" i="10"/>
  <c r="S488" i="10" s="1"/>
  <c r="P493" i="10"/>
  <c r="S493" i="10" s="1"/>
  <c r="X497" i="10"/>
  <c r="N503" i="10"/>
  <c r="Q503" i="10" s="1"/>
  <c r="W525" i="10"/>
  <c r="W535" i="10"/>
  <c r="Y535" i="10" s="1"/>
  <c r="X355" i="10"/>
  <c r="X363" i="10"/>
  <c r="O373" i="10"/>
  <c r="R373" i="10" s="1"/>
  <c r="U373" i="10" s="1"/>
  <c r="X377" i="10"/>
  <c r="P384" i="10"/>
  <c r="S384" i="10" s="1"/>
  <c r="W385" i="10"/>
  <c r="Y385" i="10" s="1"/>
  <c r="P392" i="10"/>
  <c r="S392" i="10" s="1"/>
  <c r="N395" i="10"/>
  <c r="Q395" i="10" s="1"/>
  <c r="N401" i="10"/>
  <c r="Q401" i="10" s="1"/>
  <c r="N402" i="10"/>
  <c r="Q402" i="10" s="1"/>
  <c r="N407" i="10"/>
  <c r="Q407" i="10" s="1"/>
  <c r="N409" i="10"/>
  <c r="Q409" i="10" s="1"/>
  <c r="N410" i="10"/>
  <c r="Q410" i="10" s="1"/>
  <c r="Y412" i="10"/>
  <c r="N420" i="10"/>
  <c r="Q420" i="10" s="1"/>
  <c r="X429" i="10"/>
  <c r="N433" i="10"/>
  <c r="Q433" i="10" s="1"/>
  <c r="W434" i="10"/>
  <c r="Y434" i="10" s="1"/>
  <c r="X437" i="10"/>
  <c r="W442" i="10"/>
  <c r="Y442" i="10" s="1"/>
  <c r="W445" i="10"/>
  <c r="P452" i="10"/>
  <c r="S452" i="10" s="1"/>
  <c r="W453" i="10"/>
  <c r="Y453" i="10" s="1"/>
  <c r="N471" i="10"/>
  <c r="Q471" i="10" s="1"/>
  <c r="N478" i="10"/>
  <c r="Q478" i="10" s="1"/>
  <c r="O486" i="10"/>
  <c r="R486" i="10" s="1"/>
  <c r="U486" i="10" s="1"/>
  <c r="W488" i="10"/>
  <c r="Y488" i="10" s="1"/>
  <c r="W490" i="10"/>
  <c r="Y490" i="10" s="1"/>
  <c r="W494" i="10"/>
  <c r="Y494" i="10" s="1"/>
  <c r="O503" i="10"/>
  <c r="R503" i="10" s="1"/>
  <c r="U503" i="10" s="1"/>
  <c r="N509" i="10"/>
  <c r="Q509" i="10" s="1"/>
  <c r="W514" i="10"/>
  <c r="O517" i="10"/>
  <c r="R517" i="10" s="1"/>
  <c r="U517" i="10" s="1"/>
  <c r="O518" i="10"/>
  <c r="R518" i="10" s="1"/>
  <c r="U518" i="10" s="1"/>
  <c r="P521" i="10"/>
  <c r="S521" i="10" s="1"/>
  <c r="N523" i="10"/>
  <c r="Q523" i="10" s="1"/>
  <c r="X525" i="10"/>
  <c r="P530" i="10"/>
  <c r="S530" i="10" s="1"/>
  <c r="N533" i="10"/>
  <c r="Q533" i="10" s="1"/>
  <c r="N534" i="10"/>
  <c r="Q534" i="10" s="1"/>
  <c r="O538" i="10"/>
  <c r="R538" i="10" s="1"/>
  <c r="U538" i="10" s="1"/>
  <c r="O345" i="10"/>
  <c r="R345" i="10" s="1"/>
  <c r="U345" i="10" s="1"/>
  <c r="W353" i="10"/>
  <c r="Y353" i="10" s="1"/>
  <c r="O361" i="10"/>
  <c r="R361" i="10" s="1"/>
  <c r="U361" i="10" s="1"/>
  <c r="P373" i="10"/>
  <c r="S373" i="10" s="1"/>
  <c r="O376" i="10"/>
  <c r="R376" i="10" s="1"/>
  <c r="U376" i="10" s="1"/>
  <c r="X385" i="10"/>
  <c r="W393" i="10"/>
  <c r="Y393" i="10" s="1"/>
  <c r="O401" i="10"/>
  <c r="R401" i="10" s="1"/>
  <c r="U401" i="10" s="1"/>
  <c r="W405" i="10"/>
  <c r="Y405" i="10" s="1"/>
  <c r="O409" i="10"/>
  <c r="R409" i="10" s="1"/>
  <c r="U409" i="10" s="1"/>
  <c r="O410" i="10"/>
  <c r="R410" i="10" s="1"/>
  <c r="U410" i="10" s="1"/>
  <c r="N412" i="10"/>
  <c r="Q412" i="10" s="1"/>
  <c r="W413" i="10"/>
  <c r="Y413" i="10" s="1"/>
  <c r="N417" i="10"/>
  <c r="Q417" i="10" s="1"/>
  <c r="O420" i="10"/>
  <c r="R420" i="10" s="1"/>
  <c r="U420" i="10" s="1"/>
  <c r="W421" i="10"/>
  <c r="Y421" i="10" s="1"/>
  <c r="P433" i="10"/>
  <c r="S433" i="10" s="1"/>
  <c r="X434" i="10"/>
  <c r="P441" i="10"/>
  <c r="S441" i="10" s="1"/>
  <c r="T441" i="10" s="1"/>
  <c r="V441" i="10" s="1"/>
  <c r="X442" i="10"/>
  <c r="W444" i="10"/>
  <c r="Y444" i="10" s="1"/>
  <c r="X445" i="10"/>
  <c r="O447" i="10"/>
  <c r="R447" i="10" s="1"/>
  <c r="U447" i="10" s="1"/>
  <c r="P448" i="10"/>
  <c r="S448" i="10" s="1"/>
  <c r="T448" i="10" s="1"/>
  <c r="V448" i="10" s="1"/>
  <c r="P450" i="10"/>
  <c r="S450" i="10" s="1"/>
  <c r="T450" i="10" s="1"/>
  <c r="V450" i="10" s="1"/>
  <c r="X453" i="10"/>
  <c r="W456" i="10"/>
  <c r="Y456" i="10" s="1"/>
  <c r="O458" i="10"/>
  <c r="R458" i="10" s="1"/>
  <c r="U458" i="10" s="1"/>
  <c r="N461" i="10"/>
  <c r="Q461" i="10" s="1"/>
  <c r="N463" i="10"/>
  <c r="Q463" i="10" s="1"/>
  <c r="N469" i="10"/>
  <c r="Q469" i="10" s="1"/>
  <c r="O471" i="10"/>
  <c r="R471" i="10" s="1"/>
  <c r="U471" i="10" s="1"/>
  <c r="O472" i="10"/>
  <c r="R472" i="10" s="1"/>
  <c r="U472" i="10" s="1"/>
  <c r="W476" i="10"/>
  <c r="Y476" i="10" s="1"/>
  <c r="Y480" i="10"/>
  <c r="O482" i="10"/>
  <c r="R482" i="10" s="1"/>
  <c r="U482" i="10" s="1"/>
  <c r="W486" i="10"/>
  <c r="Y486" i="10" s="1"/>
  <c r="N498" i="10"/>
  <c r="Q498" i="10" s="1"/>
  <c r="O509" i="10"/>
  <c r="R509" i="10" s="1"/>
  <c r="U509" i="10" s="1"/>
  <c r="W511" i="10"/>
  <c r="Y511" i="10" s="1"/>
  <c r="X514" i="10"/>
  <c r="P517" i="10"/>
  <c r="S517" i="10" s="1"/>
  <c r="W518" i="10"/>
  <c r="O533" i="10"/>
  <c r="R533" i="10" s="1"/>
  <c r="U533" i="10" s="1"/>
  <c r="O534" i="10"/>
  <c r="R534" i="10" s="1"/>
  <c r="U534" i="10" s="1"/>
  <c r="P538" i="10"/>
  <c r="S538" i="10" s="1"/>
  <c r="P533" i="10"/>
  <c r="S533" i="10" s="1"/>
  <c r="N446" i="10"/>
  <c r="Q446" i="10" s="1"/>
  <c r="P451" i="10"/>
  <c r="S451" i="10" s="1"/>
  <c r="N453" i="10"/>
  <c r="Q453" i="10" s="1"/>
  <c r="N460" i="10"/>
  <c r="Q460" i="10" s="1"/>
  <c r="O474" i="10"/>
  <c r="R474" i="10" s="1"/>
  <c r="U474" i="10" s="1"/>
  <c r="N477" i="10"/>
  <c r="Q477" i="10" s="1"/>
  <c r="N479" i="10"/>
  <c r="Q479" i="10" s="1"/>
  <c r="X493" i="10"/>
  <c r="N502" i="10"/>
  <c r="Q502" i="10" s="1"/>
  <c r="W517" i="10"/>
  <c r="Y517" i="10" s="1"/>
  <c r="N519" i="10"/>
  <c r="Q519" i="10" s="1"/>
  <c r="O522" i="10"/>
  <c r="R522" i="10" s="1"/>
  <c r="U522" i="10" s="1"/>
  <c r="O537" i="10"/>
  <c r="R537" i="10" s="1"/>
  <c r="U537" i="10" s="1"/>
  <c r="W538" i="10"/>
  <c r="Y538" i="10" s="1"/>
  <c r="N393" i="10"/>
  <c r="Q393" i="10" s="1"/>
  <c r="N394" i="10"/>
  <c r="Q394" i="10" s="1"/>
  <c r="P400" i="10"/>
  <c r="S400" i="10" s="1"/>
  <c r="N403" i="10"/>
  <c r="Q403" i="10" s="1"/>
  <c r="N405" i="10"/>
  <c r="Q405" i="10" s="1"/>
  <c r="N406" i="10"/>
  <c r="Q406" i="10" s="1"/>
  <c r="W410" i="10"/>
  <c r="Y410" i="10" s="1"/>
  <c r="N414" i="10"/>
  <c r="Q414" i="10" s="1"/>
  <c r="O429" i="10"/>
  <c r="R429" i="10" s="1"/>
  <c r="U429" i="10" s="1"/>
  <c r="N434" i="10"/>
  <c r="Q434" i="10" s="1"/>
  <c r="O437" i="10"/>
  <c r="R437" i="10" s="1"/>
  <c r="U437" i="10" s="1"/>
  <c r="O446" i="10"/>
  <c r="R446" i="10" s="1"/>
  <c r="U446" i="10" s="1"/>
  <c r="O453" i="10"/>
  <c r="R453" i="10" s="1"/>
  <c r="U453" i="10" s="1"/>
  <c r="O460" i="10"/>
  <c r="R460" i="10" s="1"/>
  <c r="U460" i="10" s="1"/>
  <c r="P474" i="10"/>
  <c r="S474" i="10" s="1"/>
  <c r="T474" i="10" s="1"/>
  <c r="V474" i="10" s="1"/>
  <c r="P477" i="10"/>
  <c r="S477" i="10" s="1"/>
  <c r="O479" i="10"/>
  <c r="R479" i="10" s="1"/>
  <c r="U479" i="10" s="1"/>
  <c r="W485" i="10"/>
  <c r="Y485" i="10" s="1"/>
  <c r="N487" i="10"/>
  <c r="Q487" i="10" s="1"/>
  <c r="O502" i="10"/>
  <c r="R502" i="10" s="1"/>
  <c r="U502" i="10" s="1"/>
  <c r="N516" i="10"/>
  <c r="Q516" i="10" s="1"/>
  <c r="O519" i="10"/>
  <c r="R519" i="10" s="1"/>
  <c r="U519" i="10" s="1"/>
  <c r="P522" i="10"/>
  <c r="S522" i="10" s="1"/>
  <c r="O525" i="10"/>
  <c r="R525" i="10" s="1"/>
  <c r="U525" i="10" s="1"/>
  <c r="P529" i="10"/>
  <c r="S529" i="10" s="1"/>
  <c r="W533" i="10"/>
  <c r="Y533" i="10" s="1"/>
  <c r="N535" i="10"/>
  <c r="Q535" i="10" s="1"/>
  <c r="P537" i="10"/>
  <c r="S537" i="10" s="1"/>
  <c r="X538" i="10"/>
  <c r="N355" i="10"/>
  <c r="Q355" i="10" s="1"/>
  <c r="W361" i="10"/>
  <c r="Y361" i="10" s="1"/>
  <c r="N363" i="10"/>
  <c r="Q363" i="10" s="1"/>
  <c r="N367" i="10"/>
  <c r="Q367" i="10" s="1"/>
  <c r="O377" i="10"/>
  <c r="R377" i="10" s="1"/>
  <c r="U377" i="10" s="1"/>
  <c r="O393" i="10"/>
  <c r="R393" i="10" s="1"/>
  <c r="U393" i="10" s="1"/>
  <c r="W401" i="10"/>
  <c r="Y401" i="10" s="1"/>
  <c r="O405" i="10"/>
  <c r="R405" i="10" s="1"/>
  <c r="U405" i="10" s="1"/>
  <c r="W409" i="10"/>
  <c r="Y409" i="10" s="1"/>
  <c r="Y428" i="10"/>
  <c r="P429" i="10"/>
  <c r="S429" i="10" s="1"/>
  <c r="P432" i="10"/>
  <c r="S432" i="10" s="1"/>
  <c r="O434" i="10"/>
  <c r="R434" i="10" s="1"/>
  <c r="U434" i="10" s="1"/>
  <c r="N436" i="10"/>
  <c r="Q436" i="10" s="1"/>
  <c r="P437" i="10"/>
  <c r="S437" i="10" s="1"/>
  <c r="P440" i="10"/>
  <c r="S440" i="10" s="1"/>
  <c r="O442" i="10"/>
  <c r="R442" i="10" s="1"/>
  <c r="U442" i="10" s="1"/>
  <c r="N444" i="10"/>
  <c r="Q444" i="10" s="1"/>
  <c r="P445" i="10"/>
  <c r="S445" i="10" s="1"/>
  <c r="T445" i="10" s="1"/>
  <c r="V445" i="10" s="1"/>
  <c r="X458" i="10"/>
  <c r="P460" i="10"/>
  <c r="S460" i="10" s="1"/>
  <c r="N476" i="10"/>
  <c r="Q476" i="10" s="1"/>
  <c r="P479" i="10"/>
  <c r="S479" i="10" s="1"/>
  <c r="W482" i="10"/>
  <c r="Y482" i="10" s="1"/>
  <c r="N485" i="10"/>
  <c r="Q485" i="10" s="1"/>
  <c r="X485" i="10"/>
  <c r="O490" i="10"/>
  <c r="R490" i="10" s="1"/>
  <c r="U490" i="10" s="1"/>
  <c r="N493" i="10"/>
  <c r="Q493" i="10" s="1"/>
  <c r="N494" i="10"/>
  <c r="Q494" i="10" s="1"/>
  <c r="P497" i="10"/>
  <c r="S497" i="10" s="1"/>
  <c r="W502" i="10"/>
  <c r="Y502" i="10" s="1"/>
  <c r="P508" i="10"/>
  <c r="S508" i="10" s="1"/>
  <c r="W509" i="10"/>
  <c r="Y509" i="10" s="1"/>
  <c r="N511" i="10"/>
  <c r="Q511" i="10" s="1"/>
  <c r="O514" i="10"/>
  <c r="R514" i="10" s="1"/>
  <c r="U514" i="10" s="1"/>
  <c r="P516" i="10"/>
  <c r="S516" i="10" s="1"/>
  <c r="W519" i="10"/>
  <c r="Y519" i="10" s="1"/>
  <c r="W522" i="10"/>
  <c r="X529" i="10"/>
  <c r="N531" i="10"/>
  <c r="Q531" i="10" s="1"/>
  <c r="O535" i="10"/>
  <c r="R535" i="10" s="1"/>
  <c r="U535" i="10" s="1"/>
  <c r="W537" i="10"/>
  <c r="W400" i="10"/>
  <c r="Y400" i="10" s="1"/>
  <c r="O436" i="10"/>
  <c r="R436" i="10" s="1"/>
  <c r="U436" i="10" s="1"/>
  <c r="W446" i="10"/>
  <c r="Y446" i="10" s="1"/>
  <c r="O476" i="10"/>
  <c r="R476" i="10" s="1"/>
  <c r="U476" i="10" s="1"/>
  <c r="X477" i="10"/>
  <c r="P490" i="10"/>
  <c r="S490" i="10" s="1"/>
  <c r="O494" i="10"/>
  <c r="R494" i="10" s="1"/>
  <c r="U494" i="10" s="1"/>
  <c r="W497" i="10"/>
  <c r="Y497" i="10" s="1"/>
  <c r="X522" i="10"/>
  <c r="X537" i="10"/>
  <c r="N539" i="10"/>
  <c r="Q539" i="10" s="1"/>
  <c r="P8" i="10"/>
  <c r="S8" i="10" s="1"/>
  <c r="N10" i="10"/>
  <c r="Q10" i="10" s="1"/>
  <c r="O13" i="10"/>
  <c r="R13" i="10" s="1"/>
  <c r="U13" i="10" s="1"/>
  <c r="W13" i="10"/>
  <c r="Y13" i="10" s="1"/>
  <c r="P16" i="10"/>
  <c r="S16" i="10" s="1"/>
  <c r="T16" i="10" s="1"/>
  <c r="V16" i="10" s="1"/>
  <c r="N18" i="10"/>
  <c r="Q18" i="10" s="1"/>
  <c r="O21" i="10"/>
  <c r="R21" i="10" s="1"/>
  <c r="U21" i="10" s="1"/>
  <c r="W21" i="10"/>
  <c r="P24" i="10"/>
  <c r="S24" i="10" s="1"/>
  <c r="N26" i="10"/>
  <c r="Q26" i="10" s="1"/>
  <c r="O29" i="10"/>
  <c r="R29" i="10" s="1"/>
  <c r="U29" i="10" s="1"/>
  <c r="W29" i="10"/>
  <c r="P32" i="10"/>
  <c r="S32" i="10" s="1"/>
  <c r="N34" i="10"/>
  <c r="Q34" i="10" s="1"/>
  <c r="O37" i="10"/>
  <c r="R37" i="10" s="1"/>
  <c r="U37" i="10" s="1"/>
  <c r="W37" i="10"/>
  <c r="Y37" i="10" s="1"/>
  <c r="P40" i="10"/>
  <c r="S40" i="10" s="1"/>
  <c r="N42" i="10"/>
  <c r="Q42" i="10" s="1"/>
  <c r="O45" i="10"/>
  <c r="R45" i="10" s="1"/>
  <c r="U45" i="10" s="1"/>
  <c r="W45" i="10"/>
  <c r="N49" i="10"/>
  <c r="Q49" i="10" s="1"/>
  <c r="W49" i="10"/>
  <c r="Y49" i="10" s="1"/>
  <c r="O51" i="10"/>
  <c r="R51" i="10" s="1"/>
  <c r="U51" i="10" s="1"/>
  <c r="X51" i="10"/>
  <c r="Y51" i="10" s="1"/>
  <c r="X54" i="10"/>
  <c r="P54" i="10"/>
  <c r="S54" i="10" s="1"/>
  <c r="T54" i="10" s="1"/>
  <c r="V54" i="10" s="1"/>
  <c r="W54" i="10"/>
  <c r="Y54" i="10" s="1"/>
  <c r="O57" i="10"/>
  <c r="R57" i="10" s="1"/>
  <c r="U57" i="10" s="1"/>
  <c r="X58" i="10"/>
  <c r="Y58" i="10" s="1"/>
  <c r="N62" i="10"/>
  <c r="Q62" i="10" s="1"/>
  <c r="W63" i="10"/>
  <c r="Y63" i="10" s="1"/>
  <c r="O63" i="10"/>
  <c r="R63" i="10" s="1"/>
  <c r="U63" i="10" s="1"/>
  <c r="N63" i="10"/>
  <c r="Q63" i="10" s="1"/>
  <c r="P64" i="10"/>
  <c r="S64" i="10" s="1"/>
  <c r="O66" i="10"/>
  <c r="R66" i="10" s="1"/>
  <c r="U66" i="10" s="1"/>
  <c r="N72" i="10"/>
  <c r="Q72" i="10" s="1"/>
  <c r="O72" i="10"/>
  <c r="R72" i="10" s="1"/>
  <c r="U72" i="10" s="1"/>
  <c r="W72" i="10"/>
  <c r="X78" i="10"/>
  <c r="P78" i="10"/>
  <c r="S78" i="10" s="1"/>
  <c r="N78" i="10"/>
  <c r="Q78" i="10" s="1"/>
  <c r="W83" i="10"/>
  <c r="Y83" i="10" s="1"/>
  <c r="O83" i="10"/>
  <c r="R83" i="10" s="1"/>
  <c r="U83" i="10" s="1"/>
  <c r="N83" i="10"/>
  <c r="Q83" i="10" s="1"/>
  <c r="W91" i="10"/>
  <c r="Y91" i="10" s="1"/>
  <c r="O91" i="10"/>
  <c r="R91" i="10" s="1"/>
  <c r="U91" i="10" s="1"/>
  <c r="N91" i="10"/>
  <c r="Q91" i="10" s="1"/>
  <c r="W95" i="10"/>
  <c r="Y95" i="10" s="1"/>
  <c r="O95" i="10"/>
  <c r="R95" i="10" s="1"/>
  <c r="U95" i="10" s="1"/>
  <c r="N95" i="10"/>
  <c r="Q95" i="10" s="1"/>
  <c r="W100" i="10"/>
  <c r="Y100" i="10" s="1"/>
  <c r="O100" i="10"/>
  <c r="R100" i="10" s="1"/>
  <c r="U100" i="10" s="1"/>
  <c r="N100" i="10"/>
  <c r="Q100" i="10" s="1"/>
  <c r="P100" i="10"/>
  <c r="S100" i="10" s="1"/>
  <c r="W108" i="10"/>
  <c r="O108" i="10"/>
  <c r="R108" i="10" s="1"/>
  <c r="U108" i="10" s="1"/>
  <c r="N108" i="10"/>
  <c r="Q108" i="10" s="1"/>
  <c r="P108" i="10"/>
  <c r="S108" i="10" s="1"/>
  <c r="X108" i="10"/>
  <c r="P122" i="10"/>
  <c r="S122" i="10" s="1"/>
  <c r="X122" i="10"/>
  <c r="Y122" i="10" s="1"/>
  <c r="O122" i="10"/>
  <c r="R122" i="10" s="1"/>
  <c r="U122" i="10" s="1"/>
  <c r="N122" i="10"/>
  <c r="Q122" i="10" s="1"/>
  <c r="O10" i="10"/>
  <c r="R10" i="10" s="1"/>
  <c r="U10" i="10" s="1"/>
  <c r="P13" i="10"/>
  <c r="S13" i="10" s="1"/>
  <c r="X13" i="10"/>
  <c r="O18" i="10"/>
  <c r="R18" i="10" s="1"/>
  <c r="U18" i="10" s="1"/>
  <c r="P21" i="10"/>
  <c r="S21" i="10" s="1"/>
  <c r="X21" i="10"/>
  <c r="O26" i="10"/>
  <c r="R26" i="10" s="1"/>
  <c r="U26" i="10" s="1"/>
  <c r="P29" i="10"/>
  <c r="S29" i="10" s="1"/>
  <c r="X29" i="10"/>
  <c r="O34" i="10"/>
  <c r="R34" i="10" s="1"/>
  <c r="U34" i="10" s="1"/>
  <c r="P37" i="10"/>
  <c r="S37" i="10" s="1"/>
  <c r="X37" i="10"/>
  <c r="O42" i="10"/>
  <c r="R42" i="10" s="1"/>
  <c r="U42" i="10" s="1"/>
  <c r="P45" i="10"/>
  <c r="S45" i="10" s="1"/>
  <c r="X45" i="10"/>
  <c r="O49" i="10"/>
  <c r="R49" i="10" s="1"/>
  <c r="U49" i="10" s="1"/>
  <c r="P51" i="10"/>
  <c r="S51" i="10" s="1"/>
  <c r="N54" i="10"/>
  <c r="Q54" i="10" s="1"/>
  <c r="P57" i="10"/>
  <c r="S57" i="10" s="1"/>
  <c r="O58" i="10"/>
  <c r="R58" i="10" s="1"/>
  <c r="U58" i="10" s="1"/>
  <c r="O62" i="10"/>
  <c r="R62" i="10" s="1"/>
  <c r="U62" i="10" s="1"/>
  <c r="P63" i="10"/>
  <c r="S63" i="10" s="1"/>
  <c r="P72" i="10"/>
  <c r="S72" i="10" s="1"/>
  <c r="O78" i="10"/>
  <c r="R78" i="10" s="1"/>
  <c r="U78" i="10" s="1"/>
  <c r="P83" i="10"/>
  <c r="S83" i="10" s="1"/>
  <c r="W87" i="10"/>
  <c r="Y87" i="10" s="1"/>
  <c r="O87" i="10"/>
  <c r="R87" i="10" s="1"/>
  <c r="U87" i="10" s="1"/>
  <c r="N87" i="10"/>
  <c r="Q87" i="10" s="1"/>
  <c r="P91" i="10"/>
  <c r="S91" i="10" s="1"/>
  <c r="P95" i="10"/>
  <c r="S95" i="10" s="1"/>
  <c r="X111" i="10"/>
  <c r="P111" i="10"/>
  <c r="S111" i="10" s="1"/>
  <c r="W111" i="10"/>
  <c r="Y111" i="10" s="1"/>
  <c r="O111" i="10"/>
  <c r="R111" i="10" s="1"/>
  <c r="U111" i="10" s="1"/>
  <c r="N111" i="10"/>
  <c r="Q111" i="10" s="1"/>
  <c r="W116" i="10"/>
  <c r="Y116" i="10" s="1"/>
  <c r="O116" i="10"/>
  <c r="R116" i="10" s="1"/>
  <c r="U116" i="10" s="1"/>
  <c r="N116" i="10"/>
  <c r="Q116" i="10" s="1"/>
  <c r="X116" i="10"/>
  <c r="X119" i="10"/>
  <c r="P119" i="10"/>
  <c r="S119" i="10" s="1"/>
  <c r="W119" i="10"/>
  <c r="Y119" i="10" s="1"/>
  <c r="O119" i="10"/>
  <c r="R119" i="10" s="1"/>
  <c r="U119" i="10" s="1"/>
  <c r="N119" i="10"/>
  <c r="Q119" i="10" s="1"/>
  <c r="N139" i="10"/>
  <c r="Q139" i="10" s="1"/>
  <c r="P139" i="10"/>
  <c r="S139" i="10" s="1"/>
  <c r="X139" i="10"/>
  <c r="O139" i="10"/>
  <c r="R139" i="10" s="1"/>
  <c r="U139" i="10" s="1"/>
  <c r="W59" i="10"/>
  <c r="Y59" i="10" s="1"/>
  <c r="O59" i="10"/>
  <c r="R59" i="10" s="1"/>
  <c r="U59" i="10" s="1"/>
  <c r="X59" i="10"/>
  <c r="W71" i="10"/>
  <c r="Y71" i="10" s="1"/>
  <c r="O71" i="10"/>
  <c r="R71" i="10" s="1"/>
  <c r="U71" i="10" s="1"/>
  <c r="N71" i="10"/>
  <c r="Q71" i="10" s="1"/>
  <c r="N76" i="10"/>
  <c r="Q76" i="10" s="1"/>
  <c r="O76" i="10"/>
  <c r="R76" i="10" s="1"/>
  <c r="U76" i="10" s="1"/>
  <c r="W76" i="10"/>
  <c r="Y76" i="10" s="1"/>
  <c r="X82" i="10"/>
  <c r="P82" i="10"/>
  <c r="S82" i="10" s="1"/>
  <c r="N82" i="10"/>
  <c r="Q82" i="10" s="1"/>
  <c r="X127" i="10"/>
  <c r="O127" i="10"/>
  <c r="R127" i="10" s="1"/>
  <c r="U127" i="10" s="1"/>
  <c r="W127" i="10"/>
  <c r="Y127" i="10" s="1"/>
  <c r="N127" i="10"/>
  <c r="Q127" i="10" s="1"/>
  <c r="P127" i="10"/>
  <c r="S127" i="10" s="1"/>
  <c r="N9" i="10"/>
  <c r="Q9" i="10" s="1"/>
  <c r="N17" i="10"/>
  <c r="Q17" i="10" s="1"/>
  <c r="N25" i="10"/>
  <c r="Q25" i="10" s="1"/>
  <c r="N33" i="10"/>
  <c r="Q33" i="10" s="1"/>
  <c r="N41" i="10"/>
  <c r="Q41" i="10" s="1"/>
  <c r="W50" i="10"/>
  <c r="Y50" i="10" s="1"/>
  <c r="N59" i="10"/>
  <c r="Q59" i="10" s="1"/>
  <c r="W60" i="10"/>
  <c r="Y60" i="10" s="1"/>
  <c r="P71" i="10"/>
  <c r="S71" i="10" s="1"/>
  <c r="P76" i="10"/>
  <c r="S76" i="10" s="1"/>
  <c r="O82" i="10"/>
  <c r="R82" i="10" s="1"/>
  <c r="U82" i="10" s="1"/>
  <c r="Y106" i="10"/>
  <c r="O9" i="10"/>
  <c r="R9" i="10" s="1"/>
  <c r="U9" i="10" s="1"/>
  <c r="W9" i="10"/>
  <c r="Y9" i="10" s="1"/>
  <c r="N14" i="10"/>
  <c r="Q14" i="10" s="1"/>
  <c r="O17" i="10"/>
  <c r="R17" i="10" s="1"/>
  <c r="U17" i="10" s="1"/>
  <c r="W17" i="10"/>
  <c r="Y17" i="10" s="1"/>
  <c r="N22" i="10"/>
  <c r="Q22" i="10" s="1"/>
  <c r="O25" i="10"/>
  <c r="R25" i="10" s="1"/>
  <c r="U25" i="10" s="1"/>
  <c r="W25" i="10"/>
  <c r="Y25" i="10" s="1"/>
  <c r="N30" i="10"/>
  <c r="Q30" i="10" s="1"/>
  <c r="O33" i="10"/>
  <c r="R33" i="10" s="1"/>
  <c r="U33" i="10" s="1"/>
  <c r="W33" i="10"/>
  <c r="Y33" i="10" s="1"/>
  <c r="N38" i="10"/>
  <c r="Q38" i="10" s="1"/>
  <c r="O41" i="10"/>
  <c r="R41" i="10" s="1"/>
  <c r="U41" i="10" s="1"/>
  <c r="W41" i="10"/>
  <c r="Y41" i="10" s="1"/>
  <c r="N46" i="10"/>
  <c r="Q46" i="10" s="1"/>
  <c r="X48" i="10"/>
  <c r="P48" i="10"/>
  <c r="S48" i="10" s="1"/>
  <c r="T48" i="10" s="1"/>
  <c r="V48" i="10" s="1"/>
  <c r="O50" i="10"/>
  <c r="R50" i="10" s="1"/>
  <c r="U50" i="10" s="1"/>
  <c r="X50" i="10"/>
  <c r="P59" i="10"/>
  <c r="S59" i="10" s="1"/>
  <c r="N60" i="10"/>
  <c r="Q60" i="10" s="1"/>
  <c r="X60" i="10"/>
  <c r="X70" i="10"/>
  <c r="P70" i="10"/>
  <c r="S70" i="10" s="1"/>
  <c r="N70" i="10"/>
  <c r="Q70" i="10" s="1"/>
  <c r="W75" i="10"/>
  <c r="Y75" i="10" s="1"/>
  <c r="O75" i="10"/>
  <c r="R75" i="10" s="1"/>
  <c r="N75" i="10"/>
  <c r="Q75" i="10" s="1"/>
  <c r="N80" i="10"/>
  <c r="Q80" i="10" s="1"/>
  <c r="O80" i="10"/>
  <c r="R80" i="10" s="1"/>
  <c r="U80" i="10" s="1"/>
  <c r="W80" i="10"/>
  <c r="Y80" i="10" s="1"/>
  <c r="X91" i="10"/>
  <c r="X95" i="10"/>
  <c r="P9" i="10"/>
  <c r="S9" i="10" s="1"/>
  <c r="O14" i="10"/>
  <c r="R14" i="10" s="1"/>
  <c r="U14" i="10" s="1"/>
  <c r="P17" i="10"/>
  <c r="S17" i="10" s="1"/>
  <c r="O22" i="10"/>
  <c r="R22" i="10" s="1"/>
  <c r="U22" i="10" s="1"/>
  <c r="P25" i="10"/>
  <c r="S25" i="10" s="1"/>
  <c r="O30" i="10"/>
  <c r="R30" i="10" s="1"/>
  <c r="U30" i="10" s="1"/>
  <c r="P33" i="10"/>
  <c r="S33" i="10" s="1"/>
  <c r="O38" i="10"/>
  <c r="R38" i="10" s="1"/>
  <c r="U38" i="10" s="1"/>
  <c r="P41" i="10"/>
  <c r="S41" i="10" s="1"/>
  <c r="O46" i="10"/>
  <c r="R46" i="10" s="1"/>
  <c r="U46" i="10" s="1"/>
  <c r="P50" i="10"/>
  <c r="S50" i="10" s="1"/>
  <c r="W53" i="10"/>
  <c r="Y53" i="10" s="1"/>
  <c r="O53" i="10"/>
  <c r="R53" i="10" s="1"/>
  <c r="U53" i="10" s="1"/>
  <c r="X56" i="10"/>
  <c r="P56" i="10"/>
  <c r="S56" i="10" s="1"/>
  <c r="N56" i="10"/>
  <c r="Q56" i="10" s="1"/>
  <c r="N68" i="10"/>
  <c r="Q68" i="10" s="1"/>
  <c r="O68" i="10"/>
  <c r="R68" i="10" s="1"/>
  <c r="U68" i="10" s="1"/>
  <c r="W68" i="10"/>
  <c r="Y68" i="10" s="1"/>
  <c r="X72" i="10"/>
  <c r="W78" i="10"/>
  <c r="X83" i="10"/>
  <c r="N92" i="10"/>
  <c r="Q92" i="10" s="1"/>
  <c r="O92" i="10"/>
  <c r="R92" i="10" s="1"/>
  <c r="U92" i="10" s="1"/>
  <c r="W92" i="10"/>
  <c r="Y92" i="10" s="1"/>
  <c r="W96" i="10"/>
  <c r="Y96" i="10" s="1"/>
  <c r="N96" i="10"/>
  <c r="Q96" i="10" s="1"/>
  <c r="O96" i="10"/>
  <c r="R96" i="10" s="1"/>
  <c r="U96" i="10" s="1"/>
  <c r="W104" i="10"/>
  <c r="Y104" i="10" s="1"/>
  <c r="O104" i="10"/>
  <c r="R104" i="10" s="1"/>
  <c r="U104" i="10" s="1"/>
  <c r="N104" i="10"/>
  <c r="Q104" i="10" s="1"/>
  <c r="P104" i="10"/>
  <c r="S104" i="10" s="1"/>
  <c r="X129" i="10"/>
  <c r="P129" i="10"/>
  <c r="S129" i="10" s="1"/>
  <c r="O129" i="10"/>
  <c r="R129" i="10" s="1"/>
  <c r="U129" i="10" s="1"/>
  <c r="W129" i="10"/>
  <c r="N129" i="10"/>
  <c r="Q129" i="10" s="1"/>
  <c r="W57" i="10"/>
  <c r="Y57" i="10" s="1"/>
  <c r="X66" i="10"/>
  <c r="Y66" i="10" s="1"/>
  <c r="P66" i="10"/>
  <c r="S66" i="10" s="1"/>
  <c r="W67" i="10"/>
  <c r="Y67" i="10" s="1"/>
  <c r="O67" i="10"/>
  <c r="R67" i="10" s="1"/>
  <c r="U67" i="10" s="1"/>
  <c r="N67" i="10"/>
  <c r="Q67" i="10" s="1"/>
  <c r="X74" i="10"/>
  <c r="P74" i="10"/>
  <c r="S74" i="10" s="1"/>
  <c r="N74" i="10"/>
  <c r="Q74" i="10" s="1"/>
  <c r="W79" i="10"/>
  <c r="Y79" i="10" s="1"/>
  <c r="O79" i="10"/>
  <c r="R79" i="10" s="1"/>
  <c r="U79" i="10" s="1"/>
  <c r="N79" i="10"/>
  <c r="Q79" i="10" s="1"/>
  <c r="N84" i="10"/>
  <c r="Q84" i="10" s="1"/>
  <c r="O84" i="10"/>
  <c r="R84" i="10" s="1"/>
  <c r="U84" i="10" s="1"/>
  <c r="W84" i="10"/>
  <c r="Y84" i="10" s="1"/>
  <c r="N88" i="10"/>
  <c r="Q88" i="10" s="1"/>
  <c r="O88" i="10"/>
  <c r="R88" i="10" s="1"/>
  <c r="U88" i="10" s="1"/>
  <c r="W88" i="10"/>
  <c r="Y88" i="10" s="1"/>
  <c r="X115" i="10"/>
  <c r="P115" i="10"/>
  <c r="S115" i="10" s="1"/>
  <c r="W115" i="10"/>
  <c r="Y115" i="10" s="1"/>
  <c r="O115" i="10"/>
  <c r="R115" i="10" s="1"/>
  <c r="U115" i="10" s="1"/>
  <c r="N115" i="10"/>
  <c r="Q115" i="10" s="1"/>
  <c r="N51" i="10"/>
  <c r="Q51" i="10" s="1"/>
  <c r="N57" i="10"/>
  <c r="Q57" i="10" s="1"/>
  <c r="N64" i="10"/>
  <c r="Q64" i="10" s="1"/>
  <c r="O64" i="10"/>
  <c r="R64" i="10" s="1"/>
  <c r="U64" i="10" s="1"/>
  <c r="W64" i="10"/>
  <c r="Y64" i="10" s="1"/>
  <c r="N66" i="10"/>
  <c r="Q66" i="10" s="1"/>
  <c r="P67" i="10"/>
  <c r="S67" i="10" s="1"/>
  <c r="X71" i="10"/>
  <c r="O74" i="10"/>
  <c r="R74" i="10" s="1"/>
  <c r="U74" i="10" s="1"/>
  <c r="X76" i="10"/>
  <c r="P79" i="10"/>
  <c r="S79" i="10" s="1"/>
  <c r="W82" i="10"/>
  <c r="P84" i="10"/>
  <c r="S84" i="10" s="1"/>
  <c r="P88" i="10"/>
  <c r="S88" i="10" s="1"/>
  <c r="X86" i="10"/>
  <c r="P86" i="10"/>
  <c r="S86" i="10" s="1"/>
  <c r="T86" i="10" s="1"/>
  <c r="V86" i="10" s="1"/>
  <c r="W86" i="10"/>
  <c r="Y86" i="10" s="1"/>
  <c r="X90" i="10"/>
  <c r="P90" i="10"/>
  <c r="S90" i="10" s="1"/>
  <c r="T90" i="10" s="1"/>
  <c r="V90" i="10" s="1"/>
  <c r="W90" i="10"/>
  <c r="X94" i="10"/>
  <c r="P94" i="10"/>
  <c r="S94" i="10" s="1"/>
  <c r="T94" i="10" s="1"/>
  <c r="V94" i="10" s="1"/>
  <c r="W94" i="10"/>
  <c r="X103" i="10"/>
  <c r="P103" i="10"/>
  <c r="S103" i="10" s="1"/>
  <c r="W103" i="10"/>
  <c r="Y103" i="10" s="1"/>
  <c r="O103" i="10"/>
  <c r="R103" i="10" s="1"/>
  <c r="U103" i="10" s="1"/>
  <c r="N123" i="10"/>
  <c r="Q123" i="10" s="1"/>
  <c r="P123" i="10"/>
  <c r="S123" i="10" s="1"/>
  <c r="X143" i="10"/>
  <c r="O143" i="10"/>
  <c r="R143" i="10" s="1"/>
  <c r="U143" i="10" s="1"/>
  <c r="W143" i="10"/>
  <c r="N143" i="10"/>
  <c r="Q143" i="10" s="1"/>
  <c r="N86" i="10"/>
  <c r="Q86" i="10" s="1"/>
  <c r="N90" i="10"/>
  <c r="Q90" i="10" s="1"/>
  <c r="N94" i="10"/>
  <c r="Q94" i="10" s="1"/>
  <c r="N103" i="10"/>
  <c r="Q103" i="10" s="1"/>
  <c r="W112" i="10"/>
  <c r="Y112" i="10" s="1"/>
  <c r="O112" i="10"/>
  <c r="R112" i="10" s="1"/>
  <c r="U112" i="10" s="1"/>
  <c r="N112" i="10"/>
  <c r="Q112" i="10" s="1"/>
  <c r="O123" i="10"/>
  <c r="R123" i="10" s="1"/>
  <c r="U123" i="10" s="1"/>
  <c r="N131" i="10"/>
  <c r="Q131" i="10" s="1"/>
  <c r="P131" i="10"/>
  <c r="S131" i="10" s="1"/>
  <c r="P143" i="10"/>
  <c r="S143" i="10" s="1"/>
  <c r="W149" i="10"/>
  <c r="Y149" i="10" s="1"/>
  <c r="O149" i="10"/>
  <c r="R149" i="10" s="1"/>
  <c r="U149" i="10" s="1"/>
  <c r="N149" i="10"/>
  <c r="Q149" i="10" s="1"/>
  <c r="P149" i="10"/>
  <c r="S149" i="10" s="1"/>
  <c r="X99" i="10"/>
  <c r="P99" i="10"/>
  <c r="S99" i="10" s="1"/>
  <c r="W99" i="10"/>
  <c r="O99" i="10"/>
  <c r="R99" i="10" s="1"/>
  <c r="U99" i="10" s="1"/>
  <c r="P130" i="10"/>
  <c r="S130" i="10" s="1"/>
  <c r="X130" i="10"/>
  <c r="O130" i="10"/>
  <c r="R130" i="10" s="1"/>
  <c r="U130" i="10" s="1"/>
  <c r="X149" i="10"/>
  <c r="P138" i="10"/>
  <c r="S138" i="10" s="1"/>
  <c r="X138" i="10"/>
  <c r="O138" i="10"/>
  <c r="R138" i="10" s="1"/>
  <c r="U138" i="10" s="1"/>
  <c r="O61" i="10"/>
  <c r="R61" i="10" s="1"/>
  <c r="U61" i="10" s="1"/>
  <c r="X107" i="10"/>
  <c r="P107" i="10"/>
  <c r="S107" i="10" s="1"/>
  <c r="W107" i="10"/>
  <c r="Y107" i="10" s="1"/>
  <c r="O107" i="10"/>
  <c r="R107" i="10" s="1"/>
  <c r="U107" i="10" s="1"/>
  <c r="X121" i="10"/>
  <c r="P121" i="10"/>
  <c r="S121" i="10" s="1"/>
  <c r="O121" i="10"/>
  <c r="R121" i="10" s="1"/>
  <c r="U121" i="10" s="1"/>
  <c r="W121" i="10"/>
  <c r="Y121" i="10" s="1"/>
  <c r="N121" i="10"/>
  <c r="Q121" i="10" s="1"/>
  <c r="X123" i="10"/>
  <c r="W131" i="10"/>
  <c r="Y131" i="10" s="1"/>
  <c r="N138" i="10"/>
  <c r="Q138" i="10" s="1"/>
  <c r="X156" i="10"/>
  <c r="Y156" i="10" s="1"/>
  <c r="N156" i="10"/>
  <c r="Q156" i="10" s="1"/>
  <c r="P156" i="10"/>
  <c r="S156" i="10" s="1"/>
  <c r="O156" i="10"/>
  <c r="R156" i="10" s="1"/>
  <c r="U156" i="10" s="1"/>
  <c r="X135" i="10"/>
  <c r="O135" i="10"/>
  <c r="R135" i="10" s="1"/>
  <c r="U135" i="10" s="1"/>
  <c r="W135" i="10"/>
  <c r="Y135" i="10" s="1"/>
  <c r="N135" i="10"/>
  <c r="Q135" i="10" s="1"/>
  <c r="X137" i="10"/>
  <c r="P137" i="10"/>
  <c r="S137" i="10" s="1"/>
  <c r="O137" i="10"/>
  <c r="R137" i="10" s="1"/>
  <c r="U137" i="10" s="1"/>
  <c r="W137" i="10"/>
  <c r="N137" i="10"/>
  <c r="Q137" i="10" s="1"/>
  <c r="P102" i="10"/>
  <c r="S102" i="10" s="1"/>
  <c r="T102" i="10" s="1"/>
  <c r="V102" i="10" s="1"/>
  <c r="P110" i="10"/>
  <c r="S110" i="10" s="1"/>
  <c r="T110" i="10" s="1"/>
  <c r="V110" i="10" s="1"/>
  <c r="P118" i="10"/>
  <c r="S118" i="10" s="1"/>
  <c r="W134" i="10"/>
  <c r="Y134" i="10" s="1"/>
  <c r="O134" i="10"/>
  <c r="R134" i="10" s="1"/>
  <c r="U134" i="10" s="1"/>
  <c r="N145" i="10"/>
  <c r="Q145" i="10" s="1"/>
  <c r="W146" i="10"/>
  <c r="Y146" i="10" s="1"/>
  <c r="W150" i="10"/>
  <c r="Y150" i="10" s="1"/>
  <c r="O150" i="10"/>
  <c r="R150" i="10" s="1"/>
  <c r="U150" i="10" s="1"/>
  <c r="X150" i="10"/>
  <c r="W157" i="10"/>
  <c r="Y157" i="10" s="1"/>
  <c r="O157" i="10"/>
  <c r="R157" i="10" s="1"/>
  <c r="U157" i="10" s="1"/>
  <c r="X157" i="10"/>
  <c r="O163" i="10"/>
  <c r="R163" i="10" s="1"/>
  <c r="U163" i="10" s="1"/>
  <c r="O170" i="10"/>
  <c r="R170" i="10" s="1"/>
  <c r="U170" i="10" s="1"/>
  <c r="W171" i="10"/>
  <c r="N177" i="10"/>
  <c r="Q177" i="10" s="1"/>
  <c r="W178" i="10"/>
  <c r="Y178" i="10" s="1"/>
  <c r="W182" i="10"/>
  <c r="Y182" i="10" s="1"/>
  <c r="O182" i="10"/>
  <c r="R182" i="10" s="1"/>
  <c r="U182" i="10" s="1"/>
  <c r="W189" i="10"/>
  <c r="Y189" i="10" s="1"/>
  <c r="O189" i="10"/>
  <c r="R189" i="10" s="1"/>
  <c r="U189" i="10" s="1"/>
  <c r="N189" i="10"/>
  <c r="Q189" i="10" s="1"/>
  <c r="N196" i="10"/>
  <c r="Q196" i="10" s="1"/>
  <c r="X196" i="10"/>
  <c r="P196" i="10"/>
  <c r="S196" i="10" s="1"/>
  <c r="Y213" i="10"/>
  <c r="X146" i="10"/>
  <c r="X153" i="10"/>
  <c r="P153" i="10"/>
  <c r="S153" i="10" s="1"/>
  <c r="W153" i="10"/>
  <c r="P163" i="10"/>
  <c r="S163" i="10" s="1"/>
  <c r="P170" i="10"/>
  <c r="S170" i="10" s="1"/>
  <c r="X171" i="10"/>
  <c r="X178" i="10"/>
  <c r="O196" i="10"/>
  <c r="R196" i="10" s="1"/>
  <c r="U196" i="10" s="1"/>
  <c r="W158" i="10"/>
  <c r="O158" i="10"/>
  <c r="R158" i="10" s="1"/>
  <c r="U158" i="10" s="1"/>
  <c r="X158" i="10"/>
  <c r="W165" i="10"/>
  <c r="Y165" i="10" s="1"/>
  <c r="O165" i="10"/>
  <c r="R165" i="10" s="1"/>
  <c r="U165" i="10" s="1"/>
  <c r="X165" i="10"/>
  <c r="W172" i="10"/>
  <c r="Y172" i="10" s="1"/>
  <c r="W198" i="10"/>
  <c r="Y198" i="10" s="1"/>
  <c r="O198" i="10"/>
  <c r="R198" i="10" s="1"/>
  <c r="U198" i="10" s="1"/>
  <c r="N198" i="10"/>
  <c r="Q198" i="10" s="1"/>
  <c r="N204" i="10"/>
  <c r="Q204" i="10" s="1"/>
  <c r="X204" i="10"/>
  <c r="P204" i="10"/>
  <c r="S204" i="10" s="1"/>
  <c r="X206" i="10"/>
  <c r="P206" i="10"/>
  <c r="S206" i="10" s="1"/>
  <c r="W206" i="10"/>
  <c r="Y206" i="10" s="1"/>
  <c r="O206" i="10"/>
  <c r="R206" i="10" s="1"/>
  <c r="U206" i="10" s="1"/>
  <c r="N206" i="10"/>
  <c r="Q206" i="10" s="1"/>
  <c r="X147" i="10"/>
  <c r="Y147" i="10" s="1"/>
  <c r="X154" i="10"/>
  <c r="Y154" i="10" s="1"/>
  <c r="N158" i="10"/>
  <c r="Q158" i="10" s="1"/>
  <c r="X161" i="10"/>
  <c r="P161" i="10"/>
  <c r="S161" i="10" s="1"/>
  <c r="W161" i="10"/>
  <c r="N165" i="10"/>
  <c r="Q165" i="10" s="1"/>
  <c r="N172" i="10"/>
  <c r="Q172" i="10" s="1"/>
  <c r="X172" i="10"/>
  <c r="X179" i="10"/>
  <c r="Y179" i="10" s="1"/>
  <c r="N188" i="10"/>
  <c r="Q188" i="10" s="1"/>
  <c r="X188" i="10"/>
  <c r="P188" i="10"/>
  <c r="S188" i="10" s="1"/>
  <c r="P198" i="10"/>
  <c r="S198" i="10" s="1"/>
  <c r="O204" i="10"/>
  <c r="R204" i="10" s="1"/>
  <c r="U204" i="10" s="1"/>
  <c r="P98" i="10"/>
  <c r="S98" i="10" s="1"/>
  <c r="P106" i="10"/>
  <c r="S106" i="10" s="1"/>
  <c r="T106" i="10" s="1"/>
  <c r="V106" i="10" s="1"/>
  <c r="P114" i="10"/>
  <c r="S114" i="10" s="1"/>
  <c r="T114" i="10" s="1"/>
  <c r="V114" i="10" s="1"/>
  <c r="W126" i="10"/>
  <c r="Y126" i="10" s="1"/>
  <c r="O126" i="10"/>
  <c r="R126" i="10" s="1"/>
  <c r="W142" i="10"/>
  <c r="Y142" i="10" s="1"/>
  <c r="O142" i="10"/>
  <c r="R142" i="10" s="1"/>
  <c r="U142" i="10" s="1"/>
  <c r="O147" i="10"/>
  <c r="R147" i="10" s="1"/>
  <c r="U147" i="10" s="1"/>
  <c r="O154" i="10"/>
  <c r="R154" i="10" s="1"/>
  <c r="U154" i="10" s="1"/>
  <c r="W155" i="10"/>
  <c r="Y155" i="10" s="1"/>
  <c r="P158" i="10"/>
  <c r="S158" i="10" s="1"/>
  <c r="N161" i="10"/>
  <c r="Q161" i="10" s="1"/>
  <c r="W162" i="10"/>
  <c r="P165" i="10"/>
  <c r="S165" i="10" s="1"/>
  <c r="W166" i="10"/>
  <c r="O166" i="10"/>
  <c r="R166" i="10" s="1"/>
  <c r="U166" i="10" s="1"/>
  <c r="X166" i="10"/>
  <c r="O172" i="10"/>
  <c r="R172" i="10" s="1"/>
  <c r="U172" i="10" s="1"/>
  <c r="W173" i="10"/>
  <c r="O173" i="10"/>
  <c r="R173" i="10" s="1"/>
  <c r="U173" i="10" s="1"/>
  <c r="X173" i="10"/>
  <c r="O179" i="10"/>
  <c r="R179" i="10" s="1"/>
  <c r="U179" i="10" s="1"/>
  <c r="O188" i="10"/>
  <c r="R188" i="10" s="1"/>
  <c r="U188" i="10" s="1"/>
  <c r="X189" i="10"/>
  <c r="W196" i="10"/>
  <c r="T200" i="10"/>
  <c r="V200" i="10" s="1"/>
  <c r="P147" i="10"/>
  <c r="S147" i="10" s="1"/>
  <c r="P154" i="10"/>
  <c r="S154" i="10" s="1"/>
  <c r="X155" i="10"/>
  <c r="O161" i="10"/>
  <c r="R161" i="10" s="1"/>
  <c r="U161" i="10" s="1"/>
  <c r="X162" i="10"/>
  <c r="X169" i="10"/>
  <c r="P169" i="10"/>
  <c r="S169" i="10" s="1"/>
  <c r="T169" i="10" s="1"/>
  <c r="V169" i="10" s="1"/>
  <c r="W169" i="10"/>
  <c r="P179" i="10"/>
  <c r="S179" i="10" s="1"/>
  <c r="W190" i="10"/>
  <c r="Y190" i="10" s="1"/>
  <c r="O190" i="10"/>
  <c r="R190" i="10" s="1"/>
  <c r="U190" i="10" s="1"/>
  <c r="N190" i="10"/>
  <c r="Q190" i="10" s="1"/>
  <c r="W197" i="10"/>
  <c r="Y197" i="10" s="1"/>
  <c r="O197" i="10"/>
  <c r="R197" i="10" s="1"/>
  <c r="U197" i="10" s="1"/>
  <c r="N197" i="10"/>
  <c r="Q197" i="10" s="1"/>
  <c r="W204" i="10"/>
  <c r="N212" i="10"/>
  <c r="Q212" i="10" s="1"/>
  <c r="X212" i="10"/>
  <c r="P212" i="10"/>
  <c r="S212" i="10" s="1"/>
  <c r="T212" i="10" s="1"/>
  <c r="V212" i="10" s="1"/>
  <c r="W212" i="10"/>
  <c r="W174" i="10"/>
  <c r="Y174" i="10" s="1"/>
  <c r="O174" i="10"/>
  <c r="R174" i="10" s="1"/>
  <c r="U174" i="10" s="1"/>
  <c r="X174" i="10"/>
  <c r="W181" i="10"/>
  <c r="Y181" i="10" s="1"/>
  <c r="O181" i="10"/>
  <c r="R181" i="10" s="1"/>
  <c r="U181" i="10" s="1"/>
  <c r="X181" i="10"/>
  <c r="X145" i="10"/>
  <c r="P145" i="10"/>
  <c r="S145" i="10" s="1"/>
  <c r="T145" i="10" s="1"/>
  <c r="V145" i="10" s="1"/>
  <c r="W145" i="10"/>
  <c r="Y145" i="10" s="1"/>
  <c r="X163" i="10"/>
  <c r="X170" i="10"/>
  <c r="N174" i="10"/>
  <c r="Q174" i="10" s="1"/>
  <c r="X177" i="10"/>
  <c r="P177" i="10"/>
  <c r="S177" i="10" s="1"/>
  <c r="T177" i="10" s="1"/>
  <c r="V177" i="10" s="1"/>
  <c r="W177" i="10"/>
  <c r="N181" i="10"/>
  <c r="Q181" i="10" s="1"/>
  <c r="O220" i="10"/>
  <c r="R220" i="10" s="1"/>
  <c r="U220" i="10" s="1"/>
  <c r="W220" i="10"/>
  <c r="Y220" i="10" s="1"/>
  <c r="O231" i="10"/>
  <c r="R231" i="10" s="1"/>
  <c r="U231" i="10" s="1"/>
  <c r="P232" i="10"/>
  <c r="S232" i="10" s="1"/>
  <c r="X248" i="10"/>
  <c r="P248" i="10"/>
  <c r="S248" i="10" s="1"/>
  <c r="W248" i="10"/>
  <c r="Y248" i="10" s="1"/>
  <c r="O248" i="10"/>
  <c r="R248" i="10" s="1"/>
  <c r="U248" i="10" s="1"/>
  <c r="W257" i="10"/>
  <c r="Y257" i="10" s="1"/>
  <c r="O257" i="10"/>
  <c r="R257" i="10" s="1"/>
  <c r="U257" i="10" s="1"/>
  <c r="N257" i="10"/>
  <c r="Q257" i="10" s="1"/>
  <c r="X264" i="10"/>
  <c r="P264" i="10"/>
  <c r="S264" i="10" s="1"/>
  <c r="W264" i="10"/>
  <c r="O264" i="10"/>
  <c r="R264" i="10" s="1"/>
  <c r="U264" i="10" s="1"/>
  <c r="N264" i="10"/>
  <c r="Q264" i="10" s="1"/>
  <c r="X268" i="10"/>
  <c r="P268" i="10"/>
  <c r="S268" i="10" s="1"/>
  <c r="W268" i="10"/>
  <c r="O268" i="10"/>
  <c r="R268" i="10" s="1"/>
  <c r="U268" i="10" s="1"/>
  <c r="Y271" i="10"/>
  <c r="N214" i="10"/>
  <c r="Q214" i="10" s="1"/>
  <c r="P220" i="10"/>
  <c r="S220" i="10" s="1"/>
  <c r="X220" i="10"/>
  <c r="N222" i="10"/>
  <c r="Q222" i="10" s="1"/>
  <c r="X236" i="10"/>
  <c r="P236" i="10"/>
  <c r="S236" i="10" s="1"/>
  <c r="W236" i="10"/>
  <c r="Y236" i="10" s="1"/>
  <c r="O236" i="10"/>
  <c r="R236" i="10" s="1"/>
  <c r="U236" i="10" s="1"/>
  <c r="W237" i="10"/>
  <c r="Y237" i="10" s="1"/>
  <c r="N237" i="10"/>
  <c r="Q237" i="10" s="1"/>
  <c r="N248" i="10"/>
  <c r="Q248" i="10" s="1"/>
  <c r="X256" i="10"/>
  <c r="P256" i="10"/>
  <c r="S256" i="10" s="1"/>
  <c r="W256" i="10"/>
  <c r="Y256" i="10" s="1"/>
  <c r="O256" i="10"/>
  <c r="R256" i="10" s="1"/>
  <c r="U256" i="10" s="1"/>
  <c r="P257" i="10"/>
  <c r="S257" i="10" s="1"/>
  <c r="N268" i="10"/>
  <c r="Q268" i="10" s="1"/>
  <c r="X272" i="10"/>
  <c r="P272" i="10"/>
  <c r="S272" i="10" s="1"/>
  <c r="W272" i="10"/>
  <c r="Y272" i="10" s="1"/>
  <c r="O272" i="10"/>
  <c r="R272" i="10" s="1"/>
  <c r="U272" i="10" s="1"/>
  <c r="N272" i="10"/>
  <c r="Q272" i="10" s="1"/>
  <c r="X276" i="10"/>
  <c r="P276" i="10"/>
  <c r="S276" i="10" s="1"/>
  <c r="W276" i="10"/>
  <c r="Y276" i="10" s="1"/>
  <c r="O276" i="10"/>
  <c r="R276" i="10" s="1"/>
  <c r="U276" i="10" s="1"/>
  <c r="P185" i="10"/>
  <c r="S185" i="10" s="1"/>
  <c r="N187" i="10"/>
  <c r="Q187" i="10" s="1"/>
  <c r="P193" i="10"/>
  <c r="S193" i="10" s="1"/>
  <c r="T193" i="10" s="1"/>
  <c r="V193" i="10" s="1"/>
  <c r="N195" i="10"/>
  <c r="Q195" i="10" s="1"/>
  <c r="P201" i="10"/>
  <c r="S201" i="10" s="1"/>
  <c r="N203" i="10"/>
  <c r="Q203" i="10" s="1"/>
  <c r="P209" i="10"/>
  <c r="S209" i="10" s="1"/>
  <c r="T209" i="10" s="1"/>
  <c r="V209" i="10" s="1"/>
  <c r="N211" i="10"/>
  <c r="Q211" i="10" s="1"/>
  <c r="O214" i="10"/>
  <c r="R214" i="10" s="1"/>
  <c r="U214" i="10" s="1"/>
  <c r="W214" i="10"/>
  <c r="Y214" i="10" s="1"/>
  <c r="P217" i="10"/>
  <c r="S217" i="10" s="1"/>
  <c r="N219" i="10"/>
  <c r="Q219" i="10" s="1"/>
  <c r="O222" i="10"/>
  <c r="R222" i="10" s="1"/>
  <c r="U222" i="10" s="1"/>
  <c r="W222" i="10"/>
  <c r="Y222" i="10" s="1"/>
  <c r="N236" i="10"/>
  <c r="Q236" i="10" s="1"/>
  <c r="O237" i="10"/>
  <c r="R237" i="10" s="1"/>
  <c r="U237" i="10" s="1"/>
  <c r="N256" i="10"/>
  <c r="Q256" i="10" s="1"/>
  <c r="N276" i="10"/>
  <c r="Q276" i="10" s="1"/>
  <c r="P214" i="10"/>
  <c r="S214" i="10" s="1"/>
  <c r="P222" i="10"/>
  <c r="S222" i="10" s="1"/>
  <c r="W245" i="10"/>
  <c r="Y245" i="10" s="1"/>
  <c r="O245" i="10"/>
  <c r="R245" i="10" s="1"/>
  <c r="U245" i="10" s="1"/>
  <c r="N245" i="10"/>
  <c r="Q245" i="10" s="1"/>
  <c r="W323" i="10"/>
  <c r="O323" i="10"/>
  <c r="R323" i="10" s="1"/>
  <c r="U323" i="10" s="1"/>
  <c r="P323" i="10"/>
  <c r="S323" i="10" s="1"/>
  <c r="N323" i="10"/>
  <c r="Q323" i="10" s="1"/>
  <c r="X323" i="10"/>
  <c r="P187" i="10"/>
  <c r="S187" i="10" s="1"/>
  <c r="T187" i="10" s="1"/>
  <c r="V187" i="10" s="1"/>
  <c r="P195" i="10"/>
  <c r="S195" i="10" s="1"/>
  <c r="P203" i="10"/>
  <c r="S203" i="10" s="1"/>
  <c r="N205" i="10"/>
  <c r="Q205" i="10" s="1"/>
  <c r="P211" i="10"/>
  <c r="S211" i="10" s="1"/>
  <c r="N213" i="10"/>
  <c r="Q213" i="10" s="1"/>
  <c r="P219" i="10"/>
  <c r="S219" i="10" s="1"/>
  <c r="N221" i="10"/>
  <c r="Q221" i="10" s="1"/>
  <c r="X244" i="10"/>
  <c r="P244" i="10"/>
  <c r="S244" i="10" s="1"/>
  <c r="W244" i="10"/>
  <c r="Y244" i="10" s="1"/>
  <c r="O244" i="10"/>
  <c r="R244" i="10" s="1"/>
  <c r="U244" i="10" s="1"/>
  <c r="P245" i="10"/>
  <c r="S245" i="10" s="1"/>
  <c r="W253" i="10"/>
  <c r="Y253" i="10" s="1"/>
  <c r="O253" i="10"/>
  <c r="R253" i="10" s="1"/>
  <c r="U253" i="10" s="1"/>
  <c r="N253" i="10"/>
  <c r="Q253" i="10" s="1"/>
  <c r="N186" i="10"/>
  <c r="Q186" i="10" s="1"/>
  <c r="N194" i="10"/>
  <c r="Q194" i="10" s="1"/>
  <c r="N202" i="10"/>
  <c r="Q202" i="10" s="1"/>
  <c r="O205" i="10"/>
  <c r="R205" i="10" s="1"/>
  <c r="U205" i="10" s="1"/>
  <c r="N210" i="10"/>
  <c r="Q210" i="10" s="1"/>
  <c r="O213" i="10"/>
  <c r="R213" i="10" s="1"/>
  <c r="U213" i="10" s="1"/>
  <c r="N218" i="10"/>
  <c r="Q218" i="10" s="1"/>
  <c r="O221" i="10"/>
  <c r="R221" i="10" s="1"/>
  <c r="U221" i="10" s="1"/>
  <c r="X228" i="10"/>
  <c r="P228" i="10"/>
  <c r="S228" i="10" s="1"/>
  <c r="W228" i="10"/>
  <c r="O228" i="10"/>
  <c r="R228" i="10" s="1"/>
  <c r="U228" i="10" s="1"/>
  <c r="N244" i="10"/>
  <c r="Q244" i="10" s="1"/>
  <c r="X252" i="10"/>
  <c r="P252" i="10"/>
  <c r="S252" i="10" s="1"/>
  <c r="W252" i="10"/>
  <c r="Y252" i="10" s="1"/>
  <c r="O252" i="10"/>
  <c r="R252" i="10" s="1"/>
  <c r="U252" i="10" s="1"/>
  <c r="P253" i="10"/>
  <c r="S253" i="10" s="1"/>
  <c r="X257" i="10"/>
  <c r="W265" i="10"/>
  <c r="Y265" i="10" s="1"/>
  <c r="O265" i="10"/>
  <c r="R265" i="10" s="1"/>
  <c r="U265" i="10" s="1"/>
  <c r="N265" i="10"/>
  <c r="Q265" i="10" s="1"/>
  <c r="X231" i="10"/>
  <c r="Y231" i="10" s="1"/>
  <c r="P231" i="10"/>
  <c r="S231" i="10" s="1"/>
  <c r="W232" i="10"/>
  <c r="Y232" i="10" s="1"/>
  <c r="O232" i="10"/>
  <c r="R232" i="10" s="1"/>
  <c r="U232" i="10" s="1"/>
  <c r="W241" i="10"/>
  <c r="Y241" i="10" s="1"/>
  <c r="O241" i="10"/>
  <c r="R241" i="10" s="1"/>
  <c r="U241" i="10" s="1"/>
  <c r="N241" i="10"/>
  <c r="Q241" i="10" s="1"/>
  <c r="X260" i="10"/>
  <c r="P260" i="10"/>
  <c r="S260" i="10" s="1"/>
  <c r="W260" i="10"/>
  <c r="Y260" i="10" s="1"/>
  <c r="O260" i="10"/>
  <c r="R260" i="10" s="1"/>
  <c r="U260" i="10" s="1"/>
  <c r="W273" i="10"/>
  <c r="Y273" i="10" s="1"/>
  <c r="O273" i="10"/>
  <c r="R273" i="10" s="1"/>
  <c r="U273" i="10" s="1"/>
  <c r="N273" i="10"/>
  <c r="Q273" i="10" s="1"/>
  <c r="P186" i="10"/>
  <c r="S186" i="10" s="1"/>
  <c r="T186" i="10" s="1"/>
  <c r="V186" i="10" s="1"/>
  <c r="P194" i="10"/>
  <c r="S194" i="10" s="1"/>
  <c r="T194" i="10" s="1"/>
  <c r="V194" i="10" s="1"/>
  <c r="P202" i="10"/>
  <c r="S202" i="10" s="1"/>
  <c r="P210" i="10"/>
  <c r="S210" i="10" s="1"/>
  <c r="P218" i="10"/>
  <c r="S218" i="10" s="1"/>
  <c r="W225" i="10"/>
  <c r="Y225" i="10" s="1"/>
  <c r="N231" i="10"/>
  <c r="Q231" i="10" s="1"/>
  <c r="N232" i="10"/>
  <c r="Q232" i="10" s="1"/>
  <c r="W233" i="10"/>
  <c r="Y233" i="10" s="1"/>
  <c r="O233" i="10"/>
  <c r="R233" i="10" s="1"/>
  <c r="U233" i="10" s="1"/>
  <c r="N233" i="10"/>
  <c r="Q233" i="10" s="1"/>
  <c r="X237" i="10"/>
  <c r="X240" i="10"/>
  <c r="P240" i="10"/>
  <c r="S240" i="10" s="1"/>
  <c r="W240" i="10"/>
  <c r="Y240" i="10" s="1"/>
  <c r="O240" i="10"/>
  <c r="R240" i="10" s="1"/>
  <c r="U240" i="10" s="1"/>
  <c r="P241" i="10"/>
  <c r="S241" i="10" s="1"/>
  <c r="W249" i="10"/>
  <c r="Y249" i="10" s="1"/>
  <c r="O249" i="10"/>
  <c r="R249" i="10" s="1"/>
  <c r="U249" i="10" s="1"/>
  <c r="N249" i="10"/>
  <c r="Q249" i="10" s="1"/>
  <c r="N260" i="10"/>
  <c r="Q260" i="10" s="1"/>
  <c r="P273" i="10"/>
  <c r="S273" i="10" s="1"/>
  <c r="P239" i="10"/>
  <c r="S239" i="10" s="1"/>
  <c r="P247" i="10"/>
  <c r="S247" i="10" s="1"/>
  <c r="T247" i="10" s="1"/>
  <c r="V247" i="10" s="1"/>
  <c r="P255" i="10"/>
  <c r="S255" i="10" s="1"/>
  <c r="T255" i="10" s="1"/>
  <c r="V255" i="10" s="1"/>
  <c r="P263" i="10"/>
  <c r="S263" i="10" s="1"/>
  <c r="P271" i="10"/>
  <c r="S271" i="10" s="1"/>
  <c r="T271" i="10" s="1"/>
  <c r="V271" i="10" s="1"/>
  <c r="P282" i="10"/>
  <c r="S282" i="10" s="1"/>
  <c r="T282" i="10" s="1"/>
  <c r="V282" i="10" s="1"/>
  <c r="P286" i="10"/>
  <c r="S286" i="10" s="1"/>
  <c r="P290" i="10"/>
  <c r="S290" i="10" s="1"/>
  <c r="P294" i="10"/>
  <c r="S294" i="10" s="1"/>
  <c r="T294" i="10" s="1"/>
  <c r="V294" i="10" s="1"/>
  <c r="W307" i="10"/>
  <c r="Y307" i="10" s="1"/>
  <c r="X280" i="10"/>
  <c r="P280" i="10"/>
  <c r="S280" i="10" s="1"/>
  <c r="X296" i="10"/>
  <c r="P296" i="10"/>
  <c r="S296" i="10" s="1"/>
  <c r="T296" i="10" s="1"/>
  <c r="V296" i="10" s="1"/>
  <c r="N299" i="10"/>
  <c r="Q299" i="10" s="1"/>
  <c r="X284" i="10"/>
  <c r="P284" i="10"/>
  <c r="S284" i="10" s="1"/>
  <c r="W284" i="10"/>
  <c r="Y284" i="10" s="1"/>
  <c r="X288" i="10"/>
  <c r="P288" i="10"/>
  <c r="S288" i="10" s="1"/>
  <c r="W288" i="10"/>
  <c r="Y288" i="10" s="1"/>
  <c r="X292" i="10"/>
  <c r="P292" i="10"/>
  <c r="S292" i="10" s="1"/>
  <c r="W292" i="10"/>
  <c r="Y292" i="10" s="1"/>
  <c r="N284" i="10"/>
  <c r="Q284" i="10" s="1"/>
  <c r="N288" i="10"/>
  <c r="Q288" i="10" s="1"/>
  <c r="N292" i="10"/>
  <c r="Q292" i="10" s="1"/>
  <c r="P227" i="10"/>
  <c r="S227" i="10" s="1"/>
  <c r="P235" i="10"/>
  <c r="S235" i="10" s="1"/>
  <c r="T235" i="10" s="1"/>
  <c r="V235" i="10" s="1"/>
  <c r="P243" i="10"/>
  <c r="S243" i="10" s="1"/>
  <c r="T243" i="10" s="1"/>
  <c r="V243" i="10" s="1"/>
  <c r="P251" i="10"/>
  <c r="S251" i="10" s="1"/>
  <c r="T251" i="10" s="1"/>
  <c r="V251" i="10" s="1"/>
  <c r="P259" i="10"/>
  <c r="S259" i="10" s="1"/>
  <c r="N261" i="10"/>
  <c r="Q261" i="10" s="1"/>
  <c r="P267" i="10"/>
  <c r="S267" i="10" s="1"/>
  <c r="N269" i="10"/>
  <c r="Q269" i="10" s="1"/>
  <c r="P275" i="10"/>
  <c r="S275" i="10" s="1"/>
  <c r="T275" i="10" s="1"/>
  <c r="V275" i="10" s="1"/>
  <c r="N277" i="10"/>
  <c r="Q277" i="10" s="1"/>
  <c r="W281" i="10"/>
  <c r="Y281" i="10" s="1"/>
  <c r="O281" i="10"/>
  <c r="R281" i="10" s="1"/>
  <c r="U281" i="10" s="1"/>
  <c r="X281" i="10"/>
  <c r="O284" i="10"/>
  <c r="R284" i="10" s="1"/>
  <c r="U284" i="10" s="1"/>
  <c r="W285" i="10"/>
  <c r="Y285" i="10" s="1"/>
  <c r="O285" i="10"/>
  <c r="R285" i="10" s="1"/>
  <c r="U285" i="10" s="1"/>
  <c r="X285" i="10"/>
  <c r="O288" i="10"/>
  <c r="R288" i="10" s="1"/>
  <c r="U288" i="10" s="1"/>
  <c r="W289" i="10"/>
  <c r="Y289" i="10" s="1"/>
  <c r="O289" i="10"/>
  <c r="R289" i="10" s="1"/>
  <c r="U289" i="10" s="1"/>
  <c r="X289" i="10"/>
  <c r="O292" i="10"/>
  <c r="R292" i="10" s="1"/>
  <c r="U292" i="10" s="1"/>
  <c r="W293" i="10"/>
  <c r="Y293" i="10" s="1"/>
  <c r="O293" i="10"/>
  <c r="R293" i="10" s="1"/>
  <c r="U293" i="10" s="1"/>
  <c r="X293" i="10"/>
  <c r="T313" i="10"/>
  <c r="V313" i="10" s="1"/>
  <c r="W315" i="10"/>
  <c r="Y315" i="10" s="1"/>
  <c r="O315" i="10"/>
  <c r="R315" i="10" s="1"/>
  <c r="U315" i="10" s="1"/>
  <c r="P315" i="10"/>
  <c r="S315" i="10" s="1"/>
  <c r="N315" i="10"/>
  <c r="Q315" i="10" s="1"/>
  <c r="X315" i="10"/>
  <c r="O261" i="10"/>
  <c r="R261" i="10" s="1"/>
  <c r="U261" i="10" s="1"/>
  <c r="O269" i="10"/>
  <c r="R269" i="10" s="1"/>
  <c r="O277" i="10"/>
  <c r="R277" i="10" s="1"/>
  <c r="U277" i="10" s="1"/>
  <c r="W282" i="10"/>
  <c r="Y282" i="10" s="1"/>
  <c r="W286" i="10"/>
  <c r="W290" i="10"/>
  <c r="Y290" i="10" s="1"/>
  <c r="W294" i="10"/>
  <c r="Y294" i="10" s="1"/>
  <c r="O307" i="10"/>
  <c r="R307" i="10" s="1"/>
  <c r="U307" i="10" s="1"/>
  <c r="P307" i="10"/>
  <c r="S307" i="10" s="1"/>
  <c r="X282" i="10"/>
  <c r="X286" i="10"/>
  <c r="X290" i="10"/>
  <c r="X294" i="10"/>
  <c r="X303" i="10"/>
  <c r="P303" i="10"/>
  <c r="S303" i="10" s="1"/>
  <c r="W303" i="10"/>
  <c r="Y303" i="10" s="1"/>
  <c r="O303" i="10"/>
  <c r="R303" i="10" s="1"/>
  <c r="U303" i="10" s="1"/>
  <c r="N303" i="10"/>
  <c r="Q303" i="10" s="1"/>
  <c r="X311" i="10"/>
  <c r="P311" i="10"/>
  <c r="S311" i="10" s="1"/>
  <c r="W311" i="10"/>
  <c r="Y311" i="10" s="1"/>
  <c r="O311" i="10"/>
  <c r="R311" i="10" s="1"/>
  <c r="U311" i="10" s="1"/>
  <c r="N311" i="10"/>
  <c r="Q311" i="10" s="1"/>
  <c r="X322" i="10"/>
  <c r="P322" i="10"/>
  <c r="S322" i="10" s="1"/>
  <c r="O322" i="10"/>
  <c r="R322" i="10" s="1"/>
  <c r="U322" i="10" s="1"/>
  <c r="N322" i="10"/>
  <c r="Q322" i="10" s="1"/>
  <c r="W322" i="10"/>
  <c r="W300" i="10"/>
  <c r="Y300" i="10" s="1"/>
  <c r="O300" i="10"/>
  <c r="R300" i="10" s="1"/>
  <c r="U300" i="10" s="1"/>
  <c r="N300" i="10"/>
  <c r="Q300" i="10" s="1"/>
  <c r="N304" i="10"/>
  <c r="Q304" i="10" s="1"/>
  <c r="X304" i="10"/>
  <c r="Y304" i="10" s="1"/>
  <c r="W308" i="10"/>
  <c r="Y308" i="10" s="1"/>
  <c r="O308" i="10"/>
  <c r="R308" i="10" s="1"/>
  <c r="U308" i="10" s="1"/>
  <c r="N308" i="10"/>
  <c r="Q308" i="10" s="1"/>
  <c r="N312" i="10"/>
  <c r="Q312" i="10" s="1"/>
  <c r="X312" i="10"/>
  <c r="W320" i="10"/>
  <c r="X327" i="10"/>
  <c r="P327" i="10"/>
  <c r="S327" i="10" s="1"/>
  <c r="W327" i="10"/>
  <c r="O327" i="10"/>
  <c r="R327" i="10" s="1"/>
  <c r="U327" i="10" s="1"/>
  <c r="P336" i="10"/>
  <c r="S336" i="10" s="1"/>
  <c r="N338" i="10"/>
  <c r="Q338" i="10" s="1"/>
  <c r="N339" i="10"/>
  <c r="Q339" i="10" s="1"/>
  <c r="W340" i="10"/>
  <c r="Y340" i="10" s="1"/>
  <c r="O340" i="10"/>
  <c r="R340" i="10" s="1"/>
  <c r="U340" i="10" s="1"/>
  <c r="N340" i="10"/>
  <c r="Q340" i="10" s="1"/>
  <c r="W352" i="10"/>
  <c r="Y352" i="10" s="1"/>
  <c r="X364" i="10"/>
  <c r="P364" i="10"/>
  <c r="S364" i="10" s="1"/>
  <c r="W364" i="10"/>
  <c r="Y364" i="10" s="1"/>
  <c r="O364" i="10"/>
  <c r="R364" i="10" s="1"/>
  <c r="U364" i="10" s="1"/>
  <c r="N364" i="10"/>
  <c r="Q364" i="10" s="1"/>
  <c r="W301" i="10"/>
  <c r="Y301" i="10" s="1"/>
  <c r="O304" i="10"/>
  <c r="R304" i="10" s="1"/>
  <c r="U304" i="10" s="1"/>
  <c r="W309" i="10"/>
  <c r="Y309" i="10" s="1"/>
  <c r="O312" i="10"/>
  <c r="R312" i="10" s="1"/>
  <c r="U312" i="10" s="1"/>
  <c r="X320" i="10"/>
  <c r="X330" i="10"/>
  <c r="Y330" i="10" s="1"/>
  <c r="P330" i="10"/>
  <c r="S330" i="10" s="1"/>
  <c r="W331" i="10"/>
  <c r="Y331" i="10" s="1"/>
  <c r="O331" i="10"/>
  <c r="R331" i="10" s="1"/>
  <c r="U331" i="10" s="1"/>
  <c r="P340" i="10"/>
  <c r="S340" i="10" s="1"/>
  <c r="X352" i="10"/>
  <c r="X362" i="10"/>
  <c r="P362" i="10"/>
  <c r="S362" i="10" s="1"/>
  <c r="T362" i="10" s="1"/>
  <c r="V362" i="10" s="1"/>
  <c r="X319" i="10"/>
  <c r="P319" i="10"/>
  <c r="S319" i="10" s="1"/>
  <c r="W319" i="10"/>
  <c r="O319" i="10"/>
  <c r="R319" i="10" s="1"/>
  <c r="U319" i="10" s="1"/>
  <c r="W332" i="10"/>
  <c r="Y332" i="10" s="1"/>
  <c r="O332" i="10"/>
  <c r="R332" i="10" s="1"/>
  <c r="U332" i="10" s="1"/>
  <c r="N332" i="10"/>
  <c r="Q332" i="10" s="1"/>
  <c r="X351" i="10"/>
  <c r="P351" i="10"/>
  <c r="S351" i="10" s="1"/>
  <c r="W351" i="10"/>
  <c r="O351" i="10"/>
  <c r="R351" i="10" s="1"/>
  <c r="U351" i="10" s="1"/>
  <c r="N370" i="10"/>
  <c r="Q370" i="10" s="1"/>
  <c r="X370" i="10"/>
  <c r="P370" i="10"/>
  <c r="S370" i="10" s="1"/>
  <c r="T370" i="10" s="1"/>
  <c r="V370" i="10" s="1"/>
  <c r="X354" i="10"/>
  <c r="P354" i="10"/>
  <c r="S354" i="10" s="1"/>
  <c r="X356" i="10"/>
  <c r="P356" i="10"/>
  <c r="S356" i="10" s="1"/>
  <c r="W356" i="10"/>
  <c r="O356" i="10"/>
  <c r="R356" i="10" s="1"/>
  <c r="U356" i="10" s="1"/>
  <c r="N356" i="10"/>
  <c r="Q356" i="10" s="1"/>
  <c r="X359" i="10"/>
  <c r="P359" i="10"/>
  <c r="S359" i="10" s="1"/>
  <c r="W359" i="10"/>
  <c r="Y359" i="10" s="1"/>
  <c r="O359" i="10"/>
  <c r="R359" i="10" s="1"/>
  <c r="U359" i="10" s="1"/>
  <c r="X298" i="10"/>
  <c r="P298" i="10"/>
  <c r="S298" i="10" s="1"/>
  <c r="T298" i="10" s="1"/>
  <c r="V298" i="10" s="1"/>
  <c r="W298" i="10"/>
  <c r="X306" i="10"/>
  <c r="P306" i="10"/>
  <c r="S306" i="10" s="1"/>
  <c r="T306" i="10" s="1"/>
  <c r="V306" i="10" s="1"/>
  <c r="W306" i="10"/>
  <c r="X314" i="10"/>
  <c r="P314" i="10"/>
  <c r="S314" i="10" s="1"/>
  <c r="T314" i="10" s="1"/>
  <c r="V314" i="10" s="1"/>
  <c r="W314" i="10"/>
  <c r="P320" i="10"/>
  <c r="S320" i="10" s="1"/>
  <c r="W324" i="10"/>
  <c r="Y324" i="10" s="1"/>
  <c r="O324" i="10"/>
  <c r="R324" i="10" s="1"/>
  <c r="U324" i="10" s="1"/>
  <c r="N324" i="10"/>
  <c r="Q324" i="10" s="1"/>
  <c r="W336" i="10"/>
  <c r="Y336" i="10" s="1"/>
  <c r="X343" i="10"/>
  <c r="P343" i="10"/>
  <c r="S343" i="10" s="1"/>
  <c r="W343" i="10"/>
  <c r="O343" i="10"/>
  <c r="R343" i="10" s="1"/>
  <c r="U343" i="10" s="1"/>
  <c r="P352" i="10"/>
  <c r="S352" i="10" s="1"/>
  <c r="N354" i="10"/>
  <c r="Q354" i="10" s="1"/>
  <c r="N359" i="10"/>
  <c r="Q359" i="10" s="1"/>
  <c r="T366" i="10"/>
  <c r="V366" i="10" s="1"/>
  <c r="X346" i="10"/>
  <c r="Y346" i="10" s="1"/>
  <c r="P346" i="10"/>
  <c r="S346" i="10" s="1"/>
  <c r="W347" i="10"/>
  <c r="Y347" i="10" s="1"/>
  <c r="O347" i="10"/>
  <c r="R347" i="10" s="1"/>
  <c r="U347" i="10" s="1"/>
  <c r="O354" i="10"/>
  <c r="R354" i="10" s="1"/>
  <c r="U354" i="10" s="1"/>
  <c r="X368" i="10"/>
  <c r="P368" i="10"/>
  <c r="S368" i="10" s="1"/>
  <c r="N368" i="10"/>
  <c r="Q368" i="10" s="1"/>
  <c r="X372" i="10"/>
  <c r="P372" i="10"/>
  <c r="S372" i="10" s="1"/>
  <c r="W372" i="10"/>
  <c r="Y372" i="10" s="1"/>
  <c r="O372" i="10"/>
  <c r="R372" i="10" s="1"/>
  <c r="U372" i="10" s="1"/>
  <c r="N372" i="10"/>
  <c r="Q372" i="10" s="1"/>
  <c r="W316" i="10"/>
  <c r="Y316" i="10" s="1"/>
  <c r="O316" i="10"/>
  <c r="R316" i="10" s="1"/>
  <c r="U316" i="10" s="1"/>
  <c r="N316" i="10"/>
  <c r="Q316" i="10" s="1"/>
  <c r="X335" i="10"/>
  <c r="P335" i="10"/>
  <c r="S335" i="10" s="1"/>
  <c r="W335" i="10"/>
  <c r="O335" i="10"/>
  <c r="R335" i="10" s="1"/>
  <c r="U335" i="10" s="1"/>
  <c r="N346" i="10"/>
  <c r="Q346" i="10" s="1"/>
  <c r="N347" i="10"/>
  <c r="Q347" i="10" s="1"/>
  <c r="W348" i="10"/>
  <c r="Y348" i="10" s="1"/>
  <c r="O348" i="10"/>
  <c r="R348" i="10" s="1"/>
  <c r="U348" i="10" s="1"/>
  <c r="N348" i="10"/>
  <c r="Q348" i="10" s="1"/>
  <c r="O368" i="10"/>
  <c r="R368" i="10" s="1"/>
  <c r="U368" i="10" s="1"/>
  <c r="N388" i="10"/>
  <c r="Q388" i="10" s="1"/>
  <c r="P388" i="10"/>
  <c r="S388" i="10" s="1"/>
  <c r="X388" i="10"/>
  <c r="O388" i="10"/>
  <c r="R388" i="10" s="1"/>
  <c r="U388" i="10" s="1"/>
  <c r="U412" i="10"/>
  <c r="P316" i="10"/>
  <c r="S316" i="10" s="1"/>
  <c r="N335" i="10"/>
  <c r="Q335" i="10" s="1"/>
  <c r="O336" i="10"/>
  <c r="R336" i="10" s="1"/>
  <c r="U336" i="10" s="1"/>
  <c r="X338" i="10"/>
  <c r="P338" i="10"/>
  <c r="S338" i="10" s="1"/>
  <c r="T338" i="10" s="1"/>
  <c r="V338" i="10" s="1"/>
  <c r="W339" i="10"/>
  <c r="Y339" i="10" s="1"/>
  <c r="O339" i="10"/>
  <c r="R339" i="10" s="1"/>
  <c r="U339" i="10" s="1"/>
  <c r="O346" i="10"/>
  <c r="R346" i="10" s="1"/>
  <c r="U346" i="10" s="1"/>
  <c r="P347" i="10"/>
  <c r="S347" i="10" s="1"/>
  <c r="P348" i="10"/>
  <c r="S348" i="10" s="1"/>
  <c r="P379" i="10"/>
  <c r="S379" i="10" s="1"/>
  <c r="X379" i="10"/>
  <c r="O379" i="10"/>
  <c r="R379" i="10" s="1"/>
  <c r="U379" i="10" s="1"/>
  <c r="W379" i="10"/>
  <c r="Y379" i="10" s="1"/>
  <c r="N379" i="10"/>
  <c r="Q379" i="10" s="1"/>
  <c r="W388" i="10"/>
  <c r="O367" i="10"/>
  <c r="R367" i="10" s="1"/>
  <c r="U367" i="10" s="1"/>
  <c r="W367" i="10"/>
  <c r="Y367" i="10" s="1"/>
  <c r="O375" i="10"/>
  <c r="R375" i="10" s="1"/>
  <c r="U375" i="10" s="1"/>
  <c r="W375" i="10"/>
  <c r="Y375" i="10" s="1"/>
  <c r="O381" i="10"/>
  <c r="R381" i="10" s="1"/>
  <c r="U381" i="10" s="1"/>
  <c r="X381" i="10"/>
  <c r="X386" i="10"/>
  <c r="P386" i="10"/>
  <c r="S386" i="10" s="1"/>
  <c r="T386" i="10" s="1"/>
  <c r="V386" i="10" s="1"/>
  <c r="X392" i="10"/>
  <c r="X396" i="10"/>
  <c r="X400" i="10"/>
  <c r="X404" i="10"/>
  <c r="X408" i="10"/>
  <c r="X422" i="10"/>
  <c r="Y422" i="10" s="1"/>
  <c r="P422" i="10"/>
  <c r="S422" i="10" s="1"/>
  <c r="N422" i="10"/>
  <c r="Q422" i="10" s="1"/>
  <c r="O422" i="10"/>
  <c r="R422" i="10" s="1"/>
  <c r="U422" i="10" s="1"/>
  <c r="P367" i="10"/>
  <c r="S367" i="10" s="1"/>
  <c r="P375" i="10"/>
  <c r="S375" i="10" s="1"/>
  <c r="T375" i="10" s="1"/>
  <c r="V375" i="10" s="1"/>
  <c r="N377" i="10"/>
  <c r="Q377" i="10" s="1"/>
  <c r="N384" i="10"/>
  <c r="Q384" i="10" s="1"/>
  <c r="N386" i="10"/>
  <c r="Q386" i="10" s="1"/>
  <c r="W386" i="10"/>
  <c r="O392" i="10"/>
  <c r="R392" i="10" s="1"/>
  <c r="U392" i="10" s="1"/>
  <c r="O396" i="10"/>
  <c r="R396" i="10" s="1"/>
  <c r="U396" i="10" s="1"/>
  <c r="O400" i="10"/>
  <c r="R400" i="10" s="1"/>
  <c r="U400" i="10" s="1"/>
  <c r="T433" i="10"/>
  <c r="V433" i="10" s="1"/>
  <c r="W380" i="10"/>
  <c r="O355" i="10"/>
  <c r="R355" i="10" s="1"/>
  <c r="U355" i="10" s="1"/>
  <c r="O363" i="10"/>
  <c r="R363" i="10" s="1"/>
  <c r="U363" i="10" s="1"/>
  <c r="O371" i="10"/>
  <c r="R371" i="10" s="1"/>
  <c r="U371" i="10" s="1"/>
  <c r="N376" i="10"/>
  <c r="Q376" i="10" s="1"/>
  <c r="X378" i="10"/>
  <c r="Y378" i="10" s="1"/>
  <c r="P378" i="10"/>
  <c r="S378" i="10" s="1"/>
  <c r="T378" i="10" s="1"/>
  <c r="V378" i="10" s="1"/>
  <c r="O380" i="10"/>
  <c r="R380" i="10" s="1"/>
  <c r="U380" i="10" s="1"/>
  <c r="X380" i="10"/>
  <c r="N387" i="10"/>
  <c r="Q387" i="10" s="1"/>
  <c r="W387" i="10"/>
  <c r="Y387" i="10" s="1"/>
  <c r="X390" i="10"/>
  <c r="P390" i="10"/>
  <c r="S390" i="10" s="1"/>
  <c r="T390" i="10" s="1"/>
  <c r="V390" i="10" s="1"/>
  <c r="W390" i="10"/>
  <c r="Y390" i="10" s="1"/>
  <c r="X394" i="10"/>
  <c r="P394" i="10"/>
  <c r="S394" i="10" s="1"/>
  <c r="T394" i="10" s="1"/>
  <c r="V394" i="10" s="1"/>
  <c r="W394" i="10"/>
  <c r="X398" i="10"/>
  <c r="P398" i="10"/>
  <c r="S398" i="10" s="1"/>
  <c r="T398" i="10" s="1"/>
  <c r="V398" i="10" s="1"/>
  <c r="W398" i="10"/>
  <c r="Y398" i="10" s="1"/>
  <c r="X402" i="10"/>
  <c r="P402" i="10"/>
  <c r="S402" i="10" s="1"/>
  <c r="T402" i="10" s="1"/>
  <c r="V402" i="10" s="1"/>
  <c r="W402" i="10"/>
  <c r="X406" i="10"/>
  <c r="P406" i="10"/>
  <c r="S406" i="10" s="1"/>
  <c r="T406" i="10" s="1"/>
  <c r="V406" i="10" s="1"/>
  <c r="W406" i="10"/>
  <c r="Y406" i="10" s="1"/>
  <c r="X414" i="10"/>
  <c r="Y414" i="10" s="1"/>
  <c r="P414" i="10"/>
  <c r="S414" i="10" s="1"/>
  <c r="O414" i="10"/>
  <c r="R414" i="10" s="1"/>
  <c r="U414" i="10" s="1"/>
  <c r="Y417" i="10"/>
  <c r="T425" i="10"/>
  <c r="V425" i="10" s="1"/>
  <c r="W383" i="10"/>
  <c r="Y383" i="10" s="1"/>
  <c r="O383" i="10"/>
  <c r="R383" i="10" s="1"/>
  <c r="U383" i="10" s="1"/>
  <c r="X430" i="10"/>
  <c r="P430" i="10"/>
  <c r="S430" i="10" s="1"/>
  <c r="N430" i="10"/>
  <c r="Q430" i="10" s="1"/>
  <c r="O430" i="10"/>
  <c r="R430" i="10" s="1"/>
  <c r="U430" i="10" s="1"/>
  <c r="U445" i="10"/>
  <c r="P376" i="10"/>
  <c r="S376" i="10" s="1"/>
  <c r="N383" i="10"/>
  <c r="Q383" i="10" s="1"/>
  <c r="X383" i="10"/>
  <c r="W391" i="10"/>
  <c r="Y391" i="10" s="1"/>
  <c r="O391" i="10"/>
  <c r="R391" i="10" s="1"/>
  <c r="U391" i="10" s="1"/>
  <c r="X391" i="10"/>
  <c r="W395" i="10"/>
  <c r="O395" i="10"/>
  <c r="R395" i="10" s="1"/>
  <c r="U395" i="10" s="1"/>
  <c r="X395" i="10"/>
  <c r="W399" i="10"/>
  <c r="Y399" i="10" s="1"/>
  <c r="O399" i="10"/>
  <c r="R399" i="10" s="1"/>
  <c r="U399" i="10" s="1"/>
  <c r="X399" i="10"/>
  <c r="W403" i="10"/>
  <c r="Y403" i="10" s="1"/>
  <c r="O403" i="10"/>
  <c r="R403" i="10" s="1"/>
  <c r="U403" i="10" s="1"/>
  <c r="X403" i="10"/>
  <c r="W407" i="10"/>
  <c r="Y407" i="10" s="1"/>
  <c r="O407" i="10"/>
  <c r="R407" i="10" s="1"/>
  <c r="U407" i="10" s="1"/>
  <c r="X407" i="10"/>
  <c r="X411" i="10"/>
  <c r="Y411" i="10" s="1"/>
  <c r="P411" i="10"/>
  <c r="S411" i="10" s="1"/>
  <c r="O411" i="10"/>
  <c r="R411" i="10" s="1"/>
  <c r="U411" i="10" s="1"/>
  <c r="N415" i="10"/>
  <c r="Q415" i="10" s="1"/>
  <c r="X415" i="10"/>
  <c r="X419" i="10"/>
  <c r="P419" i="10"/>
  <c r="S419" i="10" s="1"/>
  <c r="W419" i="10"/>
  <c r="Y419" i="10" s="1"/>
  <c r="O419" i="10"/>
  <c r="R419" i="10" s="1"/>
  <c r="U419" i="10" s="1"/>
  <c r="N423" i="10"/>
  <c r="Q423" i="10" s="1"/>
  <c r="X423" i="10"/>
  <c r="X427" i="10"/>
  <c r="P427" i="10"/>
  <c r="S427" i="10" s="1"/>
  <c r="W427" i="10"/>
  <c r="Y427" i="10" s="1"/>
  <c r="O427" i="10"/>
  <c r="R427" i="10" s="1"/>
  <c r="U427" i="10" s="1"/>
  <c r="N431" i="10"/>
  <c r="Q431" i="10" s="1"/>
  <c r="X431" i="10"/>
  <c r="Y431" i="10" s="1"/>
  <c r="X435" i="10"/>
  <c r="P435" i="10"/>
  <c r="S435" i="10" s="1"/>
  <c r="W435" i="10"/>
  <c r="O435" i="10"/>
  <c r="R435" i="10" s="1"/>
  <c r="U435" i="10" s="1"/>
  <c r="N439" i="10"/>
  <c r="Q439" i="10" s="1"/>
  <c r="X439" i="10"/>
  <c r="X443" i="10"/>
  <c r="P443" i="10"/>
  <c r="S443" i="10" s="1"/>
  <c r="W443" i="10"/>
  <c r="O443" i="10"/>
  <c r="R443" i="10" s="1"/>
  <c r="U443" i="10" s="1"/>
  <c r="W468" i="10"/>
  <c r="Y468" i="10" s="1"/>
  <c r="P468" i="10"/>
  <c r="S468" i="10" s="1"/>
  <c r="O468" i="10"/>
  <c r="R468" i="10" s="1"/>
  <c r="U468" i="10" s="1"/>
  <c r="N468" i="10"/>
  <c r="Q468" i="10" s="1"/>
  <c r="O415" i="10"/>
  <c r="R415" i="10" s="1"/>
  <c r="U415" i="10" s="1"/>
  <c r="N419" i="10"/>
  <c r="Q419" i="10" s="1"/>
  <c r="O423" i="10"/>
  <c r="R423" i="10" s="1"/>
  <c r="U423" i="10" s="1"/>
  <c r="N427" i="10"/>
  <c r="Q427" i="10" s="1"/>
  <c r="O431" i="10"/>
  <c r="R431" i="10" s="1"/>
  <c r="U431" i="10" s="1"/>
  <c r="N435" i="10"/>
  <c r="Q435" i="10" s="1"/>
  <c r="O439" i="10"/>
  <c r="R439" i="10" s="1"/>
  <c r="U439" i="10" s="1"/>
  <c r="N443" i="10"/>
  <c r="Q443" i="10" s="1"/>
  <c r="X468" i="10"/>
  <c r="P415" i="10"/>
  <c r="S415" i="10" s="1"/>
  <c r="W416" i="10"/>
  <c r="Y416" i="10" s="1"/>
  <c r="O416" i="10"/>
  <c r="R416" i="10" s="1"/>
  <c r="U416" i="10" s="1"/>
  <c r="N416" i="10"/>
  <c r="Q416" i="10" s="1"/>
  <c r="P423" i="10"/>
  <c r="S423" i="10" s="1"/>
  <c r="W424" i="10"/>
  <c r="Y424" i="10" s="1"/>
  <c r="O424" i="10"/>
  <c r="R424" i="10" s="1"/>
  <c r="U424" i="10" s="1"/>
  <c r="N424" i="10"/>
  <c r="Q424" i="10" s="1"/>
  <c r="P431" i="10"/>
  <c r="S431" i="10" s="1"/>
  <c r="W432" i="10"/>
  <c r="Y432" i="10" s="1"/>
  <c r="O432" i="10"/>
  <c r="R432" i="10" s="1"/>
  <c r="U432" i="10" s="1"/>
  <c r="N432" i="10"/>
  <c r="Q432" i="10" s="1"/>
  <c r="P439" i="10"/>
  <c r="S439" i="10" s="1"/>
  <c r="W440" i="10"/>
  <c r="Y440" i="10" s="1"/>
  <c r="O440" i="10"/>
  <c r="R440" i="10" s="1"/>
  <c r="U440" i="10" s="1"/>
  <c r="N440" i="10"/>
  <c r="Q440" i="10" s="1"/>
  <c r="W425" i="10"/>
  <c r="Y425" i="10" s="1"/>
  <c r="T426" i="10"/>
  <c r="V426" i="10" s="1"/>
  <c r="W433" i="10"/>
  <c r="Y433" i="10" s="1"/>
  <c r="W441" i="10"/>
  <c r="Y441" i="10" s="1"/>
  <c r="T442" i="10"/>
  <c r="V442" i="10" s="1"/>
  <c r="X465" i="10"/>
  <c r="P465" i="10"/>
  <c r="S465" i="10" s="1"/>
  <c r="W465" i="10"/>
  <c r="Y465" i="10" s="1"/>
  <c r="O465" i="10"/>
  <c r="R465" i="10" s="1"/>
  <c r="U465" i="10" s="1"/>
  <c r="N465" i="10"/>
  <c r="Q465" i="10" s="1"/>
  <c r="N466" i="10"/>
  <c r="Q466" i="10" s="1"/>
  <c r="X466" i="10"/>
  <c r="W466" i="10"/>
  <c r="Y466" i="10" s="1"/>
  <c r="P466" i="10"/>
  <c r="S466" i="10" s="1"/>
  <c r="O466" i="10"/>
  <c r="R466" i="10" s="1"/>
  <c r="U466" i="10" s="1"/>
  <c r="X438" i="10"/>
  <c r="P438" i="10"/>
  <c r="S438" i="10" s="1"/>
  <c r="T438" i="10" s="1"/>
  <c r="V438" i="10" s="1"/>
  <c r="W438" i="10"/>
  <c r="X449" i="10"/>
  <c r="Y449" i="10" s="1"/>
  <c r="P449" i="10"/>
  <c r="S449" i="10" s="1"/>
  <c r="O449" i="10"/>
  <c r="R449" i="10" s="1"/>
  <c r="U449" i="10" s="1"/>
  <c r="N449" i="10"/>
  <c r="Q449" i="10" s="1"/>
  <c r="N438" i="10"/>
  <c r="Q438" i="10" s="1"/>
  <c r="P446" i="10"/>
  <c r="S446" i="10" s="1"/>
  <c r="T446" i="10" s="1"/>
  <c r="V446" i="10" s="1"/>
  <c r="W450" i="10"/>
  <c r="Y450" i="10" s="1"/>
  <c r="W467" i="10"/>
  <c r="Y467" i="10" s="1"/>
  <c r="O467" i="10"/>
  <c r="R467" i="10" s="1"/>
  <c r="U467" i="10" s="1"/>
  <c r="N467" i="10"/>
  <c r="Q467" i="10" s="1"/>
  <c r="X484" i="10"/>
  <c r="O484" i="10"/>
  <c r="R484" i="10" s="1"/>
  <c r="U484" i="10" s="1"/>
  <c r="W492" i="10"/>
  <c r="Y492" i="10" s="1"/>
  <c r="O492" i="10"/>
  <c r="R492" i="10" s="1"/>
  <c r="U492" i="10" s="1"/>
  <c r="P492" i="10"/>
  <c r="S492" i="10" s="1"/>
  <c r="X492" i="10"/>
  <c r="X499" i="10"/>
  <c r="P499" i="10"/>
  <c r="S499" i="10" s="1"/>
  <c r="W499" i="10"/>
  <c r="Y499" i="10" s="1"/>
  <c r="O499" i="10"/>
  <c r="R499" i="10" s="1"/>
  <c r="U499" i="10" s="1"/>
  <c r="N499" i="10"/>
  <c r="Q499" i="10" s="1"/>
  <c r="N450" i="10"/>
  <c r="Q450" i="10" s="1"/>
  <c r="X454" i="10"/>
  <c r="P454" i="10"/>
  <c r="S454" i="10" s="1"/>
  <c r="W454" i="10"/>
  <c r="O454" i="10"/>
  <c r="R454" i="10" s="1"/>
  <c r="U454" i="10" s="1"/>
  <c r="W458" i="10"/>
  <c r="P467" i="10"/>
  <c r="S467" i="10" s="1"/>
  <c r="X470" i="10"/>
  <c r="P470" i="10"/>
  <c r="S470" i="10" s="1"/>
  <c r="W470" i="10"/>
  <c r="O470" i="10"/>
  <c r="R470" i="10" s="1"/>
  <c r="U470" i="10" s="1"/>
  <c r="W474" i="10"/>
  <c r="Y474" i="10" s="1"/>
  <c r="X482" i="10"/>
  <c r="N484" i="10"/>
  <c r="Q484" i="10" s="1"/>
  <c r="N492" i="10"/>
  <c r="Q492" i="10" s="1"/>
  <c r="T493" i="10"/>
  <c r="V493" i="10" s="1"/>
  <c r="W483" i="10"/>
  <c r="Y483" i="10" s="1"/>
  <c r="O483" i="10"/>
  <c r="R483" i="10" s="1"/>
  <c r="U483" i="10" s="1"/>
  <c r="N483" i="10"/>
  <c r="Q483" i="10" s="1"/>
  <c r="W500" i="10"/>
  <c r="Y500" i="10" s="1"/>
  <c r="O500" i="10"/>
  <c r="R500" i="10" s="1"/>
  <c r="U500" i="10" s="1"/>
  <c r="N500" i="10"/>
  <c r="Q500" i="10" s="1"/>
  <c r="X500" i="10"/>
  <c r="W451" i="10"/>
  <c r="Y451" i="10" s="1"/>
  <c r="O451" i="10"/>
  <c r="R451" i="10" s="1"/>
  <c r="U451" i="10" s="1"/>
  <c r="N451" i="10"/>
  <c r="Q451" i="10" s="1"/>
  <c r="X457" i="10"/>
  <c r="P457" i="10"/>
  <c r="S457" i="10" s="1"/>
  <c r="T457" i="10" s="1"/>
  <c r="V457" i="10" s="1"/>
  <c r="X473" i="10"/>
  <c r="Y473" i="10" s="1"/>
  <c r="P473" i="10"/>
  <c r="S473" i="10" s="1"/>
  <c r="T473" i="10" s="1"/>
  <c r="V473" i="10" s="1"/>
  <c r="P483" i="10"/>
  <c r="S483" i="10" s="1"/>
  <c r="X495" i="10"/>
  <c r="P495" i="10"/>
  <c r="S495" i="10" s="1"/>
  <c r="W495" i="10"/>
  <c r="Y495" i="10" s="1"/>
  <c r="O495" i="10"/>
  <c r="R495" i="10" s="1"/>
  <c r="U495" i="10" s="1"/>
  <c r="N495" i="10"/>
  <c r="Q495" i="10" s="1"/>
  <c r="P500" i="10"/>
  <c r="S500" i="10" s="1"/>
  <c r="W452" i="10"/>
  <c r="Y452" i="10" s="1"/>
  <c r="W459" i="10"/>
  <c r="Y459" i="10" s="1"/>
  <c r="O459" i="10"/>
  <c r="R459" i="10" s="1"/>
  <c r="U459" i="10" s="1"/>
  <c r="N459" i="10"/>
  <c r="Q459" i="10" s="1"/>
  <c r="W475" i="10"/>
  <c r="Y475" i="10" s="1"/>
  <c r="O475" i="10"/>
  <c r="R475" i="10" s="1"/>
  <c r="U475" i="10" s="1"/>
  <c r="N475" i="10"/>
  <c r="Q475" i="10" s="1"/>
  <c r="N452" i="10"/>
  <c r="Q452" i="10" s="1"/>
  <c r="T458" i="10"/>
  <c r="V458" i="10" s="1"/>
  <c r="X462" i="10"/>
  <c r="P462" i="10"/>
  <c r="S462" i="10" s="1"/>
  <c r="W462" i="10"/>
  <c r="Y462" i="10" s="1"/>
  <c r="O462" i="10"/>
  <c r="R462" i="10" s="1"/>
  <c r="U462" i="10" s="1"/>
  <c r="N481" i="10"/>
  <c r="Q481" i="10" s="1"/>
  <c r="X481" i="10"/>
  <c r="P481" i="10"/>
  <c r="S481" i="10" s="1"/>
  <c r="T481" i="10" s="1"/>
  <c r="V481" i="10" s="1"/>
  <c r="X491" i="10"/>
  <c r="P491" i="10"/>
  <c r="S491" i="10" s="1"/>
  <c r="W491" i="10"/>
  <c r="Y491" i="10" s="1"/>
  <c r="O491" i="10"/>
  <c r="R491" i="10" s="1"/>
  <c r="U491" i="10" s="1"/>
  <c r="N513" i="10"/>
  <c r="Q513" i="10" s="1"/>
  <c r="X513" i="10"/>
  <c r="W513" i="10"/>
  <c r="Y513" i="10" s="1"/>
  <c r="P513" i="10"/>
  <c r="S513" i="10" s="1"/>
  <c r="O513" i="10"/>
  <c r="R513" i="10" s="1"/>
  <c r="U513" i="10" s="1"/>
  <c r="O478" i="10"/>
  <c r="R478" i="10" s="1"/>
  <c r="U478" i="10" s="1"/>
  <c r="W478" i="10"/>
  <c r="Y478" i="10" s="1"/>
  <c r="X488" i="10"/>
  <c r="W496" i="10"/>
  <c r="Y496" i="10" s="1"/>
  <c r="O496" i="10"/>
  <c r="R496" i="10" s="1"/>
  <c r="U496" i="10" s="1"/>
  <c r="N496" i="10"/>
  <c r="Q496" i="10" s="1"/>
  <c r="W508" i="10"/>
  <c r="Y508" i="10" s="1"/>
  <c r="O508" i="10"/>
  <c r="R508" i="10" s="1"/>
  <c r="U508" i="10" s="1"/>
  <c r="N456" i="10"/>
  <c r="Q456" i="10" s="1"/>
  <c r="N464" i="10"/>
  <c r="Q464" i="10" s="1"/>
  <c r="N472" i="10"/>
  <c r="Q472" i="10" s="1"/>
  <c r="P478" i="10"/>
  <c r="S478" i="10" s="1"/>
  <c r="N480" i="10"/>
  <c r="Q480" i="10" s="1"/>
  <c r="O488" i="10"/>
  <c r="R488" i="10" s="1"/>
  <c r="U488" i="10" s="1"/>
  <c r="W489" i="10"/>
  <c r="Y489" i="10" s="1"/>
  <c r="P496" i="10"/>
  <c r="S496" i="10" s="1"/>
  <c r="O497" i="10"/>
  <c r="R497" i="10" s="1"/>
  <c r="U497" i="10" s="1"/>
  <c r="W505" i="10"/>
  <c r="Y505" i="10" s="1"/>
  <c r="N508" i="10"/>
  <c r="Q508" i="10" s="1"/>
  <c r="X512" i="10"/>
  <c r="P512" i="10"/>
  <c r="S512" i="10" s="1"/>
  <c r="W512" i="10"/>
  <c r="Y512" i="10" s="1"/>
  <c r="O512" i="10"/>
  <c r="R512" i="10" s="1"/>
  <c r="U512" i="10" s="1"/>
  <c r="N512" i="10"/>
  <c r="Q512" i="10" s="1"/>
  <c r="X520" i="10"/>
  <c r="P520" i="10"/>
  <c r="S520" i="10" s="1"/>
  <c r="W520" i="10"/>
  <c r="Y520" i="10" s="1"/>
  <c r="O520" i="10"/>
  <c r="R520" i="10" s="1"/>
  <c r="U520" i="10" s="1"/>
  <c r="N520" i="10"/>
  <c r="Q520" i="10" s="1"/>
  <c r="X489" i="10"/>
  <c r="X505" i="10"/>
  <c r="X507" i="10"/>
  <c r="P507" i="10"/>
  <c r="S507" i="10" s="1"/>
  <c r="W507" i="10"/>
  <c r="O507" i="10"/>
  <c r="R507" i="10" s="1"/>
  <c r="U507" i="10" s="1"/>
  <c r="Y518" i="10"/>
  <c r="P456" i="10"/>
  <c r="S456" i="10" s="1"/>
  <c r="O461" i="10"/>
  <c r="R461" i="10" s="1"/>
  <c r="U461" i="10" s="1"/>
  <c r="P464" i="10"/>
  <c r="S464" i="10" s="1"/>
  <c r="T464" i="10" s="1"/>
  <c r="V464" i="10" s="1"/>
  <c r="O469" i="10"/>
  <c r="R469" i="10" s="1"/>
  <c r="U469" i="10" s="1"/>
  <c r="P472" i="10"/>
  <c r="S472" i="10" s="1"/>
  <c r="O477" i="10"/>
  <c r="R477" i="10" s="1"/>
  <c r="U477" i="10" s="1"/>
  <c r="P480" i="10"/>
  <c r="S480" i="10" s="1"/>
  <c r="T480" i="10" s="1"/>
  <c r="V480" i="10" s="1"/>
  <c r="O489" i="10"/>
  <c r="R489" i="10" s="1"/>
  <c r="N507" i="10"/>
  <c r="Q507" i="10" s="1"/>
  <c r="W516" i="10"/>
  <c r="Y516" i="10" s="1"/>
  <c r="O516" i="10"/>
  <c r="R516" i="10" s="1"/>
  <c r="U516" i="10" s="1"/>
  <c r="X528" i="10"/>
  <c r="P528" i="10"/>
  <c r="S528" i="10" s="1"/>
  <c r="W528" i="10"/>
  <c r="Y528" i="10" s="1"/>
  <c r="O528" i="10"/>
  <c r="R528" i="10" s="1"/>
  <c r="U528" i="10" s="1"/>
  <c r="N528" i="10"/>
  <c r="Q528" i="10" s="1"/>
  <c r="O505" i="10"/>
  <c r="R505" i="10" s="1"/>
  <c r="U505" i="10" s="1"/>
  <c r="X515" i="10"/>
  <c r="P515" i="10"/>
  <c r="S515" i="10" s="1"/>
  <c r="W515" i="10"/>
  <c r="Y515" i="10" s="1"/>
  <c r="O515" i="10"/>
  <c r="R515" i="10" s="1"/>
  <c r="U515" i="10" s="1"/>
  <c r="X524" i="10"/>
  <c r="P524" i="10"/>
  <c r="S524" i="10" s="1"/>
  <c r="W524" i="10"/>
  <c r="O524" i="10"/>
  <c r="R524" i="10" s="1"/>
  <c r="U524" i="10" s="1"/>
  <c r="N524" i="10"/>
  <c r="Q524" i="10" s="1"/>
  <c r="X487" i="10"/>
  <c r="P487" i="10"/>
  <c r="S487" i="10" s="1"/>
  <c r="T487" i="10" s="1"/>
  <c r="V487" i="10" s="1"/>
  <c r="W487" i="10"/>
  <c r="Y487" i="10" s="1"/>
  <c r="X504" i="10"/>
  <c r="P504" i="10"/>
  <c r="S504" i="10" s="1"/>
  <c r="W504" i="10"/>
  <c r="Y504" i="10" s="1"/>
  <c r="O504" i="10"/>
  <c r="R504" i="10" s="1"/>
  <c r="U504" i="10" s="1"/>
  <c r="N504" i="10"/>
  <c r="Q504" i="10" s="1"/>
  <c r="P505" i="10"/>
  <c r="S505" i="10" s="1"/>
  <c r="N515" i="10"/>
  <c r="Q515" i="10" s="1"/>
  <c r="W521" i="10"/>
  <c r="Y521" i="10" s="1"/>
  <c r="O521" i="10"/>
  <c r="R521" i="10" s="1"/>
  <c r="U521" i="10" s="1"/>
  <c r="N521" i="10"/>
  <c r="Q521" i="10" s="1"/>
  <c r="P486" i="10"/>
  <c r="S486" i="10" s="1"/>
  <c r="P494" i="10"/>
  <c r="S494" i="10" s="1"/>
  <c r="P502" i="10"/>
  <c r="S502" i="10" s="1"/>
  <c r="T502" i="10" s="1"/>
  <c r="V502" i="10" s="1"/>
  <c r="P510" i="10"/>
  <c r="S510" i="10" s="1"/>
  <c r="T510" i="10" s="1"/>
  <c r="V510" i="10" s="1"/>
  <c r="P518" i="10"/>
  <c r="S518" i="10" s="1"/>
  <c r="O523" i="10"/>
  <c r="R523" i="10" s="1"/>
  <c r="U523" i="10" s="1"/>
  <c r="W523" i="10"/>
  <c r="Y523" i="10" s="1"/>
  <c r="P526" i="10"/>
  <c r="S526" i="10" s="1"/>
  <c r="T526" i="10" s="1"/>
  <c r="V526" i="10" s="1"/>
  <c r="O531" i="10"/>
  <c r="R531" i="10" s="1"/>
  <c r="U531" i="10" s="1"/>
  <c r="W531" i="10"/>
  <c r="Y531" i="10" s="1"/>
  <c r="P534" i="10"/>
  <c r="S534" i="10" s="1"/>
  <c r="N536" i="10"/>
  <c r="Q536" i="10" s="1"/>
  <c r="O539" i="10"/>
  <c r="R539" i="10" s="1"/>
  <c r="U539" i="10" s="1"/>
  <c r="W539" i="10"/>
  <c r="Y539" i="10" s="1"/>
  <c r="P523" i="10"/>
  <c r="S523" i="10" s="1"/>
  <c r="P531" i="10"/>
  <c r="S531" i="10" s="1"/>
  <c r="O536" i="10"/>
  <c r="R536" i="10" s="1"/>
  <c r="U536" i="10" s="1"/>
  <c r="W536" i="10"/>
  <c r="Y536" i="10" s="1"/>
  <c r="P539" i="10"/>
  <c r="S539" i="10" s="1"/>
  <c r="P536" i="10"/>
  <c r="S536" i="10" s="1"/>
  <c r="N532" i="10"/>
  <c r="Q532" i="10" s="1"/>
  <c r="N540" i="10"/>
  <c r="Q540" i="10" s="1"/>
  <c r="P503" i="10"/>
  <c r="S503" i="10" s="1"/>
  <c r="P511" i="10"/>
  <c r="S511" i="10" s="1"/>
  <c r="T511" i="10" s="1"/>
  <c r="V511" i="10" s="1"/>
  <c r="P519" i="10"/>
  <c r="S519" i="10" s="1"/>
  <c r="P527" i="10"/>
  <c r="S527" i="10" s="1"/>
  <c r="N529" i="10"/>
  <c r="Q529" i="10" s="1"/>
  <c r="O532" i="10"/>
  <c r="R532" i="10" s="1"/>
  <c r="U532" i="10" s="1"/>
  <c r="W532" i="10"/>
  <c r="Y532" i="10" s="1"/>
  <c r="P535" i="10"/>
  <c r="S535" i="10" s="1"/>
  <c r="O540" i="10"/>
  <c r="R540" i="10" s="1"/>
  <c r="U540" i="10" s="1"/>
  <c r="W540" i="10"/>
  <c r="Y540" i="10" s="1"/>
  <c r="O529" i="10"/>
  <c r="R529" i="10" s="1"/>
  <c r="P532" i="10"/>
  <c r="S532" i="10" s="1"/>
  <c r="P540" i="10"/>
  <c r="S540" i="10" s="1"/>
  <c r="T533" i="10" l="1"/>
  <c r="V533" i="10" s="1"/>
  <c r="T410" i="10"/>
  <c r="V410" i="10" s="1"/>
  <c r="T342" i="10"/>
  <c r="V342" i="10" s="1"/>
  <c r="T341" i="10"/>
  <c r="V341" i="10" s="1"/>
  <c r="T456" i="10"/>
  <c r="V456" i="10" s="1"/>
  <c r="Y481" i="10"/>
  <c r="T202" i="10"/>
  <c r="V202" i="10" s="1"/>
  <c r="T153" i="10"/>
  <c r="V153" i="10" s="1"/>
  <c r="T164" i="10"/>
  <c r="V164" i="10" s="1"/>
  <c r="T131" i="10"/>
  <c r="V131" i="10" s="1"/>
  <c r="T56" i="10"/>
  <c r="V56" i="10" s="1"/>
  <c r="T506" i="10"/>
  <c r="V506" i="10" s="1"/>
  <c r="T55" i="10"/>
  <c r="V55" i="10" s="1"/>
  <c r="T320" i="10"/>
  <c r="V320" i="10" s="1"/>
  <c r="T162" i="10"/>
  <c r="V162" i="10" s="1"/>
  <c r="Y514" i="10"/>
  <c r="T482" i="10"/>
  <c r="V482" i="10" s="1"/>
  <c r="T530" i="10"/>
  <c r="V530" i="10" s="1"/>
  <c r="T85" i="10"/>
  <c r="V85" i="10" s="1"/>
  <c r="T185" i="10"/>
  <c r="V185" i="10" s="1"/>
  <c r="T31" i="10"/>
  <c r="V31" i="10" s="1"/>
  <c r="T423" i="10"/>
  <c r="V423" i="10" s="1"/>
  <c r="T69" i="10"/>
  <c r="V69" i="10" s="1"/>
  <c r="T412" i="10"/>
  <c r="V412" i="10" s="1"/>
  <c r="T514" i="10"/>
  <c r="V514" i="10" s="1"/>
  <c r="T413" i="10"/>
  <c r="V413" i="10" s="1"/>
  <c r="T97" i="10"/>
  <c r="V97" i="10" s="1"/>
  <c r="T192" i="10"/>
  <c r="V192" i="10" s="1"/>
  <c r="T223" i="10"/>
  <c r="V223" i="10" s="1"/>
  <c r="T226" i="10"/>
  <c r="V226" i="10" s="1"/>
  <c r="T25" i="10"/>
  <c r="V25" i="10" s="1"/>
  <c r="T62" i="10"/>
  <c r="V62" i="10" s="1"/>
  <c r="T146" i="10"/>
  <c r="V146" i="10" s="1"/>
  <c r="T534" i="10"/>
  <c r="V534" i="10" s="1"/>
  <c r="T519" i="10"/>
  <c r="V519" i="10" s="1"/>
  <c r="T376" i="10"/>
  <c r="V376" i="10" s="1"/>
  <c r="T227" i="10"/>
  <c r="V227" i="10" s="1"/>
  <c r="T263" i="10"/>
  <c r="V263" i="10" s="1"/>
  <c r="T124" i="10"/>
  <c r="V124" i="10" s="1"/>
  <c r="Y55" i="10"/>
  <c r="T278" i="10"/>
  <c r="V278" i="10" s="1"/>
  <c r="T220" i="10"/>
  <c r="V220" i="10" s="1"/>
  <c r="T8" i="10"/>
  <c r="V8" i="10" s="1"/>
  <c r="T290" i="10"/>
  <c r="V290" i="10" s="1"/>
  <c r="T203" i="10"/>
  <c r="V203" i="10" s="1"/>
  <c r="T93" i="10"/>
  <c r="V93" i="10" s="1"/>
  <c r="T498" i="10"/>
  <c r="V498" i="10" s="1"/>
  <c r="T535" i="10"/>
  <c r="V535" i="10" s="1"/>
  <c r="T537" i="10"/>
  <c r="V537" i="10" s="1"/>
  <c r="T218" i="10"/>
  <c r="V218" i="10" s="1"/>
  <c r="Y229" i="10"/>
  <c r="Y530" i="10"/>
  <c r="T503" i="10"/>
  <c r="V503" i="10" s="1"/>
  <c r="T494" i="10"/>
  <c r="V494" i="10" s="1"/>
  <c r="T32" i="10"/>
  <c r="V32" i="10" s="1"/>
  <c r="T291" i="10"/>
  <c r="V291" i="10" s="1"/>
  <c r="T180" i="10"/>
  <c r="V180" i="10" s="1"/>
  <c r="T133" i="10"/>
  <c r="V133" i="10" s="1"/>
  <c r="T189" i="10"/>
  <c r="V189" i="10" s="1"/>
  <c r="T171" i="10"/>
  <c r="V171" i="10" s="1"/>
  <c r="T262" i="10"/>
  <c r="V262" i="10" s="1"/>
  <c r="T274" i="10"/>
  <c r="V274" i="10" s="1"/>
  <c r="T439" i="10"/>
  <c r="V439" i="10" s="1"/>
  <c r="T468" i="10"/>
  <c r="V468" i="10" s="1"/>
  <c r="T347" i="10"/>
  <c r="V347" i="10" s="1"/>
  <c r="T178" i="10"/>
  <c r="V178" i="10" s="1"/>
  <c r="T305" i="10"/>
  <c r="V305" i="10" s="1"/>
  <c r="T357" i="10"/>
  <c r="V357" i="10" s="1"/>
  <c r="Y457" i="10"/>
  <c r="T7" i="10"/>
  <c r="V7" i="10" s="1"/>
  <c r="T168" i="10"/>
  <c r="V168" i="10" s="1"/>
  <c r="T155" i="10"/>
  <c r="V155" i="10" s="1"/>
  <c r="T259" i="10"/>
  <c r="V259" i="10" s="1"/>
  <c r="T253" i="10"/>
  <c r="V253" i="10" s="1"/>
  <c r="T88" i="10"/>
  <c r="V88" i="10" s="1"/>
  <c r="T452" i="10"/>
  <c r="V452" i="10" s="1"/>
  <c r="T286" i="10"/>
  <c r="V286" i="10" s="1"/>
  <c r="T207" i="10"/>
  <c r="V207" i="10" s="1"/>
  <c r="T538" i="10"/>
  <c r="V538" i="10" s="1"/>
  <c r="T210" i="10"/>
  <c r="V210" i="10" s="1"/>
  <c r="T279" i="10"/>
  <c r="V279" i="10" s="1"/>
  <c r="T98" i="10"/>
  <c r="V98" i="10" s="1"/>
  <c r="T70" i="10"/>
  <c r="V70" i="10" s="1"/>
  <c r="Y362" i="10"/>
  <c r="T120" i="10"/>
  <c r="V120" i="10" s="1"/>
  <c r="T330" i="10"/>
  <c r="V330" i="10" s="1"/>
  <c r="T508" i="10"/>
  <c r="V508" i="10" s="1"/>
  <c r="T239" i="10"/>
  <c r="V239" i="10" s="1"/>
  <c r="T80" i="10"/>
  <c r="V80" i="10" s="1"/>
  <c r="T65" i="10"/>
  <c r="V65" i="10" s="1"/>
  <c r="Y437" i="10"/>
  <c r="T92" i="10"/>
  <c r="V92" i="10" s="1"/>
  <c r="T156" i="10"/>
  <c r="V156" i="10" s="1"/>
  <c r="T280" i="10"/>
  <c r="V280" i="10" s="1"/>
  <c r="T201" i="10"/>
  <c r="V201" i="10" s="1"/>
  <c r="T215" i="10"/>
  <c r="V215" i="10" s="1"/>
  <c r="Y48" i="10"/>
  <c r="T24" i="10"/>
  <c r="V24" i="10" s="1"/>
  <c r="T328" i="10"/>
  <c r="V328" i="10" s="1"/>
  <c r="T118" i="10"/>
  <c r="V118" i="10" s="1"/>
  <c r="T513" i="10"/>
  <c r="V513" i="10" s="1"/>
  <c r="T297" i="10"/>
  <c r="V297" i="10" s="1"/>
  <c r="T302" i="10"/>
  <c r="V302" i="10" s="1"/>
  <c r="T19" i="10"/>
  <c r="V19" i="10" s="1"/>
  <c r="T184" i="10"/>
  <c r="V184" i="10" s="1"/>
  <c r="T15" i="10"/>
  <c r="V15" i="10" s="1"/>
  <c r="T408" i="10"/>
  <c r="V408" i="10" s="1"/>
  <c r="T191" i="10"/>
  <c r="V191" i="10" s="1"/>
  <c r="T81" i="10"/>
  <c r="V81" i="10" s="1"/>
  <c r="Y321" i="10"/>
  <c r="T128" i="10"/>
  <c r="V128" i="10" s="1"/>
  <c r="T325" i="10"/>
  <c r="V325" i="10" s="1"/>
  <c r="T219" i="10"/>
  <c r="V219" i="10" s="1"/>
  <c r="T518" i="10"/>
  <c r="V518" i="10" s="1"/>
  <c r="T472" i="10"/>
  <c r="V472" i="10" s="1"/>
  <c r="Y408" i="10"/>
  <c r="T354" i="10"/>
  <c r="V354" i="10" s="1"/>
  <c r="T299" i="10"/>
  <c r="V299" i="10" s="1"/>
  <c r="T211" i="10"/>
  <c r="V211" i="10" s="1"/>
  <c r="T208" i="10"/>
  <c r="V208" i="10" s="1"/>
  <c r="T132" i="10"/>
  <c r="V132" i="10" s="1"/>
  <c r="T176" i="10"/>
  <c r="V176" i="10" s="1"/>
  <c r="T52" i="10"/>
  <c r="V52" i="10" s="1"/>
  <c r="T77" i="10"/>
  <c r="V77" i="10" s="1"/>
  <c r="T418" i="10"/>
  <c r="V418" i="10" s="1"/>
  <c r="T91" i="10"/>
  <c r="V91" i="10" s="1"/>
  <c r="T539" i="10"/>
  <c r="V539" i="10" s="1"/>
  <c r="T478" i="10"/>
  <c r="V478" i="10" s="1"/>
  <c r="T465" i="10"/>
  <c r="V465" i="10" s="1"/>
  <c r="T463" i="10"/>
  <c r="V463" i="10" s="1"/>
  <c r="T367" i="10"/>
  <c r="V367" i="10" s="1"/>
  <c r="T387" i="10"/>
  <c r="V387" i="10" s="1"/>
  <c r="T225" i="10"/>
  <c r="V225" i="10" s="1"/>
  <c r="T377" i="10"/>
  <c r="V377" i="10" s="1"/>
  <c r="T429" i="10"/>
  <c r="V429" i="10" s="1"/>
  <c r="T216" i="10"/>
  <c r="V216" i="10" s="1"/>
  <c r="T267" i="10"/>
  <c r="V267" i="10" s="1"/>
  <c r="Y77" i="10"/>
  <c r="T397" i="10"/>
  <c r="V397" i="10" s="1"/>
  <c r="Y262" i="10"/>
  <c r="T455" i="10"/>
  <c r="V455" i="10" s="1"/>
  <c r="T486" i="10"/>
  <c r="V486" i="10" s="1"/>
  <c r="Y458" i="10"/>
  <c r="T348" i="10"/>
  <c r="V348" i="10" s="1"/>
  <c r="T352" i="10"/>
  <c r="V352" i="10" s="1"/>
  <c r="T340" i="10"/>
  <c r="V340" i="10" s="1"/>
  <c r="T310" i="10"/>
  <c r="V310" i="10" s="1"/>
  <c r="T217" i="10"/>
  <c r="V217" i="10" s="1"/>
  <c r="T256" i="10"/>
  <c r="V256" i="10" s="1"/>
  <c r="T13" i="10"/>
  <c r="V13" i="10" s="1"/>
  <c r="T270" i="10"/>
  <c r="V270" i="10" s="1"/>
  <c r="T258" i="10"/>
  <c r="V258" i="10" s="1"/>
  <c r="T501" i="10"/>
  <c r="V501" i="10" s="1"/>
  <c r="T195" i="10"/>
  <c r="V195" i="10" s="1"/>
  <c r="T527" i="10"/>
  <c r="V527" i="10" s="1"/>
  <c r="T499" i="10"/>
  <c r="V499" i="10" s="1"/>
  <c r="T422" i="10"/>
  <c r="V422" i="10" s="1"/>
  <c r="T335" i="10"/>
  <c r="V335" i="10" s="1"/>
  <c r="T372" i="10"/>
  <c r="V372" i="10" s="1"/>
  <c r="T334" i="10"/>
  <c r="V334" i="10" s="1"/>
  <c r="Y327" i="10"/>
  <c r="T229" i="10"/>
  <c r="V229" i="10" s="1"/>
  <c r="T107" i="10"/>
  <c r="V107" i="10" s="1"/>
  <c r="T67" i="10"/>
  <c r="V67" i="10" s="1"/>
  <c r="T74" i="10"/>
  <c r="V74" i="10" s="1"/>
  <c r="Y78" i="10"/>
  <c r="T40" i="10"/>
  <c r="V40" i="10" s="1"/>
  <c r="T113" i="10"/>
  <c r="V113" i="10" s="1"/>
  <c r="Y7" i="10"/>
  <c r="T199" i="10"/>
  <c r="V199" i="10" s="1"/>
  <c r="T523" i="10"/>
  <c r="V523" i="10" s="1"/>
  <c r="T434" i="10"/>
  <c r="V434" i="10" s="1"/>
  <c r="T316" i="10"/>
  <c r="V316" i="10" s="1"/>
  <c r="T245" i="10"/>
  <c r="V245" i="10" s="1"/>
  <c r="T479" i="10"/>
  <c r="V479" i="10" s="1"/>
  <c r="T437" i="10"/>
  <c r="V437" i="10" s="1"/>
  <c r="T373" i="10"/>
  <c r="V373" i="10" s="1"/>
  <c r="T384" i="10"/>
  <c r="V384" i="10" s="1"/>
  <c r="T337" i="10"/>
  <c r="V337" i="10" s="1"/>
  <c r="Y97" i="10"/>
  <c r="T17" i="10"/>
  <c r="V17" i="10" s="1"/>
  <c r="T250" i="10"/>
  <c r="V250" i="10" s="1"/>
  <c r="T160" i="10"/>
  <c r="V160" i="10" s="1"/>
  <c r="Y507" i="10"/>
  <c r="T231" i="10"/>
  <c r="V231" i="10" s="1"/>
  <c r="T104" i="10"/>
  <c r="V104" i="10" s="1"/>
  <c r="T224" i="10"/>
  <c r="V224" i="10" s="1"/>
  <c r="T326" i="10"/>
  <c r="V326" i="10" s="1"/>
  <c r="T500" i="10"/>
  <c r="V500" i="10" s="1"/>
  <c r="T236" i="10"/>
  <c r="V236" i="10" s="1"/>
  <c r="T264" i="10"/>
  <c r="V264" i="10" s="1"/>
  <c r="T143" i="10"/>
  <c r="V143" i="10" s="1"/>
  <c r="T33" i="10"/>
  <c r="V33" i="10" s="1"/>
  <c r="T57" i="10"/>
  <c r="V57" i="10" s="1"/>
  <c r="T522" i="10"/>
  <c r="V522" i="10" s="1"/>
  <c r="T491" i="10"/>
  <c r="V491" i="10" s="1"/>
  <c r="T495" i="10"/>
  <c r="V495" i="10" s="1"/>
  <c r="Y82" i="10"/>
  <c r="T183" i="10"/>
  <c r="V183" i="10" s="1"/>
  <c r="T428" i="10"/>
  <c r="V428" i="10" s="1"/>
  <c r="T462" i="10"/>
  <c r="V462" i="10" s="1"/>
  <c r="T319" i="10"/>
  <c r="V319" i="10" s="1"/>
  <c r="T307" i="10"/>
  <c r="V307" i="10" s="1"/>
  <c r="T288" i="10"/>
  <c r="V288" i="10" s="1"/>
  <c r="T50" i="10"/>
  <c r="V50" i="10" s="1"/>
  <c r="T139" i="10"/>
  <c r="V139" i="10" s="1"/>
  <c r="T95" i="10"/>
  <c r="V95" i="10" s="1"/>
  <c r="T100" i="10"/>
  <c r="V100" i="10" s="1"/>
  <c r="Y522" i="10"/>
  <c r="T39" i="10"/>
  <c r="V39" i="10" s="1"/>
  <c r="Y470" i="10"/>
  <c r="T427" i="10"/>
  <c r="V427" i="10" s="1"/>
  <c r="T240" i="10"/>
  <c r="V240" i="10" s="1"/>
  <c r="T228" i="10"/>
  <c r="V228" i="10" s="1"/>
  <c r="T103" i="10"/>
  <c r="V103" i="10" s="1"/>
  <c r="T63" i="10"/>
  <c r="V63" i="10" s="1"/>
  <c r="T517" i="10"/>
  <c r="V517" i="10" s="1"/>
  <c r="T360" i="10"/>
  <c r="V360" i="10" s="1"/>
  <c r="T283" i="10"/>
  <c r="V283" i="10" s="1"/>
  <c r="T246" i="10"/>
  <c r="V246" i="10" s="1"/>
  <c r="T141" i="10"/>
  <c r="V141" i="10" s="1"/>
  <c r="T11" i="10"/>
  <c r="V11" i="10" s="1"/>
  <c r="T404" i="10"/>
  <c r="V404" i="10" s="1"/>
  <c r="T165" i="10"/>
  <c r="V165" i="10" s="1"/>
  <c r="T163" i="10"/>
  <c r="V163" i="10" s="1"/>
  <c r="T329" i="10"/>
  <c r="V329" i="10" s="1"/>
  <c r="T44" i="10"/>
  <c r="V44" i="10" s="1"/>
  <c r="T349" i="10"/>
  <c r="V349" i="10" s="1"/>
  <c r="T515" i="10"/>
  <c r="V515" i="10" s="1"/>
  <c r="T512" i="10"/>
  <c r="V512" i="10" s="1"/>
  <c r="T492" i="10"/>
  <c r="V492" i="10" s="1"/>
  <c r="T443" i="10"/>
  <c r="V443" i="10" s="1"/>
  <c r="T430" i="10"/>
  <c r="V430" i="10" s="1"/>
  <c r="T343" i="10"/>
  <c r="V343" i="10" s="1"/>
  <c r="Y286" i="10"/>
  <c r="T260" i="10"/>
  <c r="V260" i="10" s="1"/>
  <c r="T252" i="10"/>
  <c r="V252" i="10" s="1"/>
  <c r="T222" i="10"/>
  <c r="V222" i="10" s="1"/>
  <c r="T154" i="10"/>
  <c r="V154" i="10" s="1"/>
  <c r="Y171" i="10"/>
  <c r="Y129" i="10"/>
  <c r="T490" i="10"/>
  <c r="V490" i="10" s="1"/>
  <c r="Y537" i="10"/>
  <c r="T453" i="10"/>
  <c r="V453" i="10" s="1"/>
  <c r="T405" i="10"/>
  <c r="V405" i="10" s="1"/>
  <c r="T345" i="10"/>
  <c r="V345" i="10" s="1"/>
  <c r="T238" i="10"/>
  <c r="V238" i="10" s="1"/>
  <c r="T167" i="10"/>
  <c r="V167" i="10" s="1"/>
  <c r="T18" i="10"/>
  <c r="V18" i="10" s="1"/>
  <c r="T409" i="10"/>
  <c r="V409" i="10" s="1"/>
  <c r="T401" i="10"/>
  <c r="V401" i="10" s="1"/>
  <c r="T344" i="10"/>
  <c r="V344" i="10" s="1"/>
  <c r="T532" i="10"/>
  <c r="V532" i="10" s="1"/>
  <c r="Y394" i="10"/>
  <c r="T440" i="10"/>
  <c r="V440" i="10" s="1"/>
  <c r="T388" i="10"/>
  <c r="V388" i="10" s="1"/>
  <c r="T403" i="10"/>
  <c r="V403" i="10" s="1"/>
  <c r="Y306" i="10"/>
  <c r="T351" i="10"/>
  <c r="V351" i="10" s="1"/>
  <c r="T327" i="10"/>
  <c r="V327" i="10" s="1"/>
  <c r="T322" i="10"/>
  <c r="V322" i="10" s="1"/>
  <c r="T308" i="10"/>
  <c r="V308" i="10" s="1"/>
  <c r="T241" i="10"/>
  <c r="V241" i="10" s="1"/>
  <c r="T323" i="10"/>
  <c r="V323" i="10" s="1"/>
  <c r="T130" i="10"/>
  <c r="V130" i="10" s="1"/>
  <c r="Y143" i="10"/>
  <c r="T79" i="10"/>
  <c r="V79" i="10" s="1"/>
  <c r="T115" i="10"/>
  <c r="V115" i="10" s="1"/>
  <c r="T59" i="10"/>
  <c r="V59" i="10" s="1"/>
  <c r="T87" i="10"/>
  <c r="V87" i="10" s="1"/>
  <c r="T476" i="10"/>
  <c r="V476" i="10" s="1"/>
  <c r="T369" i="10"/>
  <c r="V369" i="10" s="1"/>
  <c r="T393" i="10"/>
  <c r="V393" i="10" s="1"/>
  <c r="T447" i="10"/>
  <c r="V447" i="10" s="1"/>
  <c r="T175" i="10"/>
  <c r="V175" i="10" s="1"/>
  <c r="T484" i="10"/>
  <c r="V484" i="10" s="1"/>
  <c r="T488" i="10"/>
  <c r="V488" i="10" s="1"/>
  <c r="Y388" i="10"/>
  <c r="T371" i="10"/>
  <c r="V371" i="10" s="1"/>
  <c r="T392" i="10"/>
  <c r="V392" i="10" s="1"/>
  <c r="T272" i="10"/>
  <c r="V272" i="10" s="1"/>
  <c r="T268" i="10"/>
  <c r="V268" i="10" s="1"/>
  <c r="T138" i="10"/>
  <c r="V138" i="10" s="1"/>
  <c r="Y525" i="10"/>
  <c r="Y445" i="10"/>
  <c r="T420" i="10"/>
  <c r="V420" i="10" s="1"/>
  <c r="T144" i="10"/>
  <c r="V144" i="10" s="1"/>
  <c r="T125" i="10"/>
  <c r="V125" i="10" s="1"/>
  <c r="T380" i="10"/>
  <c r="V380" i="10" s="1"/>
  <c r="T436" i="10"/>
  <c r="V436" i="10" s="1"/>
  <c r="Y366" i="10"/>
  <c r="T159" i="10"/>
  <c r="V159" i="10" s="1"/>
  <c r="T459" i="10"/>
  <c r="V459" i="10" s="1"/>
  <c r="Y166" i="10"/>
  <c r="T174" i="10"/>
  <c r="V174" i="10" s="1"/>
  <c r="T99" i="10"/>
  <c r="V99" i="10" s="1"/>
  <c r="T108" i="10"/>
  <c r="V108" i="10" s="1"/>
  <c r="T460" i="10"/>
  <c r="V460" i="10" s="1"/>
  <c r="T309" i="10"/>
  <c r="V309" i="10" s="1"/>
  <c r="T27" i="10"/>
  <c r="V27" i="10" s="1"/>
  <c r="T461" i="10"/>
  <c r="V461" i="10" s="1"/>
  <c r="T244" i="10"/>
  <c r="V244" i="10" s="1"/>
  <c r="T198" i="10"/>
  <c r="V198" i="10" s="1"/>
  <c r="T134" i="10"/>
  <c r="V134" i="10" s="1"/>
  <c r="T119" i="10"/>
  <c r="V119" i="10" s="1"/>
  <c r="T42" i="10"/>
  <c r="V42" i="10" s="1"/>
  <c r="T525" i="10"/>
  <c r="V525" i="10" s="1"/>
  <c r="T509" i="10"/>
  <c r="V509" i="10" s="1"/>
  <c r="T365" i="10"/>
  <c r="V365" i="10" s="1"/>
  <c r="T151" i="10"/>
  <c r="V151" i="10" s="1"/>
  <c r="T140" i="10"/>
  <c r="V140" i="10" s="1"/>
  <c r="T23" i="10"/>
  <c r="V23" i="10" s="1"/>
  <c r="T424" i="10"/>
  <c r="V424" i="10" s="1"/>
  <c r="T356" i="10"/>
  <c r="V356" i="10" s="1"/>
  <c r="T364" i="10"/>
  <c r="V364" i="10" s="1"/>
  <c r="Y322" i="10"/>
  <c r="T311" i="10"/>
  <c r="V311" i="10" s="1"/>
  <c r="Y177" i="10"/>
  <c r="Y162" i="10"/>
  <c r="T188" i="10"/>
  <c r="V188" i="10" s="1"/>
  <c r="T182" i="10"/>
  <c r="V182" i="10" s="1"/>
  <c r="T471" i="10"/>
  <c r="V471" i="10" s="1"/>
  <c r="T361" i="10"/>
  <c r="V361" i="10" s="1"/>
  <c r="T516" i="10"/>
  <c r="V516" i="10" s="1"/>
  <c r="U489" i="10"/>
  <c r="T489" i="10"/>
  <c r="V489" i="10" s="1"/>
  <c r="T496" i="10"/>
  <c r="V496" i="10" s="1"/>
  <c r="T470" i="10"/>
  <c r="V470" i="10" s="1"/>
  <c r="Y438" i="10"/>
  <c r="T431" i="10"/>
  <c r="V431" i="10" s="1"/>
  <c r="T415" i="10"/>
  <c r="V415" i="10" s="1"/>
  <c r="T451" i="10"/>
  <c r="V451" i="10" s="1"/>
  <c r="Y435" i="10"/>
  <c r="Y380" i="10"/>
  <c r="T379" i="10"/>
  <c r="V379" i="10" s="1"/>
  <c r="T400" i="10"/>
  <c r="V400" i="10" s="1"/>
  <c r="T359" i="10"/>
  <c r="V359" i="10" s="1"/>
  <c r="T383" i="10"/>
  <c r="V383" i="10" s="1"/>
  <c r="U269" i="10"/>
  <c r="T269" i="10"/>
  <c r="V269" i="10" s="1"/>
  <c r="T273" i="10"/>
  <c r="V273" i="10" s="1"/>
  <c r="T300" i="10"/>
  <c r="V300" i="10" s="1"/>
  <c r="T276" i="10"/>
  <c r="V276" i="10" s="1"/>
  <c r="T257" i="10"/>
  <c r="V257" i="10" s="1"/>
  <c r="T205" i="10"/>
  <c r="V205" i="10" s="1"/>
  <c r="T179" i="10"/>
  <c r="V179" i="10" s="1"/>
  <c r="T147" i="10"/>
  <c r="V147" i="10" s="1"/>
  <c r="Y173" i="10"/>
  <c r="T158" i="10"/>
  <c r="V158" i="10" s="1"/>
  <c r="T206" i="10"/>
  <c r="V206" i="10" s="1"/>
  <c r="Y158" i="10"/>
  <c r="T265" i="10"/>
  <c r="V265" i="10" s="1"/>
  <c r="T121" i="10"/>
  <c r="V121" i="10" s="1"/>
  <c r="T190" i="10"/>
  <c r="V190" i="10" s="1"/>
  <c r="Y94" i="10"/>
  <c r="T129" i="10"/>
  <c r="V129" i="10" s="1"/>
  <c r="T71" i="10"/>
  <c r="V71" i="10" s="1"/>
  <c r="T111" i="10"/>
  <c r="V111" i="10" s="1"/>
  <c r="T83" i="10"/>
  <c r="V83" i="10" s="1"/>
  <c r="T51" i="10"/>
  <c r="V51" i="10" s="1"/>
  <c r="T64" i="10"/>
  <c r="V64" i="10" s="1"/>
  <c r="T53" i="10"/>
  <c r="V53" i="10" s="1"/>
  <c r="T497" i="10"/>
  <c r="V497" i="10" s="1"/>
  <c r="T528" i="10"/>
  <c r="V528" i="10" s="1"/>
  <c r="T521" i="10"/>
  <c r="V521" i="10" s="1"/>
  <c r="T475" i="10"/>
  <c r="V475" i="10" s="1"/>
  <c r="T477" i="10"/>
  <c r="V477" i="10" s="1"/>
  <c r="T435" i="10"/>
  <c r="V435" i="10" s="1"/>
  <c r="T432" i="10"/>
  <c r="V432" i="10" s="1"/>
  <c r="Y395" i="10"/>
  <c r="Y402" i="10"/>
  <c r="Y386" i="10"/>
  <c r="T331" i="10"/>
  <c r="V331" i="10" s="1"/>
  <c r="Y320" i="10"/>
  <c r="T303" i="10"/>
  <c r="V303" i="10" s="1"/>
  <c r="Y264" i="10"/>
  <c r="T248" i="10"/>
  <c r="V248" i="10" s="1"/>
  <c r="Y204" i="10"/>
  <c r="Y169" i="10"/>
  <c r="T249" i="10"/>
  <c r="V249" i="10" s="1"/>
  <c r="T172" i="10"/>
  <c r="V172" i="10" s="1"/>
  <c r="T166" i="10"/>
  <c r="V166" i="10" s="1"/>
  <c r="T96" i="10"/>
  <c r="V96" i="10" s="1"/>
  <c r="T41" i="10"/>
  <c r="V41" i="10" s="1"/>
  <c r="T9" i="10"/>
  <c r="V9" i="10" s="1"/>
  <c r="T75" i="10"/>
  <c r="V75" i="10" s="1"/>
  <c r="U75" i="10"/>
  <c r="T29" i="10"/>
  <c r="V29" i="10" s="1"/>
  <c r="T10" i="10"/>
  <c r="V10" i="10" s="1"/>
  <c r="T22" i="10"/>
  <c r="V22" i="10" s="1"/>
  <c r="T536" i="10"/>
  <c r="V536" i="10" s="1"/>
  <c r="T505" i="10"/>
  <c r="V505" i="10" s="1"/>
  <c r="T467" i="10"/>
  <c r="V467" i="10" s="1"/>
  <c r="Y443" i="10"/>
  <c r="T395" i="10"/>
  <c r="V395" i="10" s="1"/>
  <c r="T368" i="10"/>
  <c r="V368" i="10" s="1"/>
  <c r="T346" i="10"/>
  <c r="V346" i="10" s="1"/>
  <c r="Y298" i="10"/>
  <c r="T304" i="10"/>
  <c r="V304" i="10" s="1"/>
  <c r="T324" i="10"/>
  <c r="V324" i="10" s="1"/>
  <c r="T284" i="10"/>
  <c r="V284" i="10" s="1"/>
  <c r="Y228" i="10"/>
  <c r="Y323" i="10"/>
  <c r="Y196" i="10"/>
  <c r="T204" i="10"/>
  <c r="V204" i="10" s="1"/>
  <c r="T233" i="10"/>
  <c r="V233" i="10" s="1"/>
  <c r="T170" i="10"/>
  <c r="V170" i="10" s="1"/>
  <c r="T157" i="10"/>
  <c r="V157" i="10" s="1"/>
  <c r="T123" i="10"/>
  <c r="V123" i="10" s="1"/>
  <c r="T66" i="10"/>
  <c r="V66" i="10" s="1"/>
  <c r="T142" i="10"/>
  <c r="V142" i="10" s="1"/>
  <c r="T116" i="10"/>
  <c r="V116" i="10" s="1"/>
  <c r="T72" i="10"/>
  <c r="V72" i="10" s="1"/>
  <c r="Y108" i="10"/>
  <c r="T78" i="10"/>
  <c r="V78" i="10" s="1"/>
  <c r="Y21" i="10"/>
  <c r="T112" i="10"/>
  <c r="V112" i="10" s="1"/>
  <c r="T61" i="10"/>
  <c r="V61" i="10" s="1"/>
  <c r="T540" i="10"/>
  <c r="V540" i="10" s="1"/>
  <c r="T363" i="10"/>
  <c r="V363" i="10" s="1"/>
  <c r="T339" i="10"/>
  <c r="V339" i="10" s="1"/>
  <c r="T293" i="10"/>
  <c r="V293" i="10" s="1"/>
  <c r="T214" i="10"/>
  <c r="V214" i="10" s="1"/>
  <c r="T232" i="10"/>
  <c r="V232" i="10" s="1"/>
  <c r="T277" i="10"/>
  <c r="V277" i="10" s="1"/>
  <c r="T261" i="10"/>
  <c r="V261" i="10" s="1"/>
  <c r="T181" i="10"/>
  <c r="V181" i="10" s="1"/>
  <c r="Y90" i="10"/>
  <c r="T84" i="10"/>
  <c r="V84" i="10" s="1"/>
  <c r="T135" i="10"/>
  <c r="V135" i="10" s="1"/>
  <c r="T45" i="10"/>
  <c r="V45" i="10" s="1"/>
  <c r="T38" i="10"/>
  <c r="V38" i="10" s="1"/>
  <c r="T30" i="10"/>
  <c r="V30" i="10" s="1"/>
  <c r="T483" i="10"/>
  <c r="V483" i="10" s="1"/>
  <c r="T469" i="10"/>
  <c r="V469" i="10" s="1"/>
  <c r="T411" i="10"/>
  <c r="V411" i="10" s="1"/>
  <c r="T414" i="10"/>
  <c r="V414" i="10" s="1"/>
  <c r="T416" i="10"/>
  <c r="V416" i="10" s="1"/>
  <c r="Y343" i="10"/>
  <c r="Y314" i="10"/>
  <c r="Y356" i="10"/>
  <c r="T407" i="10"/>
  <c r="V407" i="10" s="1"/>
  <c r="Y319" i="10"/>
  <c r="T336" i="10"/>
  <c r="V336" i="10" s="1"/>
  <c r="T312" i="10"/>
  <c r="V312" i="10" s="1"/>
  <c r="T292" i="10"/>
  <c r="V292" i="10" s="1"/>
  <c r="T332" i="10"/>
  <c r="V332" i="10" s="1"/>
  <c r="T289" i="10"/>
  <c r="V289" i="10" s="1"/>
  <c r="Y268" i="10"/>
  <c r="T197" i="10"/>
  <c r="V197" i="10" s="1"/>
  <c r="T221" i="10"/>
  <c r="V221" i="10" s="1"/>
  <c r="T237" i="10"/>
  <c r="V237" i="10" s="1"/>
  <c r="T213" i="10"/>
  <c r="V213" i="10" s="1"/>
  <c r="Y153" i="10"/>
  <c r="T196" i="10"/>
  <c r="V196" i="10" s="1"/>
  <c r="Y137" i="10"/>
  <c r="T150" i="10"/>
  <c r="V150" i="10" s="1"/>
  <c r="T173" i="10"/>
  <c r="V173" i="10" s="1"/>
  <c r="T149" i="10"/>
  <c r="V149" i="10" s="1"/>
  <c r="T127" i="10"/>
  <c r="V127" i="10" s="1"/>
  <c r="T82" i="10"/>
  <c r="V82" i="10" s="1"/>
  <c r="T21" i="10"/>
  <c r="V21" i="10" s="1"/>
  <c r="Y72" i="10"/>
  <c r="T58" i="10"/>
  <c r="V58" i="10" s="1"/>
  <c r="T68" i="10"/>
  <c r="V68" i="10" s="1"/>
  <c r="U529" i="10"/>
  <c r="T529" i="10"/>
  <c r="V529" i="10" s="1"/>
  <c r="Y524" i="10"/>
  <c r="T507" i="10"/>
  <c r="V507" i="10" s="1"/>
  <c r="Y454" i="10"/>
  <c r="T419" i="10"/>
  <c r="V419" i="10" s="1"/>
  <c r="Y335" i="10"/>
  <c r="T355" i="10"/>
  <c r="V355" i="10" s="1"/>
  <c r="T391" i="10"/>
  <c r="V391" i="10" s="1"/>
  <c r="T396" i="10"/>
  <c r="V396" i="10" s="1"/>
  <c r="T399" i="10"/>
  <c r="V399" i="10" s="1"/>
  <c r="Y351" i="10"/>
  <c r="T285" i="10"/>
  <c r="V285" i="10" s="1"/>
  <c r="Y212" i="10"/>
  <c r="Y161" i="10"/>
  <c r="Y99" i="10"/>
  <c r="T122" i="10"/>
  <c r="V122" i="10" s="1"/>
  <c r="T49" i="10"/>
  <c r="V49" i="10" s="1"/>
  <c r="T26" i="10"/>
  <c r="V26" i="10" s="1"/>
  <c r="T531" i="10"/>
  <c r="V531" i="10" s="1"/>
  <c r="T504" i="10"/>
  <c r="V504" i="10" s="1"/>
  <c r="T524" i="10"/>
  <c r="V524" i="10" s="1"/>
  <c r="T520" i="10"/>
  <c r="V520" i="10" s="1"/>
  <c r="T454" i="10"/>
  <c r="V454" i="10" s="1"/>
  <c r="T449" i="10"/>
  <c r="V449" i="10" s="1"/>
  <c r="T466" i="10"/>
  <c r="V466" i="10" s="1"/>
  <c r="T381" i="10"/>
  <c r="V381" i="10" s="1"/>
  <c r="T315" i="10"/>
  <c r="V315" i="10" s="1"/>
  <c r="T281" i="10"/>
  <c r="V281" i="10" s="1"/>
  <c r="U126" i="10"/>
  <c r="T126" i="10"/>
  <c r="V126" i="10" s="1"/>
  <c r="T161" i="10"/>
  <c r="V161" i="10" s="1"/>
  <c r="T137" i="10"/>
  <c r="V137" i="10" s="1"/>
  <c r="T76" i="10"/>
  <c r="V76" i="10" s="1"/>
  <c r="T37" i="10"/>
  <c r="V37" i="10" s="1"/>
  <c r="Y45" i="10"/>
  <c r="Y29" i="10"/>
  <c r="T46" i="10"/>
  <c r="V46" i="10" s="1"/>
  <c r="T34" i="10"/>
  <c r="V34" i="10" s="1"/>
  <c r="T14" i="10"/>
  <c r="V14" i="10" s="1"/>
  <c r="L37" i="13" l="1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J4" i="30"/>
  <c r="I4" i="30"/>
  <c r="F4" i="30"/>
  <c r="G4" i="30" s="1"/>
  <c r="E4" i="30"/>
  <c r="D4" i="30"/>
  <c r="K4" i="30" l="1"/>
  <c r="M116" i="17"/>
  <c r="M219" i="17"/>
  <c r="P219" i="17" s="1"/>
  <c r="S219" i="17" s="1"/>
  <c r="M218" i="17"/>
  <c r="P218" i="17" s="1"/>
  <c r="S218" i="17" s="1"/>
  <c r="M217" i="17"/>
  <c r="N217" i="17" s="1"/>
  <c r="Q217" i="17" s="1"/>
  <c r="M216" i="17"/>
  <c r="M215" i="17"/>
  <c r="P215" i="17" s="1"/>
  <c r="S215" i="17" s="1"/>
  <c r="M214" i="17"/>
  <c r="P214" i="17" s="1"/>
  <c r="S214" i="17" s="1"/>
  <c r="M213" i="17"/>
  <c r="O213" i="17" s="1"/>
  <c r="R213" i="17" s="1"/>
  <c r="M212" i="17"/>
  <c r="M211" i="17"/>
  <c r="P211" i="17" s="1"/>
  <c r="S211" i="17" s="1"/>
  <c r="M210" i="17"/>
  <c r="P210" i="17" s="1"/>
  <c r="S210" i="17" s="1"/>
  <c r="M209" i="17"/>
  <c r="N209" i="17" s="1"/>
  <c r="Q209" i="17" s="1"/>
  <c r="M208" i="17"/>
  <c r="M207" i="17"/>
  <c r="P207" i="17" s="1"/>
  <c r="S207" i="17" s="1"/>
  <c r="M206" i="17"/>
  <c r="P206" i="17" s="1"/>
  <c r="S206" i="17" s="1"/>
  <c r="M205" i="17"/>
  <c r="O205" i="17" s="1"/>
  <c r="R205" i="17" s="1"/>
  <c r="M204" i="17"/>
  <c r="M203" i="17"/>
  <c r="P203" i="17" s="1"/>
  <c r="S203" i="17" s="1"/>
  <c r="M202" i="17"/>
  <c r="P202" i="17" s="1"/>
  <c r="S202" i="17" s="1"/>
  <c r="M201" i="17"/>
  <c r="N201" i="17" s="1"/>
  <c r="Q201" i="17" s="1"/>
  <c r="M200" i="17"/>
  <c r="M199" i="17"/>
  <c r="P199" i="17" s="1"/>
  <c r="S199" i="17" s="1"/>
  <c r="M198" i="17"/>
  <c r="P198" i="17" s="1"/>
  <c r="S198" i="17" s="1"/>
  <c r="M197" i="17"/>
  <c r="N197" i="17" s="1"/>
  <c r="Q197" i="17" s="1"/>
  <c r="M196" i="17"/>
  <c r="M195" i="17"/>
  <c r="N195" i="17" s="1"/>
  <c r="Q195" i="17" s="1"/>
  <c r="M194" i="17"/>
  <c r="P194" i="17" s="1"/>
  <c r="S194" i="17" s="1"/>
  <c r="M193" i="17"/>
  <c r="P193" i="17" s="1"/>
  <c r="S193" i="17" s="1"/>
  <c r="M192" i="17"/>
  <c r="M191" i="17"/>
  <c r="M190" i="17"/>
  <c r="O190" i="17" s="1"/>
  <c r="R190" i="17" s="1"/>
  <c r="M189" i="17"/>
  <c r="N189" i="17" s="1"/>
  <c r="Q189" i="17" s="1"/>
  <c r="M188" i="17"/>
  <c r="O188" i="17" s="1"/>
  <c r="R188" i="17" s="1"/>
  <c r="M187" i="17"/>
  <c r="M186" i="17"/>
  <c r="O186" i="17" s="1"/>
  <c r="R186" i="17" s="1"/>
  <c r="M185" i="17"/>
  <c r="N185" i="17" s="1"/>
  <c r="Q185" i="17" s="1"/>
  <c r="M184" i="17"/>
  <c r="O184" i="17" s="1"/>
  <c r="R184" i="17" s="1"/>
  <c r="M183" i="17"/>
  <c r="M182" i="17"/>
  <c r="N182" i="17" s="1"/>
  <c r="Q182" i="17" s="1"/>
  <c r="M181" i="17"/>
  <c r="N181" i="17" s="1"/>
  <c r="Q181" i="17" s="1"/>
  <c r="M180" i="17"/>
  <c r="O180" i="17" s="1"/>
  <c r="R180" i="17" s="1"/>
  <c r="M179" i="17"/>
  <c r="M178" i="17"/>
  <c r="P178" i="17" s="1"/>
  <c r="S178" i="17" s="1"/>
  <c r="M177" i="17"/>
  <c r="N177" i="17" s="1"/>
  <c r="Q177" i="17" s="1"/>
  <c r="M176" i="17"/>
  <c r="O176" i="17" s="1"/>
  <c r="R176" i="17" s="1"/>
  <c r="M175" i="17"/>
  <c r="M174" i="17"/>
  <c r="P174" i="17" s="1"/>
  <c r="S174" i="17" s="1"/>
  <c r="M173" i="17"/>
  <c r="N173" i="17" s="1"/>
  <c r="Q173" i="17" s="1"/>
  <c r="M172" i="17"/>
  <c r="O172" i="17" s="1"/>
  <c r="R172" i="17" s="1"/>
  <c r="M171" i="17"/>
  <c r="P171" i="17" s="1"/>
  <c r="S171" i="17" s="1"/>
  <c r="M170" i="17"/>
  <c r="N170" i="17" s="1"/>
  <c r="Q170" i="17" s="1"/>
  <c r="M169" i="17"/>
  <c r="O169" i="17" s="1"/>
  <c r="R169" i="17" s="1"/>
  <c r="M168" i="17"/>
  <c r="P168" i="17" s="1"/>
  <c r="S168" i="17" s="1"/>
  <c r="M167" i="17"/>
  <c r="N167" i="17" s="1"/>
  <c r="Q167" i="17" s="1"/>
  <c r="M166" i="17"/>
  <c r="N166" i="17" s="1"/>
  <c r="Q166" i="17" s="1"/>
  <c r="M165" i="17"/>
  <c r="M164" i="17"/>
  <c r="P164" i="17" s="1"/>
  <c r="S164" i="17" s="1"/>
  <c r="M163" i="17"/>
  <c r="N163" i="17" s="1"/>
  <c r="Q163" i="17" s="1"/>
  <c r="M162" i="17"/>
  <c r="N162" i="17" s="1"/>
  <c r="Q162" i="17" s="1"/>
  <c r="M161" i="17"/>
  <c r="M160" i="17"/>
  <c r="P160" i="17" s="1"/>
  <c r="S160" i="17" s="1"/>
  <c r="M159" i="17"/>
  <c r="O159" i="17" s="1"/>
  <c r="R159" i="17" s="1"/>
  <c r="M158" i="17"/>
  <c r="N158" i="17" s="1"/>
  <c r="Q158" i="17" s="1"/>
  <c r="M157" i="17"/>
  <c r="M156" i="17"/>
  <c r="P156" i="17" s="1"/>
  <c r="S156" i="17" s="1"/>
  <c r="M155" i="17"/>
  <c r="N155" i="17" s="1"/>
  <c r="Q155" i="17" s="1"/>
  <c r="M154" i="17"/>
  <c r="N154" i="17" s="1"/>
  <c r="Q154" i="17" s="1"/>
  <c r="M153" i="17"/>
  <c r="M152" i="17"/>
  <c r="M151" i="17"/>
  <c r="N151" i="17" s="1"/>
  <c r="Q151" i="17" s="1"/>
  <c r="M150" i="17"/>
  <c r="N150" i="17" s="1"/>
  <c r="Q150" i="17" s="1"/>
  <c r="M149" i="17"/>
  <c r="P149" i="17" s="1"/>
  <c r="S149" i="17" s="1"/>
  <c r="M148" i="17"/>
  <c r="M147" i="17"/>
  <c r="N147" i="17" s="1"/>
  <c r="Q147" i="17" s="1"/>
  <c r="M146" i="17"/>
  <c r="N146" i="17" s="1"/>
  <c r="Q146" i="17" s="1"/>
  <c r="M145" i="17"/>
  <c r="O145" i="17" s="1"/>
  <c r="R145" i="17" s="1"/>
  <c r="M144" i="17"/>
  <c r="P144" i="17" s="1"/>
  <c r="S144" i="17" s="1"/>
  <c r="M143" i="17"/>
  <c r="N143" i="17" s="1"/>
  <c r="Q143" i="17" s="1"/>
  <c r="M142" i="17"/>
  <c r="N142" i="17" s="1"/>
  <c r="Q142" i="17" s="1"/>
  <c r="M141" i="17"/>
  <c r="O141" i="17" s="1"/>
  <c r="R141" i="17" s="1"/>
  <c r="M140" i="17"/>
  <c r="P140" i="17" s="1"/>
  <c r="S140" i="17" s="1"/>
  <c r="M139" i="17"/>
  <c r="N139" i="17" s="1"/>
  <c r="Q139" i="17" s="1"/>
  <c r="M138" i="17"/>
  <c r="O138" i="17" s="1"/>
  <c r="R138" i="17" s="1"/>
  <c r="M137" i="17"/>
  <c r="P137" i="17" s="1"/>
  <c r="S137" i="17" s="1"/>
  <c r="M136" i="17"/>
  <c r="P136" i="17" s="1"/>
  <c r="S136" i="17" s="1"/>
  <c r="M135" i="17"/>
  <c r="N135" i="17" s="1"/>
  <c r="Q135" i="17" s="1"/>
  <c r="M134" i="17"/>
  <c r="O134" i="17" s="1"/>
  <c r="R134" i="17" s="1"/>
  <c r="M133" i="17"/>
  <c r="P133" i="17" s="1"/>
  <c r="S133" i="17" s="1"/>
  <c r="M132" i="17"/>
  <c r="O132" i="17" s="1"/>
  <c r="R132" i="17" s="1"/>
  <c r="M131" i="17"/>
  <c r="N131" i="17" s="1"/>
  <c r="Q131" i="17" s="1"/>
  <c r="M130" i="17"/>
  <c r="O130" i="17" s="1"/>
  <c r="R130" i="17" s="1"/>
  <c r="M129" i="17"/>
  <c r="P129" i="17" s="1"/>
  <c r="S129" i="17" s="1"/>
  <c r="M128" i="17"/>
  <c r="O128" i="17" s="1"/>
  <c r="R128" i="17" s="1"/>
  <c r="M127" i="17"/>
  <c r="N127" i="17" s="1"/>
  <c r="Q127" i="17" s="1"/>
  <c r="M126" i="17"/>
  <c r="O126" i="17" s="1"/>
  <c r="R126" i="17" s="1"/>
  <c r="M125" i="17"/>
  <c r="P125" i="17" s="1"/>
  <c r="S125" i="17" s="1"/>
  <c r="M124" i="17"/>
  <c r="O124" i="17" s="1"/>
  <c r="R124" i="17" s="1"/>
  <c r="M123" i="17"/>
  <c r="N123" i="17" s="1"/>
  <c r="Q123" i="17" s="1"/>
  <c r="M122" i="17"/>
  <c r="O122" i="17" s="1"/>
  <c r="R122" i="17" s="1"/>
  <c r="M121" i="17"/>
  <c r="P121" i="17" s="1"/>
  <c r="S121" i="17" s="1"/>
  <c r="M120" i="17"/>
  <c r="O120" i="17" s="1"/>
  <c r="R120" i="17" s="1"/>
  <c r="M119" i="17"/>
  <c r="N119" i="17" s="1"/>
  <c r="Q119" i="17" s="1"/>
  <c r="M118" i="17"/>
  <c r="O118" i="17" s="1"/>
  <c r="R118" i="17" s="1"/>
  <c r="M117" i="17"/>
  <c r="P117" i="17" s="1"/>
  <c r="S117" i="17" s="1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L2744" i="13"/>
  <c r="L2743" i="13"/>
  <c r="L2742" i="13"/>
  <c r="L2741" i="13"/>
  <c r="L2740" i="13"/>
  <c r="L2739" i="13"/>
  <c r="L2738" i="13"/>
  <c r="L2737" i="13"/>
  <c r="L2736" i="13"/>
  <c r="L2735" i="13"/>
  <c r="L2734" i="13"/>
  <c r="L2733" i="13"/>
  <c r="L2732" i="13"/>
  <c r="L2731" i="13"/>
  <c r="L2730" i="13"/>
  <c r="L2729" i="13"/>
  <c r="L2728" i="13"/>
  <c r="L2727" i="13"/>
  <c r="L2726" i="13"/>
  <c r="L2725" i="13"/>
  <c r="L2724" i="13"/>
  <c r="L2723" i="13"/>
  <c r="L2722" i="13"/>
  <c r="L2721" i="13"/>
  <c r="L2720" i="13"/>
  <c r="L2719" i="13"/>
  <c r="L2718" i="13"/>
  <c r="L2717" i="13"/>
  <c r="L2716" i="13"/>
  <c r="L2715" i="13"/>
  <c r="L2714" i="13"/>
  <c r="L2713" i="13"/>
  <c r="L2712" i="13"/>
  <c r="L2711" i="13"/>
  <c r="L2710" i="13"/>
  <c r="L2709" i="13"/>
  <c r="L2708" i="13"/>
  <c r="L2707" i="13"/>
  <c r="L2706" i="13"/>
  <c r="L2705" i="13"/>
  <c r="L2704" i="13"/>
  <c r="L2703" i="13"/>
  <c r="L2702" i="13"/>
  <c r="L2701" i="13"/>
  <c r="L2700" i="13"/>
  <c r="L2699" i="13"/>
  <c r="L2698" i="13"/>
  <c r="L2697" i="13"/>
  <c r="L2696" i="13"/>
  <c r="L2695" i="13"/>
  <c r="L2694" i="13"/>
  <c r="L2693" i="13"/>
  <c r="L2692" i="13"/>
  <c r="L2691" i="13"/>
  <c r="L2690" i="13"/>
  <c r="L2689" i="13"/>
  <c r="L2688" i="13"/>
  <c r="L2687" i="13"/>
  <c r="L2686" i="13"/>
  <c r="L2685" i="13"/>
  <c r="L2684" i="13"/>
  <c r="L2683" i="13"/>
  <c r="L2682" i="13"/>
  <c r="L2681" i="13"/>
  <c r="L2680" i="13"/>
  <c r="L2679" i="13"/>
  <c r="L2678" i="13"/>
  <c r="L2677" i="13"/>
  <c r="L2676" i="13"/>
  <c r="L2675" i="13"/>
  <c r="L2674" i="13"/>
  <c r="L2673" i="13"/>
  <c r="L2672" i="13"/>
  <c r="L2671" i="13"/>
  <c r="L2670" i="13"/>
  <c r="L2669" i="13"/>
  <c r="L2668" i="13"/>
  <c r="L2667" i="13"/>
  <c r="L2666" i="13"/>
  <c r="L2665" i="13"/>
  <c r="L2664" i="13"/>
  <c r="L2663" i="13"/>
  <c r="L2662" i="13"/>
  <c r="L2661" i="13"/>
  <c r="L2660" i="13"/>
  <c r="L2659" i="13"/>
  <c r="L2658" i="13"/>
  <c r="L2657" i="13"/>
  <c r="L2656" i="13"/>
  <c r="L2655" i="13"/>
  <c r="L2654" i="13"/>
  <c r="L2653" i="13"/>
  <c r="L2652" i="13"/>
  <c r="L2651" i="13"/>
  <c r="L2650" i="13"/>
  <c r="L2649" i="13"/>
  <c r="L2648" i="13"/>
  <c r="L2647" i="13"/>
  <c r="L2646" i="13"/>
  <c r="L2645" i="13"/>
  <c r="L2644" i="13"/>
  <c r="L2643" i="13"/>
  <c r="L2642" i="13"/>
  <c r="L2641" i="13"/>
  <c r="L2640" i="13"/>
  <c r="L2639" i="13"/>
  <c r="L2638" i="13"/>
  <c r="L2637" i="13"/>
  <c r="L2636" i="13"/>
  <c r="L2635" i="13"/>
  <c r="L2634" i="13"/>
  <c r="L2633" i="13"/>
  <c r="L2632" i="13"/>
  <c r="L2631" i="13"/>
  <c r="L2630" i="13"/>
  <c r="L2629" i="13"/>
  <c r="L2628" i="13"/>
  <c r="L2627" i="13"/>
  <c r="L2626" i="13"/>
  <c r="L2625" i="13"/>
  <c r="L2624" i="13"/>
  <c r="L2623" i="13"/>
  <c r="L2622" i="13"/>
  <c r="L2621" i="13"/>
  <c r="L2620" i="13"/>
  <c r="L2619" i="13"/>
  <c r="L2618" i="13"/>
  <c r="L2617" i="13"/>
  <c r="L2616" i="13"/>
  <c r="L2615" i="13"/>
  <c r="L2614" i="13"/>
  <c r="L2613" i="13"/>
  <c r="L2612" i="13"/>
  <c r="L2611" i="13"/>
  <c r="L2610" i="13"/>
  <c r="L2609" i="13"/>
  <c r="L2608" i="13"/>
  <c r="L2607" i="13"/>
  <c r="L2606" i="13"/>
  <c r="L2605" i="13"/>
  <c r="L2604" i="13"/>
  <c r="L2603" i="13"/>
  <c r="L2602" i="13"/>
  <c r="L2601" i="13"/>
  <c r="L2600" i="13"/>
  <c r="L2599" i="13"/>
  <c r="L2598" i="13"/>
  <c r="L2597" i="13"/>
  <c r="L2596" i="13"/>
  <c r="L2595" i="13"/>
  <c r="L2594" i="13"/>
  <c r="L2593" i="13"/>
  <c r="L2592" i="13"/>
  <c r="L2591" i="13"/>
  <c r="L2590" i="13"/>
  <c r="L2589" i="13"/>
  <c r="L2588" i="13"/>
  <c r="L2587" i="13"/>
  <c r="L2586" i="13"/>
  <c r="L2585" i="13"/>
  <c r="L2584" i="13"/>
  <c r="L2583" i="13"/>
  <c r="L2582" i="13"/>
  <c r="L2581" i="13"/>
  <c r="L2580" i="13"/>
  <c r="L2579" i="13"/>
  <c r="L2578" i="13"/>
  <c r="L2577" i="13"/>
  <c r="L2576" i="13"/>
  <c r="L2575" i="13"/>
  <c r="L2574" i="13"/>
  <c r="L2573" i="13"/>
  <c r="L2572" i="13"/>
  <c r="L2571" i="13"/>
  <c r="L2570" i="13"/>
  <c r="L2569" i="13"/>
  <c r="L2568" i="13"/>
  <c r="L2567" i="13"/>
  <c r="L2566" i="13"/>
  <c r="L2565" i="13"/>
  <c r="L2564" i="13"/>
  <c r="L2563" i="13"/>
  <c r="L2562" i="13"/>
  <c r="L2561" i="13"/>
  <c r="L2560" i="13"/>
  <c r="L2559" i="13"/>
  <c r="L2558" i="13"/>
  <c r="L2557" i="13"/>
  <c r="L2556" i="13"/>
  <c r="L2555" i="13"/>
  <c r="L2554" i="13"/>
  <c r="L2553" i="13"/>
  <c r="L2552" i="13"/>
  <c r="L2551" i="13"/>
  <c r="L2550" i="13"/>
  <c r="L2549" i="13"/>
  <c r="L2548" i="13"/>
  <c r="L2547" i="13"/>
  <c r="L2546" i="13"/>
  <c r="L2545" i="13"/>
  <c r="L2544" i="13"/>
  <c r="L2543" i="13"/>
  <c r="L2542" i="13"/>
  <c r="L2541" i="13"/>
  <c r="L2540" i="13"/>
  <c r="L2539" i="13"/>
  <c r="L2538" i="13"/>
  <c r="L2537" i="13"/>
  <c r="L2536" i="13"/>
  <c r="L2535" i="13"/>
  <c r="L2534" i="13"/>
  <c r="L2533" i="13"/>
  <c r="L2532" i="13"/>
  <c r="L2531" i="13"/>
  <c r="L2530" i="13"/>
  <c r="L2529" i="13"/>
  <c r="L2528" i="13"/>
  <c r="L2527" i="13"/>
  <c r="L2526" i="13"/>
  <c r="L2525" i="13"/>
  <c r="L2524" i="13"/>
  <c r="L2523" i="13"/>
  <c r="L2522" i="13"/>
  <c r="L2521" i="13"/>
  <c r="L2520" i="13"/>
  <c r="L2519" i="13"/>
  <c r="L2518" i="13"/>
  <c r="L2517" i="13"/>
  <c r="L2516" i="13"/>
  <c r="L2515" i="13"/>
  <c r="L2514" i="13"/>
  <c r="L2513" i="13"/>
  <c r="L2512" i="13"/>
  <c r="L2511" i="13"/>
  <c r="L2510" i="13"/>
  <c r="L2509" i="13"/>
  <c r="L2508" i="13"/>
  <c r="L2507" i="13"/>
  <c r="L2506" i="13"/>
  <c r="L2505" i="13"/>
  <c r="L2504" i="13"/>
  <c r="L2503" i="13"/>
  <c r="L2502" i="13"/>
  <c r="L2501" i="13"/>
  <c r="L2500" i="13"/>
  <c r="L2499" i="13"/>
  <c r="L2498" i="13"/>
  <c r="L2497" i="13"/>
  <c r="L2496" i="13"/>
  <c r="L2495" i="13"/>
  <c r="L2494" i="13"/>
  <c r="L2493" i="13"/>
  <c r="L2492" i="13"/>
  <c r="L2491" i="13"/>
  <c r="L2490" i="13"/>
  <c r="L2489" i="13"/>
  <c r="L2488" i="13"/>
  <c r="L2487" i="13"/>
  <c r="L2486" i="13"/>
  <c r="L2485" i="13"/>
  <c r="L2484" i="13"/>
  <c r="L2483" i="13"/>
  <c r="L2482" i="13"/>
  <c r="L2481" i="13"/>
  <c r="L2480" i="13"/>
  <c r="L2479" i="13"/>
  <c r="L2478" i="13"/>
  <c r="L2477" i="13"/>
  <c r="L2476" i="13"/>
  <c r="L2475" i="13"/>
  <c r="L2474" i="13"/>
  <c r="L2473" i="13"/>
  <c r="L2472" i="13"/>
  <c r="L2471" i="13"/>
  <c r="L2470" i="13"/>
  <c r="L2469" i="13"/>
  <c r="L2468" i="13"/>
  <c r="L2467" i="13"/>
  <c r="L2466" i="13"/>
  <c r="L2465" i="13"/>
  <c r="L2464" i="13"/>
  <c r="L2463" i="13"/>
  <c r="L2462" i="13"/>
  <c r="L2461" i="13"/>
  <c r="L2460" i="13"/>
  <c r="L2459" i="13"/>
  <c r="L2458" i="13"/>
  <c r="L2457" i="13"/>
  <c r="L2456" i="13"/>
  <c r="L2455" i="13"/>
  <c r="L2454" i="13"/>
  <c r="L2453" i="13"/>
  <c r="L2452" i="13"/>
  <c r="L2451" i="13"/>
  <c r="L2450" i="13"/>
  <c r="L2449" i="13"/>
  <c r="L2448" i="13"/>
  <c r="L2447" i="13"/>
  <c r="L2446" i="13"/>
  <c r="L2445" i="13"/>
  <c r="L2444" i="13"/>
  <c r="L2443" i="13"/>
  <c r="L2442" i="13"/>
  <c r="L2441" i="13"/>
  <c r="L2440" i="13"/>
  <c r="L2439" i="13"/>
  <c r="L2438" i="13"/>
  <c r="L2437" i="13"/>
  <c r="L2436" i="13"/>
  <c r="L2435" i="13"/>
  <c r="L2434" i="13"/>
  <c r="L2433" i="13"/>
  <c r="L2432" i="13"/>
  <c r="L2431" i="13"/>
  <c r="L2430" i="13"/>
  <c r="L2429" i="13"/>
  <c r="L2428" i="13"/>
  <c r="L2427" i="13"/>
  <c r="L2426" i="13"/>
  <c r="L2425" i="13"/>
  <c r="L2424" i="13"/>
  <c r="L2423" i="13"/>
  <c r="L2422" i="13"/>
  <c r="L2421" i="13"/>
  <c r="L2420" i="13"/>
  <c r="L2419" i="13"/>
  <c r="L2418" i="13"/>
  <c r="L2417" i="13"/>
  <c r="L2416" i="13"/>
  <c r="L2415" i="13"/>
  <c r="L2414" i="13"/>
  <c r="L2413" i="13"/>
  <c r="L2412" i="13"/>
  <c r="L2411" i="13"/>
  <c r="L2410" i="13"/>
  <c r="L2409" i="13"/>
  <c r="L2408" i="13"/>
  <c r="L2407" i="13"/>
  <c r="L2406" i="13"/>
  <c r="L2405" i="13"/>
  <c r="L2404" i="13"/>
  <c r="L2403" i="13"/>
  <c r="L2402" i="13"/>
  <c r="L2401" i="13"/>
  <c r="L2400" i="13"/>
  <c r="L2399" i="13"/>
  <c r="L2398" i="13"/>
  <c r="L2397" i="13"/>
  <c r="L2396" i="13"/>
  <c r="L2395" i="13"/>
  <c r="L2394" i="13"/>
  <c r="L2393" i="13"/>
  <c r="L2392" i="13"/>
  <c r="L2391" i="13"/>
  <c r="L2390" i="13"/>
  <c r="L2389" i="13"/>
  <c r="L2388" i="13"/>
  <c r="L2387" i="13"/>
  <c r="L2386" i="13"/>
  <c r="L2385" i="13"/>
  <c r="L2384" i="13"/>
  <c r="L2383" i="13"/>
  <c r="L2382" i="13"/>
  <c r="L2381" i="13"/>
  <c r="L2380" i="13"/>
  <c r="L2379" i="13"/>
  <c r="L2378" i="13"/>
  <c r="L2377" i="13"/>
  <c r="L2376" i="13"/>
  <c r="L2375" i="13"/>
  <c r="L2374" i="13"/>
  <c r="L2373" i="13"/>
  <c r="L2372" i="13"/>
  <c r="L2371" i="13"/>
  <c r="L2370" i="13"/>
  <c r="L2369" i="13"/>
  <c r="L2368" i="13"/>
  <c r="L2367" i="13"/>
  <c r="L2366" i="13"/>
  <c r="L2365" i="13"/>
  <c r="L2364" i="13"/>
  <c r="L2363" i="13"/>
  <c r="L2362" i="13"/>
  <c r="L2361" i="13"/>
  <c r="L2360" i="13"/>
  <c r="L2359" i="13"/>
  <c r="L2358" i="13"/>
  <c r="L2357" i="13"/>
  <c r="L2356" i="13"/>
  <c r="L2355" i="13"/>
  <c r="L2354" i="13"/>
  <c r="L2353" i="13"/>
  <c r="L2352" i="13"/>
  <c r="L2351" i="13"/>
  <c r="L2350" i="13"/>
  <c r="L2349" i="13"/>
  <c r="L2348" i="13"/>
  <c r="L2347" i="13"/>
  <c r="L2346" i="13"/>
  <c r="L2345" i="13"/>
  <c r="L2344" i="13"/>
  <c r="L2343" i="13"/>
  <c r="L2342" i="13"/>
  <c r="L2341" i="13"/>
  <c r="L2340" i="13"/>
  <c r="L2339" i="13"/>
  <c r="L2338" i="13"/>
  <c r="L2337" i="13"/>
  <c r="L2336" i="13"/>
  <c r="L2335" i="13"/>
  <c r="L2334" i="13"/>
  <c r="L2333" i="13"/>
  <c r="L2332" i="13"/>
  <c r="L2331" i="13"/>
  <c r="L2330" i="13"/>
  <c r="L2329" i="13"/>
  <c r="L2328" i="13"/>
  <c r="L2327" i="13"/>
  <c r="L2326" i="13"/>
  <c r="L2325" i="13"/>
  <c r="L2324" i="13"/>
  <c r="L2323" i="13"/>
  <c r="L2322" i="13"/>
  <c r="L2321" i="13"/>
  <c r="L2320" i="13"/>
  <c r="L2319" i="13"/>
  <c r="L2318" i="13"/>
  <c r="L2317" i="13"/>
  <c r="L2316" i="13"/>
  <c r="L2315" i="13"/>
  <c r="L2314" i="13"/>
  <c r="L2313" i="13"/>
  <c r="L2312" i="13"/>
  <c r="L2311" i="13"/>
  <c r="L2310" i="13"/>
  <c r="L2309" i="13"/>
  <c r="L2308" i="13"/>
  <c r="L2307" i="13"/>
  <c r="L2306" i="13"/>
  <c r="L2305" i="13"/>
  <c r="L2304" i="13"/>
  <c r="L2303" i="13"/>
  <c r="L2302" i="13"/>
  <c r="L2301" i="13"/>
  <c r="L2300" i="13"/>
  <c r="L2299" i="13"/>
  <c r="L2298" i="13"/>
  <c r="L2297" i="13"/>
  <c r="L2296" i="13"/>
  <c r="L2295" i="13"/>
  <c r="L2294" i="13"/>
  <c r="L2293" i="13"/>
  <c r="L2292" i="13"/>
  <c r="L2291" i="13"/>
  <c r="L2290" i="13"/>
  <c r="L2289" i="13"/>
  <c r="L2288" i="13"/>
  <c r="L2287" i="13"/>
  <c r="L2286" i="13"/>
  <c r="L2285" i="13"/>
  <c r="L2284" i="13"/>
  <c r="L2283" i="13"/>
  <c r="L2282" i="13"/>
  <c r="L2281" i="13"/>
  <c r="L2280" i="13"/>
  <c r="L2279" i="13"/>
  <c r="L2278" i="13"/>
  <c r="L2277" i="13"/>
  <c r="L2276" i="13"/>
  <c r="L2275" i="13"/>
  <c r="L2274" i="13"/>
  <c r="L2273" i="13"/>
  <c r="L2272" i="13"/>
  <c r="L2271" i="13"/>
  <c r="L2270" i="13"/>
  <c r="L2269" i="13"/>
  <c r="L2268" i="13"/>
  <c r="L2267" i="13"/>
  <c r="L2266" i="13"/>
  <c r="L2265" i="13"/>
  <c r="L2264" i="13"/>
  <c r="L2263" i="13"/>
  <c r="L2262" i="13"/>
  <c r="L2261" i="13"/>
  <c r="L2260" i="13"/>
  <c r="L2259" i="13"/>
  <c r="L2258" i="13"/>
  <c r="L2257" i="13"/>
  <c r="L2256" i="13"/>
  <c r="L2255" i="13"/>
  <c r="L2254" i="13"/>
  <c r="L2253" i="13"/>
  <c r="L2252" i="13"/>
  <c r="L2251" i="13"/>
  <c r="L2250" i="13"/>
  <c r="L2249" i="13"/>
  <c r="L2248" i="13"/>
  <c r="L2247" i="13"/>
  <c r="L2246" i="13"/>
  <c r="L2245" i="13"/>
  <c r="L2244" i="13"/>
  <c r="L2243" i="13"/>
  <c r="L2242" i="13"/>
  <c r="L2241" i="13"/>
  <c r="L2240" i="13"/>
  <c r="L2239" i="13"/>
  <c r="L2238" i="13"/>
  <c r="L2237" i="13"/>
  <c r="L2236" i="13"/>
  <c r="L2235" i="13"/>
  <c r="L2234" i="13"/>
  <c r="L2233" i="13"/>
  <c r="L2232" i="13"/>
  <c r="L2231" i="13"/>
  <c r="L2230" i="13"/>
  <c r="L2229" i="13"/>
  <c r="L2228" i="13"/>
  <c r="L2227" i="13"/>
  <c r="L2226" i="13"/>
  <c r="L2225" i="13"/>
  <c r="L2224" i="13"/>
  <c r="L2223" i="13"/>
  <c r="L2222" i="13"/>
  <c r="L2221" i="13"/>
  <c r="L2220" i="13"/>
  <c r="L2219" i="13"/>
  <c r="L2218" i="13"/>
  <c r="L2217" i="13"/>
  <c r="L2216" i="13"/>
  <c r="L2215" i="13"/>
  <c r="L2214" i="13"/>
  <c r="L2213" i="13"/>
  <c r="L2212" i="13"/>
  <c r="L2211" i="13"/>
  <c r="L2210" i="13"/>
  <c r="L2209" i="13"/>
  <c r="L2208" i="13"/>
  <c r="L2207" i="13"/>
  <c r="L2206" i="13"/>
  <c r="L2205" i="13"/>
  <c r="L2204" i="13"/>
  <c r="L2203" i="13"/>
  <c r="L2202" i="13"/>
  <c r="L2201" i="13"/>
  <c r="L2200" i="13"/>
  <c r="L2199" i="13"/>
  <c r="L2198" i="13"/>
  <c r="L2197" i="13"/>
  <c r="L2196" i="13"/>
  <c r="L2195" i="13"/>
  <c r="L2194" i="13"/>
  <c r="L2193" i="13"/>
  <c r="L2192" i="13"/>
  <c r="L2191" i="13"/>
  <c r="L2190" i="13"/>
  <c r="L2189" i="13"/>
  <c r="L2188" i="13"/>
  <c r="L2187" i="13"/>
  <c r="L2186" i="13"/>
  <c r="L2185" i="13"/>
  <c r="L2184" i="13"/>
  <c r="L2183" i="13"/>
  <c r="L2182" i="13"/>
  <c r="L2181" i="13"/>
  <c r="L2180" i="13"/>
  <c r="L2179" i="13"/>
  <c r="L2178" i="13"/>
  <c r="L2177" i="13"/>
  <c r="L2176" i="13"/>
  <c r="L2175" i="13"/>
  <c r="L2174" i="13"/>
  <c r="M2744" i="15"/>
  <c r="M2743" i="15"/>
  <c r="M2742" i="15"/>
  <c r="M2741" i="15"/>
  <c r="M2740" i="15"/>
  <c r="M2739" i="15"/>
  <c r="M2738" i="15"/>
  <c r="M2737" i="15"/>
  <c r="M2736" i="15"/>
  <c r="M2735" i="15"/>
  <c r="M2734" i="15"/>
  <c r="M2733" i="15"/>
  <c r="M2732" i="15"/>
  <c r="M2731" i="15"/>
  <c r="M2730" i="15"/>
  <c r="M2729" i="15"/>
  <c r="M2728" i="15"/>
  <c r="M2727" i="15"/>
  <c r="M2726" i="15"/>
  <c r="M2725" i="15"/>
  <c r="M2724" i="15"/>
  <c r="M2723" i="15"/>
  <c r="M2722" i="15"/>
  <c r="M2721" i="15"/>
  <c r="M2720" i="15"/>
  <c r="M2719" i="15"/>
  <c r="M2718" i="15"/>
  <c r="M2717" i="15"/>
  <c r="M2716" i="15"/>
  <c r="M2715" i="15"/>
  <c r="M2714" i="15"/>
  <c r="M2713" i="15"/>
  <c r="M2712" i="15"/>
  <c r="M2711" i="15"/>
  <c r="M2710" i="15"/>
  <c r="M2709" i="15"/>
  <c r="M2708" i="15"/>
  <c r="M2707" i="15"/>
  <c r="M2706" i="15"/>
  <c r="M2705" i="15"/>
  <c r="M2704" i="15"/>
  <c r="M2703" i="15"/>
  <c r="M2702" i="15"/>
  <c r="M2701" i="15"/>
  <c r="M2700" i="15"/>
  <c r="M2699" i="15"/>
  <c r="M2698" i="15"/>
  <c r="M2697" i="15"/>
  <c r="M2696" i="15"/>
  <c r="M2695" i="15"/>
  <c r="M2694" i="15"/>
  <c r="M2693" i="15"/>
  <c r="M2692" i="15"/>
  <c r="M2691" i="15"/>
  <c r="M2690" i="15"/>
  <c r="M2689" i="15"/>
  <c r="M2688" i="15"/>
  <c r="M2687" i="15"/>
  <c r="M2686" i="15"/>
  <c r="M2685" i="15"/>
  <c r="M2684" i="15"/>
  <c r="M2683" i="15"/>
  <c r="M2682" i="15"/>
  <c r="M2681" i="15"/>
  <c r="M2680" i="15"/>
  <c r="M2679" i="15"/>
  <c r="M2678" i="15"/>
  <c r="M2677" i="15"/>
  <c r="M2676" i="15"/>
  <c r="M2675" i="15"/>
  <c r="M2674" i="15"/>
  <c r="M2673" i="15"/>
  <c r="M2672" i="15"/>
  <c r="M2671" i="15"/>
  <c r="M2670" i="15"/>
  <c r="M2669" i="15"/>
  <c r="M2668" i="15"/>
  <c r="M2667" i="15"/>
  <c r="M2666" i="15"/>
  <c r="M2665" i="15"/>
  <c r="M2664" i="15"/>
  <c r="M2663" i="15"/>
  <c r="M2662" i="15"/>
  <c r="M2661" i="15"/>
  <c r="M2660" i="15"/>
  <c r="M2659" i="15"/>
  <c r="M2658" i="15"/>
  <c r="M2657" i="15"/>
  <c r="M2656" i="15"/>
  <c r="M2655" i="15"/>
  <c r="M2654" i="15"/>
  <c r="M2653" i="15"/>
  <c r="M2652" i="15"/>
  <c r="M2651" i="15"/>
  <c r="M2650" i="15"/>
  <c r="M2649" i="15"/>
  <c r="M2648" i="15"/>
  <c r="M2647" i="15"/>
  <c r="M2646" i="15"/>
  <c r="M2645" i="15"/>
  <c r="M2644" i="15"/>
  <c r="M2643" i="15"/>
  <c r="M2642" i="15"/>
  <c r="M2641" i="15"/>
  <c r="M2640" i="15"/>
  <c r="M2639" i="15"/>
  <c r="M2638" i="15"/>
  <c r="M2637" i="15"/>
  <c r="M2636" i="15"/>
  <c r="M2635" i="15"/>
  <c r="M2634" i="15"/>
  <c r="M2633" i="15"/>
  <c r="M2632" i="15"/>
  <c r="M2631" i="15"/>
  <c r="M2630" i="15"/>
  <c r="M2629" i="15"/>
  <c r="M2628" i="15"/>
  <c r="M2627" i="15"/>
  <c r="M2626" i="15"/>
  <c r="M2625" i="15"/>
  <c r="M2624" i="15"/>
  <c r="M2623" i="15"/>
  <c r="M2622" i="15"/>
  <c r="M2621" i="15"/>
  <c r="M2620" i="15"/>
  <c r="M2619" i="15"/>
  <c r="M2618" i="15"/>
  <c r="M2617" i="15"/>
  <c r="M2616" i="15"/>
  <c r="M2615" i="15"/>
  <c r="M2614" i="15"/>
  <c r="M2613" i="15"/>
  <c r="M2612" i="15"/>
  <c r="M2611" i="15"/>
  <c r="M2610" i="15"/>
  <c r="M2609" i="15"/>
  <c r="M2608" i="15"/>
  <c r="M2607" i="15"/>
  <c r="M2606" i="15"/>
  <c r="M2605" i="15"/>
  <c r="M2604" i="15"/>
  <c r="M2603" i="15"/>
  <c r="M2602" i="15"/>
  <c r="M2601" i="15"/>
  <c r="M2600" i="15"/>
  <c r="M2599" i="15"/>
  <c r="M2598" i="15"/>
  <c r="M2597" i="15"/>
  <c r="M2596" i="15"/>
  <c r="M2595" i="15"/>
  <c r="M2594" i="15"/>
  <c r="M2593" i="15"/>
  <c r="M2592" i="15"/>
  <c r="M2591" i="15"/>
  <c r="M2590" i="15"/>
  <c r="M2589" i="15"/>
  <c r="M2588" i="15"/>
  <c r="M2587" i="15"/>
  <c r="M2586" i="15"/>
  <c r="M2585" i="15"/>
  <c r="M2584" i="15"/>
  <c r="M2583" i="15"/>
  <c r="M2582" i="15"/>
  <c r="M2581" i="15"/>
  <c r="M2580" i="15"/>
  <c r="M2579" i="15"/>
  <c r="M2578" i="15"/>
  <c r="M2577" i="15"/>
  <c r="M2576" i="15"/>
  <c r="M2575" i="15"/>
  <c r="M2574" i="15"/>
  <c r="M2573" i="15"/>
  <c r="M2572" i="15"/>
  <c r="M2571" i="15"/>
  <c r="M2570" i="15"/>
  <c r="M2569" i="15"/>
  <c r="M2568" i="15"/>
  <c r="M2567" i="15"/>
  <c r="M2566" i="15"/>
  <c r="M2565" i="15"/>
  <c r="M2564" i="15"/>
  <c r="M2563" i="15"/>
  <c r="M2562" i="15"/>
  <c r="M2561" i="15"/>
  <c r="M2560" i="15"/>
  <c r="M2559" i="15"/>
  <c r="M2558" i="15"/>
  <c r="M2557" i="15"/>
  <c r="M2556" i="15"/>
  <c r="M2555" i="15"/>
  <c r="M2554" i="15"/>
  <c r="M2553" i="15"/>
  <c r="M2552" i="15"/>
  <c r="M2551" i="15"/>
  <c r="M2550" i="15"/>
  <c r="M2549" i="15"/>
  <c r="M2548" i="15"/>
  <c r="M2547" i="15"/>
  <c r="M2546" i="15"/>
  <c r="M2545" i="15"/>
  <c r="M2544" i="15"/>
  <c r="M2543" i="15"/>
  <c r="M2542" i="15"/>
  <c r="M2541" i="15"/>
  <c r="M2540" i="15"/>
  <c r="M2539" i="15"/>
  <c r="M2538" i="15"/>
  <c r="M2537" i="15"/>
  <c r="M2536" i="15"/>
  <c r="M2535" i="15"/>
  <c r="M2534" i="15"/>
  <c r="M2533" i="15"/>
  <c r="M2532" i="15"/>
  <c r="M2531" i="15"/>
  <c r="M2530" i="15"/>
  <c r="M2529" i="15"/>
  <c r="M2528" i="15"/>
  <c r="M2527" i="15"/>
  <c r="M2526" i="15"/>
  <c r="M2525" i="15"/>
  <c r="M2524" i="15"/>
  <c r="M2523" i="15"/>
  <c r="M2522" i="15"/>
  <c r="M2521" i="15"/>
  <c r="M2520" i="15"/>
  <c r="M2519" i="15"/>
  <c r="M2518" i="15"/>
  <c r="M2517" i="15"/>
  <c r="M2516" i="15"/>
  <c r="M2515" i="15"/>
  <c r="M2514" i="15"/>
  <c r="M2513" i="15"/>
  <c r="M2512" i="15"/>
  <c r="M2511" i="15"/>
  <c r="M2510" i="15"/>
  <c r="M2509" i="15"/>
  <c r="M2508" i="15"/>
  <c r="M2507" i="15"/>
  <c r="M2506" i="15"/>
  <c r="M2505" i="15"/>
  <c r="M2504" i="15"/>
  <c r="M2503" i="15"/>
  <c r="M2502" i="15"/>
  <c r="M2501" i="15"/>
  <c r="M2500" i="15"/>
  <c r="M2499" i="15"/>
  <c r="M2498" i="15"/>
  <c r="M2497" i="15"/>
  <c r="M2496" i="15"/>
  <c r="M2495" i="15"/>
  <c r="M2494" i="15"/>
  <c r="M2493" i="15"/>
  <c r="M2492" i="15"/>
  <c r="M2491" i="15"/>
  <c r="M2490" i="15"/>
  <c r="M2489" i="15"/>
  <c r="M2488" i="15"/>
  <c r="M2487" i="15"/>
  <c r="M2486" i="15"/>
  <c r="M2485" i="15"/>
  <c r="M2484" i="15"/>
  <c r="M2483" i="15"/>
  <c r="M2482" i="15"/>
  <c r="M2481" i="15"/>
  <c r="M2480" i="15"/>
  <c r="M2479" i="15"/>
  <c r="M2478" i="15"/>
  <c r="M2477" i="15"/>
  <c r="M2476" i="15"/>
  <c r="M2475" i="15"/>
  <c r="M2474" i="15"/>
  <c r="M2473" i="15"/>
  <c r="M2472" i="15"/>
  <c r="M2471" i="15"/>
  <c r="M2470" i="15"/>
  <c r="M2469" i="15"/>
  <c r="M2468" i="15"/>
  <c r="M2467" i="15"/>
  <c r="M2466" i="15"/>
  <c r="M2465" i="15"/>
  <c r="M2464" i="15"/>
  <c r="M2463" i="15"/>
  <c r="M2462" i="15"/>
  <c r="M2461" i="15"/>
  <c r="M2460" i="15"/>
  <c r="M2459" i="15"/>
  <c r="M2458" i="15"/>
  <c r="M2457" i="15"/>
  <c r="M2456" i="15"/>
  <c r="M2455" i="15"/>
  <c r="M2454" i="15"/>
  <c r="M2453" i="15"/>
  <c r="M2452" i="15"/>
  <c r="M2451" i="15"/>
  <c r="M2450" i="15"/>
  <c r="M2449" i="15"/>
  <c r="M2448" i="15"/>
  <c r="M2447" i="15"/>
  <c r="M2446" i="15"/>
  <c r="M2445" i="15"/>
  <c r="M2444" i="15"/>
  <c r="M2443" i="15"/>
  <c r="M2442" i="15"/>
  <c r="M2441" i="15"/>
  <c r="M2440" i="15"/>
  <c r="M2439" i="15"/>
  <c r="M2438" i="15"/>
  <c r="M2437" i="15"/>
  <c r="M2436" i="15"/>
  <c r="M2435" i="15"/>
  <c r="M2434" i="15"/>
  <c r="M2433" i="15"/>
  <c r="M2432" i="15"/>
  <c r="M2431" i="15"/>
  <c r="M2430" i="15"/>
  <c r="M2429" i="15"/>
  <c r="M2428" i="15"/>
  <c r="M2427" i="15"/>
  <c r="M2426" i="15"/>
  <c r="M2425" i="15"/>
  <c r="M2424" i="15"/>
  <c r="M2423" i="15"/>
  <c r="M2422" i="15"/>
  <c r="M2421" i="15"/>
  <c r="M2420" i="15"/>
  <c r="M2419" i="15"/>
  <c r="M2418" i="15"/>
  <c r="M2417" i="15"/>
  <c r="M2416" i="15"/>
  <c r="M2415" i="15"/>
  <c r="M2414" i="15"/>
  <c r="M2413" i="15"/>
  <c r="M2412" i="15"/>
  <c r="M2411" i="15"/>
  <c r="M2410" i="15"/>
  <c r="M2409" i="15"/>
  <c r="M2408" i="15"/>
  <c r="M2407" i="15"/>
  <c r="M2406" i="15"/>
  <c r="M2405" i="15"/>
  <c r="M2404" i="15"/>
  <c r="M2403" i="15"/>
  <c r="M2402" i="15"/>
  <c r="M2401" i="15"/>
  <c r="M2400" i="15"/>
  <c r="M2399" i="15"/>
  <c r="M2398" i="15"/>
  <c r="M2397" i="15"/>
  <c r="M2396" i="15"/>
  <c r="M2395" i="15"/>
  <c r="M2394" i="15"/>
  <c r="M2393" i="15"/>
  <c r="M2392" i="15"/>
  <c r="M2391" i="15"/>
  <c r="M2390" i="15"/>
  <c r="M2389" i="15"/>
  <c r="M2388" i="15"/>
  <c r="M2387" i="15"/>
  <c r="M2386" i="15"/>
  <c r="M2385" i="15"/>
  <c r="M2384" i="15"/>
  <c r="M2383" i="15"/>
  <c r="M2382" i="15"/>
  <c r="M2381" i="15"/>
  <c r="M2380" i="15"/>
  <c r="M2379" i="15"/>
  <c r="M2378" i="15"/>
  <c r="M2377" i="15"/>
  <c r="M2376" i="15"/>
  <c r="M2375" i="15"/>
  <c r="M2374" i="15"/>
  <c r="M2373" i="15"/>
  <c r="M2372" i="15"/>
  <c r="M2371" i="15"/>
  <c r="M2370" i="15"/>
  <c r="M2369" i="15"/>
  <c r="M2368" i="15"/>
  <c r="M2367" i="15"/>
  <c r="M2366" i="15"/>
  <c r="M2365" i="15"/>
  <c r="M2364" i="15"/>
  <c r="M2363" i="15"/>
  <c r="M2362" i="15"/>
  <c r="M2361" i="15"/>
  <c r="M2360" i="15"/>
  <c r="M2359" i="15"/>
  <c r="M2358" i="15"/>
  <c r="M2357" i="15"/>
  <c r="M2356" i="15"/>
  <c r="M2355" i="15"/>
  <c r="M2354" i="15"/>
  <c r="M2353" i="15"/>
  <c r="M2352" i="15"/>
  <c r="M2351" i="15"/>
  <c r="M2350" i="15"/>
  <c r="M2349" i="15"/>
  <c r="M2348" i="15"/>
  <c r="M2347" i="15"/>
  <c r="M2346" i="15"/>
  <c r="M2345" i="15"/>
  <c r="M2344" i="15"/>
  <c r="M2343" i="15"/>
  <c r="M2342" i="15"/>
  <c r="M2341" i="15"/>
  <c r="M2340" i="15"/>
  <c r="M2339" i="15"/>
  <c r="M2338" i="15"/>
  <c r="M2337" i="15"/>
  <c r="M2336" i="15"/>
  <c r="M2335" i="15"/>
  <c r="M2334" i="15"/>
  <c r="M2333" i="15"/>
  <c r="M2332" i="15"/>
  <c r="M2331" i="15"/>
  <c r="M2330" i="15"/>
  <c r="M2329" i="15"/>
  <c r="M2328" i="15"/>
  <c r="M2327" i="15"/>
  <c r="M2326" i="15"/>
  <c r="M2325" i="15"/>
  <c r="M2324" i="15"/>
  <c r="M2323" i="15"/>
  <c r="M2322" i="15"/>
  <c r="M2321" i="15"/>
  <c r="M2320" i="15"/>
  <c r="M2319" i="15"/>
  <c r="M2318" i="15"/>
  <c r="M2317" i="15"/>
  <c r="M2316" i="15"/>
  <c r="M2315" i="15"/>
  <c r="M2314" i="15"/>
  <c r="M2313" i="15"/>
  <c r="M2312" i="15"/>
  <c r="M2311" i="15"/>
  <c r="M2310" i="15"/>
  <c r="M2309" i="15"/>
  <c r="M2308" i="15"/>
  <c r="M2307" i="15"/>
  <c r="M2306" i="15"/>
  <c r="M2305" i="15"/>
  <c r="M2304" i="15"/>
  <c r="M2303" i="15"/>
  <c r="M2302" i="15"/>
  <c r="M2301" i="15"/>
  <c r="M2300" i="15"/>
  <c r="M2299" i="15"/>
  <c r="M2298" i="15"/>
  <c r="M2297" i="15"/>
  <c r="M2296" i="15"/>
  <c r="M2295" i="15"/>
  <c r="M2294" i="15"/>
  <c r="M2293" i="15"/>
  <c r="M2292" i="15"/>
  <c r="M2291" i="15"/>
  <c r="M2290" i="15"/>
  <c r="M2289" i="15"/>
  <c r="M2288" i="15"/>
  <c r="M2287" i="15"/>
  <c r="M2286" i="15"/>
  <c r="M2285" i="15"/>
  <c r="M2284" i="15"/>
  <c r="M2283" i="15"/>
  <c r="M2282" i="15"/>
  <c r="M2281" i="15"/>
  <c r="M2280" i="15"/>
  <c r="M2279" i="15"/>
  <c r="M2278" i="15"/>
  <c r="M2277" i="15"/>
  <c r="M2276" i="15"/>
  <c r="M2275" i="15"/>
  <c r="M2274" i="15"/>
  <c r="M2273" i="15"/>
  <c r="M2272" i="15"/>
  <c r="M2271" i="15"/>
  <c r="M2270" i="15"/>
  <c r="M2269" i="15"/>
  <c r="M2268" i="15"/>
  <c r="M2267" i="15"/>
  <c r="M2266" i="15"/>
  <c r="M2265" i="15"/>
  <c r="M2264" i="15"/>
  <c r="M2263" i="15"/>
  <c r="M2262" i="15"/>
  <c r="M2261" i="15"/>
  <c r="M2260" i="15"/>
  <c r="M2259" i="15"/>
  <c r="M2258" i="15"/>
  <c r="M2257" i="15"/>
  <c r="M2256" i="15"/>
  <c r="M2255" i="15"/>
  <c r="M2254" i="15"/>
  <c r="M2253" i="15"/>
  <c r="M2252" i="15"/>
  <c r="M2251" i="15"/>
  <c r="M2250" i="15"/>
  <c r="M2249" i="15"/>
  <c r="M2248" i="15"/>
  <c r="M2247" i="15"/>
  <c r="M2246" i="15"/>
  <c r="M2245" i="15"/>
  <c r="M2244" i="15"/>
  <c r="M2243" i="15"/>
  <c r="M2242" i="15"/>
  <c r="M2241" i="15"/>
  <c r="M2240" i="15"/>
  <c r="M2239" i="15"/>
  <c r="M2238" i="15"/>
  <c r="M2237" i="15"/>
  <c r="M2236" i="15"/>
  <c r="M2235" i="15"/>
  <c r="M2234" i="15"/>
  <c r="M2233" i="15"/>
  <c r="M2232" i="15"/>
  <c r="M2231" i="15"/>
  <c r="M2230" i="15"/>
  <c r="M2229" i="15"/>
  <c r="M2228" i="15"/>
  <c r="M2227" i="15"/>
  <c r="M2226" i="15"/>
  <c r="M2225" i="15"/>
  <c r="M2224" i="15"/>
  <c r="M2223" i="15"/>
  <c r="M2222" i="15"/>
  <c r="M2221" i="15"/>
  <c r="M2220" i="15"/>
  <c r="M2219" i="15"/>
  <c r="M2218" i="15"/>
  <c r="M2217" i="15"/>
  <c r="M2216" i="15"/>
  <c r="M2215" i="15"/>
  <c r="M2214" i="15"/>
  <c r="M2213" i="15"/>
  <c r="M2212" i="15"/>
  <c r="M2211" i="15"/>
  <c r="M2210" i="15"/>
  <c r="M2209" i="15"/>
  <c r="M2208" i="15"/>
  <c r="M2207" i="15"/>
  <c r="M2206" i="15"/>
  <c r="M2205" i="15"/>
  <c r="M2204" i="15"/>
  <c r="M2203" i="15"/>
  <c r="M2202" i="15"/>
  <c r="M2201" i="15"/>
  <c r="M2200" i="15"/>
  <c r="M2199" i="15"/>
  <c r="M2198" i="15"/>
  <c r="M2197" i="15"/>
  <c r="M2196" i="15"/>
  <c r="M2195" i="15"/>
  <c r="M2194" i="15"/>
  <c r="M2193" i="15"/>
  <c r="M2192" i="15"/>
  <c r="M2191" i="15"/>
  <c r="M2190" i="15"/>
  <c r="M2189" i="15"/>
  <c r="M2188" i="15"/>
  <c r="M2187" i="15"/>
  <c r="M2186" i="15"/>
  <c r="M2185" i="15"/>
  <c r="M2184" i="15"/>
  <c r="M2183" i="15"/>
  <c r="M2182" i="15"/>
  <c r="M2181" i="15"/>
  <c r="M2180" i="15"/>
  <c r="M2179" i="15"/>
  <c r="M2178" i="15"/>
  <c r="M2177" i="15"/>
  <c r="M2176" i="15"/>
  <c r="M2175" i="15"/>
  <c r="M2174" i="15"/>
  <c r="M2173" i="1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J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M1282" i="5" s="1"/>
  <c r="K1281" i="5"/>
  <c r="M1281" i="5" s="1"/>
  <c r="K1280" i="5"/>
  <c r="M1280" i="5" s="1"/>
  <c r="K1279" i="5"/>
  <c r="M1279" i="5" s="1"/>
  <c r="K1278" i="5"/>
  <c r="M1278" i="5" s="1"/>
  <c r="K1277" i="5"/>
  <c r="M1277" i="5" s="1"/>
  <c r="K1276" i="5"/>
  <c r="M1276" i="5" s="1"/>
  <c r="K1275" i="5"/>
  <c r="M1275" i="5" s="1"/>
  <c r="K1274" i="5"/>
  <c r="M1274" i="5" s="1"/>
  <c r="K1273" i="5"/>
  <c r="M1273" i="5" s="1"/>
  <c r="K1272" i="5"/>
  <c r="M1272" i="5" s="1"/>
  <c r="K1271" i="5"/>
  <c r="M1271" i="5" s="1"/>
  <c r="K1270" i="5"/>
  <c r="M1270" i="5" s="1"/>
  <c r="K1269" i="5"/>
  <c r="M1269" i="5" s="1"/>
  <c r="K1268" i="5"/>
  <c r="M1268" i="5" s="1"/>
  <c r="K1267" i="5"/>
  <c r="M1267" i="5" s="1"/>
  <c r="K1266" i="5"/>
  <c r="M1266" i="5" s="1"/>
  <c r="K1265" i="5"/>
  <c r="M1265" i="5" s="1"/>
  <c r="K1264" i="5"/>
  <c r="M1264" i="5" s="1"/>
  <c r="K1263" i="5"/>
  <c r="M1263" i="5" s="1"/>
  <c r="K1262" i="5"/>
  <c r="M1262" i="5" s="1"/>
  <c r="K1261" i="5"/>
  <c r="M1261" i="5" s="1"/>
  <c r="K1260" i="5"/>
  <c r="M1260" i="5" s="1"/>
  <c r="K1259" i="5"/>
  <c r="M1259" i="5" s="1"/>
  <c r="K1258" i="5"/>
  <c r="M1258" i="5" s="1"/>
  <c r="K1257" i="5"/>
  <c r="M1257" i="5" s="1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M1196" i="5" s="1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M1162" i="5" s="1"/>
  <c r="K1161" i="5"/>
  <c r="K1160" i="5"/>
  <c r="K1159" i="5"/>
  <c r="K1158" i="5"/>
  <c r="K1157" i="5"/>
  <c r="K1156" i="5"/>
  <c r="K1155" i="5"/>
  <c r="K1154" i="5"/>
  <c r="K1153" i="5"/>
  <c r="K1152" i="5"/>
  <c r="M1152" i="5" s="1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M1128" i="5" s="1"/>
  <c r="K1127" i="5"/>
  <c r="K1126" i="5"/>
  <c r="K1125" i="5"/>
  <c r="K1124" i="5"/>
  <c r="K1123" i="5"/>
  <c r="K1122" i="5"/>
  <c r="M1122" i="5" s="1"/>
  <c r="K1121" i="5"/>
  <c r="K1120" i="5"/>
  <c r="K1119" i="5"/>
  <c r="M1119" i="5" s="1"/>
  <c r="K1118" i="5"/>
  <c r="M1118" i="5" s="1"/>
  <c r="K1117" i="5"/>
  <c r="M1117" i="5" s="1"/>
  <c r="K1116" i="5"/>
  <c r="K1115" i="5"/>
  <c r="K1114" i="5"/>
  <c r="K1113" i="5"/>
  <c r="K1112" i="5"/>
  <c r="K1111" i="5"/>
  <c r="K1110" i="5"/>
  <c r="K1109" i="5"/>
  <c r="K1108" i="5"/>
  <c r="K1107" i="5"/>
  <c r="M1107" i="5" s="1"/>
  <c r="K1106" i="5"/>
  <c r="K1105" i="5"/>
  <c r="K1104" i="5"/>
  <c r="K1103" i="5"/>
  <c r="M1103" i="5" s="1"/>
  <c r="K1102" i="5"/>
  <c r="M1102" i="5" s="1"/>
  <c r="K1101" i="5"/>
  <c r="K1100" i="5"/>
  <c r="K1099" i="5"/>
  <c r="K1098" i="5"/>
  <c r="K1097" i="5"/>
  <c r="K1096" i="5"/>
  <c r="K1095" i="5"/>
  <c r="M1095" i="5" s="1"/>
  <c r="K1094" i="5"/>
  <c r="M1094" i="5" s="1"/>
  <c r="K1093" i="5"/>
  <c r="K1092" i="5"/>
  <c r="K1091" i="5"/>
  <c r="K1090" i="5"/>
  <c r="K1089" i="5"/>
  <c r="M1089" i="5" s="1"/>
  <c r="K1088" i="5"/>
  <c r="K1087" i="5"/>
  <c r="K1086" i="5"/>
  <c r="M1086" i="5" s="1"/>
  <c r="K1085" i="5"/>
  <c r="K1084" i="5"/>
  <c r="K1083" i="5"/>
  <c r="K1082" i="5"/>
  <c r="K1081" i="5"/>
  <c r="K1080" i="5"/>
  <c r="K1079" i="5"/>
  <c r="K1078" i="5"/>
  <c r="K1077" i="5"/>
  <c r="K1076" i="5"/>
  <c r="M1076" i="5" s="1"/>
  <c r="K1075" i="5"/>
  <c r="K1074" i="5"/>
  <c r="K1073" i="5"/>
  <c r="K1072" i="5"/>
  <c r="K1071" i="5"/>
  <c r="K1070" i="5"/>
  <c r="M1070" i="5" s="1"/>
  <c r="K1069" i="5"/>
  <c r="M1069" i="5" s="1"/>
  <c r="K1068" i="5"/>
  <c r="K1067" i="5"/>
  <c r="K1066" i="5"/>
  <c r="K1065" i="5"/>
  <c r="K1064" i="5"/>
  <c r="K1063" i="5"/>
  <c r="K1062" i="5"/>
  <c r="K1061" i="5"/>
  <c r="K1060" i="5"/>
  <c r="M1060" i="5" s="1"/>
  <c r="K1059" i="5"/>
  <c r="K1058" i="5"/>
  <c r="K1057" i="5"/>
  <c r="K1056" i="5"/>
  <c r="K1055" i="5"/>
  <c r="K1054" i="5"/>
  <c r="K1053" i="5"/>
  <c r="K1052" i="5"/>
  <c r="M1052" i="5" s="1"/>
  <c r="K1051" i="5"/>
  <c r="M1051" i="5" s="1"/>
  <c r="K1050" i="5"/>
  <c r="M1050" i="5" s="1"/>
  <c r="K1049" i="5"/>
  <c r="M1049" i="5" s="1"/>
  <c r="K1048" i="5"/>
  <c r="M1048" i="5" s="1"/>
  <c r="K1047" i="5"/>
  <c r="M1047" i="5" s="1"/>
  <c r="K1046" i="5"/>
  <c r="M1046" i="5" s="1"/>
  <c r="K1045" i="5"/>
  <c r="M1045" i="5" s="1"/>
  <c r="K1044" i="5"/>
  <c r="M1044" i="5" s="1"/>
  <c r="K1043" i="5"/>
  <c r="M1043" i="5" s="1"/>
  <c r="K1042" i="5"/>
  <c r="M1042" i="5" s="1"/>
  <c r="K1041" i="5"/>
  <c r="M1041" i="5" s="1"/>
  <c r="K1040" i="5"/>
  <c r="M1040" i="5" s="1"/>
  <c r="K1039" i="5"/>
  <c r="M1039" i="5" s="1"/>
  <c r="K1038" i="5"/>
  <c r="M1038" i="5" s="1"/>
  <c r="K1037" i="5"/>
  <c r="M1037" i="5" s="1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M999" i="5" s="1"/>
  <c r="K998" i="5"/>
  <c r="M998" i="5" s="1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M872" i="5" s="1"/>
  <c r="K871" i="5"/>
  <c r="K870" i="5"/>
  <c r="M870" i="5" s="1"/>
  <c r="K869" i="5"/>
  <c r="M869" i="5" s="1"/>
  <c r="K868" i="5"/>
  <c r="K867" i="5"/>
  <c r="K866" i="5"/>
  <c r="K865" i="5"/>
  <c r="K864" i="5"/>
  <c r="K863" i="5"/>
  <c r="K862" i="5"/>
  <c r="K861" i="5"/>
  <c r="K860" i="5"/>
  <c r="K859" i="5"/>
  <c r="K858" i="5"/>
  <c r="K857" i="5"/>
  <c r="M857" i="5" s="1"/>
  <c r="K856" i="5"/>
  <c r="M856" i="5" s="1"/>
  <c r="K855" i="5"/>
  <c r="M855" i="5" s="1"/>
  <c r="K854" i="5"/>
  <c r="K853" i="5"/>
  <c r="K852" i="5"/>
  <c r="K851" i="5"/>
  <c r="K850" i="5"/>
  <c r="M850" i="5" s="1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M837" i="5" s="1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M819" i="5" s="1"/>
  <c r="K818" i="5"/>
  <c r="M818" i="5" s="1"/>
  <c r="K817" i="5"/>
  <c r="M817" i="5" s="1"/>
  <c r="K816" i="5"/>
  <c r="M816" i="5" s="1"/>
  <c r="K815" i="5"/>
  <c r="M815" i="5" s="1"/>
  <c r="K814" i="5"/>
  <c r="M814" i="5" s="1"/>
  <c r="K813" i="5"/>
  <c r="M813" i="5" s="1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M796" i="5" s="1"/>
  <c r="K795" i="5"/>
  <c r="K794" i="5"/>
  <c r="K793" i="5"/>
  <c r="K792" i="5"/>
  <c r="K791" i="5"/>
  <c r="K790" i="5"/>
  <c r="K789" i="5"/>
  <c r="K788" i="5"/>
  <c r="K787" i="5"/>
  <c r="K786" i="5"/>
  <c r="K785" i="5"/>
  <c r="K784" i="5"/>
  <c r="M784" i="5" s="1"/>
  <c r="K783" i="5"/>
  <c r="M783" i="5" s="1"/>
  <c r="K782" i="5"/>
  <c r="K781" i="5"/>
  <c r="K780" i="5"/>
  <c r="K779" i="5"/>
  <c r="K778" i="5"/>
  <c r="K777" i="5"/>
  <c r="K776" i="5"/>
  <c r="K775" i="5"/>
  <c r="K774" i="5"/>
  <c r="M774" i="5" s="1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M761" i="5" s="1"/>
  <c r="K760" i="5"/>
  <c r="M760" i="5" s="1"/>
  <c r="K759" i="5"/>
  <c r="M759" i="5" s="1"/>
  <c r="K758" i="5"/>
  <c r="M758" i="5" s="1"/>
  <c r="K757" i="5"/>
  <c r="K756" i="5"/>
  <c r="K755" i="5"/>
  <c r="K754" i="5"/>
  <c r="K753" i="5"/>
  <c r="K752" i="5"/>
  <c r="K751" i="5"/>
  <c r="K750" i="5"/>
  <c r="M750" i="5" s="1"/>
  <c r="K749" i="5"/>
  <c r="K748" i="5"/>
  <c r="K747" i="5"/>
  <c r="K746" i="5"/>
  <c r="M746" i="5" s="1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M718" i="5" s="1"/>
  <c r="K717" i="5"/>
  <c r="K716" i="5"/>
  <c r="K715" i="5"/>
  <c r="K714" i="5"/>
  <c r="K713" i="5"/>
  <c r="M713" i="5" s="1"/>
  <c r="K712" i="5"/>
  <c r="K711" i="5"/>
  <c r="K710" i="5"/>
  <c r="K709" i="5"/>
  <c r="K708" i="5"/>
  <c r="K707" i="5"/>
  <c r="K706" i="5"/>
  <c r="K705" i="5"/>
  <c r="M705" i="5" s="1"/>
  <c r="K704" i="5"/>
  <c r="M704" i="5" s="1"/>
  <c r="K703" i="5"/>
  <c r="M703" i="5" s="1"/>
  <c r="K702" i="5"/>
  <c r="M702" i="5" s="1"/>
  <c r="K701" i="5"/>
  <c r="K700" i="5"/>
  <c r="K699" i="5"/>
  <c r="K698" i="5"/>
  <c r="K697" i="5"/>
  <c r="K696" i="5"/>
  <c r="K695" i="5"/>
  <c r="K694" i="5"/>
  <c r="K693" i="5"/>
  <c r="K692" i="5"/>
  <c r="K691" i="5"/>
  <c r="M691" i="5" s="1"/>
  <c r="K690" i="5"/>
  <c r="K689" i="5"/>
  <c r="K688" i="5"/>
  <c r="K687" i="5"/>
  <c r="K686" i="5"/>
  <c r="M686" i="5" s="1"/>
  <c r="K685" i="5"/>
  <c r="K684" i="5"/>
  <c r="K683" i="5"/>
  <c r="K682" i="5"/>
  <c r="K681" i="5"/>
  <c r="K680" i="5"/>
  <c r="K679" i="5"/>
  <c r="M679" i="5" s="1"/>
  <c r="K678" i="5"/>
  <c r="M678" i="5" s="1"/>
  <c r="K677" i="5"/>
  <c r="M677" i="5" s="1"/>
  <c r="K676" i="5"/>
  <c r="K675" i="5"/>
  <c r="M675" i="5" s="1"/>
  <c r="K674" i="5"/>
  <c r="M674" i="5" s="1"/>
  <c r="K673" i="5"/>
  <c r="K672" i="5"/>
  <c r="M672" i="5" s="1"/>
  <c r="K671" i="5"/>
  <c r="M671" i="5" s="1"/>
  <c r="K670" i="5"/>
  <c r="K669" i="5"/>
  <c r="K668" i="5"/>
  <c r="K667" i="5"/>
  <c r="K666" i="5"/>
  <c r="K665" i="5"/>
  <c r="K664" i="5"/>
  <c r="K663" i="5"/>
  <c r="K662" i="5"/>
  <c r="K661" i="5"/>
  <c r="K660" i="5"/>
  <c r="K659" i="5"/>
  <c r="M659" i="5" s="1"/>
  <c r="K658" i="5"/>
  <c r="K657" i="5"/>
  <c r="M657" i="5" s="1"/>
  <c r="K656" i="5"/>
  <c r="K655" i="5"/>
  <c r="M655" i="5" s="1"/>
  <c r="K654" i="5"/>
  <c r="K653" i="5"/>
  <c r="K652" i="5"/>
  <c r="K651" i="5"/>
  <c r="M651" i="5" s="1"/>
  <c r="K650" i="5"/>
  <c r="M650" i="5" s="1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M637" i="5" s="1"/>
  <c r="K636" i="5"/>
  <c r="K635" i="5"/>
  <c r="K634" i="5"/>
  <c r="M634" i="5" s="1"/>
  <c r="K633" i="5"/>
  <c r="K632" i="5"/>
  <c r="K631" i="5"/>
  <c r="K630" i="5"/>
  <c r="K629" i="5"/>
  <c r="K628" i="5"/>
  <c r="K627" i="5"/>
  <c r="K626" i="5"/>
  <c r="K625" i="5"/>
  <c r="K624" i="5"/>
  <c r="M624" i="5" s="1"/>
  <c r="K623" i="5"/>
  <c r="M623" i="5" s="1"/>
  <c r="K622" i="5"/>
  <c r="K621" i="5"/>
  <c r="K620" i="5"/>
  <c r="M620" i="5" s="1"/>
  <c r="K619" i="5"/>
  <c r="K618" i="5"/>
  <c r="K617" i="5"/>
  <c r="K616" i="5"/>
  <c r="M616" i="5" s="1"/>
  <c r="K615" i="5"/>
  <c r="M615" i="5" s="1"/>
  <c r="K614" i="5"/>
  <c r="K613" i="5"/>
  <c r="K612" i="5"/>
  <c r="K611" i="5"/>
  <c r="K610" i="5"/>
  <c r="K609" i="5"/>
  <c r="K608" i="5"/>
  <c r="K607" i="5"/>
  <c r="K606" i="5"/>
  <c r="K605" i="5"/>
  <c r="M605" i="5" s="1"/>
  <c r="K604" i="5"/>
  <c r="K603" i="5"/>
  <c r="K602" i="5"/>
  <c r="M602" i="5" s="1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M569" i="5" s="1"/>
  <c r="K568" i="5"/>
  <c r="K567" i="5"/>
  <c r="M567" i="5" s="1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M544" i="5" s="1"/>
  <c r="K543" i="5"/>
  <c r="K542" i="5"/>
  <c r="K541" i="5"/>
  <c r="K540" i="5"/>
  <c r="K539" i="5"/>
  <c r="K538" i="5"/>
  <c r="M538" i="5" s="1"/>
  <c r="K537" i="5"/>
  <c r="K536" i="5"/>
  <c r="K535" i="5"/>
  <c r="K534" i="5"/>
  <c r="K533" i="5"/>
  <c r="K532" i="5"/>
  <c r="K531" i="5"/>
  <c r="M531" i="5" s="1"/>
  <c r="K530" i="5"/>
  <c r="K529" i="5"/>
  <c r="K528" i="5"/>
  <c r="M528" i="5" s="1"/>
  <c r="K527" i="5"/>
  <c r="M527" i="5" s="1"/>
  <c r="K526" i="5"/>
  <c r="M526" i="5" s="1"/>
  <c r="K525" i="5"/>
  <c r="K524" i="5"/>
  <c r="K523" i="5"/>
  <c r="M523" i="5" s="1"/>
  <c r="K522" i="5"/>
  <c r="K521" i="5"/>
  <c r="K520" i="5"/>
  <c r="K519" i="5"/>
  <c r="K518" i="5"/>
  <c r="K517" i="5"/>
  <c r="K516" i="5"/>
  <c r="K515" i="5"/>
  <c r="M515" i="5" s="1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M499" i="5" s="1"/>
  <c r="K498" i="5"/>
  <c r="K497" i="5"/>
  <c r="K496" i="5"/>
  <c r="K495" i="5"/>
  <c r="K494" i="5"/>
  <c r="K493" i="5"/>
  <c r="M493" i="5" s="1"/>
  <c r="K492" i="5"/>
  <c r="M492" i="5" s="1"/>
  <c r="K491" i="5"/>
  <c r="K490" i="5"/>
  <c r="K489" i="5"/>
  <c r="K488" i="5"/>
  <c r="K487" i="5"/>
  <c r="K486" i="5"/>
  <c r="K485" i="5"/>
  <c r="K484" i="5"/>
  <c r="M484" i="5" s="1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M464" i="5" s="1"/>
  <c r="K463" i="5"/>
  <c r="M463" i="5" s="1"/>
  <c r="K462" i="5"/>
  <c r="M462" i="5" s="1"/>
  <c r="K461" i="5"/>
  <c r="M461" i="5" s="1"/>
  <c r="K460" i="5"/>
  <c r="M460" i="5" s="1"/>
  <c r="K459" i="5"/>
  <c r="K458" i="5"/>
  <c r="K457" i="5"/>
  <c r="K456" i="5"/>
  <c r="K455" i="5"/>
  <c r="K454" i="5"/>
  <c r="M454" i="5" s="1"/>
  <c r="K453" i="5"/>
  <c r="K452" i="5"/>
  <c r="K451" i="5"/>
  <c r="K450" i="5"/>
  <c r="K449" i="5"/>
  <c r="K448" i="5"/>
  <c r="K447" i="5"/>
  <c r="K446" i="5"/>
  <c r="K445" i="5"/>
  <c r="M445" i="5" s="1"/>
  <c r="K444" i="5"/>
  <c r="M444" i="5" s="1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M422" i="5" s="1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M403" i="5" s="1"/>
  <c r="K402" i="5"/>
  <c r="K401" i="5"/>
  <c r="K400" i="5"/>
  <c r="K399" i="5"/>
  <c r="M399" i="5" s="1"/>
  <c r="K398" i="5"/>
  <c r="K397" i="5"/>
  <c r="K396" i="5"/>
  <c r="K395" i="5"/>
  <c r="K394" i="5"/>
  <c r="K393" i="5"/>
  <c r="K392" i="5"/>
  <c r="K391" i="5"/>
  <c r="M391" i="5" s="1"/>
  <c r="K390" i="5"/>
  <c r="M390" i="5" s="1"/>
  <c r="K389" i="5"/>
  <c r="K388" i="5"/>
  <c r="K387" i="5"/>
  <c r="K386" i="5"/>
  <c r="K385" i="5"/>
  <c r="K384" i="5"/>
  <c r="K383" i="5"/>
  <c r="K382" i="5"/>
  <c r="K381" i="5"/>
  <c r="K380" i="5"/>
  <c r="K379" i="5"/>
  <c r="M379" i="5" s="1"/>
  <c r="K378" i="5"/>
  <c r="K377" i="5"/>
  <c r="M377" i="5" s="1"/>
  <c r="K376" i="5"/>
  <c r="K375" i="5"/>
  <c r="K374" i="5"/>
  <c r="K373" i="5"/>
  <c r="K372" i="5"/>
  <c r="K371" i="5"/>
  <c r="K370" i="5"/>
  <c r="K369" i="5"/>
  <c r="K368" i="5"/>
  <c r="M368" i="5" s="1"/>
  <c r="K367" i="5"/>
  <c r="K366" i="5"/>
  <c r="K365" i="5"/>
  <c r="M365" i="5" s="1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M333" i="5" s="1"/>
  <c r="K332" i="5"/>
  <c r="M332" i="5" s="1"/>
  <c r="K331" i="5"/>
  <c r="M331" i="5" s="1"/>
  <c r="K330" i="5"/>
  <c r="K329" i="5"/>
  <c r="M329" i="5" s="1"/>
  <c r="K328" i="5"/>
  <c r="K327" i="5"/>
  <c r="K326" i="5"/>
  <c r="K325" i="5"/>
  <c r="K324" i="5"/>
  <c r="K323" i="5"/>
  <c r="K322" i="5"/>
  <c r="K321" i="5"/>
  <c r="K320" i="5"/>
  <c r="K319" i="5"/>
  <c r="M319" i="5" s="1"/>
  <c r="K318" i="5"/>
  <c r="K317" i="5"/>
  <c r="K316" i="5"/>
  <c r="K315" i="5"/>
  <c r="K314" i="5"/>
  <c r="K313" i="5"/>
  <c r="K312" i="5"/>
  <c r="K311" i="5"/>
  <c r="K310" i="5"/>
  <c r="M310" i="5" s="1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M264" i="5" s="1"/>
  <c r="K263" i="5"/>
  <c r="K262" i="5"/>
  <c r="K261" i="5"/>
  <c r="K260" i="5"/>
  <c r="K259" i="5"/>
  <c r="K258" i="5"/>
  <c r="K257" i="5"/>
  <c r="K256" i="5"/>
  <c r="K255" i="5"/>
  <c r="K254" i="5"/>
  <c r="K253" i="5"/>
  <c r="K252" i="5"/>
  <c r="M252" i="5" s="1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M238" i="5" s="1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M196" i="5" s="1"/>
  <c r="K195" i="5"/>
  <c r="K194" i="5"/>
  <c r="K193" i="5"/>
  <c r="M193" i="5" s="1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M179" i="5" s="1"/>
  <c r="K178" i="5"/>
  <c r="K177" i="5"/>
  <c r="K176" i="5"/>
  <c r="K175" i="5"/>
  <c r="K174" i="5"/>
  <c r="K173" i="5"/>
  <c r="K172" i="5"/>
  <c r="K171" i="5"/>
  <c r="K170" i="5"/>
  <c r="K169" i="5"/>
  <c r="K168" i="5"/>
  <c r="K167" i="5"/>
  <c r="M167" i="5" s="1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M150" i="5" s="1"/>
  <c r="K149" i="5"/>
  <c r="K148" i="5"/>
  <c r="K147" i="5"/>
  <c r="K146" i="5"/>
  <c r="M146" i="5" s="1"/>
  <c r="K145" i="5"/>
  <c r="K144" i="5"/>
  <c r="K143" i="5"/>
  <c r="K142" i="5"/>
  <c r="K141" i="5"/>
  <c r="M141" i="5" s="1"/>
  <c r="K140" i="5"/>
  <c r="M140" i="5" s="1"/>
  <c r="K139" i="5"/>
  <c r="K138" i="5"/>
  <c r="K137" i="5"/>
  <c r="K136" i="5"/>
  <c r="K135" i="5"/>
  <c r="K134" i="5"/>
  <c r="K133" i="5"/>
  <c r="K132" i="5"/>
  <c r="K131" i="5"/>
  <c r="M131" i="5" s="1"/>
  <c r="K130" i="5"/>
  <c r="M130" i="5" s="1"/>
  <c r="K129" i="5"/>
  <c r="M129" i="5" s="1"/>
  <c r="K128" i="5"/>
  <c r="K127" i="5"/>
  <c r="M127" i="5" s="1"/>
  <c r="K126" i="5"/>
  <c r="K125" i="5"/>
  <c r="K124" i="5"/>
  <c r="M124" i="5" s="1"/>
  <c r="K123" i="5"/>
  <c r="M123" i="5" s="1"/>
  <c r="K122" i="5"/>
  <c r="M122" i="5" s="1"/>
  <c r="K121" i="5"/>
  <c r="M121" i="5" s="1"/>
  <c r="K120" i="5"/>
  <c r="M120" i="5" s="1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M105" i="5" s="1"/>
  <c r="K104" i="5"/>
  <c r="M104" i="5" s="1"/>
  <c r="K103" i="5"/>
  <c r="K102" i="5"/>
  <c r="K101" i="5"/>
  <c r="K100" i="5"/>
  <c r="K99" i="5"/>
  <c r="K98" i="5"/>
  <c r="M98" i="5" s="1"/>
  <c r="K97" i="5"/>
  <c r="M97" i="5" s="1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M77" i="5" s="1"/>
  <c r="K76" i="5"/>
  <c r="K75" i="5"/>
  <c r="K74" i="5"/>
  <c r="K73" i="5"/>
  <c r="K72" i="5"/>
  <c r="K71" i="5"/>
  <c r="M71" i="5" s="1"/>
  <c r="K70" i="5"/>
  <c r="M70" i="5" s="1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M52" i="5" s="1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M35" i="5" s="1"/>
  <c r="K34" i="5"/>
  <c r="K33" i="5"/>
  <c r="K32" i="5"/>
  <c r="M32" i="5" s="1"/>
  <c r="K31" i="5"/>
  <c r="K30" i="5"/>
  <c r="K29" i="5"/>
  <c r="K28" i="5"/>
  <c r="K27" i="5"/>
  <c r="M27" i="5" s="1"/>
  <c r="K26" i="5"/>
  <c r="K25" i="5"/>
  <c r="M25" i="5" s="1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J2746" i="13"/>
  <c r="N138" i="17" l="1"/>
  <c r="Q138" i="17" s="1"/>
  <c r="O214" i="17"/>
  <c r="R214" i="17" s="1"/>
  <c r="T214" i="17" s="1"/>
  <c r="V214" i="17" s="1"/>
  <c r="P139" i="17"/>
  <c r="S139" i="17" s="1"/>
  <c r="P141" i="17"/>
  <c r="S141" i="17" s="1"/>
  <c r="W141" i="17" s="1"/>
  <c r="P128" i="17"/>
  <c r="S128" i="17" s="1"/>
  <c r="X128" i="17" s="1"/>
  <c r="P143" i="17"/>
  <c r="S143" i="17" s="1"/>
  <c r="P150" i="17"/>
  <c r="S150" i="17" s="1"/>
  <c r="N156" i="17"/>
  <c r="Q156" i="17" s="1"/>
  <c r="P159" i="17"/>
  <c r="S159" i="17" s="1"/>
  <c r="W159" i="17" s="1"/>
  <c r="N210" i="17"/>
  <c r="Q210" i="17" s="1"/>
  <c r="P118" i="17"/>
  <c r="S118" i="17" s="1"/>
  <c r="O139" i="17"/>
  <c r="R139" i="17" s="1"/>
  <c r="W139" i="17" s="1"/>
  <c r="Y139" i="17" s="1"/>
  <c r="P154" i="17"/>
  <c r="S154" i="17" s="1"/>
  <c r="O167" i="17"/>
  <c r="R167" i="17" s="1"/>
  <c r="U167" i="17" s="1"/>
  <c r="P182" i="17"/>
  <c r="S182" i="17" s="1"/>
  <c r="O185" i="17"/>
  <c r="R185" i="17" s="1"/>
  <c r="U185" i="17" s="1"/>
  <c r="O210" i="17"/>
  <c r="R210" i="17" s="1"/>
  <c r="T210" i="17" s="1"/>
  <c r="V210" i="17" s="1"/>
  <c r="P138" i="17"/>
  <c r="S138" i="17" s="1"/>
  <c r="W138" i="17" s="1"/>
  <c r="O147" i="17"/>
  <c r="R147" i="17" s="1"/>
  <c r="O151" i="17"/>
  <c r="R151" i="17" s="1"/>
  <c r="U151" i="17" s="1"/>
  <c r="O155" i="17"/>
  <c r="R155" i="17" s="1"/>
  <c r="U155" i="17" s="1"/>
  <c r="O163" i="17"/>
  <c r="R163" i="17" s="1"/>
  <c r="U163" i="17" s="1"/>
  <c r="P167" i="17"/>
  <c r="S167" i="17" s="1"/>
  <c r="N178" i="17"/>
  <c r="Q178" i="17" s="1"/>
  <c r="O189" i="17"/>
  <c r="R189" i="17" s="1"/>
  <c r="U189" i="17" s="1"/>
  <c r="O123" i="17"/>
  <c r="R123" i="17" s="1"/>
  <c r="U123" i="17" s="1"/>
  <c r="N132" i="17"/>
  <c r="Q132" i="17" s="1"/>
  <c r="N134" i="17"/>
  <c r="Q134" i="17" s="1"/>
  <c r="O143" i="17"/>
  <c r="R143" i="17" s="1"/>
  <c r="U143" i="17" s="1"/>
  <c r="P145" i="17"/>
  <c r="S145" i="17" s="1"/>
  <c r="W145" i="17" s="1"/>
  <c r="P147" i="17"/>
  <c r="S147" i="17" s="1"/>
  <c r="O150" i="17"/>
  <c r="R150" i="17" s="1"/>
  <c r="U150" i="17" s="1"/>
  <c r="P151" i="17"/>
  <c r="S151" i="17" s="1"/>
  <c r="O154" i="17"/>
  <c r="R154" i="17" s="1"/>
  <c r="U154" i="17" s="1"/>
  <c r="P155" i="17"/>
  <c r="S155" i="17" s="1"/>
  <c r="P163" i="17"/>
  <c r="S163" i="17" s="1"/>
  <c r="O178" i="17"/>
  <c r="R178" i="17" s="1"/>
  <c r="U178" i="17" s="1"/>
  <c r="P205" i="17"/>
  <c r="S205" i="17" s="1"/>
  <c r="X205" i="17" s="1"/>
  <c r="N118" i="17"/>
  <c r="Q118" i="17" s="1"/>
  <c r="P130" i="17"/>
  <c r="S130" i="17" s="1"/>
  <c r="T130" i="17" s="1"/>
  <c r="V130" i="17" s="1"/>
  <c r="P132" i="17"/>
  <c r="S132" i="17" s="1"/>
  <c r="T132" i="17" s="1"/>
  <c r="V132" i="17" s="1"/>
  <c r="P134" i="17"/>
  <c r="S134" i="17" s="1"/>
  <c r="W134" i="17" s="1"/>
  <c r="O182" i="17"/>
  <c r="R182" i="17" s="1"/>
  <c r="P162" i="17"/>
  <c r="S162" i="17" s="1"/>
  <c r="P176" i="17"/>
  <c r="S176" i="17" s="1"/>
  <c r="W176" i="17" s="1"/>
  <c r="Y176" i="17" s="1"/>
  <c r="O209" i="17"/>
  <c r="R209" i="17" s="1"/>
  <c r="P213" i="17"/>
  <c r="S213" i="17" s="1"/>
  <c r="X213" i="17" s="1"/>
  <c r="P158" i="17"/>
  <c r="S158" i="17" s="1"/>
  <c r="N160" i="17"/>
  <c r="Q160" i="17" s="1"/>
  <c r="N164" i="17"/>
  <c r="Q164" i="17" s="1"/>
  <c r="P170" i="17"/>
  <c r="S170" i="17" s="1"/>
  <c r="P186" i="17"/>
  <c r="S186" i="17" s="1"/>
  <c r="W186" i="17" s="1"/>
  <c r="P188" i="17"/>
  <c r="S188" i="17" s="1"/>
  <c r="T188" i="17" s="1"/>
  <c r="V188" i="17" s="1"/>
  <c r="P190" i="17"/>
  <c r="S190" i="17" s="1"/>
  <c r="X190" i="17" s="1"/>
  <c r="O197" i="17"/>
  <c r="R197" i="17" s="1"/>
  <c r="U197" i="17" s="1"/>
  <c r="N199" i="17"/>
  <c r="Q199" i="17" s="1"/>
  <c r="N205" i="17"/>
  <c r="Q205" i="17" s="1"/>
  <c r="N206" i="17"/>
  <c r="Q206" i="17" s="1"/>
  <c r="N207" i="17"/>
  <c r="Q207" i="17" s="1"/>
  <c r="P209" i="17"/>
  <c r="S209" i="17" s="1"/>
  <c r="P166" i="17"/>
  <c r="S166" i="17" s="1"/>
  <c r="O170" i="17"/>
  <c r="R170" i="17" s="1"/>
  <c r="N188" i="17"/>
  <c r="Q188" i="17" s="1"/>
  <c r="P201" i="17"/>
  <c r="S201" i="17" s="1"/>
  <c r="P197" i="17"/>
  <c r="S197" i="17" s="1"/>
  <c r="O206" i="17"/>
  <c r="R206" i="17" s="1"/>
  <c r="U206" i="17" s="1"/>
  <c r="N120" i="17"/>
  <c r="Q120" i="17" s="1"/>
  <c r="N172" i="17"/>
  <c r="Q172" i="17" s="1"/>
  <c r="N174" i="17"/>
  <c r="Q174" i="17" s="1"/>
  <c r="N219" i="17"/>
  <c r="Q219" i="17" s="1"/>
  <c r="P120" i="17"/>
  <c r="S120" i="17" s="1"/>
  <c r="X120" i="17" s="1"/>
  <c r="P122" i="17"/>
  <c r="S122" i="17" s="1"/>
  <c r="W122" i="17" s="1"/>
  <c r="N124" i="17"/>
  <c r="Q124" i="17" s="1"/>
  <c r="N126" i="17"/>
  <c r="Q126" i="17" s="1"/>
  <c r="O131" i="17"/>
  <c r="R131" i="17" s="1"/>
  <c r="U131" i="17" s="1"/>
  <c r="N159" i="17"/>
  <c r="Q159" i="17" s="1"/>
  <c r="O174" i="17"/>
  <c r="R174" i="17" s="1"/>
  <c r="T174" i="17" s="1"/>
  <c r="V174" i="17" s="1"/>
  <c r="O177" i="17"/>
  <c r="R177" i="17" s="1"/>
  <c r="U177" i="17" s="1"/>
  <c r="N180" i="17"/>
  <c r="Q180" i="17" s="1"/>
  <c r="P184" i="17"/>
  <c r="S184" i="17" s="1"/>
  <c r="T184" i="17" s="1"/>
  <c r="V184" i="17" s="1"/>
  <c r="N186" i="17"/>
  <c r="Q186" i="17" s="1"/>
  <c r="N190" i="17"/>
  <c r="Q190" i="17" s="1"/>
  <c r="O193" i="17"/>
  <c r="R193" i="17" s="1"/>
  <c r="W193" i="17" s="1"/>
  <c r="N194" i="17"/>
  <c r="Q194" i="17" s="1"/>
  <c r="O198" i="17"/>
  <c r="R198" i="17" s="1"/>
  <c r="T198" i="17" s="1"/>
  <c r="V198" i="17" s="1"/>
  <c r="N202" i="17"/>
  <c r="Q202" i="17" s="1"/>
  <c r="N213" i="17"/>
  <c r="Q213" i="17" s="1"/>
  <c r="O217" i="17"/>
  <c r="R217" i="17" s="1"/>
  <c r="U217" i="17" s="1"/>
  <c r="O218" i="17"/>
  <c r="R218" i="17" s="1"/>
  <c r="X218" i="17" s="1"/>
  <c r="N122" i="17"/>
  <c r="Q122" i="17" s="1"/>
  <c r="O127" i="17"/>
  <c r="R127" i="17" s="1"/>
  <c r="U127" i="17" s="1"/>
  <c r="N136" i="17"/>
  <c r="Q136" i="17" s="1"/>
  <c r="N168" i="17"/>
  <c r="Q168" i="17" s="1"/>
  <c r="O181" i="17"/>
  <c r="R181" i="17" s="1"/>
  <c r="U181" i="17" s="1"/>
  <c r="N184" i="17"/>
  <c r="Q184" i="17" s="1"/>
  <c r="N193" i="17"/>
  <c r="Q193" i="17" s="1"/>
  <c r="N198" i="17"/>
  <c r="Q198" i="17" s="1"/>
  <c r="N203" i="17"/>
  <c r="Q203" i="17" s="1"/>
  <c r="N218" i="17"/>
  <c r="Q218" i="17" s="1"/>
  <c r="O119" i="17"/>
  <c r="R119" i="17" s="1"/>
  <c r="U119" i="17" s="1"/>
  <c r="P124" i="17"/>
  <c r="S124" i="17" s="1"/>
  <c r="T124" i="17" s="1"/>
  <c r="V124" i="17" s="1"/>
  <c r="P126" i="17"/>
  <c r="S126" i="17" s="1"/>
  <c r="W126" i="17" s="1"/>
  <c r="N128" i="17"/>
  <c r="Q128" i="17" s="1"/>
  <c r="N130" i="17"/>
  <c r="Q130" i="17" s="1"/>
  <c r="O135" i="17"/>
  <c r="R135" i="17" s="1"/>
  <c r="U135" i="17" s="1"/>
  <c r="O158" i="17"/>
  <c r="R158" i="17" s="1"/>
  <c r="U158" i="17" s="1"/>
  <c r="O162" i="17"/>
  <c r="R162" i="17" s="1"/>
  <c r="O166" i="17"/>
  <c r="R166" i="17" s="1"/>
  <c r="U166" i="17" s="1"/>
  <c r="O171" i="17"/>
  <c r="R171" i="17" s="1"/>
  <c r="X171" i="17" s="1"/>
  <c r="O173" i="17"/>
  <c r="R173" i="17" s="1"/>
  <c r="N176" i="17"/>
  <c r="Q176" i="17" s="1"/>
  <c r="P180" i="17"/>
  <c r="S180" i="17" s="1"/>
  <c r="X180" i="17" s="1"/>
  <c r="O194" i="17"/>
  <c r="R194" i="17" s="1"/>
  <c r="W194" i="17" s="1"/>
  <c r="O201" i="17"/>
  <c r="R201" i="17" s="1"/>
  <c r="U201" i="17" s="1"/>
  <c r="O202" i="17"/>
  <c r="R202" i="17" s="1"/>
  <c r="W202" i="17" s="1"/>
  <c r="N211" i="17"/>
  <c r="Q211" i="17" s="1"/>
  <c r="N214" i="17"/>
  <c r="Q214" i="17" s="1"/>
  <c r="N215" i="17"/>
  <c r="Q215" i="17" s="1"/>
  <c r="P217" i="17"/>
  <c r="S217" i="17" s="1"/>
  <c r="U128" i="17"/>
  <c r="U130" i="17"/>
  <c r="W118" i="17"/>
  <c r="U118" i="17"/>
  <c r="X118" i="17"/>
  <c r="T118" i="17"/>
  <c r="V118" i="17" s="1"/>
  <c r="U132" i="17"/>
  <c r="U134" i="17"/>
  <c r="X134" i="17"/>
  <c r="U138" i="17"/>
  <c r="X141" i="17"/>
  <c r="U141" i="17"/>
  <c r="U145" i="17"/>
  <c r="U120" i="17"/>
  <c r="U122" i="17"/>
  <c r="U124" i="17"/>
  <c r="U126" i="17"/>
  <c r="U147" i="17"/>
  <c r="P148" i="17"/>
  <c r="S148" i="17" s="1"/>
  <c r="O148" i="17"/>
  <c r="R148" i="17" s="1"/>
  <c r="O153" i="17"/>
  <c r="R153" i="17" s="1"/>
  <c r="N153" i="17"/>
  <c r="Q153" i="17" s="1"/>
  <c r="O165" i="17"/>
  <c r="R165" i="17" s="1"/>
  <c r="N165" i="17"/>
  <c r="Q165" i="17" s="1"/>
  <c r="P165" i="17"/>
  <c r="S165" i="17" s="1"/>
  <c r="U169" i="17"/>
  <c r="N117" i="17"/>
  <c r="Q117" i="17" s="1"/>
  <c r="P119" i="17"/>
  <c r="S119" i="17" s="1"/>
  <c r="N121" i="17"/>
  <c r="Q121" i="17" s="1"/>
  <c r="P123" i="17"/>
  <c r="S123" i="17" s="1"/>
  <c r="N125" i="17"/>
  <c r="Q125" i="17" s="1"/>
  <c r="P127" i="17"/>
  <c r="S127" i="17" s="1"/>
  <c r="N129" i="17"/>
  <c r="Q129" i="17" s="1"/>
  <c r="P131" i="17"/>
  <c r="S131" i="17" s="1"/>
  <c r="N133" i="17"/>
  <c r="Q133" i="17" s="1"/>
  <c r="P135" i="17"/>
  <c r="S135" i="17" s="1"/>
  <c r="O136" i="17"/>
  <c r="R136" i="17" s="1"/>
  <c r="N137" i="17"/>
  <c r="Q137" i="17" s="1"/>
  <c r="N140" i="17"/>
  <c r="Q140" i="17" s="1"/>
  <c r="O142" i="17"/>
  <c r="R142" i="17" s="1"/>
  <c r="N144" i="17"/>
  <c r="Q144" i="17" s="1"/>
  <c r="O146" i="17"/>
  <c r="R146" i="17" s="1"/>
  <c r="N148" i="17"/>
  <c r="Q148" i="17" s="1"/>
  <c r="P152" i="17"/>
  <c r="S152" i="17" s="1"/>
  <c r="O152" i="17"/>
  <c r="R152" i="17" s="1"/>
  <c r="P153" i="17"/>
  <c r="S153" i="17" s="1"/>
  <c r="U159" i="17"/>
  <c r="X159" i="17"/>
  <c r="T159" i="17"/>
  <c r="V159" i="17" s="1"/>
  <c r="O161" i="17"/>
  <c r="R161" i="17" s="1"/>
  <c r="N161" i="17"/>
  <c r="Q161" i="17" s="1"/>
  <c r="P161" i="17"/>
  <c r="S161" i="17" s="1"/>
  <c r="O117" i="17"/>
  <c r="R117" i="17" s="1"/>
  <c r="O121" i="17"/>
  <c r="R121" i="17" s="1"/>
  <c r="O125" i="17"/>
  <c r="R125" i="17" s="1"/>
  <c r="O129" i="17"/>
  <c r="R129" i="17" s="1"/>
  <c r="O133" i="17"/>
  <c r="R133" i="17" s="1"/>
  <c r="O137" i="17"/>
  <c r="R137" i="17" s="1"/>
  <c r="O140" i="17"/>
  <c r="R140" i="17" s="1"/>
  <c r="P142" i="17"/>
  <c r="S142" i="17" s="1"/>
  <c r="O144" i="17"/>
  <c r="R144" i="17" s="1"/>
  <c r="P146" i="17"/>
  <c r="S146" i="17" s="1"/>
  <c r="N152" i="17"/>
  <c r="Q152" i="17" s="1"/>
  <c r="O157" i="17"/>
  <c r="R157" i="17" s="1"/>
  <c r="N157" i="17"/>
  <c r="Q157" i="17" s="1"/>
  <c r="P157" i="17"/>
  <c r="S157" i="17" s="1"/>
  <c r="U172" i="17"/>
  <c r="N141" i="17"/>
  <c r="Q141" i="17" s="1"/>
  <c r="N145" i="17"/>
  <c r="Q145" i="17" s="1"/>
  <c r="W147" i="17"/>
  <c r="O149" i="17"/>
  <c r="R149" i="17" s="1"/>
  <c r="N149" i="17"/>
  <c r="Q149" i="17" s="1"/>
  <c r="P169" i="17"/>
  <c r="S169" i="17" s="1"/>
  <c r="W169" i="17" s="1"/>
  <c r="U173" i="17"/>
  <c r="P179" i="17"/>
  <c r="S179" i="17" s="1"/>
  <c r="O179" i="17"/>
  <c r="R179" i="17" s="1"/>
  <c r="N179" i="17"/>
  <c r="Q179" i="17" s="1"/>
  <c r="U180" i="17"/>
  <c r="U186" i="17"/>
  <c r="N192" i="17"/>
  <c r="Q192" i="17" s="1"/>
  <c r="P192" i="17"/>
  <c r="S192" i="17" s="1"/>
  <c r="O192" i="17"/>
  <c r="R192" i="17" s="1"/>
  <c r="O196" i="17"/>
  <c r="R196" i="17" s="1"/>
  <c r="N196" i="17"/>
  <c r="Q196" i="17" s="1"/>
  <c r="P196" i="17"/>
  <c r="S196" i="17" s="1"/>
  <c r="P208" i="17"/>
  <c r="S208" i="17" s="1"/>
  <c r="O208" i="17"/>
  <c r="R208" i="17" s="1"/>
  <c r="N208" i="17"/>
  <c r="Q208" i="17" s="1"/>
  <c r="X210" i="17"/>
  <c r="W210" i="17"/>
  <c r="Y210" i="17" s="1"/>
  <c r="P175" i="17"/>
  <c r="S175" i="17" s="1"/>
  <c r="O175" i="17"/>
  <c r="R175" i="17" s="1"/>
  <c r="N175" i="17"/>
  <c r="Q175" i="17" s="1"/>
  <c r="U176" i="17"/>
  <c r="U182" i="17"/>
  <c r="P191" i="17"/>
  <c r="S191" i="17" s="1"/>
  <c r="O191" i="17"/>
  <c r="R191" i="17" s="1"/>
  <c r="N191" i="17"/>
  <c r="Q191" i="17" s="1"/>
  <c r="O156" i="17"/>
  <c r="R156" i="17" s="1"/>
  <c r="O160" i="17"/>
  <c r="R160" i="17" s="1"/>
  <c r="O164" i="17"/>
  <c r="R164" i="17" s="1"/>
  <c r="O168" i="17"/>
  <c r="R168" i="17" s="1"/>
  <c r="N169" i="17"/>
  <c r="Q169" i="17" s="1"/>
  <c r="P172" i="17"/>
  <c r="S172" i="17" s="1"/>
  <c r="X172" i="17" s="1"/>
  <c r="P187" i="17"/>
  <c r="S187" i="17" s="1"/>
  <c r="O187" i="17"/>
  <c r="R187" i="17" s="1"/>
  <c r="N187" i="17"/>
  <c r="Q187" i="17" s="1"/>
  <c r="U188" i="17"/>
  <c r="N171" i="17"/>
  <c r="Q171" i="17" s="1"/>
  <c r="P183" i="17"/>
  <c r="S183" i="17" s="1"/>
  <c r="O183" i="17"/>
  <c r="R183" i="17" s="1"/>
  <c r="N183" i="17"/>
  <c r="Q183" i="17" s="1"/>
  <c r="U184" i="17"/>
  <c r="U190" i="17"/>
  <c r="T194" i="17"/>
  <c r="V194" i="17" s="1"/>
  <c r="P173" i="17"/>
  <c r="S173" i="17" s="1"/>
  <c r="P177" i="17"/>
  <c r="S177" i="17" s="1"/>
  <c r="P181" i="17"/>
  <c r="S181" i="17" s="1"/>
  <c r="P185" i="17"/>
  <c r="S185" i="17" s="1"/>
  <c r="P189" i="17"/>
  <c r="S189" i="17" s="1"/>
  <c r="P195" i="17"/>
  <c r="S195" i="17" s="1"/>
  <c r="O195" i="17"/>
  <c r="R195" i="17" s="1"/>
  <c r="P204" i="17"/>
  <c r="S204" i="17" s="1"/>
  <c r="O204" i="17"/>
  <c r="R204" i="17" s="1"/>
  <c r="N204" i="17"/>
  <c r="Q204" i="17" s="1"/>
  <c r="U213" i="17"/>
  <c r="T218" i="17"/>
  <c r="V218" i="17" s="1"/>
  <c r="P216" i="17"/>
  <c r="S216" i="17" s="1"/>
  <c r="O216" i="17"/>
  <c r="R216" i="17" s="1"/>
  <c r="N216" i="17"/>
  <c r="Q216" i="17" s="1"/>
  <c r="P200" i="17"/>
  <c r="S200" i="17" s="1"/>
  <c r="O200" i="17"/>
  <c r="R200" i="17" s="1"/>
  <c r="N200" i="17"/>
  <c r="Q200" i="17" s="1"/>
  <c r="U205" i="17"/>
  <c r="P212" i="17"/>
  <c r="S212" i="17" s="1"/>
  <c r="O212" i="17"/>
  <c r="R212" i="17" s="1"/>
  <c r="N212" i="17"/>
  <c r="Q212" i="17" s="1"/>
  <c r="U214" i="17"/>
  <c r="W218" i="17"/>
  <c r="O199" i="17"/>
  <c r="R199" i="17" s="1"/>
  <c r="O203" i="17"/>
  <c r="R203" i="17" s="1"/>
  <c r="O207" i="17"/>
  <c r="R207" i="17" s="1"/>
  <c r="O211" i="17"/>
  <c r="R211" i="17" s="1"/>
  <c r="O215" i="17"/>
  <c r="R215" i="17" s="1"/>
  <c r="O219" i="17"/>
  <c r="R219" i="17" s="1"/>
  <c r="M3" i="10"/>
  <c r="W184" i="17" l="1"/>
  <c r="X130" i="17"/>
  <c r="X162" i="17"/>
  <c r="T141" i="17"/>
  <c r="V141" i="17" s="1"/>
  <c r="X126" i="17"/>
  <c r="Y126" i="17" s="1"/>
  <c r="X135" i="17"/>
  <c r="X138" i="17"/>
  <c r="U210" i="17"/>
  <c r="T139" i="17"/>
  <c r="V139" i="17" s="1"/>
  <c r="X214" i="17"/>
  <c r="T134" i="17"/>
  <c r="V134" i="17" s="1"/>
  <c r="X124" i="17"/>
  <c r="X132" i="17"/>
  <c r="X202" i="17"/>
  <c r="U171" i="17"/>
  <c r="X123" i="17"/>
  <c r="W171" i="17"/>
  <c r="Y171" i="17" s="1"/>
  <c r="T138" i="17"/>
  <c r="V138" i="17" s="1"/>
  <c r="T126" i="17"/>
  <c r="V126" i="17" s="1"/>
  <c r="X170" i="17"/>
  <c r="W124" i="17"/>
  <c r="Y124" i="17" s="1"/>
  <c r="X122" i="17"/>
  <c r="Y122" i="17" s="1"/>
  <c r="W188" i="17"/>
  <c r="Y188" i="17" s="1"/>
  <c r="T186" i="17"/>
  <c r="V186" i="17" s="1"/>
  <c r="T154" i="17"/>
  <c r="V154" i="17" s="1"/>
  <c r="W214" i="17"/>
  <c r="Y214" i="17" s="1"/>
  <c r="W154" i="17"/>
  <c r="Y154" i="17" s="1"/>
  <c r="Y159" i="17"/>
  <c r="T122" i="17"/>
  <c r="V122" i="17" s="1"/>
  <c r="W205" i="17"/>
  <c r="Y205" i="17" s="1"/>
  <c r="W128" i="17"/>
  <c r="Y128" i="17" s="1"/>
  <c r="T205" i="17"/>
  <c r="V205" i="17" s="1"/>
  <c r="T128" i="17"/>
  <c r="V128" i="17" s="1"/>
  <c r="W178" i="17"/>
  <c r="Y178" i="17" s="1"/>
  <c r="X176" i="17"/>
  <c r="X193" i="17"/>
  <c r="Y193" i="17" s="1"/>
  <c r="X154" i="17"/>
  <c r="X145" i="17"/>
  <c r="T193" i="17"/>
  <c r="V193" i="17" s="1"/>
  <c r="W167" i="17"/>
  <c r="Y167" i="17" s="1"/>
  <c r="T167" i="17"/>
  <c r="V167" i="17" s="1"/>
  <c r="X147" i="17"/>
  <c r="X182" i="17"/>
  <c r="W150" i="17"/>
  <c r="T202" i="17"/>
  <c r="V202" i="17" s="1"/>
  <c r="X150" i="17"/>
  <c r="U202" i="17"/>
  <c r="W190" i="17"/>
  <c r="Y190" i="17" s="1"/>
  <c r="X174" i="17"/>
  <c r="X198" i="17"/>
  <c r="W182" i="17"/>
  <c r="Y182" i="17" s="1"/>
  <c r="X167" i="17"/>
  <c r="T150" i="17"/>
  <c r="V150" i="17" s="1"/>
  <c r="T145" i="17"/>
  <c r="V145" i="17" s="1"/>
  <c r="X143" i="17"/>
  <c r="T190" i="17"/>
  <c r="V190" i="17" s="1"/>
  <c r="U198" i="17"/>
  <c r="T182" i="17"/>
  <c r="V182" i="17" s="1"/>
  <c r="W209" i="17"/>
  <c r="Y209" i="17" s="1"/>
  <c r="X163" i="17"/>
  <c r="W213" i="17"/>
  <c r="Y213" i="17" s="1"/>
  <c r="X127" i="17"/>
  <c r="T147" i="17"/>
  <c r="V147" i="17" s="1"/>
  <c r="U170" i="17"/>
  <c r="X186" i="17"/>
  <c r="W163" i="17"/>
  <c r="Y163" i="17" s="1"/>
  <c r="T163" i="17"/>
  <c r="V163" i="17" s="1"/>
  <c r="X139" i="17"/>
  <c r="T162" i="17"/>
  <c r="V162" i="17" s="1"/>
  <c r="T185" i="17"/>
  <c r="V185" i="17" s="1"/>
  <c r="U139" i="17"/>
  <c r="W130" i="17"/>
  <c r="Y130" i="17" s="1"/>
  <c r="X201" i="17"/>
  <c r="X158" i="17"/>
  <c r="X151" i="17"/>
  <c r="X155" i="17"/>
  <c r="T178" i="17"/>
  <c r="V178" i="17" s="1"/>
  <c r="T151" i="17"/>
  <c r="V151" i="17" s="1"/>
  <c r="X131" i="17"/>
  <c r="W155" i="17"/>
  <c r="Y155" i="17" s="1"/>
  <c r="T143" i="17"/>
  <c r="V143" i="17" s="1"/>
  <c r="W120" i="17"/>
  <c r="Y120" i="17" s="1"/>
  <c r="T176" i="17"/>
  <c r="V176" i="17" s="1"/>
  <c r="W151" i="17"/>
  <c r="Y151" i="17" s="1"/>
  <c r="W177" i="17"/>
  <c r="X188" i="17"/>
  <c r="X178" i="17"/>
  <c r="T155" i="17"/>
  <c r="V155" i="17" s="1"/>
  <c r="W143" i="17"/>
  <c r="Y143" i="17" s="1"/>
  <c r="T120" i="17"/>
  <c r="V120" i="17" s="1"/>
  <c r="W132" i="17"/>
  <c r="X217" i="17"/>
  <c r="W197" i="17"/>
  <c r="W189" i="17"/>
  <c r="T180" i="17"/>
  <c r="V180" i="17" s="1"/>
  <c r="X209" i="17"/>
  <c r="X173" i="17"/>
  <c r="W201" i="17"/>
  <c r="Y201" i="17" s="1"/>
  <c r="W170" i="17"/>
  <c r="Y170" i="17" s="1"/>
  <c r="W217" i="17"/>
  <c r="Y217" i="17" s="1"/>
  <c r="T213" i="17"/>
  <c r="V213" i="17" s="1"/>
  <c r="W206" i="17"/>
  <c r="Y206" i="17" s="1"/>
  <c r="U218" i="17"/>
  <c r="X206" i="17"/>
  <c r="T201" i="17"/>
  <c r="V201" i="17" s="1"/>
  <c r="X197" i="17"/>
  <c r="X194" i="17"/>
  <c r="T217" i="17"/>
  <c r="V217" i="17" s="1"/>
  <c r="W198" i="17"/>
  <c r="Y198" i="17" s="1"/>
  <c r="T170" i="17"/>
  <c r="V170" i="17" s="1"/>
  <c r="T171" i="17"/>
  <c r="V171" i="17" s="1"/>
  <c r="T206" i="17"/>
  <c r="V206" i="17" s="1"/>
  <c r="U209" i="17"/>
  <c r="W181" i="17"/>
  <c r="T197" i="17"/>
  <c r="V197" i="17" s="1"/>
  <c r="U194" i="17"/>
  <c r="W158" i="17"/>
  <c r="Y158" i="17" s="1"/>
  <c r="T158" i="17"/>
  <c r="V158" i="17" s="1"/>
  <c r="T209" i="17"/>
  <c r="V209" i="17" s="1"/>
  <c r="Y194" i="17"/>
  <c r="U174" i="17"/>
  <c r="X166" i="17"/>
  <c r="T166" i="17"/>
  <c r="V166" i="17" s="1"/>
  <c r="W180" i="17"/>
  <c r="Y180" i="17" s="1"/>
  <c r="X119" i="17"/>
  <c r="Y218" i="17"/>
  <c r="X184" i="17"/>
  <c r="W174" i="17"/>
  <c r="Y174" i="17" s="1"/>
  <c r="U193" i="17"/>
  <c r="Y147" i="17"/>
  <c r="W162" i="17"/>
  <c r="Y162" i="17" s="1"/>
  <c r="Y202" i="17"/>
  <c r="Y184" i="17"/>
  <c r="Y186" i="17"/>
  <c r="Y150" i="17"/>
  <c r="U162" i="17"/>
  <c r="W166" i="17"/>
  <c r="Y166" i="17" s="1"/>
  <c r="Y145" i="17"/>
  <c r="U219" i="17"/>
  <c r="X219" i="17"/>
  <c r="T219" i="17"/>
  <c r="V219" i="17" s="1"/>
  <c r="W219" i="17"/>
  <c r="U203" i="17"/>
  <c r="X203" i="17"/>
  <c r="T203" i="17"/>
  <c r="V203" i="17" s="1"/>
  <c r="W203" i="17"/>
  <c r="Y203" i="17" s="1"/>
  <c r="X200" i="17"/>
  <c r="T200" i="17"/>
  <c r="V200" i="17" s="1"/>
  <c r="W200" i="17"/>
  <c r="U200" i="17"/>
  <c r="X187" i="17"/>
  <c r="T187" i="17"/>
  <c r="V187" i="17" s="1"/>
  <c r="W187" i="17"/>
  <c r="U187" i="17"/>
  <c r="X168" i="17"/>
  <c r="T168" i="17"/>
  <c r="V168" i="17" s="1"/>
  <c r="W168" i="17"/>
  <c r="U168" i="17"/>
  <c r="X185" i="17"/>
  <c r="X179" i="17"/>
  <c r="T179" i="17"/>
  <c r="V179" i="17" s="1"/>
  <c r="W179" i="17"/>
  <c r="U179" i="17"/>
  <c r="X140" i="17"/>
  <c r="T140" i="17"/>
  <c r="V140" i="17" s="1"/>
  <c r="U140" i="17"/>
  <c r="W140" i="17"/>
  <c r="X125" i="17"/>
  <c r="T125" i="17"/>
  <c r="V125" i="17" s="1"/>
  <c r="W125" i="17"/>
  <c r="U125" i="17"/>
  <c r="U136" i="17"/>
  <c r="X136" i="17"/>
  <c r="T136" i="17"/>
  <c r="V136" i="17" s="1"/>
  <c r="W136" i="17"/>
  <c r="T169" i="17"/>
  <c r="V169" i="17" s="1"/>
  <c r="W127" i="17"/>
  <c r="Y127" i="17" s="1"/>
  <c r="W123" i="17"/>
  <c r="W135" i="17"/>
  <c r="Y135" i="17" s="1"/>
  <c r="W119" i="17"/>
  <c r="Y119" i="17" s="1"/>
  <c r="W131" i="17"/>
  <c r="U215" i="17"/>
  <c r="X215" i="17"/>
  <c r="T215" i="17"/>
  <c r="V215" i="17" s="1"/>
  <c r="W215" i="17"/>
  <c r="U199" i="17"/>
  <c r="X199" i="17"/>
  <c r="T199" i="17"/>
  <c r="V199" i="17" s="1"/>
  <c r="W199" i="17"/>
  <c r="X195" i="17"/>
  <c r="T195" i="17"/>
  <c r="V195" i="17" s="1"/>
  <c r="W195" i="17"/>
  <c r="U195" i="17"/>
  <c r="W173" i="17"/>
  <c r="Y173" i="17" s="1"/>
  <c r="X164" i="17"/>
  <c r="T164" i="17"/>
  <c r="V164" i="17" s="1"/>
  <c r="W164" i="17"/>
  <c r="U164" i="17"/>
  <c r="W191" i="17"/>
  <c r="Y191" i="17" s="1"/>
  <c r="T191" i="17"/>
  <c r="V191" i="17" s="1"/>
  <c r="X191" i="17"/>
  <c r="U191" i="17"/>
  <c r="X208" i="17"/>
  <c r="T208" i="17"/>
  <c r="V208" i="17" s="1"/>
  <c r="W208" i="17"/>
  <c r="U208" i="17"/>
  <c r="W196" i="17"/>
  <c r="Y196" i="17" s="1"/>
  <c r="T196" i="17"/>
  <c r="V196" i="17" s="1"/>
  <c r="X196" i="17"/>
  <c r="U196" i="17"/>
  <c r="T189" i="17"/>
  <c r="V189" i="17" s="1"/>
  <c r="W172" i="17"/>
  <c r="Y172" i="17" s="1"/>
  <c r="X137" i="17"/>
  <c r="T137" i="17"/>
  <c r="V137" i="17" s="1"/>
  <c r="W137" i="17"/>
  <c r="Y137" i="17" s="1"/>
  <c r="U137" i="17"/>
  <c r="X121" i="17"/>
  <c r="T121" i="17"/>
  <c r="V121" i="17" s="1"/>
  <c r="W121" i="17"/>
  <c r="Y121" i="17" s="1"/>
  <c r="U121" i="17"/>
  <c r="X152" i="17"/>
  <c r="T152" i="17"/>
  <c r="V152" i="17" s="1"/>
  <c r="W152" i="17"/>
  <c r="Y152" i="17" s="1"/>
  <c r="U152" i="17"/>
  <c r="W142" i="17"/>
  <c r="U142" i="17"/>
  <c r="T142" i="17"/>
  <c r="V142" i="17" s="1"/>
  <c r="X142" i="17"/>
  <c r="X169" i="17"/>
  <c r="Y169" i="17" s="1"/>
  <c r="W153" i="17"/>
  <c r="Y153" i="17" s="1"/>
  <c r="T153" i="17"/>
  <c r="V153" i="17" s="1"/>
  <c r="X153" i="17"/>
  <c r="U153" i="17"/>
  <c r="T127" i="17"/>
  <c r="V127" i="17" s="1"/>
  <c r="T123" i="17"/>
  <c r="V123" i="17" s="1"/>
  <c r="T135" i="17"/>
  <c r="V135" i="17" s="1"/>
  <c r="T119" i="17"/>
  <c r="V119" i="17" s="1"/>
  <c r="T131" i="17"/>
  <c r="V131" i="17" s="1"/>
  <c r="U211" i="17"/>
  <c r="X211" i="17"/>
  <c r="T211" i="17"/>
  <c r="V211" i="17" s="1"/>
  <c r="W211" i="17"/>
  <c r="X212" i="17"/>
  <c r="T212" i="17"/>
  <c r="V212" i="17" s="1"/>
  <c r="W212" i="17"/>
  <c r="U212" i="17"/>
  <c r="W185" i="17"/>
  <c r="T177" i="17"/>
  <c r="V177" i="17" s="1"/>
  <c r="T181" i="17"/>
  <c r="V181" i="17" s="1"/>
  <c r="X160" i="17"/>
  <c r="T160" i="17"/>
  <c r="V160" i="17" s="1"/>
  <c r="W160" i="17"/>
  <c r="U160" i="17"/>
  <c r="X175" i="17"/>
  <c r="T175" i="17"/>
  <c r="V175" i="17" s="1"/>
  <c r="W175" i="17"/>
  <c r="U175" i="17"/>
  <c r="W192" i="17"/>
  <c r="Y192" i="17" s="1"/>
  <c r="U192" i="17"/>
  <c r="T192" i="17"/>
  <c r="V192" i="17" s="1"/>
  <c r="X192" i="17"/>
  <c r="X189" i="17"/>
  <c r="T173" i="17"/>
  <c r="V173" i="17" s="1"/>
  <c r="W149" i="17"/>
  <c r="Y149" i="17" s="1"/>
  <c r="U149" i="17"/>
  <c r="T149" i="17"/>
  <c r="V149" i="17" s="1"/>
  <c r="X149" i="17"/>
  <c r="T172" i="17"/>
  <c r="V172" i="17" s="1"/>
  <c r="W157" i="17"/>
  <c r="X157" i="17"/>
  <c r="T157" i="17"/>
  <c r="V157" i="17" s="1"/>
  <c r="U157" i="17"/>
  <c r="X144" i="17"/>
  <c r="T144" i="17"/>
  <c r="V144" i="17" s="1"/>
  <c r="U144" i="17"/>
  <c r="W144" i="17"/>
  <c r="Y144" i="17" s="1"/>
  <c r="X133" i="17"/>
  <c r="T133" i="17"/>
  <c r="V133" i="17" s="1"/>
  <c r="W133" i="17"/>
  <c r="U133" i="17"/>
  <c r="X117" i="17"/>
  <c r="T117" i="17"/>
  <c r="V117" i="17" s="1"/>
  <c r="W117" i="17"/>
  <c r="U117" i="17"/>
  <c r="W165" i="17"/>
  <c r="X165" i="17"/>
  <c r="T165" i="17"/>
  <c r="V165" i="17" s="1"/>
  <c r="U165" i="17"/>
  <c r="U207" i="17"/>
  <c r="X207" i="17"/>
  <c r="T207" i="17"/>
  <c r="V207" i="17" s="1"/>
  <c r="W207" i="17"/>
  <c r="Y207" i="17" s="1"/>
  <c r="X216" i="17"/>
  <c r="T216" i="17"/>
  <c r="V216" i="17" s="1"/>
  <c r="W216" i="17"/>
  <c r="Y216" i="17" s="1"/>
  <c r="U216" i="17"/>
  <c r="X204" i="17"/>
  <c r="T204" i="17"/>
  <c r="V204" i="17" s="1"/>
  <c r="W204" i="17"/>
  <c r="Y204" i="17" s="1"/>
  <c r="U204" i="17"/>
  <c r="X183" i="17"/>
  <c r="T183" i="17"/>
  <c r="V183" i="17" s="1"/>
  <c r="W183" i="17"/>
  <c r="Y183" i="17" s="1"/>
  <c r="U183" i="17"/>
  <c r="X177" i="17"/>
  <c r="X181" i="17"/>
  <c r="X156" i="17"/>
  <c r="T156" i="17"/>
  <c r="V156" i="17" s="1"/>
  <c r="W156" i="17"/>
  <c r="U156" i="17"/>
  <c r="X129" i="17"/>
  <c r="T129" i="17"/>
  <c r="V129" i="17" s="1"/>
  <c r="W129" i="17"/>
  <c r="U129" i="17"/>
  <c r="W161" i="17"/>
  <c r="Y161" i="17" s="1"/>
  <c r="X161" i="17"/>
  <c r="T161" i="17"/>
  <c r="V161" i="17" s="1"/>
  <c r="U161" i="17"/>
  <c r="U146" i="17"/>
  <c r="X146" i="17"/>
  <c r="W146" i="17"/>
  <c r="Y146" i="17" s="1"/>
  <c r="T146" i="17"/>
  <c r="V146" i="17" s="1"/>
  <c r="X148" i="17"/>
  <c r="T148" i="17"/>
  <c r="V148" i="17" s="1"/>
  <c r="W148" i="17"/>
  <c r="U148" i="17"/>
  <c r="Y141" i="17"/>
  <c r="Y138" i="17"/>
  <c r="Y134" i="17"/>
  <c r="Y118" i="17"/>
  <c r="L2747" i="13"/>
  <c r="L2745" i="13"/>
  <c r="Y123" i="17" l="1"/>
  <c r="Y132" i="17"/>
  <c r="Y177" i="17"/>
  <c r="Y117" i="17"/>
  <c r="Y181" i="17"/>
  <c r="Y133" i="17"/>
  <c r="Y197" i="17"/>
  <c r="Y189" i="17"/>
  <c r="Y140" i="17"/>
  <c r="Y125" i="17"/>
  <c r="Y131" i="17"/>
  <c r="Y148" i="17"/>
  <c r="Y129" i="17"/>
  <c r="Y160" i="17"/>
  <c r="Y208" i="17"/>
  <c r="Y164" i="17"/>
  <c r="Y199" i="17"/>
  <c r="Y215" i="17"/>
  <c r="Y168" i="17"/>
  <c r="Y187" i="17"/>
  <c r="Y200" i="17"/>
  <c r="Y156" i="17"/>
  <c r="Y157" i="17"/>
  <c r="Y185" i="17"/>
  <c r="Y195" i="17"/>
  <c r="Y175" i="17"/>
  <c r="Y211" i="17"/>
  <c r="Y136" i="17"/>
  <c r="Y165" i="17"/>
  <c r="Y212" i="17"/>
  <c r="Y142" i="17"/>
  <c r="Y179" i="17"/>
  <c r="Y219" i="17"/>
  <c r="J4" i="29" l="1"/>
  <c r="I4" i="29"/>
  <c r="F4" i="29"/>
  <c r="E4" i="29"/>
  <c r="D4" i="29"/>
  <c r="G4" i="29" l="1"/>
  <c r="K4" i="29"/>
  <c r="F4" i="21" l="1"/>
  <c r="E4" i="21"/>
  <c r="D4" i="21"/>
  <c r="R482" i="21"/>
  <c r="W482" i="21" s="1"/>
  <c r="R481" i="21"/>
  <c r="U481" i="21" s="1"/>
  <c r="R480" i="21"/>
  <c r="W480" i="21" s="1"/>
  <c r="R479" i="21"/>
  <c r="S479" i="21" s="1"/>
  <c r="R478" i="21"/>
  <c r="U478" i="21" s="1"/>
  <c r="R477" i="21"/>
  <c r="U477" i="21" s="1"/>
  <c r="R476" i="21"/>
  <c r="V476" i="21" s="1"/>
  <c r="R475" i="21"/>
  <c r="R474" i="21"/>
  <c r="U474" i="21" s="1"/>
  <c r="R473" i="21"/>
  <c r="U473" i="21" s="1"/>
  <c r="R472" i="21"/>
  <c r="V472" i="21" s="1"/>
  <c r="R471" i="21"/>
  <c r="R470" i="21"/>
  <c r="R469" i="21"/>
  <c r="U469" i="21" s="1"/>
  <c r="R468" i="21"/>
  <c r="R467" i="21"/>
  <c r="U467" i="21" s="1"/>
  <c r="R466" i="21"/>
  <c r="R465" i="21"/>
  <c r="U465" i="21" s="1"/>
  <c r="R464" i="21"/>
  <c r="R463" i="21"/>
  <c r="AK463" i="21" s="1"/>
  <c r="H463" i="21" s="1"/>
  <c r="R462" i="21"/>
  <c r="R461" i="21"/>
  <c r="U461" i="21" s="1"/>
  <c r="R460" i="21"/>
  <c r="R459" i="21"/>
  <c r="U459" i="21" s="1"/>
  <c r="R458" i="21"/>
  <c r="Z458" i="21" s="1"/>
  <c r="R457" i="21"/>
  <c r="R456" i="21"/>
  <c r="R455" i="21"/>
  <c r="R454" i="21"/>
  <c r="R453" i="21"/>
  <c r="R452" i="21"/>
  <c r="R451" i="21"/>
  <c r="Z451" i="21" s="1"/>
  <c r="R450" i="21"/>
  <c r="U450" i="21" s="1"/>
  <c r="R449" i="21"/>
  <c r="U449" i="21" s="1"/>
  <c r="R448" i="21"/>
  <c r="T448" i="21" s="1"/>
  <c r="R447" i="21"/>
  <c r="W447" i="21" s="1"/>
  <c r="R446" i="21"/>
  <c r="AD446" i="21" s="1"/>
  <c r="R445" i="21"/>
  <c r="U445" i="21" s="1"/>
  <c r="R444" i="21"/>
  <c r="R443" i="21"/>
  <c r="AK443" i="21" s="1"/>
  <c r="H443" i="21" s="1"/>
  <c r="R442" i="21"/>
  <c r="R441" i="21"/>
  <c r="U441" i="21" s="1"/>
  <c r="R440" i="21"/>
  <c r="T440" i="21" s="1"/>
  <c r="R439" i="21"/>
  <c r="R438" i="21"/>
  <c r="AB438" i="21" s="1"/>
  <c r="R437" i="21"/>
  <c r="U437" i="21" s="1"/>
  <c r="R436" i="21"/>
  <c r="V436" i="21" s="1"/>
  <c r="R435" i="21"/>
  <c r="R434" i="21"/>
  <c r="U434" i="21" s="1"/>
  <c r="R433" i="21"/>
  <c r="U433" i="21" s="1"/>
  <c r="R432" i="21"/>
  <c r="V432" i="21" s="1"/>
  <c r="R431" i="21"/>
  <c r="R430" i="21"/>
  <c r="R429" i="21"/>
  <c r="U429" i="21" s="1"/>
  <c r="R428" i="21"/>
  <c r="R427" i="21"/>
  <c r="U427" i="21" s="1"/>
  <c r="R426" i="21"/>
  <c r="T426" i="21" s="1"/>
  <c r="R425" i="21"/>
  <c r="T425" i="21" s="1"/>
  <c r="R424" i="21"/>
  <c r="V424" i="21" s="1"/>
  <c r="R423" i="21"/>
  <c r="T423" i="21" s="1"/>
  <c r="R422" i="21"/>
  <c r="T422" i="21" s="1"/>
  <c r="R421" i="21"/>
  <c r="R420" i="21"/>
  <c r="V420" i="21" s="1"/>
  <c r="R419" i="21"/>
  <c r="S419" i="21" s="1"/>
  <c r="R418" i="21"/>
  <c r="R417" i="21"/>
  <c r="T417" i="21" s="1"/>
  <c r="R416" i="21"/>
  <c r="V416" i="21" s="1"/>
  <c r="R415" i="21"/>
  <c r="R414" i="21"/>
  <c r="AK414" i="21" s="1"/>
  <c r="R413" i="21"/>
  <c r="V413" i="21" s="1"/>
  <c r="R412" i="21"/>
  <c r="V412" i="21" s="1"/>
  <c r="R411" i="21"/>
  <c r="R410" i="21"/>
  <c r="V410" i="21" s="1"/>
  <c r="R409" i="21"/>
  <c r="S409" i="21" s="1"/>
  <c r="R408" i="21"/>
  <c r="R407" i="21"/>
  <c r="U407" i="21" s="1"/>
  <c r="R406" i="21"/>
  <c r="AA406" i="21" s="1"/>
  <c r="R405" i="21"/>
  <c r="U405" i="21" s="1"/>
  <c r="R404" i="21"/>
  <c r="V404" i="21" s="1"/>
  <c r="R403" i="21"/>
  <c r="R402" i="21"/>
  <c r="V402" i="21" s="1"/>
  <c r="R401" i="21"/>
  <c r="R400" i="21"/>
  <c r="T400" i="21" s="1"/>
  <c r="R399" i="21"/>
  <c r="U399" i="21" s="1"/>
  <c r="R398" i="21"/>
  <c r="AA398" i="21" s="1"/>
  <c r="R397" i="21"/>
  <c r="S397" i="21" s="1"/>
  <c r="R396" i="21"/>
  <c r="R395" i="21"/>
  <c r="R394" i="21"/>
  <c r="V394" i="21" s="1"/>
  <c r="R393" i="21"/>
  <c r="S393" i="21" s="1"/>
  <c r="R392" i="21"/>
  <c r="T392" i="21" s="1"/>
  <c r="R391" i="21"/>
  <c r="R390" i="21"/>
  <c r="W390" i="21" s="1"/>
  <c r="R389" i="21"/>
  <c r="W389" i="21" s="1"/>
  <c r="R388" i="21"/>
  <c r="R387" i="21"/>
  <c r="R386" i="21"/>
  <c r="R385" i="21"/>
  <c r="W385" i="21" s="1"/>
  <c r="R384" i="21"/>
  <c r="W384" i="21" s="1"/>
  <c r="R383" i="21"/>
  <c r="W383" i="21" s="1"/>
  <c r="R382" i="21"/>
  <c r="T382" i="21" s="1"/>
  <c r="R381" i="21"/>
  <c r="R380" i="21"/>
  <c r="R379" i="21"/>
  <c r="S379" i="21" s="1"/>
  <c r="R378" i="21"/>
  <c r="R377" i="21"/>
  <c r="R376" i="21"/>
  <c r="R375" i="21"/>
  <c r="R374" i="21"/>
  <c r="R373" i="21"/>
  <c r="W373" i="21" s="1"/>
  <c r="R372" i="21"/>
  <c r="R371" i="21"/>
  <c r="R370" i="21"/>
  <c r="R369" i="21"/>
  <c r="W369" i="21" s="1"/>
  <c r="R368" i="21"/>
  <c r="W368" i="21" s="1"/>
  <c r="R367" i="21"/>
  <c r="W367" i="21" s="1"/>
  <c r="R366" i="21"/>
  <c r="T366" i="21" s="1"/>
  <c r="R365" i="21"/>
  <c r="R364" i="21"/>
  <c r="W364" i="21" s="1"/>
  <c r="R363" i="21"/>
  <c r="S363" i="21" s="1"/>
  <c r="R362" i="21"/>
  <c r="T362" i="21" s="1"/>
  <c r="R361" i="21"/>
  <c r="U361" i="21" s="1"/>
  <c r="R360" i="21"/>
  <c r="T360" i="21" s="1"/>
  <c r="R359" i="21"/>
  <c r="R358" i="21"/>
  <c r="T358" i="21" s="1"/>
  <c r="R357" i="21"/>
  <c r="R356" i="21"/>
  <c r="R355" i="21"/>
  <c r="W355" i="21" s="1"/>
  <c r="R354" i="21"/>
  <c r="T354" i="21" s="1"/>
  <c r="R353" i="21"/>
  <c r="U353" i="21" s="1"/>
  <c r="R352" i="21"/>
  <c r="R351" i="21"/>
  <c r="U351" i="21" s="1"/>
  <c r="R350" i="21"/>
  <c r="V350" i="21" s="1"/>
  <c r="R349" i="21"/>
  <c r="R348" i="21"/>
  <c r="R347" i="21"/>
  <c r="W347" i="21" s="1"/>
  <c r="R346" i="21"/>
  <c r="R345" i="21"/>
  <c r="R344" i="21"/>
  <c r="V344" i="21" s="1"/>
  <c r="R343" i="21"/>
  <c r="U343" i="21" s="1"/>
  <c r="R342" i="21"/>
  <c r="T342" i="21" s="1"/>
  <c r="R341" i="21"/>
  <c r="R340" i="21"/>
  <c r="R339" i="21"/>
  <c r="W339" i="21" s="1"/>
  <c r="R338" i="21"/>
  <c r="R337" i="21"/>
  <c r="U337" i="21" s="1"/>
  <c r="R336" i="21"/>
  <c r="V336" i="21" s="1"/>
  <c r="R335" i="21"/>
  <c r="R334" i="21"/>
  <c r="V334" i="21" s="1"/>
  <c r="R333" i="21"/>
  <c r="R332" i="21"/>
  <c r="R331" i="21"/>
  <c r="R330" i="21"/>
  <c r="R329" i="21"/>
  <c r="U329" i="21" s="1"/>
  <c r="R328" i="21"/>
  <c r="V328" i="21" s="1"/>
  <c r="R327" i="21"/>
  <c r="U327" i="21" s="1"/>
  <c r="R326" i="21"/>
  <c r="V326" i="21" s="1"/>
  <c r="R325" i="21"/>
  <c r="R324" i="21"/>
  <c r="V324" i="21" s="1"/>
  <c r="R323" i="21"/>
  <c r="R322" i="21"/>
  <c r="R321" i="21"/>
  <c r="R320" i="21"/>
  <c r="R319" i="21"/>
  <c r="V319" i="21" s="1"/>
  <c r="R318" i="21"/>
  <c r="V318" i="21" s="1"/>
  <c r="R317" i="21"/>
  <c r="W317" i="21" s="1"/>
  <c r="R316" i="21"/>
  <c r="R315" i="21"/>
  <c r="R314" i="21"/>
  <c r="T314" i="21" s="1"/>
  <c r="R313" i="21"/>
  <c r="R312" i="21"/>
  <c r="V312" i="21" s="1"/>
  <c r="R311" i="21"/>
  <c r="U311" i="21" s="1"/>
  <c r="R310" i="21"/>
  <c r="U310" i="21" s="1"/>
  <c r="R309" i="21"/>
  <c r="W309" i="21" s="1"/>
  <c r="R308" i="21"/>
  <c r="R307" i="21"/>
  <c r="R306" i="21"/>
  <c r="T306" i="21" s="1"/>
  <c r="R305" i="21"/>
  <c r="R304" i="21"/>
  <c r="V304" i="21" s="1"/>
  <c r="R303" i="21"/>
  <c r="U303" i="21" s="1"/>
  <c r="R302" i="21"/>
  <c r="U302" i="21" s="1"/>
  <c r="R301" i="21"/>
  <c r="R300" i="21"/>
  <c r="R299" i="21"/>
  <c r="W299" i="21" s="1"/>
  <c r="R298" i="21"/>
  <c r="R297" i="21"/>
  <c r="R296" i="21"/>
  <c r="V296" i="21" s="1"/>
  <c r="R295" i="21"/>
  <c r="U295" i="21" s="1"/>
  <c r="R294" i="21"/>
  <c r="V294" i="21" s="1"/>
  <c r="R293" i="21"/>
  <c r="R292" i="21"/>
  <c r="V292" i="21" s="1"/>
  <c r="R291" i="21"/>
  <c r="W291" i="21" s="1"/>
  <c r="R290" i="21"/>
  <c r="U290" i="21" s="1"/>
  <c r="R289" i="21"/>
  <c r="R288" i="21"/>
  <c r="W288" i="21" s="1"/>
  <c r="R287" i="21"/>
  <c r="AA287" i="21" s="1"/>
  <c r="R286" i="21"/>
  <c r="W286" i="21" s="1"/>
  <c r="R285" i="21"/>
  <c r="R284" i="21"/>
  <c r="W284" i="21" s="1"/>
  <c r="R283" i="21"/>
  <c r="R282" i="21"/>
  <c r="R281" i="21"/>
  <c r="R280" i="21"/>
  <c r="W280" i="21" s="1"/>
  <c r="R279" i="21"/>
  <c r="R278" i="21"/>
  <c r="W278" i="21" s="1"/>
  <c r="R277" i="21"/>
  <c r="AH277" i="21" s="1"/>
  <c r="R276" i="21"/>
  <c r="W276" i="21" s="1"/>
  <c r="R275" i="21"/>
  <c r="R274" i="21"/>
  <c r="R273" i="21"/>
  <c r="R272" i="21"/>
  <c r="V272" i="21" s="1"/>
  <c r="R271" i="21"/>
  <c r="T271" i="21" s="1"/>
  <c r="R270" i="21"/>
  <c r="R269" i="21"/>
  <c r="R268" i="21"/>
  <c r="R267" i="21"/>
  <c r="T267" i="21" s="1"/>
  <c r="R266" i="21"/>
  <c r="R265" i="21"/>
  <c r="R264" i="21"/>
  <c r="R263" i="21"/>
  <c r="R262" i="21"/>
  <c r="AA262" i="21" s="1"/>
  <c r="R261" i="21"/>
  <c r="R260" i="21"/>
  <c r="R259" i="21"/>
  <c r="T259" i="21" s="1"/>
  <c r="R258" i="21"/>
  <c r="R257" i="21"/>
  <c r="R256" i="21"/>
  <c r="R255" i="21"/>
  <c r="T255" i="21" s="1"/>
  <c r="R254" i="21"/>
  <c r="AB254" i="21" s="1"/>
  <c r="R253" i="21"/>
  <c r="R252" i="21"/>
  <c r="R251" i="21"/>
  <c r="T251" i="21" s="1"/>
  <c r="R250" i="21"/>
  <c r="R249" i="21"/>
  <c r="R248" i="21"/>
  <c r="R247" i="21"/>
  <c r="T247" i="21" s="1"/>
  <c r="R246" i="21"/>
  <c r="AB246" i="21" s="1"/>
  <c r="R245" i="21"/>
  <c r="R244" i="21"/>
  <c r="R243" i="21"/>
  <c r="T243" i="21" s="1"/>
  <c r="R242" i="21"/>
  <c r="U242" i="21" s="1"/>
  <c r="R241" i="21"/>
  <c r="R240" i="21"/>
  <c r="V240" i="21" s="1"/>
  <c r="R239" i="21"/>
  <c r="W239" i="21" s="1"/>
  <c r="R238" i="21"/>
  <c r="R237" i="21"/>
  <c r="R236" i="21"/>
  <c r="V236" i="21" s="1"/>
  <c r="R235" i="21"/>
  <c r="U235" i="21" s="1"/>
  <c r="R234" i="21"/>
  <c r="U234" i="21" s="1"/>
  <c r="R233" i="21"/>
  <c r="R232" i="21"/>
  <c r="V232" i="21" s="1"/>
  <c r="R231" i="21"/>
  <c r="W231" i="21" s="1"/>
  <c r="R230" i="21"/>
  <c r="R229" i="21"/>
  <c r="R228" i="21"/>
  <c r="U228" i="21" s="1"/>
  <c r="R227" i="21"/>
  <c r="R226" i="21"/>
  <c r="T226" i="21" s="1"/>
  <c r="R225" i="21"/>
  <c r="U225" i="21" s="1"/>
  <c r="R224" i="21"/>
  <c r="V224" i="21" s="1"/>
  <c r="R223" i="21"/>
  <c r="R222" i="21"/>
  <c r="R221" i="21"/>
  <c r="S221" i="21" s="1"/>
  <c r="R220" i="21"/>
  <c r="R219" i="21"/>
  <c r="V219" i="21" s="1"/>
  <c r="R218" i="21"/>
  <c r="T218" i="21" s="1"/>
  <c r="R217" i="21"/>
  <c r="R216" i="21"/>
  <c r="V216" i="21" s="1"/>
  <c r="R215" i="21"/>
  <c r="W215" i="21" s="1"/>
  <c r="R214" i="21"/>
  <c r="R213" i="21"/>
  <c r="U213" i="21" s="1"/>
  <c r="R212" i="21"/>
  <c r="T212" i="21" s="1"/>
  <c r="R211" i="21"/>
  <c r="R210" i="21"/>
  <c r="U210" i="21" s="1"/>
  <c r="R209" i="21"/>
  <c r="U209" i="21" s="1"/>
  <c r="R208" i="21"/>
  <c r="V208" i="21" s="1"/>
  <c r="R207" i="21"/>
  <c r="AD207" i="21" s="1"/>
  <c r="R206" i="21"/>
  <c r="R205" i="21"/>
  <c r="R204" i="21"/>
  <c r="V204" i="21" s="1"/>
  <c r="R203" i="21"/>
  <c r="R202" i="21"/>
  <c r="T202" i="21" s="1"/>
  <c r="R201" i="21"/>
  <c r="U201" i="21" s="1"/>
  <c r="R200" i="21"/>
  <c r="V200" i="21" s="1"/>
  <c r="R199" i="21"/>
  <c r="W199" i="21" s="1"/>
  <c r="R198" i="21"/>
  <c r="R197" i="21"/>
  <c r="V197" i="21" s="1"/>
  <c r="R196" i="21"/>
  <c r="V196" i="21" s="1"/>
  <c r="R195" i="21"/>
  <c r="R194" i="21"/>
  <c r="R193" i="21"/>
  <c r="W193" i="21" s="1"/>
  <c r="R192" i="21"/>
  <c r="AJ192" i="21" s="1"/>
  <c r="R191" i="21"/>
  <c r="W191" i="21" s="1"/>
  <c r="R190" i="21"/>
  <c r="AA190" i="21" s="1"/>
  <c r="R189" i="21"/>
  <c r="W189" i="21" s="1"/>
  <c r="R188" i="21"/>
  <c r="R187" i="21"/>
  <c r="R186" i="21"/>
  <c r="R185" i="21"/>
  <c r="W185" i="21" s="1"/>
  <c r="R184" i="21"/>
  <c r="R183" i="21"/>
  <c r="W183" i="21" s="1"/>
  <c r="R182" i="21"/>
  <c r="R181" i="21"/>
  <c r="W181" i="21" s="1"/>
  <c r="R180" i="21"/>
  <c r="R179" i="21"/>
  <c r="R178" i="21"/>
  <c r="R177" i="21"/>
  <c r="W177" i="21" s="1"/>
  <c r="R176" i="21"/>
  <c r="R175" i="21"/>
  <c r="W175" i="21" s="1"/>
  <c r="R174" i="21"/>
  <c r="R173" i="21"/>
  <c r="W173" i="21" s="1"/>
  <c r="R172" i="21"/>
  <c r="R171" i="21"/>
  <c r="R170" i="21"/>
  <c r="V170" i="21" s="1"/>
  <c r="R169" i="21"/>
  <c r="R168" i="21"/>
  <c r="T168" i="21" s="1"/>
  <c r="R167" i="21"/>
  <c r="V167" i="21" s="1"/>
  <c r="R166" i="21"/>
  <c r="V166" i="21" s="1"/>
  <c r="R165" i="21"/>
  <c r="R164" i="21"/>
  <c r="T164" i="21" s="1"/>
  <c r="R163" i="21"/>
  <c r="V163" i="21" s="1"/>
  <c r="R162" i="21"/>
  <c r="V162" i="21" s="1"/>
  <c r="R161" i="21"/>
  <c r="R160" i="21"/>
  <c r="T160" i="21" s="1"/>
  <c r="R159" i="21"/>
  <c r="V159" i="21" s="1"/>
  <c r="R158" i="21"/>
  <c r="V158" i="21" s="1"/>
  <c r="R157" i="21"/>
  <c r="R156" i="21"/>
  <c r="T156" i="21" s="1"/>
  <c r="R155" i="21"/>
  <c r="V155" i="21" s="1"/>
  <c r="R154" i="21"/>
  <c r="V154" i="21" s="1"/>
  <c r="R153" i="21"/>
  <c r="R152" i="21"/>
  <c r="AH152" i="21" s="1"/>
  <c r="R151" i="21"/>
  <c r="V151" i="21" s="1"/>
  <c r="R150" i="21"/>
  <c r="V150" i="21" s="1"/>
  <c r="R149" i="21"/>
  <c r="R148" i="21"/>
  <c r="T148" i="21" s="1"/>
  <c r="R147" i="21"/>
  <c r="V147" i="21" s="1"/>
  <c r="R146" i="21"/>
  <c r="V146" i="21" s="1"/>
  <c r="R145" i="21"/>
  <c r="R144" i="21"/>
  <c r="T144" i="21" s="1"/>
  <c r="R143" i="21"/>
  <c r="AA143" i="21" s="1"/>
  <c r="R142" i="21"/>
  <c r="V142" i="21" s="1"/>
  <c r="R141" i="21"/>
  <c r="R140" i="21"/>
  <c r="T140" i="21" s="1"/>
  <c r="R139" i="21"/>
  <c r="V139" i="21" s="1"/>
  <c r="R138" i="21"/>
  <c r="R137" i="21"/>
  <c r="R136" i="21"/>
  <c r="T136" i="21" s="1"/>
  <c r="R135" i="21"/>
  <c r="V135" i="21" s="1"/>
  <c r="R134" i="21"/>
  <c r="AJ134" i="21" s="1"/>
  <c r="R133" i="21"/>
  <c r="R132" i="21"/>
  <c r="T132" i="21" s="1"/>
  <c r="R131" i="21"/>
  <c r="V131" i="21" s="1"/>
  <c r="R130" i="21"/>
  <c r="R129" i="21"/>
  <c r="R128" i="21"/>
  <c r="T128" i="21" s="1"/>
  <c r="R127" i="21"/>
  <c r="V127" i="21" s="1"/>
  <c r="R126" i="21"/>
  <c r="AI126" i="21" s="1"/>
  <c r="R125" i="21"/>
  <c r="R124" i="21"/>
  <c r="T124" i="21" s="1"/>
  <c r="R123" i="21"/>
  <c r="V123" i="21" s="1"/>
  <c r="R122" i="21"/>
  <c r="R121" i="21"/>
  <c r="R120" i="21"/>
  <c r="T120" i="21" s="1"/>
  <c r="R119" i="21"/>
  <c r="AA119" i="21" s="1"/>
  <c r="R118" i="21"/>
  <c r="AK118" i="21" s="1"/>
  <c r="H118" i="21" s="1"/>
  <c r="R117" i="21"/>
  <c r="R116" i="21"/>
  <c r="T116" i="21" s="1"/>
  <c r="R115" i="21"/>
  <c r="R114" i="21"/>
  <c r="R113" i="21"/>
  <c r="R112" i="21"/>
  <c r="T112" i="21" s="1"/>
  <c r="R111" i="21"/>
  <c r="V111" i="21" s="1"/>
  <c r="R110" i="21"/>
  <c r="AD110" i="21" s="1"/>
  <c r="R109" i="21"/>
  <c r="R108" i="21"/>
  <c r="T108" i="21" s="1"/>
  <c r="R107" i="21"/>
  <c r="R106" i="21"/>
  <c r="S106" i="21" s="1"/>
  <c r="R105" i="21"/>
  <c r="R104" i="21"/>
  <c r="W104" i="21" s="1"/>
  <c r="R103" i="21"/>
  <c r="U103" i="21" s="1"/>
  <c r="R102" i="21"/>
  <c r="V102" i="21" s="1"/>
  <c r="R101" i="21"/>
  <c r="U101" i="21" s="1"/>
  <c r="R100" i="21"/>
  <c r="U100" i="21" s="1"/>
  <c r="R99" i="21"/>
  <c r="U99" i="21" s="1"/>
  <c r="R98" i="21"/>
  <c r="W98" i="21" s="1"/>
  <c r="R97" i="21"/>
  <c r="W97" i="21" s="1"/>
  <c r="R96" i="21"/>
  <c r="AA96" i="21" s="1"/>
  <c r="R95" i="21"/>
  <c r="R94" i="21"/>
  <c r="V94" i="21" s="1"/>
  <c r="R93" i="21"/>
  <c r="R92" i="21"/>
  <c r="W92" i="21" s="1"/>
  <c r="R91" i="21"/>
  <c r="W91" i="21" s="1"/>
  <c r="R90" i="21"/>
  <c r="U90" i="21" s="1"/>
  <c r="R89" i="21"/>
  <c r="S89" i="21" s="1"/>
  <c r="R88" i="21"/>
  <c r="W88" i="21" s="1"/>
  <c r="R87" i="21"/>
  <c r="U87" i="21" s="1"/>
  <c r="R86" i="21"/>
  <c r="T86" i="21" s="1"/>
  <c r="R85" i="21"/>
  <c r="V85" i="21" s="1"/>
  <c r="R84" i="21"/>
  <c r="W84" i="21" s="1"/>
  <c r="R83" i="21"/>
  <c r="R82" i="21"/>
  <c r="W82" i="21" s="1"/>
  <c r="R81" i="21"/>
  <c r="W81" i="21" s="1"/>
  <c r="R80" i="21"/>
  <c r="S80" i="21" s="1"/>
  <c r="R79" i="21"/>
  <c r="S79" i="21" s="1"/>
  <c r="R78" i="21"/>
  <c r="V78" i="21" s="1"/>
  <c r="R77" i="21"/>
  <c r="V77" i="21" s="1"/>
  <c r="R76" i="21"/>
  <c r="W76" i="21" s="1"/>
  <c r="R75" i="21"/>
  <c r="V75" i="21" s="1"/>
  <c r="R74" i="21"/>
  <c r="V74" i="21" s="1"/>
  <c r="R73" i="21"/>
  <c r="V73" i="21" s="1"/>
  <c r="R72" i="21"/>
  <c r="V72" i="21" s="1"/>
  <c r="R71" i="21"/>
  <c r="V71" i="21" s="1"/>
  <c r="R70" i="21"/>
  <c r="V70" i="21" s="1"/>
  <c r="R69" i="21"/>
  <c r="V69" i="21" s="1"/>
  <c r="R68" i="21"/>
  <c r="R67" i="21"/>
  <c r="V67" i="21" s="1"/>
  <c r="R66" i="21"/>
  <c r="V66" i="21" s="1"/>
  <c r="R65" i="21"/>
  <c r="R64" i="21"/>
  <c r="V64" i="21" s="1"/>
  <c r="R63" i="21"/>
  <c r="V63" i="21" s="1"/>
  <c r="R62" i="21"/>
  <c r="V62" i="21" s="1"/>
  <c r="R61" i="21"/>
  <c r="V61" i="21" s="1"/>
  <c r="R60" i="21"/>
  <c r="V60" i="21" s="1"/>
  <c r="R59" i="21"/>
  <c r="V59" i="21" s="1"/>
  <c r="R58" i="21"/>
  <c r="V58" i="21" s="1"/>
  <c r="R57" i="21"/>
  <c r="V57" i="21" s="1"/>
  <c r="R56" i="21"/>
  <c r="V56" i="21" s="1"/>
  <c r="R55" i="21"/>
  <c r="V55" i="21" s="1"/>
  <c r="R54" i="21"/>
  <c r="V54" i="21" s="1"/>
  <c r="R53" i="21"/>
  <c r="V53" i="21" s="1"/>
  <c r="R52" i="21"/>
  <c r="V52" i="21" s="1"/>
  <c r="R51" i="21"/>
  <c r="V51" i="21" s="1"/>
  <c r="R50" i="21"/>
  <c r="V50" i="21" s="1"/>
  <c r="R49" i="21"/>
  <c r="Z49" i="21" s="1"/>
  <c r="R48" i="21"/>
  <c r="V48" i="21" s="1"/>
  <c r="R47" i="21"/>
  <c r="V47" i="21" s="1"/>
  <c r="R46" i="21"/>
  <c r="V46" i="21" s="1"/>
  <c r="R45" i="21"/>
  <c r="V45" i="21" s="1"/>
  <c r="R44" i="21"/>
  <c r="V44" i="21" s="1"/>
  <c r="R43" i="21"/>
  <c r="V43" i="21" s="1"/>
  <c r="R42" i="21"/>
  <c r="V42" i="21" s="1"/>
  <c r="R41" i="21"/>
  <c r="V41" i="21" s="1"/>
  <c r="R40" i="21"/>
  <c r="V40" i="21" s="1"/>
  <c r="R39" i="21"/>
  <c r="V39" i="21" s="1"/>
  <c r="R38" i="21"/>
  <c r="V38" i="21" s="1"/>
  <c r="R37" i="21"/>
  <c r="V37" i="21" s="1"/>
  <c r="R36" i="21"/>
  <c r="V36" i="21" s="1"/>
  <c r="R35" i="21"/>
  <c r="V35" i="21" s="1"/>
  <c r="R34" i="21"/>
  <c r="V34" i="21" s="1"/>
  <c r="R33" i="21"/>
  <c r="S33" i="21" s="1"/>
  <c r="R32" i="21"/>
  <c r="V32" i="21" s="1"/>
  <c r="R31" i="21"/>
  <c r="V31" i="21" s="1"/>
  <c r="R30" i="21"/>
  <c r="V30" i="21" s="1"/>
  <c r="R29" i="21"/>
  <c r="R28" i="21"/>
  <c r="V28" i="21" s="1"/>
  <c r="R27" i="21"/>
  <c r="V27" i="21" s="1"/>
  <c r="R26" i="21"/>
  <c r="S26" i="21" s="1"/>
  <c r="R25" i="21"/>
  <c r="V25" i="21" s="1"/>
  <c r="R24" i="21"/>
  <c r="V24" i="21" s="1"/>
  <c r="R23" i="21"/>
  <c r="V23" i="21" s="1"/>
  <c r="R22" i="21"/>
  <c r="U22" i="21" s="1"/>
  <c r="R21" i="21"/>
  <c r="R20" i="21"/>
  <c r="V20" i="21" s="1"/>
  <c r="R19" i="21"/>
  <c r="R18" i="21"/>
  <c r="V18" i="21" s="1"/>
  <c r="R17" i="21"/>
  <c r="R16" i="21"/>
  <c r="V16" i="21" s="1"/>
  <c r="R15" i="21"/>
  <c r="V15" i="21" s="1"/>
  <c r="R14" i="21"/>
  <c r="R13" i="21"/>
  <c r="R12" i="21"/>
  <c r="V12" i="21" s="1"/>
  <c r="R11" i="21"/>
  <c r="R10" i="21"/>
  <c r="Z10" i="21" s="1"/>
  <c r="R9" i="21"/>
  <c r="V9" i="21" s="1"/>
  <c r="R8" i="21"/>
  <c r="V8" i="21" s="1"/>
  <c r="R7" i="21"/>
  <c r="V7" i="21" s="1"/>
  <c r="R6" i="21"/>
  <c r="S6" i="21" s="1"/>
  <c r="R5" i="21"/>
  <c r="W5" i="21" s="1"/>
  <c r="AN482" i="21"/>
  <c r="J482" i="21"/>
  <c r="AN481" i="21"/>
  <c r="AP481" i="21" s="1"/>
  <c r="J481" i="21"/>
  <c r="AN480" i="21"/>
  <c r="AS480" i="21" s="1"/>
  <c r="J480" i="21"/>
  <c r="AN479" i="21"/>
  <c r="J479" i="21"/>
  <c r="AN478" i="21"/>
  <c r="J478" i="21"/>
  <c r="AN477" i="21"/>
  <c r="J477" i="21"/>
  <c r="AN476" i="21"/>
  <c r="J476" i="21"/>
  <c r="AN475" i="21"/>
  <c r="AK475" i="21"/>
  <c r="H475" i="21" s="1"/>
  <c r="J475" i="21"/>
  <c r="AN474" i="21"/>
  <c r="AR474" i="21" s="1"/>
  <c r="J474" i="21"/>
  <c r="AN473" i="21"/>
  <c r="AO473" i="21" s="1"/>
  <c r="J473" i="21"/>
  <c r="AN472" i="21"/>
  <c r="AH472" i="21"/>
  <c r="J472" i="21"/>
  <c r="AN471" i="21"/>
  <c r="J471" i="21"/>
  <c r="AN470" i="21"/>
  <c r="J470" i="21"/>
  <c r="AN469" i="21"/>
  <c r="J469" i="21"/>
  <c r="AN468" i="21"/>
  <c r="AS468" i="21" s="1"/>
  <c r="J468" i="21"/>
  <c r="AN467" i="21"/>
  <c r="AI467" i="21"/>
  <c r="Z467" i="21"/>
  <c r="AK467" i="21"/>
  <c r="J467" i="21"/>
  <c r="AN466" i="21"/>
  <c r="AS466" i="21" s="1"/>
  <c r="AD466" i="21"/>
  <c r="Z466" i="21"/>
  <c r="J466" i="21"/>
  <c r="AN465" i="21"/>
  <c r="AO465" i="21" s="1"/>
  <c r="J465" i="21"/>
  <c r="AN464" i="21"/>
  <c r="AS464" i="21" s="1"/>
  <c r="J464" i="21"/>
  <c r="AN463" i="21"/>
  <c r="J463" i="21"/>
  <c r="AN462" i="21"/>
  <c r="J462" i="21"/>
  <c r="AN461" i="21"/>
  <c r="Z461" i="21"/>
  <c r="J461" i="21"/>
  <c r="AN460" i="21"/>
  <c r="AS460" i="21" s="1"/>
  <c r="AG460" i="21"/>
  <c r="J460" i="21"/>
  <c r="AN459" i="21"/>
  <c r="AS459" i="21" s="1"/>
  <c r="J459" i="21"/>
  <c r="AN458" i="21"/>
  <c r="AS458" i="21" s="1"/>
  <c r="J458" i="21"/>
  <c r="AN457" i="21"/>
  <c r="AP457" i="21" s="1"/>
  <c r="J457" i="21"/>
  <c r="AN456" i="21"/>
  <c r="AQ456" i="21" s="1"/>
  <c r="J456" i="21"/>
  <c r="AN455" i="21"/>
  <c r="J455" i="21"/>
  <c r="AN454" i="21"/>
  <c r="J454" i="21"/>
  <c r="AN453" i="21"/>
  <c r="AP453" i="21" s="1"/>
  <c r="J453" i="21"/>
  <c r="AN452" i="21"/>
  <c r="AS452" i="21" s="1"/>
  <c r="J452" i="21"/>
  <c r="AN451" i="21"/>
  <c r="AS451" i="21" s="1"/>
  <c r="J451" i="21"/>
  <c r="AN450" i="21"/>
  <c r="J450" i="21"/>
  <c r="AN449" i="21"/>
  <c r="AP449" i="21" s="1"/>
  <c r="J449" i="21"/>
  <c r="AN448" i="21"/>
  <c r="AS448" i="21" s="1"/>
  <c r="J448" i="21"/>
  <c r="AN447" i="21"/>
  <c r="J447" i="21"/>
  <c r="AN446" i="21"/>
  <c r="J446" i="21"/>
  <c r="AN445" i="21"/>
  <c r="J445" i="21"/>
  <c r="AN444" i="21"/>
  <c r="AS444" i="21" s="1"/>
  <c r="J444" i="21"/>
  <c r="AN443" i="21"/>
  <c r="J443" i="21"/>
  <c r="AN442" i="21"/>
  <c r="J442" i="21"/>
  <c r="AN441" i="21"/>
  <c r="J441" i="21"/>
  <c r="P116" i="17"/>
  <c r="S116" i="17" s="1"/>
  <c r="L2967" i="13"/>
  <c r="L2966" i="13"/>
  <c r="L2965" i="13"/>
  <c r="L2964" i="13"/>
  <c r="L2963" i="13"/>
  <c r="L2962" i="13"/>
  <c r="L2961" i="13"/>
  <c r="L2960" i="13"/>
  <c r="L2959" i="13"/>
  <c r="L2958" i="13"/>
  <c r="L2957" i="13"/>
  <c r="L2956" i="13"/>
  <c r="L2955" i="13"/>
  <c r="L2954" i="13"/>
  <c r="L2953" i="13"/>
  <c r="L2952" i="13"/>
  <c r="L2951" i="13"/>
  <c r="L2950" i="13"/>
  <c r="L2949" i="13"/>
  <c r="L2948" i="13"/>
  <c r="L2947" i="13"/>
  <c r="L2946" i="13"/>
  <c r="L2945" i="13"/>
  <c r="L2944" i="13"/>
  <c r="L2943" i="13"/>
  <c r="L2942" i="13"/>
  <c r="L2941" i="13"/>
  <c r="L2940" i="13"/>
  <c r="L2939" i="13"/>
  <c r="L2938" i="13"/>
  <c r="L2937" i="13"/>
  <c r="L2936" i="13"/>
  <c r="L2935" i="13"/>
  <c r="L2934" i="13"/>
  <c r="L2933" i="13"/>
  <c r="L2932" i="13"/>
  <c r="L2931" i="13"/>
  <c r="L2930" i="13"/>
  <c r="L2929" i="13"/>
  <c r="L2928" i="13"/>
  <c r="L2927" i="13"/>
  <c r="L2926" i="13"/>
  <c r="L2925" i="13"/>
  <c r="L2924" i="13"/>
  <c r="L2923" i="13"/>
  <c r="L2922" i="13"/>
  <c r="L2921" i="13"/>
  <c r="L2920" i="13"/>
  <c r="L2919" i="13"/>
  <c r="L2918" i="13"/>
  <c r="L2917" i="13"/>
  <c r="L2916" i="13"/>
  <c r="L2915" i="13"/>
  <c r="L2914" i="13"/>
  <c r="L2913" i="13"/>
  <c r="L2912" i="13"/>
  <c r="L2911" i="13"/>
  <c r="L2910" i="13"/>
  <c r="L2909" i="13"/>
  <c r="L2908" i="13"/>
  <c r="L2907" i="13"/>
  <c r="L2906" i="13"/>
  <c r="L2905" i="13"/>
  <c r="L2904" i="13"/>
  <c r="L2903" i="13"/>
  <c r="L2902" i="13"/>
  <c r="L2901" i="13"/>
  <c r="L2900" i="13"/>
  <c r="L2899" i="13"/>
  <c r="L2898" i="13"/>
  <c r="L2897" i="13"/>
  <c r="L2896" i="13"/>
  <c r="L2895" i="13"/>
  <c r="L2894" i="13"/>
  <c r="L2893" i="13"/>
  <c r="L2892" i="13"/>
  <c r="L2891" i="13"/>
  <c r="L2890" i="13"/>
  <c r="L2889" i="13"/>
  <c r="L2888" i="13"/>
  <c r="L2887" i="13"/>
  <c r="L2886" i="13"/>
  <c r="L2885" i="13"/>
  <c r="L2884" i="13"/>
  <c r="L2883" i="13"/>
  <c r="L2882" i="13"/>
  <c r="L2881" i="13"/>
  <c r="L2880" i="13"/>
  <c r="L2879" i="13"/>
  <c r="L2878" i="13"/>
  <c r="L2877" i="13"/>
  <c r="L2876" i="13"/>
  <c r="L2875" i="13"/>
  <c r="L2874" i="13"/>
  <c r="L2873" i="13"/>
  <c r="L2872" i="13"/>
  <c r="L2871" i="13"/>
  <c r="L2870" i="13"/>
  <c r="L2869" i="13"/>
  <c r="L2868" i="13"/>
  <c r="L2867" i="13"/>
  <c r="L2866" i="13"/>
  <c r="L2865" i="13"/>
  <c r="L2864" i="13"/>
  <c r="L2863" i="13"/>
  <c r="L2862" i="13"/>
  <c r="L2861" i="13"/>
  <c r="L2860" i="13"/>
  <c r="L2859" i="13"/>
  <c r="L2858" i="13"/>
  <c r="L2857" i="13"/>
  <c r="L2856" i="13"/>
  <c r="L2855" i="13"/>
  <c r="L2854" i="13"/>
  <c r="L2853" i="13"/>
  <c r="L2852" i="13"/>
  <c r="L2851" i="13"/>
  <c r="L2850" i="13"/>
  <c r="L2849" i="13"/>
  <c r="L2848" i="13"/>
  <c r="L2847" i="13"/>
  <c r="L2846" i="13"/>
  <c r="L2845" i="13"/>
  <c r="L2844" i="13"/>
  <c r="L2843" i="13"/>
  <c r="L2842" i="13"/>
  <c r="L2841" i="13"/>
  <c r="L2840" i="13"/>
  <c r="L2839" i="13"/>
  <c r="L2838" i="13"/>
  <c r="L2837" i="13"/>
  <c r="L2836" i="13"/>
  <c r="L2835" i="13"/>
  <c r="L2834" i="13"/>
  <c r="L2833" i="13"/>
  <c r="L2832" i="13"/>
  <c r="L2831" i="13"/>
  <c r="L2830" i="13"/>
  <c r="L2829" i="13"/>
  <c r="L2828" i="13"/>
  <c r="L2827" i="13"/>
  <c r="L2826" i="13"/>
  <c r="L2825" i="13"/>
  <c r="L2824" i="13"/>
  <c r="L2823" i="13"/>
  <c r="L2822" i="13"/>
  <c r="L2821" i="13"/>
  <c r="L2820" i="13"/>
  <c r="L2819" i="13"/>
  <c r="L2818" i="13"/>
  <c r="L2817" i="13"/>
  <c r="L2816" i="13"/>
  <c r="L2815" i="13"/>
  <c r="L2814" i="13"/>
  <c r="L2813" i="13"/>
  <c r="L2812" i="13"/>
  <c r="L2811" i="13"/>
  <c r="L2810" i="13"/>
  <c r="L2809" i="13"/>
  <c r="L2808" i="13"/>
  <c r="L2807" i="13"/>
  <c r="L2806" i="13"/>
  <c r="L2805" i="13"/>
  <c r="L2804" i="13"/>
  <c r="L2803" i="13"/>
  <c r="L2802" i="13"/>
  <c r="L2801" i="13"/>
  <c r="L2800" i="13"/>
  <c r="L2799" i="13"/>
  <c r="L2798" i="13"/>
  <c r="L2797" i="13"/>
  <c r="L2796" i="13"/>
  <c r="L2795" i="13"/>
  <c r="L2794" i="13"/>
  <c r="L2793" i="13"/>
  <c r="L2792" i="13"/>
  <c r="L2791" i="13"/>
  <c r="L2790" i="13"/>
  <c r="L2789" i="13"/>
  <c r="L2788" i="13"/>
  <c r="L2787" i="13"/>
  <c r="L2786" i="13"/>
  <c r="L2785" i="13"/>
  <c r="L2784" i="13"/>
  <c r="L2783" i="13"/>
  <c r="L2782" i="13"/>
  <c r="L2781" i="13"/>
  <c r="L2780" i="13"/>
  <c r="L2779" i="13"/>
  <c r="L2778" i="13"/>
  <c r="L2777" i="13"/>
  <c r="L2776" i="13"/>
  <c r="L2775" i="13"/>
  <c r="L2774" i="13"/>
  <c r="L2773" i="13"/>
  <c r="L2772" i="13"/>
  <c r="L2771" i="13"/>
  <c r="L2770" i="13"/>
  <c r="L2769" i="13"/>
  <c r="L2768" i="13"/>
  <c r="L2767" i="13"/>
  <c r="L2766" i="13"/>
  <c r="L2765" i="13"/>
  <c r="L2764" i="13"/>
  <c r="L2763" i="13"/>
  <c r="L2762" i="13"/>
  <c r="L2761" i="13"/>
  <c r="L2760" i="13"/>
  <c r="L2759" i="13"/>
  <c r="L2758" i="13"/>
  <c r="L2757" i="13"/>
  <c r="L2756" i="13"/>
  <c r="L2755" i="13"/>
  <c r="L2754" i="13"/>
  <c r="L2753" i="13"/>
  <c r="L2752" i="13"/>
  <c r="L2751" i="13"/>
  <c r="L2750" i="13"/>
  <c r="L2749" i="13"/>
  <c r="L2748" i="13"/>
  <c r="M2967" i="15"/>
  <c r="M2966" i="15"/>
  <c r="M2965" i="15"/>
  <c r="M2964" i="15"/>
  <c r="M2963" i="15"/>
  <c r="M2962" i="15"/>
  <c r="M2961" i="15"/>
  <c r="M2960" i="15"/>
  <c r="M2959" i="15"/>
  <c r="M2958" i="15"/>
  <c r="M2957" i="15"/>
  <c r="M2956" i="15"/>
  <c r="M2955" i="15"/>
  <c r="M2954" i="15"/>
  <c r="M2953" i="15"/>
  <c r="M2952" i="15"/>
  <c r="M2951" i="15"/>
  <c r="M2950" i="15"/>
  <c r="M2949" i="15"/>
  <c r="M2948" i="15"/>
  <c r="M2947" i="15"/>
  <c r="M2946" i="15"/>
  <c r="M2945" i="15"/>
  <c r="M2944" i="15"/>
  <c r="M2943" i="15"/>
  <c r="M2942" i="15"/>
  <c r="M2941" i="15"/>
  <c r="M2940" i="15"/>
  <c r="M2939" i="15"/>
  <c r="M2938" i="15"/>
  <c r="M2937" i="15"/>
  <c r="M2936" i="15"/>
  <c r="M2935" i="15"/>
  <c r="M2934" i="15"/>
  <c r="M2933" i="15"/>
  <c r="M2932" i="15"/>
  <c r="M2931" i="15"/>
  <c r="M2930" i="15"/>
  <c r="M2929" i="15"/>
  <c r="M2928" i="15"/>
  <c r="M2927" i="15"/>
  <c r="M2926" i="15"/>
  <c r="M2925" i="15"/>
  <c r="M2924" i="15"/>
  <c r="M2923" i="15"/>
  <c r="M2922" i="15"/>
  <c r="M2921" i="15"/>
  <c r="M2920" i="15"/>
  <c r="M2919" i="15"/>
  <c r="M2918" i="15"/>
  <c r="M2917" i="15"/>
  <c r="M2916" i="15"/>
  <c r="M2915" i="15"/>
  <c r="M2914" i="15"/>
  <c r="M2913" i="15"/>
  <c r="M2912" i="15"/>
  <c r="M2911" i="15"/>
  <c r="M2910" i="15"/>
  <c r="M2909" i="15"/>
  <c r="M2908" i="15"/>
  <c r="M2907" i="15"/>
  <c r="M2906" i="15"/>
  <c r="M2905" i="15"/>
  <c r="M2904" i="15"/>
  <c r="M2903" i="15"/>
  <c r="M2902" i="15"/>
  <c r="M2901" i="15"/>
  <c r="M2900" i="15"/>
  <c r="M2899" i="15"/>
  <c r="M2898" i="15"/>
  <c r="M2897" i="15"/>
  <c r="M2896" i="15"/>
  <c r="M2895" i="15"/>
  <c r="M2894" i="15"/>
  <c r="M2893" i="15"/>
  <c r="M2892" i="15"/>
  <c r="M2891" i="15"/>
  <c r="M2890" i="15"/>
  <c r="M2889" i="15"/>
  <c r="M2888" i="15"/>
  <c r="M2887" i="15"/>
  <c r="M2886" i="15"/>
  <c r="M2885" i="15"/>
  <c r="M2884" i="15"/>
  <c r="M2883" i="15"/>
  <c r="M2882" i="15"/>
  <c r="M2881" i="15"/>
  <c r="M2880" i="15"/>
  <c r="M2879" i="15"/>
  <c r="M2878" i="15"/>
  <c r="M2877" i="15"/>
  <c r="M2876" i="15"/>
  <c r="M2875" i="15"/>
  <c r="M2874" i="15"/>
  <c r="M2873" i="15"/>
  <c r="M2872" i="15"/>
  <c r="M2871" i="15"/>
  <c r="M2870" i="15"/>
  <c r="M2869" i="15"/>
  <c r="M2868" i="15"/>
  <c r="M2867" i="15"/>
  <c r="M2866" i="15"/>
  <c r="M2865" i="15"/>
  <c r="M2864" i="15"/>
  <c r="M2863" i="15"/>
  <c r="M2862" i="15"/>
  <c r="M2861" i="15"/>
  <c r="M2860" i="15"/>
  <c r="M2859" i="15"/>
  <c r="M2858" i="15"/>
  <c r="M2857" i="15"/>
  <c r="M2856" i="15"/>
  <c r="M2855" i="15"/>
  <c r="M2854" i="15"/>
  <c r="M2853" i="15"/>
  <c r="M2852" i="15"/>
  <c r="M2851" i="15"/>
  <c r="M2850" i="15"/>
  <c r="M2849" i="15"/>
  <c r="M2848" i="15"/>
  <c r="M2847" i="15"/>
  <c r="M2846" i="15"/>
  <c r="M2845" i="15"/>
  <c r="M2844" i="15"/>
  <c r="M2843" i="15"/>
  <c r="M2842" i="15"/>
  <c r="M2841" i="15"/>
  <c r="M2840" i="15"/>
  <c r="M2839" i="15"/>
  <c r="M2838" i="15"/>
  <c r="M2837" i="15"/>
  <c r="M2836" i="15"/>
  <c r="M2835" i="15"/>
  <c r="M2834" i="15"/>
  <c r="M2833" i="15"/>
  <c r="M2832" i="15"/>
  <c r="M2831" i="15"/>
  <c r="M2830" i="15"/>
  <c r="M2829" i="15"/>
  <c r="M2828" i="15"/>
  <c r="M2827" i="15"/>
  <c r="M2826" i="15"/>
  <c r="M2825" i="15"/>
  <c r="M2824" i="15"/>
  <c r="M2823" i="15"/>
  <c r="M2822" i="15"/>
  <c r="M2821" i="15"/>
  <c r="M2820" i="15"/>
  <c r="M2819" i="15"/>
  <c r="M2818" i="15"/>
  <c r="M2817" i="15"/>
  <c r="M2816" i="15"/>
  <c r="M2815" i="15"/>
  <c r="M2814" i="15"/>
  <c r="M2813" i="15"/>
  <c r="M2812" i="15"/>
  <c r="M2811" i="15"/>
  <c r="M2810" i="15"/>
  <c r="M2809" i="15"/>
  <c r="M2808" i="15"/>
  <c r="M2807" i="15"/>
  <c r="M2806" i="15"/>
  <c r="M2805" i="15"/>
  <c r="M2804" i="15"/>
  <c r="M2803" i="15"/>
  <c r="M2802" i="15"/>
  <c r="M2801" i="15"/>
  <c r="M2800" i="15"/>
  <c r="M2799" i="15"/>
  <c r="M2798" i="15"/>
  <c r="M2797" i="15"/>
  <c r="M2796" i="15"/>
  <c r="M2795" i="15"/>
  <c r="M2794" i="15"/>
  <c r="M2793" i="15"/>
  <c r="M2792" i="15"/>
  <c r="M2791" i="15"/>
  <c r="M2790" i="15"/>
  <c r="M2789" i="15"/>
  <c r="M2788" i="15"/>
  <c r="M2787" i="15"/>
  <c r="M2786" i="15"/>
  <c r="M2785" i="15"/>
  <c r="M2784" i="15"/>
  <c r="M2783" i="15"/>
  <c r="M2782" i="15"/>
  <c r="M2781" i="15"/>
  <c r="M2780" i="15"/>
  <c r="M2779" i="15"/>
  <c r="M2778" i="15"/>
  <c r="M2777" i="15"/>
  <c r="M2776" i="15"/>
  <c r="M2775" i="15"/>
  <c r="M2774" i="15"/>
  <c r="M2773" i="15"/>
  <c r="M2772" i="15"/>
  <c r="M2771" i="15"/>
  <c r="M2770" i="15"/>
  <c r="M2769" i="15"/>
  <c r="M2768" i="15"/>
  <c r="M2767" i="15"/>
  <c r="M2766" i="15"/>
  <c r="M2765" i="15"/>
  <c r="M2764" i="15"/>
  <c r="M2763" i="15"/>
  <c r="M2762" i="15"/>
  <c r="M2761" i="15"/>
  <c r="M2760" i="15"/>
  <c r="M2759" i="15"/>
  <c r="M2758" i="15"/>
  <c r="M2757" i="15"/>
  <c r="M2756" i="15"/>
  <c r="M2755" i="15"/>
  <c r="M2754" i="15"/>
  <c r="M2753" i="15"/>
  <c r="M2752" i="15"/>
  <c r="M2751" i="15"/>
  <c r="M2750" i="15"/>
  <c r="M2749" i="15"/>
  <c r="M2748" i="15"/>
  <c r="M2747" i="15"/>
  <c r="M2746" i="15"/>
  <c r="M3" i="15"/>
  <c r="M2965" i="4"/>
  <c r="M2964" i="4"/>
  <c r="M2963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M2940" i="4"/>
  <c r="M2939" i="4"/>
  <c r="M2938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K2967" i="13"/>
  <c r="K2966" i="13"/>
  <c r="K2965" i="13"/>
  <c r="K2964" i="13"/>
  <c r="K2963" i="13"/>
  <c r="K2962" i="13"/>
  <c r="K2961" i="13"/>
  <c r="K2960" i="13"/>
  <c r="K2959" i="13"/>
  <c r="K2958" i="13"/>
  <c r="K2957" i="13"/>
  <c r="K2956" i="13"/>
  <c r="K2955" i="13"/>
  <c r="K2954" i="13"/>
  <c r="K2953" i="13"/>
  <c r="K2952" i="13"/>
  <c r="K2951" i="13"/>
  <c r="K2950" i="13"/>
  <c r="K2949" i="13"/>
  <c r="K2948" i="13"/>
  <c r="K2947" i="13"/>
  <c r="K2946" i="13"/>
  <c r="K2945" i="13"/>
  <c r="K2944" i="13"/>
  <c r="K2943" i="13"/>
  <c r="K2942" i="13"/>
  <c r="K2941" i="13"/>
  <c r="K2940" i="13"/>
  <c r="K2939" i="13"/>
  <c r="K2938" i="13"/>
  <c r="K2937" i="13"/>
  <c r="K2936" i="13"/>
  <c r="K2935" i="13"/>
  <c r="K2934" i="13"/>
  <c r="K2933" i="13"/>
  <c r="K2932" i="13"/>
  <c r="K2931" i="13"/>
  <c r="K2930" i="13"/>
  <c r="K2929" i="13"/>
  <c r="K2928" i="13"/>
  <c r="K2927" i="13"/>
  <c r="K2926" i="13"/>
  <c r="K2925" i="13"/>
  <c r="K2924" i="13"/>
  <c r="K2923" i="13"/>
  <c r="K2922" i="13"/>
  <c r="K2921" i="13"/>
  <c r="K2920" i="13"/>
  <c r="K2919" i="13"/>
  <c r="K2918" i="13"/>
  <c r="K2917" i="13"/>
  <c r="K2916" i="13"/>
  <c r="K2915" i="13"/>
  <c r="K2914" i="13"/>
  <c r="K2913" i="13"/>
  <c r="K2912" i="13"/>
  <c r="K2911" i="13"/>
  <c r="K2910" i="13"/>
  <c r="K2909" i="13"/>
  <c r="K2908" i="13"/>
  <c r="K2907" i="13"/>
  <c r="K2906" i="13"/>
  <c r="K2905" i="13"/>
  <c r="K2904" i="13"/>
  <c r="K2903" i="13"/>
  <c r="K2902" i="13"/>
  <c r="K2901" i="13"/>
  <c r="K2900" i="13"/>
  <c r="K2899" i="13"/>
  <c r="K2898" i="13"/>
  <c r="K2897" i="13"/>
  <c r="K2896" i="13"/>
  <c r="K2895" i="13"/>
  <c r="K2894" i="13"/>
  <c r="K2893" i="13"/>
  <c r="K2892" i="13"/>
  <c r="K2891" i="13"/>
  <c r="K2890" i="13"/>
  <c r="K2889" i="13"/>
  <c r="K2888" i="13"/>
  <c r="K2887" i="13"/>
  <c r="K2886" i="13"/>
  <c r="K2885" i="13"/>
  <c r="K2884" i="13"/>
  <c r="K2883" i="13"/>
  <c r="K2882" i="13"/>
  <c r="K2881" i="13"/>
  <c r="K2880" i="13"/>
  <c r="K2879" i="13"/>
  <c r="K2878" i="13"/>
  <c r="K2877" i="13"/>
  <c r="K2876" i="13"/>
  <c r="K2875" i="13"/>
  <c r="K2874" i="13"/>
  <c r="K2873" i="13"/>
  <c r="K2872" i="13"/>
  <c r="K2871" i="13"/>
  <c r="K2870" i="13"/>
  <c r="K2869" i="13"/>
  <c r="K2868" i="13"/>
  <c r="K2867" i="13"/>
  <c r="K2866" i="13"/>
  <c r="K2865" i="13"/>
  <c r="K2864" i="13"/>
  <c r="K2863" i="13"/>
  <c r="K2862" i="13"/>
  <c r="K2861" i="13"/>
  <c r="K2860" i="13"/>
  <c r="K2859" i="13"/>
  <c r="K2858" i="13"/>
  <c r="K2857" i="13"/>
  <c r="K2856" i="13"/>
  <c r="K2855" i="13"/>
  <c r="K2854" i="13"/>
  <c r="K2853" i="13"/>
  <c r="K2852" i="13"/>
  <c r="K2851" i="13"/>
  <c r="K2850" i="13"/>
  <c r="K2849" i="13"/>
  <c r="K2848" i="13"/>
  <c r="K2847" i="13"/>
  <c r="K2846" i="13"/>
  <c r="K2845" i="13"/>
  <c r="K2844" i="13"/>
  <c r="K2843" i="13"/>
  <c r="K2842" i="13"/>
  <c r="K2841" i="13"/>
  <c r="K2840" i="13"/>
  <c r="K2839" i="13"/>
  <c r="K2838" i="13"/>
  <c r="K2837" i="13"/>
  <c r="K2836" i="13"/>
  <c r="K2835" i="13"/>
  <c r="K2834" i="13"/>
  <c r="K2833" i="13"/>
  <c r="K2832" i="13"/>
  <c r="K2831" i="13"/>
  <c r="K2830" i="13"/>
  <c r="K2829" i="13"/>
  <c r="K2828" i="13"/>
  <c r="K2827" i="13"/>
  <c r="K2826" i="13"/>
  <c r="K2825" i="13"/>
  <c r="K2824" i="13"/>
  <c r="K2823" i="13"/>
  <c r="K2822" i="13"/>
  <c r="K2821" i="13"/>
  <c r="K2820" i="13"/>
  <c r="K2819" i="13"/>
  <c r="K2818" i="13"/>
  <c r="K2817" i="13"/>
  <c r="K2816" i="13"/>
  <c r="K2815" i="13"/>
  <c r="K2814" i="13"/>
  <c r="K2813" i="13"/>
  <c r="K2812" i="13"/>
  <c r="K2811" i="13"/>
  <c r="K2810" i="13"/>
  <c r="K2809" i="13"/>
  <c r="K2808" i="13"/>
  <c r="K2807" i="13"/>
  <c r="K2806" i="13"/>
  <c r="K2805" i="13"/>
  <c r="K2804" i="13"/>
  <c r="K2803" i="13"/>
  <c r="K2802" i="13"/>
  <c r="K2801" i="13"/>
  <c r="K2800" i="13"/>
  <c r="K2799" i="13"/>
  <c r="K2798" i="13"/>
  <c r="K2797" i="13"/>
  <c r="K2796" i="13"/>
  <c r="K2795" i="13"/>
  <c r="K2794" i="13"/>
  <c r="K2793" i="13"/>
  <c r="K2792" i="13"/>
  <c r="K2791" i="13"/>
  <c r="K2790" i="13"/>
  <c r="K2789" i="13"/>
  <c r="K2788" i="13"/>
  <c r="K2787" i="13"/>
  <c r="K2786" i="13"/>
  <c r="K2785" i="13"/>
  <c r="K2784" i="13"/>
  <c r="K2783" i="13"/>
  <c r="K2782" i="13"/>
  <c r="K2781" i="13"/>
  <c r="K2780" i="13"/>
  <c r="K2779" i="13"/>
  <c r="K2778" i="13"/>
  <c r="K2777" i="13"/>
  <c r="K2776" i="13"/>
  <c r="K2775" i="13"/>
  <c r="K2774" i="13"/>
  <c r="K2773" i="13"/>
  <c r="K2772" i="13"/>
  <c r="K2771" i="13"/>
  <c r="K2770" i="13"/>
  <c r="K2769" i="13"/>
  <c r="K2768" i="13"/>
  <c r="K2767" i="13"/>
  <c r="K2766" i="13"/>
  <c r="K2765" i="13"/>
  <c r="K2764" i="13"/>
  <c r="K2763" i="13"/>
  <c r="K2762" i="13"/>
  <c r="K2761" i="13"/>
  <c r="K2760" i="13"/>
  <c r="K2759" i="13"/>
  <c r="K2758" i="13"/>
  <c r="K2757" i="13"/>
  <c r="K2756" i="13"/>
  <c r="K2755" i="13"/>
  <c r="K2754" i="13"/>
  <c r="K2753" i="13"/>
  <c r="K2752" i="13"/>
  <c r="K2751" i="13"/>
  <c r="K2750" i="13"/>
  <c r="K2749" i="13"/>
  <c r="K2748" i="13"/>
  <c r="K2747" i="13"/>
  <c r="K2745" i="13"/>
  <c r="K2744" i="13"/>
  <c r="K2743" i="13"/>
  <c r="K2742" i="13"/>
  <c r="K2741" i="13"/>
  <c r="K2740" i="13"/>
  <c r="K2739" i="13"/>
  <c r="K2738" i="13"/>
  <c r="K2737" i="13"/>
  <c r="K2736" i="13"/>
  <c r="K2735" i="13"/>
  <c r="K2734" i="13"/>
  <c r="K2733" i="13"/>
  <c r="K2732" i="13"/>
  <c r="K2731" i="13"/>
  <c r="K2730" i="13"/>
  <c r="K2729" i="13"/>
  <c r="K2728" i="13"/>
  <c r="K2727" i="13"/>
  <c r="K2726" i="13"/>
  <c r="K2725" i="13"/>
  <c r="K2724" i="13"/>
  <c r="K2723" i="13"/>
  <c r="K2722" i="13"/>
  <c r="K2721" i="13"/>
  <c r="K2720" i="13"/>
  <c r="K2719" i="13"/>
  <c r="K2718" i="13"/>
  <c r="K2717" i="13"/>
  <c r="K2716" i="13"/>
  <c r="K2715" i="13"/>
  <c r="K2714" i="13"/>
  <c r="K2713" i="13"/>
  <c r="K2712" i="13"/>
  <c r="K2711" i="13"/>
  <c r="K2710" i="13"/>
  <c r="K2709" i="13"/>
  <c r="K2708" i="13"/>
  <c r="K2707" i="13"/>
  <c r="K2706" i="13"/>
  <c r="K2705" i="13"/>
  <c r="K2704" i="13"/>
  <c r="K2703" i="13"/>
  <c r="K2702" i="13"/>
  <c r="K2701" i="13"/>
  <c r="K2700" i="13"/>
  <c r="K2699" i="13"/>
  <c r="K2698" i="13"/>
  <c r="K2697" i="13"/>
  <c r="K2696" i="13"/>
  <c r="K2695" i="13"/>
  <c r="K2694" i="13"/>
  <c r="K2693" i="13"/>
  <c r="K2692" i="13"/>
  <c r="K2691" i="13"/>
  <c r="K2690" i="13"/>
  <c r="K2689" i="13"/>
  <c r="K2688" i="13"/>
  <c r="K2687" i="13"/>
  <c r="K2686" i="13"/>
  <c r="K2685" i="13"/>
  <c r="K2684" i="13"/>
  <c r="K2683" i="13"/>
  <c r="K2682" i="13"/>
  <c r="K2681" i="13"/>
  <c r="K2680" i="13"/>
  <c r="K2679" i="13"/>
  <c r="K2678" i="13"/>
  <c r="K2677" i="13"/>
  <c r="K2676" i="13"/>
  <c r="K2675" i="13"/>
  <c r="K2674" i="13"/>
  <c r="K2673" i="13"/>
  <c r="K2672" i="13"/>
  <c r="K2671" i="13"/>
  <c r="K2670" i="13"/>
  <c r="K2669" i="13"/>
  <c r="K2668" i="13"/>
  <c r="K2667" i="13"/>
  <c r="K2666" i="13"/>
  <c r="K2665" i="13"/>
  <c r="K2664" i="13"/>
  <c r="K2663" i="13"/>
  <c r="K2662" i="13"/>
  <c r="K2661" i="13"/>
  <c r="K2660" i="13"/>
  <c r="K2659" i="13"/>
  <c r="K2658" i="13"/>
  <c r="K2657" i="13"/>
  <c r="K2656" i="13"/>
  <c r="K2655" i="13"/>
  <c r="K2654" i="13"/>
  <c r="K2653" i="13"/>
  <c r="K2652" i="13"/>
  <c r="K2651" i="13"/>
  <c r="K2650" i="13"/>
  <c r="K2649" i="13"/>
  <c r="K2648" i="13"/>
  <c r="K2647" i="13"/>
  <c r="K2646" i="13"/>
  <c r="K2645" i="13"/>
  <c r="K2644" i="13"/>
  <c r="K2643" i="13"/>
  <c r="K2642" i="13"/>
  <c r="K2641" i="13"/>
  <c r="K2640" i="13"/>
  <c r="K2639" i="13"/>
  <c r="K2638" i="13"/>
  <c r="K2637" i="13"/>
  <c r="K2636" i="13"/>
  <c r="K2635" i="13"/>
  <c r="K2634" i="13"/>
  <c r="K2633" i="13"/>
  <c r="K2632" i="13"/>
  <c r="K2631" i="13"/>
  <c r="K2630" i="13"/>
  <c r="K2629" i="13"/>
  <c r="K2628" i="13"/>
  <c r="K2627" i="13"/>
  <c r="K2626" i="13"/>
  <c r="K2625" i="13"/>
  <c r="K2624" i="13"/>
  <c r="K2623" i="13"/>
  <c r="K2622" i="13"/>
  <c r="K2621" i="13"/>
  <c r="K2620" i="13"/>
  <c r="K2619" i="13"/>
  <c r="K2618" i="13"/>
  <c r="K2617" i="13"/>
  <c r="K2616" i="13"/>
  <c r="K2615" i="13"/>
  <c r="K2614" i="13"/>
  <c r="K2613" i="13"/>
  <c r="K2612" i="13"/>
  <c r="K2611" i="13"/>
  <c r="K2610" i="13"/>
  <c r="K2609" i="13"/>
  <c r="K2608" i="13"/>
  <c r="K2607" i="13"/>
  <c r="K2606" i="13"/>
  <c r="K2605" i="13"/>
  <c r="K2604" i="13"/>
  <c r="K2603" i="13"/>
  <c r="K2602" i="13"/>
  <c r="K2601" i="13"/>
  <c r="K2600" i="13"/>
  <c r="K2599" i="13"/>
  <c r="K2598" i="13"/>
  <c r="K2597" i="13"/>
  <c r="K2596" i="13"/>
  <c r="K2595" i="13"/>
  <c r="K2594" i="13"/>
  <c r="K2593" i="13"/>
  <c r="K2592" i="13"/>
  <c r="K2591" i="13"/>
  <c r="K2590" i="13"/>
  <c r="K2589" i="13"/>
  <c r="K2588" i="13"/>
  <c r="K2587" i="13"/>
  <c r="K2586" i="13"/>
  <c r="K2585" i="13"/>
  <c r="K2584" i="13"/>
  <c r="K2583" i="13"/>
  <c r="K2582" i="13"/>
  <c r="K2581" i="13"/>
  <c r="K2580" i="13"/>
  <c r="K2579" i="13"/>
  <c r="K2578" i="13"/>
  <c r="K2577" i="13"/>
  <c r="K2576" i="13"/>
  <c r="K2575" i="13"/>
  <c r="K2574" i="13"/>
  <c r="K2573" i="13"/>
  <c r="K2572" i="13"/>
  <c r="K2571" i="13"/>
  <c r="K2570" i="13"/>
  <c r="K2569" i="13"/>
  <c r="K2568" i="13"/>
  <c r="K2567" i="13"/>
  <c r="K2566" i="13"/>
  <c r="K2565" i="13"/>
  <c r="K2564" i="13"/>
  <c r="K2563" i="13"/>
  <c r="K2562" i="13"/>
  <c r="K2561" i="13"/>
  <c r="K2560" i="13"/>
  <c r="K2559" i="13"/>
  <c r="K2558" i="13"/>
  <c r="K2557" i="13"/>
  <c r="K2556" i="13"/>
  <c r="K2555" i="13"/>
  <c r="K2554" i="13"/>
  <c r="K2553" i="13"/>
  <c r="K2552" i="13"/>
  <c r="K2551" i="13"/>
  <c r="K2550" i="13"/>
  <c r="K2549" i="13"/>
  <c r="K2548" i="13"/>
  <c r="K2547" i="13"/>
  <c r="K2546" i="13"/>
  <c r="K2545" i="13"/>
  <c r="K2544" i="13"/>
  <c r="K2543" i="13"/>
  <c r="K2542" i="13"/>
  <c r="K2541" i="13"/>
  <c r="K2540" i="13"/>
  <c r="K2539" i="13"/>
  <c r="K2538" i="13"/>
  <c r="K2537" i="13"/>
  <c r="K2536" i="13"/>
  <c r="K2535" i="13"/>
  <c r="K2534" i="13"/>
  <c r="K2533" i="13"/>
  <c r="K2532" i="13"/>
  <c r="K2531" i="13"/>
  <c r="K2530" i="13"/>
  <c r="K2529" i="13"/>
  <c r="K2528" i="13"/>
  <c r="K2527" i="13"/>
  <c r="K2526" i="13"/>
  <c r="K2525" i="13"/>
  <c r="K2524" i="13"/>
  <c r="K2523" i="13"/>
  <c r="K2522" i="13"/>
  <c r="K2521" i="13"/>
  <c r="K2520" i="13"/>
  <c r="K2519" i="13"/>
  <c r="K2518" i="13"/>
  <c r="K2517" i="13"/>
  <c r="K2516" i="13"/>
  <c r="K2515" i="13"/>
  <c r="K2514" i="13"/>
  <c r="K2513" i="13"/>
  <c r="K2512" i="13"/>
  <c r="K2511" i="13"/>
  <c r="K2510" i="13"/>
  <c r="K2509" i="13"/>
  <c r="K2508" i="13"/>
  <c r="K2507" i="13"/>
  <c r="K2506" i="13"/>
  <c r="K2505" i="13"/>
  <c r="K2504" i="13"/>
  <c r="K2503" i="13"/>
  <c r="K2502" i="13"/>
  <c r="K2501" i="13"/>
  <c r="K2500" i="13"/>
  <c r="K2499" i="13"/>
  <c r="K2498" i="13"/>
  <c r="K2497" i="13"/>
  <c r="K2496" i="13"/>
  <c r="K2495" i="13"/>
  <c r="K2494" i="13"/>
  <c r="K2493" i="13"/>
  <c r="K2492" i="13"/>
  <c r="K2491" i="13"/>
  <c r="K2490" i="13"/>
  <c r="K2489" i="13"/>
  <c r="K2488" i="13"/>
  <c r="K2487" i="13"/>
  <c r="K2486" i="13"/>
  <c r="K2485" i="13"/>
  <c r="K2484" i="13"/>
  <c r="K2483" i="13"/>
  <c r="K2482" i="13"/>
  <c r="K2481" i="13"/>
  <c r="K2480" i="13"/>
  <c r="K2479" i="13"/>
  <c r="K2478" i="13"/>
  <c r="K2477" i="13"/>
  <c r="K2476" i="13"/>
  <c r="K2475" i="13"/>
  <c r="K2474" i="13"/>
  <c r="K2473" i="13"/>
  <c r="K2472" i="13"/>
  <c r="K2471" i="13"/>
  <c r="K2470" i="13"/>
  <c r="K2469" i="13"/>
  <c r="K2468" i="13"/>
  <c r="K2467" i="13"/>
  <c r="K2466" i="13"/>
  <c r="K2465" i="13"/>
  <c r="K2464" i="13"/>
  <c r="K2463" i="13"/>
  <c r="K2462" i="13"/>
  <c r="K2461" i="13"/>
  <c r="K2460" i="13"/>
  <c r="K2459" i="13"/>
  <c r="K2458" i="13"/>
  <c r="K2457" i="13"/>
  <c r="K2456" i="13"/>
  <c r="K2455" i="13"/>
  <c r="K2454" i="13"/>
  <c r="K2453" i="13"/>
  <c r="K2452" i="13"/>
  <c r="K2451" i="13"/>
  <c r="K2450" i="13"/>
  <c r="K2449" i="13"/>
  <c r="K2448" i="13"/>
  <c r="K2447" i="13"/>
  <c r="K2446" i="13"/>
  <c r="K2445" i="13"/>
  <c r="K2444" i="13"/>
  <c r="K2443" i="13"/>
  <c r="K2442" i="13"/>
  <c r="K2441" i="13"/>
  <c r="K2440" i="13"/>
  <c r="K2439" i="13"/>
  <c r="K2438" i="13"/>
  <c r="K2437" i="13"/>
  <c r="K2436" i="13"/>
  <c r="K2435" i="13"/>
  <c r="K2434" i="13"/>
  <c r="K2433" i="13"/>
  <c r="K2432" i="13"/>
  <c r="K2431" i="13"/>
  <c r="K2430" i="13"/>
  <c r="K2429" i="13"/>
  <c r="K2428" i="13"/>
  <c r="K2427" i="13"/>
  <c r="K2426" i="13"/>
  <c r="K2425" i="13"/>
  <c r="K2424" i="13"/>
  <c r="K2423" i="13"/>
  <c r="K2422" i="13"/>
  <c r="K2421" i="13"/>
  <c r="K2420" i="13"/>
  <c r="K2419" i="13"/>
  <c r="K2418" i="13"/>
  <c r="K2417" i="13"/>
  <c r="K2416" i="13"/>
  <c r="K2415" i="13"/>
  <c r="K2414" i="13"/>
  <c r="K2413" i="13"/>
  <c r="K2412" i="13"/>
  <c r="K2411" i="13"/>
  <c r="K2410" i="13"/>
  <c r="K2409" i="13"/>
  <c r="K2408" i="13"/>
  <c r="K2407" i="13"/>
  <c r="K2406" i="13"/>
  <c r="K2405" i="13"/>
  <c r="K2404" i="13"/>
  <c r="K2403" i="13"/>
  <c r="K2402" i="13"/>
  <c r="K2401" i="13"/>
  <c r="K2400" i="13"/>
  <c r="K2399" i="13"/>
  <c r="K2398" i="13"/>
  <c r="K2397" i="13"/>
  <c r="K2396" i="13"/>
  <c r="K2395" i="13"/>
  <c r="K2394" i="13"/>
  <c r="K2393" i="13"/>
  <c r="K2392" i="13"/>
  <c r="K2391" i="13"/>
  <c r="K2390" i="13"/>
  <c r="K2389" i="13"/>
  <c r="K2388" i="13"/>
  <c r="K2387" i="13"/>
  <c r="K2386" i="13"/>
  <c r="K2385" i="13"/>
  <c r="K2384" i="13"/>
  <c r="K2383" i="13"/>
  <c r="K2382" i="13"/>
  <c r="K2381" i="13"/>
  <c r="K2380" i="13"/>
  <c r="K2379" i="13"/>
  <c r="K2378" i="13"/>
  <c r="K2377" i="13"/>
  <c r="K2376" i="13"/>
  <c r="K2375" i="13"/>
  <c r="K2374" i="13"/>
  <c r="K2373" i="13"/>
  <c r="K2372" i="13"/>
  <c r="K2371" i="13"/>
  <c r="K2370" i="13"/>
  <c r="K2369" i="13"/>
  <c r="K2368" i="13"/>
  <c r="K2367" i="13"/>
  <c r="K2366" i="13"/>
  <c r="K2365" i="13"/>
  <c r="K2364" i="13"/>
  <c r="K2363" i="13"/>
  <c r="K2362" i="13"/>
  <c r="K2361" i="13"/>
  <c r="K2360" i="13"/>
  <c r="K2359" i="13"/>
  <c r="K2358" i="13"/>
  <c r="K2357" i="13"/>
  <c r="K2356" i="13"/>
  <c r="K2355" i="13"/>
  <c r="K2354" i="13"/>
  <c r="K2353" i="13"/>
  <c r="K2352" i="13"/>
  <c r="K2351" i="13"/>
  <c r="K2350" i="13"/>
  <c r="K2349" i="13"/>
  <c r="K2348" i="13"/>
  <c r="K2347" i="13"/>
  <c r="K2346" i="13"/>
  <c r="K2345" i="13"/>
  <c r="K2344" i="13"/>
  <c r="K2343" i="13"/>
  <c r="K2342" i="13"/>
  <c r="K2341" i="13"/>
  <c r="K2340" i="13"/>
  <c r="K2339" i="13"/>
  <c r="K2338" i="13"/>
  <c r="K2337" i="13"/>
  <c r="K2336" i="13"/>
  <c r="K2335" i="13"/>
  <c r="K2334" i="13"/>
  <c r="K2333" i="13"/>
  <c r="K2332" i="13"/>
  <c r="K2331" i="13"/>
  <c r="K2330" i="13"/>
  <c r="K2329" i="13"/>
  <c r="K2328" i="13"/>
  <c r="K2327" i="13"/>
  <c r="K2326" i="13"/>
  <c r="K2325" i="13"/>
  <c r="K2324" i="13"/>
  <c r="K2323" i="13"/>
  <c r="K2322" i="13"/>
  <c r="K2321" i="13"/>
  <c r="K2320" i="13"/>
  <c r="K2319" i="13"/>
  <c r="K2318" i="13"/>
  <c r="K2317" i="13"/>
  <c r="K2316" i="13"/>
  <c r="K2315" i="13"/>
  <c r="K2314" i="13"/>
  <c r="K2313" i="13"/>
  <c r="K2312" i="13"/>
  <c r="K2311" i="13"/>
  <c r="K2310" i="13"/>
  <c r="K2309" i="13"/>
  <c r="K2308" i="13"/>
  <c r="K2307" i="13"/>
  <c r="K2306" i="13"/>
  <c r="K2305" i="13"/>
  <c r="K2304" i="13"/>
  <c r="K2303" i="13"/>
  <c r="K2302" i="13"/>
  <c r="K2301" i="13"/>
  <c r="K2300" i="13"/>
  <c r="K2299" i="13"/>
  <c r="K2298" i="13"/>
  <c r="K2297" i="13"/>
  <c r="K2296" i="13"/>
  <c r="K2295" i="13"/>
  <c r="K2294" i="13"/>
  <c r="K2293" i="13"/>
  <c r="K2292" i="13"/>
  <c r="K2291" i="13"/>
  <c r="K2290" i="13"/>
  <c r="K2289" i="13"/>
  <c r="K2288" i="13"/>
  <c r="K2287" i="13"/>
  <c r="K2286" i="13"/>
  <c r="K2285" i="13"/>
  <c r="K2284" i="13"/>
  <c r="K2283" i="13"/>
  <c r="K2282" i="13"/>
  <c r="K2281" i="13"/>
  <c r="K2280" i="13"/>
  <c r="K2279" i="13"/>
  <c r="K2278" i="13"/>
  <c r="K2277" i="13"/>
  <c r="K2276" i="13"/>
  <c r="K2275" i="13"/>
  <c r="K2274" i="13"/>
  <c r="K2273" i="13"/>
  <c r="K2272" i="13"/>
  <c r="K2271" i="13"/>
  <c r="K2270" i="13"/>
  <c r="K2269" i="13"/>
  <c r="K2268" i="13"/>
  <c r="K2267" i="13"/>
  <c r="K2266" i="13"/>
  <c r="K2265" i="13"/>
  <c r="K2264" i="13"/>
  <c r="K2263" i="13"/>
  <c r="K2262" i="13"/>
  <c r="K2261" i="13"/>
  <c r="K2260" i="13"/>
  <c r="K2259" i="13"/>
  <c r="K2258" i="13"/>
  <c r="K2257" i="13"/>
  <c r="K2256" i="13"/>
  <c r="K2255" i="13"/>
  <c r="K2254" i="13"/>
  <c r="K2253" i="13"/>
  <c r="K2252" i="13"/>
  <c r="K2251" i="13"/>
  <c r="K2250" i="13"/>
  <c r="K2249" i="13"/>
  <c r="K2248" i="13"/>
  <c r="K2247" i="13"/>
  <c r="K2246" i="13"/>
  <c r="K2245" i="13"/>
  <c r="K2244" i="13"/>
  <c r="K2243" i="13"/>
  <c r="K2242" i="13"/>
  <c r="K2241" i="13"/>
  <c r="K2240" i="13"/>
  <c r="K2239" i="13"/>
  <c r="K2238" i="13"/>
  <c r="K2237" i="13"/>
  <c r="K2236" i="13"/>
  <c r="K2235" i="13"/>
  <c r="K2234" i="13"/>
  <c r="K2233" i="13"/>
  <c r="K2232" i="13"/>
  <c r="K2231" i="13"/>
  <c r="K2230" i="13"/>
  <c r="K2229" i="13"/>
  <c r="K2228" i="13"/>
  <c r="K2227" i="13"/>
  <c r="K2226" i="13"/>
  <c r="K2225" i="13"/>
  <c r="K2224" i="13"/>
  <c r="K2223" i="13"/>
  <c r="K2222" i="13"/>
  <c r="K2221" i="13"/>
  <c r="K2220" i="13"/>
  <c r="K2219" i="13"/>
  <c r="K2218" i="13"/>
  <c r="K2217" i="13"/>
  <c r="K2216" i="13"/>
  <c r="K2215" i="13"/>
  <c r="K2214" i="13"/>
  <c r="K2213" i="13"/>
  <c r="K2212" i="13"/>
  <c r="K2211" i="13"/>
  <c r="K2210" i="13"/>
  <c r="K2209" i="13"/>
  <c r="K2208" i="13"/>
  <c r="K2207" i="13"/>
  <c r="K2206" i="13"/>
  <c r="K2205" i="13"/>
  <c r="K2204" i="13"/>
  <c r="K2203" i="13"/>
  <c r="K2202" i="13"/>
  <c r="K2201" i="13"/>
  <c r="K2200" i="13"/>
  <c r="K2199" i="13"/>
  <c r="K2198" i="13"/>
  <c r="K2197" i="13"/>
  <c r="K2196" i="13"/>
  <c r="K2195" i="13"/>
  <c r="K2194" i="13"/>
  <c r="K2193" i="13"/>
  <c r="K2192" i="13"/>
  <c r="K2191" i="13"/>
  <c r="K2190" i="13"/>
  <c r="K2189" i="13"/>
  <c r="K2188" i="13"/>
  <c r="K2187" i="13"/>
  <c r="K2186" i="13"/>
  <c r="K2185" i="13"/>
  <c r="K2184" i="13"/>
  <c r="K2183" i="13"/>
  <c r="K2182" i="13"/>
  <c r="K2181" i="13"/>
  <c r="K2180" i="13"/>
  <c r="K2179" i="13"/>
  <c r="K2178" i="13"/>
  <c r="K2177" i="13"/>
  <c r="K2176" i="13"/>
  <c r="K2175" i="13"/>
  <c r="K2174" i="13"/>
  <c r="K2172" i="13"/>
  <c r="K2171" i="13"/>
  <c r="K2170" i="13"/>
  <c r="K2169" i="13"/>
  <c r="K2168" i="13"/>
  <c r="K2167" i="13"/>
  <c r="K2166" i="13"/>
  <c r="K2165" i="13"/>
  <c r="K2164" i="13"/>
  <c r="K2163" i="13"/>
  <c r="K2162" i="13"/>
  <c r="K2161" i="13"/>
  <c r="K2160" i="13"/>
  <c r="K2159" i="13"/>
  <c r="K2158" i="13"/>
  <c r="K2157" i="13"/>
  <c r="K2156" i="13"/>
  <c r="K2155" i="13"/>
  <c r="K2154" i="13"/>
  <c r="K2153" i="13"/>
  <c r="K2152" i="13"/>
  <c r="K2151" i="13"/>
  <c r="K2150" i="13"/>
  <c r="K2149" i="13"/>
  <c r="K2148" i="13"/>
  <c r="K2147" i="13"/>
  <c r="K2146" i="13"/>
  <c r="K2145" i="13"/>
  <c r="K2144" i="13"/>
  <c r="K2143" i="13"/>
  <c r="K2142" i="13"/>
  <c r="K2141" i="13"/>
  <c r="K2140" i="13"/>
  <c r="K2139" i="13"/>
  <c r="K2138" i="13"/>
  <c r="K2137" i="13"/>
  <c r="K2136" i="13"/>
  <c r="K2135" i="13"/>
  <c r="K2134" i="13"/>
  <c r="K2133" i="13"/>
  <c r="K2132" i="13"/>
  <c r="K2131" i="13"/>
  <c r="K2130" i="13"/>
  <c r="K2129" i="13"/>
  <c r="K2128" i="13"/>
  <c r="K2127" i="13"/>
  <c r="K2126" i="13"/>
  <c r="K2125" i="13"/>
  <c r="K2124" i="13"/>
  <c r="K2123" i="13"/>
  <c r="K2122" i="13"/>
  <c r="K2121" i="13"/>
  <c r="K2120" i="13"/>
  <c r="K2119" i="13"/>
  <c r="K2118" i="13"/>
  <c r="K2117" i="13"/>
  <c r="K2116" i="13"/>
  <c r="K2115" i="13"/>
  <c r="K2114" i="13"/>
  <c r="K2113" i="13"/>
  <c r="K2112" i="13"/>
  <c r="K2111" i="13"/>
  <c r="K2110" i="13"/>
  <c r="K2109" i="13"/>
  <c r="K2108" i="13"/>
  <c r="K2107" i="13"/>
  <c r="K2106" i="13"/>
  <c r="K2105" i="13"/>
  <c r="K2104" i="13"/>
  <c r="K2103" i="13"/>
  <c r="K2102" i="13"/>
  <c r="K2101" i="13"/>
  <c r="K2100" i="13"/>
  <c r="K2099" i="13"/>
  <c r="K2098" i="13"/>
  <c r="K2097" i="13"/>
  <c r="K2096" i="13"/>
  <c r="K2095" i="13"/>
  <c r="K2094" i="13"/>
  <c r="K2093" i="13"/>
  <c r="K2092" i="13"/>
  <c r="K2091" i="13"/>
  <c r="K2090" i="13"/>
  <c r="K2089" i="13"/>
  <c r="K2088" i="13"/>
  <c r="K2087" i="13"/>
  <c r="K2086" i="13"/>
  <c r="K2085" i="13"/>
  <c r="K2084" i="13"/>
  <c r="K2083" i="13"/>
  <c r="K2082" i="13"/>
  <c r="K2081" i="13"/>
  <c r="K2080" i="13"/>
  <c r="K2079" i="13"/>
  <c r="K2078" i="13"/>
  <c r="K2077" i="13"/>
  <c r="K2076" i="13"/>
  <c r="K2075" i="13"/>
  <c r="K2074" i="13"/>
  <c r="K2073" i="13"/>
  <c r="K2072" i="13"/>
  <c r="K2071" i="13"/>
  <c r="K2070" i="13"/>
  <c r="K2069" i="13"/>
  <c r="K2068" i="13"/>
  <c r="K2067" i="13"/>
  <c r="K2066" i="13"/>
  <c r="K2065" i="13"/>
  <c r="K2064" i="13"/>
  <c r="K2063" i="13"/>
  <c r="K2062" i="13"/>
  <c r="K2061" i="13"/>
  <c r="K2060" i="13"/>
  <c r="K2059" i="13"/>
  <c r="K2058" i="13"/>
  <c r="K2057" i="13"/>
  <c r="K2056" i="13"/>
  <c r="K2055" i="13"/>
  <c r="K2054" i="13"/>
  <c r="K2053" i="13"/>
  <c r="K2052" i="13"/>
  <c r="K2051" i="13"/>
  <c r="K2050" i="13"/>
  <c r="K2049" i="13"/>
  <c r="K2048" i="13"/>
  <c r="K2047" i="13"/>
  <c r="K2046" i="13"/>
  <c r="K2045" i="13"/>
  <c r="K2044" i="13"/>
  <c r="K2043" i="13"/>
  <c r="K2042" i="13"/>
  <c r="K2041" i="13"/>
  <c r="K2040" i="13"/>
  <c r="K2039" i="13"/>
  <c r="K2038" i="13"/>
  <c r="K2037" i="13"/>
  <c r="K2036" i="13"/>
  <c r="K2035" i="13"/>
  <c r="K2034" i="13"/>
  <c r="K2033" i="13"/>
  <c r="K2032" i="13"/>
  <c r="K2031" i="13"/>
  <c r="K2030" i="13"/>
  <c r="K2029" i="13"/>
  <c r="K2028" i="13"/>
  <c r="K2027" i="13"/>
  <c r="K2026" i="13"/>
  <c r="K2025" i="13"/>
  <c r="K2024" i="13"/>
  <c r="K2023" i="13"/>
  <c r="K2022" i="13"/>
  <c r="K2021" i="13"/>
  <c r="K2020" i="13"/>
  <c r="K2019" i="13"/>
  <c r="K2018" i="13"/>
  <c r="K2017" i="13"/>
  <c r="K2016" i="13"/>
  <c r="K2015" i="13"/>
  <c r="K2014" i="13"/>
  <c r="K2013" i="13"/>
  <c r="K2012" i="13"/>
  <c r="K2011" i="13"/>
  <c r="K2010" i="13"/>
  <c r="K2009" i="13"/>
  <c r="K2008" i="13"/>
  <c r="K2007" i="13"/>
  <c r="K2006" i="13"/>
  <c r="K2005" i="13"/>
  <c r="K2004" i="13"/>
  <c r="K2003" i="13"/>
  <c r="K2002" i="13"/>
  <c r="K2001" i="13"/>
  <c r="K2000" i="13"/>
  <c r="K1999" i="13"/>
  <c r="K1998" i="13"/>
  <c r="K1997" i="13"/>
  <c r="K1996" i="13"/>
  <c r="K1995" i="13"/>
  <c r="K1994" i="13"/>
  <c r="K1993" i="13"/>
  <c r="K1992" i="13"/>
  <c r="K1991" i="13"/>
  <c r="K1990" i="13"/>
  <c r="K1989" i="13"/>
  <c r="K1988" i="13"/>
  <c r="K1987" i="13"/>
  <c r="K1986" i="13"/>
  <c r="K1985" i="13"/>
  <c r="K1984" i="13"/>
  <c r="K1983" i="13"/>
  <c r="K1982" i="13"/>
  <c r="K1981" i="13"/>
  <c r="K1980" i="13"/>
  <c r="K1979" i="13"/>
  <c r="K1978" i="13"/>
  <c r="K1977" i="13"/>
  <c r="K1976" i="13"/>
  <c r="K1975" i="13"/>
  <c r="K1974" i="13"/>
  <c r="K1973" i="13"/>
  <c r="K1972" i="13"/>
  <c r="K1971" i="13"/>
  <c r="K1970" i="13"/>
  <c r="K1969" i="13"/>
  <c r="K1968" i="13"/>
  <c r="K1967" i="13"/>
  <c r="K1966" i="13"/>
  <c r="K1965" i="13"/>
  <c r="K1964" i="13"/>
  <c r="K1963" i="13"/>
  <c r="K1962" i="13"/>
  <c r="K1961" i="13"/>
  <c r="K1960" i="13"/>
  <c r="K1959" i="13"/>
  <c r="K1958" i="13"/>
  <c r="K1957" i="13"/>
  <c r="K1956" i="13"/>
  <c r="K1955" i="13"/>
  <c r="K1954" i="13"/>
  <c r="K1953" i="13"/>
  <c r="K1952" i="13"/>
  <c r="K1951" i="13"/>
  <c r="K1950" i="13"/>
  <c r="K1949" i="13"/>
  <c r="K1948" i="13"/>
  <c r="K1947" i="13"/>
  <c r="K1946" i="13"/>
  <c r="K1945" i="13"/>
  <c r="K1944" i="13"/>
  <c r="K1943" i="13"/>
  <c r="K1942" i="13"/>
  <c r="K1941" i="13"/>
  <c r="K1940" i="13"/>
  <c r="K1939" i="13"/>
  <c r="K1938" i="13"/>
  <c r="K1937" i="13"/>
  <c r="K1936" i="13"/>
  <c r="K1935" i="13"/>
  <c r="K1934" i="13"/>
  <c r="K1933" i="13"/>
  <c r="K1932" i="13"/>
  <c r="K1931" i="13"/>
  <c r="K1930" i="13"/>
  <c r="K1929" i="13"/>
  <c r="K1928" i="13"/>
  <c r="K1927" i="13"/>
  <c r="K1926" i="13"/>
  <c r="K1925" i="13"/>
  <c r="K1924" i="13"/>
  <c r="K1923" i="13"/>
  <c r="K1922" i="13"/>
  <c r="K1921" i="13"/>
  <c r="K1920" i="13"/>
  <c r="K1919" i="13"/>
  <c r="K1918" i="13"/>
  <c r="K1917" i="13"/>
  <c r="K1916" i="13"/>
  <c r="K1915" i="13"/>
  <c r="K1914" i="13"/>
  <c r="K1913" i="13"/>
  <c r="K1912" i="13"/>
  <c r="K1911" i="13"/>
  <c r="K1910" i="13"/>
  <c r="K1909" i="13"/>
  <c r="K1908" i="13"/>
  <c r="K1907" i="13"/>
  <c r="K1906" i="13"/>
  <c r="K1905" i="13"/>
  <c r="K1904" i="13"/>
  <c r="K1903" i="13"/>
  <c r="K1902" i="13"/>
  <c r="K1901" i="13"/>
  <c r="K1900" i="13"/>
  <c r="K1899" i="13"/>
  <c r="K1898" i="13"/>
  <c r="K1897" i="13"/>
  <c r="K1896" i="13"/>
  <c r="K1895" i="13"/>
  <c r="K1894" i="13"/>
  <c r="K1893" i="13"/>
  <c r="K1892" i="13"/>
  <c r="K1891" i="13"/>
  <c r="K1890" i="13"/>
  <c r="K1889" i="13"/>
  <c r="K1888" i="13"/>
  <c r="K1887" i="13"/>
  <c r="K1886" i="13"/>
  <c r="K1885" i="13"/>
  <c r="K1884" i="13"/>
  <c r="K1883" i="13"/>
  <c r="K1882" i="13"/>
  <c r="K1881" i="13"/>
  <c r="K1880" i="13"/>
  <c r="K1879" i="13"/>
  <c r="K1878" i="13"/>
  <c r="K1877" i="13"/>
  <c r="K1876" i="13"/>
  <c r="K1875" i="13"/>
  <c r="K1874" i="13"/>
  <c r="K1873" i="13"/>
  <c r="K1872" i="13"/>
  <c r="K1871" i="13"/>
  <c r="K1870" i="13"/>
  <c r="K1869" i="13"/>
  <c r="K1868" i="13"/>
  <c r="K1867" i="13"/>
  <c r="K1866" i="13"/>
  <c r="K1865" i="13"/>
  <c r="K1864" i="13"/>
  <c r="K1863" i="13"/>
  <c r="K1862" i="13"/>
  <c r="K1861" i="13"/>
  <c r="K1860" i="13"/>
  <c r="K1859" i="13"/>
  <c r="K1858" i="13"/>
  <c r="K1857" i="13"/>
  <c r="K1856" i="13"/>
  <c r="K1855" i="13"/>
  <c r="K1854" i="13"/>
  <c r="K1853" i="13"/>
  <c r="K1852" i="13"/>
  <c r="K1851" i="13"/>
  <c r="K1850" i="13"/>
  <c r="K1849" i="13"/>
  <c r="K1848" i="13"/>
  <c r="K1847" i="13"/>
  <c r="K1846" i="13"/>
  <c r="K1845" i="13"/>
  <c r="K1844" i="13"/>
  <c r="K1843" i="13"/>
  <c r="K1842" i="13"/>
  <c r="K1841" i="13"/>
  <c r="K1840" i="13"/>
  <c r="K1839" i="13"/>
  <c r="K1838" i="13"/>
  <c r="K1837" i="13"/>
  <c r="K1836" i="13"/>
  <c r="K1835" i="13"/>
  <c r="K1834" i="13"/>
  <c r="K1833" i="13"/>
  <c r="K1832" i="13"/>
  <c r="K1831" i="13"/>
  <c r="K1830" i="13"/>
  <c r="K1829" i="13"/>
  <c r="K1828" i="13"/>
  <c r="K1827" i="13"/>
  <c r="K1826" i="13"/>
  <c r="K1825" i="13"/>
  <c r="K1824" i="13"/>
  <c r="K1823" i="13"/>
  <c r="K1822" i="13"/>
  <c r="K1821" i="13"/>
  <c r="K1820" i="13"/>
  <c r="K1819" i="13"/>
  <c r="K1818" i="13"/>
  <c r="K1817" i="13"/>
  <c r="K1816" i="13"/>
  <c r="K1815" i="13"/>
  <c r="K1814" i="13"/>
  <c r="K1813" i="13"/>
  <c r="K1812" i="13"/>
  <c r="K1811" i="13"/>
  <c r="K1810" i="13"/>
  <c r="K1809" i="13"/>
  <c r="K1808" i="13"/>
  <c r="K1807" i="13"/>
  <c r="K1806" i="13"/>
  <c r="K1805" i="13"/>
  <c r="K1804" i="13"/>
  <c r="K1803" i="13"/>
  <c r="K1802" i="13"/>
  <c r="K1801" i="13"/>
  <c r="K1800" i="13"/>
  <c r="K1799" i="13"/>
  <c r="K1798" i="13"/>
  <c r="K1797" i="13"/>
  <c r="K1796" i="13"/>
  <c r="K1795" i="13"/>
  <c r="K1794" i="13"/>
  <c r="K1793" i="13"/>
  <c r="K1792" i="13"/>
  <c r="K1791" i="13"/>
  <c r="K1790" i="13"/>
  <c r="K1789" i="13"/>
  <c r="K1788" i="13"/>
  <c r="K1787" i="13"/>
  <c r="K1786" i="13"/>
  <c r="K1785" i="13"/>
  <c r="K1784" i="13"/>
  <c r="K1783" i="13"/>
  <c r="K1782" i="13"/>
  <c r="K1781" i="13"/>
  <c r="K1780" i="13"/>
  <c r="K1779" i="13"/>
  <c r="K1778" i="13"/>
  <c r="K1777" i="13"/>
  <c r="K1776" i="13"/>
  <c r="K1775" i="13"/>
  <c r="K1774" i="13"/>
  <c r="K1773" i="13"/>
  <c r="K1772" i="13"/>
  <c r="K1771" i="13"/>
  <c r="K1770" i="13"/>
  <c r="K1769" i="13"/>
  <c r="K1768" i="13"/>
  <c r="K1767" i="13"/>
  <c r="K1766" i="13"/>
  <c r="K1765" i="13"/>
  <c r="K1764" i="13"/>
  <c r="K1763" i="13"/>
  <c r="K1762" i="13"/>
  <c r="K1761" i="13"/>
  <c r="K1760" i="13"/>
  <c r="K1759" i="13"/>
  <c r="K1758" i="13"/>
  <c r="K1757" i="13"/>
  <c r="K1756" i="13"/>
  <c r="K1755" i="13"/>
  <c r="K1754" i="13"/>
  <c r="K1753" i="13"/>
  <c r="K1752" i="13"/>
  <c r="K1751" i="13"/>
  <c r="K1750" i="13"/>
  <c r="K1749" i="13"/>
  <c r="K1748" i="13"/>
  <c r="K1747" i="13"/>
  <c r="K1746" i="13"/>
  <c r="K1745" i="13"/>
  <c r="K1744" i="13"/>
  <c r="K1743" i="13"/>
  <c r="K1742" i="13"/>
  <c r="K1741" i="13"/>
  <c r="K1740" i="13"/>
  <c r="K1739" i="13"/>
  <c r="K1738" i="13"/>
  <c r="K1737" i="13"/>
  <c r="K1736" i="13"/>
  <c r="K1735" i="13"/>
  <c r="K1734" i="13"/>
  <c r="K1733" i="13"/>
  <c r="K1732" i="13"/>
  <c r="K1731" i="13"/>
  <c r="K1730" i="13"/>
  <c r="K1729" i="13"/>
  <c r="K1728" i="13"/>
  <c r="K1727" i="13"/>
  <c r="K1726" i="13"/>
  <c r="K1725" i="13"/>
  <c r="K1724" i="13"/>
  <c r="K1723" i="13"/>
  <c r="K1722" i="13"/>
  <c r="K1721" i="13"/>
  <c r="K1720" i="13"/>
  <c r="K1719" i="13"/>
  <c r="K1718" i="13"/>
  <c r="K1717" i="13"/>
  <c r="K1716" i="13"/>
  <c r="K1715" i="13"/>
  <c r="K1714" i="13"/>
  <c r="K1713" i="13"/>
  <c r="K1712" i="13"/>
  <c r="K1711" i="13"/>
  <c r="K1710" i="13"/>
  <c r="K1709" i="13"/>
  <c r="K1708" i="13"/>
  <c r="K1707" i="13"/>
  <c r="K1706" i="13"/>
  <c r="K1705" i="13"/>
  <c r="K1704" i="13"/>
  <c r="K1703" i="13"/>
  <c r="K1702" i="13"/>
  <c r="K1701" i="13"/>
  <c r="K1700" i="13"/>
  <c r="K1699" i="13"/>
  <c r="K1698" i="13"/>
  <c r="K1697" i="13"/>
  <c r="K1696" i="13"/>
  <c r="K1695" i="13"/>
  <c r="K1694" i="13"/>
  <c r="K1693" i="13"/>
  <c r="K1692" i="13"/>
  <c r="K1691" i="13"/>
  <c r="K1690" i="13"/>
  <c r="K1689" i="13"/>
  <c r="K1688" i="13"/>
  <c r="K1687" i="13"/>
  <c r="K1686" i="13"/>
  <c r="K1685" i="13"/>
  <c r="K1684" i="13"/>
  <c r="K1683" i="13"/>
  <c r="K1682" i="13"/>
  <c r="K1681" i="13"/>
  <c r="K1680" i="13"/>
  <c r="K1679" i="13"/>
  <c r="K1678" i="13"/>
  <c r="K1677" i="13"/>
  <c r="K1676" i="13"/>
  <c r="K1675" i="13"/>
  <c r="K1674" i="13"/>
  <c r="K1673" i="13"/>
  <c r="K1672" i="13"/>
  <c r="K1671" i="13"/>
  <c r="K1670" i="13"/>
  <c r="K1669" i="13"/>
  <c r="K1668" i="13"/>
  <c r="K1667" i="13"/>
  <c r="K1666" i="13"/>
  <c r="K1665" i="13"/>
  <c r="K1664" i="13"/>
  <c r="K1663" i="13"/>
  <c r="K1662" i="13"/>
  <c r="K1661" i="13"/>
  <c r="K1660" i="13"/>
  <c r="K1659" i="13"/>
  <c r="K1658" i="13"/>
  <c r="K1657" i="13"/>
  <c r="K1656" i="13"/>
  <c r="K1655" i="13"/>
  <c r="K1654" i="13"/>
  <c r="K1653" i="13"/>
  <c r="K1652" i="13"/>
  <c r="K1651" i="13"/>
  <c r="K1650" i="13"/>
  <c r="K1649" i="13"/>
  <c r="K1648" i="13"/>
  <c r="K1647" i="13"/>
  <c r="K1646" i="13"/>
  <c r="K1645" i="13"/>
  <c r="K1644" i="13"/>
  <c r="K1643" i="13"/>
  <c r="K1642" i="13"/>
  <c r="K1641" i="13"/>
  <c r="K1640" i="13"/>
  <c r="K1639" i="13"/>
  <c r="K1638" i="13"/>
  <c r="K1637" i="13"/>
  <c r="K1636" i="13"/>
  <c r="K1635" i="13"/>
  <c r="K1634" i="13"/>
  <c r="K1633" i="13"/>
  <c r="K1632" i="13"/>
  <c r="K1631" i="13"/>
  <c r="K1630" i="13"/>
  <c r="K1629" i="13"/>
  <c r="K1628" i="13"/>
  <c r="K1627" i="13"/>
  <c r="K1626" i="13"/>
  <c r="K1625" i="13"/>
  <c r="K1624" i="13"/>
  <c r="K1623" i="13"/>
  <c r="K1622" i="13"/>
  <c r="K1621" i="13"/>
  <c r="K1620" i="13"/>
  <c r="K1619" i="13"/>
  <c r="K1618" i="13"/>
  <c r="K1617" i="13"/>
  <c r="K1616" i="13"/>
  <c r="K1615" i="13"/>
  <c r="K1614" i="13"/>
  <c r="K1613" i="13"/>
  <c r="K1612" i="13"/>
  <c r="K1611" i="13"/>
  <c r="K1610" i="13"/>
  <c r="K1609" i="13"/>
  <c r="K1608" i="13"/>
  <c r="K1607" i="13"/>
  <c r="K1606" i="13"/>
  <c r="K1605" i="13"/>
  <c r="K1604" i="13"/>
  <c r="K1603" i="13"/>
  <c r="K1602" i="13"/>
  <c r="K1601" i="13"/>
  <c r="K1600" i="13"/>
  <c r="K1599" i="13"/>
  <c r="K1598" i="13"/>
  <c r="K1597" i="13"/>
  <c r="K1596" i="13"/>
  <c r="K1595" i="13"/>
  <c r="K1594" i="13"/>
  <c r="K1593" i="13"/>
  <c r="K1592" i="13"/>
  <c r="K1591" i="13"/>
  <c r="K1590" i="13"/>
  <c r="K1589" i="13"/>
  <c r="K1588" i="13"/>
  <c r="K1587" i="13"/>
  <c r="K1586" i="13"/>
  <c r="K1585" i="13"/>
  <c r="K1584" i="13"/>
  <c r="K1583" i="13"/>
  <c r="K1582" i="13"/>
  <c r="K1581" i="13"/>
  <c r="K1580" i="13"/>
  <c r="K1579" i="13"/>
  <c r="K1578" i="13"/>
  <c r="K1577" i="13"/>
  <c r="K1576" i="13"/>
  <c r="K1575" i="13"/>
  <c r="K1574" i="13"/>
  <c r="K1573" i="13"/>
  <c r="K1572" i="13"/>
  <c r="K1571" i="13"/>
  <c r="K1570" i="13"/>
  <c r="K1569" i="13"/>
  <c r="K1568" i="13"/>
  <c r="K1567" i="13"/>
  <c r="K1566" i="13"/>
  <c r="K1565" i="13"/>
  <c r="K1564" i="13"/>
  <c r="K1563" i="13"/>
  <c r="K1562" i="13"/>
  <c r="K1561" i="13"/>
  <c r="K1560" i="13"/>
  <c r="K1559" i="13"/>
  <c r="K1558" i="13"/>
  <c r="K1557" i="13"/>
  <c r="K1556" i="13"/>
  <c r="K1555" i="13"/>
  <c r="K1554" i="13"/>
  <c r="K1553" i="13"/>
  <c r="K1552" i="13"/>
  <c r="K1551" i="13"/>
  <c r="K1550" i="13"/>
  <c r="K1549" i="13"/>
  <c r="K1548" i="13"/>
  <c r="K1547" i="13"/>
  <c r="K1546" i="13"/>
  <c r="K1545" i="13"/>
  <c r="K1544" i="13"/>
  <c r="K1543" i="13"/>
  <c r="K1542" i="13"/>
  <c r="K1541" i="13"/>
  <c r="K1540" i="13"/>
  <c r="K1539" i="13"/>
  <c r="K1538" i="13"/>
  <c r="K1537" i="13"/>
  <c r="K1536" i="13"/>
  <c r="K1535" i="13"/>
  <c r="K1534" i="13"/>
  <c r="K1533" i="13"/>
  <c r="K1532" i="13"/>
  <c r="K1531" i="13"/>
  <c r="K1530" i="13"/>
  <c r="K1529" i="13"/>
  <c r="K1528" i="13"/>
  <c r="K1527" i="13"/>
  <c r="K1526" i="13"/>
  <c r="K1525" i="13"/>
  <c r="K1524" i="13"/>
  <c r="K1523" i="13"/>
  <c r="K1522" i="13"/>
  <c r="K1521" i="13"/>
  <c r="K1520" i="13"/>
  <c r="K1519" i="13"/>
  <c r="K1518" i="13"/>
  <c r="K1517" i="13"/>
  <c r="K1516" i="13"/>
  <c r="K1515" i="13"/>
  <c r="K1514" i="13"/>
  <c r="K1513" i="13"/>
  <c r="K1512" i="13"/>
  <c r="K1511" i="13"/>
  <c r="K1510" i="13"/>
  <c r="K1509" i="13"/>
  <c r="K1508" i="13"/>
  <c r="K1507" i="13"/>
  <c r="K1506" i="13"/>
  <c r="K1505" i="13"/>
  <c r="K1504" i="13"/>
  <c r="K1503" i="13"/>
  <c r="K1502" i="13"/>
  <c r="K1501" i="13"/>
  <c r="K1500" i="13"/>
  <c r="K1499" i="13"/>
  <c r="K1498" i="13"/>
  <c r="K1497" i="13"/>
  <c r="K1496" i="13"/>
  <c r="K1495" i="13"/>
  <c r="K1494" i="13"/>
  <c r="K1493" i="13"/>
  <c r="K1492" i="13"/>
  <c r="K1491" i="13"/>
  <c r="K1490" i="13"/>
  <c r="K1489" i="13"/>
  <c r="K1488" i="13"/>
  <c r="K1487" i="13"/>
  <c r="K1486" i="13"/>
  <c r="K1485" i="13"/>
  <c r="K1484" i="13"/>
  <c r="K1483" i="13"/>
  <c r="K1482" i="13"/>
  <c r="K1481" i="13"/>
  <c r="K1480" i="13"/>
  <c r="K1479" i="13"/>
  <c r="K1478" i="13"/>
  <c r="K1477" i="13"/>
  <c r="K1476" i="13"/>
  <c r="K1475" i="13"/>
  <c r="K1474" i="13"/>
  <c r="K1473" i="13"/>
  <c r="K1472" i="13"/>
  <c r="K1471" i="13"/>
  <c r="K1470" i="13"/>
  <c r="K1469" i="13"/>
  <c r="K1468" i="13"/>
  <c r="K1467" i="13"/>
  <c r="K1466" i="13"/>
  <c r="K1465" i="13"/>
  <c r="K1464" i="13"/>
  <c r="K1463" i="13"/>
  <c r="K1462" i="13"/>
  <c r="K1461" i="13"/>
  <c r="K1460" i="13"/>
  <c r="K1459" i="13"/>
  <c r="K1458" i="13"/>
  <c r="K1457" i="13"/>
  <c r="K1456" i="13"/>
  <c r="K1455" i="13"/>
  <c r="K1454" i="13"/>
  <c r="K1453" i="13"/>
  <c r="K1452" i="13"/>
  <c r="K1451" i="13"/>
  <c r="K1450" i="13"/>
  <c r="K1449" i="13"/>
  <c r="K1448" i="13"/>
  <c r="K1447" i="13"/>
  <c r="K1446" i="13"/>
  <c r="K1445" i="13"/>
  <c r="K1444" i="13"/>
  <c r="K1443" i="13"/>
  <c r="K1442" i="13"/>
  <c r="K1441" i="13"/>
  <c r="K1440" i="13"/>
  <c r="K1439" i="13"/>
  <c r="K1438" i="13"/>
  <c r="K1437" i="13"/>
  <c r="K1436" i="13"/>
  <c r="K1435" i="13"/>
  <c r="K1434" i="13"/>
  <c r="K1433" i="13"/>
  <c r="K1432" i="13"/>
  <c r="K1431" i="13"/>
  <c r="K1430" i="13"/>
  <c r="K1429" i="13"/>
  <c r="K1428" i="13"/>
  <c r="K1427" i="13"/>
  <c r="K1426" i="13"/>
  <c r="K1425" i="13"/>
  <c r="K1424" i="13"/>
  <c r="K1423" i="13"/>
  <c r="K1422" i="13"/>
  <c r="K1421" i="13"/>
  <c r="K1420" i="13"/>
  <c r="K1419" i="13"/>
  <c r="K1418" i="13"/>
  <c r="K1417" i="13"/>
  <c r="K1416" i="13"/>
  <c r="K1415" i="13"/>
  <c r="K1414" i="13"/>
  <c r="K1413" i="13"/>
  <c r="K1412" i="13"/>
  <c r="K1411" i="13"/>
  <c r="K1410" i="13"/>
  <c r="K1409" i="13"/>
  <c r="K1408" i="13"/>
  <c r="K1407" i="13"/>
  <c r="K1406" i="13"/>
  <c r="K1405" i="13"/>
  <c r="K1404" i="13"/>
  <c r="K1403" i="13"/>
  <c r="K1402" i="13"/>
  <c r="K1401" i="13"/>
  <c r="K1400" i="13"/>
  <c r="K1399" i="13"/>
  <c r="K1398" i="13"/>
  <c r="K1397" i="13"/>
  <c r="K1396" i="13"/>
  <c r="K1395" i="13"/>
  <c r="K1394" i="13"/>
  <c r="K1393" i="13"/>
  <c r="K1392" i="13"/>
  <c r="K1391" i="13"/>
  <c r="K1390" i="13"/>
  <c r="K1389" i="13"/>
  <c r="K1388" i="13"/>
  <c r="K1387" i="13"/>
  <c r="K1386" i="13"/>
  <c r="K1385" i="13"/>
  <c r="K1384" i="13"/>
  <c r="K1383" i="13"/>
  <c r="K1382" i="13"/>
  <c r="K1381" i="13"/>
  <c r="K1380" i="13"/>
  <c r="K1379" i="13"/>
  <c r="K1378" i="13"/>
  <c r="K1377" i="13"/>
  <c r="K1376" i="13"/>
  <c r="K1375" i="13"/>
  <c r="K1374" i="13"/>
  <c r="K1373" i="13"/>
  <c r="K1372" i="13"/>
  <c r="K1371" i="13"/>
  <c r="K1370" i="13"/>
  <c r="K1369" i="13"/>
  <c r="K1368" i="13"/>
  <c r="K1367" i="13"/>
  <c r="K1366" i="13"/>
  <c r="K1365" i="13"/>
  <c r="K1364" i="13"/>
  <c r="K1363" i="13"/>
  <c r="K1362" i="13"/>
  <c r="K1361" i="13"/>
  <c r="K1360" i="13"/>
  <c r="K1359" i="13"/>
  <c r="K1358" i="13"/>
  <c r="K1357" i="13"/>
  <c r="K1356" i="13"/>
  <c r="K1355" i="13"/>
  <c r="K1354" i="13"/>
  <c r="K1353" i="13"/>
  <c r="K1352" i="13"/>
  <c r="K1351" i="13"/>
  <c r="K1350" i="13"/>
  <c r="K1349" i="13"/>
  <c r="K1348" i="13"/>
  <c r="K1347" i="13"/>
  <c r="K1346" i="13"/>
  <c r="K1345" i="13"/>
  <c r="K1344" i="13"/>
  <c r="K1343" i="13"/>
  <c r="K1342" i="13"/>
  <c r="K1341" i="13"/>
  <c r="K1340" i="13"/>
  <c r="K1339" i="13"/>
  <c r="K1338" i="13"/>
  <c r="K1337" i="13"/>
  <c r="K1336" i="13"/>
  <c r="K1335" i="13"/>
  <c r="K1334" i="13"/>
  <c r="K1333" i="13"/>
  <c r="K1332" i="13"/>
  <c r="K1331" i="13"/>
  <c r="K1330" i="13"/>
  <c r="K1329" i="13"/>
  <c r="K1328" i="13"/>
  <c r="K1327" i="13"/>
  <c r="K1326" i="13"/>
  <c r="K1325" i="13"/>
  <c r="K1324" i="13"/>
  <c r="K1323" i="13"/>
  <c r="K1322" i="13"/>
  <c r="K1321" i="13"/>
  <c r="K1320" i="13"/>
  <c r="K1319" i="13"/>
  <c r="K1318" i="13"/>
  <c r="K1317" i="13"/>
  <c r="K1316" i="13"/>
  <c r="K1315" i="13"/>
  <c r="K1314" i="13"/>
  <c r="K1313" i="13"/>
  <c r="K1312" i="13"/>
  <c r="K1311" i="13"/>
  <c r="K1310" i="13"/>
  <c r="K1309" i="13"/>
  <c r="K1308" i="13"/>
  <c r="K1307" i="13"/>
  <c r="K1306" i="13"/>
  <c r="K1305" i="13"/>
  <c r="K1304" i="13"/>
  <c r="K1303" i="13"/>
  <c r="K1302" i="13"/>
  <c r="K1301" i="13"/>
  <c r="K1300" i="13"/>
  <c r="K1299" i="13"/>
  <c r="K1298" i="13"/>
  <c r="K1297" i="13"/>
  <c r="K1296" i="13"/>
  <c r="K1295" i="13"/>
  <c r="K1294" i="13"/>
  <c r="K1293" i="13"/>
  <c r="K1292" i="13"/>
  <c r="K1291" i="13"/>
  <c r="K1290" i="13"/>
  <c r="K1289" i="13"/>
  <c r="K1288" i="13"/>
  <c r="K1287" i="13"/>
  <c r="K1286" i="13"/>
  <c r="K1285" i="13"/>
  <c r="K1284" i="13"/>
  <c r="K1283" i="13"/>
  <c r="K1282" i="13"/>
  <c r="K1281" i="13"/>
  <c r="K1280" i="13"/>
  <c r="K1279" i="13"/>
  <c r="K1278" i="13"/>
  <c r="K1277" i="13"/>
  <c r="K1276" i="13"/>
  <c r="K1275" i="13"/>
  <c r="K1274" i="13"/>
  <c r="K1273" i="13"/>
  <c r="K1272" i="13"/>
  <c r="K1271" i="13"/>
  <c r="K1270" i="13"/>
  <c r="K1269" i="13"/>
  <c r="K1268" i="13"/>
  <c r="K1267" i="13"/>
  <c r="K1266" i="13"/>
  <c r="K1265" i="13"/>
  <c r="K1264" i="13"/>
  <c r="K1263" i="13"/>
  <c r="K1262" i="13"/>
  <c r="K1261" i="13"/>
  <c r="K1260" i="13"/>
  <c r="K1259" i="13"/>
  <c r="K1258" i="13"/>
  <c r="K1257" i="13"/>
  <c r="K1256" i="13"/>
  <c r="K1255" i="13"/>
  <c r="K1254" i="13"/>
  <c r="K1253" i="13"/>
  <c r="K1252" i="13"/>
  <c r="K1251" i="13"/>
  <c r="K1250" i="13"/>
  <c r="K1249" i="13"/>
  <c r="K1248" i="13"/>
  <c r="K1247" i="13"/>
  <c r="K1246" i="13"/>
  <c r="K1245" i="13"/>
  <c r="K1244" i="13"/>
  <c r="K1243" i="13"/>
  <c r="K1242" i="13"/>
  <c r="K1241" i="13"/>
  <c r="K1240" i="13"/>
  <c r="K1239" i="13"/>
  <c r="K1238" i="13"/>
  <c r="K1237" i="13"/>
  <c r="K1236" i="13"/>
  <c r="K1235" i="13"/>
  <c r="K1234" i="13"/>
  <c r="K1233" i="13"/>
  <c r="K1232" i="13"/>
  <c r="K1231" i="13"/>
  <c r="K1230" i="13"/>
  <c r="K1229" i="13"/>
  <c r="K1228" i="13"/>
  <c r="K1227" i="13"/>
  <c r="K1226" i="13"/>
  <c r="K1225" i="13"/>
  <c r="K1224" i="13"/>
  <c r="K1223" i="13"/>
  <c r="K1222" i="13"/>
  <c r="K1221" i="13"/>
  <c r="K1220" i="13"/>
  <c r="K1219" i="13"/>
  <c r="K1218" i="13"/>
  <c r="K1217" i="13"/>
  <c r="K1216" i="13"/>
  <c r="K1215" i="13"/>
  <c r="K1214" i="13"/>
  <c r="K1213" i="13"/>
  <c r="K1212" i="13"/>
  <c r="K1211" i="13"/>
  <c r="K1210" i="13"/>
  <c r="K1209" i="13"/>
  <c r="K1208" i="13"/>
  <c r="K1207" i="13"/>
  <c r="K1206" i="13"/>
  <c r="K1205" i="13"/>
  <c r="K1204" i="13"/>
  <c r="K1203" i="13"/>
  <c r="K1202" i="13"/>
  <c r="K1201" i="13"/>
  <c r="K1200" i="13"/>
  <c r="K1199" i="13"/>
  <c r="K1198" i="13"/>
  <c r="K1197" i="13"/>
  <c r="K1196" i="13"/>
  <c r="K1195" i="13"/>
  <c r="K1194" i="13"/>
  <c r="K1193" i="13"/>
  <c r="K1192" i="13"/>
  <c r="K1191" i="13"/>
  <c r="K1190" i="13"/>
  <c r="K1189" i="13"/>
  <c r="K1188" i="13"/>
  <c r="K1187" i="13"/>
  <c r="K1186" i="13"/>
  <c r="K1185" i="13"/>
  <c r="K1184" i="13"/>
  <c r="K1183" i="13"/>
  <c r="K1182" i="13"/>
  <c r="K1181" i="13"/>
  <c r="K1180" i="13"/>
  <c r="K1179" i="13"/>
  <c r="K1178" i="13"/>
  <c r="K1177" i="13"/>
  <c r="K1176" i="13"/>
  <c r="K1175" i="13"/>
  <c r="K1174" i="13"/>
  <c r="K1173" i="13"/>
  <c r="K1172" i="13"/>
  <c r="K1171" i="13"/>
  <c r="K1170" i="13"/>
  <c r="K1169" i="13"/>
  <c r="K1168" i="13"/>
  <c r="K1167" i="13"/>
  <c r="K1166" i="13"/>
  <c r="K1165" i="13"/>
  <c r="K1164" i="13"/>
  <c r="K1163" i="13"/>
  <c r="K1162" i="13"/>
  <c r="K1161" i="13"/>
  <c r="K1160" i="13"/>
  <c r="K1159" i="13"/>
  <c r="K1158" i="13"/>
  <c r="K1157" i="13"/>
  <c r="K1156" i="13"/>
  <c r="K1155" i="13"/>
  <c r="K1154" i="13"/>
  <c r="K1153" i="13"/>
  <c r="K1152" i="13"/>
  <c r="K1151" i="13"/>
  <c r="K1150" i="13"/>
  <c r="K1149" i="13"/>
  <c r="K1148" i="13"/>
  <c r="K1147" i="13"/>
  <c r="K1146" i="13"/>
  <c r="K1145" i="13"/>
  <c r="K1144" i="13"/>
  <c r="K1143" i="13"/>
  <c r="K1142" i="13"/>
  <c r="K1141" i="13"/>
  <c r="K1140" i="13"/>
  <c r="K1139" i="13"/>
  <c r="K1138" i="13"/>
  <c r="K1137" i="13"/>
  <c r="K1136" i="13"/>
  <c r="K1135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009" i="13"/>
  <c r="K1008" i="13"/>
  <c r="K1007" i="13"/>
  <c r="K1006" i="13"/>
  <c r="K1005" i="13"/>
  <c r="K1004" i="13"/>
  <c r="K1003" i="13"/>
  <c r="K1002" i="13"/>
  <c r="K1001" i="13"/>
  <c r="K1000" i="13"/>
  <c r="K999" i="13"/>
  <c r="K998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4" i="13"/>
  <c r="K883" i="13"/>
  <c r="K882" i="13"/>
  <c r="K881" i="13"/>
  <c r="K880" i="13"/>
  <c r="K879" i="13"/>
  <c r="K878" i="13"/>
  <c r="K877" i="13"/>
  <c r="K876" i="13"/>
  <c r="K875" i="13"/>
  <c r="K874" i="13"/>
  <c r="K873" i="13"/>
  <c r="K872" i="13"/>
  <c r="K871" i="13"/>
  <c r="K870" i="13"/>
  <c r="K869" i="13"/>
  <c r="K868" i="13"/>
  <c r="K867" i="13"/>
  <c r="K866" i="13"/>
  <c r="K865" i="13"/>
  <c r="K864" i="13"/>
  <c r="K863" i="13"/>
  <c r="K862" i="13"/>
  <c r="K861" i="13"/>
  <c r="K860" i="13"/>
  <c r="K859" i="13"/>
  <c r="K858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725" i="13"/>
  <c r="K724" i="13"/>
  <c r="K723" i="13"/>
  <c r="K722" i="13"/>
  <c r="K721" i="13"/>
  <c r="K720" i="13"/>
  <c r="K719" i="13"/>
  <c r="K718" i="13"/>
  <c r="K717" i="13"/>
  <c r="K716" i="13"/>
  <c r="K715" i="13"/>
  <c r="K714" i="13"/>
  <c r="K713" i="13"/>
  <c r="K712" i="13"/>
  <c r="K711" i="13"/>
  <c r="K710" i="13"/>
  <c r="K709" i="13"/>
  <c r="K708" i="13"/>
  <c r="K707" i="13"/>
  <c r="K706" i="13"/>
  <c r="K705" i="13"/>
  <c r="K704" i="13"/>
  <c r="K703" i="13"/>
  <c r="K702" i="13"/>
  <c r="K701" i="13"/>
  <c r="K700" i="13"/>
  <c r="K699" i="13"/>
  <c r="K698" i="13"/>
  <c r="K697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3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6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N2967" i="15"/>
  <c r="J2967" i="15"/>
  <c r="K2967" i="15" s="1"/>
  <c r="N2966" i="15"/>
  <c r="J2966" i="15"/>
  <c r="K2966" i="15" s="1"/>
  <c r="N2965" i="15"/>
  <c r="J2965" i="15"/>
  <c r="K2965" i="15" s="1"/>
  <c r="O2965" i="15" s="1"/>
  <c r="N2964" i="15"/>
  <c r="J2964" i="15"/>
  <c r="K2964" i="15" s="1"/>
  <c r="L2964" i="15" s="1"/>
  <c r="N2963" i="15"/>
  <c r="J2963" i="15"/>
  <c r="K2963" i="15" s="1"/>
  <c r="O2963" i="15" s="1"/>
  <c r="N2962" i="15"/>
  <c r="J2962" i="15"/>
  <c r="K2962" i="15" s="1"/>
  <c r="N2961" i="15"/>
  <c r="J2961" i="15"/>
  <c r="K2961" i="15" s="1"/>
  <c r="O2961" i="15" s="1"/>
  <c r="N2960" i="15"/>
  <c r="J2960" i="15"/>
  <c r="K2960" i="15" s="1"/>
  <c r="N2959" i="15"/>
  <c r="J2959" i="15"/>
  <c r="K2959" i="15" s="1"/>
  <c r="O2959" i="15" s="1"/>
  <c r="N2958" i="15"/>
  <c r="J2958" i="15"/>
  <c r="K2958" i="15" s="1"/>
  <c r="N2957" i="15"/>
  <c r="J2957" i="15"/>
  <c r="K2957" i="15" s="1"/>
  <c r="O2957" i="15" s="1"/>
  <c r="N2956" i="15"/>
  <c r="J2956" i="15"/>
  <c r="K2956" i="15" s="1"/>
  <c r="L2956" i="15" s="1"/>
  <c r="N2955" i="15"/>
  <c r="J2955" i="15"/>
  <c r="K2955" i="15" s="1"/>
  <c r="O2955" i="15" s="1"/>
  <c r="N2954" i="15"/>
  <c r="J2954" i="15"/>
  <c r="K2954" i="15" s="1"/>
  <c r="L2954" i="15" s="1"/>
  <c r="N2953" i="15"/>
  <c r="J2953" i="15"/>
  <c r="K2953" i="15" s="1"/>
  <c r="O2953" i="15" s="1"/>
  <c r="N2952" i="15"/>
  <c r="J2952" i="15"/>
  <c r="K2952" i="15" s="1"/>
  <c r="N2951" i="15"/>
  <c r="J2951" i="15"/>
  <c r="K2951" i="15" s="1"/>
  <c r="O2951" i="15" s="1"/>
  <c r="N2950" i="15"/>
  <c r="J2950" i="15"/>
  <c r="K2950" i="15" s="1"/>
  <c r="N2949" i="15"/>
  <c r="J2949" i="15"/>
  <c r="K2949" i="15" s="1"/>
  <c r="O2949" i="15" s="1"/>
  <c r="N2948" i="15"/>
  <c r="J2948" i="15"/>
  <c r="K2948" i="15" s="1"/>
  <c r="L2948" i="15" s="1"/>
  <c r="N2947" i="15"/>
  <c r="J2947" i="15"/>
  <c r="K2947" i="15" s="1"/>
  <c r="O2947" i="15" s="1"/>
  <c r="N2946" i="15"/>
  <c r="J2946" i="15"/>
  <c r="K2946" i="15" s="1"/>
  <c r="N2945" i="15"/>
  <c r="J2945" i="15"/>
  <c r="K2945" i="15" s="1"/>
  <c r="O2945" i="15" s="1"/>
  <c r="N2944" i="15"/>
  <c r="J2944" i="15"/>
  <c r="K2944" i="15" s="1"/>
  <c r="L2944" i="15" s="1"/>
  <c r="N2943" i="15"/>
  <c r="J2943" i="15"/>
  <c r="K2943" i="15" s="1"/>
  <c r="O2943" i="15" s="1"/>
  <c r="N2942" i="15"/>
  <c r="J2942" i="15"/>
  <c r="K2942" i="15" s="1"/>
  <c r="N2941" i="15"/>
  <c r="J2941" i="15"/>
  <c r="K2941" i="15" s="1"/>
  <c r="O2941" i="15" s="1"/>
  <c r="N2940" i="15"/>
  <c r="J2940" i="15"/>
  <c r="K2940" i="15" s="1"/>
  <c r="L2940" i="15" s="1"/>
  <c r="N2939" i="15"/>
  <c r="J2939" i="15"/>
  <c r="K2939" i="15" s="1"/>
  <c r="O2939" i="15" s="1"/>
  <c r="N2938" i="15"/>
  <c r="J2938" i="15"/>
  <c r="K2938" i="15" s="1"/>
  <c r="N2937" i="15"/>
  <c r="J2937" i="15"/>
  <c r="K2937" i="15" s="1"/>
  <c r="O2937" i="15" s="1"/>
  <c r="N2936" i="15"/>
  <c r="J2936" i="15"/>
  <c r="K2936" i="15" s="1"/>
  <c r="L2936" i="15" s="1"/>
  <c r="N2935" i="15"/>
  <c r="J2935" i="15"/>
  <c r="K2935" i="15" s="1"/>
  <c r="O2935" i="15" s="1"/>
  <c r="N2934" i="15"/>
  <c r="J2934" i="15"/>
  <c r="K2934" i="15" s="1"/>
  <c r="N2933" i="15"/>
  <c r="J2933" i="15"/>
  <c r="K2933" i="15" s="1"/>
  <c r="O2933" i="15" s="1"/>
  <c r="N2932" i="15"/>
  <c r="J2932" i="15"/>
  <c r="K2932" i="15" s="1"/>
  <c r="L2932" i="15" s="1"/>
  <c r="N2931" i="15"/>
  <c r="J2931" i="15"/>
  <c r="K2931" i="15" s="1"/>
  <c r="O2931" i="15" s="1"/>
  <c r="N2930" i="15"/>
  <c r="J2930" i="15"/>
  <c r="K2930" i="15" s="1"/>
  <c r="N2929" i="15"/>
  <c r="J2929" i="15"/>
  <c r="K2929" i="15" s="1"/>
  <c r="O2929" i="15" s="1"/>
  <c r="N2928" i="15"/>
  <c r="J2928" i="15"/>
  <c r="K2928" i="15" s="1"/>
  <c r="L2928" i="15" s="1"/>
  <c r="N2927" i="15"/>
  <c r="J2927" i="15"/>
  <c r="K2927" i="15" s="1"/>
  <c r="O2927" i="15" s="1"/>
  <c r="N2926" i="15"/>
  <c r="J2926" i="15"/>
  <c r="K2926" i="15" s="1"/>
  <c r="N2925" i="15"/>
  <c r="J2925" i="15"/>
  <c r="K2925" i="15" s="1"/>
  <c r="O2925" i="15" s="1"/>
  <c r="N2924" i="15"/>
  <c r="J2924" i="15"/>
  <c r="K2924" i="15" s="1"/>
  <c r="L2924" i="15" s="1"/>
  <c r="N2923" i="15"/>
  <c r="J2923" i="15"/>
  <c r="K2923" i="15" s="1"/>
  <c r="O2923" i="15" s="1"/>
  <c r="N2922" i="15"/>
  <c r="J2922" i="15"/>
  <c r="K2922" i="15" s="1"/>
  <c r="N2921" i="15"/>
  <c r="J2921" i="15"/>
  <c r="K2921" i="15" s="1"/>
  <c r="O2921" i="15" s="1"/>
  <c r="N2920" i="15"/>
  <c r="J2920" i="15"/>
  <c r="K2920" i="15" s="1"/>
  <c r="L2920" i="15" s="1"/>
  <c r="N2919" i="15"/>
  <c r="J2919" i="15"/>
  <c r="K2919" i="15" s="1"/>
  <c r="O2919" i="15" s="1"/>
  <c r="N2918" i="15"/>
  <c r="J2918" i="15"/>
  <c r="K2918" i="15" s="1"/>
  <c r="N2917" i="15"/>
  <c r="J2917" i="15"/>
  <c r="K2917" i="15" s="1"/>
  <c r="O2917" i="15" s="1"/>
  <c r="N2916" i="15"/>
  <c r="J2916" i="15"/>
  <c r="K2916" i="15" s="1"/>
  <c r="L2916" i="15" s="1"/>
  <c r="N2915" i="15"/>
  <c r="J2915" i="15"/>
  <c r="K2915" i="15" s="1"/>
  <c r="O2915" i="15" s="1"/>
  <c r="N2914" i="15"/>
  <c r="J2914" i="15"/>
  <c r="K2914" i="15" s="1"/>
  <c r="N2913" i="15"/>
  <c r="J2913" i="15"/>
  <c r="K2913" i="15" s="1"/>
  <c r="O2913" i="15" s="1"/>
  <c r="N2912" i="15"/>
  <c r="J2912" i="15"/>
  <c r="K2912" i="15" s="1"/>
  <c r="L2912" i="15" s="1"/>
  <c r="N2911" i="15"/>
  <c r="J2911" i="15"/>
  <c r="K2911" i="15" s="1"/>
  <c r="O2911" i="15" s="1"/>
  <c r="N2910" i="15"/>
  <c r="J2910" i="15"/>
  <c r="K2910" i="15" s="1"/>
  <c r="N2909" i="15"/>
  <c r="J2909" i="15"/>
  <c r="K2909" i="15" s="1"/>
  <c r="O2909" i="15" s="1"/>
  <c r="N2908" i="15"/>
  <c r="J2908" i="15"/>
  <c r="K2908" i="15" s="1"/>
  <c r="L2908" i="15" s="1"/>
  <c r="N2907" i="15"/>
  <c r="J2907" i="15"/>
  <c r="K2907" i="15" s="1"/>
  <c r="O2907" i="15" s="1"/>
  <c r="N2906" i="15"/>
  <c r="J2906" i="15"/>
  <c r="K2906" i="15" s="1"/>
  <c r="N2905" i="15"/>
  <c r="J2905" i="15"/>
  <c r="K2905" i="15" s="1"/>
  <c r="O2905" i="15" s="1"/>
  <c r="N2904" i="15"/>
  <c r="J2904" i="15"/>
  <c r="K2904" i="15" s="1"/>
  <c r="N2903" i="15"/>
  <c r="J2903" i="15"/>
  <c r="K2903" i="15" s="1"/>
  <c r="O2903" i="15" s="1"/>
  <c r="N2902" i="15"/>
  <c r="J2902" i="15"/>
  <c r="K2902" i="15" s="1"/>
  <c r="N2901" i="15"/>
  <c r="J2901" i="15"/>
  <c r="K2901" i="15" s="1"/>
  <c r="O2901" i="15" s="1"/>
  <c r="N2900" i="15"/>
  <c r="J2900" i="15"/>
  <c r="K2900" i="15" s="1"/>
  <c r="L2900" i="15" s="1"/>
  <c r="N2899" i="15"/>
  <c r="J2899" i="15"/>
  <c r="K2899" i="15" s="1"/>
  <c r="O2899" i="15" s="1"/>
  <c r="N2898" i="15"/>
  <c r="J2898" i="15"/>
  <c r="K2898" i="15" s="1"/>
  <c r="N2897" i="15"/>
  <c r="J2897" i="15"/>
  <c r="K2897" i="15" s="1"/>
  <c r="O2897" i="15" s="1"/>
  <c r="N2896" i="15"/>
  <c r="J2896" i="15"/>
  <c r="K2896" i="15" s="1"/>
  <c r="L2896" i="15" s="1"/>
  <c r="N2895" i="15"/>
  <c r="J2895" i="15"/>
  <c r="K2895" i="15" s="1"/>
  <c r="O2895" i="15" s="1"/>
  <c r="N2894" i="15"/>
  <c r="J2894" i="15"/>
  <c r="K2894" i="15" s="1"/>
  <c r="N2893" i="15"/>
  <c r="J2893" i="15"/>
  <c r="K2893" i="15" s="1"/>
  <c r="O2893" i="15" s="1"/>
  <c r="N2892" i="15"/>
  <c r="J2892" i="15"/>
  <c r="K2892" i="15" s="1"/>
  <c r="L2892" i="15" s="1"/>
  <c r="N2891" i="15"/>
  <c r="J2891" i="15"/>
  <c r="K2891" i="15" s="1"/>
  <c r="O2891" i="15" s="1"/>
  <c r="N2890" i="15"/>
  <c r="J2890" i="15"/>
  <c r="K2890" i="15" s="1"/>
  <c r="N2889" i="15"/>
  <c r="J2889" i="15"/>
  <c r="K2889" i="15" s="1"/>
  <c r="O2889" i="15" s="1"/>
  <c r="N2888" i="15"/>
  <c r="J2888" i="15"/>
  <c r="K2888" i="15" s="1"/>
  <c r="N2887" i="15"/>
  <c r="J2887" i="15"/>
  <c r="K2887" i="15" s="1"/>
  <c r="O2887" i="15" s="1"/>
  <c r="N2886" i="15"/>
  <c r="J2886" i="15"/>
  <c r="K2886" i="15" s="1"/>
  <c r="N2885" i="15"/>
  <c r="J2885" i="15"/>
  <c r="K2885" i="15" s="1"/>
  <c r="O2885" i="15" s="1"/>
  <c r="N2884" i="15"/>
  <c r="J2884" i="15"/>
  <c r="K2884" i="15" s="1"/>
  <c r="L2884" i="15" s="1"/>
  <c r="N2883" i="15"/>
  <c r="J2883" i="15"/>
  <c r="K2883" i="15" s="1"/>
  <c r="O2883" i="15" s="1"/>
  <c r="N2882" i="15"/>
  <c r="J2882" i="15"/>
  <c r="K2882" i="15" s="1"/>
  <c r="N2881" i="15"/>
  <c r="J2881" i="15"/>
  <c r="K2881" i="15" s="1"/>
  <c r="O2881" i="15" s="1"/>
  <c r="N2880" i="15"/>
  <c r="J2880" i="15"/>
  <c r="K2880" i="15" s="1"/>
  <c r="N2879" i="15"/>
  <c r="J2879" i="15"/>
  <c r="K2879" i="15" s="1"/>
  <c r="O2879" i="15" s="1"/>
  <c r="N2878" i="15"/>
  <c r="J2878" i="15"/>
  <c r="K2878" i="15" s="1"/>
  <c r="N2877" i="15"/>
  <c r="J2877" i="15"/>
  <c r="K2877" i="15" s="1"/>
  <c r="O2877" i="15" s="1"/>
  <c r="N2876" i="15"/>
  <c r="J2876" i="15"/>
  <c r="K2876" i="15" s="1"/>
  <c r="L2876" i="15" s="1"/>
  <c r="N2875" i="15"/>
  <c r="J2875" i="15"/>
  <c r="K2875" i="15" s="1"/>
  <c r="O2875" i="15" s="1"/>
  <c r="N2874" i="15"/>
  <c r="J2874" i="15"/>
  <c r="K2874" i="15" s="1"/>
  <c r="L2874" i="15" s="1"/>
  <c r="N2873" i="15"/>
  <c r="J2873" i="15"/>
  <c r="K2873" i="15" s="1"/>
  <c r="O2873" i="15" s="1"/>
  <c r="N2872" i="15"/>
  <c r="J2872" i="15"/>
  <c r="K2872" i="15" s="1"/>
  <c r="N2871" i="15"/>
  <c r="J2871" i="15"/>
  <c r="K2871" i="15" s="1"/>
  <c r="O2871" i="15" s="1"/>
  <c r="N2870" i="15"/>
  <c r="J2870" i="15"/>
  <c r="K2870" i="15" s="1"/>
  <c r="N2869" i="15"/>
  <c r="J2869" i="15"/>
  <c r="K2869" i="15" s="1"/>
  <c r="O2869" i="15" s="1"/>
  <c r="N2868" i="15"/>
  <c r="J2868" i="15"/>
  <c r="K2868" i="15" s="1"/>
  <c r="L2868" i="15" s="1"/>
  <c r="N2867" i="15"/>
  <c r="J2867" i="15"/>
  <c r="K2867" i="15" s="1"/>
  <c r="O2867" i="15" s="1"/>
  <c r="N2866" i="15"/>
  <c r="J2866" i="15"/>
  <c r="K2866" i="15" s="1"/>
  <c r="N2865" i="15"/>
  <c r="J2865" i="15"/>
  <c r="K2865" i="15" s="1"/>
  <c r="O2865" i="15" s="1"/>
  <c r="N2864" i="15"/>
  <c r="J2864" i="15"/>
  <c r="K2864" i="15" s="1"/>
  <c r="N2863" i="15"/>
  <c r="J2863" i="15"/>
  <c r="K2863" i="15" s="1"/>
  <c r="O2863" i="15" s="1"/>
  <c r="N2862" i="15"/>
  <c r="J2862" i="15"/>
  <c r="K2862" i="15" s="1"/>
  <c r="N2861" i="15"/>
  <c r="J2861" i="15"/>
  <c r="K2861" i="15" s="1"/>
  <c r="O2861" i="15" s="1"/>
  <c r="N2860" i="15"/>
  <c r="J2860" i="15"/>
  <c r="K2860" i="15" s="1"/>
  <c r="L2860" i="15" s="1"/>
  <c r="N2859" i="15"/>
  <c r="J2859" i="15"/>
  <c r="K2859" i="15" s="1"/>
  <c r="O2859" i="15" s="1"/>
  <c r="N2858" i="15"/>
  <c r="J2858" i="15"/>
  <c r="K2858" i="15" s="1"/>
  <c r="L2858" i="15" s="1"/>
  <c r="N2857" i="15"/>
  <c r="J2857" i="15"/>
  <c r="K2857" i="15" s="1"/>
  <c r="O2857" i="15" s="1"/>
  <c r="N2856" i="15"/>
  <c r="J2856" i="15"/>
  <c r="K2856" i="15" s="1"/>
  <c r="N2855" i="15"/>
  <c r="J2855" i="15"/>
  <c r="K2855" i="15" s="1"/>
  <c r="O2855" i="15" s="1"/>
  <c r="N2854" i="15"/>
  <c r="J2854" i="15"/>
  <c r="K2854" i="15" s="1"/>
  <c r="N2853" i="15"/>
  <c r="J2853" i="15"/>
  <c r="K2853" i="15" s="1"/>
  <c r="O2853" i="15" s="1"/>
  <c r="N2852" i="15"/>
  <c r="J2852" i="15"/>
  <c r="K2852" i="15" s="1"/>
  <c r="L2852" i="15" s="1"/>
  <c r="N2851" i="15"/>
  <c r="J2851" i="15"/>
  <c r="K2851" i="15" s="1"/>
  <c r="O2851" i="15" s="1"/>
  <c r="N2850" i="15"/>
  <c r="J2850" i="15"/>
  <c r="K2850" i="15" s="1"/>
  <c r="L2850" i="15" s="1"/>
  <c r="N2849" i="15"/>
  <c r="J2849" i="15"/>
  <c r="K2849" i="15" s="1"/>
  <c r="O2849" i="15" s="1"/>
  <c r="N2848" i="15"/>
  <c r="J2848" i="15"/>
  <c r="K2848" i="15" s="1"/>
  <c r="N2847" i="15"/>
  <c r="J2847" i="15"/>
  <c r="K2847" i="15" s="1"/>
  <c r="O2847" i="15" s="1"/>
  <c r="N2846" i="15"/>
  <c r="J2846" i="15"/>
  <c r="K2846" i="15" s="1"/>
  <c r="N2845" i="15"/>
  <c r="J2845" i="15"/>
  <c r="K2845" i="15" s="1"/>
  <c r="O2845" i="15" s="1"/>
  <c r="N2844" i="15"/>
  <c r="J2844" i="15"/>
  <c r="K2844" i="15" s="1"/>
  <c r="L2844" i="15" s="1"/>
  <c r="N2843" i="15"/>
  <c r="J2843" i="15"/>
  <c r="K2843" i="15" s="1"/>
  <c r="O2843" i="15" s="1"/>
  <c r="N2842" i="15"/>
  <c r="J2842" i="15"/>
  <c r="K2842" i="15" s="1"/>
  <c r="L2842" i="15" s="1"/>
  <c r="N2841" i="15"/>
  <c r="J2841" i="15"/>
  <c r="K2841" i="15" s="1"/>
  <c r="O2841" i="15" s="1"/>
  <c r="N2840" i="15"/>
  <c r="J2840" i="15"/>
  <c r="K2840" i="15" s="1"/>
  <c r="N2839" i="15"/>
  <c r="J2839" i="15"/>
  <c r="K2839" i="15" s="1"/>
  <c r="O2839" i="15" s="1"/>
  <c r="N2838" i="15"/>
  <c r="J2838" i="15"/>
  <c r="K2838" i="15" s="1"/>
  <c r="N2837" i="15"/>
  <c r="J2837" i="15"/>
  <c r="K2837" i="15" s="1"/>
  <c r="O2837" i="15" s="1"/>
  <c r="N2836" i="15"/>
  <c r="J2836" i="15"/>
  <c r="K2836" i="15" s="1"/>
  <c r="L2836" i="15" s="1"/>
  <c r="N2835" i="15"/>
  <c r="J2835" i="15"/>
  <c r="K2835" i="15" s="1"/>
  <c r="O2835" i="15" s="1"/>
  <c r="N2834" i="15"/>
  <c r="J2834" i="15"/>
  <c r="K2834" i="15" s="1"/>
  <c r="L2834" i="15" s="1"/>
  <c r="N2833" i="15"/>
  <c r="J2833" i="15"/>
  <c r="K2833" i="15" s="1"/>
  <c r="O2833" i="15" s="1"/>
  <c r="N2832" i="15"/>
  <c r="J2832" i="15"/>
  <c r="K2832" i="15" s="1"/>
  <c r="N2831" i="15"/>
  <c r="J2831" i="15"/>
  <c r="K2831" i="15" s="1"/>
  <c r="O2831" i="15" s="1"/>
  <c r="N2830" i="15"/>
  <c r="J2830" i="15"/>
  <c r="K2830" i="15" s="1"/>
  <c r="N2829" i="15"/>
  <c r="J2829" i="15"/>
  <c r="K2829" i="15" s="1"/>
  <c r="O2829" i="15" s="1"/>
  <c r="N2828" i="15"/>
  <c r="J2828" i="15"/>
  <c r="K2828" i="15" s="1"/>
  <c r="L2828" i="15" s="1"/>
  <c r="N2827" i="15"/>
  <c r="J2827" i="15"/>
  <c r="K2827" i="15" s="1"/>
  <c r="O2827" i="15" s="1"/>
  <c r="N2826" i="15"/>
  <c r="J2826" i="15"/>
  <c r="K2826" i="15" s="1"/>
  <c r="L2826" i="15" s="1"/>
  <c r="N2825" i="15"/>
  <c r="J2825" i="15"/>
  <c r="K2825" i="15" s="1"/>
  <c r="O2825" i="15" s="1"/>
  <c r="N2824" i="15"/>
  <c r="J2824" i="15"/>
  <c r="K2824" i="15" s="1"/>
  <c r="N2823" i="15"/>
  <c r="J2823" i="15"/>
  <c r="K2823" i="15" s="1"/>
  <c r="O2823" i="15" s="1"/>
  <c r="N2822" i="15"/>
  <c r="J2822" i="15"/>
  <c r="K2822" i="15" s="1"/>
  <c r="N2821" i="15"/>
  <c r="J2821" i="15"/>
  <c r="K2821" i="15" s="1"/>
  <c r="O2821" i="15" s="1"/>
  <c r="N2820" i="15"/>
  <c r="J2820" i="15"/>
  <c r="K2820" i="15" s="1"/>
  <c r="L2820" i="15" s="1"/>
  <c r="N2819" i="15"/>
  <c r="J2819" i="15"/>
  <c r="K2819" i="15" s="1"/>
  <c r="O2819" i="15" s="1"/>
  <c r="N2818" i="15"/>
  <c r="J2818" i="15"/>
  <c r="K2818" i="15" s="1"/>
  <c r="L2818" i="15" s="1"/>
  <c r="N2817" i="15"/>
  <c r="J2817" i="15"/>
  <c r="K2817" i="15" s="1"/>
  <c r="O2817" i="15" s="1"/>
  <c r="N2816" i="15"/>
  <c r="J2816" i="15"/>
  <c r="K2816" i="15" s="1"/>
  <c r="N2815" i="15"/>
  <c r="J2815" i="15"/>
  <c r="K2815" i="15" s="1"/>
  <c r="O2815" i="15" s="1"/>
  <c r="N2814" i="15"/>
  <c r="J2814" i="15"/>
  <c r="K2814" i="15" s="1"/>
  <c r="N2813" i="15"/>
  <c r="J2813" i="15"/>
  <c r="K2813" i="15" s="1"/>
  <c r="O2813" i="15" s="1"/>
  <c r="N2812" i="15"/>
  <c r="J2812" i="15"/>
  <c r="K2812" i="15" s="1"/>
  <c r="L2812" i="15" s="1"/>
  <c r="N2811" i="15"/>
  <c r="J2811" i="15"/>
  <c r="K2811" i="15" s="1"/>
  <c r="L2811" i="15" s="1"/>
  <c r="N2810" i="15"/>
  <c r="J2810" i="15"/>
  <c r="K2810" i="15" s="1"/>
  <c r="N2809" i="15"/>
  <c r="J2809" i="15"/>
  <c r="K2809" i="15" s="1"/>
  <c r="N2808" i="15"/>
  <c r="J2808" i="15"/>
  <c r="K2808" i="15" s="1"/>
  <c r="L2808" i="15" s="1"/>
  <c r="N2807" i="15"/>
  <c r="J2807" i="15"/>
  <c r="K2807" i="15" s="1"/>
  <c r="L2807" i="15" s="1"/>
  <c r="N2806" i="15"/>
  <c r="J2806" i="15"/>
  <c r="K2806" i="15" s="1"/>
  <c r="N2805" i="15"/>
  <c r="J2805" i="15"/>
  <c r="K2805" i="15" s="1"/>
  <c r="N2804" i="15"/>
  <c r="J2804" i="15"/>
  <c r="K2804" i="15" s="1"/>
  <c r="L2804" i="15" s="1"/>
  <c r="N2803" i="15"/>
  <c r="J2803" i="15"/>
  <c r="K2803" i="15" s="1"/>
  <c r="L2803" i="15" s="1"/>
  <c r="N2802" i="15"/>
  <c r="J2802" i="15"/>
  <c r="K2802" i="15" s="1"/>
  <c r="N2801" i="15"/>
  <c r="J2801" i="15"/>
  <c r="K2801" i="15" s="1"/>
  <c r="N2800" i="15"/>
  <c r="J2800" i="15"/>
  <c r="K2800" i="15" s="1"/>
  <c r="O2800" i="15" s="1"/>
  <c r="N2799" i="15"/>
  <c r="J2799" i="15"/>
  <c r="K2799" i="15" s="1"/>
  <c r="L2799" i="15" s="1"/>
  <c r="N2798" i="15"/>
  <c r="J2798" i="15"/>
  <c r="K2798" i="15" s="1"/>
  <c r="N2797" i="15"/>
  <c r="J2797" i="15"/>
  <c r="K2797" i="15" s="1"/>
  <c r="N2796" i="15"/>
  <c r="J2796" i="15"/>
  <c r="K2796" i="15" s="1"/>
  <c r="N2795" i="15"/>
  <c r="J2795" i="15"/>
  <c r="K2795" i="15" s="1"/>
  <c r="N2794" i="15"/>
  <c r="J2794" i="15"/>
  <c r="K2794" i="15" s="1"/>
  <c r="N2793" i="15"/>
  <c r="J2793" i="15"/>
  <c r="K2793" i="15" s="1"/>
  <c r="N2792" i="15"/>
  <c r="J2792" i="15"/>
  <c r="K2792" i="15" s="1"/>
  <c r="N2791" i="15"/>
  <c r="J2791" i="15"/>
  <c r="K2791" i="15" s="1"/>
  <c r="N2790" i="15"/>
  <c r="J2790" i="15"/>
  <c r="K2790" i="15" s="1"/>
  <c r="N2789" i="15"/>
  <c r="J2789" i="15"/>
  <c r="K2789" i="15" s="1"/>
  <c r="N2788" i="15"/>
  <c r="J2788" i="15"/>
  <c r="K2788" i="15" s="1"/>
  <c r="N2787" i="15"/>
  <c r="J2787" i="15"/>
  <c r="K2787" i="15" s="1"/>
  <c r="N2786" i="15"/>
  <c r="J2786" i="15"/>
  <c r="K2786" i="15" s="1"/>
  <c r="N2785" i="15"/>
  <c r="J2785" i="15"/>
  <c r="K2785" i="15" s="1"/>
  <c r="N2784" i="15"/>
  <c r="J2784" i="15"/>
  <c r="K2784" i="15" s="1"/>
  <c r="N2783" i="15"/>
  <c r="J2783" i="15"/>
  <c r="K2783" i="15" s="1"/>
  <c r="N2782" i="15"/>
  <c r="J2782" i="15"/>
  <c r="K2782" i="15" s="1"/>
  <c r="N2781" i="15"/>
  <c r="J2781" i="15"/>
  <c r="K2781" i="15" s="1"/>
  <c r="N2780" i="15"/>
  <c r="J2780" i="15"/>
  <c r="K2780" i="15" s="1"/>
  <c r="N2779" i="15"/>
  <c r="J2779" i="15"/>
  <c r="K2779" i="15" s="1"/>
  <c r="N2778" i="15"/>
  <c r="J2778" i="15"/>
  <c r="K2778" i="15" s="1"/>
  <c r="N2777" i="15"/>
  <c r="J2777" i="15"/>
  <c r="K2777" i="15" s="1"/>
  <c r="N2776" i="15"/>
  <c r="J2776" i="15"/>
  <c r="K2776" i="15" s="1"/>
  <c r="N2775" i="15"/>
  <c r="J2775" i="15"/>
  <c r="K2775" i="15" s="1"/>
  <c r="N2774" i="15"/>
  <c r="J2774" i="15"/>
  <c r="K2774" i="15" s="1"/>
  <c r="N2773" i="15"/>
  <c r="J2773" i="15"/>
  <c r="K2773" i="15" s="1"/>
  <c r="N2772" i="15"/>
  <c r="J2772" i="15"/>
  <c r="K2772" i="15" s="1"/>
  <c r="N2771" i="15"/>
  <c r="J2771" i="15"/>
  <c r="K2771" i="15" s="1"/>
  <c r="N2770" i="15"/>
  <c r="J2770" i="15"/>
  <c r="K2770" i="15" s="1"/>
  <c r="N2769" i="15"/>
  <c r="J2769" i="15"/>
  <c r="K2769" i="15" s="1"/>
  <c r="N2768" i="15"/>
  <c r="J2768" i="15"/>
  <c r="K2768" i="15" s="1"/>
  <c r="N2767" i="15"/>
  <c r="J2767" i="15"/>
  <c r="K2767" i="15" s="1"/>
  <c r="N2766" i="15"/>
  <c r="J2766" i="15"/>
  <c r="K2766" i="15" s="1"/>
  <c r="N2765" i="15"/>
  <c r="J2765" i="15"/>
  <c r="K2765" i="15" s="1"/>
  <c r="N2764" i="15"/>
  <c r="J2764" i="15"/>
  <c r="K2764" i="15" s="1"/>
  <c r="N2763" i="15"/>
  <c r="J2763" i="15"/>
  <c r="K2763" i="15" s="1"/>
  <c r="N2762" i="15"/>
  <c r="J2762" i="15"/>
  <c r="K2762" i="15" s="1"/>
  <c r="N2761" i="15"/>
  <c r="J2761" i="15"/>
  <c r="K2761" i="15" s="1"/>
  <c r="N2760" i="15"/>
  <c r="J2760" i="15"/>
  <c r="K2760" i="15" s="1"/>
  <c r="N2759" i="15"/>
  <c r="J2759" i="15"/>
  <c r="K2759" i="15" s="1"/>
  <c r="N2758" i="15"/>
  <c r="J2758" i="15"/>
  <c r="K2758" i="15" s="1"/>
  <c r="N2757" i="15"/>
  <c r="J2757" i="15"/>
  <c r="K2757" i="15" s="1"/>
  <c r="N2756" i="15"/>
  <c r="J2756" i="15"/>
  <c r="K2756" i="15" s="1"/>
  <c r="N2755" i="15"/>
  <c r="J2755" i="15"/>
  <c r="K2755" i="15" s="1"/>
  <c r="N2754" i="15"/>
  <c r="J2754" i="15"/>
  <c r="K2754" i="15" s="1"/>
  <c r="N2753" i="15"/>
  <c r="J2753" i="15"/>
  <c r="K2753" i="15" s="1"/>
  <c r="N2752" i="15"/>
  <c r="J2752" i="15"/>
  <c r="K2752" i="15" s="1"/>
  <c r="N2751" i="15"/>
  <c r="J2751" i="15"/>
  <c r="K2751" i="15" s="1"/>
  <c r="N2750" i="15"/>
  <c r="J2750" i="15"/>
  <c r="K2750" i="15" s="1"/>
  <c r="N2749" i="15"/>
  <c r="J2749" i="15"/>
  <c r="K2749" i="15" s="1"/>
  <c r="N2748" i="15"/>
  <c r="J2748" i="15"/>
  <c r="K2748" i="15" s="1"/>
  <c r="N2747" i="15"/>
  <c r="J2747" i="15"/>
  <c r="K2747" i="15" s="1"/>
  <c r="N2746" i="15"/>
  <c r="J2746" i="15"/>
  <c r="K2746" i="15" s="1"/>
  <c r="N2744" i="15"/>
  <c r="J2744" i="15"/>
  <c r="K2744" i="15" s="1"/>
  <c r="N2743" i="15"/>
  <c r="J2743" i="15"/>
  <c r="K2743" i="15" s="1"/>
  <c r="N2742" i="15"/>
  <c r="J2742" i="15"/>
  <c r="K2742" i="15" s="1"/>
  <c r="N2741" i="15"/>
  <c r="J2741" i="15"/>
  <c r="K2741" i="15" s="1"/>
  <c r="N2740" i="15"/>
  <c r="J2740" i="15"/>
  <c r="K2740" i="15" s="1"/>
  <c r="N2739" i="15"/>
  <c r="J2739" i="15"/>
  <c r="K2739" i="15" s="1"/>
  <c r="N2738" i="15"/>
  <c r="J2738" i="15"/>
  <c r="K2738" i="15" s="1"/>
  <c r="N2737" i="15"/>
  <c r="J2737" i="15"/>
  <c r="K2737" i="15" s="1"/>
  <c r="N2736" i="15"/>
  <c r="J2736" i="15"/>
  <c r="K2736" i="15" s="1"/>
  <c r="N2735" i="15"/>
  <c r="J2735" i="15"/>
  <c r="K2735" i="15" s="1"/>
  <c r="N2734" i="15"/>
  <c r="J2734" i="15"/>
  <c r="K2734" i="15" s="1"/>
  <c r="N2733" i="15"/>
  <c r="J2733" i="15"/>
  <c r="K2733" i="15" s="1"/>
  <c r="N2732" i="15"/>
  <c r="J2732" i="15"/>
  <c r="K2732" i="15" s="1"/>
  <c r="N2731" i="15"/>
  <c r="J2731" i="15"/>
  <c r="K2731" i="15" s="1"/>
  <c r="N2730" i="15"/>
  <c r="J2730" i="15"/>
  <c r="K2730" i="15" s="1"/>
  <c r="N2729" i="15"/>
  <c r="J2729" i="15"/>
  <c r="K2729" i="15" s="1"/>
  <c r="N2728" i="15"/>
  <c r="J2728" i="15"/>
  <c r="K2728" i="15" s="1"/>
  <c r="N2727" i="15"/>
  <c r="J2727" i="15"/>
  <c r="K2727" i="15" s="1"/>
  <c r="N2726" i="15"/>
  <c r="J2726" i="15"/>
  <c r="N2725" i="15"/>
  <c r="J2725" i="15"/>
  <c r="N2724" i="15"/>
  <c r="J2724" i="15"/>
  <c r="K2724" i="15" s="1"/>
  <c r="N2723" i="15"/>
  <c r="J2723" i="15"/>
  <c r="K2723" i="15" s="1"/>
  <c r="N2722" i="15"/>
  <c r="J2722" i="15"/>
  <c r="K2722" i="15" s="1"/>
  <c r="N2721" i="15"/>
  <c r="J2721" i="15"/>
  <c r="K2721" i="15" s="1"/>
  <c r="N2720" i="15"/>
  <c r="J2720" i="15"/>
  <c r="K2720" i="15" s="1"/>
  <c r="N2719" i="15"/>
  <c r="J2719" i="15"/>
  <c r="K2719" i="15" s="1"/>
  <c r="N2718" i="15"/>
  <c r="J2718" i="15"/>
  <c r="K2718" i="15" s="1"/>
  <c r="N2717" i="15"/>
  <c r="J2717" i="15"/>
  <c r="K2717" i="15" s="1"/>
  <c r="N2716" i="15"/>
  <c r="J2716" i="15"/>
  <c r="K2716" i="15" s="1"/>
  <c r="N2715" i="15"/>
  <c r="J2715" i="15"/>
  <c r="K2715" i="15" s="1"/>
  <c r="N2714" i="15"/>
  <c r="J2714" i="15"/>
  <c r="K2714" i="15" s="1"/>
  <c r="N2713" i="15"/>
  <c r="J2713" i="15"/>
  <c r="K2713" i="15" s="1"/>
  <c r="N2712" i="15"/>
  <c r="J2712" i="15"/>
  <c r="K2712" i="15" s="1"/>
  <c r="N2711" i="15"/>
  <c r="J2711" i="15"/>
  <c r="K2711" i="15" s="1"/>
  <c r="N2710" i="15"/>
  <c r="J2710" i="15"/>
  <c r="K2710" i="15" s="1"/>
  <c r="N2709" i="15"/>
  <c r="J2709" i="15"/>
  <c r="K2709" i="15" s="1"/>
  <c r="O2709" i="15" s="1"/>
  <c r="N2708" i="15"/>
  <c r="J2708" i="15"/>
  <c r="K2708" i="15" s="1"/>
  <c r="N2707" i="15"/>
  <c r="J2707" i="15"/>
  <c r="K2707" i="15" s="1"/>
  <c r="O2707" i="15" s="1"/>
  <c r="N2706" i="15"/>
  <c r="J2706" i="15"/>
  <c r="K2706" i="15" s="1"/>
  <c r="N2705" i="15"/>
  <c r="J2705" i="15"/>
  <c r="K2705" i="15" s="1"/>
  <c r="N2704" i="15"/>
  <c r="J2704" i="15"/>
  <c r="K2704" i="15" s="1"/>
  <c r="N2703" i="15"/>
  <c r="J2703" i="15"/>
  <c r="K2703" i="15" s="1"/>
  <c r="N2702" i="15"/>
  <c r="J2702" i="15"/>
  <c r="K2702" i="15" s="1"/>
  <c r="N2701" i="15"/>
  <c r="J2701" i="15"/>
  <c r="K2701" i="15" s="1"/>
  <c r="O2701" i="15" s="1"/>
  <c r="N2700" i="15"/>
  <c r="J2700" i="15"/>
  <c r="K2700" i="15" s="1"/>
  <c r="N2699" i="15"/>
  <c r="J2699" i="15"/>
  <c r="K2699" i="15" s="1"/>
  <c r="N2698" i="15"/>
  <c r="J2698" i="15"/>
  <c r="K2698" i="15" s="1"/>
  <c r="L2698" i="15" s="1"/>
  <c r="N2697" i="15"/>
  <c r="J2697" i="15"/>
  <c r="K2697" i="15" s="1"/>
  <c r="L2697" i="15" s="1"/>
  <c r="N2696" i="15"/>
  <c r="J2696" i="15"/>
  <c r="K2696" i="15" s="1"/>
  <c r="N2695" i="15"/>
  <c r="J2695" i="15"/>
  <c r="K2695" i="15" s="1"/>
  <c r="O2695" i="15" s="1"/>
  <c r="N2694" i="15"/>
  <c r="J2694" i="15"/>
  <c r="K2694" i="15" s="1"/>
  <c r="L2694" i="15" s="1"/>
  <c r="N2693" i="15"/>
  <c r="J2693" i="15"/>
  <c r="K2693" i="15" s="1"/>
  <c r="N2692" i="15"/>
  <c r="J2692" i="15"/>
  <c r="K2692" i="15" s="1"/>
  <c r="N2691" i="15"/>
  <c r="J2691" i="15"/>
  <c r="K2691" i="15" s="1"/>
  <c r="L2691" i="15" s="1"/>
  <c r="N2690" i="15"/>
  <c r="J2690" i="15"/>
  <c r="K2690" i="15" s="1"/>
  <c r="L2690" i="15" s="1"/>
  <c r="N2689" i="15"/>
  <c r="J2689" i="15"/>
  <c r="K2689" i="15" s="1"/>
  <c r="L2689" i="15" s="1"/>
  <c r="N2688" i="15"/>
  <c r="J2688" i="15"/>
  <c r="K2688" i="15" s="1"/>
  <c r="N2687" i="15"/>
  <c r="J2687" i="15"/>
  <c r="K2687" i="15" s="1"/>
  <c r="N2686" i="15"/>
  <c r="J2686" i="15"/>
  <c r="K2686" i="15" s="1"/>
  <c r="L2686" i="15" s="1"/>
  <c r="N2685" i="15"/>
  <c r="J2685" i="15"/>
  <c r="K2685" i="15" s="1"/>
  <c r="N2684" i="15"/>
  <c r="J2684" i="15"/>
  <c r="K2684" i="15" s="1"/>
  <c r="L2684" i="15" s="1"/>
  <c r="N2683" i="15"/>
  <c r="J2683" i="15"/>
  <c r="K2683" i="15" s="1"/>
  <c r="N2682" i="15"/>
  <c r="J2682" i="15"/>
  <c r="K2682" i="15" s="1"/>
  <c r="L2682" i="15" s="1"/>
  <c r="N2681" i="15"/>
  <c r="J2681" i="15"/>
  <c r="K2681" i="15" s="1"/>
  <c r="N2680" i="15"/>
  <c r="J2680" i="15"/>
  <c r="K2680" i="15" s="1"/>
  <c r="L2680" i="15" s="1"/>
  <c r="N2679" i="15"/>
  <c r="J2679" i="15"/>
  <c r="K2679" i="15" s="1"/>
  <c r="N2678" i="15"/>
  <c r="J2678" i="15"/>
  <c r="K2678" i="15" s="1"/>
  <c r="L2678" i="15" s="1"/>
  <c r="N2677" i="15"/>
  <c r="J2677" i="15"/>
  <c r="K2677" i="15" s="1"/>
  <c r="N2676" i="15"/>
  <c r="J2676" i="15"/>
  <c r="K2676" i="15" s="1"/>
  <c r="L2676" i="15" s="1"/>
  <c r="N2675" i="15"/>
  <c r="J2675" i="15"/>
  <c r="K2675" i="15" s="1"/>
  <c r="N2674" i="15"/>
  <c r="J2674" i="15"/>
  <c r="K2674" i="15" s="1"/>
  <c r="L2674" i="15" s="1"/>
  <c r="N2673" i="15"/>
  <c r="J2673" i="15"/>
  <c r="K2673" i="15" s="1"/>
  <c r="N2672" i="15"/>
  <c r="J2672" i="15"/>
  <c r="K2672" i="15" s="1"/>
  <c r="L2672" i="15" s="1"/>
  <c r="N2671" i="15"/>
  <c r="J2671" i="15"/>
  <c r="K2671" i="15" s="1"/>
  <c r="N2670" i="15"/>
  <c r="J2670" i="15"/>
  <c r="K2670" i="15" s="1"/>
  <c r="L2670" i="15" s="1"/>
  <c r="N2669" i="15"/>
  <c r="J2669" i="15"/>
  <c r="K2669" i="15" s="1"/>
  <c r="N2668" i="15"/>
  <c r="J2668" i="15"/>
  <c r="K2668" i="15" s="1"/>
  <c r="L2668" i="15" s="1"/>
  <c r="N2667" i="15"/>
  <c r="J2667" i="15"/>
  <c r="K2667" i="15" s="1"/>
  <c r="N2666" i="15"/>
  <c r="J2666" i="15"/>
  <c r="K2666" i="15" s="1"/>
  <c r="L2666" i="15" s="1"/>
  <c r="N2665" i="15"/>
  <c r="J2665" i="15"/>
  <c r="K2665" i="15" s="1"/>
  <c r="N2664" i="15"/>
  <c r="J2664" i="15"/>
  <c r="K2664" i="15" s="1"/>
  <c r="L2664" i="15" s="1"/>
  <c r="N2663" i="15"/>
  <c r="J2663" i="15"/>
  <c r="K2663" i="15" s="1"/>
  <c r="N2662" i="15"/>
  <c r="J2662" i="15"/>
  <c r="K2662" i="15" s="1"/>
  <c r="L2662" i="15" s="1"/>
  <c r="N2661" i="15"/>
  <c r="J2661" i="15"/>
  <c r="K2661" i="15" s="1"/>
  <c r="N2660" i="15"/>
  <c r="J2660" i="15"/>
  <c r="K2660" i="15" s="1"/>
  <c r="L2660" i="15" s="1"/>
  <c r="N2659" i="15"/>
  <c r="J2659" i="15"/>
  <c r="K2659" i="15" s="1"/>
  <c r="N2658" i="15"/>
  <c r="J2658" i="15"/>
  <c r="K2658" i="15" s="1"/>
  <c r="L2658" i="15" s="1"/>
  <c r="N2657" i="15"/>
  <c r="J2657" i="15"/>
  <c r="K2657" i="15" s="1"/>
  <c r="N2656" i="15"/>
  <c r="J2656" i="15"/>
  <c r="K2656" i="15" s="1"/>
  <c r="L2656" i="15" s="1"/>
  <c r="N2655" i="15"/>
  <c r="J2655" i="15"/>
  <c r="K2655" i="15" s="1"/>
  <c r="N2654" i="15"/>
  <c r="J2654" i="15"/>
  <c r="K2654" i="15" s="1"/>
  <c r="L2654" i="15" s="1"/>
  <c r="N2653" i="15"/>
  <c r="J2653" i="15"/>
  <c r="K2653" i="15" s="1"/>
  <c r="N2652" i="15"/>
  <c r="J2652" i="15"/>
  <c r="K2652" i="15" s="1"/>
  <c r="L2652" i="15" s="1"/>
  <c r="N2651" i="15"/>
  <c r="J2651" i="15"/>
  <c r="K2651" i="15" s="1"/>
  <c r="N2650" i="15"/>
  <c r="J2650" i="15"/>
  <c r="K2650" i="15" s="1"/>
  <c r="L2650" i="15" s="1"/>
  <c r="N2649" i="15"/>
  <c r="J2649" i="15"/>
  <c r="K2649" i="15" s="1"/>
  <c r="N2648" i="15"/>
  <c r="J2648" i="15"/>
  <c r="K2648" i="15" s="1"/>
  <c r="L2648" i="15" s="1"/>
  <c r="N2647" i="15"/>
  <c r="J2647" i="15"/>
  <c r="K2647" i="15" s="1"/>
  <c r="N2646" i="15"/>
  <c r="J2646" i="15"/>
  <c r="K2646" i="15" s="1"/>
  <c r="L2646" i="15" s="1"/>
  <c r="N2645" i="15"/>
  <c r="J2645" i="15"/>
  <c r="K2645" i="15" s="1"/>
  <c r="N2644" i="15"/>
  <c r="J2644" i="15"/>
  <c r="K2644" i="15" s="1"/>
  <c r="L2644" i="15" s="1"/>
  <c r="N2643" i="15"/>
  <c r="J2643" i="15"/>
  <c r="N2642" i="15"/>
  <c r="J2642" i="15"/>
  <c r="N2641" i="15"/>
  <c r="J2641" i="15"/>
  <c r="N2640" i="15"/>
  <c r="J2640" i="15"/>
  <c r="N2639" i="15"/>
  <c r="J2639" i="15"/>
  <c r="N2638" i="15"/>
  <c r="J2638" i="15"/>
  <c r="N2637" i="15"/>
  <c r="J2637" i="15"/>
  <c r="K2637" i="15" s="1"/>
  <c r="N2636" i="15"/>
  <c r="J2636" i="15"/>
  <c r="K2636" i="15" s="1"/>
  <c r="L2636" i="15" s="1"/>
  <c r="N2635" i="15"/>
  <c r="J2635" i="15"/>
  <c r="K2635" i="15" s="1"/>
  <c r="N2634" i="15"/>
  <c r="J2634" i="15"/>
  <c r="K2634" i="15" s="1"/>
  <c r="L2634" i="15" s="1"/>
  <c r="N2633" i="15"/>
  <c r="J2633" i="15"/>
  <c r="K2633" i="15" s="1"/>
  <c r="N2632" i="15"/>
  <c r="J2632" i="15"/>
  <c r="K2632" i="15" s="1"/>
  <c r="L2632" i="15" s="1"/>
  <c r="N2631" i="15"/>
  <c r="J2631" i="15"/>
  <c r="K2631" i="15" s="1"/>
  <c r="O2631" i="15" s="1"/>
  <c r="N2630" i="15"/>
  <c r="J2630" i="15"/>
  <c r="K2630" i="15" s="1"/>
  <c r="L2630" i="15" s="1"/>
  <c r="N2629" i="15"/>
  <c r="J2629" i="15"/>
  <c r="K2629" i="15" s="1"/>
  <c r="N2628" i="15"/>
  <c r="J2628" i="15"/>
  <c r="K2628" i="15" s="1"/>
  <c r="N2627" i="15"/>
  <c r="J2627" i="15"/>
  <c r="K2627" i="15" s="1"/>
  <c r="O2627" i="15" s="1"/>
  <c r="N2626" i="15"/>
  <c r="J2626" i="15"/>
  <c r="K2626" i="15" s="1"/>
  <c r="N2625" i="15"/>
  <c r="J2625" i="15"/>
  <c r="N2624" i="15"/>
  <c r="J2624" i="15"/>
  <c r="N2623" i="15"/>
  <c r="J2623" i="15"/>
  <c r="K2623" i="15" s="1"/>
  <c r="O2623" i="15" s="1"/>
  <c r="N2622" i="15"/>
  <c r="J2622" i="15"/>
  <c r="N2621" i="15"/>
  <c r="J2621" i="15"/>
  <c r="N2620" i="15"/>
  <c r="J2620" i="15"/>
  <c r="K2620" i="15" s="1"/>
  <c r="N2619" i="15"/>
  <c r="J2619" i="15"/>
  <c r="K2619" i="15" s="1"/>
  <c r="O2619" i="15" s="1"/>
  <c r="N2618" i="15"/>
  <c r="J2618" i="15"/>
  <c r="K2618" i="15" s="1"/>
  <c r="N2617" i="15"/>
  <c r="J2617" i="15"/>
  <c r="K2617" i="15" s="1"/>
  <c r="O2617" i="15" s="1"/>
  <c r="N2616" i="15"/>
  <c r="J2616" i="15"/>
  <c r="K2616" i="15" s="1"/>
  <c r="L2616" i="15" s="1"/>
  <c r="N2615" i="15"/>
  <c r="J2615" i="15"/>
  <c r="K2615" i="15" s="1"/>
  <c r="O2615" i="15" s="1"/>
  <c r="N2614" i="15"/>
  <c r="J2614" i="15"/>
  <c r="K2614" i="15" s="1"/>
  <c r="N2613" i="15"/>
  <c r="J2613" i="15"/>
  <c r="K2613" i="15" s="1"/>
  <c r="O2613" i="15" s="1"/>
  <c r="N2612" i="15"/>
  <c r="J2612" i="15"/>
  <c r="K2612" i="15" s="1"/>
  <c r="N2611" i="15"/>
  <c r="J2611" i="15"/>
  <c r="N2610" i="15"/>
  <c r="J2610" i="15"/>
  <c r="N2609" i="15"/>
  <c r="J2609" i="15"/>
  <c r="K2609" i="15" s="1"/>
  <c r="O2609" i="15" s="1"/>
  <c r="N2608" i="15"/>
  <c r="J2608" i="15"/>
  <c r="N2607" i="15"/>
  <c r="J2607" i="15"/>
  <c r="N2606" i="15"/>
  <c r="J2606" i="15"/>
  <c r="K2606" i="15" s="1"/>
  <c r="N2605" i="15"/>
  <c r="J2605" i="15"/>
  <c r="K2605" i="15" s="1"/>
  <c r="O2605" i="15" s="1"/>
  <c r="N2604" i="15"/>
  <c r="J2604" i="15"/>
  <c r="K2604" i="15" s="1"/>
  <c r="N2603" i="15"/>
  <c r="J2603" i="15"/>
  <c r="K2603" i="15" s="1"/>
  <c r="N2602" i="15"/>
  <c r="J2602" i="15"/>
  <c r="N2601" i="15"/>
  <c r="J2601" i="15"/>
  <c r="N2600" i="15"/>
  <c r="J2600" i="15"/>
  <c r="N2599" i="15"/>
  <c r="J2599" i="15"/>
  <c r="N2598" i="15"/>
  <c r="J2598" i="15"/>
  <c r="K2598" i="15" s="1"/>
  <c r="N2597" i="15"/>
  <c r="J2597" i="15"/>
  <c r="K2597" i="15" s="1"/>
  <c r="O2597" i="15" s="1"/>
  <c r="N2596" i="15"/>
  <c r="J2596" i="15"/>
  <c r="K2596" i="15" s="1"/>
  <c r="N2595" i="15"/>
  <c r="J2595" i="15"/>
  <c r="K2595" i="15" s="1"/>
  <c r="N2594" i="15"/>
  <c r="J2594" i="15"/>
  <c r="K2594" i="15" s="1"/>
  <c r="N2593" i="15"/>
  <c r="J2593" i="15"/>
  <c r="K2593" i="15" s="1"/>
  <c r="O2593" i="15" s="1"/>
  <c r="N2592" i="15"/>
  <c r="J2592" i="15"/>
  <c r="K2592" i="15" s="1"/>
  <c r="N2591" i="15"/>
  <c r="J2591" i="15"/>
  <c r="N2590" i="15"/>
  <c r="J2590" i="15"/>
  <c r="N2589" i="15"/>
  <c r="J2589" i="15"/>
  <c r="K2589" i="15" s="1"/>
  <c r="O2589" i="15" s="1"/>
  <c r="N2588" i="15"/>
  <c r="J2588" i="15"/>
  <c r="K2588" i="15" s="1"/>
  <c r="N2587" i="15"/>
  <c r="J2587" i="15"/>
  <c r="N2586" i="15"/>
  <c r="J2586" i="15"/>
  <c r="N2585" i="15"/>
  <c r="J2585" i="15"/>
  <c r="K2585" i="15" s="1"/>
  <c r="O2585" i="15" s="1"/>
  <c r="N2584" i="15"/>
  <c r="J2584" i="15"/>
  <c r="K2584" i="15" s="1"/>
  <c r="N2583" i="15"/>
  <c r="J2583" i="15"/>
  <c r="K2583" i="15" s="1"/>
  <c r="O2583" i="15" s="1"/>
  <c r="N2582" i="15"/>
  <c r="J2582" i="15"/>
  <c r="K2582" i="15" s="1"/>
  <c r="N2581" i="15"/>
  <c r="J2581" i="15"/>
  <c r="K2581" i="15" s="1"/>
  <c r="O2581" i="15" s="1"/>
  <c r="N2580" i="15"/>
  <c r="J2580" i="15"/>
  <c r="N2579" i="15"/>
  <c r="J2579" i="15"/>
  <c r="N2578" i="15"/>
  <c r="J2578" i="15"/>
  <c r="K2578" i="15" s="1"/>
  <c r="N2577" i="15"/>
  <c r="J2577" i="15"/>
  <c r="K2577" i="15" s="1"/>
  <c r="O2577" i="15" s="1"/>
  <c r="N2576" i="15"/>
  <c r="J2576" i="15"/>
  <c r="K2576" i="15" s="1"/>
  <c r="N2575" i="15"/>
  <c r="J2575" i="15"/>
  <c r="K2575" i="15" s="1"/>
  <c r="O2575" i="15" s="1"/>
  <c r="N2574" i="15"/>
  <c r="J2574" i="15"/>
  <c r="K2574" i="15" s="1"/>
  <c r="N2573" i="15"/>
  <c r="J2573" i="15"/>
  <c r="K2573" i="15" s="1"/>
  <c r="O2573" i="15" s="1"/>
  <c r="N2572" i="15"/>
  <c r="J2572" i="15"/>
  <c r="K2572" i="15" s="1"/>
  <c r="N2571" i="15"/>
  <c r="J2571" i="15"/>
  <c r="K2571" i="15" s="1"/>
  <c r="N2570" i="15"/>
  <c r="J2570" i="15"/>
  <c r="K2570" i="15" s="1"/>
  <c r="N2569" i="15"/>
  <c r="J2569" i="15"/>
  <c r="K2569" i="15" s="1"/>
  <c r="O2569" i="15" s="1"/>
  <c r="N2568" i="15"/>
  <c r="J2568" i="15"/>
  <c r="K2568" i="15" s="1"/>
  <c r="N2567" i="15"/>
  <c r="J2567" i="15"/>
  <c r="K2567" i="15" s="1"/>
  <c r="O2567" i="15" s="1"/>
  <c r="N2566" i="15"/>
  <c r="J2566" i="15"/>
  <c r="K2566" i="15" s="1"/>
  <c r="N2565" i="15"/>
  <c r="J2565" i="15"/>
  <c r="K2565" i="15" s="1"/>
  <c r="O2565" i="15" s="1"/>
  <c r="N2564" i="15"/>
  <c r="J2564" i="15"/>
  <c r="K2564" i="15" s="1"/>
  <c r="N2563" i="15"/>
  <c r="J2563" i="15"/>
  <c r="K2563" i="15" s="1"/>
  <c r="N2562" i="15"/>
  <c r="J2562" i="15"/>
  <c r="K2562" i="15" s="1"/>
  <c r="N2561" i="15"/>
  <c r="J2561" i="15"/>
  <c r="K2561" i="15" s="1"/>
  <c r="O2561" i="15" s="1"/>
  <c r="N2560" i="15"/>
  <c r="J2560" i="15"/>
  <c r="K2560" i="15" s="1"/>
  <c r="N2559" i="15"/>
  <c r="J2559" i="15"/>
  <c r="K2559" i="15" s="1"/>
  <c r="O2559" i="15" s="1"/>
  <c r="N2558" i="15"/>
  <c r="J2558" i="15"/>
  <c r="K2558" i="15" s="1"/>
  <c r="N2557" i="15"/>
  <c r="J2557" i="15"/>
  <c r="K2557" i="15" s="1"/>
  <c r="O2557" i="15" s="1"/>
  <c r="N2556" i="15"/>
  <c r="J2556" i="15"/>
  <c r="K2556" i="15" s="1"/>
  <c r="N2555" i="15"/>
  <c r="J2555" i="15"/>
  <c r="K2555" i="15" s="1"/>
  <c r="N2554" i="15"/>
  <c r="J2554" i="15"/>
  <c r="K2554" i="15" s="1"/>
  <c r="N2553" i="15"/>
  <c r="J2553" i="15"/>
  <c r="K2553" i="15" s="1"/>
  <c r="O2553" i="15" s="1"/>
  <c r="N2552" i="15"/>
  <c r="J2552" i="15"/>
  <c r="K2552" i="15" s="1"/>
  <c r="N2551" i="15"/>
  <c r="J2551" i="15"/>
  <c r="K2551" i="15" s="1"/>
  <c r="O2551" i="15" s="1"/>
  <c r="N2550" i="15"/>
  <c r="J2550" i="15"/>
  <c r="K2550" i="15" s="1"/>
  <c r="N2549" i="15"/>
  <c r="J2549" i="15"/>
  <c r="K2549" i="15" s="1"/>
  <c r="N2548" i="15"/>
  <c r="J2548" i="15"/>
  <c r="K2548" i="15" s="1"/>
  <c r="N2547" i="15"/>
  <c r="J2547" i="15"/>
  <c r="K2547" i="15" s="1"/>
  <c r="N2546" i="15"/>
  <c r="J2546" i="15"/>
  <c r="K2546" i="15" s="1"/>
  <c r="N2545" i="15"/>
  <c r="J2545" i="15"/>
  <c r="K2545" i="15" s="1"/>
  <c r="N2544" i="15"/>
  <c r="J2544" i="15"/>
  <c r="K2544" i="15" s="1"/>
  <c r="N2543" i="15"/>
  <c r="J2543" i="15"/>
  <c r="K2543" i="15" s="1"/>
  <c r="N2542" i="15"/>
  <c r="J2542" i="15"/>
  <c r="K2542" i="15" s="1"/>
  <c r="N2541" i="15"/>
  <c r="J2541" i="15"/>
  <c r="K2541" i="15" s="1"/>
  <c r="N2540" i="15"/>
  <c r="J2540" i="15"/>
  <c r="K2540" i="15" s="1"/>
  <c r="N2539" i="15"/>
  <c r="J2539" i="15"/>
  <c r="K2539" i="15" s="1"/>
  <c r="O2539" i="15" s="1"/>
  <c r="N2538" i="15"/>
  <c r="J2538" i="15"/>
  <c r="K2538" i="15" s="1"/>
  <c r="N2537" i="15"/>
  <c r="J2537" i="15"/>
  <c r="K2537" i="15" s="1"/>
  <c r="N2536" i="15"/>
  <c r="J2536" i="15"/>
  <c r="K2536" i="15" s="1"/>
  <c r="N2535" i="15"/>
  <c r="J2535" i="15"/>
  <c r="K2535" i="15" s="1"/>
  <c r="O2535" i="15" s="1"/>
  <c r="N2534" i="15"/>
  <c r="J2534" i="15"/>
  <c r="K2534" i="15" s="1"/>
  <c r="N2533" i="15"/>
  <c r="J2533" i="15"/>
  <c r="K2533" i="15" s="1"/>
  <c r="O2533" i="15" s="1"/>
  <c r="N2532" i="15"/>
  <c r="J2532" i="15"/>
  <c r="K2532" i="15" s="1"/>
  <c r="N2531" i="15"/>
  <c r="J2531" i="15"/>
  <c r="K2531" i="15" s="1"/>
  <c r="O2531" i="15" s="1"/>
  <c r="N2530" i="15"/>
  <c r="J2530" i="15"/>
  <c r="K2530" i="15" s="1"/>
  <c r="N2529" i="15"/>
  <c r="J2529" i="15"/>
  <c r="K2529" i="15" s="1"/>
  <c r="O2529" i="15" s="1"/>
  <c r="N2528" i="15"/>
  <c r="J2528" i="15"/>
  <c r="K2528" i="15" s="1"/>
  <c r="N2527" i="15"/>
  <c r="J2527" i="15"/>
  <c r="K2527" i="15" s="1"/>
  <c r="O2527" i="15" s="1"/>
  <c r="N2526" i="15"/>
  <c r="J2526" i="15"/>
  <c r="K2526" i="15" s="1"/>
  <c r="N2525" i="15"/>
  <c r="J2525" i="15"/>
  <c r="K2525" i="15" s="1"/>
  <c r="O2525" i="15" s="1"/>
  <c r="N2524" i="15"/>
  <c r="J2524" i="15"/>
  <c r="K2524" i="15" s="1"/>
  <c r="N2523" i="15"/>
  <c r="J2523" i="15"/>
  <c r="K2523" i="15" s="1"/>
  <c r="O2523" i="15" s="1"/>
  <c r="N2522" i="15"/>
  <c r="J2522" i="15"/>
  <c r="K2522" i="15" s="1"/>
  <c r="N2521" i="15"/>
  <c r="J2521" i="15"/>
  <c r="N2520" i="15"/>
  <c r="J2520" i="15"/>
  <c r="N2519" i="15"/>
  <c r="J2519" i="15"/>
  <c r="K2519" i="15" s="1"/>
  <c r="O2519" i="15" s="1"/>
  <c r="N2518" i="15"/>
  <c r="J2518" i="15"/>
  <c r="N2517" i="15"/>
  <c r="J2517" i="15"/>
  <c r="N2516" i="15"/>
  <c r="J2516" i="15"/>
  <c r="K2516" i="15" s="1"/>
  <c r="N2515" i="15"/>
  <c r="J2515" i="15"/>
  <c r="K2515" i="15" s="1"/>
  <c r="O2515" i="15" s="1"/>
  <c r="N2514" i="15"/>
  <c r="J2514" i="15"/>
  <c r="K2514" i="15" s="1"/>
  <c r="N2513" i="15"/>
  <c r="J2513" i="15"/>
  <c r="K2513" i="15" s="1"/>
  <c r="O2513" i="15" s="1"/>
  <c r="N2512" i="15"/>
  <c r="J2512" i="15"/>
  <c r="K2512" i="15" s="1"/>
  <c r="N2511" i="15"/>
  <c r="J2511" i="15"/>
  <c r="K2511" i="15" s="1"/>
  <c r="O2511" i="15" s="1"/>
  <c r="N2510" i="15"/>
  <c r="J2510" i="15"/>
  <c r="K2510" i="15" s="1"/>
  <c r="N2509" i="15"/>
  <c r="J2509" i="15"/>
  <c r="K2509" i="15" s="1"/>
  <c r="O2509" i="15" s="1"/>
  <c r="N2508" i="15"/>
  <c r="J2508" i="15"/>
  <c r="K2508" i="15" s="1"/>
  <c r="N2507" i="15"/>
  <c r="J2507" i="15"/>
  <c r="K2507" i="15" s="1"/>
  <c r="O2507" i="15" s="1"/>
  <c r="N2506" i="15"/>
  <c r="J2506" i="15"/>
  <c r="K2506" i="15" s="1"/>
  <c r="N2505" i="15"/>
  <c r="J2505" i="15"/>
  <c r="K2505" i="15" s="1"/>
  <c r="O2505" i="15" s="1"/>
  <c r="N2504" i="15"/>
  <c r="J2504" i="15"/>
  <c r="K2504" i="15" s="1"/>
  <c r="N2503" i="15"/>
  <c r="J2503" i="15"/>
  <c r="K2503" i="15" s="1"/>
  <c r="O2503" i="15" s="1"/>
  <c r="N2502" i="15"/>
  <c r="J2502" i="15"/>
  <c r="K2502" i="15" s="1"/>
  <c r="N2501" i="15"/>
  <c r="J2501" i="15"/>
  <c r="K2501" i="15" s="1"/>
  <c r="O2501" i="15" s="1"/>
  <c r="N2500" i="15"/>
  <c r="J2500" i="15"/>
  <c r="K2500" i="15" s="1"/>
  <c r="N2499" i="15"/>
  <c r="J2499" i="15"/>
  <c r="K2499" i="15" s="1"/>
  <c r="O2499" i="15" s="1"/>
  <c r="N2498" i="15"/>
  <c r="J2498" i="15"/>
  <c r="K2498" i="15" s="1"/>
  <c r="N2497" i="15"/>
  <c r="J2497" i="15"/>
  <c r="K2497" i="15" s="1"/>
  <c r="O2497" i="15" s="1"/>
  <c r="N2496" i="15"/>
  <c r="J2496" i="15"/>
  <c r="K2496" i="15" s="1"/>
  <c r="N2495" i="15"/>
  <c r="J2495" i="15"/>
  <c r="K2495" i="15" s="1"/>
  <c r="O2495" i="15" s="1"/>
  <c r="N2494" i="15"/>
  <c r="J2494" i="15"/>
  <c r="K2494" i="15" s="1"/>
  <c r="N2493" i="15"/>
  <c r="J2493" i="15"/>
  <c r="K2493" i="15" s="1"/>
  <c r="O2493" i="15" s="1"/>
  <c r="N2492" i="15"/>
  <c r="J2492" i="15"/>
  <c r="K2492" i="15" s="1"/>
  <c r="N2491" i="15"/>
  <c r="J2491" i="15"/>
  <c r="K2491" i="15" s="1"/>
  <c r="O2491" i="15" s="1"/>
  <c r="N2490" i="15"/>
  <c r="J2490" i="15"/>
  <c r="K2490" i="15" s="1"/>
  <c r="N2489" i="15"/>
  <c r="J2489" i="15"/>
  <c r="K2489" i="15" s="1"/>
  <c r="O2489" i="15" s="1"/>
  <c r="N2488" i="15"/>
  <c r="J2488" i="15"/>
  <c r="K2488" i="15" s="1"/>
  <c r="N2487" i="15"/>
  <c r="J2487" i="15"/>
  <c r="K2487" i="15" s="1"/>
  <c r="O2487" i="15" s="1"/>
  <c r="N2486" i="15"/>
  <c r="J2486" i="15"/>
  <c r="K2486" i="15" s="1"/>
  <c r="N2485" i="15"/>
  <c r="J2485" i="15"/>
  <c r="K2485" i="15" s="1"/>
  <c r="O2485" i="15" s="1"/>
  <c r="N2484" i="15"/>
  <c r="J2484" i="15"/>
  <c r="K2484" i="15" s="1"/>
  <c r="N2483" i="15"/>
  <c r="J2483" i="15"/>
  <c r="K2483" i="15" s="1"/>
  <c r="O2483" i="15" s="1"/>
  <c r="N2482" i="15"/>
  <c r="J2482" i="15"/>
  <c r="K2482" i="15" s="1"/>
  <c r="N2481" i="15"/>
  <c r="J2481" i="15"/>
  <c r="K2481" i="15" s="1"/>
  <c r="O2481" i="15" s="1"/>
  <c r="N2480" i="15"/>
  <c r="J2480" i="15"/>
  <c r="K2480" i="15" s="1"/>
  <c r="N2479" i="15"/>
  <c r="J2479" i="15"/>
  <c r="K2479" i="15" s="1"/>
  <c r="O2479" i="15" s="1"/>
  <c r="N2478" i="15"/>
  <c r="J2478" i="15"/>
  <c r="K2478" i="15" s="1"/>
  <c r="N2477" i="15"/>
  <c r="J2477" i="15"/>
  <c r="K2477" i="15" s="1"/>
  <c r="L2477" i="15" s="1"/>
  <c r="N2476" i="15"/>
  <c r="J2476" i="15"/>
  <c r="K2476" i="15" s="1"/>
  <c r="O2476" i="15" s="1"/>
  <c r="N2475" i="15"/>
  <c r="J2475" i="15"/>
  <c r="K2475" i="15" s="1"/>
  <c r="N2474" i="15"/>
  <c r="J2474" i="15"/>
  <c r="K2474" i="15" s="1"/>
  <c r="N2473" i="15"/>
  <c r="J2473" i="15"/>
  <c r="K2473" i="15" s="1"/>
  <c r="N2472" i="15"/>
  <c r="J2472" i="15"/>
  <c r="K2472" i="15" s="1"/>
  <c r="O2472" i="15" s="1"/>
  <c r="N2471" i="15"/>
  <c r="J2471" i="15"/>
  <c r="K2471" i="15" s="1"/>
  <c r="N2470" i="15"/>
  <c r="J2470" i="15"/>
  <c r="K2470" i="15" s="1"/>
  <c r="O2470" i="15" s="1"/>
  <c r="N2469" i="15"/>
  <c r="J2469" i="15"/>
  <c r="K2469" i="15" s="1"/>
  <c r="N2468" i="15"/>
  <c r="J2468" i="15"/>
  <c r="K2468" i="15" s="1"/>
  <c r="O2468" i="15" s="1"/>
  <c r="N2467" i="15"/>
  <c r="J2467" i="15"/>
  <c r="K2467" i="15" s="1"/>
  <c r="N2466" i="15"/>
  <c r="J2466" i="15"/>
  <c r="K2466" i="15" s="1"/>
  <c r="N2465" i="15"/>
  <c r="J2465" i="15"/>
  <c r="K2465" i="15" s="1"/>
  <c r="N2464" i="15"/>
  <c r="J2464" i="15"/>
  <c r="K2464" i="15" s="1"/>
  <c r="O2464" i="15" s="1"/>
  <c r="N2463" i="15"/>
  <c r="J2463" i="15"/>
  <c r="K2463" i="15" s="1"/>
  <c r="N2462" i="15"/>
  <c r="J2462" i="15"/>
  <c r="K2462" i="15" s="1"/>
  <c r="O2462" i="15" s="1"/>
  <c r="N2461" i="15"/>
  <c r="J2461" i="15"/>
  <c r="K2461" i="15" s="1"/>
  <c r="N2460" i="15"/>
  <c r="J2460" i="15"/>
  <c r="K2460" i="15" s="1"/>
  <c r="O2460" i="15" s="1"/>
  <c r="N2459" i="15"/>
  <c r="J2459" i="15"/>
  <c r="K2459" i="15" s="1"/>
  <c r="N2458" i="15"/>
  <c r="J2458" i="15"/>
  <c r="K2458" i="15" s="1"/>
  <c r="N2457" i="15"/>
  <c r="J2457" i="15"/>
  <c r="K2457" i="15" s="1"/>
  <c r="N2456" i="15"/>
  <c r="J2456" i="15"/>
  <c r="N2455" i="15"/>
  <c r="J2455" i="15"/>
  <c r="N2454" i="15"/>
  <c r="J2454" i="15"/>
  <c r="K2454" i="15" s="1"/>
  <c r="O2454" i="15" s="1"/>
  <c r="N2453" i="15"/>
  <c r="J2453" i="15"/>
  <c r="K2453" i="15" s="1"/>
  <c r="N2452" i="15"/>
  <c r="J2452" i="15"/>
  <c r="N2451" i="15"/>
  <c r="J2451" i="15"/>
  <c r="N2450" i="15"/>
  <c r="J2450" i="15"/>
  <c r="K2450" i="15" s="1"/>
  <c r="N2449" i="15"/>
  <c r="J2449" i="15"/>
  <c r="K2449" i="15" s="1"/>
  <c r="N2448" i="15"/>
  <c r="J2448" i="15"/>
  <c r="N2447" i="15"/>
  <c r="J2447" i="15"/>
  <c r="N2446" i="15"/>
  <c r="J2446" i="15"/>
  <c r="K2446" i="15" s="1"/>
  <c r="O2446" i="15" s="1"/>
  <c r="N2445" i="15"/>
  <c r="J2445" i="15"/>
  <c r="K2445" i="15" s="1"/>
  <c r="N2444" i="15"/>
  <c r="J2444" i="15"/>
  <c r="K2444" i="15" s="1"/>
  <c r="O2444" i="15" s="1"/>
  <c r="N2443" i="15"/>
  <c r="J2443" i="15"/>
  <c r="K2443" i="15" s="1"/>
  <c r="N2442" i="15"/>
  <c r="J2442" i="15"/>
  <c r="K2442" i="15" s="1"/>
  <c r="N2441" i="15"/>
  <c r="J2441" i="15"/>
  <c r="K2441" i="15" s="1"/>
  <c r="N2440" i="15"/>
  <c r="J2440" i="15"/>
  <c r="K2440" i="15" s="1"/>
  <c r="O2440" i="15" s="1"/>
  <c r="N2439" i="15"/>
  <c r="J2439" i="15"/>
  <c r="K2439" i="15" s="1"/>
  <c r="N2438" i="15"/>
  <c r="J2438" i="15"/>
  <c r="K2438" i="15" s="1"/>
  <c r="O2438" i="15" s="1"/>
  <c r="N2437" i="15"/>
  <c r="J2437" i="15"/>
  <c r="K2437" i="15" s="1"/>
  <c r="N2436" i="15"/>
  <c r="J2436" i="15"/>
  <c r="K2436" i="15" s="1"/>
  <c r="O2436" i="15" s="1"/>
  <c r="N2435" i="15"/>
  <c r="J2435" i="15"/>
  <c r="N2434" i="15"/>
  <c r="J2434" i="15"/>
  <c r="N2433" i="15"/>
  <c r="J2433" i="15"/>
  <c r="N2432" i="15"/>
  <c r="J2432" i="15"/>
  <c r="K2432" i="15" s="1"/>
  <c r="O2432" i="15" s="1"/>
  <c r="N2431" i="15"/>
  <c r="J2431" i="15"/>
  <c r="N2430" i="15"/>
  <c r="J2430" i="15"/>
  <c r="N2429" i="15"/>
  <c r="J2429" i="15"/>
  <c r="K2429" i="15" s="1"/>
  <c r="N2428" i="15"/>
  <c r="J2428" i="15"/>
  <c r="K2428" i="15" s="1"/>
  <c r="O2428" i="15" s="1"/>
  <c r="N2427" i="15"/>
  <c r="J2427" i="15"/>
  <c r="K2427" i="15" s="1"/>
  <c r="N2426" i="15"/>
  <c r="J2426" i="15"/>
  <c r="K2426" i="15" s="1"/>
  <c r="N2425" i="15"/>
  <c r="J2425" i="15"/>
  <c r="K2425" i="15" s="1"/>
  <c r="N2424" i="15"/>
  <c r="J2424" i="15"/>
  <c r="K2424" i="15" s="1"/>
  <c r="O2424" i="15" s="1"/>
  <c r="N2423" i="15"/>
  <c r="J2423" i="15"/>
  <c r="K2423" i="15" s="1"/>
  <c r="N2422" i="15"/>
  <c r="J2422" i="15"/>
  <c r="K2422" i="15" s="1"/>
  <c r="O2422" i="15" s="1"/>
  <c r="N2421" i="15"/>
  <c r="J2421" i="15"/>
  <c r="K2421" i="15" s="1"/>
  <c r="N2420" i="15"/>
  <c r="J2420" i="15"/>
  <c r="K2420" i="15" s="1"/>
  <c r="O2420" i="15" s="1"/>
  <c r="N2419" i="15"/>
  <c r="J2419" i="15"/>
  <c r="K2419" i="15" s="1"/>
  <c r="J2418" i="15"/>
  <c r="K2418" i="15" s="1"/>
  <c r="J2417" i="15"/>
  <c r="K2417" i="15" s="1"/>
  <c r="J2416" i="15"/>
  <c r="K2416" i="15" s="1"/>
  <c r="O2416" i="15" s="1"/>
  <c r="J2415" i="15"/>
  <c r="J2414" i="15"/>
  <c r="J2413" i="15"/>
  <c r="K2413" i="15" s="1"/>
  <c r="J2412" i="15"/>
  <c r="J2411" i="15"/>
  <c r="J2410" i="15"/>
  <c r="J2409" i="15"/>
  <c r="J2408" i="15"/>
  <c r="J2407" i="15"/>
  <c r="J2406" i="15"/>
  <c r="K2406" i="15" s="1"/>
  <c r="O2406" i="15" s="1"/>
  <c r="J2405" i="15"/>
  <c r="K2405" i="15" s="1"/>
  <c r="J2404" i="15"/>
  <c r="K2404" i="15" s="1"/>
  <c r="O2404" i="15" s="1"/>
  <c r="J2403" i="15"/>
  <c r="K2403" i="15" s="1"/>
  <c r="J2402" i="15"/>
  <c r="K2402" i="15" s="1"/>
  <c r="J2401" i="15"/>
  <c r="J2400" i="15"/>
  <c r="J2399" i="15"/>
  <c r="J2398" i="15"/>
  <c r="K2398" i="15" s="1"/>
  <c r="O2398" i="15" s="1"/>
  <c r="J2397" i="15"/>
  <c r="K2397" i="15" s="1"/>
  <c r="J2396" i="15"/>
  <c r="K2396" i="15" s="1"/>
  <c r="O2396" i="15" s="1"/>
  <c r="J2395" i="15"/>
  <c r="K2395" i="15" s="1"/>
  <c r="J2394" i="15"/>
  <c r="K2394" i="15" s="1"/>
  <c r="O2394" i="15" s="1"/>
  <c r="J2393" i="15"/>
  <c r="K2393" i="15" s="1"/>
  <c r="J2392" i="15"/>
  <c r="K2392" i="15" s="1"/>
  <c r="O2392" i="15" s="1"/>
  <c r="J2391" i="15"/>
  <c r="K2391" i="15" s="1"/>
  <c r="J2390" i="15"/>
  <c r="K2390" i="15" s="1"/>
  <c r="O2390" i="15" s="1"/>
  <c r="J2389" i="15"/>
  <c r="K2389" i="15" s="1"/>
  <c r="J2388" i="15"/>
  <c r="K2388" i="15" s="1"/>
  <c r="O2388" i="15" s="1"/>
  <c r="J2387" i="15"/>
  <c r="K2387" i="15" s="1"/>
  <c r="J2386" i="15"/>
  <c r="K2386" i="15" s="1"/>
  <c r="O2386" i="15" s="1"/>
  <c r="J2385" i="15"/>
  <c r="K2385" i="15" s="1"/>
  <c r="J2384" i="15"/>
  <c r="K2384" i="15" s="1"/>
  <c r="O2384" i="15" s="1"/>
  <c r="J2383" i="15"/>
  <c r="K2383" i="15" s="1"/>
  <c r="J2382" i="15"/>
  <c r="K2382" i="15" s="1"/>
  <c r="O2382" i="15" s="1"/>
  <c r="J2381" i="15"/>
  <c r="K2381" i="15" s="1"/>
  <c r="J2380" i="15"/>
  <c r="K2380" i="15" s="1"/>
  <c r="O2380" i="15" s="1"/>
  <c r="J2379" i="15"/>
  <c r="K2379" i="15" s="1"/>
  <c r="J2378" i="15"/>
  <c r="K2378" i="15" s="1"/>
  <c r="O2378" i="15" s="1"/>
  <c r="J2377" i="15"/>
  <c r="K2377" i="15" s="1"/>
  <c r="J2376" i="15"/>
  <c r="K2376" i="15" s="1"/>
  <c r="O2376" i="15" s="1"/>
  <c r="J2375" i="15"/>
  <c r="K2375" i="15" s="1"/>
  <c r="J2374" i="15"/>
  <c r="K2374" i="15" s="1"/>
  <c r="O2374" i="15" s="1"/>
  <c r="J2373" i="15"/>
  <c r="K2373" i="15" s="1"/>
  <c r="J2372" i="15"/>
  <c r="K2372" i="15" s="1"/>
  <c r="J2371" i="15"/>
  <c r="K2371" i="15" s="1"/>
  <c r="J2370" i="15"/>
  <c r="K2370" i="15" s="1"/>
  <c r="J2369" i="15"/>
  <c r="K2369" i="15" s="1"/>
  <c r="J2368" i="15"/>
  <c r="K2368" i="15" s="1"/>
  <c r="J2367" i="15"/>
  <c r="K2367" i="15" s="1"/>
  <c r="J2366" i="15"/>
  <c r="K2366" i="15" s="1"/>
  <c r="O2366" i="15" s="1"/>
  <c r="J2365" i="15"/>
  <c r="K2365" i="15" s="1"/>
  <c r="J2364" i="15"/>
  <c r="K2364" i="15" s="1"/>
  <c r="J2363" i="15"/>
  <c r="K2363" i="15" s="1"/>
  <c r="J2362" i="15"/>
  <c r="K2362" i="15" s="1"/>
  <c r="J2361" i="15"/>
  <c r="K2361" i="15" s="1"/>
  <c r="J2360" i="15"/>
  <c r="K2360" i="15" s="1"/>
  <c r="J2359" i="15"/>
  <c r="K2359" i="15" s="1"/>
  <c r="J2358" i="15"/>
  <c r="K2358" i="15" s="1"/>
  <c r="J2357" i="15"/>
  <c r="K2357" i="15" s="1"/>
  <c r="J2356" i="15"/>
  <c r="K2356" i="15" s="1"/>
  <c r="J2355" i="15"/>
  <c r="K2355" i="15" s="1"/>
  <c r="J2354" i="15"/>
  <c r="K2354" i="15" s="1"/>
  <c r="J2353" i="15"/>
  <c r="K2353" i="15" s="1"/>
  <c r="J2352" i="15"/>
  <c r="K2352" i="15" s="1"/>
  <c r="J2351" i="15"/>
  <c r="K2351" i="15" s="1"/>
  <c r="J2350" i="15"/>
  <c r="K2350" i="15" s="1"/>
  <c r="J2349" i="15"/>
  <c r="K2349" i="15" s="1"/>
  <c r="J2348" i="15"/>
  <c r="K2348" i="15" s="1"/>
  <c r="J2347" i="15"/>
  <c r="K2347" i="15" s="1"/>
  <c r="J2346" i="15"/>
  <c r="K2346" i="15" s="1"/>
  <c r="J2345" i="15"/>
  <c r="K2345" i="15" s="1"/>
  <c r="J2344" i="15"/>
  <c r="K2344" i="15" s="1"/>
  <c r="J2343" i="15"/>
  <c r="K2343" i="15" s="1"/>
  <c r="J2342" i="15"/>
  <c r="K2342" i="15" s="1"/>
  <c r="J2341" i="15"/>
  <c r="K2341" i="15" s="1"/>
  <c r="J2340" i="15"/>
  <c r="K2340" i="15" s="1"/>
  <c r="J2339" i="15"/>
  <c r="K2339" i="15" s="1"/>
  <c r="J2338" i="15"/>
  <c r="K2338" i="15" s="1"/>
  <c r="J2337" i="15"/>
  <c r="K2337" i="15" s="1"/>
  <c r="J2336" i="15"/>
  <c r="K2336" i="15" s="1"/>
  <c r="J2335" i="15"/>
  <c r="K2335" i="15" s="1"/>
  <c r="J2334" i="15"/>
  <c r="K2334" i="15" s="1"/>
  <c r="J2333" i="15"/>
  <c r="K2333" i="15" s="1"/>
  <c r="J2332" i="15"/>
  <c r="K2332" i="15" s="1"/>
  <c r="J2331" i="15"/>
  <c r="K2331" i="15" s="1"/>
  <c r="J2330" i="15"/>
  <c r="K2330" i="15" s="1"/>
  <c r="J2329" i="15"/>
  <c r="K2329" i="15" s="1"/>
  <c r="J2328" i="15"/>
  <c r="K2328" i="15" s="1"/>
  <c r="J2327" i="15"/>
  <c r="K2327" i="15" s="1"/>
  <c r="J2326" i="15"/>
  <c r="K2326" i="15" s="1"/>
  <c r="J2325" i="15"/>
  <c r="K2325" i="15" s="1"/>
  <c r="J2324" i="15"/>
  <c r="K2324" i="15" s="1"/>
  <c r="J2323" i="15"/>
  <c r="K2323" i="15" s="1"/>
  <c r="J2322" i="15"/>
  <c r="K2322" i="15" s="1"/>
  <c r="J2321" i="15"/>
  <c r="K2321" i="15" s="1"/>
  <c r="J2320" i="15"/>
  <c r="K2320" i="15" s="1"/>
  <c r="J2319" i="15"/>
  <c r="K2319" i="15" s="1"/>
  <c r="J2318" i="15"/>
  <c r="K2318" i="15" s="1"/>
  <c r="J2317" i="15"/>
  <c r="K2317" i="15" s="1"/>
  <c r="J2316" i="15"/>
  <c r="K2316" i="15" s="1"/>
  <c r="J2315" i="15"/>
  <c r="K2315" i="15" s="1"/>
  <c r="J2314" i="15"/>
  <c r="K2314" i="15" s="1"/>
  <c r="J2313" i="15"/>
  <c r="K2313" i="15" s="1"/>
  <c r="J2312" i="15"/>
  <c r="K2312" i="15" s="1"/>
  <c r="J2311" i="15"/>
  <c r="K2311" i="15" s="1"/>
  <c r="J2310" i="15"/>
  <c r="K2310" i="15" s="1"/>
  <c r="J2309" i="15"/>
  <c r="K2309" i="15" s="1"/>
  <c r="J2308" i="15"/>
  <c r="K2308" i="15" s="1"/>
  <c r="J2307" i="15"/>
  <c r="K2307" i="15" s="1"/>
  <c r="J2306" i="15"/>
  <c r="K2306" i="15" s="1"/>
  <c r="J2305" i="15"/>
  <c r="K2305" i="15" s="1"/>
  <c r="J2304" i="15"/>
  <c r="K2304" i="15" s="1"/>
  <c r="J2303" i="15"/>
  <c r="K2303" i="15" s="1"/>
  <c r="J2302" i="15"/>
  <c r="K2302" i="15" s="1"/>
  <c r="J2301" i="15"/>
  <c r="K2301" i="15" s="1"/>
  <c r="J2300" i="15"/>
  <c r="K2300" i="15" s="1"/>
  <c r="J2299" i="15"/>
  <c r="K2299" i="15" s="1"/>
  <c r="J2298" i="15"/>
  <c r="K2298" i="15" s="1"/>
  <c r="O2298" i="15" s="1"/>
  <c r="J2297" i="15"/>
  <c r="K2297" i="15" s="1"/>
  <c r="J2296" i="15"/>
  <c r="K2296" i="15" s="1"/>
  <c r="O2296" i="15" s="1"/>
  <c r="J2295" i="15"/>
  <c r="K2295" i="15" s="1"/>
  <c r="J2294" i="15"/>
  <c r="K2294" i="15" s="1"/>
  <c r="O2294" i="15" s="1"/>
  <c r="J2293" i="15"/>
  <c r="K2293" i="15" s="1"/>
  <c r="J2292" i="15"/>
  <c r="K2292" i="15" s="1"/>
  <c r="O2292" i="15" s="1"/>
  <c r="J2291" i="15"/>
  <c r="K2291" i="15" s="1"/>
  <c r="J2290" i="15"/>
  <c r="K2290" i="15" s="1"/>
  <c r="O2290" i="15" s="1"/>
  <c r="J2289" i="15"/>
  <c r="K2289" i="15" s="1"/>
  <c r="J2288" i="15"/>
  <c r="K2288" i="15" s="1"/>
  <c r="O2288" i="15" s="1"/>
  <c r="J2287" i="15"/>
  <c r="K2287" i="15" s="1"/>
  <c r="J2286" i="15"/>
  <c r="K2286" i="15" s="1"/>
  <c r="O2286" i="15" s="1"/>
  <c r="J2285" i="15"/>
  <c r="K2285" i="15" s="1"/>
  <c r="J2284" i="15"/>
  <c r="K2284" i="15" s="1"/>
  <c r="O2284" i="15" s="1"/>
  <c r="J2283" i="15"/>
  <c r="K2283" i="15" s="1"/>
  <c r="J2282" i="15"/>
  <c r="K2282" i="15" s="1"/>
  <c r="O2282" i="15" s="1"/>
  <c r="J2281" i="15"/>
  <c r="K2281" i="15" s="1"/>
  <c r="J2280" i="15"/>
  <c r="K2280" i="15" s="1"/>
  <c r="O2280" i="15" s="1"/>
  <c r="J2279" i="15"/>
  <c r="K2279" i="15" s="1"/>
  <c r="J2278" i="15"/>
  <c r="J2277" i="15"/>
  <c r="K2277" i="15" s="1"/>
  <c r="J2276" i="15"/>
  <c r="K2276" i="15" s="1"/>
  <c r="O2276" i="15" s="1"/>
  <c r="J2275" i="15"/>
  <c r="K2275" i="15" s="1"/>
  <c r="J2274" i="15"/>
  <c r="K2274" i="15" s="1"/>
  <c r="O2274" i="15" s="1"/>
  <c r="J2273" i="15"/>
  <c r="K2273" i="15" s="1"/>
  <c r="J2272" i="15"/>
  <c r="K2272" i="15" s="1"/>
  <c r="O2272" i="15" s="1"/>
  <c r="J2271" i="15"/>
  <c r="K2271" i="15" s="1"/>
  <c r="J2270" i="15"/>
  <c r="K2270" i="15" s="1"/>
  <c r="O2270" i="15" s="1"/>
  <c r="J2269" i="15"/>
  <c r="K2269" i="15" s="1"/>
  <c r="J2268" i="15"/>
  <c r="K2268" i="15" s="1"/>
  <c r="O2268" i="15" s="1"/>
  <c r="J2267" i="15"/>
  <c r="K2267" i="15" s="1"/>
  <c r="J2266" i="15"/>
  <c r="K2266" i="15" s="1"/>
  <c r="O2266" i="15" s="1"/>
  <c r="J2265" i="15"/>
  <c r="K2265" i="15" s="1"/>
  <c r="J2264" i="15"/>
  <c r="K2264" i="15" s="1"/>
  <c r="O2264" i="15" s="1"/>
  <c r="J2263" i="15"/>
  <c r="K2263" i="15" s="1"/>
  <c r="J2262" i="15"/>
  <c r="K2262" i="15" s="1"/>
  <c r="O2262" i="15" s="1"/>
  <c r="J2261" i="15"/>
  <c r="K2261" i="15" s="1"/>
  <c r="J2260" i="15"/>
  <c r="K2260" i="15" s="1"/>
  <c r="O2260" i="15" s="1"/>
  <c r="J2259" i="15"/>
  <c r="K2259" i="15" s="1"/>
  <c r="J2258" i="15"/>
  <c r="K2258" i="15" s="1"/>
  <c r="O2258" i="15" s="1"/>
  <c r="J2257" i="15"/>
  <c r="K2257" i="15" s="1"/>
  <c r="J2256" i="15"/>
  <c r="K2256" i="15" s="1"/>
  <c r="O2256" i="15" s="1"/>
  <c r="J2255" i="15"/>
  <c r="K2255" i="15" s="1"/>
  <c r="L2255" i="15" s="1"/>
  <c r="J2254" i="15"/>
  <c r="K2254" i="15" s="1"/>
  <c r="J2253" i="15"/>
  <c r="K2253" i="15" s="1"/>
  <c r="J2252" i="15"/>
  <c r="K2252" i="15" s="1"/>
  <c r="J2251" i="15"/>
  <c r="K2251" i="15" s="1"/>
  <c r="J2250" i="15"/>
  <c r="K2250" i="15" s="1"/>
  <c r="J2249" i="15"/>
  <c r="K2249" i="15" s="1"/>
  <c r="J2248" i="15"/>
  <c r="K2248" i="15" s="1"/>
  <c r="J2247" i="15"/>
  <c r="K2247" i="15" s="1"/>
  <c r="L2247" i="15" s="1"/>
  <c r="J2246" i="15"/>
  <c r="K2246" i="15" s="1"/>
  <c r="J2245" i="15"/>
  <c r="K2245" i="15" s="1"/>
  <c r="J2244" i="15"/>
  <c r="K2244" i="15" s="1"/>
  <c r="O2244" i="15" s="1"/>
  <c r="J2243" i="15"/>
  <c r="K2243" i="15" s="1"/>
  <c r="L2243" i="15" s="1"/>
  <c r="J2242" i="15"/>
  <c r="K2242" i="15" s="1"/>
  <c r="J2241" i="15"/>
  <c r="K2241" i="15" s="1"/>
  <c r="L2241" i="15" s="1"/>
  <c r="J2240" i="15"/>
  <c r="K2240" i="15" s="1"/>
  <c r="L2240" i="15" s="1"/>
  <c r="J2239" i="15"/>
  <c r="K2239" i="15" s="1"/>
  <c r="J2238" i="15"/>
  <c r="K2238" i="15" s="1"/>
  <c r="J2237" i="15"/>
  <c r="K2237" i="15" s="1"/>
  <c r="J2236" i="15"/>
  <c r="K2236" i="15" s="1"/>
  <c r="O2236" i="15" s="1"/>
  <c r="J2235" i="15"/>
  <c r="K2235" i="15" s="1"/>
  <c r="L2235" i="15" s="1"/>
  <c r="J2234" i="15"/>
  <c r="K2234" i="15" s="1"/>
  <c r="O2234" i="15" s="1"/>
  <c r="J2233" i="15"/>
  <c r="K2233" i="15" s="1"/>
  <c r="L2233" i="15" s="1"/>
  <c r="J2232" i="15"/>
  <c r="K2232" i="15" s="1"/>
  <c r="J2231" i="15"/>
  <c r="K2231" i="15" s="1"/>
  <c r="J2230" i="15"/>
  <c r="K2230" i="15" s="1"/>
  <c r="O2230" i="15" s="1"/>
  <c r="J2229" i="15"/>
  <c r="K2229" i="15" s="1"/>
  <c r="J2228" i="15"/>
  <c r="K2228" i="15" s="1"/>
  <c r="O2228" i="15" s="1"/>
  <c r="J2227" i="15"/>
  <c r="K2227" i="15" s="1"/>
  <c r="L2227" i="15" s="1"/>
  <c r="J2226" i="15"/>
  <c r="K2226" i="15" s="1"/>
  <c r="J2225" i="15"/>
  <c r="K2225" i="15" s="1"/>
  <c r="L2225" i="15" s="1"/>
  <c r="J2224" i="15"/>
  <c r="K2224" i="15" s="1"/>
  <c r="L2224" i="15" s="1"/>
  <c r="J2223" i="15"/>
  <c r="K2223" i="15" s="1"/>
  <c r="J2222" i="15"/>
  <c r="K2222" i="15" s="1"/>
  <c r="J2221" i="15"/>
  <c r="K2221" i="15" s="1"/>
  <c r="J2220" i="15"/>
  <c r="K2220" i="15" s="1"/>
  <c r="O2220" i="15" s="1"/>
  <c r="J2219" i="15"/>
  <c r="K2219" i="15" s="1"/>
  <c r="L2219" i="15" s="1"/>
  <c r="J2218" i="15"/>
  <c r="K2218" i="15" s="1"/>
  <c r="J2217" i="15"/>
  <c r="K2217" i="15" s="1"/>
  <c r="J2216" i="15"/>
  <c r="K2216" i="15" s="1"/>
  <c r="O2216" i="15" s="1"/>
  <c r="J2215" i="15"/>
  <c r="K2215" i="15" s="1"/>
  <c r="J2214" i="15"/>
  <c r="K2214" i="15" s="1"/>
  <c r="O2214" i="15" s="1"/>
  <c r="J2213" i="15"/>
  <c r="K2213" i="15" s="1"/>
  <c r="J2212" i="15"/>
  <c r="K2212" i="15" s="1"/>
  <c r="O2212" i="15" s="1"/>
  <c r="J2211" i="15"/>
  <c r="K2211" i="15" s="1"/>
  <c r="J2210" i="15"/>
  <c r="K2210" i="15" s="1"/>
  <c r="J2209" i="15"/>
  <c r="K2209" i="15" s="1"/>
  <c r="J2208" i="15"/>
  <c r="K2208" i="15" s="1"/>
  <c r="O2208" i="15" s="1"/>
  <c r="J2207" i="15"/>
  <c r="K2207" i="15" s="1"/>
  <c r="J2206" i="15"/>
  <c r="K2206" i="15" s="1"/>
  <c r="O2206" i="15" s="1"/>
  <c r="J2205" i="15"/>
  <c r="K2205" i="15" s="1"/>
  <c r="J2204" i="15"/>
  <c r="K2204" i="15" s="1"/>
  <c r="O2204" i="15" s="1"/>
  <c r="J2203" i="15"/>
  <c r="K2203" i="15" s="1"/>
  <c r="J2202" i="15"/>
  <c r="J2201" i="15"/>
  <c r="J2200" i="15"/>
  <c r="K2200" i="15" s="1"/>
  <c r="O2200" i="15" s="1"/>
  <c r="J2199" i="15"/>
  <c r="K2199" i="15" s="1"/>
  <c r="J2198" i="15"/>
  <c r="K2198" i="15" s="1"/>
  <c r="O2198" i="15" s="1"/>
  <c r="J2197" i="15"/>
  <c r="K2197" i="15" s="1"/>
  <c r="J2196" i="15"/>
  <c r="K2196" i="15" s="1"/>
  <c r="O2196" i="15" s="1"/>
  <c r="J2195" i="15"/>
  <c r="J2194" i="15"/>
  <c r="J2193" i="15"/>
  <c r="K2193" i="15" s="1"/>
  <c r="J2192" i="15"/>
  <c r="K2192" i="15" s="1"/>
  <c r="O2192" i="15" s="1"/>
  <c r="J2191" i="15"/>
  <c r="K2191" i="15" s="1"/>
  <c r="J2190" i="15"/>
  <c r="K2190" i="15" s="1"/>
  <c r="O2190" i="15" s="1"/>
  <c r="J2189" i="15"/>
  <c r="K2189" i="15" s="1"/>
  <c r="J2188" i="15"/>
  <c r="K2188" i="15" s="1"/>
  <c r="O2188" i="15" s="1"/>
  <c r="J2187" i="15"/>
  <c r="K2187" i="15" s="1"/>
  <c r="J2186" i="15"/>
  <c r="K2186" i="15" s="1"/>
  <c r="J2185" i="15"/>
  <c r="K2185" i="15" s="1"/>
  <c r="J2184" i="15"/>
  <c r="K2184" i="15" s="1"/>
  <c r="O2184" i="15" s="1"/>
  <c r="J2183" i="15"/>
  <c r="K2183" i="15" s="1"/>
  <c r="J2182" i="15"/>
  <c r="K2182" i="15" s="1"/>
  <c r="O2182" i="15" s="1"/>
  <c r="J2181" i="15"/>
  <c r="K2181" i="15" s="1"/>
  <c r="J2180" i="15"/>
  <c r="K2180" i="15" s="1"/>
  <c r="O2180" i="15" s="1"/>
  <c r="J2179" i="15"/>
  <c r="J2178" i="15"/>
  <c r="J2177" i="15"/>
  <c r="K2177" i="15" s="1"/>
  <c r="J2176" i="15"/>
  <c r="K2176" i="15" s="1"/>
  <c r="O2176" i="15" s="1"/>
  <c r="J2175" i="15"/>
  <c r="K2175" i="15" s="1"/>
  <c r="J2174" i="15"/>
  <c r="K2174" i="15" s="1"/>
  <c r="O2174" i="15" s="1"/>
  <c r="J2173" i="15"/>
  <c r="K2173" i="15" s="1"/>
  <c r="J2172" i="15"/>
  <c r="K2172" i="15" s="1"/>
  <c r="J2171" i="15"/>
  <c r="K2171" i="15" s="1"/>
  <c r="J2170" i="15"/>
  <c r="K2170" i="15" s="1"/>
  <c r="J2169" i="15"/>
  <c r="J2168" i="15"/>
  <c r="J2167" i="15"/>
  <c r="J2166" i="15"/>
  <c r="J2165" i="15"/>
  <c r="J2164" i="15"/>
  <c r="J2163" i="15"/>
  <c r="J2162" i="15"/>
  <c r="J2161" i="15"/>
  <c r="J2160" i="15"/>
  <c r="K2160" i="15" s="1"/>
  <c r="J2159" i="15"/>
  <c r="K2159" i="15" s="1"/>
  <c r="O2159" i="15" s="1"/>
  <c r="J2158" i="15"/>
  <c r="J2157" i="15"/>
  <c r="K2157" i="15" s="1"/>
  <c r="O2157" i="15" s="1"/>
  <c r="J2156" i="15"/>
  <c r="K2156" i="15" s="1"/>
  <c r="J2155" i="15"/>
  <c r="K2155" i="15" s="1"/>
  <c r="J2154" i="15"/>
  <c r="J2153" i="15"/>
  <c r="J2152" i="15"/>
  <c r="K2152" i="15" s="1"/>
  <c r="J2151" i="15"/>
  <c r="K2151" i="15" s="1"/>
  <c r="O2151" i="15" s="1"/>
  <c r="J2150" i="15"/>
  <c r="K2150" i="15" s="1"/>
  <c r="J2149" i="15"/>
  <c r="K2149" i="15" s="1"/>
  <c r="O2149" i="15" s="1"/>
  <c r="J2148" i="15"/>
  <c r="K2148" i="15" s="1"/>
  <c r="J2147" i="15"/>
  <c r="K2147" i="15" s="1"/>
  <c r="J2146" i="15"/>
  <c r="K2146" i="15" s="1"/>
  <c r="J2145" i="15"/>
  <c r="K2145" i="15" s="1"/>
  <c r="O2145" i="15" s="1"/>
  <c r="J2144" i="15"/>
  <c r="K2144" i="15" s="1"/>
  <c r="J2143" i="15"/>
  <c r="K2143" i="15" s="1"/>
  <c r="O2143" i="15" s="1"/>
  <c r="J2142" i="15"/>
  <c r="K2142" i="15" s="1"/>
  <c r="J2141" i="15"/>
  <c r="K2141" i="15" s="1"/>
  <c r="O2141" i="15" s="1"/>
  <c r="J2140" i="15"/>
  <c r="J2139" i="15"/>
  <c r="J2138" i="15"/>
  <c r="J2137" i="15"/>
  <c r="K2137" i="15" s="1"/>
  <c r="O2137" i="15" s="1"/>
  <c r="J2136" i="15"/>
  <c r="K2136" i="15" s="1"/>
  <c r="J2135" i="15"/>
  <c r="K2135" i="15" s="1"/>
  <c r="O2135" i="15" s="1"/>
  <c r="J2134" i="15"/>
  <c r="J2133" i="15"/>
  <c r="K2133" i="15" s="1"/>
  <c r="O2133" i="15" s="1"/>
  <c r="J2132" i="15"/>
  <c r="K2132" i="15" s="1"/>
  <c r="J2131" i="15"/>
  <c r="K2131" i="15" s="1"/>
  <c r="J2130" i="15"/>
  <c r="K2130" i="15" s="1"/>
  <c r="J2129" i="15"/>
  <c r="J2128" i="15"/>
  <c r="J2127" i="15"/>
  <c r="K2127" i="15" s="1"/>
  <c r="O2127" i="15" s="1"/>
  <c r="J2126" i="15"/>
  <c r="K2126" i="15" s="1"/>
  <c r="J2125" i="15"/>
  <c r="J2124" i="15"/>
  <c r="J2123" i="15"/>
  <c r="K2123" i="15" s="1"/>
  <c r="J2122" i="15"/>
  <c r="J2121" i="15"/>
  <c r="J2120" i="15"/>
  <c r="J2119" i="15"/>
  <c r="J2118" i="15"/>
  <c r="J2117" i="15"/>
  <c r="K2117" i="15" s="1"/>
  <c r="O2117" i="15" s="1"/>
  <c r="J2116" i="15"/>
  <c r="J2115" i="15"/>
  <c r="J2114" i="15"/>
  <c r="K2114" i="15" s="1"/>
  <c r="J2113" i="15"/>
  <c r="K2113" i="15" s="1"/>
  <c r="O2113" i="15" s="1"/>
  <c r="J2112" i="15"/>
  <c r="K2112" i="15" s="1"/>
  <c r="J2111" i="15"/>
  <c r="K2111" i="15" s="1"/>
  <c r="O2111" i="15" s="1"/>
  <c r="J2110" i="15"/>
  <c r="K2110" i="15" s="1"/>
  <c r="J2109" i="15"/>
  <c r="J2108" i="15"/>
  <c r="J2107" i="15"/>
  <c r="K2107" i="15" s="1"/>
  <c r="J2106" i="15"/>
  <c r="K2106" i="15" s="1"/>
  <c r="J2105" i="15"/>
  <c r="K2105" i="15" s="1"/>
  <c r="O2105" i="15" s="1"/>
  <c r="J2104" i="15"/>
  <c r="K2104" i="15" s="1"/>
  <c r="J2103" i="15"/>
  <c r="J2102" i="15"/>
  <c r="K2102" i="15" s="1"/>
  <c r="J2101" i="15"/>
  <c r="K2101" i="15" s="1"/>
  <c r="O2101" i="15" s="1"/>
  <c r="J2100" i="15"/>
  <c r="K2100" i="15" s="1"/>
  <c r="J2099" i="15"/>
  <c r="K2099" i="15" s="1"/>
  <c r="J2098" i="15"/>
  <c r="K2098" i="15" s="1"/>
  <c r="J2097" i="15"/>
  <c r="K2097" i="15" s="1"/>
  <c r="O2097" i="15" s="1"/>
  <c r="J2096" i="15"/>
  <c r="K2096" i="15" s="1"/>
  <c r="J2095" i="15"/>
  <c r="K2095" i="15" s="1"/>
  <c r="O2095" i="15" s="1"/>
  <c r="J2094" i="15"/>
  <c r="J2093" i="15"/>
  <c r="K2093" i="15" s="1"/>
  <c r="O2093" i="15" s="1"/>
  <c r="J2092" i="15"/>
  <c r="K2092" i="15" s="1"/>
  <c r="J2091" i="15"/>
  <c r="K2091" i="15" s="1"/>
  <c r="J2090" i="15"/>
  <c r="K2090" i="15" s="1"/>
  <c r="J2089" i="15"/>
  <c r="K2089" i="15" s="1"/>
  <c r="O2089" i="15" s="1"/>
  <c r="J2088" i="15"/>
  <c r="J2087" i="15"/>
  <c r="J2086" i="15"/>
  <c r="J2085" i="15"/>
  <c r="K2085" i="15" s="1"/>
  <c r="O2085" i="15" s="1"/>
  <c r="J2084" i="15"/>
  <c r="K2084" i="15" s="1"/>
  <c r="J2083" i="15"/>
  <c r="K2083" i="15" s="1"/>
  <c r="J2082" i="15"/>
  <c r="K2082" i="15" s="1"/>
  <c r="J2081" i="15"/>
  <c r="K2081" i="15" s="1"/>
  <c r="O2081" i="15" s="1"/>
  <c r="J2080" i="15"/>
  <c r="K2080" i="15" s="1"/>
  <c r="J2079" i="15"/>
  <c r="K2079" i="15" s="1"/>
  <c r="O2079" i="15" s="1"/>
  <c r="J2078" i="15"/>
  <c r="J2077" i="15"/>
  <c r="K2077" i="15" s="1"/>
  <c r="O2077" i="15" s="1"/>
  <c r="J2076" i="15"/>
  <c r="K2076" i="15" s="1"/>
  <c r="J2075" i="15"/>
  <c r="K2075" i="15" s="1"/>
  <c r="J2074" i="15"/>
  <c r="J2073" i="15"/>
  <c r="K2073" i="15" s="1"/>
  <c r="O2073" i="15" s="1"/>
  <c r="J2072" i="15"/>
  <c r="K2072" i="15" s="1"/>
  <c r="J2071" i="15"/>
  <c r="K2071" i="15" s="1"/>
  <c r="O2071" i="15" s="1"/>
  <c r="J2070" i="15"/>
  <c r="J2069" i="15"/>
  <c r="J2068" i="15"/>
  <c r="J2067" i="15"/>
  <c r="K2067" i="15" s="1"/>
  <c r="J2066" i="15"/>
  <c r="K2066" i="15" s="1"/>
  <c r="J2065" i="15"/>
  <c r="J2064" i="15"/>
  <c r="K2064" i="15" s="1"/>
  <c r="J2063" i="15"/>
  <c r="K2063" i="15" s="1"/>
  <c r="O2063" i="15" s="1"/>
  <c r="J2062" i="15"/>
  <c r="J2061" i="15"/>
  <c r="K2061" i="15" s="1"/>
  <c r="O2061" i="15" s="1"/>
  <c r="J2060" i="15"/>
  <c r="K2060" i="15" s="1"/>
  <c r="J2059" i="15"/>
  <c r="K2059" i="15" s="1"/>
  <c r="J2058" i="15"/>
  <c r="K2058" i="15" s="1"/>
  <c r="J2057" i="15"/>
  <c r="K2057" i="15" s="1"/>
  <c r="O2057" i="15" s="1"/>
  <c r="J2056" i="15"/>
  <c r="K2056" i="15" s="1"/>
  <c r="J2055" i="15"/>
  <c r="K2055" i="15" s="1"/>
  <c r="O2055" i="15" s="1"/>
  <c r="J2054" i="15"/>
  <c r="K2054" i="15" s="1"/>
  <c r="J2053" i="15"/>
  <c r="K2053" i="15" s="1"/>
  <c r="O2053" i="15" s="1"/>
  <c r="J2052" i="15"/>
  <c r="K2052" i="15" s="1"/>
  <c r="J2051" i="15"/>
  <c r="K2051" i="15" s="1"/>
  <c r="J2050" i="15"/>
  <c r="K2050" i="15" s="1"/>
  <c r="J2049" i="15"/>
  <c r="K2049" i="15" s="1"/>
  <c r="O2049" i="15" s="1"/>
  <c r="J2048" i="15"/>
  <c r="K2048" i="15" s="1"/>
  <c r="J2047" i="15"/>
  <c r="K2047" i="15" s="1"/>
  <c r="O2047" i="15" s="1"/>
  <c r="J2046" i="15"/>
  <c r="K2046" i="15" s="1"/>
  <c r="J2045" i="15"/>
  <c r="K2045" i="15" s="1"/>
  <c r="O2045" i="15" s="1"/>
  <c r="J2044" i="15"/>
  <c r="K2044" i="15" s="1"/>
  <c r="J2043" i="15"/>
  <c r="K2043" i="15" s="1"/>
  <c r="J2042" i="15"/>
  <c r="J2041" i="15"/>
  <c r="J2040" i="15"/>
  <c r="K2040" i="15" s="1"/>
  <c r="J2039" i="15"/>
  <c r="K2039" i="15" s="1"/>
  <c r="O2039" i="15" s="1"/>
  <c r="J2038" i="15"/>
  <c r="J2037" i="15"/>
  <c r="K2037" i="15" s="1"/>
  <c r="O2037" i="15" s="1"/>
  <c r="J2036" i="15"/>
  <c r="K2036" i="15" s="1"/>
  <c r="J2035" i="15"/>
  <c r="J2034" i="15"/>
  <c r="J2033" i="15"/>
  <c r="K2033" i="15" s="1"/>
  <c r="O2033" i="15" s="1"/>
  <c r="J2032" i="15"/>
  <c r="K2032" i="15" s="1"/>
  <c r="J2031" i="15"/>
  <c r="K2031" i="15" s="1"/>
  <c r="O2031" i="15" s="1"/>
  <c r="J2030" i="15"/>
  <c r="K2030" i="15" s="1"/>
  <c r="J2029" i="15"/>
  <c r="K2029" i="15" s="1"/>
  <c r="O2029" i="15" s="1"/>
  <c r="J2028" i="15"/>
  <c r="K2028" i="15" s="1"/>
  <c r="J2027" i="15"/>
  <c r="K2027" i="15" s="1"/>
  <c r="J2026" i="15"/>
  <c r="K2026" i="15" s="1"/>
  <c r="J2025" i="15"/>
  <c r="K2025" i="15" s="1"/>
  <c r="O2025" i="15" s="1"/>
  <c r="J2024" i="15"/>
  <c r="K2024" i="15" s="1"/>
  <c r="J2023" i="15"/>
  <c r="K2023" i="15" s="1"/>
  <c r="O2023" i="15" s="1"/>
  <c r="J2022" i="15"/>
  <c r="K2022" i="15" s="1"/>
  <c r="J2021" i="15"/>
  <c r="K2021" i="15" s="1"/>
  <c r="O2021" i="15" s="1"/>
  <c r="J2020" i="15"/>
  <c r="K2020" i="15" s="1"/>
  <c r="J2019" i="15"/>
  <c r="K2019" i="15" s="1"/>
  <c r="J2018" i="15"/>
  <c r="K2018" i="15" s="1"/>
  <c r="J2017" i="15"/>
  <c r="K2017" i="15" s="1"/>
  <c r="O2017" i="15" s="1"/>
  <c r="J2016" i="15"/>
  <c r="K2016" i="15" s="1"/>
  <c r="J2015" i="15"/>
  <c r="K2015" i="15" s="1"/>
  <c r="O2015" i="15" s="1"/>
  <c r="J2014" i="15"/>
  <c r="K2014" i="15" s="1"/>
  <c r="J2013" i="15"/>
  <c r="K2013" i="15" s="1"/>
  <c r="O2013" i="15" s="1"/>
  <c r="J2012" i="15"/>
  <c r="K2012" i="15" s="1"/>
  <c r="J2011" i="15"/>
  <c r="K2011" i="15" s="1"/>
  <c r="J2010" i="15"/>
  <c r="K2010" i="15" s="1"/>
  <c r="J2009" i="15"/>
  <c r="K2009" i="15" s="1"/>
  <c r="O2009" i="15" s="1"/>
  <c r="J2008" i="15"/>
  <c r="K2008" i="15" s="1"/>
  <c r="J2007" i="15"/>
  <c r="K2007" i="15" s="1"/>
  <c r="O2007" i="15" s="1"/>
  <c r="J2006" i="15"/>
  <c r="K2006" i="15" s="1"/>
  <c r="J2005" i="15"/>
  <c r="K2005" i="15" s="1"/>
  <c r="O2005" i="15" s="1"/>
  <c r="J2004" i="15"/>
  <c r="K2004" i="15" s="1"/>
  <c r="J2003" i="15"/>
  <c r="K2003" i="15" s="1"/>
  <c r="J2002" i="15"/>
  <c r="K2002" i="15" s="1"/>
  <c r="J2001" i="15"/>
  <c r="K2001" i="15" s="1"/>
  <c r="O2001" i="15" s="1"/>
  <c r="J2000" i="15"/>
  <c r="K2000" i="15" s="1"/>
  <c r="J1999" i="15"/>
  <c r="K1999" i="15" s="1"/>
  <c r="O1999" i="15" s="1"/>
  <c r="J1998" i="15"/>
  <c r="K1998" i="15" s="1"/>
  <c r="J1997" i="15"/>
  <c r="K1997" i="15" s="1"/>
  <c r="O1997" i="15" s="1"/>
  <c r="J1996" i="15"/>
  <c r="K1996" i="15" s="1"/>
  <c r="J1995" i="15"/>
  <c r="K1995" i="15" s="1"/>
  <c r="J1994" i="15"/>
  <c r="K1994" i="15" s="1"/>
  <c r="J1993" i="15"/>
  <c r="K1993" i="15" s="1"/>
  <c r="O1993" i="15" s="1"/>
  <c r="J1992" i="15"/>
  <c r="K1992" i="15" s="1"/>
  <c r="J1991" i="15"/>
  <c r="K1991" i="15" s="1"/>
  <c r="O1991" i="15" s="1"/>
  <c r="J1990" i="15"/>
  <c r="K1990" i="15" s="1"/>
  <c r="J1989" i="15"/>
  <c r="K1989" i="15" s="1"/>
  <c r="O1989" i="15" s="1"/>
  <c r="J1988" i="15"/>
  <c r="J1987" i="15"/>
  <c r="J1986" i="15"/>
  <c r="J1985" i="15"/>
  <c r="K1985" i="15" s="1"/>
  <c r="O1985" i="15" s="1"/>
  <c r="J1984" i="15"/>
  <c r="J1983" i="15"/>
  <c r="J1982" i="15"/>
  <c r="J1981" i="15"/>
  <c r="J1980" i="15"/>
  <c r="K1980" i="15" s="1"/>
  <c r="J1979" i="15"/>
  <c r="K1979" i="15" s="1"/>
  <c r="J1978" i="15"/>
  <c r="K1978" i="15" s="1"/>
  <c r="J1977" i="15"/>
  <c r="K1977" i="15" s="1"/>
  <c r="O1977" i="15" s="1"/>
  <c r="J1976" i="15"/>
  <c r="K1976" i="15" s="1"/>
  <c r="J1975" i="15"/>
  <c r="K1975" i="15" s="1"/>
  <c r="O1975" i="15" s="1"/>
  <c r="J1974" i="15"/>
  <c r="K1974" i="15" s="1"/>
  <c r="J1973" i="15"/>
  <c r="K1973" i="15" s="1"/>
  <c r="O1973" i="15" s="1"/>
  <c r="J1972" i="15"/>
  <c r="J1971" i="15"/>
  <c r="J1970" i="15"/>
  <c r="K1970" i="15" s="1"/>
  <c r="J1969" i="15"/>
  <c r="J1968" i="15"/>
  <c r="J1967" i="15"/>
  <c r="K1967" i="15" s="1"/>
  <c r="O1967" i="15" s="1"/>
  <c r="J1966" i="15"/>
  <c r="K1966" i="15" s="1"/>
  <c r="J1965" i="15"/>
  <c r="K1965" i="15" s="1"/>
  <c r="O1965" i="15" s="1"/>
  <c r="J1964" i="15"/>
  <c r="J1963" i="15"/>
  <c r="J1962" i="15"/>
  <c r="J1961" i="15"/>
  <c r="J1960" i="15"/>
  <c r="K1960" i="15" s="1"/>
  <c r="O1960" i="15" s="1"/>
  <c r="J1959" i="15"/>
  <c r="K1959" i="15" s="1"/>
  <c r="O1959" i="15" s="1"/>
  <c r="J1958" i="15"/>
  <c r="K1958" i="15" s="1"/>
  <c r="J1957" i="15"/>
  <c r="K1957" i="15" s="1"/>
  <c r="J1956" i="15"/>
  <c r="K1956" i="15" s="1"/>
  <c r="J1955" i="15"/>
  <c r="J1954" i="15"/>
  <c r="K1954" i="15" s="1"/>
  <c r="J1953" i="15"/>
  <c r="K1953" i="15" s="1"/>
  <c r="J1952" i="15"/>
  <c r="J1951" i="15"/>
  <c r="J1950" i="15"/>
  <c r="K1950" i="15" s="1"/>
  <c r="J1949" i="15"/>
  <c r="K1949" i="15" s="1"/>
  <c r="J1948" i="15"/>
  <c r="K1948" i="15" s="1"/>
  <c r="O1948" i="15" s="1"/>
  <c r="J1947" i="15"/>
  <c r="K1947" i="15" s="1"/>
  <c r="O1947" i="15" s="1"/>
  <c r="J1946" i="15"/>
  <c r="J1945" i="15"/>
  <c r="J1944" i="15"/>
  <c r="K1944" i="15" s="1"/>
  <c r="O1944" i="15" s="1"/>
  <c r="J1943" i="15"/>
  <c r="K1943" i="15" s="1"/>
  <c r="O1943" i="15" s="1"/>
  <c r="J1942" i="15"/>
  <c r="K1942" i="15" s="1"/>
  <c r="J1941" i="15"/>
  <c r="K1941" i="15" s="1"/>
  <c r="J1940" i="15"/>
  <c r="K1940" i="15" s="1"/>
  <c r="J1939" i="15"/>
  <c r="K1939" i="15" s="1"/>
  <c r="O1939" i="15" s="1"/>
  <c r="J1938" i="15"/>
  <c r="K1938" i="15" s="1"/>
  <c r="J1937" i="15"/>
  <c r="K1937" i="15" s="1"/>
  <c r="O1937" i="15" s="1"/>
  <c r="J1936" i="15"/>
  <c r="J1935" i="15"/>
  <c r="J1934" i="15"/>
  <c r="J1933" i="15"/>
  <c r="J1932" i="15"/>
  <c r="K1932" i="15" s="1"/>
  <c r="J1931" i="15"/>
  <c r="J1930" i="15"/>
  <c r="K1930" i="15" s="1"/>
  <c r="J1929" i="15"/>
  <c r="K1929" i="15" s="1"/>
  <c r="O1929" i="15" s="1"/>
  <c r="J1928" i="15"/>
  <c r="K1928" i="15" s="1"/>
  <c r="J1927" i="15"/>
  <c r="K1927" i="15" s="1"/>
  <c r="O1927" i="15" s="1"/>
  <c r="J1926" i="15"/>
  <c r="K1926" i="15" s="1"/>
  <c r="J1925" i="15"/>
  <c r="K1925" i="15" s="1"/>
  <c r="J1924" i="15"/>
  <c r="J1923" i="15"/>
  <c r="J1922" i="15"/>
  <c r="K1922" i="15" s="1"/>
  <c r="J1921" i="15"/>
  <c r="K1921" i="15" s="1"/>
  <c r="O1921" i="15" s="1"/>
  <c r="J1920" i="15"/>
  <c r="K1920" i="15" s="1"/>
  <c r="J1919" i="15"/>
  <c r="K1919" i="15" s="1"/>
  <c r="O1919" i="15" s="1"/>
  <c r="J1918" i="15"/>
  <c r="K1918" i="15" s="1"/>
  <c r="J1917" i="15"/>
  <c r="K1917" i="15" s="1"/>
  <c r="J1916" i="15"/>
  <c r="K1916" i="15" s="1"/>
  <c r="J1915" i="15"/>
  <c r="K1915" i="15" s="1"/>
  <c r="O1915" i="15" s="1"/>
  <c r="J1914" i="15"/>
  <c r="K1914" i="15" s="1"/>
  <c r="J1913" i="15"/>
  <c r="K1913" i="15" s="1"/>
  <c r="O1913" i="15" s="1"/>
  <c r="J1912" i="15"/>
  <c r="J1911" i="15"/>
  <c r="K1911" i="15" s="1"/>
  <c r="O1911" i="15" s="1"/>
  <c r="J1910" i="15"/>
  <c r="J1909" i="15"/>
  <c r="K1909" i="15" s="1"/>
  <c r="J1908" i="15"/>
  <c r="K1908" i="15" s="1"/>
  <c r="J1907" i="15"/>
  <c r="J1906" i="15"/>
  <c r="K1906" i="15" s="1"/>
  <c r="J1905" i="15"/>
  <c r="K1905" i="15" s="1"/>
  <c r="O1905" i="15" s="1"/>
  <c r="J1904" i="15"/>
  <c r="K1904" i="15" s="1"/>
  <c r="J1903" i="15"/>
  <c r="J1902" i="15"/>
  <c r="K1902" i="15" s="1"/>
  <c r="J1901" i="15"/>
  <c r="K1901" i="15" s="1"/>
  <c r="J1900" i="15"/>
  <c r="K1900" i="15" s="1"/>
  <c r="J1899" i="15"/>
  <c r="K1899" i="15" s="1"/>
  <c r="O1899" i="15" s="1"/>
  <c r="J1898" i="15"/>
  <c r="K1898" i="15" s="1"/>
  <c r="J1897" i="15"/>
  <c r="K1897" i="15" s="1"/>
  <c r="O1897" i="15" s="1"/>
  <c r="J1896" i="15"/>
  <c r="K1896" i="15" s="1"/>
  <c r="J1895" i="15"/>
  <c r="K1895" i="15" s="1"/>
  <c r="O1895" i="15" s="1"/>
  <c r="J1894" i="15"/>
  <c r="K1894" i="15" s="1"/>
  <c r="J1893" i="15"/>
  <c r="J1892" i="15"/>
  <c r="J1891" i="15"/>
  <c r="K1891" i="15" s="1"/>
  <c r="O1891" i="15" s="1"/>
  <c r="J1890" i="15"/>
  <c r="K1890" i="15" s="1"/>
  <c r="J1889" i="15"/>
  <c r="K1889" i="15" s="1"/>
  <c r="O1889" i="15" s="1"/>
  <c r="J1888" i="15"/>
  <c r="K1888" i="15" s="1"/>
  <c r="J1887" i="15"/>
  <c r="K1887" i="15" s="1"/>
  <c r="O1887" i="15" s="1"/>
  <c r="J1886" i="15"/>
  <c r="K1886" i="15" s="1"/>
  <c r="J1885" i="15"/>
  <c r="K1885" i="15" s="1"/>
  <c r="J1884" i="15"/>
  <c r="K1884" i="15" s="1"/>
  <c r="J1883" i="15"/>
  <c r="K1883" i="15" s="1"/>
  <c r="O1883" i="15" s="1"/>
  <c r="J1882" i="15"/>
  <c r="K1882" i="15" s="1"/>
  <c r="J1881" i="15"/>
  <c r="K1881" i="15" s="1"/>
  <c r="O1881" i="15" s="1"/>
  <c r="J1880" i="15"/>
  <c r="K1880" i="15" s="1"/>
  <c r="J1879" i="15"/>
  <c r="K1879" i="15" s="1"/>
  <c r="O1879" i="15" s="1"/>
  <c r="J1878" i="15"/>
  <c r="K1878" i="15" s="1"/>
  <c r="J1877" i="15"/>
  <c r="K1877" i="15" s="1"/>
  <c r="J1876" i="15"/>
  <c r="K1876" i="15" s="1"/>
  <c r="J1875" i="15"/>
  <c r="K1875" i="15" s="1"/>
  <c r="O1875" i="15" s="1"/>
  <c r="J1874" i="15"/>
  <c r="K1874" i="15" s="1"/>
  <c r="J1873" i="15"/>
  <c r="K1873" i="15" s="1"/>
  <c r="O1873" i="15" s="1"/>
  <c r="J1872" i="15"/>
  <c r="K1872" i="15" s="1"/>
  <c r="J1871" i="15"/>
  <c r="K1871" i="15" s="1"/>
  <c r="O1871" i="15" s="1"/>
  <c r="J1870" i="15"/>
  <c r="K1870" i="15" s="1"/>
  <c r="J1869" i="15"/>
  <c r="K1869" i="15" s="1"/>
  <c r="J1868" i="15"/>
  <c r="K1868" i="15" s="1"/>
  <c r="J1867" i="15"/>
  <c r="K1867" i="15" s="1"/>
  <c r="O1867" i="15" s="1"/>
  <c r="J1866" i="15"/>
  <c r="K1866" i="15" s="1"/>
  <c r="J1865" i="15"/>
  <c r="K1865" i="15" s="1"/>
  <c r="O1865" i="15" s="1"/>
  <c r="J1864" i="15"/>
  <c r="K1864" i="15" s="1"/>
  <c r="J1863" i="15"/>
  <c r="K1863" i="15" s="1"/>
  <c r="O1863" i="15" s="1"/>
  <c r="J1862" i="15"/>
  <c r="K1862" i="15" s="1"/>
  <c r="J1861" i="15"/>
  <c r="K1861" i="15" s="1"/>
  <c r="J1860" i="15"/>
  <c r="K1860" i="15" s="1"/>
  <c r="J1859" i="15"/>
  <c r="K1859" i="15" s="1"/>
  <c r="O1859" i="15" s="1"/>
  <c r="J1858" i="15"/>
  <c r="K1858" i="15" s="1"/>
  <c r="J1857" i="15"/>
  <c r="K1857" i="15" s="1"/>
  <c r="O1857" i="15" s="1"/>
  <c r="J1856" i="15"/>
  <c r="K1856" i="15" s="1"/>
  <c r="J1855" i="15"/>
  <c r="K1855" i="15" s="1"/>
  <c r="O1855" i="15" s="1"/>
  <c r="J1854" i="15"/>
  <c r="K1854" i="15" s="1"/>
  <c r="J1853" i="15"/>
  <c r="K1853" i="15" s="1"/>
  <c r="J1852" i="15"/>
  <c r="J1851" i="15"/>
  <c r="K1851" i="15" s="1"/>
  <c r="O1851" i="15" s="1"/>
  <c r="J1850" i="15"/>
  <c r="K1850" i="15" s="1"/>
  <c r="J1849" i="15"/>
  <c r="K1849" i="15" s="1"/>
  <c r="O1849" i="15" s="1"/>
  <c r="J1848" i="15"/>
  <c r="J1847" i="15"/>
  <c r="K1847" i="15" s="1"/>
  <c r="O1847" i="15" s="1"/>
  <c r="J1846" i="15"/>
  <c r="K1846" i="15" s="1"/>
  <c r="J1845" i="15"/>
  <c r="K1845" i="15" s="1"/>
  <c r="J1844" i="15"/>
  <c r="K1844" i="15" s="1"/>
  <c r="J1843" i="15"/>
  <c r="K1843" i="15" s="1"/>
  <c r="O1843" i="15" s="1"/>
  <c r="J1842" i="15"/>
  <c r="K1842" i="15" s="1"/>
  <c r="J1841" i="15"/>
  <c r="K1841" i="15" s="1"/>
  <c r="O1841" i="15" s="1"/>
  <c r="J1840" i="15"/>
  <c r="K1840" i="15" s="1"/>
  <c r="J1839" i="15"/>
  <c r="J1838" i="15"/>
  <c r="K1838" i="15" s="1"/>
  <c r="J1837" i="15"/>
  <c r="J1836" i="15"/>
  <c r="K1836" i="15" s="1"/>
  <c r="J1835" i="15"/>
  <c r="J1834" i="15"/>
  <c r="J1833" i="15"/>
  <c r="J1832" i="15"/>
  <c r="K1832" i="15" s="1"/>
  <c r="J1831" i="15"/>
  <c r="K1831" i="15" s="1"/>
  <c r="O1831" i="15" s="1"/>
  <c r="J1830" i="15"/>
  <c r="J1829" i="15"/>
  <c r="J1828" i="15"/>
  <c r="K1828" i="15" s="1"/>
  <c r="J1827" i="15"/>
  <c r="K1827" i="15" s="1"/>
  <c r="O1827" i="15" s="1"/>
  <c r="J1826" i="15"/>
  <c r="K1826" i="15" s="1"/>
  <c r="J1825" i="15"/>
  <c r="K1825" i="15" s="1"/>
  <c r="O1825" i="15" s="1"/>
  <c r="J1824" i="15"/>
  <c r="K1824" i="15" s="1"/>
  <c r="J1823" i="15"/>
  <c r="K1823" i="15" s="1"/>
  <c r="O1823" i="15" s="1"/>
  <c r="J1822" i="15"/>
  <c r="K1822" i="15" s="1"/>
  <c r="J1821" i="15"/>
  <c r="K1821" i="15" s="1"/>
  <c r="J1820" i="15"/>
  <c r="K1820" i="15" s="1"/>
  <c r="J1819" i="15"/>
  <c r="K1819" i="15" s="1"/>
  <c r="O1819" i="15" s="1"/>
  <c r="J1818" i="15"/>
  <c r="K1818" i="15" s="1"/>
  <c r="J1817" i="15"/>
  <c r="K1817" i="15" s="1"/>
  <c r="O1817" i="15" s="1"/>
  <c r="J1816" i="15"/>
  <c r="K1816" i="15" s="1"/>
  <c r="J1815" i="15"/>
  <c r="K1815" i="15" s="1"/>
  <c r="O1815" i="15" s="1"/>
  <c r="J1814" i="15"/>
  <c r="K1814" i="15" s="1"/>
  <c r="J1813" i="15"/>
  <c r="K1813" i="15" s="1"/>
  <c r="J1812" i="15"/>
  <c r="K1812" i="15" s="1"/>
  <c r="J1811" i="15"/>
  <c r="K1811" i="15" s="1"/>
  <c r="O1811" i="15" s="1"/>
  <c r="J1810" i="15"/>
  <c r="K1810" i="15" s="1"/>
  <c r="J1809" i="15"/>
  <c r="K1809" i="15" s="1"/>
  <c r="O1809" i="15" s="1"/>
  <c r="J1808" i="15"/>
  <c r="K1808" i="15" s="1"/>
  <c r="J1807" i="15"/>
  <c r="K1807" i="15" s="1"/>
  <c r="O1807" i="15" s="1"/>
  <c r="J1806" i="15"/>
  <c r="K1806" i="15" s="1"/>
  <c r="J1805" i="15"/>
  <c r="K1805" i="15" s="1"/>
  <c r="J1804" i="15"/>
  <c r="K1804" i="15" s="1"/>
  <c r="J1803" i="15"/>
  <c r="K1803" i="15" s="1"/>
  <c r="O1803" i="15" s="1"/>
  <c r="J1802" i="15"/>
  <c r="K1802" i="15" s="1"/>
  <c r="J1801" i="15"/>
  <c r="K1801" i="15" s="1"/>
  <c r="O1801" i="15" s="1"/>
  <c r="J1800" i="15"/>
  <c r="K1800" i="15" s="1"/>
  <c r="J1799" i="15"/>
  <c r="K1799" i="15" s="1"/>
  <c r="O1799" i="15" s="1"/>
  <c r="J1798" i="15"/>
  <c r="K1798" i="15" s="1"/>
  <c r="J1797" i="15"/>
  <c r="K1797" i="15" s="1"/>
  <c r="J1796" i="15"/>
  <c r="K1796" i="15" s="1"/>
  <c r="J1795" i="15"/>
  <c r="K1795" i="15" s="1"/>
  <c r="O1795" i="15" s="1"/>
  <c r="J1794" i="15"/>
  <c r="K1794" i="15" s="1"/>
  <c r="J1793" i="15"/>
  <c r="K1793" i="15" s="1"/>
  <c r="O1793" i="15" s="1"/>
  <c r="J1792" i="15"/>
  <c r="K1792" i="15" s="1"/>
  <c r="J1791" i="15"/>
  <c r="K1791" i="15" s="1"/>
  <c r="O1791" i="15" s="1"/>
  <c r="J1790" i="15"/>
  <c r="K1790" i="15" s="1"/>
  <c r="J1789" i="15"/>
  <c r="K1789" i="15" s="1"/>
  <c r="J1788" i="15"/>
  <c r="K1788" i="15" s="1"/>
  <c r="J1787" i="15"/>
  <c r="K1787" i="15" s="1"/>
  <c r="O1787" i="15" s="1"/>
  <c r="J1786" i="15"/>
  <c r="K1786" i="15" s="1"/>
  <c r="J1785" i="15"/>
  <c r="K1785" i="15" s="1"/>
  <c r="O1785" i="15" s="1"/>
  <c r="J1784" i="15"/>
  <c r="K1784" i="15" s="1"/>
  <c r="J1783" i="15"/>
  <c r="K1783" i="15" s="1"/>
  <c r="O1783" i="15" s="1"/>
  <c r="J1782" i="15"/>
  <c r="K1782" i="15" s="1"/>
  <c r="J1781" i="15"/>
  <c r="K1781" i="15" s="1"/>
  <c r="J1780" i="15"/>
  <c r="K1780" i="15" s="1"/>
  <c r="J1779" i="15"/>
  <c r="K1779" i="15" s="1"/>
  <c r="O1779" i="15" s="1"/>
  <c r="J1778" i="15"/>
  <c r="K1778" i="15" s="1"/>
  <c r="J1777" i="15"/>
  <c r="K1777" i="15" s="1"/>
  <c r="O1777" i="15" s="1"/>
  <c r="J1776" i="15"/>
  <c r="K1776" i="15" s="1"/>
  <c r="J1775" i="15"/>
  <c r="K1775" i="15" s="1"/>
  <c r="O1775" i="15" s="1"/>
  <c r="J1774" i="15"/>
  <c r="K1774" i="15" s="1"/>
  <c r="J1773" i="15"/>
  <c r="K1773" i="15" s="1"/>
  <c r="J1772" i="15"/>
  <c r="K1772" i="15" s="1"/>
  <c r="J1771" i="15"/>
  <c r="K1771" i="15" s="1"/>
  <c r="O1771" i="15" s="1"/>
  <c r="J1770" i="15"/>
  <c r="K1770" i="15" s="1"/>
  <c r="J1769" i="15"/>
  <c r="K1769" i="15" s="1"/>
  <c r="O1769" i="15" s="1"/>
  <c r="J1768" i="15"/>
  <c r="K1768" i="15" s="1"/>
  <c r="J1767" i="15"/>
  <c r="K1767" i="15" s="1"/>
  <c r="O1767" i="15" s="1"/>
  <c r="J1766" i="15"/>
  <c r="K1766" i="15" s="1"/>
  <c r="J1765" i="15"/>
  <c r="K1765" i="15" s="1"/>
  <c r="J1764" i="15"/>
  <c r="K1764" i="15" s="1"/>
  <c r="J1763" i="15"/>
  <c r="K1763" i="15" s="1"/>
  <c r="O1763" i="15" s="1"/>
  <c r="J1762" i="15"/>
  <c r="K1762" i="15" s="1"/>
  <c r="J1761" i="15"/>
  <c r="K1761" i="15" s="1"/>
  <c r="O1761" i="15" s="1"/>
  <c r="J1760" i="15"/>
  <c r="K1760" i="15" s="1"/>
  <c r="J1759" i="15"/>
  <c r="K1759" i="15" s="1"/>
  <c r="O1759" i="15" s="1"/>
  <c r="J1758" i="15"/>
  <c r="K1758" i="15" s="1"/>
  <c r="J1757" i="15"/>
  <c r="K1757" i="15" s="1"/>
  <c r="J1756" i="15"/>
  <c r="K1756" i="15" s="1"/>
  <c r="J1755" i="15"/>
  <c r="K1755" i="15" s="1"/>
  <c r="O1755" i="15" s="1"/>
  <c r="J1754" i="15"/>
  <c r="K1754" i="15" s="1"/>
  <c r="J1753" i="15"/>
  <c r="K1753" i="15" s="1"/>
  <c r="O1753" i="15" s="1"/>
  <c r="J1752" i="15"/>
  <c r="K1752" i="15" s="1"/>
  <c r="J1751" i="15"/>
  <c r="K1751" i="15" s="1"/>
  <c r="O1751" i="15" s="1"/>
  <c r="J1750" i="15"/>
  <c r="K1750" i="15" s="1"/>
  <c r="J1749" i="15"/>
  <c r="K1749" i="15" s="1"/>
  <c r="J1748" i="15"/>
  <c r="K1748" i="15" s="1"/>
  <c r="J1747" i="15"/>
  <c r="K1747" i="15" s="1"/>
  <c r="O1747" i="15" s="1"/>
  <c r="J1746" i="15"/>
  <c r="K1746" i="15" s="1"/>
  <c r="J1745" i="15"/>
  <c r="K1745" i="15" s="1"/>
  <c r="O1745" i="15" s="1"/>
  <c r="J1744" i="15"/>
  <c r="K1744" i="15" s="1"/>
  <c r="J1743" i="15"/>
  <c r="K1743" i="15" s="1"/>
  <c r="O1743" i="15" s="1"/>
  <c r="J1742" i="15"/>
  <c r="K1742" i="15" s="1"/>
  <c r="J1741" i="15"/>
  <c r="K1741" i="15" s="1"/>
  <c r="J1740" i="15"/>
  <c r="K1740" i="15" s="1"/>
  <c r="J1739" i="15"/>
  <c r="K1739" i="15" s="1"/>
  <c r="O1739" i="15" s="1"/>
  <c r="J1738" i="15"/>
  <c r="K1738" i="15" s="1"/>
  <c r="J1737" i="15"/>
  <c r="K1737" i="15" s="1"/>
  <c r="O1737" i="15" s="1"/>
  <c r="J1736" i="15"/>
  <c r="K1736" i="15" s="1"/>
  <c r="J1735" i="15"/>
  <c r="K1735" i="15" s="1"/>
  <c r="O1735" i="15" s="1"/>
  <c r="J1734" i="15"/>
  <c r="K1734" i="15" s="1"/>
  <c r="J1733" i="15"/>
  <c r="K1733" i="15" s="1"/>
  <c r="J1732" i="15"/>
  <c r="K1732" i="15" s="1"/>
  <c r="J1731" i="15"/>
  <c r="K1731" i="15" s="1"/>
  <c r="O1731" i="15" s="1"/>
  <c r="J1730" i="15"/>
  <c r="K1730" i="15" s="1"/>
  <c r="L1730" i="15" s="1"/>
  <c r="J1729" i="15"/>
  <c r="K1729" i="15" s="1"/>
  <c r="O1729" i="15" s="1"/>
  <c r="J1728" i="15"/>
  <c r="J1727" i="15"/>
  <c r="K1727" i="15" s="1"/>
  <c r="O1727" i="15" s="1"/>
  <c r="J1726" i="15"/>
  <c r="J1725" i="15"/>
  <c r="K1725" i="15" s="1"/>
  <c r="J1724" i="15"/>
  <c r="K1724" i="15" s="1"/>
  <c r="J1723" i="15"/>
  <c r="K1723" i="15" s="1"/>
  <c r="O1723" i="15" s="1"/>
  <c r="J1722" i="15"/>
  <c r="K1722" i="15" s="1"/>
  <c r="L1722" i="15" s="1"/>
  <c r="J1721" i="15"/>
  <c r="K1721" i="15" s="1"/>
  <c r="O1721" i="15" s="1"/>
  <c r="J1720" i="15"/>
  <c r="K1720" i="15" s="1"/>
  <c r="J1719" i="15"/>
  <c r="K1719" i="15" s="1"/>
  <c r="O1719" i="15" s="1"/>
  <c r="J1718" i="15"/>
  <c r="K1718" i="15" s="1"/>
  <c r="L1718" i="15" s="1"/>
  <c r="J1717" i="15"/>
  <c r="K1717" i="15" s="1"/>
  <c r="J1716" i="15"/>
  <c r="K1716" i="15" s="1"/>
  <c r="J1715" i="15"/>
  <c r="K1715" i="15" s="1"/>
  <c r="O1715" i="15" s="1"/>
  <c r="J1714" i="15"/>
  <c r="K1714" i="15" s="1"/>
  <c r="L1714" i="15" s="1"/>
  <c r="J1713" i="15"/>
  <c r="K1713" i="15" s="1"/>
  <c r="O1713" i="15" s="1"/>
  <c r="J1712" i="15"/>
  <c r="K1712" i="15" s="1"/>
  <c r="J1711" i="15"/>
  <c r="K1711" i="15" s="1"/>
  <c r="O1711" i="15" s="1"/>
  <c r="J1710" i="15"/>
  <c r="K1710" i="15" s="1"/>
  <c r="L1710" i="15" s="1"/>
  <c r="J1709" i="15"/>
  <c r="K1709" i="15" s="1"/>
  <c r="J1708" i="15"/>
  <c r="J1707" i="15"/>
  <c r="J1706" i="15"/>
  <c r="K1706" i="15" s="1"/>
  <c r="L1706" i="15" s="1"/>
  <c r="J1705" i="15"/>
  <c r="K1705" i="15" s="1"/>
  <c r="J1704" i="15"/>
  <c r="K1704" i="15" s="1"/>
  <c r="J1703" i="15"/>
  <c r="K1703" i="15" s="1"/>
  <c r="O1703" i="15" s="1"/>
  <c r="J1702" i="15"/>
  <c r="K1702" i="15" s="1"/>
  <c r="L1702" i="15" s="1"/>
  <c r="J1701" i="15"/>
  <c r="J1700" i="15"/>
  <c r="K1700" i="15" s="1"/>
  <c r="J1699" i="15"/>
  <c r="J1698" i="15"/>
  <c r="K1698" i="15" s="1"/>
  <c r="L1698" i="15" s="1"/>
  <c r="J1697" i="15"/>
  <c r="K1697" i="15" s="1"/>
  <c r="O1697" i="15" s="1"/>
  <c r="J1696" i="15"/>
  <c r="J1695" i="15"/>
  <c r="K1695" i="15" s="1"/>
  <c r="O1695" i="15" s="1"/>
  <c r="J1694" i="15"/>
  <c r="J1693" i="15"/>
  <c r="J1692" i="15"/>
  <c r="J1691" i="15"/>
  <c r="J1690" i="15"/>
  <c r="J1689" i="15"/>
  <c r="J1688" i="15"/>
  <c r="J1687" i="15"/>
  <c r="J1686" i="15"/>
  <c r="K1686" i="15" s="1"/>
  <c r="J1685" i="15"/>
  <c r="K1685" i="15" s="1"/>
  <c r="J1684" i="15"/>
  <c r="K1684" i="15" s="1"/>
  <c r="J1683" i="15"/>
  <c r="K1683" i="15" s="1"/>
  <c r="J1682" i="15"/>
  <c r="J1681" i="15"/>
  <c r="K1681" i="15" s="1"/>
  <c r="O1681" i="15" s="1"/>
  <c r="J1680" i="15"/>
  <c r="K1680" i="15" s="1"/>
  <c r="J1679" i="15"/>
  <c r="K1679" i="15" s="1"/>
  <c r="J1678" i="15"/>
  <c r="K1678" i="15" s="1"/>
  <c r="O1678" i="15" s="1"/>
  <c r="J1677" i="15"/>
  <c r="K1677" i="15" s="1"/>
  <c r="O1677" i="15" s="1"/>
  <c r="J1676" i="15"/>
  <c r="K1676" i="15" s="1"/>
  <c r="J1675" i="15"/>
  <c r="K1675" i="15" s="1"/>
  <c r="J1674" i="15"/>
  <c r="K1674" i="15" s="1"/>
  <c r="J1673" i="15"/>
  <c r="K1673" i="15" s="1"/>
  <c r="O1673" i="15" s="1"/>
  <c r="J1672" i="15"/>
  <c r="K1672" i="15" s="1"/>
  <c r="J1671" i="15"/>
  <c r="K1671" i="15" s="1"/>
  <c r="J1670" i="15"/>
  <c r="K1670" i="15" s="1"/>
  <c r="J1669" i="15"/>
  <c r="K1669" i="15" s="1"/>
  <c r="J1668" i="15"/>
  <c r="K1668" i="15" s="1"/>
  <c r="J1667" i="15"/>
  <c r="K1667" i="15" s="1"/>
  <c r="J1666" i="15"/>
  <c r="K1666" i="15" s="1"/>
  <c r="O1666" i="15" s="1"/>
  <c r="J1665" i="15"/>
  <c r="K1665" i="15" s="1"/>
  <c r="O1665" i="15" s="1"/>
  <c r="J1664" i="15"/>
  <c r="K1664" i="15" s="1"/>
  <c r="J1663" i="15"/>
  <c r="K1663" i="15" s="1"/>
  <c r="J1662" i="15"/>
  <c r="K1662" i="15" s="1"/>
  <c r="O1662" i="15" s="1"/>
  <c r="J1661" i="15"/>
  <c r="K1661" i="15" s="1"/>
  <c r="O1661" i="15" s="1"/>
  <c r="J1660" i="15"/>
  <c r="K1660" i="15" s="1"/>
  <c r="J1659" i="15"/>
  <c r="K1659" i="15" s="1"/>
  <c r="J1658" i="15"/>
  <c r="K1658" i="15" s="1"/>
  <c r="J1657" i="15"/>
  <c r="K1657" i="15" s="1"/>
  <c r="J1656" i="15"/>
  <c r="K1656" i="15" s="1"/>
  <c r="J1655" i="15"/>
  <c r="K1655" i="15" s="1"/>
  <c r="J1654" i="15"/>
  <c r="K1654" i="15" s="1"/>
  <c r="J1653" i="15"/>
  <c r="K1653" i="15" s="1"/>
  <c r="J1652" i="15"/>
  <c r="K1652" i="15" s="1"/>
  <c r="J1651" i="15"/>
  <c r="K1651" i="15" s="1"/>
  <c r="J1650" i="15"/>
  <c r="K1650" i="15" s="1"/>
  <c r="J1649" i="15"/>
  <c r="K1649" i="15" s="1"/>
  <c r="J1648" i="15"/>
  <c r="K1648" i="15" s="1"/>
  <c r="J1647" i="15"/>
  <c r="K1647" i="15" s="1"/>
  <c r="J1646" i="15"/>
  <c r="K1646" i="15" s="1"/>
  <c r="J1645" i="15"/>
  <c r="K1645" i="15" s="1"/>
  <c r="J1644" i="15"/>
  <c r="K1644" i="15" s="1"/>
  <c r="J1643" i="15"/>
  <c r="K1643" i="15" s="1"/>
  <c r="J1642" i="15"/>
  <c r="K1642" i="15" s="1"/>
  <c r="J1641" i="15"/>
  <c r="K1641" i="15" s="1"/>
  <c r="J1640" i="15"/>
  <c r="K1640" i="15" s="1"/>
  <c r="J1639" i="15"/>
  <c r="K1639" i="15" s="1"/>
  <c r="J1638" i="15"/>
  <c r="K1638" i="15" s="1"/>
  <c r="J1637" i="15"/>
  <c r="K1637" i="15" s="1"/>
  <c r="J1636" i="15"/>
  <c r="K1636" i="15" s="1"/>
  <c r="J1635" i="15"/>
  <c r="K1635" i="15" s="1"/>
  <c r="J1634" i="15"/>
  <c r="K1634" i="15" s="1"/>
  <c r="J1633" i="15"/>
  <c r="K1633" i="15" s="1"/>
  <c r="J1632" i="15"/>
  <c r="K1632" i="15" s="1"/>
  <c r="J1631" i="15"/>
  <c r="K1631" i="15" s="1"/>
  <c r="J1630" i="15"/>
  <c r="K1630" i="15" s="1"/>
  <c r="J1629" i="15"/>
  <c r="K1629" i="15" s="1"/>
  <c r="J1628" i="15"/>
  <c r="K1628" i="15" s="1"/>
  <c r="J1627" i="15"/>
  <c r="K1627" i="15" s="1"/>
  <c r="J1626" i="15"/>
  <c r="K1626" i="15" s="1"/>
  <c r="J1625" i="15"/>
  <c r="K1625" i="15" s="1"/>
  <c r="J1624" i="15"/>
  <c r="K1624" i="15" s="1"/>
  <c r="J1623" i="15"/>
  <c r="K1623" i="15" s="1"/>
  <c r="J1622" i="15"/>
  <c r="K1622" i="15" s="1"/>
  <c r="J1621" i="15"/>
  <c r="K1621" i="15" s="1"/>
  <c r="J1620" i="15"/>
  <c r="K1620" i="15" s="1"/>
  <c r="J1619" i="15"/>
  <c r="K1619" i="15" s="1"/>
  <c r="J1618" i="15"/>
  <c r="K1618" i="15" s="1"/>
  <c r="J1617" i="15"/>
  <c r="K1617" i="15" s="1"/>
  <c r="J1616" i="15"/>
  <c r="K1616" i="15" s="1"/>
  <c r="J1615" i="15"/>
  <c r="K1615" i="15" s="1"/>
  <c r="J1614" i="15"/>
  <c r="K1614" i="15" s="1"/>
  <c r="J1613" i="15"/>
  <c r="K1613" i="15" s="1"/>
  <c r="J1612" i="15"/>
  <c r="K1612" i="15" s="1"/>
  <c r="J1611" i="15"/>
  <c r="J1610" i="15"/>
  <c r="J1609" i="15"/>
  <c r="K1609" i="15" s="1"/>
  <c r="J1608" i="15"/>
  <c r="K1608" i="15" s="1"/>
  <c r="J1607" i="15"/>
  <c r="J1606" i="15"/>
  <c r="J1605" i="15"/>
  <c r="K1605" i="15" s="1"/>
  <c r="J1604" i="15"/>
  <c r="K1604" i="15" s="1"/>
  <c r="J1603" i="15"/>
  <c r="K1603" i="15" s="1"/>
  <c r="J1602" i="15"/>
  <c r="K1602" i="15" s="1"/>
  <c r="J1601" i="15"/>
  <c r="K1601" i="15" s="1"/>
  <c r="J1600" i="15"/>
  <c r="K1600" i="15" s="1"/>
  <c r="J1599" i="15"/>
  <c r="K1599" i="15" s="1"/>
  <c r="J1598" i="15"/>
  <c r="K1598" i="15" s="1"/>
  <c r="J1597" i="15"/>
  <c r="K1597" i="15" s="1"/>
  <c r="J1596" i="15"/>
  <c r="K1596" i="15" s="1"/>
  <c r="J1595" i="15"/>
  <c r="K1595" i="15" s="1"/>
  <c r="J1594" i="15"/>
  <c r="K1594" i="15" s="1"/>
  <c r="O1594" i="15" s="1"/>
  <c r="J1593" i="15"/>
  <c r="K1593" i="15" s="1"/>
  <c r="J1592" i="15"/>
  <c r="K1592" i="15" s="1"/>
  <c r="O1592" i="15" s="1"/>
  <c r="J1591" i="15"/>
  <c r="K1591" i="15" s="1"/>
  <c r="J1590" i="15"/>
  <c r="K1590" i="15" s="1"/>
  <c r="O1590" i="15" s="1"/>
  <c r="J1589" i="15"/>
  <c r="K1589" i="15" s="1"/>
  <c r="L1589" i="15" s="1"/>
  <c r="J1588" i="15"/>
  <c r="K1588" i="15" s="1"/>
  <c r="O1588" i="15" s="1"/>
  <c r="J1587" i="15"/>
  <c r="K1587" i="15" s="1"/>
  <c r="J1586" i="15"/>
  <c r="K1586" i="15" s="1"/>
  <c r="O1586" i="15" s="1"/>
  <c r="J1585" i="15"/>
  <c r="K1585" i="15" s="1"/>
  <c r="L1585" i="15" s="1"/>
  <c r="J1584" i="15"/>
  <c r="K1584" i="15" s="1"/>
  <c r="O1584" i="15" s="1"/>
  <c r="J1583" i="15"/>
  <c r="K1583" i="15" s="1"/>
  <c r="J1582" i="15"/>
  <c r="K1582" i="15" s="1"/>
  <c r="O1582" i="15" s="1"/>
  <c r="J1581" i="15"/>
  <c r="K1581" i="15" s="1"/>
  <c r="L1581" i="15" s="1"/>
  <c r="J1580" i="15"/>
  <c r="K1580" i="15" s="1"/>
  <c r="O1580" i="15" s="1"/>
  <c r="J1579" i="15"/>
  <c r="K1579" i="15" s="1"/>
  <c r="J1578" i="15"/>
  <c r="K1578" i="15" s="1"/>
  <c r="O1578" i="15" s="1"/>
  <c r="J1577" i="15"/>
  <c r="K1577" i="15" s="1"/>
  <c r="J1576" i="15"/>
  <c r="K1576" i="15" s="1"/>
  <c r="O1576" i="15" s="1"/>
  <c r="J1575" i="15"/>
  <c r="K1575" i="15" s="1"/>
  <c r="J1574" i="15"/>
  <c r="K1574" i="15" s="1"/>
  <c r="O1574" i="15" s="1"/>
  <c r="J1573" i="15"/>
  <c r="K1573" i="15" s="1"/>
  <c r="L1573" i="15" s="1"/>
  <c r="J1572" i="15"/>
  <c r="K1572" i="15" s="1"/>
  <c r="O1572" i="15" s="1"/>
  <c r="J1571" i="15"/>
  <c r="K1571" i="15" s="1"/>
  <c r="J1570" i="15"/>
  <c r="K1570" i="15" s="1"/>
  <c r="O1570" i="15" s="1"/>
  <c r="J1569" i="15"/>
  <c r="K1569" i="15" s="1"/>
  <c r="L1569" i="15" s="1"/>
  <c r="J1568" i="15"/>
  <c r="K1568" i="15" s="1"/>
  <c r="O1568" i="15" s="1"/>
  <c r="J1567" i="15"/>
  <c r="K1567" i="15" s="1"/>
  <c r="J1566" i="15"/>
  <c r="K1566" i="15" s="1"/>
  <c r="O1566" i="15" s="1"/>
  <c r="J1565" i="15"/>
  <c r="K1565" i="15" s="1"/>
  <c r="L1565" i="15" s="1"/>
  <c r="J1564" i="15"/>
  <c r="K1564" i="15" s="1"/>
  <c r="O1564" i="15" s="1"/>
  <c r="J1563" i="15"/>
  <c r="K1563" i="15" s="1"/>
  <c r="J1562" i="15"/>
  <c r="K1562" i="15" s="1"/>
  <c r="O1562" i="15" s="1"/>
  <c r="J1561" i="15"/>
  <c r="K1561" i="15" s="1"/>
  <c r="J1560" i="15"/>
  <c r="K1560" i="15" s="1"/>
  <c r="O1560" i="15" s="1"/>
  <c r="J1559" i="15"/>
  <c r="K1559" i="15" s="1"/>
  <c r="J1558" i="15"/>
  <c r="K1558" i="15" s="1"/>
  <c r="O1558" i="15" s="1"/>
  <c r="J1557" i="15"/>
  <c r="K1557" i="15" s="1"/>
  <c r="L1557" i="15" s="1"/>
  <c r="J1556" i="15"/>
  <c r="J1555" i="15"/>
  <c r="K1555" i="15" s="1"/>
  <c r="J1554" i="15"/>
  <c r="J1553" i="15"/>
  <c r="K1553" i="15" s="1"/>
  <c r="L1553" i="15" s="1"/>
  <c r="J1552" i="15"/>
  <c r="K1552" i="15" s="1"/>
  <c r="O1552" i="15" s="1"/>
  <c r="J1551" i="15"/>
  <c r="K1551" i="15" s="1"/>
  <c r="J1550" i="15"/>
  <c r="K1550" i="15" s="1"/>
  <c r="O1550" i="15" s="1"/>
  <c r="J1549" i="15"/>
  <c r="K1549" i="15" s="1"/>
  <c r="L1549" i="15" s="1"/>
  <c r="J1548" i="15"/>
  <c r="K1548" i="15" s="1"/>
  <c r="O1548" i="15" s="1"/>
  <c r="J1547" i="15"/>
  <c r="K1547" i="15" s="1"/>
  <c r="J1546" i="15"/>
  <c r="J1545" i="15"/>
  <c r="K1545" i="15" s="1"/>
  <c r="J1544" i="15"/>
  <c r="K1544" i="15" s="1"/>
  <c r="O1544" i="15" s="1"/>
  <c r="J1543" i="15"/>
  <c r="K1543" i="15" s="1"/>
  <c r="J1542" i="15"/>
  <c r="K1542" i="15" s="1"/>
  <c r="O1542" i="15" s="1"/>
  <c r="J1541" i="15"/>
  <c r="J1540" i="15"/>
  <c r="J1539" i="15"/>
  <c r="K1539" i="15" s="1"/>
  <c r="J1538" i="15"/>
  <c r="K1538" i="15" s="1"/>
  <c r="O1538" i="15" s="1"/>
  <c r="J1537" i="15"/>
  <c r="K1537" i="15" s="1"/>
  <c r="L1537" i="15" s="1"/>
  <c r="J1536" i="15"/>
  <c r="K1536" i="15" s="1"/>
  <c r="O1536" i="15" s="1"/>
  <c r="J1535" i="15"/>
  <c r="K1535" i="15" s="1"/>
  <c r="J1534" i="15"/>
  <c r="K1534" i="15" s="1"/>
  <c r="O1534" i="15" s="1"/>
  <c r="J1533" i="15"/>
  <c r="K1533" i="15" s="1"/>
  <c r="L1533" i="15" s="1"/>
  <c r="J1532" i="15"/>
  <c r="J1531" i="15"/>
  <c r="K1531" i="15" s="1"/>
  <c r="J1530" i="15"/>
  <c r="K1530" i="15" s="1"/>
  <c r="O1530" i="15" s="1"/>
  <c r="J1529" i="15"/>
  <c r="K1529" i="15" s="1"/>
  <c r="J1528" i="15"/>
  <c r="K1528" i="15" s="1"/>
  <c r="O1528" i="15" s="1"/>
  <c r="J1527" i="15"/>
  <c r="J1526" i="15"/>
  <c r="J1525" i="15"/>
  <c r="K1525" i="15" s="1"/>
  <c r="L1525" i="15" s="1"/>
  <c r="J1524" i="15"/>
  <c r="K1524" i="15" s="1"/>
  <c r="O1524" i="15" s="1"/>
  <c r="J1523" i="15"/>
  <c r="K1523" i="15" s="1"/>
  <c r="L1523" i="15" s="1"/>
  <c r="J1522" i="15"/>
  <c r="K1522" i="15" s="1"/>
  <c r="O1522" i="15" s="1"/>
  <c r="J1521" i="15"/>
  <c r="K1521" i="15" s="1"/>
  <c r="J1520" i="15"/>
  <c r="K1520" i="15" s="1"/>
  <c r="O1520" i="15" s="1"/>
  <c r="J1519" i="15"/>
  <c r="K1519" i="15" s="1"/>
  <c r="J1518" i="15"/>
  <c r="K1518" i="15" s="1"/>
  <c r="O1518" i="15" s="1"/>
  <c r="J1517" i="15"/>
  <c r="K1517" i="15" s="1"/>
  <c r="L1517" i="15" s="1"/>
  <c r="J1516" i="15"/>
  <c r="K1516" i="15" s="1"/>
  <c r="O1516" i="15" s="1"/>
  <c r="J1515" i="15"/>
  <c r="K1515" i="15" s="1"/>
  <c r="J1514" i="15"/>
  <c r="K1514" i="15" s="1"/>
  <c r="O1514" i="15" s="1"/>
  <c r="J1513" i="15"/>
  <c r="K1513" i="15" s="1"/>
  <c r="L1513" i="15" s="1"/>
  <c r="J1512" i="15"/>
  <c r="J1511" i="15"/>
  <c r="J1510" i="15"/>
  <c r="K1510" i="15" s="1"/>
  <c r="O1510" i="15" s="1"/>
  <c r="J1509" i="15"/>
  <c r="K1509" i="15" s="1"/>
  <c r="L1509" i="15" s="1"/>
  <c r="J1508" i="15"/>
  <c r="K1508" i="15" s="1"/>
  <c r="O1508" i="15" s="1"/>
  <c r="J1507" i="15"/>
  <c r="K1507" i="15" s="1"/>
  <c r="J1506" i="15"/>
  <c r="J1505" i="15"/>
  <c r="K1505" i="15" s="1"/>
  <c r="J1504" i="15"/>
  <c r="K1504" i="15" s="1"/>
  <c r="O1504" i="15" s="1"/>
  <c r="J1503" i="15"/>
  <c r="K1503" i="15" s="1"/>
  <c r="J1502" i="15"/>
  <c r="J1501" i="15"/>
  <c r="K1501" i="15" s="1"/>
  <c r="L1501" i="15" s="1"/>
  <c r="J1500" i="15"/>
  <c r="K1500" i="15" s="1"/>
  <c r="O1500" i="15" s="1"/>
  <c r="J1499" i="15"/>
  <c r="K1499" i="15" s="1"/>
  <c r="J1498" i="15"/>
  <c r="K1498" i="15" s="1"/>
  <c r="O1498" i="15" s="1"/>
  <c r="J1497" i="15"/>
  <c r="K1497" i="15" s="1"/>
  <c r="L1497" i="15" s="1"/>
  <c r="J1496" i="15"/>
  <c r="K1496" i="15" s="1"/>
  <c r="O1496" i="15" s="1"/>
  <c r="J1495" i="15"/>
  <c r="K1495" i="15" s="1"/>
  <c r="J1494" i="15"/>
  <c r="K1494" i="15" s="1"/>
  <c r="O1494" i="15" s="1"/>
  <c r="J1493" i="15"/>
  <c r="K1493" i="15" s="1"/>
  <c r="L1493" i="15" s="1"/>
  <c r="J1492" i="15"/>
  <c r="K1492" i="15" s="1"/>
  <c r="O1492" i="15" s="1"/>
  <c r="J1491" i="15"/>
  <c r="K1491" i="15" s="1"/>
  <c r="L1491" i="15" s="1"/>
  <c r="J1490" i="15"/>
  <c r="K1490" i="15" s="1"/>
  <c r="O1490" i="15" s="1"/>
  <c r="J1489" i="15"/>
  <c r="K1489" i="15" s="1"/>
  <c r="J1488" i="15"/>
  <c r="K1488" i="15" s="1"/>
  <c r="O1488" i="15" s="1"/>
  <c r="J1487" i="15"/>
  <c r="K1487" i="15" s="1"/>
  <c r="J1486" i="15"/>
  <c r="K1486" i="15" s="1"/>
  <c r="O1486" i="15" s="1"/>
  <c r="J1485" i="15"/>
  <c r="K1485" i="15" s="1"/>
  <c r="L1485" i="15" s="1"/>
  <c r="J1484" i="15"/>
  <c r="K1484" i="15" s="1"/>
  <c r="O1484" i="15" s="1"/>
  <c r="J1483" i="15"/>
  <c r="K1483" i="15" s="1"/>
  <c r="J1482" i="15"/>
  <c r="K1482" i="15" s="1"/>
  <c r="O1482" i="15" s="1"/>
  <c r="J1481" i="15"/>
  <c r="K1481" i="15" s="1"/>
  <c r="J1480" i="15"/>
  <c r="K1480" i="15" s="1"/>
  <c r="O1480" i="15" s="1"/>
  <c r="J1479" i="15"/>
  <c r="K1479" i="15" s="1"/>
  <c r="J1478" i="15"/>
  <c r="K1478" i="15" s="1"/>
  <c r="O1478" i="15" s="1"/>
  <c r="J1477" i="15"/>
  <c r="K1477" i="15" s="1"/>
  <c r="L1477" i="15" s="1"/>
  <c r="J1476" i="15"/>
  <c r="K1476" i="15" s="1"/>
  <c r="O1476" i="15" s="1"/>
  <c r="J1475" i="15"/>
  <c r="K1475" i="15" s="1"/>
  <c r="L1475" i="15" s="1"/>
  <c r="J1474" i="15"/>
  <c r="K1474" i="15" s="1"/>
  <c r="O1474" i="15" s="1"/>
  <c r="J1473" i="15"/>
  <c r="K1473" i="15" s="1"/>
  <c r="J1472" i="15"/>
  <c r="K1472" i="15" s="1"/>
  <c r="O1472" i="15" s="1"/>
  <c r="J1471" i="15"/>
  <c r="K1471" i="15" s="1"/>
  <c r="J1470" i="15"/>
  <c r="K1470" i="15" s="1"/>
  <c r="O1470" i="15" s="1"/>
  <c r="J1469" i="15"/>
  <c r="K1469" i="15" s="1"/>
  <c r="L1469" i="15" s="1"/>
  <c r="J1468" i="15"/>
  <c r="K1468" i="15" s="1"/>
  <c r="O1468" i="15" s="1"/>
  <c r="J1467" i="15"/>
  <c r="K1467" i="15" s="1"/>
  <c r="J1466" i="15"/>
  <c r="K1466" i="15" s="1"/>
  <c r="O1466" i="15" s="1"/>
  <c r="J1465" i="15"/>
  <c r="K1465" i="15" s="1"/>
  <c r="J1464" i="15"/>
  <c r="K1464" i="15" s="1"/>
  <c r="O1464" i="15" s="1"/>
  <c r="J1463" i="15"/>
  <c r="K1463" i="15" s="1"/>
  <c r="J1462" i="15"/>
  <c r="K1462" i="15" s="1"/>
  <c r="O1462" i="15" s="1"/>
  <c r="J1461" i="15"/>
  <c r="K1461" i="15" s="1"/>
  <c r="L1461" i="15" s="1"/>
  <c r="J1460" i="15"/>
  <c r="K1460" i="15" s="1"/>
  <c r="O1460" i="15" s="1"/>
  <c r="J1459" i="15"/>
  <c r="K1459" i="15" s="1"/>
  <c r="L1459" i="15" s="1"/>
  <c r="J1458" i="15"/>
  <c r="K1458" i="15" s="1"/>
  <c r="O1458" i="15" s="1"/>
  <c r="J1457" i="15"/>
  <c r="K1457" i="15" s="1"/>
  <c r="J1456" i="15"/>
  <c r="K1456" i="15" s="1"/>
  <c r="O1456" i="15" s="1"/>
  <c r="J1455" i="15"/>
  <c r="K1455" i="15" s="1"/>
  <c r="J1454" i="15"/>
  <c r="K1454" i="15" s="1"/>
  <c r="O1454" i="15" s="1"/>
  <c r="J1453" i="15"/>
  <c r="K1453" i="15" s="1"/>
  <c r="L1453" i="15" s="1"/>
  <c r="J1452" i="15"/>
  <c r="K1452" i="15" s="1"/>
  <c r="O1452" i="15" s="1"/>
  <c r="J1451" i="15"/>
  <c r="K1451" i="15" s="1"/>
  <c r="L1451" i="15" s="1"/>
  <c r="J1450" i="15"/>
  <c r="K1450" i="15" s="1"/>
  <c r="O1450" i="15" s="1"/>
  <c r="J1449" i="15"/>
  <c r="K1449" i="15" s="1"/>
  <c r="J1448" i="15"/>
  <c r="K1448" i="15" s="1"/>
  <c r="O1448" i="15" s="1"/>
  <c r="J1447" i="15"/>
  <c r="J1446" i="15"/>
  <c r="K1446" i="15" s="1"/>
  <c r="O1446" i="15" s="1"/>
  <c r="J1445" i="15"/>
  <c r="K1445" i="15" s="1"/>
  <c r="L1445" i="15" s="1"/>
  <c r="J1444" i="15"/>
  <c r="K1444" i="15" s="1"/>
  <c r="O1444" i="15" s="1"/>
  <c r="J1443" i="15"/>
  <c r="K1443" i="15" s="1"/>
  <c r="L1443" i="15" s="1"/>
  <c r="J1442" i="15"/>
  <c r="K1442" i="15" s="1"/>
  <c r="O1442" i="15" s="1"/>
  <c r="J1441" i="15"/>
  <c r="K1441" i="15" s="1"/>
  <c r="J1440" i="15"/>
  <c r="K1440" i="15" s="1"/>
  <c r="O1440" i="15" s="1"/>
  <c r="J1439" i="15"/>
  <c r="K1439" i="15" s="1"/>
  <c r="J1438" i="15"/>
  <c r="K1438" i="15" s="1"/>
  <c r="O1438" i="15" s="1"/>
  <c r="J1437" i="15"/>
  <c r="K1437" i="15" s="1"/>
  <c r="L1437" i="15" s="1"/>
  <c r="J1436" i="15"/>
  <c r="K1436" i="15" s="1"/>
  <c r="O1436" i="15" s="1"/>
  <c r="J1435" i="15"/>
  <c r="K1435" i="15" s="1"/>
  <c r="L1435" i="15" s="1"/>
  <c r="J1434" i="15"/>
  <c r="K1434" i="15" s="1"/>
  <c r="O1434" i="15" s="1"/>
  <c r="J1433" i="15"/>
  <c r="K1433" i="15" s="1"/>
  <c r="J1432" i="15"/>
  <c r="K1432" i="15" s="1"/>
  <c r="O1432" i="15" s="1"/>
  <c r="J1431" i="15"/>
  <c r="K1431" i="15" s="1"/>
  <c r="J1430" i="15"/>
  <c r="K1430" i="15" s="1"/>
  <c r="O1430" i="15" s="1"/>
  <c r="J1429" i="15"/>
  <c r="K1429" i="15" s="1"/>
  <c r="L1429" i="15" s="1"/>
  <c r="J1428" i="15"/>
  <c r="K1428" i="15" s="1"/>
  <c r="O1428" i="15" s="1"/>
  <c r="J1427" i="15"/>
  <c r="K1427" i="15" s="1"/>
  <c r="L1427" i="15" s="1"/>
  <c r="J1426" i="15"/>
  <c r="K1426" i="15" s="1"/>
  <c r="O1426" i="15" s="1"/>
  <c r="J1425" i="15"/>
  <c r="K1425" i="15" s="1"/>
  <c r="J1424" i="15"/>
  <c r="K1424" i="15" s="1"/>
  <c r="O1424" i="15" s="1"/>
  <c r="J1423" i="15"/>
  <c r="K1423" i="15" s="1"/>
  <c r="J1422" i="15"/>
  <c r="K1422" i="15" s="1"/>
  <c r="O1422" i="15" s="1"/>
  <c r="J1421" i="15"/>
  <c r="K1421" i="15" s="1"/>
  <c r="L1421" i="15" s="1"/>
  <c r="J1420" i="15"/>
  <c r="K1420" i="15" s="1"/>
  <c r="O1420" i="15" s="1"/>
  <c r="J1419" i="15"/>
  <c r="K1419" i="15" s="1"/>
  <c r="L1419" i="15" s="1"/>
  <c r="J1418" i="15"/>
  <c r="K1418" i="15" s="1"/>
  <c r="O1418" i="15" s="1"/>
  <c r="J1417" i="15"/>
  <c r="K1417" i="15" s="1"/>
  <c r="J1416" i="15"/>
  <c r="K1416" i="15" s="1"/>
  <c r="O1416" i="15" s="1"/>
  <c r="J1415" i="15"/>
  <c r="K1415" i="15" s="1"/>
  <c r="J1414" i="15"/>
  <c r="K1414" i="15" s="1"/>
  <c r="O1414" i="15" s="1"/>
  <c r="J1413" i="15"/>
  <c r="K1413" i="15" s="1"/>
  <c r="L1413" i="15" s="1"/>
  <c r="J1412" i="15"/>
  <c r="K1412" i="15" s="1"/>
  <c r="O1412" i="15" s="1"/>
  <c r="J1411" i="15"/>
  <c r="K1411" i="15" s="1"/>
  <c r="L1411" i="15" s="1"/>
  <c r="J1410" i="15"/>
  <c r="K1410" i="15" s="1"/>
  <c r="O1410" i="15" s="1"/>
  <c r="J1409" i="15"/>
  <c r="K1409" i="15" s="1"/>
  <c r="J1408" i="15"/>
  <c r="K1408" i="15" s="1"/>
  <c r="O1408" i="15" s="1"/>
  <c r="J1407" i="15"/>
  <c r="K1407" i="15" s="1"/>
  <c r="J1406" i="15"/>
  <c r="K1406" i="15" s="1"/>
  <c r="O1406" i="15" s="1"/>
  <c r="J1405" i="15"/>
  <c r="K1405" i="15" s="1"/>
  <c r="L1405" i="15" s="1"/>
  <c r="J1404" i="15"/>
  <c r="K1404" i="15" s="1"/>
  <c r="O1404" i="15" s="1"/>
  <c r="J1403" i="15"/>
  <c r="K1403" i="15" s="1"/>
  <c r="J1402" i="15"/>
  <c r="K1402" i="15" s="1"/>
  <c r="O1402" i="15" s="1"/>
  <c r="J1401" i="15"/>
  <c r="K1401" i="15" s="1"/>
  <c r="J1400" i="15"/>
  <c r="K1400" i="15" s="1"/>
  <c r="O1400" i="15" s="1"/>
  <c r="J1399" i="15"/>
  <c r="K1399" i="15" s="1"/>
  <c r="J1398" i="15"/>
  <c r="K1398" i="15" s="1"/>
  <c r="O1398" i="15" s="1"/>
  <c r="J1397" i="15"/>
  <c r="K1397" i="15" s="1"/>
  <c r="L1397" i="15" s="1"/>
  <c r="J1396" i="15"/>
  <c r="K1396" i="15" s="1"/>
  <c r="O1396" i="15" s="1"/>
  <c r="J1395" i="15"/>
  <c r="K1395" i="15" s="1"/>
  <c r="L1395" i="15" s="1"/>
  <c r="J1394" i="15"/>
  <c r="K1394" i="15" s="1"/>
  <c r="O1394" i="15" s="1"/>
  <c r="J1393" i="15"/>
  <c r="K1393" i="15" s="1"/>
  <c r="J1392" i="15"/>
  <c r="K1392" i="15" s="1"/>
  <c r="O1392" i="15" s="1"/>
  <c r="J1391" i="15"/>
  <c r="K1391" i="15" s="1"/>
  <c r="J1390" i="15"/>
  <c r="K1390" i="15" s="1"/>
  <c r="O1390" i="15" s="1"/>
  <c r="J1389" i="15"/>
  <c r="K1389" i="15" s="1"/>
  <c r="L1389" i="15" s="1"/>
  <c r="J1388" i="15"/>
  <c r="K1388" i="15" s="1"/>
  <c r="O1388" i="15" s="1"/>
  <c r="J1387" i="15"/>
  <c r="K1387" i="15" s="1"/>
  <c r="J1386" i="15"/>
  <c r="K1386" i="15" s="1"/>
  <c r="O1386" i="15" s="1"/>
  <c r="J1385" i="15"/>
  <c r="K1385" i="15" s="1"/>
  <c r="J1384" i="15"/>
  <c r="K1384" i="15" s="1"/>
  <c r="O1384" i="15" s="1"/>
  <c r="J1383" i="15"/>
  <c r="K1383" i="15" s="1"/>
  <c r="J1382" i="15"/>
  <c r="K1382" i="15" s="1"/>
  <c r="O1382" i="15" s="1"/>
  <c r="J1381" i="15"/>
  <c r="K1381" i="15" s="1"/>
  <c r="L1381" i="15" s="1"/>
  <c r="J1380" i="15"/>
  <c r="K1380" i="15" s="1"/>
  <c r="O1380" i="15" s="1"/>
  <c r="J1379" i="15"/>
  <c r="K1379" i="15" s="1"/>
  <c r="L1379" i="15" s="1"/>
  <c r="J1378" i="15"/>
  <c r="K1378" i="15" s="1"/>
  <c r="O1378" i="15" s="1"/>
  <c r="J1377" i="15"/>
  <c r="K1377" i="15" s="1"/>
  <c r="J1376" i="15"/>
  <c r="K1376" i="15" s="1"/>
  <c r="O1376" i="15" s="1"/>
  <c r="J1375" i="15"/>
  <c r="K1375" i="15" s="1"/>
  <c r="J1374" i="15"/>
  <c r="K1374" i="15" s="1"/>
  <c r="O1374" i="15" s="1"/>
  <c r="J1373" i="15"/>
  <c r="K1373" i="15" s="1"/>
  <c r="L1373" i="15" s="1"/>
  <c r="J1372" i="15"/>
  <c r="K1372" i="15" s="1"/>
  <c r="O1372" i="15" s="1"/>
  <c r="J1371" i="15"/>
  <c r="K1371" i="15" s="1"/>
  <c r="L1371" i="15" s="1"/>
  <c r="J1370" i="15"/>
  <c r="K1370" i="15" s="1"/>
  <c r="O1370" i="15" s="1"/>
  <c r="J1369" i="15"/>
  <c r="K1369" i="15" s="1"/>
  <c r="J1368" i="15"/>
  <c r="K1368" i="15" s="1"/>
  <c r="O1368" i="15" s="1"/>
  <c r="J1367" i="15"/>
  <c r="K1367" i="15" s="1"/>
  <c r="J1366" i="15"/>
  <c r="K1366" i="15" s="1"/>
  <c r="O1366" i="15" s="1"/>
  <c r="J1365" i="15"/>
  <c r="K1365" i="15" s="1"/>
  <c r="L1365" i="15" s="1"/>
  <c r="J1364" i="15"/>
  <c r="K1364" i="15" s="1"/>
  <c r="O1364" i="15" s="1"/>
  <c r="J1363" i="15"/>
  <c r="K1363" i="15" s="1"/>
  <c r="L1363" i="15" s="1"/>
  <c r="J1362" i="15"/>
  <c r="K1362" i="15" s="1"/>
  <c r="O1362" i="15" s="1"/>
  <c r="J1361" i="15"/>
  <c r="K1361" i="15" s="1"/>
  <c r="J1360" i="15"/>
  <c r="K1360" i="15" s="1"/>
  <c r="O1360" i="15" s="1"/>
  <c r="J1359" i="15"/>
  <c r="K1359" i="15" s="1"/>
  <c r="J1358" i="15"/>
  <c r="K1358" i="15" s="1"/>
  <c r="O1358" i="15" s="1"/>
  <c r="J1357" i="15"/>
  <c r="K1357" i="15" s="1"/>
  <c r="L1357" i="15" s="1"/>
  <c r="J1356" i="15"/>
  <c r="K1356" i="15" s="1"/>
  <c r="O1356" i="15" s="1"/>
  <c r="J1355" i="15"/>
  <c r="K1355" i="15" s="1"/>
  <c r="L1355" i="15" s="1"/>
  <c r="J1354" i="15"/>
  <c r="K1354" i="15" s="1"/>
  <c r="O1354" i="15" s="1"/>
  <c r="J1353" i="15"/>
  <c r="K1353" i="15" s="1"/>
  <c r="J1352" i="15"/>
  <c r="K1352" i="15" s="1"/>
  <c r="O1352" i="15" s="1"/>
  <c r="J1351" i="15"/>
  <c r="K1351" i="15" s="1"/>
  <c r="J1350" i="15"/>
  <c r="K1350" i="15" s="1"/>
  <c r="O1350" i="15" s="1"/>
  <c r="J1349" i="15"/>
  <c r="K1349" i="15" s="1"/>
  <c r="L1349" i="15" s="1"/>
  <c r="J1348" i="15"/>
  <c r="K1348" i="15" s="1"/>
  <c r="O1348" i="15" s="1"/>
  <c r="J1347" i="15"/>
  <c r="K1347" i="15" s="1"/>
  <c r="L1347" i="15" s="1"/>
  <c r="J1346" i="15"/>
  <c r="K1346" i="15" s="1"/>
  <c r="O1346" i="15" s="1"/>
  <c r="J1345" i="15"/>
  <c r="K1345" i="15" s="1"/>
  <c r="J1344" i="15"/>
  <c r="K1344" i="15" s="1"/>
  <c r="O1344" i="15" s="1"/>
  <c r="J1343" i="15"/>
  <c r="K1343" i="15" s="1"/>
  <c r="J1342" i="15"/>
  <c r="K1342" i="15" s="1"/>
  <c r="O1342" i="15" s="1"/>
  <c r="J1341" i="15"/>
  <c r="K1341" i="15" s="1"/>
  <c r="L1341" i="15" s="1"/>
  <c r="J1340" i="15"/>
  <c r="K1340" i="15" s="1"/>
  <c r="O1340" i="15" s="1"/>
  <c r="J1339" i="15"/>
  <c r="K1339" i="15" s="1"/>
  <c r="J1338" i="15"/>
  <c r="K1338" i="15" s="1"/>
  <c r="O1338" i="15" s="1"/>
  <c r="J1337" i="15"/>
  <c r="K1337" i="15" s="1"/>
  <c r="J1336" i="15"/>
  <c r="K1336" i="15" s="1"/>
  <c r="O1336" i="15" s="1"/>
  <c r="J1335" i="15"/>
  <c r="K1335" i="15" s="1"/>
  <c r="J1334" i="15"/>
  <c r="K1334" i="15" s="1"/>
  <c r="O1334" i="15" s="1"/>
  <c r="J1333" i="15"/>
  <c r="K1333" i="15" s="1"/>
  <c r="L1333" i="15" s="1"/>
  <c r="J1332" i="15"/>
  <c r="J1331" i="15"/>
  <c r="J1330" i="15"/>
  <c r="J1329" i="15"/>
  <c r="J1328" i="15"/>
  <c r="J1327" i="15"/>
  <c r="K1327" i="15" s="1"/>
  <c r="J1326" i="15"/>
  <c r="K1326" i="15" s="1"/>
  <c r="O1326" i="15" s="1"/>
  <c r="J1325" i="15"/>
  <c r="K1325" i="15" s="1"/>
  <c r="L1325" i="15" s="1"/>
  <c r="J1324" i="15"/>
  <c r="K1324" i="15" s="1"/>
  <c r="O1324" i="15" s="1"/>
  <c r="J1323" i="15"/>
  <c r="K1323" i="15" s="1"/>
  <c r="L1323" i="15" s="1"/>
  <c r="J1322" i="15"/>
  <c r="K1322" i="15" s="1"/>
  <c r="O1322" i="15" s="1"/>
  <c r="J1321" i="15"/>
  <c r="J1320" i="15"/>
  <c r="J1319" i="15"/>
  <c r="J1318" i="15"/>
  <c r="K1318" i="15" s="1"/>
  <c r="O1318" i="15" s="1"/>
  <c r="J1317" i="15"/>
  <c r="K1317" i="15" s="1"/>
  <c r="L1317" i="15" s="1"/>
  <c r="J1316" i="15"/>
  <c r="K1316" i="15" s="1"/>
  <c r="O1316" i="15" s="1"/>
  <c r="J1315" i="15"/>
  <c r="K1315" i="15" s="1"/>
  <c r="L1315" i="15" s="1"/>
  <c r="J1314" i="15"/>
  <c r="K1314" i="15" s="1"/>
  <c r="O1314" i="15" s="1"/>
  <c r="J1313" i="15"/>
  <c r="K1313" i="15" s="1"/>
  <c r="J1312" i="15"/>
  <c r="K1312" i="15" s="1"/>
  <c r="O1312" i="15" s="1"/>
  <c r="J1311" i="15"/>
  <c r="K1311" i="15" s="1"/>
  <c r="J1310" i="15"/>
  <c r="J1309" i="15"/>
  <c r="J1308" i="15"/>
  <c r="K1308" i="15" s="1"/>
  <c r="O1308" i="15" s="1"/>
  <c r="J1307" i="15"/>
  <c r="K1307" i="15" s="1"/>
  <c r="L1307" i="15" s="1"/>
  <c r="J1306" i="15"/>
  <c r="K1306" i="15" s="1"/>
  <c r="O1306" i="15" s="1"/>
  <c r="J1305" i="15"/>
  <c r="K1305" i="15" s="1"/>
  <c r="J1304" i="15"/>
  <c r="K1304" i="15" s="1"/>
  <c r="O1304" i="15" s="1"/>
  <c r="J1303" i="15"/>
  <c r="K1303" i="15" s="1"/>
  <c r="J1302" i="15"/>
  <c r="K1302" i="15" s="1"/>
  <c r="O1302" i="15" s="1"/>
  <c r="J1301" i="15"/>
  <c r="K1301" i="15" s="1"/>
  <c r="L1301" i="15" s="1"/>
  <c r="J1300" i="15"/>
  <c r="K1300" i="15" s="1"/>
  <c r="O1300" i="15" s="1"/>
  <c r="J1299" i="15"/>
  <c r="J1298" i="15"/>
  <c r="K1298" i="15" s="1"/>
  <c r="O1298" i="15" s="1"/>
  <c r="J1297" i="15"/>
  <c r="K1297" i="15" s="1"/>
  <c r="J1296" i="15"/>
  <c r="K1296" i="15" s="1"/>
  <c r="O1296" i="15" s="1"/>
  <c r="J1295" i="15"/>
  <c r="J1294" i="15"/>
  <c r="K1294" i="15" s="1"/>
  <c r="O1294" i="15" s="1"/>
  <c r="J1293" i="15"/>
  <c r="K1293" i="15" s="1"/>
  <c r="L1293" i="15" s="1"/>
  <c r="J1292" i="15"/>
  <c r="K1292" i="15" s="1"/>
  <c r="O1292" i="15" s="1"/>
  <c r="J1291" i="15"/>
  <c r="K1291" i="15" s="1"/>
  <c r="L1291" i="15" s="1"/>
  <c r="J1290" i="15"/>
  <c r="K1290" i="15" s="1"/>
  <c r="O1290" i="15" s="1"/>
  <c r="J1289" i="15"/>
  <c r="K1289" i="15" s="1"/>
  <c r="J1288" i="15"/>
  <c r="K1288" i="15" s="1"/>
  <c r="O1288" i="15" s="1"/>
  <c r="J1287" i="15"/>
  <c r="J1286" i="15"/>
  <c r="J1285" i="15"/>
  <c r="K1285" i="15" s="1"/>
  <c r="L1285" i="15" s="1"/>
  <c r="J1284" i="15"/>
  <c r="K1284" i="15" s="1"/>
  <c r="O1284" i="15" s="1"/>
  <c r="J1283" i="15"/>
  <c r="J1282" i="15"/>
  <c r="J1281" i="15"/>
  <c r="K1281" i="15" s="1"/>
  <c r="L1281" i="15" s="1"/>
  <c r="J1280" i="15"/>
  <c r="K1280" i="15" s="1"/>
  <c r="O1280" i="15" s="1"/>
  <c r="J1279" i="15"/>
  <c r="K1279" i="15" s="1"/>
  <c r="J1278" i="15"/>
  <c r="K1278" i="15" s="1"/>
  <c r="O1278" i="15" s="1"/>
  <c r="J1277" i="15"/>
  <c r="K1277" i="15" s="1"/>
  <c r="L1277" i="15" s="1"/>
  <c r="J1276" i="15"/>
  <c r="K1276" i="15" s="1"/>
  <c r="O1276" i="15" s="1"/>
  <c r="J1275" i="15"/>
  <c r="K1275" i="15" s="1"/>
  <c r="L1275" i="15" s="1"/>
  <c r="J1274" i="15"/>
  <c r="K1274" i="15" s="1"/>
  <c r="O1274" i="15" s="1"/>
  <c r="J1273" i="15"/>
  <c r="K1273" i="15" s="1"/>
  <c r="J1272" i="15"/>
  <c r="K1272" i="15" s="1"/>
  <c r="O1272" i="15" s="1"/>
  <c r="J1271" i="15"/>
  <c r="K1271" i="15" s="1"/>
  <c r="J1270" i="15"/>
  <c r="K1270" i="15" s="1"/>
  <c r="O1270" i="15" s="1"/>
  <c r="J1269" i="15"/>
  <c r="K1269" i="15" s="1"/>
  <c r="L1269" i="15" s="1"/>
  <c r="J1268" i="15"/>
  <c r="K1268" i="15" s="1"/>
  <c r="O1268" i="15" s="1"/>
  <c r="J1267" i="15"/>
  <c r="K1267" i="15" s="1"/>
  <c r="L1267" i="15" s="1"/>
  <c r="J1266" i="15"/>
  <c r="K1266" i="15" s="1"/>
  <c r="O1266" i="15" s="1"/>
  <c r="J1265" i="15"/>
  <c r="J1264" i="15"/>
  <c r="J1263" i="15"/>
  <c r="J1262" i="15"/>
  <c r="J1261" i="15"/>
  <c r="K1261" i="15" s="1"/>
  <c r="L1261" i="15" s="1"/>
  <c r="J1260" i="15"/>
  <c r="K1260" i="15" s="1"/>
  <c r="O1260" i="15" s="1"/>
  <c r="J1259" i="15"/>
  <c r="K1259" i="15" s="1"/>
  <c r="L1259" i="15" s="1"/>
  <c r="J1258" i="15"/>
  <c r="K1258" i="15" s="1"/>
  <c r="O1258" i="15" s="1"/>
  <c r="K1257" i="15"/>
  <c r="K1256" i="15"/>
  <c r="O1256" i="15" s="1"/>
  <c r="K1253" i="15"/>
  <c r="L1253" i="15" s="1"/>
  <c r="K1252" i="15"/>
  <c r="O1252" i="15" s="1"/>
  <c r="K1251" i="15"/>
  <c r="L1251" i="15" s="1"/>
  <c r="K1250" i="15"/>
  <c r="O1250" i="15" s="1"/>
  <c r="K1249" i="15"/>
  <c r="L1249" i="15" s="1"/>
  <c r="K1248" i="15"/>
  <c r="O1248" i="15" s="1"/>
  <c r="K1247" i="15"/>
  <c r="K1246" i="15"/>
  <c r="O1246" i="15" s="1"/>
  <c r="K1245" i="15"/>
  <c r="L1245" i="15" s="1"/>
  <c r="K1240" i="15"/>
  <c r="O1240" i="15" s="1"/>
  <c r="K1239" i="15"/>
  <c r="K1238" i="15"/>
  <c r="O1238" i="15" s="1"/>
  <c r="K1237" i="15"/>
  <c r="L1237" i="15" s="1"/>
  <c r="K1236" i="15"/>
  <c r="O1236" i="15" s="1"/>
  <c r="K1235" i="15"/>
  <c r="L1235" i="15" s="1"/>
  <c r="K1234" i="15"/>
  <c r="O1234" i="15" s="1"/>
  <c r="K1233" i="15"/>
  <c r="L1233" i="15" s="1"/>
  <c r="K1232" i="15"/>
  <c r="O1232" i="15" s="1"/>
  <c r="K1231" i="15"/>
  <c r="K1230" i="15"/>
  <c r="O1230" i="15" s="1"/>
  <c r="K1229" i="15"/>
  <c r="L1229" i="15" s="1"/>
  <c r="K1228" i="15"/>
  <c r="O1228" i="15" s="1"/>
  <c r="K1227" i="15"/>
  <c r="L1227" i="15" s="1"/>
  <c r="K1226" i="15"/>
  <c r="O1226" i="15" s="1"/>
  <c r="K1225" i="15"/>
  <c r="K1224" i="15"/>
  <c r="O1224" i="15" s="1"/>
  <c r="K1223" i="15"/>
  <c r="K1222" i="15"/>
  <c r="O1222" i="15" s="1"/>
  <c r="K1221" i="15"/>
  <c r="L1221" i="15" s="1"/>
  <c r="K1220" i="15"/>
  <c r="O1220" i="15" s="1"/>
  <c r="K1219" i="15"/>
  <c r="L1219" i="15" s="1"/>
  <c r="K1218" i="15"/>
  <c r="O1218" i="15" s="1"/>
  <c r="K1217" i="15"/>
  <c r="L1217" i="15" s="1"/>
  <c r="K1216" i="15"/>
  <c r="O1216" i="15" s="1"/>
  <c r="K1215" i="15"/>
  <c r="K1214" i="15"/>
  <c r="O1214" i="15" s="1"/>
  <c r="K1213" i="15"/>
  <c r="L1213" i="15" s="1"/>
  <c r="K1212" i="15"/>
  <c r="O1212" i="15" s="1"/>
  <c r="K1211" i="15"/>
  <c r="L1211" i="15" s="1"/>
  <c r="K1210" i="15"/>
  <c r="O1210" i="15" s="1"/>
  <c r="K1209" i="15"/>
  <c r="K1208" i="15"/>
  <c r="O1208" i="15" s="1"/>
  <c r="K1207" i="15"/>
  <c r="K1206" i="15"/>
  <c r="O1206" i="15" s="1"/>
  <c r="K1205" i="15"/>
  <c r="L1205" i="15" s="1"/>
  <c r="K1204" i="15"/>
  <c r="O1204" i="15" s="1"/>
  <c r="K1203" i="15"/>
  <c r="L1203" i="15" s="1"/>
  <c r="K1202" i="15"/>
  <c r="O1202" i="15" s="1"/>
  <c r="K1201" i="15"/>
  <c r="L1201" i="15" s="1"/>
  <c r="K1200" i="15"/>
  <c r="O1200" i="15" s="1"/>
  <c r="K1199" i="15"/>
  <c r="K1198" i="15"/>
  <c r="O1198" i="15" s="1"/>
  <c r="K1197" i="15"/>
  <c r="L1197" i="15" s="1"/>
  <c r="K1196" i="15"/>
  <c r="O1196" i="15" s="1"/>
  <c r="K1195" i="15"/>
  <c r="L1195" i="15" s="1"/>
  <c r="K1194" i="15"/>
  <c r="O1194" i="15" s="1"/>
  <c r="K1193" i="15"/>
  <c r="K1192" i="15"/>
  <c r="O1192" i="15" s="1"/>
  <c r="K1191" i="15"/>
  <c r="K1190" i="15"/>
  <c r="O1190" i="15" s="1"/>
  <c r="K1189" i="15"/>
  <c r="L1189" i="15" s="1"/>
  <c r="K1188" i="15"/>
  <c r="O1188" i="15" s="1"/>
  <c r="K1187" i="15"/>
  <c r="L1187" i="15" s="1"/>
  <c r="K1186" i="15"/>
  <c r="O1186" i="15" s="1"/>
  <c r="K1185" i="15"/>
  <c r="L1185" i="15" s="1"/>
  <c r="K1184" i="15"/>
  <c r="O1184" i="15" s="1"/>
  <c r="K1183" i="15"/>
  <c r="K1179" i="15"/>
  <c r="L1179" i="15" s="1"/>
  <c r="K1176" i="15"/>
  <c r="K1175" i="15"/>
  <c r="L1175" i="15" s="1"/>
  <c r="K1174" i="15"/>
  <c r="L1174" i="15" s="1"/>
  <c r="K1173" i="15"/>
  <c r="L1173" i="15" s="1"/>
  <c r="K1172" i="15"/>
  <c r="K1171" i="15"/>
  <c r="L1171" i="15" s="1"/>
  <c r="K1170" i="15"/>
  <c r="L1170" i="15" s="1"/>
  <c r="K1169" i="15"/>
  <c r="K1166" i="15"/>
  <c r="L1166" i="15" s="1"/>
  <c r="K1165" i="15"/>
  <c r="L1165" i="15" s="1"/>
  <c r="K1164" i="15"/>
  <c r="K1163" i="15"/>
  <c r="L1163" i="15" s="1"/>
  <c r="K1162" i="15"/>
  <c r="L1162" i="15" s="1"/>
  <c r="K1161" i="15"/>
  <c r="K1160" i="15"/>
  <c r="K1159" i="15"/>
  <c r="L1159" i="15" s="1"/>
  <c r="K1156" i="15"/>
  <c r="K1155" i="15"/>
  <c r="L1155" i="15" s="1"/>
  <c r="K1154" i="15"/>
  <c r="K1153" i="15"/>
  <c r="K1152" i="15"/>
  <c r="K1151" i="15"/>
  <c r="L1151" i="15" s="1"/>
  <c r="K1150" i="15"/>
  <c r="K1149" i="15"/>
  <c r="L1149" i="15" s="1"/>
  <c r="K1148" i="15"/>
  <c r="K1143" i="15"/>
  <c r="L1143" i="15" s="1"/>
  <c r="K1142" i="15"/>
  <c r="K1141" i="15"/>
  <c r="L1141" i="15" s="1"/>
  <c r="K1140" i="15"/>
  <c r="K1137" i="15"/>
  <c r="K1136" i="15"/>
  <c r="K1135" i="15"/>
  <c r="K1134" i="15"/>
  <c r="K1133" i="15"/>
  <c r="K1132" i="15"/>
  <c r="K1131" i="15"/>
  <c r="K1130" i="15"/>
  <c r="K1129" i="15"/>
  <c r="K1128" i="15"/>
  <c r="K1127" i="15"/>
  <c r="K1126" i="15"/>
  <c r="K1125" i="15"/>
  <c r="K1124" i="15"/>
  <c r="K1123" i="15"/>
  <c r="K1122" i="15"/>
  <c r="K1121" i="15"/>
  <c r="K1120" i="15"/>
  <c r="K1119" i="15"/>
  <c r="K1118" i="15"/>
  <c r="K1117" i="15"/>
  <c r="K1116" i="15"/>
  <c r="K1115" i="15"/>
  <c r="K1114" i="15"/>
  <c r="K1113" i="15"/>
  <c r="K1112" i="15"/>
  <c r="K1111" i="15"/>
  <c r="K1110" i="15"/>
  <c r="K1109" i="15"/>
  <c r="K1108" i="15"/>
  <c r="K1107" i="15"/>
  <c r="K1106" i="15"/>
  <c r="K1105" i="15"/>
  <c r="K1104" i="15"/>
  <c r="K1103" i="15"/>
  <c r="K1102" i="15"/>
  <c r="K1101" i="15"/>
  <c r="K1100" i="15"/>
  <c r="K1099" i="15"/>
  <c r="K1098" i="15"/>
  <c r="K1097" i="15"/>
  <c r="K1096" i="15"/>
  <c r="K1095" i="15"/>
  <c r="K1094" i="15"/>
  <c r="K1092" i="15"/>
  <c r="K1091" i="15"/>
  <c r="K1090" i="15"/>
  <c r="K1087" i="15"/>
  <c r="K1085" i="15"/>
  <c r="K1084" i="15"/>
  <c r="K1083" i="15"/>
  <c r="K1082" i="15"/>
  <c r="K1080" i="15"/>
  <c r="K1079" i="15"/>
  <c r="K1078" i="15"/>
  <c r="K1077" i="15"/>
  <c r="K1076" i="15"/>
  <c r="K1075" i="15"/>
  <c r="K1074" i="15"/>
  <c r="K1073" i="15"/>
  <c r="K1072" i="15"/>
  <c r="K1071" i="15"/>
  <c r="K1070" i="15"/>
  <c r="K1069" i="15"/>
  <c r="K1068" i="15"/>
  <c r="K1067" i="15"/>
  <c r="K1065" i="15"/>
  <c r="K1064" i="15"/>
  <c r="K1062" i="15"/>
  <c r="K1061" i="15"/>
  <c r="K1060" i="15"/>
  <c r="K1059" i="15"/>
  <c r="K1058" i="15"/>
  <c r="K1057" i="15"/>
  <c r="K1056" i="15"/>
  <c r="K1055" i="15"/>
  <c r="K1054" i="15"/>
  <c r="K1053" i="15"/>
  <c r="K1052" i="15"/>
  <c r="K1051" i="15"/>
  <c r="K1050" i="15"/>
  <c r="K1049" i="15"/>
  <c r="K1045" i="15"/>
  <c r="K1044" i="15"/>
  <c r="K1042" i="15"/>
  <c r="K1041" i="15"/>
  <c r="K1040" i="15"/>
  <c r="K1039" i="15"/>
  <c r="K1038" i="15"/>
  <c r="K1037" i="15"/>
  <c r="K1036" i="15"/>
  <c r="K1035" i="15"/>
  <c r="K1034" i="15"/>
  <c r="K1033" i="15"/>
  <c r="K1032" i="15"/>
  <c r="K1031" i="15"/>
  <c r="K1030" i="15"/>
  <c r="K1029" i="15"/>
  <c r="K1028" i="15"/>
  <c r="K1027" i="15"/>
  <c r="K1026" i="15"/>
  <c r="K1025" i="15"/>
  <c r="K1023" i="15"/>
  <c r="K1022" i="15"/>
  <c r="K1021" i="15"/>
  <c r="K1020" i="15"/>
  <c r="K1018" i="15"/>
  <c r="K1017" i="15"/>
  <c r="K1012" i="15"/>
  <c r="K1011" i="15"/>
  <c r="K1010" i="15"/>
  <c r="K1009" i="15"/>
  <c r="K1004" i="15"/>
  <c r="K1003" i="15"/>
  <c r="K1002" i="15"/>
  <c r="K1001" i="15"/>
  <c r="K1000" i="15"/>
  <c r="K999" i="15"/>
  <c r="K998" i="15"/>
  <c r="K993" i="15"/>
  <c r="K992" i="15"/>
  <c r="K991" i="15"/>
  <c r="K990" i="15"/>
  <c r="K989" i="15"/>
  <c r="K988" i="15"/>
  <c r="K987" i="15"/>
  <c r="K986" i="15"/>
  <c r="K985" i="15"/>
  <c r="K984" i="15"/>
  <c r="K983" i="15"/>
  <c r="K982" i="15"/>
  <c r="K981" i="15"/>
  <c r="K976" i="15"/>
  <c r="K973" i="15"/>
  <c r="K972" i="15"/>
  <c r="K971" i="15"/>
  <c r="K970" i="15"/>
  <c r="K969" i="15"/>
  <c r="K968" i="15"/>
  <c r="K966" i="15"/>
  <c r="K965" i="15"/>
  <c r="K964" i="15"/>
  <c r="K963" i="15"/>
  <c r="K962" i="15"/>
  <c r="K961" i="15"/>
  <c r="K960" i="15"/>
  <c r="K959" i="15"/>
  <c r="K958" i="15"/>
  <c r="K957" i="15"/>
  <c r="K956" i="15"/>
  <c r="K955" i="15"/>
  <c r="K954" i="15"/>
  <c r="K953" i="15"/>
  <c r="K952" i="15"/>
  <c r="K951" i="15"/>
  <c r="K950" i="15"/>
  <c r="O950" i="15" s="1"/>
  <c r="K949" i="15"/>
  <c r="L949" i="15" s="1"/>
  <c r="K948" i="15"/>
  <c r="O948" i="15" s="1"/>
  <c r="K947" i="15"/>
  <c r="L947" i="15" s="1"/>
  <c r="K946" i="15"/>
  <c r="O946" i="15" s="1"/>
  <c r="K945" i="15"/>
  <c r="K944" i="15"/>
  <c r="O944" i="15" s="1"/>
  <c r="K943" i="15"/>
  <c r="K942" i="15"/>
  <c r="O942" i="15" s="1"/>
  <c r="K941" i="15"/>
  <c r="L941" i="15" s="1"/>
  <c r="K939" i="15"/>
  <c r="L939" i="15" s="1"/>
  <c r="K937" i="15"/>
  <c r="K936" i="15"/>
  <c r="O936" i="15" s="1"/>
  <c r="K933" i="15"/>
  <c r="L933" i="15" s="1"/>
  <c r="K932" i="15"/>
  <c r="O932" i="15" s="1"/>
  <c r="K930" i="15"/>
  <c r="O930" i="15" s="1"/>
  <c r="K929" i="15"/>
  <c r="K928" i="15"/>
  <c r="O928" i="15" s="1"/>
  <c r="K927" i="15"/>
  <c r="K926" i="15"/>
  <c r="O926" i="15" s="1"/>
  <c r="K921" i="15"/>
  <c r="K920" i="15"/>
  <c r="O920" i="15" s="1"/>
  <c r="K919" i="15"/>
  <c r="K918" i="15"/>
  <c r="O918" i="15" s="1"/>
  <c r="K917" i="15"/>
  <c r="L917" i="15" s="1"/>
  <c r="K915" i="15"/>
  <c r="L915" i="15" s="1"/>
  <c r="K913" i="15"/>
  <c r="K912" i="15"/>
  <c r="O912" i="15" s="1"/>
  <c r="K911" i="15"/>
  <c r="K910" i="15"/>
  <c r="O910" i="15" s="1"/>
  <c r="K909" i="15"/>
  <c r="L909" i="15" s="1"/>
  <c r="K908" i="15"/>
  <c r="O908" i="15" s="1"/>
  <c r="K907" i="15"/>
  <c r="L907" i="15" s="1"/>
  <c r="K906" i="15"/>
  <c r="O906" i="15" s="1"/>
  <c r="K905" i="15"/>
  <c r="K904" i="15"/>
  <c r="O904" i="15" s="1"/>
  <c r="K903" i="15"/>
  <c r="K902" i="15"/>
  <c r="O902" i="15" s="1"/>
  <c r="K901" i="15"/>
  <c r="L901" i="15" s="1"/>
  <c r="K900" i="15"/>
  <c r="O900" i="15" s="1"/>
  <c r="K899" i="15"/>
  <c r="L899" i="15" s="1"/>
  <c r="K898" i="15"/>
  <c r="O898" i="15" s="1"/>
  <c r="K897" i="15"/>
  <c r="K896" i="15"/>
  <c r="O896" i="15" s="1"/>
  <c r="K895" i="15"/>
  <c r="K894" i="15"/>
  <c r="O894" i="15" s="1"/>
  <c r="K893" i="15"/>
  <c r="L893" i="15" s="1"/>
  <c r="K892" i="15"/>
  <c r="O892" i="15" s="1"/>
  <c r="K891" i="15"/>
  <c r="L891" i="15" s="1"/>
  <c r="K890" i="15"/>
  <c r="O890" i="15" s="1"/>
  <c r="K889" i="15"/>
  <c r="K888" i="15"/>
  <c r="O888" i="15" s="1"/>
  <c r="K887" i="15"/>
  <c r="K886" i="15"/>
  <c r="O886" i="15" s="1"/>
  <c r="K885" i="15"/>
  <c r="L885" i="15" s="1"/>
  <c r="K884" i="15"/>
  <c r="O884" i="15" s="1"/>
  <c r="K883" i="15"/>
  <c r="L883" i="15" s="1"/>
  <c r="K882" i="15"/>
  <c r="O882" i="15" s="1"/>
  <c r="K881" i="15"/>
  <c r="K880" i="15"/>
  <c r="O880" i="15" s="1"/>
  <c r="K879" i="15"/>
  <c r="K878" i="15"/>
  <c r="O878" i="15" s="1"/>
  <c r="K877" i="15"/>
  <c r="L877" i="15" s="1"/>
  <c r="K876" i="15"/>
  <c r="O876" i="15" s="1"/>
  <c r="K875" i="15"/>
  <c r="L875" i="15" s="1"/>
  <c r="K874" i="15"/>
  <c r="O874" i="15" s="1"/>
  <c r="K873" i="15"/>
  <c r="K872" i="15"/>
  <c r="O872" i="15" s="1"/>
  <c r="K871" i="15"/>
  <c r="K870" i="15"/>
  <c r="O870" i="15" s="1"/>
  <c r="K869" i="15"/>
  <c r="L869" i="15" s="1"/>
  <c r="K868" i="15"/>
  <c r="O868" i="15" s="1"/>
  <c r="K867" i="15"/>
  <c r="L867" i="15" s="1"/>
  <c r="K866" i="15"/>
  <c r="O866" i="15" s="1"/>
  <c r="K865" i="15"/>
  <c r="K864" i="15"/>
  <c r="O864" i="15" s="1"/>
  <c r="K863" i="15"/>
  <c r="K862" i="15"/>
  <c r="O862" i="15" s="1"/>
  <c r="K861" i="15"/>
  <c r="L861" i="15" s="1"/>
  <c r="K860" i="15"/>
  <c r="O860" i="15" s="1"/>
  <c r="K859" i="15"/>
  <c r="L859" i="15" s="1"/>
  <c r="K858" i="15"/>
  <c r="O858" i="15" s="1"/>
  <c r="K857" i="15"/>
  <c r="K856" i="15"/>
  <c r="O856" i="15" s="1"/>
  <c r="K855" i="15"/>
  <c r="K854" i="15"/>
  <c r="O854" i="15" s="1"/>
  <c r="K853" i="15"/>
  <c r="L853" i="15" s="1"/>
  <c r="K852" i="15"/>
  <c r="O852" i="15" s="1"/>
  <c r="K851" i="15"/>
  <c r="L851" i="15" s="1"/>
  <c r="K850" i="15"/>
  <c r="O850" i="15" s="1"/>
  <c r="K849" i="15"/>
  <c r="K848" i="15"/>
  <c r="O848" i="15" s="1"/>
  <c r="K847" i="15"/>
  <c r="K846" i="15"/>
  <c r="O846" i="15" s="1"/>
  <c r="K845" i="15"/>
  <c r="L845" i="15" s="1"/>
  <c r="K844" i="15"/>
  <c r="O844" i="15" s="1"/>
  <c r="K841" i="15"/>
  <c r="K840" i="15"/>
  <c r="O840" i="15" s="1"/>
  <c r="K838" i="15"/>
  <c r="O838" i="15" s="1"/>
  <c r="K837" i="15"/>
  <c r="L837" i="15" s="1"/>
  <c r="K836" i="15"/>
  <c r="O836" i="15" s="1"/>
  <c r="K834" i="15"/>
  <c r="O834" i="15" s="1"/>
  <c r="K833" i="15"/>
  <c r="K831" i="15"/>
  <c r="K830" i="15"/>
  <c r="O830" i="15" s="1"/>
  <c r="K829" i="15"/>
  <c r="L829" i="15" s="1"/>
  <c r="K828" i="15"/>
  <c r="O828" i="15" s="1"/>
  <c r="K827" i="15"/>
  <c r="K825" i="15"/>
  <c r="L825" i="15" s="1"/>
  <c r="K824" i="15"/>
  <c r="O824" i="15" s="1"/>
  <c r="K823" i="15"/>
  <c r="K822" i="15"/>
  <c r="O822" i="15" s="1"/>
  <c r="K821" i="15"/>
  <c r="L821" i="15" s="1"/>
  <c r="K818" i="15"/>
  <c r="O818" i="15" s="1"/>
  <c r="K817" i="15"/>
  <c r="L817" i="15" s="1"/>
  <c r="K816" i="15"/>
  <c r="O816" i="15" s="1"/>
  <c r="K815" i="15"/>
  <c r="K814" i="15"/>
  <c r="O814" i="15" s="1"/>
  <c r="K813" i="15"/>
  <c r="L813" i="15" s="1"/>
  <c r="K812" i="15"/>
  <c r="O812" i="15" s="1"/>
  <c r="K811" i="15"/>
  <c r="K810" i="15"/>
  <c r="O810" i="15" s="1"/>
  <c r="K809" i="15"/>
  <c r="L809" i="15" s="1"/>
  <c r="K808" i="15"/>
  <c r="O808" i="15" s="1"/>
  <c r="K807" i="15"/>
  <c r="K806" i="15"/>
  <c r="O806" i="15" s="1"/>
  <c r="K805" i="15"/>
  <c r="L805" i="15" s="1"/>
  <c r="K804" i="15"/>
  <c r="O804" i="15" s="1"/>
  <c r="K803" i="15"/>
  <c r="L803" i="15" s="1"/>
  <c r="K802" i="15"/>
  <c r="K801" i="15"/>
  <c r="K800" i="15"/>
  <c r="K799" i="15"/>
  <c r="L799" i="15" s="1"/>
  <c r="K798" i="15"/>
  <c r="K797" i="15"/>
  <c r="L797" i="15" s="1"/>
  <c r="K796" i="15"/>
  <c r="K795" i="15"/>
  <c r="L795" i="15" s="1"/>
  <c r="K794" i="15"/>
  <c r="K793" i="15"/>
  <c r="L793" i="15" s="1"/>
  <c r="K792" i="15"/>
  <c r="K791" i="15"/>
  <c r="L791" i="15" s="1"/>
  <c r="K790" i="15"/>
  <c r="K789" i="15"/>
  <c r="L789" i="15" s="1"/>
  <c r="K788" i="15"/>
  <c r="K787" i="15"/>
  <c r="L787" i="15" s="1"/>
  <c r="K786" i="15"/>
  <c r="K785" i="15"/>
  <c r="K784" i="15"/>
  <c r="K783" i="15"/>
  <c r="L783" i="15" s="1"/>
  <c r="K782" i="15"/>
  <c r="K781" i="15"/>
  <c r="L781" i="15" s="1"/>
  <c r="K780" i="15"/>
  <c r="K779" i="15"/>
  <c r="L779" i="15" s="1"/>
  <c r="K778" i="15"/>
  <c r="K777" i="15"/>
  <c r="L777" i="15" s="1"/>
  <c r="K776" i="15"/>
  <c r="L776" i="15" s="1"/>
  <c r="K775" i="15"/>
  <c r="L775" i="15" s="1"/>
  <c r="K774" i="15"/>
  <c r="K773" i="15"/>
  <c r="K772" i="15"/>
  <c r="L772" i="15" s="1"/>
  <c r="K771" i="15"/>
  <c r="K770" i="15"/>
  <c r="K769" i="15"/>
  <c r="K768" i="15"/>
  <c r="L768" i="15" s="1"/>
  <c r="K767" i="15"/>
  <c r="L767" i="15" s="1"/>
  <c r="K766" i="15"/>
  <c r="K765" i="15"/>
  <c r="O765" i="15" s="1"/>
  <c r="K764" i="15"/>
  <c r="L764" i="15" s="1"/>
  <c r="K763" i="15"/>
  <c r="O763" i="15" s="1"/>
  <c r="K762" i="15"/>
  <c r="K761" i="15"/>
  <c r="O761" i="15" s="1"/>
  <c r="K760" i="15"/>
  <c r="K759" i="15"/>
  <c r="O759" i="15" s="1"/>
  <c r="K758" i="15"/>
  <c r="K757" i="15"/>
  <c r="O757" i="15" s="1"/>
  <c r="K756" i="15"/>
  <c r="K755" i="15"/>
  <c r="O755" i="15" s="1"/>
  <c r="K754" i="15"/>
  <c r="K753" i="15"/>
  <c r="O753" i="15" s="1"/>
  <c r="K752" i="15"/>
  <c r="K751" i="15"/>
  <c r="O751" i="15" s="1"/>
  <c r="K750" i="15"/>
  <c r="K749" i="15"/>
  <c r="O749" i="15" s="1"/>
  <c r="K748" i="15"/>
  <c r="K747" i="15"/>
  <c r="O747" i="15" s="1"/>
  <c r="K746" i="15"/>
  <c r="K745" i="15"/>
  <c r="O745" i="15" s="1"/>
  <c r="K744" i="15"/>
  <c r="K743" i="15"/>
  <c r="O743" i="15" s="1"/>
  <c r="K742" i="15"/>
  <c r="K741" i="15"/>
  <c r="O741" i="15" s="1"/>
  <c r="K738" i="15"/>
  <c r="K737" i="15"/>
  <c r="O737" i="15" s="1"/>
  <c r="K736" i="15"/>
  <c r="K735" i="15"/>
  <c r="O735" i="15" s="1"/>
  <c r="K734" i="15"/>
  <c r="K733" i="15"/>
  <c r="O733" i="15" s="1"/>
  <c r="K732" i="15"/>
  <c r="K731" i="15"/>
  <c r="O731" i="15" s="1"/>
  <c r="K730" i="15"/>
  <c r="K729" i="15"/>
  <c r="O729" i="15" s="1"/>
  <c r="K728" i="15"/>
  <c r="K727" i="15"/>
  <c r="O727" i="15" s="1"/>
  <c r="K726" i="15"/>
  <c r="K725" i="15"/>
  <c r="O725" i="15" s="1"/>
  <c r="K724" i="15"/>
  <c r="K723" i="15"/>
  <c r="O723" i="15" s="1"/>
  <c r="K722" i="15"/>
  <c r="K721" i="15"/>
  <c r="O721" i="15" s="1"/>
  <c r="K720" i="15"/>
  <c r="K719" i="15"/>
  <c r="O719" i="15" s="1"/>
  <c r="K718" i="15"/>
  <c r="K717" i="15"/>
  <c r="O717" i="15" s="1"/>
  <c r="K716" i="15"/>
  <c r="K715" i="15"/>
  <c r="O715" i="15" s="1"/>
  <c r="K714" i="15"/>
  <c r="K713" i="15"/>
  <c r="O713" i="15" s="1"/>
  <c r="K712" i="15"/>
  <c r="K711" i="15"/>
  <c r="O711" i="15" s="1"/>
  <c r="K710" i="15"/>
  <c r="K709" i="15"/>
  <c r="O709" i="15" s="1"/>
  <c r="K708" i="15"/>
  <c r="K707" i="15"/>
  <c r="O707" i="15" s="1"/>
  <c r="K706" i="15"/>
  <c r="K705" i="15"/>
  <c r="O705" i="15" s="1"/>
  <c r="K704" i="15"/>
  <c r="K703" i="15"/>
  <c r="O703" i="15" s="1"/>
  <c r="K702" i="15"/>
  <c r="K701" i="15"/>
  <c r="O701" i="15" s="1"/>
  <c r="K700" i="15"/>
  <c r="K699" i="15"/>
  <c r="O699" i="15" s="1"/>
  <c r="K698" i="15"/>
  <c r="K697" i="15"/>
  <c r="O697" i="15" s="1"/>
  <c r="K696" i="15"/>
  <c r="K695" i="15"/>
  <c r="O695" i="15" s="1"/>
  <c r="K694" i="15"/>
  <c r="K693" i="15"/>
  <c r="O693" i="15" s="1"/>
  <c r="K692" i="15"/>
  <c r="K691" i="15"/>
  <c r="O691" i="15" s="1"/>
  <c r="K690" i="15"/>
  <c r="K689" i="15"/>
  <c r="O689" i="15" s="1"/>
  <c r="K688" i="15"/>
  <c r="K687" i="15"/>
  <c r="O687" i="15" s="1"/>
  <c r="K686" i="15"/>
  <c r="K685" i="15"/>
  <c r="O685" i="15" s="1"/>
  <c r="K684" i="15"/>
  <c r="K683" i="15"/>
  <c r="O683" i="15" s="1"/>
  <c r="K682" i="15"/>
  <c r="K681" i="15"/>
  <c r="O681" i="15" s="1"/>
  <c r="K680" i="15"/>
  <c r="K679" i="15"/>
  <c r="O679" i="15" s="1"/>
  <c r="K678" i="15"/>
  <c r="K677" i="15"/>
  <c r="O677" i="15" s="1"/>
  <c r="K676" i="15"/>
  <c r="K675" i="15"/>
  <c r="O675" i="15" s="1"/>
  <c r="K674" i="15"/>
  <c r="K673" i="15"/>
  <c r="O673" i="15" s="1"/>
  <c r="K672" i="15"/>
  <c r="K671" i="15"/>
  <c r="O671" i="15" s="1"/>
  <c r="K669" i="15"/>
  <c r="O669" i="15" s="1"/>
  <c r="K668" i="15"/>
  <c r="K667" i="15"/>
  <c r="O667" i="15" s="1"/>
  <c r="K666" i="15"/>
  <c r="K665" i="15"/>
  <c r="O665" i="15" s="1"/>
  <c r="K664" i="15"/>
  <c r="K663" i="15"/>
  <c r="O663" i="15" s="1"/>
  <c r="K662" i="15"/>
  <c r="K661" i="15"/>
  <c r="O661" i="15" s="1"/>
  <c r="K660" i="15"/>
  <c r="K659" i="15"/>
  <c r="O659" i="15" s="1"/>
  <c r="K658" i="15"/>
  <c r="K657" i="15"/>
  <c r="O657" i="15" s="1"/>
  <c r="K656" i="15"/>
  <c r="K655" i="15"/>
  <c r="O655" i="15" s="1"/>
  <c r="K654" i="15"/>
  <c r="K653" i="15"/>
  <c r="O653" i="15" s="1"/>
  <c r="K652" i="15"/>
  <c r="K651" i="15"/>
  <c r="O651" i="15" s="1"/>
  <c r="K650" i="15"/>
  <c r="K649" i="15"/>
  <c r="O649" i="15" s="1"/>
  <c r="K648" i="15"/>
  <c r="K647" i="15"/>
  <c r="O647" i="15" s="1"/>
  <c r="K646" i="15"/>
  <c r="K645" i="15"/>
  <c r="O645" i="15" s="1"/>
  <c r="K644" i="15"/>
  <c r="K643" i="15"/>
  <c r="O643" i="15" s="1"/>
  <c r="K642" i="15"/>
  <c r="K641" i="15"/>
  <c r="O641" i="15" s="1"/>
  <c r="K637" i="15"/>
  <c r="O637" i="15" s="1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2" i="15"/>
  <c r="K621" i="15"/>
  <c r="K620" i="15"/>
  <c r="K619" i="15"/>
  <c r="K618" i="15"/>
  <c r="K617" i="15"/>
  <c r="K612" i="15"/>
  <c r="K611" i="15"/>
  <c r="K610" i="15"/>
  <c r="K609" i="15"/>
  <c r="K608" i="15"/>
  <c r="K607" i="15"/>
  <c r="K606" i="15"/>
  <c r="K605" i="15"/>
  <c r="K604" i="15"/>
  <c r="K603" i="15"/>
  <c r="K600" i="15"/>
  <c r="K599" i="15"/>
  <c r="K598" i="15"/>
  <c r="K597" i="15"/>
  <c r="K596" i="15"/>
  <c r="K595" i="15"/>
  <c r="K592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1" i="15"/>
  <c r="K567" i="15"/>
  <c r="K565" i="15"/>
  <c r="K564" i="15"/>
  <c r="K563" i="15"/>
  <c r="K562" i="15"/>
  <c r="K558" i="15"/>
  <c r="K557" i="15"/>
  <c r="K556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0" i="15"/>
  <c r="K536" i="15"/>
  <c r="K535" i="15"/>
  <c r="K533" i="15"/>
  <c r="K532" i="15"/>
  <c r="K528" i="15"/>
  <c r="K524" i="15"/>
  <c r="K520" i="15"/>
  <c r="K519" i="15"/>
  <c r="K517" i="15"/>
  <c r="O517" i="15" s="1"/>
  <c r="K515" i="15"/>
  <c r="O515" i="15" s="1"/>
  <c r="K514" i="15"/>
  <c r="K513" i="15"/>
  <c r="O513" i="15" s="1"/>
  <c r="K510" i="15"/>
  <c r="K508" i="15"/>
  <c r="K507" i="15"/>
  <c r="O507" i="15" s="1"/>
  <c r="K506" i="15"/>
  <c r="K505" i="15"/>
  <c r="O505" i="15" s="1"/>
  <c r="K504" i="15"/>
  <c r="K503" i="15"/>
  <c r="O503" i="15" s="1"/>
  <c r="K502" i="15"/>
  <c r="K499" i="15"/>
  <c r="O499" i="15" s="1"/>
  <c r="K497" i="15"/>
  <c r="O497" i="15" s="1"/>
  <c r="K496" i="15"/>
  <c r="K495" i="15"/>
  <c r="O495" i="15" s="1"/>
  <c r="K494" i="15"/>
  <c r="K493" i="15"/>
  <c r="O493" i="15" s="1"/>
  <c r="K492" i="15"/>
  <c r="K490" i="15"/>
  <c r="K489" i="15"/>
  <c r="O489" i="15" s="1"/>
  <c r="K488" i="15"/>
  <c r="K487" i="15"/>
  <c r="O487" i="15" s="1"/>
  <c r="K486" i="15"/>
  <c r="K481" i="15"/>
  <c r="O481" i="15" s="1"/>
  <c r="K480" i="15"/>
  <c r="K479" i="15"/>
  <c r="O479" i="15" s="1"/>
  <c r="K478" i="15"/>
  <c r="K477" i="15"/>
  <c r="O477" i="15" s="1"/>
  <c r="K476" i="15"/>
  <c r="K475" i="15"/>
  <c r="O475" i="15" s="1"/>
  <c r="K474" i="15"/>
  <c r="K473" i="15"/>
  <c r="O473" i="15" s="1"/>
  <c r="K471" i="15"/>
  <c r="O471" i="15" s="1"/>
  <c r="K470" i="15"/>
  <c r="K469" i="15"/>
  <c r="O469" i="15" s="1"/>
  <c r="K467" i="15"/>
  <c r="O467" i="15" s="1"/>
  <c r="K463" i="15"/>
  <c r="O463" i="15" s="1"/>
  <c r="K462" i="15"/>
  <c r="K461" i="15"/>
  <c r="O461" i="15" s="1"/>
  <c r="K460" i="15"/>
  <c r="K459" i="15"/>
  <c r="O459" i="15" s="1"/>
  <c r="K458" i="15"/>
  <c r="K457" i="15"/>
  <c r="O457" i="15" s="1"/>
  <c r="K456" i="15"/>
  <c r="K455" i="15"/>
  <c r="O455" i="15" s="1"/>
  <c r="K454" i="15"/>
  <c r="K453" i="15"/>
  <c r="O453" i="15" s="1"/>
  <c r="K450" i="15"/>
  <c r="K448" i="15"/>
  <c r="K446" i="15"/>
  <c r="K440" i="15"/>
  <c r="K433" i="15"/>
  <c r="O433" i="15" s="1"/>
  <c r="K431" i="15"/>
  <c r="O431" i="15" s="1"/>
  <c r="K430" i="15"/>
  <c r="K429" i="15"/>
  <c r="O429" i="15" s="1"/>
  <c r="K428" i="15"/>
  <c r="K427" i="15"/>
  <c r="O427" i="15" s="1"/>
  <c r="K426" i="15"/>
  <c r="K425" i="15"/>
  <c r="O425" i="15" s="1"/>
  <c r="K424" i="15"/>
  <c r="K423" i="15"/>
  <c r="O423" i="15" s="1"/>
  <c r="K422" i="15"/>
  <c r="K421" i="15"/>
  <c r="O421" i="15" s="1"/>
  <c r="K420" i="15"/>
  <c r="K418" i="15"/>
  <c r="K416" i="15"/>
  <c r="K415" i="15"/>
  <c r="O415" i="15" s="1"/>
  <c r="K413" i="15"/>
  <c r="O413" i="15" s="1"/>
  <c r="K411" i="15"/>
  <c r="O411" i="15" s="1"/>
  <c r="K407" i="15"/>
  <c r="O407" i="15" s="1"/>
  <c r="K400" i="15"/>
  <c r="K399" i="15"/>
  <c r="O399" i="15" s="1"/>
  <c r="K398" i="15"/>
  <c r="K397" i="15"/>
  <c r="O397" i="15" s="1"/>
  <c r="K396" i="15"/>
  <c r="K395" i="15"/>
  <c r="O395" i="15" s="1"/>
  <c r="K394" i="15"/>
  <c r="K393" i="15"/>
  <c r="O393" i="15" s="1"/>
  <c r="K392" i="15"/>
  <c r="K391" i="15"/>
  <c r="O391" i="15" s="1"/>
  <c r="K390" i="15"/>
  <c r="K389" i="15"/>
  <c r="K388" i="15"/>
  <c r="K387" i="15"/>
  <c r="K386" i="15"/>
  <c r="K385" i="15"/>
  <c r="K384" i="15"/>
  <c r="K383" i="15"/>
  <c r="K381" i="15"/>
  <c r="K380" i="15"/>
  <c r="K378" i="15"/>
  <c r="K377" i="15"/>
  <c r="K376" i="15"/>
  <c r="K375" i="15"/>
  <c r="K374" i="15"/>
  <c r="K373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7" i="15"/>
  <c r="K344" i="15"/>
  <c r="K342" i="15"/>
  <c r="K341" i="15"/>
  <c r="K340" i="15"/>
  <c r="K338" i="15"/>
  <c r="K337" i="15"/>
  <c r="K336" i="15"/>
  <c r="K335" i="15"/>
  <c r="K334" i="15"/>
  <c r="K333" i="15"/>
  <c r="K332" i="15"/>
  <c r="K329" i="15"/>
  <c r="K328" i="15"/>
  <c r="K327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7" i="15"/>
  <c r="K306" i="15"/>
  <c r="K305" i="15"/>
  <c r="K304" i="15"/>
  <c r="K303" i="15"/>
  <c r="K302" i="15"/>
  <c r="K301" i="15"/>
  <c r="K300" i="15"/>
  <c r="K299" i="15"/>
  <c r="K295" i="15"/>
  <c r="K294" i="15"/>
  <c r="K292" i="15"/>
  <c r="K291" i="15"/>
  <c r="K290" i="15"/>
  <c r="K287" i="15"/>
  <c r="K286" i="15"/>
  <c r="K285" i="15"/>
  <c r="K282" i="15"/>
  <c r="K280" i="15"/>
  <c r="K279" i="15"/>
  <c r="K277" i="15"/>
  <c r="K276" i="15"/>
  <c r="K275" i="15"/>
  <c r="K270" i="15"/>
  <c r="K267" i="15"/>
  <c r="K265" i="15"/>
  <c r="K263" i="15"/>
  <c r="K262" i="15"/>
  <c r="K260" i="15"/>
  <c r="K256" i="15"/>
  <c r="K251" i="15"/>
  <c r="K249" i="15"/>
  <c r="K247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7" i="15"/>
  <c r="K225" i="15"/>
  <c r="K223" i="15"/>
  <c r="K222" i="15"/>
  <c r="K213" i="15"/>
  <c r="K212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O157" i="15" s="1"/>
  <c r="K156" i="15"/>
  <c r="K155" i="15"/>
  <c r="O155" i="15" s="1"/>
  <c r="K154" i="15"/>
  <c r="K153" i="15"/>
  <c r="O153" i="15" s="1"/>
  <c r="K152" i="15"/>
  <c r="K151" i="15"/>
  <c r="O151" i="15" s="1"/>
  <c r="K150" i="15"/>
  <c r="K149" i="15"/>
  <c r="O149" i="15" s="1"/>
  <c r="K148" i="15"/>
  <c r="K147" i="15"/>
  <c r="O147" i="15" s="1"/>
  <c r="K144" i="15"/>
  <c r="K143" i="15"/>
  <c r="O143" i="15" s="1"/>
  <c r="K140" i="15"/>
  <c r="K137" i="15"/>
  <c r="O137" i="15" s="1"/>
  <c r="K135" i="15"/>
  <c r="O135" i="15" s="1"/>
  <c r="K134" i="15"/>
  <c r="K133" i="15"/>
  <c r="O133" i="15" s="1"/>
  <c r="K131" i="15"/>
  <c r="O131" i="15" s="1"/>
  <c r="K130" i="15"/>
  <c r="K129" i="15"/>
  <c r="O129" i="15" s="1"/>
  <c r="K128" i="15"/>
  <c r="K127" i="15"/>
  <c r="O127" i="15" s="1"/>
  <c r="K126" i="15"/>
  <c r="K125" i="15"/>
  <c r="O125" i="15" s="1"/>
  <c r="K124" i="15"/>
  <c r="K123" i="15"/>
  <c r="O123" i="15" s="1"/>
  <c r="K122" i="15"/>
  <c r="K121" i="15"/>
  <c r="O121" i="15" s="1"/>
  <c r="K120" i="15"/>
  <c r="K119" i="15"/>
  <c r="O119" i="15" s="1"/>
  <c r="K118" i="15"/>
  <c r="K117" i="15"/>
  <c r="O117" i="15" s="1"/>
  <c r="K116" i="15"/>
  <c r="K115" i="15"/>
  <c r="O115" i="15" s="1"/>
  <c r="K114" i="15"/>
  <c r="K113" i="15"/>
  <c r="O113" i="15" s="1"/>
  <c r="K112" i="15"/>
  <c r="K111" i="15"/>
  <c r="O111" i="15" s="1"/>
  <c r="K110" i="15"/>
  <c r="K109" i="15"/>
  <c r="O109" i="15" s="1"/>
  <c r="K108" i="15"/>
  <c r="K107" i="15"/>
  <c r="O107" i="15" s="1"/>
  <c r="K106" i="15"/>
  <c r="K105" i="15"/>
  <c r="O105" i="15" s="1"/>
  <c r="K104" i="15"/>
  <c r="K102" i="15"/>
  <c r="K101" i="15"/>
  <c r="O101" i="15" s="1"/>
  <c r="K100" i="15"/>
  <c r="K98" i="15"/>
  <c r="K96" i="15"/>
  <c r="K95" i="15"/>
  <c r="O95" i="15" s="1"/>
  <c r="K94" i="15"/>
  <c r="K91" i="15"/>
  <c r="O91" i="15" s="1"/>
  <c r="K90" i="15"/>
  <c r="K89" i="15"/>
  <c r="O89" i="15" s="1"/>
  <c r="K85" i="15"/>
  <c r="K83" i="15"/>
  <c r="O83" i="15" s="1"/>
  <c r="K82" i="15"/>
  <c r="K81" i="15"/>
  <c r="O81" i="15" s="1"/>
  <c r="K80" i="15"/>
  <c r="L80" i="15" s="1"/>
  <c r="K79" i="15"/>
  <c r="K78" i="15"/>
  <c r="K76" i="15"/>
  <c r="L76" i="15" s="1"/>
  <c r="K73" i="15"/>
  <c r="O73" i="15" s="1"/>
  <c r="K72" i="15"/>
  <c r="L72" i="15" s="1"/>
  <c r="K71" i="15"/>
  <c r="K70" i="15"/>
  <c r="K69" i="15"/>
  <c r="O69" i="15" s="1"/>
  <c r="K68" i="15"/>
  <c r="L68" i="15" s="1"/>
  <c r="K67" i="15"/>
  <c r="K64" i="15"/>
  <c r="L64" i="15" s="1"/>
  <c r="K62" i="15"/>
  <c r="K61" i="15"/>
  <c r="O61" i="15" s="1"/>
  <c r="K59" i="15"/>
  <c r="K57" i="15"/>
  <c r="K55" i="15"/>
  <c r="O55" i="15" s="1"/>
  <c r="K53" i="15"/>
  <c r="O53" i="15" s="1"/>
  <c r="K52" i="15"/>
  <c r="L52" i="15" s="1"/>
  <c r="K51" i="15"/>
  <c r="K50" i="15"/>
  <c r="K47" i="15"/>
  <c r="O47" i="15" s="1"/>
  <c r="K46" i="15"/>
  <c r="K43" i="15"/>
  <c r="K42" i="15"/>
  <c r="K41" i="15"/>
  <c r="K39" i="15"/>
  <c r="O39" i="15" s="1"/>
  <c r="K36" i="15"/>
  <c r="L36" i="15" s="1"/>
  <c r="K35" i="15"/>
  <c r="K34" i="15"/>
  <c r="K33" i="15"/>
  <c r="K31" i="15"/>
  <c r="O31" i="15" s="1"/>
  <c r="K30" i="15"/>
  <c r="K28" i="15"/>
  <c r="L28" i="15" s="1"/>
  <c r="K26" i="15"/>
  <c r="K25" i="15"/>
  <c r="K24" i="15"/>
  <c r="L24" i="15" s="1"/>
  <c r="K23" i="15"/>
  <c r="O23" i="15" s="1"/>
  <c r="K22" i="15"/>
  <c r="K20" i="15"/>
  <c r="L20" i="15" s="1"/>
  <c r="K16" i="15"/>
  <c r="L16" i="15" s="1"/>
  <c r="K13" i="15"/>
  <c r="O13" i="15" s="1"/>
  <c r="K12" i="15"/>
  <c r="L12" i="15" s="1"/>
  <c r="K11" i="15"/>
  <c r="K10" i="15"/>
  <c r="K9" i="15"/>
  <c r="K7" i="15"/>
  <c r="O7" i="15" s="1"/>
  <c r="N2965" i="4"/>
  <c r="J2965" i="4"/>
  <c r="K2965" i="4" s="1"/>
  <c r="N2964" i="4"/>
  <c r="J2964" i="4"/>
  <c r="K2964" i="4" s="1"/>
  <c r="N2963" i="4"/>
  <c r="J2963" i="4"/>
  <c r="K2963" i="4" s="1"/>
  <c r="N2962" i="4"/>
  <c r="J2962" i="4"/>
  <c r="K2962" i="4" s="1"/>
  <c r="N2961" i="4"/>
  <c r="J2961" i="4"/>
  <c r="K2961" i="4" s="1"/>
  <c r="N2960" i="4"/>
  <c r="J2960" i="4"/>
  <c r="K2960" i="4" s="1"/>
  <c r="N2959" i="4"/>
  <c r="J2959" i="4"/>
  <c r="K2959" i="4" s="1"/>
  <c r="N2958" i="4"/>
  <c r="J2958" i="4"/>
  <c r="K2958" i="4" s="1"/>
  <c r="N2957" i="4"/>
  <c r="J2957" i="4"/>
  <c r="K2957" i="4" s="1"/>
  <c r="N2956" i="4"/>
  <c r="J2956" i="4"/>
  <c r="K2956" i="4" s="1"/>
  <c r="N2955" i="4"/>
  <c r="J2955" i="4"/>
  <c r="K2955" i="4" s="1"/>
  <c r="N2954" i="4"/>
  <c r="J2954" i="4"/>
  <c r="K2954" i="4" s="1"/>
  <c r="N2953" i="4"/>
  <c r="J2953" i="4"/>
  <c r="K2953" i="4" s="1"/>
  <c r="O2953" i="4" s="1"/>
  <c r="N2952" i="4"/>
  <c r="J2952" i="4"/>
  <c r="K2952" i="4" s="1"/>
  <c r="L2952" i="4" s="1"/>
  <c r="N2951" i="4"/>
  <c r="J2951" i="4"/>
  <c r="K2951" i="4" s="1"/>
  <c r="O2951" i="4" s="1"/>
  <c r="N2950" i="4"/>
  <c r="J2950" i="4"/>
  <c r="K2950" i="4" s="1"/>
  <c r="N2949" i="4"/>
  <c r="J2949" i="4"/>
  <c r="K2949" i="4" s="1"/>
  <c r="N2948" i="4"/>
  <c r="J2948" i="4"/>
  <c r="N2947" i="4"/>
  <c r="J2947" i="4"/>
  <c r="K2947" i="4" s="1"/>
  <c r="N2946" i="4"/>
  <c r="J2946" i="4"/>
  <c r="K2946" i="4" s="1"/>
  <c r="N2945" i="4"/>
  <c r="J2945" i="4"/>
  <c r="K2945" i="4" s="1"/>
  <c r="N2944" i="4"/>
  <c r="J2944" i="4"/>
  <c r="K2944" i="4" s="1"/>
  <c r="N2943" i="4"/>
  <c r="J2943" i="4"/>
  <c r="K2943" i="4" s="1"/>
  <c r="N2942" i="4"/>
  <c r="J2942" i="4"/>
  <c r="K2942" i="4" s="1"/>
  <c r="N2941" i="4"/>
  <c r="J2941" i="4"/>
  <c r="K2941" i="4" s="1"/>
  <c r="N2940" i="4"/>
  <c r="J2940" i="4"/>
  <c r="K2940" i="4" s="1"/>
  <c r="N2939" i="4"/>
  <c r="J2939" i="4"/>
  <c r="K2939" i="4" s="1"/>
  <c r="N2938" i="4"/>
  <c r="J2938" i="4"/>
  <c r="K2938" i="4" s="1"/>
  <c r="N2937" i="4"/>
  <c r="J2937" i="4"/>
  <c r="K2937" i="4" s="1"/>
  <c r="O2937" i="4" s="1"/>
  <c r="N2936" i="4"/>
  <c r="J2936" i="4"/>
  <c r="K2936" i="4" s="1"/>
  <c r="L2936" i="4" s="1"/>
  <c r="N2935" i="4"/>
  <c r="J2935" i="4"/>
  <c r="K2935" i="4" s="1"/>
  <c r="O2935" i="4" s="1"/>
  <c r="N2934" i="4"/>
  <c r="J2934" i="4"/>
  <c r="K2934" i="4" s="1"/>
  <c r="N2933" i="4"/>
  <c r="J2933" i="4"/>
  <c r="K2933" i="4" s="1"/>
  <c r="N2932" i="4"/>
  <c r="J2932" i="4"/>
  <c r="K2932" i="4" s="1"/>
  <c r="N2931" i="4"/>
  <c r="J2931" i="4"/>
  <c r="K2931" i="4" s="1"/>
  <c r="N2930" i="4"/>
  <c r="J2930" i="4"/>
  <c r="K2930" i="4" s="1"/>
  <c r="N2929" i="4"/>
  <c r="J2929" i="4"/>
  <c r="K2929" i="4" s="1"/>
  <c r="N2928" i="4"/>
  <c r="J2928" i="4"/>
  <c r="K2928" i="4" s="1"/>
  <c r="N2927" i="4"/>
  <c r="J2927" i="4"/>
  <c r="K2927" i="4" s="1"/>
  <c r="N2926" i="4"/>
  <c r="J2926" i="4"/>
  <c r="K2926" i="4" s="1"/>
  <c r="N2925" i="4"/>
  <c r="J2925" i="4"/>
  <c r="K2925" i="4" s="1"/>
  <c r="N2924" i="4"/>
  <c r="J2924" i="4"/>
  <c r="K2924" i="4" s="1"/>
  <c r="N2923" i="4"/>
  <c r="J2923" i="4"/>
  <c r="K2923" i="4" s="1"/>
  <c r="N2922" i="4"/>
  <c r="J2922" i="4"/>
  <c r="K2922" i="4" s="1"/>
  <c r="N2921" i="4"/>
  <c r="J2921" i="4"/>
  <c r="K2921" i="4" s="1"/>
  <c r="O2921" i="4" s="1"/>
  <c r="N2920" i="4"/>
  <c r="J2920" i="4"/>
  <c r="K2920" i="4" s="1"/>
  <c r="L2920" i="4" s="1"/>
  <c r="N2919" i="4"/>
  <c r="J2919" i="4"/>
  <c r="K2919" i="4" s="1"/>
  <c r="O2919" i="4" s="1"/>
  <c r="N2918" i="4"/>
  <c r="J2918" i="4"/>
  <c r="K2918" i="4" s="1"/>
  <c r="N2917" i="4"/>
  <c r="J2917" i="4"/>
  <c r="K2917" i="4" s="1"/>
  <c r="N2916" i="4"/>
  <c r="J2916" i="4"/>
  <c r="K2916" i="4" s="1"/>
  <c r="N2915" i="4"/>
  <c r="J2915" i="4"/>
  <c r="K2915" i="4" s="1"/>
  <c r="N2914" i="4"/>
  <c r="J2914" i="4"/>
  <c r="K2914" i="4" s="1"/>
  <c r="N2913" i="4"/>
  <c r="J2913" i="4"/>
  <c r="K2913" i="4" s="1"/>
  <c r="N2912" i="4"/>
  <c r="J2912" i="4"/>
  <c r="K2912" i="4" s="1"/>
  <c r="N2911" i="4"/>
  <c r="J2911" i="4"/>
  <c r="K2911" i="4" s="1"/>
  <c r="N2910" i="4"/>
  <c r="J2910" i="4"/>
  <c r="K2910" i="4" s="1"/>
  <c r="N2909" i="4"/>
  <c r="J2909" i="4"/>
  <c r="K2909" i="4" s="1"/>
  <c r="N2908" i="4"/>
  <c r="J2908" i="4"/>
  <c r="K2908" i="4" s="1"/>
  <c r="N2907" i="4"/>
  <c r="J2907" i="4"/>
  <c r="K2907" i="4" s="1"/>
  <c r="N2906" i="4"/>
  <c r="J2906" i="4"/>
  <c r="K2906" i="4" s="1"/>
  <c r="N2905" i="4"/>
  <c r="J2905" i="4"/>
  <c r="K2905" i="4" s="1"/>
  <c r="N2904" i="4"/>
  <c r="J2904" i="4"/>
  <c r="K2904" i="4" s="1"/>
  <c r="L2904" i="4" s="1"/>
  <c r="N2903" i="4"/>
  <c r="J2903" i="4"/>
  <c r="K2903" i="4" s="1"/>
  <c r="N2902" i="4"/>
  <c r="J2902" i="4"/>
  <c r="K2902" i="4" s="1"/>
  <c r="N2901" i="4"/>
  <c r="J2901" i="4"/>
  <c r="K2901" i="4" s="1"/>
  <c r="N2900" i="4"/>
  <c r="J2900" i="4"/>
  <c r="N2899" i="4"/>
  <c r="J2899" i="4"/>
  <c r="K2899" i="4" s="1"/>
  <c r="N2898" i="4"/>
  <c r="J2898" i="4"/>
  <c r="K2898" i="4" s="1"/>
  <c r="N2897" i="4"/>
  <c r="J2897" i="4"/>
  <c r="K2897" i="4" s="1"/>
  <c r="N2896" i="4"/>
  <c r="J2896" i="4"/>
  <c r="K2896" i="4" s="1"/>
  <c r="N2895" i="4"/>
  <c r="J2895" i="4"/>
  <c r="K2895" i="4" s="1"/>
  <c r="N2894" i="4"/>
  <c r="J2894" i="4"/>
  <c r="K2894" i="4" s="1"/>
  <c r="N2893" i="4"/>
  <c r="J2893" i="4"/>
  <c r="K2893" i="4" s="1"/>
  <c r="L2893" i="4" s="1"/>
  <c r="N2892" i="4"/>
  <c r="J2892" i="4"/>
  <c r="K2892" i="4" s="1"/>
  <c r="N2891" i="4"/>
  <c r="J2891" i="4"/>
  <c r="K2891" i="4" s="1"/>
  <c r="N2890" i="4"/>
  <c r="J2890" i="4"/>
  <c r="K2890" i="4" s="1"/>
  <c r="N2889" i="4"/>
  <c r="J2889" i="4"/>
  <c r="K2889" i="4" s="1"/>
  <c r="O2889" i="4" s="1"/>
  <c r="N2888" i="4"/>
  <c r="J2888" i="4"/>
  <c r="K2888" i="4" s="1"/>
  <c r="L2888" i="4" s="1"/>
  <c r="N2887" i="4"/>
  <c r="J2887" i="4"/>
  <c r="K2887" i="4" s="1"/>
  <c r="O2887" i="4" s="1"/>
  <c r="N2886" i="4"/>
  <c r="J2886" i="4"/>
  <c r="K2886" i="4" s="1"/>
  <c r="N2885" i="4"/>
  <c r="J2885" i="4"/>
  <c r="K2885" i="4" s="1"/>
  <c r="N2884" i="4"/>
  <c r="J2884" i="4"/>
  <c r="K2884" i="4" s="1"/>
  <c r="N2883" i="4"/>
  <c r="J2883" i="4"/>
  <c r="K2883" i="4" s="1"/>
  <c r="N2882" i="4"/>
  <c r="J2882" i="4"/>
  <c r="K2882" i="4" s="1"/>
  <c r="N2881" i="4"/>
  <c r="J2881" i="4"/>
  <c r="K2881" i="4" s="1"/>
  <c r="O2881" i="4" s="1"/>
  <c r="N2880" i="4"/>
  <c r="J2880" i="4"/>
  <c r="K2880" i="4" s="1"/>
  <c r="N2879" i="4"/>
  <c r="J2879" i="4"/>
  <c r="K2879" i="4" s="1"/>
  <c r="N2878" i="4"/>
  <c r="J2878" i="4"/>
  <c r="K2878" i="4" s="1"/>
  <c r="N2877" i="4"/>
  <c r="J2877" i="4"/>
  <c r="K2877" i="4" s="1"/>
  <c r="N2876" i="4"/>
  <c r="J2876" i="4"/>
  <c r="K2876" i="4" s="1"/>
  <c r="N2875" i="4"/>
  <c r="J2875" i="4"/>
  <c r="K2875" i="4" s="1"/>
  <c r="N2874" i="4"/>
  <c r="J2874" i="4"/>
  <c r="K2874" i="4" s="1"/>
  <c r="N2873" i="4"/>
  <c r="J2873" i="4"/>
  <c r="K2873" i="4" s="1"/>
  <c r="N2872" i="4"/>
  <c r="J2872" i="4"/>
  <c r="K2872" i="4" s="1"/>
  <c r="N2871" i="4"/>
  <c r="J2871" i="4"/>
  <c r="K2871" i="4" s="1"/>
  <c r="O2871" i="4" s="1"/>
  <c r="N2870" i="4"/>
  <c r="J2870" i="4"/>
  <c r="K2870" i="4" s="1"/>
  <c r="N2869" i="4"/>
  <c r="J2869" i="4"/>
  <c r="K2869" i="4" s="1"/>
  <c r="N2868" i="4"/>
  <c r="J2868" i="4"/>
  <c r="K2868" i="4" s="1"/>
  <c r="N2867" i="4"/>
  <c r="J2867" i="4"/>
  <c r="K2867" i="4" s="1"/>
  <c r="N2866" i="4"/>
  <c r="J2866" i="4"/>
  <c r="K2866" i="4" s="1"/>
  <c r="N2865" i="4"/>
  <c r="J2865" i="4"/>
  <c r="K2865" i="4" s="1"/>
  <c r="O2865" i="4" s="1"/>
  <c r="N2864" i="4"/>
  <c r="J2864" i="4"/>
  <c r="K2864" i="4" s="1"/>
  <c r="N2863" i="4"/>
  <c r="J2863" i="4"/>
  <c r="K2863" i="4" s="1"/>
  <c r="N2862" i="4"/>
  <c r="J2862" i="4"/>
  <c r="K2862" i="4" s="1"/>
  <c r="N2861" i="4"/>
  <c r="J2861" i="4"/>
  <c r="K2861" i="4" s="1"/>
  <c r="L2861" i="4" s="1"/>
  <c r="N2860" i="4"/>
  <c r="J2860" i="4"/>
  <c r="K2860" i="4" s="1"/>
  <c r="N2859" i="4"/>
  <c r="J2859" i="4"/>
  <c r="K2859" i="4" s="1"/>
  <c r="N2858" i="4"/>
  <c r="J2858" i="4"/>
  <c r="K2858" i="4" s="1"/>
  <c r="N2857" i="4"/>
  <c r="J2857" i="4"/>
  <c r="K2857" i="4" s="1"/>
  <c r="N2856" i="4"/>
  <c r="J2856" i="4"/>
  <c r="K2856" i="4" s="1"/>
  <c r="N2855" i="4"/>
  <c r="J2855" i="4"/>
  <c r="K2855" i="4" s="1"/>
  <c r="O2855" i="4" s="1"/>
  <c r="N2854" i="4"/>
  <c r="J2854" i="4"/>
  <c r="N2853" i="4"/>
  <c r="J2853" i="4"/>
  <c r="K2853" i="4" s="1"/>
  <c r="N2852" i="4"/>
  <c r="J2852" i="4"/>
  <c r="K2852" i="4" s="1"/>
  <c r="N2851" i="4"/>
  <c r="J2851" i="4"/>
  <c r="K2851" i="4" s="1"/>
  <c r="N2850" i="4"/>
  <c r="J2850" i="4"/>
  <c r="K2850" i="4" s="1"/>
  <c r="N2849" i="4"/>
  <c r="J2849" i="4"/>
  <c r="K2849" i="4" s="1"/>
  <c r="O2849" i="4" s="1"/>
  <c r="N2848" i="4"/>
  <c r="J2848" i="4"/>
  <c r="K2848" i="4" s="1"/>
  <c r="N2847" i="4"/>
  <c r="J2847" i="4"/>
  <c r="K2847" i="4" s="1"/>
  <c r="N2846" i="4"/>
  <c r="J2846" i="4"/>
  <c r="K2846" i="4" s="1"/>
  <c r="N2845" i="4"/>
  <c r="J2845" i="4"/>
  <c r="K2845" i="4" s="1"/>
  <c r="N2844" i="4"/>
  <c r="J2844" i="4"/>
  <c r="K2844" i="4" s="1"/>
  <c r="N2843" i="4"/>
  <c r="J2843" i="4"/>
  <c r="K2843" i="4" s="1"/>
  <c r="N2842" i="4"/>
  <c r="J2842" i="4"/>
  <c r="K2842" i="4" s="1"/>
  <c r="N2841" i="4"/>
  <c r="J2841" i="4"/>
  <c r="K2841" i="4" s="1"/>
  <c r="N2840" i="4"/>
  <c r="J2840" i="4"/>
  <c r="K2840" i="4" s="1"/>
  <c r="N2839" i="4"/>
  <c r="J2839" i="4"/>
  <c r="K2839" i="4" s="1"/>
  <c r="O2839" i="4" s="1"/>
  <c r="N2838" i="4"/>
  <c r="J2838" i="4"/>
  <c r="K2838" i="4" s="1"/>
  <c r="N2837" i="4"/>
  <c r="J2837" i="4"/>
  <c r="K2837" i="4" s="1"/>
  <c r="N2836" i="4"/>
  <c r="J2836" i="4"/>
  <c r="K2836" i="4" s="1"/>
  <c r="N2835" i="4"/>
  <c r="J2835" i="4"/>
  <c r="K2835" i="4" s="1"/>
  <c r="N2834" i="4"/>
  <c r="J2834" i="4"/>
  <c r="K2834" i="4" s="1"/>
  <c r="N2833" i="4"/>
  <c r="J2833" i="4"/>
  <c r="K2833" i="4" s="1"/>
  <c r="O2833" i="4" s="1"/>
  <c r="N2832" i="4"/>
  <c r="J2832" i="4"/>
  <c r="K2832" i="4" s="1"/>
  <c r="N2831" i="4"/>
  <c r="J2831" i="4"/>
  <c r="K2831" i="4" s="1"/>
  <c r="N2830" i="4"/>
  <c r="J2830" i="4"/>
  <c r="K2830" i="4" s="1"/>
  <c r="N2829" i="4"/>
  <c r="J2829" i="4"/>
  <c r="K2829" i="4" s="1"/>
  <c r="O2829" i="4" s="1"/>
  <c r="N2828" i="4"/>
  <c r="J2828" i="4"/>
  <c r="K2828" i="4" s="1"/>
  <c r="N2827" i="4"/>
  <c r="J2827" i="4"/>
  <c r="K2827" i="4" s="1"/>
  <c r="N2826" i="4"/>
  <c r="J2826" i="4"/>
  <c r="K2826" i="4" s="1"/>
  <c r="L2826" i="4" s="1"/>
  <c r="N2825" i="4"/>
  <c r="J2825" i="4"/>
  <c r="K2825" i="4" s="1"/>
  <c r="N2824" i="4"/>
  <c r="J2824" i="4"/>
  <c r="K2824" i="4" s="1"/>
  <c r="N2823" i="4"/>
  <c r="J2823" i="4"/>
  <c r="K2823" i="4" s="1"/>
  <c r="N2822" i="4"/>
  <c r="J2822" i="4"/>
  <c r="K2822" i="4" s="1"/>
  <c r="N2821" i="4"/>
  <c r="J2821" i="4"/>
  <c r="K2821" i="4" s="1"/>
  <c r="N2820" i="4"/>
  <c r="J2820" i="4"/>
  <c r="K2820" i="4" s="1"/>
  <c r="N2819" i="4"/>
  <c r="J2819" i="4"/>
  <c r="K2819" i="4" s="1"/>
  <c r="O2819" i="4" s="1"/>
  <c r="N2818" i="4"/>
  <c r="J2818" i="4"/>
  <c r="K2818" i="4" s="1"/>
  <c r="L2818" i="4" s="1"/>
  <c r="N2817" i="4"/>
  <c r="J2817" i="4"/>
  <c r="K2817" i="4" s="1"/>
  <c r="N2816" i="4"/>
  <c r="J2816" i="4"/>
  <c r="K2816" i="4" s="1"/>
  <c r="N2815" i="4"/>
  <c r="J2815" i="4"/>
  <c r="K2815" i="4" s="1"/>
  <c r="N2814" i="4"/>
  <c r="J2814" i="4"/>
  <c r="K2814" i="4" s="1"/>
  <c r="N2813" i="4"/>
  <c r="J2813" i="4"/>
  <c r="K2813" i="4" s="1"/>
  <c r="N2812" i="4"/>
  <c r="J2812" i="4"/>
  <c r="K2812" i="4" s="1"/>
  <c r="N2811" i="4"/>
  <c r="J2811" i="4"/>
  <c r="N2810" i="4"/>
  <c r="J2810" i="4"/>
  <c r="K2810" i="4" s="1"/>
  <c r="L2810" i="4" s="1"/>
  <c r="N2809" i="4"/>
  <c r="J2809" i="4"/>
  <c r="K2809" i="4" s="1"/>
  <c r="O2809" i="4" s="1"/>
  <c r="N2808" i="4"/>
  <c r="J2808" i="4"/>
  <c r="K2808" i="4" s="1"/>
  <c r="N2807" i="4"/>
  <c r="J2807" i="4"/>
  <c r="K2807" i="4" s="1"/>
  <c r="O2807" i="4" s="1"/>
  <c r="N2806" i="4"/>
  <c r="J2806" i="4"/>
  <c r="K2806" i="4" s="1"/>
  <c r="N2805" i="4"/>
  <c r="J2805" i="4"/>
  <c r="K2805" i="4" s="1"/>
  <c r="N2804" i="4"/>
  <c r="J2804" i="4"/>
  <c r="K2804" i="4" s="1"/>
  <c r="N2803" i="4"/>
  <c r="J2803" i="4"/>
  <c r="K2803" i="4" s="1"/>
  <c r="L2803" i="4" s="1"/>
  <c r="N2802" i="4"/>
  <c r="J2802" i="4"/>
  <c r="N2801" i="4"/>
  <c r="J2801" i="4"/>
  <c r="K2801" i="4" s="1"/>
  <c r="N2800" i="4"/>
  <c r="J2800" i="4"/>
  <c r="K2800" i="4" s="1"/>
  <c r="N2799" i="4"/>
  <c r="J2799" i="4"/>
  <c r="K2799" i="4" s="1"/>
  <c r="N2798" i="4"/>
  <c r="J2798" i="4"/>
  <c r="K2798" i="4" s="1"/>
  <c r="N2797" i="4"/>
  <c r="J2797" i="4"/>
  <c r="N2796" i="4"/>
  <c r="J2796" i="4"/>
  <c r="K2796" i="4" s="1"/>
  <c r="N2795" i="4"/>
  <c r="J2795" i="4"/>
  <c r="K2795" i="4" s="1"/>
  <c r="N2794" i="4"/>
  <c r="J2794" i="4"/>
  <c r="K2794" i="4" s="1"/>
  <c r="O2794" i="4" s="1"/>
  <c r="N2793" i="4"/>
  <c r="J2793" i="4"/>
  <c r="K2793" i="4" s="1"/>
  <c r="N2792" i="4"/>
  <c r="J2792" i="4"/>
  <c r="K2792" i="4" s="1"/>
  <c r="N2791" i="4"/>
  <c r="J2791" i="4"/>
  <c r="K2791" i="4" s="1"/>
  <c r="N2790" i="4"/>
  <c r="J2790" i="4"/>
  <c r="K2790" i="4" s="1"/>
  <c r="N2789" i="4"/>
  <c r="J2789" i="4"/>
  <c r="K2789" i="4" s="1"/>
  <c r="N2788" i="4"/>
  <c r="J2788" i="4"/>
  <c r="K2788" i="4" s="1"/>
  <c r="N2787" i="4"/>
  <c r="J2787" i="4"/>
  <c r="N2786" i="4"/>
  <c r="J2786" i="4"/>
  <c r="K2786" i="4" s="1"/>
  <c r="O2786" i="4" s="1"/>
  <c r="N2785" i="4"/>
  <c r="J2785" i="4"/>
  <c r="K2785" i="4" s="1"/>
  <c r="N2784" i="4"/>
  <c r="J2784" i="4"/>
  <c r="K2784" i="4" s="1"/>
  <c r="O2784" i="4" s="1"/>
  <c r="N2783" i="4"/>
  <c r="J2783" i="4"/>
  <c r="K2783" i="4" s="1"/>
  <c r="N2782" i="4"/>
  <c r="J2782" i="4"/>
  <c r="K2782" i="4" s="1"/>
  <c r="N2781" i="4"/>
  <c r="J2781" i="4"/>
  <c r="K2781" i="4" s="1"/>
  <c r="N2780" i="4"/>
  <c r="J2780" i="4"/>
  <c r="K2780" i="4" s="1"/>
  <c r="O2780" i="4" s="1"/>
  <c r="N2779" i="4"/>
  <c r="J2779" i="4"/>
  <c r="K2779" i="4" s="1"/>
  <c r="N2778" i="4"/>
  <c r="J2778" i="4"/>
  <c r="N2777" i="4"/>
  <c r="J2777" i="4"/>
  <c r="K2777" i="4" s="1"/>
  <c r="N2776" i="4"/>
  <c r="J2776" i="4"/>
  <c r="N2775" i="4"/>
  <c r="J2775" i="4"/>
  <c r="K2775" i="4" s="1"/>
  <c r="N2774" i="4"/>
  <c r="J2774" i="4"/>
  <c r="K2774" i="4" s="1"/>
  <c r="O2774" i="4" s="1"/>
  <c r="N2773" i="4"/>
  <c r="J2773" i="4"/>
  <c r="N2772" i="4"/>
  <c r="J2772" i="4"/>
  <c r="K2772" i="4" s="1"/>
  <c r="O2772" i="4" s="1"/>
  <c r="N2771" i="4"/>
  <c r="J2771" i="4"/>
  <c r="K2771" i="4" s="1"/>
  <c r="L2771" i="4" s="1"/>
  <c r="N2770" i="4"/>
  <c r="J2770" i="4"/>
  <c r="K2770" i="4" s="1"/>
  <c r="N2769" i="4"/>
  <c r="J2769" i="4"/>
  <c r="K2769" i="4" s="1"/>
  <c r="N2768" i="4"/>
  <c r="J2768" i="4"/>
  <c r="N2767" i="4"/>
  <c r="J2767" i="4"/>
  <c r="K2767" i="4" s="1"/>
  <c r="N2766" i="4"/>
  <c r="J2766" i="4"/>
  <c r="N2765" i="4"/>
  <c r="J2765" i="4"/>
  <c r="N2764" i="4"/>
  <c r="J2764" i="4"/>
  <c r="K2764" i="4" s="1"/>
  <c r="N2763" i="4"/>
  <c r="J2763" i="4"/>
  <c r="K2763" i="4" s="1"/>
  <c r="L2763" i="4" s="1"/>
  <c r="N2762" i="4"/>
  <c r="J2762" i="4"/>
  <c r="K2762" i="4" s="1"/>
  <c r="L2762" i="4" s="1"/>
  <c r="N2761" i="4"/>
  <c r="J2761" i="4"/>
  <c r="K2761" i="4" s="1"/>
  <c r="N2760" i="4"/>
  <c r="J2760" i="4"/>
  <c r="K2760" i="4" s="1"/>
  <c r="O2760" i="4" s="1"/>
  <c r="N2759" i="4"/>
  <c r="J2759" i="4"/>
  <c r="K2759" i="4" s="1"/>
  <c r="N2758" i="4"/>
  <c r="J2758" i="4"/>
  <c r="K2758" i="4" s="1"/>
  <c r="O2758" i="4" s="1"/>
  <c r="N2757" i="4"/>
  <c r="J2757" i="4"/>
  <c r="K2757" i="4" s="1"/>
  <c r="L2757" i="4" s="1"/>
  <c r="N2756" i="4"/>
  <c r="J2756" i="4"/>
  <c r="K2756" i="4" s="1"/>
  <c r="N2755" i="4"/>
  <c r="J2755" i="4"/>
  <c r="K2755" i="4" s="1"/>
  <c r="L2755" i="4" s="1"/>
  <c r="N2754" i="4"/>
  <c r="J2754" i="4"/>
  <c r="K2754" i="4" s="1"/>
  <c r="N2753" i="4"/>
  <c r="J2753" i="4"/>
  <c r="K2753" i="4" s="1"/>
  <c r="N2752" i="4"/>
  <c r="J2752" i="4"/>
  <c r="K2752" i="4" s="1"/>
  <c r="O2752" i="4" s="1"/>
  <c r="N2751" i="4"/>
  <c r="J2751" i="4"/>
  <c r="K2751" i="4" s="1"/>
  <c r="N2750" i="4"/>
  <c r="J2750" i="4"/>
  <c r="K2750" i="4" s="1"/>
  <c r="O2750" i="4" s="1"/>
  <c r="N2749" i="4"/>
  <c r="J2749" i="4"/>
  <c r="K2749" i="4" s="1"/>
  <c r="N2748" i="4"/>
  <c r="J2748" i="4"/>
  <c r="K2748" i="4" s="1"/>
  <c r="O2748" i="4" s="1"/>
  <c r="N2747" i="4"/>
  <c r="J2747" i="4"/>
  <c r="K2747" i="4" s="1"/>
  <c r="L2747" i="4" s="1"/>
  <c r="N2746" i="4"/>
  <c r="J2746" i="4"/>
  <c r="K2746" i="4" s="1"/>
  <c r="N2745" i="4"/>
  <c r="J2745" i="4"/>
  <c r="K2745" i="4" s="1"/>
  <c r="N2744" i="4"/>
  <c r="J2744" i="4"/>
  <c r="K2744" i="4" s="1"/>
  <c r="N2742" i="4"/>
  <c r="J2742" i="4"/>
  <c r="N2741" i="4"/>
  <c r="J2741" i="4"/>
  <c r="K2741" i="4" s="1"/>
  <c r="O2741" i="4" s="1"/>
  <c r="N2740" i="4"/>
  <c r="J2740" i="4"/>
  <c r="N2739" i="4"/>
  <c r="J2739" i="4"/>
  <c r="N2738" i="4"/>
  <c r="J2738" i="4"/>
  <c r="N2737" i="4"/>
  <c r="J2737" i="4"/>
  <c r="K2737" i="4" s="1"/>
  <c r="O2737" i="4" s="1"/>
  <c r="N2736" i="4"/>
  <c r="J2736" i="4"/>
  <c r="K2736" i="4" s="1"/>
  <c r="O2736" i="4" s="1"/>
  <c r="N2735" i="4"/>
  <c r="J2735" i="4"/>
  <c r="N2734" i="4"/>
  <c r="J2734" i="4"/>
  <c r="K2734" i="4" s="1"/>
  <c r="O2734" i="4" s="1"/>
  <c r="N2733" i="4"/>
  <c r="J2733" i="4"/>
  <c r="N2732" i="4"/>
  <c r="J2732" i="4"/>
  <c r="K2732" i="4" s="1"/>
  <c r="O2732" i="4" s="1"/>
  <c r="N2731" i="4"/>
  <c r="J2731" i="4"/>
  <c r="K2731" i="4" s="1"/>
  <c r="O2731" i="4" s="1"/>
  <c r="N2730" i="4"/>
  <c r="J2730" i="4"/>
  <c r="K2730" i="4" s="1"/>
  <c r="N2729" i="4"/>
  <c r="J2729" i="4"/>
  <c r="K2729" i="4" s="1"/>
  <c r="O2729" i="4" s="1"/>
  <c r="N2728" i="4"/>
  <c r="J2728" i="4"/>
  <c r="K2728" i="4" s="1"/>
  <c r="O2728" i="4" s="1"/>
  <c r="N2727" i="4"/>
  <c r="J2727" i="4"/>
  <c r="K2727" i="4" s="1"/>
  <c r="O2727" i="4" s="1"/>
  <c r="N2726" i="4"/>
  <c r="J2726" i="4"/>
  <c r="K2726" i="4" s="1"/>
  <c r="O2726" i="4" s="1"/>
  <c r="N2725" i="4"/>
  <c r="J2725" i="4"/>
  <c r="K2725" i="4" s="1"/>
  <c r="O2725" i="4" s="1"/>
  <c r="N2724" i="4"/>
  <c r="J2724" i="4"/>
  <c r="K2724" i="4" s="1"/>
  <c r="N2723" i="4"/>
  <c r="J2723" i="4"/>
  <c r="K2723" i="4" s="1"/>
  <c r="O2723" i="4" s="1"/>
  <c r="N2722" i="4"/>
  <c r="J2722" i="4"/>
  <c r="N2721" i="4"/>
  <c r="J2721" i="4"/>
  <c r="K2721" i="4" s="1"/>
  <c r="N2720" i="4"/>
  <c r="J2720" i="4"/>
  <c r="K2720" i="4" s="1"/>
  <c r="O2720" i="4" s="1"/>
  <c r="N2719" i="4"/>
  <c r="J2719" i="4"/>
  <c r="K2719" i="4" s="1"/>
  <c r="O2719" i="4" s="1"/>
  <c r="N2718" i="4"/>
  <c r="J2718" i="4"/>
  <c r="K2718" i="4" s="1"/>
  <c r="O2718" i="4" s="1"/>
  <c r="N2717" i="4"/>
  <c r="J2717" i="4"/>
  <c r="K2717" i="4" s="1"/>
  <c r="O2717" i="4" s="1"/>
  <c r="N2716" i="4"/>
  <c r="J2716" i="4"/>
  <c r="K2716" i="4" s="1"/>
  <c r="O2716" i="4" s="1"/>
  <c r="N2715" i="4"/>
  <c r="J2715" i="4"/>
  <c r="K2715" i="4" s="1"/>
  <c r="O2715" i="4" s="1"/>
  <c r="N2714" i="4"/>
  <c r="J2714" i="4"/>
  <c r="K2714" i="4" s="1"/>
  <c r="N2713" i="4"/>
  <c r="J2713" i="4"/>
  <c r="K2713" i="4" s="1"/>
  <c r="O2713" i="4" s="1"/>
  <c r="N2712" i="4"/>
  <c r="J2712" i="4"/>
  <c r="K2712" i="4" s="1"/>
  <c r="O2712" i="4" s="1"/>
  <c r="N2711" i="4"/>
  <c r="J2711" i="4"/>
  <c r="K2711" i="4" s="1"/>
  <c r="O2711" i="4" s="1"/>
  <c r="N2710" i="4"/>
  <c r="J2710" i="4"/>
  <c r="K2710" i="4" s="1"/>
  <c r="O2710" i="4" s="1"/>
  <c r="N2709" i="4"/>
  <c r="J2709" i="4"/>
  <c r="K2709" i="4" s="1"/>
  <c r="O2709" i="4" s="1"/>
  <c r="N2708" i="4"/>
  <c r="J2708" i="4"/>
  <c r="N2707" i="4"/>
  <c r="J2707" i="4"/>
  <c r="K2707" i="4" s="1"/>
  <c r="O2707" i="4" s="1"/>
  <c r="N2706" i="4"/>
  <c r="J2706" i="4"/>
  <c r="K2706" i="4" s="1"/>
  <c r="N2705" i="4"/>
  <c r="J2705" i="4"/>
  <c r="K2705" i="4" s="1"/>
  <c r="O2705" i="4" s="1"/>
  <c r="N2704" i="4"/>
  <c r="J2704" i="4"/>
  <c r="N2703" i="4"/>
  <c r="J2703" i="4"/>
  <c r="K2703" i="4" s="1"/>
  <c r="O2703" i="4" s="1"/>
  <c r="N2702" i="4"/>
  <c r="J2702" i="4"/>
  <c r="N2701" i="4"/>
  <c r="J2701" i="4"/>
  <c r="N2700" i="4"/>
  <c r="J2700" i="4"/>
  <c r="K2700" i="4" s="1"/>
  <c r="O2700" i="4" s="1"/>
  <c r="N2699" i="4"/>
  <c r="J2699" i="4"/>
  <c r="N2698" i="4"/>
  <c r="J2698" i="4"/>
  <c r="K2698" i="4" s="1"/>
  <c r="N2697" i="4"/>
  <c r="J2697" i="4"/>
  <c r="N2696" i="4"/>
  <c r="J2696" i="4"/>
  <c r="N2695" i="4"/>
  <c r="J2695" i="4"/>
  <c r="N2694" i="4"/>
  <c r="J2694" i="4"/>
  <c r="K2694" i="4" s="1"/>
  <c r="O2694" i="4" s="1"/>
  <c r="N2693" i="4"/>
  <c r="J2693" i="4"/>
  <c r="N2692" i="4"/>
  <c r="J2692" i="4"/>
  <c r="K2692" i="4" s="1"/>
  <c r="N2691" i="4"/>
  <c r="J2691" i="4"/>
  <c r="K2691" i="4" s="1"/>
  <c r="O2691" i="4" s="1"/>
  <c r="N2690" i="4"/>
  <c r="J2690" i="4"/>
  <c r="N2689" i="4"/>
  <c r="J2689" i="4"/>
  <c r="K2689" i="4" s="1"/>
  <c r="O2689" i="4" s="1"/>
  <c r="N2688" i="4"/>
  <c r="J2688" i="4"/>
  <c r="N2687" i="4"/>
  <c r="J2687" i="4"/>
  <c r="K2687" i="4" s="1"/>
  <c r="O2687" i="4" s="1"/>
  <c r="N2686" i="4"/>
  <c r="J2686" i="4"/>
  <c r="N2685" i="4"/>
  <c r="J2685" i="4"/>
  <c r="K2685" i="4" s="1"/>
  <c r="O2685" i="4" s="1"/>
  <c r="N2684" i="4"/>
  <c r="J2684" i="4"/>
  <c r="K2684" i="4" s="1"/>
  <c r="O2684" i="4" s="1"/>
  <c r="N2683" i="4"/>
  <c r="J2683" i="4"/>
  <c r="K2683" i="4" s="1"/>
  <c r="O2683" i="4" s="1"/>
  <c r="N2682" i="4"/>
  <c r="J2682" i="4"/>
  <c r="N2681" i="4"/>
  <c r="J2681" i="4"/>
  <c r="K2681" i="4" s="1"/>
  <c r="O2681" i="4" s="1"/>
  <c r="N2680" i="4"/>
  <c r="J2680" i="4"/>
  <c r="K2680" i="4" s="1"/>
  <c r="O2680" i="4" s="1"/>
  <c r="N2679" i="4"/>
  <c r="J2679" i="4"/>
  <c r="K2679" i="4" s="1"/>
  <c r="O2679" i="4" s="1"/>
  <c r="N2678" i="4"/>
  <c r="J2678" i="4"/>
  <c r="K2678" i="4" s="1"/>
  <c r="O2678" i="4" s="1"/>
  <c r="N2677" i="4"/>
  <c r="J2677" i="4"/>
  <c r="K2677" i="4" s="1"/>
  <c r="O2677" i="4" s="1"/>
  <c r="N2676" i="4"/>
  <c r="J2676" i="4"/>
  <c r="K2676" i="4" s="1"/>
  <c r="O2676" i="4" s="1"/>
  <c r="N2675" i="4"/>
  <c r="J2675" i="4"/>
  <c r="K2675" i="4" s="1"/>
  <c r="O2675" i="4" s="1"/>
  <c r="N2674" i="4"/>
  <c r="J2674" i="4"/>
  <c r="N2673" i="4"/>
  <c r="J2673" i="4"/>
  <c r="N2672" i="4"/>
  <c r="J2672" i="4"/>
  <c r="K2672" i="4" s="1"/>
  <c r="O2672" i="4" s="1"/>
  <c r="N2671" i="4"/>
  <c r="J2671" i="4"/>
  <c r="K2671" i="4" s="1"/>
  <c r="O2671" i="4" s="1"/>
  <c r="N2670" i="4"/>
  <c r="J2670" i="4"/>
  <c r="K2670" i="4" s="1"/>
  <c r="O2670" i="4" s="1"/>
  <c r="N2669" i="4"/>
  <c r="J2669" i="4"/>
  <c r="K2669" i="4" s="1"/>
  <c r="O2669" i="4" s="1"/>
  <c r="N2668" i="4"/>
  <c r="J2668" i="4"/>
  <c r="K2668" i="4" s="1"/>
  <c r="O2668" i="4" s="1"/>
  <c r="N2667" i="4"/>
  <c r="J2667" i="4"/>
  <c r="K2667" i="4" s="1"/>
  <c r="O2667" i="4" s="1"/>
  <c r="N2666" i="4"/>
  <c r="J2666" i="4"/>
  <c r="K2666" i="4" s="1"/>
  <c r="O2666" i="4" s="1"/>
  <c r="N2665" i="4"/>
  <c r="J2665" i="4"/>
  <c r="N2664" i="4"/>
  <c r="J2664" i="4"/>
  <c r="N2663" i="4"/>
  <c r="J2663" i="4"/>
  <c r="K2663" i="4" s="1"/>
  <c r="O2663" i="4" s="1"/>
  <c r="N2662" i="4"/>
  <c r="J2662" i="4"/>
  <c r="K2662" i="4" s="1"/>
  <c r="O2662" i="4" s="1"/>
  <c r="N2661" i="4"/>
  <c r="J2661" i="4"/>
  <c r="K2661" i="4" s="1"/>
  <c r="O2661" i="4" s="1"/>
  <c r="N2660" i="4"/>
  <c r="J2660" i="4"/>
  <c r="K2660" i="4" s="1"/>
  <c r="O2660" i="4" s="1"/>
  <c r="N2659" i="4"/>
  <c r="J2659" i="4"/>
  <c r="N2658" i="4"/>
  <c r="J2658" i="4"/>
  <c r="N2657" i="4"/>
  <c r="J2657" i="4"/>
  <c r="K2657" i="4" s="1"/>
  <c r="O2657" i="4" s="1"/>
  <c r="N2656" i="4"/>
  <c r="J2656" i="4"/>
  <c r="K2656" i="4" s="1"/>
  <c r="O2656" i="4" s="1"/>
  <c r="N2655" i="4"/>
  <c r="J2655" i="4"/>
  <c r="N2654" i="4"/>
  <c r="J2654" i="4"/>
  <c r="K2654" i="4" s="1"/>
  <c r="O2654" i="4" s="1"/>
  <c r="N2653" i="4"/>
  <c r="J2653" i="4"/>
  <c r="K2653" i="4" s="1"/>
  <c r="O2653" i="4" s="1"/>
  <c r="N2652" i="4"/>
  <c r="J2652" i="4"/>
  <c r="K2652" i="4" s="1"/>
  <c r="O2652" i="4" s="1"/>
  <c r="N2651" i="4"/>
  <c r="J2651" i="4"/>
  <c r="N2650" i="4"/>
  <c r="J2650" i="4"/>
  <c r="K2650" i="4" s="1"/>
  <c r="O2650" i="4" s="1"/>
  <c r="N2649" i="4"/>
  <c r="J2649" i="4"/>
  <c r="K2649" i="4" s="1"/>
  <c r="O2649" i="4" s="1"/>
  <c r="N2648" i="4"/>
  <c r="J2648" i="4"/>
  <c r="K2648" i="4" s="1"/>
  <c r="O2648" i="4" s="1"/>
  <c r="N2647" i="4"/>
  <c r="J2647" i="4"/>
  <c r="K2647" i="4" s="1"/>
  <c r="O2647" i="4" s="1"/>
  <c r="N2646" i="4"/>
  <c r="J2646" i="4"/>
  <c r="K2646" i="4" s="1"/>
  <c r="O2646" i="4" s="1"/>
  <c r="N2645" i="4"/>
  <c r="J2645" i="4"/>
  <c r="K2645" i="4" s="1"/>
  <c r="O2645" i="4" s="1"/>
  <c r="N2644" i="4"/>
  <c r="J2644" i="4"/>
  <c r="K2644" i="4" s="1"/>
  <c r="O2644" i="4" s="1"/>
  <c r="N2643" i="4"/>
  <c r="J2643" i="4"/>
  <c r="K2643" i="4" s="1"/>
  <c r="O2643" i="4" s="1"/>
  <c r="N2642" i="4"/>
  <c r="J2642" i="4"/>
  <c r="K2642" i="4" s="1"/>
  <c r="O2642" i="4" s="1"/>
  <c r="N2641" i="4"/>
  <c r="J2641" i="4"/>
  <c r="K2641" i="4" s="1"/>
  <c r="O2641" i="4" s="1"/>
  <c r="N2640" i="4"/>
  <c r="J2640" i="4"/>
  <c r="K2640" i="4" s="1"/>
  <c r="O2640" i="4" s="1"/>
  <c r="N2639" i="4"/>
  <c r="J2639" i="4"/>
  <c r="K2639" i="4" s="1"/>
  <c r="O2639" i="4" s="1"/>
  <c r="N2638" i="4"/>
  <c r="J2638" i="4"/>
  <c r="K2638" i="4" s="1"/>
  <c r="O2638" i="4" s="1"/>
  <c r="N2637" i="4"/>
  <c r="J2637" i="4"/>
  <c r="K2637" i="4" s="1"/>
  <c r="O2637" i="4" s="1"/>
  <c r="N2636" i="4"/>
  <c r="J2636" i="4"/>
  <c r="K2636" i="4" s="1"/>
  <c r="O2636" i="4" s="1"/>
  <c r="N2635" i="4"/>
  <c r="J2635" i="4"/>
  <c r="K2635" i="4" s="1"/>
  <c r="O2635" i="4" s="1"/>
  <c r="N2634" i="4"/>
  <c r="J2634" i="4"/>
  <c r="K2634" i="4" s="1"/>
  <c r="O2634" i="4" s="1"/>
  <c r="N2633" i="4"/>
  <c r="J2633" i="4"/>
  <c r="K2633" i="4" s="1"/>
  <c r="O2633" i="4" s="1"/>
  <c r="N2632" i="4"/>
  <c r="J2632" i="4"/>
  <c r="K2632" i="4" s="1"/>
  <c r="O2632" i="4" s="1"/>
  <c r="N2631" i="4"/>
  <c r="J2631" i="4"/>
  <c r="K2631" i="4" s="1"/>
  <c r="O2631" i="4" s="1"/>
  <c r="N2630" i="4"/>
  <c r="J2630" i="4"/>
  <c r="K2630" i="4" s="1"/>
  <c r="O2630" i="4" s="1"/>
  <c r="N2629" i="4"/>
  <c r="J2629" i="4"/>
  <c r="K2629" i="4" s="1"/>
  <c r="O2629" i="4" s="1"/>
  <c r="N2628" i="4"/>
  <c r="J2628" i="4"/>
  <c r="K2628" i="4" s="1"/>
  <c r="O2628" i="4" s="1"/>
  <c r="N2627" i="4"/>
  <c r="J2627" i="4"/>
  <c r="K2627" i="4" s="1"/>
  <c r="O2627" i="4" s="1"/>
  <c r="N2626" i="4"/>
  <c r="J2626" i="4"/>
  <c r="K2626" i="4" s="1"/>
  <c r="O2626" i="4" s="1"/>
  <c r="N2625" i="4"/>
  <c r="J2625" i="4"/>
  <c r="K2625" i="4" s="1"/>
  <c r="O2625" i="4" s="1"/>
  <c r="N2624" i="4"/>
  <c r="J2624" i="4"/>
  <c r="K2624" i="4" s="1"/>
  <c r="O2624" i="4" s="1"/>
  <c r="N2623" i="4"/>
  <c r="J2623" i="4"/>
  <c r="K2623" i="4" s="1"/>
  <c r="O2623" i="4" s="1"/>
  <c r="N2622" i="4"/>
  <c r="J2622" i="4"/>
  <c r="N2621" i="4"/>
  <c r="J2621" i="4"/>
  <c r="K2621" i="4" s="1"/>
  <c r="O2621" i="4" s="1"/>
  <c r="N2620" i="4"/>
  <c r="J2620" i="4"/>
  <c r="K2620" i="4" s="1"/>
  <c r="O2620" i="4" s="1"/>
  <c r="N2619" i="4"/>
  <c r="J2619" i="4"/>
  <c r="K2619" i="4" s="1"/>
  <c r="O2619" i="4" s="1"/>
  <c r="N2618" i="4"/>
  <c r="J2618" i="4"/>
  <c r="N2617" i="4"/>
  <c r="J2617" i="4"/>
  <c r="K2617" i="4" s="1"/>
  <c r="O2617" i="4" s="1"/>
  <c r="N2616" i="4"/>
  <c r="J2616" i="4"/>
  <c r="K2616" i="4" s="1"/>
  <c r="O2616" i="4" s="1"/>
  <c r="N2615" i="4"/>
  <c r="J2615" i="4"/>
  <c r="N2614" i="4"/>
  <c r="J2614" i="4"/>
  <c r="N2613" i="4"/>
  <c r="J2613" i="4"/>
  <c r="N2612" i="4"/>
  <c r="J2612" i="4"/>
  <c r="K2612" i="4" s="1"/>
  <c r="O2612" i="4" s="1"/>
  <c r="N2611" i="4"/>
  <c r="J2611" i="4"/>
  <c r="K2611" i="4" s="1"/>
  <c r="O2611" i="4" s="1"/>
  <c r="N2610" i="4"/>
  <c r="J2610" i="4"/>
  <c r="K2610" i="4" s="1"/>
  <c r="O2610" i="4" s="1"/>
  <c r="N2609" i="4"/>
  <c r="J2609" i="4"/>
  <c r="K2609" i="4" s="1"/>
  <c r="O2609" i="4" s="1"/>
  <c r="N2608" i="4"/>
  <c r="J2608" i="4"/>
  <c r="K2608" i="4" s="1"/>
  <c r="O2608" i="4" s="1"/>
  <c r="N2607" i="4"/>
  <c r="J2607" i="4"/>
  <c r="N2606" i="4"/>
  <c r="J2606" i="4"/>
  <c r="N2605" i="4"/>
  <c r="J2605" i="4"/>
  <c r="K2605" i="4" s="1"/>
  <c r="O2605" i="4" s="1"/>
  <c r="N2604" i="4"/>
  <c r="J2604" i="4"/>
  <c r="K2604" i="4" s="1"/>
  <c r="O2604" i="4" s="1"/>
  <c r="N2603" i="4"/>
  <c r="J2603" i="4"/>
  <c r="N2602" i="4"/>
  <c r="J2602" i="4"/>
  <c r="N2601" i="4"/>
  <c r="J2601" i="4"/>
  <c r="K2601" i="4" s="1"/>
  <c r="O2601" i="4" s="1"/>
  <c r="N2600" i="4"/>
  <c r="J2600" i="4"/>
  <c r="N2599" i="4"/>
  <c r="J2599" i="4"/>
  <c r="K2599" i="4" s="1"/>
  <c r="O2599" i="4" s="1"/>
  <c r="N2598" i="4"/>
  <c r="J2598" i="4"/>
  <c r="N2597" i="4"/>
  <c r="J2597" i="4"/>
  <c r="N2596" i="4"/>
  <c r="J2596" i="4"/>
  <c r="K2596" i="4" s="1"/>
  <c r="O2596" i="4" s="1"/>
  <c r="N2595" i="4"/>
  <c r="J2595" i="4"/>
  <c r="N2594" i="4"/>
  <c r="J2594" i="4"/>
  <c r="K2594" i="4" s="1"/>
  <c r="O2594" i="4" s="1"/>
  <c r="N2593" i="4"/>
  <c r="J2593" i="4"/>
  <c r="N2592" i="4"/>
  <c r="J2592" i="4"/>
  <c r="N2591" i="4"/>
  <c r="J2591" i="4"/>
  <c r="N2590" i="4"/>
  <c r="J2590" i="4"/>
  <c r="N2589" i="4"/>
  <c r="J2589" i="4"/>
  <c r="K2589" i="4" s="1"/>
  <c r="O2589" i="4" s="1"/>
  <c r="N2588" i="4"/>
  <c r="J2588" i="4"/>
  <c r="K2588" i="4" s="1"/>
  <c r="O2588" i="4" s="1"/>
  <c r="N2587" i="4"/>
  <c r="J2587" i="4"/>
  <c r="K2587" i="4" s="1"/>
  <c r="O2587" i="4" s="1"/>
  <c r="N2586" i="4"/>
  <c r="J2586" i="4"/>
  <c r="N2585" i="4"/>
  <c r="J2585" i="4"/>
  <c r="N2584" i="4"/>
  <c r="J2584" i="4"/>
  <c r="K2584" i="4" s="1"/>
  <c r="O2584" i="4" s="1"/>
  <c r="N2583" i="4"/>
  <c r="J2583" i="4"/>
  <c r="N2582" i="4"/>
  <c r="J2582" i="4"/>
  <c r="K2582" i="4" s="1"/>
  <c r="O2582" i="4" s="1"/>
  <c r="N2581" i="4"/>
  <c r="J2581" i="4"/>
  <c r="N2580" i="4"/>
  <c r="J2580" i="4"/>
  <c r="K2580" i="4" s="1"/>
  <c r="O2580" i="4" s="1"/>
  <c r="N2579" i="4"/>
  <c r="J2579" i="4"/>
  <c r="N2578" i="4"/>
  <c r="J2578" i="4"/>
  <c r="N2577" i="4"/>
  <c r="J2577" i="4"/>
  <c r="K2577" i="4" s="1"/>
  <c r="O2577" i="4" s="1"/>
  <c r="N2576" i="4"/>
  <c r="J2576" i="4"/>
  <c r="K2576" i="4" s="1"/>
  <c r="O2576" i="4" s="1"/>
  <c r="N2575" i="4"/>
  <c r="J2575" i="4"/>
  <c r="N2574" i="4"/>
  <c r="J2574" i="4"/>
  <c r="K2574" i="4" s="1"/>
  <c r="O2574" i="4" s="1"/>
  <c r="N2573" i="4"/>
  <c r="J2573" i="4"/>
  <c r="N2572" i="4"/>
  <c r="J2572" i="4"/>
  <c r="K2572" i="4" s="1"/>
  <c r="O2572" i="4" s="1"/>
  <c r="N2571" i="4"/>
  <c r="J2571" i="4"/>
  <c r="K2571" i="4" s="1"/>
  <c r="O2571" i="4" s="1"/>
  <c r="N2570" i="4"/>
  <c r="J2570" i="4"/>
  <c r="K2570" i="4" s="1"/>
  <c r="O2570" i="4" s="1"/>
  <c r="N2569" i="4"/>
  <c r="J2569" i="4"/>
  <c r="N2568" i="4"/>
  <c r="J2568" i="4"/>
  <c r="K2568" i="4" s="1"/>
  <c r="O2568" i="4" s="1"/>
  <c r="N2567" i="4"/>
  <c r="J2567" i="4"/>
  <c r="N2566" i="4"/>
  <c r="J2566" i="4"/>
  <c r="K2566" i="4" s="1"/>
  <c r="O2566" i="4" s="1"/>
  <c r="N2565" i="4"/>
  <c r="J2565" i="4"/>
  <c r="K2565" i="4" s="1"/>
  <c r="O2565" i="4" s="1"/>
  <c r="N2564" i="4"/>
  <c r="J2564" i="4"/>
  <c r="K2564" i="4" s="1"/>
  <c r="O2564" i="4" s="1"/>
  <c r="N2563" i="4"/>
  <c r="J2563" i="4"/>
  <c r="K2563" i="4" s="1"/>
  <c r="O2563" i="4" s="1"/>
  <c r="N2562" i="4"/>
  <c r="J2562" i="4"/>
  <c r="K2562" i="4" s="1"/>
  <c r="N2561" i="4"/>
  <c r="J2561" i="4"/>
  <c r="N2560" i="4"/>
  <c r="J2560" i="4"/>
  <c r="N2559" i="4"/>
  <c r="J2559" i="4"/>
  <c r="K2559" i="4" s="1"/>
  <c r="O2559" i="4" s="1"/>
  <c r="N2558" i="4"/>
  <c r="J2558" i="4"/>
  <c r="N2557" i="4"/>
  <c r="J2557" i="4"/>
  <c r="K2557" i="4" s="1"/>
  <c r="O2557" i="4" s="1"/>
  <c r="N2556" i="4"/>
  <c r="J2556" i="4"/>
  <c r="N2555" i="4"/>
  <c r="J2555" i="4"/>
  <c r="K2555" i="4" s="1"/>
  <c r="O2555" i="4" s="1"/>
  <c r="N2554" i="4"/>
  <c r="J2554" i="4"/>
  <c r="K2554" i="4" s="1"/>
  <c r="N2553" i="4"/>
  <c r="J2553" i="4"/>
  <c r="K2553" i="4" s="1"/>
  <c r="O2553" i="4" s="1"/>
  <c r="N2552" i="4"/>
  <c r="J2552" i="4"/>
  <c r="K2552" i="4" s="1"/>
  <c r="O2552" i="4" s="1"/>
  <c r="N2551" i="4"/>
  <c r="J2551" i="4"/>
  <c r="N2550" i="4"/>
  <c r="J2550" i="4"/>
  <c r="K2550" i="4" s="1"/>
  <c r="O2550" i="4" s="1"/>
  <c r="N2549" i="4"/>
  <c r="J2549" i="4"/>
  <c r="N2548" i="4"/>
  <c r="J2548" i="4"/>
  <c r="K2548" i="4" s="1"/>
  <c r="O2548" i="4" s="1"/>
  <c r="N2547" i="4"/>
  <c r="J2547" i="4"/>
  <c r="K2547" i="4" s="1"/>
  <c r="O2547" i="4" s="1"/>
  <c r="N2546" i="4"/>
  <c r="J2546" i="4"/>
  <c r="K2546" i="4" s="1"/>
  <c r="N2545" i="4"/>
  <c r="J2545" i="4"/>
  <c r="N2544" i="4"/>
  <c r="J2544" i="4"/>
  <c r="K2544" i="4" s="1"/>
  <c r="O2544" i="4" s="1"/>
  <c r="N2543" i="4"/>
  <c r="J2543" i="4"/>
  <c r="K2543" i="4" s="1"/>
  <c r="O2543" i="4" s="1"/>
  <c r="N2542" i="4"/>
  <c r="J2542" i="4"/>
  <c r="K2542" i="4" s="1"/>
  <c r="O2542" i="4" s="1"/>
  <c r="N2541" i="4"/>
  <c r="J2541" i="4"/>
  <c r="N2540" i="4"/>
  <c r="J2540" i="4"/>
  <c r="K2540" i="4" s="1"/>
  <c r="O2540" i="4" s="1"/>
  <c r="N2539" i="4"/>
  <c r="J2539" i="4"/>
  <c r="K2539" i="4" s="1"/>
  <c r="O2539" i="4" s="1"/>
  <c r="N2538" i="4"/>
  <c r="J2538" i="4"/>
  <c r="K2538" i="4" s="1"/>
  <c r="N2537" i="4"/>
  <c r="J2537" i="4"/>
  <c r="K2537" i="4" s="1"/>
  <c r="O2537" i="4" s="1"/>
  <c r="N2536" i="4"/>
  <c r="J2536" i="4"/>
  <c r="K2536" i="4" s="1"/>
  <c r="O2536" i="4" s="1"/>
  <c r="N2535" i="4"/>
  <c r="J2535" i="4"/>
  <c r="K2535" i="4" s="1"/>
  <c r="O2535" i="4" s="1"/>
  <c r="N2534" i="4"/>
  <c r="J2534" i="4"/>
  <c r="N2533" i="4"/>
  <c r="J2533" i="4"/>
  <c r="K2533" i="4" s="1"/>
  <c r="O2533" i="4" s="1"/>
  <c r="N2532" i="4"/>
  <c r="J2532" i="4"/>
  <c r="K2532" i="4" s="1"/>
  <c r="O2532" i="4" s="1"/>
  <c r="N2531" i="4"/>
  <c r="J2531" i="4"/>
  <c r="K2531" i="4" s="1"/>
  <c r="O2531" i="4" s="1"/>
  <c r="N2530" i="4"/>
  <c r="J2530" i="4"/>
  <c r="K2530" i="4" s="1"/>
  <c r="N2529" i="4"/>
  <c r="J2529" i="4"/>
  <c r="K2529" i="4" s="1"/>
  <c r="O2529" i="4" s="1"/>
  <c r="N2528" i="4"/>
  <c r="J2528" i="4"/>
  <c r="K2528" i="4" s="1"/>
  <c r="O2528" i="4" s="1"/>
  <c r="N2527" i="4"/>
  <c r="J2527" i="4"/>
  <c r="K2527" i="4" s="1"/>
  <c r="O2527" i="4" s="1"/>
  <c r="N2526" i="4"/>
  <c r="J2526" i="4"/>
  <c r="N2525" i="4"/>
  <c r="J2525" i="4"/>
  <c r="K2525" i="4" s="1"/>
  <c r="O2525" i="4" s="1"/>
  <c r="N2524" i="4"/>
  <c r="J2524" i="4"/>
  <c r="K2524" i="4" s="1"/>
  <c r="O2524" i="4" s="1"/>
  <c r="N2523" i="4"/>
  <c r="J2523" i="4"/>
  <c r="K2523" i="4" s="1"/>
  <c r="O2523" i="4" s="1"/>
  <c r="N2522" i="4"/>
  <c r="J2522" i="4"/>
  <c r="N2521" i="4"/>
  <c r="J2521" i="4"/>
  <c r="N2520" i="4"/>
  <c r="J2520" i="4"/>
  <c r="N2519" i="4"/>
  <c r="J2519" i="4"/>
  <c r="K2519" i="4" s="1"/>
  <c r="O2519" i="4" s="1"/>
  <c r="N2518" i="4"/>
  <c r="J2518" i="4"/>
  <c r="N2517" i="4"/>
  <c r="J2517" i="4"/>
  <c r="K2517" i="4" s="1"/>
  <c r="O2517" i="4" s="1"/>
  <c r="N2516" i="4"/>
  <c r="J2516" i="4"/>
  <c r="N2515" i="4"/>
  <c r="J2515" i="4"/>
  <c r="N2514" i="4"/>
  <c r="J2514" i="4"/>
  <c r="N2513" i="4"/>
  <c r="J2513" i="4"/>
  <c r="K2513" i="4" s="1"/>
  <c r="O2513" i="4" s="1"/>
  <c r="N2512" i="4"/>
  <c r="J2512" i="4"/>
  <c r="K2512" i="4" s="1"/>
  <c r="O2512" i="4" s="1"/>
  <c r="N2511" i="4"/>
  <c r="J2511" i="4"/>
  <c r="K2511" i="4" s="1"/>
  <c r="O2511" i="4" s="1"/>
  <c r="N2510" i="4"/>
  <c r="J2510" i="4"/>
  <c r="K2510" i="4" s="1"/>
  <c r="O2510" i="4" s="1"/>
  <c r="N2509" i="4"/>
  <c r="J2509" i="4"/>
  <c r="K2509" i="4" s="1"/>
  <c r="O2509" i="4" s="1"/>
  <c r="N2508" i="4"/>
  <c r="J2508" i="4"/>
  <c r="N2507" i="4"/>
  <c r="J2507" i="4"/>
  <c r="K2507" i="4" s="1"/>
  <c r="O2507" i="4" s="1"/>
  <c r="N2506" i="4"/>
  <c r="J2506" i="4"/>
  <c r="K2506" i="4" s="1"/>
  <c r="N2505" i="4"/>
  <c r="J2505" i="4"/>
  <c r="K2505" i="4" s="1"/>
  <c r="O2505" i="4" s="1"/>
  <c r="N2504" i="4"/>
  <c r="J2504" i="4"/>
  <c r="K2504" i="4" s="1"/>
  <c r="O2504" i="4" s="1"/>
  <c r="N2503" i="4"/>
  <c r="J2503" i="4"/>
  <c r="K2503" i="4" s="1"/>
  <c r="O2503" i="4" s="1"/>
  <c r="N2502" i="4"/>
  <c r="J2502" i="4"/>
  <c r="K2502" i="4" s="1"/>
  <c r="O2502" i="4" s="1"/>
  <c r="N2501" i="4"/>
  <c r="J2501" i="4"/>
  <c r="N2500" i="4"/>
  <c r="J2500" i="4"/>
  <c r="K2500" i="4" s="1"/>
  <c r="O2500" i="4" s="1"/>
  <c r="N2499" i="4"/>
  <c r="J2499" i="4"/>
  <c r="K2499" i="4" s="1"/>
  <c r="O2499" i="4" s="1"/>
  <c r="N2498" i="4"/>
  <c r="J2498" i="4"/>
  <c r="K2498" i="4" s="1"/>
  <c r="O2498" i="4" s="1"/>
  <c r="N2497" i="4"/>
  <c r="J2497" i="4"/>
  <c r="K2497" i="4" s="1"/>
  <c r="O2497" i="4" s="1"/>
  <c r="N2496" i="4"/>
  <c r="J2496" i="4"/>
  <c r="K2496" i="4" s="1"/>
  <c r="O2496" i="4" s="1"/>
  <c r="N2495" i="4"/>
  <c r="J2495" i="4"/>
  <c r="K2495" i="4" s="1"/>
  <c r="N2494" i="4"/>
  <c r="J2494" i="4"/>
  <c r="K2494" i="4" s="1"/>
  <c r="O2494" i="4" s="1"/>
  <c r="N2493" i="4"/>
  <c r="J2493" i="4"/>
  <c r="K2493" i="4" s="1"/>
  <c r="O2493" i="4" s="1"/>
  <c r="N2492" i="4"/>
  <c r="J2492" i="4"/>
  <c r="K2492" i="4" s="1"/>
  <c r="O2492" i="4" s="1"/>
  <c r="N2491" i="4"/>
  <c r="J2491" i="4"/>
  <c r="K2491" i="4" s="1"/>
  <c r="N2490" i="4"/>
  <c r="J2490" i="4"/>
  <c r="K2490" i="4" s="1"/>
  <c r="O2490" i="4" s="1"/>
  <c r="N2489" i="4"/>
  <c r="J2489" i="4"/>
  <c r="K2489" i="4" s="1"/>
  <c r="N2488" i="4"/>
  <c r="J2488" i="4"/>
  <c r="K2488" i="4" s="1"/>
  <c r="O2488" i="4" s="1"/>
  <c r="N2487" i="4"/>
  <c r="J2487" i="4"/>
  <c r="K2487" i="4" s="1"/>
  <c r="N2486" i="4"/>
  <c r="J2486" i="4"/>
  <c r="K2486" i="4" s="1"/>
  <c r="O2486" i="4" s="1"/>
  <c r="N2485" i="4"/>
  <c r="J2485" i="4"/>
  <c r="K2485" i="4" s="1"/>
  <c r="N2484" i="4"/>
  <c r="J2484" i="4"/>
  <c r="K2484" i="4" s="1"/>
  <c r="O2484" i="4" s="1"/>
  <c r="N2483" i="4"/>
  <c r="J2483" i="4"/>
  <c r="K2483" i="4" s="1"/>
  <c r="N2482" i="4"/>
  <c r="J2482" i="4"/>
  <c r="K2482" i="4" s="1"/>
  <c r="O2482" i="4" s="1"/>
  <c r="N2481" i="4"/>
  <c r="J2481" i="4"/>
  <c r="K2481" i="4" s="1"/>
  <c r="N2480" i="4"/>
  <c r="J2480" i="4"/>
  <c r="K2480" i="4" s="1"/>
  <c r="O2480" i="4" s="1"/>
  <c r="N2479" i="4"/>
  <c r="J2479" i="4"/>
  <c r="K2479" i="4" s="1"/>
  <c r="N2478" i="4"/>
  <c r="J2478" i="4"/>
  <c r="K2478" i="4" s="1"/>
  <c r="O2478" i="4" s="1"/>
  <c r="N2477" i="4"/>
  <c r="J2477" i="4"/>
  <c r="K2477" i="4" s="1"/>
  <c r="N2476" i="4"/>
  <c r="J2476" i="4"/>
  <c r="K2476" i="4" s="1"/>
  <c r="O2476" i="4" s="1"/>
  <c r="N2475" i="4"/>
  <c r="J2475" i="4"/>
  <c r="K2475" i="4" s="1"/>
  <c r="N2474" i="4"/>
  <c r="J2474" i="4"/>
  <c r="K2474" i="4" s="1"/>
  <c r="O2474" i="4" s="1"/>
  <c r="N2473" i="4"/>
  <c r="J2473" i="4"/>
  <c r="K2473" i="4" s="1"/>
  <c r="N2472" i="4"/>
  <c r="J2472" i="4"/>
  <c r="N2471" i="4"/>
  <c r="J2471" i="4"/>
  <c r="K2471" i="4" s="1"/>
  <c r="N2470" i="4"/>
  <c r="J2470" i="4"/>
  <c r="K2470" i="4" s="1"/>
  <c r="O2470" i="4" s="1"/>
  <c r="N2469" i="4"/>
  <c r="J2469" i="4"/>
  <c r="K2469" i="4" s="1"/>
  <c r="N2468" i="4"/>
  <c r="J2468" i="4"/>
  <c r="K2468" i="4" s="1"/>
  <c r="O2468" i="4" s="1"/>
  <c r="N2467" i="4"/>
  <c r="J2467" i="4"/>
  <c r="K2467" i="4" s="1"/>
  <c r="N2466" i="4"/>
  <c r="J2466" i="4"/>
  <c r="K2466" i="4" s="1"/>
  <c r="O2466" i="4" s="1"/>
  <c r="N2465" i="4"/>
  <c r="J2465" i="4"/>
  <c r="N2464" i="4"/>
  <c r="J2464" i="4"/>
  <c r="N2463" i="4"/>
  <c r="J2463" i="4"/>
  <c r="K2463" i="4" s="1"/>
  <c r="N2462" i="4"/>
  <c r="J2462" i="4"/>
  <c r="K2462" i="4" s="1"/>
  <c r="O2462" i="4" s="1"/>
  <c r="N2461" i="4"/>
  <c r="J2461" i="4"/>
  <c r="K2461" i="4" s="1"/>
  <c r="N2460" i="4"/>
  <c r="J2460" i="4"/>
  <c r="K2460" i="4" s="1"/>
  <c r="O2460" i="4" s="1"/>
  <c r="N2459" i="4"/>
  <c r="J2459" i="4"/>
  <c r="K2459" i="4" s="1"/>
  <c r="N2458" i="4"/>
  <c r="J2458" i="4"/>
  <c r="K2458" i="4" s="1"/>
  <c r="O2458" i="4" s="1"/>
  <c r="N2457" i="4"/>
  <c r="J2457" i="4"/>
  <c r="K2457" i="4" s="1"/>
  <c r="N2456" i="4"/>
  <c r="J2456" i="4"/>
  <c r="K2456" i="4" s="1"/>
  <c r="O2456" i="4" s="1"/>
  <c r="N2455" i="4"/>
  <c r="J2455" i="4"/>
  <c r="K2455" i="4" s="1"/>
  <c r="N2454" i="4"/>
  <c r="J2454" i="4"/>
  <c r="K2454" i="4" s="1"/>
  <c r="O2454" i="4" s="1"/>
  <c r="N2453" i="4"/>
  <c r="J2453" i="4"/>
  <c r="N2452" i="4"/>
  <c r="J2452" i="4"/>
  <c r="K2452" i="4" s="1"/>
  <c r="O2452" i="4" s="1"/>
  <c r="N2451" i="4"/>
  <c r="J2451" i="4"/>
  <c r="N2450" i="4"/>
  <c r="J2450" i="4"/>
  <c r="N2449" i="4"/>
  <c r="J2449" i="4"/>
  <c r="N2448" i="4"/>
  <c r="J2448" i="4"/>
  <c r="K2448" i="4" s="1"/>
  <c r="O2448" i="4" s="1"/>
  <c r="N2447" i="4"/>
  <c r="J2447" i="4"/>
  <c r="K2447" i="4" s="1"/>
  <c r="N2446" i="4"/>
  <c r="J2446" i="4"/>
  <c r="K2446" i="4" s="1"/>
  <c r="O2446" i="4" s="1"/>
  <c r="N2445" i="4"/>
  <c r="J2445" i="4"/>
  <c r="K2445" i="4" s="1"/>
  <c r="N2444" i="4"/>
  <c r="J2444" i="4"/>
  <c r="K2444" i="4" s="1"/>
  <c r="O2444" i="4" s="1"/>
  <c r="N2443" i="4"/>
  <c r="J2443" i="4"/>
  <c r="K2443" i="4" s="1"/>
  <c r="N2442" i="4"/>
  <c r="J2442" i="4"/>
  <c r="K2442" i="4" s="1"/>
  <c r="O2442" i="4" s="1"/>
  <c r="N2441" i="4"/>
  <c r="J2441" i="4"/>
  <c r="N2440" i="4"/>
  <c r="J2440" i="4"/>
  <c r="K2440" i="4" s="1"/>
  <c r="O2440" i="4" s="1"/>
  <c r="N2439" i="4"/>
  <c r="J2439" i="4"/>
  <c r="K2439" i="4" s="1"/>
  <c r="N2438" i="4"/>
  <c r="J2438" i="4"/>
  <c r="K2438" i="4" s="1"/>
  <c r="O2438" i="4" s="1"/>
  <c r="N2437" i="4"/>
  <c r="J2437" i="4"/>
  <c r="K2437" i="4" s="1"/>
  <c r="N2436" i="4"/>
  <c r="J2436" i="4"/>
  <c r="K2436" i="4" s="1"/>
  <c r="O2436" i="4" s="1"/>
  <c r="N2435" i="4"/>
  <c r="J2435" i="4"/>
  <c r="K2435" i="4" s="1"/>
  <c r="N2434" i="4"/>
  <c r="J2434" i="4"/>
  <c r="N2433" i="4"/>
  <c r="J2433" i="4"/>
  <c r="K2433" i="4" s="1"/>
  <c r="N2432" i="4"/>
  <c r="J2432" i="4"/>
  <c r="K2432" i="4" s="1"/>
  <c r="O2432" i="4" s="1"/>
  <c r="N2431" i="4"/>
  <c r="J2431" i="4"/>
  <c r="N2430" i="4"/>
  <c r="J2430" i="4"/>
  <c r="K2430" i="4" s="1"/>
  <c r="O2430" i="4" s="1"/>
  <c r="N2429" i="4"/>
  <c r="J2429" i="4"/>
  <c r="K2429" i="4" s="1"/>
  <c r="N2428" i="4"/>
  <c r="J2428" i="4"/>
  <c r="K2428" i="4" s="1"/>
  <c r="O2428" i="4" s="1"/>
  <c r="N2427" i="4"/>
  <c r="J2427" i="4"/>
  <c r="N2426" i="4"/>
  <c r="J2426" i="4"/>
  <c r="K2426" i="4" s="1"/>
  <c r="O2426" i="4" s="1"/>
  <c r="N2425" i="4"/>
  <c r="J2425" i="4"/>
  <c r="K2425" i="4" s="1"/>
  <c r="N2424" i="4"/>
  <c r="J2424" i="4"/>
  <c r="K2424" i="4" s="1"/>
  <c r="O2424" i="4" s="1"/>
  <c r="N2423" i="4"/>
  <c r="J2423" i="4"/>
  <c r="K2423" i="4" s="1"/>
  <c r="O2423" i="4" s="1"/>
  <c r="N2422" i="4"/>
  <c r="J2422" i="4"/>
  <c r="K2422" i="4" s="1"/>
  <c r="O2422" i="4" s="1"/>
  <c r="N2421" i="4"/>
  <c r="J2421" i="4"/>
  <c r="K2421" i="4" s="1"/>
  <c r="N2420" i="4"/>
  <c r="J2420" i="4"/>
  <c r="K2420" i="4" s="1"/>
  <c r="O2420" i="4" s="1"/>
  <c r="N2419" i="4"/>
  <c r="J2419" i="4"/>
  <c r="K2419" i="4" s="1"/>
  <c r="N2418" i="4"/>
  <c r="J2418" i="4"/>
  <c r="K2418" i="4" s="1"/>
  <c r="O2418" i="4" s="1"/>
  <c r="N2417" i="4"/>
  <c r="J2417" i="4"/>
  <c r="K2417" i="4" s="1"/>
  <c r="N2416" i="4"/>
  <c r="J2416" i="4"/>
  <c r="K2416" i="4" s="1"/>
  <c r="O2416" i="4" s="1"/>
  <c r="N2415" i="4"/>
  <c r="J2415" i="4"/>
  <c r="K2415" i="4" s="1"/>
  <c r="N2414" i="4"/>
  <c r="J2414" i="4"/>
  <c r="K2414" i="4" s="1"/>
  <c r="O2414" i="4" s="1"/>
  <c r="N2413" i="4"/>
  <c r="J2413" i="4"/>
  <c r="K2413" i="4" s="1"/>
  <c r="O2413" i="4" s="1"/>
  <c r="N2412" i="4"/>
  <c r="J2412" i="4"/>
  <c r="K2412" i="4" s="1"/>
  <c r="O2412" i="4" s="1"/>
  <c r="N2411" i="4"/>
  <c r="J2411" i="4"/>
  <c r="N2410" i="4"/>
  <c r="J2410" i="4"/>
  <c r="K2410" i="4" s="1"/>
  <c r="O2410" i="4" s="1"/>
  <c r="N2409" i="4"/>
  <c r="J2409" i="4"/>
  <c r="K2409" i="4" s="1"/>
  <c r="N2408" i="4"/>
  <c r="J2408" i="4"/>
  <c r="K2408" i="4" s="1"/>
  <c r="O2408" i="4" s="1"/>
  <c r="N2407" i="4"/>
  <c r="J2407" i="4"/>
  <c r="K2407" i="4" s="1"/>
  <c r="N2406" i="4"/>
  <c r="J2406" i="4"/>
  <c r="K2406" i="4" s="1"/>
  <c r="O2406" i="4" s="1"/>
  <c r="N2405" i="4"/>
  <c r="J2405" i="4"/>
  <c r="N2404" i="4"/>
  <c r="J2404" i="4"/>
  <c r="K2404" i="4" s="1"/>
  <c r="O2404" i="4" s="1"/>
  <c r="N2403" i="4"/>
  <c r="J2403" i="4"/>
  <c r="N2402" i="4"/>
  <c r="J2402" i="4"/>
  <c r="N2401" i="4"/>
  <c r="J2401" i="4"/>
  <c r="K2401" i="4" s="1"/>
  <c r="N2400" i="4"/>
  <c r="J2400" i="4"/>
  <c r="K2400" i="4" s="1"/>
  <c r="O2400" i="4" s="1"/>
  <c r="N2399" i="4"/>
  <c r="J2399" i="4"/>
  <c r="K2399" i="4" s="1"/>
  <c r="N2398" i="4"/>
  <c r="J2398" i="4"/>
  <c r="K2398" i="4" s="1"/>
  <c r="O2398" i="4" s="1"/>
  <c r="N2397" i="4"/>
  <c r="J2397" i="4"/>
  <c r="N2396" i="4"/>
  <c r="J2396" i="4"/>
  <c r="K2396" i="4" s="1"/>
  <c r="O2396" i="4" s="1"/>
  <c r="N2395" i="4"/>
  <c r="J2395" i="4"/>
  <c r="K2395" i="4" s="1"/>
  <c r="N2394" i="4"/>
  <c r="J2394" i="4"/>
  <c r="K2394" i="4" s="1"/>
  <c r="O2394" i="4" s="1"/>
  <c r="N2393" i="4"/>
  <c r="J2393" i="4"/>
  <c r="K2393" i="4" s="1"/>
  <c r="N2392" i="4"/>
  <c r="J2392" i="4"/>
  <c r="N2391" i="4"/>
  <c r="J2391" i="4"/>
  <c r="N2390" i="4"/>
  <c r="J2390" i="4"/>
  <c r="N2389" i="4"/>
  <c r="J2389" i="4"/>
  <c r="K2389" i="4" s="1"/>
  <c r="N2388" i="4"/>
  <c r="J2388" i="4"/>
  <c r="N2387" i="4"/>
  <c r="J2387" i="4"/>
  <c r="K2387" i="4" s="1"/>
  <c r="N2386" i="4"/>
  <c r="J2386" i="4"/>
  <c r="N2385" i="4"/>
  <c r="J2385" i="4"/>
  <c r="K2385" i="4" s="1"/>
  <c r="N2384" i="4"/>
  <c r="J2384" i="4"/>
  <c r="K2384" i="4" s="1"/>
  <c r="O2384" i="4" s="1"/>
  <c r="N2383" i="4"/>
  <c r="J2383" i="4"/>
  <c r="K2383" i="4" s="1"/>
  <c r="N2382" i="4"/>
  <c r="J2382" i="4"/>
  <c r="K2382" i="4" s="1"/>
  <c r="O2382" i="4" s="1"/>
  <c r="N2381" i="4"/>
  <c r="J2381" i="4"/>
  <c r="N2380" i="4"/>
  <c r="J2380" i="4"/>
  <c r="K2380" i="4" s="1"/>
  <c r="O2380" i="4" s="1"/>
  <c r="N2379" i="4"/>
  <c r="J2379" i="4"/>
  <c r="N2378" i="4"/>
  <c r="J2378" i="4"/>
  <c r="N2377" i="4"/>
  <c r="J2377" i="4"/>
  <c r="K2377" i="4" s="1"/>
  <c r="O2377" i="4" s="1"/>
  <c r="N2376" i="4"/>
  <c r="J2376" i="4"/>
  <c r="K2376" i="4" s="1"/>
  <c r="O2376" i="4" s="1"/>
  <c r="N2375" i="4"/>
  <c r="J2375" i="4"/>
  <c r="K2375" i="4" s="1"/>
  <c r="N2374" i="4"/>
  <c r="J2374" i="4"/>
  <c r="N2373" i="4"/>
  <c r="J2373" i="4"/>
  <c r="K2373" i="4" s="1"/>
  <c r="N2372" i="4"/>
  <c r="J2372" i="4"/>
  <c r="N2371" i="4"/>
  <c r="J2371" i="4"/>
  <c r="N2370" i="4"/>
  <c r="J2370" i="4"/>
  <c r="N2369" i="4"/>
  <c r="J2369" i="4"/>
  <c r="K2369" i="4" s="1"/>
  <c r="N2368" i="4"/>
  <c r="J2368" i="4"/>
  <c r="N2367" i="4"/>
  <c r="J2367" i="4"/>
  <c r="N2366" i="4"/>
  <c r="J2366" i="4"/>
  <c r="N2365" i="4"/>
  <c r="J2365" i="4"/>
  <c r="N2364" i="4"/>
  <c r="J2364" i="4"/>
  <c r="K2364" i="4" s="1"/>
  <c r="O2364" i="4" s="1"/>
  <c r="N2363" i="4"/>
  <c r="J2363" i="4"/>
  <c r="N2362" i="4"/>
  <c r="J2362" i="4"/>
  <c r="K2362" i="4" s="1"/>
  <c r="O2362" i="4" s="1"/>
  <c r="N2361" i="4"/>
  <c r="J2361" i="4"/>
  <c r="K2361" i="4" s="1"/>
  <c r="N2360" i="4"/>
  <c r="J2360" i="4"/>
  <c r="K2360" i="4" s="1"/>
  <c r="O2360" i="4" s="1"/>
  <c r="N2359" i="4"/>
  <c r="J2359" i="4"/>
  <c r="K2359" i="4" s="1"/>
  <c r="O2359" i="4" s="1"/>
  <c r="N2358" i="4"/>
  <c r="J2358" i="4"/>
  <c r="K2358" i="4" s="1"/>
  <c r="O2358" i="4" s="1"/>
  <c r="N2357" i="4"/>
  <c r="J2357" i="4"/>
  <c r="K2357" i="4" s="1"/>
  <c r="N2356" i="4"/>
  <c r="J2356" i="4"/>
  <c r="K2356" i="4" s="1"/>
  <c r="O2356" i="4" s="1"/>
  <c r="N2355" i="4"/>
  <c r="J2355" i="4"/>
  <c r="N2354" i="4"/>
  <c r="J2354" i="4"/>
  <c r="N2353" i="4"/>
  <c r="J2353" i="4"/>
  <c r="N2352" i="4"/>
  <c r="J2352" i="4"/>
  <c r="K2352" i="4" s="1"/>
  <c r="O2352" i="4" s="1"/>
  <c r="N2351" i="4"/>
  <c r="J2351" i="4"/>
  <c r="N2350" i="4"/>
  <c r="J2350" i="4"/>
  <c r="N2349" i="4"/>
  <c r="J2349" i="4"/>
  <c r="K2349" i="4" s="1"/>
  <c r="N2348" i="4"/>
  <c r="J2348" i="4"/>
  <c r="N2347" i="4"/>
  <c r="J2347" i="4"/>
  <c r="K2347" i="4" s="1"/>
  <c r="N2346" i="4"/>
  <c r="J2346" i="4"/>
  <c r="K2346" i="4" s="1"/>
  <c r="O2346" i="4" s="1"/>
  <c r="N2345" i="4"/>
  <c r="J2345" i="4"/>
  <c r="N2344" i="4"/>
  <c r="J2344" i="4"/>
  <c r="N2343" i="4"/>
  <c r="J2343" i="4"/>
  <c r="K2343" i="4" s="1"/>
  <c r="N2342" i="4"/>
  <c r="J2342" i="4"/>
  <c r="K2342" i="4" s="1"/>
  <c r="O2342" i="4" s="1"/>
  <c r="N2341" i="4"/>
  <c r="J2341" i="4"/>
  <c r="N2340" i="4"/>
  <c r="J2340" i="4"/>
  <c r="K2340" i="4" s="1"/>
  <c r="O2340" i="4" s="1"/>
  <c r="N2339" i="4"/>
  <c r="J2339" i="4"/>
  <c r="K2339" i="4" s="1"/>
  <c r="N2338" i="4"/>
  <c r="J2338" i="4"/>
  <c r="N2337" i="4"/>
  <c r="J2337" i="4"/>
  <c r="K2337" i="4" s="1"/>
  <c r="O2337" i="4" s="1"/>
  <c r="N2336" i="4"/>
  <c r="J2336" i="4"/>
  <c r="K2336" i="4" s="1"/>
  <c r="O2336" i="4" s="1"/>
  <c r="N2335" i="4"/>
  <c r="J2335" i="4"/>
  <c r="K2335" i="4" s="1"/>
  <c r="O2335" i="4" s="1"/>
  <c r="N2334" i="4"/>
  <c r="J2334" i="4"/>
  <c r="K2334" i="4" s="1"/>
  <c r="O2334" i="4" s="1"/>
  <c r="N2333" i="4"/>
  <c r="J2333" i="4"/>
  <c r="K2333" i="4" s="1"/>
  <c r="O2333" i="4" s="1"/>
  <c r="N2332" i="4"/>
  <c r="J2332" i="4"/>
  <c r="K2332" i="4" s="1"/>
  <c r="O2332" i="4" s="1"/>
  <c r="N2331" i="4"/>
  <c r="J2331" i="4"/>
  <c r="K2331" i="4" s="1"/>
  <c r="N2330" i="4"/>
  <c r="J2330" i="4"/>
  <c r="N2329" i="4"/>
  <c r="J2329" i="4"/>
  <c r="K2329" i="4" s="1"/>
  <c r="O2329" i="4" s="1"/>
  <c r="N2328" i="4"/>
  <c r="J2328" i="4"/>
  <c r="K2328" i="4" s="1"/>
  <c r="O2328" i="4" s="1"/>
  <c r="N2327" i="4"/>
  <c r="J2327" i="4"/>
  <c r="K2327" i="4" s="1"/>
  <c r="O2327" i="4" s="1"/>
  <c r="N2326" i="4"/>
  <c r="J2326" i="4"/>
  <c r="N2325" i="4"/>
  <c r="J2325" i="4"/>
  <c r="N2324" i="4"/>
  <c r="J2324" i="4"/>
  <c r="K2324" i="4" s="1"/>
  <c r="O2324" i="4" s="1"/>
  <c r="N2323" i="4"/>
  <c r="J2323" i="4"/>
  <c r="K2323" i="4" s="1"/>
  <c r="O2323" i="4" s="1"/>
  <c r="N2322" i="4"/>
  <c r="J2322" i="4"/>
  <c r="K2322" i="4" s="1"/>
  <c r="N2321" i="4"/>
  <c r="J2321" i="4"/>
  <c r="K2321" i="4" s="1"/>
  <c r="O2321" i="4" s="1"/>
  <c r="N2320" i="4"/>
  <c r="J2320" i="4"/>
  <c r="N2319" i="4"/>
  <c r="J2319" i="4"/>
  <c r="N2318" i="4"/>
  <c r="J2318" i="4"/>
  <c r="N2317" i="4"/>
  <c r="J2317" i="4"/>
  <c r="K2317" i="4" s="1"/>
  <c r="O2317" i="4" s="1"/>
  <c r="N2316" i="4"/>
  <c r="J2316" i="4"/>
  <c r="N2315" i="4"/>
  <c r="J2315" i="4"/>
  <c r="N2314" i="4"/>
  <c r="J2314" i="4"/>
  <c r="N2313" i="4"/>
  <c r="J2313" i="4"/>
  <c r="K2313" i="4" s="1"/>
  <c r="O2313" i="4" s="1"/>
  <c r="N2312" i="4"/>
  <c r="J2312" i="4"/>
  <c r="K2312" i="4" s="1"/>
  <c r="O2312" i="4" s="1"/>
  <c r="N2311" i="4"/>
  <c r="J2311" i="4"/>
  <c r="K2311" i="4" s="1"/>
  <c r="O2311" i="4" s="1"/>
  <c r="N2310" i="4"/>
  <c r="J2310" i="4"/>
  <c r="K2310" i="4" s="1"/>
  <c r="O2310" i="4" s="1"/>
  <c r="N2309" i="4"/>
  <c r="J2309" i="4"/>
  <c r="K2309" i="4" s="1"/>
  <c r="O2309" i="4" s="1"/>
  <c r="N2308" i="4"/>
  <c r="J2308" i="4"/>
  <c r="K2308" i="4" s="1"/>
  <c r="O2308" i="4" s="1"/>
  <c r="N2307" i="4"/>
  <c r="J2307" i="4"/>
  <c r="K2307" i="4" s="1"/>
  <c r="O2307" i="4" s="1"/>
  <c r="N2306" i="4"/>
  <c r="J2306" i="4"/>
  <c r="K2306" i="4" s="1"/>
  <c r="N2305" i="4"/>
  <c r="J2305" i="4"/>
  <c r="K2305" i="4" s="1"/>
  <c r="O2305" i="4" s="1"/>
  <c r="N2304" i="4"/>
  <c r="J2304" i="4"/>
  <c r="K2304" i="4" s="1"/>
  <c r="O2304" i="4" s="1"/>
  <c r="N2303" i="4"/>
  <c r="J2303" i="4"/>
  <c r="K2303" i="4" s="1"/>
  <c r="O2303" i="4" s="1"/>
  <c r="N2302" i="4"/>
  <c r="J2302" i="4"/>
  <c r="K2302" i="4" s="1"/>
  <c r="O2302" i="4" s="1"/>
  <c r="N2301" i="4"/>
  <c r="J2301" i="4"/>
  <c r="K2301" i="4" s="1"/>
  <c r="O2301" i="4" s="1"/>
  <c r="N2300" i="4"/>
  <c r="J2300" i="4"/>
  <c r="K2300" i="4" s="1"/>
  <c r="N2299" i="4"/>
  <c r="J2299" i="4"/>
  <c r="N2298" i="4"/>
  <c r="J2298" i="4"/>
  <c r="K2298" i="4" s="1"/>
  <c r="N2297" i="4"/>
  <c r="J2297" i="4"/>
  <c r="K2297" i="4" s="1"/>
  <c r="O2297" i="4" s="1"/>
  <c r="N2296" i="4"/>
  <c r="J2296" i="4"/>
  <c r="K2296" i="4" s="1"/>
  <c r="O2296" i="4" s="1"/>
  <c r="N2295" i="4"/>
  <c r="J2295" i="4"/>
  <c r="N2294" i="4"/>
  <c r="J2294" i="4"/>
  <c r="K2294" i="4" s="1"/>
  <c r="O2294" i="4" s="1"/>
  <c r="N2293" i="4"/>
  <c r="J2293" i="4"/>
  <c r="K2293" i="4" s="1"/>
  <c r="O2293" i="4" s="1"/>
  <c r="N2292" i="4"/>
  <c r="J2292" i="4"/>
  <c r="K2292" i="4" s="1"/>
  <c r="O2292" i="4" s="1"/>
  <c r="N2291" i="4"/>
  <c r="J2291" i="4"/>
  <c r="K2291" i="4" s="1"/>
  <c r="O2291" i="4" s="1"/>
  <c r="N2290" i="4"/>
  <c r="J2290" i="4"/>
  <c r="N2289" i="4"/>
  <c r="J2289" i="4"/>
  <c r="K2289" i="4" s="1"/>
  <c r="O2289" i="4" s="1"/>
  <c r="N2288" i="4"/>
  <c r="J2288" i="4"/>
  <c r="K2288" i="4" s="1"/>
  <c r="O2288" i="4" s="1"/>
  <c r="N2287" i="4"/>
  <c r="J2287" i="4"/>
  <c r="K2287" i="4" s="1"/>
  <c r="O2287" i="4" s="1"/>
  <c r="N2286" i="4"/>
  <c r="J2286" i="4"/>
  <c r="K2286" i="4" s="1"/>
  <c r="O2286" i="4" s="1"/>
  <c r="N2285" i="4"/>
  <c r="J2285" i="4"/>
  <c r="K2285" i="4" s="1"/>
  <c r="O2285" i="4" s="1"/>
  <c r="N2284" i="4"/>
  <c r="J2284" i="4"/>
  <c r="K2284" i="4" s="1"/>
  <c r="N2283" i="4"/>
  <c r="J2283" i="4"/>
  <c r="K2283" i="4" s="1"/>
  <c r="N2282" i="4"/>
  <c r="J2282" i="4"/>
  <c r="K2282" i="4" s="1"/>
  <c r="N2281" i="4"/>
  <c r="J2281" i="4"/>
  <c r="K2281" i="4" s="1"/>
  <c r="O2281" i="4" s="1"/>
  <c r="N2280" i="4"/>
  <c r="J2280" i="4"/>
  <c r="K2280" i="4" s="1"/>
  <c r="O2280" i="4" s="1"/>
  <c r="N2279" i="4"/>
  <c r="J2279" i="4"/>
  <c r="K2279" i="4" s="1"/>
  <c r="O2279" i="4" s="1"/>
  <c r="N2278" i="4"/>
  <c r="J2278" i="4"/>
  <c r="K2278" i="4" s="1"/>
  <c r="O2278" i="4" s="1"/>
  <c r="N2277" i="4"/>
  <c r="J2277" i="4"/>
  <c r="K2277" i="4" s="1"/>
  <c r="O2277" i="4" s="1"/>
  <c r="N2276" i="4"/>
  <c r="J2276" i="4"/>
  <c r="K2276" i="4" s="1"/>
  <c r="O2276" i="4" s="1"/>
  <c r="N2275" i="4"/>
  <c r="J2275" i="4"/>
  <c r="K2275" i="4" s="1"/>
  <c r="O2275" i="4" s="1"/>
  <c r="N2274" i="4"/>
  <c r="J2274" i="4"/>
  <c r="K2274" i="4" s="1"/>
  <c r="O2274" i="4" s="1"/>
  <c r="N2273" i="4"/>
  <c r="J2273" i="4"/>
  <c r="K2273" i="4" s="1"/>
  <c r="O2273" i="4" s="1"/>
  <c r="N2272" i="4"/>
  <c r="J2272" i="4"/>
  <c r="K2272" i="4" s="1"/>
  <c r="O2272" i="4" s="1"/>
  <c r="N2271" i="4"/>
  <c r="J2271" i="4"/>
  <c r="K2271" i="4" s="1"/>
  <c r="O2271" i="4" s="1"/>
  <c r="N2270" i="4"/>
  <c r="J2270" i="4"/>
  <c r="K2270" i="4" s="1"/>
  <c r="O2270" i="4" s="1"/>
  <c r="N2269" i="4"/>
  <c r="J2269" i="4"/>
  <c r="K2269" i="4" s="1"/>
  <c r="O2269" i="4" s="1"/>
  <c r="N2268" i="4"/>
  <c r="J2268" i="4"/>
  <c r="K2268" i="4" s="1"/>
  <c r="O2268" i="4" s="1"/>
  <c r="N2267" i="4"/>
  <c r="J2267" i="4"/>
  <c r="K2267" i="4" s="1"/>
  <c r="O2267" i="4" s="1"/>
  <c r="N2266" i="4"/>
  <c r="J2266" i="4"/>
  <c r="K2266" i="4" s="1"/>
  <c r="O2266" i="4" s="1"/>
  <c r="N2265" i="4"/>
  <c r="J2265" i="4"/>
  <c r="K2265" i="4" s="1"/>
  <c r="O2265" i="4" s="1"/>
  <c r="N2264" i="4"/>
  <c r="J2264" i="4"/>
  <c r="K2264" i="4" s="1"/>
  <c r="N2263" i="4"/>
  <c r="J2263" i="4"/>
  <c r="K2263" i="4" s="1"/>
  <c r="O2263" i="4" s="1"/>
  <c r="N2262" i="4"/>
  <c r="J2262" i="4"/>
  <c r="N2261" i="4"/>
  <c r="J2261" i="4"/>
  <c r="K2261" i="4" s="1"/>
  <c r="O2261" i="4" s="1"/>
  <c r="N2260" i="4"/>
  <c r="J2260" i="4"/>
  <c r="K2260" i="4" s="1"/>
  <c r="O2260" i="4" s="1"/>
  <c r="N2259" i="4"/>
  <c r="J2259" i="4"/>
  <c r="K2259" i="4" s="1"/>
  <c r="O2259" i="4" s="1"/>
  <c r="N2258" i="4"/>
  <c r="J2258" i="4"/>
  <c r="K2258" i="4" s="1"/>
  <c r="O2258" i="4" s="1"/>
  <c r="N2257" i="4"/>
  <c r="J2257" i="4"/>
  <c r="N2256" i="4"/>
  <c r="J2256" i="4"/>
  <c r="K2256" i="4" s="1"/>
  <c r="O2256" i="4" s="1"/>
  <c r="N2255" i="4"/>
  <c r="J2255" i="4"/>
  <c r="K2255" i="4" s="1"/>
  <c r="O2255" i="4" s="1"/>
  <c r="N2254" i="4"/>
  <c r="J2254" i="4"/>
  <c r="K2254" i="4" s="1"/>
  <c r="O2254" i="4" s="1"/>
  <c r="N2253" i="4"/>
  <c r="J2253" i="4"/>
  <c r="K2253" i="4" s="1"/>
  <c r="O2253" i="4" s="1"/>
  <c r="N2252" i="4"/>
  <c r="J2252" i="4"/>
  <c r="N2251" i="4"/>
  <c r="J2251" i="4"/>
  <c r="N2250" i="4"/>
  <c r="J2250" i="4"/>
  <c r="K2250" i="4" s="1"/>
  <c r="O2250" i="4" s="1"/>
  <c r="N2249" i="4"/>
  <c r="J2249" i="4"/>
  <c r="K2249" i="4" s="1"/>
  <c r="O2249" i="4" s="1"/>
  <c r="N2248" i="4"/>
  <c r="J2248" i="4"/>
  <c r="K2248" i="4" s="1"/>
  <c r="O2248" i="4" s="1"/>
  <c r="N2247" i="4"/>
  <c r="J2247" i="4"/>
  <c r="K2247" i="4" s="1"/>
  <c r="O2247" i="4" s="1"/>
  <c r="N2246" i="4"/>
  <c r="J2246" i="4"/>
  <c r="K2246" i="4" s="1"/>
  <c r="O2246" i="4" s="1"/>
  <c r="N2245" i="4"/>
  <c r="J2245" i="4"/>
  <c r="K2245" i="4" s="1"/>
  <c r="O2245" i="4" s="1"/>
  <c r="N2244" i="4"/>
  <c r="J2244" i="4"/>
  <c r="K2244" i="4" s="1"/>
  <c r="O2244" i="4" s="1"/>
  <c r="N2243" i="4"/>
  <c r="J2243" i="4"/>
  <c r="K2243" i="4" s="1"/>
  <c r="O2243" i="4" s="1"/>
  <c r="N2242" i="4"/>
  <c r="J2242" i="4"/>
  <c r="K2242" i="4" s="1"/>
  <c r="O2242" i="4" s="1"/>
  <c r="N2241" i="4"/>
  <c r="J2241" i="4"/>
  <c r="N2240" i="4"/>
  <c r="J2240" i="4"/>
  <c r="K2240" i="4" s="1"/>
  <c r="O2240" i="4" s="1"/>
  <c r="N2239" i="4"/>
  <c r="J2239" i="4"/>
  <c r="K2239" i="4" s="1"/>
  <c r="O2239" i="4" s="1"/>
  <c r="N2238" i="4"/>
  <c r="J2238" i="4"/>
  <c r="K2238" i="4" s="1"/>
  <c r="O2238" i="4" s="1"/>
  <c r="N2237" i="4"/>
  <c r="J2237" i="4"/>
  <c r="K2237" i="4" s="1"/>
  <c r="O2237" i="4" s="1"/>
  <c r="N2236" i="4"/>
  <c r="J2236" i="4"/>
  <c r="N2235" i="4"/>
  <c r="J2235" i="4"/>
  <c r="K2235" i="4" s="1"/>
  <c r="O2235" i="4" s="1"/>
  <c r="N2234" i="4"/>
  <c r="J2234" i="4"/>
  <c r="K2234" i="4" s="1"/>
  <c r="O2234" i="4" s="1"/>
  <c r="N2233" i="4"/>
  <c r="J2233" i="4"/>
  <c r="K2233" i="4" s="1"/>
  <c r="N2232" i="4"/>
  <c r="J2232" i="4"/>
  <c r="K2232" i="4" s="1"/>
  <c r="N2231" i="4"/>
  <c r="J2231" i="4"/>
  <c r="K2231" i="4" s="1"/>
  <c r="O2231" i="4" s="1"/>
  <c r="N2230" i="4"/>
  <c r="J2230" i="4"/>
  <c r="K2230" i="4" s="1"/>
  <c r="O2230" i="4" s="1"/>
  <c r="N2229" i="4"/>
  <c r="J2229" i="4"/>
  <c r="N2228" i="4"/>
  <c r="J2228" i="4"/>
  <c r="N2227" i="4"/>
  <c r="J2227" i="4"/>
  <c r="N2226" i="4"/>
  <c r="J2226" i="4"/>
  <c r="K2226" i="4" s="1"/>
  <c r="N2225" i="4"/>
  <c r="J2225" i="4"/>
  <c r="N2224" i="4"/>
  <c r="J2224" i="4"/>
  <c r="K2224" i="4" s="1"/>
  <c r="N2223" i="4"/>
  <c r="J2223" i="4"/>
  <c r="N2222" i="4"/>
  <c r="J2222" i="4"/>
  <c r="N2221" i="4"/>
  <c r="J2221" i="4"/>
  <c r="K2221" i="4" s="1"/>
  <c r="N2220" i="4"/>
  <c r="J2220" i="4"/>
  <c r="K2220" i="4" s="1"/>
  <c r="O2220" i="4" s="1"/>
  <c r="N2219" i="4"/>
  <c r="J2219" i="4"/>
  <c r="K2219" i="4" s="1"/>
  <c r="O2219" i="4" s="1"/>
  <c r="N2218" i="4"/>
  <c r="J2218" i="4"/>
  <c r="K2218" i="4" s="1"/>
  <c r="O2218" i="4" s="1"/>
  <c r="N2217" i="4"/>
  <c r="J2217" i="4"/>
  <c r="K2217" i="4" s="1"/>
  <c r="N2216" i="4"/>
  <c r="J2216" i="4"/>
  <c r="N2215" i="4"/>
  <c r="J2215" i="4"/>
  <c r="K2215" i="4" s="1"/>
  <c r="O2215" i="4" s="1"/>
  <c r="N2214" i="4"/>
  <c r="J2214" i="4"/>
  <c r="N2213" i="4"/>
  <c r="J2213" i="4"/>
  <c r="N2212" i="4"/>
  <c r="J2212" i="4"/>
  <c r="K2212" i="4" s="1"/>
  <c r="O2212" i="4" s="1"/>
  <c r="N2211" i="4"/>
  <c r="J2211" i="4"/>
  <c r="N2210" i="4"/>
  <c r="J2210" i="4"/>
  <c r="K2210" i="4" s="1"/>
  <c r="N2209" i="4"/>
  <c r="J2209" i="4"/>
  <c r="N2208" i="4"/>
  <c r="J2208" i="4"/>
  <c r="N2207" i="4"/>
  <c r="J2207" i="4"/>
  <c r="K2207" i="4" s="1"/>
  <c r="O2207" i="4" s="1"/>
  <c r="N2206" i="4"/>
  <c r="J2206" i="4"/>
  <c r="N2205" i="4"/>
  <c r="J2205" i="4"/>
  <c r="N2204" i="4"/>
  <c r="J2204" i="4"/>
  <c r="K2204" i="4" s="1"/>
  <c r="O2204" i="4" s="1"/>
  <c r="N2203" i="4"/>
  <c r="J2203" i="4"/>
  <c r="K2203" i="4" s="1"/>
  <c r="O2203" i="4" s="1"/>
  <c r="N2202" i="4"/>
  <c r="J2202" i="4"/>
  <c r="N2201" i="4"/>
  <c r="J2201" i="4"/>
  <c r="K2201" i="4" s="1"/>
  <c r="N2200" i="4"/>
  <c r="J2200" i="4"/>
  <c r="N2199" i="4"/>
  <c r="J2199" i="4"/>
  <c r="K2199" i="4" s="1"/>
  <c r="O2199" i="4" s="1"/>
  <c r="N2198" i="4"/>
  <c r="J2198" i="4"/>
  <c r="K2198" i="4" s="1"/>
  <c r="O2198" i="4" s="1"/>
  <c r="N2197" i="4"/>
  <c r="J2197" i="4"/>
  <c r="K2197" i="4" s="1"/>
  <c r="N2196" i="4"/>
  <c r="J2196" i="4"/>
  <c r="N2195" i="4"/>
  <c r="J2195" i="4"/>
  <c r="K2195" i="4" s="1"/>
  <c r="O2195" i="4" s="1"/>
  <c r="N2194" i="4"/>
  <c r="J2194" i="4"/>
  <c r="K2194" i="4" s="1"/>
  <c r="N2193" i="4"/>
  <c r="J2193" i="4"/>
  <c r="K2193" i="4" s="1"/>
  <c r="N2192" i="4"/>
  <c r="J2192" i="4"/>
  <c r="N2191" i="4"/>
  <c r="J2191" i="4"/>
  <c r="K2191" i="4" s="1"/>
  <c r="O2191" i="4" s="1"/>
  <c r="N2190" i="4"/>
  <c r="J2190" i="4"/>
  <c r="K2190" i="4" s="1"/>
  <c r="O2190" i="4" s="1"/>
  <c r="N2189" i="4"/>
  <c r="J2189" i="4"/>
  <c r="K2189" i="4" s="1"/>
  <c r="N2188" i="4"/>
  <c r="J2188" i="4"/>
  <c r="K2188" i="4" s="1"/>
  <c r="O2188" i="4" s="1"/>
  <c r="N2187" i="4"/>
  <c r="J2187" i="4"/>
  <c r="K2187" i="4" s="1"/>
  <c r="O2187" i="4" s="1"/>
  <c r="N2186" i="4"/>
  <c r="J2186" i="4"/>
  <c r="K2186" i="4" s="1"/>
  <c r="O2186" i="4" s="1"/>
  <c r="N2185" i="4"/>
  <c r="J2185" i="4"/>
  <c r="K2185" i="4" s="1"/>
  <c r="N2184" i="4"/>
  <c r="J2184" i="4"/>
  <c r="K2184" i="4" s="1"/>
  <c r="N2183" i="4"/>
  <c r="J2183" i="4"/>
  <c r="K2183" i="4" s="1"/>
  <c r="O2183" i="4" s="1"/>
  <c r="N2182" i="4"/>
  <c r="J2182" i="4"/>
  <c r="K2182" i="4" s="1"/>
  <c r="O2182" i="4" s="1"/>
  <c r="N2181" i="4"/>
  <c r="J2181" i="4"/>
  <c r="K2181" i="4" s="1"/>
  <c r="N2180" i="4"/>
  <c r="J2180" i="4"/>
  <c r="K2180" i="4" s="1"/>
  <c r="O2180" i="4" s="1"/>
  <c r="N2179" i="4"/>
  <c r="J2179" i="4"/>
  <c r="K2179" i="4" s="1"/>
  <c r="O2179" i="4" s="1"/>
  <c r="N2178" i="4"/>
  <c r="J2178" i="4"/>
  <c r="K2178" i="4" s="1"/>
  <c r="N2177" i="4"/>
  <c r="J2177" i="4"/>
  <c r="K2177" i="4" s="1"/>
  <c r="N2176" i="4"/>
  <c r="J2176" i="4"/>
  <c r="K2176" i="4" s="1"/>
  <c r="N2175" i="4"/>
  <c r="J2175" i="4"/>
  <c r="K2175" i="4" s="1"/>
  <c r="O2175" i="4" s="1"/>
  <c r="N2174" i="4"/>
  <c r="J2174" i="4"/>
  <c r="K2174" i="4" s="1"/>
  <c r="O2174" i="4" s="1"/>
  <c r="N2173" i="4"/>
  <c r="J2173" i="4"/>
  <c r="K2173" i="4" s="1"/>
  <c r="N2172" i="4"/>
  <c r="J2172" i="4"/>
  <c r="K2172" i="4" s="1"/>
  <c r="O2172" i="4" s="1"/>
  <c r="N2171" i="4"/>
  <c r="J2171" i="4"/>
  <c r="N2170" i="4"/>
  <c r="J2170" i="4"/>
  <c r="N2169" i="4"/>
  <c r="J2169" i="4"/>
  <c r="N2168" i="4"/>
  <c r="J2168" i="4"/>
  <c r="N2167" i="4"/>
  <c r="J2167" i="4"/>
  <c r="N2166" i="4"/>
  <c r="J2166" i="4"/>
  <c r="N2165" i="4"/>
  <c r="J2165" i="4"/>
  <c r="N2164" i="4"/>
  <c r="J2164" i="4"/>
  <c r="N2163" i="4"/>
  <c r="J2163" i="4"/>
  <c r="N2162" i="4"/>
  <c r="J2162" i="4"/>
  <c r="N2161" i="4"/>
  <c r="J2161" i="4"/>
  <c r="N2160" i="4"/>
  <c r="J2160" i="4"/>
  <c r="N2159" i="4"/>
  <c r="J2159" i="4"/>
  <c r="N2158" i="4"/>
  <c r="J2158" i="4"/>
  <c r="N2157" i="4"/>
  <c r="J2157" i="4"/>
  <c r="N2156" i="4"/>
  <c r="J2156" i="4"/>
  <c r="N2155" i="4"/>
  <c r="J2155" i="4"/>
  <c r="N2154" i="4"/>
  <c r="J2154" i="4"/>
  <c r="N2153" i="4"/>
  <c r="J2153" i="4"/>
  <c r="N2152" i="4"/>
  <c r="J2152" i="4"/>
  <c r="N2151" i="4"/>
  <c r="J2151" i="4"/>
  <c r="N2150" i="4"/>
  <c r="J2150" i="4"/>
  <c r="N2149" i="4"/>
  <c r="J2149" i="4"/>
  <c r="N2148" i="4"/>
  <c r="J2148" i="4"/>
  <c r="N2147" i="4"/>
  <c r="J2147" i="4"/>
  <c r="N2146" i="4"/>
  <c r="J2146" i="4"/>
  <c r="N2145" i="4"/>
  <c r="J2145" i="4"/>
  <c r="N2144" i="4"/>
  <c r="J2144" i="4"/>
  <c r="K2144" i="4" s="1"/>
  <c r="O2144" i="4" s="1"/>
  <c r="N2143" i="4"/>
  <c r="J2143" i="4"/>
  <c r="N2142" i="4"/>
  <c r="J2142" i="4"/>
  <c r="N2141" i="4"/>
  <c r="J2141" i="4"/>
  <c r="N2140" i="4"/>
  <c r="J2140" i="4"/>
  <c r="N2139" i="4"/>
  <c r="J2139" i="4"/>
  <c r="N2138" i="4"/>
  <c r="J2138" i="4"/>
  <c r="N2137" i="4"/>
  <c r="J2137" i="4"/>
  <c r="N2136" i="4"/>
  <c r="J2136" i="4"/>
  <c r="N2135" i="4"/>
  <c r="J2135" i="4"/>
  <c r="N2134" i="4"/>
  <c r="J2134" i="4"/>
  <c r="N2133" i="4"/>
  <c r="J2133" i="4"/>
  <c r="N2132" i="4"/>
  <c r="J2132" i="4"/>
  <c r="N2131" i="4"/>
  <c r="J2131" i="4"/>
  <c r="N2130" i="4"/>
  <c r="J2130" i="4"/>
  <c r="N2129" i="4"/>
  <c r="J2129" i="4"/>
  <c r="N2128" i="4"/>
  <c r="J2128" i="4"/>
  <c r="K2128" i="4" s="1"/>
  <c r="O2128" i="4" s="1"/>
  <c r="N2127" i="4"/>
  <c r="J2127" i="4"/>
  <c r="K2127" i="4" s="1"/>
  <c r="N2126" i="4"/>
  <c r="J2126" i="4"/>
  <c r="K2126" i="4" s="1"/>
  <c r="O2126" i="4" s="1"/>
  <c r="N2125" i="4"/>
  <c r="J2125" i="4"/>
  <c r="K2125" i="4" s="1"/>
  <c r="O2125" i="4" s="1"/>
  <c r="N2124" i="4"/>
  <c r="J2124" i="4"/>
  <c r="N2123" i="4"/>
  <c r="J2123" i="4"/>
  <c r="N2122" i="4"/>
  <c r="J2122" i="4"/>
  <c r="N2121" i="4"/>
  <c r="J2121" i="4"/>
  <c r="N2120" i="4"/>
  <c r="J2120" i="4"/>
  <c r="N2119" i="4"/>
  <c r="J2119" i="4"/>
  <c r="N2118" i="4"/>
  <c r="J2118" i="4"/>
  <c r="N2117" i="4"/>
  <c r="J2117" i="4"/>
  <c r="N2116" i="4"/>
  <c r="J2116" i="4"/>
  <c r="N2115" i="4"/>
  <c r="J2115" i="4"/>
  <c r="N2114" i="4"/>
  <c r="J2114" i="4"/>
  <c r="N2113" i="4"/>
  <c r="J2113" i="4"/>
  <c r="N2112" i="4"/>
  <c r="J2112" i="4"/>
  <c r="N2111" i="4"/>
  <c r="J2111" i="4"/>
  <c r="N2110" i="4"/>
  <c r="J2110" i="4"/>
  <c r="N2109" i="4"/>
  <c r="J2109" i="4"/>
  <c r="K2109" i="4" s="1"/>
  <c r="O2109" i="4" s="1"/>
  <c r="N2108" i="4"/>
  <c r="J2108" i="4"/>
  <c r="N2107" i="4"/>
  <c r="J2107" i="4"/>
  <c r="N2106" i="4"/>
  <c r="J2106" i="4"/>
  <c r="N2105" i="4"/>
  <c r="J2105" i="4"/>
  <c r="N2104" i="4"/>
  <c r="J2104" i="4"/>
  <c r="N2103" i="4"/>
  <c r="J2103" i="4"/>
  <c r="N2102" i="4"/>
  <c r="J2102" i="4"/>
  <c r="N2101" i="4"/>
  <c r="J2101" i="4"/>
  <c r="N2100" i="4"/>
  <c r="J2100" i="4"/>
  <c r="N2099" i="4"/>
  <c r="J2099" i="4"/>
  <c r="N2098" i="4"/>
  <c r="J2098" i="4"/>
  <c r="N2097" i="4"/>
  <c r="J2097" i="4"/>
  <c r="N2096" i="4"/>
  <c r="J2096" i="4"/>
  <c r="N2095" i="4"/>
  <c r="J2095" i="4"/>
  <c r="N2094" i="4"/>
  <c r="J2094" i="4"/>
  <c r="N2093" i="4"/>
  <c r="J2093" i="4"/>
  <c r="N2092" i="4"/>
  <c r="J2092" i="4"/>
  <c r="N2091" i="4"/>
  <c r="J2091" i="4"/>
  <c r="K2091" i="4" s="1"/>
  <c r="O2091" i="4" s="1"/>
  <c r="N2090" i="4"/>
  <c r="J2090" i="4"/>
  <c r="K2090" i="4" s="1"/>
  <c r="O2090" i="4" s="1"/>
  <c r="N2089" i="4"/>
  <c r="J2089" i="4"/>
  <c r="N2088" i="4"/>
  <c r="J2088" i="4"/>
  <c r="N2087" i="4"/>
  <c r="J2087" i="4"/>
  <c r="N2086" i="4"/>
  <c r="J2086" i="4"/>
  <c r="N2085" i="4"/>
  <c r="J2085" i="4"/>
  <c r="N2084" i="4"/>
  <c r="J2084" i="4"/>
  <c r="N2083" i="4"/>
  <c r="J2083" i="4"/>
  <c r="N2082" i="4"/>
  <c r="J2082" i="4"/>
  <c r="N2081" i="4"/>
  <c r="J2081" i="4"/>
  <c r="N2080" i="4"/>
  <c r="J2080" i="4"/>
  <c r="N2079" i="4"/>
  <c r="J2079" i="4"/>
  <c r="N2078" i="4"/>
  <c r="J2078" i="4"/>
  <c r="N2077" i="4"/>
  <c r="J2077" i="4"/>
  <c r="N2076" i="4"/>
  <c r="J2076" i="4"/>
  <c r="N2075" i="4"/>
  <c r="J2075" i="4"/>
  <c r="N2074" i="4"/>
  <c r="J2074" i="4"/>
  <c r="N2073" i="4"/>
  <c r="J2073" i="4"/>
  <c r="N2072" i="4"/>
  <c r="J2072" i="4"/>
  <c r="N2071" i="4"/>
  <c r="J2071" i="4"/>
  <c r="N2070" i="4"/>
  <c r="J2070" i="4"/>
  <c r="N2069" i="4"/>
  <c r="J2069" i="4"/>
  <c r="N2068" i="4"/>
  <c r="J2068" i="4"/>
  <c r="N2067" i="4"/>
  <c r="J2067" i="4"/>
  <c r="N2066" i="4"/>
  <c r="J2066" i="4"/>
  <c r="N2065" i="4"/>
  <c r="J2065" i="4"/>
  <c r="N2064" i="4"/>
  <c r="J2064" i="4"/>
  <c r="N2063" i="4"/>
  <c r="J2063" i="4"/>
  <c r="N2062" i="4"/>
  <c r="J2062" i="4"/>
  <c r="N2061" i="4"/>
  <c r="J2061" i="4"/>
  <c r="N2060" i="4"/>
  <c r="J2060" i="4"/>
  <c r="N2059" i="4"/>
  <c r="J2059" i="4"/>
  <c r="N2058" i="4"/>
  <c r="J2058" i="4"/>
  <c r="N2057" i="4"/>
  <c r="J2057" i="4"/>
  <c r="N2056" i="4"/>
  <c r="J2056" i="4"/>
  <c r="N2055" i="4"/>
  <c r="J2055" i="4"/>
  <c r="N2054" i="4"/>
  <c r="J2054" i="4"/>
  <c r="N2053" i="4"/>
  <c r="J2053" i="4"/>
  <c r="N2052" i="4"/>
  <c r="J2052" i="4"/>
  <c r="N2051" i="4"/>
  <c r="J2051" i="4"/>
  <c r="N2050" i="4"/>
  <c r="J2050" i="4"/>
  <c r="N2049" i="4"/>
  <c r="J2049" i="4"/>
  <c r="N2048" i="4"/>
  <c r="J2048" i="4"/>
  <c r="N2047" i="4"/>
  <c r="J2047" i="4"/>
  <c r="N2046" i="4"/>
  <c r="J2046" i="4"/>
  <c r="N2045" i="4"/>
  <c r="J2045" i="4"/>
  <c r="N2044" i="4"/>
  <c r="J2044" i="4"/>
  <c r="K2044" i="4" s="1"/>
  <c r="O2044" i="4" s="1"/>
  <c r="N2043" i="4"/>
  <c r="J2043" i="4"/>
  <c r="N2042" i="4"/>
  <c r="J2042" i="4"/>
  <c r="N2041" i="4"/>
  <c r="J2041" i="4"/>
  <c r="N2040" i="4"/>
  <c r="J2040" i="4"/>
  <c r="N2039" i="4"/>
  <c r="J2039" i="4"/>
  <c r="N2038" i="4"/>
  <c r="J2038" i="4"/>
  <c r="N2037" i="4"/>
  <c r="J2037" i="4"/>
  <c r="N2036" i="4"/>
  <c r="J2036" i="4"/>
  <c r="N2035" i="4"/>
  <c r="J2035" i="4"/>
  <c r="N2034" i="4"/>
  <c r="J2034" i="4"/>
  <c r="N2033" i="4"/>
  <c r="J2033" i="4"/>
  <c r="N2032" i="4"/>
  <c r="J2032" i="4"/>
  <c r="N2031" i="4"/>
  <c r="J2031" i="4"/>
  <c r="N2030" i="4"/>
  <c r="J2030" i="4"/>
  <c r="N2029" i="4"/>
  <c r="J2029" i="4"/>
  <c r="N2028" i="4"/>
  <c r="J2028" i="4"/>
  <c r="N2027" i="4"/>
  <c r="J2027" i="4"/>
  <c r="N2026" i="4"/>
  <c r="J2026" i="4"/>
  <c r="N2025" i="4"/>
  <c r="J2025" i="4"/>
  <c r="N2024" i="4"/>
  <c r="J2024" i="4"/>
  <c r="N2023" i="4"/>
  <c r="J2023" i="4"/>
  <c r="N2022" i="4"/>
  <c r="J2022" i="4"/>
  <c r="N2021" i="4"/>
  <c r="J2021" i="4"/>
  <c r="N2020" i="4"/>
  <c r="J2020" i="4"/>
  <c r="N2019" i="4"/>
  <c r="J2019" i="4"/>
  <c r="N2018" i="4"/>
  <c r="J2018" i="4"/>
  <c r="N2017" i="4"/>
  <c r="J2017" i="4"/>
  <c r="N2016" i="4"/>
  <c r="J2016" i="4"/>
  <c r="N2015" i="4"/>
  <c r="J2015" i="4"/>
  <c r="N2014" i="4"/>
  <c r="J2014" i="4"/>
  <c r="N2013" i="4"/>
  <c r="J2013" i="4"/>
  <c r="N2012" i="4"/>
  <c r="J2012" i="4"/>
  <c r="N2011" i="4"/>
  <c r="J2011" i="4"/>
  <c r="N2010" i="4"/>
  <c r="J2010" i="4"/>
  <c r="N2009" i="4"/>
  <c r="J2009" i="4"/>
  <c r="N2008" i="4"/>
  <c r="J2008" i="4"/>
  <c r="N2007" i="4"/>
  <c r="J2007" i="4"/>
  <c r="N2006" i="4"/>
  <c r="J2006" i="4"/>
  <c r="N2005" i="4"/>
  <c r="J2005" i="4"/>
  <c r="N2004" i="4"/>
  <c r="J2004" i="4"/>
  <c r="K2004" i="4" s="1"/>
  <c r="O2004" i="4" s="1"/>
  <c r="N2003" i="4"/>
  <c r="J2003" i="4"/>
  <c r="K2003" i="4" s="1"/>
  <c r="O2003" i="4" s="1"/>
  <c r="N2002" i="4"/>
  <c r="J2002" i="4"/>
  <c r="N2001" i="4"/>
  <c r="J2001" i="4"/>
  <c r="N2000" i="4"/>
  <c r="J2000" i="4"/>
  <c r="N1999" i="4"/>
  <c r="J1999" i="4"/>
  <c r="N1998" i="4"/>
  <c r="J1998" i="4"/>
  <c r="N1997" i="4"/>
  <c r="J1997" i="4"/>
  <c r="N1996" i="4"/>
  <c r="J1996" i="4"/>
  <c r="N1995" i="4"/>
  <c r="J1995" i="4"/>
  <c r="N1994" i="4"/>
  <c r="J1994" i="4"/>
  <c r="N1993" i="4"/>
  <c r="J1993" i="4"/>
  <c r="N1992" i="4"/>
  <c r="J1992" i="4"/>
  <c r="N1991" i="4"/>
  <c r="J1991" i="4"/>
  <c r="N1990" i="4"/>
  <c r="J1990" i="4"/>
  <c r="N1989" i="4"/>
  <c r="J1989" i="4"/>
  <c r="N1988" i="4"/>
  <c r="J1988" i="4"/>
  <c r="N1987" i="4"/>
  <c r="J1987" i="4"/>
  <c r="N1986" i="4"/>
  <c r="J1986" i="4"/>
  <c r="N1985" i="4"/>
  <c r="J1985" i="4"/>
  <c r="N1984" i="4"/>
  <c r="J1984" i="4"/>
  <c r="N1983" i="4"/>
  <c r="J1983" i="4"/>
  <c r="N1982" i="4"/>
  <c r="J1982" i="4"/>
  <c r="N1981" i="4"/>
  <c r="J1981" i="4"/>
  <c r="N1980" i="4"/>
  <c r="J1980" i="4"/>
  <c r="N1979" i="4"/>
  <c r="J1979" i="4"/>
  <c r="N1978" i="4"/>
  <c r="J1978" i="4"/>
  <c r="N1977" i="4"/>
  <c r="J1977" i="4"/>
  <c r="N1976" i="4"/>
  <c r="J1976" i="4"/>
  <c r="N1975" i="4"/>
  <c r="J1975" i="4"/>
  <c r="N1974" i="4"/>
  <c r="J1974" i="4"/>
  <c r="N1973" i="4"/>
  <c r="J1973" i="4"/>
  <c r="N1972" i="4"/>
  <c r="J1972" i="4"/>
  <c r="N1971" i="4"/>
  <c r="J1971" i="4"/>
  <c r="N1970" i="4"/>
  <c r="J1970" i="4"/>
  <c r="N1969" i="4"/>
  <c r="J1969" i="4"/>
  <c r="N1968" i="4"/>
  <c r="J1968" i="4"/>
  <c r="N1967" i="4"/>
  <c r="J1967" i="4"/>
  <c r="N1966" i="4"/>
  <c r="J1966" i="4"/>
  <c r="N1965" i="4"/>
  <c r="J1965" i="4"/>
  <c r="N1964" i="4"/>
  <c r="J1964" i="4"/>
  <c r="N1963" i="4"/>
  <c r="J1963" i="4"/>
  <c r="N1962" i="4"/>
  <c r="J1962" i="4"/>
  <c r="N1961" i="4"/>
  <c r="J1961" i="4"/>
  <c r="N1960" i="4"/>
  <c r="J1960" i="4"/>
  <c r="N1959" i="4"/>
  <c r="J1959" i="4"/>
  <c r="N1958" i="4"/>
  <c r="J1958" i="4"/>
  <c r="N1957" i="4"/>
  <c r="J1957" i="4"/>
  <c r="N1956" i="4"/>
  <c r="J1956" i="4"/>
  <c r="N1955" i="4"/>
  <c r="J1955" i="4"/>
  <c r="N1954" i="4"/>
  <c r="J1954" i="4"/>
  <c r="N1953" i="4"/>
  <c r="J1953" i="4"/>
  <c r="N1952" i="4"/>
  <c r="J1952" i="4"/>
  <c r="N1951" i="4"/>
  <c r="J1951" i="4"/>
  <c r="N1950" i="4"/>
  <c r="J1950" i="4"/>
  <c r="N1949" i="4"/>
  <c r="J1949" i="4"/>
  <c r="N1948" i="4"/>
  <c r="J1948" i="4"/>
  <c r="N1947" i="4"/>
  <c r="J1947" i="4"/>
  <c r="N1946" i="4"/>
  <c r="J1946" i="4"/>
  <c r="N1945" i="4"/>
  <c r="J1945" i="4"/>
  <c r="N1944" i="4"/>
  <c r="J1944" i="4"/>
  <c r="N1943" i="4"/>
  <c r="J1943" i="4"/>
  <c r="N1942" i="4"/>
  <c r="J1942" i="4"/>
  <c r="N1941" i="4"/>
  <c r="J1941" i="4"/>
  <c r="N1940" i="4"/>
  <c r="J1940" i="4"/>
  <c r="N1939" i="4"/>
  <c r="J1939" i="4"/>
  <c r="N1938" i="4"/>
  <c r="J1938" i="4"/>
  <c r="N1937" i="4"/>
  <c r="J1937" i="4"/>
  <c r="N1936" i="4"/>
  <c r="J1936" i="4"/>
  <c r="N1935" i="4"/>
  <c r="J1935" i="4"/>
  <c r="N1934" i="4"/>
  <c r="J1934" i="4"/>
  <c r="N1933" i="4"/>
  <c r="J1933" i="4"/>
  <c r="N1932" i="4"/>
  <c r="J1932" i="4"/>
  <c r="N1931" i="4"/>
  <c r="J1931" i="4"/>
  <c r="N1930" i="4"/>
  <c r="J1930" i="4"/>
  <c r="K1930" i="4" s="1"/>
  <c r="O1930" i="4" s="1"/>
  <c r="N1929" i="4"/>
  <c r="J1929" i="4"/>
  <c r="N1928" i="4"/>
  <c r="J1928" i="4"/>
  <c r="N1927" i="4"/>
  <c r="J1927" i="4"/>
  <c r="N1926" i="4"/>
  <c r="J1926" i="4"/>
  <c r="N1925" i="4"/>
  <c r="J1925" i="4"/>
  <c r="N1924" i="4"/>
  <c r="J1924" i="4"/>
  <c r="N1923" i="4"/>
  <c r="J1923" i="4"/>
  <c r="N1922" i="4"/>
  <c r="J1922" i="4"/>
  <c r="N1921" i="4"/>
  <c r="J1921" i="4"/>
  <c r="N1920" i="4"/>
  <c r="J1920" i="4"/>
  <c r="N1919" i="4"/>
  <c r="J1919" i="4"/>
  <c r="N1918" i="4"/>
  <c r="J1918" i="4"/>
  <c r="N1917" i="4"/>
  <c r="J1917" i="4"/>
  <c r="N1916" i="4"/>
  <c r="J1916" i="4"/>
  <c r="N1915" i="4"/>
  <c r="J1915" i="4"/>
  <c r="N1914" i="4"/>
  <c r="J1914" i="4"/>
  <c r="N1913" i="4"/>
  <c r="J1913" i="4"/>
  <c r="N1912" i="4"/>
  <c r="J1912" i="4"/>
  <c r="N1911" i="4"/>
  <c r="J1911" i="4"/>
  <c r="N1910" i="4"/>
  <c r="J1910" i="4"/>
  <c r="N1909" i="4"/>
  <c r="J1909" i="4"/>
  <c r="N1908" i="4"/>
  <c r="J1908" i="4"/>
  <c r="N1907" i="4"/>
  <c r="J1907" i="4"/>
  <c r="N1906" i="4"/>
  <c r="J1906" i="4"/>
  <c r="N1905" i="4"/>
  <c r="J1905" i="4"/>
  <c r="N1904" i="4"/>
  <c r="J1904" i="4"/>
  <c r="N1903" i="4"/>
  <c r="J1903" i="4"/>
  <c r="N1902" i="4"/>
  <c r="J1902" i="4"/>
  <c r="N1901" i="4"/>
  <c r="J1901" i="4"/>
  <c r="N1900" i="4"/>
  <c r="J1900" i="4"/>
  <c r="N1899" i="4"/>
  <c r="J1899" i="4"/>
  <c r="N1898" i="4"/>
  <c r="J1898" i="4"/>
  <c r="N1897" i="4"/>
  <c r="J1897" i="4"/>
  <c r="N1896" i="4"/>
  <c r="J1896" i="4"/>
  <c r="N1895" i="4"/>
  <c r="J1895" i="4"/>
  <c r="N1894" i="4"/>
  <c r="J1894" i="4"/>
  <c r="N1893" i="4"/>
  <c r="J1893" i="4"/>
  <c r="N1892" i="4"/>
  <c r="J1892" i="4"/>
  <c r="N1891" i="4"/>
  <c r="J1891" i="4"/>
  <c r="N1890" i="4"/>
  <c r="J1890" i="4"/>
  <c r="K1890" i="4" s="1"/>
  <c r="O1890" i="4" s="1"/>
  <c r="N1889" i="4"/>
  <c r="J1889" i="4"/>
  <c r="N1888" i="4"/>
  <c r="J1888" i="4"/>
  <c r="N1887" i="4"/>
  <c r="J1887" i="4"/>
  <c r="N1886" i="4"/>
  <c r="J1886" i="4"/>
  <c r="N1885" i="4"/>
  <c r="J1885" i="4"/>
  <c r="N1884" i="4"/>
  <c r="J1884" i="4"/>
  <c r="N1883" i="4"/>
  <c r="J1883" i="4"/>
  <c r="N1882" i="4"/>
  <c r="J1882" i="4"/>
  <c r="N1881" i="4"/>
  <c r="J1881" i="4"/>
  <c r="N1880" i="4"/>
  <c r="J1880" i="4"/>
  <c r="N1879" i="4"/>
  <c r="J1879" i="4"/>
  <c r="N1878" i="4"/>
  <c r="J1878" i="4"/>
  <c r="N1877" i="4"/>
  <c r="J1877" i="4"/>
  <c r="N1876" i="4"/>
  <c r="J1876" i="4"/>
  <c r="N1875" i="4"/>
  <c r="J1875" i="4"/>
  <c r="N1874" i="4"/>
  <c r="J1874" i="4"/>
  <c r="N1873" i="4"/>
  <c r="J1873" i="4"/>
  <c r="N1872" i="4"/>
  <c r="J1872" i="4"/>
  <c r="N1871" i="4"/>
  <c r="J1871" i="4"/>
  <c r="N1870" i="4"/>
  <c r="J1870" i="4"/>
  <c r="N1869" i="4"/>
  <c r="J1869" i="4"/>
  <c r="N1868" i="4"/>
  <c r="J1868" i="4"/>
  <c r="N1867" i="4"/>
  <c r="J1867" i="4"/>
  <c r="N1866" i="4"/>
  <c r="J1866" i="4"/>
  <c r="N1865" i="4"/>
  <c r="J1865" i="4"/>
  <c r="N1864" i="4"/>
  <c r="J1864" i="4"/>
  <c r="N1863" i="4"/>
  <c r="J1863" i="4"/>
  <c r="N1862" i="4"/>
  <c r="J1862" i="4"/>
  <c r="N1861" i="4"/>
  <c r="J1861" i="4"/>
  <c r="N1860" i="4"/>
  <c r="J1860" i="4"/>
  <c r="N1859" i="4"/>
  <c r="J1859" i="4"/>
  <c r="N1858" i="4"/>
  <c r="J1858" i="4"/>
  <c r="N1857" i="4"/>
  <c r="J1857" i="4"/>
  <c r="N1856" i="4"/>
  <c r="J1856" i="4"/>
  <c r="N1855" i="4"/>
  <c r="J1855" i="4"/>
  <c r="N1854" i="4"/>
  <c r="J1854" i="4"/>
  <c r="N1853" i="4"/>
  <c r="J1853" i="4"/>
  <c r="N1852" i="4"/>
  <c r="J1852" i="4"/>
  <c r="N1851" i="4"/>
  <c r="J1851" i="4"/>
  <c r="N1850" i="4"/>
  <c r="J1850" i="4"/>
  <c r="N1849" i="4"/>
  <c r="J1849" i="4"/>
  <c r="N1848" i="4"/>
  <c r="J1848" i="4"/>
  <c r="N1847" i="4"/>
  <c r="J1847" i="4"/>
  <c r="N1846" i="4"/>
  <c r="J1846" i="4"/>
  <c r="N1845" i="4"/>
  <c r="J1845" i="4"/>
  <c r="N1844" i="4"/>
  <c r="J1844" i="4"/>
  <c r="N1843" i="4"/>
  <c r="J1843" i="4"/>
  <c r="N1842" i="4"/>
  <c r="J1842" i="4"/>
  <c r="N1841" i="4"/>
  <c r="J1841" i="4"/>
  <c r="N1840" i="4"/>
  <c r="J1840" i="4"/>
  <c r="N1839" i="4"/>
  <c r="J1839" i="4"/>
  <c r="N1838" i="4"/>
  <c r="J1838" i="4"/>
  <c r="N1837" i="4"/>
  <c r="J1837" i="4"/>
  <c r="N1836" i="4"/>
  <c r="J1836" i="4"/>
  <c r="N1835" i="4"/>
  <c r="J1835" i="4"/>
  <c r="N1834" i="4"/>
  <c r="J1834" i="4"/>
  <c r="N1833" i="4"/>
  <c r="J1833" i="4"/>
  <c r="N1832" i="4"/>
  <c r="J1832" i="4"/>
  <c r="N1831" i="4"/>
  <c r="J1831" i="4"/>
  <c r="N1830" i="4"/>
  <c r="J1830" i="4"/>
  <c r="N1829" i="4"/>
  <c r="J1829" i="4"/>
  <c r="N1828" i="4"/>
  <c r="J1828" i="4"/>
  <c r="N1827" i="4"/>
  <c r="J1827" i="4"/>
  <c r="N1826" i="4"/>
  <c r="J1826" i="4"/>
  <c r="N1825" i="4"/>
  <c r="J1825" i="4"/>
  <c r="N1824" i="4"/>
  <c r="J1824" i="4"/>
  <c r="N1823" i="4"/>
  <c r="J1823" i="4"/>
  <c r="N1822" i="4"/>
  <c r="J1822" i="4"/>
  <c r="N1821" i="4"/>
  <c r="J1821" i="4"/>
  <c r="N1820" i="4"/>
  <c r="J1820" i="4"/>
  <c r="N1819" i="4"/>
  <c r="J1819" i="4"/>
  <c r="N1818" i="4"/>
  <c r="J1818" i="4"/>
  <c r="N1817" i="4"/>
  <c r="J1817" i="4"/>
  <c r="N1816" i="4"/>
  <c r="J1816" i="4"/>
  <c r="N1815" i="4"/>
  <c r="J1815" i="4"/>
  <c r="N1814" i="4"/>
  <c r="J1814" i="4"/>
  <c r="N1813" i="4"/>
  <c r="J1813" i="4"/>
  <c r="N1812" i="4"/>
  <c r="J1812" i="4"/>
  <c r="N1811" i="4"/>
  <c r="J1811" i="4"/>
  <c r="N1810" i="4"/>
  <c r="J1810" i="4"/>
  <c r="N1809" i="4"/>
  <c r="J1809" i="4"/>
  <c r="N1808" i="4"/>
  <c r="J1808" i="4"/>
  <c r="N1807" i="4"/>
  <c r="J1807" i="4"/>
  <c r="N1806" i="4"/>
  <c r="J1806" i="4"/>
  <c r="N1805" i="4"/>
  <c r="J1805" i="4"/>
  <c r="N1804" i="4"/>
  <c r="J1804" i="4"/>
  <c r="N1803" i="4"/>
  <c r="J1803" i="4"/>
  <c r="N1802" i="4"/>
  <c r="J1802" i="4"/>
  <c r="N1801" i="4"/>
  <c r="J1801" i="4"/>
  <c r="N1800" i="4"/>
  <c r="J1800" i="4"/>
  <c r="N1799" i="4"/>
  <c r="J1799" i="4"/>
  <c r="N1798" i="4"/>
  <c r="J1798" i="4"/>
  <c r="N1797" i="4"/>
  <c r="J1797" i="4"/>
  <c r="N1796" i="4"/>
  <c r="J1796" i="4"/>
  <c r="N1795" i="4"/>
  <c r="J1795" i="4"/>
  <c r="N1794" i="4"/>
  <c r="J1794" i="4"/>
  <c r="N1793" i="4"/>
  <c r="J1793" i="4"/>
  <c r="N1792" i="4"/>
  <c r="J1792" i="4"/>
  <c r="N1791" i="4"/>
  <c r="J1791" i="4"/>
  <c r="N1790" i="4"/>
  <c r="J1790" i="4"/>
  <c r="N1789" i="4"/>
  <c r="J1789" i="4"/>
  <c r="N1788" i="4"/>
  <c r="J1788" i="4"/>
  <c r="N1787" i="4"/>
  <c r="J1787" i="4"/>
  <c r="N1786" i="4"/>
  <c r="J1786" i="4"/>
  <c r="N1785" i="4"/>
  <c r="J1785" i="4"/>
  <c r="N1784" i="4"/>
  <c r="J1784" i="4"/>
  <c r="N1783" i="4"/>
  <c r="J1783" i="4"/>
  <c r="N1782" i="4"/>
  <c r="J1782" i="4"/>
  <c r="N1781" i="4"/>
  <c r="J1781" i="4"/>
  <c r="N1780" i="4"/>
  <c r="J1780" i="4"/>
  <c r="N1779" i="4"/>
  <c r="J1779" i="4"/>
  <c r="N1778" i="4"/>
  <c r="J1778" i="4"/>
  <c r="N1777" i="4"/>
  <c r="J1777" i="4"/>
  <c r="N1776" i="4"/>
  <c r="J1776" i="4"/>
  <c r="N1775" i="4"/>
  <c r="J1775" i="4"/>
  <c r="N1774" i="4"/>
  <c r="J1774" i="4"/>
  <c r="N1773" i="4"/>
  <c r="J1773" i="4"/>
  <c r="N1772" i="4"/>
  <c r="J1772" i="4"/>
  <c r="N1771" i="4"/>
  <c r="J1771" i="4"/>
  <c r="N1770" i="4"/>
  <c r="J1770" i="4"/>
  <c r="N1769" i="4"/>
  <c r="J1769" i="4"/>
  <c r="K1769" i="4" s="1"/>
  <c r="O1769" i="4" s="1"/>
  <c r="N1768" i="4"/>
  <c r="J1768" i="4"/>
  <c r="K1768" i="4" s="1"/>
  <c r="O1768" i="4" s="1"/>
  <c r="N1767" i="4"/>
  <c r="J1767" i="4"/>
  <c r="K1767" i="4" s="1"/>
  <c r="O1767" i="4" s="1"/>
  <c r="N1766" i="4"/>
  <c r="J1766" i="4"/>
  <c r="K1766" i="4" s="1"/>
  <c r="O1766" i="4" s="1"/>
  <c r="N1765" i="4"/>
  <c r="J1765" i="4"/>
  <c r="K1765" i="4" s="1"/>
  <c r="O1765" i="4" s="1"/>
  <c r="N1764" i="4"/>
  <c r="J1764" i="4"/>
  <c r="K1764" i="4" s="1"/>
  <c r="O1764" i="4" s="1"/>
  <c r="N1763" i="4"/>
  <c r="J1763" i="4"/>
  <c r="N1762" i="4"/>
  <c r="J1762" i="4"/>
  <c r="N1761" i="4"/>
  <c r="J1761" i="4"/>
  <c r="K1761" i="4" s="1"/>
  <c r="O1761" i="4" s="1"/>
  <c r="N1760" i="4"/>
  <c r="J1760" i="4"/>
  <c r="K1760" i="4" s="1"/>
  <c r="N1759" i="4"/>
  <c r="J1759" i="4"/>
  <c r="K1759" i="4" s="1"/>
  <c r="O1759" i="4" s="1"/>
  <c r="N1758" i="4"/>
  <c r="J1758" i="4"/>
  <c r="K1758" i="4" s="1"/>
  <c r="O1758" i="4" s="1"/>
  <c r="N1757" i="4"/>
  <c r="J1757" i="4"/>
  <c r="K1757" i="4" s="1"/>
  <c r="O1757" i="4" s="1"/>
  <c r="N1756" i="4"/>
  <c r="J1756" i="4"/>
  <c r="N1755" i="4"/>
  <c r="J1755" i="4"/>
  <c r="N1754" i="4"/>
  <c r="J1754" i="4"/>
  <c r="K1754" i="4" s="1"/>
  <c r="O1754" i="4" s="1"/>
  <c r="N1753" i="4"/>
  <c r="J1753" i="4"/>
  <c r="N1752" i="4"/>
  <c r="J1752" i="4"/>
  <c r="N1751" i="4"/>
  <c r="J1751" i="4"/>
  <c r="N1750" i="4"/>
  <c r="J1750" i="4"/>
  <c r="N1749" i="4"/>
  <c r="J1749" i="4"/>
  <c r="N1748" i="4"/>
  <c r="J1748" i="4"/>
  <c r="N1747" i="4"/>
  <c r="J1747" i="4"/>
  <c r="N1746" i="4"/>
  <c r="J1746" i="4"/>
  <c r="N1745" i="4"/>
  <c r="J1745" i="4"/>
  <c r="N1744" i="4"/>
  <c r="J1744" i="4"/>
  <c r="N1743" i="4"/>
  <c r="J1743" i="4"/>
  <c r="N1742" i="4"/>
  <c r="J1742" i="4"/>
  <c r="N1741" i="4"/>
  <c r="J1741" i="4"/>
  <c r="N1740" i="4"/>
  <c r="J1740" i="4"/>
  <c r="N1739" i="4"/>
  <c r="J1739" i="4"/>
  <c r="N1738" i="4"/>
  <c r="J1738" i="4"/>
  <c r="N1737" i="4"/>
  <c r="J1737" i="4"/>
  <c r="N1736" i="4"/>
  <c r="J1736" i="4"/>
  <c r="N1735" i="4"/>
  <c r="J1735" i="4"/>
  <c r="N1734" i="4"/>
  <c r="J1734" i="4"/>
  <c r="N1733" i="4"/>
  <c r="J1733" i="4"/>
  <c r="N1732" i="4"/>
  <c r="J1732" i="4"/>
  <c r="N1731" i="4"/>
  <c r="J1731" i="4"/>
  <c r="N1730" i="4"/>
  <c r="J1730" i="4"/>
  <c r="N1729" i="4"/>
  <c r="J1729" i="4"/>
  <c r="N1728" i="4"/>
  <c r="J1728" i="4"/>
  <c r="N1727" i="4"/>
  <c r="J1727" i="4"/>
  <c r="N1726" i="4"/>
  <c r="J1726" i="4"/>
  <c r="N1725" i="4"/>
  <c r="J1725" i="4"/>
  <c r="N1724" i="4"/>
  <c r="J1724" i="4"/>
  <c r="N1723" i="4"/>
  <c r="J1723" i="4"/>
  <c r="N1722" i="4"/>
  <c r="J1722" i="4"/>
  <c r="N1721" i="4"/>
  <c r="J1721" i="4"/>
  <c r="N1720" i="4"/>
  <c r="J1720" i="4"/>
  <c r="N1719" i="4"/>
  <c r="J1719" i="4"/>
  <c r="N1718" i="4"/>
  <c r="J1718" i="4"/>
  <c r="N1717" i="4"/>
  <c r="J1717" i="4"/>
  <c r="N1716" i="4"/>
  <c r="J1716" i="4"/>
  <c r="N1715" i="4"/>
  <c r="J1715" i="4"/>
  <c r="N1714" i="4"/>
  <c r="J1714" i="4"/>
  <c r="N1713" i="4"/>
  <c r="J1713" i="4"/>
  <c r="N1712" i="4"/>
  <c r="J1712" i="4"/>
  <c r="N1711" i="4"/>
  <c r="J1711" i="4"/>
  <c r="N1710" i="4"/>
  <c r="J1710" i="4"/>
  <c r="N1709" i="4"/>
  <c r="J1709" i="4"/>
  <c r="N1708" i="4"/>
  <c r="J1708" i="4"/>
  <c r="N1707" i="4"/>
  <c r="J1707" i="4"/>
  <c r="K1707" i="4" s="1"/>
  <c r="O1707" i="4" s="1"/>
  <c r="N1706" i="4"/>
  <c r="J1706" i="4"/>
  <c r="K1706" i="4" s="1"/>
  <c r="O1706" i="4" s="1"/>
  <c r="N1705" i="4"/>
  <c r="J1705" i="4"/>
  <c r="N1704" i="4"/>
  <c r="J1704" i="4"/>
  <c r="N1703" i="4"/>
  <c r="J1703" i="4"/>
  <c r="N1702" i="4"/>
  <c r="J1702" i="4"/>
  <c r="N1701" i="4"/>
  <c r="J1701" i="4"/>
  <c r="N1700" i="4"/>
  <c r="J1700" i="4"/>
  <c r="N1699" i="4"/>
  <c r="J1699" i="4"/>
  <c r="N1698" i="4"/>
  <c r="J1698" i="4"/>
  <c r="N1697" i="4"/>
  <c r="J1697" i="4"/>
  <c r="N1696" i="4"/>
  <c r="J1696" i="4"/>
  <c r="N1695" i="4"/>
  <c r="J1695" i="4"/>
  <c r="N1694" i="4"/>
  <c r="J1694" i="4"/>
  <c r="N1693" i="4"/>
  <c r="J1693" i="4"/>
  <c r="N1692" i="4"/>
  <c r="J1692" i="4"/>
  <c r="N1691" i="4"/>
  <c r="J1691" i="4"/>
  <c r="N1690" i="4"/>
  <c r="J1690" i="4"/>
  <c r="N1689" i="4"/>
  <c r="J1689" i="4"/>
  <c r="N1688" i="4"/>
  <c r="J1688" i="4"/>
  <c r="N1687" i="4"/>
  <c r="J1687" i="4"/>
  <c r="N1686" i="4"/>
  <c r="J1686" i="4"/>
  <c r="N1685" i="4"/>
  <c r="J1685" i="4"/>
  <c r="N1684" i="4"/>
  <c r="J1684" i="4"/>
  <c r="N1683" i="4"/>
  <c r="J1683" i="4"/>
  <c r="N1682" i="4"/>
  <c r="J1682" i="4"/>
  <c r="K1682" i="4" s="1"/>
  <c r="O1682" i="4" s="1"/>
  <c r="N1681" i="4"/>
  <c r="J1681" i="4"/>
  <c r="N1680" i="4"/>
  <c r="J1680" i="4"/>
  <c r="N1679" i="4"/>
  <c r="J1679" i="4"/>
  <c r="N1678" i="4"/>
  <c r="J1678" i="4"/>
  <c r="N1677" i="4"/>
  <c r="J1677" i="4"/>
  <c r="N1676" i="4"/>
  <c r="J1676" i="4"/>
  <c r="N1675" i="4"/>
  <c r="J1675" i="4"/>
  <c r="N1674" i="4"/>
  <c r="J1674" i="4"/>
  <c r="N1673" i="4"/>
  <c r="J1673" i="4"/>
  <c r="N1672" i="4"/>
  <c r="J1672" i="4"/>
  <c r="N1671" i="4"/>
  <c r="J1671" i="4"/>
  <c r="N1670" i="4"/>
  <c r="J1670" i="4"/>
  <c r="N1669" i="4"/>
  <c r="J1669" i="4"/>
  <c r="N1668" i="4"/>
  <c r="J1668" i="4"/>
  <c r="N1667" i="4"/>
  <c r="J1667" i="4"/>
  <c r="N1666" i="4"/>
  <c r="J1666" i="4"/>
  <c r="N1665" i="4"/>
  <c r="J1665" i="4"/>
  <c r="N1664" i="4"/>
  <c r="J1664" i="4"/>
  <c r="N1663" i="4"/>
  <c r="J1663" i="4"/>
  <c r="K1663" i="4" s="1"/>
  <c r="O1663" i="4" s="1"/>
  <c r="N1662" i="4"/>
  <c r="J1662" i="4"/>
  <c r="N1661" i="4"/>
  <c r="J1661" i="4"/>
  <c r="N1660" i="4"/>
  <c r="J1660" i="4"/>
  <c r="N1659" i="4"/>
  <c r="J1659" i="4"/>
  <c r="N1658" i="4"/>
  <c r="J1658" i="4"/>
  <c r="N1657" i="4"/>
  <c r="J1657" i="4"/>
  <c r="N1656" i="4"/>
  <c r="J1656" i="4"/>
  <c r="N1655" i="4"/>
  <c r="J1655" i="4"/>
  <c r="N1654" i="4"/>
  <c r="J1654" i="4"/>
  <c r="N1653" i="4"/>
  <c r="J1653" i="4"/>
  <c r="N1652" i="4"/>
  <c r="J1652" i="4"/>
  <c r="N1651" i="4"/>
  <c r="J1651" i="4"/>
  <c r="N1650" i="4"/>
  <c r="J1650" i="4"/>
  <c r="N1649" i="4"/>
  <c r="J1649" i="4"/>
  <c r="N1648" i="4"/>
  <c r="J1648" i="4"/>
  <c r="N1647" i="4"/>
  <c r="J1647" i="4"/>
  <c r="N1646" i="4"/>
  <c r="J1646" i="4"/>
  <c r="N1645" i="4"/>
  <c r="J1645" i="4"/>
  <c r="N1644" i="4"/>
  <c r="J1644" i="4"/>
  <c r="N1643" i="4"/>
  <c r="J1643" i="4"/>
  <c r="N1642" i="4"/>
  <c r="J1642" i="4"/>
  <c r="N1641" i="4"/>
  <c r="J1641" i="4"/>
  <c r="N1640" i="4"/>
  <c r="J1640" i="4"/>
  <c r="N1639" i="4"/>
  <c r="J1639" i="4"/>
  <c r="N1638" i="4"/>
  <c r="J1638" i="4"/>
  <c r="N1637" i="4"/>
  <c r="J1637" i="4"/>
  <c r="N1636" i="4"/>
  <c r="J1636" i="4"/>
  <c r="N1635" i="4"/>
  <c r="J1635" i="4"/>
  <c r="N1634" i="4"/>
  <c r="J1634" i="4"/>
  <c r="N1633" i="4"/>
  <c r="J1633" i="4"/>
  <c r="N1632" i="4"/>
  <c r="J1632" i="4"/>
  <c r="K1632" i="4" s="1"/>
  <c r="O1632" i="4" s="1"/>
  <c r="N1631" i="4"/>
  <c r="J1631" i="4"/>
  <c r="N1630" i="4"/>
  <c r="J1630" i="4"/>
  <c r="N1629" i="4"/>
  <c r="J1629" i="4"/>
  <c r="N1628" i="4"/>
  <c r="J1628" i="4"/>
  <c r="N1627" i="4"/>
  <c r="J1627" i="4"/>
  <c r="N1626" i="4"/>
  <c r="J1626" i="4"/>
  <c r="N1625" i="4"/>
  <c r="J1625" i="4"/>
  <c r="N1624" i="4"/>
  <c r="J1624" i="4"/>
  <c r="N1623" i="4"/>
  <c r="J1623" i="4"/>
  <c r="N1622" i="4"/>
  <c r="J1622" i="4"/>
  <c r="N1621" i="4"/>
  <c r="J1621" i="4"/>
  <c r="N1620" i="4"/>
  <c r="J1620" i="4"/>
  <c r="N1619" i="4"/>
  <c r="J1619" i="4"/>
  <c r="N1618" i="4"/>
  <c r="J1618" i="4"/>
  <c r="N1617" i="4"/>
  <c r="J1617" i="4"/>
  <c r="N1616" i="4"/>
  <c r="J1616" i="4"/>
  <c r="N1615" i="4"/>
  <c r="J1615" i="4"/>
  <c r="N1614" i="4"/>
  <c r="J1614" i="4"/>
  <c r="N1613" i="4"/>
  <c r="J1613" i="4"/>
  <c r="N1612" i="4"/>
  <c r="J1612" i="4"/>
  <c r="N1611" i="4"/>
  <c r="J1611" i="4"/>
  <c r="N1610" i="4"/>
  <c r="J1610" i="4"/>
  <c r="N1609" i="4"/>
  <c r="J1609" i="4"/>
  <c r="N1608" i="4"/>
  <c r="J1608" i="4"/>
  <c r="N1607" i="4"/>
  <c r="J1607" i="4"/>
  <c r="N1606" i="4"/>
  <c r="J1606" i="4"/>
  <c r="N1605" i="4"/>
  <c r="J1605" i="4"/>
  <c r="N1604" i="4"/>
  <c r="J1604" i="4"/>
  <c r="N1603" i="4"/>
  <c r="J1603" i="4"/>
  <c r="N1602" i="4"/>
  <c r="J1602" i="4"/>
  <c r="N1601" i="4"/>
  <c r="J1601" i="4"/>
  <c r="N1600" i="4"/>
  <c r="J1600" i="4"/>
  <c r="N1599" i="4"/>
  <c r="J1599" i="4"/>
  <c r="N1598" i="4"/>
  <c r="J1598" i="4"/>
  <c r="N1597" i="4"/>
  <c r="J1597" i="4"/>
  <c r="N1596" i="4"/>
  <c r="J1596" i="4"/>
  <c r="N1595" i="4"/>
  <c r="J1595" i="4"/>
  <c r="N1594" i="4"/>
  <c r="J1594" i="4"/>
  <c r="N1593" i="4"/>
  <c r="J1593" i="4"/>
  <c r="N1592" i="4"/>
  <c r="J1592" i="4"/>
  <c r="N1591" i="4"/>
  <c r="J1591" i="4"/>
  <c r="N1590" i="4"/>
  <c r="J1590" i="4"/>
  <c r="K1590" i="4" s="1"/>
  <c r="O1590" i="4" s="1"/>
  <c r="N1589" i="4"/>
  <c r="J1589" i="4"/>
  <c r="N1588" i="4"/>
  <c r="J1588" i="4"/>
  <c r="N1587" i="4"/>
  <c r="J1587" i="4"/>
  <c r="N1586" i="4"/>
  <c r="J1586" i="4"/>
  <c r="N1585" i="4"/>
  <c r="J1585" i="4"/>
  <c r="K1585" i="4" s="1"/>
  <c r="O1585" i="4" s="1"/>
  <c r="N1584" i="4"/>
  <c r="J1584" i="4"/>
  <c r="K1584" i="4" s="1"/>
  <c r="O1584" i="4" s="1"/>
  <c r="N1583" i="4"/>
  <c r="J1583" i="4"/>
  <c r="N1582" i="4"/>
  <c r="J1582" i="4"/>
  <c r="N1581" i="4"/>
  <c r="J1581" i="4"/>
  <c r="N1580" i="4"/>
  <c r="J1580" i="4"/>
  <c r="N1579" i="4"/>
  <c r="J1579" i="4"/>
  <c r="N1578" i="4"/>
  <c r="J1578" i="4"/>
  <c r="N1577" i="4"/>
  <c r="J1577" i="4"/>
  <c r="N1576" i="4"/>
  <c r="J1576" i="4"/>
  <c r="N1575" i="4"/>
  <c r="J1575" i="4"/>
  <c r="N1574" i="4"/>
  <c r="J1574" i="4"/>
  <c r="N1573" i="4"/>
  <c r="J1573" i="4"/>
  <c r="N1572" i="4"/>
  <c r="J1572" i="4"/>
  <c r="N1571" i="4"/>
  <c r="J1571" i="4"/>
  <c r="N1570" i="4"/>
  <c r="J1570" i="4"/>
  <c r="N1569" i="4"/>
  <c r="J1569" i="4"/>
  <c r="N1568" i="4"/>
  <c r="J1568" i="4"/>
  <c r="N1567" i="4"/>
  <c r="J1567" i="4"/>
  <c r="N1566" i="4"/>
  <c r="J1566" i="4"/>
  <c r="N1565" i="4"/>
  <c r="J1565" i="4"/>
  <c r="N1564" i="4"/>
  <c r="J1564" i="4"/>
  <c r="N1563" i="4"/>
  <c r="J1563" i="4"/>
  <c r="N1562" i="4"/>
  <c r="J1562" i="4"/>
  <c r="N1561" i="4"/>
  <c r="J1561" i="4"/>
  <c r="N1560" i="4"/>
  <c r="J1560" i="4"/>
  <c r="N1559" i="4"/>
  <c r="J1559" i="4"/>
  <c r="N1558" i="4"/>
  <c r="J1558" i="4"/>
  <c r="N1557" i="4"/>
  <c r="J1557" i="4"/>
  <c r="N1556" i="4"/>
  <c r="J1556" i="4"/>
  <c r="K1556" i="4" s="1"/>
  <c r="O1556" i="4" s="1"/>
  <c r="N1555" i="4"/>
  <c r="J1555" i="4"/>
  <c r="N1554" i="4"/>
  <c r="J1554" i="4"/>
  <c r="N1553" i="4"/>
  <c r="J1553" i="4"/>
  <c r="N1552" i="4"/>
  <c r="J1552" i="4"/>
  <c r="K1552" i="4" s="1"/>
  <c r="O1552" i="4" s="1"/>
  <c r="N1551" i="4"/>
  <c r="J1551" i="4"/>
  <c r="N1550" i="4"/>
  <c r="J1550" i="4"/>
  <c r="N1549" i="4"/>
  <c r="J1549" i="4"/>
  <c r="N1548" i="4"/>
  <c r="J1548" i="4"/>
  <c r="N1547" i="4"/>
  <c r="J1547" i="4"/>
  <c r="N1546" i="4"/>
  <c r="J1546" i="4"/>
  <c r="N1545" i="4"/>
  <c r="J1545" i="4"/>
  <c r="N1544" i="4"/>
  <c r="J1544" i="4"/>
  <c r="N1543" i="4"/>
  <c r="J1543" i="4"/>
  <c r="N1542" i="4"/>
  <c r="J1542" i="4"/>
  <c r="N1541" i="4"/>
  <c r="J1541" i="4"/>
  <c r="N1540" i="4"/>
  <c r="J1540" i="4"/>
  <c r="N1539" i="4"/>
  <c r="J1539" i="4"/>
  <c r="N1538" i="4"/>
  <c r="J1538" i="4"/>
  <c r="N1537" i="4"/>
  <c r="J1537" i="4"/>
  <c r="N1536" i="4"/>
  <c r="J1536" i="4"/>
  <c r="N1535" i="4"/>
  <c r="J1535" i="4"/>
  <c r="N1534" i="4"/>
  <c r="J1534" i="4"/>
  <c r="N1533" i="4"/>
  <c r="J1533" i="4"/>
  <c r="N1532" i="4"/>
  <c r="J1532" i="4"/>
  <c r="N1531" i="4"/>
  <c r="J1531" i="4"/>
  <c r="N1530" i="4"/>
  <c r="J1530" i="4"/>
  <c r="N1529" i="4"/>
  <c r="J1529" i="4"/>
  <c r="N1528" i="4"/>
  <c r="J1528" i="4"/>
  <c r="N1527" i="4"/>
  <c r="J1527" i="4"/>
  <c r="N1526" i="4"/>
  <c r="J1526" i="4"/>
  <c r="N1525" i="4"/>
  <c r="J1525" i="4"/>
  <c r="N1524" i="4"/>
  <c r="J1524" i="4"/>
  <c r="N1523" i="4"/>
  <c r="J1523" i="4"/>
  <c r="N1522" i="4"/>
  <c r="J1522" i="4"/>
  <c r="N1521" i="4"/>
  <c r="J1521" i="4"/>
  <c r="N1520" i="4"/>
  <c r="J1520" i="4"/>
  <c r="N1519" i="4"/>
  <c r="J1519" i="4"/>
  <c r="N1518" i="4"/>
  <c r="J1518" i="4"/>
  <c r="N1517" i="4"/>
  <c r="J1517" i="4"/>
  <c r="N1516" i="4"/>
  <c r="J1516" i="4"/>
  <c r="N1515" i="4"/>
  <c r="J1515" i="4"/>
  <c r="N1514" i="4"/>
  <c r="J1514" i="4"/>
  <c r="N1513" i="4"/>
  <c r="J1513" i="4"/>
  <c r="N1512" i="4"/>
  <c r="J1512" i="4"/>
  <c r="N1511" i="4"/>
  <c r="J1511" i="4"/>
  <c r="N1510" i="4"/>
  <c r="J1510" i="4"/>
  <c r="N1509" i="4"/>
  <c r="J1509" i="4"/>
  <c r="N1508" i="4"/>
  <c r="J1508" i="4"/>
  <c r="N1507" i="4"/>
  <c r="J1507" i="4"/>
  <c r="N1506" i="4"/>
  <c r="J1506" i="4"/>
  <c r="N1505" i="4"/>
  <c r="J1505" i="4"/>
  <c r="N1504" i="4"/>
  <c r="J1504" i="4"/>
  <c r="N1503" i="4"/>
  <c r="J1503" i="4"/>
  <c r="N1502" i="4"/>
  <c r="J1502" i="4"/>
  <c r="N1501" i="4"/>
  <c r="J1501" i="4"/>
  <c r="N1500" i="4"/>
  <c r="J1500" i="4"/>
  <c r="N1499" i="4"/>
  <c r="J1499" i="4"/>
  <c r="N1498" i="4"/>
  <c r="J1498" i="4"/>
  <c r="N1497" i="4"/>
  <c r="J1497" i="4"/>
  <c r="N1496" i="4"/>
  <c r="J1496" i="4"/>
  <c r="N1495" i="4"/>
  <c r="J1495" i="4"/>
  <c r="N1494" i="4"/>
  <c r="J1494" i="4"/>
  <c r="N1493" i="4"/>
  <c r="J1493" i="4"/>
  <c r="K1493" i="4" s="1"/>
  <c r="O1493" i="4" s="1"/>
  <c r="N1492" i="4"/>
  <c r="J1492" i="4"/>
  <c r="N1491" i="4"/>
  <c r="J1491" i="4"/>
  <c r="K1491" i="4" s="1"/>
  <c r="O1491" i="4" s="1"/>
  <c r="N1490" i="4"/>
  <c r="J1490" i="4"/>
  <c r="N1489" i="4"/>
  <c r="J1489" i="4"/>
  <c r="N1488" i="4"/>
  <c r="J1488" i="4"/>
  <c r="N1487" i="4"/>
  <c r="J1487" i="4"/>
  <c r="N1486" i="4"/>
  <c r="J1486" i="4"/>
  <c r="N1485" i="4"/>
  <c r="J1485" i="4"/>
  <c r="N1484" i="4"/>
  <c r="J1484" i="4"/>
  <c r="N1483" i="4"/>
  <c r="J1483" i="4"/>
  <c r="N1482" i="4"/>
  <c r="J1482" i="4"/>
  <c r="N1481" i="4"/>
  <c r="J1481" i="4"/>
  <c r="N1480" i="4"/>
  <c r="J1480" i="4"/>
  <c r="N1479" i="4"/>
  <c r="J1479" i="4"/>
  <c r="N1478" i="4"/>
  <c r="J1478" i="4"/>
  <c r="N1477" i="4"/>
  <c r="J1477" i="4"/>
  <c r="N1476" i="4"/>
  <c r="J1476" i="4"/>
  <c r="N1475" i="4"/>
  <c r="J1475" i="4"/>
  <c r="N1474" i="4"/>
  <c r="J1474" i="4"/>
  <c r="N1473" i="4"/>
  <c r="J1473" i="4"/>
  <c r="N1472" i="4"/>
  <c r="J1472" i="4"/>
  <c r="N1471" i="4"/>
  <c r="J1471" i="4"/>
  <c r="N1470" i="4"/>
  <c r="J1470" i="4"/>
  <c r="N1469" i="4"/>
  <c r="J1469" i="4"/>
  <c r="N1468" i="4"/>
  <c r="J1468" i="4"/>
  <c r="N1467" i="4"/>
  <c r="J1467" i="4"/>
  <c r="N1466" i="4"/>
  <c r="J1466" i="4"/>
  <c r="N1465" i="4"/>
  <c r="J1465" i="4"/>
  <c r="N1464" i="4"/>
  <c r="J1464" i="4"/>
  <c r="N1463" i="4"/>
  <c r="J1463" i="4"/>
  <c r="N1462" i="4"/>
  <c r="J1462" i="4"/>
  <c r="N1461" i="4"/>
  <c r="J1461" i="4"/>
  <c r="N1460" i="4"/>
  <c r="J1460" i="4"/>
  <c r="N1459" i="4"/>
  <c r="J1459" i="4"/>
  <c r="N1458" i="4"/>
  <c r="J1458" i="4"/>
  <c r="N1457" i="4"/>
  <c r="J1457" i="4"/>
  <c r="N1456" i="4"/>
  <c r="J1456" i="4"/>
  <c r="N1455" i="4"/>
  <c r="J1455" i="4"/>
  <c r="N1454" i="4"/>
  <c r="J1454" i="4"/>
  <c r="N1453" i="4"/>
  <c r="J1453" i="4"/>
  <c r="N1452" i="4"/>
  <c r="J1452" i="4"/>
  <c r="N1451" i="4"/>
  <c r="J1451" i="4"/>
  <c r="N1450" i="4"/>
  <c r="J1450" i="4"/>
  <c r="N1449" i="4"/>
  <c r="J1449" i="4"/>
  <c r="N1448" i="4"/>
  <c r="J1448" i="4"/>
  <c r="N1447" i="4"/>
  <c r="J1447" i="4"/>
  <c r="N1446" i="4"/>
  <c r="J1446" i="4"/>
  <c r="N1445" i="4"/>
  <c r="J1445" i="4"/>
  <c r="N1444" i="4"/>
  <c r="J1444" i="4"/>
  <c r="N1443" i="4"/>
  <c r="J1443" i="4"/>
  <c r="N1442" i="4"/>
  <c r="J1442" i="4"/>
  <c r="N1441" i="4"/>
  <c r="J1441" i="4"/>
  <c r="N1440" i="4"/>
  <c r="J1440" i="4"/>
  <c r="N1439" i="4"/>
  <c r="J1439" i="4"/>
  <c r="N1438" i="4"/>
  <c r="J1438" i="4"/>
  <c r="N1437" i="4"/>
  <c r="J1437" i="4"/>
  <c r="N1436" i="4"/>
  <c r="J1436" i="4"/>
  <c r="N1435" i="4"/>
  <c r="J1435" i="4"/>
  <c r="N1434" i="4"/>
  <c r="J1434" i="4"/>
  <c r="N1433" i="4"/>
  <c r="J1433" i="4"/>
  <c r="N1432" i="4"/>
  <c r="J1432" i="4"/>
  <c r="N1431" i="4"/>
  <c r="J1431" i="4"/>
  <c r="N1430" i="4"/>
  <c r="J1430" i="4"/>
  <c r="N1429" i="4"/>
  <c r="J1429" i="4"/>
  <c r="N1428" i="4"/>
  <c r="J1428" i="4"/>
  <c r="N1427" i="4"/>
  <c r="J1427" i="4"/>
  <c r="N1426" i="4"/>
  <c r="J1426" i="4"/>
  <c r="N1425" i="4"/>
  <c r="J1425" i="4"/>
  <c r="N1424" i="4"/>
  <c r="J1424" i="4"/>
  <c r="N1423" i="4"/>
  <c r="J1423" i="4"/>
  <c r="N1422" i="4"/>
  <c r="J1422" i="4"/>
  <c r="N1421" i="4"/>
  <c r="J1421" i="4"/>
  <c r="N1420" i="4"/>
  <c r="J1420" i="4"/>
  <c r="N1419" i="4"/>
  <c r="J1419" i="4"/>
  <c r="N1418" i="4"/>
  <c r="J1418" i="4"/>
  <c r="N1417" i="4"/>
  <c r="J1417" i="4"/>
  <c r="N1416" i="4"/>
  <c r="J1416" i="4"/>
  <c r="N1415" i="4"/>
  <c r="J1415" i="4"/>
  <c r="N1414" i="4"/>
  <c r="J1414" i="4"/>
  <c r="N1413" i="4"/>
  <c r="J1413" i="4"/>
  <c r="N1412" i="4"/>
  <c r="J1412" i="4"/>
  <c r="N1411" i="4"/>
  <c r="J1411" i="4"/>
  <c r="N1410" i="4"/>
  <c r="J1410" i="4"/>
  <c r="N1409" i="4"/>
  <c r="J1409" i="4"/>
  <c r="N1408" i="4"/>
  <c r="J1408" i="4"/>
  <c r="N1407" i="4"/>
  <c r="J1407" i="4"/>
  <c r="N1406" i="4"/>
  <c r="J1406" i="4"/>
  <c r="N1405" i="4"/>
  <c r="J1405" i="4"/>
  <c r="N1404" i="4"/>
  <c r="J1404" i="4"/>
  <c r="N1403" i="4"/>
  <c r="J1403" i="4"/>
  <c r="K1403" i="4" s="1"/>
  <c r="O1403" i="4" s="1"/>
  <c r="N1402" i="4"/>
  <c r="J1402" i="4"/>
  <c r="N1401" i="4"/>
  <c r="J1401" i="4"/>
  <c r="N1400" i="4"/>
  <c r="J1400" i="4"/>
  <c r="K1400" i="4" s="1"/>
  <c r="O1400" i="4" s="1"/>
  <c r="N1399" i="4"/>
  <c r="J1399" i="4"/>
  <c r="N1398" i="4"/>
  <c r="J1398" i="4"/>
  <c r="N1397" i="4"/>
  <c r="J1397" i="4"/>
  <c r="N1396" i="4"/>
  <c r="J1396" i="4"/>
  <c r="N1395" i="4"/>
  <c r="J1395" i="4"/>
  <c r="N1394" i="4"/>
  <c r="J1394" i="4"/>
  <c r="N1393" i="4"/>
  <c r="J1393" i="4"/>
  <c r="N1392" i="4"/>
  <c r="J1392" i="4"/>
  <c r="N1391" i="4"/>
  <c r="J1391" i="4"/>
  <c r="N1390" i="4"/>
  <c r="J1390" i="4"/>
  <c r="N1389" i="4"/>
  <c r="J1389" i="4"/>
  <c r="N1388" i="4"/>
  <c r="J1388" i="4"/>
  <c r="K1388" i="4" s="1"/>
  <c r="O1388" i="4" s="1"/>
  <c r="N1387" i="4"/>
  <c r="J1387" i="4"/>
  <c r="N1386" i="4"/>
  <c r="J1386" i="4"/>
  <c r="N1385" i="4"/>
  <c r="J1385" i="4"/>
  <c r="K1385" i="4" s="1"/>
  <c r="N1384" i="4"/>
  <c r="J1384" i="4"/>
  <c r="N1383" i="4"/>
  <c r="J1383" i="4"/>
  <c r="N1382" i="4"/>
  <c r="J1382" i="4"/>
  <c r="N1381" i="4"/>
  <c r="J1381" i="4"/>
  <c r="N1380" i="4"/>
  <c r="J1380" i="4"/>
  <c r="N1379" i="4"/>
  <c r="J1379" i="4"/>
  <c r="N1378" i="4"/>
  <c r="J1378" i="4"/>
  <c r="N1377" i="4"/>
  <c r="J1377" i="4"/>
  <c r="N1376" i="4"/>
  <c r="J1376" i="4"/>
  <c r="K1376" i="4" s="1"/>
  <c r="O1376" i="4" s="1"/>
  <c r="N1375" i="4"/>
  <c r="J1375" i="4"/>
  <c r="N1374" i="4"/>
  <c r="J1374" i="4"/>
  <c r="N1373" i="4"/>
  <c r="J1373" i="4"/>
  <c r="N1372" i="4"/>
  <c r="J1372" i="4"/>
  <c r="N1371" i="4"/>
  <c r="J1371" i="4"/>
  <c r="N1370" i="4"/>
  <c r="J1370" i="4"/>
  <c r="N1369" i="4"/>
  <c r="J1369" i="4"/>
  <c r="N1368" i="4"/>
  <c r="J1368" i="4"/>
  <c r="N1367" i="4"/>
  <c r="J1367" i="4"/>
  <c r="N1366" i="4"/>
  <c r="J1366" i="4"/>
  <c r="N1365" i="4"/>
  <c r="J1365" i="4"/>
  <c r="N1364" i="4"/>
  <c r="J1364" i="4"/>
  <c r="N1363" i="4"/>
  <c r="J1363" i="4"/>
  <c r="N1362" i="4"/>
  <c r="J1362" i="4"/>
  <c r="N1361" i="4"/>
  <c r="J1361" i="4"/>
  <c r="N1360" i="4"/>
  <c r="J1360" i="4"/>
  <c r="N1359" i="4"/>
  <c r="J1359" i="4"/>
  <c r="N1358" i="4"/>
  <c r="J1358" i="4"/>
  <c r="N1357" i="4"/>
  <c r="J1357" i="4"/>
  <c r="N1356" i="4"/>
  <c r="J1356" i="4"/>
  <c r="N1355" i="4"/>
  <c r="J1355" i="4"/>
  <c r="N1354" i="4"/>
  <c r="J1354" i="4"/>
  <c r="N1353" i="4"/>
  <c r="J1353" i="4"/>
  <c r="N1352" i="4"/>
  <c r="J1352" i="4"/>
  <c r="N1351" i="4"/>
  <c r="J1351" i="4"/>
  <c r="N1350" i="4"/>
  <c r="J1350" i="4"/>
  <c r="N1349" i="4"/>
  <c r="J1349" i="4"/>
  <c r="N1348" i="4"/>
  <c r="J1348" i="4"/>
  <c r="N1347" i="4"/>
  <c r="J1347" i="4"/>
  <c r="N1346" i="4"/>
  <c r="J1346" i="4"/>
  <c r="N1345" i="4"/>
  <c r="J1345" i="4"/>
  <c r="N1344" i="4"/>
  <c r="J1344" i="4"/>
  <c r="N1343" i="4"/>
  <c r="J1343" i="4"/>
  <c r="N1342" i="4"/>
  <c r="J1342" i="4"/>
  <c r="K1342" i="4" s="1"/>
  <c r="O1342" i="4" s="1"/>
  <c r="N1341" i="4"/>
  <c r="J1341" i="4"/>
  <c r="N1340" i="4"/>
  <c r="J1340" i="4"/>
  <c r="N1339" i="4"/>
  <c r="J1339" i="4"/>
  <c r="N1338" i="4"/>
  <c r="J1338" i="4"/>
  <c r="N1337" i="4"/>
  <c r="J1337" i="4"/>
  <c r="N1336" i="4"/>
  <c r="J1336" i="4"/>
  <c r="N1335" i="4"/>
  <c r="J1335" i="4"/>
  <c r="N1334" i="4"/>
  <c r="J1334" i="4"/>
  <c r="N1333" i="4"/>
  <c r="J1333" i="4"/>
  <c r="N1332" i="4"/>
  <c r="J1332" i="4"/>
  <c r="N1331" i="4"/>
  <c r="J1331" i="4"/>
  <c r="N1330" i="4"/>
  <c r="J1330" i="4"/>
  <c r="N1329" i="4"/>
  <c r="J1329" i="4"/>
  <c r="N1328" i="4"/>
  <c r="J1328" i="4"/>
  <c r="N1327" i="4"/>
  <c r="J1327" i="4"/>
  <c r="N1326" i="4"/>
  <c r="J1326" i="4"/>
  <c r="N1325" i="4"/>
  <c r="J1325" i="4"/>
  <c r="N1324" i="4"/>
  <c r="J1324" i="4"/>
  <c r="N1323" i="4"/>
  <c r="J1323" i="4"/>
  <c r="N1322" i="4"/>
  <c r="J1322" i="4"/>
  <c r="N1321" i="4"/>
  <c r="J1321" i="4"/>
  <c r="N1320" i="4"/>
  <c r="J1320" i="4"/>
  <c r="N1319" i="4"/>
  <c r="J1319" i="4"/>
  <c r="N1318" i="4"/>
  <c r="J1318" i="4"/>
  <c r="N1317" i="4"/>
  <c r="J1317" i="4"/>
  <c r="N1316" i="4"/>
  <c r="J1316" i="4"/>
  <c r="N1315" i="4"/>
  <c r="J1315" i="4"/>
  <c r="N1314" i="4"/>
  <c r="J1314" i="4"/>
  <c r="N1313" i="4"/>
  <c r="J1313" i="4"/>
  <c r="N1312" i="4"/>
  <c r="J1312" i="4"/>
  <c r="N1311" i="4"/>
  <c r="J1311" i="4"/>
  <c r="N1310" i="4"/>
  <c r="J1310" i="4"/>
  <c r="N1309" i="4"/>
  <c r="J1309" i="4"/>
  <c r="N1308" i="4"/>
  <c r="J1308" i="4"/>
  <c r="N1307" i="4"/>
  <c r="J1307" i="4"/>
  <c r="N1306" i="4"/>
  <c r="J1306" i="4"/>
  <c r="N1305" i="4"/>
  <c r="J1305" i="4"/>
  <c r="N1304" i="4"/>
  <c r="J1304" i="4"/>
  <c r="N1303" i="4"/>
  <c r="J1303" i="4"/>
  <c r="N1302" i="4"/>
  <c r="J1302" i="4"/>
  <c r="N1301" i="4"/>
  <c r="J1301" i="4"/>
  <c r="N1300" i="4"/>
  <c r="J1300" i="4"/>
  <c r="N1299" i="4"/>
  <c r="J1299" i="4"/>
  <c r="N1298" i="4"/>
  <c r="J1298" i="4"/>
  <c r="N1297" i="4"/>
  <c r="J1297" i="4"/>
  <c r="N1296" i="4"/>
  <c r="J1296" i="4"/>
  <c r="N1295" i="4"/>
  <c r="J1295" i="4"/>
  <c r="N1294" i="4"/>
  <c r="J1294" i="4"/>
  <c r="N1293" i="4"/>
  <c r="J1293" i="4"/>
  <c r="N1292" i="4"/>
  <c r="J1292" i="4"/>
  <c r="N1291" i="4"/>
  <c r="J1291" i="4"/>
  <c r="N1290" i="4"/>
  <c r="J1290" i="4"/>
  <c r="N1289" i="4"/>
  <c r="J1289" i="4"/>
  <c r="N1288" i="4"/>
  <c r="J1288" i="4"/>
  <c r="K1288" i="4" s="1"/>
  <c r="N1287" i="4"/>
  <c r="J1287" i="4"/>
  <c r="N1286" i="4"/>
  <c r="J1286" i="4"/>
  <c r="N1285" i="4"/>
  <c r="J1285" i="4"/>
  <c r="N1284" i="4"/>
  <c r="J1284" i="4"/>
  <c r="N1283" i="4"/>
  <c r="J1283" i="4"/>
  <c r="K1283" i="4" s="1"/>
  <c r="O1283" i="4" s="1"/>
  <c r="N1282" i="4"/>
  <c r="J1282" i="4"/>
  <c r="N1281" i="4"/>
  <c r="J1281" i="4"/>
  <c r="N1280" i="4"/>
  <c r="J1280" i="4"/>
  <c r="N1279" i="4"/>
  <c r="J1279" i="4"/>
  <c r="N1278" i="4"/>
  <c r="J1278" i="4"/>
  <c r="N1277" i="4"/>
  <c r="J1277" i="4"/>
  <c r="N1276" i="4"/>
  <c r="J1276" i="4"/>
  <c r="N1275" i="4"/>
  <c r="J1275" i="4"/>
  <c r="N1274" i="4"/>
  <c r="J1274" i="4"/>
  <c r="N1273" i="4"/>
  <c r="J1273" i="4"/>
  <c r="N1272" i="4"/>
  <c r="J1272" i="4"/>
  <c r="N1271" i="4"/>
  <c r="J1271" i="4"/>
  <c r="N1270" i="4"/>
  <c r="J1270" i="4"/>
  <c r="N1269" i="4"/>
  <c r="J1269" i="4"/>
  <c r="N1268" i="4"/>
  <c r="J1268" i="4"/>
  <c r="N1267" i="4"/>
  <c r="J1267" i="4"/>
  <c r="N1266" i="4"/>
  <c r="J1266" i="4"/>
  <c r="N1265" i="4"/>
  <c r="J1265" i="4"/>
  <c r="N1264" i="4"/>
  <c r="J1264" i="4"/>
  <c r="N1263" i="4"/>
  <c r="J1263" i="4"/>
  <c r="N1262" i="4"/>
  <c r="J1262" i="4"/>
  <c r="N1261" i="4"/>
  <c r="J1261" i="4"/>
  <c r="N1260" i="4"/>
  <c r="J1260" i="4"/>
  <c r="N1259" i="4"/>
  <c r="J1259" i="4"/>
  <c r="N1258" i="4"/>
  <c r="J1258" i="4"/>
  <c r="N1257" i="4"/>
  <c r="J1257" i="4"/>
  <c r="N1256" i="4"/>
  <c r="J1256" i="4"/>
  <c r="N1255" i="4"/>
  <c r="J1255" i="4"/>
  <c r="N1254" i="4"/>
  <c r="J1254" i="4"/>
  <c r="N1253" i="4"/>
  <c r="J1253" i="4"/>
  <c r="N1252" i="4"/>
  <c r="J1252" i="4"/>
  <c r="N1251" i="4"/>
  <c r="J1251" i="4"/>
  <c r="N1250" i="4"/>
  <c r="J1250" i="4"/>
  <c r="N1249" i="4"/>
  <c r="J1249" i="4"/>
  <c r="N1248" i="4"/>
  <c r="J1248" i="4"/>
  <c r="N1247" i="4"/>
  <c r="J1247" i="4"/>
  <c r="N1246" i="4"/>
  <c r="J1246" i="4"/>
  <c r="N1245" i="4"/>
  <c r="J1245" i="4"/>
  <c r="N1244" i="4"/>
  <c r="J1244" i="4"/>
  <c r="N1243" i="4"/>
  <c r="J1243" i="4"/>
  <c r="N1242" i="4"/>
  <c r="J1242" i="4"/>
  <c r="N1241" i="4"/>
  <c r="J1241" i="4"/>
  <c r="N1240" i="4"/>
  <c r="J1240" i="4"/>
  <c r="N1239" i="4"/>
  <c r="J1239" i="4"/>
  <c r="N1238" i="4"/>
  <c r="J1238" i="4"/>
  <c r="N1237" i="4"/>
  <c r="J1237" i="4"/>
  <c r="N1236" i="4"/>
  <c r="J1236" i="4"/>
  <c r="N1235" i="4"/>
  <c r="J1235" i="4"/>
  <c r="N1234" i="4"/>
  <c r="J1234" i="4"/>
  <c r="N1233" i="4"/>
  <c r="J1233" i="4"/>
  <c r="K1233" i="4" s="1"/>
  <c r="N1232" i="4"/>
  <c r="J1232" i="4"/>
  <c r="N1231" i="4"/>
  <c r="J1231" i="4"/>
  <c r="N1230" i="4"/>
  <c r="J1230" i="4"/>
  <c r="N1229" i="4"/>
  <c r="J1229" i="4"/>
  <c r="N1228" i="4"/>
  <c r="J1228" i="4"/>
  <c r="N1227" i="4"/>
  <c r="J1227" i="4"/>
  <c r="N1226" i="4"/>
  <c r="J1226" i="4"/>
  <c r="N1225" i="4"/>
  <c r="J1225" i="4"/>
  <c r="N1224" i="4"/>
  <c r="J1224" i="4"/>
  <c r="N1223" i="4"/>
  <c r="J1223" i="4"/>
  <c r="N1222" i="4"/>
  <c r="J1222" i="4"/>
  <c r="N1221" i="4"/>
  <c r="J1221" i="4"/>
  <c r="N1220" i="4"/>
  <c r="J1220" i="4"/>
  <c r="N1219" i="4"/>
  <c r="J1219" i="4"/>
  <c r="N1218" i="4"/>
  <c r="J1218" i="4"/>
  <c r="N1217" i="4"/>
  <c r="J1217" i="4"/>
  <c r="N1216" i="4"/>
  <c r="J1216" i="4"/>
  <c r="N1215" i="4"/>
  <c r="J1215" i="4"/>
  <c r="N1214" i="4"/>
  <c r="J1214" i="4"/>
  <c r="N1213" i="4"/>
  <c r="J1213" i="4"/>
  <c r="N1212" i="4"/>
  <c r="J1212" i="4"/>
  <c r="N1211" i="4"/>
  <c r="J1211" i="4"/>
  <c r="N1210" i="4"/>
  <c r="J1210" i="4"/>
  <c r="N1209" i="4"/>
  <c r="J1209" i="4"/>
  <c r="N1208" i="4"/>
  <c r="J1208" i="4"/>
  <c r="N1207" i="4"/>
  <c r="J1207" i="4"/>
  <c r="N1206" i="4"/>
  <c r="J1206" i="4"/>
  <c r="N1205" i="4"/>
  <c r="J1205" i="4"/>
  <c r="K1205" i="4" s="1"/>
  <c r="O1205" i="4" s="1"/>
  <c r="N1204" i="4"/>
  <c r="J1204" i="4"/>
  <c r="N1203" i="4"/>
  <c r="J1203" i="4"/>
  <c r="N1202" i="4"/>
  <c r="J1202" i="4"/>
  <c r="N1201" i="4"/>
  <c r="J1201" i="4"/>
  <c r="N1200" i="4"/>
  <c r="J1200" i="4"/>
  <c r="N1199" i="4"/>
  <c r="J1199" i="4"/>
  <c r="N1198" i="4"/>
  <c r="J1198" i="4"/>
  <c r="N1197" i="4"/>
  <c r="J1197" i="4"/>
  <c r="N1196" i="4"/>
  <c r="J1196" i="4"/>
  <c r="N1195" i="4"/>
  <c r="J1195" i="4"/>
  <c r="N1194" i="4"/>
  <c r="J1194" i="4"/>
  <c r="N1193" i="4"/>
  <c r="J1193" i="4"/>
  <c r="N1192" i="4"/>
  <c r="J1192" i="4"/>
  <c r="N1191" i="4"/>
  <c r="J1191" i="4"/>
  <c r="N1190" i="4"/>
  <c r="J1190" i="4"/>
  <c r="K1190" i="4" s="1"/>
  <c r="O1190" i="4" s="1"/>
  <c r="N1189" i="4"/>
  <c r="J1189" i="4"/>
  <c r="K1189" i="4" s="1"/>
  <c r="O1189" i="4" s="1"/>
  <c r="N1188" i="4"/>
  <c r="J1188" i="4"/>
  <c r="N1187" i="4"/>
  <c r="J1187" i="4"/>
  <c r="N1186" i="4"/>
  <c r="J1186" i="4"/>
  <c r="N1185" i="4"/>
  <c r="J1185" i="4"/>
  <c r="N1184" i="4"/>
  <c r="J1184" i="4"/>
  <c r="N1183" i="4"/>
  <c r="J1183" i="4"/>
  <c r="N1182" i="4"/>
  <c r="J1182" i="4"/>
  <c r="N1181" i="4"/>
  <c r="J1181" i="4"/>
  <c r="N1180" i="4"/>
  <c r="J1180" i="4"/>
  <c r="N1179" i="4"/>
  <c r="J1179" i="4"/>
  <c r="N1178" i="4"/>
  <c r="J1178" i="4"/>
  <c r="N1177" i="4"/>
  <c r="J1177" i="4"/>
  <c r="N1176" i="4"/>
  <c r="J1176" i="4"/>
  <c r="N1175" i="4"/>
  <c r="J1175" i="4"/>
  <c r="N1174" i="4"/>
  <c r="J1174" i="4"/>
  <c r="N1173" i="4"/>
  <c r="J1173" i="4"/>
  <c r="N1172" i="4"/>
  <c r="J1172" i="4"/>
  <c r="N1171" i="4"/>
  <c r="J1171" i="4"/>
  <c r="K1171" i="4" s="1"/>
  <c r="O1171" i="4" s="1"/>
  <c r="N1170" i="4"/>
  <c r="J1170" i="4"/>
  <c r="N1169" i="4"/>
  <c r="J1169" i="4"/>
  <c r="N1168" i="4"/>
  <c r="J1168" i="4"/>
  <c r="N1167" i="4"/>
  <c r="J1167" i="4"/>
  <c r="N1166" i="4"/>
  <c r="J1166" i="4"/>
  <c r="N1165" i="4"/>
  <c r="J1165" i="4"/>
  <c r="N1164" i="4"/>
  <c r="J1164" i="4"/>
  <c r="N1163" i="4"/>
  <c r="J1163" i="4"/>
  <c r="N1162" i="4"/>
  <c r="J1162" i="4"/>
  <c r="N1161" i="4"/>
  <c r="J1161" i="4"/>
  <c r="N1160" i="4"/>
  <c r="J1160" i="4"/>
  <c r="N1159" i="4"/>
  <c r="J1159" i="4"/>
  <c r="N1158" i="4"/>
  <c r="J1158" i="4"/>
  <c r="N1157" i="4"/>
  <c r="J1157" i="4"/>
  <c r="N1156" i="4"/>
  <c r="J1156" i="4"/>
  <c r="N1155" i="4"/>
  <c r="J1155" i="4"/>
  <c r="N1154" i="4"/>
  <c r="J1154" i="4"/>
  <c r="N1153" i="4"/>
  <c r="J1153" i="4"/>
  <c r="N1152" i="4"/>
  <c r="J1152" i="4"/>
  <c r="N1151" i="4"/>
  <c r="J1151" i="4"/>
  <c r="N1150" i="4"/>
  <c r="J1150" i="4"/>
  <c r="N1149" i="4"/>
  <c r="J1149" i="4"/>
  <c r="N1148" i="4"/>
  <c r="J1148" i="4"/>
  <c r="N1147" i="4"/>
  <c r="J1147" i="4"/>
  <c r="K1147" i="4" s="1"/>
  <c r="O1147" i="4" s="1"/>
  <c r="N1146" i="4"/>
  <c r="J1146" i="4"/>
  <c r="N1145" i="4"/>
  <c r="J1145" i="4"/>
  <c r="N1144" i="4"/>
  <c r="J1144" i="4"/>
  <c r="N1143" i="4"/>
  <c r="J1143" i="4"/>
  <c r="N1142" i="4"/>
  <c r="J1142" i="4"/>
  <c r="N1141" i="4"/>
  <c r="J1141" i="4"/>
  <c r="N1140" i="4"/>
  <c r="J1140" i="4"/>
  <c r="N1139" i="4"/>
  <c r="J1139" i="4"/>
  <c r="N1138" i="4"/>
  <c r="J1138" i="4"/>
  <c r="N1137" i="4"/>
  <c r="J1137" i="4"/>
  <c r="N1136" i="4"/>
  <c r="J1136" i="4"/>
  <c r="N1135" i="4"/>
  <c r="J1135" i="4"/>
  <c r="N1134" i="4"/>
  <c r="J1134" i="4"/>
  <c r="N1133" i="4"/>
  <c r="J1133" i="4"/>
  <c r="N1132" i="4"/>
  <c r="J1132" i="4"/>
  <c r="N1131" i="4"/>
  <c r="J1131" i="4"/>
  <c r="N1130" i="4"/>
  <c r="J1130" i="4"/>
  <c r="N1129" i="4"/>
  <c r="J1129" i="4"/>
  <c r="N1128" i="4"/>
  <c r="J1128" i="4"/>
  <c r="N1127" i="4"/>
  <c r="J1127" i="4"/>
  <c r="N1126" i="4"/>
  <c r="J1126" i="4"/>
  <c r="N1125" i="4"/>
  <c r="J1125" i="4"/>
  <c r="N1124" i="4"/>
  <c r="J1124" i="4"/>
  <c r="N1123" i="4"/>
  <c r="J1123" i="4"/>
  <c r="K1123" i="4" s="1"/>
  <c r="O1123" i="4" s="1"/>
  <c r="N1122" i="4"/>
  <c r="J1122" i="4"/>
  <c r="N1121" i="4"/>
  <c r="J1121" i="4"/>
  <c r="N1120" i="4"/>
  <c r="J1120" i="4"/>
  <c r="N1119" i="4"/>
  <c r="J1119" i="4"/>
  <c r="N1118" i="4"/>
  <c r="J1118" i="4"/>
  <c r="N1117" i="4"/>
  <c r="J1117" i="4"/>
  <c r="N1116" i="4"/>
  <c r="J1116" i="4"/>
  <c r="N1115" i="4"/>
  <c r="J1115" i="4"/>
  <c r="N1114" i="4"/>
  <c r="J1114" i="4"/>
  <c r="N1113" i="4"/>
  <c r="J1113" i="4"/>
  <c r="N1112" i="4"/>
  <c r="J1112" i="4"/>
  <c r="N1111" i="4"/>
  <c r="J1111" i="4"/>
  <c r="N1110" i="4"/>
  <c r="J1110" i="4"/>
  <c r="N1109" i="4"/>
  <c r="J1109" i="4"/>
  <c r="N1108" i="4"/>
  <c r="J1108" i="4"/>
  <c r="N1107" i="4"/>
  <c r="J1107" i="4"/>
  <c r="N1106" i="4"/>
  <c r="J1106" i="4"/>
  <c r="N1105" i="4"/>
  <c r="J1105" i="4"/>
  <c r="N1104" i="4"/>
  <c r="J1104" i="4"/>
  <c r="K1104" i="4" s="1"/>
  <c r="O1104" i="4" s="1"/>
  <c r="N1103" i="4"/>
  <c r="J1103" i="4"/>
  <c r="N1102" i="4"/>
  <c r="J1102" i="4"/>
  <c r="N1101" i="4"/>
  <c r="J1101" i="4"/>
  <c r="N1100" i="4"/>
  <c r="J1100" i="4"/>
  <c r="N1099" i="4"/>
  <c r="J1099" i="4"/>
  <c r="N1098" i="4"/>
  <c r="J1098" i="4"/>
  <c r="N1097" i="4"/>
  <c r="J1097" i="4"/>
  <c r="N1096" i="4"/>
  <c r="J1096" i="4"/>
  <c r="N1095" i="4"/>
  <c r="J1095" i="4"/>
  <c r="N1094" i="4"/>
  <c r="J1094" i="4"/>
  <c r="N1093" i="4"/>
  <c r="J1093" i="4"/>
  <c r="N1092" i="4"/>
  <c r="J1092" i="4"/>
  <c r="K1092" i="4" s="1"/>
  <c r="O1092" i="4" s="1"/>
  <c r="N1091" i="4"/>
  <c r="J1091" i="4"/>
  <c r="N1090" i="4"/>
  <c r="J1090" i="4"/>
  <c r="N1089" i="4"/>
  <c r="J1089" i="4"/>
  <c r="N1088" i="4"/>
  <c r="J1088" i="4"/>
  <c r="N1087" i="4"/>
  <c r="J1087" i="4"/>
  <c r="N1086" i="4"/>
  <c r="J1086" i="4"/>
  <c r="N1085" i="4"/>
  <c r="J1085" i="4"/>
  <c r="N1084" i="4"/>
  <c r="J1084" i="4"/>
  <c r="N1083" i="4"/>
  <c r="J1083" i="4"/>
  <c r="N1082" i="4"/>
  <c r="J1082" i="4"/>
  <c r="N1081" i="4"/>
  <c r="J1081" i="4"/>
  <c r="N1080" i="4"/>
  <c r="J1080" i="4"/>
  <c r="N1079" i="4"/>
  <c r="J1079" i="4"/>
  <c r="K1079" i="4" s="1"/>
  <c r="N1078" i="4"/>
  <c r="J1078" i="4"/>
  <c r="K1078" i="4" s="1"/>
  <c r="O1078" i="4" s="1"/>
  <c r="N1077" i="4"/>
  <c r="J1077" i="4"/>
  <c r="N1076" i="4"/>
  <c r="J1076" i="4"/>
  <c r="N1075" i="4"/>
  <c r="J1075" i="4"/>
  <c r="N1074" i="4"/>
  <c r="J1074" i="4"/>
  <c r="N1073" i="4"/>
  <c r="J1073" i="4"/>
  <c r="K1073" i="4" s="1"/>
  <c r="O1073" i="4" s="1"/>
  <c r="N1072" i="4"/>
  <c r="J1072" i="4"/>
  <c r="N1071" i="4"/>
  <c r="J1071" i="4"/>
  <c r="N1070" i="4"/>
  <c r="J1070" i="4"/>
  <c r="N1069" i="4"/>
  <c r="J1069" i="4"/>
  <c r="N1068" i="4"/>
  <c r="J1068" i="4"/>
  <c r="N1067" i="4"/>
  <c r="J1067" i="4"/>
  <c r="N1066" i="4"/>
  <c r="J1066" i="4"/>
  <c r="N1065" i="4"/>
  <c r="J1065" i="4"/>
  <c r="N1064" i="4"/>
  <c r="J1064" i="4"/>
  <c r="N1063" i="4"/>
  <c r="J1063" i="4"/>
  <c r="N1062" i="4"/>
  <c r="J1062" i="4"/>
  <c r="N1061" i="4"/>
  <c r="J1061" i="4"/>
  <c r="N1060" i="4"/>
  <c r="J1060" i="4"/>
  <c r="N1059" i="4"/>
  <c r="J1059" i="4"/>
  <c r="N1058" i="4"/>
  <c r="J1058" i="4"/>
  <c r="N1057" i="4"/>
  <c r="J1057" i="4"/>
  <c r="N1056" i="4"/>
  <c r="J1056" i="4"/>
  <c r="N1055" i="4"/>
  <c r="J1055" i="4"/>
  <c r="N1054" i="4"/>
  <c r="J1054" i="4"/>
  <c r="N1053" i="4"/>
  <c r="J1053" i="4"/>
  <c r="N1052" i="4"/>
  <c r="J1052" i="4"/>
  <c r="N1051" i="4"/>
  <c r="J1051" i="4"/>
  <c r="N1050" i="4"/>
  <c r="J1050" i="4"/>
  <c r="K1050" i="4" s="1"/>
  <c r="O1050" i="4" s="1"/>
  <c r="N1049" i="4"/>
  <c r="J1049" i="4"/>
  <c r="N1048" i="4"/>
  <c r="J1048" i="4"/>
  <c r="N1047" i="4"/>
  <c r="J1047" i="4"/>
  <c r="N1046" i="4"/>
  <c r="J1046" i="4"/>
  <c r="N1045" i="4"/>
  <c r="J1045" i="4"/>
  <c r="N1044" i="4"/>
  <c r="J1044" i="4"/>
  <c r="N1043" i="4"/>
  <c r="J1043" i="4"/>
  <c r="N1042" i="4"/>
  <c r="J1042" i="4"/>
  <c r="N1041" i="4"/>
  <c r="J1041" i="4"/>
  <c r="N1040" i="4"/>
  <c r="J1040" i="4"/>
  <c r="N1039" i="4"/>
  <c r="J1039" i="4"/>
  <c r="N1038" i="4"/>
  <c r="J1038" i="4"/>
  <c r="N1037" i="4"/>
  <c r="J1037" i="4"/>
  <c r="N1036" i="4"/>
  <c r="J1036" i="4"/>
  <c r="N1035" i="4"/>
  <c r="J1035" i="4"/>
  <c r="N1034" i="4"/>
  <c r="J1034" i="4"/>
  <c r="N1033" i="4"/>
  <c r="J1033" i="4"/>
  <c r="N1032" i="4"/>
  <c r="J1032" i="4"/>
  <c r="N1031" i="4"/>
  <c r="J1031" i="4"/>
  <c r="N1030" i="4"/>
  <c r="J1030" i="4"/>
  <c r="N1029" i="4"/>
  <c r="J1029" i="4"/>
  <c r="N1028" i="4"/>
  <c r="J1028" i="4"/>
  <c r="N1027" i="4"/>
  <c r="J1027" i="4"/>
  <c r="N1026" i="4"/>
  <c r="J1026" i="4"/>
  <c r="N1025" i="4"/>
  <c r="J1025" i="4"/>
  <c r="N1024" i="4"/>
  <c r="J1024" i="4"/>
  <c r="N1023" i="4"/>
  <c r="J1023" i="4"/>
  <c r="N1022" i="4"/>
  <c r="J1022" i="4"/>
  <c r="N1021" i="4"/>
  <c r="J1021" i="4"/>
  <c r="N1020" i="4"/>
  <c r="J1020" i="4"/>
  <c r="N1019" i="4"/>
  <c r="J1019" i="4"/>
  <c r="N1018" i="4"/>
  <c r="J1018" i="4"/>
  <c r="N1017" i="4"/>
  <c r="J1017" i="4"/>
  <c r="N1016" i="4"/>
  <c r="J1016" i="4"/>
  <c r="N1015" i="4"/>
  <c r="J1015" i="4"/>
  <c r="N1014" i="4"/>
  <c r="J1014" i="4"/>
  <c r="N1013" i="4"/>
  <c r="J1013" i="4"/>
  <c r="N1012" i="4"/>
  <c r="J1012" i="4"/>
  <c r="N1011" i="4"/>
  <c r="J1011" i="4"/>
  <c r="N1010" i="4"/>
  <c r="J1010" i="4"/>
  <c r="N1009" i="4"/>
  <c r="J1009" i="4"/>
  <c r="N1008" i="4"/>
  <c r="J1008" i="4"/>
  <c r="N1007" i="4"/>
  <c r="J1007" i="4"/>
  <c r="N1006" i="4"/>
  <c r="J1006" i="4"/>
  <c r="N1005" i="4"/>
  <c r="J1005" i="4"/>
  <c r="N1004" i="4"/>
  <c r="J1004" i="4"/>
  <c r="N1003" i="4"/>
  <c r="J1003" i="4"/>
  <c r="N1002" i="4"/>
  <c r="J1002" i="4"/>
  <c r="N1001" i="4"/>
  <c r="J1001" i="4"/>
  <c r="N1000" i="4"/>
  <c r="J1000" i="4"/>
  <c r="N999" i="4"/>
  <c r="J999" i="4"/>
  <c r="N998" i="4"/>
  <c r="J998" i="4"/>
  <c r="N997" i="4"/>
  <c r="J997" i="4"/>
  <c r="N996" i="4"/>
  <c r="J996" i="4"/>
  <c r="N995" i="4"/>
  <c r="J995" i="4"/>
  <c r="K995" i="4" s="1"/>
  <c r="O995" i="4" s="1"/>
  <c r="N994" i="4"/>
  <c r="J994" i="4"/>
  <c r="N993" i="4"/>
  <c r="J993" i="4"/>
  <c r="N992" i="4"/>
  <c r="J992" i="4"/>
  <c r="N991" i="4"/>
  <c r="J991" i="4"/>
  <c r="K991" i="4" s="1"/>
  <c r="O991" i="4" s="1"/>
  <c r="N990" i="4"/>
  <c r="J990" i="4"/>
  <c r="N989" i="4"/>
  <c r="J989" i="4"/>
  <c r="N988" i="4"/>
  <c r="J988" i="4"/>
  <c r="N987" i="4"/>
  <c r="J987" i="4"/>
  <c r="K987" i="4" s="1"/>
  <c r="O987" i="4" s="1"/>
  <c r="N986" i="4"/>
  <c r="J986" i="4"/>
  <c r="N985" i="4"/>
  <c r="J985" i="4"/>
  <c r="N984" i="4"/>
  <c r="J984" i="4"/>
  <c r="N983" i="4"/>
  <c r="J983" i="4"/>
  <c r="N982" i="4"/>
  <c r="J982" i="4"/>
  <c r="N981" i="4"/>
  <c r="J981" i="4"/>
  <c r="N980" i="4"/>
  <c r="J980" i="4"/>
  <c r="N979" i="4"/>
  <c r="J979" i="4"/>
  <c r="N978" i="4"/>
  <c r="J978" i="4"/>
  <c r="N977" i="4"/>
  <c r="J977" i="4"/>
  <c r="N976" i="4"/>
  <c r="J976" i="4"/>
  <c r="N975" i="4"/>
  <c r="J975" i="4"/>
  <c r="N974" i="4"/>
  <c r="J974" i="4"/>
  <c r="K974" i="4" s="1"/>
  <c r="O974" i="4" s="1"/>
  <c r="N973" i="4"/>
  <c r="J973" i="4"/>
  <c r="N972" i="4"/>
  <c r="J972" i="4"/>
  <c r="N971" i="4"/>
  <c r="J971" i="4"/>
  <c r="N970" i="4"/>
  <c r="J970" i="4"/>
  <c r="N969" i="4"/>
  <c r="J969" i="4"/>
  <c r="N968" i="4"/>
  <c r="J968" i="4"/>
  <c r="N967" i="4"/>
  <c r="J967" i="4"/>
  <c r="N966" i="4"/>
  <c r="J966" i="4"/>
  <c r="N965" i="4"/>
  <c r="J965" i="4"/>
  <c r="N964" i="4"/>
  <c r="J964" i="4"/>
  <c r="N963" i="4"/>
  <c r="J963" i="4"/>
  <c r="N962" i="4"/>
  <c r="J962" i="4"/>
  <c r="N961" i="4"/>
  <c r="J961" i="4"/>
  <c r="N960" i="4"/>
  <c r="J960" i="4"/>
  <c r="N959" i="4"/>
  <c r="J959" i="4"/>
  <c r="N958" i="4"/>
  <c r="J958" i="4"/>
  <c r="N957" i="4"/>
  <c r="J957" i="4"/>
  <c r="N956" i="4"/>
  <c r="J956" i="4"/>
  <c r="N955" i="4"/>
  <c r="J955" i="4"/>
  <c r="N954" i="4"/>
  <c r="J954" i="4"/>
  <c r="N953" i="4"/>
  <c r="J953" i="4"/>
  <c r="N952" i="4"/>
  <c r="J952" i="4"/>
  <c r="N951" i="4"/>
  <c r="J951" i="4"/>
  <c r="N950" i="4"/>
  <c r="J950" i="4"/>
  <c r="N949" i="4"/>
  <c r="J949" i="4"/>
  <c r="N948" i="4"/>
  <c r="J948" i="4"/>
  <c r="K948" i="4" s="1"/>
  <c r="O948" i="4" s="1"/>
  <c r="N947" i="4"/>
  <c r="J947" i="4"/>
  <c r="N946" i="4"/>
  <c r="J946" i="4"/>
  <c r="N945" i="4"/>
  <c r="J945" i="4"/>
  <c r="N944" i="4"/>
  <c r="J944" i="4"/>
  <c r="N943" i="4"/>
  <c r="J943" i="4"/>
  <c r="N942" i="4"/>
  <c r="J942" i="4"/>
  <c r="N941" i="4"/>
  <c r="J941" i="4"/>
  <c r="N940" i="4"/>
  <c r="J940" i="4"/>
  <c r="N939" i="4"/>
  <c r="J939" i="4"/>
  <c r="N938" i="4"/>
  <c r="J938" i="4"/>
  <c r="K938" i="4" s="1"/>
  <c r="O938" i="4" s="1"/>
  <c r="N937" i="4"/>
  <c r="J937" i="4"/>
  <c r="N936" i="4"/>
  <c r="J936" i="4"/>
  <c r="K936" i="4" s="1"/>
  <c r="O936" i="4" s="1"/>
  <c r="N935" i="4"/>
  <c r="J935" i="4"/>
  <c r="N934" i="4"/>
  <c r="J934" i="4"/>
  <c r="N933" i="4"/>
  <c r="J933" i="4"/>
  <c r="N932" i="4"/>
  <c r="J932" i="4"/>
  <c r="N931" i="4"/>
  <c r="J931" i="4"/>
  <c r="N930" i="4"/>
  <c r="J930" i="4"/>
  <c r="N929" i="4"/>
  <c r="J929" i="4"/>
  <c r="N928" i="4"/>
  <c r="J928" i="4"/>
  <c r="N927" i="4"/>
  <c r="J927" i="4"/>
  <c r="N926" i="4"/>
  <c r="J926" i="4"/>
  <c r="K926" i="4" s="1"/>
  <c r="O926" i="4" s="1"/>
  <c r="N925" i="4"/>
  <c r="J925" i="4"/>
  <c r="N924" i="4"/>
  <c r="J924" i="4"/>
  <c r="N923" i="4"/>
  <c r="J923" i="4"/>
  <c r="N922" i="4"/>
  <c r="J922" i="4"/>
  <c r="N921" i="4"/>
  <c r="J921" i="4"/>
  <c r="N920" i="4"/>
  <c r="J920" i="4"/>
  <c r="N919" i="4"/>
  <c r="J919" i="4"/>
  <c r="N918" i="4"/>
  <c r="J918" i="4"/>
  <c r="N917" i="4"/>
  <c r="J917" i="4"/>
  <c r="N916" i="4"/>
  <c r="J916" i="4"/>
  <c r="N915" i="4"/>
  <c r="J915" i="4"/>
  <c r="N914" i="4"/>
  <c r="J914" i="4"/>
  <c r="N913" i="4"/>
  <c r="J913" i="4"/>
  <c r="K913" i="4" s="1"/>
  <c r="O913" i="4" s="1"/>
  <c r="N912" i="4"/>
  <c r="J912" i="4"/>
  <c r="N911" i="4"/>
  <c r="J911" i="4"/>
  <c r="N910" i="4"/>
  <c r="J910" i="4"/>
  <c r="N909" i="4"/>
  <c r="J909" i="4"/>
  <c r="N908" i="4"/>
  <c r="J908" i="4"/>
  <c r="N907" i="4"/>
  <c r="J907" i="4"/>
  <c r="N906" i="4"/>
  <c r="J906" i="4"/>
  <c r="N905" i="4"/>
  <c r="J905" i="4"/>
  <c r="N904" i="4"/>
  <c r="J904" i="4"/>
  <c r="N903" i="4"/>
  <c r="J903" i="4"/>
  <c r="N902" i="4"/>
  <c r="J902" i="4"/>
  <c r="N901" i="4"/>
  <c r="J901" i="4"/>
  <c r="N900" i="4"/>
  <c r="J900" i="4"/>
  <c r="N899" i="4"/>
  <c r="J899" i="4"/>
  <c r="N898" i="4"/>
  <c r="J898" i="4"/>
  <c r="N897" i="4"/>
  <c r="J897" i="4"/>
  <c r="N896" i="4"/>
  <c r="J896" i="4"/>
  <c r="N895" i="4"/>
  <c r="J895" i="4"/>
  <c r="N894" i="4"/>
  <c r="J894" i="4"/>
  <c r="N893" i="4"/>
  <c r="J893" i="4"/>
  <c r="N892" i="4"/>
  <c r="J892" i="4"/>
  <c r="N891" i="4"/>
  <c r="J891" i="4"/>
  <c r="N890" i="4"/>
  <c r="J890" i="4"/>
  <c r="N889" i="4"/>
  <c r="J889" i="4"/>
  <c r="N888" i="4"/>
  <c r="J888" i="4"/>
  <c r="N887" i="4"/>
  <c r="J887" i="4"/>
  <c r="N886" i="4"/>
  <c r="J886" i="4"/>
  <c r="N885" i="4"/>
  <c r="J885" i="4"/>
  <c r="N884" i="4"/>
  <c r="J884" i="4"/>
  <c r="N883" i="4"/>
  <c r="J883" i="4"/>
  <c r="N882" i="4"/>
  <c r="J882" i="4"/>
  <c r="N881" i="4"/>
  <c r="J881" i="4"/>
  <c r="N880" i="4"/>
  <c r="J880" i="4"/>
  <c r="N879" i="4"/>
  <c r="J879" i="4"/>
  <c r="N878" i="4"/>
  <c r="J878" i="4"/>
  <c r="N877" i="4"/>
  <c r="J877" i="4"/>
  <c r="K877" i="4" s="1"/>
  <c r="O877" i="4" s="1"/>
  <c r="N876" i="4"/>
  <c r="J876" i="4"/>
  <c r="N875" i="4"/>
  <c r="J875" i="4"/>
  <c r="N874" i="4"/>
  <c r="J874" i="4"/>
  <c r="N873" i="4"/>
  <c r="J873" i="4"/>
  <c r="N872" i="4"/>
  <c r="J872" i="4"/>
  <c r="N871" i="4"/>
  <c r="J871" i="4"/>
  <c r="N870" i="4"/>
  <c r="J870" i="4"/>
  <c r="N869" i="4"/>
  <c r="J869" i="4"/>
  <c r="N868" i="4"/>
  <c r="J868" i="4"/>
  <c r="N867" i="4"/>
  <c r="J867" i="4"/>
  <c r="N866" i="4"/>
  <c r="J866" i="4"/>
  <c r="N865" i="4"/>
  <c r="J865" i="4"/>
  <c r="N864" i="4"/>
  <c r="J864" i="4"/>
  <c r="N863" i="4"/>
  <c r="J863" i="4"/>
  <c r="N862" i="4"/>
  <c r="J862" i="4"/>
  <c r="N861" i="4"/>
  <c r="J861" i="4"/>
  <c r="N860" i="4"/>
  <c r="J860" i="4"/>
  <c r="N859" i="4"/>
  <c r="J859" i="4"/>
  <c r="N858" i="4"/>
  <c r="J858" i="4"/>
  <c r="N857" i="4"/>
  <c r="J857" i="4"/>
  <c r="N856" i="4"/>
  <c r="J856" i="4"/>
  <c r="N855" i="4"/>
  <c r="J855" i="4"/>
  <c r="N854" i="4"/>
  <c r="J854" i="4"/>
  <c r="N853" i="4"/>
  <c r="J853" i="4"/>
  <c r="N852" i="4"/>
  <c r="J852" i="4"/>
  <c r="N851" i="4"/>
  <c r="J851" i="4"/>
  <c r="N850" i="4"/>
  <c r="J850" i="4"/>
  <c r="N849" i="4"/>
  <c r="J849" i="4"/>
  <c r="N848" i="4"/>
  <c r="J848" i="4"/>
  <c r="N847" i="4"/>
  <c r="J847" i="4"/>
  <c r="N846" i="4"/>
  <c r="J846" i="4"/>
  <c r="N845" i="4"/>
  <c r="J845" i="4"/>
  <c r="N844" i="4"/>
  <c r="J844" i="4"/>
  <c r="N843" i="4"/>
  <c r="J843" i="4"/>
  <c r="N842" i="4"/>
  <c r="J842" i="4"/>
  <c r="N841" i="4"/>
  <c r="J841" i="4"/>
  <c r="N840" i="4"/>
  <c r="J840" i="4"/>
  <c r="N839" i="4"/>
  <c r="J839" i="4"/>
  <c r="N838" i="4"/>
  <c r="J838" i="4"/>
  <c r="N837" i="4"/>
  <c r="J837" i="4"/>
  <c r="N836" i="4"/>
  <c r="J836" i="4"/>
  <c r="K836" i="4" s="1"/>
  <c r="O836" i="4" s="1"/>
  <c r="N835" i="4"/>
  <c r="J835" i="4"/>
  <c r="N834" i="4"/>
  <c r="J834" i="4"/>
  <c r="N833" i="4"/>
  <c r="J833" i="4"/>
  <c r="N832" i="4"/>
  <c r="J832" i="4"/>
  <c r="N831" i="4"/>
  <c r="J831" i="4"/>
  <c r="N830" i="4"/>
  <c r="J830" i="4"/>
  <c r="N829" i="4"/>
  <c r="J829" i="4"/>
  <c r="N828" i="4"/>
  <c r="J828" i="4"/>
  <c r="N827" i="4"/>
  <c r="J827" i="4"/>
  <c r="N826" i="4"/>
  <c r="J826" i="4"/>
  <c r="N825" i="4"/>
  <c r="J825" i="4"/>
  <c r="N824" i="4"/>
  <c r="J824" i="4"/>
  <c r="N823" i="4"/>
  <c r="J823" i="4"/>
  <c r="N822" i="4"/>
  <c r="J822" i="4"/>
  <c r="N821" i="4"/>
  <c r="J821" i="4"/>
  <c r="N820" i="4"/>
  <c r="J820" i="4"/>
  <c r="N819" i="4"/>
  <c r="J819" i="4"/>
  <c r="N818" i="4"/>
  <c r="J818" i="4"/>
  <c r="N817" i="4"/>
  <c r="J817" i="4"/>
  <c r="N816" i="4"/>
  <c r="J816" i="4"/>
  <c r="N815" i="4"/>
  <c r="J815" i="4"/>
  <c r="K815" i="4" s="1"/>
  <c r="O815" i="4" s="1"/>
  <c r="N814" i="4"/>
  <c r="J814" i="4"/>
  <c r="N813" i="4"/>
  <c r="J813" i="4"/>
  <c r="N812" i="4"/>
  <c r="J812" i="4"/>
  <c r="N811" i="4"/>
  <c r="J811" i="4"/>
  <c r="N810" i="4"/>
  <c r="J810" i="4"/>
  <c r="N809" i="4"/>
  <c r="J809" i="4"/>
  <c r="N808" i="4"/>
  <c r="J808" i="4"/>
  <c r="N807" i="4"/>
  <c r="J807" i="4"/>
  <c r="N806" i="4"/>
  <c r="J806" i="4"/>
  <c r="N805" i="4"/>
  <c r="J805" i="4"/>
  <c r="N804" i="4"/>
  <c r="J804" i="4"/>
  <c r="N803" i="4"/>
  <c r="J803" i="4"/>
  <c r="N802" i="4"/>
  <c r="J802" i="4"/>
  <c r="N801" i="4"/>
  <c r="J801" i="4"/>
  <c r="N800" i="4"/>
  <c r="J800" i="4"/>
  <c r="N799" i="4"/>
  <c r="J799" i="4"/>
  <c r="N798" i="4"/>
  <c r="J798" i="4"/>
  <c r="N797" i="4"/>
  <c r="J797" i="4"/>
  <c r="N796" i="4"/>
  <c r="J796" i="4"/>
  <c r="N795" i="4"/>
  <c r="J795" i="4"/>
  <c r="N794" i="4"/>
  <c r="J794" i="4"/>
  <c r="N793" i="4"/>
  <c r="J793" i="4"/>
  <c r="N792" i="4"/>
  <c r="J792" i="4"/>
  <c r="N791" i="4"/>
  <c r="J791" i="4"/>
  <c r="N790" i="4"/>
  <c r="J790" i="4"/>
  <c r="N789" i="4"/>
  <c r="J789" i="4"/>
  <c r="N788" i="4"/>
  <c r="J788" i="4"/>
  <c r="N787" i="4"/>
  <c r="J787" i="4"/>
  <c r="N786" i="4"/>
  <c r="J786" i="4"/>
  <c r="N785" i="4"/>
  <c r="J785" i="4"/>
  <c r="N784" i="4"/>
  <c r="J784" i="4"/>
  <c r="N783" i="4"/>
  <c r="J783" i="4"/>
  <c r="N782" i="4"/>
  <c r="J782" i="4"/>
  <c r="N781" i="4"/>
  <c r="J781" i="4"/>
  <c r="N780" i="4"/>
  <c r="J780" i="4"/>
  <c r="N779" i="4"/>
  <c r="J779" i="4"/>
  <c r="N778" i="4"/>
  <c r="J778" i="4"/>
  <c r="N777" i="4"/>
  <c r="J777" i="4"/>
  <c r="N776" i="4"/>
  <c r="J776" i="4"/>
  <c r="N775" i="4"/>
  <c r="J775" i="4"/>
  <c r="N774" i="4"/>
  <c r="J774" i="4"/>
  <c r="N773" i="4"/>
  <c r="J773" i="4"/>
  <c r="N772" i="4"/>
  <c r="J772" i="4"/>
  <c r="N771" i="4"/>
  <c r="J771" i="4"/>
  <c r="N770" i="4"/>
  <c r="J770" i="4"/>
  <c r="N769" i="4"/>
  <c r="J769" i="4"/>
  <c r="N768" i="4"/>
  <c r="J768" i="4"/>
  <c r="N767" i="4"/>
  <c r="J767" i="4"/>
  <c r="N766" i="4"/>
  <c r="J766" i="4"/>
  <c r="N765" i="4"/>
  <c r="J765" i="4"/>
  <c r="N764" i="4"/>
  <c r="J764" i="4"/>
  <c r="N763" i="4"/>
  <c r="J763" i="4"/>
  <c r="N762" i="4"/>
  <c r="J762" i="4"/>
  <c r="N761" i="4"/>
  <c r="J761" i="4"/>
  <c r="N760" i="4"/>
  <c r="J760" i="4"/>
  <c r="N759" i="4"/>
  <c r="J759" i="4"/>
  <c r="N758" i="4"/>
  <c r="J758" i="4"/>
  <c r="N757" i="4"/>
  <c r="J757" i="4"/>
  <c r="N756" i="4"/>
  <c r="J756" i="4"/>
  <c r="N755" i="4"/>
  <c r="J755" i="4"/>
  <c r="N754" i="4"/>
  <c r="J754" i="4"/>
  <c r="N753" i="4"/>
  <c r="J753" i="4"/>
  <c r="N752" i="4"/>
  <c r="J752" i="4"/>
  <c r="K752" i="4" s="1"/>
  <c r="O752" i="4" s="1"/>
  <c r="N751" i="4"/>
  <c r="J751" i="4"/>
  <c r="N750" i="4"/>
  <c r="J750" i="4"/>
  <c r="N749" i="4"/>
  <c r="J749" i="4"/>
  <c r="N748" i="4"/>
  <c r="J748" i="4"/>
  <c r="N747" i="4"/>
  <c r="J747" i="4"/>
  <c r="N746" i="4"/>
  <c r="J746" i="4"/>
  <c r="N745" i="4"/>
  <c r="J745" i="4"/>
  <c r="N744" i="4"/>
  <c r="J744" i="4"/>
  <c r="N743" i="4"/>
  <c r="J743" i="4"/>
  <c r="N742" i="4"/>
  <c r="J742" i="4"/>
  <c r="N741" i="4"/>
  <c r="J741" i="4"/>
  <c r="N740" i="4"/>
  <c r="J740" i="4"/>
  <c r="N739" i="4"/>
  <c r="J739" i="4"/>
  <c r="N738" i="4"/>
  <c r="J738" i="4"/>
  <c r="N737" i="4"/>
  <c r="J737" i="4"/>
  <c r="N736" i="4"/>
  <c r="J736" i="4"/>
  <c r="N735" i="4"/>
  <c r="J735" i="4"/>
  <c r="K735" i="4" s="1"/>
  <c r="O735" i="4" s="1"/>
  <c r="N734" i="4"/>
  <c r="J734" i="4"/>
  <c r="N733" i="4"/>
  <c r="J733" i="4"/>
  <c r="N732" i="4"/>
  <c r="J732" i="4"/>
  <c r="K732" i="4" s="1"/>
  <c r="O732" i="4" s="1"/>
  <c r="N731" i="4"/>
  <c r="J731" i="4"/>
  <c r="K731" i="4" s="1"/>
  <c r="O731" i="4" s="1"/>
  <c r="N730" i="4"/>
  <c r="J730" i="4"/>
  <c r="K730" i="4" s="1"/>
  <c r="O730" i="4" s="1"/>
  <c r="N729" i="4"/>
  <c r="J729" i="4"/>
  <c r="N728" i="4"/>
  <c r="J728" i="4"/>
  <c r="N727" i="4"/>
  <c r="J727" i="4"/>
  <c r="N726" i="4"/>
  <c r="J726" i="4"/>
  <c r="N725" i="4"/>
  <c r="J725" i="4"/>
  <c r="N724" i="4"/>
  <c r="J724" i="4"/>
  <c r="N723" i="4"/>
  <c r="J723" i="4"/>
  <c r="K723" i="4" s="1"/>
  <c r="O723" i="4" s="1"/>
  <c r="N722" i="4"/>
  <c r="J722" i="4"/>
  <c r="N721" i="4"/>
  <c r="J721" i="4"/>
  <c r="N720" i="4"/>
  <c r="J720" i="4"/>
  <c r="N719" i="4"/>
  <c r="J719" i="4"/>
  <c r="N718" i="4"/>
  <c r="J718" i="4"/>
  <c r="N717" i="4"/>
  <c r="J717" i="4"/>
  <c r="N716" i="4"/>
  <c r="J716" i="4"/>
  <c r="N715" i="4"/>
  <c r="J715" i="4"/>
  <c r="N714" i="4"/>
  <c r="J714" i="4"/>
  <c r="N713" i="4"/>
  <c r="J713" i="4"/>
  <c r="N712" i="4"/>
  <c r="J712" i="4"/>
  <c r="K712" i="4" s="1"/>
  <c r="O712" i="4" s="1"/>
  <c r="N711" i="4"/>
  <c r="J711" i="4"/>
  <c r="N710" i="4"/>
  <c r="J710" i="4"/>
  <c r="N709" i="4"/>
  <c r="J709" i="4"/>
  <c r="N708" i="4"/>
  <c r="J708" i="4"/>
  <c r="N707" i="4"/>
  <c r="J707" i="4"/>
  <c r="N706" i="4"/>
  <c r="J706" i="4"/>
  <c r="N705" i="4"/>
  <c r="J705" i="4"/>
  <c r="N704" i="4"/>
  <c r="J704" i="4"/>
  <c r="N703" i="4"/>
  <c r="J703" i="4"/>
  <c r="N702" i="4"/>
  <c r="J702" i="4"/>
  <c r="N701" i="4"/>
  <c r="J701" i="4"/>
  <c r="N700" i="4"/>
  <c r="J700" i="4"/>
  <c r="N699" i="4"/>
  <c r="J699" i="4"/>
  <c r="N698" i="4"/>
  <c r="J698" i="4"/>
  <c r="N697" i="4"/>
  <c r="J697" i="4"/>
  <c r="N696" i="4"/>
  <c r="J696" i="4"/>
  <c r="K696" i="4" s="1"/>
  <c r="O696" i="4" s="1"/>
  <c r="N695" i="4"/>
  <c r="J695" i="4"/>
  <c r="K695" i="4" s="1"/>
  <c r="O695" i="4" s="1"/>
  <c r="N694" i="4"/>
  <c r="J694" i="4"/>
  <c r="N693" i="4"/>
  <c r="J693" i="4"/>
  <c r="N692" i="4"/>
  <c r="J692" i="4"/>
  <c r="N691" i="4"/>
  <c r="J691" i="4"/>
  <c r="N690" i="4"/>
  <c r="J690" i="4"/>
  <c r="N689" i="4"/>
  <c r="J689" i="4"/>
  <c r="N688" i="4"/>
  <c r="J688" i="4"/>
  <c r="N687" i="4"/>
  <c r="J687" i="4"/>
  <c r="N686" i="4"/>
  <c r="J686" i="4"/>
  <c r="N685" i="4"/>
  <c r="J685" i="4"/>
  <c r="N684" i="4"/>
  <c r="J684" i="4"/>
  <c r="N683" i="4"/>
  <c r="J683" i="4"/>
  <c r="N682" i="4"/>
  <c r="J682" i="4"/>
  <c r="N681" i="4"/>
  <c r="J681" i="4"/>
  <c r="N680" i="4"/>
  <c r="J680" i="4"/>
  <c r="N679" i="4"/>
  <c r="J679" i="4"/>
  <c r="N678" i="4"/>
  <c r="J678" i="4"/>
  <c r="N677" i="4"/>
  <c r="J677" i="4"/>
  <c r="N676" i="4"/>
  <c r="J676" i="4"/>
  <c r="N675" i="4"/>
  <c r="J675" i="4"/>
  <c r="N674" i="4"/>
  <c r="J674" i="4"/>
  <c r="N673" i="4"/>
  <c r="J673" i="4"/>
  <c r="N672" i="4"/>
  <c r="J672" i="4"/>
  <c r="N671" i="4"/>
  <c r="J671" i="4"/>
  <c r="N670" i="4"/>
  <c r="J670" i="4"/>
  <c r="N669" i="4"/>
  <c r="J669" i="4"/>
  <c r="N668" i="4"/>
  <c r="J668" i="4"/>
  <c r="N667" i="4"/>
  <c r="J667" i="4"/>
  <c r="N666" i="4"/>
  <c r="J666" i="4"/>
  <c r="N665" i="4"/>
  <c r="J665" i="4"/>
  <c r="N664" i="4"/>
  <c r="J664" i="4"/>
  <c r="N663" i="4"/>
  <c r="J663" i="4"/>
  <c r="N662" i="4"/>
  <c r="J662" i="4"/>
  <c r="N661" i="4"/>
  <c r="J661" i="4"/>
  <c r="K661" i="4" s="1"/>
  <c r="O661" i="4" s="1"/>
  <c r="N660" i="4"/>
  <c r="J660" i="4"/>
  <c r="N659" i="4"/>
  <c r="J659" i="4"/>
  <c r="N658" i="4"/>
  <c r="J658" i="4"/>
  <c r="N657" i="4"/>
  <c r="J657" i="4"/>
  <c r="N656" i="4"/>
  <c r="J656" i="4"/>
  <c r="N655" i="4"/>
  <c r="J655" i="4"/>
  <c r="N654" i="4"/>
  <c r="J654" i="4"/>
  <c r="N653" i="4"/>
  <c r="J653" i="4"/>
  <c r="N652" i="4"/>
  <c r="J652" i="4"/>
  <c r="N651" i="4"/>
  <c r="J651" i="4"/>
  <c r="N650" i="4"/>
  <c r="J650" i="4"/>
  <c r="N649" i="4"/>
  <c r="J649" i="4"/>
  <c r="N648" i="4"/>
  <c r="J648" i="4"/>
  <c r="N647" i="4"/>
  <c r="J647" i="4"/>
  <c r="N646" i="4"/>
  <c r="J646" i="4"/>
  <c r="N645" i="4"/>
  <c r="J645" i="4"/>
  <c r="N644" i="4"/>
  <c r="J644" i="4"/>
  <c r="N643" i="4"/>
  <c r="J643" i="4"/>
  <c r="N642" i="4"/>
  <c r="J642" i="4"/>
  <c r="N641" i="4"/>
  <c r="J641" i="4"/>
  <c r="N640" i="4"/>
  <c r="J640" i="4"/>
  <c r="N639" i="4"/>
  <c r="J639" i="4"/>
  <c r="N638" i="4"/>
  <c r="J638" i="4"/>
  <c r="N637" i="4"/>
  <c r="J637" i="4"/>
  <c r="N636" i="4"/>
  <c r="J636" i="4"/>
  <c r="N635" i="4"/>
  <c r="J635" i="4"/>
  <c r="N634" i="4"/>
  <c r="J634" i="4"/>
  <c r="N633" i="4"/>
  <c r="J633" i="4"/>
  <c r="N632" i="4"/>
  <c r="J632" i="4"/>
  <c r="N631" i="4"/>
  <c r="J631" i="4"/>
  <c r="N630" i="4"/>
  <c r="J630" i="4"/>
  <c r="N629" i="4"/>
  <c r="J629" i="4"/>
  <c r="N628" i="4"/>
  <c r="J628" i="4"/>
  <c r="N627" i="4"/>
  <c r="J627" i="4"/>
  <c r="N626" i="4"/>
  <c r="J626" i="4"/>
  <c r="N625" i="4"/>
  <c r="J625" i="4"/>
  <c r="N624" i="4"/>
  <c r="J624" i="4"/>
  <c r="N623" i="4"/>
  <c r="J623" i="4"/>
  <c r="N622" i="4"/>
  <c r="J622" i="4"/>
  <c r="N621" i="4"/>
  <c r="J621" i="4"/>
  <c r="N620" i="4"/>
  <c r="J620" i="4"/>
  <c r="N619" i="4"/>
  <c r="J619" i="4"/>
  <c r="N618" i="4"/>
  <c r="J618" i="4"/>
  <c r="N617" i="4"/>
  <c r="J617" i="4"/>
  <c r="N616" i="4"/>
  <c r="J616" i="4"/>
  <c r="N615" i="4"/>
  <c r="J615" i="4"/>
  <c r="N614" i="4"/>
  <c r="J614" i="4"/>
  <c r="N613" i="4"/>
  <c r="J613" i="4"/>
  <c r="N612" i="4"/>
  <c r="J612" i="4"/>
  <c r="N611" i="4"/>
  <c r="J611" i="4"/>
  <c r="N610" i="4"/>
  <c r="J610" i="4"/>
  <c r="N609" i="4"/>
  <c r="J609" i="4"/>
  <c r="N608" i="4"/>
  <c r="J608" i="4"/>
  <c r="N607" i="4"/>
  <c r="J607" i="4"/>
  <c r="N606" i="4"/>
  <c r="J606" i="4"/>
  <c r="N605" i="4"/>
  <c r="J605" i="4"/>
  <c r="N604" i="4"/>
  <c r="J604" i="4"/>
  <c r="K604" i="4" s="1"/>
  <c r="O604" i="4" s="1"/>
  <c r="N603" i="4"/>
  <c r="J603" i="4"/>
  <c r="N602" i="4"/>
  <c r="J602" i="4"/>
  <c r="N601" i="4"/>
  <c r="J601" i="4"/>
  <c r="N600" i="4"/>
  <c r="J600" i="4"/>
  <c r="N599" i="4"/>
  <c r="J599" i="4"/>
  <c r="N598" i="4"/>
  <c r="J598" i="4"/>
  <c r="N597" i="4"/>
  <c r="J597" i="4"/>
  <c r="N596" i="4"/>
  <c r="J596" i="4"/>
  <c r="N595" i="4"/>
  <c r="J595" i="4"/>
  <c r="N594" i="4"/>
  <c r="J594" i="4"/>
  <c r="N593" i="4"/>
  <c r="J593" i="4"/>
  <c r="N592" i="4"/>
  <c r="J592" i="4"/>
  <c r="N591" i="4"/>
  <c r="J591" i="4"/>
  <c r="N590" i="4"/>
  <c r="J590" i="4"/>
  <c r="N589" i="4"/>
  <c r="J589" i="4"/>
  <c r="N588" i="4"/>
  <c r="J588" i="4"/>
  <c r="N587" i="4"/>
  <c r="J587" i="4"/>
  <c r="N586" i="4"/>
  <c r="J586" i="4"/>
  <c r="N585" i="4"/>
  <c r="J585" i="4"/>
  <c r="N584" i="4"/>
  <c r="J584" i="4"/>
  <c r="N583" i="4"/>
  <c r="J583" i="4"/>
  <c r="N582" i="4"/>
  <c r="J582" i="4"/>
  <c r="N581" i="4"/>
  <c r="J581" i="4"/>
  <c r="N580" i="4"/>
  <c r="J580" i="4"/>
  <c r="N579" i="4"/>
  <c r="J579" i="4"/>
  <c r="N578" i="4"/>
  <c r="J578" i="4"/>
  <c r="N577" i="4"/>
  <c r="J577" i="4"/>
  <c r="N576" i="4"/>
  <c r="J576" i="4"/>
  <c r="N575" i="4"/>
  <c r="J575" i="4"/>
  <c r="N574" i="4"/>
  <c r="J574" i="4"/>
  <c r="N573" i="4"/>
  <c r="J573" i="4"/>
  <c r="N572" i="4"/>
  <c r="J572" i="4"/>
  <c r="N571" i="4"/>
  <c r="J571" i="4"/>
  <c r="N570" i="4"/>
  <c r="J570" i="4"/>
  <c r="N569" i="4"/>
  <c r="J569" i="4"/>
  <c r="N568" i="4"/>
  <c r="J568" i="4"/>
  <c r="N567" i="4"/>
  <c r="J567" i="4"/>
  <c r="N566" i="4"/>
  <c r="J566" i="4"/>
  <c r="N565" i="4"/>
  <c r="J565" i="4"/>
  <c r="N564" i="4"/>
  <c r="J564" i="4"/>
  <c r="N563" i="4"/>
  <c r="J563" i="4"/>
  <c r="N562" i="4"/>
  <c r="J562" i="4"/>
  <c r="N561" i="4"/>
  <c r="J561" i="4"/>
  <c r="N560" i="4"/>
  <c r="J560" i="4"/>
  <c r="K560" i="4" s="1"/>
  <c r="N559" i="4"/>
  <c r="J559" i="4"/>
  <c r="N558" i="4"/>
  <c r="J558" i="4"/>
  <c r="N557" i="4"/>
  <c r="J554" i="4"/>
  <c r="N556" i="4"/>
  <c r="J538" i="4"/>
  <c r="N555" i="4"/>
  <c r="J537" i="4"/>
  <c r="N554" i="4"/>
  <c r="J511" i="4"/>
  <c r="N553" i="4"/>
  <c r="J464" i="4"/>
  <c r="N552" i="4"/>
  <c r="J220" i="4"/>
  <c r="N551" i="4"/>
  <c r="J170" i="4"/>
  <c r="N550" i="4"/>
  <c r="J110" i="4"/>
  <c r="N549" i="4"/>
  <c r="J91" i="4"/>
  <c r="N548" i="4"/>
  <c r="J16" i="4"/>
  <c r="N547" i="4"/>
  <c r="J8" i="4"/>
  <c r="N546" i="4"/>
  <c r="J476" i="4"/>
  <c r="N545" i="4"/>
  <c r="J69" i="4"/>
  <c r="N544" i="4"/>
  <c r="J212" i="4"/>
  <c r="N543" i="4"/>
  <c r="J140" i="4"/>
  <c r="N542" i="4"/>
  <c r="J104" i="4"/>
  <c r="N541" i="4"/>
  <c r="J352" i="4"/>
  <c r="N540" i="4"/>
  <c r="J139" i="4"/>
  <c r="N539" i="4"/>
  <c r="J178" i="4"/>
  <c r="N538" i="4"/>
  <c r="J392" i="4"/>
  <c r="N537" i="4"/>
  <c r="J525" i="4"/>
  <c r="N536" i="4"/>
  <c r="J490" i="4"/>
  <c r="N535" i="4"/>
  <c r="J413" i="4"/>
  <c r="N534" i="4"/>
  <c r="J398" i="4"/>
  <c r="N533" i="4"/>
  <c r="J238" i="4"/>
  <c r="N532" i="4"/>
  <c r="J86" i="4"/>
  <c r="N531" i="4"/>
  <c r="J134" i="4"/>
  <c r="N530" i="4"/>
  <c r="J67" i="4"/>
  <c r="N529" i="4"/>
  <c r="J47" i="4"/>
  <c r="N528" i="4"/>
  <c r="J87" i="4"/>
  <c r="N527" i="4"/>
  <c r="J292" i="4"/>
  <c r="N526" i="4"/>
  <c r="J219" i="4"/>
  <c r="N525" i="4"/>
  <c r="J85" i="4"/>
  <c r="N524" i="4"/>
  <c r="J187" i="4"/>
  <c r="N523" i="4"/>
  <c r="J397" i="4"/>
  <c r="N522" i="4"/>
  <c r="J294" i="4"/>
  <c r="N521" i="4"/>
  <c r="J101" i="4"/>
  <c r="N520" i="4"/>
  <c r="J68" i="4"/>
  <c r="N519" i="4"/>
  <c r="J52" i="4"/>
  <c r="N518" i="4"/>
  <c r="J287" i="4"/>
  <c r="N517" i="4"/>
  <c r="J246" i="4"/>
  <c r="N516" i="4"/>
  <c r="J472" i="4"/>
  <c r="N515" i="4"/>
  <c r="J471" i="4"/>
  <c r="N514" i="4"/>
  <c r="J260" i="4"/>
  <c r="N513" i="4"/>
  <c r="J127" i="4"/>
  <c r="N512" i="4"/>
  <c r="J126" i="4"/>
  <c r="N511" i="4"/>
  <c r="J43" i="4"/>
  <c r="N510" i="4"/>
  <c r="J480" i="4"/>
  <c r="N509" i="4"/>
  <c r="J443" i="4"/>
  <c r="N508" i="4"/>
  <c r="J363" i="4"/>
  <c r="N507" i="4"/>
  <c r="J255" i="4"/>
  <c r="N506" i="4"/>
  <c r="J22" i="4"/>
  <c r="N505" i="4"/>
  <c r="J300" i="4"/>
  <c r="N504" i="4"/>
  <c r="J244" i="4"/>
  <c r="N503" i="4"/>
  <c r="J155" i="4"/>
  <c r="N502" i="4"/>
  <c r="J237" i="4"/>
  <c r="N501" i="4"/>
  <c r="J367" i="4"/>
  <c r="N500" i="4"/>
  <c r="J122" i="4"/>
  <c r="N499" i="4"/>
  <c r="J460" i="4"/>
  <c r="N498" i="4"/>
  <c r="J422" i="4"/>
  <c r="N497" i="4"/>
  <c r="J72" i="4"/>
  <c r="N496" i="4"/>
  <c r="J553" i="4"/>
  <c r="N495" i="4"/>
  <c r="J459" i="4"/>
  <c r="N494" i="4"/>
  <c r="J442" i="4"/>
  <c r="N493" i="4"/>
  <c r="J351" i="4"/>
  <c r="N492" i="4"/>
  <c r="J326" i="4"/>
  <c r="N491" i="4"/>
  <c r="J209" i="4"/>
  <c r="N490" i="4"/>
  <c r="J208" i="4"/>
  <c r="N489" i="4"/>
  <c r="J199" i="4"/>
  <c r="N488" i="4"/>
  <c r="J163" i="4"/>
  <c r="N487" i="4"/>
  <c r="J20" i="4"/>
  <c r="N486" i="4"/>
  <c r="J356" i="4"/>
  <c r="N485" i="4"/>
  <c r="J441" i="4"/>
  <c r="N484" i="4"/>
  <c r="J335" i="4"/>
  <c r="N483" i="4"/>
  <c r="J162" i="4"/>
  <c r="N482" i="4"/>
  <c r="J440" i="4"/>
  <c r="N481" i="4"/>
  <c r="J319" i="4"/>
  <c r="N480" i="4"/>
  <c r="J449" i="4"/>
  <c r="N479" i="4"/>
  <c r="J458" i="4"/>
  <c r="N478" i="4"/>
  <c r="J418" i="4"/>
  <c r="N477" i="4"/>
  <c r="J89" i="4"/>
  <c r="N476" i="4"/>
  <c r="J51" i="4"/>
  <c r="N475" i="4"/>
  <c r="J17" i="4"/>
  <c r="N474" i="4"/>
  <c r="J450" i="4"/>
  <c r="N473" i="4"/>
  <c r="J286" i="4"/>
  <c r="N472" i="4"/>
  <c r="J468" i="4"/>
  <c r="N471" i="4"/>
  <c r="J218" i="4"/>
  <c r="N470" i="4"/>
  <c r="J555" i="4"/>
  <c r="N469" i="4"/>
  <c r="J496" i="4"/>
  <c r="N468" i="4"/>
  <c r="J391" i="4"/>
  <c r="N467" i="4"/>
  <c r="J334" i="4"/>
  <c r="N466" i="4"/>
  <c r="J276" i="4"/>
  <c r="N465" i="4"/>
  <c r="J151" i="4"/>
  <c r="N464" i="4"/>
  <c r="J136" i="4"/>
  <c r="N463" i="4"/>
  <c r="J121" i="4"/>
  <c r="N462" i="4"/>
  <c r="J84" i="4"/>
  <c r="N461" i="4"/>
  <c r="J256" i="4"/>
  <c r="N460" i="4"/>
  <c r="J549" i="4"/>
  <c r="N459" i="4"/>
  <c r="J236" i="4"/>
  <c r="N458" i="4"/>
  <c r="J299" i="4"/>
  <c r="K299" i="4" s="1"/>
  <c r="O299" i="4" s="1"/>
  <c r="N457" i="4"/>
  <c r="J355" i="4"/>
  <c r="N456" i="4"/>
  <c r="J495" i="4"/>
  <c r="N455" i="4"/>
  <c r="J359" i="4"/>
  <c r="N454" i="4"/>
  <c r="J34" i="4"/>
  <c r="N453" i="4"/>
  <c r="J314" i="4"/>
  <c r="N452" i="4"/>
  <c r="J148" i="4"/>
  <c r="N451" i="4"/>
  <c r="J186" i="4"/>
  <c r="N450" i="4"/>
  <c r="J370" i="4"/>
  <c r="K450" i="4" s="1"/>
  <c r="N449" i="4"/>
  <c r="J524" i="4"/>
  <c r="N448" i="4"/>
  <c r="J291" i="4"/>
  <c r="N447" i="4"/>
  <c r="J275" i="4"/>
  <c r="N446" i="4"/>
  <c r="J250" i="4"/>
  <c r="N445" i="4"/>
  <c r="J96" i="4"/>
  <c r="N444" i="4"/>
  <c r="J71" i="4"/>
  <c r="N443" i="4"/>
  <c r="J11" i="4"/>
  <c r="K11" i="4" s="1"/>
  <c r="N442" i="4"/>
  <c r="J491" i="4"/>
  <c r="N441" i="4"/>
  <c r="J510" i="4"/>
  <c r="N440" i="4"/>
  <c r="J321" i="4"/>
  <c r="N439" i="4"/>
  <c r="J83" i="4"/>
  <c r="N438" i="4"/>
  <c r="J423" i="4"/>
  <c r="N437" i="4"/>
  <c r="J333" i="4"/>
  <c r="N436" i="4"/>
  <c r="J235" i="4"/>
  <c r="N435" i="4"/>
  <c r="J207" i="4"/>
  <c r="N434" i="4"/>
  <c r="J234" i="4"/>
  <c r="N433" i="4"/>
  <c r="J518" i="4"/>
  <c r="N432" i="4"/>
  <c r="J463" i="4"/>
  <c r="N431" i="4"/>
  <c r="J390" i="4"/>
  <c r="N430" i="4"/>
  <c r="J156" i="4"/>
  <c r="N429" i="4"/>
  <c r="J154" i="4"/>
  <c r="N428" i="4"/>
  <c r="J100" i="4"/>
  <c r="N427" i="4"/>
  <c r="J82" i="4"/>
  <c r="N426" i="4"/>
  <c r="J10" i="4"/>
  <c r="N425" i="4"/>
  <c r="J389" i="4"/>
  <c r="N424" i="4"/>
  <c r="J240" i="4"/>
  <c r="N423" i="4"/>
  <c r="J176" i="4"/>
  <c r="N422" i="4"/>
  <c r="J109" i="4"/>
  <c r="N421" i="4"/>
  <c r="J427" i="4"/>
  <c r="N420" i="4"/>
  <c r="J55" i="4"/>
  <c r="N419" i="4"/>
  <c r="J457" i="4"/>
  <c r="N418" i="4"/>
  <c r="J374" i="4"/>
  <c r="N417" i="4"/>
  <c r="J310" i="4"/>
  <c r="N416" i="4"/>
  <c r="J284" i="4"/>
  <c r="N415" i="4"/>
  <c r="J497" i="4"/>
  <c r="N414" i="4"/>
  <c r="J541" i="4"/>
  <c r="N413" i="4"/>
  <c r="J388" i="4"/>
  <c r="N412" i="4"/>
  <c r="J169" i="4"/>
  <c r="N411" i="4"/>
  <c r="J536" i="4"/>
  <c r="N410" i="4"/>
  <c r="J489" i="4"/>
  <c r="N409" i="4"/>
  <c r="J469" i="4"/>
  <c r="N408" i="4"/>
  <c r="J274" i="4"/>
  <c r="N407" i="4"/>
  <c r="J182" i="4"/>
  <c r="N406" i="4"/>
  <c r="J66" i="4"/>
  <c r="N405" i="4"/>
  <c r="J509" i="4"/>
  <c r="N404" i="4"/>
  <c r="J412" i="4"/>
  <c r="N403" i="4"/>
  <c r="J249" i="4"/>
  <c r="N402" i="4"/>
  <c r="J161" i="4"/>
  <c r="N401" i="4"/>
  <c r="J523" i="4"/>
  <c r="N400" i="4"/>
  <c r="J426" i="4"/>
  <c r="N399" i="4"/>
  <c r="J217" i="4"/>
  <c r="N398" i="4"/>
  <c r="J206" i="4"/>
  <c r="K398" i="4" s="1"/>
  <c r="O398" i="4" s="1"/>
  <c r="N397" i="4"/>
  <c r="J59" i="4"/>
  <c r="N396" i="4"/>
  <c r="J27" i="4"/>
  <c r="N395" i="4"/>
  <c r="J283" i="4"/>
  <c r="N394" i="4"/>
  <c r="J428" i="4"/>
  <c r="N393" i="4"/>
  <c r="J332" i="4"/>
  <c r="N392" i="4"/>
  <c r="J181" i="4"/>
  <c r="N391" i="4"/>
  <c r="J133" i="4"/>
  <c r="N390" i="4"/>
  <c r="J362" i="4"/>
  <c r="N389" i="4"/>
  <c r="J81" i="4"/>
  <c r="N388" i="4"/>
  <c r="J396" i="4"/>
  <c r="N387" i="4"/>
  <c r="J462" i="4"/>
  <c r="N386" i="4"/>
  <c r="J168" i="4"/>
  <c r="N385" i="4"/>
  <c r="J142" i="4"/>
  <c r="N384" i="4"/>
  <c r="J517" i="4"/>
  <c r="N383" i="4"/>
  <c r="J494" i="4"/>
  <c r="N382" i="4"/>
  <c r="J295" i="4"/>
  <c r="N381" i="4"/>
  <c r="J37" i="4"/>
  <c r="N380" i="4"/>
  <c r="J61" i="4"/>
  <c r="N379" i="4"/>
  <c r="J387" i="4"/>
  <c r="N378" i="4"/>
  <c r="J273" i="4"/>
  <c r="N377" i="4"/>
  <c r="J233" i="4"/>
  <c r="N376" i="4"/>
  <c r="J174" i="4"/>
  <c r="N375" i="4"/>
  <c r="J195" i="4"/>
  <c r="N374" i="4"/>
  <c r="J508" i="4"/>
  <c r="N373" i="4"/>
  <c r="J414" i="4"/>
  <c r="N372" i="4"/>
  <c r="J268" i="4"/>
  <c r="N371" i="4"/>
  <c r="J485" i="4"/>
  <c r="N370" i="4"/>
  <c r="J520" i="4"/>
  <c r="N369" i="4"/>
  <c r="J446" i="4"/>
  <c r="N368" i="4"/>
  <c r="J245" i="4"/>
  <c r="N367" i="4"/>
  <c r="J484" i="4"/>
  <c r="N366" i="4"/>
  <c r="J425" i="4"/>
  <c r="N365" i="4"/>
  <c r="J80" i="4"/>
  <c r="N364" i="4"/>
  <c r="J366" i="4"/>
  <c r="N363" i="4"/>
  <c r="J6" i="4"/>
  <c r="N362" i="4"/>
  <c r="J232" i="4"/>
  <c r="N361" i="4"/>
  <c r="J529" i="4"/>
  <c r="N360" i="4"/>
  <c r="J483" i="4"/>
  <c r="N359" i="4"/>
  <c r="J439" i="4"/>
  <c r="N358" i="4"/>
  <c r="J438" i="4"/>
  <c r="N357" i="4"/>
  <c r="J305" i="4"/>
  <c r="N356" i="4"/>
  <c r="J280" i="4"/>
  <c r="N355" i="4"/>
  <c r="J231" i="4"/>
  <c r="N354" i="4"/>
  <c r="J230" i="4"/>
  <c r="N353" i="4"/>
  <c r="J216" i="4"/>
  <c r="N352" i="4"/>
  <c r="J167" i="4"/>
  <c r="N351" i="4"/>
  <c r="J42" i="4"/>
  <c r="N350" i="4"/>
  <c r="J516" i="4"/>
  <c r="N349" i="4"/>
  <c r="J194" i="4"/>
  <c r="N348" i="4"/>
  <c r="J65" i="4"/>
  <c r="N347" i="4"/>
  <c r="J350" i="4"/>
  <c r="N346" i="4"/>
  <c r="J528" i="4"/>
  <c r="N345" i="4"/>
  <c r="J417" i="4"/>
  <c r="N344" i="4"/>
  <c r="J157" i="4"/>
  <c r="N343" i="4"/>
  <c r="J546" i="4"/>
  <c r="N342" i="4"/>
  <c r="J150" i="4"/>
  <c r="N341" i="4"/>
  <c r="J437" i="4"/>
  <c r="N340" i="4"/>
  <c r="J373" i="4"/>
  <c r="N339" i="4"/>
  <c r="J229" i="4"/>
  <c r="N338" i="4"/>
  <c r="J393" i="4"/>
  <c r="N337" i="4"/>
  <c r="J304" i="4"/>
  <c r="N336" i="4"/>
  <c r="J535" i="4"/>
  <c r="N335" i="4"/>
  <c r="J386" i="4"/>
  <c r="N334" i="4"/>
  <c r="J331" i="4"/>
  <c r="N333" i="4"/>
  <c r="J309" i="4"/>
  <c r="N332" i="4"/>
  <c r="J205" i="4"/>
  <c r="N331" i="4"/>
  <c r="J185" i="4"/>
  <c r="N330" i="4"/>
  <c r="J41" i="4"/>
  <c r="N329" i="4"/>
  <c r="J213" i="4"/>
  <c r="N328" i="4"/>
  <c r="J488" i="4"/>
  <c r="N327" i="4"/>
  <c r="J204" i="4"/>
  <c r="N326" i="4"/>
  <c r="J228" i="4"/>
  <c r="N325" i="4"/>
  <c r="J56" i="4"/>
  <c r="N324" i="4"/>
  <c r="J369" i="4"/>
  <c r="N323" i="4"/>
  <c r="J105" i="4"/>
  <c r="N322" i="4"/>
  <c r="J519" i="4"/>
  <c r="N321" i="4"/>
  <c r="J436" i="4"/>
  <c r="N320" i="4"/>
  <c r="J411" i="4"/>
  <c r="N319" i="4"/>
  <c r="J343" i="4"/>
  <c r="N318" i="4"/>
  <c r="J342" i="4"/>
  <c r="N317" i="4"/>
  <c r="J341" i="4"/>
  <c r="N316" i="4"/>
  <c r="J340" i="4"/>
  <c r="N315" i="4"/>
  <c r="J330" i="4"/>
  <c r="N314" i="4"/>
  <c r="J318" i="4"/>
  <c r="N313" i="4"/>
  <c r="J272" i="4"/>
  <c r="N312" i="4"/>
  <c r="J267" i="4"/>
  <c r="N311" i="4"/>
  <c r="J160" i="4"/>
  <c r="N310" i="4"/>
  <c r="J145" i="4"/>
  <c r="N309" i="4"/>
  <c r="J97" i="4"/>
  <c r="N308" i="4"/>
  <c r="J90" i="4"/>
  <c r="N307" i="4"/>
  <c r="J33" i="4"/>
  <c r="N306" i="4"/>
  <c r="J24" i="4"/>
  <c r="N305" i="4"/>
  <c r="J534" i="4"/>
  <c r="N304" i="4"/>
  <c r="J191" i="4"/>
  <c r="N303" i="4"/>
  <c r="J192" i="4"/>
  <c r="N302" i="4"/>
  <c r="J325" i="4"/>
  <c r="N301" i="4"/>
  <c r="J79" i="4"/>
  <c r="N300" i="4"/>
  <c r="J49" i="4"/>
  <c r="N299" i="4"/>
  <c r="J324" i="4"/>
  <c r="N298" i="4"/>
  <c r="J540" i="4"/>
  <c r="N297" i="4"/>
  <c r="J533" i="4"/>
  <c r="N296" i="4"/>
  <c r="J395" i="4"/>
  <c r="N295" i="4"/>
  <c r="J120" i="4"/>
  <c r="N294" i="4"/>
  <c r="J424" i="4"/>
  <c r="N293" i="4"/>
  <c r="J543" i="4"/>
  <c r="N292" i="4"/>
  <c r="J486" i="4"/>
  <c r="N291" i="4"/>
  <c r="J456" i="4"/>
  <c r="N290" i="4"/>
  <c r="J410" i="4"/>
  <c r="N289" i="4"/>
  <c r="J316" i="4"/>
  <c r="N288" i="4"/>
  <c r="J271" i="4"/>
  <c r="N287" i="4"/>
  <c r="J184" i="4"/>
  <c r="N286" i="4"/>
  <c r="J147" i="4"/>
  <c r="N285" i="4"/>
  <c r="J227" i="4"/>
  <c r="N284" i="4"/>
  <c r="J103" i="4"/>
  <c r="N283" i="4"/>
  <c r="J215" i="4"/>
  <c r="N282" i="4"/>
  <c r="J15" i="4"/>
  <c r="N281" i="4"/>
  <c r="J479" i="4"/>
  <c r="N280" i="4"/>
  <c r="J262" i="4"/>
  <c r="N279" i="4"/>
  <c r="J226" i="4"/>
  <c r="N278" i="4"/>
  <c r="J183" i="4"/>
  <c r="N277" i="4"/>
  <c r="J106" i="4"/>
  <c r="N276" i="4"/>
  <c r="J58" i="4"/>
  <c r="N275" i="4"/>
  <c r="J409" i="4"/>
  <c r="N274" i="4"/>
  <c r="J303" i="4"/>
  <c r="N273" i="4"/>
  <c r="J419" i="4"/>
  <c r="N272" i="4"/>
  <c r="J544" i="4"/>
  <c r="N271" i="4"/>
  <c r="J252" i="4"/>
  <c r="N270" i="4"/>
  <c r="J421" i="4"/>
  <c r="N269" i="4"/>
  <c r="J416" i="4"/>
  <c r="N268" i="4"/>
  <c r="J329" i="4"/>
  <c r="N267" i="4"/>
  <c r="J254" i="4"/>
  <c r="N266" i="4"/>
  <c r="J54" i="4"/>
  <c r="N265" i="4"/>
  <c r="J532" i="4"/>
  <c r="N264" i="4"/>
  <c r="J29" i="4"/>
  <c r="N263" i="4"/>
  <c r="J193" i="4"/>
  <c r="K193" i="4" s="1"/>
  <c r="N262" i="4"/>
  <c r="J556" i="4"/>
  <c r="N261" i="4"/>
  <c r="J466" i="4"/>
  <c r="N260" i="4"/>
  <c r="J385" i="4"/>
  <c r="N259" i="4"/>
  <c r="J301" i="4"/>
  <c r="N258" i="4"/>
  <c r="J293" i="4"/>
  <c r="N257" i="4"/>
  <c r="J259" i="4"/>
  <c r="N256" i="4"/>
  <c r="J211" i="4"/>
  <c r="N255" i="4"/>
  <c r="J221" i="4"/>
  <c r="N254" i="4"/>
  <c r="J522" i="4"/>
  <c r="N253" i="4"/>
  <c r="J360" i="4"/>
  <c r="N252" i="4"/>
  <c r="J239" i="4"/>
  <c r="N251" i="4"/>
  <c r="J507" i="4"/>
  <c r="N250" i="4"/>
  <c r="J78" i="4"/>
  <c r="N249" i="4"/>
  <c r="J28" i="4"/>
  <c r="N248" i="4"/>
  <c r="J203" i="4"/>
  <c r="N247" i="4"/>
  <c r="J552" i="4"/>
  <c r="N246" i="4"/>
  <c r="J435" i="4"/>
  <c r="N245" i="4"/>
  <c r="J53" i="4"/>
  <c r="N244" i="4"/>
  <c r="J266" i="4"/>
  <c r="N243" i="4"/>
  <c r="J165" i="4"/>
  <c r="N242" i="4"/>
  <c r="J64" i="4"/>
  <c r="N241" i="4"/>
  <c r="J317" i="4"/>
  <c r="N240" i="4"/>
  <c r="J253" i="4"/>
  <c r="N239" i="4"/>
  <c r="J257" i="4"/>
  <c r="N238" i="4"/>
  <c r="J93" i="4"/>
  <c r="N237" i="4"/>
  <c r="J465" i="4"/>
  <c r="N236" i="4"/>
  <c r="J434" i="4"/>
  <c r="N235" i="4"/>
  <c r="J384" i="4"/>
  <c r="N234" i="4"/>
  <c r="J349" i="4"/>
  <c r="N233" i="4"/>
  <c r="J338" i="4"/>
  <c r="N232" i="4"/>
  <c r="J202" i="4"/>
  <c r="N231" i="4"/>
  <c r="J542" i="4"/>
  <c r="N230" i="4"/>
  <c r="J337" i="4"/>
  <c r="N229" i="4"/>
  <c r="J190" i="4"/>
  <c r="N228" i="4"/>
  <c r="J14" i="4"/>
  <c r="N227" i="4"/>
  <c r="J320" i="4"/>
  <c r="N226" i="4"/>
  <c r="J521" i="4"/>
  <c r="N225" i="4"/>
  <c r="J39" i="4"/>
  <c r="N224" i="4"/>
  <c r="J46" i="4"/>
  <c r="N223" i="4"/>
  <c r="J137" i="4"/>
  <c r="N222" i="4"/>
  <c r="J358" i="4"/>
  <c r="N221" i="4"/>
  <c r="J339" i="4"/>
  <c r="N220" i="4"/>
  <c r="J279" i="4"/>
  <c r="N219" i="4"/>
  <c r="J258" i="4"/>
  <c r="N218" i="4"/>
  <c r="J135" i="4"/>
  <c r="N217" i="4"/>
  <c r="J125" i="4"/>
  <c r="N216" i="4"/>
  <c r="J77" i="4"/>
  <c r="N215" i="4"/>
  <c r="J506" i="4"/>
  <c r="N214" i="4"/>
  <c r="J368" i="4"/>
  <c r="N213" i="4"/>
  <c r="J557" i="4"/>
  <c r="N212" i="4"/>
  <c r="J467" i="4"/>
  <c r="N211" i="4"/>
  <c r="J361" i="4"/>
  <c r="N210" i="4"/>
  <c r="J225" i="4"/>
  <c r="N209" i="4"/>
  <c r="J114" i="4"/>
  <c r="N208" i="4"/>
  <c r="J45" i="4"/>
  <c r="N207" i="4"/>
  <c r="J177" i="4"/>
  <c r="N206" i="4"/>
  <c r="J551" i="4"/>
  <c r="N205" i="4"/>
  <c r="J455" i="4"/>
  <c r="N204" i="4"/>
  <c r="J408" i="4"/>
  <c r="N203" i="4"/>
  <c r="J298" i="4"/>
  <c r="N202" i="4"/>
  <c r="J454" i="4"/>
  <c r="N201" i="4"/>
  <c r="J383" i="4"/>
  <c r="N200" i="4"/>
  <c r="J40" i="4"/>
  <c r="N199" i="4"/>
  <c r="J407" i="4"/>
  <c r="N198" i="4"/>
  <c r="J406" i="4"/>
  <c r="N197" i="4"/>
  <c r="J196" i="4"/>
  <c r="N196" i="4"/>
  <c r="J198" i="4"/>
  <c r="N195" i="4"/>
  <c r="J444" i="4"/>
  <c r="N194" i="4"/>
  <c r="J531" i="4"/>
  <c r="N193" i="4"/>
  <c r="J499" i="4"/>
  <c r="N192" i="4"/>
  <c r="J473" i="4"/>
  <c r="N191" i="4"/>
  <c r="J172" i="4"/>
  <c r="N190" i="4"/>
  <c r="J141" i="4"/>
  <c r="N189" i="4"/>
  <c r="J224" i="4"/>
  <c r="N188" i="4"/>
  <c r="J328" i="4"/>
  <c r="N187" i="4"/>
  <c r="J278" i="4"/>
  <c r="N186" i="4"/>
  <c r="J76" i="4"/>
  <c r="N185" i="4"/>
  <c r="J313" i="4"/>
  <c r="N184" i="4"/>
  <c r="J131" i="4"/>
  <c r="N183" i="4"/>
  <c r="J527" i="4"/>
  <c r="N182" i="4"/>
  <c r="J32" i="4"/>
  <c r="N181" i="4"/>
  <c r="J180" i="4"/>
  <c r="N180" i="4"/>
  <c r="J515" i="4"/>
  <c r="N179" i="4"/>
  <c r="J453" i="4"/>
  <c r="N178" i="4"/>
  <c r="J138" i="4"/>
  <c r="N177" i="4"/>
  <c r="J99" i="4"/>
  <c r="N176" i="4"/>
  <c r="J357" i="4"/>
  <c r="N175" i="4"/>
  <c r="J493" i="4"/>
  <c r="N174" i="4"/>
  <c r="J364" i="4"/>
  <c r="N173" i="4"/>
  <c r="J60" i="4"/>
  <c r="N172" i="4"/>
  <c r="J405" i="4"/>
  <c r="N171" i="4"/>
  <c r="J243" i="4"/>
  <c r="N170" i="4"/>
  <c r="J113" i="4"/>
  <c r="N169" i="4"/>
  <c r="J70" i="4"/>
  <c r="N168" i="4"/>
  <c r="J461" i="4"/>
  <c r="N167" i="4"/>
  <c r="J95" i="4"/>
  <c r="N166" i="4"/>
  <c r="J63" i="4"/>
  <c r="N165" i="4"/>
  <c r="J166" i="4"/>
  <c r="N164" i="4"/>
  <c r="J505" i="4"/>
  <c r="N163" i="4"/>
  <c r="J504" i="4"/>
  <c r="N162" i="4"/>
  <c r="J13" i="4"/>
  <c r="N161" i="4"/>
  <c r="J404" i="4"/>
  <c r="N160" i="4"/>
  <c r="J403" i="4"/>
  <c r="N159" i="4"/>
  <c r="J415" i="4"/>
  <c r="N158" i="4"/>
  <c r="J112" i="4"/>
  <c r="N157" i="4"/>
  <c r="J478" i="4"/>
  <c r="N156" i="4"/>
  <c r="J420" i="4"/>
  <c r="N155" i="4"/>
  <c r="J382" i="4"/>
  <c r="N154" i="4"/>
  <c r="J242" i="4"/>
  <c r="N153" i="4"/>
  <c r="J223" i="4"/>
  <c r="N152" i="4"/>
  <c r="J173" i="4"/>
  <c r="N151" i="4"/>
  <c r="J146" i="4"/>
  <c r="N150" i="4"/>
  <c r="J119" i="4"/>
  <c r="N149" i="4"/>
  <c r="J4" i="4"/>
  <c r="N148" i="4"/>
  <c r="J474" i="4"/>
  <c r="N147" i="4"/>
  <c r="J550" i="4"/>
  <c r="N146" i="4"/>
  <c r="J323" i="4"/>
  <c r="N145" i="4"/>
  <c r="J448" i="4"/>
  <c r="N144" i="4"/>
  <c r="J92" i="4"/>
  <c r="N143" i="4"/>
  <c r="J248" i="4"/>
  <c r="N142" i="4"/>
  <c r="J189" i="4"/>
  <c r="N141" i="4"/>
  <c r="J57" i="4"/>
  <c r="N140" i="4"/>
  <c r="J38" i="4"/>
  <c r="N139" i="4"/>
  <c r="J247" i="4"/>
  <c r="N138" i="4"/>
  <c r="J433" i="4"/>
  <c r="N137" i="4"/>
  <c r="J144" i="4"/>
  <c r="N136" i="4"/>
  <c r="J88" i="4"/>
  <c r="N135" i="4"/>
  <c r="J548" i="4"/>
  <c r="N134" i="4"/>
  <c r="J487" i="4"/>
  <c r="N133" i="4"/>
  <c r="J432" i="4"/>
  <c r="N132" i="4"/>
  <c r="J431" i="4"/>
  <c r="N131" i="4"/>
  <c r="J153" i="4"/>
  <c r="N130" i="4"/>
  <c r="J143" i="4"/>
  <c r="N129" i="4"/>
  <c r="J130" i="4"/>
  <c r="N128" i="4"/>
  <c r="J75" i="4"/>
  <c r="N127" i="4"/>
  <c r="J498" i="4"/>
  <c r="N126" i="4"/>
  <c r="J31" i="4"/>
  <c r="N125" i="4"/>
  <c r="J74" i="4"/>
  <c r="N124" i="4"/>
  <c r="J375" i="4"/>
  <c r="N123" i="4"/>
  <c r="J315" i="4"/>
  <c r="N122" i="4"/>
  <c r="J108" i="4"/>
  <c r="N121" i="4"/>
  <c r="J492" i="4"/>
  <c r="N120" i="4"/>
  <c r="J430" i="4"/>
  <c r="N119" i="4"/>
  <c r="J116" i="4"/>
  <c r="N118" i="4"/>
  <c r="J308" i="4"/>
  <c r="N117" i="4"/>
  <c r="J503" i="4"/>
  <c r="N116" i="4"/>
  <c r="J475" i="4"/>
  <c r="N115" i="4"/>
  <c r="J372" i="4"/>
  <c r="N114" i="4"/>
  <c r="J307" i="4"/>
  <c r="N113" i="4"/>
  <c r="J265" i="4"/>
  <c r="N112" i="4"/>
  <c r="J222" i="4"/>
  <c r="N111" i="4"/>
  <c r="J111" i="4"/>
  <c r="N110" i="4"/>
  <c r="J502" i="4"/>
  <c r="N109" i="4"/>
  <c r="J327" i="4"/>
  <c r="N108" i="4"/>
  <c r="J149" i="4"/>
  <c r="N107" i="4"/>
  <c r="J26" i="4"/>
  <c r="N106" i="4"/>
  <c r="J530" i="4"/>
  <c r="N105" i="4"/>
  <c r="J371" i="4"/>
  <c r="N104" i="4"/>
  <c r="J354" i="4"/>
  <c r="N103" i="4"/>
  <c r="J312" i="4"/>
  <c r="N102" i="4"/>
  <c r="J23" i="4"/>
  <c r="N101" i="4"/>
  <c r="J402" i="4"/>
  <c r="N100" i="4"/>
  <c r="J36" i="4"/>
  <c r="N99" i="4"/>
  <c r="J477" i="4"/>
  <c r="N98" i="4"/>
  <c r="J470" i="4"/>
  <c r="N97" i="4"/>
  <c r="J447" i="4"/>
  <c r="N96" i="4"/>
  <c r="J123" i="4"/>
  <c r="N95" i="4"/>
  <c r="J381" i="4"/>
  <c r="N94" i="4"/>
  <c r="J306" i="4"/>
  <c r="N93" i="4"/>
  <c r="J175" i="4"/>
  <c r="N92" i="4"/>
  <c r="J164" i="4"/>
  <c r="N91" i="4"/>
  <c r="J214" i="4"/>
  <c r="N90" i="4"/>
  <c r="J48" i="4"/>
  <c r="N89" i="4"/>
  <c r="J336" i="4"/>
  <c r="N88" i="4"/>
  <c r="J277" i="4"/>
  <c r="K88" i="4" s="1"/>
  <c r="N87" i="4"/>
  <c r="J263" i="4"/>
  <c r="N86" i="4"/>
  <c r="J118" i="4"/>
  <c r="N85" i="4"/>
  <c r="J107" i="4"/>
  <c r="N84" i="4"/>
  <c r="J9" i="4"/>
  <c r="N83" i="4"/>
  <c r="J545" i="4"/>
  <c r="N82" i="4"/>
  <c r="J380" i="4"/>
  <c r="N81" i="4"/>
  <c r="J452" i="4"/>
  <c r="N80" i="4"/>
  <c r="J445" i="4"/>
  <c r="N79" i="4"/>
  <c r="J379" i="4"/>
  <c r="N78" i="4"/>
  <c r="J378" i="4"/>
  <c r="N77" i="4"/>
  <c r="J377" i="4"/>
  <c r="N76" i="4"/>
  <c r="J270" i="4"/>
  <c r="N75" i="4"/>
  <c r="J115" i="4"/>
  <c r="N74" i="4"/>
  <c r="J296" i="4"/>
  <c r="N73" i="4"/>
  <c r="J179" i="4"/>
  <c r="N72" i="4"/>
  <c r="J210" i="4"/>
  <c r="N71" i="4"/>
  <c r="J62" i="4"/>
  <c r="N70" i="4"/>
  <c r="J526" i="4"/>
  <c r="N69" i="4"/>
  <c r="J429" i="4"/>
  <c r="N68" i="4"/>
  <c r="J348" i="4"/>
  <c r="N67" i="4"/>
  <c r="J269" i="4"/>
  <c r="N66" i="4"/>
  <c r="J159" i="4"/>
  <c r="N65" i="4"/>
  <c r="J282" i="4"/>
  <c r="N64" i="4"/>
  <c r="J514" i="4"/>
  <c r="N63" i="4"/>
  <c r="J290" i="4"/>
  <c r="N62" i="4"/>
  <c r="J102" i="4"/>
  <c r="N61" i="4"/>
  <c r="J19" i="4"/>
  <c r="N60" i="4"/>
  <c r="J18" i="4"/>
  <c r="N59" i="4"/>
  <c r="J482" i="4"/>
  <c r="N58" i="4"/>
  <c r="J353" i="4"/>
  <c r="N57" i="4"/>
  <c r="J98" i="4"/>
  <c r="N56" i="4"/>
  <c r="J201" i="4"/>
  <c r="N55" i="4"/>
  <c r="J44" i="4"/>
  <c r="N54" i="4"/>
  <c r="J200" i="4"/>
  <c r="N53" i="4"/>
  <c r="J401" i="4"/>
  <c r="N52" i="4"/>
  <c r="J400" i="4"/>
  <c r="N51" i="4"/>
  <c r="J539" i="4"/>
  <c r="N50" i="4"/>
  <c r="J285" i="4"/>
  <c r="N49" i="4"/>
  <c r="J73" i="4"/>
  <c r="N48" i="4"/>
  <c r="J501" i="4"/>
  <c r="N47" i="4"/>
  <c r="J289" i="4"/>
  <c r="N46" i="4"/>
  <c r="J25" i="4"/>
  <c r="N45" i="4"/>
  <c r="J5" i="4"/>
  <c r="N44" i="4"/>
  <c r="J547" i="4"/>
  <c r="N43" i="4"/>
  <c r="J500" i="4"/>
  <c r="N42" i="4"/>
  <c r="J347" i="4"/>
  <c r="N41" i="4"/>
  <c r="J302" i="4"/>
  <c r="N40" i="4"/>
  <c r="J297" i="4"/>
  <c r="N39" i="4"/>
  <c r="J264" i="4"/>
  <c r="N38" i="4"/>
  <c r="J158" i="4"/>
  <c r="N37" i="4"/>
  <c r="J132" i="4"/>
  <c r="N36" i="4"/>
  <c r="J21" i="4"/>
  <c r="N35" i="4"/>
  <c r="J3" i="4"/>
  <c r="N34" i="4"/>
  <c r="J7" i="4"/>
  <c r="N33" i="4"/>
  <c r="J365" i="4"/>
  <c r="N32" i="4"/>
  <c r="J322" i="4"/>
  <c r="N31" i="4"/>
  <c r="J481" i="4"/>
  <c r="N30" i="4"/>
  <c r="J281" i="4"/>
  <c r="N29" i="4"/>
  <c r="J124" i="4"/>
  <c r="N28" i="4"/>
  <c r="J30" i="4"/>
  <c r="N27" i="4"/>
  <c r="J12" i="4"/>
  <c r="N26" i="4"/>
  <c r="J35" i="4"/>
  <c r="N25" i="4"/>
  <c r="J512" i="4"/>
  <c r="N24" i="4"/>
  <c r="J288" i="4"/>
  <c r="N23" i="4"/>
  <c r="J188" i="4"/>
  <c r="N22" i="4"/>
  <c r="J346" i="4"/>
  <c r="N21" i="4"/>
  <c r="J376" i="4"/>
  <c r="N20" i="4"/>
  <c r="J129" i="4"/>
  <c r="N19" i="4"/>
  <c r="J394" i="4"/>
  <c r="N18" i="4"/>
  <c r="J261" i="4"/>
  <c r="N17" i="4"/>
  <c r="J251" i="4"/>
  <c r="N16" i="4"/>
  <c r="J399" i="4"/>
  <c r="N15" i="4"/>
  <c r="J345" i="4"/>
  <c r="N14" i="4"/>
  <c r="J241" i="4"/>
  <c r="N13" i="4"/>
  <c r="J152" i="4"/>
  <c r="N12" i="4"/>
  <c r="J128" i="4"/>
  <c r="N11" i="4"/>
  <c r="J117" i="4"/>
  <c r="N10" i="4"/>
  <c r="J94" i="4"/>
  <c r="N9" i="4"/>
  <c r="J513" i="4"/>
  <c r="N8" i="4"/>
  <c r="J171" i="4"/>
  <c r="N7" i="4"/>
  <c r="J311" i="4"/>
  <c r="N6" i="4"/>
  <c r="J451" i="4"/>
  <c r="D4" i="25"/>
  <c r="E4" i="25"/>
  <c r="F4" i="25"/>
  <c r="I4" i="25"/>
  <c r="J4" i="25"/>
  <c r="D4" i="23"/>
  <c r="E4" i="23"/>
  <c r="F4" i="23"/>
  <c r="I4" i="23"/>
  <c r="J4" i="23"/>
  <c r="D4" i="22"/>
  <c r="E4" i="22"/>
  <c r="F4" i="22"/>
  <c r="I4" i="22"/>
  <c r="J4" i="22"/>
  <c r="D4" i="26"/>
  <c r="E4" i="26"/>
  <c r="F4" i="26"/>
  <c r="I4" i="26"/>
  <c r="J4" i="26"/>
  <c r="D4" i="27"/>
  <c r="E4" i="27"/>
  <c r="F4" i="27"/>
  <c r="I4" i="27"/>
  <c r="J4" i="27"/>
  <c r="D4" i="28"/>
  <c r="E4" i="28"/>
  <c r="F4" i="28"/>
  <c r="I4" i="28"/>
  <c r="J4" i="28"/>
  <c r="N3" i="17"/>
  <c r="Q3" i="17" s="1"/>
  <c r="N4" i="17"/>
  <c r="Q4" i="17" s="1"/>
  <c r="O5" i="17"/>
  <c r="R5" i="17" s="1"/>
  <c r="N7" i="17"/>
  <c r="Q7" i="17" s="1"/>
  <c r="N8" i="17"/>
  <c r="Q8" i="17" s="1"/>
  <c r="O9" i="17"/>
  <c r="R9" i="17" s="1"/>
  <c r="N11" i="17"/>
  <c r="Q11" i="17" s="1"/>
  <c r="N12" i="17"/>
  <c r="Q12" i="17" s="1"/>
  <c r="O13" i="17"/>
  <c r="R13" i="17" s="1"/>
  <c r="N15" i="17"/>
  <c r="Q15" i="17" s="1"/>
  <c r="N16" i="17"/>
  <c r="Q16" i="17" s="1"/>
  <c r="P17" i="17"/>
  <c r="S17" i="17" s="1"/>
  <c r="O19" i="17"/>
  <c r="R19" i="17" s="1"/>
  <c r="N20" i="17"/>
  <c r="Q20" i="17" s="1"/>
  <c r="O21" i="17"/>
  <c r="R21" i="17" s="1"/>
  <c r="O23" i="17"/>
  <c r="R23" i="17" s="1"/>
  <c r="N24" i="17"/>
  <c r="Q24" i="17" s="1"/>
  <c r="O25" i="17"/>
  <c r="R25" i="17" s="1"/>
  <c r="O26" i="17"/>
  <c r="R26" i="17" s="1"/>
  <c r="O27" i="17"/>
  <c r="R27" i="17" s="1"/>
  <c r="N28" i="17"/>
  <c r="Q28" i="17" s="1"/>
  <c r="N29" i="17"/>
  <c r="Q29" i="17" s="1"/>
  <c r="P30" i="17"/>
  <c r="S30" i="17" s="1"/>
  <c r="O31" i="17"/>
  <c r="R31" i="17" s="1"/>
  <c r="U31" i="17" s="1"/>
  <c r="N32" i="17"/>
  <c r="Q32" i="17" s="1"/>
  <c r="P33" i="17"/>
  <c r="S33" i="17" s="1"/>
  <c r="P34" i="17"/>
  <c r="S34" i="17" s="1"/>
  <c r="N35" i="17"/>
  <c r="Q35" i="17" s="1"/>
  <c r="N36" i="17"/>
  <c r="Q36" i="17" s="1"/>
  <c r="P37" i="17"/>
  <c r="S37" i="17" s="1"/>
  <c r="P38" i="17"/>
  <c r="S38" i="17" s="1"/>
  <c r="N39" i="17"/>
  <c r="Q39" i="17" s="1"/>
  <c r="N40" i="17"/>
  <c r="Q40" i="17" s="1"/>
  <c r="P41" i="17"/>
  <c r="S41" i="17" s="1"/>
  <c r="P42" i="17"/>
  <c r="S42" i="17" s="1"/>
  <c r="N44" i="17"/>
  <c r="Q44" i="17" s="1"/>
  <c r="P45" i="17"/>
  <c r="S45" i="17" s="1"/>
  <c r="P46" i="17"/>
  <c r="S46" i="17" s="1"/>
  <c r="N47" i="17"/>
  <c r="Q47" i="17" s="1"/>
  <c r="N49" i="17"/>
  <c r="Q49" i="17" s="1"/>
  <c r="P50" i="17"/>
  <c r="S50" i="17" s="1"/>
  <c r="P52" i="17"/>
  <c r="S52" i="17" s="1"/>
  <c r="O53" i="17"/>
  <c r="R53" i="17" s="1"/>
  <c r="P54" i="17"/>
  <c r="S54" i="17" s="1"/>
  <c r="N56" i="17"/>
  <c r="Q56" i="17" s="1"/>
  <c r="O57" i="17"/>
  <c r="R57" i="17" s="1"/>
  <c r="P58" i="17"/>
  <c r="S58" i="17" s="1"/>
  <c r="N59" i="17"/>
  <c r="Q59" i="17" s="1"/>
  <c r="P60" i="17"/>
  <c r="S60" i="17" s="1"/>
  <c r="N60" i="17"/>
  <c r="Q60" i="17" s="1"/>
  <c r="N61" i="17"/>
  <c r="Q61" i="17" s="1"/>
  <c r="P62" i="17"/>
  <c r="S62" i="17" s="1"/>
  <c r="N63" i="17"/>
  <c r="Q63" i="17" s="1"/>
  <c r="P64" i="17"/>
  <c r="S64" i="17" s="1"/>
  <c r="P66" i="17"/>
  <c r="S66" i="17" s="1"/>
  <c r="N67" i="17"/>
  <c r="Q67" i="17" s="1"/>
  <c r="P68" i="17"/>
  <c r="S68" i="17" s="1"/>
  <c r="N69" i="17"/>
  <c r="Q69" i="17" s="1"/>
  <c r="N71" i="17"/>
  <c r="Q71" i="17" s="1"/>
  <c r="O72" i="17"/>
  <c r="R72" i="17" s="1"/>
  <c r="N73" i="17"/>
  <c r="Q73" i="17" s="1"/>
  <c r="O74" i="17"/>
  <c r="R74" i="17" s="1"/>
  <c r="P76" i="17"/>
  <c r="S76" i="17" s="1"/>
  <c r="P77" i="17"/>
  <c r="S77" i="17" s="1"/>
  <c r="O78" i="17"/>
  <c r="R78" i="17" s="1"/>
  <c r="N79" i="17"/>
  <c r="Q79" i="17" s="1"/>
  <c r="O80" i="17"/>
  <c r="R80" i="17" s="1"/>
  <c r="P81" i="17"/>
  <c r="S81" i="17" s="1"/>
  <c r="O82" i="17"/>
  <c r="R82" i="17" s="1"/>
  <c r="N83" i="17"/>
  <c r="Q83" i="17" s="1"/>
  <c r="N84" i="17"/>
  <c r="Q84" i="17" s="1"/>
  <c r="P85" i="17"/>
  <c r="S85" i="17" s="1"/>
  <c r="O86" i="17"/>
  <c r="R86" i="17" s="1"/>
  <c r="N87" i="17"/>
  <c r="Q87" i="17" s="1"/>
  <c r="O88" i="17"/>
  <c r="R88" i="17" s="1"/>
  <c r="P89" i="17"/>
  <c r="S89" i="17" s="1"/>
  <c r="N90" i="17"/>
  <c r="Q90" i="17" s="1"/>
  <c r="N91" i="17"/>
  <c r="Q91" i="17" s="1"/>
  <c r="N92" i="17"/>
  <c r="Q92" i="17" s="1"/>
  <c r="P93" i="17"/>
  <c r="S93" i="17" s="1"/>
  <c r="P94" i="17"/>
  <c r="S94" i="17" s="1"/>
  <c r="N95" i="17"/>
  <c r="Q95" i="17" s="1"/>
  <c r="N96" i="17"/>
  <c r="Q96" i="17" s="1"/>
  <c r="P97" i="17"/>
  <c r="S97" i="17" s="1"/>
  <c r="N98" i="17"/>
  <c r="Q98" i="17" s="1"/>
  <c r="N99" i="17"/>
  <c r="Q99" i="17" s="1"/>
  <c r="N100" i="17"/>
  <c r="Q100" i="17" s="1"/>
  <c r="P101" i="17"/>
  <c r="S101" i="17" s="1"/>
  <c r="P102" i="17"/>
  <c r="S102" i="17" s="1"/>
  <c r="N103" i="17"/>
  <c r="Q103" i="17" s="1"/>
  <c r="N104" i="17"/>
  <c r="Q104" i="17" s="1"/>
  <c r="P105" i="17"/>
  <c r="S105" i="17" s="1"/>
  <c r="N106" i="17"/>
  <c r="Q106" i="17" s="1"/>
  <c r="N107" i="17"/>
  <c r="Q107" i="17" s="1"/>
  <c r="N108" i="17"/>
  <c r="Q108" i="17" s="1"/>
  <c r="N109" i="17"/>
  <c r="Q109" i="17" s="1"/>
  <c r="N110" i="17"/>
  <c r="Q110" i="17" s="1"/>
  <c r="N112" i="17"/>
  <c r="Q112" i="17" s="1"/>
  <c r="N113" i="17"/>
  <c r="Q113" i="17" s="1"/>
  <c r="O114" i="17"/>
  <c r="R114" i="17" s="1"/>
  <c r="M4" i="10"/>
  <c r="M5" i="10"/>
  <c r="N5" i="10" s="1"/>
  <c r="Q5" i="10" s="1"/>
  <c r="M6" i="10"/>
  <c r="X6" i="10" s="1"/>
  <c r="A1" i="13"/>
  <c r="K3" i="13"/>
  <c r="L3" i="13"/>
  <c r="K4" i="13"/>
  <c r="L4" i="13"/>
  <c r="K4" i="15"/>
  <c r="M4" i="15"/>
  <c r="A1" i="5"/>
  <c r="K3" i="5"/>
  <c r="N3" i="5"/>
  <c r="K4" i="5"/>
  <c r="J197" i="4"/>
  <c r="M3" i="4"/>
  <c r="N3" i="4"/>
  <c r="J344" i="4"/>
  <c r="N4" i="4"/>
  <c r="J50" i="4"/>
  <c r="N5" i="4"/>
  <c r="J5" i="21"/>
  <c r="K5" i="21" s="1"/>
  <c r="Z5" i="21"/>
  <c r="AB5" i="21"/>
  <c r="AD5" i="21"/>
  <c r="AG5" i="21"/>
  <c r="AJ5" i="21"/>
  <c r="AK5" i="21"/>
  <c r="AN5" i="21"/>
  <c r="AR5" i="21" s="1"/>
  <c r="J6" i="21"/>
  <c r="N6" i="21" s="1"/>
  <c r="AA6" i="21"/>
  <c r="AN6" i="21"/>
  <c r="J7" i="21"/>
  <c r="K7" i="21" s="1"/>
  <c r="AN7" i="21"/>
  <c r="J8" i="21"/>
  <c r="N8" i="21" s="1"/>
  <c r="AN8" i="21"/>
  <c r="J9" i="21"/>
  <c r="O9" i="21" s="1"/>
  <c r="AN9" i="21"/>
  <c r="J10" i="21"/>
  <c r="AN10" i="21"/>
  <c r="J11" i="21"/>
  <c r="M11" i="21" s="1"/>
  <c r="AH11" i="21"/>
  <c r="AN11" i="21"/>
  <c r="J12" i="21"/>
  <c r="O12" i="21" s="1"/>
  <c r="AN12" i="21"/>
  <c r="J13" i="21"/>
  <c r="K13" i="21" s="1"/>
  <c r="AN13" i="21"/>
  <c r="AO13" i="21" s="1"/>
  <c r="J14" i="21"/>
  <c r="AN14" i="21"/>
  <c r="J15" i="21"/>
  <c r="K15" i="21" s="1"/>
  <c r="AN15" i="21"/>
  <c r="AP15" i="21" s="1"/>
  <c r="J16" i="21"/>
  <c r="N16" i="21" s="1"/>
  <c r="AN16" i="21"/>
  <c r="J17" i="21"/>
  <c r="AN17" i="21"/>
  <c r="J18" i="21"/>
  <c r="AN18" i="21"/>
  <c r="J19" i="21"/>
  <c r="O19" i="21" s="1"/>
  <c r="AN19" i="21"/>
  <c r="J20" i="21"/>
  <c r="O20" i="21" s="1"/>
  <c r="AB20" i="21"/>
  <c r="AJ20" i="21"/>
  <c r="AN20" i="21"/>
  <c r="J21" i="21"/>
  <c r="K21" i="21" s="1"/>
  <c r="AC21" i="21"/>
  <c r="AN21" i="21"/>
  <c r="AS21" i="21" s="1"/>
  <c r="J22" i="21"/>
  <c r="AN22" i="21"/>
  <c r="J23" i="21"/>
  <c r="AN23" i="21"/>
  <c r="J24" i="21"/>
  <c r="N24" i="21" s="1"/>
  <c r="AN24" i="21"/>
  <c r="J25" i="21"/>
  <c r="N25" i="21" s="1"/>
  <c r="AA25" i="21"/>
  <c r="AN25" i="21"/>
  <c r="J26" i="21"/>
  <c r="AN26" i="21"/>
  <c r="J27" i="21"/>
  <c r="O27" i="21" s="1"/>
  <c r="AN27" i="21"/>
  <c r="J28" i="21"/>
  <c r="O28" i="21" s="1"/>
  <c r="AN28" i="21"/>
  <c r="J29" i="21"/>
  <c r="AB29" i="21"/>
  <c r="AN29" i="21"/>
  <c r="J30" i="21"/>
  <c r="N30" i="21" s="1"/>
  <c r="AN30" i="21"/>
  <c r="J31" i="21"/>
  <c r="AA31" i="21"/>
  <c r="AN31" i="21"/>
  <c r="AS31" i="21" s="1"/>
  <c r="J32" i="21"/>
  <c r="AN32" i="21"/>
  <c r="J33" i="21"/>
  <c r="O33" i="21" s="1"/>
  <c r="AD33" i="21"/>
  <c r="AN33" i="21"/>
  <c r="J34" i="21"/>
  <c r="AN34" i="21"/>
  <c r="AO34" i="21" s="1"/>
  <c r="J35" i="21"/>
  <c r="AN35" i="21"/>
  <c r="J36" i="21"/>
  <c r="AN36" i="21"/>
  <c r="J37" i="21"/>
  <c r="AC37" i="21"/>
  <c r="AH37" i="21"/>
  <c r="AN37" i="21"/>
  <c r="AO37" i="21" s="1"/>
  <c r="J38" i="21"/>
  <c r="N38" i="21" s="1"/>
  <c r="AN38" i="21"/>
  <c r="J39" i="21"/>
  <c r="AN39" i="21"/>
  <c r="J40" i="21"/>
  <c r="L40" i="21" s="1"/>
  <c r="AA40" i="21"/>
  <c r="AN40" i="21"/>
  <c r="J41" i="21"/>
  <c r="AA41" i="21"/>
  <c r="AN41" i="21"/>
  <c r="J42" i="21"/>
  <c r="AN42" i="21"/>
  <c r="J43" i="21"/>
  <c r="AK43" i="21"/>
  <c r="AN43" i="21"/>
  <c r="AP43" i="21" s="1"/>
  <c r="J44" i="21"/>
  <c r="AN44" i="21"/>
  <c r="J45" i="21"/>
  <c r="K45" i="21" s="1"/>
  <c r="AD45" i="21"/>
  <c r="AI45" i="21"/>
  <c r="AN45" i="21"/>
  <c r="J46" i="21"/>
  <c r="M46" i="21" s="1"/>
  <c r="Z46" i="21"/>
  <c r="AN46" i="21"/>
  <c r="J47" i="21"/>
  <c r="AN47" i="21"/>
  <c r="J48" i="21"/>
  <c r="AD48" i="21"/>
  <c r="AN48" i="21"/>
  <c r="J49" i="21"/>
  <c r="N49" i="21" s="1"/>
  <c r="AN49" i="21"/>
  <c r="J50" i="21"/>
  <c r="AD50" i="21"/>
  <c r="AN50" i="21"/>
  <c r="J51" i="21"/>
  <c r="M51" i="21" s="1"/>
  <c r="AN51" i="21"/>
  <c r="J52" i="21"/>
  <c r="O52" i="21" s="1"/>
  <c r="AD52" i="21"/>
  <c r="AN52" i="21"/>
  <c r="AP52" i="21" s="1"/>
  <c r="J53" i="21"/>
  <c r="K53" i="21" s="1"/>
  <c r="AD53" i="21"/>
  <c r="AI53" i="21"/>
  <c r="AN53" i="21"/>
  <c r="J54" i="21"/>
  <c r="M54" i="21" s="1"/>
  <c r="AN54" i="21"/>
  <c r="J55" i="21"/>
  <c r="AN55" i="21"/>
  <c r="J56" i="21"/>
  <c r="L56" i="21" s="1"/>
  <c r="AN56" i="21"/>
  <c r="J57" i="21"/>
  <c r="O57" i="21" s="1"/>
  <c r="AN57" i="21"/>
  <c r="J58" i="21"/>
  <c r="AC58" i="21"/>
  <c r="AN58" i="21"/>
  <c r="J59" i="21"/>
  <c r="M59" i="21" s="1"/>
  <c r="Z59" i="21"/>
  <c r="AB59" i="21"/>
  <c r="AD59" i="21"/>
  <c r="AJ59" i="21"/>
  <c r="AN59" i="21"/>
  <c r="AR59" i="21" s="1"/>
  <c r="J60" i="21"/>
  <c r="AJ60" i="21"/>
  <c r="AN60" i="21"/>
  <c r="J61" i="21"/>
  <c r="K61" i="21" s="1"/>
  <c r="AD61" i="21"/>
  <c r="AK61" i="21"/>
  <c r="AN61" i="21"/>
  <c r="AP61" i="21" s="1"/>
  <c r="J62" i="21"/>
  <c r="AN62" i="21"/>
  <c r="J63" i="21"/>
  <c r="AN63" i="21"/>
  <c r="J64" i="21"/>
  <c r="L64" i="21" s="1"/>
  <c r="AA64" i="21"/>
  <c r="AN64" i="21"/>
  <c r="J65" i="21"/>
  <c r="Z65" i="21"/>
  <c r="AD65" i="21"/>
  <c r="AN65" i="21"/>
  <c r="J66" i="21"/>
  <c r="AN66" i="21"/>
  <c r="J67" i="21"/>
  <c r="AK67" i="21"/>
  <c r="H67" i="21" s="1"/>
  <c r="AB67" i="21"/>
  <c r="AN67" i="21"/>
  <c r="J68" i="21"/>
  <c r="O68" i="21" s="1"/>
  <c r="AN68" i="21"/>
  <c r="J69" i="21"/>
  <c r="AH69" i="21"/>
  <c r="AN69" i="21"/>
  <c r="J70" i="21"/>
  <c r="N70" i="21" s="1"/>
  <c r="AN70" i="21"/>
  <c r="J71" i="21"/>
  <c r="AN71" i="21"/>
  <c r="J72" i="21"/>
  <c r="L72" i="21" s="1"/>
  <c r="AN72" i="21"/>
  <c r="J73" i="21"/>
  <c r="AA73" i="21"/>
  <c r="AD73" i="21"/>
  <c r="AH73" i="21"/>
  <c r="AN73" i="21"/>
  <c r="J74" i="21"/>
  <c r="AN74" i="21"/>
  <c r="J75" i="21"/>
  <c r="AB75" i="21"/>
  <c r="AN75" i="21"/>
  <c r="J76" i="21"/>
  <c r="AJ76" i="21"/>
  <c r="AN76" i="21"/>
  <c r="AO76" i="21" s="1"/>
  <c r="J77" i="21"/>
  <c r="K77" i="21" s="1"/>
  <c r="AH77" i="21"/>
  <c r="AN77" i="21"/>
  <c r="J78" i="21"/>
  <c r="N78" i="21" s="1"/>
  <c r="AN78" i="21"/>
  <c r="J79" i="21"/>
  <c r="AN79" i="21"/>
  <c r="J80" i="21"/>
  <c r="AA80" i="21"/>
  <c r="AN80" i="21"/>
  <c r="J81" i="21"/>
  <c r="Z81" i="21"/>
  <c r="AN81" i="21"/>
  <c r="J82" i="21"/>
  <c r="AI82" i="21"/>
  <c r="AN82" i="21"/>
  <c r="J83" i="21"/>
  <c r="M83" i="21" s="1"/>
  <c r="AN83" i="21"/>
  <c r="J84" i="21"/>
  <c r="O84" i="21" s="1"/>
  <c r="AN84" i="21"/>
  <c r="J85" i="21"/>
  <c r="K85" i="21" s="1"/>
  <c r="AJ85" i="21"/>
  <c r="AN85" i="21"/>
  <c r="J86" i="21"/>
  <c r="AN86" i="21"/>
  <c r="J87" i="21"/>
  <c r="AN87" i="21"/>
  <c r="J88" i="21"/>
  <c r="K88" i="21" s="1"/>
  <c r="AN88" i="21"/>
  <c r="J89" i="21"/>
  <c r="O89" i="21" s="1"/>
  <c r="AN89" i="21"/>
  <c r="J90" i="21"/>
  <c r="AA90" i="21"/>
  <c r="AN90" i="21"/>
  <c r="J91" i="21"/>
  <c r="M91" i="21" s="1"/>
  <c r="AB91" i="21"/>
  <c r="AN91" i="21"/>
  <c r="J92" i="21"/>
  <c r="AK92" i="21"/>
  <c r="AN92" i="21"/>
  <c r="J93" i="21"/>
  <c r="K93" i="21" s="1"/>
  <c r="AN93" i="21"/>
  <c r="J94" i="21"/>
  <c r="M94" i="21" s="1"/>
  <c r="AN94" i="21"/>
  <c r="J95" i="21"/>
  <c r="AN95" i="21"/>
  <c r="J96" i="21"/>
  <c r="L96" i="21" s="1"/>
  <c r="AN96" i="21"/>
  <c r="J97" i="21"/>
  <c r="O97" i="21" s="1"/>
  <c r="AA97" i="21"/>
  <c r="AN97" i="21"/>
  <c r="J98" i="21"/>
  <c r="AH98" i="21"/>
  <c r="AN98" i="21"/>
  <c r="J99" i="21"/>
  <c r="AB99" i="21"/>
  <c r="AN99" i="21"/>
  <c r="J100" i="21"/>
  <c r="AK100" i="21"/>
  <c r="AN100" i="21"/>
  <c r="J101" i="21"/>
  <c r="AJ101" i="21"/>
  <c r="AN101" i="21"/>
  <c r="J102" i="21"/>
  <c r="N102" i="21" s="1"/>
  <c r="AN102" i="21"/>
  <c r="J103" i="21"/>
  <c r="AN103" i="21"/>
  <c r="J104" i="21"/>
  <c r="K104" i="21" s="1"/>
  <c r="AN104" i="21"/>
  <c r="J105" i="21"/>
  <c r="O105" i="21" s="1"/>
  <c r="AN105" i="21"/>
  <c r="J106" i="21"/>
  <c r="Z106" i="21"/>
  <c r="AN106" i="21"/>
  <c r="J107" i="21"/>
  <c r="Z107" i="21"/>
  <c r="AB107" i="21"/>
  <c r="AD107" i="21"/>
  <c r="AH107" i="21"/>
  <c r="AJ107" i="21"/>
  <c r="AN107" i="21"/>
  <c r="AP107" i="21" s="1"/>
  <c r="J108" i="21"/>
  <c r="Z108" i="21"/>
  <c r="AN108" i="21"/>
  <c r="J109" i="21"/>
  <c r="AN109" i="21"/>
  <c r="J110" i="21"/>
  <c r="N110" i="21" s="1"/>
  <c r="AN110" i="21"/>
  <c r="J111" i="21"/>
  <c r="AN111" i="21"/>
  <c r="J112" i="21"/>
  <c r="AN112" i="21"/>
  <c r="J113" i="21"/>
  <c r="AN113" i="21"/>
  <c r="J114" i="21"/>
  <c r="AN114" i="21"/>
  <c r="J115" i="21"/>
  <c r="M115" i="21" s="1"/>
  <c r="AN115" i="21"/>
  <c r="J116" i="21"/>
  <c r="O116" i="21" s="1"/>
  <c r="AN116" i="21"/>
  <c r="J117" i="21"/>
  <c r="K117" i="21" s="1"/>
  <c r="AJ117" i="21"/>
  <c r="AN117" i="21"/>
  <c r="AO117" i="21" s="1"/>
  <c r="J118" i="21"/>
  <c r="N118" i="21" s="1"/>
  <c r="AN118" i="21"/>
  <c r="J119" i="21"/>
  <c r="AN119" i="21"/>
  <c r="J120" i="21"/>
  <c r="AN120" i="21"/>
  <c r="J121" i="21"/>
  <c r="O121" i="21" s="1"/>
  <c r="AA121" i="21"/>
  <c r="AN121" i="21"/>
  <c r="AS121" i="21" s="1"/>
  <c r="J122" i="21"/>
  <c r="Z122" i="21"/>
  <c r="AK122" i="21"/>
  <c r="H122" i="21" s="1"/>
  <c r="AN122" i="21"/>
  <c r="AO122" i="21" s="1"/>
  <c r="J123" i="21"/>
  <c r="M123" i="21" s="1"/>
  <c r="AN123" i="21"/>
  <c r="AO123" i="21" s="1"/>
  <c r="J124" i="21"/>
  <c r="AG124" i="21"/>
  <c r="AN124" i="21"/>
  <c r="J125" i="21"/>
  <c r="AN125" i="21"/>
  <c r="J126" i="21"/>
  <c r="M126" i="21" s="1"/>
  <c r="AN126" i="21"/>
  <c r="J127" i="21"/>
  <c r="AN127" i="21"/>
  <c r="J128" i="21"/>
  <c r="L128" i="21" s="1"/>
  <c r="AN128" i="21"/>
  <c r="J129" i="21"/>
  <c r="AN129" i="21"/>
  <c r="J130" i="21"/>
  <c r="Z130" i="21"/>
  <c r="AN130" i="21"/>
  <c r="J131" i="21"/>
  <c r="AJ131" i="21"/>
  <c r="AN131" i="21"/>
  <c r="J132" i="21"/>
  <c r="M132" i="21" s="1"/>
  <c r="AC132" i="21"/>
  <c r="AN132" i="21"/>
  <c r="J133" i="21"/>
  <c r="AH133" i="21"/>
  <c r="AN133" i="21"/>
  <c r="J134" i="21"/>
  <c r="AN134" i="21"/>
  <c r="J135" i="21"/>
  <c r="AN135" i="21"/>
  <c r="J136" i="21"/>
  <c r="AC136" i="21"/>
  <c r="AN136" i="21"/>
  <c r="AO136" i="21" s="1"/>
  <c r="J137" i="21"/>
  <c r="AN137" i="21"/>
  <c r="J138" i="21"/>
  <c r="AA138" i="21"/>
  <c r="AN138" i="21"/>
  <c r="AO138" i="21" s="1"/>
  <c r="J139" i="21"/>
  <c r="AN139" i="21"/>
  <c r="J140" i="21"/>
  <c r="M140" i="21" s="1"/>
  <c r="AB140" i="21"/>
  <c r="AC140" i="21"/>
  <c r="AD140" i="21"/>
  <c r="AI140" i="21"/>
  <c r="AJ140" i="21"/>
  <c r="AN140" i="21"/>
  <c r="AO140" i="21" s="1"/>
  <c r="J141" i="21"/>
  <c r="K141" i="21" s="1"/>
  <c r="AG141" i="21"/>
  <c r="AN141" i="21"/>
  <c r="J142" i="21"/>
  <c r="AN142" i="21"/>
  <c r="J143" i="21"/>
  <c r="AN143" i="21"/>
  <c r="J144" i="21"/>
  <c r="AH144" i="21"/>
  <c r="AN144" i="21"/>
  <c r="J145" i="21"/>
  <c r="L145" i="21" s="1"/>
  <c r="AN145" i="21"/>
  <c r="AS145" i="21" s="1"/>
  <c r="J146" i="21"/>
  <c r="AJ146" i="21"/>
  <c r="AN146" i="21"/>
  <c r="J147" i="21"/>
  <c r="Z147" i="21"/>
  <c r="AN147" i="21"/>
  <c r="AP147" i="21" s="1"/>
  <c r="J148" i="21"/>
  <c r="AG148" i="21"/>
  <c r="AN148" i="21"/>
  <c r="AO148" i="21" s="1"/>
  <c r="J149" i="21"/>
  <c r="AN149" i="21"/>
  <c r="J150" i="21"/>
  <c r="AN150" i="21"/>
  <c r="J151" i="21"/>
  <c r="AN151" i="21"/>
  <c r="J152" i="21"/>
  <c r="AN152" i="21"/>
  <c r="J153" i="21"/>
  <c r="O153" i="21" s="1"/>
  <c r="AB153" i="21"/>
  <c r="AN153" i="21"/>
  <c r="J154" i="21"/>
  <c r="AN154" i="21"/>
  <c r="J155" i="21"/>
  <c r="AN155" i="21"/>
  <c r="J156" i="21"/>
  <c r="AH156" i="21"/>
  <c r="AB156" i="21"/>
  <c r="AN156" i="21"/>
  <c r="J157" i="21"/>
  <c r="AB157" i="21"/>
  <c r="AH157" i="21"/>
  <c r="AN157" i="21"/>
  <c r="AP157" i="21" s="1"/>
  <c r="J158" i="21"/>
  <c r="AN158" i="21"/>
  <c r="J159" i="21"/>
  <c r="AN159" i="21"/>
  <c r="J160" i="21"/>
  <c r="AN160" i="21"/>
  <c r="J161" i="21"/>
  <c r="AN161" i="21"/>
  <c r="J162" i="21"/>
  <c r="M162" i="21" s="1"/>
  <c r="AJ162" i="21"/>
  <c r="AA162" i="21"/>
  <c r="AN162" i="21"/>
  <c r="J163" i="21"/>
  <c r="AN163" i="21"/>
  <c r="J164" i="21"/>
  <c r="AN164" i="21"/>
  <c r="AO164" i="21" s="1"/>
  <c r="J165" i="21"/>
  <c r="AN165" i="21"/>
  <c r="AQ165" i="21" s="1"/>
  <c r="J166" i="21"/>
  <c r="N166" i="21" s="1"/>
  <c r="AN166" i="21"/>
  <c r="J167" i="21"/>
  <c r="AN167" i="21"/>
  <c r="J168" i="21"/>
  <c r="AB168" i="21"/>
  <c r="AN168" i="21"/>
  <c r="J169" i="21"/>
  <c r="AN169" i="21"/>
  <c r="J170" i="21"/>
  <c r="O170" i="21" s="1"/>
  <c r="AJ170" i="21"/>
  <c r="AB170" i="21"/>
  <c r="AN170" i="21"/>
  <c r="J171" i="21"/>
  <c r="AN171" i="21"/>
  <c r="AP171" i="21" s="1"/>
  <c r="J172" i="21"/>
  <c r="AB172" i="21"/>
  <c r="AN172" i="21"/>
  <c r="J173" i="21"/>
  <c r="AA173" i="21"/>
  <c r="AK173" i="21"/>
  <c r="H173" i="21" s="1"/>
  <c r="AN173" i="21"/>
  <c r="J174" i="21"/>
  <c r="N174" i="21" s="1"/>
  <c r="AN174" i="21"/>
  <c r="J175" i="21"/>
  <c r="AN175" i="21"/>
  <c r="J176" i="21"/>
  <c r="AN176" i="21"/>
  <c r="J177" i="21"/>
  <c r="AN177" i="21"/>
  <c r="J178" i="21"/>
  <c r="Z178" i="21"/>
  <c r="AN178" i="21"/>
  <c r="J179" i="21"/>
  <c r="M179" i="21" s="1"/>
  <c r="AJ179" i="21"/>
  <c r="AN179" i="21"/>
  <c r="J180" i="21"/>
  <c r="AJ180" i="21"/>
  <c r="AN180" i="21"/>
  <c r="J181" i="21"/>
  <c r="AN181" i="21"/>
  <c r="J182" i="21"/>
  <c r="AN182" i="21"/>
  <c r="J183" i="21"/>
  <c r="AN183" i="21"/>
  <c r="J184" i="21"/>
  <c r="AN184" i="21"/>
  <c r="J185" i="21"/>
  <c r="O185" i="21" s="1"/>
  <c r="AN185" i="21"/>
  <c r="AS185" i="21" s="1"/>
  <c r="J186" i="21"/>
  <c r="AN186" i="21"/>
  <c r="J187" i="21"/>
  <c r="Z187" i="21"/>
  <c r="AJ187" i="21"/>
  <c r="AN187" i="21"/>
  <c r="J188" i="21"/>
  <c r="AG188" i="21"/>
  <c r="AN188" i="21"/>
  <c r="J189" i="21"/>
  <c r="AK189" i="21"/>
  <c r="AN189" i="21"/>
  <c r="J190" i="21"/>
  <c r="AN190" i="21"/>
  <c r="J191" i="21"/>
  <c r="AN191" i="21"/>
  <c r="J192" i="21"/>
  <c r="M192" i="21" s="1"/>
  <c r="AN192" i="21"/>
  <c r="J193" i="21"/>
  <c r="AN193" i="21"/>
  <c r="J194" i="21"/>
  <c r="AN194" i="21"/>
  <c r="J195" i="21"/>
  <c r="AH195" i="21"/>
  <c r="AN195" i="21"/>
  <c r="J196" i="21"/>
  <c r="AJ196" i="21"/>
  <c r="AN196" i="21"/>
  <c r="J197" i="21"/>
  <c r="AB197" i="21"/>
  <c r="AN197" i="21"/>
  <c r="J198" i="21"/>
  <c r="AN198" i="21"/>
  <c r="J199" i="21"/>
  <c r="AN199" i="21"/>
  <c r="J200" i="21"/>
  <c r="AN200" i="21"/>
  <c r="J201" i="21"/>
  <c r="AB201" i="21"/>
  <c r="AN201" i="21"/>
  <c r="J202" i="21"/>
  <c r="AN202" i="21"/>
  <c r="J203" i="21"/>
  <c r="AB203" i="21"/>
  <c r="AC203" i="21"/>
  <c r="AI203" i="21"/>
  <c r="AN203" i="21"/>
  <c r="J204" i="21"/>
  <c r="AN204" i="21"/>
  <c r="J205" i="21"/>
  <c r="AN205" i="21"/>
  <c r="J206" i="21"/>
  <c r="AN206" i="21"/>
  <c r="J207" i="21"/>
  <c r="AN207" i="21"/>
  <c r="J208" i="21"/>
  <c r="AN208" i="21"/>
  <c r="J209" i="21"/>
  <c r="AN209" i="21"/>
  <c r="J210" i="21"/>
  <c r="AI210" i="21"/>
  <c r="AN210" i="21"/>
  <c r="J211" i="21"/>
  <c r="AN211" i="21"/>
  <c r="J212" i="21"/>
  <c r="O212" i="21" s="1"/>
  <c r="AJ212" i="21"/>
  <c r="AN212" i="21"/>
  <c r="J213" i="21"/>
  <c r="AN213" i="21"/>
  <c r="J214" i="21"/>
  <c r="AN214" i="21"/>
  <c r="J215" i="21"/>
  <c r="AN215" i="21"/>
  <c r="J216" i="21"/>
  <c r="AA216" i="21"/>
  <c r="AC216" i="21"/>
  <c r="AG216" i="21"/>
  <c r="AH216" i="21"/>
  <c r="AN216" i="21"/>
  <c r="J217" i="21"/>
  <c r="AK217" i="21"/>
  <c r="H217" i="21" s="1"/>
  <c r="AN217" i="21"/>
  <c r="AO217" i="21" s="1"/>
  <c r="J218" i="21"/>
  <c r="AC218" i="21"/>
  <c r="AJ218" i="21"/>
  <c r="AN218" i="21"/>
  <c r="J219" i="21"/>
  <c r="AN219" i="21"/>
  <c r="AP219" i="21" s="1"/>
  <c r="J220" i="21"/>
  <c r="AC220" i="21"/>
  <c r="AB220" i="21"/>
  <c r="AK220" i="21"/>
  <c r="H220" i="21" s="1"/>
  <c r="AN220" i="21"/>
  <c r="AO220" i="21" s="1"/>
  <c r="J221" i="21"/>
  <c r="AN221" i="21"/>
  <c r="J222" i="21"/>
  <c r="AN222" i="21"/>
  <c r="J223" i="21"/>
  <c r="AN223" i="21"/>
  <c r="J224" i="21"/>
  <c r="N224" i="21" s="1"/>
  <c r="AH224" i="21"/>
  <c r="AN224" i="21"/>
  <c r="J225" i="21"/>
  <c r="N225" i="21" s="1"/>
  <c r="AN225" i="21"/>
  <c r="J226" i="21"/>
  <c r="AN226" i="21"/>
  <c r="AP226" i="21" s="1"/>
  <c r="J227" i="21"/>
  <c r="AN227" i="21"/>
  <c r="J228" i="21"/>
  <c r="AN228" i="21"/>
  <c r="J229" i="21"/>
  <c r="AB229" i="21"/>
  <c r="AG229" i="21"/>
  <c r="AH229" i="21"/>
  <c r="AK229" i="21"/>
  <c r="H229" i="21" s="1"/>
  <c r="AN229" i="21"/>
  <c r="AR229" i="21" s="1"/>
  <c r="J230" i="21"/>
  <c r="AN230" i="21"/>
  <c r="J231" i="21"/>
  <c r="AN231" i="21"/>
  <c r="J232" i="21"/>
  <c r="AN232" i="21"/>
  <c r="AR232" i="21" s="1"/>
  <c r="J233" i="21"/>
  <c r="Z233" i="21"/>
  <c r="AA233" i="21"/>
  <c r="AB233" i="21"/>
  <c r="AG233" i="21"/>
  <c r="AH233" i="21"/>
  <c r="AJ233" i="21"/>
  <c r="AN233" i="21"/>
  <c r="AO233" i="21" s="1"/>
  <c r="J234" i="21"/>
  <c r="AA234" i="21"/>
  <c r="AK234" i="21"/>
  <c r="H234" i="21" s="1"/>
  <c r="AN234" i="21"/>
  <c r="J235" i="21"/>
  <c r="AA235" i="21"/>
  <c r="AN235" i="21"/>
  <c r="AS235" i="21" s="1"/>
  <c r="J236" i="21"/>
  <c r="Z236" i="21"/>
  <c r="AN236" i="21"/>
  <c r="J237" i="21"/>
  <c r="M237" i="21" s="1"/>
  <c r="AB237" i="21"/>
  <c r="AN237" i="21"/>
  <c r="AO237" i="21" s="1"/>
  <c r="J238" i="21"/>
  <c r="AN238" i="21"/>
  <c r="J239" i="21"/>
  <c r="AN239" i="21"/>
  <c r="J240" i="21"/>
  <c r="AC240" i="21"/>
  <c r="Z240" i="21"/>
  <c r="AN240" i="21"/>
  <c r="AQ240" i="21" s="1"/>
  <c r="J241" i="21"/>
  <c r="AN241" i="21"/>
  <c r="J242" i="21"/>
  <c r="AN242" i="21"/>
  <c r="AO242" i="21" s="1"/>
  <c r="J243" i="21"/>
  <c r="AN243" i="21"/>
  <c r="J244" i="21"/>
  <c r="AN244" i="21"/>
  <c r="J245" i="21"/>
  <c r="AG245" i="21"/>
  <c r="AN245" i="21"/>
  <c r="J246" i="21"/>
  <c r="AN246" i="21"/>
  <c r="J247" i="21"/>
  <c r="AN247" i="21"/>
  <c r="J248" i="21"/>
  <c r="AH248" i="21"/>
  <c r="AN248" i="21"/>
  <c r="J249" i="21"/>
  <c r="AB249" i="21"/>
  <c r="AN249" i="21"/>
  <c r="J250" i="21"/>
  <c r="AA250" i="21"/>
  <c r="AN250" i="21"/>
  <c r="AO250" i="21" s="1"/>
  <c r="J251" i="21"/>
  <c r="AA251" i="21"/>
  <c r="AN251" i="21"/>
  <c r="J252" i="21"/>
  <c r="Z252" i="21"/>
  <c r="AN252" i="21"/>
  <c r="J253" i="21"/>
  <c r="AD253" i="21"/>
  <c r="AN253" i="21"/>
  <c r="AO253" i="21" s="1"/>
  <c r="J254" i="21"/>
  <c r="AN254" i="21"/>
  <c r="J255" i="21"/>
  <c r="AN255" i="21"/>
  <c r="J256" i="21"/>
  <c r="AC256" i="21"/>
  <c r="AI256" i="21"/>
  <c r="AN256" i="21"/>
  <c r="J257" i="21"/>
  <c r="AG257" i="21"/>
  <c r="AN257" i="21"/>
  <c r="J258" i="21"/>
  <c r="AN258" i="21"/>
  <c r="J259" i="21"/>
  <c r="AA259" i="21"/>
  <c r="AD259" i="21"/>
  <c r="AI259" i="21"/>
  <c r="AN259" i="21"/>
  <c r="J260" i="21"/>
  <c r="AN260" i="21"/>
  <c r="J261" i="21"/>
  <c r="AG261" i="21"/>
  <c r="AN261" i="21"/>
  <c r="AO261" i="21" s="1"/>
  <c r="J262" i="21"/>
  <c r="AN262" i="21"/>
  <c r="J263" i="21"/>
  <c r="AN263" i="21"/>
  <c r="J264" i="21"/>
  <c r="K264" i="21" s="1"/>
  <c r="AH264" i="21"/>
  <c r="AN264" i="21"/>
  <c r="J265" i="21"/>
  <c r="AG265" i="21"/>
  <c r="AN265" i="21"/>
  <c r="AO265" i="21" s="1"/>
  <c r="J266" i="21"/>
  <c r="AN266" i="21"/>
  <c r="J267" i="21"/>
  <c r="AI267" i="21"/>
  <c r="AN267" i="21"/>
  <c r="J268" i="21"/>
  <c r="AN268" i="21"/>
  <c r="J269" i="21"/>
  <c r="AN269" i="21"/>
  <c r="J270" i="21"/>
  <c r="AN270" i="21"/>
  <c r="J271" i="21"/>
  <c r="AN271" i="21"/>
  <c r="J272" i="21"/>
  <c r="AH272" i="21"/>
  <c r="Z272" i="21"/>
  <c r="AN272" i="21"/>
  <c r="J273" i="21"/>
  <c r="AB273" i="21"/>
  <c r="AN273" i="21"/>
  <c r="AO273" i="21" s="1"/>
  <c r="J274" i="21"/>
  <c r="AJ274" i="21"/>
  <c r="AN274" i="21"/>
  <c r="J275" i="21"/>
  <c r="AD275" i="21"/>
  <c r="AN275" i="21"/>
  <c r="J276" i="21"/>
  <c r="AA276" i="21"/>
  <c r="AN276" i="21"/>
  <c r="J277" i="21"/>
  <c r="AG277" i="21"/>
  <c r="AK277" i="21"/>
  <c r="H277" i="21" s="1"/>
  <c r="AN277" i="21"/>
  <c r="J278" i="21"/>
  <c r="AN278" i="21"/>
  <c r="J279" i="21"/>
  <c r="L279" i="21" s="1"/>
  <c r="AN279" i="21"/>
  <c r="J280" i="21"/>
  <c r="N280" i="21" s="1"/>
  <c r="AN280" i="21"/>
  <c r="J281" i="21"/>
  <c r="AN281" i="21"/>
  <c r="J282" i="21"/>
  <c r="AB282" i="21"/>
  <c r="AN282" i="21"/>
  <c r="J283" i="21"/>
  <c r="AN283" i="21"/>
  <c r="J284" i="21"/>
  <c r="AN284" i="21"/>
  <c r="J285" i="21"/>
  <c r="AN285" i="21"/>
  <c r="J286" i="21"/>
  <c r="AN286" i="21"/>
  <c r="J287" i="21"/>
  <c r="AN287" i="21"/>
  <c r="J288" i="21"/>
  <c r="AK288" i="21"/>
  <c r="H288" i="21" s="1"/>
  <c r="AN288" i="21"/>
  <c r="J289" i="21"/>
  <c r="AC289" i="21"/>
  <c r="AN289" i="21"/>
  <c r="AS289" i="21" s="1"/>
  <c r="J290" i="21"/>
  <c r="AN290" i="21"/>
  <c r="J291" i="21"/>
  <c r="AA291" i="21"/>
  <c r="AN291" i="21"/>
  <c r="AO291" i="21" s="1"/>
  <c r="J292" i="21"/>
  <c r="AN292" i="21"/>
  <c r="J293" i="21"/>
  <c r="AN293" i="21"/>
  <c r="AO293" i="21" s="1"/>
  <c r="J294" i="21"/>
  <c r="AN294" i="21"/>
  <c r="J295" i="21"/>
  <c r="AN295" i="21"/>
  <c r="J296" i="21"/>
  <c r="AN296" i="21"/>
  <c r="J297" i="21"/>
  <c r="AN297" i="21"/>
  <c r="J298" i="21"/>
  <c r="N298" i="21" s="1"/>
  <c r="AN298" i="21"/>
  <c r="J299" i="21"/>
  <c r="AA299" i="21"/>
  <c r="AN299" i="21"/>
  <c r="J300" i="21"/>
  <c r="AN300" i="21"/>
  <c r="AR300" i="21" s="1"/>
  <c r="J301" i="21"/>
  <c r="AN301" i="21"/>
  <c r="J302" i="21"/>
  <c r="AN302" i="21"/>
  <c r="J303" i="21"/>
  <c r="AN303" i="21"/>
  <c r="J304" i="21"/>
  <c r="AD304" i="21"/>
  <c r="AN304" i="21"/>
  <c r="J305" i="21"/>
  <c r="AN305" i="21"/>
  <c r="J306" i="21"/>
  <c r="AH306" i="21"/>
  <c r="AJ306" i="21"/>
  <c r="AN306" i="21"/>
  <c r="J307" i="21"/>
  <c r="AA307" i="21"/>
  <c r="AN307" i="21"/>
  <c r="J308" i="21"/>
  <c r="AD308" i="21"/>
  <c r="AN308" i="21"/>
  <c r="J309" i="21"/>
  <c r="AC309" i="21"/>
  <c r="AN309" i="21"/>
  <c r="J310" i="21"/>
  <c r="AN310" i="21"/>
  <c r="J311" i="21"/>
  <c r="AN311" i="21"/>
  <c r="J312" i="21"/>
  <c r="AG312" i="21"/>
  <c r="AN312" i="21"/>
  <c r="J313" i="21"/>
  <c r="AN313" i="21"/>
  <c r="J314" i="21"/>
  <c r="AN314" i="21"/>
  <c r="J315" i="21"/>
  <c r="AN315" i="21"/>
  <c r="AO315" i="21" s="1"/>
  <c r="J316" i="21"/>
  <c r="AN316" i="21"/>
  <c r="J317" i="21"/>
  <c r="AN317" i="21"/>
  <c r="AS317" i="21" s="1"/>
  <c r="J318" i="21"/>
  <c r="AN318" i="21"/>
  <c r="J319" i="21"/>
  <c r="AN319" i="21"/>
  <c r="J320" i="21"/>
  <c r="AN320" i="21"/>
  <c r="J321" i="21"/>
  <c r="AC321" i="21"/>
  <c r="AH321" i="21"/>
  <c r="AN321" i="21"/>
  <c r="AS321" i="21" s="1"/>
  <c r="J322" i="21"/>
  <c r="AN322" i="21"/>
  <c r="J323" i="21"/>
  <c r="AN323" i="21"/>
  <c r="J324" i="21"/>
  <c r="AD324" i="21"/>
  <c r="AN324" i="21"/>
  <c r="J325" i="21"/>
  <c r="AC325" i="21"/>
  <c r="AN325" i="21"/>
  <c r="J326" i="21"/>
  <c r="AN326" i="21"/>
  <c r="J327" i="21"/>
  <c r="AN327" i="21"/>
  <c r="J328" i="21"/>
  <c r="Z328" i="21"/>
  <c r="AD328" i="21"/>
  <c r="AG328" i="21"/>
  <c r="AK328" i="21"/>
  <c r="AN328" i="21"/>
  <c r="J329" i="21"/>
  <c r="AA329" i="21"/>
  <c r="AN329" i="21"/>
  <c r="J330" i="21"/>
  <c r="AB330" i="21"/>
  <c r="AC330" i="21"/>
  <c r="AN330" i="21"/>
  <c r="J331" i="21"/>
  <c r="AK331" i="21"/>
  <c r="AN331" i="21"/>
  <c r="J332" i="21"/>
  <c r="AD332" i="21"/>
  <c r="AN332" i="21"/>
  <c r="J333" i="21"/>
  <c r="AD333" i="21"/>
  <c r="AN333" i="21"/>
  <c r="AR333" i="21" s="1"/>
  <c r="J334" i="21"/>
  <c r="AN334" i="21"/>
  <c r="J335" i="21"/>
  <c r="AN335" i="21"/>
  <c r="J336" i="21"/>
  <c r="AD336" i="21"/>
  <c r="AN336" i="21"/>
  <c r="J337" i="21"/>
  <c r="AN337" i="21"/>
  <c r="J338" i="21"/>
  <c r="AG338" i="21"/>
  <c r="AN338" i="21"/>
  <c r="AP338" i="21" s="1"/>
  <c r="J339" i="21"/>
  <c r="AN339" i="21"/>
  <c r="J340" i="21"/>
  <c r="AH340" i="21"/>
  <c r="AN340" i="21"/>
  <c r="J341" i="21"/>
  <c r="Z341" i="21"/>
  <c r="AB341" i="21"/>
  <c r="AG341" i="21"/>
  <c r="AK341" i="21"/>
  <c r="H341" i="21" s="1"/>
  <c r="AN341" i="21"/>
  <c r="AR341" i="21" s="1"/>
  <c r="J342" i="21"/>
  <c r="AN342" i="21"/>
  <c r="J343" i="21"/>
  <c r="AN343" i="21"/>
  <c r="J344" i="21"/>
  <c r="Z344" i="21"/>
  <c r="AJ344" i="21"/>
  <c r="AN344" i="21"/>
  <c r="J345" i="21"/>
  <c r="AA345" i="21"/>
  <c r="AG345" i="21"/>
  <c r="AH345" i="21"/>
  <c r="AN345" i="21"/>
  <c r="AO345" i="21" s="1"/>
  <c r="J346" i="21"/>
  <c r="AJ346" i="21"/>
  <c r="AN346" i="21"/>
  <c r="J347" i="21"/>
  <c r="AN347" i="21"/>
  <c r="J348" i="21"/>
  <c r="AN348" i="21"/>
  <c r="J349" i="21"/>
  <c r="AN349" i="21"/>
  <c r="J350" i="21"/>
  <c r="AN350" i="21"/>
  <c r="J351" i="21"/>
  <c r="AN351" i="21"/>
  <c r="J352" i="21"/>
  <c r="AN352" i="21"/>
  <c r="J353" i="21"/>
  <c r="AA353" i="21"/>
  <c r="AD353" i="21"/>
  <c r="AK353" i="21"/>
  <c r="H353" i="21" s="1"/>
  <c r="AN353" i="21"/>
  <c r="AO353" i="21" s="1"/>
  <c r="J354" i="21"/>
  <c r="AN354" i="21"/>
  <c r="J355" i="21"/>
  <c r="AN355" i="21"/>
  <c r="J356" i="21"/>
  <c r="Z356" i="21"/>
  <c r="AN356" i="21"/>
  <c r="J357" i="21"/>
  <c r="AN357" i="21"/>
  <c r="J358" i="21"/>
  <c r="AN358" i="21"/>
  <c r="J359" i="21"/>
  <c r="AN359" i="21"/>
  <c r="J360" i="21"/>
  <c r="AN360" i="21"/>
  <c r="J361" i="21"/>
  <c r="AN361" i="21"/>
  <c r="J362" i="21"/>
  <c r="AN362" i="21"/>
  <c r="J363" i="21"/>
  <c r="AJ363" i="21"/>
  <c r="AN363" i="21"/>
  <c r="J364" i="21"/>
  <c r="AD364" i="21"/>
  <c r="AJ364" i="21"/>
  <c r="AN364" i="21"/>
  <c r="J365" i="21"/>
  <c r="AB365" i="21"/>
  <c r="AC365" i="21"/>
  <c r="AH365" i="21"/>
  <c r="AI365" i="21"/>
  <c r="AN365" i="21"/>
  <c r="AO365" i="21" s="1"/>
  <c r="J366" i="21"/>
  <c r="AN366" i="21"/>
  <c r="J367" i="21"/>
  <c r="AN367" i="21"/>
  <c r="J368" i="21"/>
  <c r="AN368" i="21"/>
  <c r="J369" i="21"/>
  <c r="AN369" i="21"/>
  <c r="J370" i="21"/>
  <c r="AN370" i="21"/>
  <c r="J371" i="21"/>
  <c r="AA371" i="21"/>
  <c r="AN371" i="21"/>
  <c r="AO371" i="21" s="1"/>
  <c r="J372" i="21"/>
  <c r="AN372" i="21"/>
  <c r="J373" i="21"/>
  <c r="Z373" i="21"/>
  <c r="AA373" i="21"/>
  <c r="AB373" i="21"/>
  <c r="AD373" i="21"/>
  <c r="AG373" i="21"/>
  <c r="AH373" i="21"/>
  <c r="AJ373" i="21"/>
  <c r="AK373" i="21"/>
  <c r="H373" i="21" s="1"/>
  <c r="AN373" i="21"/>
  <c r="AO373" i="21" s="1"/>
  <c r="J374" i="21"/>
  <c r="AN374" i="21"/>
  <c r="J375" i="21"/>
  <c r="AN375" i="21"/>
  <c r="J376" i="21"/>
  <c r="AH376" i="21"/>
  <c r="AN376" i="21"/>
  <c r="J377" i="21"/>
  <c r="AN377" i="21"/>
  <c r="J378" i="21"/>
  <c r="AA378" i="21"/>
  <c r="AG378" i="21"/>
  <c r="AJ378" i="21"/>
  <c r="AK378" i="21"/>
  <c r="AN378" i="21"/>
  <c r="J379" i="21"/>
  <c r="AN379" i="21"/>
  <c r="J380" i="21"/>
  <c r="Z380" i="21"/>
  <c r="AB380" i="21"/>
  <c r="AD380" i="21"/>
  <c r="AG380" i="21"/>
  <c r="AJ380" i="21"/>
  <c r="AK380" i="21"/>
  <c r="H380" i="21" s="1"/>
  <c r="AN380" i="21"/>
  <c r="J381" i="21"/>
  <c r="AA381" i="21"/>
  <c r="AB381" i="21"/>
  <c r="AC381" i="21"/>
  <c r="AG381" i="21"/>
  <c r="AH381" i="21"/>
  <c r="AJ381" i="21"/>
  <c r="AK381" i="21"/>
  <c r="H381" i="21" s="1"/>
  <c r="AN381" i="21"/>
  <c r="AS381" i="21" s="1"/>
  <c r="J382" i="21"/>
  <c r="AN382" i="21"/>
  <c r="J383" i="21"/>
  <c r="AN383" i="21"/>
  <c r="J384" i="21"/>
  <c r="AA384" i="21"/>
  <c r="AB384" i="21"/>
  <c r="AG384" i="21"/>
  <c r="AK384" i="21"/>
  <c r="H384" i="21" s="1"/>
  <c r="AN384" i="21"/>
  <c r="J385" i="21"/>
  <c r="AA385" i="21"/>
  <c r="AG385" i="21"/>
  <c r="AH385" i="21"/>
  <c r="AN385" i="21"/>
  <c r="AS385" i="21" s="1"/>
  <c r="J386" i="21"/>
  <c r="AN386" i="21"/>
  <c r="J387" i="21"/>
  <c r="AA387" i="21"/>
  <c r="AN387" i="21"/>
  <c r="AO387" i="21" s="1"/>
  <c r="J388" i="21"/>
  <c r="AB388" i="21"/>
  <c r="AN388" i="21"/>
  <c r="J389" i="21"/>
  <c r="AK389" i="21"/>
  <c r="AG389" i="21"/>
  <c r="AN389" i="21"/>
  <c r="J390" i="21"/>
  <c r="AN390" i="21"/>
  <c r="J391" i="21"/>
  <c r="AN391" i="21"/>
  <c r="J392" i="21"/>
  <c r="AN392" i="21"/>
  <c r="J393" i="21"/>
  <c r="AJ393" i="21"/>
  <c r="AN393" i="21"/>
  <c r="J394" i="21"/>
  <c r="AN394" i="21"/>
  <c r="J395" i="21"/>
  <c r="AN395" i="21"/>
  <c r="J396" i="21"/>
  <c r="AG396" i="21"/>
  <c r="AB396" i="21"/>
  <c r="AN396" i="21"/>
  <c r="J397" i="21"/>
  <c r="AN397" i="21"/>
  <c r="J398" i="21"/>
  <c r="AN398" i="21"/>
  <c r="J399" i="21"/>
  <c r="AN399" i="21"/>
  <c r="J400" i="21"/>
  <c r="AB400" i="21"/>
  <c r="AC400" i="21"/>
  <c r="AN400" i="21"/>
  <c r="AR400" i="21" s="1"/>
  <c r="J401" i="21"/>
  <c r="AG401" i="21"/>
  <c r="AN401" i="21"/>
  <c r="J402" i="21"/>
  <c r="AA402" i="21"/>
  <c r="AN402" i="21"/>
  <c r="J403" i="21"/>
  <c r="AA403" i="21"/>
  <c r="AN403" i="21"/>
  <c r="J404" i="21"/>
  <c r="AN404" i="21"/>
  <c r="AR404" i="21" s="1"/>
  <c r="J405" i="21"/>
  <c r="AB405" i="21"/>
  <c r="AC405" i="21"/>
  <c r="AK405" i="21"/>
  <c r="H405" i="21" s="1"/>
  <c r="AN405" i="21"/>
  <c r="AQ405" i="21" s="1"/>
  <c r="J406" i="21"/>
  <c r="AN406" i="21"/>
  <c r="J407" i="21"/>
  <c r="AN407" i="21"/>
  <c r="J408" i="21"/>
  <c r="AN408" i="21"/>
  <c r="J409" i="21"/>
  <c r="AJ409" i="21"/>
  <c r="AN409" i="21"/>
  <c r="J410" i="21"/>
  <c r="Z410" i="21"/>
  <c r="AD410" i="21"/>
  <c r="AG410" i="21"/>
  <c r="AI410" i="21"/>
  <c r="AN410" i="21"/>
  <c r="AP410" i="21" s="1"/>
  <c r="J411" i="21"/>
  <c r="AN411" i="21"/>
  <c r="J412" i="21"/>
  <c r="AB412" i="21"/>
  <c r="AC412" i="21"/>
  <c r="AI412" i="21"/>
  <c r="AN412" i="21"/>
  <c r="AR412" i="21" s="1"/>
  <c r="J413" i="21"/>
  <c r="AN413" i="21"/>
  <c r="J414" i="21"/>
  <c r="AN414" i="21"/>
  <c r="J415" i="21"/>
  <c r="AN415" i="21"/>
  <c r="J416" i="21"/>
  <c r="AN416" i="21"/>
  <c r="J417" i="21"/>
  <c r="AK417" i="21"/>
  <c r="H417" i="21" s="1"/>
  <c r="AN417" i="21"/>
  <c r="J418" i="21"/>
  <c r="L418" i="21" s="1"/>
  <c r="AN418" i="21"/>
  <c r="AR418" i="21" s="1"/>
  <c r="J419" i="21"/>
  <c r="Z419" i="21"/>
  <c r="AN419" i="21"/>
  <c r="AR419" i="21" s="1"/>
  <c r="J420" i="21"/>
  <c r="AN420" i="21"/>
  <c r="J421" i="21"/>
  <c r="AJ421" i="21"/>
  <c r="AN421" i="21"/>
  <c r="J422" i="21"/>
  <c r="AN422" i="21"/>
  <c r="J423" i="21"/>
  <c r="AN423" i="21"/>
  <c r="J424" i="21"/>
  <c r="AH424" i="21"/>
  <c r="AA424" i="21"/>
  <c r="AN424" i="21"/>
  <c r="AQ424" i="21" s="1"/>
  <c r="J425" i="21"/>
  <c r="AK425" i="21"/>
  <c r="H425" i="21" s="1"/>
  <c r="AN425" i="21"/>
  <c r="J426" i="21"/>
  <c r="Z426" i="21"/>
  <c r="AN426" i="21"/>
  <c r="AO426" i="21" s="1"/>
  <c r="J427" i="21"/>
  <c r="AC427" i="21"/>
  <c r="Z427" i="21"/>
  <c r="AH427" i="21"/>
  <c r="AN427" i="21"/>
  <c r="AP427" i="21" s="1"/>
  <c r="J428" i="21"/>
  <c r="Z428" i="21"/>
  <c r="AG428" i="21"/>
  <c r="AJ428" i="21"/>
  <c r="AN428" i="21"/>
  <c r="AP428" i="21" s="1"/>
  <c r="J429" i="21"/>
  <c r="AN429" i="21"/>
  <c r="J430" i="21"/>
  <c r="AN430" i="21"/>
  <c r="J431" i="21"/>
  <c r="AH431" i="21"/>
  <c r="AN431" i="21"/>
  <c r="J432" i="21"/>
  <c r="AA432" i="21"/>
  <c r="AN432" i="21"/>
  <c r="J433" i="21"/>
  <c r="AK433" i="21"/>
  <c r="H433" i="21" s="1"/>
  <c r="AN433" i="21"/>
  <c r="AO433" i="21" s="1"/>
  <c r="J434" i="21"/>
  <c r="AD434" i="21"/>
  <c r="AN434" i="21"/>
  <c r="AS434" i="21" s="1"/>
  <c r="J435" i="21"/>
  <c r="AC435" i="21"/>
  <c r="AN435" i="21"/>
  <c r="J436" i="21"/>
  <c r="AA436" i="21"/>
  <c r="AB436" i="21"/>
  <c r="AK436" i="21"/>
  <c r="H436" i="21" s="1"/>
  <c r="AN436" i="21"/>
  <c r="J437" i="21"/>
  <c r="L437" i="21" s="1"/>
  <c r="AN437" i="21"/>
  <c r="J438" i="21"/>
  <c r="AN438" i="21"/>
  <c r="J439" i="21"/>
  <c r="AN439" i="21"/>
  <c r="J440" i="21"/>
  <c r="AN440" i="21"/>
  <c r="A8" i="18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J118" i="21" l="1"/>
  <c r="AP278" i="21"/>
  <c r="AB302" i="21"/>
  <c r="AA414" i="21"/>
  <c r="AD310" i="21"/>
  <c r="AB118" i="21"/>
  <c r="AO78" i="21"/>
  <c r="AK326" i="21"/>
  <c r="AB294" i="21"/>
  <c r="AP262" i="21"/>
  <c r="AO190" i="21"/>
  <c r="Z118" i="21"/>
  <c r="AB78" i="21"/>
  <c r="AA326" i="21"/>
  <c r="AJ262" i="21"/>
  <c r="AK246" i="21"/>
  <c r="H246" i="21" s="1"/>
  <c r="AA158" i="21"/>
  <c r="AQ46" i="21"/>
  <c r="Z22" i="21"/>
  <c r="AA94" i="21"/>
  <c r="AD46" i="21"/>
  <c r="Z38" i="21"/>
  <c r="AS470" i="21"/>
  <c r="AD86" i="21"/>
  <c r="AB46" i="21"/>
  <c r="AG278" i="21"/>
  <c r="AK31" i="21"/>
  <c r="AH15" i="21"/>
  <c r="K4" i="23"/>
  <c r="AQ23" i="21"/>
  <c r="K4" i="27"/>
  <c r="AS359" i="21"/>
  <c r="AJ231" i="21"/>
  <c r="AH215" i="21"/>
  <c r="AB199" i="21"/>
  <c r="AO71" i="21"/>
  <c r="AB55" i="21"/>
  <c r="AJ32" i="21"/>
  <c r="AK447" i="21"/>
  <c r="H447" i="21" s="1"/>
  <c r="AO351" i="21"/>
  <c r="AC327" i="21"/>
  <c r="AG183" i="21"/>
  <c r="AC111" i="21"/>
  <c r="AK79" i="21"/>
  <c r="AK71" i="21"/>
  <c r="H71" i="21" s="1"/>
  <c r="AB16" i="21"/>
  <c r="Z447" i="21"/>
  <c r="AJ311" i="21"/>
  <c r="AD271" i="21"/>
  <c r="AK191" i="21"/>
  <c r="H191" i="21" s="1"/>
  <c r="AQ119" i="21"/>
  <c r="AD103" i="21"/>
  <c r="AI447" i="21"/>
  <c r="AA295" i="21"/>
  <c r="AB191" i="21"/>
  <c r="AC119" i="21"/>
  <c r="AR471" i="21"/>
  <c r="U35" i="21"/>
  <c r="AP175" i="21"/>
  <c r="AD151" i="21"/>
  <c r="AQ215" i="21"/>
  <c r="AA159" i="21"/>
  <c r="AS47" i="21"/>
  <c r="Z414" i="21"/>
  <c r="AB215" i="21"/>
  <c r="AB160" i="21"/>
  <c r="AA136" i="21"/>
  <c r="AK88" i="21"/>
  <c r="H88" i="21" s="1"/>
  <c r="AJ34" i="21"/>
  <c r="AI18" i="21"/>
  <c r="G4" i="28"/>
  <c r="AR462" i="21"/>
  <c r="T303" i="21"/>
  <c r="AS342" i="21"/>
  <c r="AP334" i="21"/>
  <c r="AA215" i="21"/>
  <c r="AH34" i="21"/>
  <c r="AP26" i="21"/>
  <c r="AS478" i="21"/>
  <c r="AA422" i="21"/>
  <c r="AJ382" i="21"/>
  <c r="AA342" i="21"/>
  <c r="AJ112" i="21"/>
  <c r="AJ49" i="21"/>
  <c r="AD34" i="21"/>
  <c r="AJ26" i="21"/>
  <c r="AA350" i="21"/>
  <c r="AR318" i="21"/>
  <c r="AS287" i="21"/>
  <c r="AO223" i="21"/>
  <c r="AQ168" i="21"/>
  <c r="AP104" i="21"/>
  <c r="AH49" i="21"/>
  <c r="AC34" i="21"/>
  <c r="T52" i="21"/>
  <c r="AD318" i="21"/>
  <c r="AA303" i="21"/>
  <c r="AJ255" i="21"/>
  <c r="AJ247" i="21"/>
  <c r="AA168" i="21"/>
  <c r="AA104" i="21"/>
  <c r="Z41" i="21"/>
  <c r="Z34" i="21"/>
  <c r="AA390" i="21"/>
  <c r="AQ373" i="21"/>
  <c r="AA358" i="21"/>
  <c r="AH326" i="21"/>
  <c r="AK215" i="21"/>
  <c r="H215" i="21" s="1"/>
  <c r="AB144" i="21"/>
  <c r="AK136" i="21"/>
  <c r="H136" i="21" s="1"/>
  <c r="Z128" i="21"/>
  <c r="AA72" i="21"/>
  <c r="AA56" i="21"/>
  <c r="K4" i="22"/>
  <c r="K19" i="4"/>
  <c r="L19" i="4" s="1"/>
  <c r="AS454" i="21"/>
  <c r="S94" i="21"/>
  <c r="U236" i="21"/>
  <c r="V259" i="21"/>
  <c r="AR140" i="21"/>
  <c r="T38" i="21"/>
  <c r="S425" i="21"/>
  <c r="T60" i="21"/>
  <c r="S347" i="21"/>
  <c r="T54" i="21"/>
  <c r="T84" i="21"/>
  <c r="T286" i="21"/>
  <c r="U84" i="21"/>
  <c r="G4" i="27"/>
  <c r="U54" i="21"/>
  <c r="U66" i="21"/>
  <c r="S97" i="21"/>
  <c r="V234" i="21"/>
  <c r="V255" i="21"/>
  <c r="T327" i="21"/>
  <c r="V383" i="21"/>
  <c r="U51" i="21"/>
  <c r="U61" i="21"/>
  <c r="S73" i="21"/>
  <c r="V144" i="21"/>
  <c r="V405" i="21"/>
  <c r="T473" i="21"/>
  <c r="AO171" i="21"/>
  <c r="K4" i="25"/>
  <c r="W61" i="21"/>
  <c r="U85" i="21"/>
  <c r="U106" i="21"/>
  <c r="V242" i="21"/>
  <c r="S399" i="21"/>
  <c r="V473" i="21"/>
  <c r="K2741" i="5"/>
  <c r="V168" i="21"/>
  <c r="S329" i="21"/>
  <c r="T436" i="21"/>
  <c r="W481" i="21"/>
  <c r="G4" i="25"/>
  <c r="AQ460" i="21"/>
  <c r="V303" i="21"/>
  <c r="S367" i="21"/>
  <c r="V373" i="21"/>
  <c r="W423" i="21"/>
  <c r="S70" i="21"/>
  <c r="S54" i="21"/>
  <c r="U77" i="21"/>
  <c r="V156" i="21"/>
  <c r="V202" i="21"/>
  <c r="T311" i="21"/>
  <c r="U326" i="21"/>
  <c r="U368" i="21"/>
  <c r="K2167" i="15"/>
  <c r="K2158" i="15"/>
  <c r="K2134" i="15"/>
  <c r="K2103" i="15"/>
  <c r="K2094" i="15"/>
  <c r="K2088" i="15"/>
  <c r="L2088" i="15" s="1"/>
  <c r="K2087" i="15"/>
  <c r="K2086" i="15"/>
  <c r="K2078" i="15"/>
  <c r="K2074" i="15"/>
  <c r="K2070" i="15"/>
  <c r="K2069" i="15"/>
  <c r="K2068" i="15"/>
  <c r="K2065" i="15"/>
  <c r="L2065" i="15" s="1"/>
  <c r="K2062" i="15"/>
  <c r="L2062" i="15" s="1"/>
  <c r="K2042" i="15"/>
  <c r="K2041" i="15"/>
  <c r="L2041" i="15" s="1"/>
  <c r="K2038" i="15"/>
  <c r="K2035" i="15"/>
  <c r="K2034" i="15"/>
  <c r="K1988" i="15"/>
  <c r="L1988" i="15" s="1"/>
  <c r="K1955" i="15"/>
  <c r="L1955" i="15" s="1"/>
  <c r="K1936" i="15"/>
  <c r="L1936" i="15" s="1"/>
  <c r="K1935" i="15"/>
  <c r="K1934" i="15"/>
  <c r="K1933" i="15"/>
  <c r="K1931" i="15"/>
  <c r="L1931" i="15" s="1"/>
  <c r="K1924" i="15"/>
  <c r="K1923" i="15"/>
  <c r="L1923" i="15" s="1"/>
  <c r="K1912" i="15"/>
  <c r="L1912" i="15" s="1"/>
  <c r="K1910" i="15"/>
  <c r="K1907" i="15"/>
  <c r="L1907" i="15" s="1"/>
  <c r="K1903" i="15"/>
  <c r="K1893" i="15"/>
  <c r="K1892" i="15"/>
  <c r="K1852" i="15"/>
  <c r="K1848" i="15"/>
  <c r="O1848" i="15" s="1"/>
  <c r="K1839" i="15"/>
  <c r="L1839" i="15" s="1"/>
  <c r="K1837" i="15"/>
  <c r="O1837" i="15" s="1"/>
  <c r="K1835" i="15"/>
  <c r="L1835" i="15" s="1"/>
  <c r="K1834" i="15"/>
  <c r="K1833" i="15"/>
  <c r="L1833" i="15" s="1"/>
  <c r="K1830" i="15"/>
  <c r="K1829" i="15"/>
  <c r="K1728" i="15"/>
  <c r="K1726" i="15"/>
  <c r="K1708" i="15"/>
  <c r="K1707" i="15"/>
  <c r="K1701" i="15"/>
  <c r="K1699" i="15"/>
  <c r="K1696" i="15"/>
  <c r="K1694" i="15"/>
  <c r="K1693" i="15"/>
  <c r="K1692" i="15"/>
  <c r="L1692" i="15" s="1"/>
  <c r="K1691" i="15"/>
  <c r="L1691" i="15" s="1"/>
  <c r="K1690" i="15"/>
  <c r="O1690" i="15" s="1"/>
  <c r="K1689" i="15"/>
  <c r="L1689" i="15" s="1"/>
  <c r="K1688" i="15"/>
  <c r="K1687" i="15"/>
  <c r="K1682" i="15"/>
  <c r="L1682" i="15" s="1"/>
  <c r="K1556" i="15"/>
  <c r="L1556" i="15" s="1"/>
  <c r="K1554" i="15"/>
  <c r="L1554" i="15" s="1"/>
  <c r="K1546" i="15"/>
  <c r="L1546" i="15" s="1"/>
  <c r="K1541" i="15"/>
  <c r="O1541" i="15" s="1"/>
  <c r="K1540" i="15"/>
  <c r="L1540" i="15" s="1"/>
  <c r="K1532" i="15"/>
  <c r="L1532" i="15" s="1"/>
  <c r="K1527" i="15"/>
  <c r="K1526" i="15"/>
  <c r="L1526" i="15" s="1"/>
  <c r="K1512" i="15"/>
  <c r="L1512" i="15" s="1"/>
  <c r="K1511" i="15"/>
  <c r="K1506" i="15"/>
  <c r="L1506" i="15" s="1"/>
  <c r="K1502" i="15"/>
  <c r="L1502" i="15" s="1"/>
  <c r="K1299" i="15"/>
  <c r="O1299" i="15" s="1"/>
  <c r="K1295" i="15"/>
  <c r="K1093" i="15"/>
  <c r="L1093" i="15" s="1"/>
  <c r="K1089" i="15"/>
  <c r="K1088" i="15"/>
  <c r="K1086" i="15"/>
  <c r="K1081" i="15"/>
  <c r="K1066" i="15"/>
  <c r="K1063" i="15"/>
  <c r="K1048" i="15"/>
  <c r="K1047" i="15"/>
  <c r="K1046" i="15"/>
  <c r="K1043" i="15"/>
  <c r="K1024" i="15"/>
  <c r="K1019" i="15"/>
  <c r="K1013" i="15"/>
  <c r="L1013" i="15" s="1"/>
  <c r="K1005" i="15"/>
  <c r="K967" i="15"/>
  <c r="L967" i="15" s="1"/>
  <c r="K940" i="15"/>
  <c r="L940" i="15" s="1"/>
  <c r="K938" i="15"/>
  <c r="L938" i="15" s="1"/>
  <c r="K935" i="15"/>
  <c r="K934" i="15"/>
  <c r="L934" i="15" s="1"/>
  <c r="K931" i="15"/>
  <c r="O931" i="15" s="1"/>
  <c r="K925" i="15"/>
  <c r="O925" i="15" s="1"/>
  <c r="K924" i="15"/>
  <c r="K923" i="15"/>
  <c r="O923" i="15" s="1"/>
  <c r="K922" i="15"/>
  <c r="L922" i="15" s="1"/>
  <c r="K916" i="15"/>
  <c r="L916" i="15" s="1"/>
  <c r="K914" i="15"/>
  <c r="L914" i="15" s="1"/>
  <c r="K843" i="15"/>
  <c r="K842" i="15"/>
  <c r="L842" i="15" s="1"/>
  <c r="K839" i="15"/>
  <c r="K835" i="15"/>
  <c r="O835" i="15" s="1"/>
  <c r="K832" i="15"/>
  <c r="K826" i="15"/>
  <c r="L826" i="15" s="1"/>
  <c r="K820" i="15"/>
  <c r="L820" i="15" s="1"/>
  <c r="K819" i="15"/>
  <c r="K740" i="15"/>
  <c r="K739" i="15"/>
  <c r="L739" i="15" s="1"/>
  <c r="K670" i="15"/>
  <c r="K538" i="15"/>
  <c r="L538" i="15" s="1"/>
  <c r="K531" i="15"/>
  <c r="O531" i="15" s="1"/>
  <c r="K523" i="15"/>
  <c r="O523" i="15" s="1"/>
  <c r="K511" i="15"/>
  <c r="L511" i="15" s="1"/>
  <c r="K509" i="15"/>
  <c r="L509" i="15" s="1"/>
  <c r="K498" i="15"/>
  <c r="O498" i="15" s="1"/>
  <c r="K491" i="15"/>
  <c r="L491" i="15" s="1"/>
  <c r="K346" i="15"/>
  <c r="O346" i="15" s="1"/>
  <c r="K343" i="15"/>
  <c r="K339" i="15"/>
  <c r="K326" i="15"/>
  <c r="L326" i="15" s="1"/>
  <c r="K289" i="15"/>
  <c r="O289" i="15" s="1"/>
  <c r="K288" i="15"/>
  <c r="K264" i="15"/>
  <c r="L264" i="15" s="1"/>
  <c r="K228" i="15"/>
  <c r="L228" i="15" s="1"/>
  <c r="K226" i="15"/>
  <c r="K45" i="15"/>
  <c r="L45" i="15" s="1"/>
  <c r="K44" i="15"/>
  <c r="O44" i="15" s="1"/>
  <c r="K40" i="15"/>
  <c r="O40" i="15" s="1"/>
  <c r="K38" i="15"/>
  <c r="K37" i="15"/>
  <c r="L37" i="15" s="1"/>
  <c r="K29" i="15"/>
  <c r="L29" i="15" s="1"/>
  <c r="K2001" i="4"/>
  <c r="L2001" i="4" s="1"/>
  <c r="K1935" i="4"/>
  <c r="L1935" i="4" s="1"/>
  <c r="K1039" i="4"/>
  <c r="L1039" i="4" s="1"/>
  <c r="K2171" i="4"/>
  <c r="K2170" i="4"/>
  <c r="K2169" i="4"/>
  <c r="K2168" i="4"/>
  <c r="K2167" i="4"/>
  <c r="L2167" i="4" s="1"/>
  <c r="K2166" i="4"/>
  <c r="K2165" i="4"/>
  <c r="L2165" i="4" s="1"/>
  <c r="K2164" i="4"/>
  <c r="L2164" i="4" s="1"/>
  <c r="K2163" i="4"/>
  <c r="L2163" i="4" s="1"/>
  <c r="K2162" i="4"/>
  <c r="K2161" i="4"/>
  <c r="K2160" i="4"/>
  <c r="K2159" i="4"/>
  <c r="L2159" i="4" s="1"/>
  <c r="K2158" i="4"/>
  <c r="L2158" i="4" s="1"/>
  <c r="K2157" i="4"/>
  <c r="K2156" i="4"/>
  <c r="K2155" i="4"/>
  <c r="L2155" i="4" s="1"/>
  <c r="K2154" i="4"/>
  <c r="K2153" i="4"/>
  <c r="K2152" i="4"/>
  <c r="K2151" i="4"/>
  <c r="K2150" i="4"/>
  <c r="K2149" i="4"/>
  <c r="L2149" i="4" s="1"/>
  <c r="K2148" i="4"/>
  <c r="L2148" i="4" s="1"/>
  <c r="K2147" i="4"/>
  <c r="L2147" i="4" s="1"/>
  <c r="K2146" i="4"/>
  <c r="K2145" i="4"/>
  <c r="K2143" i="4"/>
  <c r="L2143" i="4" s="1"/>
  <c r="K2142" i="4"/>
  <c r="L2142" i="4" s="1"/>
  <c r="K2141" i="4"/>
  <c r="L2141" i="4" s="1"/>
  <c r="K2140" i="4"/>
  <c r="L2140" i="4" s="1"/>
  <c r="K2139" i="4"/>
  <c r="O2139" i="4" s="1"/>
  <c r="K2138" i="4"/>
  <c r="K2137" i="4"/>
  <c r="L2137" i="4" s="1"/>
  <c r="K2136" i="4"/>
  <c r="K2135" i="4"/>
  <c r="O2135" i="4" s="1"/>
  <c r="K2134" i="4"/>
  <c r="L2134" i="4" s="1"/>
  <c r="K2132" i="4"/>
  <c r="L2132" i="4" s="1"/>
  <c r="K2131" i="4"/>
  <c r="O2131" i="4" s="1"/>
  <c r="K2124" i="4"/>
  <c r="K2123" i="4"/>
  <c r="L2123" i="4" s="1"/>
  <c r="K2122" i="4"/>
  <c r="K2121" i="4"/>
  <c r="K2118" i="4"/>
  <c r="K2117" i="4"/>
  <c r="L2117" i="4" s="1"/>
  <c r="K2116" i="4"/>
  <c r="L2116" i="4" s="1"/>
  <c r="K2114" i="4"/>
  <c r="L2114" i="4" s="1"/>
  <c r="K2113" i="4"/>
  <c r="L2113" i="4" s="1"/>
  <c r="K2111" i="4"/>
  <c r="K2108" i="4"/>
  <c r="K2106" i="4"/>
  <c r="K2105" i="4"/>
  <c r="K2104" i="4"/>
  <c r="L2104" i="4" s="1"/>
  <c r="K2103" i="4"/>
  <c r="K2102" i="4"/>
  <c r="L2102" i="4" s="1"/>
  <c r="K2101" i="4"/>
  <c r="L2101" i="4" s="1"/>
  <c r="K2100" i="4"/>
  <c r="K2099" i="4"/>
  <c r="K2098" i="4"/>
  <c r="K2097" i="4"/>
  <c r="K2095" i="4"/>
  <c r="L2095" i="4" s="1"/>
  <c r="K2094" i="4"/>
  <c r="L2094" i="4" s="1"/>
  <c r="K2093" i="4"/>
  <c r="L2093" i="4" s="1"/>
  <c r="K2092" i="4"/>
  <c r="K2089" i="4"/>
  <c r="L2089" i="4" s="1"/>
  <c r="K2087" i="4"/>
  <c r="L2087" i="4" s="1"/>
  <c r="K2086" i="4"/>
  <c r="K2083" i="4"/>
  <c r="K2082" i="4"/>
  <c r="L2082" i="4" s="1"/>
  <c r="K2079" i="4"/>
  <c r="K2078" i="4"/>
  <c r="L2078" i="4" s="1"/>
  <c r="K2076" i="4"/>
  <c r="L2076" i="4" s="1"/>
  <c r="K2075" i="4"/>
  <c r="K2074" i="4"/>
  <c r="K2073" i="4"/>
  <c r="K2072" i="4"/>
  <c r="K2071" i="4"/>
  <c r="L2071" i="4" s="1"/>
  <c r="K2070" i="4"/>
  <c r="L2070" i="4" s="1"/>
  <c r="K2069" i="4"/>
  <c r="L2069" i="4" s="1"/>
  <c r="K2068" i="4"/>
  <c r="L2068" i="4" s="1"/>
  <c r="K2067" i="4"/>
  <c r="K2066" i="4"/>
  <c r="K2065" i="4"/>
  <c r="K2064" i="4"/>
  <c r="L2064" i="4" s="1"/>
  <c r="K2063" i="4"/>
  <c r="L2063" i="4" s="1"/>
  <c r="K2062" i="4"/>
  <c r="L2062" i="4" s="1"/>
  <c r="K2061" i="4"/>
  <c r="L2061" i="4" s="1"/>
  <c r="K2060" i="4"/>
  <c r="L2060" i="4" s="1"/>
  <c r="K2059" i="4"/>
  <c r="K2058" i="4"/>
  <c r="K2056" i="4"/>
  <c r="K2055" i="4"/>
  <c r="K2052" i="4"/>
  <c r="L2052" i="4" s="1"/>
  <c r="K2051" i="4"/>
  <c r="L2051" i="4" s="1"/>
  <c r="K2050" i="4"/>
  <c r="L2050" i="4" s="1"/>
  <c r="K2049" i="4"/>
  <c r="K2048" i="4"/>
  <c r="L2048" i="4" s="1"/>
  <c r="K2047" i="4"/>
  <c r="K2046" i="4"/>
  <c r="L2046" i="4" s="1"/>
  <c r="K2045" i="4"/>
  <c r="K2043" i="4"/>
  <c r="L2043" i="4" s="1"/>
  <c r="K2042" i="4"/>
  <c r="L2042" i="4" s="1"/>
  <c r="K2041" i="4"/>
  <c r="O2041" i="4" s="1"/>
  <c r="K2040" i="4"/>
  <c r="K2039" i="4"/>
  <c r="L2039" i="4" s="1"/>
  <c r="K2038" i="4"/>
  <c r="K2037" i="4"/>
  <c r="L2037" i="4" s="1"/>
  <c r="K2036" i="4"/>
  <c r="L2036" i="4" s="1"/>
  <c r="K2035" i="4"/>
  <c r="L2035" i="4" s="1"/>
  <c r="K2034" i="4"/>
  <c r="K2033" i="4"/>
  <c r="K2032" i="4"/>
  <c r="L2032" i="4" s="1"/>
  <c r="K2031" i="4"/>
  <c r="L2031" i="4" s="1"/>
  <c r="K2030" i="4"/>
  <c r="K2029" i="4"/>
  <c r="K2028" i="4"/>
  <c r="L2028" i="4" s="1"/>
  <c r="K2027" i="4"/>
  <c r="K2026" i="4"/>
  <c r="L2026" i="4" s="1"/>
  <c r="K2025" i="4"/>
  <c r="L2025" i="4" s="1"/>
  <c r="K2024" i="4"/>
  <c r="L2024" i="4" s="1"/>
  <c r="K2023" i="4"/>
  <c r="K2022" i="4"/>
  <c r="K2021" i="4"/>
  <c r="K2020" i="4"/>
  <c r="L2020" i="4" s="1"/>
  <c r="K2019" i="4"/>
  <c r="L2019" i="4" s="1"/>
  <c r="K2018" i="4"/>
  <c r="L2018" i="4" s="1"/>
  <c r="K2017" i="4"/>
  <c r="K2016" i="4"/>
  <c r="L2016" i="4" s="1"/>
  <c r="K2015" i="4"/>
  <c r="K2014" i="4"/>
  <c r="K2013" i="4"/>
  <c r="K2012" i="4"/>
  <c r="L2012" i="4" s="1"/>
  <c r="K2011" i="4"/>
  <c r="L2011" i="4" s="1"/>
  <c r="K2010" i="4"/>
  <c r="L2010" i="4" s="1"/>
  <c r="K2009" i="4"/>
  <c r="K2008" i="4"/>
  <c r="L2008" i="4" s="1"/>
  <c r="K2007" i="4"/>
  <c r="K2006" i="4"/>
  <c r="K2005" i="4"/>
  <c r="K2002" i="4"/>
  <c r="K2000" i="4"/>
  <c r="K1999" i="4"/>
  <c r="K1998" i="4"/>
  <c r="L1998" i="4" s="1"/>
  <c r="K1997" i="4"/>
  <c r="K1996" i="4"/>
  <c r="L1996" i="4" s="1"/>
  <c r="K1995" i="4"/>
  <c r="K1994" i="4"/>
  <c r="K1992" i="4"/>
  <c r="L1992" i="4" s="1"/>
  <c r="K1991" i="4"/>
  <c r="K1990" i="4"/>
  <c r="K1989" i="4"/>
  <c r="K1988" i="4"/>
  <c r="L1988" i="4" s="1"/>
  <c r="K1987" i="4"/>
  <c r="L1987" i="4" s="1"/>
  <c r="K1986" i="4"/>
  <c r="K1985" i="4"/>
  <c r="L1985" i="4" s="1"/>
  <c r="K1984" i="4"/>
  <c r="K1983" i="4"/>
  <c r="K1982" i="4"/>
  <c r="L1982" i="4" s="1"/>
  <c r="K1981" i="4"/>
  <c r="K1979" i="4"/>
  <c r="L1979" i="4" s="1"/>
  <c r="K1978" i="4"/>
  <c r="L1978" i="4" s="1"/>
  <c r="K1977" i="4"/>
  <c r="O1977" i="4" s="1"/>
  <c r="K1976" i="4"/>
  <c r="K1975" i="4"/>
  <c r="L1975" i="4" s="1"/>
  <c r="K1974" i="4"/>
  <c r="L1974" i="4" s="1"/>
  <c r="K1973" i="4"/>
  <c r="L1973" i="4" s="1"/>
  <c r="K1972" i="4"/>
  <c r="L1972" i="4" s="1"/>
  <c r="K1971" i="4"/>
  <c r="L1971" i="4" s="1"/>
  <c r="K1970" i="4"/>
  <c r="K1969" i="4"/>
  <c r="K1968" i="4"/>
  <c r="L1968" i="4" s="1"/>
  <c r="K1966" i="4"/>
  <c r="K1965" i="4"/>
  <c r="K1964" i="4"/>
  <c r="L1964" i="4" s="1"/>
  <c r="K1963" i="4"/>
  <c r="K1962" i="4"/>
  <c r="K1961" i="4"/>
  <c r="K1960" i="4"/>
  <c r="K1958" i="4"/>
  <c r="L1958" i="4" s="1"/>
  <c r="K1956" i="4"/>
  <c r="L1956" i="4" s="1"/>
  <c r="K1955" i="4"/>
  <c r="L1955" i="4" s="1"/>
  <c r="K1952" i="4"/>
  <c r="K1951" i="4"/>
  <c r="L1951" i="4" s="1"/>
  <c r="K1949" i="4"/>
  <c r="L1949" i="4" s="1"/>
  <c r="K1948" i="4"/>
  <c r="L1948" i="4" s="1"/>
  <c r="K1947" i="4"/>
  <c r="K1946" i="4"/>
  <c r="L1946" i="4" s="1"/>
  <c r="K1944" i="4"/>
  <c r="L1944" i="4" s="1"/>
  <c r="K1943" i="4"/>
  <c r="L1943" i="4" s="1"/>
  <c r="K1942" i="4"/>
  <c r="K1941" i="4"/>
  <c r="L1941" i="4" s="1"/>
  <c r="K1940" i="4"/>
  <c r="K1939" i="4"/>
  <c r="L1939" i="4" s="1"/>
  <c r="K1938" i="4"/>
  <c r="K1937" i="4"/>
  <c r="L1937" i="4" s="1"/>
  <c r="K1936" i="4"/>
  <c r="K1934" i="4"/>
  <c r="L1934" i="4" s="1"/>
  <c r="K1933" i="4"/>
  <c r="K1932" i="4"/>
  <c r="L1932" i="4" s="1"/>
  <c r="K1931" i="4"/>
  <c r="L1931" i="4" s="1"/>
  <c r="K1929" i="4"/>
  <c r="L1929" i="4" s="1"/>
  <c r="K1928" i="4"/>
  <c r="K1926" i="4"/>
  <c r="K1925" i="4"/>
  <c r="L1925" i="4" s="1"/>
  <c r="K1924" i="4"/>
  <c r="L1924" i="4" s="1"/>
  <c r="K1923" i="4"/>
  <c r="L1923" i="4" s="1"/>
  <c r="K1922" i="4"/>
  <c r="L1922" i="4" s="1"/>
  <c r="K1921" i="4"/>
  <c r="L1921" i="4" s="1"/>
  <c r="K1920" i="4"/>
  <c r="K1919" i="4"/>
  <c r="L1919" i="4" s="1"/>
  <c r="K1918" i="4"/>
  <c r="L1918" i="4" s="1"/>
  <c r="K1917" i="4"/>
  <c r="L1917" i="4" s="1"/>
  <c r="K1916" i="4"/>
  <c r="L1916" i="4" s="1"/>
  <c r="K1915" i="4"/>
  <c r="K1914" i="4"/>
  <c r="K1913" i="4"/>
  <c r="K1912" i="4"/>
  <c r="K1910" i="4"/>
  <c r="L1910" i="4" s="1"/>
  <c r="K1909" i="4"/>
  <c r="L1909" i="4" s="1"/>
  <c r="K1908" i="4"/>
  <c r="L1908" i="4" s="1"/>
  <c r="K1907" i="4"/>
  <c r="L1907" i="4" s="1"/>
  <c r="K1906" i="4"/>
  <c r="K1905" i="4"/>
  <c r="L1905" i="4" s="1"/>
  <c r="K1901" i="4"/>
  <c r="L1901" i="4" s="1"/>
  <c r="K1900" i="4"/>
  <c r="L1900" i="4" s="1"/>
  <c r="K1899" i="4"/>
  <c r="K1896" i="4"/>
  <c r="K1895" i="4"/>
  <c r="K1894" i="4"/>
  <c r="L1894" i="4" s="1"/>
  <c r="K1893" i="4"/>
  <c r="L1893" i="4" s="1"/>
  <c r="K1892" i="4"/>
  <c r="L1892" i="4" s="1"/>
  <c r="K1889" i="4"/>
  <c r="L1889" i="4" s="1"/>
  <c r="K1888" i="4"/>
  <c r="K1886" i="4"/>
  <c r="K1885" i="4"/>
  <c r="K1884" i="4"/>
  <c r="K1883" i="4"/>
  <c r="L1883" i="4" s="1"/>
  <c r="K1882" i="4"/>
  <c r="K1880" i="4"/>
  <c r="K1879" i="4"/>
  <c r="K1877" i="4"/>
  <c r="K1876" i="4"/>
  <c r="L1876" i="4" s="1"/>
  <c r="K1875" i="4"/>
  <c r="L1875" i="4" s="1"/>
  <c r="K1874" i="4"/>
  <c r="L1874" i="4" s="1"/>
  <c r="K1873" i="4"/>
  <c r="L1873" i="4" s="1"/>
  <c r="K1872" i="4"/>
  <c r="L1872" i="4" s="1"/>
  <c r="K1871" i="4"/>
  <c r="L1871" i="4" s="1"/>
  <c r="K1869" i="4"/>
  <c r="L1869" i="4" s="1"/>
  <c r="K1867" i="4"/>
  <c r="L1867" i="4" s="1"/>
  <c r="K1866" i="4"/>
  <c r="L1866" i="4" s="1"/>
  <c r="K1865" i="4"/>
  <c r="L1865" i="4" s="1"/>
  <c r="K1864" i="4"/>
  <c r="L1864" i="4" s="1"/>
  <c r="K1863" i="4"/>
  <c r="K1862" i="4"/>
  <c r="L1862" i="4" s="1"/>
  <c r="K1860" i="4"/>
  <c r="L1860" i="4" s="1"/>
  <c r="K1859" i="4"/>
  <c r="L1859" i="4" s="1"/>
  <c r="K1858" i="4"/>
  <c r="L1858" i="4" s="1"/>
  <c r="K1857" i="4"/>
  <c r="L1857" i="4" s="1"/>
  <c r="K1856" i="4"/>
  <c r="L1856" i="4" s="1"/>
  <c r="K1855" i="4"/>
  <c r="K1853" i="4"/>
  <c r="L1853" i="4" s="1"/>
  <c r="K1848" i="4"/>
  <c r="L1848" i="4" s="1"/>
  <c r="K1847" i="4"/>
  <c r="L1847" i="4" s="1"/>
  <c r="K1846" i="4"/>
  <c r="L1846" i="4" s="1"/>
  <c r="K1845" i="4"/>
  <c r="L1845" i="4" s="1"/>
  <c r="K1844" i="4"/>
  <c r="L1844" i="4" s="1"/>
  <c r="K1843" i="4"/>
  <c r="L1843" i="4" s="1"/>
  <c r="K1842" i="4"/>
  <c r="L1842" i="4" s="1"/>
  <c r="K1841" i="4"/>
  <c r="L1841" i="4" s="1"/>
  <c r="K1840" i="4"/>
  <c r="K1839" i="4"/>
  <c r="L1839" i="4" s="1"/>
  <c r="K1836" i="4"/>
  <c r="L1836" i="4" s="1"/>
  <c r="K1835" i="4"/>
  <c r="K1834" i="4"/>
  <c r="L1834" i="4" s="1"/>
  <c r="K1833" i="4"/>
  <c r="K1831" i="4"/>
  <c r="L1831" i="4" s="1"/>
  <c r="K1830" i="4"/>
  <c r="L1830" i="4" s="1"/>
  <c r="K1827" i="4"/>
  <c r="L1827" i="4" s="1"/>
  <c r="K1826" i="4"/>
  <c r="L1826" i="4" s="1"/>
  <c r="K1825" i="4"/>
  <c r="L1825" i="4" s="1"/>
  <c r="K1822" i="4"/>
  <c r="L1822" i="4" s="1"/>
  <c r="K1819" i="4"/>
  <c r="L1819" i="4" s="1"/>
  <c r="K1818" i="4"/>
  <c r="L1818" i="4" s="1"/>
  <c r="K1816" i="4"/>
  <c r="L1816" i="4" s="1"/>
  <c r="K1815" i="4"/>
  <c r="K1813" i="4"/>
  <c r="K1812" i="4"/>
  <c r="K1811" i="4"/>
  <c r="L1811" i="4" s="1"/>
  <c r="K1810" i="4"/>
  <c r="L1810" i="4" s="1"/>
  <c r="K1809" i="4"/>
  <c r="L1809" i="4" s="1"/>
  <c r="K1807" i="4"/>
  <c r="L1807" i="4" s="1"/>
  <c r="K1806" i="4"/>
  <c r="L1806" i="4" s="1"/>
  <c r="K1805" i="4"/>
  <c r="L1805" i="4" s="1"/>
  <c r="K1804" i="4"/>
  <c r="L1804" i="4" s="1"/>
  <c r="K1803" i="4"/>
  <c r="L1803" i="4" s="1"/>
  <c r="K1802" i="4"/>
  <c r="L1802" i="4" s="1"/>
  <c r="K1800" i="4"/>
  <c r="K1798" i="4"/>
  <c r="L1798" i="4" s="1"/>
  <c r="K1797" i="4"/>
  <c r="L1797" i="4" s="1"/>
  <c r="K1796" i="4"/>
  <c r="L1796" i="4" s="1"/>
  <c r="K1794" i="4"/>
  <c r="L1794" i="4" s="1"/>
  <c r="K1792" i="4"/>
  <c r="O1792" i="4" s="1"/>
  <c r="K1787" i="4"/>
  <c r="L1787" i="4" s="1"/>
  <c r="K1786" i="4"/>
  <c r="L1786" i="4" s="1"/>
  <c r="K1785" i="4"/>
  <c r="K1784" i="4"/>
  <c r="L1784" i="4" s="1"/>
  <c r="K1783" i="4"/>
  <c r="L1783" i="4" s="1"/>
  <c r="K1781" i="4"/>
  <c r="L1781" i="4" s="1"/>
  <c r="K1780" i="4"/>
  <c r="L1780" i="4" s="1"/>
  <c r="K1779" i="4"/>
  <c r="L1779" i="4" s="1"/>
  <c r="K1778" i="4"/>
  <c r="L1778" i="4" s="1"/>
  <c r="K1777" i="4"/>
  <c r="L1777" i="4" s="1"/>
  <c r="K1776" i="4"/>
  <c r="L1776" i="4" s="1"/>
  <c r="K1775" i="4"/>
  <c r="L1775" i="4" s="1"/>
  <c r="K1774" i="4"/>
  <c r="L1774" i="4" s="1"/>
  <c r="K1773" i="4"/>
  <c r="L1773" i="4" s="1"/>
  <c r="K1772" i="4"/>
  <c r="K1771" i="4"/>
  <c r="K1770" i="4"/>
  <c r="K1763" i="4"/>
  <c r="L1763" i="4" s="1"/>
  <c r="K1762" i="4"/>
  <c r="L1762" i="4" s="1"/>
  <c r="K1756" i="4"/>
  <c r="L1756" i="4" s="1"/>
  <c r="K1755" i="4"/>
  <c r="L1755" i="4" s="1"/>
  <c r="K1752" i="4"/>
  <c r="L1752" i="4" s="1"/>
  <c r="K1751" i="4"/>
  <c r="K1750" i="4"/>
  <c r="K1749" i="4"/>
  <c r="L1749" i="4" s="1"/>
  <c r="K1745" i="4"/>
  <c r="L1745" i="4" s="1"/>
  <c r="K1740" i="4"/>
  <c r="L1740" i="4" s="1"/>
  <c r="K1739" i="4"/>
  <c r="K1738" i="4"/>
  <c r="K1737" i="4"/>
  <c r="K1736" i="4"/>
  <c r="K1732" i="4"/>
  <c r="L1732" i="4" s="1"/>
  <c r="K1731" i="4"/>
  <c r="K1730" i="4"/>
  <c r="L1730" i="4" s="1"/>
  <c r="K1729" i="4"/>
  <c r="L1729" i="4" s="1"/>
  <c r="K1728" i="4"/>
  <c r="L1728" i="4" s="1"/>
  <c r="K1727" i="4"/>
  <c r="K1722" i="4"/>
  <c r="L1722" i="4" s="1"/>
  <c r="K1721" i="4"/>
  <c r="K1720" i="4"/>
  <c r="L1720" i="4" s="1"/>
  <c r="K1719" i="4"/>
  <c r="L1719" i="4" s="1"/>
  <c r="K1718" i="4"/>
  <c r="L1718" i="4" s="1"/>
  <c r="K1717" i="4"/>
  <c r="L1717" i="4" s="1"/>
  <c r="K1716" i="4"/>
  <c r="L1716" i="4" s="1"/>
  <c r="K1715" i="4"/>
  <c r="L1715" i="4" s="1"/>
  <c r="K1713" i="4"/>
  <c r="L1713" i="4" s="1"/>
  <c r="K1712" i="4"/>
  <c r="L1712" i="4" s="1"/>
  <c r="K1711" i="4"/>
  <c r="L1711" i="4" s="1"/>
  <c r="K1710" i="4"/>
  <c r="L1710" i="4" s="1"/>
  <c r="K1708" i="4"/>
  <c r="L1708" i="4" s="1"/>
  <c r="K1705" i="4"/>
  <c r="L1705" i="4" s="1"/>
  <c r="K1704" i="4"/>
  <c r="K1703" i="4"/>
  <c r="K1702" i="4"/>
  <c r="K1701" i="4"/>
  <c r="L1701" i="4" s="1"/>
  <c r="K1700" i="4"/>
  <c r="L1700" i="4" s="1"/>
  <c r="K1699" i="4"/>
  <c r="L1699" i="4" s="1"/>
  <c r="K1698" i="4"/>
  <c r="L1698" i="4" s="1"/>
  <c r="K1697" i="4"/>
  <c r="L1697" i="4" s="1"/>
  <c r="K1696" i="4"/>
  <c r="K1694" i="4"/>
  <c r="L1694" i="4" s="1"/>
  <c r="K1693" i="4"/>
  <c r="L1693" i="4" s="1"/>
  <c r="K1692" i="4"/>
  <c r="L1692" i="4" s="1"/>
  <c r="K1690" i="4"/>
  <c r="L1690" i="4" s="1"/>
  <c r="K1689" i="4"/>
  <c r="L1689" i="4" s="1"/>
  <c r="K1688" i="4"/>
  <c r="L1688" i="4" s="1"/>
  <c r="K1687" i="4"/>
  <c r="L1687" i="4" s="1"/>
  <c r="K1686" i="4"/>
  <c r="K1685" i="4"/>
  <c r="L1685" i="4" s="1"/>
  <c r="K1683" i="4"/>
  <c r="L1683" i="4" s="1"/>
  <c r="K1680" i="4"/>
  <c r="L1680" i="4" s="1"/>
  <c r="K1679" i="4"/>
  <c r="L1679" i="4" s="1"/>
  <c r="K1678" i="4"/>
  <c r="L1678" i="4" s="1"/>
  <c r="K1677" i="4"/>
  <c r="K1676" i="4"/>
  <c r="K1674" i="4"/>
  <c r="L1674" i="4" s="1"/>
  <c r="K1673" i="4"/>
  <c r="L1673" i="4" s="1"/>
  <c r="K1671" i="4"/>
  <c r="L1671" i="4" s="1"/>
  <c r="K1670" i="4"/>
  <c r="K1669" i="4"/>
  <c r="L1669" i="4" s="1"/>
  <c r="K1666" i="4"/>
  <c r="L1666" i="4" s="1"/>
  <c r="K1665" i="4"/>
  <c r="L1665" i="4" s="1"/>
  <c r="K1661" i="4"/>
  <c r="L1661" i="4" s="1"/>
  <c r="K1660" i="4"/>
  <c r="O1660" i="4" s="1"/>
  <c r="K1659" i="4"/>
  <c r="L1659" i="4" s="1"/>
  <c r="K1658" i="4"/>
  <c r="L1658" i="4" s="1"/>
  <c r="K1655" i="4"/>
  <c r="L1655" i="4" s="1"/>
  <c r="K1654" i="4"/>
  <c r="K1653" i="4"/>
  <c r="K1652" i="4"/>
  <c r="K1651" i="4"/>
  <c r="K1650" i="4"/>
  <c r="L1650" i="4" s="1"/>
  <c r="K1649" i="4"/>
  <c r="K1648" i="4"/>
  <c r="L1648" i="4" s="1"/>
  <c r="K1647" i="4"/>
  <c r="L1647" i="4" s="1"/>
  <c r="K1645" i="4"/>
  <c r="K1643" i="4"/>
  <c r="L1643" i="4" s="1"/>
  <c r="K1642" i="4"/>
  <c r="L1642" i="4" s="1"/>
  <c r="K1640" i="4"/>
  <c r="K1638" i="4"/>
  <c r="L1638" i="4" s="1"/>
  <c r="K1634" i="4"/>
  <c r="L1634" i="4" s="1"/>
  <c r="K1631" i="4"/>
  <c r="L1631" i="4" s="1"/>
  <c r="K1630" i="4"/>
  <c r="L1630" i="4" s="1"/>
  <c r="K1629" i="4"/>
  <c r="K1628" i="4"/>
  <c r="K1627" i="4"/>
  <c r="L1627" i="4" s="1"/>
  <c r="K1626" i="4"/>
  <c r="L1626" i="4" s="1"/>
  <c r="K1625" i="4"/>
  <c r="K1624" i="4"/>
  <c r="L1624" i="4" s="1"/>
  <c r="K1623" i="4"/>
  <c r="L1623" i="4" s="1"/>
  <c r="K1622" i="4"/>
  <c r="K1621" i="4"/>
  <c r="K1620" i="4"/>
  <c r="K1619" i="4"/>
  <c r="L1619" i="4" s="1"/>
  <c r="K1618" i="4"/>
  <c r="L1618" i="4" s="1"/>
  <c r="K1617" i="4"/>
  <c r="K1616" i="4"/>
  <c r="L1616" i="4" s="1"/>
  <c r="K1614" i="4"/>
  <c r="L1614" i="4" s="1"/>
  <c r="K1612" i="4"/>
  <c r="K1611" i="4"/>
  <c r="L1611" i="4" s="1"/>
  <c r="K1608" i="4"/>
  <c r="K1606" i="4"/>
  <c r="L1606" i="4" s="1"/>
  <c r="K1603" i="4"/>
  <c r="L1603" i="4" s="1"/>
  <c r="K1602" i="4"/>
  <c r="K1601" i="4"/>
  <c r="L1601" i="4" s="1"/>
  <c r="K1598" i="4"/>
  <c r="K1597" i="4"/>
  <c r="L1597" i="4" s="1"/>
  <c r="K1596" i="4"/>
  <c r="L1596" i="4" s="1"/>
  <c r="K1595" i="4"/>
  <c r="L1595" i="4" s="1"/>
  <c r="K1594" i="4"/>
  <c r="L1594" i="4" s="1"/>
  <c r="K1592" i="4"/>
  <c r="L1592" i="4" s="1"/>
  <c r="K1591" i="4"/>
  <c r="K1588" i="4"/>
  <c r="K1587" i="4"/>
  <c r="L1587" i="4" s="1"/>
  <c r="K1583" i="4"/>
  <c r="L1583" i="4" s="1"/>
  <c r="K1582" i="4"/>
  <c r="L1582" i="4" s="1"/>
  <c r="K1581" i="4"/>
  <c r="L1581" i="4" s="1"/>
  <c r="K1580" i="4"/>
  <c r="L1580" i="4" s="1"/>
  <c r="K1579" i="4"/>
  <c r="K1577" i="4"/>
  <c r="K1576" i="4"/>
  <c r="K1574" i="4"/>
  <c r="L1574" i="4" s="1"/>
  <c r="K1573" i="4"/>
  <c r="L1573" i="4" s="1"/>
  <c r="K1572" i="4"/>
  <c r="L1572" i="4" s="1"/>
  <c r="K1571" i="4"/>
  <c r="L1571" i="4" s="1"/>
  <c r="K1570" i="4"/>
  <c r="K1569" i="4"/>
  <c r="K1568" i="4"/>
  <c r="K1566" i="4"/>
  <c r="L1566" i="4" s="1"/>
  <c r="K1565" i="4"/>
  <c r="L1565" i="4" s="1"/>
  <c r="K1563" i="4"/>
  <c r="L1563" i="4" s="1"/>
  <c r="K1562" i="4"/>
  <c r="L1562" i="4" s="1"/>
  <c r="K1561" i="4"/>
  <c r="K1560" i="4"/>
  <c r="K1559" i="4"/>
  <c r="L1559" i="4" s="1"/>
  <c r="K1555" i="4"/>
  <c r="L1555" i="4" s="1"/>
  <c r="K1551" i="4"/>
  <c r="K1550" i="4"/>
  <c r="K1549" i="4"/>
  <c r="L1549" i="4" s="1"/>
  <c r="K1548" i="4"/>
  <c r="K1547" i="4"/>
  <c r="K1542" i="4"/>
  <c r="L1542" i="4" s="1"/>
  <c r="K1541" i="4"/>
  <c r="L1541" i="4" s="1"/>
  <c r="K1537" i="4"/>
  <c r="L1537" i="4" s="1"/>
  <c r="K1535" i="4"/>
  <c r="L1535" i="4" s="1"/>
  <c r="K1534" i="4"/>
  <c r="L1534" i="4" s="1"/>
  <c r="K1531" i="4"/>
  <c r="L1531" i="4" s="1"/>
  <c r="K1530" i="4"/>
  <c r="L1530" i="4" s="1"/>
  <c r="K1529" i="4"/>
  <c r="L1529" i="4" s="1"/>
  <c r="K1526" i="4"/>
  <c r="L1526" i="4" s="1"/>
  <c r="K1525" i="4"/>
  <c r="K1524" i="4"/>
  <c r="L1524" i="4" s="1"/>
  <c r="K1523" i="4"/>
  <c r="K1522" i="4"/>
  <c r="L1522" i="4" s="1"/>
  <c r="K1521" i="4"/>
  <c r="K1520" i="4"/>
  <c r="L1520" i="4" s="1"/>
  <c r="K1519" i="4"/>
  <c r="L1519" i="4" s="1"/>
  <c r="K1518" i="4"/>
  <c r="K1516" i="4"/>
  <c r="L1516" i="4" s="1"/>
  <c r="K1515" i="4"/>
  <c r="L1515" i="4" s="1"/>
  <c r="K1514" i="4"/>
  <c r="L1514" i="4" s="1"/>
  <c r="K1513" i="4"/>
  <c r="L1513" i="4" s="1"/>
  <c r="K1512" i="4"/>
  <c r="L1512" i="4" s="1"/>
  <c r="K1511" i="4"/>
  <c r="L1511" i="4" s="1"/>
  <c r="K1510" i="4"/>
  <c r="L1510" i="4" s="1"/>
  <c r="K1508" i="4"/>
  <c r="L1508" i="4" s="1"/>
  <c r="K1507" i="4"/>
  <c r="L1507" i="4" s="1"/>
  <c r="K1506" i="4"/>
  <c r="L1506" i="4" s="1"/>
  <c r="K1505" i="4"/>
  <c r="K1504" i="4"/>
  <c r="K1503" i="4"/>
  <c r="L1503" i="4" s="1"/>
  <c r="K1502" i="4"/>
  <c r="L1502" i="4" s="1"/>
  <c r="K1501" i="4"/>
  <c r="L1501" i="4" s="1"/>
  <c r="K1500" i="4"/>
  <c r="L1500" i="4" s="1"/>
  <c r="K1499" i="4"/>
  <c r="K1498" i="4"/>
  <c r="K1497" i="4"/>
  <c r="K1496" i="4"/>
  <c r="L1496" i="4" s="1"/>
  <c r="K1495" i="4"/>
  <c r="L1495" i="4" s="1"/>
  <c r="K1494" i="4"/>
  <c r="L1494" i="4" s="1"/>
  <c r="K1490" i="4"/>
  <c r="L1490" i="4" s="1"/>
  <c r="K1489" i="4"/>
  <c r="L1489" i="4" s="1"/>
  <c r="K1488" i="4"/>
  <c r="L1488" i="4" s="1"/>
  <c r="K1487" i="4"/>
  <c r="L1487" i="4" s="1"/>
  <c r="K1485" i="4"/>
  <c r="L1485" i="4" s="1"/>
  <c r="K1484" i="4"/>
  <c r="L1484" i="4" s="1"/>
  <c r="K1483" i="4"/>
  <c r="L1483" i="4" s="1"/>
  <c r="K1482" i="4"/>
  <c r="L1482" i="4" s="1"/>
  <c r="K1481" i="4"/>
  <c r="L1481" i="4" s="1"/>
  <c r="K1480" i="4"/>
  <c r="L1480" i="4" s="1"/>
  <c r="K1478" i="4"/>
  <c r="L1478" i="4" s="1"/>
  <c r="K1477" i="4"/>
  <c r="L1477" i="4" s="1"/>
  <c r="K1475" i="4"/>
  <c r="L1475" i="4" s="1"/>
  <c r="K1474" i="4"/>
  <c r="L1474" i="4" s="1"/>
  <c r="K1473" i="4"/>
  <c r="L1473" i="4" s="1"/>
  <c r="K1472" i="4"/>
  <c r="L1472" i="4" s="1"/>
  <c r="K1471" i="4"/>
  <c r="L1471" i="4" s="1"/>
  <c r="K1469" i="4"/>
  <c r="L1469" i="4" s="1"/>
  <c r="K1466" i="4"/>
  <c r="K1465" i="4"/>
  <c r="K1464" i="4"/>
  <c r="K1463" i="4"/>
  <c r="K1462" i="4"/>
  <c r="L1462" i="4" s="1"/>
  <c r="K1461" i="4"/>
  <c r="L1461" i="4" s="1"/>
  <c r="K1460" i="4"/>
  <c r="L1460" i="4" s="1"/>
  <c r="K1459" i="4"/>
  <c r="K1458" i="4"/>
  <c r="L1458" i="4" s="1"/>
  <c r="K1455" i="4"/>
  <c r="L1455" i="4" s="1"/>
  <c r="K1454" i="4"/>
  <c r="L1454" i="4" s="1"/>
  <c r="K1453" i="4"/>
  <c r="K1451" i="4"/>
  <c r="K1450" i="4"/>
  <c r="K1449" i="4"/>
  <c r="K1448" i="4"/>
  <c r="L1448" i="4" s="1"/>
  <c r="K1447" i="4"/>
  <c r="L1447" i="4" s="1"/>
  <c r="K1446" i="4"/>
  <c r="L1446" i="4" s="1"/>
  <c r="K1445" i="4"/>
  <c r="L1445" i="4" s="1"/>
  <c r="K1444" i="4"/>
  <c r="L1444" i="4" s="1"/>
  <c r="K1443" i="4"/>
  <c r="K1441" i="4"/>
  <c r="L1441" i="4" s="1"/>
  <c r="K1440" i="4"/>
  <c r="L1440" i="4" s="1"/>
  <c r="K1439" i="4"/>
  <c r="L1439" i="4" s="1"/>
  <c r="K1438" i="4"/>
  <c r="L1438" i="4" s="1"/>
  <c r="K1437" i="4"/>
  <c r="L1437" i="4" s="1"/>
  <c r="K1436" i="4"/>
  <c r="L1436" i="4" s="1"/>
  <c r="K1434" i="4"/>
  <c r="L1434" i="4" s="1"/>
  <c r="K1433" i="4"/>
  <c r="L1433" i="4" s="1"/>
  <c r="K1432" i="4"/>
  <c r="L1432" i="4" s="1"/>
  <c r="K1431" i="4"/>
  <c r="L1431" i="4" s="1"/>
  <c r="K1430" i="4"/>
  <c r="L1430" i="4" s="1"/>
  <c r="K1429" i="4"/>
  <c r="L1429" i="4" s="1"/>
  <c r="K1428" i="4"/>
  <c r="L1428" i="4" s="1"/>
  <c r="K1427" i="4"/>
  <c r="L1427" i="4" s="1"/>
  <c r="K1426" i="4"/>
  <c r="L1426" i="4" s="1"/>
  <c r="K1425" i="4"/>
  <c r="L1425" i="4" s="1"/>
  <c r="K1424" i="4"/>
  <c r="K1423" i="4"/>
  <c r="L1423" i="4" s="1"/>
  <c r="K1421" i="4"/>
  <c r="L1421" i="4" s="1"/>
  <c r="K1419" i="4"/>
  <c r="K1417" i="4"/>
  <c r="K1415" i="4"/>
  <c r="K1414" i="4"/>
  <c r="L1414" i="4" s="1"/>
  <c r="K1412" i="4"/>
  <c r="L1412" i="4" s="1"/>
  <c r="K1410" i="4"/>
  <c r="L1410" i="4" s="1"/>
  <c r="K1409" i="4"/>
  <c r="L1409" i="4" s="1"/>
  <c r="K1407" i="4"/>
  <c r="K1405" i="4"/>
  <c r="L1405" i="4" s="1"/>
  <c r="K1404" i="4"/>
  <c r="L1404" i="4" s="1"/>
  <c r="K1402" i="4"/>
  <c r="L1402" i="4" s="1"/>
  <c r="K1401" i="4"/>
  <c r="K1399" i="4"/>
  <c r="K1398" i="4"/>
  <c r="K1397" i="4"/>
  <c r="K1395" i="4"/>
  <c r="L1395" i="4" s="1"/>
  <c r="K1394" i="4"/>
  <c r="L1394" i="4" s="1"/>
  <c r="K1393" i="4"/>
  <c r="L1393" i="4" s="1"/>
  <c r="K1391" i="4"/>
  <c r="L1391" i="4" s="1"/>
  <c r="K1387" i="4"/>
  <c r="K1386" i="4"/>
  <c r="K1384" i="4"/>
  <c r="K1382" i="4"/>
  <c r="L1382" i="4" s="1"/>
  <c r="K1380" i="4"/>
  <c r="K1379" i="4"/>
  <c r="K1377" i="4"/>
  <c r="K1375" i="4"/>
  <c r="K1374" i="4"/>
  <c r="K1372" i="4"/>
  <c r="L1372" i="4" s="1"/>
  <c r="K1369" i="4"/>
  <c r="K1368" i="4"/>
  <c r="L1368" i="4" s="1"/>
  <c r="K1366" i="4"/>
  <c r="K1364" i="4"/>
  <c r="L1364" i="4" s="1"/>
  <c r="K1363" i="4"/>
  <c r="L1363" i="4" s="1"/>
  <c r="K1362" i="4"/>
  <c r="L1362" i="4" s="1"/>
  <c r="K1359" i="4"/>
  <c r="K1354" i="4"/>
  <c r="L1354" i="4" s="1"/>
  <c r="K1353" i="4"/>
  <c r="K1352" i="4"/>
  <c r="K1351" i="4"/>
  <c r="L1351" i="4" s="1"/>
  <c r="K1349" i="4"/>
  <c r="L1349" i="4" s="1"/>
  <c r="K1348" i="4"/>
  <c r="K1347" i="4"/>
  <c r="L1347" i="4" s="1"/>
  <c r="K1345" i="4"/>
  <c r="K1344" i="4"/>
  <c r="K1343" i="4"/>
  <c r="K1341" i="4"/>
  <c r="L1341" i="4" s="1"/>
  <c r="K1340" i="4"/>
  <c r="K1339" i="4"/>
  <c r="L1339" i="4" s="1"/>
  <c r="K1338" i="4"/>
  <c r="L1338" i="4" s="1"/>
  <c r="K1334" i="4"/>
  <c r="K1325" i="4"/>
  <c r="K1323" i="4"/>
  <c r="K1322" i="4"/>
  <c r="L1322" i="4" s="1"/>
  <c r="K1321" i="4"/>
  <c r="K1320" i="4"/>
  <c r="K1318" i="4"/>
  <c r="K1317" i="4"/>
  <c r="K1313" i="4"/>
  <c r="K1312" i="4"/>
  <c r="K1311" i="4"/>
  <c r="K1310" i="4"/>
  <c r="K1308" i="4"/>
  <c r="K1307" i="4"/>
  <c r="K1305" i="4"/>
  <c r="L1305" i="4" s="1"/>
  <c r="K1304" i="4"/>
  <c r="K1303" i="4"/>
  <c r="K1302" i="4"/>
  <c r="L1302" i="4" s="1"/>
  <c r="K1301" i="4"/>
  <c r="L1301" i="4" s="1"/>
  <c r="K1300" i="4"/>
  <c r="K1297" i="4"/>
  <c r="K1296" i="4"/>
  <c r="K1295" i="4"/>
  <c r="L1295" i="4" s="1"/>
  <c r="K1291" i="4"/>
  <c r="L1291" i="4" s="1"/>
  <c r="K1289" i="4"/>
  <c r="K1286" i="4"/>
  <c r="L1286" i="4" s="1"/>
  <c r="K1282" i="4"/>
  <c r="L1282" i="4" s="1"/>
  <c r="K1281" i="4"/>
  <c r="K1280" i="4"/>
  <c r="K1278" i="4"/>
  <c r="L1278" i="4" s="1"/>
  <c r="K1277" i="4"/>
  <c r="L1277" i="4" s="1"/>
  <c r="K1275" i="4"/>
  <c r="L1275" i="4" s="1"/>
  <c r="K1274" i="4"/>
  <c r="L1274" i="4" s="1"/>
  <c r="K1272" i="4"/>
  <c r="K1271" i="4"/>
  <c r="K1269" i="4"/>
  <c r="K1268" i="4"/>
  <c r="K1267" i="4"/>
  <c r="L1267" i="4" s="1"/>
  <c r="K1264" i="4"/>
  <c r="K1263" i="4"/>
  <c r="K1262" i="4"/>
  <c r="L1262" i="4" s="1"/>
  <c r="K1261" i="4"/>
  <c r="L1261" i="4" s="1"/>
  <c r="K1260" i="4"/>
  <c r="K1259" i="4"/>
  <c r="L1259" i="4" s="1"/>
  <c r="K1257" i="4"/>
  <c r="K1256" i="4"/>
  <c r="K1255" i="4"/>
  <c r="K1254" i="4"/>
  <c r="L1254" i="4" s="1"/>
  <c r="K1253" i="4"/>
  <c r="K1252" i="4"/>
  <c r="K1251" i="4"/>
  <c r="L1251" i="4" s="1"/>
  <c r="K1250" i="4"/>
  <c r="K1249" i="4"/>
  <c r="K1248" i="4"/>
  <c r="K1247" i="4"/>
  <c r="K1246" i="4"/>
  <c r="L1246" i="4" s="1"/>
  <c r="K1245" i="4"/>
  <c r="L1245" i="4" s="1"/>
  <c r="K1244" i="4"/>
  <c r="K1243" i="4"/>
  <c r="L1243" i="4" s="1"/>
  <c r="K1242" i="4"/>
  <c r="L1242" i="4" s="1"/>
  <c r="K1241" i="4"/>
  <c r="K1240" i="4"/>
  <c r="K1237" i="4"/>
  <c r="L1237" i="4" s="1"/>
  <c r="K1236" i="4"/>
  <c r="K1235" i="4"/>
  <c r="L1235" i="4" s="1"/>
  <c r="K1234" i="4"/>
  <c r="L1234" i="4" s="1"/>
  <c r="K1231" i="4"/>
  <c r="L1231" i="4" s="1"/>
  <c r="K1230" i="4"/>
  <c r="K1229" i="4"/>
  <c r="L1229" i="4" s="1"/>
  <c r="K1227" i="4"/>
  <c r="L1227" i="4" s="1"/>
  <c r="K1224" i="4"/>
  <c r="K1218" i="4"/>
  <c r="L1218" i="4" s="1"/>
  <c r="K1217" i="4"/>
  <c r="K1215" i="4"/>
  <c r="K1214" i="4"/>
  <c r="L1214" i="4" s="1"/>
  <c r="K1213" i="4"/>
  <c r="L1213" i="4" s="1"/>
  <c r="K1210" i="4"/>
  <c r="L1210" i="4" s="1"/>
  <c r="K1209" i="4"/>
  <c r="K1208" i="4"/>
  <c r="K1206" i="4"/>
  <c r="K1203" i="4"/>
  <c r="L1203" i="4" s="1"/>
  <c r="K1202" i="4"/>
  <c r="K1201" i="4"/>
  <c r="K1197" i="4"/>
  <c r="L1197" i="4" s="1"/>
  <c r="K1196" i="4"/>
  <c r="K1195" i="4"/>
  <c r="L1195" i="4" s="1"/>
  <c r="K1193" i="4"/>
  <c r="L1193" i="4" s="1"/>
  <c r="K1192" i="4"/>
  <c r="K1191" i="4"/>
  <c r="K1187" i="4"/>
  <c r="L1187" i="4" s="1"/>
  <c r="K1186" i="4"/>
  <c r="L1186" i="4" s="1"/>
  <c r="K1185" i="4"/>
  <c r="K1184" i="4"/>
  <c r="K1183" i="4"/>
  <c r="L1183" i="4" s="1"/>
  <c r="K1182" i="4"/>
  <c r="L1182" i="4" s="1"/>
  <c r="K1181" i="4"/>
  <c r="L1181" i="4" s="1"/>
  <c r="K1180" i="4"/>
  <c r="K1179" i="4"/>
  <c r="L1179" i="4" s="1"/>
  <c r="K1178" i="4"/>
  <c r="L1178" i="4" s="1"/>
  <c r="K1177" i="4"/>
  <c r="L1177" i="4" s="1"/>
  <c r="K1176" i="4"/>
  <c r="L1176" i="4" s="1"/>
  <c r="K1175" i="4"/>
  <c r="L1175" i="4" s="1"/>
  <c r="K1173" i="4"/>
  <c r="L1173" i="4" s="1"/>
  <c r="K1168" i="4"/>
  <c r="L1168" i="4" s="1"/>
  <c r="K1167" i="4"/>
  <c r="L1167" i="4" s="1"/>
  <c r="K1166" i="4"/>
  <c r="L1166" i="4" s="1"/>
  <c r="K1165" i="4"/>
  <c r="L1165" i="4" s="1"/>
  <c r="K1164" i="4"/>
  <c r="K1163" i="4"/>
  <c r="K1162" i="4"/>
  <c r="L1162" i="4" s="1"/>
  <c r="K1161" i="4"/>
  <c r="K1160" i="4"/>
  <c r="K1159" i="4"/>
  <c r="K1158" i="4"/>
  <c r="L1158" i="4" s="1"/>
  <c r="K1157" i="4"/>
  <c r="K1156" i="4"/>
  <c r="K1155" i="4"/>
  <c r="L1155" i="4" s="1"/>
  <c r="K1154" i="4"/>
  <c r="K1153" i="4"/>
  <c r="L1153" i="4" s="1"/>
  <c r="K1152" i="4"/>
  <c r="L1152" i="4" s="1"/>
  <c r="K1151" i="4"/>
  <c r="L1151" i="4" s="1"/>
  <c r="K1150" i="4"/>
  <c r="L1150" i="4" s="1"/>
  <c r="K1149" i="4"/>
  <c r="K1148" i="4"/>
  <c r="L1148" i="4" s="1"/>
  <c r="K1146" i="4"/>
  <c r="K1145" i="4"/>
  <c r="K1144" i="4"/>
  <c r="L1144" i="4" s="1"/>
  <c r="K1143" i="4"/>
  <c r="K1142" i="4"/>
  <c r="L1142" i="4" s="1"/>
  <c r="K1141" i="4"/>
  <c r="L1141" i="4" s="1"/>
  <c r="K1140" i="4"/>
  <c r="L1140" i="4" s="1"/>
  <c r="K1139" i="4"/>
  <c r="K1138" i="4"/>
  <c r="L1138" i="4" s="1"/>
  <c r="K1137" i="4"/>
  <c r="L1137" i="4" s="1"/>
  <c r="K1136" i="4"/>
  <c r="K1135" i="4"/>
  <c r="L1135" i="4" s="1"/>
  <c r="K1134" i="4"/>
  <c r="L1134" i="4" s="1"/>
  <c r="K1133" i="4"/>
  <c r="K1132" i="4"/>
  <c r="L1132" i="4" s="1"/>
  <c r="K1131" i="4"/>
  <c r="L1131" i="4" s="1"/>
  <c r="K1130" i="4"/>
  <c r="L1130" i="4" s="1"/>
  <c r="K1129" i="4"/>
  <c r="L1129" i="4" s="1"/>
  <c r="K1128" i="4"/>
  <c r="L1128" i="4" s="1"/>
  <c r="K1127" i="4"/>
  <c r="K1126" i="4"/>
  <c r="K1125" i="4"/>
  <c r="L1125" i="4" s="1"/>
  <c r="K1124" i="4"/>
  <c r="K1121" i="4"/>
  <c r="L1121" i="4" s="1"/>
  <c r="K1120" i="4"/>
  <c r="K1119" i="4"/>
  <c r="L1119" i="4" s="1"/>
  <c r="K1118" i="4"/>
  <c r="L1118" i="4" s="1"/>
  <c r="K1116" i="4"/>
  <c r="K1115" i="4"/>
  <c r="L1115" i="4" s="1"/>
  <c r="K1114" i="4"/>
  <c r="K1113" i="4"/>
  <c r="K1110" i="4"/>
  <c r="L1110" i="4" s="1"/>
  <c r="K1109" i="4"/>
  <c r="L1109" i="4" s="1"/>
  <c r="K1108" i="4"/>
  <c r="L1108" i="4" s="1"/>
  <c r="K1107" i="4"/>
  <c r="K1106" i="4"/>
  <c r="L1106" i="4" s="1"/>
  <c r="K1105" i="4"/>
  <c r="L1105" i="4" s="1"/>
  <c r="K1103" i="4"/>
  <c r="L1103" i="4" s="1"/>
  <c r="K1102" i="4"/>
  <c r="K1101" i="4"/>
  <c r="L1101" i="4" s="1"/>
  <c r="K1100" i="4"/>
  <c r="K1099" i="4"/>
  <c r="K1097" i="4"/>
  <c r="L1097" i="4" s="1"/>
  <c r="K1096" i="4"/>
  <c r="L1096" i="4" s="1"/>
  <c r="K1095" i="4"/>
  <c r="L1095" i="4" s="1"/>
  <c r="K1094" i="4"/>
  <c r="L1094" i="4" s="1"/>
  <c r="K1093" i="4"/>
  <c r="K1091" i="4"/>
  <c r="L1091" i="4" s="1"/>
  <c r="K1088" i="4"/>
  <c r="K1087" i="4"/>
  <c r="K1086" i="4"/>
  <c r="L1086" i="4" s="1"/>
  <c r="K1084" i="4"/>
  <c r="L1084" i="4" s="1"/>
  <c r="K1083" i="4"/>
  <c r="L1083" i="4" s="1"/>
  <c r="K1082" i="4"/>
  <c r="L1082" i="4" s="1"/>
  <c r="K1077" i="4"/>
  <c r="K1076" i="4"/>
  <c r="L1076" i="4" s="1"/>
  <c r="K1074" i="4"/>
  <c r="K1072" i="4"/>
  <c r="K1071" i="4"/>
  <c r="L1071" i="4" s="1"/>
  <c r="K1070" i="4"/>
  <c r="L1070" i="4" s="1"/>
  <c r="K1069" i="4"/>
  <c r="L1069" i="4" s="1"/>
  <c r="K1068" i="4"/>
  <c r="L1068" i="4" s="1"/>
  <c r="K1067" i="4"/>
  <c r="L1067" i="4" s="1"/>
  <c r="K1066" i="4"/>
  <c r="K1065" i="4"/>
  <c r="K1063" i="4"/>
  <c r="K1062" i="4"/>
  <c r="L1062" i="4" s="1"/>
  <c r="K1061" i="4"/>
  <c r="L1061" i="4" s="1"/>
  <c r="K1060" i="4"/>
  <c r="L1060" i="4" s="1"/>
  <c r="K1059" i="4"/>
  <c r="K1057" i="4"/>
  <c r="L1057" i="4" s="1"/>
  <c r="K1056" i="4"/>
  <c r="L1056" i="4" s="1"/>
  <c r="K1055" i="4"/>
  <c r="K1054" i="4"/>
  <c r="L1054" i="4" s="1"/>
  <c r="K1052" i="4"/>
  <c r="L1052" i="4" s="1"/>
  <c r="K1051" i="4"/>
  <c r="L1051" i="4" s="1"/>
  <c r="K1048" i="4"/>
  <c r="K1046" i="4"/>
  <c r="L1046" i="4" s="1"/>
  <c r="K1045" i="4"/>
  <c r="L1045" i="4" s="1"/>
  <c r="K1044" i="4"/>
  <c r="K1043" i="4"/>
  <c r="L1043" i="4" s="1"/>
  <c r="K1042" i="4"/>
  <c r="K1041" i="4"/>
  <c r="K1038" i="4"/>
  <c r="K1036" i="4"/>
  <c r="K1035" i="4"/>
  <c r="L1035" i="4" s="1"/>
  <c r="K1033" i="4"/>
  <c r="K1032" i="4"/>
  <c r="L1032" i="4" s="1"/>
  <c r="K1031" i="4"/>
  <c r="L1031" i="4" s="1"/>
  <c r="K1029" i="4"/>
  <c r="L1029" i="4" s="1"/>
  <c r="K1028" i="4"/>
  <c r="L1028" i="4" s="1"/>
  <c r="K1027" i="4"/>
  <c r="L1027" i="4" s="1"/>
  <c r="K1025" i="4"/>
  <c r="L1025" i="4" s="1"/>
  <c r="K1024" i="4"/>
  <c r="K1023" i="4"/>
  <c r="K1022" i="4"/>
  <c r="L1022" i="4" s="1"/>
  <c r="K1021" i="4"/>
  <c r="K1020" i="4"/>
  <c r="L1020" i="4" s="1"/>
  <c r="K1019" i="4"/>
  <c r="K1017" i="4"/>
  <c r="L1017" i="4" s="1"/>
  <c r="K1015" i="4"/>
  <c r="K1014" i="4"/>
  <c r="K1013" i="4"/>
  <c r="L1013" i="4" s="1"/>
  <c r="K1009" i="4"/>
  <c r="L1009" i="4" s="1"/>
  <c r="K1008" i="4"/>
  <c r="L1008" i="4" s="1"/>
  <c r="K1007" i="4"/>
  <c r="L1007" i="4" s="1"/>
  <c r="K1006" i="4"/>
  <c r="L1006" i="4" s="1"/>
  <c r="K1005" i="4"/>
  <c r="L1005" i="4" s="1"/>
  <c r="K1004" i="4"/>
  <c r="L1004" i="4" s="1"/>
  <c r="K1003" i="4"/>
  <c r="L1003" i="4" s="1"/>
  <c r="K1001" i="4"/>
  <c r="L1001" i="4" s="1"/>
  <c r="K1000" i="4"/>
  <c r="L1000" i="4" s="1"/>
  <c r="K999" i="4"/>
  <c r="L999" i="4" s="1"/>
  <c r="K998" i="4"/>
  <c r="L998" i="4" s="1"/>
  <c r="K997" i="4"/>
  <c r="L997" i="4" s="1"/>
  <c r="K994" i="4"/>
  <c r="L994" i="4" s="1"/>
  <c r="K993" i="4"/>
  <c r="L993" i="4" s="1"/>
  <c r="K990" i="4"/>
  <c r="L990" i="4" s="1"/>
  <c r="K989" i="4"/>
  <c r="L989" i="4" s="1"/>
  <c r="K988" i="4"/>
  <c r="L988" i="4" s="1"/>
  <c r="K986" i="4"/>
  <c r="L986" i="4" s="1"/>
  <c r="K985" i="4"/>
  <c r="L985" i="4" s="1"/>
  <c r="K977" i="4"/>
  <c r="L977" i="4" s="1"/>
  <c r="K976" i="4"/>
  <c r="L976" i="4" s="1"/>
  <c r="K975" i="4"/>
  <c r="K973" i="4"/>
  <c r="K972" i="4"/>
  <c r="L972" i="4" s="1"/>
  <c r="K971" i="4"/>
  <c r="L971" i="4" s="1"/>
  <c r="K970" i="4"/>
  <c r="L970" i="4" s="1"/>
  <c r="K968" i="4"/>
  <c r="L968" i="4" s="1"/>
  <c r="K967" i="4"/>
  <c r="L967" i="4" s="1"/>
  <c r="K965" i="4"/>
  <c r="L965" i="4" s="1"/>
  <c r="K964" i="4"/>
  <c r="L964" i="4" s="1"/>
  <c r="K962" i="4"/>
  <c r="K960" i="4"/>
  <c r="L960" i="4" s="1"/>
  <c r="K959" i="4"/>
  <c r="L959" i="4" s="1"/>
  <c r="K958" i="4"/>
  <c r="L958" i="4" s="1"/>
  <c r="K957" i="4"/>
  <c r="L957" i="4" s="1"/>
  <c r="K956" i="4"/>
  <c r="L956" i="4" s="1"/>
  <c r="K955" i="4"/>
  <c r="L955" i="4" s="1"/>
  <c r="K954" i="4"/>
  <c r="L954" i="4" s="1"/>
  <c r="K953" i="4"/>
  <c r="L953" i="4" s="1"/>
  <c r="K952" i="4"/>
  <c r="K951" i="4"/>
  <c r="K949" i="4"/>
  <c r="K947" i="4"/>
  <c r="L947" i="4" s="1"/>
  <c r="K945" i="4"/>
  <c r="K944" i="4"/>
  <c r="L944" i="4" s="1"/>
  <c r="K942" i="4"/>
  <c r="L942" i="4" s="1"/>
  <c r="K941" i="4"/>
  <c r="L941" i="4" s="1"/>
  <c r="K940" i="4"/>
  <c r="L940" i="4" s="1"/>
  <c r="K939" i="4"/>
  <c r="L939" i="4" s="1"/>
  <c r="K935" i="4"/>
  <c r="L935" i="4" s="1"/>
  <c r="K934" i="4"/>
  <c r="L934" i="4" s="1"/>
  <c r="K933" i="4"/>
  <c r="L933" i="4" s="1"/>
  <c r="K932" i="4"/>
  <c r="L932" i="4" s="1"/>
  <c r="K931" i="4"/>
  <c r="L931" i="4" s="1"/>
  <c r="K930" i="4"/>
  <c r="L930" i="4" s="1"/>
  <c r="K929" i="4"/>
  <c r="L929" i="4" s="1"/>
  <c r="K928" i="4"/>
  <c r="L928" i="4" s="1"/>
  <c r="K927" i="4"/>
  <c r="L927" i="4" s="1"/>
  <c r="K925" i="4"/>
  <c r="L925" i="4" s="1"/>
  <c r="K923" i="4"/>
  <c r="L923" i="4" s="1"/>
  <c r="K920" i="4"/>
  <c r="K919" i="4"/>
  <c r="L919" i="4" s="1"/>
  <c r="K918" i="4"/>
  <c r="L918" i="4" s="1"/>
  <c r="K917" i="4"/>
  <c r="L917" i="4" s="1"/>
  <c r="K916" i="4"/>
  <c r="L916" i="4" s="1"/>
  <c r="K915" i="4"/>
  <c r="L915" i="4" s="1"/>
  <c r="K914" i="4"/>
  <c r="L914" i="4" s="1"/>
  <c r="K912" i="4"/>
  <c r="L912" i="4" s="1"/>
  <c r="K911" i="4"/>
  <c r="K909" i="4"/>
  <c r="L909" i="4" s="1"/>
  <c r="K908" i="4"/>
  <c r="L908" i="4" s="1"/>
  <c r="K907" i="4"/>
  <c r="L907" i="4" s="1"/>
  <c r="K906" i="4"/>
  <c r="L906" i="4" s="1"/>
  <c r="K905" i="4"/>
  <c r="L905" i="4" s="1"/>
  <c r="K904" i="4"/>
  <c r="L904" i="4" s="1"/>
  <c r="K903" i="4"/>
  <c r="K902" i="4"/>
  <c r="K901" i="4"/>
  <c r="L901" i="4" s="1"/>
  <c r="K900" i="4"/>
  <c r="L900" i="4" s="1"/>
  <c r="K899" i="4"/>
  <c r="L899" i="4" s="1"/>
  <c r="K897" i="4"/>
  <c r="L897" i="4" s="1"/>
  <c r="K895" i="4"/>
  <c r="L895" i="4" s="1"/>
  <c r="K893" i="4"/>
  <c r="L893" i="4" s="1"/>
  <c r="K892" i="4"/>
  <c r="L892" i="4" s="1"/>
  <c r="K891" i="4"/>
  <c r="L891" i="4" s="1"/>
  <c r="K887" i="4"/>
  <c r="L887" i="4" s="1"/>
  <c r="K884" i="4"/>
  <c r="L884" i="4" s="1"/>
  <c r="K883" i="4"/>
  <c r="L883" i="4" s="1"/>
  <c r="K882" i="4"/>
  <c r="K881" i="4"/>
  <c r="K880" i="4"/>
  <c r="L880" i="4" s="1"/>
  <c r="K879" i="4"/>
  <c r="L879" i="4" s="1"/>
  <c r="K878" i="4"/>
  <c r="L878" i="4" s="1"/>
  <c r="K876" i="4"/>
  <c r="L876" i="4" s="1"/>
  <c r="K875" i="4"/>
  <c r="L875" i="4" s="1"/>
  <c r="K874" i="4"/>
  <c r="L874" i="4" s="1"/>
  <c r="K873" i="4"/>
  <c r="K872" i="4"/>
  <c r="L872" i="4" s="1"/>
  <c r="K870" i="4"/>
  <c r="L870" i="4" s="1"/>
  <c r="K869" i="4"/>
  <c r="L869" i="4" s="1"/>
  <c r="K868" i="4"/>
  <c r="L868" i="4" s="1"/>
  <c r="K865" i="4"/>
  <c r="L865" i="4" s="1"/>
  <c r="K864" i="4"/>
  <c r="L864" i="4" s="1"/>
  <c r="K863" i="4"/>
  <c r="L863" i="4" s="1"/>
  <c r="K861" i="4"/>
  <c r="L861" i="4" s="1"/>
  <c r="K860" i="4"/>
  <c r="L860" i="4" s="1"/>
  <c r="K859" i="4"/>
  <c r="L859" i="4" s="1"/>
  <c r="K858" i="4"/>
  <c r="L858" i="4" s="1"/>
  <c r="K857" i="4"/>
  <c r="L857" i="4" s="1"/>
  <c r="K855" i="4"/>
  <c r="L855" i="4" s="1"/>
  <c r="K853" i="4"/>
  <c r="K852" i="4"/>
  <c r="L852" i="4" s="1"/>
  <c r="K851" i="4"/>
  <c r="K850" i="4"/>
  <c r="K849" i="4"/>
  <c r="K848" i="4"/>
  <c r="K847" i="4"/>
  <c r="L847" i="4" s="1"/>
  <c r="K839" i="4"/>
  <c r="L839" i="4" s="1"/>
  <c r="K837" i="4"/>
  <c r="L837" i="4" s="1"/>
  <c r="K835" i="4"/>
  <c r="L835" i="4" s="1"/>
  <c r="K834" i="4"/>
  <c r="L834" i="4" s="1"/>
  <c r="K833" i="4"/>
  <c r="L833" i="4" s="1"/>
  <c r="K831" i="4"/>
  <c r="L831" i="4" s="1"/>
  <c r="K829" i="4"/>
  <c r="L829" i="4" s="1"/>
  <c r="K827" i="4"/>
  <c r="L827" i="4" s="1"/>
  <c r="K826" i="4"/>
  <c r="K825" i="4"/>
  <c r="K824" i="4"/>
  <c r="L824" i="4" s="1"/>
  <c r="K823" i="4"/>
  <c r="L823" i="4" s="1"/>
  <c r="K822" i="4"/>
  <c r="L822" i="4" s="1"/>
  <c r="K821" i="4"/>
  <c r="L821" i="4" s="1"/>
  <c r="K820" i="4"/>
  <c r="K819" i="4"/>
  <c r="K818" i="4"/>
  <c r="L818" i="4" s="1"/>
  <c r="K817" i="4"/>
  <c r="L817" i="4" s="1"/>
  <c r="K816" i="4"/>
  <c r="L816" i="4" s="1"/>
  <c r="K813" i="4"/>
  <c r="L813" i="4" s="1"/>
  <c r="K812" i="4"/>
  <c r="L812" i="4" s="1"/>
  <c r="K811" i="4"/>
  <c r="L811" i="4" s="1"/>
  <c r="K810" i="4"/>
  <c r="K809" i="4"/>
  <c r="L809" i="4" s="1"/>
  <c r="K808" i="4"/>
  <c r="L808" i="4" s="1"/>
  <c r="K807" i="4"/>
  <c r="L807" i="4" s="1"/>
  <c r="K806" i="4"/>
  <c r="K805" i="4"/>
  <c r="L805" i="4" s="1"/>
  <c r="K804" i="4"/>
  <c r="L804" i="4" s="1"/>
  <c r="K803" i="4"/>
  <c r="L803" i="4" s="1"/>
  <c r="K802" i="4"/>
  <c r="L802" i="4" s="1"/>
  <c r="K801" i="4"/>
  <c r="L801" i="4" s="1"/>
  <c r="K800" i="4"/>
  <c r="L800" i="4" s="1"/>
  <c r="K799" i="4"/>
  <c r="L799" i="4" s="1"/>
  <c r="K798" i="4"/>
  <c r="L798" i="4" s="1"/>
  <c r="K797" i="4"/>
  <c r="L797" i="4" s="1"/>
  <c r="K796" i="4"/>
  <c r="L796" i="4" s="1"/>
  <c r="K795" i="4"/>
  <c r="L795" i="4" s="1"/>
  <c r="K794" i="4"/>
  <c r="K793" i="4"/>
  <c r="L793" i="4" s="1"/>
  <c r="K792" i="4"/>
  <c r="K791" i="4"/>
  <c r="L791" i="4" s="1"/>
  <c r="K790" i="4"/>
  <c r="L790" i="4" s="1"/>
  <c r="K789" i="4"/>
  <c r="K788" i="4"/>
  <c r="L788" i="4" s="1"/>
  <c r="K787" i="4"/>
  <c r="K785" i="4"/>
  <c r="K784" i="4"/>
  <c r="L784" i="4" s="1"/>
  <c r="K783" i="4"/>
  <c r="L783" i="4" s="1"/>
  <c r="K782" i="4"/>
  <c r="L782" i="4" s="1"/>
  <c r="K781" i="4"/>
  <c r="L781" i="4" s="1"/>
  <c r="K780" i="4"/>
  <c r="K779" i="4"/>
  <c r="L779" i="4" s="1"/>
  <c r="K778" i="4"/>
  <c r="K777" i="4"/>
  <c r="L777" i="4" s="1"/>
  <c r="K775" i="4"/>
  <c r="K774" i="4"/>
  <c r="K773" i="4"/>
  <c r="L773" i="4" s="1"/>
  <c r="K772" i="4"/>
  <c r="L772" i="4" s="1"/>
  <c r="K770" i="4"/>
  <c r="L770" i="4" s="1"/>
  <c r="K769" i="4"/>
  <c r="L769" i="4" s="1"/>
  <c r="K768" i="4"/>
  <c r="L768" i="4" s="1"/>
  <c r="K767" i="4"/>
  <c r="L767" i="4" s="1"/>
  <c r="K766" i="4"/>
  <c r="L766" i="4" s="1"/>
  <c r="K763" i="4"/>
  <c r="L763" i="4" s="1"/>
  <c r="K761" i="4"/>
  <c r="L761" i="4" s="1"/>
  <c r="K760" i="4"/>
  <c r="K759" i="4"/>
  <c r="K758" i="4"/>
  <c r="L758" i="4" s="1"/>
  <c r="K757" i="4"/>
  <c r="L757" i="4" s="1"/>
  <c r="K756" i="4"/>
  <c r="L756" i="4" s="1"/>
  <c r="K755" i="4"/>
  <c r="L755" i="4" s="1"/>
  <c r="K753" i="4"/>
  <c r="K751" i="4"/>
  <c r="L751" i="4" s="1"/>
  <c r="K749" i="4"/>
  <c r="L749" i="4" s="1"/>
  <c r="K748" i="4"/>
  <c r="L748" i="4" s="1"/>
  <c r="K743" i="4"/>
  <c r="L743" i="4" s="1"/>
  <c r="K742" i="4"/>
  <c r="L742" i="4" s="1"/>
  <c r="K741" i="4"/>
  <c r="L741" i="4" s="1"/>
  <c r="K740" i="4"/>
  <c r="L740" i="4" s="1"/>
  <c r="K739" i="4"/>
  <c r="L739" i="4" s="1"/>
  <c r="K738" i="4"/>
  <c r="L738" i="4" s="1"/>
  <c r="K737" i="4"/>
  <c r="L737" i="4" s="1"/>
  <c r="K734" i="4"/>
  <c r="L734" i="4" s="1"/>
  <c r="K729" i="4"/>
  <c r="L729" i="4" s="1"/>
  <c r="K728" i="4"/>
  <c r="L728" i="4" s="1"/>
  <c r="K727" i="4"/>
  <c r="L727" i="4" s="1"/>
  <c r="K722" i="4"/>
  <c r="L722" i="4" s="1"/>
  <c r="K721" i="4"/>
  <c r="L721" i="4" s="1"/>
  <c r="K720" i="4"/>
  <c r="L720" i="4" s="1"/>
  <c r="K719" i="4"/>
  <c r="L719" i="4" s="1"/>
  <c r="K718" i="4"/>
  <c r="L718" i="4" s="1"/>
  <c r="K717" i="4"/>
  <c r="L717" i="4" s="1"/>
  <c r="K716" i="4"/>
  <c r="L716" i="4" s="1"/>
  <c r="K715" i="4"/>
  <c r="K714" i="4"/>
  <c r="L714" i="4" s="1"/>
  <c r="K711" i="4"/>
  <c r="L711" i="4" s="1"/>
  <c r="K710" i="4"/>
  <c r="L710" i="4" s="1"/>
  <c r="K709" i="4"/>
  <c r="K708" i="4"/>
  <c r="L708" i="4" s="1"/>
  <c r="K707" i="4"/>
  <c r="K705" i="4"/>
  <c r="L705" i="4" s="1"/>
  <c r="K704" i="4"/>
  <c r="K703" i="4"/>
  <c r="K702" i="4"/>
  <c r="L702" i="4" s="1"/>
  <c r="K701" i="4"/>
  <c r="L701" i="4" s="1"/>
  <c r="K700" i="4"/>
  <c r="L700" i="4" s="1"/>
  <c r="K699" i="4"/>
  <c r="L699" i="4" s="1"/>
  <c r="K698" i="4"/>
  <c r="L698" i="4" s="1"/>
  <c r="K697" i="4"/>
  <c r="K692" i="4"/>
  <c r="L692" i="4" s="1"/>
  <c r="K691" i="4"/>
  <c r="K689" i="4"/>
  <c r="K688" i="4"/>
  <c r="L688" i="4" s="1"/>
  <c r="K686" i="4"/>
  <c r="L686" i="4" s="1"/>
  <c r="K685" i="4"/>
  <c r="L685" i="4" s="1"/>
  <c r="K684" i="4"/>
  <c r="L684" i="4" s="1"/>
  <c r="K683" i="4"/>
  <c r="K681" i="4"/>
  <c r="K680" i="4"/>
  <c r="L680" i="4" s="1"/>
  <c r="K679" i="4"/>
  <c r="L679" i="4" s="1"/>
  <c r="K678" i="4"/>
  <c r="L678" i="4" s="1"/>
  <c r="K677" i="4"/>
  <c r="L677" i="4" s="1"/>
  <c r="K675" i="4"/>
  <c r="K674" i="4"/>
  <c r="L674" i="4" s="1"/>
  <c r="K673" i="4"/>
  <c r="L673" i="4" s="1"/>
  <c r="K672" i="4"/>
  <c r="L672" i="4" s="1"/>
  <c r="K670" i="4"/>
  <c r="L670" i="4" s="1"/>
  <c r="K669" i="4"/>
  <c r="L669" i="4" s="1"/>
  <c r="K667" i="4"/>
  <c r="K665" i="4"/>
  <c r="L665" i="4" s="1"/>
  <c r="K664" i="4"/>
  <c r="L664" i="4" s="1"/>
  <c r="K659" i="4"/>
  <c r="K658" i="4"/>
  <c r="K657" i="4"/>
  <c r="K654" i="4"/>
  <c r="L654" i="4" s="1"/>
  <c r="K653" i="4"/>
  <c r="K652" i="4"/>
  <c r="L652" i="4" s="1"/>
  <c r="K650" i="4"/>
  <c r="L650" i="4" s="1"/>
  <c r="K647" i="4"/>
  <c r="L647" i="4" s="1"/>
  <c r="K646" i="4"/>
  <c r="L646" i="4" s="1"/>
  <c r="K645" i="4"/>
  <c r="L645" i="4" s="1"/>
  <c r="K644" i="4"/>
  <c r="L644" i="4" s="1"/>
  <c r="K642" i="4"/>
  <c r="L642" i="4" s="1"/>
  <c r="K641" i="4"/>
  <c r="K640" i="4"/>
  <c r="K636" i="4"/>
  <c r="L636" i="4" s="1"/>
  <c r="K635" i="4"/>
  <c r="K633" i="4"/>
  <c r="L633" i="4" s="1"/>
  <c r="K627" i="4"/>
  <c r="K625" i="4"/>
  <c r="L625" i="4" s="1"/>
  <c r="K624" i="4"/>
  <c r="L624" i="4" s="1"/>
  <c r="K623" i="4"/>
  <c r="L623" i="4" s="1"/>
  <c r="K618" i="4"/>
  <c r="L618" i="4" s="1"/>
  <c r="K617" i="4"/>
  <c r="K615" i="4"/>
  <c r="L615" i="4" s="1"/>
  <c r="K614" i="4"/>
  <c r="L614" i="4" s="1"/>
  <c r="K613" i="4"/>
  <c r="K612" i="4"/>
  <c r="L612" i="4" s="1"/>
  <c r="K611" i="4"/>
  <c r="K610" i="4"/>
  <c r="K609" i="4"/>
  <c r="L609" i="4" s="1"/>
  <c r="K605" i="4"/>
  <c r="L605" i="4" s="1"/>
  <c r="K603" i="4"/>
  <c r="K602" i="4"/>
  <c r="K601" i="4"/>
  <c r="K598" i="4"/>
  <c r="L598" i="4" s="1"/>
  <c r="K597" i="4"/>
  <c r="K593" i="4"/>
  <c r="K591" i="4"/>
  <c r="L591" i="4" s="1"/>
  <c r="K586" i="4"/>
  <c r="L586" i="4" s="1"/>
  <c r="K585" i="4"/>
  <c r="L585" i="4" s="1"/>
  <c r="K584" i="4"/>
  <c r="K583" i="4"/>
  <c r="L583" i="4" s="1"/>
  <c r="K582" i="4"/>
  <c r="L582" i="4" s="1"/>
  <c r="K581" i="4"/>
  <c r="L581" i="4" s="1"/>
  <c r="K580" i="4"/>
  <c r="K577" i="4"/>
  <c r="K576" i="4"/>
  <c r="K575" i="4"/>
  <c r="L575" i="4" s="1"/>
  <c r="K572" i="4"/>
  <c r="K568" i="4"/>
  <c r="K565" i="4"/>
  <c r="K472" i="4"/>
  <c r="O450" i="4"/>
  <c r="K95" i="4"/>
  <c r="K418" i="4"/>
  <c r="L418" i="4" s="1"/>
  <c r="K362" i="4"/>
  <c r="O362" i="4" s="1"/>
  <c r="K228" i="4"/>
  <c r="L228" i="4" s="1"/>
  <c r="K471" i="4"/>
  <c r="L471" i="4" s="1"/>
  <c r="O11" i="4"/>
  <c r="L11" i="21"/>
  <c r="L91" i="21"/>
  <c r="L123" i="21"/>
  <c r="G4" i="23"/>
  <c r="AP441" i="21"/>
  <c r="Z450" i="21"/>
  <c r="W9" i="21"/>
  <c r="T28" i="21"/>
  <c r="U34" i="21"/>
  <c r="U38" i="21"/>
  <c r="S57" i="21"/>
  <c r="T70" i="21"/>
  <c r="S74" i="21"/>
  <c r="W77" i="21"/>
  <c r="S86" i="21"/>
  <c r="W89" i="21"/>
  <c r="T94" i="21"/>
  <c r="U98" i="21"/>
  <c r="T102" i="21"/>
  <c r="W106" i="21"/>
  <c r="T181" i="21"/>
  <c r="V201" i="21"/>
  <c r="V267" i="21"/>
  <c r="V302" i="21"/>
  <c r="S337" i="21"/>
  <c r="T441" i="21"/>
  <c r="S469" i="21"/>
  <c r="AS450" i="21"/>
  <c r="AS472" i="21"/>
  <c r="N33" i="21"/>
  <c r="N97" i="21"/>
  <c r="K132" i="21"/>
  <c r="T44" i="21"/>
  <c r="W57" i="21"/>
  <c r="S61" i="21"/>
  <c r="U70" i="21"/>
  <c r="U74" i="21"/>
  <c r="U94" i="21"/>
  <c r="U102" i="21"/>
  <c r="T189" i="21"/>
  <c r="V247" i="21"/>
  <c r="U296" i="21"/>
  <c r="S327" i="21"/>
  <c r="T337" i="21"/>
  <c r="S343" i="21"/>
  <c r="S353" i="21"/>
  <c r="T364" i="21"/>
  <c r="S383" i="21"/>
  <c r="T413" i="21"/>
  <c r="AP273" i="21"/>
  <c r="K4" i="26"/>
  <c r="G4" i="22"/>
  <c r="K16" i="21"/>
  <c r="AO448" i="21"/>
  <c r="AP469" i="21"/>
  <c r="M19" i="21"/>
  <c r="K40" i="21"/>
  <c r="K72" i="21"/>
  <c r="W25" i="21"/>
  <c r="S45" i="21"/>
  <c r="U50" i="21"/>
  <c r="S58" i="21"/>
  <c r="U67" i="21"/>
  <c r="U79" i="21"/>
  <c r="S87" i="21"/>
  <c r="U91" i="21"/>
  <c r="T100" i="21"/>
  <c r="S103" i="21"/>
  <c r="U197" i="21"/>
  <c r="T291" i="21"/>
  <c r="U334" i="21"/>
  <c r="U344" i="21"/>
  <c r="T350" i="21"/>
  <c r="S390" i="21"/>
  <c r="U458" i="21"/>
  <c r="V465" i="21"/>
  <c r="AR373" i="21"/>
  <c r="G4" i="26"/>
  <c r="AS465" i="21"/>
  <c r="AS476" i="21"/>
  <c r="AK479" i="21"/>
  <c r="AS482" i="21"/>
  <c r="M110" i="21"/>
  <c r="T20" i="21"/>
  <c r="S41" i="21"/>
  <c r="U45" i="21"/>
  <c r="U58" i="21"/>
  <c r="U76" i="21"/>
  <c r="W100" i="21"/>
  <c r="V148" i="21"/>
  <c r="V243" i="21"/>
  <c r="V310" i="21"/>
  <c r="U350" i="21"/>
  <c r="S355" i="21"/>
  <c r="S361" i="21"/>
  <c r="U390" i="21"/>
  <c r="W409" i="21"/>
  <c r="T477" i="21"/>
  <c r="AR451" i="21"/>
  <c r="K24" i="21"/>
  <c r="L185" i="21"/>
  <c r="W41" i="21"/>
  <c r="W45" i="21"/>
  <c r="T361" i="21"/>
  <c r="T433" i="21"/>
  <c r="S473" i="21"/>
  <c r="W477" i="21"/>
  <c r="AR233" i="21"/>
  <c r="K4" i="28"/>
  <c r="AS455" i="21"/>
  <c r="AS477" i="21"/>
  <c r="L24" i="21"/>
  <c r="S38" i="21"/>
  <c r="W73" i="21"/>
  <c r="S77" i="21"/>
  <c r="W85" i="21"/>
  <c r="T88" i="21"/>
  <c r="T280" i="21"/>
  <c r="S311" i="21"/>
  <c r="U336" i="21"/>
  <c r="S351" i="21"/>
  <c r="S405" i="21"/>
  <c r="W417" i="21"/>
  <c r="S423" i="21"/>
  <c r="T427" i="21"/>
  <c r="V433" i="21"/>
  <c r="M384" i="21"/>
  <c r="L384" i="21"/>
  <c r="O384" i="21"/>
  <c r="N384" i="21"/>
  <c r="K384" i="21"/>
  <c r="K359" i="21"/>
  <c r="N359" i="21"/>
  <c r="L359" i="21"/>
  <c r="M359" i="21"/>
  <c r="O345" i="21"/>
  <c r="N345" i="21"/>
  <c r="M345" i="21"/>
  <c r="L345" i="21"/>
  <c r="K345" i="21"/>
  <c r="M234" i="21"/>
  <c r="K234" i="21"/>
  <c r="O234" i="21"/>
  <c r="N234" i="21"/>
  <c r="L234" i="21"/>
  <c r="O149" i="21"/>
  <c r="M149" i="21"/>
  <c r="L149" i="21"/>
  <c r="O125" i="21"/>
  <c r="N125" i="21"/>
  <c r="M125" i="21"/>
  <c r="L125" i="21"/>
  <c r="O109" i="21"/>
  <c r="N109" i="21"/>
  <c r="M109" i="21"/>
  <c r="L109" i="21"/>
  <c r="O87" i="21"/>
  <c r="N87" i="21"/>
  <c r="M87" i="21"/>
  <c r="L87" i="21"/>
  <c r="K87" i="21"/>
  <c r="N36" i="21"/>
  <c r="M36" i="21"/>
  <c r="L36" i="21"/>
  <c r="K36" i="21"/>
  <c r="K459" i="21"/>
  <c r="O459" i="21"/>
  <c r="N459" i="21"/>
  <c r="M459" i="21"/>
  <c r="L459" i="21"/>
  <c r="K109" i="21"/>
  <c r="O399" i="21"/>
  <c r="N399" i="21"/>
  <c r="M399" i="21"/>
  <c r="L399" i="21"/>
  <c r="K399" i="21"/>
  <c r="O350" i="21"/>
  <c r="M350" i="21"/>
  <c r="L350" i="21"/>
  <c r="K350" i="21"/>
  <c r="N350" i="21"/>
  <c r="K338" i="21"/>
  <c r="N338" i="21"/>
  <c r="O338" i="21"/>
  <c r="L338" i="21"/>
  <c r="M338" i="21"/>
  <c r="M328" i="21"/>
  <c r="L328" i="21"/>
  <c r="K328" i="21"/>
  <c r="O328" i="21"/>
  <c r="N328" i="21"/>
  <c r="K314" i="21"/>
  <c r="L314" i="21"/>
  <c r="O314" i="21"/>
  <c r="N314" i="21"/>
  <c r="M314" i="21"/>
  <c r="L285" i="21"/>
  <c r="O285" i="21"/>
  <c r="M285" i="21"/>
  <c r="K285" i="21"/>
  <c r="N285" i="21"/>
  <c r="L255" i="21"/>
  <c r="O255" i="21"/>
  <c r="N255" i="21"/>
  <c r="M255" i="21"/>
  <c r="K255" i="21"/>
  <c r="N245" i="21"/>
  <c r="L245" i="21"/>
  <c r="K245" i="21"/>
  <c r="O245" i="21"/>
  <c r="M245" i="21"/>
  <c r="O96" i="21"/>
  <c r="P96" i="21" s="1"/>
  <c r="N96" i="21"/>
  <c r="M96" i="21"/>
  <c r="M65" i="21"/>
  <c r="L65" i="21"/>
  <c r="K65" i="21"/>
  <c r="O50" i="21"/>
  <c r="N50" i="21"/>
  <c r="M50" i="21"/>
  <c r="L50" i="21"/>
  <c r="K50" i="21"/>
  <c r="O26" i="21"/>
  <c r="N26" i="21"/>
  <c r="M26" i="21"/>
  <c r="K26" i="21"/>
  <c r="M481" i="21"/>
  <c r="L481" i="21"/>
  <c r="K481" i="21"/>
  <c r="N481" i="21"/>
  <c r="O481" i="21"/>
  <c r="L59" i="21"/>
  <c r="N65" i="21"/>
  <c r="M78" i="21"/>
  <c r="K149" i="21"/>
  <c r="K166" i="21"/>
  <c r="N436" i="21"/>
  <c r="M436" i="21"/>
  <c r="L436" i="21"/>
  <c r="O436" i="21"/>
  <c r="K436" i="21"/>
  <c r="O431" i="21"/>
  <c r="N431" i="21"/>
  <c r="M431" i="21"/>
  <c r="L431" i="21"/>
  <c r="K431" i="21"/>
  <c r="O424" i="21"/>
  <c r="L424" i="21"/>
  <c r="N424" i="21"/>
  <c r="M424" i="21"/>
  <c r="K424" i="21"/>
  <c r="O421" i="21"/>
  <c r="M421" i="21"/>
  <c r="N421" i="21"/>
  <c r="L421" i="21"/>
  <c r="K421" i="21"/>
  <c r="O415" i="21"/>
  <c r="L415" i="21"/>
  <c r="N415" i="21"/>
  <c r="M415" i="21"/>
  <c r="K415" i="21"/>
  <c r="M409" i="21"/>
  <c r="O409" i="21"/>
  <c r="N409" i="21"/>
  <c r="L409" i="21"/>
  <c r="K409" i="21"/>
  <c r="AS405" i="21"/>
  <c r="M401" i="21"/>
  <c r="O401" i="21"/>
  <c r="N401" i="21"/>
  <c r="L401" i="21"/>
  <c r="K401" i="21"/>
  <c r="N396" i="21"/>
  <c r="K396" i="21"/>
  <c r="M396" i="21"/>
  <c r="L396" i="21"/>
  <c r="O396" i="21"/>
  <c r="N387" i="21"/>
  <c r="O387" i="21"/>
  <c r="M387" i="21"/>
  <c r="L387" i="21"/>
  <c r="K387" i="21"/>
  <c r="O385" i="21"/>
  <c r="N385" i="21"/>
  <c r="M385" i="21"/>
  <c r="L385" i="21"/>
  <c r="K385" i="21"/>
  <c r="O383" i="21"/>
  <c r="N383" i="21"/>
  <c r="M383" i="21"/>
  <c r="L383" i="21"/>
  <c r="K383" i="21"/>
  <c r="K370" i="21"/>
  <c r="O370" i="21"/>
  <c r="N370" i="21"/>
  <c r="M370" i="21"/>
  <c r="L370" i="21"/>
  <c r="O366" i="21"/>
  <c r="K366" i="21"/>
  <c r="N366" i="21"/>
  <c r="M366" i="21"/>
  <c r="L366" i="21"/>
  <c r="K362" i="21"/>
  <c r="M362" i="21"/>
  <c r="O362" i="21"/>
  <c r="N362" i="21"/>
  <c r="L362" i="21"/>
  <c r="N355" i="21"/>
  <c r="K355" i="21"/>
  <c r="M355" i="21"/>
  <c r="L355" i="21"/>
  <c r="K346" i="21"/>
  <c r="M346" i="21"/>
  <c r="L346" i="21"/>
  <c r="N346" i="21"/>
  <c r="O346" i="21"/>
  <c r="O342" i="21"/>
  <c r="L342" i="21"/>
  <c r="K342" i="21"/>
  <c r="M342" i="21"/>
  <c r="N342" i="21"/>
  <c r="O334" i="21"/>
  <c r="M334" i="21"/>
  <c r="K334" i="21"/>
  <c r="N334" i="21"/>
  <c r="L334" i="21"/>
  <c r="M320" i="21"/>
  <c r="O320" i="21"/>
  <c r="N320" i="21"/>
  <c r="L320" i="21"/>
  <c r="K320" i="21"/>
  <c r="L317" i="21"/>
  <c r="M317" i="21"/>
  <c r="K317" i="21"/>
  <c r="O317" i="21"/>
  <c r="N317" i="21"/>
  <c r="L308" i="21"/>
  <c r="K308" i="21"/>
  <c r="M308" i="21"/>
  <c r="O308" i="21"/>
  <c r="N308" i="21"/>
  <c r="M296" i="21"/>
  <c r="L296" i="21"/>
  <c r="K296" i="21"/>
  <c r="O296" i="21"/>
  <c r="N296" i="21"/>
  <c r="K290" i="21"/>
  <c r="L290" i="21"/>
  <c r="O290" i="21"/>
  <c r="N290" i="21"/>
  <c r="M290" i="21"/>
  <c r="N281" i="21"/>
  <c r="M281" i="21"/>
  <c r="K281" i="21"/>
  <c r="O281" i="21"/>
  <c r="L281" i="21"/>
  <c r="O278" i="21"/>
  <c r="M278" i="21"/>
  <c r="N278" i="21"/>
  <c r="K278" i="21"/>
  <c r="L278" i="21"/>
  <c r="K271" i="21"/>
  <c r="N271" i="21"/>
  <c r="M271" i="21"/>
  <c r="L271" i="21"/>
  <c r="O271" i="21"/>
  <c r="O262" i="21"/>
  <c r="N262" i="21"/>
  <c r="L262" i="21"/>
  <c r="M262" i="21"/>
  <c r="K262" i="21"/>
  <c r="O257" i="21"/>
  <c r="M257" i="21"/>
  <c r="L257" i="21"/>
  <c r="K257" i="21"/>
  <c r="N257" i="21"/>
  <c r="K252" i="21"/>
  <c r="N252" i="21"/>
  <c r="O252" i="21"/>
  <c r="M252" i="21"/>
  <c r="L252" i="21"/>
  <c r="L247" i="21"/>
  <c r="O247" i="21"/>
  <c r="N247" i="21"/>
  <c r="M247" i="21"/>
  <c r="K247" i="21"/>
  <c r="O241" i="21"/>
  <c r="M241" i="21"/>
  <c r="L241" i="21"/>
  <c r="K241" i="21"/>
  <c r="N241" i="21"/>
  <c r="O238" i="21"/>
  <c r="N238" i="21"/>
  <c r="L238" i="21"/>
  <c r="K238" i="21"/>
  <c r="AQ233" i="21"/>
  <c r="O233" i="21"/>
  <c r="M233" i="21"/>
  <c r="N233" i="21"/>
  <c r="L233" i="21"/>
  <c r="K233" i="21"/>
  <c r="K228" i="21"/>
  <c r="N228" i="21"/>
  <c r="M228" i="21"/>
  <c r="L228" i="21"/>
  <c r="O228" i="21"/>
  <c r="N219" i="21"/>
  <c r="M219" i="21"/>
  <c r="K219" i="21"/>
  <c r="O219" i="21"/>
  <c r="L219" i="21"/>
  <c r="O206" i="21"/>
  <c r="N206" i="21"/>
  <c r="L206" i="21"/>
  <c r="K206" i="21"/>
  <c r="M206" i="21"/>
  <c r="O200" i="21"/>
  <c r="L200" i="21"/>
  <c r="N200" i="21"/>
  <c r="M200" i="21"/>
  <c r="N197" i="21"/>
  <c r="K197" i="21"/>
  <c r="O197" i="21"/>
  <c r="M197" i="21"/>
  <c r="L197" i="21"/>
  <c r="M194" i="21"/>
  <c r="O194" i="21"/>
  <c r="L194" i="21"/>
  <c r="K194" i="21"/>
  <c r="N194" i="21"/>
  <c r="O189" i="21"/>
  <c r="N189" i="21"/>
  <c r="M189" i="21"/>
  <c r="L189" i="21"/>
  <c r="K189" i="21"/>
  <c r="L180" i="21"/>
  <c r="K180" i="21"/>
  <c r="O180" i="21"/>
  <c r="N180" i="21"/>
  <c r="M180" i="21"/>
  <c r="K177" i="21"/>
  <c r="N177" i="21"/>
  <c r="M177" i="21"/>
  <c r="O177" i="21"/>
  <c r="P177" i="21" s="1"/>
  <c r="L177" i="21"/>
  <c r="O171" i="21"/>
  <c r="N171" i="21"/>
  <c r="L171" i="21"/>
  <c r="K171" i="21"/>
  <c r="M171" i="21"/>
  <c r="M143" i="21"/>
  <c r="K143" i="21"/>
  <c r="O143" i="21"/>
  <c r="N143" i="21"/>
  <c r="L143" i="21"/>
  <c r="O122" i="21"/>
  <c r="N122" i="21"/>
  <c r="M122" i="21"/>
  <c r="L122" i="21"/>
  <c r="K122" i="21"/>
  <c r="K107" i="21"/>
  <c r="O107" i="21"/>
  <c r="N107" i="21"/>
  <c r="O104" i="21"/>
  <c r="N104" i="21"/>
  <c r="M104" i="21"/>
  <c r="O101" i="21"/>
  <c r="N101" i="21"/>
  <c r="M101" i="21"/>
  <c r="L101" i="21"/>
  <c r="K83" i="21"/>
  <c r="O83" i="21"/>
  <c r="N83" i="21"/>
  <c r="M73" i="21"/>
  <c r="L73" i="21"/>
  <c r="K73" i="21"/>
  <c r="L70" i="21"/>
  <c r="K70" i="21"/>
  <c r="O70" i="21"/>
  <c r="O58" i="21"/>
  <c r="N58" i="21"/>
  <c r="M58" i="21"/>
  <c r="L58" i="21"/>
  <c r="K58" i="21"/>
  <c r="O55" i="21"/>
  <c r="N55" i="21"/>
  <c r="M55" i="21"/>
  <c r="L55" i="21"/>
  <c r="K55" i="21"/>
  <c r="L46" i="21"/>
  <c r="K46" i="21"/>
  <c r="O46" i="21"/>
  <c r="M41" i="21"/>
  <c r="L41" i="21"/>
  <c r="K41" i="21"/>
  <c r="L38" i="21"/>
  <c r="K38" i="21"/>
  <c r="O38" i="21"/>
  <c r="K35" i="21"/>
  <c r="O35" i="21"/>
  <c r="N35" i="21"/>
  <c r="O34" i="21"/>
  <c r="N34" i="21"/>
  <c r="M34" i="21"/>
  <c r="L34" i="21"/>
  <c r="K34" i="21"/>
  <c r="O29" i="21"/>
  <c r="N29" i="21"/>
  <c r="L29" i="21"/>
  <c r="K11" i="21"/>
  <c r="N11" i="21"/>
  <c r="K8" i="21"/>
  <c r="O11" i="21"/>
  <c r="L16" i="21"/>
  <c r="K29" i="21"/>
  <c r="N46" i="21"/>
  <c r="O65" i="21"/>
  <c r="L104" i="21"/>
  <c r="N149" i="21"/>
  <c r="O390" i="21"/>
  <c r="M390" i="21"/>
  <c r="L390" i="21"/>
  <c r="K390" i="21"/>
  <c r="N390" i="21"/>
  <c r="K377" i="21"/>
  <c r="N377" i="21"/>
  <c r="M377" i="21"/>
  <c r="L377" i="21"/>
  <c r="O377" i="21"/>
  <c r="N371" i="21"/>
  <c r="M371" i="21"/>
  <c r="L371" i="21"/>
  <c r="K371" i="21"/>
  <c r="O371" i="21"/>
  <c r="O356" i="21"/>
  <c r="N356" i="21"/>
  <c r="M356" i="21"/>
  <c r="L356" i="21"/>
  <c r="K356" i="21"/>
  <c r="K330" i="21"/>
  <c r="L330" i="21"/>
  <c r="O330" i="21"/>
  <c r="M330" i="21"/>
  <c r="N330" i="21"/>
  <c r="O297" i="21"/>
  <c r="N297" i="21"/>
  <c r="L297" i="21"/>
  <c r="M297" i="21"/>
  <c r="K282" i="21"/>
  <c r="O282" i="21"/>
  <c r="M282" i="21"/>
  <c r="N282" i="21"/>
  <c r="L282" i="21"/>
  <c r="K260" i="21"/>
  <c r="N260" i="21"/>
  <c r="M260" i="21"/>
  <c r="L260" i="21"/>
  <c r="O260" i="21"/>
  <c r="L239" i="21"/>
  <c r="O239" i="21"/>
  <c r="N239" i="21"/>
  <c r="M239" i="21"/>
  <c r="K239" i="21"/>
  <c r="L207" i="21"/>
  <c r="O207" i="21"/>
  <c r="N207" i="21"/>
  <c r="M207" i="21"/>
  <c r="K207" i="21"/>
  <c r="N160" i="21"/>
  <c r="M160" i="21"/>
  <c r="K160" i="21"/>
  <c r="O160" i="21"/>
  <c r="L160" i="21"/>
  <c r="N144" i="21"/>
  <c r="M144" i="21"/>
  <c r="K144" i="21"/>
  <c r="L144" i="21"/>
  <c r="O134" i="21"/>
  <c r="M134" i="21"/>
  <c r="L134" i="21"/>
  <c r="N134" i="21"/>
  <c r="K134" i="21"/>
  <c r="O112" i="21"/>
  <c r="N112" i="21"/>
  <c r="M112" i="21"/>
  <c r="K99" i="21"/>
  <c r="O99" i="21"/>
  <c r="N99" i="21"/>
  <c r="N76" i="21"/>
  <c r="M76" i="21"/>
  <c r="L76" i="21"/>
  <c r="K76" i="21"/>
  <c r="N60" i="21"/>
  <c r="M60" i="21"/>
  <c r="L60" i="21"/>
  <c r="K60" i="21"/>
  <c r="N44" i="21"/>
  <c r="M44" i="21"/>
  <c r="L44" i="21"/>
  <c r="K44" i="21"/>
  <c r="O406" i="21"/>
  <c r="L406" i="21"/>
  <c r="N406" i="21"/>
  <c r="K406" i="21"/>
  <c r="M406" i="21"/>
  <c r="O326" i="21"/>
  <c r="M326" i="21"/>
  <c r="L326" i="21"/>
  <c r="K326" i="21"/>
  <c r="N326" i="21"/>
  <c r="O311" i="21"/>
  <c r="N311" i="21"/>
  <c r="M311" i="21"/>
  <c r="K311" i="21"/>
  <c r="L311" i="21"/>
  <c r="M250" i="21"/>
  <c r="K250" i="21"/>
  <c r="O250" i="21"/>
  <c r="N250" i="21"/>
  <c r="M210" i="21"/>
  <c r="K210" i="21"/>
  <c r="O210" i="21"/>
  <c r="N210" i="21"/>
  <c r="L210" i="21"/>
  <c r="N152" i="21"/>
  <c r="M152" i="21"/>
  <c r="K152" i="21"/>
  <c r="O152" i="21"/>
  <c r="L152" i="21"/>
  <c r="O139" i="21"/>
  <c r="N139" i="21"/>
  <c r="L139" i="21"/>
  <c r="K139" i="21"/>
  <c r="M139" i="21"/>
  <c r="K115" i="21"/>
  <c r="O115" i="21"/>
  <c r="N115" i="21"/>
  <c r="O48" i="21"/>
  <c r="N48" i="21"/>
  <c r="M48" i="21"/>
  <c r="O18" i="21"/>
  <c r="N18" i="21"/>
  <c r="M18" i="21"/>
  <c r="K18" i="21"/>
  <c r="L438" i="21"/>
  <c r="K438" i="21"/>
  <c r="O438" i="21"/>
  <c r="N438" i="21"/>
  <c r="M438" i="21"/>
  <c r="N428" i="21"/>
  <c r="M428" i="21"/>
  <c r="L428" i="21"/>
  <c r="O428" i="21"/>
  <c r="K428" i="21"/>
  <c r="O426" i="21"/>
  <c r="N426" i="21"/>
  <c r="M426" i="21"/>
  <c r="L426" i="21"/>
  <c r="K426" i="21"/>
  <c r="K418" i="21"/>
  <c r="O418" i="21"/>
  <c r="N418" i="21"/>
  <c r="M418" i="21"/>
  <c r="M392" i="21"/>
  <c r="O392" i="21"/>
  <c r="N392" i="21"/>
  <c r="L392" i="21"/>
  <c r="K392" i="21"/>
  <c r="M376" i="21"/>
  <c r="O376" i="21"/>
  <c r="L376" i="21"/>
  <c r="N376" i="21"/>
  <c r="K376" i="21"/>
  <c r="L373" i="21"/>
  <c r="M373" i="21"/>
  <c r="N373" i="21"/>
  <c r="K373" i="21"/>
  <c r="O373" i="21"/>
  <c r="P373" i="21" s="1"/>
  <c r="AP365" i="21"/>
  <c r="O358" i="21"/>
  <c r="N358" i="21"/>
  <c r="M358" i="21"/>
  <c r="L358" i="21"/>
  <c r="K358" i="21"/>
  <c r="M352" i="21"/>
  <c r="N352" i="21"/>
  <c r="L352" i="21"/>
  <c r="K352" i="21"/>
  <c r="O352" i="21"/>
  <c r="L349" i="21"/>
  <c r="N349" i="21"/>
  <c r="O349" i="21"/>
  <c r="M349" i="21"/>
  <c r="K349" i="21"/>
  <c r="AP345" i="21"/>
  <c r="O337" i="21"/>
  <c r="N337" i="21"/>
  <c r="M337" i="21"/>
  <c r="L337" i="21"/>
  <c r="K337" i="21"/>
  <c r="O329" i="21"/>
  <c r="N329" i="21"/>
  <c r="M329" i="21"/>
  <c r="L329" i="21"/>
  <c r="K329" i="21"/>
  <c r="K322" i="21"/>
  <c r="O322" i="21"/>
  <c r="N322" i="21"/>
  <c r="M322" i="21"/>
  <c r="L322" i="21"/>
  <c r="N313" i="21"/>
  <c r="M313" i="21"/>
  <c r="L313" i="21"/>
  <c r="K313" i="21"/>
  <c r="O313" i="21"/>
  <c r="O305" i="21"/>
  <c r="L305" i="21"/>
  <c r="N305" i="21"/>
  <c r="M305" i="21"/>
  <c r="K305" i="21"/>
  <c r="L293" i="21"/>
  <c r="K293" i="21"/>
  <c r="O293" i="21"/>
  <c r="M293" i="21"/>
  <c r="N293" i="21"/>
  <c r="O284" i="21"/>
  <c r="M284" i="21"/>
  <c r="L284" i="21"/>
  <c r="K284" i="21"/>
  <c r="N284" i="21"/>
  <c r="N273" i="21"/>
  <c r="K273" i="21"/>
  <c r="O273" i="21"/>
  <c r="M273" i="21"/>
  <c r="L273" i="21"/>
  <c r="N267" i="21"/>
  <c r="L267" i="21"/>
  <c r="M267" i="21"/>
  <c r="K267" i="21"/>
  <c r="O267" i="21"/>
  <c r="O264" i="21"/>
  <c r="M264" i="21"/>
  <c r="L264" i="21"/>
  <c r="N264" i="21"/>
  <c r="AR261" i="21"/>
  <c r="K244" i="21"/>
  <c r="N244" i="21"/>
  <c r="M244" i="21"/>
  <c r="L244" i="21"/>
  <c r="O244" i="21"/>
  <c r="N221" i="21"/>
  <c r="L221" i="21"/>
  <c r="K221" i="21"/>
  <c r="O221" i="21"/>
  <c r="M221" i="21"/>
  <c r="O209" i="21"/>
  <c r="M209" i="21"/>
  <c r="L209" i="21"/>
  <c r="K209" i="21"/>
  <c r="N209" i="21"/>
  <c r="N203" i="21"/>
  <c r="M203" i="21"/>
  <c r="O203" i="21"/>
  <c r="K203" i="21"/>
  <c r="L203" i="21"/>
  <c r="M191" i="21"/>
  <c r="L191" i="21"/>
  <c r="K191" i="21"/>
  <c r="O191" i="21"/>
  <c r="P191" i="21" s="1"/>
  <c r="N186" i="21"/>
  <c r="M186" i="21"/>
  <c r="L186" i="21"/>
  <c r="K186" i="21"/>
  <c r="O186" i="21"/>
  <c r="M183" i="21"/>
  <c r="L183" i="21"/>
  <c r="K183" i="21"/>
  <c r="O183" i="21"/>
  <c r="N183" i="21"/>
  <c r="O165" i="21"/>
  <c r="M165" i="21"/>
  <c r="L165" i="21"/>
  <c r="N165" i="21"/>
  <c r="K165" i="21"/>
  <c r="N162" i="21"/>
  <c r="L162" i="21"/>
  <c r="K162" i="21"/>
  <c r="O162" i="21"/>
  <c r="M159" i="21"/>
  <c r="K159" i="21"/>
  <c r="O159" i="21"/>
  <c r="N159" i="21"/>
  <c r="L159" i="21"/>
  <c r="O157" i="21"/>
  <c r="M157" i="21"/>
  <c r="L157" i="21"/>
  <c r="K157" i="21"/>
  <c r="N154" i="21"/>
  <c r="L154" i="21"/>
  <c r="K154" i="21"/>
  <c r="O154" i="21"/>
  <c r="M154" i="21"/>
  <c r="L148" i="21"/>
  <c r="O148" i="21"/>
  <c r="N148" i="21"/>
  <c r="M148" i="21"/>
  <c r="K148" i="21"/>
  <c r="N136" i="21"/>
  <c r="M136" i="21"/>
  <c r="K136" i="21"/>
  <c r="O133" i="21"/>
  <c r="M133" i="21"/>
  <c r="L133" i="21"/>
  <c r="N133" i="21"/>
  <c r="K133" i="21"/>
  <c r="O127" i="21"/>
  <c r="N127" i="21"/>
  <c r="M127" i="21"/>
  <c r="L127" i="21"/>
  <c r="K127" i="21"/>
  <c r="N124" i="21"/>
  <c r="M124" i="21"/>
  <c r="L124" i="21"/>
  <c r="K124" i="21"/>
  <c r="O119" i="21"/>
  <c r="N119" i="21"/>
  <c r="M119" i="21"/>
  <c r="L119" i="21"/>
  <c r="K119" i="21"/>
  <c r="O114" i="21"/>
  <c r="N114" i="21"/>
  <c r="M114" i="21"/>
  <c r="L114" i="21"/>
  <c r="K114" i="21"/>
  <c r="O111" i="21"/>
  <c r="N111" i="21"/>
  <c r="M111" i="21"/>
  <c r="L111" i="21"/>
  <c r="K111" i="21"/>
  <c r="N108" i="21"/>
  <c r="M108" i="21"/>
  <c r="L108" i="21"/>
  <c r="K108" i="21"/>
  <c r="O98" i="21"/>
  <c r="N98" i="21"/>
  <c r="M98" i="21"/>
  <c r="L98" i="21"/>
  <c r="K98" i="21"/>
  <c r="O95" i="21"/>
  <c r="N95" i="21"/>
  <c r="M95" i="21"/>
  <c r="L95" i="21"/>
  <c r="K95" i="21"/>
  <c r="N92" i="21"/>
  <c r="M92" i="21"/>
  <c r="L92" i="21"/>
  <c r="K92" i="21"/>
  <c r="M89" i="21"/>
  <c r="L89" i="21"/>
  <c r="K89" i="21"/>
  <c r="L86" i="21"/>
  <c r="K86" i="21"/>
  <c r="O86" i="21"/>
  <c r="O80" i="21"/>
  <c r="N80" i="21"/>
  <c r="M80" i="21"/>
  <c r="K75" i="21"/>
  <c r="O75" i="21"/>
  <c r="N75" i="21"/>
  <c r="K67" i="21"/>
  <c r="O67" i="21"/>
  <c r="N67" i="21"/>
  <c r="AP34" i="21"/>
  <c r="M17" i="21"/>
  <c r="L17" i="21"/>
  <c r="K17" i="21"/>
  <c r="L14" i="21"/>
  <c r="K14" i="21"/>
  <c r="O14" i="21"/>
  <c r="O7" i="21"/>
  <c r="N7" i="21"/>
  <c r="M7" i="21"/>
  <c r="L7" i="21"/>
  <c r="L454" i="21"/>
  <c r="K454" i="21"/>
  <c r="O454" i="21"/>
  <c r="N454" i="21"/>
  <c r="M454" i="21"/>
  <c r="L8" i="21"/>
  <c r="M29" i="21"/>
  <c r="L35" i="21"/>
  <c r="N41" i="21"/>
  <c r="K48" i="21"/>
  <c r="O60" i="21"/>
  <c r="L67" i="21"/>
  <c r="N73" i="21"/>
  <c r="K80" i="21"/>
  <c r="M86" i="21"/>
  <c r="O92" i="21"/>
  <c r="L99" i="21"/>
  <c r="N105" i="21"/>
  <c r="K112" i="21"/>
  <c r="M118" i="21"/>
  <c r="O124" i="21"/>
  <c r="L136" i="21"/>
  <c r="L153" i="21"/>
  <c r="M170" i="21"/>
  <c r="N191" i="21"/>
  <c r="K297" i="21"/>
  <c r="M416" i="21"/>
  <c r="O416" i="21"/>
  <c r="N416" i="21"/>
  <c r="L416" i="21"/>
  <c r="K416" i="21"/>
  <c r="O367" i="21"/>
  <c r="L367" i="21"/>
  <c r="K367" i="21"/>
  <c r="M367" i="21"/>
  <c r="N367" i="21"/>
  <c r="K321" i="21"/>
  <c r="O321" i="21"/>
  <c r="M321" i="21"/>
  <c r="L321" i="21"/>
  <c r="O294" i="21"/>
  <c r="N294" i="21"/>
  <c r="M294" i="21"/>
  <c r="K294" i="21"/>
  <c r="L294" i="21"/>
  <c r="O268" i="21"/>
  <c r="N268" i="21"/>
  <c r="L268" i="21"/>
  <c r="K268" i="21"/>
  <c r="M268" i="21"/>
  <c r="M242" i="21"/>
  <c r="K242" i="21"/>
  <c r="O242" i="21"/>
  <c r="N242" i="21"/>
  <c r="L242" i="21"/>
  <c r="K220" i="21"/>
  <c r="N220" i="21"/>
  <c r="O220" i="21"/>
  <c r="M220" i="21"/>
  <c r="L220" i="21"/>
  <c r="O201" i="21"/>
  <c r="N201" i="21"/>
  <c r="M201" i="21"/>
  <c r="L201" i="21"/>
  <c r="N178" i="21"/>
  <c r="L178" i="21"/>
  <c r="K178" i="21"/>
  <c r="M178" i="21"/>
  <c r="O166" i="21"/>
  <c r="M166" i="21"/>
  <c r="L166" i="21"/>
  <c r="O120" i="21"/>
  <c r="N120" i="21"/>
  <c r="M120" i="21"/>
  <c r="N84" i="21"/>
  <c r="M84" i="21"/>
  <c r="L84" i="21"/>
  <c r="K84" i="21"/>
  <c r="O21" i="21"/>
  <c r="N21" i="21"/>
  <c r="L21" i="21"/>
  <c r="L413" i="21"/>
  <c r="K413" i="21"/>
  <c r="N413" i="21"/>
  <c r="M413" i="21"/>
  <c r="O413" i="21"/>
  <c r="M393" i="21"/>
  <c r="O393" i="21"/>
  <c r="K393" i="21"/>
  <c r="L393" i="21"/>
  <c r="N393" i="21"/>
  <c r="N323" i="21"/>
  <c r="M323" i="21"/>
  <c r="K323" i="21"/>
  <c r="O323" i="21"/>
  <c r="L323" i="21"/>
  <c r="K306" i="21"/>
  <c r="M306" i="21"/>
  <c r="L306" i="21"/>
  <c r="N306" i="21"/>
  <c r="O306" i="21"/>
  <c r="M288" i="21"/>
  <c r="K288" i="21"/>
  <c r="O288" i="21"/>
  <c r="N288" i="21"/>
  <c r="L288" i="21"/>
  <c r="O276" i="21"/>
  <c r="N276" i="21"/>
  <c r="M276" i="21"/>
  <c r="K276" i="21"/>
  <c r="L276" i="21"/>
  <c r="O230" i="21"/>
  <c r="N230" i="21"/>
  <c r="L230" i="21"/>
  <c r="M230" i="21"/>
  <c r="K230" i="21"/>
  <c r="O217" i="21"/>
  <c r="M217" i="21"/>
  <c r="N217" i="21"/>
  <c r="L217" i="21"/>
  <c r="K217" i="21"/>
  <c r="O155" i="21"/>
  <c r="N155" i="21"/>
  <c r="L155" i="21"/>
  <c r="K155" i="21"/>
  <c r="M155" i="21"/>
  <c r="O131" i="21"/>
  <c r="N131" i="21"/>
  <c r="L131" i="21"/>
  <c r="K131" i="21"/>
  <c r="M131" i="21"/>
  <c r="O90" i="21"/>
  <c r="N90" i="21"/>
  <c r="M90" i="21"/>
  <c r="L90" i="21"/>
  <c r="K90" i="21"/>
  <c r="O23" i="21"/>
  <c r="N23" i="21"/>
  <c r="M23" i="21"/>
  <c r="L23" i="21"/>
  <c r="O15" i="21"/>
  <c r="N15" i="21"/>
  <c r="M15" i="21"/>
  <c r="L15" i="21"/>
  <c r="L430" i="21"/>
  <c r="K430" i="21"/>
  <c r="M430" i="21"/>
  <c r="O430" i="21"/>
  <c r="N430" i="21"/>
  <c r="O423" i="21"/>
  <c r="N423" i="21"/>
  <c r="M423" i="21"/>
  <c r="K423" i="21"/>
  <c r="L423" i="21"/>
  <c r="N395" i="21"/>
  <c r="K395" i="21"/>
  <c r="M395" i="21"/>
  <c r="L395" i="21"/>
  <c r="O395" i="21"/>
  <c r="L389" i="21"/>
  <c r="O389" i="21"/>
  <c r="P389" i="21" s="1"/>
  <c r="K389" i="21"/>
  <c r="N389" i="21"/>
  <c r="M389" i="21"/>
  <c r="K354" i="21"/>
  <c r="N354" i="21"/>
  <c r="M354" i="21"/>
  <c r="L354" i="21"/>
  <c r="O354" i="21"/>
  <c r="M344" i="21"/>
  <c r="K344" i="21"/>
  <c r="L344" i="21"/>
  <c r="O344" i="21"/>
  <c r="N344" i="21"/>
  <c r="N331" i="21"/>
  <c r="O331" i="21"/>
  <c r="M331" i="21"/>
  <c r="L331" i="21"/>
  <c r="K331" i="21"/>
  <c r="L325" i="21"/>
  <c r="O325" i="21"/>
  <c r="N325" i="21"/>
  <c r="K325" i="21"/>
  <c r="M325" i="21"/>
  <c r="O316" i="21"/>
  <c r="N316" i="21"/>
  <c r="L316" i="21"/>
  <c r="K316" i="21"/>
  <c r="M316" i="21"/>
  <c r="O302" i="21"/>
  <c r="N302" i="21"/>
  <c r="M302" i="21"/>
  <c r="L302" i="21"/>
  <c r="K302" i="21"/>
  <c r="M280" i="21"/>
  <c r="K280" i="21"/>
  <c r="O280" i="21"/>
  <c r="L280" i="21"/>
  <c r="N275" i="21"/>
  <c r="L275" i="21"/>
  <c r="K275" i="21"/>
  <c r="O275" i="21"/>
  <c r="M275" i="21"/>
  <c r="O270" i="21"/>
  <c r="M270" i="21"/>
  <c r="L270" i="21"/>
  <c r="K270" i="21"/>
  <c r="N270" i="21"/>
  <c r="O254" i="21"/>
  <c r="N254" i="21"/>
  <c r="L254" i="21"/>
  <c r="K254" i="21"/>
  <c r="M254" i="21"/>
  <c r="O249" i="21"/>
  <c r="M249" i="21"/>
  <c r="N249" i="21"/>
  <c r="L249" i="21"/>
  <c r="K249" i="21"/>
  <c r="N235" i="21"/>
  <c r="M235" i="21"/>
  <c r="K235" i="21"/>
  <c r="O235" i="21"/>
  <c r="L235" i="21"/>
  <c r="O232" i="21"/>
  <c r="M232" i="21"/>
  <c r="L232" i="21"/>
  <c r="N232" i="21"/>
  <c r="K232" i="21"/>
  <c r="N227" i="21"/>
  <c r="M227" i="21"/>
  <c r="K227" i="21"/>
  <c r="L227" i="21"/>
  <c r="O227" i="21"/>
  <c r="O224" i="21"/>
  <c r="M224" i="21"/>
  <c r="L224" i="21"/>
  <c r="K224" i="21"/>
  <c r="K212" i="21"/>
  <c r="N212" i="21"/>
  <c r="M212" i="21"/>
  <c r="L212" i="21"/>
  <c r="N205" i="21"/>
  <c r="L205" i="21"/>
  <c r="K205" i="21"/>
  <c r="O205" i="21"/>
  <c r="M205" i="21"/>
  <c r="O193" i="21"/>
  <c r="M193" i="21"/>
  <c r="L193" i="21"/>
  <c r="K193" i="21"/>
  <c r="N193" i="21"/>
  <c r="N176" i="21"/>
  <c r="M176" i="21"/>
  <c r="K176" i="21"/>
  <c r="O176" i="21"/>
  <c r="L176" i="21"/>
  <c r="O173" i="21"/>
  <c r="P173" i="21" s="1"/>
  <c r="M173" i="21"/>
  <c r="L173" i="21"/>
  <c r="N173" i="21"/>
  <c r="K173" i="21"/>
  <c r="N168" i="21"/>
  <c r="M168" i="21"/>
  <c r="K168" i="21"/>
  <c r="O168" i="21"/>
  <c r="L168" i="21"/>
  <c r="M151" i="21"/>
  <c r="K151" i="21"/>
  <c r="O151" i="21"/>
  <c r="N151" i="21"/>
  <c r="L151" i="21"/>
  <c r="K145" i="21"/>
  <c r="N145" i="21"/>
  <c r="M145" i="21"/>
  <c r="O145" i="21"/>
  <c r="O142" i="21"/>
  <c r="M142" i="21"/>
  <c r="L142" i="21"/>
  <c r="N142" i="21"/>
  <c r="K142" i="21"/>
  <c r="N138" i="21"/>
  <c r="L138" i="21"/>
  <c r="K138" i="21"/>
  <c r="O138" i="21"/>
  <c r="M138" i="21"/>
  <c r="N130" i="21"/>
  <c r="L130" i="21"/>
  <c r="K130" i="21"/>
  <c r="O130" i="21"/>
  <c r="M130" i="21"/>
  <c r="O77" i="21"/>
  <c r="N77" i="21"/>
  <c r="M77" i="21"/>
  <c r="L77" i="21"/>
  <c r="O64" i="21"/>
  <c r="N64" i="21"/>
  <c r="M64" i="21"/>
  <c r="M57" i="21"/>
  <c r="L57" i="21"/>
  <c r="K57" i="21"/>
  <c r="L54" i="21"/>
  <c r="K54" i="21"/>
  <c r="O54" i="21"/>
  <c r="N52" i="21"/>
  <c r="M52" i="21"/>
  <c r="L52" i="21"/>
  <c r="K52" i="21"/>
  <c r="O47" i="21"/>
  <c r="N47" i="21"/>
  <c r="M47" i="21"/>
  <c r="L47" i="21"/>
  <c r="K47" i="21"/>
  <c r="K43" i="21"/>
  <c r="O43" i="21"/>
  <c r="N43" i="21"/>
  <c r="N28" i="21"/>
  <c r="M28" i="21"/>
  <c r="L28" i="21"/>
  <c r="K28" i="21"/>
  <c r="M25" i="21"/>
  <c r="L25" i="21"/>
  <c r="K25" i="21"/>
  <c r="L22" i="21"/>
  <c r="K22" i="21"/>
  <c r="O22" i="21"/>
  <c r="N20" i="21"/>
  <c r="M20" i="21"/>
  <c r="L20" i="21"/>
  <c r="K20" i="21"/>
  <c r="K32" i="4"/>
  <c r="L32" i="4" s="1"/>
  <c r="O447" i="21"/>
  <c r="N447" i="21"/>
  <c r="M447" i="21"/>
  <c r="K447" i="21"/>
  <c r="L447" i="21"/>
  <c r="M449" i="21"/>
  <c r="L449" i="21"/>
  <c r="K449" i="21"/>
  <c r="O449" i="21"/>
  <c r="N449" i="21"/>
  <c r="L470" i="21"/>
  <c r="K470" i="21"/>
  <c r="M470" i="21"/>
  <c r="O470" i="21"/>
  <c r="N470" i="21"/>
  <c r="M473" i="21"/>
  <c r="L473" i="21"/>
  <c r="K473" i="21"/>
  <c r="O473" i="21"/>
  <c r="N473" i="21"/>
  <c r="N17" i="21"/>
  <c r="M21" i="21"/>
  <c r="O25" i="21"/>
  <c r="M30" i="21"/>
  <c r="M35" i="21"/>
  <c r="O41" i="21"/>
  <c r="L48" i="21"/>
  <c r="N54" i="21"/>
  <c r="M67" i="21"/>
  <c r="O73" i="21"/>
  <c r="L80" i="21"/>
  <c r="N86" i="21"/>
  <c r="M99" i="21"/>
  <c r="L112" i="21"/>
  <c r="K125" i="21"/>
  <c r="O136" i="21"/>
  <c r="M238" i="21"/>
  <c r="K419" i="21"/>
  <c r="O419" i="21"/>
  <c r="L419" i="21"/>
  <c r="N419" i="21"/>
  <c r="M419" i="21"/>
  <c r="N379" i="21"/>
  <c r="O379" i="21"/>
  <c r="M379" i="21"/>
  <c r="L379" i="21"/>
  <c r="K379" i="21"/>
  <c r="N363" i="21"/>
  <c r="K363" i="21"/>
  <c r="O363" i="21"/>
  <c r="L363" i="21"/>
  <c r="M363" i="21"/>
  <c r="K335" i="21"/>
  <c r="O335" i="21"/>
  <c r="N335" i="21"/>
  <c r="M335" i="21"/>
  <c r="L335" i="21"/>
  <c r="N291" i="21"/>
  <c r="L291" i="21"/>
  <c r="O291" i="21"/>
  <c r="M291" i="21"/>
  <c r="K291" i="21"/>
  <c r="K236" i="21"/>
  <c r="N236" i="21"/>
  <c r="O236" i="21"/>
  <c r="M236" i="21"/>
  <c r="L236" i="21"/>
  <c r="M195" i="21"/>
  <c r="N195" i="21"/>
  <c r="L195" i="21"/>
  <c r="K195" i="21"/>
  <c r="O195" i="21"/>
  <c r="O184" i="21"/>
  <c r="N184" i="21"/>
  <c r="M184" i="21"/>
  <c r="K184" i="21"/>
  <c r="L184" i="21"/>
  <c r="K169" i="21"/>
  <c r="N169" i="21"/>
  <c r="M169" i="21"/>
  <c r="O169" i="21"/>
  <c r="L169" i="21"/>
  <c r="M81" i="21"/>
  <c r="L81" i="21"/>
  <c r="K81" i="21"/>
  <c r="L62" i="21"/>
  <c r="K62" i="21"/>
  <c r="O62" i="21"/>
  <c r="O53" i="21"/>
  <c r="N53" i="21"/>
  <c r="M53" i="21"/>
  <c r="L53" i="21"/>
  <c r="O32" i="21"/>
  <c r="N32" i="21"/>
  <c r="M32" i="21"/>
  <c r="K475" i="21"/>
  <c r="M475" i="21"/>
  <c r="O475" i="21"/>
  <c r="N475" i="21"/>
  <c r="L475" i="21"/>
  <c r="O359" i="21"/>
  <c r="O434" i="21"/>
  <c r="N434" i="21"/>
  <c r="L434" i="21"/>
  <c r="M434" i="21"/>
  <c r="K434" i="21"/>
  <c r="N411" i="21"/>
  <c r="K411" i="21"/>
  <c r="O411" i="21"/>
  <c r="L411" i="21"/>
  <c r="M411" i="21"/>
  <c r="L365" i="21"/>
  <c r="K365" i="21"/>
  <c r="N365" i="21"/>
  <c r="M365" i="21"/>
  <c r="O365" i="21"/>
  <c r="L353" i="21"/>
  <c r="O353" i="21"/>
  <c r="N353" i="21"/>
  <c r="K353" i="21"/>
  <c r="M353" i="21"/>
  <c r="L341" i="21"/>
  <c r="O341" i="21"/>
  <c r="N341" i="21"/>
  <c r="M341" i="21"/>
  <c r="K341" i="21"/>
  <c r="O303" i="21"/>
  <c r="M303" i="21"/>
  <c r="L303" i="21"/>
  <c r="K303" i="21"/>
  <c r="N303" i="21"/>
  <c r="O225" i="21"/>
  <c r="M225" i="21"/>
  <c r="L225" i="21"/>
  <c r="K225" i="21"/>
  <c r="N213" i="21"/>
  <c r="L213" i="21"/>
  <c r="K213" i="21"/>
  <c r="O213" i="21"/>
  <c r="M213" i="21"/>
  <c r="O187" i="21"/>
  <c r="N187" i="21"/>
  <c r="L187" i="21"/>
  <c r="K187" i="21"/>
  <c r="M187" i="21"/>
  <c r="N128" i="21"/>
  <c r="M128" i="21"/>
  <c r="O128" i="21"/>
  <c r="N420" i="21"/>
  <c r="M420" i="21"/>
  <c r="L420" i="21"/>
  <c r="O420" i="21"/>
  <c r="K420" i="21"/>
  <c r="N403" i="21"/>
  <c r="K403" i="21"/>
  <c r="O403" i="21"/>
  <c r="L403" i="21"/>
  <c r="M403" i="21"/>
  <c r="N369" i="21"/>
  <c r="L369" i="21"/>
  <c r="K369" i="21"/>
  <c r="O369" i="21"/>
  <c r="M369" i="21"/>
  <c r="K361" i="21"/>
  <c r="O361" i="21"/>
  <c r="M361" i="21"/>
  <c r="L361" i="21"/>
  <c r="N361" i="21"/>
  <c r="L319" i="21"/>
  <c r="K319" i="21"/>
  <c r="O319" i="21"/>
  <c r="M319" i="21"/>
  <c r="O437" i="21"/>
  <c r="N437" i="21"/>
  <c r="K437" i="21"/>
  <c r="M437" i="21"/>
  <c r="K435" i="21"/>
  <c r="M435" i="21"/>
  <c r="O435" i="21"/>
  <c r="N435" i="21"/>
  <c r="L435" i="21"/>
  <c r="O391" i="21"/>
  <c r="N391" i="21"/>
  <c r="K391" i="21"/>
  <c r="L391" i="21"/>
  <c r="M391" i="21"/>
  <c r="O382" i="21"/>
  <c r="M382" i="21"/>
  <c r="N382" i="21"/>
  <c r="L382" i="21"/>
  <c r="K382" i="21"/>
  <c r="L375" i="21"/>
  <c r="N375" i="21"/>
  <c r="M375" i="21"/>
  <c r="K375" i="21"/>
  <c r="O375" i="21"/>
  <c r="O372" i="21"/>
  <c r="N372" i="21"/>
  <c r="L372" i="21"/>
  <c r="M372" i="21"/>
  <c r="K372" i="21"/>
  <c r="L364" i="21"/>
  <c r="O364" i="21"/>
  <c r="N364" i="21"/>
  <c r="M364" i="21"/>
  <c r="K364" i="21"/>
  <c r="L357" i="21"/>
  <c r="O357" i="21"/>
  <c r="M357" i="21"/>
  <c r="K357" i="21"/>
  <c r="N357" i="21"/>
  <c r="M348" i="21"/>
  <c r="L348" i="21"/>
  <c r="K348" i="21"/>
  <c r="O348" i="21"/>
  <c r="N348" i="21"/>
  <c r="N307" i="21"/>
  <c r="O307" i="21"/>
  <c r="L307" i="21"/>
  <c r="K307" i="21"/>
  <c r="M307" i="21"/>
  <c r="K295" i="21"/>
  <c r="N295" i="21"/>
  <c r="O295" i="21"/>
  <c r="M295" i="21"/>
  <c r="L295" i="21"/>
  <c r="O292" i="21"/>
  <c r="L292" i="21"/>
  <c r="N292" i="21"/>
  <c r="M292" i="21"/>
  <c r="K292" i="21"/>
  <c r="O287" i="21"/>
  <c r="M287" i="21"/>
  <c r="L287" i="21"/>
  <c r="K287" i="21"/>
  <c r="N287" i="21"/>
  <c r="N283" i="21"/>
  <c r="L283" i="21"/>
  <c r="O283" i="21"/>
  <c r="K283" i="21"/>
  <c r="M283" i="21"/>
  <c r="K266" i="21"/>
  <c r="N266" i="21"/>
  <c r="L266" i="21"/>
  <c r="O266" i="21"/>
  <c r="M266" i="21"/>
  <c r="L263" i="21"/>
  <c r="O263" i="21"/>
  <c r="N263" i="21"/>
  <c r="M263" i="21"/>
  <c r="N259" i="21"/>
  <c r="M259" i="21"/>
  <c r="K259" i="21"/>
  <c r="L259" i="21"/>
  <c r="O259" i="21"/>
  <c r="N251" i="21"/>
  <c r="M251" i="21"/>
  <c r="K251" i="21"/>
  <c r="O251" i="21"/>
  <c r="N243" i="21"/>
  <c r="M243" i="21"/>
  <c r="K243" i="21"/>
  <c r="L243" i="21"/>
  <c r="O243" i="21"/>
  <c r="N237" i="21"/>
  <c r="L237" i="21"/>
  <c r="K237" i="21"/>
  <c r="O237" i="21"/>
  <c r="L215" i="21"/>
  <c r="O215" i="21"/>
  <c r="N215" i="21"/>
  <c r="M215" i="21"/>
  <c r="K215" i="21"/>
  <c r="O208" i="21"/>
  <c r="M208" i="21"/>
  <c r="L208" i="21"/>
  <c r="K208" i="21"/>
  <c r="N208" i="21"/>
  <c r="M202" i="21"/>
  <c r="K202" i="21"/>
  <c r="L202" i="21"/>
  <c r="O202" i="21"/>
  <c r="N202" i="21"/>
  <c r="L199" i="21"/>
  <c r="O199" i="21"/>
  <c r="N199" i="21"/>
  <c r="M199" i="21"/>
  <c r="K199" i="21"/>
  <c r="K196" i="21"/>
  <c r="O196" i="21"/>
  <c r="M196" i="21"/>
  <c r="L196" i="21"/>
  <c r="N196" i="21"/>
  <c r="L188" i="21"/>
  <c r="K188" i="21"/>
  <c r="O188" i="21"/>
  <c r="N188" i="21"/>
  <c r="M188" i="21"/>
  <c r="O182" i="21"/>
  <c r="M182" i="21"/>
  <c r="L182" i="21"/>
  <c r="N182" i="21"/>
  <c r="K182" i="21"/>
  <c r="O179" i="21"/>
  <c r="N179" i="21"/>
  <c r="L179" i="21"/>
  <c r="K179" i="21"/>
  <c r="L164" i="21"/>
  <c r="O164" i="21"/>
  <c r="N164" i="21"/>
  <c r="M164" i="21"/>
  <c r="K164" i="21"/>
  <c r="K161" i="21"/>
  <c r="N161" i="21"/>
  <c r="M161" i="21"/>
  <c r="L161" i="21"/>
  <c r="M135" i="21"/>
  <c r="K135" i="21"/>
  <c r="O135" i="21"/>
  <c r="N135" i="21"/>
  <c r="L135" i="21"/>
  <c r="O117" i="21"/>
  <c r="N117" i="21"/>
  <c r="M117" i="21"/>
  <c r="L117" i="21"/>
  <c r="M113" i="21"/>
  <c r="L113" i="21"/>
  <c r="K113" i="21"/>
  <c r="O106" i="21"/>
  <c r="N106" i="21"/>
  <c r="M106" i="21"/>
  <c r="L106" i="21"/>
  <c r="K106" i="21"/>
  <c r="O103" i="21"/>
  <c r="N103" i="21"/>
  <c r="M103" i="21"/>
  <c r="L103" i="21"/>
  <c r="K103" i="21"/>
  <c r="N100" i="21"/>
  <c r="M100" i="21"/>
  <c r="L100" i="21"/>
  <c r="K100" i="21"/>
  <c r="O82" i="21"/>
  <c r="P82" i="21" s="1"/>
  <c r="N82" i="21"/>
  <c r="M82" i="21"/>
  <c r="L82" i="21"/>
  <c r="K82" i="21"/>
  <c r="O74" i="21"/>
  <c r="N74" i="21"/>
  <c r="M74" i="21"/>
  <c r="L74" i="21"/>
  <c r="K74" i="21"/>
  <c r="O72" i="21"/>
  <c r="N72" i="21"/>
  <c r="M72" i="21"/>
  <c r="O69" i="21"/>
  <c r="N69" i="21"/>
  <c r="M69" i="21"/>
  <c r="L69" i="21"/>
  <c r="O66" i="21"/>
  <c r="N66" i="21"/>
  <c r="M66" i="21"/>
  <c r="L66" i="21"/>
  <c r="K66" i="21"/>
  <c r="O61" i="21"/>
  <c r="N61" i="21"/>
  <c r="M61" i="21"/>
  <c r="L61" i="21"/>
  <c r="O40" i="21"/>
  <c r="N40" i="21"/>
  <c r="M40" i="21"/>
  <c r="M33" i="21"/>
  <c r="L33" i="21"/>
  <c r="K33" i="21"/>
  <c r="O31" i="21"/>
  <c r="N31" i="21"/>
  <c r="M31" i="21"/>
  <c r="L31" i="21"/>
  <c r="O13" i="21"/>
  <c r="N13" i="21"/>
  <c r="L13" i="21"/>
  <c r="O10" i="21"/>
  <c r="N10" i="21"/>
  <c r="M10" i="21"/>
  <c r="K10" i="21"/>
  <c r="K480" i="4"/>
  <c r="O466" i="21"/>
  <c r="N466" i="21"/>
  <c r="K466" i="21"/>
  <c r="M466" i="21"/>
  <c r="L466" i="21"/>
  <c r="N9" i="21"/>
  <c r="M13" i="21"/>
  <c r="O17" i="21"/>
  <c r="M22" i="21"/>
  <c r="L26" i="21"/>
  <c r="O36" i="21"/>
  <c r="L43" i="21"/>
  <c r="K56" i="21"/>
  <c r="M62" i="21"/>
  <c r="L75" i="21"/>
  <c r="N81" i="21"/>
  <c r="O100" i="21"/>
  <c r="L107" i="21"/>
  <c r="N113" i="21"/>
  <c r="K120" i="21"/>
  <c r="N157" i="21"/>
  <c r="K200" i="21"/>
  <c r="L250" i="21"/>
  <c r="N319" i="21"/>
  <c r="O439" i="21"/>
  <c r="N439" i="21"/>
  <c r="M439" i="21"/>
  <c r="L439" i="21"/>
  <c r="K439" i="21"/>
  <c r="O265" i="21"/>
  <c r="M265" i="21"/>
  <c r="N265" i="21"/>
  <c r="L265" i="21"/>
  <c r="K265" i="21"/>
  <c r="N229" i="21"/>
  <c r="L229" i="21"/>
  <c r="K229" i="21"/>
  <c r="O229" i="21"/>
  <c r="M229" i="21"/>
  <c r="O174" i="21"/>
  <c r="M174" i="21"/>
  <c r="L174" i="21"/>
  <c r="K174" i="21"/>
  <c r="O93" i="21"/>
  <c r="N93" i="21"/>
  <c r="M93" i="21"/>
  <c r="L93" i="21"/>
  <c r="O71" i="21"/>
  <c r="N71" i="21"/>
  <c r="M71" i="21"/>
  <c r="L71" i="21"/>
  <c r="K71" i="21"/>
  <c r="L32" i="21"/>
  <c r="N404" i="21"/>
  <c r="M404" i="21"/>
  <c r="K404" i="21"/>
  <c r="O404" i="21"/>
  <c r="L404" i="21"/>
  <c r="K332" i="21"/>
  <c r="O332" i="21"/>
  <c r="M332" i="21"/>
  <c r="N332" i="21"/>
  <c r="L332" i="21"/>
  <c r="O300" i="21"/>
  <c r="K300" i="21"/>
  <c r="N300" i="21"/>
  <c r="M300" i="21"/>
  <c r="L300" i="21"/>
  <c r="O222" i="21"/>
  <c r="N222" i="21"/>
  <c r="L222" i="21"/>
  <c r="K222" i="21"/>
  <c r="M222" i="21"/>
  <c r="N146" i="21"/>
  <c r="L146" i="21"/>
  <c r="K146" i="21"/>
  <c r="O146" i="21"/>
  <c r="M146" i="21"/>
  <c r="L118" i="21"/>
  <c r="K118" i="21"/>
  <c r="O118" i="21"/>
  <c r="L78" i="21"/>
  <c r="K78" i="21"/>
  <c r="O78" i="21"/>
  <c r="O8" i="21"/>
  <c r="M8" i="21"/>
  <c r="M433" i="21"/>
  <c r="L433" i="21"/>
  <c r="K433" i="21"/>
  <c r="N433" i="21"/>
  <c r="O433" i="21"/>
  <c r="M408" i="21"/>
  <c r="O408" i="21"/>
  <c r="L408" i="21"/>
  <c r="K408" i="21"/>
  <c r="N408" i="21"/>
  <c r="O398" i="21"/>
  <c r="L398" i="21"/>
  <c r="K398" i="21"/>
  <c r="N398" i="21"/>
  <c r="M398" i="21"/>
  <c r="K386" i="21"/>
  <c r="L386" i="21"/>
  <c r="N386" i="21"/>
  <c r="O386" i="21"/>
  <c r="M386" i="21"/>
  <c r="M340" i="21"/>
  <c r="K340" i="21"/>
  <c r="N340" i="21"/>
  <c r="L340" i="21"/>
  <c r="O340" i="21"/>
  <c r="O327" i="21"/>
  <c r="N327" i="21"/>
  <c r="L327" i="21"/>
  <c r="M327" i="21"/>
  <c r="K327" i="21"/>
  <c r="O310" i="21"/>
  <c r="K310" i="21"/>
  <c r="M310" i="21"/>
  <c r="L310" i="21"/>
  <c r="N310" i="21"/>
  <c r="N299" i="21"/>
  <c r="M299" i="21"/>
  <c r="L299" i="21"/>
  <c r="K299" i="21"/>
  <c r="O299" i="21"/>
  <c r="M440" i="21"/>
  <c r="L440" i="21"/>
  <c r="O440" i="21"/>
  <c r="N440" i="21"/>
  <c r="K440" i="21"/>
  <c r="O429" i="21"/>
  <c r="L429" i="21"/>
  <c r="N429" i="21"/>
  <c r="K429" i="21"/>
  <c r="M429" i="21"/>
  <c r="M425" i="21"/>
  <c r="L425" i="21"/>
  <c r="K425" i="21"/>
  <c r="O425" i="21"/>
  <c r="N425" i="21"/>
  <c r="M417" i="21"/>
  <c r="L417" i="21"/>
  <c r="K417" i="21"/>
  <c r="O417" i="21"/>
  <c r="N417" i="21"/>
  <c r="O407" i="21"/>
  <c r="K407" i="21"/>
  <c r="N407" i="21"/>
  <c r="M407" i="21"/>
  <c r="L407" i="21"/>
  <c r="L397" i="21"/>
  <c r="N397" i="21"/>
  <c r="M397" i="21"/>
  <c r="O397" i="21"/>
  <c r="K397" i="21"/>
  <c r="K394" i="21"/>
  <c r="O394" i="21"/>
  <c r="N394" i="21"/>
  <c r="M394" i="21"/>
  <c r="L394" i="21"/>
  <c r="L381" i="21"/>
  <c r="O381" i="21"/>
  <c r="N381" i="21"/>
  <c r="M381" i="21"/>
  <c r="K381" i="21"/>
  <c r="N380" i="21"/>
  <c r="O380" i="21"/>
  <c r="M380" i="21"/>
  <c r="K380" i="21"/>
  <c r="L380" i="21"/>
  <c r="K378" i="21"/>
  <c r="O378" i="21"/>
  <c r="N378" i="21"/>
  <c r="L378" i="21"/>
  <c r="M378" i="21"/>
  <c r="M368" i="21"/>
  <c r="O368" i="21"/>
  <c r="N368" i="21"/>
  <c r="K368" i="21"/>
  <c r="L368" i="21"/>
  <c r="M360" i="21"/>
  <c r="N360" i="21"/>
  <c r="O360" i="21"/>
  <c r="L360" i="21"/>
  <c r="K360" i="21"/>
  <c r="M351" i="21"/>
  <c r="O351" i="21"/>
  <c r="L351" i="21"/>
  <c r="N351" i="21"/>
  <c r="K351" i="21"/>
  <c r="O343" i="21"/>
  <c r="N343" i="21"/>
  <c r="M343" i="21"/>
  <c r="K343" i="21"/>
  <c r="L343" i="21"/>
  <c r="N339" i="21"/>
  <c r="O339" i="21"/>
  <c r="M339" i="21"/>
  <c r="L339" i="21"/>
  <c r="K339" i="21"/>
  <c r="M336" i="21"/>
  <c r="O336" i="21"/>
  <c r="L336" i="21"/>
  <c r="K336" i="21"/>
  <c r="N336" i="21"/>
  <c r="L333" i="21"/>
  <c r="O333" i="21"/>
  <c r="N333" i="21"/>
  <c r="M333" i="21"/>
  <c r="K333" i="21"/>
  <c r="M312" i="21"/>
  <c r="O312" i="21"/>
  <c r="L312" i="21"/>
  <c r="N312" i="21"/>
  <c r="K312" i="21"/>
  <c r="M304" i="21"/>
  <c r="N304" i="21"/>
  <c r="L304" i="21"/>
  <c r="K304" i="21"/>
  <c r="O304" i="21"/>
  <c r="L301" i="21"/>
  <c r="K301" i="21"/>
  <c r="O301" i="21"/>
  <c r="N301" i="21"/>
  <c r="M301" i="21"/>
  <c r="K298" i="21"/>
  <c r="O298" i="21"/>
  <c r="M298" i="21"/>
  <c r="L298" i="21"/>
  <c r="N289" i="21"/>
  <c r="M289" i="21"/>
  <c r="L289" i="21"/>
  <c r="O289" i="21"/>
  <c r="K289" i="21"/>
  <c r="M279" i="21"/>
  <c r="K279" i="21"/>
  <c r="O279" i="21"/>
  <c r="N279" i="21"/>
  <c r="L277" i="21"/>
  <c r="M277" i="21"/>
  <c r="O277" i="21"/>
  <c r="N277" i="21"/>
  <c r="K277" i="21"/>
  <c r="L269" i="21"/>
  <c r="N269" i="21"/>
  <c r="O269" i="21"/>
  <c r="M269" i="21"/>
  <c r="K269" i="21"/>
  <c r="N261" i="21"/>
  <c r="L261" i="21"/>
  <c r="K261" i="21"/>
  <c r="O261" i="21"/>
  <c r="M261" i="21"/>
  <c r="O256" i="21"/>
  <c r="M256" i="21"/>
  <c r="L256" i="21"/>
  <c r="K256" i="21"/>
  <c r="N256" i="21"/>
  <c r="O246" i="21"/>
  <c r="N246" i="21"/>
  <c r="L246" i="21"/>
  <c r="M246" i="21"/>
  <c r="K246" i="21"/>
  <c r="O240" i="21"/>
  <c r="M240" i="21"/>
  <c r="L240" i="21"/>
  <c r="K240" i="21"/>
  <c r="N240" i="21"/>
  <c r="M218" i="21"/>
  <c r="K218" i="21"/>
  <c r="O218" i="21"/>
  <c r="N218" i="21"/>
  <c r="L218" i="21"/>
  <c r="N211" i="21"/>
  <c r="M211" i="21"/>
  <c r="K211" i="21"/>
  <c r="L211" i="21"/>
  <c r="K204" i="21"/>
  <c r="N204" i="21"/>
  <c r="O204" i="21"/>
  <c r="M204" i="21"/>
  <c r="L204" i="21"/>
  <c r="K185" i="21"/>
  <c r="N185" i="21"/>
  <c r="M185" i="21"/>
  <c r="M175" i="21"/>
  <c r="K175" i="21"/>
  <c r="O175" i="21"/>
  <c r="N175" i="21"/>
  <c r="N170" i="21"/>
  <c r="L170" i="21"/>
  <c r="K170" i="21"/>
  <c r="M167" i="21"/>
  <c r="K167" i="21"/>
  <c r="O167" i="21"/>
  <c r="N167" i="21"/>
  <c r="L167" i="21"/>
  <c r="O158" i="21"/>
  <c r="M158" i="21"/>
  <c r="L158" i="21"/>
  <c r="N158" i="21"/>
  <c r="K153" i="21"/>
  <c r="N153" i="21"/>
  <c r="M153" i="21"/>
  <c r="O150" i="21"/>
  <c r="M150" i="21"/>
  <c r="L150" i="21"/>
  <c r="N150" i="21"/>
  <c r="K150" i="21"/>
  <c r="O147" i="21"/>
  <c r="N147" i="21"/>
  <c r="L147" i="21"/>
  <c r="K147" i="21"/>
  <c r="M147" i="21"/>
  <c r="K137" i="21"/>
  <c r="N137" i="21"/>
  <c r="M137" i="21"/>
  <c r="O137" i="21"/>
  <c r="L137" i="21"/>
  <c r="L132" i="21"/>
  <c r="O132" i="21"/>
  <c r="N132" i="21"/>
  <c r="K129" i="21"/>
  <c r="N129" i="21"/>
  <c r="M129" i="21"/>
  <c r="O129" i="21"/>
  <c r="L129" i="21"/>
  <c r="L126" i="21"/>
  <c r="K126" i="21"/>
  <c r="O126" i="21"/>
  <c r="K123" i="21"/>
  <c r="O123" i="21"/>
  <c r="N123" i="21"/>
  <c r="M121" i="21"/>
  <c r="L121" i="21"/>
  <c r="K121" i="21"/>
  <c r="L110" i="21"/>
  <c r="K110" i="21"/>
  <c r="O110" i="21"/>
  <c r="M97" i="21"/>
  <c r="L97" i="21"/>
  <c r="K97" i="21"/>
  <c r="L94" i="21"/>
  <c r="K94" i="21"/>
  <c r="O94" i="21"/>
  <c r="K91" i="21"/>
  <c r="O91" i="21"/>
  <c r="N91" i="21"/>
  <c r="O88" i="21"/>
  <c r="P88" i="21" s="1"/>
  <c r="N88" i="21"/>
  <c r="M88" i="21"/>
  <c r="O85" i="21"/>
  <c r="N85" i="21"/>
  <c r="M85" i="21"/>
  <c r="L85" i="21"/>
  <c r="O79" i="21"/>
  <c r="N79" i="21"/>
  <c r="M79" i="21"/>
  <c r="L79" i="21"/>
  <c r="K79" i="21"/>
  <c r="O63" i="21"/>
  <c r="N63" i="21"/>
  <c r="M63" i="21"/>
  <c r="L63" i="21"/>
  <c r="K63" i="21"/>
  <c r="K51" i="21"/>
  <c r="O51" i="21"/>
  <c r="N51" i="21"/>
  <c r="M49" i="21"/>
  <c r="L49" i="21"/>
  <c r="K49" i="21"/>
  <c r="O45" i="21"/>
  <c r="N45" i="21"/>
  <c r="M45" i="21"/>
  <c r="L45" i="21"/>
  <c r="O42" i="21"/>
  <c r="N42" i="21"/>
  <c r="M42" i="21"/>
  <c r="L42" i="21"/>
  <c r="K42" i="21"/>
  <c r="O37" i="21"/>
  <c r="N37" i="21"/>
  <c r="M37" i="21"/>
  <c r="L37" i="21"/>
  <c r="K27" i="21"/>
  <c r="N27" i="21"/>
  <c r="O24" i="21"/>
  <c r="M24" i="21"/>
  <c r="K19" i="21"/>
  <c r="N19" i="21"/>
  <c r="O16" i="21"/>
  <c r="M16" i="21"/>
  <c r="L6" i="21"/>
  <c r="K6" i="21"/>
  <c r="O6" i="21"/>
  <c r="O5" i="21"/>
  <c r="P5" i="21" s="1"/>
  <c r="N5" i="21"/>
  <c r="L5" i="21"/>
  <c r="N444" i="21"/>
  <c r="M444" i="21"/>
  <c r="L444" i="21"/>
  <c r="O444" i="21"/>
  <c r="K444" i="21"/>
  <c r="N452" i="21"/>
  <c r="M452" i="21"/>
  <c r="L452" i="21"/>
  <c r="K452" i="21"/>
  <c r="O452" i="21"/>
  <c r="O461" i="21"/>
  <c r="K461" i="21"/>
  <c r="N461" i="21"/>
  <c r="M461" i="21"/>
  <c r="L461" i="21"/>
  <c r="M480" i="21"/>
  <c r="O480" i="21"/>
  <c r="L480" i="21"/>
  <c r="K480" i="21"/>
  <c r="N480" i="21"/>
  <c r="M5" i="21"/>
  <c r="M14" i="21"/>
  <c r="L18" i="21"/>
  <c r="N22" i="21"/>
  <c r="L27" i="21"/>
  <c r="K31" i="21"/>
  <c r="K37" i="21"/>
  <c r="M43" i="21"/>
  <c r="O49" i="21"/>
  <c r="N62" i="21"/>
  <c r="K69" i="21"/>
  <c r="M75" i="21"/>
  <c r="O81" i="21"/>
  <c r="L88" i="21"/>
  <c r="N94" i="21"/>
  <c r="K101" i="21"/>
  <c r="M107" i="21"/>
  <c r="O113" i="21"/>
  <c r="L120" i="21"/>
  <c r="N126" i="21"/>
  <c r="K158" i="21"/>
  <c r="L175" i="21"/>
  <c r="K201" i="21"/>
  <c r="L251" i="21"/>
  <c r="N321" i="21"/>
  <c r="K427" i="21"/>
  <c r="N427" i="21"/>
  <c r="O427" i="21"/>
  <c r="M427" i="21"/>
  <c r="L427" i="21"/>
  <c r="N432" i="21"/>
  <c r="K432" i="21"/>
  <c r="M432" i="21"/>
  <c r="L432" i="21"/>
  <c r="O432" i="21"/>
  <c r="L422" i="21"/>
  <c r="K422" i="21"/>
  <c r="N422" i="21"/>
  <c r="M422" i="21"/>
  <c r="O422" i="21"/>
  <c r="O414" i="21"/>
  <c r="L414" i="21"/>
  <c r="N414" i="21"/>
  <c r="M414" i="21"/>
  <c r="K414" i="21"/>
  <c r="N412" i="21"/>
  <c r="M412" i="21"/>
  <c r="L412" i="21"/>
  <c r="O412" i="21"/>
  <c r="K412" i="21"/>
  <c r="K410" i="21"/>
  <c r="O410" i="21"/>
  <c r="M410" i="21"/>
  <c r="L410" i="21"/>
  <c r="N410" i="21"/>
  <c r="L405" i="21"/>
  <c r="O405" i="21"/>
  <c r="N405" i="21"/>
  <c r="M405" i="21"/>
  <c r="K405" i="21"/>
  <c r="K402" i="21"/>
  <c r="M402" i="21"/>
  <c r="O402" i="21"/>
  <c r="N402" i="21"/>
  <c r="L402" i="21"/>
  <c r="M400" i="21"/>
  <c r="L400" i="21"/>
  <c r="K400" i="21"/>
  <c r="N400" i="21"/>
  <c r="O400" i="21"/>
  <c r="K388" i="21"/>
  <c r="L388" i="21"/>
  <c r="N388" i="21"/>
  <c r="M388" i="21"/>
  <c r="O388" i="21"/>
  <c r="O374" i="21"/>
  <c r="N374" i="21"/>
  <c r="M374" i="21"/>
  <c r="K374" i="21"/>
  <c r="L374" i="21"/>
  <c r="N347" i="21"/>
  <c r="O347" i="21"/>
  <c r="M347" i="21"/>
  <c r="K347" i="21"/>
  <c r="L347" i="21"/>
  <c r="N324" i="21"/>
  <c r="M324" i="21"/>
  <c r="L324" i="21"/>
  <c r="K324" i="21"/>
  <c r="O324" i="21"/>
  <c r="O318" i="21"/>
  <c r="N318" i="21"/>
  <c r="M318" i="21"/>
  <c r="K318" i="21"/>
  <c r="L318" i="21"/>
  <c r="N315" i="21"/>
  <c r="M315" i="21"/>
  <c r="L315" i="21"/>
  <c r="K315" i="21"/>
  <c r="O315" i="21"/>
  <c r="L309" i="21"/>
  <c r="O309" i="21"/>
  <c r="N309" i="21"/>
  <c r="K309" i="21"/>
  <c r="M309" i="21"/>
  <c r="O286" i="21"/>
  <c r="P286" i="21" s="1"/>
  <c r="M286" i="21"/>
  <c r="N286" i="21"/>
  <c r="L286" i="21"/>
  <c r="K286" i="21"/>
  <c r="AS278" i="21"/>
  <c r="K274" i="21"/>
  <c r="N274" i="21"/>
  <c r="M274" i="21"/>
  <c r="L274" i="21"/>
  <c r="O274" i="21"/>
  <c r="M272" i="21"/>
  <c r="K272" i="21"/>
  <c r="N272" i="21"/>
  <c r="L272" i="21"/>
  <c r="O272" i="21"/>
  <c r="M258" i="21"/>
  <c r="K258" i="21"/>
  <c r="O258" i="21"/>
  <c r="N258" i="21"/>
  <c r="L258" i="21"/>
  <c r="N253" i="21"/>
  <c r="L253" i="21"/>
  <c r="K253" i="21"/>
  <c r="O253" i="21"/>
  <c r="M253" i="21"/>
  <c r="O248" i="21"/>
  <c r="M248" i="21"/>
  <c r="L248" i="21"/>
  <c r="N248" i="21"/>
  <c r="K248" i="21"/>
  <c r="L231" i="21"/>
  <c r="O231" i="21"/>
  <c r="N231" i="21"/>
  <c r="M231" i="21"/>
  <c r="K231" i="21"/>
  <c r="M226" i="21"/>
  <c r="K226" i="21"/>
  <c r="O226" i="21"/>
  <c r="N226" i="21"/>
  <c r="L226" i="21"/>
  <c r="L223" i="21"/>
  <c r="O223" i="21"/>
  <c r="N223" i="21"/>
  <c r="M223" i="21"/>
  <c r="K223" i="21"/>
  <c r="O216" i="21"/>
  <c r="M216" i="21"/>
  <c r="L216" i="21"/>
  <c r="N216" i="21"/>
  <c r="K216" i="21"/>
  <c r="O214" i="21"/>
  <c r="N214" i="21"/>
  <c r="L214" i="21"/>
  <c r="M214" i="21"/>
  <c r="K214" i="21"/>
  <c r="N198" i="21"/>
  <c r="M198" i="21"/>
  <c r="L198" i="21"/>
  <c r="O198" i="21"/>
  <c r="K198" i="21"/>
  <c r="O192" i="21"/>
  <c r="L192" i="21"/>
  <c r="N192" i="21"/>
  <c r="K192" i="21"/>
  <c r="O190" i="21"/>
  <c r="M190" i="21"/>
  <c r="L190" i="21"/>
  <c r="N190" i="21"/>
  <c r="K190" i="21"/>
  <c r="O181" i="21"/>
  <c r="P181" i="21" s="1"/>
  <c r="N181" i="21"/>
  <c r="M181" i="21"/>
  <c r="L181" i="21"/>
  <c r="K181" i="21"/>
  <c r="L172" i="21"/>
  <c r="O172" i="21"/>
  <c r="N172" i="21"/>
  <c r="M172" i="21"/>
  <c r="K172" i="21"/>
  <c r="O163" i="21"/>
  <c r="N163" i="21"/>
  <c r="L163" i="21"/>
  <c r="K163" i="21"/>
  <c r="M163" i="21"/>
  <c r="L156" i="21"/>
  <c r="O156" i="21"/>
  <c r="N156" i="21"/>
  <c r="M156" i="21"/>
  <c r="K156" i="21"/>
  <c r="O141" i="21"/>
  <c r="M141" i="21"/>
  <c r="L141" i="21"/>
  <c r="N141" i="21"/>
  <c r="L140" i="21"/>
  <c r="O140" i="21"/>
  <c r="N140" i="21"/>
  <c r="K140" i="21"/>
  <c r="N116" i="21"/>
  <c r="M116" i="21"/>
  <c r="L116" i="21"/>
  <c r="K116" i="21"/>
  <c r="M105" i="21"/>
  <c r="L105" i="21"/>
  <c r="K105" i="21"/>
  <c r="L102" i="21"/>
  <c r="K102" i="21"/>
  <c r="O102" i="21"/>
  <c r="N68" i="21"/>
  <c r="M68" i="21"/>
  <c r="L68" i="21"/>
  <c r="K68" i="21"/>
  <c r="K59" i="21"/>
  <c r="O59" i="21"/>
  <c r="N59" i="21"/>
  <c r="O56" i="21"/>
  <c r="N56" i="21"/>
  <c r="M56" i="21"/>
  <c r="O39" i="21"/>
  <c r="N39" i="21"/>
  <c r="M39" i="21"/>
  <c r="L39" i="21"/>
  <c r="K39" i="21"/>
  <c r="L30" i="21"/>
  <c r="K30" i="21"/>
  <c r="O30" i="21"/>
  <c r="N12" i="21"/>
  <c r="M12" i="21"/>
  <c r="L12" i="21"/>
  <c r="K12" i="21"/>
  <c r="M9" i="21"/>
  <c r="L9" i="21"/>
  <c r="K9" i="21"/>
  <c r="M441" i="21"/>
  <c r="L441" i="21"/>
  <c r="K441" i="21"/>
  <c r="O441" i="21"/>
  <c r="N441" i="21"/>
  <c r="O450" i="21"/>
  <c r="N450" i="21"/>
  <c r="M450" i="21"/>
  <c r="L450" i="21"/>
  <c r="K450" i="21"/>
  <c r="N468" i="21"/>
  <c r="M468" i="21"/>
  <c r="L468" i="21"/>
  <c r="O468" i="21"/>
  <c r="K468" i="21"/>
  <c r="M6" i="21"/>
  <c r="L10" i="21"/>
  <c r="N14" i="21"/>
  <c r="L19" i="21"/>
  <c r="K23" i="21"/>
  <c r="M27" i="21"/>
  <c r="K32" i="21"/>
  <c r="M38" i="21"/>
  <c r="O44" i="21"/>
  <c r="L51" i="21"/>
  <c r="N57" i="21"/>
  <c r="K64" i="21"/>
  <c r="M70" i="21"/>
  <c r="O76" i="21"/>
  <c r="P76" i="21" s="1"/>
  <c r="L83" i="21"/>
  <c r="N89" i="21"/>
  <c r="K96" i="21"/>
  <c r="M102" i="21"/>
  <c r="O108" i="21"/>
  <c r="L115" i="21"/>
  <c r="N121" i="21"/>
  <c r="K128" i="21"/>
  <c r="O144" i="21"/>
  <c r="O161" i="21"/>
  <c r="O178" i="21"/>
  <c r="O211" i="21"/>
  <c r="K263" i="21"/>
  <c r="O355" i="21"/>
  <c r="M457" i="21"/>
  <c r="L457" i="21"/>
  <c r="K457" i="21"/>
  <c r="N457" i="21"/>
  <c r="O457" i="21"/>
  <c r="O464" i="21"/>
  <c r="L464" i="21"/>
  <c r="M464" i="21"/>
  <c r="K464" i="21"/>
  <c r="L478" i="21"/>
  <c r="K478" i="21"/>
  <c r="O478" i="21"/>
  <c r="N478" i="21"/>
  <c r="M478" i="21"/>
  <c r="N464" i="21"/>
  <c r="O442" i="21"/>
  <c r="N442" i="21"/>
  <c r="K442" i="21"/>
  <c r="M442" i="21"/>
  <c r="L442" i="21"/>
  <c r="O445" i="21"/>
  <c r="M445" i="21"/>
  <c r="N445" i="21"/>
  <c r="L445" i="21"/>
  <c r="K445" i="21"/>
  <c r="O455" i="21"/>
  <c r="N455" i="21"/>
  <c r="M455" i="21"/>
  <c r="L455" i="21"/>
  <c r="K455" i="21"/>
  <c r="N460" i="21"/>
  <c r="M460" i="21"/>
  <c r="L460" i="21"/>
  <c r="O460" i="21"/>
  <c r="K460" i="21"/>
  <c r="L462" i="21"/>
  <c r="K462" i="21"/>
  <c r="N462" i="21"/>
  <c r="O462" i="21"/>
  <c r="M462" i="21"/>
  <c r="O471" i="21"/>
  <c r="N471" i="21"/>
  <c r="M471" i="21"/>
  <c r="K471" i="21"/>
  <c r="L471" i="21"/>
  <c r="N476" i="21"/>
  <c r="M476" i="21"/>
  <c r="L476" i="21"/>
  <c r="K476" i="21"/>
  <c r="O476" i="21"/>
  <c r="L448" i="21"/>
  <c r="O448" i="21"/>
  <c r="N448" i="21"/>
  <c r="M448" i="21"/>
  <c r="K448" i="21"/>
  <c r="O458" i="21"/>
  <c r="N458" i="21"/>
  <c r="L458" i="21"/>
  <c r="M458" i="21"/>
  <c r="K458" i="21"/>
  <c r="M465" i="21"/>
  <c r="L465" i="21"/>
  <c r="K465" i="21"/>
  <c r="O465" i="21"/>
  <c r="N465" i="21"/>
  <c r="O479" i="21"/>
  <c r="N479" i="21"/>
  <c r="M479" i="21"/>
  <c r="L479" i="21"/>
  <c r="K479" i="21"/>
  <c r="K443" i="21"/>
  <c r="L443" i="21"/>
  <c r="N443" i="21"/>
  <c r="O443" i="21"/>
  <c r="M443" i="21"/>
  <c r="L446" i="21"/>
  <c r="K446" i="21"/>
  <c r="O446" i="21"/>
  <c r="M446" i="21"/>
  <c r="N446" i="21"/>
  <c r="O453" i="21"/>
  <c r="L453" i="21"/>
  <c r="N453" i="21"/>
  <c r="K453" i="21"/>
  <c r="M453" i="21"/>
  <c r="K467" i="21"/>
  <c r="N467" i="21"/>
  <c r="M467" i="21"/>
  <c r="O467" i="21"/>
  <c r="L467" i="21"/>
  <c r="O469" i="21"/>
  <c r="N469" i="21"/>
  <c r="M469" i="21"/>
  <c r="L469" i="21"/>
  <c r="K469" i="21"/>
  <c r="O474" i="21"/>
  <c r="N474" i="21"/>
  <c r="L474" i="21"/>
  <c r="M474" i="21"/>
  <c r="K474" i="21"/>
  <c r="O482" i="21"/>
  <c r="P482" i="21" s="1"/>
  <c r="N482" i="21"/>
  <c r="M482" i="21"/>
  <c r="L482" i="21"/>
  <c r="K482" i="21"/>
  <c r="K451" i="21"/>
  <c r="O451" i="21"/>
  <c r="N451" i="21"/>
  <c r="M451" i="21"/>
  <c r="L451" i="21"/>
  <c r="K456" i="21"/>
  <c r="O456" i="21"/>
  <c r="M456" i="21"/>
  <c r="L456" i="21"/>
  <c r="N456" i="21"/>
  <c r="O463" i="21"/>
  <c r="N463" i="21"/>
  <c r="M463" i="21"/>
  <c r="L463" i="21"/>
  <c r="K463" i="21"/>
  <c r="N472" i="21"/>
  <c r="O472" i="21"/>
  <c r="M472" i="21"/>
  <c r="L472" i="21"/>
  <c r="K472" i="21"/>
  <c r="O477" i="21"/>
  <c r="N477" i="21"/>
  <c r="M477" i="21"/>
  <c r="K477" i="21"/>
  <c r="L477" i="21"/>
  <c r="V17" i="21"/>
  <c r="S17" i="21"/>
  <c r="W17" i="21"/>
  <c r="V11" i="21"/>
  <c r="U11" i="21"/>
  <c r="V29" i="21"/>
  <c r="W29" i="21"/>
  <c r="U29" i="21"/>
  <c r="S29" i="21"/>
  <c r="V13" i="21"/>
  <c r="U13" i="21"/>
  <c r="W13" i="21"/>
  <c r="S13" i="21"/>
  <c r="T442" i="21"/>
  <c r="U442" i="21"/>
  <c r="V19" i="21"/>
  <c r="U19" i="21"/>
  <c r="V414" i="21"/>
  <c r="U414" i="21"/>
  <c r="V22" i="21"/>
  <c r="T22" i="21"/>
  <c r="S22" i="21"/>
  <c r="V68" i="21"/>
  <c r="T68" i="21"/>
  <c r="V464" i="21"/>
  <c r="U464" i="21"/>
  <c r="T464" i="21"/>
  <c r="S42" i="21"/>
  <c r="U335" i="21"/>
  <c r="T335" i="21"/>
  <c r="S335" i="21"/>
  <c r="U345" i="21"/>
  <c r="T345" i="21"/>
  <c r="S345" i="21"/>
  <c r="V10" i="21"/>
  <c r="U10" i="21"/>
  <c r="U42" i="21"/>
  <c r="V164" i="21"/>
  <c r="V6" i="21"/>
  <c r="T6" i="21"/>
  <c r="S10" i="21"/>
  <c r="V21" i="21"/>
  <c r="W21" i="21"/>
  <c r="U21" i="21"/>
  <c r="S21" i="21"/>
  <c r="V26" i="21"/>
  <c r="U26" i="21"/>
  <c r="U6" i="21"/>
  <c r="W107" i="21"/>
  <c r="U107" i="21"/>
  <c r="T263" i="21"/>
  <c r="V263" i="21"/>
  <c r="T419" i="21"/>
  <c r="W419" i="21"/>
  <c r="V448" i="21"/>
  <c r="U448" i="21"/>
  <c r="T80" i="21"/>
  <c r="W80" i="21"/>
  <c r="W96" i="21"/>
  <c r="T96" i="21"/>
  <c r="S96" i="21"/>
  <c r="T152" i="21"/>
  <c r="V152" i="21"/>
  <c r="W380" i="21"/>
  <c r="P380" i="21" s="1"/>
  <c r="U380" i="21"/>
  <c r="T380" i="21"/>
  <c r="W426" i="21"/>
  <c r="U426" i="21"/>
  <c r="V65" i="21"/>
  <c r="W65" i="21"/>
  <c r="V93" i="21"/>
  <c r="W93" i="21"/>
  <c r="U93" i="21"/>
  <c r="AS115" i="21"/>
  <c r="V342" i="21"/>
  <c r="U342" i="21"/>
  <c r="U391" i="21"/>
  <c r="T391" i="21"/>
  <c r="S391" i="21"/>
  <c r="V14" i="21"/>
  <c r="U14" i="21"/>
  <c r="T14" i="21"/>
  <c r="S14" i="21"/>
  <c r="T36" i="21"/>
  <c r="V49" i="21"/>
  <c r="W49" i="21"/>
  <c r="S65" i="21"/>
  <c r="S93" i="21"/>
  <c r="V101" i="21"/>
  <c r="W101" i="21"/>
  <c r="T288" i="21"/>
  <c r="W331" i="21"/>
  <c r="S331" i="21"/>
  <c r="V352" i="21"/>
  <c r="U352" i="21"/>
  <c r="W374" i="21"/>
  <c r="U374" i="21"/>
  <c r="T374" i="21"/>
  <c r="V452" i="21"/>
  <c r="T452" i="21"/>
  <c r="U466" i="21"/>
  <c r="T466" i="21"/>
  <c r="V33" i="21"/>
  <c r="W33" i="21"/>
  <c r="S49" i="21"/>
  <c r="V86" i="21"/>
  <c r="U86" i="21"/>
  <c r="S101" i="21"/>
  <c r="V209" i="21"/>
  <c r="T352" i="21"/>
  <c r="U203" i="21"/>
  <c r="V203" i="21"/>
  <c r="V406" i="21"/>
  <c r="U406" i="21"/>
  <c r="T406" i="21"/>
  <c r="V311" i="21"/>
  <c r="U27" i="21"/>
  <c r="S30" i="21"/>
  <c r="S37" i="21"/>
  <c r="U43" i="21"/>
  <c r="S46" i="21"/>
  <c r="S53" i="21"/>
  <c r="U59" i="21"/>
  <c r="S62" i="21"/>
  <c r="S69" i="21"/>
  <c r="U75" i="21"/>
  <c r="S78" i="21"/>
  <c r="S90" i="21"/>
  <c r="W99" i="21"/>
  <c r="V140" i="21"/>
  <c r="T235" i="21"/>
  <c r="V251" i="21"/>
  <c r="T295" i="21"/>
  <c r="U304" i="21"/>
  <c r="T328" i="21"/>
  <c r="T384" i="21"/>
  <c r="S389" i="21"/>
  <c r="T424" i="21"/>
  <c r="T432" i="21"/>
  <c r="U440" i="21"/>
  <c r="T459" i="21"/>
  <c r="S18" i="21"/>
  <c r="T30" i="21"/>
  <c r="S34" i="21"/>
  <c r="U37" i="21"/>
  <c r="T46" i="21"/>
  <c r="S50" i="21"/>
  <c r="U53" i="21"/>
  <c r="T62" i="21"/>
  <c r="S66" i="21"/>
  <c r="U69" i="21"/>
  <c r="T78" i="21"/>
  <c r="S81" i="21"/>
  <c r="S85" i="21"/>
  <c r="W90" i="21"/>
  <c r="S102" i="21"/>
  <c r="V160" i="21"/>
  <c r="T173" i="21"/>
  <c r="V218" i="21"/>
  <c r="V225" i="21"/>
  <c r="V235" i="21"/>
  <c r="V271" i="21"/>
  <c r="T278" i="21"/>
  <c r="T290" i="21"/>
  <c r="V295" i="21"/>
  <c r="T310" i="21"/>
  <c r="T312" i="21"/>
  <c r="U318" i="21"/>
  <c r="U328" i="21"/>
  <c r="S339" i="21"/>
  <c r="U384" i="21"/>
  <c r="V389" i="21"/>
  <c r="U416" i="21"/>
  <c r="U420" i="21"/>
  <c r="U424" i="21"/>
  <c r="U432" i="21"/>
  <c r="V440" i="21"/>
  <c r="S449" i="21"/>
  <c r="T472" i="21"/>
  <c r="S9" i="21"/>
  <c r="T12" i="21"/>
  <c r="U18" i="21"/>
  <c r="S25" i="21"/>
  <c r="U30" i="21"/>
  <c r="W37" i="21"/>
  <c r="U46" i="21"/>
  <c r="W53" i="21"/>
  <c r="U62" i="21"/>
  <c r="W69" i="21"/>
  <c r="U78" i="21"/>
  <c r="U312" i="21"/>
  <c r="T336" i="21"/>
  <c r="T343" i="21"/>
  <c r="T353" i="21"/>
  <c r="V367" i="21"/>
  <c r="T407" i="21"/>
  <c r="S413" i="21"/>
  <c r="S445" i="21"/>
  <c r="T449" i="21"/>
  <c r="T467" i="21"/>
  <c r="U472" i="21"/>
  <c r="S461" i="21"/>
  <c r="S465" i="21"/>
  <c r="T329" i="21"/>
  <c r="T334" i="21"/>
  <c r="T344" i="21"/>
  <c r="T351" i="21"/>
  <c r="U364" i="21"/>
  <c r="T368" i="21"/>
  <c r="S373" i="21"/>
  <c r="T390" i="21"/>
  <c r="T399" i="21"/>
  <c r="T405" i="21"/>
  <c r="W413" i="21"/>
  <c r="W425" i="21"/>
  <c r="S429" i="21"/>
  <c r="S433" i="21"/>
  <c r="V441" i="21"/>
  <c r="T465" i="21"/>
  <c r="T481" i="21"/>
  <c r="K591" i="15"/>
  <c r="O591" i="15" s="1"/>
  <c r="K573" i="15"/>
  <c r="L573" i="15" s="1"/>
  <c r="K572" i="15"/>
  <c r="L572" i="15" s="1"/>
  <c r="K570" i="15"/>
  <c r="O570" i="15" s="1"/>
  <c r="K569" i="15"/>
  <c r="O569" i="15" s="1"/>
  <c r="K568" i="15"/>
  <c r="L568" i="15" s="1"/>
  <c r="K566" i="15"/>
  <c r="K561" i="15"/>
  <c r="O561" i="15" s="1"/>
  <c r="K560" i="15"/>
  <c r="L560" i="15" s="1"/>
  <c r="K559" i="15"/>
  <c r="O559" i="15" s="1"/>
  <c r="K541" i="15"/>
  <c r="O541" i="15" s="1"/>
  <c r="K521" i="15"/>
  <c r="K518" i="15"/>
  <c r="K516" i="15"/>
  <c r="O516" i="15" s="1"/>
  <c r="K512" i="15"/>
  <c r="K472" i="15"/>
  <c r="L472" i="15" s="1"/>
  <c r="K468" i="15"/>
  <c r="K466" i="15"/>
  <c r="K465" i="15"/>
  <c r="L465" i="15" s="1"/>
  <c r="K464" i="15"/>
  <c r="K452" i="15"/>
  <c r="O452" i="15" s="1"/>
  <c r="K451" i="15"/>
  <c r="L451" i="15" s="1"/>
  <c r="K449" i="15"/>
  <c r="L449" i="15" s="1"/>
  <c r="K447" i="15"/>
  <c r="L447" i="15" s="1"/>
  <c r="K445" i="15"/>
  <c r="L445" i="15" s="1"/>
  <c r="K444" i="15"/>
  <c r="K443" i="15"/>
  <c r="L443" i="15" s="1"/>
  <c r="K417" i="15"/>
  <c r="L417" i="15" s="1"/>
  <c r="K414" i="15"/>
  <c r="K410" i="15"/>
  <c r="L410" i="15" s="1"/>
  <c r="K298" i="15"/>
  <c r="L298" i="15" s="1"/>
  <c r="K297" i="15"/>
  <c r="K296" i="15"/>
  <c r="K293" i="15"/>
  <c r="K284" i="15"/>
  <c r="K274" i="15"/>
  <c r="K271" i="15"/>
  <c r="K261" i="15"/>
  <c r="O261" i="15" s="1"/>
  <c r="K259" i="15"/>
  <c r="K258" i="15"/>
  <c r="K257" i="15"/>
  <c r="K253" i="15"/>
  <c r="K252" i="15"/>
  <c r="K224" i="15"/>
  <c r="L224" i="15" s="1"/>
  <c r="K220" i="15"/>
  <c r="K217" i="15"/>
  <c r="L217" i="15" s="1"/>
  <c r="K215" i="15"/>
  <c r="O215" i="15" s="1"/>
  <c r="K146" i="15"/>
  <c r="O146" i="15" s="1"/>
  <c r="K145" i="15"/>
  <c r="L145" i="15" s="1"/>
  <c r="K142" i="15"/>
  <c r="K141" i="15"/>
  <c r="L141" i="15" s="1"/>
  <c r="K103" i="15"/>
  <c r="L103" i="15" s="1"/>
  <c r="K99" i="15"/>
  <c r="L99" i="15" s="1"/>
  <c r="K97" i="15"/>
  <c r="L97" i="15" s="1"/>
  <c r="K88" i="15"/>
  <c r="L88" i="15" s="1"/>
  <c r="K84" i="15"/>
  <c r="O84" i="15" s="1"/>
  <c r="K75" i="15"/>
  <c r="L75" i="15" s="1"/>
  <c r="K74" i="15"/>
  <c r="K17" i="15"/>
  <c r="O17" i="15" s="1"/>
  <c r="K14" i="15"/>
  <c r="K6" i="15"/>
  <c r="K5" i="15"/>
  <c r="K589" i="4"/>
  <c r="K587" i="4"/>
  <c r="K579" i="4"/>
  <c r="K578" i="4"/>
  <c r="K571" i="4"/>
  <c r="K570" i="4"/>
  <c r="K567" i="4"/>
  <c r="K566" i="4"/>
  <c r="K562" i="4"/>
  <c r="K559" i="4"/>
  <c r="K215" i="4"/>
  <c r="K397" i="4"/>
  <c r="L397" i="4" s="1"/>
  <c r="K538" i="4"/>
  <c r="K459" i="4"/>
  <c r="K490" i="4"/>
  <c r="O193" i="4"/>
  <c r="K92" i="4"/>
  <c r="K111" i="4"/>
  <c r="O88" i="4"/>
  <c r="K476" i="4"/>
  <c r="L1079" i="4"/>
  <c r="O1079" i="4"/>
  <c r="L1233" i="4"/>
  <c r="O1233" i="4"/>
  <c r="L1385" i="4"/>
  <c r="O1385" i="4"/>
  <c r="L2073" i="4"/>
  <c r="O2073" i="4"/>
  <c r="L2127" i="4"/>
  <c r="O2127" i="4"/>
  <c r="L2176" i="4"/>
  <c r="O2176" i="4"/>
  <c r="L2178" i="4"/>
  <c r="O2178" i="4"/>
  <c r="L2184" i="4"/>
  <c r="O2184" i="4"/>
  <c r="L2194" i="4"/>
  <c r="O2194" i="4"/>
  <c r="L2210" i="4"/>
  <c r="O2210" i="4"/>
  <c r="L2224" i="4"/>
  <c r="O2224" i="4"/>
  <c r="L2226" i="4"/>
  <c r="O2226" i="4"/>
  <c r="L2232" i="4"/>
  <c r="O2232" i="4"/>
  <c r="L2264" i="4"/>
  <c r="O2264" i="4"/>
  <c r="L2282" i="4"/>
  <c r="O2282" i="4"/>
  <c r="L2284" i="4"/>
  <c r="O2284" i="4"/>
  <c r="L2298" i="4"/>
  <c r="O2298" i="4"/>
  <c r="L2300" i="4"/>
  <c r="O2300" i="4"/>
  <c r="L2306" i="4"/>
  <c r="O2306" i="4"/>
  <c r="L2322" i="4"/>
  <c r="O2322" i="4"/>
  <c r="L2506" i="4"/>
  <c r="O2506" i="4"/>
  <c r="L2530" i="4"/>
  <c r="O2530" i="4"/>
  <c r="L2538" i="4"/>
  <c r="O2538" i="4"/>
  <c r="L2546" i="4"/>
  <c r="O2546" i="4"/>
  <c r="L2554" i="4"/>
  <c r="O2554" i="4"/>
  <c r="L2562" i="4"/>
  <c r="O2562" i="4"/>
  <c r="L2692" i="4"/>
  <c r="O2692" i="4"/>
  <c r="L2698" i="4"/>
  <c r="O2698" i="4"/>
  <c r="L2706" i="4"/>
  <c r="O2706" i="4"/>
  <c r="L2714" i="4"/>
  <c r="O2714" i="4"/>
  <c r="L2724" i="4"/>
  <c r="O2724" i="4"/>
  <c r="L2730" i="4"/>
  <c r="O2730" i="4"/>
  <c r="K20" i="4"/>
  <c r="K96" i="4"/>
  <c r="L560" i="4"/>
  <c r="O560" i="4"/>
  <c r="L1288" i="4"/>
  <c r="O1288" i="4"/>
  <c r="L1760" i="4"/>
  <c r="O1760" i="4"/>
  <c r="L2173" i="4"/>
  <c r="O2173" i="4"/>
  <c r="L2177" i="4"/>
  <c r="O2177" i="4"/>
  <c r="L2181" i="4"/>
  <c r="O2181" i="4"/>
  <c r="L2185" i="4"/>
  <c r="O2185" i="4"/>
  <c r="L2189" i="4"/>
  <c r="O2189" i="4"/>
  <c r="L2193" i="4"/>
  <c r="O2193" i="4"/>
  <c r="L2197" i="4"/>
  <c r="O2197" i="4"/>
  <c r="L2201" i="4"/>
  <c r="O2201" i="4"/>
  <c r="L2217" i="4"/>
  <c r="O2217" i="4"/>
  <c r="L2221" i="4"/>
  <c r="O2221" i="4"/>
  <c r="L2233" i="4"/>
  <c r="O2233" i="4"/>
  <c r="L2283" i="4"/>
  <c r="O2283" i="4"/>
  <c r="L2331" i="4"/>
  <c r="O2331" i="4"/>
  <c r="L2339" i="4"/>
  <c r="O2339" i="4"/>
  <c r="L2343" i="4"/>
  <c r="O2343" i="4"/>
  <c r="L2347" i="4"/>
  <c r="O2347" i="4"/>
  <c r="L2349" i="4"/>
  <c r="O2349" i="4"/>
  <c r="L2357" i="4"/>
  <c r="O2357" i="4"/>
  <c r="L2361" i="4"/>
  <c r="O2361" i="4"/>
  <c r="L2369" i="4"/>
  <c r="O2369" i="4"/>
  <c r="L2373" i="4"/>
  <c r="O2373" i="4"/>
  <c r="L2375" i="4"/>
  <c r="O2375" i="4"/>
  <c r="L2383" i="4"/>
  <c r="O2383" i="4"/>
  <c r="L2385" i="4"/>
  <c r="O2385" i="4"/>
  <c r="L2387" i="4"/>
  <c r="O2387" i="4"/>
  <c r="L2389" i="4"/>
  <c r="O2389" i="4"/>
  <c r="L2393" i="4"/>
  <c r="O2393" i="4"/>
  <c r="L2395" i="4"/>
  <c r="O2395" i="4"/>
  <c r="L2399" i="4"/>
  <c r="O2399" i="4"/>
  <c r="L2401" i="4"/>
  <c r="O2401" i="4"/>
  <c r="L2407" i="4"/>
  <c r="O2407" i="4"/>
  <c r="L2409" i="4"/>
  <c r="O2409" i="4"/>
  <c r="L2415" i="4"/>
  <c r="O2415" i="4"/>
  <c r="L2417" i="4"/>
  <c r="O2417" i="4"/>
  <c r="L2419" i="4"/>
  <c r="O2419" i="4"/>
  <c r="L2421" i="4"/>
  <c r="O2421" i="4"/>
  <c r="L2425" i="4"/>
  <c r="O2425" i="4"/>
  <c r="L2429" i="4"/>
  <c r="O2429" i="4"/>
  <c r="L2433" i="4"/>
  <c r="O2433" i="4"/>
  <c r="L2435" i="4"/>
  <c r="O2435" i="4"/>
  <c r="L2437" i="4"/>
  <c r="O2437" i="4"/>
  <c r="L2439" i="4"/>
  <c r="O2439" i="4"/>
  <c r="L2443" i="4"/>
  <c r="O2443" i="4"/>
  <c r="L2445" i="4"/>
  <c r="O2445" i="4"/>
  <c r="L2447" i="4"/>
  <c r="O2447" i="4"/>
  <c r="L2455" i="4"/>
  <c r="O2455" i="4"/>
  <c r="L2457" i="4"/>
  <c r="O2457" i="4"/>
  <c r="L2459" i="4"/>
  <c r="O2459" i="4"/>
  <c r="L2461" i="4"/>
  <c r="O2461" i="4"/>
  <c r="L2463" i="4"/>
  <c r="O2463" i="4"/>
  <c r="L2467" i="4"/>
  <c r="O2467" i="4"/>
  <c r="L2469" i="4"/>
  <c r="O2469" i="4"/>
  <c r="L2471" i="4"/>
  <c r="O2471" i="4"/>
  <c r="L2473" i="4"/>
  <c r="O2473" i="4"/>
  <c r="L2475" i="4"/>
  <c r="O2475" i="4"/>
  <c r="L2477" i="4"/>
  <c r="O2477" i="4"/>
  <c r="L2479" i="4"/>
  <c r="O2479" i="4"/>
  <c r="L2481" i="4"/>
  <c r="O2481" i="4"/>
  <c r="L2483" i="4"/>
  <c r="O2483" i="4"/>
  <c r="L2485" i="4"/>
  <c r="O2485" i="4"/>
  <c r="L2487" i="4"/>
  <c r="O2487" i="4"/>
  <c r="L2489" i="4"/>
  <c r="O2489" i="4"/>
  <c r="L2491" i="4"/>
  <c r="O2491" i="4"/>
  <c r="L2495" i="4"/>
  <c r="O2495" i="4"/>
  <c r="L2721" i="4"/>
  <c r="O2721" i="4"/>
  <c r="P98" i="17"/>
  <c r="S98" i="17" s="1"/>
  <c r="O17" i="17"/>
  <c r="R17" i="17" s="1"/>
  <c r="X17" i="17" s="1"/>
  <c r="K2726" i="15"/>
  <c r="K2643" i="15"/>
  <c r="O2643" i="15" s="1"/>
  <c r="K2639" i="15"/>
  <c r="O2639" i="15" s="1"/>
  <c r="K2625" i="15"/>
  <c r="L2625" i="15" s="1"/>
  <c r="K2622" i="15"/>
  <c r="K2611" i="15"/>
  <c r="O2611" i="15" s="1"/>
  <c r="K2608" i="15"/>
  <c r="L2608" i="15" s="1"/>
  <c r="K2602" i="15"/>
  <c r="L2602" i="15" s="1"/>
  <c r="K2600" i="15"/>
  <c r="K2591" i="15"/>
  <c r="L2591" i="15" s="1"/>
  <c r="K2587" i="15"/>
  <c r="O2587" i="15" s="1"/>
  <c r="K2580" i="15"/>
  <c r="L2580" i="15" s="1"/>
  <c r="K2521" i="15"/>
  <c r="K2518" i="15"/>
  <c r="K2456" i="15"/>
  <c r="L2456" i="15" s="1"/>
  <c r="K2452" i="15"/>
  <c r="L2452" i="15" s="1"/>
  <c r="K2448" i="15"/>
  <c r="L2448" i="15" s="1"/>
  <c r="K2435" i="15"/>
  <c r="L2435" i="15" s="1"/>
  <c r="K2431" i="15"/>
  <c r="L2431" i="15" s="1"/>
  <c r="K2415" i="15"/>
  <c r="L2415" i="15" s="1"/>
  <c r="K2412" i="15"/>
  <c r="K2410" i="15"/>
  <c r="O2410" i="15" s="1"/>
  <c r="K2408" i="15"/>
  <c r="L2408" i="15" s="1"/>
  <c r="K2401" i="15"/>
  <c r="L2401" i="15" s="1"/>
  <c r="K2202" i="15"/>
  <c r="L2202" i="15" s="1"/>
  <c r="K2195" i="15"/>
  <c r="L2195" i="15" s="1"/>
  <c r="K2179" i="15"/>
  <c r="O2179" i="15" s="1"/>
  <c r="K2169" i="15"/>
  <c r="L2169" i="15" s="1"/>
  <c r="K2166" i="15"/>
  <c r="O2166" i="15" s="1"/>
  <c r="K2163" i="15"/>
  <c r="O2163" i="15" s="1"/>
  <c r="K2154" i="15"/>
  <c r="L2154" i="15" s="1"/>
  <c r="K2140" i="15"/>
  <c r="K2129" i="15"/>
  <c r="K2125" i="15"/>
  <c r="L2125" i="15" s="1"/>
  <c r="K2122" i="15"/>
  <c r="L2122" i="15" s="1"/>
  <c r="K2116" i="15"/>
  <c r="O2116" i="15" s="1"/>
  <c r="K2109" i="15"/>
  <c r="K1987" i="15"/>
  <c r="L1987" i="15" s="1"/>
  <c r="K1984" i="15"/>
  <c r="O1984" i="15" s="1"/>
  <c r="K1982" i="15"/>
  <c r="L1982" i="15" s="1"/>
  <c r="K1972" i="15"/>
  <c r="L1972" i="15" s="1"/>
  <c r="K1969" i="15"/>
  <c r="L1969" i="15" s="1"/>
  <c r="K1964" i="15"/>
  <c r="L1964" i="15" s="1"/>
  <c r="K1952" i="15"/>
  <c r="L1952" i="15" s="1"/>
  <c r="K1946" i="15"/>
  <c r="O1946" i="15" s="1"/>
  <c r="K1611" i="15"/>
  <c r="O1611" i="15" s="1"/>
  <c r="K1607" i="15"/>
  <c r="O1607" i="15" s="1"/>
  <c r="K1332" i="15"/>
  <c r="L1332" i="15" s="1"/>
  <c r="K1321" i="15"/>
  <c r="L1321" i="15" s="1"/>
  <c r="K1310" i="15"/>
  <c r="L1310" i="15" s="1"/>
  <c r="K1287" i="15"/>
  <c r="O1287" i="15" s="1"/>
  <c r="K1283" i="15"/>
  <c r="O1283" i="15" s="1"/>
  <c r="K1265" i="15"/>
  <c r="O1265" i="15" s="1"/>
  <c r="K1263" i="15"/>
  <c r="O1263" i="15" s="1"/>
  <c r="K1255" i="15"/>
  <c r="O1255" i="15" s="1"/>
  <c r="K1244" i="15"/>
  <c r="L1244" i="15" s="1"/>
  <c r="K1242" i="15"/>
  <c r="L1242" i="15" s="1"/>
  <c r="K1182" i="15"/>
  <c r="L1182" i="15" s="1"/>
  <c r="K1178" i="15"/>
  <c r="L1178" i="15" s="1"/>
  <c r="K1168" i="15"/>
  <c r="O1168" i="15" s="1"/>
  <c r="K1158" i="15"/>
  <c r="O1158" i="15" s="1"/>
  <c r="K1147" i="15"/>
  <c r="O1147" i="15" s="1"/>
  <c r="K1145" i="15"/>
  <c r="O1145" i="15" s="1"/>
  <c r="K1139" i="15"/>
  <c r="O1139" i="15" s="1"/>
  <c r="K1016" i="15"/>
  <c r="O1016" i="15" s="1"/>
  <c r="K1008" i="15"/>
  <c r="L1008" i="15" s="1"/>
  <c r="K997" i="15"/>
  <c r="O997" i="15" s="1"/>
  <c r="K995" i="15"/>
  <c r="L995" i="15" s="1"/>
  <c r="K980" i="15"/>
  <c r="O980" i="15" s="1"/>
  <c r="K975" i="15"/>
  <c r="L975" i="15" s="1"/>
  <c r="K640" i="15"/>
  <c r="L640" i="15" s="1"/>
  <c r="K624" i="15"/>
  <c r="O624" i="15" s="1"/>
  <c r="K616" i="15"/>
  <c r="L616" i="15" s="1"/>
  <c r="K614" i="15"/>
  <c r="L614" i="15" s="1"/>
  <c r="K602" i="15"/>
  <c r="L602" i="15" s="1"/>
  <c r="K594" i="15"/>
  <c r="O594" i="15" s="1"/>
  <c r="K52" i="4"/>
  <c r="K82" i="4"/>
  <c r="K140" i="4"/>
  <c r="K162" i="4"/>
  <c r="O162" i="4" s="1"/>
  <c r="K178" i="4"/>
  <c r="K186" i="4"/>
  <c r="K51" i="4"/>
  <c r="K55" i="4"/>
  <c r="K71" i="4"/>
  <c r="K139" i="4"/>
  <c r="K161" i="4"/>
  <c r="K163" i="4"/>
  <c r="K413" i="4"/>
  <c r="K309" i="4"/>
  <c r="K422" i="4"/>
  <c r="K525" i="4"/>
  <c r="K1945" i="4"/>
  <c r="K38" i="4"/>
  <c r="K76" i="4"/>
  <c r="K48" i="4"/>
  <c r="O48" i="4" s="1"/>
  <c r="K468" i="4"/>
  <c r="K2725" i="15"/>
  <c r="O2725" i="15" s="1"/>
  <c r="K2642" i="15"/>
  <c r="K2641" i="15"/>
  <c r="K2640" i="15"/>
  <c r="K2638" i="15"/>
  <c r="K2624" i="15"/>
  <c r="O2624" i="15" s="1"/>
  <c r="K2621" i="15"/>
  <c r="L2621" i="15" s="1"/>
  <c r="K2610" i="15"/>
  <c r="O2610" i="15" s="1"/>
  <c r="K2607" i="15"/>
  <c r="K2601" i="15"/>
  <c r="L2601" i="15" s="1"/>
  <c r="K2599" i="15"/>
  <c r="L2599" i="15" s="1"/>
  <c r="K2590" i="15"/>
  <c r="O2590" i="15" s="1"/>
  <c r="K2586" i="15"/>
  <c r="K2579" i="15"/>
  <c r="O2579" i="15" s="1"/>
  <c r="K2520" i="15"/>
  <c r="O2520" i="15" s="1"/>
  <c r="K2517" i="15"/>
  <c r="L2517" i="15" s="1"/>
  <c r="K2455" i="15"/>
  <c r="L2455" i="15" s="1"/>
  <c r="K2451" i="15"/>
  <c r="L2451" i="15" s="1"/>
  <c r="K2447" i="15"/>
  <c r="L2447" i="15" s="1"/>
  <c r="K2434" i="15"/>
  <c r="K2433" i="15"/>
  <c r="K2430" i="15"/>
  <c r="L2430" i="15" s="1"/>
  <c r="K2414" i="15"/>
  <c r="L2414" i="15" s="1"/>
  <c r="K2411" i="15"/>
  <c r="O2411" i="15" s="1"/>
  <c r="K2409" i="15"/>
  <c r="O2409" i="15" s="1"/>
  <c r="K2407" i="15"/>
  <c r="L2407" i="15" s="1"/>
  <c r="K2400" i="15"/>
  <c r="K2399" i="15"/>
  <c r="L2399" i="15" s="1"/>
  <c r="K2201" i="15"/>
  <c r="K2194" i="15"/>
  <c r="O2194" i="15" s="1"/>
  <c r="K2178" i="15"/>
  <c r="L2178" i="15" s="1"/>
  <c r="K2168" i="15"/>
  <c r="L2168" i="15" s="1"/>
  <c r="K2165" i="15"/>
  <c r="L2165" i="15" s="1"/>
  <c r="K2164" i="15"/>
  <c r="L2164" i="15" s="1"/>
  <c r="K2162" i="15"/>
  <c r="L2162" i="15" s="1"/>
  <c r="K2161" i="15"/>
  <c r="K2153" i="15"/>
  <c r="K2139" i="15"/>
  <c r="K2138" i="15"/>
  <c r="L2138" i="15" s="1"/>
  <c r="K2128" i="15"/>
  <c r="L2128" i="15" s="1"/>
  <c r="K2124" i="15"/>
  <c r="L2124" i="15" s="1"/>
  <c r="K2121" i="15"/>
  <c r="K2120" i="15"/>
  <c r="L2120" i="15" s="1"/>
  <c r="K2119" i="15"/>
  <c r="K2118" i="15"/>
  <c r="K2115" i="15"/>
  <c r="O2115" i="15" s="1"/>
  <c r="K2108" i="15"/>
  <c r="O2108" i="15" s="1"/>
  <c r="K1986" i="15"/>
  <c r="L1986" i="15" s="1"/>
  <c r="K1983" i="15"/>
  <c r="L1983" i="15" s="1"/>
  <c r="K1981" i="15"/>
  <c r="L1981" i="15" s="1"/>
  <c r="K1971" i="15"/>
  <c r="K1968" i="15"/>
  <c r="L1968" i="15" s="1"/>
  <c r="K1963" i="15"/>
  <c r="K1962" i="15"/>
  <c r="O1962" i="15" s="1"/>
  <c r="K1961" i="15"/>
  <c r="L1961" i="15" s="1"/>
  <c r="K1951" i="15"/>
  <c r="L1951" i="15" s="1"/>
  <c r="K1945" i="15"/>
  <c r="O1945" i="15" s="1"/>
  <c r="K1610" i="15"/>
  <c r="O1610" i="15" s="1"/>
  <c r="K1606" i="15"/>
  <c r="L1606" i="15" s="1"/>
  <c r="K1331" i="15"/>
  <c r="K1330" i="15"/>
  <c r="L1330" i="15" s="1"/>
  <c r="K1329" i="15"/>
  <c r="K1328" i="15"/>
  <c r="L1328" i="15" s="1"/>
  <c r="K1320" i="15"/>
  <c r="K1319" i="15"/>
  <c r="L1319" i="15" s="1"/>
  <c r="K1309" i="15"/>
  <c r="O1309" i="15" s="1"/>
  <c r="K1286" i="15"/>
  <c r="L1286" i="15" s="1"/>
  <c r="K1282" i="15"/>
  <c r="L1282" i="15" s="1"/>
  <c r="K1264" i="15"/>
  <c r="L1264" i="15" s="1"/>
  <c r="K1262" i="15"/>
  <c r="L1262" i="15" s="1"/>
  <c r="K1254" i="15"/>
  <c r="L1254" i="15" s="1"/>
  <c r="K1243" i="15"/>
  <c r="O1243" i="15" s="1"/>
  <c r="K1241" i="15"/>
  <c r="L1241" i="15" s="1"/>
  <c r="K1181" i="15"/>
  <c r="K1180" i="15"/>
  <c r="L1180" i="15" s="1"/>
  <c r="K1177" i="15"/>
  <c r="O1177" i="15" s="1"/>
  <c r="K1167" i="15"/>
  <c r="O1167" i="15" s="1"/>
  <c r="K1157" i="15"/>
  <c r="O1157" i="15" s="1"/>
  <c r="K1146" i="15"/>
  <c r="O1146" i="15" s="1"/>
  <c r="K1144" i="15"/>
  <c r="O1144" i="15" s="1"/>
  <c r="K1138" i="15"/>
  <c r="L1138" i="15" s="1"/>
  <c r="K1015" i="15"/>
  <c r="K1014" i="15"/>
  <c r="L1014" i="15" s="1"/>
  <c r="K1007" i="15"/>
  <c r="L1007" i="15" s="1"/>
  <c r="K1006" i="15"/>
  <c r="K996" i="15"/>
  <c r="L996" i="15" s="1"/>
  <c r="K994" i="15"/>
  <c r="L994" i="15" s="1"/>
  <c r="K979" i="15"/>
  <c r="K978" i="15"/>
  <c r="O978" i="15" s="1"/>
  <c r="K977" i="15"/>
  <c r="L977" i="15" s="1"/>
  <c r="K974" i="15"/>
  <c r="O974" i="15" s="1"/>
  <c r="K639" i="15"/>
  <c r="K638" i="15"/>
  <c r="L638" i="15" s="1"/>
  <c r="K623" i="15"/>
  <c r="O623" i="15" s="1"/>
  <c r="K615" i="15"/>
  <c r="L615" i="15" s="1"/>
  <c r="K613" i="15"/>
  <c r="K601" i="15"/>
  <c r="O601" i="15" s="1"/>
  <c r="K593" i="15"/>
  <c r="L593" i="15" s="1"/>
  <c r="K403" i="15"/>
  <c r="K382" i="15"/>
  <c r="L382" i="15" s="1"/>
  <c r="K379" i="15"/>
  <c r="L379" i="15" s="1"/>
  <c r="K372" i="15"/>
  <c r="K371" i="15"/>
  <c r="K348" i="15"/>
  <c r="K345" i="15"/>
  <c r="K309" i="15"/>
  <c r="O309" i="15" s="1"/>
  <c r="K308" i="15"/>
  <c r="K65" i="15"/>
  <c r="O65" i="15" s="1"/>
  <c r="K60" i="15"/>
  <c r="K58" i="15"/>
  <c r="K56" i="15"/>
  <c r="K49" i="15"/>
  <c r="K48" i="15"/>
  <c r="K32" i="15"/>
  <c r="K27" i="15"/>
  <c r="K17" i="4"/>
  <c r="K47" i="4"/>
  <c r="K89" i="4"/>
  <c r="K91" i="4"/>
  <c r="K101" i="4"/>
  <c r="K127" i="4"/>
  <c r="K18" i="4"/>
  <c r="K151" i="4"/>
  <c r="K464" i="4"/>
  <c r="K256" i="4"/>
  <c r="K292" i="4"/>
  <c r="K300" i="4"/>
  <c r="O300" i="4" s="1"/>
  <c r="K310" i="4"/>
  <c r="K199" i="4"/>
  <c r="K249" i="4"/>
  <c r="K255" i="4"/>
  <c r="K15" i="4"/>
  <c r="K29" i="4"/>
  <c r="K57" i="4"/>
  <c r="K147" i="4"/>
  <c r="K442" i="4"/>
  <c r="K58" i="4"/>
  <c r="K72" i="4"/>
  <c r="K134" i="4"/>
  <c r="K176" i="4"/>
  <c r="K182" i="4"/>
  <c r="K443" i="4"/>
  <c r="K286" i="4"/>
  <c r="K13" i="4"/>
  <c r="K93" i="4"/>
  <c r="K103" i="4"/>
  <c r="K121" i="4"/>
  <c r="K8" i="4"/>
  <c r="K221" i="4"/>
  <c r="K287" i="4"/>
  <c r="K291" i="4"/>
  <c r="K2742" i="4"/>
  <c r="O2742" i="4" s="1"/>
  <c r="K2738" i="4"/>
  <c r="O2738" i="4" s="1"/>
  <c r="K2735" i="4"/>
  <c r="O2735" i="4" s="1"/>
  <c r="K2722" i="4"/>
  <c r="O2722" i="4" s="1"/>
  <c r="K2702" i="4"/>
  <c r="O2702" i="4" s="1"/>
  <c r="K2697" i="4"/>
  <c r="O2697" i="4" s="1"/>
  <c r="K2696" i="4"/>
  <c r="O2696" i="4" s="1"/>
  <c r="K2695" i="4"/>
  <c r="O2695" i="4" s="1"/>
  <c r="K2693" i="4"/>
  <c r="O2693" i="4" s="1"/>
  <c r="K2690" i="4"/>
  <c r="O2690" i="4" s="1"/>
  <c r="K2673" i="4"/>
  <c r="O2673" i="4" s="1"/>
  <c r="K2664" i="4"/>
  <c r="O2664" i="4" s="1"/>
  <c r="K2659" i="4"/>
  <c r="O2659" i="4" s="1"/>
  <c r="K2658" i="4"/>
  <c r="O2658" i="4" s="1"/>
  <c r="K2618" i="4"/>
  <c r="O2618" i="4" s="1"/>
  <c r="K2615" i="4"/>
  <c r="O2615" i="4" s="1"/>
  <c r="K2603" i="4"/>
  <c r="O2603" i="4" s="1"/>
  <c r="K2602" i="4"/>
  <c r="O2602" i="4" s="1"/>
  <c r="K2600" i="4"/>
  <c r="O2600" i="4" s="1"/>
  <c r="K2592" i="4"/>
  <c r="O2592" i="4" s="1"/>
  <c r="K2585" i="4"/>
  <c r="O2585" i="4" s="1"/>
  <c r="K2583" i="4"/>
  <c r="O2583" i="4" s="1"/>
  <c r="K2581" i="4"/>
  <c r="O2581" i="4" s="1"/>
  <c r="K2575" i="4"/>
  <c r="O2575" i="4" s="1"/>
  <c r="K2573" i="4"/>
  <c r="O2573" i="4" s="1"/>
  <c r="K2567" i="4"/>
  <c r="O2567" i="4" s="1"/>
  <c r="K2558" i="4"/>
  <c r="O2558" i="4" s="1"/>
  <c r="K2551" i="4"/>
  <c r="O2551" i="4" s="1"/>
  <c r="K2549" i="4"/>
  <c r="O2549" i="4" s="1"/>
  <c r="K2522" i="4"/>
  <c r="O2522" i="4" s="1"/>
  <c r="K2472" i="4"/>
  <c r="O2472" i="4" s="1"/>
  <c r="K2465" i="4"/>
  <c r="O2465" i="4" s="1"/>
  <c r="K2464" i="4"/>
  <c r="O2464" i="4" s="1"/>
  <c r="K2453" i="4"/>
  <c r="O2453" i="4" s="1"/>
  <c r="K2451" i="4"/>
  <c r="O2451" i="4" s="1"/>
  <c r="K2450" i="4"/>
  <c r="O2450" i="4" s="1"/>
  <c r="K2449" i="4"/>
  <c r="O2449" i="4" s="1"/>
  <c r="K2441" i="4"/>
  <c r="O2441" i="4" s="1"/>
  <c r="K2434" i="4"/>
  <c r="O2434" i="4" s="1"/>
  <c r="K2431" i="4"/>
  <c r="O2431" i="4" s="1"/>
  <c r="K2427" i="4"/>
  <c r="O2427" i="4" s="1"/>
  <c r="K2405" i="4"/>
  <c r="O2405" i="4" s="1"/>
  <c r="K2403" i="4"/>
  <c r="O2403" i="4" s="1"/>
  <c r="K2402" i="4"/>
  <c r="O2402" i="4" s="1"/>
  <c r="K440" i="4"/>
  <c r="K2397" i="4"/>
  <c r="O2397" i="4" s="1"/>
  <c r="K2392" i="4"/>
  <c r="O2392" i="4" s="1"/>
  <c r="K2391" i="4"/>
  <c r="O2391" i="4" s="1"/>
  <c r="K2390" i="4"/>
  <c r="O2390" i="4" s="1"/>
  <c r="K2388" i="4"/>
  <c r="O2388" i="4" s="1"/>
  <c r="K2386" i="4"/>
  <c r="O2386" i="4" s="1"/>
  <c r="K2381" i="4"/>
  <c r="O2381" i="4" s="1"/>
  <c r="K2379" i="4"/>
  <c r="O2379" i="4" s="1"/>
  <c r="K2378" i="4"/>
  <c r="O2378" i="4" s="1"/>
  <c r="K2374" i="4"/>
  <c r="O2374" i="4" s="1"/>
  <c r="K2372" i="4"/>
  <c r="O2372" i="4" s="1"/>
  <c r="K2371" i="4"/>
  <c r="O2371" i="4" s="1"/>
  <c r="K2370" i="4"/>
  <c r="O2370" i="4" s="1"/>
  <c r="K2368" i="4"/>
  <c r="O2368" i="4" s="1"/>
  <c r="K2367" i="4"/>
  <c r="O2367" i="4" s="1"/>
  <c r="K2354" i="4"/>
  <c r="O2354" i="4" s="1"/>
  <c r="K2353" i="4"/>
  <c r="O2353" i="4" s="1"/>
  <c r="K2351" i="4"/>
  <c r="O2351" i="4" s="1"/>
  <c r="K2345" i="4"/>
  <c r="O2345" i="4" s="1"/>
  <c r="K2341" i="4"/>
  <c r="O2341" i="4" s="1"/>
  <c r="K2338" i="4"/>
  <c r="O2338" i="4" s="1"/>
  <c r="K2330" i="4"/>
  <c r="O2330" i="4" s="1"/>
  <c r="K2326" i="4"/>
  <c r="O2326" i="4" s="1"/>
  <c r="K2325" i="4"/>
  <c r="O2325" i="4" s="1"/>
  <c r="K2320" i="4"/>
  <c r="O2320" i="4" s="1"/>
  <c r="K2319" i="4"/>
  <c r="O2319" i="4" s="1"/>
  <c r="K2318" i="4"/>
  <c r="O2318" i="4" s="1"/>
  <c r="K2316" i="4"/>
  <c r="O2316" i="4" s="1"/>
  <c r="K2315" i="4"/>
  <c r="O2315" i="4" s="1"/>
  <c r="K2314" i="4"/>
  <c r="O2314" i="4" s="1"/>
  <c r="K2252" i="4"/>
  <c r="O2252" i="4" s="1"/>
  <c r="K2251" i="4"/>
  <c r="O2251" i="4" s="1"/>
  <c r="K2241" i="4"/>
  <c r="O2241" i="4" s="1"/>
  <c r="K2236" i="4"/>
  <c r="O2236" i="4" s="1"/>
  <c r="K2229" i="4"/>
  <c r="O2229" i="4" s="1"/>
  <c r="K2228" i="4"/>
  <c r="O2228" i="4" s="1"/>
  <c r="K2227" i="4"/>
  <c r="O2227" i="4" s="1"/>
  <c r="K2225" i="4"/>
  <c r="O2225" i="4" s="1"/>
  <c r="K2223" i="4"/>
  <c r="O2223" i="4" s="1"/>
  <c r="K2222" i="4"/>
  <c r="O2222" i="4" s="1"/>
  <c r="K2216" i="4"/>
  <c r="O2216" i="4" s="1"/>
  <c r="K2214" i="4"/>
  <c r="O2214" i="4" s="1"/>
  <c r="K2213" i="4"/>
  <c r="O2213" i="4" s="1"/>
  <c r="K2206" i="4"/>
  <c r="O2206" i="4" s="1"/>
  <c r="K2202" i="4"/>
  <c r="O2202" i="4" s="1"/>
  <c r="K2200" i="4"/>
  <c r="O2200" i="4" s="1"/>
  <c r="K2196" i="4"/>
  <c r="O2196" i="4" s="1"/>
  <c r="K2192" i="4"/>
  <c r="O2192" i="4" s="1"/>
  <c r="K2133" i="4"/>
  <c r="K2130" i="4"/>
  <c r="K2129" i="4"/>
  <c r="O2129" i="4" s="1"/>
  <c r="K2115" i="4"/>
  <c r="K2112" i="4"/>
  <c r="K2110" i="4"/>
  <c r="K2088" i="4"/>
  <c r="O2088" i="4" s="1"/>
  <c r="K2085" i="4"/>
  <c r="K2084" i="4"/>
  <c r="K2081" i="4"/>
  <c r="K2080" i="4"/>
  <c r="K2077" i="4"/>
  <c r="K2057" i="4"/>
  <c r="K2054" i="4"/>
  <c r="K2053" i="4"/>
  <c r="K1980" i="4"/>
  <c r="K1967" i="4"/>
  <c r="K1957" i="4"/>
  <c r="K1954" i="4"/>
  <c r="K1953" i="4"/>
  <c r="K1902" i="4"/>
  <c r="K1898" i="4"/>
  <c r="K1897" i="4"/>
  <c r="K1881" i="4"/>
  <c r="K1878" i="4"/>
  <c r="K1870" i="4"/>
  <c r="K1868" i="4"/>
  <c r="K1861" i="4"/>
  <c r="K1854" i="4"/>
  <c r="K1850" i="4"/>
  <c r="K1849" i="4"/>
  <c r="K1838" i="4"/>
  <c r="K1837" i="4"/>
  <c r="O1837" i="4" s="1"/>
  <c r="K1832" i="4"/>
  <c r="K1829" i="4"/>
  <c r="K1828" i="4"/>
  <c r="K1824" i="4"/>
  <c r="K1823" i="4"/>
  <c r="K1821" i="4"/>
  <c r="K1820" i="4"/>
  <c r="K1817" i="4"/>
  <c r="K1814" i="4"/>
  <c r="K1808" i="4"/>
  <c r="K1793" i="4"/>
  <c r="K1791" i="4"/>
  <c r="K1782" i="4"/>
  <c r="K1753" i="4"/>
  <c r="K1748" i="4"/>
  <c r="K1744" i="4"/>
  <c r="K1742" i="4"/>
  <c r="K1741" i="4"/>
  <c r="K1735" i="4"/>
  <c r="K1734" i="4"/>
  <c r="K1733" i="4"/>
  <c r="K1709" i="4"/>
  <c r="K1695" i="4"/>
  <c r="K1691" i="4"/>
  <c r="K1684" i="4"/>
  <c r="K1681" i="4"/>
  <c r="K1675" i="4"/>
  <c r="O1675" i="4" s="1"/>
  <c r="K1668" i="4"/>
  <c r="K1667" i="4"/>
  <c r="K1656" i="4"/>
  <c r="K1646" i="4"/>
  <c r="K1644" i="4"/>
  <c r="K1639" i="4"/>
  <c r="O1639" i="4" s="1"/>
  <c r="K1637" i="4"/>
  <c r="K1636" i="4"/>
  <c r="K1635" i="4"/>
  <c r="K1615" i="4"/>
  <c r="K1613" i="4"/>
  <c r="K1605" i="4"/>
  <c r="K1589" i="4"/>
  <c r="K1586" i="4"/>
  <c r="O1586" i="4" s="1"/>
  <c r="K1578" i="4"/>
  <c r="K1575" i="4"/>
  <c r="K1567" i="4"/>
  <c r="K1564" i="4"/>
  <c r="K1558" i="4"/>
  <c r="K1557" i="4"/>
  <c r="O1557" i="4" s="1"/>
  <c r="K1554" i="4"/>
  <c r="K1553" i="4"/>
  <c r="O1553" i="4" s="1"/>
  <c r="K1545" i="4"/>
  <c r="K1544" i="4"/>
  <c r="K1543" i="4"/>
  <c r="K1536" i="4"/>
  <c r="K1533" i="4"/>
  <c r="K1532" i="4"/>
  <c r="K1528" i="4"/>
  <c r="K1527" i="4"/>
  <c r="K1517" i="4"/>
  <c r="K1509" i="4"/>
  <c r="K1486" i="4"/>
  <c r="K1476" i="4"/>
  <c r="K1457" i="4"/>
  <c r="K1456" i="4"/>
  <c r="K1413" i="4"/>
  <c r="K1383" i="4"/>
  <c r="K1381" i="4"/>
  <c r="K1373" i="4"/>
  <c r="K1370" i="4"/>
  <c r="K1365" i="4"/>
  <c r="K1361" i="4"/>
  <c r="K1358" i="4"/>
  <c r="K1337" i="4"/>
  <c r="K1336" i="4"/>
  <c r="K1335" i="4"/>
  <c r="K1333" i="4"/>
  <c r="K1332" i="4"/>
  <c r="K1331" i="4"/>
  <c r="K1328" i="4"/>
  <c r="K1327" i="4"/>
  <c r="K1326" i="4"/>
  <c r="O1326" i="4" s="1"/>
  <c r="K1324" i="4"/>
  <c r="K1319" i="4"/>
  <c r="K1316" i="4"/>
  <c r="K1315" i="4"/>
  <c r="K1306" i="4"/>
  <c r="O1306" i="4" s="1"/>
  <c r="K1299" i="4"/>
  <c r="K1294" i="4"/>
  <c r="K1287" i="4"/>
  <c r="K1285" i="4"/>
  <c r="K1279" i="4"/>
  <c r="K1276" i="4"/>
  <c r="O1276" i="4" s="1"/>
  <c r="K1273" i="4"/>
  <c r="K1258" i="4"/>
  <c r="K1239" i="4"/>
  <c r="K1238" i="4"/>
  <c r="K1232" i="4"/>
  <c r="K1228" i="4"/>
  <c r="K1226" i="4"/>
  <c r="K1225" i="4"/>
  <c r="K1223" i="4"/>
  <c r="K1222" i="4"/>
  <c r="K1221" i="4"/>
  <c r="K1220" i="4"/>
  <c r="K1219" i="4"/>
  <c r="K1216" i="4"/>
  <c r="K1212" i="4"/>
  <c r="K1211" i="4"/>
  <c r="K1207" i="4"/>
  <c r="K1204" i="4"/>
  <c r="K1200" i="4"/>
  <c r="K1199" i="4"/>
  <c r="K1198" i="4"/>
  <c r="K1112" i="4"/>
  <c r="K1111" i="4"/>
  <c r="K1090" i="4"/>
  <c r="K1089" i="4"/>
  <c r="K1085" i="4"/>
  <c r="K1075" i="4"/>
  <c r="K1040" i="4"/>
  <c r="K1037" i="4"/>
  <c r="K1034" i="4"/>
  <c r="K1030" i="4"/>
  <c r="K1026" i="4"/>
  <c r="K1016" i="4"/>
  <c r="K1010" i="4"/>
  <c r="K996" i="4"/>
  <c r="K992" i="4"/>
  <c r="K983" i="4"/>
  <c r="K979" i="4"/>
  <c r="K969" i="4"/>
  <c r="K966" i="4"/>
  <c r="K963" i="4"/>
  <c r="K943" i="4"/>
  <c r="K937" i="4"/>
  <c r="K922" i="4"/>
  <c r="K921" i="4"/>
  <c r="K910" i="4"/>
  <c r="K890" i="4"/>
  <c r="K888" i="4"/>
  <c r="K886" i="4"/>
  <c r="K885" i="4"/>
  <c r="K871" i="4"/>
  <c r="K867" i="4"/>
  <c r="K856" i="4"/>
  <c r="O856" i="4" s="1"/>
  <c r="K854" i="4"/>
  <c r="K846" i="4"/>
  <c r="K843" i="4"/>
  <c r="K842" i="4"/>
  <c r="K841" i="4"/>
  <c r="K840" i="4"/>
  <c r="K573" i="4"/>
  <c r="K838" i="4"/>
  <c r="K814" i="4"/>
  <c r="K786" i="4"/>
  <c r="K776" i="4"/>
  <c r="K771" i="4"/>
  <c r="K765" i="4"/>
  <c r="K747" i="4"/>
  <c r="K746" i="4"/>
  <c r="K745" i="4"/>
  <c r="K736" i="4"/>
  <c r="O736" i="4" s="1"/>
  <c r="K726" i="4"/>
  <c r="K713" i="4"/>
  <c r="K694" i="4"/>
  <c r="K693" i="4"/>
  <c r="K690" i="4"/>
  <c r="K687" i="4"/>
  <c r="K682" i="4"/>
  <c r="K671" i="4"/>
  <c r="K663" i="4"/>
  <c r="K662" i="4"/>
  <c r="K660" i="4"/>
  <c r="K655" i="4"/>
  <c r="K651" i="4"/>
  <c r="K643" i="4"/>
  <c r="K639" i="4"/>
  <c r="K637" i="4"/>
  <c r="K630" i="4"/>
  <c r="K626" i="4"/>
  <c r="K622" i="4"/>
  <c r="K621" i="4"/>
  <c r="K620" i="4"/>
  <c r="K619" i="4"/>
  <c r="K616" i="4"/>
  <c r="K608" i="4"/>
  <c r="K607" i="4"/>
  <c r="K606" i="4"/>
  <c r="K600" i="4"/>
  <c r="K599" i="4"/>
  <c r="K592" i="4"/>
  <c r="K590" i="4"/>
  <c r="K569" i="4"/>
  <c r="K561" i="4"/>
  <c r="K558" i="4"/>
  <c r="K305" i="4"/>
  <c r="K64" i="4"/>
  <c r="K441" i="4"/>
  <c r="K43" i="4"/>
  <c r="K334" i="4"/>
  <c r="O334" i="4" s="1"/>
  <c r="K352" i="4"/>
  <c r="K138" i="4"/>
  <c r="K69" i="4"/>
  <c r="K4" i="4"/>
  <c r="O4" i="4" s="1"/>
  <c r="K275" i="4"/>
  <c r="O275" i="4" s="1"/>
  <c r="K112" i="4"/>
  <c r="K236" i="4"/>
  <c r="K238" i="4"/>
  <c r="K235" i="4"/>
  <c r="K237" i="4"/>
  <c r="K218" i="4"/>
  <c r="K217" i="4"/>
  <c r="K219" i="4"/>
  <c r="K54" i="4"/>
  <c r="K209" i="4"/>
  <c r="K203" i="4"/>
  <c r="K205" i="4"/>
  <c r="K83" i="4"/>
  <c r="K85" i="4"/>
  <c r="K78" i="4"/>
  <c r="K194" i="4"/>
  <c r="K204" i="4"/>
  <c r="K216" i="4"/>
  <c r="K234" i="4"/>
  <c r="K244" i="4"/>
  <c r="K250" i="4"/>
  <c r="K294" i="4"/>
  <c r="K316" i="4"/>
  <c r="K324" i="4"/>
  <c r="K356" i="4"/>
  <c r="K370" i="4"/>
  <c r="O370" i="4" s="1"/>
  <c r="K392" i="4"/>
  <c r="K53" i="4"/>
  <c r="K16" i="4"/>
  <c r="K22" i="4"/>
  <c r="K28" i="4"/>
  <c r="K34" i="4"/>
  <c r="K44" i="4"/>
  <c r="K66" i="4"/>
  <c r="K68" i="4"/>
  <c r="K70" i="4"/>
  <c r="K74" i="4"/>
  <c r="K84" i="4"/>
  <c r="K86" i="4"/>
  <c r="K100" i="4"/>
  <c r="K104" i="4"/>
  <c r="K106" i="4"/>
  <c r="K110" i="4"/>
  <c r="K120" i="4"/>
  <c r="K122" i="4"/>
  <c r="K126" i="4"/>
  <c r="K136" i="4"/>
  <c r="K148" i="4"/>
  <c r="K184" i="4"/>
  <c r="K190" i="4"/>
  <c r="K21" i="4"/>
  <c r="K23" i="4"/>
  <c r="K25" i="4"/>
  <c r="K27" i="4"/>
  <c r="K31" i="4"/>
  <c r="K39" i="4"/>
  <c r="K49" i="4"/>
  <c r="K61" i="4"/>
  <c r="K63" i="4"/>
  <c r="K65" i="4"/>
  <c r="K75" i="4"/>
  <c r="K113" i="4"/>
  <c r="K119" i="4"/>
  <c r="K125" i="4"/>
  <c r="K131" i="4"/>
  <c r="K141" i="4"/>
  <c r="K145" i="4"/>
  <c r="K157" i="4"/>
  <c r="K165" i="4"/>
  <c r="K181" i="4"/>
  <c r="K191" i="4"/>
  <c r="K230" i="4"/>
  <c r="K232" i="4"/>
  <c r="K240" i="4"/>
  <c r="K252" i="4"/>
  <c r="K254" i="4"/>
  <c r="O254" i="4" s="1"/>
  <c r="K268" i="4"/>
  <c r="K274" i="4"/>
  <c r="K276" i="4"/>
  <c r="K280" i="4"/>
  <c r="K284" i="4"/>
  <c r="K423" i="4"/>
  <c r="K449" i="4"/>
  <c r="K511" i="4"/>
  <c r="K24" i="4"/>
  <c r="K114" i="4"/>
  <c r="K150" i="4"/>
  <c r="K168" i="4"/>
  <c r="K174" i="4"/>
  <c r="K245" i="4"/>
  <c r="K5" i="4"/>
  <c r="K202" i="4"/>
  <c r="K206" i="4"/>
  <c r="K208" i="4"/>
  <c r="K212" i="4"/>
  <c r="K220" i="4"/>
  <c r="K226" i="4"/>
  <c r="K301" i="4"/>
  <c r="K303" i="4"/>
  <c r="K319" i="4"/>
  <c r="K321" i="4"/>
  <c r="K333" i="4"/>
  <c r="K335" i="4"/>
  <c r="K351" i="4"/>
  <c r="K355" i="4"/>
  <c r="K359" i="4"/>
  <c r="K363" i="4"/>
  <c r="K367" i="4"/>
  <c r="O28" i="17"/>
  <c r="R28" i="17" s="1"/>
  <c r="U28" i="17" s="1"/>
  <c r="N68" i="17"/>
  <c r="Q68" i="17" s="1"/>
  <c r="O46" i="17"/>
  <c r="R46" i="17" s="1"/>
  <c r="T46" i="17" s="1"/>
  <c r="V46" i="17" s="1"/>
  <c r="P9" i="17"/>
  <c r="S9" i="17" s="1"/>
  <c r="W9" i="17" s="1"/>
  <c r="O106" i="17"/>
  <c r="R106" i="17" s="1"/>
  <c r="N86" i="17"/>
  <c r="Q86" i="17" s="1"/>
  <c r="O113" i="17"/>
  <c r="R113" i="17" s="1"/>
  <c r="U113" i="17" s="1"/>
  <c r="P106" i="17"/>
  <c r="S106" i="17" s="1"/>
  <c r="O89" i="17"/>
  <c r="R89" i="17" s="1"/>
  <c r="X89" i="17" s="1"/>
  <c r="P86" i="17"/>
  <c r="S86" i="17" s="1"/>
  <c r="W86" i="17" s="1"/>
  <c r="P80" i="17"/>
  <c r="S80" i="17" s="1"/>
  <c r="O37" i="17"/>
  <c r="R37" i="17" s="1"/>
  <c r="X37" i="17" s="1"/>
  <c r="O12" i="17"/>
  <c r="R12" i="17" s="1"/>
  <c r="P109" i="17"/>
  <c r="S109" i="17" s="1"/>
  <c r="O105" i="17"/>
  <c r="R105" i="17" s="1"/>
  <c r="W105" i="17" s="1"/>
  <c r="N102" i="17"/>
  <c r="Q102" i="17" s="1"/>
  <c r="P92" i="17"/>
  <c r="S92" i="17" s="1"/>
  <c r="N64" i="17"/>
  <c r="Q64" i="17" s="1"/>
  <c r="O54" i="17"/>
  <c r="R54" i="17" s="1"/>
  <c r="T54" i="17" s="1"/>
  <c r="V54" i="17" s="1"/>
  <c r="O45" i="17"/>
  <c r="R45" i="17" s="1"/>
  <c r="U45" i="17" s="1"/>
  <c r="N21" i="17"/>
  <c r="Q21" i="17" s="1"/>
  <c r="P12" i="17"/>
  <c r="S12" i="17" s="1"/>
  <c r="O4" i="17"/>
  <c r="R4" i="17" s="1"/>
  <c r="U4" i="17" s="1"/>
  <c r="P108" i="17"/>
  <c r="S108" i="17" s="1"/>
  <c r="N46" i="17"/>
  <c r="Q46" i="17" s="1"/>
  <c r="N17" i="17"/>
  <c r="Q17" i="17" s="1"/>
  <c r="N9" i="17"/>
  <c r="Q9" i="17" s="1"/>
  <c r="O90" i="17"/>
  <c r="R90" i="17" s="1"/>
  <c r="U90" i="17" s="1"/>
  <c r="P82" i="17"/>
  <c r="S82" i="17" s="1"/>
  <c r="W82" i="17" s="1"/>
  <c r="N76" i="17"/>
  <c r="Q76" i="17" s="1"/>
  <c r="P74" i="17"/>
  <c r="S74" i="17" s="1"/>
  <c r="T74" i="17" s="1"/>
  <c r="V74" i="17" s="1"/>
  <c r="O71" i="17"/>
  <c r="R71" i="17" s="1"/>
  <c r="U71" i="17" s="1"/>
  <c r="P21" i="17"/>
  <c r="S21" i="17" s="1"/>
  <c r="W21" i="17" s="1"/>
  <c r="P110" i="17"/>
  <c r="S110" i="17" s="1"/>
  <c r="P100" i="17"/>
  <c r="S100" i="17" s="1"/>
  <c r="O98" i="17"/>
  <c r="R98" i="17" s="1"/>
  <c r="P90" i="17"/>
  <c r="S90" i="17" s="1"/>
  <c r="P84" i="17"/>
  <c r="S84" i="17" s="1"/>
  <c r="N82" i="17"/>
  <c r="Q82" i="17" s="1"/>
  <c r="P49" i="17"/>
  <c r="S49" i="17" s="1"/>
  <c r="N45" i="17"/>
  <c r="Q45" i="17" s="1"/>
  <c r="N37" i="17"/>
  <c r="Q37" i="17" s="1"/>
  <c r="P29" i="17"/>
  <c r="S29" i="17" s="1"/>
  <c r="P15" i="17"/>
  <c r="S15" i="17" s="1"/>
  <c r="O110" i="17"/>
  <c r="R110" i="17" s="1"/>
  <c r="P63" i="17"/>
  <c r="S63" i="17" s="1"/>
  <c r="O50" i="17"/>
  <c r="R50" i="17" s="1"/>
  <c r="U50" i="17" s="1"/>
  <c r="O41" i="17"/>
  <c r="R41" i="17" s="1"/>
  <c r="X41" i="17" s="1"/>
  <c r="O33" i="17"/>
  <c r="R33" i="17" s="1"/>
  <c r="X33" i="17" s="1"/>
  <c r="O30" i="17"/>
  <c r="R30" i="17" s="1"/>
  <c r="P27" i="17"/>
  <c r="S27" i="17" s="1"/>
  <c r="X27" i="17" s="1"/>
  <c r="O97" i="17"/>
  <c r="R97" i="17" s="1"/>
  <c r="X97" i="17" s="1"/>
  <c r="N94" i="17"/>
  <c r="Q94" i="17" s="1"/>
  <c r="P78" i="17"/>
  <c r="S78" i="17" s="1"/>
  <c r="T78" i="17" s="1"/>
  <c r="V78" i="17" s="1"/>
  <c r="O63" i="17"/>
  <c r="R63" i="17" s="1"/>
  <c r="U63" i="17" s="1"/>
  <c r="O60" i="17"/>
  <c r="R60" i="17" s="1"/>
  <c r="X60" i="17" s="1"/>
  <c r="N50" i="17"/>
  <c r="Q50" i="17" s="1"/>
  <c r="N41" i="17"/>
  <c r="Q41" i="17" s="1"/>
  <c r="N33" i="17"/>
  <c r="Q33" i="17" s="1"/>
  <c r="N30" i="17"/>
  <c r="Q30" i="17" s="1"/>
  <c r="P28" i="17"/>
  <c r="S28" i="17" s="1"/>
  <c r="N27" i="17"/>
  <c r="Q27" i="17" s="1"/>
  <c r="P7" i="17"/>
  <c r="S7" i="17" s="1"/>
  <c r="P4" i="17"/>
  <c r="S4" i="17" s="1"/>
  <c r="K555" i="15"/>
  <c r="L555" i="15" s="1"/>
  <c r="K537" i="15"/>
  <c r="K534" i="15"/>
  <c r="O534" i="15" s="1"/>
  <c r="K530" i="15"/>
  <c r="O530" i="15" s="1"/>
  <c r="K529" i="15"/>
  <c r="O529" i="15" s="1"/>
  <c r="K527" i="15"/>
  <c r="K526" i="15"/>
  <c r="O526" i="15" s="1"/>
  <c r="K525" i="15"/>
  <c r="O525" i="15" s="1"/>
  <c r="K522" i="15"/>
  <c r="K501" i="15"/>
  <c r="L501" i="15" s="1"/>
  <c r="K500" i="15"/>
  <c r="K485" i="15"/>
  <c r="L485" i="15" s="1"/>
  <c r="K484" i="15"/>
  <c r="O484" i="15" s="1"/>
  <c r="K483" i="15"/>
  <c r="L483" i="15" s="1"/>
  <c r="K482" i="15"/>
  <c r="O482" i="15" s="1"/>
  <c r="K442" i="15"/>
  <c r="O442" i="15" s="1"/>
  <c r="K441" i="15"/>
  <c r="L441" i="15" s="1"/>
  <c r="K439" i="15"/>
  <c r="L439" i="15" s="1"/>
  <c r="K438" i="15"/>
  <c r="O438" i="15" s="1"/>
  <c r="K437" i="15"/>
  <c r="L437" i="15" s="1"/>
  <c r="K436" i="15"/>
  <c r="L436" i="15" s="1"/>
  <c r="K435" i="15"/>
  <c r="L435" i="15" s="1"/>
  <c r="K434" i="15"/>
  <c r="O434" i="15" s="1"/>
  <c r="K432" i="15"/>
  <c r="O432" i="15" s="1"/>
  <c r="K412" i="15"/>
  <c r="L412" i="15" s="1"/>
  <c r="K409" i="15"/>
  <c r="L409" i="15" s="1"/>
  <c r="K408" i="15"/>
  <c r="O408" i="15" s="1"/>
  <c r="K406" i="15"/>
  <c r="K405" i="15"/>
  <c r="K404" i="15"/>
  <c r="K402" i="15"/>
  <c r="K401" i="15"/>
  <c r="L401" i="15" s="1"/>
  <c r="K331" i="15"/>
  <c r="K330" i="15"/>
  <c r="L330" i="15" s="1"/>
  <c r="K283" i="15"/>
  <c r="K281" i="15"/>
  <c r="L281" i="15" s="1"/>
  <c r="K278" i="15"/>
  <c r="L278" i="15" s="1"/>
  <c r="K273" i="15"/>
  <c r="L273" i="15" s="1"/>
  <c r="K272" i="15"/>
  <c r="K269" i="15"/>
  <c r="O269" i="15" s="1"/>
  <c r="K268" i="15"/>
  <c r="L268" i="15" s="1"/>
  <c r="K266" i="15"/>
  <c r="O266" i="15" s="1"/>
  <c r="K255" i="15"/>
  <c r="L255" i="15" s="1"/>
  <c r="K254" i="15"/>
  <c r="K250" i="15"/>
  <c r="L250" i="15" s="1"/>
  <c r="K248" i="15"/>
  <c r="K246" i="15"/>
  <c r="O246" i="15" s="1"/>
  <c r="K245" i="15"/>
  <c r="O245" i="15" s="1"/>
  <c r="K221" i="15"/>
  <c r="K219" i="15"/>
  <c r="K218" i="15"/>
  <c r="K216" i="15"/>
  <c r="K214" i="15"/>
  <c r="K211" i="15"/>
  <c r="L211" i="15" s="1"/>
  <c r="K139" i="15"/>
  <c r="L139" i="15" s="1"/>
  <c r="K138" i="15"/>
  <c r="K136" i="15"/>
  <c r="K132" i="15"/>
  <c r="K93" i="15"/>
  <c r="L93" i="15" s="1"/>
  <c r="K92" i="15"/>
  <c r="K87" i="15"/>
  <c r="K86" i="15"/>
  <c r="K77" i="15"/>
  <c r="O77" i="15" s="1"/>
  <c r="K66" i="15"/>
  <c r="K63" i="15"/>
  <c r="K21" i="15"/>
  <c r="K19" i="15"/>
  <c r="K18" i="15"/>
  <c r="K15" i="15"/>
  <c r="K8" i="15"/>
  <c r="O8" i="15" s="1"/>
  <c r="K3" i="15"/>
  <c r="K33" i="4"/>
  <c r="K37" i="4"/>
  <c r="K45" i="4"/>
  <c r="K59" i="4"/>
  <c r="K77" i="4"/>
  <c r="K79" i="4"/>
  <c r="K81" i="4"/>
  <c r="K97" i="4"/>
  <c r="K105" i="4"/>
  <c r="K133" i="4"/>
  <c r="K135" i="4"/>
  <c r="K417" i="4"/>
  <c r="K425" i="4"/>
  <c r="K439" i="4"/>
  <c r="K6" i="4"/>
  <c r="K195" i="4"/>
  <c r="K213" i="4"/>
  <c r="K304" i="4"/>
  <c r="K332" i="4"/>
  <c r="K350" i="4"/>
  <c r="K14" i="4"/>
  <c r="K40" i="4"/>
  <c r="K46" i="4"/>
  <c r="K56" i="4"/>
  <c r="K80" i="4"/>
  <c r="O80" i="4" s="1"/>
  <c r="K116" i="4"/>
  <c r="K130" i="4"/>
  <c r="K142" i="4"/>
  <c r="K144" i="4"/>
  <c r="K146" i="4"/>
  <c r="K160" i="4"/>
  <c r="K166" i="4"/>
  <c r="K172" i="4"/>
  <c r="K180" i="4"/>
  <c r="K192" i="4"/>
  <c r="K229" i="4"/>
  <c r="K231" i="4"/>
  <c r="K233" i="4"/>
  <c r="K239" i="4"/>
  <c r="K271" i="4"/>
  <c r="K273" i="4"/>
  <c r="K283" i="4"/>
  <c r="K295" i="4"/>
  <c r="K414" i="4"/>
  <c r="K428" i="4"/>
  <c r="K446" i="4"/>
  <c r="K458" i="4"/>
  <c r="K460" i="4"/>
  <c r="K462" i="4"/>
  <c r="K554" i="4"/>
  <c r="L299" i="4"/>
  <c r="L193" i="4"/>
  <c r="L11" i="4"/>
  <c r="K35" i="4"/>
  <c r="K73" i="4"/>
  <c r="K107" i="4"/>
  <c r="K115" i="4"/>
  <c r="K123" i="4"/>
  <c r="K129" i="4"/>
  <c r="K143" i="4"/>
  <c r="K149" i="4"/>
  <c r="K153" i="4"/>
  <c r="K171" i="4"/>
  <c r="K173" i="4"/>
  <c r="K175" i="4"/>
  <c r="K177" i="4"/>
  <c r="K179" i="4"/>
  <c r="K189" i="4"/>
  <c r="K242" i="4"/>
  <c r="K248" i="4"/>
  <c r="K258" i="4"/>
  <c r="K266" i="4"/>
  <c r="K270" i="4"/>
  <c r="K272" i="4"/>
  <c r="K278" i="4"/>
  <c r="K282" i="4"/>
  <c r="K288" i="4"/>
  <c r="K290" i="4"/>
  <c r="K296" i="4"/>
  <c r="K331" i="4"/>
  <c r="K337" i="4"/>
  <c r="K339" i="4"/>
  <c r="K341" i="4"/>
  <c r="K343" i="4"/>
  <c r="K345" i="4"/>
  <c r="K347" i="4"/>
  <c r="K349" i="4"/>
  <c r="K353" i="4"/>
  <c r="K357" i="4"/>
  <c r="K361" i="4"/>
  <c r="K365" i="4"/>
  <c r="K369" i="4"/>
  <c r="O369" i="4" s="1"/>
  <c r="K371" i="4"/>
  <c r="K373" i="4"/>
  <c r="O373" i="4" s="1"/>
  <c r="K375" i="4"/>
  <c r="K377" i="4"/>
  <c r="K379" i="4"/>
  <c r="K381" i="4"/>
  <c r="K383" i="4"/>
  <c r="K385" i="4"/>
  <c r="K387" i="4"/>
  <c r="K389" i="4"/>
  <c r="K391" i="4"/>
  <c r="K393" i="4"/>
  <c r="K395" i="4"/>
  <c r="K197" i="4"/>
  <c r="K201" i="4"/>
  <c r="O201" i="4" s="1"/>
  <c r="K223" i="4"/>
  <c r="K225" i="4"/>
  <c r="K302" i="4"/>
  <c r="K306" i="4"/>
  <c r="K308" i="4"/>
  <c r="K312" i="4"/>
  <c r="K318" i="4"/>
  <c r="K320" i="4"/>
  <c r="K322" i="4"/>
  <c r="K328" i="4"/>
  <c r="K399" i="4"/>
  <c r="K401" i="4"/>
  <c r="K403" i="4"/>
  <c r="K405" i="4"/>
  <c r="K407" i="4"/>
  <c r="K409" i="4"/>
  <c r="K415" i="4"/>
  <c r="K419" i="4"/>
  <c r="K421" i="4"/>
  <c r="K427" i="4"/>
  <c r="K429" i="4"/>
  <c r="K431" i="4"/>
  <c r="K435" i="4"/>
  <c r="K445" i="4"/>
  <c r="K447" i="4"/>
  <c r="K451" i="4"/>
  <c r="K453" i="4"/>
  <c r="K455" i="4"/>
  <c r="K461" i="4"/>
  <c r="K463" i="4"/>
  <c r="K465" i="4"/>
  <c r="K467" i="4"/>
  <c r="K469" i="4"/>
  <c r="K473" i="4"/>
  <c r="K475" i="4"/>
  <c r="K477" i="4"/>
  <c r="K479" i="4"/>
  <c r="K481" i="4"/>
  <c r="K483" i="4"/>
  <c r="K485" i="4"/>
  <c r="K487" i="4"/>
  <c r="K489" i="4"/>
  <c r="K491" i="4"/>
  <c r="K493" i="4"/>
  <c r="K497" i="4"/>
  <c r="K499" i="4"/>
  <c r="K501" i="4"/>
  <c r="K503" i="4"/>
  <c r="K505" i="4"/>
  <c r="K507" i="4"/>
  <c r="K513" i="4"/>
  <c r="K515" i="4"/>
  <c r="K517" i="4"/>
  <c r="K519" i="4"/>
  <c r="K521" i="4"/>
  <c r="K523" i="4"/>
  <c r="K527" i="4"/>
  <c r="K529" i="4"/>
  <c r="K531" i="4"/>
  <c r="K533" i="4"/>
  <c r="K535" i="4"/>
  <c r="K539" i="4"/>
  <c r="K541" i="4"/>
  <c r="K543" i="4"/>
  <c r="K545" i="4"/>
  <c r="K547" i="4"/>
  <c r="K549" i="4"/>
  <c r="K551" i="4"/>
  <c r="K553" i="4"/>
  <c r="K555" i="4"/>
  <c r="K557" i="4"/>
  <c r="K30" i="4"/>
  <c r="K50" i="4"/>
  <c r="K94" i="4"/>
  <c r="K98" i="4"/>
  <c r="K102" i="4"/>
  <c r="K118" i="4"/>
  <c r="K124" i="4"/>
  <c r="K128" i="4"/>
  <c r="K132" i="4"/>
  <c r="K152" i="4"/>
  <c r="K158" i="4"/>
  <c r="K164" i="4"/>
  <c r="K188" i="4"/>
  <c r="K241" i="4"/>
  <c r="K243" i="4"/>
  <c r="K247" i="4"/>
  <c r="K251" i="4"/>
  <c r="K253" i="4"/>
  <c r="O253" i="4" s="1"/>
  <c r="K257" i="4"/>
  <c r="K259" i="4"/>
  <c r="K263" i="4"/>
  <c r="K267" i="4"/>
  <c r="K269" i="4"/>
  <c r="K277" i="4"/>
  <c r="K279" i="4"/>
  <c r="K285" i="4"/>
  <c r="K289" i="4"/>
  <c r="K293" i="4"/>
  <c r="K297" i="4"/>
  <c r="K336" i="4"/>
  <c r="K340" i="4"/>
  <c r="K342" i="4"/>
  <c r="K344" i="4"/>
  <c r="K346" i="4"/>
  <c r="K348" i="4"/>
  <c r="K354" i="4"/>
  <c r="K358" i="4"/>
  <c r="K360" i="4"/>
  <c r="K364" i="4"/>
  <c r="K366" i="4"/>
  <c r="K368" i="4"/>
  <c r="K372" i="4"/>
  <c r="K374" i="4"/>
  <c r="K376" i="4"/>
  <c r="K378" i="4"/>
  <c r="K380" i="4"/>
  <c r="K382" i="4"/>
  <c r="K384" i="4"/>
  <c r="K386" i="4"/>
  <c r="K388" i="4"/>
  <c r="K390" i="4"/>
  <c r="K394" i="4"/>
  <c r="K396" i="4"/>
  <c r="K7" i="4"/>
  <c r="K196" i="4"/>
  <c r="K198" i="4"/>
  <c r="K210" i="4"/>
  <c r="K214" i="4"/>
  <c r="K224" i="4"/>
  <c r="K307" i="4"/>
  <c r="K311" i="4"/>
  <c r="K313" i="4"/>
  <c r="K315" i="4"/>
  <c r="K317" i="4"/>
  <c r="K323" i="4"/>
  <c r="K325" i="4"/>
  <c r="K327" i="4"/>
  <c r="K329" i="4"/>
  <c r="K400" i="4"/>
  <c r="K402" i="4"/>
  <c r="K404" i="4"/>
  <c r="K408" i="4"/>
  <c r="K410" i="4"/>
  <c r="K416" i="4"/>
  <c r="K420" i="4"/>
  <c r="K424" i="4"/>
  <c r="K426" i="4"/>
  <c r="O426" i="4" s="1"/>
  <c r="K430" i="4"/>
  <c r="K432" i="4"/>
  <c r="K434" i="4"/>
  <c r="K436" i="4"/>
  <c r="K438" i="4"/>
  <c r="K444" i="4"/>
  <c r="O444" i="4" s="1"/>
  <c r="K454" i="4"/>
  <c r="K456" i="4"/>
  <c r="K466" i="4"/>
  <c r="K470" i="4"/>
  <c r="K482" i="4"/>
  <c r="K484" i="4"/>
  <c r="K488" i="4"/>
  <c r="K492" i="4"/>
  <c r="K496" i="4"/>
  <c r="K498" i="4"/>
  <c r="K500" i="4"/>
  <c r="K502" i="4"/>
  <c r="K504" i="4"/>
  <c r="K506" i="4"/>
  <c r="K508" i="4"/>
  <c r="K512" i="4"/>
  <c r="K514" i="4"/>
  <c r="K516" i="4"/>
  <c r="K518" i="4"/>
  <c r="K520" i="4"/>
  <c r="K522" i="4"/>
  <c r="K524" i="4"/>
  <c r="K526" i="4"/>
  <c r="K528" i="4"/>
  <c r="K530" i="4"/>
  <c r="K532" i="4"/>
  <c r="K534" i="4"/>
  <c r="K536" i="4"/>
  <c r="K540" i="4"/>
  <c r="K544" i="4"/>
  <c r="K546" i="4"/>
  <c r="K548" i="4"/>
  <c r="K550" i="4"/>
  <c r="K552" i="4"/>
  <c r="K556" i="4"/>
  <c r="L2317" i="4"/>
  <c r="L2532" i="4"/>
  <c r="O2883" i="4"/>
  <c r="L2883" i="4"/>
  <c r="O2867" i="4"/>
  <c r="L2867" i="4"/>
  <c r="L2952" i="15"/>
  <c r="O2952" i="15"/>
  <c r="L2960" i="15"/>
  <c r="O2960" i="15"/>
  <c r="L2962" i="15"/>
  <c r="O2962" i="15"/>
  <c r="O2954" i="15"/>
  <c r="K222" i="4"/>
  <c r="K227" i="4"/>
  <c r="K298" i="4"/>
  <c r="K314" i="4"/>
  <c r="K330" i="4"/>
  <c r="K411" i="4"/>
  <c r="K1539" i="4"/>
  <c r="K1607" i="4"/>
  <c r="K326" i="4"/>
  <c r="K1011" i="4"/>
  <c r="L2254" i="4"/>
  <c r="L735" i="4"/>
  <c r="L815" i="4"/>
  <c r="L991" i="4"/>
  <c r="K509" i="4"/>
  <c r="K563" i="4"/>
  <c r="K1599" i="4"/>
  <c r="L1766" i="4"/>
  <c r="K1911" i="4"/>
  <c r="K495" i="4"/>
  <c r="K1047" i="4"/>
  <c r="K1355" i="4"/>
  <c r="K1389" i="4"/>
  <c r="K1662" i="4"/>
  <c r="K1891" i="4"/>
  <c r="K1927" i="4"/>
  <c r="K1959" i="4"/>
  <c r="O1959" i="4" s="1"/>
  <c r="K2119" i="4"/>
  <c r="L2174" i="4"/>
  <c r="L2248" i="4"/>
  <c r="L2280" i="4"/>
  <c r="K2295" i="4"/>
  <c r="O2295" i="4" s="1"/>
  <c r="K2514" i="4"/>
  <c r="L2754" i="4"/>
  <c r="O2754" i="4"/>
  <c r="L2782" i="4"/>
  <c r="O2782" i="4"/>
  <c r="L2805" i="4"/>
  <c r="O2805" i="4"/>
  <c r="O2891" i="4"/>
  <c r="L2891" i="4"/>
  <c r="L2301" i="4"/>
  <c r="L2729" i="4"/>
  <c r="L2892" i="4"/>
  <c r="O2892" i="4"/>
  <c r="L2190" i="4"/>
  <c r="L2238" i="4"/>
  <c r="L2270" i="4"/>
  <c r="L2285" i="4"/>
  <c r="L2689" i="4"/>
  <c r="O2877" i="4"/>
  <c r="L2877" i="4"/>
  <c r="K2526" i="4"/>
  <c r="O2526" i="4" s="1"/>
  <c r="K2739" i="4"/>
  <c r="O2739" i="4" s="1"/>
  <c r="O2826" i="4"/>
  <c r="K12" i="4"/>
  <c r="K36" i="4"/>
  <c r="K433" i="4"/>
  <c r="K656" i="4"/>
  <c r="K894" i="4"/>
  <c r="K961" i="4"/>
  <c r="K982" i="4"/>
  <c r="K1049" i="4"/>
  <c r="O1049" i="4" s="1"/>
  <c r="K1169" i="4"/>
  <c r="K1887" i="4"/>
  <c r="L2169" i="4"/>
  <c r="L2413" i="4"/>
  <c r="K62" i="4"/>
  <c r="K90" i="4"/>
  <c r="K261" i="4"/>
  <c r="K264" i="4"/>
  <c r="K406" i="4"/>
  <c r="K437" i="4"/>
  <c r="K478" i="4"/>
  <c r="K574" i="4"/>
  <c r="K676" i="4"/>
  <c r="L695" i="4"/>
  <c r="L723" i="4"/>
  <c r="K725" i="4"/>
  <c r="L731" i="4"/>
  <c r="K733" i="4"/>
  <c r="K754" i="4"/>
  <c r="K762" i="4"/>
  <c r="K845" i="4"/>
  <c r="K866" i="4"/>
  <c r="L877" i="4"/>
  <c r="K898" i="4"/>
  <c r="K946" i="4"/>
  <c r="K978" i="4"/>
  <c r="K981" i="4"/>
  <c r="L987" i="4"/>
  <c r="L995" i="4"/>
  <c r="K1002" i="4"/>
  <c r="K1018" i="4"/>
  <c r="K1053" i="4"/>
  <c r="K1058" i="4"/>
  <c r="K1098" i="4"/>
  <c r="K1117" i="4"/>
  <c r="K1122" i="4"/>
  <c r="L1123" i="4"/>
  <c r="L1147" i="4"/>
  <c r="K1170" i="4"/>
  <c r="L1171" i="4"/>
  <c r="K1266" i="4"/>
  <c r="L1283" i="4"/>
  <c r="K1290" i="4"/>
  <c r="K1293" i="4"/>
  <c r="K1298" i="4"/>
  <c r="K1309" i="4"/>
  <c r="K1314" i="4"/>
  <c r="K1330" i="4"/>
  <c r="O1330" i="4" s="1"/>
  <c r="K1346" i="4"/>
  <c r="K1357" i="4"/>
  <c r="K1367" i="4"/>
  <c r="K1633" i="4"/>
  <c r="K1664" i="4"/>
  <c r="K1743" i="4"/>
  <c r="K60" i="4"/>
  <c r="K108" i="4"/>
  <c r="K200" i="4"/>
  <c r="O200" i="4" s="1"/>
  <c r="K262" i="4"/>
  <c r="K448" i="4"/>
  <c r="K537" i="4"/>
  <c r="K950" i="4"/>
  <c r="L1073" i="4"/>
  <c r="K1081" i="4"/>
  <c r="K1174" i="4"/>
  <c r="K1194" i="4"/>
  <c r="K1350" i="4"/>
  <c r="L2065" i="4"/>
  <c r="L2121" i="4"/>
  <c r="L2153" i="4"/>
  <c r="K3" i="4"/>
  <c r="K10" i="4"/>
  <c r="K26" i="4"/>
  <c r="K42" i="4"/>
  <c r="K99" i="4"/>
  <c r="K109" i="4"/>
  <c r="K117" i="4"/>
  <c r="K137" i="4"/>
  <c r="K154" i="4"/>
  <c r="K155" i="4"/>
  <c r="K156" i="4"/>
  <c r="K159" i="4"/>
  <c r="K167" i="4"/>
  <c r="K185" i="4"/>
  <c r="K246" i="4"/>
  <c r="K260" i="4"/>
  <c r="K338" i="4"/>
  <c r="K486" i="4"/>
  <c r="K596" i="4"/>
  <c r="K632" i="4"/>
  <c r="L1189" i="4"/>
  <c r="K1392" i="4"/>
  <c r="L1403" i="4"/>
  <c r="K1408" i="4"/>
  <c r="K1411" i="4"/>
  <c r="K1416" i="4"/>
  <c r="K1435" i="4"/>
  <c r="K1467" i="4"/>
  <c r="L1491" i="4"/>
  <c r="K1538" i="4"/>
  <c r="L1682" i="4"/>
  <c r="L1768" i="4"/>
  <c r="L2182" i="4"/>
  <c r="L2198" i="4"/>
  <c r="L2230" i="4"/>
  <c r="L2293" i="4"/>
  <c r="K170" i="4"/>
  <c r="K649" i="4"/>
  <c r="K750" i="4"/>
  <c r="K830" i="4"/>
  <c r="K862" i="4"/>
  <c r="K889" i="4"/>
  <c r="L913" i="4"/>
  <c r="K1270" i="4"/>
  <c r="L2321" i="4"/>
  <c r="L2333" i="4"/>
  <c r="K9" i="4"/>
  <c r="K41" i="4"/>
  <c r="K67" i="4"/>
  <c r="K87" i="4"/>
  <c r="K169" i="4"/>
  <c r="K183" i="4"/>
  <c r="K187" i="4"/>
  <c r="K207" i="4"/>
  <c r="O207" i="4" s="1"/>
  <c r="K211" i="4"/>
  <c r="O211" i="4" s="1"/>
  <c r="K265" i="4"/>
  <c r="K281" i="4"/>
  <c r="K412" i="4"/>
  <c r="K452" i="4"/>
  <c r="K457" i="4"/>
  <c r="K474" i="4"/>
  <c r="K595" i="4"/>
  <c r="K629" i="4"/>
  <c r="K631" i="4"/>
  <c r="K638" i="4"/>
  <c r="L1205" i="4"/>
  <c r="K1371" i="4"/>
  <c r="K1378" i="4"/>
  <c r="K1396" i="4"/>
  <c r="K1420" i="4"/>
  <c r="K1452" i="4"/>
  <c r="K1468" i="4"/>
  <c r="K1479" i="4"/>
  <c r="K1492" i="4"/>
  <c r="L1493" i="4"/>
  <c r="L1585" i="4"/>
  <c r="K1610" i="4"/>
  <c r="K1904" i="4"/>
  <c r="K510" i="4"/>
  <c r="K542" i="4"/>
  <c r="K564" i="4"/>
  <c r="K594" i="4"/>
  <c r="K648" i="4"/>
  <c r="K668" i="4"/>
  <c r="K706" i="4"/>
  <c r="K724" i="4"/>
  <c r="K744" i="4"/>
  <c r="K764" i="4"/>
  <c r="K828" i="4"/>
  <c r="K832" i="4"/>
  <c r="K844" i="4"/>
  <c r="K896" i="4"/>
  <c r="K924" i="4"/>
  <c r="K980" i="4"/>
  <c r="K984" i="4"/>
  <c r="K1012" i="4"/>
  <c r="K1064" i="4"/>
  <c r="K1080" i="4"/>
  <c r="K1172" i="4"/>
  <c r="K1188" i="4"/>
  <c r="O1188" i="4" s="1"/>
  <c r="K1265" i="4"/>
  <c r="K1284" i="4"/>
  <c r="K1292" i="4"/>
  <c r="K1329" i="4"/>
  <c r="K1356" i="4"/>
  <c r="K1390" i="4"/>
  <c r="K1406" i="4"/>
  <c r="K1418" i="4"/>
  <c r="K1422" i="4"/>
  <c r="K1442" i="4"/>
  <c r="K1470" i="4"/>
  <c r="K1593" i="4"/>
  <c r="K1609" i="4"/>
  <c r="K1801" i="4"/>
  <c r="L1890" i="4"/>
  <c r="K1903" i="4"/>
  <c r="L2145" i="4"/>
  <c r="L2161" i="4"/>
  <c r="L2180" i="4"/>
  <c r="L2212" i="4"/>
  <c r="L2244" i="4"/>
  <c r="L2246" i="4"/>
  <c r="L2260" i="4"/>
  <c r="L2276" i="4"/>
  <c r="L2278" i="4"/>
  <c r="L2287" i="4"/>
  <c r="L2289" i="4"/>
  <c r="L2309" i="4"/>
  <c r="K494" i="4"/>
  <c r="K588" i="4"/>
  <c r="K628" i="4"/>
  <c r="K634" i="4"/>
  <c r="K666" i="4"/>
  <c r="K1360" i="4"/>
  <c r="K1546" i="4"/>
  <c r="L1632" i="4"/>
  <c r="L1706" i="4"/>
  <c r="K1726" i="4"/>
  <c r="L1754" i="4"/>
  <c r="L1758" i="4"/>
  <c r="L1764" i="4"/>
  <c r="K1790" i="4"/>
  <c r="L1855" i="4"/>
  <c r="L2125" i="4"/>
  <c r="L2186" i="4"/>
  <c r="L2218" i="4"/>
  <c r="L2234" i="4"/>
  <c r="L2240" i="4"/>
  <c r="L2250" i="4"/>
  <c r="L2256" i="4"/>
  <c r="L2266" i="4"/>
  <c r="L2272" i="4"/>
  <c r="L2303" i="4"/>
  <c r="L2305" i="4"/>
  <c r="K1540" i="4"/>
  <c r="K1600" i="4"/>
  <c r="K1604" i="4"/>
  <c r="K1672" i="4"/>
  <c r="K1714" i="4"/>
  <c r="K1724" i="4"/>
  <c r="K1725" i="4"/>
  <c r="K1746" i="4"/>
  <c r="K1788" i="4"/>
  <c r="K1789" i="4"/>
  <c r="K1799" i="4"/>
  <c r="K1851" i="4"/>
  <c r="K1852" i="4"/>
  <c r="K1993" i="4"/>
  <c r="K2208" i="4"/>
  <c r="O2208" i="4" s="1"/>
  <c r="K2365" i="4"/>
  <c r="O2365" i="4" s="1"/>
  <c r="L2497" i="4"/>
  <c r="K2516" i="4"/>
  <c r="O2516" i="4" s="1"/>
  <c r="L2528" i="4"/>
  <c r="L2542" i="4"/>
  <c r="L2552" i="4"/>
  <c r="L2566" i="4"/>
  <c r="K2598" i="4"/>
  <c r="L2691" i="4"/>
  <c r="L2723" i="4"/>
  <c r="L2770" i="4"/>
  <c r="O2770" i="4"/>
  <c r="O2831" i="4"/>
  <c r="L2831" i="4"/>
  <c r="O2895" i="4"/>
  <c r="L2895" i="4"/>
  <c r="O2897" i="4"/>
  <c r="L2897" i="4"/>
  <c r="O2899" i="4"/>
  <c r="L2899" i="4"/>
  <c r="O2901" i="4"/>
  <c r="L2901" i="4"/>
  <c r="O2907" i="4"/>
  <c r="L2907" i="4"/>
  <c r="O2909" i="4"/>
  <c r="L2909" i="4"/>
  <c r="O2911" i="4"/>
  <c r="L2911" i="4"/>
  <c r="O2913" i="4"/>
  <c r="L2913" i="4"/>
  <c r="O2915" i="4"/>
  <c r="L2915" i="4"/>
  <c r="O2917" i="4"/>
  <c r="L2917" i="4"/>
  <c r="O2923" i="4"/>
  <c r="L2923" i="4"/>
  <c r="O2925" i="4"/>
  <c r="L2925" i="4"/>
  <c r="O2927" i="4"/>
  <c r="L2927" i="4"/>
  <c r="O2929" i="4"/>
  <c r="L2929" i="4"/>
  <c r="O2931" i="4"/>
  <c r="L2931" i="4"/>
  <c r="O2933" i="4"/>
  <c r="L2933" i="4"/>
  <c r="O2939" i="4"/>
  <c r="L2939" i="4"/>
  <c r="O2941" i="4"/>
  <c r="L2941" i="4"/>
  <c r="O2943" i="4"/>
  <c r="L2943" i="4"/>
  <c r="O2945" i="4"/>
  <c r="L2945" i="4"/>
  <c r="O2947" i="4"/>
  <c r="L2947" i="4"/>
  <c r="O2949" i="4"/>
  <c r="L2949" i="4"/>
  <c r="O2955" i="4"/>
  <c r="L2955" i="4"/>
  <c r="O2957" i="4"/>
  <c r="L2957" i="4"/>
  <c r="O2959" i="4"/>
  <c r="L2959" i="4"/>
  <c r="O2961" i="4"/>
  <c r="L2961" i="4"/>
  <c r="K1657" i="4"/>
  <c r="O1657" i="4" s="1"/>
  <c r="K1723" i="4"/>
  <c r="K2120" i="4"/>
  <c r="K2205" i="4"/>
  <c r="O2205" i="4" s="1"/>
  <c r="K2211" i="4"/>
  <c r="O2211" i="4" s="1"/>
  <c r="K2348" i="4"/>
  <c r="L2359" i="4"/>
  <c r="L2423" i="4"/>
  <c r="L2504" i="4"/>
  <c r="K2520" i="4"/>
  <c r="O2520" i="4" s="1"/>
  <c r="K2593" i="4"/>
  <c r="O2593" i="4" s="1"/>
  <c r="L2703" i="4"/>
  <c r="L2705" i="4"/>
  <c r="O2744" i="4"/>
  <c r="L2744" i="4"/>
  <c r="L2746" i="4"/>
  <c r="O2746" i="4"/>
  <c r="L2813" i="4"/>
  <c r="O2813" i="4"/>
  <c r="O2815" i="4"/>
  <c r="L2815" i="4"/>
  <c r="O2817" i="4"/>
  <c r="L2817" i="4"/>
  <c r="O2851" i="4"/>
  <c r="L2851" i="4"/>
  <c r="O2853" i="4"/>
  <c r="L2853" i="4"/>
  <c r="O2863" i="4"/>
  <c r="L2863" i="4"/>
  <c r="O2869" i="4"/>
  <c r="L2869" i="4"/>
  <c r="O2879" i="4"/>
  <c r="L2879" i="4"/>
  <c r="O2885" i="4"/>
  <c r="L2885" i="4"/>
  <c r="K2350" i="4"/>
  <c r="O2350" i="4" s="1"/>
  <c r="K2366" i="4"/>
  <c r="O2366" i="4" s="1"/>
  <c r="L2377" i="4"/>
  <c r="L2493" i="4"/>
  <c r="L2524" i="4"/>
  <c r="K2534" i="4"/>
  <c r="O2534" i="4" s="1"/>
  <c r="L2536" i="4"/>
  <c r="L2548" i="4"/>
  <c r="K2590" i="4"/>
  <c r="O2590" i="4" s="1"/>
  <c r="K2606" i="4"/>
  <c r="L2731" i="4"/>
  <c r="O2799" i="4"/>
  <c r="L2799" i="4"/>
  <c r="O2801" i="4"/>
  <c r="L2801" i="4"/>
  <c r="O2821" i="4"/>
  <c r="L2821" i="4"/>
  <c r="O2823" i="4"/>
  <c r="L2823" i="4"/>
  <c r="O2825" i="4"/>
  <c r="L2825" i="4"/>
  <c r="O2835" i="4"/>
  <c r="L2835" i="4"/>
  <c r="O2837" i="4"/>
  <c r="L2837" i="4"/>
  <c r="O2857" i="4"/>
  <c r="L2857" i="4"/>
  <c r="O2859" i="4"/>
  <c r="L2859" i="4"/>
  <c r="O2873" i="4"/>
  <c r="L2873" i="4"/>
  <c r="O2875" i="4"/>
  <c r="L2875" i="4"/>
  <c r="L2896" i="4"/>
  <c r="O2896" i="4"/>
  <c r="L2908" i="4"/>
  <c r="O2908" i="4"/>
  <c r="L2912" i="4"/>
  <c r="O2912" i="4"/>
  <c r="L2916" i="4"/>
  <c r="O2916" i="4"/>
  <c r="L2924" i="4"/>
  <c r="O2924" i="4"/>
  <c r="L2928" i="4"/>
  <c r="O2928" i="4"/>
  <c r="L2932" i="4"/>
  <c r="O2932" i="4"/>
  <c r="L2940" i="4"/>
  <c r="O2940" i="4"/>
  <c r="L2944" i="4"/>
  <c r="O2944" i="4"/>
  <c r="L2956" i="4"/>
  <c r="O2956" i="4"/>
  <c r="L2960" i="4"/>
  <c r="O2960" i="4"/>
  <c r="K1641" i="4"/>
  <c r="K1747" i="4"/>
  <c r="K1795" i="4"/>
  <c r="K1950" i="4"/>
  <c r="K2096" i="4"/>
  <c r="K2107" i="4"/>
  <c r="L2172" i="4"/>
  <c r="L2188" i="4"/>
  <c r="L2204" i="4"/>
  <c r="K2209" i="4"/>
  <c r="O2209" i="4" s="1"/>
  <c r="L2220" i="4"/>
  <c r="L2242" i="4"/>
  <c r="K2257" i="4"/>
  <c r="O2257" i="4" s="1"/>
  <c r="L2258" i="4"/>
  <c r="K2262" i="4"/>
  <c r="O2262" i="4" s="1"/>
  <c r="L2268" i="4"/>
  <c r="L2274" i="4"/>
  <c r="K2290" i="4"/>
  <c r="O2290" i="4" s="1"/>
  <c r="L2291" i="4"/>
  <c r="K2299" i="4"/>
  <c r="O2299" i="4" s="1"/>
  <c r="L2307" i="4"/>
  <c r="L2311" i="4"/>
  <c r="L2323" i="4"/>
  <c r="L2327" i="4"/>
  <c r="L2335" i="4"/>
  <c r="K2344" i="4"/>
  <c r="K2355" i="4"/>
  <c r="O2355" i="4" s="1"/>
  <c r="K2363" i="4"/>
  <c r="O2363" i="4" s="1"/>
  <c r="K2411" i="4"/>
  <c r="O2411" i="4" s="1"/>
  <c r="L2510" i="4"/>
  <c r="K2521" i="4"/>
  <c r="K2545" i="4"/>
  <c r="K2569" i="4"/>
  <c r="O2569" i="4" s="1"/>
  <c r="L2711" i="4"/>
  <c r="L2713" i="4"/>
  <c r="L2737" i="4"/>
  <c r="O2756" i="4"/>
  <c r="L2756" i="4"/>
  <c r="O2764" i="4"/>
  <c r="L2764" i="4"/>
  <c r="O2788" i="4"/>
  <c r="L2788" i="4"/>
  <c r="L2790" i="4"/>
  <c r="O2790" i="4"/>
  <c r="O2792" i="4"/>
  <c r="L2792" i="4"/>
  <c r="O2827" i="4"/>
  <c r="L2827" i="4"/>
  <c r="O2841" i="4"/>
  <c r="L2841" i="4"/>
  <c r="O2843" i="4"/>
  <c r="L2843" i="4"/>
  <c r="O2845" i="4"/>
  <c r="L2845" i="4"/>
  <c r="O2847" i="4"/>
  <c r="L2847" i="4"/>
  <c r="K2501" i="4"/>
  <c r="O2501" i="4" s="1"/>
  <c r="K2515" i="4"/>
  <c r="O2515" i="4" s="1"/>
  <c r="K2561" i="4"/>
  <c r="O2561" i="4" s="1"/>
  <c r="K2597" i="4"/>
  <c r="O2597" i="4" s="1"/>
  <c r="K2613" i="4"/>
  <c r="O2613" i="4" s="1"/>
  <c r="K2674" i="4"/>
  <c r="K2704" i="4"/>
  <c r="O2757" i="4"/>
  <c r="O2762" i="4"/>
  <c r="K2765" i="4"/>
  <c r="L2765" i="4" s="1"/>
  <c r="O2888" i="4"/>
  <c r="O2904" i="4"/>
  <c r="O2920" i="4"/>
  <c r="O2936" i="4"/>
  <c r="O2952" i="4"/>
  <c r="L2502" i="4"/>
  <c r="K2508" i="4"/>
  <c r="O2508" i="4" s="1"/>
  <c r="K2518" i="4"/>
  <c r="O2518" i="4" s="1"/>
  <c r="L2540" i="4"/>
  <c r="L2550" i="4"/>
  <c r="K2556" i="4"/>
  <c r="O2556" i="4" s="1"/>
  <c r="K2560" i="4"/>
  <c r="O2560" i="4" s="1"/>
  <c r="L2564" i="4"/>
  <c r="K2578" i="4"/>
  <c r="O2578" i="4" s="1"/>
  <c r="K2586" i="4"/>
  <c r="O2586" i="4" s="1"/>
  <c r="K2591" i="4"/>
  <c r="K2607" i="4"/>
  <c r="K2655" i="4"/>
  <c r="K2682" i="4"/>
  <c r="O2682" i="4" s="1"/>
  <c r="K2688" i="4"/>
  <c r="K2699" i="4"/>
  <c r="O2699" i="4" s="1"/>
  <c r="K2708" i="4"/>
  <c r="O2708" i="4" s="1"/>
  <c r="L2715" i="4"/>
  <c r="L2719" i="4"/>
  <c r="K2733" i="4"/>
  <c r="O2733" i="4" s="1"/>
  <c r="L2760" i="4"/>
  <c r="K2768" i="4"/>
  <c r="K2773" i="4"/>
  <c r="K2778" i="4"/>
  <c r="L2778" i="4" s="1"/>
  <c r="L2809" i="4"/>
  <c r="O2861" i="4"/>
  <c r="O2893" i="4"/>
  <c r="K2665" i="4"/>
  <c r="O2665" i="4" s="1"/>
  <c r="K2787" i="4"/>
  <c r="L2787" i="4" s="1"/>
  <c r="O2903" i="4"/>
  <c r="O2905" i="4"/>
  <c r="K2541" i="4"/>
  <c r="O2541" i="4" s="1"/>
  <c r="K2579" i="4"/>
  <c r="O2579" i="4" s="1"/>
  <c r="K2595" i="4"/>
  <c r="O2595" i="4" s="1"/>
  <c r="K2614" i="4"/>
  <c r="K2622" i="4"/>
  <c r="K2651" i="4"/>
  <c r="O2651" i="4" s="1"/>
  <c r="L2677" i="4"/>
  <c r="K2686" i="4"/>
  <c r="O2686" i="4" s="1"/>
  <c r="L2687" i="4"/>
  <c r="K2701" i="4"/>
  <c r="L2707" i="4"/>
  <c r="L2727" i="4"/>
  <c r="K2740" i="4"/>
  <c r="O2740" i="4" s="1"/>
  <c r="L2748" i="4"/>
  <c r="L2752" i="4"/>
  <c r="K2766" i="4"/>
  <c r="L2766" i="4" s="1"/>
  <c r="L2772" i="4"/>
  <c r="K2776" i="4"/>
  <c r="L2780" i="4"/>
  <c r="L2784" i="4"/>
  <c r="K2797" i="4"/>
  <c r="K2802" i="4"/>
  <c r="L2807" i="4"/>
  <c r="K2811" i="4"/>
  <c r="O2811" i="4" s="1"/>
  <c r="L2829" i="4"/>
  <c r="L2833" i="4"/>
  <c r="L2839" i="4"/>
  <c r="L2849" i="4"/>
  <c r="K2854" i="4"/>
  <c r="L2855" i="4"/>
  <c r="L2865" i="4"/>
  <c r="L2871" i="4"/>
  <c r="L2881" i="4"/>
  <c r="L2887" i="4"/>
  <c r="L2889" i="4"/>
  <c r="K2900" i="4"/>
  <c r="L2903" i="4"/>
  <c r="L2905" i="4"/>
  <c r="L2919" i="4"/>
  <c r="L2921" i="4"/>
  <c r="L2935" i="4"/>
  <c r="L2937" i="4"/>
  <c r="K2948" i="4"/>
  <c r="L2951" i="4"/>
  <c r="L2953" i="4"/>
  <c r="T5" i="21"/>
  <c r="W6" i="21"/>
  <c r="W7" i="21"/>
  <c r="U8" i="21"/>
  <c r="U9" i="21"/>
  <c r="T10" i="21"/>
  <c r="S11" i="21"/>
  <c r="S12" i="21"/>
  <c r="W14" i="21"/>
  <c r="W15" i="21"/>
  <c r="U16" i="21"/>
  <c r="U17" i="21"/>
  <c r="T18" i="21"/>
  <c r="S19" i="21"/>
  <c r="S20" i="21"/>
  <c r="W22" i="21"/>
  <c r="W23" i="21"/>
  <c r="U24" i="21"/>
  <c r="U25" i="21"/>
  <c r="T26" i="21"/>
  <c r="S27" i="21"/>
  <c r="S28" i="21"/>
  <c r="W30" i="21"/>
  <c r="W31" i="21"/>
  <c r="U32" i="21"/>
  <c r="U33" i="21"/>
  <c r="T34" i="21"/>
  <c r="S35" i="21"/>
  <c r="S36" i="21"/>
  <c r="W38" i="21"/>
  <c r="P38" i="21" s="1"/>
  <c r="W39" i="21"/>
  <c r="U40" i="21"/>
  <c r="U41" i="21"/>
  <c r="T42" i="21"/>
  <c r="S43" i="21"/>
  <c r="S44" i="21"/>
  <c r="W46" i="21"/>
  <c r="W47" i="21"/>
  <c r="P47" i="21" s="1"/>
  <c r="U48" i="21"/>
  <c r="U49" i="21"/>
  <c r="T50" i="21"/>
  <c r="S51" i="21"/>
  <c r="S52" i="21"/>
  <c r="W54" i="21"/>
  <c r="W55" i="21"/>
  <c r="U56" i="21"/>
  <c r="U57" i="21"/>
  <c r="T58" i="21"/>
  <c r="S59" i="21"/>
  <c r="S60" i="21"/>
  <c r="W62" i="21"/>
  <c r="W63" i="21"/>
  <c r="U64" i="21"/>
  <c r="U65" i="21"/>
  <c r="T66" i="21"/>
  <c r="S67" i="21"/>
  <c r="S68" i="21"/>
  <c r="W70" i="21"/>
  <c r="W71" i="21"/>
  <c r="P71" i="21" s="1"/>
  <c r="U72" i="21"/>
  <c r="U73" i="21"/>
  <c r="T74" i="21"/>
  <c r="S75" i="21"/>
  <c r="T76" i="21"/>
  <c r="V84" i="21"/>
  <c r="S84" i="21"/>
  <c r="V87" i="21"/>
  <c r="W87" i="21"/>
  <c r="S88" i="21"/>
  <c r="V96" i="21"/>
  <c r="U96" i="21"/>
  <c r="V97" i="21"/>
  <c r="U97" i="21"/>
  <c r="S98" i="21"/>
  <c r="V106" i="21"/>
  <c r="T106" i="21"/>
  <c r="V107" i="21"/>
  <c r="S107" i="21"/>
  <c r="V108" i="21"/>
  <c r="V114" i="21"/>
  <c r="T114" i="21"/>
  <c r="V116" i="21"/>
  <c r="V119" i="21"/>
  <c r="V122" i="21"/>
  <c r="T122" i="21"/>
  <c r="V124" i="21"/>
  <c r="V130" i="21"/>
  <c r="T130" i="21"/>
  <c r="V132" i="21"/>
  <c r="V138" i="21"/>
  <c r="T138" i="21"/>
  <c r="V143" i="21"/>
  <c r="W171" i="21"/>
  <c r="T171" i="21"/>
  <c r="U359" i="21"/>
  <c r="T359" i="21"/>
  <c r="V359" i="21"/>
  <c r="S359" i="21"/>
  <c r="W372" i="21"/>
  <c r="U372" i="21"/>
  <c r="T372" i="21"/>
  <c r="W388" i="21"/>
  <c r="U388" i="21"/>
  <c r="T388" i="21"/>
  <c r="U475" i="21"/>
  <c r="S475" i="21"/>
  <c r="T475" i="21"/>
  <c r="U5" i="21"/>
  <c r="W8" i="21"/>
  <c r="W16" i="21"/>
  <c r="P16" i="21" s="1"/>
  <c r="W24" i="21"/>
  <c r="W32" i="21"/>
  <c r="W40" i="21"/>
  <c r="W48" i="21"/>
  <c r="W56" i="21"/>
  <c r="W64" i="21"/>
  <c r="W72" i="21"/>
  <c r="P72" i="21" s="1"/>
  <c r="V82" i="21"/>
  <c r="T82" i="21"/>
  <c r="V83" i="21"/>
  <c r="S83" i="21"/>
  <c r="V92" i="21"/>
  <c r="S92" i="21"/>
  <c r="V95" i="21"/>
  <c r="W95" i="21"/>
  <c r="V104" i="21"/>
  <c r="U104" i="21"/>
  <c r="V105" i="21"/>
  <c r="U105" i="21"/>
  <c r="W179" i="21"/>
  <c r="T179" i="21"/>
  <c r="U217" i="21"/>
  <c r="V217" i="21"/>
  <c r="V220" i="21"/>
  <c r="T220" i="21"/>
  <c r="U220" i="21"/>
  <c r="U227" i="21"/>
  <c r="S227" i="21"/>
  <c r="V227" i="21"/>
  <c r="T227" i="21"/>
  <c r="U313" i="21"/>
  <c r="S313" i="21"/>
  <c r="T313" i="21"/>
  <c r="U456" i="21"/>
  <c r="T456" i="21"/>
  <c r="V456" i="21"/>
  <c r="AB7" i="21"/>
  <c r="V5" i="21"/>
  <c r="S7" i="21"/>
  <c r="S8" i="21"/>
  <c r="W10" i="21"/>
  <c r="W11" i="21"/>
  <c r="U12" i="21"/>
  <c r="S15" i="21"/>
  <c r="S16" i="21"/>
  <c r="W18" i="21"/>
  <c r="W19" i="21"/>
  <c r="P19" i="21" s="1"/>
  <c r="U20" i="21"/>
  <c r="S23" i="21"/>
  <c r="S24" i="21"/>
  <c r="W26" i="21"/>
  <c r="W27" i="21"/>
  <c r="U28" i="21"/>
  <c r="S31" i="21"/>
  <c r="S32" i="21"/>
  <c r="W34" i="21"/>
  <c r="W35" i="21"/>
  <c r="U36" i="21"/>
  <c r="S39" i="21"/>
  <c r="S40" i="21"/>
  <c r="W42" i="21"/>
  <c r="W43" i="21"/>
  <c r="U44" i="21"/>
  <c r="S47" i="21"/>
  <c r="S48" i="21"/>
  <c r="W50" i="21"/>
  <c r="W51" i="21"/>
  <c r="P51" i="21" s="1"/>
  <c r="U52" i="21"/>
  <c r="S55" i="21"/>
  <c r="S56" i="21"/>
  <c r="W58" i="21"/>
  <c r="W59" i="21"/>
  <c r="U60" i="21"/>
  <c r="S63" i="21"/>
  <c r="S64" i="21"/>
  <c r="W66" i="21"/>
  <c r="W67" i="21"/>
  <c r="P67" i="21" s="1"/>
  <c r="U68" i="21"/>
  <c r="S71" i="21"/>
  <c r="S72" i="21"/>
  <c r="W74" i="21"/>
  <c r="W75" i="21"/>
  <c r="V80" i="21"/>
  <c r="U80" i="21"/>
  <c r="V81" i="21"/>
  <c r="U81" i="21"/>
  <c r="S82" i="21"/>
  <c r="U83" i="21"/>
  <c r="V90" i="21"/>
  <c r="T90" i="21"/>
  <c r="V91" i="21"/>
  <c r="S91" i="21"/>
  <c r="T92" i="21"/>
  <c r="S95" i="21"/>
  <c r="V100" i="21"/>
  <c r="S100" i="21"/>
  <c r="V103" i="21"/>
  <c r="W103" i="21"/>
  <c r="S104" i="21"/>
  <c r="S105" i="21"/>
  <c r="V110" i="21"/>
  <c r="T110" i="21"/>
  <c r="V112" i="21"/>
  <c r="V115" i="21"/>
  <c r="V118" i="21"/>
  <c r="T118" i="21"/>
  <c r="V120" i="21"/>
  <c r="V126" i="21"/>
  <c r="T126" i="21"/>
  <c r="V128" i="21"/>
  <c r="V134" i="21"/>
  <c r="T134" i="21"/>
  <c r="V136" i="21"/>
  <c r="W187" i="21"/>
  <c r="T187" i="21"/>
  <c r="U211" i="21"/>
  <c r="T211" i="21"/>
  <c r="V211" i="21"/>
  <c r="S211" i="21"/>
  <c r="U237" i="21"/>
  <c r="S237" i="21"/>
  <c r="T237" i="21"/>
  <c r="T248" i="21"/>
  <c r="V248" i="21"/>
  <c r="T264" i="21"/>
  <c r="V264" i="21"/>
  <c r="U297" i="21"/>
  <c r="S297" i="21"/>
  <c r="T297" i="21"/>
  <c r="W301" i="21"/>
  <c r="V301" i="21"/>
  <c r="V320" i="21"/>
  <c r="T320" i="21"/>
  <c r="U320" i="21"/>
  <c r="W378" i="21"/>
  <c r="T378" i="21"/>
  <c r="U378" i="21"/>
  <c r="V444" i="21"/>
  <c r="T444" i="21"/>
  <c r="S5" i="21"/>
  <c r="U7" i="21"/>
  <c r="T8" i="21"/>
  <c r="W12" i="21"/>
  <c r="P12" i="21" s="1"/>
  <c r="U15" i="21"/>
  <c r="T16" i="21"/>
  <c r="W20" i="21"/>
  <c r="U23" i="21"/>
  <c r="T24" i="21"/>
  <c r="W28" i="21"/>
  <c r="P28" i="21" s="1"/>
  <c r="U31" i="21"/>
  <c r="T32" i="21"/>
  <c r="W36" i="21"/>
  <c r="U39" i="21"/>
  <c r="T40" i="21"/>
  <c r="W44" i="21"/>
  <c r="U47" i="21"/>
  <c r="T48" i="21"/>
  <c r="W52" i="21"/>
  <c r="P52" i="21" s="1"/>
  <c r="U55" i="21"/>
  <c r="T56" i="21"/>
  <c r="W60" i="21"/>
  <c r="U63" i="21"/>
  <c r="T64" i="21"/>
  <c r="W68" i="21"/>
  <c r="U71" i="21"/>
  <c r="T72" i="21"/>
  <c r="V76" i="21"/>
  <c r="S76" i="21"/>
  <c r="V79" i="21"/>
  <c r="W79" i="21"/>
  <c r="U82" i="21"/>
  <c r="W83" i="21"/>
  <c r="V88" i="21"/>
  <c r="U88" i="21"/>
  <c r="V89" i="21"/>
  <c r="U89" i="21"/>
  <c r="U92" i="21"/>
  <c r="U95" i="21"/>
  <c r="V98" i="21"/>
  <c r="T98" i="21"/>
  <c r="V99" i="21"/>
  <c r="S99" i="21"/>
  <c r="T104" i="21"/>
  <c r="W105" i="21"/>
  <c r="W195" i="21"/>
  <c r="U195" i="21"/>
  <c r="T195" i="21"/>
  <c r="U205" i="21"/>
  <c r="T205" i="21"/>
  <c r="S205" i="21"/>
  <c r="S375" i="21"/>
  <c r="V375" i="21"/>
  <c r="W375" i="21"/>
  <c r="W78" i="21"/>
  <c r="W86" i="21"/>
  <c r="W94" i="21"/>
  <c r="W102" i="21"/>
  <c r="T142" i="21"/>
  <c r="T146" i="21"/>
  <c r="T150" i="21"/>
  <c r="T154" i="21"/>
  <c r="T158" i="21"/>
  <c r="T162" i="21"/>
  <c r="T166" i="21"/>
  <c r="T170" i="21"/>
  <c r="T175" i="21"/>
  <c r="T183" i="21"/>
  <c r="T191" i="21"/>
  <c r="T197" i="21"/>
  <c r="U202" i="21"/>
  <c r="T203" i="21"/>
  <c r="U204" i="21"/>
  <c r="V210" i="21"/>
  <c r="V212" i="21"/>
  <c r="U212" i="21"/>
  <c r="T213" i="21"/>
  <c r="U218" i="21"/>
  <c r="V226" i="21"/>
  <c r="V228" i="21"/>
  <c r="T228" i="21"/>
  <c r="U233" i="21"/>
  <c r="V233" i="21"/>
  <c r="T244" i="21"/>
  <c r="V244" i="21"/>
  <c r="T260" i="21"/>
  <c r="V260" i="21"/>
  <c r="T276" i="21"/>
  <c r="W282" i="21"/>
  <c r="T282" i="21"/>
  <c r="W366" i="21"/>
  <c r="U366" i="21"/>
  <c r="W382" i="21"/>
  <c r="P382" i="21" s="1"/>
  <c r="U382" i="21"/>
  <c r="U397" i="21"/>
  <c r="T397" i="21"/>
  <c r="V397" i="21"/>
  <c r="U404" i="21"/>
  <c r="U412" i="21"/>
  <c r="V418" i="21"/>
  <c r="U418" i="21"/>
  <c r="U443" i="21"/>
  <c r="S443" i="21"/>
  <c r="T443" i="21"/>
  <c r="V460" i="21"/>
  <c r="T460" i="21"/>
  <c r="U479" i="21"/>
  <c r="T479" i="21"/>
  <c r="W479" i="21"/>
  <c r="W197" i="21"/>
  <c r="P197" i="21" s="1"/>
  <c r="U219" i="21"/>
  <c r="S219" i="21"/>
  <c r="U229" i="21"/>
  <c r="T229" i="21"/>
  <c r="U241" i="21"/>
  <c r="V241" i="21"/>
  <c r="T252" i="21"/>
  <c r="V252" i="21"/>
  <c r="T268" i="21"/>
  <c r="V268" i="21"/>
  <c r="T275" i="21"/>
  <c r="V275" i="21"/>
  <c r="U289" i="21"/>
  <c r="T289" i="21"/>
  <c r="V289" i="21"/>
  <c r="U321" i="21"/>
  <c r="T321" i="21"/>
  <c r="W370" i="21"/>
  <c r="U370" i="21"/>
  <c r="W386" i="21"/>
  <c r="U386" i="21"/>
  <c r="U396" i="21"/>
  <c r="V396" i="21"/>
  <c r="V398" i="21"/>
  <c r="U398" i="21"/>
  <c r="T421" i="21"/>
  <c r="S421" i="21"/>
  <c r="W421" i="21"/>
  <c r="U435" i="21"/>
  <c r="S435" i="21"/>
  <c r="T435" i="21"/>
  <c r="U453" i="21"/>
  <c r="S453" i="21"/>
  <c r="U457" i="21"/>
  <c r="T457" i="21"/>
  <c r="V457" i="21"/>
  <c r="V468" i="21"/>
  <c r="T468" i="21"/>
  <c r="T177" i="21"/>
  <c r="T185" i="21"/>
  <c r="T193" i="21"/>
  <c r="S197" i="21"/>
  <c r="S203" i="21"/>
  <c r="T204" i="21"/>
  <c r="T210" i="21"/>
  <c r="S213" i="21"/>
  <c r="T219" i="21"/>
  <c r="U221" i="21"/>
  <c r="T221" i="21"/>
  <c r="U226" i="21"/>
  <c r="S229" i="21"/>
  <c r="T256" i="21"/>
  <c r="V256" i="21"/>
  <c r="T284" i="21"/>
  <c r="S289" i="21"/>
  <c r="U294" i="21"/>
  <c r="U305" i="21"/>
  <c r="S305" i="21"/>
  <c r="T305" i="21"/>
  <c r="U319" i="21"/>
  <c r="S319" i="21"/>
  <c r="T319" i="21"/>
  <c r="S321" i="21"/>
  <c r="U358" i="21"/>
  <c r="V358" i="21"/>
  <c r="V360" i="21"/>
  <c r="U360" i="21"/>
  <c r="W365" i="21"/>
  <c r="S365" i="21"/>
  <c r="V365" i="21"/>
  <c r="T370" i="21"/>
  <c r="W376" i="21"/>
  <c r="T376" i="21"/>
  <c r="U376" i="21"/>
  <c r="W381" i="21"/>
  <c r="S381" i="21"/>
  <c r="V381" i="21"/>
  <c r="T386" i="21"/>
  <c r="T396" i="21"/>
  <c r="T398" i="21"/>
  <c r="T415" i="21"/>
  <c r="S415" i="21"/>
  <c r="W415" i="21"/>
  <c r="V422" i="21"/>
  <c r="U422" i="21"/>
  <c r="V428" i="21"/>
  <c r="T428" i="21"/>
  <c r="U451" i="21"/>
  <c r="T451" i="21"/>
  <c r="S457" i="21"/>
  <c r="T476" i="21"/>
  <c r="U480" i="21"/>
  <c r="S235" i="21"/>
  <c r="T236" i="21"/>
  <c r="T296" i="21"/>
  <c r="S303" i="21"/>
  <c r="T304" i="21"/>
  <c r="S407" i="21"/>
  <c r="S417" i="21"/>
  <c r="T420" i="21"/>
  <c r="S424" i="21"/>
  <c r="S426" i="21"/>
  <c r="S427" i="21"/>
  <c r="S437" i="21"/>
  <c r="S441" i="21"/>
  <c r="S459" i="21"/>
  <c r="S467" i="21"/>
  <c r="S477" i="21"/>
  <c r="S481" i="21"/>
  <c r="U482" i="21"/>
  <c r="V327" i="21"/>
  <c r="V335" i="21"/>
  <c r="V343" i="21"/>
  <c r="V351" i="21"/>
  <c r="W424" i="21"/>
  <c r="V449" i="21"/>
  <c r="W109" i="21"/>
  <c r="S109" i="21"/>
  <c r="U109" i="21"/>
  <c r="W113" i="21"/>
  <c r="S113" i="21"/>
  <c r="U113" i="21"/>
  <c r="W117" i="21"/>
  <c r="S117" i="21"/>
  <c r="U117" i="21"/>
  <c r="W121" i="21"/>
  <c r="S121" i="21"/>
  <c r="U121" i="21"/>
  <c r="W125" i="21"/>
  <c r="S125" i="21"/>
  <c r="U125" i="21"/>
  <c r="W129" i="21"/>
  <c r="S129" i="21"/>
  <c r="U129" i="21"/>
  <c r="W133" i="21"/>
  <c r="S133" i="21"/>
  <c r="U133" i="21"/>
  <c r="W137" i="21"/>
  <c r="S137" i="21"/>
  <c r="U137" i="21"/>
  <c r="W141" i="21"/>
  <c r="S141" i="21"/>
  <c r="U141" i="21"/>
  <c r="W145" i="21"/>
  <c r="S145" i="21"/>
  <c r="U145" i="21"/>
  <c r="W149" i="21"/>
  <c r="S149" i="21"/>
  <c r="U149" i="21"/>
  <c r="W153" i="21"/>
  <c r="P153" i="21" s="1"/>
  <c r="S153" i="21"/>
  <c r="U153" i="21"/>
  <c r="W157" i="21"/>
  <c r="S157" i="21"/>
  <c r="U157" i="21"/>
  <c r="W161" i="21"/>
  <c r="P161" i="21" s="1"/>
  <c r="S161" i="21"/>
  <c r="U161" i="21"/>
  <c r="W165" i="21"/>
  <c r="S165" i="21"/>
  <c r="U165" i="21"/>
  <c r="W169" i="21"/>
  <c r="S169" i="21"/>
  <c r="U169" i="21"/>
  <c r="U172" i="21"/>
  <c r="T172" i="21"/>
  <c r="W172" i="21"/>
  <c r="S172" i="21"/>
  <c r="U174" i="21"/>
  <c r="T174" i="21"/>
  <c r="W174" i="21"/>
  <c r="S174" i="21"/>
  <c r="U176" i="21"/>
  <c r="T176" i="21"/>
  <c r="W176" i="21"/>
  <c r="S176" i="21"/>
  <c r="U178" i="21"/>
  <c r="T178" i="21"/>
  <c r="W178" i="21"/>
  <c r="S178" i="21"/>
  <c r="U180" i="21"/>
  <c r="T180" i="21"/>
  <c r="W180" i="21"/>
  <c r="S180" i="21"/>
  <c r="U182" i="21"/>
  <c r="T182" i="21"/>
  <c r="W182" i="21"/>
  <c r="S182" i="21"/>
  <c r="U184" i="21"/>
  <c r="T184" i="21"/>
  <c r="W184" i="21"/>
  <c r="P184" i="21" s="1"/>
  <c r="S184" i="21"/>
  <c r="U186" i="21"/>
  <c r="T186" i="21"/>
  <c r="W186" i="21"/>
  <c r="S186" i="21"/>
  <c r="U188" i="21"/>
  <c r="T188" i="21"/>
  <c r="W188" i="21"/>
  <c r="S188" i="21"/>
  <c r="U190" i="21"/>
  <c r="T190" i="21"/>
  <c r="W190" i="21"/>
  <c r="S190" i="21"/>
  <c r="U192" i="21"/>
  <c r="T192" i="21"/>
  <c r="W192" i="21"/>
  <c r="S192" i="21"/>
  <c r="U194" i="21"/>
  <c r="T194" i="21"/>
  <c r="W194" i="21"/>
  <c r="S194" i="21"/>
  <c r="W198" i="21"/>
  <c r="S198" i="21"/>
  <c r="V198" i="21"/>
  <c r="U198" i="21"/>
  <c r="T198" i="21"/>
  <c r="U223" i="21"/>
  <c r="V223" i="21"/>
  <c r="T223" i="21"/>
  <c r="S223" i="21"/>
  <c r="W230" i="21"/>
  <c r="S230" i="21"/>
  <c r="V230" i="21"/>
  <c r="U230" i="21"/>
  <c r="T230" i="21"/>
  <c r="W238" i="21"/>
  <c r="S238" i="21"/>
  <c r="V238" i="21"/>
  <c r="U238" i="21"/>
  <c r="T238" i="21"/>
  <c r="W274" i="21"/>
  <c r="S274" i="21"/>
  <c r="U274" i="21"/>
  <c r="V274" i="21"/>
  <c r="T274" i="21"/>
  <c r="U281" i="21"/>
  <c r="T281" i="21"/>
  <c r="W281" i="21"/>
  <c r="P281" i="21" s="1"/>
  <c r="S281" i="21"/>
  <c r="V281" i="21"/>
  <c r="W298" i="21"/>
  <c r="S298" i="21"/>
  <c r="V298" i="21"/>
  <c r="U298" i="21"/>
  <c r="T298" i="21"/>
  <c r="U323" i="21"/>
  <c r="V323" i="21"/>
  <c r="T323" i="21"/>
  <c r="W323" i="21"/>
  <c r="S323" i="21"/>
  <c r="U377" i="21"/>
  <c r="T377" i="21"/>
  <c r="V377" i="21"/>
  <c r="S377" i="21"/>
  <c r="W377" i="21"/>
  <c r="AH298" i="21"/>
  <c r="AA274" i="21"/>
  <c r="AA238" i="21"/>
  <c r="AA230" i="21"/>
  <c r="AB192" i="21"/>
  <c r="AS182" i="21"/>
  <c r="AS169" i="21"/>
  <c r="AO157" i="21"/>
  <c r="AG157" i="21"/>
  <c r="AK149" i="21"/>
  <c r="H149" i="21" s="1"/>
  <c r="AS117" i="21"/>
  <c r="AA117" i="21"/>
  <c r="T7" i="21"/>
  <c r="T9" i="21"/>
  <c r="T11" i="21"/>
  <c r="T13" i="21"/>
  <c r="T15" i="21"/>
  <c r="T17" i="21"/>
  <c r="T19" i="21"/>
  <c r="T21" i="21"/>
  <c r="T23" i="21"/>
  <c r="T25" i="21"/>
  <c r="T27" i="21"/>
  <c r="T29" i="21"/>
  <c r="T31" i="21"/>
  <c r="T33" i="21"/>
  <c r="T35" i="21"/>
  <c r="T37" i="21"/>
  <c r="T39" i="21"/>
  <c r="T41" i="21"/>
  <c r="T43" i="21"/>
  <c r="T45" i="21"/>
  <c r="T47" i="21"/>
  <c r="T49" i="21"/>
  <c r="T51" i="21"/>
  <c r="T53" i="21"/>
  <c r="T55" i="21"/>
  <c r="T57" i="21"/>
  <c r="T59" i="21"/>
  <c r="T61" i="21"/>
  <c r="T63" i="21"/>
  <c r="T65" i="21"/>
  <c r="T67" i="21"/>
  <c r="T69" i="21"/>
  <c r="T71" i="21"/>
  <c r="T73" i="21"/>
  <c r="T75" i="21"/>
  <c r="T77" i="21"/>
  <c r="T79" i="21"/>
  <c r="T81" i="21"/>
  <c r="T83" i="21"/>
  <c r="T85" i="21"/>
  <c r="T87" i="21"/>
  <c r="T89" i="21"/>
  <c r="T91" i="21"/>
  <c r="T93" i="21"/>
  <c r="T95" i="21"/>
  <c r="T97" i="21"/>
  <c r="T99" i="21"/>
  <c r="T101" i="21"/>
  <c r="T103" i="21"/>
  <c r="T105" i="21"/>
  <c r="T107" i="21"/>
  <c r="U108" i="21"/>
  <c r="W108" i="21"/>
  <c r="S108" i="21"/>
  <c r="T109" i="21"/>
  <c r="U112" i="21"/>
  <c r="W112" i="21"/>
  <c r="P112" i="21" s="1"/>
  <c r="S112" i="21"/>
  <c r="T113" i="21"/>
  <c r="U116" i="21"/>
  <c r="W116" i="21"/>
  <c r="S116" i="21"/>
  <c r="T117" i="21"/>
  <c r="U120" i="21"/>
  <c r="W120" i="21"/>
  <c r="P120" i="21" s="1"/>
  <c r="S120" i="21"/>
  <c r="T121" i="21"/>
  <c r="U124" i="21"/>
  <c r="W124" i="21"/>
  <c r="S124" i="21"/>
  <c r="T125" i="21"/>
  <c r="U128" i="21"/>
  <c r="W128" i="21"/>
  <c r="S128" i="21"/>
  <c r="T129" i="21"/>
  <c r="U132" i="21"/>
  <c r="W132" i="21"/>
  <c r="S132" i="21"/>
  <c r="T133" i="21"/>
  <c r="U136" i="21"/>
  <c r="W136" i="21"/>
  <c r="S136" i="21"/>
  <c r="T137" i="21"/>
  <c r="U140" i="21"/>
  <c r="W140" i="21"/>
  <c r="S140" i="21"/>
  <c r="T141" i="21"/>
  <c r="U144" i="21"/>
  <c r="W144" i="21"/>
  <c r="S144" i="21"/>
  <c r="T145" i="21"/>
  <c r="U148" i="21"/>
  <c r="W148" i="21"/>
  <c r="S148" i="21"/>
  <c r="T149" i="21"/>
  <c r="U152" i="21"/>
  <c r="W152" i="21"/>
  <c r="S152" i="21"/>
  <c r="T153" i="21"/>
  <c r="U156" i="21"/>
  <c r="W156" i="21"/>
  <c r="S156" i="21"/>
  <c r="T157" i="21"/>
  <c r="U160" i="21"/>
  <c r="W160" i="21"/>
  <c r="S160" i="21"/>
  <c r="T161" i="21"/>
  <c r="U164" i="21"/>
  <c r="W164" i="21"/>
  <c r="S164" i="21"/>
  <c r="T165" i="21"/>
  <c r="U168" i="21"/>
  <c r="W168" i="21"/>
  <c r="S168" i="21"/>
  <c r="T169" i="21"/>
  <c r="V172" i="21"/>
  <c r="V174" i="21"/>
  <c r="V176" i="21"/>
  <c r="V178" i="21"/>
  <c r="V180" i="21"/>
  <c r="V182" i="21"/>
  <c r="V184" i="21"/>
  <c r="V186" i="21"/>
  <c r="V188" i="21"/>
  <c r="V190" i="21"/>
  <c r="V192" i="21"/>
  <c r="V194" i="21"/>
  <c r="U196" i="21"/>
  <c r="T196" i="21"/>
  <c r="W196" i="21"/>
  <c r="P196" i="21" s="1"/>
  <c r="S196" i="21"/>
  <c r="U199" i="21"/>
  <c r="V199" i="21"/>
  <c r="T199" i="21"/>
  <c r="S199" i="21"/>
  <c r="W206" i="21"/>
  <c r="S206" i="21"/>
  <c r="V206" i="21"/>
  <c r="U206" i="21"/>
  <c r="T206" i="21"/>
  <c r="W223" i="21"/>
  <c r="U231" i="21"/>
  <c r="V231" i="21"/>
  <c r="T231" i="21"/>
  <c r="S231" i="21"/>
  <c r="U239" i="21"/>
  <c r="V239" i="21"/>
  <c r="T239" i="21"/>
  <c r="S239" i="21"/>
  <c r="W246" i="21"/>
  <c r="S246" i="21"/>
  <c r="U246" i="21"/>
  <c r="V246" i="21"/>
  <c r="T246" i="21"/>
  <c r="W250" i="21"/>
  <c r="P250" i="21" s="1"/>
  <c r="S250" i="21"/>
  <c r="U250" i="21"/>
  <c r="V250" i="21"/>
  <c r="T250" i="21"/>
  <c r="W254" i="21"/>
  <c r="S254" i="21"/>
  <c r="U254" i="21"/>
  <c r="V254" i="21"/>
  <c r="T254" i="21"/>
  <c r="W258" i="21"/>
  <c r="S258" i="21"/>
  <c r="U258" i="21"/>
  <c r="V258" i="21"/>
  <c r="T258" i="21"/>
  <c r="W262" i="21"/>
  <c r="S262" i="21"/>
  <c r="U262" i="21"/>
  <c r="V262" i="21"/>
  <c r="T262" i="21"/>
  <c r="W266" i="21"/>
  <c r="S266" i="21"/>
  <c r="U266" i="21"/>
  <c r="V266" i="21"/>
  <c r="T266" i="21"/>
  <c r="W270" i="21"/>
  <c r="S270" i="21"/>
  <c r="U270" i="21"/>
  <c r="V270" i="21"/>
  <c r="T270" i="21"/>
  <c r="U279" i="21"/>
  <c r="T279" i="21"/>
  <c r="W279" i="21"/>
  <c r="S279" i="21"/>
  <c r="V279" i="21"/>
  <c r="U287" i="21"/>
  <c r="T287" i="21"/>
  <c r="W287" i="21"/>
  <c r="S287" i="21"/>
  <c r="V287" i="21"/>
  <c r="V109" i="21"/>
  <c r="W111" i="21"/>
  <c r="S111" i="21"/>
  <c r="U111" i="21"/>
  <c r="V113" i="21"/>
  <c r="W115" i="21"/>
  <c r="S115" i="21"/>
  <c r="U115" i="21"/>
  <c r="V117" i="21"/>
  <c r="W119" i="21"/>
  <c r="S119" i="21"/>
  <c r="U119" i="21"/>
  <c r="V121" i="21"/>
  <c r="W123" i="21"/>
  <c r="S123" i="21"/>
  <c r="U123" i="21"/>
  <c r="V125" i="21"/>
  <c r="W127" i="21"/>
  <c r="S127" i="21"/>
  <c r="U127" i="21"/>
  <c r="V129" i="21"/>
  <c r="W131" i="21"/>
  <c r="S131" i="21"/>
  <c r="U131" i="21"/>
  <c r="V133" i="21"/>
  <c r="W135" i="21"/>
  <c r="S135" i="21"/>
  <c r="U135" i="21"/>
  <c r="V137" i="21"/>
  <c r="W139" i="21"/>
  <c r="S139" i="21"/>
  <c r="U139" i="21"/>
  <c r="V141" i="21"/>
  <c r="W143" i="21"/>
  <c r="S143" i="21"/>
  <c r="U143" i="21"/>
  <c r="V145" i="21"/>
  <c r="W147" i="21"/>
  <c r="S147" i="21"/>
  <c r="U147" i="21"/>
  <c r="V149" i="21"/>
  <c r="W151" i="21"/>
  <c r="S151" i="21"/>
  <c r="U151" i="21"/>
  <c r="V153" i="21"/>
  <c r="W155" i="21"/>
  <c r="S155" i="21"/>
  <c r="U155" i="21"/>
  <c r="V157" i="21"/>
  <c r="W159" i="21"/>
  <c r="S159" i="21"/>
  <c r="U159" i="21"/>
  <c r="V161" i="21"/>
  <c r="W163" i="21"/>
  <c r="S163" i="21"/>
  <c r="U163" i="21"/>
  <c r="V165" i="21"/>
  <c r="W167" i="21"/>
  <c r="S167" i="21"/>
  <c r="U167" i="21"/>
  <c r="V169" i="21"/>
  <c r="U207" i="21"/>
  <c r="V207" i="21"/>
  <c r="T207" i="21"/>
  <c r="S207" i="21"/>
  <c r="W214" i="21"/>
  <c r="S214" i="21"/>
  <c r="V214" i="21"/>
  <c r="U214" i="21"/>
  <c r="T214" i="21"/>
  <c r="U277" i="21"/>
  <c r="T277" i="21"/>
  <c r="W277" i="21"/>
  <c r="P277" i="21" s="1"/>
  <c r="S277" i="21"/>
  <c r="V277" i="21"/>
  <c r="U285" i="21"/>
  <c r="T285" i="21"/>
  <c r="W285" i="21"/>
  <c r="S285" i="21"/>
  <c r="V285" i="21"/>
  <c r="AS323" i="21"/>
  <c r="AQ277" i="21"/>
  <c r="AA277" i="21"/>
  <c r="AO274" i="21"/>
  <c r="AA194" i="21"/>
  <c r="AO192" i="21"/>
  <c r="AH172" i="21"/>
  <c r="AJ169" i="21"/>
  <c r="AS157" i="21"/>
  <c r="AL157" i="21" s="1"/>
  <c r="AJ157" i="21"/>
  <c r="AA157" i="21"/>
  <c r="Z155" i="21"/>
  <c r="AS153" i="21"/>
  <c r="AA147" i="21"/>
  <c r="AO127" i="21"/>
  <c r="AJ119" i="21"/>
  <c r="AP117" i="21"/>
  <c r="U110" i="21"/>
  <c r="W110" i="21"/>
  <c r="S110" i="21"/>
  <c r="T111" i="21"/>
  <c r="U114" i="21"/>
  <c r="W114" i="21"/>
  <c r="S114" i="21"/>
  <c r="T115" i="21"/>
  <c r="U118" i="21"/>
  <c r="W118" i="21"/>
  <c r="S118" i="21"/>
  <c r="T119" i="21"/>
  <c r="U122" i="21"/>
  <c r="W122" i="21"/>
  <c r="S122" i="21"/>
  <c r="T123" i="21"/>
  <c r="U126" i="21"/>
  <c r="W126" i="21"/>
  <c r="S126" i="21"/>
  <c r="T127" i="21"/>
  <c r="U130" i="21"/>
  <c r="W130" i="21"/>
  <c r="S130" i="21"/>
  <c r="T131" i="21"/>
  <c r="U134" i="21"/>
  <c r="W134" i="21"/>
  <c r="S134" i="21"/>
  <c r="T135" i="21"/>
  <c r="U138" i="21"/>
  <c r="W138" i="21"/>
  <c r="P138" i="21" s="1"/>
  <c r="S138" i="21"/>
  <c r="T139" i="21"/>
  <c r="U142" i="21"/>
  <c r="W142" i="21"/>
  <c r="S142" i="21"/>
  <c r="T143" i="21"/>
  <c r="U146" i="21"/>
  <c r="W146" i="21"/>
  <c r="S146" i="21"/>
  <c r="T147" i="21"/>
  <c r="U150" i="21"/>
  <c r="W150" i="21"/>
  <c r="S150" i="21"/>
  <c r="T151" i="21"/>
  <c r="U154" i="21"/>
  <c r="W154" i="21"/>
  <c r="S154" i="21"/>
  <c r="T155" i="21"/>
  <c r="U158" i="21"/>
  <c r="W158" i="21"/>
  <c r="S158" i="21"/>
  <c r="T159" i="21"/>
  <c r="U162" i="21"/>
  <c r="W162" i="21"/>
  <c r="S162" i="21"/>
  <c r="T163" i="21"/>
  <c r="U166" i="21"/>
  <c r="W166" i="21"/>
  <c r="S166" i="21"/>
  <c r="T167" i="21"/>
  <c r="U170" i="21"/>
  <c r="W170" i="21"/>
  <c r="P170" i="21" s="1"/>
  <c r="S170" i="21"/>
  <c r="W207" i="21"/>
  <c r="U215" i="21"/>
  <c r="V215" i="21"/>
  <c r="T215" i="21"/>
  <c r="S215" i="21"/>
  <c r="W222" i="21"/>
  <c r="S222" i="21"/>
  <c r="V222" i="21"/>
  <c r="U222" i="21"/>
  <c r="T222" i="21"/>
  <c r="U283" i="21"/>
  <c r="T283" i="21"/>
  <c r="W283" i="21"/>
  <c r="S283" i="21"/>
  <c r="V283" i="21"/>
  <c r="U171" i="21"/>
  <c r="U173" i="21"/>
  <c r="U175" i="21"/>
  <c r="U177" i="21"/>
  <c r="U179" i="21"/>
  <c r="U181" i="21"/>
  <c r="U183" i="21"/>
  <c r="U185" i="21"/>
  <c r="U187" i="21"/>
  <c r="U189" i="21"/>
  <c r="U191" i="21"/>
  <c r="U193" i="21"/>
  <c r="W200" i="21"/>
  <c r="P200" i="21" s="1"/>
  <c r="S200" i="21"/>
  <c r="W201" i="21"/>
  <c r="W208" i="21"/>
  <c r="P208" i="21" s="1"/>
  <c r="S208" i="21"/>
  <c r="W209" i="21"/>
  <c r="W216" i="21"/>
  <c r="P216" i="21" s="1"/>
  <c r="S216" i="21"/>
  <c r="W217" i="21"/>
  <c r="W224" i="21"/>
  <c r="S224" i="21"/>
  <c r="W225" i="21"/>
  <c r="W232" i="21"/>
  <c r="S232" i="21"/>
  <c r="W233" i="21"/>
  <c r="W240" i="21"/>
  <c r="S240" i="21"/>
  <c r="W241" i="21"/>
  <c r="U245" i="21"/>
  <c r="W245" i="21"/>
  <c r="S245" i="21"/>
  <c r="U249" i="21"/>
  <c r="W249" i="21"/>
  <c r="S249" i="21"/>
  <c r="U253" i="21"/>
  <c r="W253" i="21"/>
  <c r="S253" i="21"/>
  <c r="U257" i="21"/>
  <c r="W257" i="21"/>
  <c r="S257" i="21"/>
  <c r="U261" i="21"/>
  <c r="W261" i="21"/>
  <c r="S261" i="21"/>
  <c r="U265" i="21"/>
  <c r="W265" i="21"/>
  <c r="S265" i="21"/>
  <c r="U269" i="21"/>
  <c r="W269" i="21"/>
  <c r="S269" i="21"/>
  <c r="U273" i="21"/>
  <c r="W273" i="21"/>
  <c r="S273" i="21"/>
  <c r="W408" i="21"/>
  <c r="S408" i="21"/>
  <c r="V408" i="21"/>
  <c r="U408" i="21"/>
  <c r="T408" i="21"/>
  <c r="V171" i="21"/>
  <c r="V173" i="21"/>
  <c r="V175" i="21"/>
  <c r="V177" i="21"/>
  <c r="V179" i="21"/>
  <c r="V181" i="21"/>
  <c r="V183" i="21"/>
  <c r="V185" i="21"/>
  <c r="V187" i="21"/>
  <c r="V189" i="21"/>
  <c r="V191" i="21"/>
  <c r="V193" i="21"/>
  <c r="V195" i="21"/>
  <c r="T200" i="21"/>
  <c r="S201" i="21"/>
  <c r="W202" i="21"/>
  <c r="S202" i="21"/>
  <c r="W203" i="21"/>
  <c r="P203" i="21" s="1"/>
  <c r="V205" i="21"/>
  <c r="T208" i="21"/>
  <c r="S209" i="21"/>
  <c r="W210" i="21"/>
  <c r="S210" i="21"/>
  <c r="W211" i="21"/>
  <c r="V213" i="21"/>
  <c r="T216" i="21"/>
  <c r="S217" i="21"/>
  <c r="W218" i="21"/>
  <c r="S218" i="21"/>
  <c r="W219" i="21"/>
  <c r="V221" i="21"/>
  <c r="T224" i="21"/>
  <c r="S225" i="21"/>
  <c r="W226" i="21"/>
  <c r="S226" i="21"/>
  <c r="W227" i="21"/>
  <c r="V229" i="21"/>
  <c r="T232" i="21"/>
  <c r="S233" i="21"/>
  <c r="W234" i="21"/>
  <c r="P234" i="21" s="1"/>
  <c r="S234" i="21"/>
  <c r="W235" i="21"/>
  <c r="V237" i="21"/>
  <c r="T240" i="21"/>
  <c r="S241" i="21"/>
  <c r="W242" i="21"/>
  <c r="S242" i="21"/>
  <c r="U243" i="21"/>
  <c r="W243" i="21"/>
  <c r="W244" i="21"/>
  <c r="S244" i="21"/>
  <c r="U244" i="21"/>
  <c r="T245" i="21"/>
  <c r="W248" i="21"/>
  <c r="S248" i="21"/>
  <c r="U248" i="21"/>
  <c r="T249" i="21"/>
  <c r="W252" i="21"/>
  <c r="S252" i="21"/>
  <c r="U252" i="21"/>
  <c r="T253" i="21"/>
  <c r="W256" i="21"/>
  <c r="S256" i="21"/>
  <c r="U256" i="21"/>
  <c r="T257" i="21"/>
  <c r="W260" i="21"/>
  <c r="S260" i="21"/>
  <c r="U260" i="21"/>
  <c r="T261" i="21"/>
  <c r="W264" i="21"/>
  <c r="S264" i="21"/>
  <c r="U264" i="21"/>
  <c r="T265" i="21"/>
  <c r="W268" i="21"/>
  <c r="S268" i="21"/>
  <c r="U268" i="21"/>
  <c r="T269" i="21"/>
  <c r="W272" i="21"/>
  <c r="S272" i="21"/>
  <c r="U272" i="21"/>
  <c r="T273" i="21"/>
  <c r="U333" i="21"/>
  <c r="T333" i="21"/>
  <c r="S333" i="21"/>
  <c r="W333" i="21"/>
  <c r="V333" i="21"/>
  <c r="U341" i="21"/>
  <c r="T341" i="21"/>
  <c r="S341" i="21"/>
  <c r="W341" i="21"/>
  <c r="V341" i="21"/>
  <c r="U349" i="21"/>
  <c r="T349" i="21"/>
  <c r="S349" i="21"/>
  <c r="W349" i="21"/>
  <c r="V349" i="21"/>
  <c r="S171" i="21"/>
  <c r="S173" i="21"/>
  <c r="S175" i="21"/>
  <c r="S177" i="21"/>
  <c r="S179" i="21"/>
  <c r="S181" i="21"/>
  <c r="S183" i="21"/>
  <c r="S185" i="21"/>
  <c r="S187" i="21"/>
  <c r="S189" i="21"/>
  <c r="S191" i="21"/>
  <c r="S193" i="21"/>
  <c r="S195" i="21"/>
  <c r="U200" i="21"/>
  <c r="T201" i="21"/>
  <c r="W204" i="21"/>
  <c r="S204" i="21"/>
  <c r="W205" i="21"/>
  <c r="P205" i="21" s="1"/>
  <c r="U208" i="21"/>
  <c r="T209" i="21"/>
  <c r="W212" i="21"/>
  <c r="S212" i="21"/>
  <c r="W213" i="21"/>
  <c r="U216" i="21"/>
  <c r="T217" i="21"/>
  <c r="W220" i="21"/>
  <c r="S220" i="21"/>
  <c r="W221" i="21"/>
  <c r="U224" i="21"/>
  <c r="T225" i="21"/>
  <c r="W228" i="21"/>
  <c r="S228" i="21"/>
  <c r="W229" i="21"/>
  <c r="U232" i="21"/>
  <c r="T233" i="21"/>
  <c r="T234" i="21"/>
  <c r="W236" i="21"/>
  <c r="S236" i="21"/>
  <c r="W237" i="21"/>
  <c r="U240" i="21"/>
  <c r="T241" i="21"/>
  <c r="T242" i="21"/>
  <c r="S243" i="21"/>
  <c r="V245" i="21"/>
  <c r="U247" i="21"/>
  <c r="W247" i="21"/>
  <c r="S247" i="21"/>
  <c r="V249" i="21"/>
  <c r="U251" i="21"/>
  <c r="W251" i="21"/>
  <c r="S251" i="21"/>
  <c r="V253" i="21"/>
  <c r="U255" i="21"/>
  <c r="W255" i="21"/>
  <c r="S255" i="21"/>
  <c r="V257" i="21"/>
  <c r="U259" i="21"/>
  <c r="W259" i="21"/>
  <c r="S259" i="21"/>
  <c r="V261" i="21"/>
  <c r="U263" i="21"/>
  <c r="W263" i="21"/>
  <c r="S263" i="21"/>
  <c r="V265" i="21"/>
  <c r="U267" i="21"/>
  <c r="W267" i="21"/>
  <c r="S267" i="21"/>
  <c r="V269" i="21"/>
  <c r="U271" i="21"/>
  <c r="W271" i="21"/>
  <c r="S271" i="21"/>
  <c r="T272" i="21"/>
  <c r="V273" i="21"/>
  <c r="U275" i="21"/>
  <c r="W275" i="21"/>
  <c r="S275" i="21"/>
  <c r="W308" i="21"/>
  <c r="S308" i="21"/>
  <c r="U308" i="21"/>
  <c r="T308" i="21"/>
  <c r="V308" i="21"/>
  <c r="W316" i="21"/>
  <c r="S316" i="21"/>
  <c r="U316" i="21"/>
  <c r="T316" i="21"/>
  <c r="V316" i="21"/>
  <c r="U357" i="21"/>
  <c r="T357" i="21"/>
  <c r="S357" i="21"/>
  <c r="W357" i="21"/>
  <c r="V357" i="21"/>
  <c r="U387" i="21"/>
  <c r="T387" i="21"/>
  <c r="W387" i="21"/>
  <c r="V387" i="21"/>
  <c r="S387" i="21"/>
  <c r="U276" i="21"/>
  <c r="U278" i="21"/>
  <c r="U280" i="21"/>
  <c r="U282" i="21"/>
  <c r="U284" i="21"/>
  <c r="U286" i="21"/>
  <c r="U288" i="21"/>
  <c r="U293" i="21"/>
  <c r="T293" i="21"/>
  <c r="S293" i="21"/>
  <c r="W300" i="21"/>
  <c r="S300" i="21"/>
  <c r="U300" i="21"/>
  <c r="T300" i="21"/>
  <c r="U307" i="21"/>
  <c r="V307" i="21"/>
  <c r="T307" i="21"/>
  <c r="U315" i="21"/>
  <c r="V315" i="21"/>
  <c r="T315" i="21"/>
  <c r="U325" i="21"/>
  <c r="T325" i="21"/>
  <c r="S325" i="21"/>
  <c r="W330" i="21"/>
  <c r="S330" i="21"/>
  <c r="V330" i="21"/>
  <c r="U330" i="21"/>
  <c r="W338" i="21"/>
  <c r="S338" i="21"/>
  <c r="V338" i="21"/>
  <c r="U338" i="21"/>
  <c r="W346" i="21"/>
  <c r="S346" i="21"/>
  <c r="V346" i="21"/>
  <c r="U346" i="21"/>
  <c r="W354" i="21"/>
  <c r="S354" i="21"/>
  <c r="V354" i="21"/>
  <c r="U354" i="21"/>
  <c r="W362" i="21"/>
  <c r="S362" i="21"/>
  <c r="V362" i="21"/>
  <c r="U362" i="21"/>
  <c r="U369" i="21"/>
  <c r="T369" i="21"/>
  <c r="V369" i="21"/>
  <c r="S369" i="21"/>
  <c r="U379" i="21"/>
  <c r="T379" i="21"/>
  <c r="W379" i="21"/>
  <c r="V379" i="21"/>
  <c r="U393" i="21"/>
  <c r="V393" i="21"/>
  <c r="T393" i="21"/>
  <c r="W393" i="21"/>
  <c r="P393" i="21" s="1"/>
  <c r="U395" i="21"/>
  <c r="T395" i="21"/>
  <c r="S395" i="21"/>
  <c r="W395" i="21"/>
  <c r="V395" i="21"/>
  <c r="W430" i="21"/>
  <c r="P430" i="21" s="1"/>
  <c r="S430" i="21"/>
  <c r="T430" i="21"/>
  <c r="V430" i="21"/>
  <c r="U430" i="21"/>
  <c r="U439" i="21"/>
  <c r="S439" i="21"/>
  <c r="V439" i="21"/>
  <c r="T439" i="21"/>
  <c r="W439" i="21"/>
  <c r="W470" i="21"/>
  <c r="S470" i="21"/>
  <c r="T470" i="21"/>
  <c r="V470" i="21"/>
  <c r="U470" i="21"/>
  <c r="V276" i="21"/>
  <c r="V278" i="21"/>
  <c r="V280" i="21"/>
  <c r="V282" i="21"/>
  <c r="V284" i="21"/>
  <c r="V286" i="21"/>
  <c r="V288" i="21"/>
  <c r="U291" i="21"/>
  <c r="V291" i="21"/>
  <c r="W292" i="21"/>
  <c r="S292" i="21"/>
  <c r="U292" i="21"/>
  <c r="V293" i="21"/>
  <c r="U299" i="21"/>
  <c r="V299" i="21"/>
  <c r="T299" i="21"/>
  <c r="V300" i="21"/>
  <c r="S307" i="21"/>
  <c r="U309" i="21"/>
  <c r="T309" i="21"/>
  <c r="S309" i="21"/>
  <c r="S315" i="21"/>
  <c r="U317" i="21"/>
  <c r="T317" i="21"/>
  <c r="S317" i="21"/>
  <c r="W322" i="21"/>
  <c r="P322" i="21" s="1"/>
  <c r="S322" i="21"/>
  <c r="V322" i="21"/>
  <c r="U322" i="21"/>
  <c r="V325" i="21"/>
  <c r="T330" i="21"/>
  <c r="W332" i="21"/>
  <c r="S332" i="21"/>
  <c r="U332" i="21"/>
  <c r="T332" i="21"/>
  <c r="T338" i="21"/>
  <c r="W340" i="21"/>
  <c r="S340" i="21"/>
  <c r="U340" i="21"/>
  <c r="T340" i="21"/>
  <c r="T346" i="21"/>
  <c r="W348" i="21"/>
  <c r="S348" i="21"/>
  <c r="U348" i="21"/>
  <c r="T348" i="21"/>
  <c r="W356" i="21"/>
  <c r="S356" i="21"/>
  <c r="U356" i="21"/>
  <c r="T356" i="21"/>
  <c r="U371" i="21"/>
  <c r="T371" i="21"/>
  <c r="W371" i="21"/>
  <c r="V371" i="21"/>
  <c r="U401" i="21"/>
  <c r="V401" i="21"/>
  <c r="T401" i="21"/>
  <c r="W401" i="21"/>
  <c r="U403" i="21"/>
  <c r="T403" i="21"/>
  <c r="S403" i="21"/>
  <c r="W403" i="21"/>
  <c r="V403" i="21"/>
  <c r="U411" i="21"/>
  <c r="T411" i="21"/>
  <c r="S411" i="21"/>
  <c r="W411" i="21"/>
  <c r="U431" i="21"/>
  <c r="S431" i="21"/>
  <c r="V431" i="21"/>
  <c r="T431" i="21"/>
  <c r="W431" i="21"/>
  <c r="U463" i="21"/>
  <c r="S463" i="21"/>
  <c r="V463" i="21"/>
  <c r="T463" i="21"/>
  <c r="W463" i="21"/>
  <c r="S276" i="21"/>
  <c r="S278" i="21"/>
  <c r="S280" i="21"/>
  <c r="S282" i="21"/>
  <c r="S284" i="21"/>
  <c r="S286" i="21"/>
  <c r="S288" i="21"/>
  <c r="W290" i="21"/>
  <c r="S290" i="21"/>
  <c r="V290" i="21"/>
  <c r="S291" i="21"/>
  <c r="T292" i="21"/>
  <c r="W293" i="21"/>
  <c r="P293" i="21" s="1"/>
  <c r="S299" i="21"/>
  <c r="U301" i="21"/>
  <c r="T301" i="21"/>
  <c r="S301" i="21"/>
  <c r="W306" i="21"/>
  <c r="S306" i="21"/>
  <c r="V306" i="21"/>
  <c r="U306" i="21"/>
  <c r="W307" i="21"/>
  <c r="V309" i="21"/>
  <c r="W314" i="21"/>
  <c r="S314" i="21"/>
  <c r="V314" i="21"/>
  <c r="U314" i="21"/>
  <c r="W315" i="21"/>
  <c r="V317" i="21"/>
  <c r="T322" i="21"/>
  <c r="W324" i="21"/>
  <c r="S324" i="21"/>
  <c r="U324" i="21"/>
  <c r="T324" i="21"/>
  <c r="W325" i="21"/>
  <c r="U331" i="21"/>
  <c r="V331" i="21"/>
  <c r="T331" i="21"/>
  <c r="V332" i="21"/>
  <c r="U339" i="21"/>
  <c r="V339" i="21"/>
  <c r="T339" i="21"/>
  <c r="V340" i="21"/>
  <c r="U347" i="21"/>
  <c r="V347" i="21"/>
  <c r="T347" i="21"/>
  <c r="V348" i="21"/>
  <c r="U355" i="21"/>
  <c r="V355" i="21"/>
  <c r="T355" i="21"/>
  <c r="V356" i="21"/>
  <c r="U363" i="21"/>
  <c r="T363" i="21"/>
  <c r="W363" i="21"/>
  <c r="P363" i="21" s="1"/>
  <c r="V363" i="21"/>
  <c r="S371" i="21"/>
  <c r="U385" i="21"/>
  <c r="T385" i="21"/>
  <c r="V385" i="21"/>
  <c r="S385" i="21"/>
  <c r="S401" i="21"/>
  <c r="V411" i="21"/>
  <c r="W294" i="21"/>
  <c r="S294" i="21"/>
  <c r="W295" i="21"/>
  <c r="V297" i="21"/>
  <c r="W302" i="21"/>
  <c r="S302" i="21"/>
  <c r="W303" i="21"/>
  <c r="V305" i="21"/>
  <c r="W310" i="21"/>
  <c r="S310" i="21"/>
  <c r="W311" i="21"/>
  <c r="P311" i="21" s="1"/>
  <c r="V313" i="21"/>
  <c r="W318" i="21"/>
  <c r="S318" i="21"/>
  <c r="W319" i="21"/>
  <c r="V321" i="21"/>
  <c r="W326" i="21"/>
  <c r="S326" i="21"/>
  <c r="W327" i="21"/>
  <c r="P327" i="21" s="1"/>
  <c r="V329" i="21"/>
  <c r="W334" i="21"/>
  <c r="S334" i="21"/>
  <c r="W335" i="21"/>
  <c r="V337" i="21"/>
  <c r="W342" i="21"/>
  <c r="S342" i="21"/>
  <c r="W343" i="21"/>
  <c r="V345" i="21"/>
  <c r="W350" i="21"/>
  <c r="P350" i="21" s="1"/>
  <c r="S350" i="21"/>
  <c r="W351" i="21"/>
  <c r="V353" i="21"/>
  <c r="W358" i="21"/>
  <c r="S358" i="21"/>
  <c r="W359" i="21"/>
  <c r="V361" i="21"/>
  <c r="U367" i="21"/>
  <c r="T367" i="21"/>
  <c r="U375" i="21"/>
  <c r="T375" i="21"/>
  <c r="U383" i="21"/>
  <c r="T383" i="21"/>
  <c r="W392" i="21"/>
  <c r="S392" i="21"/>
  <c r="V392" i="21"/>
  <c r="U392" i="21"/>
  <c r="W400" i="21"/>
  <c r="S400" i="21"/>
  <c r="V400" i="21"/>
  <c r="U400" i="21"/>
  <c r="W410" i="21"/>
  <c r="S410" i="21"/>
  <c r="U410" i="21"/>
  <c r="T410" i="21"/>
  <c r="W454" i="21"/>
  <c r="P454" i="21" s="1"/>
  <c r="S454" i="21"/>
  <c r="T454" i="21"/>
  <c r="V454" i="21"/>
  <c r="U454" i="21"/>
  <c r="U471" i="21"/>
  <c r="S471" i="21"/>
  <c r="V471" i="21"/>
  <c r="T471" i="21"/>
  <c r="W471" i="21"/>
  <c r="W289" i="21"/>
  <c r="T294" i="21"/>
  <c r="S295" i="21"/>
  <c r="W296" i="21"/>
  <c r="S296" i="21"/>
  <c r="W297" i="21"/>
  <c r="T302" i="21"/>
  <c r="W304" i="21"/>
  <c r="S304" i="21"/>
  <c r="W305" i="21"/>
  <c r="W312" i="21"/>
  <c r="S312" i="21"/>
  <c r="W313" i="21"/>
  <c r="P313" i="21" s="1"/>
  <c r="T318" i="21"/>
  <c r="W320" i="21"/>
  <c r="S320" i="21"/>
  <c r="W321" i="21"/>
  <c r="T326" i="21"/>
  <c r="W328" i="21"/>
  <c r="P328" i="21" s="1"/>
  <c r="S328" i="21"/>
  <c r="W329" i="21"/>
  <c r="W336" i="21"/>
  <c r="S336" i="21"/>
  <c r="W337" i="21"/>
  <c r="W344" i="21"/>
  <c r="S344" i="21"/>
  <c r="W345" i="21"/>
  <c r="W352" i="21"/>
  <c r="S352" i="21"/>
  <c r="W353" i="21"/>
  <c r="W360" i="21"/>
  <c r="S360" i="21"/>
  <c r="W361" i="21"/>
  <c r="P361" i="21" s="1"/>
  <c r="U365" i="21"/>
  <c r="T365" i="21"/>
  <c r="U373" i="21"/>
  <c r="T373" i="21"/>
  <c r="U381" i="21"/>
  <c r="T381" i="21"/>
  <c r="U389" i="21"/>
  <c r="T389" i="21"/>
  <c r="W394" i="21"/>
  <c r="S394" i="21"/>
  <c r="U394" i="21"/>
  <c r="T394" i="21"/>
  <c r="W402" i="21"/>
  <c r="S402" i="21"/>
  <c r="U402" i="21"/>
  <c r="T402" i="21"/>
  <c r="U409" i="21"/>
  <c r="V409" i="21"/>
  <c r="T409" i="21"/>
  <c r="W438" i="21"/>
  <c r="P438" i="21" s="1"/>
  <c r="S438" i="21"/>
  <c r="T438" i="21"/>
  <c r="V438" i="21"/>
  <c r="U438" i="21"/>
  <c r="W446" i="21"/>
  <c r="S446" i="21"/>
  <c r="T446" i="21"/>
  <c r="V446" i="21"/>
  <c r="U446" i="21"/>
  <c r="U455" i="21"/>
  <c r="S455" i="21"/>
  <c r="V455" i="21"/>
  <c r="T455" i="21"/>
  <c r="W455" i="21"/>
  <c r="V364" i="21"/>
  <c r="V366" i="21"/>
  <c r="V368" i="21"/>
  <c r="V370" i="21"/>
  <c r="V372" i="21"/>
  <c r="V374" i="21"/>
  <c r="V376" i="21"/>
  <c r="V378" i="21"/>
  <c r="V380" i="21"/>
  <c r="V382" i="21"/>
  <c r="V384" i="21"/>
  <c r="V386" i="21"/>
  <c r="V388" i="21"/>
  <c r="V390" i="21"/>
  <c r="V391" i="21"/>
  <c r="W396" i="21"/>
  <c r="S396" i="21"/>
  <c r="W397" i="21"/>
  <c r="V399" i="21"/>
  <c r="W404" i="21"/>
  <c r="S404" i="21"/>
  <c r="W405" i="21"/>
  <c r="V407" i="21"/>
  <c r="W412" i="21"/>
  <c r="S412" i="21"/>
  <c r="U447" i="21"/>
  <c r="S447" i="21"/>
  <c r="V447" i="21"/>
  <c r="T447" i="21"/>
  <c r="S364" i="21"/>
  <c r="S366" i="21"/>
  <c r="S368" i="21"/>
  <c r="S370" i="21"/>
  <c r="S372" i="21"/>
  <c r="S374" i="21"/>
  <c r="S376" i="21"/>
  <c r="S378" i="21"/>
  <c r="S380" i="21"/>
  <c r="S382" i="21"/>
  <c r="S384" i="21"/>
  <c r="S386" i="21"/>
  <c r="S388" i="21"/>
  <c r="W391" i="21"/>
  <c r="W398" i="21"/>
  <c r="S398" i="21"/>
  <c r="W399" i="21"/>
  <c r="T404" i="21"/>
  <c r="W406" i="21"/>
  <c r="S406" i="21"/>
  <c r="W407" i="21"/>
  <c r="T412" i="21"/>
  <c r="W462" i="21"/>
  <c r="S462" i="21"/>
  <c r="T462" i="21"/>
  <c r="V462" i="21"/>
  <c r="U462" i="21"/>
  <c r="U413" i="21"/>
  <c r="S414" i="21"/>
  <c r="W414" i="21"/>
  <c r="U415" i="21"/>
  <c r="S416" i="21"/>
  <c r="W416" i="21"/>
  <c r="P416" i="21" s="1"/>
  <c r="U417" i="21"/>
  <c r="S418" i="21"/>
  <c r="W418" i="21"/>
  <c r="U419" i="21"/>
  <c r="S420" i="21"/>
  <c r="W420" i="21"/>
  <c r="U421" i="21"/>
  <c r="S422" i="21"/>
  <c r="W422" i="21"/>
  <c r="P422" i="21" s="1"/>
  <c r="U423" i="21"/>
  <c r="U425" i="21"/>
  <c r="W427" i="21"/>
  <c r="V429" i="21"/>
  <c r="W434" i="21"/>
  <c r="P434" i="21" s="1"/>
  <c r="S434" i="21"/>
  <c r="W435" i="21"/>
  <c r="V437" i="21"/>
  <c r="W442" i="21"/>
  <c r="S442" i="21"/>
  <c r="W443" i="21"/>
  <c r="V445" i="21"/>
  <c r="W450" i="21"/>
  <c r="P450" i="21" s="1"/>
  <c r="S450" i="21"/>
  <c r="W451" i="21"/>
  <c r="V453" i="21"/>
  <c r="W458" i="21"/>
  <c r="S458" i="21"/>
  <c r="W459" i="21"/>
  <c r="P459" i="21" s="1"/>
  <c r="V461" i="21"/>
  <c r="W466" i="21"/>
  <c r="S466" i="21"/>
  <c r="W467" i="21"/>
  <c r="V469" i="21"/>
  <c r="W474" i="21"/>
  <c r="S474" i="21"/>
  <c r="W475" i="21"/>
  <c r="T414" i="21"/>
  <c r="V415" i="21"/>
  <c r="T416" i="21"/>
  <c r="V417" i="21"/>
  <c r="T418" i="21"/>
  <c r="V419" i="21"/>
  <c r="V421" i="21"/>
  <c r="V423" i="21"/>
  <c r="V425" i="21"/>
  <c r="W428" i="21"/>
  <c r="P428" i="21" s="1"/>
  <c r="S428" i="21"/>
  <c r="W429" i="21"/>
  <c r="T434" i="21"/>
  <c r="W436" i="21"/>
  <c r="S436" i="21"/>
  <c r="W437" i="21"/>
  <c r="W444" i="21"/>
  <c r="S444" i="21"/>
  <c r="W445" i="21"/>
  <c r="T450" i="21"/>
  <c r="S451" i="21"/>
  <c r="W452" i="21"/>
  <c r="S452" i="21"/>
  <c r="W453" i="21"/>
  <c r="T458" i="21"/>
  <c r="W460" i="21"/>
  <c r="P460" i="21" s="1"/>
  <c r="S460" i="21"/>
  <c r="W461" i="21"/>
  <c r="W468" i="21"/>
  <c r="S468" i="21"/>
  <c r="W469" i="21"/>
  <c r="T474" i="21"/>
  <c r="W476" i="21"/>
  <c r="S476" i="21"/>
  <c r="W478" i="21"/>
  <c r="P478" i="21" s="1"/>
  <c r="S478" i="21"/>
  <c r="T478" i="21"/>
  <c r="V426" i="21"/>
  <c r="V427" i="21"/>
  <c r="U428" i="21"/>
  <c r="T429" i="21"/>
  <c r="W432" i="21"/>
  <c r="P432" i="21" s="1"/>
  <c r="S432" i="21"/>
  <c r="W433" i="21"/>
  <c r="V434" i="21"/>
  <c r="V435" i="21"/>
  <c r="U436" i="21"/>
  <c r="T437" i="21"/>
  <c r="W440" i="21"/>
  <c r="S440" i="21"/>
  <c r="W441" i="21"/>
  <c r="V442" i="21"/>
  <c r="V443" i="21"/>
  <c r="U444" i="21"/>
  <c r="T445" i="21"/>
  <c r="W448" i="21"/>
  <c r="P448" i="21" s="1"/>
  <c r="S448" i="21"/>
  <c r="W449" i="21"/>
  <c r="V450" i="21"/>
  <c r="V451" i="21"/>
  <c r="U452" i="21"/>
  <c r="T453" i="21"/>
  <c r="W456" i="21"/>
  <c r="S456" i="21"/>
  <c r="W457" i="21"/>
  <c r="V458" i="21"/>
  <c r="V459" i="21"/>
  <c r="U460" i="21"/>
  <c r="T461" i="21"/>
  <c r="W464" i="21"/>
  <c r="S464" i="21"/>
  <c r="W465" i="21"/>
  <c r="V466" i="21"/>
  <c r="V467" i="21"/>
  <c r="U468" i="21"/>
  <c r="T469" i="21"/>
  <c r="W472" i="21"/>
  <c r="S472" i="21"/>
  <c r="W473" i="21"/>
  <c r="V474" i="21"/>
  <c r="V475" i="21"/>
  <c r="U476" i="21"/>
  <c r="V478" i="21"/>
  <c r="V477" i="21"/>
  <c r="V479" i="21"/>
  <c r="T480" i="21"/>
  <c r="V481" i="21"/>
  <c r="T482" i="21"/>
  <c r="V480" i="21"/>
  <c r="V482" i="21"/>
  <c r="S480" i="21"/>
  <c r="S482" i="21"/>
  <c r="AO434" i="21"/>
  <c r="AK434" i="21"/>
  <c r="AL434" i="21" s="1"/>
  <c r="AE434" i="21" s="1"/>
  <c r="AH432" i="21"/>
  <c r="AB432" i="21"/>
  <c r="AB428" i="21"/>
  <c r="AO421" i="21"/>
  <c r="AO419" i="21"/>
  <c r="AS418" i="21"/>
  <c r="AD418" i="21"/>
  <c r="AQ417" i="21"/>
  <c r="AI414" i="21"/>
  <c r="AH407" i="21"/>
  <c r="AB406" i="21"/>
  <c r="AK406" i="21"/>
  <c r="H406" i="21" s="1"/>
  <c r="AA394" i="21"/>
  <c r="AB394" i="21"/>
  <c r="AK394" i="21"/>
  <c r="H394" i="21" s="1"/>
  <c r="AJ390" i="21"/>
  <c r="AK390" i="21"/>
  <c r="AP432" i="21"/>
  <c r="AB398" i="21"/>
  <c r="AK398" i="21"/>
  <c r="H398" i="21" s="1"/>
  <c r="AJ396" i="21"/>
  <c r="Z396" i="21"/>
  <c r="AA393" i="21"/>
  <c r="AS393" i="21"/>
  <c r="AG393" i="21"/>
  <c r="AP390" i="21"/>
  <c r="AC389" i="21"/>
  <c r="AJ418" i="21"/>
  <c r="AI400" i="21"/>
  <c r="AJ405" i="21"/>
  <c r="AA382" i="21"/>
  <c r="AP373" i="21"/>
  <c r="AI373" i="21"/>
  <c r="AC373" i="21"/>
  <c r="AO369" i="21"/>
  <c r="AR365" i="21"/>
  <c r="AK365" i="21"/>
  <c r="H365" i="21" s="1"/>
  <c r="AG365" i="21"/>
  <c r="AA365" i="21"/>
  <c r="AC364" i="21"/>
  <c r="AD360" i="21"/>
  <c r="AB358" i="21"/>
  <c r="AH356" i="21"/>
  <c r="AH353" i="21"/>
  <c r="Z353" i="21"/>
  <c r="AK350" i="21"/>
  <c r="H350" i="21" s="1"/>
  <c r="AK345" i="21"/>
  <c r="H345" i="21" s="1"/>
  <c r="AC345" i="21"/>
  <c r="AC344" i="21"/>
  <c r="AD340" i="21"/>
  <c r="AR336" i="21"/>
  <c r="Z336" i="21"/>
  <c r="AI332" i="21"/>
  <c r="AI330" i="21"/>
  <c r="AJ328" i="21"/>
  <c r="AB328" i="21"/>
  <c r="AB326" i="21"/>
  <c r="AP324" i="21"/>
  <c r="Z312" i="21"/>
  <c r="AG310" i="21"/>
  <c r="AS309" i="21"/>
  <c r="AB306" i="21"/>
  <c r="AR304" i="21"/>
  <c r="AD300" i="21"/>
  <c r="AG281" i="21"/>
  <c r="AJ278" i="21"/>
  <c r="AJ277" i="21"/>
  <c r="AC277" i="21"/>
  <c r="AD267" i="21"/>
  <c r="AR265" i="21"/>
  <c r="AI265" i="21"/>
  <c r="AB265" i="21"/>
  <c r="AI261" i="21"/>
  <c r="AA256" i="21"/>
  <c r="AO255" i="21"/>
  <c r="AJ254" i="21"/>
  <c r="AQ253" i="21"/>
  <c r="AI253" i="21"/>
  <c r="AB253" i="21"/>
  <c r="AR252" i="21"/>
  <c r="AB245" i="21"/>
  <c r="AJ242" i="21"/>
  <c r="AD240" i="21"/>
  <c r="AH237" i="21"/>
  <c r="AA213" i="21"/>
  <c r="AB213" i="21"/>
  <c r="AQ365" i="21"/>
  <c r="AJ365" i="21"/>
  <c r="AD365" i="21"/>
  <c r="Z365" i="21"/>
  <c r="AR364" i="21"/>
  <c r="Z364" i="21"/>
  <c r="AQ353" i="21"/>
  <c r="AG353" i="21"/>
  <c r="AJ350" i="21"/>
  <c r="AR345" i="21"/>
  <c r="AI345" i="21"/>
  <c r="AB345" i="21"/>
  <c r="AJ336" i="21"/>
  <c r="AA332" i="21"/>
  <c r="AI328" i="21"/>
  <c r="AA328" i="21"/>
  <c r="AO327" i="21"/>
  <c r="AP326" i="21"/>
  <c r="AC317" i="21"/>
  <c r="AQ313" i="21"/>
  <c r="AR312" i="21"/>
  <c r="Z310" i="21"/>
  <c r="AS307" i="21"/>
  <c r="Z306" i="21"/>
  <c r="AO303" i="21"/>
  <c r="AP277" i="21"/>
  <c r="AI277" i="21"/>
  <c r="AB277" i="21"/>
  <c r="AC273" i="21"/>
  <c r="AP265" i="21"/>
  <c r="AH265" i="21"/>
  <c r="AA265" i="21"/>
  <c r="AP253" i="21"/>
  <c r="AH253" i="21"/>
  <c r="Z253" i="21"/>
  <c r="AH252" i="21"/>
  <c r="AR245" i="21"/>
  <c r="AP239" i="21"/>
  <c r="AO234" i="21"/>
  <c r="AK233" i="21"/>
  <c r="H233" i="21" s="1"/>
  <c r="AD233" i="21"/>
  <c r="AP231" i="21"/>
  <c r="AG230" i="21"/>
  <c r="AO222" i="21"/>
  <c r="AK213" i="21"/>
  <c r="H213" i="21" s="1"/>
  <c r="Z195" i="21"/>
  <c r="AD195" i="21"/>
  <c r="AA195" i="21"/>
  <c r="AJ222" i="21"/>
  <c r="AK222" i="21"/>
  <c r="H222" i="21" s="1"/>
  <c r="AJ213" i="21"/>
  <c r="AG208" i="21"/>
  <c r="AO204" i="21"/>
  <c r="AA200" i="21"/>
  <c r="AJ200" i="21"/>
  <c r="AG382" i="21"/>
  <c r="AK358" i="21"/>
  <c r="H358" i="21" s="1"/>
  <c r="AH344" i="21"/>
  <c r="AC336" i="21"/>
  <c r="AQ317" i="21"/>
  <c r="AD312" i="21"/>
  <c r="AO289" i="21"/>
  <c r="AH281" i="21"/>
  <c r="AP266" i="21"/>
  <c r="AK265" i="21"/>
  <c r="H265" i="21" s="1"/>
  <c r="AC265" i="21"/>
  <c r="AJ253" i="21"/>
  <c r="AC253" i="21"/>
  <c r="AG204" i="21"/>
  <c r="AQ207" i="21"/>
  <c r="AA202" i="21"/>
  <c r="AS197" i="21"/>
  <c r="AB187" i="21"/>
  <c r="AR178" i="21"/>
  <c r="AG168" i="21"/>
  <c r="AO162" i="21"/>
  <c r="AK153" i="21"/>
  <c r="H153" i="21" s="1"/>
  <c r="AI147" i="21"/>
  <c r="AO145" i="21"/>
  <c r="AO144" i="21"/>
  <c r="AO142" i="21"/>
  <c r="AS141" i="21"/>
  <c r="AQ128" i="21"/>
  <c r="AD124" i="21"/>
  <c r="AI107" i="21"/>
  <c r="AC107" i="21"/>
  <c r="AA101" i="21"/>
  <c r="AJ99" i="21"/>
  <c r="Z99" i="21"/>
  <c r="AO96" i="21"/>
  <c r="AR94" i="21"/>
  <c r="AO88" i="21"/>
  <c r="AS85" i="21"/>
  <c r="AH78" i="21"/>
  <c r="AA75" i="21"/>
  <c r="AG71" i="21"/>
  <c r="AH55" i="21"/>
  <c r="AQ54" i="21"/>
  <c r="AH46" i="21"/>
  <c r="AB43" i="21"/>
  <c r="AI41" i="21"/>
  <c r="AH38" i="21"/>
  <c r="AQ34" i="21"/>
  <c r="AI34" i="21"/>
  <c r="AB34" i="21"/>
  <c r="AJ29" i="21"/>
  <c r="AA26" i="21"/>
  <c r="AS17" i="21"/>
  <c r="AH10" i="21"/>
  <c r="AP6" i="21"/>
  <c r="AD447" i="21"/>
  <c r="AQ447" i="21"/>
  <c r="AG448" i="21"/>
  <c r="AQ448" i="21"/>
  <c r="AD450" i="21"/>
  <c r="AG451" i="21"/>
  <c r="AI459" i="21"/>
  <c r="AO462" i="21"/>
  <c r="Z463" i="21"/>
  <c r="AH464" i="21"/>
  <c r="AC468" i="21"/>
  <c r="AD474" i="21"/>
  <c r="AO229" i="21"/>
  <c r="AP227" i="21"/>
  <c r="AO212" i="21"/>
  <c r="AP211" i="21"/>
  <c r="AO210" i="21"/>
  <c r="AH199" i="21"/>
  <c r="AG191" i="21"/>
  <c r="AQ188" i="21"/>
  <c r="AA185" i="21"/>
  <c r="AD178" i="21"/>
  <c r="AS161" i="21"/>
  <c r="AQ157" i="21"/>
  <c r="AK157" i="21"/>
  <c r="H157" i="21" s="1"/>
  <c r="AC157" i="21"/>
  <c r="AG153" i="21"/>
  <c r="AR147" i="21"/>
  <c r="AD147" i="21"/>
  <c r="AJ145" i="21"/>
  <c r="AI144" i="21"/>
  <c r="AH136" i="21"/>
  <c r="AO134" i="21"/>
  <c r="AJ129" i="21"/>
  <c r="AB124" i="21"/>
  <c r="AI106" i="21"/>
  <c r="AH99" i="21"/>
  <c r="AO95" i="21"/>
  <c r="AH94" i="21"/>
  <c r="AP89" i="21"/>
  <c r="AK75" i="21"/>
  <c r="H75" i="21" s="1"/>
  <c r="AG29" i="21"/>
  <c r="Z446" i="21"/>
  <c r="AH447" i="21"/>
  <c r="AH448" i="21"/>
  <c r="AH451" i="21"/>
  <c r="AB459" i="21"/>
  <c r="AC460" i="21"/>
  <c r="AP460" i="21"/>
  <c r="AH463" i="21"/>
  <c r="AK468" i="21"/>
  <c r="H468" i="21" s="1"/>
  <c r="AI471" i="21"/>
  <c r="AP472" i="21"/>
  <c r="AD478" i="21"/>
  <c r="AQ136" i="21"/>
  <c r="AG136" i="21"/>
  <c r="AI122" i="21"/>
  <c r="AO113" i="21"/>
  <c r="AK107" i="21"/>
  <c r="H107" i="21" s="1"/>
  <c r="AG107" i="21"/>
  <c r="AA107" i="21"/>
  <c r="AH106" i="21"/>
  <c r="AJ104" i="21"/>
  <c r="AD99" i="21"/>
  <c r="AK96" i="21"/>
  <c r="H96" i="21" s="1"/>
  <c r="AA88" i="21"/>
  <c r="AJ75" i="21"/>
  <c r="AH74" i="21"/>
  <c r="AH53" i="21"/>
  <c r="AP22" i="21"/>
  <c r="AC17" i="21"/>
  <c r="AK16" i="21"/>
  <c r="H16" i="21" s="1"/>
  <c r="AC459" i="21"/>
  <c r="AQ459" i="21"/>
  <c r="AI463" i="21"/>
  <c r="AQ464" i="21"/>
  <c r="AD187" i="21"/>
  <c r="AJ147" i="21"/>
  <c r="AJ52" i="21"/>
  <c r="AJ46" i="21"/>
  <c r="AS32" i="21"/>
  <c r="AO11" i="21"/>
  <c r="AC448" i="21"/>
  <c r="AP448" i="21"/>
  <c r="AB451" i="21"/>
  <c r="AQ451" i="21"/>
  <c r="AD458" i="21"/>
  <c r="AH459" i="21"/>
  <c r="AH460" i="21"/>
  <c r="AG416" i="21"/>
  <c r="AS397" i="21"/>
  <c r="AJ368" i="21"/>
  <c r="AJ314" i="21"/>
  <c r="AB314" i="21"/>
  <c r="AP280" i="21"/>
  <c r="AA280" i="21"/>
  <c r="AJ279" i="21"/>
  <c r="AH268" i="21"/>
  <c r="AP258" i="21"/>
  <c r="AJ440" i="21"/>
  <c r="AP416" i="21"/>
  <c r="Z416" i="21"/>
  <c r="AB392" i="21"/>
  <c r="AO377" i="21"/>
  <c r="AR348" i="21"/>
  <c r="AQ290" i="21"/>
  <c r="AA209" i="21"/>
  <c r="AP209" i="21"/>
  <c r="AK209" i="21"/>
  <c r="H209" i="21" s="1"/>
  <c r="AI440" i="21"/>
  <c r="AS433" i="21"/>
  <c r="AL433" i="21" s="1"/>
  <c r="AR432" i="21"/>
  <c r="AG432" i="21"/>
  <c r="AH428" i="21"/>
  <c r="AA428" i="21"/>
  <c r="AJ427" i="21"/>
  <c r="AJ426" i="21"/>
  <c r="AR424" i="21"/>
  <c r="AK416" i="21"/>
  <c r="H416" i="21" s="1"/>
  <c r="AD416" i="21"/>
  <c r="AQ413" i="21"/>
  <c r="AH412" i="21"/>
  <c r="AS411" i="21"/>
  <c r="AO407" i="21"/>
  <c r="AS406" i="21"/>
  <c r="AP405" i="21"/>
  <c r="AG405" i="21"/>
  <c r="AO403" i="21"/>
  <c r="AH400" i="21"/>
  <c r="AA397" i="21"/>
  <c r="AH396" i="21"/>
  <c r="AA396" i="21"/>
  <c r="AG394" i="21"/>
  <c r="AB393" i="21"/>
  <c r="AK392" i="21"/>
  <c r="H392" i="21" s="1"/>
  <c r="AA392" i="21"/>
  <c r="AS390" i="21"/>
  <c r="AL390" i="21" s="1"/>
  <c r="AO389" i="21"/>
  <c r="AR388" i="21"/>
  <c r="AB386" i="21"/>
  <c r="AH384" i="21"/>
  <c r="AP383" i="21"/>
  <c r="AK382" i="21"/>
  <c r="H382" i="21" s="1"/>
  <c r="AK377" i="21"/>
  <c r="H377" i="21" s="1"/>
  <c r="AA377" i="21"/>
  <c r="AO374" i="21"/>
  <c r="AI368" i="21"/>
  <c r="Z368" i="21"/>
  <c r="AO366" i="21"/>
  <c r="AH364" i="21"/>
  <c r="AO362" i="21"/>
  <c r="Z360" i="21"/>
  <c r="AG358" i="21"/>
  <c r="AR353" i="21"/>
  <c r="AJ353" i="21"/>
  <c r="AB353" i="21"/>
  <c r="AR352" i="21"/>
  <c r="AP350" i="21"/>
  <c r="AD348" i="21"/>
  <c r="AQ345" i="21"/>
  <c r="AJ345" i="21"/>
  <c r="AD345" i="21"/>
  <c r="Z345" i="21"/>
  <c r="AR344" i="21"/>
  <c r="AO343" i="21"/>
  <c r="AO342" i="21"/>
  <c r="AO341" i="21"/>
  <c r="AD341" i="21"/>
  <c r="AA338" i="21"/>
  <c r="AH336" i="21"/>
  <c r="AB334" i="21"/>
  <c r="AH330" i="21"/>
  <c r="AH322" i="21"/>
  <c r="AP320" i="21"/>
  <c r="Z320" i="21"/>
  <c r="AR316" i="21"/>
  <c r="Z316" i="21"/>
  <c r="AI314" i="21"/>
  <c r="AC313" i="21"/>
  <c r="AK312" i="21"/>
  <c r="H312" i="21" s="1"/>
  <c r="AK310" i="21"/>
  <c r="H310" i="21" s="1"/>
  <c r="AR308" i="21"/>
  <c r="AS301" i="21"/>
  <c r="AD290" i="21"/>
  <c r="AO287" i="21"/>
  <c r="AR286" i="21"/>
  <c r="AB286" i="21"/>
  <c r="AJ285" i="21"/>
  <c r="AI280" i="21"/>
  <c r="Z280" i="21"/>
  <c r="AI279" i="21"/>
  <c r="AB269" i="21"/>
  <c r="AA268" i="21"/>
  <c r="AA263" i="21"/>
  <c r="AC261" i="21"/>
  <c r="AB257" i="21"/>
  <c r="AR257" i="21"/>
  <c r="AQ224" i="21"/>
  <c r="AS209" i="21"/>
  <c r="Z120" i="21"/>
  <c r="AD120" i="21"/>
  <c r="AG120" i="21"/>
  <c r="AB112" i="21"/>
  <c r="AR112" i="21"/>
  <c r="Z112" i="21"/>
  <c r="AD112" i="21"/>
  <c r="AJ108" i="21"/>
  <c r="AK386" i="21"/>
  <c r="H386" i="21" s="1"/>
  <c r="AB377" i="21"/>
  <c r="AP322" i="21"/>
  <c r="AD286" i="21"/>
  <c r="AP282" i="21"/>
  <c r="AJ260" i="21"/>
  <c r="AP238" i="21"/>
  <c r="AG226" i="21"/>
  <c r="AO226" i="21"/>
  <c r="AJ226" i="21"/>
  <c r="AS226" i="21"/>
  <c r="AA135" i="21"/>
  <c r="AD135" i="21"/>
  <c r="AP440" i="21"/>
  <c r="AA440" i="21"/>
  <c r="AH438" i="21"/>
  <c r="AO429" i="21"/>
  <c r="AJ416" i="21"/>
  <c r="AB416" i="21"/>
  <c r="AJ411" i="21"/>
  <c r="AJ403" i="21"/>
  <c r="AS402" i="21"/>
  <c r="AO401" i="21"/>
  <c r="AJ397" i="21"/>
  <c r="AH392" i="21"/>
  <c r="AA386" i="21"/>
  <c r="AH377" i="21"/>
  <c r="AK374" i="21"/>
  <c r="AH368" i="21"/>
  <c r="AK366" i="21"/>
  <c r="AH352" i="21"/>
  <c r="AC348" i="21"/>
  <c r="AB322" i="21"/>
  <c r="AK320" i="21"/>
  <c r="H320" i="21" s="1"/>
  <c r="AQ319" i="21"/>
  <c r="AK316" i="21"/>
  <c r="H316" i="21" s="1"/>
  <c r="AR314" i="21"/>
  <c r="AD314" i="21"/>
  <c r="AA304" i="21"/>
  <c r="AB290" i="21"/>
  <c r="AQ286" i="21"/>
  <c r="AS285" i="21"/>
  <c r="AC285" i="21"/>
  <c r="AK282" i="21"/>
  <c r="H282" i="21" s="1"/>
  <c r="AQ281" i="21"/>
  <c r="AA281" i="21"/>
  <c r="AH280" i="21"/>
  <c r="AP279" i="21"/>
  <c r="AD279" i="21"/>
  <c r="AI273" i="21"/>
  <c r="AO269" i="21"/>
  <c r="Z269" i="21"/>
  <c r="Z268" i="21"/>
  <c r="AJ263" i="21"/>
  <c r="Z263" i="21"/>
  <c r="AB261" i="21"/>
  <c r="AJ258" i="21"/>
  <c r="AK250" i="21"/>
  <c r="H250" i="21" s="1"/>
  <c r="AB250" i="21"/>
  <c r="AK242" i="21"/>
  <c r="H242" i="21" s="1"/>
  <c r="AS242" i="21"/>
  <c r="AG242" i="21"/>
  <c r="AP242" i="21"/>
  <c r="AO239" i="21"/>
  <c r="AK238" i="21"/>
  <c r="H238" i="21" s="1"/>
  <c r="Z232" i="21"/>
  <c r="AH232" i="21"/>
  <c r="AK230" i="21"/>
  <c r="H230" i="21" s="1"/>
  <c r="AB230" i="21"/>
  <c r="AK226" i="21"/>
  <c r="H226" i="21" s="1"/>
  <c r="AO225" i="21"/>
  <c r="AQ208" i="21"/>
  <c r="AP181" i="21"/>
  <c r="AK181" i="21"/>
  <c r="H181" i="21" s="1"/>
  <c r="AC160" i="21"/>
  <c r="AK160" i="21"/>
  <c r="H160" i="21" s="1"/>
  <c r="AG160" i="21"/>
  <c r="AH160" i="21"/>
  <c r="AA160" i="21"/>
  <c r="AI160" i="21"/>
  <c r="AG397" i="21"/>
  <c r="AA368" i="21"/>
  <c r="AD320" i="21"/>
  <c r="AD316" i="21"/>
  <c r="Z279" i="21"/>
  <c r="AH269" i="21"/>
  <c r="AD263" i="21"/>
  <c r="AD224" i="21"/>
  <c r="AJ224" i="21"/>
  <c r="AC224" i="21"/>
  <c r="AJ123" i="21"/>
  <c r="AA123" i="21"/>
  <c r="AS123" i="21"/>
  <c r="AC123" i="21"/>
  <c r="AK432" i="21"/>
  <c r="H432" i="21" s="1"/>
  <c r="AC429" i="21"/>
  <c r="AK428" i="21"/>
  <c r="H428" i="21" s="1"/>
  <c r="AD428" i="21"/>
  <c r="AR416" i="21"/>
  <c r="AH416" i="21"/>
  <c r="AA416" i="21"/>
  <c r="AC411" i="21"/>
  <c r="AO402" i="21"/>
  <c r="AH397" i="21"/>
  <c r="AK396" i="21"/>
  <c r="H396" i="21" s="1"/>
  <c r="AD396" i="21"/>
  <c r="AH393" i="21"/>
  <c r="AG392" i="21"/>
  <c r="AR377" i="21"/>
  <c r="AG377" i="21"/>
  <c r="Z376" i="21"/>
  <c r="AC368" i="21"/>
  <c r="AR360" i="21"/>
  <c r="AO355" i="21"/>
  <c r="AJ341" i="21"/>
  <c r="AG320" i="21"/>
  <c r="AG316" i="21"/>
  <c r="AQ314" i="21"/>
  <c r="AC314" i="21"/>
  <c r="AO313" i="21"/>
  <c r="AI308" i="21"/>
  <c r="AC301" i="21"/>
  <c r="AJ298" i="21"/>
  <c r="AR296" i="21"/>
  <c r="AQ294" i="21"/>
  <c r="AR290" i="21"/>
  <c r="AH286" i="21"/>
  <c r="AO285" i="21"/>
  <c r="AP281" i="21"/>
  <c r="AR280" i="21"/>
  <c r="AD280" i="21"/>
  <c r="AK279" i="21"/>
  <c r="H279" i="21" s="1"/>
  <c r="AB279" i="21"/>
  <c r="AC274" i="21"/>
  <c r="AH273" i="21"/>
  <c r="AJ269" i="21"/>
  <c r="AI268" i="21"/>
  <c r="AI263" i="21"/>
  <c r="AK261" i="21"/>
  <c r="H261" i="21" s="1"/>
  <c r="Z259" i="21"/>
  <c r="AJ259" i="21"/>
  <c r="AA258" i="21"/>
  <c r="AK257" i="21"/>
  <c r="H257" i="21" s="1"/>
  <c r="AG250" i="21"/>
  <c r="AA246" i="21"/>
  <c r="AH240" i="21"/>
  <c r="AJ240" i="21"/>
  <c r="Z228" i="21"/>
  <c r="AH228" i="21"/>
  <c r="Z224" i="21"/>
  <c r="AJ209" i="21"/>
  <c r="AC152" i="21"/>
  <c r="AQ152" i="21"/>
  <c r="AI152" i="21"/>
  <c r="AB152" i="21"/>
  <c r="AI135" i="21"/>
  <c r="AB108" i="21"/>
  <c r="AI108" i="21"/>
  <c r="AC108" i="21"/>
  <c r="AD108" i="21"/>
  <c r="AP108" i="21"/>
  <c r="AH108" i="21"/>
  <c r="Z86" i="21"/>
  <c r="AI86" i="21"/>
  <c r="AO238" i="21"/>
  <c r="AH236" i="21"/>
  <c r="AO230" i="21"/>
  <c r="AG215" i="21"/>
  <c r="AO206" i="21"/>
  <c r="AJ205" i="21"/>
  <c r="AR203" i="21"/>
  <c r="AP201" i="21"/>
  <c r="AA196" i="21"/>
  <c r="AK195" i="21"/>
  <c r="H195" i="21" s="1"/>
  <c r="AK193" i="21"/>
  <c r="H193" i="21" s="1"/>
  <c r="AR191" i="21"/>
  <c r="AC191" i="21"/>
  <c r="Z180" i="21"/>
  <c r="AC173" i="21"/>
  <c r="AK168" i="21"/>
  <c r="H168" i="21" s="1"/>
  <c r="AO156" i="21"/>
  <c r="AP153" i="21"/>
  <c r="AS137" i="21"/>
  <c r="Z136" i="21"/>
  <c r="AD136" i="21"/>
  <c r="AJ136" i="21"/>
  <c r="AR136" i="21"/>
  <c r="AK133" i="21"/>
  <c r="H133" i="21" s="1"/>
  <c r="AP128" i="21"/>
  <c r="Z124" i="21"/>
  <c r="AJ124" i="21"/>
  <c r="AO115" i="21"/>
  <c r="AR106" i="21"/>
  <c r="AA106" i="21"/>
  <c r="AH103" i="21"/>
  <c r="AD101" i="21"/>
  <c r="AO91" i="21"/>
  <c r="AA86" i="21"/>
  <c r="AD85" i="21"/>
  <c r="AA84" i="21"/>
  <c r="AJ83" i="21"/>
  <c r="AG82" i="21"/>
  <c r="AI65" i="21"/>
  <c r="AG63" i="21"/>
  <c r="AH62" i="21"/>
  <c r="AS58" i="21"/>
  <c r="AA53" i="21"/>
  <c r="AC49" i="21"/>
  <c r="AH45" i="21"/>
  <c r="AH33" i="21"/>
  <c r="AP23" i="21"/>
  <c r="AO7" i="21"/>
  <c r="AA191" i="21"/>
  <c r="AH191" i="21"/>
  <c r="AJ190" i="21"/>
  <c r="AP180" i="21"/>
  <c r="AG178" i="21"/>
  <c r="AP176" i="21"/>
  <c r="AP166" i="21"/>
  <c r="AO152" i="21"/>
  <c r="AA134" i="21"/>
  <c r="AS134" i="21"/>
  <c r="AA133" i="21"/>
  <c r="AH128" i="21"/>
  <c r="AD105" i="21"/>
  <c r="Z103" i="21"/>
  <c r="AJ103" i="21"/>
  <c r="AQ86" i="21"/>
  <c r="AB83" i="21"/>
  <c r="AR82" i="21"/>
  <c r="AB82" i="21"/>
  <c r="AG79" i="21"/>
  <c r="AB70" i="21"/>
  <c r="AH65" i="21"/>
  <c r="AG62" i="21"/>
  <c r="AJ53" i="21"/>
  <c r="AP50" i="21"/>
  <c r="AA45" i="21"/>
  <c r="AD41" i="21"/>
  <c r="AJ38" i="21"/>
  <c r="AA34" i="21"/>
  <c r="AG34" i="21"/>
  <c r="AK34" i="21"/>
  <c r="H34" i="21" s="1"/>
  <c r="AR34" i="21"/>
  <c r="AO23" i="21"/>
  <c r="AK23" i="21"/>
  <c r="H23" i="21" s="1"/>
  <c r="AG23" i="21"/>
  <c r="AJ22" i="21"/>
  <c r="AB22" i="21"/>
  <c r="AG22" i="21"/>
  <c r="AC18" i="21"/>
  <c r="AK18" i="21"/>
  <c r="H18" i="21" s="1"/>
  <c r="AA18" i="21"/>
  <c r="AH18" i="21"/>
  <c r="AP18" i="21"/>
  <c r="AB18" i="21"/>
  <c r="AA222" i="21"/>
  <c r="AP222" i="21"/>
  <c r="AH203" i="21"/>
  <c r="AO201" i="21"/>
  <c r="AG195" i="21"/>
  <c r="AI191" i="21"/>
  <c r="AD180" i="21"/>
  <c r="AS170" i="21"/>
  <c r="AA169" i="21"/>
  <c r="AP167" i="21"/>
  <c r="AA166" i="21"/>
  <c r="AJ153" i="21"/>
  <c r="AQ153" i="21"/>
  <c r="AI136" i="21"/>
  <c r="AB136" i="21"/>
  <c r="AP134" i="21"/>
  <c r="AG133" i="21"/>
  <c r="AD128" i="21"/>
  <c r="AK124" i="21"/>
  <c r="H124" i="21" s="1"/>
  <c r="AA122" i="21"/>
  <c r="AQ112" i="21"/>
  <c r="AQ108" i="21"/>
  <c r="AQ103" i="21"/>
  <c r="AB103" i="21"/>
  <c r="AH86" i="21"/>
  <c r="AO85" i="21"/>
  <c r="AA83" i="21"/>
  <c r="Z73" i="21"/>
  <c r="AI73" i="21"/>
  <c r="AA71" i="21"/>
  <c r="AS71" i="21"/>
  <c r="AL71" i="21" s="1"/>
  <c r="Z69" i="21"/>
  <c r="AJ69" i="21"/>
  <c r="AP67" i="21"/>
  <c r="AA65" i="21"/>
  <c r="AS63" i="21"/>
  <c r="AB62" i="21"/>
  <c r="AC54" i="21"/>
  <c r="AJ54" i="21"/>
  <c r="Z50" i="21"/>
  <c r="Z45" i="21"/>
  <c r="AC38" i="21"/>
  <c r="Z33" i="21"/>
  <c r="AQ30" i="21"/>
  <c r="AJ30" i="21"/>
  <c r="AB27" i="21"/>
  <c r="AG18" i="21"/>
  <c r="AO246" i="21"/>
  <c r="AP223" i="21"/>
  <c r="AO221" i="21"/>
  <c r="AO216" i="21"/>
  <c r="AO196" i="21"/>
  <c r="AO189" i="21"/>
  <c r="AP186" i="21"/>
  <c r="AP155" i="21"/>
  <c r="AO154" i="21"/>
  <c r="AS133" i="21"/>
  <c r="AP105" i="21"/>
  <c r="AP101" i="21"/>
  <c r="AO87" i="21"/>
  <c r="AP84" i="21"/>
  <c r="AP83" i="21"/>
  <c r="AO82" i="21"/>
  <c r="AP76" i="21"/>
  <c r="AP63" i="21"/>
  <c r="AQ62" i="21"/>
  <c r="AP39" i="21"/>
  <c r="AD20" i="21"/>
  <c r="AC441" i="21"/>
  <c r="AJ441" i="21"/>
  <c r="AD442" i="21"/>
  <c r="Z443" i="21"/>
  <c r="AI443" i="21"/>
  <c r="AH444" i="21"/>
  <c r="AQ444" i="21"/>
  <c r="AG445" i="21"/>
  <c r="AI446" i="21"/>
  <c r="AO450" i="21"/>
  <c r="AD451" i="21"/>
  <c r="AK451" i="21"/>
  <c r="H451" i="21" s="1"/>
  <c r="AH452" i="21"/>
  <c r="AQ452" i="21"/>
  <c r="AD454" i="21"/>
  <c r="AC455" i="21"/>
  <c r="AI455" i="21"/>
  <c r="AK456" i="21"/>
  <c r="H456" i="21" s="1"/>
  <c r="AO458" i="21"/>
  <c r="Z459" i="21"/>
  <c r="AG459" i="21"/>
  <c r="AR459" i="21"/>
  <c r="AB460" i="21"/>
  <c r="AK460" i="21"/>
  <c r="H460" i="21" s="1"/>
  <c r="AD463" i="21"/>
  <c r="AG464" i="21"/>
  <c r="AP464" i="21"/>
  <c r="AO466" i="21"/>
  <c r="AH467" i="21"/>
  <c r="AB468" i="21"/>
  <c r="AH468" i="21"/>
  <c r="AQ468" i="21"/>
  <c r="AD470" i="21"/>
  <c r="AC471" i="21"/>
  <c r="AG472" i="21"/>
  <c r="AO472" i="21"/>
  <c r="Z475" i="21"/>
  <c r="AI475" i="21"/>
  <c r="AH476" i="21"/>
  <c r="AQ476" i="21"/>
  <c r="Z478" i="21"/>
  <c r="Z479" i="21"/>
  <c r="AI479" i="21"/>
  <c r="P480" i="21"/>
  <c r="AH480" i="21"/>
  <c r="AQ480" i="21"/>
  <c r="AD482" i="21"/>
  <c r="AD441" i="21"/>
  <c r="AI442" i="21"/>
  <c r="AC443" i="21"/>
  <c r="AQ443" i="21"/>
  <c r="AB444" i="21"/>
  <c r="AK444" i="21"/>
  <c r="H444" i="21" s="1"/>
  <c r="AB452" i="21"/>
  <c r="AK452" i="21"/>
  <c r="H452" i="21" s="1"/>
  <c r="AI454" i="21"/>
  <c r="AD455" i="21"/>
  <c r="AK455" i="21"/>
  <c r="H455" i="21" s="1"/>
  <c r="AI470" i="21"/>
  <c r="AC475" i="21"/>
  <c r="AR475" i="21"/>
  <c r="AB476" i="21"/>
  <c r="AK476" i="21"/>
  <c r="AL476" i="21" s="1"/>
  <c r="AC479" i="21"/>
  <c r="AR479" i="21"/>
  <c r="AB480" i="21"/>
  <c r="AK480" i="21"/>
  <c r="H480" i="21" s="1"/>
  <c r="AI482" i="21"/>
  <c r="Z441" i="21"/>
  <c r="AG441" i="21"/>
  <c r="AO441" i="21"/>
  <c r="AP442" i="21"/>
  <c r="AD443" i="21"/>
  <c r="AR443" i="21"/>
  <c r="AC444" i="21"/>
  <c r="AO444" i="21"/>
  <c r="AO445" i="21"/>
  <c r="AC452" i="21"/>
  <c r="AO454" i="21"/>
  <c r="Z455" i="21"/>
  <c r="AG455" i="21"/>
  <c r="AR455" i="21"/>
  <c r="AB456" i="21"/>
  <c r="AP456" i="21"/>
  <c r="AB464" i="21"/>
  <c r="AK464" i="21"/>
  <c r="AL464" i="21" s="1"/>
  <c r="AC467" i="21"/>
  <c r="AR467" i="21"/>
  <c r="AD468" i="21"/>
  <c r="AO468" i="21"/>
  <c r="AO470" i="21"/>
  <c r="AB472" i="21"/>
  <c r="AK472" i="21"/>
  <c r="AQ472" i="21"/>
  <c r="AD475" i="21"/>
  <c r="AQ475" i="21"/>
  <c r="AC476" i="21"/>
  <c r="AO476" i="21"/>
  <c r="AI478" i="21"/>
  <c r="AD479" i="21"/>
  <c r="AQ479" i="21"/>
  <c r="AC480" i="21"/>
  <c r="AO480" i="21"/>
  <c r="AO482" i="21"/>
  <c r="AB441" i="21"/>
  <c r="AI441" i="21"/>
  <c r="Z442" i="21"/>
  <c r="AR442" i="21"/>
  <c r="AH443" i="21"/>
  <c r="AG444" i="21"/>
  <c r="AP444" i="21"/>
  <c r="AC447" i="21"/>
  <c r="AR447" i="21"/>
  <c r="AB448" i="21"/>
  <c r="AK448" i="21"/>
  <c r="H448" i="21" s="1"/>
  <c r="AI450" i="21"/>
  <c r="AC451" i="21"/>
  <c r="AI451" i="21"/>
  <c r="AG452" i="21"/>
  <c r="AP452" i="21"/>
  <c r="Z454" i="21"/>
  <c r="AB455" i="21"/>
  <c r="AH455" i="21"/>
  <c r="AQ455" i="21"/>
  <c r="AG456" i="21"/>
  <c r="AI458" i="21"/>
  <c r="AD459" i="21"/>
  <c r="AK459" i="21"/>
  <c r="H459" i="21" s="1"/>
  <c r="AC463" i="21"/>
  <c r="AR463" i="21"/>
  <c r="AC464" i="21"/>
  <c r="AO464" i="21"/>
  <c r="AI466" i="21"/>
  <c r="AD467" i="21"/>
  <c r="AQ467" i="21"/>
  <c r="Z468" i="21"/>
  <c r="AG468" i="21"/>
  <c r="AP468" i="21"/>
  <c r="Z470" i="21"/>
  <c r="Z471" i="21"/>
  <c r="AC472" i="21"/>
  <c r="AP474" i="21"/>
  <c r="AH475" i="21"/>
  <c r="AG476" i="21"/>
  <c r="AP476" i="21"/>
  <c r="AO478" i="21"/>
  <c r="AH479" i="21"/>
  <c r="AG480" i="21"/>
  <c r="AP480" i="21"/>
  <c r="Z482" i="21"/>
  <c r="AR441" i="21"/>
  <c r="AQ441" i="21"/>
  <c r="AH441" i="21"/>
  <c r="AA441" i="21"/>
  <c r="AK441" i="21"/>
  <c r="AS441" i="21"/>
  <c r="AO442" i="21"/>
  <c r="AS446" i="21"/>
  <c r="AO446" i="21"/>
  <c r="AP446" i="21"/>
  <c r="AQ442" i="21"/>
  <c r="AH442" i="21"/>
  <c r="AC442" i="21"/>
  <c r="AK442" i="21"/>
  <c r="AG442" i="21"/>
  <c r="AB442" i="21"/>
  <c r="AA442" i="21"/>
  <c r="AJ442" i="21"/>
  <c r="AS442" i="21"/>
  <c r="AR445" i="21"/>
  <c r="AI445" i="21"/>
  <c r="AD445" i="21"/>
  <c r="Z445" i="21"/>
  <c r="AQ445" i="21"/>
  <c r="AH445" i="21"/>
  <c r="AC445" i="21"/>
  <c r="AA445" i="21"/>
  <c r="AJ445" i="21"/>
  <c r="AP445" i="21"/>
  <c r="AR446" i="21"/>
  <c r="AP443" i="21"/>
  <c r="AO443" i="21"/>
  <c r="AB445" i="21"/>
  <c r="AK445" i="21"/>
  <c r="AS445" i="21"/>
  <c r="AA443" i="21"/>
  <c r="AJ443" i="21"/>
  <c r="AS443" i="21"/>
  <c r="AL443" i="21" s="1"/>
  <c r="Z444" i="21"/>
  <c r="AD444" i="21"/>
  <c r="AI444" i="21"/>
  <c r="AR444" i="21"/>
  <c r="AB446" i="21"/>
  <c r="AG446" i="21"/>
  <c r="AK446" i="21"/>
  <c r="AA447" i="21"/>
  <c r="AJ447" i="21"/>
  <c r="AO447" i="21"/>
  <c r="AS447" i="21"/>
  <c r="Z448" i="21"/>
  <c r="AD448" i="21"/>
  <c r="AI448" i="21"/>
  <c r="AR448" i="21"/>
  <c r="AC449" i="21"/>
  <c r="AH449" i="21"/>
  <c r="AQ449" i="21"/>
  <c r="AB450" i="21"/>
  <c r="AG450" i="21"/>
  <c r="AK450" i="21"/>
  <c r="AP450" i="21"/>
  <c r="AA451" i="21"/>
  <c r="AJ451" i="21"/>
  <c r="AO451" i="21"/>
  <c r="Z452" i="21"/>
  <c r="AD452" i="21"/>
  <c r="AI452" i="21"/>
  <c r="AR452" i="21"/>
  <c r="AC453" i="21"/>
  <c r="AH453" i="21"/>
  <c r="AQ453" i="21"/>
  <c r="AB454" i="21"/>
  <c r="AG454" i="21"/>
  <c r="AK454" i="21"/>
  <c r="AP454" i="21"/>
  <c r="AA455" i="21"/>
  <c r="AJ455" i="21"/>
  <c r="AO455" i="21"/>
  <c r="Z456" i="21"/>
  <c r="AD456" i="21"/>
  <c r="AI456" i="21"/>
  <c r="AR456" i="21"/>
  <c r="AC457" i="21"/>
  <c r="AH457" i="21"/>
  <c r="AQ457" i="21"/>
  <c r="AB458" i="21"/>
  <c r="AG458" i="21"/>
  <c r="AK458" i="21"/>
  <c r="AP458" i="21"/>
  <c r="AA459" i="21"/>
  <c r="AJ459" i="21"/>
  <c r="AO459" i="21"/>
  <c r="Z460" i="21"/>
  <c r="AD460" i="21"/>
  <c r="AI460" i="21"/>
  <c r="AR460" i="21"/>
  <c r="AD461" i="21"/>
  <c r="AK461" i="21"/>
  <c r="AS461" i="21"/>
  <c r="AQ463" i="21"/>
  <c r="AB443" i="21"/>
  <c r="AG443" i="21"/>
  <c r="AA444" i="21"/>
  <c r="AJ444" i="21"/>
  <c r="AC446" i="21"/>
  <c r="AH446" i="21"/>
  <c r="AQ446" i="21"/>
  <c r="P447" i="21"/>
  <c r="AB447" i="21"/>
  <c r="AG447" i="21"/>
  <c r="AP447" i="21"/>
  <c r="AA448" i="21"/>
  <c r="AJ448" i="21"/>
  <c r="Z449" i="21"/>
  <c r="AD449" i="21"/>
  <c r="AI449" i="21"/>
  <c r="AR449" i="21"/>
  <c r="AC450" i="21"/>
  <c r="AH450" i="21"/>
  <c r="AQ450" i="21"/>
  <c r="AP451" i="21"/>
  <c r="AA452" i="21"/>
  <c r="AJ452" i="21"/>
  <c r="AO452" i="21"/>
  <c r="Z453" i="21"/>
  <c r="AD453" i="21"/>
  <c r="AI453" i="21"/>
  <c r="AR453" i="21"/>
  <c r="AC454" i="21"/>
  <c r="AH454" i="21"/>
  <c r="AQ454" i="21"/>
  <c r="AP455" i="21"/>
  <c r="AA456" i="21"/>
  <c r="AJ456" i="21"/>
  <c r="AO456" i="21"/>
  <c r="AS456" i="21"/>
  <c r="Z457" i="21"/>
  <c r="AD457" i="21"/>
  <c r="AI457" i="21"/>
  <c r="AR457" i="21"/>
  <c r="AC458" i="21"/>
  <c r="AH458" i="21"/>
  <c r="AQ458" i="21"/>
  <c r="AP459" i="21"/>
  <c r="AA460" i="21"/>
  <c r="AJ460" i="21"/>
  <c r="AO460" i="21"/>
  <c r="Z462" i="21"/>
  <c r="AI462" i="21"/>
  <c r="AA465" i="21"/>
  <c r="AA449" i="21"/>
  <c r="AJ449" i="21"/>
  <c r="AO449" i="21"/>
  <c r="AS449" i="21"/>
  <c r="AR450" i="21"/>
  <c r="AA453" i="21"/>
  <c r="AJ453" i="21"/>
  <c r="AO453" i="21"/>
  <c r="AS453" i="21"/>
  <c r="AR454" i="21"/>
  <c r="AA457" i="21"/>
  <c r="AJ457" i="21"/>
  <c r="AO457" i="21"/>
  <c r="AS457" i="21"/>
  <c r="AR458" i="21"/>
  <c r="AR461" i="21"/>
  <c r="AI461" i="21"/>
  <c r="AQ461" i="21"/>
  <c r="AH461" i="21"/>
  <c r="AC461" i="21"/>
  <c r="AA461" i="21"/>
  <c r="AG461" i="21"/>
  <c r="AO461" i="21"/>
  <c r="AQ462" i="21"/>
  <c r="AH462" i="21"/>
  <c r="AC462" i="21"/>
  <c r="AK462" i="21"/>
  <c r="AG462" i="21"/>
  <c r="AB462" i="21"/>
  <c r="AA462" i="21"/>
  <c r="AJ462" i="21"/>
  <c r="AS462" i="21"/>
  <c r="H467" i="21"/>
  <c r="AA446" i="21"/>
  <c r="AJ446" i="21"/>
  <c r="AB449" i="21"/>
  <c r="AG449" i="21"/>
  <c r="AK449" i="21"/>
  <c r="AA450" i="21"/>
  <c r="AJ450" i="21"/>
  <c r="AB453" i="21"/>
  <c r="AG453" i="21"/>
  <c r="AK453" i="21"/>
  <c r="AA454" i="21"/>
  <c r="AJ454" i="21"/>
  <c r="AC456" i="21"/>
  <c r="AH456" i="21"/>
  <c r="AB457" i="21"/>
  <c r="AG457" i="21"/>
  <c r="AK457" i="21"/>
  <c r="AA458" i="21"/>
  <c r="AJ458" i="21"/>
  <c r="AB461" i="21"/>
  <c r="AJ461" i="21"/>
  <c r="AP461" i="21"/>
  <c r="AD462" i="21"/>
  <c r="AP462" i="21"/>
  <c r="AP463" i="21"/>
  <c r="AO463" i="21"/>
  <c r="AP465" i="21"/>
  <c r="AK465" i="21"/>
  <c r="AG465" i="21"/>
  <c r="AB465" i="21"/>
  <c r="AR465" i="21"/>
  <c r="AI465" i="21"/>
  <c r="AD465" i="21"/>
  <c r="Z465" i="21"/>
  <c r="AQ465" i="21"/>
  <c r="AH465" i="21"/>
  <c r="AC465" i="21"/>
  <c r="AJ465" i="21"/>
  <c r="AA463" i="21"/>
  <c r="AJ463" i="21"/>
  <c r="AS463" i="21"/>
  <c r="AL463" i="21" s="1"/>
  <c r="Z464" i="21"/>
  <c r="AD464" i="21"/>
  <c r="AI464" i="21"/>
  <c r="AR464" i="21"/>
  <c r="AB466" i="21"/>
  <c r="AG466" i="21"/>
  <c r="AK466" i="21"/>
  <c r="AP466" i="21"/>
  <c r="AA467" i="21"/>
  <c r="AJ467" i="21"/>
  <c r="AO467" i="21"/>
  <c r="AS467" i="21"/>
  <c r="AL467" i="21" s="1"/>
  <c r="AI468" i="21"/>
  <c r="AR468" i="21"/>
  <c r="AC469" i="21"/>
  <c r="AH469" i="21"/>
  <c r="AQ469" i="21"/>
  <c r="AB470" i="21"/>
  <c r="AG470" i="21"/>
  <c r="AK470" i="21"/>
  <c r="AP470" i="21"/>
  <c r="AK471" i="21"/>
  <c r="AG471" i="21"/>
  <c r="AB471" i="21"/>
  <c r="AS471" i="21"/>
  <c r="AJ471" i="21"/>
  <c r="AA471" i="21"/>
  <c r="AD471" i="21"/>
  <c r="AP471" i="21"/>
  <c r="AO471" i="21"/>
  <c r="Z474" i="21"/>
  <c r="AI474" i="21"/>
  <c r="AP477" i="21"/>
  <c r="AK477" i="21"/>
  <c r="AG477" i="21"/>
  <c r="AB477" i="21"/>
  <c r="AR477" i="21"/>
  <c r="AI477" i="21"/>
  <c r="AD477" i="21"/>
  <c r="Z477" i="21"/>
  <c r="AQ477" i="21"/>
  <c r="AH477" i="21"/>
  <c r="AC477" i="21"/>
  <c r="AJ477" i="21"/>
  <c r="AB463" i="21"/>
  <c r="AG463" i="21"/>
  <c r="AA464" i="21"/>
  <c r="AJ464" i="21"/>
  <c r="AC466" i="21"/>
  <c r="AH466" i="21"/>
  <c r="AQ466" i="21"/>
  <c r="AB467" i="21"/>
  <c r="AG467" i="21"/>
  <c r="AP467" i="21"/>
  <c r="AA468" i="21"/>
  <c r="AJ468" i="21"/>
  <c r="Z469" i="21"/>
  <c r="AD469" i="21"/>
  <c r="AI469" i="21"/>
  <c r="AR469" i="21"/>
  <c r="AC470" i="21"/>
  <c r="AH470" i="21"/>
  <c r="AQ470" i="21"/>
  <c r="AH471" i="21"/>
  <c r="AQ471" i="21"/>
  <c r="AG473" i="21"/>
  <c r="AQ474" i="21"/>
  <c r="AH474" i="21"/>
  <c r="AC474" i="21"/>
  <c r="AK474" i="21"/>
  <c r="AG474" i="21"/>
  <c r="AB474" i="21"/>
  <c r="AA474" i="21"/>
  <c r="AJ474" i="21"/>
  <c r="AS474" i="21"/>
  <c r="AR466" i="21"/>
  <c r="AA469" i="21"/>
  <c r="AJ469" i="21"/>
  <c r="AO469" i="21"/>
  <c r="AS469" i="21"/>
  <c r="AR470" i="21"/>
  <c r="AR473" i="21"/>
  <c r="AI473" i="21"/>
  <c r="AD473" i="21"/>
  <c r="Z473" i="21"/>
  <c r="AQ473" i="21"/>
  <c r="AH473" i="21"/>
  <c r="AC473" i="21"/>
  <c r="P473" i="21"/>
  <c r="AA473" i="21"/>
  <c r="AJ473" i="21"/>
  <c r="AP473" i="21"/>
  <c r="AA477" i="21"/>
  <c r="AO477" i="21"/>
  <c r="AA466" i="21"/>
  <c r="AJ466" i="21"/>
  <c r="AB469" i="21"/>
  <c r="AG469" i="21"/>
  <c r="AK469" i="21"/>
  <c r="AA470" i="21"/>
  <c r="AJ470" i="21"/>
  <c r="AB473" i="21"/>
  <c r="AK473" i="21"/>
  <c r="AS473" i="21"/>
  <c r="AO474" i="21"/>
  <c r="H479" i="21"/>
  <c r="Z472" i="21"/>
  <c r="AD472" i="21"/>
  <c r="AI472" i="21"/>
  <c r="AR472" i="21"/>
  <c r="AA475" i="21"/>
  <c r="AJ475" i="21"/>
  <c r="AO475" i="21"/>
  <c r="AS475" i="21"/>
  <c r="AL475" i="21" s="1"/>
  <c r="Z476" i="21"/>
  <c r="AD476" i="21"/>
  <c r="AI476" i="21"/>
  <c r="AR476" i="21"/>
  <c r="AB478" i="21"/>
  <c r="AG478" i="21"/>
  <c r="AK478" i="21"/>
  <c r="AP478" i="21"/>
  <c r="AA479" i="21"/>
  <c r="AJ479" i="21"/>
  <c r="AO479" i="21"/>
  <c r="AS479" i="21"/>
  <c r="AL479" i="21" s="1"/>
  <c r="Z480" i="21"/>
  <c r="AD480" i="21"/>
  <c r="AI480" i="21"/>
  <c r="AR480" i="21"/>
  <c r="AC481" i="21"/>
  <c r="AH481" i="21"/>
  <c r="AQ481" i="21"/>
  <c r="AB482" i="21"/>
  <c r="AG482" i="21"/>
  <c r="AK482" i="21"/>
  <c r="AP482" i="21"/>
  <c r="AA472" i="21"/>
  <c r="AJ472" i="21"/>
  <c r="AB475" i="21"/>
  <c r="AG475" i="21"/>
  <c r="AP475" i="21"/>
  <c r="AA476" i="21"/>
  <c r="AJ476" i="21"/>
  <c r="AC478" i="21"/>
  <c r="AH478" i="21"/>
  <c r="AQ478" i="21"/>
  <c r="AB479" i="21"/>
  <c r="AG479" i="21"/>
  <c r="AP479" i="21"/>
  <c r="AA480" i="21"/>
  <c r="AJ480" i="21"/>
  <c r="Z481" i="21"/>
  <c r="AD481" i="21"/>
  <c r="AI481" i="21"/>
  <c r="AR481" i="21"/>
  <c r="AC482" i="21"/>
  <c r="AH482" i="21"/>
  <c r="AQ482" i="21"/>
  <c r="AR478" i="21"/>
  <c r="AA481" i="21"/>
  <c r="AJ481" i="21"/>
  <c r="AO481" i="21"/>
  <c r="AS481" i="21"/>
  <c r="AR482" i="21"/>
  <c r="AA478" i="21"/>
  <c r="AJ478" i="21"/>
  <c r="AB481" i="21"/>
  <c r="AG481" i="21"/>
  <c r="AK481" i="21"/>
  <c r="AA482" i="21"/>
  <c r="AJ482" i="21"/>
  <c r="AG420" i="21"/>
  <c r="AJ362" i="21"/>
  <c r="AS362" i="21"/>
  <c r="AG361" i="21"/>
  <c r="Z361" i="21"/>
  <c r="AG357" i="21"/>
  <c r="AA354" i="21"/>
  <c r="AJ354" i="21"/>
  <c r="AS354" i="21"/>
  <c r="AC349" i="21"/>
  <c r="AI349" i="21"/>
  <c r="Z349" i="21"/>
  <c r="AD349" i="21"/>
  <c r="AJ349" i="21"/>
  <c r="AQ349" i="21"/>
  <c r="AP426" i="21"/>
  <c r="AO425" i="21"/>
  <c r="AJ424" i="21"/>
  <c r="AB424" i="21"/>
  <c r="AD423" i="21"/>
  <c r="AD422" i="21"/>
  <c r="AH420" i="21"/>
  <c r="AA420" i="21"/>
  <c r="AC419" i="21"/>
  <c r="AK418" i="21"/>
  <c r="H418" i="21" s="1"/>
  <c r="AD415" i="21"/>
  <c r="AD414" i="21"/>
  <c r="AA413" i="21"/>
  <c r="AJ412" i="21"/>
  <c r="AD412" i="21"/>
  <c r="Z412" i="21"/>
  <c r="AO406" i="21"/>
  <c r="AG406" i="21"/>
  <c r="AG404" i="21"/>
  <c r="AJ400" i="21"/>
  <c r="AD400" i="21"/>
  <c r="Z400" i="21"/>
  <c r="AJ399" i="21"/>
  <c r="AP389" i="21"/>
  <c r="AG386" i="21"/>
  <c r="AJ385" i="21"/>
  <c r="AB385" i="21"/>
  <c r="AP374" i="21"/>
  <c r="AA374" i="21"/>
  <c r="AD372" i="21"/>
  <c r="AB370" i="21"/>
  <c r="AR369" i="21"/>
  <c r="AG369" i="21"/>
  <c r="AR368" i="21"/>
  <c r="AD368" i="21"/>
  <c r="AP366" i="21"/>
  <c r="AA366" i="21"/>
  <c r="AP362" i="21"/>
  <c r="AQ361" i="21"/>
  <c r="AH361" i="21"/>
  <c r="AA361" i="21"/>
  <c r="AC360" i="21"/>
  <c r="AJ358" i="21"/>
  <c r="AH357" i="21"/>
  <c r="AA355" i="21"/>
  <c r="AJ355" i="21"/>
  <c r="Z352" i="21"/>
  <c r="AD352" i="21"/>
  <c r="AO350" i="21"/>
  <c r="AS350" i="21"/>
  <c r="AR349" i="21"/>
  <c r="AG349" i="21"/>
  <c r="AH348" i="21"/>
  <c r="Z348" i="21"/>
  <c r="AJ348" i="21"/>
  <c r="Z340" i="21"/>
  <c r="AH334" i="21"/>
  <c r="AK370" i="21"/>
  <c r="H370" i="21" s="1"/>
  <c r="AA370" i="21"/>
  <c r="AC361" i="21"/>
  <c r="AI361" i="21"/>
  <c r="AA346" i="21"/>
  <c r="AS415" i="21"/>
  <c r="AC372" i="21"/>
  <c r="AO361" i="21"/>
  <c r="AP361" i="21"/>
  <c r="AA357" i="21"/>
  <c r="AK357" i="21"/>
  <c r="H357" i="21" s="1"/>
  <c r="AO349" i="21"/>
  <c r="AP349" i="21"/>
  <c r="AG424" i="21"/>
  <c r="Z424" i="21"/>
  <c r="AQ423" i="21"/>
  <c r="AK420" i="21"/>
  <c r="H420" i="21" s="1"/>
  <c r="AD420" i="21"/>
  <c r="AK404" i="21"/>
  <c r="H404" i="21" s="1"/>
  <c r="AA404" i="21"/>
  <c r="AJ372" i="21"/>
  <c r="Z372" i="21"/>
  <c r="AJ370" i="21"/>
  <c r="AK369" i="21"/>
  <c r="H369" i="21" s="1"/>
  <c r="AA369" i="21"/>
  <c r="AK362" i="21"/>
  <c r="H362" i="21" s="1"/>
  <c r="AK361" i="21"/>
  <c r="H361" i="21" s="1"/>
  <c r="AD361" i="21"/>
  <c r="AJ360" i="21"/>
  <c r="AR357" i="21"/>
  <c r="AB357" i="21"/>
  <c r="AO354" i="21"/>
  <c r="AP354" i="21"/>
  <c r="AK349" i="21"/>
  <c r="H349" i="21" s="1"/>
  <c r="AA349" i="21"/>
  <c r="AP346" i="21"/>
  <c r="AO338" i="21"/>
  <c r="AJ338" i="21"/>
  <c r="AK338" i="21"/>
  <c r="H338" i="21" s="1"/>
  <c r="AS338" i="21"/>
  <c r="Z420" i="21"/>
  <c r="AB404" i="21"/>
  <c r="AB369" i="21"/>
  <c r="AA351" i="21"/>
  <c r="AJ351" i="21"/>
  <c r="AB349" i="21"/>
  <c r="AS346" i="21"/>
  <c r="AA343" i="21"/>
  <c r="AS343" i="21"/>
  <c r="AJ343" i="21"/>
  <c r="AD440" i="21"/>
  <c r="AH436" i="21"/>
  <c r="AS425" i="21"/>
  <c r="AL425" i="21" s="1"/>
  <c r="AG425" i="21"/>
  <c r="AK440" i="21"/>
  <c r="H440" i="21" s="1"/>
  <c r="AB440" i="21"/>
  <c r="AQ438" i="21"/>
  <c r="AG436" i="21"/>
  <c r="AB433" i="21"/>
  <c r="AA429" i="21"/>
  <c r="AS427" i="21"/>
  <c r="AD427" i="21"/>
  <c r="AQ425" i="21"/>
  <c r="AC425" i="21"/>
  <c r="AK424" i="21"/>
  <c r="H424" i="21" s="1"/>
  <c r="AD424" i="21"/>
  <c r="AJ423" i="21"/>
  <c r="AJ420" i="21"/>
  <c r="AB420" i="21"/>
  <c r="AJ419" i="21"/>
  <c r="AB418" i="21"/>
  <c r="AI416" i="21"/>
  <c r="AC416" i="21"/>
  <c r="AH415" i="21"/>
  <c r="AG414" i="21"/>
  <c r="AJ413" i="21"/>
  <c r="AK412" i="21"/>
  <c r="H412" i="21" s="1"/>
  <c r="AG412" i="21"/>
  <c r="AA412" i="21"/>
  <c r="AK410" i="21"/>
  <c r="H410" i="21" s="1"/>
  <c r="AA410" i="21"/>
  <c r="AB408" i="21"/>
  <c r="AQ407" i="21"/>
  <c r="AC407" i="21"/>
  <c r="AP406" i="21"/>
  <c r="AJ406" i="21"/>
  <c r="AO405" i="21"/>
  <c r="AH405" i="21"/>
  <c r="AA405" i="21"/>
  <c r="AH404" i="21"/>
  <c r="AK400" i="21"/>
  <c r="H400" i="21" s="1"/>
  <c r="AG400" i="21"/>
  <c r="AA400" i="21"/>
  <c r="AP399" i="21"/>
  <c r="AG398" i="21"/>
  <c r="AB397" i="21"/>
  <c r="AI396" i="21"/>
  <c r="AC396" i="21"/>
  <c r="AO390" i="21"/>
  <c r="AQ389" i="21"/>
  <c r="AJ386" i="21"/>
  <c r="AK385" i="21"/>
  <c r="H385" i="21" s="1"/>
  <c r="AC385" i="21"/>
  <c r="P385" i="21"/>
  <c r="AJ383" i="21"/>
  <c r="AB382" i="21"/>
  <c r="AH380" i="21"/>
  <c r="AA380" i="21"/>
  <c r="AB378" i="21"/>
  <c r="AS374" i="21"/>
  <c r="AJ374" i="21"/>
  <c r="AH372" i="21"/>
  <c r="AG370" i="21"/>
  <c r="AH369" i="21"/>
  <c r="AS366" i="21"/>
  <c r="AJ366" i="21"/>
  <c r="AA362" i="21"/>
  <c r="AR361" i="21"/>
  <c r="AJ361" i="21"/>
  <c r="AB361" i="21"/>
  <c r="AH360" i="21"/>
  <c r="AO357" i="21"/>
  <c r="AK354" i="21"/>
  <c r="H354" i="21" s="1"/>
  <c r="AP351" i="21"/>
  <c r="AH349" i="21"/>
  <c r="AK346" i="21"/>
  <c r="H346" i="21" s="1"/>
  <c r="AP343" i="21"/>
  <c r="AA334" i="21"/>
  <c r="AG334" i="21"/>
  <c r="AK334" i="21"/>
  <c r="H334" i="21" s="1"/>
  <c r="AR334" i="21"/>
  <c r="AC334" i="21"/>
  <c r="AI334" i="21"/>
  <c r="Z334" i="21"/>
  <c r="AD334" i="21"/>
  <c r="AJ334" i="21"/>
  <c r="AQ334" i="21"/>
  <c r="AP353" i="21"/>
  <c r="AI353" i="21"/>
  <c r="AC353" i="21"/>
  <c r="AJ347" i="21"/>
  <c r="AD344" i="21"/>
  <c r="AK342" i="21"/>
  <c r="H342" i="21" s="1"/>
  <c r="AQ341" i="21"/>
  <c r="AH341" i="21"/>
  <c r="AA341" i="21"/>
  <c r="AG332" i="21"/>
  <c r="AP331" i="21"/>
  <c r="AK330" i="21"/>
  <c r="H330" i="21" s="1"/>
  <c r="AG330" i="21"/>
  <c r="AA330" i="21"/>
  <c r="AG326" i="21"/>
  <c r="AR322" i="21"/>
  <c r="AJ322" i="21"/>
  <c r="AD322" i="21"/>
  <c r="Z322" i="21"/>
  <c r="AP321" i="21"/>
  <c r="AA321" i="21"/>
  <c r="AR320" i="21"/>
  <c r="AJ320" i="21"/>
  <c r="AB320" i="21"/>
  <c r="AJ319" i="21"/>
  <c r="AI318" i="21"/>
  <c r="AB318" i="21"/>
  <c r="AJ316" i="21"/>
  <c r="AB316" i="21"/>
  <c r="AP314" i="21"/>
  <c r="AH314" i="21"/>
  <c r="Z314" i="21"/>
  <c r="AJ312" i="21"/>
  <c r="AB312" i="21"/>
  <c r="AP309" i="21"/>
  <c r="AK308" i="21"/>
  <c r="H308" i="21" s="1"/>
  <c r="AK300" i="21"/>
  <c r="H300" i="21" s="1"/>
  <c r="AB298" i="21"/>
  <c r="AD296" i="21"/>
  <c r="AH294" i="21"/>
  <c r="AJ293" i="21"/>
  <c r="AJ290" i="21"/>
  <c r="Z290" i="21"/>
  <c r="AO283" i="21"/>
  <c r="AK281" i="21"/>
  <c r="H281" i="21" s="1"/>
  <c r="AC281" i="21"/>
  <c r="AR279" i="21"/>
  <c r="AB278" i="21"/>
  <c r="AP276" i="21"/>
  <c r="AG274" i="21"/>
  <c r="AR273" i="21"/>
  <c r="AK273" i="21"/>
  <c r="H273" i="21" s="1"/>
  <c r="AG273" i="21"/>
  <c r="AA273" i="21"/>
  <c r="AQ269" i="21"/>
  <c r="AD269" i="21"/>
  <c r="AQ268" i="21"/>
  <c r="AD268" i="21"/>
  <c r="AP267" i="21"/>
  <c r="AA267" i="21"/>
  <c r="AJ266" i="21"/>
  <c r="Z264" i="21"/>
  <c r="AP261" i="21"/>
  <c r="AH261" i="21"/>
  <c r="AA261" i="21"/>
  <c r="AC260" i="21"/>
  <c r="AO257" i="21"/>
  <c r="AP257" i="21"/>
  <c r="AC257" i="21"/>
  <c r="AH256" i="21"/>
  <c r="AS251" i="21"/>
  <c r="AA244" i="21"/>
  <c r="AI244" i="21"/>
  <c r="AC244" i="21"/>
  <c r="AJ244" i="21"/>
  <c r="AD244" i="21"/>
  <c r="AO346" i="21"/>
  <c r="AJ333" i="21"/>
  <c r="AJ330" i="21"/>
  <c r="AD330" i="21"/>
  <c r="Z330" i="21"/>
  <c r="AC323" i="21"/>
  <c r="AI322" i="21"/>
  <c r="AC322" i="21"/>
  <c r="AJ321" i="21"/>
  <c r="AI320" i="21"/>
  <c r="AA320" i="21"/>
  <c r="AA319" i="21"/>
  <c r="AP318" i="21"/>
  <c r="AH318" i="21"/>
  <c r="Z318" i="21"/>
  <c r="AH317" i="21"/>
  <c r="AI316" i="21"/>
  <c r="AA316" i="21"/>
  <c r="AH313" i="21"/>
  <c r="AI312" i="21"/>
  <c r="AA312" i="21"/>
  <c r="AJ309" i="21"/>
  <c r="AJ301" i="21"/>
  <c r="AI300" i="21"/>
  <c r="AS299" i="21"/>
  <c r="Z298" i="21"/>
  <c r="AA296" i="21"/>
  <c r="AO295" i="21"/>
  <c r="AR294" i="21"/>
  <c r="AD294" i="21"/>
  <c r="AS293" i="21"/>
  <c r="AC293" i="21"/>
  <c r="AS291" i="21"/>
  <c r="AH290" i="21"/>
  <c r="AJ289" i="21"/>
  <c r="AJ286" i="21"/>
  <c r="Z286" i="21"/>
  <c r="AA283" i="21"/>
  <c r="AI281" i="21"/>
  <c r="AB281" i="21"/>
  <c r="AO279" i="21"/>
  <c r="AO278" i="21"/>
  <c r="AH276" i="21"/>
  <c r="AO275" i="21"/>
  <c r="AQ274" i="21"/>
  <c r="AQ273" i="21"/>
  <c r="AJ273" i="21"/>
  <c r="AD273" i="21"/>
  <c r="Z273" i="21"/>
  <c r="AP270" i="21"/>
  <c r="AJ268" i="21"/>
  <c r="AC268" i="21"/>
  <c r="AJ267" i="21"/>
  <c r="Z267" i="21"/>
  <c r="AA266" i="21"/>
  <c r="AJ264" i="21"/>
  <c r="AA257" i="21"/>
  <c r="AH257" i="21"/>
  <c r="AA255" i="21"/>
  <c r="AH241" i="21"/>
  <c r="Z260" i="21"/>
  <c r="AI257" i="21"/>
  <c r="AJ256" i="21"/>
  <c r="Z256" i="21"/>
  <c r="AA254" i="21"/>
  <c r="AS254" i="21"/>
  <c r="AH244" i="21"/>
  <c r="AK322" i="21"/>
  <c r="H322" i="21" s="1"/>
  <c r="AG322" i="21"/>
  <c r="AA322" i="21"/>
  <c r="AJ318" i="21"/>
  <c r="AC318" i="21"/>
  <c r="AA300" i="21"/>
  <c r="AJ294" i="21"/>
  <c r="Z294" i="21"/>
  <c r="AS283" i="21"/>
  <c r="AC264" i="21"/>
  <c r="AH260" i="21"/>
  <c r="AJ251" i="21"/>
  <c r="Z244" i="21"/>
  <c r="AH175" i="21"/>
  <c r="AD175" i="21"/>
  <c r="Z164" i="21"/>
  <c r="AD164" i="21"/>
  <c r="AJ164" i="21"/>
  <c r="AR164" i="21"/>
  <c r="AA164" i="21"/>
  <c r="AG164" i="21"/>
  <c r="AK164" i="21"/>
  <c r="H164" i="21" s="1"/>
  <c r="AC164" i="21"/>
  <c r="AI164" i="21"/>
  <c r="AQ164" i="21"/>
  <c r="AA163" i="21"/>
  <c r="AR163" i="21"/>
  <c r="AI163" i="21"/>
  <c r="AO160" i="21"/>
  <c r="AR160" i="21"/>
  <c r="AG145" i="21"/>
  <c r="AH145" i="21"/>
  <c r="AP145" i="21"/>
  <c r="AB145" i="21"/>
  <c r="AB141" i="21"/>
  <c r="AJ141" i="21"/>
  <c r="AC141" i="21"/>
  <c r="AK141" i="21"/>
  <c r="H141" i="21" s="1"/>
  <c r="AQ141" i="21"/>
  <c r="AA141" i="21"/>
  <c r="AH141" i="21"/>
  <c r="AP139" i="21"/>
  <c r="AP132" i="21"/>
  <c r="AI130" i="21"/>
  <c r="Z116" i="21"/>
  <c r="AB116" i="21"/>
  <c r="AH116" i="21"/>
  <c r="AC116" i="21"/>
  <c r="AI116" i="21"/>
  <c r="AP116" i="21"/>
  <c r="AA116" i="21"/>
  <c r="AG116" i="21"/>
  <c r="AK116" i="21"/>
  <c r="H116" i="21" s="1"/>
  <c r="AQ244" i="21"/>
  <c r="AR237" i="21"/>
  <c r="AK237" i="21"/>
  <c r="H237" i="21" s="1"/>
  <c r="AG237" i="21"/>
  <c r="AA237" i="21"/>
  <c r="AQ228" i="21"/>
  <c r="AD228" i="21"/>
  <c r="AQ220" i="21"/>
  <c r="AI218" i="21"/>
  <c r="AA218" i="21"/>
  <c r="AJ207" i="21"/>
  <c r="AC207" i="21"/>
  <c r="AS200" i="21"/>
  <c r="AH200" i="21"/>
  <c r="AK199" i="21"/>
  <c r="H199" i="21" s="1"/>
  <c r="AG199" i="21"/>
  <c r="AA199" i="21"/>
  <c r="AP197" i="21"/>
  <c r="AA197" i="21"/>
  <c r="AP192" i="21"/>
  <c r="AK183" i="21"/>
  <c r="H183" i="21" s="1"/>
  <c r="AC183" i="21"/>
  <c r="AP182" i="21"/>
  <c r="AR180" i="21"/>
  <c r="AC180" i="21"/>
  <c r="AO178" i="21"/>
  <c r="AA178" i="21"/>
  <c r="AK178" i="21"/>
  <c r="H178" i="21" s="1"/>
  <c r="AK177" i="21"/>
  <c r="H177" i="21" s="1"/>
  <c r="AH176" i="21"/>
  <c r="AJ175" i="21"/>
  <c r="AP170" i="21"/>
  <c r="Z168" i="21"/>
  <c r="AD168" i="21"/>
  <c r="AJ168" i="21"/>
  <c r="AC168" i="21"/>
  <c r="AI168" i="21"/>
  <c r="AH164" i="21"/>
  <c r="AI159" i="21"/>
  <c r="Z159" i="21"/>
  <c r="AJ159" i="21"/>
  <c r="AD159" i="21"/>
  <c r="AR159" i="21"/>
  <c r="AO150" i="21"/>
  <c r="AP141" i="21"/>
  <c r="AO141" i="21"/>
  <c r="AA139" i="21"/>
  <c r="AD139" i="21"/>
  <c r="AR139" i="21"/>
  <c r="AP135" i="21"/>
  <c r="AR135" i="21"/>
  <c r="AJ116" i="21"/>
  <c r="AP251" i="21"/>
  <c r="AH249" i="21"/>
  <c r="AJ246" i="21"/>
  <c r="AK245" i="21"/>
  <c r="H245" i="21" s="1"/>
  <c r="AA245" i="21"/>
  <c r="AJ239" i="21"/>
  <c r="AQ237" i="21"/>
  <c r="AJ237" i="21"/>
  <c r="AD237" i="21"/>
  <c r="Z237" i="21"/>
  <c r="AP235" i="21"/>
  <c r="AJ228" i="21"/>
  <c r="AC228" i="21"/>
  <c r="AH225" i="21"/>
  <c r="AJ223" i="21"/>
  <c r="AH221" i="21"/>
  <c r="AP220" i="21"/>
  <c r="AJ220" i="21"/>
  <c r="AH219" i="21"/>
  <c r="AH218" i="21"/>
  <c r="AD217" i="21"/>
  <c r="AQ214" i="21"/>
  <c r="AS213" i="21"/>
  <c r="AL213" i="21" s="1"/>
  <c r="AI213" i="21"/>
  <c r="AH211" i="21"/>
  <c r="AI207" i="21"/>
  <c r="AB207" i="21"/>
  <c r="AK203" i="21"/>
  <c r="H203" i="21" s="1"/>
  <c r="AG203" i="21"/>
  <c r="AA203" i="21"/>
  <c r="AO202" i="21"/>
  <c r="AO200" i="21"/>
  <c r="AG200" i="21"/>
  <c r="AJ199" i="21"/>
  <c r="AD199" i="21"/>
  <c r="Z199" i="21"/>
  <c r="AK197" i="21"/>
  <c r="H197" i="21" s="1"/>
  <c r="AS196" i="21"/>
  <c r="AJ194" i="21"/>
  <c r="AI183" i="21"/>
  <c r="AB183" i="21"/>
  <c r="AA182" i="21"/>
  <c r="AB181" i="21"/>
  <c r="AB180" i="21"/>
  <c r="AI180" i="21"/>
  <c r="AQ180" i="21"/>
  <c r="AJ177" i="21"/>
  <c r="AA175" i="21"/>
  <c r="AQ173" i="21"/>
  <c r="AO173" i="21"/>
  <c r="AG169" i="21"/>
  <c r="AB169" i="21"/>
  <c r="AG165" i="21"/>
  <c r="AB164" i="21"/>
  <c r="AA150" i="21"/>
  <c r="AS150" i="21"/>
  <c r="AJ150" i="21"/>
  <c r="AQ133" i="21"/>
  <c r="AP133" i="21"/>
  <c r="AR133" i="21"/>
  <c r="AO133" i="21"/>
  <c r="AI132" i="21"/>
  <c r="AR132" i="21"/>
  <c r="Z132" i="21"/>
  <c r="AJ132" i="21"/>
  <c r="AD132" i="21"/>
  <c r="AD130" i="21"/>
  <c r="AG130" i="21"/>
  <c r="AR130" i="21"/>
  <c r="AA130" i="21"/>
  <c r="AK130" i="21"/>
  <c r="H130" i="21" s="1"/>
  <c r="AD116" i="21"/>
  <c r="AO254" i="21"/>
  <c r="AR253" i="21"/>
  <c r="AK253" i="21"/>
  <c r="H253" i="21" s="1"/>
  <c r="AG253" i="21"/>
  <c r="AA253" i="21"/>
  <c r="AJ250" i="21"/>
  <c r="AG246" i="21"/>
  <c r="AH245" i="21"/>
  <c r="AA242" i="21"/>
  <c r="AS239" i="21"/>
  <c r="AA239" i="21"/>
  <c r="AS238" i="21"/>
  <c r="AJ238" i="21"/>
  <c r="AP237" i="21"/>
  <c r="AI237" i="21"/>
  <c r="AC237" i="21"/>
  <c r="AD236" i="21"/>
  <c r="AJ235" i="21"/>
  <c r="AS234" i="21"/>
  <c r="AL234" i="21" s="1"/>
  <c r="AJ230" i="21"/>
  <c r="AA229" i="21"/>
  <c r="AI228" i="21"/>
  <c r="AA228" i="21"/>
  <c r="AA226" i="21"/>
  <c r="AB225" i="21"/>
  <c r="AS223" i="21"/>
  <c r="AA223" i="21"/>
  <c r="AS222" i="21"/>
  <c r="AG220" i="21"/>
  <c r="AB219" i="21"/>
  <c r="AP218" i="21"/>
  <c r="AD218" i="21"/>
  <c r="Z217" i="21"/>
  <c r="AJ214" i="21"/>
  <c r="AR213" i="21"/>
  <c r="AD213" i="21"/>
  <c r="AB211" i="21"/>
  <c r="AR210" i="21"/>
  <c r="AO208" i="21"/>
  <c r="AH207" i="21"/>
  <c r="Z207" i="21"/>
  <c r="AO205" i="21"/>
  <c r="AQ204" i="21"/>
  <c r="AJ203" i="21"/>
  <c r="AD203" i="21"/>
  <c r="Z203" i="21"/>
  <c r="AJ202" i="21"/>
  <c r="AP200" i="21"/>
  <c r="AB200" i="21"/>
  <c r="AI199" i="21"/>
  <c r="AC199" i="21"/>
  <c r="P199" i="21"/>
  <c r="AG197" i="21"/>
  <c r="AQ196" i="21"/>
  <c r="AJ195" i="21"/>
  <c r="AB195" i="21"/>
  <c r="AQ192" i="21"/>
  <c r="AG192" i="21"/>
  <c r="AJ191" i="21"/>
  <c r="AD191" i="21"/>
  <c r="Z191" i="21"/>
  <c r="AH187" i="21"/>
  <c r="AH183" i="21"/>
  <c r="AA183" i="21"/>
  <c r="AH180" i="21"/>
  <c r="AI178" i="21"/>
  <c r="AB176" i="21"/>
  <c r="AS175" i="21"/>
  <c r="Z175" i="21"/>
  <c r="AP174" i="21"/>
  <c r="AD171" i="21"/>
  <c r="AA171" i="21"/>
  <c r="AH169" i="21"/>
  <c r="AH168" i="21"/>
  <c r="AD163" i="21"/>
  <c r="AA151" i="21"/>
  <c r="AI151" i="21"/>
  <c r="AA145" i="21"/>
  <c r="AC127" i="21"/>
  <c r="AA127" i="21"/>
  <c r="Z126" i="21"/>
  <c r="AG126" i="21"/>
  <c r="AR116" i="21"/>
  <c r="P116" i="21"/>
  <c r="AQ169" i="21"/>
  <c r="AA167" i="21"/>
  <c r="AG161" i="21"/>
  <c r="AA155" i="21"/>
  <c r="AR152" i="21"/>
  <c r="AJ152" i="21"/>
  <c r="AD152" i="21"/>
  <c r="Z152" i="21"/>
  <c r="AQ149" i="21"/>
  <c r="AA149" i="21"/>
  <c r="AJ143" i="21"/>
  <c r="AI133" i="21"/>
  <c r="AB133" i="21"/>
  <c r="AR128" i="21"/>
  <c r="AI128" i="21"/>
  <c r="AB128" i="21"/>
  <c r="AR126" i="21"/>
  <c r="AO118" i="21"/>
  <c r="AD118" i="21"/>
  <c r="AJ115" i="21"/>
  <c r="AO111" i="21"/>
  <c r="AO109" i="21"/>
  <c r="AS109" i="21"/>
  <c r="Z102" i="21"/>
  <c r="AO99" i="21"/>
  <c r="AP99" i="21"/>
  <c r="AP68" i="21"/>
  <c r="AO68" i="21"/>
  <c r="AB66" i="21"/>
  <c r="AK28" i="21"/>
  <c r="H28" i="21" s="1"/>
  <c r="AC28" i="21"/>
  <c r="AQ28" i="21"/>
  <c r="AG28" i="21"/>
  <c r="AS28" i="21"/>
  <c r="AI9" i="21"/>
  <c r="AA9" i="21"/>
  <c r="AR9" i="21"/>
  <c r="AD9" i="21"/>
  <c r="AJ100" i="21"/>
  <c r="AA100" i="21"/>
  <c r="AB95" i="21"/>
  <c r="AH95" i="21"/>
  <c r="AQ90" i="21"/>
  <c r="AO79" i="21"/>
  <c r="AS79" i="21"/>
  <c r="AL79" i="21" s="1"/>
  <c r="AO74" i="21"/>
  <c r="AP74" i="21"/>
  <c r="AC74" i="21"/>
  <c r="AI74" i="21"/>
  <c r="Z74" i="21"/>
  <c r="AD74" i="21"/>
  <c r="AJ74" i="21"/>
  <c r="AR74" i="21"/>
  <c r="AA74" i="21"/>
  <c r="AG74" i="21"/>
  <c r="AK74" i="21"/>
  <c r="H74" i="21" s="1"/>
  <c r="AA68" i="21"/>
  <c r="AS68" i="21"/>
  <c r="AJ68" i="21"/>
  <c r="AO42" i="21"/>
  <c r="AP42" i="21"/>
  <c r="AP127" i="21"/>
  <c r="AJ111" i="21"/>
  <c r="AO66" i="21"/>
  <c r="AP66" i="21"/>
  <c r="AC66" i="21"/>
  <c r="AI66" i="21"/>
  <c r="Z66" i="21"/>
  <c r="AD66" i="21"/>
  <c r="AJ66" i="21"/>
  <c r="AQ66" i="21"/>
  <c r="AA66" i="21"/>
  <c r="AG66" i="21"/>
  <c r="AK66" i="21"/>
  <c r="H66" i="21" s="1"/>
  <c r="AR66" i="21"/>
  <c r="AG51" i="21"/>
  <c r="AC42" i="21"/>
  <c r="AI42" i="21"/>
  <c r="Z42" i="21"/>
  <c r="AD42" i="21"/>
  <c r="AJ42" i="21"/>
  <c r="AQ42" i="21"/>
  <c r="AA42" i="21"/>
  <c r="AG42" i="21"/>
  <c r="AK42" i="21"/>
  <c r="H42" i="21" s="1"/>
  <c r="AR42" i="21"/>
  <c r="AB42" i="21"/>
  <c r="AH42" i="21"/>
  <c r="AA19" i="21"/>
  <c r="AQ19" i="21"/>
  <c r="AC19" i="21"/>
  <c r="AS19" i="21"/>
  <c r="AJ19" i="21"/>
  <c r="AP177" i="21"/>
  <c r="AG173" i="21"/>
  <c r="AK170" i="21"/>
  <c r="H170" i="21" s="1"/>
  <c r="AO169" i="21"/>
  <c r="AJ167" i="21"/>
  <c r="AP161" i="21"/>
  <c r="AJ160" i="21"/>
  <c r="AD160" i="21"/>
  <c r="Z160" i="21"/>
  <c r="AJ155" i="21"/>
  <c r="AO153" i="21"/>
  <c r="AC153" i="21"/>
  <c r="AK152" i="21"/>
  <c r="H152" i="21" s="1"/>
  <c r="AG152" i="21"/>
  <c r="AA152" i="21"/>
  <c r="AP151" i="21"/>
  <c r="AS149" i="21"/>
  <c r="AH149" i="21"/>
  <c r="Z148" i="21"/>
  <c r="AP143" i="21"/>
  <c r="AQ140" i="21"/>
  <c r="AH140" i="21"/>
  <c r="Z140" i="21"/>
  <c r="AS138" i="21"/>
  <c r="AJ133" i="21"/>
  <c r="AC133" i="21"/>
  <c r="AJ128" i="21"/>
  <c r="AC128" i="21"/>
  <c r="AR124" i="21"/>
  <c r="AH124" i="21"/>
  <c r="AA124" i="21"/>
  <c r="AP123" i="21"/>
  <c r="AD122" i="21"/>
  <c r="AK120" i="21"/>
  <c r="H120" i="21" s="1"/>
  <c r="AS119" i="21"/>
  <c r="AH119" i="21"/>
  <c r="AG118" i="21"/>
  <c r="AQ116" i="21"/>
  <c r="AC115" i="21"/>
  <c r="AA113" i="21"/>
  <c r="AS113" i="21"/>
  <c r="AS111" i="21"/>
  <c r="AI105" i="21"/>
  <c r="AA105" i="21"/>
  <c r="AO103" i="21"/>
  <c r="AP103" i="21"/>
  <c r="P103" i="21"/>
  <c r="AC103" i="21"/>
  <c r="AI103" i="21"/>
  <c r="AA103" i="21"/>
  <c r="AG103" i="21"/>
  <c r="AK103" i="21"/>
  <c r="H103" i="21" s="1"/>
  <c r="AR103" i="21"/>
  <c r="AH102" i="21"/>
  <c r="AB100" i="21"/>
  <c r="AQ99" i="21"/>
  <c r="AA92" i="21"/>
  <c r="AO92" i="21"/>
  <c r="AG92" i="21"/>
  <c r="AS92" i="21"/>
  <c r="AL92" i="21" s="1"/>
  <c r="AD90" i="21"/>
  <c r="AH90" i="21"/>
  <c r="Z90" i="21"/>
  <c r="AI90" i="21"/>
  <c r="AB87" i="21"/>
  <c r="AH87" i="21"/>
  <c r="AJ77" i="21"/>
  <c r="Z77" i="21"/>
  <c r="AC77" i="21"/>
  <c r="AR77" i="21"/>
  <c r="AS75" i="21"/>
  <c r="AP75" i="21"/>
  <c r="AB74" i="21"/>
  <c r="AH66" i="21"/>
  <c r="AH112" i="21"/>
  <c r="AA109" i="21"/>
  <c r="AR108" i="21"/>
  <c r="AO100" i="21"/>
  <c r="AI99" i="21"/>
  <c r="AC99" i="21"/>
  <c r="Z98" i="21"/>
  <c r="AP96" i="21"/>
  <c r="AD94" i="21"/>
  <c r="AS83" i="21"/>
  <c r="AP82" i="21"/>
  <c r="AH82" i="21"/>
  <c r="AA82" i="21"/>
  <c r="AR69" i="21"/>
  <c r="AC69" i="21"/>
  <c r="AJ67" i="21"/>
  <c r="AO63" i="21"/>
  <c r="AA63" i="21"/>
  <c r="AO58" i="21"/>
  <c r="AJ50" i="21"/>
  <c r="AB50" i="21"/>
  <c r="AD49" i="21"/>
  <c r="AA49" i="21"/>
  <c r="AI49" i="21"/>
  <c r="AO38" i="21"/>
  <c r="AP38" i="21"/>
  <c r="AO25" i="21"/>
  <c r="AS25" i="21"/>
  <c r="AC15" i="21"/>
  <c r="AI15" i="21"/>
  <c r="Z15" i="21"/>
  <c r="AD15" i="21"/>
  <c r="AJ15" i="21"/>
  <c r="AQ15" i="21"/>
  <c r="AA15" i="21"/>
  <c r="AG15" i="21"/>
  <c r="AK15" i="21"/>
  <c r="H15" i="21" s="1"/>
  <c r="AR15" i="21"/>
  <c r="AR57" i="21"/>
  <c r="AD57" i="21"/>
  <c r="AP44" i="21"/>
  <c r="AO44" i="21"/>
  <c r="AP36" i="21"/>
  <c r="AO36" i="21"/>
  <c r="AB35" i="21"/>
  <c r="AC27" i="21"/>
  <c r="AI27" i="21"/>
  <c r="AR27" i="21"/>
  <c r="Z27" i="21"/>
  <c r="AD27" i="21"/>
  <c r="AJ27" i="21"/>
  <c r="AA27" i="21"/>
  <c r="AG27" i="21"/>
  <c r="AK27" i="21"/>
  <c r="H27" i="21" s="1"/>
  <c r="AR99" i="21"/>
  <c r="AK99" i="21"/>
  <c r="H99" i="21" s="1"/>
  <c r="AG99" i="21"/>
  <c r="AA99" i="21"/>
  <c r="AS96" i="21"/>
  <c r="AG96" i="21"/>
  <c r="AI94" i="21"/>
  <c r="Z94" i="21"/>
  <c r="AP92" i="21"/>
  <c r="AH91" i="21"/>
  <c r="AS88" i="21"/>
  <c r="AL88" i="21" s="1"/>
  <c r="AG88" i="21"/>
  <c r="AJ86" i="21"/>
  <c r="AC86" i="21"/>
  <c r="AR85" i="21"/>
  <c r="AI85" i="21"/>
  <c r="AK83" i="21"/>
  <c r="H83" i="21" s="1"/>
  <c r="AK82" i="21"/>
  <c r="H82" i="21" s="1"/>
  <c r="AC82" i="21"/>
  <c r="AH81" i="21"/>
  <c r="AA79" i="21"/>
  <c r="AS76" i="21"/>
  <c r="AA76" i="21"/>
  <c r="AA67" i="21"/>
  <c r="AK63" i="21"/>
  <c r="H63" i="21" s="1"/>
  <c r="AJ58" i="21"/>
  <c r="AD55" i="21"/>
  <c r="AR55" i="21"/>
  <c r="Z55" i="21"/>
  <c r="AJ55" i="21"/>
  <c r="AH54" i="21"/>
  <c r="AA54" i="21"/>
  <c r="AO51" i="21"/>
  <c r="AA47" i="21"/>
  <c r="AJ47" i="21"/>
  <c r="AA44" i="21"/>
  <c r="AJ44" i="21"/>
  <c r="AA36" i="21"/>
  <c r="AS36" i="21"/>
  <c r="AJ36" i="21"/>
  <c r="AH27" i="21"/>
  <c r="AP20" i="21"/>
  <c r="AR20" i="21"/>
  <c r="AB15" i="21"/>
  <c r="AA8" i="21"/>
  <c r="AO8" i="21"/>
  <c r="AK62" i="21"/>
  <c r="H62" i="21" s="1"/>
  <c r="AA62" i="21"/>
  <c r="AS54" i="21"/>
  <c r="AP47" i="21"/>
  <c r="AJ43" i="21"/>
  <c r="AR37" i="21"/>
  <c r="AD37" i="21"/>
  <c r="AA32" i="21"/>
  <c r="AR30" i="21"/>
  <c r="AD30" i="21"/>
  <c r="AD29" i="21"/>
  <c r="AS26" i="21"/>
  <c r="AK25" i="21"/>
  <c r="AJ23" i="21"/>
  <c r="AH22" i="21"/>
  <c r="AA22" i="21"/>
  <c r="AK20" i="21"/>
  <c r="H20" i="21" s="1"/>
  <c r="AJ18" i="21"/>
  <c r="AD18" i="21"/>
  <c r="Z18" i="21"/>
  <c r="AQ17" i="21"/>
  <c r="AA17" i="21"/>
  <c r="AP16" i="21"/>
  <c r="AG13" i="21"/>
  <c r="AB11" i="21"/>
  <c r="AP10" i="21"/>
  <c r="AC6" i="21"/>
  <c r="AI5" i="21"/>
  <c r="AA5" i="21"/>
  <c r="AL31" i="21"/>
  <c r="AO28" i="21"/>
  <c r="AQ49" i="21"/>
  <c r="AP48" i="21"/>
  <c r="AA43" i="21"/>
  <c r="AH41" i="21"/>
  <c r="AD38" i="21"/>
  <c r="AJ37" i="21"/>
  <c r="Z37" i="21"/>
  <c r="AP32" i="21"/>
  <c r="AP30" i="21"/>
  <c r="AI29" i="21"/>
  <c r="AA29" i="21"/>
  <c r="AA23" i="21"/>
  <c r="AK22" i="21"/>
  <c r="H22" i="21" s="1"/>
  <c r="AD22" i="21"/>
  <c r="AJ17" i="21"/>
  <c r="AJ16" i="21"/>
  <c r="AD10" i="21"/>
  <c r="AH7" i="21"/>
  <c r="G4" i="21"/>
  <c r="AO435" i="21"/>
  <c r="AC417" i="21"/>
  <c r="AS417" i="21"/>
  <c r="AL417" i="21" s="1"/>
  <c r="AH417" i="21"/>
  <c r="P417" i="21"/>
  <c r="AJ417" i="21"/>
  <c r="AO414" i="21"/>
  <c r="AP414" i="21"/>
  <c r="AH408" i="21"/>
  <c r="AA401" i="21"/>
  <c r="AH401" i="21"/>
  <c r="AS401" i="21"/>
  <c r="AB401" i="21"/>
  <c r="AJ401" i="21"/>
  <c r="AC401" i="21"/>
  <c r="AK401" i="21"/>
  <c r="AO397" i="21"/>
  <c r="AP397" i="21"/>
  <c r="AQ397" i="21"/>
  <c r="AP391" i="21"/>
  <c r="AO391" i="21"/>
  <c r="H389" i="21"/>
  <c r="AC388" i="21"/>
  <c r="AI388" i="21"/>
  <c r="Z388" i="21"/>
  <c r="AD388" i="21"/>
  <c r="AJ388" i="21"/>
  <c r="AA388" i="21"/>
  <c r="AG388" i="21"/>
  <c r="AK388" i="21"/>
  <c r="H388" i="21" s="1"/>
  <c r="AJ375" i="21"/>
  <c r="AS375" i="21"/>
  <c r="AA367" i="21"/>
  <c r="AS367" i="21"/>
  <c r="AJ367" i="21"/>
  <c r="AA339" i="21"/>
  <c r="AJ339" i="21"/>
  <c r="AH337" i="21"/>
  <c r="AP332" i="21"/>
  <c r="AO332" i="21"/>
  <c r="AS332" i="21"/>
  <c r="Z324" i="21"/>
  <c r="AG324" i="21"/>
  <c r="AA324" i="21"/>
  <c r="AI324" i="21"/>
  <c r="AB324" i="21"/>
  <c r="AJ324" i="21"/>
  <c r="AR324" i="21"/>
  <c r="AA315" i="21"/>
  <c r="AS315" i="21"/>
  <c r="AJ315" i="21"/>
  <c r="AC302" i="21"/>
  <c r="AI302" i="21"/>
  <c r="AA302" i="21"/>
  <c r="AG302" i="21"/>
  <c r="AK302" i="21"/>
  <c r="H302" i="21" s="1"/>
  <c r="AD302" i="21"/>
  <c r="AR302" i="21"/>
  <c r="AH302" i="21"/>
  <c r="Z302" i="21"/>
  <c r="AJ302" i="21"/>
  <c r="AQ439" i="21"/>
  <c r="AC439" i="21"/>
  <c r="AS439" i="21"/>
  <c r="AH439" i="21"/>
  <c r="Z434" i="21"/>
  <c r="AG434" i="21"/>
  <c r="AA434" i="21"/>
  <c r="AI434" i="21"/>
  <c r="AB434" i="21"/>
  <c r="AJ434" i="21"/>
  <c r="AR434" i="21"/>
  <c r="AO430" i="21"/>
  <c r="AP430" i="21"/>
  <c r="AO417" i="21"/>
  <c r="AA409" i="21"/>
  <c r="AQ409" i="21"/>
  <c r="AC409" i="21"/>
  <c r="AS409" i="21"/>
  <c r="AB402" i="21"/>
  <c r="AG402" i="21"/>
  <c r="AJ402" i="21"/>
  <c r="AO394" i="21"/>
  <c r="AP394" i="21"/>
  <c r="AS394" i="21"/>
  <c r="AA391" i="21"/>
  <c r="AS391" i="21"/>
  <c r="AJ391" i="21"/>
  <c r="AH388" i="21"/>
  <c r="AO382" i="21"/>
  <c r="AP382" i="21"/>
  <c r="AS382" i="21"/>
  <c r="AA376" i="21"/>
  <c r="AI376" i="21"/>
  <c r="AC376" i="21"/>
  <c r="AJ376" i="21"/>
  <c r="AD376" i="21"/>
  <c r="AA356" i="21"/>
  <c r="AI356" i="21"/>
  <c r="AC356" i="21"/>
  <c r="AJ356" i="21"/>
  <c r="AD356" i="21"/>
  <c r="AB337" i="21"/>
  <c r="AH327" i="21"/>
  <c r="AQ327" i="21"/>
  <c r="AJ327" i="21"/>
  <c r="AS327" i="21"/>
  <c r="AA327" i="21"/>
  <c r="AK324" i="21"/>
  <c r="H324" i="21" s="1"/>
  <c r="AJ323" i="21"/>
  <c r="AA323" i="21"/>
  <c r="AQ323" i="21"/>
  <c r="AH305" i="21"/>
  <c r="AQ305" i="21"/>
  <c r="AA305" i="21"/>
  <c r="AO305" i="21"/>
  <c r="AC305" i="21"/>
  <c r="AS305" i="21"/>
  <c r="AJ305" i="21"/>
  <c r="AD435" i="21"/>
  <c r="AI435" i="21"/>
  <c r="AQ435" i="21"/>
  <c r="Z435" i="21"/>
  <c r="AJ435" i="21"/>
  <c r="AR435" i="21"/>
  <c r="AD430" i="21"/>
  <c r="AJ430" i="21"/>
  <c r="AO422" i="21"/>
  <c r="AS422" i="21"/>
  <c r="AO398" i="21"/>
  <c r="AP398" i="21"/>
  <c r="AS398" i="21"/>
  <c r="AO386" i="21"/>
  <c r="AP386" i="21"/>
  <c r="AS386" i="21"/>
  <c r="AO381" i="21"/>
  <c r="AP381" i="21"/>
  <c r="AQ381" i="21"/>
  <c r="AO378" i="21"/>
  <c r="AP378" i="21"/>
  <c r="AS378" i="21"/>
  <c r="AL378" i="21" s="1"/>
  <c r="AO358" i="21"/>
  <c r="AP358" i="21"/>
  <c r="AS358" i="21"/>
  <c r="AB342" i="21"/>
  <c r="AG342" i="21"/>
  <c r="AJ342" i="21"/>
  <c r="AO339" i="21"/>
  <c r="AH325" i="21"/>
  <c r="AQ325" i="21"/>
  <c r="AJ325" i="21"/>
  <c r="AS325" i="21"/>
  <c r="AA325" i="21"/>
  <c r="AQ302" i="21"/>
  <c r="AP302" i="21"/>
  <c r="AB292" i="21"/>
  <c r="AJ292" i="21"/>
  <c r="Z292" i="21"/>
  <c r="AG292" i="21"/>
  <c r="AA292" i="21"/>
  <c r="AI292" i="21"/>
  <c r="AR292" i="21"/>
  <c r="AD292" i="21"/>
  <c r="AK292" i="21"/>
  <c r="H292" i="21" s="1"/>
  <c r="AC438" i="21"/>
  <c r="AI438" i="21"/>
  <c r="Z438" i="21"/>
  <c r="AD438" i="21"/>
  <c r="AJ438" i="21"/>
  <c r="AA438" i="21"/>
  <c r="AG438" i="21"/>
  <c r="AK438" i="21"/>
  <c r="H438" i="21" s="1"/>
  <c r="AC433" i="21"/>
  <c r="AH433" i="21"/>
  <c r="AJ433" i="21"/>
  <c r="AJ431" i="21"/>
  <c r="AA431" i="21"/>
  <c r="AD431" i="21"/>
  <c r="AS431" i="21"/>
  <c r="AB426" i="21"/>
  <c r="AK426" i="21"/>
  <c r="H426" i="21" s="1"/>
  <c r="AR426" i="21"/>
  <c r="AD426" i="21"/>
  <c r="AI426" i="21"/>
  <c r="AB417" i="21"/>
  <c r="AR408" i="21"/>
  <c r="AP408" i="21"/>
  <c r="AC408" i="21"/>
  <c r="AI408" i="21"/>
  <c r="Z408" i="21"/>
  <c r="AD408" i="21"/>
  <c r="AJ408" i="21"/>
  <c r="AA408" i="21"/>
  <c r="AG408" i="21"/>
  <c r="AK408" i="21"/>
  <c r="H408" i="21" s="1"/>
  <c r="AK402" i="21"/>
  <c r="H402" i="21" s="1"/>
  <c r="AQ401" i="21"/>
  <c r="AO393" i="21"/>
  <c r="AP393" i="21"/>
  <c r="AQ393" i="21"/>
  <c r="AO385" i="21"/>
  <c r="AP385" i="21"/>
  <c r="AQ385" i="21"/>
  <c r="AO370" i="21"/>
  <c r="AP370" i="21"/>
  <c r="AS370" i="21"/>
  <c r="AP367" i="21"/>
  <c r="AO367" i="21"/>
  <c r="AO337" i="21"/>
  <c r="AP337" i="21"/>
  <c r="AC337" i="21"/>
  <c r="AI337" i="21"/>
  <c r="Z337" i="21"/>
  <c r="AD337" i="21"/>
  <c r="AJ337" i="21"/>
  <c r="AQ337" i="21"/>
  <c r="AA337" i="21"/>
  <c r="AG337" i="21"/>
  <c r="AK337" i="21"/>
  <c r="H337" i="21" s="1"/>
  <c r="AR337" i="21"/>
  <c r="AO325" i="21"/>
  <c r="AH297" i="21"/>
  <c r="AQ297" i="21"/>
  <c r="AA297" i="21"/>
  <c r="AO297" i="21"/>
  <c r="AC297" i="21"/>
  <c r="AS297" i="21"/>
  <c r="AJ297" i="21"/>
  <c r="AB284" i="21"/>
  <c r="AJ284" i="21"/>
  <c r="Z284" i="21"/>
  <c r="AG284" i="21"/>
  <c r="AA284" i="21"/>
  <c r="AI284" i="21"/>
  <c r="AR284" i="21"/>
  <c r="AO440" i="21"/>
  <c r="AG440" i="21"/>
  <c r="Z440" i="21"/>
  <c r="AJ436" i="21"/>
  <c r="AD436" i="21"/>
  <c r="Z436" i="21"/>
  <c r="AP433" i="21"/>
  <c r="AQ432" i="21"/>
  <c r="AJ432" i="21"/>
  <c r="AD432" i="21"/>
  <c r="Z432" i="21"/>
  <c r="AJ429" i="21"/>
  <c r="AI428" i="21"/>
  <c r="AC428" i="21"/>
  <c r="AR427" i="21"/>
  <c r="AI427" i="21"/>
  <c r="AA427" i="21"/>
  <c r="AP425" i="21"/>
  <c r="AJ425" i="21"/>
  <c r="AB425" i="21"/>
  <c r="AP424" i="21"/>
  <c r="AI424" i="21"/>
  <c r="AC424" i="21"/>
  <c r="AJ422" i="21"/>
  <c r="AC421" i="21"/>
  <c r="AQ420" i="21"/>
  <c r="AI420" i="21"/>
  <c r="AC420" i="21"/>
  <c r="AQ419" i="21"/>
  <c r="AI419" i="21"/>
  <c r="AO418" i="21"/>
  <c r="AI418" i="21"/>
  <c r="AA418" i="21"/>
  <c r="AP417" i="21"/>
  <c r="AP415" i="21"/>
  <c r="AA415" i="21"/>
  <c r="AQ411" i="21"/>
  <c r="AA411" i="21"/>
  <c r="AA407" i="21"/>
  <c r="AJ404" i="21"/>
  <c r="AD404" i="21"/>
  <c r="Z404" i="21"/>
  <c r="AP402" i="21"/>
  <c r="AP401" i="21"/>
  <c r="AS399" i="21"/>
  <c r="AJ392" i="21"/>
  <c r="AD392" i="21"/>
  <c r="Z392" i="21"/>
  <c r="AG390" i="21"/>
  <c r="AJ389" i="21"/>
  <c r="AB389" i="21"/>
  <c r="AJ387" i="21"/>
  <c r="AJ384" i="21"/>
  <c r="AD384" i="21"/>
  <c r="Z384" i="21"/>
  <c r="AL381" i="21"/>
  <c r="AI380" i="21"/>
  <c r="AC380" i="21"/>
  <c r="AQ377" i="21"/>
  <c r="AJ377" i="21"/>
  <c r="AD377" i="21"/>
  <c r="Z377" i="21"/>
  <c r="AR376" i="21"/>
  <c r="AG374" i="21"/>
  <c r="AI372" i="21"/>
  <c r="AA372" i="21"/>
  <c r="AJ371" i="21"/>
  <c r="AQ369" i="21"/>
  <c r="AJ369" i="21"/>
  <c r="AD369" i="21"/>
  <c r="Z369" i="21"/>
  <c r="AG366" i="21"/>
  <c r="AI364" i="21"/>
  <c r="AA364" i="21"/>
  <c r="AG362" i="21"/>
  <c r="AI360" i="21"/>
  <c r="AA360" i="21"/>
  <c r="AJ359" i="21"/>
  <c r="AQ357" i="21"/>
  <c r="AJ357" i="21"/>
  <c r="AD357" i="21"/>
  <c r="Z357" i="21"/>
  <c r="AG354" i="21"/>
  <c r="AJ352" i="21"/>
  <c r="AC352" i="21"/>
  <c r="AG350" i="21"/>
  <c r="AI348" i="21"/>
  <c r="AA348" i="21"/>
  <c r="AG346" i="21"/>
  <c r="AI344" i="21"/>
  <c r="AA344" i="21"/>
  <c r="AP342" i="21"/>
  <c r="AP341" i="21"/>
  <c r="AI341" i="21"/>
  <c r="AC341" i="21"/>
  <c r="AJ340" i="21"/>
  <c r="AC340" i="21"/>
  <c r="AB338" i="21"/>
  <c r="AI336" i="21"/>
  <c r="AA336" i="21"/>
  <c r="AQ333" i="21"/>
  <c r="Z333" i="21"/>
  <c r="AJ332" i="21"/>
  <c r="AB332" i="21"/>
  <c r="AQ329" i="21"/>
  <c r="AR326" i="21"/>
  <c r="AJ326" i="21"/>
  <c r="AD326" i="21"/>
  <c r="Z326" i="21"/>
  <c r="AP325" i="21"/>
  <c r="AQ321" i="21"/>
  <c r="AO317" i="21"/>
  <c r="AA317" i="21"/>
  <c r="AA314" i="21"/>
  <c r="AG314" i="21"/>
  <c r="AK314" i="21"/>
  <c r="H314" i="21" s="1"/>
  <c r="AJ310" i="21"/>
  <c r="AB310" i="21"/>
  <c r="AO309" i="21"/>
  <c r="AB308" i="21"/>
  <c r="AJ308" i="21"/>
  <c r="Z308" i="21"/>
  <c r="AG308" i="21"/>
  <c r="AO307" i="21"/>
  <c r="AR306" i="21"/>
  <c r="AD306" i="21"/>
  <c r="AK304" i="21"/>
  <c r="H304" i="21" s="1"/>
  <c r="AJ303" i="21"/>
  <c r="AO301" i="21"/>
  <c r="AB300" i="21"/>
  <c r="AJ300" i="21"/>
  <c r="Z300" i="21"/>
  <c r="AG300" i="21"/>
  <c r="AO299" i="21"/>
  <c r="AR298" i="21"/>
  <c r="AD298" i="21"/>
  <c r="AK296" i="21"/>
  <c r="H296" i="21" s="1"/>
  <c r="P296" i="21"/>
  <c r="AJ295" i="21"/>
  <c r="AK284" i="21"/>
  <c r="H284" i="21" s="1"/>
  <c r="AJ270" i="21"/>
  <c r="AA270" i="21"/>
  <c r="AP259" i="21"/>
  <c r="AR259" i="21"/>
  <c r="AB288" i="21"/>
  <c r="AJ288" i="21"/>
  <c r="Z288" i="21"/>
  <c r="AG288" i="21"/>
  <c r="AA288" i="21"/>
  <c r="AI288" i="21"/>
  <c r="AR288" i="21"/>
  <c r="AQ436" i="21"/>
  <c r="AI436" i="21"/>
  <c r="AC436" i="21"/>
  <c r="AI432" i="21"/>
  <c r="AC432" i="21"/>
  <c r="AP431" i="21"/>
  <c r="AQ429" i="21"/>
  <c r="AG429" i="21"/>
  <c r="AO427" i="21"/>
  <c r="AH425" i="21"/>
  <c r="AA425" i="21"/>
  <c r="AG422" i="21"/>
  <c r="AD419" i="21"/>
  <c r="AP418" i="21"/>
  <c r="AG418" i="21"/>
  <c r="Z418" i="21"/>
  <c r="AJ415" i="21"/>
  <c r="AS414" i="21"/>
  <c r="AL414" i="21" s="1"/>
  <c r="AJ414" i="21"/>
  <c r="AB414" i="21"/>
  <c r="AP411" i="21"/>
  <c r="AR410" i="21"/>
  <c r="AJ410" i="21"/>
  <c r="AB410" i="21"/>
  <c r="AS407" i="21"/>
  <c r="AJ407" i="21"/>
  <c r="AL405" i="21"/>
  <c r="AI404" i="21"/>
  <c r="AC404" i="21"/>
  <c r="AO399" i="21"/>
  <c r="AJ398" i="21"/>
  <c r="AK397" i="21"/>
  <c r="AC397" i="21"/>
  <c r="AJ395" i="21"/>
  <c r="AJ394" i="21"/>
  <c r="AK393" i="21"/>
  <c r="AC393" i="21"/>
  <c r="AR392" i="21"/>
  <c r="AI392" i="21"/>
  <c r="AC392" i="21"/>
  <c r="AB390" i="21"/>
  <c r="AS389" i="21"/>
  <c r="AL389" i="21" s="1"/>
  <c r="AH389" i="21"/>
  <c r="AA389" i="21"/>
  <c r="AR384" i="21"/>
  <c r="AI384" i="21"/>
  <c r="AC384" i="21"/>
  <c r="AS383" i="21"/>
  <c r="AJ379" i="21"/>
  <c r="AP377" i="21"/>
  <c r="AI377" i="21"/>
  <c r="AC377" i="21"/>
  <c r="AP375" i="21"/>
  <c r="AB374" i="21"/>
  <c r="AP369" i="21"/>
  <c r="AI369" i="21"/>
  <c r="AC369" i="21"/>
  <c r="P369" i="21"/>
  <c r="AB366" i="21"/>
  <c r="AB362" i="21"/>
  <c r="AP357" i="21"/>
  <c r="AI357" i="21"/>
  <c r="AC357" i="21"/>
  <c r="AB354" i="21"/>
  <c r="AI352" i="21"/>
  <c r="AA352" i="21"/>
  <c r="AB350" i="21"/>
  <c r="AB346" i="21"/>
  <c r="AI340" i="21"/>
  <c r="AA340" i="21"/>
  <c r="AO333" i="21"/>
  <c r="AI326" i="21"/>
  <c r="AC326" i="21"/>
  <c r="AO321" i="21"/>
  <c r="AS319" i="21"/>
  <c r="AC319" i="21"/>
  <c r="AK318" i="21"/>
  <c r="H318" i="21" s="1"/>
  <c r="AG318" i="21"/>
  <c r="AA318" i="21"/>
  <c r="AP317" i="21"/>
  <c r="AS313" i="21"/>
  <c r="AJ313" i="21"/>
  <c r="AR310" i="21"/>
  <c r="AH310" i="21"/>
  <c r="AA310" i="21"/>
  <c r="AH309" i="21"/>
  <c r="AQ309" i="21"/>
  <c r="AA309" i="21"/>
  <c r="AA308" i="21"/>
  <c r="AQ306" i="21"/>
  <c r="AP306" i="21"/>
  <c r="P306" i="21"/>
  <c r="AC306" i="21"/>
  <c r="AI306" i="21"/>
  <c r="AA306" i="21"/>
  <c r="AG306" i="21"/>
  <c r="AK306" i="21"/>
  <c r="H306" i="21" s="1"/>
  <c r="AI304" i="21"/>
  <c r="AS303" i="21"/>
  <c r="AH301" i="21"/>
  <c r="AQ301" i="21"/>
  <c r="AA301" i="21"/>
  <c r="AQ298" i="21"/>
  <c r="AP298" i="21"/>
  <c r="AC298" i="21"/>
  <c r="AI298" i="21"/>
  <c r="AA298" i="21"/>
  <c r="AG298" i="21"/>
  <c r="AK298" i="21"/>
  <c r="H298" i="21" s="1"/>
  <c r="AI296" i="21"/>
  <c r="AS295" i="21"/>
  <c r="AD288" i="21"/>
  <c r="AD284" i="21"/>
  <c r="AD272" i="21"/>
  <c r="AA272" i="21"/>
  <c r="AI272" i="21"/>
  <c r="AC272" i="21"/>
  <c r="AJ272" i="21"/>
  <c r="AA271" i="21"/>
  <c r="AI271" i="21"/>
  <c r="Z271" i="21"/>
  <c r="AJ271" i="21"/>
  <c r="AP263" i="21"/>
  <c r="AR263" i="21"/>
  <c r="AP437" i="21"/>
  <c r="AP434" i="21"/>
  <c r="AJ317" i="21"/>
  <c r="AA313" i="21"/>
  <c r="AQ310" i="21"/>
  <c r="AP310" i="21"/>
  <c r="AC310" i="21"/>
  <c r="AI310" i="21"/>
  <c r="AJ307" i="21"/>
  <c r="AB304" i="21"/>
  <c r="AJ304" i="21"/>
  <c r="Z304" i="21"/>
  <c r="AG304" i="21"/>
  <c r="AJ299" i="21"/>
  <c r="AB296" i="21"/>
  <c r="AJ296" i="21"/>
  <c r="Z296" i="21"/>
  <c r="AG296" i="21"/>
  <c r="P288" i="21"/>
  <c r="AA252" i="21"/>
  <c r="AI252" i="21"/>
  <c r="AC252" i="21"/>
  <c r="AJ252" i="21"/>
  <c r="AO249" i="21"/>
  <c r="AP249" i="21"/>
  <c r="AC249" i="21"/>
  <c r="AI249" i="21"/>
  <c r="Z249" i="21"/>
  <c r="AD249" i="21"/>
  <c r="AJ249" i="21"/>
  <c r="AQ249" i="21"/>
  <c r="Z248" i="21"/>
  <c r="AP243" i="21"/>
  <c r="AP305" i="21"/>
  <c r="AO304" i="21"/>
  <c r="AP301" i="21"/>
  <c r="AO300" i="21"/>
  <c r="AP297" i="21"/>
  <c r="AO296" i="21"/>
  <c r="AK294" i="21"/>
  <c r="H294" i="21" s="1"/>
  <c r="AG294" i="21"/>
  <c r="AA294" i="21"/>
  <c r="AP293" i="21"/>
  <c r="AA293" i="21"/>
  <c r="AO292" i="21"/>
  <c r="AJ291" i="21"/>
  <c r="AK290" i="21"/>
  <c r="H290" i="21" s="1"/>
  <c r="AG290" i="21"/>
  <c r="AA290" i="21"/>
  <c r="AP289" i="21"/>
  <c r="AA289" i="21"/>
  <c r="AO288" i="21"/>
  <c r="AJ287" i="21"/>
  <c r="AK286" i="21"/>
  <c r="H286" i="21" s="1"/>
  <c r="AG286" i="21"/>
  <c r="AA286" i="21"/>
  <c r="AP285" i="21"/>
  <c r="AA285" i="21"/>
  <c r="AO284" i="21"/>
  <c r="AJ283" i="21"/>
  <c r="AG282" i="21"/>
  <c r="AJ281" i="21"/>
  <c r="AD281" i="21"/>
  <c r="Z281" i="21"/>
  <c r="AS280" i="21"/>
  <c r="AJ280" i="21"/>
  <c r="AC280" i="21"/>
  <c r="AQ278" i="21"/>
  <c r="AK278" i="21"/>
  <c r="H278" i="21" s="1"/>
  <c r="AC278" i="21"/>
  <c r="AR277" i="21"/>
  <c r="AD277" i="21"/>
  <c r="Z277" i="21"/>
  <c r="AS276" i="21"/>
  <c r="AD276" i="21"/>
  <c r="AJ275" i="21"/>
  <c r="AR269" i="21"/>
  <c r="AK269" i="21"/>
  <c r="H269" i="21" s="1"/>
  <c r="AG269" i="21"/>
  <c r="AA269" i="21"/>
  <c r="AQ265" i="21"/>
  <c r="AJ265" i="21"/>
  <c r="AD265" i="21"/>
  <c r="Z265" i="21"/>
  <c r="AQ264" i="21"/>
  <c r="AD264" i="21"/>
  <c r="AQ261" i="21"/>
  <c r="AJ261" i="21"/>
  <c r="AD261" i="21"/>
  <c r="Z261" i="21"/>
  <c r="AQ260" i="21"/>
  <c r="AD260" i="21"/>
  <c r="AQ257" i="21"/>
  <c r="AJ257" i="21"/>
  <c r="AD257" i="21"/>
  <c r="Z257" i="21"/>
  <c r="AD256" i="21"/>
  <c r="AK254" i="21"/>
  <c r="H254" i="21" s="1"/>
  <c r="AD252" i="21"/>
  <c r="AK249" i="21"/>
  <c r="H249" i="21" s="1"/>
  <c r="AA249" i="21"/>
  <c r="AI248" i="21"/>
  <c r="AP247" i="21"/>
  <c r="AO247" i="21"/>
  <c r="AO241" i="21"/>
  <c r="AP241" i="21"/>
  <c r="AC241" i="21"/>
  <c r="AI241" i="21"/>
  <c r="Z241" i="21"/>
  <c r="AD241" i="21"/>
  <c r="AJ241" i="21"/>
  <c r="AQ241" i="21"/>
  <c r="AA241" i="21"/>
  <c r="AG241" i="21"/>
  <c r="AK241" i="21"/>
  <c r="H241" i="21" s="1"/>
  <c r="AR241" i="21"/>
  <c r="AC248" i="21"/>
  <c r="AJ248" i="21"/>
  <c r="AD248" i="21"/>
  <c r="AP246" i="21"/>
  <c r="AS246" i="21"/>
  <c r="AA243" i="21"/>
  <c r="AS243" i="21"/>
  <c r="AJ243" i="21"/>
  <c r="AQ236" i="21"/>
  <c r="AR236" i="21"/>
  <c r="AP313" i="21"/>
  <c r="AP294" i="21"/>
  <c r="AI294" i="21"/>
  <c r="AC294" i="21"/>
  <c r="AQ293" i="21"/>
  <c r="AH293" i="21"/>
  <c r="AP290" i="21"/>
  <c r="AI290" i="21"/>
  <c r="AC290" i="21"/>
  <c r="AQ289" i="21"/>
  <c r="AH289" i="21"/>
  <c r="AP286" i="21"/>
  <c r="AI286" i="21"/>
  <c r="AC286" i="21"/>
  <c r="AQ285" i="21"/>
  <c r="AH285" i="21"/>
  <c r="AO282" i="21"/>
  <c r="AO280" i="21"/>
  <c r="AH278" i="21"/>
  <c r="AA278" i="21"/>
  <c r="AJ276" i="21"/>
  <c r="AP275" i="21"/>
  <c r="AQ272" i="21"/>
  <c r="AP271" i="21"/>
  <c r="AP269" i="21"/>
  <c r="AI269" i="21"/>
  <c r="AC269" i="21"/>
  <c r="AI264" i="21"/>
  <c r="AA264" i="21"/>
  <c r="AI260" i="21"/>
  <c r="AA260" i="21"/>
  <c r="AP254" i="21"/>
  <c r="AG254" i="21"/>
  <c r="AP250" i="21"/>
  <c r="AS250" i="21"/>
  <c r="AR249" i="21"/>
  <c r="AG249" i="21"/>
  <c r="AA248" i="21"/>
  <c r="AA247" i="21"/>
  <c r="AS247" i="21"/>
  <c r="AO245" i="21"/>
  <c r="AP245" i="21"/>
  <c r="AC245" i="21"/>
  <c r="AI245" i="21"/>
  <c r="Z245" i="21"/>
  <c r="AD245" i="21"/>
  <c r="AJ245" i="21"/>
  <c r="AQ245" i="21"/>
  <c r="AO243" i="21"/>
  <c r="AB241" i="21"/>
  <c r="AA201" i="21"/>
  <c r="AO197" i="21"/>
  <c r="AJ197" i="21"/>
  <c r="AH196" i="21"/>
  <c r="AO193" i="21"/>
  <c r="AA193" i="21"/>
  <c r="AG189" i="21"/>
  <c r="AJ189" i="21"/>
  <c r="AP189" i="21"/>
  <c r="AB189" i="21"/>
  <c r="AG185" i="21"/>
  <c r="AO185" i="21"/>
  <c r="AJ185" i="21"/>
  <c r="AP185" i="21"/>
  <c r="AB185" i="21"/>
  <c r="AQ256" i="21"/>
  <c r="AO251" i="21"/>
  <c r="AR248" i="21"/>
  <c r="AR244" i="21"/>
  <c r="AB242" i="21"/>
  <c r="AI240" i="21"/>
  <c r="AA240" i="21"/>
  <c r="AG238" i="21"/>
  <c r="AJ236" i="21"/>
  <c r="AC236" i="21"/>
  <c r="AO235" i="21"/>
  <c r="AP234" i="21"/>
  <c r="AJ234" i="21"/>
  <c r="AP233" i="21"/>
  <c r="AI233" i="21"/>
  <c r="AC233" i="21"/>
  <c r="AQ232" i="21"/>
  <c r="AD232" i="21"/>
  <c r="AS231" i="21"/>
  <c r="AA231" i="21"/>
  <c r="AS230" i="21"/>
  <c r="AQ229" i="21"/>
  <c r="AJ229" i="21"/>
  <c r="AD229" i="21"/>
  <c r="Z229" i="21"/>
  <c r="AR228" i="21"/>
  <c r="AJ227" i="21"/>
  <c r="AB226" i="21"/>
  <c r="AR225" i="21"/>
  <c r="AK225" i="21"/>
  <c r="H225" i="21" s="1"/>
  <c r="AG225" i="21"/>
  <c r="AA225" i="21"/>
  <c r="AI224" i="21"/>
  <c r="AA224" i="21"/>
  <c r="AG222" i="21"/>
  <c r="AC221" i="21"/>
  <c r="AS220" i="21"/>
  <c r="AL220" i="21" s="1"/>
  <c r="AH220" i="21"/>
  <c r="AA220" i="21"/>
  <c r="AK219" i="21"/>
  <c r="H219" i="21" s="1"/>
  <c r="AG219" i="21"/>
  <c r="AA219" i="21"/>
  <c r="AR217" i="21"/>
  <c r="AJ217" i="21"/>
  <c r="AS216" i="21"/>
  <c r="AJ216" i="21"/>
  <c r="AB216" i="21"/>
  <c r="AJ215" i="21"/>
  <c r="AD215" i="21"/>
  <c r="Z215" i="21"/>
  <c r="AD214" i="21"/>
  <c r="AG213" i="21"/>
  <c r="Z213" i="21"/>
  <c r="AC212" i="21"/>
  <c r="AR211" i="21"/>
  <c r="AK211" i="21"/>
  <c r="H211" i="21" s="1"/>
  <c r="AG211" i="21"/>
  <c r="AA211" i="21"/>
  <c r="AA210" i="21"/>
  <c r="AO209" i="21"/>
  <c r="AG209" i="21"/>
  <c r="AP208" i="21"/>
  <c r="AK208" i="21"/>
  <c r="AC208" i="21"/>
  <c r="AJ206" i="21"/>
  <c r="AP205" i="21"/>
  <c r="AG205" i="21"/>
  <c r="AP204" i="21"/>
  <c r="AK204" i="21"/>
  <c r="AC204" i="21"/>
  <c r="AK201" i="21"/>
  <c r="H201" i="21" s="1"/>
  <c r="AJ198" i="21"/>
  <c r="AP196" i="21"/>
  <c r="AG196" i="21"/>
  <c r="AP194" i="21"/>
  <c r="AS194" i="21"/>
  <c r="AP193" i="21"/>
  <c r="AA192" i="21"/>
  <c r="AH192" i="21"/>
  <c r="AS192" i="21"/>
  <c r="AC192" i="21"/>
  <c r="AK192" i="21"/>
  <c r="AG184" i="21"/>
  <c r="AR240" i="21"/>
  <c r="AB238" i="21"/>
  <c r="AI236" i="21"/>
  <c r="AA236" i="21"/>
  <c r="AG234" i="21"/>
  <c r="AJ232" i="21"/>
  <c r="AC232" i="21"/>
  <c r="AO231" i="21"/>
  <c r="AP230" i="21"/>
  <c r="AP229" i="21"/>
  <c r="AI229" i="21"/>
  <c r="AC229" i="21"/>
  <c r="AS227" i="21"/>
  <c r="AA227" i="21"/>
  <c r="AQ225" i="21"/>
  <c r="AJ225" i="21"/>
  <c r="AD225" i="21"/>
  <c r="Z225" i="21"/>
  <c r="AR224" i="21"/>
  <c r="AB222" i="21"/>
  <c r="AQ221" i="21"/>
  <c r="AJ219" i="21"/>
  <c r="AD219" i="21"/>
  <c r="Z219" i="21"/>
  <c r="AS218" i="21"/>
  <c r="AP217" i="21"/>
  <c r="AQ216" i="21"/>
  <c r="AP215" i="21"/>
  <c r="AI215" i="21"/>
  <c r="AC215" i="21"/>
  <c r="AQ211" i="21"/>
  <c r="AJ211" i="21"/>
  <c r="AD211" i="21"/>
  <c r="Z211" i="21"/>
  <c r="Z210" i="21"/>
  <c r="AB209" i="21"/>
  <c r="AJ208" i="21"/>
  <c r="AB208" i="21"/>
  <c r="AK207" i="21"/>
  <c r="H207" i="21" s="1"/>
  <c r="AG207" i="21"/>
  <c r="AA207" i="21"/>
  <c r="AA206" i="21"/>
  <c r="AA205" i="21"/>
  <c r="AJ204" i="21"/>
  <c r="AB204" i="21"/>
  <c r="AS201" i="21"/>
  <c r="AG201" i="21"/>
  <c r="AQ200" i="21"/>
  <c r="AC200" i="21"/>
  <c r="AK200" i="21"/>
  <c r="AB196" i="21"/>
  <c r="AB193" i="21"/>
  <c r="P193" i="21"/>
  <c r="AJ193" i="21"/>
  <c r="AK185" i="21"/>
  <c r="H185" i="21" s="1"/>
  <c r="AQ184" i="21"/>
  <c r="AB234" i="21"/>
  <c r="AI232" i="21"/>
  <c r="AA232" i="21"/>
  <c r="AO227" i="21"/>
  <c r="AP225" i="21"/>
  <c r="AI225" i="21"/>
  <c r="AC225" i="21"/>
  <c r="AI219" i="21"/>
  <c r="AC219" i="21"/>
  <c r="AO218" i="21"/>
  <c r="AI211" i="21"/>
  <c r="AC211" i="21"/>
  <c r="AS210" i="21"/>
  <c r="AJ210" i="21"/>
  <c r="AS208" i="21"/>
  <c r="AH208" i="21"/>
  <c r="AA208" i="21"/>
  <c r="AS206" i="21"/>
  <c r="AS204" i="21"/>
  <c r="AH204" i="21"/>
  <c r="AA204" i="21"/>
  <c r="AS202" i="21"/>
  <c r="AJ201" i="21"/>
  <c r="AC196" i="21"/>
  <c r="AK196" i="21"/>
  <c r="AC195" i="21"/>
  <c r="AI195" i="21"/>
  <c r="AR195" i="21"/>
  <c r="AS193" i="21"/>
  <c r="AG193" i="21"/>
  <c r="AS189" i="21"/>
  <c r="AL189" i="21" s="1"/>
  <c r="AA189" i="21"/>
  <c r="AB188" i="21"/>
  <c r="AJ188" i="21"/>
  <c r="AO188" i="21"/>
  <c r="AC188" i="21"/>
  <c r="AK188" i="21"/>
  <c r="AP188" i="21"/>
  <c r="AA188" i="21"/>
  <c r="AH188" i="21"/>
  <c r="AS188" i="21"/>
  <c r="AB184" i="21"/>
  <c r="AJ184" i="21"/>
  <c r="AO184" i="21"/>
  <c r="AC184" i="21"/>
  <c r="AK184" i="21"/>
  <c r="AP184" i="21"/>
  <c r="AA184" i="21"/>
  <c r="AH184" i="21"/>
  <c r="AS184" i="21"/>
  <c r="AK187" i="21"/>
  <c r="H187" i="21" s="1"/>
  <c r="AG187" i="21"/>
  <c r="AA187" i="21"/>
  <c r="AJ186" i="21"/>
  <c r="AJ183" i="21"/>
  <c r="AD183" i="21"/>
  <c r="Z183" i="21"/>
  <c r="P183" i="21"/>
  <c r="AJ182" i="21"/>
  <c r="AG181" i="21"/>
  <c r="AK180" i="21"/>
  <c r="H180" i="21" s="1"/>
  <c r="AG180" i="21"/>
  <c r="AA180" i="21"/>
  <c r="AS178" i="21"/>
  <c r="AJ178" i="21"/>
  <c r="AB178" i="21"/>
  <c r="AO177" i="21"/>
  <c r="AC177" i="21"/>
  <c r="AI176" i="21"/>
  <c r="AC176" i="21"/>
  <c r="AP173" i="21"/>
  <c r="AJ173" i="21"/>
  <c r="AQ172" i="21"/>
  <c r="AI172" i="21"/>
  <c r="AC172" i="21"/>
  <c r="AR171" i="21"/>
  <c r="AI171" i="21"/>
  <c r="AA170" i="21"/>
  <c r="AP169" i="21"/>
  <c r="AK169" i="21"/>
  <c r="AC169" i="21"/>
  <c r="AD167" i="21"/>
  <c r="AJ166" i="21"/>
  <c r="AS165" i="21"/>
  <c r="AH165" i="21"/>
  <c r="AA165" i="21"/>
  <c r="AJ163" i="21"/>
  <c r="Z163" i="21"/>
  <c r="AO161" i="21"/>
  <c r="AH161" i="21"/>
  <c r="AA161" i="21"/>
  <c r="AR156" i="21"/>
  <c r="AJ156" i="21"/>
  <c r="AD156" i="21"/>
  <c r="Z156" i="21"/>
  <c r="AR155" i="21"/>
  <c r="AD155" i="21"/>
  <c r="AS154" i="21"/>
  <c r="AA154" i="21"/>
  <c r="AR151" i="21"/>
  <c r="AP149" i="21"/>
  <c r="AC149" i="21"/>
  <c r="AJ148" i="21"/>
  <c r="AB148" i="21"/>
  <c r="Z144" i="21"/>
  <c r="AD144" i="21"/>
  <c r="AJ144" i="21"/>
  <c r="AR144" i="21"/>
  <c r="AA144" i="21"/>
  <c r="AG144" i="21"/>
  <c r="AK144" i="21"/>
  <c r="H144" i="21" s="1"/>
  <c r="AD143" i="21"/>
  <c r="AR143" i="21"/>
  <c r="AI143" i="21"/>
  <c r="AQ156" i="21"/>
  <c r="AI156" i="21"/>
  <c r="AC156" i="21"/>
  <c r="AB149" i="21"/>
  <c r="AJ149" i="21"/>
  <c r="AR148" i="21"/>
  <c r="AH148" i="21"/>
  <c r="AA148" i="21"/>
  <c r="AA146" i="21"/>
  <c r="AS146" i="21"/>
  <c r="AC137" i="21"/>
  <c r="AK137" i="21"/>
  <c r="H137" i="21" s="1"/>
  <c r="AQ137" i="21"/>
  <c r="AA137" i="21"/>
  <c r="AH137" i="21"/>
  <c r="AB137" i="21"/>
  <c r="AJ137" i="21"/>
  <c r="AR187" i="21"/>
  <c r="AI187" i="21"/>
  <c r="AC187" i="21"/>
  <c r="P187" i="21"/>
  <c r="AS186" i="21"/>
  <c r="AO182" i="21"/>
  <c r="AR179" i="21"/>
  <c r="AD179" i="21"/>
  <c r="AR176" i="21"/>
  <c r="AK176" i="21"/>
  <c r="H176" i="21" s="1"/>
  <c r="AG176" i="21"/>
  <c r="AA176" i="21"/>
  <c r="AJ174" i="21"/>
  <c r="AK172" i="21"/>
  <c r="H172" i="21" s="1"/>
  <c r="AG172" i="21"/>
  <c r="AA172" i="21"/>
  <c r="AP165" i="21"/>
  <c r="AK165" i="21"/>
  <c r="AC165" i="21"/>
  <c r="AQ161" i="21"/>
  <c r="AK161" i="21"/>
  <c r="H161" i="21" s="1"/>
  <c r="AC161" i="21"/>
  <c r="AC148" i="21"/>
  <c r="AI148" i="21"/>
  <c r="AQ148" i="21"/>
  <c r="AA142" i="21"/>
  <c r="AS142" i="21"/>
  <c r="AJ142" i="21"/>
  <c r="AO137" i="21"/>
  <c r="AP137" i="21"/>
  <c r="AQ179" i="21"/>
  <c r="Z179" i="21"/>
  <c r="AQ176" i="21"/>
  <c r="AJ176" i="21"/>
  <c r="AD176" i="21"/>
  <c r="Z176" i="21"/>
  <c r="AD174" i="21"/>
  <c r="AR172" i="21"/>
  <c r="AJ172" i="21"/>
  <c r="AD172" i="21"/>
  <c r="Z172" i="21"/>
  <c r="AJ171" i="21"/>
  <c r="Z171" i="21"/>
  <c r="AO165" i="21"/>
  <c r="AJ165" i="21"/>
  <c r="AB165" i="21"/>
  <c r="AJ161" i="21"/>
  <c r="AB161" i="21"/>
  <c r="AQ160" i="21"/>
  <c r="AJ158" i="21"/>
  <c r="AK156" i="21"/>
  <c r="H156" i="21" s="1"/>
  <c r="AG156" i="21"/>
  <c r="AA156" i="21"/>
  <c r="P156" i="21"/>
  <c r="AI155" i="21"/>
  <c r="AJ154" i="21"/>
  <c r="AH153" i="21"/>
  <c r="AA153" i="21"/>
  <c r="Z151" i="21"/>
  <c r="AJ151" i="21"/>
  <c r="AO149" i="21"/>
  <c r="AG149" i="21"/>
  <c r="AK148" i="21"/>
  <c r="H148" i="21" s="1"/>
  <c r="AD148" i="21"/>
  <c r="AO146" i="21"/>
  <c r="AQ144" i="21"/>
  <c r="AC144" i="21"/>
  <c r="Z143" i="21"/>
  <c r="AG137" i="21"/>
  <c r="AH131" i="21"/>
  <c r="AQ131" i="21"/>
  <c r="AA131" i="21"/>
  <c r="AO131" i="21"/>
  <c r="AJ139" i="21"/>
  <c r="Z139" i="21"/>
  <c r="AH132" i="21"/>
  <c r="AB132" i="21"/>
  <c r="AS129" i="21"/>
  <c r="AS127" i="21"/>
  <c r="AJ127" i="21"/>
  <c r="AK126" i="21"/>
  <c r="H126" i="21" s="1"/>
  <c r="AD126" i="21"/>
  <c r="AB122" i="21"/>
  <c r="AJ122" i="21"/>
  <c r="AO121" i="21"/>
  <c r="AJ120" i="21"/>
  <c r="AB120" i="21"/>
  <c r="AP119" i="21"/>
  <c r="AO119" i="21"/>
  <c r="Z114" i="21"/>
  <c r="AG114" i="21"/>
  <c r="AA114" i="21"/>
  <c r="AI114" i="21"/>
  <c r="AR114" i="21"/>
  <c r="AB114" i="21"/>
  <c r="AJ114" i="21"/>
  <c r="Z110" i="21"/>
  <c r="AG110" i="21"/>
  <c r="AA110" i="21"/>
  <c r="AI110" i="21"/>
  <c r="AR110" i="21"/>
  <c r="AB110" i="21"/>
  <c r="AJ110" i="21"/>
  <c r="AQ145" i="21"/>
  <c r="AK145" i="21"/>
  <c r="H145" i="21" s="1"/>
  <c r="AC145" i="21"/>
  <c r="AK140" i="21"/>
  <c r="H140" i="21" s="1"/>
  <c r="AG140" i="21"/>
  <c r="AA140" i="21"/>
  <c r="P140" i="21"/>
  <c r="AI139" i="21"/>
  <c r="AJ138" i="21"/>
  <c r="AJ135" i="21"/>
  <c r="Z135" i="21"/>
  <c r="AK132" i="21"/>
  <c r="H132" i="21" s="1"/>
  <c r="AG132" i="21"/>
  <c r="AA132" i="21"/>
  <c r="AP131" i="21"/>
  <c r="AJ130" i="21"/>
  <c r="AB130" i="21"/>
  <c r="AK128" i="21"/>
  <c r="H128" i="21" s="1"/>
  <c r="AG128" i="21"/>
  <c r="AA128" i="21"/>
  <c r="AQ127" i="21"/>
  <c r="AH127" i="21"/>
  <c r="AJ126" i="21"/>
  <c r="AA126" i="21"/>
  <c r="AQ124" i="21"/>
  <c r="AP124" i="21"/>
  <c r="AC124" i="21"/>
  <c r="AI124" i="21"/>
  <c r="AH123" i="21"/>
  <c r="AQ123" i="21"/>
  <c r="AR122" i="21"/>
  <c r="AG122" i="21"/>
  <c r="AJ121" i="21"/>
  <c r="AR120" i="21"/>
  <c r="AH120" i="21"/>
  <c r="AA120" i="21"/>
  <c r="AK114" i="21"/>
  <c r="H114" i="21" s="1"/>
  <c r="AK110" i="21"/>
  <c r="H110" i="21" s="1"/>
  <c r="AB126" i="21"/>
  <c r="AJ125" i="21"/>
  <c r="AQ120" i="21"/>
  <c r="AP120" i="21"/>
  <c r="AC120" i="21"/>
  <c r="AI120" i="21"/>
  <c r="AD114" i="21"/>
  <c r="AQ115" i="21"/>
  <c r="AH115" i="21"/>
  <c r="AP112" i="21"/>
  <c r="AI112" i="21"/>
  <c r="AC112" i="21"/>
  <c r="AQ111" i="21"/>
  <c r="AH111" i="21"/>
  <c r="AQ102" i="21"/>
  <c r="AD102" i="21"/>
  <c r="AS100" i="21"/>
  <c r="AL100" i="21" s="1"/>
  <c r="AR98" i="21"/>
  <c r="AD98" i="21"/>
  <c r="AP97" i="21"/>
  <c r="AB96" i="21"/>
  <c r="AR95" i="21"/>
  <c r="AK95" i="21"/>
  <c r="H95" i="21" s="1"/>
  <c r="AG95" i="21"/>
  <c r="AA95" i="21"/>
  <c r="AB92" i="21"/>
  <c r="AR91" i="21"/>
  <c r="AK91" i="21"/>
  <c r="H91" i="21" s="1"/>
  <c r="AG91" i="21"/>
  <c r="AA91" i="21"/>
  <c r="AR90" i="21"/>
  <c r="AJ89" i="21"/>
  <c r="AB88" i="21"/>
  <c r="AR87" i="21"/>
  <c r="AK87" i="21"/>
  <c r="H87" i="21" s="1"/>
  <c r="AG87" i="21"/>
  <c r="AA87" i="21"/>
  <c r="AR86" i="21"/>
  <c r="AP85" i="21"/>
  <c r="Z85" i="21"/>
  <c r="AJ84" i="21"/>
  <c r="Z84" i="21"/>
  <c r="AQ82" i="21"/>
  <c r="AJ82" i="21"/>
  <c r="AD82" i="21"/>
  <c r="Z82" i="21"/>
  <c r="AQ81" i="21"/>
  <c r="AD81" i="21"/>
  <c r="AP80" i="21"/>
  <c r="AB79" i="21"/>
  <c r="AR78" i="21"/>
  <c r="AK78" i="21"/>
  <c r="H78" i="21" s="1"/>
  <c r="AG78" i="21"/>
  <c r="AA78" i="21"/>
  <c r="AI77" i="21"/>
  <c r="AA77" i="21"/>
  <c r="AO75" i="21"/>
  <c r="AG75" i="21"/>
  <c r="AP73" i="21"/>
  <c r="AR73" i="21"/>
  <c r="AS72" i="21"/>
  <c r="AJ71" i="21"/>
  <c r="AP71" i="21"/>
  <c r="AB71" i="21"/>
  <c r="AJ70" i="21"/>
  <c r="Z70" i="21"/>
  <c r="AP65" i="21"/>
  <c r="AR65" i="21"/>
  <c r="AS64" i="21"/>
  <c r="AB63" i="21"/>
  <c r="AJ63" i="21"/>
  <c r="AI61" i="21"/>
  <c r="AQ60" i="21"/>
  <c r="AH59" i="21"/>
  <c r="AA58" i="21"/>
  <c r="AH58" i="21"/>
  <c r="AQ58" i="21"/>
  <c r="AA57" i="21"/>
  <c r="AQ55" i="21"/>
  <c r="AP55" i="21"/>
  <c r="AA55" i="21"/>
  <c r="AG55" i="21"/>
  <c r="AK55" i="21"/>
  <c r="H55" i="21" s="1"/>
  <c r="AC55" i="21"/>
  <c r="AI55" i="21"/>
  <c r="AP51" i="21"/>
  <c r="AB51" i="21"/>
  <c r="AH50" i="21"/>
  <c r="AO46" i="21"/>
  <c r="AP46" i="21"/>
  <c r="AC46" i="21"/>
  <c r="AI46" i="21"/>
  <c r="AA46" i="21"/>
  <c r="AG46" i="21"/>
  <c r="AK46" i="21"/>
  <c r="H46" i="21" s="1"/>
  <c r="AR46" i="21"/>
  <c r="AO43" i="21"/>
  <c r="AS43" i="21"/>
  <c r="AL43" i="21" s="1"/>
  <c r="AO39" i="21"/>
  <c r="AK35" i="21"/>
  <c r="H35" i="21" s="1"/>
  <c r="AQ106" i="21"/>
  <c r="AD106" i="21"/>
  <c r="AJ102" i="21"/>
  <c r="AC102" i="21"/>
  <c r="Z101" i="21"/>
  <c r="AP100" i="21"/>
  <c r="AJ98" i="21"/>
  <c r="AC98" i="21"/>
  <c r="AJ97" i="21"/>
  <c r="AQ95" i="21"/>
  <c r="AJ95" i="21"/>
  <c r="AD95" i="21"/>
  <c r="Z95" i="21"/>
  <c r="AQ91" i="21"/>
  <c r="AJ91" i="21"/>
  <c r="AD91" i="21"/>
  <c r="Z91" i="21"/>
  <c r="AS89" i="21"/>
  <c r="AA89" i="21"/>
  <c r="AQ87" i="21"/>
  <c r="AJ87" i="21"/>
  <c r="AD87" i="21"/>
  <c r="Z87" i="21"/>
  <c r="AS84" i="21"/>
  <c r="AI84" i="21"/>
  <c r="AJ81" i="21"/>
  <c r="AC81" i="21"/>
  <c r="AJ80" i="21"/>
  <c r="AQ78" i="21"/>
  <c r="AJ78" i="21"/>
  <c r="AD78" i="21"/>
  <c r="Z78" i="21"/>
  <c r="AP72" i="21"/>
  <c r="AO72" i="21"/>
  <c r="AH70" i="21"/>
  <c r="AP64" i="21"/>
  <c r="AO64" i="21"/>
  <c r="AB61" i="21"/>
  <c r="AJ61" i="21"/>
  <c r="Z61" i="21"/>
  <c r="AG61" i="21"/>
  <c r="AK57" i="21"/>
  <c r="H57" i="21" s="1"/>
  <c r="P57" i="21"/>
  <c r="AJ56" i="21"/>
  <c r="AO53" i="21"/>
  <c r="AR53" i="21"/>
  <c r="AJ40" i="21"/>
  <c r="AB39" i="21"/>
  <c r="AJ39" i="21"/>
  <c r="AA39" i="21"/>
  <c r="AO33" i="21"/>
  <c r="AR33" i="21"/>
  <c r="AP29" i="21"/>
  <c r="AS29" i="21"/>
  <c r="AO29" i="21"/>
  <c r="AR118" i="21"/>
  <c r="AI118" i="21"/>
  <c r="AA118" i="21"/>
  <c r="AP115" i="21"/>
  <c r="AA115" i="21"/>
  <c r="AO114" i="21"/>
  <c r="AJ113" i="21"/>
  <c r="AK112" i="21"/>
  <c r="H112" i="21" s="1"/>
  <c r="AG112" i="21"/>
  <c r="AA112" i="21"/>
  <c r="AP111" i="21"/>
  <c r="AA111" i="21"/>
  <c r="AO110" i="21"/>
  <c r="AJ109" i="21"/>
  <c r="AK108" i="21"/>
  <c r="H108" i="21" s="1"/>
  <c r="AG108" i="21"/>
  <c r="AA108" i="21"/>
  <c r="AJ106" i="21"/>
  <c r="AC106" i="21"/>
  <c r="AJ105" i="21"/>
  <c r="Z105" i="21"/>
  <c r="AI102" i="21"/>
  <c r="AA102" i="21"/>
  <c r="AI101" i="21"/>
  <c r="AG100" i="21"/>
  <c r="AI98" i="21"/>
  <c r="AA98" i="21"/>
  <c r="AJ96" i="21"/>
  <c r="AP95" i="21"/>
  <c r="AI95" i="21"/>
  <c r="AC95" i="21"/>
  <c r="AJ94" i="21"/>
  <c r="AC94" i="21"/>
  <c r="AJ93" i="21"/>
  <c r="AJ92" i="21"/>
  <c r="AP91" i="21"/>
  <c r="AI91" i="21"/>
  <c r="AC91" i="21"/>
  <c r="AJ90" i="21"/>
  <c r="AC90" i="21"/>
  <c r="AO89" i="21"/>
  <c r="AP88" i="21"/>
  <c r="AJ88" i="21"/>
  <c r="AP87" i="21"/>
  <c r="AI87" i="21"/>
  <c r="AC87" i="21"/>
  <c r="AO84" i="21"/>
  <c r="AD84" i="21"/>
  <c r="AI81" i="21"/>
  <c r="AA81" i="21"/>
  <c r="AP79" i="21"/>
  <c r="AJ79" i="21"/>
  <c r="AP78" i="21"/>
  <c r="AI78" i="21"/>
  <c r="AC78" i="21"/>
  <c r="AP77" i="21"/>
  <c r="AD77" i="21"/>
  <c r="AQ70" i="21"/>
  <c r="AD70" i="21"/>
  <c r="AD69" i="21"/>
  <c r="AA69" i="21"/>
  <c r="AI69" i="21"/>
  <c r="AS67" i="21"/>
  <c r="AL67" i="21" s="1"/>
  <c r="AO67" i="21"/>
  <c r="AA61" i="21"/>
  <c r="AQ59" i="21"/>
  <c r="AP59" i="21"/>
  <c r="AA59" i="21"/>
  <c r="AG59" i="21"/>
  <c r="AK59" i="21"/>
  <c r="H59" i="21" s="1"/>
  <c r="AC59" i="21"/>
  <c r="AI59" i="21"/>
  <c r="AI57" i="21"/>
  <c r="AS56" i="21"/>
  <c r="AP54" i="21"/>
  <c r="AO54" i="21"/>
  <c r="AR54" i="21"/>
  <c r="AQ51" i="21"/>
  <c r="AJ51" i="21"/>
  <c r="AC50" i="21"/>
  <c r="AI50" i="21"/>
  <c r="AA50" i="21"/>
  <c r="AG50" i="21"/>
  <c r="AK50" i="21"/>
  <c r="H50" i="21" s="1"/>
  <c r="AR49" i="21"/>
  <c r="AA48" i="21"/>
  <c r="AJ48" i="21"/>
  <c r="AO41" i="21"/>
  <c r="AR41" i="21"/>
  <c r="AS40" i="21"/>
  <c r="AK39" i="21"/>
  <c r="H39" i="21" s="1"/>
  <c r="AP35" i="21"/>
  <c r="AJ72" i="21"/>
  <c r="AO70" i="21"/>
  <c r="AP70" i="21"/>
  <c r="P70" i="21"/>
  <c r="AC70" i="21"/>
  <c r="AI70" i="21"/>
  <c r="AA70" i="21"/>
  <c r="AG70" i="21"/>
  <c r="AK70" i="21"/>
  <c r="H70" i="21" s="1"/>
  <c r="AR70" i="21"/>
  <c r="AJ64" i="21"/>
  <c r="AO62" i="21"/>
  <c r="AR62" i="21"/>
  <c r="AP62" i="21"/>
  <c r="AA60" i="21"/>
  <c r="Z57" i="21"/>
  <c r="AG57" i="21"/>
  <c r="AB57" i="21"/>
  <c r="AJ57" i="21"/>
  <c r="AP56" i="21"/>
  <c r="AO56" i="21"/>
  <c r="AC51" i="21"/>
  <c r="AK51" i="21"/>
  <c r="AA51" i="21"/>
  <c r="AH51" i="21"/>
  <c r="AS51" i="21"/>
  <c r="AP40" i="21"/>
  <c r="AO40" i="21"/>
  <c r="AS39" i="21"/>
  <c r="AG39" i="21"/>
  <c r="AG35" i="21"/>
  <c r="AJ35" i="21"/>
  <c r="AS35" i="21"/>
  <c r="AA35" i="21"/>
  <c r="AG31" i="21"/>
  <c r="AJ31" i="21"/>
  <c r="AB31" i="21"/>
  <c r="AQ74" i="21"/>
  <c r="AG67" i="21"/>
  <c r="AJ65" i="21"/>
  <c r="AC65" i="21"/>
  <c r="AR61" i="21"/>
  <c r="AA38" i="21"/>
  <c r="AG38" i="21"/>
  <c r="AK38" i="21"/>
  <c r="H38" i="21" s="1"/>
  <c r="AR38" i="21"/>
  <c r="AO35" i="21"/>
  <c r="AA33" i="21"/>
  <c r="AI33" i="21"/>
  <c r="AC33" i="21"/>
  <c r="AJ33" i="21"/>
  <c r="AJ73" i="21"/>
  <c r="AC73" i="21"/>
  <c r="AP69" i="21"/>
  <c r="AP58" i="21"/>
  <c r="AO57" i="21"/>
  <c r="AJ45" i="21"/>
  <c r="AC45" i="21"/>
  <c r="AG43" i="21"/>
  <c r="AJ41" i="21"/>
  <c r="AC41" i="21"/>
  <c r="AQ38" i="21"/>
  <c r="AI38" i="21"/>
  <c r="AB38" i="21"/>
  <c r="AA37" i="21"/>
  <c r="AI37" i="21"/>
  <c r="AO31" i="21"/>
  <c r="AP31" i="21"/>
  <c r="AB25" i="21"/>
  <c r="AQ24" i="21"/>
  <c r="AJ21" i="21"/>
  <c r="AD14" i="21"/>
  <c r="AP11" i="21"/>
  <c r="AI11" i="21"/>
  <c r="AC11" i="21"/>
  <c r="P11" i="21"/>
  <c r="AQ10" i="21"/>
  <c r="AP7" i="21"/>
  <c r="AI7" i="21"/>
  <c r="AC7" i="21"/>
  <c r="AQ6" i="21"/>
  <c r="AO32" i="21"/>
  <c r="Z30" i="21"/>
  <c r="AP28" i="21"/>
  <c r="AJ28" i="21"/>
  <c r="AB28" i="21"/>
  <c r="AO26" i="21"/>
  <c r="AP25" i="21"/>
  <c r="AJ25" i="21"/>
  <c r="AH24" i="21"/>
  <c r="AC23" i="21"/>
  <c r="AI22" i="21"/>
  <c r="AC22" i="21"/>
  <c r="P22" i="21"/>
  <c r="AQ21" i="21"/>
  <c r="AA21" i="21"/>
  <c r="AI20" i="21"/>
  <c r="AA20" i="21"/>
  <c r="AH16" i="21"/>
  <c r="AQ14" i="21"/>
  <c r="AD13" i="21"/>
  <c r="AR11" i="21"/>
  <c r="AK11" i="21"/>
  <c r="H11" i="21" s="1"/>
  <c r="AG11" i="21"/>
  <c r="AA11" i="21"/>
  <c r="AJ10" i="21"/>
  <c r="AC10" i="21"/>
  <c r="AR7" i="21"/>
  <c r="AK7" i="21"/>
  <c r="H7" i="21" s="1"/>
  <c r="AG7" i="21"/>
  <c r="AA7" i="21"/>
  <c r="AJ6" i="21"/>
  <c r="AO30" i="21"/>
  <c r="AH28" i="21"/>
  <c r="AA28" i="21"/>
  <c r="AG25" i="21"/>
  <c r="AC24" i="21"/>
  <c r="AP21" i="21"/>
  <c r="AG20" i="21"/>
  <c r="Z20" i="21"/>
  <c r="AC16" i="21"/>
  <c r="AS13" i="21"/>
  <c r="AC12" i="21"/>
  <c r="AQ11" i="21"/>
  <c r="AJ11" i="21"/>
  <c r="AD11" i="21"/>
  <c r="Z11" i="21"/>
  <c r="AR10" i="21"/>
  <c r="AI10" i="21"/>
  <c r="AA10" i="21"/>
  <c r="AJ9" i="21"/>
  <c r="Z9" i="21"/>
  <c r="AJ8" i="21"/>
  <c r="AQ7" i="21"/>
  <c r="AJ7" i="21"/>
  <c r="AD7" i="21"/>
  <c r="Z7" i="21"/>
  <c r="AR6" i="21"/>
  <c r="AH6" i="21"/>
  <c r="AO439" i="21"/>
  <c r="AJ439" i="21"/>
  <c r="AA439" i="21"/>
  <c r="AQ437" i="21"/>
  <c r="AG437" i="21"/>
  <c r="AA437" i="21"/>
  <c r="AO436" i="21"/>
  <c r="AS436" i="21"/>
  <c r="AL436" i="21" s="1"/>
  <c r="AQ431" i="21"/>
  <c r="AB431" i="21"/>
  <c r="AG431" i="21"/>
  <c r="AK431" i="21"/>
  <c r="AS430" i="21"/>
  <c r="AG430" i="21"/>
  <c r="AA430" i="21"/>
  <c r="Z429" i="21"/>
  <c r="AD429" i="21"/>
  <c r="AI429" i="21"/>
  <c r="AR429" i="21"/>
  <c r="AQ428" i="21"/>
  <c r="AS423" i="21"/>
  <c r="AP423" i="21"/>
  <c r="AH423" i="21"/>
  <c r="AA423" i="21"/>
  <c r="AP422" i="21"/>
  <c r="AC422" i="21"/>
  <c r="AH422" i="21"/>
  <c r="AQ422" i="21"/>
  <c r="AQ421" i="21"/>
  <c r="AG421" i="21"/>
  <c r="AA421" i="21"/>
  <c r="AO420" i="21"/>
  <c r="AS420" i="21"/>
  <c r="AQ415" i="21"/>
  <c r="AB415" i="21"/>
  <c r="AG415" i="21"/>
  <c r="AK415" i="21"/>
  <c r="AB413" i="21"/>
  <c r="AG413" i="21"/>
  <c r="AK413" i="21"/>
  <c r="AP413" i="21"/>
  <c r="Z413" i="21"/>
  <c r="AD413" i="21"/>
  <c r="AI413" i="21"/>
  <c r="AR413" i="21"/>
  <c r="AQ412" i="21"/>
  <c r="AO412" i="21"/>
  <c r="AS412" i="21"/>
  <c r="Z411" i="21"/>
  <c r="AD411" i="21"/>
  <c r="AI411" i="21"/>
  <c r="AR411" i="21"/>
  <c r="AB411" i="21"/>
  <c r="AG411" i="21"/>
  <c r="AK411" i="21"/>
  <c r="AO410" i="21"/>
  <c r="AS410" i="21"/>
  <c r="AO409" i="21"/>
  <c r="AH409" i="21"/>
  <c r="Z403" i="21"/>
  <c r="AD403" i="21"/>
  <c r="AI403" i="21"/>
  <c r="AR403" i="21"/>
  <c r="AB403" i="21"/>
  <c r="AG403" i="21"/>
  <c r="AK403" i="21"/>
  <c r="AC403" i="21"/>
  <c r="AH403" i="21"/>
  <c r="AQ403" i="21"/>
  <c r="AQ396" i="21"/>
  <c r="AO396" i="21"/>
  <c r="AS396" i="21"/>
  <c r="AP396" i="21"/>
  <c r="AO395" i="21"/>
  <c r="AA395" i="21"/>
  <c r="Z387" i="21"/>
  <c r="AD387" i="21"/>
  <c r="AI387" i="21"/>
  <c r="AR387" i="21"/>
  <c r="AB387" i="21"/>
  <c r="AG387" i="21"/>
  <c r="AK387" i="21"/>
  <c r="AC387" i="21"/>
  <c r="AH387" i="21"/>
  <c r="AQ387" i="21"/>
  <c r="AQ380" i="21"/>
  <c r="AO380" i="21"/>
  <c r="AS380" i="21"/>
  <c r="AL380" i="21" s="1"/>
  <c r="AE380" i="21" s="1"/>
  <c r="AP380" i="21"/>
  <c r="AO379" i="21"/>
  <c r="AA379" i="21"/>
  <c r="AQ372" i="21"/>
  <c r="AO372" i="21"/>
  <c r="AS372" i="21"/>
  <c r="AP372" i="21"/>
  <c r="Z371" i="21"/>
  <c r="AD371" i="21"/>
  <c r="AI371" i="21"/>
  <c r="AR371" i="21"/>
  <c r="AB371" i="21"/>
  <c r="AG371" i="21"/>
  <c r="AK371" i="21"/>
  <c r="AC371" i="21"/>
  <c r="AH371" i="21"/>
  <c r="AQ371" i="21"/>
  <c r="AO363" i="21"/>
  <c r="AA363" i="21"/>
  <c r="AP359" i="21"/>
  <c r="AQ356" i="21"/>
  <c r="AO356" i="21"/>
  <c r="AS356" i="21"/>
  <c r="AP356" i="21"/>
  <c r="Z355" i="21"/>
  <c r="AD355" i="21"/>
  <c r="AI355" i="21"/>
  <c r="AR355" i="21"/>
  <c r="AB355" i="21"/>
  <c r="AG355" i="21"/>
  <c r="AK355" i="21"/>
  <c r="AC355" i="21"/>
  <c r="AH355" i="21"/>
  <c r="AQ355" i="21"/>
  <c r="AS351" i="21"/>
  <c r="AO347" i="21"/>
  <c r="AA347" i="21"/>
  <c r="AQ340" i="21"/>
  <c r="AO340" i="21"/>
  <c r="AS340" i="21"/>
  <c r="AP340" i="21"/>
  <c r="Z339" i="21"/>
  <c r="AD339" i="21"/>
  <c r="AI339" i="21"/>
  <c r="AR339" i="21"/>
  <c r="AB339" i="21"/>
  <c r="AG339" i="21"/>
  <c r="AK339" i="21"/>
  <c r="AC339" i="21"/>
  <c r="AH339" i="21"/>
  <c r="AQ339" i="21"/>
  <c r="AS335" i="21"/>
  <c r="AC335" i="21"/>
  <c r="AJ329" i="21"/>
  <c r="AO328" i="21"/>
  <c r="AS328" i="21"/>
  <c r="AL328" i="21" s="1"/>
  <c r="AE328" i="21" s="1"/>
  <c r="AP328" i="21"/>
  <c r="AR328" i="21"/>
  <c r="AS437" i="21"/>
  <c r="AJ437" i="21"/>
  <c r="AR440" i="21"/>
  <c r="AP438" i="21"/>
  <c r="AQ440" i="21"/>
  <c r="AH440" i="21"/>
  <c r="AC440" i="21"/>
  <c r="AR439" i="21"/>
  <c r="AI439" i="21"/>
  <c r="AD439" i="21"/>
  <c r="Z439" i="21"/>
  <c r="AS438" i="21"/>
  <c r="AO438" i="21"/>
  <c r="AK437" i="21"/>
  <c r="AR436" i="21"/>
  <c r="AS435" i="21"/>
  <c r="AP435" i="21"/>
  <c r="AH435" i="21"/>
  <c r="AA435" i="21"/>
  <c r="AC434" i="21"/>
  <c r="AH434" i="21"/>
  <c r="AQ434" i="21"/>
  <c r="AQ433" i="21"/>
  <c r="AG433" i="21"/>
  <c r="AA433" i="21"/>
  <c r="AO432" i="21"/>
  <c r="AS432" i="21"/>
  <c r="AO431" i="21"/>
  <c r="AI431" i="21"/>
  <c r="AC431" i="21"/>
  <c r="AR430" i="21"/>
  <c r="AK430" i="21"/>
  <c r="Z430" i="21"/>
  <c r="AS429" i="21"/>
  <c r="AH429" i="21"/>
  <c r="AB429" i="21"/>
  <c r="AQ427" i="21"/>
  <c r="AB427" i="21"/>
  <c r="AG427" i="21"/>
  <c r="AK427" i="21"/>
  <c r="AS426" i="21"/>
  <c r="AG426" i="21"/>
  <c r="AA426" i="21"/>
  <c r="Z425" i="21"/>
  <c r="AD425" i="21"/>
  <c r="AI425" i="21"/>
  <c r="AR425" i="21"/>
  <c r="AR423" i="21"/>
  <c r="Z423" i="21"/>
  <c r="AI422" i="21"/>
  <c r="AB422" i="21"/>
  <c r="AP421" i="21"/>
  <c r="AK421" i="21"/>
  <c r="AR420" i="21"/>
  <c r="AS419" i="21"/>
  <c r="AP419" i="21"/>
  <c r="AH419" i="21"/>
  <c r="AA419" i="21"/>
  <c r="AC418" i="21"/>
  <c r="AH418" i="21"/>
  <c r="AQ418" i="21"/>
  <c r="AG417" i="21"/>
  <c r="AA417" i="21"/>
  <c r="AO416" i="21"/>
  <c r="AS416" i="21"/>
  <c r="AO415" i="21"/>
  <c r="AI415" i="21"/>
  <c r="AC415" i="21"/>
  <c r="AR414" i="21"/>
  <c r="H414" i="21"/>
  <c r="AO413" i="21"/>
  <c r="AH413" i="21"/>
  <c r="AO411" i="21"/>
  <c r="AH411" i="21"/>
  <c r="AP407" i="21"/>
  <c r="AS403" i="21"/>
  <c r="Z399" i="21"/>
  <c r="AD399" i="21"/>
  <c r="AI399" i="21"/>
  <c r="AR399" i="21"/>
  <c r="AB399" i="21"/>
  <c r="AG399" i="21"/>
  <c r="AK399" i="21"/>
  <c r="AC399" i="21"/>
  <c r="AH399" i="21"/>
  <c r="AQ399" i="21"/>
  <c r="AP395" i="21"/>
  <c r="AQ392" i="21"/>
  <c r="AO392" i="21"/>
  <c r="AS392" i="21"/>
  <c r="AP392" i="21"/>
  <c r="AS387" i="21"/>
  <c r="Z383" i="21"/>
  <c r="AD383" i="21"/>
  <c r="AI383" i="21"/>
  <c r="AR383" i="21"/>
  <c r="AB383" i="21"/>
  <c r="AG383" i="21"/>
  <c r="AK383" i="21"/>
  <c r="AC383" i="21"/>
  <c r="AH383" i="21"/>
  <c r="AQ383" i="21"/>
  <c r="AP379" i="21"/>
  <c r="AQ376" i="21"/>
  <c r="AO376" i="21"/>
  <c r="AS376" i="21"/>
  <c r="AP376" i="21"/>
  <c r="Z375" i="21"/>
  <c r="AD375" i="21"/>
  <c r="AI375" i="21"/>
  <c r="AR375" i="21"/>
  <c r="AB375" i="21"/>
  <c r="AG375" i="21"/>
  <c r="AK375" i="21"/>
  <c r="AC375" i="21"/>
  <c r="AH375" i="21"/>
  <c r="AQ375" i="21"/>
  <c r="H374" i="21"/>
  <c r="AS371" i="21"/>
  <c r="AP363" i="21"/>
  <c r="AQ360" i="21"/>
  <c r="AO360" i="21"/>
  <c r="AS360" i="21"/>
  <c r="AP360" i="21"/>
  <c r="Z359" i="21"/>
  <c r="AD359" i="21"/>
  <c r="AI359" i="21"/>
  <c r="AR359" i="21"/>
  <c r="AB359" i="21"/>
  <c r="AG359" i="21"/>
  <c r="AK359" i="21"/>
  <c r="AC359" i="21"/>
  <c r="AH359" i="21"/>
  <c r="AQ359" i="21"/>
  <c r="AS355" i="21"/>
  <c r="AP347" i="21"/>
  <c r="AQ344" i="21"/>
  <c r="AO344" i="21"/>
  <c r="AS344" i="21"/>
  <c r="AP344" i="21"/>
  <c r="Z343" i="21"/>
  <c r="AD343" i="21"/>
  <c r="AI343" i="21"/>
  <c r="AR343" i="21"/>
  <c r="AB343" i="21"/>
  <c r="AG343" i="21"/>
  <c r="AK343" i="21"/>
  <c r="AC343" i="21"/>
  <c r="AH343" i="21"/>
  <c r="AQ343" i="21"/>
  <c r="AS339" i="21"/>
  <c r="AO335" i="21"/>
  <c r="Z331" i="21"/>
  <c r="AD331" i="21"/>
  <c r="AI331" i="21"/>
  <c r="AR331" i="21"/>
  <c r="AC331" i="21"/>
  <c r="AJ331" i="21"/>
  <c r="AO331" i="21"/>
  <c r="AA331" i="21"/>
  <c r="AG331" i="21"/>
  <c r="AQ331" i="21"/>
  <c r="AB331" i="21"/>
  <c r="AH331" i="21"/>
  <c r="AS331" i="21"/>
  <c r="AL331" i="21" s="1"/>
  <c r="H326" i="21"/>
  <c r="AB311" i="21"/>
  <c r="AG311" i="21"/>
  <c r="AK311" i="21"/>
  <c r="AP311" i="21"/>
  <c r="AC311" i="21"/>
  <c r="AH311" i="21"/>
  <c r="AQ311" i="21"/>
  <c r="Z311" i="21"/>
  <c r="AD311" i="21"/>
  <c r="AI311" i="21"/>
  <c r="AR311" i="21"/>
  <c r="AS311" i="21"/>
  <c r="AA311" i="21"/>
  <c r="AO311" i="21"/>
  <c r="AR438" i="21"/>
  <c r="AO437" i="21"/>
  <c r="AC437" i="21"/>
  <c r="AC430" i="21"/>
  <c r="AH430" i="21"/>
  <c r="AQ430" i="21"/>
  <c r="AO428" i="21"/>
  <c r="AS428" i="21"/>
  <c r="AB423" i="21"/>
  <c r="AG423" i="21"/>
  <c r="AK423" i="21"/>
  <c r="Z421" i="21"/>
  <c r="AD421" i="21"/>
  <c r="AI421" i="21"/>
  <c r="AR421" i="21"/>
  <c r="AQ404" i="21"/>
  <c r="AO404" i="21"/>
  <c r="AS404" i="21"/>
  <c r="AP404" i="21"/>
  <c r="Z395" i="21"/>
  <c r="AD395" i="21"/>
  <c r="AI395" i="21"/>
  <c r="AR395" i="21"/>
  <c r="AB395" i="21"/>
  <c r="AG395" i="21"/>
  <c r="AK395" i="21"/>
  <c r="AC395" i="21"/>
  <c r="AH395" i="21"/>
  <c r="AQ395" i="21"/>
  <c r="AQ388" i="21"/>
  <c r="AO388" i="21"/>
  <c r="AS388" i="21"/>
  <c r="AP388" i="21"/>
  <c r="Z379" i="21"/>
  <c r="AD379" i="21"/>
  <c r="AI379" i="21"/>
  <c r="AR379" i="21"/>
  <c r="AB379" i="21"/>
  <c r="AG379" i="21"/>
  <c r="AK379" i="21"/>
  <c r="AC379" i="21"/>
  <c r="AH379" i="21"/>
  <c r="AQ379" i="21"/>
  <c r="H378" i="21"/>
  <c r="AQ364" i="21"/>
  <c r="AO364" i="21"/>
  <c r="AS364" i="21"/>
  <c r="AP364" i="21"/>
  <c r="Z363" i="21"/>
  <c r="AD363" i="21"/>
  <c r="AI363" i="21"/>
  <c r="AR363" i="21"/>
  <c r="AB363" i="21"/>
  <c r="AG363" i="21"/>
  <c r="AK363" i="21"/>
  <c r="AC363" i="21"/>
  <c r="AH363" i="21"/>
  <c r="AQ363" i="21"/>
  <c r="AQ348" i="21"/>
  <c r="AO348" i="21"/>
  <c r="AS348" i="21"/>
  <c r="AP348" i="21"/>
  <c r="Z347" i="21"/>
  <c r="AD347" i="21"/>
  <c r="AI347" i="21"/>
  <c r="AR347" i="21"/>
  <c r="AB347" i="21"/>
  <c r="AG347" i="21"/>
  <c r="AK347" i="21"/>
  <c r="AC347" i="21"/>
  <c r="AH347" i="21"/>
  <c r="AQ347" i="21"/>
  <c r="Z335" i="21"/>
  <c r="AD335" i="21"/>
  <c r="AI335" i="21"/>
  <c r="AB335" i="21"/>
  <c r="AH335" i="21"/>
  <c r="AR335" i="21"/>
  <c r="AK335" i="21"/>
  <c r="AP335" i="21"/>
  <c r="AA335" i="21"/>
  <c r="AG335" i="21"/>
  <c r="AQ335" i="21"/>
  <c r="H331" i="21"/>
  <c r="Z329" i="21"/>
  <c r="AD329" i="21"/>
  <c r="AI329" i="21"/>
  <c r="AR329" i="21"/>
  <c r="AB329" i="21"/>
  <c r="AG329" i="21"/>
  <c r="AK329" i="21"/>
  <c r="AH329" i="21"/>
  <c r="AO329" i="21"/>
  <c r="AC329" i="21"/>
  <c r="AS329" i="21"/>
  <c r="Z437" i="21"/>
  <c r="AD437" i="21"/>
  <c r="AI437" i="21"/>
  <c r="AS440" i="21"/>
  <c r="AP439" i="21"/>
  <c r="AK439" i="21"/>
  <c r="AG439" i="21"/>
  <c r="AB439" i="21"/>
  <c r="AR437" i="21"/>
  <c r="AH437" i="21"/>
  <c r="AB437" i="21"/>
  <c r="AP436" i="21"/>
  <c r="AB435" i="21"/>
  <c r="AG435" i="21"/>
  <c r="AK435" i="21"/>
  <c r="Z433" i="21"/>
  <c r="AD433" i="21"/>
  <c r="AI433" i="21"/>
  <c r="AR433" i="21"/>
  <c r="AR431" i="21"/>
  <c r="Z431" i="21"/>
  <c r="AI430" i="21"/>
  <c r="AB430" i="21"/>
  <c r="AP429" i="21"/>
  <c r="AK429" i="21"/>
  <c r="AR428" i="21"/>
  <c r="AC426" i="21"/>
  <c r="AH426" i="21"/>
  <c r="AQ426" i="21"/>
  <c r="AO424" i="21"/>
  <c r="AS424" i="21"/>
  <c r="AO423" i="21"/>
  <c r="AI423" i="21"/>
  <c r="AC423" i="21"/>
  <c r="AR422" i="21"/>
  <c r="AK422" i="21"/>
  <c r="Z422" i="21"/>
  <c r="AS421" i="21"/>
  <c r="AH421" i="21"/>
  <c r="AB421" i="21"/>
  <c r="AP420" i="21"/>
  <c r="AB419" i="21"/>
  <c r="AG419" i="21"/>
  <c r="AK419" i="21"/>
  <c r="Z417" i="21"/>
  <c r="AD417" i="21"/>
  <c r="AI417" i="21"/>
  <c r="AR417" i="21"/>
  <c r="AQ416" i="21"/>
  <c r="AR415" i="21"/>
  <c r="Z415" i="21"/>
  <c r="AS413" i="21"/>
  <c r="AC413" i="21"/>
  <c r="AP412" i="21"/>
  <c r="AB409" i="21"/>
  <c r="AG409" i="21"/>
  <c r="AK409" i="21"/>
  <c r="AP409" i="21"/>
  <c r="Z409" i="21"/>
  <c r="AD409" i="21"/>
  <c r="AI409" i="21"/>
  <c r="AR409" i="21"/>
  <c r="AQ408" i="21"/>
  <c r="AO408" i="21"/>
  <c r="AS408" i="21"/>
  <c r="Z407" i="21"/>
  <c r="AD407" i="21"/>
  <c r="AI407" i="21"/>
  <c r="AR407" i="21"/>
  <c r="AB407" i="21"/>
  <c r="AG407" i="21"/>
  <c r="AK407" i="21"/>
  <c r="AP403" i="21"/>
  <c r="AQ400" i="21"/>
  <c r="AO400" i="21"/>
  <c r="AS400" i="21"/>
  <c r="AP400" i="21"/>
  <c r="AA399" i="21"/>
  <c r="AR396" i="21"/>
  <c r="AS395" i="21"/>
  <c r="Z391" i="21"/>
  <c r="AD391" i="21"/>
  <c r="AI391" i="21"/>
  <c r="AR391" i="21"/>
  <c r="AB391" i="21"/>
  <c r="AG391" i="21"/>
  <c r="AK391" i="21"/>
  <c r="P391" i="21"/>
  <c r="AC391" i="21"/>
  <c r="AH391" i="21"/>
  <c r="AQ391" i="21"/>
  <c r="H390" i="21"/>
  <c r="AP387" i="21"/>
  <c r="AQ384" i="21"/>
  <c r="AO384" i="21"/>
  <c r="AS384" i="21"/>
  <c r="AL384" i="21" s="1"/>
  <c r="AP384" i="21"/>
  <c r="AO383" i="21"/>
  <c r="AA383" i="21"/>
  <c r="AR380" i="21"/>
  <c r="AS379" i="21"/>
  <c r="AO375" i="21"/>
  <c r="AA375" i="21"/>
  <c r="AR372" i="21"/>
  <c r="AP371" i="21"/>
  <c r="AQ368" i="21"/>
  <c r="AO368" i="21"/>
  <c r="AS368" i="21"/>
  <c r="AP368" i="21"/>
  <c r="Z367" i="21"/>
  <c r="AD367" i="21"/>
  <c r="AI367" i="21"/>
  <c r="AR367" i="21"/>
  <c r="AB367" i="21"/>
  <c r="AG367" i="21"/>
  <c r="AK367" i="21"/>
  <c r="AC367" i="21"/>
  <c r="AH367" i="21"/>
  <c r="AQ367" i="21"/>
  <c r="H366" i="21"/>
  <c r="AS363" i="21"/>
  <c r="AO359" i="21"/>
  <c r="AA359" i="21"/>
  <c r="AR356" i="21"/>
  <c r="AP355" i="21"/>
  <c r="AQ352" i="21"/>
  <c r="AO352" i="21"/>
  <c r="AS352" i="21"/>
  <c r="AP352" i="21"/>
  <c r="Z351" i="21"/>
  <c r="AD351" i="21"/>
  <c r="AI351" i="21"/>
  <c r="AR351" i="21"/>
  <c r="AB351" i="21"/>
  <c r="AG351" i="21"/>
  <c r="AK351" i="21"/>
  <c r="AC351" i="21"/>
  <c r="AH351" i="21"/>
  <c r="AQ351" i="21"/>
  <c r="AS347" i="21"/>
  <c r="AR340" i="21"/>
  <c r="AP339" i="21"/>
  <c r="AQ336" i="21"/>
  <c r="AO336" i="21"/>
  <c r="AS336" i="21"/>
  <c r="AP336" i="21"/>
  <c r="AJ335" i="21"/>
  <c r="AQ330" i="21"/>
  <c r="AO330" i="21"/>
  <c r="AS330" i="21"/>
  <c r="AP330" i="21"/>
  <c r="AR330" i="21"/>
  <c r="AR406" i="21"/>
  <c r="AI406" i="21"/>
  <c r="AD406" i="21"/>
  <c r="Z406" i="21"/>
  <c r="AR402" i="21"/>
  <c r="AI402" i="21"/>
  <c r="AD402" i="21"/>
  <c r="Z402" i="21"/>
  <c r="AR398" i="21"/>
  <c r="AI398" i="21"/>
  <c r="AD398" i="21"/>
  <c r="Z398" i="21"/>
  <c r="AR394" i="21"/>
  <c r="AI394" i="21"/>
  <c r="AD394" i="21"/>
  <c r="Z394" i="21"/>
  <c r="AR390" i="21"/>
  <c r="AI390" i="21"/>
  <c r="AD390" i="21"/>
  <c r="Z390" i="21"/>
  <c r="AR386" i="21"/>
  <c r="AI386" i="21"/>
  <c r="AD386" i="21"/>
  <c r="Z386" i="21"/>
  <c r="AR382" i="21"/>
  <c r="AI382" i="21"/>
  <c r="AD382" i="21"/>
  <c r="Z382" i="21"/>
  <c r="AR378" i="21"/>
  <c r="AI378" i="21"/>
  <c r="AD378" i="21"/>
  <c r="Z378" i="21"/>
  <c r="AS377" i="21"/>
  <c r="AK376" i="21"/>
  <c r="AG376" i="21"/>
  <c r="AB376" i="21"/>
  <c r="AR374" i="21"/>
  <c r="AI374" i="21"/>
  <c r="AD374" i="21"/>
  <c r="Z374" i="21"/>
  <c r="AS373" i="21"/>
  <c r="AL373" i="21" s="1"/>
  <c r="AE373" i="21" s="1"/>
  <c r="X373" i="21" s="1"/>
  <c r="AK372" i="21"/>
  <c r="AG372" i="21"/>
  <c r="AB372" i="21"/>
  <c r="AR370" i="21"/>
  <c r="AI370" i="21"/>
  <c r="AD370" i="21"/>
  <c r="Z370" i="21"/>
  <c r="AS369" i="21"/>
  <c r="AK368" i="21"/>
  <c r="AG368" i="21"/>
  <c r="AB368" i="21"/>
  <c r="AR366" i="21"/>
  <c r="AI366" i="21"/>
  <c r="AD366" i="21"/>
  <c r="Z366" i="21"/>
  <c r="AS365" i="21"/>
  <c r="AK364" i="21"/>
  <c r="AG364" i="21"/>
  <c r="AB364" i="21"/>
  <c r="AR362" i="21"/>
  <c r="AI362" i="21"/>
  <c r="AD362" i="21"/>
  <c r="Z362" i="21"/>
  <c r="AS361" i="21"/>
  <c r="AK360" i="21"/>
  <c r="AG360" i="21"/>
  <c r="AB360" i="21"/>
  <c r="AR358" i="21"/>
  <c r="AI358" i="21"/>
  <c r="AD358" i="21"/>
  <c r="Z358" i="21"/>
  <c r="AS357" i="21"/>
  <c r="AK356" i="21"/>
  <c r="AG356" i="21"/>
  <c r="AB356" i="21"/>
  <c r="AR354" i="21"/>
  <c r="AI354" i="21"/>
  <c r="AD354" i="21"/>
  <c r="Z354" i="21"/>
  <c r="AS353" i="21"/>
  <c r="AL353" i="21" s="1"/>
  <c r="AE353" i="21" s="1"/>
  <c r="X353" i="21" s="1"/>
  <c r="AK352" i="21"/>
  <c r="AG352" i="21"/>
  <c r="AB352" i="21"/>
  <c r="AR350" i="21"/>
  <c r="AI350" i="21"/>
  <c r="AD350" i="21"/>
  <c r="Z350" i="21"/>
  <c r="AS349" i="21"/>
  <c r="AK348" i="21"/>
  <c r="AG348" i="21"/>
  <c r="AB348" i="21"/>
  <c r="AR346" i="21"/>
  <c r="AI346" i="21"/>
  <c r="AD346" i="21"/>
  <c r="Z346" i="21"/>
  <c r="AS345" i="21"/>
  <c r="AK344" i="21"/>
  <c r="AG344" i="21"/>
  <c r="AB344" i="21"/>
  <c r="AR342" i="21"/>
  <c r="AI342" i="21"/>
  <c r="AD342" i="21"/>
  <c r="Z342" i="21"/>
  <c r="AS341" i="21"/>
  <c r="AL341" i="21" s="1"/>
  <c r="AK340" i="21"/>
  <c r="AG340" i="21"/>
  <c r="AB340" i="21"/>
  <c r="AR338" i="21"/>
  <c r="AI338" i="21"/>
  <c r="AD338" i="21"/>
  <c r="Z338" i="21"/>
  <c r="AS337" i="21"/>
  <c r="AK336" i="21"/>
  <c r="AG336" i="21"/>
  <c r="AB336" i="21"/>
  <c r="AO334" i="21"/>
  <c r="AS334" i="21"/>
  <c r="AI333" i="21"/>
  <c r="AC333" i="21"/>
  <c r="AR332" i="21"/>
  <c r="AK332" i="21"/>
  <c r="Z332" i="21"/>
  <c r="AP329" i="21"/>
  <c r="AB323" i="21"/>
  <c r="AG323" i="21"/>
  <c r="AK323" i="21"/>
  <c r="AP323" i="21"/>
  <c r="Z323" i="21"/>
  <c r="AD323" i="21"/>
  <c r="AI323" i="21"/>
  <c r="AR323" i="21"/>
  <c r="AQ322" i="21"/>
  <c r="AO322" i="21"/>
  <c r="AS322" i="21"/>
  <c r="Z321" i="21"/>
  <c r="AD321" i="21"/>
  <c r="AI321" i="21"/>
  <c r="AR321" i="21"/>
  <c r="AB321" i="21"/>
  <c r="AG321" i="21"/>
  <c r="AK321" i="21"/>
  <c r="AO320" i="21"/>
  <c r="AS320" i="21"/>
  <c r="AO319" i="21"/>
  <c r="AH319" i="21"/>
  <c r="AB315" i="21"/>
  <c r="AG315" i="21"/>
  <c r="AK315" i="21"/>
  <c r="AP315" i="21"/>
  <c r="AC315" i="21"/>
  <c r="AH315" i="21"/>
  <c r="AQ315" i="21"/>
  <c r="Z315" i="21"/>
  <c r="AD315" i="21"/>
  <c r="AI315" i="21"/>
  <c r="AR315" i="21"/>
  <c r="AQ414" i="21"/>
  <c r="AH414" i="21"/>
  <c r="AC414" i="21"/>
  <c r="P414" i="21"/>
  <c r="AQ410" i="21"/>
  <c r="AH410" i="21"/>
  <c r="AC410" i="21"/>
  <c r="AQ406" i="21"/>
  <c r="AH406" i="21"/>
  <c r="AC406" i="21"/>
  <c r="AR405" i="21"/>
  <c r="AI405" i="21"/>
  <c r="AD405" i="21"/>
  <c r="Z405" i="21"/>
  <c r="AQ402" i="21"/>
  <c r="AH402" i="21"/>
  <c r="AC402" i="21"/>
  <c r="AR401" i="21"/>
  <c r="AI401" i="21"/>
  <c r="AD401" i="21"/>
  <c r="Z401" i="21"/>
  <c r="AQ398" i="21"/>
  <c r="AH398" i="21"/>
  <c r="AC398" i="21"/>
  <c r="AR397" i="21"/>
  <c r="AI397" i="21"/>
  <c r="AD397" i="21"/>
  <c r="Z397" i="21"/>
  <c r="AQ394" i="21"/>
  <c r="AH394" i="21"/>
  <c r="AC394" i="21"/>
  <c r="AR393" i="21"/>
  <c r="AI393" i="21"/>
  <c r="AD393" i="21"/>
  <c r="Z393" i="21"/>
  <c r="AQ390" i="21"/>
  <c r="AH390" i="21"/>
  <c r="AC390" i="21"/>
  <c r="P390" i="21"/>
  <c r="AR389" i="21"/>
  <c r="AI389" i="21"/>
  <c r="AD389" i="21"/>
  <c r="Z389" i="21"/>
  <c r="AQ386" i="21"/>
  <c r="AH386" i="21"/>
  <c r="AC386" i="21"/>
  <c r="AR385" i="21"/>
  <c r="AI385" i="21"/>
  <c r="AD385" i="21"/>
  <c r="Z385" i="21"/>
  <c r="AQ382" i="21"/>
  <c r="AH382" i="21"/>
  <c r="AC382" i="21"/>
  <c r="AR381" i="21"/>
  <c r="AI381" i="21"/>
  <c r="AD381" i="21"/>
  <c r="Z381" i="21"/>
  <c r="AQ378" i="21"/>
  <c r="AH378" i="21"/>
  <c r="AC378" i="21"/>
  <c r="AQ374" i="21"/>
  <c r="AH374" i="21"/>
  <c r="AC374" i="21"/>
  <c r="AQ370" i="21"/>
  <c r="AH370" i="21"/>
  <c r="AC370" i="21"/>
  <c r="AQ366" i="21"/>
  <c r="AH366" i="21"/>
  <c r="AC366" i="21"/>
  <c r="AQ362" i="21"/>
  <c r="AH362" i="21"/>
  <c r="AC362" i="21"/>
  <c r="AQ358" i="21"/>
  <c r="AH358" i="21"/>
  <c r="AC358" i="21"/>
  <c r="AQ354" i="21"/>
  <c r="AH354" i="21"/>
  <c r="AC354" i="21"/>
  <c r="AQ350" i="21"/>
  <c r="AH350" i="21"/>
  <c r="AC350" i="21"/>
  <c r="AQ346" i="21"/>
  <c r="AH346" i="21"/>
  <c r="AC346" i="21"/>
  <c r="AQ342" i="21"/>
  <c r="AH342" i="21"/>
  <c r="AC342" i="21"/>
  <c r="AQ338" i="21"/>
  <c r="AH338" i="21"/>
  <c r="AC338" i="21"/>
  <c r="AS333" i="21"/>
  <c r="AP333" i="21"/>
  <c r="AH333" i="21"/>
  <c r="AA333" i="21"/>
  <c r="AC332" i="21"/>
  <c r="AH332" i="21"/>
  <c r="AQ332" i="21"/>
  <c r="AB327" i="21"/>
  <c r="AG327" i="21"/>
  <c r="AK327" i="21"/>
  <c r="AP327" i="21"/>
  <c r="Z327" i="21"/>
  <c r="AD327" i="21"/>
  <c r="AI327" i="21"/>
  <c r="AR327" i="21"/>
  <c r="AQ326" i="21"/>
  <c r="AO326" i="21"/>
  <c r="AS326" i="21"/>
  <c r="AL326" i="21" s="1"/>
  <c r="Z325" i="21"/>
  <c r="AD325" i="21"/>
  <c r="AI325" i="21"/>
  <c r="AR325" i="21"/>
  <c r="AB325" i="21"/>
  <c r="AG325" i="21"/>
  <c r="AK325" i="21"/>
  <c r="AO324" i="21"/>
  <c r="AS324" i="21"/>
  <c r="AO323" i="21"/>
  <c r="AH323" i="21"/>
  <c r="AO312" i="21"/>
  <c r="AS312" i="21"/>
  <c r="AP312" i="21"/>
  <c r="AB333" i="21"/>
  <c r="AG333" i="21"/>
  <c r="AK333" i="21"/>
  <c r="H328" i="21"/>
  <c r="AB319" i="21"/>
  <c r="AG319" i="21"/>
  <c r="AK319" i="21"/>
  <c r="AP319" i="21"/>
  <c r="Z319" i="21"/>
  <c r="AD319" i="21"/>
  <c r="AI319" i="21"/>
  <c r="AR319" i="21"/>
  <c r="AQ318" i="21"/>
  <c r="AO318" i="21"/>
  <c r="AS318" i="21"/>
  <c r="AO316" i="21"/>
  <c r="AS316" i="21"/>
  <c r="AP316" i="21"/>
  <c r="AO308" i="21"/>
  <c r="AS308" i="21"/>
  <c r="AP308" i="21"/>
  <c r="AQ328" i="21"/>
  <c r="AH328" i="21"/>
  <c r="AC328" i="21"/>
  <c r="AQ324" i="21"/>
  <c r="AH324" i="21"/>
  <c r="AC324" i="21"/>
  <c r="AQ320" i="21"/>
  <c r="AH320" i="21"/>
  <c r="AC320" i="21"/>
  <c r="AK317" i="21"/>
  <c r="AG317" i="21"/>
  <c r="AB317" i="21"/>
  <c r="AQ316" i="21"/>
  <c r="AH316" i="21"/>
  <c r="AC316" i="21"/>
  <c r="AS314" i="21"/>
  <c r="AO314" i="21"/>
  <c r="AK313" i="21"/>
  <c r="AG313" i="21"/>
  <c r="AB313" i="21"/>
  <c r="AQ312" i="21"/>
  <c r="AH312" i="21"/>
  <c r="AC312" i="21"/>
  <c r="AS310" i="21"/>
  <c r="AO310" i="21"/>
  <c r="AK309" i="21"/>
  <c r="AG309" i="21"/>
  <c r="AB309" i="21"/>
  <c r="AQ308" i="21"/>
  <c r="AH308" i="21"/>
  <c r="AC308" i="21"/>
  <c r="AR307" i="21"/>
  <c r="AI307" i="21"/>
  <c r="AD307" i="21"/>
  <c r="Z307" i="21"/>
  <c r="AS306" i="21"/>
  <c r="AO306" i="21"/>
  <c r="AK305" i="21"/>
  <c r="AG305" i="21"/>
  <c r="AB305" i="21"/>
  <c r="AQ304" i="21"/>
  <c r="AH304" i="21"/>
  <c r="AC304" i="21"/>
  <c r="AR303" i="21"/>
  <c r="AI303" i="21"/>
  <c r="AD303" i="21"/>
  <c r="Z303" i="21"/>
  <c r="AS302" i="21"/>
  <c r="AO302" i="21"/>
  <c r="AK301" i="21"/>
  <c r="AG301" i="21"/>
  <c r="AB301" i="21"/>
  <c r="P301" i="21"/>
  <c r="AQ300" i="21"/>
  <c r="AH300" i="21"/>
  <c r="AC300" i="21"/>
  <c r="P300" i="21"/>
  <c r="AR299" i="21"/>
  <c r="AI299" i="21"/>
  <c r="AD299" i="21"/>
  <c r="Z299" i="21"/>
  <c r="AS298" i="21"/>
  <c r="AO298" i="21"/>
  <c r="AK297" i="21"/>
  <c r="AG297" i="21"/>
  <c r="AB297" i="21"/>
  <c r="AQ296" i="21"/>
  <c r="AH296" i="21"/>
  <c r="AC296" i="21"/>
  <c r="AR295" i="21"/>
  <c r="AI295" i="21"/>
  <c r="AD295" i="21"/>
  <c r="Z295" i="21"/>
  <c r="AS294" i="21"/>
  <c r="AO294" i="21"/>
  <c r="AK293" i="21"/>
  <c r="AG293" i="21"/>
  <c r="AB293" i="21"/>
  <c r="AQ292" i="21"/>
  <c r="AH292" i="21"/>
  <c r="AC292" i="21"/>
  <c r="AR291" i="21"/>
  <c r="AI291" i="21"/>
  <c r="AD291" i="21"/>
  <c r="Z291" i="21"/>
  <c r="AS290" i="21"/>
  <c r="AO290" i="21"/>
  <c r="AK289" i="21"/>
  <c r="AG289" i="21"/>
  <c r="AB289" i="21"/>
  <c r="AQ288" i="21"/>
  <c r="AH288" i="21"/>
  <c r="AC288" i="21"/>
  <c r="AR287" i="21"/>
  <c r="AI287" i="21"/>
  <c r="AD287" i="21"/>
  <c r="Z287" i="21"/>
  <c r="AS286" i="21"/>
  <c r="AO286" i="21"/>
  <c r="AK285" i="21"/>
  <c r="AG285" i="21"/>
  <c r="AB285" i="21"/>
  <c r="AQ284" i="21"/>
  <c r="AH284" i="21"/>
  <c r="AC284" i="21"/>
  <c r="AR283" i="21"/>
  <c r="AI283" i="21"/>
  <c r="AD283" i="21"/>
  <c r="Z283" i="21"/>
  <c r="AS282" i="21"/>
  <c r="AJ282" i="21"/>
  <c r="AA282" i="21"/>
  <c r="AQ280" i="21"/>
  <c r="AB280" i="21"/>
  <c r="AG280" i="21"/>
  <c r="AK280" i="21"/>
  <c r="AS279" i="21"/>
  <c r="AG279" i="21"/>
  <c r="AA279" i="21"/>
  <c r="Z278" i="21"/>
  <c r="AD278" i="21"/>
  <c r="AI278" i="21"/>
  <c r="AR278" i="21"/>
  <c r="AR276" i="21"/>
  <c r="Z276" i="21"/>
  <c r="AI275" i="21"/>
  <c r="AB275" i="21"/>
  <c r="AP274" i="21"/>
  <c r="AK274" i="21"/>
  <c r="AO271" i="21"/>
  <c r="AS270" i="21"/>
  <c r="AK270" i="21"/>
  <c r="AB270" i="21"/>
  <c r="AO267" i="21"/>
  <c r="AS266" i="21"/>
  <c r="AK266" i="21"/>
  <c r="AB266" i="21"/>
  <c r="AO263" i="21"/>
  <c r="AS262" i="21"/>
  <c r="AK262" i="21"/>
  <c r="AB262" i="21"/>
  <c r="AO259" i="21"/>
  <c r="AS258" i="21"/>
  <c r="AK258" i="21"/>
  <c r="AB258" i="21"/>
  <c r="AP255" i="21"/>
  <c r="AQ252" i="21"/>
  <c r="AO252" i="21"/>
  <c r="AS252" i="21"/>
  <c r="AP252" i="21"/>
  <c r="Z251" i="21"/>
  <c r="AD251" i="21"/>
  <c r="AI251" i="21"/>
  <c r="AR251" i="21"/>
  <c r="AB251" i="21"/>
  <c r="AG251" i="21"/>
  <c r="AK251" i="21"/>
  <c r="AC251" i="21"/>
  <c r="AH251" i="21"/>
  <c r="AQ251" i="21"/>
  <c r="AQ307" i="21"/>
  <c r="AH307" i="21"/>
  <c r="AC307" i="21"/>
  <c r="AP304" i="21"/>
  <c r="AQ303" i="21"/>
  <c r="AH303" i="21"/>
  <c r="AC303" i="21"/>
  <c r="AP300" i="21"/>
  <c r="AQ299" i="21"/>
  <c r="AH299" i="21"/>
  <c r="AC299" i="21"/>
  <c r="P298" i="21"/>
  <c r="AP296" i="21"/>
  <c r="AQ295" i="21"/>
  <c r="AH295" i="21"/>
  <c r="AC295" i="21"/>
  <c r="AP292" i="21"/>
  <c r="AQ291" i="21"/>
  <c r="AH291" i="21"/>
  <c r="AC291" i="21"/>
  <c r="AP288" i="21"/>
  <c r="AQ287" i="21"/>
  <c r="AH287" i="21"/>
  <c r="AC287" i="21"/>
  <c r="AP284" i="21"/>
  <c r="AQ283" i="21"/>
  <c r="AH283" i="21"/>
  <c r="AC283" i="21"/>
  <c r="AR282" i="21"/>
  <c r="AI282" i="21"/>
  <c r="AD282" i="21"/>
  <c r="Z282" i="21"/>
  <c r="AO281" i="21"/>
  <c r="AS281" i="21"/>
  <c r="AQ276" i="21"/>
  <c r="AB276" i="21"/>
  <c r="AG276" i="21"/>
  <c r="AK276" i="21"/>
  <c r="AS275" i="21"/>
  <c r="AG275" i="21"/>
  <c r="AA275" i="21"/>
  <c r="Z274" i="21"/>
  <c r="AD274" i="21"/>
  <c r="AI274" i="21"/>
  <c r="AR274" i="21"/>
  <c r="AR272" i="21"/>
  <c r="AC270" i="21"/>
  <c r="AH270" i="21"/>
  <c r="AQ270" i="21"/>
  <c r="Z270" i="21"/>
  <c r="AD270" i="21"/>
  <c r="AI270" i="21"/>
  <c r="AR270" i="21"/>
  <c r="AR268" i="21"/>
  <c r="AC266" i="21"/>
  <c r="AH266" i="21"/>
  <c r="AQ266" i="21"/>
  <c r="Z266" i="21"/>
  <c r="AD266" i="21"/>
  <c r="AI266" i="21"/>
  <c r="AR266" i="21"/>
  <c r="AR264" i="21"/>
  <c r="AC262" i="21"/>
  <c r="AH262" i="21"/>
  <c r="AQ262" i="21"/>
  <c r="Z262" i="21"/>
  <c r="AD262" i="21"/>
  <c r="AI262" i="21"/>
  <c r="AR262" i="21"/>
  <c r="AR260" i="21"/>
  <c r="AC258" i="21"/>
  <c r="AH258" i="21"/>
  <c r="AQ258" i="21"/>
  <c r="Z258" i="21"/>
  <c r="AD258" i="21"/>
  <c r="AI258" i="21"/>
  <c r="AR258" i="21"/>
  <c r="AR256" i="21"/>
  <c r="Z255" i="21"/>
  <c r="AD255" i="21"/>
  <c r="AI255" i="21"/>
  <c r="AR255" i="21"/>
  <c r="AB255" i="21"/>
  <c r="AG255" i="21"/>
  <c r="AK255" i="21"/>
  <c r="AC255" i="21"/>
  <c r="AH255" i="21"/>
  <c r="AQ255" i="21"/>
  <c r="AR317" i="21"/>
  <c r="AI317" i="21"/>
  <c r="AD317" i="21"/>
  <c r="Z317" i="21"/>
  <c r="AR313" i="21"/>
  <c r="AI313" i="21"/>
  <c r="AD313" i="21"/>
  <c r="Z313" i="21"/>
  <c r="AR309" i="21"/>
  <c r="AI309" i="21"/>
  <c r="AD309" i="21"/>
  <c r="Z309" i="21"/>
  <c r="AP307" i="21"/>
  <c r="AK307" i="21"/>
  <c r="AG307" i="21"/>
  <c r="AB307" i="21"/>
  <c r="AR305" i="21"/>
  <c r="AI305" i="21"/>
  <c r="AD305" i="21"/>
  <c r="Z305" i="21"/>
  <c r="AS304" i="21"/>
  <c r="AP303" i="21"/>
  <c r="AK303" i="21"/>
  <c r="AG303" i="21"/>
  <c r="AB303" i="21"/>
  <c r="AR301" i="21"/>
  <c r="AI301" i="21"/>
  <c r="AD301" i="21"/>
  <c r="Z301" i="21"/>
  <c r="AS300" i="21"/>
  <c r="AP299" i="21"/>
  <c r="AK299" i="21"/>
  <c r="AG299" i="21"/>
  <c r="AB299" i="21"/>
  <c r="AR297" i="21"/>
  <c r="AI297" i="21"/>
  <c r="AD297" i="21"/>
  <c r="Z297" i="21"/>
  <c r="AS296" i="21"/>
  <c r="AP295" i="21"/>
  <c r="AK295" i="21"/>
  <c r="AG295" i="21"/>
  <c r="AB295" i="21"/>
  <c r="AR293" i="21"/>
  <c r="AI293" i="21"/>
  <c r="AD293" i="21"/>
  <c r="Z293" i="21"/>
  <c r="AS292" i="21"/>
  <c r="AP291" i="21"/>
  <c r="AK291" i="21"/>
  <c r="AG291" i="21"/>
  <c r="AB291" i="21"/>
  <c r="AR289" i="21"/>
  <c r="AI289" i="21"/>
  <c r="AD289" i="21"/>
  <c r="Z289" i="21"/>
  <c r="AS288" i="21"/>
  <c r="AL288" i="21" s="1"/>
  <c r="AP287" i="21"/>
  <c r="AK287" i="21"/>
  <c r="AG287" i="21"/>
  <c r="AB287" i="21"/>
  <c r="AR285" i="21"/>
  <c r="AI285" i="21"/>
  <c r="AD285" i="21"/>
  <c r="Z285" i="21"/>
  <c r="AS284" i="21"/>
  <c r="AP283" i="21"/>
  <c r="AK283" i="21"/>
  <c r="AG283" i="21"/>
  <c r="AB283" i="21"/>
  <c r="AQ282" i="21"/>
  <c r="AH282" i="21"/>
  <c r="AC282" i="21"/>
  <c r="AR281" i="21"/>
  <c r="AC279" i="21"/>
  <c r="AH279" i="21"/>
  <c r="AQ279" i="21"/>
  <c r="AO277" i="21"/>
  <c r="AS277" i="21"/>
  <c r="AL277" i="21" s="1"/>
  <c r="AO276" i="21"/>
  <c r="AI276" i="21"/>
  <c r="AC276" i="21"/>
  <c r="AR275" i="21"/>
  <c r="AK275" i="21"/>
  <c r="Z275" i="21"/>
  <c r="AS274" i="21"/>
  <c r="AH274" i="21"/>
  <c r="AB274" i="21"/>
  <c r="AS271" i="21"/>
  <c r="AB271" i="21"/>
  <c r="AG271" i="21"/>
  <c r="AK271" i="21"/>
  <c r="AC271" i="21"/>
  <c r="AH271" i="21"/>
  <c r="AQ271" i="21"/>
  <c r="AO270" i="21"/>
  <c r="AG270" i="21"/>
  <c r="AS267" i="21"/>
  <c r="AB267" i="21"/>
  <c r="AG267" i="21"/>
  <c r="AK267" i="21"/>
  <c r="AC267" i="21"/>
  <c r="AH267" i="21"/>
  <c r="AQ267" i="21"/>
  <c r="AO266" i="21"/>
  <c r="AG266" i="21"/>
  <c r="AS263" i="21"/>
  <c r="AB263" i="21"/>
  <c r="AG263" i="21"/>
  <c r="AK263" i="21"/>
  <c r="AC263" i="21"/>
  <c r="AH263" i="21"/>
  <c r="AQ263" i="21"/>
  <c r="AO262" i="21"/>
  <c r="AG262" i="21"/>
  <c r="AS259" i="21"/>
  <c r="AB259" i="21"/>
  <c r="AG259" i="21"/>
  <c r="AK259" i="21"/>
  <c r="AC259" i="21"/>
  <c r="AH259" i="21"/>
  <c r="AQ259" i="21"/>
  <c r="AO258" i="21"/>
  <c r="AG258" i="21"/>
  <c r="AS255" i="21"/>
  <c r="AC275" i="21"/>
  <c r="AH275" i="21"/>
  <c r="AQ275" i="21"/>
  <c r="AO272" i="21"/>
  <c r="AS272" i="21"/>
  <c r="AP272" i="21"/>
  <c r="AR271" i="21"/>
  <c r="AO268" i="21"/>
  <c r="AS268" i="21"/>
  <c r="AP268" i="21"/>
  <c r="AR267" i="21"/>
  <c r="AO264" i="21"/>
  <c r="AS264" i="21"/>
  <c r="AP264" i="21"/>
  <c r="AO260" i="21"/>
  <c r="AS260" i="21"/>
  <c r="AP260" i="21"/>
  <c r="AO256" i="21"/>
  <c r="AS256" i="21"/>
  <c r="AP256" i="21"/>
  <c r="AQ248" i="21"/>
  <c r="AO248" i="21"/>
  <c r="AS248" i="21"/>
  <c r="AP248" i="21"/>
  <c r="AS273" i="21"/>
  <c r="AK272" i="21"/>
  <c r="AG272" i="21"/>
  <c r="AB272" i="21"/>
  <c r="AS269" i="21"/>
  <c r="AK268" i="21"/>
  <c r="AG268" i="21"/>
  <c r="AB268" i="21"/>
  <c r="AS265" i="21"/>
  <c r="AK264" i="21"/>
  <c r="AG264" i="21"/>
  <c r="AB264" i="21"/>
  <c r="AS261" i="21"/>
  <c r="AK260" i="21"/>
  <c r="AG260" i="21"/>
  <c r="AB260" i="21"/>
  <c r="AS257" i="21"/>
  <c r="AK256" i="21"/>
  <c r="AG256" i="21"/>
  <c r="AB256" i="21"/>
  <c r="AR254" i="21"/>
  <c r="AI254" i="21"/>
  <c r="AD254" i="21"/>
  <c r="Z254" i="21"/>
  <c r="AS253" i="21"/>
  <c r="AK252" i="21"/>
  <c r="AG252" i="21"/>
  <c r="AB252" i="21"/>
  <c r="AR250" i="21"/>
  <c r="AI250" i="21"/>
  <c r="AD250" i="21"/>
  <c r="Z250" i="21"/>
  <c r="AS249" i="21"/>
  <c r="AK248" i="21"/>
  <c r="AG248" i="21"/>
  <c r="AB248" i="21"/>
  <c r="AQ247" i="21"/>
  <c r="AH247" i="21"/>
  <c r="AC247" i="21"/>
  <c r="AR246" i="21"/>
  <c r="AI246" i="21"/>
  <c r="AD246" i="21"/>
  <c r="Z246" i="21"/>
  <c r="AS245" i="21"/>
  <c r="AP244" i="21"/>
  <c r="AK244" i="21"/>
  <c r="AG244" i="21"/>
  <c r="AB244" i="21"/>
  <c r="AQ243" i="21"/>
  <c r="AH243" i="21"/>
  <c r="AC243" i="21"/>
  <c r="AR242" i="21"/>
  <c r="AI242" i="21"/>
  <c r="AD242" i="21"/>
  <c r="Z242" i="21"/>
  <c r="AS241" i="21"/>
  <c r="AP240" i="21"/>
  <c r="AK240" i="21"/>
  <c r="AG240" i="21"/>
  <c r="AB240" i="21"/>
  <c r="AQ239" i="21"/>
  <c r="AH239" i="21"/>
  <c r="AC239" i="21"/>
  <c r="AR238" i="21"/>
  <c r="AI238" i="21"/>
  <c r="AD238" i="21"/>
  <c r="Z238" i="21"/>
  <c r="AS237" i="21"/>
  <c r="AP236" i="21"/>
  <c r="AK236" i="21"/>
  <c r="AG236" i="21"/>
  <c r="AB236" i="21"/>
  <c r="AQ235" i="21"/>
  <c r="AH235" i="21"/>
  <c r="AC235" i="21"/>
  <c r="AR234" i="21"/>
  <c r="AI234" i="21"/>
  <c r="AD234" i="21"/>
  <c r="Z234" i="21"/>
  <c r="AS233" i="21"/>
  <c r="AP232" i="21"/>
  <c r="AK232" i="21"/>
  <c r="AG232" i="21"/>
  <c r="AB232" i="21"/>
  <c r="AQ231" i="21"/>
  <c r="AH231" i="21"/>
  <c r="AC231" i="21"/>
  <c r="AR230" i="21"/>
  <c r="AI230" i="21"/>
  <c r="AD230" i="21"/>
  <c r="Z230" i="21"/>
  <c r="AS229" i="21"/>
  <c r="AL229" i="21" s="1"/>
  <c r="AP228" i="21"/>
  <c r="AK228" i="21"/>
  <c r="AG228" i="21"/>
  <c r="AB228" i="21"/>
  <c r="AQ227" i="21"/>
  <c r="AH227" i="21"/>
  <c r="AC227" i="21"/>
  <c r="AR226" i="21"/>
  <c r="AI226" i="21"/>
  <c r="AD226" i="21"/>
  <c r="Z226" i="21"/>
  <c r="AS225" i="21"/>
  <c r="AP224" i="21"/>
  <c r="AK224" i="21"/>
  <c r="AG224" i="21"/>
  <c r="AB224" i="21"/>
  <c r="AQ223" i="21"/>
  <c r="AH223" i="21"/>
  <c r="AC223" i="21"/>
  <c r="AR222" i="21"/>
  <c r="AI222" i="21"/>
  <c r="AD222" i="21"/>
  <c r="Z222" i="21"/>
  <c r="AS221" i="21"/>
  <c r="AJ221" i="21"/>
  <c r="AA221" i="21"/>
  <c r="Z220" i="21"/>
  <c r="AD220" i="21"/>
  <c r="AI220" i="21"/>
  <c r="AR220" i="21"/>
  <c r="AQ219" i="21"/>
  <c r="AR218" i="21"/>
  <c r="Z218" i="21"/>
  <c r="AI217" i="21"/>
  <c r="AB217" i="21"/>
  <c r="AP216" i="21"/>
  <c r="AK216" i="21"/>
  <c r="AR215" i="21"/>
  <c r="AS214" i="21"/>
  <c r="AP214" i="21"/>
  <c r="AH214" i="21"/>
  <c r="AA214" i="21"/>
  <c r="AP213" i="21"/>
  <c r="AC213" i="21"/>
  <c r="AH213" i="21"/>
  <c r="AQ213" i="21"/>
  <c r="AQ212" i="21"/>
  <c r="AG212" i="21"/>
  <c r="AA212" i="21"/>
  <c r="AO211" i="21"/>
  <c r="AS211" i="21"/>
  <c r="AP210" i="21"/>
  <c r="AD210" i="21"/>
  <c r="Z209" i="21"/>
  <c r="AD209" i="21"/>
  <c r="AI209" i="21"/>
  <c r="AR209" i="21"/>
  <c r="AC209" i="21"/>
  <c r="AH209" i="21"/>
  <c r="AQ209" i="21"/>
  <c r="AR207" i="21"/>
  <c r="AR206" i="21"/>
  <c r="AI206" i="21"/>
  <c r="Z206" i="21"/>
  <c r="AP202" i="21"/>
  <c r="AP199" i="21"/>
  <c r="AQ199" i="21"/>
  <c r="AO199" i="21"/>
  <c r="AS199" i="21"/>
  <c r="AO198" i="21"/>
  <c r="AA198" i="21"/>
  <c r="AC190" i="21"/>
  <c r="AH190" i="21"/>
  <c r="AQ190" i="21"/>
  <c r="Z190" i="21"/>
  <c r="AD190" i="21"/>
  <c r="AI190" i="21"/>
  <c r="AR190" i="21"/>
  <c r="AB190" i="21"/>
  <c r="AG190" i="21"/>
  <c r="AK190" i="21"/>
  <c r="H189" i="21"/>
  <c r="AP183" i="21"/>
  <c r="AQ183" i="21"/>
  <c r="AO183" i="21"/>
  <c r="AS183" i="21"/>
  <c r="AQ254" i="21"/>
  <c r="AH254" i="21"/>
  <c r="AC254" i="21"/>
  <c r="AQ250" i="21"/>
  <c r="AH250" i="21"/>
  <c r="AC250" i="21"/>
  <c r="AK247" i="21"/>
  <c r="AG247" i="21"/>
  <c r="AB247" i="21"/>
  <c r="AQ246" i="21"/>
  <c r="AH246" i="21"/>
  <c r="AC246" i="21"/>
  <c r="AS244" i="21"/>
  <c r="AO244" i="21"/>
  <c r="AK243" i="21"/>
  <c r="AG243" i="21"/>
  <c r="AB243" i="21"/>
  <c r="AQ242" i="21"/>
  <c r="AH242" i="21"/>
  <c r="AC242" i="21"/>
  <c r="AS240" i="21"/>
  <c r="AO240" i="21"/>
  <c r="AK239" i="21"/>
  <c r="AG239" i="21"/>
  <c r="AB239" i="21"/>
  <c r="AQ238" i="21"/>
  <c r="AH238" i="21"/>
  <c r="AC238" i="21"/>
  <c r="AS236" i="21"/>
  <c r="AO236" i="21"/>
  <c r="AK235" i="21"/>
  <c r="AG235" i="21"/>
  <c r="AB235" i="21"/>
  <c r="AQ234" i="21"/>
  <c r="AH234" i="21"/>
  <c r="AC234" i="21"/>
  <c r="AS232" i="21"/>
  <c r="AO232" i="21"/>
  <c r="AK231" i="21"/>
  <c r="AG231" i="21"/>
  <c r="AB231" i="21"/>
  <c r="AQ230" i="21"/>
  <c r="AH230" i="21"/>
  <c r="AC230" i="21"/>
  <c r="AS228" i="21"/>
  <c r="AO228" i="21"/>
  <c r="AK227" i="21"/>
  <c r="AG227" i="21"/>
  <c r="AB227" i="21"/>
  <c r="AQ226" i="21"/>
  <c r="AL226" i="21"/>
  <c r="AH226" i="21"/>
  <c r="AC226" i="21"/>
  <c r="AS224" i="21"/>
  <c r="AO224" i="21"/>
  <c r="AK223" i="21"/>
  <c r="AG223" i="21"/>
  <c r="AB223" i="21"/>
  <c r="AQ222" i="21"/>
  <c r="AH222" i="21"/>
  <c r="AC222" i="21"/>
  <c r="AR221" i="21"/>
  <c r="AI221" i="21"/>
  <c r="AD221" i="21"/>
  <c r="Z221" i="21"/>
  <c r="AQ218" i="21"/>
  <c r="AB218" i="21"/>
  <c r="AG218" i="21"/>
  <c r="AK218" i="21"/>
  <c r="AS217" i="21"/>
  <c r="AL217" i="21" s="1"/>
  <c r="AG217" i="21"/>
  <c r="AA217" i="21"/>
  <c r="Z216" i="21"/>
  <c r="AD216" i="21"/>
  <c r="AI216" i="21"/>
  <c r="AR216" i="21"/>
  <c r="AR214" i="21"/>
  <c r="Z214" i="21"/>
  <c r="AO213" i="21"/>
  <c r="AP212" i="21"/>
  <c r="AK212" i="21"/>
  <c r="AC210" i="21"/>
  <c r="AH210" i="21"/>
  <c r="AQ210" i="21"/>
  <c r="AB210" i="21"/>
  <c r="AG210" i="21"/>
  <c r="AK210" i="21"/>
  <c r="AS205" i="21"/>
  <c r="AK205" i="21"/>
  <c r="AB205" i="21"/>
  <c r="AC202" i="21"/>
  <c r="AH202" i="21"/>
  <c r="AQ202" i="21"/>
  <c r="Z202" i="21"/>
  <c r="AD202" i="21"/>
  <c r="AI202" i="21"/>
  <c r="AR202" i="21"/>
  <c r="AB202" i="21"/>
  <c r="AG202" i="21"/>
  <c r="AK202" i="21"/>
  <c r="AP198" i="21"/>
  <c r="AP195" i="21"/>
  <c r="AQ195" i="21"/>
  <c r="AO195" i="21"/>
  <c r="AS195" i="21"/>
  <c r="AO194" i="21"/>
  <c r="AS190" i="21"/>
  <c r="AC186" i="21"/>
  <c r="AH186" i="21"/>
  <c r="AQ186" i="21"/>
  <c r="Z186" i="21"/>
  <c r="AD186" i="21"/>
  <c r="AI186" i="21"/>
  <c r="AR186" i="21"/>
  <c r="AB186" i="21"/>
  <c r="AG186" i="21"/>
  <c r="AK186" i="21"/>
  <c r="AO219" i="21"/>
  <c r="AS219" i="21"/>
  <c r="AB214" i="21"/>
  <c r="AG214" i="21"/>
  <c r="AK214" i="21"/>
  <c r="Z212" i="21"/>
  <c r="AD212" i="21"/>
  <c r="AI212" i="21"/>
  <c r="AR212" i="21"/>
  <c r="AP207" i="21"/>
  <c r="AO207" i="21"/>
  <c r="AS207" i="21"/>
  <c r="AP206" i="21"/>
  <c r="AD206" i="21"/>
  <c r="Z205" i="21"/>
  <c r="AD205" i="21"/>
  <c r="AI205" i="21"/>
  <c r="AR205" i="21"/>
  <c r="AC205" i="21"/>
  <c r="AH205" i="21"/>
  <c r="AQ205" i="21"/>
  <c r="AC198" i="21"/>
  <c r="AH198" i="21"/>
  <c r="AQ198" i="21"/>
  <c r="Z198" i="21"/>
  <c r="AD198" i="21"/>
  <c r="AI198" i="21"/>
  <c r="AR198" i="21"/>
  <c r="AB198" i="21"/>
  <c r="AG198" i="21"/>
  <c r="AK198" i="21"/>
  <c r="AP191" i="21"/>
  <c r="AQ191" i="21"/>
  <c r="AO191" i="21"/>
  <c r="AS191" i="21"/>
  <c r="AL191" i="21" s="1"/>
  <c r="AR247" i="21"/>
  <c r="AI247" i="21"/>
  <c r="AD247" i="21"/>
  <c r="Z247" i="21"/>
  <c r="AR243" i="21"/>
  <c r="AI243" i="21"/>
  <c r="AD243" i="21"/>
  <c r="Z243" i="21"/>
  <c r="AR239" i="21"/>
  <c r="AI239" i="21"/>
  <c r="AD239" i="21"/>
  <c r="Z239" i="21"/>
  <c r="AR235" i="21"/>
  <c r="AI235" i="21"/>
  <c r="AD235" i="21"/>
  <c r="Z235" i="21"/>
  <c r="AR231" i="21"/>
  <c r="AI231" i="21"/>
  <c r="AD231" i="21"/>
  <c r="Z231" i="21"/>
  <c r="AR227" i="21"/>
  <c r="AI227" i="21"/>
  <c r="AD227" i="21"/>
  <c r="Z227" i="21"/>
  <c r="AR223" i="21"/>
  <c r="AI223" i="21"/>
  <c r="AD223" i="21"/>
  <c r="Z223" i="21"/>
  <c r="AP221" i="21"/>
  <c r="AK221" i="21"/>
  <c r="AG221" i="21"/>
  <c r="AB221" i="21"/>
  <c r="AR219" i="21"/>
  <c r="P217" i="21"/>
  <c r="AC217" i="21"/>
  <c r="AH217" i="21"/>
  <c r="AQ217" i="21"/>
  <c r="AO215" i="21"/>
  <c r="AS215" i="21"/>
  <c r="AL215" i="21" s="1"/>
  <c r="AO214" i="21"/>
  <c r="AI214" i="21"/>
  <c r="AC214" i="21"/>
  <c r="AS212" i="21"/>
  <c r="AH212" i="21"/>
  <c r="AB212" i="21"/>
  <c r="AC206" i="21"/>
  <c r="AH206" i="21"/>
  <c r="AQ206" i="21"/>
  <c r="AB206" i="21"/>
  <c r="AG206" i="21"/>
  <c r="AK206" i="21"/>
  <c r="AP203" i="21"/>
  <c r="AQ203" i="21"/>
  <c r="AO203" i="21"/>
  <c r="AS203" i="21"/>
  <c r="AR199" i="21"/>
  <c r="AS198" i="21"/>
  <c r="AC194" i="21"/>
  <c r="AH194" i="21"/>
  <c r="AQ194" i="21"/>
  <c r="Z194" i="21"/>
  <c r="AD194" i="21"/>
  <c r="AI194" i="21"/>
  <c r="AR194" i="21"/>
  <c r="AB194" i="21"/>
  <c r="AG194" i="21"/>
  <c r="AK194" i="21"/>
  <c r="AP190" i="21"/>
  <c r="AP187" i="21"/>
  <c r="AQ187" i="21"/>
  <c r="AO187" i="21"/>
  <c r="AS187" i="21"/>
  <c r="AO186" i="21"/>
  <c r="AA186" i="21"/>
  <c r="AR183" i="21"/>
  <c r="AR208" i="21"/>
  <c r="AI208" i="21"/>
  <c r="AD208" i="21"/>
  <c r="Z208" i="21"/>
  <c r="AR204" i="21"/>
  <c r="AI204" i="21"/>
  <c r="AD204" i="21"/>
  <c r="Z204" i="21"/>
  <c r="AQ201" i="21"/>
  <c r="AH201" i="21"/>
  <c r="AC201" i="21"/>
  <c r="AR200" i="21"/>
  <c r="AI200" i="21"/>
  <c r="AD200" i="21"/>
  <c r="Z200" i="21"/>
  <c r="AQ197" i="21"/>
  <c r="AH197" i="21"/>
  <c r="AC197" i="21"/>
  <c r="AR196" i="21"/>
  <c r="AI196" i="21"/>
  <c r="AD196" i="21"/>
  <c r="Z196" i="21"/>
  <c r="AQ193" i="21"/>
  <c r="AH193" i="21"/>
  <c r="AC193" i="21"/>
  <c r="AR192" i="21"/>
  <c r="AI192" i="21"/>
  <c r="AD192" i="21"/>
  <c r="Z192" i="21"/>
  <c r="AQ189" i="21"/>
  <c r="AH189" i="21"/>
  <c r="AC189" i="21"/>
  <c r="P189" i="21"/>
  <c r="AR188" i="21"/>
  <c r="AI188" i="21"/>
  <c r="AD188" i="21"/>
  <c r="Z188" i="21"/>
  <c r="AQ185" i="21"/>
  <c r="AH185" i="21"/>
  <c r="AC185" i="21"/>
  <c r="AR184" i="21"/>
  <c r="AI184" i="21"/>
  <c r="AD184" i="21"/>
  <c r="Z184" i="21"/>
  <c r="AK182" i="21"/>
  <c r="AG182" i="21"/>
  <c r="AB182" i="21"/>
  <c r="AQ181" i="21"/>
  <c r="AH181" i="21"/>
  <c r="AC181" i="21"/>
  <c r="AS179" i="21"/>
  <c r="AP179" i="21"/>
  <c r="AH179" i="21"/>
  <c r="AA179" i="21"/>
  <c r="AP178" i="21"/>
  <c r="P178" i="21"/>
  <c r="AC178" i="21"/>
  <c r="AH178" i="21"/>
  <c r="AQ178" i="21"/>
  <c r="AQ177" i="21"/>
  <c r="AG177" i="21"/>
  <c r="AA177" i="21"/>
  <c r="AO176" i="21"/>
  <c r="AS176" i="21"/>
  <c r="AO175" i="21"/>
  <c r="AI175" i="21"/>
  <c r="AC175" i="21"/>
  <c r="AR174" i="21"/>
  <c r="AK174" i="21"/>
  <c r="Z174" i="21"/>
  <c r="AS173" i="21"/>
  <c r="AL173" i="21" s="1"/>
  <c r="AH173" i="21"/>
  <c r="AB173" i="21"/>
  <c r="AS171" i="21"/>
  <c r="AB171" i="21"/>
  <c r="AG171" i="21"/>
  <c r="AK171" i="21"/>
  <c r="AC171" i="21"/>
  <c r="AH171" i="21"/>
  <c r="AQ171" i="21"/>
  <c r="AO170" i="21"/>
  <c r="AG170" i="21"/>
  <c r="AO167" i="21"/>
  <c r="AS166" i="21"/>
  <c r="AK166" i="21"/>
  <c r="AB166" i="21"/>
  <c r="AP163" i="21"/>
  <c r="AO163" i="21"/>
  <c r="AS163" i="21"/>
  <c r="AS162" i="21"/>
  <c r="AO158" i="21"/>
  <c r="P174" i="21"/>
  <c r="AC174" i="21"/>
  <c r="AH174" i="21"/>
  <c r="AQ174" i="21"/>
  <c r="AO168" i="21"/>
  <c r="AS168" i="21"/>
  <c r="AP168" i="21"/>
  <c r="AC166" i="21"/>
  <c r="AH166" i="21"/>
  <c r="AQ166" i="21"/>
  <c r="Z166" i="21"/>
  <c r="AD166" i="21"/>
  <c r="AI166" i="21"/>
  <c r="AR166" i="21"/>
  <c r="AR182" i="21"/>
  <c r="AI182" i="21"/>
  <c r="AD182" i="21"/>
  <c r="Z182" i="21"/>
  <c r="AS181" i="21"/>
  <c r="AL181" i="21" s="1"/>
  <c r="AO181" i="21"/>
  <c r="AJ181" i="21"/>
  <c r="AA181" i="21"/>
  <c r="AB179" i="21"/>
  <c r="AG179" i="21"/>
  <c r="AK179" i="21"/>
  <c r="Z177" i="21"/>
  <c r="AD177" i="21"/>
  <c r="AI177" i="21"/>
  <c r="AR177" i="21"/>
  <c r="AR175" i="21"/>
  <c r="AO174" i="21"/>
  <c r="AI174" i="21"/>
  <c r="AB174" i="21"/>
  <c r="AS167" i="21"/>
  <c r="AB167" i="21"/>
  <c r="AG167" i="21"/>
  <c r="AK167" i="21"/>
  <c r="AC167" i="21"/>
  <c r="AH167" i="21"/>
  <c r="AQ167" i="21"/>
  <c r="AO166" i="21"/>
  <c r="AG166" i="21"/>
  <c r="AC158" i="21"/>
  <c r="AH158" i="21"/>
  <c r="AQ158" i="21"/>
  <c r="Z158" i="21"/>
  <c r="AD158" i="21"/>
  <c r="AI158" i="21"/>
  <c r="AR158" i="21"/>
  <c r="AB158" i="21"/>
  <c r="AG158" i="21"/>
  <c r="AK158" i="21"/>
  <c r="AP158" i="21"/>
  <c r="AR201" i="21"/>
  <c r="AI201" i="21"/>
  <c r="AD201" i="21"/>
  <c r="Z201" i="21"/>
  <c r="AR197" i="21"/>
  <c r="AI197" i="21"/>
  <c r="AD197" i="21"/>
  <c r="Z197" i="21"/>
  <c r="AR193" i="21"/>
  <c r="AI193" i="21"/>
  <c r="AD193" i="21"/>
  <c r="Z193" i="21"/>
  <c r="AR189" i="21"/>
  <c r="AI189" i="21"/>
  <c r="AD189" i="21"/>
  <c r="Z189" i="21"/>
  <c r="AR185" i="21"/>
  <c r="AI185" i="21"/>
  <c r="AD185" i="21"/>
  <c r="Z185" i="21"/>
  <c r="AQ182" i="21"/>
  <c r="AH182" i="21"/>
  <c r="AC182" i="21"/>
  <c r="P182" i="21"/>
  <c r="AR181" i="21"/>
  <c r="AI181" i="21"/>
  <c r="AD181" i="21"/>
  <c r="Z181" i="21"/>
  <c r="AO180" i="21"/>
  <c r="AS180" i="21"/>
  <c r="AO179" i="21"/>
  <c r="AI179" i="21"/>
  <c r="AC179" i="21"/>
  <c r="AS177" i="21"/>
  <c r="AH177" i="21"/>
  <c r="AB177" i="21"/>
  <c r="AQ175" i="21"/>
  <c r="AB175" i="21"/>
  <c r="AG175" i="21"/>
  <c r="AK175" i="21"/>
  <c r="AS174" i="21"/>
  <c r="AG174" i="21"/>
  <c r="AA174" i="21"/>
  <c r="Z173" i="21"/>
  <c r="AD173" i="21"/>
  <c r="AI173" i="21"/>
  <c r="AR173" i="21"/>
  <c r="AO172" i="21"/>
  <c r="AS172" i="21"/>
  <c r="AP172" i="21"/>
  <c r="AC170" i="21"/>
  <c r="AH170" i="21"/>
  <c r="AQ170" i="21"/>
  <c r="Z170" i="21"/>
  <c r="AD170" i="21"/>
  <c r="AI170" i="21"/>
  <c r="AR170" i="21"/>
  <c r="AR168" i="21"/>
  <c r="AR167" i="21"/>
  <c r="AI167" i="21"/>
  <c r="Z167" i="21"/>
  <c r="AC162" i="21"/>
  <c r="AH162" i="21"/>
  <c r="AQ162" i="21"/>
  <c r="Z162" i="21"/>
  <c r="AD162" i="21"/>
  <c r="AI162" i="21"/>
  <c r="AR162" i="21"/>
  <c r="AB162" i="21"/>
  <c r="AG162" i="21"/>
  <c r="AK162" i="21"/>
  <c r="AP162" i="21"/>
  <c r="AP159" i="21"/>
  <c r="AO159" i="21"/>
  <c r="AS159" i="21"/>
  <c r="AS158" i="21"/>
  <c r="AS155" i="21"/>
  <c r="AO155" i="21"/>
  <c r="AP154" i="21"/>
  <c r="AK154" i="21"/>
  <c r="AG154" i="21"/>
  <c r="AB154" i="21"/>
  <c r="AL153" i="21"/>
  <c r="AS151" i="21"/>
  <c r="AO151" i="21"/>
  <c r="AP150" i="21"/>
  <c r="AK150" i="21"/>
  <c r="AG150" i="21"/>
  <c r="AB150" i="21"/>
  <c r="AS147" i="21"/>
  <c r="AO147" i="21"/>
  <c r="AP146" i="21"/>
  <c r="AK146" i="21"/>
  <c r="AG146" i="21"/>
  <c r="AB146" i="21"/>
  <c r="AS143" i="21"/>
  <c r="AO143" i="21"/>
  <c r="AP142" i="21"/>
  <c r="AK142" i="21"/>
  <c r="AG142" i="21"/>
  <c r="AB142" i="21"/>
  <c r="AS139" i="21"/>
  <c r="AO139" i="21"/>
  <c r="AP138" i="21"/>
  <c r="AK138" i="21"/>
  <c r="AG138" i="21"/>
  <c r="AB138" i="21"/>
  <c r="AS135" i="21"/>
  <c r="AO135" i="21"/>
  <c r="AK134" i="21"/>
  <c r="AG134" i="21"/>
  <c r="AB134" i="21"/>
  <c r="Z131" i="21"/>
  <c r="AD131" i="21"/>
  <c r="AI131" i="21"/>
  <c r="AR131" i="21"/>
  <c r="AB131" i="21"/>
  <c r="AG131" i="21"/>
  <c r="AK131" i="21"/>
  <c r="AO130" i="21"/>
  <c r="AS130" i="21"/>
  <c r="AO126" i="21"/>
  <c r="AS126" i="21"/>
  <c r="AP126" i="21"/>
  <c r="AB129" i="21"/>
  <c r="AG129" i="21"/>
  <c r="AK129" i="21"/>
  <c r="AP129" i="21"/>
  <c r="AC129" i="21"/>
  <c r="AH129" i="21"/>
  <c r="AQ129" i="21"/>
  <c r="Z129" i="21"/>
  <c r="AD129" i="21"/>
  <c r="AI129" i="21"/>
  <c r="AR129" i="21"/>
  <c r="AB125" i="21"/>
  <c r="AG125" i="21"/>
  <c r="AK125" i="21"/>
  <c r="AP125" i="21"/>
  <c r="AC125" i="21"/>
  <c r="AH125" i="21"/>
  <c r="AQ125" i="21"/>
  <c r="Z125" i="21"/>
  <c r="AD125" i="21"/>
  <c r="AI125" i="21"/>
  <c r="AR125" i="21"/>
  <c r="AP164" i="21"/>
  <c r="AQ163" i="21"/>
  <c r="AH163" i="21"/>
  <c r="AC163" i="21"/>
  <c r="AP160" i="21"/>
  <c r="AQ159" i="21"/>
  <c r="AH159" i="21"/>
  <c r="AC159" i="21"/>
  <c r="AP156" i="21"/>
  <c r="AQ155" i="21"/>
  <c r="AH155" i="21"/>
  <c r="AC155" i="21"/>
  <c r="AR154" i="21"/>
  <c r="AI154" i="21"/>
  <c r="AD154" i="21"/>
  <c r="Z154" i="21"/>
  <c r="AP152" i="21"/>
  <c r="AQ151" i="21"/>
  <c r="AH151" i="21"/>
  <c r="AC151" i="21"/>
  <c r="AR150" i="21"/>
  <c r="AI150" i="21"/>
  <c r="AD150" i="21"/>
  <c r="Z150" i="21"/>
  <c r="AP148" i="21"/>
  <c r="AQ147" i="21"/>
  <c r="AH147" i="21"/>
  <c r="AC147" i="21"/>
  <c r="AR146" i="21"/>
  <c r="AI146" i="21"/>
  <c r="AD146" i="21"/>
  <c r="Z146" i="21"/>
  <c r="AP144" i="21"/>
  <c r="AQ143" i="21"/>
  <c r="AH143" i="21"/>
  <c r="AC143" i="21"/>
  <c r="AR142" i="21"/>
  <c r="AI142" i="21"/>
  <c r="AD142" i="21"/>
  <c r="Z142" i="21"/>
  <c r="AP140" i="21"/>
  <c r="AQ139" i="21"/>
  <c r="AH139" i="21"/>
  <c r="AC139" i="21"/>
  <c r="AR138" i="21"/>
  <c r="AI138" i="21"/>
  <c r="AD138" i="21"/>
  <c r="Z138" i="21"/>
  <c r="AP136" i="21"/>
  <c r="AQ135" i="21"/>
  <c r="AH135" i="21"/>
  <c r="AC135" i="21"/>
  <c r="AR134" i="21"/>
  <c r="AI134" i="21"/>
  <c r="AD134" i="21"/>
  <c r="Z134" i="21"/>
  <c r="AS125" i="21"/>
  <c r="P124" i="21"/>
  <c r="AR169" i="21"/>
  <c r="AI169" i="21"/>
  <c r="AD169" i="21"/>
  <c r="Z169" i="21"/>
  <c r="AR165" i="21"/>
  <c r="AI165" i="21"/>
  <c r="AD165" i="21"/>
  <c r="Z165" i="21"/>
  <c r="AS164" i="21"/>
  <c r="AK163" i="21"/>
  <c r="AG163" i="21"/>
  <c r="AB163" i="21"/>
  <c r="AR161" i="21"/>
  <c r="AI161" i="21"/>
  <c r="AD161" i="21"/>
  <c r="Z161" i="21"/>
  <c r="AS160" i="21"/>
  <c r="AK159" i="21"/>
  <c r="AG159" i="21"/>
  <c r="AB159" i="21"/>
  <c r="AR157" i="21"/>
  <c r="AI157" i="21"/>
  <c r="AD157" i="21"/>
  <c r="Z157" i="21"/>
  <c r="AS156" i="21"/>
  <c r="AK155" i="21"/>
  <c r="AG155" i="21"/>
  <c r="AB155" i="21"/>
  <c r="AQ154" i="21"/>
  <c r="AH154" i="21"/>
  <c r="AC154" i="21"/>
  <c r="AR153" i="21"/>
  <c r="AI153" i="21"/>
  <c r="AD153" i="21"/>
  <c r="Z153" i="21"/>
  <c r="AS152" i="21"/>
  <c r="AK151" i="21"/>
  <c r="AG151" i="21"/>
  <c r="AB151" i="21"/>
  <c r="AQ150" i="21"/>
  <c r="AH150" i="21"/>
  <c r="AC150" i="21"/>
  <c r="P150" i="21"/>
  <c r="AR149" i="21"/>
  <c r="AI149" i="21"/>
  <c r="AD149" i="21"/>
  <c r="Z149" i="21"/>
  <c r="AS148" i="21"/>
  <c r="AK147" i="21"/>
  <c r="AG147" i="21"/>
  <c r="AB147" i="21"/>
  <c r="AQ146" i="21"/>
  <c r="AH146" i="21"/>
  <c r="AC146" i="21"/>
  <c r="AR145" i="21"/>
  <c r="AI145" i="21"/>
  <c r="AD145" i="21"/>
  <c r="Z145" i="21"/>
  <c r="AS144" i="21"/>
  <c r="AK143" i="21"/>
  <c r="AG143" i="21"/>
  <c r="AB143" i="21"/>
  <c r="AQ142" i="21"/>
  <c r="AH142" i="21"/>
  <c r="AC142" i="21"/>
  <c r="AR141" i="21"/>
  <c r="AI141" i="21"/>
  <c r="AD141" i="21"/>
  <c r="Z141" i="21"/>
  <c r="AS140" i="21"/>
  <c r="AK139" i="21"/>
  <c r="AG139" i="21"/>
  <c r="AB139" i="21"/>
  <c r="AQ138" i="21"/>
  <c r="AH138" i="21"/>
  <c r="AC138" i="21"/>
  <c r="AR137" i="21"/>
  <c r="AI137" i="21"/>
  <c r="AD137" i="21"/>
  <c r="Z137" i="21"/>
  <c r="AS136" i="21"/>
  <c r="AL136" i="21" s="1"/>
  <c r="AK135" i="21"/>
  <c r="AG135" i="21"/>
  <c r="AB135" i="21"/>
  <c r="AQ134" i="21"/>
  <c r="AH134" i="21"/>
  <c r="AC134" i="21"/>
  <c r="Z133" i="21"/>
  <c r="AD133" i="21"/>
  <c r="AQ132" i="21"/>
  <c r="AO132" i="21"/>
  <c r="AS132" i="21"/>
  <c r="AL132" i="21" s="1"/>
  <c r="AS131" i="21"/>
  <c r="AC131" i="21"/>
  <c r="AP130" i="21"/>
  <c r="AO129" i="21"/>
  <c r="AA129" i="21"/>
  <c r="AO125" i="21"/>
  <c r="AA125" i="21"/>
  <c r="AQ130" i="21"/>
  <c r="AH130" i="21"/>
  <c r="AC130" i="21"/>
  <c r="AS128" i="21"/>
  <c r="AO128" i="21"/>
  <c r="AK127" i="21"/>
  <c r="AG127" i="21"/>
  <c r="AB127" i="21"/>
  <c r="AQ126" i="21"/>
  <c r="AH126" i="21"/>
  <c r="AC126" i="21"/>
  <c r="P126" i="21"/>
  <c r="AS124" i="21"/>
  <c r="AO124" i="21"/>
  <c r="AK123" i="21"/>
  <c r="AG123" i="21"/>
  <c r="AB123" i="21"/>
  <c r="AQ122" i="21"/>
  <c r="AH122" i="21"/>
  <c r="AC122" i="21"/>
  <c r="AR121" i="21"/>
  <c r="AI121" i="21"/>
  <c r="AD121" i="21"/>
  <c r="Z121" i="21"/>
  <c r="AS120" i="21"/>
  <c r="AO120" i="21"/>
  <c r="AK119" i="21"/>
  <c r="AG119" i="21"/>
  <c r="AB119" i="21"/>
  <c r="AQ118" i="21"/>
  <c r="AH118" i="21"/>
  <c r="AC118" i="21"/>
  <c r="P118" i="21"/>
  <c r="AR117" i="21"/>
  <c r="AI117" i="21"/>
  <c r="AD117" i="21"/>
  <c r="Z117" i="21"/>
  <c r="AS116" i="21"/>
  <c r="AL116" i="21" s="1"/>
  <c r="AO116" i="21"/>
  <c r="AK115" i="21"/>
  <c r="AG115" i="21"/>
  <c r="AB115" i="21"/>
  <c r="AQ114" i="21"/>
  <c r="AH114" i="21"/>
  <c r="AC114" i="21"/>
  <c r="AR113" i="21"/>
  <c r="AI113" i="21"/>
  <c r="AD113" i="21"/>
  <c r="Z113" i="21"/>
  <c r="AS112" i="21"/>
  <c r="AO112" i="21"/>
  <c r="AK111" i="21"/>
  <c r="AG111" i="21"/>
  <c r="AB111" i="21"/>
  <c r="AQ110" i="21"/>
  <c r="AH110" i="21"/>
  <c r="AC110" i="21"/>
  <c r="AR109" i="21"/>
  <c r="AI109" i="21"/>
  <c r="AD109" i="21"/>
  <c r="Z109" i="21"/>
  <c r="AS108" i="21"/>
  <c r="AO108" i="21"/>
  <c r="AR107" i="21"/>
  <c r="AS105" i="21"/>
  <c r="AB105" i="21"/>
  <c r="AG105" i="21"/>
  <c r="AK105" i="21"/>
  <c r="AC105" i="21"/>
  <c r="AH105" i="21"/>
  <c r="AQ105" i="21"/>
  <c r="AO104" i="21"/>
  <c r="AG104" i="21"/>
  <c r="P104" i="21"/>
  <c r="AS101" i="21"/>
  <c r="AB101" i="21"/>
  <c r="AG101" i="21"/>
  <c r="AK101" i="21"/>
  <c r="AC101" i="21"/>
  <c r="AH101" i="21"/>
  <c r="AQ101" i="21"/>
  <c r="AO97" i="21"/>
  <c r="AP93" i="21"/>
  <c r="AP122" i="21"/>
  <c r="AQ121" i="21"/>
  <c r="AH121" i="21"/>
  <c r="AC121" i="21"/>
  <c r="AP118" i="21"/>
  <c r="AQ117" i="21"/>
  <c r="AH117" i="21"/>
  <c r="AC117" i="21"/>
  <c r="AP114" i="21"/>
  <c r="AQ113" i="21"/>
  <c r="AH113" i="21"/>
  <c r="AC113" i="21"/>
  <c r="AP110" i="21"/>
  <c r="AQ109" i="21"/>
  <c r="AH109" i="21"/>
  <c r="AC109" i="21"/>
  <c r="P108" i="21"/>
  <c r="AQ107" i="21"/>
  <c r="AO106" i="21"/>
  <c r="AS106" i="21"/>
  <c r="AP106" i="21"/>
  <c r="AR105" i="21"/>
  <c r="AO102" i="21"/>
  <c r="AS102" i="21"/>
  <c r="AP102" i="21"/>
  <c r="AR101" i="21"/>
  <c r="AQ94" i="21"/>
  <c r="AO94" i="21"/>
  <c r="AS94" i="21"/>
  <c r="AP94" i="21"/>
  <c r="Z93" i="21"/>
  <c r="AD93" i="21"/>
  <c r="AI93" i="21"/>
  <c r="AR93" i="21"/>
  <c r="AB93" i="21"/>
  <c r="AG93" i="21"/>
  <c r="AK93" i="21"/>
  <c r="AC93" i="21"/>
  <c r="AH93" i="21"/>
  <c r="AQ93" i="21"/>
  <c r="H92" i="21"/>
  <c r="AR127" i="21"/>
  <c r="AI127" i="21"/>
  <c r="AD127" i="21"/>
  <c r="Z127" i="21"/>
  <c r="AR123" i="21"/>
  <c r="AI123" i="21"/>
  <c r="AD123" i="21"/>
  <c r="Z123" i="21"/>
  <c r="AS122" i="21"/>
  <c r="AL122" i="21" s="1"/>
  <c r="AP121" i="21"/>
  <c r="AK121" i="21"/>
  <c r="AG121" i="21"/>
  <c r="AB121" i="21"/>
  <c r="AR119" i="21"/>
  <c r="AI119" i="21"/>
  <c r="AD119" i="21"/>
  <c r="Z119" i="21"/>
  <c r="AS118" i="21"/>
  <c r="AL118" i="21" s="1"/>
  <c r="AK117" i="21"/>
  <c r="AG117" i="21"/>
  <c r="AB117" i="21"/>
  <c r="AR115" i="21"/>
  <c r="AI115" i="21"/>
  <c r="AD115" i="21"/>
  <c r="Z115" i="21"/>
  <c r="AS114" i="21"/>
  <c r="AL114" i="21" s="1"/>
  <c r="AP113" i="21"/>
  <c r="AK113" i="21"/>
  <c r="AG113" i="21"/>
  <c r="AB113" i="21"/>
  <c r="AR111" i="21"/>
  <c r="AI111" i="21"/>
  <c r="AD111" i="21"/>
  <c r="Z111" i="21"/>
  <c r="AS110" i="21"/>
  <c r="AP109" i="21"/>
  <c r="AK109" i="21"/>
  <c r="AG109" i="21"/>
  <c r="AB109" i="21"/>
  <c r="AO105" i="21"/>
  <c r="AS104" i="21"/>
  <c r="AK104" i="21"/>
  <c r="AB104" i="21"/>
  <c r="AO101" i="21"/>
  <c r="H100" i="21"/>
  <c r="AQ98" i="21"/>
  <c r="AO98" i="21"/>
  <c r="AS98" i="21"/>
  <c r="AP98" i="21"/>
  <c r="Z97" i="21"/>
  <c r="AD97" i="21"/>
  <c r="AI97" i="21"/>
  <c r="AR97" i="21"/>
  <c r="AB97" i="21"/>
  <c r="AG97" i="21"/>
  <c r="AK97" i="21"/>
  <c r="P97" i="21"/>
  <c r="AC97" i="21"/>
  <c r="AH97" i="21"/>
  <c r="AQ97" i="21"/>
  <c r="AS93" i="21"/>
  <c r="AO107" i="21"/>
  <c r="AS107" i="21"/>
  <c r="AC104" i="21"/>
  <c r="AH104" i="21"/>
  <c r="AQ104" i="21"/>
  <c r="Z104" i="21"/>
  <c r="AD104" i="21"/>
  <c r="AI104" i="21"/>
  <c r="AR104" i="21"/>
  <c r="AR102" i="21"/>
  <c r="AS97" i="21"/>
  <c r="AO93" i="21"/>
  <c r="AA93" i="21"/>
  <c r="AK106" i="21"/>
  <c r="AG106" i="21"/>
  <c r="AB106" i="21"/>
  <c r="AS103" i="21"/>
  <c r="AK102" i="21"/>
  <c r="AG102" i="21"/>
  <c r="AB102" i="21"/>
  <c r="AR100" i="21"/>
  <c r="AI100" i="21"/>
  <c r="AD100" i="21"/>
  <c r="Z100" i="21"/>
  <c r="AS99" i="21"/>
  <c r="AK98" i="21"/>
  <c r="AG98" i="21"/>
  <c r="AB98" i="21"/>
  <c r="AR96" i="21"/>
  <c r="AI96" i="21"/>
  <c r="AD96" i="21"/>
  <c r="Z96" i="21"/>
  <c r="AS95" i="21"/>
  <c r="AK94" i="21"/>
  <c r="AG94" i="21"/>
  <c r="AB94" i="21"/>
  <c r="AR92" i="21"/>
  <c r="AI92" i="21"/>
  <c r="AD92" i="21"/>
  <c r="Z92" i="21"/>
  <c r="AS91" i="21"/>
  <c r="AP90" i="21"/>
  <c r="AK90" i="21"/>
  <c r="AG90" i="21"/>
  <c r="AB90" i="21"/>
  <c r="AQ89" i="21"/>
  <c r="AH89" i="21"/>
  <c r="AC89" i="21"/>
  <c r="AR88" i="21"/>
  <c r="AI88" i="21"/>
  <c r="AD88" i="21"/>
  <c r="Z88" i="21"/>
  <c r="AS87" i="21"/>
  <c r="AP86" i="21"/>
  <c r="AK86" i="21"/>
  <c r="AG86" i="21"/>
  <c r="AB86" i="21"/>
  <c r="AQ85" i="21"/>
  <c r="AH85" i="21"/>
  <c r="AC85" i="21"/>
  <c r="AR84" i="21"/>
  <c r="AC84" i="21"/>
  <c r="AH84" i="21"/>
  <c r="AQ84" i="21"/>
  <c r="AB84" i="21"/>
  <c r="AG84" i="21"/>
  <c r="AK84" i="21"/>
  <c r="AO83" i="21"/>
  <c r="AG83" i="21"/>
  <c r="P83" i="21"/>
  <c r="AS80" i="21"/>
  <c r="AQ100" i="21"/>
  <c r="AH100" i="21"/>
  <c r="AC100" i="21"/>
  <c r="P100" i="21"/>
  <c r="AQ96" i="21"/>
  <c r="AH96" i="21"/>
  <c r="AC96" i="21"/>
  <c r="AQ92" i="21"/>
  <c r="AH92" i="21"/>
  <c r="AC92" i="21"/>
  <c r="P92" i="21"/>
  <c r="AS90" i="21"/>
  <c r="AO90" i="21"/>
  <c r="AK89" i="21"/>
  <c r="AG89" i="21"/>
  <c r="AB89" i="21"/>
  <c r="AQ88" i="21"/>
  <c r="AH88" i="21"/>
  <c r="AC88" i="21"/>
  <c r="AS86" i="21"/>
  <c r="AO86" i="21"/>
  <c r="AK85" i="21"/>
  <c r="AG85" i="21"/>
  <c r="AA85" i="21"/>
  <c r="AP81" i="21"/>
  <c r="AO81" i="21"/>
  <c r="AS81" i="21"/>
  <c r="AO80" i="21"/>
  <c r="AR89" i="21"/>
  <c r="AI89" i="21"/>
  <c r="AD89" i="21"/>
  <c r="Z89" i="21"/>
  <c r="AB85" i="21"/>
  <c r="Z83" i="21"/>
  <c r="AD83" i="21"/>
  <c r="AI83" i="21"/>
  <c r="AR83" i="21"/>
  <c r="AC83" i="21"/>
  <c r="AH83" i="21"/>
  <c r="AQ83" i="21"/>
  <c r="AR81" i="21"/>
  <c r="AC80" i="21"/>
  <c r="AH80" i="21"/>
  <c r="AQ80" i="21"/>
  <c r="Z80" i="21"/>
  <c r="AD80" i="21"/>
  <c r="AI80" i="21"/>
  <c r="AR80" i="21"/>
  <c r="AB80" i="21"/>
  <c r="AG80" i="21"/>
  <c r="AK80" i="21"/>
  <c r="H79" i="21"/>
  <c r="AQ79" i="21"/>
  <c r="AH79" i="21"/>
  <c r="AC79" i="21"/>
  <c r="AS77" i="21"/>
  <c r="AO77" i="21"/>
  <c r="AK76" i="21"/>
  <c r="AG76" i="21"/>
  <c r="AB76" i="21"/>
  <c r="AQ75" i="21"/>
  <c r="AH75" i="21"/>
  <c r="AC75" i="21"/>
  <c r="AS73" i="21"/>
  <c r="AO73" i="21"/>
  <c r="AK72" i="21"/>
  <c r="AG72" i="21"/>
  <c r="AB72" i="21"/>
  <c r="AQ71" i="21"/>
  <c r="AH71" i="21"/>
  <c r="AC71" i="21"/>
  <c r="AS69" i="21"/>
  <c r="AO69" i="21"/>
  <c r="AK68" i="21"/>
  <c r="AG68" i="21"/>
  <c r="AB68" i="21"/>
  <c r="AQ67" i="21"/>
  <c r="AH67" i="21"/>
  <c r="AC67" i="21"/>
  <c r="AS65" i="21"/>
  <c r="AO65" i="21"/>
  <c r="AK64" i="21"/>
  <c r="AG64" i="21"/>
  <c r="AB64" i="21"/>
  <c r="AQ63" i="21"/>
  <c r="AH63" i="21"/>
  <c r="AC63" i="21"/>
  <c r="AI62" i="21"/>
  <c r="AC62" i="21"/>
  <c r="AS60" i="21"/>
  <c r="AC60" i="21"/>
  <c r="AB60" i="21"/>
  <c r="AG60" i="21"/>
  <c r="AK60" i="21"/>
  <c r="Z60" i="21"/>
  <c r="AD60" i="21"/>
  <c r="AI60" i="21"/>
  <c r="AR60" i="21"/>
  <c r="AQ77" i="21"/>
  <c r="AR76" i="21"/>
  <c r="AI76" i="21"/>
  <c r="AD76" i="21"/>
  <c r="Z76" i="21"/>
  <c r="AQ73" i="21"/>
  <c r="AR72" i="21"/>
  <c r="AI72" i="21"/>
  <c r="AD72" i="21"/>
  <c r="Z72" i="21"/>
  <c r="AQ69" i="21"/>
  <c r="AR68" i="21"/>
  <c r="AI68" i="21"/>
  <c r="AD68" i="21"/>
  <c r="Z68" i="21"/>
  <c r="AQ65" i="21"/>
  <c r="AR64" i="21"/>
  <c r="AI64" i="21"/>
  <c r="AD64" i="21"/>
  <c r="Z64" i="21"/>
  <c r="Z62" i="21"/>
  <c r="AD62" i="21"/>
  <c r="AO61" i="21"/>
  <c r="AS61" i="21"/>
  <c r="AL61" i="21" s="1"/>
  <c r="AE61" i="21" s="1"/>
  <c r="X61" i="21" s="1"/>
  <c r="AO60" i="21"/>
  <c r="AH60" i="21"/>
  <c r="AS82" i="21"/>
  <c r="AK81" i="21"/>
  <c r="AG81" i="21"/>
  <c r="AB81" i="21"/>
  <c r="AR79" i="21"/>
  <c r="AI79" i="21"/>
  <c r="AD79" i="21"/>
  <c r="Z79" i="21"/>
  <c r="AS78" i="21"/>
  <c r="AK77" i="21"/>
  <c r="AG77" i="21"/>
  <c r="AB77" i="21"/>
  <c r="AQ76" i="21"/>
  <c r="AH76" i="21"/>
  <c r="AC76" i="21"/>
  <c r="AR75" i="21"/>
  <c r="AI75" i="21"/>
  <c r="AD75" i="21"/>
  <c r="Z75" i="21"/>
  <c r="AS74" i="21"/>
  <c r="AK73" i="21"/>
  <c r="AG73" i="21"/>
  <c r="AB73" i="21"/>
  <c r="AQ72" i="21"/>
  <c r="AH72" i="21"/>
  <c r="AC72" i="21"/>
  <c r="AR71" i="21"/>
  <c r="AI71" i="21"/>
  <c r="AD71" i="21"/>
  <c r="Z71" i="21"/>
  <c r="AS70" i="21"/>
  <c r="AK69" i="21"/>
  <c r="AG69" i="21"/>
  <c r="AB69" i="21"/>
  <c r="AQ68" i="21"/>
  <c r="AH68" i="21"/>
  <c r="AC68" i="21"/>
  <c r="P68" i="21"/>
  <c r="AR67" i="21"/>
  <c r="AI67" i="21"/>
  <c r="AD67" i="21"/>
  <c r="Z67" i="21"/>
  <c r="AS66" i="21"/>
  <c r="AK65" i="21"/>
  <c r="AG65" i="21"/>
  <c r="AB65" i="21"/>
  <c r="AQ64" i="21"/>
  <c r="AH64" i="21"/>
  <c r="AC64" i="21"/>
  <c r="AR63" i="21"/>
  <c r="AI63" i="21"/>
  <c r="AD63" i="21"/>
  <c r="Z63" i="21"/>
  <c r="AS62" i="21"/>
  <c r="AJ62" i="21"/>
  <c r="H61" i="21"/>
  <c r="AP60" i="21"/>
  <c r="AQ61" i="21"/>
  <c r="AH61" i="21"/>
  <c r="AC61" i="21"/>
  <c r="AS59" i="21"/>
  <c r="AO59" i="21"/>
  <c r="AK58" i="21"/>
  <c r="AG58" i="21"/>
  <c r="AB58" i="21"/>
  <c r="AQ57" i="21"/>
  <c r="AH57" i="21"/>
  <c r="AC57" i="21"/>
  <c r="AR56" i="21"/>
  <c r="AI56" i="21"/>
  <c r="AD56" i="21"/>
  <c r="Z56" i="21"/>
  <c r="AS55" i="21"/>
  <c r="AO55" i="21"/>
  <c r="AK54" i="21"/>
  <c r="AG54" i="21"/>
  <c r="AB54" i="21"/>
  <c r="AQ53" i="21"/>
  <c r="Z53" i="21"/>
  <c r="AO52" i="21"/>
  <c r="AI52" i="21"/>
  <c r="AB52" i="21"/>
  <c r="AR50" i="21"/>
  <c r="AS48" i="21"/>
  <c r="AB48" i="21"/>
  <c r="AG48" i="21"/>
  <c r="AK48" i="21"/>
  <c r="AC48" i="21"/>
  <c r="AH48" i="21"/>
  <c r="AQ48" i="21"/>
  <c r="AO47" i="21"/>
  <c r="AG47" i="21"/>
  <c r="AO45" i="21"/>
  <c r="AS45" i="21"/>
  <c r="AP45" i="21"/>
  <c r="AQ45" i="21"/>
  <c r="AB44" i="21"/>
  <c r="AG44" i="21"/>
  <c r="AK44" i="21"/>
  <c r="AC44" i="21"/>
  <c r="AH44" i="21"/>
  <c r="AQ44" i="21"/>
  <c r="Z44" i="21"/>
  <c r="AD44" i="21"/>
  <c r="AI44" i="21"/>
  <c r="AR44" i="21"/>
  <c r="H43" i="21"/>
  <c r="AP57" i="21"/>
  <c r="AQ56" i="21"/>
  <c r="AH56" i="21"/>
  <c r="AC56" i="21"/>
  <c r="AP53" i="21"/>
  <c r="AB53" i="21"/>
  <c r="AG53" i="21"/>
  <c r="AK53" i="21"/>
  <c r="AS52" i="21"/>
  <c r="AG52" i="21"/>
  <c r="AA52" i="21"/>
  <c r="Z51" i="21"/>
  <c r="AD51" i="21"/>
  <c r="AI51" i="21"/>
  <c r="AR51" i="21"/>
  <c r="AQ50" i="21"/>
  <c r="AO49" i="21"/>
  <c r="AS49" i="21"/>
  <c r="AP49" i="21"/>
  <c r="AR48" i="21"/>
  <c r="AI48" i="21"/>
  <c r="Z48" i="21"/>
  <c r="AS44" i="21"/>
  <c r="AR58" i="21"/>
  <c r="AI58" i="21"/>
  <c r="AD58" i="21"/>
  <c r="Z58" i="21"/>
  <c r="AS57" i="21"/>
  <c r="AK56" i="21"/>
  <c r="AG56" i="21"/>
  <c r="AB56" i="21"/>
  <c r="AI54" i="21"/>
  <c r="AD54" i="21"/>
  <c r="Z54" i="21"/>
  <c r="AS53" i="21"/>
  <c r="AC53" i="21"/>
  <c r="AR52" i="21"/>
  <c r="AK52" i="21"/>
  <c r="Z52" i="21"/>
  <c r="AO48" i="21"/>
  <c r="AK47" i="21"/>
  <c r="AB47" i="21"/>
  <c r="AC52" i="21"/>
  <c r="AH52" i="21"/>
  <c r="AQ52" i="21"/>
  <c r="AO50" i="21"/>
  <c r="AS50" i="21"/>
  <c r="AC47" i="21"/>
  <c r="AH47" i="21"/>
  <c r="AQ47" i="21"/>
  <c r="Z47" i="21"/>
  <c r="AD47" i="21"/>
  <c r="AI47" i="21"/>
  <c r="AR47" i="21"/>
  <c r="AR45" i="21"/>
  <c r="AQ41" i="21"/>
  <c r="AR40" i="21"/>
  <c r="AI40" i="21"/>
  <c r="AD40" i="21"/>
  <c r="Z40" i="21"/>
  <c r="AQ37" i="21"/>
  <c r="AR36" i="21"/>
  <c r="AI36" i="21"/>
  <c r="AD36" i="21"/>
  <c r="Z36" i="21"/>
  <c r="AQ33" i="21"/>
  <c r="AR32" i="21"/>
  <c r="AI32" i="21"/>
  <c r="AD32" i="21"/>
  <c r="Z32" i="21"/>
  <c r="H31" i="21"/>
  <c r="AB30" i="21"/>
  <c r="AG30" i="21"/>
  <c r="AK30" i="21"/>
  <c r="AK49" i="21"/>
  <c r="AG49" i="21"/>
  <c r="AB49" i="21"/>
  <c r="AS46" i="21"/>
  <c r="AK45" i="21"/>
  <c r="AG45" i="21"/>
  <c r="AB45" i="21"/>
  <c r="AR43" i="21"/>
  <c r="AI43" i="21"/>
  <c r="AD43" i="21"/>
  <c r="Z43" i="21"/>
  <c r="AS42" i="21"/>
  <c r="AP41" i="21"/>
  <c r="AK41" i="21"/>
  <c r="AG41" i="21"/>
  <c r="AB41" i="21"/>
  <c r="AQ40" i="21"/>
  <c r="AH40" i="21"/>
  <c r="AC40" i="21"/>
  <c r="AR39" i="21"/>
  <c r="AI39" i="21"/>
  <c r="AD39" i="21"/>
  <c r="Z39" i="21"/>
  <c r="AS38" i="21"/>
  <c r="AP37" i="21"/>
  <c r="AK37" i="21"/>
  <c r="AG37" i="21"/>
  <c r="AB37" i="21"/>
  <c r="AQ36" i="21"/>
  <c r="AH36" i="21"/>
  <c r="AC36" i="21"/>
  <c r="AR35" i="21"/>
  <c r="AI35" i="21"/>
  <c r="AD35" i="21"/>
  <c r="Z35" i="21"/>
  <c r="AS34" i="21"/>
  <c r="AP33" i="21"/>
  <c r="AK33" i="21"/>
  <c r="AG33" i="21"/>
  <c r="AB33" i="21"/>
  <c r="AQ32" i="21"/>
  <c r="AH32" i="21"/>
  <c r="AC32" i="21"/>
  <c r="AR31" i="21"/>
  <c r="AI31" i="21"/>
  <c r="AD31" i="21"/>
  <c r="Z31" i="21"/>
  <c r="AS30" i="21"/>
  <c r="AI30" i="21"/>
  <c r="AC30" i="21"/>
  <c r="AR29" i="21"/>
  <c r="AK29" i="21"/>
  <c r="Z29" i="21"/>
  <c r="AQ43" i="21"/>
  <c r="AH43" i="21"/>
  <c r="AC43" i="21"/>
  <c r="AS41" i="21"/>
  <c r="AK40" i="21"/>
  <c r="AG40" i="21"/>
  <c r="AB40" i="21"/>
  <c r="AQ39" i="21"/>
  <c r="AH39" i="21"/>
  <c r="AC39" i="21"/>
  <c r="AS37" i="21"/>
  <c r="AK36" i="21"/>
  <c r="AG36" i="21"/>
  <c r="AB36" i="21"/>
  <c r="AQ35" i="21"/>
  <c r="AH35" i="21"/>
  <c r="AC35" i="21"/>
  <c r="AS33" i="21"/>
  <c r="AK32" i="21"/>
  <c r="AG32" i="21"/>
  <c r="AB32" i="21"/>
  <c r="AQ31" i="21"/>
  <c r="AH31" i="21"/>
  <c r="AC31" i="21"/>
  <c r="AH30" i="21"/>
  <c r="AA30" i="21"/>
  <c r="AC29" i="21"/>
  <c r="AH29" i="21"/>
  <c r="AQ29" i="21"/>
  <c r="AO27" i="21"/>
  <c r="AS27" i="21"/>
  <c r="AP27" i="21"/>
  <c r="AQ27" i="21"/>
  <c r="AR26" i="21"/>
  <c r="AI26" i="21"/>
  <c r="AD26" i="21"/>
  <c r="Z26" i="21"/>
  <c r="AP24" i="21"/>
  <c r="AK24" i="21"/>
  <c r="AG24" i="21"/>
  <c r="AB24" i="21"/>
  <c r="AR22" i="21"/>
  <c r="AB19" i="21"/>
  <c r="AG19" i="21"/>
  <c r="AK19" i="21"/>
  <c r="AP19" i="21"/>
  <c r="Z19" i="21"/>
  <c r="AD19" i="21"/>
  <c r="AI19" i="21"/>
  <c r="AR19" i="21"/>
  <c r="AQ18" i="21"/>
  <c r="AO18" i="21"/>
  <c r="AS18" i="21"/>
  <c r="AL18" i="21" s="1"/>
  <c r="AE18" i="21" s="1"/>
  <c r="Z17" i="21"/>
  <c r="AD17" i="21"/>
  <c r="AI17" i="21"/>
  <c r="AR17" i="21"/>
  <c r="AB17" i="21"/>
  <c r="AG17" i="21"/>
  <c r="AK17" i="21"/>
  <c r="AO16" i="21"/>
  <c r="AS16" i="21"/>
  <c r="AP14" i="21"/>
  <c r="AO14" i="21"/>
  <c r="AA14" i="21"/>
  <c r="AP13" i="21"/>
  <c r="AC13" i="21"/>
  <c r="AH13" i="21"/>
  <c r="AQ13" i="21"/>
  <c r="AB13" i="21"/>
  <c r="AI13" i="21"/>
  <c r="Z13" i="21"/>
  <c r="AK13" i="21"/>
  <c r="AR13" i="21"/>
  <c r="AA12" i="21"/>
  <c r="AQ26" i="21"/>
  <c r="AH26" i="21"/>
  <c r="AC26" i="21"/>
  <c r="AR25" i="21"/>
  <c r="AI25" i="21"/>
  <c r="AD25" i="21"/>
  <c r="Z25" i="21"/>
  <c r="AS24" i="21"/>
  <c r="AO24" i="21"/>
  <c r="AJ24" i="21"/>
  <c r="AA24" i="21"/>
  <c r="Z23" i="21"/>
  <c r="AD23" i="21"/>
  <c r="AI23" i="21"/>
  <c r="AR23" i="21"/>
  <c r="AQ22" i="21"/>
  <c r="Z21" i="21"/>
  <c r="AD21" i="21"/>
  <c r="AI21" i="21"/>
  <c r="AR21" i="21"/>
  <c r="AB21" i="21"/>
  <c r="AG21" i="21"/>
  <c r="AK21" i="21"/>
  <c r="AO20" i="21"/>
  <c r="AS20" i="21"/>
  <c r="AO19" i="21"/>
  <c r="AH19" i="21"/>
  <c r="AO17" i="21"/>
  <c r="AH17" i="21"/>
  <c r="P17" i="21"/>
  <c r="AJ14" i="21"/>
  <c r="AA13" i="21"/>
  <c r="AQ12" i="21"/>
  <c r="AJ12" i="21"/>
  <c r="Z8" i="21"/>
  <c r="AD8" i="21"/>
  <c r="AI8" i="21"/>
  <c r="AR8" i="21"/>
  <c r="AB8" i="21"/>
  <c r="AG8" i="21"/>
  <c r="AK8" i="21"/>
  <c r="AP8" i="21"/>
  <c r="AC8" i="21"/>
  <c r="AH8" i="21"/>
  <c r="AQ8" i="21"/>
  <c r="AS8" i="21"/>
  <c r="AR28" i="21"/>
  <c r="AI28" i="21"/>
  <c r="AD28" i="21"/>
  <c r="Z28" i="21"/>
  <c r="AK26" i="21"/>
  <c r="AG26" i="21"/>
  <c r="AB26" i="21"/>
  <c r="AQ25" i="21"/>
  <c r="AH25" i="21"/>
  <c r="AC25" i="21"/>
  <c r="AR24" i="21"/>
  <c r="AI24" i="21"/>
  <c r="AD24" i="21"/>
  <c r="Z24" i="21"/>
  <c r="AS23" i="21"/>
  <c r="AH23" i="21"/>
  <c r="AB23" i="21"/>
  <c r="AO21" i="21"/>
  <c r="AH21" i="21"/>
  <c r="AR18" i="21"/>
  <c r="AP17" i="21"/>
  <c r="AR16" i="21"/>
  <c r="AS14" i="21"/>
  <c r="AH14" i="21"/>
  <c r="AJ13" i="21"/>
  <c r="AO12" i="21"/>
  <c r="AG12" i="21"/>
  <c r="AO22" i="21"/>
  <c r="AS22" i="21"/>
  <c r="AB14" i="21"/>
  <c r="AG14" i="21"/>
  <c r="AK14" i="21"/>
  <c r="Z14" i="21"/>
  <c r="AR14" i="21"/>
  <c r="AC14" i="21"/>
  <c r="AI14" i="21"/>
  <c r="Z12" i="21"/>
  <c r="AD12" i="21"/>
  <c r="AI12" i="21"/>
  <c r="AR12" i="21"/>
  <c r="AK12" i="21"/>
  <c r="AP12" i="21"/>
  <c r="AB12" i="21"/>
  <c r="AH12" i="21"/>
  <c r="AS12" i="21"/>
  <c r="AQ20" i="21"/>
  <c r="AH20" i="21"/>
  <c r="AC20" i="21"/>
  <c r="P20" i="21"/>
  <c r="AQ16" i="21"/>
  <c r="AG16" i="21"/>
  <c r="AA16" i="21"/>
  <c r="AO15" i="21"/>
  <c r="AS15" i="21"/>
  <c r="Z16" i="21"/>
  <c r="AD16" i="21"/>
  <c r="AI16" i="21"/>
  <c r="AO9" i="21"/>
  <c r="AS9" i="21"/>
  <c r="AP9" i="21"/>
  <c r="AO5" i="21"/>
  <c r="AS5" i="21"/>
  <c r="AL5" i="21" s="1"/>
  <c r="AE5" i="21" s="1"/>
  <c r="X5" i="21" s="1"/>
  <c r="AP5" i="21"/>
  <c r="AS10" i="21"/>
  <c r="AO10" i="21"/>
  <c r="AK9" i="21"/>
  <c r="AG9" i="21"/>
  <c r="AB9" i="21"/>
  <c r="AS6" i="21"/>
  <c r="AO6" i="21"/>
  <c r="AI6" i="21"/>
  <c r="AD6" i="21"/>
  <c r="Z6" i="21"/>
  <c r="H5" i="21"/>
  <c r="AS11" i="21"/>
  <c r="AK10" i="21"/>
  <c r="AG10" i="21"/>
  <c r="AB10" i="21"/>
  <c r="AQ9" i="21"/>
  <c r="AH9" i="21"/>
  <c r="AC9" i="21"/>
  <c r="P9" i="21"/>
  <c r="AS7" i="21"/>
  <c r="AK6" i="21"/>
  <c r="AG6" i="21"/>
  <c r="AB6" i="21"/>
  <c r="AQ5" i="21"/>
  <c r="AH5" i="21"/>
  <c r="AC5" i="21"/>
  <c r="L6" i="6"/>
  <c r="G6" i="6"/>
  <c r="W5" i="10"/>
  <c r="Y5" i="10" s="1"/>
  <c r="X5" i="10"/>
  <c r="O5" i="10"/>
  <c r="R5" i="10" s="1"/>
  <c r="U5" i="10" s="1"/>
  <c r="N116" i="17"/>
  <c r="Q116" i="17" s="1"/>
  <c r="O116" i="17"/>
  <c r="R116" i="17" s="1"/>
  <c r="N114" i="17"/>
  <c r="Q114" i="17" s="1"/>
  <c r="P113" i="17"/>
  <c r="S113" i="17" s="1"/>
  <c r="O102" i="17"/>
  <c r="R102" i="17" s="1"/>
  <c r="W102" i="17" s="1"/>
  <c r="O94" i="17"/>
  <c r="R94" i="17" s="1"/>
  <c r="W94" i="17" s="1"/>
  <c r="N88" i="17"/>
  <c r="Q88" i="17" s="1"/>
  <c r="O85" i="17"/>
  <c r="R85" i="17" s="1"/>
  <c r="W85" i="17" s="1"/>
  <c r="O81" i="17"/>
  <c r="R81" i="17" s="1"/>
  <c r="X81" i="17" s="1"/>
  <c r="O76" i="17"/>
  <c r="R76" i="17" s="1"/>
  <c r="U76" i="17" s="1"/>
  <c r="U74" i="17"/>
  <c r="N72" i="17"/>
  <c r="Q72" i="17" s="1"/>
  <c r="P71" i="17"/>
  <c r="S71" i="17" s="1"/>
  <c r="O68" i="17"/>
  <c r="R68" i="17" s="1"/>
  <c r="W68" i="17" s="1"/>
  <c r="O67" i="17"/>
  <c r="R67" i="17" s="1"/>
  <c r="U67" i="17" s="1"/>
  <c r="O64" i="17"/>
  <c r="R64" i="17" s="1"/>
  <c r="W64" i="17" s="1"/>
  <c r="O59" i="17"/>
  <c r="R59" i="17" s="1"/>
  <c r="U59" i="17" s="1"/>
  <c r="N57" i="17"/>
  <c r="Q57" i="17" s="1"/>
  <c r="N53" i="17"/>
  <c r="Q53" i="17" s="1"/>
  <c r="N42" i="17"/>
  <c r="Q42" i="17" s="1"/>
  <c r="N38" i="17"/>
  <c r="Q38" i="17" s="1"/>
  <c r="N34" i="17"/>
  <c r="Q34" i="17" s="1"/>
  <c r="N25" i="17"/>
  <c r="Q25" i="17" s="1"/>
  <c r="N23" i="17"/>
  <c r="Q23" i="17" s="1"/>
  <c r="O20" i="17"/>
  <c r="R20" i="17" s="1"/>
  <c r="U20" i="17" s="1"/>
  <c r="N13" i="17"/>
  <c r="Q13" i="17" s="1"/>
  <c r="N5" i="17"/>
  <c r="Q5" i="17" s="1"/>
  <c r="P114" i="17"/>
  <c r="S114" i="17" s="1"/>
  <c r="X114" i="17" s="1"/>
  <c r="P72" i="17"/>
  <c r="S72" i="17" s="1"/>
  <c r="T72" i="17" s="1"/>
  <c r="V72" i="17" s="1"/>
  <c r="P57" i="17"/>
  <c r="S57" i="17" s="1"/>
  <c r="T57" i="17" s="1"/>
  <c r="V57" i="17" s="1"/>
  <c r="P53" i="17"/>
  <c r="S53" i="17" s="1"/>
  <c r="W53" i="17" s="1"/>
  <c r="O49" i="17"/>
  <c r="R49" i="17" s="1"/>
  <c r="O29" i="17"/>
  <c r="R29" i="17" s="1"/>
  <c r="U29" i="17" s="1"/>
  <c r="P25" i="17"/>
  <c r="S25" i="17" s="1"/>
  <c r="T25" i="17" s="1"/>
  <c r="V25" i="17" s="1"/>
  <c r="P19" i="17"/>
  <c r="S19" i="17" s="1"/>
  <c r="T19" i="17" s="1"/>
  <c r="V19" i="17" s="1"/>
  <c r="P13" i="17"/>
  <c r="S13" i="17" s="1"/>
  <c r="W13" i="17" s="1"/>
  <c r="P8" i="17"/>
  <c r="S8" i="17" s="1"/>
  <c r="P5" i="17"/>
  <c r="S5" i="17" s="1"/>
  <c r="W5" i="17" s="1"/>
  <c r="P112" i="17"/>
  <c r="S112" i="17" s="1"/>
  <c r="O109" i="17"/>
  <c r="R109" i="17" s="1"/>
  <c r="P104" i="17"/>
  <c r="S104" i="17" s="1"/>
  <c r="O101" i="17"/>
  <c r="R101" i="17" s="1"/>
  <c r="W101" i="17" s="1"/>
  <c r="P96" i="17"/>
  <c r="S96" i="17" s="1"/>
  <c r="O93" i="17"/>
  <c r="R93" i="17" s="1"/>
  <c r="U93" i="17" s="1"/>
  <c r="P88" i="17"/>
  <c r="S88" i="17" s="1"/>
  <c r="W88" i="17" s="1"/>
  <c r="N80" i="17"/>
  <c r="Q80" i="17" s="1"/>
  <c r="N78" i="17"/>
  <c r="Q78" i="17" s="1"/>
  <c r="P67" i="17"/>
  <c r="S67" i="17" s="1"/>
  <c r="P59" i="17"/>
  <c r="S59" i="17" s="1"/>
  <c r="P56" i="17"/>
  <c r="S56" i="17" s="1"/>
  <c r="P44" i="17"/>
  <c r="S44" i="17" s="1"/>
  <c r="O42" i="17"/>
  <c r="R42" i="17" s="1"/>
  <c r="W42" i="17" s="1"/>
  <c r="P40" i="17"/>
  <c r="S40" i="17" s="1"/>
  <c r="O38" i="17"/>
  <c r="R38" i="17" s="1"/>
  <c r="W38" i="17" s="1"/>
  <c r="P36" i="17"/>
  <c r="S36" i="17" s="1"/>
  <c r="O34" i="17"/>
  <c r="R34" i="17" s="1"/>
  <c r="W34" i="17" s="1"/>
  <c r="P32" i="17"/>
  <c r="S32" i="17" s="1"/>
  <c r="O24" i="17"/>
  <c r="R24" i="17" s="1"/>
  <c r="U24" i="17" s="1"/>
  <c r="P23" i="17"/>
  <c r="S23" i="17" s="1"/>
  <c r="X23" i="17" s="1"/>
  <c r="N19" i="17"/>
  <c r="Q19" i="17" s="1"/>
  <c r="O16" i="17"/>
  <c r="R16" i="17" s="1"/>
  <c r="U16" i="17" s="1"/>
  <c r="P11" i="17"/>
  <c r="S11" i="17" s="1"/>
  <c r="O8" i="17"/>
  <c r="R8" i="17" s="1"/>
  <c r="P3" i="17"/>
  <c r="S3" i="17" s="1"/>
  <c r="N111" i="17"/>
  <c r="Q111" i="17" s="1"/>
  <c r="O111" i="17"/>
  <c r="R111" i="17" s="1"/>
  <c r="P111" i="17"/>
  <c r="S111" i="17" s="1"/>
  <c r="U82" i="17"/>
  <c r="U80" i="17"/>
  <c r="W80" i="17"/>
  <c r="T80" i="17"/>
  <c r="V80" i="17" s="1"/>
  <c r="X80" i="17"/>
  <c r="W78" i="17"/>
  <c r="U78" i="17"/>
  <c r="N115" i="17"/>
  <c r="Q115" i="17" s="1"/>
  <c r="O115" i="17"/>
  <c r="R115" i="17" s="1"/>
  <c r="P115" i="17"/>
  <c r="S115" i="17" s="1"/>
  <c r="U114" i="17"/>
  <c r="U88" i="17"/>
  <c r="N75" i="17"/>
  <c r="Q75" i="17" s="1"/>
  <c r="O75" i="17"/>
  <c r="R75" i="17" s="1"/>
  <c r="P75" i="17"/>
  <c r="S75" i="17" s="1"/>
  <c r="U72" i="17"/>
  <c r="O70" i="17"/>
  <c r="R70" i="17" s="1"/>
  <c r="N70" i="17"/>
  <c r="Q70" i="17" s="1"/>
  <c r="P65" i="17"/>
  <c r="S65" i="17" s="1"/>
  <c r="O65" i="17"/>
  <c r="R65" i="17" s="1"/>
  <c r="O55" i="17"/>
  <c r="R55" i="17" s="1"/>
  <c r="P55" i="17"/>
  <c r="S55" i="17" s="1"/>
  <c r="X54" i="17"/>
  <c r="O112" i="17"/>
  <c r="R112" i="17" s="1"/>
  <c r="O108" i="17"/>
  <c r="R108" i="17" s="1"/>
  <c r="P107" i="17"/>
  <c r="S107" i="17" s="1"/>
  <c r="N105" i="17"/>
  <c r="Q105" i="17" s="1"/>
  <c r="O104" i="17"/>
  <c r="R104" i="17" s="1"/>
  <c r="P103" i="17"/>
  <c r="S103" i="17" s="1"/>
  <c r="N101" i="17"/>
  <c r="Q101" i="17" s="1"/>
  <c r="O100" i="17"/>
  <c r="R100" i="17" s="1"/>
  <c r="P99" i="17"/>
  <c r="S99" i="17" s="1"/>
  <c r="N97" i="17"/>
  <c r="Q97" i="17" s="1"/>
  <c r="O96" i="17"/>
  <c r="R96" i="17" s="1"/>
  <c r="P95" i="17"/>
  <c r="S95" i="17" s="1"/>
  <c r="N93" i="17"/>
  <c r="Q93" i="17" s="1"/>
  <c r="O92" i="17"/>
  <c r="R92" i="17" s="1"/>
  <c r="P91" i="17"/>
  <c r="S91" i="17" s="1"/>
  <c r="N89" i="17"/>
  <c r="Q89" i="17" s="1"/>
  <c r="P87" i="17"/>
  <c r="S87" i="17" s="1"/>
  <c r="U86" i="17"/>
  <c r="N85" i="17"/>
  <c r="Q85" i="17" s="1"/>
  <c r="O84" i="17"/>
  <c r="R84" i="17" s="1"/>
  <c r="P83" i="17"/>
  <c r="S83" i="17" s="1"/>
  <c r="N81" i="17"/>
  <c r="Q81" i="17" s="1"/>
  <c r="P79" i="17"/>
  <c r="S79" i="17" s="1"/>
  <c r="N74" i="17"/>
  <c r="Q74" i="17" s="1"/>
  <c r="O66" i="17"/>
  <c r="R66" i="17" s="1"/>
  <c r="N66" i="17"/>
  <c r="Q66" i="17" s="1"/>
  <c r="P61" i="17"/>
  <c r="S61" i="17" s="1"/>
  <c r="O61" i="17"/>
  <c r="R61" i="17" s="1"/>
  <c r="U53" i="17"/>
  <c r="O107" i="17"/>
  <c r="R107" i="17" s="1"/>
  <c r="O103" i="17"/>
  <c r="R103" i="17" s="1"/>
  <c r="O99" i="17"/>
  <c r="R99" i="17" s="1"/>
  <c r="O95" i="17"/>
  <c r="R95" i="17" s="1"/>
  <c r="O91" i="17"/>
  <c r="R91" i="17" s="1"/>
  <c r="O87" i="17"/>
  <c r="R87" i="17" s="1"/>
  <c r="X86" i="17"/>
  <c r="T86" i="17"/>
  <c r="V86" i="17" s="1"/>
  <c r="O83" i="17"/>
  <c r="R83" i="17" s="1"/>
  <c r="O79" i="17"/>
  <c r="R79" i="17" s="1"/>
  <c r="O77" i="17"/>
  <c r="R77" i="17" s="1"/>
  <c r="P73" i="17"/>
  <c r="S73" i="17" s="1"/>
  <c r="O73" i="17"/>
  <c r="R73" i="17" s="1"/>
  <c r="O62" i="17"/>
  <c r="R62" i="17" s="1"/>
  <c r="N62" i="17"/>
  <c r="Q62" i="17" s="1"/>
  <c r="U57" i="17"/>
  <c r="U54" i="17"/>
  <c r="N48" i="17"/>
  <c r="Q48" i="17" s="1"/>
  <c r="O48" i="17"/>
  <c r="R48" i="17" s="1"/>
  <c r="P48" i="17"/>
  <c r="S48" i="17" s="1"/>
  <c r="U27" i="17"/>
  <c r="N77" i="17"/>
  <c r="Q77" i="17" s="1"/>
  <c r="P70" i="17"/>
  <c r="S70" i="17" s="1"/>
  <c r="P69" i="17"/>
  <c r="S69" i="17" s="1"/>
  <c r="O69" i="17"/>
  <c r="R69" i="17" s="1"/>
  <c r="N65" i="17"/>
  <c r="Q65" i="17" s="1"/>
  <c r="O58" i="17"/>
  <c r="R58" i="17" s="1"/>
  <c r="N58" i="17"/>
  <c r="Q58" i="17" s="1"/>
  <c r="N55" i="17"/>
  <c r="Q55" i="17" s="1"/>
  <c r="U46" i="17"/>
  <c r="O51" i="17"/>
  <c r="R51" i="17" s="1"/>
  <c r="P51" i="17"/>
  <c r="S51" i="17" s="1"/>
  <c r="T33" i="17"/>
  <c r="V33" i="17" s="1"/>
  <c r="N52" i="17"/>
  <c r="Q52" i="17" s="1"/>
  <c r="O52" i="17"/>
  <c r="R52" i="17" s="1"/>
  <c r="O47" i="17"/>
  <c r="R47" i="17" s="1"/>
  <c r="P47" i="17"/>
  <c r="S47" i="17" s="1"/>
  <c r="N43" i="17"/>
  <c r="Q43" i="17" s="1"/>
  <c r="O43" i="17"/>
  <c r="R43" i="17" s="1"/>
  <c r="P43" i="17"/>
  <c r="S43" i="17" s="1"/>
  <c r="T30" i="17"/>
  <c r="V30" i="17" s="1"/>
  <c r="X30" i="17"/>
  <c r="U30" i="17"/>
  <c r="W30" i="17"/>
  <c r="O56" i="17"/>
  <c r="R56" i="17" s="1"/>
  <c r="N54" i="17"/>
  <c r="Q54" i="17" s="1"/>
  <c r="N51" i="17"/>
  <c r="Q51" i="17" s="1"/>
  <c r="U26" i="17"/>
  <c r="O14" i="17"/>
  <c r="R14" i="17" s="1"/>
  <c r="P14" i="17"/>
  <c r="S14" i="17" s="1"/>
  <c r="N14" i="17"/>
  <c r="Q14" i="17" s="1"/>
  <c r="O10" i="17"/>
  <c r="R10" i="17" s="1"/>
  <c r="P10" i="17"/>
  <c r="S10" i="17" s="1"/>
  <c r="N10" i="17"/>
  <c r="Q10" i="17" s="1"/>
  <c r="O6" i="17"/>
  <c r="R6" i="17" s="1"/>
  <c r="P6" i="17"/>
  <c r="S6" i="17" s="1"/>
  <c r="N6" i="17"/>
  <c r="Q6" i="17" s="1"/>
  <c r="O44" i="17"/>
  <c r="R44" i="17" s="1"/>
  <c r="O40" i="17"/>
  <c r="R40" i="17" s="1"/>
  <c r="P39" i="17"/>
  <c r="S39" i="17" s="1"/>
  <c r="O36" i="17"/>
  <c r="R36" i="17" s="1"/>
  <c r="P35" i="17"/>
  <c r="S35" i="17" s="1"/>
  <c r="O32" i="17"/>
  <c r="R32" i="17" s="1"/>
  <c r="P31" i="17"/>
  <c r="S31" i="17" s="1"/>
  <c r="W31" i="17" s="1"/>
  <c r="T21" i="17"/>
  <c r="V21" i="17" s="1"/>
  <c r="U21" i="17"/>
  <c r="O39" i="17"/>
  <c r="R39" i="17" s="1"/>
  <c r="O35" i="17"/>
  <c r="R35" i="17" s="1"/>
  <c r="N31" i="17"/>
  <c r="Q31" i="17" s="1"/>
  <c r="U19" i="17"/>
  <c r="O18" i="17"/>
  <c r="R18" i="17" s="1"/>
  <c r="P18" i="17"/>
  <c r="S18" i="17" s="1"/>
  <c r="N18" i="17"/>
  <c r="Q18" i="17" s="1"/>
  <c r="P26" i="17"/>
  <c r="S26" i="17" s="1"/>
  <c r="T26" i="17" s="1"/>
  <c r="V26" i="17" s="1"/>
  <c r="N26" i="17"/>
  <c r="Q26" i="17" s="1"/>
  <c r="U25" i="17"/>
  <c r="U23" i="17"/>
  <c r="O22" i="17"/>
  <c r="R22" i="17" s="1"/>
  <c r="P22" i="17"/>
  <c r="S22" i="17" s="1"/>
  <c r="N22" i="17"/>
  <c r="Q22" i="17" s="1"/>
  <c r="U13" i="17"/>
  <c r="U9" i="17"/>
  <c r="U5" i="17"/>
  <c r="P24" i="17"/>
  <c r="S24" i="17" s="1"/>
  <c r="P20" i="17"/>
  <c r="S20" i="17" s="1"/>
  <c r="P16" i="17"/>
  <c r="S16" i="17" s="1"/>
  <c r="O15" i="17"/>
  <c r="R15" i="17" s="1"/>
  <c r="O11" i="17"/>
  <c r="R11" i="17" s="1"/>
  <c r="O7" i="17"/>
  <c r="R7" i="17" s="1"/>
  <c r="O3" i="17"/>
  <c r="R3" i="17" s="1"/>
  <c r="P6" i="10"/>
  <c r="S6" i="10" s="1"/>
  <c r="W6" i="10"/>
  <c r="Y6" i="10" s="1"/>
  <c r="N6" i="10"/>
  <c r="Q6" i="10" s="1"/>
  <c r="O6" i="10"/>
  <c r="R6" i="10" s="1"/>
  <c r="U6" i="10" s="1"/>
  <c r="P3" i="10"/>
  <c r="S3" i="10" s="1"/>
  <c r="N3" i="10"/>
  <c r="Q3" i="10" s="1"/>
  <c r="P5" i="10"/>
  <c r="S5" i="10" s="1"/>
  <c r="O4" i="10"/>
  <c r="R4" i="10" s="1"/>
  <c r="U4" i="10" s="1"/>
  <c r="W4" i="10"/>
  <c r="Y4" i="10" s="1"/>
  <c r="P4" i="10"/>
  <c r="S4" i="10" s="1"/>
  <c r="X4" i="10"/>
  <c r="N4" i="10"/>
  <c r="Q4" i="10" s="1"/>
  <c r="W3" i="10"/>
  <c r="O3" i="10"/>
  <c r="R3" i="10" s="1"/>
  <c r="U3" i="10" s="1"/>
  <c r="X3" i="10"/>
  <c r="L2890" i="15"/>
  <c r="O2890" i="15"/>
  <c r="L2904" i="15"/>
  <c r="O2904" i="15"/>
  <c r="L2914" i="15"/>
  <c r="O2914" i="15"/>
  <c r="L2930" i="15"/>
  <c r="O2930" i="15"/>
  <c r="L2946" i="15"/>
  <c r="O2946" i="15"/>
  <c r="L2888" i="15"/>
  <c r="O2888" i="15"/>
  <c r="L2898" i="15"/>
  <c r="O2898" i="15"/>
  <c r="L2906" i="15"/>
  <c r="O2906" i="15"/>
  <c r="L2922" i="15"/>
  <c r="O2922" i="15"/>
  <c r="L2938" i="15"/>
  <c r="O2938" i="15"/>
  <c r="O2896" i="15"/>
  <c r="O2912" i="15"/>
  <c r="O2928" i="15"/>
  <c r="O2944" i="15"/>
  <c r="O2920" i="15"/>
  <c r="O2936" i="15"/>
  <c r="L2832" i="15"/>
  <c r="O2832" i="15"/>
  <c r="L2848" i="15"/>
  <c r="O2848" i="15"/>
  <c r="L2864" i="15"/>
  <c r="O2864" i="15"/>
  <c r="L2872" i="15"/>
  <c r="O2872" i="15"/>
  <c r="L2882" i="15"/>
  <c r="O2882" i="15"/>
  <c r="L2824" i="15"/>
  <c r="O2824" i="15"/>
  <c r="L2840" i="15"/>
  <c r="O2840" i="15"/>
  <c r="L2856" i="15"/>
  <c r="O2856" i="15"/>
  <c r="L2866" i="15"/>
  <c r="O2866" i="15"/>
  <c r="L2880" i="15"/>
  <c r="O2880" i="15"/>
  <c r="O2826" i="15"/>
  <c r="O2842" i="15"/>
  <c r="O2858" i="15"/>
  <c r="O2874" i="15"/>
  <c r="O2834" i="15"/>
  <c r="O2850" i="15"/>
  <c r="O2799" i="15"/>
  <c r="O2760" i="15"/>
  <c r="L2760" i="15"/>
  <c r="O2764" i="15"/>
  <c r="L2764" i="15"/>
  <c r="O2768" i="15"/>
  <c r="L2768" i="15"/>
  <c r="O2772" i="15"/>
  <c r="L2772" i="15"/>
  <c r="O2776" i="15"/>
  <c r="L2776" i="15"/>
  <c r="O2780" i="15"/>
  <c r="L2780" i="15"/>
  <c r="O2784" i="15"/>
  <c r="L2784" i="15"/>
  <c r="O2788" i="15"/>
  <c r="L2788" i="15"/>
  <c r="O2792" i="15"/>
  <c r="L2792" i="15"/>
  <c r="O2796" i="15"/>
  <c r="L2796" i="15"/>
  <c r="L2802" i="15"/>
  <c r="O2802" i="15"/>
  <c r="L2806" i="15"/>
  <c r="O2806" i="15"/>
  <c r="L2816" i="15"/>
  <c r="O2816" i="15"/>
  <c r="O2758" i="15"/>
  <c r="L2758" i="15"/>
  <c r="O2762" i="15"/>
  <c r="L2762" i="15"/>
  <c r="O2766" i="15"/>
  <c r="L2766" i="15"/>
  <c r="O2770" i="15"/>
  <c r="L2770" i="15"/>
  <c r="O2774" i="15"/>
  <c r="L2774" i="15"/>
  <c r="O2778" i="15"/>
  <c r="L2778" i="15"/>
  <c r="O2782" i="15"/>
  <c r="L2782" i="15"/>
  <c r="O2786" i="15"/>
  <c r="L2786" i="15"/>
  <c r="O2790" i="15"/>
  <c r="L2790" i="15"/>
  <c r="O2794" i="15"/>
  <c r="L2794" i="15"/>
  <c r="O2798" i="15"/>
  <c r="L2798" i="15"/>
  <c r="L2810" i="15"/>
  <c r="O2810" i="15"/>
  <c r="O2807" i="15"/>
  <c r="O2818" i="15"/>
  <c r="L2800" i="15"/>
  <c r="O2803" i="15"/>
  <c r="O2811" i="15"/>
  <c r="O2703" i="15"/>
  <c r="L2703" i="15"/>
  <c r="O2694" i="15"/>
  <c r="L2701" i="15"/>
  <c r="O2711" i="15"/>
  <c r="L2711" i="15"/>
  <c r="O2715" i="15"/>
  <c r="L2715" i="15"/>
  <c r="O2719" i="15"/>
  <c r="L2719" i="15"/>
  <c r="O2723" i="15"/>
  <c r="L2723" i="15"/>
  <c r="O2727" i="15"/>
  <c r="L2727" i="15"/>
  <c r="O2731" i="15"/>
  <c r="L2731" i="15"/>
  <c r="O2735" i="15"/>
  <c r="L2735" i="15"/>
  <c r="O2739" i="15"/>
  <c r="L2739" i="15"/>
  <c r="O2743" i="15"/>
  <c r="L2743" i="15"/>
  <c r="O2748" i="15"/>
  <c r="L2748" i="15"/>
  <c r="O2752" i="15"/>
  <c r="L2752" i="15"/>
  <c r="O2756" i="15"/>
  <c r="L2756" i="15"/>
  <c r="O2713" i="15"/>
  <c r="L2713" i="15"/>
  <c r="O2717" i="15"/>
  <c r="L2717" i="15"/>
  <c r="O2721" i="15"/>
  <c r="L2721" i="15"/>
  <c r="L2725" i="15"/>
  <c r="O2729" i="15"/>
  <c r="L2729" i="15"/>
  <c r="O2733" i="15"/>
  <c r="L2733" i="15"/>
  <c r="O2737" i="15"/>
  <c r="L2737" i="15"/>
  <c r="O2741" i="15"/>
  <c r="L2741" i="15"/>
  <c r="O2746" i="15"/>
  <c r="L2746" i="15"/>
  <c r="O2750" i="15"/>
  <c r="L2750" i="15"/>
  <c r="O2754" i="15"/>
  <c r="L2754" i="15"/>
  <c r="O2693" i="15"/>
  <c r="L2693" i="15"/>
  <c r="O2705" i="15"/>
  <c r="L2705" i="15"/>
  <c r="L2695" i="15"/>
  <c r="L2707" i="15"/>
  <c r="L2709" i="15"/>
  <c r="L2557" i="15"/>
  <c r="L2446" i="15"/>
  <c r="L2627" i="15"/>
  <c r="O2691" i="15"/>
  <c r="L2444" i="15"/>
  <c r="L2631" i="15"/>
  <c r="L2476" i="15"/>
  <c r="L2479" i="15"/>
  <c r="L2481" i="15"/>
  <c r="L2483" i="15"/>
  <c r="L2485" i="15"/>
  <c r="L2487" i="15"/>
  <c r="L2489" i="15"/>
  <c r="L2491" i="15"/>
  <c r="L2493" i="15"/>
  <c r="L2495" i="15"/>
  <c r="L2497" i="15"/>
  <c r="L2499" i="15"/>
  <c r="L2501" i="15"/>
  <c r="L2503" i="15"/>
  <c r="L2505" i="15"/>
  <c r="L2507" i="15"/>
  <c r="L2509" i="15"/>
  <c r="L2511" i="15"/>
  <c r="L2513" i="15"/>
  <c r="L2515" i="15"/>
  <c r="L2519" i="15"/>
  <c r="L2521" i="15"/>
  <c r="L2523" i="15"/>
  <c r="L2525" i="15"/>
  <c r="L2527" i="15"/>
  <c r="L2529" i="15"/>
  <c r="L2531" i="15"/>
  <c r="L2533" i="15"/>
  <c r="L2535" i="15"/>
  <c r="L2589" i="15"/>
  <c r="O2630" i="15"/>
  <c r="O2537" i="15"/>
  <c r="L2537" i="15"/>
  <c r="L2460" i="15"/>
  <c r="L2605" i="15"/>
  <c r="O2622" i="15"/>
  <c r="L2539" i="15"/>
  <c r="L2581" i="15"/>
  <c r="L2462" i="15"/>
  <c r="L2619" i="15"/>
  <c r="O2541" i="15"/>
  <c r="L2541" i="15"/>
  <c r="O2545" i="15"/>
  <c r="L2545" i="15"/>
  <c r="O2549" i="15"/>
  <c r="L2549" i="15"/>
  <c r="O2543" i="15"/>
  <c r="L2543" i="15"/>
  <c r="O2547" i="15"/>
  <c r="L2547" i="15"/>
  <c r="L2468" i="15"/>
  <c r="L2573" i="15"/>
  <c r="L2597" i="15"/>
  <c r="L2623" i="15"/>
  <c r="L2420" i="15"/>
  <c r="L2438" i="15"/>
  <c r="L2454" i="15"/>
  <c r="L2470" i="15"/>
  <c r="L2565" i="15"/>
  <c r="L2613" i="15"/>
  <c r="L2615" i="15"/>
  <c r="L2412" i="15"/>
  <c r="L2428" i="15"/>
  <c r="L2374" i="15"/>
  <c r="L2376" i="15"/>
  <c r="L2378" i="15"/>
  <c r="L2380" i="15"/>
  <c r="L2382" i="15"/>
  <c r="L2384" i="15"/>
  <c r="L2386" i="15"/>
  <c r="L2388" i="15"/>
  <c r="L2390" i="15"/>
  <c r="L2392" i="15"/>
  <c r="L2394" i="15"/>
  <c r="L2396" i="15"/>
  <c r="L2398" i="15"/>
  <c r="L2406" i="15"/>
  <c r="L2422" i="15"/>
  <c r="L2404" i="15"/>
  <c r="L2436" i="15"/>
  <c r="O2312" i="15"/>
  <c r="L2312" i="15"/>
  <c r="O2316" i="15"/>
  <c r="L2316" i="15"/>
  <c r="O2320" i="15"/>
  <c r="L2320" i="15"/>
  <c r="O2324" i="15"/>
  <c r="L2324" i="15"/>
  <c r="O2328" i="15"/>
  <c r="L2328" i="15"/>
  <c r="O2332" i="15"/>
  <c r="L2332" i="15"/>
  <c r="O2336" i="15"/>
  <c r="L2336" i="15"/>
  <c r="O2340" i="15"/>
  <c r="L2340" i="15"/>
  <c r="O2344" i="15"/>
  <c r="L2344" i="15"/>
  <c r="O2348" i="15"/>
  <c r="L2348" i="15"/>
  <c r="O2352" i="15"/>
  <c r="L2352" i="15"/>
  <c r="O2356" i="15"/>
  <c r="L2356" i="15"/>
  <c r="O2360" i="15"/>
  <c r="L2360" i="15"/>
  <c r="O2364" i="15"/>
  <c r="L2364" i="15"/>
  <c r="O2368" i="15"/>
  <c r="L2368" i="15"/>
  <c r="O2372" i="15"/>
  <c r="L2372" i="15"/>
  <c r="O2310" i="15"/>
  <c r="L2310" i="15"/>
  <c r="O2314" i="15"/>
  <c r="L2314" i="15"/>
  <c r="O2318" i="15"/>
  <c r="L2318" i="15"/>
  <c r="O2322" i="15"/>
  <c r="L2322" i="15"/>
  <c r="O2326" i="15"/>
  <c r="L2326" i="15"/>
  <c r="O2330" i="15"/>
  <c r="L2330" i="15"/>
  <c r="O2334" i="15"/>
  <c r="L2334" i="15"/>
  <c r="O2338" i="15"/>
  <c r="L2338" i="15"/>
  <c r="O2342" i="15"/>
  <c r="L2342" i="15"/>
  <c r="O2346" i="15"/>
  <c r="L2346" i="15"/>
  <c r="O2350" i="15"/>
  <c r="L2350" i="15"/>
  <c r="O2354" i="15"/>
  <c r="L2354" i="15"/>
  <c r="O2358" i="15"/>
  <c r="L2358" i="15"/>
  <c r="O2362" i="15"/>
  <c r="L2362" i="15"/>
  <c r="O2370" i="15"/>
  <c r="L2370" i="15"/>
  <c r="O2243" i="15"/>
  <c r="K2278" i="15"/>
  <c r="O2278" i="15" s="1"/>
  <c r="O2255" i="15"/>
  <c r="O2222" i="15"/>
  <c r="L2222" i="15"/>
  <c r="O2226" i="15"/>
  <c r="L2226" i="15"/>
  <c r="L2188" i="15"/>
  <c r="O2219" i="15"/>
  <c r="O2247" i="15"/>
  <c r="L2256" i="15"/>
  <c r="L2258" i="15"/>
  <c r="L2260" i="15"/>
  <c r="L2262" i="15"/>
  <c r="L2264" i="15"/>
  <c r="L2266" i="15"/>
  <c r="L2268" i="15"/>
  <c r="L2270" i="15"/>
  <c r="L2272" i="15"/>
  <c r="L2274" i="15"/>
  <c r="L2276" i="15"/>
  <c r="L2280" i="15"/>
  <c r="L2282" i="15"/>
  <c r="L2284" i="15"/>
  <c r="L2286" i="15"/>
  <c r="L2288" i="15"/>
  <c r="L2290" i="15"/>
  <c r="L2292" i="15"/>
  <c r="L2294" i="15"/>
  <c r="L2296" i="15"/>
  <c r="L2298" i="15"/>
  <c r="O2302" i="15"/>
  <c r="L2302" i="15"/>
  <c r="O2306" i="15"/>
  <c r="L2306" i="15"/>
  <c r="O2238" i="15"/>
  <c r="L2238" i="15"/>
  <c r="O2242" i="15"/>
  <c r="L2242" i="15"/>
  <c r="O2248" i="15"/>
  <c r="L2248" i="15"/>
  <c r="O2252" i="15"/>
  <c r="L2252" i="15"/>
  <c r="O2218" i="15"/>
  <c r="L2218" i="15"/>
  <c r="O2246" i="15"/>
  <c r="L2246" i="15"/>
  <c r="O2300" i="15"/>
  <c r="L2300" i="15"/>
  <c r="O2304" i="15"/>
  <c r="L2304" i="15"/>
  <c r="O2308" i="15"/>
  <c r="L2308" i="15"/>
  <c r="O2250" i="15"/>
  <c r="L2250" i="15"/>
  <c r="O2254" i="15"/>
  <c r="L2254" i="15"/>
  <c r="L2204" i="15"/>
  <c r="O2227" i="15"/>
  <c r="L2212" i="15"/>
  <c r="O2235" i="15"/>
  <c r="L2196" i="15"/>
  <c r="L2230" i="15"/>
  <c r="L2234" i="15"/>
  <c r="L1919" i="15"/>
  <c r="L1807" i="15"/>
  <c r="L2157" i="15"/>
  <c r="L1777" i="15"/>
  <c r="L1855" i="15"/>
  <c r="L1997" i="15"/>
  <c r="L2141" i="15"/>
  <c r="L1745" i="15"/>
  <c r="L1791" i="15"/>
  <c r="L1887" i="15"/>
  <c r="L2029" i="15"/>
  <c r="L2149" i="15"/>
  <c r="L2180" i="15"/>
  <c r="L1935" i="15"/>
  <c r="L1965" i="15"/>
  <c r="L2133" i="15"/>
  <c r="L1761" i="15"/>
  <c r="L1823" i="15"/>
  <c r="L1871" i="15"/>
  <c r="L2077" i="15"/>
  <c r="L1721" i="15"/>
  <c r="L1723" i="15"/>
  <c r="L1729" i="15"/>
  <c r="L1731" i="15"/>
  <c r="L1759" i="15"/>
  <c r="L1809" i="15"/>
  <c r="L1879" i="15"/>
  <c r="L1927" i="15"/>
  <c r="L2093" i="15"/>
  <c r="L1743" i="15"/>
  <c r="L1775" i="15"/>
  <c r="L1863" i="15"/>
  <c r="L1903" i="15"/>
  <c r="L1973" i="15"/>
  <c r="L2061" i="15"/>
  <c r="O1553" i="15"/>
  <c r="L1735" i="15"/>
  <c r="L1751" i="15"/>
  <c r="L1767" i="15"/>
  <c r="L1783" i="15"/>
  <c r="L1799" i="15"/>
  <c r="L1815" i="15"/>
  <c r="L1831" i="15"/>
  <c r="L1847" i="15"/>
  <c r="L1895" i="15"/>
  <c r="L1911" i="15"/>
  <c r="L1989" i="15"/>
  <c r="L2013" i="15"/>
  <c r="L2045" i="15"/>
  <c r="L2109" i="15"/>
  <c r="L1673" i="15"/>
  <c r="L1793" i="15"/>
  <c r="L1825" i="15"/>
  <c r="L1841" i="15"/>
  <c r="L1857" i="15"/>
  <c r="L1873" i="15"/>
  <c r="L1889" i="15"/>
  <c r="L1905" i="15"/>
  <c r="L1921" i="15"/>
  <c r="L1937" i="15"/>
  <c r="L1960" i="15"/>
  <c r="L1977" i="15"/>
  <c r="L1993" i="15"/>
  <c r="L2021" i="15"/>
  <c r="L2053" i="15"/>
  <c r="L2085" i="15"/>
  <c r="L2117" i="15"/>
  <c r="L1677" i="15"/>
  <c r="L1737" i="15"/>
  <c r="L1753" i="15"/>
  <c r="L1769" i="15"/>
  <c r="L1785" i="15"/>
  <c r="L1801" i="15"/>
  <c r="L1817" i="15"/>
  <c r="L1849" i="15"/>
  <c r="L1865" i="15"/>
  <c r="L1881" i="15"/>
  <c r="L1897" i="15"/>
  <c r="L1913" i="15"/>
  <c r="L1929" i="15"/>
  <c r="L1948" i="15"/>
  <c r="L1985" i="15"/>
  <c r="L2005" i="15"/>
  <c r="L2037" i="15"/>
  <c r="L2069" i="15"/>
  <c r="L2101" i="15"/>
  <c r="O1513" i="15"/>
  <c r="L1665" i="15"/>
  <c r="O1523" i="15"/>
  <c r="O1569" i="15"/>
  <c r="L1678" i="15"/>
  <c r="L1697" i="15"/>
  <c r="L1699" i="15"/>
  <c r="O1537" i="15"/>
  <c r="L1681" i="15"/>
  <c r="L1483" i="15"/>
  <c r="O1483" i="15"/>
  <c r="L1507" i="15"/>
  <c r="O1507" i="15"/>
  <c r="L1521" i="15"/>
  <c r="O1521" i="15"/>
  <c r="L1481" i="15"/>
  <c r="O1481" i="15"/>
  <c r="L1489" i="15"/>
  <c r="O1489" i="15"/>
  <c r="L1505" i="15"/>
  <c r="O1505" i="15"/>
  <c r="L1515" i="15"/>
  <c r="O1515" i="15"/>
  <c r="L1539" i="15"/>
  <c r="O1539" i="15"/>
  <c r="L1577" i="15"/>
  <c r="O1577" i="15"/>
  <c r="L1579" i="15"/>
  <c r="O1579" i="15"/>
  <c r="L1601" i="15"/>
  <c r="O1601" i="15"/>
  <c r="L1609" i="15"/>
  <c r="O1609" i="15"/>
  <c r="L1617" i="15"/>
  <c r="O1617" i="15"/>
  <c r="L1625" i="15"/>
  <c r="O1625" i="15"/>
  <c r="L1633" i="15"/>
  <c r="O1633" i="15"/>
  <c r="L1641" i="15"/>
  <c r="O1641" i="15"/>
  <c r="L1649" i="15"/>
  <c r="O1649" i="15"/>
  <c r="L1657" i="15"/>
  <c r="O1657" i="15"/>
  <c r="O1669" i="15"/>
  <c r="L1669" i="15"/>
  <c r="K1447" i="15"/>
  <c r="L1447" i="15" s="1"/>
  <c r="O1491" i="15"/>
  <c r="O1497" i="15"/>
  <c r="L1561" i="15"/>
  <c r="O1561" i="15"/>
  <c r="L1563" i="15"/>
  <c r="O1563" i="15"/>
  <c r="O1585" i="15"/>
  <c r="L1587" i="15"/>
  <c r="O1587" i="15"/>
  <c r="L1599" i="15"/>
  <c r="O1599" i="15"/>
  <c r="L1615" i="15"/>
  <c r="O1615" i="15"/>
  <c r="L1623" i="15"/>
  <c r="O1623" i="15"/>
  <c r="L1631" i="15"/>
  <c r="O1631" i="15"/>
  <c r="L1639" i="15"/>
  <c r="O1639" i="15"/>
  <c r="L1647" i="15"/>
  <c r="O1647" i="15"/>
  <c r="L1655" i="15"/>
  <c r="O1655" i="15"/>
  <c r="L1662" i="15"/>
  <c r="O1674" i="15"/>
  <c r="L1674" i="15"/>
  <c r="L1707" i="15"/>
  <c r="L1529" i="15"/>
  <c r="O1529" i="15"/>
  <c r="L1531" i="15"/>
  <c r="O1531" i="15"/>
  <c r="L1545" i="15"/>
  <c r="O1545" i="15"/>
  <c r="L1547" i="15"/>
  <c r="O1547" i="15"/>
  <c r="L1571" i="15"/>
  <c r="O1571" i="15"/>
  <c r="L1597" i="15"/>
  <c r="O1597" i="15"/>
  <c r="L1605" i="15"/>
  <c r="O1605" i="15"/>
  <c r="L1613" i="15"/>
  <c r="O1613" i="15"/>
  <c r="L1621" i="15"/>
  <c r="O1621" i="15"/>
  <c r="L1629" i="15"/>
  <c r="O1629" i="15"/>
  <c r="L1637" i="15"/>
  <c r="O1637" i="15"/>
  <c r="L1645" i="15"/>
  <c r="O1645" i="15"/>
  <c r="L1653" i="15"/>
  <c r="O1653" i="15"/>
  <c r="O1686" i="15"/>
  <c r="L1686" i="15"/>
  <c r="L1499" i="15"/>
  <c r="O1499" i="15"/>
  <c r="L1555" i="15"/>
  <c r="O1555" i="15"/>
  <c r="L1593" i="15"/>
  <c r="O1593" i="15"/>
  <c r="L1595" i="15"/>
  <c r="O1595" i="15"/>
  <c r="L1603" i="15"/>
  <c r="O1603" i="15"/>
  <c r="L1619" i="15"/>
  <c r="O1619" i="15"/>
  <c r="L1627" i="15"/>
  <c r="O1627" i="15"/>
  <c r="L1635" i="15"/>
  <c r="O1635" i="15"/>
  <c r="L1643" i="15"/>
  <c r="O1643" i="15"/>
  <c r="L1651" i="15"/>
  <c r="O1651" i="15"/>
  <c r="O1670" i="15"/>
  <c r="L1670" i="15"/>
  <c r="O1685" i="15"/>
  <c r="L1685" i="15"/>
  <c r="O1705" i="15"/>
  <c r="L1705" i="15"/>
  <c r="O1710" i="15"/>
  <c r="L1713" i="15"/>
  <c r="L1715" i="15"/>
  <c r="L1661" i="15"/>
  <c r="L1666" i="15"/>
  <c r="O1702" i="15"/>
  <c r="L1425" i="15"/>
  <c r="O1425" i="15"/>
  <c r="L1441" i="15"/>
  <c r="O1441" i="15"/>
  <c r="L1457" i="15"/>
  <c r="O1457" i="15"/>
  <c r="L1467" i="15"/>
  <c r="O1467" i="15"/>
  <c r="L1417" i="15"/>
  <c r="O1417" i="15"/>
  <c r="L1433" i="15"/>
  <c r="O1433" i="15"/>
  <c r="L1449" i="15"/>
  <c r="O1449" i="15"/>
  <c r="L1465" i="15"/>
  <c r="O1465" i="15"/>
  <c r="L1473" i="15"/>
  <c r="O1473" i="15"/>
  <c r="O1427" i="15"/>
  <c r="O1443" i="15"/>
  <c r="O1459" i="15"/>
  <c r="O1475" i="15"/>
  <c r="O1419" i="15"/>
  <c r="O1435" i="15"/>
  <c r="O1451" i="15"/>
  <c r="L1353" i="15"/>
  <c r="O1353" i="15"/>
  <c r="L1369" i="15"/>
  <c r="O1369" i="15"/>
  <c r="L1385" i="15"/>
  <c r="O1385" i="15"/>
  <c r="L1393" i="15"/>
  <c r="O1393" i="15"/>
  <c r="L1403" i="15"/>
  <c r="O1403" i="15"/>
  <c r="L1361" i="15"/>
  <c r="O1361" i="15"/>
  <c r="L1377" i="15"/>
  <c r="O1377" i="15"/>
  <c r="L1387" i="15"/>
  <c r="O1387" i="15"/>
  <c r="L1401" i="15"/>
  <c r="O1401" i="15"/>
  <c r="L1409" i="15"/>
  <c r="O1409" i="15"/>
  <c r="O1363" i="15"/>
  <c r="O1379" i="15"/>
  <c r="O1395" i="15"/>
  <c r="O1411" i="15"/>
  <c r="O1355" i="15"/>
  <c r="O1371" i="15"/>
  <c r="L1297" i="15"/>
  <c r="O1297" i="15"/>
  <c r="L1313" i="15"/>
  <c r="O1313" i="15"/>
  <c r="L1339" i="15"/>
  <c r="O1339" i="15"/>
  <c r="L1289" i="15"/>
  <c r="O1289" i="15"/>
  <c r="L1305" i="15"/>
  <c r="O1305" i="15"/>
  <c r="L1337" i="15"/>
  <c r="O1337" i="15"/>
  <c r="L1345" i="15"/>
  <c r="O1345" i="15"/>
  <c r="O1315" i="15"/>
  <c r="O1347" i="15"/>
  <c r="O1291" i="15"/>
  <c r="O1307" i="15"/>
  <c r="O1323" i="15"/>
  <c r="L1169" i="15"/>
  <c r="O1169" i="15"/>
  <c r="L1209" i="15"/>
  <c r="O1209" i="15"/>
  <c r="L1273" i="15"/>
  <c r="O1273" i="15"/>
  <c r="L1161" i="15"/>
  <c r="O1161" i="15"/>
  <c r="L1193" i="15"/>
  <c r="O1193" i="15"/>
  <c r="L1225" i="15"/>
  <c r="O1225" i="15"/>
  <c r="L1257" i="15"/>
  <c r="O1257" i="15"/>
  <c r="O1165" i="15"/>
  <c r="O1173" i="15"/>
  <c r="O1185" i="15"/>
  <c r="O1201" i="15"/>
  <c r="O1217" i="15"/>
  <c r="O1233" i="15"/>
  <c r="O1249" i="15"/>
  <c r="O1281" i="15"/>
  <c r="O1166" i="15"/>
  <c r="O1174" i="15"/>
  <c r="O1187" i="15"/>
  <c r="O1203" i="15"/>
  <c r="O1219" i="15"/>
  <c r="O1235" i="15"/>
  <c r="O1251" i="15"/>
  <c r="O1267" i="15"/>
  <c r="O1162" i="15"/>
  <c r="O1170" i="15"/>
  <c r="O1179" i="15"/>
  <c r="O1195" i="15"/>
  <c r="O1211" i="15"/>
  <c r="O1227" i="15"/>
  <c r="O1259" i="15"/>
  <c r="O1275" i="15"/>
  <c r="L1142" i="15"/>
  <c r="O1142" i="15"/>
  <c r="L1153" i="15"/>
  <c r="O1153" i="15"/>
  <c r="O1137" i="15"/>
  <c r="L1137" i="15"/>
  <c r="L1150" i="15"/>
  <c r="O1150" i="15"/>
  <c r="L1154" i="15"/>
  <c r="O1154" i="15"/>
  <c r="O1141" i="15"/>
  <c r="O1149" i="15"/>
  <c r="O809" i="15"/>
  <c r="O585" i="15"/>
  <c r="L585" i="15"/>
  <c r="O589" i="15"/>
  <c r="L589" i="15"/>
  <c r="O597" i="15"/>
  <c r="L597" i="15"/>
  <c r="O583" i="15"/>
  <c r="L583" i="15"/>
  <c r="O587" i="15"/>
  <c r="L587" i="15"/>
  <c r="O595" i="15"/>
  <c r="L595" i="15"/>
  <c r="O599" i="15"/>
  <c r="L599" i="15"/>
  <c r="O603" i="15"/>
  <c r="L603" i="15"/>
  <c r="O915" i="15"/>
  <c r="O607" i="15"/>
  <c r="L607" i="15"/>
  <c r="O611" i="15"/>
  <c r="L611" i="15"/>
  <c r="O619" i="15"/>
  <c r="L619" i="15"/>
  <c r="O627" i="15"/>
  <c r="L627" i="15"/>
  <c r="O631" i="15"/>
  <c r="L631" i="15"/>
  <c r="O635" i="15"/>
  <c r="L635" i="15"/>
  <c r="O605" i="15"/>
  <c r="L605" i="15"/>
  <c r="O609" i="15"/>
  <c r="L609" i="15"/>
  <c r="O617" i="15"/>
  <c r="L617" i="15"/>
  <c r="O621" i="15"/>
  <c r="L621" i="15"/>
  <c r="O625" i="15"/>
  <c r="L625" i="15"/>
  <c r="O629" i="15"/>
  <c r="L629" i="15"/>
  <c r="O633" i="15"/>
  <c r="L633" i="15"/>
  <c r="O772" i="15"/>
  <c r="O851" i="15"/>
  <c r="O883" i="15"/>
  <c r="O947" i="15"/>
  <c r="O771" i="15"/>
  <c r="L771" i="15"/>
  <c r="L782" i="15"/>
  <c r="O782" i="15"/>
  <c r="L786" i="15"/>
  <c r="O786" i="15"/>
  <c r="L769" i="15"/>
  <c r="O769" i="15"/>
  <c r="L778" i="15"/>
  <c r="O778" i="15"/>
  <c r="L785" i="15"/>
  <c r="O785" i="15"/>
  <c r="L798" i="15"/>
  <c r="O798" i="15"/>
  <c r="L790" i="15"/>
  <c r="O790" i="15"/>
  <c r="L833" i="15"/>
  <c r="O833" i="15"/>
  <c r="O773" i="15"/>
  <c r="L773" i="15"/>
  <c r="L794" i="15"/>
  <c r="O794" i="15"/>
  <c r="L801" i="15"/>
  <c r="O801" i="15"/>
  <c r="L811" i="15"/>
  <c r="O811" i="15"/>
  <c r="L857" i="15"/>
  <c r="O857" i="15"/>
  <c r="L865" i="15"/>
  <c r="O865" i="15"/>
  <c r="L921" i="15"/>
  <c r="O921" i="15"/>
  <c r="L929" i="15"/>
  <c r="O929" i="15"/>
  <c r="K539" i="15"/>
  <c r="O781" i="15"/>
  <c r="O789" i="15"/>
  <c r="O797" i="15"/>
  <c r="L827" i="15"/>
  <c r="O827" i="15"/>
  <c r="O867" i="15"/>
  <c r="L873" i="15"/>
  <c r="O873" i="15"/>
  <c r="L881" i="15"/>
  <c r="O881" i="15"/>
  <c r="L937" i="15"/>
  <c r="O937" i="15"/>
  <c r="L945" i="15"/>
  <c r="O945" i="15"/>
  <c r="L889" i="15"/>
  <c r="O889" i="15"/>
  <c r="L897" i="15"/>
  <c r="O897" i="15"/>
  <c r="L637" i="15"/>
  <c r="L641" i="15"/>
  <c r="L643" i="15"/>
  <c r="L645" i="15"/>
  <c r="L647" i="15"/>
  <c r="L649" i="15"/>
  <c r="L651" i="15"/>
  <c r="L653" i="15"/>
  <c r="L655" i="15"/>
  <c r="L657" i="15"/>
  <c r="L659" i="15"/>
  <c r="L661" i="15"/>
  <c r="L663" i="15"/>
  <c r="L665" i="15"/>
  <c r="L667" i="15"/>
  <c r="L669" i="15"/>
  <c r="L671" i="15"/>
  <c r="L673" i="15"/>
  <c r="L675" i="15"/>
  <c r="L677" i="15"/>
  <c r="L679" i="15"/>
  <c r="L681" i="15"/>
  <c r="L683" i="15"/>
  <c r="L685" i="15"/>
  <c r="L687" i="15"/>
  <c r="L689" i="15"/>
  <c r="L691" i="15"/>
  <c r="L693" i="15"/>
  <c r="L695" i="15"/>
  <c r="L697" i="15"/>
  <c r="L699" i="15"/>
  <c r="L701" i="15"/>
  <c r="L703" i="15"/>
  <c r="L705" i="15"/>
  <c r="L707" i="15"/>
  <c r="L709" i="15"/>
  <c r="L711" i="15"/>
  <c r="L713" i="15"/>
  <c r="L715" i="15"/>
  <c r="L717" i="15"/>
  <c r="L719" i="15"/>
  <c r="L721" i="15"/>
  <c r="L723" i="15"/>
  <c r="L725" i="15"/>
  <c r="L727" i="15"/>
  <c r="L729" i="15"/>
  <c r="L731" i="15"/>
  <c r="L733" i="15"/>
  <c r="L735" i="15"/>
  <c r="L737" i="15"/>
  <c r="L741" i="15"/>
  <c r="L743" i="15"/>
  <c r="L745" i="15"/>
  <c r="L747" i="15"/>
  <c r="L749" i="15"/>
  <c r="L751" i="15"/>
  <c r="L753" i="15"/>
  <c r="L755" i="15"/>
  <c r="L757" i="15"/>
  <c r="L759" i="15"/>
  <c r="L761" i="15"/>
  <c r="L763" i="15"/>
  <c r="L765" i="15"/>
  <c r="O793" i="15"/>
  <c r="O803" i="15"/>
  <c r="O817" i="15"/>
  <c r="O825" i="15"/>
  <c r="L841" i="15"/>
  <c r="O841" i="15"/>
  <c r="L849" i="15"/>
  <c r="O849" i="15"/>
  <c r="O899" i="15"/>
  <c r="L905" i="15"/>
  <c r="O905" i="15"/>
  <c r="L913" i="15"/>
  <c r="O913" i="15"/>
  <c r="O843" i="15"/>
  <c r="O859" i="15"/>
  <c r="O875" i="15"/>
  <c r="O891" i="15"/>
  <c r="O907" i="15"/>
  <c r="O939" i="15"/>
  <c r="O519" i="15"/>
  <c r="L519" i="15"/>
  <c r="O535" i="15"/>
  <c r="L535" i="15"/>
  <c r="O543" i="15"/>
  <c r="L543" i="15"/>
  <c r="O547" i="15"/>
  <c r="L547" i="15"/>
  <c r="O551" i="15"/>
  <c r="L551" i="15"/>
  <c r="O563" i="15"/>
  <c r="L563" i="15"/>
  <c r="O567" i="15"/>
  <c r="L567" i="15"/>
  <c r="O571" i="15"/>
  <c r="L571" i="15"/>
  <c r="O575" i="15"/>
  <c r="L575" i="15"/>
  <c r="O579" i="15"/>
  <c r="L579" i="15"/>
  <c r="O533" i="15"/>
  <c r="L533" i="15"/>
  <c r="O545" i="15"/>
  <c r="L545" i="15"/>
  <c r="O549" i="15"/>
  <c r="L549" i="15"/>
  <c r="O553" i="15"/>
  <c r="L553" i="15"/>
  <c r="O557" i="15"/>
  <c r="L557" i="15"/>
  <c r="O565" i="15"/>
  <c r="L565" i="15"/>
  <c r="O577" i="15"/>
  <c r="L577" i="15"/>
  <c r="O581" i="15"/>
  <c r="L581" i="15"/>
  <c r="L455" i="15"/>
  <c r="L457" i="15"/>
  <c r="L459" i="15"/>
  <c r="L461" i="15"/>
  <c r="L463" i="15"/>
  <c r="L467" i="15"/>
  <c r="L469" i="15"/>
  <c r="L471" i="15"/>
  <c r="L473" i="15"/>
  <c r="L475" i="15"/>
  <c r="L477" i="15"/>
  <c r="L479" i="15"/>
  <c r="L481" i="15"/>
  <c r="L487" i="15"/>
  <c r="L489" i="15"/>
  <c r="L493" i="15"/>
  <c r="L495" i="15"/>
  <c r="L497" i="15"/>
  <c r="L499" i="15"/>
  <c r="L503" i="15"/>
  <c r="L505" i="15"/>
  <c r="L507" i="15"/>
  <c r="L513" i="15"/>
  <c r="L515" i="15"/>
  <c r="L517" i="15"/>
  <c r="K419" i="15"/>
  <c r="L391" i="15"/>
  <c r="L393" i="15"/>
  <c r="L395" i="15"/>
  <c r="L397" i="15"/>
  <c r="L399" i="15"/>
  <c r="L407" i="15"/>
  <c r="L411" i="15"/>
  <c r="L413" i="15"/>
  <c r="L415" i="15"/>
  <c r="L421" i="15"/>
  <c r="L423" i="15"/>
  <c r="L425" i="15"/>
  <c r="L427" i="15"/>
  <c r="L429" i="15"/>
  <c r="L431" i="15"/>
  <c r="L433" i="15"/>
  <c r="L453" i="15"/>
  <c r="O327" i="15"/>
  <c r="L327" i="15"/>
  <c r="O335" i="15"/>
  <c r="L335" i="15"/>
  <c r="O343" i="15"/>
  <c r="O347" i="15"/>
  <c r="L347" i="15"/>
  <c r="O351" i="15"/>
  <c r="L351" i="15"/>
  <c r="O355" i="15"/>
  <c r="L355" i="15"/>
  <c r="O359" i="15"/>
  <c r="L359" i="15"/>
  <c r="O363" i="15"/>
  <c r="L363" i="15"/>
  <c r="O367" i="15"/>
  <c r="L367" i="15"/>
  <c r="O375" i="15"/>
  <c r="L375" i="15"/>
  <c r="O383" i="15"/>
  <c r="L383" i="15"/>
  <c r="O387" i="15"/>
  <c r="L387" i="15"/>
  <c r="O329" i="15"/>
  <c r="L329" i="15"/>
  <c r="O333" i="15"/>
  <c r="L333" i="15"/>
  <c r="O337" i="15"/>
  <c r="L337" i="15"/>
  <c r="O341" i="15"/>
  <c r="L341" i="15"/>
  <c r="O349" i="15"/>
  <c r="L349" i="15"/>
  <c r="O353" i="15"/>
  <c r="L353" i="15"/>
  <c r="O357" i="15"/>
  <c r="L357" i="15"/>
  <c r="O361" i="15"/>
  <c r="L361" i="15"/>
  <c r="O365" i="15"/>
  <c r="L365" i="15"/>
  <c r="O369" i="15"/>
  <c r="L369" i="15"/>
  <c r="O373" i="15"/>
  <c r="L373" i="15"/>
  <c r="O377" i="15"/>
  <c r="L377" i="15"/>
  <c r="O381" i="15"/>
  <c r="L381" i="15"/>
  <c r="O385" i="15"/>
  <c r="L385" i="15"/>
  <c r="O389" i="15"/>
  <c r="L389" i="15"/>
  <c r="O79" i="15"/>
  <c r="L79" i="15"/>
  <c r="O71" i="15"/>
  <c r="L71" i="15"/>
  <c r="O85" i="15"/>
  <c r="L85" i="15"/>
  <c r="L81" i="15"/>
  <c r="L83" i="15"/>
  <c r="O161" i="15"/>
  <c r="L161" i="15"/>
  <c r="O169" i="15"/>
  <c r="L169" i="15"/>
  <c r="O177" i="15"/>
  <c r="L177" i="15"/>
  <c r="O185" i="15"/>
  <c r="L185" i="15"/>
  <c r="O193" i="15"/>
  <c r="L193" i="15"/>
  <c r="O201" i="15"/>
  <c r="L201" i="15"/>
  <c r="O209" i="15"/>
  <c r="L209" i="15"/>
  <c r="O225" i="15"/>
  <c r="L225" i="15"/>
  <c r="O233" i="15"/>
  <c r="L233" i="15"/>
  <c r="O241" i="15"/>
  <c r="L241" i="15"/>
  <c r="O249" i="15"/>
  <c r="L249" i="15"/>
  <c r="O265" i="15"/>
  <c r="L265" i="15"/>
  <c r="O305" i="15"/>
  <c r="L305" i="15"/>
  <c r="O313" i="15"/>
  <c r="L313" i="15"/>
  <c r="O321" i="15"/>
  <c r="L321" i="15"/>
  <c r="O159" i="15"/>
  <c r="L159" i="15"/>
  <c r="O167" i="15"/>
  <c r="L167" i="15"/>
  <c r="O175" i="15"/>
  <c r="L175" i="15"/>
  <c r="O183" i="15"/>
  <c r="L183" i="15"/>
  <c r="O191" i="15"/>
  <c r="L191" i="15"/>
  <c r="O199" i="15"/>
  <c r="L199" i="15"/>
  <c r="O207" i="15"/>
  <c r="L207" i="15"/>
  <c r="O223" i="15"/>
  <c r="L223" i="15"/>
  <c r="O231" i="15"/>
  <c r="L231" i="15"/>
  <c r="O239" i="15"/>
  <c r="L239" i="15"/>
  <c r="O247" i="15"/>
  <c r="L247" i="15"/>
  <c r="O263" i="15"/>
  <c r="L263" i="15"/>
  <c r="O279" i="15"/>
  <c r="L279" i="15"/>
  <c r="O287" i="15"/>
  <c r="L287" i="15"/>
  <c r="O295" i="15"/>
  <c r="L295" i="15"/>
  <c r="O303" i="15"/>
  <c r="L303" i="15"/>
  <c r="O311" i="15"/>
  <c r="L311" i="15"/>
  <c r="O319" i="15"/>
  <c r="L319" i="15"/>
  <c r="K54" i="15"/>
  <c r="L73" i="15"/>
  <c r="L89" i="15"/>
  <c r="L91" i="15"/>
  <c r="L95" i="15"/>
  <c r="L101" i="15"/>
  <c r="L105" i="15"/>
  <c r="L107" i="15"/>
  <c r="L109" i="15"/>
  <c r="L111" i="15"/>
  <c r="L113" i="15"/>
  <c r="L115" i="15"/>
  <c r="L117" i="15"/>
  <c r="L119" i="15"/>
  <c r="L121" i="15"/>
  <c r="L123" i="15"/>
  <c r="L125" i="15"/>
  <c r="L127" i="15"/>
  <c r="L129" i="15"/>
  <c r="L131" i="15"/>
  <c r="L133" i="15"/>
  <c r="L135" i="15"/>
  <c r="L137" i="15"/>
  <c r="L143" i="15"/>
  <c r="L147" i="15"/>
  <c r="L149" i="15"/>
  <c r="L151" i="15"/>
  <c r="L153" i="15"/>
  <c r="L155" i="15"/>
  <c r="L157" i="15"/>
  <c r="O165" i="15"/>
  <c r="L165" i="15"/>
  <c r="O173" i="15"/>
  <c r="L173" i="15"/>
  <c r="O181" i="15"/>
  <c r="L181" i="15"/>
  <c r="O189" i="15"/>
  <c r="L189" i="15"/>
  <c r="O197" i="15"/>
  <c r="L197" i="15"/>
  <c r="O205" i="15"/>
  <c r="L205" i="15"/>
  <c r="O213" i="15"/>
  <c r="L213" i="15"/>
  <c r="O229" i="15"/>
  <c r="L229" i="15"/>
  <c r="O237" i="15"/>
  <c r="L237" i="15"/>
  <c r="O277" i="15"/>
  <c r="L277" i="15"/>
  <c r="O285" i="15"/>
  <c r="L285" i="15"/>
  <c r="O301" i="15"/>
  <c r="L301" i="15"/>
  <c r="O317" i="15"/>
  <c r="L317" i="15"/>
  <c r="O325" i="15"/>
  <c r="L325" i="15"/>
  <c r="O163" i="15"/>
  <c r="L163" i="15"/>
  <c r="O171" i="15"/>
  <c r="L171" i="15"/>
  <c r="O179" i="15"/>
  <c r="L179" i="15"/>
  <c r="O187" i="15"/>
  <c r="L187" i="15"/>
  <c r="O195" i="15"/>
  <c r="L195" i="15"/>
  <c r="O203" i="15"/>
  <c r="L203" i="15"/>
  <c r="O227" i="15"/>
  <c r="L227" i="15"/>
  <c r="O235" i="15"/>
  <c r="L235" i="15"/>
  <c r="O243" i="15"/>
  <c r="L243" i="15"/>
  <c r="O251" i="15"/>
  <c r="L251" i="15"/>
  <c r="O267" i="15"/>
  <c r="L267" i="15"/>
  <c r="O275" i="15"/>
  <c r="L275" i="15"/>
  <c r="O291" i="15"/>
  <c r="L291" i="15"/>
  <c r="O299" i="15"/>
  <c r="L299" i="15"/>
  <c r="O307" i="15"/>
  <c r="L307" i="15"/>
  <c r="O315" i="15"/>
  <c r="L315" i="15"/>
  <c r="O323" i="15"/>
  <c r="L323" i="15"/>
  <c r="O35" i="15"/>
  <c r="L35" i="15"/>
  <c r="O9" i="15"/>
  <c r="L9" i="15"/>
  <c r="O41" i="15"/>
  <c r="L41" i="15"/>
  <c r="O59" i="15"/>
  <c r="L59" i="15"/>
  <c r="O33" i="15"/>
  <c r="L33" i="15"/>
  <c r="O51" i="15"/>
  <c r="L51" i="15"/>
  <c r="O67" i="15"/>
  <c r="L67" i="15"/>
  <c r="O11" i="15"/>
  <c r="L11" i="15"/>
  <c r="O25" i="15"/>
  <c r="L25" i="15"/>
  <c r="O43" i="15"/>
  <c r="L43" i="15"/>
  <c r="O57" i="15"/>
  <c r="L57" i="15"/>
  <c r="L13" i="15"/>
  <c r="L31" i="15"/>
  <c r="L47" i="15"/>
  <c r="L61" i="15"/>
  <c r="L7" i="15"/>
  <c r="L23" i="15"/>
  <c r="L39" i="15"/>
  <c r="L53" i="15"/>
  <c r="L55" i="15"/>
  <c r="L69" i="15"/>
  <c r="L30" i="15"/>
  <c r="O30" i="15"/>
  <c r="L46" i="15"/>
  <c r="O46" i="15"/>
  <c r="L62" i="15"/>
  <c r="O62" i="15"/>
  <c r="L78" i="15"/>
  <c r="O78" i="15"/>
  <c r="L34" i="15"/>
  <c r="O34" i="15"/>
  <c r="L50" i="15"/>
  <c r="O50" i="15"/>
  <c r="L82" i="15"/>
  <c r="O82" i="15"/>
  <c r="L22" i="15"/>
  <c r="O22" i="15"/>
  <c r="L70" i="15"/>
  <c r="O70" i="15"/>
  <c r="L10" i="15"/>
  <c r="O10" i="15"/>
  <c r="L26" i="15"/>
  <c r="O26" i="15"/>
  <c r="L42" i="15"/>
  <c r="O42" i="15"/>
  <c r="L90" i="15"/>
  <c r="O90" i="15"/>
  <c r="L98" i="15"/>
  <c r="O98" i="15"/>
  <c r="L108" i="15"/>
  <c r="O108" i="15"/>
  <c r="L112" i="15"/>
  <c r="O112" i="15"/>
  <c r="L116" i="15"/>
  <c r="O116" i="15"/>
  <c r="L120" i="15"/>
  <c r="O120" i="15"/>
  <c r="L124" i="15"/>
  <c r="O124" i="15"/>
  <c r="L128" i="15"/>
  <c r="O128" i="15"/>
  <c r="L150" i="15"/>
  <c r="O150" i="15"/>
  <c r="L156" i="15"/>
  <c r="O156" i="15"/>
  <c r="L160" i="15"/>
  <c r="O160" i="15"/>
  <c r="L168" i="15"/>
  <c r="O168" i="15"/>
  <c r="L172" i="15"/>
  <c r="O172" i="15"/>
  <c r="L176" i="15"/>
  <c r="O176" i="15"/>
  <c r="L180" i="15"/>
  <c r="O180" i="15"/>
  <c r="L184" i="15"/>
  <c r="O184" i="15"/>
  <c r="L188" i="15"/>
  <c r="O188" i="15"/>
  <c r="L200" i="15"/>
  <c r="O200" i="15"/>
  <c r="L204" i="15"/>
  <c r="O204" i="15"/>
  <c r="L206" i="15"/>
  <c r="O206" i="15"/>
  <c r="L210" i="15"/>
  <c r="O210" i="15"/>
  <c r="L240" i="15"/>
  <c r="O240" i="15"/>
  <c r="L244" i="15"/>
  <c r="O244" i="15"/>
  <c r="L290" i="15"/>
  <c r="O290" i="15"/>
  <c r="L294" i="15"/>
  <c r="O294" i="15"/>
  <c r="L312" i="15"/>
  <c r="O312" i="15"/>
  <c r="L316" i="15"/>
  <c r="O316" i="15"/>
  <c r="L320" i="15"/>
  <c r="O320" i="15"/>
  <c r="L324" i="15"/>
  <c r="O324" i="15"/>
  <c r="L328" i="15"/>
  <c r="O328" i="15"/>
  <c r="L332" i="15"/>
  <c r="O332" i="15"/>
  <c r="L336" i="15"/>
  <c r="O336" i="15"/>
  <c r="L350" i="15"/>
  <c r="O350" i="15"/>
  <c r="L354" i="15"/>
  <c r="O354" i="15"/>
  <c r="L358" i="15"/>
  <c r="O358" i="15"/>
  <c r="L362" i="15"/>
  <c r="O362" i="15"/>
  <c r="L368" i="15"/>
  <c r="O368" i="15"/>
  <c r="L374" i="15"/>
  <c r="O374" i="15"/>
  <c r="L380" i="15"/>
  <c r="O380" i="15"/>
  <c r="L386" i="15"/>
  <c r="O386" i="15"/>
  <c r="L390" i="15"/>
  <c r="O390" i="15"/>
  <c r="L394" i="15"/>
  <c r="O394" i="15"/>
  <c r="L416" i="15"/>
  <c r="O416" i="15"/>
  <c r="L422" i="15"/>
  <c r="O422" i="15"/>
  <c r="L430" i="15"/>
  <c r="O430" i="15"/>
  <c r="L440" i="15"/>
  <c r="O440" i="15"/>
  <c r="L456" i="15"/>
  <c r="O456" i="15"/>
  <c r="L460" i="15"/>
  <c r="O460" i="15"/>
  <c r="L474" i="15"/>
  <c r="O474" i="15"/>
  <c r="L478" i="15"/>
  <c r="O478" i="15"/>
  <c r="L486" i="15"/>
  <c r="O486" i="15"/>
  <c r="L496" i="15"/>
  <c r="O496" i="15"/>
  <c r="L502" i="15"/>
  <c r="O502" i="15"/>
  <c r="L514" i="15"/>
  <c r="O514" i="15"/>
  <c r="L528" i="15"/>
  <c r="O528" i="15"/>
  <c r="L540" i="15"/>
  <c r="O540" i="15"/>
  <c r="L544" i="15"/>
  <c r="O544" i="15"/>
  <c r="L556" i="15"/>
  <c r="O556" i="15"/>
  <c r="L562" i="15"/>
  <c r="O562" i="15"/>
  <c r="L576" i="15"/>
  <c r="O576" i="15"/>
  <c r="L580" i="15"/>
  <c r="O580" i="15"/>
  <c r="L582" i="15"/>
  <c r="O582" i="15"/>
  <c r="L586" i="15"/>
  <c r="O586" i="15"/>
  <c r="L590" i="15"/>
  <c r="O590" i="15"/>
  <c r="L714" i="15"/>
  <c r="O714" i="15"/>
  <c r="O2091" i="15"/>
  <c r="L2091" i="15"/>
  <c r="L2132" i="15"/>
  <c r="O2132" i="15"/>
  <c r="O2155" i="15"/>
  <c r="L2155" i="15"/>
  <c r="L2427" i="15"/>
  <c r="O2427" i="15"/>
  <c r="L2459" i="15"/>
  <c r="O2459" i="15"/>
  <c r="L2588" i="15"/>
  <c r="O2588" i="15"/>
  <c r="O12" i="15"/>
  <c r="O16" i="15"/>
  <c r="O20" i="15"/>
  <c r="O24" i="15"/>
  <c r="O28" i="15"/>
  <c r="O36" i="15"/>
  <c r="O52" i="15"/>
  <c r="O64" i="15"/>
  <c r="O68" i="15"/>
  <c r="O72" i="15"/>
  <c r="O76" i="15"/>
  <c r="O80" i="15"/>
  <c r="O764" i="15"/>
  <c r="O777" i="15"/>
  <c r="O956" i="15"/>
  <c r="L956" i="15"/>
  <c r="L957" i="15"/>
  <c r="O957" i="15"/>
  <c r="O964" i="15"/>
  <c r="L964" i="15"/>
  <c r="L965" i="15"/>
  <c r="O965" i="15"/>
  <c r="O972" i="15"/>
  <c r="L972" i="15"/>
  <c r="L973" i="15"/>
  <c r="O973" i="15"/>
  <c r="L981" i="15"/>
  <c r="O981" i="15"/>
  <c r="O988" i="15"/>
  <c r="L988" i="15"/>
  <c r="L989" i="15"/>
  <c r="O989" i="15"/>
  <c r="O1004" i="15"/>
  <c r="L1004" i="15"/>
  <c r="O1012" i="15"/>
  <c r="L1012" i="15"/>
  <c r="O1020" i="15"/>
  <c r="L1020" i="15"/>
  <c r="L1021" i="15"/>
  <c r="O1021" i="15"/>
  <c r="O1028" i="15"/>
  <c r="L1028" i="15"/>
  <c r="L1029" i="15"/>
  <c r="O1029" i="15"/>
  <c r="O1036" i="15"/>
  <c r="L1036" i="15"/>
  <c r="L1037" i="15"/>
  <c r="O1037" i="15"/>
  <c r="O1044" i="15"/>
  <c r="L1044" i="15"/>
  <c r="L1045" i="15"/>
  <c r="O1045" i="15"/>
  <c r="O1052" i="15"/>
  <c r="L1052" i="15"/>
  <c r="L1053" i="15"/>
  <c r="O1053" i="15"/>
  <c r="O1060" i="15"/>
  <c r="L1060" i="15"/>
  <c r="L1061" i="15"/>
  <c r="O1061" i="15"/>
  <c r="O1068" i="15"/>
  <c r="L1068" i="15"/>
  <c r="L1069" i="15"/>
  <c r="O1069" i="15"/>
  <c r="O1076" i="15"/>
  <c r="L1076" i="15"/>
  <c r="L1077" i="15"/>
  <c r="O1077" i="15"/>
  <c r="O1084" i="15"/>
  <c r="L1084" i="15"/>
  <c r="L1085" i="15"/>
  <c r="O1085" i="15"/>
  <c r="O1092" i="15"/>
  <c r="L1092" i="15"/>
  <c r="O1100" i="15"/>
  <c r="L1100" i="15"/>
  <c r="L1101" i="15"/>
  <c r="O1101" i="15"/>
  <c r="O1108" i="15"/>
  <c r="L1108" i="15"/>
  <c r="L1109" i="15"/>
  <c r="O1109" i="15"/>
  <c r="O1116" i="15"/>
  <c r="L1116" i="15"/>
  <c r="L1117" i="15"/>
  <c r="O1117" i="15"/>
  <c r="O1124" i="15"/>
  <c r="L1124" i="15"/>
  <c r="L1125" i="15"/>
  <c r="O1125" i="15"/>
  <c r="O1132" i="15"/>
  <c r="L1132" i="15"/>
  <c r="L1133" i="15"/>
  <c r="O1133" i="15"/>
  <c r="L94" i="15"/>
  <c r="O94" i="15"/>
  <c r="L102" i="15"/>
  <c r="O102" i="15"/>
  <c r="L106" i="15"/>
  <c r="O106" i="15"/>
  <c r="L110" i="15"/>
  <c r="O110" i="15"/>
  <c r="L114" i="15"/>
  <c r="O114" i="15"/>
  <c r="L118" i="15"/>
  <c r="O118" i="15"/>
  <c r="L122" i="15"/>
  <c r="O122" i="15"/>
  <c r="L126" i="15"/>
  <c r="O126" i="15"/>
  <c r="L130" i="15"/>
  <c r="O130" i="15"/>
  <c r="L134" i="15"/>
  <c r="O134" i="15"/>
  <c r="L152" i="15"/>
  <c r="O152" i="15"/>
  <c r="L164" i="15"/>
  <c r="O164" i="15"/>
  <c r="L186" i="15"/>
  <c r="O186" i="15"/>
  <c r="L190" i="15"/>
  <c r="O190" i="15"/>
  <c r="L194" i="15"/>
  <c r="O194" i="15"/>
  <c r="L202" i="15"/>
  <c r="O202" i="15"/>
  <c r="L208" i="15"/>
  <c r="O208" i="15"/>
  <c r="L212" i="15"/>
  <c r="O212" i="15"/>
  <c r="L222" i="15"/>
  <c r="O222" i="15"/>
  <c r="L232" i="15"/>
  <c r="O232" i="15"/>
  <c r="L236" i="15"/>
  <c r="O236" i="15"/>
  <c r="L242" i="15"/>
  <c r="O242" i="15"/>
  <c r="L256" i="15"/>
  <c r="O256" i="15"/>
  <c r="L260" i="15"/>
  <c r="O260" i="15"/>
  <c r="L270" i="15"/>
  <c r="O270" i="15"/>
  <c r="L282" i="15"/>
  <c r="O282" i="15"/>
  <c r="L286" i="15"/>
  <c r="O286" i="15"/>
  <c r="L292" i="15"/>
  <c r="O292" i="15"/>
  <c r="L300" i="15"/>
  <c r="O300" i="15"/>
  <c r="L304" i="15"/>
  <c r="O304" i="15"/>
  <c r="L310" i="15"/>
  <c r="O310" i="15"/>
  <c r="L314" i="15"/>
  <c r="O314" i="15"/>
  <c r="L334" i="15"/>
  <c r="O334" i="15"/>
  <c r="L340" i="15"/>
  <c r="O340" i="15"/>
  <c r="L344" i="15"/>
  <c r="O344" i="15"/>
  <c r="L352" i="15"/>
  <c r="O352" i="15"/>
  <c r="L356" i="15"/>
  <c r="O356" i="15"/>
  <c r="L364" i="15"/>
  <c r="O364" i="15"/>
  <c r="L376" i="15"/>
  <c r="O376" i="15"/>
  <c r="L378" i="15"/>
  <c r="O378" i="15"/>
  <c r="L398" i="15"/>
  <c r="O398" i="15"/>
  <c r="L418" i="15"/>
  <c r="O418" i="15"/>
  <c r="L426" i="15"/>
  <c r="O426" i="15"/>
  <c r="L446" i="15"/>
  <c r="O446" i="15"/>
  <c r="L450" i="15"/>
  <c r="O450" i="15"/>
  <c r="L458" i="15"/>
  <c r="O458" i="15"/>
  <c r="L476" i="15"/>
  <c r="O476" i="15"/>
  <c r="L490" i="15"/>
  <c r="O490" i="15"/>
  <c r="L494" i="15"/>
  <c r="O494" i="15"/>
  <c r="L506" i="15"/>
  <c r="O506" i="15"/>
  <c r="L510" i="15"/>
  <c r="O510" i="15"/>
  <c r="L524" i="15"/>
  <c r="O524" i="15"/>
  <c r="L542" i="15"/>
  <c r="O542" i="15"/>
  <c r="L548" i="15"/>
  <c r="O548" i="15"/>
  <c r="L554" i="15"/>
  <c r="O554" i="15"/>
  <c r="L558" i="15"/>
  <c r="O558" i="15"/>
  <c r="L564" i="15"/>
  <c r="O564" i="15"/>
  <c r="L578" i="15"/>
  <c r="O578" i="15"/>
  <c r="L588" i="15"/>
  <c r="O588" i="15"/>
  <c r="L592" i="15"/>
  <c r="O592" i="15"/>
  <c r="L596" i="15"/>
  <c r="O596" i="15"/>
  <c r="L600" i="15"/>
  <c r="O600" i="15"/>
  <c r="L604" i="15"/>
  <c r="O604" i="15"/>
  <c r="L608" i="15"/>
  <c r="O608" i="15"/>
  <c r="L612" i="15"/>
  <c r="O612" i="15"/>
  <c r="L618" i="15"/>
  <c r="O618" i="15"/>
  <c r="L622" i="15"/>
  <c r="O622" i="15"/>
  <c r="L628" i="15"/>
  <c r="O628" i="15"/>
  <c r="L630" i="15"/>
  <c r="O630" i="15"/>
  <c r="L634" i="15"/>
  <c r="O634" i="15"/>
  <c r="L642" i="15"/>
  <c r="O642" i="15"/>
  <c r="L646" i="15"/>
  <c r="O646" i="15"/>
  <c r="L648" i="15"/>
  <c r="O648" i="15"/>
  <c r="L654" i="15"/>
  <c r="O654" i="15"/>
  <c r="L660" i="15"/>
  <c r="O660" i="15"/>
  <c r="L664" i="15"/>
  <c r="O664" i="15"/>
  <c r="L670" i="15"/>
  <c r="O670" i="15"/>
  <c r="L676" i="15"/>
  <c r="O676" i="15"/>
  <c r="L678" i="15"/>
  <c r="O678" i="15"/>
  <c r="L684" i="15"/>
  <c r="O684" i="15"/>
  <c r="L686" i="15"/>
  <c r="O686" i="15"/>
  <c r="L690" i="15"/>
  <c r="O690" i="15"/>
  <c r="L696" i="15"/>
  <c r="O696" i="15"/>
  <c r="L700" i="15"/>
  <c r="O700" i="15"/>
  <c r="L702" i="15"/>
  <c r="O702" i="15"/>
  <c r="L708" i="15"/>
  <c r="O708" i="15"/>
  <c r="L710" i="15"/>
  <c r="O710" i="15"/>
  <c r="L718" i="15"/>
  <c r="O718" i="15"/>
  <c r="L720" i="15"/>
  <c r="O720" i="15"/>
  <c r="L724" i="15"/>
  <c r="O724" i="15"/>
  <c r="L728" i="15"/>
  <c r="O728" i="15"/>
  <c r="L732" i="15"/>
  <c r="O732" i="15"/>
  <c r="L734" i="15"/>
  <c r="O734" i="15"/>
  <c r="L738" i="15"/>
  <c r="O738" i="15"/>
  <c r="L744" i="15"/>
  <c r="O744" i="15"/>
  <c r="L748" i="15"/>
  <c r="O748" i="15"/>
  <c r="L750" i="15"/>
  <c r="O750" i="15"/>
  <c r="L758" i="15"/>
  <c r="O758" i="15"/>
  <c r="L774" i="15"/>
  <c r="O774" i="15"/>
  <c r="L784" i="15"/>
  <c r="O784" i="15"/>
  <c r="L800" i="15"/>
  <c r="O800" i="15"/>
  <c r="L847" i="15"/>
  <c r="O847" i="15"/>
  <c r="L911" i="15"/>
  <c r="O911" i="15"/>
  <c r="L927" i="15"/>
  <c r="O927" i="15"/>
  <c r="L943" i="15"/>
  <c r="O943" i="15"/>
  <c r="O954" i="15"/>
  <c r="L954" i="15"/>
  <c r="O962" i="15"/>
  <c r="L962" i="15"/>
  <c r="L971" i="15"/>
  <c r="O971" i="15"/>
  <c r="O986" i="15"/>
  <c r="L986" i="15"/>
  <c r="L1003" i="15"/>
  <c r="O1003" i="15"/>
  <c r="O1010" i="15"/>
  <c r="L1010" i="15"/>
  <c r="L1027" i="15"/>
  <c r="O1027" i="15"/>
  <c r="O1034" i="15"/>
  <c r="L1034" i="15"/>
  <c r="O1042" i="15"/>
  <c r="L1042" i="15"/>
  <c r="O1050" i="15"/>
  <c r="L1050" i="15"/>
  <c r="O1058" i="15"/>
  <c r="L1058" i="15"/>
  <c r="L1066" i="15"/>
  <c r="O1074" i="15"/>
  <c r="L1074" i="15"/>
  <c r="L1083" i="15"/>
  <c r="O1083" i="15"/>
  <c r="L1091" i="15"/>
  <c r="O1091" i="15"/>
  <c r="O1098" i="15"/>
  <c r="L1098" i="15"/>
  <c r="O1106" i="15"/>
  <c r="L1106" i="15"/>
  <c r="O1114" i="15"/>
  <c r="L1114" i="15"/>
  <c r="O1122" i="15"/>
  <c r="L1122" i="15"/>
  <c r="O1130" i="15"/>
  <c r="L1130" i="15"/>
  <c r="L1152" i="15"/>
  <c r="O1152" i="15"/>
  <c r="L1191" i="15"/>
  <c r="O1191" i="15"/>
  <c r="L1271" i="15"/>
  <c r="O1271" i="15"/>
  <c r="O1957" i="15"/>
  <c r="L1957" i="15"/>
  <c r="O1963" i="15"/>
  <c r="L1963" i="15"/>
  <c r="O1979" i="15"/>
  <c r="L1979" i="15"/>
  <c r="O1995" i="15"/>
  <c r="L1995" i="15"/>
  <c r="O2186" i="15"/>
  <c r="L2186" i="15"/>
  <c r="L2443" i="15"/>
  <c r="O2443" i="15"/>
  <c r="L2475" i="15"/>
  <c r="O2475" i="15"/>
  <c r="L2556" i="15"/>
  <c r="O2556" i="15"/>
  <c r="L2628" i="15"/>
  <c r="O2628" i="15"/>
  <c r="O2967" i="15"/>
  <c r="L2967" i="15"/>
  <c r="O952" i="15"/>
  <c r="L952" i="15"/>
  <c r="L953" i="15"/>
  <c r="O953" i="15"/>
  <c r="O960" i="15"/>
  <c r="L960" i="15"/>
  <c r="L961" i="15"/>
  <c r="O961" i="15"/>
  <c r="O968" i="15"/>
  <c r="L968" i="15"/>
  <c r="L969" i="15"/>
  <c r="O969" i="15"/>
  <c r="O976" i="15"/>
  <c r="L976" i="15"/>
  <c r="O984" i="15"/>
  <c r="L984" i="15"/>
  <c r="L985" i="15"/>
  <c r="O985" i="15"/>
  <c r="O992" i="15"/>
  <c r="L992" i="15"/>
  <c r="L993" i="15"/>
  <c r="O993" i="15"/>
  <c r="O1000" i="15"/>
  <c r="L1000" i="15"/>
  <c r="L1001" i="15"/>
  <c r="O1001" i="15"/>
  <c r="L1009" i="15"/>
  <c r="O1009" i="15"/>
  <c r="L1017" i="15"/>
  <c r="O1017" i="15"/>
  <c r="L1025" i="15"/>
  <c r="O1025" i="15"/>
  <c r="O1032" i="15"/>
  <c r="L1032" i="15"/>
  <c r="L1033" i="15"/>
  <c r="O1033" i="15"/>
  <c r="O1040" i="15"/>
  <c r="L1040" i="15"/>
  <c r="L1041" i="15"/>
  <c r="O1041" i="15"/>
  <c r="L1049" i="15"/>
  <c r="O1049" i="15"/>
  <c r="O1056" i="15"/>
  <c r="L1056" i="15"/>
  <c r="L1057" i="15"/>
  <c r="O1057" i="15"/>
  <c r="O1064" i="15"/>
  <c r="L1064" i="15"/>
  <c r="L1065" i="15"/>
  <c r="O1065" i="15"/>
  <c r="O1072" i="15"/>
  <c r="L1072" i="15"/>
  <c r="L1073" i="15"/>
  <c r="O1073" i="15"/>
  <c r="O1080" i="15"/>
  <c r="L1080" i="15"/>
  <c r="O1096" i="15"/>
  <c r="L1096" i="15"/>
  <c r="L1097" i="15"/>
  <c r="O1097" i="15"/>
  <c r="O1104" i="15"/>
  <c r="L1104" i="15"/>
  <c r="L1105" i="15"/>
  <c r="O1105" i="15"/>
  <c r="O1112" i="15"/>
  <c r="L1112" i="15"/>
  <c r="L1113" i="15"/>
  <c r="O1113" i="15"/>
  <c r="O1120" i="15"/>
  <c r="L1120" i="15"/>
  <c r="L1121" i="15"/>
  <c r="O1121" i="15"/>
  <c r="O1128" i="15"/>
  <c r="L1128" i="15"/>
  <c r="L1129" i="15"/>
  <c r="O1129" i="15"/>
  <c r="L1136" i="15"/>
  <c r="O1136" i="15"/>
  <c r="L96" i="15"/>
  <c r="O96" i="15"/>
  <c r="L100" i="15"/>
  <c r="O100" i="15"/>
  <c r="L104" i="15"/>
  <c r="O104" i="15"/>
  <c r="L140" i="15"/>
  <c r="O140" i="15"/>
  <c r="L144" i="15"/>
  <c r="O144" i="15"/>
  <c r="L148" i="15"/>
  <c r="O148" i="15"/>
  <c r="L154" i="15"/>
  <c r="O154" i="15"/>
  <c r="L158" i="15"/>
  <c r="O158" i="15"/>
  <c r="L162" i="15"/>
  <c r="O162" i="15"/>
  <c r="L166" i="15"/>
  <c r="O166" i="15"/>
  <c r="L170" i="15"/>
  <c r="O170" i="15"/>
  <c r="L174" i="15"/>
  <c r="O174" i="15"/>
  <c r="L178" i="15"/>
  <c r="O178" i="15"/>
  <c r="L182" i="15"/>
  <c r="O182" i="15"/>
  <c r="L192" i="15"/>
  <c r="O192" i="15"/>
  <c r="L196" i="15"/>
  <c r="O196" i="15"/>
  <c r="L198" i="15"/>
  <c r="O198" i="15"/>
  <c r="L230" i="15"/>
  <c r="O230" i="15"/>
  <c r="L234" i="15"/>
  <c r="O234" i="15"/>
  <c r="L238" i="15"/>
  <c r="O238" i="15"/>
  <c r="L262" i="15"/>
  <c r="O262" i="15"/>
  <c r="L276" i="15"/>
  <c r="O276" i="15"/>
  <c r="L280" i="15"/>
  <c r="O280" i="15"/>
  <c r="L302" i="15"/>
  <c r="O302" i="15"/>
  <c r="L306" i="15"/>
  <c r="O306" i="15"/>
  <c r="L318" i="15"/>
  <c r="O318" i="15"/>
  <c r="L322" i="15"/>
  <c r="O322" i="15"/>
  <c r="L338" i="15"/>
  <c r="O338" i="15"/>
  <c r="L342" i="15"/>
  <c r="O342" i="15"/>
  <c r="L360" i="15"/>
  <c r="O360" i="15"/>
  <c r="L366" i="15"/>
  <c r="O366" i="15"/>
  <c r="L370" i="15"/>
  <c r="O370" i="15"/>
  <c r="L384" i="15"/>
  <c r="O384" i="15"/>
  <c r="L388" i="15"/>
  <c r="O388" i="15"/>
  <c r="L392" i="15"/>
  <c r="O392" i="15"/>
  <c r="L396" i="15"/>
  <c r="O396" i="15"/>
  <c r="L400" i="15"/>
  <c r="O400" i="15"/>
  <c r="L420" i="15"/>
  <c r="O420" i="15"/>
  <c r="L424" i="15"/>
  <c r="O424" i="15"/>
  <c r="L428" i="15"/>
  <c r="O428" i="15"/>
  <c r="L448" i="15"/>
  <c r="O448" i="15"/>
  <c r="L454" i="15"/>
  <c r="O454" i="15"/>
  <c r="L462" i="15"/>
  <c r="O462" i="15"/>
  <c r="O466" i="15"/>
  <c r="L470" i="15"/>
  <c r="O470" i="15"/>
  <c r="L480" i="15"/>
  <c r="O480" i="15"/>
  <c r="L488" i="15"/>
  <c r="O488" i="15"/>
  <c r="L492" i="15"/>
  <c r="O492" i="15"/>
  <c r="L504" i="15"/>
  <c r="O504" i="15"/>
  <c r="L508" i="15"/>
  <c r="O508" i="15"/>
  <c r="L520" i="15"/>
  <c r="O520" i="15"/>
  <c r="L532" i="15"/>
  <c r="O532" i="15"/>
  <c r="L536" i="15"/>
  <c r="O536" i="15"/>
  <c r="L546" i="15"/>
  <c r="O546" i="15"/>
  <c r="L550" i="15"/>
  <c r="O550" i="15"/>
  <c r="L552" i="15"/>
  <c r="O552" i="15"/>
  <c r="L574" i="15"/>
  <c r="O574" i="15"/>
  <c r="L584" i="15"/>
  <c r="O584" i="15"/>
  <c r="L598" i="15"/>
  <c r="O598" i="15"/>
  <c r="L606" i="15"/>
  <c r="O606" i="15"/>
  <c r="L610" i="15"/>
  <c r="O610" i="15"/>
  <c r="L620" i="15"/>
  <c r="O620" i="15"/>
  <c r="L626" i="15"/>
  <c r="O626" i="15"/>
  <c r="L632" i="15"/>
  <c r="O632" i="15"/>
  <c r="L636" i="15"/>
  <c r="O636" i="15"/>
  <c r="L644" i="15"/>
  <c r="O644" i="15"/>
  <c r="L650" i="15"/>
  <c r="O650" i="15"/>
  <c r="L652" i="15"/>
  <c r="O652" i="15"/>
  <c r="L656" i="15"/>
  <c r="O656" i="15"/>
  <c r="L658" i="15"/>
  <c r="O658" i="15"/>
  <c r="L662" i="15"/>
  <c r="O662" i="15"/>
  <c r="L666" i="15"/>
  <c r="O666" i="15"/>
  <c r="L668" i="15"/>
  <c r="O668" i="15"/>
  <c r="L672" i="15"/>
  <c r="O672" i="15"/>
  <c r="L674" i="15"/>
  <c r="O674" i="15"/>
  <c r="L680" i="15"/>
  <c r="O680" i="15"/>
  <c r="L682" i="15"/>
  <c r="O682" i="15"/>
  <c r="L688" i="15"/>
  <c r="O688" i="15"/>
  <c r="L692" i="15"/>
  <c r="O692" i="15"/>
  <c r="L694" i="15"/>
  <c r="O694" i="15"/>
  <c r="L698" i="15"/>
  <c r="O698" i="15"/>
  <c r="L704" i="15"/>
  <c r="O704" i="15"/>
  <c r="L706" i="15"/>
  <c r="O706" i="15"/>
  <c r="L712" i="15"/>
  <c r="O712" i="15"/>
  <c r="L716" i="15"/>
  <c r="O716" i="15"/>
  <c r="L722" i="15"/>
  <c r="O722" i="15"/>
  <c r="L726" i="15"/>
  <c r="O726" i="15"/>
  <c r="L730" i="15"/>
  <c r="O730" i="15"/>
  <c r="L736" i="15"/>
  <c r="O736" i="15"/>
  <c r="L742" i="15"/>
  <c r="O742" i="15"/>
  <c r="L746" i="15"/>
  <c r="O746" i="15"/>
  <c r="L752" i="15"/>
  <c r="O752" i="15"/>
  <c r="L754" i="15"/>
  <c r="O754" i="15"/>
  <c r="L756" i="15"/>
  <c r="O756" i="15"/>
  <c r="L760" i="15"/>
  <c r="O760" i="15"/>
  <c r="L762" i="15"/>
  <c r="O762" i="15"/>
  <c r="L792" i="15"/>
  <c r="O792" i="15"/>
  <c r="L815" i="15"/>
  <c r="O815" i="15"/>
  <c r="L831" i="15"/>
  <c r="O831" i="15"/>
  <c r="L863" i="15"/>
  <c r="O863" i="15"/>
  <c r="L879" i="15"/>
  <c r="O879" i="15"/>
  <c r="L895" i="15"/>
  <c r="O895" i="15"/>
  <c r="L955" i="15"/>
  <c r="O955" i="15"/>
  <c r="L963" i="15"/>
  <c r="O963" i="15"/>
  <c r="O970" i="15"/>
  <c r="L970" i="15"/>
  <c r="L987" i="15"/>
  <c r="O987" i="15"/>
  <c r="O1002" i="15"/>
  <c r="L1002" i="15"/>
  <c r="L1011" i="15"/>
  <c r="O1011" i="15"/>
  <c r="O1018" i="15"/>
  <c r="L1018" i="15"/>
  <c r="O1026" i="15"/>
  <c r="L1026" i="15"/>
  <c r="L1035" i="15"/>
  <c r="O1035" i="15"/>
  <c r="L1051" i="15"/>
  <c r="O1051" i="15"/>
  <c r="L1059" i="15"/>
  <c r="O1059" i="15"/>
  <c r="L1067" i="15"/>
  <c r="O1067" i="15"/>
  <c r="L1075" i="15"/>
  <c r="O1075" i="15"/>
  <c r="O1082" i="15"/>
  <c r="L1082" i="15"/>
  <c r="O1090" i="15"/>
  <c r="L1090" i="15"/>
  <c r="L1099" i="15"/>
  <c r="O1099" i="15"/>
  <c r="L1107" i="15"/>
  <c r="O1107" i="15"/>
  <c r="L1115" i="15"/>
  <c r="O1115" i="15"/>
  <c r="L1123" i="15"/>
  <c r="O1123" i="15"/>
  <c r="L1131" i="15"/>
  <c r="O1131" i="15"/>
  <c r="L1160" i="15"/>
  <c r="O1160" i="15"/>
  <c r="L1176" i="15"/>
  <c r="O1176" i="15"/>
  <c r="L1207" i="15"/>
  <c r="O1207" i="15"/>
  <c r="L1223" i="15"/>
  <c r="O1223" i="15"/>
  <c r="L1239" i="15"/>
  <c r="O1239" i="15"/>
  <c r="L1303" i="15"/>
  <c r="O1303" i="15"/>
  <c r="L1335" i="15"/>
  <c r="O1335" i="15"/>
  <c r="L1351" i="15"/>
  <c r="O1351" i="15"/>
  <c r="L1367" i="15"/>
  <c r="O1367" i="15"/>
  <c r="L1383" i="15"/>
  <c r="O1383" i="15"/>
  <c r="L1399" i="15"/>
  <c r="O1399" i="15"/>
  <c r="L1415" i="15"/>
  <c r="O1415" i="15"/>
  <c r="L1431" i="15"/>
  <c r="O1431" i="15"/>
  <c r="L1463" i="15"/>
  <c r="O1463" i="15"/>
  <c r="L1479" i="15"/>
  <c r="O1479" i="15"/>
  <c r="L1495" i="15"/>
  <c r="O1495" i="15"/>
  <c r="L1543" i="15"/>
  <c r="O1543" i="15"/>
  <c r="L1559" i="15"/>
  <c r="O1559" i="15"/>
  <c r="L1575" i="15"/>
  <c r="O1575" i="15"/>
  <c r="L1591" i="15"/>
  <c r="O1591" i="15"/>
  <c r="O1741" i="15"/>
  <c r="L1741" i="15"/>
  <c r="O1757" i="15"/>
  <c r="L1757" i="15"/>
  <c r="O1773" i="15"/>
  <c r="L1773" i="15"/>
  <c r="O1789" i="15"/>
  <c r="L1789" i="15"/>
  <c r="O1805" i="15"/>
  <c r="L1805" i="15"/>
  <c r="O1821" i="15"/>
  <c r="L1821" i="15"/>
  <c r="O1853" i="15"/>
  <c r="L1853" i="15"/>
  <c r="O1869" i="15"/>
  <c r="L1869" i="15"/>
  <c r="O1885" i="15"/>
  <c r="L1885" i="15"/>
  <c r="O1901" i="15"/>
  <c r="L1901" i="15"/>
  <c r="O1917" i="15"/>
  <c r="L1917" i="15"/>
  <c r="L1933" i="15"/>
  <c r="L2004" i="15"/>
  <c r="O2004" i="15"/>
  <c r="O2027" i="15"/>
  <c r="L2027" i="15"/>
  <c r="L2036" i="15"/>
  <c r="O2036" i="15"/>
  <c r="O2059" i="15"/>
  <c r="L2059" i="15"/>
  <c r="L2100" i="15"/>
  <c r="O2100" i="15"/>
  <c r="O2123" i="15"/>
  <c r="L2123" i="15"/>
  <c r="L2604" i="15"/>
  <c r="O2604" i="15"/>
  <c r="L2626" i="15"/>
  <c r="O2626" i="15"/>
  <c r="L2700" i="15"/>
  <c r="O2700" i="15"/>
  <c r="L766" i="15"/>
  <c r="O766" i="15"/>
  <c r="L770" i="15"/>
  <c r="O770" i="15"/>
  <c r="L780" i="15"/>
  <c r="O780" i="15"/>
  <c r="L788" i="15"/>
  <c r="O788" i="15"/>
  <c r="L796" i="15"/>
  <c r="O796" i="15"/>
  <c r="L807" i="15"/>
  <c r="O807" i="15"/>
  <c r="L823" i="15"/>
  <c r="O823" i="15"/>
  <c r="L855" i="15"/>
  <c r="O855" i="15"/>
  <c r="L871" i="15"/>
  <c r="O871" i="15"/>
  <c r="L887" i="15"/>
  <c r="O887" i="15"/>
  <c r="L903" i="15"/>
  <c r="O903" i="15"/>
  <c r="L919" i="15"/>
  <c r="O919" i="15"/>
  <c r="L951" i="15"/>
  <c r="O951" i="15"/>
  <c r="O958" i="15"/>
  <c r="L958" i="15"/>
  <c r="L959" i="15"/>
  <c r="O959" i="15"/>
  <c r="O966" i="15"/>
  <c r="L966" i="15"/>
  <c r="O982" i="15"/>
  <c r="L982" i="15"/>
  <c r="L983" i="15"/>
  <c r="O983" i="15"/>
  <c r="O990" i="15"/>
  <c r="L990" i="15"/>
  <c r="L991" i="15"/>
  <c r="O991" i="15"/>
  <c r="O998" i="15"/>
  <c r="L998" i="15"/>
  <c r="L999" i="15"/>
  <c r="O999" i="15"/>
  <c r="O1022" i="15"/>
  <c r="L1022" i="15"/>
  <c r="L1023" i="15"/>
  <c r="O1023" i="15"/>
  <c r="O1030" i="15"/>
  <c r="L1030" i="15"/>
  <c r="L1031" i="15"/>
  <c r="O1031" i="15"/>
  <c r="O1038" i="15"/>
  <c r="L1038" i="15"/>
  <c r="L1039" i="15"/>
  <c r="O1039" i="15"/>
  <c r="O1054" i="15"/>
  <c r="L1054" i="15"/>
  <c r="L1055" i="15"/>
  <c r="O1055" i="15"/>
  <c r="O1062" i="15"/>
  <c r="L1062" i="15"/>
  <c r="L1063" i="15"/>
  <c r="O1070" i="15"/>
  <c r="L1070" i="15"/>
  <c r="L1071" i="15"/>
  <c r="O1071" i="15"/>
  <c r="O1078" i="15"/>
  <c r="L1078" i="15"/>
  <c r="L1079" i="15"/>
  <c r="O1079" i="15"/>
  <c r="L1087" i="15"/>
  <c r="O1087" i="15"/>
  <c r="O1094" i="15"/>
  <c r="L1094" i="15"/>
  <c r="L1095" i="15"/>
  <c r="O1095" i="15"/>
  <c r="O1102" i="15"/>
  <c r="L1102" i="15"/>
  <c r="L1103" i="15"/>
  <c r="O1103" i="15"/>
  <c r="O1110" i="15"/>
  <c r="L1110" i="15"/>
  <c r="L1111" i="15"/>
  <c r="O1111" i="15"/>
  <c r="O1118" i="15"/>
  <c r="L1118" i="15"/>
  <c r="L1119" i="15"/>
  <c r="O1119" i="15"/>
  <c r="O1126" i="15"/>
  <c r="L1126" i="15"/>
  <c r="L1127" i="15"/>
  <c r="O1127" i="15"/>
  <c r="O1134" i="15"/>
  <c r="L1134" i="15"/>
  <c r="L1135" i="15"/>
  <c r="O1135" i="15"/>
  <c r="L1664" i="15"/>
  <c r="O1664" i="15"/>
  <c r="O1667" i="15"/>
  <c r="L1667" i="15"/>
  <c r="L1680" i="15"/>
  <c r="O1680" i="15"/>
  <c r="O1683" i="15"/>
  <c r="L1683" i="15"/>
  <c r="O767" i="15"/>
  <c r="O775" i="15"/>
  <c r="O768" i="15"/>
  <c r="O776" i="15"/>
  <c r="O779" i="15"/>
  <c r="O783" i="15"/>
  <c r="O787" i="15"/>
  <c r="O791" i="15"/>
  <c r="O795" i="15"/>
  <c r="O799" i="15"/>
  <c r="O802" i="15"/>
  <c r="L802" i="15"/>
  <c r="O805" i="15"/>
  <c r="O813" i="15"/>
  <c r="O821" i="15"/>
  <c r="O829" i="15"/>
  <c r="O837" i="15"/>
  <c r="O845" i="15"/>
  <c r="O853" i="15"/>
  <c r="O861" i="15"/>
  <c r="O869" i="15"/>
  <c r="O877" i="15"/>
  <c r="O885" i="15"/>
  <c r="O893" i="15"/>
  <c r="O901" i="15"/>
  <c r="O909" i="15"/>
  <c r="O917" i="15"/>
  <c r="O933" i="15"/>
  <c r="O941" i="15"/>
  <c r="O949" i="15"/>
  <c r="L1140" i="15"/>
  <c r="O1140" i="15"/>
  <c r="L1148" i="15"/>
  <c r="O1148" i="15"/>
  <c r="L1156" i="15"/>
  <c r="O1156" i="15"/>
  <c r="L1164" i="15"/>
  <c r="O1164" i="15"/>
  <c r="L1172" i="15"/>
  <c r="O1172" i="15"/>
  <c r="L1183" i="15"/>
  <c r="O1183" i="15"/>
  <c r="L1199" i="15"/>
  <c r="O1199" i="15"/>
  <c r="L1215" i="15"/>
  <c r="O1215" i="15"/>
  <c r="L1231" i="15"/>
  <c r="O1231" i="15"/>
  <c r="L1247" i="15"/>
  <c r="O1247" i="15"/>
  <c r="L1263" i="15"/>
  <c r="L1279" i="15"/>
  <c r="O1279" i="15"/>
  <c r="L1295" i="15"/>
  <c r="O1295" i="15"/>
  <c r="L1311" i="15"/>
  <c r="O1311" i="15"/>
  <c r="L1327" i="15"/>
  <c r="O1327" i="15"/>
  <c r="L1343" i="15"/>
  <c r="O1343" i="15"/>
  <c r="L1359" i="15"/>
  <c r="O1359" i="15"/>
  <c r="L1375" i="15"/>
  <c r="O1375" i="15"/>
  <c r="L1391" i="15"/>
  <c r="O1391" i="15"/>
  <c r="L1407" i="15"/>
  <c r="O1407" i="15"/>
  <c r="L1423" i="15"/>
  <c r="O1423" i="15"/>
  <c r="L1439" i="15"/>
  <c r="O1439" i="15"/>
  <c r="L1455" i="15"/>
  <c r="O1455" i="15"/>
  <c r="L1471" i="15"/>
  <c r="O1471" i="15"/>
  <c r="L1487" i="15"/>
  <c r="O1487" i="15"/>
  <c r="L1503" i="15"/>
  <c r="O1503" i="15"/>
  <c r="L1519" i="15"/>
  <c r="O1519" i="15"/>
  <c r="L1535" i="15"/>
  <c r="O1535" i="15"/>
  <c r="L1551" i="15"/>
  <c r="O1551" i="15"/>
  <c r="L1567" i="15"/>
  <c r="O1567" i="15"/>
  <c r="L1583" i="15"/>
  <c r="O1583" i="15"/>
  <c r="L1704" i="15"/>
  <c r="O1704" i="15"/>
  <c r="O1717" i="15"/>
  <c r="L1717" i="15"/>
  <c r="L804" i="15"/>
  <c r="L806" i="15"/>
  <c r="L808" i="15"/>
  <c r="L810" i="15"/>
  <c r="L812" i="15"/>
  <c r="L814" i="15"/>
  <c r="L816" i="15"/>
  <c r="L818" i="15"/>
  <c r="L822" i="15"/>
  <c r="L824" i="15"/>
  <c r="L828" i="15"/>
  <c r="L830" i="15"/>
  <c r="L832" i="15"/>
  <c r="L834" i="15"/>
  <c r="L836" i="15"/>
  <c r="L838" i="15"/>
  <c r="L840" i="15"/>
  <c r="L844" i="15"/>
  <c r="L846" i="15"/>
  <c r="L848" i="15"/>
  <c r="L850" i="15"/>
  <c r="L852" i="15"/>
  <c r="L854" i="15"/>
  <c r="L856" i="15"/>
  <c r="L858" i="15"/>
  <c r="L860" i="15"/>
  <c r="L862" i="15"/>
  <c r="L864" i="15"/>
  <c r="L866" i="15"/>
  <c r="L868" i="15"/>
  <c r="L870" i="15"/>
  <c r="L872" i="15"/>
  <c r="L874" i="15"/>
  <c r="L876" i="15"/>
  <c r="L878" i="15"/>
  <c r="L880" i="15"/>
  <c r="L882" i="15"/>
  <c r="L884" i="15"/>
  <c r="L886" i="15"/>
  <c r="L888" i="15"/>
  <c r="L890" i="15"/>
  <c r="L892" i="15"/>
  <c r="L894" i="15"/>
  <c r="L896" i="15"/>
  <c r="L898" i="15"/>
  <c r="L900" i="15"/>
  <c r="L902" i="15"/>
  <c r="L904" i="15"/>
  <c r="L906" i="15"/>
  <c r="L908" i="15"/>
  <c r="L910" i="15"/>
  <c r="L912" i="15"/>
  <c r="L918" i="15"/>
  <c r="L920" i="15"/>
  <c r="L924" i="15"/>
  <c r="L926" i="15"/>
  <c r="L928" i="15"/>
  <c r="L930" i="15"/>
  <c r="L932" i="15"/>
  <c r="L936" i="15"/>
  <c r="L942" i="15"/>
  <c r="L944" i="15"/>
  <c r="L946" i="15"/>
  <c r="L948" i="15"/>
  <c r="L950" i="15"/>
  <c r="L1668" i="15"/>
  <c r="O1668" i="15"/>
  <c r="O1671" i="15"/>
  <c r="L1671" i="15"/>
  <c r="L1684" i="15"/>
  <c r="O1684" i="15"/>
  <c r="L1700" i="15"/>
  <c r="O1700" i="15"/>
  <c r="O1709" i="15"/>
  <c r="L1709" i="15"/>
  <c r="L1732" i="15"/>
  <c r="O1732" i="15"/>
  <c r="L1742" i="15"/>
  <c r="O1742" i="15"/>
  <c r="L1758" i="15"/>
  <c r="O1758" i="15"/>
  <c r="L1774" i="15"/>
  <c r="O1774" i="15"/>
  <c r="L1790" i="15"/>
  <c r="O1790" i="15"/>
  <c r="L1806" i="15"/>
  <c r="O1806" i="15"/>
  <c r="L1822" i="15"/>
  <c r="O1822" i="15"/>
  <c r="L1838" i="15"/>
  <c r="O1838" i="15"/>
  <c r="L1854" i="15"/>
  <c r="O1854" i="15"/>
  <c r="L1870" i="15"/>
  <c r="O1870" i="15"/>
  <c r="L1886" i="15"/>
  <c r="O1886" i="15"/>
  <c r="L1902" i="15"/>
  <c r="O1902" i="15"/>
  <c r="L1918" i="15"/>
  <c r="O1918" i="15"/>
  <c r="O1940" i="15"/>
  <c r="L1940" i="15"/>
  <c r="L1660" i="15"/>
  <c r="O1660" i="15"/>
  <c r="O1663" i="15"/>
  <c r="L1663" i="15"/>
  <c r="L1676" i="15"/>
  <c r="O1676" i="15"/>
  <c r="O1679" i="15"/>
  <c r="L1679" i="15"/>
  <c r="L1712" i="15"/>
  <c r="O1712" i="15"/>
  <c r="L1716" i="15"/>
  <c r="O1716" i="15"/>
  <c r="O1725" i="15"/>
  <c r="L1725" i="15"/>
  <c r="L1734" i="15"/>
  <c r="O1734" i="15"/>
  <c r="L1750" i="15"/>
  <c r="O1750" i="15"/>
  <c r="L1766" i="15"/>
  <c r="O1766" i="15"/>
  <c r="L1782" i="15"/>
  <c r="O1782" i="15"/>
  <c r="L1798" i="15"/>
  <c r="O1798" i="15"/>
  <c r="L1814" i="15"/>
  <c r="O1814" i="15"/>
  <c r="L1846" i="15"/>
  <c r="O1846" i="15"/>
  <c r="L1862" i="15"/>
  <c r="O1862" i="15"/>
  <c r="L1878" i="15"/>
  <c r="O1878" i="15"/>
  <c r="L1894" i="15"/>
  <c r="O1894" i="15"/>
  <c r="L1926" i="15"/>
  <c r="O1926" i="15"/>
  <c r="O1956" i="15"/>
  <c r="L1956" i="15"/>
  <c r="O1143" i="15"/>
  <c r="O1151" i="15"/>
  <c r="O1155" i="15"/>
  <c r="O1159" i="15"/>
  <c r="O1163" i="15"/>
  <c r="O1171" i="15"/>
  <c r="O1175" i="15"/>
  <c r="O1189" i="15"/>
  <c r="O1197" i="15"/>
  <c r="O1205" i="15"/>
  <c r="O1213" i="15"/>
  <c r="O1221" i="15"/>
  <c r="O1229" i="15"/>
  <c r="O1237" i="15"/>
  <c r="O1245" i="15"/>
  <c r="O1253" i="15"/>
  <c r="O1261" i="15"/>
  <c r="O1269" i="15"/>
  <c r="O1277" i="15"/>
  <c r="O1285" i="15"/>
  <c r="O1293" i="15"/>
  <c r="O1301" i="15"/>
  <c r="O1317" i="15"/>
  <c r="O1325" i="15"/>
  <c r="O1333" i="15"/>
  <c r="O1341" i="15"/>
  <c r="O1349" i="15"/>
  <c r="O1357" i="15"/>
  <c r="O1365" i="15"/>
  <c r="O1373" i="15"/>
  <c r="O1381" i="15"/>
  <c r="O1389" i="15"/>
  <c r="O1397" i="15"/>
  <c r="O1405" i="15"/>
  <c r="O1413" i="15"/>
  <c r="O1421" i="15"/>
  <c r="O1429" i="15"/>
  <c r="O1437" i="15"/>
  <c r="O1445" i="15"/>
  <c r="O1453" i="15"/>
  <c r="O1461" i="15"/>
  <c r="O1469" i="15"/>
  <c r="O1477" i="15"/>
  <c r="O1485" i="15"/>
  <c r="O1493" i="15"/>
  <c r="O1501" i="15"/>
  <c r="O1509" i="15"/>
  <c r="O1517" i="15"/>
  <c r="O1525" i="15"/>
  <c r="O1533" i="15"/>
  <c r="O1549" i="15"/>
  <c r="O1557" i="15"/>
  <c r="O1565" i="15"/>
  <c r="O1573" i="15"/>
  <c r="O1581" i="15"/>
  <c r="O1589" i="15"/>
  <c r="O1596" i="15"/>
  <c r="L1596" i="15"/>
  <c r="O1598" i="15"/>
  <c r="L1598" i="15"/>
  <c r="O1600" i="15"/>
  <c r="L1600" i="15"/>
  <c r="O1602" i="15"/>
  <c r="L1602" i="15"/>
  <c r="O1604" i="15"/>
  <c r="L1604" i="15"/>
  <c r="O1608" i="15"/>
  <c r="L1608" i="15"/>
  <c r="O1612" i="15"/>
  <c r="L1612" i="15"/>
  <c r="O1614" i="15"/>
  <c r="L1614" i="15"/>
  <c r="O1616" i="15"/>
  <c r="L1616" i="15"/>
  <c r="O1618" i="15"/>
  <c r="L1618" i="15"/>
  <c r="O1620" i="15"/>
  <c r="L1620" i="15"/>
  <c r="O1622" i="15"/>
  <c r="L1622" i="15"/>
  <c r="O1624" i="15"/>
  <c r="L1624" i="15"/>
  <c r="O1626" i="15"/>
  <c r="L1626" i="15"/>
  <c r="O1628" i="15"/>
  <c r="L1628" i="15"/>
  <c r="O1630" i="15"/>
  <c r="L1630" i="15"/>
  <c r="O1632" i="15"/>
  <c r="L1632" i="15"/>
  <c r="O1634" i="15"/>
  <c r="L1634" i="15"/>
  <c r="O1636" i="15"/>
  <c r="L1636" i="15"/>
  <c r="O1638" i="15"/>
  <c r="L1638" i="15"/>
  <c r="O1640" i="15"/>
  <c r="L1640" i="15"/>
  <c r="O1642" i="15"/>
  <c r="L1642" i="15"/>
  <c r="O1644" i="15"/>
  <c r="L1644" i="15"/>
  <c r="O1646" i="15"/>
  <c r="L1646" i="15"/>
  <c r="O1648" i="15"/>
  <c r="L1648" i="15"/>
  <c r="O1650" i="15"/>
  <c r="L1650" i="15"/>
  <c r="O1652" i="15"/>
  <c r="L1652" i="15"/>
  <c r="O1654" i="15"/>
  <c r="L1654" i="15"/>
  <c r="O1656" i="15"/>
  <c r="L1656" i="15"/>
  <c r="O1658" i="15"/>
  <c r="L1658" i="15"/>
  <c r="O1659" i="15"/>
  <c r="L1659" i="15"/>
  <c r="L1672" i="15"/>
  <c r="O1672" i="15"/>
  <c r="O1675" i="15"/>
  <c r="L1675" i="15"/>
  <c r="O1718" i="15"/>
  <c r="L1720" i="15"/>
  <c r="O1720" i="15"/>
  <c r="L1724" i="15"/>
  <c r="O1724" i="15"/>
  <c r="O1733" i="15"/>
  <c r="L1733" i="15"/>
  <c r="O1749" i="15"/>
  <c r="L1749" i="15"/>
  <c r="O1765" i="15"/>
  <c r="L1765" i="15"/>
  <c r="O1781" i="15"/>
  <c r="L1781" i="15"/>
  <c r="O1797" i="15"/>
  <c r="L1797" i="15"/>
  <c r="O1813" i="15"/>
  <c r="L1813" i="15"/>
  <c r="O1829" i="15"/>
  <c r="O1845" i="15"/>
  <c r="L1845" i="15"/>
  <c r="O1861" i="15"/>
  <c r="L1861" i="15"/>
  <c r="O1877" i="15"/>
  <c r="L1877" i="15"/>
  <c r="O1909" i="15"/>
  <c r="L1909" i="15"/>
  <c r="O1925" i="15"/>
  <c r="L1925" i="15"/>
  <c r="O1941" i="15"/>
  <c r="L1941" i="15"/>
  <c r="L1184" i="15"/>
  <c r="L1186" i="15"/>
  <c r="L1188" i="15"/>
  <c r="L1190" i="15"/>
  <c r="L1192" i="15"/>
  <c r="L1194" i="15"/>
  <c r="L1196" i="15"/>
  <c r="L1198" i="15"/>
  <c r="L1200" i="15"/>
  <c r="L1202" i="15"/>
  <c r="L1204" i="15"/>
  <c r="L1206" i="15"/>
  <c r="L1208" i="15"/>
  <c r="L1210" i="15"/>
  <c r="L1212" i="15"/>
  <c r="L1214" i="15"/>
  <c r="L1216" i="15"/>
  <c r="L1218" i="15"/>
  <c r="L1220" i="15"/>
  <c r="L1222" i="15"/>
  <c r="L1224" i="15"/>
  <c r="L1226" i="15"/>
  <c r="L1228" i="15"/>
  <c r="L1230" i="15"/>
  <c r="L1232" i="15"/>
  <c r="L1234" i="15"/>
  <c r="L1236" i="15"/>
  <c r="L1238" i="15"/>
  <c r="L1240" i="15"/>
  <c r="L1246" i="15"/>
  <c r="L1248" i="15"/>
  <c r="L1250" i="15"/>
  <c r="L1252" i="15"/>
  <c r="L1256" i="15"/>
  <c r="L1258" i="15"/>
  <c r="L1260" i="15"/>
  <c r="L1266" i="15"/>
  <c r="L1268" i="15"/>
  <c r="L1270" i="15"/>
  <c r="L1272" i="15"/>
  <c r="L1274" i="15"/>
  <c r="L1276" i="15"/>
  <c r="L1278" i="15"/>
  <c r="L1280" i="15"/>
  <c r="L1284" i="15"/>
  <c r="L1288" i="15"/>
  <c r="L1290" i="15"/>
  <c r="L1292" i="15"/>
  <c r="L1294" i="15"/>
  <c r="L1296" i="15"/>
  <c r="L1298" i="15"/>
  <c r="L1300" i="15"/>
  <c r="L1302" i="15"/>
  <c r="L1304" i="15"/>
  <c r="L1306" i="15"/>
  <c r="L1308" i="15"/>
  <c r="L1312" i="15"/>
  <c r="L1314" i="15"/>
  <c r="L1316" i="15"/>
  <c r="L1318" i="15"/>
  <c r="L1322" i="15"/>
  <c r="L1324" i="15"/>
  <c r="L1326" i="15"/>
  <c r="L1334" i="15"/>
  <c r="L1336" i="15"/>
  <c r="L1338" i="15"/>
  <c r="L1340" i="15"/>
  <c r="L1342" i="15"/>
  <c r="L1344" i="15"/>
  <c r="L1346" i="15"/>
  <c r="L1348" i="15"/>
  <c r="L1350" i="15"/>
  <c r="L1352" i="15"/>
  <c r="L1354" i="15"/>
  <c r="L1356" i="15"/>
  <c r="L1358" i="15"/>
  <c r="L1360" i="15"/>
  <c r="L1362" i="15"/>
  <c r="L1364" i="15"/>
  <c r="L1366" i="15"/>
  <c r="L1368" i="15"/>
  <c r="L1370" i="15"/>
  <c r="L1372" i="15"/>
  <c r="L1374" i="15"/>
  <c r="L1376" i="15"/>
  <c r="L1378" i="15"/>
  <c r="L1380" i="15"/>
  <c r="L1382" i="15"/>
  <c r="L1384" i="15"/>
  <c r="L1386" i="15"/>
  <c r="L1388" i="15"/>
  <c r="L1390" i="15"/>
  <c r="L1392" i="15"/>
  <c r="L1394" i="15"/>
  <c r="L1396" i="15"/>
  <c r="L1398" i="15"/>
  <c r="L1400" i="15"/>
  <c r="L1402" i="15"/>
  <c r="L1404" i="15"/>
  <c r="L1406" i="15"/>
  <c r="L1408" i="15"/>
  <c r="L1410" i="15"/>
  <c r="L1412" i="15"/>
  <c r="L1414" i="15"/>
  <c r="L1416" i="15"/>
  <c r="L1418" i="15"/>
  <c r="L1420" i="15"/>
  <c r="L1422" i="15"/>
  <c r="L1424" i="15"/>
  <c r="L1426" i="15"/>
  <c r="L1428" i="15"/>
  <c r="L1430" i="15"/>
  <c r="L1432" i="15"/>
  <c r="L1434" i="15"/>
  <c r="L1436" i="15"/>
  <c r="L1438" i="15"/>
  <c r="L1440" i="15"/>
  <c r="L1442" i="15"/>
  <c r="L1444" i="15"/>
  <c r="L1446" i="15"/>
  <c r="L1448" i="15"/>
  <c r="L1450" i="15"/>
  <c r="L1452" i="15"/>
  <c r="L1454" i="15"/>
  <c r="L1456" i="15"/>
  <c r="L1458" i="15"/>
  <c r="L1460" i="15"/>
  <c r="L1462" i="15"/>
  <c r="L1464" i="15"/>
  <c r="L1466" i="15"/>
  <c r="L1468" i="15"/>
  <c r="L1470" i="15"/>
  <c r="L1472" i="15"/>
  <c r="L1474" i="15"/>
  <c r="L1476" i="15"/>
  <c r="L1478" i="15"/>
  <c r="L1480" i="15"/>
  <c r="L1482" i="15"/>
  <c r="L1484" i="15"/>
  <c r="L1486" i="15"/>
  <c r="L1488" i="15"/>
  <c r="L1490" i="15"/>
  <c r="L1492" i="15"/>
  <c r="L1494" i="15"/>
  <c r="L1496" i="15"/>
  <c r="L1498" i="15"/>
  <c r="L1500" i="15"/>
  <c r="L1504" i="15"/>
  <c r="L1508" i="15"/>
  <c r="L1510" i="15"/>
  <c r="L1514" i="15"/>
  <c r="L1516" i="15"/>
  <c r="L1518" i="15"/>
  <c r="L1520" i="15"/>
  <c r="L1522" i="15"/>
  <c r="L1524" i="15"/>
  <c r="L1528" i="15"/>
  <c r="L1530" i="15"/>
  <c r="L1534" i="15"/>
  <c r="L1536" i="15"/>
  <c r="L1538" i="15"/>
  <c r="L1542" i="15"/>
  <c r="L1544" i="15"/>
  <c r="L1548" i="15"/>
  <c r="L1550" i="15"/>
  <c r="L1552" i="15"/>
  <c r="L1558" i="15"/>
  <c r="L1560" i="15"/>
  <c r="L1562" i="15"/>
  <c r="L1564" i="15"/>
  <c r="L1566" i="15"/>
  <c r="L1568" i="15"/>
  <c r="L1570" i="15"/>
  <c r="L1572" i="15"/>
  <c r="L1574" i="15"/>
  <c r="L1576" i="15"/>
  <c r="L1578" i="15"/>
  <c r="L1580" i="15"/>
  <c r="L1582" i="15"/>
  <c r="L1584" i="15"/>
  <c r="L1586" i="15"/>
  <c r="L1588" i="15"/>
  <c r="L1590" i="15"/>
  <c r="L1592" i="15"/>
  <c r="L1594" i="15"/>
  <c r="L1736" i="15"/>
  <c r="O1736" i="15"/>
  <c r="L1744" i="15"/>
  <c r="O1744" i="15"/>
  <c r="L1752" i="15"/>
  <c r="O1752" i="15"/>
  <c r="L1760" i="15"/>
  <c r="O1760" i="15"/>
  <c r="L1768" i="15"/>
  <c r="O1768" i="15"/>
  <c r="L1776" i="15"/>
  <c r="O1776" i="15"/>
  <c r="L1784" i="15"/>
  <c r="O1784" i="15"/>
  <c r="L1792" i="15"/>
  <c r="O1792" i="15"/>
  <c r="L1800" i="15"/>
  <c r="O1800" i="15"/>
  <c r="L1808" i="15"/>
  <c r="O1808" i="15"/>
  <c r="L1816" i="15"/>
  <c r="O1816" i="15"/>
  <c r="L1824" i="15"/>
  <c r="O1824" i="15"/>
  <c r="L1832" i="15"/>
  <c r="O1832" i="15"/>
  <c r="L1840" i="15"/>
  <c r="O1840" i="15"/>
  <c r="L1856" i="15"/>
  <c r="O1856" i="15"/>
  <c r="L1864" i="15"/>
  <c r="O1864" i="15"/>
  <c r="L1872" i="15"/>
  <c r="O1872" i="15"/>
  <c r="L1880" i="15"/>
  <c r="O1880" i="15"/>
  <c r="L1888" i="15"/>
  <c r="O1888" i="15"/>
  <c r="L1896" i="15"/>
  <c r="O1896" i="15"/>
  <c r="L1904" i="15"/>
  <c r="O1904" i="15"/>
  <c r="O1912" i="15"/>
  <c r="L1920" i="15"/>
  <c r="O1920" i="15"/>
  <c r="L1928" i="15"/>
  <c r="O1928" i="15"/>
  <c r="L1942" i="15"/>
  <c r="O1942" i="15"/>
  <c r="O1953" i="15"/>
  <c r="L1953" i="15"/>
  <c r="O1958" i="15"/>
  <c r="L1958" i="15"/>
  <c r="L1980" i="15"/>
  <c r="O1980" i="15"/>
  <c r="L1996" i="15"/>
  <c r="O1996" i="15"/>
  <c r="O2019" i="15"/>
  <c r="L2019" i="15"/>
  <c r="L2028" i="15"/>
  <c r="O2028" i="15"/>
  <c r="O2051" i="15"/>
  <c r="L2051" i="15"/>
  <c r="L2060" i="15"/>
  <c r="O2060" i="15"/>
  <c r="O2083" i="15"/>
  <c r="L2083" i="15"/>
  <c r="L2092" i="15"/>
  <c r="O2092" i="15"/>
  <c r="O2147" i="15"/>
  <c r="L2147" i="15"/>
  <c r="L2156" i="15"/>
  <c r="O2156" i="15"/>
  <c r="L2187" i="15"/>
  <c r="O2187" i="15"/>
  <c r="O2210" i="15"/>
  <c r="L2210" i="15"/>
  <c r="L2229" i="15"/>
  <c r="O2229" i="15"/>
  <c r="L2231" i="15"/>
  <c r="O2231" i="15"/>
  <c r="L2232" i="15"/>
  <c r="O2232" i="15"/>
  <c r="L1740" i="15"/>
  <c r="O1740" i="15"/>
  <c r="L1748" i="15"/>
  <c r="O1748" i="15"/>
  <c r="L1756" i="15"/>
  <c r="O1756" i="15"/>
  <c r="L1764" i="15"/>
  <c r="O1764" i="15"/>
  <c r="L1772" i="15"/>
  <c r="O1772" i="15"/>
  <c r="L1780" i="15"/>
  <c r="O1780" i="15"/>
  <c r="L1788" i="15"/>
  <c r="O1788" i="15"/>
  <c r="L1796" i="15"/>
  <c r="O1796" i="15"/>
  <c r="L1804" i="15"/>
  <c r="O1804" i="15"/>
  <c r="L1812" i="15"/>
  <c r="O1812" i="15"/>
  <c r="L1820" i="15"/>
  <c r="O1820" i="15"/>
  <c r="L1828" i="15"/>
  <c r="O1828" i="15"/>
  <c r="L1836" i="15"/>
  <c r="O1836" i="15"/>
  <c r="L1844" i="15"/>
  <c r="O1844" i="15"/>
  <c r="L1852" i="15"/>
  <c r="O1852" i="15"/>
  <c r="L1860" i="15"/>
  <c r="O1860" i="15"/>
  <c r="L1868" i="15"/>
  <c r="O1868" i="15"/>
  <c r="L1876" i="15"/>
  <c r="O1876" i="15"/>
  <c r="L1884" i="15"/>
  <c r="O1884" i="15"/>
  <c r="L1892" i="15"/>
  <c r="O1892" i="15"/>
  <c r="L1900" i="15"/>
  <c r="O1900" i="15"/>
  <c r="L1908" i="15"/>
  <c r="O1908" i="15"/>
  <c r="L1916" i="15"/>
  <c r="O1916" i="15"/>
  <c r="L1924" i="15"/>
  <c r="O1924" i="15"/>
  <c r="L1932" i="15"/>
  <c r="O1932" i="15"/>
  <c r="L1950" i="15"/>
  <c r="O1950" i="15"/>
  <c r="O2003" i="15"/>
  <c r="L2003" i="15"/>
  <c r="L2012" i="15"/>
  <c r="O2012" i="15"/>
  <c r="L2035" i="15"/>
  <c r="L2044" i="15"/>
  <c r="O2044" i="15"/>
  <c r="O2067" i="15"/>
  <c r="L2067" i="15"/>
  <c r="L2076" i="15"/>
  <c r="O2076" i="15"/>
  <c r="O2099" i="15"/>
  <c r="L2099" i="15"/>
  <c r="O2131" i="15"/>
  <c r="L2131" i="15"/>
  <c r="L2172" i="15"/>
  <c r="O2172" i="15"/>
  <c r="L2203" i="15"/>
  <c r="O2203" i="15"/>
  <c r="L2249" i="15"/>
  <c r="O2249" i="15"/>
  <c r="L2251" i="15"/>
  <c r="O2251" i="15"/>
  <c r="L1695" i="15"/>
  <c r="O1698" i="15"/>
  <c r="L1703" i="15"/>
  <c r="O1706" i="15"/>
  <c r="L1711" i="15"/>
  <c r="O1714" i="15"/>
  <c r="L1719" i="15"/>
  <c r="O1722" i="15"/>
  <c r="L1727" i="15"/>
  <c r="O1730" i="15"/>
  <c r="L1738" i="15"/>
  <c r="O1738" i="15"/>
  <c r="L1739" i="15"/>
  <c r="L1746" i="15"/>
  <c r="O1746" i="15"/>
  <c r="L1747" i="15"/>
  <c r="L1754" i="15"/>
  <c r="O1754" i="15"/>
  <c r="L1755" i="15"/>
  <c r="L1762" i="15"/>
  <c r="O1762" i="15"/>
  <c r="L1763" i="15"/>
  <c r="L1770" i="15"/>
  <c r="O1770" i="15"/>
  <c r="L1771" i="15"/>
  <c r="L1778" i="15"/>
  <c r="O1778" i="15"/>
  <c r="L1779" i="15"/>
  <c r="L1786" i="15"/>
  <c r="O1786" i="15"/>
  <c r="L1787" i="15"/>
  <c r="L1794" i="15"/>
  <c r="O1794" i="15"/>
  <c r="L1795" i="15"/>
  <c r="L1802" i="15"/>
  <c r="O1802" i="15"/>
  <c r="L1803" i="15"/>
  <c r="L1810" i="15"/>
  <c r="O1810" i="15"/>
  <c r="L1811" i="15"/>
  <c r="L1818" i="15"/>
  <c r="O1818" i="15"/>
  <c r="L1819" i="15"/>
  <c r="L1826" i="15"/>
  <c r="O1826" i="15"/>
  <c r="L1827" i="15"/>
  <c r="L1834" i="15"/>
  <c r="O1834" i="15"/>
  <c r="L1842" i="15"/>
  <c r="O1842" i="15"/>
  <c r="L1843" i="15"/>
  <c r="L1850" i="15"/>
  <c r="O1850" i="15"/>
  <c r="L1851" i="15"/>
  <c r="L1858" i="15"/>
  <c r="O1858" i="15"/>
  <c r="L1859" i="15"/>
  <c r="L1866" i="15"/>
  <c r="O1866" i="15"/>
  <c r="L1867" i="15"/>
  <c r="L1874" i="15"/>
  <c r="O1874" i="15"/>
  <c r="L1875" i="15"/>
  <c r="L1882" i="15"/>
  <c r="O1882" i="15"/>
  <c r="L1883" i="15"/>
  <c r="L1890" i="15"/>
  <c r="O1890" i="15"/>
  <c r="L1891" i="15"/>
  <c r="L1898" i="15"/>
  <c r="O1898" i="15"/>
  <c r="L1899" i="15"/>
  <c r="L1906" i="15"/>
  <c r="O1906" i="15"/>
  <c r="L1914" i="15"/>
  <c r="O1914" i="15"/>
  <c r="L1915" i="15"/>
  <c r="L1922" i="15"/>
  <c r="O1922" i="15"/>
  <c r="L1930" i="15"/>
  <c r="O1930" i="15"/>
  <c r="L1938" i="15"/>
  <c r="O1938" i="15"/>
  <c r="L1944" i="15"/>
  <c r="O1949" i="15"/>
  <c r="L1949" i="15"/>
  <c r="L1954" i="15"/>
  <c r="O1954" i="15"/>
  <c r="O1987" i="15"/>
  <c r="O2011" i="15"/>
  <c r="L2011" i="15"/>
  <c r="L2020" i="15"/>
  <c r="O2020" i="15"/>
  <c r="O2043" i="15"/>
  <c r="L2043" i="15"/>
  <c r="L2052" i="15"/>
  <c r="O2052" i="15"/>
  <c r="O2075" i="15"/>
  <c r="L2075" i="15"/>
  <c r="L2084" i="15"/>
  <c r="O2084" i="15"/>
  <c r="O2107" i="15"/>
  <c r="L2107" i="15"/>
  <c r="L2148" i="15"/>
  <c r="O2148" i="15"/>
  <c r="O2171" i="15"/>
  <c r="L2171" i="15"/>
  <c r="L2211" i="15"/>
  <c r="O2211" i="15"/>
  <c r="L1939" i="15"/>
  <c r="L1943" i="15"/>
  <c r="L1947" i="15"/>
  <c r="L1966" i="15"/>
  <c r="O1966" i="15"/>
  <c r="L1967" i="15"/>
  <c r="L1974" i="15"/>
  <c r="O1974" i="15"/>
  <c r="L1975" i="15"/>
  <c r="L1990" i="15"/>
  <c r="O1990" i="15"/>
  <c r="L1991" i="15"/>
  <c r="L1998" i="15"/>
  <c r="O1998" i="15"/>
  <c r="L1999" i="15"/>
  <c r="L2006" i="15"/>
  <c r="O2006" i="15"/>
  <c r="L2007" i="15"/>
  <c r="L2014" i="15"/>
  <c r="O2014" i="15"/>
  <c r="L2015" i="15"/>
  <c r="L2022" i="15"/>
  <c r="O2022" i="15"/>
  <c r="L2023" i="15"/>
  <c r="L2030" i="15"/>
  <c r="O2030" i="15"/>
  <c r="L2031" i="15"/>
  <c r="L2038" i="15"/>
  <c r="L2039" i="15"/>
  <c r="L2046" i="15"/>
  <c r="O2046" i="15"/>
  <c r="L2047" i="15"/>
  <c r="L2054" i="15"/>
  <c r="O2054" i="15"/>
  <c r="L2055" i="15"/>
  <c r="O2062" i="15"/>
  <c r="L2063" i="15"/>
  <c r="O2070" i="15"/>
  <c r="L2071" i="15"/>
  <c r="L2078" i="15"/>
  <c r="O2078" i="15"/>
  <c r="L2079" i="15"/>
  <c r="L2086" i="15"/>
  <c r="O2086" i="15"/>
  <c r="L2087" i="15"/>
  <c r="L2095" i="15"/>
  <c r="L2102" i="15"/>
  <c r="O2102" i="15"/>
  <c r="L2103" i="15"/>
  <c r="L2110" i="15"/>
  <c r="O2110" i="15"/>
  <c r="L2111" i="15"/>
  <c r="L2118" i="15"/>
  <c r="O2118" i="15"/>
  <c r="L2119" i="15"/>
  <c r="L2126" i="15"/>
  <c r="O2126" i="15"/>
  <c r="L2127" i="15"/>
  <c r="L2134" i="15"/>
  <c r="O2134" i="15"/>
  <c r="L2135" i="15"/>
  <c r="L2142" i="15"/>
  <c r="O2142" i="15"/>
  <c r="L2143" i="15"/>
  <c r="L2150" i="15"/>
  <c r="O2150" i="15"/>
  <c r="L2151" i="15"/>
  <c r="L2158" i="15"/>
  <c r="O2158" i="15"/>
  <c r="L2159" i="15"/>
  <c r="L2166" i="15"/>
  <c r="L2167" i="15"/>
  <c r="L2173" i="15"/>
  <c r="O2173" i="15"/>
  <c r="L2174" i="15"/>
  <c r="L2181" i="15"/>
  <c r="O2181" i="15"/>
  <c r="L2182" i="15"/>
  <c r="L2189" i="15"/>
  <c r="O2189" i="15"/>
  <c r="L2190" i="15"/>
  <c r="L2197" i="15"/>
  <c r="O2197" i="15"/>
  <c r="L2198" i="15"/>
  <c r="L2205" i="15"/>
  <c r="O2205" i="15"/>
  <c r="L2206" i="15"/>
  <c r="L2213" i="15"/>
  <c r="O2213" i="15"/>
  <c r="L2214" i="15"/>
  <c r="L2245" i="15"/>
  <c r="O2245" i="15"/>
  <c r="O2402" i="15"/>
  <c r="L2402" i="15"/>
  <c r="O2418" i="15"/>
  <c r="L2418" i="15"/>
  <c r="O2450" i="15"/>
  <c r="L2450" i="15"/>
  <c r="O2466" i="15"/>
  <c r="L2466" i="15"/>
  <c r="L1970" i="15"/>
  <c r="O1970" i="15"/>
  <c r="L1978" i="15"/>
  <c r="O1978" i="15"/>
  <c r="L1994" i="15"/>
  <c r="O1994" i="15"/>
  <c r="L2002" i="15"/>
  <c r="O2002" i="15"/>
  <c r="L2010" i="15"/>
  <c r="O2010" i="15"/>
  <c r="L2018" i="15"/>
  <c r="O2018" i="15"/>
  <c r="L2026" i="15"/>
  <c r="O2026" i="15"/>
  <c r="L2042" i="15"/>
  <c r="O2042" i="15"/>
  <c r="L2050" i="15"/>
  <c r="O2050" i="15"/>
  <c r="L2058" i="15"/>
  <c r="O2058" i="15"/>
  <c r="L2066" i="15"/>
  <c r="O2066" i="15"/>
  <c r="L2082" i="15"/>
  <c r="O2082" i="15"/>
  <c r="L2090" i="15"/>
  <c r="O2090" i="15"/>
  <c r="L2098" i="15"/>
  <c r="O2098" i="15"/>
  <c r="L2106" i="15"/>
  <c r="O2106" i="15"/>
  <c r="L2114" i="15"/>
  <c r="O2114" i="15"/>
  <c r="L2130" i="15"/>
  <c r="O2130" i="15"/>
  <c r="L2146" i="15"/>
  <c r="O2146" i="15"/>
  <c r="L2170" i="15"/>
  <c r="O2170" i="15"/>
  <c r="L2177" i="15"/>
  <c r="O2177" i="15"/>
  <c r="L2185" i="15"/>
  <c r="O2185" i="15"/>
  <c r="L2193" i="15"/>
  <c r="O2193" i="15"/>
  <c r="L2201" i="15"/>
  <c r="O2201" i="15"/>
  <c r="L2209" i="15"/>
  <c r="O2209" i="15"/>
  <c r="L2217" i="15"/>
  <c r="O2217" i="15"/>
  <c r="O2224" i="15"/>
  <c r="O2240" i="15"/>
  <c r="L2253" i="15"/>
  <c r="O2253" i="15"/>
  <c r="O2426" i="15"/>
  <c r="L2426" i="15"/>
  <c r="O2442" i="15"/>
  <c r="L2442" i="15"/>
  <c r="O2458" i="15"/>
  <c r="L2458" i="15"/>
  <c r="O2474" i="15"/>
  <c r="L2474" i="15"/>
  <c r="L1959" i="15"/>
  <c r="L1976" i="15"/>
  <c r="O1976" i="15"/>
  <c r="L1992" i="15"/>
  <c r="O1992" i="15"/>
  <c r="L2000" i="15"/>
  <c r="O2000" i="15"/>
  <c r="L2001" i="15"/>
  <c r="L2008" i="15"/>
  <c r="O2008" i="15"/>
  <c r="L2009" i="15"/>
  <c r="L2016" i="15"/>
  <c r="O2016" i="15"/>
  <c r="L2017" i="15"/>
  <c r="L2024" i="15"/>
  <c r="O2024" i="15"/>
  <c r="L2025" i="15"/>
  <c r="L2032" i="15"/>
  <c r="O2032" i="15"/>
  <c r="L2033" i="15"/>
  <c r="L2040" i="15"/>
  <c r="O2040" i="15"/>
  <c r="L2048" i="15"/>
  <c r="O2048" i="15"/>
  <c r="L2049" i="15"/>
  <c r="L2056" i="15"/>
  <c r="O2056" i="15"/>
  <c r="L2057" i="15"/>
  <c r="L2064" i="15"/>
  <c r="O2064" i="15"/>
  <c r="L2072" i="15"/>
  <c r="O2072" i="15"/>
  <c r="L2073" i="15"/>
  <c r="L2080" i="15"/>
  <c r="O2080" i="15"/>
  <c r="L2081" i="15"/>
  <c r="L2089" i="15"/>
  <c r="L2096" i="15"/>
  <c r="O2096" i="15"/>
  <c r="L2097" i="15"/>
  <c r="L2104" i="15"/>
  <c r="O2104" i="15"/>
  <c r="L2105" i="15"/>
  <c r="L2112" i="15"/>
  <c r="O2112" i="15"/>
  <c r="L2113" i="15"/>
  <c r="L2129" i="15"/>
  <c r="L2136" i="15"/>
  <c r="O2136" i="15"/>
  <c r="L2137" i="15"/>
  <c r="L2144" i="15"/>
  <c r="O2144" i="15"/>
  <c r="L2145" i="15"/>
  <c r="L2152" i="15"/>
  <c r="O2152" i="15"/>
  <c r="L2153" i="15"/>
  <c r="L2160" i="15"/>
  <c r="O2160" i="15"/>
  <c r="L2161" i="15"/>
  <c r="L2175" i="15"/>
  <c r="O2175" i="15"/>
  <c r="L2176" i="15"/>
  <c r="L2183" i="15"/>
  <c r="O2183" i="15"/>
  <c r="L2184" i="15"/>
  <c r="L2191" i="15"/>
  <c r="O2191" i="15"/>
  <c r="L2192" i="15"/>
  <c r="L2199" i="15"/>
  <c r="O2199" i="15"/>
  <c r="L2200" i="15"/>
  <c r="L2207" i="15"/>
  <c r="O2207" i="15"/>
  <c r="L2208" i="15"/>
  <c r="L2215" i="15"/>
  <c r="O2215" i="15"/>
  <c r="L2216" i="15"/>
  <c r="L2221" i="15"/>
  <c r="O2221" i="15"/>
  <c r="L2223" i="15"/>
  <c r="O2223" i="15"/>
  <c r="L2237" i="15"/>
  <c r="O2237" i="15"/>
  <c r="L2239" i="15"/>
  <c r="O2239" i="15"/>
  <c r="L2403" i="15"/>
  <c r="O2403" i="15"/>
  <c r="L2419" i="15"/>
  <c r="O2419" i="15"/>
  <c r="L2467" i="15"/>
  <c r="O2467" i="15"/>
  <c r="L2220" i="15"/>
  <c r="L2228" i="15"/>
  <c r="L2236" i="15"/>
  <c r="L2244" i="15"/>
  <c r="L2405" i="15"/>
  <c r="O2405" i="15"/>
  <c r="L2413" i="15"/>
  <c r="O2413" i="15"/>
  <c r="L2421" i="15"/>
  <c r="O2421" i="15"/>
  <c r="L2429" i="15"/>
  <c r="O2429" i="15"/>
  <c r="L2437" i="15"/>
  <c r="O2437" i="15"/>
  <c r="L2445" i="15"/>
  <c r="O2445" i="15"/>
  <c r="L2453" i="15"/>
  <c r="O2453" i="15"/>
  <c r="L2461" i="15"/>
  <c r="O2461" i="15"/>
  <c r="L2469" i="15"/>
  <c r="O2469" i="15"/>
  <c r="L2478" i="15"/>
  <c r="O2478" i="15"/>
  <c r="L2480" i="15"/>
  <c r="O2480" i="15"/>
  <c r="L2482" i="15"/>
  <c r="O2482" i="15"/>
  <c r="L2484" i="15"/>
  <c r="O2484" i="15"/>
  <c r="L2486" i="15"/>
  <c r="O2486" i="15"/>
  <c r="L2488" i="15"/>
  <c r="O2488" i="15"/>
  <c r="L2490" i="15"/>
  <c r="O2490" i="15"/>
  <c r="L2492" i="15"/>
  <c r="O2492" i="15"/>
  <c r="L2494" i="15"/>
  <c r="O2494" i="15"/>
  <c r="L2496" i="15"/>
  <c r="O2496" i="15"/>
  <c r="L2498" i="15"/>
  <c r="O2498" i="15"/>
  <c r="L2500" i="15"/>
  <c r="O2500" i="15"/>
  <c r="L2502" i="15"/>
  <c r="O2502" i="15"/>
  <c r="L2504" i="15"/>
  <c r="O2504" i="15"/>
  <c r="L2506" i="15"/>
  <c r="O2506" i="15"/>
  <c r="L2508" i="15"/>
  <c r="O2508" i="15"/>
  <c r="L2510" i="15"/>
  <c r="O2510" i="15"/>
  <c r="L2512" i="15"/>
  <c r="O2512" i="15"/>
  <c r="L2514" i="15"/>
  <c r="O2514" i="15"/>
  <c r="L2516" i="15"/>
  <c r="O2516" i="15"/>
  <c r="L2518" i="15"/>
  <c r="O2518" i="15"/>
  <c r="L2522" i="15"/>
  <c r="O2522" i="15"/>
  <c r="L2524" i="15"/>
  <c r="O2524" i="15"/>
  <c r="L2526" i="15"/>
  <c r="O2526" i="15"/>
  <c r="L2528" i="15"/>
  <c r="O2528" i="15"/>
  <c r="L2530" i="15"/>
  <c r="O2530" i="15"/>
  <c r="L2532" i="15"/>
  <c r="O2532" i="15"/>
  <c r="L2534" i="15"/>
  <c r="O2534" i="15"/>
  <c r="L2536" i="15"/>
  <c r="O2536" i="15"/>
  <c r="L2538" i="15"/>
  <c r="O2538" i="15"/>
  <c r="O2571" i="15"/>
  <c r="L2571" i="15"/>
  <c r="O2595" i="15"/>
  <c r="L2595" i="15"/>
  <c r="O2225" i="15"/>
  <c r="O2233" i="15"/>
  <c r="O2241" i="15"/>
  <c r="L2367" i="15"/>
  <c r="O2367" i="15"/>
  <c r="L2369" i="15"/>
  <c r="O2369" i="15"/>
  <c r="L2371" i="15"/>
  <c r="O2371" i="15"/>
  <c r="L2373" i="15"/>
  <c r="O2373" i="15"/>
  <c r="L2375" i="15"/>
  <c r="O2375" i="15"/>
  <c r="L2377" i="15"/>
  <c r="O2377" i="15"/>
  <c r="L2379" i="15"/>
  <c r="O2379" i="15"/>
  <c r="L2381" i="15"/>
  <c r="O2381" i="15"/>
  <c r="L2383" i="15"/>
  <c r="O2383" i="15"/>
  <c r="L2385" i="15"/>
  <c r="O2385" i="15"/>
  <c r="L2387" i="15"/>
  <c r="O2387" i="15"/>
  <c r="L2389" i="15"/>
  <c r="O2389" i="15"/>
  <c r="L2391" i="15"/>
  <c r="O2391" i="15"/>
  <c r="L2393" i="15"/>
  <c r="O2393" i="15"/>
  <c r="L2395" i="15"/>
  <c r="O2395" i="15"/>
  <c r="L2397" i="15"/>
  <c r="O2397" i="15"/>
  <c r="L2409" i="15"/>
  <c r="L2417" i="15"/>
  <c r="O2417" i="15"/>
  <c r="L2425" i="15"/>
  <c r="O2425" i="15"/>
  <c r="L2433" i="15"/>
  <c r="O2433" i="15"/>
  <c r="L2441" i="15"/>
  <c r="O2441" i="15"/>
  <c r="L2449" i="15"/>
  <c r="O2449" i="15"/>
  <c r="L2457" i="15"/>
  <c r="O2457" i="15"/>
  <c r="L2465" i="15"/>
  <c r="O2465" i="15"/>
  <c r="L2473" i="15"/>
  <c r="O2473" i="15"/>
  <c r="O2555" i="15"/>
  <c r="L2555" i="15"/>
  <c r="L2564" i="15"/>
  <c r="O2564" i="15"/>
  <c r="O2603" i="15"/>
  <c r="L2603" i="15"/>
  <c r="L2612" i="15"/>
  <c r="O2612" i="15"/>
  <c r="L2614" i="15"/>
  <c r="O2614" i="15"/>
  <c r="L2257" i="15"/>
  <c r="O2257" i="15"/>
  <c r="L2259" i="15"/>
  <c r="O2259" i="15"/>
  <c r="L2261" i="15"/>
  <c r="O2261" i="15"/>
  <c r="L2263" i="15"/>
  <c r="O2263" i="15"/>
  <c r="L2265" i="15"/>
  <c r="O2265" i="15"/>
  <c r="L2267" i="15"/>
  <c r="O2267" i="15"/>
  <c r="L2269" i="15"/>
  <c r="O2269" i="15"/>
  <c r="L2271" i="15"/>
  <c r="O2271" i="15"/>
  <c r="L2273" i="15"/>
  <c r="O2273" i="15"/>
  <c r="L2275" i="15"/>
  <c r="O2275" i="15"/>
  <c r="L2277" i="15"/>
  <c r="O2277" i="15"/>
  <c r="L2279" i="15"/>
  <c r="O2279" i="15"/>
  <c r="L2281" i="15"/>
  <c r="O2281" i="15"/>
  <c r="L2283" i="15"/>
  <c r="O2283" i="15"/>
  <c r="L2285" i="15"/>
  <c r="O2285" i="15"/>
  <c r="L2287" i="15"/>
  <c r="O2287" i="15"/>
  <c r="L2289" i="15"/>
  <c r="O2289" i="15"/>
  <c r="L2291" i="15"/>
  <c r="O2291" i="15"/>
  <c r="L2293" i="15"/>
  <c r="O2293" i="15"/>
  <c r="L2295" i="15"/>
  <c r="O2295" i="15"/>
  <c r="L2297" i="15"/>
  <c r="O2297" i="15"/>
  <c r="L2299" i="15"/>
  <c r="O2299" i="15"/>
  <c r="L2301" i="15"/>
  <c r="O2301" i="15"/>
  <c r="L2303" i="15"/>
  <c r="O2303" i="15"/>
  <c r="L2305" i="15"/>
  <c r="O2305" i="15"/>
  <c r="L2307" i="15"/>
  <c r="O2307" i="15"/>
  <c r="L2309" i="15"/>
  <c r="O2309" i="15"/>
  <c r="L2311" i="15"/>
  <c r="O2311" i="15"/>
  <c r="L2313" i="15"/>
  <c r="O2313" i="15"/>
  <c r="L2315" i="15"/>
  <c r="O2315" i="15"/>
  <c r="L2317" i="15"/>
  <c r="O2317" i="15"/>
  <c r="L2319" i="15"/>
  <c r="O2319" i="15"/>
  <c r="L2321" i="15"/>
  <c r="O2321" i="15"/>
  <c r="L2323" i="15"/>
  <c r="O2323" i="15"/>
  <c r="L2325" i="15"/>
  <c r="O2325" i="15"/>
  <c r="L2327" i="15"/>
  <c r="O2327" i="15"/>
  <c r="L2329" i="15"/>
  <c r="O2329" i="15"/>
  <c r="L2331" i="15"/>
  <c r="O2331" i="15"/>
  <c r="L2333" i="15"/>
  <c r="O2333" i="15"/>
  <c r="L2335" i="15"/>
  <c r="O2335" i="15"/>
  <c r="L2337" i="15"/>
  <c r="O2337" i="15"/>
  <c r="L2339" i="15"/>
  <c r="O2339" i="15"/>
  <c r="L2341" i="15"/>
  <c r="O2341" i="15"/>
  <c r="L2343" i="15"/>
  <c r="O2343" i="15"/>
  <c r="L2345" i="15"/>
  <c r="O2345" i="15"/>
  <c r="L2347" i="15"/>
  <c r="O2347" i="15"/>
  <c r="L2349" i="15"/>
  <c r="O2349" i="15"/>
  <c r="L2351" i="15"/>
  <c r="O2351" i="15"/>
  <c r="L2353" i="15"/>
  <c r="O2353" i="15"/>
  <c r="L2355" i="15"/>
  <c r="O2355" i="15"/>
  <c r="L2357" i="15"/>
  <c r="O2357" i="15"/>
  <c r="L2359" i="15"/>
  <c r="O2359" i="15"/>
  <c r="L2361" i="15"/>
  <c r="O2361" i="15"/>
  <c r="L2363" i="15"/>
  <c r="O2363" i="15"/>
  <c r="L2365" i="15"/>
  <c r="O2365" i="15"/>
  <c r="L2366" i="15"/>
  <c r="L2416" i="15"/>
  <c r="L2423" i="15"/>
  <c r="O2423" i="15"/>
  <c r="L2424" i="15"/>
  <c r="L2432" i="15"/>
  <c r="L2439" i="15"/>
  <c r="O2439" i="15"/>
  <c r="L2440" i="15"/>
  <c r="L2463" i="15"/>
  <c r="O2463" i="15"/>
  <c r="L2464" i="15"/>
  <c r="L2471" i="15"/>
  <c r="O2471" i="15"/>
  <c r="L2472" i="15"/>
  <c r="O2563" i="15"/>
  <c r="L2563" i="15"/>
  <c r="L2572" i="15"/>
  <c r="O2572" i="15"/>
  <c r="L2596" i="15"/>
  <c r="O2596" i="15"/>
  <c r="L2611" i="15"/>
  <c r="L2540" i="15"/>
  <c r="O2540" i="15"/>
  <c r="L2542" i="15"/>
  <c r="O2542" i="15"/>
  <c r="L2544" i="15"/>
  <c r="O2544" i="15"/>
  <c r="L2546" i="15"/>
  <c r="O2546" i="15"/>
  <c r="L2548" i="15"/>
  <c r="O2548" i="15"/>
  <c r="L2550" i="15"/>
  <c r="O2550" i="15"/>
  <c r="L2551" i="15"/>
  <c r="L2558" i="15"/>
  <c r="O2558" i="15"/>
  <c r="L2559" i="15"/>
  <c r="L2566" i="15"/>
  <c r="O2566" i="15"/>
  <c r="L2567" i="15"/>
  <c r="L2574" i="15"/>
  <c r="O2574" i="15"/>
  <c r="L2575" i="15"/>
  <c r="L2582" i="15"/>
  <c r="O2582" i="15"/>
  <c r="L2583" i="15"/>
  <c r="L2590" i="15"/>
  <c r="L2598" i="15"/>
  <c r="O2598" i="15"/>
  <c r="L2606" i="15"/>
  <c r="O2606" i="15"/>
  <c r="L2607" i="15"/>
  <c r="L2618" i="15"/>
  <c r="O2618" i="15"/>
  <c r="L2620" i="15"/>
  <c r="O2620" i="15"/>
  <c r="O2629" i="15"/>
  <c r="L2629" i="15"/>
  <c r="O2477" i="15"/>
  <c r="L2554" i="15"/>
  <c r="O2554" i="15"/>
  <c r="L2562" i="15"/>
  <c r="O2562" i="15"/>
  <c r="L2570" i="15"/>
  <c r="O2570" i="15"/>
  <c r="L2578" i="15"/>
  <c r="O2578" i="15"/>
  <c r="L2586" i="15"/>
  <c r="O2586" i="15"/>
  <c r="L2594" i="15"/>
  <c r="O2594" i="15"/>
  <c r="L2610" i="15"/>
  <c r="L2696" i="15"/>
  <c r="O2696" i="15"/>
  <c r="L2699" i="15"/>
  <c r="O2699" i="15"/>
  <c r="L2552" i="15"/>
  <c r="O2552" i="15"/>
  <c r="L2553" i="15"/>
  <c r="L2560" i="15"/>
  <c r="O2560" i="15"/>
  <c r="L2561" i="15"/>
  <c r="L2568" i="15"/>
  <c r="O2568" i="15"/>
  <c r="L2569" i="15"/>
  <c r="L2576" i="15"/>
  <c r="O2576" i="15"/>
  <c r="L2577" i="15"/>
  <c r="L2584" i="15"/>
  <c r="O2584" i="15"/>
  <c r="L2585" i="15"/>
  <c r="L2592" i="15"/>
  <c r="O2592" i="15"/>
  <c r="L2593" i="15"/>
  <c r="L2600" i="15"/>
  <c r="O2600" i="15"/>
  <c r="L2609" i="15"/>
  <c r="L2617" i="15"/>
  <c r="L2710" i="15"/>
  <c r="O2710" i="15"/>
  <c r="L2712" i="15"/>
  <c r="O2712" i="15"/>
  <c r="O2616" i="15"/>
  <c r="O2632" i="15"/>
  <c r="O2634" i="15"/>
  <c r="O2636" i="15"/>
  <c r="O2638" i="15"/>
  <c r="O2640" i="15"/>
  <c r="O2644" i="15"/>
  <c r="O2646" i="15"/>
  <c r="O2648" i="15"/>
  <c r="O2650" i="15"/>
  <c r="O2652" i="15"/>
  <c r="O2654" i="15"/>
  <c r="O2656" i="15"/>
  <c r="O2658" i="15"/>
  <c r="O2660" i="15"/>
  <c r="O2662" i="15"/>
  <c r="O2664" i="15"/>
  <c r="O2666" i="15"/>
  <c r="O2668" i="15"/>
  <c r="O2670" i="15"/>
  <c r="O2672" i="15"/>
  <c r="O2674" i="15"/>
  <c r="O2676" i="15"/>
  <c r="O2678" i="15"/>
  <c r="O2680" i="15"/>
  <c r="O2682" i="15"/>
  <c r="O2684" i="15"/>
  <c r="O2686" i="15"/>
  <c r="L2702" i="15"/>
  <c r="O2702" i="15"/>
  <c r="L2704" i="15"/>
  <c r="O2704" i="15"/>
  <c r="O2633" i="15"/>
  <c r="L2633" i="15"/>
  <c r="O2635" i="15"/>
  <c r="L2635" i="15"/>
  <c r="O2637" i="15"/>
  <c r="L2637" i="15"/>
  <c r="L2639" i="15"/>
  <c r="O2645" i="15"/>
  <c r="L2645" i="15"/>
  <c r="O2647" i="15"/>
  <c r="L2647" i="15"/>
  <c r="O2649" i="15"/>
  <c r="L2649" i="15"/>
  <c r="O2651" i="15"/>
  <c r="L2651" i="15"/>
  <c r="O2653" i="15"/>
  <c r="L2653" i="15"/>
  <c r="O2655" i="15"/>
  <c r="L2655" i="15"/>
  <c r="O2657" i="15"/>
  <c r="L2657" i="15"/>
  <c r="O2659" i="15"/>
  <c r="L2659" i="15"/>
  <c r="O2661" i="15"/>
  <c r="L2661" i="15"/>
  <c r="O2663" i="15"/>
  <c r="L2663" i="15"/>
  <c r="O2665" i="15"/>
  <c r="L2665" i="15"/>
  <c r="O2667" i="15"/>
  <c r="L2667" i="15"/>
  <c r="O2669" i="15"/>
  <c r="L2669" i="15"/>
  <c r="O2671" i="15"/>
  <c r="L2671" i="15"/>
  <c r="O2673" i="15"/>
  <c r="L2673" i="15"/>
  <c r="O2675" i="15"/>
  <c r="L2675" i="15"/>
  <c r="O2677" i="15"/>
  <c r="L2677" i="15"/>
  <c r="O2679" i="15"/>
  <c r="L2679" i="15"/>
  <c r="O2681" i="15"/>
  <c r="L2681" i="15"/>
  <c r="O2683" i="15"/>
  <c r="L2683" i="15"/>
  <c r="O2685" i="15"/>
  <c r="L2685" i="15"/>
  <c r="O2687" i="15"/>
  <c r="L2687" i="15"/>
  <c r="L2688" i="15"/>
  <c r="O2688" i="15"/>
  <c r="L2692" i="15"/>
  <c r="O2692" i="15"/>
  <c r="L2706" i="15"/>
  <c r="O2706" i="15"/>
  <c r="L2708" i="15"/>
  <c r="O2708" i="15"/>
  <c r="L2714" i="15"/>
  <c r="O2714" i="15"/>
  <c r="L2716" i="15"/>
  <c r="O2716" i="15"/>
  <c r="L2718" i="15"/>
  <c r="O2718" i="15"/>
  <c r="L2720" i="15"/>
  <c r="O2720" i="15"/>
  <c r="L2722" i="15"/>
  <c r="O2722" i="15"/>
  <c r="L2724" i="15"/>
  <c r="O2724" i="15"/>
  <c r="L2726" i="15"/>
  <c r="O2726" i="15"/>
  <c r="L2728" i="15"/>
  <c r="O2728" i="15"/>
  <c r="L2730" i="15"/>
  <c r="O2730" i="15"/>
  <c r="L2732" i="15"/>
  <c r="O2732" i="15"/>
  <c r="L2734" i="15"/>
  <c r="O2734" i="15"/>
  <c r="L2736" i="15"/>
  <c r="O2736" i="15"/>
  <c r="L2738" i="15"/>
  <c r="O2738" i="15"/>
  <c r="L2740" i="15"/>
  <c r="O2740" i="15"/>
  <c r="L2742" i="15"/>
  <c r="O2742" i="15"/>
  <c r="L2744" i="15"/>
  <c r="O2744" i="15"/>
  <c r="L2747" i="15"/>
  <c r="O2747" i="15"/>
  <c r="L2749" i="15"/>
  <c r="O2749" i="15"/>
  <c r="L2751" i="15"/>
  <c r="O2751" i="15"/>
  <c r="L2753" i="15"/>
  <c r="O2753" i="15"/>
  <c r="L2755" i="15"/>
  <c r="O2755" i="15"/>
  <c r="L2757" i="15"/>
  <c r="O2757" i="15"/>
  <c r="L2759" i="15"/>
  <c r="O2759" i="15"/>
  <c r="L2761" i="15"/>
  <c r="O2761" i="15"/>
  <c r="L2763" i="15"/>
  <c r="O2763" i="15"/>
  <c r="L2765" i="15"/>
  <c r="O2765" i="15"/>
  <c r="L2767" i="15"/>
  <c r="O2767" i="15"/>
  <c r="L2769" i="15"/>
  <c r="O2769" i="15"/>
  <c r="L2771" i="15"/>
  <c r="O2771" i="15"/>
  <c r="L2773" i="15"/>
  <c r="O2773" i="15"/>
  <c r="L2775" i="15"/>
  <c r="O2775" i="15"/>
  <c r="L2777" i="15"/>
  <c r="O2777" i="15"/>
  <c r="L2779" i="15"/>
  <c r="O2779" i="15"/>
  <c r="L2781" i="15"/>
  <c r="O2781" i="15"/>
  <c r="L2783" i="15"/>
  <c r="O2783" i="15"/>
  <c r="L2785" i="15"/>
  <c r="O2785" i="15"/>
  <c r="L2787" i="15"/>
  <c r="O2787" i="15"/>
  <c r="L2789" i="15"/>
  <c r="O2789" i="15"/>
  <c r="L2791" i="15"/>
  <c r="O2791" i="15"/>
  <c r="L2793" i="15"/>
  <c r="O2793" i="15"/>
  <c r="L2795" i="15"/>
  <c r="O2795" i="15"/>
  <c r="L2797" i="15"/>
  <c r="O2797" i="15"/>
  <c r="L2805" i="15"/>
  <c r="O2805" i="15"/>
  <c r="L2814" i="15"/>
  <c r="O2814" i="15"/>
  <c r="L2830" i="15"/>
  <c r="O2830" i="15"/>
  <c r="L2846" i="15"/>
  <c r="O2846" i="15"/>
  <c r="L2862" i="15"/>
  <c r="O2862" i="15"/>
  <c r="L2878" i="15"/>
  <c r="O2878" i="15"/>
  <c r="L2894" i="15"/>
  <c r="O2894" i="15"/>
  <c r="L2910" i="15"/>
  <c r="O2910" i="15"/>
  <c r="L2926" i="15"/>
  <c r="O2926" i="15"/>
  <c r="L2942" i="15"/>
  <c r="O2942" i="15"/>
  <c r="L2958" i="15"/>
  <c r="O2958" i="15"/>
  <c r="O2689" i="15"/>
  <c r="O2697" i="15"/>
  <c r="L2801" i="15"/>
  <c r="O2801" i="15"/>
  <c r="L2809" i="15"/>
  <c r="O2809" i="15"/>
  <c r="L2822" i="15"/>
  <c r="O2822" i="15"/>
  <c r="L2838" i="15"/>
  <c r="O2838" i="15"/>
  <c r="L2854" i="15"/>
  <c r="O2854" i="15"/>
  <c r="L2870" i="15"/>
  <c r="O2870" i="15"/>
  <c r="L2886" i="15"/>
  <c r="O2886" i="15"/>
  <c r="L2902" i="15"/>
  <c r="O2902" i="15"/>
  <c r="L2918" i="15"/>
  <c r="O2918" i="15"/>
  <c r="L2934" i="15"/>
  <c r="O2934" i="15"/>
  <c r="L2950" i="15"/>
  <c r="O2950" i="15"/>
  <c r="L2966" i="15"/>
  <c r="O2966" i="15"/>
  <c r="O2690" i="15"/>
  <c r="O2698" i="15"/>
  <c r="O2804" i="15"/>
  <c r="O2808" i="15"/>
  <c r="O2812" i="15"/>
  <c r="O2820" i="15"/>
  <c r="O2828" i="15"/>
  <c r="O2836" i="15"/>
  <c r="O2844" i="15"/>
  <c r="O2852" i="15"/>
  <c r="O2860" i="15"/>
  <c r="O2868" i="15"/>
  <c r="O2876" i="15"/>
  <c r="O2884" i="15"/>
  <c r="O2892" i="15"/>
  <c r="O2900" i="15"/>
  <c r="O2908" i="15"/>
  <c r="O2916" i="15"/>
  <c r="O2924" i="15"/>
  <c r="O2932" i="15"/>
  <c r="O2940" i="15"/>
  <c r="O2948" i="15"/>
  <c r="O2956" i="15"/>
  <c r="O2964" i="15"/>
  <c r="L2813" i="15"/>
  <c r="L2815" i="15"/>
  <c r="L2817" i="15"/>
  <c r="L2819" i="15"/>
  <c r="L2821" i="15"/>
  <c r="L2823" i="15"/>
  <c r="L2825" i="15"/>
  <c r="L2827" i="15"/>
  <c r="L2829" i="15"/>
  <c r="L2831" i="15"/>
  <c r="L2833" i="15"/>
  <c r="L2835" i="15"/>
  <c r="L2837" i="15"/>
  <c r="L2839" i="15"/>
  <c r="L2841" i="15"/>
  <c r="L2843" i="15"/>
  <c r="L2845" i="15"/>
  <c r="L2847" i="15"/>
  <c r="L2849" i="15"/>
  <c r="L2851" i="15"/>
  <c r="L2853" i="15"/>
  <c r="L2855" i="15"/>
  <c r="L2857" i="15"/>
  <c r="L2859" i="15"/>
  <c r="L2861" i="15"/>
  <c r="L2863" i="15"/>
  <c r="L2865" i="15"/>
  <c r="L2867" i="15"/>
  <c r="L2869" i="15"/>
  <c r="L2871" i="15"/>
  <c r="L2873" i="15"/>
  <c r="L2875" i="15"/>
  <c r="L2877" i="15"/>
  <c r="L2879" i="15"/>
  <c r="L2881" i="15"/>
  <c r="L2883" i="15"/>
  <c r="L2885" i="15"/>
  <c r="L2887" i="15"/>
  <c r="L2889" i="15"/>
  <c r="L2891" i="15"/>
  <c r="L2893" i="15"/>
  <c r="L2895" i="15"/>
  <c r="L2897" i="15"/>
  <c r="L2899" i="15"/>
  <c r="L2901" i="15"/>
  <c r="L2903" i="15"/>
  <c r="L2905" i="15"/>
  <c r="L2907" i="15"/>
  <c r="L2909" i="15"/>
  <c r="L2911" i="15"/>
  <c r="L2913" i="15"/>
  <c r="L2915" i="15"/>
  <c r="L2917" i="15"/>
  <c r="L2919" i="15"/>
  <c r="L2921" i="15"/>
  <c r="L2923" i="15"/>
  <c r="L2925" i="15"/>
  <c r="L2927" i="15"/>
  <c r="L2929" i="15"/>
  <c r="L2931" i="15"/>
  <c r="L2933" i="15"/>
  <c r="L2935" i="15"/>
  <c r="L2937" i="15"/>
  <c r="L2939" i="15"/>
  <c r="L2941" i="15"/>
  <c r="L2943" i="15"/>
  <c r="L2945" i="15"/>
  <c r="L2947" i="15"/>
  <c r="L2949" i="15"/>
  <c r="L2951" i="15"/>
  <c r="L2953" i="15"/>
  <c r="L2955" i="15"/>
  <c r="L2957" i="15"/>
  <c r="L2959" i="15"/>
  <c r="L2961" i="15"/>
  <c r="L2963" i="15"/>
  <c r="L2965" i="15"/>
  <c r="L88" i="4"/>
  <c r="L604" i="4"/>
  <c r="L398" i="4"/>
  <c r="L450" i="4"/>
  <c r="L661" i="4"/>
  <c r="L696" i="4"/>
  <c r="L730" i="4"/>
  <c r="L836" i="4"/>
  <c r="L926" i="4"/>
  <c r="L938" i="4"/>
  <c r="L1050" i="4"/>
  <c r="L1092" i="4"/>
  <c r="L1190" i="4"/>
  <c r="L1400" i="4"/>
  <c r="L1584" i="4"/>
  <c r="L1590" i="4"/>
  <c r="L1707" i="4"/>
  <c r="L2111" i="4"/>
  <c r="L2245" i="4"/>
  <c r="L2261" i="4"/>
  <c r="L2279" i="4"/>
  <c r="L2292" i="4"/>
  <c r="L2308" i="4"/>
  <c r="L2570" i="4"/>
  <c r="L2577" i="4"/>
  <c r="L2601" i="4"/>
  <c r="L2609" i="4"/>
  <c r="L2626" i="4"/>
  <c r="L2633" i="4"/>
  <c r="L2641" i="4"/>
  <c r="L2649" i="4"/>
  <c r="L2657" i="4"/>
  <c r="L2716" i="4"/>
  <c r="L2834" i="4"/>
  <c r="O2834" i="4"/>
  <c r="L2850" i="4"/>
  <c r="O2850" i="4"/>
  <c r="L2852" i="4"/>
  <c r="O2852" i="4"/>
  <c r="L2866" i="4"/>
  <c r="O2866" i="4"/>
  <c r="L2868" i="4"/>
  <c r="O2868" i="4"/>
  <c r="L2882" i="4"/>
  <c r="O2882" i="4"/>
  <c r="L2884" i="4"/>
  <c r="O2884" i="4"/>
  <c r="L2890" i="4"/>
  <c r="O2890" i="4"/>
  <c r="L2906" i="4"/>
  <c r="O2906" i="4"/>
  <c r="L2922" i="4"/>
  <c r="O2922" i="4"/>
  <c r="L2938" i="4"/>
  <c r="O2938" i="4"/>
  <c r="L2954" i="4"/>
  <c r="O2954" i="4"/>
  <c r="L712" i="4"/>
  <c r="L732" i="4"/>
  <c r="L752" i="4"/>
  <c r="L936" i="4"/>
  <c r="L948" i="4"/>
  <c r="L974" i="4"/>
  <c r="L1078" i="4"/>
  <c r="L1104" i="4"/>
  <c r="L1552" i="4"/>
  <c r="L1556" i="4"/>
  <c r="L1602" i="4"/>
  <c r="L1739" i="4"/>
  <c r="L1769" i="4"/>
  <c r="L1947" i="4"/>
  <c r="L2075" i="4"/>
  <c r="L2103" i="4"/>
  <c r="L2247" i="4"/>
  <c r="L2263" i="4"/>
  <c r="L2277" i="4"/>
  <c r="L2294" i="4"/>
  <c r="L2310" i="4"/>
  <c r="L2324" i="4"/>
  <c r="L2594" i="4"/>
  <c r="L2610" i="4"/>
  <c r="L2617" i="4"/>
  <c r="L2625" i="4"/>
  <c r="L2634" i="4"/>
  <c r="L2642" i="4"/>
  <c r="L2650" i="4"/>
  <c r="L2658" i="4"/>
  <c r="L2800" i="4"/>
  <c r="O2800" i="4"/>
  <c r="L2836" i="4"/>
  <c r="O2836" i="4"/>
  <c r="O2965" i="4"/>
  <c r="L2965" i="4"/>
  <c r="L1342" i="4"/>
  <c r="L1388" i="4"/>
  <c r="L1765" i="4"/>
  <c r="L1767" i="4"/>
  <c r="L1877" i="4"/>
  <c r="L2083" i="4"/>
  <c r="L2097" i="4"/>
  <c r="L2105" i="4"/>
  <c r="L1376" i="4"/>
  <c r="L1663" i="4"/>
  <c r="L1757" i="4"/>
  <c r="L1759" i="4"/>
  <c r="L2003" i="4"/>
  <c r="L2067" i="4"/>
  <c r="L2100" i="4"/>
  <c r="L2108" i="4"/>
  <c r="L2109" i="4"/>
  <c r="L1761" i="4"/>
  <c r="L1995" i="4"/>
  <c r="L2059" i="4"/>
  <c r="L2091" i="4"/>
  <c r="L2098" i="4"/>
  <c r="L2099" i="4"/>
  <c r="L2106" i="4"/>
  <c r="L2175" i="4"/>
  <c r="L2179" i="4"/>
  <c r="L2191" i="4"/>
  <c r="L2195" i="4"/>
  <c r="L2207" i="4"/>
  <c r="L2243" i="4"/>
  <c r="L2259" i="4"/>
  <c r="L2273" i="4"/>
  <c r="L2275" i="4"/>
  <c r="L2122" i="4"/>
  <c r="L2124" i="4"/>
  <c r="L2126" i="4"/>
  <c r="L2128" i="4"/>
  <c r="L2136" i="4"/>
  <c r="L2138" i="4"/>
  <c r="L2144" i="4"/>
  <c r="L2146" i="4"/>
  <c r="L2152" i="4"/>
  <c r="L2154" i="4"/>
  <c r="L2160" i="4"/>
  <c r="L2162" i="4"/>
  <c r="L2168" i="4"/>
  <c r="L2170" i="4"/>
  <c r="L2183" i="4"/>
  <c r="L2187" i="4"/>
  <c r="L2199" i="4"/>
  <c r="L2203" i="4"/>
  <c r="L2215" i="4"/>
  <c r="L2219" i="4"/>
  <c r="L2231" i="4"/>
  <c r="L2235" i="4"/>
  <c r="L2249" i="4"/>
  <c r="L2265" i="4"/>
  <c r="L2267" i="4"/>
  <c r="L2281" i="4"/>
  <c r="L2296" i="4"/>
  <c r="L2297" i="4"/>
  <c r="L2312" i="4"/>
  <c r="L2313" i="4"/>
  <c r="L2328" i="4"/>
  <c r="L2329" i="4"/>
  <c r="L2237" i="4"/>
  <c r="L2239" i="4"/>
  <c r="L2253" i="4"/>
  <c r="L2255" i="4"/>
  <c r="L2269" i="4"/>
  <c r="L2271" i="4"/>
  <c r="L2286" i="4"/>
  <c r="L2302" i="4"/>
  <c r="L1928" i="4"/>
  <c r="L1930" i="4"/>
  <c r="L1960" i="4"/>
  <c r="L1986" i="4"/>
  <c r="L2004" i="4"/>
  <c r="L2006" i="4"/>
  <c r="L2014" i="4"/>
  <c r="L2022" i="4"/>
  <c r="L2030" i="4"/>
  <c r="L2038" i="4"/>
  <c r="L2044" i="4"/>
  <c r="L2056" i="4"/>
  <c r="L2058" i="4"/>
  <c r="L2066" i="4"/>
  <c r="L2072" i="4"/>
  <c r="L2074" i="4"/>
  <c r="L2086" i="4"/>
  <c r="L2090" i="4"/>
  <c r="L2118" i="4"/>
  <c r="L2337" i="4"/>
  <c r="L2543" i="4"/>
  <c r="L2544" i="4"/>
  <c r="L2288" i="4"/>
  <c r="L2304" i="4"/>
  <c r="L2332" i="4"/>
  <c r="L2336" i="4"/>
  <c r="L2511" i="4"/>
  <c r="L2512" i="4"/>
  <c r="L2519" i="4"/>
  <c r="L2571" i="4"/>
  <c r="L2572" i="4"/>
  <c r="L2580" i="4"/>
  <c r="L2587" i="4"/>
  <c r="L2588" i="4"/>
  <c r="L2596" i="4"/>
  <c r="L2604" i="4"/>
  <c r="L2611" i="4"/>
  <c r="L2612" i="4"/>
  <c r="L2619" i="4"/>
  <c r="L2620" i="4"/>
  <c r="L2627" i="4"/>
  <c r="L2628" i="4"/>
  <c r="L2635" i="4"/>
  <c r="L2636" i="4"/>
  <c r="L2643" i="4"/>
  <c r="L2644" i="4"/>
  <c r="L2652" i="4"/>
  <c r="L2660" i="4"/>
  <c r="L2340" i="4"/>
  <c r="L2500" i="4"/>
  <c r="L2503" i="4"/>
  <c r="L2535" i="4"/>
  <c r="L2568" i="4"/>
  <c r="L2576" i="4"/>
  <c r="L2584" i="4"/>
  <c r="L2599" i="4"/>
  <c r="L2608" i="4"/>
  <c r="L2616" i="4"/>
  <c r="L2623" i="4"/>
  <c r="L2624" i="4"/>
  <c r="L2631" i="4"/>
  <c r="L2632" i="4"/>
  <c r="L2639" i="4"/>
  <c r="L2640" i="4"/>
  <c r="L2647" i="4"/>
  <c r="L2648" i="4"/>
  <c r="L2656" i="4"/>
  <c r="L2663" i="4"/>
  <c r="L2334" i="4"/>
  <c r="L2342" i="4"/>
  <c r="L2346" i="4"/>
  <c r="L2352" i="4"/>
  <c r="L2356" i="4"/>
  <c r="L2358" i="4"/>
  <c r="L2360" i="4"/>
  <c r="L2362" i="4"/>
  <c r="L2364" i="4"/>
  <c r="L2376" i="4"/>
  <c r="L2380" i="4"/>
  <c r="L2382" i="4"/>
  <c r="L2384" i="4"/>
  <c r="L2394" i="4"/>
  <c r="L2396" i="4"/>
  <c r="L2398" i="4"/>
  <c r="L2400" i="4"/>
  <c r="L2404" i="4"/>
  <c r="L2406" i="4"/>
  <c r="L2408" i="4"/>
  <c r="L2410" i="4"/>
  <c r="L2412" i="4"/>
  <c r="L2414" i="4"/>
  <c r="L2416" i="4"/>
  <c r="L2418" i="4"/>
  <c r="L2420" i="4"/>
  <c r="L2422" i="4"/>
  <c r="L2424" i="4"/>
  <c r="L2426" i="4"/>
  <c r="L2428" i="4"/>
  <c r="L2430" i="4"/>
  <c r="L2432" i="4"/>
  <c r="L2436" i="4"/>
  <c r="L2438" i="4"/>
  <c r="L2440" i="4"/>
  <c r="L2442" i="4"/>
  <c r="L2444" i="4"/>
  <c r="L2446" i="4"/>
  <c r="L2448" i="4"/>
  <c r="L2452" i="4"/>
  <c r="L2454" i="4"/>
  <c r="L2456" i="4"/>
  <c r="L2458" i="4"/>
  <c r="L2460" i="4"/>
  <c r="L2462" i="4"/>
  <c r="L2466" i="4"/>
  <c r="L2468" i="4"/>
  <c r="L2470" i="4"/>
  <c r="L2474" i="4"/>
  <c r="L2476" i="4"/>
  <c r="L2478" i="4"/>
  <c r="L2480" i="4"/>
  <c r="L2482" i="4"/>
  <c r="L2484" i="4"/>
  <c r="L2486" i="4"/>
  <c r="L2488" i="4"/>
  <c r="L2490" i="4"/>
  <c r="L2492" i="4"/>
  <c r="L2494" i="4"/>
  <c r="L2496" i="4"/>
  <c r="L2498" i="4"/>
  <c r="L2499" i="4"/>
  <c r="L2527" i="4"/>
  <c r="L2559" i="4"/>
  <c r="L2574" i="4"/>
  <c r="L2582" i="4"/>
  <c r="L2589" i="4"/>
  <c r="L2605" i="4"/>
  <c r="L2621" i="4"/>
  <c r="L2629" i="4"/>
  <c r="L2630" i="4"/>
  <c r="L2637" i="4"/>
  <c r="L2638" i="4"/>
  <c r="L2645" i="4"/>
  <c r="L2646" i="4"/>
  <c r="L2653" i="4"/>
  <c r="L2654" i="4"/>
  <c r="L2661" i="4"/>
  <c r="L2662" i="4"/>
  <c r="L2509" i="4"/>
  <c r="L2517" i="4"/>
  <c r="L2525" i="4"/>
  <c r="L2533" i="4"/>
  <c r="L2557" i="4"/>
  <c r="L2565" i="4"/>
  <c r="L2683" i="4"/>
  <c r="L2732" i="4"/>
  <c r="L2505" i="4"/>
  <c r="L2513" i="4"/>
  <c r="L2529" i="4"/>
  <c r="L2537" i="4"/>
  <c r="L2553" i="4"/>
  <c r="L2676" i="4"/>
  <c r="L2700" i="4"/>
  <c r="L2507" i="4"/>
  <c r="L2523" i="4"/>
  <c r="L2531" i="4"/>
  <c r="L2539" i="4"/>
  <c r="L2547" i="4"/>
  <c r="L2555" i="4"/>
  <c r="L2563" i="4"/>
  <c r="L2675" i="4"/>
  <c r="L2684" i="4"/>
  <c r="L2749" i="4"/>
  <c r="O2749" i="4"/>
  <c r="L2666" i="4"/>
  <c r="L2667" i="4"/>
  <c r="L2668" i="4"/>
  <c r="L2669" i="4"/>
  <c r="L2670" i="4"/>
  <c r="L2671" i="4"/>
  <c r="L2678" i="4"/>
  <c r="L2679" i="4"/>
  <c r="L2694" i="4"/>
  <c r="L2710" i="4"/>
  <c r="L2712" i="4"/>
  <c r="L2726" i="4"/>
  <c r="L2728" i="4"/>
  <c r="L2745" i="4"/>
  <c r="O2745" i="4"/>
  <c r="L2759" i="4"/>
  <c r="O2759" i="4"/>
  <c r="L2761" i="4"/>
  <c r="O2761" i="4"/>
  <c r="L2775" i="4"/>
  <c r="O2775" i="4"/>
  <c r="L2830" i="4"/>
  <c r="O2830" i="4"/>
  <c r="L2718" i="4"/>
  <c r="L2720" i="4"/>
  <c r="L2734" i="4"/>
  <c r="L2736" i="4"/>
  <c r="L2751" i="4"/>
  <c r="O2751" i="4"/>
  <c r="L2753" i="4"/>
  <c r="O2753" i="4"/>
  <c r="L2767" i="4"/>
  <c r="O2767" i="4"/>
  <c r="L2769" i="4"/>
  <c r="O2769" i="4"/>
  <c r="L2789" i="4"/>
  <c r="O2789" i="4"/>
  <c r="L2808" i="4"/>
  <c r="O2808" i="4"/>
  <c r="L2672" i="4"/>
  <c r="L2680" i="4"/>
  <c r="L2681" i="4"/>
  <c r="L2781" i="4"/>
  <c r="O2781" i="4"/>
  <c r="L2816" i="4"/>
  <c r="O2816" i="4"/>
  <c r="L2822" i="4"/>
  <c r="O2822" i="4"/>
  <c r="L2824" i="4"/>
  <c r="O2824" i="4"/>
  <c r="L2685" i="4"/>
  <c r="L2709" i="4"/>
  <c r="L2717" i="4"/>
  <c r="L2725" i="4"/>
  <c r="L2741" i="4"/>
  <c r="L2750" i="4"/>
  <c r="L2758" i="4"/>
  <c r="L2774" i="4"/>
  <c r="L2779" i="4"/>
  <c r="O2779" i="4"/>
  <c r="L2786" i="4"/>
  <c r="O2787" i="4"/>
  <c r="L2794" i="4"/>
  <c r="L2795" i="4"/>
  <c r="O2795" i="4"/>
  <c r="L2796" i="4"/>
  <c r="O2796" i="4"/>
  <c r="L2798" i="4"/>
  <c r="O2798" i="4"/>
  <c r="L2804" i="4"/>
  <c r="O2804" i="4"/>
  <c r="L2806" i="4"/>
  <c r="O2806" i="4"/>
  <c r="L2812" i="4"/>
  <c r="O2812" i="4"/>
  <c r="L2814" i="4"/>
  <c r="O2814" i="4"/>
  <c r="L2832" i="4"/>
  <c r="O2832" i="4"/>
  <c r="L2846" i="4"/>
  <c r="O2846" i="4"/>
  <c r="L2848" i="4"/>
  <c r="O2848" i="4"/>
  <c r="L2862" i="4"/>
  <c r="O2862" i="4"/>
  <c r="L2864" i="4"/>
  <c r="O2864" i="4"/>
  <c r="L2878" i="4"/>
  <c r="O2878" i="4"/>
  <c r="L2880" i="4"/>
  <c r="O2880" i="4"/>
  <c r="L2894" i="4"/>
  <c r="O2894" i="4"/>
  <c r="L2910" i="4"/>
  <c r="O2910" i="4"/>
  <c r="L2926" i="4"/>
  <c r="O2926" i="4"/>
  <c r="L2942" i="4"/>
  <c r="O2942" i="4"/>
  <c r="L2958" i="4"/>
  <c r="O2958" i="4"/>
  <c r="O2747" i="4"/>
  <c r="O2755" i="4"/>
  <c r="O2763" i="4"/>
  <c r="O2771" i="4"/>
  <c r="L2783" i="4"/>
  <c r="O2783" i="4"/>
  <c r="L2791" i="4"/>
  <c r="O2791" i="4"/>
  <c r="O2802" i="4"/>
  <c r="O2810" i="4"/>
  <c r="O2818" i="4"/>
  <c r="L2838" i="4"/>
  <c r="O2838" i="4"/>
  <c r="L2840" i="4"/>
  <c r="O2840" i="4"/>
  <c r="O2854" i="4"/>
  <c r="L2856" i="4"/>
  <c r="O2856" i="4"/>
  <c r="L2870" i="4"/>
  <c r="O2870" i="4"/>
  <c r="L2872" i="4"/>
  <c r="O2872" i="4"/>
  <c r="L2886" i="4"/>
  <c r="O2886" i="4"/>
  <c r="L2902" i="4"/>
  <c r="O2902" i="4"/>
  <c r="L2918" i="4"/>
  <c r="O2918" i="4"/>
  <c r="L2934" i="4"/>
  <c r="O2934" i="4"/>
  <c r="L2950" i="4"/>
  <c r="O2950" i="4"/>
  <c r="O2963" i="4"/>
  <c r="L2963" i="4"/>
  <c r="L2964" i="4"/>
  <c r="O2964" i="4"/>
  <c r="L2777" i="4"/>
  <c r="O2777" i="4"/>
  <c r="L2785" i="4"/>
  <c r="O2785" i="4"/>
  <c r="L2793" i="4"/>
  <c r="O2793" i="4"/>
  <c r="L2820" i="4"/>
  <c r="O2820" i="4"/>
  <c r="L2828" i="4"/>
  <c r="O2828" i="4"/>
  <c r="L2842" i="4"/>
  <c r="O2842" i="4"/>
  <c r="L2844" i="4"/>
  <c r="O2844" i="4"/>
  <c r="L2858" i="4"/>
  <c r="O2858" i="4"/>
  <c r="L2860" i="4"/>
  <c r="O2860" i="4"/>
  <c r="L2874" i="4"/>
  <c r="O2874" i="4"/>
  <c r="L2876" i="4"/>
  <c r="O2876" i="4"/>
  <c r="L2898" i="4"/>
  <c r="O2898" i="4"/>
  <c r="L2914" i="4"/>
  <c r="O2914" i="4"/>
  <c r="L2930" i="4"/>
  <c r="O2930" i="4"/>
  <c r="L2946" i="4"/>
  <c r="O2946" i="4"/>
  <c r="L2962" i="4"/>
  <c r="O2962" i="4"/>
  <c r="O2803" i="4"/>
  <c r="L2819" i="4"/>
  <c r="L4" i="15"/>
  <c r="O4" i="15"/>
  <c r="O1988" i="15" l="1"/>
  <c r="O2580" i="15"/>
  <c r="W109" i="17"/>
  <c r="P310" i="21"/>
  <c r="P294" i="21"/>
  <c r="P324" i="21"/>
  <c r="P257" i="21"/>
  <c r="AL230" i="21"/>
  <c r="AE230" i="21" s="1"/>
  <c r="X230" i="21" s="1"/>
  <c r="P335" i="21"/>
  <c r="P131" i="21"/>
  <c r="P353" i="21"/>
  <c r="O2088" i="15"/>
  <c r="O1692" i="15"/>
  <c r="AL265" i="21"/>
  <c r="AL246" i="21"/>
  <c r="P465" i="21"/>
  <c r="X78" i="17"/>
  <c r="Y78" i="17" s="1"/>
  <c r="L2135" i="4"/>
  <c r="AL282" i="21"/>
  <c r="P39" i="21"/>
  <c r="P436" i="21"/>
  <c r="P345" i="21"/>
  <c r="P204" i="21"/>
  <c r="P213" i="21"/>
  <c r="P275" i="21"/>
  <c r="P207" i="21"/>
  <c r="P61" i="21"/>
  <c r="P435" i="21"/>
  <c r="P242" i="21"/>
  <c r="P456" i="21"/>
  <c r="P466" i="21"/>
  <c r="P320" i="21"/>
  <c r="P338" i="21"/>
  <c r="P386" i="21"/>
  <c r="P42" i="21"/>
  <c r="P440" i="21"/>
  <c r="P238" i="21"/>
  <c r="O1319" i="15"/>
  <c r="P43" i="21"/>
  <c r="P476" i="21"/>
  <c r="AL406" i="21"/>
  <c r="X380" i="21"/>
  <c r="P443" i="21"/>
  <c r="P329" i="21"/>
  <c r="P318" i="21"/>
  <c r="P273" i="21"/>
  <c r="AL27" i="21"/>
  <c r="O2455" i="15"/>
  <c r="P455" i="21"/>
  <c r="O2143" i="4"/>
  <c r="L2643" i="15"/>
  <c r="O2124" i="15"/>
  <c r="L1837" i="15"/>
  <c r="P472" i="21"/>
  <c r="P470" i="21"/>
  <c r="P133" i="21"/>
  <c r="L978" i="15"/>
  <c r="P230" i="21"/>
  <c r="AL398" i="21"/>
  <c r="AL20" i="21"/>
  <c r="AE20" i="21" s="1"/>
  <c r="X20" i="21" s="1"/>
  <c r="AL440" i="21"/>
  <c r="P405" i="21"/>
  <c r="P458" i="21"/>
  <c r="P412" i="21"/>
  <c r="AL366" i="21"/>
  <c r="AE366" i="21" s="1"/>
  <c r="X366" i="21" s="1"/>
  <c r="AL346" i="21"/>
  <c r="P99" i="21"/>
  <c r="AE467" i="21"/>
  <c r="H464" i="21"/>
  <c r="P29" i="21"/>
  <c r="P253" i="21"/>
  <c r="P79" i="21"/>
  <c r="P261" i="21"/>
  <c r="P378" i="21"/>
  <c r="P31" i="21"/>
  <c r="P419" i="21"/>
  <c r="P354" i="21"/>
  <c r="P75" i="21"/>
  <c r="P148" i="21"/>
  <c r="P267" i="21"/>
  <c r="P46" i="21"/>
  <c r="L591" i="15"/>
  <c r="O1708" i="15"/>
  <c r="O1047" i="15"/>
  <c r="T17" i="17"/>
  <c r="V17" i="17" s="1"/>
  <c r="W113" i="17"/>
  <c r="P308" i="21"/>
  <c r="P146" i="21"/>
  <c r="P130" i="21"/>
  <c r="P168" i="21"/>
  <c r="P160" i="21"/>
  <c r="P152" i="21"/>
  <c r="L1708" i="15"/>
  <c r="L1047" i="15"/>
  <c r="T88" i="17"/>
  <c r="V88" i="17" s="1"/>
  <c r="P222" i="21"/>
  <c r="P421" i="21"/>
  <c r="O2159" i="4"/>
  <c r="AL447" i="21"/>
  <c r="AE447" i="21" s="1"/>
  <c r="P464" i="21"/>
  <c r="O572" i="15"/>
  <c r="O1066" i="15"/>
  <c r="U105" i="17"/>
  <c r="AE217" i="21"/>
  <c r="X217" i="21" s="1"/>
  <c r="AE440" i="21"/>
  <c r="X440" i="21" s="1"/>
  <c r="P379" i="21"/>
  <c r="P316" i="21"/>
  <c r="P259" i="21"/>
  <c r="P23" i="21"/>
  <c r="AL108" i="21"/>
  <c r="AE108" i="21" s="1"/>
  <c r="X108" i="21" s="1"/>
  <c r="AL241" i="21"/>
  <c r="AL164" i="21"/>
  <c r="AL133" i="21"/>
  <c r="AE133" i="21" s="1"/>
  <c r="X133" i="21" s="1"/>
  <c r="P312" i="21"/>
  <c r="P35" i="21"/>
  <c r="T8" i="17"/>
  <c r="V8" i="17" s="1"/>
  <c r="L2070" i="15"/>
  <c r="P349" i="21"/>
  <c r="P209" i="21"/>
  <c r="P479" i="21"/>
  <c r="P59" i="21"/>
  <c r="P388" i="21"/>
  <c r="P274" i="21"/>
  <c r="P137" i="21"/>
  <c r="P269" i="21"/>
  <c r="P53" i="21"/>
  <c r="P169" i="21"/>
  <c r="P282" i="21"/>
  <c r="P34" i="21"/>
  <c r="P107" i="21"/>
  <c r="P180" i="21"/>
  <c r="P370" i="21"/>
  <c r="P285" i="21"/>
  <c r="AL178" i="21"/>
  <c r="AE178" i="21" s="1"/>
  <c r="X178" i="21" s="1"/>
  <c r="P365" i="21"/>
  <c r="AL279" i="21"/>
  <c r="AE279" i="21" s="1"/>
  <c r="X279" i="21" s="1"/>
  <c r="AL322" i="21"/>
  <c r="AE322" i="21" s="1"/>
  <c r="X322" i="21" s="1"/>
  <c r="AL456" i="21"/>
  <c r="AE456" i="21" s="1"/>
  <c r="X456" i="21" s="1"/>
  <c r="P444" i="21"/>
  <c r="AL152" i="21"/>
  <c r="AE443" i="21"/>
  <c r="AL249" i="21"/>
  <c r="AL312" i="21"/>
  <c r="AE312" i="21" s="1"/>
  <c r="P403" i="21"/>
  <c r="P377" i="21"/>
  <c r="P74" i="21"/>
  <c r="P30" i="21"/>
  <c r="L1005" i="15"/>
  <c r="W17" i="17"/>
  <c r="X105" i="17"/>
  <c r="AL99" i="21"/>
  <c r="AL124" i="21"/>
  <c r="AE277" i="21"/>
  <c r="X277" i="21" s="1"/>
  <c r="P381" i="21"/>
  <c r="O2123" i="4"/>
  <c r="O2094" i="15"/>
  <c r="U17" i="17"/>
  <c r="T105" i="17"/>
  <c r="V105" i="17" s="1"/>
  <c r="AL78" i="21"/>
  <c r="AL82" i="21"/>
  <c r="AE82" i="21" s="1"/>
  <c r="X82" i="21" s="1"/>
  <c r="P437" i="21"/>
  <c r="P397" i="21"/>
  <c r="P341" i="21"/>
  <c r="P226" i="21"/>
  <c r="P323" i="21"/>
  <c r="T110" i="17"/>
  <c r="V110" i="17" s="1"/>
  <c r="O19" i="4"/>
  <c r="O2401" i="15"/>
  <c r="L2094" i="15"/>
  <c r="AE341" i="21"/>
  <c r="X341" i="21" s="1"/>
  <c r="AL345" i="21"/>
  <c r="AE345" i="21" s="1"/>
  <c r="X345" i="21" s="1"/>
  <c r="AL377" i="21"/>
  <c r="P157" i="21"/>
  <c r="P330" i="21"/>
  <c r="P145" i="21"/>
  <c r="P60" i="21"/>
  <c r="AE132" i="21"/>
  <c r="X132" i="21" s="1"/>
  <c r="P468" i="21"/>
  <c r="O2602" i="15"/>
  <c r="AL420" i="21"/>
  <c r="P451" i="21"/>
  <c r="P271" i="21"/>
  <c r="O2038" i="15"/>
  <c r="AL302" i="21"/>
  <c r="AL314" i="21"/>
  <c r="AE314" i="21" s="1"/>
  <c r="X314" i="21" s="1"/>
  <c r="AE436" i="21"/>
  <c r="X436" i="21" s="1"/>
  <c r="P445" i="21"/>
  <c r="P411" i="21"/>
  <c r="P292" i="21"/>
  <c r="P114" i="21"/>
  <c r="P144" i="21"/>
  <c r="P64" i="21"/>
  <c r="AL193" i="21"/>
  <c r="AE193" i="21" s="1"/>
  <c r="X193" i="21" s="1"/>
  <c r="AL176" i="21"/>
  <c r="AL185" i="21"/>
  <c r="P154" i="21"/>
  <c r="P136" i="21"/>
  <c r="P128" i="21"/>
  <c r="P63" i="21"/>
  <c r="O2087" i="4"/>
  <c r="AL294" i="21"/>
  <c r="AE294" i="21" s="1"/>
  <c r="X294" i="21" s="1"/>
  <c r="K2173" i="13"/>
  <c r="K2746" i="13" s="1"/>
  <c r="AL250" i="21"/>
  <c r="AL320" i="21"/>
  <c r="J2743" i="4"/>
  <c r="P237" i="21"/>
  <c r="L1969" i="4"/>
  <c r="X5" i="17"/>
  <c r="W23" i="17"/>
  <c r="Y23" i="17" s="1"/>
  <c r="AL394" i="21"/>
  <c r="AE394" i="21" s="1"/>
  <c r="X394" i="21" s="1"/>
  <c r="U38" i="17"/>
  <c r="AL112" i="21"/>
  <c r="P279" i="21"/>
  <c r="P394" i="21"/>
  <c r="P229" i="21"/>
  <c r="P265" i="21"/>
  <c r="P66" i="21"/>
  <c r="P188" i="21"/>
  <c r="P420" i="21"/>
  <c r="P62" i="21"/>
  <c r="P195" i="21"/>
  <c r="P471" i="21"/>
  <c r="P441" i="21"/>
  <c r="X13" i="17"/>
  <c r="Y13" i="17" s="1"/>
  <c r="U94" i="17"/>
  <c r="P25" i="21"/>
  <c r="AL358" i="21"/>
  <c r="P249" i="21"/>
  <c r="P413" i="21"/>
  <c r="P134" i="21"/>
  <c r="P366" i="21"/>
  <c r="P50" i="21"/>
  <c r="P245" i="21"/>
  <c r="P314" i="21"/>
  <c r="P149" i="21"/>
  <c r="P172" i="21"/>
  <c r="P400" i="21"/>
  <c r="W4" i="17"/>
  <c r="O2167" i="15"/>
  <c r="O2035" i="15"/>
  <c r="O228" i="15"/>
  <c r="O1934" i="15"/>
  <c r="O1081" i="15"/>
  <c r="O1019" i="15"/>
  <c r="L1934" i="15"/>
  <c r="O1726" i="15"/>
  <c r="L1081" i="15"/>
  <c r="L1019" i="15"/>
  <c r="O538" i="15"/>
  <c r="L1726" i="15"/>
  <c r="O839" i="15"/>
  <c r="L839" i="15"/>
  <c r="L2140" i="15"/>
  <c r="O2103" i="15"/>
  <c r="L1848" i="15"/>
  <c r="O1933" i="15"/>
  <c r="L1893" i="15"/>
  <c r="O967" i="15"/>
  <c r="O2074" i="15"/>
  <c r="L2074" i="15"/>
  <c r="O1910" i="15"/>
  <c r="O2034" i="15"/>
  <c r="L1910" i="15"/>
  <c r="O1893" i="15"/>
  <c r="L2034" i="15"/>
  <c r="O2087" i="15"/>
  <c r="L1945" i="15"/>
  <c r="O935" i="15"/>
  <c r="L935" i="15"/>
  <c r="O288" i="15"/>
  <c r="O1138" i="15"/>
  <c r="L1088" i="15"/>
  <c r="O1241" i="15"/>
  <c r="O1936" i="15"/>
  <c r="L1693" i="15"/>
  <c r="L288" i="15"/>
  <c r="O1088" i="15"/>
  <c r="O1013" i="15"/>
  <c r="L601" i="15"/>
  <c r="L1829" i="15"/>
  <c r="O1693" i="15"/>
  <c r="L498" i="15"/>
  <c r="O2068" i="15"/>
  <c r="O560" i="15"/>
  <c r="L2068" i="15"/>
  <c r="O2069" i="15"/>
  <c r="O2065" i="15"/>
  <c r="O2041" i="15"/>
  <c r="O1701" i="15"/>
  <c r="O1955" i="15"/>
  <c r="L1701" i="15"/>
  <c r="O1830" i="15"/>
  <c r="L1687" i="15"/>
  <c r="O1694" i="15"/>
  <c r="L1830" i="15"/>
  <c r="O1687" i="15"/>
  <c r="L1694" i="15"/>
  <c r="O1982" i="15"/>
  <c r="L346" i="15"/>
  <c r="O1935" i="15"/>
  <c r="L570" i="15"/>
  <c r="O1931" i="15"/>
  <c r="O1923" i="15"/>
  <c r="O1907" i="15"/>
  <c r="O1903" i="15"/>
  <c r="L980" i="15"/>
  <c r="O1527" i="15"/>
  <c r="O1728" i="15"/>
  <c r="L1527" i="15"/>
  <c r="L1728" i="15"/>
  <c r="O1511" i="15"/>
  <c r="O1688" i="15"/>
  <c r="L1086" i="15"/>
  <c r="L1511" i="15"/>
  <c r="L1688" i="15"/>
  <c r="O1086" i="15"/>
  <c r="L1024" i="15"/>
  <c r="O1063" i="15"/>
  <c r="O1024" i="15"/>
  <c r="O1005" i="15"/>
  <c r="O1839" i="15"/>
  <c r="L1611" i="15"/>
  <c r="O1707" i="15"/>
  <c r="O1696" i="15"/>
  <c r="L1696" i="15"/>
  <c r="O1835" i="15"/>
  <c r="O1833" i="15"/>
  <c r="O616" i="15"/>
  <c r="L561" i="15"/>
  <c r="L1048" i="15"/>
  <c r="O1048" i="15"/>
  <c r="O226" i="15"/>
  <c r="O1699" i="15"/>
  <c r="L531" i="15"/>
  <c r="O740" i="15"/>
  <c r="L740" i="15"/>
  <c r="L1046" i="15"/>
  <c r="O638" i="15"/>
  <c r="O1093" i="15"/>
  <c r="O1046" i="15"/>
  <c r="O1691" i="15"/>
  <c r="L1690" i="15"/>
  <c r="O1689" i="15"/>
  <c r="O1682" i="15"/>
  <c r="O1556" i="15"/>
  <c r="O1554" i="15"/>
  <c r="O1546" i="15"/>
  <c r="L1541" i="15"/>
  <c r="O1540" i="15"/>
  <c r="O1532" i="15"/>
  <c r="O1526" i="15"/>
  <c r="O1512" i="15"/>
  <c r="O1506" i="15"/>
  <c r="L523" i="15"/>
  <c r="O1089" i="15"/>
  <c r="O1043" i="15"/>
  <c r="L1089" i="15"/>
  <c r="L1043" i="15"/>
  <c r="O1502" i="15"/>
  <c r="L1299" i="15"/>
  <c r="L559" i="15"/>
  <c r="O819" i="15"/>
  <c r="L819" i="15"/>
  <c r="O940" i="15"/>
  <c r="O938" i="15"/>
  <c r="O934" i="15"/>
  <c r="L931" i="15"/>
  <c r="L925" i="15"/>
  <c r="O924" i="15"/>
  <c r="L923" i="15"/>
  <c r="O922" i="15"/>
  <c r="O916" i="15"/>
  <c r="O914" i="15"/>
  <c r="L843" i="15"/>
  <c r="O842" i="15"/>
  <c r="L835" i="15"/>
  <c r="O832" i="15"/>
  <c r="O826" i="15"/>
  <c r="O820" i="15"/>
  <c r="O739" i="15"/>
  <c r="O537" i="15"/>
  <c r="O527" i="15"/>
  <c r="O511" i="15"/>
  <c r="L541" i="15"/>
  <c r="O38" i="15"/>
  <c r="L38" i="15"/>
  <c r="L343" i="15"/>
  <c r="O509" i="15"/>
  <c r="L339" i="15"/>
  <c r="O339" i="15"/>
  <c r="O500" i="15"/>
  <c r="L289" i="15"/>
  <c r="O491" i="15"/>
  <c r="O264" i="15"/>
  <c r="O326" i="15"/>
  <c r="L226" i="15"/>
  <c r="O248" i="15"/>
  <c r="O45" i="15"/>
  <c r="L44" i="15"/>
  <c r="L40" i="15"/>
  <c r="O37" i="15"/>
  <c r="O29" i="15"/>
  <c r="L21" i="15"/>
  <c r="L6" i="15"/>
  <c r="L2171" i="4"/>
  <c r="L2139" i="4"/>
  <c r="L2092" i="4"/>
  <c r="L2156" i="4"/>
  <c r="L2166" i="4"/>
  <c r="O2061" i="4"/>
  <c r="O2079" i="4"/>
  <c r="L2150" i="4"/>
  <c r="L2079" i="4"/>
  <c r="L2157" i="4"/>
  <c r="O2171" i="4"/>
  <c r="O2155" i="4"/>
  <c r="O2167" i="4"/>
  <c r="O2151" i="4"/>
  <c r="L2151" i="4"/>
  <c r="O2163" i="4"/>
  <c r="O2147" i="4"/>
  <c r="L2049" i="4"/>
  <c r="L2045" i="4"/>
  <c r="L2040" i="4"/>
  <c r="L2034" i="4"/>
  <c r="L2033" i="4"/>
  <c r="L2027" i="4"/>
  <c r="L2013" i="4"/>
  <c r="L1994" i="4"/>
  <c r="L1999" i="4"/>
  <c r="L1977" i="4"/>
  <c r="L1990" i="4"/>
  <c r="L2005" i="4"/>
  <c r="L2007" i="4"/>
  <c r="L2002" i="4"/>
  <c r="O2001" i="4"/>
  <c r="L1884" i="4"/>
  <c r="L2000" i="4"/>
  <c r="O1993" i="4"/>
  <c r="L1984" i="4"/>
  <c r="L1981" i="4"/>
  <c r="L1976" i="4"/>
  <c r="L1770" i="4"/>
  <c r="L1970" i="4"/>
  <c r="L1966" i="4"/>
  <c r="L1963" i="4"/>
  <c r="L1962" i="4"/>
  <c r="L1961" i="4"/>
  <c r="L1952" i="4"/>
  <c r="L1942" i="4"/>
  <c r="L1940" i="4"/>
  <c r="L1750" i="4"/>
  <c r="L1938" i="4"/>
  <c r="L1936" i="4"/>
  <c r="O1935" i="4"/>
  <c r="L1926" i="4"/>
  <c r="L1920" i="4"/>
  <c r="O1879" i="4"/>
  <c r="L1879" i="4"/>
  <c r="L1915" i="4"/>
  <c r="L1913" i="4"/>
  <c r="L1914" i="4"/>
  <c r="L1912" i="4"/>
  <c r="L1906" i="4"/>
  <c r="O1895" i="4"/>
  <c r="L1576" i="4"/>
  <c r="L1888" i="4"/>
  <c r="O1673" i="4"/>
  <c r="L1895" i="4"/>
  <c r="O1831" i="4"/>
  <c r="L1886" i="4"/>
  <c r="L1885" i="4"/>
  <c r="L1882" i="4"/>
  <c r="L1880" i="4"/>
  <c r="L1840" i="4"/>
  <c r="L1833" i="4"/>
  <c r="L1813" i="4"/>
  <c r="L1812" i="4"/>
  <c r="L1800" i="4"/>
  <c r="L1785" i="4"/>
  <c r="L1772" i="4"/>
  <c r="L1771" i="4"/>
  <c r="L1751" i="4"/>
  <c r="L1738" i="4"/>
  <c r="L1737" i="4"/>
  <c r="L1736" i="4"/>
  <c r="L1731" i="4"/>
  <c r="L1727" i="4"/>
  <c r="L1721" i="4"/>
  <c r="L1704" i="4"/>
  <c r="L1703" i="4"/>
  <c r="L1651" i="4"/>
  <c r="L1640" i="4"/>
  <c r="L1612" i="4"/>
  <c r="L1608" i="4"/>
  <c r="L1598" i="4"/>
  <c r="L1591" i="4"/>
  <c r="L1588" i="4"/>
  <c r="L1579" i="4"/>
  <c r="L1577" i="4"/>
  <c r="L1570" i="4"/>
  <c r="L1569" i="4"/>
  <c r="L1568" i="4"/>
  <c r="L1561" i="4"/>
  <c r="L1560" i="4"/>
  <c r="L1551" i="4"/>
  <c r="L1550" i="4"/>
  <c r="L1548" i="4"/>
  <c r="L1547" i="4"/>
  <c r="L1525" i="4"/>
  <c r="L1523" i="4"/>
  <c r="L1521" i="4"/>
  <c r="L1450" i="4"/>
  <c r="L1518" i="4"/>
  <c r="L1505" i="4"/>
  <c r="L1504" i="4"/>
  <c r="L1499" i="4"/>
  <c r="L1498" i="4"/>
  <c r="L1497" i="4"/>
  <c r="L1466" i="4"/>
  <c r="L1465" i="4"/>
  <c r="L1464" i="4"/>
  <c r="L1463" i="4"/>
  <c r="L1459" i="4"/>
  <c r="L1453" i="4"/>
  <c r="L1451" i="4"/>
  <c r="L1443" i="4"/>
  <c r="L1424" i="4"/>
  <c r="L1419" i="4"/>
  <c r="L1415" i="4"/>
  <c r="L1407" i="4"/>
  <c r="L1399" i="4"/>
  <c r="L1398" i="4"/>
  <c r="L1397" i="4"/>
  <c r="L1387" i="4"/>
  <c r="L1386" i="4"/>
  <c r="L1384" i="4"/>
  <c r="L1380" i="4"/>
  <c r="L1374" i="4"/>
  <c r="L1366" i="4"/>
  <c r="L1353" i="4"/>
  <c r="L1334" i="4"/>
  <c r="L1325" i="4"/>
  <c r="L1323" i="4"/>
  <c r="L1321" i="4"/>
  <c r="L1318" i="4"/>
  <c r="L1317" i="4"/>
  <c r="L1310" i="4"/>
  <c r="L1307" i="4"/>
  <c r="L1269" i="4"/>
  <c r="L1253" i="4"/>
  <c r="L1250" i="4"/>
  <c r="L1230" i="4"/>
  <c r="L1206" i="4"/>
  <c r="L1202" i="4"/>
  <c r="L1164" i="4"/>
  <c r="L1161" i="4"/>
  <c r="L1160" i="4"/>
  <c r="L1159" i="4"/>
  <c r="L1157" i="4"/>
  <c r="L1156" i="4"/>
  <c r="L1154" i="4"/>
  <c r="L1149" i="4"/>
  <c r="L1146" i="4"/>
  <c r="L1145" i="4"/>
  <c r="L1143" i="4"/>
  <c r="L1139" i="4"/>
  <c r="L1136" i="4"/>
  <c r="L1133" i="4"/>
  <c r="L1126" i="4"/>
  <c r="L1124" i="4"/>
  <c r="L1120" i="4"/>
  <c r="L1116" i="4"/>
  <c r="L1114" i="4"/>
  <c r="L1113" i="4"/>
  <c r="L1107" i="4"/>
  <c r="L1102" i="4"/>
  <c r="L1100" i="4"/>
  <c r="L1099" i="4"/>
  <c r="L1093" i="4"/>
  <c r="L1088" i="4"/>
  <c r="L1087" i="4"/>
  <c r="L1077" i="4"/>
  <c r="L1074" i="4"/>
  <c r="L1072" i="4"/>
  <c r="L1066" i="4"/>
  <c r="L1065" i="4"/>
  <c r="L1055" i="4"/>
  <c r="L1048" i="4"/>
  <c r="L1044" i="4"/>
  <c r="L1042" i="4"/>
  <c r="L1041" i="4"/>
  <c r="O1039" i="4"/>
  <c r="L1038" i="4"/>
  <c r="L1036" i="4"/>
  <c r="L1033" i="4"/>
  <c r="L1024" i="4"/>
  <c r="L1023" i="4"/>
  <c r="L1021" i="4"/>
  <c r="L1014" i="4"/>
  <c r="L975" i="4"/>
  <c r="L973" i="4"/>
  <c r="L962" i="4"/>
  <c r="L952" i="4"/>
  <c r="L951" i="4"/>
  <c r="L949" i="4"/>
  <c r="L945" i="4"/>
  <c r="L920" i="4"/>
  <c r="L911" i="4"/>
  <c r="L902" i="4"/>
  <c r="L882" i="4"/>
  <c r="L881" i="4"/>
  <c r="L873" i="4"/>
  <c r="L853" i="4"/>
  <c r="L851" i="4"/>
  <c r="L850" i="4"/>
  <c r="L849" i="4"/>
  <c r="L848" i="4"/>
  <c r="L826" i="4"/>
  <c r="L825" i="4"/>
  <c r="L820" i="4"/>
  <c r="L819" i="4"/>
  <c r="L810" i="4"/>
  <c r="L806" i="4"/>
  <c r="L794" i="4"/>
  <c r="L792" i="4"/>
  <c r="L789" i="4"/>
  <c r="L787" i="4"/>
  <c r="L785" i="4"/>
  <c r="L780" i="4"/>
  <c r="L778" i="4"/>
  <c r="L775" i="4"/>
  <c r="L774" i="4"/>
  <c r="L760" i="4"/>
  <c r="L759" i="4"/>
  <c r="L753" i="4"/>
  <c r="L715" i="4"/>
  <c r="L709" i="4"/>
  <c r="L704" i="4"/>
  <c r="L703" i="4"/>
  <c r="L681" i="4"/>
  <c r="L658" i="4"/>
  <c r="L653" i="4"/>
  <c r="L640" i="4"/>
  <c r="L617" i="4"/>
  <c r="L613" i="4"/>
  <c r="L610" i="4"/>
  <c r="L603" i="4"/>
  <c r="L602" i="4"/>
  <c r="L597" i="4"/>
  <c r="L580" i="4"/>
  <c r="L572" i="4"/>
  <c r="L565" i="4"/>
  <c r="O2170" i="4"/>
  <c r="O2169" i="4"/>
  <c r="O2168" i="4"/>
  <c r="O2166" i="4"/>
  <c r="O2165" i="4"/>
  <c r="O2164" i="4"/>
  <c r="O2162" i="4"/>
  <c r="O2161" i="4"/>
  <c r="O2160" i="4"/>
  <c r="O2158" i="4"/>
  <c r="O2157" i="4"/>
  <c r="L2131" i="4"/>
  <c r="O1899" i="4"/>
  <c r="L1899" i="4"/>
  <c r="O2156" i="4"/>
  <c r="O2154" i="4"/>
  <c r="O2153" i="4"/>
  <c r="O2152" i="4"/>
  <c r="O2150" i="4"/>
  <c r="O2149" i="4"/>
  <c r="O2148" i="4"/>
  <c r="O2146" i="4"/>
  <c r="O2145" i="4"/>
  <c r="O2142" i="4"/>
  <c r="O2141" i="4"/>
  <c r="O2140" i="4"/>
  <c r="O2138" i="4"/>
  <c r="O2137" i="4"/>
  <c r="O2136" i="4"/>
  <c r="O2134" i="4"/>
  <c r="O2133" i="4"/>
  <c r="O2132" i="4"/>
  <c r="O2130" i="4"/>
  <c r="O2124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89" i="4"/>
  <c r="O2086" i="4"/>
  <c r="O1311" i="4"/>
  <c r="O2085" i="4"/>
  <c r="O2084" i="4"/>
  <c r="O2083" i="4"/>
  <c r="O2082" i="4"/>
  <c r="O2081" i="4"/>
  <c r="O2080" i="4"/>
  <c r="O2078" i="4"/>
  <c r="O2077" i="4"/>
  <c r="O2076" i="4"/>
  <c r="O2075" i="4"/>
  <c r="O2074" i="4"/>
  <c r="O2072" i="4"/>
  <c r="L2041" i="4"/>
  <c r="O2029" i="4"/>
  <c r="L2029" i="4"/>
  <c r="O2055" i="4"/>
  <c r="L2009" i="4"/>
  <c r="L2055" i="4"/>
  <c r="O2049" i="4"/>
  <c r="O2071" i="4"/>
  <c r="O2070" i="4"/>
  <c r="O2069" i="4"/>
  <c r="O2068" i="4"/>
  <c r="O2067" i="4"/>
  <c r="O2066" i="4"/>
  <c r="O2065" i="4"/>
  <c r="O2064" i="4"/>
  <c r="O2063" i="4"/>
  <c r="O2062" i="4"/>
  <c r="O2060" i="4"/>
  <c r="O2059" i="4"/>
  <c r="O2058" i="4"/>
  <c r="O2047" i="4"/>
  <c r="O1241" i="4"/>
  <c r="L2047" i="4"/>
  <c r="O2057" i="4"/>
  <c r="O2015" i="4"/>
  <c r="O2056" i="4"/>
  <c r="O2054" i="4"/>
  <c r="O2053" i="4"/>
  <c r="O2052" i="4"/>
  <c r="O2051" i="4"/>
  <c r="O2050" i="4"/>
  <c r="O2048" i="4"/>
  <c r="O2046" i="4"/>
  <c r="O2045" i="4"/>
  <c r="O2043" i="4"/>
  <c r="O2042" i="4"/>
  <c r="O2040" i="4"/>
  <c r="O2039" i="4"/>
  <c r="O2038" i="4"/>
  <c r="O2037" i="4"/>
  <c r="O2036" i="4"/>
  <c r="O2035" i="4"/>
  <c r="L2023" i="4"/>
  <c r="L1249" i="4"/>
  <c r="L2015" i="4"/>
  <c r="O1965" i="4"/>
  <c r="L1311" i="4"/>
  <c r="L1241" i="4"/>
  <c r="L1965" i="4"/>
  <c r="O1305" i="4"/>
  <c r="O1991" i="4"/>
  <c r="L1991" i="4"/>
  <c r="O1257" i="4"/>
  <c r="O1983" i="4"/>
  <c r="L1257" i="4"/>
  <c r="O2023" i="4"/>
  <c r="L1983" i="4"/>
  <c r="O1249" i="4"/>
  <c r="O2034" i="4"/>
  <c r="O2033" i="4"/>
  <c r="O2032" i="4"/>
  <c r="O2031" i="4"/>
  <c r="O2030" i="4"/>
  <c r="O2028" i="4"/>
  <c r="L1815" i="4"/>
  <c r="O2009" i="4"/>
  <c r="O2021" i="4"/>
  <c r="O1625" i="4"/>
  <c r="L2021" i="4"/>
  <c r="O2017" i="4"/>
  <c r="O1989" i="4"/>
  <c r="O1933" i="4"/>
  <c r="L2017" i="4"/>
  <c r="L1989" i="4"/>
  <c r="L1933" i="4"/>
  <c r="O2027" i="4"/>
  <c r="O2026" i="4"/>
  <c r="O2025" i="4"/>
  <c r="O2024" i="4"/>
  <c r="O2022" i="4"/>
  <c r="O2020" i="4"/>
  <c r="O2019" i="4"/>
  <c r="O2018" i="4"/>
  <c r="O2016" i="4"/>
  <c r="O2014" i="4"/>
  <c r="O2013" i="4"/>
  <c r="O2012" i="4"/>
  <c r="O2011" i="4"/>
  <c r="O2010" i="4"/>
  <c r="O2008" i="4"/>
  <c r="O2007" i="4"/>
  <c r="O2006" i="4"/>
  <c r="O2005" i="4"/>
  <c r="O2002" i="4"/>
  <c r="L1686" i="4"/>
  <c r="L1792" i="4"/>
  <c r="O1652" i="4"/>
  <c r="O1997" i="4"/>
  <c r="L1652" i="4"/>
  <c r="L1997" i="4"/>
  <c r="O1628" i="4"/>
  <c r="O1696" i="4"/>
  <c r="L1628" i="4"/>
  <c r="L1696" i="4"/>
  <c r="O1620" i="4"/>
  <c r="O1686" i="4"/>
  <c r="L1620" i="4"/>
  <c r="O2000" i="4"/>
  <c r="O1999" i="4"/>
  <c r="O1998" i="4"/>
  <c r="O1996" i="4"/>
  <c r="O1995" i="4"/>
  <c r="O1994" i="4"/>
  <c r="O1992" i="4"/>
  <c r="O1990" i="4"/>
  <c r="O1988" i="4"/>
  <c r="O1987" i="4"/>
  <c r="O1986" i="4"/>
  <c r="O1985" i="4"/>
  <c r="O1984" i="4"/>
  <c r="O1982" i="4"/>
  <c r="O1981" i="4"/>
  <c r="O1980" i="4"/>
  <c r="O1979" i="4"/>
  <c r="O1978" i="4"/>
  <c r="O1976" i="4"/>
  <c r="O1975" i="4"/>
  <c r="O1974" i="4"/>
  <c r="O1973" i="4"/>
  <c r="O1972" i="4"/>
  <c r="O1971" i="4"/>
  <c r="O1970" i="4"/>
  <c r="O1969" i="4"/>
  <c r="O1968" i="4"/>
  <c r="O1967" i="4"/>
  <c r="O1966" i="4"/>
  <c r="O1964" i="4"/>
  <c r="O1963" i="4"/>
  <c r="O1962" i="4"/>
  <c r="O1961" i="4"/>
  <c r="O1960" i="4"/>
  <c r="O1958" i="4"/>
  <c r="O1957" i="4"/>
  <c r="O1956" i="4"/>
  <c r="O1955" i="4"/>
  <c r="O1954" i="4"/>
  <c r="O1953" i="4"/>
  <c r="O1952" i="4"/>
  <c r="O1951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4" i="4"/>
  <c r="O1932" i="4"/>
  <c r="O1931" i="4"/>
  <c r="O1929" i="4"/>
  <c r="O1928" i="4"/>
  <c r="O1926" i="4"/>
  <c r="O1925" i="4"/>
  <c r="O1924" i="4"/>
  <c r="O1863" i="4"/>
  <c r="L1617" i="4"/>
  <c r="L1863" i="4"/>
  <c r="O1835" i="4"/>
  <c r="L1835" i="4"/>
  <c r="O1653" i="4"/>
  <c r="O1638" i="4"/>
  <c r="L1653" i="4"/>
  <c r="O1649" i="4"/>
  <c r="O1815" i="4"/>
  <c r="L1649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0" i="4"/>
  <c r="O1909" i="4"/>
  <c r="O1908" i="4"/>
  <c r="O1907" i="4"/>
  <c r="O1906" i="4"/>
  <c r="O1905" i="4"/>
  <c r="O1904" i="4"/>
  <c r="O1896" i="4"/>
  <c r="L1896" i="4"/>
  <c r="O1903" i="4"/>
  <c r="O1902" i="4"/>
  <c r="O1901" i="4"/>
  <c r="O1900" i="4"/>
  <c r="O1898" i="4"/>
  <c r="O1897" i="4"/>
  <c r="O1894" i="4"/>
  <c r="O1893" i="4"/>
  <c r="O1892" i="4"/>
  <c r="O1889" i="4"/>
  <c r="O1888" i="4"/>
  <c r="O1887" i="4"/>
  <c r="O1886" i="4"/>
  <c r="O1885" i="4"/>
  <c r="O1884" i="4"/>
  <c r="O1883" i="4"/>
  <c r="O1882" i="4"/>
  <c r="O1881" i="4"/>
  <c r="O1880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6" i="4"/>
  <c r="O1834" i="4"/>
  <c r="O1833" i="4"/>
  <c r="O1832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0" i="4"/>
  <c r="O1799" i="4"/>
  <c r="O1798" i="4"/>
  <c r="O1797" i="4"/>
  <c r="O1796" i="4"/>
  <c r="O1795" i="4"/>
  <c r="O1794" i="4"/>
  <c r="O1793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3" i="4"/>
  <c r="O1762" i="4"/>
  <c r="O1756" i="4"/>
  <c r="O1755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669" i="4"/>
  <c r="O1739" i="4"/>
  <c r="L1660" i="4"/>
  <c r="O1702" i="4"/>
  <c r="O1654" i="4"/>
  <c r="O1622" i="4"/>
  <c r="L1702" i="4"/>
  <c r="L1654" i="4"/>
  <c r="L1622" i="4"/>
  <c r="O1645" i="4"/>
  <c r="L1645" i="4"/>
  <c r="O1738" i="4"/>
  <c r="O1449" i="4"/>
  <c r="L1449" i="4"/>
  <c r="O1677" i="4"/>
  <c r="O1340" i="4"/>
  <c r="L1677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5" i="4"/>
  <c r="O1704" i="4"/>
  <c r="O1703" i="4"/>
  <c r="O1701" i="4"/>
  <c r="O1700" i="4"/>
  <c r="O1676" i="4"/>
  <c r="L1676" i="4"/>
  <c r="O1670" i="4"/>
  <c r="L1670" i="4"/>
  <c r="O1699" i="4"/>
  <c r="O1698" i="4"/>
  <c r="O1697" i="4"/>
  <c r="O1695" i="4"/>
  <c r="O1694" i="4"/>
  <c r="O1693" i="4"/>
  <c r="O1692" i="4"/>
  <c r="O1691" i="4"/>
  <c r="O1690" i="4"/>
  <c r="O1689" i="4"/>
  <c r="O1688" i="4"/>
  <c r="O1687" i="4"/>
  <c r="O1685" i="4"/>
  <c r="O1684" i="4"/>
  <c r="O1683" i="4"/>
  <c r="O1681" i="4"/>
  <c r="O1680" i="4"/>
  <c r="O1679" i="4"/>
  <c r="O1678" i="4"/>
  <c r="O1674" i="4"/>
  <c r="O1672" i="4"/>
  <c r="O1671" i="4"/>
  <c r="O1668" i="4"/>
  <c r="O1667" i="4"/>
  <c r="O1666" i="4"/>
  <c r="O1665" i="4"/>
  <c r="O1664" i="4"/>
  <c r="O1661" i="4"/>
  <c r="O1659" i="4"/>
  <c r="O1658" i="4"/>
  <c r="O1656" i="4"/>
  <c r="O1655" i="4"/>
  <c r="O1651" i="4"/>
  <c r="O1650" i="4"/>
  <c r="O1648" i="4"/>
  <c r="O1647" i="4"/>
  <c r="O1646" i="4"/>
  <c r="O1644" i="4"/>
  <c r="O1643" i="4"/>
  <c r="O1642" i="4"/>
  <c r="O1641" i="4"/>
  <c r="O1640" i="4"/>
  <c r="O1637" i="4"/>
  <c r="O1636" i="4"/>
  <c r="O1635" i="4"/>
  <c r="O1634" i="4"/>
  <c r="O1629" i="4"/>
  <c r="L1629" i="4"/>
  <c r="L1625" i="4"/>
  <c r="O1633" i="4"/>
  <c r="O1621" i="4"/>
  <c r="O1379" i="4"/>
  <c r="L1621" i="4"/>
  <c r="L1379" i="4"/>
  <c r="O1617" i="4"/>
  <c r="O1631" i="4"/>
  <c r="O1630" i="4"/>
  <c r="O1627" i="4"/>
  <c r="O1626" i="4"/>
  <c r="O1624" i="4"/>
  <c r="O1623" i="4"/>
  <c r="O1619" i="4"/>
  <c r="O1618" i="4"/>
  <c r="O1616" i="4"/>
  <c r="O1615" i="4"/>
  <c r="O1614" i="4"/>
  <c r="O1613" i="4"/>
  <c r="O1612" i="4"/>
  <c r="O1611" i="4"/>
  <c r="O1609" i="4"/>
  <c r="O1608" i="4"/>
  <c r="O1606" i="4"/>
  <c r="O1605" i="4"/>
  <c r="O1603" i="4"/>
  <c r="O1602" i="4"/>
  <c r="O1601" i="4"/>
  <c r="O1600" i="4"/>
  <c r="O1598" i="4"/>
  <c r="O1597" i="4"/>
  <c r="O1596" i="4"/>
  <c r="O1595" i="4"/>
  <c r="O1594" i="4"/>
  <c r="O1593" i="4"/>
  <c r="O1592" i="4"/>
  <c r="O1591" i="4"/>
  <c r="O1589" i="4"/>
  <c r="O1588" i="4"/>
  <c r="O1587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5" i="4"/>
  <c r="O1554" i="4"/>
  <c r="L1272" i="4"/>
  <c r="O1551" i="4"/>
  <c r="O1550" i="4"/>
  <c r="O1549" i="4"/>
  <c r="O1548" i="4"/>
  <c r="O1547" i="4"/>
  <c r="O1546" i="4"/>
  <c r="O1545" i="4"/>
  <c r="O1544" i="4"/>
  <c r="O1543" i="4"/>
  <c r="O1542" i="4"/>
  <c r="O1541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263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280" i="4"/>
  <c r="L1263" i="4"/>
  <c r="L1280" i="4"/>
  <c r="O1320" i="4"/>
  <c r="L1320" i="4"/>
  <c r="O1236" i="4"/>
  <c r="O1312" i="4"/>
  <c r="L1236" i="4"/>
  <c r="L1312" i="4"/>
  <c r="O1503" i="4"/>
  <c r="O1502" i="4"/>
  <c r="O1501" i="4"/>
  <c r="O1500" i="4"/>
  <c r="O1499" i="4"/>
  <c r="O1498" i="4"/>
  <c r="O1497" i="4"/>
  <c r="O1496" i="4"/>
  <c r="O1495" i="4"/>
  <c r="O1494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69" i="4"/>
  <c r="O1467" i="4"/>
  <c r="O1466" i="4"/>
  <c r="O1377" i="4"/>
  <c r="L1377" i="4"/>
  <c r="O1369" i="4"/>
  <c r="L1369" i="4"/>
  <c r="O1348" i="4"/>
  <c r="O1343" i="4"/>
  <c r="L1348" i="4"/>
  <c r="L1343" i="4"/>
  <c r="O1465" i="4"/>
  <c r="O1464" i="4"/>
  <c r="L1313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8" i="4"/>
  <c r="O1447" i="4"/>
  <c r="O1446" i="4"/>
  <c r="O1445" i="4"/>
  <c r="O1444" i="4"/>
  <c r="O1443" i="4"/>
  <c r="O1442" i="4"/>
  <c r="O1441" i="4"/>
  <c r="L1281" i="4"/>
  <c r="O1440" i="4"/>
  <c r="O1439" i="4"/>
  <c r="O1438" i="4"/>
  <c r="O1437" i="4"/>
  <c r="O1436" i="4"/>
  <c r="O1435" i="4"/>
  <c r="O1434" i="4"/>
  <c r="O1433" i="4"/>
  <c r="O1432" i="4"/>
  <c r="O1264" i="4"/>
  <c r="O1417" i="4"/>
  <c r="O1247" i="4"/>
  <c r="O1308" i="4"/>
  <c r="L1264" i="4"/>
  <c r="L1417" i="4"/>
  <c r="L1247" i="4"/>
  <c r="L1308" i="4"/>
  <c r="O1260" i="4"/>
  <c r="O1401" i="4"/>
  <c r="L1260" i="4"/>
  <c r="L1401" i="4"/>
  <c r="O1303" i="4"/>
  <c r="O1255" i="4"/>
  <c r="L1303" i="4"/>
  <c r="L1255" i="4"/>
  <c r="O1313" i="4"/>
  <c r="O1281" i="4"/>
  <c r="O1231" i="4"/>
  <c r="O1431" i="4"/>
  <c r="L1340" i="4"/>
  <c r="O1359" i="4"/>
  <c r="O1224" i="4"/>
  <c r="L1359" i="4"/>
  <c r="O1345" i="4"/>
  <c r="L578" i="4"/>
  <c r="L1345" i="4"/>
  <c r="O1430" i="4"/>
  <c r="O1429" i="4"/>
  <c r="O1428" i="4"/>
  <c r="O1427" i="4"/>
  <c r="O1426" i="4"/>
  <c r="O1425" i="4"/>
  <c r="O1424" i="4"/>
  <c r="O1423" i="4"/>
  <c r="O1422" i="4"/>
  <c r="O1421" i="4"/>
  <c r="O1419" i="4"/>
  <c r="O1418" i="4"/>
  <c r="O1416" i="4"/>
  <c r="O1415" i="4"/>
  <c r="O1414" i="4"/>
  <c r="O1413" i="4"/>
  <c r="O1412" i="4"/>
  <c r="O1411" i="4"/>
  <c r="O1352" i="4"/>
  <c r="O1375" i="4"/>
  <c r="L1375" i="4"/>
  <c r="O1410" i="4"/>
  <c r="O1409" i="4"/>
  <c r="O1408" i="4"/>
  <c r="O1407" i="4"/>
  <c r="O1406" i="4"/>
  <c r="L1304" i="4"/>
  <c r="O1405" i="4"/>
  <c r="O1404" i="4"/>
  <c r="O1402" i="4"/>
  <c r="O1399" i="4"/>
  <c r="O1398" i="4"/>
  <c r="O1397" i="4"/>
  <c r="O1396" i="4"/>
  <c r="O1395" i="4"/>
  <c r="O1394" i="4"/>
  <c r="O1393" i="4"/>
  <c r="O1392" i="4"/>
  <c r="O1391" i="4"/>
  <c r="O1390" i="4"/>
  <c r="O1389" i="4"/>
  <c r="O1304" i="4"/>
  <c r="O1300" i="4"/>
  <c r="L1300" i="4"/>
  <c r="O1387" i="4"/>
  <c r="O1386" i="4"/>
  <c r="O1384" i="4"/>
  <c r="O1383" i="4"/>
  <c r="O1382" i="4"/>
  <c r="O1381" i="4"/>
  <c r="O1380" i="4"/>
  <c r="O1378" i="4"/>
  <c r="O1374" i="4"/>
  <c r="O1373" i="4"/>
  <c r="O1372" i="4"/>
  <c r="O1344" i="4"/>
  <c r="O1371" i="4"/>
  <c r="L1344" i="4"/>
  <c r="O1370" i="4"/>
  <c r="O1368" i="4"/>
  <c r="L1271" i="4"/>
  <c r="L1352" i="4"/>
  <c r="O1367" i="4"/>
  <c r="O1271" i="4"/>
  <c r="O1366" i="4"/>
  <c r="O1365" i="4"/>
  <c r="O1364" i="4"/>
  <c r="O1363" i="4"/>
  <c r="O1362" i="4"/>
  <c r="O1361" i="4"/>
  <c r="O1360" i="4"/>
  <c r="O1358" i="4"/>
  <c r="O1357" i="4"/>
  <c r="O1356" i="4"/>
  <c r="O1354" i="4"/>
  <c r="O1353" i="4"/>
  <c r="O1351" i="4"/>
  <c r="O1349" i="4"/>
  <c r="O1347" i="4"/>
  <c r="O1346" i="4"/>
  <c r="O1341" i="4"/>
  <c r="O1339" i="4"/>
  <c r="O1338" i="4"/>
  <c r="O1337" i="4"/>
  <c r="O1336" i="4"/>
  <c r="O1335" i="4"/>
  <c r="O1334" i="4"/>
  <c r="O1333" i="4"/>
  <c r="O1332" i="4"/>
  <c r="O1331" i="4"/>
  <c r="O1329" i="4"/>
  <c r="O1328" i="4"/>
  <c r="O1327" i="4"/>
  <c r="O1325" i="4"/>
  <c r="O1324" i="4"/>
  <c r="O1323" i="4"/>
  <c r="O1322" i="4"/>
  <c r="O1321" i="4"/>
  <c r="O1319" i="4"/>
  <c r="O1318" i="4"/>
  <c r="O1317" i="4"/>
  <c r="O1316" i="4"/>
  <c r="O1315" i="4"/>
  <c r="O1314" i="4"/>
  <c r="L1224" i="4"/>
  <c r="O1297" i="4"/>
  <c r="L1201" i="4"/>
  <c r="O1208" i="4"/>
  <c r="L1297" i="4"/>
  <c r="O1289" i="4"/>
  <c r="L1289" i="4"/>
  <c r="O1268" i="4"/>
  <c r="O1296" i="4"/>
  <c r="L1268" i="4"/>
  <c r="L1296" i="4"/>
  <c r="O1310" i="4"/>
  <c r="O1309" i="4"/>
  <c r="O1307" i="4"/>
  <c r="O1302" i="4"/>
  <c r="O1301" i="4"/>
  <c r="O1217" i="4"/>
  <c r="L1184" i="4"/>
  <c r="L1217" i="4"/>
  <c r="O1272" i="4"/>
  <c r="O1299" i="4"/>
  <c r="O1298" i="4"/>
  <c r="O1295" i="4"/>
  <c r="O1294" i="4"/>
  <c r="O1293" i="4"/>
  <c r="O1292" i="4"/>
  <c r="O1291" i="4"/>
  <c r="O1287" i="4"/>
  <c r="O1286" i="4"/>
  <c r="O1285" i="4"/>
  <c r="O1284" i="4"/>
  <c r="O1282" i="4"/>
  <c r="O1279" i="4"/>
  <c r="O1278" i="4"/>
  <c r="O1277" i="4"/>
  <c r="L1252" i="4"/>
  <c r="O1275" i="4"/>
  <c r="O1274" i="4"/>
  <c r="O1273" i="4"/>
  <c r="O1270" i="4"/>
  <c r="O1269" i="4"/>
  <c r="O1185" i="4"/>
  <c r="O1267" i="4"/>
  <c r="O1266" i="4"/>
  <c r="O1265" i="4"/>
  <c r="O1252" i="4"/>
  <c r="O1248" i="4"/>
  <c r="L1248" i="4"/>
  <c r="O1244" i="4"/>
  <c r="L1244" i="4"/>
  <c r="O1256" i="4"/>
  <c r="O1240" i="4"/>
  <c r="L1256" i="4"/>
  <c r="L1240" i="4"/>
  <c r="O1262" i="4"/>
  <c r="O1261" i="4"/>
  <c r="O1259" i="4"/>
  <c r="O1258" i="4"/>
  <c r="O1254" i="4"/>
  <c r="O1253" i="4"/>
  <c r="O1251" i="4"/>
  <c r="O1250" i="4"/>
  <c r="O1246" i="4"/>
  <c r="O1245" i="4"/>
  <c r="O1243" i="4"/>
  <c r="O1242" i="4"/>
  <c r="O1239" i="4"/>
  <c r="O1215" i="4"/>
  <c r="O1238" i="4"/>
  <c r="L1215" i="4"/>
  <c r="O1209" i="4"/>
  <c r="L1209" i="4"/>
  <c r="O1237" i="4"/>
  <c r="O1235" i="4"/>
  <c r="O1234" i="4"/>
  <c r="O1232" i="4"/>
  <c r="O1230" i="4"/>
  <c r="O1229" i="4"/>
  <c r="O1228" i="4"/>
  <c r="O1227" i="4"/>
  <c r="O1226" i="4"/>
  <c r="O1225" i="4"/>
  <c r="O1223" i="4"/>
  <c r="O1222" i="4"/>
  <c r="O1221" i="4"/>
  <c r="O1220" i="4"/>
  <c r="O1219" i="4"/>
  <c r="O1201" i="4"/>
  <c r="L1208" i="4"/>
  <c r="O1218" i="4"/>
  <c r="O1184" i="4"/>
  <c r="O1180" i="4"/>
  <c r="O1191" i="4"/>
  <c r="L1180" i="4"/>
  <c r="L1191" i="4"/>
  <c r="O1216" i="4"/>
  <c r="O1196" i="4"/>
  <c r="O1127" i="4"/>
  <c r="L1196" i="4"/>
  <c r="L1127" i="4"/>
  <c r="O1214" i="4"/>
  <c r="O1213" i="4"/>
  <c r="L1185" i="4"/>
  <c r="O1192" i="4"/>
  <c r="L1192" i="4"/>
  <c r="O1212" i="4"/>
  <c r="O1211" i="4"/>
  <c r="O1210" i="4"/>
  <c r="O1207" i="4"/>
  <c r="O1206" i="4"/>
  <c r="O1204" i="4"/>
  <c r="O1203" i="4"/>
  <c r="O1202" i="4"/>
  <c r="O1200" i="4"/>
  <c r="O1199" i="4"/>
  <c r="O1198" i="4"/>
  <c r="O1197" i="4"/>
  <c r="O1183" i="4"/>
  <c r="O1163" i="4"/>
  <c r="L1163" i="4"/>
  <c r="O1195" i="4"/>
  <c r="O1193" i="4"/>
  <c r="O1187" i="4"/>
  <c r="O1186" i="4"/>
  <c r="O1182" i="4"/>
  <c r="O1181" i="4"/>
  <c r="O1179" i="4"/>
  <c r="O1178" i="4"/>
  <c r="O1177" i="4"/>
  <c r="O919" i="4"/>
  <c r="O1176" i="4"/>
  <c r="O1175" i="4"/>
  <c r="O1174" i="4"/>
  <c r="O1173" i="4"/>
  <c r="O1169" i="4"/>
  <c r="O1168" i="4"/>
  <c r="O1167" i="4"/>
  <c r="O1166" i="4"/>
  <c r="O1165" i="4"/>
  <c r="O1164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L1015" i="4"/>
  <c r="O1133" i="4"/>
  <c r="O1132" i="4"/>
  <c r="O1131" i="4"/>
  <c r="O1130" i="4"/>
  <c r="O1129" i="4"/>
  <c r="O1128" i="4"/>
  <c r="O1126" i="4"/>
  <c r="O1125" i="4"/>
  <c r="O1124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3" i="4"/>
  <c r="O1102" i="4"/>
  <c r="O1101" i="4"/>
  <c r="O1100" i="4"/>
  <c r="O1099" i="4"/>
  <c r="O1097" i="4"/>
  <c r="O1096" i="4"/>
  <c r="O1019" i="4"/>
  <c r="L1019" i="4"/>
  <c r="O863" i="4"/>
  <c r="O1095" i="4"/>
  <c r="O1094" i="4"/>
  <c r="O1093" i="4"/>
  <c r="O1091" i="4"/>
  <c r="O1090" i="4"/>
  <c r="O1089" i="4"/>
  <c r="O1088" i="4"/>
  <c r="O1087" i="4"/>
  <c r="O1086" i="4"/>
  <c r="O1085" i="4"/>
  <c r="O1084" i="4"/>
  <c r="O1083" i="4"/>
  <c r="O1082" i="4"/>
  <c r="O1081" i="4"/>
  <c r="O1077" i="4"/>
  <c r="O1076" i="4"/>
  <c r="O1075" i="4"/>
  <c r="O1074" i="4"/>
  <c r="O1072" i="4"/>
  <c r="O1063" i="4"/>
  <c r="L1063" i="4"/>
  <c r="O1059" i="4"/>
  <c r="L1059" i="4"/>
  <c r="O1071" i="4"/>
  <c r="O1070" i="4"/>
  <c r="O1069" i="4"/>
  <c r="O1068" i="4"/>
  <c r="O1067" i="4"/>
  <c r="O1066" i="4"/>
  <c r="O1065" i="4"/>
  <c r="O1062" i="4"/>
  <c r="O1061" i="4"/>
  <c r="O1060" i="4"/>
  <c r="O1057" i="4"/>
  <c r="O1056" i="4"/>
  <c r="O1055" i="4"/>
  <c r="O1054" i="4"/>
  <c r="O1053" i="4"/>
  <c r="O1052" i="4"/>
  <c r="O1051" i="4"/>
  <c r="O1048" i="4"/>
  <c r="O1046" i="4"/>
  <c r="O1045" i="4"/>
  <c r="O1044" i="4"/>
  <c r="O1043" i="4"/>
  <c r="O1015" i="4"/>
  <c r="O1042" i="4"/>
  <c r="O1041" i="4"/>
  <c r="O1040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8" i="4"/>
  <c r="O1017" i="4"/>
  <c r="O1016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4" i="4"/>
  <c r="O993" i="4"/>
  <c r="O992" i="4"/>
  <c r="O990" i="4"/>
  <c r="O989" i="4"/>
  <c r="O988" i="4"/>
  <c r="O986" i="4"/>
  <c r="O985" i="4"/>
  <c r="O983" i="4"/>
  <c r="O982" i="4"/>
  <c r="O981" i="4"/>
  <c r="O980" i="4"/>
  <c r="O979" i="4"/>
  <c r="O977" i="4"/>
  <c r="O976" i="4"/>
  <c r="O903" i="4"/>
  <c r="L903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7" i="4"/>
  <c r="O945" i="4"/>
  <c r="O944" i="4"/>
  <c r="O943" i="4"/>
  <c r="O942" i="4"/>
  <c r="O941" i="4"/>
  <c r="O940" i="4"/>
  <c r="O939" i="4"/>
  <c r="O937" i="4"/>
  <c r="O935" i="4"/>
  <c r="O934" i="4"/>
  <c r="O933" i="4"/>
  <c r="O932" i="4"/>
  <c r="O931" i="4"/>
  <c r="O930" i="4"/>
  <c r="O929" i="4"/>
  <c r="O928" i="4"/>
  <c r="O927" i="4"/>
  <c r="O925" i="4"/>
  <c r="O924" i="4"/>
  <c r="O923" i="4"/>
  <c r="O922" i="4"/>
  <c r="O921" i="4"/>
  <c r="O920" i="4"/>
  <c r="O918" i="4"/>
  <c r="O917" i="4"/>
  <c r="O916" i="4"/>
  <c r="O915" i="4"/>
  <c r="O914" i="4"/>
  <c r="O912" i="4"/>
  <c r="O911" i="4"/>
  <c r="O910" i="4"/>
  <c r="O909" i="4"/>
  <c r="O908" i="4"/>
  <c r="O907" i="4"/>
  <c r="O906" i="4"/>
  <c r="O905" i="4"/>
  <c r="O904" i="4"/>
  <c r="O902" i="4"/>
  <c r="O675" i="4"/>
  <c r="O901" i="4"/>
  <c r="O900" i="4"/>
  <c r="O899" i="4"/>
  <c r="O898" i="4"/>
  <c r="O897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2" i="4"/>
  <c r="O861" i="4"/>
  <c r="O860" i="4"/>
  <c r="O859" i="4"/>
  <c r="O858" i="4"/>
  <c r="O857" i="4"/>
  <c r="O855" i="4"/>
  <c r="O854" i="4"/>
  <c r="O853" i="4"/>
  <c r="O852" i="4"/>
  <c r="O851" i="4"/>
  <c r="O850" i="4"/>
  <c r="O849" i="4"/>
  <c r="O848" i="4"/>
  <c r="O847" i="4"/>
  <c r="L683" i="4"/>
  <c r="O667" i="4"/>
  <c r="L667" i="4"/>
  <c r="O846" i="4"/>
  <c r="O683" i="4"/>
  <c r="O845" i="4"/>
  <c r="O843" i="4"/>
  <c r="O842" i="4"/>
  <c r="O841" i="4"/>
  <c r="O840" i="4"/>
  <c r="O839" i="4"/>
  <c r="O838" i="4"/>
  <c r="O837" i="4"/>
  <c r="O835" i="4"/>
  <c r="O834" i="4"/>
  <c r="O833" i="4"/>
  <c r="O832" i="4"/>
  <c r="O831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4" i="4"/>
  <c r="O813" i="4"/>
  <c r="L707" i="4"/>
  <c r="O707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659" i="4"/>
  <c r="L659" i="4"/>
  <c r="O641" i="4"/>
  <c r="L64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657" i="4"/>
  <c r="L657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1" i="4"/>
  <c r="O760" i="4"/>
  <c r="O759" i="4"/>
  <c r="O758" i="4"/>
  <c r="O757" i="4"/>
  <c r="O756" i="4"/>
  <c r="O755" i="4"/>
  <c r="O753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4" i="4"/>
  <c r="O733" i="4"/>
  <c r="O729" i="4"/>
  <c r="O728" i="4"/>
  <c r="O727" i="4"/>
  <c r="O726" i="4"/>
  <c r="O725" i="4"/>
  <c r="O724" i="4"/>
  <c r="O722" i="4"/>
  <c r="O721" i="4"/>
  <c r="O720" i="4"/>
  <c r="O697" i="4"/>
  <c r="L697" i="4"/>
  <c r="O719" i="4"/>
  <c r="O718" i="4"/>
  <c r="O717" i="4"/>
  <c r="O716" i="4"/>
  <c r="O715" i="4"/>
  <c r="O714" i="4"/>
  <c r="O713" i="4"/>
  <c r="O711" i="4"/>
  <c r="O710" i="4"/>
  <c r="O709" i="4"/>
  <c r="O708" i="4"/>
  <c r="O706" i="4"/>
  <c r="O705" i="4"/>
  <c r="O704" i="4"/>
  <c r="O703" i="4"/>
  <c r="O702" i="4"/>
  <c r="O689" i="4"/>
  <c r="O701" i="4"/>
  <c r="O700" i="4"/>
  <c r="O699" i="4"/>
  <c r="O698" i="4"/>
  <c r="L689" i="4"/>
  <c r="L691" i="4"/>
  <c r="O584" i="4"/>
  <c r="L584" i="4"/>
  <c r="O694" i="4"/>
  <c r="O593" i="4"/>
  <c r="O691" i="4"/>
  <c r="L593" i="4"/>
  <c r="O693" i="4"/>
  <c r="O692" i="4"/>
  <c r="O690" i="4"/>
  <c r="L675" i="4"/>
  <c r="L562" i="4"/>
  <c r="O688" i="4"/>
  <c r="O687" i="4"/>
  <c r="O686" i="4"/>
  <c r="O685" i="4"/>
  <c r="O684" i="4"/>
  <c r="O682" i="4"/>
  <c r="O681" i="4"/>
  <c r="O680" i="4"/>
  <c r="O679" i="4"/>
  <c r="O678" i="4"/>
  <c r="O627" i="4"/>
  <c r="L627" i="4"/>
  <c r="O611" i="4"/>
  <c r="L611" i="4"/>
  <c r="O677" i="4"/>
  <c r="O676" i="4"/>
  <c r="O674" i="4"/>
  <c r="O673" i="4"/>
  <c r="O672" i="4"/>
  <c r="O671" i="4"/>
  <c r="O670" i="4"/>
  <c r="O669" i="4"/>
  <c r="O668" i="4"/>
  <c r="O665" i="4"/>
  <c r="O664" i="4"/>
  <c r="O663" i="4"/>
  <c r="O662" i="4"/>
  <c r="O660" i="4"/>
  <c r="O658" i="4"/>
  <c r="O656" i="4"/>
  <c r="O655" i="4"/>
  <c r="O654" i="4"/>
  <c r="O653" i="4"/>
  <c r="O652" i="4"/>
  <c r="O651" i="4"/>
  <c r="O650" i="4"/>
  <c r="O647" i="4"/>
  <c r="O635" i="4"/>
  <c r="L635" i="4"/>
  <c r="O646" i="4"/>
  <c r="O645" i="4"/>
  <c r="O644" i="4"/>
  <c r="O643" i="4"/>
  <c r="O642" i="4"/>
  <c r="O640" i="4"/>
  <c r="O639" i="4"/>
  <c r="O638" i="4"/>
  <c r="O637" i="4"/>
  <c r="O636" i="4"/>
  <c r="O634" i="4"/>
  <c r="O633" i="4"/>
  <c r="O632" i="4"/>
  <c r="O631" i="4"/>
  <c r="O630" i="4"/>
  <c r="O628" i="4"/>
  <c r="O626" i="4"/>
  <c r="O625" i="4"/>
  <c r="O624" i="4"/>
  <c r="O577" i="4"/>
  <c r="L559" i="4"/>
  <c r="L577" i="4"/>
  <c r="O601" i="4"/>
  <c r="L601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0" i="4"/>
  <c r="O587" i="4"/>
  <c r="L587" i="4"/>
  <c r="O609" i="4"/>
  <c r="O608" i="4"/>
  <c r="O607" i="4"/>
  <c r="O606" i="4"/>
  <c r="O605" i="4"/>
  <c r="O603" i="4"/>
  <c r="O602" i="4"/>
  <c r="O600" i="4"/>
  <c r="O599" i="4"/>
  <c r="O598" i="4"/>
  <c r="O576" i="4"/>
  <c r="L576" i="4"/>
  <c r="O568" i="4"/>
  <c r="L568" i="4"/>
  <c r="O597" i="4"/>
  <c r="O595" i="4"/>
  <c r="O592" i="4"/>
  <c r="O591" i="4"/>
  <c r="O590" i="4"/>
  <c r="L589" i="4"/>
  <c r="O586" i="4"/>
  <c r="O585" i="4"/>
  <c r="O583" i="4"/>
  <c r="O582" i="4"/>
  <c r="O581" i="4"/>
  <c r="O580" i="4"/>
  <c r="O579" i="4"/>
  <c r="O575" i="4"/>
  <c r="O472" i="4"/>
  <c r="L472" i="4"/>
  <c r="O572" i="4"/>
  <c r="L570" i="4"/>
  <c r="O569" i="4"/>
  <c r="L567" i="4"/>
  <c r="L566" i="4"/>
  <c r="O565" i="4"/>
  <c r="O564" i="4"/>
  <c r="O563" i="4"/>
  <c r="O557" i="4"/>
  <c r="O556" i="4"/>
  <c r="O555" i="4"/>
  <c r="O553" i="4"/>
  <c r="O550" i="4"/>
  <c r="L95" i="4"/>
  <c r="O95" i="4"/>
  <c r="O545" i="4"/>
  <c r="O544" i="4"/>
  <c r="O541" i="4"/>
  <c r="O539" i="4"/>
  <c r="L538" i="4"/>
  <c r="O536" i="4"/>
  <c r="O533" i="4"/>
  <c r="O532" i="4"/>
  <c r="O523" i="4"/>
  <c r="O521" i="4"/>
  <c r="O520" i="4"/>
  <c r="L579" i="4"/>
  <c r="O517" i="4"/>
  <c r="O512" i="4"/>
  <c r="O509" i="4"/>
  <c r="O508" i="4"/>
  <c r="O501" i="4"/>
  <c r="O499" i="4"/>
  <c r="O498" i="4"/>
  <c r="O497" i="4"/>
  <c r="O496" i="4"/>
  <c r="O495" i="4"/>
  <c r="O494" i="4"/>
  <c r="O493" i="4"/>
  <c r="O491" i="4"/>
  <c r="O490" i="4"/>
  <c r="O489" i="4"/>
  <c r="O486" i="4"/>
  <c r="O485" i="4"/>
  <c r="O480" i="4"/>
  <c r="O476" i="4"/>
  <c r="O475" i="4"/>
  <c r="O474" i="4"/>
  <c r="O473" i="4"/>
  <c r="O471" i="4"/>
  <c r="O469" i="4"/>
  <c r="O467" i="4"/>
  <c r="L480" i="4"/>
  <c r="O466" i="4"/>
  <c r="O465" i="4"/>
  <c r="O463" i="4"/>
  <c r="O461" i="4"/>
  <c r="O460" i="4"/>
  <c r="O459" i="4"/>
  <c r="O456" i="4"/>
  <c r="O455" i="4"/>
  <c r="O451" i="4"/>
  <c r="O449" i="4"/>
  <c r="O442" i="4"/>
  <c r="O437" i="4"/>
  <c r="O436" i="4"/>
  <c r="O434" i="4"/>
  <c r="O433" i="4"/>
  <c r="O432" i="4"/>
  <c r="O430" i="4"/>
  <c r="O424" i="4"/>
  <c r="O421" i="4"/>
  <c r="O418" i="4"/>
  <c r="O413" i="4"/>
  <c r="O412" i="4"/>
  <c r="O408" i="4"/>
  <c r="O405" i="4"/>
  <c r="O402" i="4"/>
  <c r="O391" i="4"/>
  <c r="O386" i="4"/>
  <c r="O381" i="4"/>
  <c r="O380" i="4"/>
  <c r="O377" i="4"/>
  <c r="O375" i="4"/>
  <c r="O374" i="4"/>
  <c r="O365" i="4"/>
  <c r="O364" i="4"/>
  <c r="O363" i="4"/>
  <c r="O354" i="4"/>
  <c r="O349" i="4"/>
  <c r="O348" i="4"/>
  <c r="O347" i="4"/>
  <c r="O346" i="4"/>
  <c r="O341" i="4"/>
  <c r="O339" i="4"/>
  <c r="O332" i="4"/>
  <c r="O329" i="4"/>
  <c r="L362" i="4"/>
  <c r="O323" i="4"/>
  <c r="O322" i="4"/>
  <c r="O321" i="4"/>
  <c r="O320" i="4"/>
  <c r="O318" i="4"/>
  <c r="O317" i="4"/>
  <c r="O315" i="4"/>
  <c r="O314" i="4"/>
  <c r="O313" i="4"/>
  <c r="O311" i="4"/>
  <c r="O310" i="4"/>
  <c r="O309" i="4"/>
  <c r="O308" i="4"/>
  <c r="O303" i="4"/>
  <c r="O291" i="4"/>
  <c r="O290" i="4"/>
  <c r="O289" i="4"/>
  <c r="O285" i="4"/>
  <c r="O279" i="4"/>
  <c r="O278" i="4"/>
  <c r="O271" i="4"/>
  <c r="O269" i="4"/>
  <c r="O267" i="4"/>
  <c r="O266" i="4"/>
  <c r="O265" i="4"/>
  <c r="O264" i="4"/>
  <c r="O263" i="4"/>
  <c r="O259" i="4"/>
  <c r="O252" i="4"/>
  <c r="O251" i="4"/>
  <c r="O244" i="4"/>
  <c r="O243" i="4"/>
  <c r="O242" i="4"/>
  <c r="O241" i="4"/>
  <c r="O240" i="4"/>
  <c r="O239" i="4"/>
  <c r="O238" i="4"/>
  <c r="O234" i="4"/>
  <c r="O229" i="4"/>
  <c r="O228" i="4"/>
  <c r="O227" i="4"/>
  <c r="O222" i="4"/>
  <c r="O221" i="4"/>
  <c r="O219" i="4"/>
  <c r="O218" i="4"/>
  <c r="O217" i="4"/>
  <c r="O215" i="4"/>
  <c r="O213" i="4"/>
  <c r="O210" i="4"/>
  <c r="O205" i="4"/>
  <c r="O197" i="4"/>
  <c r="O196" i="4"/>
  <c r="O192" i="4"/>
  <c r="O190" i="4"/>
  <c r="O187" i="4"/>
  <c r="L186" i="4"/>
  <c r="O185" i="4"/>
  <c r="O183" i="4"/>
  <c r="O180" i="4"/>
  <c r="O177" i="4"/>
  <c r="O175" i="4"/>
  <c r="O174" i="4"/>
  <c r="O173" i="4"/>
  <c r="O172" i="4"/>
  <c r="O171" i="4"/>
  <c r="O170" i="4"/>
  <c r="O169" i="4"/>
  <c r="O168" i="4"/>
  <c r="O167" i="4"/>
  <c r="O163" i="4"/>
  <c r="O161" i="4"/>
  <c r="O160" i="4"/>
  <c r="O159" i="4"/>
  <c r="O156" i="4"/>
  <c r="O155" i="4"/>
  <c r="O154" i="4"/>
  <c r="O152" i="4"/>
  <c r="O150" i="4"/>
  <c r="O149" i="4"/>
  <c r="O144" i="4"/>
  <c r="O143" i="4"/>
  <c r="O142" i="4"/>
  <c r="O140" i="4"/>
  <c r="L139" i="4"/>
  <c r="O137" i="4"/>
  <c r="O135" i="4"/>
  <c r="O130" i="4"/>
  <c r="O125" i="4"/>
  <c r="O123" i="4"/>
  <c r="O121" i="4"/>
  <c r="O120" i="4"/>
  <c r="O118" i="4"/>
  <c r="O115" i="4"/>
  <c r="O113" i="4"/>
  <c r="L111" i="4"/>
  <c r="O109" i="4"/>
  <c r="O108" i="4"/>
  <c r="O107" i="4"/>
  <c r="O106" i="4"/>
  <c r="O103" i="4"/>
  <c r="O98" i="4"/>
  <c r="O96" i="4"/>
  <c r="O93" i="4"/>
  <c r="O92" i="4"/>
  <c r="O87" i="4"/>
  <c r="O85" i="4"/>
  <c r="O84" i="4"/>
  <c r="O82" i="4"/>
  <c r="O81" i="4"/>
  <c r="O78" i="4"/>
  <c r="O74" i="4"/>
  <c r="O72" i="4"/>
  <c r="O71" i="4"/>
  <c r="O70" i="4"/>
  <c r="O67" i="4"/>
  <c r="O60" i="4"/>
  <c r="O59" i="4"/>
  <c r="O50" i="4"/>
  <c r="O47" i="4"/>
  <c r="O46" i="4"/>
  <c r="O43" i="4"/>
  <c r="O42" i="4"/>
  <c r="O40" i="4"/>
  <c r="O35" i="4"/>
  <c r="O34" i="4"/>
  <c r="O33" i="4"/>
  <c r="O32" i="4"/>
  <c r="O30" i="4"/>
  <c r="O29" i="4"/>
  <c r="O25" i="4"/>
  <c r="O21" i="4"/>
  <c r="O14" i="4"/>
  <c r="O10" i="4"/>
  <c r="O9" i="4"/>
  <c r="O995" i="15"/>
  <c r="O568" i="15"/>
  <c r="L2116" i="15"/>
  <c r="L569" i="15"/>
  <c r="L2278" i="15"/>
  <c r="U8" i="17"/>
  <c r="X29" i="17"/>
  <c r="W72" i="17"/>
  <c r="X18" i="21"/>
  <c r="AL42" i="21"/>
  <c r="AE42" i="21" s="1"/>
  <c r="X42" i="21" s="1"/>
  <c r="AL324" i="21"/>
  <c r="AE324" i="21" s="1"/>
  <c r="N2743" i="4"/>
  <c r="P119" i="21"/>
  <c r="P18" i="21"/>
  <c r="P406" i="21"/>
  <c r="T76" i="17"/>
  <c r="V76" i="17" s="1"/>
  <c r="AL304" i="21"/>
  <c r="AE304" i="21" s="1"/>
  <c r="X304" i="21" s="1"/>
  <c r="AL365" i="21"/>
  <c r="AE365" i="21" s="1"/>
  <c r="X365" i="21" s="1"/>
  <c r="W98" i="17"/>
  <c r="W16" i="17"/>
  <c r="T81" i="17"/>
  <c r="V81" i="17" s="1"/>
  <c r="AL160" i="21"/>
  <c r="AE160" i="21" s="1"/>
  <c r="X160" i="21" s="1"/>
  <c r="AL269" i="21"/>
  <c r="AE269" i="21" s="1"/>
  <c r="X269" i="21" s="1"/>
  <c r="N2745" i="15"/>
  <c r="P374" i="21"/>
  <c r="P410" i="21"/>
  <c r="P6" i="21"/>
  <c r="P24" i="21"/>
  <c r="P110" i="21"/>
  <c r="P425" i="21"/>
  <c r="P332" i="21"/>
  <c r="AL25" i="21"/>
  <c r="AE25" i="21" s="1"/>
  <c r="X25" i="21" s="1"/>
  <c r="AL460" i="21"/>
  <c r="P334" i="21"/>
  <c r="J2745" i="15"/>
  <c r="P477" i="21"/>
  <c r="P446" i="21"/>
  <c r="O566" i="15"/>
  <c r="X88" i="17"/>
  <c r="Y88" i="17" s="1"/>
  <c r="X82" i="17"/>
  <c r="AE99" i="21"/>
  <c r="X99" i="21" s="1"/>
  <c r="AL438" i="21"/>
  <c r="AE438" i="21" s="1"/>
  <c r="X438" i="21" s="1"/>
  <c r="L566" i="15"/>
  <c r="T82" i="17"/>
  <c r="V82" i="17" s="1"/>
  <c r="AL426" i="21"/>
  <c r="AE426" i="21" s="1"/>
  <c r="X426" i="21" s="1"/>
  <c r="AL455" i="21"/>
  <c r="AE455" i="21" s="1"/>
  <c r="X455" i="21" s="1"/>
  <c r="X434" i="21"/>
  <c r="P452" i="21"/>
  <c r="O571" i="4"/>
  <c r="P55" i="21"/>
  <c r="P233" i="21"/>
  <c r="P290" i="21"/>
  <c r="P396" i="21"/>
  <c r="AL16" i="21"/>
  <c r="AE16" i="21" s="1"/>
  <c r="X16" i="21" s="1"/>
  <c r="AL374" i="21"/>
  <c r="AE374" i="21" s="1"/>
  <c r="X374" i="21" s="1"/>
  <c r="AL338" i="21"/>
  <c r="AE338" i="21" s="1"/>
  <c r="X338" i="21" s="1"/>
  <c r="L571" i="4"/>
  <c r="AP4" i="21"/>
  <c r="AL107" i="21"/>
  <c r="AE107" i="21" s="1"/>
  <c r="X107" i="21" s="1"/>
  <c r="X312" i="21"/>
  <c r="AL330" i="21"/>
  <c r="AE330" i="21" s="1"/>
  <c r="X330" i="21" s="1"/>
  <c r="O573" i="15"/>
  <c r="AL70" i="21"/>
  <c r="AE70" i="21" s="1"/>
  <c r="X70" i="21" s="1"/>
  <c r="AE406" i="21"/>
  <c r="X406" i="21" s="1"/>
  <c r="O593" i="15"/>
  <c r="T114" i="17"/>
  <c r="V114" i="17" s="1"/>
  <c r="AR4" i="21"/>
  <c r="AL222" i="21"/>
  <c r="AE222" i="21" s="1"/>
  <c r="X222" i="21" s="1"/>
  <c r="AL468" i="21"/>
  <c r="AL452" i="21"/>
  <c r="AE452" i="21" s="1"/>
  <c r="X452" i="21" s="1"/>
  <c r="P429" i="21"/>
  <c r="P321" i="21"/>
  <c r="P342" i="21"/>
  <c r="AB4" i="21"/>
  <c r="AL11" i="21"/>
  <c r="AE11" i="21" s="1"/>
  <c r="X11" i="21" s="1"/>
  <c r="AL278" i="21"/>
  <c r="AE278" i="21" s="1"/>
  <c r="X278" i="21" s="1"/>
  <c r="AL357" i="21"/>
  <c r="AL361" i="21"/>
  <c r="AE361" i="21" s="1"/>
  <c r="X361" i="21" s="1"/>
  <c r="AL342" i="21"/>
  <c r="AE342" i="21" s="1"/>
  <c r="X342" i="21" s="1"/>
  <c r="X328" i="21"/>
  <c r="AL448" i="21"/>
  <c r="AE448" i="21" s="1"/>
  <c r="X448" i="21" s="1"/>
  <c r="M4" i="21"/>
  <c r="L1287" i="15"/>
  <c r="U101" i="17"/>
  <c r="AE112" i="21"/>
  <c r="X112" i="21" s="1"/>
  <c r="H434" i="21"/>
  <c r="W12" i="17"/>
  <c r="X106" i="17"/>
  <c r="AH4" i="21"/>
  <c r="AL203" i="21"/>
  <c r="AE203" i="21" s="1"/>
  <c r="X203" i="21" s="1"/>
  <c r="AE215" i="21"/>
  <c r="X215" i="21" s="1"/>
  <c r="AJ4" i="21"/>
  <c r="AL149" i="21"/>
  <c r="AE149" i="21" s="1"/>
  <c r="X149" i="21" s="1"/>
  <c r="AE479" i="21"/>
  <c r="X479" i="21" s="1"/>
  <c r="L4" i="21"/>
  <c r="W41" i="17"/>
  <c r="Y41" i="17" s="1"/>
  <c r="X64" i="17"/>
  <c r="P302" i="21"/>
  <c r="P357" i="21"/>
  <c r="P246" i="21"/>
  <c r="N4" i="21"/>
  <c r="T89" i="17"/>
  <c r="V89" i="17" s="1"/>
  <c r="T97" i="17"/>
  <c r="V97" i="17" s="1"/>
  <c r="X113" i="17"/>
  <c r="U85" i="17"/>
  <c r="T109" i="17"/>
  <c r="V109" i="17" s="1"/>
  <c r="X93" i="17"/>
  <c r="W28" i="17"/>
  <c r="U12" i="17"/>
  <c r="U42" i="17"/>
  <c r="U106" i="17"/>
  <c r="W114" i="17"/>
  <c r="Y114" i="17" s="1"/>
  <c r="Y86" i="17"/>
  <c r="T98" i="17"/>
  <c r="V98" i="17" s="1"/>
  <c r="W89" i="17"/>
  <c r="Y89" i="17" s="1"/>
  <c r="X85" i="17"/>
  <c r="X8" i="17"/>
  <c r="X12" i="17"/>
  <c r="X98" i="17"/>
  <c r="U98" i="17"/>
  <c r="U64" i="17"/>
  <c r="U89" i="17"/>
  <c r="U97" i="17"/>
  <c r="T85" i="17"/>
  <c r="V85" i="17" s="1"/>
  <c r="U60" i="17"/>
  <c r="X71" i="17"/>
  <c r="T64" i="17"/>
  <c r="V64" i="17" s="1"/>
  <c r="W97" i="17"/>
  <c r="Y97" i="17" s="1"/>
  <c r="T113" i="17"/>
  <c r="V113" i="17" s="1"/>
  <c r="T4" i="17"/>
  <c r="V4" i="17" s="1"/>
  <c r="T12" i="17"/>
  <c r="V12" i="17" s="1"/>
  <c r="T29" i="17"/>
  <c r="V29" i="17" s="1"/>
  <c r="X50" i="17"/>
  <c r="T67" i="17"/>
  <c r="V67" i="17" s="1"/>
  <c r="X68" i="17"/>
  <c r="Y68" i="17" s="1"/>
  <c r="X74" i="17"/>
  <c r="W71" i="17"/>
  <c r="L521" i="15"/>
  <c r="O521" i="15"/>
  <c r="O512" i="15"/>
  <c r="O522" i="15"/>
  <c r="L518" i="15"/>
  <c r="L512" i="15"/>
  <c r="O468" i="15"/>
  <c r="L468" i="15"/>
  <c r="O518" i="15"/>
  <c r="L516" i="15"/>
  <c r="L466" i="15"/>
  <c r="L452" i="15"/>
  <c r="O472" i="15"/>
  <c r="O444" i="15"/>
  <c r="O464" i="15"/>
  <c r="L464" i="15"/>
  <c r="O465" i="15"/>
  <c r="O451" i="15"/>
  <c r="O449" i="15"/>
  <c r="O447" i="15"/>
  <c r="L444" i="15"/>
  <c r="O445" i="15"/>
  <c r="O414" i="15"/>
  <c r="L296" i="15"/>
  <c r="L414" i="15"/>
  <c r="O443" i="15"/>
  <c r="L419" i="15"/>
  <c r="O410" i="15"/>
  <c r="O257" i="15"/>
  <c r="O417" i="15"/>
  <c r="L293" i="15"/>
  <c r="L297" i="15"/>
  <c r="O293" i="15"/>
  <c r="O297" i="15"/>
  <c r="L406" i="15"/>
  <c r="O296" i="15"/>
  <c r="L405" i="15"/>
  <c r="O298" i="15"/>
  <c r="O379" i="15"/>
  <c r="L261" i="15"/>
  <c r="O284" i="15"/>
  <c r="O271" i="15"/>
  <c r="L284" i="15"/>
  <c r="O283" i="15"/>
  <c r="O274" i="15"/>
  <c r="L274" i="15"/>
  <c r="L259" i="15"/>
  <c r="L257" i="15"/>
  <c r="L271" i="15"/>
  <c r="O272" i="15"/>
  <c r="O259" i="15"/>
  <c r="L309" i="15"/>
  <c r="O224" i="15"/>
  <c r="O258" i="15"/>
  <c r="L258" i="15"/>
  <c r="L253" i="15"/>
  <c r="O253" i="15"/>
  <c r="O252" i="15"/>
  <c r="O88" i="15"/>
  <c r="L215" i="15"/>
  <c r="O142" i="15"/>
  <c r="L252" i="15"/>
  <c r="O217" i="15"/>
  <c r="L146" i="15"/>
  <c r="O220" i="15"/>
  <c r="L142" i="15"/>
  <c r="L14" i="15"/>
  <c r="L17" i="15"/>
  <c r="O6" i="15"/>
  <c r="O5" i="15"/>
  <c r="O14" i="15"/>
  <c r="O221" i="15"/>
  <c r="O74" i="15"/>
  <c r="L5" i="15"/>
  <c r="L220" i="15"/>
  <c r="L74" i="15"/>
  <c r="O219" i="15"/>
  <c r="O145" i="15"/>
  <c r="O141" i="15"/>
  <c r="O103" i="15"/>
  <c r="O99" i="15"/>
  <c r="O97" i="15"/>
  <c r="L84" i="15"/>
  <c r="O75" i="15"/>
  <c r="L15" i="15"/>
  <c r="O596" i="4"/>
  <c r="O594" i="4"/>
  <c r="O589" i="4"/>
  <c r="O578" i="4"/>
  <c r="O574" i="4"/>
  <c r="O573" i="4"/>
  <c r="O570" i="4"/>
  <c r="O567" i="4"/>
  <c r="O566" i="4"/>
  <c r="O562" i="4"/>
  <c r="O561" i="4"/>
  <c r="O559" i="4"/>
  <c r="O552" i="4"/>
  <c r="O542" i="4"/>
  <c r="O538" i="4"/>
  <c r="O537" i="4"/>
  <c r="O534" i="4"/>
  <c r="O531" i="4"/>
  <c r="O530" i="4"/>
  <c r="O529" i="4"/>
  <c r="O528" i="4"/>
  <c r="L476" i="4"/>
  <c r="L162" i="4"/>
  <c r="L161" i="4"/>
  <c r="L215" i="4"/>
  <c r="O516" i="4"/>
  <c r="O515" i="4"/>
  <c r="O514" i="4"/>
  <c r="O513" i="4"/>
  <c r="O511" i="4"/>
  <c r="O510" i="4"/>
  <c r="O506" i="4"/>
  <c r="O503" i="4"/>
  <c r="O492" i="4"/>
  <c r="O488" i="4"/>
  <c r="O487" i="4"/>
  <c r="O484" i="4"/>
  <c r="O482" i="4"/>
  <c r="O481" i="4"/>
  <c r="O479" i="4"/>
  <c r="O477" i="4"/>
  <c r="L459" i="4"/>
  <c r="O458" i="4"/>
  <c r="O457" i="4"/>
  <c r="L490" i="4"/>
  <c r="O452" i="4"/>
  <c r="O447" i="4"/>
  <c r="O446" i="4"/>
  <c r="O445" i="4"/>
  <c r="O443" i="4"/>
  <c r="O441" i="4"/>
  <c r="O439" i="4"/>
  <c r="O425" i="4"/>
  <c r="O423" i="4"/>
  <c r="O422" i="4"/>
  <c r="O420" i="4"/>
  <c r="O411" i="4"/>
  <c r="O410" i="4"/>
  <c r="O409" i="4"/>
  <c r="O401" i="4"/>
  <c r="O397" i="4"/>
  <c r="O396" i="4"/>
  <c r="O393" i="4"/>
  <c r="O390" i="4"/>
  <c r="O388" i="4"/>
  <c r="O379" i="4"/>
  <c r="O368" i="4"/>
  <c r="O367" i="4"/>
  <c r="O361" i="4"/>
  <c r="O357" i="4"/>
  <c r="O355" i="4"/>
  <c r="O353" i="4"/>
  <c r="O344" i="4"/>
  <c r="O340" i="4"/>
  <c r="O338" i="4"/>
  <c r="O333" i="4"/>
  <c r="O331" i="4"/>
  <c r="O330" i="4"/>
  <c r="O326" i="4"/>
  <c r="O325" i="4"/>
  <c r="O324" i="4"/>
  <c r="O316" i="4"/>
  <c r="O312" i="4"/>
  <c r="O306" i="4"/>
  <c r="O304" i="4"/>
  <c r="O302" i="4"/>
  <c r="O297" i="4"/>
  <c r="O296" i="4"/>
  <c r="O295" i="4"/>
  <c r="O293" i="4"/>
  <c r="O292" i="4"/>
  <c r="O288" i="4"/>
  <c r="O286" i="4"/>
  <c r="O284" i="4"/>
  <c r="O283" i="4"/>
  <c r="O282" i="4"/>
  <c r="O281" i="4"/>
  <c r="O280" i="4"/>
  <c r="O277" i="4"/>
  <c r="O276" i="4"/>
  <c r="O274" i="4"/>
  <c r="O268" i="4"/>
  <c r="O261" i="4"/>
  <c r="O258" i="4"/>
  <c r="O257" i="4"/>
  <c r="O249" i="4"/>
  <c r="O248" i="4"/>
  <c r="O247" i="4"/>
  <c r="O246" i="4"/>
  <c r="O235" i="4"/>
  <c r="O226" i="4"/>
  <c r="O223" i="4"/>
  <c r="O220" i="4"/>
  <c r="O216" i="4"/>
  <c r="O214" i="4"/>
  <c r="O208" i="4"/>
  <c r="O203" i="4"/>
  <c r="O199" i="4"/>
  <c r="L92" i="4"/>
  <c r="O195" i="4"/>
  <c r="O194" i="4"/>
  <c r="O191" i="4"/>
  <c r="O189" i="4"/>
  <c r="O188" i="4"/>
  <c r="O186" i="4"/>
  <c r="O179" i="4"/>
  <c r="O178" i="4"/>
  <c r="O164" i="4"/>
  <c r="O158" i="4"/>
  <c r="O157" i="4"/>
  <c r="O153" i="4"/>
  <c r="O147" i="4"/>
  <c r="O146" i="4"/>
  <c r="O141" i="4"/>
  <c r="O139" i="4"/>
  <c r="O132" i="4"/>
  <c r="O129" i="4"/>
  <c r="O128" i="4"/>
  <c r="O127" i="4"/>
  <c r="O126" i="4"/>
  <c r="O124" i="4"/>
  <c r="O117" i="4"/>
  <c r="O116" i="4"/>
  <c r="O114" i="4"/>
  <c r="O111" i="4"/>
  <c r="O110" i="4"/>
  <c r="O102" i="4"/>
  <c r="O101" i="4"/>
  <c r="O99" i="4"/>
  <c r="O94" i="4"/>
  <c r="L96" i="4"/>
  <c r="O90" i="4"/>
  <c r="O75" i="4"/>
  <c r="O73" i="4"/>
  <c r="L82" i="4"/>
  <c r="O69" i="4"/>
  <c r="O68" i="4"/>
  <c r="O66" i="4"/>
  <c r="O65" i="4"/>
  <c r="O62" i="4"/>
  <c r="O55" i="4"/>
  <c r="O53" i="4"/>
  <c r="O52" i="4"/>
  <c r="O51" i="4"/>
  <c r="O45" i="4"/>
  <c r="O41" i="4"/>
  <c r="O39" i="4"/>
  <c r="O38" i="4"/>
  <c r="O31" i="4"/>
  <c r="O28" i="4"/>
  <c r="O26" i="4"/>
  <c r="O23" i="4"/>
  <c r="O20" i="4"/>
  <c r="L55" i="4"/>
  <c r="O16" i="4"/>
  <c r="L20" i="4"/>
  <c r="O12" i="4"/>
  <c r="O7" i="4"/>
  <c r="O6" i="4"/>
  <c r="L52" i="4"/>
  <c r="L178" i="4"/>
  <c r="L71" i="4"/>
  <c r="L140" i="4"/>
  <c r="X9" i="17"/>
  <c r="Y9" i="17" s="1"/>
  <c r="T13" i="17"/>
  <c r="V13" i="17" s="1"/>
  <c r="X42" i="17"/>
  <c r="Y42" i="17" s="1"/>
  <c r="W27" i="17"/>
  <c r="Y27" i="17" s="1"/>
  <c r="T102" i="17"/>
  <c r="V102" i="17" s="1"/>
  <c r="T50" i="17"/>
  <c r="V50" i="17" s="1"/>
  <c r="X63" i="17"/>
  <c r="T71" i="17"/>
  <c r="V71" i="17" s="1"/>
  <c r="W81" i="17"/>
  <c r="Y81" i="17" s="1"/>
  <c r="W90" i="17"/>
  <c r="Y90" i="17" s="1"/>
  <c r="T93" i="17"/>
  <c r="V93" i="17" s="1"/>
  <c r="W8" i="17"/>
  <c r="Y8" i="17" s="1"/>
  <c r="T9" i="17"/>
  <c r="V9" i="17" s="1"/>
  <c r="T34" i="17"/>
  <c r="V34" i="17" s="1"/>
  <c r="T42" i="17"/>
  <c r="V42" i="17" s="1"/>
  <c r="T27" i="17"/>
  <c r="V27" i="17" s="1"/>
  <c r="T90" i="17"/>
  <c r="V90" i="17" s="1"/>
  <c r="X102" i="17"/>
  <c r="Y102" i="17" s="1"/>
  <c r="W50" i="17"/>
  <c r="Y64" i="17"/>
  <c r="Y105" i="17"/>
  <c r="U109" i="17"/>
  <c r="U81" i="17"/>
  <c r="Y82" i="17"/>
  <c r="X110" i="17"/>
  <c r="W20" i="17"/>
  <c r="X34" i="17"/>
  <c r="Y34" i="17" s="1"/>
  <c r="U34" i="17"/>
  <c r="T37" i="17"/>
  <c r="V37" i="17" s="1"/>
  <c r="T63" i="17"/>
  <c r="V63" i="17" s="1"/>
  <c r="W74" i="17"/>
  <c r="X90" i="17"/>
  <c r="U102" i="17"/>
  <c r="X45" i="17"/>
  <c r="W57" i="17"/>
  <c r="W59" i="17"/>
  <c r="X109" i="17"/>
  <c r="Y109" i="17" s="1"/>
  <c r="W93" i="17"/>
  <c r="Y93" i="17" s="1"/>
  <c r="L2115" i="15"/>
  <c r="O2608" i="15"/>
  <c r="O2154" i="15"/>
  <c r="L2194" i="15"/>
  <c r="O1964" i="15"/>
  <c r="O640" i="15"/>
  <c r="O602" i="15"/>
  <c r="L1607" i="15"/>
  <c r="O2431" i="15"/>
  <c r="L2688" i="4"/>
  <c r="O2688" i="4"/>
  <c r="L2591" i="4"/>
  <c r="O2591" i="4"/>
  <c r="L2674" i="4"/>
  <c r="O2674" i="4"/>
  <c r="L2344" i="4"/>
  <c r="O2344" i="4"/>
  <c r="L1540" i="4"/>
  <c r="O1540" i="4"/>
  <c r="L588" i="4"/>
  <c r="O588" i="4"/>
  <c r="L1172" i="4"/>
  <c r="O1172" i="4"/>
  <c r="L984" i="4"/>
  <c r="O984" i="4"/>
  <c r="L844" i="4"/>
  <c r="O844" i="4"/>
  <c r="L648" i="4"/>
  <c r="O648" i="4"/>
  <c r="L1420" i="4"/>
  <c r="O1420" i="4"/>
  <c r="L830" i="4"/>
  <c r="O830" i="4"/>
  <c r="L260" i="4"/>
  <c r="O260" i="4"/>
  <c r="L262" i="4"/>
  <c r="O262" i="4"/>
  <c r="L1098" i="4"/>
  <c r="O1098" i="4"/>
  <c r="L1058" i="4"/>
  <c r="O1058" i="4"/>
  <c r="L406" i="4"/>
  <c r="O406" i="4"/>
  <c r="L1927" i="4"/>
  <c r="O1927" i="4"/>
  <c r="L1355" i="4"/>
  <c r="O1355" i="4"/>
  <c r="L1599" i="4"/>
  <c r="O1599" i="4"/>
  <c r="L1539" i="4"/>
  <c r="O1539" i="4"/>
  <c r="L546" i="4"/>
  <c r="O546" i="4"/>
  <c r="L526" i="4"/>
  <c r="O526" i="4"/>
  <c r="L518" i="4"/>
  <c r="O518" i="4"/>
  <c r="L500" i="4"/>
  <c r="O500" i="4"/>
  <c r="L438" i="4"/>
  <c r="O438" i="4"/>
  <c r="L416" i="4"/>
  <c r="O416" i="4"/>
  <c r="L372" i="4"/>
  <c r="O372" i="4"/>
  <c r="L360" i="4"/>
  <c r="O360" i="4"/>
  <c r="L336" i="4"/>
  <c r="O336" i="4"/>
  <c r="L535" i="4"/>
  <c r="O535" i="4"/>
  <c r="L527" i="4"/>
  <c r="O527" i="4"/>
  <c r="L505" i="4"/>
  <c r="O505" i="4"/>
  <c r="L429" i="4"/>
  <c r="O429" i="4"/>
  <c r="L415" i="4"/>
  <c r="O415" i="4"/>
  <c r="L403" i="4"/>
  <c r="O403" i="4"/>
  <c r="L385" i="4"/>
  <c r="O385" i="4"/>
  <c r="L343" i="4"/>
  <c r="O343" i="4"/>
  <c r="L554" i="4"/>
  <c r="O554" i="4"/>
  <c r="L233" i="4"/>
  <c r="O233" i="4"/>
  <c r="L133" i="4"/>
  <c r="O133" i="4"/>
  <c r="L79" i="4"/>
  <c r="O79" i="4"/>
  <c r="L37" i="4"/>
  <c r="O37" i="4"/>
  <c r="L206" i="4"/>
  <c r="O206" i="4"/>
  <c r="L24" i="4"/>
  <c r="O24" i="4"/>
  <c r="L232" i="4"/>
  <c r="O232" i="4"/>
  <c r="L165" i="4"/>
  <c r="O165" i="4"/>
  <c r="L131" i="4"/>
  <c r="O131" i="4"/>
  <c r="L49" i="4"/>
  <c r="O49" i="4"/>
  <c r="L184" i="4"/>
  <c r="O184" i="4"/>
  <c r="L122" i="4"/>
  <c r="O122" i="4"/>
  <c r="L104" i="4"/>
  <c r="O104" i="4"/>
  <c r="L44" i="4"/>
  <c r="O44" i="4"/>
  <c r="L356" i="4"/>
  <c r="O356" i="4"/>
  <c r="L250" i="4"/>
  <c r="O250" i="4"/>
  <c r="L204" i="4"/>
  <c r="O204" i="4"/>
  <c r="L83" i="4"/>
  <c r="O83" i="4"/>
  <c r="L54" i="4"/>
  <c r="O54" i="4"/>
  <c r="L237" i="4"/>
  <c r="O237" i="4"/>
  <c r="L112" i="4"/>
  <c r="O112" i="4"/>
  <c r="L138" i="4"/>
  <c r="O138" i="4"/>
  <c r="L287" i="4"/>
  <c r="O287" i="4"/>
  <c r="L57" i="4"/>
  <c r="O57" i="4"/>
  <c r="L18" i="4"/>
  <c r="O18" i="4"/>
  <c r="L89" i="4"/>
  <c r="O89" i="4"/>
  <c r="L76" i="4"/>
  <c r="O76" i="4"/>
  <c r="L2701" i="4"/>
  <c r="O2701" i="4"/>
  <c r="L666" i="4"/>
  <c r="O666" i="4"/>
  <c r="L1080" i="4"/>
  <c r="O1080" i="4"/>
  <c r="L1610" i="4"/>
  <c r="O1610" i="4"/>
  <c r="L629" i="4"/>
  <c r="O629" i="4"/>
  <c r="L1170" i="4"/>
  <c r="O1170" i="4"/>
  <c r="L1122" i="4"/>
  <c r="O1122" i="4"/>
  <c r="L51" i="4"/>
  <c r="L2514" i="4"/>
  <c r="O2514" i="4"/>
  <c r="L1047" i="4"/>
  <c r="O1047" i="4"/>
  <c r="L524" i="4"/>
  <c r="O524" i="4"/>
  <c r="L400" i="4"/>
  <c r="O400" i="4"/>
  <c r="L378" i="4"/>
  <c r="O378" i="4"/>
  <c r="L358" i="4"/>
  <c r="O358" i="4"/>
  <c r="L551" i="4"/>
  <c r="O551" i="4"/>
  <c r="L543" i="4"/>
  <c r="O543" i="4"/>
  <c r="L427" i="4"/>
  <c r="O427" i="4"/>
  <c r="L383" i="4"/>
  <c r="O383" i="4"/>
  <c r="L462" i="4"/>
  <c r="O462" i="4"/>
  <c r="L428" i="4"/>
  <c r="O428" i="4"/>
  <c r="L273" i="4"/>
  <c r="O273" i="4"/>
  <c r="L231" i="4"/>
  <c r="O231" i="4"/>
  <c r="L105" i="4"/>
  <c r="O105" i="4"/>
  <c r="L77" i="4"/>
  <c r="O77" i="4"/>
  <c r="L351" i="4"/>
  <c r="O351" i="4"/>
  <c r="L319" i="4"/>
  <c r="O319" i="4"/>
  <c r="L202" i="4"/>
  <c r="O202" i="4"/>
  <c r="L230" i="4"/>
  <c r="O230" i="4"/>
  <c r="L148" i="4"/>
  <c r="O148" i="4"/>
  <c r="L100" i="4"/>
  <c r="O100" i="4"/>
  <c r="L352" i="4"/>
  <c r="O352" i="4"/>
  <c r="L64" i="4"/>
  <c r="O64" i="4"/>
  <c r="L182" i="4"/>
  <c r="O182" i="4"/>
  <c r="L58" i="4"/>
  <c r="O58" i="4"/>
  <c r="L256" i="4"/>
  <c r="O256" i="4"/>
  <c r="L2622" i="4"/>
  <c r="O2622" i="4"/>
  <c r="L2739" i="4"/>
  <c r="L2655" i="4"/>
  <c r="O2655" i="4"/>
  <c r="L2545" i="4"/>
  <c r="O2545" i="4"/>
  <c r="L1950" i="4"/>
  <c r="O1950" i="4"/>
  <c r="L2598" i="4"/>
  <c r="O2598" i="4"/>
  <c r="L1604" i="4"/>
  <c r="O1604" i="4"/>
  <c r="L1801" i="4"/>
  <c r="O1801" i="4"/>
  <c r="L1064" i="4"/>
  <c r="O1064" i="4"/>
  <c r="L1468" i="4"/>
  <c r="O1468" i="4"/>
  <c r="L649" i="4"/>
  <c r="O649" i="4"/>
  <c r="L1350" i="4"/>
  <c r="O1350" i="4"/>
  <c r="L754" i="4"/>
  <c r="O754" i="4"/>
  <c r="L478" i="4"/>
  <c r="O478" i="4"/>
  <c r="L163" i="4"/>
  <c r="L1662" i="4"/>
  <c r="O1662" i="4"/>
  <c r="L298" i="4"/>
  <c r="O298" i="4"/>
  <c r="L540" i="4"/>
  <c r="O540" i="4"/>
  <c r="L522" i="4"/>
  <c r="O522" i="4"/>
  <c r="L504" i="4"/>
  <c r="O504" i="4"/>
  <c r="L454" i="4"/>
  <c r="O454" i="4"/>
  <c r="L307" i="4"/>
  <c r="O307" i="4"/>
  <c r="L198" i="4"/>
  <c r="O198" i="4"/>
  <c r="L394" i="4"/>
  <c r="O394" i="4"/>
  <c r="L384" i="4"/>
  <c r="O384" i="4"/>
  <c r="L376" i="4"/>
  <c r="O376" i="4"/>
  <c r="L366" i="4"/>
  <c r="O366" i="4"/>
  <c r="L342" i="4"/>
  <c r="O342" i="4"/>
  <c r="L549" i="4"/>
  <c r="O549" i="4"/>
  <c r="L483" i="4"/>
  <c r="O483" i="4"/>
  <c r="L453" i="4"/>
  <c r="O453" i="4"/>
  <c r="L435" i="4"/>
  <c r="O435" i="4"/>
  <c r="L407" i="4"/>
  <c r="O407" i="4"/>
  <c r="L399" i="4"/>
  <c r="O399" i="4"/>
  <c r="L389" i="4"/>
  <c r="O389" i="4"/>
  <c r="L272" i="4"/>
  <c r="O272" i="4"/>
  <c r="L414" i="4"/>
  <c r="O414" i="4"/>
  <c r="L166" i="4"/>
  <c r="O166" i="4"/>
  <c r="L56" i="4"/>
  <c r="O56" i="4"/>
  <c r="L350" i="4"/>
  <c r="O350" i="4"/>
  <c r="L417" i="4"/>
  <c r="O417" i="4"/>
  <c r="L97" i="4"/>
  <c r="O97" i="4"/>
  <c r="L335" i="4"/>
  <c r="O335" i="4"/>
  <c r="L212" i="4"/>
  <c r="O212" i="4"/>
  <c r="L5" i="4"/>
  <c r="O5" i="4"/>
  <c r="L145" i="4"/>
  <c r="O145" i="4"/>
  <c r="L119" i="4"/>
  <c r="O119" i="4"/>
  <c r="L63" i="4"/>
  <c r="O63" i="4"/>
  <c r="L136" i="4"/>
  <c r="O136" i="4"/>
  <c r="L86" i="4"/>
  <c r="O86" i="4"/>
  <c r="L392" i="4"/>
  <c r="O392" i="4"/>
  <c r="L305" i="4"/>
  <c r="O305" i="4"/>
  <c r="L440" i="4"/>
  <c r="O440" i="4"/>
  <c r="L8" i="4"/>
  <c r="O8" i="4"/>
  <c r="L13" i="4"/>
  <c r="O13" i="4"/>
  <c r="L176" i="4"/>
  <c r="O176" i="4"/>
  <c r="L15" i="4"/>
  <c r="O15" i="4"/>
  <c r="L464" i="4"/>
  <c r="O464" i="4"/>
  <c r="L17" i="4"/>
  <c r="O17" i="4"/>
  <c r="L468" i="4"/>
  <c r="O468" i="4"/>
  <c r="L2614" i="4"/>
  <c r="O2614" i="4"/>
  <c r="L2607" i="4"/>
  <c r="O2607" i="4"/>
  <c r="L2704" i="4"/>
  <c r="O2704" i="4"/>
  <c r="L2521" i="4"/>
  <c r="O2521" i="4"/>
  <c r="L2606" i="4"/>
  <c r="O2606" i="4"/>
  <c r="L2348" i="4"/>
  <c r="O2348" i="4"/>
  <c r="L1470" i="4"/>
  <c r="O1470" i="4"/>
  <c r="L896" i="4"/>
  <c r="O896" i="4"/>
  <c r="L1492" i="4"/>
  <c r="O1492" i="4"/>
  <c r="O3" i="4"/>
  <c r="L1194" i="4"/>
  <c r="O1194" i="4"/>
  <c r="L448" i="4"/>
  <c r="O448" i="4"/>
  <c r="L1290" i="4"/>
  <c r="O1290" i="4"/>
  <c r="L978" i="4"/>
  <c r="O978" i="4"/>
  <c r="L946" i="4"/>
  <c r="O946" i="4"/>
  <c r="L762" i="4"/>
  <c r="O762" i="4"/>
  <c r="L36" i="4"/>
  <c r="O36" i="4"/>
  <c r="L1891" i="4"/>
  <c r="O1891" i="4"/>
  <c r="L1911" i="4"/>
  <c r="O1911" i="4"/>
  <c r="L1607" i="4"/>
  <c r="O1607" i="4"/>
  <c r="L548" i="4"/>
  <c r="O548" i="4"/>
  <c r="L502" i="4"/>
  <c r="O502" i="4"/>
  <c r="L470" i="4"/>
  <c r="O470" i="4"/>
  <c r="L404" i="4"/>
  <c r="O404" i="4"/>
  <c r="L327" i="4"/>
  <c r="O327" i="4"/>
  <c r="L224" i="4"/>
  <c r="O224" i="4"/>
  <c r="L382" i="4"/>
  <c r="O382" i="4"/>
  <c r="L547" i="4"/>
  <c r="O547" i="4"/>
  <c r="L519" i="4"/>
  <c r="O519" i="4"/>
  <c r="L507" i="4"/>
  <c r="O507" i="4"/>
  <c r="L431" i="4"/>
  <c r="O431" i="4"/>
  <c r="L419" i="4"/>
  <c r="O419" i="4"/>
  <c r="L328" i="4"/>
  <c r="O328" i="4"/>
  <c r="L225" i="4"/>
  <c r="O225" i="4"/>
  <c r="L395" i="4"/>
  <c r="O395" i="4"/>
  <c r="L387" i="4"/>
  <c r="O387" i="4"/>
  <c r="L371" i="4"/>
  <c r="O371" i="4"/>
  <c r="L345" i="4"/>
  <c r="O345" i="4"/>
  <c r="L337" i="4"/>
  <c r="O337" i="4"/>
  <c r="L270" i="4"/>
  <c r="O270" i="4"/>
  <c r="L359" i="4"/>
  <c r="O359" i="4"/>
  <c r="L301" i="4"/>
  <c r="O301" i="4"/>
  <c r="L245" i="4"/>
  <c r="O245" i="4"/>
  <c r="L181" i="4"/>
  <c r="O181" i="4"/>
  <c r="L61" i="4"/>
  <c r="O61" i="4"/>
  <c r="L27" i="4"/>
  <c r="O27" i="4"/>
  <c r="L22" i="4"/>
  <c r="O22" i="4"/>
  <c r="L294" i="4"/>
  <c r="O294" i="4"/>
  <c r="L209" i="4"/>
  <c r="O209" i="4"/>
  <c r="L236" i="4"/>
  <c r="O236" i="4"/>
  <c r="L558" i="4"/>
  <c r="O558" i="4"/>
  <c r="L134" i="4"/>
  <c r="O134" i="4"/>
  <c r="L255" i="4"/>
  <c r="O255" i="4"/>
  <c r="L151" i="4"/>
  <c r="O151" i="4"/>
  <c r="L91" i="4"/>
  <c r="O91" i="4"/>
  <c r="L525" i="4"/>
  <c r="O525" i="4"/>
  <c r="Y5" i="17"/>
  <c r="T28" i="17"/>
  <c r="V28" i="17" s="1"/>
  <c r="Y17" i="17"/>
  <c r="T106" i="17"/>
  <c r="V106" i="17" s="1"/>
  <c r="X49" i="17"/>
  <c r="O2642" i="15"/>
  <c r="O2451" i="15"/>
  <c r="L1962" i="15"/>
  <c r="L2139" i="15"/>
  <c r="O2407" i="15"/>
  <c r="O2122" i="15"/>
  <c r="O2139" i="15"/>
  <c r="L1610" i="15"/>
  <c r="O2164" i="15"/>
  <c r="L2579" i="15"/>
  <c r="L372" i="15"/>
  <c r="L1139" i="15"/>
  <c r="O1321" i="15"/>
  <c r="O1329" i="15"/>
  <c r="L2121" i="15"/>
  <c r="O1008" i="15"/>
  <c r="O996" i="15"/>
  <c r="L1329" i="15"/>
  <c r="O2202" i="15"/>
  <c r="O2435" i="15"/>
  <c r="L2587" i="15"/>
  <c r="O2641" i="15"/>
  <c r="O2415" i="15"/>
  <c r="L1984" i="15"/>
  <c r="L2410" i="15"/>
  <c r="L2179" i="15"/>
  <c r="L530" i="15"/>
  <c r="L624" i="15"/>
  <c r="L2641" i="15"/>
  <c r="O2625" i="15"/>
  <c r="L2622" i="15"/>
  <c r="O2128" i="15"/>
  <c r="L2434" i="15"/>
  <c r="O2140" i="15"/>
  <c r="O1972" i="15"/>
  <c r="O2195" i="15"/>
  <c r="L2411" i="15"/>
  <c r="O2399" i="15"/>
  <c r="O1986" i="15"/>
  <c r="O2591" i="15"/>
  <c r="O2521" i="15"/>
  <c r="O2456" i="15"/>
  <c r="O2452" i="15"/>
  <c r="O2448" i="15"/>
  <c r="O2168" i="15"/>
  <c r="O1968" i="15"/>
  <c r="O2434" i="15"/>
  <c r="O975" i="15"/>
  <c r="L997" i="15"/>
  <c r="L1145" i="15"/>
  <c r="L1320" i="15"/>
  <c r="L1177" i="15"/>
  <c r="O2412" i="15"/>
  <c r="O2408" i="15"/>
  <c r="O1331" i="15"/>
  <c r="L2400" i="15"/>
  <c r="L2108" i="15"/>
  <c r="L1255" i="15"/>
  <c r="L2163" i="15"/>
  <c r="L1016" i="15"/>
  <c r="L594" i="15"/>
  <c r="O2178" i="15"/>
  <c r="L1946" i="15"/>
  <c r="L1168" i="15"/>
  <c r="L525" i="15"/>
  <c r="O2169" i="15"/>
  <c r="O2162" i="15"/>
  <c r="O2129" i="15"/>
  <c r="O2125" i="15"/>
  <c r="O2120" i="15"/>
  <c r="O2109" i="15"/>
  <c r="O1969" i="15"/>
  <c r="L974" i="15"/>
  <c r="O614" i="15"/>
  <c r="L432" i="15"/>
  <c r="O1952" i="15"/>
  <c r="O1332" i="15"/>
  <c r="O1310" i="15"/>
  <c r="L1283" i="15"/>
  <c r="L1265" i="15"/>
  <c r="O1244" i="15"/>
  <c r="O1242" i="15"/>
  <c r="O1182" i="15"/>
  <c r="O1181" i="15"/>
  <c r="O1178" i="15"/>
  <c r="O977" i="15"/>
  <c r="O1015" i="15"/>
  <c r="L434" i="15"/>
  <c r="L500" i="15"/>
  <c r="L623" i="15"/>
  <c r="L1015" i="15"/>
  <c r="O372" i="15"/>
  <c r="L1158" i="15"/>
  <c r="L1147" i="15"/>
  <c r="O1007" i="15"/>
  <c r="O979" i="15"/>
  <c r="L522" i="15"/>
  <c r="L484" i="15"/>
  <c r="L979" i="15"/>
  <c r="O412" i="15"/>
  <c r="O555" i="15"/>
  <c r="L639" i="15"/>
  <c r="L403" i="15"/>
  <c r="O436" i="15"/>
  <c r="L65" i="15"/>
  <c r="O382" i="15"/>
  <c r="O331" i="15"/>
  <c r="O250" i="15"/>
  <c r="O278" i="15"/>
  <c r="O268" i="15"/>
  <c r="O60" i="15"/>
  <c r="O56" i="15"/>
  <c r="O48" i="15"/>
  <c r="O32" i="15"/>
  <c r="L2695" i="4"/>
  <c r="L2603" i="4"/>
  <c r="L2402" i="4"/>
  <c r="L2341" i="4"/>
  <c r="L2326" i="4"/>
  <c r="L413" i="4"/>
  <c r="L1945" i="4"/>
  <c r="L309" i="4"/>
  <c r="L422" i="4"/>
  <c r="L93" i="4"/>
  <c r="L2590" i="4"/>
  <c r="L2742" i="4"/>
  <c r="L2735" i="4"/>
  <c r="L2702" i="4"/>
  <c r="L2697" i="4"/>
  <c r="L2378" i="4"/>
  <c r="L2593" i="4"/>
  <c r="L2693" i="4"/>
  <c r="L2673" i="4"/>
  <c r="L2659" i="4"/>
  <c r="L2664" i="4"/>
  <c r="L2618" i="4"/>
  <c r="L2592" i="4"/>
  <c r="L2558" i="4"/>
  <c r="L2450" i="4"/>
  <c r="L2573" i="4"/>
  <c r="L2549" i="4"/>
  <c r="L2372" i="4"/>
  <c r="L2386" i="4"/>
  <c r="L2370" i="4"/>
  <c r="L2236" i="4"/>
  <c r="L2222" i="4"/>
  <c r="L2206" i="4"/>
  <c r="L2054" i="4"/>
  <c r="L2130" i="4"/>
  <c r="L2088" i="4"/>
  <c r="L2084" i="4"/>
  <c r="L2080" i="4"/>
  <c r="L2115" i="4"/>
  <c r="L2107" i="4"/>
  <c r="L1980" i="4"/>
  <c r="L1954" i="4"/>
  <c r="L1829" i="4"/>
  <c r="L1578" i="4"/>
  <c r="L38" i="4"/>
  <c r="L1881" i="4"/>
  <c r="L1586" i="4"/>
  <c r="L1832" i="4"/>
  <c r="L1378" i="4"/>
  <c r="L1691" i="4"/>
  <c r="L1789" i="4"/>
  <c r="L1709" i="4"/>
  <c r="L1675" i="4"/>
  <c r="L1723" i="4"/>
  <c r="L1667" i="4"/>
  <c r="L1198" i="4"/>
  <c r="L1639" i="4"/>
  <c r="L1605" i="4"/>
  <c r="L1600" i="4"/>
  <c r="L1589" i="4"/>
  <c r="L1536" i="4"/>
  <c r="L1575" i="4"/>
  <c r="L1528" i="4"/>
  <c r="L1567" i="4"/>
  <c r="L1545" i="4"/>
  <c r="L1543" i="4"/>
  <c r="L1517" i="4"/>
  <c r="L1509" i="4"/>
  <c r="L1486" i="4"/>
  <c r="L1476" i="4"/>
  <c r="L1457" i="4"/>
  <c r="L1413" i="4"/>
  <c r="L1373" i="4"/>
  <c r="L1370" i="4"/>
  <c r="L1365" i="4"/>
  <c r="L1358" i="4"/>
  <c r="L1331" i="4"/>
  <c r="L1315" i="4"/>
  <c r="L1306" i="4"/>
  <c r="L1299" i="4"/>
  <c r="L1294" i="4"/>
  <c r="L1258" i="4"/>
  <c r="L48" i="4"/>
  <c r="L1211" i="4"/>
  <c r="L1112" i="4"/>
  <c r="L1090" i="4"/>
  <c r="L1075" i="4"/>
  <c r="L854" i="4"/>
  <c r="L1040" i="4"/>
  <c r="L1016" i="4"/>
  <c r="L996" i="4"/>
  <c r="L983" i="4"/>
  <c r="L979" i="4"/>
  <c r="L963" i="4"/>
  <c r="L943" i="4"/>
  <c r="L922" i="4"/>
  <c r="L890" i="4"/>
  <c r="L950" i="4"/>
  <c r="L888" i="4"/>
  <c r="L856" i="4"/>
  <c r="L843" i="4"/>
  <c r="L814" i="4"/>
  <c r="L771" i="4"/>
  <c r="L747" i="4"/>
  <c r="L706" i="4"/>
  <c r="L693" i="4"/>
  <c r="L671" i="4"/>
  <c r="L637" i="4"/>
  <c r="L628" i="4"/>
  <c r="L621" i="4"/>
  <c r="L607" i="4"/>
  <c r="L599" i="4"/>
  <c r="L555" i="4"/>
  <c r="L523" i="4"/>
  <c r="L511" i="4"/>
  <c r="L101" i="4"/>
  <c r="L466" i="4"/>
  <c r="L441" i="4"/>
  <c r="L443" i="4"/>
  <c r="L442" i="4"/>
  <c r="L310" i="4"/>
  <c r="L355" i="4"/>
  <c r="L291" i="4"/>
  <c r="L286" i="4"/>
  <c r="L147" i="4"/>
  <c r="L326" i="4"/>
  <c r="L292" i="4"/>
  <c r="L221" i="4"/>
  <c r="L249" i="4"/>
  <c r="L127" i="4"/>
  <c r="L72" i="4"/>
  <c r="O2621" i="15"/>
  <c r="L2520" i="15"/>
  <c r="O1606" i="15"/>
  <c r="O1014" i="15"/>
  <c r="L408" i="15"/>
  <c r="O615" i="15"/>
  <c r="L1146" i="15"/>
  <c r="O2447" i="15"/>
  <c r="O2138" i="15"/>
  <c r="L526" i="15"/>
  <c r="L534" i="15"/>
  <c r="L2642" i="15"/>
  <c r="L529" i="15"/>
  <c r="L331" i="15"/>
  <c r="L2640" i="15"/>
  <c r="L2638" i="15"/>
  <c r="L2624" i="15"/>
  <c r="O2607" i="15"/>
  <c r="O2601" i="15"/>
  <c r="O2599" i="15"/>
  <c r="O2517" i="15"/>
  <c r="L1006" i="15"/>
  <c r="L1144" i="15"/>
  <c r="O994" i="15"/>
  <c r="L613" i="15"/>
  <c r="L1971" i="15"/>
  <c r="O1006" i="15"/>
  <c r="O613" i="15"/>
  <c r="O1971" i="15"/>
  <c r="O2430" i="15"/>
  <c r="O2414" i="15"/>
  <c r="O2400" i="15"/>
  <c r="O2165" i="15"/>
  <c r="O2161" i="15"/>
  <c r="O2153" i="15"/>
  <c r="O2121" i="15"/>
  <c r="O2119" i="15"/>
  <c r="O1983" i="15"/>
  <c r="O1981" i="15"/>
  <c r="O1961" i="15"/>
  <c r="O1951" i="15"/>
  <c r="L1331" i="15"/>
  <c r="O1330" i="15"/>
  <c r="O1328" i="15"/>
  <c r="O1320" i="15"/>
  <c r="L1309" i="15"/>
  <c r="O1286" i="15"/>
  <c r="O1282" i="15"/>
  <c r="O1264" i="15"/>
  <c r="O1262" i="15"/>
  <c r="O1254" i="15"/>
  <c r="L1243" i="15"/>
  <c r="L1181" i="15"/>
  <c r="O1180" i="15"/>
  <c r="L1167" i="15"/>
  <c r="L1157" i="15"/>
  <c r="O639" i="15"/>
  <c r="O404" i="15"/>
  <c r="O403" i="15"/>
  <c r="O402" i="15"/>
  <c r="L442" i="15"/>
  <c r="O406" i="15"/>
  <c r="O281" i="15"/>
  <c r="L371" i="15"/>
  <c r="O371" i="15"/>
  <c r="L345" i="15"/>
  <c r="O345" i="15"/>
  <c r="L348" i="15"/>
  <c r="O348" i="15"/>
  <c r="L245" i="15"/>
  <c r="O308" i="15"/>
  <c r="L308" i="15"/>
  <c r="O330" i="15"/>
  <c r="O49" i="15"/>
  <c r="O58" i="15"/>
  <c r="L269" i="15"/>
  <c r="L58" i="15"/>
  <c r="O273" i="15"/>
  <c r="L248" i="15"/>
  <c r="L49" i="15"/>
  <c r="L60" i="15"/>
  <c r="L56" i="15"/>
  <c r="L48" i="15"/>
  <c r="L32" i="15"/>
  <c r="O27" i="15"/>
  <c r="L27" i="15"/>
  <c r="L246" i="15"/>
  <c r="L438" i="15"/>
  <c r="L402" i="15"/>
  <c r="L482" i="15"/>
  <c r="L272" i="15"/>
  <c r="O255" i="15"/>
  <c r="L1333" i="4"/>
  <c r="L121" i="4"/>
  <c r="L103" i="4"/>
  <c r="L47" i="4"/>
  <c r="L199" i="4"/>
  <c r="L29" i="4"/>
  <c r="L2392" i="4"/>
  <c r="L300" i="4"/>
  <c r="L1861" i="4"/>
  <c r="L1554" i="4"/>
  <c r="L662" i="4"/>
  <c r="L1646" i="4"/>
  <c r="L2374" i="4"/>
  <c r="L1743" i="4"/>
  <c r="L2682" i="4"/>
  <c r="L2738" i="4"/>
  <c r="L2368" i="4"/>
  <c r="L2354" i="4"/>
  <c r="L1821" i="4"/>
  <c r="L1733" i="4"/>
  <c r="L1456" i="4"/>
  <c r="L1034" i="4"/>
  <c r="L894" i="4"/>
  <c r="L840" i="4"/>
  <c r="L1557" i="4"/>
  <c r="L2541" i="4"/>
  <c r="L1532" i="4"/>
  <c r="L2472" i="4"/>
  <c r="L2464" i="4"/>
  <c r="L2615" i="4"/>
  <c r="L2251" i="4"/>
  <c r="L2112" i="4"/>
  <c r="L2600" i="4"/>
  <c r="L2583" i="4"/>
  <c r="L1635" i="4"/>
  <c r="L966" i="4"/>
  <c r="L842" i="4"/>
  <c r="L1408" i="4"/>
  <c r="L1238" i="4"/>
  <c r="L2319" i="4"/>
  <c r="L2569" i="4"/>
  <c r="L596" i="4"/>
  <c r="L2252" i="4"/>
  <c r="L2241" i="4"/>
  <c r="L1902" i="4"/>
  <c r="L2133" i="4"/>
  <c r="L2722" i="4"/>
  <c r="L2696" i="4"/>
  <c r="L2227" i="4"/>
  <c r="L1026" i="4"/>
  <c r="L910" i="4"/>
  <c r="L846" i="4"/>
  <c r="L838" i="4"/>
  <c r="L2526" i="4"/>
  <c r="L2434" i="4"/>
  <c r="L2390" i="4"/>
  <c r="L2551" i="4"/>
  <c r="L1735" i="4"/>
  <c r="L1753" i="4"/>
  <c r="L786" i="4"/>
  <c r="L2202" i="4"/>
  <c r="L1742" i="4"/>
  <c r="L1089" i="4"/>
  <c r="L2581" i="4"/>
  <c r="L2338" i="4"/>
  <c r="L2223" i="4"/>
  <c r="L660" i="4"/>
  <c r="L1564" i="4"/>
  <c r="L682" i="4"/>
  <c r="L2129" i="4"/>
  <c r="L2561" i="4"/>
  <c r="L1897" i="4"/>
  <c r="L1018" i="4"/>
  <c r="L2367" i="4"/>
  <c r="L2388" i="4"/>
  <c r="L2575" i="4"/>
  <c r="L2567" i="4"/>
  <c r="L2320" i="4"/>
  <c r="L2318" i="4"/>
  <c r="L1793" i="4"/>
  <c r="L2602" i="4"/>
  <c r="L2585" i="4"/>
  <c r="L2110" i="4"/>
  <c r="L2690" i="4"/>
  <c r="L2522" i="4"/>
  <c r="L2465" i="4"/>
  <c r="L2453" i="4"/>
  <c r="L1959" i="4"/>
  <c r="L1824" i="4"/>
  <c r="L1820" i="4"/>
  <c r="L2214" i="4"/>
  <c r="L1838" i="4"/>
  <c r="L1219" i="4"/>
  <c r="L1111" i="4"/>
  <c r="L2451" i="4"/>
  <c r="L2325" i="4"/>
  <c r="L1684" i="4"/>
  <c r="L1850" i="4"/>
  <c r="L1221" i="4"/>
  <c r="L1285" i="4"/>
  <c r="L2449" i="4"/>
  <c r="L2441" i="4"/>
  <c r="L2431" i="4"/>
  <c r="L2427" i="4"/>
  <c r="L2405" i="4"/>
  <c r="L2403" i="4"/>
  <c r="L2397" i="4"/>
  <c r="L2391" i="4"/>
  <c r="L2295" i="4"/>
  <c r="L2381" i="4"/>
  <c r="L2379" i="4"/>
  <c r="L2371" i="4"/>
  <c r="L2353" i="4"/>
  <c r="L2351" i="4"/>
  <c r="L2345" i="4"/>
  <c r="L750" i="4"/>
  <c r="L2077" i="4"/>
  <c r="L2228" i="4"/>
  <c r="L2196" i="4"/>
  <c r="L828" i="4"/>
  <c r="L1854" i="4"/>
  <c r="L1870" i="4"/>
  <c r="L2330" i="4"/>
  <c r="L1849" i="4"/>
  <c r="L1791" i="4"/>
  <c r="L1326" i="4"/>
  <c r="L886" i="4"/>
  <c r="L1553" i="4"/>
  <c r="L1828" i="4"/>
  <c r="L1381" i="4"/>
  <c r="L1782" i="4"/>
  <c r="L2120" i="4"/>
  <c r="L1695" i="4"/>
  <c r="L1544" i="4"/>
  <c r="L630" i="4"/>
  <c r="L1636" i="4"/>
  <c r="L1681" i="4"/>
  <c r="L1741" i="4"/>
  <c r="L992" i="4"/>
  <c r="L1527" i="4"/>
  <c r="L2316" i="4"/>
  <c r="L2315" i="4"/>
  <c r="L2314" i="4"/>
  <c r="L2229" i="4"/>
  <c r="L2225" i="4"/>
  <c r="L1416" i="4"/>
  <c r="L2096" i="4"/>
  <c r="L690" i="4"/>
  <c r="L746" i="4"/>
  <c r="L1967" i="4"/>
  <c r="L1878" i="4"/>
  <c r="L2216" i="4"/>
  <c r="L1546" i="4"/>
  <c r="L2211" i="4"/>
  <c r="L2213" i="4"/>
  <c r="L2200" i="4"/>
  <c r="L2192" i="4"/>
  <c r="L1898" i="4"/>
  <c r="L1814" i="4"/>
  <c r="L2085" i="4"/>
  <c r="L2057" i="4"/>
  <c r="L1868" i="4"/>
  <c r="L2081" i="4"/>
  <c r="L2053" i="4"/>
  <c r="L1957" i="4"/>
  <c r="L1953" i="4"/>
  <c r="L1817" i="4"/>
  <c r="L1837" i="4"/>
  <c r="L590" i="4"/>
  <c r="L1823" i="4"/>
  <c r="L626" i="4"/>
  <c r="L726" i="4"/>
  <c r="L1808" i="4"/>
  <c r="L1615" i="4"/>
  <c r="L924" i="4"/>
  <c r="L1558" i="4"/>
  <c r="L736" i="4"/>
  <c r="L1748" i="4"/>
  <c r="L1734" i="4"/>
  <c r="L1744" i="4"/>
  <c r="L1085" i="4"/>
  <c r="L1656" i="4"/>
  <c r="L1668" i="4"/>
  <c r="L1644" i="4"/>
  <c r="L1637" i="4"/>
  <c r="L1613" i="4"/>
  <c r="L531" i="4"/>
  <c r="L776" i="4"/>
  <c r="L616" i="4"/>
  <c r="L1533" i="4"/>
  <c r="L1030" i="4"/>
  <c r="L1226" i="4"/>
  <c r="L713" i="4"/>
  <c r="L1390" i="4"/>
  <c r="L745" i="4"/>
  <c r="L687" i="4"/>
  <c r="L1383" i="4"/>
  <c r="L1361" i="4"/>
  <c r="L871" i="4"/>
  <c r="L1337" i="4"/>
  <c r="L1336" i="4"/>
  <c r="L1335" i="4"/>
  <c r="L1332" i="4"/>
  <c r="L1328" i="4"/>
  <c r="L1327" i="4"/>
  <c r="L1324" i="4"/>
  <c r="L1319" i="4"/>
  <c r="L655" i="4"/>
  <c r="L1316" i="4"/>
  <c r="L1287" i="4"/>
  <c r="L694" i="4"/>
  <c r="L606" i="4"/>
  <c r="L1222" i="4"/>
  <c r="L937" i="4"/>
  <c r="L921" i="4"/>
  <c r="L1279" i="4"/>
  <c r="L1010" i="4"/>
  <c r="L1276" i="4"/>
  <c r="L1273" i="4"/>
  <c r="L1239" i="4"/>
  <c r="L1232" i="4"/>
  <c r="L1228" i="4"/>
  <c r="L1225" i="4"/>
  <c r="L1223" i="4"/>
  <c r="L1220" i="4"/>
  <c r="L1037" i="4"/>
  <c r="L969" i="4"/>
  <c r="L676" i="4"/>
  <c r="L634" i="4"/>
  <c r="L550" i="4"/>
  <c r="L841" i="4"/>
  <c r="L1216" i="4"/>
  <c r="L1212" i="4"/>
  <c r="L1207" i="4"/>
  <c r="L1204" i="4"/>
  <c r="L1200" i="4"/>
  <c r="L1199" i="4"/>
  <c r="L1011" i="4"/>
  <c r="L982" i="4"/>
  <c r="L885" i="4"/>
  <c r="L765" i="4"/>
  <c r="L638" i="4"/>
  <c r="L573" i="4"/>
  <c r="L867" i="4"/>
  <c r="L608" i="4"/>
  <c r="L622" i="4"/>
  <c r="L663" i="4"/>
  <c r="L632" i="4"/>
  <c r="L620" i="4"/>
  <c r="L639" i="4"/>
  <c r="L651" i="4"/>
  <c r="L643" i="4"/>
  <c r="L619" i="4"/>
  <c r="L600" i="4"/>
  <c r="L592" i="4"/>
  <c r="L574" i="4"/>
  <c r="L569" i="4"/>
  <c r="L561" i="4"/>
  <c r="L534" i="4"/>
  <c r="L533" i="4"/>
  <c r="L532" i="4"/>
  <c r="L43" i="4"/>
  <c r="L556" i="4"/>
  <c r="L520" i="4"/>
  <c r="L451" i="4"/>
  <c r="L367" i="4"/>
  <c r="L402" i="4"/>
  <c r="L430" i="4"/>
  <c r="L439" i="4"/>
  <c r="L388" i="4"/>
  <c r="L380" i="4"/>
  <c r="L492" i="4"/>
  <c r="L333" i="4"/>
  <c r="L510" i="4"/>
  <c r="L491" i="4"/>
  <c r="L4" i="4"/>
  <c r="L458" i="4"/>
  <c r="L432" i="4"/>
  <c r="L332" i="4"/>
  <c r="L487" i="4"/>
  <c r="L446" i="4"/>
  <c r="L444" i="4"/>
  <c r="L479" i="4"/>
  <c r="L334" i="4"/>
  <c r="L508" i="4"/>
  <c r="L346" i="4"/>
  <c r="L390" i="4"/>
  <c r="L364" i="4"/>
  <c r="L340" i="4"/>
  <c r="L420" i="4"/>
  <c r="L370" i="4"/>
  <c r="L499" i="4"/>
  <c r="L423" i="4"/>
  <c r="L374" i="4"/>
  <c r="L348" i="4"/>
  <c r="L460" i="4"/>
  <c r="L69" i="4"/>
  <c r="L449" i="4"/>
  <c r="L363" i="4"/>
  <c r="L238" i="4"/>
  <c r="L425" i="4"/>
  <c r="L349" i="4"/>
  <c r="L321" i="4"/>
  <c r="L318" i="4"/>
  <c r="L303" i="4"/>
  <c r="L278" i="4"/>
  <c r="L275" i="4"/>
  <c r="L208" i="4"/>
  <c r="L266" i="4"/>
  <c r="L304" i="4"/>
  <c r="L280" i="4"/>
  <c r="L324" i="4"/>
  <c r="L274" i="4"/>
  <c r="L66" i="4"/>
  <c r="L217" i="4"/>
  <c r="L271" i="4"/>
  <c r="L316" i="4"/>
  <c r="L276" i="4"/>
  <c r="L235" i="4"/>
  <c r="L229" i="4"/>
  <c r="L218" i="4"/>
  <c r="L126" i="4"/>
  <c r="L203" i="4"/>
  <c r="L141" i="4"/>
  <c r="L113" i="4"/>
  <c r="L240" i="4"/>
  <c r="L216" i="4"/>
  <c r="L190" i="4"/>
  <c r="L114" i="4"/>
  <c r="L106" i="4"/>
  <c r="L84" i="4"/>
  <c r="L219" i="4"/>
  <c r="L254" i="4"/>
  <c r="L220" i="4"/>
  <c r="L244" i="4"/>
  <c r="L120" i="4"/>
  <c r="L125" i="4"/>
  <c r="L53" i="4"/>
  <c r="L191" i="4"/>
  <c r="L157" i="4"/>
  <c r="L252" i="4"/>
  <c r="L205" i="4"/>
  <c r="L234" i="4"/>
  <c r="L68" i="4"/>
  <c r="L110" i="4"/>
  <c r="L85" i="4"/>
  <c r="L70" i="4"/>
  <c r="L168" i="4"/>
  <c r="L194" i="4"/>
  <c r="L174" i="4"/>
  <c r="L78" i="4"/>
  <c r="L28" i="4"/>
  <c r="L150" i="4"/>
  <c r="L31" i="4"/>
  <c r="L75" i="4"/>
  <c r="L33" i="4"/>
  <c r="L25" i="4"/>
  <c r="L21" i="4"/>
  <c r="L16" i="4"/>
  <c r="L6" i="4"/>
  <c r="L65" i="4"/>
  <c r="L23" i="4"/>
  <c r="L39" i="4"/>
  <c r="L34" i="4"/>
  <c r="L266" i="15"/>
  <c r="L404" i="15"/>
  <c r="L537" i="15"/>
  <c r="L219" i="15"/>
  <c r="L527" i="15"/>
  <c r="L3" i="15"/>
  <c r="L2597" i="4"/>
  <c r="L2595" i="4"/>
  <c r="L2257" i="4"/>
  <c r="L2578" i="4"/>
  <c r="L1418" i="4"/>
  <c r="L1002" i="4"/>
  <c r="L1174" i="4"/>
  <c r="L284" i="4"/>
  <c r="L226" i="4"/>
  <c r="L530" i="4"/>
  <c r="L74" i="4"/>
  <c r="L268" i="4"/>
  <c r="L563" i="4"/>
  <c r="L354" i="4"/>
  <c r="X4" i="17"/>
  <c r="X21" i="17"/>
  <c r="Y21" i="17" s="1"/>
  <c r="T41" i="17"/>
  <c r="V41" i="17" s="1"/>
  <c r="W54" i="17"/>
  <c r="Y54" i="17" s="1"/>
  <c r="X59" i="17"/>
  <c r="T60" i="17"/>
  <c r="V60" i="17" s="1"/>
  <c r="W49" i="17"/>
  <c r="Y49" i="17" s="1"/>
  <c r="T5" i="17"/>
  <c r="V5" i="17" s="1"/>
  <c r="U41" i="17"/>
  <c r="X46" i="17"/>
  <c r="X57" i="17"/>
  <c r="W60" i="17"/>
  <c r="Y60" i="17" s="1"/>
  <c r="W46" i="17"/>
  <c r="W25" i="17"/>
  <c r="T59" i="17"/>
  <c r="V59" i="17" s="1"/>
  <c r="W24" i="17"/>
  <c r="W19" i="17"/>
  <c r="X28" i="17"/>
  <c r="W33" i="17"/>
  <c r="Y33" i="17" s="1"/>
  <c r="W37" i="17"/>
  <c r="Y37" i="17" s="1"/>
  <c r="W45" i="17"/>
  <c r="X53" i="17"/>
  <c r="Y53" i="17" s="1"/>
  <c r="T45" i="17"/>
  <c r="V45" i="17" s="1"/>
  <c r="X67" i="17"/>
  <c r="X72" i="17"/>
  <c r="W110" i="17"/>
  <c r="X76" i="17"/>
  <c r="X101" i="17"/>
  <c r="T68" i="17"/>
  <c r="V68" i="17" s="1"/>
  <c r="X19" i="17"/>
  <c r="T38" i="17"/>
  <c r="V38" i="17" s="1"/>
  <c r="U33" i="17"/>
  <c r="U37" i="17"/>
  <c r="T94" i="17"/>
  <c r="V94" i="17" s="1"/>
  <c r="T53" i="17"/>
  <c r="V53" i="17" s="1"/>
  <c r="W67" i="17"/>
  <c r="U110" i="17"/>
  <c r="W76" i="17"/>
  <c r="W106" i="17"/>
  <c r="Y106" i="17" s="1"/>
  <c r="T101" i="17"/>
  <c r="V101" i="17" s="1"/>
  <c r="U68" i="17"/>
  <c r="X38" i="17"/>
  <c r="Y38" i="17" s="1"/>
  <c r="X94" i="17"/>
  <c r="Y94" i="17" s="1"/>
  <c r="Y101" i="17"/>
  <c r="Y30" i="17"/>
  <c r="Y85" i="17"/>
  <c r="W29" i="17"/>
  <c r="W63" i="17"/>
  <c r="Y4" i="17"/>
  <c r="Y113" i="17"/>
  <c r="T5" i="10"/>
  <c r="V5" i="10" s="1"/>
  <c r="T4" i="10"/>
  <c r="V4" i="10" s="1"/>
  <c r="O501" i="15"/>
  <c r="O485" i="15"/>
  <c r="O483" i="15"/>
  <c r="O441" i="15"/>
  <c r="O439" i="15"/>
  <c r="O437" i="15"/>
  <c r="O435" i="15"/>
  <c r="O409" i="15"/>
  <c r="O254" i="15"/>
  <c r="L254" i="15"/>
  <c r="O405" i="15"/>
  <c r="L283" i="15"/>
  <c r="O401" i="15"/>
  <c r="L221" i="15"/>
  <c r="L86" i="15"/>
  <c r="O218" i="15"/>
  <c r="L218" i="15"/>
  <c r="L77" i="15"/>
  <c r="O214" i="15"/>
  <c r="L214" i="15"/>
  <c r="O216" i="15"/>
  <c r="L216" i="15"/>
  <c r="O138" i="15"/>
  <c r="O211" i="15"/>
  <c r="L138" i="15"/>
  <c r="O132" i="15"/>
  <c r="L87" i="15"/>
  <c r="O139" i="15"/>
  <c r="O92" i="15"/>
  <c r="L63" i="15"/>
  <c r="L92" i="15"/>
  <c r="O136" i="15"/>
  <c r="L136" i="15"/>
  <c r="O86" i="15"/>
  <c r="L132" i="15"/>
  <c r="O87" i="15"/>
  <c r="O93" i="15"/>
  <c r="O19" i="15"/>
  <c r="O63" i="15"/>
  <c r="L19" i="15"/>
  <c r="O66" i="15"/>
  <c r="L66" i="15"/>
  <c r="O18" i="15"/>
  <c r="L18" i="15"/>
  <c r="O21" i="15"/>
  <c r="O15" i="15"/>
  <c r="L8" i="15"/>
  <c r="O3" i="15"/>
  <c r="L473" i="4"/>
  <c r="L475" i="4"/>
  <c r="L465" i="4"/>
  <c r="L295" i="4"/>
  <c r="L195" i="4"/>
  <c r="L461" i="4"/>
  <c r="L283" i="4"/>
  <c r="L375" i="4"/>
  <c r="L314" i="4"/>
  <c r="L311" i="4"/>
  <c r="L302" i="4"/>
  <c r="L297" i="4"/>
  <c r="L293" i="4"/>
  <c r="L290" i="4"/>
  <c r="L289" i="4"/>
  <c r="L288" i="4"/>
  <c r="L285" i="4"/>
  <c r="L213" i="4"/>
  <c r="L263" i="4"/>
  <c r="L241" i="4"/>
  <c r="L239" i="4"/>
  <c r="L222" i="4"/>
  <c r="L164" i="4"/>
  <c r="L192" i="4"/>
  <c r="L180" i="4"/>
  <c r="L173" i="4"/>
  <c r="L14" i="4"/>
  <c r="L172" i="4"/>
  <c r="L144" i="4"/>
  <c r="L80" i="4"/>
  <c r="L142" i="4"/>
  <c r="L146" i="4"/>
  <c r="L135" i="4"/>
  <c r="L152" i="4"/>
  <c r="L160" i="4"/>
  <c r="L107" i="4"/>
  <c r="L130" i="4"/>
  <c r="L81" i="4"/>
  <c r="L116" i="4"/>
  <c r="L59" i="4"/>
  <c r="L12" i="4"/>
  <c r="L46" i="4"/>
  <c r="L40" i="4"/>
  <c r="L45" i="4"/>
  <c r="L553" i="4"/>
  <c r="L552" i="4"/>
  <c r="L469" i="4"/>
  <c r="L331" i="4"/>
  <c r="L517" i="4"/>
  <c r="L545" i="4"/>
  <c r="L544" i="4"/>
  <c r="L541" i="4"/>
  <c r="L539" i="4"/>
  <c r="L536" i="4"/>
  <c r="L529" i="4"/>
  <c r="L528" i="4"/>
  <c r="L557" i="4"/>
  <c r="L521" i="4"/>
  <c r="L516" i="4"/>
  <c r="L515" i="4"/>
  <c r="L513" i="4"/>
  <c r="L512" i="4"/>
  <c r="L509" i="4"/>
  <c r="L506" i="4"/>
  <c r="L501" i="4"/>
  <c r="L426" i="4"/>
  <c r="L410" i="4"/>
  <c r="L368" i="4"/>
  <c r="L484" i="4"/>
  <c r="L474" i="4"/>
  <c r="L30" i="4"/>
  <c r="L386" i="4"/>
  <c r="L498" i="4"/>
  <c r="L456" i="4"/>
  <c r="L341" i="4"/>
  <c r="L503" i="4"/>
  <c r="L344" i="4"/>
  <c r="L436" i="4"/>
  <c r="L396" i="4"/>
  <c r="L482" i="4"/>
  <c r="L514" i="4"/>
  <c r="L496" i="4"/>
  <c r="L434" i="4"/>
  <c r="L248" i="4"/>
  <c r="L412" i="4"/>
  <c r="L494" i="4"/>
  <c r="L424" i="4"/>
  <c r="L408" i="4"/>
  <c r="L497" i="4"/>
  <c r="L495" i="4"/>
  <c r="L493" i="4"/>
  <c r="L489" i="4"/>
  <c r="L488" i="4"/>
  <c r="L481" i="4"/>
  <c r="L477" i="4"/>
  <c r="L485" i="4"/>
  <c r="L467" i="4"/>
  <c r="L463" i="4"/>
  <c r="L457" i="4"/>
  <c r="L455" i="4"/>
  <c r="L452" i="4"/>
  <c r="L447" i="4"/>
  <c r="L445" i="4"/>
  <c r="L421" i="4"/>
  <c r="L409" i="4"/>
  <c r="L405" i="4"/>
  <c r="L401" i="4"/>
  <c r="L393" i="4"/>
  <c r="L391" i="4"/>
  <c r="L381" i="4"/>
  <c r="L379" i="4"/>
  <c r="L377" i="4"/>
  <c r="L373" i="4"/>
  <c r="L369" i="4"/>
  <c r="L365" i="4"/>
  <c r="L361" i="4"/>
  <c r="L357" i="4"/>
  <c r="L353" i="4"/>
  <c r="L347" i="4"/>
  <c r="L339" i="4"/>
  <c r="L338" i="4"/>
  <c r="L329" i="4"/>
  <c r="L323" i="4"/>
  <c r="L317" i="4"/>
  <c r="L322" i="4"/>
  <c r="L118" i="4"/>
  <c r="L313" i="4"/>
  <c r="L246" i="4"/>
  <c r="L325" i="4"/>
  <c r="L308" i="4"/>
  <c r="L264" i="4"/>
  <c r="L267" i="4"/>
  <c r="L282" i="4"/>
  <c r="L214" i="4"/>
  <c r="L196" i="4"/>
  <c r="L90" i="4"/>
  <c r="L242" i="4"/>
  <c r="L94" i="4"/>
  <c r="L312" i="4"/>
  <c r="L26" i="4"/>
  <c r="L124" i="4"/>
  <c r="L315" i="4"/>
  <c r="L296" i="4"/>
  <c r="L320" i="4"/>
  <c r="L210" i="4"/>
  <c r="L188" i="4"/>
  <c r="L306" i="4"/>
  <c r="L258" i="4"/>
  <c r="L281" i="4"/>
  <c r="L279" i="4"/>
  <c r="L277" i="4"/>
  <c r="L269" i="4"/>
  <c r="L259" i="4"/>
  <c r="L257" i="4"/>
  <c r="L253" i="4"/>
  <c r="L251" i="4"/>
  <c r="L247" i="4"/>
  <c r="L243" i="4"/>
  <c r="L227" i="4"/>
  <c r="L223" i="4"/>
  <c r="L158" i="4"/>
  <c r="L175" i="4"/>
  <c r="L149" i="4"/>
  <c r="L132" i="4"/>
  <c r="L102" i="4"/>
  <c r="L129" i="4"/>
  <c r="L179" i="4"/>
  <c r="L171" i="4"/>
  <c r="L73" i="4"/>
  <c r="L201" i="4"/>
  <c r="L197" i="4"/>
  <c r="L123" i="4"/>
  <c r="L189" i="4"/>
  <c r="L177" i="4"/>
  <c r="L143" i="4"/>
  <c r="L153" i="4"/>
  <c r="L98" i="4"/>
  <c r="L128" i="4"/>
  <c r="L115" i="4"/>
  <c r="L108" i="4"/>
  <c r="L62" i="4"/>
  <c r="L60" i="4"/>
  <c r="L42" i="4"/>
  <c r="L35" i="4"/>
  <c r="L7" i="4"/>
  <c r="L3" i="4"/>
  <c r="L50" i="4"/>
  <c r="L542" i="4"/>
  <c r="L411" i="4"/>
  <c r="L2686" i="4"/>
  <c r="L2515" i="4"/>
  <c r="O2765" i="4"/>
  <c r="L2613" i="4"/>
  <c r="L2366" i="4"/>
  <c r="L1442" i="4"/>
  <c r="L898" i="4"/>
  <c r="L862" i="4"/>
  <c r="L744" i="4"/>
  <c r="L2665" i="4"/>
  <c r="L1452" i="4"/>
  <c r="L1392" i="4"/>
  <c r="L330" i="4"/>
  <c r="L2119" i="4"/>
  <c r="L1389" i="4"/>
  <c r="L2948" i="4"/>
  <c r="O2948" i="4"/>
  <c r="L2900" i="4"/>
  <c r="O2900" i="4"/>
  <c r="L2773" i="4"/>
  <c r="O2773" i="4"/>
  <c r="L2708" i="4"/>
  <c r="L1641" i="4"/>
  <c r="L2205" i="4"/>
  <c r="L1672" i="4"/>
  <c r="L1903" i="4"/>
  <c r="L187" i="4"/>
  <c r="L41" i="4"/>
  <c r="L1411" i="4"/>
  <c r="L1664" i="4"/>
  <c r="L725" i="4"/>
  <c r="L2854" i="4"/>
  <c r="L1795" i="4"/>
  <c r="L1747" i="4"/>
  <c r="L1725" i="4"/>
  <c r="L1799" i="4"/>
  <c r="L1356" i="4"/>
  <c r="L1346" i="4"/>
  <c r="L1330" i="4"/>
  <c r="L1314" i="4"/>
  <c r="L1298" i="4"/>
  <c r="L1266" i="4"/>
  <c r="L1406" i="4"/>
  <c r="L980" i="4"/>
  <c r="L724" i="4"/>
  <c r="L2811" i="4"/>
  <c r="O2768" i="4"/>
  <c r="L2768" i="4"/>
  <c r="L2556" i="4"/>
  <c r="L2518" i="4"/>
  <c r="L2363" i="4"/>
  <c r="L2209" i="4"/>
  <c r="L2534" i="4"/>
  <c r="L2365" i="4"/>
  <c r="L1724" i="4"/>
  <c r="L1790" i="4"/>
  <c r="L1609" i="4"/>
  <c r="L1593" i="4"/>
  <c r="L1329" i="4"/>
  <c r="L1284" i="4"/>
  <c r="L207" i="4"/>
  <c r="L183" i="4"/>
  <c r="L87" i="4"/>
  <c r="L156" i="4"/>
  <c r="L117" i="4"/>
  <c r="L537" i="4"/>
  <c r="L1633" i="4"/>
  <c r="L1309" i="4"/>
  <c r="L1293" i="4"/>
  <c r="L1117" i="4"/>
  <c r="L981" i="4"/>
  <c r="L733" i="4"/>
  <c r="L1169" i="4"/>
  <c r="L1049" i="4"/>
  <c r="L2501" i="4"/>
  <c r="L2208" i="4"/>
  <c r="L1479" i="4"/>
  <c r="L631" i="4"/>
  <c r="L159" i="4"/>
  <c r="L137" i="4"/>
  <c r="L2733" i="4"/>
  <c r="L2350" i="4"/>
  <c r="L2651" i="4"/>
  <c r="L2579" i="4"/>
  <c r="L1538" i="4"/>
  <c r="L1422" i="4"/>
  <c r="L1270" i="4"/>
  <c r="L866" i="4"/>
  <c r="L594" i="4"/>
  <c r="L486" i="4"/>
  <c r="L200" i="4"/>
  <c r="L10" i="4"/>
  <c r="O2778" i="4"/>
  <c r="L2699" i="4"/>
  <c r="L2355" i="4"/>
  <c r="L2290" i="4"/>
  <c r="L1657" i="4"/>
  <c r="L2516" i="4"/>
  <c r="L1904" i="4"/>
  <c r="L67" i="4"/>
  <c r="L185" i="4"/>
  <c r="L155" i="4"/>
  <c r="L109" i="4"/>
  <c r="L1357" i="4"/>
  <c r="L2797" i="4"/>
  <c r="O2797" i="4"/>
  <c r="O2776" i="4"/>
  <c r="L2776" i="4"/>
  <c r="L2560" i="4"/>
  <c r="L1851" i="4"/>
  <c r="L595" i="4"/>
  <c r="L9" i="4"/>
  <c r="L889" i="4"/>
  <c r="L1435" i="4"/>
  <c r="L1081" i="4"/>
  <c r="L1053" i="4"/>
  <c r="L437" i="4"/>
  <c r="L261" i="4"/>
  <c r="L1360" i="4"/>
  <c r="L668" i="4"/>
  <c r="L2586" i="4"/>
  <c r="L1396" i="4"/>
  <c r="L1012" i="4"/>
  <c r="L832" i="4"/>
  <c r="L764" i="4"/>
  <c r="L656" i="4"/>
  <c r="L564" i="4"/>
  <c r="L170" i="4"/>
  <c r="L2802" i="4"/>
  <c r="O2766" i="4"/>
  <c r="L2740" i="4"/>
  <c r="L2508" i="4"/>
  <c r="L2411" i="4"/>
  <c r="L2299" i="4"/>
  <c r="L2262" i="4"/>
  <c r="L2520" i="4"/>
  <c r="L1993" i="4"/>
  <c r="L1852" i="4"/>
  <c r="L1788" i="4"/>
  <c r="L1746" i="4"/>
  <c r="L1714" i="4"/>
  <c r="L1726" i="4"/>
  <c r="L1292" i="4"/>
  <c r="L1265" i="4"/>
  <c r="L1188" i="4"/>
  <c r="L1371" i="4"/>
  <c r="L265" i="4"/>
  <c r="L211" i="4"/>
  <c r="L169" i="4"/>
  <c r="L1467" i="4"/>
  <c r="L167" i="4"/>
  <c r="L154" i="4"/>
  <c r="L99" i="4"/>
  <c r="L1367" i="4"/>
  <c r="L845" i="4"/>
  <c r="L1887" i="4"/>
  <c r="L961" i="4"/>
  <c r="L433" i="4"/>
  <c r="AQ4" i="21"/>
  <c r="V4" i="21"/>
  <c r="AC4" i="21"/>
  <c r="AA4" i="21"/>
  <c r="U4" i="21"/>
  <c r="T4" i="21"/>
  <c r="AI4" i="21"/>
  <c r="AL34" i="21"/>
  <c r="AE34" i="21" s="1"/>
  <c r="X34" i="21" s="1"/>
  <c r="AL75" i="21"/>
  <c r="AE75" i="21" s="1"/>
  <c r="X75" i="21" s="1"/>
  <c r="AL416" i="21"/>
  <c r="AE416" i="21" s="1"/>
  <c r="X416" i="21" s="1"/>
  <c r="AL418" i="21"/>
  <c r="AE418" i="21" s="1"/>
  <c r="X418" i="21" s="1"/>
  <c r="AL350" i="21"/>
  <c r="AE350" i="21" s="1"/>
  <c r="X350" i="21" s="1"/>
  <c r="AL451" i="21"/>
  <c r="AE451" i="21" s="1"/>
  <c r="X451" i="21" s="1"/>
  <c r="AE433" i="21"/>
  <c r="X433" i="21" s="1"/>
  <c r="AE31" i="21"/>
  <c r="X31" i="21" s="1"/>
  <c r="AE114" i="21"/>
  <c r="X114" i="21" s="1"/>
  <c r="AE124" i="21"/>
  <c r="X124" i="21" s="1"/>
  <c r="AL219" i="21"/>
  <c r="AE219" i="21" s="1"/>
  <c r="X219" i="21" s="1"/>
  <c r="AL261" i="21"/>
  <c r="AE261" i="21" s="1"/>
  <c r="X261" i="21" s="1"/>
  <c r="AL292" i="21"/>
  <c r="AE292" i="21" s="1"/>
  <c r="X292" i="21" s="1"/>
  <c r="AE405" i="21"/>
  <c r="X405" i="21" s="1"/>
  <c r="AE320" i="21"/>
  <c r="X320" i="21" s="1"/>
  <c r="AL432" i="21"/>
  <c r="AE432" i="21" s="1"/>
  <c r="X432" i="21" s="1"/>
  <c r="AE464" i="21"/>
  <c r="X464" i="21" s="1"/>
  <c r="AE116" i="21"/>
  <c r="X116" i="21" s="1"/>
  <c r="AE136" i="21"/>
  <c r="X136" i="21" s="1"/>
  <c r="AL197" i="21"/>
  <c r="AE197" i="21" s="1"/>
  <c r="X197" i="21" s="1"/>
  <c r="AL199" i="21"/>
  <c r="AE199" i="21" s="1"/>
  <c r="X199" i="21" s="1"/>
  <c r="AL233" i="21"/>
  <c r="AE233" i="21" s="1"/>
  <c r="X233" i="21" s="1"/>
  <c r="AL281" i="21"/>
  <c r="AE281" i="21" s="1"/>
  <c r="X281" i="21" s="1"/>
  <c r="AL310" i="21"/>
  <c r="AE310" i="21" s="1"/>
  <c r="X310" i="21" s="1"/>
  <c r="AL337" i="21"/>
  <c r="AE337" i="21" s="1"/>
  <c r="X337" i="21" s="1"/>
  <c r="AL369" i="21"/>
  <c r="AE369" i="21" s="1"/>
  <c r="X369" i="21" s="1"/>
  <c r="AE377" i="21"/>
  <c r="X377" i="21" s="1"/>
  <c r="AL392" i="21"/>
  <c r="AE392" i="21" s="1"/>
  <c r="X392" i="21" s="1"/>
  <c r="AL96" i="21"/>
  <c r="AE96" i="21" s="1"/>
  <c r="X96" i="21" s="1"/>
  <c r="AL238" i="21"/>
  <c r="AE238" i="21" s="1"/>
  <c r="X238" i="21" s="1"/>
  <c r="AL459" i="21"/>
  <c r="AE459" i="21" s="1"/>
  <c r="X459" i="21" s="1"/>
  <c r="AL7" i="21"/>
  <c r="AE7" i="21" s="1"/>
  <c r="X7" i="21" s="1"/>
  <c r="AL38" i="21"/>
  <c r="AE38" i="21" s="1"/>
  <c r="X38" i="21" s="1"/>
  <c r="AL161" i="21"/>
  <c r="AE161" i="21" s="1"/>
  <c r="X161" i="21" s="1"/>
  <c r="AE249" i="21"/>
  <c r="X249" i="21" s="1"/>
  <c r="X324" i="21"/>
  <c r="AL410" i="21"/>
  <c r="AE410" i="21" s="1"/>
  <c r="X410" i="21" s="1"/>
  <c r="AL386" i="21"/>
  <c r="AE386" i="21" s="1"/>
  <c r="X386" i="21" s="1"/>
  <c r="AL110" i="21"/>
  <c r="AE110" i="21" s="1"/>
  <c r="X110" i="21" s="1"/>
  <c r="AE189" i="21"/>
  <c r="X189" i="21" s="1"/>
  <c r="AE381" i="21"/>
  <c r="X381" i="21" s="1"/>
  <c r="AE213" i="21"/>
  <c r="X213" i="21" s="1"/>
  <c r="AE468" i="21"/>
  <c r="X468" i="21" s="1"/>
  <c r="AL57" i="21"/>
  <c r="AE57" i="21" s="1"/>
  <c r="X57" i="21" s="1"/>
  <c r="AL140" i="21"/>
  <c r="AE140" i="21" s="1"/>
  <c r="X140" i="21" s="1"/>
  <c r="AL137" i="21"/>
  <c r="AE137" i="21" s="1"/>
  <c r="X137" i="21" s="1"/>
  <c r="AL187" i="21"/>
  <c r="AE187" i="21" s="1"/>
  <c r="X187" i="21" s="1"/>
  <c r="AE358" i="21"/>
  <c r="X358" i="21" s="1"/>
  <c r="AE398" i="21"/>
  <c r="X398" i="21" s="1"/>
  <c r="AE476" i="21"/>
  <c r="X476" i="21" s="1"/>
  <c r="AL28" i="21"/>
  <c r="AE28" i="21" s="1"/>
  <c r="X28" i="21" s="1"/>
  <c r="AL55" i="21"/>
  <c r="AE55" i="21" s="1"/>
  <c r="X55" i="21" s="1"/>
  <c r="AL209" i="21"/>
  <c r="AE209" i="21" s="1"/>
  <c r="X209" i="21" s="1"/>
  <c r="AE191" i="21"/>
  <c r="X191" i="21" s="1"/>
  <c r="AL225" i="21"/>
  <c r="AE225" i="21" s="1"/>
  <c r="X225" i="21" s="1"/>
  <c r="AL286" i="21"/>
  <c r="AE286" i="21" s="1"/>
  <c r="X286" i="21" s="1"/>
  <c r="AE326" i="21"/>
  <c r="X326" i="21" s="1"/>
  <c r="AE357" i="21"/>
  <c r="X357" i="21" s="1"/>
  <c r="AL428" i="21"/>
  <c r="AE428" i="21" s="1"/>
  <c r="X428" i="21" s="1"/>
  <c r="AE176" i="21"/>
  <c r="X176" i="21" s="1"/>
  <c r="AL480" i="21"/>
  <c r="AE480" i="21" s="1"/>
  <c r="X480" i="21" s="1"/>
  <c r="AL444" i="21"/>
  <c r="AE444" i="21" s="1"/>
  <c r="X444" i="21" s="1"/>
  <c r="H472" i="21"/>
  <c r="AL472" i="21"/>
  <c r="AE472" i="21" s="1"/>
  <c r="X472" i="21" s="1"/>
  <c r="AL59" i="21"/>
  <c r="AE59" i="21" s="1"/>
  <c r="X59" i="21" s="1"/>
  <c r="AL62" i="21"/>
  <c r="AE62" i="21" s="1"/>
  <c r="X62" i="21" s="1"/>
  <c r="AL66" i="21"/>
  <c r="AE66" i="21" s="1"/>
  <c r="X66" i="21" s="1"/>
  <c r="AL74" i="21"/>
  <c r="AE74" i="21" s="1"/>
  <c r="X74" i="21" s="1"/>
  <c r="AE78" i="21"/>
  <c r="X78" i="21" s="1"/>
  <c r="AL63" i="21"/>
  <c r="AE63" i="21" s="1"/>
  <c r="X63" i="21" s="1"/>
  <c r="AE92" i="21"/>
  <c r="X92" i="21" s="1"/>
  <c r="AL95" i="21"/>
  <c r="AE95" i="21" s="1"/>
  <c r="X95" i="21" s="1"/>
  <c r="AL120" i="21"/>
  <c r="AE120" i="21" s="1"/>
  <c r="X120" i="21" s="1"/>
  <c r="AE153" i="21"/>
  <c r="X153" i="21" s="1"/>
  <c r="AE157" i="21"/>
  <c r="X157" i="21" s="1"/>
  <c r="AL145" i="21"/>
  <c r="AE145" i="21" s="1"/>
  <c r="X145" i="21" s="1"/>
  <c r="AL168" i="21"/>
  <c r="AE168" i="21" s="1"/>
  <c r="X168" i="21" s="1"/>
  <c r="AL195" i="21"/>
  <c r="AE195" i="21" s="1"/>
  <c r="X195" i="21" s="1"/>
  <c r="AL242" i="21"/>
  <c r="AE242" i="21" s="1"/>
  <c r="X242" i="21" s="1"/>
  <c r="AL257" i="21"/>
  <c r="AE257" i="21" s="1"/>
  <c r="X257" i="21" s="1"/>
  <c r="AE265" i="21"/>
  <c r="X265" i="21" s="1"/>
  <c r="AL273" i="21"/>
  <c r="AE273" i="21" s="1"/>
  <c r="X273" i="21" s="1"/>
  <c r="AL284" i="21"/>
  <c r="AE284" i="21" s="1"/>
  <c r="X284" i="21" s="1"/>
  <c r="AL300" i="21"/>
  <c r="AE300" i="21" s="1"/>
  <c r="X300" i="21" s="1"/>
  <c r="AL298" i="21"/>
  <c r="AE298" i="21" s="1"/>
  <c r="X298" i="21" s="1"/>
  <c r="AL316" i="21"/>
  <c r="AE316" i="21" s="1"/>
  <c r="X316" i="21" s="1"/>
  <c r="AE390" i="21"/>
  <c r="X390" i="21" s="1"/>
  <c r="AL400" i="21"/>
  <c r="AE400" i="21" s="1"/>
  <c r="X400" i="21" s="1"/>
  <c r="P426" i="21"/>
  <c r="AL382" i="21"/>
  <c r="AE382" i="21" s="1"/>
  <c r="X382" i="21" s="1"/>
  <c r="AL396" i="21"/>
  <c r="AE396" i="21" s="1"/>
  <c r="X396" i="21" s="1"/>
  <c r="AL130" i="21"/>
  <c r="AE130" i="21" s="1"/>
  <c r="X130" i="21" s="1"/>
  <c r="AE420" i="21"/>
  <c r="X420" i="21" s="1"/>
  <c r="AL354" i="21"/>
  <c r="AE354" i="21" s="1"/>
  <c r="X354" i="21" s="1"/>
  <c r="H476" i="21"/>
  <c r="AL15" i="21"/>
  <c r="AE15" i="21" s="1"/>
  <c r="X15" i="21" s="1"/>
  <c r="AL23" i="21"/>
  <c r="AE23" i="21" s="1"/>
  <c r="X23" i="21" s="1"/>
  <c r="AE27" i="21"/>
  <c r="X27" i="21" s="1"/>
  <c r="AE43" i="21"/>
  <c r="X43" i="21" s="1"/>
  <c r="AL46" i="21"/>
  <c r="AE46" i="21" s="1"/>
  <c r="X46" i="21" s="1"/>
  <c r="AL50" i="21"/>
  <c r="AE50" i="21" s="1"/>
  <c r="X50" i="21" s="1"/>
  <c r="AL87" i="21"/>
  <c r="AE87" i="21" s="1"/>
  <c r="X87" i="21" s="1"/>
  <c r="AE118" i="21"/>
  <c r="X118" i="21" s="1"/>
  <c r="AL144" i="21"/>
  <c r="AE144" i="21" s="1"/>
  <c r="X144" i="21" s="1"/>
  <c r="AL148" i="21"/>
  <c r="AE148" i="21" s="1"/>
  <c r="X148" i="21" s="1"/>
  <c r="AE152" i="21"/>
  <c r="X152" i="21" s="1"/>
  <c r="AL156" i="21"/>
  <c r="AE156" i="21" s="1"/>
  <c r="X156" i="21" s="1"/>
  <c r="AL177" i="21"/>
  <c r="AE177" i="21" s="1"/>
  <c r="X177" i="21" s="1"/>
  <c r="AE185" i="21"/>
  <c r="X185" i="21" s="1"/>
  <c r="AL207" i="21"/>
  <c r="AE207" i="21" s="1"/>
  <c r="X207" i="21" s="1"/>
  <c r="AL211" i="21"/>
  <c r="AE211" i="21" s="1"/>
  <c r="X211" i="21" s="1"/>
  <c r="AE220" i="21"/>
  <c r="X220" i="21" s="1"/>
  <c r="AE250" i="21"/>
  <c r="X250" i="21" s="1"/>
  <c r="AL334" i="21"/>
  <c r="AE334" i="21" s="1"/>
  <c r="X334" i="21" s="1"/>
  <c r="AE346" i="21"/>
  <c r="X346" i="21" s="1"/>
  <c r="AL349" i="21"/>
  <c r="AE349" i="21" s="1"/>
  <c r="X349" i="21" s="1"/>
  <c r="AE378" i="21"/>
  <c r="X378" i="21" s="1"/>
  <c r="AE384" i="21"/>
  <c r="X384" i="21" s="1"/>
  <c r="AL408" i="21"/>
  <c r="AE408" i="21" s="1"/>
  <c r="X408" i="21" s="1"/>
  <c r="AL424" i="21"/>
  <c r="AE424" i="21" s="1"/>
  <c r="X424" i="21" s="1"/>
  <c r="AL388" i="21"/>
  <c r="AE388" i="21" s="1"/>
  <c r="X388" i="21" s="1"/>
  <c r="P418" i="21"/>
  <c r="AL412" i="21"/>
  <c r="AE412" i="21" s="1"/>
  <c r="X412" i="21" s="1"/>
  <c r="AL201" i="21"/>
  <c r="AE201" i="21" s="1"/>
  <c r="X201" i="21" s="1"/>
  <c r="AE414" i="21"/>
  <c r="X414" i="21" s="1"/>
  <c r="AL370" i="21"/>
  <c r="AE370" i="21" s="1"/>
  <c r="X370" i="21" s="1"/>
  <c r="AE475" i="21"/>
  <c r="X475" i="21" s="1"/>
  <c r="AE463" i="21"/>
  <c r="X463" i="21" s="1"/>
  <c r="AE460" i="21"/>
  <c r="X460" i="21" s="1"/>
  <c r="H482" i="21"/>
  <c r="AL482" i="21"/>
  <c r="AE482" i="21" s="1"/>
  <c r="X482" i="21" s="1"/>
  <c r="AL473" i="21"/>
  <c r="AE473" i="21" s="1"/>
  <c r="X473" i="21" s="1"/>
  <c r="H473" i="21"/>
  <c r="X467" i="21"/>
  <c r="AL477" i="21"/>
  <c r="AE477" i="21" s="1"/>
  <c r="X477" i="21" s="1"/>
  <c r="H477" i="21"/>
  <c r="AL465" i="21"/>
  <c r="AE465" i="21" s="1"/>
  <c r="X465" i="21" s="1"/>
  <c r="H465" i="21"/>
  <c r="P462" i="21"/>
  <c r="P461" i="21"/>
  <c r="H454" i="21"/>
  <c r="AL454" i="21"/>
  <c r="AE454" i="21" s="1"/>
  <c r="X454" i="21" s="1"/>
  <c r="P442" i="21"/>
  <c r="P474" i="21"/>
  <c r="AL471" i="21"/>
  <c r="AE471" i="21" s="1"/>
  <c r="X471" i="21" s="1"/>
  <c r="H471" i="21"/>
  <c r="P469" i="21"/>
  <c r="H453" i="21"/>
  <c r="AL453" i="21"/>
  <c r="AE453" i="21" s="1"/>
  <c r="X453" i="21" s="1"/>
  <c r="P467" i="21"/>
  <c r="X447" i="21"/>
  <c r="P475" i="21"/>
  <c r="AL461" i="21"/>
  <c r="AE461" i="21" s="1"/>
  <c r="X461" i="21" s="1"/>
  <c r="H461" i="21"/>
  <c r="H458" i="21"/>
  <c r="AL458" i="21"/>
  <c r="AE458" i="21" s="1"/>
  <c r="X458" i="21" s="1"/>
  <c r="P449" i="21"/>
  <c r="AL445" i="21"/>
  <c r="AE445" i="21" s="1"/>
  <c r="X445" i="21" s="1"/>
  <c r="H445" i="21"/>
  <c r="P481" i="21"/>
  <c r="H469" i="21"/>
  <c r="AL469" i="21"/>
  <c r="AE469" i="21" s="1"/>
  <c r="X469" i="21" s="1"/>
  <c r="H457" i="21"/>
  <c r="AL457" i="21"/>
  <c r="AE457" i="21" s="1"/>
  <c r="X457" i="21" s="1"/>
  <c r="H449" i="21"/>
  <c r="AL449" i="21"/>
  <c r="AE449" i="21" s="1"/>
  <c r="X449" i="21" s="1"/>
  <c r="AL462" i="21"/>
  <c r="AE462" i="21" s="1"/>
  <c r="X462" i="21" s="1"/>
  <c r="H462" i="21"/>
  <c r="X443" i="21"/>
  <c r="P453" i="21"/>
  <c r="H446" i="21"/>
  <c r="AL446" i="21"/>
  <c r="AE446" i="21" s="1"/>
  <c r="X446" i="21" s="1"/>
  <c r="AL442" i="21"/>
  <c r="AE442" i="21" s="1"/>
  <c r="X442" i="21" s="1"/>
  <c r="H442" i="21"/>
  <c r="P463" i="21"/>
  <c r="AL441" i="21"/>
  <c r="AE441" i="21" s="1"/>
  <c r="X441" i="21" s="1"/>
  <c r="H441" i="21"/>
  <c r="H481" i="21"/>
  <c r="AL481" i="21"/>
  <c r="AE481" i="21" s="1"/>
  <c r="X481" i="21" s="1"/>
  <c r="H478" i="21"/>
  <c r="AL478" i="21"/>
  <c r="AE478" i="21" s="1"/>
  <c r="X478" i="21" s="1"/>
  <c r="AL474" i="21"/>
  <c r="AE474" i="21" s="1"/>
  <c r="X474" i="21" s="1"/>
  <c r="H474" i="21"/>
  <c r="H470" i="21"/>
  <c r="AL470" i="21"/>
  <c r="AE470" i="21" s="1"/>
  <c r="X470" i="21" s="1"/>
  <c r="H466" i="21"/>
  <c r="AL466" i="21"/>
  <c r="AE466" i="21" s="1"/>
  <c r="X466" i="21" s="1"/>
  <c r="P457" i="21"/>
  <c r="H450" i="21"/>
  <c r="AL450" i="21"/>
  <c r="AE450" i="21" s="1"/>
  <c r="X450" i="21" s="1"/>
  <c r="P21" i="21"/>
  <c r="AE67" i="21"/>
  <c r="X67" i="21" s="1"/>
  <c r="AE71" i="21"/>
  <c r="X71" i="21" s="1"/>
  <c r="AE79" i="21"/>
  <c r="X79" i="21" s="1"/>
  <c r="P122" i="21"/>
  <c r="AL128" i="21"/>
  <c r="AE128" i="21" s="1"/>
  <c r="X128" i="21" s="1"/>
  <c r="AL141" i="21"/>
  <c r="AE141" i="21" s="1"/>
  <c r="X141" i="21" s="1"/>
  <c r="AL172" i="21"/>
  <c r="AE172" i="21" s="1"/>
  <c r="X172" i="21" s="1"/>
  <c r="AL170" i="21"/>
  <c r="AE170" i="21" s="1"/>
  <c r="X170" i="21" s="1"/>
  <c r="P185" i="21"/>
  <c r="P201" i="21"/>
  <c r="P212" i="21"/>
  <c r="AE288" i="21"/>
  <c r="X288" i="21" s="1"/>
  <c r="AL254" i="21"/>
  <c r="AE254" i="21" s="1"/>
  <c r="X254" i="21" s="1"/>
  <c r="P284" i="21"/>
  <c r="P358" i="21"/>
  <c r="P402" i="21"/>
  <c r="AE417" i="21"/>
  <c r="X417" i="21" s="1"/>
  <c r="AL404" i="21"/>
  <c r="AE404" i="21" s="1"/>
  <c r="X404" i="21" s="1"/>
  <c r="P399" i="21"/>
  <c r="P355" i="21"/>
  <c r="P164" i="21"/>
  <c r="AL22" i="21"/>
  <c r="AE22" i="21" s="1"/>
  <c r="X22" i="21" s="1"/>
  <c r="H25" i="21"/>
  <c r="AL83" i="21"/>
  <c r="AE83" i="21" s="1"/>
  <c r="X83" i="21" s="1"/>
  <c r="AL103" i="21"/>
  <c r="AE103" i="21" s="1"/>
  <c r="X103" i="21" s="1"/>
  <c r="P142" i="21"/>
  <c r="AE164" i="21"/>
  <c r="X164" i="21" s="1"/>
  <c r="AE173" i="21"/>
  <c r="X173" i="21" s="1"/>
  <c r="P221" i="21"/>
  <c r="P254" i="21"/>
  <c r="AE302" i="21"/>
  <c r="X302" i="21" s="1"/>
  <c r="P304" i="21"/>
  <c r="P398" i="21"/>
  <c r="AL362" i="21"/>
  <c r="AE362" i="21" s="1"/>
  <c r="X362" i="21" s="1"/>
  <c r="P383" i="21"/>
  <c r="P339" i="21"/>
  <c r="AL402" i="21"/>
  <c r="AE402" i="21" s="1"/>
  <c r="X402" i="21" s="1"/>
  <c r="P7" i="21"/>
  <c r="P211" i="21"/>
  <c r="P278" i="21"/>
  <c r="P433" i="21"/>
  <c r="P15" i="21"/>
  <c r="P48" i="21"/>
  <c r="P58" i="21"/>
  <c r="AL91" i="21"/>
  <c r="AE91" i="21" s="1"/>
  <c r="X91" i="21" s="1"/>
  <c r="AE122" i="21"/>
  <c r="X122" i="21" s="1"/>
  <c r="P132" i="21"/>
  <c r="P93" i="21"/>
  <c r="P101" i="21"/>
  <c r="AL126" i="21"/>
  <c r="AE126" i="21" s="1"/>
  <c r="X126" i="21" s="1"/>
  <c r="P175" i="21"/>
  <c r="AL180" i="21"/>
  <c r="AE180" i="21" s="1"/>
  <c r="X180" i="21" s="1"/>
  <c r="AL183" i="21"/>
  <c r="AE183" i="21" s="1"/>
  <c r="X183" i="21" s="1"/>
  <c r="AE229" i="21"/>
  <c r="X229" i="21" s="1"/>
  <c r="AL237" i="21"/>
  <c r="AE237" i="21" s="1"/>
  <c r="X237" i="21" s="1"/>
  <c r="AE241" i="21"/>
  <c r="X241" i="21" s="1"/>
  <c r="AL245" i="21"/>
  <c r="AE245" i="21" s="1"/>
  <c r="X245" i="21" s="1"/>
  <c r="AL253" i="21"/>
  <c r="AE253" i="21" s="1"/>
  <c r="X253" i="21" s="1"/>
  <c r="AL296" i="21"/>
  <c r="AE296" i="21" s="1"/>
  <c r="X296" i="21" s="1"/>
  <c r="P251" i="21"/>
  <c r="AL290" i="21"/>
  <c r="AE290" i="21" s="1"/>
  <c r="X290" i="21" s="1"/>
  <c r="AL306" i="21"/>
  <c r="AE306" i="21" s="1"/>
  <c r="X306" i="21" s="1"/>
  <c r="AL308" i="21"/>
  <c r="AE308" i="21" s="1"/>
  <c r="X308" i="21" s="1"/>
  <c r="AL318" i="21"/>
  <c r="AE318" i="21" s="1"/>
  <c r="X318" i="21" s="1"/>
  <c r="P346" i="21"/>
  <c r="P362" i="21"/>
  <c r="P407" i="21"/>
  <c r="P165" i="21"/>
  <c r="AL385" i="21"/>
  <c r="AE385" i="21" s="1"/>
  <c r="X385" i="21" s="1"/>
  <c r="P424" i="21"/>
  <c r="P337" i="21"/>
  <c r="P27" i="21"/>
  <c r="P220" i="21"/>
  <c r="P141" i="21"/>
  <c r="P371" i="21"/>
  <c r="H51" i="21"/>
  <c r="AL51" i="21"/>
  <c r="AE51" i="21" s="1"/>
  <c r="X51" i="21" s="1"/>
  <c r="P91" i="21"/>
  <c r="P95" i="21"/>
  <c r="H169" i="21"/>
  <c r="AL169" i="21"/>
  <c r="AE169" i="21" s="1"/>
  <c r="X169" i="21" s="1"/>
  <c r="H192" i="21"/>
  <c r="AL192" i="21"/>
  <c r="AE192" i="21" s="1"/>
  <c r="X192" i="21" s="1"/>
  <c r="H204" i="21"/>
  <c r="AL204" i="21"/>
  <c r="AE204" i="21" s="1"/>
  <c r="X204" i="21" s="1"/>
  <c r="P215" i="21"/>
  <c r="P219" i="21"/>
  <c r="P225" i="21"/>
  <c r="P241" i="21"/>
  <c r="H401" i="21"/>
  <c r="AL401" i="21"/>
  <c r="AE401" i="21" s="1"/>
  <c r="X401" i="21" s="1"/>
  <c r="P129" i="21"/>
  <c r="P162" i="21"/>
  <c r="P158" i="21"/>
  <c r="P210" i="21"/>
  <c r="P359" i="21"/>
  <c r="P78" i="21"/>
  <c r="P176" i="21"/>
  <c r="H393" i="21"/>
  <c r="AL393" i="21"/>
  <c r="AE393" i="21" s="1"/>
  <c r="X393" i="21" s="1"/>
  <c r="P408" i="21"/>
  <c r="P263" i="21"/>
  <c r="P387" i="21"/>
  <c r="AL39" i="21"/>
  <c r="AE39" i="21" s="1"/>
  <c r="X39" i="21" s="1"/>
  <c r="AL35" i="21"/>
  <c r="AE35" i="21" s="1"/>
  <c r="X35" i="21" s="1"/>
  <c r="P87" i="21"/>
  <c r="H165" i="21"/>
  <c r="AL165" i="21"/>
  <c r="AE165" i="21" s="1"/>
  <c r="X165" i="21" s="1"/>
  <c r="H196" i="21"/>
  <c r="AL196" i="21"/>
  <c r="AE196" i="21" s="1"/>
  <c r="X196" i="21" s="1"/>
  <c r="H200" i="21"/>
  <c r="AL200" i="21"/>
  <c r="AE200" i="21" s="1"/>
  <c r="X200" i="21" s="1"/>
  <c r="H208" i="21"/>
  <c r="AL208" i="21"/>
  <c r="AE208" i="21" s="1"/>
  <c r="X208" i="21" s="1"/>
  <c r="H397" i="21"/>
  <c r="AL397" i="21"/>
  <c r="AE397" i="21" s="1"/>
  <c r="X397" i="21" s="1"/>
  <c r="P384" i="21"/>
  <c r="P80" i="21"/>
  <c r="P171" i="21"/>
  <c r="AE389" i="21"/>
  <c r="X389" i="21" s="1"/>
  <c r="H184" i="21"/>
  <c r="AL184" i="21"/>
  <c r="AE184" i="21" s="1"/>
  <c r="X184" i="21" s="1"/>
  <c r="H188" i="21"/>
  <c r="AL188" i="21"/>
  <c r="AE188" i="21" s="1"/>
  <c r="X188" i="21" s="1"/>
  <c r="P192" i="21"/>
  <c r="P326" i="21"/>
  <c r="P392" i="21"/>
  <c r="P404" i="21"/>
  <c r="P401" i="21"/>
  <c r="H6" i="21"/>
  <c r="AL6" i="21"/>
  <c r="AE6" i="21" s="1"/>
  <c r="X6" i="21" s="1"/>
  <c r="P8" i="21"/>
  <c r="H21" i="21"/>
  <c r="AL21" i="21"/>
  <c r="AE21" i="21" s="1"/>
  <c r="X21" i="21" s="1"/>
  <c r="P13" i="21"/>
  <c r="P14" i="21"/>
  <c r="AL19" i="21"/>
  <c r="AE19" i="21" s="1"/>
  <c r="X19" i="21" s="1"/>
  <c r="H19" i="21"/>
  <c r="P33" i="21"/>
  <c r="P37" i="21"/>
  <c r="P41" i="21"/>
  <c r="H49" i="21"/>
  <c r="AL49" i="21"/>
  <c r="AE49" i="21" s="1"/>
  <c r="X49" i="21" s="1"/>
  <c r="H56" i="21"/>
  <c r="AL56" i="21"/>
  <c r="AE56" i="21" s="1"/>
  <c r="X56" i="21" s="1"/>
  <c r="H53" i="21"/>
  <c r="AL53" i="21"/>
  <c r="AE53" i="21" s="1"/>
  <c r="X53" i="21" s="1"/>
  <c r="P44" i="21"/>
  <c r="AL65" i="21"/>
  <c r="AE65" i="21" s="1"/>
  <c r="X65" i="21" s="1"/>
  <c r="H65" i="21"/>
  <c r="AL69" i="21"/>
  <c r="AE69" i="21" s="1"/>
  <c r="X69" i="21" s="1"/>
  <c r="H69" i="21"/>
  <c r="AL73" i="21"/>
  <c r="AE73" i="21" s="1"/>
  <c r="X73" i="21" s="1"/>
  <c r="H73" i="21"/>
  <c r="AL77" i="21"/>
  <c r="AE77" i="21" s="1"/>
  <c r="X77" i="21" s="1"/>
  <c r="H77" i="21"/>
  <c r="P81" i="21"/>
  <c r="P54" i="21"/>
  <c r="H85" i="21"/>
  <c r="AL85" i="21"/>
  <c r="AE85" i="21" s="1"/>
  <c r="X85" i="21" s="1"/>
  <c r="P90" i="21"/>
  <c r="P98" i="21"/>
  <c r="AE100" i="21"/>
  <c r="X100" i="21" s="1"/>
  <c r="H102" i="21"/>
  <c r="AL102" i="21"/>
  <c r="AE102" i="21" s="1"/>
  <c r="X102" i="21" s="1"/>
  <c r="P106" i="21"/>
  <c r="H109" i="21"/>
  <c r="AL109" i="21"/>
  <c r="AE109" i="21" s="1"/>
  <c r="X109" i="21" s="1"/>
  <c r="P109" i="21"/>
  <c r="H127" i="21"/>
  <c r="AL127" i="21"/>
  <c r="AE127" i="21" s="1"/>
  <c r="X127" i="21" s="1"/>
  <c r="AL159" i="21"/>
  <c r="AE159" i="21" s="1"/>
  <c r="X159" i="21" s="1"/>
  <c r="H159" i="21"/>
  <c r="P135" i="21"/>
  <c r="P143" i="21"/>
  <c r="P151" i="21"/>
  <c r="AL125" i="21"/>
  <c r="AE125" i="21" s="1"/>
  <c r="X125" i="21" s="1"/>
  <c r="H125" i="21"/>
  <c r="AL138" i="21"/>
  <c r="AE138" i="21" s="1"/>
  <c r="X138" i="21" s="1"/>
  <c r="H138" i="21"/>
  <c r="AL154" i="21"/>
  <c r="AE154" i="21" s="1"/>
  <c r="X154" i="21" s="1"/>
  <c r="H154" i="21"/>
  <c r="H175" i="21"/>
  <c r="AL175" i="21"/>
  <c r="AE175" i="21" s="1"/>
  <c r="X175" i="21" s="1"/>
  <c r="AE181" i="21"/>
  <c r="X181" i="21" s="1"/>
  <c r="AL167" i="21"/>
  <c r="AE167" i="21" s="1"/>
  <c r="X167" i="21" s="1"/>
  <c r="H167" i="21"/>
  <c r="P166" i="21"/>
  <c r="P206" i="21"/>
  <c r="AL202" i="21"/>
  <c r="AE202" i="21" s="1"/>
  <c r="X202" i="21" s="1"/>
  <c r="H202" i="21"/>
  <c r="P202" i="21"/>
  <c r="AL205" i="21"/>
  <c r="AE205" i="21" s="1"/>
  <c r="X205" i="21" s="1"/>
  <c r="H205" i="21"/>
  <c r="H212" i="21"/>
  <c r="AL212" i="21"/>
  <c r="AE212" i="21" s="1"/>
  <c r="X212" i="21" s="1"/>
  <c r="H235" i="21"/>
  <c r="AL235" i="21"/>
  <c r="AE235" i="21" s="1"/>
  <c r="X235" i="21" s="1"/>
  <c r="H216" i="21"/>
  <c r="AL216" i="21"/>
  <c r="AE216" i="21" s="1"/>
  <c r="X216" i="21" s="1"/>
  <c r="P223" i="21"/>
  <c r="AE226" i="21"/>
  <c r="X226" i="21" s="1"/>
  <c r="P227" i="21"/>
  <c r="P231" i="21"/>
  <c r="AE234" i="21"/>
  <c r="X234" i="21" s="1"/>
  <c r="P235" i="21"/>
  <c r="P239" i="21"/>
  <c r="P243" i="21"/>
  <c r="AE246" i="21"/>
  <c r="X246" i="21" s="1"/>
  <c r="P247" i="21"/>
  <c r="P252" i="21"/>
  <c r="H256" i="21"/>
  <c r="AL256" i="21"/>
  <c r="AE256" i="21" s="1"/>
  <c r="X256" i="21" s="1"/>
  <c r="P260" i="21"/>
  <c r="H272" i="21"/>
  <c r="AL272" i="21"/>
  <c r="AE272" i="21" s="1"/>
  <c r="X272" i="21" s="1"/>
  <c r="AL259" i="21"/>
  <c r="AE259" i="21" s="1"/>
  <c r="X259" i="21" s="1"/>
  <c r="H259" i="21"/>
  <c r="AL267" i="21"/>
  <c r="AE267" i="21" s="1"/>
  <c r="X267" i="21" s="1"/>
  <c r="H267" i="21"/>
  <c r="H291" i="21"/>
  <c r="AL291" i="21"/>
  <c r="AE291" i="21" s="1"/>
  <c r="X291" i="21" s="1"/>
  <c r="H307" i="21"/>
  <c r="AL307" i="21"/>
  <c r="AE307" i="21" s="1"/>
  <c r="X307" i="21" s="1"/>
  <c r="P255" i="21"/>
  <c r="P270" i="21"/>
  <c r="P295" i="21"/>
  <c r="H313" i="21"/>
  <c r="AL313" i="21"/>
  <c r="AE313" i="21" s="1"/>
  <c r="X313" i="21" s="1"/>
  <c r="P315" i="21"/>
  <c r="AL323" i="21"/>
  <c r="AE323" i="21" s="1"/>
  <c r="X323" i="21" s="1"/>
  <c r="H323" i="21"/>
  <c r="AL336" i="21"/>
  <c r="AE336" i="21" s="1"/>
  <c r="X336" i="21" s="1"/>
  <c r="H336" i="21"/>
  <c r="P348" i="21"/>
  <c r="AL352" i="21"/>
  <c r="AE352" i="21" s="1"/>
  <c r="X352" i="21" s="1"/>
  <c r="H352" i="21"/>
  <c r="P364" i="21"/>
  <c r="AL368" i="21"/>
  <c r="AE368" i="21" s="1"/>
  <c r="X368" i="21" s="1"/>
  <c r="H368" i="21"/>
  <c r="P325" i="21"/>
  <c r="AL409" i="21"/>
  <c r="AE409" i="21" s="1"/>
  <c r="X409" i="21" s="1"/>
  <c r="H409" i="21"/>
  <c r="H419" i="21"/>
  <c r="AL419" i="21"/>
  <c r="AE419" i="21" s="1"/>
  <c r="X419" i="21" s="1"/>
  <c r="AL422" i="21"/>
  <c r="AE422" i="21" s="1"/>
  <c r="X422" i="21" s="1"/>
  <c r="H422" i="21"/>
  <c r="H435" i="21"/>
  <c r="AL435" i="21"/>
  <c r="AE435" i="21" s="1"/>
  <c r="X435" i="21" s="1"/>
  <c r="H335" i="21"/>
  <c r="AL335" i="21"/>
  <c r="AE335" i="21" s="1"/>
  <c r="X335" i="21" s="1"/>
  <c r="H423" i="21"/>
  <c r="AL423" i="21"/>
  <c r="AE423" i="21" s="1"/>
  <c r="X423" i="21" s="1"/>
  <c r="AL311" i="21"/>
  <c r="AE311" i="21" s="1"/>
  <c r="X311" i="21" s="1"/>
  <c r="H311" i="21"/>
  <c r="AL339" i="21"/>
  <c r="AE339" i="21" s="1"/>
  <c r="X339" i="21" s="1"/>
  <c r="H339" i="21"/>
  <c r="AL371" i="21"/>
  <c r="AE371" i="21" s="1"/>
  <c r="X371" i="21" s="1"/>
  <c r="H371" i="21"/>
  <c r="AL411" i="21"/>
  <c r="AE411" i="21" s="1"/>
  <c r="X411" i="21" s="1"/>
  <c r="H411" i="21"/>
  <c r="AL9" i="21"/>
  <c r="AE9" i="21" s="1"/>
  <c r="X9" i="21" s="1"/>
  <c r="H9" i="21"/>
  <c r="H26" i="21"/>
  <c r="AL26" i="21"/>
  <c r="AE26" i="21" s="1"/>
  <c r="X26" i="21" s="1"/>
  <c r="P26" i="21"/>
  <c r="AL13" i="21"/>
  <c r="AE13" i="21" s="1"/>
  <c r="X13" i="21" s="1"/>
  <c r="H13" i="21"/>
  <c r="H32" i="21"/>
  <c r="AL32" i="21"/>
  <c r="AE32" i="21" s="1"/>
  <c r="X32" i="21" s="1"/>
  <c r="H36" i="21"/>
  <c r="AL36" i="21"/>
  <c r="AE36" i="21" s="1"/>
  <c r="X36" i="21" s="1"/>
  <c r="H40" i="21"/>
  <c r="AL40" i="21"/>
  <c r="AE40" i="21" s="1"/>
  <c r="X40" i="21" s="1"/>
  <c r="P32" i="21"/>
  <c r="P36" i="21"/>
  <c r="P40" i="21"/>
  <c r="H45" i="21"/>
  <c r="AL45" i="21"/>
  <c r="AE45" i="21" s="1"/>
  <c r="X45" i="21" s="1"/>
  <c r="P49" i="21"/>
  <c r="H30" i="21"/>
  <c r="AL30" i="21"/>
  <c r="AE30" i="21" s="1"/>
  <c r="X30" i="21" s="1"/>
  <c r="AL52" i="21"/>
  <c r="AE52" i="21" s="1"/>
  <c r="X52" i="21" s="1"/>
  <c r="H52" i="21"/>
  <c r="H58" i="21"/>
  <c r="AL58" i="21"/>
  <c r="AE58" i="21" s="1"/>
  <c r="X58" i="21" s="1"/>
  <c r="P65" i="21"/>
  <c r="P69" i="21"/>
  <c r="P73" i="21"/>
  <c r="P77" i="21"/>
  <c r="P84" i="21"/>
  <c r="AE88" i="21"/>
  <c r="X88" i="21" s="1"/>
  <c r="P89" i="21"/>
  <c r="P102" i="21"/>
  <c r="P85" i="21"/>
  <c r="AL104" i="21"/>
  <c r="AE104" i="21" s="1"/>
  <c r="X104" i="21" s="1"/>
  <c r="H104" i="21"/>
  <c r="H113" i="21"/>
  <c r="AL113" i="21"/>
  <c r="AE113" i="21" s="1"/>
  <c r="X113" i="21" s="1"/>
  <c r="P113" i="21"/>
  <c r="AL101" i="21"/>
  <c r="AE101" i="21" s="1"/>
  <c r="X101" i="21" s="1"/>
  <c r="H101" i="21"/>
  <c r="P105" i="21"/>
  <c r="AL111" i="21"/>
  <c r="AE111" i="21" s="1"/>
  <c r="X111" i="21" s="1"/>
  <c r="H111" i="21"/>
  <c r="AL123" i="21"/>
  <c r="AE123" i="21" s="1"/>
  <c r="X123" i="21" s="1"/>
  <c r="H123" i="21"/>
  <c r="AL135" i="21"/>
  <c r="AE135" i="21" s="1"/>
  <c r="X135" i="21" s="1"/>
  <c r="H135" i="21"/>
  <c r="AL139" i="21"/>
  <c r="AE139" i="21" s="1"/>
  <c r="X139" i="21" s="1"/>
  <c r="H139" i="21"/>
  <c r="AL143" i="21"/>
  <c r="AE143" i="21" s="1"/>
  <c r="X143" i="21" s="1"/>
  <c r="H143" i="21"/>
  <c r="AL147" i="21"/>
  <c r="AE147" i="21" s="1"/>
  <c r="X147" i="21" s="1"/>
  <c r="H147" i="21"/>
  <c r="AL151" i="21"/>
  <c r="AE151" i="21" s="1"/>
  <c r="X151" i="21" s="1"/>
  <c r="H151" i="21"/>
  <c r="AL155" i="21"/>
  <c r="AE155" i="21" s="1"/>
  <c r="X155" i="21" s="1"/>
  <c r="H155" i="21"/>
  <c r="P115" i="21"/>
  <c r="P125" i="21"/>
  <c r="P127" i="21"/>
  <c r="AL150" i="21"/>
  <c r="AE150" i="21" s="1"/>
  <c r="X150" i="21" s="1"/>
  <c r="H150" i="21"/>
  <c r="AL162" i="21"/>
  <c r="AE162" i="21" s="1"/>
  <c r="X162" i="21" s="1"/>
  <c r="H162" i="21"/>
  <c r="AL171" i="21"/>
  <c r="AE171" i="21" s="1"/>
  <c r="X171" i="21" s="1"/>
  <c r="H171" i="21"/>
  <c r="AL182" i="21"/>
  <c r="AE182" i="21" s="1"/>
  <c r="X182" i="21" s="1"/>
  <c r="H182" i="21"/>
  <c r="AL221" i="21"/>
  <c r="AE221" i="21" s="1"/>
  <c r="X221" i="21" s="1"/>
  <c r="H221" i="21"/>
  <c r="H214" i="21"/>
  <c r="AL214" i="21"/>
  <c r="AE214" i="21" s="1"/>
  <c r="X214" i="21" s="1"/>
  <c r="P218" i="21"/>
  <c r="H231" i="21"/>
  <c r="AL231" i="21"/>
  <c r="AE231" i="21" s="1"/>
  <c r="X231" i="21" s="1"/>
  <c r="H247" i="21"/>
  <c r="AL247" i="21"/>
  <c r="AE247" i="21" s="1"/>
  <c r="X247" i="21" s="1"/>
  <c r="P256" i="21"/>
  <c r="H268" i="21"/>
  <c r="AL268" i="21"/>
  <c r="AE268" i="21" s="1"/>
  <c r="X268" i="21" s="1"/>
  <c r="P272" i="21"/>
  <c r="AL275" i="21"/>
  <c r="AE275" i="21" s="1"/>
  <c r="X275" i="21" s="1"/>
  <c r="H275" i="21"/>
  <c r="H295" i="21"/>
  <c r="AL295" i="21"/>
  <c r="AE295" i="21" s="1"/>
  <c r="X295" i="21" s="1"/>
  <c r="P258" i="21"/>
  <c r="H276" i="21"/>
  <c r="AL276" i="21"/>
  <c r="AE276" i="21" s="1"/>
  <c r="X276" i="21" s="1"/>
  <c r="AE282" i="21"/>
  <c r="X282" i="21" s="1"/>
  <c r="P283" i="21"/>
  <c r="P299" i="21"/>
  <c r="P280" i="21"/>
  <c r="AL285" i="21"/>
  <c r="AE285" i="21" s="1"/>
  <c r="X285" i="21" s="1"/>
  <c r="H285" i="21"/>
  <c r="AL293" i="21"/>
  <c r="AE293" i="21" s="1"/>
  <c r="X293" i="21" s="1"/>
  <c r="H293" i="21"/>
  <c r="AL301" i="21"/>
  <c r="AE301" i="21" s="1"/>
  <c r="X301" i="21" s="1"/>
  <c r="H301" i="21"/>
  <c r="H309" i="21"/>
  <c r="AL309" i="21"/>
  <c r="AE309" i="21" s="1"/>
  <c r="X309" i="21" s="1"/>
  <c r="H333" i="21"/>
  <c r="AL333" i="21"/>
  <c r="AE333" i="21" s="1"/>
  <c r="X333" i="21" s="1"/>
  <c r="AL325" i="21"/>
  <c r="AE325" i="21" s="1"/>
  <c r="X325" i="21" s="1"/>
  <c r="H325" i="21"/>
  <c r="P319" i="21"/>
  <c r="P336" i="21"/>
  <c r="AL340" i="21"/>
  <c r="AE340" i="21" s="1"/>
  <c r="X340" i="21" s="1"/>
  <c r="H340" i="21"/>
  <c r="P352" i="21"/>
  <c r="AL356" i="21"/>
  <c r="AE356" i="21" s="1"/>
  <c r="X356" i="21" s="1"/>
  <c r="H356" i="21"/>
  <c r="P368" i="21"/>
  <c r="AL372" i="21"/>
  <c r="AE372" i="21" s="1"/>
  <c r="X372" i="21" s="1"/>
  <c r="H372" i="21"/>
  <c r="AL351" i="21"/>
  <c r="AE351" i="21" s="1"/>
  <c r="X351" i="21" s="1"/>
  <c r="H351" i="21"/>
  <c r="P367" i="21"/>
  <c r="H439" i="21"/>
  <c r="AL439" i="21"/>
  <c r="AE439" i="21" s="1"/>
  <c r="X439" i="21" s="1"/>
  <c r="P347" i="21"/>
  <c r="AL379" i="21"/>
  <c r="AE379" i="21" s="1"/>
  <c r="X379" i="21" s="1"/>
  <c r="H379" i="21"/>
  <c r="P395" i="21"/>
  <c r="P343" i="21"/>
  <c r="AL359" i="21"/>
  <c r="AE359" i="21" s="1"/>
  <c r="X359" i="21" s="1"/>
  <c r="H359" i="21"/>
  <c r="P375" i="21"/>
  <c r="AL383" i="21"/>
  <c r="AE383" i="21" s="1"/>
  <c r="X383" i="21" s="1"/>
  <c r="H383" i="21"/>
  <c r="H437" i="21"/>
  <c r="AL437" i="21"/>
  <c r="AE437" i="21" s="1"/>
  <c r="X437" i="21" s="1"/>
  <c r="P333" i="21"/>
  <c r="H415" i="21"/>
  <c r="AL415" i="21"/>
  <c r="AE415" i="21" s="1"/>
  <c r="X415" i="21" s="1"/>
  <c r="P415" i="21"/>
  <c r="H12" i="21"/>
  <c r="AL12" i="21"/>
  <c r="AE12" i="21" s="1"/>
  <c r="X12" i="21" s="1"/>
  <c r="AL17" i="21"/>
  <c r="AE17" i="21" s="1"/>
  <c r="X17" i="21" s="1"/>
  <c r="H17" i="21"/>
  <c r="AL24" i="21"/>
  <c r="AE24" i="21" s="1"/>
  <c r="X24" i="21" s="1"/>
  <c r="H24" i="21"/>
  <c r="P45" i="21"/>
  <c r="P56" i="21"/>
  <c r="AL44" i="21"/>
  <c r="AE44" i="21" s="1"/>
  <c r="X44" i="21" s="1"/>
  <c r="H44" i="21"/>
  <c r="H60" i="21"/>
  <c r="AL60" i="21"/>
  <c r="AE60" i="21" s="1"/>
  <c r="X60" i="21" s="1"/>
  <c r="AL64" i="21"/>
  <c r="AE64" i="21" s="1"/>
  <c r="X64" i="21" s="1"/>
  <c r="H64" i="21"/>
  <c r="AL68" i="21"/>
  <c r="AE68" i="21" s="1"/>
  <c r="X68" i="21" s="1"/>
  <c r="H68" i="21"/>
  <c r="AL72" i="21"/>
  <c r="AE72" i="21" s="1"/>
  <c r="X72" i="21" s="1"/>
  <c r="H72" i="21"/>
  <c r="AL76" i="21"/>
  <c r="AE76" i="21" s="1"/>
  <c r="X76" i="21" s="1"/>
  <c r="H76" i="21"/>
  <c r="AL80" i="21"/>
  <c r="AE80" i="21" s="1"/>
  <c r="X80" i="21" s="1"/>
  <c r="H80" i="21"/>
  <c r="AL86" i="21"/>
  <c r="AE86" i="21" s="1"/>
  <c r="X86" i="21" s="1"/>
  <c r="H86" i="21"/>
  <c r="AL94" i="21"/>
  <c r="AE94" i="21" s="1"/>
  <c r="X94" i="21" s="1"/>
  <c r="H94" i="21"/>
  <c r="AL97" i="21"/>
  <c r="AE97" i="21" s="1"/>
  <c r="X97" i="21" s="1"/>
  <c r="H97" i="21"/>
  <c r="H117" i="21"/>
  <c r="AL117" i="21"/>
  <c r="AE117" i="21" s="1"/>
  <c r="X117" i="21" s="1"/>
  <c r="H121" i="21"/>
  <c r="AL121" i="21"/>
  <c r="AE121" i="21" s="1"/>
  <c r="X121" i="21" s="1"/>
  <c r="AL93" i="21"/>
  <c r="AE93" i="21" s="1"/>
  <c r="X93" i="21" s="1"/>
  <c r="H93" i="21"/>
  <c r="P117" i="21"/>
  <c r="AL119" i="21"/>
  <c r="AE119" i="21" s="1"/>
  <c r="X119" i="21" s="1"/>
  <c r="H119" i="21"/>
  <c r="P139" i="21"/>
  <c r="P147" i="21"/>
  <c r="P155" i="21"/>
  <c r="P159" i="21"/>
  <c r="P163" i="21"/>
  <c r="AL129" i="21"/>
  <c r="AE129" i="21" s="1"/>
  <c r="X129" i="21" s="1"/>
  <c r="H129" i="21"/>
  <c r="AL131" i="21"/>
  <c r="AE131" i="21" s="1"/>
  <c r="X131" i="21" s="1"/>
  <c r="H131" i="21"/>
  <c r="AL134" i="21"/>
  <c r="AE134" i="21" s="1"/>
  <c r="X134" i="21" s="1"/>
  <c r="H134" i="21"/>
  <c r="AL146" i="21"/>
  <c r="AE146" i="21" s="1"/>
  <c r="X146" i="21" s="1"/>
  <c r="H146" i="21"/>
  <c r="AL158" i="21"/>
  <c r="AE158" i="21" s="1"/>
  <c r="X158" i="21" s="1"/>
  <c r="H158" i="21"/>
  <c r="P167" i="21"/>
  <c r="H179" i="21"/>
  <c r="AL179" i="21"/>
  <c r="AE179" i="21" s="1"/>
  <c r="X179" i="21" s="1"/>
  <c r="AL174" i="21"/>
  <c r="AE174" i="21" s="1"/>
  <c r="X174" i="21" s="1"/>
  <c r="H174" i="21"/>
  <c r="AL194" i="21"/>
  <c r="AE194" i="21" s="1"/>
  <c r="X194" i="21" s="1"/>
  <c r="H194" i="21"/>
  <c r="P194" i="21"/>
  <c r="AL206" i="21"/>
  <c r="AE206" i="21" s="1"/>
  <c r="X206" i="21" s="1"/>
  <c r="H206" i="21"/>
  <c r="AL186" i="21"/>
  <c r="AE186" i="21" s="1"/>
  <c r="X186" i="21" s="1"/>
  <c r="H186" i="21"/>
  <c r="P186" i="21"/>
  <c r="AL210" i="21"/>
  <c r="AE210" i="21" s="1"/>
  <c r="X210" i="21" s="1"/>
  <c r="H210" i="21"/>
  <c r="H218" i="21"/>
  <c r="AL218" i="21"/>
  <c r="AE218" i="21" s="1"/>
  <c r="X218" i="21" s="1"/>
  <c r="H227" i="21"/>
  <c r="AL227" i="21"/>
  <c r="AE227" i="21" s="1"/>
  <c r="X227" i="21" s="1"/>
  <c r="H243" i="21"/>
  <c r="AL243" i="21"/>
  <c r="AE243" i="21" s="1"/>
  <c r="X243" i="21" s="1"/>
  <c r="AL190" i="21"/>
  <c r="AE190" i="21" s="1"/>
  <c r="X190" i="21" s="1"/>
  <c r="H190" i="21"/>
  <c r="P190" i="21"/>
  <c r="AL224" i="21"/>
  <c r="AE224" i="21" s="1"/>
  <c r="X224" i="21" s="1"/>
  <c r="H224" i="21"/>
  <c r="AL228" i="21"/>
  <c r="AE228" i="21" s="1"/>
  <c r="X228" i="21" s="1"/>
  <c r="H228" i="21"/>
  <c r="AL232" i="21"/>
  <c r="AE232" i="21" s="1"/>
  <c r="X232" i="21" s="1"/>
  <c r="H232" i="21"/>
  <c r="AL236" i="21"/>
  <c r="AE236" i="21" s="1"/>
  <c r="X236" i="21" s="1"/>
  <c r="H236" i="21"/>
  <c r="AL240" i="21"/>
  <c r="AE240" i="21" s="1"/>
  <c r="X240" i="21" s="1"/>
  <c r="H240" i="21"/>
  <c r="AL244" i="21"/>
  <c r="AE244" i="21" s="1"/>
  <c r="X244" i="21" s="1"/>
  <c r="H244" i="21"/>
  <c r="AL248" i="21"/>
  <c r="AE248" i="21" s="1"/>
  <c r="X248" i="21" s="1"/>
  <c r="H248" i="21"/>
  <c r="H264" i="21"/>
  <c r="AL264" i="21"/>
  <c r="AE264" i="21" s="1"/>
  <c r="X264" i="21" s="1"/>
  <c r="P268" i="21"/>
  <c r="AL263" i="21"/>
  <c r="AE263" i="21" s="1"/>
  <c r="X263" i="21" s="1"/>
  <c r="H263" i="21"/>
  <c r="AL271" i="21"/>
  <c r="AE271" i="21" s="1"/>
  <c r="X271" i="21" s="1"/>
  <c r="H271" i="21"/>
  <c r="H283" i="21"/>
  <c r="AL283" i="21"/>
  <c r="AE283" i="21" s="1"/>
  <c r="X283" i="21" s="1"/>
  <c r="H299" i="21"/>
  <c r="AL299" i="21"/>
  <c r="AE299" i="21" s="1"/>
  <c r="X299" i="21" s="1"/>
  <c r="AL255" i="21"/>
  <c r="AE255" i="21" s="1"/>
  <c r="X255" i="21" s="1"/>
  <c r="H255" i="21"/>
  <c r="P262" i="21"/>
  <c r="P287" i="21"/>
  <c r="P303" i="21"/>
  <c r="AL251" i="21"/>
  <c r="AE251" i="21" s="1"/>
  <c r="X251" i="21" s="1"/>
  <c r="H251" i="21"/>
  <c r="AL274" i="21"/>
  <c r="AE274" i="21" s="1"/>
  <c r="X274" i="21" s="1"/>
  <c r="H274" i="21"/>
  <c r="H280" i="21"/>
  <c r="AL280" i="21"/>
  <c r="AE280" i="21" s="1"/>
  <c r="X280" i="21" s="1"/>
  <c r="P276" i="21"/>
  <c r="P289" i="21"/>
  <c r="P297" i="21"/>
  <c r="P305" i="21"/>
  <c r="H319" i="21"/>
  <c r="AL319" i="21"/>
  <c r="AE319" i="21" s="1"/>
  <c r="X319" i="21" s="1"/>
  <c r="AL321" i="21"/>
  <c r="AE321" i="21" s="1"/>
  <c r="X321" i="21" s="1"/>
  <c r="H321" i="21"/>
  <c r="P340" i="21"/>
  <c r="AL344" i="21"/>
  <c r="AE344" i="21" s="1"/>
  <c r="X344" i="21" s="1"/>
  <c r="H344" i="21"/>
  <c r="P356" i="21"/>
  <c r="AL360" i="21"/>
  <c r="AE360" i="21" s="1"/>
  <c r="X360" i="21" s="1"/>
  <c r="H360" i="21"/>
  <c r="P372" i="21"/>
  <c r="AL376" i="21"/>
  <c r="AE376" i="21" s="1"/>
  <c r="X376" i="21" s="1"/>
  <c r="H376" i="21"/>
  <c r="AL391" i="21"/>
  <c r="AE391" i="21" s="1"/>
  <c r="X391" i="21" s="1"/>
  <c r="H391" i="21"/>
  <c r="H407" i="21"/>
  <c r="AL407" i="21"/>
  <c r="AE407" i="21" s="1"/>
  <c r="X407" i="21" s="1"/>
  <c r="H429" i="21"/>
  <c r="AL429" i="21"/>
  <c r="AE429" i="21" s="1"/>
  <c r="X429" i="21" s="1"/>
  <c r="AL363" i="21"/>
  <c r="AE363" i="21" s="1"/>
  <c r="X363" i="21" s="1"/>
  <c r="H363" i="21"/>
  <c r="AE331" i="21"/>
  <c r="X331" i="21" s="1"/>
  <c r="AL399" i="21"/>
  <c r="AE399" i="21" s="1"/>
  <c r="X399" i="21" s="1"/>
  <c r="H399" i="21"/>
  <c r="AE425" i="21"/>
  <c r="X425" i="21" s="1"/>
  <c r="P427" i="21"/>
  <c r="AL430" i="21"/>
  <c r="AE430" i="21" s="1"/>
  <c r="X430" i="21" s="1"/>
  <c r="H430" i="21"/>
  <c r="AL355" i="21"/>
  <c r="AE355" i="21" s="1"/>
  <c r="X355" i="21" s="1"/>
  <c r="H355" i="21"/>
  <c r="AL413" i="21"/>
  <c r="AE413" i="21" s="1"/>
  <c r="X413" i="21" s="1"/>
  <c r="H413" i="21"/>
  <c r="P423" i="21"/>
  <c r="H431" i="21"/>
  <c r="AL431" i="21"/>
  <c r="AE431" i="21" s="1"/>
  <c r="X431" i="21" s="1"/>
  <c r="P439" i="21"/>
  <c r="H10" i="21"/>
  <c r="AL10" i="21"/>
  <c r="AE10" i="21" s="1"/>
  <c r="X10" i="21" s="1"/>
  <c r="H14" i="21"/>
  <c r="AL14" i="21"/>
  <c r="AE14" i="21" s="1"/>
  <c r="X14" i="21" s="1"/>
  <c r="AL8" i="21"/>
  <c r="AE8" i="21" s="1"/>
  <c r="X8" i="21" s="1"/>
  <c r="H8" i="21"/>
  <c r="P10" i="21"/>
  <c r="AL29" i="21"/>
  <c r="AE29" i="21" s="1"/>
  <c r="X29" i="21" s="1"/>
  <c r="H29" i="21"/>
  <c r="H33" i="21"/>
  <c r="AL33" i="21"/>
  <c r="AE33" i="21" s="1"/>
  <c r="X33" i="21" s="1"/>
  <c r="H37" i="21"/>
  <c r="AL37" i="21"/>
  <c r="AE37" i="21" s="1"/>
  <c r="X37" i="21" s="1"/>
  <c r="H41" i="21"/>
  <c r="AL41" i="21"/>
  <c r="AE41" i="21" s="1"/>
  <c r="X41" i="21" s="1"/>
  <c r="AL47" i="21"/>
  <c r="AE47" i="21" s="1"/>
  <c r="X47" i="21" s="1"/>
  <c r="H47" i="21"/>
  <c r="AL48" i="21"/>
  <c r="AE48" i="21" s="1"/>
  <c r="X48" i="21" s="1"/>
  <c r="H48" i="21"/>
  <c r="AL54" i="21"/>
  <c r="AE54" i="21" s="1"/>
  <c r="X54" i="21" s="1"/>
  <c r="H54" i="21"/>
  <c r="H81" i="21"/>
  <c r="AL81" i="21"/>
  <c r="AE81" i="21" s="1"/>
  <c r="X81" i="21" s="1"/>
  <c r="H89" i="21"/>
  <c r="AL89" i="21"/>
  <c r="AE89" i="21" s="1"/>
  <c r="X89" i="21" s="1"/>
  <c r="AL84" i="21"/>
  <c r="AE84" i="21" s="1"/>
  <c r="X84" i="21" s="1"/>
  <c r="H84" i="21"/>
  <c r="P86" i="21"/>
  <c r="AL90" i="21"/>
  <c r="AE90" i="21" s="1"/>
  <c r="X90" i="21" s="1"/>
  <c r="H90" i="21"/>
  <c r="P94" i="21"/>
  <c r="AL98" i="21"/>
  <c r="AE98" i="21" s="1"/>
  <c r="X98" i="21" s="1"/>
  <c r="H98" i="21"/>
  <c r="H106" i="21"/>
  <c r="AL106" i="21"/>
  <c r="AE106" i="21" s="1"/>
  <c r="X106" i="21" s="1"/>
  <c r="P121" i="21"/>
  <c r="AL105" i="21"/>
  <c r="AE105" i="21" s="1"/>
  <c r="X105" i="21" s="1"/>
  <c r="H105" i="21"/>
  <c r="AL115" i="21"/>
  <c r="AE115" i="21" s="1"/>
  <c r="X115" i="21" s="1"/>
  <c r="H115" i="21"/>
  <c r="AL163" i="21"/>
  <c r="AE163" i="21" s="1"/>
  <c r="X163" i="21" s="1"/>
  <c r="H163" i="21"/>
  <c r="P111" i="21"/>
  <c r="P123" i="21"/>
  <c r="AL142" i="21"/>
  <c r="AE142" i="21" s="1"/>
  <c r="X142" i="21" s="1"/>
  <c r="H142" i="21"/>
  <c r="AL166" i="21"/>
  <c r="AE166" i="21" s="1"/>
  <c r="X166" i="21" s="1"/>
  <c r="H166" i="21"/>
  <c r="AL198" i="21"/>
  <c r="AE198" i="21" s="1"/>
  <c r="X198" i="21" s="1"/>
  <c r="H198" i="21"/>
  <c r="P198" i="21"/>
  <c r="H223" i="21"/>
  <c r="AL223" i="21"/>
  <c r="AE223" i="21" s="1"/>
  <c r="X223" i="21" s="1"/>
  <c r="H239" i="21"/>
  <c r="AL239" i="21"/>
  <c r="AE239" i="21" s="1"/>
  <c r="X239" i="21" s="1"/>
  <c r="P179" i="21"/>
  <c r="P214" i="21"/>
  <c r="P224" i="21"/>
  <c r="P228" i="21"/>
  <c r="P232" i="21"/>
  <c r="P236" i="21"/>
  <c r="P240" i="21"/>
  <c r="P244" i="21"/>
  <c r="P248" i="21"/>
  <c r="AL252" i="21"/>
  <c r="AE252" i="21" s="1"/>
  <c r="X252" i="21" s="1"/>
  <c r="H252" i="21"/>
  <c r="H260" i="21"/>
  <c r="AL260" i="21"/>
  <c r="AE260" i="21" s="1"/>
  <c r="X260" i="21" s="1"/>
  <c r="P264" i="21"/>
  <c r="H287" i="21"/>
  <c r="AL287" i="21"/>
  <c r="AE287" i="21" s="1"/>
  <c r="X287" i="21" s="1"/>
  <c r="H303" i="21"/>
  <c r="AL303" i="21"/>
  <c r="AE303" i="21" s="1"/>
  <c r="X303" i="21" s="1"/>
  <c r="P266" i="21"/>
  <c r="P291" i="21"/>
  <c r="P307" i="21"/>
  <c r="AL258" i="21"/>
  <c r="AE258" i="21" s="1"/>
  <c r="X258" i="21" s="1"/>
  <c r="H258" i="21"/>
  <c r="AL262" i="21"/>
  <c r="AE262" i="21" s="1"/>
  <c r="X262" i="21" s="1"/>
  <c r="H262" i="21"/>
  <c r="AL266" i="21"/>
  <c r="AE266" i="21" s="1"/>
  <c r="X266" i="21" s="1"/>
  <c r="H266" i="21"/>
  <c r="AL270" i="21"/>
  <c r="AE270" i="21" s="1"/>
  <c r="X270" i="21" s="1"/>
  <c r="H270" i="21"/>
  <c r="AL289" i="21"/>
  <c r="AE289" i="21" s="1"/>
  <c r="X289" i="21" s="1"/>
  <c r="H289" i="21"/>
  <c r="AL297" i="21"/>
  <c r="AE297" i="21" s="1"/>
  <c r="X297" i="21" s="1"/>
  <c r="H297" i="21"/>
  <c r="AL305" i="21"/>
  <c r="AE305" i="21" s="1"/>
  <c r="X305" i="21" s="1"/>
  <c r="H305" i="21"/>
  <c r="H317" i="21"/>
  <c r="AL317" i="21"/>
  <c r="AE317" i="21" s="1"/>
  <c r="X317" i="21" s="1"/>
  <c r="P309" i="21"/>
  <c r="P317" i="21"/>
  <c r="AL327" i="21"/>
  <c r="AE327" i="21" s="1"/>
  <c r="X327" i="21" s="1"/>
  <c r="H327" i="21"/>
  <c r="AL315" i="21"/>
  <c r="AE315" i="21" s="1"/>
  <c r="X315" i="21" s="1"/>
  <c r="H315" i="21"/>
  <c r="AL332" i="21"/>
  <c r="AE332" i="21" s="1"/>
  <c r="X332" i="21" s="1"/>
  <c r="H332" i="21"/>
  <c r="P344" i="21"/>
  <c r="AL348" i="21"/>
  <c r="AE348" i="21" s="1"/>
  <c r="X348" i="21" s="1"/>
  <c r="H348" i="21"/>
  <c r="P360" i="21"/>
  <c r="AL364" i="21"/>
  <c r="AE364" i="21" s="1"/>
  <c r="X364" i="21" s="1"/>
  <c r="H364" i="21"/>
  <c r="P376" i="21"/>
  <c r="P351" i="21"/>
  <c r="AL367" i="21"/>
  <c r="AE367" i="21" s="1"/>
  <c r="X367" i="21" s="1"/>
  <c r="H367" i="21"/>
  <c r="H329" i="21"/>
  <c r="AL329" i="21"/>
  <c r="AE329" i="21" s="1"/>
  <c r="X329" i="21" s="1"/>
  <c r="AL347" i="21"/>
  <c r="AE347" i="21" s="1"/>
  <c r="X347" i="21" s="1"/>
  <c r="H347" i="21"/>
  <c r="AL395" i="21"/>
  <c r="AE395" i="21" s="1"/>
  <c r="X395" i="21" s="1"/>
  <c r="H395" i="21"/>
  <c r="P331" i="21"/>
  <c r="AL343" i="21"/>
  <c r="AE343" i="21" s="1"/>
  <c r="X343" i="21" s="1"/>
  <c r="H343" i="21"/>
  <c r="AL375" i="21"/>
  <c r="AE375" i="21" s="1"/>
  <c r="X375" i="21" s="1"/>
  <c r="H375" i="21"/>
  <c r="H421" i="21"/>
  <c r="AL421" i="21"/>
  <c r="AE421" i="21" s="1"/>
  <c r="X421" i="21" s="1"/>
  <c r="H427" i="21"/>
  <c r="AL427" i="21"/>
  <c r="AE427" i="21" s="1"/>
  <c r="X427" i="21" s="1"/>
  <c r="AL387" i="21"/>
  <c r="AE387" i="21" s="1"/>
  <c r="X387" i="21" s="1"/>
  <c r="H387" i="21"/>
  <c r="AL403" i="21"/>
  <c r="AE403" i="21" s="1"/>
  <c r="X403" i="21" s="1"/>
  <c r="H403" i="21"/>
  <c r="P409" i="21"/>
  <c r="P431" i="21"/>
  <c r="T6" i="10"/>
  <c r="V6" i="10" s="1"/>
  <c r="U116" i="17"/>
  <c r="X116" i="17"/>
  <c r="T116" i="17"/>
  <c r="V116" i="17" s="1"/>
  <c r="W116" i="17"/>
  <c r="U49" i="17"/>
  <c r="T49" i="17"/>
  <c r="V49" i="17" s="1"/>
  <c r="X25" i="17"/>
  <c r="Y80" i="17"/>
  <c r="T23" i="17"/>
  <c r="V23" i="17" s="1"/>
  <c r="W15" i="17"/>
  <c r="U15" i="17"/>
  <c r="T15" i="17"/>
  <c r="V15" i="17" s="1"/>
  <c r="X15" i="17"/>
  <c r="X31" i="17"/>
  <c r="Y31" i="17" s="1"/>
  <c r="U36" i="17"/>
  <c r="W36" i="17"/>
  <c r="T36" i="17"/>
  <c r="V36" i="17" s="1"/>
  <c r="X36" i="17"/>
  <c r="U44" i="17"/>
  <c r="W44" i="17"/>
  <c r="T44" i="17"/>
  <c r="V44" i="17" s="1"/>
  <c r="X44" i="17"/>
  <c r="W6" i="17"/>
  <c r="T6" i="17"/>
  <c r="V6" i="17" s="1"/>
  <c r="X6" i="17"/>
  <c r="U6" i="17"/>
  <c r="W10" i="17"/>
  <c r="T10" i="17"/>
  <c r="V10" i="17" s="1"/>
  <c r="X10" i="17"/>
  <c r="U10" i="17"/>
  <c r="X20" i="17"/>
  <c r="W26" i="17"/>
  <c r="W47" i="17"/>
  <c r="T47" i="17"/>
  <c r="V47" i="17" s="1"/>
  <c r="X47" i="17"/>
  <c r="U47" i="17"/>
  <c r="W62" i="17"/>
  <c r="T62" i="17"/>
  <c r="V62" i="17" s="1"/>
  <c r="U62" i="17"/>
  <c r="X62" i="17"/>
  <c r="T77" i="17"/>
  <c r="V77" i="17" s="1"/>
  <c r="X77" i="17"/>
  <c r="U77" i="17"/>
  <c r="W77" i="17"/>
  <c r="W91" i="17"/>
  <c r="Y91" i="17" s="1"/>
  <c r="T91" i="17"/>
  <c r="V91" i="17" s="1"/>
  <c r="X91" i="17"/>
  <c r="U91" i="17"/>
  <c r="W107" i="17"/>
  <c r="Y107" i="17" s="1"/>
  <c r="T107" i="17"/>
  <c r="V107" i="17" s="1"/>
  <c r="X107" i="17"/>
  <c r="U107" i="17"/>
  <c r="T61" i="17"/>
  <c r="V61" i="17" s="1"/>
  <c r="X61" i="17"/>
  <c r="W61" i="17"/>
  <c r="U61" i="17"/>
  <c r="W3" i="17"/>
  <c r="U3" i="17"/>
  <c r="T3" i="17"/>
  <c r="V3" i="17" s="1"/>
  <c r="X3" i="17"/>
  <c r="X16" i="17"/>
  <c r="W39" i="17"/>
  <c r="T39" i="17"/>
  <c r="V39" i="17" s="1"/>
  <c r="X39" i="17"/>
  <c r="U39" i="17"/>
  <c r="U32" i="17"/>
  <c r="W32" i="17"/>
  <c r="T32" i="17"/>
  <c r="V32" i="17" s="1"/>
  <c r="X32" i="17"/>
  <c r="T20" i="17"/>
  <c r="V20" i="17" s="1"/>
  <c r="W43" i="17"/>
  <c r="T43" i="17"/>
  <c r="V43" i="17" s="1"/>
  <c r="X43" i="17"/>
  <c r="U43" i="17"/>
  <c r="W52" i="17"/>
  <c r="U52" i="17"/>
  <c r="X52" i="17"/>
  <c r="T52" i="17"/>
  <c r="V52" i="17" s="1"/>
  <c r="W51" i="17"/>
  <c r="T51" i="17"/>
  <c r="V51" i="17" s="1"/>
  <c r="X51" i="17"/>
  <c r="U51" i="17"/>
  <c r="T73" i="17"/>
  <c r="V73" i="17" s="1"/>
  <c r="X73" i="17"/>
  <c r="U73" i="17"/>
  <c r="W73" i="17"/>
  <c r="W79" i="17"/>
  <c r="T79" i="17"/>
  <c r="V79" i="17" s="1"/>
  <c r="X79" i="17"/>
  <c r="U79" i="17"/>
  <c r="W87" i="17"/>
  <c r="T87" i="17"/>
  <c r="V87" i="17" s="1"/>
  <c r="X87" i="17"/>
  <c r="U87" i="17"/>
  <c r="W103" i="17"/>
  <c r="T103" i="17"/>
  <c r="V103" i="17" s="1"/>
  <c r="X103" i="17"/>
  <c r="U103" i="17"/>
  <c r="W66" i="17"/>
  <c r="T66" i="17"/>
  <c r="V66" i="17" s="1"/>
  <c r="U66" i="17"/>
  <c r="X66" i="17"/>
  <c r="W70" i="17"/>
  <c r="X70" i="17"/>
  <c r="T70" i="17"/>
  <c r="V70" i="17" s="1"/>
  <c r="U70" i="17"/>
  <c r="T75" i="17"/>
  <c r="V75" i="17" s="1"/>
  <c r="U75" i="17"/>
  <c r="W75" i="17"/>
  <c r="X75" i="17"/>
  <c r="W7" i="17"/>
  <c r="U7" i="17"/>
  <c r="T7" i="17"/>
  <c r="V7" i="17" s="1"/>
  <c r="X7" i="17"/>
  <c r="T16" i="17"/>
  <c r="V16" i="17" s="1"/>
  <c r="W22" i="17"/>
  <c r="T22" i="17"/>
  <c r="V22" i="17" s="1"/>
  <c r="X22" i="17"/>
  <c r="U22" i="17"/>
  <c r="W35" i="17"/>
  <c r="T35" i="17"/>
  <c r="V35" i="17" s="1"/>
  <c r="X35" i="17"/>
  <c r="U35" i="17"/>
  <c r="X24" i="17"/>
  <c r="X26" i="17"/>
  <c r="T56" i="17"/>
  <c r="V56" i="17" s="1"/>
  <c r="X56" i="17"/>
  <c r="U56" i="17"/>
  <c r="W56" i="17"/>
  <c r="T69" i="17"/>
  <c r="V69" i="17" s="1"/>
  <c r="X69" i="17"/>
  <c r="W69" i="17"/>
  <c r="U69" i="17"/>
  <c r="W48" i="17"/>
  <c r="T48" i="17"/>
  <c r="V48" i="17" s="1"/>
  <c r="X48" i="17"/>
  <c r="U48" i="17"/>
  <c r="W83" i="17"/>
  <c r="T83" i="17"/>
  <c r="V83" i="17" s="1"/>
  <c r="X83" i="17"/>
  <c r="U83" i="17"/>
  <c r="W99" i="17"/>
  <c r="T99" i="17"/>
  <c r="V99" i="17" s="1"/>
  <c r="X99" i="17"/>
  <c r="U99" i="17"/>
  <c r="U92" i="17"/>
  <c r="W92" i="17"/>
  <c r="T92" i="17"/>
  <c r="V92" i="17" s="1"/>
  <c r="X92" i="17"/>
  <c r="U96" i="17"/>
  <c r="W96" i="17"/>
  <c r="T96" i="17"/>
  <c r="V96" i="17" s="1"/>
  <c r="X96" i="17"/>
  <c r="U100" i="17"/>
  <c r="W100" i="17"/>
  <c r="T100" i="17"/>
  <c r="V100" i="17" s="1"/>
  <c r="X100" i="17"/>
  <c r="U104" i="17"/>
  <c r="W104" i="17"/>
  <c r="T104" i="17"/>
  <c r="V104" i="17" s="1"/>
  <c r="X104" i="17"/>
  <c r="U108" i="17"/>
  <c r="W108" i="17"/>
  <c r="T108" i="17"/>
  <c r="V108" i="17" s="1"/>
  <c r="X108" i="17"/>
  <c r="T65" i="17"/>
  <c r="V65" i="17" s="1"/>
  <c r="X65" i="17"/>
  <c r="W65" i="17"/>
  <c r="U65" i="17"/>
  <c r="W115" i="17"/>
  <c r="T115" i="17"/>
  <c r="V115" i="17" s="1"/>
  <c r="X115" i="17"/>
  <c r="U115" i="17"/>
  <c r="W111" i="17"/>
  <c r="T111" i="17"/>
  <c r="V111" i="17" s="1"/>
  <c r="X111" i="17"/>
  <c r="U111" i="17"/>
  <c r="W11" i="17"/>
  <c r="U11" i="17"/>
  <c r="T11" i="17"/>
  <c r="V11" i="17" s="1"/>
  <c r="X11" i="17"/>
  <c r="W18" i="17"/>
  <c r="T18" i="17"/>
  <c r="V18" i="17" s="1"/>
  <c r="X18" i="17"/>
  <c r="U18" i="17"/>
  <c r="T24" i="17"/>
  <c r="V24" i="17" s="1"/>
  <c r="T31" i="17"/>
  <c r="V31" i="17" s="1"/>
  <c r="U40" i="17"/>
  <c r="W40" i="17"/>
  <c r="X40" i="17"/>
  <c r="T40" i="17"/>
  <c r="V40" i="17" s="1"/>
  <c r="W14" i="17"/>
  <c r="T14" i="17"/>
  <c r="V14" i="17" s="1"/>
  <c r="X14" i="17"/>
  <c r="U14" i="17"/>
  <c r="W58" i="17"/>
  <c r="U58" i="17"/>
  <c r="X58" i="17"/>
  <c r="T58" i="17"/>
  <c r="V58" i="17" s="1"/>
  <c r="W95" i="17"/>
  <c r="T95" i="17"/>
  <c r="V95" i="17" s="1"/>
  <c r="X95" i="17"/>
  <c r="U95" i="17"/>
  <c r="U84" i="17"/>
  <c r="W84" i="17"/>
  <c r="T84" i="17"/>
  <c r="V84" i="17" s="1"/>
  <c r="X84" i="17"/>
  <c r="U112" i="17"/>
  <c r="W112" i="17"/>
  <c r="T112" i="17"/>
  <c r="V112" i="17" s="1"/>
  <c r="X112" i="17"/>
  <c r="W55" i="17"/>
  <c r="U55" i="17"/>
  <c r="T55" i="17"/>
  <c r="V55" i="17" s="1"/>
  <c r="X55" i="17"/>
  <c r="T3" i="10"/>
  <c r="V3" i="10" s="1"/>
  <c r="Y3" i="10"/>
  <c r="O1447" i="15"/>
  <c r="L539" i="15"/>
  <c r="O539" i="15"/>
  <c r="O54" i="15"/>
  <c r="L54" i="15"/>
  <c r="O419" i="15"/>
  <c r="Y59" i="17" l="1"/>
  <c r="Y71" i="17"/>
  <c r="Y67" i="17"/>
  <c r="Y98" i="17"/>
  <c r="Y12" i="17"/>
  <c r="Y100" i="17"/>
  <c r="Y72" i="17"/>
  <c r="Y57" i="17"/>
  <c r="AS4" i="21"/>
  <c r="Y74" i="17"/>
  <c r="Y29" i="17"/>
  <c r="O4" i="21"/>
  <c r="Y16" i="17"/>
  <c r="K2743" i="4"/>
  <c r="K2745" i="15"/>
  <c r="Y103" i="17"/>
  <c r="Y104" i="17"/>
  <c r="Y66" i="17"/>
  <c r="Y50" i="17"/>
  <c r="W4" i="21"/>
  <c r="AK4" i="21"/>
  <c r="AD4" i="21"/>
  <c r="Y25" i="17"/>
  <c r="Y28" i="17"/>
  <c r="Y110" i="17"/>
  <c r="Y63" i="17"/>
  <c r="Y24" i="17"/>
  <c r="Y35" i="17"/>
  <c r="Y22" i="17"/>
  <c r="Y87" i="17"/>
  <c r="Y70" i="17"/>
  <c r="Y76" i="17"/>
  <c r="Y20" i="17"/>
  <c r="Y45" i="17"/>
  <c r="Y116" i="17"/>
  <c r="Y108" i="17"/>
  <c r="Y96" i="17"/>
  <c r="Y92" i="17"/>
  <c r="Y77" i="17"/>
  <c r="Y112" i="17"/>
  <c r="Y84" i="17"/>
  <c r="Y55" i="17"/>
  <c r="Y19" i="17"/>
  <c r="Y46" i="17"/>
  <c r="Y18" i="17"/>
  <c r="Y99" i="17"/>
  <c r="Y56" i="17"/>
  <c r="Y15" i="17"/>
  <c r="Y61" i="17"/>
  <c r="Y10" i="17"/>
  <c r="Y6" i="17"/>
  <c r="Y65" i="17"/>
  <c r="Y69" i="17"/>
  <c r="Y3" i="17"/>
  <c r="Y95" i="17"/>
  <c r="Y11" i="17"/>
  <c r="Y111" i="17"/>
  <c r="Y115" i="17"/>
  <c r="Y83" i="17"/>
  <c r="Y26" i="17"/>
  <c r="Y44" i="17"/>
  <c r="Y36" i="17"/>
  <c r="Y58" i="17"/>
  <c r="Y40" i="17"/>
  <c r="Y48" i="17"/>
  <c r="Y73" i="17"/>
  <c r="Y39" i="17"/>
  <c r="Y14" i="17"/>
  <c r="Y75" i="17"/>
  <c r="Y7" i="17"/>
  <c r="Y79" i="17"/>
  <c r="Y51" i="17"/>
  <c r="Y52" i="17"/>
  <c r="Y43" i="17"/>
  <c r="Y32" i="17"/>
  <c r="Y62" i="17"/>
  <c r="Y47" i="17"/>
  <c r="L2745" i="15" l="1"/>
  <c r="O2745" i="15"/>
  <c r="L2743" i="4"/>
  <c r="O2743" i="4"/>
</calcChain>
</file>

<file path=xl/sharedStrings.xml><?xml version="1.0" encoding="utf-8"?>
<sst xmlns="http://schemas.openxmlformats.org/spreadsheetml/2006/main" count="76787" uniqueCount="3882">
  <si>
    <t>Sunburst Realty</t>
  </si>
  <si>
    <t xml:space="preserve">Jamie Bobbett </t>
  </si>
  <si>
    <t xml:space="preserve">Janie Reed </t>
  </si>
  <si>
    <t>Agents Ranked (Alphabetical Order) - 2011</t>
  </si>
  <si>
    <t>Agents Ranked (Alphabetical Order) - 2010</t>
  </si>
  <si>
    <t>Magnolia Realty</t>
  </si>
  <si>
    <t>Waco</t>
  </si>
  <si>
    <t>McGregor</t>
  </si>
  <si>
    <t>Clifton</t>
  </si>
  <si>
    <t>Coque Gibson's Real Estate Company</t>
  </si>
  <si>
    <t>Brazos Valley, REALTORS</t>
  </si>
  <si>
    <t>West</t>
  </si>
  <si>
    <t>Copperas Cove</t>
  </si>
  <si>
    <t>Amanda Nesbitt</t>
  </si>
  <si>
    <t xml:space="preserve">Jenny Arnold </t>
  </si>
  <si>
    <t>Robyn Wilbanks</t>
  </si>
  <si>
    <t>Russell Trippet</t>
  </si>
  <si>
    <t>Sandy Jordan</t>
  </si>
  <si>
    <t>Stacy Clark</t>
  </si>
  <si>
    <t>Steve Cunningham</t>
  </si>
  <si>
    <t>Tammy Cathey</t>
  </si>
  <si>
    <t>Teresa Dickenson</t>
  </si>
  <si>
    <t>Tiffany Shelton</t>
  </si>
  <si>
    <t>Tina Freeman</t>
  </si>
  <si>
    <t>Tracy Loggins</t>
  </si>
  <si>
    <t>Trish Griffin</t>
  </si>
  <si>
    <t>Troy Sorenson</t>
  </si>
  <si>
    <t>Trudy Sheffield</t>
  </si>
  <si>
    <t>Carolyn Potts</t>
  </si>
  <si>
    <t xml:space="preserve">Butch Luce </t>
  </si>
  <si>
    <t xml:space="preserve">C.M Nevill </t>
  </si>
  <si>
    <t xml:space="preserve">Carl W Sims </t>
  </si>
  <si>
    <t xml:space="preserve">Barbara Tennison </t>
  </si>
  <si>
    <t xml:space="preserve">Brad J Harrell </t>
  </si>
  <si>
    <t xml:space="preserve">Brenda S Ferguson </t>
  </si>
  <si>
    <t xml:space="preserve">Charles Burns </t>
  </si>
  <si>
    <t xml:space="preserve">Daniel Tagle </t>
  </si>
  <si>
    <t xml:space="preserve">Deborah D Ferrell </t>
  </si>
  <si>
    <t xml:space="preserve">Kammy Parker </t>
  </si>
  <si>
    <t xml:space="preserve">Larry Nolen </t>
  </si>
  <si>
    <t xml:space="preserve">Michael Taylor </t>
  </si>
  <si>
    <t xml:space="preserve">Nelson Speed </t>
  </si>
  <si>
    <t xml:space="preserve">Phyllis Steger </t>
  </si>
  <si>
    <t xml:space="preserve">Sandy Jordan </t>
  </si>
  <si>
    <t xml:space="preserve">Tommie J Ludwig </t>
  </si>
  <si>
    <t xml:space="preserve">Whitney Fischer </t>
  </si>
  <si>
    <t xml:space="preserve">Garland D Nelson </t>
  </si>
  <si>
    <t xml:space="preserve">Mark Kettler </t>
  </si>
  <si>
    <t xml:space="preserve">Debby Holmes </t>
  </si>
  <si>
    <t xml:space="preserve">Dorothy Maggard </t>
  </si>
  <si>
    <t>Strickler Realty, PLLC</t>
  </si>
  <si>
    <t>Glen Land Real Estate, Inc.</t>
  </si>
  <si>
    <t>Realsmart, Inc.</t>
  </si>
  <si>
    <t>Edmond Fadal Real Estate</t>
  </si>
  <si>
    <t>Groetzinger Property Restoration</t>
  </si>
  <si>
    <t>Ben McCarter</t>
  </si>
  <si>
    <t xml:space="preserve">Sherry Nunn </t>
  </si>
  <si>
    <t xml:space="preserve">Shirley Black </t>
  </si>
  <si>
    <t xml:space="preserve">Stacy Clark </t>
  </si>
  <si>
    <t xml:space="preserve">Steve Cunningham </t>
  </si>
  <si>
    <t xml:space="preserve">Sue M Reed </t>
  </si>
  <si>
    <t xml:space="preserve">Susan K Sharp </t>
  </si>
  <si>
    <t>Fuller, Realtors</t>
  </si>
  <si>
    <t>Legacy Approved Properties</t>
  </si>
  <si>
    <t>Aquilla</t>
  </si>
  <si>
    <t>Crawford</t>
  </si>
  <si>
    <t>Ghada Tamimi</t>
  </si>
  <si>
    <t>Legacy Approved Properties Branch</t>
  </si>
  <si>
    <t>McGregor Real Estate Branch Office</t>
  </si>
  <si>
    <t>Tynna Dixon</t>
  </si>
  <si>
    <t>Eddy</t>
  </si>
  <si>
    <t xml:space="preserve">Glen Land Jr. </t>
  </si>
  <si>
    <t xml:space="preserve">Jay Dickens </t>
  </si>
  <si>
    <t xml:space="preserve">Marilyn Jenkins </t>
  </si>
  <si>
    <t xml:space="preserve">Terry Holdbrook </t>
  </si>
  <si>
    <t xml:space="preserve">Chad Hanson </t>
  </si>
  <si>
    <t xml:space="preserve">Greg Smith </t>
  </si>
  <si>
    <t xml:space="preserve">Jimmy Don Holmes </t>
  </si>
  <si>
    <t xml:space="preserve">Linda Alesi-Miller </t>
  </si>
  <si>
    <t xml:space="preserve">Lisa S Monroe </t>
  </si>
  <si>
    <t xml:space="preserve">Lori Roller </t>
  </si>
  <si>
    <t xml:space="preserve">Mike Dodson </t>
  </si>
  <si>
    <t xml:space="preserve">Norma Freeman </t>
  </si>
  <si>
    <t xml:space="preserve">Paula Golden </t>
  </si>
  <si>
    <t xml:space="preserve">Sandy Adcock </t>
  </si>
  <si>
    <t xml:space="preserve">Teresa Holcomb </t>
  </si>
  <si>
    <t xml:space="preserve">Wray Hurst </t>
  </si>
  <si>
    <t xml:space="preserve">Alida Pollard </t>
  </si>
  <si>
    <t xml:space="preserve">Amanda Albrecht </t>
  </si>
  <si>
    <t xml:space="preserve">Amber Boney </t>
  </si>
  <si>
    <t xml:space="preserve">April Rieger </t>
  </si>
  <si>
    <t xml:space="preserve">Charles Ed Spivey </t>
  </si>
  <si>
    <t xml:space="preserve">Coque J Gibson </t>
  </si>
  <si>
    <t xml:space="preserve">Danielle Schmidt </t>
  </si>
  <si>
    <t xml:space="preserve">Deb O'Connor </t>
  </si>
  <si>
    <t xml:space="preserve">Sharon Barr </t>
  </si>
  <si>
    <t xml:space="preserve">Sharon Nisbet </t>
  </si>
  <si>
    <t xml:space="preserve">Beverly Hamby </t>
  </si>
  <si>
    <t xml:space="preserve">Terrie McCartney </t>
  </si>
  <si>
    <t xml:space="preserve">The Fuller-Stewart Group </t>
  </si>
  <si>
    <t xml:space="preserve">Trey Holdbrook </t>
  </si>
  <si>
    <t xml:space="preserve">Valerie Willems </t>
  </si>
  <si>
    <t xml:space="preserve">Whitney Wichkoski </t>
  </si>
  <si>
    <t xml:space="preserve">Yvonne Curtis </t>
  </si>
  <si>
    <t>Misty Nardell</t>
  </si>
  <si>
    <t>Michelle Yglecias</t>
  </si>
  <si>
    <t>Legacy Land &amp; Ranches</t>
  </si>
  <si>
    <t>Kimberly Scoggins</t>
  </si>
  <si>
    <t>2132 FM 217</t>
  </si>
  <si>
    <t>Estera Baros</t>
  </si>
  <si>
    <t>Hillsboro</t>
  </si>
  <si>
    <t>Temple</t>
  </si>
  <si>
    <t>Yvonne Curtis</t>
  </si>
  <si>
    <t>Bill Gohring</t>
  </si>
  <si>
    <t>130 Sterling Ridge</t>
  </si>
  <si>
    <t>Lake Country Real Estate</t>
  </si>
  <si>
    <t>Castle Creek Realty</t>
  </si>
  <si>
    <t>Kristin Clements</t>
  </si>
  <si>
    <t>Central Realty</t>
  </si>
  <si>
    <t>Premier REALTORS</t>
  </si>
  <si>
    <t>Hubbard</t>
  </si>
  <si>
    <t>Elm Mott</t>
  </si>
  <si>
    <t>Mount Calm</t>
  </si>
  <si>
    <t>Robinson</t>
  </si>
  <si>
    <t>Laguna Park</t>
  </si>
  <si>
    <t>Marak Realty</t>
  </si>
  <si>
    <t>Campus, REALTORS</t>
  </si>
  <si>
    <t>Triliji Group/K&amp;S</t>
  </si>
  <si>
    <t>John A. Cooper</t>
  </si>
  <si>
    <t xml:space="preserve">Pam Whitworth </t>
  </si>
  <si>
    <t xml:space="preserve">Pamela S Tucker </t>
  </si>
  <si>
    <t xml:space="preserve">Pat Grimm </t>
  </si>
  <si>
    <t xml:space="preserve">Pat Nix </t>
  </si>
  <si>
    <t xml:space="preserve">Patricia Meadows </t>
  </si>
  <si>
    <t xml:space="preserve">Patricia Quick </t>
  </si>
  <si>
    <t xml:space="preserve">Patricia Rodriguez </t>
  </si>
  <si>
    <t xml:space="preserve">Paula Guthrie </t>
  </si>
  <si>
    <t xml:space="preserve">Peggy Peck </t>
  </si>
  <si>
    <t xml:space="preserve">Pete Arvizu </t>
  </si>
  <si>
    <t xml:space="preserve">Polly Hedrick </t>
  </si>
  <si>
    <t xml:space="preserve">Polly Paton </t>
  </si>
  <si>
    <t xml:space="preserve">Ralph Medart </t>
  </si>
  <si>
    <t>Dale Dickenson</t>
  </si>
  <si>
    <t>Central Texas Commercial</t>
  </si>
  <si>
    <t>Selling Office 1 - Office Name</t>
  </si>
  <si>
    <t>Lori Richardson</t>
  </si>
  <si>
    <t>Denise Davidson</t>
  </si>
  <si>
    <t>Robert Barben</t>
  </si>
  <si>
    <t>Tera Kiger</t>
  </si>
  <si>
    <t>Quick &amp; Associates</t>
  </si>
  <si>
    <t>Pam Whitworth</t>
  </si>
  <si>
    <t>6601 Tierra Drive</t>
  </si>
  <si>
    <t>Amanda Cunningham</t>
  </si>
  <si>
    <t>Shelly Stone</t>
  </si>
  <si>
    <t>Anel Perales</t>
  </si>
  <si>
    <t>Lee McLelland</t>
  </si>
  <si>
    <t xml:space="preserve">Charlie Johnson </t>
  </si>
  <si>
    <t xml:space="preserve">Earl B Patrick </t>
  </si>
  <si>
    <t xml:space="preserve">Linda Liardon </t>
  </si>
  <si>
    <t xml:space="preserve">Richard Sulak </t>
  </si>
  <si>
    <t xml:space="preserve">Shana Deskins </t>
  </si>
  <si>
    <t xml:space="preserve">Sheila Jones </t>
  </si>
  <si>
    <t xml:space="preserve">Cory Duncan </t>
  </si>
  <si>
    <t xml:space="preserve">Courtney Harmon </t>
  </si>
  <si>
    <t xml:space="preserve">Gwendolyn Ryan </t>
  </si>
  <si>
    <t xml:space="preserve">Ines Olvera </t>
  </si>
  <si>
    <t xml:space="preserve">J.D. McPherson </t>
  </si>
  <si>
    <t xml:space="preserve">Jimmy Banks </t>
  </si>
  <si>
    <t xml:space="preserve">John Williams </t>
  </si>
  <si>
    <t xml:space="preserve">Kate Groetzinger </t>
  </si>
  <si>
    <t xml:space="preserve">Kristy Hollingsworth </t>
  </si>
  <si>
    <t xml:space="preserve">Leslie Bush </t>
  </si>
  <si>
    <t xml:space="preserve">Luke Morton </t>
  </si>
  <si>
    <t xml:space="preserve">Luke Whyte </t>
  </si>
  <si>
    <t xml:space="preserve">Melissa Miller </t>
  </si>
  <si>
    <t>Golinda</t>
  </si>
  <si>
    <t>Steve Meadows</t>
  </si>
  <si>
    <t>Agent - Agent Name</t>
  </si>
  <si>
    <t>Listing Office 1 - Office Name</t>
  </si>
  <si>
    <t>Closing Date</t>
  </si>
  <si>
    <t>Sold Price</t>
  </si>
  <si>
    <t>Front Gate Properties Branch Office</t>
  </si>
  <si>
    <t>Andee Barker</t>
  </si>
  <si>
    <t>Mark Helm</t>
  </si>
  <si>
    <t>Bart Cooper</t>
  </si>
  <si>
    <t>Hamilton</t>
  </si>
  <si>
    <t>Valerie Warschak</t>
  </si>
  <si>
    <t xml:space="preserve">Michael Meadows </t>
  </si>
  <si>
    <t xml:space="preserve">Non-MLS Member </t>
  </si>
  <si>
    <t xml:space="preserve">Patrick Pendley </t>
  </si>
  <si>
    <t xml:space="preserve">Peggy Holcomb </t>
  </si>
  <si>
    <t xml:space="preserve">Sherry Fair </t>
  </si>
  <si>
    <t xml:space="preserve">Sherry Pattillo </t>
  </si>
  <si>
    <t xml:space="preserve">Tammy Reid-Nowlain </t>
  </si>
  <si>
    <t>Slovak Realty</t>
  </si>
  <si>
    <t>Hal Dunn &amp; Associates</t>
  </si>
  <si>
    <t>Century 21 Realty Plus- Mexia</t>
  </si>
  <si>
    <t>Carbajal Realty</t>
  </si>
  <si>
    <t>Irene Zapalac</t>
  </si>
  <si>
    <t>Jackie Fatten</t>
  </si>
  <si>
    <t>Jason Robertson</t>
  </si>
  <si>
    <t>Jennifer Robbins</t>
  </si>
  <si>
    <t>Jenny Arnold</t>
  </si>
  <si>
    <t>Jerry Bruce</t>
  </si>
  <si>
    <t xml:space="preserve">Cynthia Moore </t>
  </si>
  <si>
    <t xml:space="preserve">Daniel Tagle, Jr. </t>
  </si>
  <si>
    <t xml:space="preserve">Darren McKethan </t>
  </si>
  <si>
    <t xml:space="preserve">David G Chavez </t>
  </si>
  <si>
    <t xml:space="preserve">Debbie Scoggins </t>
  </si>
  <si>
    <t>Walter Pearce Real Estate</t>
  </si>
  <si>
    <t>Vernie Cal Marshall</t>
  </si>
  <si>
    <t>Debra McKamie</t>
  </si>
  <si>
    <t>Mike Sims</t>
  </si>
  <si>
    <t>Teague</t>
  </si>
  <si>
    <t>Thornton</t>
  </si>
  <si>
    <t>Groesbeck</t>
  </si>
  <si>
    <t>Hewitt</t>
  </si>
  <si>
    <t>Norman Realty</t>
  </si>
  <si>
    <t>Stevie Sheffield</t>
  </si>
  <si>
    <t xml:space="preserve">Sharon K Higbee </t>
  </si>
  <si>
    <t xml:space="preserve">Shelly Earhart </t>
  </si>
  <si>
    <t xml:space="preserve">Sherry Craft </t>
  </si>
  <si>
    <t>912 Lands End Cove</t>
  </si>
  <si>
    <t>Gregg Glime</t>
  </si>
  <si>
    <t>Closings</t>
  </si>
  <si>
    <t>Sold On Realty</t>
  </si>
  <si>
    <t xml:space="preserve">Jenny Kelley </t>
  </si>
  <si>
    <t xml:space="preserve">Jerry McKethan </t>
  </si>
  <si>
    <t xml:space="preserve">Jimmie L Smith </t>
  </si>
  <si>
    <t xml:space="preserve">John A Cooper </t>
  </si>
  <si>
    <t xml:space="preserve">John Morgan </t>
  </si>
  <si>
    <t>ListingResults.com</t>
  </si>
  <si>
    <t xml:space="preserve">Timothy Sherry </t>
  </si>
  <si>
    <t xml:space="preserve">Traci Champion </t>
  </si>
  <si>
    <t xml:space="preserve">Trey Sturgis </t>
  </si>
  <si>
    <t xml:space="preserve">A.J. Johnston </t>
  </si>
  <si>
    <t xml:space="preserve">Angie Nevil </t>
  </si>
  <si>
    <t xml:space="preserve">Ann Brantner </t>
  </si>
  <si>
    <t xml:space="preserve">Annette Burns </t>
  </si>
  <si>
    <t xml:space="preserve">April Aguirre </t>
  </si>
  <si>
    <t xml:space="preserve">Becky Shook </t>
  </si>
  <si>
    <t xml:space="preserve">Ben McCarter </t>
  </si>
  <si>
    <t xml:space="preserve">Betty M Bruce </t>
  </si>
  <si>
    <t>Shana Deskins</t>
  </si>
  <si>
    <t>David Santibanez</t>
  </si>
  <si>
    <t>Lynn Real Estate</t>
  </si>
  <si>
    <t xml:space="preserve">Andrew Guy </t>
  </si>
  <si>
    <t xml:space="preserve">Belen Ruiz </t>
  </si>
  <si>
    <t xml:space="preserve">Bill Ethridge </t>
  </si>
  <si>
    <t xml:space="preserve">Brian Jones </t>
  </si>
  <si>
    <t xml:space="preserve">Catia Sykora </t>
  </si>
  <si>
    <t xml:space="preserve">Cody Fuller </t>
  </si>
  <si>
    <t xml:space="preserve">Cynthia Thomas </t>
  </si>
  <si>
    <t xml:space="preserve">Danny Webb </t>
  </si>
  <si>
    <t xml:space="preserve">Devon Hunt </t>
  </si>
  <si>
    <t xml:space="preserve">Donnetta Haigood </t>
  </si>
  <si>
    <t xml:space="preserve">Jake Russell </t>
  </si>
  <si>
    <t xml:space="preserve">Jamie Locking </t>
  </si>
  <si>
    <t xml:space="preserve">Jerry Mazanec </t>
  </si>
  <si>
    <t xml:space="preserve">Joe Maxwell </t>
  </si>
  <si>
    <t xml:space="preserve">Julie Pendergraph </t>
  </si>
  <si>
    <t xml:space="preserve">Douglas Rogillio </t>
  </si>
  <si>
    <t xml:space="preserve">Halston Olinger </t>
  </si>
  <si>
    <t xml:space="preserve">Hope Clark </t>
  </si>
  <si>
    <t>Melanie Holloway</t>
  </si>
  <si>
    <t>Milka Corpus</t>
  </si>
  <si>
    <t>Mindy Brunton</t>
  </si>
  <si>
    <t>Richie Campbell</t>
  </si>
  <si>
    <t>Steven L Cash</t>
  </si>
  <si>
    <t>Alan Cooper</t>
  </si>
  <si>
    <t xml:space="preserve">Merry Bruner </t>
  </si>
  <si>
    <t xml:space="preserve">Michael Herndon </t>
  </si>
  <si>
    <t xml:space="preserve">Michael Sanders </t>
  </si>
  <si>
    <t xml:space="preserve">Michael Schumaker </t>
  </si>
  <si>
    <t xml:space="preserve">Mike Kittrell </t>
  </si>
  <si>
    <t xml:space="preserve">Milka Corpus </t>
  </si>
  <si>
    <t xml:space="preserve">Nancy Hutto </t>
  </si>
  <si>
    <t>Richard S Skipper</t>
  </si>
  <si>
    <t>Selling Agent 1 - Agent Name</t>
  </si>
  <si>
    <t>Bunny Mrosko</t>
  </si>
  <si>
    <t>The Real Estate Company</t>
  </si>
  <si>
    <t>Paton Real Estate</t>
  </si>
  <si>
    <t>Front Gate Properties</t>
  </si>
  <si>
    <t>Speed REALTORS</t>
  </si>
  <si>
    <t>TruStar Real Estate</t>
  </si>
  <si>
    <t>Twin Lakes Ranch Realty</t>
  </si>
  <si>
    <t>Troy</t>
  </si>
  <si>
    <t>Oglesby</t>
  </si>
  <si>
    <t>Ellen Derrick</t>
  </si>
  <si>
    <t>Lucra Real Estate, LLC</t>
  </si>
  <si>
    <t>Larry Wayman</t>
  </si>
  <si>
    <t>Glenn Clarke Realty</t>
  </si>
  <si>
    <t>Melba J Gilbert</t>
  </si>
  <si>
    <t>Price</t>
  </si>
  <si>
    <t>Address</t>
  </si>
  <si>
    <t>City</t>
  </si>
  <si>
    <t>Selling Agent</t>
  </si>
  <si>
    <t>HATCO</t>
  </si>
  <si>
    <t>Close Date</t>
  </si>
  <si>
    <t>alinea</t>
  </si>
  <si>
    <t>Kelly, REALTORS</t>
  </si>
  <si>
    <t>Whitney</t>
  </si>
  <si>
    <t>Lisa Hooper</t>
  </si>
  <si>
    <t>AG Real Estate &amp; Associates</t>
  </si>
  <si>
    <t>BCP Real Estate</t>
  </si>
  <si>
    <t>Kevin Collins</t>
  </si>
  <si>
    <t>Kimberly Fowler</t>
  </si>
  <si>
    <t>Kristi Baker</t>
  </si>
  <si>
    <t>Kyla Dieterich</t>
  </si>
  <si>
    <t>Michael Schumaker</t>
  </si>
  <si>
    <t>Mike Kittrell</t>
  </si>
  <si>
    <t>Linda Alesi-Miller</t>
  </si>
  <si>
    <t>Linda McDonald</t>
  </si>
  <si>
    <t>Linda Porter</t>
  </si>
  <si>
    <t>Lori Alambar</t>
  </si>
  <si>
    <t>Lori Roller</t>
  </si>
  <si>
    <t>Malisa Spivey</t>
  </si>
  <si>
    <t>Mandy Petersen</t>
  </si>
  <si>
    <t>Margaret Gatlin</t>
  </si>
  <si>
    <t>Maritza Perez</t>
  </si>
  <si>
    <t>Mark Bowles</t>
  </si>
  <si>
    <t>Mark Maynard</t>
  </si>
  <si>
    <t>Melissa Youmans</t>
  </si>
  <si>
    <t>Coldwell Banker at Lake Whitney Realty</t>
  </si>
  <si>
    <t>Fireside REALTORS</t>
  </si>
  <si>
    <t>Hines Development</t>
  </si>
  <si>
    <t>Patricia Meadows</t>
  </si>
  <si>
    <t>Patrick Pendley</t>
  </si>
  <si>
    <t>Gatesville</t>
  </si>
  <si>
    <t>Covington Real Estate</t>
  </si>
  <si>
    <t>Stephanie Hendrickson</t>
  </si>
  <si>
    <t xml:space="preserve">Natalie Stanley </t>
  </si>
  <si>
    <t xml:space="preserve">Nelda J Kettler </t>
  </si>
  <si>
    <t>Jud Griffis</t>
  </si>
  <si>
    <t>Kara Neely-Goble</t>
  </si>
  <si>
    <t>Karen Bernsen</t>
  </si>
  <si>
    <t>Tejas Real Estate</t>
  </si>
  <si>
    <t>Donna Dwyer</t>
  </si>
  <si>
    <t>10145 Condor Loop</t>
  </si>
  <si>
    <t>Megan Fisher</t>
  </si>
  <si>
    <t>Blaire Mooney</t>
  </si>
  <si>
    <t>Bolton Real Estate Group</t>
  </si>
  <si>
    <t>Tanya Murphy</t>
  </si>
  <si>
    <t>Texas Home Pro Realty</t>
  </si>
  <si>
    <t>Krista Thomas</t>
  </si>
  <si>
    <t>Waco Loft Living</t>
  </si>
  <si>
    <t>Keller Williams Realty Waco Commercial</t>
  </si>
  <si>
    <t>R.E. Henderson &amp; Co.</t>
  </si>
  <si>
    <t xml:space="preserve">Aaron Anderson </t>
  </si>
  <si>
    <t xml:space="preserve">Angela Reel </t>
  </si>
  <si>
    <t xml:space="preserve">Ashley Adams </t>
  </si>
  <si>
    <t xml:space="preserve">Brad Holmes </t>
  </si>
  <si>
    <t xml:space="preserve">Carol Smiley </t>
  </si>
  <si>
    <t xml:space="preserve">Charles Johnson </t>
  </si>
  <si>
    <t xml:space="preserve">Cristi McGowan </t>
  </si>
  <si>
    <t xml:space="preserve">Cyndi Mitchell </t>
  </si>
  <si>
    <t xml:space="preserve">Dale Dickenson </t>
  </si>
  <si>
    <t>Greg Clark</t>
  </si>
  <si>
    <t>Nadine Nixson</t>
  </si>
  <si>
    <t>Texas Style Living</t>
  </si>
  <si>
    <t>E-Commerce Realty</t>
  </si>
  <si>
    <t>Rick Mitchell</t>
  </si>
  <si>
    <t>Esther Easter</t>
  </si>
  <si>
    <t>Ashley Parnell</t>
  </si>
  <si>
    <t>101 Buckingham Place</t>
  </si>
  <si>
    <t>1207 Merganser Way</t>
  </si>
  <si>
    <t>Terrie McCartney</t>
  </si>
  <si>
    <t>Terry Holdbrook</t>
  </si>
  <si>
    <t>Bosque Real Estate, Inc.</t>
  </si>
  <si>
    <t xml:space="preserve"> Listing Broker s</t>
  </si>
  <si>
    <t>Christina Gerhardt</t>
  </si>
  <si>
    <t>Anna Marie Lindley</t>
  </si>
  <si>
    <t>Baylor University Real Estate Services</t>
  </si>
  <si>
    <t>Rank</t>
  </si>
  <si>
    <t>Mark Maynard Realty</t>
  </si>
  <si>
    <t>Barr Real Estate Plus</t>
  </si>
  <si>
    <t>Bruce, REALTORS</t>
  </si>
  <si>
    <t>Whitney Ellis</t>
  </si>
  <si>
    <t xml:space="preserve">Ashton Gustafson </t>
  </si>
  <si>
    <t xml:space="preserve">Blaire Mooney </t>
  </si>
  <si>
    <t xml:space="preserve">Bland Cromwell </t>
  </si>
  <si>
    <t xml:space="preserve">Brandon Cope </t>
  </si>
  <si>
    <t xml:space="preserve">Cindy Baden </t>
  </si>
  <si>
    <t xml:space="preserve">Dana Rowell </t>
  </si>
  <si>
    <t xml:space="preserve">Donna Hazlewood </t>
  </si>
  <si>
    <t xml:space="preserve">Greg Morris </t>
  </si>
  <si>
    <t xml:space="preserve">Jeff Bird Home Selling Team </t>
  </si>
  <si>
    <t xml:space="preserve">Kaylee Spivey </t>
  </si>
  <si>
    <t xml:space="preserve">Krista Thomas </t>
  </si>
  <si>
    <t xml:space="preserve">Lori Tims </t>
  </si>
  <si>
    <t xml:space="preserve">Margie Wilbanks </t>
  </si>
  <si>
    <t xml:space="preserve">Poet Evans </t>
  </si>
  <si>
    <t xml:space="preserve">Roman Novian </t>
  </si>
  <si>
    <t xml:space="preserve">Shirley Finley </t>
  </si>
  <si>
    <t xml:space="preserve">Steve Ostrom </t>
  </si>
  <si>
    <t xml:space="preserve">Tammy Bush </t>
  </si>
  <si>
    <t xml:space="preserve">Tanya Murphy </t>
  </si>
  <si>
    <t xml:space="preserve">Debra A Hernandez </t>
  </si>
  <si>
    <t>Elizabeth Bays</t>
  </si>
  <si>
    <t>Hope Clark</t>
  </si>
  <si>
    <t>Meredith Harmon</t>
  </si>
  <si>
    <t>Pat Grimm</t>
  </si>
  <si>
    <t>Adj Price</t>
  </si>
  <si>
    <t>Both - Closing</t>
  </si>
  <si>
    <t>Both - Hatco</t>
  </si>
  <si>
    <t>Betty J Willis</t>
  </si>
  <si>
    <t>Joseph Etheredge</t>
  </si>
  <si>
    <t>Mary Tepe</t>
  </si>
  <si>
    <t>Chris Meza</t>
  </si>
  <si>
    <t>Noel Douglas Williams III</t>
  </si>
  <si>
    <t>Woodlake Properties</t>
  </si>
  <si>
    <t>Gore Real Estate Group</t>
  </si>
  <si>
    <t>Listing Agent Totals</t>
  </si>
  <si>
    <t>Grand Totals</t>
  </si>
  <si>
    <t>Hatco</t>
  </si>
  <si>
    <t>% Closed</t>
  </si>
  <si>
    <t>Close % &gt;=</t>
  </si>
  <si>
    <t>Closings &gt;=</t>
  </si>
  <si>
    <t>SA - Office</t>
  </si>
  <si>
    <t>LA - Office</t>
  </si>
  <si>
    <t>Kerrie Farrell</t>
  </si>
  <si>
    <t>Jim Hix</t>
  </si>
  <si>
    <t>Streetman</t>
  </si>
  <si>
    <t>Richard Hollingsworth</t>
  </si>
  <si>
    <t>Lott</t>
  </si>
  <si>
    <t>China Spring</t>
  </si>
  <si>
    <t>Moody</t>
  </si>
  <si>
    <t>Towne V Adams</t>
  </si>
  <si>
    <t>Ragland Realty</t>
  </si>
  <si>
    <t>Curtis Realty</t>
  </si>
  <si>
    <t>Denise Fair</t>
  </si>
  <si>
    <t>Crossroads Realty</t>
  </si>
  <si>
    <t>Neugebauer Company, Inc.</t>
  </si>
  <si>
    <t xml:space="preserve">Joshua R Childers </t>
  </si>
  <si>
    <t xml:space="preserve">Judy Collins </t>
  </si>
  <si>
    <t xml:space="preserve">Kristin Bolfing </t>
  </si>
  <si>
    <t xml:space="preserve">Lee Bauman </t>
  </si>
  <si>
    <t xml:space="preserve">Leslie Chance </t>
  </si>
  <si>
    <t xml:space="preserve">Linda D Barkley </t>
  </si>
  <si>
    <t xml:space="preserve">Lisa Berger </t>
  </si>
  <si>
    <t xml:space="preserve">Loraine Goode </t>
  </si>
  <si>
    <t xml:space="preserve">Lori Hyatt </t>
  </si>
  <si>
    <t xml:space="preserve">Martha McCoy Farmer </t>
  </si>
  <si>
    <t xml:space="preserve">Martha Williams </t>
  </si>
  <si>
    <t xml:space="preserve">Mary Barr </t>
  </si>
  <si>
    <t xml:space="preserve">Mary Brown </t>
  </si>
  <si>
    <t xml:space="preserve">Maya Hogan </t>
  </si>
  <si>
    <t xml:space="preserve">Mayra Vargas </t>
  </si>
  <si>
    <t xml:space="preserve">Melody Agee </t>
  </si>
  <si>
    <t xml:space="preserve">Michael Dulock </t>
  </si>
  <si>
    <t xml:space="preserve">Michael Mahler </t>
  </si>
  <si>
    <t xml:space="preserve">Mike Kutni </t>
  </si>
  <si>
    <t xml:space="preserve">Mike S Ellis </t>
  </si>
  <si>
    <t xml:space="preserve">Noel Williams </t>
  </si>
  <si>
    <t xml:space="preserve">Pat R Graham </t>
  </si>
  <si>
    <t xml:space="preserve">Premier Team </t>
  </si>
  <si>
    <t xml:space="preserve">Rebecca J Hays </t>
  </si>
  <si>
    <t xml:space="preserve">Richard Goswick </t>
  </si>
  <si>
    <t xml:space="preserve">Richard Shelton </t>
  </si>
  <si>
    <t xml:space="preserve">Ricky Adams </t>
  </si>
  <si>
    <t xml:space="preserve">Robert L Hedrick </t>
  </si>
  <si>
    <t xml:space="preserve">Ron Henderson </t>
  </si>
  <si>
    <t xml:space="preserve">Ron Lilley </t>
  </si>
  <si>
    <t xml:space="preserve">Sharie Nelson </t>
  </si>
  <si>
    <t xml:space="preserve">Sheila K Stewart Group </t>
  </si>
  <si>
    <t xml:space="preserve">Sherry Eskew </t>
  </si>
  <si>
    <t xml:space="preserve">Stacy Kalil </t>
  </si>
  <si>
    <t xml:space="preserve">Stacy Vigil </t>
  </si>
  <si>
    <t xml:space="preserve">Stefanie Patterson </t>
  </si>
  <si>
    <t xml:space="preserve">The Eastland Group </t>
  </si>
  <si>
    <t xml:space="preserve">Brady Teat </t>
  </si>
  <si>
    <t xml:space="preserve">Bruce I Cresson </t>
  </si>
  <si>
    <t xml:space="preserve">Bruce W Harrell </t>
  </si>
  <si>
    <t xml:space="preserve">Bryce Beatty </t>
  </si>
  <si>
    <t xml:space="preserve">Cara DellaVedova </t>
  </si>
  <si>
    <t xml:space="preserve">Chelsea Hayton </t>
  </si>
  <si>
    <t xml:space="preserve">Damon Crelia </t>
  </si>
  <si>
    <t xml:space="preserve">Dana Torres </t>
  </si>
  <si>
    <t xml:space="preserve">Deb Maher </t>
  </si>
  <si>
    <t xml:space="preserve">Destiny Frieszell </t>
  </si>
  <si>
    <t xml:space="preserve">Eric Lindstrom </t>
  </si>
  <si>
    <t xml:space="preserve">Erica Wright </t>
  </si>
  <si>
    <t xml:space="preserve">Esther Trejo </t>
  </si>
  <si>
    <t xml:space="preserve">Jana E Nors </t>
  </si>
  <si>
    <t xml:space="preserve">Jeanna Maughan </t>
  </si>
  <si>
    <t>Change</t>
  </si>
  <si>
    <t>2011</t>
  </si>
  <si>
    <t>Mary Brown</t>
  </si>
  <si>
    <t>John Prell</t>
  </si>
  <si>
    <t>Dunamis Realty Group</t>
  </si>
  <si>
    <t xml:space="preserve">Kim Beatty </t>
  </si>
  <si>
    <t xml:space="preserve">Lauren Griffith </t>
  </si>
  <si>
    <t xml:space="preserve">Maegan Pennington </t>
  </si>
  <si>
    <t xml:space="preserve">Megan Sheffield </t>
  </si>
  <si>
    <t xml:space="preserve">Melanie Brewer </t>
  </si>
  <si>
    <t xml:space="preserve">Scot Sanders </t>
  </si>
  <si>
    <t xml:space="preserve">Ashley Brown </t>
  </si>
  <si>
    <t xml:space="preserve">Aubrey Barrington </t>
  </si>
  <si>
    <t xml:space="preserve">Barbara Talley </t>
  </si>
  <si>
    <t xml:space="preserve">Christen Batson </t>
  </si>
  <si>
    <t xml:space="preserve">Christie Gilliam </t>
  </si>
  <si>
    <t xml:space="preserve">Curtis Gray </t>
  </si>
  <si>
    <t xml:space="preserve">Debra St. Clair </t>
  </si>
  <si>
    <t xml:space="preserve">Elizabeth Garcia </t>
  </si>
  <si>
    <t xml:space="preserve">Evelyn Gladwin </t>
  </si>
  <si>
    <t xml:space="preserve">Genesis Rodriguez </t>
  </si>
  <si>
    <t xml:space="preserve">Grace Rogers </t>
  </si>
  <si>
    <t xml:space="preserve">Harris Arnhart </t>
  </si>
  <si>
    <t xml:space="preserve">Jeff Patton </t>
  </si>
  <si>
    <t xml:space="preserve">Joe Reed </t>
  </si>
  <si>
    <t xml:space="preserve">Jordan Alders </t>
  </si>
  <si>
    <t xml:space="preserve">Katie Tynes </t>
  </si>
  <si>
    <t xml:space="preserve">Laurie McReynolds </t>
  </si>
  <si>
    <t xml:space="preserve">Leah Strmiska </t>
  </si>
  <si>
    <t xml:space="preserve">Lenard Betts </t>
  </si>
  <si>
    <t xml:space="preserve">Luz Santillan </t>
  </si>
  <si>
    <t xml:space="preserve">Marcia Michael </t>
  </si>
  <si>
    <t xml:space="preserve">Melissa Harrell </t>
  </si>
  <si>
    <t xml:space="preserve">Paul Hamilton </t>
  </si>
  <si>
    <t xml:space="preserve">Serge Bosche </t>
  </si>
  <si>
    <t xml:space="preserve">Tish Stone </t>
  </si>
  <si>
    <t>Agents Ranked (Alphabetical Order) - 2014</t>
  </si>
  <si>
    <t>2014</t>
  </si>
  <si>
    <t>Weichert, REALTORSÂ® - Realty Experts</t>
  </si>
  <si>
    <t>Rose Shook</t>
  </si>
  <si>
    <t>Keller Williams Realty Georgetown</t>
  </si>
  <si>
    <t>Jerry Wells Jr.</t>
  </si>
  <si>
    <t>Mitzi Eves</t>
  </si>
  <si>
    <t>Red Oak Realty &amp; Property Management</t>
  </si>
  <si>
    <t>Carol Smiley Pope</t>
  </si>
  <si>
    <t>Barbie Dutton</t>
  </si>
  <si>
    <t>Mike Millard</t>
  </si>
  <si>
    <t>569 CR 1700</t>
  </si>
  <si>
    <t>Bienes Raices Premier Real Estate</t>
  </si>
  <si>
    <t>Axtell</t>
  </si>
  <si>
    <t>Executive Real Estate Center</t>
  </si>
  <si>
    <t>Century 21 Realty Plus -Groesbeck</t>
  </si>
  <si>
    <t>Frances C Layne</t>
  </si>
  <si>
    <t>Charles Spivey Real Estate</t>
  </si>
  <si>
    <t>Brown Real Estate</t>
  </si>
  <si>
    <t>Paschall, Skipper &amp; Assoc.</t>
  </si>
  <si>
    <t>2425 Skyline Drive</t>
  </si>
  <si>
    <t>Better Homes and Gardens Real Estate, Edwards &amp; Associates</t>
  </si>
  <si>
    <t>Paula Burgamy</t>
  </si>
  <si>
    <t>Leslie Edwards</t>
  </si>
  <si>
    <t>Poet Evans-Colliver</t>
  </si>
  <si>
    <t>Charles Johnson</t>
  </si>
  <si>
    <t>Johnson Agency</t>
  </si>
  <si>
    <t>Nelson Speed</t>
  </si>
  <si>
    <t>Pat Nix</t>
  </si>
  <si>
    <t>Travis Baucom</t>
  </si>
  <si>
    <t>Aaron Young</t>
  </si>
  <si>
    <t>Kosse</t>
  </si>
  <si>
    <t>Valley Mills</t>
  </si>
  <si>
    <t>Gatlin, REALTORS</t>
  </si>
  <si>
    <t>Halston Reyna</t>
  </si>
  <si>
    <t>VICKI HIXON-CROSS</t>
  </si>
  <si>
    <t>Vision Realty</t>
  </si>
  <si>
    <t>Sharon Wolfe</t>
  </si>
  <si>
    <t>The Conine Group, REALTORS</t>
  </si>
  <si>
    <t>First, REALTORS</t>
  </si>
  <si>
    <t>Century 21 Towne Adams</t>
  </si>
  <si>
    <t>Debby Holmes R.E.</t>
  </si>
  <si>
    <t>Paula Mohan</t>
  </si>
  <si>
    <t>Helms &amp; Miller, Realtors</t>
  </si>
  <si>
    <t>RE/MAX Affluent</t>
  </si>
  <si>
    <t>Roman Novian</t>
  </si>
  <si>
    <t>Kettler Realty</t>
  </si>
  <si>
    <t xml:space="preserve">Allyson McGuire-Stanley </t>
  </si>
  <si>
    <t xml:space="preserve">Amanda LaRue </t>
  </si>
  <si>
    <t xml:space="preserve">Amanda Nesbitt </t>
  </si>
  <si>
    <t xml:space="preserve">Amy J Sadosky </t>
  </si>
  <si>
    <t>HIS Group, LLC</t>
  </si>
  <si>
    <t>entreprendRE, llc.</t>
  </si>
  <si>
    <t>Anna Johnson</t>
  </si>
  <si>
    <t xml:space="preserve">Anita March </t>
  </si>
  <si>
    <t xml:space="preserve">Austin Hooper </t>
  </si>
  <si>
    <t xml:space="preserve">Ben March </t>
  </si>
  <si>
    <t xml:space="preserve">Bonnie Barnes </t>
  </si>
  <si>
    <t xml:space="preserve">Bradley Sheppard </t>
  </si>
  <si>
    <t xml:space="preserve">Cal Marshall </t>
  </si>
  <si>
    <t xml:space="preserve">Charlotte Siegmund </t>
  </si>
  <si>
    <t xml:space="preserve">Chesney Girouard </t>
  </si>
  <si>
    <t xml:space="preserve">Chris Meza </t>
  </si>
  <si>
    <t xml:space="preserve">Cindy Gough </t>
  </si>
  <si>
    <t xml:space="preserve">Diane Passmore </t>
  </si>
  <si>
    <t xml:space="preserve">Doug McNamee </t>
  </si>
  <si>
    <t xml:space="preserve">Herman Tucker </t>
  </si>
  <si>
    <t xml:space="preserve">i35 Realty Team </t>
  </si>
  <si>
    <t xml:space="preserve">Jennie Ellis </t>
  </si>
  <si>
    <t xml:space="preserve">Jessica Doan </t>
  </si>
  <si>
    <t xml:space="preserve">Jessica Woods </t>
  </si>
  <si>
    <t xml:space="preserve">Joni Fisher </t>
  </si>
  <si>
    <t xml:space="preserve">Kadette Cooper Brown </t>
  </si>
  <si>
    <t xml:space="preserve">Keith M Morrison </t>
  </si>
  <si>
    <t xml:space="preserve">Kirk Regian </t>
  </si>
  <si>
    <t xml:space="preserve">Lesa Magness </t>
  </si>
  <si>
    <t xml:space="preserve">Lindsay Bawduniak </t>
  </si>
  <si>
    <t xml:space="preserve">Lisa Lopez </t>
  </si>
  <si>
    <t xml:space="preserve">Lisa Prater </t>
  </si>
  <si>
    <t xml:space="preserve">Lori Garner </t>
  </si>
  <si>
    <t xml:space="preserve">Mary Tepe </t>
  </si>
  <si>
    <t xml:space="preserve">Matt Patterson </t>
  </si>
  <si>
    <t xml:space="preserve">Michael Millard </t>
  </si>
  <si>
    <t xml:space="preserve">Rena Scaramucci </t>
  </si>
  <si>
    <t xml:space="preserve">Ryan McBee </t>
  </si>
  <si>
    <t xml:space="preserve">Sandra Melton </t>
  </si>
  <si>
    <t xml:space="preserve">Sharon Wolfe </t>
  </si>
  <si>
    <t xml:space="preserve">Shelly Negrete </t>
  </si>
  <si>
    <t xml:space="preserve">Sherri Elwood </t>
  </si>
  <si>
    <t xml:space="preserve">Shirley Nowicki </t>
  </si>
  <si>
    <t xml:space="preserve">Stacy Whitney </t>
  </si>
  <si>
    <t xml:space="preserve">Suzanna Collins </t>
  </si>
  <si>
    <t xml:space="preserve">Taylor Allen </t>
  </si>
  <si>
    <t xml:space="preserve">The Bentley Team </t>
  </si>
  <si>
    <t xml:space="preserve">The Cooper Elite </t>
  </si>
  <si>
    <t xml:space="preserve">Tracy Morris </t>
  </si>
  <si>
    <t xml:space="preserve">Trammell Kelly </t>
  </si>
  <si>
    <t xml:space="preserve">Andrea Smedshammer </t>
  </si>
  <si>
    <t xml:space="preserve">Carole Golden </t>
  </si>
  <si>
    <t xml:space="preserve">Karen Schaeper </t>
  </si>
  <si>
    <t xml:space="preserve">Nate Landreth </t>
  </si>
  <si>
    <t xml:space="preserve">Denise Davidson </t>
  </si>
  <si>
    <t xml:space="preserve">Erin Ayala </t>
  </si>
  <si>
    <t xml:space="preserve">Gregg Glime </t>
  </si>
  <si>
    <t xml:space="preserve">Halston Reyna </t>
  </si>
  <si>
    <t xml:space="preserve">Kelli Barton </t>
  </si>
  <si>
    <t xml:space="preserve">Kristen Rowin </t>
  </si>
  <si>
    <t xml:space="preserve">Lesa Magness Hancock </t>
  </si>
  <si>
    <t xml:space="preserve">Lisa Horn </t>
  </si>
  <si>
    <t xml:space="preserve">Megan Fisher </t>
  </si>
  <si>
    <t xml:space="preserve">Michael Ferguson </t>
  </si>
  <si>
    <t xml:space="preserve">Paula Lehman </t>
  </si>
  <si>
    <t xml:space="preserve">Poet Evans-Colliver </t>
  </si>
  <si>
    <t xml:space="preserve">Richard Hollingsworth </t>
  </si>
  <si>
    <t xml:space="preserve">Robert Barben </t>
  </si>
  <si>
    <t xml:space="preserve">Sandra Lueck </t>
  </si>
  <si>
    <t xml:space="preserve">Shannon Gamble </t>
  </si>
  <si>
    <t xml:space="preserve">Sherry Wilson </t>
  </si>
  <si>
    <t xml:space="preserve">Susan Beene Nokes </t>
  </si>
  <si>
    <t xml:space="preserve">Suzy Long-Forrest </t>
  </si>
  <si>
    <t xml:space="preserve">Travis Baucom </t>
  </si>
  <si>
    <t xml:space="preserve">VICKI HIXON-CROSS </t>
  </si>
  <si>
    <t xml:space="preserve">Donna Dwyer </t>
  </si>
  <si>
    <t xml:space="preserve">Hunter Harrell </t>
  </si>
  <si>
    <t xml:space="preserve">J.K. Farr </t>
  </si>
  <si>
    <t xml:space="preserve">Jason Attas </t>
  </si>
  <si>
    <t xml:space="preserve">Jim Hix </t>
  </si>
  <si>
    <t xml:space="preserve">Jim Peevey </t>
  </si>
  <si>
    <t xml:space="preserve">Jud Griffis </t>
  </si>
  <si>
    <t xml:space="preserve">Kristin Beheler </t>
  </si>
  <si>
    <t xml:space="preserve">Matt McCollum </t>
  </si>
  <si>
    <t xml:space="preserve">Meg Oates Smith </t>
  </si>
  <si>
    <t xml:space="preserve">Melissa Elizondo </t>
  </si>
  <si>
    <t xml:space="preserve">Paula Burgamy </t>
  </si>
  <si>
    <t xml:space="preserve">Reggie Garrett </t>
  </si>
  <si>
    <t xml:space="preserve">Renee Provence </t>
  </si>
  <si>
    <t xml:space="preserve">Rhonda Kittrell </t>
  </si>
  <si>
    <t xml:space="preserve">Sabrina Camacho </t>
  </si>
  <si>
    <t xml:space="preserve">Stephanie Hendrickson </t>
  </si>
  <si>
    <t xml:space="preserve">Tracy Bentley </t>
  </si>
  <si>
    <t xml:space="preserve">Travis Collier </t>
  </si>
  <si>
    <t xml:space="preserve">Yadira Leon </t>
  </si>
  <si>
    <t>Gaye Lynn Rast</t>
  </si>
  <si>
    <t>Sheila Winn Realty</t>
  </si>
  <si>
    <t>193 CR 3585</t>
  </si>
  <si>
    <t>Creekview Realty</t>
  </si>
  <si>
    <t>Sharon Nisbet</t>
  </si>
  <si>
    <t xml:space="preserve">Sylvia McAleavy </t>
  </si>
  <si>
    <t xml:space="preserve">Jo Hammons </t>
  </si>
  <si>
    <t xml:space="preserve">Kesleigh Castle </t>
  </si>
  <si>
    <t xml:space="preserve">Kim Gore </t>
  </si>
  <si>
    <t xml:space="preserve">Lisa Brandenburg </t>
  </si>
  <si>
    <t xml:space="preserve">Luanne Thomason </t>
  </si>
  <si>
    <t xml:space="preserve">Matthew Wilson </t>
  </si>
  <si>
    <t xml:space="preserve">Mavis Nix </t>
  </si>
  <si>
    <t xml:space="preserve">Meredith Harmon </t>
  </si>
  <si>
    <t xml:space="preserve">Nancy Stanton </t>
  </si>
  <si>
    <t xml:space="preserve">Patti Simon </t>
  </si>
  <si>
    <t xml:space="preserve">Paul H Hubbard </t>
  </si>
  <si>
    <t xml:space="preserve">Peggy L Harris </t>
  </si>
  <si>
    <t xml:space="preserve">Renetta H Degrate </t>
  </si>
  <si>
    <t xml:space="preserve">Richard Strickler </t>
  </si>
  <si>
    <t xml:space="preserve">Richie Campbell </t>
  </si>
  <si>
    <t xml:space="preserve">Robert Bronstad </t>
  </si>
  <si>
    <t xml:space="preserve">Shannon Means </t>
  </si>
  <si>
    <t xml:space="preserve">Susan L Beene Nokes </t>
  </si>
  <si>
    <t xml:space="preserve">Christal Garcia </t>
  </si>
  <si>
    <t xml:space="preserve">Daryl Weems </t>
  </si>
  <si>
    <t xml:space="preserve">Gisselle Cole </t>
  </si>
  <si>
    <t>Barbara Williams</t>
  </si>
  <si>
    <t>Beth McCarn</t>
  </si>
  <si>
    <t>Sherry Pattillo</t>
  </si>
  <si>
    <t xml:space="preserve">David Siefert </t>
  </si>
  <si>
    <t xml:space="preserve">Ernest Phelps </t>
  </si>
  <si>
    <t xml:space="preserve">Kathy Schroeder </t>
  </si>
  <si>
    <t xml:space="preserve">Kyle R Paschall </t>
  </si>
  <si>
    <t xml:space="preserve">Marva Frazier </t>
  </si>
  <si>
    <t xml:space="preserve">Mindy Brunton </t>
  </si>
  <si>
    <t xml:space="preserve">Richard S Skipper </t>
  </si>
  <si>
    <t>Riesel</t>
  </si>
  <si>
    <t xml:space="preserve">Dorothy Calhoun </t>
  </si>
  <si>
    <t xml:space="preserve">Carla Yager </t>
  </si>
  <si>
    <t xml:space="preserve">Carol Bajer </t>
  </si>
  <si>
    <t xml:space="preserve">Carol Schimschat </t>
  </si>
  <si>
    <t xml:space="preserve">Catherine Montgomery </t>
  </si>
  <si>
    <t xml:space="preserve">Cheryl Marak </t>
  </si>
  <si>
    <t xml:space="preserve">Christopher H Gutierrez </t>
  </si>
  <si>
    <t xml:space="preserve">Cindy Marable </t>
  </si>
  <si>
    <t xml:space="preserve">Connie Feight </t>
  </si>
  <si>
    <t>Austin Hooper</t>
  </si>
  <si>
    <t>Brazos Valley Real Estate</t>
  </si>
  <si>
    <t>Realty Experts</t>
  </si>
  <si>
    <t>DTS Properties</t>
  </si>
  <si>
    <t>Chase Sager</t>
  </si>
  <si>
    <t>10017 Iron Horse Trail</t>
  </si>
  <si>
    <t>10504 Condor Loop</t>
  </si>
  <si>
    <t>Jack McLemore</t>
  </si>
  <si>
    <t>Heritage Real Estate</t>
  </si>
  <si>
    <t>Brian Bundy</t>
  </si>
  <si>
    <t>Lindsay Bawduniak</t>
  </si>
  <si>
    <t>John Bawduniak</t>
  </si>
  <si>
    <t>Charlotte Siegmund</t>
  </si>
  <si>
    <t>10517 Aquilla Trail</t>
  </si>
  <si>
    <t>Angela Reel</t>
  </si>
  <si>
    <t>Josh Collier</t>
  </si>
  <si>
    <t>SBR Realty, LLC</t>
  </si>
  <si>
    <t>Scott Smith</t>
  </si>
  <si>
    <t>Real Time Investments, LLC</t>
  </si>
  <si>
    <t>RMC Realty</t>
  </si>
  <si>
    <t>Marlin</t>
  </si>
  <si>
    <t>ERA Colonial Real Estate</t>
  </si>
  <si>
    <t>William Vernon</t>
  </si>
  <si>
    <t xml:space="preserve">Troy Behringer </t>
  </si>
  <si>
    <t xml:space="preserve">Chuck Jones </t>
  </si>
  <si>
    <t xml:space="preserve">Danny Ellis </t>
  </si>
  <si>
    <t xml:space="preserve">David Santibanez </t>
  </si>
  <si>
    <t xml:space="preserve">Ellen Derrick </t>
  </si>
  <si>
    <t xml:space="preserve">Gaye Lynn Rast </t>
  </si>
  <si>
    <t xml:space="preserve">Glenn Clarke </t>
  </si>
  <si>
    <t xml:space="preserve">Greg Nichols </t>
  </si>
  <si>
    <t xml:space="preserve">Jimmy Gatlin </t>
  </si>
  <si>
    <t xml:space="preserve">Jonathan Garza </t>
  </si>
  <si>
    <t xml:space="preserve">Justin Lynn </t>
  </si>
  <si>
    <t xml:space="preserve">Kara McLelland </t>
  </si>
  <si>
    <t xml:space="preserve">Katie O'Farrell </t>
  </si>
  <si>
    <t xml:space="preserve">Kristin Clements </t>
  </si>
  <si>
    <t xml:space="preserve">Marilee Kahler </t>
  </si>
  <si>
    <t xml:space="preserve">Rachael Roberts </t>
  </si>
  <si>
    <t xml:space="preserve">Syndi Slaughter </t>
  </si>
  <si>
    <t xml:space="preserve">Tom Felton </t>
  </si>
  <si>
    <t>Agents Ranked (Alphabetical Order) - 2013</t>
  </si>
  <si>
    <t>2013</t>
  </si>
  <si>
    <t>Sherri Elwood</t>
  </si>
  <si>
    <t>Solano Properties, LLC</t>
  </si>
  <si>
    <t>Jirasek Realty</t>
  </si>
  <si>
    <t>Kyle Eastland</t>
  </si>
  <si>
    <t>Marilee Kahler</t>
  </si>
  <si>
    <t>Tricia Propes</t>
  </si>
  <si>
    <t>Steve Grant</t>
  </si>
  <si>
    <t>Steve Grant Real Estate, LLC</t>
  </si>
  <si>
    <t>Vielma Realty</t>
  </si>
  <si>
    <t>United Country Bosque County Properties</t>
  </si>
  <si>
    <t xml:space="preserve">Clayton C Cockrell </t>
  </si>
  <si>
    <t>Genny Davis</t>
  </si>
  <si>
    <t>E-Texas Realty</t>
  </si>
  <si>
    <t>Beth K Mikulin</t>
  </si>
  <si>
    <t>HB Sheppard Cen-Tex Properties</t>
  </si>
  <si>
    <t>JACKSON, REALTORS, INC.</t>
  </si>
  <si>
    <t>Heart of Texas Realty</t>
  </si>
  <si>
    <t>GF #</t>
  </si>
  <si>
    <t xml:space="preserve">Bill Gohring </t>
  </si>
  <si>
    <t xml:space="preserve">Bob Grimm </t>
  </si>
  <si>
    <t xml:space="preserve">Bobbie Bills </t>
  </si>
  <si>
    <t xml:space="preserve">Bonnie Crelia </t>
  </si>
  <si>
    <t xml:space="preserve">Brad Fuller </t>
  </si>
  <si>
    <t xml:space="preserve">Brock Murphy </t>
  </si>
  <si>
    <t xml:space="preserve">Camille B Johnson </t>
  </si>
  <si>
    <t xml:space="preserve">Julio Olvera </t>
  </si>
  <si>
    <t xml:space="preserve">Marcia Judd </t>
  </si>
  <si>
    <t xml:space="preserve">Melanie Simons </t>
  </si>
  <si>
    <t xml:space="preserve">Mike D Millard </t>
  </si>
  <si>
    <t xml:space="preserve">Robin Shaw </t>
  </si>
  <si>
    <t xml:space="preserve">Shawn Buhner </t>
  </si>
  <si>
    <t xml:space="preserve">W. Leslie Long </t>
  </si>
  <si>
    <t>Texas Commercial &amp; Industrial</t>
  </si>
  <si>
    <t>Penny Ostrom</t>
  </si>
  <si>
    <t>Amber Sheehan</t>
  </si>
  <si>
    <t>Terri Geisler</t>
  </si>
  <si>
    <t>Brad Holmes</t>
  </si>
  <si>
    <t>Brown Realty, LLC</t>
  </si>
  <si>
    <t>201 Eagle Point Court</t>
  </si>
  <si>
    <t>Donnie Hall</t>
  </si>
  <si>
    <t>Elizabeth Crunk</t>
  </si>
  <si>
    <t>Morgan</t>
  </si>
  <si>
    <t>Lisa Horn</t>
  </si>
  <si>
    <t>Leroy</t>
  </si>
  <si>
    <t>Sabrina Camacho</t>
  </si>
  <si>
    <t>2416 Tigua Court</t>
  </si>
  <si>
    <t>Shannon Gamble</t>
  </si>
  <si>
    <t>Hunter Harrell</t>
  </si>
  <si>
    <t>Texas Farm &amp; Ranch Realty</t>
  </si>
  <si>
    <t>Bruceville-Eddy</t>
  </si>
  <si>
    <t xml:space="preserve">Johnie J Curtis </t>
  </si>
  <si>
    <t xml:space="preserve">Johnny A Norman </t>
  </si>
  <si>
    <t xml:space="preserve">Kadette Cooper </t>
  </si>
  <si>
    <t xml:space="preserve">Kara Neely-Goble </t>
  </si>
  <si>
    <t xml:space="preserve">Karen Bernsen </t>
  </si>
  <si>
    <t xml:space="preserve">Kelvin Hayford </t>
  </si>
  <si>
    <t xml:space="preserve">Kendra Zadnik </t>
  </si>
  <si>
    <t xml:space="preserve">Kenneth J Cash </t>
  </si>
  <si>
    <t xml:space="preserve">Kent Smith </t>
  </si>
  <si>
    <t>Lisa Prater</t>
  </si>
  <si>
    <t>Diane Passmore</t>
  </si>
  <si>
    <t xml:space="preserve">Andrea Danford </t>
  </si>
  <si>
    <t xml:space="preserve">Andrea Ridgway </t>
  </si>
  <si>
    <t xml:space="preserve">Andrew P Sheehy </t>
  </si>
  <si>
    <t xml:space="preserve">Angela Bryant </t>
  </si>
  <si>
    <t xml:space="preserve">Anna M Lindley </t>
  </si>
  <si>
    <t xml:space="preserve">Annie A Dollahon </t>
  </si>
  <si>
    <t xml:space="preserve">Anthony Johnson </t>
  </si>
  <si>
    <t xml:space="preserve">Ashley Kegerreis </t>
  </si>
  <si>
    <t xml:space="preserve">Ashley Rucker </t>
  </si>
  <si>
    <t xml:space="preserve">B.A. Smith </t>
  </si>
  <si>
    <t>Janet White</t>
  </si>
  <si>
    <t>3008 Pinto Loop</t>
  </si>
  <si>
    <t>Dora Betts</t>
  </si>
  <si>
    <t>Trey Holdbrook</t>
  </si>
  <si>
    <t>Bruce I Cresson</t>
  </si>
  <si>
    <t>Alan Nisbet</t>
  </si>
  <si>
    <t xml:space="preserve">Bill Brock </t>
  </si>
  <si>
    <t>10301 Condor Loop</t>
  </si>
  <si>
    <t>John Williams</t>
  </si>
  <si>
    <t>Eve Villa</t>
  </si>
  <si>
    <t>Jackie Hestilow</t>
  </si>
  <si>
    <t xml:space="preserve">Barbara Williams </t>
  </si>
  <si>
    <t xml:space="preserve">Brian Bundy </t>
  </si>
  <si>
    <t xml:space="preserve">Doug Eastland </t>
  </si>
  <si>
    <t>did not close</t>
  </si>
  <si>
    <t>Jana Nors Real Estate</t>
  </si>
  <si>
    <t>Lesa Magness Hancock</t>
  </si>
  <si>
    <t>J.K. Farr</t>
  </si>
  <si>
    <t>Cristi McGowan</t>
  </si>
  <si>
    <t>Donna S Carbajal</t>
  </si>
  <si>
    <t>Rosebud</t>
  </si>
  <si>
    <t>Belton</t>
  </si>
  <si>
    <t>Brandon Cope</t>
  </si>
  <si>
    <t>Bryan Jenkins</t>
  </si>
  <si>
    <t>Carol Bajer</t>
  </si>
  <si>
    <t>Celina Fuller</t>
  </si>
  <si>
    <t>Cristy Nichols</t>
  </si>
  <si>
    <t>David Siefert</t>
  </si>
  <si>
    <t>Debbie Scoggins</t>
  </si>
  <si>
    <t>Kam Parker</t>
  </si>
  <si>
    <t>Properties Plus</t>
  </si>
  <si>
    <t>Jody Scoggins</t>
  </si>
  <si>
    <t xml:space="preserve">Bart Cooper </t>
  </si>
  <si>
    <t xml:space="preserve">Darwynn Nail </t>
  </si>
  <si>
    <t xml:space="preserve">Leslie Edwards </t>
  </si>
  <si>
    <t xml:space="preserve">Malisa Spivey </t>
  </si>
  <si>
    <t xml:space="preserve">Marilee Marks </t>
  </si>
  <si>
    <t xml:space="preserve">Pam S Tucker </t>
  </si>
  <si>
    <t xml:space="preserve">Rick Douglas </t>
  </si>
  <si>
    <t xml:space="preserve">Steve Grant </t>
  </si>
  <si>
    <t xml:space="preserve">Adam Gunn </t>
  </si>
  <si>
    <t xml:space="preserve">Anna Marie Lindley </t>
  </si>
  <si>
    <t xml:space="preserve">Christina Gerhardt </t>
  </si>
  <si>
    <t xml:space="preserve">Eve Villa </t>
  </si>
  <si>
    <t xml:space="preserve">Karl McNair </t>
  </si>
  <si>
    <t xml:space="preserve">Kay Curry </t>
  </si>
  <si>
    <t xml:space="preserve">Lisa Hooper </t>
  </si>
  <si>
    <t xml:space="preserve">Lori Martin </t>
  </si>
  <si>
    <t xml:space="preserve">Tonya Tenberg </t>
  </si>
  <si>
    <t xml:space="preserve">Vickie Matus </t>
  </si>
  <si>
    <t>Grand s</t>
  </si>
  <si>
    <t>Selling Brokers total</t>
  </si>
  <si>
    <t>Listing Agent's Totals</t>
  </si>
  <si>
    <t>Jessica Doan</t>
  </si>
  <si>
    <t>Realty Associates</t>
  </si>
  <si>
    <t>Matt Patterson</t>
  </si>
  <si>
    <t>Wortham</t>
  </si>
  <si>
    <t>Fairfield</t>
  </si>
  <si>
    <t>Leisure Properties, REALTORS</t>
  </si>
  <si>
    <t>10536 Condor Loop</t>
  </si>
  <si>
    <t>Tommy Corley</t>
  </si>
  <si>
    <t>Edwin Diaz</t>
  </si>
  <si>
    <t>Stylecraft Builders Inc</t>
  </si>
  <si>
    <t>Apex Real Estate Solutions</t>
  </si>
  <si>
    <t>WhyMLS.com</t>
  </si>
  <si>
    <t>Erath Realty</t>
  </si>
  <si>
    <t>Max Nolen</t>
  </si>
  <si>
    <t>Greg Graham</t>
  </si>
  <si>
    <t>Tracy Bentley</t>
  </si>
  <si>
    <t>Michael J. Dodson, Broker</t>
  </si>
  <si>
    <t>Andrea Ridgway</t>
  </si>
  <si>
    <t xml:space="preserve">Kerrie Farrell </t>
  </si>
  <si>
    <t xml:space="preserve">Kevin Collins </t>
  </si>
  <si>
    <t xml:space="preserve">Kimberly Fowler </t>
  </si>
  <si>
    <t xml:space="preserve">Kris Radcliffe </t>
  </si>
  <si>
    <t xml:space="preserve">Krista Crelia </t>
  </si>
  <si>
    <t xml:space="preserve">Kristi Baker </t>
  </si>
  <si>
    <t xml:space="preserve">Kyla Dieterich </t>
  </si>
  <si>
    <t xml:space="preserve">Kyle Eastland </t>
  </si>
  <si>
    <t xml:space="preserve">LaNell C Brem </t>
  </si>
  <si>
    <t xml:space="preserve">Larry Smart </t>
  </si>
  <si>
    <t xml:space="preserve">Lee McLelland </t>
  </si>
  <si>
    <t xml:space="preserve">Lesa Hancock </t>
  </si>
  <si>
    <t xml:space="preserve">Leslie Chance-Edwards </t>
  </si>
  <si>
    <t>Haley Holden</t>
  </si>
  <si>
    <t>Brock Murphy</t>
  </si>
  <si>
    <t>Lacy Lakeview</t>
  </si>
  <si>
    <t>Mart</t>
  </si>
  <si>
    <t>Towne Adams, REALTORS</t>
  </si>
  <si>
    <t>Mkt Share</t>
  </si>
  <si>
    <t>Totals</t>
  </si>
  <si>
    <t>Steve Dickerson</t>
  </si>
  <si>
    <t>Brothers Management</t>
  </si>
  <si>
    <t>Real Estate Agent Trend Report</t>
  </si>
  <si>
    <t>Gholson</t>
  </si>
  <si>
    <t>JR Grace Real Estate</t>
  </si>
  <si>
    <t>Texas Land Co.</t>
  </si>
  <si>
    <t>Melissa Graham</t>
  </si>
  <si>
    <t>10349 Condor Loop</t>
  </si>
  <si>
    <t>Waco Realty Co., Inc.</t>
  </si>
  <si>
    <t xml:space="preserve">Sandra Crim </t>
  </si>
  <si>
    <t xml:space="preserve">Scott Holloway </t>
  </si>
  <si>
    <t xml:space="preserve">Scott Spivey </t>
  </si>
  <si>
    <t xml:space="preserve">Sean A McCann </t>
  </si>
  <si>
    <t xml:space="preserve">Shane Turner </t>
  </si>
  <si>
    <t>Listing Agent</t>
  </si>
  <si>
    <t>Rhonda Collier</t>
  </si>
  <si>
    <t>Gateway Realty</t>
  </si>
  <si>
    <t xml:space="preserve">Bill Crawshaw </t>
  </si>
  <si>
    <t xml:space="preserve">Chuck Purvis </t>
  </si>
  <si>
    <t xml:space="preserve">Kim Jansonius </t>
  </si>
  <si>
    <t xml:space="preserve">Melissa Graham </t>
  </si>
  <si>
    <t xml:space="preserve">Mike Romano </t>
  </si>
  <si>
    <t xml:space="preserve">Bill David Sadler </t>
  </si>
  <si>
    <t xml:space="preserve">Lori Alambar </t>
  </si>
  <si>
    <t xml:space="preserve">Marcia Bennett </t>
  </si>
  <si>
    <t xml:space="preserve">Margaret Gatlin </t>
  </si>
  <si>
    <t xml:space="preserve">Maritza Perez </t>
  </si>
  <si>
    <t xml:space="preserve">Mark Bowles </t>
  </si>
  <si>
    <t xml:space="preserve">Mark Maynard </t>
  </si>
  <si>
    <t xml:space="preserve">Mary Boggess </t>
  </si>
  <si>
    <t xml:space="preserve">Matt C Monroe </t>
  </si>
  <si>
    <t xml:space="preserve">Matt Stufflebeam </t>
  </si>
  <si>
    <t xml:space="preserve">Matthew R McLeod </t>
  </si>
  <si>
    <t xml:space="preserve">Max Nolen </t>
  </si>
  <si>
    <t xml:space="preserve">Meg Oates Bauer </t>
  </si>
  <si>
    <t xml:space="preserve">Megan H Miller </t>
  </si>
  <si>
    <t xml:space="preserve">Melanie Holloway </t>
  </si>
  <si>
    <t xml:space="preserve">Melissa Youmans </t>
  </si>
  <si>
    <t>Jewett</t>
  </si>
  <si>
    <t>Texas Realty Specialists</t>
  </si>
  <si>
    <t>Diane Pryor</t>
  </si>
  <si>
    <t>Kristen Rowin</t>
  </si>
  <si>
    <t>Ashley Adams</t>
  </si>
  <si>
    <t>Lori Tims</t>
  </si>
  <si>
    <t>HomeLand Realty</t>
  </si>
  <si>
    <t xml:space="preserve">Ashton Griffith </t>
  </si>
  <si>
    <t xml:space="preserve">Barry D Baize </t>
  </si>
  <si>
    <t xml:space="preserve">Bill Vernon </t>
  </si>
  <si>
    <t xml:space="preserve">Grace Hughes </t>
  </si>
  <si>
    <t xml:space="preserve">Isabel Reed </t>
  </si>
  <si>
    <t xml:space="preserve">Jim Carr </t>
  </si>
  <si>
    <t xml:space="preserve">Joyce Hartford </t>
  </si>
  <si>
    <t xml:space="preserve">Natalie Morphew </t>
  </si>
  <si>
    <t xml:space="preserve">Power House Home Selling Team </t>
  </si>
  <si>
    <t xml:space="preserve">Rick Adams </t>
  </si>
  <si>
    <t xml:space="preserve">Russell Trippet </t>
  </si>
  <si>
    <t xml:space="preserve">Steve Dickerson </t>
  </si>
  <si>
    <t xml:space="preserve">Suzy Long </t>
  </si>
  <si>
    <t>10313 Condor Loop</t>
  </si>
  <si>
    <t>Sandra Melton</t>
  </si>
  <si>
    <t>Maley's Hometown Realty</t>
  </si>
  <si>
    <t>Prairie Hill</t>
  </si>
  <si>
    <t>Cheryl Marak</t>
  </si>
  <si>
    <t>Lost Creek Realty</t>
  </si>
  <si>
    <t>Mayra Vargas</t>
  </si>
  <si>
    <t>Marketplace Realty</t>
  </si>
  <si>
    <t>J Houston Realty Group</t>
  </si>
  <si>
    <t>Woody Butler Properties</t>
  </si>
  <si>
    <t>Shelly Negrete</t>
  </si>
  <si>
    <t>SC Jordan Mgt Co.</t>
  </si>
  <si>
    <t>TX Commercial &amp; Industrial</t>
  </si>
  <si>
    <t>Gentry Real Estate</t>
  </si>
  <si>
    <t>Becky Shook</t>
  </si>
  <si>
    <t>Bob Grimm</t>
  </si>
  <si>
    <t>Bobbie Bills</t>
  </si>
  <si>
    <t>Bonnie Crelia</t>
  </si>
  <si>
    <t>Premier, REALTORS</t>
  </si>
  <si>
    <t>Executive Real Estate Center Branch Valley Mills</t>
  </si>
  <si>
    <t>Hallmark Realty</t>
  </si>
  <si>
    <t>Team Matus Real Estate Services</t>
  </si>
  <si>
    <t>Stephens Ranch Hand Real Estate</t>
  </si>
  <si>
    <t>Advantage, Realtors</t>
  </si>
  <si>
    <t xml:space="preserve">Joel S Burns </t>
  </si>
  <si>
    <t xml:space="preserve">John A Derrick </t>
  </si>
  <si>
    <t xml:space="preserve">Bill Zarr </t>
  </si>
  <si>
    <t xml:space="preserve">Donna Sharp </t>
  </si>
  <si>
    <t xml:space="preserve">Gary Sanders </t>
  </si>
  <si>
    <t xml:space="preserve">Heath Griffing </t>
  </si>
  <si>
    <t xml:space="preserve">Jeff Poole </t>
  </si>
  <si>
    <t xml:space="preserve">Kam Parker </t>
  </si>
  <si>
    <t xml:space="preserve">Amber Sheehan </t>
  </si>
  <si>
    <t xml:space="preserve">Brad Padgett </t>
  </si>
  <si>
    <t xml:space="preserve">Jhonas Theill </t>
  </si>
  <si>
    <t xml:space="preserve">Jody Scoggins </t>
  </si>
  <si>
    <t xml:space="preserve">Kevin Hallman </t>
  </si>
  <si>
    <t xml:space="preserve">Kristen Collard </t>
  </si>
  <si>
    <t xml:space="preserve">Marty Bush </t>
  </si>
  <si>
    <t xml:space="preserve">Penny Ostrom </t>
  </si>
  <si>
    <t xml:space="preserve">Sherrie Eyth </t>
  </si>
  <si>
    <t xml:space="preserve">Terri Geisler </t>
  </si>
  <si>
    <t>2012</t>
  </si>
  <si>
    <t>Judson Griffis Real Estate</t>
  </si>
  <si>
    <t>Woody Butler Properties, LLC</t>
  </si>
  <si>
    <t xml:space="preserve">Amanda Piper </t>
  </si>
  <si>
    <t xml:space="preserve">Amy Fackrell </t>
  </si>
  <si>
    <t xml:space="preserve">Bryan Carter </t>
  </si>
  <si>
    <t xml:space="preserve">Colby Harwell </t>
  </si>
  <si>
    <t xml:space="preserve">Debra McKamie </t>
  </si>
  <si>
    <t xml:space="preserve">Dennis Pearce </t>
  </si>
  <si>
    <t xml:space="preserve">Diane Hardy </t>
  </si>
  <si>
    <t xml:space="preserve">Edward Getterman </t>
  </si>
  <si>
    <t xml:space="preserve">Justin Pistorius </t>
  </si>
  <si>
    <t xml:space="preserve">Kodi Gerik </t>
  </si>
  <si>
    <t xml:space="preserve">Larry Wayman </t>
  </si>
  <si>
    <t xml:space="preserve">Marilyn Massey </t>
  </si>
  <si>
    <t>Prudential Texas Realty</t>
  </si>
  <si>
    <t>Texan Realty</t>
  </si>
  <si>
    <t>Re/Max Bluebonnet Country</t>
  </si>
  <si>
    <t>Holmes Real Estate</t>
  </si>
  <si>
    <t>Hamby, Beverly Realty</t>
  </si>
  <si>
    <t>Residential Realty of Texas</t>
  </si>
  <si>
    <t>Bentwood Realty</t>
  </si>
  <si>
    <t>Martha McCoy Farmer</t>
  </si>
  <si>
    <t>Kris Radcliffe</t>
  </si>
  <si>
    <t>10429 Condor Loop</t>
  </si>
  <si>
    <t>Melissa Miller</t>
  </si>
  <si>
    <t>Kristy Hollingsworth</t>
  </si>
  <si>
    <t>9900 Iron Horse Trail</t>
  </si>
  <si>
    <t>Cory Duncan</t>
  </si>
  <si>
    <t>Cory Duncan, Broker</t>
  </si>
  <si>
    <t>Nowlain Real Estate, LLC</t>
  </si>
  <si>
    <t>Key Real Estate Services, LLC</t>
  </si>
  <si>
    <t xml:space="preserve">Gaye Sadler </t>
  </si>
  <si>
    <t xml:space="preserve">James P Porter </t>
  </si>
  <si>
    <t xml:space="preserve">Jerry Bruce </t>
  </si>
  <si>
    <t xml:space="preserve">Roger Wilson </t>
  </si>
  <si>
    <t xml:space="preserve">Stacy Shilling </t>
  </si>
  <si>
    <t xml:space="preserve">Waymon Gentry </t>
  </si>
  <si>
    <t xml:space="preserve">Betty Maley </t>
  </si>
  <si>
    <t xml:space="preserve">Carolyn Kallus </t>
  </si>
  <si>
    <t xml:space="preserve">Melinda Minor </t>
  </si>
  <si>
    <t xml:space="preserve">Phyllis Wieser </t>
  </si>
  <si>
    <t xml:space="preserve">Elizabeth A Bowles </t>
  </si>
  <si>
    <t xml:space="preserve">Eric Williams </t>
  </si>
  <si>
    <t xml:space="preserve">Gale R Moen </t>
  </si>
  <si>
    <t xml:space="preserve">James Gilmore </t>
  </si>
  <si>
    <t xml:space="preserve">Kim Bramlette </t>
  </si>
  <si>
    <t xml:space="preserve">Kimberly D Galvan </t>
  </si>
  <si>
    <t xml:space="preserve">Lori Richardson </t>
  </si>
  <si>
    <t xml:space="preserve">Michael Talbot </t>
  </si>
  <si>
    <t xml:space="preserve">Barry Johnson </t>
  </si>
  <si>
    <t>Berkshire Hathaway Texas Realty</t>
  </si>
  <si>
    <t>10304 Rayburn Way</t>
  </si>
  <si>
    <t>Cindy Gough</t>
  </si>
  <si>
    <t>Karen Schaeper</t>
  </si>
  <si>
    <t>6501 Mundo Drive</t>
  </si>
  <si>
    <t>10500 T Bury Lane</t>
  </si>
  <si>
    <t>Taylor Allen</t>
  </si>
  <si>
    <t>Dennis Pearce</t>
  </si>
  <si>
    <t>Edwards &amp; Thomas Real Estate</t>
  </si>
  <si>
    <t>Mike Romano REALTOR</t>
  </si>
  <si>
    <t>Marilyn Massey, REALTORÂ®</t>
  </si>
  <si>
    <t>Danny Webb</t>
  </si>
  <si>
    <t>Versatile Real Estate Company</t>
  </si>
  <si>
    <t>Real Home Services and Solutions, Inc.</t>
  </si>
  <si>
    <t>Premier Real Estate</t>
  </si>
  <si>
    <t>Christie Gilliam</t>
  </si>
  <si>
    <t>Brazos Valley, REALTORSÂ®</t>
  </si>
  <si>
    <t>Catia Sykora</t>
  </si>
  <si>
    <t>Megan Sheffield</t>
  </si>
  <si>
    <t>Harris Arnhart</t>
  </si>
  <si>
    <t>MWatkins Real Estate Group, LLC</t>
  </si>
  <si>
    <t>Texas Premier Realty</t>
  </si>
  <si>
    <t>Stacy Shilling</t>
  </si>
  <si>
    <t>Ernest Phelps</t>
  </si>
  <si>
    <t>Richard Sulak</t>
  </si>
  <si>
    <t>Rick Hines</t>
  </si>
  <si>
    <t>Mexia</t>
  </si>
  <si>
    <t>Walnut Springs</t>
  </si>
  <si>
    <t>Realty Executives Central Texas</t>
  </si>
  <si>
    <t>Kay Curry REALTORS</t>
  </si>
  <si>
    <t>ERA-Graceland Real Estate</t>
  </si>
  <si>
    <t>Prudential Synergy, REALTORS</t>
  </si>
  <si>
    <t>Bert Smith Real Estate</t>
  </si>
  <si>
    <t>Keller Williams Realty - Waco</t>
  </si>
  <si>
    <t>Coldwell Banker Jim Stewart, REALTORS</t>
  </si>
  <si>
    <t>Coldwell Banker, Sadler Realty</t>
  </si>
  <si>
    <t>Beyond the Move Realty</t>
  </si>
  <si>
    <t xml:space="preserve">Randy French </t>
  </si>
  <si>
    <t xml:space="preserve">Rhonda Dunlap </t>
  </si>
  <si>
    <t xml:space="preserve">Rickie Smith </t>
  </si>
  <si>
    <t xml:space="preserve">Robyn Wilbanks </t>
  </si>
  <si>
    <t xml:space="preserve">Rosanne Miller </t>
  </si>
  <si>
    <t xml:space="preserve">Ryan N Gibson </t>
  </si>
  <si>
    <t>Miguel Valverde</t>
  </si>
  <si>
    <t>Marshall Dudley</t>
  </si>
  <si>
    <t xml:space="preserve">Regina Hawkins </t>
  </si>
  <si>
    <t xml:space="preserve">Shelly Zarr </t>
  </si>
  <si>
    <t xml:space="preserve">Stacy Kramolis </t>
  </si>
  <si>
    <t xml:space="preserve">Stewart R Kelly </t>
  </si>
  <si>
    <t xml:space="preserve">Tommy Corley </t>
  </si>
  <si>
    <t xml:space="preserve">Zac Bolton </t>
  </si>
  <si>
    <t xml:space="preserve">Chase Sager </t>
  </si>
  <si>
    <t xml:space="preserve">David Patenaude </t>
  </si>
  <si>
    <t xml:space="preserve">Donald Lynn </t>
  </si>
  <si>
    <t xml:space="preserve">Linda McDonald </t>
  </si>
  <si>
    <t xml:space="preserve">Linda Porter </t>
  </si>
  <si>
    <t xml:space="preserve">Loni Jones </t>
  </si>
  <si>
    <t>Shirley Nowicki</t>
  </si>
  <si>
    <t>Stacy Whitney</t>
  </si>
  <si>
    <t>Tracy Morris</t>
  </si>
  <si>
    <t>Lorena</t>
  </si>
  <si>
    <t>Bellmead</t>
  </si>
  <si>
    <t xml:space="preserve">Aaron Young </t>
  </si>
  <si>
    <t xml:space="preserve">Alan Cooper </t>
  </si>
  <si>
    <t xml:space="preserve">Alan Nisbet </t>
  </si>
  <si>
    <t xml:space="preserve">Alicia N Putman </t>
  </si>
  <si>
    <t>Cornerstone Group</t>
  </si>
  <si>
    <t xml:space="preserve">Trish Griffin </t>
  </si>
  <si>
    <t>Farm &amp; Ranch Finders, LLC</t>
  </si>
  <si>
    <t xml:space="preserve">Sheila K Stewart </t>
  </si>
  <si>
    <t xml:space="preserve">Stevie Sheffield </t>
  </si>
  <si>
    <t xml:space="preserve">Tonya Tunnell </t>
  </si>
  <si>
    <t xml:space="preserve">Trinidad E Carbajal </t>
  </si>
  <si>
    <t xml:space="preserve">Whitney Ellis </t>
  </si>
  <si>
    <t xml:space="preserve">William Vernon </t>
  </si>
  <si>
    <t xml:space="preserve">Cora Saunders </t>
  </si>
  <si>
    <t xml:space="preserve">Hal P Dunn </t>
  </si>
  <si>
    <t xml:space="preserve">Jane S Hart </t>
  </si>
  <si>
    <t xml:space="preserve">John Prell </t>
  </si>
  <si>
    <t xml:space="preserve">Lu Gray </t>
  </si>
  <si>
    <t xml:space="preserve">Paula Mohan </t>
  </si>
  <si>
    <t>Kathy Schroeder</t>
  </si>
  <si>
    <t>Roger Wilson Real Estate</t>
  </si>
  <si>
    <t xml:space="preserve">Troy Sorenson </t>
  </si>
  <si>
    <t xml:space="preserve">Trudy Sheffield </t>
  </si>
  <si>
    <t xml:space="preserve">Valerie Warschak </t>
  </si>
  <si>
    <t xml:space="preserve">Venita McNiel </t>
  </si>
  <si>
    <t xml:space="preserve">Vickie Adams </t>
  </si>
  <si>
    <t xml:space="preserve">Vicky Gonzales </t>
  </si>
  <si>
    <t xml:space="preserve">Wanda Brooks </t>
  </si>
  <si>
    <t xml:space="preserve">Willis-Cunningham </t>
  </si>
  <si>
    <t xml:space="preserve">Woody Rogers </t>
  </si>
  <si>
    <t xml:space="preserve">Jeff Bird </t>
  </si>
  <si>
    <t xml:space="preserve">Jeff Nickell </t>
  </si>
  <si>
    <t xml:space="preserve">Jennifer A Dolezel </t>
  </si>
  <si>
    <t xml:space="preserve">Jennifer Robbins </t>
  </si>
  <si>
    <t xml:space="preserve">Sylvia G Hernandez </t>
  </si>
  <si>
    <t xml:space="preserve">Tammy Cathey </t>
  </si>
  <si>
    <t xml:space="preserve">Tammy Reid </t>
  </si>
  <si>
    <t xml:space="preserve">Teresa Dickenson </t>
  </si>
  <si>
    <t xml:space="preserve">Glenda M Hall </t>
  </si>
  <si>
    <t xml:space="preserve">Group Innovative Realty </t>
  </si>
  <si>
    <t xml:space="preserve">Gwen Mills </t>
  </si>
  <si>
    <t xml:space="preserve">Heather N Shaw </t>
  </si>
  <si>
    <t xml:space="preserve">Irene Zapalac </t>
  </si>
  <si>
    <t xml:space="preserve">Jackie Fatten </t>
  </si>
  <si>
    <t xml:space="preserve">Jalayne Southards-Perrin </t>
  </si>
  <si>
    <t xml:space="preserve">Jason Rankin </t>
  </si>
  <si>
    <t xml:space="preserve">Jason Robertson </t>
  </si>
  <si>
    <t xml:space="preserve">Jeaney Morgan </t>
  </si>
  <si>
    <t>Bluebonnet Properties Inc</t>
  </si>
  <si>
    <t>Tara Campbell</t>
  </si>
  <si>
    <t>Morgan Tindle</t>
  </si>
  <si>
    <t>2620 Tigua Court</t>
  </si>
  <si>
    <t>Greater Waco Realty, Inc.</t>
  </si>
  <si>
    <t>Hesper Cordero</t>
  </si>
  <si>
    <t>Christina Barker</t>
  </si>
  <si>
    <t>Rydell Capital, LLC</t>
  </si>
  <si>
    <t xml:space="preserve">Michael Watkins </t>
  </si>
  <si>
    <t xml:space="preserve">Michelle Gonzalez </t>
  </si>
  <si>
    <t xml:space="preserve">Miguel Valverde </t>
  </si>
  <si>
    <t xml:space="preserve">Mike Sims </t>
  </si>
  <si>
    <t xml:space="preserve">Sheila Winn </t>
  </si>
  <si>
    <t xml:space="preserve">Stan Waldrip </t>
  </si>
  <si>
    <t xml:space="preserve">Stephanie McRae </t>
  </si>
  <si>
    <t xml:space="preserve">Alison Brown </t>
  </si>
  <si>
    <t xml:space="preserve">Anna Johnson </t>
  </si>
  <si>
    <t xml:space="preserve">Brian Black </t>
  </si>
  <si>
    <t xml:space="preserve">Bricker Bruner </t>
  </si>
  <si>
    <t xml:space="preserve">Dana Davis </t>
  </si>
  <si>
    <t xml:space="preserve">Diane Pryor </t>
  </si>
  <si>
    <t xml:space="preserve">Drake Paris </t>
  </si>
  <si>
    <t xml:space="preserve">Eileen Dujardin </t>
  </si>
  <si>
    <t xml:space="preserve">Erica Ancira </t>
  </si>
  <si>
    <t xml:space="preserve">Haley Holden </t>
  </si>
  <si>
    <t>Mary Boggess</t>
  </si>
  <si>
    <t>MARANATHA, REALTORSÂ®, INC.</t>
  </si>
  <si>
    <t>Real Living Real Estate Group</t>
  </si>
  <si>
    <t>C.M. Nevill</t>
  </si>
  <si>
    <t>Creekside Rural Investments Inc.</t>
  </si>
  <si>
    <t>Tennison, Realtors</t>
  </si>
  <si>
    <t>Martha McCoy Real Estate</t>
  </si>
  <si>
    <t>High Point Realty</t>
  </si>
  <si>
    <t>Meridian</t>
  </si>
  <si>
    <t>Eric Zadnik</t>
  </si>
  <si>
    <t>Eugene Haverkamp</t>
  </si>
  <si>
    <t>Evelyn Love</t>
  </si>
  <si>
    <t>Fran Good</t>
  </si>
  <si>
    <t>Gary Russell</t>
  </si>
  <si>
    <t>Shelly Earhart</t>
  </si>
  <si>
    <t>Patricia Quick</t>
  </si>
  <si>
    <t>Pete Arvizu</t>
  </si>
  <si>
    <t>10401 Condor Loop</t>
  </si>
  <si>
    <t>Wray Felton Hurst</t>
  </si>
  <si>
    <t>Tracy Miller</t>
  </si>
  <si>
    <t>Andrea Smedshammer</t>
  </si>
  <si>
    <t>Kirk Regian</t>
  </si>
  <si>
    <t xml:space="preserve">Barbara A Brown </t>
  </si>
  <si>
    <t xml:space="preserve">Barbara Rusling </t>
  </si>
  <si>
    <t xml:space="preserve">Becky Jenkins </t>
  </si>
  <si>
    <t xml:space="preserve">Beth K Mikulin </t>
  </si>
  <si>
    <t xml:space="preserve">Beth McCarn </t>
  </si>
  <si>
    <t xml:space="preserve">Betty Odom </t>
  </si>
  <si>
    <t>Melissa Harrell</t>
  </si>
  <si>
    <t>Ashley Brown</t>
  </si>
  <si>
    <t>Propes Realty Group, LLC</t>
  </si>
  <si>
    <t>Maegan Pennington</t>
  </si>
  <si>
    <t>Mark Felton</t>
  </si>
  <si>
    <t>Belen Ruiz</t>
  </si>
  <si>
    <t xml:space="preserve">Jaime Stevens </t>
  </si>
  <si>
    <t xml:space="preserve">Janice Weeks </t>
  </si>
  <si>
    <t>Grace Rogers</t>
  </si>
  <si>
    <t>United Country Bobo Realty</t>
  </si>
  <si>
    <t>Bruce, REALTORSÂ®</t>
  </si>
  <si>
    <t>Genesis Rodriguez</t>
  </si>
  <si>
    <t>Jeff Patton</t>
  </si>
  <si>
    <t>Donnetta Haigood</t>
  </si>
  <si>
    <t>Allison Sulak</t>
  </si>
  <si>
    <t>Allyson McGuire-Stanley</t>
  </si>
  <si>
    <t>Scott Holloway</t>
  </si>
  <si>
    <t>Jason Rankin</t>
  </si>
  <si>
    <t>Darren McKethan</t>
  </si>
  <si>
    <t>Daryl Weems</t>
  </si>
  <si>
    <t>Woodway</t>
  </si>
  <si>
    <t>Mickey Lavy</t>
  </si>
  <si>
    <t>Sorrells &amp; Gunn Real Estate</t>
  </si>
  <si>
    <t>Brian Townley</t>
  </si>
  <si>
    <t>Paramount Realty &amp; Management</t>
  </si>
  <si>
    <t>Marissa Davenport</t>
  </si>
  <si>
    <t>Brittany Ozuna</t>
  </si>
  <si>
    <t>Joseph Arvizu</t>
  </si>
  <si>
    <t>Ancira, Erica</t>
  </si>
  <si>
    <t>Re/Max Centex, REALTORS</t>
  </si>
  <si>
    <t>Timothy Sherry</t>
  </si>
  <si>
    <t>Hart, REALTORS</t>
  </si>
  <si>
    <t xml:space="preserve">Teresa K Spivey </t>
  </si>
  <si>
    <t xml:space="preserve">Tiffany Shelton </t>
  </si>
  <si>
    <t xml:space="preserve">Tim Dowling </t>
  </si>
  <si>
    <t xml:space="preserve">Tina Freeman </t>
  </si>
  <si>
    <t xml:space="preserve">Tom M Sutton </t>
  </si>
  <si>
    <t xml:space="preserve">Towne V Adams </t>
  </si>
  <si>
    <t>Thurman, Mel REALTOR</t>
  </si>
  <si>
    <t>Degrate Realty</t>
  </si>
  <si>
    <t>Natalie Morphew</t>
  </si>
  <si>
    <t>Danny Ellis</t>
  </si>
  <si>
    <t>Kara McLelland</t>
  </si>
  <si>
    <t xml:space="preserve">Raymond Wiggins </t>
  </si>
  <si>
    <t xml:space="preserve">Ruth Garrett </t>
  </si>
  <si>
    <t xml:space="preserve">Sue Richardson </t>
  </si>
  <si>
    <t xml:space="preserve">Tracy Miller </t>
  </si>
  <si>
    <t>e-Executive Realty</t>
  </si>
  <si>
    <t>Jonathan Garza</t>
  </si>
  <si>
    <t>Bridgewood Properties</t>
  </si>
  <si>
    <t>Kesleigh Castle</t>
  </si>
  <si>
    <t>Property Plus</t>
  </si>
  <si>
    <t>Agent on Both Sides</t>
  </si>
  <si>
    <t>Total as Listing &amp; Selling Agent</t>
  </si>
  <si>
    <t>LA - OFFICE</t>
  </si>
  <si>
    <t>Ultima Real Estate</t>
  </si>
  <si>
    <t>China Spring Real Estate</t>
  </si>
  <si>
    <t>Harrell Residential</t>
  </si>
  <si>
    <t>Michael Millard</t>
  </si>
  <si>
    <t>Trammell Kelly</t>
  </si>
  <si>
    <t>HB Sheppard, LLC</t>
  </si>
  <si>
    <t>Ashton Gustafson</t>
  </si>
  <si>
    <t>Texas Land &amp; Homes</t>
  </si>
  <si>
    <t>Dallas</t>
  </si>
  <si>
    <t>1128 Heatherwood</t>
  </si>
  <si>
    <t xml:space="preserve">Mike McLelland </t>
  </si>
  <si>
    <t xml:space="preserve">Sidney Esposito </t>
  </si>
  <si>
    <t xml:space="preserve">Susan Compton </t>
  </si>
  <si>
    <t>Re/Max Family</t>
  </si>
  <si>
    <t>James Gilmore</t>
  </si>
  <si>
    <t>Amber Boney</t>
  </si>
  <si>
    <t>Angela Bryant</t>
  </si>
  <si>
    <t>Kim Gore</t>
  </si>
  <si>
    <t>Carrington Real Estate</t>
  </si>
  <si>
    <t>Diane Hardy</t>
  </si>
  <si>
    <t xml:space="preserve">Tracy Loggins </t>
  </si>
  <si>
    <t xml:space="preserve">Tram Kelly </t>
  </si>
  <si>
    <t>Athens</t>
  </si>
  <si>
    <t>Richard Major</t>
  </si>
  <si>
    <t>105 Granite Circle</t>
  </si>
  <si>
    <t>Stacy Kratky</t>
  </si>
  <si>
    <t>Lindsy Mortimer</t>
  </si>
  <si>
    <t>Shirley Black</t>
  </si>
  <si>
    <t>Suzanna Collins</t>
  </si>
  <si>
    <t xml:space="preserve">Bryan Jenkins </t>
  </si>
  <si>
    <t xml:space="preserve">Charlotte Burleson </t>
  </si>
  <si>
    <t xml:space="preserve">Cindy Snow </t>
  </si>
  <si>
    <t xml:space="preserve">Danette Wade </t>
  </si>
  <si>
    <t xml:space="preserve">David A Harris </t>
  </si>
  <si>
    <t xml:space="preserve">Ed Fadal </t>
  </si>
  <si>
    <t xml:space="preserve">Georgia Baird </t>
  </si>
  <si>
    <t xml:space="preserve">Glen A Land </t>
  </si>
  <si>
    <t xml:space="preserve">Gordon Rountree </t>
  </si>
  <si>
    <t xml:space="preserve">Jack McLemore </t>
  </si>
  <si>
    <t xml:space="preserve">Janet White </t>
  </si>
  <si>
    <t xml:space="preserve">Lee Ragland </t>
  </si>
  <si>
    <t xml:space="preserve">Lynn Cushwa </t>
  </si>
  <si>
    <t xml:space="preserve">Melba J Gilbert </t>
  </si>
  <si>
    <t xml:space="preserve">Rene Seith </t>
  </si>
  <si>
    <t xml:space="preserve">Shanna Bowles </t>
  </si>
  <si>
    <t xml:space="preserve">Amy Hartstack </t>
  </si>
  <si>
    <t xml:space="preserve">Ann Cordes </t>
  </si>
  <si>
    <t xml:space="preserve">Billy Don Van Cleave </t>
  </si>
  <si>
    <t xml:space="preserve">C.M. Nevill </t>
  </si>
  <si>
    <t xml:space="preserve">Carolyn Potts </t>
  </si>
  <si>
    <t xml:space="preserve">Cassandra Hopkins </t>
  </si>
  <si>
    <t xml:space="preserve">David Jirasek </t>
  </si>
  <si>
    <t xml:space="preserve">Fuller Group </t>
  </si>
  <si>
    <t xml:space="preserve">Jackie Hestilow </t>
  </si>
  <si>
    <t xml:space="preserve">Jeff Ashby </t>
  </si>
  <si>
    <t xml:space="preserve">Joyce Maresh </t>
  </si>
  <si>
    <t xml:space="preserve">Lourdes Vielma </t>
  </si>
  <si>
    <t xml:space="preserve">Mandy Petersen </t>
  </si>
  <si>
    <t xml:space="preserve">Misachilene Dennis </t>
  </si>
  <si>
    <t xml:space="preserve">Paulette Hessel </t>
  </si>
  <si>
    <t xml:space="preserve">Randy Cook </t>
  </si>
  <si>
    <t xml:space="preserve">Rick Hines </t>
  </si>
  <si>
    <t xml:space="preserve">Tara Campbell </t>
  </si>
  <si>
    <t xml:space="preserve">Tera Kiger </t>
  </si>
  <si>
    <t xml:space="preserve">Selling Agent </t>
  </si>
  <si>
    <t xml:space="preserve">Betty J Willis </t>
  </si>
  <si>
    <t xml:space="preserve">Billie L Martin </t>
  </si>
  <si>
    <t xml:space="preserve">Billy Loggins </t>
  </si>
  <si>
    <t xml:space="preserve">Blaire Bolton </t>
  </si>
  <si>
    <t xml:space="preserve">Carlos Rodriguez </t>
  </si>
  <si>
    <t xml:space="preserve">Chris Gutierrez </t>
  </si>
  <si>
    <t xml:space="preserve">Kevin Vander Woude </t>
  </si>
  <si>
    <t xml:space="preserve">Kristi Cooper </t>
  </si>
  <si>
    <t xml:space="preserve">Larry W. Jackson </t>
  </si>
  <si>
    <t xml:space="preserve">Dena Mayo </t>
  </si>
  <si>
    <t xml:space="preserve">Denise Fair </t>
  </si>
  <si>
    <t xml:space="preserve">Diana L Jones </t>
  </si>
  <si>
    <t xml:space="preserve">Don Short </t>
  </si>
  <si>
    <t xml:space="preserve">Donna K Long </t>
  </si>
  <si>
    <t xml:space="preserve">Donna L Terrase </t>
  </si>
  <si>
    <t xml:space="preserve">Donna S Carbajal </t>
  </si>
  <si>
    <t xml:space="preserve">Donnie Hall </t>
  </si>
  <si>
    <t xml:space="preserve">Dora Betts </t>
  </si>
  <si>
    <t xml:space="preserve">Doreen Plott </t>
  </si>
  <si>
    <t xml:space="preserve">Dudley Haas </t>
  </si>
  <si>
    <t xml:space="preserve">Ed Bird </t>
  </si>
  <si>
    <t xml:space="preserve">Edwin Diaz </t>
  </si>
  <si>
    <t xml:space="preserve">Elizabeth Bays </t>
  </si>
  <si>
    <t xml:space="preserve">Elizabeth Crunk </t>
  </si>
  <si>
    <t xml:space="preserve">Eric Zadnik </t>
  </si>
  <si>
    <t xml:space="preserve">Eugene Haverkamp </t>
  </si>
  <si>
    <t xml:space="preserve">Evelyn Love </t>
  </si>
  <si>
    <t xml:space="preserve">Fran Good </t>
  </si>
  <si>
    <t xml:space="preserve">Frances C Layne </t>
  </si>
  <si>
    <t xml:space="preserve">Gala Czajkoski </t>
  </si>
  <si>
    <t xml:space="preserve">Gary Russell </t>
  </si>
  <si>
    <t xml:space="preserve">Genny Davis </t>
  </si>
  <si>
    <t xml:space="preserve">Geraldine Lasater </t>
  </si>
  <si>
    <t xml:space="preserve">Gilda Lancaster </t>
  </si>
  <si>
    <t>The Best Choice Realty</t>
  </si>
  <si>
    <t>Marcia Bennett</t>
  </si>
  <si>
    <t>Greg Nichols</t>
  </si>
  <si>
    <t>10101 Salem Way</t>
  </si>
  <si>
    <t>Troy Behringer</t>
  </si>
  <si>
    <t>Blair Gulley</t>
  </si>
  <si>
    <t>Becky Vardeman-Murphy</t>
  </si>
  <si>
    <t>Mariano Medina</t>
  </si>
  <si>
    <t>Calvin Cappelle</t>
  </si>
  <si>
    <t>Cappelle Realty</t>
  </si>
  <si>
    <t>Paul Sauer</t>
  </si>
  <si>
    <t>Sauer &amp; Associates Inc.</t>
  </si>
  <si>
    <t>Paula Guthrie</t>
  </si>
  <si>
    <t>Paulette Hessel</t>
  </si>
  <si>
    <t>Phyllis Wieser</t>
  </si>
  <si>
    <t>Polly Hedrick</t>
  </si>
  <si>
    <t>Polly Paton</t>
  </si>
  <si>
    <t>Regina Hawkins</t>
  </si>
  <si>
    <t>Rhonda Dunlap</t>
  </si>
  <si>
    <t>Brad Fuller</t>
  </si>
  <si>
    <t>Non-MLS Member</t>
  </si>
  <si>
    <t>Oliver Patrick Real Estate</t>
  </si>
  <si>
    <t>Premier, REALTORS Branch Valley Mills</t>
  </si>
  <si>
    <t xml:space="preserve">Anel Perales </t>
  </si>
  <si>
    <t xml:space="preserve">Ashley Parnell </t>
  </si>
  <si>
    <t xml:space="preserve">Barbie Dutton </t>
  </si>
  <si>
    <t xml:space="preserve">Bonnie Lloyd </t>
  </si>
  <si>
    <t xml:space="preserve">Brady Reynolds </t>
  </si>
  <si>
    <t xml:space="preserve">Carol Smiley Pope </t>
  </si>
  <si>
    <t xml:space="preserve">Dustin Eskew </t>
  </si>
  <si>
    <t xml:space="preserve">Estera Baros </t>
  </si>
  <si>
    <t xml:space="preserve">Lauren Jameson </t>
  </si>
  <si>
    <t xml:space="preserve">Mitzi Eves </t>
  </si>
  <si>
    <t xml:space="preserve">Rick Mitchell </t>
  </si>
  <si>
    <t xml:space="preserve">Ron W Knowles </t>
  </si>
  <si>
    <t xml:space="preserve">Rose Shook </t>
  </si>
  <si>
    <t xml:space="preserve">Shanda S McQuade </t>
  </si>
  <si>
    <t xml:space="preserve">Sue Milam-Reed </t>
  </si>
  <si>
    <t xml:space="preserve">The Pistorius Team </t>
  </si>
  <si>
    <t xml:space="preserve">Tonya Albrecht </t>
  </si>
  <si>
    <t xml:space="preserve">Amanda Cunningham </t>
  </si>
  <si>
    <t xml:space="preserve">Andee Barker </t>
  </si>
  <si>
    <t xml:space="preserve">Ben Haag </t>
  </si>
  <si>
    <t xml:space="preserve">Bunny Mrosko </t>
  </si>
  <si>
    <t xml:space="preserve">Doug Browning </t>
  </si>
  <si>
    <t xml:space="preserve">Ghada Tamimi </t>
  </si>
  <si>
    <t xml:space="preserve">Greg Clark </t>
  </si>
  <si>
    <t xml:space="preserve">Jerry Wells Jr. </t>
  </si>
  <si>
    <t xml:space="preserve">Kellie Ferguson </t>
  </si>
  <si>
    <t xml:space="preserve">Kimberly Scoggins </t>
  </si>
  <si>
    <t xml:space="preserve">Marcus Shanks </t>
  </si>
  <si>
    <t xml:space="preserve">Mark Helm </t>
  </si>
  <si>
    <t xml:space="preserve">Mel T Thurman </t>
  </si>
  <si>
    <t xml:space="preserve">Michelle Yglecias </t>
  </si>
  <si>
    <t xml:space="preserve">Misty Nardell </t>
  </si>
  <si>
    <t xml:space="preserve">Nadine Nixson </t>
  </si>
  <si>
    <t xml:space="preserve">Nancy Merrill </t>
  </si>
  <si>
    <t xml:space="preserve">Richard Ashley </t>
  </si>
  <si>
    <t xml:space="preserve">Richard Porter </t>
  </si>
  <si>
    <t xml:space="preserve">Ronny Payne </t>
  </si>
  <si>
    <t xml:space="preserve">Rosemary Bradburn </t>
  </si>
  <si>
    <t xml:space="preserve">Shelly Stone </t>
  </si>
  <si>
    <t xml:space="preserve">Tammy Nowlain </t>
  </si>
  <si>
    <t xml:space="preserve">Teresa Lee </t>
  </si>
  <si>
    <t xml:space="preserve">Tricia Propes </t>
  </si>
  <si>
    <t>ReMax Centex, REALTORSÂ®</t>
  </si>
  <si>
    <t>Sharon Kerr</t>
  </si>
  <si>
    <t>Kristin Bolfing Volcik</t>
  </si>
  <si>
    <t>Sandy Rodgers</t>
  </si>
  <si>
    <t>Maggie Beseda</t>
  </si>
  <si>
    <t>Mike Romano, REALTORÂ®</t>
  </si>
  <si>
    <t>David Weaver</t>
  </si>
  <si>
    <t>Quinton Locklin</t>
  </si>
  <si>
    <t>Dan Mayfield</t>
  </si>
  <si>
    <t>Larry Pelham</t>
  </si>
  <si>
    <t>Lindsey Wachsmann</t>
  </si>
  <si>
    <t>Realty Plus</t>
  </si>
  <si>
    <t>Linnemann Realty</t>
  </si>
  <si>
    <t>Classic Realty of Texas</t>
  </si>
  <si>
    <t xml:space="preserve">John Bryant </t>
  </si>
  <si>
    <t xml:space="preserve">Joseph Etheredge </t>
  </si>
  <si>
    <t xml:space="preserve">Josh Collier </t>
  </si>
  <si>
    <t xml:space="preserve">Lindsey Bates </t>
  </si>
  <si>
    <t xml:space="preserve">Marshall Dudley </t>
  </si>
  <si>
    <t xml:space="preserve">Noah Alvarado </t>
  </si>
  <si>
    <t xml:space="preserve">Pamela Leonard </t>
  </si>
  <si>
    <t xml:space="preserve">Scott Smith </t>
  </si>
  <si>
    <t xml:space="preserve">Shawn Blue </t>
  </si>
  <si>
    <t xml:space="preserve">Steven L Cash </t>
  </si>
  <si>
    <t xml:space="preserve">Vernie Cal Marshall </t>
  </si>
  <si>
    <t xml:space="preserve">Woody Butler </t>
  </si>
  <si>
    <t>Re/Max Centex, REALTORSÂ®</t>
  </si>
  <si>
    <t>ERA Courtyard Real Estate</t>
  </si>
  <si>
    <t>Synergy, REALTORS</t>
  </si>
  <si>
    <t>Devon Hunt</t>
  </si>
  <si>
    <t>Campus, REALTORSÂ®</t>
  </si>
  <si>
    <t>Joe Reed</t>
  </si>
  <si>
    <t>Debra St. Clair</t>
  </si>
  <si>
    <t>Jordan Alders</t>
  </si>
  <si>
    <t>Andrew Guy</t>
  </si>
  <si>
    <t>Jeanna Maughan</t>
  </si>
  <si>
    <t>Darren McKethan, REALTORS</t>
  </si>
  <si>
    <t xml:space="preserve">Becky Vardeman-Murphy </t>
  </si>
  <si>
    <t xml:space="preserve">Blair Gulley </t>
  </si>
  <si>
    <t xml:space="preserve">Brett Percefull </t>
  </si>
  <si>
    <t xml:space="preserve">Dan Mayfield </t>
  </si>
  <si>
    <t xml:space="preserve">David A. Harris, Sr. </t>
  </si>
  <si>
    <t xml:space="preserve">Joseph Arvizu </t>
  </si>
  <si>
    <t xml:space="preserve">K.K. Holloway </t>
  </si>
  <si>
    <t xml:space="preserve">Lance Summey </t>
  </si>
  <si>
    <t xml:space="preserve">Marissa Davenport </t>
  </si>
  <si>
    <t xml:space="preserve">Morgan Tindle </t>
  </si>
  <si>
    <t xml:space="preserve">Pamila Johnson </t>
  </si>
  <si>
    <t xml:space="preserve">Paul Sauer </t>
  </si>
  <si>
    <t xml:space="preserve">Ron Flatt </t>
  </si>
  <si>
    <t xml:space="preserve">Sandy Rodgers </t>
  </si>
  <si>
    <t xml:space="preserve">Sandy Thomas </t>
  </si>
  <si>
    <t xml:space="preserve">Sharon Kerr </t>
  </si>
  <si>
    <t xml:space="preserve">The Doug Eastland Group </t>
  </si>
  <si>
    <t xml:space="preserve">Alfred Rincon </t>
  </si>
  <si>
    <t xml:space="preserve">Ann Caroline Leal </t>
  </si>
  <si>
    <t xml:space="preserve">Bethany Vinson </t>
  </si>
  <si>
    <t xml:space="preserve">Brandon Engel </t>
  </si>
  <si>
    <t xml:space="preserve">Brittany Ozuna </t>
  </si>
  <si>
    <t xml:space="preserve">Calvin Cappelle </t>
  </si>
  <si>
    <t xml:space="preserve">Christina Barker </t>
  </si>
  <si>
    <t xml:space="preserve">Chuck Hill </t>
  </si>
  <si>
    <t xml:space="preserve">David Sandhu </t>
  </si>
  <si>
    <t xml:space="preserve">David Weaver </t>
  </si>
  <si>
    <t xml:space="preserve">Hesper Cordero </t>
  </si>
  <si>
    <t xml:space="preserve">Isaiah Tyler </t>
  </si>
  <si>
    <t xml:space="preserve">Jerry Tucker </t>
  </si>
  <si>
    <t xml:space="preserve">Jimmy Nelson </t>
  </si>
  <si>
    <t xml:space="preserve">Joel Smedshammer </t>
  </si>
  <si>
    <t xml:space="preserve">Kristin Bolfing Volcik </t>
  </si>
  <si>
    <t xml:space="preserve">Lindsey Wachsmann </t>
  </si>
  <si>
    <t xml:space="preserve">Lindsy Mortimer </t>
  </si>
  <si>
    <t xml:space="preserve">Maggie Beseda </t>
  </si>
  <si>
    <t xml:space="preserve">Mariano Medina </t>
  </si>
  <si>
    <t xml:space="preserve">Michael Cantwell </t>
  </si>
  <si>
    <t xml:space="preserve">Richard Major </t>
  </si>
  <si>
    <t xml:space="preserve">Ricie Lowry-Bridges </t>
  </si>
  <si>
    <t xml:space="preserve">Stacy Kratky </t>
  </si>
  <si>
    <t xml:space="preserve">Wayne Upton </t>
  </si>
  <si>
    <t xml:space="preserve">Wendy Owen </t>
  </si>
  <si>
    <t>Agents Ranked (Alphabetical Order) - 2015</t>
  </si>
  <si>
    <t>Local Life Realty</t>
  </si>
  <si>
    <t>George Thomas</t>
  </si>
  <si>
    <t>Jack Zagunis</t>
  </si>
  <si>
    <t>Kevin Barrera</t>
  </si>
  <si>
    <t>Realty Plus -Groesbeck</t>
  </si>
  <si>
    <t>Kodi Elwood</t>
  </si>
  <si>
    <t>Camille Johnson, REALTORS</t>
  </si>
  <si>
    <t>Xavier Arroyo-Soto</t>
  </si>
  <si>
    <t>Kaci Spencer</t>
  </si>
  <si>
    <t>Tiffanye Harrell</t>
  </si>
  <si>
    <t>Marc Mashek</t>
  </si>
  <si>
    <t>Patrick Stanford</t>
  </si>
  <si>
    <t>Stanford Properties</t>
  </si>
  <si>
    <t>Adrianna Walker</t>
  </si>
  <si>
    <t>Joseph Rosas</t>
  </si>
  <si>
    <t>Kadette Fossum</t>
  </si>
  <si>
    <t>Chance Shilling</t>
  </si>
  <si>
    <t>Alamo Real Estate</t>
  </si>
  <si>
    <t>Duck Brothers Real Estate</t>
  </si>
  <si>
    <t>Lem Brown</t>
  </si>
  <si>
    <t>Devin Forbes</t>
  </si>
  <si>
    <t>ReMax Temple Belton</t>
  </si>
  <si>
    <t>Pat Adams</t>
  </si>
  <si>
    <t>Laura Parker</t>
  </si>
  <si>
    <t>Camille Hoxworth</t>
  </si>
  <si>
    <t>Bryan Cross</t>
  </si>
  <si>
    <t>Twin Bends Realty</t>
  </si>
  <si>
    <t>Meadows Rentals</t>
  </si>
  <si>
    <t>Reagan Franco</t>
  </si>
  <si>
    <t>Amanda Harris</t>
  </si>
  <si>
    <t>Jonathan Grant</t>
  </si>
  <si>
    <t>Melissa Hill</t>
  </si>
  <si>
    <t>The Village Realty Group</t>
  </si>
  <si>
    <t>Real Estate Coach, LLC</t>
  </si>
  <si>
    <t>10412 Aquilla Trail</t>
  </si>
  <si>
    <t>Teresa Muirhead</t>
  </si>
  <si>
    <t>Muirhead Ranch &amp; Realty</t>
  </si>
  <si>
    <t>David Bottoms</t>
  </si>
  <si>
    <t>2102 River Road</t>
  </si>
  <si>
    <t>Dan Souders</t>
  </si>
  <si>
    <t>Chazz Cuffee</t>
  </si>
  <si>
    <t>Mertens</t>
  </si>
  <si>
    <t>Mark Mahler</t>
  </si>
  <si>
    <t>Keller Williams Central Brokerage</t>
  </si>
  <si>
    <t>Sherman Williams</t>
  </si>
  <si>
    <t>Coldwell Banker United, Realtors</t>
  </si>
  <si>
    <t>Michael Sikes</t>
  </si>
  <si>
    <t>Alicia Terrell</t>
  </si>
  <si>
    <t>1-1-2016 to 12-31-2016</t>
  </si>
  <si>
    <t xml:space="preserve">Adrianna Walker </t>
  </si>
  <si>
    <t xml:space="preserve">Amanda Harris </t>
  </si>
  <si>
    <t xml:space="preserve">Bryan Cross </t>
  </si>
  <si>
    <t xml:space="preserve">Cristy Nichols </t>
  </si>
  <si>
    <t xml:space="preserve">David Rhoten </t>
  </si>
  <si>
    <t xml:space="preserve">Deborah Yeokum </t>
  </si>
  <si>
    <t xml:space="preserve">George Thomas </t>
  </si>
  <si>
    <t xml:space="preserve">Jonathan Grant </t>
  </si>
  <si>
    <t xml:space="preserve">Jordan Johnson </t>
  </si>
  <si>
    <t xml:space="preserve">Kaci Spencer </t>
  </si>
  <si>
    <t xml:space="preserve">Kadette Fossum </t>
  </si>
  <si>
    <t xml:space="preserve">Kodi Elwood </t>
  </si>
  <si>
    <t xml:space="preserve">Laura Parker </t>
  </si>
  <si>
    <t xml:space="preserve">Leigh Ann Berry </t>
  </si>
  <si>
    <t xml:space="preserve">Lem Brown </t>
  </si>
  <si>
    <t xml:space="preserve">Marc Mashek </t>
  </si>
  <si>
    <t xml:space="preserve">Robert Dube </t>
  </si>
  <si>
    <t xml:space="preserve">Tiffanye Harrell </t>
  </si>
  <si>
    <t xml:space="preserve">Alicia Terrell </t>
  </si>
  <si>
    <t xml:space="preserve">Allison Sulak </t>
  </si>
  <si>
    <t xml:space="preserve">Camille Hoxworth </t>
  </si>
  <si>
    <t xml:space="preserve">Chance Shilling </t>
  </si>
  <si>
    <t xml:space="preserve">Chazz Cuffee </t>
  </si>
  <si>
    <t xml:space="preserve">Christina Lambert </t>
  </si>
  <si>
    <t xml:space="preserve">Dan Souders </t>
  </si>
  <si>
    <t xml:space="preserve">David Bottoms </t>
  </si>
  <si>
    <t xml:space="preserve">Debbie Collier </t>
  </si>
  <si>
    <t xml:space="preserve">Derrick Keller </t>
  </si>
  <si>
    <t xml:space="preserve">Devin Forbes </t>
  </si>
  <si>
    <t xml:space="preserve">Donald Holt </t>
  </si>
  <si>
    <t xml:space="preserve">Jack Zagunis </t>
  </si>
  <si>
    <t xml:space="preserve">Jeannie Frost </t>
  </si>
  <si>
    <t xml:space="preserve">Joseph Rosas </t>
  </si>
  <si>
    <t xml:space="preserve">Justin Bennett </t>
  </si>
  <si>
    <t xml:space="preserve">Justin Russell </t>
  </si>
  <si>
    <t xml:space="preserve">Kevin Barrera </t>
  </si>
  <si>
    <t xml:space="preserve">Lynda Swoveland </t>
  </si>
  <si>
    <t xml:space="preserve">Lynn Grimes </t>
  </si>
  <si>
    <t xml:space="preserve">Mark Felton </t>
  </si>
  <si>
    <t xml:space="preserve">Melanie Roberts </t>
  </si>
  <si>
    <t xml:space="preserve">Melissa Hill </t>
  </si>
  <si>
    <t xml:space="preserve">Michael Sikes </t>
  </si>
  <si>
    <t xml:space="preserve">Mickey Lavy </t>
  </si>
  <si>
    <t xml:space="preserve">Nathan Embry </t>
  </si>
  <si>
    <t xml:space="preserve">Pat Adams </t>
  </si>
  <si>
    <t xml:space="preserve">Reagan Franco </t>
  </si>
  <si>
    <t xml:space="preserve">Sherman Williams </t>
  </si>
  <si>
    <t xml:space="preserve">Steve Meadows </t>
  </si>
  <si>
    <t xml:space="preserve">Steven Sutton </t>
  </si>
  <si>
    <t xml:space="preserve">Teresa Muirhead </t>
  </si>
  <si>
    <t xml:space="preserve">Xavier Arroyo-Soto </t>
  </si>
  <si>
    <t>Ashley Burgess Weist</t>
  </si>
  <si>
    <t>Betty Morton</t>
  </si>
  <si>
    <t>Janet Zak</t>
  </si>
  <si>
    <t>Martha Kate Gunn</t>
  </si>
  <si>
    <t>Casey Turnmire</t>
  </si>
  <si>
    <t>Denise Callaway</t>
  </si>
  <si>
    <t>Ashley Hammons</t>
  </si>
  <si>
    <t>AT Home Texas Real Estate</t>
  </si>
  <si>
    <t>Next1 Realty</t>
  </si>
  <si>
    <t>917 Heston Circle</t>
  </si>
  <si>
    <t>Lance Donaldson</t>
  </si>
  <si>
    <t>EXP Realty, LLC</t>
  </si>
  <si>
    <t>Ashley Jessen</t>
  </si>
  <si>
    <t>Shirley Rich</t>
  </si>
  <si>
    <t>Gary Bender</t>
  </si>
  <si>
    <t>Ashley Bundy</t>
  </si>
  <si>
    <t>Cory Burgess</t>
  </si>
  <si>
    <t>David Higginbotham</t>
  </si>
  <si>
    <t>Heather Foss</t>
  </si>
  <si>
    <t>Jennifer Jenkins</t>
  </si>
  <si>
    <t>LaDeena Boyd</t>
  </si>
  <si>
    <t>Tammy Regian</t>
  </si>
  <si>
    <t>Brad Adcock</t>
  </si>
  <si>
    <t>10300 Rayburn Way</t>
  </si>
  <si>
    <t>Agents Ranked (Alphabetical Order) - 2016</t>
  </si>
  <si>
    <t xml:space="preserve">Ashley Burgess Weist </t>
  </si>
  <si>
    <t xml:space="preserve">Brad Adcock </t>
  </si>
  <si>
    <t xml:space="preserve">Debra Strickland </t>
  </si>
  <si>
    <t xml:space="preserve">Harrell &amp; Associates HOME Team </t>
  </si>
  <si>
    <t xml:space="preserve">Janet Zak </t>
  </si>
  <si>
    <t xml:space="preserve">Jennifer Jenkins </t>
  </si>
  <si>
    <t xml:space="preserve">Maggie Ivison </t>
  </si>
  <si>
    <t xml:space="preserve">Ashley Bundy </t>
  </si>
  <si>
    <t xml:space="preserve">Ashley Jessen </t>
  </si>
  <si>
    <t xml:space="preserve">Betty Morton </t>
  </si>
  <si>
    <t xml:space="preserve">Bryce Brown </t>
  </si>
  <si>
    <t xml:space="preserve">Casey Turnmire </t>
  </si>
  <si>
    <t xml:space="preserve">Cory Burgess </t>
  </si>
  <si>
    <t xml:space="preserve">David Higginbotham </t>
  </si>
  <si>
    <t xml:space="preserve">Gary Bender </t>
  </si>
  <si>
    <t xml:space="preserve">Heather Foss </t>
  </si>
  <si>
    <t xml:space="preserve">Jennifer Crow </t>
  </si>
  <si>
    <t xml:space="preserve">LaDeena Boyd </t>
  </si>
  <si>
    <t xml:space="preserve">Lance Donaldson </t>
  </si>
  <si>
    <t xml:space="preserve">Leah Cox </t>
  </si>
  <si>
    <t xml:space="preserve">Martha Kate Gunn </t>
  </si>
  <si>
    <t xml:space="preserve">Sharlyn Barrientos </t>
  </si>
  <si>
    <t xml:space="preserve">Shirley Rich </t>
  </si>
  <si>
    <t xml:space="preserve">Tammy Regian </t>
  </si>
  <si>
    <t xml:space="preserve">Tearance Lewis </t>
  </si>
  <si>
    <t>Aaron Jistel</t>
  </si>
  <si>
    <t>ListingSpark</t>
  </si>
  <si>
    <t>Farron Spross</t>
  </si>
  <si>
    <t>Sadler Land And Realty</t>
  </si>
  <si>
    <t>Tony Marquez</t>
  </si>
  <si>
    <t>Carolyn Bigham</t>
  </si>
  <si>
    <t>Aaron Williams</t>
  </si>
  <si>
    <t>Robyn Neel</t>
  </si>
  <si>
    <t>Kris Dolezel</t>
  </si>
  <si>
    <t>JR Grace Realty</t>
  </si>
  <si>
    <t>Kyndra Padilla</t>
  </si>
  <si>
    <t>Bella Casa Realty</t>
  </si>
  <si>
    <t>Mario Cruz-Gonzalez</t>
  </si>
  <si>
    <t>Kela Cook Crowell</t>
  </si>
  <si>
    <t>KC Realty</t>
  </si>
  <si>
    <t>Christy Heenan</t>
  </si>
  <si>
    <t>Kathy Fleming</t>
  </si>
  <si>
    <t>Natalie Nigro</t>
  </si>
  <si>
    <t>Kim Adams</t>
  </si>
  <si>
    <t>Collin Coats</t>
  </si>
  <si>
    <t>Zoe Seitz</t>
  </si>
  <si>
    <t>Eloisa Esparza</t>
  </si>
  <si>
    <t>Tehuacana</t>
  </si>
  <si>
    <t>Katherine Snapp</t>
  </si>
  <si>
    <t>Rockin' KH Properties, LLC</t>
  </si>
  <si>
    <t>Brook Arlitt</t>
  </si>
  <si>
    <t>Renee Gillette</t>
  </si>
  <si>
    <t>Steven Johnson</t>
  </si>
  <si>
    <t>Central Metro Realty</t>
  </si>
  <si>
    <t>2309 Skyline Drive</t>
  </si>
  <si>
    <t>Sandra Plemons</t>
  </si>
  <si>
    <t>Courtney Maxwell</t>
  </si>
  <si>
    <t>Ashley Lannen</t>
  </si>
  <si>
    <t>Cate Marmonti</t>
  </si>
  <si>
    <t>Robert Hook</t>
  </si>
  <si>
    <t>Tony Miles</t>
  </si>
  <si>
    <t>Mary Cunningham-Hilliard</t>
  </si>
  <si>
    <t>10509 Condor Loop</t>
  </si>
  <si>
    <t>6505 Mundo Drive</t>
  </si>
  <si>
    <t>Frances Pool</t>
  </si>
  <si>
    <t>Cristen Williams</t>
  </si>
  <si>
    <t>Keeping It Realty</t>
  </si>
  <si>
    <t>Jeff Young</t>
  </si>
  <si>
    <t>Ken Castello</t>
  </si>
  <si>
    <t>Shauna Canalez</t>
  </si>
  <si>
    <t>Sarah Wiggins</t>
  </si>
  <si>
    <t>818 Springdale Circle</t>
  </si>
  <si>
    <t>Allen L Arnold</t>
  </si>
  <si>
    <t>Landon Tucker</t>
  </si>
  <si>
    <t>Audrey Wallum</t>
  </si>
  <si>
    <t>Cindy Laughlin</t>
  </si>
  <si>
    <t>Kelly Lauderdale</t>
  </si>
  <si>
    <t>Ryan Wilson</t>
  </si>
  <si>
    <t>Fidencio Marquez</t>
  </si>
  <si>
    <t>Michael Reaves</t>
  </si>
  <si>
    <t>Bridge Realty</t>
  </si>
  <si>
    <t>Taylor Ratliff</t>
  </si>
  <si>
    <t>Penny Corona</t>
  </si>
  <si>
    <t>Johnny Neal</t>
  </si>
  <si>
    <t>Kenneth Willits</t>
  </si>
  <si>
    <t>Robin Hartberg</t>
  </si>
  <si>
    <t>320 CR 1768</t>
  </si>
  <si>
    <t>Mayra Perez</t>
  </si>
  <si>
    <t>Breanna Pickens</t>
  </si>
  <si>
    <t>Easter and Easter, Realtors</t>
  </si>
  <si>
    <t>Patti Gentry</t>
  </si>
  <si>
    <t>Brian Wolfe</t>
  </si>
  <si>
    <t>Jason Huval</t>
  </si>
  <si>
    <t>Amy Miller</t>
  </si>
  <si>
    <t>Kelsey Glaesmann</t>
  </si>
  <si>
    <t>Tiffany Edgecomb</t>
  </si>
  <si>
    <t>ReMax Heartland</t>
  </si>
  <si>
    <t>Vista Real Estate</t>
  </si>
  <si>
    <t>Lacey Moss</t>
  </si>
  <si>
    <t xml:space="preserve">Allen L Arnold </t>
  </si>
  <si>
    <t xml:space="preserve">Brandon Blagg </t>
  </si>
  <si>
    <t xml:space="preserve">Brayden Stefka </t>
  </si>
  <si>
    <t xml:space="preserve">Breanna Pickens </t>
  </si>
  <si>
    <t xml:space="preserve">Brook Arlitt </t>
  </si>
  <si>
    <t xml:space="preserve">Charles Hagins </t>
  </si>
  <si>
    <t xml:space="preserve">Collin Coats </t>
  </si>
  <si>
    <t xml:space="preserve">Cristen Williams </t>
  </si>
  <si>
    <t xml:space="preserve">Darla Dudley </t>
  </si>
  <si>
    <t xml:space="preserve">Dave Laster </t>
  </si>
  <si>
    <t xml:space="preserve">Envision Group </t>
  </si>
  <si>
    <t xml:space="preserve">Frances Pool </t>
  </si>
  <si>
    <t xml:space="preserve">Jack Foster </t>
  </si>
  <si>
    <t xml:space="preserve">Jacqulyn Noble </t>
  </si>
  <si>
    <t xml:space="preserve">Jennifer Reynolds </t>
  </si>
  <si>
    <t xml:space="preserve">Jessie Thiele </t>
  </si>
  <si>
    <t xml:space="preserve">Katherine Snapp </t>
  </si>
  <si>
    <t xml:space="preserve">Kathy Fleming </t>
  </si>
  <si>
    <t xml:space="preserve">Katie Snapp </t>
  </si>
  <si>
    <t xml:space="preserve">Kela Cook Crowell </t>
  </si>
  <si>
    <t xml:space="preserve">Kelly Lauderdale </t>
  </si>
  <si>
    <t xml:space="preserve">Kelsey Glaesmann </t>
  </si>
  <si>
    <t xml:space="preserve">Kim Adams </t>
  </si>
  <si>
    <t xml:space="preserve">Kris Dolezel </t>
  </si>
  <si>
    <t xml:space="preserve">Lacey Moss </t>
  </si>
  <si>
    <t xml:space="preserve">Lee &amp; Kara McLelland Team </t>
  </si>
  <si>
    <t xml:space="preserve">Mario Cruz-Gonzalez </t>
  </si>
  <si>
    <t xml:space="preserve">Mark Summers </t>
  </si>
  <si>
    <t xml:space="preserve">Mary Cunningham-Hilliard </t>
  </si>
  <si>
    <t xml:space="preserve">Perales Home Selling Team </t>
  </si>
  <si>
    <t xml:space="preserve">Renee Gillette </t>
  </si>
  <si>
    <t xml:space="preserve">Rick Cundieff </t>
  </si>
  <si>
    <t xml:space="preserve">Rina Peiffer </t>
  </si>
  <si>
    <t xml:space="preserve">Robyn Neel </t>
  </si>
  <si>
    <t xml:space="preserve">Steven Johnson </t>
  </si>
  <si>
    <t xml:space="preserve">Sue Lockett </t>
  </si>
  <si>
    <t xml:space="preserve">Taylor Ratliff </t>
  </si>
  <si>
    <t xml:space="preserve">The Scoggins Team </t>
  </si>
  <si>
    <t xml:space="preserve">Tom Robb, Jr. </t>
  </si>
  <si>
    <t xml:space="preserve">Aaron Williams </t>
  </si>
  <si>
    <t xml:space="preserve">Amy Miller </t>
  </si>
  <si>
    <t xml:space="preserve">Ashley Lannen </t>
  </si>
  <si>
    <t xml:space="preserve">Audrey Wallum </t>
  </si>
  <si>
    <t xml:space="preserve">Brian Wolfe </t>
  </si>
  <si>
    <t xml:space="preserve">Cate Marmonti </t>
  </si>
  <si>
    <t xml:space="preserve">Christy Heenan </t>
  </si>
  <si>
    <t xml:space="preserve">Courtney Maxwell </t>
  </si>
  <si>
    <t xml:space="preserve">Eloisa Esparza </t>
  </si>
  <si>
    <t xml:space="preserve">Farron Spross </t>
  </si>
  <si>
    <t xml:space="preserve">Fidencio Marquez </t>
  </si>
  <si>
    <t xml:space="preserve">Jason Huval </t>
  </si>
  <si>
    <t xml:space="preserve">Jeff Young </t>
  </si>
  <si>
    <t xml:space="preserve">Johnny Neal </t>
  </si>
  <si>
    <t xml:space="preserve">Ken Castello </t>
  </si>
  <si>
    <t xml:space="preserve">Kenneth Willits </t>
  </si>
  <si>
    <t xml:space="preserve">Kyndra Padilla </t>
  </si>
  <si>
    <t xml:space="preserve">Landon Tucker </t>
  </si>
  <si>
    <t xml:space="preserve">Larry Pelham </t>
  </si>
  <si>
    <t xml:space="preserve">Mayra Perez </t>
  </si>
  <si>
    <t xml:space="preserve">Michael Reaves </t>
  </si>
  <si>
    <t xml:space="preserve">Natalie Nigro </t>
  </si>
  <si>
    <t xml:space="preserve">Patrick Stanford </t>
  </si>
  <si>
    <t xml:space="preserve">Patti Gentry </t>
  </si>
  <si>
    <t xml:space="preserve">Penny Corona </t>
  </si>
  <si>
    <t xml:space="preserve">Robert Hook </t>
  </si>
  <si>
    <t xml:space="preserve">Robin Hartberg </t>
  </si>
  <si>
    <t xml:space="preserve">Ryan Wilson </t>
  </si>
  <si>
    <t xml:space="preserve">Sandra Plemons </t>
  </si>
  <si>
    <t xml:space="preserve">Sarah Wiggins </t>
  </si>
  <si>
    <t xml:space="preserve">Shauna Canalez </t>
  </si>
  <si>
    <t xml:space="preserve">Tiffany Edgecomb </t>
  </si>
  <si>
    <t xml:space="preserve">Tony Miles </t>
  </si>
  <si>
    <t xml:space="preserve">Zoe Seitz </t>
  </si>
  <si>
    <t>Bradley Wetzel</t>
  </si>
  <si>
    <t>Amazing Realty</t>
  </si>
  <si>
    <t>Chad McAninch</t>
  </si>
  <si>
    <t>Waco Home Team</t>
  </si>
  <si>
    <t>Kellie Gore</t>
  </si>
  <si>
    <t>Harker Heights</t>
  </si>
  <si>
    <t>Mission Real Estate Group</t>
  </si>
  <si>
    <t>Jordan Westerfeld</t>
  </si>
  <si>
    <t>Century 21 Randall Morris &amp; Associates</t>
  </si>
  <si>
    <t>Kenneth Hodges</t>
  </si>
  <si>
    <t>Alicia Trotter</t>
  </si>
  <si>
    <t>Gallagher Realtors</t>
  </si>
  <si>
    <t>Jenna Cole</t>
  </si>
  <si>
    <t>Agents Ranked (Alphabetical Order) - 2017</t>
  </si>
  <si>
    <t>Kelly, Realtors</t>
  </si>
  <si>
    <t>Woody Rogers Jr.</t>
  </si>
  <si>
    <t>Coldwell Banker Apex, REALTORS</t>
  </si>
  <si>
    <t>Synergy, Realtors</t>
  </si>
  <si>
    <t>Graceland Real Estate</t>
  </si>
  <si>
    <t>Quick &amp; Associates, Realtors</t>
  </si>
  <si>
    <t>5413 Lake Killarney Drive</t>
  </si>
  <si>
    <t>Towne Adams, Realtors</t>
  </si>
  <si>
    <t>Jenn Shelburne</t>
  </si>
  <si>
    <t>4407 Shady Glen Drive</t>
  </si>
  <si>
    <t>Corie Oliveira</t>
  </si>
  <si>
    <t>Bluebonnet Properties Inc.</t>
  </si>
  <si>
    <t>Amanda Huff</t>
  </si>
  <si>
    <t>Lindzee Nunez</t>
  </si>
  <si>
    <t>Weichert, Realtors - Realty Experts</t>
  </si>
  <si>
    <t>Douglas Eastland</t>
  </si>
  <si>
    <t>315 Meadow Mountain Drive</t>
  </si>
  <si>
    <t>NaToya Alexander</t>
  </si>
  <si>
    <t>Better Homes and Gardens</t>
  </si>
  <si>
    <t>Kinsey Moberg</t>
  </si>
  <si>
    <t>Sheldon Anderson</t>
  </si>
  <si>
    <t>Exp Realty LLC</t>
  </si>
  <si>
    <t>Kara Neely</t>
  </si>
  <si>
    <t>Debanhi Jobe</t>
  </si>
  <si>
    <t>Jennifer Dolezel</t>
  </si>
  <si>
    <t>Dana Mitchell</t>
  </si>
  <si>
    <t>Joel Burns</t>
  </si>
  <si>
    <t>Texas Crossroads Realty, LLC</t>
  </si>
  <si>
    <t>Non-MLS Agent</t>
  </si>
  <si>
    <t>Non-MLS Office</t>
  </si>
  <si>
    <t>Diana Jones</t>
  </si>
  <si>
    <t>Sadler Realty</t>
  </si>
  <si>
    <t>Matthew McLeod</t>
  </si>
  <si>
    <t>Tom Robb Jr</t>
  </si>
  <si>
    <t>Megan Miller</t>
  </si>
  <si>
    <t>Helms and Miller, Realtors</t>
  </si>
  <si>
    <t>Barbara Brown</t>
  </si>
  <si>
    <t>Keller Williams Realty</t>
  </si>
  <si>
    <t>Joseph Maxwell</t>
  </si>
  <si>
    <t>Synthia Slaughter</t>
  </si>
  <si>
    <t>David Harris Sr.</t>
  </si>
  <si>
    <t>Sharon Higbee</t>
  </si>
  <si>
    <t>Camille Johnson</t>
  </si>
  <si>
    <t>Glenda Hall</t>
  </si>
  <si>
    <t>Sheena Berry</t>
  </si>
  <si>
    <t>Charles French</t>
  </si>
  <si>
    <t>Stylecraft Builders, Inc.</t>
  </si>
  <si>
    <t>HIS Group LLC</t>
  </si>
  <si>
    <t>John Derrick</t>
  </si>
  <si>
    <t>The Triliji Group</t>
  </si>
  <si>
    <t>Alicia Putman</t>
  </si>
  <si>
    <t>Lori Hodges</t>
  </si>
  <si>
    <t>Andrew Fraijo</t>
  </si>
  <si>
    <t>228 Topaz Circle</t>
  </si>
  <si>
    <t>Donna Long</t>
  </si>
  <si>
    <t>925 N 22nd Street</t>
  </si>
  <si>
    <t>Ben Magana</t>
  </si>
  <si>
    <t>Johnny Ramirez</t>
  </si>
  <si>
    <t>Daniel Tagle Jr.</t>
  </si>
  <si>
    <t>Denise Bartlett</t>
  </si>
  <si>
    <t>Bartlett Real Estate</t>
  </si>
  <si>
    <t>Wesley Roberts</t>
  </si>
  <si>
    <t>Jessica Hurst</t>
  </si>
  <si>
    <t>Weichert RealtyExperts</t>
  </si>
  <si>
    <t>Maria Vielma</t>
  </si>
  <si>
    <t>Sean McCann</t>
  </si>
  <si>
    <t>Jeffery Bird</t>
  </si>
  <si>
    <t>CIF Real Estate Services, Inc.</t>
  </si>
  <si>
    <t>Alan Simonton</t>
  </si>
  <si>
    <t>Knob &amp; Key Realty Partners, LLC</t>
  </si>
  <si>
    <t>Pamela Tucker</t>
  </si>
  <si>
    <t>201 Ave E</t>
  </si>
  <si>
    <t>Cody Underwood</t>
  </si>
  <si>
    <t>Bert Echterling</t>
  </si>
  <si>
    <t>David Thomas</t>
  </si>
  <si>
    <t>Amazing Realty LLC</t>
  </si>
  <si>
    <t>Lacey Whitehouse</t>
  </si>
  <si>
    <t>Danya Lane</t>
  </si>
  <si>
    <t>Sue Milam Reed</t>
  </si>
  <si>
    <t>Mary Snokhous</t>
  </si>
  <si>
    <t>Ryan Gibson</t>
  </si>
  <si>
    <t>Rydell Real Estate</t>
  </si>
  <si>
    <t>Kenneth Cash</t>
  </si>
  <si>
    <t>Fireside Realtors</t>
  </si>
  <si>
    <t>David Chavez</t>
  </si>
  <si>
    <t>Susan Sharp</t>
  </si>
  <si>
    <t>Ellen White</t>
  </si>
  <si>
    <t>Cynthia Marable</t>
  </si>
  <si>
    <t>Betty Willis</t>
  </si>
  <si>
    <t>Jamie Steele</t>
  </si>
  <si>
    <t>Sheila Beyer-Zawacki</t>
  </si>
  <si>
    <t>Dark Horse Realty</t>
  </si>
  <si>
    <t>Kathryn Townson</t>
  </si>
  <si>
    <t>Mary Montgomery</t>
  </si>
  <si>
    <t>4924 Cobbs Drive #6F</t>
  </si>
  <si>
    <t>Mary Teakell Real Estate</t>
  </si>
  <si>
    <t>Paschall, Skipper &amp; Associates</t>
  </si>
  <si>
    <t>Tyler Anderson</t>
  </si>
  <si>
    <t>Stephen Smith</t>
  </si>
  <si>
    <t>Marlen Maldonado Castillo</t>
  </si>
  <si>
    <t>WHT Properties</t>
  </si>
  <si>
    <t>Twin Bends, LLC</t>
  </si>
  <si>
    <t>Meagan Nichols</t>
  </si>
  <si>
    <t>Realty Plus - Groesbeck</t>
  </si>
  <si>
    <t>Gatlin, Realtors</t>
  </si>
  <si>
    <t>Jana Nors</t>
  </si>
  <si>
    <t>Donna Terrase</t>
  </si>
  <si>
    <t>Matthew Malavanti</t>
  </si>
  <si>
    <t>Cynthia Baden</t>
  </si>
  <si>
    <t>Realty Plus - Mexia</t>
  </si>
  <si>
    <t>Christie Stephens</t>
  </si>
  <si>
    <t>Peggy Harris</t>
  </si>
  <si>
    <t>Coldwell Banker, Jim Stewart, REALTORS</t>
  </si>
  <si>
    <t>Ron Henderson R.E.</t>
  </si>
  <si>
    <t>Kenneth Castello</t>
  </si>
  <si>
    <t>1109 Wedgewood Drive</t>
  </si>
  <si>
    <t>Linda Harris</t>
  </si>
  <si>
    <t>Elizabeth Bowles</t>
  </si>
  <si>
    <t>Sphere Realty</t>
  </si>
  <si>
    <t>Keller Williams Signature</t>
  </si>
  <si>
    <t>Donna Carbajal</t>
  </si>
  <si>
    <t>Spivey Real Estate</t>
  </si>
  <si>
    <t>Deborah Maher</t>
  </si>
  <si>
    <t>Mike Reaves</t>
  </si>
  <si>
    <t>Les Cody</t>
  </si>
  <si>
    <t>Kimberly Beatty</t>
  </si>
  <si>
    <t>Colleen Hanks</t>
  </si>
  <si>
    <t>1821 Morrow Avenue</t>
  </si>
  <si>
    <t>Sheila Stewart</t>
  </si>
  <si>
    <t>Fathom Realty, LLC</t>
  </si>
  <si>
    <t>Anna Reed</t>
  </si>
  <si>
    <t>Key Real Estate Services</t>
  </si>
  <si>
    <t>244 Cross Country Drive</t>
  </si>
  <si>
    <t>Barry Baize</t>
  </si>
  <si>
    <t>Bruce, Realtors</t>
  </si>
  <si>
    <t>Keller Williams Realty-DFW</t>
  </si>
  <si>
    <t>Re/Max Temple-Belton</t>
  </si>
  <si>
    <t>John Landreth</t>
  </si>
  <si>
    <t>William Crawshaw</t>
  </si>
  <si>
    <t>Jesse Cook</t>
  </si>
  <si>
    <t>Kimberly Galvan</t>
  </si>
  <si>
    <t>Melanie Dubendorff</t>
  </si>
  <si>
    <t>Michael Romano</t>
  </si>
  <si>
    <t>Mike Romano, REALTOR</t>
  </si>
  <si>
    <t>Sauer &amp; Associates, Inc.</t>
  </si>
  <si>
    <t>Kyle Paschall</t>
  </si>
  <si>
    <t>Renetta Degrate</t>
  </si>
  <si>
    <t>Coldwell Banker United Realtor</t>
  </si>
  <si>
    <t>Buttross Property</t>
  </si>
  <si>
    <t>The Pelham Group</t>
  </si>
  <si>
    <t>Judson Griffis</t>
  </si>
  <si>
    <t>517 Kim Lane</t>
  </si>
  <si>
    <t>NO Solds</t>
  </si>
  <si>
    <t>204 Trailwood Drive</t>
  </si>
  <si>
    <t>Real Broker, LLC</t>
  </si>
  <si>
    <t>6720 Crystal Court</t>
  </si>
  <si>
    <t>Starstate Realty</t>
  </si>
  <si>
    <t>Amanda Harrimon</t>
  </si>
  <si>
    <t>Diana Hewett</t>
  </si>
  <si>
    <t>Bill Sadler</t>
  </si>
  <si>
    <t>Tom Hooker</t>
  </si>
  <si>
    <t>3420 Oakridge Lane</t>
  </si>
  <si>
    <t>Century 21 Realty Plus</t>
  </si>
  <si>
    <t>2301 Skyline Drive</t>
  </si>
  <si>
    <t>Jane Hart</t>
  </si>
  <si>
    <t>10809 Aurora Drive</t>
  </si>
  <si>
    <t>Karl McNair Jr</t>
  </si>
  <si>
    <t>NO SOLDS</t>
  </si>
  <si>
    <t>2426 Mckenzie Avenue</t>
  </si>
  <si>
    <t>Randy Vines</t>
  </si>
  <si>
    <t>Deborah Ferrell</t>
  </si>
  <si>
    <t>City Real Estate</t>
  </si>
  <si>
    <t>Christopher Lockett</t>
  </si>
  <si>
    <t>Richard Cundieff</t>
  </si>
  <si>
    <t>Lisa Scott</t>
  </si>
  <si>
    <t>600 Bagby Avenue #6D</t>
  </si>
  <si>
    <t>1613 Evans Drive</t>
  </si>
  <si>
    <t>C-21 Towne Adams</t>
  </si>
  <si>
    <t>11105 China Spring Road</t>
  </si>
  <si>
    <t>Mel Thurman, Realtor</t>
  </si>
  <si>
    <t>David Buhner</t>
  </si>
  <si>
    <t>10504 Granada Drive</t>
  </si>
  <si>
    <t>1712 Ramada</t>
  </si>
  <si>
    <t>10140 Parker Springs Drive</t>
  </si>
  <si>
    <t>HomeCity Real Estate</t>
  </si>
  <si>
    <t>Red Oak Properties</t>
  </si>
  <si>
    <t>Re/Max of Marble Falls</t>
  </si>
  <si>
    <t>3108 Colonial Avenue</t>
  </si>
  <si>
    <t>Kelly Walton</t>
  </si>
  <si>
    <t>Cook Appraisals, Inc</t>
  </si>
  <si>
    <t>Kristina Holloway</t>
  </si>
  <si>
    <t>Millard Real Estate Advisors, Inc.</t>
  </si>
  <si>
    <t>Brenda Ferguson</t>
  </si>
  <si>
    <t>Grand</t>
  </si>
  <si>
    <t>13708 Riverview Drive</t>
  </si>
  <si>
    <t>Waldo Hernandez</t>
  </si>
  <si>
    <t>Aaron Rosen</t>
  </si>
  <si>
    <t>803 Ave E</t>
  </si>
  <si>
    <t>Keller Williams Realty Austin NW</t>
  </si>
  <si>
    <t>Towne Adams</t>
  </si>
  <si>
    <t>Claudia Georgescu</t>
  </si>
  <si>
    <t>Laurie Zimmerman</t>
  </si>
  <si>
    <t>670 Elmwood Drive</t>
  </si>
  <si>
    <t>2222 Pilgrim Lane</t>
  </si>
  <si>
    <t>117 N Bruce Street</t>
  </si>
  <si>
    <t>213 Russell Lane</t>
  </si>
  <si>
    <t>Lili McDevitt</t>
  </si>
  <si>
    <t>Kaitlyn Cates</t>
  </si>
  <si>
    <t>3812 Speight Avenue</t>
  </si>
  <si>
    <t>170 Fox Glenn Road</t>
  </si>
  <si>
    <t>1421 S 12th Street</t>
  </si>
  <si>
    <t>Michelle Loden</t>
  </si>
  <si>
    <t>1226 Baylor Avenue</t>
  </si>
  <si>
    <t>Debora Romine McMillan</t>
  </si>
  <si>
    <t>Keller Williams Realty GT</t>
  </si>
  <si>
    <t>Valerie Waitley</t>
  </si>
  <si>
    <t>Karen Eskew</t>
  </si>
  <si>
    <t>Andi Kasner</t>
  </si>
  <si>
    <t>Bennett Hoefer</t>
  </si>
  <si>
    <t>Lisa Monroe</t>
  </si>
  <si>
    <t>2816 Rico Drive</t>
  </si>
  <si>
    <t>Edmond Fadal Jr.</t>
  </si>
  <si>
    <t>Keller Williams Realty Greater Northwest</t>
  </si>
  <si>
    <t>Graham &amp; Co Realty Group</t>
  </si>
  <si>
    <t>Maura Sheehy</t>
  </si>
  <si>
    <t>Heather Vander Woude</t>
  </si>
  <si>
    <t>Jeany Warneke</t>
  </si>
  <si>
    <t>Guadalupe Lopez</t>
  </si>
  <si>
    <t>Gretchen Sauer</t>
  </si>
  <si>
    <t>RE/MAX Family</t>
  </si>
  <si>
    <t>10814 Rick Drive</t>
  </si>
  <si>
    <t>Denise Anderson</t>
  </si>
  <si>
    <t>Kelli Schwake</t>
  </si>
  <si>
    <t>Sadler Land and Realty</t>
  </si>
  <si>
    <t>8224 Mosswood Drive</t>
  </si>
  <si>
    <t>Megan Marks</t>
  </si>
  <si>
    <t>Scarlett Towery</t>
  </si>
  <si>
    <t>Speed, Realtors</t>
  </si>
  <si>
    <t>Cameron Gomez</t>
  </si>
  <si>
    <t>Matthew Stufflebeam</t>
  </si>
  <si>
    <t>Barbara Rusling Lloyd</t>
  </si>
  <si>
    <t>10405 Aquilla Trail</t>
  </si>
  <si>
    <t>Tina Canfield</t>
  </si>
  <si>
    <t>All City Real Estate</t>
  </si>
  <si>
    <t>Casey Carlson</t>
  </si>
  <si>
    <t>RE/MAX Roya</t>
  </si>
  <si>
    <t>J R Grace Realty</t>
  </si>
  <si>
    <t>Kelly Toney</t>
  </si>
  <si>
    <t>Versatile Real Estate Co.</t>
  </si>
  <si>
    <t>Terry Harris</t>
  </si>
  <si>
    <t>Jill Jenkins</t>
  </si>
  <si>
    <t>128 Victory Drive</t>
  </si>
  <si>
    <t>301 S Patricia Street</t>
  </si>
  <si>
    <t>1023 S Jackson Street</t>
  </si>
  <si>
    <t>401 W Lindenwood Lane</t>
  </si>
  <si>
    <t>1724 S 15th Street #5</t>
  </si>
  <si>
    <t>1144 Boldmere Road</t>
  </si>
  <si>
    <t>614 Salt Flats Circle</t>
  </si>
  <si>
    <t>613 Ross Road</t>
  </si>
  <si>
    <t>Terrie Alcala</t>
  </si>
  <si>
    <t>1201 Sierra Drive</t>
  </si>
  <si>
    <t>2304 S 2nd Street</t>
  </si>
  <si>
    <t>2605 Woodmont Circle</t>
  </si>
  <si>
    <t>Trisha Menchu</t>
  </si>
  <si>
    <t>2814 Edna Avenue</t>
  </si>
  <si>
    <t>274 Tulum Lane</t>
  </si>
  <si>
    <t>2914 Edmond Avenue</t>
  </si>
  <si>
    <t>151 Evergreen Trail</t>
  </si>
  <si>
    <t>Dora Nava</t>
  </si>
  <si>
    <t>3030 Old Marlin Road</t>
  </si>
  <si>
    <t>10832 Aurora Drive</t>
  </si>
  <si>
    <t>350 Hali Brooke Drive</t>
  </si>
  <si>
    <t>6601 Sendero Lane</t>
  </si>
  <si>
    <t>2606 Woodmont Circle</t>
  </si>
  <si>
    <t>1007 Oak Grove Circle</t>
  </si>
  <si>
    <t>1008 S Tyler Street</t>
  </si>
  <si>
    <t>7236 E State Highway 36</t>
  </si>
  <si>
    <t>10801 Snow Pea Drive</t>
  </si>
  <si>
    <t>925 Melrose Drive</t>
  </si>
  <si>
    <t>620 River</t>
  </si>
  <si>
    <t>3900 N 23rd Street</t>
  </si>
  <si>
    <t>105 Claudette Drive</t>
  </si>
  <si>
    <t>304 N Criswell Street</t>
  </si>
  <si>
    <t>718 Chapel View Drive</t>
  </si>
  <si>
    <t>1512 New Windsor Parkway</t>
  </si>
  <si>
    <t>4107 Greenleaf Drive</t>
  </si>
  <si>
    <t>10804 Francis Drive</t>
  </si>
  <si>
    <t>821 Wessex Drive</t>
  </si>
  <si>
    <t>4400 Cedar Mountain Drive</t>
  </si>
  <si>
    <t>473 Cranbrook</t>
  </si>
  <si>
    <t>4029 Sleeper Avenue</t>
  </si>
  <si>
    <t>Katie Miller</t>
  </si>
  <si>
    <t>111 Meadowbrook Street</t>
  </si>
  <si>
    <t>601 Hamilton Lane</t>
  </si>
  <si>
    <t>3118 Parrott Avenue</t>
  </si>
  <si>
    <t>4504 Beverly Drive</t>
  </si>
  <si>
    <t>2013 Century Drive</t>
  </si>
  <si>
    <t>125 Briarwood</t>
  </si>
  <si>
    <t>708 Cheyenne Trail</t>
  </si>
  <si>
    <t>144 Durie Drive</t>
  </si>
  <si>
    <t>4405 Cedar Mountain Drive</t>
  </si>
  <si>
    <t>309 N 40th Street</t>
  </si>
  <si>
    <t>501 Edwards Street</t>
  </si>
  <si>
    <t>465 Austin Hines Drive</t>
  </si>
  <si>
    <t>228 Avenue G</t>
  </si>
  <si>
    <t>1105 Clark Street</t>
  </si>
  <si>
    <t>7104 Canterbury Drive</t>
  </si>
  <si>
    <t>1807 S 19Th</t>
  </si>
  <si>
    <t>Equity Home Team</t>
  </si>
  <si>
    <t>3116 N 17th Street</t>
  </si>
  <si>
    <t>712 Fonville Drive</t>
  </si>
  <si>
    <t>2355 Austin Hines Drive</t>
  </si>
  <si>
    <t>9027 Kingswood Place</t>
  </si>
  <si>
    <t>1309 Tamarisk</t>
  </si>
  <si>
    <t>104 Palomino Crossing</t>
  </si>
  <si>
    <t>2806 Creekside Drive</t>
  </si>
  <si>
    <t>10509 Apache Drive</t>
  </si>
  <si>
    <t>8106 Wood Creek Drive</t>
  </si>
  <si>
    <t>526 Linden</t>
  </si>
  <si>
    <t>3129 Skinner Drive</t>
  </si>
  <si>
    <t>3301 Lake Heights Drive</t>
  </si>
  <si>
    <t>Ron Anderson</t>
  </si>
  <si>
    <t>925 Austin Hines Drive</t>
  </si>
  <si>
    <t>9001 Cherry Creek Place</t>
  </si>
  <si>
    <t>128 Hood Street</t>
  </si>
  <si>
    <t>213 Wycliff Drive</t>
  </si>
  <si>
    <t>2513 S 2nd Street</t>
  </si>
  <si>
    <t>1306 Alston Drive</t>
  </si>
  <si>
    <t>238 Royal Drive</t>
  </si>
  <si>
    <t>14301 Chisolm Drive</t>
  </si>
  <si>
    <t>1009 Windstone Drive</t>
  </si>
  <si>
    <t>18091 S Ih 35 Highway</t>
  </si>
  <si>
    <t>TBD Bunche Boulevard</t>
  </si>
  <si>
    <t>281 Weldon Drive</t>
  </si>
  <si>
    <t>5101 Lake Highlands Drive</t>
  </si>
  <si>
    <t>2321 Lyle Avenue</t>
  </si>
  <si>
    <t>248 Topaz Circle</t>
  </si>
  <si>
    <t>201 Canyon Ridge Drive</t>
  </si>
  <si>
    <t>6418 Wiethorn Drive</t>
  </si>
  <si>
    <t>440 Ballman Road</t>
  </si>
  <si>
    <t>908 Snow Mass Drive</t>
  </si>
  <si>
    <t>2201 Augustine</t>
  </si>
  <si>
    <t>3768 Spring Valley Road</t>
  </si>
  <si>
    <t>633 White Horse Trail</t>
  </si>
  <si>
    <t>1809 S 11th Street #C</t>
  </si>
  <si>
    <t>1200 Valhalla Park</t>
  </si>
  <si>
    <t>3001 Sarah Street</t>
  </si>
  <si>
    <t>302 Edinburgh Lane</t>
  </si>
  <si>
    <t>7533 W Hwy 164</t>
  </si>
  <si>
    <t>374 Violet Drive</t>
  </si>
  <si>
    <t>10245 Fm 929</t>
  </si>
  <si>
    <t>824 N 30th Street</t>
  </si>
  <si>
    <t>1382 S 12th Street #Unit 3 Bldg H</t>
  </si>
  <si>
    <t>731 Wheatland Drive</t>
  </si>
  <si>
    <t>1313 Woodland West Drive</t>
  </si>
  <si>
    <t>Barry Burton</t>
  </si>
  <si>
    <t>EST8 Homes</t>
  </si>
  <si>
    <t>600 Bagby Avenue #2D</t>
  </si>
  <si>
    <t>2105 Skylark Drive</t>
  </si>
  <si>
    <t>108 Presley Drive</t>
  </si>
  <si>
    <t>767 Friendly Oaks Drive</t>
  </si>
  <si>
    <t>14893 Wortham Bend Road</t>
  </si>
  <si>
    <t>2629 Woodmont Circle</t>
  </si>
  <si>
    <t>246 Petit Road</t>
  </si>
  <si>
    <t>124 Deer Creek Drive</t>
  </si>
  <si>
    <t>1824 S 8th Street #114</t>
  </si>
  <si>
    <t>2107 Mountainview Drive</t>
  </si>
  <si>
    <t>1824 N 16th Street</t>
  </si>
  <si>
    <t>105 Brenda Drive</t>
  </si>
  <si>
    <t>2525 Wooddale Circle</t>
  </si>
  <si>
    <t>1278 HCR 3350 N</t>
  </si>
  <si>
    <t>215 N Ave Q Avenue</t>
  </si>
  <si>
    <t>115 HCR 3238 Road S</t>
  </si>
  <si>
    <t>105 S Bermuda Street</t>
  </si>
  <si>
    <t>936 Queen Elizabeth</t>
  </si>
  <si>
    <t>11228 Haviture Way</t>
  </si>
  <si>
    <t>203 N Jackson Street</t>
  </si>
  <si>
    <t>3216 N 22nd Street</t>
  </si>
  <si>
    <t>2910 Fm 933</t>
  </si>
  <si>
    <t>524 N 33rd Street</t>
  </si>
  <si>
    <t>1045 Randy Drive</t>
  </si>
  <si>
    <t>907 Dogwood Street</t>
  </si>
  <si>
    <t>600 Bagby Avenue #2E</t>
  </si>
  <si>
    <t>2801 N 42nd Street</t>
  </si>
  <si>
    <t>3443 W Moonlight Drive</t>
  </si>
  <si>
    <t>125 Post Oak Bend</t>
  </si>
  <si>
    <t>3371 Us 77</t>
  </si>
  <si>
    <t>3317 Ferndale Drive</t>
  </si>
  <si>
    <t>704 N Bosque</t>
  </si>
  <si>
    <t>Charlotte Henderson</t>
  </si>
  <si>
    <t>4900 Lake Englewood Drive</t>
  </si>
  <si>
    <t>3309 Willowbrook Drive</t>
  </si>
  <si>
    <t>2429 Burnett Avenue</t>
  </si>
  <si>
    <t>677 Ross Road</t>
  </si>
  <si>
    <t>1032 S Madison Street</t>
  </si>
  <si>
    <t>805 S Harrison Street</t>
  </si>
  <si>
    <t>419 N 23rd Street</t>
  </si>
  <si>
    <t>2410 S 2nd Street #733</t>
  </si>
  <si>
    <t>1028 N 4th Street</t>
  </si>
  <si>
    <t>2313 Nicholas Street</t>
  </si>
  <si>
    <t>909 Snow Mass Drive</t>
  </si>
  <si>
    <t>534 Jancy Street</t>
  </si>
  <si>
    <t>2601 Cedar Ridge Road</t>
  </si>
  <si>
    <t>4525 Sanger Avenue</t>
  </si>
  <si>
    <t>324 N Cedar Ridge Circle</t>
  </si>
  <si>
    <t>457 Sutherland Road</t>
  </si>
  <si>
    <t>1000 N Main Street</t>
  </si>
  <si>
    <t>Kyle Begor</t>
  </si>
  <si>
    <t>7017 Shady Oaks Drive</t>
  </si>
  <si>
    <t>3021 Mckenzie Avenue</t>
  </si>
  <si>
    <t>Wendy Kirby</t>
  </si>
  <si>
    <t>Keller Williams Realty Coppell</t>
  </si>
  <si>
    <t>9913 Houston Drive</t>
  </si>
  <si>
    <t>EASTER AND EASTER REALTORS</t>
  </si>
  <si>
    <t>770 W 6th Street</t>
  </si>
  <si>
    <t>1002 N Willard Drive</t>
  </si>
  <si>
    <t>237 Oak Meadow Trail</t>
  </si>
  <si>
    <t>907 N Harrison Street</t>
  </si>
  <si>
    <t>71 Wisteria Street</t>
  </si>
  <si>
    <t>1012 Hatton Street</t>
  </si>
  <si>
    <t>925 Rambler Drive</t>
  </si>
  <si>
    <t>15121 Carriage House Lane</t>
  </si>
  <si>
    <t>1205 Steamboat Drive</t>
  </si>
  <si>
    <t>705 Rosedale Drive</t>
  </si>
  <si>
    <t>617 Expedition Trail</t>
  </si>
  <si>
    <t>1708 Blue Cut Road S</t>
  </si>
  <si>
    <t>2800 S 3A Street</t>
  </si>
  <si>
    <t>411 N Carpenter Street</t>
  </si>
  <si>
    <t>213 Woodhaven Trail</t>
  </si>
  <si>
    <t>114 Hassie Lane</t>
  </si>
  <si>
    <t>10405 Condor Loop</t>
  </si>
  <si>
    <t>708 E Beth Street</t>
  </si>
  <si>
    <t>10705 Burnham Drive</t>
  </si>
  <si>
    <t>1725 W Tate Avenue</t>
  </si>
  <si>
    <t>3200 Eldon Lane</t>
  </si>
  <si>
    <t>951 Shiloh Trail</t>
  </si>
  <si>
    <t>3709 N 24th Street</t>
  </si>
  <si>
    <t>416 Dixon Drive</t>
  </si>
  <si>
    <t>529 Wildwood Trail</t>
  </si>
  <si>
    <t>7020 Canterbury Drive</t>
  </si>
  <si>
    <t>308 W Spring Valley Road</t>
  </si>
  <si>
    <t>350 Hunters Meadow Drive</t>
  </si>
  <si>
    <t>234 Barrett Road</t>
  </si>
  <si>
    <t>178 Murdoch Drive</t>
  </si>
  <si>
    <t>Sadie Freerksen</t>
  </si>
  <si>
    <t>300 Travelers Trail</t>
  </si>
  <si>
    <t>200 Camino Del Rancho</t>
  </si>
  <si>
    <t>2304 Nicholas Drive</t>
  </si>
  <si>
    <t>805 Wilson Road</t>
  </si>
  <si>
    <t>4021 N 26th Street</t>
  </si>
  <si>
    <t>10813 Apache Drive</t>
  </si>
  <si>
    <t>3602 Churchill Drive</t>
  </si>
  <si>
    <t>326 PR 1400w</t>
  </si>
  <si>
    <t>509 W Jefferson Avenue</t>
  </si>
  <si>
    <t>104 Sandy Circle</t>
  </si>
  <si>
    <t>3 Freedom Court</t>
  </si>
  <si>
    <t>2 Republic Drive</t>
  </si>
  <si>
    <t>339 Elm Grove Circle</t>
  </si>
  <si>
    <t>458 S Cedar Ridge Circle</t>
  </si>
  <si>
    <t>715 Oak Lane</t>
  </si>
  <si>
    <t>1104 Eston</t>
  </si>
  <si>
    <t>7169 Mackey Ranch Road</t>
  </si>
  <si>
    <t>525 S 10th Street</t>
  </si>
  <si>
    <t>319 Maryland Street</t>
  </si>
  <si>
    <t>10428 Marigold Road</t>
  </si>
  <si>
    <t>6431 Emerald Drive</t>
  </si>
  <si>
    <t>Nicholas Schwedock II M</t>
  </si>
  <si>
    <t>10241 Biltmore Drive</t>
  </si>
  <si>
    <t>TBD Wisconsin Street</t>
  </si>
  <si>
    <t>7483 Gholson Road</t>
  </si>
  <si>
    <t>3917 S 3rd Street</t>
  </si>
  <si>
    <t>3816 Hubby Avenue</t>
  </si>
  <si>
    <t>2401 S 3rd Street</t>
  </si>
  <si>
    <t>412 Brookwood Drive</t>
  </si>
  <si>
    <t>115 Martin Drive</t>
  </si>
  <si>
    <t>1401 Proctor Avenue</t>
  </si>
  <si>
    <t>6613 Cascade Drive</t>
  </si>
  <si>
    <t>910 N 17th Street</t>
  </si>
  <si>
    <t>732 Wind Hill Road</t>
  </si>
  <si>
    <t>5705 Beckon Falls Avenue</t>
  </si>
  <si>
    <t>175 Cr 2560</t>
  </si>
  <si>
    <t>1309 Crestline Drive</t>
  </si>
  <si>
    <t>2409 Macarthur Drive</t>
  </si>
  <si>
    <t>2605 Sanger Avenue</t>
  </si>
  <si>
    <t>522 N 33rd Street</t>
  </si>
  <si>
    <t>127 Moses Manor Drive</t>
  </si>
  <si>
    <t>3324 Mitchell Road</t>
  </si>
  <si>
    <t>1779 Hwy 164</t>
  </si>
  <si>
    <t>Sojourn Enterprises</t>
  </si>
  <si>
    <t>615 2nd Street</t>
  </si>
  <si>
    <t>605 Expedition Trail</t>
  </si>
  <si>
    <t>3028 Jackal Drive</t>
  </si>
  <si>
    <t>132 LCR 409B</t>
  </si>
  <si>
    <t>630 Whispering Oaks Drive</t>
  </si>
  <si>
    <t>905 Meadow Mountain Drive</t>
  </si>
  <si>
    <t>313 S 1st Street</t>
  </si>
  <si>
    <t>1000 Austin Hines Drive</t>
  </si>
  <si>
    <t>246 Cr 341</t>
  </si>
  <si>
    <t>113 Deer Creek Drive</t>
  </si>
  <si>
    <t>Randy Kling</t>
  </si>
  <si>
    <t>Exit Superior Realty</t>
  </si>
  <si>
    <t>1408 Cherry Street</t>
  </si>
  <si>
    <t>401 E Wilson Avenue</t>
  </si>
  <si>
    <t>6517 Burling Street</t>
  </si>
  <si>
    <t>1609 Southern View</t>
  </si>
  <si>
    <t>2313 Starr Drive</t>
  </si>
  <si>
    <t>625 N 60th Street</t>
  </si>
  <si>
    <t>Matthew Hardy</t>
  </si>
  <si>
    <t>3807 Huaco Lane</t>
  </si>
  <si>
    <t>106 Prairie Lane</t>
  </si>
  <si>
    <t>3733 Colcord Avenue</t>
  </si>
  <si>
    <t>804 E Mitchell Street</t>
  </si>
  <si>
    <t>1301 Western Oaks Drive</t>
  </si>
  <si>
    <t>506 Sienna Bend Trail</t>
  </si>
  <si>
    <t>2019 Hanover Drive</t>
  </si>
  <si>
    <t>435 Lost Hunters Canyon</t>
  </si>
  <si>
    <t>1317 Hillside Street</t>
  </si>
  <si>
    <t>1000 Maxfield Street</t>
  </si>
  <si>
    <t>526 Proctor Avenue</t>
  </si>
  <si>
    <t>531 N 60th Street</t>
  </si>
  <si>
    <t>9408 Colfax Drive</t>
  </si>
  <si>
    <t>3316 James Avenue</t>
  </si>
  <si>
    <t>319 French Avenue</t>
  </si>
  <si>
    <t>208 Garden Drive</t>
  </si>
  <si>
    <t>3808 Maple Avenue</t>
  </si>
  <si>
    <t>821 Cheyenne Trail</t>
  </si>
  <si>
    <t>3317 N 25th Street</t>
  </si>
  <si>
    <t>5207 Chaparral Drive</t>
  </si>
  <si>
    <t>233 Ave I Street</t>
  </si>
  <si>
    <t>3375 CR 303</t>
  </si>
  <si>
    <t>Jordan Hernandez</t>
  </si>
  <si>
    <t>304 Hatter Drive</t>
  </si>
  <si>
    <t>143 LCR 767</t>
  </si>
  <si>
    <t>386 E 4th Street</t>
  </si>
  <si>
    <t>1301 E Ave C</t>
  </si>
  <si>
    <t>125 Sterling Ridge</t>
  </si>
  <si>
    <t>2419 Alexander Avenue</t>
  </si>
  <si>
    <t>2001 La Porte Drive</t>
  </si>
  <si>
    <t>513 Twisted Oak Lane</t>
  </si>
  <si>
    <t>1124 Sierra Drive</t>
  </si>
  <si>
    <t>175 Whitetail Creek Drive</t>
  </si>
  <si>
    <t>2120 Stewart Drive</t>
  </si>
  <si>
    <t>1039 Bosque Street</t>
  </si>
  <si>
    <t>2209 Arroyo Avenue</t>
  </si>
  <si>
    <t>3001 Gilchrist Drive</t>
  </si>
  <si>
    <t>1014 Eagle Canyon Drive</t>
  </si>
  <si>
    <t>605 N 30th Street</t>
  </si>
  <si>
    <t>2738 Herring Avenue</t>
  </si>
  <si>
    <t>627 E Elm Street</t>
  </si>
  <si>
    <t>1029 S Haven Drive</t>
  </si>
  <si>
    <t>Dawn James</t>
  </si>
  <si>
    <t>509 Cherokee Street</t>
  </si>
  <si>
    <t>1721 Irving Lee Street</t>
  </si>
  <si>
    <t>3124 Jackal Drive</t>
  </si>
  <si>
    <t>1812 Armstrong Drive</t>
  </si>
  <si>
    <t>6505 Costa Drive</t>
  </si>
  <si>
    <t>506 E Willow Street</t>
  </si>
  <si>
    <t>Milidtza Guerrero</t>
  </si>
  <si>
    <t>5012 Lakemoor Drive</t>
  </si>
  <si>
    <t>4329 Gram Lane</t>
  </si>
  <si>
    <t>1801 N 6th Street</t>
  </si>
  <si>
    <t>Samuel Beasley</t>
  </si>
  <si>
    <t>307 W Broadway Street</t>
  </si>
  <si>
    <t>Lyndsey Kirkgard</t>
  </si>
  <si>
    <t>17 North Shore Circle</t>
  </si>
  <si>
    <t>3621 Sanger Avenue</t>
  </si>
  <si>
    <t>10509 T Bury Lane</t>
  </si>
  <si>
    <t>Monica Gonzales</t>
  </si>
  <si>
    <t>4133 Knoll Drive</t>
  </si>
  <si>
    <t>700 White Oak Drive</t>
  </si>
  <si>
    <t>3672 Bode Road</t>
  </si>
  <si>
    <t>3300 Austin Avenue</t>
  </si>
  <si>
    <t>2811 Cleveland Avenue</t>
  </si>
  <si>
    <t>112 Garden Drive</t>
  </si>
  <si>
    <t>515 S Harrison Street</t>
  </si>
  <si>
    <t>1246 Happy Swaner Lane</t>
  </si>
  <si>
    <t>864 Country Lane Drive</t>
  </si>
  <si>
    <t>5818 Mount Rockwood Circle</t>
  </si>
  <si>
    <t>5207 Lake Arrowhead Drive</t>
  </si>
  <si>
    <t>820 N 34th Street</t>
  </si>
  <si>
    <t>703 Camp Ground Road</t>
  </si>
  <si>
    <t>2313 Therese Drive</t>
  </si>
  <si>
    <t>701 Seminole Trail</t>
  </si>
  <si>
    <t>8650 Briargrove Drive</t>
  </si>
  <si>
    <t>424 W FM 1246</t>
  </si>
  <si>
    <t>2505 Arroyo Drive</t>
  </si>
  <si>
    <t>232 CR 315 Road</t>
  </si>
  <si>
    <t>Rockdale</t>
  </si>
  <si>
    <t>11509 Sinclair Drive</t>
  </si>
  <si>
    <t>225 Alamosa Drive</t>
  </si>
  <si>
    <t>904 W Denison Drive</t>
  </si>
  <si>
    <t>Rebecca Morley Gesufatto</t>
  </si>
  <si>
    <t>304 Brenda Drive</t>
  </si>
  <si>
    <t>3113 Jackal Drive</t>
  </si>
  <si>
    <t>2300 S 2nd Street</t>
  </si>
  <si>
    <t>1109 Hogan Lane</t>
  </si>
  <si>
    <t>8504-8508 China Spring Road</t>
  </si>
  <si>
    <t>300 SE Baker Lane</t>
  </si>
  <si>
    <t>2917 Homan Avenue</t>
  </si>
  <si>
    <t>1708 Live Oak Valley Circle</t>
  </si>
  <si>
    <t>4208 Hillcrest Drive</t>
  </si>
  <si>
    <t>2087 Fm 1243</t>
  </si>
  <si>
    <t>704 Rolling Hills Drive</t>
  </si>
  <si>
    <t>121 Neumann Drive</t>
  </si>
  <si>
    <t>492 Paso Fino Street</t>
  </si>
  <si>
    <t>305 Applewood Lane</t>
  </si>
  <si>
    <t>2041 Rockbridge Road</t>
  </si>
  <si>
    <t>7509 Pedernales Drive</t>
  </si>
  <si>
    <t>541 Jancy Drive</t>
  </si>
  <si>
    <t>107 S Harrison Street</t>
  </si>
  <si>
    <t>2300 N 41st Street</t>
  </si>
  <si>
    <t>2804 Ethel Avenue</t>
  </si>
  <si>
    <t>116 Austin Street</t>
  </si>
  <si>
    <t>2500 Skyline Drive</t>
  </si>
  <si>
    <t>3531 North Ridge Drive</t>
  </si>
  <si>
    <t>2020 S 9th Street #1</t>
  </si>
  <si>
    <t>1815 N 28th Street</t>
  </si>
  <si>
    <t>2201 Maple Avenue</t>
  </si>
  <si>
    <t>1878 Hall Drive</t>
  </si>
  <si>
    <t>408 Elmwood Drive</t>
  </si>
  <si>
    <t>3624 Redbird Street</t>
  </si>
  <si>
    <t>4605 Glenwood Circle</t>
  </si>
  <si>
    <t>111 Julie Drive</t>
  </si>
  <si>
    <t>304 Topaz Circle</t>
  </si>
  <si>
    <t>260 Woodhaven Trail</t>
  </si>
  <si>
    <t>10336 Creekside Lane</t>
  </si>
  <si>
    <t>2101 Lake James Drive</t>
  </si>
  <si>
    <t>511 Cherokee Street</t>
  </si>
  <si>
    <t>2332 N 41st Street</t>
  </si>
  <si>
    <t>122 Bluebonnet Lane</t>
  </si>
  <si>
    <t>1253 Drake Court</t>
  </si>
  <si>
    <t>906 Park Street</t>
  </si>
  <si>
    <t>1281 Petit Road</t>
  </si>
  <si>
    <t>10165 China Creek Drive</t>
  </si>
  <si>
    <t>320 Whispering Meadows Drive</t>
  </si>
  <si>
    <t>204 N Meadowbrook Drive</t>
  </si>
  <si>
    <t>Overton</t>
  </si>
  <si>
    <t>1500 Lake Shore Drive #402</t>
  </si>
  <si>
    <t>615 W 6th Street</t>
  </si>
  <si>
    <t>2114 S 11Th Street</t>
  </si>
  <si>
    <t>6808 Viking Drive</t>
  </si>
  <si>
    <t>1460 Whispering Oaks</t>
  </si>
  <si>
    <t>616 Camp Ground Road</t>
  </si>
  <si>
    <t>4020 Parrott Avenue</t>
  </si>
  <si>
    <t>10003 Rick Drive</t>
  </si>
  <si>
    <t>313 Alamosa Drive</t>
  </si>
  <si>
    <t>10204 Marigold Lane</t>
  </si>
  <si>
    <t>1004 Radisson Drive</t>
  </si>
  <si>
    <t>1200 S Old Robinson Road</t>
  </si>
  <si>
    <t>1421 S 12Th Street #109</t>
  </si>
  <si>
    <t>2312 Glendale Drive</t>
  </si>
  <si>
    <t>301 W Billington Drive</t>
  </si>
  <si>
    <t>155 Serenity Hill Road</t>
  </si>
  <si>
    <t>Kathryn Johnson</t>
  </si>
  <si>
    <t>191 Western Drive</t>
  </si>
  <si>
    <t>1404 Ave E</t>
  </si>
  <si>
    <t>708 Westwood Drive</t>
  </si>
  <si>
    <t>415 PR 1400 W</t>
  </si>
  <si>
    <t>2715 Grim Avenue</t>
  </si>
  <si>
    <t>7010 Bannister Circle</t>
  </si>
  <si>
    <t>1007 S 4th Street</t>
  </si>
  <si>
    <t>Alex Adamson</t>
  </si>
  <si>
    <t>106 Commerce Street</t>
  </si>
  <si>
    <t>1915 Sanger Avenue</t>
  </si>
  <si>
    <t>501 N Goddard Street</t>
  </si>
  <si>
    <t>305 Glenview Circle</t>
  </si>
  <si>
    <t>Leslie Graham</t>
  </si>
  <si>
    <t>381 CR 3585</t>
  </si>
  <si>
    <t>2031 Brook Arbor Court</t>
  </si>
  <si>
    <t>15423 Hwy 6 Highway</t>
  </si>
  <si>
    <t>2410 S 2nd Street #948</t>
  </si>
  <si>
    <t>777 Lcr 131</t>
  </si>
  <si>
    <t>1109 Charing Cross Drive</t>
  </si>
  <si>
    <t>15423 N Hwy 6 Highway</t>
  </si>
  <si>
    <t>2285 Martinique</t>
  </si>
  <si>
    <t>Crystal Beach</t>
  </si>
  <si>
    <t>Turner Behringer, LLC</t>
  </si>
  <si>
    <t>10321 Walley Way</t>
  </si>
  <si>
    <t>4005 Trice Avenue</t>
  </si>
  <si>
    <t>540 Bellaire Drive</t>
  </si>
  <si>
    <t>5413 Lake Charles Drive</t>
  </si>
  <si>
    <t>451 Old Moody Road</t>
  </si>
  <si>
    <t>9909 Adobe Court</t>
  </si>
  <si>
    <t>1015 E Mclennan Avenue</t>
  </si>
  <si>
    <t>1221 Chestnut Street</t>
  </si>
  <si>
    <t>2410 S 2nd Street #1375</t>
  </si>
  <si>
    <t>431 Woodfall Drive</t>
  </si>
  <si>
    <t>9837 Shallow Creek Drive</t>
  </si>
  <si>
    <t>1218 N 60th Street</t>
  </si>
  <si>
    <t>205 Murdoch Road</t>
  </si>
  <si>
    <t>101 N 3rd Street</t>
  </si>
  <si>
    <t>350 Hacienda Wesley</t>
  </si>
  <si>
    <t>7857 Fairway Road</t>
  </si>
  <si>
    <t>1017 N 32nd Street N</t>
  </si>
  <si>
    <t>10245 Salem Way</t>
  </si>
  <si>
    <t>9523 Reno Drive</t>
  </si>
  <si>
    <t>632 Apple Cross Court</t>
  </si>
  <si>
    <t>450 Whispering Oaks</t>
  </si>
  <si>
    <t>915 Clay Avenue</t>
  </si>
  <si>
    <t>5517 Pinery Drive</t>
  </si>
  <si>
    <t>1201 W 11th Street</t>
  </si>
  <si>
    <t>5330 Lake Crest Drive</t>
  </si>
  <si>
    <t>4604 Westchester Drive</t>
  </si>
  <si>
    <t>6704 Serena Lane</t>
  </si>
  <si>
    <t>624 N 19Th Street</t>
  </si>
  <si>
    <t>121 Sweet Briar Circle</t>
  </si>
  <si>
    <t>2410 S 2nd Street #841</t>
  </si>
  <si>
    <t>1021 Boldmere Road</t>
  </si>
  <si>
    <t>216 Toluca Trail</t>
  </si>
  <si>
    <t>2513 S 2nd Street #12</t>
  </si>
  <si>
    <t>Joel Brown Jr</t>
  </si>
  <si>
    <t>Joel Brown</t>
  </si>
  <si>
    <t>909 Heston Circle</t>
  </si>
  <si>
    <t>810 W Billington Drive</t>
  </si>
  <si>
    <t>608 Wildflower Road</t>
  </si>
  <si>
    <t>952 Cheyenne Trail</t>
  </si>
  <si>
    <t>405 S Fairpark Street</t>
  </si>
  <si>
    <t>441 N Cedar Ridge Circle</t>
  </si>
  <si>
    <t>213 Beverly Cox Drive</t>
  </si>
  <si>
    <t>3113 Ethel Avenue</t>
  </si>
  <si>
    <t>1414 W 3rd Street</t>
  </si>
  <si>
    <t>3601 Greenleaf Drive</t>
  </si>
  <si>
    <t>2431 S 9th Street</t>
  </si>
  <si>
    <t>3725 N 21St</t>
  </si>
  <si>
    <t>942 Longfellow Street</t>
  </si>
  <si>
    <t>2701 N 42nd</t>
  </si>
  <si>
    <t>706 Horseshoe Drive</t>
  </si>
  <si>
    <t>2910 Gorman Avenue</t>
  </si>
  <si>
    <t>2601 Trice Avenue</t>
  </si>
  <si>
    <t>131 Lonely Pine Road</t>
  </si>
  <si>
    <t>350 Topeka Drive</t>
  </si>
  <si>
    <t>10023 Ramblewood Drive</t>
  </si>
  <si>
    <t>1545 Pine Avenue</t>
  </si>
  <si>
    <t>1024 Burberry</t>
  </si>
  <si>
    <t>3305 Parrott Avenue</t>
  </si>
  <si>
    <t>3820 N 27Th</t>
  </si>
  <si>
    <t>2410 S 2Nd #627</t>
  </si>
  <si>
    <t>2708 Gorman Avenue</t>
  </si>
  <si>
    <t>9112 Monarch Drive</t>
  </si>
  <si>
    <t>59 Wisteria Street</t>
  </si>
  <si>
    <t>6705 Bishop Drive</t>
  </si>
  <si>
    <t>213 Faye Street</t>
  </si>
  <si>
    <t>1901 Ramada Drive</t>
  </si>
  <si>
    <t>1533 Pine Avenue</t>
  </si>
  <si>
    <t>3100 Cole Avenue</t>
  </si>
  <si>
    <t>10109 Wildberry</t>
  </si>
  <si>
    <t>8524 Valley Crest Drive</t>
  </si>
  <si>
    <t>111 Wildcat Drive</t>
  </si>
  <si>
    <t>101 Northern Star Street</t>
  </si>
  <si>
    <t>2000 Fox Ridge Road</t>
  </si>
  <si>
    <t>234 Petit Road</t>
  </si>
  <si>
    <t>11112 Haviture Way</t>
  </si>
  <si>
    <t>148 Bowie Street</t>
  </si>
  <si>
    <t>500 Hawkins Court</t>
  </si>
  <si>
    <t>1302 Askew Street</t>
  </si>
  <si>
    <t>6525 Vista View Drive</t>
  </si>
  <si>
    <t>3409 James Avenue</t>
  </si>
  <si>
    <t>305 S Charles Street</t>
  </si>
  <si>
    <t>3801 N 21st Street</t>
  </si>
  <si>
    <t>409 Randle Drive</t>
  </si>
  <si>
    <t>112 Grove Creek Drive</t>
  </si>
  <si>
    <t>4020 N 23rd Street</t>
  </si>
  <si>
    <t>3417 River Oaks Drive</t>
  </si>
  <si>
    <t>611 Ave G</t>
  </si>
  <si>
    <t>3817 Austin Avenue</t>
  </si>
  <si>
    <t>412 Paso Fino Street</t>
  </si>
  <si>
    <t>Benjamin McCarter</t>
  </si>
  <si>
    <t>1502 Ave D</t>
  </si>
  <si>
    <t>3007 Maple Hill Circle</t>
  </si>
  <si>
    <t>2013 Comal Street</t>
  </si>
  <si>
    <t>2008 Dan Rowe Street</t>
  </si>
  <si>
    <t>3409 Trice Avenue</t>
  </si>
  <si>
    <t>602 N Tyus Street</t>
  </si>
  <si>
    <t>Evan Banks</t>
  </si>
  <si>
    <t>3912 Parrott Avenue</t>
  </si>
  <si>
    <t>3713 Hay Avenue</t>
  </si>
  <si>
    <t>5505 Tama Drive</t>
  </si>
  <si>
    <t>1500 Lake Shore Drive #216</t>
  </si>
  <si>
    <t>908 W 6th Street</t>
  </si>
  <si>
    <t>101 Dewayne Circle</t>
  </si>
  <si>
    <t>407 Trey Street</t>
  </si>
  <si>
    <t>2921 Rickert Drive</t>
  </si>
  <si>
    <t>7413 Pedernales Drive</t>
  </si>
  <si>
    <t>519 N 62nd Street</t>
  </si>
  <si>
    <t>4002 Treasure Island Road</t>
  </si>
  <si>
    <t>Darius Brown</t>
  </si>
  <si>
    <t>8281 Mosswood Drive</t>
  </si>
  <si>
    <t>1209 Thistle Park</t>
  </si>
  <si>
    <t>2524 Rockview Drive</t>
  </si>
  <si>
    <t>3825 Frederick Avenue</t>
  </si>
  <si>
    <t>618 E Morgan</t>
  </si>
  <si>
    <t>Deborah Vanek</t>
  </si>
  <si>
    <t>2417 Bode Road</t>
  </si>
  <si>
    <t>2823 Gorman Avenue</t>
  </si>
  <si>
    <t>105 Pleasant Grove Lane</t>
  </si>
  <si>
    <t>785 Vista Grande Loop</t>
  </si>
  <si>
    <t>2320 Los Arboles Lane</t>
  </si>
  <si>
    <t>292 J L Brazzil Loop</t>
  </si>
  <si>
    <t>1317 S 47th Street</t>
  </si>
  <si>
    <t>4021 Cobbs Drive</t>
  </si>
  <si>
    <t>116 Lakewood Drive</t>
  </si>
  <si>
    <t>139 Pleasant Grove Lane</t>
  </si>
  <si>
    <t>10137 Aragon Drive</t>
  </si>
  <si>
    <t>2419 Starr Drive</t>
  </si>
  <si>
    <t>4620 Colonial Avenue</t>
  </si>
  <si>
    <t>703 Bradley Street</t>
  </si>
  <si>
    <t>716 Cheyenne Trail</t>
  </si>
  <si>
    <t>1415 Sewanee Drive</t>
  </si>
  <si>
    <t>711 N Walker Street</t>
  </si>
  <si>
    <t>1401 Ward Street</t>
  </si>
  <si>
    <t>10221 Condor Loop</t>
  </si>
  <si>
    <t>1119 Melrose Drive</t>
  </si>
  <si>
    <t>9117 Monarch Drive</t>
  </si>
  <si>
    <t>341 Crockett Lane</t>
  </si>
  <si>
    <t>2400 Parrott Avenue</t>
  </si>
  <si>
    <t>Stefanie Warneke</t>
  </si>
  <si>
    <t>6528 Cascade Drive</t>
  </si>
  <si>
    <t>295 Woodard Lane</t>
  </si>
  <si>
    <t>3248 Village Park Drive</t>
  </si>
  <si>
    <t>917 Rambler Drive</t>
  </si>
  <si>
    <t>104 W Wilson Avenue</t>
  </si>
  <si>
    <t>236 Cindy Ann Street</t>
  </si>
  <si>
    <t>3 Sugar Creek Place</t>
  </si>
  <si>
    <t>5601 Stratford Drive</t>
  </si>
  <si>
    <t>16001 Sorrento Drive</t>
  </si>
  <si>
    <t>104 York Drive</t>
  </si>
  <si>
    <t>7945 Rio Vista Drive</t>
  </si>
  <si>
    <t>6632 Vista View Drive</t>
  </si>
  <si>
    <t>205 Laurel Lane</t>
  </si>
  <si>
    <t>531 Celeste Drive</t>
  </si>
  <si>
    <t>3000 Sarah Street</t>
  </si>
  <si>
    <t>1821 N 28th Street</t>
  </si>
  <si>
    <t>6200 May Drive</t>
  </si>
  <si>
    <t>1421 W 10th Street</t>
  </si>
  <si>
    <t>113 White Rock Road</t>
  </si>
  <si>
    <t>417 Alamo Drive</t>
  </si>
  <si>
    <t>594 Middle Windsor</t>
  </si>
  <si>
    <t>3620 Trice Avenue</t>
  </si>
  <si>
    <t>814 E Ward Drive</t>
  </si>
  <si>
    <t>3305 Southerland Drive</t>
  </si>
  <si>
    <t>5120 Lake Jackson Drive</t>
  </si>
  <si>
    <t>2216 Hermanson Drive</t>
  </si>
  <si>
    <t>1108 N 28th Street</t>
  </si>
  <si>
    <t>Nikki Popko</t>
  </si>
  <si>
    <t>602 Theresa Street</t>
  </si>
  <si>
    <t>248 Fm 3118</t>
  </si>
  <si>
    <t>2012 Century Drive</t>
  </si>
  <si>
    <t>3118 W Old Waco Drive</t>
  </si>
  <si>
    <t>608 Apple Cross Court</t>
  </si>
  <si>
    <t>221 Woodlands Boulevard</t>
  </si>
  <si>
    <t>10325 Buffalo Ridge</t>
  </si>
  <si>
    <t>Teresa Hykel</t>
  </si>
  <si>
    <t>9709 Mountain Lake Drive</t>
  </si>
  <si>
    <t>8264 Teakwood Drive</t>
  </si>
  <si>
    <t>2817 S 3rd Street S</t>
  </si>
  <si>
    <t>3615 E Brookview Drive</t>
  </si>
  <si>
    <t>1189 Knotty Oaks Drive</t>
  </si>
  <si>
    <t>917 N 32nd Street</t>
  </si>
  <si>
    <t>3824 Rolando Avenue</t>
  </si>
  <si>
    <t>5521 Tama Drive</t>
  </si>
  <si>
    <t>3205 Skinner Drive</t>
  </si>
  <si>
    <t>101 Talley Street</t>
  </si>
  <si>
    <t>312 N Main Street</t>
  </si>
  <si>
    <t>201 Raven Ridge Court</t>
  </si>
  <si>
    <t>2400 Connor Avenue</t>
  </si>
  <si>
    <t>112 Presley Drive</t>
  </si>
  <si>
    <t>300 Bellaire Drive</t>
  </si>
  <si>
    <t>2716 Gilchrist Drive</t>
  </si>
  <si>
    <t>10812 Lilry Road</t>
  </si>
  <si>
    <t>716 Tahoe Trail</t>
  </si>
  <si>
    <t>5421 Stillhouse Hollow Drive</t>
  </si>
  <si>
    <t>536 Fm 1950 Road</t>
  </si>
  <si>
    <t>10500 Madrid Court</t>
  </si>
  <si>
    <t>607 Clark Street</t>
  </si>
  <si>
    <t>60 Sugar Creek Place</t>
  </si>
  <si>
    <t>1212 Williams Road</t>
  </si>
  <si>
    <t>Stephen Morton</t>
  </si>
  <si>
    <t>1105 Westend Drive</t>
  </si>
  <si>
    <t>1512 Alston Drive</t>
  </si>
  <si>
    <t>6205 Sydney Drive</t>
  </si>
  <si>
    <t>705 Stone Creek Ranch Road</t>
  </si>
  <si>
    <t>6994 SH 31 Highway</t>
  </si>
  <si>
    <t>119A N Emberwood Drive</t>
  </si>
  <si>
    <t>607 Aspen Incline Drive</t>
  </si>
  <si>
    <t>765 Berger Road</t>
  </si>
  <si>
    <t>1342 Melrose Drive</t>
  </si>
  <si>
    <t>629 Perry Lane</t>
  </si>
  <si>
    <t>3217 Eldon Lane</t>
  </si>
  <si>
    <t>187 PR 1380</t>
  </si>
  <si>
    <t>10100 Segovia Drive</t>
  </si>
  <si>
    <t>749 Old Ranch Road</t>
  </si>
  <si>
    <t>617 Greer Street</t>
  </si>
  <si>
    <t>105 Houston Drive</t>
  </si>
  <si>
    <t>1314 Fisher Street</t>
  </si>
  <si>
    <t>904 N Peggy Drive</t>
  </si>
  <si>
    <t>Elizabeth McCollough Oatis</t>
  </si>
  <si>
    <t>Keller Williams Realty Ellis Co</t>
  </si>
  <si>
    <t>503 W Lee Avenue</t>
  </si>
  <si>
    <t>708 Triangle</t>
  </si>
  <si>
    <t>2410 S 2nd Street #1054</t>
  </si>
  <si>
    <t>1308 Limestone Trail</t>
  </si>
  <si>
    <t>300 Meadow Mountain Drive</t>
  </si>
  <si>
    <t>2508 N 43rd Street</t>
  </si>
  <si>
    <t>1117 Milford Drive</t>
  </si>
  <si>
    <t>105 Caraway Drive</t>
  </si>
  <si>
    <t>2906 Rickert Drive</t>
  </si>
  <si>
    <t>5516 Zavalla Drive</t>
  </si>
  <si>
    <t>2513 S 2nd Street #9</t>
  </si>
  <si>
    <t>Jana Carpenter</t>
  </si>
  <si>
    <t>328 State School Road</t>
  </si>
  <si>
    <t>1036 N 33rd Street</t>
  </si>
  <si>
    <t>1040 N 33rd Street</t>
  </si>
  <si>
    <t>110 Meadow Lane</t>
  </si>
  <si>
    <t>2410 S 2nd Street #736</t>
  </si>
  <si>
    <t>3712 Greenleaf Drive</t>
  </si>
  <si>
    <t>519 Lcr 502</t>
  </si>
  <si>
    <t>1148 Knotty Oaks Drive</t>
  </si>
  <si>
    <t>10621 Calaveras Drive</t>
  </si>
  <si>
    <t>3809 Sanger Avenue</t>
  </si>
  <si>
    <t>9900 Forest View Drive</t>
  </si>
  <si>
    <t>625 Ivy Ann Drive</t>
  </si>
  <si>
    <t>4109 Acree Street</t>
  </si>
  <si>
    <t>148 Thousand Oaks Drive</t>
  </si>
  <si>
    <t>937 Queen Elizabeth</t>
  </si>
  <si>
    <t>200 Stone Forest Drive</t>
  </si>
  <si>
    <t>261 Woodhaven Trail</t>
  </si>
  <si>
    <t>828 Cheyenne Trail</t>
  </si>
  <si>
    <t>3311 Brannon Drive</t>
  </si>
  <si>
    <t>Leslie Mooney</t>
  </si>
  <si>
    <t>31 Fm 1996</t>
  </si>
  <si>
    <t>9618 Oak Springs Drive</t>
  </si>
  <si>
    <t>915 N 11th Street</t>
  </si>
  <si>
    <t>308 Wendler Lane</t>
  </si>
  <si>
    <t>1214 Donna Street</t>
  </si>
  <si>
    <t>8500 China Spring Road</t>
  </si>
  <si>
    <t>1132 W 8Th</t>
  </si>
  <si>
    <t>523 Garland Avenue</t>
  </si>
  <si>
    <t>1336 Park Avenue #1336</t>
  </si>
  <si>
    <t>362 Violet Drive</t>
  </si>
  <si>
    <t>649 Wedgewood Drive</t>
  </si>
  <si>
    <t>500 Carver Street</t>
  </si>
  <si>
    <t>211 Man O War Street</t>
  </si>
  <si>
    <t>9406 Timberleaf</t>
  </si>
  <si>
    <t>3912 N 21A Street</t>
  </si>
  <si>
    <t>6540 Vista View Drive</t>
  </si>
  <si>
    <t>940 W 4Th</t>
  </si>
  <si>
    <t>695 Park Street</t>
  </si>
  <si>
    <t>712 W Warren Street</t>
  </si>
  <si>
    <t>201 Bold Ruler</t>
  </si>
  <si>
    <t>206 Juniper Cove Road</t>
  </si>
  <si>
    <t>411 S Cedar Ridge Circle</t>
  </si>
  <si>
    <t>1212 Merganser Way</t>
  </si>
  <si>
    <t>2928 Palomino Trail</t>
  </si>
  <si>
    <t>1401 Bagby Avenue #8</t>
  </si>
  <si>
    <t>10620 Granada Drive</t>
  </si>
  <si>
    <t>1202 E Elm Street</t>
  </si>
  <si>
    <t>11030 Ledge Stone Drive</t>
  </si>
  <si>
    <t>509 Carpenter Street</t>
  </si>
  <si>
    <t>505 W Main Street</t>
  </si>
  <si>
    <t>443 S Cedar Ridge Circle</t>
  </si>
  <si>
    <t>3404 N 25th Street</t>
  </si>
  <si>
    <t>1405 N 11th Street</t>
  </si>
  <si>
    <t>910 E Navarro Avenue</t>
  </si>
  <si>
    <t>2410 S 2nd Street #840</t>
  </si>
  <si>
    <t>1122 Mill Creek Trail</t>
  </si>
  <si>
    <t>249 Quail Meadow Road</t>
  </si>
  <si>
    <t>337 Conestoga Trail</t>
  </si>
  <si>
    <t>1213 N 46th Street</t>
  </si>
  <si>
    <t>117 Houston Street</t>
  </si>
  <si>
    <t>1425 Columbus Avenue</t>
  </si>
  <si>
    <t>340 Loop 255</t>
  </si>
  <si>
    <t>2012 Columbia Street</t>
  </si>
  <si>
    <t>132 Maryland Street #1</t>
  </si>
  <si>
    <t>10116 Durango Trail</t>
  </si>
  <si>
    <t>5200 Lake Jackson Drive</t>
  </si>
  <si>
    <t>Brooke Smith</t>
  </si>
  <si>
    <t>10325 Creekside Lane</t>
  </si>
  <si>
    <t>207 S Andrews Drive</t>
  </si>
  <si>
    <t>2127 S 4th Street</t>
  </si>
  <si>
    <t>6413 Serena Lane</t>
  </si>
  <si>
    <t>511 Lariat Trail</t>
  </si>
  <si>
    <t>2530 Arroyo Road</t>
  </si>
  <si>
    <t>4509 Gorham Drive</t>
  </si>
  <si>
    <t>814 W 19th Street</t>
  </si>
  <si>
    <t>2704 Colcord Avenue</t>
  </si>
  <si>
    <t>3331 Mary Ware Drive</t>
  </si>
  <si>
    <t>104 New Acres Drive</t>
  </si>
  <si>
    <t>301 First Street</t>
  </si>
  <si>
    <t>5605 Rosalie Drive</t>
  </si>
  <si>
    <t>801 Dearborn Street</t>
  </si>
  <si>
    <t>1616 Holly Vista Street</t>
  </si>
  <si>
    <t>2421 Morrow Avenue</t>
  </si>
  <si>
    <t>1712 Lexington Street</t>
  </si>
  <si>
    <t>1226 Baylor Avenue #101</t>
  </si>
  <si>
    <t>581 Catalina Drive</t>
  </si>
  <si>
    <t>1827 N 7th Street</t>
  </si>
  <si>
    <t>491 Woodlake Lane</t>
  </si>
  <si>
    <t>32 Timber Ridge Trail</t>
  </si>
  <si>
    <t>13011 Oak Ridge Drive</t>
  </si>
  <si>
    <t>15015 Badger Ranch Boulevard</t>
  </si>
  <si>
    <t>306 Sharron Drive</t>
  </si>
  <si>
    <t>313 Appaloosa Trail</t>
  </si>
  <si>
    <t>909 Cloud Croft Drive</t>
  </si>
  <si>
    <t>630 Elmwood Drive</t>
  </si>
  <si>
    <t>13600 Woodway Drive</t>
  </si>
  <si>
    <t>10518 Mesa</t>
  </si>
  <si>
    <t>106 White Oak Lane</t>
  </si>
  <si>
    <t>225 Estes Ranch Road</t>
  </si>
  <si>
    <t>1209 Drummond Circle</t>
  </si>
  <si>
    <t>2221 Park Avenue</t>
  </si>
  <si>
    <t>725 W 6th Street</t>
  </si>
  <si>
    <t>3308 Forrester Lane</t>
  </si>
  <si>
    <t>2005 S 8th Street #7</t>
  </si>
  <si>
    <t>3704 Grim Avenue</t>
  </si>
  <si>
    <t>3412 Kenwood Street</t>
  </si>
  <si>
    <t>633 Pebble Creek Drive</t>
  </si>
  <si>
    <t>9901 Shawnee Trail</t>
  </si>
  <si>
    <t>3305 E Brookview Drive</t>
  </si>
  <si>
    <t>2306 Melissa Drive</t>
  </si>
  <si>
    <t>1304 Liberty Street</t>
  </si>
  <si>
    <t>1061 Radisson Drive</t>
  </si>
  <si>
    <t>10030 Sandalwood Drive</t>
  </si>
  <si>
    <t>119 Rabbit Shadow Trail</t>
  </si>
  <si>
    <t>2410 S 2nd Street</t>
  </si>
  <si>
    <t>1305 Buffalo Pass Drive</t>
  </si>
  <si>
    <t>Dona Chambers</t>
  </si>
  <si>
    <t>6645 Vista View Drive</t>
  </si>
  <si>
    <t>3201 Skinner Drive</t>
  </si>
  <si>
    <t>3229 Skinner Drive</t>
  </si>
  <si>
    <t>201 Oak Meadow Trail</t>
  </si>
  <si>
    <t>1108 Amberidge Terrace</t>
  </si>
  <si>
    <t>618 Magnolia Avenue</t>
  </si>
  <si>
    <t>3100 Cherokee Lane</t>
  </si>
  <si>
    <t>484 Rio Bonito Drive</t>
  </si>
  <si>
    <t>2037 Spring Lake Road</t>
  </si>
  <si>
    <t>55 N Shore Circle</t>
  </si>
  <si>
    <t>917 Stoneridge Drive</t>
  </si>
  <si>
    <t>2046 Warren Road</t>
  </si>
  <si>
    <t>4533 Old Bethany Road</t>
  </si>
  <si>
    <t>1403 Linnet</t>
  </si>
  <si>
    <t>5524 Wisdom Court</t>
  </si>
  <si>
    <t>919 Rock Dam Road</t>
  </si>
  <si>
    <t>515 N 27th Street</t>
  </si>
  <si>
    <t>2124 Bosque Boulevard</t>
  </si>
  <si>
    <t>Kimberly Moorhead</t>
  </si>
  <si>
    <t>1827 N Hwy 14 Highway</t>
  </si>
  <si>
    <t>3816 Pine Avenue</t>
  </si>
  <si>
    <t>608 Hayes</t>
  </si>
  <si>
    <t>3200 Austin Avenue</t>
  </si>
  <si>
    <t>222 Del Rio Drive</t>
  </si>
  <si>
    <t>4592 Rosenthal Parkway</t>
  </si>
  <si>
    <t>1400 Sheppard Street</t>
  </si>
  <si>
    <t>3624 Lasker Avenue</t>
  </si>
  <si>
    <t>9414 Mesa Verde Circle</t>
  </si>
  <si>
    <t>4517 Beverly Drive</t>
  </si>
  <si>
    <t>1032 Cheyenne Trail</t>
  </si>
  <si>
    <t>220 Topaz Circle</t>
  </si>
  <si>
    <t>2390 Austin Hines Drive</t>
  </si>
  <si>
    <t>1302 E Mclennan Avenue</t>
  </si>
  <si>
    <t>112 Darden Drive</t>
  </si>
  <si>
    <t>325 Fairway Road</t>
  </si>
  <si>
    <t>804 Sierra Slope Drive</t>
  </si>
  <si>
    <t>147 CR 1821</t>
  </si>
  <si>
    <t>174 Humble Street</t>
  </si>
  <si>
    <t>13832 Old China Spring Road</t>
  </si>
  <si>
    <t>1706 Rogene Drive</t>
  </si>
  <si>
    <t>2301 Wooded Acres Drive</t>
  </si>
  <si>
    <t>488 Hawkins Court</t>
  </si>
  <si>
    <t>1330 N 66th Street</t>
  </si>
  <si>
    <t>3618 Hubby Avenue</t>
  </si>
  <si>
    <t>Morgan Purcell</t>
  </si>
  <si>
    <t>750 Audrey Avenue</t>
  </si>
  <si>
    <t>3829 Windsor Avenue</t>
  </si>
  <si>
    <t>1117 Wedgewood Drive</t>
  </si>
  <si>
    <t>129 Snake Dance Drive</t>
  </si>
  <si>
    <t>2608 S 2nd Street</t>
  </si>
  <si>
    <t>15046 Sendero Lane</t>
  </si>
  <si>
    <t>1815 N 27th Street</t>
  </si>
  <si>
    <t>2118 Hermanson Drive</t>
  </si>
  <si>
    <t>4008 N 24th Street</t>
  </si>
  <si>
    <t>1123 Barron Lane</t>
  </si>
  <si>
    <t>Marisa Barrett</t>
  </si>
  <si>
    <t>3008 Reuter Avenue</t>
  </si>
  <si>
    <t>9219 Lark Drive</t>
  </si>
  <si>
    <t>2759 Mary Ware Drive</t>
  </si>
  <si>
    <t>2733 Maple Avenue</t>
  </si>
  <si>
    <t>1815 Marshall Avenue</t>
  </si>
  <si>
    <t>1817 Marshall Avenue</t>
  </si>
  <si>
    <t>1001 Rambler Drive</t>
  </si>
  <si>
    <t>217 E Jade Drive</t>
  </si>
  <si>
    <t>3605 N 26th Street</t>
  </si>
  <si>
    <t>1408 Fossil Ridge Trail</t>
  </si>
  <si>
    <t>208 S Barbara Street</t>
  </si>
  <si>
    <t>2217 Lee Street</t>
  </si>
  <si>
    <t>921 Cloud Croft Drive</t>
  </si>
  <si>
    <t>4224 Old Bethany Road</t>
  </si>
  <si>
    <t>2530 N 42nd Street</t>
  </si>
  <si>
    <t>121 Wolf Lane</t>
  </si>
  <si>
    <t>17 Independence Trail</t>
  </si>
  <si>
    <t>10304 Aquilla Trail</t>
  </si>
  <si>
    <t>2410 S 2nd Street #414</t>
  </si>
  <si>
    <t>216 Sun Valley Boulevard</t>
  </si>
  <si>
    <t>3586 E Tours Road</t>
  </si>
  <si>
    <t>5307 Concord</t>
  </si>
  <si>
    <t>103 Caraway Drive</t>
  </si>
  <si>
    <t>917 Eagles Nest Drive</t>
  </si>
  <si>
    <t>358 Norwood Drive</t>
  </si>
  <si>
    <t>5744 Lakemont Circle</t>
  </si>
  <si>
    <t>1007 Brentwood Street</t>
  </si>
  <si>
    <t>1478 Galaxy Road</t>
  </si>
  <si>
    <t>8666 Old Marlin Road</t>
  </si>
  <si>
    <t>3223 Lake Shore Drive</t>
  </si>
  <si>
    <t>1019 Montclair Drive</t>
  </si>
  <si>
    <t>105 E Newland Drive</t>
  </si>
  <si>
    <t>Brook Ashley Arlitt</t>
  </si>
  <si>
    <t>8010 Ledge Stone Drive</t>
  </si>
  <si>
    <t>10100 Wildberry</t>
  </si>
  <si>
    <t>817 Wessex Drive</t>
  </si>
  <si>
    <t>315 E Sabine Street</t>
  </si>
  <si>
    <t>708 Ver-Lo Drive</t>
  </si>
  <si>
    <t>227 Oak Creek Circle</t>
  </si>
  <si>
    <t>9109 Monarch Drive</t>
  </si>
  <si>
    <t>1128 La Vega Street</t>
  </si>
  <si>
    <t>151 Ralynn Drive</t>
  </si>
  <si>
    <t>1900 Madera Drive</t>
  </si>
  <si>
    <t>933 Valentine Avenue</t>
  </si>
  <si>
    <t>5418 Lake Highlands Drive</t>
  </si>
  <si>
    <t>2216 McFerrin Avenue</t>
  </si>
  <si>
    <t>Texas Star Home &amp; Ranch Realty</t>
  </si>
  <si>
    <t>2431 S 27th Street</t>
  </si>
  <si>
    <t>137 Judy Drive</t>
  </si>
  <si>
    <t>10218 Condor Loop</t>
  </si>
  <si>
    <t>860 Lake Felton Parkway</t>
  </si>
  <si>
    <t>4030 Fort Graham Road</t>
  </si>
  <si>
    <t>Katherine Martindale</t>
  </si>
  <si>
    <t>3520 Kenwood Street</t>
  </si>
  <si>
    <t>9010 Canyon Trail</t>
  </si>
  <si>
    <t>150 Saffle Road</t>
  </si>
  <si>
    <t>1363 Stillwater Road</t>
  </si>
  <si>
    <t>3360 Chimney Pl Drive</t>
  </si>
  <si>
    <t>14030 Old China Spring Road</t>
  </si>
  <si>
    <t>1108 Cimmarron Drive</t>
  </si>
  <si>
    <t>5613 Fairview Drive</t>
  </si>
  <si>
    <t>5600 Rosalie Drive</t>
  </si>
  <si>
    <t>2625 Old Oaks Drive</t>
  </si>
  <si>
    <t>403 N Nutt Drive</t>
  </si>
  <si>
    <t>406 Dalton Street</t>
  </si>
  <si>
    <t>298 Nally Street</t>
  </si>
  <si>
    <t>Lori Romero</t>
  </si>
  <si>
    <t>6206 Wiethorn Drive</t>
  </si>
  <si>
    <t>1017 Wedgewood Drive</t>
  </si>
  <si>
    <t>4715 Meyers Lane</t>
  </si>
  <si>
    <t>1805 S 9th Street</t>
  </si>
  <si>
    <t>516 Tipton Drive</t>
  </si>
  <si>
    <t>410 N 23rd Street</t>
  </si>
  <si>
    <t>11027 Chapel Road</t>
  </si>
  <si>
    <t>804 E Navasota Street</t>
  </si>
  <si>
    <t>Shelby Sutton</t>
  </si>
  <si>
    <t>3504 Lasker Avenue</t>
  </si>
  <si>
    <t>904 Wessex Drive</t>
  </si>
  <si>
    <t>1233 Drummond Circle</t>
  </si>
  <si>
    <t>381 FM 2681</t>
  </si>
  <si>
    <t>1300 Magnolia Street</t>
  </si>
  <si>
    <t>2200 Colcord Avenue</t>
  </si>
  <si>
    <t>2724 Austin Avenue</t>
  </si>
  <si>
    <t>601 E Carthage</t>
  </si>
  <si>
    <t>1416 N 21st Street</t>
  </si>
  <si>
    <t>3306 Cliffdale Drive</t>
  </si>
  <si>
    <t>2011 S 7th Street #6B</t>
  </si>
  <si>
    <t>1126 La Vega Street</t>
  </si>
  <si>
    <t>3028 Concho Bend Drive</t>
  </si>
  <si>
    <t>348 Nightingale Lane</t>
  </si>
  <si>
    <t>1203 Corsicana Highway</t>
  </si>
  <si>
    <t>1805 Stoneleigh Road</t>
  </si>
  <si>
    <t>198 White Rock Lane</t>
  </si>
  <si>
    <t>1138 Highland Park Way</t>
  </si>
  <si>
    <t>137 Oak Meadow Trail</t>
  </si>
  <si>
    <t>2460 Flat Rock Road</t>
  </si>
  <si>
    <t>227 Carlton Lane</t>
  </si>
  <si>
    <t>4307 Memorial Drive</t>
  </si>
  <si>
    <t>6501 Serena Lane</t>
  </si>
  <si>
    <t>276 Downsville Road</t>
  </si>
  <si>
    <t>519 Willow Street</t>
  </si>
  <si>
    <t>408 Briarfield Street</t>
  </si>
  <si>
    <t>900 E Evergreen Street</t>
  </si>
  <si>
    <t>503 CR 220 Road</t>
  </si>
  <si>
    <t>301 N 40th Street</t>
  </si>
  <si>
    <t>627 N Robinson Drive</t>
  </si>
  <si>
    <t>530 Ballman Road</t>
  </si>
  <si>
    <t>659 Fern Valley Road</t>
  </si>
  <si>
    <t>529 N Stefka Avenue</t>
  </si>
  <si>
    <t>1000 N Harrison Street</t>
  </si>
  <si>
    <t>1614 River Road</t>
  </si>
  <si>
    <t>318 Durr Street</t>
  </si>
  <si>
    <t>1613 Fabian Drive</t>
  </si>
  <si>
    <t>106 Spring Branch Road</t>
  </si>
  <si>
    <t>205 N Cactus Avenue</t>
  </si>
  <si>
    <t>Burns Real Estate Services</t>
  </si>
  <si>
    <t>764 CR 3570 Road</t>
  </si>
  <si>
    <t>606 Stone Creek Ranch Road</t>
  </si>
  <si>
    <t>1409 Laurel Park Drive</t>
  </si>
  <si>
    <t>10016 Barton Creek Drive</t>
  </si>
  <si>
    <t>2037 Hermanson Drive</t>
  </si>
  <si>
    <t>259 Cottontail Lane</t>
  </si>
  <si>
    <t>331 Hcr 2207</t>
  </si>
  <si>
    <t>1101 Windsor Road</t>
  </si>
  <si>
    <t>1533 Royal Oaks Drive</t>
  </si>
  <si>
    <t>538 CR 3570 Road</t>
  </si>
  <si>
    <t>116 Goliad Street</t>
  </si>
  <si>
    <t>1013 Princess Diana Drive</t>
  </si>
  <si>
    <t>522 Capps Street</t>
  </si>
  <si>
    <t>810 S Fork Wiggins Road</t>
  </si>
  <si>
    <t>8182 Old Dallas Road</t>
  </si>
  <si>
    <t>133 Royal Court</t>
  </si>
  <si>
    <t>7124 Country Club Drive</t>
  </si>
  <si>
    <t>1905 Ross Avenue</t>
  </si>
  <si>
    <t>220 Heyser Road</t>
  </si>
  <si>
    <t>142 Appaloosa Lane</t>
  </si>
  <si>
    <t>2716 Mountainview Drive</t>
  </si>
  <si>
    <t>613 Expedition Trail</t>
  </si>
  <si>
    <t>230 Hali Brooke Drive</t>
  </si>
  <si>
    <t>1004 Regina Drive</t>
  </si>
  <si>
    <t>6328 N 19th Street</t>
  </si>
  <si>
    <t>2020 Red Sage Drive</t>
  </si>
  <si>
    <t>4303 Dugger Drive</t>
  </si>
  <si>
    <t>4703 S State Highway 36</t>
  </si>
  <si>
    <t>10113 Barton Creek Drive</t>
  </si>
  <si>
    <t>717 E Pecan Avenue</t>
  </si>
  <si>
    <t>906 Arlington Drive</t>
  </si>
  <si>
    <t>5713 Caldwell Street</t>
  </si>
  <si>
    <t>2508 Cambridge</t>
  </si>
  <si>
    <t>206 Trailview Drive</t>
  </si>
  <si>
    <t>Amber Brown</t>
  </si>
  <si>
    <t>905 Heston Circle</t>
  </si>
  <si>
    <t>Matthew Martinez</t>
  </si>
  <si>
    <t>206 Karma Drive</t>
  </si>
  <si>
    <t>Jason Thomas</t>
  </si>
  <si>
    <t>6512 Emerald Road</t>
  </si>
  <si>
    <t>209 W Ave C</t>
  </si>
  <si>
    <t>Deanna Lashley</t>
  </si>
  <si>
    <t>True Arrow Realty</t>
  </si>
  <si>
    <t>516 Foster Street</t>
  </si>
  <si>
    <t>903 Hillandale Road</t>
  </si>
  <si>
    <t>604 S Myrtle</t>
  </si>
  <si>
    <t>451 Beverly Cox Drive</t>
  </si>
  <si>
    <t>929 Cheyenne Trail</t>
  </si>
  <si>
    <t>7011 Bending Trail</t>
  </si>
  <si>
    <t>3201 Trice Avenue</t>
  </si>
  <si>
    <t>13017 Sugar Cane Lane</t>
  </si>
  <si>
    <t>2618 Glendale Drive</t>
  </si>
  <si>
    <t>3134 Speegleville Road</t>
  </si>
  <si>
    <t>1901 S 18Th</t>
  </si>
  <si>
    <t>Billy Bob Bridges</t>
  </si>
  <si>
    <t>3223 Morrow Avenue</t>
  </si>
  <si>
    <t>6400 Summit Ridge</t>
  </si>
  <si>
    <t>1507 Alston Drive</t>
  </si>
  <si>
    <t>3513 Parrott Street</t>
  </si>
  <si>
    <t>1017 Burberry Lane</t>
  </si>
  <si>
    <t>173 Ben Lacy Drive</t>
  </si>
  <si>
    <t>Gun Barrel</t>
  </si>
  <si>
    <t>2005 S 8th Street #4</t>
  </si>
  <si>
    <t>2212 Sanger Avenue</t>
  </si>
  <si>
    <t>105 E Santa Anna Drive</t>
  </si>
  <si>
    <t>3500 Live Oak Avenue</t>
  </si>
  <si>
    <t>400 Riverview Drive</t>
  </si>
  <si>
    <t>506 S 7th Street</t>
  </si>
  <si>
    <t>6508 Emerald Road</t>
  </si>
  <si>
    <t>101 Rancho Lorena Drive</t>
  </si>
  <si>
    <t>1407 Hummingbird Drive</t>
  </si>
  <si>
    <t>1308 Dendron Drive</t>
  </si>
  <si>
    <t>Nicholas Schwedock II</t>
  </si>
  <si>
    <t>10620 Aquilla Trail</t>
  </si>
  <si>
    <t>1342 Royal Oaks Drive</t>
  </si>
  <si>
    <t>234 Goldman Lane</t>
  </si>
  <si>
    <t>3211 Brannon Drive</t>
  </si>
  <si>
    <t>713 Tahoe Trail</t>
  </si>
  <si>
    <t>1016 N 45th Street</t>
  </si>
  <si>
    <t>200 Oriental Road</t>
  </si>
  <si>
    <t>6524 La Sol Lane</t>
  </si>
  <si>
    <t>Jamie Siddons</t>
  </si>
  <si>
    <t>Julie Siddons, REALTORS</t>
  </si>
  <si>
    <t>410 Kay Street</t>
  </si>
  <si>
    <t>1918 S 14th Street</t>
  </si>
  <si>
    <t>611 N Scarlett Lane</t>
  </si>
  <si>
    <t>208 Susanna Street</t>
  </si>
  <si>
    <t>161 Lindenwood Lane N</t>
  </si>
  <si>
    <t>6528 Sendero Lane</t>
  </si>
  <si>
    <t>10504 Hiawatha Drive</t>
  </si>
  <si>
    <t>709 Arlington Drive</t>
  </si>
  <si>
    <t>804 Meadow Mountain Drive</t>
  </si>
  <si>
    <t>2712 Lasker Avenue</t>
  </si>
  <si>
    <t>400 N Roberts Street</t>
  </si>
  <si>
    <t>Durlyn Stokes</t>
  </si>
  <si>
    <t>Stokes Realty, LLC</t>
  </si>
  <si>
    <t>9805 Shallow Creek Drive</t>
  </si>
  <si>
    <t>273 S Baese Road</t>
  </si>
  <si>
    <t>815 E Ward Drive</t>
  </si>
  <si>
    <t>2108 N 33rd Street</t>
  </si>
  <si>
    <t>3005 Robin Road</t>
  </si>
  <si>
    <t>16004 Sorrento Drive</t>
  </si>
  <si>
    <t>2809 Whistler Drive</t>
  </si>
  <si>
    <t>10000 Stonington Circle</t>
  </si>
  <si>
    <t>6556 Vista View Drive</t>
  </si>
  <si>
    <t>6417 Serena Lane</t>
  </si>
  <si>
    <t>1200 Pembrook Drive</t>
  </si>
  <si>
    <t>8202 Whippoorwill Drive</t>
  </si>
  <si>
    <t>2005 Red Sage Drive</t>
  </si>
  <si>
    <t>711 Craig Street</t>
  </si>
  <si>
    <t>107 McKelvain Street</t>
  </si>
  <si>
    <t>101 Pecan Village Circle</t>
  </si>
  <si>
    <t>2730 Live Oak Avenue</t>
  </si>
  <si>
    <t>Pamela Folsom</t>
  </si>
  <si>
    <t>Third Coast Properties</t>
  </si>
  <si>
    <t>362 Sunland Park Lane</t>
  </si>
  <si>
    <t>110 Chaparral Drive</t>
  </si>
  <si>
    <t>5667 Leroy Parkway</t>
  </si>
  <si>
    <t>2513 S 2nd Street #17</t>
  </si>
  <si>
    <t>1343 Quail Run Drive</t>
  </si>
  <si>
    <t>8800 Oriole Drive</t>
  </si>
  <si>
    <t>123 Ralynn Drive</t>
  </si>
  <si>
    <t>1241 Moccasin Bend Road</t>
  </si>
  <si>
    <t>407 Manning Drive</t>
  </si>
  <si>
    <t>206 W Morse Drive</t>
  </si>
  <si>
    <t>Judy Sims</t>
  </si>
  <si>
    <t>1613 Fannin Street</t>
  </si>
  <si>
    <t>1200 Texas Street</t>
  </si>
  <si>
    <t>2421 Mckenzie Avenue</t>
  </si>
  <si>
    <t>300 Cross Country Drive</t>
  </si>
  <si>
    <t>464 Valley Drive</t>
  </si>
  <si>
    <t>3709 Erath Street</t>
  </si>
  <si>
    <t>206 Morris Street</t>
  </si>
  <si>
    <t>224 Durie Drive</t>
  </si>
  <si>
    <t>119 Western Drive</t>
  </si>
  <si>
    <t>1002 N Peggy Drive</t>
  </si>
  <si>
    <t>404 Sagebrush</t>
  </si>
  <si>
    <t>6409 Crystal Court</t>
  </si>
  <si>
    <t>101 Sonoma Ridge</t>
  </si>
  <si>
    <t>325 Tulum Lane</t>
  </si>
  <si>
    <t>425 Wayne Drive</t>
  </si>
  <si>
    <t>110 Tomahawk Drive</t>
  </si>
  <si>
    <t>3727 Herwol Avenue</t>
  </si>
  <si>
    <t>345 Applewood Lane</t>
  </si>
  <si>
    <t>4305 Rance Lane</t>
  </si>
  <si>
    <t>4213 Larry Don Lane</t>
  </si>
  <si>
    <t>2736 E Old Axtell Road</t>
  </si>
  <si>
    <t>4304 Bellcrest Drive</t>
  </si>
  <si>
    <t>3009 Summer Avenue</t>
  </si>
  <si>
    <t>308 S 2nd Street</t>
  </si>
  <si>
    <t>492 Spring Meadow Drive</t>
  </si>
  <si>
    <t>507 Sienna Bend Trail</t>
  </si>
  <si>
    <t>410 Riverview Drive</t>
  </si>
  <si>
    <t>2600 Brame Street</t>
  </si>
  <si>
    <t>703 Post Street</t>
  </si>
  <si>
    <t>222 Ashland Drive</t>
  </si>
  <si>
    <t>1932 Century Drive</t>
  </si>
  <si>
    <t>183 Park Lane</t>
  </si>
  <si>
    <t>114 Cindy Ann Street</t>
  </si>
  <si>
    <t>1819 Northcrest Drive</t>
  </si>
  <si>
    <t>11112 Whitlock Drive</t>
  </si>
  <si>
    <t>1824 S 8th Street #105</t>
  </si>
  <si>
    <t>3160 Lippizan Street</t>
  </si>
  <si>
    <t>3804 Castle Avenue</t>
  </si>
  <si>
    <t>3628 N 23rd Street</t>
  </si>
  <si>
    <t>804 S Van Buren Street</t>
  </si>
  <si>
    <t>4301 Harrison Street</t>
  </si>
  <si>
    <t>2712 Austin Avenue</t>
  </si>
  <si>
    <t>1005 Prairie Lane</t>
  </si>
  <si>
    <t>4017 Westchester Drive</t>
  </si>
  <si>
    <t>2800 Mildred Street</t>
  </si>
  <si>
    <t>708 Sapphire Boulevard</t>
  </si>
  <si>
    <t>7139 Mackey Ranch Road</t>
  </si>
  <si>
    <t>1124 S Haven Drive</t>
  </si>
  <si>
    <t>2109 Summer Avenue</t>
  </si>
  <si>
    <t>648 Wildflower Road</t>
  </si>
  <si>
    <t>602 Dallas Street</t>
  </si>
  <si>
    <t>403 Ave A Avenue</t>
  </si>
  <si>
    <t>Kelly Brooks</t>
  </si>
  <si>
    <t>TBD Coyote Lane</t>
  </si>
  <si>
    <t>312 Lawndale Street</t>
  </si>
  <si>
    <t>506 4th Street</t>
  </si>
  <si>
    <t>2425 Glendale Drive</t>
  </si>
  <si>
    <t>215 Arrowhead Point</t>
  </si>
  <si>
    <t>4924 Cobbs Drive #7E</t>
  </si>
  <si>
    <t>720 Cheyenne Trail</t>
  </si>
  <si>
    <t>2308 Skyline Drive</t>
  </si>
  <si>
    <t>5134 Lake Shore Drive</t>
  </si>
  <si>
    <t>3801 Grim Avenue</t>
  </si>
  <si>
    <t>951 Cap Fisk Road</t>
  </si>
  <si>
    <t>133 N Lakeview Drive</t>
  </si>
  <si>
    <t>207 Broken Arrow Court</t>
  </si>
  <si>
    <t>1261 Galaxy Road</t>
  </si>
  <si>
    <t>2708 Primrose Drive</t>
  </si>
  <si>
    <t>245 Big Creek Loop</t>
  </si>
  <si>
    <t>805 Greer Street</t>
  </si>
  <si>
    <t>1116 Dendron Drive</t>
  </si>
  <si>
    <t>906 3rd Street</t>
  </si>
  <si>
    <t>1625 Rambler Drive</t>
  </si>
  <si>
    <t>115 S Oak Street</t>
  </si>
  <si>
    <t>125 Whispering Meadows Drive</t>
  </si>
  <si>
    <t>2200 Ethel Avenue</t>
  </si>
  <si>
    <t>110 Royal Springs Lane</t>
  </si>
  <si>
    <t>118 Tomahawk Drive</t>
  </si>
  <si>
    <t>303 Hidden Oaks Circle</t>
  </si>
  <si>
    <t>1222 S 11th Street</t>
  </si>
  <si>
    <t>1912 Cattle Drive</t>
  </si>
  <si>
    <t>13494 China Spring Road</t>
  </si>
  <si>
    <t>3606 Redbird Street</t>
  </si>
  <si>
    <t>409 Sagewood Drive</t>
  </si>
  <si>
    <t>316 Williams Road</t>
  </si>
  <si>
    <t>5406 Lake Lindenwood Drive</t>
  </si>
  <si>
    <t>Gerald Dunlap</t>
  </si>
  <si>
    <t>1243 Greenwood Lane</t>
  </si>
  <si>
    <t>1324 Cedar Crest Drive</t>
  </si>
  <si>
    <t>4807 Lake Hurst</t>
  </si>
  <si>
    <t>280 Cross Country Drive</t>
  </si>
  <si>
    <t>11113 Buzzard Gulch Drive</t>
  </si>
  <si>
    <t>247 Jonah Lane</t>
  </si>
  <si>
    <t>430 Anders Street</t>
  </si>
  <si>
    <t>10116 Wildberry</t>
  </si>
  <si>
    <t>1454 Riley Road</t>
  </si>
  <si>
    <t>707 S Herman Street</t>
  </si>
  <si>
    <t>114 Butler Drive</t>
  </si>
  <si>
    <t>2106 Meadow Road</t>
  </si>
  <si>
    <t>4313 Green Point Drive</t>
  </si>
  <si>
    <t>10321 Montana Gap Trail</t>
  </si>
  <si>
    <t>2209 Charboneau Drive</t>
  </si>
  <si>
    <t>275 Lcr 794 Road</t>
  </si>
  <si>
    <t>1206 Spring Street</t>
  </si>
  <si>
    <t>293 Ingred Street</t>
  </si>
  <si>
    <t>3190 Brown Street</t>
  </si>
  <si>
    <t>Waxahachie</t>
  </si>
  <si>
    <t>10316 Durango Trail</t>
  </si>
  <si>
    <t>2309 Cleveland Avenue</t>
  </si>
  <si>
    <t>3924 Austin Avenue</t>
  </si>
  <si>
    <t>2017 Sabine Drive</t>
  </si>
  <si>
    <t>2401 Lasker Avenue</t>
  </si>
  <si>
    <t>9933 Caney Creek Drive</t>
  </si>
  <si>
    <t>7005 Cheshire Drive</t>
  </si>
  <si>
    <t>6905 North River Crossing</t>
  </si>
  <si>
    <t>221 Kathy Street</t>
  </si>
  <si>
    <t>207 Hwy 7 Highway</t>
  </si>
  <si>
    <t>314 Bluebonnet Circle</t>
  </si>
  <si>
    <t>111 Pleasant Grove Lane</t>
  </si>
  <si>
    <t>1013 Burberry Lane</t>
  </si>
  <si>
    <t>404 Wycliff Drive</t>
  </si>
  <si>
    <t>832 Eagles Nest Drive</t>
  </si>
  <si>
    <t>113 S Rita Street</t>
  </si>
  <si>
    <t>4208 Overlook Drive</t>
  </si>
  <si>
    <t>5903 Bogey Lane</t>
  </si>
  <si>
    <t>802 E Jacinto Street</t>
  </si>
  <si>
    <t>1312 Royal Oaks Drive</t>
  </si>
  <si>
    <t>307 W Lincoln Avenue</t>
  </si>
  <si>
    <t>909 Camp Drive</t>
  </si>
  <si>
    <t>300 Lcr 915</t>
  </si>
  <si>
    <t>210 Woodlands Boulevard</t>
  </si>
  <si>
    <t>2006 La Porte Drive</t>
  </si>
  <si>
    <t>102 Church Street</t>
  </si>
  <si>
    <t>208 Longwood Circle</t>
  </si>
  <si>
    <t>504 Clearview Court</t>
  </si>
  <si>
    <t>140 Patton Road</t>
  </si>
  <si>
    <t>115 Livingston</t>
  </si>
  <si>
    <t>1003 Donlo Street</t>
  </si>
  <si>
    <t>3639 Redbird Avenue</t>
  </si>
  <si>
    <t>354 Ingred Street</t>
  </si>
  <si>
    <t>6617 Tejas Drive</t>
  </si>
  <si>
    <t>4901 Meadow Wood Drive</t>
  </si>
  <si>
    <t>3116 Maple Avenue</t>
  </si>
  <si>
    <t>209 Del Rio Drive</t>
  </si>
  <si>
    <t>Tami Nutall Jefferson</t>
  </si>
  <si>
    <t>6409 Mundo Drive</t>
  </si>
  <si>
    <t>1233 Chiswick High Drive</t>
  </si>
  <si>
    <t>2705 Proctor Avenue</t>
  </si>
  <si>
    <t>202 Skipper Blue Road</t>
  </si>
  <si>
    <t>10329 Creekside Lane</t>
  </si>
  <si>
    <t>396 Fm 1771 Road</t>
  </si>
  <si>
    <t>240 Topaz Circle</t>
  </si>
  <si>
    <t>716 N 14th Street</t>
  </si>
  <si>
    <t>1500 Lake Shore Drive #103</t>
  </si>
  <si>
    <t>Kristal Watkins</t>
  </si>
  <si>
    <t>309 Lillard Street</t>
  </si>
  <si>
    <t>123 Marylee Drive</t>
  </si>
  <si>
    <t>1108 N 3rd Street</t>
  </si>
  <si>
    <t>3645 N 25th Street</t>
  </si>
  <si>
    <t>329 E Johnson</t>
  </si>
  <si>
    <t>619 Utah Street</t>
  </si>
  <si>
    <t>217 Alamosa Drive</t>
  </si>
  <si>
    <t>6 Lake Stone Court</t>
  </si>
  <si>
    <t>2010 Canyon Trail</t>
  </si>
  <si>
    <t>506 Sun Valley Boulevard</t>
  </si>
  <si>
    <t>2509 Wooded Acres Drive</t>
  </si>
  <si>
    <t>408 Wooded Crest Drive</t>
  </si>
  <si>
    <t>415 Penton Lane</t>
  </si>
  <si>
    <t>806 S Jefferson Street</t>
  </si>
  <si>
    <t>117 New Acres Drive</t>
  </si>
  <si>
    <t>10013 Shadowcrest Drive</t>
  </si>
  <si>
    <t>7409 Pedernales Drive</t>
  </si>
  <si>
    <t>7262 Eddy-Gatesville Parkway</t>
  </si>
  <si>
    <t>7416 Blanco Drive</t>
  </si>
  <si>
    <t>306 Palm Circle</t>
  </si>
  <si>
    <t>Terri Murphy</t>
  </si>
  <si>
    <t>2112 Rey Drive</t>
  </si>
  <si>
    <t>575 Bend of The Bosque Road</t>
  </si>
  <si>
    <t>213 Neely Road</t>
  </si>
  <si>
    <t>10200 Marigold Lane</t>
  </si>
  <si>
    <t>Vicki Hixon-Cross</t>
  </si>
  <si>
    <t>543 N 60th Street</t>
  </si>
  <si>
    <t>5012 Loch Lomond Drive</t>
  </si>
  <si>
    <t>622 Wheatland Drive</t>
  </si>
  <si>
    <t>4200 Rance Lane</t>
  </si>
  <si>
    <t>145 CR 1546</t>
  </si>
  <si>
    <t>138 PR 1623</t>
  </si>
  <si>
    <t>2404 Glendale Drive</t>
  </si>
  <si>
    <t>503 S Charles Street</t>
  </si>
  <si>
    <t>8248 W Lake Creek Road</t>
  </si>
  <si>
    <t>1200 N 5th Street</t>
  </si>
  <si>
    <t>Heather Smith</t>
  </si>
  <si>
    <t>1809 S 11th Street</t>
  </si>
  <si>
    <t>Margaret Erwin</t>
  </si>
  <si>
    <t>107 Hoyt Drive</t>
  </si>
  <si>
    <t>306 Desert Sky Drive</t>
  </si>
  <si>
    <t>6541 Cascade Drive</t>
  </si>
  <si>
    <t>350 Estes Ranch Road</t>
  </si>
  <si>
    <t>3901 Cobbs Drive</t>
  </si>
  <si>
    <t>9310 Oak Hill Drive</t>
  </si>
  <si>
    <t>3620 Leland Avenue</t>
  </si>
  <si>
    <t>2619 Fort Avenue</t>
  </si>
  <si>
    <t>207 Estates Drive</t>
  </si>
  <si>
    <t>165 Parker Lane</t>
  </si>
  <si>
    <t>200 N Bordon Street</t>
  </si>
  <si>
    <t>2629 Concho Bend Drive</t>
  </si>
  <si>
    <t>302 Silver Spur Trail</t>
  </si>
  <si>
    <t>741 Pebble Creek Drive</t>
  </si>
  <si>
    <t>723 Rancho Del Caballo Road</t>
  </si>
  <si>
    <t>313 Chamberly Road</t>
  </si>
  <si>
    <t>440 Santa Fe Drive</t>
  </si>
  <si>
    <t>8277 Forest Ridge Drive</t>
  </si>
  <si>
    <t>12003 Woodbriar Circle</t>
  </si>
  <si>
    <t>340 Southern Breeze Road</t>
  </si>
  <si>
    <t>505 Sapphire Boulevard</t>
  </si>
  <si>
    <t>10836 Burnham Drive</t>
  </si>
  <si>
    <t>5525 Wisdom Court</t>
  </si>
  <si>
    <t>2709 Alamo Trail</t>
  </si>
  <si>
    <t>710 S Main Street</t>
  </si>
  <si>
    <t>417 Horseshoe Bend</t>
  </si>
  <si>
    <t>10417 Aquilla Trail</t>
  </si>
  <si>
    <t>10304 Sierra West Drive</t>
  </si>
  <si>
    <t>1604 N 16th Street</t>
  </si>
  <si>
    <t>521 Angel Fire Drive</t>
  </si>
  <si>
    <t>1815 Colonial Avenue</t>
  </si>
  <si>
    <t>708 N 15th Street</t>
  </si>
  <si>
    <t>6011 Ripplewood Drive</t>
  </si>
  <si>
    <t>3313 Wynmore Drive</t>
  </si>
  <si>
    <t>525 Sienna Bend Trail</t>
  </si>
  <si>
    <t>1375 S 11th Street</t>
  </si>
  <si>
    <t>3819 Colina Lane</t>
  </si>
  <si>
    <t>307 Travelers Trail</t>
  </si>
  <si>
    <t>716 Lenox Street</t>
  </si>
  <si>
    <t>3346 Leroy Parkway</t>
  </si>
  <si>
    <t>3151 Fox Ridge Road</t>
  </si>
  <si>
    <t>120 Topaz Circle</t>
  </si>
  <si>
    <t>700 San Antonio</t>
  </si>
  <si>
    <t>126 Palm Drive</t>
  </si>
  <si>
    <t>403 S Bonham Street</t>
  </si>
  <si>
    <t>3100 Macarthur Drive</t>
  </si>
  <si>
    <t>600 Angel Fire Drive</t>
  </si>
  <si>
    <t>Stephanie Jackson</t>
  </si>
  <si>
    <t>4301 South Fork Ranch Road</t>
  </si>
  <si>
    <t>107 Tibbs Drive</t>
  </si>
  <si>
    <t>Elias Sawaya</t>
  </si>
  <si>
    <t>1424 Helen Drive</t>
  </si>
  <si>
    <t>3834 Brannon Drive</t>
  </si>
  <si>
    <t>375 Lakeland Park Circle</t>
  </si>
  <si>
    <t>4132 Knoll Drive</t>
  </si>
  <si>
    <t>3010 Windsor Avenue</t>
  </si>
  <si>
    <t>6600 Crystal Court</t>
  </si>
  <si>
    <t>226 Cindy Ann Street</t>
  </si>
  <si>
    <t>212 Stone Manor Drive</t>
  </si>
  <si>
    <t>14036 Horseshoe Circle</t>
  </si>
  <si>
    <t>1004 Camden Court</t>
  </si>
  <si>
    <t>510 Kiowa Lane</t>
  </si>
  <si>
    <t>2711 S 2nd Street</t>
  </si>
  <si>
    <t>4709 Westchester Drive</t>
  </si>
  <si>
    <t>1016 Steamboat Drive</t>
  </si>
  <si>
    <t>2524 Old Oaks Drive</t>
  </si>
  <si>
    <t>Diane Gough</t>
  </si>
  <si>
    <t>343 Stone Creek Circle</t>
  </si>
  <si>
    <t>10019 Stony Point Drive</t>
  </si>
  <si>
    <t>510 Gibraltar</t>
  </si>
  <si>
    <t>4325 Blackwell Street</t>
  </si>
  <si>
    <t>3921 Colcord Avenue</t>
  </si>
  <si>
    <t>8922 Whippoorwill Drive</t>
  </si>
  <si>
    <t>2028 Sabine Drive</t>
  </si>
  <si>
    <t>2718 Chimney Hill Drive</t>
  </si>
  <si>
    <t>1312 Meadow Mountain Drive</t>
  </si>
  <si>
    <t>121 Topaz Circle</t>
  </si>
  <si>
    <t>605 Angel Fire Drive</t>
  </si>
  <si>
    <t>3807 N 30Th Street</t>
  </si>
  <si>
    <t>10816 Aurora Drive</t>
  </si>
  <si>
    <t>4716 Country Aire Drive</t>
  </si>
  <si>
    <t>9406 Pioneer Drive</t>
  </si>
  <si>
    <t>428 Texas Avenue</t>
  </si>
  <si>
    <t>1863 Fm 56 Trail</t>
  </si>
  <si>
    <t>1001 Sleepy Hollow Road</t>
  </si>
  <si>
    <t>744 Wind Hill</t>
  </si>
  <si>
    <t>501 Sienna Bend Trail</t>
  </si>
  <si>
    <t>2213 Therese Drive</t>
  </si>
  <si>
    <t>14316 Chisolm Drive</t>
  </si>
  <si>
    <t>225 Giant Cedar Trail</t>
  </si>
  <si>
    <t>617 Santa Fe Drive</t>
  </si>
  <si>
    <t>Ashlee Bagley</t>
  </si>
  <si>
    <t>213 Morris Street</t>
  </si>
  <si>
    <t>200 S Cleveland Street</t>
  </si>
  <si>
    <t>1105 Joel Street</t>
  </si>
  <si>
    <t>1017 Windstone Drive</t>
  </si>
  <si>
    <t>40 Timber Ridge Trail</t>
  </si>
  <si>
    <t>120 Lux Drive</t>
  </si>
  <si>
    <t>442 S Cedar Ridge Circle</t>
  </si>
  <si>
    <t>115 Karem Road</t>
  </si>
  <si>
    <t>1624 Burnett Avenue</t>
  </si>
  <si>
    <t>700 Hunters Meadow Drive</t>
  </si>
  <si>
    <t>7163 Golinda Drive</t>
  </si>
  <si>
    <t>613 Durango Circle</t>
  </si>
  <si>
    <t>11105 Buzzard Gulch Drive</t>
  </si>
  <si>
    <t>309 Chamberly Road</t>
  </si>
  <si>
    <t>TBD Fm 73</t>
  </si>
  <si>
    <t>3204 Windsor Way</t>
  </si>
  <si>
    <t>2627 Fort Avenue</t>
  </si>
  <si>
    <t>4924 Cobbs Drive #2F</t>
  </si>
  <si>
    <t>1023 Maxfield Street</t>
  </si>
  <si>
    <t>5110 Lake Shore Drive</t>
  </si>
  <si>
    <t>3609 Wheeler Street</t>
  </si>
  <si>
    <t>8506 Oakdale Drive</t>
  </si>
  <si>
    <t>109 Emmalyn Drive</t>
  </si>
  <si>
    <t>2106 Reuter Avenue</t>
  </si>
  <si>
    <t>201 Westlane Circle</t>
  </si>
  <si>
    <t>2608 Parrott Avenue</t>
  </si>
  <si>
    <t>411 Gift Street</t>
  </si>
  <si>
    <t>102 Hoyt Drive</t>
  </si>
  <si>
    <t>3225 Morrow Avenue</t>
  </si>
  <si>
    <t>48 Sugar Creek Place Drive</t>
  </si>
  <si>
    <t>Brooke Boiles</t>
  </si>
  <si>
    <t>Angie Lauderdale</t>
  </si>
  <si>
    <t>203 Ranchgate Trail</t>
  </si>
  <si>
    <t>128 PR 215 Road</t>
  </si>
  <si>
    <t>2107 Lincoln Court</t>
  </si>
  <si>
    <t>6505 Burling Street</t>
  </si>
  <si>
    <t>9130 Darby Lane</t>
  </si>
  <si>
    <t>3736 Morrow Avenue</t>
  </si>
  <si>
    <t>423 S Cedar Ridge Circle</t>
  </si>
  <si>
    <t>813 Wessex Drive</t>
  </si>
  <si>
    <t>6432 N Lone Star Parkway</t>
  </si>
  <si>
    <t>Caleb Worthington</t>
  </si>
  <si>
    <t>905 Springdale Lane</t>
  </si>
  <si>
    <t>3029 Ethel Avenue</t>
  </si>
  <si>
    <t>1922 Lyle Avenue</t>
  </si>
  <si>
    <t>1701 Ramada Drive</t>
  </si>
  <si>
    <t>210 Paintbrush</t>
  </si>
  <si>
    <t>8908 Gladedale Drive</t>
  </si>
  <si>
    <t>2519 Stewart Drive</t>
  </si>
  <si>
    <t>712 Robindale Lane</t>
  </si>
  <si>
    <t>2905 Deerwood Drive</t>
  </si>
  <si>
    <t>301 S Oak Street</t>
  </si>
  <si>
    <t>6504 La Sol Lane</t>
  </si>
  <si>
    <t>303 S Oak Street</t>
  </si>
  <si>
    <t>2410 S 2nd Street #735</t>
  </si>
  <si>
    <t>10313 Walley Way</t>
  </si>
  <si>
    <t>805 N Main Street</t>
  </si>
  <si>
    <t>3412 Lyle Avenue</t>
  </si>
  <si>
    <t>239 Ramsey Loop</t>
  </si>
  <si>
    <t>1424 Crow Drive</t>
  </si>
  <si>
    <t>308 Bowie Lane</t>
  </si>
  <si>
    <t>6404 Crystal Court</t>
  </si>
  <si>
    <t>400 Stone Creek Ranch Road</t>
  </si>
  <si>
    <t>4224 Morrow Avenue</t>
  </si>
  <si>
    <t>309 Norwood Street</t>
  </si>
  <si>
    <t>290 Ralynn Drive</t>
  </si>
  <si>
    <t>Zachary Backor</t>
  </si>
  <si>
    <t>105 Barry Hand Lane</t>
  </si>
  <si>
    <t>2817 Beutel Road</t>
  </si>
  <si>
    <t>1082 Waverly Drive</t>
  </si>
  <si>
    <t>1086 Waverly Drive</t>
  </si>
  <si>
    <t>804 N 44th Street</t>
  </si>
  <si>
    <t>1228 Drummond Circle</t>
  </si>
  <si>
    <t>409 N Cedar Ridge Drive</t>
  </si>
  <si>
    <t>Dana Beaty</t>
  </si>
  <si>
    <t>JP and Associates Forth Worth</t>
  </si>
  <si>
    <t>509 Gibraltar Lane</t>
  </si>
  <si>
    <t>108 Edinburgh Lane</t>
  </si>
  <si>
    <t>27172 Whispering Meadow Drive</t>
  </si>
  <si>
    <t>3720 Sanger Avenue</t>
  </si>
  <si>
    <t>1332 Sunset Street</t>
  </si>
  <si>
    <t>Jeannine Mulkey</t>
  </si>
  <si>
    <t>336 Applewood Lane</t>
  </si>
  <si>
    <t>142 Hickory Valley Lane</t>
  </si>
  <si>
    <t>112 FM 1996</t>
  </si>
  <si>
    <t>393 Valley Drive</t>
  </si>
  <si>
    <t>Custom Real Estate Company</t>
  </si>
  <si>
    <t>1009 Queen Elizabeth Drive</t>
  </si>
  <si>
    <t>3802 Kimberly Drive #2</t>
  </si>
  <si>
    <t>10120 Parker Springs Drive</t>
  </si>
  <si>
    <t>6517 Sendero Lane</t>
  </si>
  <si>
    <t>Julie Humphries</t>
  </si>
  <si>
    <t>510 Straws Mill Road</t>
  </si>
  <si>
    <t>504 David Davis Drive</t>
  </si>
  <si>
    <t>15014 Badger Ranch Boulevard</t>
  </si>
  <si>
    <t>5039 Inwood Drive</t>
  </si>
  <si>
    <t>305 W Avenue F Avenue</t>
  </si>
  <si>
    <t>2008 Howard Street</t>
  </si>
  <si>
    <t>2007 Reuter Avenue</t>
  </si>
  <si>
    <t>264 Big Creek Loop</t>
  </si>
  <si>
    <t>408 Spring Street</t>
  </si>
  <si>
    <t>607 S Ave G</t>
  </si>
  <si>
    <t>6520 Tejas Drive</t>
  </si>
  <si>
    <t>10117 Barcelona Drive</t>
  </si>
  <si>
    <t>211 N Ave U</t>
  </si>
  <si>
    <t>301 3rd Street</t>
  </si>
  <si>
    <t>4107 Green Point Drive</t>
  </si>
  <si>
    <t>1209 Forrest Street</t>
  </si>
  <si>
    <t>805 Mignonette</t>
  </si>
  <si>
    <t>200 Wycliff Drive</t>
  </si>
  <si>
    <t>2925 Summer Avenue</t>
  </si>
  <si>
    <t>2308 N 49th Street</t>
  </si>
  <si>
    <t>242 Royal Drive</t>
  </si>
  <si>
    <t>1108 W 4th Street</t>
  </si>
  <si>
    <t>3408 N 24th Street</t>
  </si>
  <si>
    <t>1825 Rambler Drive</t>
  </si>
  <si>
    <t>1204 Mesa Verde Drive</t>
  </si>
  <si>
    <t>304 W Denison Drive</t>
  </si>
  <si>
    <t>236 Lakeview Road</t>
  </si>
  <si>
    <t>2492 Southwinds Drive</t>
  </si>
  <si>
    <t>2112 Herring Avenue</t>
  </si>
  <si>
    <t>2004 Homan Avenue</t>
  </si>
  <si>
    <t>4052 Huaco Lane</t>
  </si>
  <si>
    <t>3009 Comanche Trail</t>
  </si>
  <si>
    <t>1303 Lisa Street</t>
  </si>
  <si>
    <t>730 N 59th Street</t>
  </si>
  <si>
    <t>6501 Cold Water Drive</t>
  </si>
  <si>
    <t>3308 James Avenue</t>
  </si>
  <si>
    <t>506 Gibraltar Lane</t>
  </si>
  <si>
    <t>721 Sapphire Boulevard</t>
  </si>
  <si>
    <t>4513 Catto Avenue</t>
  </si>
  <si>
    <t>4209 Green Oak Drive</t>
  </si>
  <si>
    <t>2716 Colonial Avenue</t>
  </si>
  <si>
    <t>6615 Fish Pond Road</t>
  </si>
  <si>
    <t>168 Petit Road</t>
  </si>
  <si>
    <t>800 N 36th Street</t>
  </si>
  <si>
    <t>5938 Moccasin Bend Road</t>
  </si>
  <si>
    <t>1301 Windstone Drive</t>
  </si>
  <si>
    <t>113 Crockett Lane</t>
  </si>
  <si>
    <t>5900 Fairview Drive</t>
  </si>
  <si>
    <t>2800 Fox Ridge Road</t>
  </si>
  <si>
    <t>151 Moses Manor Drive</t>
  </si>
  <si>
    <t>922 E Hunt</t>
  </si>
  <si>
    <t>116 Cambridge Circle</t>
  </si>
  <si>
    <t>740 Wedgewood Drive</t>
  </si>
  <si>
    <t>117 Rocky Creek Avenue</t>
  </si>
  <si>
    <t>10105 Barton Creek Drive</t>
  </si>
  <si>
    <t>1609 Sunset Road</t>
  </si>
  <si>
    <t>701 Pebble Creek Drive</t>
  </si>
  <si>
    <t>515 Houghton Street</t>
  </si>
  <si>
    <t>301 N Lakeview Drive</t>
  </si>
  <si>
    <t>824 N 34th Street</t>
  </si>
  <si>
    <t>998 Ash Street</t>
  </si>
  <si>
    <t>406 Spring Street</t>
  </si>
  <si>
    <t>585 Country Drive</t>
  </si>
  <si>
    <t>234 Country Club Road</t>
  </si>
  <si>
    <t>445 Oxford Hill Road</t>
  </si>
  <si>
    <t>108 Hoyt Drive</t>
  </si>
  <si>
    <t>908 E Mclennan Avenue</t>
  </si>
  <si>
    <t>921 N 33Rd</t>
  </si>
  <si>
    <t>304 Trailwood Drive</t>
  </si>
  <si>
    <t>5100 Lake Shore Drive #10, Bldg H</t>
  </si>
  <si>
    <t>107 Brandon Lane</t>
  </si>
  <si>
    <t>244 Vardiman Road</t>
  </si>
  <si>
    <t>2921 Colonial Avenue</t>
  </si>
  <si>
    <t>233 CR 3190</t>
  </si>
  <si>
    <t>2516 Charboneau Drive</t>
  </si>
  <si>
    <t>2403 Cambridge</t>
  </si>
  <si>
    <t>124 Live Oak Lane</t>
  </si>
  <si>
    <t>34 Dahlia Street</t>
  </si>
  <si>
    <t>312 Javelina Drive</t>
  </si>
  <si>
    <t>5509 Stillhouse Hollow Drive</t>
  </si>
  <si>
    <t>10301 T Bury Lane</t>
  </si>
  <si>
    <t>3180 Chimney Hill Drive</t>
  </si>
  <si>
    <t>3615 Impala South II Road</t>
  </si>
  <si>
    <t>315 E Chapman Road</t>
  </si>
  <si>
    <t>704 Caddo Trail</t>
  </si>
  <si>
    <t>13115 Rudy's Way</t>
  </si>
  <si>
    <t>4921 Brooks Drive</t>
  </si>
  <si>
    <t>2025 Charboneau Drive</t>
  </si>
  <si>
    <t>1000 E Walnut Street</t>
  </si>
  <si>
    <t>6509 Lapis Drive</t>
  </si>
  <si>
    <t>Heidi Brautigan</t>
  </si>
  <si>
    <t>Brautigan Realty</t>
  </si>
  <si>
    <t>2118 Independence Court</t>
  </si>
  <si>
    <t>416 Meadow Mountain Drive</t>
  </si>
  <si>
    <t>4229 Fort Avenue</t>
  </si>
  <si>
    <t>1115 N 13th Street</t>
  </si>
  <si>
    <t>Josephine Greenen</t>
  </si>
  <si>
    <t>16142 Salado Drive</t>
  </si>
  <si>
    <t>1485 W Roy Drive</t>
  </si>
  <si>
    <t>507 Lux Drive</t>
  </si>
  <si>
    <t>105 Whirlaway Street</t>
  </si>
  <si>
    <t>9432 Cold Springs Drive</t>
  </si>
  <si>
    <t>13613 Acqua Drive</t>
  </si>
  <si>
    <t>404 Spring Street</t>
  </si>
  <si>
    <t>Casie Cargill Feight</t>
  </si>
  <si>
    <t>1001 Cardinal Drive</t>
  </si>
  <si>
    <t>Joanna Pace</t>
  </si>
  <si>
    <t>2317 Colonial Avenue</t>
  </si>
  <si>
    <t>126 CR 1766 Road</t>
  </si>
  <si>
    <t>1401 Colonial Street</t>
  </si>
  <si>
    <t>9501 Casa Grande Drive</t>
  </si>
  <si>
    <t>11009 Westwood Drive</t>
  </si>
  <si>
    <t>Kolbey Carpenter</t>
  </si>
  <si>
    <t>2536 Massey Lane</t>
  </si>
  <si>
    <t>207 Cresthill Circle</t>
  </si>
  <si>
    <t>101 Houston Street</t>
  </si>
  <si>
    <t>Jesse Derrick</t>
  </si>
  <si>
    <t>Century 21 Randall Morris &amp; Assoc</t>
  </si>
  <si>
    <t>Jeannine Giangacomo</t>
  </si>
  <si>
    <t>307 N David Earl Street</t>
  </si>
  <si>
    <t>103 PR 228 Road</t>
  </si>
  <si>
    <t>821 E Elm Street</t>
  </si>
  <si>
    <t>1232 Drummond Circle</t>
  </si>
  <si>
    <t>415 W Gould Street</t>
  </si>
  <si>
    <t>296 Hill Top Road</t>
  </si>
  <si>
    <t>1807 King Cole Drive</t>
  </si>
  <si>
    <t>630 Harvest Lane</t>
  </si>
  <si>
    <t>303 W Frederick Street</t>
  </si>
  <si>
    <t>103 Chaparral Drive</t>
  </si>
  <si>
    <t>222 Ave H Avenue</t>
  </si>
  <si>
    <t>7800 Delhi Road</t>
  </si>
  <si>
    <t>611 N 33rd Street</t>
  </si>
  <si>
    <t>10320 Durango Trail</t>
  </si>
  <si>
    <t>310 S Cedar Ridge Circle</t>
  </si>
  <si>
    <t>220 Painted Horse Trail</t>
  </si>
  <si>
    <t>Susan Hutchens</t>
  </si>
  <si>
    <t>800 River Road</t>
  </si>
  <si>
    <t>1315 Meadow Mountain Drive</t>
  </si>
  <si>
    <t>HoM Realty</t>
  </si>
  <si>
    <t>807 Berger Road</t>
  </si>
  <si>
    <t>2507 Parrott Avenue</t>
  </si>
  <si>
    <t>631 Christina Drive</t>
  </si>
  <si>
    <t>905 Queen Elizabeth Drive</t>
  </si>
  <si>
    <t>6408 Tierra Drive</t>
  </si>
  <si>
    <t>1900 Real Drive</t>
  </si>
  <si>
    <t>3400 Macarthur Drive</t>
  </si>
  <si>
    <t>Awnya Dietiker</t>
  </si>
  <si>
    <t>1805 Real Drive</t>
  </si>
  <si>
    <t>506 E Frederick Street</t>
  </si>
  <si>
    <t>2020 S 9th Street #3</t>
  </si>
  <si>
    <t>155 N Powell Drive</t>
  </si>
  <si>
    <t>1384 S 12Th Street</t>
  </si>
  <si>
    <t>561 Bellaire Drive</t>
  </si>
  <si>
    <t>401 S Llano Street</t>
  </si>
  <si>
    <t>306 HCR 3315</t>
  </si>
  <si>
    <t>10604 Dominic Court</t>
  </si>
  <si>
    <t>1512 Fabian Drive</t>
  </si>
  <si>
    <t>454 Warren Road</t>
  </si>
  <si>
    <t>1417 Rambler Drive</t>
  </si>
  <si>
    <t>602 E Farrar Street</t>
  </si>
  <si>
    <t>1843 Rambler Drive</t>
  </si>
  <si>
    <t>165 Yellowstone Drive</t>
  </si>
  <si>
    <t>536 Lazy Acres Drive</t>
  </si>
  <si>
    <t>1825 S 19th Street</t>
  </si>
  <si>
    <t>1222 S 11th Street #8201</t>
  </si>
  <si>
    <t>1401 Meadow Mountain Drive</t>
  </si>
  <si>
    <t>405 O'Campo Court</t>
  </si>
  <si>
    <t>292 Big Creek Loop</t>
  </si>
  <si>
    <t>1108 Kane Street</t>
  </si>
  <si>
    <t>101 E Castro Street</t>
  </si>
  <si>
    <t>Wanda Freeze</t>
  </si>
  <si>
    <t>521 Leisure Circle</t>
  </si>
  <si>
    <t>1504 N Reagan Street</t>
  </si>
  <si>
    <t>2431 S Old Robinson Road</t>
  </si>
  <si>
    <t>2513 S 2nd Street #8A</t>
  </si>
  <si>
    <t>4620 Robinwood</t>
  </si>
  <si>
    <t>1403 W 10th Street</t>
  </si>
  <si>
    <t>1106 W 4th Street</t>
  </si>
  <si>
    <t>2701 Samson Drive</t>
  </si>
  <si>
    <t>1505 Wandering Trail</t>
  </si>
  <si>
    <t>1135 Cap Fisk Road</t>
  </si>
  <si>
    <t>2137 Collins Drive</t>
  </si>
  <si>
    <t>10805 Francis Drive</t>
  </si>
  <si>
    <t>321 Northline Road</t>
  </si>
  <si>
    <t>4821 Ridgeview Drive</t>
  </si>
  <si>
    <t>900 Capps Street</t>
  </si>
  <si>
    <t>3317 Lake Shore Drive</t>
  </si>
  <si>
    <t>Agent Name</t>
  </si>
  <si>
    <t>Agent Office</t>
  </si>
  <si>
    <t>Broker Name</t>
  </si>
  <si>
    <t>As SA</t>
  </si>
  <si>
    <t>% SA</t>
  </si>
  <si>
    <t>Both-Closings</t>
  </si>
  <si>
    <t>From 1-1-2019 to 5-31-2019</t>
  </si>
  <si>
    <t>Grand Total</t>
  </si>
  <si>
    <t>AG Real Estate &amp; Associates Total</t>
  </si>
  <si>
    <t>Alamo Real Estate Total</t>
  </si>
  <si>
    <t>All City Real Estate Total</t>
  </si>
  <si>
    <t>Amazing Realty LLC Total</t>
  </si>
  <si>
    <t>AT Home Texas Real Estate Total</t>
  </si>
  <si>
    <t>Bartlett Real Estate Total</t>
  </si>
  <si>
    <t>Baylor University Real Estate Services Total</t>
  </si>
  <si>
    <t>Bentwood Realty Total</t>
  </si>
  <si>
    <t>Berkshire Hathaway Texas Realty Total</t>
  </si>
  <si>
    <t>Better Homes and Gardens Total</t>
  </si>
  <si>
    <t>Bluebonnet Properties Inc. Total</t>
  </si>
  <si>
    <t>Bosque Real Estate, Inc. Total</t>
  </si>
  <si>
    <t>Brazos Valley Real Estate Total</t>
  </si>
  <si>
    <t>Bridge Realty Total</t>
  </si>
  <si>
    <t>Brothers Management Total</t>
  </si>
  <si>
    <t>Brown Real Estate Total</t>
  </si>
  <si>
    <t>Bruce, Realtors Total</t>
  </si>
  <si>
    <t>Burns Real Estate Services Total</t>
  </si>
  <si>
    <t>Camille Johnson, REALTORS Total</t>
  </si>
  <si>
    <t>Campus, REALTORS Total</t>
  </si>
  <si>
    <t>Carbajal Realty Total</t>
  </si>
  <si>
    <t>Castle Creek Realty Total</t>
  </si>
  <si>
    <t>Central Metro Realty Total</t>
  </si>
  <si>
    <t>Central Realty Total</t>
  </si>
  <si>
    <t>CIF Real Estate Services, Inc. Total</t>
  </si>
  <si>
    <t>Coldwell Banker Apex, REALTORS Total</t>
  </si>
  <si>
    <t>Cook Appraisals, Inc Total</t>
  </si>
  <si>
    <t>Cornerstone Group Total</t>
  </si>
  <si>
    <t>Cory Duncan Total</t>
  </si>
  <si>
    <t>Creekview Realty Total</t>
  </si>
  <si>
    <t>Dark Horse Realty Total</t>
  </si>
  <si>
    <t>Darren McKethan, REALTORS Total</t>
  </si>
  <si>
    <t>Degrate Realty Total</t>
  </si>
  <si>
    <t>Duck Brothers Real Estate Total</t>
  </si>
  <si>
    <t>EASTER AND EASTER REALTORS Total</t>
  </si>
  <si>
    <t>Equity Home Team Total</t>
  </si>
  <si>
    <t>ERA Colonial Real Estate Total</t>
  </si>
  <si>
    <t>ERA Courtyard Real Estate Total</t>
  </si>
  <si>
    <t>Erath Realty Total</t>
  </si>
  <si>
    <t>EST8 Homes Total</t>
  </si>
  <si>
    <t>Exit Superior Realty Total</t>
  </si>
  <si>
    <t>Exp Realty LLC Total</t>
  </si>
  <si>
    <t>Fathom Realty, LLC Total</t>
  </si>
  <si>
    <t>Fireside Realtors Total</t>
  </si>
  <si>
    <t>Front Gate Properties Total</t>
  </si>
  <si>
    <t>Gatlin, Realtors Total</t>
  </si>
  <si>
    <t>Gore Real Estate Group Total</t>
  </si>
  <si>
    <t>Graceland Real Estate Total</t>
  </si>
  <si>
    <t>Graham &amp; Co Realty Group Total</t>
  </si>
  <si>
    <t>Greater Waco Realty, Inc. Total</t>
  </si>
  <si>
    <t>Hallmark Realty Total</t>
  </si>
  <si>
    <t>Harrell Residential Total</t>
  </si>
  <si>
    <t>Hart, REALTORS Total</t>
  </si>
  <si>
    <t>Heart of Texas Realty Total</t>
  </si>
  <si>
    <t>Helms and Miller, Realtors Total</t>
  </si>
  <si>
    <t>Heritage Real Estate Total</t>
  </si>
  <si>
    <t>HIS Group LLC Total</t>
  </si>
  <si>
    <t>J R Grace Realty Total</t>
  </si>
  <si>
    <t>Jana Nors Real Estate Total</t>
  </si>
  <si>
    <t>Joel Brown Total</t>
  </si>
  <si>
    <t>John Bawduniak Total</t>
  </si>
  <si>
    <t>Johnson Agency Total</t>
  </si>
  <si>
    <t>Judson Griffis Real Estate Total</t>
  </si>
  <si>
    <t>Julie Siddons, REALTORS Total</t>
  </si>
  <si>
    <t>Keeping It Realty Total</t>
  </si>
  <si>
    <t>Keller Williams Realty - Waco Total</t>
  </si>
  <si>
    <t>Keller Williams Realty Austin NW Total</t>
  </si>
  <si>
    <t>Keller Williams Realty Coppell Total</t>
  </si>
  <si>
    <t>Keller Williams Realty Ellis Co Total</t>
  </si>
  <si>
    <t>Keller Williams Realty Greater Northwest Total</t>
  </si>
  <si>
    <t>Keller Williams Realty GT Total</t>
  </si>
  <si>
    <t>Keller Williams Signature Total</t>
  </si>
  <si>
    <t>Kelly, Realtors Total</t>
  </si>
  <si>
    <t>Key Real Estate Services Total</t>
  </si>
  <si>
    <t>Knob &amp; Key Realty Partners, LLC Total</t>
  </si>
  <si>
    <t>Legacy Land &amp; Ranches Total</t>
  </si>
  <si>
    <t>ListingResults.com Total</t>
  </si>
  <si>
    <t>ListingSpark Total</t>
  </si>
  <si>
    <t>Local Life Realty Total</t>
  </si>
  <si>
    <t>Magnolia Realty Total</t>
  </si>
  <si>
    <t>Marak Realty Total</t>
  </si>
  <si>
    <t>Mike Romano, REALTOR Total</t>
  </si>
  <si>
    <t>Millard Real Estate Advisors, Inc. Total</t>
  </si>
  <si>
    <t>Muirhead Ranch &amp; Realty Total</t>
  </si>
  <si>
    <t>NO SOLDS Total</t>
  </si>
  <si>
    <t>Non-MLS Office Total</t>
  </si>
  <si>
    <t>Paramount Realty &amp; Management Total</t>
  </si>
  <si>
    <t>Paschall, Skipper &amp; Associates Total</t>
  </si>
  <si>
    <t>Paton Real Estate Total</t>
  </si>
  <si>
    <t>Premier, REALTORS Total</t>
  </si>
  <si>
    <t>Properties Plus Total</t>
  </si>
  <si>
    <t>Quick &amp; Associates, Realtors Total</t>
  </si>
  <si>
    <t>Re/Max Centex, REALTORS Total</t>
  </si>
  <si>
    <t>RE/MAX Family Total</t>
  </si>
  <si>
    <t>RE/MAX Roya Total</t>
  </si>
  <si>
    <t>Re/Max Temple-Belton Total</t>
  </si>
  <si>
    <t>Real Time Investments, LLC Total</t>
  </si>
  <si>
    <t>Realty Plus - Groesbeck Total</t>
  </si>
  <si>
    <t>Realty Plus - Mexia Total</t>
  </si>
  <si>
    <t>Red Oak Properties Total</t>
  </si>
  <si>
    <t>RMC Realty Total</t>
  </si>
  <si>
    <t>Rockin' KH Properties, LLC Total</t>
  </si>
  <si>
    <t>Ron Henderson R.E. Total</t>
  </si>
  <si>
    <t>Rydell Real Estate Total</t>
  </si>
  <si>
    <t>Sadler Land and Realty Total</t>
  </si>
  <si>
    <t>Sauer &amp; Associates, Inc. Total</t>
  </si>
  <si>
    <t>Slovak Realty Total</t>
  </si>
  <si>
    <t>Sojourn Enterprises Total</t>
  </si>
  <si>
    <t>Speed, Realtors Total</t>
  </si>
  <si>
    <t>Stanford Properties Total</t>
  </si>
  <si>
    <t>Stokes Realty, LLC Total</t>
  </si>
  <si>
    <t>Stylecraft Builders, Inc. Total</t>
  </si>
  <si>
    <t>Sunburst Realty Total</t>
  </si>
  <si>
    <t>Synergy, Realtors Total</t>
  </si>
  <si>
    <t>Texan Realty Total</t>
  </si>
  <si>
    <t>Texas Crossroads Realty, LLC Total</t>
  </si>
  <si>
    <t>Texas Farm &amp; Ranch Realty Total</t>
  </si>
  <si>
    <t>Texas Premier Realty Total</t>
  </si>
  <si>
    <t>Texas Star Home &amp; Ranch Realty Total</t>
  </si>
  <si>
    <t>Texas Style Living Total</t>
  </si>
  <si>
    <t>The Conine Group, REALTORS Total</t>
  </si>
  <si>
    <t>The Pelham Group Total</t>
  </si>
  <si>
    <t>The Triliji Group Total</t>
  </si>
  <si>
    <t>Third Coast Properties Total</t>
  </si>
  <si>
    <t>Towne Adams, Realtors Total</t>
  </si>
  <si>
    <t>True Arrow Realty Total</t>
  </si>
  <si>
    <t>Turner Behringer, LLC Total</t>
  </si>
  <si>
    <t>Twin Bends, LLC Total</t>
  </si>
  <si>
    <t>Twin Lakes Ranch Realty Total</t>
  </si>
  <si>
    <t>Ultima Real Estate Total</t>
  </si>
  <si>
    <t>Versatile Real Estate Co. Total</t>
  </si>
  <si>
    <t>Vielma Realty Total</t>
  </si>
  <si>
    <t>Vision Realty Total</t>
  </si>
  <si>
    <t>Vista Real Estate Total</t>
  </si>
  <si>
    <t>Walter Pearce Real Estate Total</t>
  </si>
  <si>
    <t>Weichert, Realtors - Realty Experts Total</t>
  </si>
  <si>
    <t>WHT Properties Total</t>
  </si>
  <si>
    <t>Woody Butler Properties Total</t>
  </si>
  <si>
    <t>Home Abstract</t>
  </si>
  <si>
    <t xml:space="preserve">Agents Ranked </t>
  </si>
  <si>
    <t>Date Range: 1/1/2019 - 5/31/2019</t>
  </si>
  <si>
    <t>Agents Ranked - Alphabetical</t>
  </si>
  <si>
    <t>Non-Customer Agents Ranked</t>
  </si>
  <si>
    <t>Non-Customer Agents Ranked - Alphabetical</t>
  </si>
  <si>
    <t>Brokers Ranked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</si>
</sst>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m/d/yy;@"/>
    <numFmt numFmtId="165" formatCode="0;[Red]0"/>
    <numFmt numFmtId="166" formatCode="&quot;$&quot;#,##0.00"/>
    <numFmt numFmtId="167" formatCode="&quot;$&quot;#,##0"/>
  </numFmts>
  <fonts count="33" x14ac:knownFonts="1">
    <font>
      <sz val="10"/>
      <name val="Arial"/>
    </font>
    <font>
      <sz val="10"/>
      <name val="Arial"/>
      <family val="2"/>
    </font>
    <font>
      <b/>
      <sz val="12"/>
      <name val="Tahoma"/>
      <family val="2"/>
    </font>
    <font>
      <sz val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sz val="12"/>
      <name val="Tahoma"/>
      <family val="2"/>
    </font>
    <font>
      <b/>
      <sz val="12"/>
      <name val="Arial"/>
      <family val="2"/>
    </font>
    <font>
      <sz val="10"/>
      <color indexed="1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3" borderId="0" applyNumberFormat="0" applyBorder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4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1" applyNumberFormat="0" applyAlignment="0" applyProtection="0"/>
    <xf numFmtId="0" fontId="17" fillId="0" borderId="6" applyNumberFormat="0" applyFill="0" applyAlignment="0" applyProtection="0"/>
    <xf numFmtId="0" fontId="18" fillId="22" borderId="0" applyNumberFormat="0" applyBorder="0" applyAlignment="0" applyProtection="0"/>
    <xf numFmtId="0" fontId="1" fillId="23" borderId="7" applyNumberFormat="0" applyFont="0" applyAlignment="0" applyProtection="0"/>
    <xf numFmtId="0" fontId="19" fillId="20" borderId="8" applyNumberFormat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0" borderId="0" applyNumberFormat="0" applyFill="0" applyBorder="0" applyAlignment="0" applyProtection="0"/>
  </cellStyleXfs>
  <cellXfs count="155">
    <xf numFmtId="0" fontId="0" fillId="0" borderId="0" xfId="0"/>
    <xf numFmtId="0" fontId="0" fillId="0" borderId="10" xfId="0" applyFill="1" applyBorder="1"/>
    <xf numFmtId="6" fontId="0" fillId="0" borderId="0" xfId="0" applyNumberFormat="1"/>
    <xf numFmtId="14" fontId="0" fillId="0" borderId="0" xfId="0" applyNumberFormat="1"/>
    <xf numFmtId="6" fontId="0" fillId="0" borderId="10" xfId="0" applyNumberFormat="1" applyBorder="1"/>
    <xf numFmtId="0" fontId="0" fillId="0" borderId="10" xfId="0" applyBorder="1"/>
    <xf numFmtId="14" fontId="0" fillId="0" borderId="10" xfId="0" applyNumberFormat="1" applyBorder="1"/>
    <xf numFmtId="0" fontId="0" fillId="0" borderId="0" xfId="0" applyFill="1" applyBorder="1"/>
    <xf numFmtId="0" fontId="0" fillId="0" borderId="0" xfId="0" applyBorder="1"/>
    <xf numFmtId="7" fontId="0" fillId="0" borderId="10" xfId="0" applyNumberFormat="1" applyFill="1" applyBorder="1" applyAlignment="1">
      <alignment horizontal="right"/>
    </xf>
    <xf numFmtId="164" fontId="0" fillId="0" borderId="10" xfId="0" applyNumberFormat="1" applyFill="1" applyBorder="1" applyAlignment="1">
      <alignment horizontal="right"/>
    </xf>
    <xf numFmtId="0" fontId="2" fillId="0" borderId="0" xfId="0" applyFont="1" applyFill="1" applyBorder="1"/>
    <xf numFmtId="165" fontId="0" fillId="0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5" fontId="4" fillId="0" borderId="10" xfId="0" applyNumberFormat="1" applyFont="1" applyBorder="1" applyAlignment="1">
      <alignment horizontal="right"/>
    </xf>
    <xf numFmtId="165" fontId="5" fillId="0" borderId="10" xfId="0" applyNumberFormat="1" applyFon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6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165" fontId="0" fillId="0" borderId="11" xfId="0" applyNumberFormat="1" applyFill="1" applyBorder="1" applyAlignment="1">
      <alignment horizontal="right"/>
    </xf>
    <xf numFmtId="0" fontId="2" fillId="0" borderId="12" xfId="0" applyFont="1" applyFill="1" applyBorder="1"/>
    <xf numFmtId="1" fontId="2" fillId="0" borderId="12" xfId="0" applyNumberFormat="1" applyFont="1" applyFill="1" applyBorder="1"/>
    <xf numFmtId="7" fontId="2" fillId="0" borderId="12" xfId="0" applyNumberFormat="1" applyFont="1" applyFill="1" applyBorder="1" applyAlignment="1">
      <alignment horizontal="right"/>
    </xf>
    <xf numFmtId="164" fontId="2" fillId="0" borderId="12" xfId="0" applyNumberFormat="1" applyFont="1" applyFill="1" applyBorder="1" applyAlignment="1">
      <alignment horizontal="right"/>
    </xf>
    <xf numFmtId="165" fontId="2" fillId="0" borderId="12" xfId="0" applyNumberFormat="1" applyFont="1" applyFill="1" applyBorder="1" applyAlignment="1">
      <alignment horizontal="right"/>
    </xf>
    <xf numFmtId="165" fontId="0" fillId="0" borderId="0" xfId="0" applyNumberFormat="1" applyFill="1" applyAlignment="1">
      <alignment horizontal="right"/>
    </xf>
    <xf numFmtId="0" fontId="23" fillId="0" borderId="0" xfId="0" applyFont="1"/>
    <xf numFmtId="0" fontId="0" fillId="0" borderId="0" xfId="0" applyAlignment="1">
      <alignment horizontal="left"/>
    </xf>
    <xf numFmtId="1" fontId="0" fillId="0" borderId="0" xfId="0" applyNumberFormat="1"/>
    <xf numFmtId="1" fontId="23" fillId="0" borderId="0" xfId="0" applyNumberFormat="1" applyFont="1"/>
    <xf numFmtId="166" fontId="0" fillId="0" borderId="0" xfId="0" applyNumberFormat="1"/>
    <xf numFmtId="2" fontId="0" fillId="0" borderId="0" xfId="0" applyNumberFormat="1"/>
    <xf numFmtId="166" fontId="23" fillId="0" borderId="0" xfId="0" applyNumberFormat="1" applyFont="1"/>
    <xf numFmtId="14" fontId="23" fillId="0" borderId="0" xfId="0" applyNumberFormat="1" applyFont="1"/>
    <xf numFmtId="165" fontId="23" fillId="0" borderId="10" xfId="0" applyNumberFormat="1" applyFont="1" applyFill="1" applyBorder="1" applyAlignment="1">
      <alignment horizontal="right"/>
    </xf>
    <xf numFmtId="2" fontId="23" fillId="0" borderId="0" xfId="0" applyNumberFormat="1" applyFont="1"/>
    <xf numFmtId="10" fontId="23" fillId="0" borderId="0" xfId="0" applyNumberFormat="1" applyFont="1"/>
    <xf numFmtId="10" fontId="0" fillId="0" borderId="0" xfId="0" applyNumberFormat="1"/>
    <xf numFmtId="7" fontId="0" fillId="0" borderId="0" xfId="0" applyNumberFormat="1" applyFill="1" applyAlignment="1">
      <alignment horizontal="right"/>
    </xf>
    <xf numFmtId="0" fontId="0" fillId="0" borderId="11" xfId="0" applyFill="1" applyBorder="1"/>
    <xf numFmtId="14" fontId="0" fillId="0" borderId="10" xfId="0" applyNumberFormat="1" applyFill="1" applyBorder="1" applyAlignment="1">
      <alignment horizontal="right"/>
    </xf>
    <xf numFmtId="14" fontId="0" fillId="0" borderId="10" xfId="0" applyNumberFormat="1" applyBorder="1" applyAlignment="1">
      <alignment horizontal="right"/>
    </xf>
    <xf numFmtId="165" fontId="24" fillId="0" borderId="10" xfId="0" applyNumberFormat="1" applyFont="1" applyFill="1" applyBorder="1" applyAlignment="1">
      <alignment horizontal="right"/>
    </xf>
    <xf numFmtId="0" fontId="24" fillId="0" borderId="0" xfId="0" applyFont="1" applyFill="1" applyBorder="1"/>
    <xf numFmtId="44" fontId="0" fillId="0" borderId="10" xfId="28" applyFont="1" applyFill="1" applyBorder="1" applyAlignment="1">
      <alignment horizontal="right"/>
    </xf>
    <xf numFmtId="44" fontId="0" fillId="0" borderId="0" xfId="28" applyFont="1"/>
    <xf numFmtId="44" fontId="0" fillId="0" borderId="0" xfId="28" applyFont="1" applyFill="1"/>
    <xf numFmtId="44" fontId="0" fillId="0" borderId="10" xfId="28" applyFont="1" applyBorder="1"/>
    <xf numFmtId="44" fontId="0" fillId="0" borderId="0" xfId="28" applyFont="1" applyFill="1" applyAlignment="1">
      <alignment horizontal="right"/>
    </xf>
    <xf numFmtId="0" fontId="0" fillId="0" borderId="10" xfId="0" applyBorder="1" applyAlignment="1">
      <alignment horizontal="left"/>
    </xf>
    <xf numFmtId="1" fontId="2" fillId="0" borderId="13" xfId="0" applyNumberFormat="1" applyFont="1" applyFill="1" applyBorder="1"/>
    <xf numFmtId="0" fontId="0" fillId="0" borderId="14" xfId="0" applyBorder="1"/>
    <xf numFmtId="0" fontId="23" fillId="0" borderId="10" xfId="0" applyFont="1" applyBorder="1" applyAlignment="1">
      <alignment horizontal="left"/>
    </xf>
    <xf numFmtId="165" fontId="0" fillId="0" borderId="10" xfId="0" applyNumberFormat="1" applyFill="1" applyBorder="1" applyAlignment="1">
      <alignment horizontal="left"/>
    </xf>
    <xf numFmtId="166" fontId="2" fillId="0" borderId="12" xfId="0" applyNumberFormat="1" applyFont="1" applyFill="1" applyBorder="1" applyAlignment="1">
      <alignment horizontal="right"/>
    </xf>
    <xf numFmtId="166" fontId="23" fillId="0" borderId="15" xfId="0" applyNumberFormat="1" applyFont="1" applyBorder="1"/>
    <xf numFmtId="0" fontId="23" fillId="0" borderId="15" xfId="0" applyFont="1" applyBorder="1"/>
    <xf numFmtId="10" fontId="23" fillId="0" borderId="15" xfId="0" applyNumberFormat="1" applyFont="1" applyBorder="1"/>
    <xf numFmtId="0" fontId="23" fillId="0" borderId="0" xfId="0" applyFont="1" applyBorder="1" applyAlignment="1">
      <alignment horizontal="left"/>
    </xf>
    <xf numFmtId="2" fontId="23" fillId="0" borderId="15" xfId="0" applyNumberFormat="1" applyFont="1" applyBorder="1"/>
    <xf numFmtId="3" fontId="0" fillId="0" borderId="0" xfId="0" applyNumberFormat="1"/>
    <xf numFmtId="6" fontId="0" fillId="0" borderId="10" xfId="28" applyNumberFormat="1" applyFont="1" applyBorder="1" applyAlignment="1">
      <alignment horizontal="right"/>
    </xf>
    <xf numFmtId="44" fontId="0" fillId="0" borderId="0" xfId="0" applyNumberFormat="1"/>
    <xf numFmtId="44" fontId="2" fillId="0" borderId="12" xfId="0" applyNumberFormat="1" applyFont="1" applyFill="1" applyBorder="1" applyAlignment="1">
      <alignment horizontal="right"/>
    </xf>
    <xf numFmtId="44" fontId="0" fillId="0" borderId="10" xfId="0" applyNumberFormat="1" applyFill="1" applyBorder="1" applyAlignment="1">
      <alignment horizontal="right"/>
    </xf>
    <xf numFmtId="0" fontId="23" fillId="0" borderId="10" xfId="0" applyFont="1" applyBorder="1"/>
    <xf numFmtId="0" fontId="25" fillId="0" borderId="0" xfId="0" applyFont="1"/>
    <xf numFmtId="1" fontId="23" fillId="0" borderId="15" xfId="0" applyNumberFormat="1" applyFont="1" applyBorder="1"/>
    <xf numFmtId="14" fontId="23" fillId="0" borderId="15" xfId="0" applyNumberFormat="1" applyFont="1" applyBorder="1" applyAlignment="1">
      <alignment horizontal="left"/>
    </xf>
    <xf numFmtId="0" fontId="23" fillId="0" borderId="16" xfId="0" applyFont="1" applyBorder="1"/>
    <xf numFmtId="14" fontId="23" fillId="0" borderId="16" xfId="0" applyNumberFormat="1" applyFont="1" applyBorder="1" applyAlignment="1">
      <alignment horizontal="left"/>
    </xf>
    <xf numFmtId="10" fontId="23" fillId="0" borderId="16" xfId="0" applyNumberFormat="1" applyFont="1" applyBorder="1"/>
    <xf numFmtId="3" fontId="23" fillId="0" borderId="16" xfId="0" applyNumberFormat="1" applyFont="1" applyBorder="1"/>
    <xf numFmtId="10" fontId="25" fillId="0" borderId="0" xfId="0" applyNumberFormat="1" applyFont="1"/>
    <xf numFmtId="0" fontId="26" fillId="0" borderId="0" xfId="0" applyFont="1"/>
    <xf numFmtId="14" fontId="0" fillId="0" borderId="0" xfId="0" applyNumberFormat="1" applyFill="1" applyBorder="1"/>
    <xf numFmtId="4" fontId="0" fillId="0" borderId="0" xfId="0" applyNumberFormat="1"/>
    <xf numFmtId="1" fontId="2" fillId="0" borderId="0" xfId="0" applyNumberFormat="1" applyFont="1" applyFill="1" applyBorder="1"/>
    <xf numFmtId="165" fontId="0" fillId="0" borderId="0" xfId="0" applyNumberFormat="1" applyFill="1" applyBorder="1" applyAlignment="1">
      <alignment horizontal="left"/>
    </xf>
    <xf numFmtId="44" fontId="23" fillId="0" borderId="0" xfId="28" applyFont="1"/>
    <xf numFmtId="44" fontId="23" fillId="0" borderId="15" xfId="28" applyFont="1" applyBorder="1"/>
    <xf numFmtId="44" fontId="23" fillId="0" borderId="16" xfId="28" applyFont="1" applyBorder="1"/>
    <xf numFmtId="9" fontId="23" fillId="0" borderId="0" xfId="40" applyFont="1"/>
    <xf numFmtId="9" fontId="23" fillId="0" borderId="15" xfId="40" applyFont="1" applyBorder="1"/>
    <xf numFmtId="44" fontId="1" fillId="0" borderId="0" xfId="28"/>
    <xf numFmtId="9" fontId="1" fillId="0" borderId="0" xfId="40"/>
    <xf numFmtId="10" fontId="23" fillId="0" borderId="16" xfId="40" applyNumberFormat="1" applyFont="1" applyBorder="1"/>
    <xf numFmtId="10" fontId="0" fillId="0" borderId="0" xfId="40" applyNumberFormat="1" applyFont="1"/>
    <xf numFmtId="10" fontId="23" fillId="0" borderId="0" xfId="40" applyNumberFormat="1" applyFont="1"/>
    <xf numFmtId="10" fontId="23" fillId="0" borderId="15" xfId="40" applyNumberFormat="1" applyFont="1" applyBorder="1"/>
    <xf numFmtId="166" fontId="23" fillId="0" borderId="0" xfId="28" applyNumberFormat="1" applyFont="1"/>
    <xf numFmtId="166" fontId="23" fillId="0" borderId="15" xfId="28" applyNumberFormat="1" applyFont="1" applyBorder="1"/>
    <xf numFmtId="166" fontId="23" fillId="0" borderId="16" xfId="28" applyNumberFormat="1" applyFont="1" applyBorder="1"/>
    <xf numFmtId="166" fontId="0" fillId="0" borderId="0" xfId="28" applyNumberFormat="1" applyFont="1"/>
    <xf numFmtId="5" fontId="1" fillId="0" borderId="0" xfId="28" applyNumberFormat="1"/>
    <xf numFmtId="0" fontId="25" fillId="0" borderId="0" xfId="0" quotePrefix="1" applyFont="1"/>
    <xf numFmtId="10" fontId="1" fillId="0" borderId="0" xfId="40" applyNumberFormat="1"/>
    <xf numFmtId="166" fontId="1" fillId="0" borderId="0" xfId="28" applyNumberFormat="1"/>
    <xf numFmtId="1" fontId="1" fillId="0" borderId="0" xfId="40" applyNumberFormat="1"/>
    <xf numFmtId="14" fontId="0" fillId="0" borderId="0" xfId="0" applyNumberFormat="1" applyBorder="1"/>
    <xf numFmtId="1" fontId="23" fillId="0" borderId="16" xfId="0" applyNumberFormat="1" applyFont="1" applyBorder="1"/>
    <xf numFmtId="0" fontId="27" fillId="0" borderId="0" xfId="0" applyFont="1"/>
    <xf numFmtId="1" fontId="25" fillId="0" borderId="0" xfId="0" quotePrefix="1" applyNumberFormat="1" applyFont="1"/>
    <xf numFmtId="0" fontId="28" fillId="0" borderId="0" xfId="0" applyFont="1"/>
    <xf numFmtId="1" fontId="0" fillId="0" borderId="10" xfId="0" applyNumberFormat="1" applyBorder="1"/>
    <xf numFmtId="1" fontId="0" fillId="0" borderId="14" xfId="0" applyNumberFormat="1" applyBorder="1"/>
    <xf numFmtId="165" fontId="27" fillId="0" borderId="10" xfId="0" applyNumberFormat="1" applyFont="1" applyFill="1" applyBorder="1" applyAlignment="1">
      <alignment horizontal="right"/>
    </xf>
    <xf numFmtId="1" fontId="0" fillId="0" borderId="0" xfId="40" applyNumberFormat="1" applyFont="1"/>
    <xf numFmtId="4" fontId="0" fillId="0" borderId="0" xfId="0" applyNumberFormat="1" applyBorder="1"/>
    <xf numFmtId="166" fontId="2" fillId="0" borderId="12" xfId="28" applyNumberFormat="1" applyFont="1" applyFill="1" applyBorder="1" applyAlignment="1">
      <alignment horizontal="right"/>
    </xf>
    <xf numFmtId="166" fontId="0" fillId="0" borderId="10" xfId="28" applyNumberFormat="1" applyFont="1" applyFill="1" applyBorder="1" applyAlignment="1">
      <alignment horizontal="right"/>
    </xf>
    <xf numFmtId="0" fontId="1" fillId="0" borderId="0" xfId="0" applyFont="1"/>
    <xf numFmtId="167" fontId="0" fillId="0" borderId="0" xfId="0" applyNumberFormat="1"/>
    <xf numFmtId="167" fontId="0" fillId="0" borderId="10" xfId="0" applyNumberFormat="1" applyBorder="1"/>
    <xf numFmtId="9" fontId="0" fillId="0" borderId="0" xfId="0" applyNumberFormat="1"/>
    <xf numFmtId="0" fontId="25" fillId="0" borderId="10" xfId="0" applyFont="1" applyFill="1" applyBorder="1"/>
    <xf numFmtId="14" fontId="25" fillId="0" borderId="10" xfId="0" applyNumberFormat="1" applyFont="1" applyFill="1" applyBorder="1" applyAlignment="1">
      <alignment horizontal="right"/>
    </xf>
    <xf numFmtId="167" fontId="25" fillId="0" borderId="10" xfId="0" applyNumberFormat="1" applyFont="1" applyFill="1" applyBorder="1" applyAlignment="1">
      <alignment horizontal="right"/>
    </xf>
    <xf numFmtId="165" fontId="25" fillId="0" borderId="10" xfId="0" applyNumberFormat="1" applyFont="1" applyFill="1" applyBorder="1" applyAlignment="1">
      <alignment horizontal="right"/>
    </xf>
    <xf numFmtId="1" fontId="25" fillId="0" borderId="10" xfId="0" applyNumberFormat="1" applyFont="1" applyFill="1" applyBorder="1"/>
    <xf numFmtId="1" fontId="25" fillId="0" borderId="14" xfId="0" applyNumberFormat="1" applyFont="1" applyFill="1" applyBorder="1"/>
    <xf numFmtId="1" fontId="25" fillId="0" borderId="15" xfId="0" applyNumberFormat="1" applyFont="1" applyBorder="1"/>
    <xf numFmtId="1" fontId="0" fillId="0" borderId="15" xfId="0" applyNumberFormat="1" applyBorder="1"/>
    <xf numFmtId="14" fontId="0" fillId="0" borderId="0" xfId="0" applyNumberFormat="1" applyFill="1" applyBorder="1" applyAlignment="1">
      <alignment horizontal="right"/>
    </xf>
    <xf numFmtId="167" fontId="0" fillId="0" borderId="0" xfId="0" applyNumberFormat="1" applyBorder="1"/>
    <xf numFmtId="2" fontId="0" fillId="0" borderId="10" xfId="0" applyNumberFormat="1" applyBorder="1"/>
    <xf numFmtId="1" fontId="0" fillId="0" borderId="0" xfId="0" applyNumberFormat="1" applyBorder="1"/>
    <xf numFmtId="2" fontId="0" fillId="0" borderId="14" xfId="0" applyNumberFormat="1" applyBorder="1"/>
    <xf numFmtId="165" fontId="0" fillId="0" borderId="14" xfId="0" applyNumberFormat="1" applyFill="1" applyBorder="1" applyAlignment="1">
      <alignment horizontal="right"/>
    </xf>
    <xf numFmtId="9" fontId="25" fillId="0" borderId="14" xfId="0" applyNumberFormat="1" applyFont="1" applyFill="1" applyBorder="1"/>
    <xf numFmtId="0" fontId="29" fillId="0" borderId="10" xfId="0" applyFont="1" applyBorder="1" applyAlignment="1">
      <alignment horizontal="left"/>
    </xf>
    <xf numFmtId="167" fontId="23" fillId="0" borderId="0" xfId="28" applyNumberFormat="1" applyFont="1"/>
    <xf numFmtId="167" fontId="23" fillId="0" borderId="15" xfId="28" applyNumberFormat="1" applyFont="1" applyBorder="1"/>
    <xf numFmtId="167" fontId="23" fillId="0" borderId="16" xfId="28" applyNumberFormat="1" applyFont="1" applyBorder="1"/>
    <xf numFmtId="167" fontId="0" fillId="0" borderId="0" xfId="28" applyNumberFormat="1" applyFont="1"/>
    <xf numFmtId="1" fontId="23" fillId="0" borderId="0" xfId="40" applyNumberFormat="1" applyFont="1"/>
    <xf numFmtId="1" fontId="23" fillId="0" borderId="15" xfId="40" applyNumberFormat="1" applyFont="1" applyBorder="1"/>
    <xf numFmtId="1" fontId="23" fillId="0" borderId="16" xfId="40" applyNumberFormat="1" applyFont="1" applyBorder="1"/>
    <xf numFmtId="167" fontId="1" fillId="0" borderId="0" xfId="28" applyNumberFormat="1"/>
    <xf numFmtId="167" fontId="0" fillId="0" borderId="14" xfId="0" applyNumberFormat="1" applyBorder="1"/>
    <xf numFmtId="167" fontId="23" fillId="0" borderId="0" xfId="0" applyNumberFormat="1" applyFont="1"/>
    <xf numFmtId="9" fontId="23" fillId="0" borderId="0" xfId="40" applyNumberFormat="1" applyFont="1"/>
    <xf numFmtId="9" fontId="23" fillId="0" borderId="15" xfId="40" applyNumberFormat="1" applyFont="1" applyBorder="1"/>
    <xf numFmtId="9" fontId="23" fillId="0" borderId="16" xfId="40" applyNumberFormat="1" applyFont="1" applyBorder="1"/>
    <xf numFmtId="9" fontId="0" fillId="0" borderId="0" xfId="40" applyNumberFormat="1" applyFont="1"/>
    <xf numFmtId="9" fontId="23" fillId="0" borderId="0" xfId="0" applyNumberFormat="1" applyFont="1"/>
    <xf numFmtId="9" fontId="23" fillId="0" borderId="15" xfId="0" applyNumberFormat="1" applyFont="1" applyBorder="1"/>
    <xf numFmtId="9" fontId="23" fillId="0" borderId="16" xfId="0" applyNumberFormat="1" applyFont="1" applyBorder="1"/>
    <xf numFmtId="9" fontId="1" fillId="0" borderId="0" xfId="40" applyNumberFormat="1"/>
    <xf numFmtId="0" fontId="30" fillId="0" borderId="0" xfId="0" applyFont="1" applyAlignment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28" builtinId="4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546"/>
  <sheetViews>
    <sheetView tabSelected="1" zoomScaleNormal="100" workbookViewId="0">
      <pane ySplit="690"/>
      <selection sqref="A1:XFD1048576"/>
      <selection pane="bottomLeft" activeCell="J3" sqref="J2:J3"/>
    </sheetView>
  </sheetViews>
  <sheetFormatPr defaultColWidth="16.85546875" defaultRowHeight="21.75" customHeight="1" x14ac:dyDescent="0.2"/>
  <cols>
    <col min="1" max="5" width="18.42578125" style="1" customWidth="1"/>
    <col min="6" max="6" width="11.5703125" style="1" customWidth="1"/>
    <col min="7" max="7" width="13.7109375" style="10" customWidth="1"/>
    <col min="8" max="8" width="16.28515625" style="9" customWidth="1"/>
    <col min="9" max="9" width="16.28515625" style="12" customWidth="1"/>
    <col min="10" max="10" width="16.28515625" style="7" customWidth="1"/>
    <col min="11" max="16384" width="16.85546875" style="7"/>
  </cols>
  <sheetData>
    <row r="1" spans="1:9" s="11" customFormat="1" ht="21.75" customHeight="1" x14ac:dyDescent="0.2">
      <c r="A1" s="23" t="s">
        <v>296</v>
      </c>
      <c r="B1" s="23" t="s">
        <v>418</v>
      </c>
      <c r="C1" s="23" t="s">
        <v>929</v>
      </c>
      <c r="D1" s="23" t="s">
        <v>419</v>
      </c>
      <c r="E1" s="23" t="s">
        <v>294</v>
      </c>
      <c r="F1" s="23" t="s">
        <v>295</v>
      </c>
      <c r="G1" s="26" t="s">
        <v>298</v>
      </c>
      <c r="H1" s="25" t="s">
        <v>293</v>
      </c>
      <c r="I1" s="27" t="s">
        <v>770</v>
      </c>
    </row>
    <row r="2" spans="1:9" ht="21.75" customHeight="1" x14ac:dyDescent="0.2">
      <c r="A2" t="s">
        <v>1898</v>
      </c>
      <c r="B2" t="s">
        <v>1475</v>
      </c>
      <c r="C2" t="s">
        <v>1399</v>
      </c>
      <c r="D2" t="s">
        <v>281</v>
      </c>
      <c r="E2" t="s">
        <v>2091</v>
      </c>
      <c r="F2" t="s">
        <v>6</v>
      </c>
      <c r="G2" s="3">
        <v>43467</v>
      </c>
      <c r="H2" s="2">
        <v>86500</v>
      </c>
      <c r="I2" s="12" t="s">
        <v>838</v>
      </c>
    </row>
    <row r="3" spans="1:9" ht="21.75" customHeight="1" x14ac:dyDescent="0.2">
      <c r="A3" t="s">
        <v>1271</v>
      </c>
      <c r="B3" t="s">
        <v>1943</v>
      </c>
      <c r="C3" t="s">
        <v>851</v>
      </c>
      <c r="D3" t="s">
        <v>993</v>
      </c>
      <c r="E3" t="s">
        <v>2092</v>
      </c>
      <c r="F3" t="s">
        <v>6</v>
      </c>
      <c r="G3" s="3">
        <v>43467</v>
      </c>
      <c r="H3" s="2">
        <v>135750</v>
      </c>
      <c r="I3" s="12" t="s">
        <v>838</v>
      </c>
    </row>
    <row r="4" spans="1:9" ht="21.75" customHeight="1" x14ac:dyDescent="0.2">
      <c r="A4" t="s">
        <v>312</v>
      </c>
      <c r="B4" t="s">
        <v>1842</v>
      </c>
      <c r="C4" t="s">
        <v>112</v>
      </c>
      <c r="D4" t="s">
        <v>1036</v>
      </c>
      <c r="E4" t="s">
        <v>2093</v>
      </c>
      <c r="F4" t="s">
        <v>7</v>
      </c>
      <c r="G4" s="3">
        <v>43467</v>
      </c>
      <c r="H4" s="2">
        <v>105000</v>
      </c>
      <c r="I4" s="12">
        <v>20182608</v>
      </c>
    </row>
    <row r="5" spans="1:9" ht="21.75" customHeight="1" x14ac:dyDescent="0.2">
      <c r="A5" t="s">
        <v>18</v>
      </c>
      <c r="B5" t="s">
        <v>1535</v>
      </c>
      <c r="C5" t="s">
        <v>317</v>
      </c>
      <c r="D5" t="s">
        <v>1840</v>
      </c>
      <c r="E5" t="s">
        <v>2094</v>
      </c>
      <c r="F5" t="s">
        <v>216</v>
      </c>
      <c r="G5" s="3">
        <v>43467</v>
      </c>
      <c r="H5" s="2">
        <v>233000</v>
      </c>
      <c r="I5" s="12">
        <v>20182762</v>
      </c>
    </row>
    <row r="6" spans="1:9" ht="21.75" customHeight="1" x14ac:dyDescent="0.2">
      <c r="A6" t="s">
        <v>1696</v>
      </c>
      <c r="B6" t="s">
        <v>5</v>
      </c>
      <c r="C6" t="s">
        <v>1906</v>
      </c>
      <c r="D6" t="s">
        <v>1099</v>
      </c>
      <c r="E6" t="s">
        <v>2095</v>
      </c>
      <c r="F6" t="s">
        <v>6</v>
      </c>
      <c r="G6" s="3">
        <v>43467</v>
      </c>
      <c r="H6" s="2">
        <v>151800</v>
      </c>
      <c r="I6" s="12" t="s">
        <v>838</v>
      </c>
    </row>
    <row r="7" spans="1:9" ht="21.75" customHeight="1" x14ac:dyDescent="0.2">
      <c r="A7" t="s">
        <v>1631</v>
      </c>
      <c r="B7" t="s">
        <v>1036</v>
      </c>
      <c r="C7" t="s">
        <v>1269</v>
      </c>
      <c r="D7" t="s">
        <v>1535</v>
      </c>
      <c r="E7" t="s">
        <v>2096</v>
      </c>
      <c r="F7" t="s">
        <v>6</v>
      </c>
      <c r="G7" s="3">
        <v>43467</v>
      </c>
      <c r="H7" s="2">
        <v>365000</v>
      </c>
      <c r="I7" s="12" t="s">
        <v>838</v>
      </c>
    </row>
    <row r="8" spans="1:9" ht="21.75" customHeight="1" x14ac:dyDescent="0.2">
      <c r="A8" t="s">
        <v>2075</v>
      </c>
      <c r="B8" t="s">
        <v>5</v>
      </c>
      <c r="C8" t="s">
        <v>1454</v>
      </c>
      <c r="D8" t="s">
        <v>5</v>
      </c>
      <c r="E8" t="s">
        <v>2097</v>
      </c>
      <c r="F8" t="s">
        <v>6</v>
      </c>
      <c r="G8" s="3">
        <v>43467</v>
      </c>
      <c r="H8" s="2">
        <v>269000</v>
      </c>
      <c r="I8" s="12" t="s">
        <v>838</v>
      </c>
    </row>
    <row r="9" spans="1:9" ht="21.75" customHeight="1" x14ac:dyDescent="0.2">
      <c r="A9" t="s">
        <v>1234</v>
      </c>
      <c r="B9" t="s">
        <v>1036</v>
      </c>
      <c r="C9" t="s">
        <v>112</v>
      </c>
      <c r="D9" t="s">
        <v>1036</v>
      </c>
      <c r="E9" t="s">
        <v>2098</v>
      </c>
      <c r="F9" t="s">
        <v>121</v>
      </c>
      <c r="G9" s="3">
        <v>43467</v>
      </c>
      <c r="H9" s="2">
        <v>135000</v>
      </c>
      <c r="I9" s="12" t="s">
        <v>838</v>
      </c>
    </row>
    <row r="10" spans="1:9" ht="21.75" customHeight="1" x14ac:dyDescent="0.2">
      <c r="A10" t="s">
        <v>2099</v>
      </c>
      <c r="B10" t="s">
        <v>1286</v>
      </c>
      <c r="C10" t="s">
        <v>363</v>
      </c>
      <c r="D10" t="s">
        <v>282</v>
      </c>
      <c r="E10" t="s">
        <v>2100</v>
      </c>
      <c r="F10" t="s">
        <v>1249</v>
      </c>
      <c r="G10" s="3">
        <v>43467</v>
      </c>
      <c r="H10" s="2">
        <v>179500</v>
      </c>
      <c r="I10" s="12" t="s">
        <v>838</v>
      </c>
    </row>
    <row r="11" spans="1:9" ht="21.75" customHeight="1" x14ac:dyDescent="0.2">
      <c r="A11" t="s">
        <v>326</v>
      </c>
      <c r="B11" t="s">
        <v>1844</v>
      </c>
      <c r="C11" t="s">
        <v>326</v>
      </c>
      <c r="D11" t="s">
        <v>1844</v>
      </c>
      <c r="E11" t="s">
        <v>2101</v>
      </c>
      <c r="F11" t="s">
        <v>6</v>
      </c>
      <c r="G11" s="3">
        <v>43467</v>
      </c>
      <c r="H11" s="2">
        <v>165000</v>
      </c>
      <c r="I11" s="12" t="s">
        <v>838</v>
      </c>
    </row>
    <row r="12" spans="1:9" ht="21.75" customHeight="1" x14ac:dyDescent="0.2">
      <c r="A12" t="s">
        <v>1882</v>
      </c>
      <c r="B12" t="s">
        <v>1535</v>
      </c>
      <c r="C12" t="s">
        <v>1244</v>
      </c>
      <c r="D12" t="s">
        <v>1535</v>
      </c>
      <c r="E12" t="s">
        <v>2102</v>
      </c>
      <c r="F12" t="s">
        <v>6</v>
      </c>
      <c r="G12" s="3">
        <v>43468</v>
      </c>
      <c r="H12" s="2">
        <v>321500</v>
      </c>
      <c r="I12" s="12" t="s">
        <v>838</v>
      </c>
    </row>
    <row r="13" spans="1:9" ht="21.75" customHeight="1" x14ac:dyDescent="0.2">
      <c r="A13" t="s">
        <v>849</v>
      </c>
      <c r="B13" t="s">
        <v>1854</v>
      </c>
      <c r="C13" t="s">
        <v>2103</v>
      </c>
      <c r="D13" t="s">
        <v>1842</v>
      </c>
      <c r="E13" t="s">
        <v>2104</v>
      </c>
      <c r="F13" t="s">
        <v>6</v>
      </c>
      <c r="G13" s="3">
        <v>43469</v>
      </c>
      <c r="H13" s="2">
        <v>132000</v>
      </c>
      <c r="I13" s="12">
        <v>20182450</v>
      </c>
    </row>
    <row r="14" spans="1:9" ht="21.75" customHeight="1" x14ac:dyDescent="0.2">
      <c r="A14" t="s">
        <v>314</v>
      </c>
      <c r="B14" t="s">
        <v>1840</v>
      </c>
      <c r="C14" t="s">
        <v>2099</v>
      </c>
      <c r="D14" t="s">
        <v>1286</v>
      </c>
      <c r="E14" t="s">
        <v>2105</v>
      </c>
      <c r="F14" t="s">
        <v>425</v>
      </c>
      <c r="G14" s="3">
        <v>43469</v>
      </c>
      <c r="H14" s="2">
        <v>186000</v>
      </c>
      <c r="I14" s="12" t="s">
        <v>838</v>
      </c>
    </row>
    <row r="15" spans="1:9" ht="21.75" customHeight="1" x14ac:dyDescent="0.2">
      <c r="A15" t="s">
        <v>1905</v>
      </c>
      <c r="B15" t="s">
        <v>1258</v>
      </c>
      <c r="C15" t="s">
        <v>1905</v>
      </c>
      <c r="D15" t="s">
        <v>1258</v>
      </c>
      <c r="E15" t="s">
        <v>2106</v>
      </c>
      <c r="F15" t="s">
        <v>6</v>
      </c>
      <c r="G15" s="3">
        <v>43469</v>
      </c>
      <c r="H15" s="2">
        <v>51500</v>
      </c>
      <c r="I15" s="12">
        <v>20182596</v>
      </c>
    </row>
    <row r="16" spans="1:9" ht="21.75" customHeight="1" x14ac:dyDescent="0.2">
      <c r="A16" t="s">
        <v>1950</v>
      </c>
      <c r="B16" t="s">
        <v>5</v>
      </c>
      <c r="C16" t="s">
        <v>551</v>
      </c>
      <c r="D16" t="s">
        <v>1099</v>
      </c>
      <c r="E16" t="s">
        <v>2107</v>
      </c>
      <c r="F16" t="s">
        <v>1249</v>
      </c>
      <c r="G16" s="3">
        <v>43469</v>
      </c>
      <c r="H16" s="2">
        <v>270000</v>
      </c>
      <c r="I16" s="12" t="s">
        <v>838</v>
      </c>
    </row>
    <row r="17" spans="1:9" ht="21.75" customHeight="1" x14ac:dyDescent="0.2">
      <c r="A17" t="s">
        <v>2108</v>
      </c>
      <c r="B17" t="s">
        <v>1099</v>
      </c>
      <c r="C17" t="s">
        <v>317</v>
      </c>
      <c r="D17" t="s">
        <v>1840</v>
      </c>
      <c r="E17" t="s">
        <v>2109</v>
      </c>
      <c r="F17" t="s">
        <v>6</v>
      </c>
      <c r="G17" s="3">
        <v>43469</v>
      </c>
      <c r="H17" s="2">
        <v>82900</v>
      </c>
      <c r="I17" s="12">
        <v>20182786</v>
      </c>
    </row>
    <row r="18" spans="1:9" ht="21.75" customHeight="1" x14ac:dyDescent="0.2">
      <c r="A18" t="s">
        <v>2103</v>
      </c>
      <c r="B18" t="s">
        <v>1842</v>
      </c>
      <c r="C18" t="s">
        <v>1298</v>
      </c>
      <c r="D18" t="s">
        <v>1036</v>
      </c>
      <c r="E18" t="s">
        <v>2110</v>
      </c>
      <c r="F18" t="s">
        <v>6</v>
      </c>
      <c r="G18" s="3">
        <v>43469</v>
      </c>
      <c r="H18" s="2">
        <v>235000</v>
      </c>
      <c r="I18" s="12">
        <v>20182543</v>
      </c>
    </row>
    <row r="19" spans="1:9" ht="21.75" customHeight="1" x14ac:dyDescent="0.2">
      <c r="A19" t="s">
        <v>757</v>
      </c>
      <c r="B19" t="s">
        <v>1258</v>
      </c>
      <c r="C19" t="s">
        <v>908</v>
      </c>
      <c r="D19" t="s">
        <v>5</v>
      </c>
      <c r="E19" t="s">
        <v>2111</v>
      </c>
      <c r="F19" t="s">
        <v>425</v>
      </c>
      <c r="G19" s="3">
        <v>43469</v>
      </c>
      <c r="H19" s="2">
        <v>512000</v>
      </c>
      <c r="I19" s="12">
        <v>20182805</v>
      </c>
    </row>
    <row r="20" spans="1:9" ht="21.75" customHeight="1" x14ac:dyDescent="0.2">
      <c r="A20" t="s">
        <v>306</v>
      </c>
      <c r="B20" t="s">
        <v>2085</v>
      </c>
      <c r="C20" t="s">
        <v>1906</v>
      </c>
      <c r="D20" t="s">
        <v>1099</v>
      </c>
      <c r="E20" t="s">
        <v>2112</v>
      </c>
      <c r="F20" t="s">
        <v>6</v>
      </c>
      <c r="G20" s="3">
        <v>43469</v>
      </c>
      <c r="H20" s="2">
        <v>223000</v>
      </c>
      <c r="I20" s="12" t="s">
        <v>838</v>
      </c>
    </row>
    <row r="21" spans="1:9" ht="21.75" customHeight="1" x14ac:dyDescent="0.2">
      <c r="A21" t="s">
        <v>342</v>
      </c>
      <c r="B21" t="s">
        <v>303</v>
      </c>
      <c r="C21" t="s">
        <v>908</v>
      </c>
      <c r="D21" t="s">
        <v>5</v>
      </c>
      <c r="E21" t="s">
        <v>2113</v>
      </c>
      <c r="F21" t="s">
        <v>6</v>
      </c>
      <c r="G21" s="3">
        <v>43469</v>
      </c>
      <c r="H21" s="2">
        <v>499900</v>
      </c>
      <c r="I21" s="12">
        <v>20182635</v>
      </c>
    </row>
    <row r="22" spans="1:9" ht="21.75" customHeight="1" x14ac:dyDescent="0.2">
      <c r="A22" t="s">
        <v>1872</v>
      </c>
      <c r="B22" t="s">
        <v>1843</v>
      </c>
      <c r="C22" t="s">
        <v>1872</v>
      </c>
      <c r="D22" t="s">
        <v>1843</v>
      </c>
      <c r="E22" t="s">
        <v>2114</v>
      </c>
      <c r="F22" t="s">
        <v>1249</v>
      </c>
      <c r="G22" s="3">
        <v>43469</v>
      </c>
      <c r="H22" s="2">
        <v>260000</v>
      </c>
      <c r="I22" s="12">
        <v>20182789</v>
      </c>
    </row>
    <row r="23" spans="1:9" ht="21.75" customHeight="1" x14ac:dyDescent="0.2">
      <c r="A23" t="s">
        <v>2072</v>
      </c>
      <c r="B23" t="s">
        <v>1858</v>
      </c>
      <c r="C23" t="s">
        <v>1965</v>
      </c>
      <c r="D23" t="s">
        <v>1858</v>
      </c>
      <c r="E23" t="s">
        <v>2115</v>
      </c>
      <c r="F23" t="s">
        <v>7</v>
      </c>
      <c r="G23" s="3">
        <v>43472</v>
      </c>
      <c r="H23" s="2">
        <v>95000</v>
      </c>
      <c r="I23" s="12" t="s">
        <v>838</v>
      </c>
    </row>
    <row r="24" spans="1:9" ht="21.75" customHeight="1" x14ac:dyDescent="0.2">
      <c r="A24" t="s">
        <v>1850</v>
      </c>
      <c r="B24" t="s">
        <v>5</v>
      </c>
      <c r="C24" t="s">
        <v>1850</v>
      </c>
      <c r="D24" t="s">
        <v>5</v>
      </c>
      <c r="E24" t="s">
        <v>2116</v>
      </c>
      <c r="F24" t="s">
        <v>185</v>
      </c>
      <c r="G24" s="3">
        <v>43472</v>
      </c>
      <c r="H24" s="2">
        <v>245000</v>
      </c>
      <c r="I24" s="12" t="s">
        <v>838</v>
      </c>
    </row>
    <row r="25" spans="1:9" ht="21.75" customHeight="1" x14ac:dyDescent="0.2">
      <c r="A25" t="s">
        <v>1848</v>
      </c>
      <c r="B25" t="s">
        <v>1036</v>
      </c>
      <c r="C25" t="s">
        <v>1848</v>
      </c>
      <c r="D25" t="s">
        <v>1036</v>
      </c>
      <c r="E25" t="s">
        <v>2117</v>
      </c>
      <c r="F25" t="s">
        <v>6</v>
      </c>
      <c r="G25" s="3">
        <v>43472</v>
      </c>
      <c r="H25" s="2">
        <v>164500</v>
      </c>
      <c r="I25" s="12" t="s">
        <v>838</v>
      </c>
    </row>
    <row r="26" spans="1:9" ht="21.75" customHeight="1" x14ac:dyDescent="0.2">
      <c r="A26" t="s">
        <v>813</v>
      </c>
      <c r="B26" t="s">
        <v>1099</v>
      </c>
      <c r="C26" t="s">
        <v>186</v>
      </c>
      <c r="D26" t="s">
        <v>1842</v>
      </c>
      <c r="E26" t="s">
        <v>2118</v>
      </c>
      <c r="F26" t="s">
        <v>6</v>
      </c>
      <c r="G26" s="3">
        <v>43472</v>
      </c>
      <c r="H26" s="2">
        <v>165000</v>
      </c>
      <c r="I26" s="12">
        <v>20182779</v>
      </c>
    </row>
    <row r="27" spans="1:9" ht="21.75" customHeight="1" x14ac:dyDescent="0.2">
      <c r="A27" t="s">
        <v>574</v>
      </c>
      <c r="B27" t="s">
        <v>1535</v>
      </c>
      <c r="C27" t="s">
        <v>1899</v>
      </c>
      <c r="D27" t="s">
        <v>1900</v>
      </c>
      <c r="E27" t="s">
        <v>2119</v>
      </c>
      <c r="F27" t="s">
        <v>328</v>
      </c>
      <c r="G27" s="3">
        <v>43472</v>
      </c>
      <c r="H27" s="2">
        <v>860000</v>
      </c>
      <c r="I27" s="12" t="s">
        <v>838</v>
      </c>
    </row>
    <row r="28" spans="1:9" ht="21.75" customHeight="1" x14ac:dyDescent="0.2">
      <c r="A28" t="s">
        <v>326</v>
      </c>
      <c r="B28" t="s">
        <v>1844</v>
      </c>
      <c r="C28" t="s">
        <v>1250</v>
      </c>
      <c r="D28" t="s">
        <v>1851</v>
      </c>
      <c r="E28" t="s">
        <v>2120</v>
      </c>
      <c r="F28" t="s">
        <v>6</v>
      </c>
      <c r="G28" s="3">
        <v>43472</v>
      </c>
      <c r="H28" s="2">
        <v>91000</v>
      </c>
      <c r="I28" s="12" t="s">
        <v>838</v>
      </c>
    </row>
    <row r="29" spans="1:9" ht="21.75" customHeight="1" x14ac:dyDescent="0.2">
      <c r="A29" t="s">
        <v>1573</v>
      </c>
      <c r="B29" t="s">
        <v>1475</v>
      </c>
      <c r="C29" t="s">
        <v>1573</v>
      </c>
      <c r="D29" t="s">
        <v>1475</v>
      </c>
      <c r="E29" t="s">
        <v>2121</v>
      </c>
      <c r="F29" t="s">
        <v>216</v>
      </c>
      <c r="G29" s="3">
        <v>43472</v>
      </c>
      <c r="H29" s="2">
        <v>290000</v>
      </c>
      <c r="I29" s="12" t="s">
        <v>838</v>
      </c>
    </row>
    <row r="30" spans="1:9" ht="21.75" customHeight="1" x14ac:dyDescent="0.2">
      <c r="A30" t="s">
        <v>1960</v>
      </c>
      <c r="B30" t="s">
        <v>197</v>
      </c>
      <c r="C30" t="s">
        <v>725</v>
      </c>
      <c r="D30" t="s">
        <v>2086</v>
      </c>
      <c r="E30" t="s">
        <v>2122</v>
      </c>
      <c r="F30" t="s">
        <v>911</v>
      </c>
      <c r="G30" s="3">
        <v>43473</v>
      </c>
      <c r="H30" s="2">
        <v>33000</v>
      </c>
      <c r="I30" s="12" t="s">
        <v>838</v>
      </c>
    </row>
    <row r="31" spans="1:9" ht="21.75" customHeight="1" x14ac:dyDescent="0.2">
      <c r="A31" t="s">
        <v>1964</v>
      </c>
      <c r="B31" t="s">
        <v>5</v>
      </c>
      <c r="C31" t="s">
        <v>2080</v>
      </c>
      <c r="D31" t="s">
        <v>1842</v>
      </c>
      <c r="E31" t="s">
        <v>2123</v>
      </c>
      <c r="F31" t="s">
        <v>6</v>
      </c>
      <c r="G31" s="3">
        <v>43474</v>
      </c>
      <c r="H31" s="2">
        <v>245000</v>
      </c>
      <c r="I31" s="12" t="s">
        <v>838</v>
      </c>
    </row>
    <row r="32" spans="1:9" ht="21.75" customHeight="1" x14ac:dyDescent="0.2">
      <c r="A32" t="s">
        <v>1702</v>
      </c>
      <c r="B32" t="s">
        <v>1535</v>
      </c>
      <c r="C32" t="s">
        <v>1702</v>
      </c>
      <c r="D32" t="s">
        <v>1535</v>
      </c>
      <c r="E32" t="s">
        <v>2124</v>
      </c>
      <c r="F32" t="s">
        <v>7</v>
      </c>
      <c r="G32" s="3">
        <v>43474</v>
      </c>
      <c r="H32" s="2">
        <v>747000</v>
      </c>
      <c r="I32" s="12" t="s">
        <v>838</v>
      </c>
    </row>
    <row r="33" spans="1:9" ht="21.75" customHeight="1" x14ac:dyDescent="0.2">
      <c r="A33" t="s">
        <v>1906</v>
      </c>
      <c r="B33" t="s">
        <v>1099</v>
      </c>
      <c r="C33" t="s">
        <v>1882</v>
      </c>
      <c r="D33" t="s">
        <v>1535</v>
      </c>
      <c r="E33" t="s">
        <v>2125</v>
      </c>
      <c r="F33" t="s">
        <v>6</v>
      </c>
      <c r="G33" s="3">
        <v>43474</v>
      </c>
      <c r="H33" s="2">
        <v>235000</v>
      </c>
      <c r="I33" s="12" t="s">
        <v>838</v>
      </c>
    </row>
    <row r="34" spans="1:9" ht="21.75" customHeight="1" x14ac:dyDescent="0.2">
      <c r="A34" t="s">
        <v>1718</v>
      </c>
      <c r="B34" t="s">
        <v>1099</v>
      </c>
      <c r="C34" t="s">
        <v>152</v>
      </c>
      <c r="D34" t="s">
        <v>1842</v>
      </c>
      <c r="E34" t="s">
        <v>2126</v>
      </c>
      <c r="F34" t="s">
        <v>1249</v>
      </c>
      <c r="G34" s="3">
        <v>43474</v>
      </c>
      <c r="H34" s="2">
        <v>320000</v>
      </c>
      <c r="I34" s="12">
        <v>20182924</v>
      </c>
    </row>
    <row r="35" spans="1:9" ht="21.75" customHeight="1" x14ac:dyDescent="0.2">
      <c r="A35" t="s">
        <v>1542</v>
      </c>
      <c r="B35" t="s">
        <v>1842</v>
      </c>
      <c r="C35" t="s">
        <v>546</v>
      </c>
      <c r="D35" t="s">
        <v>547</v>
      </c>
      <c r="E35" t="s">
        <v>2127</v>
      </c>
      <c r="F35" t="s">
        <v>6</v>
      </c>
      <c r="G35" s="3">
        <v>43474</v>
      </c>
      <c r="H35" s="2">
        <v>376320</v>
      </c>
      <c r="I35" s="12" t="s">
        <v>838</v>
      </c>
    </row>
    <row r="36" spans="1:9" ht="21.75" customHeight="1" x14ac:dyDescent="0.2">
      <c r="A36" t="s">
        <v>1246</v>
      </c>
      <c r="B36" t="s">
        <v>1535</v>
      </c>
      <c r="C36" t="s">
        <v>1213</v>
      </c>
      <c r="D36" t="s">
        <v>1842</v>
      </c>
      <c r="E36" t="s">
        <v>2128</v>
      </c>
      <c r="F36" t="s">
        <v>6</v>
      </c>
      <c r="G36" s="3">
        <v>43475</v>
      </c>
      <c r="H36" s="2">
        <v>165400</v>
      </c>
      <c r="I36" s="12">
        <v>20182829</v>
      </c>
    </row>
    <row r="37" spans="1:9" ht="21.75" customHeight="1" x14ac:dyDescent="0.2">
      <c r="A37" t="s">
        <v>1068</v>
      </c>
      <c r="B37" t="s">
        <v>1535</v>
      </c>
      <c r="C37" t="s">
        <v>1841</v>
      </c>
      <c r="D37" t="s">
        <v>1840</v>
      </c>
      <c r="E37" t="s">
        <v>2129</v>
      </c>
      <c r="F37" t="s">
        <v>6</v>
      </c>
      <c r="G37" s="3">
        <v>43475</v>
      </c>
      <c r="H37" s="2">
        <v>135000</v>
      </c>
      <c r="I37" s="12">
        <v>20182806</v>
      </c>
    </row>
    <row r="38" spans="1:9" ht="21.75" customHeight="1" x14ac:dyDescent="0.2">
      <c r="A38" t="s">
        <v>1718</v>
      </c>
      <c r="B38" t="s">
        <v>1099</v>
      </c>
      <c r="C38" t="s">
        <v>1229</v>
      </c>
      <c r="D38" t="s">
        <v>1099</v>
      </c>
      <c r="E38" t="s">
        <v>2130</v>
      </c>
      <c r="F38" t="s">
        <v>6</v>
      </c>
      <c r="G38" s="3">
        <v>43475</v>
      </c>
      <c r="H38" s="2">
        <v>63000</v>
      </c>
      <c r="I38" s="12" t="s">
        <v>838</v>
      </c>
    </row>
    <row r="39" spans="1:9" ht="21.75" customHeight="1" x14ac:dyDescent="0.2">
      <c r="A39" t="s">
        <v>2131</v>
      </c>
      <c r="B39" t="s">
        <v>839</v>
      </c>
      <c r="C39" t="s">
        <v>408</v>
      </c>
      <c r="D39" t="s">
        <v>197</v>
      </c>
      <c r="E39" t="s">
        <v>2132</v>
      </c>
      <c r="F39" t="s">
        <v>123</v>
      </c>
      <c r="G39" s="3">
        <v>43475</v>
      </c>
      <c r="H39" s="2">
        <v>98000</v>
      </c>
      <c r="I39" s="12" t="s">
        <v>838</v>
      </c>
    </row>
    <row r="40" spans="1:9" ht="21.75" customHeight="1" x14ac:dyDescent="0.2">
      <c r="A40" t="s">
        <v>2041</v>
      </c>
      <c r="B40" t="s">
        <v>1180</v>
      </c>
      <c r="C40" t="s">
        <v>566</v>
      </c>
      <c r="D40" t="s">
        <v>1842</v>
      </c>
      <c r="E40" t="s">
        <v>2133</v>
      </c>
      <c r="F40" t="s">
        <v>123</v>
      </c>
      <c r="G40" s="3">
        <v>43475</v>
      </c>
      <c r="H40" s="2">
        <v>197000</v>
      </c>
      <c r="I40" s="12">
        <v>20182836</v>
      </c>
    </row>
    <row r="41" spans="1:9" ht="21.75" customHeight="1" x14ac:dyDescent="0.2">
      <c r="A41" t="s">
        <v>792</v>
      </c>
      <c r="B41" t="s">
        <v>1099</v>
      </c>
      <c r="C41" t="s">
        <v>150</v>
      </c>
      <c r="D41" t="s">
        <v>769</v>
      </c>
      <c r="E41" t="s">
        <v>2134</v>
      </c>
      <c r="F41" t="s">
        <v>6</v>
      </c>
      <c r="G41" s="3">
        <v>43475</v>
      </c>
      <c r="H41" s="2">
        <v>52500</v>
      </c>
      <c r="I41" s="12" t="s">
        <v>838</v>
      </c>
    </row>
    <row r="42" spans="1:9" ht="21.75" customHeight="1" x14ac:dyDescent="0.2">
      <c r="A42" t="s">
        <v>1924</v>
      </c>
      <c r="B42" t="s">
        <v>1843</v>
      </c>
      <c r="C42" t="s">
        <v>1548</v>
      </c>
      <c r="D42" t="s">
        <v>1861</v>
      </c>
      <c r="E42" t="s">
        <v>2135</v>
      </c>
      <c r="F42" t="s">
        <v>6</v>
      </c>
      <c r="G42" s="3">
        <v>43475</v>
      </c>
      <c r="H42" s="2">
        <v>117500</v>
      </c>
      <c r="I42" s="12" t="s">
        <v>838</v>
      </c>
    </row>
    <row r="43" spans="1:9" ht="21.75" customHeight="1" x14ac:dyDescent="0.2">
      <c r="A43" t="s">
        <v>2039</v>
      </c>
      <c r="B43" t="s">
        <v>1847</v>
      </c>
      <c r="C43" t="s">
        <v>549</v>
      </c>
      <c r="D43" t="s">
        <v>1180</v>
      </c>
      <c r="E43" t="s">
        <v>2136</v>
      </c>
      <c r="F43" t="s">
        <v>6</v>
      </c>
      <c r="G43" s="3">
        <v>43475</v>
      </c>
      <c r="H43" s="2">
        <v>139900</v>
      </c>
      <c r="I43" s="12" t="s">
        <v>838</v>
      </c>
    </row>
    <row r="44" spans="1:9" ht="21.75" customHeight="1" x14ac:dyDescent="0.2">
      <c r="A44" t="s">
        <v>1213</v>
      </c>
      <c r="B44" t="s">
        <v>1842</v>
      </c>
      <c r="C44" t="s">
        <v>109</v>
      </c>
      <c r="D44" t="s">
        <v>1036</v>
      </c>
      <c r="E44" t="s">
        <v>2137</v>
      </c>
      <c r="F44" t="s">
        <v>6</v>
      </c>
      <c r="G44" s="3">
        <v>43476</v>
      </c>
      <c r="H44" s="2">
        <v>159500</v>
      </c>
      <c r="I44" s="12">
        <v>20190037</v>
      </c>
    </row>
    <row r="45" spans="1:9" ht="21.75" customHeight="1" x14ac:dyDescent="0.2">
      <c r="A45" t="s">
        <v>1481</v>
      </c>
      <c r="B45" t="s">
        <v>1529</v>
      </c>
      <c r="C45" t="s">
        <v>1125</v>
      </c>
      <c r="D45" t="s">
        <v>303</v>
      </c>
      <c r="E45" t="s">
        <v>2138</v>
      </c>
      <c r="F45" t="s">
        <v>216</v>
      </c>
      <c r="G45" s="3">
        <v>43476</v>
      </c>
      <c r="H45" s="2">
        <v>159950</v>
      </c>
      <c r="I45" s="12" t="s">
        <v>838</v>
      </c>
    </row>
    <row r="46" spans="1:9" ht="21.75" customHeight="1" x14ac:dyDescent="0.2">
      <c r="A46" t="s">
        <v>813</v>
      </c>
      <c r="B46" t="s">
        <v>1099</v>
      </c>
      <c r="C46" t="s">
        <v>1244</v>
      </c>
      <c r="D46" t="s">
        <v>1535</v>
      </c>
      <c r="E46" t="s">
        <v>2139</v>
      </c>
      <c r="F46" t="s">
        <v>123</v>
      </c>
      <c r="G46" s="3">
        <v>43476</v>
      </c>
      <c r="H46" s="2">
        <v>186500</v>
      </c>
      <c r="I46" s="12">
        <v>20182810</v>
      </c>
    </row>
    <row r="47" spans="1:9" ht="21.75" customHeight="1" x14ac:dyDescent="0.2">
      <c r="A47" t="s">
        <v>1691</v>
      </c>
      <c r="B47" t="s">
        <v>5</v>
      </c>
      <c r="C47" t="s">
        <v>312</v>
      </c>
      <c r="D47" t="s">
        <v>1842</v>
      </c>
      <c r="E47" t="s">
        <v>2140</v>
      </c>
      <c r="F47" t="s">
        <v>6</v>
      </c>
      <c r="G47" s="3">
        <v>43476</v>
      </c>
      <c r="H47" s="2">
        <v>142000</v>
      </c>
      <c r="I47" s="12">
        <v>20182801</v>
      </c>
    </row>
    <row r="48" spans="1:9" ht="21.75" customHeight="1" x14ac:dyDescent="0.2">
      <c r="A48" t="s">
        <v>710</v>
      </c>
      <c r="B48" t="s">
        <v>303</v>
      </c>
      <c r="C48" t="s">
        <v>710</v>
      </c>
      <c r="D48" t="s">
        <v>303</v>
      </c>
      <c r="E48" t="s">
        <v>2141</v>
      </c>
      <c r="F48" t="s">
        <v>6</v>
      </c>
      <c r="G48" s="3">
        <v>43476</v>
      </c>
      <c r="H48" s="2">
        <v>143300</v>
      </c>
      <c r="I48" s="12">
        <v>20182662</v>
      </c>
    </row>
    <row r="49" spans="1:9" ht="21.75" customHeight="1" x14ac:dyDescent="0.2">
      <c r="A49" t="s">
        <v>1480</v>
      </c>
      <c r="B49" t="s">
        <v>1840</v>
      </c>
      <c r="C49" t="s">
        <v>487</v>
      </c>
      <c r="D49" t="s">
        <v>1974</v>
      </c>
      <c r="E49" t="s">
        <v>2142</v>
      </c>
      <c r="F49" t="s">
        <v>700</v>
      </c>
      <c r="G49" s="3">
        <v>43476</v>
      </c>
      <c r="H49" s="2">
        <v>135000</v>
      </c>
      <c r="I49" s="12" t="s">
        <v>838</v>
      </c>
    </row>
    <row r="50" spans="1:9" ht="21.75" customHeight="1" x14ac:dyDescent="0.2">
      <c r="A50" t="s">
        <v>1544</v>
      </c>
      <c r="B50" t="s">
        <v>1734</v>
      </c>
      <c r="C50" t="s">
        <v>1040</v>
      </c>
      <c r="D50" t="s">
        <v>5</v>
      </c>
      <c r="E50" t="s">
        <v>2143</v>
      </c>
      <c r="F50" t="s">
        <v>425</v>
      </c>
      <c r="G50" s="3">
        <v>43476</v>
      </c>
      <c r="H50" s="2">
        <v>535000</v>
      </c>
      <c r="I50" s="12" t="s">
        <v>838</v>
      </c>
    </row>
    <row r="51" spans="1:9" ht="21.75" customHeight="1" x14ac:dyDescent="0.2">
      <c r="A51" t="s">
        <v>1390</v>
      </c>
      <c r="B51" t="s">
        <v>1099</v>
      </c>
      <c r="C51" t="s">
        <v>1956</v>
      </c>
      <c r="D51" t="s">
        <v>1099</v>
      </c>
      <c r="E51" t="s">
        <v>2144</v>
      </c>
      <c r="F51" t="s">
        <v>6</v>
      </c>
      <c r="G51" s="3">
        <v>43476</v>
      </c>
      <c r="H51" s="2">
        <v>48000</v>
      </c>
      <c r="I51" s="12" t="s">
        <v>838</v>
      </c>
    </row>
    <row r="52" spans="1:9" ht="21.75" customHeight="1" x14ac:dyDescent="0.2">
      <c r="A52" t="s">
        <v>840</v>
      </c>
      <c r="B52" t="s">
        <v>1949</v>
      </c>
      <c r="C52" t="s">
        <v>840</v>
      </c>
      <c r="D52" t="s">
        <v>1949</v>
      </c>
      <c r="E52" t="s">
        <v>2145</v>
      </c>
      <c r="F52" t="s">
        <v>1092</v>
      </c>
      <c r="G52" s="3">
        <v>43476</v>
      </c>
      <c r="H52" s="2">
        <v>119900</v>
      </c>
      <c r="I52" s="12" t="s">
        <v>838</v>
      </c>
    </row>
    <row r="53" spans="1:9" ht="21.75" customHeight="1" x14ac:dyDescent="0.2">
      <c r="A53" t="s">
        <v>2047</v>
      </c>
      <c r="B53" t="s">
        <v>5</v>
      </c>
      <c r="C53" t="s">
        <v>1872</v>
      </c>
      <c r="D53" t="s">
        <v>1843</v>
      </c>
      <c r="E53" t="s">
        <v>2146</v>
      </c>
      <c r="F53" t="s">
        <v>6</v>
      </c>
      <c r="G53" s="3">
        <v>43476</v>
      </c>
      <c r="H53" s="2">
        <v>240000</v>
      </c>
      <c r="I53" s="12" t="s">
        <v>838</v>
      </c>
    </row>
    <row r="54" spans="1:9" ht="21.75" customHeight="1" x14ac:dyDescent="0.2">
      <c r="A54" t="s">
        <v>1712</v>
      </c>
      <c r="B54" t="s">
        <v>1734</v>
      </c>
      <c r="C54" t="s">
        <v>1300</v>
      </c>
      <c r="D54" t="s">
        <v>1099</v>
      </c>
      <c r="E54" t="s">
        <v>2147</v>
      </c>
      <c r="F54" t="s">
        <v>6</v>
      </c>
      <c r="G54" s="3">
        <v>43476</v>
      </c>
      <c r="H54" s="2">
        <v>132000</v>
      </c>
      <c r="I54" s="12" t="s">
        <v>838</v>
      </c>
    </row>
    <row r="55" spans="1:9" ht="21.75" customHeight="1" x14ac:dyDescent="0.2">
      <c r="A55" t="s">
        <v>1884</v>
      </c>
      <c r="B55" t="s">
        <v>1842</v>
      </c>
      <c r="C55" t="s">
        <v>1575</v>
      </c>
      <c r="D55" t="s">
        <v>2148</v>
      </c>
      <c r="E55" t="s">
        <v>2149</v>
      </c>
      <c r="F55" t="s">
        <v>6</v>
      </c>
      <c r="G55" s="3">
        <v>43479</v>
      </c>
      <c r="H55" s="2">
        <v>55000</v>
      </c>
      <c r="I55" s="12">
        <v>20190030</v>
      </c>
    </row>
    <row r="56" spans="1:9" ht="21.75" customHeight="1" x14ac:dyDescent="0.2">
      <c r="A56" t="s">
        <v>1639</v>
      </c>
      <c r="B56" t="s">
        <v>1861</v>
      </c>
      <c r="C56" t="s">
        <v>826</v>
      </c>
      <c r="D56" t="s">
        <v>1258</v>
      </c>
      <c r="E56" t="s">
        <v>2150</v>
      </c>
      <c r="F56" t="s">
        <v>730</v>
      </c>
      <c r="G56" s="3">
        <v>43479</v>
      </c>
      <c r="H56" s="2">
        <v>155000</v>
      </c>
      <c r="I56" s="12" t="s">
        <v>838</v>
      </c>
    </row>
    <row r="57" spans="1:9" ht="21.75" customHeight="1" x14ac:dyDescent="0.2">
      <c r="A57" t="s">
        <v>326</v>
      </c>
      <c r="B57" t="s">
        <v>1844</v>
      </c>
      <c r="C57" t="s">
        <v>1906</v>
      </c>
      <c r="D57" t="s">
        <v>1099</v>
      </c>
      <c r="E57" t="s">
        <v>2151</v>
      </c>
      <c r="F57" t="s">
        <v>425</v>
      </c>
      <c r="G57" s="3">
        <v>43479</v>
      </c>
      <c r="H57" s="2">
        <v>495000</v>
      </c>
      <c r="I57" s="12" t="s">
        <v>838</v>
      </c>
    </row>
    <row r="58" spans="1:9" ht="21.75" customHeight="1" x14ac:dyDescent="0.2">
      <c r="A58" t="s">
        <v>2006</v>
      </c>
      <c r="B58" t="s">
        <v>372</v>
      </c>
      <c r="C58" t="s">
        <v>1182</v>
      </c>
      <c r="D58" t="s">
        <v>1840</v>
      </c>
      <c r="E58" t="s">
        <v>2152</v>
      </c>
      <c r="F58" t="s">
        <v>1249</v>
      </c>
      <c r="G58" s="3">
        <v>43479</v>
      </c>
      <c r="H58" s="2">
        <v>414750</v>
      </c>
      <c r="I58" s="12">
        <v>20182761</v>
      </c>
    </row>
    <row r="59" spans="1:9" ht="21.75" customHeight="1" x14ac:dyDescent="0.2">
      <c r="A59" t="s">
        <v>1964</v>
      </c>
      <c r="B59" t="s">
        <v>5</v>
      </c>
      <c r="C59" t="s">
        <v>147</v>
      </c>
      <c r="D59" t="s">
        <v>1734</v>
      </c>
      <c r="E59" t="s">
        <v>2153</v>
      </c>
      <c r="F59" t="s">
        <v>1092</v>
      </c>
      <c r="G59" s="3">
        <v>43479</v>
      </c>
      <c r="H59" s="2">
        <v>115000</v>
      </c>
      <c r="I59" s="12" t="s">
        <v>838</v>
      </c>
    </row>
    <row r="60" spans="1:9" ht="21.75" customHeight="1" x14ac:dyDescent="0.2">
      <c r="A60" t="s">
        <v>1182</v>
      </c>
      <c r="B60" t="s">
        <v>1840</v>
      </c>
      <c r="C60" t="s">
        <v>1398</v>
      </c>
      <c r="D60" t="s">
        <v>1842</v>
      </c>
      <c r="E60" t="s">
        <v>2154</v>
      </c>
      <c r="F60" t="s">
        <v>6</v>
      </c>
      <c r="G60" s="3">
        <v>43480</v>
      </c>
      <c r="H60" s="2">
        <v>420000</v>
      </c>
      <c r="I60" s="12" t="s">
        <v>838</v>
      </c>
    </row>
    <row r="61" spans="1:9" ht="21.75" customHeight="1" x14ac:dyDescent="0.2">
      <c r="A61" t="s">
        <v>1549</v>
      </c>
      <c r="B61" t="s">
        <v>1915</v>
      </c>
      <c r="C61" t="s">
        <v>2012</v>
      </c>
      <c r="D61" t="s">
        <v>1976</v>
      </c>
      <c r="E61" t="s">
        <v>2155</v>
      </c>
      <c r="F61" t="s">
        <v>111</v>
      </c>
      <c r="G61" s="3">
        <v>43480</v>
      </c>
      <c r="H61" s="2">
        <v>265250</v>
      </c>
      <c r="I61" s="12" t="s">
        <v>838</v>
      </c>
    </row>
    <row r="62" spans="1:9" ht="21.75" customHeight="1" x14ac:dyDescent="0.2">
      <c r="A62" t="s">
        <v>1081</v>
      </c>
      <c r="B62" t="s">
        <v>1036</v>
      </c>
      <c r="C62" t="s">
        <v>307</v>
      </c>
      <c r="D62" t="s">
        <v>1036</v>
      </c>
      <c r="E62" t="s">
        <v>2156</v>
      </c>
      <c r="F62" t="s">
        <v>6</v>
      </c>
      <c r="G62" s="3">
        <v>43480</v>
      </c>
      <c r="H62" s="2">
        <v>150000</v>
      </c>
      <c r="I62" s="12">
        <v>20190852</v>
      </c>
    </row>
    <row r="63" spans="1:9" ht="21.75" customHeight="1" x14ac:dyDescent="0.2">
      <c r="A63" t="s">
        <v>1542</v>
      </c>
      <c r="B63" t="s">
        <v>1842</v>
      </c>
      <c r="C63" t="s">
        <v>1977</v>
      </c>
      <c r="D63" t="s">
        <v>1132</v>
      </c>
      <c r="E63" t="s">
        <v>2157</v>
      </c>
      <c r="F63" t="s">
        <v>1249</v>
      </c>
      <c r="G63" s="3">
        <v>43480</v>
      </c>
      <c r="H63" s="2">
        <v>525000</v>
      </c>
      <c r="I63" s="12" t="s">
        <v>838</v>
      </c>
    </row>
    <row r="64" spans="1:9" ht="21.75" customHeight="1" x14ac:dyDescent="0.2">
      <c r="A64" t="s">
        <v>1855</v>
      </c>
      <c r="B64" t="s">
        <v>1854</v>
      </c>
      <c r="C64" t="s">
        <v>1855</v>
      </c>
      <c r="D64" t="s">
        <v>1854</v>
      </c>
      <c r="E64" t="s">
        <v>2158</v>
      </c>
      <c r="F64" t="s">
        <v>844</v>
      </c>
      <c r="G64" s="3">
        <v>43480</v>
      </c>
      <c r="H64" s="2">
        <v>198000</v>
      </c>
      <c r="I64" s="12" t="s">
        <v>838</v>
      </c>
    </row>
    <row r="65" spans="1:9" ht="21.75" customHeight="1" x14ac:dyDescent="0.2">
      <c r="A65" t="s">
        <v>1992</v>
      </c>
      <c r="B65" t="s">
        <v>2007</v>
      </c>
      <c r="C65" t="s">
        <v>1298</v>
      </c>
      <c r="D65" t="s">
        <v>1036</v>
      </c>
      <c r="E65" t="s">
        <v>2159</v>
      </c>
      <c r="F65" t="s">
        <v>1126</v>
      </c>
      <c r="G65" s="3">
        <v>43480</v>
      </c>
      <c r="H65" s="2">
        <v>191425</v>
      </c>
      <c r="I65" s="12" t="s">
        <v>838</v>
      </c>
    </row>
    <row r="66" spans="1:9" ht="21.75" customHeight="1" x14ac:dyDescent="0.2">
      <c r="A66" t="s">
        <v>306</v>
      </c>
      <c r="B66" t="s">
        <v>2085</v>
      </c>
      <c r="C66" t="s">
        <v>722</v>
      </c>
      <c r="D66" t="s">
        <v>1842</v>
      </c>
      <c r="E66" t="s">
        <v>2160</v>
      </c>
      <c r="F66" t="s">
        <v>6</v>
      </c>
      <c r="G66" s="3">
        <v>43480</v>
      </c>
      <c r="H66" s="2">
        <v>223000</v>
      </c>
      <c r="I66" s="12" t="s">
        <v>838</v>
      </c>
    </row>
    <row r="67" spans="1:9" ht="21.75" customHeight="1" x14ac:dyDescent="0.2">
      <c r="A67" t="s">
        <v>2161</v>
      </c>
      <c r="B67" t="s">
        <v>303</v>
      </c>
      <c r="C67" t="s">
        <v>19</v>
      </c>
      <c r="D67" t="s">
        <v>1842</v>
      </c>
      <c r="E67" t="s">
        <v>2162</v>
      </c>
      <c r="F67" t="s">
        <v>425</v>
      </c>
      <c r="G67" s="3">
        <v>43480</v>
      </c>
      <c r="H67" s="2">
        <v>468000</v>
      </c>
      <c r="I67" s="12">
        <v>20182899</v>
      </c>
    </row>
    <row r="68" spans="1:9" ht="21.75" customHeight="1" x14ac:dyDescent="0.2">
      <c r="A68" t="s">
        <v>342</v>
      </c>
      <c r="B68" t="s">
        <v>303</v>
      </c>
      <c r="C68" t="s">
        <v>813</v>
      </c>
      <c r="D68" t="s">
        <v>1099</v>
      </c>
      <c r="E68" t="s">
        <v>2163</v>
      </c>
      <c r="F68" t="s">
        <v>1249</v>
      </c>
      <c r="G68" s="3">
        <v>43480</v>
      </c>
      <c r="H68" s="2">
        <v>450000</v>
      </c>
      <c r="I68" s="12">
        <v>20182825</v>
      </c>
    </row>
    <row r="69" spans="1:9" ht="21.75" customHeight="1" x14ac:dyDescent="0.2">
      <c r="A69" t="s">
        <v>1905</v>
      </c>
      <c r="B69" t="s">
        <v>1258</v>
      </c>
      <c r="C69" t="s">
        <v>1705</v>
      </c>
      <c r="D69" t="s">
        <v>125</v>
      </c>
      <c r="E69" t="s">
        <v>2164</v>
      </c>
      <c r="F69" t="s">
        <v>6</v>
      </c>
      <c r="G69" s="3">
        <v>43480</v>
      </c>
      <c r="H69" s="2">
        <v>27000</v>
      </c>
      <c r="I69" s="12" t="s">
        <v>838</v>
      </c>
    </row>
    <row r="70" spans="1:9" ht="21.75" customHeight="1" x14ac:dyDescent="0.2">
      <c r="A70" t="s">
        <v>306</v>
      </c>
      <c r="B70" t="s">
        <v>2085</v>
      </c>
      <c r="C70" t="s">
        <v>147</v>
      </c>
      <c r="D70" t="s">
        <v>1734</v>
      </c>
      <c r="E70" t="s">
        <v>2165</v>
      </c>
      <c r="F70" t="s">
        <v>425</v>
      </c>
      <c r="G70" s="3">
        <v>43480</v>
      </c>
      <c r="H70" s="2">
        <v>530000</v>
      </c>
      <c r="I70" s="12" t="s">
        <v>838</v>
      </c>
    </row>
    <row r="71" spans="1:9" ht="21.75" customHeight="1" x14ac:dyDescent="0.2">
      <c r="A71" t="s">
        <v>555</v>
      </c>
      <c r="B71" t="s">
        <v>1535</v>
      </c>
      <c r="C71" t="s">
        <v>1880</v>
      </c>
      <c r="D71" t="s">
        <v>126</v>
      </c>
      <c r="E71" t="s">
        <v>2166</v>
      </c>
      <c r="F71" t="s">
        <v>6</v>
      </c>
      <c r="G71" s="3">
        <v>43481</v>
      </c>
      <c r="H71" s="2">
        <v>204500</v>
      </c>
      <c r="I71" s="12" t="s">
        <v>838</v>
      </c>
    </row>
    <row r="72" spans="1:9" ht="21.75" customHeight="1" x14ac:dyDescent="0.2">
      <c r="A72" t="s">
        <v>2028</v>
      </c>
      <c r="B72" t="s">
        <v>1258</v>
      </c>
      <c r="C72" t="s">
        <v>109</v>
      </c>
      <c r="D72" t="s">
        <v>1036</v>
      </c>
      <c r="E72" t="s">
        <v>2167</v>
      </c>
      <c r="F72" t="s">
        <v>6</v>
      </c>
      <c r="G72" s="3">
        <v>43481</v>
      </c>
      <c r="H72" s="2">
        <v>142900</v>
      </c>
      <c r="I72" s="12" t="s">
        <v>838</v>
      </c>
    </row>
    <row r="73" spans="1:9" ht="21.75" customHeight="1" x14ac:dyDescent="0.2">
      <c r="A73" t="s">
        <v>1178</v>
      </c>
      <c r="B73" t="s">
        <v>801</v>
      </c>
      <c r="C73" t="s">
        <v>1855</v>
      </c>
      <c r="D73" t="s">
        <v>1854</v>
      </c>
      <c r="E73" t="s">
        <v>2168</v>
      </c>
      <c r="F73" t="s">
        <v>730</v>
      </c>
      <c r="G73" s="3">
        <v>43481</v>
      </c>
      <c r="H73" s="2">
        <v>50000</v>
      </c>
      <c r="I73" s="12" t="s">
        <v>838</v>
      </c>
    </row>
    <row r="74" spans="1:9" ht="21.75" customHeight="1" x14ac:dyDescent="0.2">
      <c r="A74" t="s">
        <v>1398</v>
      </c>
      <c r="B74" t="s">
        <v>1842</v>
      </c>
      <c r="C74" t="s">
        <v>719</v>
      </c>
      <c r="D74" t="s">
        <v>1036</v>
      </c>
      <c r="E74" t="s">
        <v>2169</v>
      </c>
      <c r="F74" t="s">
        <v>1249</v>
      </c>
      <c r="G74" s="3">
        <v>43482</v>
      </c>
      <c r="H74" s="2">
        <v>199900</v>
      </c>
      <c r="I74" s="12" t="s">
        <v>838</v>
      </c>
    </row>
    <row r="75" spans="1:9" ht="21.75" customHeight="1" x14ac:dyDescent="0.2">
      <c r="A75" t="s">
        <v>842</v>
      </c>
      <c r="B75" t="s">
        <v>1940</v>
      </c>
      <c r="C75" t="s">
        <v>19</v>
      </c>
      <c r="D75" t="s">
        <v>1842</v>
      </c>
      <c r="E75" t="s">
        <v>2170</v>
      </c>
      <c r="F75" t="s">
        <v>6</v>
      </c>
      <c r="G75" s="3">
        <v>43482</v>
      </c>
      <c r="H75" s="2">
        <v>299000</v>
      </c>
      <c r="I75" s="12" t="s">
        <v>838</v>
      </c>
    </row>
    <row r="76" spans="1:9" ht="21.75" customHeight="1" x14ac:dyDescent="0.2">
      <c r="A76" t="s">
        <v>1868</v>
      </c>
      <c r="B76" t="s">
        <v>1869</v>
      </c>
      <c r="C76" t="s">
        <v>2028</v>
      </c>
      <c r="D76" t="s">
        <v>1258</v>
      </c>
      <c r="E76" t="s">
        <v>2171</v>
      </c>
      <c r="F76" t="s">
        <v>802</v>
      </c>
      <c r="G76" s="3">
        <v>43482</v>
      </c>
      <c r="H76" s="2">
        <v>133500</v>
      </c>
      <c r="I76" s="12" t="s">
        <v>838</v>
      </c>
    </row>
    <row r="77" spans="1:9" ht="21.75" customHeight="1" x14ac:dyDescent="0.2">
      <c r="A77" t="s">
        <v>1894</v>
      </c>
      <c r="B77" t="s">
        <v>1535</v>
      </c>
      <c r="C77" t="s">
        <v>1894</v>
      </c>
      <c r="D77" t="s">
        <v>1535</v>
      </c>
      <c r="E77" t="s">
        <v>2172</v>
      </c>
      <c r="F77" t="s">
        <v>121</v>
      </c>
      <c r="G77" s="3">
        <v>43482</v>
      </c>
      <c r="H77" s="2">
        <v>18000</v>
      </c>
      <c r="I77" s="12">
        <v>20182360</v>
      </c>
    </row>
    <row r="78" spans="1:9" ht="21.75" customHeight="1" x14ac:dyDescent="0.2">
      <c r="A78" t="s">
        <v>1702</v>
      </c>
      <c r="B78" t="s">
        <v>1535</v>
      </c>
      <c r="C78" t="s">
        <v>1210</v>
      </c>
      <c r="D78" t="s">
        <v>991</v>
      </c>
      <c r="E78" t="s">
        <v>2173</v>
      </c>
      <c r="F78" t="s">
        <v>6</v>
      </c>
      <c r="G78" s="3">
        <v>43482</v>
      </c>
      <c r="H78" s="2">
        <v>101400</v>
      </c>
      <c r="I78" s="12">
        <v>20190846</v>
      </c>
    </row>
    <row r="79" spans="1:9" ht="21.75" customHeight="1" x14ac:dyDescent="0.2">
      <c r="A79" t="s">
        <v>1631</v>
      </c>
      <c r="B79" t="s">
        <v>1036</v>
      </c>
      <c r="C79" t="s">
        <v>1872</v>
      </c>
      <c r="D79" t="s">
        <v>1843</v>
      </c>
      <c r="E79" t="s">
        <v>2174</v>
      </c>
      <c r="F79" t="s">
        <v>6</v>
      </c>
      <c r="G79" s="3">
        <v>43482</v>
      </c>
      <c r="H79" s="2">
        <v>345000</v>
      </c>
      <c r="I79" s="12" t="s">
        <v>838</v>
      </c>
    </row>
    <row r="80" spans="1:9" ht="21.75" customHeight="1" x14ac:dyDescent="0.2">
      <c r="A80" t="s">
        <v>1868</v>
      </c>
      <c r="B80" t="s">
        <v>1869</v>
      </c>
      <c r="C80" t="s">
        <v>1242</v>
      </c>
      <c r="D80" t="s">
        <v>1258</v>
      </c>
      <c r="E80" t="s">
        <v>2175</v>
      </c>
      <c r="F80" t="s">
        <v>6</v>
      </c>
      <c r="G80" s="3">
        <v>43482</v>
      </c>
      <c r="H80" s="2">
        <v>50000</v>
      </c>
      <c r="I80" s="12" t="s">
        <v>838</v>
      </c>
    </row>
    <row r="81" spans="1:9" ht="21.75" customHeight="1" x14ac:dyDescent="0.2">
      <c r="A81" t="s">
        <v>1883</v>
      </c>
      <c r="B81" t="s">
        <v>1475</v>
      </c>
      <c r="C81" t="s">
        <v>1883</v>
      </c>
      <c r="D81" t="s">
        <v>1475</v>
      </c>
      <c r="E81" t="s">
        <v>2176</v>
      </c>
      <c r="F81" t="s">
        <v>216</v>
      </c>
      <c r="G81" s="3">
        <v>43483</v>
      </c>
      <c r="H81" s="2">
        <v>189000</v>
      </c>
      <c r="I81" s="12" t="s">
        <v>838</v>
      </c>
    </row>
    <row r="82" spans="1:9" ht="21.75" customHeight="1" x14ac:dyDescent="0.2">
      <c r="A82" t="s">
        <v>19</v>
      </c>
      <c r="B82" t="s">
        <v>1842</v>
      </c>
      <c r="C82" t="s">
        <v>1298</v>
      </c>
      <c r="D82" t="s">
        <v>1036</v>
      </c>
      <c r="E82" t="s">
        <v>2177</v>
      </c>
      <c r="F82" t="s">
        <v>6</v>
      </c>
      <c r="G82" s="3">
        <v>43483</v>
      </c>
      <c r="H82" s="2">
        <v>237500</v>
      </c>
      <c r="I82" s="12" t="s">
        <v>838</v>
      </c>
    </row>
    <row r="83" spans="1:9" ht="21.75" customHeight="1" x14ac:dyDescent="0.2">
      <c r="A83" t="s">
        <v>1633</v>
      </c>
      <c r="B83" t="s">
        <v>1036</v>
      </c>
      <c r="C83" t="s">
        <v>1631</v>
      </c>
      <c r="D83" t="s">
        <v>1036</v>
      </c>
      <c r="E83" t="s">
        <v>2178</v>
      </c>
      <c r="F83" t="s">
        <v>6</v>
      </c>
      <c r="G83" s="3">
        <v>43483</v>
      </c>
      <c r="H83" s="2">
        <v>133000</v>
      </c>
      <c r="I83" s="12" t="s">
        <v>838</v>
      </c>
    </row>
    <row r="84" spans="1:9" ht="21.75" customHeight="1" x14ac:dyDescent="0.2">
      <c r="A84" t="s">
        <v>1384</v>
      </c>
      <c r="B84" t="s">
        <v>1099</v>
      </c>
      <c r="C84" t="s">
        <v>1210</v>
      </c>
      <c r="D84" t="s">
        <v>991</v>
      </c>
      <c r="E84" t="s">
        <v>2179</v>
      </c>
      <c r="F84" t="s">
        <v>700</v>
      </c>
      <c r="G84" s="3">
        <v>43483</v>
      </c>
      <c r="H84" s="2">
        <v>78000</v>
      </c>
      <c r="I84" s="12" t="s">
        <v>838</v>
      </c>
    </row>
    <row r="85" spans="1:9" ht="21.75" customHeight="1" x14ac:dyDescent="0.2">
      <c r="A85" t="s">
        <v>1910</v>
      </c>
      <c r="B85" t="s">
        <v>1842</v>
      </c>
      <c r="C85" t="s">
        <v>25</v>
      </c>
      <c r="D85" t="s">
        <v>1840</v>
      </c>
      <c r="E85" t="s">
        <v>2180</v>
      </c>
      <c r="F85" t="s">
        <v>216</v>
      </c>
      <c r="G85" s="3">
        <v>43483</v>
      </c>
      <c r="H85" s="2">
        <v>197000</v>
      </c>
      <c r="I85" s="12">
        <v>20182880</v>
      </c>
    </row>
    <row r="86" spans="1:9" ht="21.75" customHeight="1" x14ac:dyDescent="0.2">
      <c r="A86" t="s">
        <v>566</v>
      </c>
      <c r="B86" t="s">
        <v>1842</v>
      </c>
      <c r="C86" t="s">
        <v>1882</v>
      </c>
      <c r="D86" t="s">
        <v>1535</v>
      </c>
      <c r="E86" t="s">
        <v>2181</v>
      </c>
      <c r="F86" t="s">
        <v>6</v>
      </c>
      <c r="G86" s="3">
        <v>43483</v>
      </c>
      <c r="H86" s="2">
        <v>297500</v>
      </c>
      <c r="I86" s="12">
        <v>20182729</v>
      </c>
    </row>
    <row r="87" spans="1:9" ht="21.75" customHeight="1" x14ac:dyDescent="0.2">
      <c r="A87" t="s">
        <v>1992</v>
      </c>
      <c r="B87" t="s">
        <v>2007</v>
      </c>
      <c r="C87" t="s">
        <v>1298</v>
      </c>
      <c r="D87" t="s">
        <v>1036</v>
      </c>
      <c r="E87" t="s">
        <v>2182</v>
      </c>
      <c r="F87" t="s">
        <v>1126</v>
      </c>
      <c r="G87" s="3">
        <v>43483</v>
      </c>
      <c r="H87" s="2">
        <v>369900</v>
      </c>
      <c r="I87" s="12" t="s">
        <v>838</v>
      </c>
    </row>
    <row r="88" spans="1:9" ht="21.75" customHeight="1" x14ac:dyDescent="0.2">
      <c r="A88" t="s">
        <v>1068</v>
      </c>
      <c r="B88" t="s">
        <v>1535</v>
      </c>
      <c r="C88" t="s">
        <v>1883</v>
      </c>
      <c r="D88" t="s">
        <v>1475</v>
      </c>
      <c r="E88" t="s">
        <v>2183</v>
      </c>
      <c r="F88" t="s">
        <v>216</v>
      </c>
      <c r="G88" s="3">
        <v>43483</v>
      </c>
      <c r="H88" s="2">
        <v>233000</v>
      </c>
      <c r="I88" s="12" t="s">
        <v>838</v>
      </c>
    </row>
    <row r="89" spans="1:9" ht="21.75" customHeight="1" x14ac:dyDescent="0.2">
      <c r="A89" t="s">
        <v>1860</v>
      </c>
      <c r="B89" t="s">
        <v>1854</v>
      </c>
      <c r="C89" t="s">
        <v>16</v>
      </c>
      <c r="D89" t="s">
        <v>916</v>
      </c>
      <c r="E89" t="s">
        <v>2184</v>
      </c>
      <c r="F89" t="s">
        <v>6</v>
      </c>
      <c r="G89" s="3">
        <v>43483</v>
      </c>
      <c r="H89" s="2">
        <v>133000</v>
      </c>
      <c r="I89" s="12" t="s">
        <v>838</v>
      </c>
    </row>
    <row r="90" spans="1:9" ht="21.75" customHeight="1" x14ac:dyDescent="0.2">
      <c r="A90" t="s">
        <v>326</v>
      </c>
      <c r="B90" t="s">
        <v>1844</v>
      </c>
      <c r="C90" t="s">
        <v>2030</v>
      </c>
      <c r="D90" t="s">
        <v>1949</v>
      </c>
      <c r="E90" t="s">
        <v>2185</v>
      </c>
      <c r="F90" t="s">
        <v>123</v>
      </c>
      <c r="G90" s="3">
        <v>43483</v>
      </c>
      <c r="H90" s="2">
        <v>370000</v>
      </c>
      <c r="I90" s="12" t="s">
        <v>838</v>
      </c>
    </row>
    <row r="91" spans="1:9" ht="21.75" customHeight="1" x14ac:dyDescent="0.2">
      <c r="A91" t="s">
        <v>1981</v>
      </c>
      <c r="B91" t="s">
        <v>2062</v>
      </c>
      <c r="C91" t="s">
        <v>1981</v>
      </c>
      <c r="D91" t="s">
        <v>1959</v>
      </c>
      <c r="E91" t="s">
        <v>2186</v>
      </c>
      <c r="F91" t="s">
        <v>6</v>
      </c>
      <c r="G91" s="3">
        <v>43483</v>
      </c>
      <c r="H91" s="2">
        <v>169900</v>
      </c>
      <c r="I91" s="12">
        <v>20182852</v>
      </c>
    </row>
    <row r="92" spans="1:9" ht="21.75" customHeight="1" x14ac:dyDescent="0.2">
      <c r="A92" t="s">
        <v>1894</v>
      </c>
      <c r="B92" t="s">
        <v>1535</v>
      </c>
      <c r="C92" t="s">
        <v>1835</v>
      </c>
      <c r="D92" t="s">
        <v>1858</v>
      </c>
      <c r="E92" t="s">
        <v>2187</v>
      </c>
      <c r="F92" t="s">
        <v>6</v>
      </c>
      <c r="G92" s="3">
        <v>43483</v>
      </c>
      <c r="H92" s="2">
        <v>307000</v>
      </c>
      <c r="I92" s="12" t="s">
        <v>838</v>
      </c>
    </row>
    <row r="93" spans="1:9" ht="21.75" customHeight="1" x14ac:dyDescent="0.2">
      <c r="A93" t="s">
        <v>1081</v>
      </c>
      <c r="B93" t="s">
        <v>1036</v>
      </c>
      <c r="C93" t="s">
        <v>28</v>
      </c>
      <c r="D93" t="s">
        <v>1031</v>
      </c>
      <c r="E93" t="s">
        <v>2188</v>
      </c>
      <c r="F93" t="s">
        <v>911</v>
      </c>
      <c r="G93" s="3">
        <v>43483</v>
      </c>
      <c r="H93" s="2">
        <v>130000</v>
      </c>
      <c r="I93" s="12" t="s">
        <v>838</v>
      </c>
    </row>
    <row r="94" spans="1:9" ht="21.75" customHeight="1" x14ac:dyDescent="0.2">
      <c r="A94" t="s">
        <v>574</v>
      </c>
      <c r="B94" t="s">
        <v>1535</v>
      </c>
      <c r="C94" t="s">
        <v>1906</v>
      </c>
      <c r="D94" t="s">
        <v>1099</v>
      </c>
      <c r="E94" t="s">
        <v>2189</v>
      </c>
      <c r="F94" t="s">
        <v>123</v>
      </c>
      <c r="G94" s="3">
        <v>43483</v>
      </c>
      <c r="H94" s="2">
        <v>299000</v>
      </c>
      <c r="I94" s="12">
        <v>20182865</v>
      </c>
    </row>
    <row r="95" spans="1:9" ht="21.75" customHeight="1" x14ac:dyDescent="0.2">
      <c r="A95" t="s">
        <v>1222</v>
      </c>
      <c r="B95" t="s">
        <v>1099</v>
      </c>
      <c r="C95" t="s">
        <v>1222</v>
      </c>
      <c r="D95" t="s">
        <v>1099</v>
      </c>
      <c r="E95" t="s">
        <v>2190</v>
      </c>
      <c r="F95" t="s">
        <v>328</v>
      </c>
      <c r="G95" s="3">
        <v>43484</v>
      </c>
      <c r="H95" s="2">
        <v>135000</v>
      </c>
      <c r="I95" s="12" t="s">
        <v>838</v>
      </c>
    </row>
    <row r="96" spans="1:9" ht="21.75" customHeight="1" x14ac:dyDescent="0.2">
      <c r="A96" t="s">
        <v>2078</v>
      </c>
      <c r="B96" t="s">
        <v>1842</v>
      </c>
      <c r="C96" t="s">
        <v>312</v>
      </c>
      <c r="D96" t="s">
        <v>1842</v>
      </c>
      <c r="E96" t="s">
        <v>2191</v>
      </c>
      <c r="F96" t="s">
        <v>6</v>
      </c>
      <c r="G96" s="3">
        <v>43486</v>
      </c>
      <c r="H96" s="2">
        <v>160000</v>
      </c>
      <c r="I96" s="12">
        <v>20182904</v>
      </c>
    </row>
    <row r="97" spans="1:9" ht="21.75" customHeight="1" x14ac:dyDescent="0.2">
      <c r="A97" t="s">
        <v>714</v>
      </c>
      <c r="B97" t="s">
        <v>1099</v>
      </c>
      <c r="C97" t="s">
        <v>692</v>
      </c>
      <c r="D97" t="s">
        <v>1842</v>
      </c>
      <c r="E97" t="s">
        <v>2192</v>
      </c>
      <c r="F97" t="s">
        <v>6</v>
      </c>
      <c r="G97" s="3">
        <v>43486</v>
      </c>
      <c r="H97" s="2">
        <v>103000</v>
      </c>
      <c r="I97" s="12" t="s">
        <v>838</v>
      </c>
    </row>
    <row r="98" spans="1:9" ht="21.75" customHeight="1" x14ac:dyDescent="0.2">
      <c r="A98" t="s">
        <v>2075</v>
      </c>
      <c r="B98" t="s">
        <v>5</v>
      </c>
      <c r="C98" t="s">
        <v>1735</v>
      </c>
      <c r="D98" t="s">
        <v>5</v>
      </c>
      <c r="E98" t="s">
        <v>2193</v>
      </c>
      <c r="F98" t="s">
        <v>7</v>
      </c>
      <c r="G98" s="3">
        <v>43486</v>
      </c>
      <c r="H98" s="2">
        <v>274000</v>
      </c>
      <c r="I98" s="12" t="s">
        <v>838</v>
      </c>
    </row>
    <row r="99" spans="1:9" ht="21.75" customHeight="1" x14ac:dyDescent="0.2">
      <c r="A99" t="s">
        <v>326</v>
      </c>
      <c r="B99" t="s">
        <v>1844</v>
      </c>
      <c r="C99" t="s">
        <v>326</v>
      </c>
      <c r="D99" t="s">
        <v>1844</v>
      </c>
      <c r="E99" t="s">
        <v>2194</v>
      </c>
      <c r="F99" t="s">
        <v>6</v>
      </c>
      <c r="G99" s="3">
        <v>43487</v>
      </c>
      <c r="H99" s="2">
        <v>310000</v>
      </c>
      <c r="I99" s="12" t="s">
        <v>838</v>
      </c>
    </row>
    <row r="100" spans="1:9" ht="21.75" customHeight="1" x14ac:dyDescent="0.2">
      <c r="A100" t="s">
        <v>1925</v>
      </c>
      <c r="B100" t="s">
        <v>1840</v>
      </c>
      <c r="C100" t="s">
        <v>2195</v>
      </c>
      <c r="D100" t="s">
        <v>2196</v>
      </c>
      <c r="E100" t="s">
        <v>2197</v>
      </c>
      <c r="F100" t="s">
        <v>6</v>
      </c>
      <c r="G100" s="3">
        <v>43487</v>
      </c>
      <c r="H100" s="2">
        <v>126900</v>
      </c>
      <c r="I100" s="12">
        <v>20182874</v>
      </c>
    </row>
    <row r="101" spans="1:9" ht="21.75" customHeight="1" x14ac:dyDescent="0.2">
      <c r="A101" t="s">
        <v>244</v>
      </c>
      <c r="B101" t="s">
        <v>1907</v>
      </c>
      <c r="C101" t="s">
        <v>1125</v>
      </c>
      <c r="D101" t="s">
        <v>303</v>
      </c>
      <c r="E101" t="s">
        <v>2198</v>
      </c>
      <c r="F101" t="s">
        <v>1249</v>
      </c>
      <c r="G101" s="3">
        <v>43487</v>
      </c>
      <c r="H101" s="2">
        <v>139000</v>
      </c>
      <c r="I101" s="12" t="s">
        <v>838</v>
      </c>
    </row>
    <row r="102" spans="1:9" ht="21.75" customHeight="1" x14ac:dyDescent="0.2">
      <c r="A102" t="s">
        <v>1891</v>
      </c>
      <c r="B102" t="s">
        <v>1036</v>
      </c>
      <c r="C102" t="s">
        <v>1544</v>
      </c>
      <c r="D102" t="s">
        <v>1909</v>
      </c>
      <c r="E102" t="s">
        <v>2199</v>
      </c>
      <c r="F102" t="s">
        <v>1126</v>
      </c>
      <c r="G102" s="3">
        <v>43487</v>
      </c>
      <c r="H102" s="2">
        <v>112000</v>
      </c>
      <c r="I102" s="12" t="s">
        <v>838</v>
      </c>
    </row>
    <row r="103" spans="1:9" ht="21.75" customHeight="1" x14ac:dyDescent="0.2">
      <c r="A103" t="s">
        <v>1924</v>
      </c>
      <c r="B103" t="s">
        <v>1843</v>
      </c>
      <c r="C103" t="s">
        <v>1957</v>
      </c>
      <c r="D103" t="s">
        <v>1843</v>
      </c>
      <c r="E103" t="s">
        <v>2200</v>
      </c>
      <c r="F103" t="s">
        <v>802</v>
      </c>
      <c r="G103" s="3">
        <v>43487</v>
      </c>
      <c r="H103" s="2">
        <v>110100</v>
      </c>
      <c r="I103" s="12" t="s">
        <v>838</v>
      </c>
    </row>
    <row r="104" spans="1:9" ht="21.75" customHeight="1" x14ac:dyDescent="0.2">
      <c r="A104" t="s">
        <v>1544</v>
      </c>
      <c r="B104" t="s">
        <v>1734</v>
      </c>
      <c r="C104" t="s">
        <v>398</v>
      </c>
      <c r="D104" t="s">
        <v>1258</v>
      </c>
      <c r="E104" t="s">
        <v>2201</v>
      </c>
      <c r="F104" t="s">
        <v>425</v>
      </c>
      <c r="G104" s="3">
        <v>43487</v>
      </c>
      <c r="H104" s="2">
        <v>280000</v>
      </c>
      <c r="I104" s="12" t="s">
        <v>838</v>
      </c>
    </row>
    <row r="105" spans="1:9" ht="21.75" customHeight="1" x14ac:dyDescent="0.2">
      <c r="A105" t="s">
        <v>908</v>
      </c>
      <c r="B105" t="s">
        <v>5</v>
      </c>
      <c r="C105" t="s">
        <v>1882</v>
      </c>
      <c r="D105" t="s">
        <v>1535</v>
      </c>
      <c r="E105" t="s">
        <v>2202</v>
      </c>
      <c r="F105" t="s">
        <v>6</v>
      </c>
      <c r="G105" s="3">
        <v>43487</v>
      </c>
      <c r="H105" s="2">
        <v>450000</v>
      </c>
      <c r="I105" s="12">
        <v>20182896</v>
      </c>
    </row>
    <row r="106" spans="1:9" ht="21.75" customHeight="1" x14ac:dyDescent="0.2">
      <c r="A106" t="s">
        <v>1968</v>
      </c>
      <c r="B106" t="s">
        <v>1258</v>
      </c>
      <c r="C106" t="s">
        <v>1872</v>
      </c>
      <c r="D106" t="s">
        <v>1843</v>
      </c>
      <c r="E106" t="s">
        <v>2203</v>
      </c>
      <c r="F106" t="s">
        <v>6</v>
      </c>
      <c r="G106" s="3">
        <v>43487</v>
      </c>
      <c r="H106" s="2">
        <v>130000</v>
      </c>
      <c r="I106" s="12" t="s">
        <v>838</v>
      </c>
    </row>
    <row r="107" spans="1:9" ht="21.75" customHeight="1" x14ac:dyDescent="0.2">
      <c r="A107" t="s">
        <v>757</v>
      </c>
      <c r="B107" t="s">
        <v>1258</v>
      </c>
      <c r="C107" t="s">
        <v>842</v>
      </c>
      <c r="D107" t="s">
        <v>1940</v>
      </c>
      <c r="E107" t="s">
        <v>2204</v>
      </c>
      <c r="F107" t="s">
        <v>6</v>
      </c>
      <c r="G107" s="3">
        <v>43487</v>
      </c>
      <c r="H107" s="2">
        <v>462000</v>
      </c>
      <c r="I107" s="12">
        <v>20182817</v>
      </c>
    </row>
    <row r="108" spans="1:9" ht="21.75" customHeight="1" x14ac:dyDescent="0.2">
      <c r="A108" t="s">
        <v>764</v>
      </c>
      <c r="B108" t="s">
        <v>1842</v>
      </c>
      <c r="C108" t="s">
        <v>1704</v>
      </c>
      <c r="D108" t="s">
        <v>1842</v>
      </c>
      <c r="E108" t="s">
        <v>2205</v>
      </c>
      <c r="F108" t="s">
        <v>6</v>
      </c>
      <c r="G108" s="3">
        <v>43488</v>
      </c>
      <c r="H108" s="2">
        <v>106000</v>
      </c>
      <c r="I108" s="12">
        <v>20190072</v>
      </c>
    </row>
    <row r="109" spans="1:9" ht="21.75" customHeight="1" x14ac:dyDescent="0.2">
      <c r="A109" t="s">
        <v>2087</v>
      </c>
      <c r="B109" t="s">
        <v>2088</v>
      </c>
      <c r="C109" t="s">
        <v>2087</v>
      </c>
      <c r="D109" t="s">
        <v>2088</v>
      </c>
      <c r="E109" t="s">
        <v>2206</v>
      </c>
      <c r="F109" t="s">
        <v>6</v>
      </c>
      <c r="G109" s="3">
        <v>43488</v>
      </c>
      <c r="H109" s="2">
        <v>145000</v>
      </c>
      <c r="I109" s="12" t="s">
        <v>838</v>
      </c>
    </row>
    <row r="110" spans="1:9" ht="21.75" customHeight="1" x14ac:dyDescent="0.2">
      <c r="A110" t="s">
        <v>2053</v>
      </c>
      <c r="B110" t="s">
        <v>1854</v>
      </c>
      <c r="C110" t="s">
        <v>357</v>
      </c>
      <c r="D110" t="s">
        <v>1099</v>
      </c>
      <c r="E110" t="s">
        <v>2207</v>
      </c>
      <c r="F110" t="s">
        <v>6</v>
      </c>
      <c r="G110" s="3">
        <v>43488</v>
      </c>
      <c r="H110" s="2">
        <v>78000</v>
      </c>
      <c r="I110" s="12" t="s">
        <v>838</v>
      </c>
    </row>
    <row r="111" spans="1:9" ht="21.75" customHeight="1" x14ac:dyDescent="0.2">
      <c r="A111" t="s">
        <v>1711</v>
      </c>
      <c r="B111" t="s">
        <v>1099</v>
      </c>
      <c r="C111" t="s">
        <v>212</v>
      </c>
      <c r="D111" t="s">
        <v>1475</v>
      </c>
      <c r="E111" t="s">
        <v>2208</v>
      </c>
      <c r="F111" t="s">
        <v>216</v>
      </c>
      <c r="G111" s="3">
        <v>43488</v>
      </c>
      <c r="H111" s="2">
        <v>164000</v>
      </c>
      <c r="I111" s="12" t="s">
        <v>838</v>
      </c>
    </row>
    <row r="112" spans="1:9" ht="21.75" customHeight="1" x14ac:dyDescent="0.2">
      <c r="A112" t="s">
        <v>813</v>
      </c>
      <c r="B112" t="s">
        <v>1099</v>
      </c>
      <c r="C112" t="s">
        <v>574</v>
      </c>
      <c r="D112" t="s">
        <v>1535</v>
      </c>
      <c r="E112" t="s">
        <v>2209</v>
      </c>
      <c r="F112" t="s">
        <v>6</v>
      </c>
      <c r="G112" s="3">
        <v>43489</v>
      </c>
      <c r="H112" s="2">
        <v>290000</v>
      </c>
      <c r="I112" s="12" t="s">
        <v>838</v>
      </c>
    </row>
    <row r="113" spans="1:9" ht="21.75" customHeight="1" x14ac:dyDescent="0.2">
      <c r="A113" t="s">
        <v>1848</v>
      </c>
      <c r="B113" t="s">
        <v>1036</v>
      </c>
      <c r="C113" t="s">
        <v>1210</v>
      </c>
      <c r="D113" t="s">
        <v>991</v>
      </c>
      <c r="E113" t="s">
        <v>2210</v>
      </c>
      <c r="F113" t="s">
        <v>120</v>
      </c>
      <c r="G113" s="3">
        <v>43489</v>
      </c>
      <c r="H113" s="2">
        <v>88400</v>
      </c>
      <c r="I113" s="12" t="s">
        <v>838</v>
      </c>
    </row>
    <row r="114" spans="1:9" ht="21.75" customHeight="1" x14ac:dyDescent="0.2">
      <c r="A114" t="s">
        <v>1451</v>
      </c>
      <c r="B114" t="s">
        <v>1915</v>
      </c>
      <c r="C114" t="s">
        <v>1451</v>
      </c>
      <c r="D114" t="s">
        <v>1915</v>
      </c>
      <c r="E114" t="s">
        <v>2211</v>
      </c>
      <c r="F114" t="s">
        <v>8</v>
      </c>
      <c r="G114" s="3">
        <v>43489</v>
      </c>
      <c r="H114" s="2">
        <v>176900</v>
      </c>
      <c r="I114" s="12" t="s">
        <v>838</v>
      </c>
    </row>
    <row r="115" spans="1:9" ht="21.75" customHeight="1" x14ac:dyDescent="0.2">
      <c r="A115" t="s">
        <v>1850</v>
      </c>
      <c r="B115" t="s">
        <v>5</v>
      </c>
      <c r="C115" t="s">
        <v>990</v>
      </c>
      <c r="D115" t="s">
        <v>1087</v>
      </c>
      <c r="E115" t="s">
        <v>2212</v>
      </c>
      <c r="F115" t="s">
        <v>122</v>
      </c>
      <c r="G115" s="3">
        <v>43489</v>
      </c>
      <c r="H115" s="2">
        <v>158400</v>
      </c>
      <c r="I115" s="12">
        <v>20182854</v>
      </c>
    </row>
    <row r="116" spans="1:9" ht="21.75" customHeight="1" x14ac:dyDescent="0.2">
      <c r="A116" t="s">
        <v>1222</v>
      </c>
      <c r="B116" t="s">
        <v>1099</v>
      </c>
      <c r="C116" t="s">
        <v>1222</v>
      </c>
      <c r="D116" t="s">
        <v>1099</v>
      </c>
      <c r="E116" t="s">
        <v>2213</v>
      </c>
      <c r="F116" t="s">
        <v>6</v>
      </c>
      <c r="G116" s="3">
        <v>43489</v>
      </c>
      <c r="H116" s="2">
        <v>30000</v>
      </c>
      <c r="I116" s="12" t="s">
        <v>838</v>
      </c>
    </row>
    <row r="117" spans="1:9" ht="21.75" customHeight="1" x14ac:dyDescent="0.2">
      <c r="A117" t="s">
        <v>361</v>
      </c>
      <c r="B117" t="s">
        <v>1842</v>
      </c>
      <c r="C117" t="s">
        <v>326</v>
      </c>
      <c r="D117" t="s">
        <v>1844</v>
      </c>
      <c r="E117" t="s">
        <v>2214</v>
      </c>
      <c r="F117" t="s">
        <v>7</v>
      </c>
      <c r="G117" s="3">
        <v>43489</v>
      </c>
      <c r="H117" s="2">
        <v>353000</v>
      </c>
      <c r="I117" s="12">
        <v>20192925</v>
      </c>
    </row>
    <row r="118" spans="1:9" ht="21.75" customHeight="1" x14ac:dyDescent="0.2">
      <c r="A118" t="s">
        <v>357</v>
      </c>
      <c r="B118" t="s">
        <v>1099</v>
      </c>
      <c r="C118" t="s">
        <v>1298</v>
      </c>
      <c r="D118" t="s">
        <v>1036</v>
      </c>
      <c r="E118" t="s">
        <v>2215</v>
      </c>
      <c r="F118" t="s">
        <v>6</v>
      </c>
      <c r="G118" s="3">
        <v>43490</v>
      </c>
      <c r="H118" s="2">
        <v>180000</v>
      </c>
      <c r="I118" s="12" t="s">
        <v>838</v>
      </c>
    </row>
    <row r="119" spans="1:9" ht="21.75" customHeight="1" x14ac:dyDescent="0.2">
      <c r="A119" t="s">
        <v>326</v>
      </c>
      <c r="B119" t="s">
        <v>1844</v>
      </c>
      <c r="C119" t="s">
        <v>885</v>
      </c>
      <c r="D119" t="s">
        <v>1840</v>
      </c>
      <c r="E119" t="s">
        <v>2216</v>
      </c>
      <c r="F119" t="s">
        <v>7</v>
      </c>
      <c r="G119" s="3">
        <v>43490</v>
      </c>
      <c r="H119" s="2">
        <v>80000</v>
      </c>
      <c r="I119" s="12" t="s">
        <v>838</v>
      </c>
    </row>
    <row r="120" spans="1:9" ht="21.75" customHeight="1" x14ac:dyDescent="0.2">
      <c r="A120" t="s">
        <v>1741</v>
      </c>
      <c r="B120" t="s">
        <v>1099</v>
      </c>
      <c r="C120" t="s">
        <v>1234</v>
      </c>
      <c r="D120" t="s">
        <v>1036</v>
      </c>
      <c r="E120" t="s">
        <v>2217</v>
      </c>
      <c r="F120" t="s">
        <v>6</v>
      </c>
      <c r="G120" s="3">
        <v>43490</v>
      </c>
      <c r="H120" s="2">
        <v>43750</v>
      </c>
      <c r="I120" s="12" t="s">
        <v>838</v>
      </c>
    </row>
    <row r="121" spans="1:9" ht="21.75" customHeight="1" x14ac:dyDescent="0.2">
      <c r="A121" t="s">
        <v>1215</v>
      </c>
      <c r="B121" t="s">
        <v>991</v>
      </c>
      <c r="C121" t="s">
        <v>1210</v>
      </c>
      <c r="D121" t="s">
        <v>991</v>
      </c>
      <c r="E121" t="s">
        <v>2218</v>
      </c>
      <c r="F121" t="s">
        <v>301</v>
      </c>
      <c r="G121" s="3">
        <v>43490</v>
      </c>
      <c r="H121" s="2">
        <v>53000</v>
      </c>
      <c r="I121" s="12">
        <v>20182874</v>
      </c>
    </row>
    <row r="122" spans="1:9" ht="21.75" customHeight="1" x14ac:dyDescent="0.2">
      <c r="A122" t="s">
        <v>1879</v>
      </c>
      <c r="B122" t="s">
        <v>1258</v>
      </c>
      <c r="C122" t="s">
        <v>764</v>
      </c>
      <c r="D122" t="s">
        <v>1842</v>
      </c>
      <c r="E122" t="s">
        <v>2219</v>
      </c>
      <c r="F122" t="s">
        <v>6</v>
      </c>
      <c r="G122" s="3">
        <v>43490</v>
      </c>
      <c r="H122" s="2">
        <v>179000</v>
      </c>
      <c r="I122" s="12" t="s">
        <v>838</v>
      </c>
    </row>
    <row r="123" spans="1:9" ht="21.75" customHeight="1" x14ac:dyDescent="0.2">
      <c r="A123" t="s">
        <v>1719</v>
      </c>
      <c r="B123" t="s">
        <v>5</v>
      </c>
      <c r="C123" t="s">
        <v>563</v>
      </c>
      <c r="D123" t="s">
        <v>1840</v>
      </c>
      <c r="E123" t="s">
        <v>2220</v>
      </c>
      <c r="F123" t="s">
        <v>1249</v>
      </c>
      <c r="G123" s="3">
        <v>43490</v>
      </c>
      <c r="H123" s="2">
        <v>75000</v>
      </c>
      <c r="I123" s="12" t="s">
        <v>838</v>
      </c>
    </row>
    <row r="124" spans="1:9" ht="21.75" customHeight="1" x14ac:dyDescent="0.2">
      <c r="A124" t="s">
        <v>15</v>
      </c>
      <c r="B124" t="s">
        <v>118</v>
      </c>
      <c r="C124" t="s">
        <v>1401</v>
      </c>
      <c r="D124" t="s">
        <v>1842</v>
      </c>
      <c r="E124" t="s">
        <v>2003</v>
      </c>
      <c r="F124" t="s">
        <v>6</v>
      </c>
      <c r="G124" s="3">
        <v>43490</v>
      </c>
      <c r="H124" s="2">
        <v>232000</v>
      </c>
      <c r="I124" s="12" t="s">
        <v>838</v>
      </c>
    </row>
    <row r="125" spans="1:9" ht="21.75" customHeight="1" x14ac:dyDescent="0.2">
      <c r="A125" t="s">
        <v>212</v>
      </c>
      <c r="B125" t="s">
        <v>1475</v>
      </c>
      <c r="C125" t="s">
        <v>787</v>
      </c>
      <c r="D125" t="s">
        <v>1036</v>
      </c>
      <c r="E125" t="s">
        <v>2221</v>
      </c>
      <c r="F125" t="s">
        <v>123</v>
      </c>
      <c r="G125" s="3">
        <v>43490</v>
      </c>
      <c r="H125" s="2">
        <v>184900</v>
      </c>
      <c r="I125" s="12" t="s">
        <v>838</v>
      </c>
    </row>
    <row r="126" spans="1:9" ht="21.75" customHeight="1" x14ac:dyDescent="0.2">
      <c r="A126" t="s">
        <v>1081</v>
      </c>
      <c r="B126" t="s">
        <v>1036</v>
      </c>
      <c r="C126" t="s">
        <v>326</v>
      </c>
      <c r="D126" t="s">
        <v>1844</v>
      </c>
      <c r="E126" t="s">
        <v>2222</v>
      </c>
      <c r="F126" t="s">
        <v>6</v>
      </c>
      <c r="G126" s="3">
        <v>43490</v>
      </c>
      <c r="H126" s="2">
        <v>112000</v>
      </c>
      <c r="I126" s="12" t="s">
        <v>838</v>
      </c>
    </row>
    <row r="127" spans="1:9" ht="21.75" customHeight="1" x14ac:dyDescent="0.2">
      <c r="A127" t="s">
        <v>1388</v>
      </c>
      <c r="B127" t="s">
        <v>303</v>
      </c>
      <c r="C127" t="s">
        <v>113</v>
      </c>
      <c r="D127" t="s">
        <v>559</v>
      </c>
      <c r="E127" t="s">
        <v>2223</v>
      </c>
      <c r="F127" t="s">
        <v>6</v>
      </c>
      <c r="G127" s="3">
        <v>43490</v>
      </c>
      <c r="H127" s="2">
        <v>200000</v>
      </c>
      <c r="I127" s="12">
        <v>20182848</v>
      </c>
    </row>
    <row r="128" spans="1:9" ht="21.75" customHeight="1" x14ac:dyDescent="0.2">
      <c r="A128" t="s">
        <v>1872</v>
      </c>
      <c r="B128" t="s">
        <v>1843</v>
      </c>
      <c r="C128" t="s">
        <v>1872</v>
      </c>
      <c r="D128" t="s">
        <v>1843</v>
      </c>
      <c r="E128" t="s">
        <v>2224</v>
      </c>
      <c r="F128" t="s">
        <v>123</v>
      </c>
      <c r="G128" s="3">
        <v>43490</v>
      </c>
      <c r="H128" s="2">
        <v>405000</v>
      </c>
      <c r="I128" s="12" t="s">
        <v>838</v>
      </c>
    </row>
    <row r="129" spans="1:9" ht="21.75" customHeight="1" x14ac:dyDescent="0.2">
      <c r="A129" t="s">
        <v>1868</v>
      </c>
      <c r="B129" t="s">
        <v>1869</v>
      </c>
      <c r="C129" t="s">
        <v>18</v>
      </c>
      <c r="D129" t="s">
        <v>1535</v>
      </c>
      <c r="E129" t="s">
        <v>2225</v>
      </c>
      <c r="F129" t="s">
        <v>301</v>
      </c>
      <c r="G129" s="3">
        <v>43490</v>
      </c>
      <c r="H129" s="2">
        <v>63500</v>
      </c>
      <c r="I129" s="12" t="s">
        <v>838</v>
      </c>
    </row>
    <row r="130" spans="1:9" ht="21.75" customHeight="1" x14ac:dyDescent="0.2">
      <c r="A130" t="s">
        <v>1850</v>
      </c>
      <c r="B130" t="s">
        <v>5</v>
      </c>
      <c r="C130" t="s">
        <v>113</v>
      </c>
      <c r="D130" t="s">
        <v>559</v>
      </c>
      <c r="E130" t="s">
        <v>2226</v>
      </c>
      <c r="F130" t="s">
        <v>424</v>
      </c>
      <c r="G130" s="3">
        <v>43490</v>
      </c>
      <c r="H130" s="2">
        <v>273000</v>
      </c>
      <c r="I130" s="12" t="s">
        <v>838</v>
      </c>
    </row>
    <row r="131" spans="1:9" ht="21.75" customHeight="1" x14ac:dyDescent="0.2">
      <c r="A131" t="s">
        <v>2089</v>
      </c>
      <c r="B131" t="s">
        <v>1099</v>
      </c>
      <c r="C131" t="s">
        <v>357</v>
      </c>
      <c r="D131" t="s">
        <v>1099</v>
      </c>
      <c r="E131" t="s">
        <v>2227</v>
      </c>
      <c r="F131" t="s">
        <v>6</v>
      </c>
      <c r="G131" s="3">
        <v>43493</v>
      </c>
      <c r="H131" s="2">
        <v>55000</v>
      </c>
      <c r="I131" s="12" t="s">
        <v>838</v>
      </c>
    </row>
    <row r="132" spans="1:9" ht="21.75" customHeight="1" x14ac:dyDescent="0.2">
      <c r="A132" t="s">
        <v>1721</v>
      </c>
      <c r="B132" t="s">
        <v>5</v>
      </c>
      <c r="C132" t="s">
        <v>1721</v>
      </c>
      <c r="D132" t="s">
        <v>5</v>
      </c>
      <c r="E132" t="s">
        <v>2228</v>
      </c>
      <c r="F132" t="s">
        <v>1209</v>
      </c>
      <c r="G132" s="3">
        <v>43493</v>
      </c>
      <c r="H132" s="2">
        <v>96000</v>
      </c>
      <c r="I132" s="12" t="s">
        <v>838</v>
      </c>
    </row>
    <row r="133" spans="1:9" ht="21.75" customHeight="1" x14ac:dyDescent="0.2">
      <c r="A133" t="s">
        <v>2229</v>
      </c>
      <c r="B133" t="s">
        <v>1953</v>
      </c>
      <c r="C133" t="s">
        <v>344</v>
      </c>
      <c r="D133" t="s">
        <v>5</v>
      </c>
      <c r="E133" t="s">
        <v>2230</v>
      </c>
      <c r="F133" t="s">
        <v>6</v>
      </c>
      <c r="G133" s="3">
        <v>43493</v>
      </c>
      <c r="H133" s="2">
        <v>253500</v>
      </c>
      <c r="I133" s="12">
        <v>20182858</v>
      </c>
    </row>
    <row r="134" spans="1:9" ht="21.75" customHeight="1" x14ac:dyDescent="0.2">
      <c r="A134" t="s">
        <v>203</v>
      </c>
      <c r="B134" t="s">
        <v>1974</v>
      </c>
      <c r="C134" t="s">
        <v>203</v>
      </c>
      <c r="D134" t="s">
        <v>1974</v>
      </c>
      <c r="E134" t="s">
        <v>2231</v>
      </c>
      <c r="F134" t="s">
        <v>6</v>
      </c>
      <c r="G134" s="3">
        <v>43493</v>
      </c>
      <c r="H134" s="2">
        <v>70200</v>
      </c>
      <c r="I134" s="12" t="s">
        <v>838</v>
      </c>
    </row>
    <row r="135" spans="1:9" ht="21.75" customHeight="1" x14ac:dyDescent="0.2">
      <c r="A135" t="s">
        <v>833</v>
      </c>
      <c r="B135" t="s">
        <v>1180</v>
      </c>
      <c r="C135" t="s">
        <v>1890</v>
      </c>
      <c r="D135" t="s">
        <v>1931</v>
      </c>
      <c r="E135" t="s">
        <v>2232</v>
      </c>
      <c r="F135" t="s">
        <v>6</v>
      </c>
      <c r="G135" s="3">
        <v>43493</v>
      </c>
      <c r="H135" s="2">
        <v>50500</v>
      </c>
      <c r="I135" s="12" t="s">
        <v>838</v>
      </c>
    </row>
    <row r="136" spans="1:9" ht="21.75" customHeight="1" x14ac:dyDescent="0.2">
      <c r="A136" t="s">
        <v>112</v>
      </c>
      <c r="B136" t="s">
        <v>1036</v>
      </c>
      <c r="C136" t="s">
        <v>112</v>
      </c>
      <c r="D136" t="s">
        <v>1036</v>
      </c>
      <c r="E136" t="s">
        <v>2233</v>
      </c>
      <c r="F136" t="s">
        <v>121</v>
      </c>
      <c r="G136" s="3">
        <v>43493</v>
      </c>
      <c r="H136" s="2">
        <v>55000</v>
      </c>
      <c r="I136" s="12" t="s">
        <v>838</v>
      </c>
    </row>
    <row r="137" spans="1:9" ht="21.75" customHeight="1" x14ac:dyDescent="0.2">
      <c r="A137" t="s">
        <v>406</v>
      </c>
      <c r="B137" t="s">
        <v>729</v>
      </c>
      <c r="C137" t="s">
        <v>320</v>
      </c>
      <c r="D137" t="s">
        <v>1843</v>
      </c>
      <c r="E137" t="s">
        <v>2234</v>
      </c>
      <c r="F137" t="s">
        <v>7</v>
      </c>
      <c r="G137" s="3">
        <v>43493</v>
      </c>
      <c r="H137" s="2">
        <v>34000</v>
      </c>
      <c r="I137" s="12">
        <v>20190721</v>
      </c>
    </row>
    <row r="138" spans="1:9" ht="21.75" customHeight="1" x14ac:dyDescent="0.2">
      <c r="A138" t="s">
        <v>1213</v>
      </c>
      <c r="B138" t="s">
        <v>1842</v>
      </c>
      <c r="C138" t="s">
        <v>1978</v>
      </c>
      <c r="D138" t="s">
        <v>118</v>
      </c>
      <c r="E138" t="s">
        <v>2235</v>
      </c>
      <c r="F138" t="s">
        <v>11</v>
      </c>
      <c r="G138" s="3">
        <v>43494</v>
      </c>
      <c r="H138" s="2">
        <v>160000</v>
      </c>
      <c r="I138" s="12">
        <v>20190022</v>
      </c>
    </row>
    <row r="139" spans="1:9" ht="21.75" customHeight="1" x14ac:dyDescent="0.2">
      <c r="A139" t="s">
        <v>1884</v>
      </c>
      <c r="B139" t="s">
        <v>1842</v>
      </c>
      <c r="C139" t="s">
        <v>1222</v>
      </c>
      <c r="D139" t="s">
        <v>1099</v>
      </c>
      <c r="E139" t="s">
        <v>2236</v>
      </c>
      <c r="F139" t="s">
        <v>6</v>
      </c>
      <c r="G139" s="3">
        <v>43494</v>
      </c>
      <c r="H139" s="2">
        <v>128900</v>
      </c>
      <c r="I139" s="12">
        <v>20182908</v>
      </c>
    </row>
    <row r="140" spans="1:9" ht="21.75" customHeight="1" x14ac:dyDescent="0.2">
      <c r="A140" t="s">
        <v>1894</v>
      </c>
      <c r="B140" t="s">
        <v>1535</v>
      </c>
      <c r="C140" t="s">
        <v>1639</v>
      </c>
      <c r="D140" t="s">
        <v>1861</v>
      </c>
      <c r="E140" t="s">
        <v>1716</v>
      </c>
      <c r="F140" t="s">
        <v>6</v>
      </c>
      <c r="G140" s="3">
        <v>43494</v>
      </c>
      <c r="H140" s="2">
        <v>177500</v>
      </c>
      <c r="I140" s="12" t="s">
        <v>838</v>
      </c>
    </row>
    <row r="141" spans="1:9" ht="21.75" customHeight="1" x14ac:dyDescent="0.2">
      <c r="A141" t="s">
        <v>2066</v>
      </c>
      <c r="B141" t="s">
        <v>1842</v>
      </c>
      <c r="C141" t="s">
        <v>1826</v>
      </c>
      <c r="D141" t="s">
        <v>1734</v>
      </c>
      <c r="E141" t="s">
        <v>2237</v>
      </c>
      <c r="F141" t="s">
        <v>6</v>
      </c>
      <c r="G141" s="3">
        <v>43494</v>
      </c>
      <c r="H141" s="2">
        <v>172000</v>
      </c>
      <c r="I141" s="12">
        <v>20190085</v>
      </c>
    </row>
    <row r="142" spans="1:9" ht="21.75" customHeight="1" x14ac:dyDescent="0.2">
      <c r="A142" t="s">
        <v>1040</v>
      </c>
      <c r="B142" t="s">
        <v>5</v>
      </c>
      <c r="C142" t="s">
        <v>1879</v>
      </c>
      <c r="D142" t="s">
        <v>1258</v>
      </c>
      <c r="E142" t="s">
        <v>2238</v>
      </c>
      <c r="F142" t="s">
        <v>6</v>
      </c>
      <c r="G142" s="3">
        <v>43495</v>
      </c>
      <c r="H142" s="2">
        <v>73000</v>
      </c>
      <c r="I142" s="12" t="s">
        <v>838</v>
      </c>
    </row>
    <row r="143" spans="1:9" ht="21.75" customHeight="1" x14ac:dyDescent="0.2">
      <c r="A143" t="s">
        <v>1248</v>
      </c>
      <c r="B143" t="s">
        <v>1941</v>
      </c>
      <c r="C143" t="s">
        <v>1947</v>
      </c>
      <c r="D143" t="s">
        <v>1258</v>
      </c>
      <c r="E143" t="s">
        <v>2239</v>
      </c>
      <c r="F143" t="s">
        <v>6</v>
      </c>
      <c r="G143" s="3">
        <v>43495</v>
      </c>
      <c r="H143" s="2">
        <v>385000</v>
      </c>
      <c r="I143" s="12" t="s">
        <v>838</v>
      </c>
    </row>
    <row r="144" spans="1:9" ht="21.75" customHeight="1" x14ac:dyDescent="0.2">
      <c r="A144" t="s">
        <v>884</v>
      </c>
      <c r="B144" t="s">
        <v>1847</v>
      </c>
      <c r="C144" t="s">
        <v>326</v>
      </c>
      <c r="D144" t="s">
        <v>1844</v>
      </c>
      <c r="E144" t="s">
        <v>2240</v>
      </c>
      <c r="F144" t="s">
        <v>216</v>
      </c>
      <c r="G144" s="3">
        <v>43495</v>
      </c>
      <c r="H144" s="2">
        <v>214000</v>
      </c>
      <c r="I144" s="12" t="s">
        <v>838</v>
      </c>
    </row>
    <row r="145" spans="1:9" ht="21.75" customHeight="1" x14ac:dyDescent="0.2">
      <c r="A145" t="s">
        <v>1630</v>
      </c>
      <c r="B145" t="s">
        <v>2025</v>
      </c>
      <c r="C145" t="s">
        <v>1630</v>
      </c>
      <c r="D145" t="s">
        <v>2025</v>
      </c>
      <c r="E145" t="s">
        <v>2241</v>
      </c>
      <c r="F145" t="s">
        <v>123</v>
      </c>
      <c r="G145" s="3">
        <v>43495</v>
      </c>
      <c r="H145" s="2">
        <v>208000</v>
      </c>
      <c r="I145" s="12" t="s">
        <v>838</v>
      </c>
    </row>
    <row r="146" spans="1:9" ht="21.75" customHeight="1" x14ac:dyDescent="0.2">
      <c r="A146" t="s">
        <v>1868</v>
      </c>
      <c r="B146" t="s">
        <v>1869</v>
      </c>
      <c r="C146" t="s">
        <v>692</v>
      </c>
      <c r="D146" t="s">
        <v>1842</v>
      </c>
      <c r="E146" t="s">
        <v>2242</v>
      </c>
      <c r="F146" t="s">
        <v>6</v>
      </c>
      <c r="G146" s="3">
        <v>43495</v>
      </c>
      <c r="H146" s="2">
        <v>335000</v>
      </c>
      <c r="I146" s="12" t="s">
        <v>838</v>
      </c>
    </row>
    <row r="147" spans="1:9" ht="21.75" customHeight="1" x14ac:dyDescent="0.2">
      <c r="A147" t="s">
        <v>326</v>
      </c>
      <c r="B147" t="s">
        <v>1844</v>
      </c>
      <c r="C147" t="s">
        <v>148</v>
      </c>
      <c r="D147" t="s">
        <v>1840</v>
      </c>
      <c r="E147" t="s">
        <v>2243</v>
      </c>
      <c r="F147" t="s">
        <v>6</v>
      </c>
      <c r="G147" s="3">
        <v>43495</v>
      </c>
      <c r="H147" s="2">
        <v>97000</v>
      </c>
      <c r="I147" s="12">
        <v>20182831</v>
      </c>
    </row>
    <row r="148" spans="1:9" ht="21.75" customHeight="1" x14ac:dyDescent="0.2">
      <c r="A148" t="s">
        <v>1913</v>
      </c>
      <c r="B148" t="s">
        <v>1036</v>
      </c>
      <c r="C148" t="s">
        <v>1913</v>
      </c>
      <c r="D148" t="s">
        <v>1036</v>
      </c>
      <c r="E148" t="s">
        <v>2244</v>
      </c>
      <c r="F148" t="s">
        <v>123</v>
      </c>
      <c r="G148" s="3">
        <v>43495</v>
      </c>
      <c r="H148" s="2">
        <v>331500</v>
      </c>
      <c r="I148" s="12" t="s">
        <v>838</v>
      </c>
    </row>
    <row r="149" spans="1:9" ht="21.75" customHeight="1" x14ac:dyDescent="0.2">
      <c r="A149" t="s">
        <v>1872</v>
      </c>
      <c r="B149" t="s">
        <v>1843</v>
      </c>
      <c r="C149" t="s">
        <v>1872</v>
      </c>
      <c r="D149" t="s">
        <v>1843</v>
      </c>
      <c r="E149" t="s">
        <v>2245</v>
      </c>
      <c r="F149" t="s">
        <v>534</v>
      </c>
      <c r="G149" s="3">
        <v>43495</v>
      </c>
      <c r="H149" s="2">
        <v>442000</v>
      </c>
      <c r="I149" s="12" t="s">
        <v>838</v>
      </c>
    </row>
    <row r="150" spans="1:9" ht="21.75" customHeight="1" x14ac:dyDescent="0.2">
      <c r="A150" t="s">
        <v>2058</v>
      </c>
      <c r="B150" t="s">
        <v>1180</v>
      </c>
      <c r="C150" t="s">
        <v>1534</v>
      </c>
      <c r="D150" t="s">
        <v>1180</v>
      </c>
      <c r="E150" t="s">
        <v>2246</v>
      </c>
      <c r="F150" t="s">
        <v>11</v>
      </c>
      <c r="G150" s="3">
        <v>43496</v>
      </c>
      <c r="H150" s="2">
        <v>152590</v>
      </c>
      <c r="I150" s="12" t="s">
        <v>838</v>
      </c>
    </row>
    <row r="151" spans="1:9" ht="21.75" customHeight="1" x14ac:dyDescent="0.2">
      <c r="A151" t="s">
        <v>19</v>
      </c>
      <c r="B151" t="s">
        <v>1842</v>
      </c>
      <c r="C151" t="s">
        <v>2247</v>
      </c>
      <c r="D151" t="s">
        <v>1843</v>
      </c>
      <c r="E151" t="s">
        <v>2248</v>
      </c>
      <c r="F151" t="s">
        <v>6</v>
      </c>
      <c r="G151" s="3">
        <v>43496</v>
      </c>
      <c r="H151" s="2">
        <v>175000</v>
      </c>
      <c r="I151" s="12" t="s">
        <v>838</v>
      </c>
    </row>
    <row r="152" spans="1:9" ht="21.75" customHeight="1" x14ac:dyDescent="0.2">
      <c r="A152" t="s">
        <v>243</v>
      </c>
      <c r="B152" t="s">
        <v>1036</v>
      </c>
      <c r="C152" t="s">
        <v>309</v>
      </c>
      <c r="D152" t="s">
        <v>1840</v>
      </c>
      <c r="E152" t="s">
        <v>2249</v>
      </c>
      <c r="F152" t="s">
        <v>6</v>
      </c>
      <c r="G152" s="3">
        <v>43496</v>
      </c>
      <c r="H152" s="2">
        <v>62500</v>
      </c>
      <c r="I152" s="12" t="s">
        <v>838</v>
      </c>
    </row>
    <row r="153" spans="1:9" ht="21.75" customHeight="1" x14ac:dyDescent="0.2">
      <c r="A153" t="s">
        <v>756</v>
      </c>
      <c r="B153" t="s">
        <v>1854</v>
      </c>
      <c r="C153" t="s">
        <v>2250</v>
      </c>
      <c r="D153" t="s">
        <v>2251</v>
      </c>
      <c r="E153" t="s">
        <v>2252</v>
      </c>
      <c r="F153" t="s">
        <v>6</v>
      </c>
      <c r="G153" s="3">
        <v>43496</v>
      </c>
      <c r="H153" s="2">
        <v>225000</v>
      </c>
      <c r="I153" s="12">
        <v>20182907</v>
      </c>
    </row>
    <row r="154" spans="1:9" ht="21.75" customHeight="1" x14ac:dyDescent="0.2">
      <c r="A154" t="s">
        <v>1868</v>
      </c>
      <c r="B154" t="s">
        <v>1869</v>
      </c>
      <c r="C154" t="s">
        <v>362</v>
      </c>
      <c r="D154" t="s">
        <v>2253</v>
      </c>
      <c r="E154" t="s">
        <v>2254</v>
      </c>
      <c r="F154" t="s">
        <v>65</v>
      </c>
      <c r="G154" s="3">
        <v>43496</v>
      </c>
      <c r="H154" s="2">
        <v>106500</v>
      </c>
      <c r="I154" s="12">
        <v>20190027</v>
      </c>
    </row>
    <row r="155" spans="1:9" ht="21.75" customHeight="1" x14ac:dyDescent="0.2">
      <c r="A155" t="s">
        <v>152</v>
      </c>
      <c r="B155" t="s">
        <v>1842</v>
      </c>
      <c r="C155" t="s">
        <v>1838</v>
      </c>
      <c r="D155" t="s">
        <v>1099</v>
      </c>
      <c r="E155" t="s">
        <v>2255</v>
      </c>
      <c r="F155" t="s">
        <v>123</v>
      </c>
      <c r="G155" s="3">
        <v>43496</v>
      </c>
      <c r="H155" s="2">
        <v>187500</v>
      </c>
      <c r="I155" s="12" t="s">
        <v>838</v>
      </c>
    </row>
    <row r="156" spans="1:9" ht="21.75" customHeight="1" x14ac:dyDescent="0.2">
      <c r="A156" t="s">
        <v>269</v>
      </c>
      <c r="B156" t="s">
        <v>1547</v>
      </c>
      <c r="C156" t="s">
        <v>566</v>
      </c>
      <c r="D156" t="s">
        <v>1842</v>
      </c>
      <c r="E156" t="s">
        <v>2256</v>
      </c>
      <c r="F156" t="s">
        <v>7</v>
      </c>
      <c r="G156" s="3">
        <v>43496</v>
      </c>
      <c r="H156" s="2">
        <v>273000</v>
      </c>
      <c r="I156" s="12">
        <v>20190089</v>
      </c>
    </row>
    <row r="157" spans="1:9" ht="21.75" customHeight="1" x14ac:dyDescent="0.2">
      <c r="A157" t="s">
        <v>2079</v>
      </c>
      <c r="B157" t="s">
        <v>1907</v>
      </c>
      <c r="C157" t="s">
        <v>335</v>
      </c>
      <c r="D157" t="s">
        <v>1258</v>
      </c>
      <c r="E157" t="s">
        <v>2257</v>
      </c>
      <c r="F157" t="s">
        <v>11</v>
      </c>
      <c r="G157" s="3">
        <v>43496</v>
      </c>
      <c r="H157" s="2">
        <v>64000</v>
      </c>
      <c r="I157" s="12" t="s">
        <v>838</v>
      </c>
    </row>
    <row r="158" spans="1:9" ht="21.75" customHeight="1" x14ac:dyDescent="0.2">
      <c r="A158" t="s">
        <v>1894</v>
      </c>
      <c r="B158" t="s">
        <v>1535</v>
      </c>
      <c r="C158" t="s">
        <v>312</v>
      </c>
      <c r="D158" t="s">
        <v>1842</v>
      </c>
      <c r="E158" t="s">
        <v>2258</v>
      </c>
      <c r="F158" t="s">
        <v>6</v>
      </c>
      <c r="G158" s="3">
        <v>43496</v>
      </c>
      <c r="H158" s="2">
        <v>240000</v>
      </c>
      <c r="I158" s="12">
        <v>20190020</v>
      </c>
    </row>
    <row r="159" spans="1:9" ht="21.75" customHeight="1" x14ac:dyDescent="0.2">
      <c r="A159" t="s">
        <v>885</v>
      </c>
      <c r="B159" t="s">
        <v>1840</v>
      </c>
      <c r="C159" t="s">
        <v>1569</v>
      </c>
      <c r="D159" t="s">
        <v>1099</v>
      </c>
      <c r="E159" t="s">
        <v>2259</v>
      </c>
      <c r="F159" t="s">
        <v>6</v>
      </c>
      <c r="G159" s="3">
        <v>43496</v>
      </c>
      <c r="H159" s="2">
        <v>110000</v>
      </c>
      <c r="I159" s="12" t="s">
        <v>838</v>
      </c>
    </row>
    <row r="160" spans="1:9" ht="21.75" customHeight="1" x14ac:dyDescent="0.2">
      <c r="A160" t="s">
        <v>408</v>
      </c>
      <c r="B160" t="s">
        <v>197</v>
      </c>
      <c r="C160" t="s">
        <v>1691</v>
      </c>
      <c r="D160" t="s">
        <v>5</v>
      </c>
      <c r="E160" t="s">
        <v>2260</v>
      </c>
      <c r="F160" t="s">
        <v>6</v>
      </c>
      <c r="G160" s="3">
        <v>43496</v>
      </c>
      <c r="H160" s="2">
        <v>180000</v>
      </c>
      <c r="I160" s="12" t="s">
        <v>838</v>
      </c>
    </row>
    <row r="161" spans="1:9" ht="21.75" customHeight="1" x14ac:dyDescent="0.2">
      <c r="A161" t="s">
        <v>117</v>
      </c>
      <c r="B161" t="s">
        <v>1535</v>
      </c>
      <c r="C161" t="s">
        <v>1882</v>
      </c>
      <c r="D161" t="s">
        <v>1535</v>
      </c>
      <c r="E161" t="s">
        <v>2261</v>
      </c>
      <c r="F161" t="s">
        <v>6</v>
      </c>
      <c r="G161" s="3">
        <v>43496</v>
      </c>
      <c r="H161" s="2">
        <v>1000000</v>
      </c>
      <c r="I161" s="12">
        <v>20190056</v>
      </c>
    </row>
    <row r="162" spans="1:9" ht="21.75" customHeight="1" x14ac:dyDescent="0.2">
      <c r="A162" t="s">
        <v>1643</v>
      </c>
      <c r="B162" t="s">
        <v>1099</v>
      </c>
      <c r="C162" t="s">
        <v>400</v>
      </c>
      <c r="D162" t="s">
        <v>1840</v>
      </c>
      <c r="E162" t="s">
        <v>2262</v>
      </c>
      <c r="F162" t="s">
        <v>216</v>
      </c>
      <c r="G162" s="3">
        <v>43496</v>
      </c>
      <c r="H162" s="2">
        <v>240000</v>
      </c>
      <c r="I162" s="12" t="s">
        <v>838</v>
      </c>
    </row>
    <row r="163" spans="1:9" ht="21.75" customHeight="1" x14ac:dyDescent="0.2">
      <c r="A163" t="s">
        <v>786</v>
      </c>
      <c r="B163" t="s">
        <v>1887</v>
      </c>
      <c r="C163" t="s">
        <v>544</v>
      </c>
      <c r="D163" t="s">
        <v>1858</v>
      </c>
      <c r="E163" t="s">
        <v>2263</v>
      </c>
      <c r="F163" t="s">
        <v>216</v>
      </c>
      <c r="G163" s="3">
        <v>43496</v>
      </c>
      <c r="H163" s="2">
        <v>159900</v>
      </c>
      <c r="I163" s="12" t="s">
        <v>838</v>
      </c>
    </row>
    <row r="164" spans="1:9" ht="21.75" customHeight="1" x14ac:dyDescent="0.2">
      <c r="A164" t="s">
        <v>1040</v>
      </c>
      <c r="B164" t="s">
        <v>5</v>
      </c>
      <c r="C164" t="s">
        <v>1872</v>
      </c>
      <c r="D164" t="s">
        <v>1843</v>
      </c>
      <c r="E164" t="s">
        <v>2264</v>
      </c>
      <c r="F164" t="s">
        <v>216</v>
      </c>
      <c r="G164" s="3">
        <v>43496</v>
      </c>
      <c r="H164" s="2">
        <v>192000</v>
      </c>
      <c r="I164" s="12" t="s">
        <v>838</v>
      </c>
    </row>
    <row r="165" spans="1:9" ht="21.75" customHeight="1" x14ac:dyDescent="0.2">
      <c r="A165" t="s">
        <v>1481</v>
      </c>
      <c r="B165" t="s">
        <v>1529</v>
      </c>
      <c r="C165" t="s">
        <v>1307</v>
      </c>
      <c r="D165" t="s">
        <v>1099</v>
      </c>
      <c r="E165" t="s">
        <v>2265</v>
      </c>
      <c r="F165" t="s">
        <v>426</v>
      </c>
      <c r="G165" s="3">
        <v>43496</v>
      </c>
      <c r="H165" s="2">
        <v>225000</v>
      </c>
      <c r="I165" s="12" t="s">
        <v>838</v>
      </c>
    </row>
    <row r="166" spans="1:9" ht="21.75" customHeight="1" x14ac:dyDescent="0.2">
      <c r="A166" t="s">
        <v>1696</v>
      </c>
      <c r="B166" t="s">
        <v>5</v>
      </c>
      <c r="C166" t="s">
        <v>1287</v>
      </c>
      <c r="D166" t="s">
        <v>916</v>
      </c>
      <c r="E166" t="s">
        <v>2266</v>
      </c>
      <c r="F166" t="s">
        <v>6</v>
      </c>
      <c r="G166" s="3">
        <v>43496</v>
      </c>
      <c r="H166" s="2">
        <v>195000</v>
      </c>
      <c r="I166" s="12" t="s">
        <v>838</v>
      </c>
    </row>
    <row r="167" spans="1:9" ht="21.75" customHeight="1" x14ac:dyDescent="0.2">
      <c r="A167" t="s">
        <v>1868</v>
      </c>
      <c r="B167" t="s">
        <v>1869</v>
      </c>
      <c r="C167" t="s">
        <v>921</v>
      </c>
      <c r="D167" t="s">
        <v>1036</v>
      </c>
      <c r="E167" t="s">
        <v>2267</v>
      </c>
      <c r="F167" t="s">
        <v>911</v>
      </c>
      <c r="G167" s="3">
        <v>43496</v>
      </c>
      <c r="H167" s="2">
        <v>101500</v>
      </c>
      <c r="I167" s="12" t="s">
        <v>838</v>
      </c>
    </row>
    <row r="168" spans="1:9" ht="21.75" customHeight="1" x14ac:dyDescent="0.2">
      <c r="A168" t="s">
        <v>326</v>
      </c>
      <c r="B168" t="s">
        <v>1844</v>
      </c>
      <c r="C168" t="s">
        <v>1908</v>
      </c>
      <c r="D168" t="s">
        <v>1909</v>
      </c>
      <c r="E168" t="s">
        <v>2268</v>
      </c>
      <c r="F168" t="s">
        <v>7</v>
      </c>
      <c r="G168" s="3">
        <v>43496</v>
      </c>
      <c r="H168" s="2">
        <v>366210</v>
      </c>
      <c r="I168" s="12" t="s">
        <v>838</v>
      </c>
    </row>
    <row r="169" spans="1:9" ht="21.75" customHeight="1" x14ac:dyDescent="0.2">
      <c r="A169" t="s">
        <v>1898</v>
      </c>
      <c r="B169" t="s">
        <v>1475</v>
      </c>
      <c r="C169" t="s">
        <v>319</v>
      </c>
      <c r="D169" t="s">
        <v>1842</v>
      </c>
      <c r="E169" t="s">
        <v>2269</v>
      </c>
      <c r="F169" t="s">
        <v>6</v>
      </c>
      <c r="G169" s="3">
        <v>43496</v>
      </c>
      <c r="H169" s="2">
        <v>139900</v>
      </c>
      <c r="I169" s="12" t="s">
        <v>838</v>
      </c>
    </row>
    <row r="170" spans="1:9" ht="21.75" customHeight="1" x14ac:dyDescent="0.2">
      <c r="A170" t="s">
        <v>1269</v>
      </c>
      <c r="B170" t="s">
        <v>1535</v>
      </c>
      <c r="C170" t="s">
        <v>1088</v>
      </c>
      <c r="D170" t="s">
        <v>1036</v>
      </c>
      <c r="E170" t="s">
        <v>2270</v>
      </c>
      <c r="F170" t="s">
        <v>6</v>
      </c>
      <c r="G170" s="3">
        <v>43496</v>
      </c>
      <c r="H170" s="2">
        <v>190000</v>
      </c>
      <c r="I170" s="12" t="s">
        <v>838</v>
      </c>
    </row>
    <row r="171" spans="1:9" ht="21.75" customHeight="1" x14ac:dyDescent="0.2">
      <c r="A171" t="s">
        <v>1868</v>
      </c>
      <c r="B171" t="s">
        <v>1869</v>
      </c>
      <c r="C171" t="s">
        <v>2068</v>
      </c>
      <c r="D171" t="s">
        <v>1984</v>
      </c>
      <c r="E171" t="s">
        <v>2271</v>
      </c>
      <c r="F171" t="s">
        <v>301</v>
      </c>
      <c r="G171" s="3">
        <v>43496</v>
      </c>
      <c r="H171" s="2">
        <v>115000</v>
      </c>
      <c r="I171" s="12" t="s">
        <v>838</v>
      </c>
    </row>
    <row r="172" spans="1:9" ht="21.75" customHeight="1" x14ac:dyDescent="0.2">
      <c r="A172" t="s">
        <v>1633</v>
      </c>
      <c r="B172" t="s">
        <v>1036</v>
      </c>
      <c r="C172" t="s">
        <v>1452</v>
      </c>
      <c r="D172" t="s">
        <v>1889</v>
      </c>
      <c r="E172" t="s">
        <v>2272</v>
      </c>
      <c r="F172" t="s">
        <v>6</v>
      </c>
      <c r="G172" s="3">
        <v>43496</v>
      </c>
      <c r="H172" s="2">
        <v>274500</v>
      </c>
      <c r="I172" s="12" t="s">
        <v>838</v>
      </c>
    </row>
    <row r="173" spans="1:9" ht="21.75" customHeight="1" x14ac:dyDescent="0.2">
      <c r="A173" t="s">
        <v>908</v>
      </c>
      <c r="B173" t="s">
        <v>5</v>
      </c>
      <c r="C173" t="s">
        <v>1910</v>
      </c>
      <c r="D173" t="s">
        <v>1842</v>
      </c>
      <c r="E173" t="s">
        <v>2273</v>
      </c>
      <c r="F173" t="s">
        <v>123</v>
      </c>
      <c r="G173" s="3">
        <v>43496</v>
      </c>
      <c r="H173" s="2">
        <v>276000</v>
      </c>
      <c r="I173" s="12">
        <v>20190009</v>
      </c>
    </row>
    <row r="174" spans="1:9" ht="21.75" customHeight="1" x14ac:dyDescent="0.2">
      <c r="A174" t="s">
        <v>842</v>
      </c>
      <c r="B174" t="s">
        <v>1940</v>
      </c>
      <c r="C174" t="s">
        <v>1882</v>
      </c>
      <c r="D174" t="s">
        <v>1535</v>
      </c>
      <c r="E174" t="s">
        <v>2274</v>
      </c>
      <c r="F174" t="s">
        <v>6</v>
      </c>
      <c r="G174" s="3">
        <v>43496</v>
      </c>
      <c r="H174" s="2">
        <v>255000</v>
      </c>
      <c r="I174" s="12" t="s">
        <v>838</v>
      </c>
    </row>
    <row r="175" spans="1:9" ht="21.75" customHeight="1" x14ac:dyDescent="0.2">
      <c r="A175" t="s">
        <v>1852</v>
      </c>
      <c r="B175" t="s">
        <v>1258</v>
      </c>
      <c r="C175" t="s">
        <v>1554</v>
      </c>
      <c r="D175" t="s">
        <v>1941</v>
      </c>
      <c r="E175" t="s">
        <v>2275</v>
      </c>
      <c r="F175" t="s">
        <v>425</v>
      </c>
      <c r="G175" s="3">
        <v>43496</v>
      </c>
      <c r="H175" s="2">
        <v>430000</v>
      </c>
      <c r="I175" s="12" t="s">
        <v>838</v>
      </c>
    </row>
    <row r="176" spans="1:9" ht="21.75" customHeight="1" x14ac:dyDescent="0.2">
      <c r="A176" t="s">
        <v>1702</v>
      </c>
      <c r="B176" t="s">
        <v>1535</v>
      </c>
      <c r="C176" t="s">
        <v>1890</v>
      </c>
      <c r="D176" t="s">
        <v>1931</v>
      </c>
      <c r="E176" t="s">
        <v>2276</v>
      </c>
      <c r="F176" t="s">
        <v>6</v>
      </c>
      <c r="G176" s="3">
        <v>43497</v>
      </c>
      <c r="H176" s="2">
        <v>57500</v>
      </c>
      <c r="I176" s="12" t="s">
        <v>838</v>
      </c>
    </row>
    <row r="177" spans="1:9" ht="21.75" customHeight="1" x14ac:dyDescent="0.2">
      <c r="A177" t="s">
        <v>1553</v>
      </c>
      <c r="B177" t="s">
        <v>1842</v>
      </c>
      <c r="C177" t="s">
        <v>891</v>
      </c>
      <c r="D177" t="s">
        <v>2063</v>
      </c>
      <c r="E177" t="s">
        <v>2277</v>
      </c>
      <c r="F177" t="s">
        <v>216</v>
      </c>
      <c r="G177" s="3">
        <v>43497</v>
      </c>
      <c r="H177" s="2">
        <v>115000</v>
      </c>
      <c r="I177" s="12" t="s">
        <v>838</v>
      </c>
    </row>
    <row r="178" spans="1:9" ht="21.75" customHeight="1" x14ac:dyDescent="0.2">
      <c r="A178" t="s">
        <v>1864</v>
      </c>
      <c r="B178" t="s">
        <v>1258</v>
      </c>
      <c r="C178" t="s">
        <v>1311</v>
      </c>
      <c r="D178" t="s">
        <v>1867</v>
      </c>
      <c r="E178" t="s">
        <v>2278</v>
      </c>
      <c r="F178" t="s">
        <v>1126</v>
      </c>
      <c r="G178" s="3">
        <v>43497</v>
      </c>
      <c r="H178" s="2">
        <v>360000</v>
      </c>
      <c r="I178" s="12" t="s">
        <v>838</v>
      </c>
    </row>
    <row r="179" spans="1:9" ht="21.75" customHeight="1" x14ac:dyDescent="0.2">
      <c r="A179" t="s">
        <v>892</v>
      </c>
      <c r="B179" t="s">
        <v>1180</v>
      </c>
      <c r="C179" t="s">
        <v>908</v>
      </c>
      <c r="D179" t="s">
        <v>5</v>
      </c>
      <c r="E179" t="s">
        <v>2279</v>
      </c>
      <c r="F179" t="s">
        <v>1249</v>
      </c>
      <c r="G179" s="3">
        <v>43497</v>
      </c>
      <c r="H179" s="2">
        <v>184900</v>
      </c>
      <c r="I179" s="12">
        <v>20190028</v>
      </c>
    </row>
    <row r="180" spans="1:9" ht="21.75" customHeight="1" x14ac:dyDescent="0.2">
      <c r="A180" t="s">
        <v>1081</v>
      </c>
      <c r="B180" t="s">
        <v>1036</v>
      </c>
      <c r="C180" t="s">
        <v>1040</v>
      </c>
      <c r="D180" t="s">
        <v>5</v>
      </c>
      <c r="E180" t="s">
        <v>2280</v>
      </c>
      <c r="F180" t="s">
        <v>216</v>
      </c>
      <c r="G180" s="3">
        <v>43497</v>
      </c>
      <c r="H180" s="2">
        <v>145375</v>
      </c>
      <c r="I180" s="12" t="s">
        <v>838</v>
      </c>
    </row>
    <row r="181" spans="1:9" ht="21.75" customHeight="1" x14ac:dyDescent="0.2">
      <c r="A181" t="s">
        <v>117</v>
      </c>
      <c r="B181" t="s">
        <v>1535</v>
      </c>
      <c r="C181" t="s">
        <v>152</v>
      </c>
      <c r="D181" t="s">
        <v>1842</v>
      </c>
      <c r="E181" t="s">
        <v>2281</v>
      </c>
      <c r="F181" t="s">
        <v>1126</v>
      </c>
      <c r="G181" s="3">
        <v>43497</v>
      </c>
      <c r="H181" s="2">
        <v>334000</v>
      </c>
      <c r="I181" s="12">
        <v>20190001</v>
      </c>
    </row>
    <row r="182" spans="1:9" ht="21.75" customHeight="1" x14ac:dyDescent="0.2">
      <c r="A182" t="s">
        <v>152</v>
      </c>
      <c r="B182" t="s">
        <v>1842</v>
      </c>
      <c r="C182" t="s">
        <v>203</v>
      </c>
      <c r="D182" t="s">
        <v>1974</v>
      </c>
      <c r="E182" t="s">
        <v>2282</v>
      </c>
      <c r="F182" t="s">
        <v>6</v>
      </c>
      <c r="G182" s="3">
        <v>43497</v>
      </c>
      <c r="H182" s="2">
        <v>185000</v>
      </c>
      <c r="I182" s="12">
        <v>20182857</v>
      </c>
    </row>
    <row r="183" spans="1:9" ht="21.75" customHeight="1" x14ac:dyDescent="0.2">
      <c r="A183" t="s">
        <v>1997</v>
      </c>
      <c r="B183" t="s">
        <v>1751</v>
      </c>
      <c r="C183" t="s">
        <v>1906</v>
      </c>
      <c r="D183" t="s">
        <v>1099</v>
      </c>
      <c r="E183" t="s">
        <v>2283</v>
      </c>
      <c r="F183" t="s">
        <v>301</v>
      </c>
      <c r="G183" s="3">
        <v>43497</v>
      </c>
      <c r="H183" s="2">
        <v>267000</v>
      </c>
      <c r="I183" s="12" t="s">
        <v>838</v>
      </c>
    </row>
    <row r="184" spans="1:9" ht="21.75" customHeight="1" x14ac:dyDescent="0.2">
      <c r="A184" t="s">
        <v>852</v>
      </c>
      <c r="B184" t="s">
        <v>1258</v>
      </c>
      <c r="C184" t="s">
        <v>2284</v>
      </c>
      <c r="D184" t="s">
        <v>1751</v>
      </c>
      <c r="E184" t="s">
        <v>2285</v>
      </c>
      <c r="F184" t="s">
        <v>1126</v>
      </c>
      <c r="G184" s="3">
        <v>43497</v>
      </c>
      <c r="H184" s="2">
        <v>196000</v>
      </c>
      <c r="I184" s="12" t="s">
        <v>838</v>
      </c>
    </row>
    <row r="185" spans="1:9" ht="21.75" customHeight="1" x14ac:dyDescent="0.2">
      <c r="A185" t="s">
        <v>1868</v>
      </c>
      <c r="B185" t="s">
        <v>1869</v>
      </c>
      <c r="C185" t="s">
        <v>1222</v>
      </c>
      <c r="D185" t="s">
        <v>1099</v>
      </c>
      <c r="E185" t="s">
        <v>2286</v>
      </c>
      <c r="F185" t="s">
        <v>1126</v>
      </c>
      <c r="G185" s="3">
        <v>43497</v>
      </c>
      <c r="H185" s="2">
        <v>357000</v>
      </c>
      <c r="I185" s="12">
        <v>20190898</v>
      </c>
    </row>
    <row r="186" spans="1:9" ht="21.75" customHeight="1" x14ac:dyDescent="0.2">
      <c r="A186" t="s">
        <v>2066</v>
      </c>
      <c r="B186" t="s">
        <v>1842</v>
      </c>
      <c r="C186" t="s">
        <v>566</v>
      </c>
      <c r="D186" t="s">
        <v>1842</v>
      </c>
      <c r="E186" t="s">
        <v>2287</v>
      </c>
      <c r="F186" t="s">
        <v>6</v>
      </c>
      <c r="G186" s="3">
        <v>43497</v>
      </c>
      <c r="H186" s="2">
        <v>355000</v>
      </c>
      <c r="I186" s="12">
        <v>20190011</v>
      </c>
    </row>
    <row r="187" spans="1:9" ht="21.75" customHeight="1" x14ac:dyDescent="0.2">
      <c r="A187" t="s">
        <v>1532</v>
      </c>
      <c r="B187" t="s">
        <v>1258</v>
      </c>
      <c r="C187" t="s">
        <v>1532</v>
      </c>
      <c r="D187" t="s">
        <v>1258</v>
      </c>
      <c r="E187" t="s">
        <v>2288</v>
      </c>
      <c r="F187" t="s">
        <v>6</v>
      </c>
      <c r="G187" s="3">
        <v>43497</v>
      </c>
      <c r="H187" s="2">
        <v>80650</v>
      </c>
      <c r="I187" s="12" t="s">
        <v>838</v>
      </c>
    </row>
    <row r="188" spans="1:9" ht="21.75" customHeight="1" x14ac:dyDescent="0.2">
      <c r="A188" t="s">
        <v>1691</v>
      </c>
      <c r="B188" t="s">
        <v>5</v>
      </c>
      <c r="C188" t="s">
        <v>1691</v>
      </c>
      <c r="D188" t="s">
        <v>5</v>
      </c>
      <c r="E188" t="s">
        <v>2289</v>
      </c>
      <c r="F188" t="s">
        <v>6</v>
      </c>
      <c r="G188" s="3">
        <v>43497</v>
      </c>
      <c r="H188" s="2">
        <v>160000</v>
      </c>
      <c r="I188" s="12" t="s">
        <v>838</v>
      </c>
    </row>
    <row r="189" spans="1:9" ht="21.75" customHeight="1" x14ac:dyDescent="0.2">
      <c r="A189" t="s">
        <v>1633</v>
      </c>
      <c r="B189" t="s">
        <v>1036</v>
      </c>
      <c r="C189" t="s">
        <v>1177</v>
      </c>
      <c r="D189" t="s">
        <v>2069</v>
      </c>
      <c r="E189" t="s">
        <v>2290</v>
      </c>
      <c r="F189" t="s">
        <v>6</v>
      </c>
      <c r="G189" s="3">
        <v>43497</v>
      </c>
      <c r="H189" s="2">
        <v>169000</v>
      </c>
      <c r="I189" s="12" t="s">
        <v>838</v>
      </c>
    </row>
    <row r="190" spans="1:9" ht="21.75" customHeight="1" x14ac:dyDescent="0.2">
      <c r="A190" t="s">
        <v>1868</v>
      </c>
      <c r="B190" t="s">
        <v>1869</v>
      </c>
      <c r="C190" t="s">
        <v>1301</v>
      </c>
      <c r="D190" t="s">
        <v>411</v>
      </c>
      <c r="E190" t="s">
        <v>2291</v>
      </c>
      <c r="F190" t="s">
        <v>328</v>
      </c>
      <c r="G190" s="3">
        <v>43497</v>
      </c>
      <c r="H190" s="2">
        <v>247000</v>
      </c>
      <c r="I190" s="12" t="s">
        <v>838</v>
      </c>
    </row>
    <row r="191" spans="1:9" ht="21.75" customHeight="1" x14ac:dyDescent="0.2">
      <c r="A191" t="s">
        <v>1243</v>
      </c>
      <c r="B191" t="s">
        <v>1734</v>
      </c>
      <c r="C191" t="s">
        <v>1229</v>
      </c>
      <c r="D191" t="s">
        <v>1099</v>
      </c>
      <c r="E191" t="s">
        <v>2292</v>
      </c>
      <c r="F191" t="s">
        <v>794</v>
      </c>
      <c r="G191" s="3">
        <v>43497</v>
      </c>
      <c r="H191" s="2">
        <v>285000</v>
      </c>
      <c r="I191" s="12" t="s">
        <v>838</v>
      </c>
    </row>
    <row r="192" spans="1:9" ht="21.75" customHeight="1" x14ac:dyDescent="0.2">
      <c r="A192" t="s">
        <v>1868</v>
      </c>
      <c r="B192" t="s">
        <v>1869</v>
      </c>
      <c r="C192" t="s">
        <v>797</v>
      </c>
      <c r="D192" t="s">
        <v>1707</v>
      </c>
      <c r="E192" t="s">
        <v>2293</v>
      </c>
      <c r="F192" t="s">
        <v>301</v>
      </c>
      <c r="G192" s="3">
        <v>43497</v>
      </c>
      <c r="H192" s="2">
        <v>75000</v>
      </c>
      <c r="I192" s="12" t="s">
        <v>838</v>
      </c>
    </row>
    <row r="193" spans="1:9" ht="21.75" customHeight="1" x14ac:dyDescent="0.2">
      <c r="A193" t="s">
        <v>908</v>
      </c>
      <c r="B193" t="s">
        <v>5</v>
      </c>
      <c r="C193" t="s">
        <v>908</v>
      </c>
      <c r="D193" t="s">
        <v>5</v>
      </c>
      <c r="E193" t="s">
        <v>2294</v>
      </c>
      <c r="F193" t="s">
        <v>301</v>
      </c>
      <c r="G193" s="3">
        <v>43497</v>
      </c>
      <c r="H193" s="2">
        <v>251000</v>
      </c>
      <c r="I193" s="12" t="s">
        <v>838</v>
      </c>
    </row>
    <row r="194" spans="1:9" ht="21.75" customHeight="1" x14ac:dyDescent="0.2">
      <c r="A194" t="s">
        <v>147</v>
      </c>
      <c r="B194" t="s">
        <v>1734</v>
      </c>
      <c r="C194" t="s">
        <v>147</v>
      </c>
      <c r="D194" t="s">
        <v>1734</v>
      </c>
      <c r="E194" t="s">
        <v>2295</v>
      </c>
      <c r="F194" t="s">
        <v>6</v>
      </c>
      <c r="G194" s="3">
        <v>43497</v>
      </c>
      <c r="H194" s="2">
        <v>439000</v>
      </c>
      <c r="I194" s="12" t="s">
        <v>838</v>
      </c>
    </row>
    <row r="195" spans="1:9" ht="21.75" customHeight="1" x14ac:dyDescent="0.2">
      <c r="A195" t="s">
        <v>1081</v>
      </c>
      <c r="B195" t="s">
        <v>1036</v>
      </c>
      <c r="C195" t="s">
        <v>1629</v>
      </c>
      <c r="D195" t="s">
        <v>1840</v>
      </c>
      <c r="E195" t="s">
        <v>2296</v>
      </c>
      <c r="F195" t="s">
        <v>6</v>
      </c>
      <c r="G195" s="3">
        <v>43500</v>
      </c>
      <c r="H195" s="2">
        <v>358000</v>
      </c>
      <c r="I195" s="12">
        <v>20182101</v>
      </c>
    </row>
    <row r="196" spans="1:9" ht="21.75" customHeight="1" x14ac:dyDescent="0.2">
      <c r="A196" t="s">
        <v>1892</v>
      </c>
      <c r="B196" t="s">
        <v>5</v>
      </c>
      <c r="C196" t="s">
        <v>1874</v>
      </c>
      <c r="D196" t="s">
        <v>1875</v>
      </c>
      <c r="E196" t="s">
        <v>2297</v>
      </c>
      <c r="F196" t="s">
        <v>7</v>
      </c>
      <c r="G196" s="3">
        <v>43500</v>
      </c>
      <c r="H196" s="2">
        <v>435000</v>
      </c>
      <c r="I196" s="12" t="s">
        <v>838</v>
      </c>
    </row>
    <row r="197" spans="1:9" ht="21.75" customHeight="1" x14ac:dyDescent="0.2">
      <c r="A197" t="s">
        <v>326</v>
      </c>
      <c r="B197" t="s">
        <v>1844</v>
      </c>
      <c r="C197" t="s">
        <v>1401</v>
      </c>
      <c r="D197" t="s">
        <v>1842</v>
      </c>
      <c r="E197" t="s">
        <v>2298</v>
      </c>
      <c r="F197" t="s">
        <v>6</v>
      </c>
      <c r="G197" s="3">
        <v>43500</v>
      </c>
      <c r="H197" s="2">
        <v>296500</v>
      </c>
      <c r="I197" s="12">
        <v>20190031</v>
      </c>
    </row>
    <row r="198" spans="1:9" ht="21.75" customHeight="1" x14ac:dyDescent="0.2">
      <c r="A198" t="s">
        <v>315</v>
      </c>
      <c r="B198" t="s">
        <v>2031</v>
      </c>
      <c r="C198" t="s">
        <v>198</v>
      </c>
      <c r="D198" t="s">
        <v>285</v>
      </c>
      <c r="E198" t="s">
        <v>2299</v>
      </c>
      <c r="F198" t="s">
        <v>730</v>
      </c>
      <c r="G198" s="3">
        <v>43500</v>
      </c>
      <c r="H198" s="2">
        <v>92800</v>
      </c>
      <c r="I198" s="12" t="s">
        <v>838</v>
      </c>
    </row>
    <row r="199" spans="1:9" ht="21.75" customHeight="1" x14ac:dyDescent="0.2">
      <c r="A199" t="s">
        <v>326</v>
      </c>
      <c r="B199" t="s">
        <v>1844</v>
      </c>
      <c r="C199" t="s">
        <v>1214</v>
      </c>
      <c r="D199" t="s">
        <v>1036</v>
      </c>
      <c r="E199" t="s">
        <v>2300</v>
      </c>
      <c r="F199" t="s">
        <v>216</v>
      </c>
      <c r="G199" s="3">
        <v>43500</v>
      </c>
      <c r="H199" s="2">
        <v>218000</v>
      </c>
      <c r="I199" s="12" t="s">
        <v>838</v>
      </c>
    </row>
    <row r="200" spans="1:9" ht="21.75" customHeight="1" x14ac:dyDescent="0.2">
      <c r="A200" t="s">
        <v>1868</v>
      </c>
      <c r="B200" t="s">
        <v>1869</v>
      </c>
      <c r="C200" t="s">
        <v>1702</v>
      </c>
      <c r="D200" t="s">
        <v>1535</v>
      </c>
      <c r="E200" t="s">
        <v>2301</v>
      </c>
      <c r="F200" t="s">
        <v>70</v>
      </c>
      <c r="G200" s="3">
        <v>43500</v>
      </c>
      <c r="H200" s="2">
        <v>179900</v>
      </c>
      <c r="I200" s="12" t="s">
        <v>838</v>
      </c>
    </row>
    <row r="201" spans="1:9" ht="21.75" customHeight="1" x14ac:dyDescent="0.2">
      <c r="A201" t="s">
        <v>1040</v>
      </c>
      <c r="B201" t="s">
        <v>5</v>
      </c>
      <c r="C201" t="s">
        <v>1389</v>
      </c>
      <c r="D201" t="s">
        <v>1840</v>
      </c>
      <c r="E201" t="s">
        <v>2302</v>
      </c>
      <c r="F201" t="s">
        <v>6</v>
      </c>
      <c r="G201" s="3">
        <v>43500</v>
      </c>
      <c r="H201" s="2">
        <v>101500</v>
      </c>
      <c r="I201" s="12" t="s">
        <v>838</v>
      </c>
    </row>
    <row r="202" spans="1:9" ht="21.75" customHeight="1" x14ac:dyDescent="0.2">
      <c r="A202" t="s">
        <v>326</v>
      </c>
      <c r="B202" t="s">
        <v>1844</v>
      </c>
      <c r="C202" t="s">
        <v>326</v>
      </c>
      <c r="D202" t="s">
        <v>1844</v>
      </c>
      <c r="E202" t="s">
        <v>2303</v>
      </c>
      <c r="F202" t="s">
        <v>730</v>
      </c>
      <c r="G202" s="3">
        <v>43500</v>
      </c>
      <c r="H202" s="2">
        <v>20000</v>
      </c>
      <c r="I202" s="12" t="s">
        <v>838</v>
      </c>
    </row>
    <row r="203" spans="1:9" ht="21.75" customHeight="1" x14ac:dyDescent="0.2">
      <c r="A203" t="s">
        <v>1937</v>
      </c>
      <c r="B203" t="s">
        <v>1842</v>
      </c>
      <c r="C203" t="s">
        <v>1477</v>
      </c>
      <c r="D203" t="s">
        <v>1043</v>
      </c>
      <c r="E203" t="s">
        <v>2304</v>
      </c>
      <c r="F203" t="s">
        <v>6</v>
      </c>
      <c r="G203" s="3">
        <v>43500</v>
      </c>
      <c r="H203" s="2">
        <v>159000</v>
      </c>
      <c r="I203" s="12">
        <v>20182845</v>
      </c>
    </row>
    <row r="204" spans="1:9" ht="21.75" customHeight="1" x14ac:dyDescent="0.2">
      <c r="A204" t="s">
        <v>1841</v>
      </c>
      <c r="B204" t="s">
        <v>1840</v>
      </c>
      <c r="C204" t="s">
        <v>1906</v>
      </c>
      <c r="D204" t="s">
        <v>1099</v>
      </c>
      <c r="E204" t="s">
        <v>2305</v>
      </c>
      <c r="F204" t="s">
        <v>6</v>
      </c>
      <c r="G204" s="3">
        <v>43500</v>
      </c>
      <c r="H204" s="2">
        <v>169900</v>
      </c>
      <c r="I204" s="12">
        <v>20190050</v>
      </c>
    </row>
    <row r="205" spans="1:9" ht="21.75" customHeight="1" x14ac:dyDescent="0.2">
      <c r="A205" t="s">
        <v>326</v>
      </c>
      <c r="B205" t="s">
        <v>1844</v>
      </c>
      <c r="C205" t="s">
        <v>1456</v>
      </c>
      <c r="D205" t="s">
        <v>1840</v>
      </c>
      <c r="E205" t="s">
        <v>922</v>
      </c>
      <c r="F205" t="s">
        <v>6</v>
      </c>
      <c r="G205" s="3">
        <v>43500</v>
      </c>
      <c r="H205" s="2">
        <v>152500</v>
      </c>
      <c r="I205" s="12" t="s">
        <v>838</v>
      </c>
    </row>
    <row r="206" spans="1:9" ht="21.75" customHeight="1" x14ac:dyDescent="0.2">
      <c r="A206" t="s">
        <v>2306</v>
      </c>
      <c r="B206" t="s">
        <v>1854</v>
      </c>
      <c r="C206" t="s">
        <v>1040</v>
      </c>
      <c r="D206" t="s">
        <v>5</v>
      </c>
      <c r="E206" t="s">
        <v>2307</v>
      </c>
      <c r="F206" t="s">
        <v>6</v>
      </c>
      <c r="G206" s="3">
        <v>43501</v>
      </c>
      <c r="H206" s="2">
        <v>199900</v>
      </c>
      <c r="I206" s="12" t="s">
        <v>838</v>
      </c>
    </row>
    <row r="207" spans="1:9" ht="21.75" customHeight="1" x14ac:dyDescent="0.2">
      <c r="A207" t="s">
        <v>1481</v>
      </c>
      <c r="B207" t="s">
        <v>1529</v>
      </c>
      <c r="C207" t="s">
        <v>357</v>
      </c>
      <c r="D207" t="s">
        <v>1099</v>
      </c>
      <c r="E207" t="s">
        <v>2308</v>
      </c>
      <c r="F207" t="s">
        <v>1127</v>
      </c>
      <c r="G207" s="3">
        <v>43501</v>
      </c>
      <c r="H207" s="2">
        <v>6800</v>
      </c>
      <c r="I207" s="12">
        <v>20190194</v>
      </c>
    </row>
    <row r="208" spans="1:9" ht="21.75" customHeight="1" x14ac:dyDescent="0.2">
      <c r="A208" t="s">
        <v>1633</v>
      </c>
      <c r="B208" t="s">
        <v>1036</v>
      </c>
      <c r="C208" t="s">
        <v>1698</v>
      </c>
      <c r="D208" t="s">
        <v>1036</v>
      </c>
      <c r="E208" t="s">
        <v>2309</v>
      </c>
      <c r="F208" t="s">
        <v>6</v>
      </c>
      <c r="G208" s="3">
        <v>43502</v>
      </c>
      <c r="H208" s="2">
        <v>230000</v>
      </c>
      <c r="I208" s="12" t="s">
        <v>838</v>
      </c>
    </row>
    <row r="209" spans="1:9" ht="21.75" customHeight="1" x14ac:dyDescent="0.2">
      <c r="A209" t="s">
        <v>1557</v>
      </c>
      <c r="B209" t="s">
        <v>5</v>
      </c>
      <c r="C209" t="s">
        <v>1942</v>
      </c>
      <c r="D209" t="s">
        <v>1180</v>
      </c>
      <c r="E209" t="s">
        <v>2310</v>
      </c>
      <c r="F209" t="s">
        <v>6</v>
      </c>
      <c r="G209" s="3">
        <v>43502</v>
      </c>
      <c r="H209" s="2">
        <v>130000</v>
      </c>
      <c r="I209" s="12">
        <v>20190138</v>
      </c>
    </row>
    <row r="210" spans="1:9" ht="21.75" customHeight="1" x14ac:dyDescent="0.2">
      <c r="A210" t="s">
        <v>1694</v>
      </c>
      <c r="B210" t="s">
        <v>1180</v>
      </c>
      <c r="C210" t="s">
        <v>1222</v>
      </c>
      <c r="D210" t="s">
        <v>1099</v>
      </c>
      <c r="E210" t="s">
        <v>2311</v>
      </c>
      <c r="F210" t="s">
        <v>6</v>
      </c>
      <c r="G210" s="3">
        <v>43503</v>
      </c>
      <c r="H210" s="2">
        <v>119000</v>
      </c>
      <c r="I210" s="12">
        <v>20190201</v>
      </c>
    </row>
    <row r="211" spans="1:9" ht="21.75" customHeight="1" x14ac:dyDescent="0.2">
      <c r="A211" t="s">
        <v>1085</v>
      </c>
      <c r="B211" t="s">
        <v>5</v>
      </c>
      <c r="C211" t="s">
        <v>1288</v>
      </c>
      <c r="D211" t="s">
        <v>1840</v>
      </c>
      <c r="E211" t="s">
        <v>2312</v>
      </c>
      <c r="F211" t="s">
        <v>6</v>
      </c>
      <c r="G211" s="3">
        <v>43503</v>
      </c>
      <c r="H211" s="2">
        <v>190000</v>
      </c>
      <c r="I211" s="12">
        <v>20190038</v>
      </c>
    </row>
    <row r="212" spans="1:9" ht="21.75" customHeight="1" x14ac:dyDescent="0.2">
      <c r="A212" t="s">
        <v>1918</v>
      </c>
      <c r="B212" t="s">
        <v>1840</v>
      </c>
      <c r="C212" t="s">
        <v>199</v>
      </c>
      <c r="D212" t="s">
        <v>1840</v>
      </c>
      <c r="E212" t="s">
        <v>2313</v>
      </c>
      <c r="F212" t="s">
        <v>6</v>
      </c>
      <c r="G212" s="3">
        <v>43503</v>
      </c>
      <c r="H212" s="2">
        <v>200000</v>
      </c>
      <c r="I212" s="12" t="s">
        <v>838</v>
      </c>
    </row>
    <row r="213" spans="1:9" ht="21.75" customHeight="1" x14ac:dyDescent="0.2">
      <c r="A213" t="s">
        <v>529</v>
      </c>
      <c r="B213" t="s">
        <v>1036</v>
      </c>
      <c r="C213" t="s">
        <v>545</v>
      </c>
      <c r="D213" t="s">
        <v>1036</v>
      </c>
      <c r="E213" t="s">
        <v>2314</v>
      </c>
      <c r="F213" t="s">
        <v>425</v>
      </c>
      <c r="G213" s="3">
        <v>43503</v>
      </c>
      <c r="H213" s="2">
        <v>131000</v>
      </c>
      <c r="I213" s="12" t="s">
        <v>838</v>
      </c>
    </row>
    <row r="214" spans="1:9" ht="21.75" customHeight="1" x14ac:dyDescent="0.2">
      <c r="A214" t="s">
        <v>1650</v>
      </c>
      <c r="B214" t="s">
        <v>1099</v>
      </c>
      <c r="C214" t="s">
        <v>1222</v>
      </c>
      <c r="D214" t="s">
        <v>1099</v>
      </c>
      <c r="E214" t="s">
        <v>2315</v>
      </c>
      <c r="F214" t="s">
        <v>6</v>
      </c>
      <c r="G214" s="3">
        <v>43503</v>
      </c>
      <c r="H214" s="2">
        <v>48000</v>
      </c>
      <c r="I214" s="12" t="s">
        <v>838</v>
      </c>
    </row>
    <row r="215" spans="1:9" ht="21.75" customHeight="1" x14ac:dyDescent="0.2">
      <c r="A215" t="s">
        <v>2036</v>
      </c>
      <c r="B215" t="s">
        <v>5</v>
      </c>
      <c r="C215" t="s">
        <v>1853</v>
      </c>
      <c r="D215" t="s">
        <v>1842</v>
      </c>
      <c r="E215" t="s">
        <v>2316</v>
      </c>
      <c r="F215" t="s">
        <v>1249</v>
      </c>
      <c r="G215" s="3">
        <v>43503</v>
      </c>
      <c r="H215" s="2">
        <v>174100</v>
      </c>
      <c r="I215" s="12" t="s">
        <v>838</v>
      </c>
    </row>
    <row r="216" spans="1:9" ht="21.75" customHeight="1" x14ac:dyDescent="0.2">
      <c r="A216" t="s">
        <v>1683</v>
      </c>
      <c r="B216" t="s">
        <v>1734</v>
      </c>
      <c r="C216" t="s">
        <v>25</v>
      </c>
      <c r="D216" t="s">
        <v>1840</v>
      </c>
      <c r="E216" t="s">
        <v>2317</v>
      </c>
      <c r="F216" t="s">
        <v>6</v>
      </c>
      <c r="G216" s="3">
        <v>43503</v>
      </c>
      <c r="H216" s="2">
        <v>70000</v>
      </c>
      <c r="I216" s="12" t="s">
        <v>838</v>
      </c>
    </row>
    <row r="217" spans="1:9" ht="21.75" customHeight="1" x14ac:dyDescent="0.2">
      <c r="A217" t="s">
        <v>1040</v>
      </c>
      <c r="B217" t="s">
        <v>5</v>
      </c>
      <c r="C217" t="s">
        <v>407</v>
      </c>
      <c r="D217" t="s">
        <v>1180</v>
      </c>
      <c r="E217" t="s">
        <v>2318</v>
      </c>
      <c r="F217" t="s">
        <v>216</v>
      </c>
      <c r="G217" s="3">
        <v>43503</v>
      </c>
      <c r="H217" s="2">
        <v>362500</v>
      </c>
      <c r="I217" s="12">
        <v>20182884</v>
      </c>
    </row>
    <row r="218" spans="1:9" ht="21.75" customHeight="1" x14ac:dyDescent="0.2">
      <c r="A218" t="s">
        <v>714</v>
      </c>
      <c r="B218" t="s">
        <v>1099</v>
      </c>
      <c r="C218" t="s">
        <v>1298</v>
      </c>
      <c r="D218" t="s">
        <v>1036</v>
      </c>
      <c r="E218" t="s">
        <v>2319</v>
      </c>
      <c r="F218" t="s">
        <v>6</v>
      </c>
      <c r="G218" s="3">
        <v>43503</v>
      </c>
      <c r="H218" s="2">
        <v>259115</v>
      </c>
      <c r="I218" s="12" t="s">
        <v>838</v>
      </c>
    </row>
    <row r="219" spans="1:9" ht="21.75" customHeight="1" x14ac:dyDescent="0.2">
      <c r="A219" t="s">
        <v>22</v>
      </c>
      <c r="B219" t="s">
        <v>368</v>
      </c>
      <c r="C219" t="s">
        <v>22</v>
      </c>
      <c r="D219" t="s">
        <v>368</v>
      </c>
      <c r="E219" t="s">
        <v>2320</v>
      </c>
      <c r="F219" t="s">
        <v>1093</v>
      </c>
      <c r="G219" s="3">
        <v>43503</v>
      </c>
      <c r="H219" s="2">
        <v>156000</v>
      </c>
      <c r="I219" s="12" t="s">
        <v>838</v>
      </c>
    </row>
    <row r="220" spans="1:9" ht="21.75" customHeight="1" x14ac:dyDescent="0.2">
      <c r="A220" t="s">
        <v>1910</v>
      </c>
      <c r="B220" t="s">
        <v>1842</v>
      </c>
      <c r="C220" t="s">
        <v>1910</v>
      </c>
      <c r="D220" t="s">
        <v>1842</v>
      </c>
      <c r="E220" t="s">
        <v>2321</v>
      </c>
      <c r="F220" t="s">
        <v>6</v>
      </c>
      <c r="G220" s="3">
        <v>43504</v>
      </c>
      <c r="H220" s="2">
        <v>105000</v>
      </c>
      <c r="I220" s="12">
        <v>20190114</v>
      </c>
    </row>
    <row r="221" spans="1:9" ht="21.75" customHeight="1" x14ac:dyDescent="0.2">
      <c r="A221" t="s">
        <v>357</v>
      </c>
      <c r="B221" t="s">
        <v>1099</v>
      </c>
      <c r="C221" t="s">
        <v>66</v>
      </c>
      <c r="D221" t="s">
        <v>1036</v>
      </c>
      <c r="E221" t="s">
        <v>2322</v>
      </c>
      <c r="F221" t="s">
        <v>6</v>
      </c>
      <c r="G221" s="3">
        <v>43504</v>
      </c>
      <c r="H221" s="2">
        <v>53000</v>
      </c>
      <c r="I221" s="12" t="s">
        <v>838</v>
      </c>
    </row>
    <row r="222" spans="1:9" ht="21.75" customHeight="1" x14ac:dyDescent="0.2">
      <c r="A222" t="s">
        <v>1986</v>
      </c>
      <c r="B222" t="s">
        <v>1268</v>
      </c>
      <c r="C222" t="s">
        <v>1841</v>
      </c>
      <c r="D222" t="s">
        <v>1840</v>
      </c>
      <c r="E222" t="s">
        <v>2323</v>
      </c>
      <c r="F222" t="s">
        <v>6</v>
      </c>
      <c r="G222" s="3">
        <v>43504</v>
      </c>
      <c r="H222" s="2">
        <v>45000</v>
      </c>
      <c r="I222" s="12">
        <v>20182868</v>
      </c>
    </row>
    <row r="223" spans="1:9" ht="21.75" customHeight="1" x14ac:dyDescent="0.2">
      <c r="A223" t="s">
        <v>1735</v>
      </c>
      <c r="B223" t="s">
        <v>5</v>
      </c>
      <c r="C223" t="s">
        <v>1718</v>
      </c>
      <c r="D223" t="s">
        <v>1099</v>
      </c>
      <c r="E223" t="s">
        <v>2324</v>
      </c>
      <c r="F223" t="s">
        <v>6</v>
      </c>
      <c r="G223" s="3">
        <v>43504</v>
      </c>
      <c r="H223" s="2">
        <v>52000</v>
      </c>
      <c r="I223" s="12">
        <v>20190137</v>
      </c>
    </row>
    <row r="224" spans="1:9" ht="21.75" customHeight="1" x14ac:dyDescent="0.2">
      <c r="A224" t="s">
        <v>714</v>
      </c>
      <c r="B224" t="s">
        <v>1099</v>
      </c>
      <c r="C224" t="s">
        <v>1835</v>
      </c>
      <c r="D224" t="s">
        <v>1858</v>
      </c>
      <c r="E224" t="s">
        <v>2325</v>
      </c>
      <c r="F224" t="s">
        <v>1126</v>
      </c>
      <c r="G224" s="3">
        <v>43504</v>
      </c>
      <c r="H224" s="2">
        <v>169900</v>
      </c>
      <c r="I224" s="12" t="s">
        <v>838</v>
      </c>
    </row>
    <row r="225" spans="1:9" ht="21.75" customHeight="1" x14ac:dyDescent="0.2">
      <c r="A225" t="s">
        <v>1069</v>
      </c>
      <c r="B225" t="s">
        <v>1840</v>
      </c>
      <c r="C225" t="s">
        <v>2028</v>
      </c>
      <c r="D225" t="s">
        <v>1258</v>
      </c>
      <c r="E225" t="s">
        <v>2326</v>
      </c>
      <c r="F225" t="s">
        <v>6</v>
      </c>
      <c r="G225" s="3">
        <v>43504</v>
      </c>
      <c r="H225" s="2">
        <v>208000</v>
      </c>
      <c r="I225" s="12" t="s">
        <v>838</v>
      </c>
    </row>
    <row r="226" spans="1:9" ht="21.75" customHeight="1" x14ac:dyDescent="0.2">
      <c r="A226" t="s">
        <v>1999</v>
      </c>
      <c r="B226" t="s">
        <v>2073</v>
      </c>
      <c r="C226" t="s">
        <v>1999</v>
      </c>
      <c r="D226" t="s">
        <v>2073</v>
      </c>
      <c r="E226" t="s">
        <v>2327</v>
      </c>
      <c r="F226" t="s">
        <v>215</v>
      </c>
      <c r="G226" s="3">
        <v>43504</v>
      </c>
      <c r="H226" s="2">
        <v>60000</v>
      </c>
      <c r="I226" s="12" t="s">
        <v>838</v>
      </c>
    </row>
    <row r="227" spans="1:9" ht="21.75" customHeight="1" x14ac:dyDescent="0.2">
      <c r="A227" t="s">
        <v>1684</v>
      </c>
      <c r="B227" t="s">
        <v>2328</v>
      </c>
      <c r="C227" t="s">
        <v>407</v>
      </c>
      <c r="D227" t="s">
        <v>1180</v>
      </c>
      <c r="E227" t="s">
        <v>2329</v>
      </c>
      <c r="F227" t="s">
        <v>424</v>
      </c>
      <c r="G227" s="3">
        <v>43504</v>
      </c>
      <c r="H227" s="2">
        <v>62500</v>
      </c>
      <c r="I227" s="12" t="s">
        <v>838</v>
      </c>
    </row>
    <row r="228" spans="1:9" ht="21.75" customHeight="1" x14ac:dyDescent="0.2">
      <c r="A228" t="s">
        <v>1883</v>
      </c>
      <c r="B228" t="s">
        <v>1475</v>
      </c>
      <c r="C228" t="s">
        <v>326</v>
      </c>
      <c r="D228" t="s">
        <v>1844</v>
      </c>
      <c r="E228" t="s">
        <v>2330</v>
      </c>
      <c r="F228" t="s">
        <v>216</v>
      </c>
      <c r="G228" s="3">
        <v>43504</v>
      </c>
      <c r="H228" s="2">
        <v>233000</v>
      </c>
      <c r="I228" s="12" t="s">
        <v>838</v>
      </c>
    </row>
    <row r="229" spans="1:9" ht="21.75" customHeight="1" x14ac:dyDescent="0.2">
      <c r="A229" t="s">
        <v>1081</v>
      </c>
      <c r="B229" t="s">
        <v>1036</v>
      </c>
      <c r="C229" t="s">
        <v>1298</v>
      </c>
      <c r="D229" t="s">
        <v>1036</v>
      </c>
      <c r="E229" t="s">
        <v>2331</v>
      </c>
      <c r="F229" t="s">
        <v>1126</v>
      </c>
      <c r="G229" s="3">
        <v>43504</v>
      </c>
      <c r="H229" s="2">
        <v>286030</v>
      </c>
      <c r="I229" s="12" t="s">
        <v>838</v>
      </c>
    </row>
    <row r="230" spans="1:9" ht="21.75" customHeight="1" x14ac:dyDescent="0.2">
      <c r="A230" t="s">
        <v>2013</v>
      </c>
      <c r="B230" t="s">
        <v>1180</v>
      </c>
      <c r="C230" t="s">
        <v>1828</v>
      </c>
      <c r="D230" t="s">
        <v>1842</v>
      </c>
      <c r="E230" t="s">
        <v>2332</v>
      </c>
      <c r="F230" t="s">
        <v>1092</v>
      </c>
      <c r="G230" s="3">
        <v>43504</v>
      </c>
      <c r="H230" s="2">
        <v>301500</v>
      </c>
      <c r="I230" s="12" t="s">
        <v>838</v>
      </c>
    </row>
    <row r="231" spans="1:9" ht="21.75" customHeight="1" x14ac:dyDescent="0.2">
      <c r="A231" t="s">
        <v>799</v>
      </c>
      <c r="B231" t="s">
        <v>1858</v>
      </c>
      <c r="C231" t="s">
        <v>1557</v>
      </c>
      <c r="D231" t="s">
        <v>5</v>
      </c>
      <c r="E231" t="s">
        <v>2333</v>
      </c>
      <c r="F231" t="s">
        <v>425</v>
      </c>
      <c r="G231" s="3">
        <v>43504</v>
      </c>
      <c r="H231" s="2">
        <v>561900</v>
      </c>
      <c r="I231" s="12" t="s">
        <v>838</v>
      </c>
    </row>
    <row r="232" spans="1:9" ht="21.75" customHeight="1" x14ac:dyDescent="0.2">
      <c r="A232" t="s">
        <v>147</v>
      </c>
      <c r="B232" t="s">
        <v>1734</v>
      </c>
      <c r="C232" t="s">
        <v>852</v>
      </c>
      <c r="D232" t="s">
        <v>1258</v>
      </c>
      <c r="E232" t="s">
        <v>2334</v>
      </c>
      <c r="F232" t="s">
        <v>6</v>
      </c>
      <c r="G232" s="3">
        <v>43504</v>
      </c>
      <c r="H232" s="2">
        <v>278900</v>
      </c>
      <c r="I232" s="12" t="s">
        <v>838</v>
      </c>
    </row>
    <row r="233" spans="1:9" ht="21.75" customHeight="1" x14ac:dyDescent="0.2">
      <c r="A233" t="s">
        <v>1868</v>
      </c>
      <c r="B233" t="s">
        <v>1869</v>
      </c>
      <c r="C233" t="s">
        <v>155</v>
      </c>
      <c r="D233" t="s">
        <v>1943</v>
      </c>
      <c r="E233" t="s">
        <v>2335</v>
      </c>
      <c r="F233" t="s">
        <v>880</v>
      </c>
      <c r="G233" s="3">
        <v>43504</v>
      </c>
      <c r="H233" s="2">
        <v>58000</v>
      </c>
      <c r="I233" s="12" t="s">
        <v>838</v>
      </c>
    </row>
    <row r="234" spans="1:9" ht="21.75" customHeight="1" x14ac:dyDescent="0.2">
      <c r="A234" t="s">
        <v>722</v>
      </c>
      <c r="B234" t="s">
        <v>1842</v>
      </c>
      <c r="C234" t="s">
        <v>1232</v>
      </c>
      <c r="D234" t="s">
        <v>1180</v>
      </c>
      <c r="E234" t="s">
        <v>2336</v>
      </c>
      <c r="F234" t="s">
        <v>425</v>
      </c>
      <c r="G234" s="3">
        <v>43504</v>
      </c>
      <c r="H234" s="2">
        <v>490000</v>
      </c>
      <c r="I234" s="12">
        <v>20190131</v>
      </c>
    </row>
    <row r="235" spans="1:9" ht="21.75" customHeight="1" x14ac:dyDescent="0.2">
      <c r="A235" t="s">
        <v>1242</v>
      </c>
      <c r="B235" t="s">
        <v>1258</v>
      </c>
      <c r="C235" t="s">
        <v>1242</v>
      </c>
      <c r="D235" t="s">
        <v>1258</v>
      </c>
      <c r="E235" t="s">
        <v>2337</v>
      </c>
      <c r="F235" t="s">
        <v>844</v>
      </c>
      <c r="G235" s="3">
        <v>43504</v>
      </c>
      <c r="H235" s="2">
        <v>120000</v>
      </c>
      <c r="I235" s="12" t="s">
        <v>838</v>
      </c>
    </row>
    <row r="236" spans="1:9" ht="21.75" customHeight="1" x14ac:dyDescent="0.2">
      <c r="A236" t="s">
        <v>2071</v>
      </c>
      <c r="B236" t="s">
        <v>303</v>
      </c>
      <c r="C236" t="s">
        <v>1906</v>
      </c>
      <c r="D236" t="s">
        <v>1099</v>
      </c>
      <c r="E236" t="s">
        <v>2338</v>
      </c>
      <c r="F236" t="s">
        <v>6</v>
      </c>
      <c r="G236" s="3">
        <v>43507</v>
      </c>
      <c r="H236" s="2">
        <v>371250</v>
      </c>
      <c r="I236" s="12">
        <v>20190185</v>
      </c>
    </row>
    <row r="237" spans="1:9" ht="21.75" customHeight="1" x14ac:dyDescent="0.2">
      <c r="A237" t="s">
        <v>2339</v>
      </c>
      <c r="B237" t="s">
        <v>2340</v>
      </c>
      <c r="C237" t="s">
        <v>2339</v>
      </c>
      <c r="D237" t="s">
        <v>2340</v>
      </c>
      <c r="E237" t="s">
        <v>2341</v>
      </c>
      <c r="F237" t="s">
        <v>6</v>
      </c>
      <c r="G237" s="3">
        <v>43507</v>
      </c>
      <c r="H237" s="2">
        <v>70000</v>
      </c>
      <c r="I237" s="12" t="s">
        <v>838</v>
      </c>
    </row>
    <row r="238" spans="1:9" ht="21.75" customHeight="1" x14ac:dyDescent="0.2">
      <c r="A238" t="s">
        <v>1868</v>
      </c>
      <c r="B238" t="s">
        <v>1869</v>
      </c>
      <c r="C238" t="s">
        <v>829</v>
      </c>
      <c r="D238" t="s">
        <v>368</v>
      </c>
      <c r="E238" t="s">
        <v>2342</v>
      </c>
      <c r="F238" t="s">
        <v>301</v>
      </c>
      <c r="G238" s="3">
        <v>43508</v>
      </c>
      <c r="H238" s="2">
        <v>120000</v>
      </c>
      <c r="I238" s="12" t="s">
        <v>838</v>
      </c>
    </row>
    <row r="239" spans="1:9" ht="21.75" customHeight="1" x14ac:dyDescent="0.2">
      <c r="A239" t="s">
        <v>1089</v>
      </c>
      <c r="B239" t="s">
        <v>5</v>
      </c>
      <c r="C239" t="s">
        <v>1879</v>
      </c>
      <c r="D239" t="s">
        <v>1258</v>
      </c>
      <c r="E239" t="s">
        <v>2343</v>
      </c>
      <c r="F239" t="s">
        <v>6</v>
      </c>
      <c r="G239" s="3">
        <v>43508</v>
      </c>
      <c r="H239" s="2">
        <v>162000</v>
      </c>
      <c r="I239" s="12" t="s">
        <v>838</v>
      </c>
    </row>
    <row r="240" spans="1:9" ht="21.75" customHeight="1" x14ac:dyDescent="0.2">
      <c r="A240" t="s">
        <v>1398</v>
      </c>
      <c r="B240" t="s">
        <v>1842</v>
      </c>
      <c r="C240" t="s">
        <v>908</v>
      </c>
      <c r="D240" t="s">
        <v>5</v>
      </c>
      <c r="E240" t="s">
        <v>2344</v>
      </c>
      <c r="F240" t="s">
        <v>1126</v>
      </c>
      <c r="G240" s="3">
        <v>43508</v>
      </c>
      <c r="H240" s="2">
        <v>499900</v>
      </c>
      <c r="I240" s="12">
        <v>20190150</v>
      </c>
    </row>
    <row r="241" spans="1:9" ht="21.75" customHeight="1" x14ac:dyDescent="0.2">
      <c r="A241" t="s">
        <v>326</v>
      </c>
      <c r="B241" t="s">
        <v>1844</v>
      </c>
      <c r="C241" t="s">
        <v>312</v>
      </c>
      <c r="D241" t="s">
        <v>1842</v>
      </c>
      <c r="E241" t="s">
        <v>2345</v>
      </c>
      <c r="F241" t="s">
        <v>6</v>
      </c>
      <c r="G241" s="3">
        <v>43508</v>
      </c>
      <c r="H241" s="2">
        <v>167500</v>
      </c>
      <c r="I241" s="12" t="s">
        <v>838</v>
      </c>
    </row>
    <row r="242" spans="1:9" ht="21.75" customHeight="1" x14ac:dyDescent="0.2">
      <c r="A242" t="s">
        <v>1698</v>
      </c>
      <c r="B242" t="s">
        <v>1036</v>
      </c>
      <c r="C242" t="s">
        <v>1307</v>
      </c>
      <c r="D242" t="s">
        <v>1099</v>
      </c>
      <c r="E242" t="s">
        <v>2346</v>
      </c>
      <c r="F242" t="s">
        <v>6</v>
      </c>
      <c r="G242" s="3">
        <v>43508</v>
      </c>
      <c r="H242" s="2">
        <v>125000</v>
      </c>
      <c r="I242" s="12">
        <v>20190076</v>
      </c>
    </row>
    <row r="243" spans="1:9" ht="21.75" customHeight="1" x14ac:dyDescent="0.2">
      <c r="A243" t="s">
        <v>2347</v>
      </c>
      <c r="B243" t="s">
        <v>1043</v>
      </c>
      <c r="C243" t="s">
        <v>842</v>
      </c>
      <c r="D243" t="s">
        <v>1940</v>
      </c>
      <c r="E243" t="s">
        <v>2348</v>
      </c>
      <c r="F243" t="s">
        <v>6</v>
      </c>
      <c r="G243" s="3">
        <v>43508</v>
      </c>
      <c r="H243" s="2">
        <v>150000</v>
      </c>
      <c r="I243" s="12">
        <v>20190108</v>
      </c>
    </row>
    <row r="244" spans="1:9" ht="21.75" customHeight="1" x14ac:dyDescent="0.2">
      <c r="A244" t="s">
        <v>812</v>
      </c>
      <c r="B244" t="s">
        <v>1087</v>
      </c>
      <c r="C244" t="s">
        <v>1914</v>
      </c>
      <c r="D244" t="s">
        <v>1099</v>
      </c>
      <c r="E244" t="s">
        <v>2008</v>
      </c>
      <c r="F244" t="s">
        <v>6</v>
      </c>
      <c r="G244" s="3">
        <v>43508</v>
      </c>
      <c r="H244" s="2">
        <v>101000</v>
      </c>
      <c r="I244" s="12" t="s">
        <v>838</v>
      </c>
    </row>
    <row r="245" spans="1:9" ht="21.75" customHeight="1" x14ac:dyDescent="0.2">
      <c r="A245" t="s">
        <v>1307</v>
      </c>
      <c r="B245" t="s">
        <v>1099</v>
      </c>
      <c r="C245" t="s">
        <v>2068</v>
      </c>
      <c r="D245" t="s">
        <v>1984</v>
      </c>
      <c r="E245" t="s">
        <v>2349</v>
      </c>
      <c r="F245" t="s">
        <v>301</v>
      </c>
      <c r="G245" s="3">
        <v>43508</v>
      </c>
      <c r="H245" s="2">
        <v>139500</v>
      </c>
      <c r="I245" s="12" t="s">
        <v>838</v>
      </c>
    </row>
    <row r="246" spans="1:9" ht="21.75" customHeight="1" x14ac:dyDescent="0.2">
      <c r="A246" t="s">
        <v>154</v>
      </c>
      <c r="B246" t="s">
        <v>1099</v>
      </c>
      <c r="C246" t="s">
        <v>154</v>
      </c>
      <c r="D246" t="s">
        <v>1099</v>
      </c>
      <c r="E246" t="s">
        <v>2350</v>
      </c>
      <c r="F246" t="s">
        <v>6</v>
      </c>
      <c r="G246" s="3">
        <v>43509</v>
      </c>
      <c r="H246" s="2">
        <v>37000</v>
      </c>
      <c r="I246" s="12" t="s">
        <v>838</v>
      </c>
    </row>
    <row r="247" spans="1:9" ht="21.75" customHeight="1" x14ac:dyDescent="0.2">
      <c r="A247" t="s">
        <v>1868</v>
      </c>
      <c r="B247" t="s">
        <v>1869</v>
      </c>
      <c r="C247" t="s">
        <v>1384</v>
      </c>
      <c r="D247" t="s">
        <v>1099</v>
      </c>
      <c r="E247" t="s">
        <v>2351</v>
      </c>
      <c r="F247" t="s">
        <v>6</v>
      </c>
      <c r="G247" s="3">
        <v>43509</v>
      </c>
      <c r="H247" s="2">
        <v>76000</v>
      </c>
      <c r="I247" s="12" t="s">
        <v>838</v>
      </c>
    </row>
    <row r="248" spans="1:9" ht="21.75" customHeight="1" x14ac:dyDescent="0.2">
      <c r="A248" t="s">
        <v>1892</v>
      </c>
      <c r="B248" t="s">
        <v>5</v>
      </c>
      <c r="C248" t="s">
        <v>1698</v>
      </c>
      <c r="D248" t="s">
        <v>1036</v>
      </c>
      <c r="E248" t="s">
        <v>2352</v>
      </c>
      <c r="F248" t="s">
        <v>1249</v>
      </c>
      <c r="G248" s="3">
        <v>43509</v>
      </c>
      <c r="H248" s="2">
        <v>220000</v>
      </c>
      <c r="I248" s="12" t="s">
        <v>838</v>
      </c>
    </row>
    <row r="249" spans="1:9" ht="21.75" customHeight="1" x14ac:dyDescent="0.2">
      <c r="A249" t="s">
        <v>732</v>
      </c>
      <c r="B249" t="s">
        <v>2054</v>
      </c>
      <c r="C249" t="s">
        <v>25</v>
      </c>
      <c r="D249" t="s">
        <v>1840</v>
      </c>
      <c r="E249" t="s">
        <v>2353</v>
      </c>
      <c r="F249" t="s">
        <v>7</v>
      </c>
      <c r="G249" s="3">
        <v>43509</v>
      </c>
      <c r="H249" s="2">
        <v>348000</v>
      </c>
      <c r="I249" s="12" t="s">
        <v>838</v>
      </c>
    </row>
    <row r="250" spans="1:9" ht="21.75" customHeight="1" x14ac:dyDescent="0.2">
      <c r="A250" t="s">
        <v>2039</v>
      </c>
      <c r="B250" t="s">
        <v>1847</v>
      </c>
      <c r="C250" t="s">
        <v>1872</v>
      </c>
      <c r="D250" t="s">
        <v>1843</v>
      </c>
      <c r="E250" t="s">
        <v>2354</v>
      </c>
      <c r="F250" t="s">
        <v>6</v>
      </c>
      <c r="G250" s="3">
        <v>43509</v>
      </c>
      <c r="H250" s="2">
        <v>162500</v>
      </c>
      <c r="I250" s="12" t="s">
        <v>838</v>
      </c>
    </row>
    <row r="251" spans="1:9" ht="21.75" customHeight="1" x14ac:dyDescent="0.2">
      <c r="A251" t="s">
        <v>2053</v>
      </c>
      <c r="B251" t="s">
        <v>1854</v>
      </c>
      <c r="C251" t="s">
        <v>1910</v>
      </c>
      <c r="D251" t="s">
        <v>1842</v>
      </c>
      <c r="E251" t="s">
        <v>1725</v>
      </c>
      <c r="F251" t="s">
        <v>1126</v>
      </c>
      <c r="G251" s="3">
        <v>43509</v>
      </c>
      <c r="H251" s="2">
        <v>237000</v>
      </c>
      <c r="I251" s="12">
        <v>20190079</v>
      </c>
    </row>
    <row r="252" spans="1:9" ht="21.75" customHeight="1" x14ac:dyDescent="0.2">
      <c r="A252" t="s">
        <v>908</v>
      </c>
      <c r="B252" t="s">
        <v>5</v>
      </c>
      <c r="C252" t="s">
        <v>908</v>
      </c>
      <c r="D252" t="s">
        <v>5</v>
      </c>
      <c r="E252" t="s">
        <v>2355</v>
      </c>
      <c r="F252" t="s">
        <v>425</v>
      </c>
      <c r="G252" s="3">
        <v>43509</v>
      </c>
      <c r="H252" s="2">
        <v>1050000</v>
      </c>
      <c r="I252" s="12">
        <v>20182861</v>
      </c>
    </row>
    <row r="253" spans="1:9" ht="21.75" customHeight="1" x14ac:dyDescent="0.2">
      <c r="A253" t="s">
        <v>1639</v>
      </c>
      <c r="B253" t="s">
        <v>1861</v>
      </c>
      <c r="C253" t="s">
        <v>566</v>
      </c>
      <c r="D253" t="s">
        <v>1842</v>
      </c>
      <c r="E253" t="s">
        <v>2356</v>
      </c>
      <c r="F253" t="s">
        <v>6</v>
      </c>
      <c r="G253" s="3">
        <v>43510</v>
      </c>
      <c r="H253" s="2">
        <v>125000</v>
      </c>
      <c r="I253" s="12">
        <v>20190116</v>
      </c>
    </row>
    <row r="254" spans="1:9" ht="21.75" customHeight="1" x14ac:dyDescent="0.2">
      <c r="A254" t="s">
        <v>2078</v>
      </c>
      <c r="B254" t="s">
        <v>1842</v>
      </c>
      <c r="C254" t="s">
        <v>1910</v>
      </c>
      <c r="D254" t="s">
        <v>1842</v>
      </c>
      <c r="E254" t="s">
        <v>2357</v>
      </c>
      <c r="F254" t="s">
        <v>6</v>
      </c>
      <c r="G254" s="3">
        <v>43510</v>
      </c>
      <c r="H254" s="2">
        <v>152000</v>
      </c>
      <c r="I254" s="12">
        <v>20190092</v>
      </c>
    </row>
    <row r="255" spans="1:9" ht="21.75" customHeight="1" x14ac:dyDescent="0.2">
      <c r="A255" t="s">
        <v>326</v>
      </c>
      <c r="B255" t="s">
        <v>1844</v>
      </c>
      <c r="C255" t="s">
        <v>326</v>
      </c>
      <c r="D255" t="s">
        <v>1844</v>
      </c>
      <c r="E255" t="s">
        <v>2358</v>
      </c>
      <c r="F255" t="s">
        <v>6</v>
      </c>
      <c r="G255" s="3">
        <v>43510</v>
      </c>
      <c r="H255" s="2">
        <v>49000</v>
      </c>
      <c r="I255" s="12" t="s">
        <v>838</v>
      </c>
    </row>
    <row r="256" spans="1:9" ht="21.75" customHeight="1" x14ac:dyDescent="0.2">
      <c r="A256" t="s">
        <v>1857</v>
      </c>
      <c r="B256" t="s">
        <v>1099</v>
      </c>
      <c r="C256" t="s">
        <v>1872</v>
      </c>
      <c r="D256" t="s">
        <v>1843</v>
      </c>
      <c r="E256" t="s">
        <v>2359</v>
      </c>
      <c r="F256" t="s">
        <v>6</v>
      </c>
      <c r="G256" s="3">
        <v>43510</v>
      </c>
      <c r="H256" s="2">
        <v>178500</v>
      </c>
      <c r="I256" s="12" t="s">
        <v>838</v>
      </c>
    </row>
    <row r="257" spans="1:9" ht="21.75" customHeight="1" x14ac:dyDescent="0.2">
      <c r="A257" t="s">
        <v>1848</v>
      </c>
      <c r="B257" t="s">
        <v>1036</v>
      </c>
      <c r="C257" t="s">
        <v>764</v>
      </c>
      <c r="D257" t="s">
        <v>1842</v>
      </c>
      <c r="E257" t="s">
        <v>2360</v>
      </c>
      <c r="F257" t="s">
        <v>6</v>
      </c>
      <c r="G257" s="3">
        <v>43510</v>
      </c>
      <c r="H257" s="2">
        <v>240000</v>
      </c>
      <c r="I257" s="12" t="s">
        <v>838</v>
      </c>
    </row>
    <row r="258" spans="1:9" ht="21.75" customHeight="1" x14ac:dyDescent="0.2">
      <c r="A258" t="s">
        <v>1884</v>
      </c>
      <c r="B258" t="s">
        <v>1842</v>
      </c>
      <c r="C258" t="s">
        <v>218</v>
      </c>
      <c r="D258" t="s">
        <v>1036</v>
      </c>
      <c r="E258" t="s">
        <v>2361</v>
      </c>
      <c r="F258" t="s">
        <v>6</v>
      </c>
      <c r="G258" s="3">
        <v>43510</v>
      </c>
      <c r="H258" s="2">
        <v>77000</v>
      </c>
      <c r="I258" s="12" t="s">
        <v>838</v>
      </c>
    </row>
    <row r="259" spans="1:9" ht="21.75" customHeight="1" x14ac:dyDescent="0.2">
      <c r="A259" t="s">
        <v>2014</v>
      </c>
      <c r="B259" t="s">
        <v>1180</v>
      </c>
      <c r="C259" t="s">
        <v>1698</v>
      </c>
      <c r="D259" t="s">
        <v>1036</v>
      </c>
      <c r="E259" t="s">
        <v>2362</v>
      </c>
      <c r="F259" t="s">
        <v>6</v>
      </c>
      <c r="G259" s="3">
        <v>43510</v>
      </c>
      <c r="H259" s="2">
        <v>189000</v>
      </c>
      <c r="I259" s="12" t="s">
        <v>838</v>
      </c>
    </row>
    <row r="260" spans="1:9" ht="21.75" customHeight="1" x14ac:dyDescent="0.2">
      <c r="A260" t="s">
        <v>2014</v>
      </c>
      <c r="B260" t="s">
        <v>1180</v>
      </c>
      <c r="C260" t="s">
        <v>1880</v>
      </c>
      <c r="D260" t="s">
        <v>126</v>
      </c>
      <c r="E260" t="s">
        <v>2363</v>
      </c>
      <c r="F260" t="s">
        <v>6</v>
      </c>
      <c r="G260" s="3">
        <v>43510</v>
      </c>
      <c r="H260" s="2">
        <v>187000</v>
      </c>
      <c r="I260" s="12" t="s">
        <v>838</v>
      </c>
    </row>
    <row r="261" spans="1:9" ht="21.75" customHeight="1" x14ac:dyDescent="0.2">
      <c r="A261" t="s">
        <v>313</v>
      </c>
      <c r="B261" t="s">
        <v>1840</v>
      </c>
      <c r="C261" t="s">
        <v>1222</v>
      </c>
      <c r="D261" t="s">
        <v>1099</v>
      </c>
      <c r="E261" t="s">
        <v>2364</v>
      </c>
      <c r="F261" t="s">
        <v>6</v>
      </c>
      <c r="G261" s="3">
        <v>43510</v>
      </c>
      <c r="H261" s="2">
        <v>90000</v>
      </c>
      <c r="I261" s="12" t="s">
        <v>838</v>
      </c>
    </row>
    <row r="262" spans="1:9" ht="21.75" customHeight="1" x14ac:dyDescent="0.2">
      <c r="A262" t="s">
        <v>758</v>
      </c>
      <c r="B262" t="s">
        <v>1842</v>
      </c>
      <c r="C262" t="s">
        <v>1712</v>
      </c>
      <c r="D262" t="s">
        <v>1734</v>
      </c>
      <c r="E262" t="s">
        <v>2365</v>
      </c>
      <c r="F262" t="s">
        <v>216</v>
      </c>
      <c r="G262" s="3">
        <v>43511</v>
      </c>
      <c r="H262" s="2">
        <v>250000</v>
      </c>
      <c r="I262" s="12" t="s">
        <v>838</v>
      </c>
    </row>
    <row r="263" spans="1:9" ht="21.75" customHeight="1" x14ac:dyDescent="0.2">
      <c r="A263" t="s">
        <v>1904</v>
      </c>
      <c r="B263" t="s">
        <v>761</v>
      </c>
      <c r="C263" t="s">
        <v>955</v>
      </c>
      <c r="D263" t="s">
        <v>1036</v>
      </c>
      <c r="E263" t="s">
        <v>2366</v>
      </c>
      <c r="F263" t="s">
        <v>6</v>
      </c>
      <c r="G263" s="3">
        <v>43511</v>
      </c>
      <c r="H263" s="2">
        <v>46000</v>
      </c>
      <c r="I263" s="12" t="s">
        <v>838</v>
      </c>
    </row>
    <row r="264" spans="1:9" ht="21.75" customHeight="1" x14ac:dyDescent="0.2">
      <c r="A264" t="s">
        <v>1712</v>
      </c>
      <c r="B264" t="s">
        <v>1734</v>
      </c>
      <c r="C264" t="s">
        <v>1872</v>
      </c>
      <c r="D264" t="s">
        <v>1843</v>
      </c>
      <c r="E264" t="s">
        <v>1386</v>
      </c>
      <c r="F264" t="s">
        <v>6</v>
      </c>
      <c r="G264" s="3">
        <v>43511</v>
      </c>
      <c r="H264" s="2">
        <v>148000</v>
      </c>
      <c r="I264" s="12" t="s">
        <v>838</v>
      </c>
    </row>
    <row r="265" spans="1:9" ht="21.75" customHeight="1" x14ac:dyDescent="0.2">
      <c r="A265" t="s">
        <v>2066</v>
      </c>
      <c r="B265" t="s">
        <v>1842</v>
      </c>
      <c r="C265" t="s">
        <v>1544</v>
      </c>
      <c r="D265" t="s">
        <v>1734</v>
      </c>
      <c r="E265" t="s">
        <v>2367</v>
      </c>
      <c r="F265" t="s">
        <v>6</v>
      </c>
      <c r="G265" s="3">
        <v>43511</v>
      </c>
      <c r="H265" s="2">
        <v>203500</v>
      </c>
      <c r="I265" s="12">
        <v>20190070</v>
      </c>
    </row>
    <row r="266" spans="1:9" ht="21.75" customHeight="1" x14ac:dyDescent="0.2">
      <c r="A266" t="s">
        <v>154</v>
      </c>
      <c r="B266" t="s">
        <v>1099</v>
      </c>
      <c r="C266" t="s">
        <v>154</v>
      </c>
      <c r="D266" t="s">
        <v>1099</v>
      </c>
      <c r="E266" t="s">
        <v>2368</v>
      </c>
      <c r="F266" t="s">
        <v>6</v>
      </c>
      <c r="G266" s="3">
        <v>43511</v>
      </c>
      <c r="H266" s="2">
        <v>144400</v>
      </c>
      <c r="I266" s="12" t="s">
        <v>838</v>
      </c>
    </row>
    <row r="267" spans="1:9" ht="21.75" customHeight="1" x14ac:dyDescent="0.2">
      <c r="A267" t="s">
        <v>1950</v>
      </c>
      <c r="B267" t="s">
        <v>5</v>
      </c>
      <c r="C267" t="s">
        <v>1301</v>
      </c>
      <c r="D267" t="s">
        <v>411</v>
      </c>
      <c r="E267" t="s">
        <v>2369</v>
      </c>
      <c r="F267" t="s">
        <v>287</v>
      </c>
      <c r="G267" s="3">
        <v>43511</v>
      </c>
      <c r="H267" s="2">
        <v>129900</v>
      </c>
      <c r="I267" s="12" t="s">
        <v>838</v>
      </c>
    </row>
    <row r="268" spans="1:9" ht="21.75" customHeight="1" x14ac:dyDescent="0.2">
      <c r="A268" t="s">
        <v>2370</v>
      </c>
      <c r="B268" t="s">
        <v>1720</v>
      </c>
      <c r="C268" t="s">
        <v>732</v>
      </c>
      <c r="D268" t="s">
        <v>2054</v>
      </c>
      <c r="E268" t="s">
        <v>2371</v>
      </c>
      <c r="F268" t="s">
        <v>426</v>
      </c>
      <c r="G268" s="3">
        <v>43511</v>
      </c>
      <c r="H268" s="2">
        <v>293000</v>
      </c>
      <c r="I268" s="12" t="s">
        <v>838</v>
      </c>
    </row>
    <row r="269" spans="1:9" ht="21.75" customHeight="1" x14ac:dyDescent="0.2">
      <c r="A269" t="s">
        <v>1271</v>
      </c>
      <c r="B269" t="s">
        <v>1943</v>
      </c>
      <c r="C269" t="s">
        <v>155</v>
      </c>
      <c r="D269" t="s">
        <v>1943</v>
      </c>
      <c r="E269" t="s">
        <v>2372</v>
      </c>
      <c r="F269" t="s">
        <v>215</v>
      </c>
      <c r="G269" s="3">
        <v>43511</v>
      </c>
      <c r="H269" s="2">
        <v>55000</v>
      </c>
      <c r="I269" s="12" t="s">
        <v>838</v>
      </c>
    </row>
    <row r="270" spans="1:9" ht="21.75" customHeight="1" x14ac:dyDescent="0.2">
      <c r="A270" t="s">
        <v>1868</v>
      </c>
      <c r="B270" t="s">
        <v>1869</v>
      </c>
      <c r="C270" t="s">
        <v>1254</v>
      </c>
      <c r="D270" t="s">
        <v>1854</v>
      </c>
      <c r="E270" t="s">
        <v>2373</v>
      </c>
      <c r="F270" t="s">
        <v>65</v>
      </c>
      <c r="G270" s="3">
        <v>43511</v>
      </c>
      <c r="H270" s="2">
        <v>129000</v>
      </c>
      <c r="I270" s="12" t="s">
        <v>838</v>
      </c>
    </row>
    <row r="271" spans="1:9" ht="21.75" customHeight="1" x14ac:dyDescent="0.2">
      <c r="A271" t="s">
        <v>1211</v>
      </c>
      <c r="B271" t="s">
        <v>1843</v>
      </c>
      <c r="C271" t="s">
        <v>1957</v>
      </c>
      <c r="D271" t="s">
        <v>1843</v>
      </c>
      <c r="E271" t="s">
        <v>2374</v>
      </c>
      <c r="F271" t="s">
        <v>111</v>
      </c>
      <c r="G271" s="3">
        <v>43511</v>
      </c>
      <c r="H271" s="2">
        <v>30000</v>
      </c>
      <c r="I271" s="12" t="s">
        <v>838</v>
      </c>
    </row>
    <row r="272" spans="1:9" ht="21.75" customHeight="1" x14ac:dyDescent="0.2">
      <c r="A272" t="s">
        <v>326</v>
      </c>
      <c r="B272" t="s">
        <v>1844</v>
      </c>
      <c r="C272" t="s">
        <v>1855</v>
      </c>
      <c r="D272" t="s">
        <v>1854</v>
      </c>
      <c r="E272" t="s">
        <v>2375</v>
      </c>
      <c r="F272" t="s">
        <v>7</v>
      </c>
      <c r="G272" s="3">
        <v>43511</v>
      </c>
      <c r="H272" s="2">
        <v>192500</v>
      </c>
      <c r="I272" s="12" t="s">
        <v>838</v>
      </c>
    </row>
    <row r="273" spans="1:9" ht="21.75" customHeight="1" x14ac:dyDescent="0.2">
      <c r="A273" t="s">
        <v>1966</v>
      </c>
      <c r="B273" t="s">
        <v>1854</v>
      </c>
      <c r="C273" t="s">
        <v>710</v>
      </c>
      <c r="D273" t="s">
        <v>303</v>
      </c>
      <c r="E273" t="s">
        <v>2376</v>
      </c>
      <c r="F273" t="s">
        <v>6</v>
      </c>
      <c r="G273" s="3">
        <v>43511</v>
      </c>
      <c r="H273" s="2">
        <v>85000</v>
      </c>
      <c r="I273" s="12" t="s">
        <v>838</v>
      </c>
    </row>
    <row r="274" spans="1:9" ht="21.75" customHeight="1" x14ac:dyDescent="0.2">
      <c r="A274" t="s">
        <v>1868</v>
      </c>
      <c r="B274" t="s">
        <v>1869</v>
      </c>
      <c r="C274" t="s">
        <v>955</v>
      </c>
      <c r="D274" t="s">
        <v>1036</v>
      </c>
      <c r="E274" t="s">
        <v>2377</v>
      </c>
      <c r="F274" t="s">
        <v>6</v>
      </c>
      <c r="G274" s="3">
        <v>43511</v>
      </c>
      <c r="H274" s="2">
        <v>181500</v>
      </c>
      <c r="I274" s="12" t="s">
        <v>838</v>
      </c>
    </row>
    <row r="275" spans="1:9" ht="21.75" customHeight="1" x14ac:dyDescent="0.2">
      <c r="A275" t="s">
        <v>25</v>
      </c>
      <c r="B275" t="s">
        <v>1840</v>
      </c>
      <c r="C275" t="s">
        <v>545</v>
      </c>
      <c r="D275" t="s">
        <v>1036</v>
      </c>
      <c r="E275" t="s">
        <v>2378</v>
      </c>
      <c r="F275" t="s">
        <v>65</v>
      </c>
      <c r="G275" s="3">
        <v>43511</v>
      </c>
      <c r="H275" s="2">
        <v>510000</v>
      </c>
      <c r="I275" s="12">
        <v>20190058</v>
      </c>
    </row>
    <row r="276" spans="1:9" ht="21.75" customHeight="1" x14ac:dyDescent="0.2">
      <c r="A276" t="s">
        <v>326</v>
      </c>
      <c r="B276" t="s">
        <v>1844</v>
      </c>
      <c r="C276" t="s">
        <v>183</v>
      </c>
      <c r="D276" t="s">
        <v>1099</v>
      </c>
      <c r="E276" t="s">
        <v>2379</v>
      </c>
      <c r="F276" t="s">
        <v>1249</v>
      </c>
      <c r="G276" s="3">
        <v>43511</v>
      </c>
      <c r="H276" s="2">
        <v>195000</v>
      </c>
      <c r="I276" s="12" t="s">
        <v>838</v>
      </c>
    </row>
    <row r="277" spans="1:9" ht="21.75" customHeight="1" x14ac:dyDescent="0.2">
      <c r="A277" t="s">
        <v>1868</v>
      </c>
      <c r="B277" t="s">
        <v>1869</v>
      </c>
      <c r="C277" t="s">
        <v>117</v>
      </c>
      <c r="D277" t="s">
        <v>1535</v>
      </c>
      <c r="E277" t="s">
        <v>2380</v>
      </c>
      <c r="F277" t="s">
        <v>425</v>
      </c>
      <c r="G277" s="3">
        <v>43511</v>
      </c>
      <c r="H277" s="2">
        <v>800000</v>
      </c>
      <c r="I277" s="12">
        <v>20182900</v>
      </c>
    </row>
    <row r="278" spans="1:9" ht="21.75" customHeight="1" x14ac:dyDescent="0.2">
      <c r="A278" t="s">
        <v>154</v>
      </c>
      <c r="B278" t="s">
        <v>1099</v>
      </c>
      <c r="C278" t="s">
        <v>1454</v>
      </c>
      <c r="D278" t="s">
        <v>5</v>
      </c>
      <c r="E278" t="s">
        <v>2381</v>
      </c>
      <c r="F278" t="s">
        <v>6</v>
      </c>
      <c r="G278" s="3">
        <v>43514</v>
      </c>
      <c r="H278" s="2">
        <v>91000</v>
      </c>
      <c r="I278" s="12" t="s">
        <v>838</v>
      </c>
    </row>
    <row r="279" spans="1:9" ht="21.75" customHeight="1" x14ac:dyDescent="0.2">
      <c r="A279" t="s">
        <v>908</v>
      </c>
      <c r="B279" t="s">
        <v>5</v>
      </c>
      <c r="C279" t="s">
        <v>1906</v>
      </c>
      <c r="D279" t="s">
        <v>1099</v>
      </c>
      <c r="E279" t="s">
        <v>2382</v>
      </c>
      <c r="F279" t="s">
        <v>1209</v>
      </c>
      <c r="G279" s="3">
        <v>43514</v>
      </c>
      <c r="H279" s="2">
        <v>126000</v>
      </c>
      <c r="I279" s="12" t="s">
        <v>838</v>
      </c>
    </row>
    <row r="280" spans="1:9" ht="21.75" customHeight="1" x14ac:dyDescent="0.2">
      <c r="A280" t="s">
        <v>544</v>
      </c>
      <c r="B280" t="s">
        <v>1858</v>
      </c>
      <c r="C280" t="s">
        <v>1559</v>
      </c>
      <c r="D280" t="s">
        <v>1036</v>
      </c>
      <c r="E280" t="s">
        <v>2383</v>
      </c>
      <c r="F280" t="s">
        <v>6</v>
      </c>
      <c r="G280" s="3">
        <v>43514</v>
      </c>
      <c r="H280" s="2">
        <v>320000</v>
      </c>
      <c r="I280" s="12" t="s">
        <v>838</v>
      </c>
    </row>
    <row r="281" spans="1:9" ht="21.75" customHeight="1" x14ac:dyDescent="0.2">
      <c r="A281" t="s">
        <v>1885</v>
      </c>
      <c r="B281" t="s">
        <v>1886</v>
      </c>
      <c r="C281" t="s">
        <v>1885</v>
      </c>
      <c r="D281" t="s">
        <v>1886</v>
      </c>
      <c r="E281" t="s">
        <v>2384</v>
      </c>
      <c r="F281" t="s">
        <v>1126</v>
      </c>
      <c r="G281" s="3">
        <v>43514</v>
      </c>
      <c r="H281" s="2">
        <v>289970</v>
      </c>
      <c r="I281" s="12" t="s">
        <v>838</v>
      </c>
    </row>
    <row r="282" spans="1:9" ht="21.75" customHeight="1" x14ac:dyDescent="0.2">
      <c r="A282" t="s">
        <v>894</v>
      </c>
      <c r="B282" t="s">
        <v>1842</v>
      </c>
      <c r="C282" t="s">
        <v>2056</v>
      </c>
      <c r="D282" t="s">
        <v>1099</v>
      </c>
      <c r="E282" t="s">
        <v>2385</v>
      </c>
      <c r="F282" t="s">
        <v>425</v>
      </c>
      <c r="G282" s="3">
        <v>43514</v>
      </c>
      <c r="H282" s="2">
        <v>239900</v>
      </c>
      <c r="I282" s="12" t="s">
        <v>838</v>
      </c>
    </row>
    <row r="283" spans="1:9" ht="21.75" customHeight="1" x14ac:dyDescent="0.2">
      <c r="A283" t="s">
        <v>1950</v>
      </c>
      <c r="B283" t="s">
        <v>5</v>
      </c>
      <c r="C283" t="s">
        <v>1040</v>
      </c>
      <c r="D283" t="s">
        <v>5</v>
      </c>
      <c r="E283" t="s">
        <v>2386</v>
      </c>
      <c r="F283" t="s">
        <v>6</v>
      </c>
      <c r="G283" s="3">
        <v>43515</v>
      </c>
      <c r="H283" s="2">
        <v>159900</v>
      </c>
      <c r="I283" s="12" t="s">
        <v>838</v>
      </c>
    </row>
    <row r="284" spans="1:9" ht="21.75" customHeight="1" x14ac:dyDescent="0.2">
      <c r="A284" t="s">
        <v>2039</v>
      </c>
      <c r="B284" t="s">
        <v>1847</v>
      </c>
      <c r="C284" t="s">
        <v>1719</v>
      </c>
      <c r="D284" t="s">
        <v>5</v>
      </c>
      <c r="E284" t="s">
        <v>2387</v>
      </c>
      <c r="F284" t="s">
        <v>6</v>
      </c>
      <c r="G284" s="3">
        <v>43515</v>
      </c>
      <c r="H284" s="2">
        <v>132000</v>
      </c>
      <c r="I284" s="12">
        <v>20190110</v>
      </c>
    </row>
    <row r="285" spans="1:9" ht="21.75" customHeight="1" x14ac:dyDescent="0.2">
      <c r="A285" t="s">
        <v>1868</v>
      </c>
      <c r="B285" t="s">
        <v>1869</v>
      </c>
      <c r="C285" t="s">
        <v>2131</v>
      </c>
      <c r="D285" t="s">
        <v>839</v>
      </c>
      <c r="E285" t="s">
        <v>2388</v>
      </c>
      <c r="F285" t="s">
        <v>110</v>
      </c>
      <c r="G285" s="3">
        <v>43515</v>
      </c>
      <c r="H285" s="2">
        <v>42000</v>
      </c>
      <c r="I285" s="12" t="s">
        <v>838</v>
      </c>
    </row>
    <row r="286" spans="1:9" ht="21.75" customHeight="1" x14ac:dyDescent="0.2">
      <c r="A286" t="s">
        <v>1964</v>
      </c>
      <c r="B286" t="s">
        <v>5</v>
      </c>
      <c r="C286" t="s">
        <v>326</v>
      </c>
      <c r="D286" t="s">
        <v>1844</v>
      </c>
      <c r="E286" t="s">
        <v>2389</v>
      </c>
      <c r="F286" t="s">
        <v>216</v>
      </c>
      <c r="G286" s="3">
        <v>43515</v>
      </c>
      <c r="H286" s="2">
        <v>199000</v>
      </c>
      <c r="I286" s="12" t="s">
        <v>838</v>
      </c>
    </row>
    <row r="287" spans="1:9" ht="21.75" customHeight="1" x14ac:dyDescent="0.2">
      <c r="A287" t="s">
        <v>2390</v>
      </c>
      <c r="B287" t="s">
        <v>118</v>
      </c>
      <c r="C287" t="s">
        <v>312</v>
      </c>
      <c r="D287" t="s">
        <v>1842</v>
      </c>
      <c r="E287" t="s">
        <v>2391</v>
      </c>
      <c r="F287" t="s">
        <v>121</v>
      </c>
      <c r="G287" s="3">
        <v>43515</v>
      </c>
      <c r="H287" s="2">
        <v>102700</v>
      </c>
      <c r="I287" s="12" t="s">
        <v>838</v>
      </c>
    </row>
    <row r="288" spans="1:9" ht="21.75" customHeight="1" x14ac:dyDescent="0.2">
      <c r="A288" t="s">
        <v>1897</v>
      </c>
      <c r="B288" t="s">
        <v>1842</v>
      </c>
      <c r="C288" t="s">
        <v>529</v>
      </c>
      <c r="D288" t="s">
        <v>1036</v>
      </c>
      <c r="E288" t="s">
        <v>2392</v>
      </c>
      <c r="F288" t="s">
        <v>6</v>
      </c>
      <c r="G288" s="3">
        <v>43515</v>
      </c>
      <c r="H288" s="2">
        <v>82000</v>
      </c>
      <c r="I288" s="12">
        <v>20190124</v>
      </c>
    </row>
    <row r="289" spans="1:9" ht="21.75" customHeight="1" x14ac:dyDescent="0.2">
      <c r="A289" t="s">
        <v>1704</v>
      </c>
      <c r="B289" t="s">
        <v>1842</v>
      </c>
      <c r="C289" t="s">
        <v>1298</v>
      </c>
      <c r="D289" t="s">
        <v>1036</v>
      </c>
      <c r="E289" t="s">
        <v>2393</v>
      </c>
      <c r="F289" t="s">
        <v>1126</v>
      </c>
      <c r="G289" s="3">
        <v>43515</v>
      </c>
      <c r="H289" s="2">
        <v>221430</v>
      </c>
      <c r="I289" s="12" t="s">
        <v>838</v>
      </c>
    </row>
    <row r="290" spans="1:9" ht="21.75" customHeight="1" x14ac:dyDescent="0.2">
      <c r="A290" t="s">
        <v>691</v>
      </c>
      <c r="B290" t="s">
        <v>982</v>
      </c>
      <c r="C290" t="s">
        <v>691</v>
      </c>
      <c r="D290" t="s">
        <v>982</v>
      </c>
      <c r="E290" t="s">
        <v>2394</v>
      </c>
      <c r="F290" t="s">
        <v>6</v>
      </c>
      <c r="G290" s="3">
        <v>43515</v>
      </c>
      <c r="H290" s="2">
        <v>169000</v>
      </c>
      <c r="I290" s="12" t="s">
        <v>838</v>
      </c>
    </row>
    <row r="291" spans="1:9" ht="21.75" customHeight="1" x14ac:dyDescent="0.2">
      <c r="A291" t="s">
        <v>1873</v>
      </c>
      <c r="B291" t="s">
        <v>1258</v>
      </c>
      <c r="C291" t="s">
        <v>1879</v>
      </c>
      <c r="D291" t="s">
        <v>1258</v>
      </c>
      <c r="E291" t="s">
        <v>2395</v>
      </c>
      <c r="F291" t="s">
        <v>6</v>
      </c>
      <c r="G291" s="3">
        <v>43516</v>
      </c>
      <c r="H291" s="2">
        <v>191400</v>
      </c>
      <c r="I291" s="12" t="s">
        <v>838</v>
      </c>
    </row>
    <row r="292" spans="1:9" ht="21.75" customHeight="1" x14ac:dyDescent="0.2">
      <c r="A292" t="s">
        <v>852</v>
      </c>
      <c r="B292" t="s">
        <v>1258</v>
      </c>
      <c r="C292" t="s">
        <v>852</v>
      </c>
      <c r="D292" t="s">
        <v>1258</v>
      </c>
      <c r="E292" t="s">
        <v>2396</v>
      </c>
      <c r="F292" t="s">
        <v>424</v>
      </c>
      <c r="G292" s="3">
        <v>43516</v>
      </c>
      <c r="H292" s="2">
        <v>87900</v>
      </c>
      <c r="I292" s="12" t="s">
        <v>838</v>
      </c>
    </row>
    <row r="293" spans="1:9" ht="21.75" customHeight="1" x14ac:dyDescent="0.2">
      <c r="A293" t="s">
        <v>2397</v>
      </c>
      <c r="B293" t="s">
        <v>2069</v>
      </c>
      <c r="C293" t="s">
        <v>1850</v>
      </c>
      <c r="D293" t="s">
        <v>5</v>
      </c>
      <c r="E293" t="s">
        <v>2398</v>
      </c>
      <c r="F293" t="s">
        <v>6</v>
      </c>
      <c r="G293" s="3">
        <v>43516</v>
      </c>
      <c r="H293" s="2">
        <v>157000</v>
      </c>
      <c r="I293" s="12" t="s">
        <v>838</v>
      </c>
    </row>
    <row r="294" spans="1:9" ht="21.75" customHeight="1" x14ac:dyDescent="0.2">
      <c r="A294" t="s">
        <v>1549</v>
      </c>
      <c r="B294" t="s">
        <v>1915</v>
      </c>
      <c r="C294" t="s">
        <v>1210</v>
      </c>
      <c r="D294" t="s">
        <v>991</v>
      </c>
      <c r="E294" t="s">
        <v>2399</v>
      </c>
      <c r="F294" t="s">
        <v>6</v>
      </c>
      <c r="G294" s="3">
        <v>43516</v>
      </c>
      <c r="H294" s="2">
        <v>71000</v>
      </c>
      <c r="I294" s="12">
        <v>20191368</v>
      </c>
    </row>
    <row r="295" spans="1:9" ht="21.75" customHeight="1" x14ac:dyDescent="0.2">
      <c r="A295" t="s">
        <v>1891</v>
      </c>
      <c r="B295" t="s">
        <v>1036</v>
      </c>
      <c r="C295" t="s">
        <v>307</v>
      </c>
      <c r="D295" t="s">
        <v>1036</v>
      </c>
      <c r="E295" t="s">
        <v>2400</v>
      </c>
      <c r="F295" t="s">
        <v>6</v>
      </c>
      <c r="G295" s="3">
        <v>43516</v>
      </c>
      <c r="H295" s="2">
        <v>7999</v>
      </c>
      <c r="I295" s="12" t="s">
        <v>838</v>
      </c>
    </row>
    <row r="296" spans="1:9" ht="21.75" customHeight="1" x14ac:dyDescent="0.2">
      <c r="A296" t="s">
        <v>2401</v>
      </c>
      <c r="B296" t="s">
        <v>1099</v>
      </c>
      <c r="C296" t="s">
        <v>1068</v>
      </c>
      <c r="D296" t="s">
        <v>1535</v>
      </c>
      <c r="E296" t="s">
        <v>2402</v>
      </c>
      <c r="F296" t="s">
        <v>11</v>
      </c>
      <c r="G296" s="3">
        <v>43517</v>
      </c>
      <c r="H296" s="2">
        <v>160000</v>
      </c>
      <c r="I296" s="12" t="s">
        <v>838</v>
      </c>
    </row>
    <row r="297" spans="1:9" ht="21.75" customHeight="1" x14ac:dyDescent="0.2">
      <c r="A297" t="s">
        <v>1125</v>
      </c>
      <c r="B297" t="s">
        <v>303</v>
      </c>
      <c r="C297" t="s">
        <v>2403</v>
      </c>
      <c r="D297" t="s">
        <v>1546</v>
      </c>
      <c r="E297" t="s">
        <v>2404</v>
      </c>
      <c r="F297" t="s">
        <v>425</v>
      </c>
      <c r="G297" s="3">
        <v>43517</v>
      </c>
      <c r="H297" s="2">
        <v>299500</v>
      </c>
      <c r="I297" s="12" t="s">
        <v>838</v>
      </c>
    </row>
    <row r="298" spans="1:9" ht="21.75" customHeight="1" x14ac:dyDescent="0.2">
      <c r="A298" t="s">
        <v>2014</v>
      </c>
      <c r="B298" t="s">
        <v>1180</v>
      </c>
      <c r="C298" t="s">
        <v>1695</v>
      </c>
      <c r="D298" t="s">
        <v>1842</v>
      </c>
      <c r="E298" t="s">
        <v>2405</v>
      </c>
      <c r="F298" t="s">
        <v>6</v>
      </c>
      <c r="G298" s="3">
        <v>43517</v>
      </c>
      <c r="H298" s="2">
        <v>75000</v>
      </c>
      <c r="I298" s="12" t="s">
        <v>838</v>
      </c>
    </row>
    <row r="299" spans="1:9" ht="21.75" customHeight="1" x14ac:dyDescent="0.2">
      <c r="A299" t="s">
        <v>1629</v>
      </c>
      <c r="B299" t="s">
        <v>1840</v>
      </c>
      <c r="C299" t="s">
        <v>1229</v>
      </c>
      <c r="D299" t="s">
        <v>1099</v>
      </c>
      <c r="E299" t="s">
        <v>2406</v>
      </c>
      <c r="F299" t="s">
        <v>6</v>
      </c>
      <c r="G299" s="3">
        <v>43517</v>
      </c>
      <c r="H299" s="2">
        <v>226800</v>
      </c>
      <c r="I299" s="12">
        <v>20190101</v>
      </c>
    </row>
    <row r="300" spans="1:9" ht="21.75" customHeight="1" x14ac:dyDescent="0.2">
      <c r="A300" t="s">
        <v>2407</v>
      </c>
      <c r="B300" t="s">
        <v>2086</v>
      </c>
      <c r="C300" t="s">
        <v>2407</v>
      </c>
      <c r="D300" t="s">
        <v>2086</v>
      </c>
      <c r="E300" t="s">
        <v>2408</v>
      </c>
      <c r="F300" t="s">
        <v>6</v>
      </c>
      <c r="G300" s="3">
        <v>43517</v>
      </c>
      <c r="H300" s="2">
        <v>143000</v>
      </c>
      <c r="I300" s="12" t="s">
        <v>838</v>
      </c>
    </row>
    <row r="301" spans="1:9" ht="21.75" customHeight="1" x14ac:dyDescent="0.2">
      <c r="A301" t="s">
        <v>1232</v>
      </c>
      <c r="B301" t="s">
        <v>1180</v>
      </c>
      <c r="C301" t="s">
        <v>1855</v>
      </c>
      <c r="D301" t="s">
        <v>1854</v>
      </c>
      <c r="E301" t="s">
        <v>2409</v>
      </c>
      <c r="F301" t="s">
        <v>1249</v>
      </c>
      <c r="G301" s="3">
        <v>43517</v>
      </c>
      <c r="H301" s="2">
        <v>228000</v>
      </c>
      <c r="I301" s="12" t="s">
        <v>838</v>
      </c>
    </row>
    <row r="302" spans="1:9" ht="21.75" customHeight="1" x14ac:dyDescent="0.2">
      <c r="A302" t="s">
        <v>326</v>
      </c>
      <c r="B302" t="s">
        <v>1844</v>
      </c>
      <c r="C302" t="s">
        <v>2065</v>
      </c>
      <c r="D302" t="s">
        <v>5</v>
      </c>
      <c r="E302" t="s">
        <v>2410</v>
      </c>
      <c r="F302" t="s">
        <v>11</v>
      </c>
      <c r="G302" s="3">
        <v>43517</v>
      </c>
      <c r="H302" s="2">
        <v>333000</v>
      </c>
      <c r="I302" s="12" t="s">
        <v>838</v>
      </c>
    </row>
    <row r="303" spans="1:9" ht="21.75" customHeight="1" x14ac:dyDescent="0.2">
      <c r="A303" t="s">
        <v>2347</v>
      </c>
      <c r="B303" t="s">
        <v>1043</v>
      </c>
      <c r="C303" t="s">
        <v>1629</v>
      </c>
      <c r="D303" t="s">
        <v>1840</v>
      </c>
      <c r="E303" t="s">
        <v>2411</v>
      </c>
      <c r="F303" t="s">
        <v>6</v>
      </c>
      <c r="G303" s="3">
        <v>43518</v>
      </c>
      <c r="H303" s="2">
        <v>385000</v>
      </c>
      <c r="I303" s="12" t="s">
        <v>838</v>
      </c>
    </row>
    <row r="304" spans="1:9" ht="21.75" customHeight="1" x14ac:dyDescent="0.2">
      <c r="A304" t="s">
        <v>1924</v>
      </c>
      <c r="B304" t="s">
        <v>1843</v>
      </c>
      <c r="C304" t="s">
        <v>550</v>
      </c>
      <c r="D304" t="s">
        <v>1707</v>
      </c>
      <c r="E304" t="s">
        <v>2412</v>
      </c>
      <c r="F304" t="s">
        <v>6</v>
      </c>
      <c r="G304" s="3">
        <v>43518</v>
      </c>
      <c r="H304" s="2">
        <v>27000</v>
      </c>
      <c r="I304" s="12" t="s">
        <v>838</v>
      </c>
    </row>
    <row r="305" spans="1:9" ht="21.75" customHeight="1" x14ac:dyDescent="0.2">
      <c r="A305" t="s">
        <v>1868</v>
      </c>
      <c r="B305" t="s">
        <v>1869</v>
      </c>
      <c r="C305" t="s">
        <v>1880</v>
      </c>
      <c r="D305" t="s">
        <v>126</v>
      </c>
      <c r="E305" t="s">
        <v>2413</v>
      </c>
      <c r="F305" t="s">
        <v>6</v>
      </c>
      <c r="G305" s="3">
        <v>43518</v>
      </c>
      <c r="H305" s="2">
        <v>179000</v>
      </c>
      <c r="I305" s="12">
        <v>20190152</v>
      </c>
    </row>
    <row r="306" spans="1:9" ht="21.75" customHeight="1" x14ac:dyDescent="0.2">
      <c r="A306" t="s">
        <v>977</v>
      </c>
      <c r="B306" t="s">
        <v>125</v>
      </c>
      <c r="C306" t="s">
        <v>1298</v>
      </c>
      <c r="D306" t="s">
        <v>1036</v>
      </c>
      <c r="E306" t="s">
        <v>2414</v>
      </c>
      <c r="F306" t="s">
        <v>11</v>
      </c>
      <c r="G306" s="3">
        <v>43518</v>
      </c>
      <c r="H306" s="2">
        <v>165000</v>
      </c>
      <c r="I306" s="12" t="s">
        <v>838</v>
      </c>
    </row>
    <row r="307" spans="1:9" ht="21.75" customHeight="1" x14ac:dyDescent="0.2">
      <c r="A307" t="s">
        <v>1850</v>
      </c>
      <c r="B307" t="s">
        <v>5</v>
      </c>
      <c r="C307" t="s">
        <v>524</v>
      </c>
      <c r="D307" t="s">
        <v>1066</v>
      </c>
      <c r="E307" t="s">
        <v>2415</v>
      </c>
      <c r="F307" t="s">
        <v>534</v>
      </c>
      <c r="G307" s="3">
        <v>43518</v>
      </c>
      <c r="H307" s="2">
        <v>299000</v>
      </c>
      <c r="I307" s="12">
        <v>20190136</v>
      </c>
    </row>
    <row r="308" spans="1:9" ht="21.75" customHeight="1" x14ac:dyDescent="0.2">
      <c r="A308" t="s">
        <v>1068</v>
      </c>
      <c r="B308" t="s">
        <v>1535</v>
      </c>
      <c r="C308" t="s">
        <v>849</v>
      </c>
      <c r="D308" t="s">
        <v>1854</v>
      </c>
      <c r="E308" t="s">
        <v>2416</v>
      </c>
      <c r="F308" t="s">
        <v>7</v>
      </c>
      <c r="G308" s="3">
        <v>43518</v>
      </c>
      <c r="H308" s="2">
        <v>293000</v>
      </c>
      <c r="I308" s="12" t="s">
        <v>838</v>
      </c>
    </row>
    <row r="309" spans="1:9" ht="21.75" customHeight="1" x14ac:dyDescent="0.2">
      <c r="A309" t="s">
        <v>1868</v>
      </c>
      <c r="B309" t="s">
        <v>1869</v>
      </c>
      <c r="C309" t="s">
        <v>1629</v>
      </c>
      <c r="D309" t="s">
        <v>1840</v>
      </c>
      <c r="E309" t="s">
        <v>2417</v>
      </c>
      <c r="F309" t="s">
        <v>6</v>
      </c>
      <c r="G309" s="3">
        <v>43518</v>
      </c>
      <c r="H309" s="2">
        <v>345000</v>
      </c>
      <c r="I309" s="12">
        <v>20190171</v>
      </c>
    </row>
    <row r="310" spans="1:9" ht="21.75" customHeight="1" x14ac:dyDescent="0.2">
      <c r="A310" t="s">
        <v>753</v>
      </c>
      <c r="B310" t="s">
        <v>1180</v>
      </c>
      <c r="C310" t="s">
        <v>2028</v>
      </c>
      <c r="D310" t="s">
        <v>1258</v>
      </c>
      <c r="E310" t="s">
        <v>1567</v>
      </c>
      <c r="F310" t="s">
        <v>6</v>
      </c>
      <c r="G310" s="3">
        <v>43518</v>
      </c>
      <c r="H310" s="2">
        <v>130000</v>
      </c>
      <c r="I310" s="12">
        <v>20190165</v>
      </c>
    </row>
    <row r="311" spans="1:9" ht="21.75" customHeight="1" x14ac:dyDescent="0.2">
      <c r="A311" t="s">
        <v>317</v>
      </c>
      <c r="B311" t="s">
        <v>1840</v>
      </c>
      <c r="C311" t="s">
        <v>1639</v>
      </c>
      <c r="D311" t="s">
        <v>1861</v>
      </c>
      <c r="E311" t="s">
        <v>2418</v>
      </c>
      <c r="F311" t="s">
        <v>6</v>
      </c>
      <c r="G311" s="3">
        <v>43518</v>
      </c>
      <c r="H311" s="2">
        <v>187500</v>
      </c>
      <c r="I311" s="12">
        <v>20191141</v>
      </c>
    </row>
    <row r="312" spans="1:9" ht="21.75" customHeight="1" x14ac:dyDescent="0.2">
      <c r="A312" t="s">
        <v>1559</v>
      </c>
      <c r="B312" t="s">
        <v>1036</v>
      </c>
      <c r="C312" t="s">
        <v>1559</v>
      </c>
      <c r="D312" t="s">
        <v>1036</v>
      </c>
      <c r="E312" t="s">
        <v>2419</v>
      </c>
      <c r="F312" t="s">
        <v>6</v>
      </c>
      <c r="G312" s="3">
        <v>43518</v>
      </c>
      <c r="H312" s="2">
        <v>93500</v>
      </c>
      <c r="I312" s="12">
        <v>20190230</v>
      </c>
    </row>
    <row r="313" spans="1:9" ht="21.75" customHeight="1" x14ac:dyDescent="0.2">
      <c r="A313" t="s">
        <v>2078</v>
      </c>
      <c r="B313" t="s">
        <v>1842</v>
      </c>
      <c r="C313" t="s">
        <v>1390</v>
      </c>
      <c r="D313" t="s">
        <v>1099</v>
      </c>
      <c r="E313" t="s">
        <v>2420</v>
      </c>
      <c r="F313" t="s">
        <v>6</v>
      </c>
      <c r="G313" s="3">
        <v>43518</v>
      </c>
      <c r="H313" s="2">
        <v>98000</v>
      </c>
      <c r="I313" s="12">
        <v>20190168</v>
      </c>
    </row>
    <row r="314" spans="1:9" ht="21.75" customHeight="1" x14ac:dyDescent="0.2">
      <c r="A314" t="s">
        <v>1068</v>
      </c>
      <c r="B314" t="s">
        <v>1535</v>
      </c>
      <c r="C314" t="s">
        <v>1389</v>
      </c>
      <c r="D314" t="s">
        <v>1840</v>
      </c>
      <c r="E314" t="s">
        <v>2421</v>
      </c>
      <c r="F314" t="s">
        <v>6</v>
      </c>
      <c r="G314" s="3">
        <v>43518</v>
      </c>
      <c r="H314" s="2">
        <v>387000</v>
      </c>
      <c r="I314" s="12" t="s">
        <v>838</v>
      </c>
    </row>
    <row r="315" spans="1:9" ht="21.75" customHeight="1" x14ac:dyDescent="0.2">
      <c r="A315" t="s">
        <v>1250</v>
      </c>
      <c r="B315" t="s">
        <v>1851</v>
      </c>
      <c r="C315" t="s">
        <v>1250</v>
      </c>
      <c r="D315" t="s">
        <v>1851</v>
      </c>
      <c r="E315" t="s">
        <v>2422</v>
      </c>
      <c r="F315" t="s">
        <v>216</v>
      </c>
      <c r="G315" s="3">
        <v>43518</v>
      </c>
      <c r="H315" s="2">
        <v>199000</v>
      </c>
      <c r="I315" s="12" t="s">
        <v>838</v>
      </c>
    </row>
    <row r="316" spans="1:9" ht="21.75" customHeight="1" x14ac:dyDescent="0.2">
      <c r="A316" t="s">
        <v>2047</v>
      </c>
      <c r="B316" t="s">
        <v>5</v>
      </c>
      <c r="C316" t="s">
        <v>824</v>
      </c>
      <c r="D316" t="s">
        <v>1036</v>
      </c>
      <c r="E316" t="s">
        <v>2423</v>
      </c>
      <c r="F316" t="s">
        <v>1249</v>
      </c>
      <c r="G316" s="3">
        <v>43518</v>
      </c>
      <c r="H316" s="2">
        <v>225200</v>
      </c>
      <c r="I316" s="12">
        <v>20190221</v>
      </c>
    </row>
    <row r="317" spans="1:9" ht="21.75" customHeight="1" x14ac:dyDescent="0.2">
      <c r="A317" t="s">
        <v>1999</v>
      </c>
      <c r="B317" t="s">
        <v>2073</v>
      </c>
      <c r="C317" t="s">
        <v>1999</v>
      </c>
      <c r="D317" t="s">
        <v>2073</v>
      </c>
      <c r="E317" t="s">
        <v>2424</v>
      </c>
      <c r="F317" t="s">
        <v>214</v>
      </c>
      <c r="G317" s="3">
        <v>43518</v>
      </c>
      <c r="H317" s="2">
        <v>136000</v>
      </c>
      <c r="I317" s="12" t="s">
        <v>838</v>
      </c>
    </row>
    <row r="318" spans="1:9" ht="21.75" customHeight="1" x14ac:dyDescent="0.2">
      <c r="A318" t="s">
        <v>1388</v>
      </c>
      <c r="B318" t="s">
        <v>303</v>
      </c>
      <c r="C318" t="s">
        <v>1990</v>
      </c>
      <c r="D318" t="s">
        <v>1016</v>
      </c>
      <c r="E318" t="s">
        <v>2425</v>
      </c>
      <c r="F318" t="s">
        <v>6</v>
      </c>
      <c r="G318" s="3">
        <v>43518</v>
      </c>
      <c r="H318" s="2">
        <v>205000</v>
      </c>
      <c r="I318" s="12" t="s">
        <v>838</v>
      </c>
    </row>
    <row r="319" spans="1:9" ht="21.75" customHeight="1" x14ac:dyDescent="0.2">
      <c r="A319" t="s">
        <v>357</v>
      </c>
      <c r="B319" t="s">
        <v>1099</v>
      </c>
      <c r="C319" t="s">
        <v>357</v>
      </c>
      <c r="D319" t="s">
        <v>1099</v>
      </c>
      <c r="E319" t="s">
        <v>2426</v>
      </c>
      <c r="F319" t="s">
        <v>2427</v>
      </c>
      <c r="G319" s="3">
        <v>43519</v>
      </c>
      <c r="H319" s="2">
        <v>60000</v>
      </c>
      <c r="I319" s="12" t="s">
        <v>838</v>
      </c>
    </row>
    <row r="320" spans="1:9" ht="21.75" customHeight="1" x14ac:dyDescent="0.2">
      <c r="A320" t="s">
        <v>894</v>
      </c>
      <c r="B320" t="s">
        <v>1842</v>
      </c>
      <c r="C320" t="s">
        <v>344</v>
      </c>
      <c r="D320" t="s">
        <v>5</v>
      </c>
      <c r="E320" t="s">
        <v>2428</v>
      </c>
      <c r="F320" t="s">
        <v>1126</v>
      </c>
      <c r="G320" s="3">
        <v>43521</v>
      </c>
      <c r="H320" s="2">
        <v>210000</v>
      </c>
      <c r="I320" s="12">
        <v>20190156</v>
      </c>
    </row>
    <row r="321" spans="1:9" ht="21.75" customHeight="1" x14ac:dyDescent="0.2">
      <c r="A321" t="s">
        <v>1077</v>
      </c>
      <c r="B321" t="s">
        <v>1840</v>
      </c>
      <c r="C321" t="s">
        <v>326</v>
      </c>
      <c r="D321" t="s">
        <v>1844</v>
      </c>
      <c r="E321" t="s">
        <v>2429</v>
      </c>
      <c r="F321" t="s">
        <v>216</v>
      </c>
      <c r="G321" s="3">
        <v>43521</v>
      </c>
      <c r="H321" s="2">
        <v>192000</v>
      </c>
      <c r="I321" s="12">
        <v>20190134</v>
      </c>
    </row>
    <row r="322" spans="1:9" ht="21.75" customHeight="1" x14ac:dyDescent="0.2">
      <c r="A322" t="s">
        <v>326</v>
      </c>
      <c r="B322" t="s">
        <v>1844</v>
      </c>
      <c r="C322" t="s">
        <v>1855</v>
      </c>
      <c r="D322" t="s">
        <v>1854</v>
      </c>
      <c r="E322" t="s">
        <v>2430</v>
      </c>
      <c r="F322" t="s">
        <v>123</v>
      </c>
      <c r="G322" s="3">
        <v>43521</v>
      </c>
      <c r="H322" s="2">
        <v>145000</v>
      </c>
      <c r="I322" s="12" t="s">
        <v>838</v>
      </c>
    </row>
    <row r="323" spans="1:9" ht="21.75" customHeight="1" x14ac:dyDescent="0.2">
      <c r="A323" t="s">
        <v>2075</v>
      </c>
      <c r="B323" t="s">
        <v>5</v>
      </c>
      <c r="C323" t="s">
        <v>2431</v>
      </c>
      <c r="D323" t="s">
        <v>1099</v>
      </c>
      <c r="E323" t="s">
        <v>2432</v>
      </c>
      <c r="F323" t="s">
        <v>216</v>
      </c>
      <c r="G323" s="3">
        <v>43521</v>
      </c>
      <c r="H323" s="2">
        <v>156000</v>
      </c>
      <c r="I323" s="12" t="s">
        <v>838</v>
      </c>
    </row>
    <row r="324" spans="1:9" ht="21.75" customHeight="1" x14ac:dyDescent="0.2">
      <c r="A324" t="s">
        <v>1298</v>
      </c>
      <c r="B324" t="s">
        <v>1036</v>
      </c>
      <c r="C324" t="s">
        <v>1298</v>
      </c>
      <c r="D324" t="s">
        <v>1036</v>
      </c>
      <c r="E324" t="s">
        <v>2433</v>
      </c>
      <c r="F324" t="s">
        <v>1126</v>
      </c>
      <c r="G324" s="3">
        <v>43521</v>
      </c>
      <c r="H324" s="2">
        <v>217850</v>
      </c>
      <c r="I324" s="12" t="s">
        <v>838</v>
      </c>
    </row>
    <row r="325" spans="1:9" ht="21.75" customHeight="1" x14ac:dyDescent="0.2">
      <c r="A325" t="s">
        <v>824</v>
      </c>
      <c r="B325" t="s">
        <v>1036</v>
      </c>
      <c r="C325" t="s">
        <v>1534</v>
      </c>
      <c r="D325" t="s">
        <v>1180</v>
      </c>
      <c r="E325" t="s">
        <v>2434</v>
      </c>
      <c r="F325" t="s">
        <v>6</v>
      </c>
      <c r="G325" s="3">
        <v>43521</v>
      </c>
      <c r="H325" s="2">
        <v>185000</v>
      </c>
      <c r="I325" s="12" t="s">
        <v>838</v>
      </c>
    </row>
    <row r="326" spans="1:9" ht="21.75" customHeight="1" x14ac:dyDescent="0.2">
      <c r="A326" t="s">
        <v>1536</v>
      </c>
      <c r="B326" t="s">
        <v>1258</v>
      </c>
      <c r="C326" t="s">
        <v>309</v>
      </c>
      <c r="D326" t="s">
        <v>1840</v>
      </c>
      <c r="E326" t="s">
        <v>2435</v>
      </c>
      <c r="F326" t="s">
        <v>6</v>
      </c>
      <c r="G326" s="3">
        <v>43521</v>
      </c>
      <c r="H326" s="2">
        <v>74900</v>
      </c>
      <c r="I326" s="12" t="s">
        <v>838</v>
      </c>
    </row>
    <row r="327" spans="1:9" ht="21.75" customHeight="1" x14ac:dyDescent="0.2">
      <c r="A327" t="s">
        <v>1739</v>
      </c>
      <c r="B327" t="s">
        <v>1180</v>
      </c>
      <c r="C327" t="s">
        <v>243</v>
      </c>
      <c r="D327" t="s">
        <v>1036</v>
      </c>
      <c r="E327" t="s">
        <v>2436</v>
      </c>
      <c r="F327" t="s">
        <v>6</v>
      </c>
      <c r="G327" s="3">
        <v>43521</v>
      </c>
      <c r="H327" s="2">
        <v>132500</v>
      </c>
      <c r="I327" s="12" t="s">
        <v>838</v>
      </c>
    </row>
    <row r="328" spans="1:9" ht="21.75" customHeight="1" x14ac:dyDescent="0.2">
      <c r="A328" t="s">
        <v>20</v>
      </c>
      <c r="B328" t="s">
        <v>1861</v>
      </c>
      <c r="C328" t="s">
        <v>908</v>
      </c>
      <c r="D328" t="s">
        <v>5</v>
      </c>
      <c r="E328" t="s">
        <v>2437</v>
      </c>
      <c r="F328" t="s">
        <v>123</v>
      </c>
      <c r="G328" s="3">
        <v>43521</v>
      </c>
      <c r="H328" s="2">
        <v>135000</v>
      </c>
      <c r="I328" s="12" t="s">
        <v>838</v>
      </c>
    </row>
    <row r="329" spans="1:9" ht="21.75" customHeight="1" x14ac:dyDescent="0.2">
      <c r="A329" t="s">
        <v>1691</v>
      </c>
      <c r="B329" t="s">
        <v>5</v>
      </c>
      <c r="C329" t="s">
        <v>894</v>
      </c>
      <c r="D329" t="s">
        <v>1842</v>
      </c>
      <c r="E329" t="s">
        <v>364</v>
      </c>
      <c r="F329" t="s">
        <v>216</v>
      </c>
      <c r="G329" s="3">
        <v>43521</v>
      </c>
      <c r="H329" s="2">
        <v>252000</v>
      </c>
      <c r="I329" s="12" t="s">
        <v>838</v>
      </c>
    </row>
    <row r="330" spans="1:9" ht="21.75" customHeight="1" x14ac:dyDescent="0.2">
      <c r="A330" t="s">
        <v>25</v>
      </c>
      <c r="B330" t="s">
        <v>1840</v>
      </c>
      <c r="C330" t="s">
        <v>1242</v>
      </c>
      <c r="D330" t="s">
        <v>1258</v>
      </c>
      <c r="E330" t="s">
        <v>1039</v>
      </c>
      <c r="F330" t="s">
        <v>6</v>
      </c>
      <c r="G330" s="3">
        <v>43522</v>
      </c>
      <c r="H330" s="2">
        <v>145000</v>
      </c>
      <c r="I330" s="12">
        <v>20190333</v>
      </c>
    </row>
    <row r="331" spans="1:9" ht="21.75" customHeight="1" x14ac:dyDescent="0.2">
      <c r="A331" t="s">
        <v>2084</v>
      </c>
      <c r="B331" t="s">
        <v>2038</v>
      </c>
      <c r="C331" t="s">
        <v>990</v>
      </c>
      <c r="D331" t="s">
        <v>1087</v>
      </c>
      <c r="E331" t="s">
        <v>2438</v>
      </c>
      <c r="F331" t="s">
        <v>6</v>
      </c>
      <c r="G331" s="3">
        <v>43522</v>
      </c>
      <c r="H331" s="2">
        <v>69850</v>
      </c>
      <c r="I331" s="12" t="s">
        <v>838</v>
      </c>
    </row>
    <row r="332" spans="1:9" ht="21.75" customHeight="1" x14ac:dyDescent="0.2">
      <c r="A332" t="s">
        <v>1926</v>
      </c>
      <c r="B332" t="s">
        <v>1535</v>
      </c>
      <c r="C332" t="s">
        <v>1252</v>
      </c>
      <c r="D332" t="s">
        <v>1253</v>
      </c>
      <c r="E332" t="s">
        <v>2439</v>
      </c>
      <c r="F332" t="s">
        <v>6</v>
      </c>
      <c r="G332" s="3">
        <v>43522</v>
      </c>
      <c r="H332" s="2">
        <v>207500</v>
      </c>
      <c r="I332" s="12" t="s">
        <v>838</v>
      </c>
    </row>
    <row r="333" spans="1:9" ht="21.75" customHeight="1" x14ac:dyDescent="0.2">
      <c r="A333" t="s">
        <v>326</v>
      </c>
      <c r="B333" t="s">
        <v>1844</v>
      </c>
      <c r="C333" t="s">
        <v>1872</v>
      </c>
      <c r="D333" t="s">
        <v>1843</v>
      </c>
      <c r="E333" t="s">
        <v>2440</v>
      </c>
      <c r="F333" t="s">
        <v>6</v>
      </c>
      <c r="G333" s="3">
        <v>43522</v>
      </c>
      <c r="H333" s="2">
        <v>129800</v>
      </c>
      <c r="I333" s="12" t="s">
        <v>838</v>
      </c>
    </row>
    <row r="334" spans="1:9" ht="21.75" customHeight="1" x14ac:dyDescent="0.2">
      <c r="A334" t="s">
        <v>1868</v>
      </c>
      <c r="B334" t="s">
        <v>1869</v>
      </c>
      <c r="C334" t="s">
        <v>1635</v>
      </c>
      <c r="D334" t="s">
        <v>1636</v>
      </c>
      <c r="E334" t="s">
        <v>2441</v>
      </c>
      <c r="F334" t="s">
        <v>1570</v>
      </c>
      <c r="G334" s="3">
        <v>43522</v>
      </c>
      <c r="H334" s="2">
        <v>139900</v>
      </c>
      <c r="I334" s="12" t="s">
        <v>838</v>
      </c>
    </row>
    <row r="335" spans="1:9" ht="21.75" customHeight="1" x14ac:dyDescent="0.2">
      <c r="A335" t="s">
        <v>840</v>
      </c>
      <c r="B335" t="s">
        <v>1949</v>
      </c>
      <c r="C335" t="s">
        <v>308</v>
      </c>
      <c r="D335" t="s">
        <v>1840</v>
      </c>
      <c r="E335" t="s">
        <v>2442</v>
      </c>
      <c r="F335" t="s">
        <v>216</v>
      </c>
      <c r="G335" s="3">
        <v>43522</v>
      </c>
      <c r="H335" s="2">
        <v>163500</v>
      </c>
      <c r="I335" s="12">
        <v>20190157</v>
      </c>
    </row>
    <row r="336" spans="1:9" ht="21.75" customHeight="1" x14ac:dyDescent="0.2">
      <c r="A336" t="s">
        <v>1868</v>
      </c>
      <c r="B336" t="s">
        <v>1869</v>
      </c>
      <c r="C336" t="s">
        <v>198</v>
      </c>
      <c r="D336" t="s">
        <v>285</v>
      </c>
      <c r="E336" t="s">
        <v>2443</v>
      </c>
      <c r="F336" t="s">
        <v>730</v>
      </c>
      <c r="G336" s="3">
        <v>43522</v>
      </c>
      <c r="H336" s="2">
        <v>29000</v>
      </c>
      <c r="I336" s="12" t="s">
        <v>838</v>
      </c>
    </row>
    <row r="337" spans="1:9" ht="21.75" customHeight="1" x14ac:dyDescent="0.2">
      <c r="A337" t="s">
        <v>1868</v>
      </c>
      <c r="B337" t="s">
        <v>1869</v>
      </c>
      <c r="C337" t="s">
        <v>852</v>
      </c>
      <c r="D337" t="s">
        <v>1258</v>
      </c>
      <c r="E337" t="s">
        <v>2444</v>
      </c>
      <c r="F337" t="s">
        <v>123</v>
      </c>
      <c r="G337" s="3">
        <v>43523</v>
      </c>
      <c r="H337" s="2">
        <v>229000</v>
      </c>
      <c r="I337" s="12" t="s">
        <v>838</v>
      </c>
    </row>
    <row r="338" spans="1:9" ht="21.75" customHeight="1" x14ac:dyDescent="0.2">
      <c r="A338" t="s">
        <v>842</v>
      </c>
      <c r="B338" t="s">
        <v>1940</v>
      </c>
      <c r="C338" t="s">
        <v>288</v>
      </c>
      <c r="D338" t="s">
        <v>1840</v>
      </c>
      <c r="E338" t="s">
        <v>2445</v>
      </c>
      <c r="F338" t="s">
        <v>216</v>
      </c>
      <c r="G338" s="3">
        <v>43523</v>
      </c>
      <c r="H338" s="2">
        <v>166000</v>
      </c>
      <c r="I338" s="12">
        <v>20190193</v>
      </c>
    </row>
    <row r="339" spans="1:9" ht="21.75" customHeight="1" x14ac:dyDescent="0.2">
      <c r="A339" t="s">
        <v>117</v>
      </c>
      <c r="B339" t="s">
        <v>1535</v>
      </c>
      <c r="C339" t="s">
        <v>1882</v>
      </c>
      <c r="D339" t="s">
        <v>1535</v>
      </c>
      <c r="E339" t="s">
        <v>2446</v>
      </c>
      <c r="F339" t="s">
        <v>7</v>
      </c>
      <c r="G339" s="3">
        <v>43523</v>
      </c>
      <c r="H339" s="2">
        <v>735000</v>
      </c>
      <c r="I339" s="12" t="s">
        <v>838</v>
      </c>
    </row>
    <row r="340" spans="1:9" ht="21.75" customHeight="1" x14ac:dyDescent="0.2">
      <c r="A340" t="s">
        <v>1910</v>
      </c>
      <c r="B340" t="s">
        <v>1842</v>
      </c>
      <c r="C340" t="s">
        <v>2053</v>
      </c>
      <c r="D340" t="s">
        <v>1854</v>
      </c>
      <c r="E340" t="s">
        <v>2447</v>
      </c>
      <c r="F340" t="s">
        <v>6</v>
      </c>
      <c r="G340" s="3">
        <v>43523</v>
      </c>
      <c r="H340" s="2">
        <v>150000</v>
      </c>
      <c r="I340" s="12">
        <v>20190292</v>
      </c>
    </row>
    <row r="341" spans="1:9" ht="21.75" customHeight="1" x14ac:dyDescent="0.2">
      <c r="A341" t="s">
        <v>145</v>
      </c>
      <c r="B341" t="s">
        <v>1842</v>
      </c>
      <c r="C341" t="s">
        <v>1269</v>
      </c>
      <c r="D341" t="s">
        <v>1535</v>
      </c>
      <c r="E341" t="s">
        <v>2448</v>
      </c>
      <c r="F341" t="s">
        <v>123</v>
      </c>
      <c r="G341" s="3">
        <v>43523</v>
      </c>
      <c r="H341" s="2">
        <v>185000</v>
      </c>
      <c r="I341" s="12">
        <v>20190217</v>
      </c>
    </row>
    <row r="342" spans="1:9" ht="21.75" customHeight="1" x14ac:dyDescent="0.2">
      <c r="A342" t="s">
        <v>2079</v>
      </c>
      <c r="B342" t="s">
        <v>1907</v>
      </c>
      <c r="C342" t="s">
        <v>335</v>
      </c>
      <c r="D342" t="s">
        <v>1258</v>
      </c>
      <c r="E342" t="s">
        <v>2449</v>
      </c>
      <c r="F342" t="s">
        <v>11</v>
      </c>
      <c r="G342" s="3">
        <v>43523</v>
      </c>
      <c r="H342" s="2">
        <v>28000</v>
      </c>
      <c r="I342" s="12" t="s">
        <v>838</v>
      </c>
    </row>
    <row r="343" spans="1:9" ht="21.75" customHeight="1" x14ac:dyDescent="0.2">
      <c r="A343" t="s">
        <v>2071</v>
      </c>
      <c r="B343" t="s">
        <v>303</v>
      </c>
      <c r="C343" t="s">
        <v>1395</v>
      </c>
      <c r="D343" t="s">
        <v>1842</v>
      </c>
      <c r="E343" t="s">
        <v>2450</v>
      </c>
      <c r="F343" t="s">
        <v>6</v>
      </c>
      <c r="G343" s="3">
        <v>43523</v>
      </c>
      <c r="H343" s="2">
        <v>109000</v>
      </c>
      <c r="I343" s="12">
        <v>20190214</v>
      </c>
    </row>
    <row r="344" spans="1:9" ht="21.75" customHeight="1" x14ac:dyDescent="0.2">
      <c r="A344" t="s">
        <v>1544</v>
      </c>
      <c r="B344" t="s">
        <v>1734</v>
      </c>
      <c r="C344" t="s">
        <v>288</v>
      </c>
      <c r="D344" t="s">
        <v>1840</v>
      </c>
      <c r="E344" t="s">
        <v>2451</v>
      </c>
      <c r="F344" t="s">
        <v>6</v>
      </c>
      <c r="G344" s="3">
        <v>43523</v>
      </c>
      <c r="H344" s="2">
        <v>60000</v>
      </c>
      <c r="I344" s="12" t="s">
        <v>838</v>
      </c>
    </row>
    <row r="345" spans="1:9" ht="21.75" customHeight="1" x14ac:dyDescent="0.2">
      <c r="A345" t="s">
        <v>326</v>
      </c>
      <c r="B345" t="s">
        <v>1844</v>
      </c>
      <c r="C345" t="s">
        <v>326</v>
      </c>
      <c r="D345" t="s">
        <v>1844</v>
      </c>
      <c r="E345" t="s">
        <v>2452</v>
      </c>
      <c r="F345" t="s">
        <v>7</v>
      </c>
      <c r="G345" s="3">
        <v>43523</v>
      </c>
      <c r="H345" s="2">
        <v>75000</v>
      </c>
      <c r="I345" s="12" t="s">
        <v>838</v>
      </c>
    </row>
    <row r="346" spans="1:9" ht="21.75" customHeight="1" x14ac:dyDescent="0.2">
      <c r="A346" t="s">
        <v>1892</v>
      </c>
      <c r="B346" t="s">
        <v>5</v>
      </c>
      <c r="C346" t="s">
        <v>1712</v>
      </c>
      <c r="D346" t="s">
        <v>1734</v>
      </c>
      <c r="E346" t="s">
        <v>2453</v>
      </c>
      <c r="F346" t="s">
        <v>6</v>
      </c>
      <c r="G346" s="3">
        <v>43523</v>
      </c>
      <c r="H346" s="2">
        <v>190500</v>
      </c>
      <c r="I346" s="12" t="s">
        <v>838</v>
      </c>
    </row>
    <row r="347" spans="1:9" ht="21.75" customHeight="1" x14ac:dyDescent="0.2">
      <c r="A347" t="s">
        <v>1868</v>
      </c>
      <c r="B347" t="s">
        <v>1869</v>
      </c>
      <c r="C347" t="s">
        <v>1888</v>
      </c>
      <c r="D347" t="s">
        <v>1840</v>
      </c>
      <c r="E347" t="s">
        <v>2454</v>
      </c>
      <c r="F347" t="s">
        <v>6</v>
      </c>
      <c r="G347" s="3">
        <v>43523</v>
      </c>
      <c r="H347" s="2">
        <v>523000</v>
      </c>
      <c r="I347" s="12">
        <v>20190184</v>
      </c>
    </row>
    <row r="348" spans="1:9" ht="21.75" customHeight="1" x14ac:dyDescent="0.2">
      <c r="A348" t="s">
        <v>1966</v>
      </c>
      <c r="B348" t="s">
        <v>1854</v>
      </c>
      <c r="C348" t="s">
        <v>1880</v>
      </c>
      <c r="D348" t="s">
        <v>126</v>
      </c>
      <c r="E348" t="s">
        <v>2455</v>
      </c>
      <c r="F348" t="s">
        <v>6</v>
      </c>
      <c r="G348" s="3">
        <v>43524</v>
      </c>
      <c r="H348" s="2">
        <v>133900</v>
      </c>
      <c r="I348" s="12" t="s">
        <v>838</v>
      </c>
    </row>
    <row r="349" spans="1:9" ht="21.75" customHeight="1" x14ac:dyDescent="0.2">
      <c r="A349" t="s">
        <v>1966</v>
      </c>
      <c r="B349" t="s">
        <v>1854</v>
      </c>
      <c r="C349" t="s">
        <v>1073</v>
      </c>
      <c r="D349" t="s">
        <v>209</v>
      </c>
      <c r="E349" t="s">
        <v>2456</v>
      </c>
      <c r="F349" t="s">
        <v>6</v>
      </c>
      <c r="G349" s="3">
        <v>43524</v>
      </c>
      <c r="H349" s="2">
        <v>103700</v>
      </c>
      <c r="I349" s="12" t="s">
        <v>838</v>
      </c>
    </row>
    <row r="350" spans="1:9" ht="21.75" customHeight="1" x14ac:dyDescent="0.2">
      <c r="A350" t="s">
        <v>1884</v>
      </c>
      <c r="B350" t="s">
        <v>1842</v>
      </c>
      <c r="C350" t="s">
        <v>719</v>
      </c>
      <c r="D350" t="s">
        <v>1036</v>
      </c>
      <c r="E350" t="s">
        <v>2457</v>
      </c>
      <c r="F350" t="s">
        <v>6</v>
      </c>
      <c r="G350" s="3">
        <v>43524</v>
      </c>
      <c r="H350" s="2">
        <v>96000</v>
      </c>
      <c r="I350" s="12" t="s">
        <v>838</v>
      </c>
    </row>
    <row r="351" spans="1:9" ht="21.75" customHeight="1" x14ac:dyDescent="0.2">
      <c r="A351" t="s">
        <v>2131</v>
      </c>
      <c r="B351" t="s">
        <v>839</v>
      </c>
      <c r="C351" t="s">
        <v>566</v>
      </c>
      <c r="D351" t="s">
        <v>1842</v>
      </c>
      <c r="E351" t="s">
        <v>2458</v>
      </c>
      <c r="F351" t="s">
        <v>6</v>
      </c>
      <c r="G351" s="3">
        <v>43524</v>
      </c>
      <c r="H351" s="2">
        <v>369000</v>
      </c>
      <c r="I351" s="12">
        <v>20190220</v>
      </c>
    </row>
    <row r="352" spans="1:9" ht="21.75" customHeight="1" x14ac:dyDescent="0.2">
      <c r="A352" t="s">
        <v>1449</v>
      </c>
      <c r="B352" t="s">
        <v>1099</v>
      </c>
      <c r="C352" t="s">
        <v>186</v>
      </c>
      <c r="D352" t="s">
        <v>1842</v>
      </c>
      <c r="E352" t="s">
        <v>2459</v>
      </c>
      <c r="F352" t="s">
        <v>6</v>
      </c>
      <c r="G352" s="3">
        <v>43524</v>
      </c>
      <c r="H352" s="2">
        <v>177000</v>
      </c>
      <c r="I352" s="12" t="s">
        <v>838</v>
      </c>
    </row>
    <row r="353" spans="1:9" ht="21.75" customHeight="1" x14ac:dyDescent="0.2">
      <c r="A353" t="s">
        <v>1742</v>
      </c>
      <c r="B353" t="s">
        <v>1840</v>
      </c>
      <c r="C353" t="s">
        <v>1742</v>
      </c>
      <c r="D353" t="s">
        <v>1840</v>
      </c>
      <c r="E353" t="s">
        <v>2460</v>
      </c>
      <c r="F353" t="s">
        <v>6</v>
      </c>
      <c r="G353" s="3">
        <v>43524</v>
      </c>
      <c r="H353" s="2">
        <v>57000</v>
      </c>
      <c r="I353" s="12" t="s">
        <v>838</v>
      </c>
    </row>
    <row r="354" spans="1:9" ht="21.75" customHeight="1" x14ac:dyDescent="0.2">
      <c r="A354" t="s">
        <v>1387</v>
      </c>
      <c r="B354" t="s">
        <v>1036</v>
      </c>
      <c r="C354" t="s">
        <v>717</v>
      </c>
      <c r="D354" t="s">
        <v>231</v>
      </c>
      <c r="E354" t="s">
        <v>2461</v>
      </c>
      <c r="F354" t="s">
        <v>6</v>
      </c>
      <c r="G354" s="3">
        <v>43524</v>
      </c>
      <c r="H354" s="2">
        <v>197000</v>
      </c>
      <c r="I354" s="12" t="s">
        <v>838</v>
      </c>
    </row>
    <row r="355" spans="1:9" ht="21.75" customHeight="1" x14ac:dyDescent="0.2">
      <c r="A355" t="s">
        <v>1644</v>
      </c>
      <c r="B355" t="s">
        <v>1036</v>
      </c>
      <c r="C355" t="s">
        <v>566</v>
      </c>
      <c r="D355" t="s">
        <v>1842</v>
      </c>
      <c r="E355" t="s">
        <v>2462</v>
      </c>
      <c r="F355" t="s">
        <v>1126</v>
      </c>
      <c r="G355" s="3">
        <v>43524</v>
      </c>
      <c r="H355" s="2">
        <v>336000</v>
      </c>
      <c r="I355" s="12">
        <v>20190196</v>
      </c>
    </row>
    <row r="356" spans="1:9" ht="21.75" customHeight="1" x14ac:dyDescent="0.2">
      <c r="A356" t="s">
        <v>326</v>
      </c>
      <c r="B356" t="s">
        <v>1844</v>
      </c>
      <c r="C356" t="s">
        <v>326</v>
      </c>
      <c r="D356" t="s">
        <v>1844</v>
      </c>
      <c r="E356" t="s">
        <v>2463</v>
      </c>
      <c r="F356" t="s">
        <v>216</v>
      </c>
      <c r="G356" s="3">
        <v>43524</v>
      </c>
      <c r="H356" s="2">
        <v>170000</v>
      </c>
      <c r="I356" s="12" t="s">
        <v>838</v>
      </c>
    </row>
    <row r="357" spans="1:9" ht="21.75" customHeight="1" x14ac:dyDescent="0.2">
      <c r="A357" t="s">
        <v>147</v>
      </c>
      <c r="B357" t="s">
        <v>1734</v>
      </c>
      <c r="C357" t="s">
        <v>1908</v>
      </c>
      <c r="D357" t="s">
        <v>1909</v>
      </c>
      <c r="E357" t="s">
        <v>2464</v>
      </c>
      <c r="F357" t="s">
        <v>7</v>
      </c>
      <c r="G357" s="3">
        <v>43524</v>
      </c>
      <c r="H357" s="2">
        <v>257000</v>
      </c>
      <c r="I357" s="12" t="s">
        <v>838</v>
      </c>
    </row>
    <row r="358" spans="1:9" ht="21.75" customHeight="1" x14ac:dyDescent="0.2">
      <c r="A358" t="s">
        <v>1874</v>
      </c>
      <c r="B358" t="s">
        <v>1875</v>
      </c>
      <c r="C358" t="s">
        <v>1982</v>
      </c>
      <c r="D358" t="s">
        <v>1983</v>
      </c>
      <c r="E358" t="s">
        <v>2465</v>
      </c>
      <c r="F358" t="s">
        <v>6</v>
      </c>
      <c r="G358" s="3">
        <v>43524</v>
      </c>
      <c r="H358" s="2">
        <v>341900</v>
      </c>
      <c r="I358" s="12">
        <v>20190105</v>
      </c>
    </row>
    <row r="359" spans="1:9" ht="21.75" customHeight="1" x14ac:dyDescent="0.2">
      <c r="A359" t="s">
        <v>344</v>
      </c>
      <c r="B359" t="s">
        <v>1842</v>
      </c>
      <c r="C359" t="s">
        <v>1874</v>
      </c>
      <c r="D359" t="s">
        <v>1875</v>
      </c>
      <c r="E359" t="s">
        <v>2466</v>
      </c>
      <c r="F359" t="s">
        <v>6</v>
      </c>
      <c r="G359" s="3">
        <v>43524</v>
      </c>
      <c r="H359" s="2">
        <v>170000</v>
      </c>
      <c r="I359" s="12" t="s">
        <v>838</v>
      </c>
    </row>
    <row r="360" spans="1:9" ht="21.75" customHeight="1" x14ac:dyDescent="0.2">
      <c r="A360" t="s">
        <v>1868</v>
      </c>
      <c r="B360" t="s">
        <v>1869</v>
      </c>
      <c r="C360" t="s">
        <v>849</v>
      </c>
      <c r="D360" t="s">
        <v>1854</v>
      </c>
      <c r="E360" t="s">
        <v>2467</v>
      </c>
      <c r="F360" t="s">
        <v>121</v>
      </c>
      <c r="G360" s="3">
        <v>43524</v>
      </c>
      <c r="H360" s="2">
        <v>122900</v>
      </c>
      <c r="I360" s="12" t="s">
        <v>838</v>
      </c>
    </row>
    <row r="361" spans="1:9" ht="21.75" customHeight="1" x14ac:dyDescent="0.2">
      <c r="A361" t="s">
        <v>2084</v>
      </c>
      <c r="B361" t="s">
        <v>2038</v>
      </c>
      <c r="C361" t="s">
        <v>2407</v>
      </c>
      <c r="D361" t="s">
        <v>2086</v>
      </c>
      <c r="E361" t="s">
        <v>2468</v>
      </c>
      <c r="F361" t="s">
        <v>6</v>
      </c>
      <c r="G361" s="3">
        <v>43524</v>
      </c>
      <c r="H361" s="2">
        <v>8400</v>
      </c>
      <c r="I361" s="12" t="s">
        <v>838</v>
      </c>
    </row>
    <row r="362" spans="1:9" ht="21.75" customHeight="1" x14ac:dyDescent="0.2">
      <c r="A362" t="s">
        <v>1270</v>
      </c>
      <c r="B362" t="s">
        <v>1535</v>
      </c>
      <c r="C362" t="s">
        <v>1715</v>
      </c>
      <c r="D362" t="s">
        <v>1842</v>
      </c>
      <c r="E362" t="s">
        <v>2469</v>
      </c>
      <c r="F362" t="s">
        <v>70</v>
      </c>
      <c r="G362" s="3">
        <v>43524</v>
      </c>
      <c r="H362" s="2">
        <v>25000</v>
      </c>
      <c r="I362" s="12">
        <v>20190231</v>
      </c>
    </row>
    <row r="363" spans="1:9" ht="21.75" customHeight="1" x14ac:dyDescent="0.2">
      <c r="A363" t="s">
        <v>1530</v>
      </c>
      <c r="B363" t="s">
        <v>5</v>
      </c>
      <c r="C363" t="s">
        <v>908</v>
      </c>
      <c r="D363" t="s">
        <v>5</v>
      </c>
      <c r="E363" t="s">
        <v>2470</v>
      </c>
      <c r="F363" t="s">
        <v>6</v>
      </c>
      <c r="G363" s="3">
        <v>43524</v>
      </c>
      <c r="H363" s="2">
        <v>249900</v>
      </c>
      <c r="I363" s="12">
        <v>20182914</v>
      </c>
    </row>
    <row r="364" spans="1:9" ht="21.75" customHeight="1" x14ac:dyDescent="0.2">
      <c r="A364" t="s">
        <v>1633</v>
      </c>
      <c r="B364" t="s">
        <v>1036</v>
      </c>
      <c r="C364" t="s">
        <v>198</v>
      </c>
      <c r="D364" t="s">
        <v>285</v>
      </c>
      <c r="E364" t="s">
        <v>2471</v>
      </c>
      <c r="F364" t="s">
        <v>730</v>
      </c>
      <c r="G364" s="3">
        <v>43524</v>
      </c>
      <c r="H364" s="2">
        <v>44000</v>
      </c>
      <c r="I364" s="12" t="s">
        <v>838</v>
      </c>
    </row>
    <row r="365" spans="1:9" ht="21.75" customHeight="1" x14ac:dyDescent="0.2">
      <c r="A365" t="s">
        <v>408</v>
      </c>
      <c r="B365" t="s">
        <v>197</v>
      </c>
      <c r="C365" t="s">
        <v>1855</v>
      </c>
      <c r="D365" t="s">
        <v>1854</v>
      </c>
      <c r="E365" t="s">
        <v>2472</v>
      </c>
      <c r="F365" t="s">
        <v>6</v>
      </c>
      <c r="G365" s="3">
        <v>43524</v>
      </c>
      <c r="H365" s="2">
        <v>218000</v>
      </c>
      <c r="I365" s="12" t="s">
        <v>838</v>
      </c>
    </row>
    <row r="366" spans="1:9" ht="21.75" customHeight="1" x14ac:dyDescent="0.2">
      <c r="A366" t="s">
        <v>1868</v>
      </c>
      <c r="B366" t="s">
        <v>1869</v>
      </c>
      <c r="C366" t="s">
        <v>1906</v>
      </c>
      <c r="D366" t="s">
        <v>1099</v>
      </c>
      <c r="E366" t="s">
        <v>2473</v>
      </c>
      <c r="F366" t="s">
        <v>6</v>
      </c>
      <c r="G366" s="3">
        <v>43524</v>
      </c>
      <c r="H366" s="2">
        <v>245000</v>
      </c>
      <c r="I366" s="12" t="s">
        <v>838</v>
      </c>
    </row>
    <row r="367" spans="1:9" ht="21.75" customHeight="1" x14ac:dyDescent="0.2">
      <c r="A367" t="s">
        <v>2039</v>
      </c>
      <c r="B367" t="s">
        <v>1847</v>
      </c>
      <c r="C367" t="s">
        <v>566</v>
      </c>
      <c r="D367" t="s">
        <v>1842</v>
      </c>
      <c r="E367" t="s">
        <v>2474</v>
      </c>
      <c r="F367" t="s">
        <v>216</v>
      </c>
      <c r="G367" s="3">
        <v>43524</v>
      </c>
      <c r="H367" s="2">
        <v>222500</v>
      </c>
      <c r="I367" s="12">
        <v>20190177</v>
      </c>
    </row>
    <row r="368" spans="1:9" ht="21.75" customHeight="1" x14ac:dyDescent="0.2">
      <c r="A368" t="s">
        <v>279</v>
      </c>
      <c r="B368" t="s">
        <v>1036</v>
      </c>
      <c r="C368" t="s">
        <v>279</v>
      </c>
      <c r="D368" t="s">
        <v>1036</v>
      </c>
      <c r="E368" t="s">
        <v>2475</v>
      </c>
      <c r="F368" t="s">
        <v>2476</v>
      </c>
      <c r="G368" s="3">
        <v>43524</v>
      </c>
      <c r="H368" s="2">
        <v>121000</v>
      </c>
      <c r="I368" s="12" t="s">
        <v>838</v>
      </c>
    </row>
    <row r="369" spans="1:9" ht="21.75" customHeight="1" x14ac:dyDescent="0.2">
      <c r="A369" t="s">
        <v>2247</v>
      </c>
      <c r="B369" t="s">
        <v>1843</v>
      </c>
      <c r="C369" t="s">
        <v>398</v>
      </c>
      <c r="D369" t="s">
        <v>1258</v>
      </c>
      <c r="E369" t="s">
        <v>2477</v>
      </c>
      <c r="F369" t="s">
        <v>6</v>
      </c>
      <c r="G369" s="3">
        <v>43524</v>
      </c>
      <c r="H369" s="2">
        <v>84000</v>
      </c>
      <c r="I369" s="12">
        <v>20190351</v>
      </c>
    </row>
    <row r="370" spans="1:9" ht="21.75" customHeight="1" x14ac:dyDescent="0.2">
      <c r="A370" t="s">
        <v>1954</v>
      </c>
      <c r="B370" t="s">
        <v>1854</v>
      </c>
      <c r="C370" t="s">
        <v>1985</v>
      </c>
      <c r="D370" t="s">
        <v>1936</v>
      </c>
      <c r="E370" t="s">
        <v>2478</v>
      </c>
      <c r="F370" t="s">
        <v>7</v>
      </c>
      <c r="G370" s="3">
        <v>43524</v>
      </c>
      <c r="H370" s="2">
        <v>152000</v>
      </c>
      <c r="I370" s="12" t="s">
        <v>838</v>
      </c>
    </row>
    <row r="371" spans="1:9" ht="21.75" customHeight="1" x14ac:dyDescent="0.2">
      <c r="A371" t="s">
        <v>800</v>
      </c>
      <c r="B371" t="s">
        <v>1286</v>
      </c>
      <c r="C371" t="s">
        <v>312</v>
      </c>
      <c r="D371" t="s">
        <v>1842</v>
      </c>
      <c r="E371" t="s">
        <v>2479</v>
      </c>
      <c r="F371" t="s">
        <v>6</v>
      </c>
      <c r="G371" s="3">
        <v>43524</v>
      </c>
      <c r="H371" s="2">
        <v>150000</v>
      </c>
      <c r="I371" s="12" t="s">
        <v>838</v>
      </c>
    </row>
    <row r="372" spans="1:9" ht="21.75" customHeight="1" x14ac:dyDescent="0.2">
      <c r="A372" t="s">
        <v>1850</v>
      </c>
      <c r="B372" t="s">
        <v>5</v>
      </c>
      <c r="C372" t="s">
        <v>1691</v>
      </c>
      <c r="D372" t="s">
        <v>5</v>
      </c>
      <c r="E372" t="s">
        <v>2480</v>
      </c>
      <c r="F372" t="s">
        <v>6</v>
      </c>
      <c r="G372" s="3">
        <v>43525</v>
      </c>
      <c r="H372" s="2">
        <v>332900</v>
      </c>
      <c r="I372" s="12" t="s">
        <v>838</v>
      </c>
    </row>
    <row r="373" spans="1:9" ht="21.75" customHeight="1" x14ac:dyDescent="0.2">
      <c r="A373" t="s">
        <v>1906</v>
      </c>
      <c r="B373" t="s">
        <v>1099</v>
      </c>
      <c r="C373" t="s">
        <v>1906</v>
      </c>
      <c r="D373" t="s">
        <v>1099</v>
      </c>
      <c r="E373" t="s">
        <v>2481</v>
      </c>
      <c r="F373" t="s">
        <v>425</v>
      </c>
      <c r="G373" s="3">
        <v>43525</v>
      </c>
      <c r="H373" s="2">
        <v>730000</v>
      </c>
      <c r="I373" s="12" t="s">
        <v>838</v>
      </c>
    </row>
    <row r="374" spans="1:9" ht="21.75" customHeight="1" x14ac:dyDescent="0.2">
      <c r="A374" t="s">
        <v>885</v>
      </c>
      <c r="B374" t="s">
        <v>1840</v>
      </c>
      <c r="C374" t="s">
        <v>199</v>
      </c>
      <c r="D374" t="s">
        <v>1840</v>
      </c>
      <c r="E374" t="s">
        <v>2482</v>
      </c>
      <c r="F374" t="s">
        <v>6</v>
      </c>
      <c r="G374" s="3">
        <v>43525</v>
      </c>
      <c r="H374" s="2">
        <v>39000</v>
      </c>
      <c r="I374" s="12" t="s">
        <v>838</v>
      </c>
    </row>
    <row r="375" spans="1:9" ht="21.75" customHeight="1" x14ac:dyDescent="0.2">
      <c r="A375" t="s">
        <v>319</v>
      </c>
      <c r="B375" t="s">
        <v>1842</v>
      </c>
      <c r="C375" t="s">
        <v>152</v>
      </c>
      <c r="D375" t="s">
        <v>1842</v>
      </c>
      <c r="E375" t="s">
        <v>2483</v>
      </c>
      <c r="F375" t="s">
        <v>6</v>
      </c>
      <c r="G375" s="3">
        <v>43525</v>
      </c>
      <c r="H375" s="2">
        <v>70000</v>
      </c>
      <c r="I375" s="12">
        <v>20190302</v>
      </c>
    </row>
    <row r="376" spans="1:9" ht="21.75" customHeight="1" x14ac:dyDescent="0.2">
      <c r="A376" t="s">
        <v>1879</v>
      </c>
      <c r="B376" t="s">
        <v>1258</v>
      </c>
      <c r="C376" t="s">
        <v>566</v>
      </c>
      <c r="D376" t="s">
        <v>1842</v>
      </c>
      <c r="E376" t="s">
        <v>2484</v>
      </c>
      <c r="F376" t="s">
        <v>1249</v>
      </c>
      <c r="G376" s="3">
        <v>43525</v>
      </c>
      <c r="H376" s="2">
        <v>235000</v>
      </c>
      <c r="I376" s="12">
        <v>20190255</v>
      </c>
    </row>
    <row r="377" spans="1:9" ht="21.75" customHeight="1" x14ac:dyDescent="0.2">
      <c r="A377" t="s">
        <v>1841</v>
      </c>
      <c r="B377" t="s">
        <v>1840</v>
      </c>
      <c r="C377" t="s">
        <v>199</v>
      </c>
      <c r="D377" t="s">
        <v>1840</v>
      </c>
      <c r="E377" t="s">
        <v>2485</v>
      </c>
      <c r="F377" t="s">
        <v>216</v>
      </c>
      <c r="G377" s="3">
        <v>43525</v>
      </c>
      <c r="H377" s="2">
        <v>146500</v>
      </c>
      <c r="I377" s="12">
        <v>20190188</v>
      </c>
    </row>
    <row r="378" spans="1:9" ht="21.75" customHeight="1" x14ac:dyDescent="0.2">
      <c r="A378" t="s">
        <v>1081</v>
      </c>
      <c r="B378" t="s">
        <v>1036</v>
      </c>
      <c r="C378" t="s">
        <v>1906</v>
      </c>
      <c r="D378" t="s">
        <v>1099</v>
      </c>
      <c r="E378" t="s">
        <v>2486</v>
      </c>
      <c r="F378" t="s">
        <v>6</v>
      </c>
      <c r="G378" s="3">
        <v>43525</v>
      </c>
      <c r="H378" s="2">
        <v>160000</v>
      </c>
      <c r="I378" s="12" t="s">
        <v>838</v>
      </c>
    </row>
    <row r="379" spans="1:9" ht="21.75" customHeight="1" x14ac:dyDescent="0.2">
      <c r="A379" t="s">
        <v>1704</v>
      </c>
      <c r="B379" t="s">
        <v>1842</v>
      </c>
      <c r="C379" t="s">
        <v>1906</v>
      </c>
      <c r="D379" t="s">
        <v>1099</v>
      </c>
      <c r="E379" t="s">
        <v>2487</v>
      </c>
      <c r="F379" t="s">
        <v>216</v>
      </c>
      <c r="G379" s="3">
        <v>43525</v>
      </c>
      <c r="H379" s="2">
        <v>220000</v>
      </c>
      <c r="I379" s="12" t="s">
        <v>838</v>
      </c>
    </row>
    <row r="380" spans="1:9" ht="21.75" customHeight="1" x14ac:dyDescent="0.2">
      <c r="A380" t="s">
        <v>842</v>
      </c>
      <c r="B380" t="s">
        <v>1940</v>
      </c>
      <c r="C380" t="s">
        <v>307</v>
      </c>
      <c r="D380" t="s">
        <v>1036</v>
      </c>
      <c r="E380" t="s">
        <v>973</v>
      </c>
      <c r="F380" t="s">
        <v>6</v>
      </c>
      <c r="G380" s="3">
        <v>43525</v>
      </c>
      <c r="H380" s="2">
        <v>164900</v>
      </c>
      <c r="I380" s="12">
        <v>20190273</v>
      </c>
    </row>
    <row r="381" spans="1:9" ht="21.75" customHeight="1" x14ac:dyDescent="0.2">
      <c r="A381" t="s">
        <v>1451</v>
      </c>
      <c r="B381" t="s">
        <v>1915</v>
      </c>
      <c r="C381" t="s">
        <v>1451</v>
      </c>
      <c r="D381" t="s">
        <v>1915</v>
      </c>
      <c r="E381" t="s">
        <v>2488</v>
      </c>
      <c r="F381" t="s">
        <v>123</v>
      </c>
      <c r="G381" s="3">
        <v>43525</v>
      </c>
      <c r="H381" s="2">
        <v>150000</v>
      </c>
      <c r="I381" s="12" t="s">
        <v>838</v>
      </c>
    </row>
    <row r="382" spans="1:9" ht="21.75" customHeight="1" x14ac:dyDescent="0.2">
      <c r="A382" t="s">
        <v>826</v>
      </c>
      <c r="B382" t="s">
        <v>1258</v>
      </c>
      <c r="C382" t="s">
        <v>710</v>
      </c>
      <c r="D382" t="s">
        <v>303</v>
      </c>
      <c r="E382" t="s">
        <v>2489</v>
      </c>
      <c r="F382" t="s">
        <v>6</v>
      </c>
      <c r="G382" s="3">
        <v>43525</v>
      </c>
      <c r="H382" s="2">
        <v>92500</v>
      </c>
      <c r="I382" s="12">
        <v>20190135</v>
      </c>
    </row>
    <row r="383" spans="1:9" ht="21.75" customHeight="1" x14ac:dyDescent="0.2">
      <c r="A383" t="s">
        <v>849</v>
      </c>
      <c r="B383" t="s">
        <v>1854</v>
      </c>
      <c r="C383" t="s">
        <v>849</v>
      </c>
      <c r="D383" t="s">
        <v>1854</v>
      </c>
      <c r="E383" t="s">
        <v>2490</v>
      </c>
      <c r="F383" t="s">
        <v>6</v>
      </c>
      <c r="G383" s="3">
        <v>43525</v>
      </c>
      <c r="H383" s="2">
        <v>109900</v>
      </c>
      <c r="I383" s="12" t="s">
        <v>838</v>
      </c>
    </row>
    <row r="384" spans="1:9" ht="21.75" customHeight="1" x14ac:dyDescent="0.2">
      <c r="A384" t="s">
        <v>1451</v>
      </c>
      <c r="B384" t="s">
        <v>1915</v>
      </c>
      <c r="C384" t="s">
        <v>1888</v>
      </c>
      <c r="D384" t="s">
        <v>1840</v>
      </c>
      <c r="E384" t="s">
        <v>2491</v>
      </c>
      <c r="F384" t="s">
        <v>123</v>
      </c>
      <c r="G384" s="3">
        <v>43525</v>
      </c>
      <c r="H384" s="2">
        <v>189900</v>
      </c>
      <c r="I384" s="12" t="s">
        <v>838</v>
      </c>
    </row>
    <row r="385" spans="1:9" ht="21.75" customHeight="1" x14ac:dyDescent="0.2">
      <c r="A385" t="s">
        <v>786</v>
      </c>
      <c r="B385" t="s">
        <v>1887</v>
      </c>
      <c r="C385" t="s">
        <v>1957</v>
      </c>
      <c r="D385" t="s">
        <v>1843</v>
      </c>
      <c r="E385" t="s">
        <v>2492</v>
      </c>
      <c r="F385" t="s">
        <v>700</v>
      </c>
      <c r="G385" s="3">
        <v>43525</v>
      </c>
      <c r="H385" s="2">
        <v>239000</v>
      </c>
      <c r="I385" s="12" t="s">
        <v>838</v>
      </c>
    </row>
    <row r="386" spans="1:9" ht="21.75" customHeight="1" x14ac:dyDescent="0.2">
      <c r="A386" t="s">
        <v>2493</v>
      </c>
      <c r="B386" t="s">
        <v>1258</v>
      </c>
      <c r="C386" t="s">
        <v>2493</v>
      </c>
      <c r="D386" t="s">
        <v>1258</v>
      </c>
      <c r="E386" t="s">
        <v>2494</v>
      </c>
      <c r="F386" t="s">
        <v>6</v>
      </c>
      <c r="G386" s="3">
        <v>43525</v>
      </c>
      <c r="H386" s="2">
        <v>219000</v>
      </c>
      <c r="I386" s="12" t="s">
        <v>838</v>
      </c>
    </row>
    <row r="387" spans="1:9" ht="21.75" customHeight="1" x14ac:dyDescent="0.2">
      <c r="A387" t="s">
        <v>1573</v>
      </c>
      <c r="B387" t="s">
        <v>1475</v>
      </c>
      <c r="C387" t="s">
        <v>732</v>
      </c>
      <c r="D387" t="s">
        <v>2054</v>
      </c>
      <c r="E387" t="s">
        <v>2495</v>
      </c>
      <c r="F387" t="s">
        <v>426</v>
      </c>
      <c r="G387" s="3">
        <v>43525</v>
      </c>
      <c r="H387" s="2">
        <v>85500</v>
      </c>
      <c r="I387" s="12" t="s">
        <v>838</v>
      </c>
    </row>
    <row r="388" spans="1:9" ht="21.75" customHeight="1" x14ac:dyDescent="0.2">
      <c r="A388" t="s">
        <v>1271</v>
      </c>
      <c r="B388" t="s">
        <v>1943</v>
      </c>
      <c r="C388" t="s">
        <v>1310</v>
      </c>
      <c r="D388" t="s">
        <v>1840</v>
      </c>
      <c r="E388" t="s">
        <v>2496</v>
      </c>
      <c r="F388" t="s">
        <v>730</v>
      </c>
      <c r="G388" s="3">
        <v>43525</v>
      </c>
      <c r="H388" s="2">
        <v>148000</v>
      </c>
      <c r="I388" s="12" t="s">
        <v>838</v>
      </c>
    </row>
    <row r="389" spans="1:9" ht="21.75" customHeight="1" x14ac:dyDescent="0.2">
      <c r="A389" t="s">
        <v>105</v>
      </c>
      <c r="B389" t="s">
        <v>1258</v>
      </c>
      <c r="C389" t="s">
        <v>1557</v>
      </c>
      <c r="D389" t="s">
        <v>5</v>
      </c>
      <c r="E389" t="s">
        <v>2497</v>
      </c>
      <c r="F389" t="s">
        <v>794</v>
      </c>
      <c r="G389" s="3">
        <v>43525</v>
      </c>
      <c r="H389" s="2">
        <v>315000</v>
      </c>
      <c r="I389" s="12" t="s">
        <v>838</v>
      </c>
    </row>
    <row r="390" spans="1:9" ht="21.75" customHeight="1" x14ac:dyDescent="0.2">
      <c r="A390" t="s">
        <v>1868</v>
      </c>
      <c r="B390" t="s">
        <v>1869</v>
      </c>
      <c r="C390" t="s">
        <v>1981</v>
      </c>
      <c r="D390" t="s">
        <v>2062</v>
      </c>
      <c r="E390" t="s">
        <v>2498</v>
      </c>
      <c r="F390" t="s">
        <v>6</v>
      </c>
      <c r="G390" s="3">
        <v>43525</v>
      </c>
      <c r="H390" s="2">
        <v>155000</v>
      </c>
      <c r="I390" s="12">
        <v>20190121</v>
      </c>
    </row>
    <row r="391" spans="1:9" ht="21.75" customHeight="1" x14ac:dyDescent="0.2">
      <c r="A391" t="s">
        <v>574</v>
      </c>
      <c r="B391" t="s">
        <v>1535</v>
      </c>
      <c r="C391" t="s">
        <v>1872</v>
      </c>
      <c r="D391" t="s">
        <v>1843</v>
      </c>
      <c r="E391" t="s">
        <v>2499</v>
      </c>
      <c r="F391" t="s">
        <v>7</v>
      </c>
      <c r="G391" s="3">
        <v>43525</v>
      </c>
      <c r="H391" s="2">
        <v>1123000</v>
      </c>
      <c r="I391" s="12">
        <v>20190169</v>
      </c>
    </row>
    <row r="392" spans="1:9" ht="21.75" customHeight="1" x14ac:dyDescent="0.2">
      <c r="A392" t="s">
        <v>1684</v>
      </c>
      <c r="B392" t="s">
        <v>2328</v>
      </c>
      <c r="C392" t="s">
        <v>1684</v>
      </c>
      <c r="D392" t="s">
        <v>2328</v>
      </c>
      <c r="E392" t="s">
        <v>2500</v>
      </c>
      <c r="F392" t="s">
        <v>111</v>
      </c>
      <c r="G392" s="3">
        <v>43526</v>
      </c>
      <c r="H392" s="2">
        <v>40000</v>
      </c>
      <c r="I392" s="12" t="s">
        <v>838</v>
      </c>
    </row>
    <row r="393" spans="1:9" ht="21.75" customHeight="1" x14ac:dyDescent="0.2">
      <c r="A393" t="s">
        <v>1868</v>
      </c>
      <c r="B393" t="s">
        <v>1869</v>
      </c>
      <c r="C393" t="s">
        <v>2078</v>
      </c>
      <c r="D393" t="s">
        <v>1842</v>
      </c>
      <c r="E393" t="s">
        <v>831</v>
      </c>
      <c r="F393" t="s">
        <v>6</v>
      </c>
      <c r="G393" s="3">
        <v>43528</v>
      </c>
      <c r="H393" s="2">
        <v>176500</v>
      </c>
      <c r="I393" s="12">
        <v>20190327</v>
      </c>
    </row>
    <row r="394" spans="1:9" ht="21.75" customHeight="1" x14ac:dyDescent="0.2">
      <c r="A394" t="s">
        <v>2501</v>
      </c>
      <c r="B394" t="s">
        <v>1941</v>
      </c>
      <c r="C394" t="s">
        <v>2501</v>
      </c>
      <c r="D394" t="s">
        <v>1941</v>
      </c>
      <c r="E394" t="s">
        <v>2502</v>
      </c>
      <c r="F394" t="s">
        <v>796</v>
      </c>
      <c r="G394" s="3">
        <v>43528</v>
      </c>
      <c r="H394" s="2">
        <v>140000</v>
      </c>
      <c r="I394" s="12" t="s">
        <v>838</v>
      </c>
    </row>
    <row r="395" spans="1:9" ht="21.75" customHeight="1" x14ac:dyDescent="0.2">
      <c r="A395" t="s">
        <v>1246</v>
      </c>
      <c r="B395" t="s">
        <v>1535</v>
      </c>
      <c r="C395" t="s">
        <v>326</v>
      </c>
      <c r="D395" t="s">
        <v>1844</v>
      </c>
      <c r="E395" t="s">
        <v>2503</v>
      </c>
      <c r="F395" t="s">
        <v>6</v>
      </c>
      <c r="G395" s="3">
        <v>43528</v>
      </c>
      <c r="H395" s="2">
        <v>180000</v>
      </c>
      <c r="I395" s="12">
        <v>20190203</v>
      </c>
    </row>
    <row r="396" spans="1:9" ht="21.75" customHeight="1" x14ac:dyDescent="0.2">
      <c r="A396" t="s">
        <v>1569</v>
      </c>
      <c r="B396" t="s">
        <v>1099</v>
      </c>
      <c r="C396" t="s">
        <v>326</v>
      </c>
      <c r="D396" t="s">
        <v>1844</v>
      </c>
      <c r="E396" t="s">
        <v>2504</v>
      </c>
      <c r="F396" t="s">
        <v>911</v>
      </c>
      <c r="G396" s="3">
        <v>43528</v>
      </c>
      <c r="H396" s="2">
        <v>107000</v>
      </c>
      <c r="I396" s="12" t="s">
        <v>838</v>
      </c>
    </row>
    <row r="397" spans="1:9" ht="21.75" customHeight="1" x14ac:dyDescent="0.2">
      <c r="A397" t="s">
        <v>25</v>
      </c>
      <c r="B397" t="s">
        <v>1840</v>
      </c>
      <c r="C397" t="s">
        <v>1918</v>
      </c>
      <c r="D397" t="s">
        <v>1840</v>
      </c>
      <c r="E397" t="s">
        <v>2505</v>
      </c>
      <c r="F397" t="s">
        <v>6</v>
      </c>
      <c r="G397" s="3">
        <v>43528</v>
      </c>
      <c r="H397" s="2">
        <v>290000</v>
      </c>
      <c r="I397" s="12">
        <v>20182837</v>
      </c>
    </row>
    <row r="398" spans="1:9" ht="21.75" customHeight="1" x14ac:dyDescent="0.2">
      <c r="A398" t="s">
        <v>1836</v>
      </c>
      <c r="B398" t="s">
        <v>1099</v>
      </c>
      <c r="C398" t="s">
        <v>2506</v>
      </c>
      <c r="D398" t="s">
        <v>1036</v>
      </c>
      <c r="E398" t="s">
        <v>2507</v>
      </c>
      <c r="F398" t="s">
        <v>425</v>
      </c>
      <c r="G398" s="3">
        <v>43528</v>
      </c>
      <c r="H398" s="2">
        <v>228000</v>
      </c>
      <c r="I398" s="12" t="s">
        <v>838</v>
      </c>
    </row>
    <row r="399" spans="1:9" ht="21.75" customHeight="1" x14ac:dyDescent="0.2">
      <c r="A399" t="s">
        <v>25</v>
      </c>
      <c r="B399" t="s">
        <v>1840</v>
      </c>
      <c r="C399" t="s">
        <v>13</v>
      </c>
      <c r="D399" t="s">
        <v>1840</v>
      </c>
      <c r="E399" t="s">
        <v>2508</v>
      </c>
      <c r="F399" t="s">
        <v>7</v>
      </c>
      <c r="G399" s="3">
        <v>43528</v>
      </c>
      <c r="H399" s="2">
        <v>525000</v>
      </c>
      <c r="I399" s="12">
        <v>20190200</v>
      </c>
    </row>
    <row r="400" spans="1:9" ht="21.75" customHeight="1" x14ac:dyDescent="0.2">
      <c r="A400" t="s">
        <v>1868</v>
      </c>
      <c r="B400" t="s">
        <v>1869</v>
      </c>
      <c r="C400" t="s">
        <v>908</v>
      </c>
      <c r="D400" t="s">
        <v>5</v>
      </c>
      <c r="E400" t="s">
        <v>2509</v>
      </c>
      <c r="F400" t="s">
        <v>65</v>
      </c>
      <c r="G400" s="3">
        <v>43528</v>
      </c>
      <c r="H400" s="2">
        <v>342000</v>
      </c>
      <c r="I400" s="12" t="s">
        <v>838</v>
      </c>
    </row>
    <row r="401" spans="1:9" ht="21.75" customHeight="1" x14ac:dyDescent="0.2">
      <c r="A401" t="s">
        <v>1868</v>
      </c>
      <c r="B401" t="s">
        <v>1869</v>
      </c>
      <c r="C401" t="s">
        <v>1960</v>
      </c>
      <c r="D401" t="s">
        <v>197</v>
      </c>
      <c r="E401" t="s">
        <v>2510</v>
      </c>
      <c r="F401" t="s">
        <v>6</v>
      </c>
      <c r="G401" s="3">
        <v>43528</v>
      </c>
      <c r="H401" s="2">
        <v>160000</v>
      </c>
      <c r="I401" s="12" t="s">
        <v>838</v>
      </c>
    </row>
    <row r="402" spans="1:9" ht="21.75" customHeight="1" x14ac:dyDescent="0.2">
      <c r="A402" t="s">
        <v>1868</v>
      </c>
      <c r="B402" t="s">
        <v>1869</v>
      </c>
      <c r="C402" t="s">
        <v>852</v>
      </c>
      <c r="D402" t="s">
        <v>1258</v>
      </c>
      <c r="E402" t="s">
        <v>2511</v>
      </c>
      <c r="F402" t="s">
        <v>122</v>
      </c>
      <c r="G402" s="3">
        <v>43528</v>
      </c>
      <c r="H402" s="2">
        <v>369900</v>
      </c>
      <c r="I402" s="12" t="s">
        <v>838</v>
      </c>
    </row>
    <row r="403" spans="1:9" ht="21.75" customHeight="1" x14ac:dyDescent="0.2">
      <c r="A403" t="s">
        <v>1882</v>
      </c>
      <c r="B403" t="s">
        <v>1535</v>
      </c>
      <c r="C403" t="s">
        <v>1925</v>
      </c>
      <c r="D403" t="s">
        <v>1840</v>
      </c>
      <c r="E403" t="s">
        <v>2512</v>
      </c>
      <c r="F403" t="s">
        <v>6</v>
      </c>
      <c r="G403" s="3">
        <v>43528</v>
      </c>
      <c r="H403" s="2">
        <v>435000</v>
      </c>
      <c r="I403" s="12" t="s">
        <v>838</v>
      </c>
    </row>
    <row r="404" spans="1:9" ht="21.75" customHeight="1" x14ac:dyDescent="0.2">
      <c r="A404" t="s">
        <v>20</v>
      </c>
      <c r="B404" t="s">
        <v>1861</v>
      </c>
      <c r="C404" t="s">
        <v>908</v>
      </c>
      <c r="D404" t="s">
        <v>5</v>
      </c>
      <c r="E404" t="s">
        <v>2513</v>
      </c>
      <c r="F404" t="s">
        <v>65</v>
      </c>
      <c r="G404" s="3">
        <v>43528</v>
      </c>
      <c r="H404" s="2">
        <v>342000</v>
      </c>
      <c r="I404" s="12" t="s">
        <v>838</v>
      </c>
    </row>
    <row r="405" spans="1:9" ht="21.75" customHeight="1" x14ac:dyDescent="0.2">
      <c r="A405" t="s">
        <v>1868</v>
      </c>
      <c r="B405" t="s">
        <v>1869</v>
      </c>
      <c r="C405" t="s">
        <v>1866</v>
      </c>
      <c r="D405" t="s">
        <v>1258</v>
      </c>
      <c r="E405" t="s">
        <v>2514</v>
      </c>
      <c r="F405" t="s">
        <v>2515</v>
      </c>
      <c r="G405" s="3">
        <v>43528</v>
      </c>
      <c r="H405" s="2">
        <v>295000</v>
      </c>
      <c r="I405" s="12" t="s">
        <v>838</v>
      </c>
    </row>
    <row r="406" spans="1:9" ht="21.75" customHeight="1" x14ac:dyDescent="0.2">
      <c r="A406" t="s">
        <v>1277</v>
      </c>
      <c r="B406" t="s">
        <v>2516</v>
      </c>
      <c r="C406" t="s">
        <v>307</v>
      </c>
      <c r="D406" t="s">
        <v>1036</v>
      </c>
      <c r="E406" t="s">
        <v>2517</v>
      </c>
      <c r="F406" t="s">
        <v>6</v>
      </c>
      <c r="G406" s="3">
        <v>43529</v>
      </c>
      <c r="H406" s="2">
        <v>178000</v>
      </c>
      <c r="I406" s="12" t="s">
        <v>838</v>
      </c>
    </row>
    <row r="407" spans="1:9" ht="21.75" customHeight="1" x14ac:dyDescent="0.2">
      <c r="A407" t="s">
        <v>2079</v>
      </c>
      <c r="B407" t="s">
        <v>1907</v>
      </c>
      <c r="C407" t="s">
        <v>201</v>
      </c>
      <c r="D407" t="s">
        <v>1907</v>
      </c>
      <c r="E407" t="s">
        <v>2518</v>
      </c>
      <c r="F407" t="s">
        <v>6</v>
      </c>
      <c r="G407" s="3">
        <v>43529</v>
      </c>
      <c r="H407" s="2">
        <v>65000</v>
      </c>
      <c r="I407" s="12" t="s">
        <v>838</v>
      </c>
    </row>
    <row r="408" spans="1:9" ht="21.75" customHeight="1" x14ac:dyDescent="0.2">
      <c r="A408" t="s">
        <v>799</v>
      </c>
      <c r="B408" t="s">
        <v>1858</v>
      </c>
      <c r="C408" t="s">
        <v>1269</v>
      </c>
      <c r="D408" t="s">
        <v>1535</v>
      </c>
      <c r="E408" t="s">
        <v>2519</v>
      </c>
      <c r="F408" t="s">
        <v>1249</v>
      </c>
      <c r="G408" s="3">
        <v>43529</v>
      </c>
      <c r="H408" s="2">
        <v>180500</v>
      </c>
      <c r="I408" s="12" t="s">
        <v>838</v>
      </c>
    </row>
    <row r="409" spans="1:9" ht="21.75" customHeight="1" x14ac:dyDescent="0.2">
      <c r="A409" t="s">
        <v>1629</v>
      </c>
      <c r="B409" t="s">
        <v>1840</v>
      </c>
      <c r="C409" t="s">
        <v>2020</v>
      </c>
      <c r="D409" t="s">
        <v>1036</v>
      </c>
      <c r="E409" t="s">
        <v>2520</v>
      </c>
      <c r="F409" t="s">
        <v>6</v>
      </c>
      <c r="G409" s="3">
        <v>43529</v>
      </c>
      <c r="H409" s="2">
        <v>252000</v>
      </c>
      <c r="I409" s="12">
        <v>20190069</v>
      </c>
    </row>
    <row r="410" spans="1:9" ht="21.75" customHeight="1" x14ac:dyDescent="0.2">
      <c r="A410" t="s">
        <v>1081</v>
      </c>
      <c r="B410" t="s">
        <v>1036</v>
      </c>
      <c r="C410" t="s">
        <v>15</v>
      </c>
      <c r="D410" t="s">
        <v>118</v>
      </c>
      <c r="E410" t="s">
        <v>2521</v>
      </c>
      <c r="F410" t="s">
        <v>70</v>
      </c>
      <c r="G410" s="3">
        <v>43529</v>
      </c>
      <c r="H410" s="2">
        <v>99500</v>
      </c>
      <c r="I410" s="12" t="s">
        <v>838</v>
      </c>
    </row>
    <row r="411" spans="1:9" ht="21.75" customHeight="1" x14ac:dyDescent="0.2">
      <c r="A411" t="s">
        <v>764</v>
      </c>
      <c r="B411" t="s">
        <v>1842</v>
      </c>
      <c r="C411" t="s">
        <v>377</v>
      </c>
      <c r="D411" t="s">
        <v>1842</v>
      </c>
      <c r="E411" t="s">
        <v>2522</v>
      </c>
      <c r="F411" t="s">
        <v>6</v>
      </c>
      <c r="G411" s="3">
        <v>43529</v>
      </c>
      <c r="H411" s="2">
        <v>258000</v>
      </c>
      <c r="I411" s="12">
        <v>20190227</v>
      </c>
    </row>
    <row r="412" spans="1:9" ht="21.75" customHeight="1" x14ac:dyDescent="0.2">
      <c r="A412" t="s">
        <v>1960</v>
      </c>
      <c r="B412" t="s">
        <v>197</v>
      </c>
      <c r="C412" t="s">
        <v>1960</v>
      </c>
      <c r="D412" t="s">
        <v>197</v>
      </c>
      <c r="E412" t="s">
        <v>2523</v>
      </c>
      <c r="F412" t="s">
        <v>911</v>
      </c>
      <c r="G412" s="3">
        <v>43529</v>
      </c>
      <c r="H412" s="2">
        <v>78000</v>
      </c>
      <c r="I412" s="12" t="s">
        <v>838</v>
      </c>
    </row>
    <row r="413" spans="1:9" ht="21.75" customHeight="1" x14ac:dyDescent="0.2">
      <c r="A413" t="s">
        <v>314</v>
      </c>
      <c r="B413" t="s">
        <v>1840</v>
      </c>
      <c r="C413" t="s">
        <v>714</v>
      </c>
      <c r="D413" t="s">
        <v>1099</v>
      </c>
      <c r="E413" t="s">
        <v>1071</v>
      </c>
      <c r="F413" t="s">
        <v>6</v>
      </c>
      <c r="G413" s="3">
        <v>43529</v>
      </c>
      <c r="H413" s="2">
        <v>205000</v>
      </c>
      <c r="I413" s="12" t="s">
        <v>838</v>
      </c>
    </row>
    <row r="414" spans="1:9" ht="21.75" customHeight="1" x14ac:dyDescent="0.2">
      <c r="A414" t="s">
        <v>244</v>
      </c>
      <c r="B414" t="s">
        <v>1907</v>
      </c>
      <c r="C414" t="s">
        <v>1850</v>
      </c>
      <c r="D414" t="s">
        <v>5</v>
      </c>
      <c r="E414" t="s">
        <v>2524</v>
      </c>
      <c r="F414" t="s">
        <v>6</v>
      </c>
      <c r="G414" s="3">
        <v>43529</v>
      </c>
      <c r="H414" s="2">
        <v>87000</v>
      </c>
      <c r="I414" s="12" t="s">
        <v>838</v>
      </c>
    </row>
    <row r="415" spans="1:9" ht="21.75" customHeight="1" x14ac:dyDescent="0.2">
      <c r="A415" t="s">
        <v>757</v>
      </c>
      <c r="B415" t="s">
        <v>1258</v>
      </c>
      <c r="C415" t="s">
        <v>1872</v>
      </c>
      <c r="D415" t="s">
        <v>1843</v>
      </c>
      <c r="E415" t="s">
        <v>2525</v>
      </c>
      <c r="F415" t="s">
        <v>6</v>
      </c>
      <c r="G415" s="3">
        <v>43529</v>
      </c>
      <c r="H415" s="2">
        <v>174000</v>
      </c>
      <c r="I415" s="12" t="s">
        <v>838</v>
      </c>
    </row>
    <row r="416" spans="1:9" ht="21.75" customHeight="1" x14ac:dyDescent="0.2">
      <c r="A416" t="s">
        <v>690</v>
      </c>
      <c r="B416" t="s">
        <v>1842</v>
      </c>
      <c r="C416" t="s">
        <v>145</v>
      </c>
      <c r="D416" t="s">
        <v>1842</v>
      </c>
      <c r="E416" t="s">
        <v>2526</v>
      </c>
      <c r="F416" t="s">
        <v>1249</v>
      </c>
      <c r="G416" s="3">
        <v>43529</v>
      </c>
      <c r="H416" s="2">
        <v>900000</v>
      </c>
      <c r="I416" s="12" t="s">
        <v>838</v>
      </c>
    </row>
    <row r="417" spans="1:9" ht="21.75" customHeight="1" x14ac:dyDescent="0.2">
      <c r="A417" t="s">
        <v>1456</v>
      </c>
      <c r="B417" t="s">
        <v>1840</v>
      </c>
      <c r="C417" t="s">
        <v>566</v>
      </c>
      <c r="D417" t="s">
        <v>1842</v>
      </c>
      <c r="E417" t="s">
        <v>2527</v>
      </c>
      <c r="F417" t="s">
        <v>6</v>
      </c>
      <c r="G417" s="3">
        <v>43530</v>
      </c>
      <c r="H417" s="2">
        <v>220000</v>
      </c>
      <c r="I417" s="12">
        <v>20190291</v>
      </c>
    </row>
    <row r="418" spans="1:9" ht="21.75" customHeight="1" x14ac:dyDescent="0.2">
      <c r="A418" t="s">
        <v>2247</v>
      </c>
      <c r="B418" t="s">
        <v>1843</v>
      </c>
      <c r="C418" t="s">
        <v>1927</v>
      </c>
      <c r="D418" t="s">
        <v>303</v>
      </c>
      <c r="E418" t="s">
        <v>2528</v>
      </c>
      <c r="F418" t="s">
        <v>6</v>
      </c>
      <c r="G418" s="3">
        <v>43530</v>
      </c>
      <c r="H418" s="2">
        <v>135000</v>
      </c>
      <c r="I418" s="12" t="s">
        <v>838</v>
      </c>
    </row>
    <row r="419" spans="1:9" ht="21.75" customHeight="1" x14ac:dyDescent="0.2">
      <c r="A419" t="s">
        <v>1855</v>
      </c>
      <c r="B419" t="s">
        <v>1854</v>
      </c>
      <c r="C419" t="s">
        <v>1855</v>
      </c>
      <c r="D419" t="s">
        <v>1854</v>
      </c>
      <c r="E419" t="s">
        <v>1042</v>
      </c>
      <c r="F419" t="s">
        <v>6</v>
      </c>
      <c r="G419" s="3">
        <v>43530</v>
      </c>
      <c r="H419" s="2">
        <v>170000</v>
      </c>
      <c r="I419" s="12" t="s">
        <v>838</v>
      </c>
    </row>
    <row r="420" spans="1:9" ht="21.75" customHeight="1" x14ac:dyDescent="0.2">
      <c r="A420" t="s">
        <v>1868</v>
      </c>
      <c r="B420" t="s">
        <v>1869</v>
      </c>
      <c r="C420" t="s">
        <v>1826</v>
      </c>
      <c r="D420" t="s">
        <v>1734</v>
      </c>
      <c r="E420" t="s">
        <v>2529</v>
      </c>
      <c r="F420" t="s">
        <v>301</v>
      </c>
      <c r="G420" s="3">
        <v>43530</v>
      </c>
      <c r="H420" s="2">
        <v>155000</v>
      </c>
      <c r="I420" s="12" t="s">
        <v>838</v>
      </c>
    </row>
    <row r="421" spans="1:9" ht="21.75" customHeight="1" x14ac:dyDescent="0.2">
      <c r="A421" t="s">
        <v>1041</v>
      </c>
      <c r="B421" t="s">
        <v>1703</v>
      </c>
      <c r="C421" t="s">
        <v>1041</v>
      </c>
      <c r="D421" t="s">
        <v>1703</v>
      </c>
      <c r="E421" t="s">
        <v>2530</v>
      </c>
      <c r="F421" t="s">
        <v>553</v>
      </c>
      <c r="G421" s="3">
        <v>43530</v>
      </c>
      <c r="H421" s="2">
        <v>45000</v>
      </c>
      <c r="I421" s="12" t="s">
        <v>838</v>
      </c>
    </row>
    <row r="422" spans="1:9" ht="21.75" customHeight="1" x14ac:dyDescent="0.2">
      <c r="A422" t="s">
        <v>326</v>
      </c>
      <c r="B422" t="s">
        <v>1844</v>
      </c>
      <c r="C422" t="s">
        <v>399</v>
      </c>
      <c r="D422" t="s">
        <v>1867</v>
      </c>
      <c r="E422" t="s">
        <v>2531</v>
      </c>
      <c r="F422" t="s">
        <v>6</v>
      </c>
      <c r="G422" s="3">
        <v>43530</v>
      </c>
      <c r="H422" s="2">
        <v>305000</v>
      </c>
      <c r="I422" s="12" t="s">
        <v>838</v>
      </c>
    </row>
    <row r="423" spans="1:9" ht="21.75" customHeight="1" x14ac:dyDescent="0.2">
      <c r="A423" t="s">
        <v>2066</v>
      </c>
      <c r="B423" t="s">
        <v>1842</v>
      </c>
      <c r="C423" t="s">
        <v>316</v>
      </c>
      <c r="D423" t="s">
        <v>1971</v>
      </c>
      <c r="E423" t="s">
        <v>2532</v>
      </c>
      <c r="F423" t="s">
        <v>1249</v>
      </c>
      <c r="G423" s="3">
        <v>43531</v>
      </c>
      <c r="H423" s="2">
        <v>150100</v>
      </c>
      <c r="I423" s="12" t="s">
        <v>838</v>
      </c>
    </row>
    <row r="424" spans="1:9" ht="21.75" customHeight="1" x14ac:dyDescent="0.2">
      <c r="A424" t="s">
        <v>1924</v>
      </c>
      <c r="B424" t="s">
        <v>1843</v>
      </c>
      <c r="C424" t="s">
        <v>1204</v>
      </c>
      <c r="D424" t="s">
        <v>1842</v>
      </c>
      <c r="E424" t="s">
        <v>2533</v>
      </c>
      <c r="F424" t="s">
        <v>6</v>
      </c>
      <c r="G424" s="3">
        <v>43531</v>
      </c>
      <c r="H424" s="2">
        <v>59900</v>
      </c>
      <c r="I424" s="12" t="s">
        <v>838</v>
      </c>
    </row>
    <row r="425" spans="1:9" ht="21.75" customHeight="1" x14ac:dyDescent="0.2">
      <c r="A425" t="s">
        <v>691</v>
      </c>
      <c r="B425" t="s">
        <v>982</v>
      </c>
      <c r="C425" t="s">
        <v>307</v>
      </c>
      <c r="D425" t="s">
        <v>1036</v>
      </c>
      <c r="E425" t="s">
        <v>2534</v>
      </c>
      <c r="F425" t="s">
        <v>6</v>
      </c>
      <c r="G425" s="3">
        <v>43531</v>
      </c>
      <c r="H425" s="2">
        <v>212900</v>
      </c>
      <c r="I425" s="12" t="s">
        <v>838</v>
      </c>
    </row>
    <row r="426" spans="1:9" ht="21.75" customHeight="1" x14ac:dyDescent="0.2">
      <c r="A426" t="s">
        <v>305</v>
      </c>
      <c r="B426" t="s">
        <v>1840</v>
      </c>
      <c r="C426" t="s">
        <v>1924</v>
      </c>
      <c r="D426" t="s">
        <v>1843</v>
      </c>
      <c r="E426" t="s">
        <v>2535</v>
      </c>
      <c r="F426" t="s">
        <v>6</v>
      </c>
      <c r="G426" s="3">
        <v>43531</v>
      </c>
      <c r="H426" s="2">
        <v>149000</v>
      </c>
      <c r="I426" s="12" t="s">
        <v>838</v>
      </c>
    </row>
    <row r="427" spans="1:9" ht="21.75" customHeight="1" x14ac:dyDescent="0.2">
      <c r="A427" t="s">
        <v>2059</v>
      </c>
      <c r="B427" t="s">
        <v>1889</v>
      </c>
      <c r="C427" t="s">
        <v>1748</v>
      </c>
      <c r="D427" t="s">
        <v>1535</v>
      </c>
      <c r="E427" t="s">
        <v>2536</v>
      </c>
      <c r="F427" t="s">
        <v>123</v>
      </c>
      <c r="G427" s="3">
        <v>43531</v>
      </c>
      <c r="H427" s="2">
        <v>157900</v>
      </c>
      <c r="I427" s="12" t="s">
        <v>838</v>
      </c>
    </row>
    <row r="428" spans="1:9" ht="21.75" customHeight="1" x14ac:dyDescent="0.2">
      <c r="A428" t="s">
        <v>908</v>
      </c>
      <c r="B428" t="s">
        <v>5</v>
      </c>
      <c r="C428" t="s">
        <v>1980</v>
      </c>
      <c r="D428" t="s">
        <v>1036</v>
      </c>
      <c r="E428" t="s">
        <v>2537</v>
      </c>
      <c r="F428" t="s">
        <v>425</v>
      </c>
      <c r="G428" s="3">
        <v>43531</v>
      </c>
      <c r="H428" s="2">
        <v>399900</v>
      </c>
      <c r="I428" s="12">
        <v>20190300</v>
      </c>
    </row>
    <row r="429" spans="1:9" ht="21.75" customHeight="1" x14ac:dyDescent="0.2">
      <c r="A429" t="s">
        <v>1910</v>
      </c>
      <c r="B429" t="s">
        <v>1842</v>
      </c>
      <c r="C429" t="s">
        <v>1910</v>
      </c>
      <c r="D429" t="s">
        <v>1842</v>
      </c>
      <c r="E429" t="s">
        <v>2538</v>
      </c>
      <c r="F429" t="s">
        <v>6</v>
      </c>
      <c r="G429" s="3">
        <v>43531</v>
      </c>
      <c r="H429" s="2">
        <v>280000</v>
      </c>
      <c r="I429" s="12">
        <v>20190390</v>
      </c>
    </row>
    <row r="430" spans="1:9" ht="21.75" customHeight="1" x14ac:dyDescent="0.2">
      <c r="A430" t="s">
        <v>2066</v>
      </c>
      <c r="B430" t="s">
        <v>1842</v>
      </c>
      <c r="C430" t="s">
        <v>2012</v>
      </c>
      <c r="D430" t="s">
        <v>1976</v>
      </c>
      <c r="E430" t="s">
        <v>2539</v>
      </c>
      <c r="F430" t="s">
        <v>6</v>
      </c>
      <c r="G430" s="3">
        <v>43531</v>
      </c>
      <c r="H430" s="2">
        <v>220000</v>
      </c>
      <c r="I430" s="12">
        <v>20190245</v>
      </c>
    </row>
    <row r="431" spans="1:9" ht="21.75" customHeight="1" x14ac:dyDescent="0.2">
      <c r="A431" t="s">
        <v>2055</v>
      </c>
      <c r="B431" t="s">
        <v>1535</v>
      </c>
      <c r="C431" t="s">
        <v>1985</v>
      </c>
      <c r="D431" t="s">
        <v>1936</v>
      </c>
      <c r="E431" t="s">
        <v>2540</v>
      </c>
      <c r="F431" t="s">
        <v>7</v>
      </c>
      <c r="G431" s="3">
        <v>43531</v>
      </c>
      <c r="H431" s="2">
        <v>118000</v>
      </c>
      <c r="I431" s="12">
        <v>20190212</v>
      </c>
    </row>
    <row r="432" spans="1:9" ht="21.75" customHeight="1" x14ac:dyDescent="0.2">
      <c r="A432" t="s">
        <v>2103</v>
      </c>
      <c r="B432" t="s">
        <v>1842</v>
      </c>
      <c r="C432" t="s">
        <v>692</v>
      </c>
      <c r="D432" t="s">
        <v>1842</v>
      </c>
      <c r="E432" t="s">
        <v>2541</v>
      </c>
      <c r="F432" t="s">
        <v>6</v>
      </c>
      <c r="G432" s="3">
        <v>43531</v>
      </c>
      <c r="H432" s="2">
        <v>140000</v>
      </c>
      <c r="I432" s="12">
        <v>20190362</v>
      </c>
    </row>
    <row r="433" spans="1:9" ht="21.75" customHeight="1" x14ac:dyDescent="0.2">
      <c r="A433" t="s">
        <v>692</v>
      </c>
      <c r="B433" t="s">
        <v>1842</v>
      </c>
      <c r="C433" t="s">
        <v>545</v>
      </c>
      <c r="D433" t="s">
        <v>1036</v>
      </c>
      <c r="E433" t="s">
        <v>2542</v>
      </c>
      <c r="F433" t="s">
        <v>6</v>
      </c>
      <c r="G433" s="3">
        <v>43531</v>
      </c>
      <c r="H433" s="2">
        <v>180000</v>
      </c>
      <c r="I433" s="12">
        <v>20190258</v>
      </c>
    </row>
    <row r="434" spans="1:9" ht="21.75" customHeight="1" x14ac:dyDescent="0.2">
      <c r="A434" t="s">
        <v>1872</v>
      </c>
      <c r="B434" t="s">
        <v>1843</v>
      </c>
      <c r="C434" t="s">
        <v>1872</v>
      </c>
      <c r="D434" t="s">
        <v>1843</v>
      </c>
      <c r="E434" t="s">
        <v>2543</v>
      </c>
      <c r="F434" t="s">
        <v>6</v>
      </c>
      <c r="G434" s="3">
        <v>43532</v>
      </c>
      <c r="H434" s="2">
        <v>192000</v>
      </c>
      <c r="I434" s="12" t="s">
        <v>838</v>
      </c>
    </row>
    <row r="435" spans="1:9" ht="21.75" customHeight="1" x14ac:dyDescent="0.2">
      <c r="A435" t="s">
        <v>710</v>
      </c>
      <c r="B435" t="s">
        <v>303</v>
      </c>
      <c r="C435" t="s">
        <v>710</v>
      </c>
      <c r="D435" t="s">
        <v>303</v>
      </c>
      <c r="E435" t="s">
        <v>2544</v>
      </c>
      <c r="F435" t="s">
        <v>6</v>
      </c>
      <c r="G435" s="3">
        <v>43532</v>
      </c>
      <c r="H435" s="2">
        <v>184500</v>
      </c>
      <c r="I435" s="12">
        <v>20190237</v>
      </c>
    </row>
    <row r="436" spans="1:9" ht="21.75" customHeight="1" x14ac:dyDescent="0.2">
      <c r="A436" t="s">
        <v>989</v>
      </c>
      <c r="B436" t="s">
        <v>1840</v>
      </c>
      <c r="C436" t="s">
        <v>566</v>
      </c>
      <c r="D436" t="s">
        <v>1842</v>
      </c>
      <c r="E436" t="s">
        <v>2545</v>
      </c>
      <c r="F436" t="s">
        <v>216</v>
      </c>
      <c r="G436" s="3">
        <v>43532</v>
      </c>
      <c r="H436" s="2">
        <v>405000</v>
      </c>
      <c r="I436" s="12">
        <v>20190368</v>
      </c>
    </row>
    <row r="437" spans="1:9" ht="21.75" customHeight="1" x14ac:dyDescent="0.2">
      <c r="A437" t="s">
        <v>326</v>
      </c>
      <c r="B437" t="s">
        <v>1844</v>
      </c>
      <c r="C437" t="s">
        <v>326</v>
      </c>
      <c r="D437" t="s">
        <v>1844</v>
      </c>
      <c r="E437" t="s">
        <v>2546</v>
      </c>
      <c r="F437" t="s">
        <v>6</v>
      </c>
      <c r="G437" s="3">
        <v>43532</v>
      </c>
      <c r="H437" s="2">
        <v>141250</v>
      </c>
      <c r="I437" s="12">
        <v>20190139</v>
      </c>
    </row>
    <row r="438" spans="1:9" ht="21.75" customHeight="1" x14ac:dyDescent="0.2">
      <c r="A438" t="s">
        <v>1068</v>
      </c>
      <c r="B438" t="s">
        <v>1535</v>
      </c>
      <c r="C438" t="s">
        <v>1910</v>
      </c>
      <c r="D438" t="s">
        <v>1842</v>
      </c>
      <c r="E438" t="s">
        <v>2547</v>
      </c>
      <c r="F438" t="s">
        <v>1249</v>
      </c>
      <c r="G438" s="3">
        <v>43532</v>
      </c>
      <c r="H438" s="2">
        <v>256000</v>
      </c>
      <c r="I438" s="12">
        <v>20190298</v>
      </c>
    </row>
    <row r="439" spans="1:9" ht="21.75" customHeight="1" x14ac:dyDescent="0.2">
      <c r="A439" t="s">
        <v>319</v>
      </c>
      <c r="B439" t="s">
        <v>1842</v>
      </c>
      <c r="C439" t="s">
        <v>1222</v>
      </c>
      <c r="D439" t="s">
        <v>1099</v>
      </c>
      <c r="E439" t="s">
        <v>2548</v>
      </c>
      <c r="F439" t="s">
        <v>216</v>
      </c>
      <c r="G439" s="3">
        <v>43532</v>
      </c>
      <c r="H439" s="2">
        <v>219900</v>
      </c>
      <c r="I439" s="12">
        <v>20190192</v>
      </c>
    </row>
    <row r="440" spans="1:9" ht="21.75" customHeight="1" x14ac:dyDescent="0.2">
      <c r="A440" t="s">
        <v>551</v>
      </c>
      <c r="B440" t="s">
        <v>1099</v>
      </c>
      <c r="C440" t="s">
        <v>1872</v>
      </c>
      <c r="D440" t="s">
        <v>1843</v>
      </c>
      <c r="E440" t="s">
        <v>2549</v>
      </c>
      <c r="F440" t="s">
        <v>6</v>
      </c>
      <c r="G440" s="3">
        <v>43532</v>
      </c>
      <c r="H440" s="2">
        <v>207500</v>
      </c>
      <c r="I440" s="12" t="s">
        <v>838</v>
      </c>
    </row>
    <row r="441" spans="1:9" ht="21.75" customHeight="1" x14ac:dyDescent="0.2">
      <c r="A441" t="s">
        <v>2550</v>
      </c>
      <c r="B441" t="s">
        <v>2551</v>
      </c>
      <c r="C441" t="s">
        <v>2004</v>
      </c>
      <c r="D441" t="s">
        <v>1260</v>
      </c>
      <c r="E441" t="s">
        <v>2552</v>
      </c>
      <c r="F441" t="s">
        <v>123</v>
      </c>
      <c r="G441" s="3">
        <v>43532</v>
      </c>
      <c r="H441" s="2">
        <v>221500</v>
      </c>
      <c r="I441" s="12" t="s">
        <v>838</v>
      </c>
    </row>
    <row r="442" spans="1:9" ht="21.75" customHeight="1" x14ac:dyDescent="0.2">
      <c r="A442" t="s">
        <v>145</v>
      </c>
      <c r="B442" t="s">
        <v>1842</v>
      </c>
      <c r="C442" t="s">
        <v>1538</v>
      </c>
      <c r="D442" t="s">
        <v>1842</v>
      </c>
      <c r="E442" t="s">
        <v>2553</v>
      </c>
      <c r="F442" t="s">
        <v>123</v>
      </c>
      <c r="G442" s="3">
        <v>43532</v>
      </c>
      <c r="H442" s="2">
        <v>186000</v>
      </c>
      <c r="I442" s="12">
        <v>20190198</v>
      </c>
    </row>
    <row r="443" spans="1:9" ht="21.75" customHeight="1" x14ac:dyDescent="0.2">
      <c r="A443" t="s">
        <v>1081</v>
      </c>
      <c r="B443" t="s">
        <v>1036</v>
      </c>
      <c r="C443" t="s">
        <v>152</v>
      </c>
      <c r="D443" t="s">
        <v>1842</v>
      </c>
      <c r="E443" t="s">
        <v>2554</v>
      </c>
      <c r="F443" t="s">
        <v>7</v>
      </c>
      <c r="G443" s="3">
        <v>43532</v>
      </c>
      <c r="H443" s="2">
        <v>570000</v>
      </c>
      <c r="I443" s="12">
        <v>20190140</v>
      </c>
    </row>
    <row r="444" spans="1:9" ht="21.75" customHeight="1" x14ac:dyDescent="0.2">
      <c r="A444" t="s">
        <v>152</v>
      </c>
      <c r="B444" t="s">
        <v>1842</v>
      </c>
      <c r="C444" t="s">
        <v>152</v>
      </c>
      <c r="D444" t="s">
        <v>1842</v>
      </c>
      <c r="E444" t="s">
        <v>2555</v>
      </c>
      <c r="F444" t="s">
        <v>216</v>
      </c>
      <c r="G444" s="3">
        <v>43532</v>
      </c>
      <c r="H444" s="2">
        <v>245000</v>
      </c>
      <c r="I444" s="12">
        <v>20190305</v>
      </c>
    </row>
    <row r="445" spans="1:9" ht="21.75" customHeight="1" x14ac:dyDescent="0.2">
      <c r="A445" t="s">
        <v>1850</v>
      </c>
      <c r="B445" t="s">
        <v>5</v>
      </c>
      <c r="C445" t="s">
        <v>1651</v>
      </c>
      <c r="D445" t="s">
        <v>1099</v>
      </c>
      <c r="E445" t="s">
        <v>2556</v>
      </c>
      <c r="F445" t="s">
        <v>700</v>
      </c>
      <c r="G445" s="3">
        <v>43532</v>
      </c>
      <c r="H445" s="2">
        <v>295000</v>
      </c>
      <c r="I445" s="12">
        <v>20190155</v>
      </c>
    </row>
    <row r="446" spans="1:9" ht="21.75" customHeight="1" x14ac:dyDescent="0.2">
      <c r="A446" t="s">
        <v>1538</v>
      </c>
      <c r="B446" t="s">
        <v>1842</v>
      </c>
      <c r="C446" t="s">
        <v>1691</v>
      </c>
      <c r="D446" t="s">
        <v>5</v>
      </c>
      <c r="E446" t="s">
        <v>2557</v>
      </c>
      <c r="F446" t="s">
        <v>123</v>
      </c>
      <c r="G446" s="3">
        <v>43532</v>
      </c>
      <c r="H446" s="2">
        <v>300000</v>
      </c>
      <c r="I446" s="12">
        <v>20190197</v>
      </c>
    </row>
    <row r="447" spans="1:9" ht="21.75" customHeight="1" x14ac:dyDescent="0.2">
      <c r="A447" t="s">
        <v>326</v>
      </c>
      <c r="B447" t="s">
        <v>1844</v>
      </c>
      <c r="C447" t="s">
        <v>326</v>
      </c>
      <c r="D447" t="s">
        <v>1844</v>
      </c>
      <c r="E447" t="s">
        <v>2558</v>
      </c>
      <c r="F447" t="s">
        <v>6</v>
      </c>
      <c r="G447" s="3">
        <v>43532</v>
      </c>
      <c r="H447" s="2">
        <v>299000</v>
      </c>
      <c r="I447" s="12" t="s">
        <v>838</v>
      </c>
    </row>
    <row r="448" spans="1:9" ht="21.75" customHeight="1" x14ac:dyDescent="0.2">
      <c r="A448" t="s">
        <v>357</v>
      </c>
      <c r="B448" t="s">
        <v>1099</v>
      </c>
      <c r="C448" t="s">
        <v>1389</v>
      </c>
      <c r="D448" t="s">
        <v>1840</v>
      </c>
      <c r="E448" t="s">
        <v>2559</v>
      </c>
      <c r="F448" t="s">
        <v>6</v>
      </c>
      <c r="G448" s="3">
        <v>43532</v>
      </c>
      <c r="H448" s="2">
        <v>89900</v>
      </c>
      <c r="I448" s="12" t="s">
        <v>838</v>
      </c>
    </row>
    <row r="449" spans="1:9" ht="21.75" customHeight="1" x14ac:dyDescent="0.2">
      <c r="A449" t="s">
        <v>908</v>
      </c>
      <c r="B449" t="s">
        <v>5</v>
      </c>
      <c r="C449" t="s">
        <v>908</v>
      </c>
      <c r="D449" t="s">
        <v>5</v>
      </c>
      <c r="E449" t="s">
        <v>2560</v>
      </c>
      <c r="F449" t="s">
        <v>8</v>
      </c>
      <c r="G449" s="3">
        <v>43532</v>
      </c>
      <c r="H449" s="2">
        <v>123000</v>
      </c>
      <c r="I449" s="12">
        <v>20190274</v>
      </c>
    </row>
    <row r="450" spans="1:9" ht="21.75" customHeight="1" x14ac:dyDescent="0.2">
      <c r="A450" t="s">
        <v>2020</v>
      </c>
      <c r="B450" t="s">
        <v>1036</v>
      </c>
      <c r="C450" t="s">
        <v>2047</v>
      </c>
      <c r="D450" t="s">
        <v>5</v>
      </c>
      <c r="E450" t="s">
        <v>2561</v>
      </c>
      <c r="F450" t="s">
        <v>6</v>
      </c>
      <c r="G450" s="3">
        <v>43532</v>
      </c>
      <c r="H450" s="2">
        <v>320000</v>
      </c>
      <c r="I450" s="12">
        <v>20190202</v>
      </c>
    </row>
    <row r="451" spans="1:9" ht="21.75" customHeight="1" x14ac:dyDescent="0.2">
      <c r="A451" t="s">
        <v>326</v>
      </c>
      <c r="B451" t="s">
        <v>1844</v>
      </c>
      <c r="C451" t="s">
        <v>358</v>
      </c>
      <c r="D451" t="s">
        <v>359</v>
      </c>
      <c r="E451" t="s">
        <v>2562</v>
      </c>
      <c r="F451" t="s">
        <v>6</v>
      </c>
      <c r="G451" s="3">
        <v>43532</v>
      </c>
      <c r="H451" s="2">
        <v>171000</v>
      </c>
      <c r="I451" s="12" t="s">
        <v>838</v>
      </c>
    </row>
    <row r="452" spans="1:9" ht="21.75" customHeight="1" x14ac:dyDescent="0.2">
      <c r="A452" t="s">
        <v>1390</v>
      </c>
      <c r="B452" t="s">
        <v>1099</v>
      </c>
      <c r="C452" t="s">
        <v>1906</v>
      </c>
      <c r="D452" t="s">
        <v>1099</v>
      </c>
      <c r="E452" t="s">
        <v>2563</v>
      </c>
      <c r="F452" t="s">
        <v>6</v>
      </c>
      <c r="G452" s="3">
        <v>43532</v>
      </c>
      <c r="H452" s="2">
        <v>78250</v>
      </c>
      <c r="I452" s="12" t="s">
        <v>838</v>
      </c>
    </row>
    <row r="453" spans="1:9" ht="21.75" customHeight="1" x14ac:dyDescent="0.2">
      <c r="A453" t="s">
        <v>544</v>
      </c>
      <c r="B453" t="s">
        <v>1858</v>
      </c>
      <c r="C453" t="s">
        <v>530</v>
      </c>
      <c r="D453" t="s">
        <v>1858</v>
      </c>
      <c r="E453" t="s">
        <v>2564</v>
      </c>
      <c r="F453" t="s">
        <v>6</v>
      </c>
      <c r="G453" s="3">
        <v>43535</v>
      </c>
      <c r="H453" s="2">
        <v>87500</v>
      </c>
      <c r="I453" s="12" t="s">
        <v>838</v>
      </c>
    </row>
    <row r="454" spans="1:9" ht="21.75" customHeight="1" x14ac:dyDescent="0.2">
      <c r="A454" t="s">
        <v>152</v>
      </c>
      <c r="B454" t="s">
        <v>1842</v>
      </c>
      <c r="C454" t="s">
        <v>1450</v>
      </c>
      <c r="D454" t="s">
        <v>1036</v>
      </c>
      <c r="E454" t="s">
        <v>2565</v>
      </c>
      <c r="F454" t="s">
        <v>6</v>
      </c>
      <c r="G454" s="3">
        <v>43535</v>
      </c>
      <c r="H454" s="2">
        <v>200000</v>
      </c>
      <c r="I454" s="12">
        <v>20190306</v>
      </c>
    </row>
    <row r="455" spans="1:9" ht="21.75" customHeight="1" x14ac:dyDescent="0.2">
      <c r="A455" t="s">
        <v>1929</v>
      </c>
      <c r="B455" t="s">
        <v>1547</v>
      </c>
      <c r="C455" t="s">
        <v>1702</v>
      </c>
      <c r="D455" t="s">
        <v>1535</v>
      </c>
      <c r="E455" t="s">
        <v>2566</v>
      </c>
      <c r="F455" t="s">
        <v>6</v>
      </c>
      <c r="G455" s="3">
        <v>43535</v>
      </c>
      <c r="H455" s="2">
        <v>126900</v>
      </c>
      <c r="I455" s="12" t="s">
        <v>838</v>
      </c>
    </row>
    <row r="456" spans="1:9" ht="21.75" customHeight="1" x14ac:dyDescent="0.2">
      <c r="A456" t="s">
        <v>764</v>
      </c>
      <c r="B456" t="s">
        <v>1842</v>
      </c>
      <c r="C456" t="s">
        <v>566</v>
      </c>
      <c r="D456" t="s">
        <v>1842</v>
      </c>
      <c r="E456" t="s">
        <v>2567</v>
      </c>
      <c r="F456" t="s">
        <v>6</v>
      </c>
      <c r="G456" s="3">
        <v>43535</v>
      </c>
      <c r="H456" s="2">
        <v>219900</v>
      </c>
      <c r="I456" s="12">
        <v>20190293</v>
      </c>
    </row>
    <row r="457" spans="1:9" ht="21.75" customHeight="1" x14ac:dyDescent="0.2">
      <c r="A457" t="s">
        <v>719</v>
      </c>
      <c r="B457" t="s">
        <v>1036</v>
      </c>
      <c r="C457" t="s">
        <v>1698</v>
      </c>
      <c r="D457" t="s">
        <v>1036</v>
      </c>
      <c r="E457" t="s">
        <v>2568</v>
      </c>
      <c r="F457" t="s">
        <v>6</v>
      </c>
      <c r="G457" s="3">
        <v>43535</v>
      </c>
      <c r="H457" s="2">
        <v>127000</v>
      </c>
      <c r="I457" s="12" t="s">
        <v>838</v>
      </c>
    </row>
    <row r="458" spans="1:9" ht="21.75" customHeight="1" x14ac:dyDescent="0.2">
      <c r="A458" t="s">
        <v>2067</v>
      </c>
      <c r="B458" t="s">
        <v>1907</v>
      </c>
      <c r="C458" t="s">
        <v>326</v>
      </c>
      <c r="D458" t="s">
        <v>1844</v>
      </c>
      <c r="E458" t="s">
        <v>2569</v>
      </c>
      <c r="F458" t="s">
        <v>6</v>
      </c>
      <c r="G458" s="3">
        <v>43535</v>
      </c>
      <c r="H458" s="2">
        <v>118250</v>
      </c>
      <c r="I458" s="12" t="s">
        <v>838</v>
      </c>
    </row>
    <row r="459" spans="1:9" ht="21.75" customHeight="1" x14ac:dyDescent="0.2">
      <c r="A459" t="s">
        <v>1395</v>
      </c>
      <c r="B459" t="s">
        <v>1842</v>
      </c>
      <c r="C459" t="s">
        <v>305</v>
      </c>
      <c r="D459" t="s">
        <v>1840</v>
      </c>
      <c r="E459" t="s">
        <v>2570</v>
      </c>
      <c r="F459" t="s">
        <v>1249</v>
      </c>
      <c r="G459" s="3">
        <v>43535</v>
      </c>
      <c r="H459" s="2">
        <v>205800</v>
      </c>
      <c r="I459" s="12" t="s">
        <v>838</v>
      </c>
    </row>
    <row r="460" spans="1:9" ht="21.75" customHeight="1" x14ac:dyDescent="0.2">
      <c r="A460" t="s">
        <v>722</v>
      </c>
      <c r="B460" t="s">
        <v>1842</v>
      </c>
      <c r="C460" t="s">
        <v>1702</v>
      </c>
      <c r="D460" t="s">
        <v>1535</v>
      </c>
      <c r="E460" t="s">
        <v>2571</v>
      </c>
      <c r="F460" t="s">
        <v>6</v>
      </c>
      <c r="G460" s="3">
        <v>43535</v>
      </c>
      <c r="H460" s="2">
        <v>310000</v>
      </c>
      <c r="I460" s="12">
        <v>20190363</v>
      </c>
    </row>
    <row r="461" spans="1:9" ht="21.75" customHeight="1" x14ac:dyDescent="0.2">
      <c r="A461" t="s">
        <v>1575</v>
      </c>
      <c r="B461" t="s">
        <v>2148</v>
      </c>
      <c r="C461" t="s">
        <v>1575</v>
      </c>
      <c r="D461" t="s">
        <v>2148</v>
      </c>
      <c r="E461" t="s">
        <v>2572</v>
      </c>
      <c r="F461" t="s">
        <v>6</v>
      </c>
      <c r="G461" s="3">
        <v>43535</v>
      </c>
      <c r="H461" s="2">
        <v>60000</v>
      </c>
      <c r="I461" s="12" t="s">
        <v>838</v>
      </c>
    </row>
    <row r="462" spans="1:9" ht="21.75" customHeight="1" x14ac:dyDescent="0.2">
      <c r="A462" t="s">
        <v>983</v>
      </c>
      <c r="B462" t="s">
        <v>1535</v>
      </c>
      <c r="C462" t="s">
        <v>18</v>
      </c>
      <c r="D462" t="s">
        <v>1535</v>
      </c>
      <c r="E462" t="s">
        <v>2573</v>
      </c>
      <c r="F462" t="s">
        <v>6</v>
      </c>
      <c r="G462" s="3">
        <v>43535</v>
      </c>
      <c r="H462" s="2">
        <v>546500</v>
      </c>
      <c r="I462" s="12">
        <v>20190189</v>
      </c>
    </row>
    <row r="463" spans="1:9" ht="21.75" customHeight="1" x14ac:dyDescent="0.2">
      <c r="A463" t="s">
        <v>2014</v>
      </c>
      <c r="B463" t="s">
        <v>1180</v>
      </c>
      <c r="C463" t="s">
        <v>319</v>
      </c>
      <c r="D463" t="s">
        <v>1842</v>
      </c>
      <c r="E463" t="s">
        <v>2574</v>
      </c>
      <c r="F463" t="s">
        <v>6</v>
      </c>
      <c r="G463" s="3">
        <v>43535</v>
      </c>
      <c r="H463" s="2">
        <v>102000</v>
      </c>
      <c r="I463" s="12" t="s">
        <v>838</v>
      </c>
    </row>
    <row r="464" spans="1:9" ht="21.75" customHeight="1" x14ac:dyDescent="0.2">
      <c r="A464" t="s">
        <v>1998</v>
      </c>
      <c r="B464" t="s">
        <v>1854</v>
      </c>
      <c r="C464" t="s">
        <v>23</v>
      </c>
      <c r="D464" t="s">
        <v>5</v>
      </c>
      <c r="E464" t="s">
        <v>2575</v>
      </c>
      <c r="F464" t="s">
        <v>6</v>
      </c>
      <c r="G464" s="3">
        <v>43535</v>
      </c>
      <c r="H464" s="2">
        <v>255000</v>
      </c>
      <c r="I464" s="12" t="s">
        <v>838</v>
      </c>
    </row>
    <row r="465" spans="1:9" ht="21.75" customHeight="1" x14ac:dyDescent="0.2">
      <c r="A465" t="s">
        <v>1400</v>
      </c>
      <c r="B465" t="s">
        <v>1842</v>
      </c>
      <c r="C465" t="s">
        <v>1880</v>
      </c>
      <c r="D465" t="s">
        <v>126</v>
      </c>
      <c r="E465" t="s">
        <v>2576</v>
      </c>
      <c r="F465" t="s">
        <v>6</v>
      </c>
      <c r="G465" s="3">
        <v>43535</v>
      </c>
      <c r="H465" s="2">
        <v>117250</v>
      </c>
      <c r="I465" s="12">
        <v>20190139</v>
      </c>
    </row>
    <row r="466" spans="1:9" ht="21.75" customHeight="1" x14ac:dyDescent="0.2">
      <c r="A466" t="s">
        <v>1559</v>
      </c>
      <c r="B466" t="s">
        <v>1036</v>
      </c>
      <c r="C466" t="s">
        <v>1210</v>
      </c>
      <c r="D466" t="s">
        <v>991</v>
      </c>
      <c r="E466" t="s">
        <v>2577</v>
      </c>
      <c r="F466" t="s">
        <v>6</v>
      </c>
      <c r="G466" s="3">
        <v>43536</v>
      </c>
      <c r="H466" s="2">
        <v>57153</v>
      </c>
      <c r="I466" s="12" t="s">
        <v>838</v>
      </c>
    </row>
    <row r="467" spans="1:9" ht="21.75" customHeight="1" x14ac:dyDescent="0.2">
      <c r="A467" t="s">
        <v>1888</v>
      </c>
      <c r="B467" t="s">
        <v>1840</v>
      </c>
      <c r="C467" t="s">
        <v>574</v>
      </c>
      <c r="D467" t="s">
        <v>1535</v>
      </c>
      <c r="E467" t="s">
        <v>2578</v>
      </c>
      <c r="F467" t="s">
        <v>6</v>
      </c>
      <c r="G467" s="3">
        <v>43536</v>
      </c>
      <c r="H467" s="2">
        <v>239500</v>
      </c>
      <c r="I467" s="12">
        <v>20190346</v>
      </c>
    </row>
    <row r="468" spans="1:9" ht="21.75" customHeight="1" x14ac:dyDescent="0.2">
      <c r="A468" t="s">
        <v>117</v>
      </c>
      <c r="B468" t="s">
        <v>1535</v>
      </c>
      <c r="C468" t="s">
        <v>312</v>
      </c>
      <c r="D468" t="s">
        <v>1842</v>
      </c>
      <c r="E468" t="s">
        <v>2579</v>
      </c>
      <c r="F468" t="s">
        <v>6</v>
      </c>
      <c r="G468" s="3">
        <v>43536</v>
      </c>
      <c r="H468" s="2">
        <v>183000</v>
      </c>
      <c r="I468" s="12">
        <v>20190290</v>
      </c>
    </row>
    <row r="469" spans="1:9" ht="21.75" customHeight="1" x14ac:dyDescent="0.2">
      <c r="A469" t="s">
        <v>326</v>
      </c>
      <c r="B469" t="s">
        <v>1844</v>
      </c>
      <c r="C469" t="s">
        <v>717</v>
      </c>
      <c r="D469" t="s">
        <v>231</v>
      </c>
      <c r="E469" t="s">
        <v>2580</v>
      </c>
      <c r="F469" t="s">
        <v>6</v>
      </c>
      <c r="G469" s="3">
        <v>43536</v>
      </c>
      <c r="H469" s="2">
        <v>179000</v>
      </c>
      <c r="I469" s="12" t="s">
        <v>838</v>
      </c>
    </row>
    <row r="470" spans="1:9" ht="21.75" customHeight="1" x14ac:dyDescent="0.2">
      <c r="A470" t="s">
        <v>1883</v>
      </c>
      <c r="B470" t="s">
        <v>1475</v>
      </c>
      <c r="C470" t="s">
        <v>1256</v>
      </c>
      <c r="D470" t="s">
        <v>1036</v>
      </c>
      <c r="E470" t="s">
        <v>2581</v>
      </c>
      <c r="F470" t="s">
        <v>6</v>
      </c>
      <c r="G470" s="3">
        <v>43536</v>
      </c>
      <c r="H470" s="2">
        <v>125000</v>
      </c>
      <c r="I470" s="12" t="s">
        <v>838</v>
      </c>
    </row>
    <row r="471" spans="1:9" ht="21.75" customHeight="1" x14ac:dyDescent="0.2">
      <c r="A471" t="s">
        <v>1639</v>
      </c>
      <c r="B471" t="s">
        <v>1861</v>
      </c>
      <c r="C471" t="s">
        <v>1639</v>
      </c>
      <c r="D471" t="s">
        <v>1861</v>
      </c>
      <c r="E471" t="s">
        <v>2582</v>
      </c>
      <c r="F471" t="s">
        <v>1249</v>
      </c>
      <c r="G471" s="3">
        <v>43536</v>
      </c>
      <c r="H471" s="2">
        <v>145000</v>
      </c>
      <c r="I471" s="12" t="s">
        <v>838</v>
      </c>
    </row>
    <row r="472" spans="1:9" ht="21.75" customHeight="1" x14ac:dyDescent="0.2">
      <c r="A472" t="s">
        <v>1242</v>
      </c>
      <c r="B472" t="s">
        <v>1258</v>
      </c>
      <c r="C472" t="s">
        <v>1536</v>
      </c>
      <c r="D472" t="s">
        <v>1258</v>
      </c>
      <c r="E472" t="s">
        <v>2583</v>
      </c>
      <c r="F472" t="s">
        <v>6</v>
      </c>
      <c r="G472" s="3">
        <v>43536</v>
      </c>
      <c r="H472" s="2">
        <v>100000</v>
      </c>
      <c r="I472" s="12" t="s">
        <v>838</v>
      </c>
    </row>
    <row r="473" spans="1:9" ht="21.75" customHeight="1" x14ac:dyDescent="0.2">
      <c r="A473" t="s">
        <v>2108</v>
      </c>
      <c r="B473" t="s">
        <v>1099</v>
      </c>
      <c r="C473" t="s">
        <v>1477</v>
      </c>
      <c r="D473" t="s">
        <v>1043</v>
      </c>
      <c r="E473" t="s">
        <v>2584</v>
      </c>
      <c r="F473" t="s">
        <v>6</v>
      </c>
      <c r="G473" s="3">
        <v>43536</v>
      </c>
      <c r="H473" s="2">
        <v>68000</v>
      </c>
      <c r="I473" s="12" t="s">
        <v>838</v>
      </c>
    </row>
    <row r="474" spans="1:9" ht="21.75" customHeight="1" x14ac:dyDescent="0.2">
      <c r="A474" t="s">
        <v>1125</v>
      </c>
      <c r="B474" t="s">
        <v>303</v>
      </c>
      <c r="C474" t="s">
        <v>310</v>
      </c>
      <c r="D474" t="s">
        <v>1923</v>
      </c>
      <c r="E474" t="s">
        <v>2585</v>
      </c>
      <c r="F474" t="s">
        <v>6</v>
      </c>
      <c r="G474" s="3">
        <v>43536</v>
      </c>
      <c r="H474" s="2">
        <v>306900</v>
      </c>
      <c r="I474" s="12">
        <v>20190338</v>
      </c>
    </row>
    <row r="475" spans="1:9" ht="21.75" customHeight="1" x14ac:dyDescent="0.2">
      <c r="A475" t="s">
        <v>1864</v>
      </c>
      <c r="B475" t="s">
        <v>1087</v>
      </c>
      <c r="C475" t="s">
        <v>851</v>
      </c>
      <c r="D475" t="s">
        <v>993</v>
      </c>
      <c r="E475" t="s">
        <v>2586</v>
      </c>
      <c r="F475" t="s">
        <v>1249</v>
      </c>
      <c r="G475" s="3">
        <v>43537</v>
      </c>
      <c r="H475" s="2">
        <v>188000</v>
      </c>
      <c r="I475" s="12" t="s">
        <v>838</v>
      </c>
    </row>
    <row r="476" spans="1:9" ht="21.75" customHeight="1" x14ac:dyDescent="0.2">
      <c r="A476" t="s">
        <v>212</v>
      </c>
      <c r="B476" t="s">
        <v>1475</v>
      </c>
      <c r="C476" t="s">
        <v>987</v>
      </c>
      <c r="D476" t="s">
        <v>1840</v>
      </c>
      <c r="E476" t="s">
        <v>2587</v>
      </c>
      <c r="F476" t="s">
        <v>6</v>
      </c>
      <c r="G476" s="3">
        <v>43537</v>
      </c>
      <c r="H476" s="2">
        <v>134000</v>
      </c>
      <c r="I476" s="12" t="s">
        <v>838</v>
      </c>
    </row>
    <row r="477" spans="1:9" ht="21.75" customHeight="1" x14ac:dyDescent="0.2">
      <c r="A477" t="s">
        <v>1826</v>
      </c>
      <c r="B477" t="s">
        <v>1734</v>
      </c>
      <c r="C477" t="s">
        <v>1883</v>
      </c>
      <c r="D477" t="s">
        <v>1475</v>
      </c>
      <c r="E477" t="s">
        <v>2588</v>
      </c>
      <c r="F477" t="s">
        <v>802</v>
      </c>
      <c r="G477" s="3">
        <v>43537</v>
      </c>
      <c r="H477" s="2">
        <v>195000</v>
      </c>
      <c r="I477" s="12" t="s">
        <v>838</v>
      </c>
    </row>
    <row r="478" spans="1:9" ht="21.75" customHeight="1" x14ac:dyDescent="0.2">
      <c r="A478" t="s">
        <v>2041</v>
      </c>
      <c r="B478" t="s">
        <v>1180</v>
      </c>
      <c r="C478" t="s">
        <v>1648</v>
      </c>
      <c r="D478" t="s">
        <v>5</v>
      </c>
      <c r="E478" t="s">
        <v>2589</v>
      </c>
      <c r="F478" t="s">
        <v>1126</v>
      </c>
      <c r="G478" s="3">
        <v>43537</v>
      </c>
      <c r="H478" s="2">
        <v>310000</v>
      </c>
      <c r="I478" s="12">
        <v>20190367</v>
      </c>
    </row>
    <row r="479" spans="1:9" ht="21.75" customHeight="1" x14ac:dyDescent="0.2">
      <c r="A479" t="s">
        <v>1868</v>
      </c>
      <c r="B479" t="s">
        <v>1869</v>
      </c>
      <c r="C479" t="s">
        <v>1922</v>
      </c>
      <c r="D479" t="s">
        <v>711</v>
      </c>
      <c r="E479" t="s">
        <v>2590</v>
      </c>
      <c r="F479" t="s">
        <v>6</v>
      </c>
      <c r="G479" s="3">
        <v>43537</v>
      </c>
      <c r="H479" s="2">
        <v>120000</v>
      </c>
      <c r="I479" s="12" t="s">
        <v>838</v>
      </c>
    </row>
    <row r="480" spans="1:9" ht="21.75" customHeight="1" x14ac:dyDescent="0.2">
      <c r="A480" t="s">
        <v>1479</v>
      </c>
      <c r="B480" t="s">
        <v>1854</v>
      </c>
      <c r="C480" t="s">
        <v>307</v>
      </c>
      <c r="D480" t="s">
        <v>1036</v>
      </c>
      <c r="E480" t="s">
        <v>365</v>
      </c>
      <c r="F480" t="s">
        <v>6</v>
      </c>
      <c r="G480" s="3">
        <v>43537</v>
      </c>
      <c r="H480" s="2">
        <v>160000</v>
      </c>
      <c r="I480" s="12" t="s">
        <v>838</v>
      </c>
    </row>
    <row r="481" spans="1:9" ht="21.75" customHeight="1" x14ac:dyDescent="0.2">
      <c r="A481" t="s">
        <v>1992</v>
      </c>
      <c r="B481" t="s">
        <v>2007</v>
      </c>
      <c r="C481" t="s">
        <v>1298</v>
      </c>
      <c r="D481" t="s">
        <v>1036</v>
      </c>
      <c r="E481" t="s">
        <v>2591</v>
      </c>
      <c r="F481" t="s">
        <v>6</v>
      </c>
      <c r="G481" s="3">
        <v>43537</v>
      </c>
      <c r="H481" s="2">
        <v>240995</v>
      </c>
      <c r="I481" s="12" t="s">
        <v>838</v>
      </c>
    </row>
    <row r="482" spans="1:9" ht="21.75" customHeight="1" x14ac:dyDescent="0.2">
      <c r="A482" t="s">
        <v>1691</v>
      </c>
      <c r="B482" t="s">
        <v>5</v>
      </c>
      <c r="C482" t="s">
        <v>326</v>
      </c>
      <c r="D482" t="s">
        <v>1844</v>
      </c>
      <c r="E482" t="s">
        <v>2592</v>
      </c>
      <c r="F482" t="s">
        <v>7</v>
      </c>
      <c r="G482" s="3">
        <v>43537</v>
      </c>
      <c r="H482" s="2">
        <v>135530</v>
      </c>
      <c r="I482" s="12" t="s">
        <v>838</v>
      </c>
    </row>
    <row r="483" spans="1:9" ht="21.75" customHeight="1" x14ac:dyDescent="0.2">
      <c r="A483" t="s">
        <v>1966</v>
      </c>
      <c r="B483" t="s">
        <v>1854</v>
      </c>
      <c r="C483" t="s">
        <v>203</v>
      </c>
      <c r="D483" t="s">
        <v>1974</v>
      </c>
      <c r="E483" t="s">
        <v>2593</v>
      </c>
      <c r="F483" t="s">
        <v>123</v>
      </c>
      <c r="G483" s="3">
        <v>43537</v>
      </c>
      <c r="H483" s="2">
        <v>229000</v>
      </c>
      <c r="I483" s="12" t="s">
        <v>838</v>
      </c>
    </row>
    <row r="484" spans="1:9" ht="21.75" customHeight="1" x14ac:dyDescent="0.2">
      <c r="A484" t="s">
        <v>840</v>
      </c>
      <c r="B484" t="s">
        <v>1949</v>
      </c>
      <c r="C484" t="s">
        <v>840</v>
      </c>
      <c r="D484" t="s">
        <v>1949</v>
      </c>
      <c r="E484" t="s">
        <v>2594</v>
      </c>
      <c r="F484" t="s">
        <v>1092</v>
      </c>
      <c r="G484" s="3">
        <v>43537</v>
      </c>
      <c r="H484" s="2">
        <v>163500</v>
      </c>
      <c r="I484" s="12" t="s">
        <v>838</v>
      </c>
    </row>
    <row r="485" spans="1:9" ht="21.75" customHeight="1" x14ac:dyDescent="0.2">
      <c r="A485" t="s">
        <v>2053</v>
      </c>
      <c r="B485" t="s">
        <v>1854</v>
      </c>
      <c r="C485" t="s">
        <v>1855</v>
      </c>
      <c r="D485" t="s">
        <v>1854</v>
      </c>
      <c r="E485" t="s">
        <v>2595</v>
      </c>
      <c r="F485" t="s">
        <v>6</v>
      </c>
      <c r="G485" s="3">
        <v>43537</v>
      </c>
      <c r="H485" s="2">
        <v>239000</v>
      </c>
      <c r="I485" s="12" t="s">
        <v>838</v>
      </c>
    </row>
    <row r="486" spans="1:9" ht="21.75" customHeight="1" x14ac:dyDescent="0.2">
      <c r="A486" t="s">
        <v>885</v>
      </c>
      <c r="B486" t="s">
        <v>1840</v>
      </c>
      <c r="C486" t="s">
        <v>1898</v>
      </c>
      <c r="D486" t="s">
        <v>1475</v>
      </c>
      <c r="E486" t="s">
        <v>2596</v>
      </c>
      <c r="F486" t="s">
        <v>6</v>
      </c>
      <c r="G486" s="3">
        <v>43538</v>
      </c>
      <c r="H486" s="2">
        <v>113000</v>
      </c>
      <c r="I486" s="12" t="s">
        <v>838</v>
      </c>
    </row>
    <row r="487" spans="1:9" ht="21.75" customHeight="1" x14ac:dyDescent="0.2">
      <c r="A487" t="s">
        <v>326</v>
      </c>
      <c r="B487" t="s">
        <v>1844</v>
      </c>
      <c r="C487" t="s">
        <v>1480</v>
      </c>
      <c r="D487" t="s">
        <v>1840</v>
      </c>
      <c r="E487" t="s">
        <v>2597</v>
      </c>
      <c r="F487" t="s">
        <v>121</v>
      </c>
      <c r="G487" s="3">
        <v>43538</v>
      </c>
      <c r="H487" s="2">
        <v>73000</v>
      </c>
      <c r="I487" s="12" t="s">
        <v>838</v>
      </c>
    </row>
    <row r="488" spans="1:9" ht="21.75" customHeight="1" x14ac:dyDescent="0.2">
      <c r="A488" t="s">
        <v>787</v>
      </c>
      <c r="B488" t="s">
        <v>1036</v>
      </c>
      <c r="C488" t="s">
        <v>2014</v>
      </c>
      <c r="D488" t="s">
        <v>1180</v>
      </c>
      <c r="E488" t="s">
        <v>2598</v>
      </c>
      <c r="F488" t="s">
        <v>6</v>
      </c>
      <c r="G488" s="3">
        <v>43538</v>
      </c>
      <c r="H488" s="2">
        <v>79000</v>
      </c>
      <c r="I488" s="12" t="s">
        <v>838</v>
      </c>
    </row>
    <row r="489" spans="1:9" ht="21.75" customHeight="1" x14ac:dyDescent="0.2">
      <c r="A489" t="s">
        <v>1918</v>
      </c>
      <c r="B489" t="s">
        <v>1840</v>
      </c>
      <c r="C489" t="s">
        <v>1552</v>
      </c>
      <c r="D489" t="s">
        <v>1842</v>
      </c>
      <c r="E489" t="s">
        <v>2599</v>
      </c>
      <c r="F489" t="s">
        <v>1249</v>
      </c>
      <c r="G489" s="3">
        <v>43538</v>
      </c>
      <c r="H489" s="2">
        <v>250000</v>
      </c>
      <c r="I489" s="12" t="s">
        <v>838</v>
      </c>
    </row>
    <row r="490" spans="1:9" ht="21.75" customHeight="1" x14ac:dyDescent="0.2">
      <c r="A490" t="s">
        <v>1906</v>
      </c>
      <c r="B490" t="s">
        <v>1099</v>
      </c>
      <c r="C490" t="s">
        <v>1906</v>
      </c>
      <c r="D490" t="s">
        <v>1099</v>
      </c>
      <c r="E490" t="s">
        <v>2600</v>
      </c>
      <c r="F490" t="s">
        <v>6</v>
      </c>
      <c r="G490" s="3">
        <v>43538</v>
      </c>
      <c r="H490" s="2">
        <v>307000</v>
      </c>
      <c r="I490" s="12" t="s">
        <v>838</v>
      </c>
    </row>
    <row r="491" spans="1:9" ht="21.75" customHeight="1" x14ac:dyDescent="0.2">
      <c r="A491" t="s">
        <v>1735</v>
      </c>
      <c r="B491" t="s">
        <v>5</v>
      </c>
      <c r="C491" t="s">
        <v>19</v>
      </c>
      <c r="D491" t="s">
        <v>1842</v>
      </c>
      <c r="E491" t="s">
        <v>2601</v>
      </c>
      <c r="F491" t="s">
        <v>6</v>
      </c>
      <c r="G491" s="3">
        <v>43538</v>
      </c>
      <c r="H491" s="2">
        <v>180000</v>
      </c>
      <c r="I491" s="12">
        <v>20190218</v>
      </c>
    </row>
    <row r="492" spans="1:9" ht="21.75" customHeight="1" x14ac:dyDescent="0.2">
      <c r="A492" t="s">
        <v>894</v>
      </c>
      <c r="B492" t="s">
        <v>1842</v>
      </c>
      <c r="C492" t="s">
        <v>2072</v>
      </c>
      <c r="D492" t="s">
        <v>1858</v>
      </c>
      <c r="E492" t="s">
        <v>2602</v>
      </c>
      <c r="F492" t="s">
        <v>6</v>
      </c>
      <c r="G492" s="3">
        <v>43538</v>
      </c>
      <c r="H492" s="2">
        <v>365000</v>
      </c>
      <c r="I492" s="12">
        <v>20190215</v>
      </c>
    </row>
    <row r="493" spans="1:9" ht="21.75" customHeight="1" x14ac:dyDescent="0.2">
      <c r="A493" t="s">
        <v>1868</v>
      </c>
      <c r="B493" t="s">
        <v>1869</v>
      </c>
      <c r="C493" t="s">
        <v>563</v>
      </c>
      <c r="D493" t="s">
        <v>1840</v>
      </c>
      <c r="E493" t="s">
        <v>2603</v>
      </c>
      <c r="F493" t="s">
        <v>426</v>
      </c>
      <c r="G493" s="3">
        <v>43538</v>
      </c>
      <c r="H493" s="2">
        <v>58500</v>
      </c>
      <c r="I493" s="12" t="s">
        <v>838</v>
      </c>
    </row>
    <row r="494" spans="1:9" ht="21.75" customHeight="1" x14ac:dyDescent="0.2">
      <c r="A494" t="s">
        <v>184</v>
      </c>
      <c r="B494" t="s">
        <v>1547</v>
      </c>
      <c r="C494" t="s">
        <v>1841</v>
      </c>
      <c r="D494" t="s">
        <v>1840</v>
      </c>
      <c r="E494" t="s">
        <v>2604</v>
      </c>
      <c r="F494" t="s">
        <v>6</v>
      </c>
      <c r="G494" s="3">
        <v>43538</v>
      </c>
      <c r="H494" s="2">
        <v>425000</v>
      </c>
      <c r="I494" s="12" t="s">
        <v>838</v>
      </c>
    </row>
    <row r="495" spans="1:9" ht="21.75" customHeight="1" x14ac:dyDescent="0.2">
      <c r="A495" t="s">
        <v>1230</v>
      </c>
      <c r="B495" t="s">
        <v>5</v>
      </c>
      <c r="C495" t="s">
        <v>549</v>
      </c>
      <c r="D495" t="s">
        <v>1180</v>
      </c>
      <c r="E495" t="s">
        <v>2605</v>
      </c>
      <c r="F495" t="s">
        <v>6</v>
      </c>
      <c r="G495" s="3">
        <v>43538</v>
      </c>
      <c r="H495" s="2">
        <v>204900</v>
      </c>
      <c r="I495" s="12" t="s">
        <v>838</v>
      </c>
    </row>
    <row r="496" spans="1:9" ht="21.75" customHeight="1" x14ac:dyDescent="0.2">
      <c r="A496" t="s">
        <v>800</v>
      </c>
      <c r="B496" t="s">
        <v>1286</v>
      </c>
      <c r="C496" t="s">
        <v>2606</v>
      </c>
      <c r="D496" t="s">
        <v>1286</v>
      </c>
      <c r="E496" t="s">
        <v>2607</v>
      </c>
      <c r="F496" t="s">
        <v>426</v>
      </c>
      <c r="G496" s="3">
        <v>43538</v>
      </c>
      <c r="H496" s="2">
        <v>90000</v>
      </c>
      <c r="I496" s="12" t="s">
        <v>838</v>
      </c>
    </row>
    <row r="497" spans="1:9" ht="21.75" customHeight="1" x14ac:dyDescent="0.2">
      <c r="A497" t="s">
        <v>1950</v>
      </c>
      <c r="B497" t="s">
        <v>5</v>
      </c>
      <c r="C497" t="s">
        <v>1395</v>
      </c>
      <c r="D497" t="s">
        <v>1842</v>
      </c>
      <c r="E497" t="s">
        <v>151</v>
      </c>
      <c r="F497" t="s">
        <v>6</v>
      </c>
      <c r="G497" s="3">
        <v>43539</v>
      </c>
      <c r="H497" s="2">
        <v>205000</v>
      </c>
      <c r="I497" s="12" t="s">
        <v>838</v>
      </c>
    </row>
    <row r="498" spans="1:9" ht="21.75" customHeight="1" x14ac:dyDescent="0.2">
      <c r="A498" t="s">
        <v>326</v>
      </c>
      <c r="B498" t="s">
        <v>1844</v>
      </c>
      <c r="C498" t="s">
        <v>1244</v>
      </c>
      <c r="D498" t="s">
        <v>1535</v>
      </c>
      <c r="E498" t="s">
        <v>2608</v>
      </c>
      <c r="F498" t="s">
        <v>6</v>
      </c>
      <c r="G498" s="3">
        <v>43539</v>
      </c>
      <c r="H498" s="2">
        <v>182500</v>
      </c>
      <c r="I498" s="12" t="s">
        <v>838</v>
      </c>
    </row>
    <row r="499" spans="1:9" ht="21.75" customHeight="1" x14ac:dyDescent="0.2">
      <c r="A499" t="s">
        <v>1924</v>
      </c>
      <c r="B499" t="s">
        <v>1843</v>
      </c>
      <c r="C499" t="s">
        <v>1866</v>
      </c>
      <c r="D499" t="s">
        <v>1258</v>
      </c>
      <c r="E499" t="s">
        <v>2609</v>
      </c>
      <c r="F499" t="s">
        <v>6</v>
      </c>
      <c r="G499" s="3">
        <v>43539</v>
      </c>
      <c r="H499" s="2">
        <v>135500</v>
      </c>
      <c r="I499" s="12" t="s">
        <v>838</v>
      </c>
    </row>
    <row r="500" spans="1:9" ht="21.75" customHeight="1" x14ac:dyDescent="0.2">
      <c r="A500" t="s">
        <v>2039</v>
      </c>
      <c r="B500" t="s">
        <v>1847</v>
      </c>
      <c r="C500" t="s">
        <v>69</v>
      </c>
      <c r="D500" t="s">
        <v>1847</v>
      </c>
      <c r="E500" t="s">
        <v>2610</v>
      </c>
      <c r="F500" t="s">
        <v>6</v>
      </c>
      <c r="G500" s="3">
        <v>43539</v>
      </c>
      <c r="H500" s="2">
        <v>140000</v>
      </c>
      <c r="I500" s="12">
        <v>20190303</v>
      </c>
    </row>
    <row r="501" spans="1:9" ht="21.75" customHeight="1" x14ac:dyDescent="0.2">
      <c r="A501" t="s">
        <v>2087</v>
      </c>
      <c r="B501" t="s">
        <v>2088</v>
      </c>
      <c r="C501" t="s">
        <v>2087</v>
      </c>
      <c r="D501" t="s">
        <v>2088</v>
      </c>
      <c r="E501" t="s">
        <v>2611</v>
      </c>
      <c r="F501" t="s">
        <v>6</v>
      </c>
      <c r="G501" s="3">
        <v>43539</v>
      </c>
      <c r="H501" s="2">
        <v>125000</v>
      </c>
      <c r="I501" s="12" t="s">
        <v>838</v>
      </c>
    </row>
    <row r="502" spans="1:9" ht="21.75" customHeight="1" x14ac:dyDescent="0.2">
      <c r="A502" t="s">
        <v>182</v>
      </c>
      <c r="B502" t="s">
        <v>718</v>
      </c>
      <c r="C502" t="s">
        <v>1999</v>
      </c>
      <c r="D502" t="s">
        <v>2073</v>
      </c>
      <c r="E502" t="s">
        <v>2612</v>
      </c>
      <c r="F502" t="s">
        <v>215</v>
      </c>
      <c r="G502" s="3">
        <v>43539</v>
      </c>
      <c r="H502" s="2">
        <v>55775</v>
      </c>
      <c r="I502" s="12" t="s">
        <v>838</v>
      </c>
    </row>
    <row r="503" spans="1:9" ht="21.75" customHeight="1" x14ac:dyDescent="0.2">
      <c r="A503" t="s">
        <v>2613</v>
      </c>
      <c r="B503" t="s">
        <v>1889</v>
      </c>
      <c r="C503" t="s">
        <v>550</v>
      </c>
      <c r="D503" t="s">
        <v>1707</v>
      </c>
      <c r="E503" t="s">
        <v>2614</v>
      </c>
      <c r="F503" t="s">
        <v>6</v>
      </c>
      <c r="G503" s="3">
        <v>43539</v>
      </c>
      <c r="H503" s="2">
        <v>67500</v>
      </c>
      <c r="I503" s="12">
        <v>20190445</v>
      </c>
    </row>
    <row r="504" spans="1:9" ht="21.75" customHeight="1" x14ac:dyDescent="0.2">
      <c r="A504" t="s">
        <v>326</v>
      </c>
      <c r="B504" t="s">
        <v>1844</v>
      </c>
      <c r="C504" t="s">
        <v>799</v>
      </c>
      <c r="D504" t="s">
        <v>1858</v>
      </c>
      <c r="E504" t="s">
        <v>2615</v>
      </c>
      <c r="F504" t="s">
        <v>6</v>
      </c>
      <c r="G504" s="3">
        <v>43539</v>
      </c>
      <c r="H504" s="2">
        <v>85000</v>
      </c>
      <c r="I504" s="12" t="s">
        <v>838</v>
      </c>
    </row>
    <row r="505" spans="1:9" ht="21.75" customHeight="1" x14ac:dyDescent="0.2">
      <c r="A505" t="s">
        <v>1553</v>
      </c>
      <c r="B505" t="s">
        <v>1842</v>
      </c>
      <c r="C505" t="s">
        <v>322</v>
      </c>
      <c r="D505" t="s">
        <v>1840</v>
      </c>
      <c r="E505" t="s">
        <v>2616</v>
      </c>
      <c r="F505" t="s">
        <v>6</v>
      </c>
      <c r="G505" s="3">
        <v>43539</v>
      </c>
      <c r="H505" s="2">
        <v>220500</v>
      </c>
      <c r="I505" s="12" t="s">
        <v>838</v>
      </c>
    </row>
    <row r="506" spans="1:9" ht="21.75" customHeight="1" x14ac:dyDescent="0.2">
      <c r="A506" t="s">
        <v>319</v>
      </c>
      <c r="B506" t="s">
        <v>1842</v>
      </c>
      <c r="C506" t="s">
        <v>566</v>
      </c>
      <c r="D506" t="s">
        <v>1842</v>
      </c>
      <c r="E506" t="s">
        <v>2617</v>
      </c>
      <c r="F506" t="s">
        <v>6</v>
      </c>
      <c r="G506" s="3">
        <v>43539</v>
      </c>
      <c r="H506" s="2">
        <v>63500</v>
      </c>
      <c r="I506" s="12">
        <v>20190351</v>
      </c>
    </row>
    <row r="507" spans="1:9" ht="21.75" customHeight="1" x14ac:dyDescent="0.2">
      <c r="A507" t="s">
        <v>223</v>
      </c>
      <c r="B507" t="s">
        <v>1842</v>
      </c>
      <c r="C507" t="s">
        <v>362</v>
      </c>
      <c r="D507" t="s">
        <v>2253</v>
      </c>
      <c r="E507" t="s">
        <v>108</v>
      </c>
      <c r="F507" t="s">
        <v>553</v>
      </c>
      <c r="G507" s="3">
        <v>43539</v>
      </c>
      <c r="H507" s="2">
        <v>247500</v>
      </c>
      <c r="I507" s="12" t="s">
        <v>838</v>
      </c>
    </row>
    <row r="508" spans="1:9" ht="21.75" customHeight="1" x14ac:dyDescent="0.2">
      <c r="A508" t="s">
        <v>1985</v>
      </c>
      <c r="B508" t="s">
        <v>1936</v>
      </c>
      <c r="C508" t="s">
        <v>1985</v>
      </c>
      <c r="D508" t="s">
        <v>1936</v>
      </c>
      <c r="E508" t="s">
        <v>2618</v>
      </c>
      <c r="F508" t="s">
        <v>7</v>
      </c>
      <c r="G508" s="3">
        <v>43539</v>
      </c>
      <c r="H508" s="2">
        <v>165000</v>
      </c>
      <c r="I508" s="12" t="s">
        <v>838</v>
      </c>
    </row>
    <row r="509" spans="1:9" ht="21.75" customHeight="1" x14ac:dyDescent="0.2">
      <c r="A509" t="s">
        <v>800</v>
      </c>
      <c r="B509" t="s">
        <v>1286</v>
      </c>
      <c r="C509" t="s">
        <v>800</v>
      </c>
      <c r="D509" t="s">
        <v>1286</v>
      </c>
      <c r="E509" t="s">
        <v>1179</v>
      </c>
      <c r="F509" t="s">
        <v>6</v>
      </c>
      <c r="G509" s="3">
        <v>43539</v>
      </c>
      <c r="H509" s="2">
        <v>205000</v>
      </c>
      <c r="I509" s="12" t="s">
        <v>838</v>
      </c>
    </row>
    <row r="510" spans="1:9" ht="21.75" customHeight="1" x14ac:dyDescent="0.2">
      <c r="A510" t="s">
        <v>1451</v>
      </c>
      <c r="B510" t="s">
        <v>1915</v>
      </c>
      <c r="C510" t="s">
        <v>1855</v>
      </c>
      <c r="D510" t="s">
        <v>1854</v>
      </c>
      <c r="E510" t="s">
        <v>2619</v>
      </c>
      <c r="F510" t="s">
        <v>301</v>
      </c>
      <c r="G510" s="3">
        <v>43539</v>
      </c>
      <c r="H510" s="2">
        <v>79350</v>
      </c>
      <c r="I510" s="12" t="s">
        <v>838</v>
      </c>
    </row>
    <row r="511" spans="1:9" ht="21.75" customHeight="1" x14ac:dyDescent="0.2">
      <c r="A511" t="s">
        <v>1868</v>
      </c>
      <c r="B511" t="s">
        <v>1869</v>
      </c>
      <c r="C511" t="s">
        <v>546</v>
      </c>
      <c r="D511" t="s">
        <v>547</v>
      </c>
      <c r="E511" t="s">
        <v>2620</v>
      </c>
      <c r="F511" t="s">
        <v>286</v>
      </c>
      <c r="G511" s="3">
        <v>43539</v>
      </c>
      <c r="H511" s="2">
        <v>163200</v>
      </c>
      <c r="I511" s="12" t="s">
        <v>838</v>
      </c>
    </row>
    <row r="512" spans="1:9" ht="21.75" customHeight="1" x14ac:dyDescent="0.2">
      <c r="A512" t="s">
        <v>574</v>
      </c>
      <c r="B512" t="s">
        <v>1535</v>
      </c>
      <c r="C512" t="s">
        <v>1068</v>
      </c>
      <c r="D512" t="s">
        <v>1535</v>
      </c>
      <c r="E512" t="s">
        <v>2621</v>
      </c>
      <c r="F512" t="s">
        <v>6</v>
      </c>
      <c r="G512" s="3">
        <v>43539</v>
      </c>
      <c r="H512" s="2">
        <v>348000</v>
      </c>
      <c r="I512" s="12">
        <v>20190257</v>
      </c>
    </row>
    <row r="513" spans="1:9" ht="21.75" customHeight="1" x14ac:dyDescent="0.2">
      <c r="A513" t="s">
        <v>1868</v>
      </c>
      <c r="B513" t="s">
        <v>1869</v>
      </c>
      <c r="C513" t="s">
        <v>1826</v>
      </c>
      <c r="D513" t="s">
        <v>1734</v>
      </c>
      <c r="E513" t="s">
        <v>2622</v>
      </c>
      <c r="F513" t="s">
        <v>6</v>
      </c>
      <c r="G513" s="3">
        <v>43542</v>
      </c>
      <c r="H513" s="2">
        <v>162000</v>
      </c>
      <c r="I513" s="12" t="s">
        <v>838</v>
      </c>
    </row>
    <row r="514" spans="1:9" ht="21.75" customHeight="1" x14ac:dyDescent="0.2">
      <c r="A514" t="s">
        <v>2103</v>
      </c>
      <c r="B514" t="s">
        <v>1842</v>
      </c>
      <c r="C514" t="s">
        <v>1213</v>
      </c>
      <c r="D514" t="s">
        <v>1842</v>
      </c>
      <c r="E514" t="s">
        <v>2623</v>
      </c>
      <c r="F514" t="s">
        <v>6</v>
      </c>
      <c r="G514" s="3">
        <v>43542</v>
      </c>
      <c r="H514" s="2">
        <v>140000</v>
      </c>
      <c r="I514" s="12">
        <v>20190411</v>
      </c>
    </row>
    <row r="515" spans="1:9" ht="21.75" customHeight="1" x14ac:dyDescent="0.2">
      <c r="A515" t="s">
        <v>326</v>
      </c>
      <c r="B515" t="s">
        <v>1844</v>
      </c>
      <c r="C515" t="s">
        <v>243</v>
      </c>
      <c r="D515" t="s">
        <v>1036</v>
      </c>
      <c r="E515" t="s">
        <v>2624</v>
      </c>
      <c r="F515" t="s">
        <v>1127</v>
      </c>
      <c r="G515" s="3">
        <v>43542</v>
      </c>
      <c r="H515" s="2">
        <v>121000</v>
      </c>
      <c r="I515" s="12" t="s">
        <v>838</v>
      </c>
    </row>
    <row r="516" spans="1:9" ht="21.75" customHeight="1" x14ac:dyDescent="0.2">
      <c r="A516" t="s">
        <v>1946</v>
      </c>
      <c r="B516" t="s">
        <v>1840</v>
      </c>
      <c r="C516" t="s">
        <v>2625</v>
      </c>
      <c r="D516" t="s">
        <v>2083</v>
      </c>
      <c r="E516" t="s">
        <v>2626</v>
      </c>
      <c r="F516" t="s">
        <v>1249</v>
      </c>
      <c r="G516" s="3">
        <v>43542</v>
      </c>
      <c r="H516" s="2">
        <v>198000</v>
      </c>
      <c r="I516" s="12" t="s">
        <v>838</v>
      </c>
    </row>
    <row r="517" spans="1:9" ht="21.75" customHeight="1" x14ac:dyDescent="0.2">
      <c r="A517" t="s">
        <v>1081</v>
      </c>
      <c r="B517" t="s">
        <v>1036</v>
      </c>
      <c r="C517" t="s">
        <v>25</v>
      </c>
      <c r="D517" t="s">
        <v>1840</v>
      </c>
      <c r="E517" t="s">
        <v>2627</v>
      </c>
      <c r="F517" t="s">
        <v>123</v>
      </c>
      <c r="G517" s="3">
        <v>43542</v>
      </c>
      <c r="H517" s="2">
        <v>264600</v>
      </c>
      <c r="I517" s="12" t="s">
        <v>838</v>
      </c>
    </row>
    <row r="518" spans="1:9" ht="21.75" customHeight="1" x14ac:dyDescent="0.2">
      <c r="A518" t="s">
        <v>1868</v>
      </c>
      <c r="B518" t="s">
        <v>1869</v>
      </c>
      <c r="C518" t="s">
        <v>1629</v>
      </c>
      <c r="D518" t="s">
        <v>1840</v>
      </c>
      <c r="E518" t="s">
        <v>2628</v>
      </c>
      <c r="F518" t="s">
        <v>6</v>
      </c>
      <c r="G518" s="3">
        <v>43542</v>
      </c>
      <c r="H518" s="2">
        <v>270000</v>
      </c>
      <c r="I518" s="12">
        <v>20190365</v>
      </c>
    </row>
    <row r="519" spans="1:9" ht="21.75" customHeight="1" x14ac:dyDescent="0.2">
      <c r="A519" t="s">
        <v>2613</v>
      </c>
      <c r="B519" t="s">
        <v>1889</v>
      </c>
      <c r="C519" t="s">
        <v>1898</v>
      </c>
      <c r="D519" t="s">
        <v>1475</v>
      </c>
      <c r="E519" t="s">
        <v>2629</v>
      </c>
      <c r="F519" t="s">
        <v>6</v>
      </c>
      <c r="G519" s="3">
        <v>43542</v>
      </c>
      <c r="H519" s="2">
        <v>60000</v>
      </c>
      <c r="I519" s="12">
        <v>20190443</v>
      </c>
    </row>
    <row r="520" spans="1:9" ht="21.75" customHeight="1" x14ac:dyDescent="0.2">
      <c r="A520" t="s">
        <v>1868</v>
      </c>
      <c r="B520" t="s">
        <v>1869</v>
      </c>
      <c r="C520" t="s">
        <v>1393</v>
      </c>
      <c r="D520" t="s">
        <v>1984</v>
      </c>
      <c r="E520" t="s">
        <v>2630</v>
      </c>
      <c r="F520" t="s">
        <v>1209</v>
      </c>
      <c r="G520" s="3">
        <v>43542</v>
      </c>
      <c r="H520" s="2">
        <v>22500</v>
      </c>
      <c r="I520" s="12" t="s">
        <v>838</v>
      </c>
    </row>
    <row r="521" spans="1:9" ht="21.75" customHeight="1" x14ac:dyDescent="0.2">
      <c r="A521" t="s">
        <v>2631</v>
      </c>
      <c r="B521" t="s">
        <v>1842</v>
      </c>
      <c r="C521" t="s">
        <v>1090</v>
      </c>
      <c r="D521" t="s">
        <v>194</v>
      </c>
      <c r="E521" t="s">
        <v>2632</v>
      </c>
      <c r="F521" t="s">
        <v>11</v>
      </c>
      <c r="G521" s="3">
        <v>43542</v>
      </c>
      <c r="H521" s="2">
        <v>112000</v>
      </c>
      <c r="I521" s="12">
        <v>20190331</v>
      </c>
    </row>
    <row r="522" spans="1:9" ht="21.75" customHeight="1" x14ac:dyDescent="0.2">
      <c r="A522" t="s">
        <v>1891</v>
      </c>
      <c r="B522" t="s">
        <v>1036</v>
      </c>
      <c r="C522" t="s">
        <v>1874</v>
      </c>
      <c r="D522" t="s">
        <v>1875</v>
      </c>
      <c r="E522" t="s">
        <v>2633</v>
      </c>
      <c r="F522" t="s">
        <v>6</v>
      </c>
      <c r="G522" s="3">
        <v>43543</v>
      </c>
      <c r="H522" s="2">
        <v>37000</v>
      </c>
      <c r="I522" s="12">
        <v>20190521</v>
      </c>
    </row>
    <row r="523" spans="1:9" ht="21.75" customHeight="1" x14ac:dyDescent="0.2">
      <c r="A523" t="s">
        <v>1125</v>
      </c>
      <c r="B523" t="s">
        <v>303</v>
      </c>
      <c r="C523" t="s">
        <v>852</v>
      </c>
      <c r="D523" t="s">
        <v>1258</v>
      </c>
      <c r="E523" t="s">
        <v>2634</v>
      </c>
      <c r="F523" t="s">
        <v>6</v>
      </c>
      <c r="G523" s="3">
        <v>43543</v>
      </c>
      <c r="H523" s="2">
        <v>209900</v>
      </c>
      <c r="I523" s="12" t="s">
        <v>838</v>
      </c>
    </row>
    <row r="524" spans="1:9" ht="21.75" customHeight="1" x14ac:dyDescent="0.2">
      <c r="A524" t="s">
        <v>757</v>
      </c>
      <c r="B524" t="s">
        <v>1258</v>
      </c>
      <c r="C524" t="s">
        <v>1244</v>
      </c>
      <c r="D524" t="s">
        <v>1535</v>
      </c>
      <c r="E524" t="s">
        <v>2635</v>
      </c>
      <c r="F524" t="s">
        <v>1126</v>
      </c>
      <c r="G524" s="3">
        <v>43543</v>
      </c>
      <c r="H524" s="2">
        <v>387500</v>
      </c>
      <c r="I524" s="12" t="s">
        <v>838</v>
      </c>
    </row>
    <row r="525" spans="1:9" ht="21.75" customHeight="1" x14ac:dyDescent="0.2">
      <c r="A525" t="s">
        <v>2078</v>
      </c>
      <c r="B525" t="s">
        <v>1842</v>
      </c>
      <c r="C525" t="s">
        <v>1091</v>
      </c>
      <c r="D525" t="s">
        <v>1036</v>
      </c>
      <c r="E525" t="s">
        <v>2636</v>
      </c>
      <c r="F525" t="s">
        <v>6</v>
      </c>
      <c r="G525" s="3">
        <v>43543</v>
      </c>
      <c r="H525" s="2">
        <v>168000</v>
      </c>
      <c r="I525" s="12">
        <v>20190371</v>
      </c>
    </row>
    <row r="526" spans="1:9" ht="21.75" customHeight="1" x14ac:dyDescent="0.2">
      <c r="A526" t="s">
        <v>1390</v>
      </c>
      <c r="B526" t="s">
        <v>1099</v>
      </c>
      <c r="C526" t="s">
        <v>1222</v>
      </c>
      <c r="D526" t="s">
        <v>1099</v>
      </c>
      <c r="E526" t="s">
        <v>2637</v>
      </c>
      <c r="F526" t="s">
        <v>6</v>
      </c>
      <c r="G526" s="3">
        <v>43543</v>
      </c>
      <c r="H526" s="2">
        <v>102000</v>
      </c>
      <c r="I526" s="12" t="s">
        <v>838</v>
      </c>
    </row>
    <row r="527" spans="1:9" ht="21.75" customHeight="1" x14ac:dyDescent="0.2">
      <c r="A527" t="s">
        <v>2010</v>
      </c>
      <c r="B527" t="s">
        <v>1286</v>
      </c>
      <c r="C527" t="s">
        <v>2010</v>
      </c>
      <c r="D527" t="s">
        <v>1286</v>
      </c>
      <c r="E527" t="s">
        <v>2638</v>
      </c>
      <c r="F527" t="s">
        <v>111</v>
      </c>
      <c r="G527" s="3">
        <v>43543</v>
      </c>
      <c r="H527" s="2">
        <v>66000</v>
      </c>
      <c r="I527" s="12" t="s">
        <v>838</v>
      </c>
    </row>
    <row r="528" spans="1:9" ht="21.75" customHeight="1" x14ac:dyDescent="0.2">
      <c r="A528" t="s">
        <v>1857</v>
      </c>
      <c r="B528" t="s">
        <v>1099</v>
      </c>
      <c r="C528" t="s">
        <v>201</v>
      </c>
      <c r="D528" t="s">
        <v>1907</v>
      </c>
      <c r="E528" t="s">
        <v>2639</v>
      </c>
      <c r="F528" t="s">
        <v>6</v>
      </c>
      <c r="G528" s="3">
        <v>43543</v>
      </c>
      <c r="H528" s="2">
        <v>115000</v>
      </c>
      <c r="I528" s="12" t="s">
        <v>838</v>
      </c>
    </row>
    <row r="529" spans="1:9" ht="21.75" customHeight="1" x14ac:dyDescent="0.2">
      <c r="A529" t="s">
        <v>1868</v>
      </c>
      <c r="B529" t="s">
        <v>1869</v>
      </c>
      <c r="C529" t="s">
        <v>1301</v>
      </c>
      <c r="D529" t="s">
        <v>411</v>
      </c>
      <c r="E529" t="s">
        <v>2640</v>
      </c>
      <c r="F529" t="s">
        <v>328</v>
      </c>
      <c r="G529" s="3">
        <v>43543</v>
      </c>
      <c r="H529" s="2">
        <v>170000</v>
      </c>
      <c r="I529" s="12" t="s">
        <v>838</v>
      </c>
    </row>
    <row r="530" spans="1:9" ht="21.75" customHeight="1" x14ac:dyDescent="0.2">
      <c r="A530" t="s">
        <v>288</v>
      </c>
      <c r="B530" t="s">
        <v>1840</v>
      </c>
      <c r="C530" t="s">
        <v>1125</v>
      </c>
      <c r="D530" t="s">
        <v>303</v>
      </c>
      <c r="E530" t="s">
        <v>2641</v>
      </c>
      <c r="F530" t="s">
        <v>6</v>
      </c>
      <c r="G530" s="3">
        <v>43544</v>
      </c>
      <c r="H530" s="2">
        <v>224900</v>
      </c>
      <c r="I530" s="12" t="s">
        <v>838</v>
      </c>
    </row>
    <row r="531" spans="1:9" ht="21.75" customHeight="1" x14ac:dyDescent="0.2">
      <c r="A531" t="s">
        <v>344</v>
      </c>
      <c r="B531" t="s">
        <v>1842</v>
      </c>
      <c r="C531" t="s">
        <v>344</v>
      </c>
      <c r="D531" t="s">
        <v>1842</v>
      </c>
      <c r="E531" t="s">
        <v>2642</v>
      </c>
      <c r="F531" t="s">
        <v>6</v>
      </c>
      <c r="G531" s="3">
        <v>43544</v>
      </c>
      <c r="H531" s="2">
        <v>198000</v>
      </c>
      <c r="I531" s="12">
        <v>20190498</v>
      </c>
    </row>
    <row r="532" spans="1:9" ht="21.75" customHeight="1" x14ac:dyDescent="0.2">
      <c r="A532" t="s">
        <v>1559</v>
      </c>
      <c r="B532" t="s">
        <v>1036</v>
      </c>
      <c r="C532" t="s">
        <v>764</v>
      </c>
      <c r="D532" t="s">
        <v>1842</v>
      </c>
      <c r="E532" t="s">
        <v>2643</v>
      </c>
      <c r="F532" t="s">
        <v>6</v>
      </c>
      <c r="G532" s="3">
        <v>43544</v>
      </c>
      <c r="H532" s="2">
        <v>188400</v>
      </c>
      <c r="I532" s="12" t="s">
        <v>838</v>
      </c>
    </row>
    <row r="533" spans="1:9" ht="21.75" customHeight="1" x14ac:dyDescent="0.2">
      <c r="A533" t="s">
        <v>1250</v>
      </c>
      <c r="B533" t="s">
        <v>1851</v>
      </c>
      <c r="C533" t="s">
        <v>1250</v>
      </c>
      <c r="D533" t="s">
        <v>1851</v>
      </c>
      <c r="E533" t="s">
        <v>2644</v>
      </c>
      <c r="F533" t="s">
        <v>6</v>
      </c>
      <c r="G533" s="3">
        <v>43544</v>
      </c>
      <c r="H533" s="2">
        <v>124000</v>
      </c>
      <c r="I533" s="12" t="s">
        <v>838</v>
      </c>
    </row>
    <row r="534" spans="1:9" ht="21.75" customHeight="1" x14ac:dyDescent="0.2">
      <c r="A534" t="s">
        <v>1868</v>
      </c>
      <c r="B534" t="s">
        <v>1869</v>
      </c>
      <c r="C534" t="s">
        <v>182</v>
      </c>
      <c r="D534" t="s">
        <v>718</v>
      </c>
      <c r="E534" t="s">
        <v>2645</v>
      </c>
      <c r="F534" t="s">
        <v>215</v>
      </c>
      <c r="G534" s="3">
        <v>43544</v>
      </c>
      <c r="H534" s="2">
        <v>66950</v>
      </c>
      <c r="I534" s="12" t="s">
        <v>838</v>
      </c>
    </row>
    <row r="535" spans="1:9" ht="21.75" customHeight="1" x14ac:dyDescent="0.2">
      <c r="A535" t="s">
        <v>2041</v>
      </c>
      <c r="B535" t="s">
        <v>1180</v>
      </c>
      <c r="C535" t="s">
        <v>15</v>
      </c>
      <c r="D535" t="s">
        <v>118</v>
      </c>
      <c r="E535" t="s">
        <v>2646</v>
      </c>
      <c r="F535" t="s">
        <v>216</v>
      </c>
      <c r="G535" s="3">
        <v>43544</v>
      </c>
      <c r="H535" s="2">
        <v>168700</v>
      </c>
      <c r="I535" s="12">
        <v>20190251</v>
      </c>
    </row>
    <row r="536" spans="1:9" ht="21.75" customHeight="1" x14ac:dyDescent="0.2">
      <c r="A536" t="s">
        <v>318</v>
      </c>
      <c r="B536" t="s">
        <v>1944</v>
      </c>
      <c r="C536" t="s">
        <v>318</v>
      </c>
      <c r="D536" t="s">
        <v>1944</v>
      </c>
      <c r="E536" t="s">
        <v>2647</v>
      </c>
      <c r="F536" t="s">
        <v>730</v>
      </c>
      <c r="G536" s="3">
        <v>43544</v>
      </c>
      <c r="H536" s="2">
        <v>43500</v>
      </c>
      <c r="I536" s="12" t="s">
        <v>838</v>
      </c>
    </row>
    <row r="537" spans="1:9" ht="21.75" customHeight="1" x14ac:dyDescent="0.2">
      <c r="A537" t="s">
        <v>318</v>
      </c>
      <c r="B537" t="s">
        <v>1944</v>
      </c>
      <c r="C537" t="s">
        <v>318</v>
      </c>
      <c r="D537" t="s">
        <v>1944</v>
      </c>
      <c r="E537" t="s">
        <v>2648</v>
      </c>
      <c r="F537" t="s">
        <v>730</v>
      </c>
      <c r="G537" s="3">
        <v>43544</v>
      </c>
      <c r="H537" s="2">
        <v>43500</v>
      </c>
      <c r="I537" s="12" t="s">
        <v>838</v>
      </c>
    </row>
    <row r="538" spans="1:9" ht="21.75" customHeight="1" x14ac:dyDescent="0.2">
      <c r="A538" t="s">
        <v>318</v>
      </c>
      <c r="B538" t="s">
        <v>1944</v>
      </c>
      <c r="C538" t="s">
        <v>318</v>
      </c>
      <c r="D538" t="s">
        <v>1944</v>
      </c>
      <c r="E538" t="s">
        <v>2649</v>
      </c>
      <c r="F538" t="s">
        <v>730</v>
      </c>
      <c r="G538" s="3">
        <v>43544</v>
      </c>
      <c r="H538" s="2">
        <v>43500</v>
      </c>
      <c r="I538" s="12" t="s">
        <v>838</v>
      </c>
    </row>
    <row r="539" spans="1:9" ht="21.75" customHeight="1" x14ac:dyDescent="0.2">
      <c r="A539" t="s">
        <v>25</v>
      </c>
      <c r="B539" t="s">
        <v>1840</v>
      </c>
      <c r="C539" t="s">
        <v>849</v>
      </c>
      <c r="D539" t="s">
        <v>1854</v>
      </c>
      <c r="E539" t="s">
        <v>2650</v>
      </c>
      <c r="F539" t="s">
        <v>6</v>
      </c>
      <c r="G539" s="3">
        <v>43545</v>
      </c>
      <c r="H539" s="2">
        <v>133375</v>
      </c>
      <c r="I539" s="12">
        <v>20190520</v>
      </c>
    </row>
    <row r="540" spans="1:9" ht="21.75" customHeight="1" x14ac:dyDescent="0.2">
      <c r="A540" t="s">
        <v>1926</v>
      </c>
      <c r="B540" t="s">
        <v>1535</v>
      </c>
      <c r="C540" t="s">
        <v>2041</v>
      </c>
      <c r="D540" t="s">
        <v>1180</v>
      </c>
      <c r="E540" t="s">
        <v>2651</v>
      </c>
      <c r="F540" t="s">
        <v>6</v>
      </c>
      <c r="G540" s="3">
        <v>43545</v>
      </c>
      <c r="H540" s="2">
        <v>145000</v>
      </c>
      <c r="I540" s="12" t="s">
        <v>838</v>
      </c>
    </row>
    <row r="541" spans="1:9" ht="21.75" customHeight="1" x14ac:dyDescent="0.2">
      <c r="A541" t="s">
        <v>1307</v>
      </c>
      <c r="B541" t="s">
        <v>1099</v>
      </c>
      <c r="C541" t="s">
        <v>317</v>
      </c>
      <c r="D541" t="s">
        <v>1840</v>
      </c>
      <c r="E541" t="s">
        <v>2652</v>
      </c>
      <c r="F541" t="s">
        <v>6</v>
      </c>
      <c r="G541" s="3">
        <v>43545</v>
      </c>
      <c r="H541" s="2">
        <v>238500</v>
      </c>
      <c r="I541" s="12" t="s">
        <v>838</v>
      </c>
    </row>
    <row r="542" spans="1:9" ht="21.75" customHeight="1" x14ac:dyDescent="0.2">
      <c r="A542" t="s">
        <v>758</v>
      </c>
      <c r="B542" t="s">
        <v>1842</v>
      </c>
      <c r="C542" t="s">
        <v>148</v>
      </c>
      <c r="D542" t="s">
        <v>1840</v>
      </c>
      <c r="E542" t="s">
        <v>2653</v>
      </c>
      <c r="F542" t="s">
        <v>216</v>
      </c>
      <c r="G542" s="3">
        <v>43545</v>
      </c>
      <c r="H542" s="2">
        <v>170000</v>
      </c>
      <c r="I542" s="12">
        <v>20190394</v>
      </c>
    </row>
    <row r="543" spans="1:9" ht="21.75" customHeight="1" x14ac:dyDescent="0.2">
      <c r="A543" t="s">
        <v>2071</v>
      </c>
      <c r="B543" t="s">
        <v>303</v>
      </c>
      <c r="C543" t="s">
        <v>1222</v>
      </c>
      <c r="D543" t="s">
        <v>1099</v>
      </c>
      <c r="E543" t="s">
        <v>2654</v>
      </c>
      <c r="F543" t="s">
        <v>6</v>
      </c>
      <c r="G543" s="3">
        <v>43545</v>
      </c>
      <c r="H543" s="2">
        <v>185000</v>
      </c>
      <c r="I543" s="12">
        <v>20190341</v>
      </c>
    </row>
    <row r="544" spans="1:9" ht="21.75" customHeight="1" x14ac:dyDescent="0.2">
      <c r="A544" t="s">
        <v>1929</v>
      </c>
      <c r="B544" t="s">
        <v>1547</v>
      </c>
      <c r="C544" t="s">
        <v>2655</v>
      </c>
      <c r="D544" t="s">
        <v>1842</v>
      </c>
      <c r="E544" t="s">
        <v>2656</v>
      </c>
      <c r="F544" t="s">
        <v>1249</v>
      </c>
      <c r="G544" s="3">
        <v>43545</v>
      </c>
      <c r="H544" s="2">
        <v>220000</v>
      </c>
      <c r="I544" s="12" t="s">
        <v>838</v>
      </c>
    </row>
    <row r="545" spans="1:9" ht="21.75" customHeight="1" x14ac:dyDescent="0.2">
      <c r="A545" t="s">
        <v>199</v>
      </c>
      <c r="B545" t="s">
        <v>1840</v>
      </c>
      <c r="C545" t="s">
        <v>908</v>
      </c>
      <c r="D545" t="s">
        <v>5</v>
      </c>
      <c r="E545" t="s">
        <v>2657</v>
      </c>
      <c r="F545" t="s">
        <v>802</v>
      </c>
      <c r="G545" s="3">
        <v>43545</v>
      </c>
      <c r="H545" s="2">
        <v>191000</v>
      </c>
      <c r="I545" s="12">
        <v>20190312</v>
      </c>
    </row>
    <row r="546" spans="1:9" ht="21.75" customHeight="1" x14ac:dyDescent="0.2">
      <c r="A546" t="s">
        <v>1549</v>
      </c>
      <c r="B546" t="s">
        <v>1915</v>
      </c>
      <c r="C546" t="s">
        <v>1400</v>
      </c>
      <c r="D546" t="s">
        <v>1842</v>
      </c>
      <c r="E546" t="s">
        <v>2658</v>
      </c>
      <c r="F546" t="s">
        <v>6</v>
      </c>
      <c r="G546" s="3">
        <v>43545</v>
      </c>
      <c r="H546" s="2">
        <v>125000</v>
      </c>
      <c r="I546" s="12" t="s">
        <v>838</v>
      </c>
    </row>
    <row r="547" spans="1:9" ht="21.75" customHeight="1" x14ac:dyDescent="0.2">
      <c r="A547" t="s">
        <v>2108</v>
      </c>
      <c r="B547" t="s">
        <v>1099</v>
      </c>
      <c r="C547" t="s">
        <v>2247</v>
      </c>
      <c r="D547" t="s">
        <v>1843</v>
      </c>
      <c r="E547" t="s">
        <v>2659</v>
      </c>
      <c r="F547" t="s">
        <v>6</v>
      </c>
      <c r="G547" s="3">
        <v>43545</v>
      </c>
      <c r="H547" s="2">
        <v>138000</v>
      </c>
      <c r="I547" s="12" t="s">
        <v>838</v>
      </c>
    </row>
    <row r="548" spans="1:9" ht="21.75" customHeight="1" x14ac:dyDescent="0.2">
      <c r="A548" t="s">
        <v>1868</v>
      </c>
      <c r="B548" t="s">
        <v>1869</v>
      </c>
      <c r="C548" t="s">
        <v>1713</v>
      </c>
      <c r="D548" t="s">
        <v>1984</v>
      </c>
      <c r="E548" t="s">
        <v>2660</v>
      </c>
      <c r="F548" t="s">
        <v>301</v>
      </c>
      <c r="G548" s="3">
        <v>43545</v>
      </c>
      <c r="H548" s="2">
        <v>43000</v>
      </c>
      <c r="I548" s="12" t="s">
        <v>838</v>
      </c>
    </row>
    <row r="549" spans="1:9" ht="21.75" customHeight="1" x14ac:dyDescent="0.2">
      <c r="A549" t="s">
        <v>1221</v>
      </c>
      <c r="B549" t="s">
        <v>1180</v>
      </c>
      <c r="C549" t="s">
        <v>892</v>
      </c>
      <c r="D549" t="s">
        <v>1180</v>
      </c>
      <c r="E549" t="s">
        <v>2661</v>
      </c>
      <c r="F549" t="s">
        <v>1126</v>
      </c>
      <c r="G549" s="3">
        <v>43545</v>
      </c>
      <c r="H549" s="2">
        <v>123000</v>
      </c>
      <c r="I549" s="12">
        <v>20190401</v>
      </c>
    </row>
    <row r="550" spans="1:9" ht="21.75" customHeight="1" x14ac:dyDescent="0.2">
      <c r="A550" t="s">
        <v>1868</v>
      </c>
      <c r="B550" t="s">
        <v>1869</v>
      </c>
      <c r="C550" t="s">
        <v>13</v>
      </c>
      <c r="D550" t="s">
        <v>1840</v>
      </c>
      <c r="E550" t="s">
        <v>2662</v>
      </c>
      <c r="F550" t="s">
        <v>6</v>
      </c>
      <c r="G550" s="3">
        <v>43545</v>
      </c>
      <c r="H550" s="2">
        <v>196000</v>
      </c>
      <c r="I550" s="12" t="s">
        <v>838</v>
      </c>
    </row>
    <row r="551" spans="1:9" ht="21.75" customHeight="1" x14ac:dyDescent="0.2">
      <c r="A551" t="s">
        <v>105</v>
      </c>
      <c r="B551" t="s">
        <v>1258</v>
      </c>
      <c r="C551" t="s">
        <v>430</v>
      </c>
      <c r="D551" t="s">
        <v>1258</v>
      </c>
      <c r="E551" t="s">
        <v>2663</v>
      </c>
      <c r="F551" t="s">
        <v>6</v>
      </c>
      <c r="G551" s="3">
        <v>43545</v>
      </c>
      <c r="H551" s="2">
        <v>160000</v>
      </c>
      <c r="I551" s="12" t="s">
        <v>838</v>
      </c>
    </row>
    <row r="552" spans="1:9" ht="21.75" customHeight="1" x14ac:dyDescent="0.2">
      <c r="A552" t="s">
        <v>1868</v>
      </c>
      <c r="B552" t="s">
        <v>1869</v>
      </c>
      <c r="C552" t="s">
        <v>1908</v>
      </c>
      <c r="D552" t="s">
        <v>1909</v>
      </c>
      <c r="E552" t="s">
        <v>2664</v>
      </c>
      <c r="F552" t="s">
        <v>1249</v>
      </c>
      <c r="G552" s="3">
        <v>43545</v>
      </c>
      <c r="H552" s="2">
        <v>466630</v>
      </c>
      <c r="I552" s="12" t="s">
        <v>838</v>
      </c>
    </row>
    <row r="553" spans="1:9" ht="21.75" customHeight="1" x14ac:dyDescent="0.2">
      <c r="A553" t="s">
        <v>326</v>
      </c>
      <c r="B553" t="s">
        <v>1844</v>
      </c>
      <c r="C553" t="s">
        <v>1826</v>
      </c>
      <c r="D553" t="s">
        <v>1734</v>
      </c>
      <c r="E553" t="s">
        <v>2665</v>
      </c>
      <c r="F553" t="s">
        <v>1126</v>
      </c>
      <c r="G553" s="3">
        <v>43546</v>
      </c>
      <c r="H553" s="2">
        <v>135000</v>
      </c>
      <c r="I553" s="12" t="s">
        <v>838</v>
      </c>
    </row>
    <row r="554" spans="1:9" ht="21.75" customHeight="1" x14ac:dyDescent="0.2">
      <c r="A554" t="s">
        <v>1229</v>
      </c>
      <c r="B554" t="s">
        <v>1099</v>
      </c>
      <c r="C554" t="s">
        <v>574</v>
      </c>
      <c r="D554" t="s">
        <v>1535</v>
      </c>
      <c r="E554" t="s">
        <v>2666</v>
      </c>
      <c r="F554" t="s">
        <v>1249</v>
      </c>
      <c r="G554" s="3">
        <v>43546</v>
      </c>
      <c r="H554" s="2">
        <v>167500</v>
      </c>
      <c r="I554" s="12" t="s">
        <v>838</v>
      </c>
    </row>
    <row r="555" spans="1:9" ht="21.75" customHeight="1" x14ac:dyDescent="0.2">
      <c r="A555" t="s">
        <v>2036</v>
      </c>
      <c r="B555" t="s">
        <v>5</v>
      </c>
      <c r="C555" t="s">
        <v>1229</v>
      </c>
      <c r="D555" t="s">
        <v>1099</v>
      </c>
      <c r="E555" t="s">
        <v>2667</v>
      </c>
      <c r="F555" t="s">
        <v>6</v>
      </c>
      <c r="G555" s="3">
        <v>43546</v>
      </c>
      <c r="H555" s="2">
        <v>167000</v>
      </c>
      <c r="I555" s="12" t="s">
        <v>838</v>
      </c>
    </row>
    <row r="556" spans="1:9" ht="21.75" customHeight="1" x14ac:dyDescent="0.2">
      <c r="A556" t="s">
        <v>326</v>
      </c>
      <c r="B556" t="s">
        <v>1844</v>
      </c>
      <c r="C556" t="s">
        <v>1880</v>
      </c>
      <c r="D556" t="s">
        <v>126</v>
      </c>
      <c r="E556" t="s">
        <v>2015</v>
      </c>
      <c r="F556" t="s">
        <v>6</v>
      </c>
      <c r="G556" s="3">
        <v>43546</v>
      </c>
      <c r="H556" s="2">
        <v>126900</v>
      </c>
      <c r="I556" s="12" t="s">
        <v>838</v>
      </c>
    </row>
    <row r="557" spans="1:9" ht="21.75" customHeight="1" x14ac:dyDescent="0.2">
      <c r="A557" t="s">
        <v>1863</v>
      </c>
      <c r="B557" t="s">
        <v>1099</v>
      </c>
      <c r="C557" t="s">
        <v>1864</v>
      </c>
      <c r="D557" t="s">
        <v>1087</v>
      </c>
      <c r="E557" t="s">
        <v>2668</v>
      </c>
      <c r="F557" t="s">
        <v>7</v>
      </c>
      <c r="G557" s="3">
        <v>43546</v>
      </c>
      <c r="H557" s="2">
        <v>101654</v>
      </c>
      <c r="I557" s="12" t="s">
        <v>838</v>
      </c>
    </row>
    <row r="558" spans="1:9" ht="21.75" customHeight="1" x14ac:dyDescent="0.2">
      <c r="A558" t="s">
        <v>813</v>
      </c>
      <c r="B558" t="s">
        <v>1099</v>
      </c>
      <c r="C558" t="s">
        <v>1864</v>
      </c>
      <c r="D558" t="s">
        <v>1087</v>
      </c>
      <c r="E558" t="s">
        <v>2669</v>
      </c>
      <c r="F558" t="s">
        <v>123</v>
      </c>
      <c r="G558" s="3">
        <v>43546</v>
      </c>
      <c r="H558" s="2">
        <v>242000</v>
      </c>
      <c r="I558" s="12">
        <v>20190442</v>
      </c>
    </row>
    <row r="559" spans="1:9" ht="21.75" customHeight="1" x14ac:dyDescent="0.2">
      <c r="A559" t="s">
        <v>1857</v>
      </c>
      <c r="B559" t="s">
        <v>1099</v>
      </c>
      <c r="C559" t="s">
        <v>885</v>
      </c>
      <c r="D559" t="s">
        <v>1840</v>
      </c>
      <c r="E559" t="s">
        <v>2670</v>
      </c>
      <c r="F559" t="s">
        <v>6</v>
      </c>
      <c r="G559" s="3">
        <v>43546</v>
      </c>
      <c r="H559" s="2">
        <v>173000</v>
      </c>
      <c r="I559" s="12" t="s">
        <v>838</v>
      </c>
    </row>
    <row r="560" spans="1:9" ht="21.75" customHeight="1" x14ac:dyDescent="0.2">
      <c r="A560" t="s">
        <v>326</v>
      </c>
      <c r="B560" t="s">
        <v>1844</v>
      </c>
      <c r="C560" t="s">
        <v>1040</v>
      </c>
      <c r="D560" t="s">
        <v>5</v>
      </c>
      <c r="E560" t="s">
        <v>2671</v>
      </c>
      <c r="F560" t="s">
        <v>6</v>
      </c>
      <c r="G560" s="3">
        <v>43546</v>
      </c>
      <c r="H560" s="2">
        <v>141500</v>
      </c>
      <c r="I560" s="12" t="s">
        <v>838</v>
      </c>
    </row>
    <row r="561" spans="1:9" ht="21.75" customHeight="1" x14ac:dyDescent="0.2">
      <c r="A561" t="s">
        <v>326</v>
      </c>
      <c r="B561" t="s">
        <v>1844</v>
      </c>
      <c r="C561" t="s">
        <v>834</v>
      </c>
      <c r="D561" t="s">
        <v>1036</v>
      </c>
      <c r="E561" t="s">
        <v>2044</v>
      </c>
      <c r="F561" t="s">
        <v>802</v>
      </c>
      <c r="G561" s="3">
        <v>43546</v>
      </c>
      <c r="H561" s="2">
        <v>122500</v>
      </c>
      <c r="I561" s="12" t="s">
        <v>838</v>
      </c>
    </row>
    <row r="562" spans="1:9" ht="21.75" customHeight="1" x14ac:dyDescent="0.2">
      <c r="A562" t="s">
        <v>199</v>
      </c>
      <c r="B562" t="s">
        <v>1840</v>
      </c>
      <c r="C562" t="s">
        <v>218</v>
      </c>
      <c r="D562" t="s">
        <v>1036</v>
      </c>
      <c r="E562" t="s">
        <v>2672</v>
      </c>
      <c r="F562" t="s">
        <v>6</v>
      </c>
      <c r="G562" s="3">
        <v>43546</v>
      </c>
      <c r="H562" s="2">
        <v>171749</v>
      </c>
      <c r="I562" s="12" t="s">
        <v>838</v>
      </c>
    </row>
    <row r="563" spans="1:9" ht="21.75" customHeight="1" x14ac:dyDescent="0.2">
      <c r="A563" t="s">
        <v>1950</v>
      </c>
      <c r="B563" t="s">
        <v>5</v>
      </c>
      <c r="C563" t="s">
        <v>1706</v>
      </c>
      <c r="D563" t="s">
        <v>1707</v>
      </c>
      <c r="E563" t="s">
        <v>2673</v>
      </c>
      <c r="F563" t="s">
        <v>7</v>
      </c>
      <c r="G563" s="3">
        <v>43546</v>
      </c>
      <c r="H563" s="2">
        <v>97000</v>
      </c>
      <c r="I563" s="12" t="s">
        <v>838</v>
      </c>
    </row>
    <row r="564" spans="1:9" ht="21.75" customHeight="1" x14ac:dyDescent="0.2">
      <c r="A564" t="s">
        <v>1730</v>
      </c>
      <c r="B564" t="s">
        <v>718</v>
      </c>
      <c r="C564" t="s">
        <v>1390</v>
      </c>
      <c r="D564" t="s">
        <v>1099</v>
      </c>
      <c r="E564" t="s">
        <v>2674</v>
      </c>
      <c r="F564" t="s">
        <v>1092</v>
      </c>
      <c r="G564" s="3">
        <v>43546</v>
      </c>
      <c r="H564" s="2">
        <v>105000</v>
      </c>
      <c r="I564" s="12" t="s">
        <v>838</v>
      </c>
    </row>
    <row r="565" spans="1:9" ht="21.75" customHeight="1" x14ac:dyDescent="0.2">
      <c r="A565" t="s">
        <v>813</v>
      </c>
      <c r="B565" t="s">
        <v>1099</v>
      </c>
      <c r="C565" t="s">
        <v>1862</v>
      </c>
      <c r="D565" t="s">
        <v>1258</v>
      </c>
      <c r="E565" t="s">
        <v>2675</v>
      </c>
      <c r="F565" t="s">
        <v>7</v>
      </c>
      <c r="G565" s="3">
        <v>43546</v>
      </c>
      <c r="H565" s="2">
        <v>172000</v>
      </c>
      <c r="I565" s="12">
        <v>20190276</v>
      </c>
    </row>
    <row r="566" spans="1:9" ht="21.75" customHeight="1" x14ac:dyDescent="0.2">
      <c r="A566" t="s">
        <v>1848</v>
      </c>
      <c r="B566" t="s">
        <v>1036</v>
      </c>
      <c r="C566" t="s">
        <v>1691</v>
      </c>
      <c r="D566" t="s">
        <v>5</v>
      </c>
      <c r="E566" t="s">
        <v>2676</v>
      </c>
      <c r="F566" t="s">
        <v>7</v>
      </c>
      <c r="G566" s="3">
        <v>43546</v>
      </c>
      <c r="H566" s="2">
        <v>149900</v>
      </c>
      <c r="I566" s="12" t="s">
        <v>838</v>
      </c>
    </row>
    <row r="567" spans="1:9" ht="21.75" customHeight="1" x14ac:dyDescent="0.2">
      <c r="A567" t="s">
        <v>1966</v>
      </c>
      <c r="B567" t="s">
        <v>1854</v>
      </c>
      <c r="C567" t="s">
        <v>2055</v>
      </c>
      <c r="D567" t="s">
        <v>1535</v>
      </c>
      <c r="E567" t="s">
        <v>2677</v>
      </c>
      <c r="F567" t="s">
        <v>6</v>
      </c>
      <c r="G567" s="3">
        <v>43546</v>
      </c>
      <c r="H567" s="2">
        <v>79000</v>
      </c>
      <c r="I567" s="12" t="s">
        <v>838</v>
      </c>
    </row>
    <row r="568" spans="1:9" ht="21.75" customHeight="1" x14ac:dyDescent="0.2">
      <c r="A568" t="s">
        <v>1883</v>
      </c>
      <c r="B568" t="s">
        <v>1475</v>
      </c>
      <c r="C568" t="s">
        <v>1229</v>
      </c>
      <c r="D568" t="s">
        <v>1099</v>
      </c>
      <c r="E568" t="s">
        <v>2678</v>
      </c>
      <c r="F568" t="s">
        <v>123</v>
      </c>
      <c r="G568" s="3">
        <v>43546</v>
      </c>
      <c r="H568" s="2">
        <v>240000</v>
      </c>
      <c r="I568" s="12" t="s">
        <v>838</v>
      </c>
    </row>
    <row r="569" spans="1:9" ht="21.75" customHeight="1" x14ac:dyDescent="0.2">
      <c r="A569" t="s">
        <v>269</v>
      </c>
      <c r="B569" t="s">
        <v>1547</v>
      </c>
      <c r="C569" t="s">
        <v>1307</v>
      </c>
      <c r="D569" t="s">
        <v>1099</v>
      </c>
      <c r="E569" t="s">
        <v>2679</v>
      </c>
      <c r="F569" t="s">
        <v>6</v>
      </c>
      <c r="G569" s="3">
        <v>43546</v>
      </c>
      <c r="H569" s="2">
        <v>118000</v>
      </c>
      <c r="I569" s="12" t="s">
        <v>838</v>
      </c>
    </row>
    <row r="570" spans="1:9" ht="21.75" customHeight="1" x14ac:dyDescent="0.2">
      <c r="A570" t="s">
        <v>1279</v>
      </c>
      <c r="B570" t="s">
        <v>1036</v>
      </c>
      <c r="C570" t="s">
        <v>1069</v>
      </c>
      <c r="D570" t="s">
        <v>1840</v>
      </c>
      <c r="E570" t="s">
        <v>2680</v>
      </c>
      <c r="F570" t="s">
        <v>6</v>
      </c>
      <c r="G570" s="3">
        <v>43546</v>
      </c>
      <c r="H570" s="2">
        <v>280000</v>
      </c>
      <c r="I570" s="12">
        <v>20190378</v>
      </c>
    </row>
    <row r="571" spans="1:9" ht="21.75" customHeight="1" x14ac:dyDescent="0.2">
      <c r="A571" t="s">
        <v>1691</v>
      </c>
      <c r="B571" t="s">
        <v>5</v>
      </c>
      <c r="C571" t="s">
        <v>1255</v>
      </c>
      <c r="D571" t="s">
        <v>1475</v>
      </c>
      <c r="E571" t="s">
        <v>2681</v>
      </c>
      <c r="F571" t="s">
        <v>6</v>
      </c>
      <c r="G571" s="3">
        <v>43546</v>
      </c>
      <c r="H571" s="2">
        <v>185000</v>
      </c>
      <c r="I571" s="12" t="s">
        <v>838</v>
      </c>
    </row>
    <row r="572" spans="1:9" ht="21.75" customHeight="1" x14ac:dyDescent="0.2">
      <c r="A572" t="s">
        <v>107</v>
      </c>
      <c r="B572" t="s">
        <v>1258</v>
      </c>
      <c r="C572" t="s">
        <v>1540</v>
      </c>
      <c r="D572" t="s">
        <v>1541</v>
      </c>
      <c r="E572" t="s">
        <v>2682</v>
      </c>
      <c r="F572" t="s">
        <v>6</v>
      </c>
      <c r="G572" s="3">
        <v>43546</v>
      </c>
      <c r="H572" s="2">
        <v>125000</v>
      </c>
      <c r="I572" s="12" t="s">
        <v>838</v>
      </c>
    </row>
    <row r="573" spans="1:9" ht="21.75" customHeight="1" x14ac:dyDescent="0.2">
      <c r="A573" t="s">
        <v>2683</v>
      </c>
      <c r="B573" t="s">
        <v>1915</v>
      </c>
      <c r="C573" t="s">
        <v>2010</v>
      </c>
      <c r="D573" t="s">
        <v>1286</v>
      </c>
      <c r="E573" t="s">
        <v>2684</v>
      </c>
      <c r="F573" t="s">
        <v>6</v>
      </c>
      <c r="G573" s="3">
        <v>43546</v>
      </c>
      <c r="H573" s="2">
        <v>120000</v>
      </c>
      <c r="I573" s="12" t="s">
        <v>838</v>
      </c>
    </row>
    <row r="574" spans="1:9" ht="21.75" customHeight="1" x14ac:dyDescent="0.2">
      <c r="A574" t="s">
        <v>1868</v>
      </c>
      <c r="B574" t="s">
        <v>1869</v>
      </c>
      <c r="C574" t="s">
        <v>27</v>
      </c>
      <c r="D574" t="s">
        <v>368</v>
      </c>
      <c r="E574" t="s">
        <v>2685</v>
      </c>
      <c r="F574" t="s">
        <v>8</v>
      </c>
      <c r="G574" s="3">
        <v>43546</v>
      </c>
      <c r="H574" s="2">
        <v>400000</v>
      </c>
      <c r="I574" s="12" t="s">
        <v>838</v>
      </c>
    </row>
    <row r="575" spans="1:9" ht="21.75" customHeight="1" x14ac:dyDescent="0.2">
      <c r="A575" t="s">
        <v>104</v>
      </c>
      <c r="B575" t="s">
        <v>1529</v>
      </c>
      <c r="C575" t="s">
        <v>1691</v>
      </c>
      <c r="D575" t="s">
        <v>5</v>
      </c>
      <c r="E575" t="s">
        <v>2686</v>
      </c>
      <c r="F575" t="s">
        <v>6</v>
      </c>
      <c r="G575" s="3">
        <v>43549</v>
      </c>
      <c r="H575" s="2">
        <v>157200</v>
      </c>
      <c r="I575" s="12" t="s">
        <v>838</v>
      </c>
    </row>
    <row r="576" spans="1:9" ht="21.75" customHeight="1" x14ac:dyDescent="0.2">
      <c r="A576" t="s">
        <v>1939</v>
      </c>
      <c r="B576" t="s">
        <v>1546</v>
      </c>
      <c r="C576" t="s">
        <v>1531</v>
      </c>
      <c r="D576" t="s">
        <v>1707</v>
      </c>
      <c r="E576" t="s">
        <v>2687</v>
      </c>
      <c r="F576" t="s">
        <v>6</v>
      </c>
      <c r="G576" s="3">
        <v>43549</v>
      </c>
      <c r="H576" s="2">
        <v>50000</v>
      </c>
      <c r="I576" s="12" t="s">
        <v>838</v>
      </c>
    </row>
    <row r="577" spans="1:9" ht="21.75" customHeight="1" x14ac:dyDescent="0.2">
      <c r="A577" t="s">
        <v>786</v>
      </c>
      <c r="B577" t="s">
        <v>1887</v>
      </c>
      <c r="C577" t="s">
        <v>1222</v>
      </c>
      <c r="D577" t="s">
        <v>1099</v>
      </c>
      <c r="E577" t="s">
        <v>2688</v>
      </c>
      <c r="F577" t="s">
        <v>123</v>
      </c>
      <c r="G577" s="3">
        <v>43549</v>
      </c>
      <c r="H577" s="2">
        <v>161400</v>
      </c>
      <c r="I577" s="12" t="s">
        <v>838</v>
      </c>
    </row>
    <row r="578" spans="1:9" ht="21.75" customHeight="1" x14ac:dyDescent="0.2">
      <c r="A578" t="s">
        <v>377</v>
      </c>
      <c r="B578" t="s">
        <v>1842</v>
      </c>
      <c r="C578" t="s">
        <v>1222</v>
      </c>
      <c r="D578" t="s">
        <v>1099</v>
      </c>
      <c r="E578" t="s">
        <v>2689</v>
      </c>
      <c r="F578" t="s">
        <v>1127</v>
      </c>
      <c r="G578" s="3">
        <v>43549</v>
      </c>
      <c r="H578" s="2">
        <v>164000</v>
      </c>
      <c r="I578" s="12">
        <v>20190463</v>
      </c>
    </row>
    <row r="579" spans="1:9" ht="21.75" customHeight="1" x14ac:dyDescent="0.2">
      <c r="A579" t="s">
        <v>25</v>
      </c>
      <c r="B579" t="s">
        <v>1840</v>
      </c>
      <c r="C579" t="s">
        <v>853</v>
      </c>
      <c r="D579" t="s">
        <v>854</v>
      </c>
      <c r="E579" t="s">
        <v>2690</v>
      </c>
      <c r="F579" t="s">
        <v>6</v>
      </c>
      <c r="G579" s="3">
        <v>43549</v>
      </c>
      <c r="H579" s="2">
        <v>225500</v>
      </c>
      <c r="I579" s="12" t="s">
        <v>838</v>
      </c>
    </row>
    <row r="580" spans="1:9" ht="21.75" customHeight="1" x14ac:dyDescent="0.2">
      <c r="A580" t="s">
        <v>306</v>
      </c>
      <c r="B580" t="s">
        <v>2085</v>
      </c>
      <c r="C580" t="s">
        <v>2691</v>
      </c>
      <c r="D580" t="s">
        <v>1858</v>
      </c>
      <c r="E580" t="s">
        <v>2692</v>
      </c>
      <c r="F580" t="s">
        <v>6</v>
      </c>
      <c r="G580" s="3">
        <v>43549</v>
      </c>
      <c r="H580" s="2">
        <v>225000</v>
      </c>
      <c r="I580" s="12" t="s">
        <v>838</v>
      </c>
    </row>
    <row r="581" spans="1:9" ht="21.75" customHeight="1" x14ac:dyDescent="0.2">
      <c r="A581" t="s">
        <v>2065</v>
      </c>
      <c r="B581" t="s">
        <v>1842</v>
      </c>
      <c r="C581" t="s">
        <v>307</v>
      </c>
      <c r="D581" t="s">
        <v>1036</v>
      </c>
      <c r="E581" t="s">
        <v>2693</v>
      </c>
      <c r="F581" t="s">
        <v>1249</v>
      </c>
      <c r="G581" s="3">
        <v>43549</v>
      </c>
      <c r="H581" s="2">
        <v>324900</v>
      </c>
      <c r="I581" s="12" t="s">
        <v>838</v>
      </c>
    </row>
    <row r="582" spans="1:9" ht="21.75" customHeight="1" x14ac:dyDescent="0.2">
      <c r="A582" t="s">
        <v>756</v>
      </c>
      <c r="B582" t="s">
        <v>1854</v>
      </c>
      <c r="C582" t="s">
        <v>339</v>
      </c>
      <c r="D582" t="s">
        <v>5</v>
      </c>
      <c r="E582" t="s">
        <v>2694</v>
      </c>
      <c r="F582" t="s">
        <v>6</v>
      </c>
      <c r="G582" s="3">
        <v>43549</v>
      </c>
      <c r="H582" s="2">
        <v>219500</v>
      </c>
      <c r="I582" s="12" t="s">
        <v>838</v>
      </c>
    </row>
    <row r="583" spans="1:9" ht="21.75" customHeight="1" x14ac:dyDescent="0.2">
      <c r="A583" t="s">
        <v>1741</v>
      </c>
      <c r="B583" t="s">
        <v>1099</v>
      </c>
      <c r="C583" t="s">
        <v>1906</v>
      </c>
      <c r="D583" t="s">
        <v>1099</v>
      </c>
      <c r="E583" t="s">
        <v>2695</v>
      </c>
      <c r="F583" t="s">
        <v>6</v>
      </c>
      <c r="G583" s="3">
        <v>43549</v>
      </c>
      <c r="H583" s="2">
        <v>155000</v>
      </c>
      <c r="I583" s="12" t="s">
        <v>838</v>
      </c>
    </row>
    <row r="584" spans="1:9" ht="21.75" customHeight="1" x14ac:dyDescent="0.2">
      <c r="A584" t="s">
        <v>1246</v>
      </c>
      <c r="B584" t="s">
        <v>1535</v>
      </c>
      <c r="C584" t="s">
        <v>2606</v>
      </c>
      <c r="D584" t="s">
        <v>1286</v>
      </c>
      <c r="E584" t="s">
        <v>2696</v>
      </c>
      <c r="F584" t="s">
        <v>1249</v>
      </c>
      <c r="G584" s="3">
        <v>43549</v>
      </c>
      <c r="H584" s="2">
        <v>225500</v>
      </c>
      <c r="I584" s="12">
        <v>20190420</v>
      </c>
    </row>
    <row r="585" spans="1:9" ht="21.75" customHeight="1" x14ac:dyDescent="0.2">
      <c r="A585" t="s">
        <v>2370</v>
      </c>
      <c r="B585" t="s">
        <v>1720</v>
      </c>
      <c r="C585" t="s">
        <v>400</v>
      </c>
      <c r="D585" t="s">
        <v>1840</v>
      </c>
      <c r="E585" t="s">
        <v>2697</v>
      </c>
      <c r="F585" t="s">
        <v>6</v>
      </c>
      <c r="G585" s="3">
        <v>43549</v>
      </c>
      <c r="H585" s="2">
        <v>65000</v>
      </c>
      <c r="I585" s="12">
        <v>20190191</v>
      </c>
    </row>
    <row r="586" spans="1:9" ht="21.75" customHeight="1" x14ac:dyDescent="0.2">
      <c r="A586" t="s">
        <v>1544</v>
      </c>
      <c r="B586" t="s">
        <v>1734</v>
      </c>
      <c r="C586" t="s">
        <v>550</v>
      </c>
      <c r="D586" t="s">
        <v>1707</v>
      </c>
      <c r="E586" t="s">
        <v>2698</v>
      </c>
      <c r="F586" t="s">
        <v>6</v>
      </c>
      <c r="G586" s="3">
        <v>43549</v>
      </c>
      <c r="H586" s="2">
        <v>25000</v>
      </c>
      <c r="I586" s="12" t="s">
        <v>838</v>
      </c>
    </row>
    <row r="587" spans="1:9" ht="21.75" customHeight="1" x14ac:dyDescent="0.2">
      <c r="A587" t="s">
        <v>1884</v>
      </c>
      <c r="B587" t="s">
        <v>1842</v>
      </c>
      <c r="C587" t="s">
        <v>290</v>
      </c>
      <c r="D587" t="s">
        <v>116</v>
      </c>
      <c r="E587" t="s">
        <v>2699</v>
      </c>
      <c r="F587" t="s">
        <v>6</v>
      </c>
      <c r="G587" s="3">
        <v>43549</v>
      </c>
      <c r="H587" s="2">
        <v>205000</v>
      </c>
      <c r="I587" s="12" t="s">
        <v>838</v>
      </c>
    </row>
    <row r="588" spans="1:9" ht="21.75" customHeight="1" x14ac:dyDescent="0.2">
      <c r="A588" t="s">
        <v>2047</v>
      </c>
      <c r="B588" t="s">
        <v>5</v>
      </c>
      <c r="C588" t="s">
        <v>1298</v>
      </c>
      <c r="D588" t="s">
        <v>1036</v>
      </c>
      <c r="E588" t="s">
        <v>2700</v>
      </c>
      <c r="F588" t="s">
        <v>1126</v>
      </c>
      <c r="G588" s="3">
        <v>43549</v>
      </c>
      <c r="H588" s="2">
        <v>221820</v>
      </c>
      <c r="I588" s="12" t="s">
        <v>838</v>
      </c>
    </row>
    <row r="589" spans="1:9" ht="21.75" customHeight="1" x14ac:dyDescent="0.2">
      <c r="A589" t="s">
        <v>1891</v>
      </c>
      <c r="B589" t="s">
        <v>1036</v>
      </c>
      <c r="C589" t="s">
        <v>1876</v>
      </c>
      <c r="D589" t="s">
        <v>539</v>
      </c>
      <c r="E589" t="s">
        <v>2701</v>
      </c>
      <c r="F589" t="s">
        <v>426</v>
      </c>
      <c r="G589" s="3">
        <v>43549</v>
      </c>
      <c r="H589" s="2">
        <v>40000</v>
      </c>
      <c r="I589" s="12" t="s">
        <v>838</v>
      </c>
    </row>
    <row r="590" spans="1:9" ht="21.75" customHeight="1" x14ac:dyDescent="0.2">
      <c r="A590" t="s">
        <v>2072</v>
      </c>
      <c r="B590" t="s">
        <v>1858</v>
      </c>
      <c r="C590" t="s">
        <v>2072</v>
      </c>
      <c r="D590" t="s">
        <v>1858</v>
      </c>
      <c r="E590" t="s">
        <v>2702</v>
      </c>
      <c r="F590" t="s">
        <v>7</v>
      </c>
      <c r="G590" s="3">
        <v>43549</v>
      </c>
      <c r="H590" s="2">
        <v>133000</v>
      </c>
      <c r="I590" s="12">
        <v>20190382</v>
      </c>
    </row>
    <row r="591" spans="1:9" ht="21.75" customHeight="1" x14ac:dyDescent="0.2">
      <c r="A591" t="s">
        <v>691</v>
      </c>
      <c r="B591" t="s">
        <v>982</v>
      </c>
      <c r="C591" t="s">
        <v>691</v>
      </c>
      <c r="D591" t="s">
        <v>982</v>
      </c>
      <c r="E591" t="s">
        <v>2703</v>
      </c>
      <c r="F591" t="s">
        <v>910</v>
      </c>
      <c r="G591" s="3">
        <v>43549</v>
      </c>
      <c r="H591" s="2">
        <v>171400</v>
      </c>
      <c r="I591" s="12" t="s">
        <v>838</v>
      </c>
    </row>
    <row r="592" spans="1:9" ht="21.75" customHeight="1" x14ac:dyDescent="0.2">
      <c r="A592" t="s">
        <v>1884</v>
      </c>
      <c r="B592" t="s">
        <v>1842</v>
      </c>
      <c r="C592" t="s">
        <v>1222</v>
      </c>
      <c r="D592" t="s">
        <v>1099</v>
      </c>
      <c r="E592" t="s">
        <v>2704</v>
      </c>
      <c r="F592" t="s">
        <v>6</v>
      </c>
      <c r="G592" s="3">
        <v>43550</v>
      </c>
      <c r="H592" s="2">
        <v>65000</v>
      </c>
      <c r="I592" s="12" t="s">
        <v>838</v>
      </c>
    </row>
    <row r="593" spans="1:9" ht="21.75" customHeight="1" x14ac:dyDescent="0.2">
      <c r="A593" t="s">
        <v>244</v>
      </c>
      <c r="B593" t="s">
        <v>1907</v>
      </c>
      <c r="C593" t="s">
        <v>1210</v>
      </c>
      <c r="D593" t="s">
        <v>991</v>
      </c>
      <c r="E593" t="s">
        <v>2705</v>
      </c>
      <c r="F593" t="s">
        <v>1126</v>
      </c>
      <c r="G593" s="3">
        <v>43550</v>
      </c>
      <c r="H593" s="2">
        <v>105000</v>
      </c>
      <c r="I593" s="12" t="s">
        <v>838</v>
      </c>
    </row>
    <row r="594" spans="1:9" ht="21.75" customHeight="1" x14ac:dyDescent="0.2">
      <c r="A594" t="s">
        <v>199</v>
      </c>
      <c r="B594" t="s">
        <v>1840</v>
      </c>
      <c r="C594" t="s">
        <v>1213</v>
      </c>
      <c r="D594" t="s">
        <v>1842</v>
      </c>
      <c r="E594" t="s">
        <v>2706</v>
      </c>
      <c r="F594" t="s">
        <v>1249</v>
      </c>
      <c r="G594" s="3">
        <v>43550</v>
      </c>
      <c r="H594" s="2">
        <v>155000</v>
      </c>
      <c r="I594" s="12" t="s">
        <v>838</v>
      </c>
    </row>
    <row r="595" spans="1:9" ht="21.75" customHeight="1" x14ac:dyDescent="0.2">
      <c r="A595" t="s">
        <v>326</v>
      </c>
      <c r="B595" t="s">
        <v>1844</v>
      </c>
      <c r="C595" t="s">
        <v>243</v>
      </c>
      <c r="D595" t="s">
        <v>1036</v>
      </c>
      <c r="E595" t="s">
        <v>2707</v>
      </c>
      <c r="F595" t="s">
        <v>1126</v>
      </c>
      <c r="G595" s="3">
        <v>43550</v>
      </c>
      <c r="H595" s="2">
        <v>222000</v>
      </c>
      <c r="I595" s="12" t="s">
        <v>838</v>
      </c>
    </row>
    <row r="596" spans="1:9" ht="21.75" customHeight="1" x14ac:dyDescent="0.2">
      <c r="A596" t="s">
        <v>663</v>
      </c>
      <c r="B596" t="s">
        <v>1840</v>
      </c>
      <c r="C596" t="s">
        <v>757</v>
      </c>
      <c r="D596" t="s">
        <v>1258</v>
      </c>
      <c r="E596" t="s">
        <v>2708</v>
      </c>
      <c r="F596" t="s">
        <v>6</v>
      </c>
      <c r="G596" s="3">
        <v>43551</v>
      </c>
      <c r="H596" s="2">
        <v>182000</v>
      </c>
      <c r="I596" s="12" t="s">
        <v>838</v>
      </c>
    </row>
    <row r="597" spans="1:9" ht="21.75" customHeight="1" x14ac:dyDescent="0.2">
      <c r="A597" t="s">
        <v>1863</v>
      </c>
      <c r="B597" t="s">
        <v>1099</v>
      </c>
      <c r="C597" t="s">
        <v>1389</v>
      </c>
      <c r="D597" t="s">
        <v>1840</v>
      </c>
      <c r="E597" t="s">
        <v>2709</v>
      </c>
      <c r="F597" t="s">
        <v>216</v>
      </c>
      <c r="G597" s="3">
        <v>43551</v>
      </c>
      <c r="H597" s="2">
        <v>210500</v>
      </c>
      <c r="I597" s="12" t="s">
        <v>838</v>
      </c>
    </row>
    <row r="598" spans="1:9" ht="21.75" customHeight="1" x14ac:dyDescent="0.2">
      <c r="A598" t="s">
        <v>19</v>
      </c>
      <c r="B598" t="s">
        <v>1842</v>
      </c>
      <c r="C598" t="s">
        <v>1906</v>
      </c>
      <c r="D598" t="s">
        <v>1099</v>
      </c>
      <c r="E598" t="s">
        <v>2710</v>
      </c>
      <c r="F598" t="s">
        <v>6</v>
      </c>
      <c r="G598" s="3">
        <v>43551</v>
      </c>
      <c r="H598" s="2">
        <v>217000</v>
      </c>
      <c r="I598" s="12" t="s">
        <v>838</v>
      </c>
    </row>
    <row r="599" spans="1:9" ht="21.75" customHeight="1" x14ac:dyDescent="0.2">
      <c r="A599" t="s">
        <v>727</v>
      </c>
      <c r="B599" t="s">
        <v>728</v>
      </c>
      <c r="C599" t="s">
        <v>727</v>
      </c>
      <c r="D599" t="s">
        <v>728</v>
      </c>
      <c r="E599" t="s">
        <v>2711</v>
      </c>
      <c r="F599" t="s">
        <v>70</v>
      </c>
      <c r="G599" s="3">
        <v>43551</v>
      </c>
      <c r="H599" s="2">
        <v>52500</v>
      </c>
      <c r="I599" s="12" t="s">
        <v>838</v>
      </c>
    </row>
    <row r="600" spans="1:9" ht="21.75" customHeight="1" x14ac:dyDescent="0.2">
      <c r="A600" t="s">
        <v>1691</v>
      </c>
      <c r="B600" t="s">
        <v>5</v>
      </c>
      <c r="C600" t="s">
        <v>885</v>
      </c>
      <c r="D600" t="s">
        <v>1840</v>
      </c>
      <c r="E600" t="s">
        <v>2712</v>
      </c>
      <c r="F600" t="s">
        <v>6</v>
      </c>
      <c r="G600" s="3">
        <v>43551</v>
      </c>
      <c r="H600" s="2">
        <v>170000</v>
      </c>
      <c r="I600" s="12" t="s">
        <v>838</v>
      </c>
    </row>
    <row r="601" spans="1:9" ht="21.75" customHeight="1" x14ac:dyDescent="0.2">
      <c r="A601" t="s">
        <v>1868</v>
      </c>
      <c r="B601" t="s">
        <v>1869</v>
      </c>
      <c r="C601" t="s">
        <v>2066</v>
      </c>
      <c r="D601" t="s">
        <v>1842</v>
      </c>
      <c r="E601" t="s">
        <v>2713</v>
      </c>
      <c r="F601" t="s">
        <v>730</v>
      </c>
      <c r="G601" s="3">
        <v>43551</v>
      </c>
      <c r="H601" s="2">
        <v>43000</v>
      </c>
      <c r="I601" s="12" t="s">
        <v>838</v>
      </c>
    </row>
    <row r="602" spans="1:9" ht="21.75" customHeight="1" x14ac:dyDescent="0.2">
      <c r="A602" t="s">
        <v>1213</v>
      </c>
      <c r="B602" t="s">
        <v>1842</v>
      </c>
      <c r="C602" t="s">
        <v>25</v>
      </c>
      <c r="D602" t="s">
        <v>1840</v>
      </c>
      <c r="E602" t="s">
        <v>2714</v>
      </c>
      <c r="F602" t="s">
        <v>1249</v>
      </c>
      <c r="G602" s="3">
        <v>43551</v>
      </c>
      <c r="H602" s="2">
        <v>212900</v>
      </c>
      <c r="I602" s="12">
        <v>20190555</v>
      </c>
    </row>
    <row r="603" spans="1:9" ht="21.75" customHeight="1" x14ac:dyDescent="0.2">
      <c r="A603" t="s">
        <v>892</v>
      </c>
      <c r="B603" t="s">
        <v>1180</v>
      </c>
      <c r="C603" t="s">
        <v>792</v>
      </c>
      <c r="D603" t="s">
        <v>1099</v>
      </c>
      <c r="E603" t="s">
        <v>2715</v>
      </c>
      <c r="F603" t="s">
        <v>1126</v>
      </c>
      <c r="G603" s="3">
        <v>43551</v>
      </c>
      <c r="H603" s="2">
        <v>316500</v>
      </c>
      <c r="I603" s="12" t="s">
        <v>838</v>
      </c>
    </row>
    <row r="604" spans="1:9" ht="21.75" customHeight="1" x14ac:dyDescent="0.2">
      <c r="A604" t="s">
        <v>2716</v>
      </c>
      <c r="B604" t="s">
        <v>1751</v>
      </c>
      <c r="C604" t="s">
        <v>1182</v>
      </c>
      <c r="D604" t="s">
        <v>1840</v>
      </c>
      <c r="E604" t="s">
        <v>2717</v>
      </c>
      <c r="F604" t="s">
        <v>111</v>
      </c>
      <c r="G604" s="3">
        <v>43551</v>
      </c>
      <c r="H604" s="2">
        <v>184900</v>
      </c>
      <c r="I604" s="12" t="s">
        <v>838</v>
      </c>
    </row>
    <row r="605" spans="1:9" ht="21.75" customHeight="1" x14ac:dyDescent="0.2">
      <c r="A605" t="s">
        <v>884</v>
      </c>
      <c r="B605" t="s">
        <v>1847</v>
      </c>
      <c r="C605" t="s">
        <v>2065</v>
      </c>
      <c r="D605" t="s">
        <v>5</v>
      </c>
      <c r="E605" t="s">
        <v>2718</v>
      </c>
      <c r="F605" t="s">
        <v>6</v>
      </c>
      <c r="G605" s="3">
        <v>43551</v>
      </c>
      <c r="H605" s="2">
        <v>95000</v>
      </c>
      <c r="I605" s="12">
        <v>20190102</v>
      </c>
    </row>
    <row r="606" spans="1:9" ht="21.75" customHeight="1" x14ac:dyDescent="0.2">
      <c r="A606" t="s">
        <v>1298</v>
      </c>
      <c r="B606" t="s">
        <v>1036</v>
      </c>
      <c r="C606" t="s">
        <v>307</v>
      </c>
      <c r="D606" t="s">
        <v>1036</v>
      </c>
      <c r="E606" t="s">
        <v>2719</v>
      </c>
      <c r="F606" t="s">
        <v>6</v>
      </c>
      <c r="G606" s="3">
        <v>43551</v>
      </c>
      <c r="H606" s="2">
        <v>138000</v>
      </c>
      <c r="I606" s="12" t="s">
        <v>838</v>
      </c>
    </row>
    <row r="607" spans="1:9" ht="21.75" customHeight="1" x14ac:dyDescent="0.2">
      <c r="A607" t="s">
        <v>1894</v>
      </c>
      <c r="B607" t="s">
        <v>1535</v>
      </c>
      <c r="C607" t="s">
        <v>117</v>
      </c>
      <c r="D607" t="s">
        <v>1535</v>
      </c>
      <c r="E607" t="s">
        <v>2720</v>
      </c>
      <c r="F607" t="s">
        <v>7</v>
      </c>
      <c r="G607" s="3">
        <v>43551</v>
      </c>
      <c r="H607" s="2">
        <v>491000</v>
      </c>
      <c r="I607" s="12" t="s">
        <v>838</v>
      </c>
    </row>
    <row r="608" spans="1:9" ht="21.75" customHeight="1" x14ac:dyDescent="0.2">
      <c r="A608" t="s">
        <v>15</v>
      </c>
      <c r="B608" t="s">
        <v>118</v>
      </c>
      <c r="C608" t="s">
        <v>15</v>
      </c>
      <c r="D608" t="s">
        <v>118</v>
      </c>
      <c r="E608" t="s">
        <v>2721</v>
      </c>
      <c r="F608" t="s">
        <v>534</v>
      </c>
      <c r="G608" s="3">
        <v>43551</v>
      </c>
      <c r="H608" s="2">
        <v>23500</v>
      </c>
      <c r="I608" s="12" t="s">
        <v>838</v>
      </c>
    </row>
    <row r="609" spans="1:9" ht="21.75" customHeight="1" x14ac:dyDescent="0.2">
      <c r="A609" t="s">
        <v>105</v>
      </c>
      <c r="B609" t="s">
        <v>1258</v>
      </c>
      <c r="C609" t="s">
        <v>2089</v>
      </c>
      <c r="D609" t="s">
        <v>1099</v>
      </c>
      <c r="E609" t="s">
        <v>1856</v>
      </c>
      <c r="F609" t="s">
        <v>6</v>
      </c>
      <c r="G609" s="3">
        <v>43552</v>
      </c>
      <c r="H609" s="2">
        <v>230000</v>
      </c>
      <c r="I609" s="12" t="s">
        <v>838</v>
      </c>
    </row>
    <row r="610" spans="1:9" ht="21.75" customHeight="1" x14ac:dyDescent="0.2">
      <c r="A610" t="s">
        <v>1307</v>
      </c>
      <c r="B610" t="s">
        <v>1099</v>
      </c>
      <c r="C610" t="s">
        <v>1307</v>
      </c>
      <c r="D610" t="s">
        <v>1099</v>
      </c>
      <c r="E610" t="s">
        <v>2722</v>
      </c>
      <c r="F610" t="s">
        <v>123</v>
      </c>
      <c r="G610" s="3">
        <v>43552</v>
      </c>
      <c r="H610" s="2">
        <v>113900</v>
      </c>
      <c r="I610" s="12" t="s">
        <v>838</v>
      </c>
    </row>
    <row r="611" spans="1:9" ht="21.75" customHeight="1" x14ac:dyDescent="0.2">
      <c r="A611" t="s">
        <v>1863</v>
      </c>
      <c r="B611" t="s">
        <v>1099</v>
      </c>
      <c r="C611" t="s">
        <v>13</v>
      </c>
      <c r="D611" t="s">
        <v>1840</v>
      </c>
      <c r="E611" t="s">
        <v>2001</v>
      </c>
      <c r="F611" t="s">
        <v>6</v>
      </c>
      <c r="G611" s="3">
        <v>43552</v>
      </c>
      <c r="H611" s="2">
        <v>277900</v>
      </c>
      <c r="I611" s="12" t="s">
        <v>838</v>
      </c>
    </row>
    <row r="612" spans="1:9" ht="21.75" customHeight="1" x14ac:dyDescent="0.2">
      <c r="A612" t="s">
        <v>1542</v>
      </c>
      <c r="B612" t="s">
        <v>1842</v>
      </c>
      <c r="C612" t="s">
        <v>1222</v>
      </c>
      <c r="D612" t="s">
        <v>1099</v>
      </c>
      <c r="E612" t="s">
        <v>2723</v>
      </c>
      <c r="F612" t="s">
        <v>216</v>
      </c>
      <c r="G612" s="3">
        <v>43552</v>
      </c>
      <c r="H612" s="2">
        <v>132000</v>
      </c>
      <c r="I612" s="12" t="s">
        <v>838</v>
      </c>
    </row>
    <row r="613" spans="1:9" ht="21.75" customHeight="1" x14ac:dyDescent="0.2">
      <c r="A613" t="s">
        <v>1477</v>
      </c>
      <c r="B613" t="s">
        <v>1861</v>
      </c>
      <c r="C613" t="s">
        <v>1848</v>
      </c>
      <c r="D613" t="s">
        <v>1036</v>
      </c>
      <c r="E613" t="s">
        <v>1849</v>
      </c>
      <c r="F613" t="s">
        <v>6</v>
      </c>
      <c r="G613" s="3">
        <v>43552</v>
      </c>
      <c r="H613" s="2">
        <v>211500</v>
      </c>
      <c r="I613" s="12" t="s">
        <v>838</v>
      </c>
    </row>
    <row r="614" spans="1:9" ht="21.75" customHeight="1" x14ac:dyDescent="0.2">
      <c r="A614" t="s">
        <v>1481</v>
      </c>
      <c r="B614" t="s">
        <v>1529</v>
      </c>
      <c r="C614" t="s">
        <v>1705</v>
      </c>
      <c r="D614" t="s">
        <v>125</v>
      </c>
      <c r="E614" t="s">
        <v>2724</v>
      </c>
      <c r="F614" t="s">
        <v>11</v>
      </c>
      <c r="G614" s="3">
        <v>43552</v>
      </c>
      <c r="H614" s="2">
        <v>150000</v>
      </c>
      <c r="I614" s="12">
        <v>20190249</v>
      </c>
    </row>
    <row r="615" spans="1:9" ht="21.75" customHeight="1" x14ac:dyDescent="0.2">
      <c r="A615" t="s">
        <v>201</v>
      </c>
      <c r="B615" t="s">
        <v>1907</v>
      </c>
      <c r="C615" t="s">
        <v>1395</v>
      </c>
      <c r="D615" t="s">
        <v>1842</v>
      </c>
      <c r="E615" t="s">
        <v>2725</v>
      </c>
      <c r="F615" t="s">
        <v>6</v>
      </c>
      <c r="G615" s="3">
        <v>43552</v>
      </c>
      <c r="H615" s="2">
        <v>115000</v>
      </c>
      <c r="I615" s="12" t="s">
        <v>838</v>
      </c>
    </row>
    <row r="616" spans="1:9" ht="21.75" customHeight="1" x14ac:dyDescent="0.2">
      <c r="A616" t="s">
        <v>1997</v>
      </c>
      <c r="B616" t="s">
        <v>1751</v>
      </c>
      <c r="C616" t="s">
        <v>2247</v>
      </c>
      <c r="D616" t="s">
        <v>1843</v>
      </c>
      <c r="E616" t="s">
        <v>2726</v>
      </c>
      <c r="F616" t="s">
        <v>123</v>
      </c>
      <c r="G616" s="3">
        <v>43552</v>
      </c>
      <c r="H616" s="2">
        <v>330000</v>
      </c>
      <c r="I616" s="12" t="s">
        <v>838</v>
      </c>
    </row>
    <row r="617" spans="1:9" ht="21.75" customHeight="1" x14ac:dyDescent="0.2">
      <c r="A617" t="s">
        <v>337</v>
      </c>
      <c r="B617" t="s">
        <v>1258</v>
      </c>
      <c r="C617" t="s">
        <v>1288</v>
      </c>
      <c r="D617" t="s">
        <v>1840</v>
      </c>
      <c r="E617" t="s">
        <v>2727</v>
      </c>
      <c r="F617" t="s">
        <v>6</v>
      </c>
      <c r="G617" s="3">
        <v>43552</v>
      </c>
      <c r="H617" s="2">
        <v>650000</v>
      </c>
      <c r="I617" s="12" t="s">
        <v>838</v>
      </c>
    </row>
    <row r="618" spans="1:9" ht="21.75" customHeight="1" x14ac:dyDescent="0.2">
      <c r="A618" t="s">
        <v>1868</v>
      </c>
      <c r="B618" t="s">
        <v>1869</v>
      </c>
      <c r="C618" t="s">
        <v>1728</v>
      </c>
      <c r="D618" t="s">
        <v>5</v>
      </c>
      <c r="E618" t="s">
        <v>2728</v>
      </c>
      <c r="F618" t="s">
        <v>794</v>
      </c>
      <c r="G618" s="3">
        <v>43552</v>
      </c>
      <c r="H618" s="2">
        <v>175000</v>
      </c>
      <c r="I618" s="12">
        <v>20190468</v>
      </c>
    </row>
    <row r="619" spans="1:9" ht="21.75" customHeight="1" x14ac:dyDescent="0.2">
      <c r="A619" t="s">
        <v>1687</v>
      </c>
      <c r="B619" t="s">
        <v>1751</v>
      </c>
      <c r="C619" t="s">
        <v>1898</v>
      </c>
      <c r="D619" t="s">
        <v>1475</v>
      </c>
      <c r="E619" t="s">
        <v>2729</v>
      </c>
      <c r="F619" t="s">
        <v>6</v>
      </c>
      <c r="G619" s="3">
        <v>43552</v>
      </c>
      <c r="H619" s="2">
        <v>192500</v>
      </c>
      <c r="I619" s="12" t="s">
        <v>838</v>
      </c>
    </row>
    <row r="620" spans="1:9" ht="21.75" customHeight="1" x14ac:dyDescent="0.2">
      <c r="A620" t="s">
        <v>544</v>
      </c>
      <c r="B620" t="s">
        <v>1858</v>
      </c>
      <c r="C620" t="s">
        <v>788</v>
      </c>
      <c r="D620" t="s">
        <v>1858</v>
      </c>
      <c r="E620" t="s">
        <v>2730</v>
      </c>
      <c r="F620" t="s">
        <v>425</v>
      </c>
      <c r="G620" s="3">
        <v>43553</v>
      </c>
      <c r="H620" s="2">
        <v>133000</v>
      </c>
      <c r="I620" s="12" t="s">
        <v>838</v>
      </c>
    </row>
    <row r="621" spans="1:9" ht="21.75" customHeight="1" x14ac:dyDescent="0.2">
      <c r="A621" t="s">
        <v>879</v>
      </c>
      <c r="B621" t="s">
        <v>0</v>
      </c>
      <c r="C621" t="s">
        <v>1698</v>
      </c>
      <c r="D621" t="s">
        <v>1036</v>
      </c>
      <c r="E621" t="s">
        <v>2731</v>
      </c>
      <c r="F621" t="s">
        <v>6</v>
      </c>
      <c r="G621" s="3">
        <v>43553</v>
      </c>
      <c r="H621" s="2">
        <v>101000</v>
      </c>
      <c r="I621" s="12">
        <v>20190474</v>
      </c>
    </row>
    <row r="622" spans="1:9" ht="21.75" customHeight="1" x14ac:dyDescent="0.2">
      <c r="A622" t="s">
        <v>1633</v>
      </c>
      <c r="B622" t="s">
        <v>1036</v>
      </c>
      <c r="C622" t="s">
        <v>1872</v>
      </c>
      <c r="D622" t="s">
        <v>1843</v>
      </c>
      <c r="E622" t="s">
        <v>2732</v>
      </c>
      <c r="F622" t="s">
        <v>216</v>
      </c>
      <c r="G622" s="3">
        <v>43553</v>
      </c>
      <c r="H622" s="2">
        <v>275000</v>
      </c>
      <c r="I622" s="12" t="s">
        <v>838</v>
      </c>
    </row>
    <row r="623" spans="1:9" ht="21.75" customHeight="1" x14ac:dyDescent="0.2">
      <c r="A623" t="s">
        <v>2035</v>
      </c>
      <c r="B623" t="s">
        <v>1475</v>
      </c>
      <c r="C623" t="s">
        <v>813</v>
      </c>
      <c r="D623" t="s">
        <v>1099</v>
      </c>
      <c r="E623" t="s">
        <v>2733</v>
      </c>
      <c r="F623" t="s">
        <v>6</v>
      </c>
      <c r="G623" s="3">
        <v>43553</v>
      </c>
      <c r="H623" s="2">
        <v>170000</v>
      </c>
      <c r="I623" s="12">
        <v>20190452</v>
      </c>
    </row>
    <row r="624" spans="1:9" ht="21.75" customHeight="1" x14ac:dyDescent="0.2">
      <c r="A624" t="s">
        <v>398</v>
      </c>
      <c r="B624" t="s">
        <v>1258</v>
      </c>
      <c r="C624" t="s">
        <v>322</v>
      </c>
      <c r="D624" t="s">
        <v>1840</v>
      </c>
      <c r="E624" t="s">
        <v>1972</v>
      </c>
      <c r="F624" t="s">
        <v>216</v>
      </c>
      <c r="G624" s="3">
        <v>43553</v>
      </c>
      <c r="H624" s="2">
        <v>184000</v>
      </c>
      <c r="I624" s="12">
        <v>20190475</v>
      </c>
    </row>
    <row r="625" spans="1:9" ht="21.75" customHeight="1" x14ac:dyDescent="0.2">
      <c r="A625" t="s">
        <v>1481</v>
      </c>
      <c r="B625" t="s">
        <v>1529</v>
      </c>
      <c r="C625" t="s">
        <v>2407</v>
      </c>
      <c r="D625" t="s">
        <v>2086</v>
      </c>
      <c r="E625" t="s">
        <v>2734</v>
      </c>
      <c r="F625" t="s">
        <v>123</v>
      </c>
      <c r="G625" s="3">
        <v>43553</v>
      </c>
      <c r="H625" s="2">
        <v>174900</v>
      </c>
      <c r="I625" s="12">
        <v>20190514</v>
      </c>
    </row>
    <row r="626" spans="1:9" ht="21.75" customHeight="1" x14ac:dyDescent="0.2">
      <c r="A626" t="s">
        <v>2735</v>
      </c>
      <c r="B626" t="s">
        <v>2736</v>
      </c>
      <c r="C626" t="s">
        <v>2735</v>
      </c>
      <c r="D626" t="s">
        <v>2736</v>
      </c>
      <c r="E626" t="s">
        <v>2737</v>
      </c>
      <c r="F626" t="s">
        <v>301</v>
      </c>
      <c r="G626" s="3">
        <v>43553</v>
      </c>
      <c r="H626" s="2">
        <v>135000</v>
      </c>
      <c r="I626" s="12" t="s">
        <v>838</v>
      </c>
    </row>
    <row r="627" spans="1:9" ht="21.75" customHeight="1" x14ac:dyDescent="0.2">
      <c r="A627" t="s">
        <v>710</v>
      </c>
      <c r="B627" t="s">
        <v>303</v>
      </c>
      <c r="C627" t="s">
        <v>1898</v>
      </c>
      <c r="D627" t="s">
        <v>1475</v>
      </c>
      <c r="E627" t="s">
        <v>2738</v>
      </c>
      <c r="F627" t="s">
        <v>6</v>
      </c>
      <c r="G627" s="3">
        <v>43553</v>
      </c>
      <c r="H627" s="2">
        <v>141000</v>
      </c>
      <c r="I627" s="12">
        <v>20190469</v>
      </c>
    </row>
    <row r="628" spans="1:9" ht="21.75" customHeight="1" x14ac:dyDescent="0.2">
      <c r="A628" t="s">
        <v>1388</v>
      </c>
      <c r="B628" t="s">
        <v>303</v>
      </c>
      <c r="C628" t="s">
        <v>1910</v>
      </c>
      <c r="D628" t="s">
        <v>1842</v>
      </c>
      <c r="E628" t="s">
        <v>2739</v>
      </c>
      <c r="F628" t="s">
        <v>6</v>
      </c>
      <c r="G628" s="3">
        <v>43553</v>
      </c>
      <c r="H628" s="2">
        <v>144750</v>
      </c>
      <c r="I628" s="12">
        <v>20190470</v>
      </c>
    </row>
    <row r="629" spans="1:9" ht="21.75" customHeight="1" x14ac:dyDescent="0.2">
      <c r="A629" t="s">
        <v>1868</v>
      </c>
      <c r="B629" t="s">
        <v>1869</v>
      </c>
      <c r="C629" t="s">
        <v>398</v>
      </c>
      <c r="D629" t="s">
        <v>1258</v>
      </c>
      <c r="E629" t="s">
        <v>2740</v>
      </c>
      <c r="F629" t="s">
        <v>6</v>
      </c>
      <c r="G629" s="3">
        <v>43553</v>
      </c>
      <c r="H629" s="2">
        <v>290100</v>
      </c>
      <c r="I629" s="12" t="s">
        <v>838</v>
      </c>
    </row>
    <row r="630" spans="1:9" ht="21.75" customHeight="1" x14ac:dyDescent="0.2">
      <c r="A630" t="s">
        <v>2066</v>
      </c>
      <c r="B630" t="s">
        <v>1842</v>
      </c>
      <c r="C630" t="s">
        <v>1906</v>
      </c>
      <c r="D630" t="s">
        <v>1099</v>
      </c>
      <c r="E630" t="s">
        <v>2741</v>
      </c>
      <c r="F630" t="s">
        <v>6</v>
      </c>
      <c r="G630" s="3">
        <v>43553</v>
      </c>
      <c r="H630" s="2">
        <v>267500</v>
      </c>
      <c r="I630" s="12">
        <v>20190502</v>
      </c>
    </row>
    <row r="631" spans="1:9" ht="21.75" customHeight="1" x14ac:dyDescent="0.2">
      <c r="A631" t="s">
        <v>2066</v>
      </c>
      <c r="B631" t="s">
        <v>1842</v>
      </c>
      <c r="C631" t="s">
        <v>2066</v>
      </c>
      <c r="D631" t="s">
        <v>1842</v>
      </c>
      <c r="E631" t="s">
        <v>2742</v>
      </c>
      <c r="F631" t="s">
        <v>6</v>
      </c>
      <c r="G631" s="3">
        <v>43553</v>
      </c>
      <c r="H631" s="2">
        <v>116000</v>
      </c>
      <c r="I631" s="12">
        <v>20190446</v>
      </c>
    </row>
    <row r="632" spans="1:9" ht="21.75" customHeight="1" x14ac:dyDescent="0.2">
      <c r="A632" t="s">
        <v>1868</v>
      </c>
      <c r="B632" t="s">
        <v>1869</v>
      </c>
      <c r="C632" t="s">
        <v>1956</v>
      </c>
      <c r="D632" t="s">
        <v>1099</v>
      </c>
      <c r="E632" t="s">
        <v>1911</v>
      </c>
      <c r="F632" t="s">
        <v>426</v>
      </c>
      <c r="G632" s="3">
        <v>43553</v>
      </c>
      <c r="H632" s="2">
        <v>29000</v>
      </c>
      <c r="I632" s="12" t="s">
        <v>838</v>
      </c>
    </row>
    <row r="633" spans="1:9" ht="21.75" customHeight="1" x14ac:dyDescent="0.2">
      <c r="A633" t="s">
        <v>1571</v>
      </c>
      <c r="B633" t="s">
        <v>1099</v>
      </c>
      <c r="C633" t="s">
        <v>546</v>
      </c>
      <c r="D633" t="s">
        <v>547</v>
      </c>
      <c r="E633" t="s">
        <v>2743</v>
      </c>
      <c r="F633" t="s">
        <v>6</v>
      </c>
      <c r="G633" s="3">
        <v>43553</v>
      </c>
      <c r="H633" s="2">
        <v>344941</v>
      </c>
      <c r="I633" s="12" t="s">
        <v>838</v>
      </c>
    </row>
    <row r="634" spans="1:9" ht="21.75" customHeight="1" x14ac:dyDescent="0.2">
      <c r="A634" t="s">
        <v>1081</v>
      </c>
      <c r="B634" t="s">
        <v>1036</v>
      </c>
      <c r="C634" t="s">
        <v>546</v>
      </c>
      <c r="D634" t="s">
        <v>547</v>
      </c>
      <c r="E634" t="s">
        <v>2744</v>
      </c>
      <c r="F634" t="s">
        <v>6</v>
      </c>
      <c r="G634" s="3">
        <v>43553</v>
      </c>
      <c r="H634" s="2">
        <v>297566</v>
      </c>
      <c r="I634" s="12" t="s">
        <v>838</v>
      </c>
    </row>
    <row r="635" spans="1:9" ht="21.75" customHeight="1" x14ac:dyDescent="0.2">
      <c r="A635" t="s">
        <v>1691</v>
      </c>
      <c r="B635" t="s">
        <v>5</v>
      </c>
      <c r="C635" t="s">
        <v>724</v>
      </c>
      <c r="D635" t="s">
        <v>1036</v>
      </c>
      <c r="E635" t="s">
        <v>2745</v>
      </c>
      <c r="F635" t="s">
        <v>6</v>
      </c>
      <c r="G635" s="3">
        <v>43553</v>
      </c>
      <c r="H635" s="2">
        <v>244000</v>
      </c>
      <c r="I635" s="12" t="s">
        <v>838</v>
      </c>
    </row>
    <row r="636" spans="1:9" ht="21.75" customHeight="1" x14ac:dyDescent="0.2">
      <c r="A636" t="s">
        <v>1542</v>
      </c>
      <c r="B636" t="s">
        <v>1842</v>
      </c>
      <c r="C636" t="s">
        <v>549</v>
      </c>
      <c r="D636" t="s">
        <v>1180</v>
      </c>
      <c r="E636" t="s">
        <v>2746</v>
      </c>
      <c r="F636" t="s">
        <v>6</v>
      </c>
      <c r="G636" s="3">
        <v>43553</v>
      </c>
      <c r="H636" s="2">
        <v>302900</v>
      </c>
      <c r="I636" s="12">
        <v>20190226</v>
      </c>
    </row>
    <row r="637" spans="1:9" ht="21.75" customHeight="1" x14ac:dyDescent="0.2">
      <c r="A637" t="s">
        <v>989</v>
      </c>
      <c r="B637" t="s">
        <v>1840</v>
      </c>
      <c r="C637" t="s">
        <v>16</v>
      </c>
      <c r="D637" t="s">
        <v>916</v>
      </c>
      <c r="E637" t="s">
        <v>2747</v>
      </c>
      <c r="F637" t="s">
        <v>6</v>
      </c>
      <c r="G637" s="3">
        <v>43553</v>
      </c>
      <c r="H637" s="2">
        <v>205000</v>
      </c>
      <c r="I637" s="12" t="s">
        <v>838</v>
      </c>
    </row>
    <row r="638" spans="1:9" ht="21.75" customHeight="1" x14ac:dyDescent="0.2">
      <c r="A638" t="s">
        <v>2748</v>
      </c>
      <c r="B638"/>
      <c r="C638" t="s">
        <v>1482</v>
      </c>
      <c r="D638" t="s">
        <v>1258</v>
      </c>
      <c r="E638" t="s">
        <v>2749</v>
      </c>
      <c r="F638" t="s">
        <v>328</v>
      </c>
      <c r="G638" s="3">
        <v>43553</v>
      </c>
      <c r="H638" s="2">
        <v>84000</v>
      </c>
      <c r="I638" s="12" t="s">
        <v>838</v>
      </c>
    </row>
    <row r="639" spans="1:9" ht="21.75" customHeight="1" x14ac:dyDescent="0.2">
      <c r="A639" t="s">
        <v>719</v>
      </c>
      <c r="B639" t="s">
        <v>1036</v>
      </c>
      <c r="C639" t="s">
        <v>1395</v>
      </c>
      <c r="D639" t="s">
        <v>1842</v>
      </c>
      <c r="E639" t="s">
        <v>2750</v>
      </c>
      <c r="F639" t="s">
        <v>6</v>
      </c>
      <c r="G639" s="3">
        <v>43553</v>
      </c>
      <c r="H639" s="2">
        <v>55500</v>
      </c>
      <c r="I639" s="12" t="s">
        <v>838</v>
      </c>
    </row>
    <row r="640" spans="1:9" ht="21.75" customHeight="1" x14ac:dyDescent="0.2">
      <c r="A640" t="s">
        <v>719</v>
      </c>
      <c r="B640" t="s">
        <v>1036</v>
      </c>
      <c r="C640" t="s">
        <v>1395</v>
      </c>
      <c r="D640" t="s">
        <v>1842</v>
      </c>
      <c r="E640" t="s">
        <v>2751</v>
      </c>
      <c r="F640" t="s">
        <v>6</v>
      </c>
      <c r="G640" s="3">
        <v>43553</v>
      </c>
      <c r="H640" s="2">
        <v>55500</v>
      </c>
      <c r="I640" s="12" t="s">
        <v>838</v>
      </c>
    </row>
    <row r="641" spans="1:9" ht="21.75" customHeight="1" x14ac:dyDescent="0.2">
      <c r="A641" t="s">
        <v>1040</v>
      </c>
      <c r="B641" t="s">
        <v>5</v>
      </c>
      <c r="C641" t="s">
        <v>1870</v>
      </c>
      <c r="D641" t="s">
        <v>2073</v>
      </c>
      <c r="E641" t="s">
        <v>2752</v>
      </c>
      <c r="F641" t="s">
        <v>215</v>
      </c>
      <c r="G641" s="3">
        <v>43553</v>
      </c>
      <c r="H641" s="2">
        <v>180000</v>
      </c>
      <c r="I641" s="12" t="s">
        <v>838</v>
      </c>
    </row>
    <row r="642" spans="1:9" ht="21.75" customHeight="1" x14ac:dyDescent="0.2">
      <c r="A642" t="s">
        <v>1081</v>
      </c>
      <c r="B642" t="s">
        <v>1036</v>
      </c>
      <c r="C642" t="s">
        <v>1848</v>
      </c>
      <c r="D642" t="s">
        <v>1036</v>
      </c>
      <c r="E642" t="s">
        <v>2753</v>
      </c>
      <c r="F642" t="s">
        <v>6</v>
      </c>
      <c r="G642" s="3">
        <v>43556</v>
      </c>
      <c r="H642" s="2">
        <v>180000</v>
      </c>
      <c r="I642" s="12" t="s">
        <v>838</v>
      </c>
    </row>
    <row r="643" spans="1:9" ht="21.75" customHeight="1" x14ac:dyDescent="0.2">
      <c r="A643" t="s">
        <v>1644</v>
      </c>
      <c r="B643" t="s">
        <v>1036</v>
      </c>
      <c r="C643" t="s">
        <v>2065</v>
      </c>
      <c r="D643" t="s">
        <v>1842</v>
      </c>
      <c r="E643" t="s">
        <v>2070</v>
      </c>
      <c r="F643" t="s">
        <v>1249</v>
      </c>
      <c r="G643" s="3">
        <v>43556</v>
      </c>
      <c r="H643" s="2">
        <v>175000</v>
      </c>
      <c r="I643" s="12" t="s">
        <v>838</v>
      </c>
    </row>
    <row r="644" spans="1:9" ht="21.75" customHeight="1" x14ac:dyDescent="0.2">
      <c r="A644" t="s">
        <v>1926</v>
      </c>
      <c r="B644" t="s">
        <v>1535</v>
      </c>
      <c r="C644" t="s">
        <v>1882</v>
      </c>
      <c r="D644" t="s">
        <v>1535</v>
      </c>
      <c r="E644" t="s">
        <v>2754</v>
      </c>
      <c r="F644" t="s">
        <v>6</v>
      </c>
      <c r="G644" s="3">
        <v>43556</v>
      </c>
      <c r="H644" s="2">
        <v>194500</v>
      </c>
      <c r="I644" s="12" t="s">
        <v>838</v>
      </c>
    </row>
    <row r="645" spans="1:9" ht="21.75" customHeight="1" x14ac:dyDescent="0.2">
      <c r="A645" t="s">
        <v>1730</v>
      </c>
      <c r="B645" t="s">
        <v>718</v>
      </c>
      <c r="C645" t="s">
        <v>1551</v>
      </c>
      <c r="D645" t="s">
        <v>718</v>
      </c>
      <c r="E645" t="s">
        <v>2755</v>
      </c>
      <c r="F645" t="s">
        <v>1092</v>
      </c>
      <c r="G645" s="3">
        <v>43556</v>
      </c>
      <c r="H645" s="2">
        <v>67000</v>
      </c>
      <c r="I645" s="12" t="s">
        <v>838</v>
      </c>
    </row>
    <row r="646" spans="1:9" ht="21.75" customHeight="1" x14ac:dyDescent="0.2">
      <c r="A646" t="s">
        <v>894</v>
      </c>
      <c r="B646" t="s">
        <v>1842</v>
      </c>
      <c r="C646" t="s">
        <v>1454</v>
      </c>
      <c r="D646" t="s">
        <v>5</v>
      </c>
      <c r="E646" t="s">
        <v>2756</v>
      </c>
      <c r="F646" t="s">
        <v>1249</v>
      </c>
      <c r="G646" s="3">
        <v>43556</v>
      </c>
      <c r="H646" s="2">
        <v>370000</v>
      </c>
      <c r="I646" s="12">
        <v>20190316</v>
      </c>
    </row>
    <row r="647" spans="1:9" ht="21.75" customHeight="1" x14ac:dyDescent="0.2">
      <c r="A647" t="s">
        <v>117</v>
      </c>
      <c r="B647" t="s">
        <v>1535</v>
      </c>
      <c r="C647" t="s">
        <v>1298</v>
      </c>
      <c r="D647" t="s">
        <v>1036</v>
      </c>
      <c r="E647" t="s">
        <v>2757</v>
      </c>
      <c r="F647" t="s">
        <v>6</v>
      </c>
      <c r="G647" s="3">
        <v>43556</v>
      </c>
      <c r="H647" s="2">
        <v>277000</v>
      </c>
      <c r="I647" s="12">
        <v>20190453</v>
      </c>
    </row>
    <row r="648" spans="1:9" ht="21.75" customHeight="1" x14ac:dyDescent="0.2">
      <c r="A648" t="s">
        <v>1277</v>
      </c>
      <c r="B648" t="s">
        <v>2516</v>
      </c>
      <c r="C648" t="s">
        <v>1918</v>
      </c>
      <c r="D648" t="s">
        <v>1840</v>
      </c>
      <c r="E648" t="s">
        <v>2758</v>
      </c>
      <c r="F648" t="s">
        <v>6</v>
      </c>
      <c r="G648" s="3">
        <v>43556</v>
      </c>
      <c r="H648" s="2">
        <v>147700</v>
      </c>
      <c r="I648" s="12" t="s">
        <v>838</v>
      </c>
    </row>
    <row r="649" spans="1:9" ht="21.75" customHeight="1" x14ac:dyDescent="0.2">
      <c r="A649" t="s">
        <v>317</v>
      </c>
      <c r="B649" t="s">
        <v>1840</v>
      </c>
      <c r="C649" t="s">
        <v>851</v>
      </c>
      <c r="D649" t="s">
        <v>993</v>
      </c>
      <c r="E649" t="s">
        <v>2759</v>
      </c>
      <c r="F649" t="s">
        <v>1249</v>
      </c>
      <c r="G649" s="3">
        <v>43556</v>
      </c>
      <c r="H649" s="2">
        <v>255500</v>
      </c>
      <c r="I649" s="12">
        <v>20190288</v>
      </c>
    </row>
    <row r="650" spans="1:9" ht="21.75" customHeight="1" x14ac:dyDescent="0.2">
      <c r="A650" t="s">
        <v>1632</v>
      </c>
      <c r="B650" t="s">
        <v>1535</v>
      </c>
      <c r="C650" t="s">
        <v>1632</v>
      </c>
      <c r="D650" t="s">
        <v>1535</v>
      </c>
      <c r="E650" t="s">
        <v>2760</v>
      </c>
      <c r="F650" t="s">
        <v>1249</v>
      </c>
      <c r="G650" s="3">
        <v>43556</v>
      </c>
      <c r="H650" s="2">
        <v>267000</v>
      </c>
      <c r="I650" s="12">
        <v>20190334</v>
      </c>
    </row>
    <row r="651" spans="1:9" ht="21.75" customHeight="1" x14ac:dyDescent="0.2">
      <c r="A651" t="s">
        <v>1694</v>
      </c>
      <c r="B651" t="s">
        <v>1180</v>
      </c>
      <c r="C651" t="s">
        <v>1694</v>
      </c>
      <c r="D651" t="s">
        <v>1180</v>
      </c>
      <c r="E651" t="s">
        <v>2761</v>
      </c>
      <c r="F651" t="s">
        <v>6</v>
      </c>
      <c r="G651" s="3">
        <v>43556</v>
      </c>
      <c r="H651" s="2">
        <v>58000</v>
      </c>
      <c r="I651" s="12">
        <v>20190506</v>
      </c>
    </row>
    <row r="652" spans="1:9" ht="21.75" customHeight="1" x14ac:dyDescent="0.2">
      <c r="A652" t="s">
        <v>2131</v>
      </c>
      <c r="B652" t="s">
        <v>839</v>
      </c>
      <c r="C652" t="s">
        <v>826</v>
      </c>
      <c r="D652" t="s">
        <v>1258</v>
      </c>
      <c r="E652" t="s">
        <v>2762</v>
      </c>
      <c r="F652" t="s">
        <v>301</v>
      </c>
      <c r="G652" s="3">
        <v>43556</v>
      </c>
      <c r="H652" s="2">
        <v>212500</v>
      </c>
      <c r="I652" s="12" t="s">
        <v>838</v>
      </c>
    </row>
    <row r="653" spans="1:9" ht="21.75" customHeight="1" x14ac:dyDescent="0.2">
      <c r="A653" t="s">
        <v>147</v>
      </c>
      <c r="B653" t="s">
        <v>1734</v>
      </c>
      <c r="C653" t="s">
        <v>1841</v>
      </c>
      <c r="D653" t="s">
        <v>1840</v>
      </c>
      <c r="E653" t="s">
        <v>2763</v>
      </c>
      <c r="F653" t="s">
        <v>7</v>
      </c>
      <c r="G653" s="3">
        <v>43556</v>
      </c>
      <c r="H653" s="2">
        <v>328800</v>
      </c>
      <c r="I653" s="12" t="s">
        <v>838</v>
      </c>
    </row>
    <row r="654" spans="1:9" ht="21.75" customHeight="1" x14ac:dyDescent="0.2">
      <c r="A654" t="s">
        <v>1631</v>
      </c>
      <c r="B654" t="s">
        <v>1036</v>
      </c>
      <c r="C654" t="s">
        <v>1872</v>
      </c>
      <c r="D654" t="s">
        <v>1843</v>
      </c>
      <c r="E654" t="s">
        <v>2764</v>
      </c>
      <c r="F654" t="s">
        <v>1249</v>
      </c>
      <c r="G654" s="3">
        <v>43556</v>
      </c>
      <c r="H654" s="2">
        <v>660000</v>
      </c>
      <c r="I654" s="12" t="s">
        <v>838</v>
      </c>
    </row>
    <row r="655" spans="1:9" ht="21.75" customHeight="1" x14ac:dyDescent="0.2">
      <c r="A655" t="s">
        <v>530</v>
      </c>
      <c r="B655" t="s">
        <v>1858</v>
      </c>
      <c r="C655" t="s">
        <v>1908</v>
      </c>
      <c r="D655" t="s">
        <v>1909</v>
      </c>
      <c r="E655" t="s">
        <v>2765</v>
      </c>
      <c r="F655" t="s">
        <v>7</v>
      </c>
      <c r="G655" s="3">
        <v>43556</v>
      </c>
      <c r="H655" s="2">
        <v>311820</v>
      </c>
      <c r="I655" s="12" t="s">
        <v>838</v>
      </c>
    </row>
    <row r="656" spans="1:9" ht="21.75" customHeight="1" x14ac:dyDescent="0.2">
      <c r="A656" t="s">
        <v>566</v>
      </c>
      <c r="B656" t="s">
        <v>1842</v>
      </c>
      <c r="C656" t="s">
        <v>574</v>
      </c>
      <c r="D656" t="s">
        <v>1535</v>
      </c>
      <c r="E656" t="s">
        <v>2766</v>
      </c>
      <c r="F656" t="s">
        <v>216</v>
      </c>
      <c r="G656" s="3">
        <v>43557</v>
      </c>
      <c r="H656" s="2">
        <v>225500</v>
      </c>
      <c r="I656" s="12">
        <v>20190416</v>
      </c>
    </row>
    <row r="657" spans="1:9" ht="21.75" customHeight="1" x14ac:dyDescent="0.2">
      <c r="A657" t="s">
        <v>1881</v>
      </c>
      <c r="B657" t="s">
        <v>1840</v>
      </c>
      <c r="C657" t="s">
        <v>849</v>
      </c>
      <c r="D657" t="s">
        <v>1854</v>
      </c>
      <c r="E657" t="s">
        <v>2767</v>
      </c>
      <c r="F657" t="s">
        <v>6</v>
      </c>
      <c r="G657" s="3">
        <v>43557</v>
      </c>
      <c r="H657" s="2">
        <v>185000</v>
      </c>
      <c r="I657" s="12" t="s">
        <v>838</v>
      </c>
    </row>
    <row r="658" spans="1:9" ht="21.75" customHeight="1" x14ac:dyDescent="0.2">
      <c r="A658" t="s">
        <v>2768</v>
      </c>
      <c r="B658"/>
      <c r="C658" t="s">
        <v>545</v>
      </c>
      <c r="D658" t="s">
        <v>1036</v>
      </c>
      <c r="E658" t="s">
        <v>2769</v>
      </c>
      <c r="F658" t="s">
        <v>287</v>
      </c>
      <c r="G658" s="3">
        <v>43557</v>
      </c>
      <c r="H658" s="2">
        <v>75000</v>
      </c>
      <c r="I658" s="12" t="s">
        <v>838</v>
      </c>
    </row>
    <row r="659" spans="1:9" ht="21.75" customHeight="1" x14ac:dyDescent="0.2">
      <c r="A659" t="s">
        <v>574</v>
      </c>
      <c r="B659" t="s">
        <v>1535</v>
      </c>
      <c r="C659" t="s">
        <v>186</v>
      </c>
      <c r="D659" t="s">
        <v>1842</v>
      </c>
      <c r="E659" t="s">
        <v>2770</v>
      </c>
      <c r="F659" t="s">
        <v>1249</v>
      </c>
      <c r="G659" s="3">
        <v>43557</v>
      </c>
      <c r="H659" s="2">
        <v>336000</v>
      </c>
      <c r="I659" s="12">
        <v>20190387</v>
      </c>
    </row>
    <row r="660" spans="1:9" ht="21.75" customHeight="1" x14ac:dyDescent="0.2">
      <c r="A660" t="s">
        <v>879</v>
      </c>
      <c r="B660" t="s">
        <v>0</v>
      </c>
      <c r="C660" t="s">
        <v>1898</v>
      </c>
      <c r="D660" t="s">
        <v>1475</v>
      </c>
      <c r="E660" t="s">
        <v>2771</v>
      </c>
      <c r="F660" t="s">
        <v>6</v>
      </c>
      <c r="G660" s="3">
        <v>43557</v>
      </c>
      <c r="H660" s="2">
        <v>149000</v>
      </c>
      <c r="I660" s="12" t="s">
        <v>838</v>
      </c>
    </row>
    <row r="661" spans="1:9" ht="21.75" customHeight="1" x14ac:dyDescent="0.2">
      <c r="A661" t="s">
        <v>1540</v>
      </c>
      <c r="B661" t="s">
        <v>1541</v>
      </c>
      <c r="C661" t="s">
        <v>1540</v>
      </c>
      <c r="D661" t="s">
        <v>1541</v>
      </c>
      <c r="E661" t="s">
        <v>2772</v>
      </c>
      <c r="F661" t="s">
        <v>286</v>
      </c>
      <c r="G661" s="3">
        <v>43557</v>
      </c>
      <c r="H661" s="2">
        <v>92500</v>
      </c>
      <c r="I661" s="12" t="s">
        <v>838</v>
      </c>
    </row>
    <row r="662" spans="1:9" ht="21.75" customHeight="1" x14ac:dyDescent="0.2">
      <c r="A662" t="s">
        <v>182</v>
      </c>
      <c r="B662" t="s">
        <v>718</v>
      </c>
      <c r="C662" t="s">
        <v>1999</v>
      </c>
      <c r="D662" t="s">
        <v>2073</v>
      </c>
      <c r="E662" t="s">
        <v>2773</v>
      </c>
      <c r="F662" t="s">
        <v>215</v>
      </c>
      <c r="G662" s="3">
        <v>43557</v>
      </c>
      <c r="H662" s="2">
        <v>147000</v>
      </c>
      <c r="I662" s="12" t="s">
        <v>838</v>
      </c>
    </row>
    <row r="663" spans="1:9" ht="21.75" customHeight="1" x14ac:dyDescent="0.2">
      <c r="A663" t="s">
        <v>1833</v>
      </c>
      <c r="B663" t="s">
        <v>1036</v>
      </c>
      <c r="C663" t="s">
        <v>243</v>
      </c>
      <c r="D663" t="s">
        <v>1036</v>
      </c>
      <c r="E663" t="s">
        <v>2774</v>
      </c>
      <c r="F663" t="s">
        <v>6</v>
      </c>
      <c r="G663" s="3">
        <v>43557</v>
      </c>
      <c r="H663" s="2">
        <v>175000</v>
      </c>
      <c r="I663" s="12" t="s">
        <v>838</v>
      </c>
    </row>
    <row r="664" spans="1:9" ht="21.75" customHeight="1" x14ac:dyDescent="0.2">
      <c r="A664" t="s">
        <v>363</v>
      </c>
      <c r="B664" t="s">
        <v>282</v>
      </c>
      <c r="C664" t="s">
        <v>1855</v>
      </c>
      <c r="D664" t="s">
        <v>1854</v>
      </c>
      <c r="E664" t="s">
        <v>2775</v>
      </c>
      <c r="F664" t="s">
        <v>7</v>
      </c>
      <c r="G664" s="3">
        <v>43557</v>
      </c>
      <c r="H664" s="2">
        <v>150000</v>
      </c>
      <c r="I664" s="12">
        <v>20190297</v>
      </c>
    </row>
    <row r="665" spans="1:9" ht="21.75" customHeight="1" x14ac:dyDescent="0.2">
      <c r="A665" t="s">
        <v>2036</v>
      </c>
      <c r="B665" t="s">
        <v>5</v>
      </c>
      <c r="C665" t="s">
        <v>1040</v>
      </c>
      <c r="D665" t="s">
        <v>5</v>
      </c>
      <c r="E665" t="s">
        <v>2776</v>
      </c>
      <c r="F665" t="s">
        <v>6</v>
      </c>
      <c r="G665" s="3">
        <v>43558</v>
      </c>
      <c r="H665" s="2">
        <v>31500</v>
      </c>
      <c r="I665" s="12" t="s">
        <v>838</v>
      </c>
    </row>
    <row r="666" spans="1:9" ht="21.75" customHeight="1" x14ac:dyDescent="0.2">
      <c r="A666" t="s">
        <v>1868</v>
      </c>
      <c r="B666" t="s">
        <v>1869</v>
      </c>
      <c r="C666" t="s">
        <v>2059</v>
      </c>
      <c r="D666" t="s">
        <v>1889</v>
      </c>
      <c r="E666" t="s">
        <v>2777</v>
      </c>
      <c r="F666" t="s">
        <v>6</v>
      </c>
      <c r="G666" s="3">
        <v>43558</v>
      </c>
      <c r="H666" s="2">
        <v>93000</v>
      </c>
      <c r="I666" s="12" t="s">
        <v>838</v>
      </c>
    </row>
    <row r="667" spans="1:9" ht="21.75" customHeight="1" x14ac:dyDescent="0.2">
      <c r="A667" t="s">
        <v>1748</v>
      </c>
      <c r="B667" t="s">
        <v>1535</v>
      </c>
      <c r="C667" t="s">
        <v>1906</v>
      </c>
      <c r="D667" t="s">
        <v>1099</v>
      </c>
      <c r="E667" t="s">
        <v>2778</v>
      </c>
      <c r="F667" t="s">
        <v>123</v>
      </c>
      <c r="G667" s="3">
        <v>43558</v>
      </c>
      <c r="H667" s="2">
        <v>277500</v>
      </c>
      <c r="I667" s="12" t="s">
        <v>838</v>
      </c>
    </row>
    <row r="668" spans="1:9" ht="21.75" customHeight="1" x14ac:dyDescent="0.2">
      <c r="A668" t="s">
        <v>362</v>
      </c>
      <c r="B668" t="s">
        <v>2253</v>
      </c>
      <c r="C668" t="s">
        <v>1389</v>
      </c>
      <c r="D668" t="s">
        <v>1840</v>
      </c>
      <c r="E668" t="s">
        <v>2779</v>
      </c>
      <c r="F668" t="s">
        <v>425</v>
      </c>
      <c r="G668" s="3">
        <v>43558</v>
      </c>
      <c r="H668" s="2">
        <v>330000</v>
      </c>
      <c r="I668" s="12">
        <v>20190335</v>
      </c>
    </row>
    <row r="669" spans="1:9" ht="21.75" customHeight="1" x14ac:dyDescent="0.2">
      <c r="A669" t="s">
        <v>2403</v>
      </c>
      <c r="B669" t="s">
        <v>1546</v>
      </c>
      <c r="C669" t="s">
        <v>357</v>
      </c>
      <c r="D669" t="s">
        <v>1099</v>
      </c>
      <c r="E669" t="s">
        <v>2780</v>
      </c>
      <c r="F669" t="s">
        <v>6</v>
      </c>
      <c r="G669" s="3">
        <v>43558</v>
      </c>
      <c r="H669" s="2">
        <v>70000</v>
      </c>
      <c r="I669" s="12" t="s">
        <v>838</v>
      </c>
    </row>
    <row r="670" spans="1:9" ht="21.75" customHeight="1" x14ac:dyDescent="0.2">
      <c r="A670" t="s">
        <v>527</v>
      </c>
      <c r="B670" t="s">
        <v>718</v>
      </c>
      <c r="C670" t="s">
        <v>527</v>
      </c>
      <c r="D670" t="s">
        <v>718</v>
      </c>
      <c r="E670" t="s">
        <v>2781</v>
      </c>
      <c r="F670" t="s">
        <v>215</v>
      </c>
      <c r="G670" s="3">
        <v>43558</v>
      </c>
      <c r="H670" s="2">
        <v>195000</v>
      </c>
      <c r="I670" s="12" t="s">
        <v>838</v>
      </c>
    </row>
    <row r="671" spans="1:9" ht="21.75" customHeight="1" x14ac:dyDescent="0.2">
      <c r="A671" t="s">
        <v>1868</v>
      </c>
      <c r="B671" t="s">
        <v>1869</v>
      </c>
      <c r="C671" t="s">
        <v>148</v>
      </c>
      <c r="D671" t="s">
        <v>1840</v>
      </c>
      <c r="E671" t="s">
        <v>2782</v>
      </c>
      <c r="F671" t="s">
        <v>1292</v>
      </c>
      <c r="G671" s="3">
        <v>43558</v>
      </c>
      <c r="H671" s="2">
        <v>167000</v>
      </c>
      <c r="I671" s="12" t="s">
        <v>838</v>
      </c>
    </row>
    <row r="672" spans="1:9" ht="21.75" customHeight="1" x14ac:dyDescent="0.2">
      <c r="A672" t="s">
        <v>551</v>
      </c>
      <c r="B672" t="s">
        <v>1099</v>
      </c>
      <c r="C672" t="s">
        <v>1481</v>
      </c>
      <c r="D672" t="s">
        <v>1529</v>
      </c>
      <c r="E672" t="s">
        <v>2783</v>
      </c>
      <c r="F672" t="s">
        <v>6</v>
      </c>
      <c r="G672" s="3">
        <v>43558</v>
      </c>
      <c r="H672" s="2">
        <v>103000</v>
      </c>
      <c r="I672" s="12" t="s">
        <v>838</v>
      </c>
    </row>
    <row r="673" spans="1:9" ht="21.75" customHeight="1" x14ac:dyDescent="0.2">
      <c r="A673" t="s">
        <v>363</v>
      </c>
      <c r="B673" t="s">
        <v>282</v>
      </c>
      <c r="C673" t="s">
        <v>1109</v>
      </c>
      <c r="D673" t="s">
        <v>1842</v>
      </c>
      <c r="E673" t="s">
        <v>2784</v>
      </c>
      <c r="F673" t="s">
        <v>1249</v>
      </c>
      <c r="G673" s="3">
        <v>43558</v>
      </c>
      <c r="H673" s="2">
        <v>185000</v>
      </c>
      <c r="I673" s="12">
        <v>20190402</v>
      </c>
    </row>
    <row r="674" spans="1:9" ht="21.75" customHeight="1" x14ac:dyDescent="0.2">
      <c r="A674" t="s">
        <v>1719</v>
      </c>
      <c r="B674" t="s">
        <v>5</v>
      </c>
      <c r="C674" t="s">
        <v>908</v>
      </c>
      <c r="D674" t="s">
        <v>5</v>
      </c>
      <c r="E674" t="s">
        <v>2785</v>
      </c>
      <c r="F674" t="s">
        <v>65</v>
      </c>
      <c r="G674" s="3">
        <v>43558</v>
      </c>
      <c r="H674" s="2">
        <v>155000</v>
      </c>
      <c r="I674" s="12">
        <v>20190404</v>
      </c>
    </row>
    <row r="675" spans="1:9" ht="21.75" customHeight="1" x14ac:dyDescent="0.2">
      <c r="A675" t="s">
        <v>1868</v>
      </c>
      <c r="B675" t="s">
        <v>1869</v>
      </c>
      <c r="C675" t="s">
        <v>398</v>
      </c>
      <c r="D675" t="s">
        <v>1258</v>
      </c>
      <c r="E675" t="s">
        <v>2786</v>
      </c>
      <c r="F675" t="s">
        <v>7</v>
      </c>
      <c r="G675" s="3">
        <v>43558</v>
      </c>
      <c r="H675" s="2">
        <v>153900</v>
      </c>
      <c r="I675" s="12" t="s">
        <v>838</v>
      </c>
    </row>
    <row r="676" spans="1:9" ht="21.75" customHeight="1" x14ac:dyDescent="0.2">
      <c r="A676" t="s">
        <v>146</v>
      </c>
      <c r="B676" t="s">
        <v>1840</v>
      </c>
      <c r="C676" t="s">
        <v>200</v>
      </c>
      <c r="D676" t="s">
        <v>282</v>
      </c>
      <c r="E676" t="s">
        <v>2787</v>
      </c>
      <c r="F676" t="s">
        <v>216</v>
      </c>
      <c r="G676" s="3">
        <v>43559</v>
      </c>
      <c r="H676" s="2">
        <v>136000</v>
      </c>
      <c r="I676" s="12" t="s">
        <v>838</v>
      </c>
    </row>
    <row r="677" spans="1:9" ht="21.75" customHeight="1" x14ac:dyDescent="0.2">
      <c r="A677" t="s">
        <v>1271</v>
      </c>
      <c r="B677" t="s">
        <v>1943</v>
      </c>
      <c r="C677" t="s">
        <v>1870</v>
      </c>
      <c r="D677" t="s">
        <v>2073</v>
      </c>
      <c r="E677" t="s">
        <v>2788</v>
      </c>
      <c r="F677" t="s">
        <v>215</v>
      </c>
      <c r="G677" s="3">
        <v>43559</v>
      </c>
      <c r="H677" s="2">
        <v>156600</v>
      </c>
      <c r="I677" s="12" t="s">
        <v>838</v>
      </c>
    </row>
    <row r="678" spans="1:9" ht="21.75" customHeight="1" x14ac:dyDescent="0.2">
      <c r="A678" t="s">
        <v>2065</v>
      </c>
      <c r="B678" t="s">
        <v>1842</v>
      </c>
      <c r="C678" t="s">
        <v>691</v>
      </c>
      <c r="D678" t="s">
        <v>982</v>
      </c>
      <c r="E678" t="s">
        <v>791</v>
      </c>
      <c r="F678" t="s">
        <v>6</v>
      </c>
      <c r="G678" s="3">
        <v>43559</v>
      </c>
      <c r="H678" s="2">
        <v>147900</v>
      </c>
      <c r="I678" s="12" t="s">
        <v>838</v>
      </c>
    </row>
    <row r="679" spans="1:9" ht="21.75" customHeight="1" x14ac:dyDescent="0.2">
      <c r="A679" t="s">
        <v>1868</v>
      </c>
      <c r="B679" t="s">
        <v>1869</v>
      </c>
      <c r="C679" t="s">
        <v>1705</v>
      </c>
      <c r="D679" t="s">
        <v>125</v>
      </c>
      <c r="E679" t="s">
        <v>2789</v>
      </c>
      <c r="F679" t="s">
        <v>301</v>
      </c>
      <c r="G679" s="3">
        <v>43559</v>
      </c>
      <c r="H679" s="2">
        <v>192900</v>
      </c>
      <c r="I679" s="12" t="s">
        <v>838</v>
      </c>
    </row>
    <row r="680" spans="1:9" ht="21.75" customHeight="1" x14ac:dyDescent="0.2">
      <c r="A680" t="s">
        <v>184</v>
      </c>
      <c r="B680" t="s">
        <v>1547</v>
      </c>
      <c r="C680" t="s">
        <v>326</v>
      </c>
      <c r="D680" t="s">
        <v>1844</v>
      </c>
      <c r="E680" t="s">
        <v>2790</v>
      </c>
      <c r="F680" t="s">
        <v>123</v>
      </c>
      <c r="G680" s="3">
        <v>43559</v>
      </c>
      <c r="H680" s="2">
        <v>315000</v>
      </c>
      <c r="I680" s="12" t="s">
        <v>838</v>
      </c>
    </row>
    <row r="681" spans="1:9" ht="21.75" customHeight="1" x14ac:dyDescent="0.2">
      <c r="A681" t="s">
        <v>1481</v>
      </c>
      <c r="B681" t="s">
        <v>1529</v>
      </c>
      <c r="C681" t="s">
        <v>1481</v>
      </c>
      <c r="D681" t="s">
        <v>1529</v>
      </c>
      <c r="E681" t="s">
        <v>2791</v>
      </c>
      <c r="F681" t="s">
        <v>6</v>
      </c>
      <c r="G681" s="3">
        <v>43560</v>
      </c>
      <c r="H681" s="2">
        <v>149900</v>
      </c>
      <c r="I681" s="12">
        <v>20190617</v>
      </c>
    </row>
    <row r="682" spans="1:9" ht="21.75" customHeight="1" x14ac:dyDescent="0.2">
      <c r="A682" t="s">
        <v>1683</v>
      </c>
      <c r="B682" t="s">
        <v>1734</v>
      </c>
      <c r="C682" t="s">
        <v>308</v>
      </c>
      <c r="D682" t="s">
        <v>1840</v>
      </c>
      <c r="E682" t="s">
        <v>2792</v>
      </c>
      <c r="F682" t="s">
        <v>6</v>
      </c>
      <c r="G682" s="3">
        <v>43560</v>
      </c>
      <c r="H682" s="2">
        <v>168500</v>
      </c>
      <c r="I682" s="12">
        <v>20190545</v>
      </c>
    </row>
    <row r="683" spans="1:9" ht="21.75" customHeight="1" x14ac:dyDescent="0.2">
      <c r="A683" t="s">
        <v>305</v>
      </c>
      <c r="B683" t="s">
        <v>1840</v>
      </c>
      <c r="C683" t="s">
        <v>201</v>
      </c>
      <c r="D683" t="s">
        <v>1907</v>
      </c>
      <c r="E683" t="s">
        <v>2793</v>
      </c>
      <c r="F683" t="s">
        <v>6</v>
      </c>
      <c r="G683" s="3">
        <v>43560</v>
      </c>
      <c r="H683" s="2">
        <v>131000</v>
      </c>
      <c r="I683" s="12">
        <v>20190523</v>
      </c>
    </row>
    <row r="684" spans="1:9" ht="21.75" customHeight="1" x14ac:dyDescent="0.2">
      <c r="A684" t="s">
        <v>1848</v>
      </c>
      <c r="B684" t="s">
        <v>1036</v>
      </c>
      <c r="C684" t="s">
        <v>1450</v>
      </c>
      <c r="D684" t="s">
        <v>1036</v>
      </c>
      <c r="E684" t="s">
        <v>2794</v>
      </c>
      <c r="F684" t="s">
        <v>6</v>
      </c>
      <c r="G684" s="3">
        <v>43560</v>
      </c>
      <c r="H684" s="2">
        <v>170000</v>
      </c>
      <c r="I684" s="12" t="s">
        <v>838</v>
      </c>
    </row>
    <row r="685" spans="1:9" ht="21.75" customHeight="1" x14ac:dyDescent="0.2">
      <c r="A685" t="s">
        <v>1868</v>
      </c>
      <c r="B685" t="s">
        <v>1869</v>
      </c>
      <c r="C685" t="s">
        <v>1945</v>
      </c>
      <c r="D685" t="s">
        <v>839</v>
      </c>
      <c r="E685" t="s">
        <v>2795</v>
      </c>
      <c r="F685" t="s">
        <v>110</v>
      </c>
      <c r="G685" s="3">
        <v>43560</v>
      </c>
      <c r="H685" s="2">
        <v>72000</v>
      </c>
      <c r="I685" s="12" t="s">
        <v>838</v>
      </c>
    </row>
    <row r="686" spans="1:9" ht="21.75" customHeight="1" x14ac:dyDescent="0.2">
      <c r="A686" t="s">
        <v>18</v>
      </c>
      <c r="B686" t="s">
        <v>1535</v>
      </c>
      <c r="C686" t="s">
        <v>1948</v>
      </c>
      <c r="D686" t="s">
        <v>1842</v>
      </c>
      <c r="E686" t="s">
        <v>2796</v>
      </c>
      <c r="F686" t="s">
        <v>7</v>
      </c>
      <c r="G686" s="3">
        <v>43560</v>
      </c>
      <c r="H686" s="2">
        <v>1065000</v>
      </c>
      <c r="I686" s="12">
        <v>20190500</v>
      </c>
    </row>
    <row r="687" spans="1:9" ht="21.75" customHeight="1" x14ac:dyDescent="0.2">
      <c r="A687" t="s">
        <v>1310</v>
      </c>
      <c r="B687" t="s">
        <v>1840</v>
      </c>
      <c r="C687" t="s">
        <v>1310</v>
      </c>
      <c r="D687" t="s">
        <v>1840</v>
      </c>
      <c r="E687" t="s">
        <v>2797</v>
      </c>
      <c r="F687" t="s">
        <v>911</v>
      </c>
      <c r="G687" s="3">
        <v>43560</v>
      </c>
      <c r="H687" s="2">
        <v>162000</v>
      </c>
      <c r="I687" s="12">
        <v>20190455</v>
      </c>
    </row>
    <row r="688" spans="1:9" ht="21.75" customHeight="1" x14ac:dyDescent="0.2">
      <c r="A688" t="s">
        <v>840</v>
      </c>
      <c r="B688" t="s">
        <v>1949</v>
      </c>
      <c r="C688" t="s">
        <v>840</v>
      </c>
      <c r="D688" t="s">
        <v>1949</v>
      </c>
      <c r="E688" t="s">
        <v>2798</v>
      </c>
      <c r="F688" t="s">
        <v>1092</v>
      </c>
      <c r="G688" s="3">
        <v>43560</v>
      </c>
      <c r="H688" s="2">
        <v>32000</v>
      </c>
      <c r="I688" s="12" t="s">
        <v>838</v>
      </c>
    </row>
    <row r="689" spans="1:9" ht="21.75" customHeight="1" x14ac:dyDescent="0.2">
      <c r="A689" t="s">
        <v>152</v>
      </c>
      <c r="B689" t="s">
        <v>1842</v>
      </c>
      <c r="C689" t="s">
        <v>1872</v>
      </c>
      <c r="D689" t="s">
        <v>1843</v>
      </c>
      <c r="E689" t="s">
        <v>2799</v>
      </c>
      <c r="F689" t="s">
        <v>123</v>
      </c>
      <c r="G689" s="3">
        <v>43560</v>
      </c>
      <c r="H689" s="2">
        <v>385000</v>
      </c>
      <c r="I689" s="12" t="s">
        <v>838</v>
      </c>
    </row>
    <row r="690" spans="1:9" ht="21.75" customHeight="1" x14ac:dyDescent="0.2">
      <c r="A690" t="s">
        <v>1650</v>
      </c>
      <c r="B690" t="s">
        <v>1099</v>
      </c>
      <c r="C690" t="s">
        <v>1222</v>
      </c>
      <c r="D690" t="s">
        <v>1099</v>
      </c>
      <c r="E690" t="s">
        <v>2800</v>
      </c>
      <c r="F690" t="s">
        <v>6</v>
      </c>
      <c r="G690" s="3">
        <v>43560</v>
      </c>
      <c r="H690" s="2">
        <v>40250</v>
      </c>
      <c r="I690" s="12" t="s">
        <v>838</v>
      </c>
    </row>
    <row r="691" spans="1:9" ht="21.75" customHeight="1" x14ac:dyDescent="0.2">
      <c r="A691" t="s">
        <v>1884</v>
      </c>
      <c r="B691" t="s">
        <v>1842</v>
      </c>
      <c r="C691" t="s">
        <v>1222</v>
      </c>
      <c r="D691" t="s">
        <v>1099</v>
      </c>
      <c r="E691" t="s">
        <v>2801</v>
      </c>
      <c r="F691" t="s">
        <v>6</v>
      </c>
      <c r="G691" s="3">
        <v>43560</v>
      </c>
      <c r="H691" s="2">
        <v>65000</v>
      </c>
      <c r="I691" s="12" t="s">
        <v>838</v>
      </c>
    </row>
    <row r="692" spans="1:9" ht="21.75" customHeight="1" x14ac:dyDescent="0.2">
      <c r="A692" t="s">
        <v>308</v>
      </c>
      <c r="B692" t="s">
        <v>1840</v>
      </c>
      <c r="C692" t="s">
        <v>308</v>
      </c>
      <c r="D692" t="s">
        <v>1840</v>
      </c>
      <c r="E692" t="s">
        <v>2802</v>
      </c>
      <c r="F692" t="s">
        <v>911</v>
      </c>
      <c r="G692" s="3">
        <v>43560</v>
      </c>
      <c r="H692" s="2">
        <v>180000</v>
      </c>
      <c r="I692" s="12">
        <v>20190392</v>
      </c>
    </row>
    <row r="693" spans="1:9" ht="21.75" customHeight="1" x14ac:dyDescent="0.2">
      <c r="A693" t="s">
        <v>362</v>
      </c>
      <c r="B693" t="s">
        <v>2253</v>
      </c>
      <c r="C693" t="s">
        <v>1910</v>
      </c>
      <c r="D693" t="s">
        <v>1842</v>
      </c>
      <c r="E693" t="s">
        <v>1293</v>
      </c>
      <c r="F693" t="s">
        <v>216</v>
      </c>
      <c r="G693" s="3">
        <v>43560</v>
      </c>
      <c r="H693" s="2">
        <v>248000</v>
      </c>
      <c r="I693" s="12">
        <v>20190307</v>
      </c>
    </row>
    <row r="694" spans="1:9" ht="21.75" customHeight="1" x14ac:dyDescent="0.2">
      <c r="A694" t="s">
        <v>1300</v>
      </c>
      <c r="B694" t="s">
        <v>1099</v>
      </c>
      <c r="C694" t="s">
        <v>826</v>
      </c>
      <c r="D694" t="s">
        <v>1258</v>
      </c>
      <c r="E694" t="s">
        <v>2803</v>
      </c>
      <c r="F694" t="s">
        <v>6</v>
      </c>
      <c r="G694" s="3">
        <v>43560</v>
      </c>
      <c r="H694" s="2">
        <v>138500</v>
      </c>
      <c r="I694" s="12" t="s">
        <v>838</v>
      </c>
    </row>
    <row r="695" spans="1:9" ht="21.75" customHeight="1" x14ac:dyDescent="0.2">
      <c r="A695" t="s">
        <v>1868</v>
      </c>
      <c r="B695" t="s">
        <v>1869</v>
      </c>
      <c r="C695" t="s">
        <v>2078</v>
      </c>
      <c r="D695" t="s">
        <v>1842</v>
      </c>
      <c r="E695" t="s">
        <v>2804</v>
      </c>
      <c r="F695" t="s">
        <v>301</v>
      </c>
      <c r="G695" s="3">
        <v>43560</v>
      </c>
      <c r="H695" s="2">
        <v>292000</v>
      </c>
      <c r="I695" s="12" t="s">
        <v>838</v>
      </c>
    </row>
    <row r="696" spans="1:9" ht="21.75" customHeight="1" x14ac:dyDescent="0.2">
      <c r="A696" t="s">
        <v>1892</v>
      </c>
      <c r="B696" t="s">
        <v>5</v>
      </c>
      <c r="C696" t="s">
        <v>667</v>
      </c>
      <c r="D696" t="s">
        <v>368</v>
      </c>
      <c r="E696" t="s">
        <v>2805</v>
      </c>
      <c r="F696" t="s">
        <v>425</v>
      </c>
      <c r="G696" s="3">
        <v>43560</v>
      </c>
      <c r="H696" s="2">
        <v>510000</v>
      </c>
      <c r="I696" s="12" t="s">
        <v>838</v>
      </c>
    </row>
    <row r="697" spans="1:9" ht="21.75" customHeight="1" x14ac:dyDescent="0.2">
      <c r="A697" t="s">
        <v>530</v>
      </c>
      <c r="B697" t="s">
        <v>1858</v>
      </c>
      <c r="C697" t="s">
        <v>1872</v>
      </c>
      <c r="D697" t="s">
        <v>1843</v>
      </c>
      <c r="E697" t="s">
        <v>2806</v>
      </c>
      <c r="F697" t="s">
        <v>6</v>
      </c>
      <c r="G697" s="3">
        <v>43560</v>
      </c>
      <c r="H697" s="2">
        <v>195625</v>
      </c>
      <c r="I697" s="12" t="s">
        <v>838</v>
      </c>
    </row>
    <row r="698" spans="1:9" ht="21.75" customHeight="1" x14ac:dyDescent="0.2">
      <c r="A698" t="s">
        <v>307</v>
      </c>
      <c r="B698" t="s">
        <v>1036</v>
      </c>
      <c r="C698" t="s">
        <v>307</v>
      </c>
      <c r="D698" t="s">
        <v>1036</v>
      </c>
      <c r="E698" t="s">
        <v>2807</v>
      </c>
      <c r="F698" t="s">
        <v>6</v>
      </c>
      <c r="G698" s="3">
        <v>43560</v>
      </c>
      <c r="H698" s="2">
        <v>230000</v>
      </c>
      <c r="I698" s="12" t="s">
        <v>838</v>
      </c>
    </row>
    <row r="699" spans="1:9" ht="21.75" customHeight="1" x14ac:dyDescent="0.2">
      <c r="A699" t="s">
        <v>2655</v>
      </c>
      <c r="B699" t="s">
        <v>1842</v>
      </c>
      <c r="C699" t="s">
        <v>1985</v>
      </c>
      <c r="D699" t="s">
        <v>1936</v>
      </c>
      <c r="E699" t="s">
        <v>2808</v>
      </c>
      <c r="F699" t="s">
        <v>7</v>
      </c>
      <c r="G699" s="3">
        <v>43560</v>
      </c>
      <c r="H699" s="2">
        <v>229000</v>
      </c>
      <c r="I699" s="12">
        <v>20190460</v>
      </c>
    </row>
    <row r="700" spans="1:9" ht="21.75" customHeight="1" x14ac:dyDescent="0.2">
      <c r="A700" t="s">
        <v>1868</v>
      </c>
      <c r="B700" t="s">
        <v>1869</v>
      </c>
      <c r="C700" t="s">
        <v>25</v>
      </c>
      <c r="D700" t="s">
        <v>1840</v>
      </c>
      <c r="E700" t="s">
        <v>2809</v>
      </c>
      <c r="F700" t="s">
        <v>6</v>
      </c>
      <c r="G700" s="3">
        <v>43560</v>
      </c>
      <c r="H700" s="2">
        <v>1050000</v>
      </c>
      <c r="I700" s="12">
        <v>20190424</v>
      </c>
    </row>
    <row r="701" spans="1:9" ht="21.75" customHeight="1" x14ac:dyDescent="0.2">
      <c r="A701" t="s">
        <v>1692</v>
      </c>
      <c r="B701" t="s">
        <v>2029</v>
      </c>
      <c r="C701" t="s">
        <v>1692</v>
      </c>
      <c r="D701" t="s">
        <v>2029</v>
      </c>
      <c r="E701" t="s">
        <v>2810</v>
      </c>
      <c r="F701" t="s">
        <v>213</v>
      </c>
      <c r="G701" s="3">
        <v>43560</v>
      </c>
      <c r="H701" s="2">
        <v>204000</v>
      </c>
      <c r="I701" s="12" t="s">
        <v>838</v>
      </c>
    </row>
    <row r="702" spans="1:9" ht="21.75" customHeight="1" x14ac:dyDescent="0.2">
      <c r="A702" t="s">
        <v>1243</v>
      </c>
      <c r="B702" t="s">
        <v>1734</v>
      </c>
      <c r="C702" t="s">
        <v>212</v>
      </c>
      <c r="D702" t="s">
        <v>1475</v>
      </c>
      <c r="E702" t="s">
        <v>2811</v>
      </c>
      <c r="F702" t="s">
        <v>6</v>
      </c>
      <c r="G702" s="3">
        <v>43563</v>
      </c>
      <c r="H702" s="2">
        <v>126000</v>
      </c>
      <c r="I702" s="12" t="s">
        <v>838</v>
      </c>
    </row>
    <row r="703" spans="1:9" ht="21.75" customHeight="1" x14ac:dyDescent="0.2">
      <c r="A703" t="s">
        <v>1270</v>
      </c>
      <c r="B703" t="s">
        <v>1535</v>
      </c>
      <c r="C703" t="s">
        <v>198</v>
      </c>
      <c r="D703" t="s">
        <v>285</v>
      </c>
      <c r="E703" t="s">
        <v>2812</v>
      </c>
      <c r="F703" t="s">
        <v>730</v>
      </c>
      <c r="G703" s="3">
        <v>43563</v>
      </c>
      <c r="H703" s="2">
        <v>100000</v>
      </c>
      <c r="I703" s="12" t="s">
        <v>838</v>
      </c>
    </row>
    <row r="704" spans="1:9" ht="21.75" customHeight="1" x14ac:dyDescent="0.2">
      <c r="A704" t="s">
        <v>1872</v>
      </c>
      <c r="B704" t="s">
        <v>1843</v>
      </c>
      <c r="C704" t="s">
        <v>1872</v>
      </c>
      <c r="D704" t="s">
        <v>1843</v>
      </c>
      <c r="E704" t="s">
        <v>2813</v>
      </c>
      <c r="F704" t="s">
        <v>6</v>
      </c>
      <c r="G704" s="3">
        <v>43563</v>
      </c>
      <c r="H704" s="2">
        <v>235000</v>
      </c>
      <c r="I704" s="12" t="s">
        <v>838</v>
      </c>
    </row>
    <row r="705" spans="1:9" ht="21.75" customHeight="1" x14ac:dyDescent="0.2">
      <c r="A705" t="s">
        <v>1125</v>
      </c>
      <c r="B705" t="s">
        <v>303</v>
      </c>
      <c r="C705" t="s">
        <v>1629</v>
      </c>
      <c r="D705" t="s">
        <v>1840</v>
      </c>
      <c r="E705" t="s">
        <v>2814</v>
      </c>
      <c r="F705" t="s">
        <v>6</v>
      </c>
      <c r="G705" s="3">
        <v>43563</v>
      </c>
      <c r="H705" s="2">
        <v>263500</v>
      </c>
      <c r="I705" s="12">
        <v>20190515</v>
      </c>
    </row>
    <row r="706" spans="1:9" ht="21.75" customHeight="1" x14ac:dyDescent="0.2">
      <c r="A706" t="s">
        <v>2815</v>
      </c>
      <c r="B706" t="s">
        <v>1099</v>
      </c>
      <c r="C706" t="s">
        <v>764</v>
      </c>
      <c r="D706" t="s">
        <v>1842</v>
      </c>
      <c r="E706" t="s">
        <v>2816</v>
      </c>
      <c r="F706" t="s">
        <v>6</v>
      </c>
      <c r="G706" s="3">
        <v>43563</v>
      </c>
      <c r="H706" s="2">
        <v>344900</v>
      </c>
      <c r="I706" s="12" t="s">
        <v>838</v>
      </c>
    </row>
    <row r="707" spans="1:9" ht="21.75" customHeight="1" x14ac:dyDescent="0.2">
      <c r="A707" t="s">
        <v>182</v>
      </c>
      <c r="B707" t="s">
        <v>718</v>
      </c>
      <c r="C707" t="s">
        <v>363</v>
      </c>
      <c r="D707" t="s">
        <v>282</v>
      </c>
      <c r="E707" t="s">
        <v>1893</v>
      </c>
      <c r="F707" t="s">
        <v>216</v>
      </c>
      <c r="G707" s="3">
        <v>43563</v>
      </c>
      <c r="H707" s="2">
        <v>208000</v>
      </c>
      <c r="I707" s="12" t="s">
        <v>838</v>
      </c>
    </row>
    <row r="708" spans="1:9" ht="21.75" customHeight="1" x14ac:dyDescent="0.2">
      <c r="A708" t="s">
        <v>566</v>
      </c>
      <c r="B708" t="s">
        <v>1842</v>
      </c>
      <c r="C708" t="s">
        <v>566</v>
      </c>
      <c r="D708" t="s">
        <v>1842</v>
      </c>
      <c r="E708" t="s">
        <v>2817</v>
      </c>
      <c r="F708" t="s">
        <v>123</v>
      </c>
      <c r="G708" s="3">
        <v>43563</v>
      </c>
      <c r="H708" s="2">
        <v>155000</v>
      </c>
      <c r="I708" s="12">
        <v>20190482</v>
      </c>
    </row>
    <row r="709" spans="1:9" ht="21.75" customHeight="1" x14ac:dyDescent="0.2">
      <c r="A709" t="s">
        <v>987</v>
      </c>
      <c r="B709" t="s">
        <v>1840</v>
      </c>
      <c r="C709" t="s">
        <v>218</v>
      </c>
      <c r="D709" t="s">
        <v>1036</v>
      </c>
      <c r="E709" t="s">
        <v>2818</v>
      </c>
      <c r="F709" t="s">
        <v>6</v>
      </c>
      <c r="G709" s="3">
        <v>43563</v>
      </c>
      <c r="H709" s="2">
        <v>120000</v>
      </c>
      <c r="I709" s="12" t="s">
        <v>838</v>
      </c>
    </row>
    <row r="710" spans="1:9" ht="21.75" customHeight="1" x14ac:dyDescent="0.2">
      <c r="A710" t="s">
        <v>2066</v>
      </c>
      <c r="B710" t="s">
        <v>1842</v>
      </c>
      <c r="C710" t="s">
        <v>1918</v>
      </c>
      <c r="D710" t="s">
        <v>1840</v>
      </c>
      <c r="E710" t="s">
        <v>716</v>
      </c>
      <c r="F710" t="s">
        <v>6</v>
      </c>
      <c r="G710" s="3">
        <v>43563</v>
      </c>
      <c r="H710" s="2">
        <v>197700</v>
      </c>
      <c r="I710" s="12">
        <v>20190534</v>
      </c>
    </row>
    <row r="711" spans="1:9" ht="21.75" customHeight="1" x14ac:dyDescent="0.2">
      <c r="A711" t="s">
        <v>1686</v>
      </c>
      <c r="B711" t="s">
        <v>1842</v>
      </c>
      <c r="C711" t="s">
        <v>1853</v>
      </c>
      <c r="D711" t="s">
        <v>1842</v>
      </c>
      <c r="E711" t="s">
        <v>2819</v>
      </c>
      <c r="F711" t="s">
        <v>6</v>
      </c>
      <c r="G711" s="3">
        <v>43563</v>
      </c>
      <c r="H711" s="2">
        <v>207500</v>
      </c>
      <c r="I711" s="12">
        <v>20190360</v>
      </c>
    </row>
    <row r="712" spans="1:9" ht="21.75" customHeight="1" x14ac:dyDescent="0.2">
      <c r="A712" t="s">
        <v>1081</v>
      </c>
      <c r="B712" t="s">
        <v>1036</v>
      </c>
      <c r="C712" t="s">
        <v>710</v>
      </c>
      <c r="D712" t="s">
        <v>303</v>
      </c>
      <c r="E712" t="s">
        <v>2820</v>
      </c>
      <c r="F712" t="s">
        <v>7</v>
      </c>
      <c r="G712" s="3">
        <v>43563</v>
      </c>
      <c r="H712" s="2">
        <v>310000</v>
      </c>
      <c r="I712" s="12" t="s">
        <v>838</v>
      </c>
    </row>
    <row r="713" spans="1:9" ht="21.75" customHeight="1" x14ac:dyDescent="0.2">
      <c r="A713" t="s">
        <v>1081</v>
      </c>
      <c r="B713" t="s">
        <v>1036</v>
      </c>
      <c r="C713" t="s">
        <v>563</v>
      </c>
      <c r="D713" t="s">
        <v>1840</v>
      </c>
      <c r="E713" t="s">
        <v>2821</v>
      </c>
      <c r="F713" t="s">
        <v>6</v>
      </c>
      <c r="G713" s="3">
        <v>43563</v>
      </c>
      <c r="H713" s="2">
        <v>490000</v>
      </c>
      <c r="I713" s="12" t="s">
        <v>838</v>
      </c>
    </row>
    <row r="714" spans="1:9" ht="21.75" customHeight="1" x14ac:dyDescent="0.2">
      <c r="A714" t="s">
        <v>1906</v>
      </c>
      <c r="B714" t="s">
        <v>1099</v>
      </c>
      <c r="C714" t="s">
        <v>1553</v>
      </c>
      <c r="D714" t="s">
        <v>1842</v>
      </c>
      <c r="E714" t="s">
        <v>2822</v>
      </c>
      <c r="F714" t="s">
        <v>6</v>
      </c>
      <c r="G714" s="3">
        <v>43563</v>
      </c>
      <c r="H714" s="2">
        <v>245000</v>
      </c>
      <c r="I714" s="12" t="s">
        <v>838</v>
      </c>
    </row>
    <row r="715" spans="1:9" ht="21.75" customHeight="1" x14ac:dyDescent="0.2">
      <c r="A715" t="s">
        <v>1848</v>
      </c>
      <c r="B715" t="s">
        <v>1036</v>
      </c>
      <c r="C715" t="s">
        <v>1040</v>
      </c>
      <c r="D715" t="s">
        <v>5</v>
      </c>
      <c r="E715" t="s">
        <v>1717</v>
      </c>
      <c r="F715" t="s">
        <v>6</v>
      </c>
      <c r="G715" s="3">
        <v>43564</v>
      </c>
      <c r="H715" s="2">
        <v>188500</v>
      </c>
      <c r="I715" s="12" t="s">
        <v>838</v>
      </c>
    </row>
    <row r="716" spans="1:9" ht="21.75" customHeight="1" x14ac:dyDescent="0.2">
      <c r="A716" t="s">
        <v>1307</v>
      </c>
      <c r="B716" t="s">
        <v>1099</v>
      </c>
      <c r="C716" t="s">
        <v>1089</v>
      </c>
      <c r="D716" t="s">
        <v>5</v>
      </c>
      <c r="E716" t="s">
        <v>2823</v>
      </c>
      <c r="F716" t="s">
        <v>8</v>
      </c>
      <c r="G716" s="3">
        <v>43564</v>
      </c>
      <c r="H716" s="2">
        <v>161500</v>
      </c>
      <c r="I716" s="12" t="s">
        <v>838</v>
      </c>
    </row>
    <row r="717" spans="1:9" ht="21.75" customHeight="1" x14ac:dyDescent="0.2">
      <c r="A717" t="s">
        <v>342</v>
      </c>
      <c r="B717" t="s">
        <v>303</v>
      </c>
      <c r="C717" t="s">
        <v>1855</v>
      </c>
      <c r="D717" t="s">
        <v>1854</v>
      </c>
      <c r="E717" t="s">
        <v>2824</v>
      </c>
      <c r="F717" t="s">
        <v>6</v>
      </c>
      <c r="G717" s="3">
        <v>43564</v>
      </c>
      <c r="H717" s="2">
        <v>197000</v>
      </c>
      <c r="I717" s="12">
        <v>20190524</v>
      </c>
    </row>
    <row r="718" spans="1:9" ht="21.75" customHeight="1" x14ac:dyDescent="0.2">
      <c r="A718" t="s">
        <v>2066</v>
      </c>
      <c r="B718" t="s">
        <v>1842</v>
      </c>
      <c r="C718" t="s">
        <v>955</v>
      </c>
      <c r="D718" t="s">
        <v>1036</v>
      </c>
      <c r="E718" t="s">
        <v>2825</v>
      </c>
      <c r="F718" t="s">
        <v>6</v>
      </c>
      <c r="G718" s="3">
        <v>43564</v>
      </c>
      <c r="H718" s="2">
        <v>265000</v>
      </c>
      <c r="I718" s="12">
        <v>20190620</v>
      </c>
    </row>
    <row r="719" spans="1:9" ht="21.75" customHeight="1" x14ac:dyDescent="0.2">
      <c r="A719" t="s">
        <v>1729</v>
      </c>
      <c r="B719" t="s">
        <v>1036</v>
      </c>
      <c r="C719" t="s">
        <v>1898</v>
      </c>
      <c r="D719" t="s">
        <v>1475</v>
      </c>
      <c r="E719" t="s">
        <v>2826</v>
      </c>
      <c r="F719" t="s">
        <v>216</v>
      </c>
      <c r="G719" s="3">
        <v>43564</v>
      </c>
      <c r="H719" s="2">
        <v>121600</v>
      </c>
      <c r="I719" s="12" t="s">
        <v>838</v>
      </c>
    </row>
    <row r="720" spans="1:9" ht="21.75" customHeight="1" x14ac:dyDescent="0.2">
      <c r="A720" t="s">
        <v>1479</v>
      </c>
      <c r="B720" t="s">
        <v>1854</v>
      </c>
      <c r="C720" t="s">
        <v>1883</v>
      </c>
      <c r="D720" t="s">
        <v>1475</v>
      </c>
      <c r="E720" t="s">
        <v>2827</v>
      </c>
      <c r="F720" t="s">
        <v>802</v>
      </c>
      <c r="G720" s="3">
        <v>43564</v>
      </c>
      <c r="H720" s="2">
        <v>127500</v>
      </c>
      <c r="I720" s="12" t="s">
        <v>838</v>
      </c>
    </row>
    <row r="721" spans="1:9" ht="21.75" customHeight="1" x14ac:dyDescent="0.2">
      <c r="A721" t="s">
        <v>1647</v>
      </c>
      <c r="B721" t="s">
        <v>5</v>
      </c>
      <c r="C721" t="s">
        <v>908</v>
      </c>
      <c r="D721" t="s">
        <v>5</v>
      </c>
      <c r="E721" t="s">
        <v>2828</v>
      </c>
      <c r="F721" t="s">
        <v>6</v>
      </c>
      <c r="G721" s="3">
        <v>43564</v>
      </c>
      <c r="H721" s="2">
        <v>325000</v>
      </c>
      <c r="I721" s="12">
        <v>20190242</v>
      </c>
    </row>
    <row r="722" spans="1:9" ht="21.75" customHeight="1" x14ac:dyDescent="0.2">
      <c r="A722" t="s">
        <v>265</v>
      </c>
      <c r="B722" t="s">
        <v>1840</v>
      </c>
      <c r="C722" t="s">
        <v>885</v>
      </c>
      <c r="D722" t="s">
        <v>1840</v>
      </c>
      <c r="E722" t="s">
        <v>2829</v>
      </c>
      <c r="F722" t="s">
        <v>6</v>
      </c>
      <c r="G722" s="3">
        <v>43564</v>
      </c>
      <c r="H722" s="2">
        <v>35000</v>
      </c>
      <c r="I722" s="12" t="s">
        <v>838</v>
      </c>
    </row>
    <row r="723" spans="1:9" ht="21.75" customHeight="1" x14ac:dyDescent="0.2">
      <c r="A723" t="s">
        <v>1933</v>
      </c>
      <c r="B723" t="s">
        <v>1087</v>
      </c>
      <c r="C723" t="s">
        <v>154</v>
      </c>
      <c r="D723" t="s">
        <v>1099</v>
      </c>
      <c r="E723" t="s">
        <v>2830</v>
      </c>
      <c r="F723" t="s">
        <v>6</v>
      </c>
      <c r="G723" s="3">
        <v>43564</v>
      </c>
      <c r="H723" s="2">
        <v>105000</v>
      </c>
      <c r="I723" s="12">
        <v>20190483</v>
      </c>
    </row>
    <row r="724" spans="1:9" ht="21.75" customHeight="1" x14ac:dyDescent="0.2">
      <c r="A724" t="s">
        <v>1868</v>
      </c>
      <c r="B724" t="s">
        <v>1869</v>
      </c>
      <c r="C724" t="s">
        <v>1393</v>
      </c>
      <c r="D724" t="s">
        <v>1984</v>
      </c>
      <c r="E724" t="s">
        <v>532</v>
      </c>
      <c r="F724" t="s">
        <v>8</v>
      </c>
      <c r="G724" s="3">
        <v>43564</v>
      </c>
      <c r="H724" s="2">
        <v>60000</v>
      </c>
      <c r="I724" s="12" t="s">
        <v>838</v>
      </c>
    </row>
    <row r="725" spans="1:9" ht="21.75" customHeight="1" x14ac:dyDescent="0.2">
      <c r="A725" t="s">
        <v>2683</v>
      </c>
      <c r="B725" t="s">
        <v>1915</v>
      </c>
      <c r="C725" t="s">
        <v>908</v>
      </c>
      <c r="D725" t="s">
        <v>5</v>
      </c>
      <c r="E725" t="s">
        <v>2831</v>
      </c>
      <c r="F725" t="s">
        <v>6</v>
      </c>
      <c r="G725" s="3">
        <v>43564</v>
      </c>
      <c r="H725" s="2">
        <v>38500</v>
      </c>
      <c r="I725" s="12" t="s">
        <v>838</v>
      </c>
    </row>
    <row r="726" spans="1:9" ht="21.75" customHeight="1" x14ac:dyDescent="0.2">
      <c r="A726" t="s">
        <v>1939</v>
      </c>
      <c r="B726" t="s">
        <v>1546</v>
      </c>
      <c r="C726" t="s">
        <v>1109</v>
      </c>
      <c r="D726" t="s">
        <v>1842</v>
      </c>
      <c r="E726" t="s">
        <v>2832</v>
      </c>
      <c r="F726" t="s">
        <v>6</v>
      </c>
      <c r="G726" s="3">
        <v>43565</v>
      </c>
      <c r="H726" s="2">
        <v>108500</v>
      </c>
      <c r="I726" s="12">
        <v>20190239</v>
      </c>
    </row>
    <row r="727" spans="1:9" ht="21.75" customHeight="1" x14ac:dyDescent="0.2">
      <c r="A727" t="s">
        <v>692</v>
      </c>
      <c r="B727" t="s">
        <v>1842</v>
      </c>
      <c r="C727" t="s">
        <v>812</v>
      </c>
      <c r="D727" t="s">
        <v>1099</v>
      </c>
      <c r="E727" t="s">
        <v>2833</v>
      </c>
      <c r="F727" t="s">
        <v>6</v>
      </c>
      <c r="G727" s="3">
        <v>43565</v>
      </c>
      <c r="H727" s="2">
        <v>78000</v>
      </c>
      <c r="I727" s="12" t="s">
        <v>838</v>
      </c>
    </row>
    <row r="728" spans="1:9" ht="21.75" customHeight="1" x14ac:dyDescent="0.2">
      <c r="A728" t="s">
        <v>1542</v>
      </c>
      <c r="B728" t="s">
        <v>1842</v>
      </c>
      <c r="C728" t="s">
        <v>792</v>
      </c>
      <c r="D728" t="s">
        <v>1099</v>
      </c>
      <c r="E728" t="s">
        <v>2834</v>
      </c>
      <c r="F728" t="s">
        <v>6</v>
      </c>
      <c r="G728" s="3">
        <v>43565</v>
      </c>
      <c r="H728" s="2">
        <v>234000</v>
      </c>
      <c r="I728" s="12">
        <v>20190578</v>
      </c>
    </row>
    <row r="729" spans="1:9" ht="21.75" customHeight="1" x14ac:dyDescent="0.2">
      <c r="A729" t="s">
        <v>1898</v>
      </c>
      <c r="B729" t="s">
        <v>1475</v>
      </c>
      <c r="C729" t="s">
        <v>1222</v>
      </c>
      <c r="D729" t="s">
        <v>1099</v>
      </c>
      <c r="E729" t="s">
        <v>2835</v>
      </c>
      <c r="F729" t="s">
        <v>6</v>
      </c>
      <c r="G729" s="3">
        <v>43565</v>
      </c>
      <c r="H729" s="2">
        <v>100000</v>
      </c>
      <c r="I729" s="12" t="s">
        <v>838</v>
      </c>
    </row>
    <row r="730" spans="1:9" ht="21.75" customHeight="1" x14ac:dyDescent="0.2">
      <c r="A730" t="s">
        <v>186</v>
      </c>
      <c r="B730" t="s">
        <v>1842</v>
      </c>
      <c r="C730" t="s">
        <v>1634</v>
      </c>
      <c r="D730" t="s">
        <v>368</v>
      </c>
      <c r="E730" t="s">
        <v>2836</v>
      </c>
      <c r="F730" t="s">
        <v>534</v>
      </c>
      <c r="G730" s="3">
        <v>43565</v>
      </c>
      <c r="H730" s="2">
        <v>200000</v>
      </c>
      <c r="I730" s="12">
        <v>20190397</v>
      </c>
    </row>
    <row r="731" spans="1:9" ht="21.75" customHeight="1" x14ac:dyDescent="0.2">
      <c r="A731" t="s">
        <v>849</v>
      </c>
      <c r="B731" t="s">
        <v>1854</v>
      </c>
      <c r="C731" t="s">
        <v>1906</v>
      </c>
      <c r="D731" t="s">
        <v>1099</v>
      </c>
      <c r="E731" t="s">
        <v>2837</v>
      </c>
      <c r="F731" t="s">
        <v>1126</v>
      </c>
      <c r="G731" s="3">
        <v>43565</v>
      </c>
      <c r="H731" s="2">
        <v>685000</v>
      </c>
      <c r="I731" s="12" t="s">
        <v>838</v>
      </c>
    </row>
    <row r="732" spans="1:9" ht="21.75" customHeight="1" x14ac:dyDescent="0.2">
      <c r="A732" t="s">
        <v>2131</v>
      </c>
      <c r="B732" t="s">
        <v>839</v>
      </c>
      <c r="C732" t="s">
        <v>218</v>
      </c>
      <c r="D732" t="s">
        <v>1036</v>
      </c>
      <c r="E732" t="s">
        <v>2838</v>
      </c>
      <c r="F732" t="s">
        <v>6</v>
      </c>
      <c r="G732" s="3">
        <v>43565</v>
      </c>
      <c r="H732" s="2">
        <v>275000</v>
      </c>
      <c r="I732" s="12" t="s">
        <v>838</v>
      </c>
    </row>
    <row r="733" spans="1:9" ht="21.75" customHeight="1" x14ac:dyDescent="0.2">
      <c r="A733" t="s">
        <v>1542</v>
      </c>
      <c r="B733" t="s">
        <v>1842</v>
      </c>
      <c r="C733" t="s">
        <v>908</v>
      </c>
      <c r="D733" t="s">
        <v>5</v>
      </c>
      <c r="E733" t="s">
        <v>2839</v>
      </c>
      <c r="F733" t="s">
        <v>1249</v>
      </c>
      <c r="G733" s="3">
        <v>43566</v>
      </c>
      <c r="H733" s="2">
        <v>370000</v>
      </c>
      <c r="I733" s="12">
        <v>20190528</v>
      </c>
    </row>
    <row r="734" spans="1:9" ht="21.75" customHeight="1" x14ac:dyDescent="0.2">
      <c r="A734" t="s">
        <v>757</v>
      </c>
      <c r="B734" t="s">
        <v>1258</v>
      </c>
      <c r="C734" t="s">
        <v>317</v>
      </c>
      <c r="D734" t="s">
        <v>1840</v>
      </c>
      <c r="E734" t="s">
        <v>2840</v>
      </c>
      <c r="F734" t="s">
        <v>1249</v>
      </c>
      <c r="G734" s="3">
        <v>43566</v>
      </c>
      <c r="H734" s="2">
        <v>209900</v>
      </c>
      <c r="I734" s="12">
        <v>20190522</v>
      </c>
    </row>
    <row r="735" spans="1:9" ht="21.75" customHeight="1" x14ac:dyDescent="0.2">
      <c r="A735" t="s">
        <v>1643</v>
      </c>
      <c r="B735" t="s">
        <v>1099</v>
      </c>
      <c r="C735" t="s">
        <v>566</v>
      </c>
      <c r="D735" t="s">
        <v>1842</v>
      </c>
      <c r="E735" t="s">
        <v>2841</v>
      </c>
      <c r="F735" t="s">
        <v>6</v>
      </c>
      <c r="G735" s="3">
        <v>43566</v>
      </c>
      <c r="H735" s="2">
        <v>365000</v>
      </c>
      <c r="I735" s="12">
        <v>20190618</v>
      </c>
    </row>
    <row r="736" spans="1:9" ht="21.75" customHeight="1" x14ac:dyDescent="0.2">
      <c r="A736" t="s">
        <v>2815</v>
      </c>
      <c r="B736" t="s">
        <v>1099</v>
      </c>
      <c r="C736" t="s">
        <v>1222</v>
      </c>
      <c r="D736" t="s">
        <v>1099</v>
      </c>
      <c r="E736" t="s">
        <v>2842</v>
      </c>
      <c r="F736" t="s">
        <v>216</v>
      </c>
      <c r="G736" s="3">
        <v>43566</v>
      </c>
      <c r="H736" s="2">
        <v>186000</v>
      </c>
      <c r="I736" s="12" t="s">
        <v>838</v>
      </c>
    </row>
    <row r="737" spans="1:9" ht="21.75" customHeight="1" x14ac:dyDescent="0.2">
      <c r="A737" t="s">
        <v>719</v>
      </c>
      <c r="B737" t="s">
        <v>1036</v>
      </c>
      <c r="C737" t="s">
        <v>1683</v>
      </c>
      <c r="D737" t="s">
        <v>1734</v>
      </c>
      <c r="E737" t="s">
        <v>2843</v>
      </c>
      <c r="F737" t="s">
        <v>1249</v>
      </c>
      <c r="G737" s="3">
        <v>43566</v>
      </c>
      <c r="H737" s="2">
        <v>161000</v>
      </c>
      <c r="I737" s="12" t="s">
        <v>838</v>
      </c>
    </row>
    <row r="738" spans="1:9" ht="21.75" customHeight="1" x14ac:dyDescent="0.2">
      <c r="A738" t="s">
        <v>852</v>
      </c>
      <c r="B738" t="s">
        <v>1258</v>
      </c>
      <c r="C738" t="s">
        <v>1835</v>
      </c>
      <c r="D738" t="s">
        <v>1858</v>
      </c>
      <c r="E738" t="s">
        <v>2844</v>
      </c>
      <c r="F738" t="s">
        <v>6</v>
      </c>
      <c r="G738" s="3">
        <v>43566</v>
      </c>
      <c r="H738" s="2">
        <v>217500</v>
      </c>
      <c r="I738" s="12" t="s">
        <v>838</v>
      </c>
    </row>
    <row r="739" spans="1:9" ht="21.75" customHeight="1" x14ac:dyDescent="0.2">
      <c r="A739" t="s">
        <v>1857</v>
      </c>
      <c r="B739" t="s">
        <v>1099</v>
      </c>
      <c r="C739" t="s">
        <v>2053</v>
      </c>
      <c r="D739" t="s">
        <v>1854</v>
      </c>
      <c r="E739" t="s">
        <v>2845</v>
      </c>
      <c r="F739" t="s">
        <v>6</v>
      </c>
      <c r="G739" s="3">
        <v>43566</v>
      </c>
      <c r="H739" s="2">
        <v>120000</v>
      </c>
      <c r="I739" s="12" t="s">
        <v>838</v>
      </c>
    </row>
    <row r="740" spans="1:9" ht="21.75" customHeight="1" x14ac:dyDescent="0.2">
      <c r="A740" t="s">
        <v>1868</v>
      </c>
      <c r="B740" t="s">
        <v>1869</v>
      </c>
      <c r="C740" t="s">
        <v>2012</v>
      </c>
      <c r="D740" t="s">
        <v>1976</v>
      </c>
      <c r="E740" t="s">
        <v>2846</v>
      </c>
      <c r="F740" t="s">
        <v>1831</v>
      </c>
      <c r="G740" s="3">
        <v>43566</v>
      </c>
      <c r="H740" s="2">
        <v>295000</v>
      </c>
      <c r="I740" s="12" t="s">
        <v>838</v>
      </c>
    </row>
    <row r="741" spans="1:9" ht="21.75" customHeight="1" x14ac:dyDescent="0.2">
      <c r="A741" t="s">
        <v>25</v>
      </c>
      <c r="B741" t="s">
        <v>1840</v>
      </c>
      <c r="C741" t="s">
        <v>725</v>
      </c>
      <c r="D741" t="s">
        <v>2086</v>
      </c>
      <c r="E741" t="s">
        <v>2847</v>
      </c>
      <c r="F741" t="s">
        <v>802</v>
      </c>
      <c r="G741" s="3">
        <v>43566</v>
      </c>
      <c r="H741" s="2">
        <v>515000</v>
      </c>
      <c r="I741" s="12">
        <v>20190554</v>
      </c>
    </row>
    <row r="742" spans="1:9" ht="21.75" customHeight="1" x14ac:dyDescent="0.2">
      <c r="A742" t="s">
        <v>1298</v>
      </c>
      <c r="B742" t="s">
        <v>1036</v>
      </c>
      <c r="C742" t="s">
        <v>546</v>
      </c>
      <c r="D742" t="s">
        <v>547</v>
      </c>
      <c r="E742" t="s">
        <v>2848</v>
      </c>
      <c r="F742" t="s">
        <v>6</v>
      </c>
      <c r="G742" s="3">
        <v>43566</v>
      </c>
      <c r="H742" s="2">
        <v>311362</v>
      </c>
      <c r="I742" s="12" t="s">
        <v>838</v>
      </c>
    </row>
    <row r="743" spans="1:9" ht="21.75" customHeight="1" x14ac:dyDescent="0.2">
      <c r="A743" t="s">
        <v>154</v>
      </c>
      <c r="B743" t="s">
        <v>1099</v>
      </c>
      <c r="C743" t="s">
        <v>550</v>
      </c>
      <c r="D743" t="s">
        <v>1707</v>
      </c>
      <c r="E743" t="s">
        <v>2849</v>
      </c>
      <c r="F743" t="s">
        <v>6</v>
      </c>
      <c r="G743" s="3">
        <v>43566</v>
      </c>
      <c r="H743" s="2">
        <v>85000</v>
      </c>
      <c r="I743" s="12" t="s">
        <v>838</v>
      </c>
    </row>
    <row r="744" spans="1:9" ht="21.75" customHeight="1" x14ac:dyDescent="0.2">
      <c r="A744" t="s">
        <v>855</v>
      </c>
      <c r="B744" t="s">
        <v>1258</v>
      </c>
      <c r="C744" t="s">
        <v>362</v>
      </c>
      <c r="D744" t="s">
        <v>2253</v>
      </c>
      <c r="E744" t="s">
        <v>2850</v>
      </c>
      <c r="F744" t="s">
        <v>65</v>
      </c>
      <c r="G744" s="3">
        <v>43567</v>
      </c>
      <c r="H744" s="2">
        <v>54000</v>
      </c>
      <c r="I744" s="12">
        <v>20190444</v>
      </c>
    </row>
    <row r="745" spans="1:9" ht="21.75" customHeight="1" x14ac:dyDescent="0.2">
      <c r="A745" t="s">
        <v>182</v>
      </c>
      <c r="B745" t="s">
        <v>718</v>
      </c>
      <c r="C745" t="s">
        <v>2046</v>
      </c>
      <c r="D745" t="s">
        <v>5</v>
      </c>
      <c r="E745" t="s">
        <v>2851</v>
      </c>
      <c r="F745" t="s">
        <v>6</v>
      </c>
      <c r="G745" s="3">
        <v>43567</v>
      </c>
      <c r="H745" s="2">
        <v>197000</v>
      </c>
      <c r="I745" s="12" t="s">
        <v>838</v>
      </c>
    </row>
    <row r="746" spans="1:9" ht="21.75" customHeight="1" x14ac:dyDescent="0.2">
      <c r="A746" t="s">
        <v>1040</v>
      </c>
      <c r="B746" t="s">
        <v>5</v>
      </c>
      <c r="C746" t="s">
        <v>25</v>
      </c>
      <c r="D746" t="s">
        <v>1840</v>
      </c>
      <c r="E746" t="s">
        <v>2852</v>
      </c>
      <c r="F746" t="s">
        <v>6</v>
      </c>
      <c r="G746" s="3">
        <v>43567</v>
      </c>
      <c r="H746" s="2">
        <v>74600</v>
      </c>
      <c r="I746" s="12" t="s">
        <v>838</v>
      </c>
    </row>
    <row r="747" spans="1:9" ht="21.75" customHeight="1" x14ac:dyDescent="0.2">
      <c r="A747" t="s">
        <v>1905</v>
      </c>
      <c r="B747" t="s">
        <v>1258</v>
      </c>
      <c r="C747" t="s">
        <v>1222</v>
      </c>
      <c r="D747" t="s">
        <v>1099</v>
      </c>
      <c r="E747" t="s">
        <v>2853</v>
      </c>
      <c r="F747" t="s">
        <v>6</v>
      </c>
      <c r="G747" s="3">
        <v>43567</v>
      </c>
      <c r="H747" s="2">
        <v>60000</v>
      </c>
      <c r="I747" s="12" t="s">
        <v>838</v>
      </c>
    </row>
    <row r="748" spans="1:9" ht="21.75" customHeight="1" x14ac:dyDescent="0.2">
      <c r="A748" t="s">
        <v>15</v>
      </c>
      <c r="B748" t="s">
        <v>118</v>
      </c>
      <c r="C748" t="s">
        <v>15</v>
      </c>
      <c r="D748" t="s">
        <v>118</v>
      </c>
      <c r="E748" t="s">
        <v>2854</v>
      </c>
      <c r="F748" t="s">
        <v>6</v>
      </c>
      <c r="G748" s="3">
        <v>43567</v>
      </c>
      <c r="H748" s="2">
        <v>164700</v>
      </c>
      <c r="I748" s="12" t="s">
        <v>838</v>
      </c>
    </row>
    <row r="749" spans="1:9" ht="21.75" customHeight="1" x14ac:dyDescent="0.2">
      <c r="A749" t="s">
        <v>1898</v>
      </c>
      <c r="B749" t="s">
        <v>1475</v>
      </c>
      <c r="C749" t="s">
        <v>308</v>
      </c>
      <c r="D749" t="s">
        <v>1840</v>
      </c>
      <c r="E749" t="s">
        <v>2855</v>
      </c>
      <c r="F749" t="s">
        <v>216</v>
      </c>
      <c r="G749" s="3">
        <v>43567</v>
      </c>
      <c r="H749" s="2">
        <v>195000</v>
      </c>
      <c r="I749" s="12" t="s">
        <v>838</v>
      </c>
    </row>
    <row r="750" spans="1:9" ht="21.75" customHeight="1" x14ac:dyDescent="0.2">
      <c r="A750" t="s">
        <v>13</v>
      </c>
      <c r="B750" t="s">
        <v>1840</v>
      </c>
      <c r="C750" t="s">
        <v>199</v>
      </c>
      <c r="D750" t="s">
        <v>1840</v>
      </c>
      <c r="E750" t="s">
        <v>2856</v>
      </c>
      <c r="F750" t="s">
        <v>6</v>
      </c>
      <c r="G750" s="3">
        <v>43567</v>
      </c>
      <c r="H750" s="2">
        <v>315000</v>
      </c>
      <c r="I750" s="12">
        <v>20190456</v>
      </c>
    </row>
    <row r="751" spans="1:9" ht="21.75" customHeight="1" x14ac:dyDescent="0.2">
      <c r="A751" t="s">
        <v>908</v>
      </c>
      <c r="B751" t="s">
        <v>5</v>
      </c>
      <c r="C751" t="s">
        <v>1910</v>
      </c>
      <c r="D751" t="s">
        <v>1842</v>
      </c>
      <c r="E751" t="s">
        <v>2857</v>
      </c>
      <c r="F751" t="s">
        <v>6</v>
      </c>
      <c r="G751" s="3">
        <v>43567</v>
      </c>
      <c r="H751" s="2">
        <v>124900</v>
      </c>
      <c r="I751" s="12">
        <v>20190525</v>
      </c>
    </row>
    <row r="752" spans="1:9" ht="21.75" customHeight="1" x14ac:dyDescent="0.2">
      <c r="A752" t="s">
        <v>326</v>
      </c>
      <c r="B752" t="s">
        <v>1844</v>
      </c>
      <c r="C752" t="s">
        <v>326</v>
      </c>
      <c r="D752" t="s">
        <v>1844</v>
      </c>
      <c r="E752" t="s">
        <v>2858</v>
      </c>
      <c r="F752" t="s">
        <v>6</v>
      </c>
      <c r="G752" s="3">
        <v>43567</v>
      </c>
      <c r="H752" s="2">
        <v>112000</v>
      </c>
      <c r="I752" s="12" t="s">
        <v>838</v>
      </c>
    </row>
    <row r="753" spans="1:9" ht="21.75" customHeight="1" x14ac:dyDescent="0.2">
      <c r="A753" t="s">
        <v>1691</v>
      </c>
      <c r="B753" t="s">
        <v>5</v>
      </c>
      <c r="C753" t="s">
        <v>312</v>
      </c>
      <c r="D753" t="s">
        <v>1842</v>
      </c>
      <c r="E753" t="s">
        <v>2859</v>
      </c>
      <c r="F753" t="s">
        <v>1127</v>
      </c>
      <c r="G753" s="3">
        <v>43567</v>
      </c>
      <c r="H753" s="2">
        <v>135000</v>
      </c>
      <c r="I753" s="12" t="s">
        <v>838</v>
      </c>
    </row>
    <row r="754" spans="1:9" ht="21.75" customHeight="1" x14ac:dyDescent="0.2">
      <c r="A754" t="s">
        <v>269</v>
      </c>
      <c r="B754" t="s">
        <v>1547</v>
      </c>
      <c r="C754" t="s">
        <v>1882</v>
      </c>
      <c r="D754" t="s">
        <v>1535</v>
      </c>
      <c r="E754" t="s">
        <v>2860</v>
      </c>
      <c r="F754" t="s">
        <v>216</v>
      </c>
      <c r="G754" s="3">
        <v>43567</v>
      </c>
      <c r="H754" s="2">
        <v>228000</v>
      </c>
      <c r="I754" s="12" t="s">
        <v>838</v>
      </c>
    </row>
    <row r="755" spans="1:9" ht="21.75" customHeight="1" x14ac:dyDescent="0.2">
      <c r="A755" t="s">
        <v>1648</v>
      </c>
      <c r="B755" t="s">
        <v>5</v>
      </c>
      <c r="C755" t="s">
        <v>1629</v>
      </c>
      <c r="D755" t="s">
        <v>1840</v>
      </c>
      <c r="E755" t="s">
        <v>2861</v>
      </c>
      <c r="F755" t="s">
        <v>1249</v>
      </c>
      <c r="G755" s="3">
        <v>43567</v>
      </c>
      <c r="H755" s="2">
        <v>306000</v>
      </c>
      <c r="I755" s="12">
        <v>20190533</v>
      </c>
    </row>
    <row r="756" spans="1:9" ht="21.75" customHeight="1" x14ac:dyDescent="0.2">
      <c r="A756" t="s">
        <v>1868</v>
      </c>
      <c r="B756" t="s">
        <v>1869</v>
      </c>
      <c r="C756" t="s">
        <v>2068</v>
      </c>
      <c r="D756" t="s">
        <v>1984</v>
      </c>
      <c r="E756" t="s">
        <v>2862</v>
      </c>
      <c r="F756" t="s">
        <v>301</v>
      </c>
      <c r="G756" s="3">
        <v>43567</v>
      </c>
      <c r="H756" s="2">
        <v>142900</v>
      </c>
      <c r="I756" s="12" t="s">
        <v>838</v>
      </c>
    </row>
    <row r="757" spans="1:9" ht="21.75" customHeight="1" x14ac:dyDescent="0.2">
      <c r="A757" t="s">
        <v>306</v>
      </c>
      <c r="B757" t="s">
        <v>2085</v>
      </c>
      <c r="C757" t="s">
        <v>153</v>
      </c>
      <c r="D757" t="s">
        <v>197</v>
      </c>
      <c r="E757" t="s">
        <v>2863</v>
      </c>
      <c r="F757" t="s">
        <v>6</v>
      </c>
      <c r="G757" s="3">
        <v>43567</v>
      </c>
      <c r="H757" s="2">
        <v>115000</v>
      </c>
      <c r="I757" s="12" t="s">
        <v>838</v>
      </c>
    </row>
    <row r="758" spans="1:9" ht="21.75" customHeight="1" x14ac:dyDescent="0.2">
      <c r="A758" t="s">
        <v>566</v>
      </c>
      <c r="B758" t="s">
        <v>1842</v>
      </c>
      <c r="C758" t="s">
        <v>1925</v>
      </c>
      <c r="D758" t="s">
        <v>1840</v>
      </c>
      <c r="E758" t="s">
        <v>2864</v>
      </c>
      <c r="F758" t="s">
        <v>1249</v>
      </c>
      <c r="G758" s="3">
        <v>43567</v>
      </c>
      <c r="H758" s="2">
        <v>303000</v>
      </c>
      <c r="I758" s="12">
        <v>20190614</v>
      </c>
    </row>
    <row r="759" spans="1:9" ht="21.75" customHeight="1" x14ac:dyDescent="0.2">
      <c r="A759" t="s">
        <v>2865</v>
      </c>
      <c r="B759" t="s">
        <v>2083</v>
      </c>
      <c r="C759" t="s">
        <v>357</v>
      </c>
      <c r="D759" t="s">
        <v>1099</v>
      </c>
      <c r="E759" t="s">
        <v>2866</v>
      </c>
      <c r="F759" t="s">
        <v>1249</v>
      </c>
      <c r="G759" s="3">
        <v>43567</v>
      </c>
      <c r="H759" s="2">
        <v>222000</v>
      </c>
      <c r="I759" s="12" t="s">
        <v>838</v>
      </c>
    </row>
    <row r="760" spans="1:9" ht="21.75" customHeight="1" x14ac:dyDescent="0.2">
      <c r="A760" t="s">
        <v>832</v>
      </c>
      <c r="B760" t="s">
        <v>1284</v>
      </c>
      <c r="C760" t="s">
        <v>1298</v>
      </c>
      <c r="D760" t="s">
        <v>1036</v>
      </c>
      <c r="E760" t="s">
        <v>2867</v>
      </c>
      <c r="F760" t="s">
        <v>1126</v>
      </c>
      <c r="G760" s="3">
        <v>43567</v>
      </c>
      <c r="H760" s="2">
        <v>225465</v>
      </c>
      <c r="I760" s="12" t="s">
        <v>838</v>
      </c>
    </row>
    <row r="761" spans="1:9" ht="21.75" customHeight="1" x14ac:dyDescent="0.2">
      <c r="A761" t="s">
        <v>117</v>
      </c>
      <c r="B761" t="s">
        <v>1535</v>
      </c>
      <c r="C761" t="s">
        <v>1298</v>
      </c>
      <c r="D761" t="s">
        <v>1036</v>
      </c>
      <c r="E761" t="s">
        <v>2868</v>
      </c>
      <c r="F761" t="s">
        <v>1126</v>
      </c>
      <c r="G761" s="3">
        <v>43567</v>
      </c>
      <c r="H761" s="2">
        <v>238800</v>
      </c>
      <c r="I761" s="12" t="s">
        <v>838</v>
      </c>
    </row>
    <row r="762" spans="1:9" ht="21.75" customHeight="1" x14ac:dyDescent="0.2">
      <c r="A762" t="s">
        <v>1910</v>
      </c>
      <c r="B762" t="s">
        <v>1842</v>
      </c>
      <c r="C762" t="s">
        <v>1908</v>
      </c>
      <c r="D762" t="s">
        <v>1909</v>
      </c>
      <c r="E762" t="s">
        <v>2869</v>
      </c>
      <c r="F762" t="s">
        <v>7</v>
      </c>
      <c r="G762" s="3">
        <v>43567</v>
      </c>
      <c r="H762" s="2">
        <v>359990</v>
      </c>
      <c r="I762" s="12" t="s">
        <v>838</v>
      </c>
    </row>
    <row r="763" spans="1:9" ht="21.75" customHeight="1" x14ac:dyDescent="0.2">
      <c r="A763" t="s">
        <v>1639</v>
      </c>
      <c r="B763" t="s">
        <v>1861</v>
      </c>
      <c r="C763" t="s">
        <v>362</v>
      </c>
      <c r="D763" t="s">
        <v>2253</v>
      </c>
      <c r="E763" t="s">
        <v>2870</v>
      </c>
      <c r="F763" t="s">
        <v>1249</v>
      </c>
      <c r="G763" s="3">
        <v>43567</v>
      </c>
      <c r="H763" s="2">
        <v>362000</v>
      </c>
      <c r="I763" s="12" t="s">
        <v>838</v>
      </c>
    </row>
    <row r="764" spans="1:9" ht="21.75" customHeight="1" x14ac:dyDescent="0.2">
      <c r="A764" t="s">
        <v>1868</v>
      </c>
      <c r="B764" t="s">
        <v>1869</v>
      </c>
      <c r="C764" t="s">
        <v>840</v>
      </c>
      <c r="D764" t="s">
        <v>1949</v>
      </c>
      <c r="E764" t="s">
        <v>2871</v>
      </c>
      <c r="F764" t="s">
        <v>213</v>
      </c>
      <c r="G764" s="3">
        <v>43567</v>
      </c>
      <c r="H764" s="2">
        <v>73000</v>
      </c>
      <c r="I764" s="12" t="s">
        <v>838</v>
      </c>
    </row>
    <row r="765" spans="1:9" ht="21.75" customHeight="1" x14ac:dyDescent="0.2">
      <c r="A765" t="s">
        <v>1068</v>
      </c>
      <c r="B765" t="s">
        <v>1535</v>
      </c>
      <c r="C765" t="s">
        <v>1270</v>
      </c>
      <c r="D765" t="s">
        <v>1535</v>
      </c>
      <c r="E765" t="s">
        <v>2872</v>
      </c>
      <c r="F765" t="s">
        <v>6</v>
      </c>
      <c r="G765" s="3">
        <v>43570</v>
      </c>
      <c r="H765" s="2">
        <v>250000</v>
      </c>
      <c r="I765" s="12" t="s">
        <v>838</v>
      </c>
    </row>
    <row r="766" spans="1:9" ht="21.75" customHeight="1" x14ac:dyDescent="0.2">
      <c r="A766" t="s">
        <v>1695</v>
      </c>
      <c r="B766" t="s">
        <v>1842</v>
      </c>
      <c r="C766" t="s">
        <v>152</v>
      </c>
      <c r="D766" t="s">
        <v>1842</v>
      </c>
      <c r="E766" t="s">
        <v>2873</v>
      </c>
      <c r="F766" t="s">
        <v>123</v>
      </c>
      <c r="G766" s="3">
        <v>43570</v>
      </c>
      <c r="H766" s="2">
        <v>195900</v>
      </c>
      <c r="I766" s="12">
        <v>20190562</v>
      </c>
    </row>
    <row r="767" spans="1:9" ht="21.75" customHeight="1" x14ac:dyDescent="0.2">
      <c r="A767" t="s">
        <v>244</v>
      </c>
      <c r="B767" t="s">
        <v>1907</v>
      </c>
      <c r="C767" t="s">
        <v>307</v>
      </c>
      <c r="D767" t="s">
        <v>1036</v>
      </c>
      <c r="E767" t="s">
        <v>2874</v>
      </c>
      <c r="F767" t="s">
        <v>6</v>
      </c>
      <c r="G767" s="3">
        <v>43570</v>
      </c>
      <c r="H767" s="2">
        <v>165000</v>
      </c>
      <c r="I767" s="12" t="s">
        <v>838</v>
      </c>
    </row>
    <row r="768" spans="1:9" ht="21.75" customHeight="1" x14ac:dyDescent="0.2">
      <c r="A768" t="s">
        <v>842</v>
      </c>
      <c r="B768" t="s">
        <v>1940</v>
      </c>
      <c r="C768" t="s">
        <v>1538</v>
      </c>
      <c r="D768" t="s">
        <v>1842</v>
      </c>
      <c r="E768" t="s">
        <v>2875</v>
      </c>
      <c r="F768" t="s">
        <v>6</v>
      </c>
      <c r="G768" s="3">
        <v>43570</v>
      </c>
      <c r="H768" s="2">
        <v>309000</v>
      </c>
      <c r="I768" s="12" t="s">
        <v>838</v>
      </c>
    </row>
    <row r="769" spans="1:9" ht="21.75" customHeight="1" x14ac:dyDescent="0.2">
      <c r="A769" t="s">
        <v>1389</v>
      </c>
      <c r="B769" t="s">
        <v>1840</v>
      </c>
      <c r="C769" t="s">
        <v>267</v>
      </c>
      <c r="D769" t="s">
        <v>1858</v>
      </c>
      <c r="E769" t="s">
        <v>2876</v>
      </c>
      <c r="F769" t="s">
        <v>216</v>
      </c>
      <c r="G769" s="3">
        <v>43570</v>
      </c>
      <c r="H769" s="2">
        <v>315000</v>
      </c>
      <c r="I769" s="12" t="s">
        <v>838</v>
      </c>
    </row>
    <row r="770" spans="1:9" ht="21.75" customHeight="1" x14ac:dyDescent="0.2">
      <c r="A770" t="s">
        <v>363</v>
      </c>
      <c r="B770" t="s">
        <v>282</v>
      </c>
      <c r="C770" t="s">
        <v>1872</v>
      </c>
      <c r="D770" t="s">
        <v>1843</v>
      </c>
      <c r="E770" t="s">
        <v>2877</v>
      </c>
      <c r="F770" t="s">
        <v>1126</v>
      </c>
      <c r="G770" s="3">
        <v>43570</v>
      </c>
      <c r="H770" s="2">
        <v>386500</v>
      </c>
      <c r="I770" s="12" t="s">
        <v>838</v>
      </c>
    </row>
    <row r="771" spans="1:9" ht="21.75" customHeight="1" x14ac:dyDescent="0.2">
      <c r="A771" t="s">
        <v>1868</v>
      </c>
      <c r="B771" t="s">
        <v>1869</v>
      </c>
      <c r="C771" t="s">
        <v>1924</v>
      </c>
      <c r="D771" t="s">
        <v>1843</v>
      </c>
      <c r="E771" t="s">
        <v>2878</v>
      </c>
      <c r="F771" t="s">
        <v>426</v>
      </c>
      <c r="G771" s="3">
        <v>43570</v>
      </c>
      <c r="H771" s="2">
        <v>80000</v>
      </c>
      <c r="I771" s="12">
        <v>20190570</v>
      </c>
    </row>
    <row r="772" spans="1:9" ht="21.75" customHeight="1" x14ac:dyDescent="0.2">
      <c r="A772" t="s">
        <v>2655</v>
      </c>
      <c r="B772" t="s">
        <v>1842</v>
      </c>
      <c r="C772" t="s">
        <v>26</v>
      </c>
      <c r="D772" t="s">
        <v>1858</v>
      </c>
      <c r="E772" t="s">
        <v>2879</v>
      </c>
      <c r="F772" t="s">
        <v>123</v>
      </c>
      <c r="G772" s="3">
        <v>43570</v>
      </c>
      <c r="H772" s="2">
        <v>135000</v>
      </c>
      <c r="I772" s="12">
        <v>20190536</v>
      </c>
    </row>
    <row r="773" spans="1:9" ht="21.75" customHeight="1" x14ac:dyDescent="0.2">
      <c r="A773" t="s">
        <v>326</v>
      </c>
      <c r="B773" t="s">
        <v>1844</v>
      </c>
      <c r="C773" t="s">
        <v>326</v>
      </c>
      <c r="D773" t="s">
        <v>1844</v>
      </c>
      <c r="E773" t="s">
        <v>1991</v>
      </c>
      <c r="F773" t="s">
        <v>123</v>
      </c>
      <c r="G773" s="3">
        <v>43570</v>
      </c>
      <c r="H773" s="2">
        <v>272900</v>
      </c>
      <c r="I773" s="12" t="s">
        <v>838</v>
      </c>
    </row>
    <row r="774" spans="1:9" ht="21.75" customHeight="1" x14ac:dyDescent="0.2">
      <c r="A774" t="s">
        <v>852</v>
      </c>
      <c r="B774" t="s">
        <v>1258</v>
      </c>
      <c r="C774" t="s">
        <v>894</v>
      </c>
      <c r="D774" t="s">
        <v>1842</v>
      </c>
      <c r="E774" t="s">
        <v>2880</v>
      </c>
      <c r="F774" t="s">
        <v>6</v>
      </c>
      <c r="G774" s="3">
        <v>43570</v>
      </c>
      <c r="H774" s="2">
        <v>319000</v>
      </c>
      <c r="I774" s="12" t="s">
        <v>838</v>
      </c>
    </row>
    <row r="775" spans="1:9" ht="21.75" customHeight="1" x14ac:dyDescent="0.2">
      <c r="A775" t="s">
        <v>1396</v>
      </c>
      <c r="B775" t="s">
        <v>1907</v>
      </c>
      <c r="C775" t="s">
        <v>198</v>
      </c>
      <c r="D775" t="s">
        <v>285</v>
      </c>
      <c r="E775" t="s">
        <v>2881</v>
      </c>
      <c r="F775" t="s">
        <v>730</v>
      </c>
      <c r="G775" s="3">
        <v>43570</v>
      </c>
      <c r="H775" s="2">
        <v>150000</v>
      </c>
      <c r="I775" s="12">
        <v>20190186</v>
      </c>
    </row>
    <row r="776" spans="1:9" ht="21.75" customHeight="1" x14ac:dyDescent="0.2">
      <c r="A776" t="s">
        <v>1868</v>
      </c>
      <c r="B776" t="s">
        <v>1869</v>
      </c>
      <c r="C776" t="s">
        <v>2055</v>
      </c>
      <c r="D776" t="s">
        <v>1535</v>
      </c>
      <c r="E776" t="s">
        <v>2882</v>
      </c>
      <c r="F776" t="s">
        <v>6</v>
      </c>
      <c r="G776" s="3">
        <v>43570</v>
      </c>
      <c r="H776" s="2">
        <v>92500</v>
      </c>
      <c r="I776" s="12">
        <v>20190543</v>
      </c>
    </row>
    <row r="777" spans="1:9" ht="21.75" customHeight="1" x14ac:dyDescent="0.2">
      <c r="A777" t="s">
        <v>1698</v>
      </c>
      <c r="B777" t="s">
        <v>1036</v>
      </c>
      <c r="C777" t="s">
        <v>1222</v>
      </c>
      <c r="D777" t="s">
        <v>1099</v>
      </c>
      <c r="E777" t="s">
        <v>2883</v>
      </c>
      <c r="F777" t="s">
        <v>6</v>
      </c>
      <c r="G777" s="3">
        <v>43570</v>
      </c>
      <c r="H777" s="2">
        <v>64000</v>
      </c>
      <c r="I777" s="12" t="s">
        <v>838</v>
      </c>
    </row>
    <row r="778" spans="1:9" ht="21.75" customHeight="1" x14ac:dyDescent="0.2">
      <c r="A778" t="s">
        <v>1868</v>
      </c>
      <c r="B778" t="s">
        <v>1869</v>
      </c>
      <c r="C778" t="s">
        <v>2884</v>
      </c>
      <c r="D778" t="s">
        <v>2038</v>
      </c>
      <c r="E778" t="s">
        <v>2885</v>
      </c>
      <c r="F778" t="s">
        <v>215</v>
      </c>
      <c r="G778" s="3">
        <v>43570</v>
      </c>
      <c r="H778" s="2">
        <v>275000</v>
      </c>
      <c r="I778" s="12" t="s">
        <v>838</v>
      </c>
    </row>
    <row r="779" spans="1:9" ht="21.75" customHeight="1" x14ac:dyDescent="0.2">
      <c r="A779" t="s">
        <v>1850</v>
      </c>
      <c r="B779" t="s">
        <v>1842</v>
      </c>
      <c r="C779" t="s">
        <v>1872</v>
      </c>
      <c r="D779" t="s">
        <v>1843</v>
      </c>
      <c r="E779" t="s">
        <v>2886</v>
      </c>
      <c r="F779" t="s">
        <v>6</v>
      </c>
      <c r="G779" s="3">
        <v>43570</v>
      </c>
      <c r="H779" s="2">
        <v>166000</v>
      </c>
      <c r="I779" s="12" t="s">
        <v>838</v>
      </c>
    </row>
    <row r="780" spans="1:9" ht="21.75" customHeight="1" x14ac:dyDescent="0.2">
      <c r="A780" t="s">
        <v>307</v>
      </c>
      <c r="B780" t="s">
        <v>1036</v>
      </c>
      <c r="C780" t="s">
        <v>1985</v>
      </c>
      <c r="D780" t="s">
        <v>1936</v>
      </c>
      <c r="E780" t="s">
        <v>2887</v>
      </c>
      <c r="F780" t="s">
        <v>7</v>
      </c>
      <c r="G780" s="3">
        <v>43570</v>
      </c>
      <c r="H780" s="2">
        <v>50000</v>
      </c>
      <c r="I780" s="12" t="s">
        <v>838</v>
      </c>
    </row>
    <row r="781" spans="1:9" ht="21.75" customHeight="1" x14ac:dyDescent="0.2">
      <c r="A781" t="s">
        <v>430</v>
      </c>
      <c r="B781" t="s">
        <v>1258</v>
      </c>
      <c r="C781" t="s">
        <v>1559</v>
      </c>
      <c r="D781" t="s">
        <v>1036</v>
      </c>
      <c r="E781" t="s">
        <v>2888</v>
      </c>
      <c r="F781" t="s">
        <v>6</v>
      </c>
      <c r="G781" s="3">
        <v>43570</v>
      </c>
      <c r="H781" s="2">
        <v>400000</v>
      </c>
      <c r="I781" s="12" t="s">
        <v>838</v>
      </c>
    </row>
    <row r="782" spans="1:9" ht="21.75" customHeight="1" x14ac:dyDescent="0.2">
      <c r="A782" t="s">
        <v>1125</v>
      </c>
      <c r="B782" t="s">
        <v>303</v>
      </c>
      <c r="C782" t="s">
        <v>1694</v>
      </c>
      <c r="D782" t="s">
        <v>1180</v>
      </c>
      <c r="E782" t="s">
        <v>2889</v>
      </c>
      <c r="F782" t="s">
        <v>216</v>
      </c>
      <c r="G782" s="3">
        <v>43571</v>
      </c>
      <c r="H782" s="2">
        <v>173000</v>
      </c>
      <c r="I782" s="12" t="s">
        <v>838</v>
      </c>
    </row>
    <row r="783" spans="1:9" ht="21.75" customHeight="1" x14ac:dyDescent="0.2">
      <c r="A783" t="s">
        <v>1868</v>
      </c>
      <c r="B783" t="s">
        <v>1869</v>
      </c>
      <c r="C783" t="s">
        <v>908</v>
      </c>
      <c r="D783" t="s">
        <v>5</v>
      </c>
      <c r="E783" t="s">
        <v>2890</v>
      </c>
      <c r="F783" t="s">
        <v>1126</v>
      </c>
      <c r="G783" s="3">
        <v>43571</v>
      </c>
      <c r="H783" s="2">
        <v>404900</v>
      </c>
      <c r="I783" s="12">
        <v>20190540</v>
      </c>
    </row>
    <row r="784" spans="1:9" ht="21.75" customHeight="1" x14ac:dyDescent="0.2">
      <c r="A784" t="s">
        <v>1741</v>
      </c>
      <c r="B784" t="s">
        <v>1099</v>
      </c>
      <c r="C784" t="s">
        <v>1898</v>
      </c>
      <c r="D784" t="s">
        <v>1475</v>
      </c>
      <c r="E784" t="s">
        <v>2891</v>
      </c>
      <c r="F784" t="s">
        <v>6</v>
      </c>
      <c r="G784" s="3">
        <v>43571</v>
      </c>
      <c r="H784" s="2">
        <v>105000</v>
      </c>
      <c r="I784" s="12" t="s">
        <v>838</v>
      </c>
    </row>
    <row r="785" spans="1:9" ht="21.75" customHeight="1" x14ac:dyDescent="0.2">
      <c r="A785" t="s">
        <v>154</v>
      </c>
      <c r="B785" t="s">
        <v>1099</v>
      </c>
      <c r="C785" t="s">
        <v>113</v>
      </c>
      <c r="D785" t="s">
        <v>559</v>
      </c>
      <c r="E785" t="s">
        <v>2892</v>
      </c>
      <c r="F785" t="s">
        <v>6</v>
      </c>
      <c r="G785" s="3">
        <v>43571</v>
      </c>
      <c r="H785" s="2">
        <v>106000</v>
      </c>
      <c r="I785" s="12" t="s">
        <v>838</v>
      </c>
    </row>
    <row r="786" spans="1:9" ht="21.75" customHeight="1" x14ac:dyDescent="0.2">
      <c r="A786" t="s">
        <v>1719</v>
      </c>
      <c r="B786" t="s">
        <v>5</v>
      </c>
      <c r="C786" t="s">
        <v>1038</v>
      </c>
      <c r="D786" t="s">
        <v>1258</v>
      </c>
      <c r="E786" t="s">
        <v>2893</v>
      </c>
      <c r="F786" t="s">
        <v>1249</v>
      </c>
      <c r="G786" s="3">
        <v>43572</v>
      </c>
      <c r="H786" s="2">
        <v>310000</v>
      </c>
      <c r="I786" s="12" t="s">
        <v>838</v>
      </c>
    </row>
    <row r="787" spans="1:9" ht="21.75" customHeight="1" x14ac:dyDescent="0.2">
      <c r="A787" t="s">
        <v>757</v>
      </c>
      <c r="B787" t="s">
        <v>1258</v>
      </c>
      <c r="C787" t="s">
        <v>1222</v>
      </c>
      <c r="D787" t="s">
        <v>1099</v>
      </c>
      <c r="E787" t="s">
        <v>2894</v>
      </c>
      <c r="F787" t="s">
        <v>6</v>
      </c>
      <c r="G787" s="3">
        <v>43572</v>
      </c>
      <c r="H787" s="2">
        <v>66000</v>
      </c>
      <c r="I787" s="12" t="s">
        <v>838</v>
      </c>
    </row>
    <row r="788" spans="1:9" ht="21.75" customHeight="1" x14ac:dyDescent="0.2">
      <c r="A788" t="s">
        <v>764</v>
      </c>
      <c r="B788" t="s">
        <v>1842</v>
      </c>
      <c r="C788" t="s">
        <v>1918</v>
      </c>
      <c r="D788" t="s">
        <v>1840</v>
      </c>
      <c r="E788" t="s">
        <v>2895</v>
      </c>
      <c r="F788" t="s">
        <v>216</v>
      </c>
      <c r="G788" s="3">
        <v>43572</v>
      </c>
      <c r="H788" s="2">
        <v>247000</v>
      </c>
      <c r="I788" s="12">
        <v>20190602</v>
      </c>
    </row>
    <row r="789" spans="1:9" ht="21.75" customHeight="1" x14ac:dyDescent="0.2">
      <c r="A789" t="s">
        <v>852</v>
      </c>
      <c r="B789" t="s">
        <v>1258</v>
      </c>
      <c r="C789" t="s">
        <v>326</v>
      </c>
      <c r="D789" t="s">
        <v>1844</v>
      </c>
      <c r="E789" t="s">
        <v>2896</v>
      </c>
      <c r="F789" t="s">
        <v>216</v>
      </c>
      <c r="G789" s="3">
        <v>43572</v>
      </c>
      <c r="H789" s="2">
        <v>212000</v>
      </c>
      <c r="I789" s="12" t="s">
        <v>838</v>
      </c>
    </row>
    <row r="790" spans="1:9" ht="21.75" customHeight="1" x14ac:dyDescent="0.2">
      <c r="A790" t="s">
        <v>1081</v>
      </c>
      <c r="B790" t="s">
        <v>1036</v>
      </c>
      <c r="C790" t="s">
        <v>307</v>
      </c>
      <c r="D790" t="s">
        <v>1036</v>
      </c>
      <c r="E790" t="s">
        <v>2897</v>
      </c>
      <c r="F790" t="s">
        <v>425</v>
      </c>
      <c r="G790" s="3">
        <v>43572</v>
      </c>
      <c r="H790" s="2">
        <v>493000</v>
      </c>
      <c r="I790" s="12" t="s">
        <v>838</v>
      </c>
    </row>
    <row r="791" spans="1:9" ht="21.75" customHeight="1" x14ac:dyDescent="0.2">
      <c r="A791" t="s">
        <v>1960</v>
      </c>
      <c r="B791" t="s">
        <v>197</v>
      </c>
      <c r="C791" t="s">
        <v>28</v>
      </c>
      <c r="D791" t="s">
        <v>1031</v>
      </c>
      <c r="E791" t="s">
        <v>2898</v>
      </c>
      <c r="F791" t="s">
        <v>911</v>
      </c>
      <c r="G791" s="3">
        <v>43572</v>
      </c>
      <c r="H791" s="2">
        <v>55000</v>
      </c>
      <c r="I791" s="12" t="s">
        <v>838</v>
      </c>
    </row>
    <row r="792" spans="1:9" ht="21.75" customHeight="1" x14ac:dyDescent="0.2">
      <c r="A792" t="s">
        <v>885</v>
      </c>
      <c r="B792" t="s">
        <v>1840</v>
      </c>
      <c r="C792" t="s">
        <v>154</v>
      </c>
      <c r="D792" t="s">
        <v>1099</v>
      </c>
      <c r="E792" t="s">
        <v>2899</v>
      </c>
      <c r="F792" t="s">
        <v>123</v>
      </c>
      <c r="G792" s="3">
        <v>43572</v>
      </c>
      <c r="H792" s="2">
        <v>120500</v>
      </c>
      <c r="I792" s="12" t="s">
        <v>838</v>
      </c>
    </row>
    <row r="793" spans="1:9" ht="21.75" customHeight="1" x14ac:dyDescent="0.2">
      <c r="A793" t="s">
        <v>1401</v>
      </c>
      <c r="B793" t="s">
        <v>1842</v>
      </c>
      <c r="C793" t="s">
        <v>1213</v>
      </c>
      <c r="D793" t="s">
        <v>1842</v>
      </c>
      <c r="E793" t="s">
        <v>2900</v>
      </c>
      <c r="F793" t="s">
        <v>6</v>
      </c>
      <c r="G793" s="3">
        <v>43572</v>
      </c>
      <c r="H793" s="2">
        <v>160000</v>
      </c>
      <c r="I793" s="12">
        <v>20190584</v>
      </c>
    </row>
    <row r="794" spans="1:9" ht="21.75" customHeight="1" x14ac:dyDescent="0.2">
      <c r="A794" t="s">
        <v>1181</v>
      </c>
      <c r="B794" t="s">
        <v>5</v>
      </c>
      <c r="C794" t="s">
        <v>1553</v>
      </c>
      <c r="D794" t="s">
        <v>1842</v>
      </c>
      <c r="E794" t="s">
        <v>2042</v>
      </c>
      <c r="F794" t="s">
        <v>1249</v>
      </c>
      <c r="G794" s="3">
        <v>43572</v>
      </c>
      <c r="H794" s="2">
        <v>141000</v>
      </c>
      <c r="I794" s="12" t="s">
        <v>838</v>
      </c>
    </row>
    <row r="795" spans="1:9" ht="21.75" customHeight="1" x14ac:dyDescent="0.2">
      <c r="A795" t="s">
        <v>326</v>
      </c>
      <c r="B795" t="s">
        <v>1844</v>
      </c>
      <c r="C795" t="s">
        <v>544</v>
      </c>
      <c r="D795" t="s">
        <v>1858</v>
      </c>
      <c r="E795" t="s">
        <v>2901</v>
      </c>
      <c r="F795" t="s">
        <v>216</v>
      </c>
      <c r="G795" s="3">
        <v>43572</v>
      </c>
      <c r="H795" s="2">
        <v>258200</v>
      </c>
      <c r="I795" s="12" t="s">
        <v>838</v>
      </c>
    </row>
    <row r="796" spans="1:9" ht="21.75" customHeight="1" x14ac:dyDescent="0.2">
      <c r="A796" t="s">
        <v>1868</v>
      </c>
      <c r="B796" t="s">
        <v>1869</v>
      </c>
      <c r="C796" t="s">
        <v>1310</v>
      </c>
      <c r="D796" t="s">
        <v>1840</v>
      </c>
      <c r="E796" t="s">
        <v>2902</v>
      </c>
      <c r="F796" t="s">
        <v>124</v>
      </c>
      <c r="G796" s="3">
        <v>43572</v>
      </c>
      <c r="H796" s="2">
        <v>205000</v>
      </c>
      <c r="I796" s="12">
        <v>20190587</v>
      </c>
    </row>
    <row r="797" spans="1:9" ht="21.75" customHeight="1" x14ac:dyDescent="0.2">
      <c r="A797" t="s">
        <v>990</v>
      </c>
      <c r="B797" t="s">
        <v>1087</v>
      </c>
      <c r="C797" t="s">
        <v>1457</v>
      </c>
      <c r="D797" t="s">
        <v>1989</v>
      </c>
      <c r="E797" t="s">
        <v>2903</v>
      </c>
      <c r="F797" t="s">
        <v>1126</v>
      </c>
      <c r="G797" s="3">
        <v>43572</v>
      </c>
      <c r="H797" s="2">
        <v>366000</v>
      </c>
      <c r="I797" s="12" t="s">
        <v>838</v>
      </c>
    </row>
    <row r="798" spans="1:9" ht="21.75" customHeight="1" x14ac:dyDescent="0.2">
      <c r="A798" t="s">
        <v>326</v>
      </c>
      <c r="B798" t="s">
        <v>1844</v>
      </c>
      <c r="C798" t="s">
        <v>326</v>
      </c>
      <c r="D798" t="s">
        <v>1844</v>
      </c>
      <c r="E798" t="s">
        <v>2904</v>
      </c>
      <c r="F798" t="s">
        <v>6</v>
      </c>
      <c r="G798" s="3">
        <v>43573</v>
      </c>
      <c r="H798" s="2">
        <v>178000</v>
      </c>
      <c r="I798" s="12" t="s">
        <v>838</v>
      </c>
    </row>
    <row r="799" spans="1:9" ht="21.75" customHeight="1" x14ac:dyDescent="0.2">
      <c r="A799" t="s">
        <v>955</v>
      </c>
      <c r="B799" t="s">
        <v>1036</v>
      </c>
      <c r="C799" t="s">
        <v>1389</v>
      </c>
      <c r="D799" t="s">
        <v>1840</v>
      </c>
      <c r="E799" t="s">
        <v>2045</v>
      </c>
      <c r="F799" t="s">
        <v>216</v>
      </c>
      <c r="G799" s="3">
        <v>43573</v>
      </c>
      <c r="H799" s="2">
        <v>170000</v>
      </c>
      <c r="I799" s="12" t="s">
        <v>838</v>
      </c>
    </row>
    <row r="800" spans="1:9" ht="21.75" customHeight="1" x14ac:dyDescent="0.2">
      <c r="A800" t="s">
        <v>2501</v>
      </c>
      <c r="B800" t="s">
        <v>1941</v>
      </c>
      <c r="C800" t="s">
        <v>307</v>
      </c>
      <c r="D800" t="s">
        <v>1036</v>
      </c>
      <c r="E800" t="s">
        <v>2905</v>
      </c>
      <c r="F800" t="s">
        <v>6</v>
      </c>
      <c r="G800" s="3">
        <v>43573</v>
      </c>
      <c r="H800" s="2">
        <v>94000</v>
      </c>
      <c r="I800" s="12" t="s">
        <v>838</v>
      </c>
    </row>
    <row r="801" spans="1:9" ht="21.75" customHeight="1" x14ac:dyDescent="0.2">
      <c r="A801" t="s">
        <v>1928</v>
      </c>
      <c r="B801" t="s">
        <v>1842</v>
      </c>
      <c r="C801" t="s">
        <v>1632</v>
      </c>
      <c r="D801" t="s">
        <v>1535</v>
      </c>
      <c r="E801" t="s">
        <v>825</v>
      </c>
      <c r="F801" t="s">
        <v>6</v>
      </c>
      <c r="G801" s="3">
        <v>43573</v>
      </c>
      <c r="H801" s="2">
        <v>155000</v>
      </c>
      <c r="I801" s="12" t="s">
        <v>838</v>
      </c>
    </row>
    <row r="802" spans="1:9" ht="21.75" customHeight="1" x14ac:dyDescent="0.2">
      <c r="A802" t="s">
        <v>1872</v>
      </c>
      <c r="B802" t="s">
        <v>1843</v>
      </c>
      <c r="C802" t="s">
        <v>574</v>
      </c>
      <c r="D802" t="s">
        <v>1535</v>
      </c>
      <c r="E802" t="s">
        <v>2906</v>
      </c>
      <c r="F802" t="s">
        <v>6</v>
      </c>
      <c r="G802" s="3">
        <v>43573</v>
      </c>
      <c r="H802" s="2">
        <v>285000</v>
      </c>
      <c r="I802" s="12" t="s">
        <v>838</v>
      </c>
    </row>
    <row r="803" spans="1:9" ht="21.75" customHeight="1" x14ac:dyDescent="0.2">
      <c r="A803" t="s">
        <v>1089</v>
      </c>
      <c r="B803" t="s">
        <v>5</v>
      </c>
      <c r="C803" t="s">
        <v>308</v>
      </c>
      <c r="D803" t="s">
        <v>1840</v>
      </c>
      <c r="E803" t="s">
        <v>2907</v>
      </c>
      <c r="F803" t="s">
        <v>123</v>
      </c>
      <c r="G803" s="3">
        <v>43573</v>
      </c>
      <c r="H803" s="2">
        <v>229900</v>
      </c>
      <c r="I803" s="12" t="s">
        <v>838</v>
      </c>
    </row>
    <row r="804" spans="1:9" ht="21.75" customHeight="1" x14ac:dyDescent="0.2">
      <c r="A804" t="s">
        <v>1255</v>
      </c>
      <c r="B804" t="s">
        <v>1475</v>
      </c>
      <c r="C804" t="s">
        <v>344</v>
      </c>
      <c r="D804" t="s">
        <v>1842</v>
      </c>
      <c r="E804" t="s">
        <v>2908</v>
      </c>
      <c r="F804" t="s">
        <v>6</v>
      </c>
      <c r="G804" s="3">
        <v>43573</v>
      </c>
      <c r="H804" s="2">
        <v>123400</v>
      </c>
      <c r="I804" s="12" t="s">
        <v>838</v>
      </c>
    </row>
    <row r="805" spans="1:9" ht="21.75" customHeight="1" x14ac:dyDescent="0.2">
      <c r="A805" t="s">
        <v>2036</v>
      </c>
      <c r="B805" t="s">
        <v>5</v>
      </c>
      <c r="C805" t="s">
        <v>566</v>
      </c>
      <c r="D805" t="s">
        <v>1842</v>
      </c>
      <c r="E805" t="s">
        <v>2909</v>
      </c>
      <c r="F805" t="s">
        <v>6</v>
      </c>
      <c r="G805" s="3">
        <v>43573</v>
      </c>
      <c r="H805" s="2">
        <v>179900</v>
      </c>
      <c r="I805" s="12">
        <v>20190572</v>
      </c>
    </row>
    <row r="806" spans="1:9" ht="21.75" customHeight="1" x14ac:dyDescent="0.2">
      <c r="A806" t="s">
        <v>1530</v>
      </c>
      <c r="B806" t="s">
        <v>5</v>
      </c>
      <c r="C806" t="s">
        <v>2910</v>
      </c>
      <c r="D806" t="s">
        <v>1969</v>
      </c>
      <c r="E806" t="s">
        <v>2034</v>
      </c>
      <c r="F806" t="s">
        <v>1249</v>
      </c>
      <c r="G806" s="3">
        <v>43573</v>
      </c>
      <c r="H806" s="2">
        <v>559000</v>
      </c>
      <c r="I806" s="12" t="s">
        <v>838</v>
      </c>
    </row>
    <row r="807" spans="1:9" ht="21.75" customHeight="1" x14ac:dyDescent="0.2">
      <c r="A807" t="s">
        <v>851</v>
      </c>
      <c r="B807" t="s">
        <v>993</v>
      </c>
      <c r="C807" t="s">
        <v>851</v>
      </c>
      <c r="D807" t="s">
        <v>993</v>
      </c>
      <c r="E807" t="s">
        <v>2911</v>
      </c>
      <c r="F807" t="s">
        <v>6</v>
      </c>
      <c r="G807" s="3">
        <v>43573</v>
      </c>
      <c r="H807" s="2">
        <v>191300</v>
      </c>
      <c r="I807" s="12" t="s">
        <v>838</v>
      </c>
    </row>
    <row r="808" spans="1:9" ht="21.75" customHeight="1" x14ac:dyDescent="0.2">
      <c r="A808" t="s">
        <v>319</v>
      </c>
      <c r="B808" t="s">
        <v>1842</v>
      </c>
      <c r="C808" t="s">
        <v>1742</v>
      </c>
      <c r="D808" t="s">
        <v>1840</v>
      </c>
      <c r="E808" t="s">
        <v>2912</v>
      </c>
      <c r="F808" t="s">
        <v>6</v>
      </c>
      <c r="G808" s="3">
        <v>43573</v>
      </c>
      <c r="H808" s="2">
        <v>98590</v>
      </c>
      <c r="I808" s="12">
        <v>20190590</v>
      </c>
    </row>
    <row r="809" spans="1:9" ht="21.75" customHeight="1" x14ac:dyDescent="0.2">
      <c r="A809" t="s">
        <v>1068</v>
      </c>
      <c r="B809" t="s">
        <v>1535</v>
      </c>
      <c r="C809" t="s">
        <v>1897</v>
      </c>
      <c r="D809" t="s">
        <v>1842</v>
      </c>
      <c r="E809" t="s">
        <v>2913</v>
      </c>
      <c r="F809" t="s">
        <v>1249</v>
      </c>
      <c r="G809" s="3">
        <v>43573</v>
      </c>
      <c r="H809" s="2">
        <v>152150</v>
      </c>
      <c r="I809" s="12">
        <v>20190586</v>
      </c>
    </row>
    <row r="810" spans="1:9" ht="21.75" customHeight="1" x14ac:dyDescent="0.2">
      <c r="A810" t="s">
        <v>1868</v>
      </c>
      <c r="B810" t="s">
        <v>1869</v>
      </c>
      <c r="C810" t="s">
        <v>1956</v>
      </c>
      <c r="D810" t="s">
        <v>1099</v>
      </c>
      <c r="E810" t="s">
        <v>2914</v>
      </c>
      <c r="F810" t="s">
        <v>1831</v>
      </c>
      <c r="G810" s="3">
        <v>43573</v>
      </c>
      <c r="H810" s="2">
        <v>165000</v>
      </c>
      <c r="I810" s="12" t="s">
        <v>838</v>
      </c>
    </row>
    <row r="811" spans="1:9" ht="21.75" customHeight="1" x14ac:dyDescent="0.2">
      <c r="A811" t="s">
        <v>758</v>
      </c>
      <c r="B811" t="s">
        <v>1842</v>
      </c>
      <c r="C811" t="s">
        <v>1872</v>
      </c>
      <c r="D811" t="s">
        <v>1843</v>
      </c>
      <c r="E811" t="s">
        <v>2915</v>
      </c>
      <c r="F811" t="s">
        <v>6</v>
      </c>
      <c r="G811" s="3">
        <v>43573</v>
      </c>
      <c r="H811" s="2">
        <v>331400</v>
      </c>
      <c r="I811" s="12">
        <v>20190693</v>
      </c>
    </row>
    <row r="812" spans="1:9" ht="21.75" customHeight="1" x14ac:dyDescent="0.2">
      <c r="A812" t="s">
        <v>186</v>
      </c>
      <c r="B812" t="s">
        <v>1842</v>
      </c>
      <c r="C812" t="s">
        <v>1910</v>
      </c>
      <c r="D812" t="s">
        <v>1842</v>
      </c>
      <c r="E812" t="s">
        <v>2916</v>
      </c>
      <c r="F812" t="s">
        <v>1249</v>
      </c>
      <c r="G812" s="3">
        <v>43573</v>
      </c>
      <c r="H812" s="2">
        <v>625000</v>
      </c>
      <c r="I812" s="12">
        <v>20190236</v>
      </c>
    </row>
    <row r="813" spans="1:9" ht="21.75" customHeight="1" x14ac:dyDescent="0.2">
      <c r="A813" t="s">
        <v>987</v>
      </c>
      <c r="B813" t="s">
        <v>1840</v>
      </c>
      <c r="C813" t="s">
        <v>1848</v>
      </c>
      <c r="D813" t="s">
        <v>1036</v>
      </c>
      <c r="E813" t="s">
        <v>2917</v>
      </c>
      <c r="F813" t="s">
        <v>6</v>
      </c>
      <c r="G813" s="3">
        <v>43573</v>
      </c>
      <c r="H813" s="2">
        <v>117500</v>
      </c>
      <c r="I813" s="12" t="s">
        <v>838</v>
      </c>
    </row>
    <row r="814" spans="1:9" ht="21.75" customHeight="1" x14ac:dyDescent="0.2">
      <c r="A814" t="s">
        <v>326</v>
      </c>
      <c r="B814" t="s">
        <v>1844</v>
      </c>
      <c r="C814" t="s">
        <v>244</v>
      </c>
      <c r="D814" t="s">
        <v>1907</v>
      </c>
      <c r="E814" t="s">
        <v>2918</v>
      </c>
      <c r="F814" t="s">
        <v>6</v>
      </c>
      <c r="G814" s="3">
        <v>43573</v>
      </c>
      <c r="H814" s="2">
        <v>187298</v>
      </c>
      <c r="I814" s="12" t="s">
        <v>838</v>
      </c>
    </row>
    <row r="815" spans="1:9" ht="21.75" customHeight="1" x14ac:dyDescent="0.2">
      <c r="A815" t="s">
        <v>1647</v>
      </c>
      <c r="B815" t="s">
        <v>5</v>
      </c>
      <c r="C815" t="s">
        <v>1384</v>
      </c>
      <c r="D815" t="s">
        <v>1099</v>
      </c>
      <c r="E815" t="s">
        <v>2919</v>
      </c>
      <c r="F815" t="s">
        <v>6</v>
      </c>
      <c r="G815" s="3">
        <v>43573</v>
      </c>
      <c r="H815" s="2">
        <v>137500</v>
      </c>
      <c r="I815" s="12" t="s">
        <v>838</v>
      </c>
    </row>
    <row r="816" spans="1:9" ht="21.75" customHeight="1" x14ac:dyDescent="0.2">
      <c r="A816" t="s">
        <v>154</v>
      </c>
      <c r="B816" t="s">
        <v>1099</v>
      </c>
      <c r="C816" t="s">
        <v>890</v>
      </c>
      <c r="D816" t="s">
        <v>1036</v>
      </c>
      <c r="E816" t="s">
        <v>2920</v>
      </c>
      <c r="F816" t="s">
        <v>534</v>
      </c>
      <c r="G816" s="3">
        <v>43573</v>
      </c>
      <c r="H816" s="2">
        <v>167000</v>
      </c>
      <c r="I816" s="12" t="s">
        <v>838</v>
      </c>
    </row>
    <row r="817" spans="1:9" ht="21.75" customHeight="1" x14ac:dyDescent="0.2">
      <c r="A817" t="s">
        <v>2921</v>
      </c>
      <c r="B817" t="s">
        <v>1099</v>
      </c>
      <c r="C817" t="s">
        <v>1876</v>
      </c>
      <c r="D817" t="s">
        <v>539</v>
      </c>
      <c r="E817" t="s">
        <v>2922</v>
      </c>
      <c r="F817" t="s">
        <v>6</v>
      </c>
      <c r="G817" s="3">
        <v>43574</v>
      </c>
      <c r="H817" s="2">
        <v>77000</v>
      </c>
      <c r="I817" s="12" t="s">
        <v>838</v>
      </c>
    </row>
    <row r="818" spans="1:9" ht="21.75" customHeight="1" x14ac:dyDescent="0.2">
      <c r="A818" t="s">
        <v>710</v>
      </c>
      <c r="B818" t="s">
        <v>303</v>
      </c>
      <c r="C818" t="s">
        <v>908</v>
      </c>
      <c r="D818" t="s">
        <v>5</v>
      </c>
      <c r="E818" t="s">
        <v>2923</v>
      </c>
      <c r="F818" t="s">
        <v>1249</v>
      </c>
      <c r="G818" s="3">
        <v>43574</v>
      </c>
      <c r="H818" s="2">
        <v>348000</v>
      </c>
      <c r="I818" s="12">
        <v>20190644</v>
      </c>
    </row>
    <row r="819" spans="1:9" ht="21.75" customHeight="1" x14ac:dyDescent="0.2">
      <c r="A819" t="s">
        <v>1211</v>
      </c>
      <c r="B819" t="s">
        <v>1843</v>
      </c>
      <c r="C819" t="s">
        <v>1957</v>
      </c>
      <c r="D819" t="s">
        <v>1843</v>
      </c>
      <c r="E819" t="s">
        <v>2924</v>
      </c>
      <c r="F819" t="s">
        <v>6</v>
      </c>
      <c r="G819" s="3">
        <v>43574</v>
      </c>
      <c r="H819" s="2">
        <v>66000</v>
      </c>
      <c r="I819" s="12" t="s">
        <v>838</v>
      </c>
    </row>
    <row r="820" spans="1:9" ht="21.75" customHeight="1" x14ac:dyDescent="0.2">
      <c r="A820" t="s">
        <v>1872</v>
      </c>
      <c r="B820" t="s">
        <v>1843</v>
      </c>
      <c r="C820" t="s">
        <v>1872</v>
      </c>
      <c r="D820" t="s">
        <v>1843</v>
      </c>
      <c r="E820" t="s">
        <v>2925</v>
      </c>
      <c r="F820" t="s">
        <v>6</v>
      </c>
      <c r="G820" s="3">
        <v>43577</v>
      </c>
      <c r="H820" s="2">
        <v>210000</v>
      </c>
      <c r="I820" s="12" t="s">
        <v>838</v>
      </c>
    </row>
    <row r="821" spans="1:9" ht="21.75" customHeight="1" x14ac:dyDescent="0.2">
      <c r="A821" t="s">
        <v>1868</v>
      </c>
      <c r="B821" t="s">
        <v>1869</v>
      </c>
      <c r="C821" t="s">
        <v>1234</v>
      </c>
      <c r="D821" t="s">
        <v>1036</v>
      </c>
      <c r="E821" t="s">
        <v>2926</v>
      </c>
      <c r="F821" t="s">
        <v>6</v>
      </c>
      <c r="G821" s="3">
        <v>43577</v>
      </c>
      <c r="H821" s="2">
        <v>23000</v>
      </c>
      <c r="I821" s="12" t="s">
        <v>838</v>
      </c>
    </row>
    <row r="822" spans="1:9" ht="21.75" customHeight="1" x14ac:dyDescent="0.2">
      <c r="A822" t="s">
        <v>1868</v>
      </c>
      <c r="B822" t="s">
        <v>1869</v>
      </c>
      <c r="C822" t="s">
        <v>1234</v>
      </c>
      <c r="D822" t="s">
        <v>1036</v>
      </c>
      <c r="E822" t="s">
        <v>2927</v>
      </c>
      <c r="F822" t="s">
        <v>6</v>
      </c>
      <c r="G822" s="3">
        <v>43577</v>
      </c>
      <c r="H822" s="2">
        <v>50000</v>
      </c>
      <c r="I822" s="12" t="s">
        <v>838</v>
      </c>
    </row>
    <row r="823" spans="1:9" ht="21.75" customHeight="1" x14ac:dyDescent="0.2">
      <c r="A823" t="s">
        <v>326</v>
      </c>
      <c r="B823" t="s">
        <v>1844</v>
      </c>
      <c r="C823" t="s">
        <v>1830</v>
      </c>
      <c r="D823" t="s">
        <v>1535</v>
      </c>
      <c r="E823" t="s">
        <v>2928</v>
      </c>
      <c r="F823" t="s">
        <v>6</v>
      </c>
      <c r="G823" s="3">
        <v>43577</v>
      </c>
      <c r="H823" s="2">
        <v>240000</v>
      </c>
      <c r="I823" s="12" t="s">
        <v>838</v>
      </c>
    </row>
    <row r="824" spans="1:9" ht="21.75" customHeight="1" x14ac:dyDescent="0.2">
      <c r="A824" t="s">
        <v>826</v>
      </c>
      <c r="B824" t="s">
        <v>1258</v>
      </c>
      <c r="C824" t="s">
        <v>1307</v>
      </c>
      <c r="D824" t="s">
        <v>1099</v>
      </c>
      <c r="E824" t="s">
        <v>2929</v>
      </c>
      <c r="F824" t="s">
        <v>216</v>
      </c>
      <c r="G824" s="3">
        <v>43577</v>
      </c>
      <c r="H824" s="2">
        <v>183000</v>
      </c>
      <c r="I824" s="12" t="s">
        <v>838</v>
      </c>
    </row>
    <row r="825" spans="1:9" ht="21.75" customHeight="1" x14ac:dyDescent="0.2">
      <c r="A825" t="s">
        <v>1739</v>
      </c>
      <c r="B825" t="s">
        <v>1180</v>
      </c>
      <c r="C825" t="s">
        <v>544</v>
      </c>
      <c r="D825" t="s">
        <v>1858</v>
      </c>
      <c r="E825" t="s">
        <v>2930</v>
      </c>
      <c r="F825" t="s">
        <v>6</v>
      </c>
      <c r="G825" s="3">
        <v>43577</v>
      </c>
      <c r="H825" s="2">
        <v>80000</v>
      </c>
      <c r="I825" s="12" t="s">
        <v>838</v>
      </c>
    </row>
    <row r="826" spans="1:9" ht="21.75" customHeight="1" x14ac:dyDescent="0.2">
      <c r="A826" t="s">
        <v>1401</v>
      </c>
      <c r="B826" t="s">
        <v>1842</v>
      </c>
      <c r="C826" t="s">
        <v>326</v>
      </c>
      <c r="D826" t="s">
        <v>1844</v>
      </c>
      <c r="E826" t="s">
        <v>2931</v>
      </c>
      <c r="F826" t="s">
        <v>6</v>
      </c>
      <c r="G826" s="3">
        <v>43577</v>
      </c>
      <c r="H826" s="2">
        <v>303100</v>
      </c>
      <c r="I826" s="12" t="s">
        <v>838</v>
      </c>
    </row>
    <row r="827" spans="1:9" ht="21.75" customHeight="1" x14ac:dyDescent="0.2">
      <c r="A827" t="s">
        <v>1481</v>
      </c>
      <c r="B827" t="s">
        <v>1529</v>
      </c>
      <c r="C827" t="s">
        <v>15</v>
      </c>
      <c r="D827" t="s">
        <v>118</v>
      </c>
      <c r="E827" t="s">
        <v>2932</v>
      </c>
      <c r="F827" t="s">
        <v>6</v>
      </c>
      <c r="G827" s="3">
        <v>43577</v>
      </c>
      <c r="H827" s="2">
        <v>155500</v>
      </c>
      <c r="I827" s="12" t="s">
        <v>838</v>
      </c>
    </row>
    <row r="828" spans="1:9" ht="21.75" customHeight="1" x14ac:dyDescent="0.2">
      <c r="A828" t="s">
        <v>1868</v>
      </c>
      <c r="B828" t="s">
        <v>1869</v>
      </c>
      <c r="C828" t="s">
        <v>1686</v>
      </c>
      <c r="D828" t="s">
        <v>1842</v>
      </c>
      <c r="E828" t="s">
        <v>2933</v>
      </c>
      <c r="F828" t="s">
        <v>6</v>
      </c>
      <c r="G828" s="3">
        <v>43577</v>
      </c>
      <c r="H828" s="2">
        <v>101260</v>
      </c>
      <c r="I828" s="12" t="s">
        <v>838</v>
      </c>
    </row>
    <row r="829" spans="1:9" ht="21.75" customHeight="1" x14ac:dyDescent="0.2">
      <c r="A829" t="s">
        <v>314</v>
      </c>
      <c r="B829" t="s">
        <v>1840</v>
      </c>
      <c r="C829" t="s">
        <v>398</v>
      </c>
      <c r="D829" t="s">
        <v>1258</v>
      </c>
      <c r="E829" t="s">
        <v>2934</v>
      </c>
      <c r="F829" t="s">
        <v>216</v>
      </c>
      <c r="G829" s="3">
        <v>43577</v>
      </c>
      <c r="H829" s="2">
        <v>202000</v>
      </c>
      <c r="I829" s="12" t="s">
        <v>838</v>
      </c>
    </row>
    <row r="830" spans="1:9" ht="21.75" customHeight="1" x14ac:dyDescent="0.2">
      <c r="A830" t="s">
        <v>1222</v>
      </c>
      <c r="B830" t="s">
        <v>1099</v>
      </c>
      <c r="C830" t="s">
        <v>326</v>
      </c>
      <c r="D830" t="s">
        <v>1844</v>
      </c>
      <c r="E830" t="s">
        <v>2935</v>
      </c>
      <c r="F830" t="s">
        <v>426</v>
      </c>
      <c r="G830" s="3">
        <v>43577</v>
      </c>
      <c r="H830" s="2">
        <v>393000</v>
      </c>
      <c r="I830" s="12" t="s">
        <v>838</v>
      </c>
    </row>
    <row r="831" spans="1:9" ht="21.75" customHeight="1" x14ac:dyDescent="0.2">
      <c r="A831" t="s">
        <v>1830</v>
      </c>
      <c r="B831" t="s">
        <v>1535</v>
      </c>
      <c r="C831" t="s">
        <v>117</v>
      </c>
      <c r="D831" t="s">
        <v>1535</v>
      </c>
      <c r="E831" t="s">
        <v>2936</v>
      </c>
      <c r="F831" t="s">
        <v>6</v>
      </c>
      <c r="G831" s="3">
        <v>43577</v>
      </c>
      <c r="H831" s="2">
        <v>190000</v>
      </c>
      <c r="I831" s="12" t="s">
        <v>838</v>
      </c>
    </row>
    <row r="832" spans="1:9" ht="21.75" customHeight="1" x14ac:dyDescent="0.2">
      <c r="A832" t="s">
        <v>1210</v>
      </c>
      <c r="B832" t="s">
        <v>1258</v>
      </c>
      <c r="C832" t="s">
        <v>211</v>
      </c>
      <c r="D832" t="s">
        <v>2025</v>
      </c>
      <c r="E832" t="s">
        <v>2074</v>
      </c>
      <c r="F832" t="s">
        <v>1249</v>
      </c>
      <c r="G832" s="3">
        <v>43577</v>
      </c>
      <c r="H832" s="2">
        <v>253000</v>
      </c>
      <c r="I832" s="12" t="s">
        <v>838</v>
      </c>
    </row>
    <row r="833" spans="1:9" ht="21.75" customHeight="1" x14ac:dyDescent="0.2">
      <c r="A833" t="s">
        <v>1481</v>
      </c>
      <c r="B833" t="s">
        <v>1529</v>
      </c>
      <c r="C833" t="s">
        <v>1222</v>
      </c>
      <c r="D833" t="s">
        <v>1099</v>
      </c>
      <c r="E833" t="s">
        <v>2937</v>
      </c>
      <c r="F833" t="s">
        <v>6</v>
      </c>
      <c r="G833" s="3">
        <v>43577</v>
      </c>
      <c r="H833" s="2">
        <v>120000</v>
      </c>
      <c r="I833" s="12">
        <v>20190582</v>
      </c>
    </row>
    <row r="834" spans="1:9" ht="21.75" customHeight="1" x14ac:dyDescent="0.2">
      <c r="A834" t="s">
        <v>1557</v>
      </c>
      <c r="B834" t="s">
        <v>5</v>
      </c>
      <c r="C834" t="s">
        <v>1888</v>
      </c>
      <c r="D834" t="s">
        <v>1840</v>
      </c>
      <c r="E834" t="s">
        <v>2938</v>
      </c>
      <c r="F834" t="s">
        <v>6</v>
      </c>
      <c r="G834" s="3">
        <v>43577</v>
      </c>
      <c r="H834" s="2">
        <v>400000</v>
      </c>
      <c r="I834" s="12" t="s">
        <v>838</v>
      </c>
    </row>
    <row r="835" spans="1:9" ht="21.75" customHeight="1" x14ac:dyDescent="0.2">
      <c r="A835" t="s">
        <v>19</v>
      </c>
      <c r="B835" t="s">
        <v>1842</v>
      </c>
      <c r="C835" t="s">
        <v>853</v>
      </c>
      <c r="D835" t="s">
        <v>854</v>
      </c>
      <c r="E835" t="s">
        <v>2939</v>
      </c>
      <c r="F835" t="s">
        <v>6</v>
      </c>
      <c r="G835" s="3">
        <v>43577</v>
      </c>
      <c r="H835" s="2">
        <v>266400</v>
      </c>
      <c r="I835" s="12" t="s">
        <v>838</v>
      </c>
    </row>
    <row r="836" spans="1:9" ht="21.75" customHeight="1" x14ac:dyDescent="0.2">
      <c r="A836" t="s">
        <v>1543</v>
      </c>
      <c r="B836" t="s">
        <v>1036</v>
      </c>
      <c r="C836" t="s">
        <v>1960</v>
      </c>
      <c r="D836" t="s">
        <v>197</v>
      </c>
      <c r="E836" t="s">
        <v>2940</v>
      </c>
      <c r="F836" t="s">
        <v>6</v>
      </c>
      <c r="G836" s="3">
        <v>43577</v>
      </c>
      <c r="H836" s="2">
        <v>117500</v>
      </c>
      <c r="I836" s="12" t="s">
        <v>838</v>
      </c>
    </row>
    <row r="837" spans="1:9" ht="21.75" customHeight="1" x14ac:dyDescent="0.2">
      <c r="A837" t="s">
        <v>757</v>
      </c>
      <c r="B837" t="s">
        <v>1258</v>
      </c>
      <c r="C837" t="s">
        <v>757</v>
      </c>
      <c r="D837" t="s">
        <v>1258</v>
      </c>
      <c r="E837" t="s">
        <v>2941</v>
      </c>
      <c r="F837" t="s">
        <v>216</v>
      </c>
      <c r="G837" s="3">
        <v>43577</v>
      </c>
      <c r="H837" s="2">
        <v>175000</v>
      </c>
      <c r="I837" s="12" t="s">
        <v>838</v>
      </c>
    </row>
    <row r="838" spans="1:9" ht="21.75" customHeight="1" x14ac:dyDescent="0.2">
      <c r="A838" t="s">
        <v>1705</v>
      </c>
      <c r="B838" t="s">
        <v>125</v>
      </c>
      <c r="C838" t="s">
        <v>1705</v>
      </c>
      <c r="D838" t="s">
        <v>125</v>
      </c>
      <c r="E838" t="s">
        <v>2942</v>
      </c>
      <c r="F838" t="s">
        <v>11</v>
      </c>
      <c r="G838" s="3">
        <v>43577</v>
      </c>
      <c r="H838" s="2">
        <v>40000</v>
      </c>
      <c r="I838" s="12" t="s">
        <v>838</v>
      </c>
    </row>
    <row r="839" spans="1:9" ht="21.75" customHeight="1" x14ac:dyDescent="0.2">
      <c r="A839" t="s">
        <v>1890</v>
      </c>
      <c r="B839" t="s">
        <v>1931</v>
      </c>
      <c r="C839" t="s">
        <v>1890</v>
      </c>
      <c r="D839" t="s">
        <v>1931</v>
      </c>
      <c r="E839" t="s">
        <v>2943</v>
      </c>
      <c r="F839" t="s">
        <v>1127</v>
      </c>
      <c r="G839" s="3">
        <v>43577</v>
      </c>
      <c r="H839" s="2">
        <v>142000</v>
      </c>
      <c r="I839" s="12" t="s">
        <v>838</v>
      </c>
    </row>
    <row r="840" spans="1:9" ht="21.75" customHeight="1" x14ac:dyDescent="0.2">
      <c r="A840" t="s">
        <v>1868</v>
      </c>
      <c r="B840" t="s">
        <v>1869</v>
      </c>
      <c r="C840" t="s">
        <v>546</v>
      </c>
      <c r="D840" t="s">
        <v>547</v>
      </c>
      <c r="E840" t="s">
        <v>2944</v>
      </c>
      <c r="F840" t="s">
        <v>6</v>
      </c>
      <c r="G840" s="3">
        <v>43577</v>
      </c>
      <c r="H840" s="2">
        <v>333998</v>
      </c>
      <c r="I840" s="12" t="s">
        <v>838</v>
      </c>
    </row>
    <row r="841" spans="1:9" ht="21.75" customHeight="1" x14ac:dyDescent="0.2">
      <c r="A841" t="s">
        <v>1255</v>
      </c>
      <c r="B841" t="s">
        <v>1475</v>
      </c>
      <c r="C841" t="s">
        <v>1298</v>
      </c>
      <c r="D841" t="s">
        <v>1036</v>
      </c>
      <c r="E841" t="s">
        <v>2945</v>
      </c>
      <c r="F841" t="s">
        <v>216</v>
      </c>
      <c r="G841" s="3">
        <v>43578</v>
      </c>
      <c r="H841" s="2">
        <v>199900</v>
      </c>
      <c r="I841" s="12" t="s">
        <v>838</v>
      </c>
    </row>
    <row r="842" spans="1:9" ht="21.75" customHeight="1" x14ac:dyDescent="0.2">
      <c r="A842" t="s">
        <v>1539</v>
      </c>
      <c r="B842" t="s">
        <v>1258</v>
      </c>
      <c r="C842" t="s">
        <v>1876</v>
      </c>
      <c r="D842" t="s">
        <v>539</v>
      </c>
      <c r="E842" t="s">
        <v>2946</v>
      </c>
      <c r="F842" t="s">
        <v>1249</v>
      </c>
      <c r="G842" s="3">
        <v>43578</v>
      </c>
      <c r="H842" s="2">
        <v>116500</v>
      </c>
      <c r="I842" s="12" t="s">
        <v>838</v>
      </c>
    </row>
    <row r="843" spans="1:9" ht="21.75" customHeight="1" x14ac:dyDescent="0.2">
      <c r="A843" t="s">
        <v>1246</v>
      </c>
      <c r="B843" t="s">
        <v>1535</v>
      </c>
      <c r="C843" t="s">
        <v>312</v>
      </c>
      <c r="D843" t="s">
        <v>1842</v>
      </c>
      <c r="E843" t="s">
        <v>2947</v>
      </c>
      <c r="F843" t="s">
        <v>6</v>
      </c>
      <c r="G843" s="3">
        <v>43578</v>
      </c>
      <c r="H843" s="2">
        <v>214000</v>
      </c>
      <c r="I843" s="12">
        <v>20190623</v>
      </c>
    </row>
    <row r="844" spans="1:9" ht="21.75" customHeight="1" x14ac:dyDescent="0.2">
      <c r="A844" t="s">
        <v>840</v>
      </c>
      <c r="B844" t="s">
        <v>1949</v>
      </c>
      <c r="C844" t="s">
        <v>840</v>
      </c>
      <c r="D844" t="s">
        <v>1949</v>
      </c>
      <c r="E844" t="s">
        <v>2948</v>
      </c>
      <c r="F844" t="s">
        <v>1092</v>
      </c>
      <c r="G844" s="3">
        <v>43578</v>
      </c>
      <c r="H844" s="2">
        <v>132000</v>
      </c>
      <c r="I844" s="12" t="s">
        <v>838</v>
      </c>
    </row>
    <row r="845" spans="1:9" ht="21.75" customHeight="1" x14ac:dyDescent="0.2">
      <c r="A845" t="s">
        <v>2066</v>
      </c>
      <c r="B845" t="s">
        <v>1842</v>
      </c>
      <c r="C845" t="s">
        <v>316</v>
      </c>
      <c r="D845" t="s">
        <v>1971</v>
      </c>
      <c r="E845" t="s">
        <v>2949</v>
      </c>
      <c r="F845" t="s">
        <v>6</v>
      </c>
      <c r="G845" s="3">
        <v>43578</v>
      </c>
      <c r="H845" s="2">
        <v>170000</v>
      </c>
      <c r="I845" s="12">
        <v>20190653</v>
      </c>
    </row>
    <row r="846" spans="1:9" ht="21.75" customHeight="1" x14ac:dyDescent="0.2">
      <c r="A846" t="s">
        <v>1480</v>
      </c>
      <c r="B846" t="s">
        <v>1840</v>
      </c>
      <c r="C846" t="s">
        <v>1480</v>
      </c>
      <c r="D846" t="s">
        <v>1840</v>
      </c>
      <c r="E846" t="s">
        <v>2950</v>
      </c>
      <c r="F846" t="s">
        <v>700</v>
      </c>
      <c r="G846" s="3">
        <v>43578</v>
      </c>
      <c r="H846" s="2">
        <v>115000</v>
      </c>
      <c r="I846" s="12" t="s">
        <v>838</v>
      </c>
    </row>
    <row r="847" spans="1:9" ht="21.75" customHeight="1" x14ac:dyDescent="0.2">
      <c r="A847" t="s">
        <v>1968</v>
      </c>
      <c r="B847" t="s">
        <v>1258</v>
      </c>
      <c r="C847" t="s">
        <v>13</v>
      </c>
      <c r="D847" t="s">
        <v>1840</v>
      </c>
      <c r="E847" t="s">
        <v>2951</v>
      </c>
      <c r="F847" t="s">
        <v>6</v>
      </c>
      <c r="G847" s="3">
        <v>43578</v>
      </c>
      <c r="H847" s="2">
        <v>232500</v>
      </c>
      <c r="I847" s="12" t="s">
        <v>838</v>
      </c>
    </row>
    <row r="848" spans="1:9" ht="21.75" customHeight="1" x14ac:dyDescent="0.2">
      <c r="A848" t="s">
        <v>847</v>
      </c>
      <c r="B848" t="s">
        <v>1036</v>
      </c>
      <c r="C848" t="s">
        <v>2089</v>
      </c>
      <c r="D848" t="s">
        <v>1099</v>
      </c>
      <c r="E848" t="s">
        <v>2023</v>
      </c>
      <c r="F848" t="s">
        <v>6</v>
      </c>
      <c r="G848" s="3">
        <v>43578</v>
      </c>
      <c r="H848" s="2">
        <v>200000</v>
      </c>
      <c r="I848" s="12" t="s">
        <v>838</v>
      </c>
    </row>
    <row r="849" spans="1:9" ht="21.75" customHeight="1" x14ac:dyDescent="0.2">
      <c r="A849" t="s">
        <v>147</v>
      </c>
      <c r="B849" t="s">
        <v>1734</v>
      </c>
      <c r="C849" t="s">
        <v>147</v>
      </c>
      <c r="D849" t="s">
        <v>1734</v>
      </c>
      <c r="E849" t="s">
        <v>2344</v>
      </c>
      <c r="F849" t="s">
        <v>1126</v>
      </c>
      <c r="G849" s="3">
        <v>43579</v>
      </c>
      <c r="H849" s="2">
        <v>546000</v>
      </c>
      <c r="I849" s="12" t="s">
        <v>838</v>
      </c>
    </row>
    <row r="850" spans="1:9" ht="21.75" customHeight="1" x14ac:dyDescent="0.2">
      <c r="A850" t="s">
        <v>710</v>
      </c>
      <c r="B850" t="s">
        <v>303</v>
      </c>
      <c r="C850" t="s">
        <v>1629</v>
      </c>
      <c r="D850" t="s">
        <v>1840</v>
      </c>
      <c r="E850" t="s">
        <v>2952</v>
      </c>
      <c r="F850" t="s">
        <v>6</v>
      </c>
      <c r="G850" s="3">
        <v>43579</v>
      </c>
      <c r="H850" s="2">
        <v>185500</v>
      </c>
      <c r="I850" s="12">
        <v>20190772</v>
      </c>
    </row>
    <row r="851" spans="1:9" ht="21.75" customHeight="1" x14ac:dyDescent="0.2">
      <c r="A851" t="s">
        <v>2865</v>
      </c>
      <c r="B851" t="s">
        <v>2083</v>
      </c>
      <c r="C851" t="s">
        <v>1898</v>
      </c>
      <c r="D851" t="s">
        <v>1475</v>
      </c>
      <c r="E851" t="s">
        <v>2953</v>
      </c>
      <c r="F851" t="s">
        <v>123</v>
      </c>
      <c r="G851" s="3">
        <v>43579</v>
      </c>
      <c r="H851" s="2">
        <v>155000</v>
      </c>
      <c r="I851" s="12" t="s">
        <v>838</v>
      </c>
    </row>
    <row r="852" spans="1:9" ht="21.75" customHeight="1" x14ac:dyDescent="0.2">
      <c r="A852" t="s">
        <v>2954</v>
      </c>
      <c r="B852" t="s">
        <v>1861</v>
      </c>
      <c r="C852" t="s">
        <v>1910</v>
      </c>
      <c r="D852" t="s">
        <v>1842</v>
      </c>
      <c r="E852" t="s">
        <v>2955</v>
      </c>
      <c r="F852" t="s">
        <v>7</v>
      </c>
      <c r="G852" s="3">
        <v>43579</v>
      </c>
      <c r="H852" s="2">
        <v>469000</v>
      </c>
      <c r="I852" s="12">
        <v>20190580</v>
      </c>
    </row>
    <row r="853" spans="1:9" ht="21.75" customHeight="1" x14ac:dyDescent="0.2">
      <c r="A853" t="s">
        <v>211</v>
      </c>
      <c r="B853" t="s">
        <v>2025</v>
      </c>
      <c r="C853" t="s">
        <v>211</v>
      </c>
      <c r="D853" t="s">
        <v>2025</v>
      </c>
      <c r="E853" t="s">
        <v>2956</v>
      </c>
      <c r="F853" t="s">
        <v>6</v>
      </c>
      <c r="G853" s="3">
        <v>43579</v>
      </c>
      <c r="H853" s="2">
        <v>350000</v>
      </c>
      <c r="I853" s="12" t="s">
        <v>838</v>
      </c>
    </row>
    <row r="854" spans="1:9" ht="21.75" customHeight="1" x14ac:dyDescent="0.2">
      <c r="A854" t="s">
        <v>1898</v>
      </c>
      <c r="B854" t="s">
        <v>1475</v>
      </c>
      <c r="C854" t="s">
        <v>1390</v>
      </c>
      <c r="D854" t="s">
        <v>1099</v>
      </c>
      <c r="E854" t="s">
        <v>2018</v>
      </c>
      <c r="F854" t="s">
        <v>6</v>
      </c>
      <c r="G854" s="3">
        <v>43579</v>
      </c>
      <c r="H854" s="2">
        <v>202900</v>
      </c>
      <c r="I854" s="12" t="s">
        <v>838</v>
      </c>
    </row>
    <row r="855" spans="1:9" ht="21.75" customHeight="1" x14ac:dyDescent="0.2">
      <c r="A855" t="s">
        <v>117</v>
      </c>
      <c r="B855" t="s">
        <v>1535</v>
      </c>
      <c r="C855" t="s">
        <v>546</v>
      </c>
      <c r="D855" t="s">
        <v>547</v>
      </c>
      <c r="E855" t="s">
        <v>2957</v>
      </c>
      <c r="F855" t="s">
        <v>6</v>
      </c>
      <c r="G855" s="3">
        <v>43579</v>
      </c>
      <c r="H855" s="2">
        <v>362099</v>
      </c>
      <c r="I855" s="12" t="s">
        <v>838</v>
      </c>
    </row>
    <row r="856" spans="1:9" ht="21.75" customHeight="1" x14ac:dyDescent="0.2">
      <c r="A856" t="s">
        <v>1848</v>
      </c>
      <c r="B856" t="s">
        <v>1036</v>
      </c>
      <c r="C856" t="s">
        <v>366</v>
      </c>
      <c r="D856" t="s">
        <v>889</v>
      </c>
      <c r="E856" t="s">
        <v>2049</v>
      </c>
      <c r="F856" t="s">
        <v>6</v>
      </c>
      <c r="G856" s="3">
        <v>43580</v>
      </c>
      <c r="H856" s="2">
        <v>91500</v>
      </c>
      <c r="I856" s="12" t="s">
        <v>838</v>
      </c>
    </row>
    <row r="857" spans="1:9" ht="21.75" customHeight="1" x14ac:dyDescent="0.2">
      <c r="A857" t="s">
        <v>1868</v>
      </c>
      <c r="B857" t="s">
        <v>1869</v>
      </c>
      <c r="C857" t="s">
        <v>155</v>
      </c>
      <c r="D857" t="s">
        <v>1943</v>
      </c>
      <c r="E857" t="s">
        <v>2958</v>
      </c>
      <c r="F857" t="s">
        <v>215</v>
      </c>
      <c r="G857" s="3">
        <v>43580</v>
      </c>
      <c r="H857" s="2">
        <v>72500</v>
      </c>
      <c r="I857" s="12" t="s">
        <v>838</v>
      </c>
    </row>
    <row r="858" spans="1:9" ht="21.75" customHeight="1" x14ac:dyDescent="0.2">
      <c r="A858" t="s">
        <v>145</v>
      </c>
      <c r="B858" t="s">
        <v>1842</v>
      </c>
      <c r="C858" t="s">
        <v>524</v>
      </c>
      <c r="D858" t="s">
        <v>1066</v>
      </c>
      <c r="E858" t="s">
        <v>2959</v>
      </c>
      <c r="F858" t="s">
        <v>1126</v>
      </c>
      <c r="G858" s="3">
        <v>43580</v>
      </c>
      <c r="H858" s="2">
        <v>232000</v>
      </c>
      <c r="I858" s="12" t="s">
        <v>838</v>
      </c>
    </row>
    <row r="859" spans="1:9" ht="21.75" customHeight="1" x14ac:dyDescent="0.2">
      <c r="A859" t="s">
        <v>152</v>
      </c>
      <c r="B859" t="s">
        <v>1842</v>
      </c>
      <c r="C859" t="s">
        <v>1542</v>
      </c>
      <c r="D859" t="s">
        <v>1842</v>
      </c>
      <c r="E859" t="s">
        <v>2960</v>
      </c>
      <c r="F859" t="s">
        <v>7</v>
      </c>
      <c r="G859" s="3">
        <v>43580</v>
      </c>
      <c r="H859" s="2">
        <v>449000</v>
      </c>
      <c r="I859" s="12">
        <v>20190637</v>
      </c>
    </row>
    <row r="860" spans="1:9" ht="21.75" customHeight="1" x14ac:dyDescent="0.2">
      <c r="A860" t="s">
        <v>269</v>
      </c>
      <c r="B860" t="s">
        <v>1547</v>
      </c>
      <c r="C860" t="s">
        <v>989</v>
      </c>
      <c r="D860" t="s">
        <v>1840</v>
      </c>
      <c r="E860" t="s">
        <v>2961</v>
      </c>
      <c r="F860" t="s">
        <v>1249</v>
      </c>
      <c r="G860" s="3">
        <v>43580</v>
      </c>
      <c r="H860" s="2">
        <v>234000</v>
      </c>
      <c r="I860" s="12" t="s">
        <v>838</v>
      </c>
    </row>
    <row r="861" spans="1:9" ht="21.75" customHeight="1" x14ac:dyDescent="0.2">
      <c r="A861" t="s">
        <v>548</v>
      </c>
      <c r="B861" t="s">
        <v>2077</v>
      </c>
      <c r="C861" t="s">
        <v>1742</v>
      </c>
      <c r="D861" t="s">
        <v>1840</v>
      </c>
      <c r="E861" t="s">
        <v>2962</v>
      </c>
      <c r="F861" t="s">
        <v>6</v>
      </c>
      <c r="G861" s="3">
        <v>43580</v>
      </c>
      <c r="H861" s="2">
        <v>47000</v>
      </c>
      <c r="I861" s="12" t="s">
        <v>838</v>
      </c>
    </row>
    <row r="862" spans="1:9" ht="21.75" customHeight="1" x14ac:dyDescent="0.2">
      <c r="A862" t="s">
        <v>1539</v>
      </c>
      <c r="B862" t="s">
        <v>1258</v>
      </c>
      <c r="C862" t="s">
        <v>1457</v>
      </c>
      <c r="D862" t="s">
        <v>1989</v>
      </c>
      <c r="E862" t="s">
        <v>2963</v>
      </c>
      <c r="F862" t="s">
        <v>1126</v>
      </c>
      <c r="G862" s="3">
        <v>43580</v>
      </c>
      <c r="H862" s="2">
        <v>356000</v>
      </c>
      <c r="I862" s="12" t="s">
        <v>838</v>
      </c>
    </row>
    <row r="863" spans="1:9" ht="21.75" customHeight="1" x14ac:dyDescent="0.2">
      <c r="A863" t="s">
        <v>989</v>
      </c>
      <c r="B863" t="s">
        <v>1840</v>
      </c>
      <c r="C863" t="s">
        <v>1705</v>
      </c>
      <c r="D863" t="s">
        <v>125</v>
      </c>
      <c r="E863" t="s">
        <v>2964</v>
      </c>
      <c r="F863" t="s">
        <v>6</v>
      </c>
      <c r="G863" s="3">
        <v>43580</v>
      </c>
      <c r="H863" s="2">
        <v>105000</v>
      </c>
      <c r="I863" s="12" t="s">
        <v>838</v>
      </c>
    </row>
    <row r="864" spans="1:9" ht="21.75" customHeight="1" x14ac:dyDescent="0.2">
      <c r="A864" t="s">
        <v>1894</v>
      </c>
      <c r="B864" t="s">
        <v>1535</v>
      </c>
      <c r="C864" t="s">
        <v>1873</v>
      </c>
      <c r="D864" t="s">
        <v>1258</v>
      </c>
      <c r="E864" t="s">
        <v>2022</v>
      </c>
      <c r="F864" t="s">
        <v>6</v>
      </c>
      <c r="G864" s="3">
        <v>43581</v>
      </c>
      <c r="H864" s="2">
        <v>165924</v>
      </c>
      <c r="I864" s="12">
        <v>20190854</v>
      </c>
    </row>
    <row r="865" spans="1:9" ht="21.75" customHeight="1" x14ac:dyDescent="0.2">
      <c r="A865" t="s">
        <v>1868</v>
      </c>
      <c r="B865" t="s">
        <v>1869</v>
      </c>
      <c r="C865" t="s">
        <v>199</v>
      </c>
      <c r="D865" t="s">
        <v>1840</v>
      </c>
      <c r="E865" t="s">
        <v>2965</v>
      </c>
      <c r="F865" t="s">
        <v>6</v>
      </c>
      <c r="G865" s="3">
        <v>43581</v>
      </c>
      <c r="H865" s="2">
        <v>120000</v>
      </c>
      <c r="I865" s="12" t="s">
        <v>838</v>
      </c>
    </row>
    <row r="866" spans="1:9" ht="21.75" customHeight="1" x14ac:dyDescent="0.2">
      <c r="A866" t="s">
        <v>267</v>
      </c>
      <c r="B866" t="s">
        <v>1858</v>
      </c>
      <c r="C866" t="s">
        <v>2059</v>
      </c>
      <c r="D866" t="s">
        <v>1889</v>
      </c>
      <c r="E866" t="s">
        <v>2966</v>
      </c>
      <c r="F866" t="s">
        <v>6</v>
      </c>
      <c r="G866" s="3">
        <v>43581</v>
      </c>
      <c r="H866" s="2">
        <v>273999</v>
      </c>
      <c r="I866" s="12" t="s">
        <v>838</v>
      </c>
    </row>
    <row r="867" spans="1:9" ht="21.75" customHeight="1" x14ac:dyDescent="0.2">
      <c r="A867" t="s">
        <v>2065</v>
      </c>
      <c r="B867" t="s">
        <v>1842</v>
      </c>
      <c r="C867" t="s">
        <v>1040</v>
      </c>
      <c r="D867" t="s">
        <v>5</v>
      </c>
      <c r="E867" t="s">
        <v>2967</v>
      </c>
      <c r="F867" t="s">
        <v>6</v>
      </c>
      <c r="G867" s="3">
        <v>43581</v>
      </c>
      <c r="H867" s="2">
        <v>47000</v>
      </c>
      <c r="I867" s="12" t="s">
        <v>838</v>
      </c>
    </row>
    <row r="868" spans="1:9" ht="21.75" customHeight="1" x14ac:dyDescent="0.2">
      <c r="A868" t="s">
        <v>974</v>
      </c>
      <c r="B868" t="s">
        <v>2968</v>
      </c>
      <c r="C868" t="s">
        <v>2954</v>
      </c>
      <c r="D868" t="s">
        <v>1842</v>
      </c>
      <c r="E868" t="s">
        <v>2969</v>
      </c>
      <c r="F868" t="s">
        <v>6</v>
      </c>
      <c r="G868" s="3">
        <v>43581</v>
      </c>
      <c r="H868" s="2">
        <v>133000</v>
      </c>
      <c r="I868" s="12" t="s">
        <v>838</v>
      </c>
    </row>
    <row r="869" spans="1:9" ht="21.75" customHeight="1" x14ac:dyDescent="0.2">
      <c r="A869" t="s">
        <v>1695</v>
      </c>
      <c r="B869" t="s">
        <v>1842</v>
      </c>
      <c r="C869" t="s">
        <v>423</v>
      </c>
      <c r="D869" t="s">
        <v>1529</v>
      </c>
      <c r="E869" t="s">
        <v>2970</v>
      </c>
      <c r="F869" t="s">
        <v>6</v>
      </c>
      <c r="G869" s="3">
        <v>43581</v>
      </c>
      <c r="H869" s="2">
        <v>110500</v>
      </c>
      <c r="I869" s="12">
        <v>20190619</v>
      </c>
    </row>
    <row r="870" spans="1:9" ht="21.75" customHeight="1" x14ac:dyDescent="0.2">
      <c r="A870" t="s">
        <v>1109</v>
      </c>
      <c r="B870" t="s">
        <v>1842</v>
      </c>
      <c r="C870" t="s">
        <v>1549</v>
      </c>
      <c r="D870" t="s">
        <v>1915</v>
      </c>
      <c r="E870" t="s">
        <v>2971</v>
      </c>
      <c r="F870" t="s">
        <v>6</v>
      </c>
      <c r="G870" s="3">
        <v>43581</v>
      </c>
      <c r="H870" s="2">
        <v>183000</v>
      </c>
      <c r="I870" s="12">
        <v>20190575</v>
      </c>
    </row>
    <row r="871" spans="1:9" ht="21.75" customHeight="1" x14ac:dyDescent="0.2">
      <c r="A871" t="s">
        <v>1848</v>
      </c>
      <c r="B871" t="s">
        <v>1036</v>
      </c>
      <c r="C871" t="s">
        <v>1942</v>
      </c>
      <c r="D871" t="s">
        <v>1180</v>
      </c>
      <c r="E871" t="s">
        <v>2972</v>
      </c>
      <c r="F871" t="s">
        <v>6</v>
      </c>
      <c r="G871" s="3">
        <v>43581</v>
      </c>
      <c r="H871" s="2">
        <v>248000</v>
      </c>
      <c r="I871" s="12" t="s">
        <v>838</v>
      </c>
    </row>
    <row r="872" spans="1:9" ht="21.75" customHeight="1" x14ac:dyDescent="0.2">
      <c r="A872" t="s">
        <v>1950</v>
      </c>
      <c r="B872" t="s">
        <v>5</v>
      </c>
      <c r="C872" t="s">
        <v>104</v>
      </c>
      <c r="D872" t="s">
        <v>1529</v>
      </c>
      <c r="E872" t="s">
        <v>2973</v>
      </c>
      <c r="F872" t="s">
        <v>11</v>
      </c>
      <c r="G872" s="3">
        <v>43581</v>
      </c>
      <c r="H872" s="2">
        <v>120000</v>
      </c>
      <c r="I872" s="12" t="s">
        <v>838</v>
      </c>
    </row>
    <row r="873" spans="1:9" ht="21.75" customHeight="1" x14ac:dyDescent="0.2">
      <c r="A873" t="s">
        <v>2974</v>
      </c>
      <c r="B873" t="s">
        <v>1842</v>
      </c>
      <c r="C873" t="s">
        <v>312</v>
      </c>
      <c r="D873" t="s">
        <v>1842</v>
      </c>
      <c r="E873" t="s">
        <v>2975</v>
      </c>
      <c r="F873" t="s">
        <v>6</v>
      </c>
      <c r="G873" s="3">
        <v>43581</v>
      </c>
      <c r="H873" s="2">
        <v>120000</v>
      </c>
      <c r="I873" s="12">
        <v>20190824</v>
      </c>
    </row>
    <row r="874" spans="1:9" ht="21.75" customHeight="1" x14ac:dyDescent="0.2">
      <c r="A874" t="s">
        <v>1872</v>
      </c>
      <c r="B874" t="s">
        <v>1843</v>
      </c>
      <c r="C874" t="s">
        <v>1872</v>
      </c>
      <c r="D874" t="s">
        <v>1843</v>
      </c>
      <c r="E874" t="s">
        <v>2976</v>
      </c>
      <c r="F874" t="s">
        <v>7</v>
      </c>
      <c r="G874" s="3">
        <v>43581</v>
      </c>
      <c r="H874" s="2">
        <v>1370000</v>
      </c>
      <c r="I874" s="12">
        <v>20190652</v>
      </c>
    </row>
    <row r="875" spans="1:9" ht="21.75" customHeight="1" x14ac:dyDescent="0.2">
      <c r="A875" t="s">
        <v>1390</v>
      </c>
      <c r="B875" t="s">
        <v>1099</v>
      </c>
      <c r="C875" t="s">
        <v>2954</v>
      </c>
      <c r="D875" t="s">
        <v>1842</v>
      </c>
      <c r="E875" t="s">
        <v>2977</v>
      </c>
      <c r="F875" t="s">
        <v>123</v>
      </c>
      <c r="G875" s="3">
        <v>43581</v>
      </c>
      <c r="H875" s="2">
        <v>189900</v>
      </c>
      <c r="I875" s="12" t="s">
        <v>838</v>
      </c>
    </row>
    <row r="876" spans="1:9" ht="21.75" customHeight="1" x14ac:dyDescent="0.2">
      <c r="A876" t="s">
        <v>1868</v>
      </c>
      <c r="B876" t="s">
        <v>1869</v>
      </c>
      <c r="C876" t="s">
        <v>117</v>
      </c>
      <c r="D876" t="s">
        <v>1535</v>
      </c>
      <c r="E876" t="s">
        <v>2978</v>
      </c>
      <c r="F876" t="s">
        <v>6</v>
      </c>
      <c r="G876" s="3">
        <v>43581</v>
      </c>
      <c r="H876" s="2">
        <v>525000</v>
      </c>
      <c r="I876" s="12">
        <v>20190694</v>
      </c>
    </row>
    <row r="877" spans="1:9" ht="21.75" customHeight="1" x14ac:dyDescent="0.2">
      <c r="A877" t="s">
        <v>13</v>
      </c>
      <c r="B877" t="s">
        <v>1840</v>
      </c>
      <c r="C877" t="s">
        <v>1718</v>
      </c>
      <c r="D877" t="s">
        <v>1099</v>
      </c>
      <c r="E877" t="s">
        <v>2979</v>
      </c>
      <c r="F877" t="s">
        <v>6</v>
      </c>
      <c r="G877" s="3">
        <v>43581</v>
      </c>
      <c r="H877" s="2">
        <v>138100</v>
      </c>
      <c r="I877" s="12" t="s">
        <v>838</v>
      </c>
    </row>
    <row r="878" spans="1:9" ht="21.75" customHeight="1" x14ac:dyDescent="0.2">
      <c r="A878" t="s">
        <v>1449</v>
      </c>
      <c r="B878" t="s">
        <v>1099</v>
      </c>
      <c r="C878" t="s">
        <v>1848</v>
      </c>
      <c r="D878" t="s">
        <v>1036</v>
      </c>
      <c r="E878" t="s">
        <v>2980</v>
      </c>
      <c r="F878" t="s">
        <v>425</v>
      </c>
      <c r="G878" s="3">
        <v>43581</v>
      </c>
      <c r="H878" s="2">
        <v>127900</v>
      </c>
      <c r="I878" s="12" t="s">
        <v>838</v>
      </c>
    </row>
    <row r="879" spans="1:9" ht="21.75" customHeight="1" x14ac:dyDescent="0.2">
      <c r="A879" t="s">
        <v>326</v>
      </c>
      <c r="B879" t="s">
        <v>1844</v>
      </c>
      <c r="C879" t="s">
        <v>152</v>
      </c>
      <c r="D879" t="s">
        <v>1842</v>
      </c>
      <c r="E879" t="s">
        <v>2981</v>
      </c>
      <c r="F879" t="s">
        <v>6</v>
      </c>
      <c r="G879" s="3">
        <v>43581</v>
      </c>
      <c r="H879" s="2">
        <v>270000</v>
      </c>
      <c r="I879" s="12" t="s">
        <v>838</v>
      </c>
    </row>
    <row r="880" spans="1:9" ht="21.75" customHeight="1" x14ac:dyDescent="0.2">
      <c r="A880" t="s">
        <v>1234</v>
      </c>
      <c r="B880" t="s">
        <v>1036</v>
      </c>
      <c r="C880" t="s">
        <v>1905</v>
      </c>
      <c r="D880" t="s">
        <v>1258</v>
      </c>
      <c r="E880" t="s">
        <v>2982</v>
      </c>
      <c r="F880" t="s">
        <v>6</v>
      </c>
      <c r="G880" s="3">
        <v>43581</v>
      </c>
      <c r="H880" s="2">
        <v>159900</v>
      </c>
      <c r="I880" s="12" t="s">
        <v>838</v>
      </c>
    </row>
    <row r="881" spans="1:9" ht="21.75" customHeight="1" x14ac:dyDescent="0.2">
      <c r="A881" t="s">
        <v>852</v>
      </c>
      <c r="B881" t="s">
        <v>1258</v>
      </c>
      <c r="C881" t="s">
        <v>308</v>
      </c>
      <c r="D881" t="s">
        <v>1840</v>
      </c>
      <c r="E881" t="s">
        <v>2983</v>
      </c>
      <c r="F881" t="s">
        <v>6</v>
      </c>
      <c r="G881" s="3">
        <v>43581</v>
      </c>
      <c r="H881" s="2">
        <v>370000</v>
      </c>
      <c r="I881" s="12" t="s">
        <v>838</v>
      </c>
    </row>
    <row r="882" spans="1:9" ht="21.75" customHeight="1" x14ac:dyDescent="0.2">
      <c r="A882" t="s">
        <v>1749</v>
      </c>
      <c r="B882" t="s">
        <v>1547</v>
      </c>
      <c r="C882" t="s">
        <v>1456</v>
      </c>
      <c r="D882" t="s">
        <v>1840</v>
      </c>
      <c r="E882" t="s">
        <v>2984</v>
      </c>
      <c r="F882" t="s">
        <v>6</v>
      </c>
      <c r="G882" s="3">
        <v>43581</v>
      </c>
      <c r="H882" s="2">
        <v>284000</v>
      </c>
      <c r="I882" s="12" t="s">
        <v>838</v>
      </c>
    </row>
    <row r="883" spans="1:9" ht="21.75" customHeight="1" x14ac:dyDescent="0.2">
      <c r="A883" t="s">
        <v>1876</v>
      </c>
      <c r="B883" t="s">
        <v>539</v>
      </c>
      <c r="C883" t="s">
        <v>1876</v>
      </c>
      <c r="D883" t="s">
        <v>539</v>
      </c>
      <c r="E883" t="s">
        <v>2985</v>
      </c>
      <c r="F883" t="s">
        <v>553</v>
      </c>
      <c r="G883" s="3">
        <v>43581</v>
      </c>
      <c r="H883" s="2">
        <v>92000</v>
      </c>
      <c r="I883" s="12" t="s">
        <v>838</v>
      </c>
    </row>
    <row r="884" spans="1:9" ht="21.75" customHeight="1" x14ac:dyDescent="0.2">
      <c r="A884" t="s">
        <v>1868</v>
      </c>
      <c r="B884" t="s">
        <v>1869</v>
      </c>
      <c r="C884" t="s">
        <v>2131</v>
      </c>
      <c r="D884" t="s">
        <v>839</v>
      </c>
      <c r="E884" t="s">
        <v>2986</v>
      </c>
      <c r="F884" t="s">
        <v>110</v>
      </c>
      <c r="G884" s="3">
        <v>43584</v>
      </c>
      <c r="H884" s="2">
        <v>30000</v>
      </c>
      <c r="I884" s="12" t="s">
        <v>838</v>
      </c>
    </row>
    <row r="885" spans="1:9" ht="21.75" customHeight="1" x14ac:dyDescent="0.2">
      <c r="A885" t="s">
        <v>551</v>
      </c>
      <c r="B885" t="s">
        <v>1099</v>
      </c>
      <c r="C885" t="s">
        <v>1930</v>
      </c>
      <c r="D885" t="s">
        <v>1036</v>
      </c>
      <c r="E885" t="s">
        <v>2987</v>
      </c>
      <c r="F885" t="s">
        <v>1126</v>
      </c>
      <c r="G885" s="3">
        <v>43584</v>
      </c>
      <c r="H885" s="2">
        <v>145000</v>
      </c>
      <c r="I885" s="12" t="s">
        <v>838</v>
      </c>
    </row>
    <row r="886" spans="1:9" ht="21.75" customHeight="1" x14ac:dyDescent="0.2">
      <c r="A886" t="s">
        <v>2988</v>
      </c>
      <c r="B886" t="s">
        <v>1036</v>
      </c>
      <c r="C886" t="s">
        <v>2988</v>
      </c>
      <c r="D886" t="s">
        <v>1036</v>
      </c>
      <c r="E886" t="s">
        <v>2989</v>
      </c>
      <c r="F886" t="s">
        <v>6</v>
      </c>
      <c r="G886" s="3">
        <v>43584</v>
      </c>
      <c r="H886" s="2">
        <v>179500</v>
      </c>
      <c r="I886" s="12" t="s">
        <v>838</v>
      </c>
    </row>
    <row r="887" spans="1:9" ht="21.75" customHeight="1" x14ac:dyDescent="0.2">
      <c r="A887" t="s">
        <v>732</v>
      </c>
      <c r="B887" t="s">
        <v>2054</v>
      </c>
      <c r="C887" t="s">
        <v>2247</v>
      </c>
      <c r="D887" t="s">
        <v>1843</v>
      </c>
      <c r="E887" t="s">
        <v>2990</v>
      </c>
      <c r="F887" t="s">
        <v>1249</v>
      </c>
      <c r="G887" s="3">
        <v>43584</v>
      </c>
      <c r="H887" s="2">
        <v>150000</v>
      </c>
      <c r="I887" s="12" t="s">
        <v>838</v>
      </c>
    </row>
    <row r="888" spans="1:9" ht="21.75" customHeight="1" x14ac:dyDescent="0.2">
      <c r="A888" t="s">
        <v>357</v>
      </c>
      <c r="B888" t="s">
        <v>1099</v>
      </c>
      <c r="C888" t="s">
        <v>15</v>
      </c>
      <c r="D888" t="s">
        <v>118</v>
      </c>
      <c r="E888" t="s">
        <v>2991</v>
      </c>
      <c r="F888" t="s">
        <v>6</v>
      </c>
      <c r="G888" s="3">
        <v>43584</v>
      </c>
      <c r="H888" s="2">
        <v>89700</v>
      </c>
      <c r="I888" s="12" t="s">
        <v>838</v>
      </c>
    </row>
    <row r="889" spans="1:9" ht="21.75" customHeight="1" x14ac:dyDescent="0.2">
      <c r="A889" t="s">
        <v>1287</v>
      </c>
      <c r="B889" t="s">
        <v>916</v>
      </c>
      <c r="C889" t="s">
        <v>16</v>
      </c>
      <c r="D889" t="s">
        <v>916</v>
      </c>
      <c r="E889" t="s">
        <v>2992</v>
      </c>
      <c r="F889" t="s">
        <v>6</v>
      </c>
      <c r="G889" s="3">
        <v>43584</v>
      </c>
      <c r="H889" s="2">
        <v>267000</v>
      </c>
      <c r="I889" s="12" t="s">
        <v>838</v>
      </c>
    </row>
    <row r="890" spans="1:9" ht="21.75" customHeight="1" x14ac:dyDescent="0.2">
      <c r="A890" t="s">
        <v>1835</v>
      </c>
      <c r="B890" t="s">
        <v>1858</v>
      </c>
      <c r="C890" t="s">
        <v>326</v>
      </c>
      <c r="D890" t="s">
        <v>1844</v>
      </c>
      <c r="E890" t="s">
        <v>2993</v>
      </c>
      <c r="F890" t="s">
        <v>6</v>
      </c>
      <c r="G890" s="3">
        <v>43584</v>
      </c>
      <c r="H890" s="2">
        <v>225000</v>
      </c>
      <c r="I890" s="12" t="s">
        <v>838</v>
      </c>
    </row>
    <row r="891" spans="1:9" ht="21.75" customHeight="1" x14ac:dyDescent="0.2">
      <c r="A891" t="s">
        <v>1917</v>
      </c>
      <c r="B891" t="s">
        <v>5</v>
      </c>
      <c r="C891" t="s">
        <v>1691</v>
      </c>
      <c r="D891" t="s">
        <v>5</v>
      </c>
      <c r="E891" t="s">
        <v>1967</v>
      </c>
      <c r="F891" t="s">
        <v>6</v>
      </c>
      <c r="G891" s="3">
        <v>43584</v>
      </c>
      <c r="H891" s="2">
        <v>205000</v>
      </c>
      <c r="I891" s="12">
        <v>20190565</v>
      </c>
    </row>
    <row r="892" spans="1:9" ht="21.75" customHeight="1" x14ac:dyDescent="0.2">
      <c r="A892" t="s">
        <v>1964</v>
      </c>
      <c r="B892" t="s">
        <v>5</v>
      </c>
      <c r="C892" t="s">
        <v>1691</v>
      </c>
      <c r="D892" t="s">
        <v>5</v>
      </c>
      <c r="E892" t="s">
        <v>2994</v>
      </c>
      <c r="F892" t="s">
        <v>6</v>
      </c>
      <c r="G892" s="3">
        <v>43584</v>
      </c>
      <c r="H892" s="2">
        <v>112500</v>
      </c>
      <c r="I892" s="12" t="s">
        <v>838</v>
      </c>
    </row>
    <row r="893" spans="1:9" ht="21.75" customHeight="1" x14ac:dyDescent="0.2">
      <c r="A893" t="s">
        <v>2059</v>
      </c>
      <c r="B893" t="s">
        <v>1889</v>
      </c>
      <c r="C893" t="s">
        <v>544</v>
      </c>
      <c r="D893" t="s">
        <v>1858</v>
      </c>
      <c r="E893" t="s">
        <v>2995</v>
      </c>
      <c r="F893" t="s">
        <v>1126</v>
      </c>
      <c r="G893" s="3">
        <v>43584</v>
      </c>
      <c r="H893" s="2">
        <v>479900</v>
      </c>
      <c r="I893" s="12" t="s">
        <v>838</v>
      </c>
    </row>
    <row r="894" spans="1:9" ht="21.75" customHeight="1" x14ac:dyDescent="0.2">
      <c r="A894" t="s">
        <v>1979</v>
      </c>
      <c r="B894" t="s">
        <v>2073</v>
      </c>
      <c r="C894" t="s">
        <v>1870</v>
      </c>
      <c r="D894" t="s">
        <v>2073</v>
      </c>
      <c r="E894" t="s">
        <v>2996</v>
      </c>
      <c r="F894" t="s">
        <v>215</v>
      </c>
      <c r="G894" s="3">
        <v>43584</v>
      </c>
      <c r="H894" s="2">
        <v>77500</v>
      </c>
      <c r="I894" s="12" t="s">
        <v>838</v>
      </c>
    </row>
    <row r="895" spans="1:9" ht="21.75" customHeight="1" x14ac:dyDescent="0.2">
      <c r="A895" t="s">
        <v>2997</v>
      </c>
      <c r="B895" t="s">
        <v>1099</v>
      </c>
      <c r="C895" t="s">
        <v>113</v>
      </c>
      <c r="D895" t="s">
        <v>559</v>
      </c>
      <c r="E895" t="s">
        <v>2998</v>
      </c>
      <c r="F895" t="s">
        <v>6</v>
      </c>
      <c r="G895" s="3">
        <v>43584</v>
      </c>
      <c r="H895" s="2">
        <v>87000</v>
      </c>
      <c r="I895" s="12" t="s">
        <v>838</v>
      </c>
    </row>
    <row r="896" spans="1:9" ht="21.75" customHeight="1" x14ac:dyDescent="0.2">
      <c r="A896" t="s">
        <v>1868</v>
      </c>
      <c r="B896" t="s">
        <v>1869</v>
      </c>
      <c r="C896" t="s">
        <v>546</v>
      </c>
      <c r="D896" t="s">
        <v>547</v>
      </c>
      <c r="E896" t="s">
        <v>2999</v>
      </c>
      <c r="F896" t="s">
        <v>6</v>
      </c>
      <c r="G896" s="3">
        <v>43584</v>
      </c>
      <c r="H896" s="2">
        <v>346256</v>
      </c>
      <c r="I896" s="12" t="s">
        <v>838</v>
      </c>
    </row>
    <row r="897" spans="1:9" ht="21.75" customHeight="1" x14ac:dyDescent="0.2">
      <c r="A897" t="s">
        <v>1702</v>
      </c>
      <c r="B897" t="s">
        <v>1535</v>
      </c>
      <c r="C897" t="s">
        <v>546</v>
      </c>
      <c r="D897" t="s">
        <v>547</v>
      </c>
      <c r="E897" t="s">
        <v>3000</v>
      </c>
      <c r="F897" t="s">
        <v>6</v>
      </c>
      <c r="G897" s="3">
        <v>43584</v>
      </c>
      <c r="H897" s="2">
        <v>389774</v>
      </c>
      <c r="I897" s="12" t="s">
        <v>838</v>
      </c>
    </row>
    <row r="898" spans="1:9" ht="21.75" customHeight="1" x14ac:dyDescent="0.2">
      <c r="A898" t="s">
        <v>527</v>
      </c>
      <c r="B898" t="s">
        <v>718</v>
      </c>
      <c r="C898" t="s">
        <v>2030</v>
      </c>
      <c r="D898" t="s">
        <v>1949</v>
      </c>
      <c r="E898" t="s">
        <v>3001</v>
      </c>
      <c r="F898" t="s">
        <v>1092</v>
      </c>
      <c r="G898" s="3">
        <v>43584</v>
      </c>
      <c r="H898" s="2">
        <v>29000</v>
      </c>
      <c r="I898" s="12" t="s">
        <v>838</v>
      </c>
    </row>
    <row r="899" spans="1:9" ht="21.75" customHeight="1" x14ac:dyDescent="0.2">
      <c r="A899" t="s">
        <v>2030</v>
      </c>
      <c r="B899" t="s">
        <v>1949</v>
      </c>
      <c r="C899" t="s">
        <v>2030</v>
      </c>
      <c r="D899" t="s">
        <v>1949</v>
      </c>
      <c r="E899" t="s">
        <v>3002</v>
      </c>
      <c r="F899" t="s">
        <v>213</v>
      </c>
      <c r="G899" s="3">
        <v>43584</v>
      </c>
      <c r="H899" s="2">
        <v>61900</v>
      </c>
      <c r="I899" s="12" t="s">
        <v>838</v>
      </c>
    </row>
    <row r="900" spans="1:9" ht="21.75" customHeight="1" x14ac:dyDescent="0.2">
      <c r="A900" t="s">
        <v>1942</v>
      </c>
      <c r="B900" t="s">
        <v>1180</v>
      </c>
      <c r="C900" t="s">
        <v>1926</v>
      </c>
      <c r="D900" t="s">
        <v>1535</v>
      </c>
      <c r="E900" t="s">
        <v>3003</v>
      </c>
      <c r="F900" t="s">
        <v>6</v>
      </c>
      <c r="G900" s="3">
        <v>43584</v>
      </c>
      <c r="H900" s="2">
        <v>250000</v>
      </c>
      <c r="I900" s="12" t="s">
        <v>838</v>
      </c>
    </row>
    <row r="901" spans="1:9" ht="21.75" customHeight="1" x14ac:dyDescent="0.2">
      <c r="A901" t="s">
        <v>544</v>
      </c>
      <c r="B901" t="s">
        <v>1858</v>
      </c>
      <c r="C901" t="s">
        <v>1882</v>
      </c>
      <c r="D901" t="s">
        <v>1535</v>
      </c>
      <c r="E901" t="s">
        <v>3004</v>
      </c>
      <c r="F901" t="s">
        <v>6</v>
      </c>
      <c r="G901" s="3">
        <v>43584</v>
      </c>
      <c r="H901" s="2">
        <v>557000</v>
      </c>
      <c r="I901" s="12" t="s">
        <v>838</v>
      </c>
    </row>
    <row r="902" spans="1:9" ht="21.75" customHeight="1" x14ac:dyDescent="0.2">
      <c r="A902" t="s">
        <v>2030</v>
      </c>
      <c r="B902" t="s">
        <v>1949</v>
      </c>
      <c r="C902" t="s">
        <v>2030</v>
      </c>
      <c r="D902" t="s">
        <v>1949</v>
      </c>
      <c r="E902" t="s">
        <v>3005</v>
      </c>
      <c r="F902" t="s">
        <v>1092</v>
      </c>
      <c r="G902" s="3">
        <v>43584</v>
      </c>
      <c r="H902" s="2">
        <v>61900</v>
      </c>
      <c r="I902" s="12" t="s">
        <v>838</v>
      </c>
    </row>
    <row r="903" spans="1:9" ht="21.75" customHeight="1" x14ac:dyDescent="0.2">
      <c r="A903" t="s">
        <v>1896</v>
      </c>
      <c r="B903" t="s">
        <v>1734</v>
      </c>
      <c r="C903" t="s">
        <v>1872</v>
      </c>
      <c r="D903" t="s">
        <v>1843</v>
      </c>
      <c r="E903" t="s">
        <v>3006</v>
      </c>
      <c r="F903" t="s">
        <v>6</v>
      </c>
      <c r="G903" s="3">
        <v>43585</v>
      </c>
      <c r="H903" s="2">
        <v>230000</v>
      </c>
      <c r="I903" s="12" t="s">
        <v>838</v>
      </c>
    </row>
    <row r="904" spans="1:9" ht="21.75" customHeight="1" x14ac:dyDescent="0.2">
      <c r="A904" t="s">
        <v>1956</v>
      </c>
      <c r="B904" t="s">
        <v>1099</v>
      </c>
      <c r="C904" t="s">
        <v>849</v>
      </c>
      <c r="D904" t="s">
        <v>1854</v>
      </c>
      <c r="E904" t="s">
        <v>3007</v>
      </c>
      <c r="F904" t="s">
        <v>6</v>
      </c>
      <c r="G904" s="3">
        <v>43585</v>
      </c>
      <c r="H904" s="2">
        <v>149900</v>
      </c>
      <c r="I904" s="12" t="s">
        <v>838</v>
      </c>
    </row>
    <row r="905" spans="1:9" ht="21.75" customHeight="1" x14ac:dyDescent="0.2">
      <c r="A905" t="s">
        <v>566</v>
      </c>
      <c r="B905" t="s">
        <v>1842</v>
      </c>
      <c r="C905" t="s">
        <v>326</v>
      </c>
      <c r="D905" t="s">
        <v>1844</v>
      </c>
      <c r="E905" t="s">
        <v>3008</v>
      </c>
      <c r="F905" t="s">
        <v>6</v>
      </c>
      <c r="G905" s="3">
        <v>43585</v>
      </c>
      <c r="H905" s="2">
        <v>185000</v>
      </c>
      <c r="I905" s="12">
        <v>20190864</v>
      </c>
    </row>
    <row r="906" spans="1:9" ht="21.75" customHeight="1" x14ac:dyDescent="0.2">
      <c r="A906" t="s">
        <v>842</v>
      </c>
      <c r="B906" t="s">
        <v>1940</v>
      </c>
      <c r="C906" t="s">
        <v>566</v>
      </c>
      <c r="D906" t="s">
        <v>1842</v>
      </c>
      <c r="E906" t="s">
        <v>1895</v>
      </c>
      <c r="F906" t="s">
        <v>6</v>
      </c>
      <c r="G906" s="3">
        <v>43585</v>
      </c>
      <c r="H906" s="2">
        <v>196000</v>
      </c>
      <c r="I906" s="12" t="s">
        <v>838</v>
      </c>
    </row>
    <row r="907" spans="1:9" ht="21.75" customHeight="1" x14ac:dyDescent="0.2">
      <c r="A907" t="s">
        <v>826</v>
      </c>
      <c r="B907" t="s">
        <v>1258</v>
      </c>
      <c r="C907" t="s">
        <v>1864</v>
      </c>
      <c r="D907" t="s">
        <v>1087</v>
      </c>
      <c r="E907" t="s">
        <v>3009</v>
      </c>
      <c r="F907" t="s">
        <v>6</v>
      </c>
      <c r="G907" s="3">
        <v>43585</v>
      </c>
      <c r="H907" s="2">
        <v>95000</v>
      </c>
      <c r="I907" s="12" t="s">
        <v>838</v>
      </c>
    </row>
    <row r="908" spans="1:9" ht="21.75" customHeight="1" x14ac:dyDescent="0.2">
      <c r="A908" t="s">
        <v>1244</v>
      </c>
      <c r="B908" t="s">
        <v>1535</v>
      </c>
      <c r="C908" t="s">
        <v>1395</v>
      </c>
      <c r="D908" t="s">
        <v>1842</v>
      </c>
      <c r="E908" t="s">
        <v>3010</v>
      </c>
      <c r="F908" t="s">
        <v>6</v>
      </c>
      <c r="G908" s="3">
        <v>43585</v>
      </c>
      <c r="H908" s="2">
        <v>225000</v>
      </c>
      <c r="I908" s="12">
        <v>20190668</v>
      </c>
    </row>
    <row r="909" spans="1:9" ht="21.75" customHeight="1" x14ac:dyDescent="0.2">
      <c r="A909" t="s">
        <v>722</v>
      </c>
      <c r="B909" t="s">
        <v>1842</v>
      </c>
      <c r="C909" t="s">
        <v>1905</v>
      </c>
      <c r="D909" t="s">
        <v>1258</v>
      </c>
      <c r="E909" t="s">
        <v>3011</v>
      </c>
      <c r="F909" t="s">
        <v>121</v>
      </c>
      <c r="G909" s="3">
        <v>43585</v>
      </c>
      <c r="H909" s="2">
        <v>329900</v>
      </c>
      <c r="I909" s="12">
        <v>20190700</v>
      </c>
    </row>
    <row r="910" spans="1:9" ht="21.75" customHeight="1" x14ac:dyDescent="0.2">
      <c r="A910" t="s">
        <v>1945</v>
      </c>
      <c r="B910" t="s">
        <v>839</v>
      </c>
      <c r="C910" t="s">
        <v>1945</v>
      </c>
      <c r="D910" t="s">
        <v>839</v>
      </c>
      <c r="E910" t="s">
        <v>3012</v>
      </c>
      <c r="F910" t="s">
        <v>110</v>
      </c>
      <c r="G910" s="3">
        <v>43585</v>
      </c>
      <c r="H910" s="2">
        <v>75000</v>
      </c>
      <c r="I910" s="12" t="s">
        <v>838</v>
      </c>
    </row>
    <row r="911" spans="1:9" ht="21.75" customHeight="1" x14ac:dyDescent="0.2">
      <c r="A911" t="s">
        <v>1222</v>
      </c>
      <c r="B911" t="s">
        <v>1099</v>
      </c>
      <c r="C911" t="s">
        <v>849</v>
      </c>
      <c r="D911" t="s">
        <v>1854</v>
      </c>
      <c r="E911" t="s">
        <v>3013</v>
      </c>
      <c r="F911" t="s">
        <v>6</v>
      </c>
      <c r="G911" s="3">
        <v>43585</v>
      </c>
      <c r="H911" s="2">
        <v>327000</v>
      </c>
      <c r="I911" s="12" t="s">
        <v>838</v>
      </c>
    </row>
    <row r="912" spans="1:9" ht="21.75" customHeight="1" x14ac:dyDescent="0.2">
      <c r="A912" t="s">
        <v>1910</v>
      </c>
      <c r="B912" t="s">
        <v>1842</v>
      </c>
      <c r="C912" t="s">
        <v>1307</v>
      </c>
      <c r="D912" t="s">
        <v>1099</v>
      </c>
      <c r="E912" t="s">
        <v>3014</v>
      </c>
      <c r="F912" t="s">
        <v>6</v>
      </c>
      <c r="G912" s="3">
        <v>43585</v>
      </c>
      <c r="H912" s="2">
        <v>195000</v>
      </c>
      <c r="I912" s="12">
        <v>20190665</v>
      </c>
    </row>
    <row r="913" spans="1:10" ht="21.75" customHeight="1" x14ac:dyDescent="0.2">
      <c r="A913" t="s">
        <v>722</v>
      </c>
      <c r="B913" t="s">
        <v>1842</v>
      </c>
      <c r="C913" t="s">
        <v>1864</v>
      </c>
      <c r="D913" t="s">
        <v>1087</v>
      </c>
      <c r="E913" t="s">
        <v>3015</v>
      </c>
      <c r="F913" t="s">
        <v>425</v>
      </c>
      <c r="G913" s="3">
        <v>43585</v>
      </c>
      <c r="H913" s="2">
        <v>231000</v>
      </c>
      <c r="I913" s="12">
        <v>20190667</v>
      </c>
    </row>
    <row r="914" spans="1:10" ht="21.75" customHeight="1" x14ac:dyDescent="0.2">
      <c r="A914" t="s">
        <v>1966</v>
      </c>
      <c r="B914" t="s">
        <v>1854</v>
      </c>
      <c r="C914" t="s">
        <v>1109</v>
      </c>
      <c r="D914" t="s">
        <v>1842</v>
      </c>
      <c r="E914" t="s">
        <v>3016</v>
      </c>
      <c r="F914" t="s">
        <v>7</v>
      </c>
      <c r="G914" s="3">
        <v>43585</v>
      </c>
      <c r="H914" s="2">
        <v>212900</v>
      </c>
      <c r="I914" s="12" t="s">
        <v>838</v>
      </c>
    </row>
    <row r="915" spans="1:10" ht="21.75" customHeight="1" x14ac:dyDescent="0.2">
      <c r="A915" t="s">
        <v>269</v>
      </c>
      <c r="B915" t="s">
        <v>1547</v>
      </c>
      <c r="C915" t="s">
        <v>719</v>
      </c>
      <c r="D915" t="s">
        <v>1036</v>
      </c>
      <c r="E915" t="s">
        <v>3017</v>
      </c>
      <c r="F915" t="s">
        <v>6</v>
      </c>
      <c r="G915" s="3">
        <v>43585</v>
      </c>
      <c r="H915" s="2">
        <v>305000</v>
      </c>
      <c r="I915" s="12" t="s">
        <v>838</v>
      </c>
    </row>
    <row r="916" spans="1:10" ht="21.75" customHeight="1" x14ac:dyDescent="0.2">
      <c r="A916" t="s">
        <v>1864</v>
      </c>
      <c r="B916" t="s">
        <v>1087</v>
      </c>
      <c r="C916" t="s">
        <v>1864</v>
      </c>
      <c r="D916" t="s">
        <v>1087</v>
      </c>
      <c r="E916" t="s">
        <v>3018</v>
      </c>
      <c r="F916" t="s">
        <v>6</v>
      </c>
      <c r="G916" s="3">
        <v>43585</v>
      </c>
      <c r="H916" s="2">
        <v>51000</v>
      </c>
      <c r="I916" s="12" t="s">
        <v>838</v>
      </c>
    </row>
    <row r="917" spans="1:10" ht="21.75" customHeight="1" x14ac:dyDescent="0.2">
      <c r="A917" t="s">
        <v>1864</v>
      </c>
      <c r="B917" t="s">
        <v>1087</v>
      </c>
      <c r="C917" t="s">
        <v>1401</v>
      </c>
      <c r="D917" t="s">
        <v>1842</v>
      </c>
      <c r="E917" t="s">
        <v>1218</v>
      </c>
      <c r="F917" t="s">
        <v>6</v>
      </c>
      <c r="G917" s="3">
        <v>43585</v>
      </c>
      <c r="H917" s="2">
        <v>195750</v>
      </c>
      <c r="I917" s="12">
        <v>20190504</v>
      </c>
    </row>
    <row r="918" spans="1:10" ht="21.75" customHeight="1" x14ac:dyDescent="0.2">
      <c r="A918" t="s">
        <v>1040</v>
      </c>
      <c r="B918" t="s">
        <v>5</v>
      </c>
      <c r="C918" t="s">
        <v>1539</v>
      </c>
      <c r="D918" t="s">
        <v>1258</v>
      </c>
      <c r="E918" t="s">
        <v>3019</v>
      </c>
      <c r="F918" t="s">
        <v>6</v>
      </c>
      <c r="G918" s="3">
        <v>43585</v>
      </c>
      <c r="H918" s="2">
        <v>65000</v>
      </c>
      <c r="I918" s="12" t="s">
        <v>838</v>
      </c>
    </row>
    <row r="919" spans="1:10" ht="21.75" customHeight="1" x14ac:dyDescent="0.2">
      <c r="A919" t="s">
        <v>813</v>
      </c>
      <c r="B919" t="s">
        <v>1099</v>
      </c>
      <c r="C919" t="s">
        <v>267</v>
      </c>
      <c r="D919" t="s">
        <v>1858</v>
      </c>
      <c r="E919" t="s">
        <v>3020</v>
      </c>
      <c r="F919" t="s">
        <v>6</v>
      </c>
      <c r="G919" s="3">
        <v>43585</v>
      </c>
      <c r="H919" s="2">
        <v>221000</v>
      </c>
      <c r="I919" s="12">
        <v>20190673</v>
      </c>
    </row>
    <row r="920" spans="1:10" ht="21.75" customHeight="1" x14ac:dyDescent="0.2">
      <c r="A920" t="s">
        <v>1729</v>
      </c>
      <c r="B920" t="s">
        <v>1036</v>
      </c>
      <c r="C920" t="s">
        <v>1247</v>
      </c>
      <c r="D920" t="s">
        <v>1484</v>
      </c>
      <c r="E920" t="s">
        <v>3021</v>
      </c>
      <c r="F920" t="s">
        <v>123</v>
      </c>
      <c r="G920" s="3">
        <v>43585</v>
      </c>
      <c r="H920" s="2">
        <v>315000</v>
      </c>
      <c r="I920" s="12" t="s">
        <v>838</v>
      </c>
    </row>
    <row r="921" spans="1:10" ht="21.75" customHeight="1" x14ac:dyDescent="0.2">
      <c r="A921" t="s">
        <v>884</v>
      </c>
      <c r="B921" t="s">
        <v>1847</v>
      </c>
      <c r="C921" t="s">
        <v>1985</v>
      </c>
      <c r="D921" t="s">
        <v>1936</v>
      </c>
      <c r="E921" t="s">
        <v>3022</v>
      </c>
      <c r="F921" t="s">
        <v>7</v>
      </c>
      <c r="G921" s="3">
        <v>43585</v>
      </c>
      <c r="H921" s="2">
        <v>82000</v>
      </c>
      <c r="I921" s="12">
        <v>20190531</v>
      </c>
    </row>
    <row r="922" spans="1:10" ht="21.75" customHeight="1" x14ac:dyDescent="0.2">
      <c r="A922" t="s">
        <v>1401</v>
      </c>
      <c r="B922" t="s">
        <v>1842</v>
      </c>
      <c r="C922" t="s">
        <v>793</v>
      </c>
      <c r="D922" t="s">
        <v>1036</v>
      </c>
      <c r="E922" t="s">
        <v>3023</v>
      </c>
      <c r="F922" t="s">
        <v>216</v>
      </c>
      <c r="G922" s="3">
        <v>43585</v>
      </c>
      <c r="H922" s="2">
        <v>218500</v>
      </c>
      <c r="I922" s="12" t="s">
        <v>838</v>
      </c>
    </row>
    <row r="923" spans="1:10" ht="21.75" customHeight="1" x14ac:dyDescent="0.2">
      <c r="A923" t="s">
        <v>1868</v>
      </c>
      <c r="B923" t="s">
        <v>1869</v>
      </c>
      <c r="C923" t="s">
        <v>1222</v>
      </c>
      <c r="D923" t="s">
        <v>1099</v>
      </c>
      <c r="E923" t="s">
        <v>3024</v>
      </c>
      <c r="F923" t="s">
        <v>1092</v>
      </c>
      <c r="G923" s="3">
        <v>43585</v>
      </c>
      <c r="H923" s="2">
        <v>185000</v>
      </c>
      <c r="I923" s="12" t="s">
        <v>838</v>
      </c>
    </row>
    <row r="924" spans="1:10" ht="21.75" customHeight="1" x14ac:dyDescent="0.2">
      <c r="A924" t="s">
        <v>2090</v>
      </c>
      <c r="B924" t="s">
        <v>1099</v>
      </c>
      <c r="C924" t="s">
        <v>198</v>
      </c>
      <c r="D924" t="s">
        <v>285</v>
      </c>
      <c r="E924" t="s">
        <v>3025</v>
      </c>
      <c r="F924" t="s">
        <v>730</v>
      </c>
      <c r="G924" s="3">
        <v>43585</v>
      </c>
      <c r="H924" s="2">
        <v>48000</v>
      </c>
      <c r="I924" s="12" t="s">
        <v>838</v>
      </c>
    </row>
    <row r="925" spans="1:10" ht="21.75" customHeight="1" x14ac:dyDescent="0.2">
      <c r="A925" t="s">
        <v>1855</v>
      </c>
      <c r="B925" t="s">
        <v>1854</v>
      </c>
      <c r="C925" t="s">
        <v>566</v>
      </c>
      <c r="D925" t="s">
        <v>1842</v>
      </c>
      <c r="E925" t="s">
        <v>3026</v>
      </c>
      <c r="F925" t="s">
        <v>6</v>
      </c>
      <c r="G925" s="3">
        <v>43585</v>
      </c>
      <c r="H925" s="2">
        <v>195000</v>
      </c>
      <c r="I925" s="12">
        <v>20190132</v>
      </c>
    </row>
    <row r="926" spans="1:10" ht="21.75" customHeight="1" x14ac:dyDescent="0.2">
      <c r="A926" t="s">
        <v>15</v>
      </c>
      <c r="B926" t="s">
        <v>118</v>
      </c>
      <c r="C926" t="s">
        <v>1855</v>
      </c>
      <c r="D926" t="s">
        <v>1854</v>
      </c>
      <c r="E926" t="s">
        <v>3027</v>
      </c>
      <c r="F926" t="s">
        <v>123</v>
      </c>
      <c r="G926" s="3">
        <v>43585</v>
      </c>
      <c r="H926" s="2">
        <v>98000</v>
      </c>
      <c r="I926" s="12" t="s">
        <v>838</v>
      </c>
    </row>
    <row r="927" spans="1:10" ht="21.75" customHeight="1" x14ac:dyDescent="0.2">
      <c r="A927" t="s">
        <v>326</v>
      </c>
      <c r="B927" t="s">
        <v>1844</v>
      </c>
      <c r="C927" t="s">
        <v>2090</v>
      </c>
      <c r="D927" t="s">
        <v>1099</v>
      </c>
      <c r="E927" t="s">
        <v>3028</v>
      </c>
      <c r="F927" t="s">
        <v>700</v>
      </c>
      <c r="G927" s="3">
        <v>43585</v>
      </c>
      <c r="H927" s="2">
        <v>175000</v>
      </c>
      <c r="I927" s="12" t="s">
        <v>838</v>
      </c>
    </row>
    <row r="928" spans="1:10" ht="21.75" customHeight="1" x14ac:dyDescent="0.2">
      <c r="A928" t="s">
        <v>842</v>
      </c>
      <c r="B928" t="s">
        <v>1940</v>
      </c>
      <c r="C928" t="s">
        <v>309</v>
      </c>
      <c r="D928" t="s">
        <v>1840</v>
      </c>
      <c r="E928" t="s">
        <v>3029</v>
      </c>
      <c r="F928" t="s">
        <v>6</v>
      </c>
      <c r="G928" s="3">
        <v>43585</v>
      </c>
      <c r="H928" s="2">
        <v>294000</v>
      </c>
      <c r="I928" s="12" t="s">
        <v>838</v>
      </c>
      <c r="J928" s="78">
        <v>43586</v>
      </c>
    </row>
    <row r="929" spans="1:9" ht="21.75" customHeight="1" x14ac:dyDescent="0.2">
      <c r="A929" t="s">
        <v>326</v>
      </c>
      <c r="B929" t="s">
        <v>1844</v>
      </c>
      <c r="C929" t="s">
        <v>408</v>
      </c>
      <c r="D929" t="s">
        <v>197</v>
      </c>
      <c r="E929" t="s">
        <v>2048</v>
      </c>
      <c r="F929" t="s">
        <v>6</v>
      </c>
      <c r="G929" s="3">
        <v>43586</v>
      </c>
      <c r="H929" s="2">
        <v>100000</v>
      </c>
      <c r="I929" s="12" t="s">
        <v>838</v>
      </c>
    </row>
    <row r="930" spans="1:9" ht="21.75" customHeight="1" x14ac:dyDescent="0.2">
      <c r="A930" t="s">
        <v>1081</v>
      </c>
      <c r="B930" t="s">
        <v>1036</v>
      </c>
      <c r="C930" t="s">
        <v>566</v>
      </c>
      <c r="D930" t="s">
        <v>1842</v>
      </c>
      <c r="E930" t="s">
        <v>3030</v>
      </c>
      <c r="F930" t="s">
        <v>123</v>
      </c>
      <c r="G930" s="3">
        <v>43586</v>
      </c>
      <c r="H930" s="2">
        <v>146000</v>
      </c>
      <c r="I930" s="12">
        <v>20190055</v>
      </c>
    </row>
    <row r="931" spans="1:9" ht="21.75" customHeight="1" x14ac:dyDescent="0.2">
      <c r="A931" t="s">
        <v>1865</v>
      </c>
      <c r="B931" t="s">
        <v>1842</v>
      </c>
      <c r="C931" t="s">
        <v>401</v>
      </c>
      <c r="D931" t="s">
        <v>194</v>
      </c>
      <c r="E931" t="s">
        <v>3031</v>
      </c>
      <c r="F931" t="s">
        <v>11</v>
      </c>
      <c r="G931" s="3">
        <v>43586</v>
      </c>
      <c r="H931" s="2">
        <v>120000</v>
      </c>
      <c r="I931" s="12">
        <v>20190736</v>
      </c>
    </row>
    <row r="932" spans="1:9" ht="21.75" customHeight="1" x14ac:dyDescent="0.2">
      <c r="A932" t="s">
        <v>1736</v>
      </c>
      <c r="B932" t="s">
        <v>1854</v>
      </c>
      <c r="C932" t="s">
        <v>1945</v>
      </c>
      <c r="D932" t="s">
        <v>839</v>
      </c>
      <c r="E932" t="s">
        <v>3032</v>
      </c>
      <c r="F932" t="s">
        <v>6</v>
      </c>
      <c r="G932" s="3">
        <v>43586</v>
      </c>
      <c r="H932" s="2">
        <v>379900</v>
      </c>
      <c r="I932" s="12" t="s">
        <v>838</v>
      </c>
    </row>
    <row r="933" spans="1:9" ht="21.75" customHeight="1" x14ac:dyDescent="0.2">
      <c r="A933" t="s">
        <v>1732</v>
      </c>
      <c r="B933" t="s">
        <v>1475</v>
      </c>
      <c r="C933" t="s">
        <v>1732</v>
      </c>
      <c r="D933" t="s">
        <v>1475</v>
      </c>
      <c r="E933" t="s">
        <v>3033</v>
      </c>
      <c r="F933" t="s">
        <v>730</v>
      </c>
      <c r="G933" s="3">
        <v>43586</v>
      </c>
      <c r="H933" s="2">
        <v>21000</v>
      </c>
      <c r="I933" s="12" t="s">
        <v>838</v>
      </c>
    </row>
    <row r="934" spans="1:9" ht="21.75" customHeight="1" x14ac:dyDescent="0.2">
      <c r="A934" t="s">
        <v>1868</v>
      </c>
      <c r="B934" t="s">
        <v>1869</v>
      </c>
      <c r="C934" t="s">
        <v>1908</v>
      </c>
      <c r="D934" t="s">
        <v>1909</v>
      </c>
      <c r="E934" t="s">
        <v>3034</v>
      </c>
      <c r="F934" t="s">
        <v>6</v>
      </c>
      <c r="G934" s="3">
        <v>43586</v>
      </c>
      <c r="H934" s="2">
        <v>294000</v>
      </c>
      <c r="I934" s="12" t="s">
        <v>838</v>
      </c>
    </row>
    <row r="935" spans="1:9" ht="21.75" customHeight="1" x14ac:dyDescent="0.2">
      <c r="A935" t="s">
        <v>2131</v>
      </c>
      <c r="B935" t="s">
        <v>839</v>
      </c>
      <c r="C935" t="s">
        <v>2247</v>
      </c>
      <c r="D935" t="s">
        <v>1843</v>
      </c>
      <c r="E935" t="s">
        <v>3035</v>
      </c>
      <c r="F935" t="s">
        <v>6</v>
      </c>
      <c r="G935" s="3">
        <v>43586</v>
      </c>
      <c r="H935" s="2">
        <v>315000</v>
      </c>
      <c r="I935" s="12" t="s">
        <v>838</v>
      </c>
    </row>
    <row r="936" spans="1:9" ht="21.75" customHeight="1" x14ac:dyDescent="0.2">
      <c r="A936" t="s">
        <v>1564</v>
      </c>
      <c r="B936" t="s">
        <v>1565</v>
      </c>
      <c r="C936" t="s">
        <v>1210</v>
      </c>
      <c r="D936" t="s">
        <v>991</v>
      </c>
      <c r="E936" t="s">
        <v>3036</v>
      </c>
      <c r="F936" t="s">
        <v>120</v>
      </c>
      <c r="G936" s="3">
        <v>43586</v>
      </c>
      <c r="H936" s="2">
        <v>35300</v>
      </c>
      <c r="I936" s="12" t="s">
        <v>838</v>
      </c>
    </row>
    <row r="937" spans="1:9" ht="21.75" customHeight="1" x14ac:dyDescent="0.2">
      <c r="A937" t="s">
        <v>1650</v>
      </c>
      <c r="B937" t="s">
        <v>1099</v>
      </c>
      <c r="C937" t="s">
        <v>1866</v>
      </c>
      <c r="D937" t="s">
        <v>3037</v>
      </c>
      <c r="E937" t="s">
        <v>3038</v>
      </c>
      <c r="F937" t="s">
        <v>425</v>
      </c>
      <c r="G937" s="3">
        <v>43586</v>
      </c>
      <c r="H937" s="2">
        <v>70000</v>
      </c>
      <c r="I937" s="12" t="s">
        <v>838</v>
      </c>
    </row>
    <row r="938" spans="1:9" ht="21.75" customHeight="1" x14ac:dyDescent="0.2">
      <c r="A938" t="s">
        <v>326</v>
      </c>
      <c r="B938" t="s">
        <v>1844</v>
      </c>
      <c r="C938" t="s">
        <v>1926</v>
      </c>
      <c r="D938" t="s">
        <v>1535</v>
      </c>
      <c r="E938" t="s">
        <v>3039</v>
      </c>
      <c r="F938" t="s">
        <v>7</v>
      </c>
      <c r="G938" s="3">
        <v>43586</v>
      </c>
      <c r="H938" s="2">
        <v>450000</v>
      </c>
      <c r="I938" s="12" t="s">
        <v>838</v>
      </c>
    </row>
    <row r="939" spans="1:9" ht="21.75" customHeight="1" x14ac:dyDescent="0.2">
      <c r="A939" t="s">
        <v>2000</v>
      </c>
      <c r="B939" t="s">
        <v>106</v>
      </c>
      <c r="C939" t="s">
        <v>1222</v>
      </c>
      <c r="D939" t="s">
        <v>1099</v>
      </c>
      <c r="E939" t="s">
        <v>3040</v>
      </c>
      <c r="F939" t="s">
        <v>123</v>
      </c>
      <c r="G939" s="3">
        <v>43587</v>
      </c>
      <c r="H939" s="2">
        <v>262000</v>
      </c>
      <c r="I939" s="12" t="s">
        <v>838</v>
      </c>
    </row>
    <row r="940" spans="1:9" ht="21.75" customHeight="1" x14ac:dyDescent="0.2">
      <c r="A940" t="s">
        <v>1639</v>
      </c>
      <c r="B940" t="s">
        <v>1861</v>
      </c>
      <c r="C940" t="s">
        <v>361</v>
      </c>
      <c r="D940" t="s">
        <v>1842</v>
      </c>
      <c r="E940" t="s">
        <v>3041</v>
      </c>
      <c r="F940" t="s">
        <v>6</v>
      </c>
      <c r="G940" s="3">
        <v>43587</v>
      </c>
      <c r="H940" s="2">
        <v>215000</v>
      </c>
      <c r="I940" s="12">
        <v>20190742</v>
      </c>
    </row>
    <row r="941" spans="1:9" ht="21.75" customHeight="1" x14ac:dyDescent="0.2">
      <c r="A941" t="s">
        <v>326</v>
      </c>
      <c r="B941" t="s">
        <v>1844</v>
      </c>
      <c r="C941" t="s">
        <v>117</v>
      </c>
      <c r="D941" t="s">
        <v>1535</v>
      </c>
      <c r="E941" t="s">
        <v>3042</v>
      </c>
      <c r="F941" t="s">
        <v>6</v>
      </c>
      <c r="G941" s="3">
        <v>43587</v>
      </c>
      <c r="H941" s="2">
        <v>183300</v>
      </c>
      <c r="I941" s="12" t="s">
        <v>838</v>
      </c>
    </row>
    <row r="942" spans="1:9" ht="21.75" customHeight="1" x14ac:dyDescent="0.2">
      <c r="A942" t="s">
        <v>1865</v>
      </c>
      <c r="B942" t="s">
        <v>1842</v>
      </c>
      <c r="C942" t="s">
        <v>2057</v>
      </c>
      <c r="D942" t="s">
        <v>1842</v>
      </c>
      <c r="E942" t="s">
        <v>3043</v>
      </c>
      <c r="F942" t="s">
        <v>1126</v>
      </c>
      <c r="G942" s="3">
        <v>43587</v>
      </c>
      <c r="H942" s="2">
        <v>233000</v>
      </c>
      <c r="I942" s="12">
        <v>20190773</v>
      </c>
    </row>
    <row r="943" spans="1:9" ht="21.75" customHeight="1" x14ac:dyDescent="0.2">
      <c r="A943" t="s">
        <v>1738</v>
      </c>
      <c r="B943" t="s">
        <v>1099</v>
      </c>
      <c r="C943" t="s">
        <v>334</v>
      </c>
      <c r="D943" t="s">
        <v>1258</v>
      </c>
      <c r="E943" t="s">
        <v>3044</v>
      </c>
      <c r="F943" t="s">
        <v>64</v>
      </c>
      <c r="G943" s="3">
        <v>43587</v>
      </c>
      <c r="H943" s="2">
        <v>145000</v>
      </c>
      <c r="I943" s="12">
        <v>20190002</v>
      </c>
    </row>
    <row r="944" spans="1:9" ht="21.75" customHeight="1" x14ac:dyDescent="0.2">
      <c r="A944" t="s">
        <v>2072</v>
      </c>
      <c r="B944" t="s">
        <v>1858</v>
      </c>
      <c r="C944" t="s">
        <v>1985</v>
      </c>
      <c r="D944" t="s">
        <v>1936</v>
      </c>
      <c r="E944" t="s">
        <v>3045</v>
      </c>
      <c r="F944" t="s">
        <v>7</v>
      </c>
      <c r="G944" s="3">
        <v>43588</v>
      </c>
      <c r="H944" s="2">
        <v>145000</v>
      </c>
      <c r="I944" s="12" t="s">
        <v>838</v>
      </c>
    </row>
    <row r="945" spans="1:9" ht="21.75" customHeight="1" x14ac:dyDescent="0.2">
      <c r="A945" t="s">
        <v>1072</v>
      </c>
      <c r="B945" t="s">
        <v>1921</v>
      </c>
      <c r="C945" t="s">
        <v>1882</v>
      </c>
      <c r="D945" t="s">
        <v>1535</v>
      </c>
      <c r="E945" t="s">
        <v>3046</v>
      </c>
      <c r="F945" t="s">
        <v>6</v>
      </c>
      <c r="G945" s="3">
        <v>43588</v>
      </c>
      <c r="H945" s="2">
        <v>212000</v>
      </c>
      <c r="I945" s="12">
        <v>20190843</v>
      </c>
    </row>
    <row r="946" spans="1:9" ht="21.75" customHeight="1" x14ac:dyDescent="0.2">
      <c r="A946" t="s">
        <v>2071</v>
      </c>
      <c r="B946" t="s">
        <v>303</v>
      </c>
      <c r="C946" t="s">
        <v>842</v>
      </c>
      <c r="D946" t="s">
        <v>1940</v>
      </c>
      <c r="E946" t="s">
        <v>3047</v>
      </c>
      <c r="F946" t="s">
        <v>425</v>
      </c>
      <c r="G946" s="3">
        <v>43588</v>
      </c>
      <c r="H946" s="2">
        <v>160000</v>
      </c>
      <c r="I946" s="12" t="s">
        <v>838</v>
      </c>
    </row>
    <row r="947" spans="1:9" ht="21.75" customHeight="1" x14ac:dyDescent="0.2">
      <c r="A947" t="s">
        <v>1691</v>
      </c>
      <c r="B947" t="s">
        <v>5</v>
      </c>
      <c r="C947" t="s">
        <v>1534</v>
      </c>
      <c r="D947" t="s">
        <v>1180</v>
      </c>
      <c r="E947" t="s">
        <v>3048</v>
      </c>
      <c r="F947" t="s">
        <v>7</v>
      </c>
      <c r="G947" s="3">
        <v>43588</v>
      </c>
      <c r="H947" s="2">
        <v>157500</v>
      </c>
      <c r="I947" s="12" t="s">
        <v>838</v>
      </c>
    </row>
    <row r="948" spans="1:9" ht="21.75" customHeight="1" x14ac:dyDescent="0.2">
      <c r="A948" t="s">
        <v>308</v>
      </c>
      <c r="B948" t="s">
        <v>1840</v>
      </c>
      <c r="C948" t="s">
        <v>852</v>
      </c>
      <c r="D948" t="s">
        <v>1258</v>
      </c>
      <c r="E948" t="s">
        <v>3049</v>
      </c>
      <c r="F948" t="s">
        <v>7</v>
      </c>
      <c r="G948" s="3">
        <v>43588</v>
      </c>
      <c r="H948" s="2">
        <v>299000</v>
      </c>
      <c r="I948" s="12" t="s">
        <v>838</v>
      </c>
    </row>
    <row r="949" spans="1:9" ht="21.75" customHeight="1" x14ac:dyDescent="0.2">
      <c r="A949" t="s">
        <v>1639</v>
      </c>
      <c r="B949" t="s">
        <v>1861</v>
      </c>
      <c r="C949" t="s">
        <v>1210</v>
      </c>
      <c r="D949" t="s">
        <v>991</v>
      </c>
      <c r="E949" t="s">
        <v>3050</v>
      </c>
      <c r="F949" t="s">
        <v>730</v>
      </c>
      <c r="G949" s="3">
        <v>43588</v>
      </c>
      <c r="H949" s="2">
        <v>63850</v>
      </c>
      <c r="I949" s="12" t="s">
        <v>838</v>
      </c>
    </row>
    <row r="950" spans="1:9" ht="21.75" customHeight="1" x14ac:dyDescent="0.2">
      <c r="A950" t="s">
        <v>842</v>
      </c>
      <c r="B950" t="s">
        <v>1940</v>
      </c>
      <c r="C950" t="s">
        <v>2131</v>
      </c>
      <c r="D950" t="s">
        <v>839</v>
      </c>
      <c r="E950" t="s">
        <v>3051</v>
      </c>
      <c r="F950" t="s">
        <v>11</v>
      </c>
      <c r="G950" s="3">
        <v>43588</v>
      </c>
      <c r="H950" s="2">
        <v>310000</v>
      </c>
      <c r="I950" s="12" t="s">
        <v>838</v>
      </c>
    </row>
    <row r="951" spans="1:9" ht="21.75" customHeight="1" x14ac:dyDescent="0.2">
      <c r="A951" t="s">
        <v>1868</v>
      </c>
      <c r="B951" t="s">
        <v>1869</v>
      </c>
      <c r="C951" t="s">
        <v>326</v>
      </c>
      <c r="D951" t="s">
        <v>1844</v>
      </c>
      <c r="E951" t="s">
        <v>3052</v>
      </c>
      <c r="F951" t="s">
        <v>11</v>
      </c>
      <c r="G951" s="3">
        <v>43588</v>
      </c>
      <c r="H951" s="2">
        <v>150000</v>
      </c>
      <c r="I951" s="12" t="s">
        <v>838</v>
      </c>
    </row>
    <row r="952" spans="1:9" ht="21.75" customHeight="1" x14ac:dyDescent="0.2">
      <c r="A952" t="s">
        <v>212</v>
      </c>
      <c r="B952" t="s">
        <v>1475</v>
      </c>
      <c r="C952" t="s">
        <v>849</v>
      </c>
      <c r="D952" t="s">
        <v>1854</v>
      </c>
      <c r="E952" t="s">
        <v>3053</v>
      </c>
      <c r="F952" t="s">
        <v>1249</v>
      </c>
      <c r="G952" s="3">
        <v>43588</v>
      </c>
      <c r="H952" s="2">
        <v>494900</v>
      </c>
      <c r="I952" s="12" t="s">
        <v>838</v>
      </c>
    </row>
    <row r="953" spans="1:9" ht="21.75" customHeight="1" x14ac:dyDescent="0.2">
      <c r="A953" t="s">
        <v>1691</v>
      </c>
      <c r="B953" t="s">
        <v>5</v>
      </c>
      <c r="C953" t="s">
        <v>1229</v>
      </c>
      <c r="D953" t="s">
        <v>1099</v>
      </c>
      <c r="E953" t="s">
        <v>3054</v>
      </c>
      <c r="F953" t="s">
        <v>6</v>
      </c>
      <c r="G953" s="3">
        <v>43588</v>
      </c>
      <c r="H953" s="2">
        <v>225000</v>
      </c>
      <c r="I953" s="12" t="s">
        <v>838</v>
      </c>
    </row>
    <row r="954" spans="1:9" ht="21.75" customHeight="1" x14ac:dyDescent="0.2">
      <c r="A954" t="s">
        <v>2014</v>
      </c>
      <c r="B954" t="s">
        <v>1180</v>
      </c>
      <c r="C954" t="s">
        <v>154</v>
      </c>
      <c r="D954" t="s">
        <v>1099</v>
      </c>
      <c r="E954" t="s">
        <v>3055</v>
      </c>
      <c r="F954" t="s">
        <v>6</v>
      </c>
      <c r="G954" s="3">
        <v>43588</v>
      </c>
      <c r="H954" s="2">
        <v>76000</v>
      </c>
      <c r="I954" s="12" t="s">
        <v>838</v>
      </c>
    </row>
    <row r="955" spans="1:9" ht="21.75" customHeight="1" x14ac:dyDescent="0.2">
      <c r="A955" t="s">
        <v>1868</v>
      </c>
      <c r="B955" t="s">
        <v>1869</v>
      </c>
      <c r="C955" t="s">
        <v>1301</v>
      </c>
      <c r="D955" t="s">
        <v>411</v>
      </c>
      <c r="E955" t="s">
        <v>3056</v>
      </c>
      <c r="F955" t="s">
        <v>328</v>
      </c>
      <c r="G955" s="3">
        <v>43588</v>
      </c>
      <c r="H955" s="2">
        <v>228500</v>
      </c>
      <c r="I955" s="12" t="s">
        <v>838</v>
      </c>
    </row>
    <row r="956" spans="1:9" ht="21.75" customHeight="1" x14ac:dyDescent="0.2">
      <c r="A956" t="s">
        <v>1040</v>
      </c>
      <c r="B956" t="s">
        <v>5</v>
      </c>
      <c r="C956" t="s">
        <v>117</v>
      </c>
      <c r="D956" t="s">
        <v>1535</v>
      </c>
      <c r="E956" t="s">
        <v>3057</v>
      </c>
      <c r="F956" t="s">
        <v>425</v>
      </c>
      <c r="G956" s="3">
        <v>43588</v>
      </c>
      <c r="H956" s="2">
        <v>299900</v>
      </c>
      <c r="I956" s="12" t="s">
        <v>838</v>
      </c>
    </row>
    <row r="957" spans="1:9" ht="21.75" customHeight="1" x14ac:dyDescent="0.2">
      <c r="A957" t="s">
        <v>1735</v>
      </c>
      <c r="B957" t="s">
        <v>5</v>
      </c>
      <c r="C957" t="s">
        <v>1950</v>
      </c>
      <c r="D957" t="s">
        <v>5</v>
      </c>
      <c r="E957" t="s">
        <v>3058</v>
      </c>
      <c r="F957" t="s">
        <v>6</v>
      </c>
      <c r="G957" s="3">
        <v>43588</v>
      </c>
      <c r="H957" s="2">
        <v>210000</v>
      </c>
      <c r="I957" s="12">
        <v>20190814</v>
      </c>
    </row>
    <row r="958" spans="1:9" ht="21.75" customHeight="1" x14ac:dyDescent="0.2">
      <c r="A958" t="s">
        <v>813</v>
      </c>
      <c r="B958" t="s">
        <v>1099</v>
      </c>
      <c r="C958" t="s">
        <v>566</v>
      </c>
      <c r="D958" t="s">
        <v>1842</v>
      </c>
      <c r="E958" t="s">
        <v>3059</v>
      </c>
      <c r="F958" t="s">
        <v>216</v>
      </c>
      <c r="G958" s="3">
        <v>43588</v>
      </c>
      <c r="H958" s="2">
        <v>175000</v>
      </c>
      <c r="I958" s="12">
        <v>20190697</v>
      </c>
    </row>
    <row r="959" spans="1:9" ht="21.75" customHeight="1" x14ac:dyDescent="0.2">
      <c r="A959" t="s">
        <v>1081</v>
      </c>
      <c r="B959" t="s">
        <v>1036</v>
      </c>
      <c r="C959" t="s">
        <v>722</v>
      </c>
      <c r="D959" t="s">
        <v>1842</v>
      </c>
      <c r="E959" t="s">
        <v>3060</v>
      </c>
      <c r="F959" t="s">
        <v>425</v>
      </c>
      <c r="G959" s="3">
        <v>43588</v>
      </c>
      <c r="H959" s="2">
        <v>433000</v>
      </c>
      <c r="I959" s="12" t="s">
        <v>838</v>
      </c>
    </row>
    <row r="960" spans="1:9" ht="21.75" customHeight="1" x14ac:dyDescent="0.2">
      <c r="A960" t="s">
        <v>955</v>
      </c>
      <c r="B960" t="s">
        <v>1036</v>
      </c>
      <c r="C960" t="s">
        <v>842</v>
      </c>
      <c r="D960" t="s">
        <v>1940</v>
      </c>
      <c r="E960" t="s">
        <v>3061</v>
      </c>
      <c r="F960" t="s">
        <v>216</v>
      </c>
      <c r="G960" s="3">
        <v>43591</v>
      </c>
      <c r="H960" s="2">
        <v>300000</v>
      </c>
      <c r="I960" s="12" t="s">
        <v>838</v>
      </c>
    </row>
    <row r="961" spans="1:9" ht="21.75" customHeight="1" x14ac:dyDescent="0.2">
      <c r="A961" t="s">
        <v>1147</v>
      </c>
      <c r="B961" t="s">
        <v>1842</v>
      </c>
      <c r="C961" t="s">
        <v>488</v>
      </c>
      <c r="D961" t="s">
        <v>666</v>
      </c>
      <c r="E961" t="s">
        <v>3062</v>
      </c>
      <c r="F961" t="s">
        <v>6</v>
      </c>
      <c r="G961" s="3">
        <v>43591</v>
      </c>
      <c r="H961" s="2">
        <v>179000</v>
      </c>
      <c r="I961" s="12" t="s">
        <v>838</v>
      </c>
    </row>
    <row r="962" spans="1:9" ht="21.75" customHeight="1" x14ac:dyDescent="0.2">
      <c r="A962" t="s">
        <v>307</v>
      </c>
      <c r="B962" t="s">
        <v>1036</v>
      </c>
      <c r="C962" t="s">
        <v>1932</v>
      </c>
      <c r="D962" t="s">
        <v>1840</v>
      </c>
      <c r="E962" t="s">
        <v>3063</v>
      </c>
      <c r="F962" t="s">
        <v>6</v>
      </c>
      <c r="G962" s="3">
        <v>43591</v>
      </c>
      <c r="H962" s="2">
        <v>180000</v>
      </c>
      <c r="I962" s="12" t="s">
        <v>838</v>
      </c>
    </row>
    <row r="963" spans="1:9" ht="21.75" customHeight="1" x14ac:dyDescent="0.2">
      <c r="A963" t="s">
        <v>370</v>
      </c>
      <c r="B963" t="s">
        <v>5</v>
      </c>
      <c r="C963" t="s">
        <v>430</v>
      </c>
      <c r="D963" t="s">
        <v>1258</v>
      </c>
      <c r="E963" t="s">
        <v>3064</v>
      </c>
      <c r="F963" t="s">
        <v>6</v>
      </c>
      <c r="G963" s="3">
        <v>43591</v>
      </c>
      <c r="H963" s="2">
        <v>150000</v>
      </c>
      <c r="I963" s="12" t="s">
        <v>838</v>
      </c>
    </row>
    <row r="964" spans="1:9" ht="21.75" customHeight="1" x14ac:dyDescent="0.2">
      <c r="A964" t="s">
        <v>1301</v>
      </c>
      <c r="B964" t="s">
        <v>411</v>
      </c>
      <c r="C964" t="s">
        <v>1301</v>
      </c>
      <c r="D964" t="s">
        <v>411</v>
      </c>
      <c r="E964" t="s">
        <v>3065</v>
      </c>
      <c r="F964" t="s">
        <v>328</v>
      </c>
      <c r="G964" s="3">
        <v>43591</v>
      </c>
      <c r="H964" s="2">
        <v>40000</v>
      </c>
      <c r="I964" s="12" t="s">
        <v>838</v>
      </c>
    </row>
    <row r="965" spans="1:9" ht="21.75" customHeight="1" x14ac:dyDescent="0.2">
      <c r="A965" t="s">
        <v>1898</v>
      </c>
      <c r="B965" t="s">
        <v>1475</v>
      </c>
      <c r="C965" t="s">
        <v>1691</v>
      </c>
      <c r="D965" t="s">
        <v>5</v>
      </c>
      <c r="E965" t="s">
        <v>3066</v>
      </c>
      <c r="F965" t="s">
        <v>6</v>
      </c>
      <c r="G965" s="3">
        <v>43591</v>
      </c>
      <c r="H965" s="2">
        <v>179000</v>
      </c>
      <c r="I965" s="12" t="s">
        <v>838</v>
      </c>
    </row>
    <row r="966" spans="1:9" ht="21.75" customHeight="1" x14ac:dyDescent="0.2">
      <c r="A966" t="s">
        <v>710</v>
      </c>
      <c r="B966" t="s">
        <v>303</v>
      </c>
      <c r="C966" t="s">
        <v>1691</v>
      </c>
      <c r="D966" t="s">
        <v>5</v>
      </c>
      <c r="E966" t="s">
        <v>3067</v>
      </c>
      <c r="F966" t="s">
        <v>6</v>
      </c>
      <c r="G966" s="3">
        <v>43591</v>
      </c>
      <c r="H966" s="2">
        <v>64000</v>
      </c>
      <c r="I966" s="12">
        <v>20190864</v>
      </c>
    </row>
    <row r="967" spans="1:9" ht="21.75" customHeight="1" x14ac:dyDescent="0.2">
      <c r="A967" t="s">
        <v>1868</v>
      </c>
      <c r="B967" t="s">
        <v>1869</v>
      </c>
      <c r="C967" t="s">
        <v>147</v>
      </c>
      <c r="D967" t="s">
        <v>1734</v>
      </c>
      <c r="E967" t="s">
        <v>3068</v>
      </c>
      <c r="F967" t="s">
        <v>6</v>
      </c>
      <c r="G967" s="3">
        <v>43591</v>
      </c>
      <c r="H967" s="2">
        <v>695000</v>
      </c>
      <c r="I967" s="12" t="s">
        <v>838</v>
      </c>
    </row>
    <row r="968" spans="1:9" ht="21.75" customHeight="1" x14ac:dyDescent="0.2">
      <c r="A968" t="s">
        <v>719</v>
      </c>
      <c r="B968" t="s">
        <v>1036</v>
      </c>
      <c r="C968" t="s">
        <v>13</v>
      </c>
      <c r="D968" t="s">
        <v>1840</v>
      </c>
      <c r="E968" t="s">
        <v>3069</v>
      </c>
      <c r="F968" t="s">
        <v>6</v>
      </c>
      <c r="G968" s="3">
        <v>43591</v>
      </c>
      <c r="H968" s="2">
        <v>190000</v>
      </c>
      <c r="I968" s="12" t="s">
        <v>838</v>
      </c>
    </row>
    <row r="969" spans="1:9" ht="21.75" customHeight="1" x14ac:dyDescent="0.2">
      <c r="A969" t="s">
        <v>1632</v>
      </c>
      <c r="B969" t="s">
        <v>1535</v>
      </c>
      <c r="C969" t="s">
        <v>326</v>
      </c>
      <c r="D969" t="s">
        <v>1844</v>
      </c>
      <c r="E969" t="s">
        <v>3070</v>
      </c>
      <c r="F969" t="s">
        <v>1126</v>
      </c>
      <c r="G969" s="3">
        <v>43591</v>
      </c>
      <c r="H969" s="2">
        <v>205000</v>
      </c>
      <c r="I969" s="12" t="s">
        <v>838</v>
      </c>
    </row>
    <row r="970" spans="1:9" ht="21.75" customHeight="1" x14ac:dyDescent="0.2">
      <c r="A970" t="s">
        <v>1748</v>
      </c>
      <c r="B970" t="s">
        <v>1535</v>
      </c>
      <c r="C970" t="s">
        <v>1882</v>
      </c>
      <c r="D970" t="s">
        <v>1535</v>
      </c>
      <c r="E970" t="s">
        <v>3071</v>
      </c>
      <c r="F970" t="s">
        <v>1249</v>
      </c>
      <c r="G970" s="3">
        <v>43591</v>
      </c>
      <c r="H970" s="2">
        <v>240000</v>
      </c>
      <c r="I970" s="12">
        <v>20190731</v>
      </c>
    </row>
    <row r="971" spans="1:9" ht="21.75" customHeight="1" x14ac:dyDescent="0.2">
      <c r="A971" t="s">
        <v>3072</v>
      </c>
      <c r="B971" t="s">
        <v>5</v>
      </c>
      <c r="C971" t="s">
        <v>2004</v>
      </c>
      <c r="D971" t="s">
        <v>1260</v>
      </c>
      <c r="E971" t="s">
        <v>3073</v>
      </c>
      <c r="F971" t="s">
        <v>123</v>
      </c>
      <c r="G971" s="3">
        <v>43591</v>
      </c>
      <c r="H971" s="2">
        <v>223000</v>
      </c>
      <c r="I971" s="12" t="s">
        <v>838</v>
      </c>
    </row>
    <row r="972" spans="1:9" ht="21.75" customHeight="1" x14ac:dyDescent="0.2">
      <c r="A972" t="s">
        <v>3074</v>
      </c>
      <c r="B972" t="s">
        <v>1842</v>
      </c>
      <c r="C972" t="s">
        <v>1712</v>
      </c>
      <c r="D972" t="s">
        <v>1734</v>
      </c>
      <c r="E972" t="s">
        <v>3075</v>
      </c>
      <c r="F972" t="s">
        <v>1249</v>
      </c>
      <c r="G972" s="3">
        <v>43591</v>
      </c>
      <c r="H972" s="2">
        <v>232000</v>
      </c>
      <c r="I972" s="12">
        <v>20190698</v>
      </c>
    </row>
    <row r="973" spans="1:9" ht="21.75" customHeight="1" x14ac:dyDescent="0.2">
      <c r="A973" t="s">
        <v>105</v>
      </c>
      <c r="B973" t="s">
        <v>1258</v>
      </c>
      <c r="C973" t="s">
        <v>3076</v>
      </c>
      <c r="D973" t="s">
        <v>1099</v>
      </c>
      <c r="E973" t="s">
        <v>3077</v>
      </c>
      <c r="F973" t="s">
        <v>6</v>
      </c>
      <c r="G973" s="3">
        <v>43591</v>
      </c>
      <c r="H973" s="2">
        <v>174900</v>
      </c>
      <c r="I973" s="12" t="s">
        <v>838</v>
      </c>
    </row>
    <row r="974" spans="1:9" ht="21.75" customHeight="1" x14ac:dyDescent="0.2">
      <c r="A974" t="s">
        <v>1876</v>
      </c>
      <c r="B974" t="s">
        <v>539</v>
      </c>
      <c r="C974" t="s">
        <v>1876</v>
      </c>
      <c r="D974" t="s">
        <v>539</v>
      </c>
      <c r="E974" t="s">
        <v>3078</v>
      </c>
      <c r="F974" t="s">
        <v>553</v>
      </c>
      <c r="G974" s="3">
        <v>43591</v>
      </c>
      <c r="H974" s="2">
        <v>98000</v>
      </c>
      <c r="I974" s="12" t="s">
        <v>838</v>
      </c>
    </row>
    <row r="975" spans="1:9" ht="21.75" customHeight="1" x14ac:dyDescent="0.2">
      <c r="A975" t="s">
        <v>3079</v>
      </c>
      <c r="B975" t="s">
        <v>3080</v>
      </c>
      <c r="C975" t="s">
        <v>198</v>
      </c>
      <c r="D975" t="s">
        <v>285</v>
      </c>
      <c r="E975" t="s">
        <v>3081</v>
      </c>
      <c r="F975" t="s">
        <v>730</v>
      </c>
      <c r="G975" s="3">
        <v>43591</v>
      </c>
      <c r="H975" s="2">
        <v>27000</v>
      </c>
      <c r="I975" s="12" t="s">
        <v>838</v>
      </c>
    </row>
    <row r="976" spans="1:9" ht="21.75" customHeight="1" x14ac:dyDescent="0.2">
      <c r="A976" t="s">
        <v>1730</v>
      </c>
      <c r="B976" t="s">
        <v>718</v>
      </c>
      <c r="C976" t="s">
        <v>1730</v>
      </c>
      <c r="D976" t="s">
        <v>718</v>
      </c>
      <c r="E976" t="s">
        <v>3082</v>
      </c>
      <c r="F976" t="s">
        <v>1092</v>
      </c>
      <c r="G976" s="3">
        <v>43591</v>
      </c>
      <c r="H976" s="2">
        <v>172500</v>
      </c>
      <c r="I976" s="12" t="s">
        <v>838</v>
      </c>
    </row>
    <row r="977" spans="1:9" ht="21.75" customHeight="1" x14ac:dyDescent="0.2">
      <c r="A977" t="s">
        <v>182</v>
      </c>
      <c r="B977" t="s">
        <v>718</v>
      </c>
      <c r="C977" t="s">
        <v>182</v>
      </c>
      <c r="D977" t="s">
        <v>718</v>
      </c>
      <c r="E977" t="s">
        <v>3083</v>
      </c>
      <c r="F977" t="s">
        <v>552</v>
      </c>
      <c r="G977" s="3">
        <v>43591</v>
      </c>
      <c r="H977" s="2">
        <v>56500</v>
      </c>
      <c r="I977" s="12" t="s">
        <v>838</v>
      </c>
    </row>
    <row r="978" spans="1:9" ht="21.75" customHeight="1" x14ac:dyDescent="0.2">
      <c r="A978" t="s">
        <v>1644</v>
      </c>
      <c r="B978" t="s">
        <v>1036</v>
      </c>
      <c r="C978" t="s">
        <v>915</v>
      </c>
      <c r="D978" t="s">
        <v>1087</v>
      </c>
      <c r="E978" t="s">
        <v>3084</v>
      </c>
      <c r="F978" t="s">
        <v>6</v>
      </c>
      <c r="G978" s="3">
        <v>43592</v>
      </c>
      <c r="H978" s="2">
        <v>290000</v>
      </c>
      <c r="I978" s="12" t="s">
        <v>838</v>
      </c>
    </row>
    <row r="979" spans="1:9" ht="21.75" customHeight="1" x14ac:dyDescent="0.2">
      <c r="A979" t="s">
        <v>1125</v>
      </c>
      <c r="B979" t="s">
        <v>303</v>
      </c>
      <c r="C979" t="s">
        <v>1038</v>
      </c>
      <c r="D979" t="s">
        <v>1258</v>
      </c>
      <c r="E979" t="s">
        <v>3085</v>
      </c>
      <c r="F979" t="s">
        <v>216</v>
      </c>
      <c r="G979" s="3">
        <v>43592</v>
      </c>
      <c r="H979" s="2">
        <v>230000</v>
      </c>
      <c r="I979" s="12" t="s">
        <v>838</v>
      </c>
    </row>
    <row r="980" spans="1:9" ht="21.75" customHeight="1" x14ac:dyDescent="0.2">
      <c r="A980" t="s">
        <v>147</v>
      </c>
      <c r="B980" t="s">
        <v>1734</v>
      </c>
      <c r="C980" t="s">
        <v>787</v>
      </c>
      <c r="D980" t="s">
        <v>1036</v>
      </c>
      <c r="E980" t="s">
        <v>3086</v>
      </c>
      <c r="F980" t="s">
        <v>7</v>
      </c>
      <c r="G980" s="3">
        <v>43592</v>
      </c>
      <c r="H980" s="2">
        <v>645000</v>
      </c>
      <c r="I980" s="12" t="s">
        <v>838</v>
      </c>
    </row>
    <row r="981" spans="1:9" ht="21.75" customHeight="1" x14ac:dyDescent="0.2">
      <c r="A981" t="s">
        <v>1891</v>
      </c>
      <c r="B981" t="s">
        <v>1036</v>
      </c>
      <c r="C981" t="s">
        <v>1246</v>
      </c>
      <c r="D981" t="s">
        <v>1535</v>
      </c>
      <c r="E981" t="s">
        <v>3087</v>
      </c>
      <c r="F981" t="s">
        <v>6</v>
      </c>
      <c r="G981" s="3">
        <v>43592</v>
      </c>
      <c r="H981" s="2">
        <v>149900</v>
      </c>
      <c r="I981" s="12">
        <v>20190738</v>
      </c>
    </row>
    <row r="982" spans="1:9" ht="21.75" customHeight="1" x14ac:dyDescent="0.2">
      <c r="A982" t="s">
        <v>1868</v>
      </c>
      <c r="B982" t="s">
        <v>1869</v>
      </c>
      <c r="C982" t="s">
        <v>308</v>
      </c>
      <c r="D982" t="s">
        <v>1840</v>
      </c>
      <c r="E982" t="s">
        <v>3088</v>
      </c>
      <c r="F982" t="s">
        <v>111</v>
      </c>
      <c r="G982" s="3">
        <v>43592</v>
      </c>
      <c r="H982" s="2">
        <v>333000</v>
      </c>
      <c r="I982" s="12" t="s">
        <v>838</v>
      </c>
    </row>
    <row r="983" spans="1:9" ht="21.75" customHeight="1" x14ac:dyDescent="0.2">
      <c r="A983" t="s">
        <v>719</v>
      </c>
      <c r="B983" t="s">
        <v>1036</v>
      </c>
      <c r="C983" t="s">
        <v>719</v>
      </c>
      <c r="D983" t="s">
        <v>1036</v>
      </c>
      <c r="E983" t="s">
        <v>883</v>
      </c>
      <c r="F983" t="s">
        <v>6</v>
      </c>
      <c r="G983" s="3">
        <v>43592</v>
      </c>
      <c r="H983" s="2">
        <v>239900</v>
      </c>
      <c r="I983" s="12" t="s">
        <v>838</v>
      </c>
    </row>
    <row r="984" spans="1:9" ht="21.75" customHeight="1" x14ac:dyDescent="0.2">
      <c r="A984" t="s">
        <v>1694</v>
      </c>
      <c r="B984" t="s">
        <v>1180</v>
      </c>
      <c r="C984" t="s">
        <v>827</v>
      </c>
      <c r="D984" t="s">
        <v>282</v>
      </c>
      <c r="E984" t="s">
        <v>2043</v>
      </c>
      <c r="F984" t="s">
        <v>1126</v>
      </c>
      <c r="G984" s="3">
        <v>43592</v>
      </c>
      <c r="H984" s="2">
        <v>148000</v>
      </c>
      <c r="I984" s="12" t="s">
        <v>838</v>
      </c>
    </row>
    <row r="985" spans="1:9" ht="21.75" customHeight="1" x14ac:dyDescent="0.2">
      <c r="A985" t="s">
        <v>26</v>
      </c>
      <c r="B985" t="s">
        <v>1858</v>
      </c>
      <c r="C985" t="s">
        <v>1390</v>
      </c>
      <c r="D985" t="s">
        <v>1099</v>
      </c>
      <c r="E985" t="s">
        <v>3089</v>
      </c>
      <c r="F985" t="s">
        <v>6</v>
      </c>
      <c r="G985" s="3">
        <v>43592</v>
      </c>
      <c r="H985" s="2">
        <v>180500</v>
      </c>
      <c r="I985" s="12" t="s">
        <v>838</v>
      </c>
    </row>
    <row r="986" spans="1:9" ht="21.75" customHeight="1" x14ac:dyDescent="0.2">
      <c r="A986" t="s">
        <v>787</v>
      </c>
      <c r="B986" t="s">
        <v>1036</v>
      </c>
      <c r="C986" t="s">
        <v>1684</v>
      </c>
      <c r="D986" t="s">
        <v>2328</v>
      </c>
      <c r="E986" t="s">
        <v>3090</v>
      </c>
      <c r="F986" t="s">
        <v>1249</v>
      </c>
      <c r="G986" s="3">
        <v>43592</v>
      </c>
      <c r="H986" s="2">
        <v>575000</v>
      </c>
      <c r="I986" s="12" t="s">
        <v>838</v>
      </c>
    </row>
    <row r="987" spans="1:9" ht="21.75" customHeight="1" x14ac:dyDescent="0.2">
      <c r="A987" t="s">
        <v>1452</v>
      </c>
      <c r="B987" t="s">
        <v>1889</v>
      </c>
      <c r="C987" t="s">
        <v>1452</v>
      </c>
      <c r="D987" t="s">
        <v>1889</v>
      </c>
      <c r="E987" t="s">
        <v>3091</v>
      </c>
      <c r="F987" t="s">
        <v>6</v>
      </c>
      <c r="G987" s="3">
        <v>43592</v>
      </c>
      <c r="H987" s="2">
        <v>45000</v>
      </c>
      <c r="I987" s="12" t="s">
        <v>838</v>
      </c>
    </row>
    <row r="988" spans="1:9" ht="21.75" customHeight="1" x14ac:dyDescent="0.2">
      <c r="A988" t="s">
        <v>3092</v>
      </c>
      <c r="B988" t="s">
        <v>731</v>
      </c>
      <c r="C988" t="s">
        <v>3092</v>
      </c>
      <c r="D988" t="s">
        <v>731</v>
      </c>
      <c r="E988" t="s">
        <v>3093</v>
      </c>
      <c r="F988" t="s">
        <v>6</v>
      </c>
      <c r="G988" s="3">
        <v>43593</v>
      </c>
      <c r="H988" s="2">
        <v>39995</v>
      </c>
      <c r="I988" s="12" t="s">
        <v>838</v>
      </c>
    </row>
    <row r="989" spans="1:9" ht="21.75" customHeight="1" x14ac:dyDescent="0.2">
      <c r="A989" t="s">
        <v>1926</v>
      </c>
      <c r="B989" t="s">
        <v>1535</v>
      </c>
      <c r="C989" t="s">
        <v>1841</v>
      </c>
      <c r="D989" t="s">
        <v>1840</v>
      </c>
      <c r="E989" t="s">
        <v>3094</v>
      </c>
      <c r="F989" t="s">
        <v>6</v>
      </c>
      <c r="G989" s="3">
        <v>43593</v>
      </c>
      <c r="H989" s="2">
        <v>238680</v>
      </c>
      <c r="I989" s="12" t="s">
        <v>838</v>
      </c>
    </row>
    <row r="990" spans="1:9" ht="21.75" customHeight="1" x14ac:dyDescent="0.2">
      <c r="A990" t="s">
        <v>326</v>
      </c>
      <c r="B990" t="s">
        <v>1844</v>
      </c>
      <c r="C990" t="s">
        <v>154</v>
      </c>
      <c r="D990" t="s">
        <v>1099</v>
      </c>
      <c r="E990" t="s">
        <v>3095</v>
      </c>
      <c r="F990" t="s">
        <v>6</v>
      </c>
      <c r="G990" s="3">
        <v>43593</v>
      </c>
      <c r="H990" s="2">
        <v>139900</v>
      </c>
      <c r="I990" s="12" t="s">
        <v>838</v>
      </c>
    </row>
    <row r="991" spans="1:9" ht="21.75" customHeight="1" x14ac:dyDescent="0.2">
      <c r="A991" t="s">
        <v>885</v>
      </c>
      <c r="B991" t="s">
        <v>1840</v>
      </c>
      <c r="C991" t="s">
        <v>1906</v>
      </c>
      <c r="D991" t="s">
        <v>1099</v>
      </c>
      <c r="E991" t="s">
        <v>3096</v>
      </c>
      <c r="F991" t="s">
        <v>6</v>
      </c>
      <c r="G991" s="3">
        <v>43593</v>
      </c>
      <c r="H991" s="2">
        <v>100000</v>
      </c>
      <c r="I991" s="12" t="s">
        <v>838</v>
      </c>
    </row>
    <row r="992" spans="1:9" ht="21.75" customHeight="1" x14ac:dyDescent="0.2">
      <c r="A992" t="s">
        <v>764</v>
      </c>
      <c r="B992" t="s">
        <v>1842</v>
      </c>
      <c r="C992" t="s">
        <v>18</v>
      </c>
      <c r="D992" t="s">
        <v>1535</v>
      </c>
      <c r="E992" t="s">
        <v>3097</v>
      </c>
      <c r="F992" t="s">
        <v>6</v>
      </c>
      <c r="G992" s="3">
        <v>43593</v>
      </c>
      <c r="H992" s="2">
        <v>673000</v>
      </c>
      <c r="I992" s="12">
        <v>20190708</v>
      </c>
    </row>
    <row r="993" spans="1:9" ht="21.75" customHeight="1" x14ac:dyDescent="0.2">
      <c r="A993" t="s">
        <v>1868</v>
      </c>
      <c r="B993" t="s">
        <v>1869</v>
      </c>
      <c r="C993" t="s">
        <v>2047</v>
      </c>
      <c r="D993" t="s">
        <v>5</v>
      </c>
      <c r="E993" t="s">
        <v>3098</v>
      </c>
      <c r="F993" t="s">
        <v>3099</v>
      </c>
      <c r="G993" s="3">
        <v>43593</v>
      </c>
      <c r="H993" s="2">
        <v>101000</v>
      </c>
      <c r="I993" s="12" t="s">
        <v>838</v>
      </c>
    </row>
    <row r="994" spans="1:9" ht="21.75" customHeight="1" x14ac:dyDescent="0.2">
      <c r="A994" t="s">
        <v>306</v>
      </c>
      <c r="B994" t="s">
        <v>2085</v>
      </c>
      <c r="C994" t="s">
        <v>25</v>
      </c>
      <c r="D994" t="s">
        <v>1840</v>
      </c>
      <c r="E994" t="s">
        <v>3100</v>
      </c>
      <c r="F994" t="s">
        <v>6</v>
      </c>
      <c r="G994" s="3">
        <v>43594</v>
      </c>
      <c r="H994" s="2">
        <v>64750</v>
      </c>
      <c r="I994" s="12">
        <v>20182631</v>
      </c>
    </row>
    <row r="995" spans="1:9" ht="21.75" customHeight="1" x14ac:dyDescent="0.2">
      <c r="A995" t="s">
        <v>2066</v>
      </c>
      <c r="B995" t="s">
        <v>1842</v>
      </c>
      <c r="C995" t="s">
        <v>710</v>
      </c>
      <c r="D995" t="s">
        <v>303</v>
      </c>
      <c r="E995" t="s">
        <v>3101</v>
      </c>
      <c r="F995" t="s">
        <v>6</v>
      </c>
      <c r="G995" s="3">
        <v>43594</v>
      </c>
      <c r="H995" s="2">
        <v>171000</v>
      </c>
      <c r="I995" s="12">
        <v>20190839</v>
      </c>
    </row>
    <row r="996" spans="1:9" ht="21.75" customHeight="1" x14ac:dyDescent="0.2">
      <c r="A996" t="s">
        <v>757</v>
      </c>
      <c r="B996" t="s">
        <v>1258</v>
      </c>
      <c r="C996" t="s">
        <v>1298</v>
      </c>
      <c r="D996" t="s">
        <v>1036</v>
      </c>
      <c r="E996" t="s">
        <v>3102</v>
      </c>
      <c r="F996" t="s">
        <v>123</v>
      </c>
      <c r="G996" s="3">
        <v>43594</v>
      </c>
      <c r="H996" s="2">
        <v>177000</v>
      </c>
      <c r="I996" s="12" t="s">
        <v>838</v>
      </c>
    </row>
    <row r="997" spans="1:9" ht="21.75" customHeight="1" x14ac:dyDescent="0.2">
      <c r="A997" t="s">
        <v>529</v>
      </c>
      <c r="B997" t="s">
        <v>1036</v>
      </c>
      <c r="C997" t="s">
        <v>25</v>
      </c>
      <c r="D997" t="s">
        <v>1840</v>
      </c>
      <c r="E997" t="s">
        <v>3103</v>
      </c>
      <c r="F997" t="s">
        <v>6</v>
      </c>
      <c r="G997" s="3">
        <v>43594</v>
      </c>
      <c r="H997" s="2">
        <v>125500</v>
      </c>
      <c r="I997" s="12" t="s">
        <v>838</v>
      </c>
    </row>
    <row r="998" spans="1:9" ht="21.75" customHeight="1" x14ac:dyDescent="0.2">
      <c r="A998" t="s">
        <v>1246</v>
      </c>
      <c r="B998" t="s">
        <v>1535</v>
      </c>
      <c r="C998" t="s">
        <v>795</v>
      </c>
      <c r="D998" t="s">
        <v>1535</v>
      </c>
      <c r="E998" t="s">
        <v>3104</v>
      </c>
      <c r="F998" t="s">
        <v>6</v>
      </c>
      <c r="G998" s="3">
        <v>43594</v>
      </c>
      <c r="H998" s="2">
        <v>417000</v>
      </c>
      <c r="I998" s="12">
        <v>20190685</v>
      </c>
    </row>
    <row r="999" spans="1:9" ht="21.75" customHeight="1" x14ac:dyDescent="0.2">
      <c r="A999" t="s">
        <v>1041</v>
      </c>
      <c r="B999" t="s">
        <v>1703</v>
      </c>
      <c r="C999" t="s">
        <v>1876</v>
      </c>
      <c r="D999" t="s">
        <v>539</v>
      </c>
      <c r="E999" t="s">
        <v>3105</v>
      </c>
      <c r="F999" t="s">
        <v>553</v>
      </c>
      <c r="G999" s="3">
        <v>43594</v>
      </c>
      <c r="H999" s="2">
        <v>60000</v>
      </c>
      <c r="I999" s="12" t="s">
        <v>838</v>
      </c>
    </row>
    <row r="1000" spans="1:9" ht="21.75" customHeight="1" x14ac:dyDescent="0.2">
      <c r="A1000" t="s">
        <v>2103</v>
      </c>
      <c r="B1000" t="s">
        <v>1842</v>
      </c>
      <c r="C1000" t="s">
        <v>3076</v>
      </c>
      <c r="D1000" t="s">
        <v>1099</v>
      </c>
      <c r="E1000" t="s">
        <v>3106</v>
      </c>
      <c r="F1000" t="s">
        <v>6</v>
      </c>
      <c r="G1000" s="3">
        <v>43594</v>
      </c>
      <c r="H1000" s="2">
        <v>169900</v>
      </c>
      <c r="I1000" s="12" t="s">
        <v>838</v>
      </c>
    </row>
    <row r="1001" spans="1:9" ht="21.75" customHeight="1" x14ac:dyDescent="0.2">
      <c r="A1001" t="s">
        <v>1542</v>
      </c>
      <c r="B1001" t="s">
        <v>1842</v>
      </c>
      <c r="C1001" t="s">
        <v>852</v>
      </c>
      <c r="D1001" t="s">
        <v>1258</v>
      </c>
      <c r="E1001" t="s">
        <v>3107</v>
      </c>
      <c r="F1001" t="s">
        <v>1126</v>
      </c>
      <c r="G1001" s="3">
        <v>43594</v>
      </c>
      <c r="H1001" s="2">
        <v>457000</v>
      </c>
      <c r="I1001" s="12" t="s">
        <v>838</v>
      </c>
    </row>
    <row r="1002" spans="1:9" ht="21.75" customHeight="1" x14ac:dyDescent="0.2">
      <c r="A1002" t="s">
        <v>1916</v>
      </c>
      <c r="B1002" t="s">
        <v>1475</v>
      </c>
      <c r="C1002" t="s">
        <v>826</v>
      </c>
      <c r="D1002" t="s">
        <v>1258</v>
      </c>
      <c r="E1002" t="s">
        <v>3108</v>
      </c>
      <c r="F1002" t="s">
        <v>110</v>
      </c>
      <c r="G1002" s="3">
        <v>43594</v>
      </c>
      <c r="H1002" s="2">
        <v>135000</v>
      </c>
      <c r="I1002" s="12" t="s">
        <v>838</v>
      </c>
    </row>
    <row r="1003" spans="1:9" ht="21.75" customHeight="1" x14ac:dyDescent="0.2">
      <c r="A1003" t="s">
        <v>2014</v>
      </c>
      <c r="B1003" t="s">
        <v>1180</v>
      </c>
      <c r="C1003" t="s">
        <v>1694</v>
      </c>
      <c r="D1003" t="s">
        <v>1180</v>
      </c>
      <c r="E1003" t="s">
        <v>3109</v>
      </c>
      <c r="F1003" t="s">
        <v>216</v>
      </c>
      <c r="G1003" s="3">
        <v>43595</v>
      </c>
      <c r="H1003" s="2">
        <v>234900</v>
      </c>
      <c r="I1003" s="12" t="s">
        <v>838</v>
      </c>
    </row>
    <row r="1004" spans="1:9" ht="21.75" customHeight="1" x14ac:dyDescent="0.2">
      <c r="A1004" t="s">
        <v>3110</v>
      </c>
      <c r="B1004" t="s">
        <v>1854</v>
      </c>
      <c r="C1004" t="s">
        <v>1213</v>
      </c>
      <c r="D1004" t="s">
        <v>1842</v>
      </c>
      <c r="E1004" t="s">
        <v>3111</v>
      </c>
      <c r="F1004" t="s">
        <v>6</v>
      </c>
      <c r="G1004" s="3">
        <v>43595</v>
      </c>
      <c r="H1004" s="2">
        <v>198900</v>
      </c>
      <c r="I1004" s="12" t="s">
        <v>838</v>
      </c>
    </row>
    <row r="1005" spans="1:9" ht="21.75" customHeight="1" x14ac:dyDescent="0.2">
      <c r="A1005" t="s">
        <v>1857</v>
      </c>
      <c r="B1005" t="s">
        <v>1099</v>
      </c>
      <c r="C1005" t="s">
        <v>2064</v>
      </c>
      <c r="D1005" t="s">
        <v>1099</v>
      </c>
      <c r="E1005" t="s">
        <v>3112</v>
      </c>
      <c r="F1005" t="s">
        <v>6</v>
      </c>
      <c r="G1005" s="3">
        <v>43595</v>
      </c>
      <c r="H1005" s="2">
        <v>125000</v>
      </c>
      <c r="I1005" s="12" t="s">
        <v>838</v>
      </c>
    </row>
    <row r="1006" spans="1:9" ht="21.75" customHeight="1" x14ac:dyDescent="0.2">
      <c r="A1006" t="s">
        <v>1694</v>
      </c>
      <c r="B1006" t="s">
        <v>1180</v>
      </c>
      <c r="C1006" t="s">
        <v>357</v>
      </c>
      <c r="D1006" t="s">
        <v>1099</v>
      </c>
      <c r="E1006" t="s">
        <v>3113</v>
      </c>
      <c r="F1006" t="s">
        <v>6</v>
      </c>
      <c r="G1006" s="3">
        <v>43595</v>
      </c>
      <c r="H1006" s="2">
        <v>236500</v>
      </c>
      <c r="I1006" s="12">
        <v>20190766</v>
      </c>
    </row>
    <row r="1007" spans="1:9" ht="21.75" customHeight="1" x14ac:dyDescent="0.2">
      <c r="A1007" t="s">
        <v>3110</v>
      </c>
      <c r="B1007" t="s">
        <v>1854</v>
      </c>
      <c r="C1007" t="s">
        <v>1855</v>
      </c>
      <c r="D1007" t="s">
        <v>1854</v>
      </c>
      <c r="E1007" t="s">
        <v>3114</v>
      </c>
      <c r="F1007" t="s">
        <v>6</v>
      </c>
      <c r="G1007" s="3">
        <v>43595</v>
      </c>
      <c r="H1007" s="2">
        <v>236000</v>
      </c>
      <c r="I1007" s="12" t="s">
        <v>838</v>
      </c>
    </row>
    <row r="1008" spans="1:9" ht="21.75" customHeight="1" x14ac:dyDescent="0.2">
      <c r="A1008" t="s">
        <v>826</v>
      </c>
      <c r="B1008" t="s">
        <v>1258</v>
      </c>
      <c r="C1008" t="s">
        <v>1841</v>
      </c>
      <c r="D1008" t="s">
        <v>1840</v>
      </c>
      <c r="E1008" t="s">
        <v>3115</v>
      </c>
      <c r="F1008" t="s">
        <v>216</v>
      </c>
      <c r="G1008" s="3">
        <v>43595</v>
      </c>
      <c r="H1008" s="2">
        <v>178000</v>
      </c>
      <c r="I1008" s="12" t="s">
        <v>838</v>
      </c>
    </row>
    <row r="1009" spans="1:9" ht="21.75" customHeight="1" x14ac:dyDescent="0.2">
      <c r="A1009" t="s">
        <v>1695</v>
      </c>
      <c r="B1009" t="s">
        <v>1842</v>
      </c>
      <c r="C1009" t="s">
        <v>148</v>
      </c>
      <c r="D1009" t="s">
        <v>1840</v>
      </c>
      <c r="E1009" t="s">
        <v>3116</v>
      </c>
      <c r="F1009" t="s">
        <v>6</v>
      </c>
      <c r="G1009" s="3">
        <v>43595</v>
      </c>
      <c r="H1009" s="2">
        <v>119900</v>
      </c>
      <c r="I1009" s="12">
        <v>20190782</v>
      </c>
    </row>
    <row r="1010" spans="1:9" ht="21.75" customHeight="1" x14ac:dyDescent="0.2">
      <c r="A1010" t="s">
        <v>1855</v>
      </c>
      <c r="B1010" t="s">
        <v>1854</v>
      </c>
      <c r="C1010" t="s">
        <v>1719</v>
      </c>
      <c r="D1010" t="s">
        <v>5</v>
      </c>
      <c r="E1010" t="s">
        <v>3117</v>
      </c>
      <c r="F1010" t="s">
        <v>6</v>
      </c>
      <c r="G1010" s="3">
        <v>43595</v>
      </c>
      <c r="H1010" s="2">
        <v>327500</v>
      </c>
      <c r="I1010" s="12" t="s">
        <v>838</v>
      </c>
    </row>
    <row r="1011" spans="1:9" ht="21.75" customHeight="1" x14ac:dyDescent="0.2">
      <c r="A1011" t="s">
        <v>756</v>
      </c>
      <c r="B1011" t="s">
        <v>1854</v>
      </c>
      <c r="C1011" t="s">
        <v>1298</v>
      </c>
      <c r="D1011" t="s">
        <v>1036</v>
      </c>
      <c r="E1011" t="s">
        <v>3118</v>
      </c>
      <c r="F1011" t="s">
        <v>1249</v>
      </c>
      <c r="G1011" s="3">
        <v>43595</v>
      </c>
      <c r="H1011" s="2">
        <v>185500</v>
      </c>
      <c r="I1011" s="12" t="s">
        <v>838</v>
      </c>
    </row>
    <row r="1012" spans="1:9" ht="21.75" customHeight="1" x14ac:dyDescent="0.2">
      <c r="A1012" t="s">
        <v>1868</v>
      </c>
      <c r="B1012" t="s">
        <v>1869</v>
      </c>
      <c r="C1012" t="s">
        <v>3119</v>
      </c>
      <c r="D1012" t="s">
        <v>3120</v>
      </c>
      <c r="E1012" t="s">
        <v>3121</v>
      </c>
      <c r="F1012" t="s">
        <v>110</v>
      </c>
      <c r="G1012" s="3">
        <v>43595</v>
      </c>
      <c r="H1012" s="2">
        <v>180000</v>
      </c>
      <c r="I1012" s="12" t="s">
        <v>838</v>
      </c>
    </row>
    <row r="1013" spans="1:9" ht="21.75" customHeight="1" x14ac:dyDescent="0.2">
      <c r="A1013" t="s">
        <v>1543</v>
      </c>
      <c r="B1013" t="s">
        <v>1036</v>
      </c>
      <c r="C1013" t="s">
        <v>1880</v>
      </c>
      <c r="D1013" t="s">
        <v>126</v>
      </c>
      <c r="E1013" t="s">
        <v>3122</v>
      </c>
      <c r="F1013" t="s">
        <v>6</v>
      </c>
      <c r="G1013" s="3">
        <v>43595</v>
      </c>
      <c r="H1013" s="2">
        <v>157000</v>
      </c>
      <c r="I1013" s="12" t="s">
        <v>838</v>
      </c>
    </row>
    <row r="1014" spans="1:9" ht="21.75" customHeight="1" x14ac:dyDescent="0.2">
      <c r="A1014" t="s">
        <v>1232</v>
      </c>
      <c r="B1014" t="s">
        <v>1180</v>
      </c>
      <c r="C1014" t="s">
        <v>826</v>
      </c>
      <c r="D1014" t="s">
        <v>1258</v>
      </c>
      <c r="E1014" t="s">
        <v>3123</v>
      </c>
      <c r="F1014" t="s">
        <v>6</v>
      </c>
      <c r="G1014" s="3">
        <v>43595</v>
      </c>
      <c r="H1014" s="2">
        <v>124250</v>
      </c>
      <c r="I1014" s="12">
        <v>20190866</v>
      </c>
    </row>
    <row r="1015" spans="1:9" ht="21.75" customHeight="1" x14ac:dyDescent="0.2">
      <c r="A1015" t="s">
        <v>326</v>
      </c>
      <c r="B1015" t="s">
        <v>1844</v>
      </c>
      <c r="C1015" t="s">
        <v>326</v>
      </c>
      <c r="D1015" t="s">
        <v>1844</v>
      </c>
      <c r="E1015" t="s">
        <v>3124</v>
      </c>
      <c r="F1015" t="s">
        <v>910</v>
      </c>
      <c r="G1015" s="3">
        <v>43595</v>
      </c>
      <c r="H1015" s="2">
        <v>145000</v>
      </c>
      <c r="I1015" s="12" t="s">
        <v>838</v>
      </c>
    </row>
    <row r="1016" spans="1:9" ht="21.75" customHeight="1" x14ac:dyDescent="0.2">
      <c r="A1016" t="s">
        <v>2065</v>
      </c>
      <c r="B1016" t="s">
        <v>1842</v>
      </c>
      <c r="C1016" t="s">
        <v>1752</v>
      </c>
      <c r="D1016" t="s">
        <v>1099</v>
      </c>
      <c r="E1016" t="s">
        <v>3125</v>
      </c>
      <c r="F1016" t="s">
        <v>216</v>
      </c>
      <c r="G1016" s="3">
        <v>43595</v>
      </c>
      <c r="H1016" s="2">
        <v>195000</v>
      </c>
      <c r="I1016" s="12" t="s">
        <v>838</v>
      </c>
    </row>
    <row r="1017" spans="1:9" ht="21.75" customHeight="1" x14ac:dyDescent="0.2">
      <c r="A1017" t="s">
        <v>1298</v>
      </c>
      <c r="B1017" t="s">
        <v>1036</v>
      </c>
      <c r="C1017" t="s">
        <v>1298</v>
      </c>
      <c r="D1017" t="s">
        <v>1036</v>
      </c>
      <c r="E1017" t="s">
        <v>3126</v>
      </c>
      <c r="F1017" t="s">
        <v>6</v>
      </c>
      <c r="G1017" s="3">
        <v>43595</v>
      </c>
      <c r="H1017" s="2">
        <v>214000</v>
      </c>
      <c r="I1017" s="12" t="s">
        <v>838</v>
      </c>
    </row>
    <row r="1018" spans="1:9" ht="21.75" customHeight="1" x14ac:dyDescent="0.2">
      <c r="A1018" t="s">
        <v>2066</v>
      </c>
      <c r="B1018" t="s">
        <v>1842</v>
      </c>
      <c r="C1018" t="s">
        <v>1702</v>
      </c>
      <c r="D1018" t="s">
        <v>1535</v>
      </c>
      <c r="E1018" t="s">
        <v>3127</v>
      </c>
      <c r="F1018" t="s">
        <v>6</v>
      </c>
      <c r="G1018" s="3">
        <v>43595</v>
      </c>
      <c r="H1018" s="2">
        <v>191750</v>
      </c>
      <c r="I1018" s="12">
        <v>20190632</v>
      </c>
    </row>
    <row r="1019" spans="1:9" ht="21.75" customHeight="1" x14ac:dyDescent="0.2">
      <c r="A1019" t="s">
        <v>1632</v>
      </c>
      <c r="B1019" t="s">
        <v>1535</v>
      </c>
      <c r="C1019" t="s">
        <v>1401</v>
      </c>
      <c r="D1019" t="s">
        <v>1842</v>
      </c>
      <c r="E1019" t="s">
        <v>3128</v>
      </c>
      <c r="F1019" t="s">
        <v>1249</v>
      </c>
      <c r="G1019" s="3">
        <v>43595</v>
      </c>
      <c r="H1019" s="2">
        <v>234900</v>
      </c>
      <c r="I1019" s="12">
        <v>20190916</v>
      </c>
    </row>
    <row r="1020" spans="1:9" ht="21.75" customHeight="1" x14ac:dyDescent="0.2">
      <c r="A1020" t="s">
        <v>313</v>
      </c>
      <c r="B1020" t="s">
        <v>1840</v>
      </c>
      <c r="C1020" t="s">
        <v>1855</v>
      </c>
      <c r="D1020" t="s">
        <v>1854</v>
      </c>
      <c r="E1020" t="s">
        <v>1070</v>
      </c>
      <c r="F1020" t="s">
        <v>6</v>
      </c>
      <c r="G1020" s="3">
        <v>43595</v>
      </c>
      <c r="H1020" s="2">
        <v>209500</v>
      </c>
      <c r="I1020" s="12" t="s">
        <v>838</v>
      </c>
    </row>
    <row r="1021" spans="1:9" ht="21.75" customHeight="1" x14ac:dyDescent="0.2">
      <c r="A1021" t="s">
        <v>13</v>
      </c>
      <c r="B1021" t="s">
        <v>1840</v>
      </c>
      <c r="C1021" t="s">
        <v>1918</v>
      </c>
      <c r="D1021" t="s">
        <v>1840</v>
      </c>
      <c r="E1021" t="s">
        <v>3129</v>
      </c>
      <c r="F1021" t="s">
        <v>6</v>
      </c>
      <c r="G1021" s="3">
        <v>43595</v>
      </c>
      <c r="H1021" s="2">
        <v>282500</v>
      </c>
      <c r="I1021" s="12">
        <v>20190519</v>
      </c>
    </row>
    <row r="1022" spans="1:9" ht="21.75" customHeight="1" x14ac:dyDescent="0.2">
      <c r="A1022" t="s">
        <v>326</v>
      </c>
      <c r="B1022" t="s">
        <v>1844</v>
      </c>
      <c r="C1022" t="s">
        <v>812</v>
      </c>
      <c r="D1022" t="s">
        <v>1099</v>
      </c>
      <c r="E1022" t="s">
        <v>3130</v>
      </c>
      <c r="F1022" t="s">
        <v>6</v>
      </c>
      <c r="G1022" s="3">
        <v>43595</v>
      </c>
      <c r="H1022" s="2">
        <v>83000</v>
      </c>
      <c r="I1022" s="12" t="s">
        <v>838</v>
      </c>
    </row>
    <row r="1023" spans="1:9" ht="21.75" customHeight="1" x14ac:dyDescent="0.2">
      <c r="A1023" t="s">
        <v>799</v>
      </c>
      <c r="B1023" t="s">
        <v>1858</v>
      </c>
      <c r="C1023" t="s">
        <v>799</v>
      </c>
      <c r="D1023" t="s">
        <v>1858</v>
      </c>
      <c r="E1023" t="s">
        <v>3131</v>
      </c>
      <c r="F1023" t="s">
        <v>11</v>
      </c>
      <c r="G1023" s="3">
        <v>43595</v>
      </c>
      <c r="H1023" s="2">
        <v>215000</v>
      </c>
      <c r="I1023" s="12" t="s">
        <v>838</v>
      </c>
    </row>
    <row r="1024" spans="1:9" ht="21.75" customHeight="1" x14ac:dyDescent="0.2">
      <c r="A1024" t="s">
        <v>3132</v>
      </c>
      <c r="B1024" t="s">
        <v>3133</v>
      </c>
      <c r="C1024" t="s">
        <v>211</v>
      </c>
      <c r="D1024" t="s">
        <v>2025</v>
      </c>
      <c r="E1024" t="s">
        <v>3134</v>
      </c>
      <c r="F1024" t="s">
        <v>6</v>
      </c>
      <c r="G1024" s="3">
        <v>43595</v>
      </c>
      <c r="H1024" s="2">
        <v>195900</v>
      </c>
      <c r="I1024" s="12" t="s">
        <v>838</v>
      </c>
    </row>
    <row r="1025" spans="1:9" ht="21.75" customHeight="1" x14ac:dyDescent="0.2">
      <c r="A1025" t="s">
        <v>2009</v>
      </c>
      <c r="B1025" t="s">
        <v>1258</v>
      </c>
      <c r="C1025" t="s">
        <v>2009</v>
      </c>
      <c r="D1025" t="s">
        <v>1258</v>
      </c>
      <c r="E1025" t="s">
        <v>3135</v>
      </c>
      <c r="F1025" t="s">
        <v>121</v>
      </c>
      <c r="G1025" s="3">
        <v>43595</v>
      </c>
      <c r="H1025" s="2">
        <v>150000</v>
      </c>
      <c r="I1025" s="12" t="s">
        <v>838</v>
      </c>
    </row>
    <row r="1026" spans="1:9" ht="21.75" customHeight="1" x14ac:dyDescent="0.2">
      <c r="A1026" t="s">
        <v>2066</v>
      </c>
      <c r="B1026" t="s">
        <v>1842</v>
      </c>
      <c r="C1026" t="s">
        <v>1732</v>
      </c>
      <c r="D1026" t="s">
        <v>1475</v>
      </c>
      <c r="E1026" t="s">
        <v>3136</v>
      </c>
      <c r="F1026" t="s">
        <v>123</v>
      </c>
      <c r="G1026" s="3">
        <v>43595</v>
      </c>
      <c r="H1026" s="2">
        <v>230000</v>
      </c>
      <c r="I1026" s="12" t="s">
        <v>838</v>
      </c>
    </row>
    <row r="1027" spans="1:9" ht="21.75" customHeight="1" x14ac:dyDescent="0.2">
      <c r="A1027" t="s">
        <v>1564</v>
      </c>
      <c r="B1027" t="s">
        <v>1565</v>
      </c>
      <c r="C1027" t="s">
        <v>2014</v>
      </c>
      <c r="D1027" t="s">
        <v>1180</v>
      </c>
      <c r="E1027" t="s">
        <v>3137</v>
      </c>
      <c r="F1027" t="s">
        <v>6</v>
      </c>
      <c r="G1027" s="3">
        <v>43595</v>
      </c>
      <c r="H1027" s="2">
        <v>213000</v>
      </c>
      <c r="I1027" s="12" t="s">
        <v>838</v>
      </c>
    </row>
    <row r="1028" spans="1:9" ht="21.75" customHeight="1" x14ac:dyDescent="0.2">
      <c r="A1028" t="s">
        <v>1873</v>
      </c>
      <c r="B1028" t="s">
        <v>1258</v>
      </c>
      <c r="C1028" t="s">
        <v>2079</v>
      </c>
      <c r="D1028" t="s">
        <v>1907</v>
      </c>
      <c r="E1028" t="s">
        <v>2027</v>
      </c>
      <c r="F1028" t="s">
        <v>6</v>
      </c>
      <c r="G1028" s="3">
        <v>43595</v>
      </c>
      <c r="H1028" s="2">
        <v>73000</v>
      </c>
      <c r="I1028" s="12" t="s">
        <v>838</v>
      </c>
    </row>
    <row r="1029" spans="1:9" ht="21.75" customHeight="1" x14ac:dyDescent="0.2">
      <c r="A1029" t="s">
        <v>1872</v>
      </c>
      <c r="B1029" t="s">
        <v>1843</v>
      </c>
      <c r="C1029" t="s">
        <v>202</v>
      </c>
      <c r="D1029" t="s">
        <v>1840</v>
      </c>
      <c r="E1029" t="s">
        <v>3138</v>
      </c>
      <c r="F1029" t="s">
        <v>6</v>
      </c>
      <c r="G1029" s="3">
        <v>43595</v>
      </c>
      <c r="H1029" s="2">
        <v>300000</v>
      </c>
      <c r="I1029" s="12" t="s">
        <v>838</v>
      </c>
    </row>
    <row r="1030" spans="1:9" ht="21.75" customHeight="1" x14ac:dyDescent="0.2">
      <c r="A1030" t="s">
        <v>1559</v>
      </c>
      <c r="B1030" t="s">
        <v>1036</v>
      </c>
      <c r="C1030" t="s">
        <v>1908</v>
      </c>
      <c r="D1030" t="s">
        <v>1909</v>
      </c>
      <c r="E1030" t="s">
        <v>3139</v>
      </c>
      <c r="F1030" t="s">
        <v>1249</v>
      </c>
      <c r="G1030" s="3">
        <v>43595</v>
      </c>
      <c r="H1030" s="2">
        <v>483990</v>
      </c>
      <c r="I1030" s="12" t="s">
        <v>838</v>
      </c>
    </row>
    <row r="1031" spans="1:9" ht="21.75" customHeight="1" x14ac:dyDescent="0.2">
      <c r="A1031" t="s">
        <v>1868</v>
      </c>
      <c r="B1031" t="s">
        <v>1869</v>
      </c>
      <c r="C1031" t="s">
        <v>408</v>
      </c>
      <c r="D1031" t="s">
        <v>197</v>
      </c>
      <c r="E1031" t="s">
        <v>3140</v>
      </c>
      <c r="F1031" t="s">
        <v>6</v>
      </c>
      <c r="G1031" s="3">
        <v>43595</v>
      </c>
      <c r="H1031" s="2">
        <v>214900</v>
      </c>
      <c r="I1031" s="12" t="s">
        <v>838</v>
      </c>
    </row>
    <row r="1032" spans="1:9" ht="21.75" customHeight="1" x14ac:dyDescent="0.2">
      <c r="A1032" t="s">
        <v>1920</v>
      </c>
      <c r="B1032" t="s">
        <v>1921</v>
      </c>
      <c r="C1032" t="s">
        <v>150</v>
      </c>
      <c r="D1032" t="s">
        <v>769</v>
      </c>
      <c r="E1032" t="s">
        <v>3141</v>
      </c>
      <c r="F1032" t="s">
        <v>1249</v>
      </c>
      <c r="G1032" s="3">
        <v>43595</v>
      </c>
      <c r="H1032" s="2">
        <v>594750</v>
      </c>
      <c r="I1032" s="12">
        <v>20190755</v>
      </c>
    </row>
    <row r="1033" spans="1:9" ht="21.75" customHeight="1" x14ac:dyDescent="0.2">
      <c r="A1033" t="s">
        <v>990</v>
      </c>
      <c r="B1033" t="s">
        <v>1087</v>
      </c>
      <c r="C1033" t="s">
        <v>201</v>
      </c>
      <c r="D1033" t="s">
        <v>1907</v>
      </c>
      <c r="E1033" t="s">
        <v>3142</v>
      </c>
      <c r="F1033" t="s">
        <v>1249</v>
      </c>
      <c r="G1033" s="3">
        <v>43598</v>
      </c>
      <c r="H1033" s="2">
        <v>186000</v>
      </c>
      <c r="I1033" s="12" t="s">
        <v>838</v>
      </c>
    </row>
    <row r="1034" spans="1:9" ht="21.75" customHeight="1" x14ac:dyDescent="0.2">
      <c r="A1034" t="s">
        <v>990</v>
      </c>
      <c r="B1034" t="s">
        <v>1087</v>
      </c>
      <c r="C1034" t="s">
        <v>990</v>
      </c>
      <c r="D1034" t="s">
        <v>1087</v>
      </c>
      <c r="E1034" t="s">
        <v>3143</v>
      </c>
      <c r="F1034" t="s">
        <v>6</v>
      </c>
      <c r="G1034" s="3">
        <v>43598</v>
      </c>
      <c r="H1034" s="2">
        <v>164000</v>
      </c>
      <c r="I1034" s="12" t="s">
        <v>838</v>
      </c>
    </row>
    <row r="1035" spans="1:9" ht="21.75" customHeight="1" x14ac:dyDescent="0.2">
      <c r="A1035" t="s">
        <v>2035</v>
      </c>
      <c r="B1035" t="s">
        <v>1475</v>
      </c>
      <c r="C1035" t="s">
        <v>154</v>
      </c>
      <c r="D1035" t="s">
        <v>1099</v>
      </c>
      <c r="E1035" t="s">
        <v>2217</v>
      </c>
      <c r="F1035" t="s">
        <v>6</v>
      </c>
      <c r="G1035" s="3">
        <v>43598</v>
      </c>
      <c r="H1035" s="2">
        <v>140000</v>
      </c>
      <c r="I1035" s="12" t="s">
        <v>838</v>
      </c>
    </row>
    <row r="1036" spans="1:9" ht="21.75" customHeight="1" x14ac:dyDescent="0.2">
      <c r="A1036" t="s">
        <v>1250</v>
      </c>
      <c r="B1036" t="s">
        <v>1851</v>
      </c>
      <c r="C1036" t="s">
        <v>2103</v>
      </c>
      <c r="D1036" t="s">
        <v>1842</v>
      </c>
      <c r="E1036" t="s">
        <v>3144</v>
      </c>
      <c r="F1036" t="s">
        <v>6</v>
      </c>
      <c r="G1036" s="3">
        <v>43598</v>
      </c>
      <c r="H1036" s="2">
        <v>144000</v>
      </c>
      <c r="I1036" s="12">
        <v>20190912</v>
      </c>
    </row>
    <row r="1037" spans="1:9" ht="21.75" customHeight="1" x14ac:dyDescent="0.2">
      <c r="A1037" t="s">
        <v>1632</v>
      </c>
      <c r="B1037" t="s">
        <v>1535</v>
      </c>
      <c r="C1037" t="s">
        <v>1679</v>
      </c>
      <c r="D1037" t="s">
        <v>1680</v>
      </c>
      <c r="E1037" t="s">
        <v>3145</v>
      </c>
      <c r="F1037" t="s">
        <v>1249</v>
      </c>
      <c r="G1037" s="3">
        <v>43598</v>
      </c>
      <c r="H1037" s="2">
        <v>305000</v>
      </c>
      <c r="I1037" s="12" t="s">
        <v>838</v>
      </c>
    </row>
    <row r="1038" spans="1:9" ht="21.75" customHeight="1" x14ac:dyDescent="0.2">
      <c r="A1038" t="s">
        <v>1255</v>
      </c>
      <c r="B1038" t="s">
        <v>1475</v>
      </c>
      <c r="C1038" t="s">
        <v>1882</v>
      </c>
      <c r="D1038" t="s">
        <v>1535</v>
      </c>
      <c r="E1038" t="s">
        <v>3146</v>
      </c>
      <c r="F1038" t="s">
        <v>6</v>
      </c>
      <c r="G1038" s="3">
        <v>43598</v>
      </c>
      <c r="H1038" s="2">
        <v>166000</v>
      </c>
      <c r="I1038" s="12" t="s">
        <v>838</v>
      </c>
    </row>
    <row r="1039" spans="1:9" ht="21.75" customHeight="1" x14ac:dyDescent="0.2">
      <c r="A1039" t="s">
        <v>1868</v>
      </c>
      <c r="B1039" t="s">
        <v>1869</v>
      </c>
      <c r="C1039" t="s">
        <v>3119</v>
      </c>
      <c r="D1039" t="s">
        <v>3120</v>
      </c>
      <c r="E1039" t="s">
        <v>3147</v>
      </c>
      <c r="F1039" t="s">
        <v>110</v>
      </c>
      <c r="G1039" s="3">
        <v>43598</v>
      </c>
      <c r="H1039" s="2">
        <v>189900</v>
      </c>
      <c r="I1039" s="12" t="s">
        <v>838</v>
      </c>
    </row>
    <row r="1040" spans="1:9" ht="21.75" customHeight="1" x14ac:dyDescent="0.2">
      <c r="A1040" t="s">
        <v>112</v>
      </c>
      <c r="B1040" t="s">
        <v>1036</v>
      </c>
      <c r="C1040" t="s">
        <v>1855</v>
      </c>
      <c r="D1040" t="s">
        <v>1854</v>
      </c>
      <c r="E1040" t="s">
        <v>3148</v>
      </c>
      <c r="F1040" t="s">
        <v>287</v>
      </c>
      <c r="G1040" s="3">
        <v>43598</v>
      </c>
      <c r="H1040" s="2">
        <v>130000</v>
      </c>
      <c r="I1040" s="12" t="s">
        <v>838</v>
      </c>
    </row>
    <row r="1041" spans="1:9" ht="21.75" customHeight="1" x14ac:dyDescent="0.2">
      <c r="A1041" t="s">
        <v>13</v>
      </c>
      <c r="B1041" t="s">
        <v>1840</v>
      </c>
      <c r="C1041" t="s">
        <v>852</v>
      </c>
      <c r="D1041" t="s">
        <v>1258</v>
      </c>
      <c r="E1041" t="s">
        <v>3149</v>
      </c>
      <c r="F1041" t="s">
        <v>6</v>
      </c>
      <c r="G1041" s="3">
        <v>43598</v>
      </c>
      <c r="H1041" s="2">
        <v>214900</v>
      </c>
      <c r="I1041" s="12" t="s">
        <v>838</v>
      </c>
    </row>
    <row r="1042" spans="1:9" ht="21.75" customHeight="1" x14ac:dyDescent="0.2">
      <c r="A1042" t="s">
        <v>1691</v>
      </c>
      <c r="B1042" t="s">
        <v>5</v>
      </c>
      <c r="C1042" t="s">
        <v>1691</v>
      </c>
      <c r="D1042" t="s">
        <v>5</v>
      </c>
      <c r="E1042" t="s">
        <v>3150</v>
      </c>
      <c r="F1042" t="s">
        <v>6</v>
      </c>
      <c r="G1042" s="3">
        <v>43598</v>
      </c>
      <c r="H1042" s="2">
        <v>159900</v>
      </c>
      <c r="I1042" s="12">
        <v>20190039</v>
      </c>
    </row>
    <row r="1043" spans="1:9" ht="21.75" customHeight="1" x14ac:dyDescent="0.2">
      <c r="A1043" t="s">
        <v>3151</v>
      </c>
      <c r="B1043" t="s">
        <v>3152</v>
      </c>
      <c r="C1043" t="s">
        <v>1892</v>
      </c>
      <c r="D1043" t="s">
        <v>5</v>
      </c>
      <c r="E1043" t="s">
        <v>3153</v>
      </c>
      <c r="F1043" t="s">
        <v>123</v>
      </c>
      <c r="G1043" s="3">
        <v>43598</v>
      </c>
      <c r="H1043" s="2">
        <v>369900</v>
      </c>
      <c r="I1043" s="12" t="s">
        <v>838</v>
      </c>
    </row>
    <row r="1044" spans="1:9" ht="21.75" customHeight="1" x14ac:dyDescent="0.2">
      <c r="A1044" t="s">
        <v>1868</v>
      </c>
      <c r="B1044" t="s">
        <v>1869</v>
      </c>
      <c r="C1044" t="s">
        <v>3119</v>
      </c>
      <c r="D1044" t="s">
        <v>3120</v>
      </c>
      <c r="E1044" t="s">
        <v>3154</v>
      </c>
      <c r="F1044" t="s">
        <v>110</v>
      </c>
      <c r="G1044" s="3">
        <v>43598</v>
      </c>
      <c r="H1044" s="2">
        <v>189900</v>
      </c>
      <c r="I1044" s="12" t="s">
        <v>838</v>
      </c>
    </row>
    <row r="1045" spans="1:9" ht="21.75" customHeight="1" x14ac:dyDescent="0.2">
      <c r="A1045" t="s">
        <v>2064</v>
      </c>
      <c r="B1045" t="s">
        <v>1099</v>
      </c>
      <c r="C1045" t="s">
        <v>1222</v>
      </c>
      <c r="D1045" t="s">
        <v>1099</v>
      </c>
      <c r="E1045" t="s">
        <v>3155</v>
      </c>
      <c r="F1045" t="s">
        <v>11</v>
      </c>
      <c r="G1045" s="3">
        <v>43598</v>
      </c>
      <c r="H1045" s="2">
        <v>146000</v>
      </c>
      <c r="I1045" s="12" t="s">
        <v>838</v>
      </c>
    </row>
    <row r="1046" spans="1:9" ht="21.75" customHeight="1" x14ac:dyDescent="0.2">
      <c r="A1046" t="s">
        <v>2059</v>
      </c>
      <c r="B1046" t="s">
        <v>1889</v>
      </c>
      <c r="C1046" t="s">
        <v>1544</v>
      </c>
      <c r="D1046" t="s">
        <v>1734</v>
      </c>
      <c r="E1046" t="s">
        <v>3156</v>
      </c>
      <c r="F1046" t="s">
        <v>6</v>
      </c>
      <c r="G1046" s="3">
        <v>43598</v>
      </c>
      <c r="H1046" s="2">
        <v>200000</v>
      </c>
      <c r="I1046" s="12" t="s">
        <v>838</v>
      </c>
    </row>
    <row r="1047" spans="1:9" ht="21.75" customHeight="1" x14ac:dyDescent="0.2">
      <c r="A1047" t="s">
        <v>1868</v>
      </c>
      <c r="B1047" t="s">
        <v>1869</v>
      </c>
      <c r="C1047" t="s">
        <v>545</v>
      </c>
      <c r="D1047" t="s">
        <v>1036</v>
      </c>
      <c r="E1047" t="s">
        <v>3157</v>
      </c>
      <c r="F1047" t="s">
        <v>286</v>
      </c>
      <c r="G1047" s="3">
        <v>43598</v>
      </c>
      <c r="H1047" s="2">
        <v>272000</v>
      </c>
      <c r="I1047" s="12" t="s">
        <v>838</v>
      </c>
    </row>
    <row r="1048" spans="1:9" ht="21.75" customHeight="1" x14ac:dyDescent="0.2">
      <c r="A1048" t="s">
        <v>1881</v>
      </c>
      <c r="B1048" t="s">
        <v>1840</v>
      </c>
      <c r="C1048" t="s">
        <v>13</v>
      </c>
      <c r="D1048" t="s">
        <v>1840</v>
      </c>
      <c r="E1048" t="s">
        <v>3158</v>
      </c>
      <c r="F1048" t="s">
        <v>1249</v>
      </c>
      <c r="G1048" s="3">
        <v>43598</v>
      </c>
      <c r="H1048" s="2">
        <v>352500</v>
      </c>
      <c r="I1048" s="12">
        <v>20190609</v>
      </c>
    </row>
    <row r="1049" spans="1:9" ht="21.75" customHeight="1" x14ac:dyDescent="0.2">
      <c r="A1049" t="s">
        <v>1647</v>
      </c>
      <c r="B1049" t="s">
        <v>5</v>
      </c>
      <c r="C1049" t="s">
        <v>1457</v>
      </c>
      <c r="D1049" t="s">
        <v>1989</v>
      </c>
      <c r="E1049" t="s">
        <v>3159</v>
      </c>
      <c r="F1049" t="s">
        <v>1126</v>
      </c>
      <c r="G1049" s="3">
        <v>43598</v>
      </c>
      <c r="H1049" s="2">
        <v>365000</v>
      </c>
      <c r="I1049" s="12" t="s">
        <v>838</v>
      </c>
    </row>
    <row r="1050" spans="1:9" ht="21.75" customHeight="1" x14ac:dyDescent="0.2">
      <c r="A1050" t="s">
        <v>1868</v>
      </c>
      <c r="B1050" t="s">
        <v>1869</v>
      </c>
      <c r="C1050" t="s">
        <v>1301</v>
      </c>
      <c r="D1050" t="s">
        <v>411</v>
      </c>
      <c r="E1050" t="s">
        <v>3160</v>
      </c>
      <c r="F1050" t="s">
        <v>328</v>
      </c>
      <c r="G1050" s="3">
        <v>43598</v>
      </c>
      <c r="H1050" s="2">
        <v>289900</v>
      </c>
      <c r="I1050" s="12" t="s">
        <v>838</v>
      </c>
    </row>
    <row r="1051" spans="1:9" ht="21.75" customHeight="1" x14ac:dyDescent="0.2">
      <c r="A1051" t="s">
        <v>1883</v>
      </c>
      <c r="B1051" t="s">
        <v>1475</v>
      </c>
      <c r="C1051" t="s">
        <v>1883</v>
      </c>
      <c r="D1051" t="s">
        <v>1475</v>
      </c>
      <c r="E1051" t="s">
        <v>3161</v>
      </c>
      <c r="F1051" t="s">
        <v>12</v>
      </c>
      <c r="G1051" s="3">
        <v>43599</v>
      </c>
      <c r="H1051" s="2">
        <v>115000</v>
      </c>
      <c r="I1051" s="12" t="s">
        <v>838</v>
      </c>
    </row>
    <row r="1052" spans="1:9" ht="21.75" customHeight="1" x14ac:dyDescent="0.2">
      <c r="A1052" t="s">
        <v>322</v>
      </c>
      <c r="B1052" t="s">
        <v>1840</v>
      </c>
      <c r="C1052" t="s">
        <v>990</v>
      </c>
      <c r="D1052" t="s">
        <v>1087</v>
      </c>
      <c r="E1052" t="s">
        <v>3162</v>
      </c>
      <c r="F1052" t="s">
        <v>123</v>
      </c>
      <c r="G1052" s="3">
        <v>43599</v>
      </c>
      <c r="H1052" s="2">
        <v>211000</v>
      </c>
      <c r="I1052" s="12">
        <v>20190769</v>
      </c>
    </row>
    <row r="1053" spans="1:9" ht="21.75" customHeight="1" x14ac:dyDescent="0.2">
      <c r="A1053" t="s">
        <v>3163</v>
      </c>
      <c r="B1053" t="s">
        <v>1099</v>
      </c>
      <c r="C1053" t="s">
        <v>1222</v>
      </c>
      <c r="D1053" t="s">
        <v>1099</v>
      </c>
      <c r="E1053" t="s">
        <v>3164</v>
      </c>
      <c r="F1053" t="s">
        <v>6</v>
      </c>
      <c r="G1053" s="3">
        <v>43599</v>
      </c>
      <c r="H1053" s="2">
        <v>57000</v>
      </c>
      <c r="I1053" s="12" t="s">
        <v>838</v>
      </c>
    </row>
    <row r="1054" spans="1:9" ht="21.75" customHeight="1" x14ac:dyDescent="0.2">
      <c r="A1054" t="s">
        <v>2078</v>
      </c>
      <c r="B1054" t="s">
        <v>118</v>
      </c>
      <c r="C1054" t="s">
        <v>112</v>
      </c>
      <c r="D1054" t="s">
        <v>1036</v>
      </c>
      <c r="E1054" t="s">
        <v>3165</v>
      </c>
      <c r="F1054" t="s">
        <v>6</v>
      </c>
      <c r="G1054" s="3">
        <v>43599</v>
      </c>
      <c r="H1054" s="2">
        <v>34000</v>
      </c>
      <c r="I1054" s="12" t="s">
        <v>838</v>
      </c>
    </row>
    <row r="1055" spans="1:9" ht="21.75" customHeight="1" x14ac:dyDescent="0.2">
      <c r="A1055" t="s">
        <v>326</v>
      </c>
      <c r="B1055" t="s">
        <v>1844</v>
      </c>
      <c r="C1055" t="s">
        <v>326</v>
      </c>
      <c r="D1055" t="s">
        <v>1844</v>
      </c>
      <c r="E1055" t="s">
        <v>3166</v>
      </c>
      <c r="F1055" t="s">
        <v>6</v>
      </c>
      <c r="G1055" s="3">
        <v>43600</v>
      </c>
      <c r="H1055" s="2">
        <v>59000</v>
      </c>
      <c r="I1055" s="12" t="s">
        <v>838</v>
      </c>
    </row>
    <row r="1056" spans="1:9" ht="21.75" customHeight="1" x14ac:dyDescent="0.2">
      <c r="A1056" t="s">
        <v>326</v>
      </c>
      <c r="B1056" t="s">
        <v>1844</v>
      </c>
      <c r="C1056" t="s">
        <v>1706</v>
      </c>
      <c r="D1056" t="s">
        <v>1707</v>
      </c>
      <c r="E1056" t="s">
        <v>3167</v>
      </c>
      <c r="F1056" t="s">
        <v>216</v>
      </c>
      <c r="G1056" s="3">
        <v>43600</v>
      </c>
      <c r="H1056" s="2">
        <v>194500</v>
      </c>
      <c r="I1056" s="12" t="s">
        <v>838</v>
      </c>
    </row>
    <row r="1057" spans="1:9" ht="21.75" customHeight="1" x14ac:dyDescent="0.2">
      <c r="A1057" t="s">
        <v>792</v>
      </c>
      <c r="B1057" t="s">
        <v>1099</v>
      </c>
      <c r="C1057" t="s">
        <v>792</v>
      </c>
      <c r="D1057" t="s">
        <v>1099</v>
      </c>
      <c r="E1057" t="s">
        <v>3168</v>
      </c>
      <c r="F1057" t="s">
        <v>426</v>
      </c>
      <c r="G1057" s="3">
        <v>43600</v>
      </c>
      <c r="H1057" s="2">
        <v>195000</v>
      </c>
      <c r="I1057" s="12" t="s">
        <v>838</v>
      </c>
    </row>
    <row r="1058" spans="1:9" ht="21.75" customHeight="1" x14ac:dyDescent="0.2">
      <c r="A1058" t="s">
        <v>1902</v>
      </c>
      <c r="B1058" t="s">
        <v>1546</v>
      </c>
      <c r="C1058" t="s">
        <v>66</v>
      </c>
      <c r="D1058" t="s">
        <v>1036</v>
      </c>
      <c r="E1058" t="s">
        <v>3169</v>
      </c>
      <c r="F1058" t="s">
        <v>6</v>
      </c>
      <c r="G1058" s="3">
        <v>43600</v>
      </c>
      <c r="H1058" s="2">
        <v>135000</v>
      </c>
      <c r="I1058" s="12" t="s">
        <v>838</v>
      </c>
    </row>
    <row r="1059" spans="1:9" ht="21.75" customHeight="1" x14ac:dyDescent="0.2">
      <c r="A1059" t="s">
        <v>199</v>
      </c>
      <c r="B1059" t="s">
        <v>1840</v>
      </c>
      <c r="C1059" t="s">
        <v>1906</v>
      </c>
      <c r="D1059" t="s">
        <v>1099</v>
      </c>
      <c r="E1059" t="s">
        <v>1308</v>
      </c>
      <c r="F1059" t="s">
        <v>1126</v>
      </c>
      <c r="G1059" s="3">
        <v>43600</v>
      </c>
      <c r="H1059" s="2">
        <v>365000</v>
      </c>
      <c r="I1059" s="12" t="s">
        <v>838</v>
      </c>
    </row>
    <row r="1060" spans="1:9" ht="21.75" customHeight="1" x14ac:dyDescent="0.2">
      <c r="A1060" t="s">
        <v>894</v>
      </c>
      <c r="B1060" t="s">
        <v>1842</v>
      </c>
      <c r="C1060" t="s">
        <v>1702</v>
      </c>
      <c r="D1060" t="s">
        <v>1535</v>
      </c>
      <c r="E1060" t="s">
        <v>2173</v>
      </c>
      <c r="F1060" t="s">
        <v>1249</v>
      </c>
      <c r="G1060" s="3">
        <v>43600</v>
      </c>
      <c r="H1060" s="2">
        <v>209000</v>
      </c>
      <c r="I1060" s="12">
        <v>20190846</v>
      </c>
    </row>
    <row r="1061" spans="1:9" ht="21.75" customHeight="1" x14ac:dyDescent="0.2">
      <c r="A1061" t="s">
        <v>308</v>
      </c>
      <c r="B1061" t="s">
        <v>1840</v>
      </c>
      <c r="C1061" t="s">
        <v>308</v>
      </c>
      <c r="D1061" t="s">
        <v>1840</v>
      </c>
      <c r="E1061" t="s">
        <v>3170</v>
      </c>
      <c r="F1061" t="s">
        <v>700</v>
      </c>
      <c r="G1061" s="3">
        <v>43600</v>
      </c>
      <c r="H1061" s="2">
        <v>124900</v>
      </c>
      <c r="I1061" s="12" t="s">
        <v>838</v>
      </c>
    </row>
    <row r="1062" spans="1:9" ht="21.75" customHeight="1" x14ac:dyDescent="0.2">
      <c r="A1062" t="s">
        <v>1857</v>
      </c>
      <c r="B1062" t="s">
        <v>1099</v>
      </c>
      <c r="C1062" t="s">
        <v>145</v>
      </c>
      <c r="D1062" t="s">
        <v>1842</v>
      </c>
      <c r="E1062" t="s">
        <v>3171</v>
      </c>
      <c r="F1062" t="s">
        <v>123</v>
      </c>
      <c r="G1062" s="3">
        <v>43600</v>
      </c>
      <c r="H1062" s="2">
        <v>170000</v>
      </c>
      <c r="I1062" s="12" t="s">
        <v>838</v>
      </c>
    </row>
    <row r="1063" spans="1:9" ht="21.75" customHeight="1" x14ac:dyDescent="0.2">
      <c r="A1063" t="s">
        <v>879</v>
      </c>
      <c r="B1063" t="s">
        <v>0</v>
      </c>
      <c r="C1063" t="s">
        <v>1041</v>
      </c>
      <c r="D1063" t="s">
        <v>1703</v>
      </c>
      <c r="E1063" t="s">
        <v>3172</v>
      </c>
      <c r="F1063" t="s">
        <v>6</v>
      </c>
      <c r="G1063" s="3">
        <v>43600</v>
      </c>
      <c r="H1063" s="2">
        <v>230000</v>
      </c>
      <c r="I1063" s="12" t="s">
        <v>838</v>
      </c>
    </row>
    <row r="1064" spans="1:9" ht="21.75" customHeight="1" x14ac:dyDescent="0.2">
      <c r="A1064" t="s">
        <v>955</v>
      </c>
      <c r="B1064" t="s">
        <v>1036</v>
      </c>
      <c r="C1064" t="s">
        <v>563</v>
      </c>
      <c r="D1064" t="s">
        <v>1840</v>
      </c>
      <c r="E1064" t="s">
        <v>3173</v>
      </c>
      <c r="F1064" t="s">
        <v>123</v>
      </c>
      <c r="G1064" s="3">
        <v>43600</v>
      </c>
      <c r="H1064" s="2">
        <v>175000</v>
      </c>
      <c r="I1064" s="12" t="s">
        <v>838</v>
      </c>
    </row>
    <row r="1065" spans="1:9" ht="21.75" customHeight="1" x14ac:dyDescent="0.2">
      <c r="A1065" t="s">
        <v>1868</v>
      </c>
      <c r="B1065" t="s">
        <v>1869</v>
      </c>
      <c r="C1065" t="s">
        <v>18</v>
      </c>
      <c r="D1065" t="s">
        <v>1535</v>
      </c>
      <c r="E1065" t="s">
        <v>3174</v>
      </c>
      <c r="F1065" t="s">
        <v>7</v>
      </c>
      <c r="G1065" s="3">
        <v>43600</v>
      </c>
      <c r="H1065" s="2">
        <v>352900</v>
      </c>
      <c r="I1065" s="12">
        <v>20190714</v>
      </c>
    </row>
    <row r="1066" spans="1:9" ht="21.75" customHeight="1" x14ac:dyDescent="0.2">
      <c r="A1066" t="s">
        <v>1244</v>
      </c>
      <c r="B1066" t="s">
        <v>1535</v>
      </c>
      <c r="C1066" t="s">
        <v>1244</v>
      </c>
      <c r="D1066" t="s">
        <v>1535</v>
      </c>
      <c r="E1066" t="s">
        <v>3175</v>
      </c>
      <c r="F1066" t="s">
        <v>6</v>
      </c>
      <c r="G1066" s="3">
        <v>43600</v>
      </c>
      <c r="H1066" s="2">
        <v>219900</v>
      </c>
      <c r="I1066" s="12">
        <v>20190761</v>
      </c>
    </row>
    <row r="1067" spans="1:9" ht="21.75" customHeight="1" x14ac:dyDescent="0.2">
      <c r="A1067" t="s">
        <v>908</v>
      </c>
      <c r="B1067" t="s">
        <v>5</v>
      </c>
      <c r="C1067" t="s">
        <v>117</v>
      </c>
      <c r="D1067" t="s">
        <v>1535</v>
      </c>
      <c r="E1067" t="s">
        <v>3176</v>
      </c>
      <c r="F1067" t="s">
        <v>425</v>
      </c>
      <c r="G1067" s="3">
        <v>43600</v>
      </c>
      <c r="H1067" s="2">
        <v>499000</v>
      </c>
      <c r="I1067" s="12">
        <v>20190654</v>
      </c>
    </row>
    <row r="1068" spans="1:9" ht="21.75" customHeight="1" x14ac:dyDescent="0.2">
      <c r="A1068" t="s">
        <v>1211</v>
      </c>
      <c r="B1068" t="s">
        <v>1843</v>
      </c>
      <c r="C1068" t="s">
        <v>1957</v>
      </c>
      <c r="D1068" t="s">
        <v>1843</v>
      </c>
      <c r="E1068" t="s">
        <v>3177</v>
      </c>
      <c r="F1068" t="s">
        <v>425</v>
      </c>
      <c r="G1068" s="3">
        <v>43600</v>
      </c>
      <c r="H1068" s="2">
        <v>90000</v>
      </c>
      <c r="I1068" s="12" t="s">
        <v>838</v>
      </c>
    </row>
    <row r="1069" spans="1:9" ht="21.75" customHeight="1" x14ac:dyDescent="0.2">
      <c r="A1069" t="s">
        <v>1883</v>
      </c>
      <c r="B1069" t="s">
        <v>1475</v>
      </c>
      <c r="C1069" t="s">
        <v>2014</v>
      </c>
      <c r="D1069" t="s">
        <v>1180</v>
      </c>
      <c r="E1069" t="s">
        <v>3178</v>
      </c>
      <c r="F1069" t="s">
        <v>1249</v>
      </c>
      <c r="G1069" s="3">
        <v>43600</v>
      </c>
      <c r="H1069" s="2">
        <v>263000</v>
      </c>
      <c r="I1069" s="12" t="s">
        <v>838</v>
      </c>
    </row>
    <row r="1070" spans="1:9" ht="21.75" customHeight="1" x14ac:dyDescent="0.2">
      <c r="A1070" t="s">
        <v>691</v>
      </c>
      <c r="B1070" t="s">
        <v>982</v>
      </c>
      <c r="C1070" t="s">
        <v>691</v>
      </c>
      <c r="D1070" t="s">
        <v>982</v>
      </c>
      <c r="E1070" t="s">
        <v>3179</v>
      </c>
      <c r="F1070" t="s">
        <v>6</v>
      </c>
      <c r="G1070" s="3">
        <v>43600</v>
      </c>
      <c r="H1070" s="2">
        <v>145000</v>
      </c>
      <c r="I1070" s="12" t="s">
        <v>838</v>
      </c>
    </row>
    <row r="1071" spans="1:9" ht="21.75" customHeight="1" x14ac:dyDescent="0.2">
      <c r="A1071" t="s">
        <v>1530</v>
      </c>
      <c r="B1071" t="s">
        <v>5</v>
      </c>
      <c r="C1071" t="s">
        <v>1882</v>
      </c>
      <c r="D1071" t="s">
        <v>1535</v>
      </c>
      <c r="E1071" t="s">
        <v>3180</v>
      </c>
      <c r="F1071" t="s">
        <v>6</v>
      </c>
      <c r="G1071" s="3">
        <v>43600</v>
      </c>
      <c r="H1071" s="2">
        <v>322000</v>
      </c>
      <c r="I1071" s="12" t="s">
        <v>838</v>
      </c>
    </row>
    <row r="1072" spans="1:9" ht="21.75" customHeight="1" x14ac:dyDescent="0.2">
      <c r="A1072" t="s">
        <v>1897</v>
      </c>
      <c r="B1072" t="s">
        <v>1842</v>
      </c>
      <c r="C1072" t="s">
        <v>154</v>
      </c>
      <c r="D1072" t="s">
        <v>1099</v>
      </c>
      <c r="E1072" t="s">
        <v>3181</v>
      </c>
      <c r="F1072" t="s">
        <v>216</v>
      </c>
      <c r="G1072" s="3">
        <v>43601</v>
      </c>
      <c r="H1072" s="2">
        <v>178000</v>
      </c>
      <c r="I1072" s="12" t="s">
        <v>838</v>
      </c>
    </row>
    <row r="1073" spans="1:9" ht="21.75" customHeight="1" x14ac:dyDescent="0.2">
      <c r="A1073" t="s">
        <v>1702</v>
      </c>
      <c r="B1073" t="s">
        <v>1535</v>
      </c>
      <c r="C1073" t="s">
        <v>1698</v>
      </c>
      <c r="D1073" t="s">
        <v>1036</v>
      </c>
      <c r="E1073" t="s">
        <v>3182</v>
      </c>
      <c r="F1073" t="s">
        <v>6</v>
      </c>
      <c r="G1073" s="3">
        <v>43601</v>
      </c>
      <c r="H1073" s="2">
        <v>209000</v>
      </c>
      <c r="I1073" s="12">
        <v>20190901</v>
      </c>
    </row>
    <row r="1074" spans="1:9" ht="21.75" customHeight="1" x14ac:dyDescent="0.2">
      <c r="A1074" t="s">
        <v>1865</v>
      </c>
      <c r="B1074" t="s">
        <v>1842</v>
      </c>
      <c r="C1074" t="s">
        <v>663</v>
      </c>
      <c r="D1074" t="s">
        <v>1840</v>
      </c>
      <c r="E1074" t="s">
        <v>3183</v>
      </c>
      <c r="F1074" t="s">
        <v>6</v>
      </c>
      <c r="G1074" s="3">
        <v>43601</v>
      </c>
      <c r="H1074" s="2">
        <v>175000</v>
      </c>
      <c r="I1074" s="12">
        <v>20190691</v>
      </c>
    </row>
    <row r="1075" spans="1:9" ht="21.75" customHeight="1" x14ac:dyDescent="0.2">
      <c r="A1075" t="s">
        <v>852</v>
      </c>
      <c r="B1075" t="s">
        <v>1258</v>
      </c>
      <c r="C1075" t="s">
        <v>1222</v>
      </c>
      <c r="D1075" t="s">
        <v>1099</v>
      </c>
      <c r="E1075" t="s">
        <v>3184</v>
      </c>
      <c r="F1075" t="s">
        <v>534</v>
      </c>
      <c r="G1075" s="3">
        <v>43601</v>
      </c>
      <c r="H1075" s="2">
        <v>315000</v>
      </c>
      <c r="I1075" s="12" t="s">
        <v>838</v>
      </c>
    </row>
    <row r="1076" spans="1:9" ht="21.75" customHeight="1" x14ac:dyDescent="0.2">
      <c r="A1076" t="s">
        <v>1924</v>
      </c>
      <c r="B1076" t="s">
        <v>1843</v>
      </c>
      <c r="C1076" t="s">
        <v>1210</v>
      </c>
      <c r="D1076" t="s">
        <v>991</v>
      </c>
      <c r="E1076" t="s">
        <v>3185</v>
      </c>
      <c r="F1076" t="s">
        <v>6</v>
      </c>
      <c r="G1076" s="3">
        <v>43601</v>
      </c>
      <c r="H1076" s="2">
        <v>87000</v>
      </c>
      <c r="I1076" s="12" t="s">
        <v>838</v>
      </c>
    </row>
    <row r="1077" spans="1:9" ht="21.75" customHeight="1" x14ac:dyDescent="0.2">
      <c r="A1077" t="s">
        <v>879</v>
      </c>
      <c r="B1077" t="s">
        <v>0</v>
      </c>
      <c r="C1077" t="s">
        <v>326</v>
      </c>
      <c r="D1077" t="s">
        <v>1844</v>
      </c>
      <c r="E1077" t="s">
        <v>3186</v>
      </c>
      <c r="F1077" t="s">
        <v>6</v>
      </c>
      <c r="G1077" s="3">
        <v>43602</v>
      </c>
      <c r="H1077" s="2">
        <v>86000</v>
      </c>
      <c r="I1077" s="12" t="s">
        <v>838</v>
      </c>
    </row>
    <row r="1078" spans="1:9" ht="21.75" customHeight="1" x14ac:dyDescent="0.2">
      <c r="A1078" t="s">
        <v>1868</v>
      </c>
      <c r="B1078" t="s">
        <v>1869</v>
      </c>
      <c r="C1078" t="s">
        <v>264</v>
      </c>
      <c r="D1078" t="s">
        <v>1949</v>
      </c>
      <c r="E1078" t="s">
        <v>3187</v>
      </c>
      <c r="F1078" t="s">
        <v>880</v>
      </c>
      <c r="G1078" s="3">
        <v>43602</v>
      </c>
      <c r="H1078" s="2">
        <v>36500</v>
      </c>
      <c r="I1078" s="12" t="s">
        <v>838</v>
      </c>
    </row>
    <row r="1079" spans="1:9" ht="21.75" customHeight="1" x14ac:dyDescent="0.2">
      <c r="A1079" t="s">
        <v>267</v>
      </c>
      <c r="B1079" t="s">
        <v>1858</v>
      </c>
      <c r="C1079" t="s">
        <v>267</v>
      </c>
      <c r="D1079" t="s">
        <v>1858</v>
      </c>
      <c r="E1079" t="s">
        <v>3188</v>
      </c>
      <c r="F1079" t="s">
        <v>426</v>
      </c>
      <c r="G1079" s="3">
        <v>43602</v>
      </c>
      <c r="H1079" s="2">
        <v>320500</v>
      </c>
      <c r="I1079" s="12" t="s">
        <v>838</v>
      </c>
    </row>
    <row r="1080" spans="1:9" ht="21.75" customHeight="1" x14ac:dyDescent="0.2">
      <c r="A1080" t="s">
        <v>756</v>
      </c>
      <c r="B1080" t="s">
        <v>1854</v>
      </c>
      <c r="C1080" t="s">
        <v>1246</v>
      </c>
      <c r="D1080" t="s">
        <v>1535</v>
      </c>
      <c r="E1080" t="s">
        <v>3189</v>
      </c>
      <c r="F1080" t="s">
        <v>7</v>
      </c>
      <c r="G1080" s="3">
        <v>43602</v>
      </c>
      <c r="H1080" s="2">
        <v>375000</v>
      </c>
      <c r="I1080" s="12" t="s">
        <v>838</v>
      </c>
    </row>
    <row r="1081" spans="1:9" ht="21.75" customHeight="1" x14ac:dyDescent="0.2">
      <c r="A1081" t="s">
        <v>1542</v>
      </c>
      <c r="B1081" t="s">
        <v>1842</v>
      </c>
      <c r="C1081" t="s">
        <v>764</v>
      </c>
      <c r="D1081" t="s">
        <v>1842</v>
      </c>
      <c r="E1081" t="s">
        <v>3190</v>
      </c>
      <c r="F1081" t="s">
        <v>1249</v>
      </c>
      <c r="G1081" s="3">
        <v>43602</v>
      </c>
      <c r="H1081" s="2">
        <v>454000</v>
      </c>
      <c r="I1081" s="12">
        <v>20190886</v>
      </c>
    </row>
    <row r="1082" spans="1:9" ht="21.75" customHeight="1" x14ac:dyDescent="0.2">
      <c r="A1082" t="s">
        <v>1898</v>
      </c>
      <c r="B1082" t="s">
        <v>1475</v>
      </c>
      <c r="C1082" t="s">
        <v>201</v>
      </c>
      <c r="D1082" t="s">
        <v>1907</v>
      </c>
      <c r="E1082" t="s">
        <v>3191</v>
      </c>
      <c r="F1082" t="s">
        <v>6</v>
      </c>
      <c r="G1082" s="3">
        <v>43602</v>
      </c>
      <c r="H1082" s="2">
        <v>133000</v>
      </c>
      <c r="I1082" s="12" t="s">
        <v>838</v>
      </c>
    </row>
    <row r="1083" spans="1:9" ht="21.75" customHeight="1" x14ac:dyDescent="0.2">
      <c r="A1083" t="s">
        <v>566</v>
      </c>
      <c r="B1083" t="s">
        <v>1842</v>
      </c>
      <c r="C1083" t="s">
        <v>25</v>
      </c>
      <c r="D1083" t="s">
        <v>1840</v>
      </c>
      <c r="E1083" t="s">
        <v>2286</v>
      </c>
      <c r="F1083" t="s">
        <v>1126</v>
      </c>
      <c r="G1083" s="3">
        <v>43602</v>
      </c>
      <c r="H1083" s="2">
        <v>356000</v>
      </c>
      <c r="I1083" s="12">
        <v>20190898</v>
      </c>
    </row>
    <row r="1084" spans="1:9" ht="21.75" customHeight="1" x14ac:dyDescent="0.2">
      <c r="A1084" t="s">
        <v>1929</v>
      </c>
      <c r="B1084" t="s">
        <v>1547</v>
      </c>
      <c r="C1084" t="s">
        <v>1298</v>
      </c>
      <c r="D1084" t="s">
        <v>1036</v>
      </c>
      <c r="E1084" t="s">
        <v>3192</v>
      </c>
      <c r="F1084" t="s">
        <v>216</v>
      </c>
      <c r="G1084" s="3">
        <v>43602</v>
      </c>
      <c r="H1084" s="2">
        <v>159900</v>
      </c>
      <c r="I1084" s="12" t="s">
        <v>838</v>
      </c>
    </row>
    <row r="1085" spans="1:9" ht="21.75" customHeight="1" x14ac:dyDescent="0.2">
      <c r="A1085" t="s">
        <v>1246</v>
      </c>
      <c r="B1085" t="s">
        <v>1535</v>
      </c>
      <c r="C1085" t="s">
        <v>1712</v>
      </c>
      <c r="D1085" t="s">
        <v>1734</v>
      </c>
      <c r="E1085" t="s">
        <v>3193</v>
      </c>
      <c r="F1085" t="s">
        <v>1249</v>
      </c>
      <c r="G1085" s="3">
        <v>43602</v>
      </c>
      <c r="H1085" s="2">
        <v>230000</v>
      </c>
      <c r="I1085" s="12">
        <v>20190845</v>
      </c>
    </row>
    <row r="1086" spans="1:9" ht="21.75" customHeight="1" x14ac:dyDescent="0.2">
      <c r="A1086" t="s">
        <v>2815</v>
      </c>
      <c r="B1086" t="s">
        <v>1099</v>
      </c>
      <c r="C1086" t="s">
        <v>1395</v>
      </c>
      <c r="D1086" t="s">
        <v>1842</v>
      </c>
      <c r="E1086" t="s">
        <v>3194</v>
      </c>
      <c r="F1086" t="s">
        <v>6</v>
      </c>
      <c r="G1086" s="3">
        <v>43602</v>
      </c>
      <c r="H1086" s="2">
        <v>158900</v>
      </c>
      <c r="I1086" s="12" t="s">
        <v>838</v>
      </c>
    </row>
    <row r="1087" spans="1:9" ht="21.75" customHeight="1" x14ac:dyDescent="0.2">
      <c r="A1087" t="s">
        <v>894</v>
      </c>
      <c r="B1087" t="s">
        <v>1842</v>
      </c>
      <c r="C1087" t="s">
        <v>152</v>
      </c>
      <c r="D1087" t="s">
        <v>1842</v>
      </c>
      <c r="E1087" t="s">
        <v>3195</v>
      </c>
      <c r="F1087" t="s">
        <v>1126</v>
      </c>
      <c r="G1087" s="3">
        <v>43602</v>
      </c>
      <c r="H1087" s="2">
        <v>352000</v>
      </c>
      <c r="I1087" s="12" t="s">
        <v>838</v>
      </c>
    </row>
    <row r="1088" spans="1:9" ht="21.75" customHeight="1" x14ac:dyDescent="0.2">
      <c r="A1088" t="s">
        <v>714</v>
      </c>
      <c r="B1088" t="s">
        <v>1099</v>
      </c>
      <c r="C1088" t="s">
        <v>2606</v>
      </c>
      <c r="D1088" t="s">
        <v>1286</v>
      </c>
      <c r="E1088" t="s">
        <v>3196</v>
      </c>
      <c r="F1088" t="s">
        <v>1126</v>
      </c>
      <c r="G1088" s="3">
        <v>43602</v>
      </c>
      <c r="H1088" s="2">
        <v>162500</v>
      </c>
      <c r="I1088" s="12" t="s">
        <v>838</v>
      </c>
    </row>
    <row r="1089" spans="1:9" ht="21.75" customHeight="1" x14ac:dyDescent="0.2">
      <c r="A1089" t="s">
        <v>1888</v>
      </c>
      <c r="B1089" t="s">
        <v>1840</v>
      </c>
      <c r="C1089" t="s">
        <v>1686</v>
      </c>
      <c r="D1089" t="s">
        <v>1842</v>
      </c>
      <c r="E1089" t="s">
        <v>3197</v>
      </c>
      <c r="F1089" t="s">
        <v>6</v>
      </c>
      <c r="G1089" s="3">
        <v>43602</v>
      </c>
      <c r="H1089" s="2">
        <v>94000</v>
      </c>
      <c r="I1089" s="12" t="s">
        <v>838</v>
      </c>
    </row>
    <row r="1090" spans="1:9" ht="21.75" customHeight="1" x14ac:dyDescent="0.2">
      <c r="A1090" t="s">
        <v>1702</v>
      </c>
      <c r="B1090" t="s">
        <v>1535</v>
      </c>
      <c r="C1090" t="s">
        <v>2046</v>
      </c>
      <c r="D1090" t="s">
        <v>5</v>
      </c>
      <c r="E1090" t="s">
        <v>3198</v>
      </c>
      <c r="F1090" t="s">
        <v>1126</v>
      </c>
      <c r="G1090" s="3">
        <v>43602</v>
      </c>
      <c r="H1090" s="2">
        <v>185000</v>
      </c>
      <c r="I1090" s="12" t="s">
        <v>838</v>
      </c>
    </row>
    <row r="1091" spans="1:9" ht="21.75" customHeight="1" x14ac:dyDescent="0.2">
      <c r="A1091" t="s">
        <v>990</v>
      </c>
      <c r="B1091" t="s">
        <v>1087</v>
      </c>
      <c r="C1091" t="s">
        <v>1040</v>
      </c>
      <c r="D1091" t="s">
        <v>5</v>
      </c>
      <c r="E1091" t="s">
        <v>3199</v>
      </c>
      <c r="F1091" t="s">
        <v>6</v>
      </c>
      <c r="G1091" s="3">
        <v>43602</v>
      </c>
      <c r="H1091" s="2">
        <v>115000</v>
      </c>
      <c r="I1091" s="12">
        <v>20190072</v>
      </c>
    </row>
    <row r="1092" spans="1:9" ht="21.75" customHeight="1" x14ac:dyDescent="0.2">
      <c r="A1092" t="s">
        <v>243</v>
      </c>
      <c r="B1092" t="s">
        <v>1036</v>
      </c>
      <c r="C1092" t="s">
        <v>719</v>
      </c>
      <c r="D1092" t="s">
        <v>1036</v>
      </c>
      <c r="E1092" t="s">
        <v>3200</v>
      </c>
      <c r="F1092" t="s">
        <v>6</v>
      </c>
      <c r="G1092" s="3">
        <v>43602</v>
      </c>
      <c r="H1092" s="2">
        <v>187500</v>
      </c>
      <c r="I1092" s="12" t="s">
        <v>838</v>
      </c>
    </row>
    <row r="1093" spans="1:9" ht="21.75" customHeight="1" x14ac:dyDescent="0.2">
      <c r="A1093" t="s">
        <v>117</v>
      </c>
      <c r="B1093" t="s">
        <v>1535</v>
      </c>
      <c r="C1093" t="s">
        <v>1882</v>
      </c>
      <c r="D1093" t="s">
        <v>1535</v>
      </c>
      <c r="E1093" t="s">
        <v>3201</v>
      </c>
      <c r="F1093" t="s">
        <v>6</v>
      </c>
      <c r="G1093" s="3">
        <v>43602</v>
      </c>
      <c r="H1093" s="2">
        <v>735000</v>
      </c>
      <c r="I1093" s="12">
        <v>20190594</v>
      </c>
    </row>
    <row r="1094" spans="1:9" ht="21.75" customHeight="1" x14ac:dyDescent="0.2">
      <c r="A1094" t="s">
        <v>1250</v>
      </c>
      <c r="B1094" t="s">
        <v>1851</v>
      </c>
      <c r="C1094" t="s">
        <v>1250</v>
      </c>
      <c r="D1094" t="s">
        <v>1851</v>
      </c>
      <c r="E1094" t="s">
        <v>3202</v>
      </c>
      <c r="F1094" t="s">
        <v>6</v>
      </c>
      <c r="G1094" s="3">
        <v>43602</v>
      </c>
      <c r="H1094" s="2">
        <v>56000</v>
      </c>
      <c r="I1094" s="12" t="s">
        <v>838</v>
      </c>
    </row>
    <row r="1095" spans="1:9" ht="21.75" customHeight="1" x14ac:dyDescent="0.2">
      <c r="A1095" t="s">
        <v>1702</v>
      </c>
      <c r="B1095" t="s">
        <v>1535</v>
      </c>
      <c r="C1095" t="s">
        <v>1957</v>
      </c>
      <c r="D1095" t="s">
        <v>1843</v>
      </c>
      <c r="E1095" t="s">
        <v>3203</v>
      </c>
      <c r="F1095" t="s">
        <v>7</v>
      </c>
      <c r="G1095" s="3">
        <v>43602</v>
      </c>
      <c r="H1095" s="2">
        <v>80000</v>
      </c>
      <c r="I1095" s="12" t="s">
        <v>838</v>
      </c>
    </row>
    <row r="1096" spans="1:9" ht="21.75" customHeight="1" x14ac:dyDescent="0.2">
      <c r="A1096" t="s">
        <v>1891</v>
      </c>
      <c r="B1096" t="s">
        <v>1036</v>
      </c>
      <c r="C1096" t="s">
        <v>1222</v>
      </c>
      <c r="D1096" t="s">
        <v>1099</v>
      </c>
      <c r="E1096" t="s">
        <v>3204</v>
      </c>
      <c r="F1096" t="s">
        <v>6</v>
      </c>
      <c r="G1096" s="3">
        <v>43605</v>
      </c>
      <c r="H1096" s="2">
        <v>23000</v>
      </c>
      <c r="I1096" s="12" t="s">
        <v>838</v>
      </c>
    </row>
    <row r="1097" spans="1:9" ht="21.75" customHeight="1" x14ac:dyDescent="0.2">
      <c r="A1097" t="s">
        <v>1068</v>
      </c>
      <c r="B1097" t="s">
        <v>1535</v>
      </c>
      <c r="C1097" t="s">
        <v>1542</v>
      </c>
      <c r="D1097" t="s">
        <v>1842</v>
      </c>
      <c r="E1097" t="s">
        <v>3205</v>
      </c>
      <c r="F1097" t="s">
        <v>6</v>
      </c>
      <c r="G1097" s="3">
        <v>43605</v>
      </c>
      <c r="H1097" s="2">
        <v>416000</v>
      </c>
      <c r="I1097" s="12">
        <v>20190924</v>
      </c>
    </row>
    <row r="1098" spans="1:9" ht="21.75" customHeight="1" x14ac:dyDescent="0.2">
      <c r="A1098" t="s">
        <v>26</v>
      </c>
      <c r="B1098" t="s">
        <v>1858</v>
      </c>
      <c r="C1098" t="s">
        <v>1882</v>
      </c>
      <c r="D1098" t="s">
        <v>1535</v>
      </c>
      <c r="E1098" t="s">
        <v>3206</v>
      </c>
      <c r="F1098" t="s">
        <v>7</v>
      </c>
      <c r="G1098" s="3">
        <v>43605</v>
      </c>
      <c r="H1098" s="2">
        <v>310000</v>
      </c>
      <c r="I1098" s="12" t="s">
        <v>838</v>
      </c>
    </row>
    <row r="1099" spans="1:9" ht="21.75" customHeight="1" x14ac:dyDescent="0.2">
      <c r="A1099" t="s">
        <v>692</v>
      </c>
      <c r="B1099" t="s">
        <v>1842</v>
      </c>
      <c r="C1099" t="s">
        <v>1888</v>
      </c>
      <c r="D1099" t="s">
        <v>1840</v>
      </c>
      <c r="E1099" t="s">
        <v>3207</v>
      </c>
      <c r="F1099" t="s">
        <v>6</v>
      </c>
      <c r="G1099" s="3">
        <v>43605</v>
      </c>
      <c r="H1099" s="2">
        <v>279000</v>
      </c>
      <c r="I1099" s="12">
        <v>20190860</v>
      </c>
    </row>
    <row r="1100" spans="1:9" ht="21.75" customHeight="1" x14ac:dyDescent="0.2">
      <c r="A1100" t="s">
        <v>1741</v>
      </c>
      <c r="B1100" t="s">
        <v>1099</v>
      </c>
      <c r="C1100" t="s">
        <v>1706</v>
      </c>
      <c r="D1100" t="s">
        <v>1707</v>
      </c>
      <c r="E1100" t="s">
        <v>3208</v>
      </c>
      <c r="F1100" t="s">
        <v>6</v>
      </c>
      <c r="G1100" s="3">
        <v>43605</v>
      </c>
      <c r="H1100" s="2">
        <v>144000</v>
      </c>
      <c r="I1100" s="12" t="s">
        <v>838</v>
      </c>
    </row>
    <row r="1101" spans="1:9" ht="21.75" customHeight="1" x14ac:dyDescent="0.2">
      <c r="A1101" t="s">
        <v>2036</v>
      </c>
      <c r="B1101" t="s">
        <v>5</v>
      </c>
      <c r="C1101" t="s">
        <v>566</v>
      </c>
      <c r="D1101" t="s">
        <v>1842</v>
      </c>
      <c r="E1101" t="s">
        <v>3209</v>
      </c>
      <c r="F1101" t="s">
        <v>216</v>
      </c>
      <c r="G1101" s="3">
        <v>43605</v>
      </c>
      <c r="H1101" s="2">
        <v>177000</v>
      </c>
      <c r="I1101" s="12">
        <v>20190900</v>
      </c>
    </row>
    <row r="1102" spans="1:9" ht="21.75" customHeight="1" x14ac:dyDescent="0.2">
      <c r="A1102" t="s">
        <v>1222</v>
      </c>
      <c r="B1102" t="s">
        <v>1099</v>
      </c>
      <c r="C1102" t="s">
        <v>1906</v>
      </c>
      <c r="D1102" t="s">
        <v>1099</v>
      </c>
      <c r="E1102" t="s">
        <v>3210</v>
      </c>
      <c r="F1102" t="s">
        <v>802</v>
      </c>
      <c r="G1102" s="3">
        <v>43605</v>
      </c>
      <c r="H1102" s="2">
        <v>125000</v>
      </c>
      <c r="I1102" s="12" t="s">
        <v>838</v>
      </c>
    </row>
    <row r="1103" spans="1:9" ht="21.75" customHeight="1" x14ac:dyDescent="0.2">
      <c r="A1103" t="s">
        <v>710</v>
      </c>
      <c r="B1103" t="s">
        <v>303</v>
      </c>
      <c r="C1103" t="s">
        <v>1748</v>
      </c>
      <c r="D1103" t="s">
        <v>1535</v>
      </c>
      <c r="E1103" t="s">
        <v>3211</v>
      </c>
      <c r="F1103" t="s">
        <v>216</v>
      </c>
      <c r="G1103" s="3">
        <v>43605</v>
      </c>
      <c r="H1103" s="2">
        <v>254000</v>
      </c>
      <c r="I1103" s="12">
        <v>20190813</v>
      </c>
    </row>
    <row r="1104" spans="1:9" ht="21.75" customHeight="1" x14ac:dyDescent="0.2">
      <c r="A1104" t="s">
        <v>1884</v>
      </c>
      <c r="B1104" t="s">
        <v>1842</v>
      </c>
      <c r="C1104" t="s">
        <v>309</v>
      </c>
      <c r="D1104" t="s">
        <v>1840</v>
      </c>
      <c r="E1104" t="s">
        <v>3212</v>
      </c>
      <c r="F1104" t="s">
        <v>6</v>
      </c>
      <c r="G1104" s="3">
        <v>43605</v>
      </c>
      <c r="H1104" s="2">
        <v>93000</v>
      </c>
      <c r="I1104" s="12" t="s">
        <v>838</v>
      </c>
    </row>
    <row r="1105" spans="1:9" ht="21.75" customHeight="1" x14ac:dyDescent="0.2">
      <c r="A1105" t="s">
        <v>269</v>
      </c>
      <c r="B1105" t="s">
        <v>1547</v>
      </c>
      <c r="C1105" t="s">
        <v>319</v>
      </c>
      <c r="D1105" t="s">
        <v>1842</v>
      </c>
      <c r="E1105" t="s">
        <v>3213</v>
      </c>
      <c r="F1105" t="s">
        <v>7</v>
      </c>
      <c r="G1105" s="3">
        <v>43605</v>
      </c>
      <c r="H1105" s="2">
        <v>589000</v>
      </c>
      <c r="I1105" s="12">
        <v>20190749</v>
      </c>
    </row>
    <row r="1106" spans="1:9" ht="21.75" customHeight="1" x14ac:dyDescent="0.2">
      <c r="A1106" t="s">
        <v>720</v>
      </c>
      <c r="B1106" t="s">
        <v>721</v>
      </c>
      <c r="C1106" t="s">
        <v>1691</v>
      </c>
      <c r="D1106" t="s">
        <v>5</v>
      </c>
      <c r="E1106" t="s">
        <v>3214</v>
      </c>
      <c r="F1106" t="s">
        <v>6</v>
      </c>
      <c r="G1106" s="3">
        <v>43605</v>
      </c>
      <c r="H1106" s="2">
        <v>50000</v>
      </c>
      <c r="I1106" s="12" t="s">
        <v>838</v>
      </c>
    </row>
    <row r="1107" spans="1:9" ht="21.75" customHeight="1" x14ac:dyDescent="0.2">
      <c r="A1107" t="s">
        <v>330</v>
      </c>
      <c r="B1107" t="s">
        <v>1907</v>
      </c>
      <c r="C1107" t="s">
        <v>330</v>
      </c>
      <c r="D1107" t="s">
        <v>1907</v>
      </c>
      <c r="E1107" t="s">
        <v>3215</v>
      </c>
      <c r="F1107" t="s">
        <v>426</v>
      </c>
      <c r="G1107" s="3">
        <v>43605</v>
      </c>
      <c r="H1107" s="2">
        <v>32500</v>
      </c>
      <c r="I1107" s="12" t="s">
        <v>838</v>
      </c>
    </row>
    <row r="1108" spans="1:9" ht="21.75" customHeight="1" x14ac:dyDescent="0.2">
      <c r="A1108" t="s">
        <v>212</v>
      </c>
      <c r="B1108" t="s">
        <v>1475</v>
      </c>
      <c r="C1108" t="s">
        <v>3216</v>
      </c>
      <c r="D1108" t="s">
        <v>106</v>
      </c>
      <c r="E1108" t="s">
        <v>3217</v>
      </c>
      <c r="F1108" t="s">
        <v>65</v>
      </c>
      <c r="G1108" s="3">
        <v>43605</v>
      </c>
      <c r="H1108" s="2">
        <v>102000</v>
      </c>
      <c r="I1108" s="12">
        <v>20190571</v>
      </c>
    </row>
    <row r="1109" spans="1:9" ht="21.75" customHeight="1" x14ac:dyDescent="0.2">
      <c r="A1109" t="s">
        <v>1910</v>
      </c>
      <c r="B1109" t="s">
        <v>1842</v>
      </c>
      <c r="C1109" t="s">
        <v>714</v>
      </c>
      <c r="D1109" t="s">
        <v>1099</v>
      </c>
      <c r="E1109" t="s">
        <v>3218</v>
      </c>
      <c r="F1109" t="s">
        <v>123</v>
      </c>
      <c r="G1109" s="3">
        <v>43605</v>
      </c>
      <c r="H1109" s="2">
        <v>139000</v>
      </c>
      <c r="I1109" s="12">
        <v>20190867</v>
      </c>
    </row>
    <row r="1110" spans="1:9" ht="21.75" customHeight="1" x14ac:dyDescent="0.2">
      <c r="A1110" t="s">
        <v>1863</v>
      </c>
      <c r="B1110" t="s">
        <v>1099</v>
      </c>
      <c r="C1110" t="s">
        <v>1222</v>
      </c>
      <c r="D1110" t="s">
        <v>1099</v>
      </c>
      <c r="E1110" t="s">
        <v>3219</v>
      </c>
      <c r="F1110" t="s">
        <v>70</v>
      </c>
      <c r="G1110" s="3">
        <v>43605</v>
      </c>
      <c r="H1110" s="2">
        <v>72000</v>
      </c>
      <c r="I1110" s="12" t="s">
        <v>838</v>
      </c>
    </row>
    <row r="1111" spans="1:9" ht="21.75" customHeight="1" x14ac:dyDescent="0.2">
      <c r="A1111" t="s">
        <v>1857</v>
      </c>
      <c r="B1111" t="s">
        <v>1099</v>
      </c>
      <c r="C1111" t="s">
        <v>1884</v>
      </c>
      <c r="D1111" t="s">
        <v>1842</v>
      </c>
      <c r="E1111" t="s">
        <v>3220</v>
      </c>
      <c r="F1111" t="s">
        <v>6</v>
      </c>
      <c r="G1111" s="3">
        <v>43605</v>
      </c>
      <c r="H1111" s="2">
        <v>118000</v>
      </c>
      <c r="I1111" s="12">
        <v>20190688</v>
      </c>
    </row>
    <row r="1112" spans="1:9" ht="21.75" customHeight="1" x14ac:dyDescent="0.2">
      <c r="A1112" t="s">
        <v>1850</v>
      </c>
      <c r="B1112" t="s">
        <v>1842</v>
      </c>
      <c r="C1112" t="s">
        <v>2055</v>
      </c>
      <c r="D1112" t="s">
        <v>1535</v>
      </c>
      <c r="E1112" t="s">
        <v>3221</v>
      </c>
      <c r="F1112" t="s">
        <v>6</v>
      </c>
      <c r="G1112" s="3">
        <v>43605</v>
      </c>
      <c r="H1112" s="2">
        <v>440000</v>
      </c>
      <c r="I1112" s="12">
        <v>20191023</v>
      </c>
    </row>
    <row r="1113" spans="1:9" ht="21.75" customHeight="1" x14ac:dyDescent="0.2">
      <c r="A1113" t="s">
        <v>1384</v>
      </c>
      <c r="B1113" t="s">
        <v>1099</v>
      </c>
      <c r="C1113" t="s">
        <v>1384</v>
      </c>
      <c r="D1113" t="s">
        <v>1099</v>
      </c>
      <c r="E1113" t="s">
        <v>3222</v>
      </c>
      <c r="F1113" t="s">
        <v>6</v>
      </c>
      <c r="G1113" s="3">
        <v>43605</v>
      </c>
      <c r="H1113" s="2">
        <v>253000</v>
      </c>
      <c r="I1113" s="12">
        <v>20191129</v>
      </c>
    </row>
    <row r="1114" spans="1:9" ht="21.75" customHeight="1" x14ac:dyDescent="0.2">
      <c r="A1114" t="s">
        <v>764</v>
      </c>
      <c r="B1114" t="s">
        <v>1842</v>
      </c>
      <c r="C1114" t="s">
        <v>308</v>
      </c>
      <c r="D1114" t="s">
        <v>1840</v>
      </c>
      <c r="E1114" t="s">
        <v>3223</v>
      </c>
      <c r="F1114" t="s">
        <v>216</v>
      </c>
      <c r="G1114" s="3">
        <v>43606</v>
      </c>
      <c r="H1114" s="2">
        <v>137500</v>
      </c>
      <c r="I1114" s="12">
        <v>20191000</v>
      </c>
    </row>
    <row r="1115" spans="1:9" ht="21.75" customHeight="1" x14ac:dyDescent="0.2">
      <c r="A1115" t="s">
        <v>1863</v>
      </c>
      <c r="B1115" t="s">
        <v>1099</v>
      </c>
      <c r="C1115" t="s">
        <v>316</v>
      </c>
      <c r="D1115" t="s">
        <v>1971</v>
      </c>
      <c r="E1115" t="s">
        <v>3224</v>
      </c>
      <c r="F1115" t="s">
        <v>6</v>
      </c>
      <c r="G1115" s="3">
        <v>43606</v>
      </c>
      <c r="H1115" s="2">
        <v>100000</v>
      </c>
      <c r="I1115" s="12" t="s">
        <v>838</v>
      </c>
    </row>
    <row r="1116" spans="1:9" ht="21.75" customHeight="1" x14ac:dyDescent="0.2">
      <c r="A1116" t="s">
        <v>663</v>
      </c>
      <c r="B1116" t="s">
        <v>1840</v>
      </c>
      <c r="C1116" t="s">
        <v>1712</v>
      </c>
      <c r="D1116" t="s">
        <v>1734</v>
      </c>
      <c r="E1116" t="s">
        <v>1067</v>
      </c>
      <c r="F1116" t="s">
        <v>6</v>
      </c>
      <c r="G1116" s="3">
        <v>43606</v>
      </c>
      <c r="H1116" s="2">
        <v>235000</v>
      </c>
      <c r="I1116" s="12">
        <v>20190881</v>
      </c>
    </row>
    <row r="1117" spans="1:9" ht="21.75" customHeight="1" x14ac:dyDescent="0.2">
      <c r="A1117" t="s">
        <v>1894</v>
      </c>
      <c r="B1117" t="s">
        <v>1535</v>
      </c>
      <c r="C1117" t="s">
        <v>1686</v>
      </c>
      <c r="D1117" t="s">
        <v>1842</v>
      </c>
      <c r="E1117" t="s">
        <v>3225</v>
      </c>
      <c r="F1117" t="s">
        <v>6</v>
      </c>
      <c r="G1117" s="3">
        <v>43606</v>
      </c>
      <c r="H1117" s="2">
        <v>153500</v>
      </c>
      <c r="I1117" s="12">
        <v>20190958</v>
      </c>
    </row>
    <row r="1118" spans="1:9" ht="21.75" customHeight="1" x14ac:dyDescent="0.2">
      <c r="A1118" t="s">
        <v>13</v>
      </c>
      <c r="B1118" t="s">
        <v>1840</v>
      </c>
      <c r="C1118" t="s">
        <v>326</v>
      </c>
      <c r="D1118" t="s">
        <v>1844</v>
      </c>
      <c r="E1118" t="s">
        <v>3226</v>
      </c>
      <c r="F1118" t="s">
        <v>6</v>
      </c>
      <c r="G1118" s="3">
        <v>43606</v>
      </c>
      <c r="H1118" s="2">
        <v>159900</v>
      </c>
      <c r="I1118" s="12" t="s">
        <v>838</v>
      </c>
    </row>
    <row r="1119" spans="1:9" ht="21.75" customHeight="1" x14ac:dyDescent="0.2">
      <c r="A1119" t="s">
        <v>211</v>
      </c>
      <c r="B1119" t="s">
        <v>2025</v>
      </c>
      <c r="C1119" t="s">
        <v>211</v>
      </c>
      <c r="D1119" t="s">
        <v>2025</v>
      </c>
      <c r="E1119" t="s">
        <v>798</v>
      </c>
      <c r="F1119" t="s">
        <v>1249</v>
      </c>
      <c r="G1119" s="3">
        <v>43606</v>
      </c>
      <c r="H1119" s="2">
        <v>194000</v>
      </c>
      <c r="I1119" s="12" t="s">
        <v>838</v>
      </c>
    </row>
    <row r="1120" spans="1:9" ht="21.75" customHeight="1" x14ac:dyDescent="0.2">
      <c r="A1120" t="s">
        <v>908</v>
      </c>
      <c r="B1120" t="s">
        <v>5</v>
      </c>
      <c r="C1120" t="s">
        <v>908</v>
      </c>
      <c r="D1120" t="s">
        <v>5</v>
      </c>
      <c r="E1120" t="s">
        <v>3227</v>
      </c>
      <c r="F1120" t="s">
        <v>553</v>
      </c>
      <c r="G1120" s="3">
        <v>43606</v>
      </c>
      <c r="H1120" s="2">
        <v>255000</v>
      </c>
      <c r="I1120" s="12">
        <v>20190937</v>
      </c>
    </row>
    <row r="1121" spans="1:9" ht="21.75" customHeight="1" x14ac:dyDescent="0.2">
      <c r="A1121" t="s">
        <v>1883</v>
      </c>
      <c r="B1121" t="s">
        <v>1475</v>
      </c>
      <c r="C1121" t="s">
        <v>20</v>
      </c>
      <c r="D1121" t="s">
        <v>1861</v>
      </c>
      <c r="E1121" t="s">
        <v>3228</v>
      </c>
      <c r="F1121" t="s">
        <v>6</v>
      </c>
      <c r="G1121" s="3">
        <v>43606</v>
      </c>
      <c r="H1121" s="2">
        <v>142000</v>
      </c>
      <c r="I1121" s="12" t="s">
        <v>838</v>
      </c>
    </row>
    <row r="1122" spans="1:9" ht="21.75" customHeight="1" x14ac:dyDescent="0.2">
      <c r="A1122" t="s">
        <v>691</v>
      </c>
      <c r="B1122" t="s">
        <v>982</v>
      </c>
      <c r="C1122" t="s">
        <v>691</v>
      </c>
      <c r="D1122" t="s">
        <v>982</v>
      </c>
      <c r="E1122" t="s">
        <v>3229</v>
      </c>
      <c r="F1122" t="s">
        <v>910</v>
      </c>
      <c r="G1122" s="3">
        <v>43606</v>
      </c>
      <c r="H1122" s="2">
        <v>166010</v>
      </c>
      <c r="I1122" s="12" t="s">
        <v>838</v>
      </c>
    </row>
    <row r="1123" spans="1:9" ht="21.75" customHeight="1" x14ac:dyDescent="0.2">
      <c r="A1123" t="s">
        <v>1479</v>
      </c>
      <c r="B1123" t="s">
        <v>1854</v>
      </c>
      <c r="C1123" t="s">
        <v>566</v>
      </c>
      <c r="D1123" t="s">
        <v>1842</v>
      </c>
      <c r="E1123" t="s">
        <v>3230</v>
      </c>
      <c r="F1123" t="s">
        <v>1249</v>
      </c>
      <c r="G1123" s="3">
        <v>43606</v>
      </c>
      <c r="H1123" s="2">
        <v>300500</v>
      </c>
      <c r="I1123" s="12" t="s">
        <v>838</v>
      </c>
    </row>
    <row r="1124" spans="1:9" ht="21.75" customHeight="1" x14ac:dyDescent="0.2">
      <c r="A1124" t="s">
        <v>955</v>
      </c>
      <c r="B1124" t="s">
        <v>1036</v>
      </c>
      <c r="C1124" t="s">
        <v>307</v>
      </c>
      <c r="D1124" t="s">
        <v>1036</v>
      </c>
      <c r="E1124" t="s">
        <v>3231</v>
      </c>
      <c r="F1124" t="s">
        <v>6</v>
      </c>
      <c r="G1124" s="3">
        <v>43607</v>
      </c>
      <c r="H1124" s="2">
        <v>120000</v>
      </c>
      <c r="I1124" s="12" t="s">
        <v>838</v>
      </c>
    </row>
    <row r="1125" spans="1:9" ht="21.75" customHeight="1" x14ac:dyDescent="0.2">
      <c r="A1125" t="s">
        <v>908</v>
      </c>
      <c r="B1125" t="s">
        <v>5</v>
      </c>
      <c r="C1125" t="s">
        <v>908</v>
      </c>
      <c r="D1125" t="s">
        <v>5</v>
      </c>
      <c r="E1125" t="s">
        <v>2021</v>
      </c>
      <c r="F1125" t="s">
        <v>6</v>
      </c>
      <c r="G1125" s="3">
        <v>43607</v>
      </c>
      <c r="H1125" s="2">
        <v>195000</v>
      </c>
      <c r="I1125" s="12">
        <v>20190928</v>
      </c>
    </row>
    <row r="1126" spans="1:9" ht="21.75" customHeight="1" x14ac:dyDescent="0.2">
      <c r="A1126" t="s">
        <v>1213</v>
      </c>
      <c r="B1126" t="s">
        <v>1842</v>
      </c>
      <c r="C1126" t="s">
        <v>1908</v>
      </c>
      <c r="D1126" t="s">
        <v>1909</v>
      </c>
      <c r="E1126" t="s">
        <v>3232</v>
      </c>
      <c r="F1126" t="s">
        <v>216</v>
      </c>
      <c r="G1126" s="3">
        <v>43607</v>
      </c>
      <c r="H1126" s="2">
        <v>339990</v>
      </c>
      <c r="I1126" s="12" t="s">
        <v>838</v>
      </c>
    </row>
    <row r="1127" spans="1:9" ht="21.75" customHeight="1" x14ac:dyDescent="0.2">
      <c r="A1127" t="s">
        <v>710</v>
      </c>
      <c r="B1127" t="s">
        <v>303</v>
      </c>
      <c r="C1127" t="s">
        <v>113</v>
      </c>
      <c r="D1127" t="s">
        <v>559</v>
      </c>
      <c r="E1127" t="s">
        <v>3233</v>
      </c>
      <c r="F1127" t="s">
        <v>6</v>
      </c>
      <c r="G1127" s="3">
        <v>43607</v>
      </c>
      <c r="H1127" s="2">
        <v>87000</v>
      </c>
      <c r="I1127" s="12">
        <v>20190872</v>
      </c>
    </row>
    <row r="1128" spans="1:9" ht="21.75" customHeight="1" x14ac:dyDescent="0.2">
      <c r="A1128" t="s">
        <v>1868</v>
      </c>
      <c r="B1128" t="s">
        <v>1869</v>
      </c>
      <c r="C1128" t="s">
        <v>757</v>
      </c>
      <c r="D1128" t="s">
        <v>1258</v>
      </c>
      <c r="E1128" t="s">
        <v>3234</v>
      </c>
      <c r="F1128" t="s">
        <v>216</v>
      </c>
      <c r="G1128" s="3">
        <v>43607</v>
      </c>
      <c r="H1128" s="2">
        <v>206000</v>
      </c>
      <c r="I1128" s="12" t="s">
        <v>838</v>
      </c>
    </row>
    <row r="1129" spans="1:9" ht="21.75" customHeight="1" x14ac:dyDescent="0.2">
      <c r="A1129" t="s">
        <v>2040</v>
      </c>
      <c r="B1129" t="s">
        <v>1043</v>
      </c>
      <c r="C1129" t="s">
        <v>2040</v>
      </c>
      <c r="D1129" t="s">
        <v>1043</v>
      </c>
      <c r="E1129" t="s">
        <v>3235</v>
      </c>
      <c r="F1129" t="s">
        <v>120</v>
      </c>
      <c r="G1129" s="3">
        <v>43607</v>
      </c>
      <c r="H1129" s="2">
        <v>120000</v>
      </c>
      <c r="I1129" s="12" t="s">
        <v>838</v>
      </c>
    </row>
    <row r="1130" spans="1:9" ht="21.75" customHeight="1" x14ac:dyDescent="0.2">
      <c r="A1130" t="s">
        <v>1968</v>
      </c>
      <c r="B1130" t="s">
        <v>1258</v>
      </c>
      <c r="C1130" t="s">
        <v>1210</v>
      </c>
      <c r="D1130" t="s">
        <v>991</v>
      </c>
      <c r="E1130" t="s">
        <v>3236</v>
      </c>
      <c r="F1130" t="s">
        <v>6</v>
      </c>
      <c r="G1130" s="3">
        <v>43607</v>
      </c>
      <c r="H1130" s="2">
        <v>141500</v>
      </c>
      <c r="I1130" s="12" t="s">
        <v>838</v>
      </c>
    </row>
    <row r="1131" spans="1:9" ht="21.75" customHeight="1" x14ac:dyDescent="0.2">
      <c r="A1131" t="s">
        <v>2032</v>
      </c>
      <c r="B1131" t="s">
        <v>1484</v>
      </c>
      <c r="C1131" t="s">
        <v>1213</v>
      </c>
      <c r="D1131" t="s">
        <v>1842</v>
      </c>
      <c r="E1131" t="s">
        <v>3237</v>
      </c>
      <c r="F1131" t="s">
        <v>6</v>
      </c>
      <c r="G1131" s="3">
        <v>43607</v>
      </c>
      <c r="H1131" s="2">
        <v>146000</v>
      </c>
      <c r="I1131" s="12">
        <v>20190768</v>
      </c>
    </row>
    <row r="1132" spans="1:9" ht="21.75" customHeight="1" x14ac:dyDescent="0.2">
      <c r="A1132" t="s">
        <v>544</v>
      </c>
      <c r="B1132" t="s">
        <v>1858</v>
      </c>
      <c r="C1132" t="s">
        <v>1210</v>
      </c>
      <c r="D1132" t="s">
        <v>991</v>
      </c>
      <c r="E1132" t="s">
        <v>3238</v>
      </c>
      <c r="F1132" t="s">
        <v>216</v>
      </c>
      <c r="G1132" s="3">
        <v>43607</v>
      </c>
      <c r="H1132" s="2">
        <v>220000</v>
      </c>
      <c r="I1132" s="12" t="s">
        <v>838</v>
      </c>
    </row>
    <row r="1133" spans="1:9" ht="21.75" customHeight="1" x14ac:dyDescent="0.2">
      <c r="A1133" t="s">
        <v>2075</v>
      </c>
      <c r="B1133" t="s">
        <v>5</v>
      </c>
      <c r="C1133" t="s">
        <v>1222</v>
      </c>
      <c r="D1133" t="s">
        <v>1099</v>
      </c>
      <c r="E1133" t="s">
        <v>3239</v>
      </c>
      <c r="F1133" t="s">
        <v>6</v>
      </c>
      <c r="G1133" s="3">
        <v>43607</v>
      </c>
      <c r="H1133" s="2">
        <v>162000</v>
      </c>
      <c r="I1133" s="12">
        <v>20190613</v>
      </c>
    </row>
    <row r="1134" spans="1:9" ht="21.75" customHeight="1" x14ac:dyDescent="0.2">
      <c r="A1134" t="s">
        <v>1933</v>
      </c>
      <c r="B1134" t="s">
        <v>1087</v>
      </c>
      <c r="C1134" t="s">
        <v>1910</v>
      </c>
      <c r="D1134" t="s">
        <v>1842</v>
      </c>
      <c r="E1134" t="s">
        <v>3240</v>
      </c>
      <c r="F1134" t="s">
        <v>65</v>
      </c>
      <c r="G1134" s="3">
        <v>43607</v>
      </c>
      <c r="H1134" s="2">
        <v>394000</v>
      </c>
      <c r="I1134" s="12">
        <v>20190896</v>
      </c>
    </row>
    <row r="1135" spans="1:9" ht="21.75" customHeight="1" x14ac:dyDescent="0.2">
      <c r="A1135" t="s">
        <v>691</v>
      </c>
      <c r="B1135" t="s">
        <v>982</v>
      </c>
      <c r="C1135" t="s">
        <v>340</v>
      </c>
      <c r="D1135" t="s">
        <v>1842</v>
      </c>
      <c r="E1135" t="s">
        <v>3241</v>
      </c>
      <c r="F1135" t="s">
        <v>6</v>
      </c>
      <c r="G1135" s="3">
        <v>43607</v>
      </c>
      <c r="H1135" s="2">
        <v>162000</v>
      </c>
      <c r="I1135" s="12" t="s">
        <v>838</v>
      </c>
    </row>
    <row r="1136" spans="1:9" ht="21.75" customHeight="1" x14ac:dyDescent="0.2">
      <c r="A1136" t="s">
        <v>764</v>
      </c>
      <c r="B1136" t="s">
        <v>1842</v>
      </c>
      <c r="C1136" t="s">
        <v>1389</v>
      </c>
      <c r="D1136" t="s">
        <v>1840</v>
      </c>
      <c r="E1136" t="s">
        <v>3242</v>
      </c>
      <c r="F1136" t="s">
        <v>1249</v>
      </c>
      <c r="G1136" s="3">
        <v>43607</v>
      </c>
      <c r="H1136" s="2">
        <v>387500</v>
      </c>
      <c r="I1136" s="12">
        <v>20190835</v>
      </c>
    </row>
    <row r="1137" spans="1:9" ht="21.75" customHeight="1" x14ac:dyDescent="0.2">
      <c r="A1137" t="s">
        <v>1998</v>
      </c>
      <c r="B1137" t="s">
        <v>1854</v>
      </c>
      <c r="C1137" t="s">
        <v>989</v>
      </c>
      <c r="D1137" t="s">
        <v>1840</v>
      </c>
      <c r="E1137" t="s">
        <v>3243</v>
      </c>
      <c r="F1137" t="s">
        <v>6</v>
      </c>
      <c r="G1137" s="3">
        <v>43607</v>
      </c>
      <c r="H1137" s="2">
        <v>100000</v>
      </c>
      <c r="I1137" s="12" t="s">
        <v>838</v>
      </c>
    </row>
    <row r="1138" spans="1:9" ht="21.75" customHeight="1" x14ac:dyDescent="0.2">
      <c r="A1138" t="s">
        <v>1564</v>
      </c>
      <c r="B1138" t="s">
        <v>1565</v>
      </c>
      <c r="C1138" t="s">
        <v>117</v>
      </c>
      <c r="D1138" t="s">
        <v>1535</v>
      </c>
      <c r="E1138" t="s">
        <v>3244</v>
      </c>
      <c r="F1138" t="s">
        <v>65</v>
      </c>
      <c r="G1138" s="3">
        <v>43607</v>
      </c>
      <c r="H1138" s="2">
        <v>244000</v>
      </c>
      <c r="I1138" s="12" t="s">
        <v>838</v>
      </c>
    </row>
    <row r="1139" spans="1:9" ht="21.75" customHeight="1" x14ac:dyDescent="0.2">
      <c r="A1139" t="s">
        <v>1557</v>
      </c>
      <c r="B1139" t="s">
        <v>5</v>
      </c>
      <c r="C1139" t="s">
        <v>2229</v>
      </c>
      <c r="D1139" t="s">
        <v>1953</v>
      </c>
      <c r="E1139" t="s">
        <v>3245</v>
      </c>
      <c r="F1139" t="s">
        <v>425</v>
      </c>
      <c r="G1139" s="3">
        <v>43607</v>
      </c>
      <c r="H1139" s="2">
        <v>240000</v>
      </c>
      <c r="I1139" s="12">
        <v>20190815</v>
      </c>
    </row>
    <row r="1140" spans="1:9" ht="21.75" customHeight="1" x14ac:dyDescent="0.2">
      <c r="A1140" t="s">
        <v>826</v>
      </c>
      <c r="B1140" t="s">
        <v>1258</v>
      </c>
      <c r="C1140" t="s">
        <v>154</v>
      </c>
      <c r="D1140" t="s">
        <v>1099</v>
      </c>
      <c r="E1140" t="s">
        <v>3246</v>
      </c>
      <c r="F1140" t="s">
        <v>6</v>
      </c>
      <c r="G1140" s="3">
        <v>43608</v>
      </c>
      <c r="H1140" s="2">
        <v>134000</v>
      </c>
      <c r="I1140" s="12" t="s">
        <v>838</v>
      </c>
    </row>
    <row r="1141" spans="1:9" ht="21.75" customHeight="1" x14ac:dyDescent="0.2">
      <c r="A1141" t="s">
        <v>1872</v>
      </c>
      <c r="B1141" t="s">
        <v>1843</v>
      </c>
      <c r="C1141" t="s">
        <v>1855</v>
      </c>
      <c r="D1141" t="s">
        <v>1854</v>
      </c>
      <c r="E1141" t="s">
        <v>3247</v>
      </c>
      <c r="F1141" t="s">
        <v>216</v>
      </c>
      <c r="G1141" s="3">
        <v>43608</v>
      </c>
      <c r="H1141" s="2">
        <v>281000</v>
      </c>
      <c r="I1141" s="12" t="s">
        <v>838</v>
      </c>
    </row>
    <row r="1142" spans="1:9" ht="21.75" customHeight="1" x14ac:dyDescent="0.2">
      <c r="A1142" t="s">
        <v>1835</v>
      </c>
      <c r="B1142" t="s">
        <v>1858</v>
      </c>
      <c r="C1142" t="s">
        <v>1553</v>
      </c>
      <c r="D1142" t="s">
        <v>1842</v>
      </c>
      <c r="E1142" t="s">
        <v>3248</v>
      </c>
      <c r="F1142" t="s">
        <v>1126</v>
      </c>
      <c r="G1142" s="3">
        <v>43608</v>
      </c>
      <c r="H1142" s="2">
        <v>153000</v>
      </c>
      <c r="I1142" s="12" t="s">
        <v>838</v>
      </c>
    </row>
    <row r="1143" spans="1:9" ht="21.75" customHeight="1" x14ac:dyDescent="0.2">
      <c r="A1143" t="s">
        <v>317</v>
      </c>
      <c r="B1143" t="s">
        <v>1840</v>
      </c>
      <c r="C1143" t="s">
        <v>2080</v>
      </c>
      <c r="D1143" t="s">
        <v>1842</v>
      </c>
      <c r="E1143" t="s">
        <v>3249</v>
      </c>
      <c r="F1143" t="s">
        <v>6</v>
      </c>
      <c r="G1143" s="3">
        <v>43608</v>
      </c>
      <c r="H1143" s="2">
        <v>165000</v>
      </c>
      <c r="I1143" s="12">
        <v>20190941</v>
      </c>
    </row>
    <row r="1144" spans="1:9" ht="21.75" customHeight="1" x14ac:dyDescent="0.2">
      <c r="A1144" t="s">
        <v>1926</v>
      </c>
      <c r="B1144" t="s">
        <v>1535</v>
      </c>
      <c r="C1144" t="s">
        <v>3250</v>
      </c>
      <c r="D1144" t="s">
        <v>1535</v>
      </c>
      <c r="E1144" t="s">
        <v>3251</v>
      </c>
      <c r="F1144" t="s">
        <v>6</v>
      </c>
      <c r="G1144" s="3">
        <v>43608</v>
      </c>
      <c r="H1144" s="2">
        <v>1100000</v>
      </c>
      <c r="I1144" s="12" t="s">
        <v>838</v>
      </c>
    </row>
    <row r="1145" spans="1:9" ht="21.75" customHeight="1" x14ac:dyDescent="0.2">
      <c r="A1145" t="s">
        <v>326</v>
      </c>
      <c r="B1145" t="s">
        <v>1844</v>
      </c>
      <c r="C1145" t="s">
        <v>243</v>
      </c>
      <c r="D1145" t="s">
        <v>1036</v>
      </c>
      <c r="E1145" t="s">
        <v>3252</v>
      </c>
      <c r="F1145" t="s">
        <v>6</v>
      </c>
      <c r="G1145" s="3">
        <v>43608</v>
      </c>
      <c r="H1145" s="2">
        <v>152000</v>
      </c>
      <c r="I1145" s="12" t="s">
        <v>838</v>
      </c>
    </row>
    <row r="1146" spans="1:9" ht="21.75" customHeight="1" x14ac:dyDescent="0.2">
      <c r="A1146" t="s">
        <v>555</v>
      </c>
      <c r="B1146" t="s">
        <v>1535</v>
      </c>
      <c r="C1146" t="s">
        <v>1888</v>
      </c>
      <c r="D1146" t="s">
        <v>1840</v>
      </c>
      <c r="E1146" t="s">
        <v>3253</v>
      </c>
      <c r="F1146" t="s">
        <v>6</v>
      </c>
      <c r="G1146" s="3">
        <v>43608</v>
      </c>
      <c r="H1146" s="2">
        <v>202000</v>
      </c>
      <c r="I1146" s="12">
        <v>20190756</v>
      </c>
    </row>
    <row r="1147" spans="1:9" ht="21.75" customHeight="1" x14ac:dyDescent="0.2">
      <c r="A1147" t="s">
        <v>23</v>
      </c>
      <c r="B1147" t="s">
        <v>5</v>
      </c>
      <c r="C1147" t="s">
        <v>312</v>
      </c>
      <c r="D1147" t="s">
        <v>1842</v>
      </c>
      <c r="E1147" t="s">
        <v>3254</v>
      </c>
      <c r="F1147" t="s">
        <v>216</v>
      </c>
      <c r="G1147" s="3">
        <v>43608</v>
      </c>
      <c r="H1147" s="2">
        <v>185000</v>
      </c>
      <c r="I1147" s="12" t="s">
        <v>838</v>
      </c>
    </row>
    <row r="1148" spans="1:9" ht="21.75" customHeight="1" x14ac:dyDescent="0.2">
      <c r="A1148" t="s">
        <v>1712</v>
      </c>
      <c r="B1148" t="s">
        <v>1734</v>
      </c>
      <c r="C1148" t="s">
        <v>1298</v>
      </c>
      <c r="D1148" t="s">
        <v>1036</v>
      </c>
      <c r="E1148" t="s">
        <v>3255</v>
      </c>
      <c r="F1148" t="s">
        <v>6</v>
      </c>
      <c r="G1148" s="3">
        <v>43608</v>
      </c>
      <c r="H1148" s="2">
        <v>181660</v>
      </c>
      <c r="I1148" s="12" t="s">
        <v>838</v>
      </c>
    </row>
    <row r="1149" spans="1:9" ht="21.75" customHeight="1" x14ac:dyDescent="0.2">
      <c r="A1149" t="s">
        <v>326</v>
      </c>
      <c r="B1149" t="s">
        <v>1844</v>
      </c>
      <c r="C1149" t="s">
        <v>2046</v>
      </c>
      <c r="D1149" t="s">
        <v>5</v>
      </c>
      <c r="E1149" t="s">
        <v>3256</v>
      </c>
      <c r="F1149" t="s">
        <v>7</v>
      </c>
      <c r="G1149" s="3">
        <v>43608</v>
      </c>
      <c r="H1149" s="2">
        <v>179900</v>
      </c>
      <c r="I1149" s="12" t="s">
        <v>838</v>
      </c>
    </row>
    <row r="1150" spans="1:9" ht="21.75" customHeight="1" x14ac:dyDescent="0.2">
      <c r="A1150" t="s">
        <v>2103</v>
      </c>
      <c r="B1150" t="s">
        <v>1842</v>
      </c>
      <c r="C1150" t="s">
        <v>1906</v>
      </c>
      <c r="D1150" t="s">
        <v>1099</v>
      </c>
      <c r="E1150" t="s">
        <v>3257</v>
      </c>
      <c r="F1150" t="s">
        <v>730</v>
      </c>
      <c r="G1150" s="3">
        <v>43608</v>
      </c>
      <c r="H1150" s="2">
        <v>115000</v>
      </c>
      <c r="I1150" s="12">
        <v>20191698</v>
      </c>
    </row>
    <row r="1151" spans="1:9" ht="21.75" customHeight="1" x14ac:dyDescent="0.2">
      <c r="A1151" t="s">
        <v>1089</v>
      </c>
      <c r="B1151" t="s">
        <v>5</v>
      </c>
      <c r="C1151" t="s">
        <v>1481</v>
      </c>
      <c r="D1151" t="s">
        <v>1529</v>
      </c>
      <c r="E1151" t="s">
        <v>3259</v>
      </c>
      <c r="F1151" t="s">
        <v>534</v>
      </c>
      <c r="G1151" s="3">
        <v>43608</v>
      </c>
      <c r="H1151" s="2">
        <v>350000</v>
      </c>
      <c r="I1151" s="12" t="s">
        <v>838</v>
      </c>
    </row>
    <row r="1152" spans="1:9" ht="21.75" customHeight="1" x14ac:dyDescent="0.2">
      <c r="A1152" t="s">
        <v>1868</v>
      </c>
      <c r="B1152" t="s">
        <v>1869</v>
      </c>
      <c r="C1152" t="s">
        <v>211</v>
      </c>
      <c r="D1152" t="s">
        <v>2025</v>
      </c>
      <c r="E1152" t="s">
        <v>3258</v>
      </c>
      <c r="F1152" t="s">
        <v>6</v>
      </c>
      <c r="G1152" s="3">
        <v>43608</v>
      </c>
      <c r="H1152" s="2">
        <v>366500</v>
      </c>
      <c r="I1152" s="12" t="s">
        <v>838</v>
      </c>
    </row>
    <row r="1153" spans="1:9" ht="21.75" customHeight="1" x14ac:dyDescent="0.2">
      <c r="A1153" t="s">
        <v>13</v>
      </c>
      <c r="B1153" t="s">
        <v>1840</v>
      </c>
      <c r="C1153" t="s">
        <v>894</v>
      </c>
      <c r="D1153" t="s">
        <v>1842</v>
      </c>
      <c r="E1153" t="s">
        <v>2060</v>
      </c>
      <c r="F1153" t="s">
        <v>6</v>
      </c>
      <c r="G1153" s="3">
        <v>43609</v>
      </c>
      <c r="H1153" s="2">
        <v>245000</v>
      </c>
      <c r="I1153" s="12">
        <v>20190905</v>
      </c>
    </row>
    <row r="1154" spans="1:9" ht="21.75" customHeight="1" x14ac:dyDescent="0.2">
      <c r="A1154" t="s">
        <v>1482</v>
      </c>
      <c r="B1154" t="s">
        <v>1258</v>
      </c>
      <c r="C1154" t="s">
        <v>1883</v>
      </c>
      <c r="D1154" t="s">
        <v>1475</v>
      </c>
      <c r="E1154" t="s">
        <v>3288</v>
      </c>
      <c r="F1154" t="s">
        <v>6</v>
      </c>
      <c r="G1154" s="3">
        <v>43609</v>
      </c>
      <c r="H1154" s="2">
        <v>181000</v>
      </c>
      <c r="I1154" s="12" t="s">
        <v>838</v>
      </c>
    </row>
    <row r="1155" spans="1:9" ht="21.75" customHeight="1" x14ac:dyDescent="0.2">
      <c r="A1155" t="s">
        <v>1711</v>
      </c>
      <c r="B1155" t="s">
        <v>1099</v>
      </c>
      <c r="C1155" t="s">
        <v>1629</v>
      </c>
      <c r="D1155" t="s">
        <v>1840</v>
      </c>
      <c r="E1155" t="s">
        <v>3265</v>
      </c>
      <c r="F1155" t="s">
        <v>6</v>
      </c>
      <c r="G1155" s="3">
        <v>43609</v>
      </c>
      <c r="H1155" s="2">
        <v>199000</v>
      </c>
      <c r="I1155" s="12" t="s">
        <v>838</v>
      </c>
    </row>
    <row r="1156" spans="1:9" ht="21.75" customHeight="1" x14ac:dyDescent="0.2">
      <c r="A1156" t="s">
        <v>1234</v>
      </c>
      <c r="B1156" t="s">
        <v>1036</v>
      </c>
      <c r="C1156" t="s">
        <v>851</v>
      </c>
      <c r="D1156" t="s">
        <v>993</v>
      </c>
      <c r="E1156" t="s">
        <v>3268</v>
      </c>
      <c r="F1156" t="s">
        <v>6</v>
      </c>
      <c r="G1156" s="3">
        <v>43609</v>
      </c>
      <c r="H1156" s="2">
        <v>197500</v>
      </c>
      <c r="I1156" s="12" t="s">
        <v>838</v>
      </c>
    </row>
    <row r="1157" spans="1:9" ht="21.75" customHeight="1" x14ac:dyDescent="0.2">
      <c r="A1157" t="s">
        <v>1234</v>
      </c>
      <c r="B1157" t="s">
        <v>1036</v>
      </c>
      <c r="C1157" t="s">
        <v>1647</v>
      </c>
      <c r="D1157" t="s">
        <v>5</v>
      </c>
      <c r="E1157" t="s">
        <v>3275</v>
      </c>
      <c r="F1157" t="s">
        <v>6</v>
      </c>
      <c r="G1157" s="3">
        <v>43609</v>
      </c>
      <c r="H1157" s="2">
        <v>94133</v>
      </c>
      <c r="I1157" s="12" t="s">
        <v>838</v>
      </c>
    </row>
    <row r="1158" spans="1:9" ht="21.75" customHeight="1" x14ac:dyDescent="0.2">
      <c r="A1158" t="s">
        <v>3092</v>
      </c>
      <c r="B1158" t="s">
        <v>731</v>
      </c>
      <c r="C1158" t="s">
        <v>302</v>
      </c>
      <c r="D1158" t="s">
        <v>303</v>
      </c>
      <c r="E1158" t="s">
        <v>3262</v>
      </c>
      <c r="F1158" t="s">
        <v>6</v>
      </c>
      <c r="G1158" s="3">
        <v>43609</v>
      </c>
      <c r="H1158" s="2">
        <v>165000</v>
      </c>
      <c r="I1158" s="12" t="s">
        <v>838</v>
      </c>
    </row>
    <row r="1159" spans="1:9" ht="21.75" customHeight="1" x14ac:dyDescent="0.2">
      <c r="A1159" t="s">
        <v>1081</v>
      </c>
      <c r="B1159" t="s">
        <v>1036</v>
      </c>
      <c r="C1159" t="s">
        <v>549</v>
      </c>
      <c r="D1159" t="s">
        <v>1180</v>
      </c>
      <c r="E1159" t="s">
        <v>3281</v>
      </c>
      <c r="F1159" t="s">
        <v>7</v>
      </c>
      <c r="G1159" s="3">
        <v>43609</v>
      </c>
      <c r="H1159" s="2">
        <v>219000</v>
      </c>
      <c r="I1159" s="12" t="s">
        <v>838</v>
      </c>
    </row>
    <row r="1160" spans="1:9" ht="21.75" customHeight="1" x14ac:dyDescent="0.2">
      <c r="A1160" t="s">
        <v>1870</v>
      </c>
      <c r="B1160" t="s">
        <v>2073</v>
      </c>
      <c r="C1160" t="s">
        <v>1979</v>
      </c>
      <c r="D1160" t="s">
        <v>2073</v>
      </c>
      <c r="E1160" t="s">
        <v>3289</v>
      </c>
      <c r="F1160" t="s">
        <v>215</v>
      </c>
      <c r="G1160" s="3">
        <v>43609</v>
      </c>
      <c r="H1160" s="2">
        <v>220000</v>
      </c>
      <c r="I1160" s="12" t="s">
        <v>838</v>
      </c>
    </row>
    <row r="1161" spans="1:9" ht="21.75" customHeight="1" x14ac:dyDescent="0.2">
      <c r="A1161" t="s">
        <v>1894</v>
      </c>
      <c r="B1161" t="s">
        <v>1535</v>
      </c>
      <c r="C1161" t="s">
        <v>1395</v>
      </c>
      <c r="D1161" t="s">
        <v>1842</v>
      </c>
      <c r="E1161" t="s">
        <v>3285</v>
      </c>
      <c r="F1161" t="s">
        <v>216</v>
      </c>
      <c r="G1161" s="3">
        <v>43609</v>
      </c>
      <c r="H1161" s="2">
        <v>224000</v>
      </c>
      <c r="I1161" s="12">
        <v>20190891</v>
      </c>
    </row>
    <row r="1162" spans="1:9" ht="21.75" customHeight="1" x14ac:dyDescent="0.2">
      <c r="A1162" t="s">
        <v>2065</v>
      </c>
      <c r="B1162" t="s">
        <v>1842</v>
      </c>
      <c r="C1162" t="s">
        <v>1910</v>
      </c>
      <c r="D1162" t="s">
        <v>1842</v>
      </c>
      <c r="E1162" t="s">
        <v>3274</v>
      </c>
      <c r="F1162" t="s">
        <v>6</v>
      </c>
      <c r="G1162" s="3">
        <v>43609</v>
      </c>
      <c r="H1162" s="2">
        <v>134000</v>
      </c>
      <c r="I1162" s="12">
        <v>20190816</v>
      </c>
    </row>
    <row r="1163" spans="1:9" ht="21.75" customHeight="1" x14ac:dyDescent="0.2">
      <c r="A1163" t="s">
        <v>199</v>
      </c>
      <c r="B1163" t="s">
        <v>1840</v>
      </c>
      <c r="C1163" t="s">
        <v>987</v>
      </c>
      <c r="D1163" t="s">
        <v>1840</v>
      </c>
      <c r="E1163" t="s">
        <v>3267</v>
      </c>
      <c r="F1163" t="s">
        <v>6</v>
      </c>
      <c r="G1163" s="3">
        <v>43609</v>
      </c>
      <c r="H1163" s="2">
        <v>94900</v>
      </c>
      <c r="I1163" s="12" t="s">
        <v>838</v>
      </c>
    </row>
    <row r="1164" spans="1:9" ht="21.75" customHeight="1" x14ac:dyDescent="0.2">
      <c r="A1164" t="s">
        <v>1888</v>
      </c>
      <c r="B1164" t="s">
        <v>1840</v>
      </c>
      <c r="C1164" t="s">
        <v>1906</v>
      </c>
      <c r="D1164" t="s">
        <v>1099</v>
      </c>
      <c r="E1164" t="s">
        <v>3278</v>
      </c>
      <c r="F1164" t="s">
        <v>425</v>
      </c>
      <c r="G1164" s="3">
        <v>43609</v>
      </c>
      <c r="H1164" s="2">
        <v>166000</v>
      </c>
      <c r="I1164" s="12">
        <v>20190983</v>
      </c>
    </row>
    <row r="1165" spans="1:9" ht="21.75" customHeight="1" x14ac:dyDescent="0.2">
      <c r="A1165" t="s">
        <v>1559</v>
      </c>
      <c r="B1165" t="s">
        <v>1036</v>
      </c>
      <c r="C1165" t="s">
        <v>764</v>
      </c>
      <c r="D1165" t="s">
        <v>1842</v>
      </c>
      <c r="E1165" t="s">
        <v>3284</v>
      </c>
      <c r="F1165" t="s">
        <v>425</v>
      </c>
      <c r="G1165" s="3">
        <v>43609</v>
      </c>
      <c r="H1165" s="2">
        <v>525000</v>
      </c>
      <c r="I1165" s="12" t="s">
        <v>838</v>
      </c>
    </row>
    <row r="1166" spans="1:9" ht="21.75" customHeight="1" x14ac:dyDescent="0.2">
      <c r="A1166" t="s">
        <v>306</v>
      </c>
      <c r="B1166" t="s">
        <v>2085</v>
      </c>
      <c r="C1166" t="s">
        <v>1879</v>
      </c>
      <c r="D1166" t="s">
        <v>1258</v>
      </c>
      <c r="E1166" t="s">
        <v>3287</v>
      </c>
      <c r="F1166" t="s">
        <v>6</v>
      </c>
      <c r="G1166" s="3">
        <v>43609</v>
      </c>
      <c r="H1166" s="2">
        <v>145000</v>
      </c>
      <c r="I1166" s="12" t="s">
        <v>838</v>
      </c>
    </row>
    <row r="1167" spans="1:9" ht="21.75" customHeight="1" x14ac:dyDescent="0.2">
      <c r="A1167" t="s">
        <v>107</v>
      </c>
      <c r="B1167" t="s">
        <v>1258</v>
      </c>
      <c r="C1167" t="s">
        <v>2065</v>
      </c>
      <c r="D1167" t="s">
        <v>1842</v>
      </c>
      <c r="E1167" t="s">
        <v>3264</v>
      </c>
      <c r="F1167" t="s">
        <v>1249</v>
      </c>
      <c r="G1167" s="3">
        <v>43609</v>
      </c>
      <c r="H1167" s="2">
        <v>218000</v>
      </c>
      <c r="I1167" s="12" t="s">
        <v>838</v>
      </c>
    </row>
    <row r="1168" spans="1:9" ht="21.75" customHeight="1" x14ac:dyDescent="0.2">
      <c r="A1168" t="s">
        <v>1041</v>
      </c>
      <c r="B1168" t="s">
        <v>1703</v>
      </c>
      <c r="C1168" t="s">
        <v>1041</v>
      </c>
      <c r="D1168" t="s">
        <v>1703</v>
      </c>
      <c r="E1168" t="s">
        <v>3261</v>
      </c>
      <c r="F1168" t="s">
        <v>553</v>
      </c>
      <c r="G1168" s="3">
        <v>43609</v>
      </c>
      <c r="H1168" s="2">
        <v>94000</v>
      </c>
      <c r="I1168" s="12" t="s">
        <v>838</v>
      </c>
    </row>
    <row r="1169" spans="1:9" ht="21.75" customHeight="1" x14ac:dyDescent="0.2">
      <c r="A1169" t="s">
        <v>312</v>
      </c>
      <c r="B1169" t="s">
        <v>1842</v>
      </c>
      <c r="C1169" t="s">
        <v>312</v>
      </c>
      <c r="D1169" t="s">
        <v>1842</v>
      </c>
      <c r="E1169" t="s">
        <v>3282</v>
      </c>
      <c r="F1169" t="s">
        <v>6</v>
      </c>
      <c r="G1169" s="3">
        <v>43609</v>
      </c>
      <c r="H1169" s="2">
        <v>220000</v>
      </c>
      <c r="I1169" s="12">
        <v>20190897</v>
      </c>
    </row>
    <row r="1170" spans="1:9" ht="21.75" customHeight="1" x14ac:dyDescent="0.2">
      <c r="A1170" t="s">
        <v>812</v>
      </c>
      <c r="B1170" t="s">
        <v>1099</v>
      </c>
      <c r="C1170" t="s">
        <v>1213</v>
      </c>
      <c r="D1170" t="s">
        <v>1842</v>
      </c>
      <c r="E1170" t="s">
        <v>3277</v>
      </c>
      <c r="F1170" t="s">
        <v>6</v>
      </c>
      <c r="G1170" s="3">
        <v>43609</v>
      </c>
      <c r="H1170" s="2">
        <v>170000</v>
      </c>
      <c r="I1170" s="12">
        <v>20190748</v>
      </c>
    </row>
    <row r="1171" spans="1:9" ht="21.75" customHeight="1" x14ac:dyDescent="0.2">
      <c r="A1171" t="s">
        <v>317</v>
      </c>
      <c r="B1171" t="s">
        <v>1840</v>
      </c>
      <c r="C1171" t="s">
        <v>1888</v>
      </c>
      <c r="D1171" t="s">
        <v>1840</v>
      </c>
      <c r="E1171" t="s">
        <v>3263</v>
      </c>
      <c r="F1171" t="s">
        <v>6</v>
      </c>
      <c r="G1171" s="3">
        <v>43609</v>
      </c>
      <c r="H1171" s="2">
        <v>206000</v>
      </c>
      <c r="I1171" s="12">
        <v>20190929</v>
      </c>
    </row>
    <row r="1172" spans="1:9" ht="21.75" customHeight="1" x14ac:dyDescent="0.2">
      <c r="A1172" t="s">
        <v>1741</v>
      </c>
      <c r="B1172" t="s">
        <v>1099</v>
      </c>
      <c r="C1172" t="s">
        <v>1390</v>
      </c>
      <c r="D1172" t="s">
        <v>1099</v>
      </c>
      <c r="E1172" t="s">
        <v>3272</v>
      </c>
      <c r="F1172" t="s">
        <v>6</v>
      </c>
      <c r="G1172" s="3">
        <v>43609</v>
      </c>
      <c r="H1172" s="2">
        <v>125000</v>
      </c>
      <c r="I1172" s="12" t="s">
        <v>838</v>
      </c>
    </row>
    <row r="1173" spans="1:9" ht="21.75" customHeight="1" x14ac:dyDescent="0.2">
      <c r="A1173" t="s">
        <v>1868</v>
      </c>
      <c r="B1173" t="s">
        <v>1869</v>
      </c>
      <c r="C1173" t="s">
        <v>1554</v>
      </c>
      <c r="D1173" t="s">
        <v>1941</v>
      </c>
      <c r="E1173" t="s">
        <v>3266</v>
      </c>
      <c r="F1173" t="s">
        <v>215</v>
      </c>
      <c r="G1173" s="3">
        <v>43609</v>
      </c>
      <c r="H1173" s="2">
        <v>265900</v>
      </c>
      <c r="I1173" s="12" t="s">
        <v>838</v>
      </c>
    </row>
    <row r="1174" spans="1:9" ht="21.75" customHeight="1" x14ac:dyDescent="0.2">
      <c r="A1174" t="s">
        <v>1868</v>
      </c>
      <c r="B1174" t="s">
        <v>1869</v>
      </c>
      <c r="C1174" t="s">
        <v>2078</v>
      </c>
      <c r="D1174" t="s">
        <v>118</v>
      </c>
      <c r="E1174" t="s">
        <v>3269</v>
      </c>
      <c r="F1174" t="s">
        <v>3270</v>
      </c>
      <c r="G1174" s="3">
        <v>43609</v>
      </c>
      <c r="H1174" s="2">
        <v>435000</v>
      </c>
      <c r="I1174" s="12" t="s">
        <v>838</v>
      </c>
    </row>
    <row r="1175" spans="1:9" ht="21.75" customHeight="1" x14ac:dyDescent="0.2">
      <c r="A1175" t="s">
        <v>1868</v>
      </c>
      <c r="B1175" t="s">
        <v>1869</v>
      </c>
      <c r="C1175" t="s">
        <v>1222</v>
      </c>
      <c r="D1175" t="s">
        <v>1099</v>
      </c>
      <c r="E1175" t="s">
        <v>3279</v>
      </c>
      <c r="F1175" t="s">
        <v>422</v>
      </c>
      <c r="G1175" s="3">
        <v>43609</v>
      </c>
      <c r="H1175" s="2">
        <v>75000</v>
      </c>
      <c r="I1175" s="12" t="s">
        <v>838</v>
      </c>
    </row>
    <row r="1176" spans="1:9" ht="21.75" customHeight="1" x14ac:dyDescent="0.2">
      <c r="A1176" t="s">
        <v>1868</v>
      </c>
      <c r="B1176" t="s">
        <v>1869</v>
      </c>
      <c r="C1176" t="s">
        <v>1697</v>
      </c>
      <c r="D1176" t="s">
        <v>1854</v>
      </c>
      <c r="E1176" t="s">
        <v>3280</v>
      </c>
      <c r="F1176" t="s">
        <v>70</v>
      </c>
      <c r="G1176" s="3">
        <v>43609</v>
      </c>
      <c r="H1176" s="2">
        <v>122900</v>
      </c>
      <c r="I1176" s="12" t="s">
        <v>838</v>
      </c>
    </row>
    <row r="1177" spans="1:9" ht="21.75" customHeight="1" x14ac:dyDescent="0.2">
      <c r="A1177" t="s">
        <v>326</v>
      </c>
      <c r="B1177" t="s">
        <v>1844</v>
      </c>
      <c r="C1177" t="s">
        <v>117</v>
      </c>
      <c r="D1177" t="s">
        <v>1535</v>
      </c>
      <c r="E1177" t="s">
        <v>3283</v>
      </c>
      <c r="F1177" t="s">
        <v>6</v>
      </c>
      <c r="G1177" s="3">
        <v>43609</v>
      </c>
      <c r="H1177" s="2">
        <v>705000</v>
      </c>
      <c r="I1177" s="12" t="s">
        <v>838</v>
      </c>
    </row>
    <row r="1178" spans="1:9" ht="21.75" customHeight="1" x14ac:dyDescent="0.2">
      <c r="A1178" t="s">
        <v>566</v>
      </c>
      <c r="B1178" t="s">
        <v>1842</v>
      </c>
      <c r="C1178" t="s">
        <v>983</v>
      </c>
      <c r="D1178" t="s">
        <v>1535</v>
      </c>
      <c r="E1178" t="s">
        <v>3271</v>
      </c>
      <c r="F1178" t="s">
        <v>6</v>
      </c>
      <c r="G1178" s="3">
        <v>43609</v>
      </c>
      <c r="H1178" s="2">
        <v>235500</v>
      </c>
      <c r="I1178" s="12">
        <v>20190820</v>
      </c>
    </row>
    <row r="1179" spans="1:9" ht="21.75" customHeight="1" x14ac:dyDescent="0.2">
      <c r="A1179" t="s">
        <v>799</v>
      </c>
      <c r="B1179" t="s">
        <v>1858</v>
      </c>
      <c r="C1179" t="s">
        <v>1216</v>
      </c>
      <c r="D1179" t="s">
        <v>1845</v>
      </c>
      <c r="E1179" t="s">
        <v>1846</v>
      </c>
      <c r="F1179" t="s">
        <v>6</v>
      </c>
      <c r="G1179" s="3">
        <v>43609</v>
      </c>
      <c r="H1179" s="2">
        <v>299000</v>
      </c>
      <c r="I1179" s="12" t="s">
        <v>838</v>
      </c>
    </row>
    <row r="1180" spans="1:9" ht="21.75" customHeight="1" x14ac:dyDescent="0.2">
      <c r="A1180" t="s">
        <v>1884</v>
      </c>
      <c r="B1180" t="s">
        <v>1842</v>
      </c>
      <c r="C1180" t="s">
        <v>320</v>
      </c>
      <c r="D1180" t="s">
        <v>1843</v>
      </c>
      <c r="E1180" t="s">
        <v>3286</v>
      </c>
      <c r="F1180" t="s">
        <v>6</v>
      </c>
      <c r="G1180" s="3">
        <v>43609</v>
      </c>
      <c r="H1180" s="2">
        <v>77707</v>
      </c>
      <c r="I1180" s="12" t="s">
        <v>838</v>
      </c>
    </row>
    <row r="1181" spans="1:9" ht="21.75" customHeight="1" x14ac:dyDescent="0.2">
      <c r="A1181" t="s">
        <v>983</v>
      </c>
      <c r="B1181" t="s">
        <v>1535</v>
      </c>
      <c r="C1181" t="s">
        <v>563</v>
      </c>
      <c r="D1181" t="s">
        <v>1840</v>
      </c>
      <c r="E1181" t="s">
        <v>541</v>
      </c>
      <c r="F1181" t="s">
        <v>6</v>
      </c>
      <c r="G1181" s="3">
        <v>43609</v>
      </c>
      <c r="H1181" s="2">
        <v>246900</v>
      </c>
      <c r="I1181" s="12">
        <v>20190836</v>
      </c>
    </row>
    <row r="1182" spans="1:9" ht="21.75" customHeight="1" x14ac:dyDescent="0.2">
      <c r="A1182" t="s">
        <v>19</v>
      </c>
      <c r="B1182" t="s">
        <v>1842</v>
      </c>
      <c r="C1182" t="s">
        <v>1872</v>
      </c>
      <c r="D1182" t="s">
        <v>1843</v>
      </c>
      <c r="E1182" t="s">
        <v>3273</v>
      </c>
      <c r="F1182" t="s">
        <v>6</v>
      </c>
      <c r="G1182" s="3">
        <v>43609</v>
      </c>
      <c r="H1182" s="2">
        <v>185000</v>
      </c>
      <c r="I1182" s="12" t="s">
        <v>838</v>
      </c>
    </row>
    <row r="1183" spans="1:9" ht="21.75" customHeight="1" x14ac:dyDescent="0.2">
      <c r="A1183" t="s">
        <v>1650</v>
      </c>
      <c r="B1183" t="s">
        <v>1099</v>
      </c>
      <c r="C1183" t="s">
        <v>1222</v>
      </c>
      <c r="D1183" t="s">
        <v>1099</v>
      </c>
      <c r="E1183" t="s">
        <v>3260</v>
      </c>
      <c r="F1183" t="s">
        <v>1092</v>
      </c>
      <c r="G1183" s="3">
        <v>43609</v>
      </c>
      <c r="H1183" s="2">
        <v>27000</v>
      </c>
      <c r="I1183" s="12" t="s">
        <v>838</v>
      </c>
    </row>
    <row r="1184" spans="1:9" ht="21.75" customHeight="1" x14ac:dyDescent="0.2">
      <c r="A1184" t="s">
        <v>892</v>
      </c>
      <c r="B1184" t="s">
        <v>1180</v>
      </c>
      <c r="C1184" t="s">
        <v>317</v>
      </c>
      <c r="D1184" t="s">
        <v>1840</v>
      </c>
      <c r="E1184" t="s">
        <v>2418</v>
      </c>
      <c r="F1184" t="s">
        <v>6</v>
      </c>
      <c r="G1184" s="3">
        <v>43609</v>
      </c>
      <c r="H1184" s="2">
        <v>315000</v>
      </c>
      <c r="I1184" s="12">
        <v>20191141</v>
      </c>
    </row>
    <row r="1185" spans="1:9" ht="21.75" customHeight="1" x14ac:dyDescent="0.2">
      <c r="A1185" t="s">
        <v>24</v>
      </c>
      <c r="B1185" t="s">
        <v>1840</v>
      </c>
      <c r="C1185" t="s">
        <v>15</v>
      </c>
      <c r="D1185" t="s">
        <v>118</v>
      </c>
      <c r="E1185" t="s">
        <v>3276</v>
      </c>
      <c r="F1185" t="s">
        <v>6</v>
      </c>
      <c r="G1185" s="3">
        <v>43609</v>
      </c>
      <c r="H1185" s="2">
        <v>284700</v>
      </c>
      <c r="I1185" s="12" t="s">
        <v>838</v>
      </c>
    </row>
    <row r="1186" spans="1:9" ht="21.75" customHeight="1" x14ac:dyDescent="0.2">
      <c r="A1186" t="s">
        <v>1255</v>
      </c>
      <c r="B1186" t="s">
        <v>1475</v>
      </c>
      <c r="C1186" t="s">
        <v>20</v>
      </c>
      <c r="D1186" t="s">
        <v>1861</v>
      </c>
      <c r="E1186" t="s">
        <v>3299</v>
      </c>
      <c r="F1186" t="s">
        <v>553</v>
      </c>
      <c r="G1186" s="3">
        <v>43613</v>
      </c>
      <c r="H1186" s="2">
        <v>310000</v>
      </c>
      <c r="I1186" s="12" t="s">
        <v>838</v>
      </c>
    </row>
    <row r="1187" spans="1:9" ht="21.75" customHeight="1" x14ac:dyDescent="0.2">
      <c r="A1187" t="s">
        <v>1924</v>
      </c>
      <c r="B1187" t="s">
        <v>1843</v>
      </c>
      <c r="C1187" t="s">
        <v>1222</v>
      </c>
      <c r="D1187" t="s">
        <v>1099</v>
      </c>
      <c r="E1187" t="s">
        <v>3294</v>
      </c>
      <c r="F1187" t="s">
        <v>6</v>
      </c>
      <c r="G1187" s="3">
        <v>43613</v>
      </c>
      <c r="H1187" s="2">
        <v>202500</v>
      </c>
      <c r="I1187" s="12" t="s">
        <v>838</v>
      </c>
    </row>
    <row r="1188" spans="1:9" ht="21.75" customHeight="1" x14ac:dyDescent="0.2">
      <c r="A1188" t="s">
        <v>1303</v>
      </c>
      <c r="B1188" t="s">
        <v>1099</v>
      </c>
      <c r="C1188" t="s">
        <v>357</v>
      </c>
      <c r="D1188" t="s">
        <v>1099</v>
      </c>
      <c r="E1188" t="s">
        <v>3292</v>
      </c>
      <c r="F1188" t="s">
        <v>6</v>
      </c>
      <c r="G1188" s="3">
        <v>43613</v>
      </c>
      <c r="H1188" s="2">
        <v>110000</v>
      </c>
      <c r="I1188" s="12" t="s">
        <v>838</v>
      </c>
    </row>
    <row r="1189" spans="1:9" ht="21.75" customHeight="1" x14ac:dyDescent="0.2">
      <c r="A1189" t="s">
        <v>398</v>
      </c>
      <c r="B1189" t="s">
        <v>1258</v>
      </c>
      <c r="C1189" t="s">
        <v>398</v>
      </c>
      <c r="D1189" t="s">
        <v>1258</v>
      </c>
      <c r="E1189" t="s">
        <v>3295</v>
      </c>
      <c r="F1189" t="s">
        <v>6</v>
      </c>
      <c r="G1189" s="3">
        <v>43613</v>
      </c>
      <c r="H1189" s="2">
        <v>197500</v>
      </c>
      <c r="I1189" s="12" t="s">
        <v>838</v>
      </c>
    </row>
    <row r="1190" spans="1:9" ht="21.75" customHeight="1" x14ac:dyDescent="0.2">
      <c r="A1190" t="s">
        <v>1213</v>
      </c>
      <c r="B1190" t="s">
        <v>1842</v>
      </c>
      <c r="C1190" t="s">
        <v>546</v>
      </c>
      <c r="D1190" t="s">
        <v>547</v>
      </c>
      <c r="E1190" t="s">
        <v>3300</v>
      </c>
      <c r="F1190" t="s">
        <v>6</v>
      </c>
      <c r="G1190" s="3">
        <v>43613</v>
      </c>
      <c r="H1190" s="2">
        <v>301552</v>
      </c>
      <c r="I1190" s="12" t="s">
        <v>838</v>
      </c>
    </row>
    <row r="1191" spans="1:9" ht="21.75" customHeight="1" x14ac:dyDescent="0.2">
      <c r="A1191" t="s">
        <v>307</v>
      </c>
      <c r="B1191" t="s">
        <v>1036</v>
      </c>
      <c r="C1191" t="s">
        <v>326</v>
      </c>
      <c r="D1191" t="s">
        <v>1844</v>
      </c>
      <c r="E1191" t="s">
        <v>3298</v>
      </c>
      <c r="F1191" t="s">
        <v>1126</v>
      </c>
      <c r="G1191" s="3">
        <v>43613</v>
      </c>
      <c r="H1191" s="2">
        <v>241500</v>
      </c>
      <c r="I1191" s="12" t="s">
        <v>838</v>
      </c>
    </row>
    <row r="1192" spans="1:9" ht="21.75" customHeight="1" x14ac:dyDescent="0.2">
      <c r="A1192" t="s">
        <v>308</v>
      </c>
      <c r="B1192" t="s">
        <v>1840</v>
      </c>
      <c r="C1192" t="s">
        <v>308</v>
      </c>
      <c r="D1192" t="s">
        <v>1840</v>
      </c>
      <c r="E1192" t="s">
        <v>3296</v>
      </c>
      <c r="F1192" t="s">
        <v>700</v>
      </c>
      <c r="G1192" s="3">
        <v>43613</v>
      </c>
      <c r="H1192" s="2">
        <v>68000</v>
      </c>
      <c r="I1192" s="12">
        <v>20190817</v>
      </c>
    </row>
    <row r="1193" spans="1:9" ht="21.75" customHeight="1" x14ac:dyDescent="0.2">
      <c r="A1193" t="s">
        <v>1868</v>
      </c>
      <c r="B1193" t="s">
        <v>1869</v>
      </c>
      <c r="C1193" t="s">
        <v>1393</v>
      </c>
      <c r="D1193" t="s">
        <v>1984</v>
      </c>
      <c r="E1193" t="s">
        <v>3291</v>
      </c>
      <c r="F1193" t="s">
        <v>301</v>
      </c>
      <c r="G1193" s="3">
        <v>43613</v>
      </c>
      <c r="H1193" s="2">
        <v>109000</v>
      </c>
      <c r="I1193" s="12" t="s">
        <v>838</v>
      </c>
    </row>
    <row r="1194" spans="1:9" ht="21.75" customHeight="1" x14ac:dyDescent="0.2">
      <c r="A1194" t="s">
        <v>1868</v>
      </c>
      <c r="B1194" t="s">
        <v>1869</v>
      </c>
      <c r="C1194" t="s">
        <v>155</v>
      </c>
      <c r="D1194" t="s">
        <v>1943</v>
      </c>
      <c r="E1194" t="s">
        <v>3293</v>
      </c>
      <c r="F1194" t="s">
        <v>953</v>
      </c>
      <c r="G1194" s="3">
        <v>43613</v>
      </c>
      <c r="H1194" s="2">
        <v>286250</v>
      </c>
      <c r="I1194" s="12" t="s">
        <v>838</v>
      </c>
    </row>
    <row r="1195" spans="1:9" ht="21.75" customHeight="1" x14ac:dyDescent="0.2">
      <c r="A1195" t="s">
        <v>930</v>
      </c>
      <c r="B1195" t="s">
        <v>1887</v>
      </c>
      <c r="C1195" t="s">
        <v>574</v>
      </c>
      <c r="D1195" t="s">
        <v>1535</v>
      </c>
      <c r="E1195" t="s">
        <v>3297</v>
      </c>
      <c r="F1195" t="s">
        <v>216</v>
      </c>
      <c r="G1195" s="3">
        <v>43613</v>
      </c>
      <c r="H1195" s="2">
        <v>297000</v>
      </c>
      <c r="I1195" s="12" t="s">
        <v>838</v>
      </c>
    </row>
    <row r="1196" spans="1:9" ht="21.75" customHeight="1" x14ac:dyDescent="0.2">
      <c r="A1196" t="s">
        <v>1884</v>
      </c>
      <c r="B1196" t="s">
        <v>1842</v>
      </c>
      <c r="C1196" t="s">
        <v>153</v>
      </c>
      <c r="D1196" t="s">
        <v>197</v>
      </c>
      <c r="E1196" t="s">
        <v>3290</v>
      </c>
      <c r="F1196" t="s">
        <v>6</v>
      </c>
      <c r="G1196" s="3">
        <v>43613</v>
      </c>
      <c r="H1196" s="2">
        <v>103000</v>
      </c>
      <c r="I1196" s="12" t="s">
        <v>838</v>
      </c>
    </row>
    <row r="1197" spans="1:9" ht="21.75" customHeight="1" x14ac:dyDescent="0.2">
      <c r="A1197" t="s">
        <v>1255</v>
      </c>
      <c r="B1197" t="s">
        <v>1475</v>
      </c>
      <c r="C1197" t="s">
        <v>3308</v>
      </c>
      <c r="D1197" t="s">
        <v>1099</v>
      </c>
      <c r="E1197" t="s">
        <v>3309</v>
      </c>
      <c r="F1197" t="s">
        <v>6</v>
      </c>
      <c r="G1197" s="3">
        <v>43614</v>
      </c>
      <c r="H1197" s="2">
        <v>192000</v>
      </c>
      <c r="I1197" s="12" t="s">
        <v>838</v>
      </c>
    </row>
    <row r="1198" spans="1:9" ht="21.75" customHeight="1" x14ac:dyDescent="0.2">
      <c r="A1198" t="s">
        <v>370</v>
      </c>
      <c r="B1198" t="s">
        <v>5</v>
      </c>
      <c r="C1198" t="s">
        <v>764</v>
      </c>
      <c r="D1198" t="s">
        <v>1842</v>
      </c>
      <c r="E1198" t="s">
        <v>3310</v>
      </c>
      <c r="F1198" t="s">
        <v>6</v>
      </c>
      <c r="G1198" s="3">
        <v>43614</v>
      </c>
      <c r="H1198" s="2">
        <v>375000</v>
      </c>
      <c r="I1198" s="12" t="s">
        <v>838</v>
      </c>
    </row>
    <row r="1199" spans="1:9" ht="21.75" customHeight="1" x14ac:dyDescent="0.2">
      <c r="A1199" t="s">
        <v>1719</v>
      </c>
      <c r="B1199" t="s">
        <v>5</v>
      </c>
      <c r="C1199" t="s">
        <v>1702</v>
      </c>
      <c r="D1199" t="s">
        <v>1535</v>
      </c>
      <c r="E1199" t="s">
        <v>3303</v>
      </c>
      <c r="F1199" t="s">
        <v>6</v>
      </c>
      <c r="G1199" s="3">
        <v>43614</v>
      </c>
      <c r="H1199" s="2">
        <v>130000</v>
      </c>
      <c r="I1199" s="12" t="s">
        <v>838</v>
      </c>
    </row>
    <row r="1200" spans="1:9" ht="21.75" customHeight="1" x14ac:dyDescent="0.2">
      <c r="A1200" t="s">
        <v>398</v>
      </c>
      <c r="B1200" t="s">
        <v>1258</v>
      </c>
      <c r="C1200" t="s">
        <v>1125</v>
      </c>
      <c r="D1200" t="s">
        <v>303</v>
      </c>
      <c r="E1200" t="s">
        <v>3312</v>
      </c>
      <c r="F1200" t="s">
        <v>1126</v>
      </c>
      <c r="G1200" s="3">
        <v>43614</v>
      </c>
      <c r="H1200" s="2">
        <v>190000</v>
      </c>
      <c r="I1200" s="12" t="s">
        <v>838</v>
      </c>
    </row>
    <row r="1201" spans="1:9" ht="21.75" customHeight="1" x14ac:dyDescent="0.2">
      <c r="A1201" t="s">
        <v>1883</v>
      </c>
      <c r="B1201" t="s">
        <v>1475</v>
      </c>
      <c r="C1201" t="s">
        <v>2059</v>
      </c>
      <c r="D1201" t="s">
        <v>1889</v>
      </c>
      <c r="E1201" t="s">
        <v>2052</v>
      </c>
      <c r="F1201" t="s">
        <v>6</v>
      </c>
      <c r="G1201" s="3">
        <v>43614</v>
      </c>
      <c r="H1201" s="2">
        <v>114000</v>
      </c>
      <c r="I1201" s="12">
        <v>20190833</v>
      </c>
    </row>
    <row r="1202" spans="1:9" ht="21.75" customHeight="1" x14ac:dyDescent="0.2">
      <c r="A1202" t="s">
        <v>1181</v>
      </c>
      <c r="B1202" t="s">
        <v>5</v>
      </c>
      <c r="C1202" t="s">
        <v>1125</v>
      </c>
      <c r="D1202" t="s">
        <v>303</v>
      </c>
      <c r="E1202" t="s">
        <v>3307</v>
      </c>
      <c r="F1202" t="s">
        <v>216</v>
      </c>
      <c r="G1202" s="3">
        <v>43614</v>
      </c>
      <c r="H1202" s="2">
        <v>174900</v>
      </c>
      <c r="I1202" s="12" t="s">
        <v>838</v>
      </c>
    </row>
    <row r="1203" spans="1:9" ht="21.75" customHeight="1" x14ac:dyDescent="0.2">
      <c r="A1203" t="s">
        <v>1897</v>
      </c>
      <c r="B1203" t="s">
        <v>1842</v>
      </c>
      <c r="C1203" t="s">
        <v>19</v>
      </c>
      <c r="D1203" t="s">
        <v>1842</v>
      </c>
      <c r="E1203" t="s">
        <v>3304</v>
      </c>
      <c r="F1203" t="s">
        <v>6</v>
      </c>
      <c r="G1203" s="3">
        <v>43614</v>
      </c>
      <c r="H1203" s="2">
        <v>175000</v>
      </c>
      <c r="I1203" s="12">
        <v>20190939</v>
      </c>
    </row>
    <row r="1204" spans="1:9" ht="21.75" customHeight="1" x14ac:dyDescent="0.2">
      <c r="A1204" t="s">
        <v>117</v>
      </c>
      <c r="B1204" t="s">
        <v>1535</v>
      </c>
      <c r="C1204" t="s">
        <v>308</v>
      </c>
      <c r="D1204" t="s">
        <v>1840</v>
      </c>
      <c r="E1204" t="s">
        <v>3301</v>
      </c>
      <c r="F1204" t="s">
        <v>123</v>
      </c>
      <c r="G1204" s="3">
        <v>43614</v>
      </c>
      <c r="H1204" s="2">
        <v>83000</v>
      </c>
      <c r="I1204" s="12" t="s">
        <v>838</v>
      </c>
    </row>
    <row r="1205" spans="1:9" ht="21.75" customHeight="1" x14ac:dyDescent="0.2">
      <c r="A1205" t="s">
        <v>757</v>
      </c>
      <c r="B1205" t="s">
        <v>1258</v>
      </c>
      <c r="C1205" t="s">
        <v>1906</v>
      </c>
      <c r="D1205" t="s">
        <v>1099</v>
      </c>
      <c r="E1205" t="s">
        <v>3302</v>
      </c>
      <c r="F1205" t="s">
        <v>6</v>
      </c>
      <c r="G1205" s="3">
        <v>43614</v>
      </c>
      <c r="H1205" s="2">
        <v>54100</v>
      </c>
      <c r="I1205" s="12" t="s">
        <v>838</v>
      </c>
    </row>
    <row r="1206" spans="1:9" ht="21.75" customHeight="1" x14ac:dyDescent="0.2">
      <c r="A1206" t="s">
        <v>1178</v>
      </c>
      <c r="B1206" t="s">
        <v>801</v>
      </c>
      <c r="C1206" t="s">
        <v>1178</v>
      </c>
      <c r="D1206" t="s">
        <v>801</v>
      </c>
      <c r="E1206" t="s">
        <v>3314</v>
      </c>
      <c r="F1206" t="s">
        <v>730</v>
      </c>
      <c r="G1206" s="3">
        <v>43614</v>
      </c>
      <c r="H1206" s="2">
        <v>50000</v>
      </c>
      <c r="I1206" s="12" t="s">
        <v>838</v>
      </c>
    </row>
    <row r="1207" spans="1:9" ht="21.75" customHeight="1" x14ac:dyDescent="0.2">
      <c r="A1207" t="s">
        <v>1857</v>
      </c>
      <c r="B1207" t="s">
        <v>1099</v>
      </c>
      <c r="C1207" t="s">
        <v>18</v>
      </c>
      <c r="D1207" t="s">
        <v>1535</v>
      </c>
      <c r="E1207" t="s">
        <v>3313</v>
      </c>
      <c r="F1207" t="s">
        <v>6</v>
      </c>
      <c r="G1207" s="3">
        <v>43614</v>
      </c>
      <c r="H1207" s="2">
        <v>338900</v>
      </c>
      <c r="I1207" s="12">
        <v>20190631</v>
      </c>
    </row>
    <row r="1208" spans="1:9" ht="21.75" customHeight="1" x14ac:dyDescent="0.2">
      <c r="A1208" t="s">
        <v>1557</v>
      </c>
      <c r="B1208" t="s">
        <v>5</v>
      </c>
      <c r="C1208" t="s">
        <v>722</v>
      </c>
      <c r="D1208" t="s">
        <v>1842</v>
      </c>
      <c r="E1208" t="s">
        <v>3305</v>
      </c>
      <c r="F1208" t="s">
        <v>6</v>
      </c>
      <c r="G1208" s="3">
        <v>43614</v>
      </c>
      <c r="H1208" s="2">
        <v>342500</v>
      </c>
      <c r="I1208" s="12">
        <v>20190903</v>
      </c>
    </row>
    <row r="1209" spans="1:9" ht="21.75" customHeight="1" x14ac:dyDescent="0.2">
      <c r="A1209" t="s">
        <v>267</v>
      </c>
      <c r="B1209" t="s">
        <v>1858</v>
      </c>
      <c r="C1209" t="s">
        <v>1718</v>
      </c>
      <c r="D1209" t="s">
        <v>1099</v>
      </c>
      <c r="E1209" t="s">
        <v>3306</v>
      </c>
      <c r="F1209" t="s">
        <v>6</v>
      </c>
      <c r="G1209" s="3">
        <v>43614</v>
      </c>
      <c r="H1209" s="2">
        <v>297000</v>
      </c>
      <c r="I1209" s="12" t="s">
        <v>838</v>
      </c>
    </row>
    <row r="1210" spans="1:9" ht="21.75" customHeight="1" x14ac:dyDescent="0.2">
      <c r="A1210" t="s">
        <v>2035</v>
      </c>
      <c r="B1210" t="s">
        <v>1475</v>
      </c>
      <c r="C1210" t="s">
        <v>1217</v>
      </c>
      <c r="D1210" t="s">
        <v>1036</v>
      </c>
      <c r="E1210" t="s">
        <v>3311</v>
      </c>
      <c r="F1210" t="s">
        <v>6</v>
      </c>
      <c r="G1210" s="3">
        <v>43614</v>
      </c>
      <c r="H1210" s="2">
        <v>85000</v>
      </c>
      <c r="I1210" s="12" t="s">
        <v>838</v>
      </c>
    </row>
    <row r="1211" spans="1:9" ht="21.75" customHeight="1" x14ac:dyDescent="0.2">
      <c r="A1211" t="s">
        <v>1892</v>
      </c>
      <c r="B1211" t="s">
        <v>5</v>
      </c>
      <c r="C1211" t="s">
        <v>326</v>
      </c>
      <c r="D1211" t="s">
        <v>1844</v>
      </c>
      <c r="E1211" t="s">
        <v>3331</v>
      </c>
      <c r="F1211" t="s">
        <v>6</v>
      </c>
      <c r="G1211" s="3">
        <v>43615</v>
      </c>
      <c r="H1211" s="2">
        <v>90000</v>
      </c>
    </row>
    <row r="1212" spans="1:9" ht="21.75" customHeight="1" x14ac:dyDescent="0.2">
      <c r="A1212" t="s">
        <v>574</v>
      </c>
      <c r="B1212" t="s">
        <v>1535</v>
      </c>
      <c r="C1212" t="s">
        <v>574</v>
      </c>
      <c r="D1212" t="s">
        <v>1535</v>
      </c>
      <c r="E1212" t="s">
        <v>3327</v>
      </c>
      <c r="F1212" t="s">
        <v>7</v>
      </c>
      <c r="G1212" s="3">
        <v>43615</v>
      </c>
      <c r="H1212" s="2">
        <v>799900</v>
      </c>
      <c r="I1212" s="12">
        <v>20190557</v>
      </c>
    </row>
    <row r="1213" spans="1:9" ht="21.75" customHeight="1" x14ac:dyDescent="0.2">
      <c r="A1213" t="s">
        <v>146</v>
      </c>
      <c r="B1213" t="s">
        <v>1840</v>
      </c>
      <c r="C1213" t="s">
        <v>152</v>
      </c>
      <c r="D1213" t="s">
        <v>1842</v>
      </c>
      <c r="E1213" t="s">
        <v>3320</v>
      </c>
      <c r="F1213" t="s">
        <v>216</v>
      </c>
      <c r="G1213" s="3">
        <v>43615</v>
      </c>
      <c r="H1213" s="2">
        <v>189000</v>
      </c>
      <c r="I1213" s="12">
        <v>20190935</v>
      </c>
    </row>
    <row r="1214" spans="1:9" ht="21.75" customHeight="1" x14ac:dyDescent="0.2">
      <c r="A1214" t="s">
        <v>1960</v>
      </c>
      <c r="B1214" t="s">
        <v>197</v>
      </c>
      <c r="C1214" t="s">
        <v>408</v>
      </c>
      <c r="D1214" t="s">
        <v>197</v>
      </c>
      <c r="E1214" t="s">
        <v>2050</v>
      </c>
      <c r="F1214" t="s">
        <v>6</v>
      </c>
      <c r="G1214" s="3">
        <v>43615</v>
      </c>
      <c r="H1214" s="2">
        <v>71000</v>
      </c>
      <c r="I1214" s="12">
        <v>20190135</v>
      </c>
    </row>
    <row r="1215" spans="1:9" ht="21.75" customHeight="1" x14ac:dyDescent="0.2">
      <c r="A1215" t="s">
        <v>1906</v>
      </c>
      <c r="B1215" t="s">
        <v>1099</v>
      </c>
      <c r="C1215" t="s">
        <v>1906</v>
      </c>
      <c r="D1215" t="s">
        <v>1099</v>
      </c>
      <c r="E1215" t="s">
        <v>3324</v>
      </c>
      <c r="F1215" t="s">
        <v>425</v>
      </c>
      <c r="G1215" s="3">
        <v>43615</v>
      </c>
      <c r="H1215" s="2">
        <v>99350</v>
      </c>
      <c r="I1215" s="12" t="s">
        <v>838</v>
      </c>
    </row>
    <row r="1216" spans="1:9" ht="21.75" customHeight="1" x14ac:dyDescent="0.2">
      <c r="A1216" t="s">
        <v>1702</v>
      </c>
      <c r="B1216" t="s">
        <v>1535</v>
      </c>
      <c r="C1216" t="s">
        <v>1040</v>
      </c>
      <c r="D1216" t="s">
        <v>5</v>
      </c>
      <c r="E1216" t="s">
        <v>3315</v>
      </c>
      <c r="F1216" t="s">
        <v>216</v>
      </c>
      <c r="G1216" s="3">
        <v>43615</v>
      </c>
      <c r="H1216" s="2">
        <v>207000</v>
      </c>
      <c r="I1216" s="12" t="s">
        <v>838</v>
      </c>
    </row>
    <row r="1217" spans="1:9" ht="21.75" customHeight="1" x14ac:dyDescent="0.2">
      <c r="A1217" t="s">
        <v>3318</v>
      </c>
      <c r="B1217" t="s">
        <v>1099</v>
      </c>
      <c r="C1217" t="s">
        <v>3318</v>
      </c>
      <c r="D1217" t="s">
        <v>1099</v>
      </c>
      <c r="E1217" t="s">
        <v>3319</v>
      </c>
      <c r="F1217" t="s">
        <v>216</v>
      </c>
      <c r="G1217" s="3">
        <v>43615</v>
      </c>
      <c r="H1217" s="2">
        <v>265000</v>
      </c>
      <c r="I1217" s="12">
        <v>20190986</v>
      </c>
    </row>
    <row r="1218" spans="1:9" ht="21.75" customHeight="1" x14ac:dyDescent="0.2">
      <c r="A1218" t="s">
        <v>1310</v>
      </c>
      <c r="B1218" t="s">
        <v>1840</v>
      </c>
      <c r="C1218" t="s">
        <v>566</v>
      </c>
      <c r="D1218" t="s">
        <v>1842</v>
      </c>
      <c r="E1218" t="s">
        <v>3317</v>
      </c>
      <c r="F1218" t="s">
        <v>6</v>
      </c>
      <c r="G1218" s="3">
        <v>43615</v>
      </c>
      <c r="H1218" s="2">
        <v>77000</v>
      </c>
      <c r="I1218" s="12">
        <v>20191019</v>
      </c>
    </row>
    <row r="1219" spans="1:9" ht="21.75" customHeight="1" x14ac:dyDescent="0.2">
      <c r="A1219" t="s">
        <v>1741</v>
      </c>
      <c r="B1219" t="s">
        <v>1099</v>
      </c>
      <c r="C1219" t="s">
        <v>725</v>
      </c>
      <c r="D1219" t="s">
        <v>2086</v>
      </c>
      <c r="E1219" t="s">
        <v>3316</v>
      </c>
      <c r="F1219" t="s">
        <v>6</v>
      </c>
      <c r="G1219" s="3">
        <v>43615</v>
      </c>
      <c r="H1219" s="2">
        <v>57250</v>
      </c>
      <c r="I1219" s="12" t="s">
        <v>838</v>
      </c>
    </row>
    <row r="1220" spans="1:9" ht="21.75" customHeight="1" x14ac:dyDescent="0.2">
      <c r="A1220" t="s">
        <v>339</v>
      </c>
      <c r="B1220" t="s">
        <v>5</v>
      </c>
      <c r="C1220" t="s">
        <v>1876</v>
      </c>
      <c r="D1220" t="s">
        <v>539</v>
      </c>
      <c r="E1220" t="s">
        <v>3325</v>
      </c>
      <c r="F1220" t="s">
        <v>216</v>
      </c>
      <c r="G1220" s="3">
        <v>43615</v>
      </c>
      <c r="H1220" s="2">
        <v>180000</v>
      </c>
      <c r="I1220" s="12" t="s">
        <v>838</v>
      </c>
    </row>
    <row r="1221" spans="1:9" ht="21.75" customHeight="1" x14ac:dyDescent="0.2">
      <c r="A1221" t="s">
        <v>1040</v>
      </c>
      <c r="B1221" t="s">
        <v>5</v>
      </c>
      <c r="C1221" t="s">
        <v>326</v>
      </c>
      <c r="D1221" t="s">
        <v>1844</v>
      </c>
      <c r="E1221" t="s">
        <v>3330</v>
      </c>
      <c r="F1221" t="s">
        <v>1249</v>
      </c>
      <c r="G1221" s="3">
        <v>43615</v>
      </c>
      <c r="H1221" s="2">
        <v>220000</v>
      </c>
      <c r="I1221" s="12" t="s">
        <v>838</v>
      </c>
    </row>
    <row r="1222" spans="1:9" ht="21.75" customHeight="1" x14ac:dyDescent="0.2">
      <c r="A1222" t="s">
        <v>3110</v>
      </c>
      <c r="B1222" t="s">
        <v>1854</v>
      </c>
      <c r="C1222" t="s">
        <v>1299</v>
      </c>
      <c r="D1222" t="s">
        <v>1036</v>
      </c>
      <c r="E1222" t="s">
        <v>1708</v>
      </c>
      <c r="F1222" t="s">
        <v>6</v>
      </c>
      <c r="G1222" s="3">
        <v>43615</v>
      </c>
      <c r="H1222" s="2">
        <v>182000</v>
      </c>
      <c r="I1222" s="12" t="s">
        <v>838</v>
      </c>
    </row>
    <row r="1223" spans="1:9" ht="21.75" customHeight="1" x14ac:dyDescent="0.2">
      <c r="A1223" t="s">
        <v>1868</v>
      </c>
      <c r="B1223" t="s">
        <v>1869</v>
      </c>
      <c r="C1223" t="s">
        <v>717</v>
      </c>
      <c r="D1223" t="s">
        <v>231</v>
      </c>
      <c r="E1223" t="s">
        <v>3329</v>
      </c>
      <c r="F1223" t="s">
        <v>6</v>
      </c>
      <c r="G1223" s="3">
        <v>43615</v>
      </c>
      <c r="H1223" s="2">
        <v>266000</v>
      </c>
      <c r="I1223" s="12" t="s">
        <v>838</v>
      </c>
    </row>
    <row r="1224" spans="1:9" ht="21.75" customHeight="1" x14ac:dyDescent="0.2">
      <c r="A1224" t="s">
        <v>326</v>
      </c>
      <c r="B1224" t="s">
        <v>1844</v>
      </c>
      <c r="C1224" t="s">
        <v>326</v>
      </c>
      <c r="D1224" t="s">
        <v>1844</v>
      </c>
      <c r="E1224" t="s">
        <v>3321</v>
      </c>
      <c r="F1224" t="s">
        <v>7</v>
      </c>
      <c r="G1224" s="3">
        <v>43615</v>
      </c>
      <c r="H1224" s="2">
        <v>80000</v>
      </c>
      <c r="I1224" s="12" t="s">
        <v>838</v>
      </c>
    </row>
    <row r="1225" spans="1:9" ht="21.75" customHeight="1" x14ac:dyDescent="0.2">
      <c r="A1225" t="s">
        <v>326</v>
      </c>
      <c r="B1225" t="s">
        <v>1844</v>
      </c>
      <c r="C1225" t="s">
        <v>202</v>
      </c>
      <c r="D1225" t="s">
        <v>1840</v>
      </c>
      <c r="E1225" t="s">
        <v>3323</v>
      </c>
      <c r="F1225" t="s">
        <v>216</v>
      </c>
      <c r="G1225" s="3">
        <v>43615</v>
      </c>
      <c r="H1225" s="2">
        <v>150000</v>
      </c>
      <c r="I1225" s="12" t="s">
        <v>838</v>
      </c>
    </row>
    <row r="1226" spans="1:9" ht="21.75" customHeight="1" x14ac:dyDescent="0.2">
      <c r="A1226" t="s">
        <v>1884</v>
      </c>
      <c r="B1226" t="s">
        <v>1842</v>
      </c>
      <c r="C1226" t="s">
        <v>1855</v>
      </c>
      <c r="D1226" t="s">
        <v>1854</v>
      </c>
      <c r="E1226" t="s">
        <v>3322</v>
      </c>
      <c r="F1226" t="s">
        <v>6</v>
      </c>
      <c r="G1226" s="3">
        <v>43615</v>
      </c>
      <c r="H1226" s="2">
        <v>85000</v>
      </c>
      <c r="I1226" s="12" t="s">
        <v>838</v>
      </c>
    </row>
    <row r="1227" spans="1:9" ht="21.75" customHeight="1" x14ac:dyDescent="0.2">
      <c r="A1227" t="s">
        <v>21</v>
      </c>
      <c r="B1227" t="s">
        <v>1840</v>
      </c>
      <c r="C1227" t="s">
        <v>1242</v>
      </c>
      <c r="D1227" t="s">
        <v>1258</v>
      </c>
      <c r="E1227" t="s">
        <v>3326</v>
      </c>
      <c r="F1227" t="s">
        <v>1249</v>
      </c>
      <c r="G1227" s="3">
        <v>43615</v>
      </c>
      <c r="H1227" s="2">
        <v>424000</v>
      </c>
      <c r="I1227" s="12">
        <v>20190894</v>
      </c>
    </row>
    <row r="1228" spans="1:9" ht="21.75" customHeight="1" x14ac:dyDescent="0.2">
      <c r="A1228" t="s">
        <v>2089</v>
      </c>
      <c r="B1228" t="s">
        <v>1258</v>
      </c>
      <c r="C1228" t="s">
        <v>2103</v>
      </c>
      <c r="D1228" t="s">
        <v>1842</v>
      </c>
      <c r="E1228" t="s">
        <v>3328</v>
      </c>
      <c r="F1228" t="s">
        <v>216</v>
      </c>
      <c r="G1228" s="3">
        <v>43615</v>
      </c>
      <c r="H1228" s="2">
        <v>345000</v>
      </c>
      <c r="I1228" s="12">
        <v>20190391</v>
      </c>
    </row>
    <row r="1229" spans="1:9" ht="21.75" customHeight="1" x14ac:dyDescent="0.2">
      <c r="A1229" t="s">
        <v>1890</v>
      </c>
      <c r="B1229" t="s">
        <v>1931</v>
      </c>
      <c r="C1229" t="s">
        <v>1906</v>
      </c>
      <c r="D1229" t="s">
        <v>1099</v>
      </c>
      <c r="E1229" t="s">
        <v>3348</v>
      </c>
      <c r="F1229" t="s">
        <v>6</v>
      </c>
      <c r="G1229" s="3">
        <v>43616</v>
      </c>
      <c r="H1229" s="2">
        <v>190700</v>
      </c>
      <c r="I1229" s="12" t="s">
        <v>838</v>
      </c>
    </row>
    <row r="1230" spans="1:9" ht="21.75" customHeight="1" x14ac:dyDescent="0.2">
      <c r="A1230" t="s">
        <v>1230</v>
      </c>
      <c r="B1230" t="s">
        <v>5</v>
      </c>
      <c r="C1230" t="s">
        <v>1458</v>
      </c>
      <c r="D1230" t="s">
        <v>5</v>
      </c>
      <c r="E1230" t="s">
        <v>3333</v>
      </c>
      <c r="F1230" t="s">
        <v>216</v>
      </c>
      <c r="G1230" s="3">
        <v>43616</v>
      </c>
      <c r="H1230" s="2">
        <v>167900</v>
      </c>
      <c r="I1230" s="12" t="s">
        <v>838</v>
      </c>
    </row>
    <row r="1231" spans="1:9" ht="21.75" customHeight="1" x14ac:dyDescent="0.2">
      <c r="A1231" t="s">
        <v>1728</v>
      </c>
      <c r="B1231" t="s">
        <v>5</v>
      </c>
      <c r="C1231" t="s">
        <v>829</v>
      </c>
      <c r="D1231" t="s">
        <v>368</v>
      </c>
      <c r="E1231" t="s">
        <v>3349</v>
      </c>
      <c r="F1231" t="s">
        <v>794</v>
      </c>
      <c r="G1231" s="3">
        <v>43616</v>
      </c>
      <c r="H1231" s="2">
        <v>264000</v>
      </c>
      <c r="I1231" s="12">
        <v>20190661</v>
      </c>
    </row>
    <row r="1232" spans="1:9" ht="21.75" customHeight="1" x14ac:dyDescent="0.2">
      <c r="A1232" t="s">
        <v>1388</v>
      </c>
      <c r="B1232" t="s">
        <v>303</v>
      </c>
      <c r="C1232" t="s">
        <v>20</v>
      </c>
      <c r="D1232" t="s">
        <v>1861</v>
      </c>
      <c r="E1232" t="s">
        <v>3346</v>
      </c>
      <c r="F1232" t="s">
        <v>6</v>
      </c>
      <c r="G1232" s="3">
        <v>43616</v>
      </c>
      <c r="H1232" s="2">
        <v>215000</v>
      </c>
      <c r="I1232" s="12" t="s">
        <v>838</v>
      </c>
    </row>
    <row r="1233" spans="1:9" ht="21.75" customHeight="1" x14ac:dyDescent="0.2">
      <c r="A1233" t="s">
        <v>990</v>
      </c>
      <c r="B1233" t="s">
        <v>1087</v>
      </c>
      <c r="C1233" t="s">
        <v>990</v>
      </c>
      <c r="D1233" t="s">
        <v>1087</v>
      </c>
      <c r="E1233" t="s">
        <v>3354</v>
      </c>
      <c r="F1233" t="s">
        <v>6</v>
      </c>
      <c r="G1233" s="3">
        <v>43616</v>
      </c>
      <c r="H1233" s="2">
        <v>105000</v>
      </c>
      <c r="I1233" s="12" t="s">
        <v>838</v>
      </c>
    </row>
    <row r="1234" spans="1:9" ht="21.75" customHeight="1" x14ac:dyDescent="0.2">
      <c r="A1234" t="s">
        <v>719</v>
      </c>
      <c r="B1234" t="s">
        <v>1036</v>
      </c>
      <c r="C1234" t="s">
        <v>894</v>
      </c>
      <c r="D1234" t="s">
        <v>1842</v>
      </c>
      <c r="E1234" t="s">
        <v>3360</v>
      </c>
      <c r="F1234" t="s">
        <v>1249</v>
      </c>
      <c r="G1234" s="3">
        <v>43616</v>
      </c>
      <c r="H1234" s="2">
        <v>250000</v>
      </c>
      <c r="I1234" s="12" t="s">
        <v>838</v>
      </c>
    </row>
    <row r="1235" spans="1:9" ht="21.75" customHeight="1" x14ac:dyDescent="0.2">
      <c r="A1235" t="s">
        <v>1633</v>
      </c>
      <c r="B1235" t="s">
        <v>1036</v>
      </c>
      <c r="C1235" t="s">
        <v>566</v>
      </c>
      <c r="D1235" t="s">
        <v>1842</v>
      </c>
      <c r="E1235" t="s">
        <v>3343</v>
      </c>
      <c r="F1235" t="s">
        <v>6</v>
      </c>
      <c r="G1235" s="3">
        <v>43616</v>
      </c>
      <c r="H1235" s="2">
        <v>205000</v>
      </c>
      <c r="I1235" s="12">
        <v>20190931</v>
      </c>
    </row>
    <row r="1236" spans="1:9" ht="21.75" customHeight="1" x14ac:dyDescent="0.2">
      <c r="A1236" t="s">
        <v>722</v>
      </c>
      <c r="B1236" t="s">
        <v>1842</v>
      </c>
      <c r="C1236" t="s">
        <v>1242</v>
      </c>
      <c r="D1236" t="s">
        <v>1258</v>
      </c>
      <c r="E1236" t="s">
        <v>3341</v>
      </c>
      <c r="F1236" t="s">
        <v>425</v>
      </c>
      <c r="G1236" s="3">
        <v>43616</v>
      </c>
      <c r="H1236" s="2">
        <v>385000</v>
      </c>
      <c r="I1236" s="12">
        <v>20190948</v>
      </c>
    </row>
    <row r="1237" spans="1:9" ht="21.75" customHeight="1" x14ac:dyDescent="0.2">
      <c r="A1237" t="s">
        <v>244</v>
      </c>
      <c r="B1237" t="s">
        <v>1907</v>
      </c>
      <c r="C1237" t="s">
        <v>1968</v>
      </c>
      <c r="D1237" t="s">
        <v>1258</v>
      </c>
      <c r="E1237" t="s">
        <v>3362</v>
      </c>
      <c r="F1237" t="s">
        <v>6</v>
      </c>
      <c r="G1237" s="3">
        <v>43616</v>
      </c>
      <c r="H1237" s="2">
        <v>115500</v>
      </c>
      <c r="I1237" s="12" t="s">
        <v>838</v>
      </c>
    </row>
    <row r="1238" spans="1:9" ht="21.75" customHeight="1" x14ac:dyDescent="0.2">
      <c r="A1238" t="s">
        <v>2053</v>
      </c>
      <c r="B1238" t="s">
        <v>1854</v>
      </c>
      <c r="C1238" t="s">
        <v>15</v>
      </c>
      <c r="D1238" t="s">
        <v>118</v>
      </c>
      <c r="E1238" t="s">
        <v>3353</v>
      </c>
      <c r="F1238" t="s">
        <v>700</v>
      </c>
      <c r="G1238" s="3">
        <v>43616</v>
      </c>
      <c r="H1238" s="2">
        <v>150000</v>
      </c>
      <c r="I1238" s="12" t="s">
        <v>838</v>
      </c>
    </row>
    <row r="1239" spans="1:9" ht="21.75" customHeight="1" x14ac:dyDescent="0.2">
      <c r="A1239" t="s">
        <v>398</v>
      </c>
      <c r="B1239" t="s">
        <v>1258</v>
      </c>
      <c r="C1239" t="s">
        <v>732</v>
      </c>
      <c r="D1239" t="s">
        <v>2054</v>
      </c>
      <c r="E1239" t="s">
        <v>3336</v>
      </c>
      <c r="F1239" t="s">
        <v>426</v>
      </c>
      <c r="G1239" s="3">
        <v>43616</v>
      </c>
      <c r="H1239" s="2">
        <v>135000</v>
      </c>
      <c r="I1239" s="12" t="s">
        <v>838</v>
      </c>
    </row>
    <row r="1240" spans="1:9" ht="21.75" customHeight="1" x14ac:dyDescent="0.2">
      <c r="A1240" t="s">
        <v>1864</v>
      </c>
      <c r="B1240" t="s">
        <v>1087</v>
      </c>
      <c r="C1240" t="s">
        <v>2072</v>
      </c>
      <c r="D1240" t="s">
        <v>1858</v>
      </c>
      <c r="E1240" t="s">
        <v>3332</v>
      </c>
      <c r="F1240" t="s">
        <v>7</v>
      </c>
      <c r="G1240" s="3">
        <v>43616</v>
      </c>
      <c r="H1240" s="2">
        <v>120000</v>
      </c>
      <c r="I1240" s="12" t="s">
        <v>838</v>
      </c>
    </row>
    <row r="1241" spans="1:9" ht="21.75" customHeight="1" x14ac:dyDescent="0.2">
      <c r="A1241" t="s">
        <v>1866</v>
      </c>
      <c r="B1241" t="s">
        <v>3037</v>
      </c>
      <c r="C1241" t="s">
        <v>1310</v>
      </c>
      <c r="D1241" t="s">
        <v>1840</v>
      </c>
      <c r="E1241" t="s">
        <v>3361</v>
      </c>
      <c r="F1241" t="s">
        <v>802</v>
      </c>
      <c r="G1241" s="3">
        <v>43616</v>
      </c>
      <c r="H1241" s="2">
        <v>530000</v>
      </c>
      <c r="I1241" s="12" t="s">
        <v>838</v>
      </c>
    </row>
    <row r="1242" spans="1:9" ht="21.75" customHeight="1" x14ac:dyDescent="0.2">
      <c r="A1242" t="s">
        <v>1835</v>
      </c>
      <c r="B1242" t="s">
        <v>1858</v>
      </c>
      <c r="C1242" t="s">
        <v>1244</v>
      </c>
      <c r="D1242" t="s">
        <v>1535</v>
      </c>
      <c r="E1242" t="s">
        <v>3334</v>
      </c>
      <c r="F1242" t="s">
        <v>6</v>
      </c>
      <c r="G1242" s="3">
        <v>43616</v>
      </c>
      <c r="H1242" s="2">
        <v>222000</v>
      </c>
      <c r="I1242" s="12" t="s">
        <v>838</v>
      </c>
    </row>
    <row r="1243" spans="1:9" ht="21.75" customHeight="1" x14ac:dyDescent="0.2">
      <c r="A1243" t="s">
        <v>1859</v>
      </c>
      <c r="B1243" t="s">
        <v>1099</v>
      </c>
      <c r="C1243" t="s">
        <v>3355</v>
      </c>
      <c r="D1243" t="s">
        <v>2054</v>
      </c>
      <c r="E1243" t="s">
        <v>3356</v>
      </c>
      <c r="F1243" t="s">
        <v>6</v>
      </c>
      <c r="G1243" s="3">
        <v>43616</v>
      </c>
      <c r="H1243" s="2">
        <v>135000</v>
      </c>
      <c r="I1243" s="12" t="s">
        <v>838</v>
      </c>
    </row>
    <row r="1244" spans="1:9" ht="21.75" customHeight="1" x14ac:dyDescent="0.2">
      <c r="A1244" t="s">
        <v>1222</v>
      </c>
      <c r="B1244" t="s">
        <v>1099</v>
      </c>
      <c r="C1244" t="s">
        <v>1232</v>
      </c>
      <c r="D1244" t="s">
        <v>1180</v>
      </c>
      <c r="E1244" t="s">
        <v>3335</v>
      </c>
      <c r="F1244" t="s">
        <v>6</v>
      </c>
      <c r="G1244" s="3">
        <v>43616</v>
      </c>
      <c r="H1244" s="2">
        <v>184900</v>
      </c>
      <c r="I1244" s="12" t="s">
        <v>838</v>
      </c>
    </row>
    <row r="1245" spans="1:9" ht="21.75" customHeight="1" x14ac:dyDescent="0.2">
      <c r="A1245" t="s">
        <v>795</v>
      </c>
      <c r="B1245" t="s">
        <v>1535</v>
      </c>
      <c r="C1245" t="s">
        <v>3357</v>
      </c>
      <c r="D1245" t="s">
        <v>1842</v>
      </c>
      <c r="E1245" t="s">
        <v>3358</v>
      </c>
      <c r="F1245" t="s">
        <v>1249</v>
      </c>
      <c r="G1245" s="3">
        <v>43616</v>
      </c>
      <c r="H1245" s="2">
        <v>403000</v>
      </c>
      <c r="I1245" s="12">
        <v>20190863</v>
      </c>
    </row>
    <row r="1246" spans="1:9" ht="21.75" customHeight="1" x14ac:dyDescent="0.2">
      <c r="A1246" t="s">
        <v>145</v>
      </c>
      <c r="B1246" t="s">
        <v>1842</v>
      </c>
      <c r="C1246" t="s">
        <v>2020</v>
      </c>
      <c r="D1246" t="s">
        <v>1036</v>
      </c>
      <c r="E1246" t="s">
        <v>3359</v>
      </c>
      <c r="F1246" t="s">
        <v>7</v>
      </c>
      <c r="G1246" s="3">
        <v>43616</v>
      </c>
      <c r="H1246" s="2">
        <v>352950</v>
      </c>
      <c r="I1246" s="12" t="s">
        <v>838</v>
      </c>
    </row>
    <row r="1247" spans="1:9" ht="21.75" customHeight="1" x14ac:dyDescent="0.2">
      <c r="A1247" t="s">
        <v>3074</v>
      </c>
      <c r="B1247" t="s">
        <v>1842</v>
      </c>
      <c r="C1247" t="s">
        <v>2066</v>
      </c>
      <c r="D1247" t="s">
        <v>1842</v>
      </c>
      <c r="E1247" t="s">
        <v>3338</v>
      </c>
      <c r="F1247" t="s">
        <v>730</v>
      </c>
      <c r="G1247" s="3">
        <v>43616</v>
      </c>
      <c r="H1247" s="2">
        <v>118000</v>
      </c>
      <c r="I1247" s="12">
        <v>20190952</v>
      </c>
    </row>
    <row r="1248" spans="1:9" ht="21.75" customHeight="1" x14ac:dyDescent="0.2">
      <c r="A1248" t="s">
        <v>3074</v>
      </c>
      <c r="B1248" t="s">
        <v>1842</v>
      </c>
      <c r="C1248" t="s">
        <v>1919</v>
      </c>
      <c r="D1248" t="s">
        <v>1842</v>
      </c>
      <c r="E1248" t="s">
        <v>3351</v>
      </c>
      <c r="F1248" t="s">
        <v>6</v>
      </c>
      <c r="G1248" s="3">
        <v>43616</v>
      </c>
      <c r="H1248" s="2">
        <v>127000</v>
      </c>
      <c r="I1248" s="12" t="s">
        <v>838</v>
      </c>
    </row>
    <row r="1249" spans="1:9" ht="21.75" customHeight="1" x14ac:dyDescent="0.2">
      <c r="A1249" t="s">
        <v>104</v>
      </c>
      <c r="B1249" t="s">
        <v>1529</v>
      </c>
      <c r="C1249" t="s">
        <v>1732</v>
      </c>
      <c r="D1249" t="s">
        <v>1475</v>
      </c>
      <c r="E1249" t="s">
        <v>3352</v>
      </c>
      <c r="F1249" t="s">
        <v>121</v>
      </c>
      <c r="G1249" s="3">
        <v>43616</v>
      </c>
      <c r="H1249" s="2">
        <v>130000</v>
      </c>
      <c r="I1249" s="12" t="s">
        <v>838</v>
      </c>
    </row>
    <row r="1250" spans="1:9" ht="21.75" customHeight="1" x14ac:dyDescent="0.2">
      <c r="A1250" t="s">
        <v>1857</v>
      </c>
      <c r="B1250" t="s">
        <v>1099</v>
      </c>
      <c r="C1250" t="s">
        <v>757</v>
      </c>
      <c r="D1250" t="s">
        <v>1258</v>
      </c>
      <c r="E1250" t="s">
        <v>3347</v>
      </c>
      <c r="F1250" t="s">
        <v>7</v>
      </c>
      <c r="G1250" s="3">
        <v>43616</v>
      </c>
      <c r="H1250" s="2">
        <v>350000</v>
      </c>
      <c r="I1250" s="12">
        <v>20191012</v>
      </c>
    </row>
    <row r="1251" spans="1:9" ht="21.75" customHeight="1" x14ac:dyDescent="0.2">
      <c r="A1251" t="s">
        <v>326</v>
      </c>
      <c r="B1251" t="s">
        <v>1844</v>
      </c>
      <c r="C1251" t="s">
        <v>326</v>
      </c>
      <c r="D1251" t="s">
        <v>1844</v>
      </c>
      <c r="E1251" t="s">
        <v>3342</v>
      </c>
      <c r="F1251" t="s">
        <v>216</v>
      </c>
      <c r="G1251" s="3">
        <v>43616</v>
      </c>
      <c r="H1251" s="2">
        <v>235000</v>
      </c>
      <c r="I1251" s="12" t="s">
        <v>838</v>
      </c>
    </row>
    <row r="1252" spans="1:9" ht="21.75" customHeight="1" x14ac:dyDescent="0.2">
      <c r="A1252" t="s">
        <v>326</v>
      </c>
      <c r="B1252" t="s">
        <v>1844</v>
      </c>
      <c r="C1252" t="s">
        <v>326</v>
      </c>
      <c r="D1252" t="s">
        <v>1844</v>
      </c>
      <c r="E1252" t="s">
        <v>222</v>
      </c>
      <c r="F1252" t="s">
        <v>216</v>
      </c>
      <c r="G1252" s="3">
        <v>43616</v>
      </c>
      <c r="H1252" s="2">
        <v>315000</v>
      </c>
      <c r="I1252" s="12" t="s">
        <v>838</v>
      </c>
    </row>
    <row r="1253" spans="1:9" ht="21.75" customHeight="1" x14ac:dyDescent="0.2">
      <c r="A1253" t="s">
        <v>3339</v>
      </c>
      <c r="B1253" t="s">
        <v>1099</v>
      </c>
      <c r="C1253" t="s">
        <v>566</v>
      </c>
      <c r="D1253" t="s">
        <v>1842</v>
      </c>
      <c r="E1253" t="s">
        <v>3340</v>
      </c>
      <c r="F1253" t="s">
        <v>6</v>
      </c>
      <c r="G1253" s="3">
        <v>43616</v>
      </c>
      <c r="H1253" s="2">
        <v>170850</v>
      </c>
      <c r="I1253" s="12">
        <v>20190672</v>
      </c>
    </row>
    <row r="1254" spans="1:9" ht="21.75" customHeight="1" x14ac:dyDescent="0.2">
      <c r="A1254" t="s">
        <v>3344</v>
      </c>
      <c r="B1254" t="s">
        <v>557</v>
      </c>
      <c r="C1254" t="s">
        <v>1393</v>
      </c>
      <c r="D1254" t="s">
        <v>1984</v>
      </c>
      <c r="E1254" t="s">
        <v>3350</v>
      </c>
      <c r="F1254" t="s">
        <v>8</v>
      </c>
      <c r="G1254" s="3">
        <v>43616</v>
      </c>
      <c r="H1254" s="2">
        <v>107500</v>
      </c>
      <c r="I1254" s="12">
        <v>20191017</v>
      </c>
    </row>
    <row r="1255" spans="1:9" ht="21.75" customHeight="1" x14ac:dyDescent="0.2">
      <c r="A1255" t="s">
        <v>1901</v>
      </c>
      <c r="B1255" t="s">
        <v>1842</v>
      </c>
      <c r="C1255" t="s">
        <v>3344</v>
      </c>
      <c r="D1255" t="s">
        <v>557</v>
      </c>
      <c r="E1255" t="s">
        <v>3345</v>
      </c>
      <c r="F1255" t="s">
        <v>6</v>
      </c>
      <c r="G1255" s="3">
        <v>43616</v>
      </c>
      <c r="H1255" s="2">
        <v>165000</v>
      </c>
      <c r="I1255" s="12">
        <v>20190993</v>
      </c>
    </row>
    <row r="1256" spans="1:9" ht="21.75" customHeight="1" x14ac:dyDescent="0.2">
      <c r="A1256" t="s">
        <v>1841</v>
      </c>
      <c r="B1256" t="s">
        <v>1840</v>
      </c>
      <c r="C1256" t="s">
        <v>24</v>
      </c>
      <c r="D1256" t="s">
        <v>1840</v>
      </c>
      <c r="E1256" t="s">
        <v>3337</v>
      </c>
      <c r="F1256" t="s">
        <v>6</v>
      </c>
      <c r="G1256" s="3">
        <v>43616</v>
      </c>
      <c r="H1256" s="2">
        <v>189000</v>
      </c>
      <c r="I1256" s="12">
        <v>20190995</v>
      </c>
    </row>
    <row r="1257" spans="1:9" ht="21.75" customHeight="1" x14ac:dyDescent="0.2">
      <c r="A1257" t="s">
        <v>13</v>
      </c>
      <c r="B1257" t="s">
        <v>1840</v>
      </c>
      <c r="C1257" t="s">
        <v>326</v>
      </c>
      <c r="D1257" t="s">
        <v>1844</v>
      </c>
      <c r="E1257" t="s">
        <v>3378</v>
      </c>
      <c r="F1257" t="s">
        <v>216</v>
      </c>
      <c r="G1257" s="3">
        <v>43619</v>
      </c>
      <c r="H1257" s="2">
        <v>188500</v>
      </c>
    </row>
    <row r="1258" spans="1:9" ht="21.75" customHeight="1" x14ac:dyDescent="0.2">
      <c r="A1258" t="s">
        <v>574</v>
      </c>
      <c r="B1258" t="s">
        <v>1535</v>
      </c>
      <c r="C1258" t="s">
        <v>1882</v>
      </c>
      <c r="D1258" t="s">
        <v>1535</v>
      </c>
      <c r="E1258" t="s">
        <v>3370</v>
      </c>
      <c r="F1258" t="s">
        <v>7</v>
      </c>
      <c r="G1258" s="3">
        <v>43619</v>
      </c>
      <c r="H1258" s="2">
        <v>264000</v>
      </c>
    </row>
    <row r="1259" spans="1:9" ht="21.75" customHeight="1" x14ac:dyDescent="0.2">
      <c r="A1259" t="s">
        <v>1644</v>
      </c>
      <c r="B1259" t="s">
        <v>1036</v>
      </c>
      <c r="C1259" t="s">
        <v>1456</v>
      </c>
      <c r="D1259" t="s">
        <v>1840</v>
      </c>
      <c r="E1259" t="s">
        <v>3363</v>
      </c>
      <c r="F1259" t="s">
        <v>1249</v>
      </c>
      <c r="G1259" s="3">
        <v>43619</v>
      </c>
      <c r="H1259" s="2">
        <v>311500</v>
      </c>
    </row>
    <row r="1260" spans="1:9" ht="21.75" customHeight="1" x14ac:dyDescent="0.2">
      <c r="A1260" t="s">
        <v>1290</v>
      </c>
      <c r="B1260" t="s">
        <v>303</v>
      </c>
      <c r="C1260" t="s">
        <v>152</v>
      </c>
      <c r="D1260" t="s">
        <v>1842</v>
      </c>
      <c r="E1260" t="s">
        <v>1993</v>
      </c>
      <c r="F1260" t="s">
        <v>1249</v>
      </c>
      <c r="G1260" s="3">
        <v>43619</v>
      </c>
      <c r="H1260" s="2">
        <v>285000</v>
      </c>
    </row>
    <row r="1261" spans="1:9" ht="21.75" customHeight="1" x14ac:dyDescent="0.2">
      <c r="A1261" t="s">
        <v>719</v>
      </c>
      <c r="B1261" t="s">
        <v>1036</v>
      </c>
      <c r="C1261" t="s">
        <v>1872</v>
      </c>
      <c r="D1261" t="s">
        <v>1843</v>
      </c>
      <c r="E1261" t="s">
        <v>3367</v>
      </c>
      <c r="F1261" t="s">
        <v>6</v>
      </c>
      <c r="G1261" s="3">
        <v>43619</v>
      </c>
      <c r="H1261" s="2">
        <v>250000</v>
      </c>
    </row>
    <row r="1262" spans="1:9" ht="21.75" customHeight="1" x14ac:dyDescent="0.2">
      <c r="A1262" t="s">
        <v>1553</v>
      </c>
      <c r="B1262" t="s">
        <v>1842</v>
      </c>
      <c r="C1262" t="s">
        <v>1826</v>
      </c>
      <c r="D1262" t="s">
        <v>1734</v>
      </c>
      <c r="E1262" t="s">
        <v>3377</v>
      </c>
      <c r="F1262" t="s">
        <v>1126</v>
      </c>
      <c r="G1262" s="3">
        <v>43619</v>
      </c>
      <c r="H1262" s="2">
        <v>319500</v>
      </c>
    </row>
    <row r="1263" spans="1:9" ht="21.75" customHeight="1" x14ac:dyDescent="0.2">
      <c r="A1263" t="s">
        <v>1633</v>
      </c>
      <c r="B1263" t="s">
        <v>1036</v>
      </c>
      <c r="C1263" t="s">
        <v>1397</v>
      </c>
      <c r="D1263" t="s">
        <v>1842</v>
      </c>
      <c r="E1263" t="s">
        <v>3387</v>
      </c>
      <c r="F1263" t="s">
        <v>216</v>
      </c>
      <c r="G1263" s="3">
        <v>43619</v>
      </c>
      <c r="H1263" s="2">
        <v>252000</v>
      </c>
    </row>
    <row r="1264" spans="1:9" ht="21.75" customHeight="1" x14ac:dyDescent="0.2">
      <c r="A1264" t="s">
        <v>722</v>
      </c>
      <c r="B1264" t="s">
        <v>1842</v>
      </c>
      <c r="C1264" t="s">
        <v>19</v>
      </c>
      <c r="D1264" t="s">
        <v>1842</v>
      </c>
      <c r="E1264" t="s">
        <v>3372</v>
      </c>
      <c r="F1264" t="s">
        <v>1126</v>
      </c>
      <c r="G1264" s="3">
        <v>43619</v>
      </c>
      <c r="H1264" s="2">
        <v>459777</v>
      </c>
    </row>
    <row r="1265" spans="1:9" ht="21.75" customHeight="1" x14ac:dyDescent="0.2">
      <c r="A1265" t="s">
        <v>1863</v>
      </c>
      <c r="B1265" t="s">
        <v>1099</v>
      </c>
      <c r="C1265" t="s">
        <v>212</v>
      </c>
      <c r="D1265" t="s">
        <v>1475</v>
      </c>
      <c r="E1265" t="s">
        <v>3371</v>
      </c>
      <c r="F1265" t="s">
        <v>216</v>
      </c>
      <c r="G1265" s="3">
        <v>43619</v>
      </c>
      <c r="H1265" s="2">
        <v>213000</v>
      </c>
    </row>
    <row r="1266" spans="1:9" ht="21.75" customHeight="1" x14ac:dyDescent="0.2">
      <c r="A1266" t="s">
        <v>955</v>
      </c>
      <c r="B1266" t="s">
        <v>1036</v>
      </c>
      <c r="C1266" t="s">
        <v>908</v>
      </c>
      <c r="D1266" t="s">
        <v>5</v>
      </c>
      <c r="E1266" t="s">
        <v>3368</v>
      </c>
      <c r="F1266" t="s">
        <v>1126</v>
      </c>
      <c r="G1266" s="3">
        <v>43619</v>
      </c>
      <c r="H1266" s="2">
        <v>229900</v>
      </c>
    </row>
    <row r="1267" spans="1:9" ht="21.75" customHeight="1" x14ac:dyDescent="0.2">
      <c r="A1267" t="s">
        <v>1213</v>
      </c>
      <c r="B1267" t="s">
        <v>1842</v>
      </c>
      <c r="C1267" t="s">
        <v>1910</v>
      </c>
      <c r="D1267" t="s">
        <v>1842</v>
      </c>
      <c r="E1267" t="s">
        <v>3379</v>
      </c>
      <c r="F1267" t="s">
        <v>6</v>
      </c>
      <c r="G1267" s="3">
        <v>43619</v>
      </c>
      <c r="H1267" s="2">
        <v>194700</v>
      </c>
    </row>
    <row r="1268" spans="1:9" ht="21.75" customHeight="1" x14ac:dyDescent="0.2">
      <c r="A1268" t="s">
        <v>1213</v>
      </c>
      <c r="B1268" t="s">
        <v>1842</v>
      </c>
      <c r="C1268" t="s">
        <v>488</v>
      </c>
      <c r="D1268" t="s">
        <v>666</v>
      </c>
      <c r="E1268" t="s">
        <v>3380</v>
      </c>
      <c r="F1268" t="s">
        <v>6</v>
      </c>
      <c r="G1268" s="3">
        <v>43619</v>
      </c>
      <c r="H1268" s="2">
        <v>279000</v>
      </c>
    </row>
    <row r="1269" spans="1:9" ht="21.75" customHeight="1" x14ac:dyDescent="0.2">
      <c r="A1269" t="s">
        <v>1718</v>
      </c>
      <c r="B1269" t="s">
        <v>1099</v>
      </c>
      <c r="C1269" t="s">
        <v>1864</v>
      </c>
      <c r="D1269" t="s">
        <v>1087</v>
      </c>
      <c r="E1269" t="s">
        <v>3364</v>
      </c>
      <c r="F1269" t="s">
        <v>6</v>
      </c>
      <c r="G1269" s="3">
        <v>43619</v>
      </c>
      <c r="H1269" s="2">
        <v>81700</v>
      </c>
    </row>
    <row r="1270" spans="1:9" ht="21.75" customHeight="1" x14ac:dyDescent="0.2">
      <c r="A1270" t="s">
        <v>908</v>
      </c>
      <c r="B1270" t="s">
        <v>5</v>
      </c>
      <c r="C1270" t="s">
        <v>908</v>
      </c>
      <c r="D1270" t="s">
        <v>5</v>
      </c>
      <c r="E1270" t="s">
        <v>3384</v>
      </c>
      <c r="F1270" t="s">
        <v>6</v>
      </c>
      <c r="G1270" s="3">
        <v>43619</v>
      </c>
      <c r="H1270" s="2">
        <v>260000</v>
      </c>
    </row>
    <row r="1271" spans="1:9" ht="21.75" customHeight="1" x14ac:dyDescent="0.2">
      <c r="A1271" t="s">
        <v>1864</v>
      </c>
      <c r="B1271" t="s">
        <v>1087</v>
      </c>
      <c r="C1271" t="s">
        <v>719</v>
      </c>
      <c r="D1271" t="s">
        <v>1036</v>
      </c>
      <c r="E1271" t="s">
        <v>3375</v>
      </c>
      <c r="F1271" t="s">
        <v>1249</v>
      </c>
      <c r="G1271" s="3">
        <v>43619</v>
      </c>
      <c r="H1271" s="2">
        <v>458500</v>
      </c>
    </row>
    <row r="1272" spans="1:9" ht="21.75" customHeight="1" x14ac:dyDescent="0.2">
      <c r="A1272" t="s">
        <v>2131</v>
      </c>
      <c r="B1272" t="s">
        <v>839</v>
      </c>
      <c r="C1272" t="s">
        <v>1395</v>
      </c>
      <c r="D1272" t="s">
        <v>1842</v>
      </c>
      <c r="E1272" t="s">
        <v>715</v>
      </c>
      <c r="F1272" t="s">
        <v>6</v>
      </c>
      <c r="G1272" s="3">
        <v>43619</v>
      </c>
      <c r="H1272" s="2">
        <v>186900</v>
      </c>
    </row>
    <row r="1273" spans="1:9" ht="21.75" customHeight="1" x14ac:dyDescent="0.2">
      <c r="A1273" t="s">
        <v>1532</v>
      </c>
      <c r="B1273" t="s">
        <v>1258</v>
      </c>
      <c r="C1273" t="s">
        <v>800</v>
      </c>
      <c r="D1273" t="s">
        <v>1286</v>
      </c>
      <c r="E1273" t="s">
        <v>3388</v>
      </c>
      <c r="F1273" t="s">
        <v>6</v>
      </c>
      <c r="G1273" s="3">
        <v>43619</v>
      </c>
      <c r="H1273" s="2">
        <v>220000</v>
      </c>
    </row>
    <row r="1274" spans="1:9" ht="21.75" customHeight="1" x14ac:dyDescent="0.2">
      <c r="A1274" t="s">
        <v>840</v>
      </c>
      <c r="B1274" t="s">
        <v>1949</v>
      </c>
      <c r="C1274" t="s">
        <v>840</v>
      </c>
      <c r="D1274" t="s">
        <v>1949</v>
      </c>
      <c r="E1274" t="s">
        <v>3382</v>
      </c>
      <c r="F1274" t="s">
        <v>1701</v>
      </c>
      <c r="G1274" s="3">
        <v>43619</v>
      </c>
      <c r="H1274" s="2">
        <v>265000</v>
      </c>
    </row>
    <row r="1275" spans="1:9" ht="21.75" customHeight="1" x14ac:dyDescent="0.2">
      <c r="A1275" t="s">
        <v>879</v>
      </c>
      <c r="B1275" t="s">
        <v>0</v>
      </c>
      <c r="C1275" t="s">
        <v>1480</v>
      </c>
      <c r="D1275" t="s">
        <v>1840</v>
      </c>
      <c r="E1275" t="s">
        <v>3386</v>
      </c>
      <c r="F1275" t="s">
        <v>6</v>
      </c>
      <c r="G1275" s="3">
        <v>43619</v>
      </c>
      <c r="H1275" s="2">
        <v>126000</v>
      </c>
    </row>
    <row r="1276" spans="1:9" ht="21.75" customHeight="1" x14ac:dyDescent="0.2">
      <c r="A1276" t="s">
        <v>1947</v>
      </c>
      <c r="B1276" t="s">
        <v>1258</v>
      </c>
      <c r="C1276" t="s">
        <v>908</v>
      </c>
      <c r="D1276" t="s">
        <v>5</v>
      </c>
      <c r="E1276" t="s">
        <v>3390</v>
      </c>
      <c r="F1276" t="s">
        <v>7</v>
      </c>
      <c r="G1276" s="3">
        <v>43619</v>
      </c>
      <c r="H1276" s="2">
        <v>1117000</v>
      </c>
    </row>
    <row r="1277" spans="1:9" ht="21.75" customHeight="1" x14ac:dyDescent="0.2">
      <c r="A1277" t="s">
        <v>1872</v>
      </c>
      <c r="B1277" t="s">
        <v>1843</v>
      </c>
      <c r="C1277" t="s">
        <v>1872</v>
      </c>
      <c r="D1277" t="s">
        <v>1843</v>
      </c>
      <c r="E1277" t="s">
        <v>3376</v>
      </c>
      <c r="F1277" t="s">
        <v>1249</v>
      </c>
      <c r="G1277" s="3">
        <v>43619</v>
      </c>
      <c r="H1277" s="2">
        <v>775000</v>
      </c>
    </row>
    <row r="1278" spans="1:9" ht="21.75" customHeight="1" x14ac:dyDescent="0.2">
      <c r="A1278" t="s">
        <v>1868</v>
      </c>
      <c r="B1278" t="s">
        <v>1869</v>
      </c>
      <c r="C1278" t="s">
        <v>710</v>
      </c>
      <c r="D1278" t="s">
        <v>303</v>
      </c>
      <c r="E1278" t="s">
        <v>3365</v>
      </c>
      <c r="F1278" t="s">
        <v>6</v>
      </c>
      <c r="G1278" s="3">
        <v>43619</v>
      </c>
      <c r="H1278" s="2">
        <v>250000</v>
      </c>
      <c r="I1278" s="12" t="s">
        <v>838</v>
      </c>
    </row>
    <row r="1279" spans="1:9" ht="21.75" customHeight="1" x14ac:dyDescent="0.2">
      <c r="A1279" t="s">
        <v>1868</v>
      </c>
      <c r="B1279" t="s">
        <v>1869</v>
      </c>
      <c r="C1279" t="s">
        <v>1698</v>
      </c>
      <c r="D1279" t="s">
        <v>1036</v>
      </c>
      <c r="E1279" t="s">
        <v>2016</v>
      </c>
      <c r="F1279" t="s">
        <v>6</v>
      </c>
      <c r="G1279" s="3">
        <v>43619</v>
      </c>
      <c r="H1279" s="2">
        <v>199900</v>
      </c>
      <c r="I1279" s="12" t="s">
        <v>838</v>
      </c>
    </row>
    <row r="1280" spans="1:9" ht="21.75" customHeight="1" x14ac:dyDescent="0.2">
      <c r="A1280" t="s">
        <v>1868</v>
      </c>
      <c r="B1280" t="s">
        <v>1869</v>
      </c>
      <c r="C1280" t="s">
        <v>1826</v>
      </c>
      <c r="D1280" t="s">
        <v>1734</v>
      </c>
      <c r="E1280" t="s">
        <v>3381</v>
      </c>
      <c r="F1280" t="s">
        <v>111</v>
      </c>
      <c r="G1280" s="3">
        <v>43619</v>
      </c>
      <c r="H1280" s="2">
        <v>105000</v>
      </c>
      <c r="I1280" s="12" t="s">
        <v>838</v>
      </c>
    </row>
    <row r="1281" spans="1:9" ht="21.75" customHeight="1" x14ac:dyDescent="0.2">
      <c r="A1281" t="s">
        <v>1868</v>
      </c>
      <c r="B1281" t="s">
        <v>1869</v>
      </c>
      <c r="C1281" t="s">
        <v>1559</v>
      </c>
      <c r="D1281" t="s">
        <v>1036</v>
      </c>
      <c r="E1281" t="s">
        <v>3389</v>
      </c>
      <c r="F1281" t="s">
        <v>6</v>
      </c>
      <c r="G1281" s="3">
        <v>43619</v>
      </c>
      <c r="H1281" s="2">
        <v>212000</v>
      </c>
      <c r="I1281" s="12" t="s">
        <v>838</v>
      </c>
    </row>
    <row r="1282" spans="1:9" ht="21.75" customHeight="1" x14ac:dyDescent="0.2">
      <c r="A1282" t="s">
        <v>1455</v>
      </c>
      <c r="B1282" t="s">
        <v>2054</v>
      </c>
      <c r="C1282" t="s">
        <v>812</v>
      </c>
      <c r="D1282" t="s">
        <v>1099</v>
      </c>
      <c r="E1282" t="s">
        <v>3383</v>
      </c>
      <c r="F1282" t="s">
        <v>70</v>
      </c>
      <c r="G1282" s="3">
        <v>43619</v>
      </c>
      <c r="H1282" s="2">
        <v>210000</v>
      </c>
    </row>
    <row r="1283" spans="1:9" ht="21.75" customHeight="1" x14ac:dyDescent="0.2">
      <c r="A1283" t="s">
        <v>1968</v>
      </c>
      <c r="B1283" t="s">
        <v>1258</v>
      </c>
      <c r="C1283" t="s">
        <v>186</v>
      </c>
      <c r="D1283" t="s">
        <v>1842</v>
      </c>
      <c r="E1283" t="s">
        <v>3374</v>
      </c>
      <c r="F1283" t="s">
        <v>1249</v>
      </c>
      <c r="G1283" s="3">
        <v>43619</v>
      </c>
      <c r="H1283" s="2">
        <v>227500</v>
      </c>
    </row>
    <row r="1284" spans="1:9" ht="21.75" customHeight="1" x14ac:dyDescent="0.2">
      <c r="A1284" t="s">
        <v>1918</v>
      </c>
      <c r="B1284" t="s">
        <v>1840</v>
      </c>
      <c r="C1284" t="s">
        <v>1910</v>
      </c>
      <c r="D1284" t="s">
        <v>1842</v>
      </c>
      <c r="E1284" t="s">
        <v>3369</v>
      </c>
      <c r="F1284" t="s">
        <v>6</v>
      </c>
      <c r="G1284" s="3">
        <v>43619</v>
      </c>
      <c r="H1284" s="2">
        <v>237500</v>
      </c>
    </row>
    <row r="1285" spans="1:9" ht="21.75" customHeight="1" x14ac:dyDescent="0.2">
      <c r="A1285" t="s">
        <v>25</v>
      </c>
      <c r="B1285" t="s">
        <v>1840</v>
      </c>
      <c r="C1285" t="s">
        <v>1898</v>
      </c>
      <c r="D1285" t="s">
        <v>1475</v>
      </c>
      <c r="E1285" t="s">
        <v>3385</v>
      </c>
      <c r="F1285" t="s">
        <v>6</v>
      </c>
      <c r="G1285" s="3">
        <v>43619</v>
      </c>
      <c r="H1285" s="2">
        <v>197000</v>
      </c>
    </row>
    <row r="1286" spans="1:9" ht="21.75" customHeight="1" x14ac:dyDescent="0.2">
      <c r="A1286" t="s">
        <v>2103</v>
      </c>
      <c r="B1286" t="s">
        <v>1842</v>
      </c>
      <c r="C1286" t="s">
        <v>1872</v>
      </c>
      <c r="D1286" t="s">
        <v>1843</v>
      </c>
      <c r="E1286" t="s">
        <v>3366</v>
      </c>
      <c r="F1286" t="s">
        <v>1249</v>
      </c>
      <c r="G1286" s="3">
        <v>43619</v>
      </c>
      <c r="H1286" s="2">
        <v>185000</v>
      </c>
    </row>
    <row r="1287" spans="1:9" ht="21.75" customHeight="1" x14ac:dyDescent="0.2">
      <c r="A1287" t="s">
        <v>377</v>
      </c>
      <c r="B1287" t="s">
        <v>1842</v>
      </c>
      <c r="C1287" t="s">
        <v>1906</v>
      </c>
      <c r="D1287" t="s">
        <v>1099</v>
      </c>
      <c r="E1287" t="s">
        <v>3373</v>
      </c>
      <c r="F1287" t="s">
        <v>1249</v>
      </c>
      <c r="G1287" s="3">
        <v>43619</v>
      </c>
      <c r="H1287" s="2">
        <v>275900</v>
      </c>
    </row>
    <row r="1288" spans="1:9" ht="21.75" customHeight="1" x14ac:dyDescent="0.2">
      <c r="A1288" t="s">
        <v>269</v>
      </c>
      <c r="B1288" t="s">
        <v>1547</v>
      </c>
      <c r="C1288" t="s">
        <v>1702</v>
      </c>
      <c r="D1288" t="s">
        <v>1535</v>
      </c>
      <c r="E1288" t="s">
        <v>1934</v>
      </c>
      <c r="F1288" t="s">
        <v>6</v>
      </c>
      <c r="G1288" s="3">
        <v>43620</v>
      </c>
      <c r="H1288" s="2">
        <v>138000</v>
      </c>
    </row>
    <row r="1289" spans="1:9" ht="21.75" customHeight="1" x14ac:dyDescent="0.2">
      <c r="A1289" t="s">
        <v>1836</v>
      </c>
      <c r="B1289" t="s">
        <v>1099</v>
      </c>
      <c r="C1289" t="s">
        <v>1553</v>
      </c>
      <c r="D1289" t="s">
        <v>1842</v>
      </c>
      <c r="E1289" t="s">
        <v>3395</v>
      </c>
      <c r="F1289" t="s">
        <v>1126</v>
      </c>
      <c r="G1289" s="3">
        <v>43620</v>
      </c>
      <c r="H1289" s="2">
        <v>181000</v>
      </c>
    </row>
    <row r="1290" spans="1:9" ht="21.75" customHeight="1" x14ac:dyDescent="0.2">
      <c r="A1290" t="s">
        <v>1926</v>
      </c>
      <c r="B1290" t="s">
        <v>1535</v>
      </c>
      <c r="C1290" t="s">
        <v>1452</v>
      </c>
      <c r="D1290" t="s">
        <v>1889</v>
      </c>
      <c r="E1290" t="s">
        <v>3393</v>
      </c>
      <c r="F1290" t="s">
        <v>6</v>
      </c>
      <c r="G1290" s="3">
        <v>43620</v>
      </c>
      <c r="H1290" s="2">
        <v>100000</v>
      </c>
    </row>
    <row r="1291" spans="1:9" ht="21.75" customHeight="1" x14ac:dyDescent="0.2">
      <c r="A1291" t="s">
        <v>357</v>
      </c>
      <c r="B1291" t="s">
        <v>1099</v>
      </c>
      <c r="C1291" t="s">
        <v>21</v>
      </c>
      <c r="D1291" t="s">
        <v>1840</v>
      </c>
      <c r="E1291" t="s">
        <v>3398</v>
      </c>
      <c r="F1291" t="s">
        <v>1126</v>
      </c>
      <c r="G1291" s="3">
        <v>43620</v>
      </c>
      <c r="H1291" s="2">
        <v>310000</v>
      </c>
    </row>
    <row r="1292" spans="1:9" ht="21.75" customHeight="1" x14ac:dyDescent="0.2">
      <c r="A1292" t="s">
        <v>1691</v>
      </c>
      <c r="B1292" t="s">
        <v>5</v>
      </c>
      <c r="C1292" t="s">
        <v>955</v>
      </c>
      <c r="D1292" t="s">
        <v>1036</v>
      </c>
      <c r="E1292" t="s">
        <v>3394</v>
      </c>
      <c r="F1292" t="s">
        <v>6</v>
      </c>
      <c r="G1292" s="3">
        <v>43620</v>
      </c>
      <c r="H1292" s="2">
        <v>138100</v>
      </c>
    </row>
    <row r="1293" spans="1:9" ht="21.75" customHeight="1" x14ac:dyDescent="0.2">
      <c r="A1293" t="s">
        <v>2921</v>
      </c>
      <c r="B1293" t="s">
        <v>1099</v>
      </c>
      <c r="C1293" t="s">
        <v>529</v>
      </c>
      <c r="D1293" t="s">
        <v>1036</v>
      </c>
      <c r="E1293" t="s">
        <v>3401</v>
      </c>
      <c r="F1293" t="s">
        <v>730</v>
      </c>
      <c r="G1293" s="3">
        <v>43620</v>
      </c>
      <c r="H1293" s="2">
        <v>97900</v>
      </c>
    </row>
    <row r="1294" spans="1:9" ht="21.75" customHeight="1" x14ac:dyDescent="0.2">
      <c r="A1294" t="s">
        <v>1868</v>
      </c>
      <c r="B1294" t="s">
        <v>1869</v>
      </c>
      <c r="C1294" t="s">
        <v>1718</v>
      </c>
      <c r="D1294" t="s">
        <v>1099</v>
      </c>
      <c r="E1294" t="s">
        <v>3399</v>
      </c>
      <c r="F1294" t="s">
        <v>216</v>
      </c>
      <c r="G1294" s="3">
        <v>43620</v>
      </c>
      <c r="H1294" s="2">
        <v>193500</v>
      </c>
      <c r="I1294" s="12" t="s">
        <v>838</v>
      </c>
    </row>
    <row r="1295" spans="1:9" ht="21.75" customHeight="1" x14ac:dyDescent="0.2">
      <c r="A1295" t="s">
        <v>1868</v>
      </c>
      <c r="B1295" t="s">
        <v>1869</v>
      </c>
      <c r="C1295" t="s">
        <v>1393</v>
      </c>
      <c r="D1295" t="s">
        <v>1984</v>
      </c>
      <c r="E1295" t="s">
        <v>3400</v>
      </c>
      <c r="F1295" t="s">
        <v>301</v>
      </c>
      <c r="G1295" s="3">
        <v>43620</v>
      </c>
      <c r="H1295" s="2">
        <v>124000</v>
      </c>
      <c r="I1295" s="12" t="s">
        <v>838</v>
      </c>
    </row>
    <row r="1296" spans="1:9" ht="21.75" customHeight="1" x14ac:dyDescent="0.2">
      <c r="A1296" t="s">
        <v>326</v>
      </c>
      <c r="B1296" t="s">
        <v>1844</v>
      </c>
      <c r="C1296" t="s">
        <v>150</v>
      </c>
      <c r="D1296" t="s">
        <v>769</v>
      </c>
      <c r="E1296" t="s">
        <v>3391</v>
      </c>
      <c r="F1296" t="s">
        <v>6</v>
      </c>
      <c r="G1296" s="3">
        <v>43620</v>
      </c>
      <c r="H1296" s="2">
        <v>45000</v>
      </c>
    </row>
    <row r="1297" spans="1:8" ht="21.75" customHeight="1" x14ac:dyDescent="0.2">
      <c r="A1297" t="s">
        <v>243</v>
      </c>
      <c r="B1297" t="s">
        <v>1036</v>
      </c>
      <c r="C1297" t="s">
        <v>1691</v>
      </c>
      <c r="D1297" t="s">
        <v>5</v>
      </c>
      <c r="E1297" t="s">
        <v>3397</v>
      </c>
      <c r="F1297" t="s">
        <v>121</v>
      </c>
      <c r="G1297" s="3">
        <v>43620</v>
      </c>
      <c r="H1297" s="2">
        <v>145000</v>
      </c>
    </row>
    <row r="1298" spans="1:8" ht="21.75" customHeight="1" x14ac:dyDescent="0.2">
      <c r="A1298" t="s">
        <v>2103</v>
      </c>
      <c r="B1298" t="s">
        <v>1842</v>
      </c>
      <c r="C1298" t="s">
        <v>1906</v>
      </c>
      <c r="D1298" t="s">
        <v>1099</v>
      </c>
      <c r="E1298" t="s">
        <v>3396</v>
      </c>
      <c r="F1298" t="s">
        <v>6</v>
      </c>
      <c r="G1298" s="3">
        <v>43620</v>
      </c>
      <c r="H1298" s="2">
        <v>58000</v>
      </c>
    </row>
    <row r="1299" spans="1:8" ht="21.75" customHeight="1" x14ac:dyDescent="0.2">
      <c r="A1299" t="s">
        <v>1937</v>
      </c>
      <c r="B1299" t="s">
        <v>1842</v>
      </c>
      <c r="C1299" t="s">
        <v>2089</v>
      </c>
      <c r="D1299" t="s">
        <v>1258</v>
      </c>
      <c r="E1299" t="s">
        <v>3392</v>
      </c>
      <c r="F1299" t="s">
        <v>7</v>
      </c>
      <c r="G1299" s="3">
        <v>43620</v>
      </c>
      <c r="H1299" s="2">
        <v>365000</v>
      </c>
    </row>
    <row r="1300" spans="1:8" ht="21.75" customHeight="1" x14ac:dyDescent="0.2">
      <c r="A1300" t="s">
        <v>894</v>
      </c>
      <c r="B1300" t="s">
        <v>1842</v>
      </c>
      <c r="C1300" t="s">
        <v>1925</v>
      </c>
      <c r="D1300" t="s">
        <v>1840</v>
      </c>
      <c r="E1300" t="s">
        <v>3404</v>
      </c>
      <c r="F1300" t="s">
        <v>216</v>
      </c>
      <c r="G1300" s="3">
        <v>43621</v>
      </c>
      <c r="H1300" s="2">
        <v>189400</v>
      </c>
    </row>
    <row r="1301" spans="1:8" ht="21.75" customHeight="1" x14ac:dyDescent="0.2">
      <c r="A1301" t="s">
        <v>3408</v>
      </c>
      <c r="B1301" t="s">
        <v>1842</v>
      </c>
      <c r="C1301" t="s">
        <v>1544</v>
      </c>
      <c r="D1301" t="s">
        <v>1734</v>
      </c>
      <c r="E1301" t="s">
        <v>3409</v>
      </c>
      <c r="F1301" t="s">
        <v>6</v>
      </c>
      <c r="G1301" s="3">
        <v>43621</v>
      </c>
      <c r="H1301" s="2">
        <v>165000</v>
      </c>
    </row>
    <row r="1302" spans="1:8" ht="21.75" customHeight="1" x14ac:dyDescent="0.2">
      <c r="A1302" t="s">
        <v>1730</v>
      </c>
      <c r="B1302" t="s">
        <v>718</v>
      </c>
      <c r="C1302" t="s">
        <v>1730</v>
      </c>
      <c r="D1302" t="s">
        <v>718</v>
      </c>
      <c r="E1302" t="s">
        <v>3402</v>
      </c>
      <c r="F1302" t="s">
        <v>1092</v>
      </c>
      <c r="G1302" s="3">
        <v>43621</v>
      </c>
      <c r="H1302" s="2">
        <v>9500</v>
      </c>
    </row>
    <row r="1303" spans="1:8" ht="21.75" customHeight="1" x14ac:dyDescent="0.2">
      <c r="A1303" t="s">
        <v>1041</v>
      </c>
      <c r="B1303" t="s">
        <v>1703</v>
      </c>
      <c r="C1303" t="s">
        <v>1041</v>
      </c>
      <c r="D1303" t="s">
        <v>1703</v>
      </c>
      <c r="E1303" t="s">
        <v>3407</v>
      </c>
      <c r="F1303" t="s">
        <v>553</v>
      </c>
      <c r="G1303" s="3">
        <v>43621</v>
      </c>
      <c r="H1303" s="2">
        <v>249000</v>
      </c>
    </row>
    <row r="1304" spans="1:8" ht="21.75" customHeight="1" x14ac:dyDescent="0.2">
      <c r="A1304" t="s">
        <v>1639</v>
      </c>
      <c r="B1304" t="s">
        <v>1861</v>
      </c>
      <c r="C1304" t="s">
        <v>758</v>
      </c>
      <c r="D1304" t="s">
        <v>1842</v>
      </c>
      <c r="E1304" t="s">
        <v>3403</v>
      </c>
      <c r="F1304" t="s">
        <v>6</v>
      </c>
      <c r="G1304" s="3">
        <v>43621</v>
      </c>
      <c r="H1304" s="2">
        <v>208000</v>
      </c>
    </row>
    <row r="1305" spans="1:8" ht="21.75" customHeight="1" x14ac:dyDescent="0.2">
      <c r="A1305" t="s">
        <v>3405</v>
      </c>
      <c r="B1305" t="s">
        <v>1258</v>
      </c>
      <c r="C1305" t="s">
        <v>1898</v>
      </c>
      <c r="D1305" t="s">
        <v>1475</v>
      </c>
      <c r="E1305" t="s">
        <v>3406</v>
      </c>
      <c r="F1305" t="s">
        <v>6</v>
      </c>
      <c r="G1305" s="3">
        <v>43621</v>
      </c>
      <c r="H1305" s="2">
        <v>169900</v>
      </c>
    </row>
    <row r="1306" spans="1:8" ht="21.75" customHeight="1" x14ac:dyDescent="0.2">
      <c r="A1306" t="s">
        <v>1836</v>
      </c>
      <c r="B1306" t="s">
        <v>1099</v>
      </c>
      <c r="C1306" t="s">
        <v>1918</v>
      </c>
      <c r="D1306" t="s">
        <v>1840</v>
      </c>
      <c r="E1306" t="s">
        <v>3415</v>
      </c>
      <c r="F1306" t="s">
        <v>1126</v>
      </c>
      <c r="G1306" s="3">
        <v>43622</v>
      </c>
      <c r="H1306" s="2">
        <v>144000</v>
      </c>
    </row>
    <row r="1307" spans="1:8" ht="21.75" customHeight="1" x14ac:dyDescent="0.2">
      <c r="A1307" t="s">
        <v>152</v>
      </c>
      <c r="B1307" t="s">
        <v>1842</v>
      </c>
      <c r="C1307" t="s">
        <v>1963</v>
      </c>
      <c r="D1307" t="s">
        <v>1861</v>
      </c>
      <c r="E1307" t="s">
        <v>3417</v>
      </c>
      <c r="F1307" t="s">
        <v>1249</v>
      </c>
      <c r="G1307" s="3">
        <v>43622</v>
      </c>
      <c r="H1307" s="2">
        <v>350000</v>
      </c>
    </row>
    <row r="1308" spans="1:8" ht="21.75" customHeight="1" x14ac:dyDescent="0.2">
      <c r="A1308" t="s">
        <v>152</v>
      </c>
      <c r="B1308" t="s">
        <v>1842</v>
      </c>
      <c r="C1308" t="s">
        <v>1729</v>
      </c>
      <c r="D1308" t="s">
        <v>1036</v>
      </c>
      <c r="E1308" t="s">
        <v>3419</v>
      </c>
      <c r="F1308" t="s">
        <v>123</v>
      </c>
      <c r="G1308" s="3">
        <v>43622</v>
      </c>
      <c r="H1308" s="2">
        <v>259900</v>
      </c>
    </row>
    <row r="1309" spans="1:8" ht="21.75" customHeight="1" x14ac:dyDescent="0.2">
      <c r="A1309" t="s">
        <v>1081</v>
      </c>
      <c r="B1309" t="s">
        <v>1036</v>
      </c>
      <c r="C1309" t="s">
        <v>1922</v>
      </c>
      <c r="D1309" t="s">
        <v>711</v>
      </c>
      <c r="E1309" t="s">
        <v>3413</v>
      </c>
      <c r="F1309" t="s">
        <v>6</v>
      </c>
      <c r="G1309" s="3">
        <v>43622</v>
      </c>
      <c r="H1309" s="2">
        <v>216000</v>
      </c>
    </row>
    <row r="1310" spans="1:8" ht="21.75" customHeight="1" x14ac:dyDescent="0.2">
      <c r="A1310" t="s">
        <v>1998</v>
      </c>
      <c r="B1310" t="s">
        <v>1854</v>
      </c>
      <c r="C1310" t="s">
        <v>566</v>
      </c>
      <c r="D1310" t="s">
        <v>1842</v>
      </c>
      <c r="E1310" t="s">
        <v>3420</v>
      </c>
      <c r="F1310" t="s">
        <v>6</v>
      </c>
      <c r="G1310" s="3">
        <v>43622</v>
      </c>
      <c r="H1310" s="2">
        <v>356000</v>
      </c>
    </row>
    <row r="1311" spans="1:8" ht="21.75" customHeight="1" x14ac:dyDescent="0.2">
      <c r="A1311" t="s">
        <v>1089</v>
      </c>
      <c r="B1311" t="s">
        <v>5</v>
      </c>
      <c r="C1311" t="s">
        <v>846</v>
      </c>
      <c r="D1311" t="s">
        <v>1036</v>
      </c>
      <c r="E1311" t="s">
        <v>3411</v>
      </c>
      <c r="F1311" t="s">
        <v>911</v>
      </c>
      <c r="G1311" s="3">
        <v>43622</v>
      </c>
      <c r="H1311" s="2">
        <v>314900</v>
      </c>
    </row>
    <row r="1312" spans="1:8" ht="21.75" customHeight="1" x14ac:dyDescent="0.2">
      <c r="A1312" t="s">
        <v>1718</v>
      </c>
      <c r="B1312" t="s">
        <v>1099</v>
      </c>
      <c r="C1312" t="s">
        <v>558</v>
      </c>
      <c r="D1312" t="s">
        <v>1854</v>
      </c>
      <c r="E1312" t="s">
        <v>3410</v>
      </c>
      <c r="F1312" t="s">
        <v>6</v>
      </c>
      <c r="G1312" s="3">
        <v>43622</v>
      </c>
      <c r="H1312" s="2">
        <v>170608</v>
      </c>
    </row>
    <row r="1313" spans="1:9" ht="21.75" customHeight="1" x14ac:dyDescent="0.2">
      <c r="A1313" t="s">
        <v>1718</v>
      </c>
      <c r="B1313" t="s">
        <v>1099</v>
      </c>
      <c r="C1313" t="s">
        <v>1629</v>
      </c>
      <c r="D1313" t="s">
        <v>1840</v>
      </c>
      <c r="E1313" t="s">
        <v>3423</v>
      </c>
      <c r="F1313" t="s">
        <v>6</v>
      </c>
      <c r="G1313" s="3">
        <v>43622</v>
      </c>
      <c r="H1313" s="2">
        <v>262500</v>
      </c>
    </row>
    <row r="1314" spans="1:9" ht="21.75" customHeight="1" x14ac:dyDescent="0.2">
      <c r="A1314" t="s">
        <v>309</v>
      </c>
      <c r="B1314" t="s">
        <v>1840</v>
      </c>
      <c r="C1314" t="s">
        <v>148</v>
      </c>
      <c r="D1314" t="s">
        <v>1840</v>
      </c>
      <c r="E1314" t="s">
        <v>3412</v>
      </c>
      <c r="F1314" t="s">
        <v>6</v>
      </c>
      <c r="G1314" s="3">
        <v>43622</v>
      </c>
      <c r="H1314" s="2">
        <v>170000</v>
      </c>
    </row>
    <row r="1315" spans="1:9" ht="21.75" customHeight="1" x14ac:dyDescent="0.2">
      <c r="A1315" t="s">
        <v>1868</v>
      </c>
      <c r="B1315" t="s">
        <v>1869</v>
      </c>
      <c r="C1315" t="s">
        <v>1908</v>
      </c>
      <c r="D1315" t="s">
        <v>1909</v>
      </c>
      <c r="E1315" t="s">
        <v>3422</v>
      </c>
      <c r="F1315" t="s">
        <v>216</v>
      </c>
      <c r="G1315" s="3">
        <v>43622</v>
      </c>
      <c r="H1315" s="2">
        <v>350000</v>
      </c>
      <c r="I1315" s="12" t="s">
        <v>838</v>
      </c>
    </row>
    <row r="1316" spans="1:9" ht="21.75" customHeight="1" x14ac:dyDescent="0.2">
      <c r="A1316" t="s">
        <v>326</v>
      </c>
      <c r="B1316" t="s">
        <v>1844</v>
      </c>
      <c r="C1316" t="s">
        <v>1926</v>
      </c>
      <c r="D1316" t="s">
        <v>1535</v>
      </c>
      <c r="E1316" t="s">
        <v>3414</v>
      </c>
      <c r="F1316" t="s">
        <v>6</v>
      </c>
      <c r="G1316" s="3">
        <v>43622</v>
      </c>
      <c r="H1316" s="2">
        <v>225000</v>
      </c>
    </row>
    <row r="1317" spans="1:9" ht="21.75" customHeight="1" x14ac:dyDescent="0.2">
      <c r="A1317" t="s">
        <v>342</v>
      </c>
      <c r="B1317" t="s">
        <v>303</v>
      </c>
      <c r="C1317" t="s">
        <v>908</v>
      </c>
      <c r="D1317" t="s">
        <v>5</v>
      </c>
      <c r="E1317" t="s">
        <v>3418</v>
      </c>
      <c r="F1317" t="s">
        <v>1249</v>
      </c>
      <c r="G1317" s="3">
        <v>43622</v>
      </c>
      <c r="H1317" s="2">
        <v>293000</v>
      </c>
    </row>
    <row r="1318" spans="1:9" ht="21.75" customHeight="1" x14ac:dyDescent="0.2">
      <c r="A1318" t="s">
        <v>2089</v>
      </c>
      <c r="B1318" t="s">
        <v>1258</v>
      </c>
      <c r="C1318" t="s">
        <v>1629</v>
      </c>
      <c r="D1318" t="s">
        <v>1840</v>
      </c>
      <c r="E1318" t="s">
        <v>3421</v>
      </c>
      <c r="F1318" t="s">
        <v>6</v>
      </c>
      <c r="G1318" s="3">
        <v>43622</v>
      </c>
      <c r="H1318" s="2">
        <v>227800</v>
      </c>
    </row>
    <row r="1319" spans="1:9" ht="21.75" customHeight="1" x14ac:dyDescent="0.2">
      <c r="A1319" t="s">
        <v>25</v>
      </c>
      <c r="B1319" t="s">
        <v>1840</v>
      </c>
      <c r="C1319" t="s">
        <v>19</v>
      </c>
      <c r="D1319" t="s">
        <v>1842</v>
      </c>
      <c r="E1319" t="s">
        <v>3416</v>
      </c>
      <c r="F1319" t="s">
        <v>7</v>
      </c>
      <c r="G1319" s="3">
        <v>43622</v>
      </c>
      <c r="H1319" s="2">
        <v>425000</v>
      </c>
    </row>
    <row r="1320" spans="1:9" ht="21.75" customHeight="1" x14ac:dyDescent="0.2">
      <c r="A1320" t="s">
        <v>2501</v>
      </c>
      <c r="B1320" t="s">
        <v>1941</v>
      </c>
      <c r="C1320" t="s">
        <v>1866</v>
      </c>
      <c r="D1320" t="s">
        <v>3037</v>
      </c>
      <c r="E1320" t="s">
        <v>3431</v>
      </c>
      <c r="F1320" t="s">
        <v>6</v>
      </c>
      <c r="G1320" s="3">
        <v>43623</v>
      </c>
      <c r="H1320" s="2">
        <v>157900</v>
      </c>
    </row>
    <row r="1321" spans="1:9" ht="21.75" customHeight="1" x14ac:dyDescent="0.2">
      <c r="A1321" t="s">
        <v>894</v>
      </c>
      <c r="B1321" t="s">
        <v>1842</v>
      </c>
      <c r="C1321" t="s">
        <v>363</v>
      </c>
      <c r="D1321" t="s">
        <v>282</v>
      </c>
      <c r="E1321" t="s">
        <v>3426</v>
      </c>
      <c r="F1321" t="s">
        <v>6</v>
      </c>
      <c r="G1321" s="3">
        <v>43623</v>
      </c>
      <c r="H1321" s="2">
        <v>519000</v>
      </c>
    </row>
    <row r="1322" spans="1:9" ht="21.75" customHeight="1" x14ac:dyDescent="0.2">
      <c r="A1322" t="s">
        <v>894</v>
      </c>
      <c r="B1322" t="s">
        <v>1842</v>
      </c>
      <c r="C1322" t="s">
        <v>363</v>
      </c>
      <c r="D1322" t="s">
        <v>282</v>
      </c>
      <c r="E1322" t="s">
        <v>3439</v>
      </c>
      <c r="F1322" t="s">
        <v>6</v>
      </c>
      <c r="G1322" s="3">
        <v>43623</v>
      </c>
      <c r="H1322" s="2">
        <v>400000</v>
      </c>
    </row>
    <row r="1323" spans="1:9" ht="21.75" customHeight="1" x14ac:dyDescent="0.2">
      <c r="A1323" t="s">
        <v>3449</v>
      </c>
      <c r="B1323" t="s">
        <v>1036</v>
      </c>
      <c r="C1323" t="s">
        <v>1651</v>
      </c>
      <c r="D1323" t="s">
        <v>1099</v>
      </c>
      <c r="E1323" t="s">
        <v>3450</v>
      </c>
      <c r="F1323" t="s">
        <v>700</v>
      </c>
      <c r="G1323" s="3">
        <v>43623</v>
      </c>
      <c r="H1323" s="2">
        <v>362500</v>
      </c>
    </row>
    <row r="1324" spans="1:9" ht="21.75" customHeight="1" x14ac:dyDescent="0.2">
      <c r="A1324" t="s">
        <v>363</v>
      </c>
      <c r="B1324" t="s">
        <v>282</v>
      </c>
      <c r="C1324" t="s">
        <v>1629</v>
      </c>
      <c r="D1324" t="s">
        <v>1840</v>
      </c>
      <c r="E1324" t="s">
        <v>3445</v>
      </c>
      <c r="F1324" t="s">
        <v>6</v>
      </c>
      <c r="G1324" s="3">
        <v>43623</v>
      </c>
      <c r="H1324" s="2">
        <v>380500</v>
      </c>
    </row>
    <row r="1325" spans="1:9" ht="21.75" customHeight="1" x14ac:dyDescent="0.2">
      <c r="A1325" t="s">
        <v>1728</v>
      </c>
      <c r="B1325" t="s">
        <v>5</v>
      </c>
      <c r="C1325" t="s">
        <v>2065</v>
      </c>
      <c r="D1325" t="s">
        <v>1842</v>
      </c>
      <c r="E1325" t="s">
        <v>3451</v>
      </c>
      <c r="F1325" t="s">
        <v>1209</v>
      </c>
      <c r="G1325" s="3">
        <v>43623</v>
      </c>
      <c r="H1325" s="2">
        <v>82000</v>
      </c>
    </row>
    <row r="1326" spans="1:9" ht="21.75" customHeight="1" x14ac:dyDescent="0.2">
      <c r="A1326" t="s">
        <v>1388</v>
      </c>
      <c r="B1326" t="s">
        <v>303</v>
      </c>
      <c r="C1326" t="s">
        <v>1041</v>
      </c>
      <c r="D1326" t="s">
        <v>1703</v>
      </c>
      <c r="E1326" t="s">
        <v>3448</v>
      </c>
      <c r="F1326" t="s">
        <v>1249</v>
      </c>
      <c r="G1326" s="3">
        <v>43623</v>
      </c>
      <c r="H1326" s="2">
        <v>113000</v>
      </c>
    </row>
    <row r="1327" spans="1:9" ht="21.75" customHeight="1" x14ac:dyDescent="0.2">
      <c r="A1327" t="s">
        <v>2053</v>
      </c>
      <c r="B1327" t="s">
        <v>1854</v>
      </c>
      <c r="C1327" t="s">
        <v>849</v>
      </c>
      <c r="D1327" t="s">
        <v>1854</v>
      </c>
      <c r="E1327" t="s">
        <v>3429</v>
      </c>
      <c r="F1327" t="s">
        <v>6</v>
      </c>
      <c r="G1327" s="3">
        <v>43623</v>
      </c>
      <c r="H1327" s="2">
        <v>83000</v>
      </c>
    </row>
    <row r="1328" spans="1:9" ht="21.75" customHeight="1" x14ac:dyDescent="0.2">
      <c r="A1328" t="s">
        <v>1870</v>
      </c>
      <c r="B1328" t="s">
        <v>2073</v>
      </c>
      <c r="C1328" t="s">
        <v>1870</v>
      </c>
      <c r="D1328" t="s">
        <v>2073</v>
      </c>
      <c r="E1328" t="s">
        <v>3452</v>
      </c>
      <c r="F1328" t="s">
        <v>215</v>
      </c>
      <c r="G1328" s="3">
        <v>43623</v>
      </c>
      <c r="H1328" s="2">
        <v>155000</v>
      </c>
    </row>
    <row r="1329" spans="1:9" ht="21.75" customHeight="1" x14ac:dyDescent="0.2">
      <c r="A1329" t="s">
        <v>3424</v>
      </c>
      <c r="B1329" t="s">
        <v>1535</v>
      </c>
      <c r="C1329" t="s">
        <v>1068</v>
      </c>
      <c r="D1329" t="s">
        <v>1535</v>
      </c>
      <c r="E1329" t="s">
        <v>3425</v>
      </c>
      <c r="F1329" t="s">
        <v>7</v>
      </c>
      <c r="G1329" s="3">
        <v>43623</v>
      </c>
      <c r="H1329" s="2">
        <v>523000</v>
      </c>
    </row>
    <row r="1330" spans="1:9" ht="21.75" customHeight="1" x14ac:dyDescent="0.2">
      <c r="A1330" t="s">
        <v>1894</v>
      </c>
      <c r="B1330" t="s">
        <v>1535</v>
      </c>
      <c r="C1330" t="s">
        <v>1882</v>
      </c>
      <c r="D1330" t="s">
        <v>1535</v>
      </c>
      <c r="E1330" t="s">
        <v>3430</v>
      </c>
      <c r="F1330" t="s">
        <v>1249</v>
      </c>
      <c r="G1330" s="3">
        <v>43623</v>
      </c>
      <c r="H1330" s="2">
        <v>179900</v>
      </c>
    </row>
    <row r="1331" spans="1:9" ht="21.75" customHeight="1" x14ac:dyDescent="0.2">
      <c r="A1331" t="s">
        <v>288</v>
      </c>
      <c r="B1331" t="s">
        <v>1840</v>
      </c>
      <c r="C1331" t="s">
        <v>574</v>
      </c>
      <c r="D1331" t="s">
        <v>1535</v>
      </c>
      <c r="E1331" t="s">
        <v>3444</v>
      </c>
      <c r="F1331" t="s">
        <v>7</v>
      </c>
      <c r="G1331" s="3">
        <v>43623</v>
      </c>
      <c r="H1331" s="2">
        <v>420000</v>
      </c>
    </row>
    <row r="1332" spans="1:9" ht="21.75" customHeight="1" x14ac:dyDescent="0.2">
      <c r="A1332" t="s">
        <v>555</v>
      </c>
      <c r="B1332" t="s">
        <v>1535</v>
      </c>
      <c r="C1332" t="s">
        <v>1398</v>
      </c>
      <c r="D1332" t="s">
        <v>1842</v>
      </c>
      <c r="E1332" t="s">
        <v>3433</v>
      </c>
      <c r="F1332" t="s">
        <v>1249</v>
      </c>
      <c r="G1332" s="3">
        <v>43623</v>
      </c>
      <c r="H1332" s="2">
        <v>312000</v>
      </c>
    </row>
    <row r="1333" spans="1:9" ht="21.75" customHeight="1" x14ac:dyDescent="0.2">
      <c r="A1333" t="s">
        <v>1298</v>
      </c>
      <c r="B1333" t="s">
        <v>1036</v>
      </c>
      <c r="C1333" t="s">
        <v>1855</v>
      </c>
      <c r="D1333" t="s">
        <v>1854</v>
      </c>
      <c r="E1333" t="s">
        <v>3440</v>
      </c>
      <c r="F1333" t="s">
        <v>216</v>
      </c>
      <c r="G1333" s="3">
        <v>43623</v>
      </c>
      <c r="H1333" s="2">
        <v>179000</v>
      </c>
    </row>
    <row r="1334" spans="1:9" ht="21.75" customHeight="1" x14ac:dyDescent="0.2">
      <c r="A1334" t="s">
        <v>2056</v>
      </c>
      <c r="B1334" t="s">
        <v>1180</v>
      </c>
      <c r="C1334" t="s">
        <v>1906</v>
      </c>
      <c r="D1334" t="s">
        <v>1099</v>
      </c>
      <c r="E1334" t="s">
        <v>3434</v>
      </c>
      <c r="F1334" t="s">
        <v>216</v>
      </c>
      <c r="G1334" s="3">
        <v>43623</v>
      </c>
      <c r="H1334" s="2">
        <v>205000</v>
      </c>
    </row>
    <row r="1335" spans="1:9" ht="21.75" customHeight="1" x14ac:dyDescent="0.2">
      <c r="A1335" t="s">
        <v>1222</v>
      </c>
      <c r="B1335" t="s">
        <v>1099</v>
      </c>
      <c r="C1335" t="s">
        <v>1906</v>
      </c>
      <c r="D1335" t="s">
        <v>1099</v>
      </c>
      <c r="E1335" t="s">
        <v>3435</v>
      </c>
      <c r="F1335" t="s">
        <v>216</v>
      </c>
      <c r="G1335" s="3">
        <v>43623</v>
      </c>
      <c r="H1335" s="2">
        <v>220000</v>
      </c>
    </row>
    <row r="1336" spans="1:9" ht="21.75" customHeight="1" x14ac:dyDescent="0.2">
      <c r="A1336" t="s">
        <v>3074</v>
      </c>
      <c r="B1336" t="s">
        <v>1842</v>
      </c>
      <c r="C1336" t="s">
        <v>722</v>
      </c>
      <c r="D1336" t="s">
        <v>1842</v>
      </c>
      <c r="E1336" t="s">
        <v>3436</v>
      </c>
      <c r="F1336" t="s">
        <v>6</v>
      </c>
      <c r="G1336" s="3">
        <v>43623</v>
      </c>
      <c r="H1336" s="2">
        <v>232500</v>
      </c>
    </row>
    <row r="1337" spans="1:9" ht="21.75" customHeight="1" x14ac:dyDescent="0.2">
      <c r="A1337" t="s">
        <v>1741</v>
      </c>
      <c r="B1337" t="s">
        <v>1099</v>
      </c>
      <c r="C1337" t="s">
        <v>13</v>
      </c>
      <c r="D1337" t="s">
        <v>1840</v>
      </c>
      <c r="E1337" t="s">
        <v>3446</v>
      </c>
      <c r="F1337" t="s">
        <v>1249</v>
      </c>
      <c r="G1337" s="3">
        <v>43623</v>
      </c>
      <c r="H1337" s="2">
        <v>174000</v>
      </c>
    </row>
    <row r="1338" spans="1:9" ht="21.75" customHeight="1" x14ac:dyDescent="0.2">
      <c r="A1338" t="s">
        <v>105</v>
      </c>
      <c r="B1338" t="s">
        <v>1258</v>
      </c>
      <c r="C1338" t="s">
        <v>1210</v>
      </c>
      <c r="D1338" t="s">
        <v>1258</v>
      </c>
      <c r="E1338" t="s">
        <v>3438</v>
      </c>
      <c r="F1338" t="s">
        <v>6</v>
      </c>
      <c r="G1338" s="3">
        <v>43623</v>
      </c>
      <c r="H1338" s="2">
        <v>140000</v>
      </c>
    </row>
    <row r="1339" spans="1:9" ht="21.75" customHeight="1" x14ac:dyDescent="0.2">
      <c r="A1339" t="s">
        <v>1250</v>
      </c>
      <c r="B1339" t="s">
        <v>1851</v>
      </c>
      <c r="C1339" t="s">
        <v>1250</v>
      </c>
      <c r="D1339" t="s">
        <v>1851</v>
      </c>
      <c r="E1339" t="s">
        <v>3428</v>
      </c>
      <c r="F1339" t="s">
        <v>6</v>
      </c>
      <c r="G1339" s="3">
        <v>43623</v>
      </c>
      <c r="H1339" s="2">
        <v>120000</v>
      </c>
    </row>
    <row r="1340" spans="1:9" ht="21.75" customHeight="1" x14ac:dyDescent="0.2">
      <c r="A1340" t="s">
        <v>1868</v>
      </c>
      <c r="B1340" t="s">
        <v>1869</v>
      </c>
      <c r="C1340" t="s">
        <v>13</v>
      </c>
      <c r="D1340" t="s">
        <v>1840</v>
      </c>
      <c r="E1340" t="s">
        <v>3432</v>
      </c>
      <c r="F1340" t="s">
        <v>6</v>
      </c>
      <c r="G1340" s="3">
        <v>43623</v>
      </c>
      <c r="H1340" s="2">
        <v>165000</v>
      </c>
      <c r="I1340" s="12" t="s">
        <v>838</v>
      </c>
    </row>
    <row r="1341" spans="1:9" ht="21.75" customHeight="1" x14ac:dyDescent="0.2">
      <c r="A1341" t="s">
        <v>1868</v>
      </c>
      <c r="B1341" t="s">
        <v>1869</v>
      </c>
      <c r="C1341" t="s">
        <v>1215</v>
      </c>
      <c r="D1341" t="s">
        <v>991</v>
      </c>
      <c r="E1341" t="s">
        <v>2037</v>
      </c>
      <c r="F1341" t="s">
        <v>426</v>
      </c>
      <c r="G1341" s="3">
        <v>43623</v>
      </c>
      <c r="H1341" s="2">
        <v>183900</v>
      </c>
      <c r="I1341" s="12" t="s">
        <v>838</v>
      </c>
    </row>
    <row r="1342" spans="1:9" ht="21.75" customHeight="1" x14ac:dyDescent="0.2">
      <c r="A1342" t="s">
        <v>1868</v>
      </c>
      <c r="B1342" t="s">
        <v>1869</v>
      </c>
      <c r="C1342" t="s">
        <v>1679</v>
      </c>
      <c r="D1342" t="s">
        <v>1680</v>
      </c>
      <c r="E1342" t="s">
        <v>3441</v>
      </c>
      <c r="F1342" t="s">
        <v>553</v>
      </c>
      <c r="G1342" s="3">
        <v>43623</v>
      </c>
      <c r="H1342" s="2">
        <v>289000</v>
      </c>
      <c r="I1342" s="12" t="s">
        <v>838</v>
      </c>
    </row>
    <row r="1343" spans="1:9" ht="21.75" customHeight="1" x14ac:dyDescent="0.2">
      <c r="A1343" t="s">
        <v>326</v>
      </c>
      <c r="B1343" t="s">
        <v>1844</v>
      </c>
      <c r="C1343" t="s">
        <v>1910</v>
      </c>
      <c r="D1343" t="s">
        <v>1842</v>
      </c>
      <c r="E1343" t="s">
        <v>3443</v>
      </c>
      <c r="F1343" t="s">
        <v>216</v>
      </c>
      <c r="G1343" s="3">
        <v>43623</v>
      </c>
      <c r="H1343" s="2">
        <v>309000</v>
      </c>
    </row>
    <row r="1344" spans="1:9" ht="21.75" customHeight="1" x14ac:dyDescent="0.2">
      <c r="A1344" t="s">
        <v>1713</v>
      </c>
      <c r="B1344" t="s">
        <v>1984</v>
      </c>
      <c r="C1344" t="s">
        <v>1393</v>
      </c>
      <c r="D1344" t="s">
        <v>1984</v>
      </c>
      <c r="E1344" t="s">
        <v>3447</v>
      </c>
      <c r="F1344" t="s">
        <v>301</v>
      </c>
      <c r="G1344" s="3">
        <v>43623</v>
      </c>
      <c r="H1344" s="2">
        <v>473500</v>
      </c>
    </row>
    <row r="1345" spans="1:9" ht="21.75" customHeight="1" x14ac:dyDescent="0.2">
      <c r="A1345" t="s">
        <v>983</v>
      </c>
      <c r="B1345" t="s">
        <v>1535</v>
      </c>
      <c r="C1345" t="s">
        <v>152</v>
      </c>
      <c r="D1345" t="s">
        <v>1842</v>
      </c>
      <c r="E1345" t="s">
        <v>3453</v>
      </c>
      <c r="F1345" t="s">
        <v>6</v>
      </c>
      <c r="G1345" s="3">
        <v>43623</v>
      </c>
      <c r="H1345" s="2">
        <v>256000</v>
      </c>
    </row>
    <row r="1346" spans="1:9" ht="21.75" customHeight="1" x14ac:dyDescent="0.2">
      <c r="A1346" t="s">
        <v>692</v>
      </c>
      <c r="B1346" t="s">
        <v>1842</v>
      </c>
      <c r="C1346" t="s">
        <v>1841</v>
      </c>
      <c r="D1346" t="s">
        <v>1840</v>
      </c>
      <c r="E1346" t="s">
        <v>3427</v>
      </c>
      <c r="F1346" t="s">
        <v>1126</v>
      </c>
      <c r="G1346" s="3">
        <v>43623</v>
      </c>
      <c r="H1346" s="2">
        <v>315000</v>
      </c>
    </row>
    <row r="1347" spans="1:9" ht="21.75" customHeight="1" x14ac:dyDescent="0.2">
      <c r="A1347" t="s">
        <v>1918</v>
      </c>
      <c r="B1347" t="s">
        <v>1840</v>
      </c>
      <c r="C1347" t="s">
        <v>152</v>
      </c>
      <c r="D1347" t="s">
        <v>1842</v>
      </c>
      <c r="E1347" t="s">
        <v>3437</v>
      </c>
      <c r="F1347" t="s">
        <v>6</v>
      </c>
      <c r="G1347" s="3">
        <v>43623</v>
      </c>
      <c r="H1347" s="2">
        <v>196500</v>
      </c>
    </row>
    <row r="1348" spans="1:9" ht="21.75" customHeight="1" x14ac:dyDescent="0.2">
      <c r="A1348" t="s">
        <v>1125</v>
      </c>
      <c r="B1348" t="s">
        <v>303</v>
      </c>
      <c r="C1348" t="s">
        <v>1222</v>
      </c>
      <c r="D1348" t="s">
        <v>1099</v>
      </c>
      <c r="E1348" t="s">
        <v>3442</v>
      </c>
      <c r="F1348" t="s">
        <v>6</v>
      </c>
      <c r="G1348" s="3">
        <v>43623</v>
      </c>
      <c r="H1348" s="2">
        <v>235900</v>
      </c>
    </row>
    <row r="1349" spans="1:9" ht="21.75" customHeight="1" x14ac:dyDescent="0.2">
      <c r="A1349" t="s">
        <v>26</v>
      </c>
      <c r="B1349" t="s">
        <v>1858</v>
      </c>
      <c r="C1349" t="s">
        <v>3151</v>
      </c>
      <c r="D1349" t="s">
        <v>3152</v>
      </c>
      <c r="E1349" t="s">
        <v>1638</v>
      </c>
      <c r="F1349" t="s">
        <v>123</v>
      </c>
      <c r="G1349" s="3">
        <v>43623</v>
      </c>
      <c r="H1349" s="2">
        <v>215000</v>
      </c>
    </row>
    <row r="1350" spans="1:9" ht="21.75" customHeight="1" x14ac:dyDescent="0.2">
      <c r="A1350" t="s">
        <v>363</v>
      </c>
      <c r="B1350" t="s">
        <v>282</v>
      </c>
      <c r="C1350" t="s">
        <v>152</v>
      </c>
      <c r="D1350" t="s">
        <v>1842</v>
      </c>
      <c r="E1350" t="s">
        <v>3454</v>
      </c>
      <c r="F1350" t="s">
        <v>1126</v>
      </c>
      <c r="G1350" s="3">
        <v>43626</v>
      </c>
      <c r="H1350" s="2">
        <v>599900</v>
      </c>
    </row>
    <row r="1351" spans="1:9" ht="21.75" customHeight="1" x14ac:dyDescent="0.2">
      <c r="A1351" t="s">
        <v>1081</v>
      </c>
      <c r="B1351" t="s">
        <v>1036</v>
      </c>
      <c r="C1351" t="s">
        <v>1882</v>
      </c>
      <c r="D1351" t="s">
        <v>1535</v>
      </c>
      <c r="E1351" t="s">
        <v>3463</v>
      </c>
      <c r="F1351" t="s">
        <v>6</v>
      </c>
      <c r="G1351" s="3">
        <v>43626</v>
      </c>
      <c r="H1351" s="2">
        <v>274500</v>
      </c>
    </row>
    <row r="1352" spans="1:9" ht="21.75" customHeight="1" x14ac:dyDescent="0.2">
      <c r="A1352" t="s">
        <v>2053</v>
      </c>
      <c r="B1352" t="s">
        <v>1854</v>
      </c>
      <c r="C1352" t="s">
        <v>317</v>
      </c>
      <c r="D1352" t="s">
        <v>1840</v>
      </c>
      <c r="E1352" t="s">
        <v>3461</v>
      </c>
      <c r="F1352" t="s">
        <v>216</v>
      </c>
      <c r="G1352" s="3">
        <v>43626</v>
      </c>
      <c r="H1352" s="2">
        <v>233000</v>
      </c>
    </row>
    <row r="1353" spans="1:9" ht="21.75" customHeight="1" x14ac:dyDescent="0.2">
      <c r="A1353" t="s">
        <v>1298</v>
      </c>
      <c r="B1353" t="s">
        <v>1036</v>
      </c>
      <c r="C1353" t="s">
        <v>1298</v>
      </c>
      <c r="D1353" t="s">
        <v>1036</v>
      </c>
      <c r="E1353" t="s">
        <v>3462</v>
      </c>
      <c r="F1353" t="s">
        <v>6</v>
      </c>
      <c r="G1353" s="3">
        <v>43626</v>
      </c>
      <c r="H1353" s="2">
        <v>195000</v>
      </c>
    </row>
    <row r="1354" spans="1:9" ht="21.75" customHeight="1" x14ac:dyDescent="0.2">
      <c r="A1354" t="s">
        <v>1748</v>
      </c>
      <c r="B1354" t="s">
        <v>1535</v>
      </c>
      <c r="C1354" t="s">
        <v>1882</v>
      </c>
      <c r="D1354" t="s">
        <v>1535</v>
      </c>
      <c r="E1354" t="s">
        <v>3457</v>
      </c>
      <c r="F1354" t="s">
        <v>6</v>
      </c>
      <c r="G1354" s="3">
        <v>43626</v>
      </c>
      <c r="H1354" s="2">
        <v>358000</v>
      </c>
    </row>
    <row r="1355" spans="1:9" ht="21.75" customHeight="1" x14ac:dyDescent="0.2">
      <c r="A1355" t="s">
        <v>1727</v>
      </c>
      <c r="B1355" t="s">
        <v>1258</v>
      </c>
      <c r="C1355" t="s">
        <v>1906</v>
      </c>
      <c r="D1355" t="s">
        <v>1099</v>
      </c>
      <c r="E1355" t="s">
        <v>3458</v>
      </c>
      <c r="F1355" t="s">
        <v>6</v>
      </c>
      <c r="G1355" s="3">
        <v>43626</v>
      </c>
      <c r="H1355" s="2">
        <v>104000</v>
      </c>
    </row>
    <row r="1356" spans="1:9" ht="21.75" customHeight="1" x14ac:dyDescent="0.2">
      <c r="A1356" t="s">
        <v>2046</v>
      </c>
      <c r="B1356" t="s">
        <v>5</v>
      </c>
      <c r="C1356" t="s">
        <v>1222</v>
      </c>
      <c r="D1356" t="s">
        <v>1099</v>
      </c>
      <c r="E1356" t="s">
        <v>3455</v>
      </c>
      <c r="F1356" t="s">
        <v>123</v>
      </c>
      <c r="G1356" s="3">
        <v>43626</v>
      </c>
      <c r="H1356" s="2">
        <v>210900</v>
      </c>
    </row>
    <row r="1357" spans="1:9" ht="21.75" customHeight="1" x14ac:dyDescent="0.2">
      <c r="A1357" t="s">
        <v>319</v>
      </c>
      <c r="B1357" t="s">
        <v>1842</v>
      </c>
      <c r="C1357" t="s">
        <v>1247</v>
      </c>
      <c r="D1357" t="s">
        <v>1484</v>
      </c>
      <c r="E1357" t="s">
        <v>3456</v>
      </c>
      <c r="F1357" t="s">
        <v>123</v>
      </c>
      <c r="G1357" s="3">
        <v>43626</v>
      </c>
      <c r="H1357" s="2">
        <v>267500</v>
      </c>
    </row>
    <row r="1358" spans="1:9" ht="21.75" customHeight="1" x14ac:dyDescent="0.2">
      <c r="A1358" t="s">
        <v>1868</v>
      </c>
      <c r="B1358" t="s">
        <v>1869</v>
      </c>
      <c r="C1358" t="s">
        <v>852</v>
      </c>
      <c r="D1358" t="s">
        <v>1258</v>
      </c>
      <c r="E1358" t="s">
        <v>3460</v>
      </c>
      <c r="F1358" t="s">
        <v>175</v>
      </c>
      <c r="G1358" s="3">
        <v>43626</v>
      </c>
      <c r="H1358" s="2">
        <v>78500</v>
      </c>
      <c r="I1358" s="12" t="s">
        <v>838</v>
      </c>
    </row>
    <row r="1359" spans="1:9" ht="21.75" customHeight="1" x14ac:dyDescent="0.2">
      <c r="A1359" t="s">
        <v>1868</v>
      </c>
      <c r="B1359" t="s">
        <v>1869</v>
      </c>
      <c r="C1359" t="s">
        <v>1248</v>
      </c>
      <c r="D1359" t="s">
        <v>1941</v>
      </c>
      <c r="E1359" t="s">
        <v>3464</v>
      </c>
      <c r="F1359" t="s">
        <v>976</v>
      </c>
      <c r="G1359" s="3">
        <v>43626</v>
      </c>
      <c r="H1359" s="2">
        <v>43900</v>
      </c>
      <c r="I1359" s="12" t="s">
        <v>838</v>
      </c>
    </row>
    <row r="1360" spans="1:9" ht="21.75" customHeight="1" x14ac:dyDescent="0.2">
      <c r="A1360" t="s">
        <v>21</v>
      </c>
      <c r="B1360" t="s">
        <v>1840</v>
      </c>
      <c r="C1360" t="s">
        <v>19</v>
      </c>
      <c r="D1360" t="s">
        <v>1842</v>
      </c>
      <c r="E1360" t="s">
        <v>3459</v>
      </c>
      <c r="F1360" t="s">
        <v>1126</v>
      </c>
      <c r="G1360" s="3">
        <v>43626</v>
      </c>
      <c r="H1360" s="2">
        <v>559000</v>
      </c>
    </row>
    <row r="1361" spans="1:9" ht="21.75" customHeight="1" x14ac:dyDescent="0.2">
      <c r="A1361" t="s">
        <v>2039</v>
      </c>
      <c r="B1361" t="s">
        <v>1847</v>
      </c>
      <c r="C1361" t="s">
        <v>719</v>
      </c>
      <c r="D1361" t="s">
        <v>1036</v>
      </c>
      <c r="E1361" t="s">
        <v>3465</v>
      </c>
      <c r="F1361" t="s">
        <v>6</v>
      </c>
      <c r="G1361" s="3">
        <v>43626</v>
      </c>
      <c r="H1361" s="2">
        <v>290000</v>
      </c>
    </row>
    <row r="1362" spans="1:9" ht="21.75" customHeight="1" x14ac:dyDescent="0.2">
      <c r="A1362" t="s">
        <v>1836</v>
      </c>
      <c r="B1362" t="s">
        <v>1099</v>
      </c>
      <c r="C1362" t="s">
        <v>757</v>
      </c>
      <c r="D1362" t="s">
        <v>1258</v>
      </c>
      <c r="E1362" t="s">
        <v>3466</v>
      </c>
      <c r="F1362" t="s">
        <v>6</v>
      </c>
      <c r="G1362" s="3">
        <v>43627</v>
      </c>
      <c r="H1362" s="2">
        <v>153700</v>
      </c>
    </row>
    <row r="1363" spans="1:9" ht="21.75" customHeight="1" x14ac:dyDescent="0.2">
      <c r="A1363" t="s">
        <v>3449</v>
      </c>
      <c r="B1363" t="s">
        <v>1036</v>
      </c>
      <c r="C1363" t="s">
        <v>212</v>
      </c>
      <c r="D1363" t="s">
        <v>1475</v>
      </c>
      <c r="E1363" t="s">
        <v>3475</v>
      </c>
      <c r="F1363" t="s">
        <v>6</v>
      </c>
      <c r="G1363" s="3">
        <v>43627</v>
      </c>
      <c r="H1363" s="2">
        <v>86500</v>
      </c>
    </row>
    <row r="1364" spans="1:9" ht="21.75" customHeight="1" x14ac:dyDescent="0.2">
      <c r="A1364" t="s">
        <v>1711</v>
      </c>
      <c r="B1364" t="s">
        <v>1099</v>
      </c>
      <c r="C1364" t="s">
        <v>1882</v>
      </c>
      <c r="D1364" t="s">
        <v>1535</v>
      </c>
      <c r="E1364" t="s">
        <v>3474</v>
      </c>
      <c r="F1364" t="s">
        <v>1249</v>
      </c>
      <c r="G1364" s="3">
        <v>43627</v>
      </c>
      <c r="H1364" s="2">
        <v>290000</v>
      </c>
    </row>
    <row r="1365" spans="1:9" ht="21.75" customHeight="1" x14ac:dyDescent="0.2">
      <c r="A1365" t="s">
        <v>2954</v>
      </c>
      <c r="B1365" t="s">
        <v>1861</v>
      </c>
      <c r="C1365" t="s">
        <v>2954</v>
      </c>
      <c r="D1365" t="s">
        <v>1861</v>
      </c>
      <c r="E1365" t="s">
        <v>3468</v>
      </c>
      <c r="F1365" t="s">
        <v>6</v>
      </c>
      <c r="G1365" s="3">
        <v>43627</v>
      </c>
      <c r="H1365" s="2">
        <v>30000</v>
      </c>
    </row>
    <row r="1366" spans="1:9" ht="21.75" customHeight="1" x14ac:dyDescent="0.2">
      <c r="A1366" t="s">
        <v>3079</v>
      </c>
      <c r="B1366" t="s">
        <v>3080</v>
      </c>
      <c r="C1366" t="s">
        <v>1310</v>
      </c>
      <c r="D1366" t="s">
        <v>1840</v>
      </c>
      <c r="E1366" t="s">
        <v>3476</v>
      </c>
      <c r="F1366" t="s">
        <v>730</v>
      </c>
      <c r="G1366" s="3">
        <v>43627</v>
      </c>
      <c r="H1366" s="2">
        <v>40000</v>
      </c>
    </row>
    <row r="1367" spans="1:9" ht="21.75" customHeight="1" x14ac:dyDescent="0.2">
      <c r="A1367" t="s">
        <v>1946</v>
      </c>
      <c r="B1367" t="s">
        <v>1840</v>
      </c>
      <c r="C1367" t="s">
        <v>1938</v>
      </c>
      <c r="D1367" t="s">
        <v>106</v>
      </c>
      <c r="E1367" t="s">
        <v>3469</v>
      </c>
      <c r="F1367" t="s">
        <v>6</v>
      </c>
      <c r="G1367" s="3">
        <v>43627</v>
      </c>
      <c r="H1367" s="2">
        <v>141500</v>
      </c>
    </row>
    <row r="1368" spans="1:9" ht="21.75" customHeight="1" x14ac:dyDescent="0.2">
      <c r="A1368" t="s">
        <v>199</v>
      </c>
      <c r="B1368" t="s">
        <v>1840</v>
      </c>
      <c r="C1368" t="s">
        <v>764</v>
      </c>
      <c r="D1368" t="s">
        <v>1842</v>
      </c>
      <c r="E1368" t="s">
        <v>3472</v>
      </c>
      <c r="F1368" t="s">
        <v>216</v>
      </c>
      <c r="G1368" s="3">
        <v>43627</v>
      </c>
      <c r="H1368" s="2">
        <v>318000</v>
      </c>
    </row>
    <row r="1369" spans="1:9" ht="21.75" customHeight="1" x14ac:dyDescent="0.2">
      <c r="A1369" t="s">
        <v>2066</v>
      </c>
      <c r="B1369" t="s">
        <v>1842</v>
      </c>
      <c r="C1369" t="s">
        <v>1896</v>
      </c>
      <c r="D1369" t="s">
        <v>1734</v>
      </c>
      <c r="E1369" t="s">
        <v>3473</v>
      </c>
      <c r="F1369" t="s">
        <v>6</v>
      </c>
      <c r="G1369" s="3">
        <v>43627</v>
      </c>
      <c r="H1369" s="2">
        <v>165000</v>
      </c>
    </row>
    <row r="1370" spans="1:9" ht="21.75" customHeight="1" x14ac:dyDescent="0.2">
      <c r="A1370" t="s">
        <v>1947</v>
      </c>
      <c r="B1370" t="s">
        <v>1258</v>
      </c>
      <c r="C1370" t="s">
        <v>1947</v>
      </c>
      <c r="D1370" t="s">
        <v>1258</v>
      </c>
      <c r="E1370" t="s">
        <v>3470</v>
      </c>
      <c r="F1370" t="s">
        <v>6</v>
      </c>
      <c r="G1370" s="3">
        <v>43627</v>
      </c>
      <c r="H1370" s="2">
        <v>87500</v>
      </c>
    </row>
    <row r="1371" spans="1:9" ht="21.75" customHeight="1" x14ac:dyDescent="0.2">
      <c r="A1371" t="s">
        <v>1868</v>
      </c>
      <c r="B1371" t="s">
        <v>1869</v>
      </c>
      <c r="C1371" t="s">
        <v>1908</v>
      </c>
      <c r="D1371" t="s">
        <v>1909</v>
      </c>
      <c r="E1371" t="s">
        <v>3477</v>
      </c>
      <c r="F1371" t="s">
        <v>1249</v>
      </c>
      <c r="G1371" s="3">
        <v>43627</v>
      </c>
      <c r="H1371" s="2">
        <v>487170</v>
      </c>
      <c r="I1371" s="12" t="s">
        <v>838</v>
      </c>
    </row>
    <row r="1372" spans="1:9" ht="21.75" customHeight="1" x14ac:dyDescent="0.2">
      <c r="A1372" t="s">
        <v>326</v>
      </c>
      <c r="B1372" t="s">
        <v>1844</v>
      </c>
      <c r="C1372" t="s">
        <v>1882</v>
      </c>
      <c r="D1372" t="s">
        <v>1535</v>
      </c>
      <c r="E1372" t="s">
        <v>3471</v>
      </c>
      <c r="F1372" t="s">
        <v>1249</v>
      </c>
      <c r="G1372" s="3">
        <v>43627</v>
      </c>
      <c r="H1372" s="2">
        <v>294900</v>
      </c>
    </row>
    <row r="1373" spans="1:9" ht="21.75" customHeight="1" x14ac:dyDescent="0.2">
      <c r="A1373" t="s">
        <v>1395</v>
      </c>
      <c r="B1373" t="s">
        <v>1842</v>
      </c>
      <c r="C1373" t="s">
        <v>1398</v>
      </c>
      <c r="D1373" t="s">
        <v>1842</v>
      </c>
      <c r="E1373" t="s">
        <v>3467</v>
      </c>
      <c r="F1373" t="s">
        <v>6</v>
      </c>
      <c r="G1373" s="3">
        <v>43627</v>
      </c>
      <c r="H1373" s="2">
        <v>114500</v>
      </c>
    </row>
    <row r="1374" spans="1:9" ht="21.75" customHeight="1" x14ac:dyDescent="0.2">
      <c r="A1374" t="s">
        <v>3481</v>
      </c>
      <c r="B1374" t="s">
        <v>1547</v>
      </c>
      <c r="C1374" t="s">
        <v>199</v>
      </c>
      <c r="D1374" t="s">
        <v>1840</v>
      </c>
      <c r="E1374" t="s">
        <v>3482</v>
      </c>
      <c r="F1374" t="s">
        <v>7</v>
      </c>
      <c r="G1374" s="3">
        <v>43628</v>
      </c>
      <c r="H1374" s="2">
        <v>360900</v>
      </c>
    </row>
    <row r="1375" spans="1:9" ht="21.75" customHeight="1" x14ac:dyDescent="0.2">
      <c r="A1375" t="s">
        <v>990</v>
      </c>
      <c r="B1375" t="s">
        <v>1087</v>
      </c>
      <c r="C1375" t="s">
        <v>852</v>
      </c>
      <c r="D1375" t="s">
        <v>1258</v>
      </c>
      <c r="E1375" t="s">
        <v>3492</v>
      </c>
      <c r="F1375" t="s">
        <v>1126</v>
      </c>
      <c r="G1375" s="3">
        <v>43628</v>
      </c>
      <c r="H1375" s="2">
        <v>266000</v>
      </c>
    </row>
    <row r="1376" spans="1:9" ht="21.75" customHeight="1" x14ac:dyDescent="0.2">
      <c r="A1376" t="s">
        <v>3491</v>
      </c>
      <c r="B1376" t="s">
        <v>118</v>
      </c>
      <c r="C1376" t="s">
        <v>201</v>
      </c>
      <c r="D1376" t="s">
        <v>1907</v>
      </c>
      <c r="E1376" t="s">
        <v>723</v>
      </c>
      <c r="F1376" t="s">
        <v>6</v>
      </c>
      <c r="G1376" s="3">
        <v>43628</v>
      </c>
      <c r="H1376" s="2">
        <v>231000</v>
      </c>
    </row>
    <row r="1377" spans="1:9" ht="21.75" customHeight="1" x14ac:dyDescent="0.2">
      <c r="A1377" t="s">
        <v>1181</v>
      </c>
      <c r="B1377" t="s">
        <v>5</v>
      </c>
      <c r="C1377" t="s">
        <v>566</v>
      </c>
      <c r="D1377" t="s">
        <v>1842</v>
      </c>
      <c r="E1377" t="s">
        <v>3485</v>
      </c>
      <c r="F1377" t="s">
        <v>6</v>
      </c>
      <c r="G1377" s="3">
        <v>43628</v>
      </c>
      <c r="H1377" s="2">
        <v>205000</v>
      </c>
    </row>
    <row r="1378" spans="1:9" ht="21.75" customHeight="1" x14ac:dyDescent="0.2">
      <c r="A1378" t="s">
        <v>1864</v>
      </c>
      <c r="B1378" t="s">
        <v>1087</v>
      </c>
      <c r="C1378" t="s">
        <v>1864</v>
      </c>
      <c r="D1378" t="s">
        <v>1087</v>
      </c>
      <c r="E1378" t="s">
        <v>3478</v>
      </c>
      <c r="F1378" t="s">
        <v>6</v>
      </c>
      <c r="G1378" s="3">
        <v>43628</v>
      </c>
      <c r="H1378" s="2">
        <v>63511</v>
      </c>
    </row>
    <row r="1379" spans="1:9" ht="21.75" customHeight="1" x14ac:dyDescent="0.2">
      <c r="A1379" t="s">
        <v>1891</v>
      </c>
      <c r="B1379" t="s">
        <v>1036</v>
      </c>
      <c r="C1379" t="s">
        <v>1389</v>
      </c>
      <c r="D1379" t="s">
        <v>1840</v>
      </c>
      <c r="E1379" t="s">
        <v>3487</v>
      </c>
      <c r="F1379" t="s">
        <v>6</v>
      </c>
      <c r="G1379" s="3">
        <v>43628</v>
      </c>
      <c r="H1379" s="2">
        <v>132000</v>
      </c>
    </row>
    <row r="1380" spans="1:9" ht="21.75" customHeight="1" x14ac:dyDescent="0.2">
      <c r="A1380" t="s">
        <v>1040</v>
      </c>
      <c r="B1380" t="s">
        <v>5</v>
      </c>
      <c r="C1380" t="s">
        <v>1970</v>
      </c>
      <c r="D1380" t="s">
        <v>1535</v>
      </c>
      <c r="E1380" t="s">
        <v>3488</v>
      </c>
      <c r="F1380" t="s">
        <v>123</v>
      </c>
      <c r="G1380" s="3">
        <v>43628</v>
      </c>
      <c r="H1380" s="2">
        <v>429900</v>
      </c>
    </row>
    <row r="1381" spans="1:9" ht="21.75" customHeight="1" x14ac:dyDescent="0.2">
      <c r="A1381" t="s">
        <v>212</v>
      </c>
      <c r="B1381" t="s">
        <v>1475</v>
      </c>
      <c r="C1381" t="s">
        <v>3480</v>
      </c>
      <c r="D1381" t="s">
        <v>410</v>
      </c>
      <c r="E1381" t="s">
        <v>1995</v>
      </c>
      <c r="F1381" t="s">
        <v>6</v>
      </c>
      <c r="G1381" s="3">
        <v>43628</v>
      </c>
      <c r="H1381" s="2">
        <v>225000</v>
      </c>
    </row>
    <row r="1382" spans="1:9" ht="21.75" customHeight="1" x14ac:dyDescent="0.2">
      <c r="A1382" t="s">
        <v>2683</v>
      </c>
      <c r="B1382" t="s">
        <v>1915</v>
      </c>
      <c r="C1382" t="s">
        <v>1855</v>
      </c>
      <c r="D1382" t="s">
        <v>1854</v>
      </c>
      <c r="E1382" t="s">
        <v>3490</v>
      </c>
      <c r="F1382" t="s">
        <v>65</v>
      </c>
      <c r="G1382" s="3">
        <v>43628</v>
      </c>
      <c r="H1382" s="2">
        <v>152500</v>
      </c>
    </row>
    <row r="1383" spans="1:9" ht="21.75" customHeight="1" x14ac:dyDescent="0.2">
      <c r="A1383" t="s">
        <v>1868</v>
      </c>
      <c r="B1383" t="s">
        <v>1869</v>
      </c>
      <c r="C1383" t="s">
        <v>1691</v>
      </c>
      <c r="D1383" t="s">
        <v>5</v>
      </c>
      <c r="E1383" t="s">
        <v>3484</v>
      </c>
      <c r="F1383" t="s">
        <v>845</v>
      </c>
      <c r="G1383" s="3">
        <v>43628</v>
      </c>
      <c r="H1383" s="2">
        <v>158900</v>
      </c>
      <c r="I1383" s="12" t="s">
        <v>838</v>
      </c>
    </row>
    <row r="1384" spans="1:9" ht="21.75" customHeight="1" x14ac:dyDescent="0.2">
      <c r="A1384" t="s">
        <v>1395</v>
      </c>
      <c r="B1384" t="s">
        <v>1842</v>
      </c>
      <c r="C1384" t="s">
        <v>1398</v>
      </c>
      <c r="D1384" t="s">
        <v>1842</v>
      </c>
      <c r="E1384" t="s">
        <v>3479</v>
      </c>
      <c r="F1384" t="s">
        <v>1249</v>
      </c>
      <c r="G1384" s="3">
        <v>43628</v>
      </c>
      <c r="H1384" s="2">
        <v>214000</v>
      </c>
    </row>
    <row r="1385" spans="1:9" ht="21.75" customHeight="1" x14ac:dyDescent="0.2">
      <c r="A1385" t="s">
        <v>1401</v>
      </c>
      <c r="B1385" t="s">
        <v>1842</v>
      </c>
      <c r="C1385" t="s">
        <v>546</v>
      </c>
      <c r="D1385" t="s">
        <v>547</v>
      </c>
      <c r="E1385" t="s">
        <v>3489</v>
      </c>
      <c r="F1385" t="s">
        <v>6</v>
      </c>
      <c r="G1385" s="3">
        <v>43628</v>
      </c>
      <c r="H1385" s="2">
        <v>333500</v>
      </c>
    </row>
    <row r="1386" spans="1:9" ht="21.75" customHeight="1" x14ac:dyDescent="0.2">
      <c r="A1386" t="s">
        <v>667</v>
      </c>
      <c r="B1386" t="s">
        <v>368</v>
      </c>
      <c r="C1386" t="s">
        <v>1634</v>
      </c>
      <c r="D1386" t="s">
        <v>368</v>
      </c>
      <c r="E1386" t="s">
        <v>3483</v>
      </c>
      <c r="F1386" t="s">
        <v>301</v>
      </c>
      <c r="G1386" s="3">
        <v>43628</v>
      </c>
      <c r="H1386" s="2">
        <v>188000</v>
      </c>
    </row>
    <row r="1387" spans="1:9" ht="21.75" customHeight="1" x14ac:dyDescent="0.2">
      <c r="A1387" t="s">
        <v>692</v>
      </c>
      <c r="B1387" t="s">
        <v>1842</v>
      </c>
      <c r="C1387" t="s">
        <v>1288</v>
      </c>
      <c r="D1387" t="s">
        <v>1840</v>
      </c>
      <c r="E1387" t="s">
        <v>3486</v>
      </c>
      <c r="F1387" t="s">
        <v>6</v>
      </c>
      <c r="G1387" s="3">
        <v>43628</v>
      </c>
      <c r="H1387" s="2">
        <v>215000</v>
      </c>
    </row>
    <row r="1388" spans="1:9" ht="21.75" customHeight="1" x14ac:dyDescent="0.2">
      <c r="A1388" t="s">
        <v>13</v>
      </c>
      <c r="B1388" t="s">
        <v>1840</v>
      </c>
      <c r="C1388" t="s">
        <v>400</v>
      </c>
      <c r="D1388" t="s">
        <v>1840</v>
      </c>
      <c r="E1388" t="s">
        <v>3494</v>
      </c>
      <c r="F1388" t="s">
        <v>6</v>
      </c>
      <c r="G1388" s="3">
        <v>43629</v>
      </c>
      <c r="H1388" s="2">
        <v>64500</v>
      </c>
    </row>
    <row r="1389" spans="1:9" ht="21.75" customHeight="1" x14ac:dyDescent="0.2">
      <c r="A1389" t="s">
        <v>3449</v>
      </c>
      <c r="B1389" t="s">
        <v>1036</v>
      </c>
      <c r="C1389" t="s">
        <v>1910</v>
      </c>
      <c r="D1389" t="s">
        <v>1842</v>
      </c>
      <c r="E1389" t="s">
        <v>2081</v>
      </c>
      <c r="F1389" t="s">
        <v>6</v>
      </c>
      <c r="G1389" s="3">
        <v>43629</v>
      </c>
      <c r="H1389" s="2">
        <v>264900</v>
      </c>
    </row>
    <row r="1390" spans="1:9" ht="21.75" customHeight="1" x14ac:dyDescent="0.2">
      <c r="A1390" t="s">
        <v>1928</v>
      </c>
      <c r="B1390" t="s">
        <v>1842</v>
      </c>
      <c r="C1390" t="s">
        <v>1910</v>
      </c>
      <c r="D1390" t="s">
        <v>1842</v>
      </c>
      <c r="E1390" t="s">
        <v>3498</v>
      </c>
      <c r="F1390" t="s">
        <v>6</v>
      </c>
      <c r="G1390" s="3">
        <v>43629</v>
      </c>
      <c r="H1390" s="2">
        <v>137000</v>
      </c>
    </row>
    <row r="1391" spans="1:9" ht="21.75" customHeight="1" x14ac:dyDescent="0.2">
      <c r="A1391" t="s">
        <v>989</v>
      </c>
      <c r="B1391" t="s">
        <v>1840</v>
      </c>
      <c r="C1391" t="s">
        <v>1872</v>
      </c>
      <c r="D1391" t="s">
        <v>1843</v>
      </c>
      <c r="E1391" t="s">
        <v>3504</v>
      </c>
      <c r="F1391" t="s">
        <v>6</v>
      </c>
      <c r="G1391" s="3">
        <v>43629</v>
      </c>
      <c r="H1391" s="2">
        <v>195000</v>
      </c>
    </row>
    <row r="1392" spans="1:9" ht="21.75" customHeight="1" x14ac:dyDescent="0.2">
      <c r="A1392" t="s">
        <v>1882</v>
      </c>
      <c r="B1392" t="s">
        <v>1535</v>
      </c>
      <c r="C1392" t="s">
        <v>1882</v>
      </c>
      <c r="D1392" t="s">
        <v>1535</v>
      </c>
      <c r="E1392" t="s">
        <v>3500</v>
      </c>
      <c r="F1392" t="s">
        <v>6</v>
      </c>
      <c r="G1392" s="3">
        <v>43629</v>
      </c>
      <c r="H1392" s="2">
        <v>516400</v>
      </c>
    </row>
    <row r="1393" spans="1:9" ht="21.75" customHeight="1" x14ac:dyDescent="0.2">
      <c r="A1393" t="s">
        <v>1633</v>
      </c>
      <c r="B1393" t="s">
        <v>1036</v>
      </c>
      <c r="C1393" t="s">
        <v>307</v>
      </c>
      <c r="D1393" t="s">
        <v>1036</v>
      </c>
      <c r="E1393" t="s">
        <v>3505</v>
      </c>
      <c r="F1393" t="s">
        <v>6</v>
      </c>
      <c r="G1393" s="3">
        <v>43629</v>
      </c>
      <c r="H1393" s="2">
        <v>191900</v>
      </c>
    </row>
    <row r="1394" spans="1:9" ht="21.75" customHeight="1" x14ac:dyDescent="0.2">
      <c r="A1394" t="s">
        <v>1719</v>
      </c>
      <c r="B1394" t="s">
        <v>5</v>
      </c>
      <c r="C1394" t="s">
        <v>1040</v>
      </c>
      <c r="D1394" t="s">
        <v>5</v>
      </c>
      <c r="E1394" t="s">
        <v>3497</v>
      </c>
      <c r="F1394" t="s">
        <v>1249</v>
      </c>
      <c r="G1394" s="3">
        <v>43629</v>
      </c>
      <c r="H1394" s="2">
        <v>255000</v>
      </c>
    </row>
    <row r="1395" spans="1:9" ht="21.75" customHeight="1" x14ac:dyDescent="0.2">
      <c r="A1395" t="s">
        <v>1530</v>
      </c>
      <c r="B1395" t="s">
        <v>5</v>
      </c>
      <c r="C1395" t="s">
        <v>326</v>
      </c>
      <c r="D1395" t="s">
        <v>1844</v>
      </c>
      <c r="E1395" t="s">
        <v>3493</v>
      </c>
      <c r="F1395" t="s">
        <v>6</v>
      </c>
      <c r="G1395" s="3">
        <v>43629</v>
      </c>
      <c r="H1395" s="2">
        <v>139900</v>
      </c>
    </row>
    <row r="1396" spans="1:9" ht="21.75" customHeight="1" x14ac:dyDescent="0.2">
      <c r="A1396" t="s">
        <v>1883</v>
      </c>
      <c r="B1396" t="s">
        <v>1475</v>
      </c>
      <c r="C1396" t="s">
        <v>1481</v>
      </c>
      <c r="D1396" t="s">
        <v>1529</v>
      </c>
      <c r="E1396" t="s">
        <v>3496</v>
      </c>
      <c r="F1396" t="s">
        <v>6</v>
      </c>
      <c r="G1396" s="3">
        <v>43629</v>
      </c>
      <c r="H1396" s="2">
        <v>194900</v>
      </c>
    </row>
    <row r="1397" spans="1:9" ht="21.75" customHeight="1" x14ac:dyDescent="0.2">
      <c r="A1397" t="s">
        <v>302</v>
      </c>
      <c r="B1397" t="s">
        <v>303</v>
      </c>
      <c r="C1397" t="s">
        <v>342</v>
      </c>
      <c r="D1397" t="s">
        <v>303</v>
      </c>
      <c r="E1397" t="s">
        <v>3495</v>
      </c>
      <c r="F1397" t="s">
        <v>6</v>
      </c>
      <c r="G1397" s="3">
        <v>43629</v>
      </c>
      <c r="H1397" s="2">
        <v>170000</v>
      </c>
    </row>
    <row r="1398" spans="1:9" ht="21.75" customHeight="1" x14ac:dyDescent="0.2">
      <c r="A1398" t="s">
        <v>1868</v>
      </c>
      <c r="B1398" t="s">
        <v>1869</v>
      </c>
      <c r="C1398" t="s">
        <v>529</v>
      </c>
      <c r="D1398" t="s">
        <v>1036</v>
      </c>
      <c r="E1398" t="s">
        <v>3499</v>
      </c>
      <c r="F1398" t="s">
        <v>881</v>
      </c>
      <c r="G1398" s="3">
        <v>43629</v>
      </c>
      <c r="H1398" s="2">
        <v>137250</v>
      </c>
      <c r="I1398" s="12" t="s">
        <v>838</v>
      </c>
    </row>
    <row r="1399" spans="1:9" ht="21.75" customHeight="1" x14ac:dyDescent="0.2">
      <c r="A1399" t="s">
        <v>1868</v>
      </c>
      <c r="B1399" t="s">
        <v>1869</v>
      </c>
      <c r="C1399" t="s">
        <v>1255</v>
      </c>
      <c r="D1399" t="s">
        <v>1475</v>
      </c>
      <c r="E1399" t="s">
        <v>3501</v>
      </c>
      <c r="F1399" t="s">
        <v>1126</v>
      </c>
      <c r="G1399" s="3">
        <v>43629</v>
      </c>
      <c r="H1399" s="2">
        <v>75000</v>
      </c>
      <c r="I1399" s="12" t="s">
        <v>838</v>
      </c>
    </row>
    <row r="1400" spans="1:9" ht="21.75" customHeight="1" x14ac:dyDescent="0.2">
      <c r="A1400" t="s">
        <v>1868</v>
      </c>
      <c r="B1400" t="s">
        <v>1869</v>
      </c>
      <c r="C1400" t="s">
        <v>1536</v>
      </c>
      <c r="D1400" t="s">
        <v>1258</v>
      </c>
      <c r="E1400" t="s">
        <v>3502</v>
      </c>
      <c r="F1400" t="s">
        <v>6</v>
      </c>
      <c r="G1400" s="3">
        <v>43629</v>
      </c>
      <c r="H1400" s="2">
        <v>236000</v>
      </c>
      <c r="I1400" s="12" t="s">
        <v>838</v>
      </c>
    </row>
    <row r="1401" spans="1:9" ht="21.75" customHeight="1" x14ac:dyDescent="0.2">
      <c r="A1401" t="s">
        <v>1868</v>
      </c>
      <c r="B1401" t="s">
        <v>1869</v>
      </c>
      <c r="C1401" t="s">
        <v>1255</v>
      </c>
      <c r="D1401" t="s">
        <v>1475</v>
      </c>
      <c r="E1401" t="s">
        <v>3503</v>
      </c>
      <c r="F1401" t="s">
        <v>1126</v>
      </c>
      <c r="G1401" s="3">
        <v>43629</v>
      </c>
      <c r="H1401" s="2">
        <v>125000</v>
      </c>
      <c r="I1401" s="12" t="s">
        <v>838</v>
      </c>
    </row>
    <row r="1402" spans="1:9" ht="21.75" customHeight="1" x14ac:dyDescent="0.2">
      <c r="A1402" t="s">
        <v>1542</v>
      </c>
      <c r="B1402" t="s">
        <v>1842</v>
      </c>
      <c r="C1402" t="s">
        <v>1908</v>
      </c>
      <c r="D1402" t="s">
        <v>1909</v>
      </c>
      <c r="E1402" t="s">
        <v>3512</v>
      </c>
      <c r="F1402" t="s">
        <v>7</v>
      </c>
      <c r="G1402" s="3">
        <v>43630</v>
      </c>
      <c r="H1402" s="2">
        <v>490000</v>
      </c>
    </row>
    <row r="1403" spans="1:9" ht="21.75" customHeight="1" x14ac:dyDescent="0.2">
      <c r="A1403" t="s">
        <v>13</v>
      </c>
      <c r="B1403" t="s">
        <v>1840</v>
      </c>
      <c r="C1403" t="s">
        <v>25</v>
      </c>
      <c r="D1403" t="s">
        <v>1840</v>
      </c>
      <c r="E1403" t="s">
        <v>3511</v>
      </c>
      <c r="F1403" t="s">
        <v>6</v>
      </c>
      <c r="G1403" s="3">
        <v>43630</v>
      </c>
      <c r="H1403" s="2">
        <v>168000</v>
      </c>
    </row>
    <row r="1404" spans="1:9" ht="21.75" customHeight="1" x14ac:dyDescent="0.2">
      <c r="A1404" t="s">
        <v>787</v>
      </c>
      <c r="B1404" t="s">
        <v>1036</v>
      </c>
      <c r="C1404" t="s">
        <v>117</v>
      </c>
      <c r="D1404" t="s">
        <v>1535</v>
      </c>
      <c r="E1404" t="s">
        <v>3527</v>
      </c>
      <c r="F1404" t="s">
        <v>6</v>
      </c>
      <c r="G1404" s="3">
        <v>43630</v>
      </c>
      <c r="H1404" s="2">
        <v>295000</v>
      </c>
    </row>
    <row r="1405" spans="1:9" ht="21.75" customHeight="1" x14ac:dyDescent="0.2">
      <c r="A1405" t="s">
        <v>1644</v>
      </c>
      <c r="B1405" t="s">
        <v>1036</v>
      </c>
      <c r="C1405" t="s">
        <v>1908</v>
      </c>
      <c r="D1405" t="s">
        <v>1909</v>
      </c>
      <c r="E1405" t="s">
        <v>3520</v>
      </c>
      <c r="F1405" t="s">
        <v>216</v>
      </c>
      <c r="G1405" s="3">
        <v>43630</v>
      </c>
      <c r="H1405" s="2">
        <v>330000</v>
      </c>
    </row>
    <row r="1406" spans="1:9" ht="21.75" customHeight="1" x14ac:dyDescent="0.2">
      <c r="A1406" t="s">
        <v>1252</v>
      </c>
      <c r="B1406" t="s">
        <v>1253</v>
      </c>
      <c r="C1406" t="s">
        <v>546</v>
      </c>
      <c r="D1406" t="s">
        <v>547</v>
      </c>
      <c r="E1406" t="s">
        <v>3522</v>
      </c>
      <c r="F1406" t="s">
        <v>6</v>
      </c>
      <c r="G1406" s="3">
        <v>43630</v>
      </c>
      <c r="H1406" s="2">
        <v>360338</v>
      </c>
    </row>
    <row r="1407" spans="1:9" ht="21.75" customHeight="1" x14ac:dyDescent="0.2">
      <c r="A1407" t="s">
        <v>1081</v>
      </c>
      <c r="B1407" t="s">
        <v>1036</v>
      </c>
      <c r="C1407" t="s">
        <v>361</v>
      </c>
      <c r="D1407" t="s">
        <v>1842</v>
      </c>
      <c r="E1407" t="s">
        <v>3518</v>
      </c>
      <c r="F1407" t="s">
        <v>1126</v>
      </c>
      <c r="G1407" s="3">
        <v>43630</v>
      </c>
      <c r="H1407" s="2">
        <v>221000</v>
      </c>
    </row>
    <row r="1408" spans="1:9" ht="21.75" customHeight="1" x14ac:dyDescent="0.2">
      <c r="A1408" t="s">
        <v>3524</v>
      </c>
      <c r="B1408" t="s">
        <v>3525</v>
      </c>
      <c r="C1408" t="s">
        <v>363</v>
      </c>
      <c r="D1408" t="s">
        <v>282</v>
      </c>
      <c r="E1408" t="s">
        <v>3526</v>
      </c>
      <c r="F1408" t="s">
        <v>1126</v>
      </c>
      <c r="G1408" s="3">
        <v>43630</v>
      </c>
      <c r="H1408" s="2">
        <v>337500</v>
      </c>
    </row>
    <row r="1409" spans="1:9" ht="21.75" customHeight="1" x14ac:dyDescent="0.2">
      <c r="A1409" t="s">
        <v>1898</v>
      </c>
      <c r="B1409" t="s">
        <v>1475</v>
      </c>
      <c r="C1409" t="s">
        <v>1872</v>
      </c>
      <c r="D1409" t="s">
        <v>1843</v>
      </c>
      <c r="E1409" t="s">
        <v>3513</v>
      </c>
      <c r="F1409" t="s">
        <v>6</v>
      </c>
      <c r="G1409" s="3">
        <v>43630</v>
      </c>
      <c r="H1409" s="2">
        <v>165000</v>
      </c>
    </row>
    <row r="1410" spans="1:9" ht="21.75" customHeight="1" x14ac:dyDescent="0.2">
      <c r="A1410" t="s">
        <v>792</v>
      </c>
      <c r="B1410" t="s">
        <v>1099</v>
      </c>
      <c r="C1410" t="s">
        <v>316</v>
      </c>
      <c r="D1410" t="s">
        <v>1971</v>
      </c>
      <c r="E1410" t="s">
        <v>3508</v>
      </c>
      <c r="F1410" t="s">
        <v>700</v>
      </c>
      <c r="G1410" s="3">
        <v>43630</v>
      </c>
      <c r="H1410" s="2">
        <v>155000</v>
      </c>
    </row>
    <row r="1411" spans="1:9" ht="21.75" customHeight="1" x14ac:dyDescent="0.2">
      <c r="A1411" t="s">
        <v>826</v>
      </c>
      <c r="B1411" t="s">
        <v>1258</v>
      </c>
      <c r="C1411" t="s">
        <v>826</v>
      </c>
      <c r="D1411" t="s">
        <v>1258</v>
      </c>
      <c r="E1411" t="s">
        <v>3509</v>
      </c>
      <c r="F1411" t="s">
        <v>6</v>
      </c>
      <c r="G1411" s="3">
        <v>43630</v>
      </c>
      <c r="H1411" s="2">
        <v>120000</v>
      </c>
    </row>
    <row r="1412" spans="1:9" ht="21.75" customHeight="1" x14ac:dyDescent="0.2">
      <c r="A1412" t="s">
        <v>1213</v>
      </c>
      <c r="B1412" t="s">
        <v>1842</v>
      </c>
      <c r="C1412" t="s">
        <v>3516</v>
      </c>
      <c r="D1412" t="s">
        <v>1720</v>
      </c>
      <c r="E1412" t="s">
        <v>3517</v>
      </c>
      <c r="F1412" t="s">
        <v>6</v>
      </c>
      <c r="G1412" s="3">
        <v>43630</v>
      </c>
      <c r="H1412" s="2">
        <v>159900</v>
      </c>
    </row>
    <row r="1413" spans="1:9" ht="21.75" customHeight="1" x14ac:dyDescent="0.2">
      <c r="A1413" t="s">
        <v>663</v>
      </c>
      <c r="B1413" t="s">
        <v>1840</v>
      </c>
      <c r="C1413" t="s">
        <v>1896</v>
      </c>
      <c r="D1413" t="s">
        <v>1734</v>
      </c>
      <c r="E1413" t="s">
        <v>3515</v>
      </c>
      <c r="F1413" t="s">
        <v>1126</v>
      </c>
      <c r="G1413" s="3">
        <v>43630</v>
      </c>
      <c r="H1413" s="2">
        <v>400000</v>
      </c>
    </row>
    <row r="1414" spans="1:9" ht="21.75" customHeight="1" x14ac:dyDescent="0.2">
      <c r="A1414" t="s">
        <v>908</v>
      </c>
      <c r="B1414" t="s">
        <v>5</v>
      </c>
      <c r="C1414" t="s">
        <v>1735</v>
      </c>
      <c r="D1414" t="s">
        <v>5</v>
      </c>
      <c r="E1414" t="s">
        <v>3521</v>
      </c>
      <c r="F1414" t="s">
        <v>6</v>
      </c>
      <c r="G1414" s="3">
        <v>43630</v>
      </c>
      <c r="H1414" s="2">
        <v>110000</v>
      </c>
    </row>
    <row r="1415" spans="1:9" ht="21.75" customHeight="1" x14ac:dyDescent="0.2">
      <c r="A1415" t="s">
        <v>1891</v>
      </c>
      <c r="B1415" t="s">
        <v>1036</v>
      </c>
      <c r="C1415" t="s">
        <v>2010</v>
      </c>
      <c r="D1415" t="s">
        <v>1286</v>
      </c>
      <c r="E1415" t="s">
        <v>3507</v>
      </c>
      <c r="F1415" t="s">
        <v>6</v>
      </c>
      <c r="G1415" s="3">
        <v>43630</v>
      </c>
      <c r="H1415" s="2">
        <v>145000</v>
      </c>
    </row>
    <row r="1416" spans="1:9" ht="21.75" customHeight="1" x14ac:dyDescent="0.2">
      <c r="A1416" t="s">
        <v>1868</v>
      </c>
      <c r="B1416" t="s">
        <v>1869</v>
      </c>
      <c r="C1416" t="s">
        <v>1310</v>
      </c>
      <c r="D1416" t="s">
        <v>1840</v>
      </c>
      <c r="E1416" t="s">
        <v>3514</v>
      </c>
      <c r="F1416" t="s">
        <v>730</v>
      </c>
      <c r="G1416" s="3">
        <v>43630</v>
      </c>
      <c r="H1416" s="2">
        <v>85650</v>
      </c>
      <c r="I1416" s="12" t="s">
        <v>838</v>
      </c>
    </row>
    <row r="1417" spans="1:9" ht="21.75" customHeight="1" x14ac:dyDescent="0.2">
      <c r="A1417" t="s">
        <v>1868</v>
      </c>
      <c r="B1417" t="s">
        <v>1869</v>
      </c>
      <c r="C1417" t="s">
        <v>2068</v>
      </c>
      <c r="D1417" t="s">
        <v>1984</v>
      </c>
      <c r="E1417" t="s">
        <v>3528</v>
      </c>
      <c r="F1417" t="s">
        <v>301</v>
      </c>
      <c r="G1417" s="3">
        <v>43630</v>
      </c>
      <c r="H1417" s="2">
        <v>241000</v>
      </c>
      <c r="I1417" s="12" t="s">
        <v>838</v>
      </c>
    </row>
    <row r="1418" spans="1:9" ht="21.75" customHeight="1" x14ac:dyDescent="0.2">
      <c r="A1418" t="s">
        <v>1910</v>
      </c>
      <c r="B1418" t="s">
        <v>1842</v>
      </c>
      <c r="C1418" t="s">
        <v>1212</v>
      </c>
      <c r="D1418" t="s">
        <v>1840</v>
      </c>
      <c r="E1418" t="s">
        <v>3523</v>
      </c>
      <c r="F1418" t="s">
        <v>123</v>
      </c>
      <c r="G1418" s="3">
        <v>43630</v>
      </c>
      <c r="H1418" s="2">
        <v>309000</v>
      </c>
    </row>
    <row r="1419" spans="1:9" ht="21.75" customHeight="1" x14ac:dyDescent="0.2">
      <c r="A1419" t="s">
        <v>267</v>
      </c>
      <c r="B1419" t="s">
        <v>1858</v>
      </c>
      <c r="C1419" t="s">
        <v>757</v>
      </c>
      <c r="D1419" t="s">
        <v>1258</v>
      </c>
      <c r="E1419" t="s">
        <v>3510</v>
      </c>
      <c r="F1419" t="s">
        <v>216</v>
      </c>
      <c r="G1419" s="3">
        <v>43630</v>
      </c>
      <c r="H1419" s="2">
        <v>210000</v>
      </c>
    </row>
    <row r="1420" spans="1:9" ht="21.75" customHeight="1" x14ac:dyDescent="0.2">
      <c r="A1420" t="s">
        <v>1088</v>
      </c>
      <c r="B1420" t="s">
        <v>1036</v>
      </c>
      <c r="C1420" t="s">
        <v>1908</v>
      </c>
      <c r="D1420" t="s">
        <v>1909</v>
      </c>
      <c r="E1420" t="s">
        <v>3519</v>
      </c>
      <c r="F1420" t="s">
        <v>216</v>
      </c>
      <c r="G1420" s="3">
        <v>43630</v>
      </c>
      <c r="H1420" s="2">
        <v>330000</v>
      </c>
    </row>
    <row r="1421" spans="1:9" ht="21.75" customHeight="1" x14ac:dyDescent="0.2">
      <c r="A1421" t="s">
        <v>1879</v>
      </c>
      <c r="B1421" t="s">
        <v>1258</v>
      </c>
      <c r="C1421" t="s">
        <v>1243</v>
      </c>
      <c r="D1421" t="s">
        <v>1734</v>
      </c>
      <c r="E1421" t="s">
        <v>3506</v>
      </c>
      <c r="F1421" t="s">
        <v>11</v>
      </c>
      <c r="G1421" s="3">
        <v>43630</v>
      </c>
      <c r="H1421" s="2">
        <v>150000</v>
      </c>
    </row>
    <row r="1422" spans="1:9" ht="21.75" customHeight="1" x14ac:dyDescent="0.2">
      <c r="A1422" t="s">
        <v>1836</v>
      </c>
      <c r="B1422" t="s">
        <v>1099</v>
      </c>
      <c r="C1422" t="s">
        <v>1255</v>
      </c>
      <c r="D1422" t="s">
        <v>1475</v>
      </c>
      <c r="E1422" t="s">
        <v>1652</v>
      </c>
      <c r="F1422" t="s">
        <v>6</v>
      </c>
      <c r="G1422" s="3">
        <v>43633</v>
      </c>
      <c r="H1422" s="2">
        <v>272000</v>
      </c>
    </row>
    <row r="1423" spans="1:9" ht="21.75" customHeight="1" x14ac:dyDescent="0.2">
      <c r="A1423" t="s">
        <v>1892</v>
      </c>
      <c r="B1423" t="s">
        <v>5</v>
      </c>
      <c r="C1423" t="s">
        <v>25</v>
      </c>
      <c r="D1423" t="s">
        <v>1840</v>
      </c>
      <c r="E1423" t="s">
        <v>3544</v>
      </c>
      <c r="F1423" t="s">
        <v>1249</v>
      </c>
      <c r="G1423" s="3">
        <v>43633</v>
      </c>
      <c r="H1423" s="2">
        <v>389900</v>
      </c>
    </row>
    <row r="1424" spans="1:9" ht="21.75" customHeight="1" x14ac:dyDescent="0.2">
      <c r="A1424" t="s">
        <v>154</v>
      </c>
      <c r="B1424" t="s">
        <v>1099</v>
      </c>
      <c r="C1424" t="s">
        <v>154</v>
      </c>
      <c r="D1424" t="s">
        <v>1099</v>
      </c>
      <c r="E1424" t="s">
        <v>3547</v>
      </c>
      <c r="F1424" t="s">
        <v>6</v>
      </c>
      <c r="G1424" s="3">
        <v>43633</v>
      </c>
      <c r="H1424" s="2">
        <v>197000</v>
      </c>
    </row>
    <row r="1425" spans="1:9" ht="21.75" customHeight="1" x14ac:dyDescent="0.2">
      <c r="A1425" t="s">
        <v>990</v>
      </c>
      <c r="B1425" t="s">
        <v>1087</v>
      </c>
      <c r="C1425" t="s">
        <v>990</v>
      </c>
      <c r="D1425" t="s">
        <v>1087</v>
      </c>
      <c r="E1425" t="s">
        <v>3540</v>
      </c>
      <c r="F1425" t="s">
        <v>6</v>
      </c>
      <c r="G1425" s="3">
        <v>43633</v>
      </c>
      <c r="H1425" s="2">
        <v>168000</v>
      </c>
    </row>
    <row r="1426" spans="1:9" ht="21.75" customHeight="1" x14ac:dyDescent="0.2">
      <c r="A1426" t="s">
        <v>719</v>
      </c>
      <c r="B1426" t="s">
        <v>1036</v>
      </c>
      <c r="C1426" t="s">
        <v>834</v>
      </c>
      <c r="D1426" t="s">
        <v>1036</v>
      </c>
      <c r="E1426" t="s">
        <v>3538</v>
      </c>
      <c r="F1426" t="s">
        <v>6</v>
      </c>
      <c r="G1426" s="3">
        <v>43633</v>
      </c>
      <c r="H1426" s="2">
        <v>70000</v>
      </c>
    </row>
    <row r="1427" spans="1:9" ht="21.75" customHeight="1" x14ac:dyDescent="0.2">
      <c r="A1427" t="s">
        <v>3531</v>
      </c>
      <c r="B1427" t="s">
        <v>1036</v>
      </c>
      <c r="C1427" t="s">
        <v>363</v>
      </c>
      <c r="D1427" t="s">
        <v>282</v>
      </c>
      <c r="E1427" t="s">
        <v>3532</v>
      </c>
      <c r="F1427" t="s">
        <v>216</v>
      </c>
      <c r="G1427" s="3">
        <v>43633</v>
      </c>
      <c r="H1427" s="2">
        <v>160000</v>
      </c>
    </row>
    <row r="1428" spans="1:9" ht="21.75" customHeight="1" x14ac:dyDescent="0.2">
      <c r="A1428" t="s">
        <v>1897</v>
      </c>
      <c r="B1428" t="s">
        <v>1842</v>
      </c>
      <c r="C1428" t="s">
        <v>1735</v>
      </c>
      <c r="D1428" t="s">
        <v>5</v>
      </c>
      <c r="E1428" t="s">
        <v>3529</v>
      </c>
      <c r="F1428" t="s">
        <v>6</v>
      </c>
      <c r="G1428" s="3">
        <v>43633</v>
      </c>
      <c r="H1428" s="2">
        <v>93000</v>
      </c>
    </row>
    <row r="1429" spans="1:9" ht="21.75" customHeight="1" x14ac:dyDescent="0.2">
      <c r="A1429" t="s">
        <v>3541</v>
      </c>
      <c r="B1429" t="s">
        <v>411</v>
      </c>
      <c r="C1429" t="s">
        <v>3541</v>
      </c>
      <c r="D1429" t="s">
        <v>411</v>
      </c>
      <c r="E1429" t="s">
        <v>3542</v>
      </c>
      <c r="F1429" t="s">
        <v>328</v>
      </c>
      <c r="G1429" s="3">
        <v>43633</v>
      </c>
      <c r="H1429" s="2">
        <v>138000</v>
      </c>
    </row>
    <row r="1430" spans="1:9" ht="21.75" customHeight="1" x14ac:dyDescent="0.2">
      <c r="A1430" t="s">
        <v>1891</v>
      </c>
      <c r="B1430" t="s">
        <v>1036</v>
      </c>
      <c r="C1430" t="s">
        <v>1084</v>
      </c>
      <c r="D1430" t="s">
        <v>1036</v>
      </c>
      <c r="E1430" t="s">
        <v>3530</v>
      </c>
      <c r="F1430" t="s">
        <v>6</v>
      </c>
      <c r="G1430" s="3">
        <v>43633</v>
      </c>
      <c r="H1430" s="2">
        <v>133500</v>
      </c>
    </row>
    <row r="1431" spans="1:9" ht="21.75" customHeight="1" x14ac:dyDescent="0.2">
      <c r="A1431" t="s">
        <v>145</v>
      </c>
      <c r="B1431" t="s">
        <v>1842</v>
      </c>
      <c r="C1431" t="s">
        <v>1691</v>
      </c>
      <c r="D1431" t="s">
        <v>5</v>
      </c>
      <c r="E1431" t="s">
        <v>2681</v>
      </c>
      <c r="F1431" t="s">
        <v>6</v>
      </c>
      <c r="G1431" s="3">
        <v>43633</v>
      </c>
      <c r="H1431" s="2">
        <v>189900</v>
      </c>
    </row>
    <row r="1432" spans="1:9" ht="21.75" customHeight="1" x14ac:dyDescent="0.2">
      <c r="A1432" t="s">
        <v>1872</v>
      </c>
      <c r="B1432" t="s">
        <v>1843</v>
      </c>
      <c r="C1432" t="s">
        <v>1083</v>
      </c>
      <c r="D1432" t="s">
        <v>1535</v>
      </c>
      <c r="E1432" t="s">
        <v>3549</v>
      </c>
      <c r="F1432" t="s">
        <v>216</v>
      </c>
      <c r="G1432" s="3">
        <v>43633</v>
      </c>
      <c r="H1432" s="2">
        <v>340000</v>
      </c>
    </row>
    <row r="1433" spans="1:9" ht="21.75" customHeight="1" x14ac:dyDescent="0.2">
      <c r="A1433" t="s">
        <v>1741</v>
      </c>
      <c r="B1433" t="s">
        <v>1099</v>
      </c>
      <c r="C1433" t="s">
        <v>987</v>
      </c>
      <c r="D1433" t="s">
        <v>1840</v>
      </c>
      <c r="E1433" t="s">
        <v>3545</v>
      </c>
      <c r="F1433" t="s">
        <v>6</v>
      </c>
      <c r="G1433" s="3">
        <v>43633</v>
      </c>
      <c r="H1433" s="2">
        <v>88000</v>
      </c>
    </row>
    <row r="1434" spans="1:9" ht="21.75" customHeight="1" x14ac:dyDescent="0.2">
      <c r="A1434" t="s">
        <v>1868</v>
      </c>
      <c r="B1434" t="s">
        <v>1869</v>
      </c>
      <c r="C1434" t="s">
        <v>152</v>
      </c>
      <c r="D1434" t="s">
        <v>1842</v>
      </c>
      <c r="E1434" t="s">
        <v>3533</v>
      </c>
      <c r="F1434" t="s">
        <v>6</v>
      </c>
      <c r="G1434" s="3">
        <v>43633</v>
      </c>
      <c r="H1434" s="2">
        <v>535000</v>
      </c>
      <c r="I1434" s="12" t="s">
        <v>838</v>
      </c>
    </row>
    <row r="1435" spans="1:9" ht="21.75" customHeight="1" x14ac:dyDescent="0.2">
      <c r="A1435" t="s">
        <v>1868</v>
      </c>
      <c r="B1435" t="s">
        <v>1869</v>
      </c>
      <c r="C1435" t="s">
        <v>1088</v>
      </c>
      <c r="D1435" t="s">
        <v>1036</v>
      </c>
      <c r="E1435" t="s">
        <v>3534</v>
      </c>
      <c r="F1435" t="s">
        <v>287</v>
      </c>
      <c r="G1435" s="3">
        <v>43633</v>
      </c>
      <c r="H1435" s="2">
        <v>124000</v>
      </c>
      <c r="I1435" s="12" t="s">
        <v>838</v>
      </c>
    </row>
    <row r="1436" spans="1:9" ht="21.75" customHeight="1" x14ac:dyDescent="0.2">
      <c r="A1436" t="s">
        <v>1868</v>
      </c>
      <c r="B1436" t="s">
        <v>1869</v>
      </c>
      <c r="C1436" t="s">
        <v>1573</v>
      </c>
      <c r="D1436" t="s">
        <v>1475</v>
      </c>
      <c r="E1436" t="s">
        <v>3535</v>
      </c>
      <c r="F1436" t="s">
        <v>426</v>
      </c>
      <c r="G1436" s="3">
        <v>43633</v>
      </c>
      <c r="H1436" s="2">
        <v>153500</v>
      </c>
      <c r="I1436" s="12" t="s">
        <v>838</v>
      </c>
    </row>
    <row r="1437" spans="1:9" ht="21.75" customHeight="1" x14ac:dyDescent="0.2">
      <c r="A1437" t="s">
        <v>1868</v>
      </c>
      <c r="B1437" t="s">
        <v>1869</v>
      </c>
      <c r="C1437" t="s">
        <v>398</v>
      </c>
      <c r="D1437" t="s">
        <v>1258</v>
      </c>
      <c r="E1437" t="s">
        <v>3550</v>
      </c>
      <c r="F1437" t="s">
        <v>7</v>
      </c>
      <c r="G1437" s="3">
        <v>43633</v>
      </c>
      <c r="H1437" s="2">
        <v>129900</v>
      </c>
      <c r="I1437" s="12" t="s">
        <v>838</v>
      </c>
    </row>
    <row r="1438" spans="1:9" ht="21.75" customHeight="1" x14ac:dyDescent="0.2">
      <c r="A1438" t="s">
        <v>1868</v>
      </c>
      <c r="B1438" t="s">
        <v>1869</v>
      </c>
      <c r="C1438" t="s">
        <v>958</v>
      </c>
      <c r="D1438" t="s">
        <v>959</v>
      </c>
      <c r="E1438" t="s">
        <v>3551</v>
      </c>
      <c r="F1438" t="s">
        <v>8</v>
      </c>
      <c r="G1438" s="3">
        <v>43633</v>
      </c>
      <c r="H1438" s="2">
        <v>140000</v>
      </c>
      <c r="I1438" s="12" t="s">
        <v>838</v>
      </c>
    </row>
    <row r="1439" spans="1:9" ht="21.75" customHeight="1" x14ac:dyDescent="0.2">
      <c r="A1439" t="s">
        <v>15</v>
      </c>
      <c r="B1439" t="s">
        <v>118</v>
      </c>
      <c r="C1439" t="s">
        <v>1549</v>
      </c>
      <c r="D1439" t="s">
        <v>1915</v>
      </c>
      <c r="E1439" t="s">
        <v>3543</v>
      </c>
      <c r="F1439" t="s">
        <v>7</v>
      </c>
      <c r="G1439" s="3">
        <v>43633</v>
      </c>
      <c r="H1439" s="2">
        <v>217000</v>
      </c>
    </row>
    <row r="1440" spans="1:9" ht="21.75" customHeight="1" x14ac:dyDescent="0.2">
      <c r="A1440" t="s">
        <v>1088</v>
      </c>
      <c r="B1440" t="s">
        <v>1036</v>
      </c>
      <c r="C1440" t="s">
        <v>1545</v>
      </c>
      <c r="D1440" t="s">
        <v>1036</v>
      </c>
      <c r="E1440" t="s">
        <v>3546</v>
      </c>
      <c r="F1440" t="s">
        <v>553</v>
      </c>
      <c r="G1440" s="3">
        <v>43633</v>
      </c>
      <c r="H1440" s="2">
        <v>189900</v>
      </c>
    </row>
    <row r="1441" spans="1:8" ht="21.75" customHeight="1" x14ac:dyDescent="0.2">
      <c r="A1441" t="s">
        <v>25</v>
      </c>
      <c r="B1441" t="s">
        <v>1840</v>
      </c>
      <c r="C1441" t="s">
        <v>1723</v>
      </c>
      <c r="D1441" t="s">
        <v>3536</v>
      </c>
      <c r="E1441" t="s">
        <v>3537</v>
      </c>
      <c r="F1441" t="s">
        <v>7</v>
      </c>
      <c r="G1441" s="3">
        <v>43633</v>
      </c>
      <c r="H1441" s="2">
        <v>265000</v>
      </c>
    </row>
    <row r="1442" spans="1:8" ht="21.75" customHeight="1" x14ac:dyDescent="0.2">
      <c r="A1442" t="s">
        <v>25</v>
      </c>
      <c r="B1442" t="s">
        <v>1840</v>
      </c>
      <c r="C1442" t="s">
        <v>1855</v>
      </c>
      <c r="D1442" t="s">
        <v>1854</v>
      </c>
      <c r="E1442" t="s">
        <v>3539</v>
      </c>
      <c r="F1442" t="s">
        <v>6</v>
      </c>
      <c r="G1442" s="3">
        <v>43633</v>
      </c>
      <c r="H1442" s="2">
        <v>175000</v>
      </c>
    </row>
    <row r="1443" spans="1:8" ht="21.75" customHeight="1" x14ac:dyDescent="0.2">
      <c r="A1443" t="s">
        <v>2103</v>
      </c>
      <c r="B1443" t="s">
        <v>1842</v>
      </c>
      <c r="C1443" t="s">
        <v>1898</v>
      </c>
      <c r="D1443" t="s">
        <v>1475</v>
      </c>
      <c r="E1443" t="s">
        <v>3548</v>
      </c>
      <c r="F1443" t="s">
        <v>6</v>
      </c>
      <c r="G1443" s="3">
        <v>43633</v>
      </c>
      <c r="H1443" s="2">
        <v>85000</v>
      </c>
    </row>
    <row r="1444" spans="1:8" ht="21.75" customHeight="1" x14ac:dyDescent="0.2">
      <c r="A1444" t="s">
        <v>2606</v>
      </c>
      <c r="B1444" t="s">
        <v>1286</v>
      </c>
      <c r="C1444" t="s">
        <v>152</v>
      </c>
      <c r="D1444" t="s">
        <v>1842</v>
      </c>
      <c r="E1444" t="s">
        <v>3561</v>
      </c>
      <c r="F1444" t="s">
        <v>6</v>
      </c>
      <c r="G1444" s="3">
        <v>43634</v>
      </c>
      <c r="H1444" s="2">
        <v>195000</v>
      </c>
    </row>
    <row r="1445" spans="1:8" ht="21.75" customHeight="1" x14ac:dyDescent="0.2">
      <c r="A1445" t="s">
        <v>3092</v>
      </c>
      <c r="B1445" t="s">
        <v>731</v>
      </c>
      <c r="C1445" t="s">
        <v>987</v>
      </c>
      <c r="D1445" t="s">
        <v>1840</v>
      </c>
      <c r="E1445" t="s">
        <v>3557</v>
      </c>
      <c r="F1445" t="s">
        <v>6</v>
      </c>
      <c r="G1445" s="3">
        <v>43634</v>
      </c>
      <c r="H1445" s="2">
        <v>84900</v>
      </c>
    </row>
    <row r="1446" spans="1:8" ht="21.75" customHeight="1" x14ac:dyDescent="0.2">
      <c r="A1446" t="s">
        <v>529</v>
      </c>
      <c r="B1446" t="s">
        <v>1036</v>
      </c>
      <c r="C1446" t="s">
        <v>1985</v>
      </c>
      <c r="D1446" t="s">
        <v>1936</v>
      </c>
      <c r="E1446" t="s">
        <v>3563</v>
      </c>
      <c r="F1446" t="s">
        <v>7</v>
      </c>
      <c r="G1446" s="3">
        <v>43634</v>
      </c>
      <c r="H1446" s="2">
        <v>133500</v>
      </c>
    </row>
    <row r="1447" spans="1:8" ht="21.75" customHeight="1" x14ac:dyDescent="0.2">
      <c r="A1447" t="s">
        <v>908</v>
      </c>
      <c r="B1447" t="s">
        <v>5</v>
      </c>
      <c r="C1447" t="s">
        <v>908</v>
      </c>
      <c r="D1447" t="s">
        <v>5</v>
      </c>
      <c r="E1447" t="s">
        <v>3554</v>
      </c>
      <c r="F1447" t="s">
        <v>8</v>
      </c>
      <c r="G1447" s="3">
        <v>43634</v>
      </c>
      <c r="H1447" s="2">
        <v>113000</v>
      </c>
    </row>
    <row r="1448" spans="1:8" ht="21.75" customHeight="1" x14ac:dyDescent="0.2">
      <c r="A1448" t="s">
        <v>1864</v>
      </c>
      <c r="B1448" t="s">
        <v>1087</v>
      </c>
      <c r="C1448" t="s">
        <v>198</v>
      </c>
      <c r="D1448" t="s">
        <v>285</v>
      </c>
      <c r="E1448" t="s">
        <v>3562</v>
      </c>
      <c r="F1448" t="s">
        <v>730</v>
      </c>
      <c r="G1448" s="3">
        <v>43634</v>
      </c>
      <c r="H1448" s="2">
        <v>85900</v>
      </c>
    </row>
    <row r="1449" spans="1:8" ht="21.75" customHeight="1" x14ac:dyDescent="0.2">
      <c r="A1449" t="s">
        <v>1888</v>
      </c>
      <c r="B1449" t="s">
        <v>1840</v>
      </c>
      <c r="C1449" t="s">
        <v>566</v>
      </c>
      <c r="D1449" t="s">
        <v>1842</v>
      </c>
      <c r="E1449" t="s">
        <v>3556</v>
      </c>
      <c r="F1449" t="s">
        <v>6</v>
      </c>
      <c r="G1449" s="3">
        <v>43634</v>
      </c>
      <c r="H1449" s="2">
        <v>243500</v>
      </c>
    </row>
    <row r="1450" spans="1:8" ht="21.75" customHeight="1" x14ac:dyDescent="0.2">
      <c r="A1450" t="s">
        <v>1271</v>
      </c>
      <c r="B1450" t="s">
        <v>1943</v>
      </c>
      <c r="C1450" t="s">
        <v>1999</v>
      </c>
      <c r="D1450" t="s">
        <v>2073</v>
      </c>
      <c r="E1450" t="s">
        <v>3558</v>
      </c>
      <c r="F1450" t="s">
        <v>552</v>
      </c>
      <c r="G1450" s="3">
        <v>43634</v>
      </c>
      <c r="H1450" s="2">
        <v>65000</v>
      </c>
    </row>
    <row r="1451" spans="1:8" ht="21.75" customHeight="1" x14ac:dyDescent="0.2">
      <c r="A1451" t="s">
        <v>1639</v>
      </c>
      <c r="B1451" t="s">
        <v>1861</v>
      </c>
      <c r="C1451" t="s">
        <v>288</v>
      </c>
      <c r="D1451" t="s">
        <v>1840</v>
      </c>
      <c r="E1451" t="s">
        <v>3553</v>
      </c>
      <c r="F1451" t="s">
        <v>6</v>
      </c>
      <c r="G1451" s="3">
        <v>43634</v>
      </c>
      <c r="H1451" s="2">
        <v>198500</v>
      </c>
    </row>
    <row r="1452" spans="1:8" ht="21.75" customHeight="1" x14ac:dyDescent="0.2">
      <c r="A1452" t="s">
        <v>1956</v>
      </c>
      <c r="B1452" t="s">
        <v>1099</v>
      </c>
      <c r="C1452" t="s">
        <v>307</v>
      </c>
      <c r="D1452" t="s">
        <v>1036</v>
      </c>
      <c r="E1452" t="s">
        <v>2156</v>
      </c>
      <c r="F1452" t="s">
        <v>6</v>
      </c>
      <c r="G1452" s="3">
        <v>43634</v>
      </c>
      <c r="H1452" s="2">
        <v>230000</v>
      </c>
    </row>
    <row r="1453" spans="1:8" ht="21.75" customHeight="1" x14ac:dyDescent="0.2">
      <c r="A1453" t="s">
        <v>2403</v>
      </c>
      <c r="B1453" t="s">
        <v>1546</v>
      </c>
      <c r="C1453" t="s">
        <v>154</v>
      </c>
      <c r="D1453" t="s">
        <v>1099</v>
      </c>
      <c r="E1453" t="s">
        <v>3560</v>
      </c>
      <c r="F1453" t="s">
        <v>6</v>
      </c>
      <c r="G1453" s="3">
        <v>43634</v>
      </c>
      <c r="H1453" s="2">
        <v>96150</v>
      </c>
    </row>
    <row r="1454" spans="1:8" ht="21.75" customHeight="1" x14ac:dyDescent="0.2">
      <c r="A1454" t="s">
        <v>1874</v>
      </c>
      <c r="B1454" t="s">
        <v>1875</v>
      </c>
      <c r="C1454" t="s">
        <v>117</v>
      </c>
      <c r="D1454" t="s">
        <v>1535</v>
      </c>
      <c r="E1454" t="s">
        <v>3559</v>
      </c>
      <c r="F1454" t="s">
        <v>425</v>
      </c>
      <c r="G1454" s="3">
        <v>43634</v>
      </c>
      <c r="H1454" s="2">
        <v>505000</v>
      </c>
    </row>
    <row r="1455" spans="1:8" ht="21.75" customHeight="1" x14ac:dyDescent="0.2">
      <c r="A1455" t="s">
        <v>243</v>
      </c>
      <c r="B1455" t="s">
        <v>1036</v>
      </c>
      <c r="C1455" t="s">
        <v>1855</v>
      </c>
      <c r="D1455" t="s">
        <v>1854</v>
      </c>
      <c r="E1455" t="s">
        <v>3552</v>
      </c>
      <c r="F1455" t="s">
        <v>6</v>
      </c>
      <c r="G1455" s="3">
        <v>43634</v>
      </c>
      <c r="H1455" s="2">
        <v>171000</v>
      </c>
    </row>
    <row r="1456" spans="1:8" ht="21.75" customHeight="1" x14ac:dyDescent="0.2">
      <c r="A1456" t="s">
        <v>2082</v>
      </c>
      <c r="B1456" t="s">
        <v>1087</v>
      </c>
      <c r="C1456" t="s">
        <v>1956</v>
      </c>
      <c r="D1456" t="s">
        <v>1099</v>
      </c>
      <c r="E1456" t="s">
        <v>3555</v>
      </c>
      <c r="F1456" t="s">
        <v>216</v>
      </c>
      <c r="G1456" s="3">
        <v>43634</v>
      </c>
      <c r="H1456" s="2">
        <v>123000</v>
      </c>
    </row>
    <row r="1457" spans="1:8" ht="21.75" customHeight="1" x14ac:dyDescent="0.2">
      <c r="A1457" t="s">
        <v>142</v>
      </c>
      <c r="B1457" t="s">
        <v>1840</v>
      </c>
      <c r="C1457" t="s">
        <v>21</v>
      </c>
      <c r="D1457" t="s">
        <v>1840</v>
      </c>
      <c r="E1457" t="s">
        <v>3566</v>
      </c>
      <c r="F1457" t="s">
        <v>6</v>
      </c>
      <c r="G1457" s="3">
        <v>43635</v>
      </c>
      <c r="H1457" s="2">
        <v>185000</v>
      </c>
    </row>
    <row r="1458" spans="1:8" ht="21.75" customHeight="1" x14ac:dyDescent="0.2">
      <c r="A1458" t="s">
        <v>1924</v>
      </c>
      <c r="B1458" t="s">
        <v>1843</v>
      </c>
      <c r="C1458" t="s">
        <v>1222</v>
      </c>
      <c r="D1458" t="s">
        <v>1099</v>
      </c>
      <c r="E1458" t="s">
        <v>3564</v>
      </c>
      <c r="F1458" t="s">
        <v>6</v>
      </c>
      <c r="G1458" s="3">
        <v>43635</v>
      </c>
      <c r="H1458" s="2">
        <v>40000</v>
      </c>
    </row>
    <row r="1459" spans="1:8" ht="21.75" customHeight="1" x14ac:dyDescent="0.2">
      <c r="A1459" t="s">
        <v>1864</v>
      </c>
      <c r="B1459" t="s">
        <v>1087</v>
      </c>
      <c r="C1459" t="s">
        <v>154</v>
      </c>
      <c r="D1459" t="s">
        <v>1099</v>
      </c>
      <c r="E1459" t="s">
        <v>3565</v>
      </c>
      <c r="F1459" t="s">
        <v>6</v>
      </c>
      <c r="G1459" s="3">
        <v>43635</v>
      </c>
      <c r="H1459" s="2">
        <v>103000</v>
      </c>
    </row>
    <row r="1460" spans="1:8" ht="21.75" customHeight="1" x14ac:dyDescent="0.2">
      <c r="A1460" t="s">
        <v>2014</v>
      </c>
      <c r="B1460" t="s">
        <v>1180</v>
      </c>
      <c r="C1460" t="s">
        <v>1125</v>
      </c>
      <c r="D1460" t="s">
        <v>303</v>
      </c>
      <c r="E1460" t="s">
        <v>3568</v>
      </c>
      <c r="F1460" t="s">
        <v>70</v>
      </c>
      <c r="G1460" s="3">
        <v>43635</v>
      </c>
      <c r="H1460" s="2">
        <v>410000</v>
      </c>
    </row>
    <row r="1461" spans="1:8" ht="21.75" customHeight="1" x14ac:dyDescent="0.2">
      <c r="A1461" t="s">
        <v>1632</v>
      </c>
      <c r="B1461" t="s">
        <v>1535</v>
      </c>
      <c r="C1461" t="s">
        <v>326</v>
      </c>
      <c r="D1461" t="s">
        <v>1844</v>
      </c>
      <c r="E1461" t="s">
        <v>3569</v>
      </c>
      <c r="F1461" t="s">
        <v>1126</v>
      </c>
      <c r="G1461" s="3">
        <v>43635</v>
      </c>
      <c r="H1461" s="2">
        <v>532500</v>
      </c>
    </row>
    <row r="1462" spans="1:8" ht="21.75" customHeight="1" x14ac:dyDescent="0.2">
      <c r="A1462" t="s">
        <v>267</v>
      </c>
      <c r="B1462" t="s">
        <v>1858</v>
      </c>
      <c r="C1462" t="s">
        <v>1247</v>
      </c>
      <c r="D1462" t="s">
        <v>1484</v>
      </c>
      <c r="E1462" t="s">
        <v>3567</v>
      </c>
      <c r="F1462" t="s">
        <v>123</v>
      </c>
      <c r="G1462" s="3">
        <v>43635</v>
      </c>
      <c r="H1462" s="2">
        <v>151500</v>
      </c>
    </row>
    <row r="1463" spans="1:8" ht="21.75" customHeight="1" x14ac:dyDescent="0.2">
      <c r="A1463" t="s">
        <v>1449</v>
      </c>
      <c r="B1463" t="s">
        <v>1099</v>
      </c>
      <c r="C1463" t="s">
        <v>1222</v>
      </c>
      <c r="D1463" t="s">
        <v>1099</v>
      </c>
      <c r="E1463" t="s">
        <v>3570</v>
      </c>
      <c r="F1463" t="s">
        <v>6</v>
      </c>
      <c r="G1463" s="3">
        <v>43635</v>
      </c>
      <c r="H1463" s="2">
        <v>71000</v>
      </c>
    </row>
    <row r="1464" spans="1:8" ht="21.75" customHeight="1" x14ac:dyDescent="0.2">
      <c r="A1464" t="s">
        <v>279</v>
      </c>
      <c r="B1464" t="s">
        <v>1036</v>
      </c>
      <c r="C1464" t="s">
        <v>218</v>
      </c>
      <c r="D1464" t="s">
        <v>1036</v>
      </c>
      <c r="E1464" t="s">
        <v>3572</v>
      </c>
      <c r="F1464" t="s">
        <v>6</v>
      </c>
      <c r="G1464" s="3">
        <v>43636</v>
      </c>
      <c r="H1464" s="2">
        <v>137000</v>
      </c>
    </row>
    <row r="1465" spans="1:8" ht="21.75" customHeight="1" x14ac:dyDescent="0.2">
      <c r="A1465" t="s">
        <v>1068</v>
      </c>
      <c r="B1465" t="s">
        <v>1535</v>
      </c>
      <c r="C1465" t="s">
        <v>3449</v>
      </c>
      <c r="D1465" t="s">
        <v>1036</v>
      </c>
      <c r="E1465" t="s">
        <v>3577</v>
      </c>
      <c r="F1465" t="s">
        <v>6</v>
      </c>
      <c r="G1465" s="3">
        <v>43636</v>
      </c>
      <c r="H1465" s="2">
        <v>122000</v>
      </c>
    </row>
    <row r="1466" spans="1:8" ht="21.75" customHeight="1" x14ac:dyDescent="0.2">
      <c r="A1466" t="s">
        <v>1530</v>
      </c>
      <c r="B1466" t="s">
        <v>5</v>
      </c>
      <c r="C1466" t="s">
        <v>1696</v>
      </c>
      <c r="D1466" t="s">
        <v>1099</v>
      </c>
      <c r="E1466" t="s">
        <v>3576</v>
      </c>
      <c r="F1466" t="s">
        <v>6</v>
      </c>
      <c r="G1466" s="3">
        <v>43636</v>
      </c>
      <c r="H1466" s="2">
        <v>205000</v>
      </c>
    </row>
    <row r="1467" spans="1:8" ht="21.75" customHeight="1" x14ac:dyDescent="0.2">
      <c r="A1467" t="s">
        <v>1883</v>
      </c>
      <c r="B1467" t="s">
        <v>1475</v>
      </c>
      <c r="C1467" t="s">
        <v>1883</v>
      </c>
      <c r="D1467" t="s">
        <v>1475</v>
      </c>
      <c r="E1467" t="s">
        <v>3573</v>
      </c>
      <c r="F1467" t="s">
        <v>6</v>
      </c>
      <c r="G1467" s="3">
        <v>43636</v>
      </c>
      <c r="H1467" s="2">
        <v>189900</v>
      </c>
    </row>
    <row r="1468" spans="1:8" ht="21.75" customHeight="1" x14ac:dyDescent="0.2">
      <c r="A1468" t="s">
        <v>3531</v>
      </c>
      <c r="B1468" t="s">
        <v>1036</v>
      </c>
      <c r="C1468" t="s">
        <v>2051</v>
      </c>
      <c r="D1468" t="s">
        <v>1842</v>
      </c>
      <c r="E1468" t="s">
        <v>3579</v>
      </c>
      <c r="F1468" t="s">
        <v>216</v>
      </c>
      <c r="G1468" s="3">
        <v>43636</v>
      </c>
      <c r="H1468" s="2">
        <v>202750</v>
      </c>
    </row>
    <row r="1469" spans="1:8" ht="21.75" customHeight="1" x14ac:dyDescent="0.2">
      <c r="A1469" t="s">
        <v>2066</v>
      </c>
      <c r="B1469" t="s">
        <v>1842</v>
      </c>
      <c r="C1469" t="s">
        <v>1898</v>
      </c>
      <c r="D1469" t="s">
        <v>1475</v>
      </c>
      <c r="E1469" t="s">
        <v>3582</v>
      </c>
      <c r="F1469" t="s">
        <v>6</v>
      </c>
      <c r="G1469" s="3">
        <v>43636</v>
      </c>
      <c r="H1469" s="2">
        <v>153000</v>
      </c>
    </row>
    <row r="1470" spans="1:8" ht="21.75" customHeight="1" x14ac:dyDescent="0.2">
      <c r="A1470" t="s">
        <v>1897</v>
      </c>
      <c r="B1470" t="s">
        <v>1842</v>
      </c>
      <c r="C1470" t="s">
        <v>1217</v>
      </c>
      <c r="D1470" t="s">
        <v>1036</v>
      </c>
      <c r="E1470" t="s">
        <v>3575</v>
      </c>
      <c r="F1470" t="s">
        <v>6</v>
      </c>
      <c r="G1470" s="3">
        <v>43636</v>
      </c>
      <c r="H1470" s="2">
        <v>120000</v>
      </c>
    </row>
    <row r="1471" spans="1:8" ht="21.75" customHeight="1" x14ac:dyDescent="0.2">
      <c r="A1471" t="s">
        <v>2047</v>
      </c>
      <c r="B1471" t="s">
        <v>5</v>
      </c>
      <c r="C1471" t="s">
        <v>1882</v>
      </c>
      <c r="D1471" t="s">
        <v>1535</v>
      </c>
      <c r="E1471" t="s">
        <v>3581</v>
      </c>
      <c r="F1471" t="s">
        <v>6</v>
      </c>
      <c r="G1471" s="3">
        <v>43636</v>
      </c>
      <c r="H1471" s="2">
        <v>217000</v>
      </c>
    </row>
    <row r="1472" spans="1:8" ht="21.75" customHeight="1" x14ac:dyDescent="0.2">
      <c r="A1472" t="s">
        <v>305</v>
      </c>
      <c r="B1472" t="s">
        <v>1840</v>
      </c>
      <c r="C1472" t="s">
        <v>2339</v>
      </c>
      <c r="D1472" t="s">
        <v>2340</v>
      </c>
      <c r="E1472" t="s">
        <v>3586</v>
      </c>
      <c r="F1472" t="s">
        <v>328</v>
      </c>
      <c r="G1472" s="3">
        <v>43636</v>
      </c>
      <c r="H1472" s="2">
        <v>390000</v>
      </c>
    </row>
    <row r="1473" spans="1:9" ht="21.75" customHeight="1" x14ac:dyDescent="0.2">
      <c r="A1473" t="s">
        <v>879</v>
      </c>
      <c r="B1473" t="s">
        <v>0</v>
      </c>
      <c r="C1473" t="s">
        <v>1922</v>
      </c>
      <c r="D1473" t="s">
        <v>711</v>
      </c>
      <c r="E1473" t="s">
        <v>3584</v>
      </c>
      <c r="F1473" t="s">
        <v>6</v>
      </c>
      <c r="G1473" s="3">
        <v>43636</v>
      </c>
      <c r="H1473" s="2">
        <v>169000</v>
      </c>
    </row>
    <row r="1474" spans="1:9" ht="21.75" customHeight="1" x14ac:dyDescent="0.2">
      <c r="A1474" t="s">
        <v>1741</v>
      </c>
      <c r="B1474" t="s">
        <v>1099</v>
      </c>
      <c r="C1474" t="s">
        <v>725</v>
      </c>
      <c r="D1474" t="s">
        <v>2086</v>
      </c>
      <c r="E1474" t="s">
        <v>3571</v>
      </c>
      <c r="F1474" t="s">
        <v>6</v>
      </c>
      <c r="G1474" s="3">
        <v>43636</v>
      </c>
      <c r="H1474" s="2">
        <v>55000</v>
      </c>
    </row>
    <row r="1475" spans="1:9" ht="21.75" customHeight="1" x14ac:dyDescent="0.2">
      <c r="A1475" t="s">
        <v>1696</v>
      </c>
      <c r="B1475" t="s">
        <v>1099</v>
      </c>
      <c r="C1475" t="s">
        <v>800</v>
      </c>
      <c r="D1475" t="s">
        <v>1286</v>
      </c>
      <c r="E1475" t="s">
        <v>3583</v>
      </c>
      <c r="F1475" t="s">
        <v>6</v>
      </c>
      <c r="G1475" s="3">
        <v>43636</v>
      </c>
      <c r="H1475" s="2">
        <v>160000</v>
      </c>
    </row>
    <row r="1476" spans="1:9" ht="21.75" customHeight="1" x14ac:dyDescent="0.2">
      <c r="A1476" t="s">
        <v>2683</v>
      </c>
      <c r="B1476" t="s">
        <v>1915</v>
      </c>
      <c r="C1476" t="s">
        <v>753</v>
      </c>
      <c r="D1476" t="s">
        <v>1180</v>
      </c>
      <c r="E1476" t="s">
        <v>3585</v>
      </c>
      <c r="F1476" t="s">
        <v>6</v>
      </c>
      <c r="G1476" s="3">
        <v>43636</v>
      </c>
      <c r="H1476" s="2">
        <v>132500</v>
      </c>
    </row>
    <row r="1477" spans="1:9" ht="21.75" customHeight="1" x14ac:dyDescent="0.2">
      <c r="A1477" t="s">
        <v>1868</v>
      </c>
      <c r="B1477" t="s">
        <v>1869</v>
      </c>
      <c r="C1477" t="s">
        <v>1910</v>
      </c>
      <c r="D1477" t="s">
        <v>1842</v>
      </c>
      <c r="E1477" t="s">
        <v>3574</v>
      </c>
      <c r="F1477" t="s">
        <v>6</v>
      </c>
      <c r="G1477" s="3">
        <v>43636</v>
      </c>
      <c r="H1477" s="2">
        <v>150000</v>
      </c>
      <c r="I1477" s="12" t="s">
        <v>838</v>
      </c>
    </row>
    <row r="1478" spans="1:9" ht="21.75" customHeight="1" x14ac:dyDescent="0.2">
      <c r="A1478" t="s">
        <v>326</v>
      </c>
      <c r="B1478" t="s">
        <v>1844</v>
      </c>
      <c r="C1478" t="s">
        <v>1089</v>
      </c>
      <c r="D1478" t="s">
        <v>5</v>
      </c>
      <c r="E1478" t="s">
        <v>3578</v>
      </c>
      <c r="F1478" t="s">
        <v>1126</v>
      </c>
      <c r="G1478" s="3">
        <v>43636</v>
      </c>
      <c r="H1478" s="2">
        <v>349900</v>
      </c>
    </row>
    <row r="1479" spans="1:9" ht="21.75" customHeight="1" x14ac:dyDescent="0.2">
      <c r="A1479" t="s">
        <v>1573</v>
      </c>
      <c r="B1479" t="s">
        <v>1475</v>
      </c>
      <c r="C1479" t="s">
        <v>1882</v>
      </c>
      <c r="D1479" t="s">
        <v>1535</v>
      </c>
      <c r="E1479" t="s">
        <v>3580</v>
      </c>
      <c r="F1479" t="s">
        <v>6</v>
      </c>
      <c r="G1479" s="3">
        <v>43636</v>
      </c>
      <c r="H1479" s="2">
        <v>142000</v>
      </c>
    </row>
    <row r="1480" spans="1:9" ht="21.75" customHeight="1" x14ac:dyDescent="0.2">
      <c r="A1480" t="s">
        <v>152</v>
      </c>
      <c r="B1480" t="s">
        <v>1842</v>
      </c>
      <c r="C1480" t="s">
        <v>326</v>
      </c>
      <c r="D1480" t="s">
        <v>1844</v>
      </c>
      <c r="E1480" t="s">
        <v>3590</v>
      </c>
      <c r="F1480" t="s">
        <v>1126</v>
      </c>
      <c r="G1480" s="3">
        <v>43637</v>
      </c>
      <c r="H1480" s="2">
        <v>352000</v>
      </c>
    </row>
    <row r="1481" spans="1:9" ht="21.75" customHeight="1" x14ac:dyDescent="0.2">
      <c r="A1481" t="s">
        <v>13</v>
      </c>
      <c r="B1481" t="s">
        <v>1840</v>
      </c>
      <c r="C1481" t="s">
        <v>377</v>
      </c>
      <c r="D1481" t="s">
        <v>1842</v>
      </c>
      <c r="E1481" t="s">
        <v>3587</v>
      </c>
      <c r="F1481" t="s">
        <v>6</v>
      </c>
      <c r="G1481" s="3">
        <v>43637</v>
      </c>
      <c r="H1481" s="2">
        <v>346750</v>
      </c>
    </row>
    <row r="1482" spans="1:9" ht="21.75" customHeight="1" x14ac:dyDescent="0.2">
      <c r="A1482" t="s">
        <v>182</v>
      </c>
      <c r="B1482" t="s">
        <v>718</v>
      </c>
      <c r="C1482" t="s">
        <v>182</v>
      </c>
      <c r="D1482" t="s">
        <v>718</v>
      </c>
      <c r="E1482" t="s">
        <v>3592</v>
      </c>
      <c r="F1482" t="s">
        <v>1092</v>
      </c>
      <c r="G1482" s="3">
        <v>43637</v>
      </c>
      <c r="H1482" s="2">
        <v>91000</v>
      </c>
    </row>
    <row r="1483" spans="1:9" ht="21.75" customHeight="1" x14ac:dyDescent="0.2">
      <c r="A1483" t="s">
        <v>1230</v>
      </c>
      <c r="B1483" t="s">
        <v>5</v>
      </c>
      <c r="C1483" t="s">
        <v>1554</v>
      </c>
      <c r="D1483" t="s">
        <v>1941</v>
      </c>
      <c r="E1483" t="s">
        <v>3597</v>
      </c>
      <c r="F1483" t="s">
        <v>123</v>
      </c>
      <c r="G1483" s="3">
        <v>43637</v>
      </c>
      <c r="H1483" s="2">
        <v>255000</v>
      </c>
    </row>
    <row r="1484" spans="1:9" ht="21.75" customHeight="1" x14ac:dyDescent="0.2">
      <c r="A1484" t="s">
        <v>691</v>
      </c>
      <c r="B1484" t="s">
        <v>982</v>
      </c>
      <c r="C1484" t="s">
        <v>691</v>
      </c>
      <c r="D1484" t="s">
        <v>982</v>
      </c>
      <c r="E1484" t="s">
        <v>3600</v>
      </c>
      <c r="F1484" t="s">
        <v>910</v>
      </c>
      <c r="G1484" s="3">
        <v>43637</v>
      </c>
      <c r="H1484" s="2">
        <v>173260</v>
      </c>
    </row>
    <row r="1485" spans="1:9" ht="21.75" customHeight="1" x14ac:dyDescent="0.2">
      <c r="A1485" t="s">
        <v>1999</v>
      </c>
      <c r="B1485" t="s">
        <v>2073</v>
      </c>
      <c r="C1485" t="s">
        <v>1999</v>
      </c>
      <c r="D1485" t="s">
        <v>2073</v>
      </c>
      <c r="E1485" t="s">
        <v>3595</v>
      </c>
      <c r="F1485" t="s">
        <v>215</v>
      </c>
      <c r="G1485" s="3">
        <v>43637</v>
      </c>
      <c r="H1485" s="2">
        <v>156000</v>
      </c>
    </row>
    <row r="1486" spans="1:9" ht="21.75" customHeight="1" x14ac:dyDescent="0.2">
      <c r="A1486" t="s">
        <v>1828</v>
      </c>
      <c r="B1486" t="s">
        <v>1842</v>
      </c>
      <c r="C1486" t="s">
        <v>1395</v>
      </c>
      <c r="D1486" t="s">
        <v>1842</v>
      </c>
      <c r="E1486" t="s">
        <v>3594</v>
      </c>
      <c r="F1486" t="s">
        <v>6</v>
      </c>
      <c r="G1486" s="3">
        <v>43637</v>
      </c>
      <c r="H1486" s="2">
        <v>240000</v>
      </c>
    </row>
    <row r="1487" spans="1:9" ht="21.75" customHeight="1" x14ac:dyDescent="0.2">
      <c r="A1487" t="s">
        <v>370</v>
      </c>
      <c r="B1487" t="s">
        <v>5</v>
      </c>
      <c r="C1487" t="s">
        <v>1918</v>
      </c>
      <c r="D1487" t="s">
        <v>1840</v>
      </c>
      <c r="E1487" t="s">
        <v>338</v>
      </c>
      <c r="F1487" t="s">
        <v>6</v>
      </c>
      <c r="G1487" s="3">
        <v>43637</v>
      </c>
      <c r="H1487" s="2">
        <v>185000</v>
      </c>
    </row>
    <row r="1488" spans="1:9" ht="21.75" customHeight="1" x14ac:dyDescent="0.2">
      <c r="A1488" t="s">
        <v>1912</v>
      </c>
      <c r="B1488" t="s">
        <v>1036</v>
      </c>
      <c r="C1488" t="s">
        <v>363</v>
      </c>
      <c r="D1488" t="s">
        <v>282</v>
      </c>
      <c r="E1488" t="s">
        <v>3591</v>
      </c>
      <c r="F1488" t="s">
        <v>1126</v>
      </c>
      <c r="G1488" s="3">
        <v>43637</v>
      </c>
      <c r="H1488" s="2">
        <v>165000</v>
      </c>
    </row>
    <row r="1489" spans="1:9" ht="21.75" customHeight="1" x14ac:dyDescent="0.2">
      <c r="A1489" t="s">
        <v>1698</v>
      </c>
      <c r="B1489" t="s">
        <v>1036</v>
      </c>
      <c r="C1489" t="s">
        <v>2954</v>
      </c>
      <c r="D1489" t="s">
        <v>1861</v>
      </c>
      <c r="E1489" t="s">
        <v>3588</v>
      </c>
      <c r="F1489" t="s">
        <v>216</v>
      </c>
      <c r="G1489" s="3">
        <v>43637</v>
      </c>
      <c r="H1489" s="2">
        <v>168000</v>
      </c>
    </row>
    <row r="1490" spans="1:9" ht="21.75" customHeight="1" x14ac:dyDescent="0.2">
      <c r="A1490" t="s">
        <v>3079</v>
      </c>
      <c r="B1490" t="s">
        <v>3080</v>
      </c>
      <c r="C1490" t="s">
        <v>1310</v>
      </c>
      <c r="D1490" t="s">
        <v>1840</v>
      </c>
      <c r="E1490" t="s">
        <v>3599</v>
      </c>
      <c r="F1490" t="s">
        <v>730</v>
      </c>
      <c r="G1490" s="3">
        <v>43637</v>
      </c>
      <c r="H1490" s="2">
        <v>30000</v>
      </c>
    </row>
    <row r="1491" spans="1:9" ht="21.75" customHeight="1" x14ac:dyDescent="0.2">
      <c r="A1491" t="s">
        <v>398</v>
      </c>
      <c r="B1491" t="s">
        <v>1258</v>
      </c>
      <c r="C1491" t="s">
        <v>398</v>
      </c>
      <c r="D1491" t="s">
        <v>1258</v>
      </c>
      <c r="E1491" t="s">
        <v>3602</v>
      </c>
      <c r="F1491" t="s">
        <v>7</v>
      </c>
      <c r="G1491" s="3">
        <v>43637</v>
      </c>
      <c r="H1491" s="2">
        <v>186000</v>
      </c>
    </row>
    <row r="1492" spans="1:9" ht="21.75" customHeight="1" x14ac:dyDescent="0.2">
      <c r="A1492" t="s">
        <v>1213</v>
      </c>
      <c r="B1492" t="s">
        <v>1842</v>
      </c>
      <c r="C1492" t="s">
        <v>1252</v>
      </c>
      <c r="D1492" t="s">
        <v>1253</v>
      </c>
      <c r="E1492" t="s">
        <v>3593</v>
      </c>
      <c r="F1492" t="s">
        <v>6</v>
      </c>
      <c r="G1492" s="3">
        <v>43637</v>
      </c>
      <c r="H1492" s="2">
        <v>309900</v>
      </c>
    </row>
    <row r="1493" spans="1:9" ht="21.75" customHeight="1" x14ac:dyDescent="0.2">
      <c r="A1493" t="s">
        <v>834</v>
      </c>
      <c r="B1493" t="s">
        <v>1036</v>
      </c>
      <c r="C1493" t="s">
        <v>398</v>
      </c>
      <c r="D1493" t="s">
        <v>1258</v>
      </c>
      <c r="E1493" t="s">
        <v>3603</v>
      </c>
      <c r="F1493" t="s">
        <v>7</v>
      </c>
      <c r="G1493" s="3">
        <v>43637</v>
      </c>
      <c r="H1493" s="2">
        <v>149000</v>
      </c>
    </row>
    <row r="1494" spans="1:9" ht="21.75" customHeight="1" x14ac:dyDescent="0.2">
      <c r="A1494" t="s">
        <v>1631</v>
      </c>
      <c r="B1494" t="s">
        <v>1036</v>
      </c>
      <c r="C1494" t="s">
        <v>2247</v>
      </c>
      <c r="D1494" t="s">
        <v>1843</v>
      </c>
      <c r="E1494" t="s">
        <v>3596</v>
      </c>
      <c r="F1494" t="s">
        <v>6</v>
      </c>
      <c r="G1494" s="3">
        <v>43637</v>
      </c>
      <c r="H1494" s="2">
        <v>200000</v>
      </c>
    </row>
    <row r="1495" spans="1:9" ht="21.75" customHeight="1" x14ac:dyDescent="0.2">
      <c r="A1495" t="s">
        <v>2047</v>
      </c>
      <c r="B1495" t="s">
        <v>5</v>
      </c>
      <c r="C1495" t="s">
        <v>1077</v>
      </c>
      <c r="D1495" t="s">
        <v>1840</v>
      </c>
      <c r="E1495" t="s">
        <v>3598</v>
      </c>
      <c r="F1495" t="s">
        <v>216</v>
      </c>
      <c r="G1495" s="3">
        <v>43637</v>
      </c>
      <c r="H1495" s="2">
        <v>279000</v>
      </c>
    </row>
    <row r="1496" spans="1:9" ht="21.75" customHeight="1" x14ac:dyDescent="0.2">
      <c r="A1496" t="s">
        <v>308</v>
      </c>
      <c r="B1496" t="s">
        <v>1840</v>
      </c>
      <c r="C1496" t="s">
        <v>1918</v>
      </c>
      <c r="D1496" t="s">
        <v>1840</v>
      </c>
      <c r="E1496" t="s">
        <v>3604</v>
      </c>
      <c r="F1496" t="s">
        <v>6</v>
      </c>
      <c r="G1496" s="3">
        <v>43637</v>
      </c>
      <c r="H1496" s="2">
        <v>200000</v>
      </c>
    </row>
    <row r="1497" spans="1:9" ht="21.75" customHeight="1" x14ac:dyDescent="0.2">
      <c r="A1497" t="s">
        <v>308</v>
      </c>
      <c r="B1497" t="s">
        <v>1840</v>
      </c>
      <c r="C1497" t="s">
        <v>308</v>
      </c>
      <c r="D1497" t="s">
        <v>1840</v>
      </c>
      <c r="E1497" t="s">
        <v>3608</v>
      </c>
      <c r="F1497" t="s">
        <v>911</v>
      </c>
      <c r="G1497" s="3">
        <v>43637</v>
      </c>
      <c r="H1497" s="2">
        <v>18000</v>
      </c>
    </row>
    <row r="1498" spans="1:9" ht="21.75" customHeight="1" x14ac:dyDescent="0.2">
      <c r="A1498" t="s">
        <v>1040</v>
      </c>
      <c r="B1498" t="s">
        <v>5</v>
      </c>
      <c r="C1498" t="s">
        <v>1910</v>
      </c>
      <c r="D1498" t="s">
        <v>1842</v>
      </c>
      <c r="E1498" t="s">
        <v>3601</v>
      </c>
      <c r="F1498" t="s">
        <v>6</v>
      </c>
      <c r="G1498" s="3">
        <v>43637</v>
      </c>
      <c r="H1498" s="2">
        <v>214000</v>
      </c>
    </row>
    <row r="1499" spans="1:9" ht="21.75" customHeight="1" x14ac:dyDescent="0.2">
      <c r="A1499" t="s">
        <v>1250</v>
      </c>
      <c r="B1499" t="s">
        <v>1851</v>
      </c>
      <c r="C1499" t="s">
        <v>21</v>
      </c>
      <c r="D1499" t="s">
        <v>1840</v>
      </c>
      <c r="E1499" t="s">
        <v>3589</v>
      </c>
      <c r="F1499" t="s">
        <v>6</v>
      </c>
      <c r="G1499" s="3">
        <v>43637</v>
      </c>
      <c r="H1499" s="2">
        <v>144900</v>
      </c>
    </row>
    <row r="1500" spans="1:9" ht="21.75" customHeight="1" x14ac:dyDescent="0.2">
      <c r="A1500" t="s">
        <v>1868</v>
      </c>
      <c r="B1500" t="s">
        <v>1869</v>
      </c>
      <c r="C1500" t="s">
        <v>958</v>
      </c>
      <c r="D1500" t="s">
        <v>959</v>
      </c>
      <c r="E1500" t="s">
        <v>3605</v>
      </c>
      <c r="F1500" t="s">
        <v>301</v>
      </c>
      <c r="G1500" s="3">
        <v>43637</v>
      </c>
      <c r="H1500" s="2">
        <v>163000</v>
      </c>
      <c r="I1500" s="12" t="s">
        <v>838</v>
      </c>
    </row>
    <row r="1501" spans="1:9" ht="21.75" customHeight="1" x14ac:dyDescent="0.2">
      <c r="A1501" t="s">
        <v>1868</v>
      </c>
      <c r="B1501" t="s">
        <v>1869</v>
      </c>
      <c r="C1501" t="s">
        <v>1908</v>
      </c>
      <c r="D1501" t="s">
        <v>1909</v>
      </c>
      <c r="E1501" t="s">
        <v>3607</v>
      </c>
      <c r="F1501" t="s">
        <v>1249</v>
      </c>
      <c r="G1501" s="3">
        <v>43637</v>
      </c>
      <c r="H1501" s="2">
        <v>412675</v>
      </c>
      <c r="I1501" s="12" t="s">
        <v>838</v>
      </c>
    </row>
    <row r="1502" spans="1:9" ht="21.75" customHeight="1" x14ac:dyDescent="0.2">
      <c r="A1502" t="s">
        <v>326</v>
      </c>
      <c r="B1502" t="s">
        <v>1844</v>
      </c>
      <c r="C1502" t="s">
        <v>1089</v>
      </c>
      <c r="D1502" t="s">
        <v>5</v>
      </c>
      <c r="E1502" t="s">
        <v>3606</v>
      </c>
      <c r="F1502" t="s">
        <v>216</v>
      </c>
      <c r="G1502" s="3">
        <v>43637</v>
      </c>
      <c r="H1502" s="2">
        <v>263000</v>
      </c>
    </row>
    <row r="1503" spans="1:9" ht="21.75" customHeight="1" x14ac:dyDescent="0.2">
      <c r="A1503" t="s">
        <v>852</v>
      </c>
      <c r="B1503" t="s">
        <v>1258</v>
      </c>
      <c r="C1503" t="s">
        <v>326</v>
      </c>
      <c r="D1503" t="s">
        <v>1844</v>
      </c>
      <c r="E1503" t="s">
        <v>3610</v>
      </c>
      <c r="F1503" t="s">
        <v>6</v>
      </c>
      <c r="G1503" s="3">
        <v>43638</v>
      </c>
      <c r="H1503" s="2">
        <v>260000</v>
      </c>
    </row>
    <row r="1504" spans="1:9" ht="21.75" customHeight="1" x14ac:dyDescent="0.2">
      <c r="A1504" t="s">
        <v>186</v>
      </c>
      <c r="B1504" t="s">
        <v>1842</v>
      </c>
      <c r="C1504" t="s">
        <v>326</v>
      </c>
      <c r="D1504" t="s">
        <v>1844</v>
      </c>
      <c r="E1504" t="s">
        <v>3609</v>
      </c>
      <c r="F1504" t="s">
        <v>6</v>
      </c>
      <c r="G1504" s="3">
        <v>43638</v>
      </c>
      <c r="H1504" s="2">
        <v>108000</v>
      </c>
    </row>
    <row r="1505" spans="1:9" ht="21.75" customHeight="1" x14ac:dyDescent="0.2">
      <c r="A1505" t="s">
        <v>710</v>
      </c>
      <c r="B1505" t="s">
        <v>303</v>
      </c>
      <c r="C1505" t="s">
        <v>1924</v>
      </c>
      <c r="D1505" t="s">
        <v>1843</v>
      </c>
      <c r="E1505" t="s">
        <v>3614</v>
      </c>
      <c r="F1505" t="s">
        <v>6</v>
      </c>
      <c r="G1505" s="3">
        <v>43640</v>
      </c>
      <c r="H1505" s="2">
        <v>132500</v>
      </c>
    </row>
    <row r="1506" spans="1:9" ht="21.75" customHeight="1" x14ac:dyDescent="0.2">
      <c r="A1506" t="s">
        <v>1928</v>
      </c>
      <c r="B1506" t="s">
        <v>1842</v>
      </c>
      <c r="C1506" t="s">
        <v>326</v>
      </c>
      <c r="D1506" t="s">
        <v>1844</v>
      </c>
      <c r="E1506" t="s">
        <v>3617</v>
      </c>
      <c r="F1506" t="s">
        <v>1126</v>
      </c>
      <c r="G1506" s="3">
        <v>43640</v>
      </c>
      <c r="H1506" s="2">
        <v>205000</v>
      </c>
    </row>
    <row r="1507" spans="1:9" ht="21.75" customHeight="1" x14ac:dyDescent="0.2">
      <c r="A1507" t="s">
        <v>1210</v>
      </c>
      <c r="B1507" t="s">
        <v>1258</v>
      </c>
      <c r="C1507" t="s">
        <v>1906</v>
      </c>
      <c r="D1507" t="s">
        <v>1099</v>
      </c>
      <c r="E1507" t="s">
        <v>3621</v>
      </c>
      <c r="F1507" t="s">
        <v>6</v>
      </c>
      <c r="G1507" s="3">
        <v>43640</v>
      </c>
      <c r="H1507" s="2">
        <v>240000</v>
      </c>
    </row>
    <row r="1508" spans="1:9" ht="21.75" customHeight="1" x14ac:dyDescent="0.2">
      <c r="A1508" t="s">
        <v>1643</v>
      </c>
      <c r="B1508" t="s">
        <v>1099</v>
      </c>
      <c r="C1508" t="s">
        <v>1212</v>
      </c>
      <c r="D1508" t="s">
        <v>1840</v>
      </c>
      <c r="E1508" t="s">
        <v>3625</v>
      </c>
      <c r="F1508" t="s">
        <v>216</v>
      </c>
      <c r="G1508" s="3">
        <v>43640</v>
      </c>
      <c r="H1508" s="2">
        <v>209500</v>
      </c>
    </row>
    <row r="1509" spans="1:9" ht="21.75" customHeight="1" x14ac:dyDescent="0.2">
      <c r="A1509" t="s">
        <v>1069</v>
      </c>
      <c r="B1509" t="s">
        <v>1840</v>
      </c>
      <c r="C1509" t="s">
        <v>1973</v>
      </c>
      <c r="D1509" t="s">
        <v>2516</v>
      </c>
      <c r="E1509" t="s">
        <v>3611</v>
      </c>
      <c r="F1509" t="s">
        <v>6</v>
      </c>
      <c r="G1509" s="3">
        <v>43640</v>
      </c>
      <c r="H1509" s="2">
        <v>102000</v>
      </c>
    </row>
    <row r="1510" spans="1:9" ht="21.75" customHeight="1" x14ac:dyDescent="0.2">
      <c r="A1510" t="s">
        <v>2131</v>
      </c>
      <c r="B1510" t="s">
        <v>839</v>
      </c>
      <c r="C1510" t="s">
        <v>1826</v>
      </c>
      <c r="D1510" t="s">
        <v>1734</v>
      </c>
      <c r="E1510" t="s">
        <v>3613</v>
      </c>
      <c r="F1510" t="s">
        <v>11</v>
      </c>
      <c r="G1510" s="3">
        <v>43640</v>
      </c>
      <c r="H1510" s="2">
        <v>253272</v>
      </c>
    </row>
    <row r="1511" spans="1:9" ht="21.75" customHeight="1" x14ac:dyDescent="0.2">
      <c r="A1511" t="s">
        <v>2072</v>
      </c>
      <c r="B1511" t="s">
        <v>1858</v>
      </c>
      <c r="C1511" t="s">
        <v>793</v>
      </c>
      <c r="D1511" t="s">
        <v>1036</v>
      </c>
      <c r="E1511" t="s">
        <v>3612</v>
      </c>
      <c r="F1511" t="s">
        <v>918</v>
      </c>
      <c r="G1511" s="3">
        <v>43640</v>
      </c>
      <c r="H1511" s="2">
        <v>120000</v>
      </c>
    </row>
    <row r="1512" spans="1:9" ht="21.75" customHeight="1" x14ac:dyDescent="0.2">
      <c r="A1512" t="s">
        <v>308</v>
      </c>
      <c r="B1512" t="s">
        <v>1840</v>
      </c>
      <c r="C1512" t="s">
        <v>846</v>
      </c>
      <c r="D1512" t="s">
        <v>1036</v>
      </c>
      <c r="E1512" t="s">
        <v>3618</v>
      </c>
      <c r="F1512" t="s">
        <v>700</v>
      </c>
      <c r="G1512" s="3">
        <v>43640</v>
      </c>
      <c r="H1512" s="2">
        <v>186000</v>
      </c>
    </row>
    <row r="1513" spans="1:9" ht="21.75" customHeight="1" x14ac:dyDescent="0.2">
      <c r="A1513" t="s">
        <v>1639</v>
      </c>
      <c r="B1513" t="s">
        <v>1861</v>
      </c>
      <c r="C1513" t="s">
        <v>527</v>
      </c>
      <c r="D1513" t="s">
        <v>718</v>
      </c>
      <c r="E1513" t="s">
        <v>3627</v>
      </c>
      <c r="F1513" t="s">
        <v>422</v>
      </c>
      <c r="G1513" s="3">
        <v>43640</v>
      </c>
      <c r="H1513" s="2">
        <v>205000</v>
      </c>
    </row>
    <row r="1514" spans="1:9" ht="21.75" customHeight="1" x14ac:dyDescent="0.2">
      <c r="A1514" t="s">
        <v>812</v>
      </c>
      <c r="B1514" t="s">
        <v>1099</v>
      </c>
      <c r="C1514" t="s">
        <v>398</v>
      </c>
      <c r="D1514" t="s">
        <v>1258</v>
      </c>
      <c r="E1514" t="s">
        <v>3626</v>
      </c>
      <c r="F1514" t="s">
        <v>7</v>
      </c>
      <c r="G1514" s="3">
        <v>43640</v>
      </c>
      <c r="H1514" s="2">
        <v>225000</v>
      </c>
    </row>
    <row r="1515" spans="1:9" ht="21.75" customHeight="1" x14ac:dyDescent="0.2">
      <c r="A1515" t="s">
        <v>145</v>
      </c>
      <c r="B1515" t="s">
        <v>1842</v>
      </c>
      <c r="C1515" t="s">
        <v>1937</v>
      </c>
      <c r="D1515" t="s">
        <v>1842</v>
      </c>
      <c r="E1515" t="s">
        <v>3623</v>
      </c>
      <c r="F1515" t="s">
        <v>6</v>
      </c>
      <c r="G1515" s="3">
        <v>43640</v>
      </c>
      <c r="H1515" s="2">
        <v>252000</v>
      </c>
    </row>
    <row r="1516" spans="1:9" ht="21.75" customHeight="1" x14ac:dyDescent="0.2">
      <c r="A1516" t="s">
        <v>1741</v>
      </c>
      <c r="B1516" t="s">
        <v>1099</v>
      </c>
      <c r="C1516" t="s">
        <v>2247</v>
      </c>
      <c r="D1516" t="s">
        <v>1843</v>
      </c>
      <c r="E1516" t="s">
        <v>1955</v>
      </c>
      <c r="F1516" t="s">
        <v>1249</v>
      </c>
      <c r="G1516" s="3">
        <v>43640</v>
      </c>
      <c r="H1516" s="2">
        <v>225000</v>
      </c>
    </row>
    <row r="1517" spans="1:9" ht="21.75" customHeight="1" x14ac:dyDescent="0.2">
      <c r="A1517" t="s">
        <v>1868</v>
      </c>
      <c r="B1517" t="s">
        <v>1869</v>
      </c>
      <c r="C1517" t="s">
        <v>2059</v>
      </c>
      <c r="D1517" t="s">
        <v>1889</v>
      </c>
      <c r="E1517" t="s">
        <v>3628</v>
      </c>
      <c r="F1517" t="s">
        <v>6</v>
      </c>
      <c r="G1517" s="3">
        <v>43640</v>
      </c>
      <c r="H1517" s="2">
        <v>564000</v>
      </c>
      <c r="I1517" s="12" t="s">
        <v>838</v>
      </c>
    </row>
    <row r="1518" spans="1:9" ht="21.75" customHeight="1" x14ac:dyDescent="0.2">
      <c r="A1518" t="s">
        <v>326</v>
      </c>
      <c r="B1518" t="s">
        <v>1844</v>
      </c>
      <c r="C1518" t="s">
        <v>407</v>
      </c>
      <c r="D1518" t="s">
        <v>1180</v>
      </c>
      <c r="E1518" t="s">
        <v>3616</v>
      </c>
      <c r="F1518" t="s">
        <v>6</v>
      </c>
      <c r="G1518" s="3">
        <v>43640</v>
      </c>
      <c r="H1518" s="2">
        <v>186750</v>
      </c>
    </row>
    <row r="1519" spans="1:9" ht="21.75" customHeight="1" x14ac:dyDescent="0.2">
      <c r="A1519" t="s">
        <v>1739</v>
      </c>
      <c r="B1519" t="s">
        <v>1180</v>
      </c>
      <c r="C1519" t="s">
        <v>1041</v>
      </c>
      <c r="D1519" t="s">
        <v>1703</v>
      </c>
      <c r="E1519" t="s">
        <v>3615</v>
      </c>
      <c r="F1519" t="s">
        <v>553</v>
      </c>
      <c r="G1519" s="3">
        <v>43640</v>
      </c>
      <c r="H1519" s="2">
        <v>87500</v>
      </c>
    </row>
    <row r="1520" spans="1:9" ht="21.75" customHeight="1" x14ac:dyDescent="0.2">
      <c r="A1520" t="s">
        <v>19</v>
      </c>
      <c r="B1520" t="s">
        <v>1842</v>
      </c>
      <c r="C1520" t="s">
        <v>2056</v>
      </c>
      <c r="D1520" t="s">
        <v>1180</v>
      </c>
      <c r="E1520" t="s">
        <v>3622</v>
      </c>
      <c r="F1520" t="s">
        <v>6</v>
      </c>
      <c r="G1520" s="3">
        <v>43640</v>
      </c>
      <c r="H1520" s="2">
        <v>272000</v>
      </c>
    </row>
    <row r="1521" spans="1:8" ht="21.75" customHeight="1" x14ac:dyDescent="0.2">
      <c r="A1521" t="s">
        <v>759</v>
      </c>
      <c r="B1521" t="s">
        <v>760</v>
      </c>
      <c r="C1521" t="s">
        <v>759</v>
      </c>
      <c r="D1521" t="s">
        <v>760</v>
      </c>
      <c r="E1521" t="s">
        <v>3624</v>
      </c>
      <c r="F1521" t="s">
        <v>1306</v>
      </c>
      <c r="G1521" s="3">
        <v>43640</v>
      </c>
      <c r="H1521" s="2">
        <v>732000</v>
      </c>
    </row>
    <row r="1522" spans="1:8" ht="21.75" customHeight="1" x14ac:dyDescent="0.2">
      <c r="A1522" t="s">
        <v>1937</v>
      </c>
      <c r="B1522" t="s">
        <v>1842</v>
      </c>
      <c r="C1522" t="s">
        <v>1124</v>
      </c>
      <c r="D1522" t="s">
        <v>1907</v>
      </c>
      <c r="E1522" t="s">
        <v>3619</v>
      </c>
      <c r="F1522" t="s">
        <v>6</v>
      </c>
      <c r="G1522" s="3">
        <v>43640</v>
      </c>
      <c r="H1522" s="2">
        <v>205000</v>
      </c>
    </row>
    <row r="1523" spans="1:8" ht="21.75" customHeight="1" x14ac:dyDescent="0.2">
      <c r="A1523" t="s">
        <v>2035</v>
      </c>
      <c r="B1523" t="s">
        <v>1475</v>
      </c>
      <c r="C1523" t="s">
        <v>2035</v>
      </c>
      <c r="D1523" t="s">
        <v>1475</v>
      </c>
      <c r="E1523" t="s">
        <v>3620</v>
      </c>
      <c r="F1523" t="s">
        <v>1249</v>
      </c>
      <c r="G1523" s="3">
        <v>43640</v>
      </c>
      <c r="H1523" s="2">
        <v>156000</v>
      </c>
    </row>
    <row r="1524" spans="1:8" ht="21.75" customHeight="1" x14ac:dyDescent="0.2">
      <c r="A1524" t="s">
        <v>1542</v>
      </c>
      <c r="B1524" t="s">
        <v>1842</v>
      </c>
      <c r="C1524" t="s">
        <v>25</v>
      </c>
      <c r="D1524" t="s">
        <v>1840</v>
      </c>
      <c r="E1524" t="s">
        <v>2005</v>
      </c>
      <c r="F1524" t="s">
        <v>6</v>
      </c>
      <c r="G1524" s="3">
        <v>43641</v>
      </c>
      <c r="H1524" s="2">
        <v>259900</v>
      </c>
    </row>
    <row r="1525" spans="1:8" ht="21.75" customHeight="1" x14ac:dyDescent="0.2">
      <c r="A1525" t="s">
        <v>894</v>
      </c>
      <c r="B1525" t="s">
        <v>1842</v>
      </c>
      <c r="C1525" t="s">
        <v>792</v>
      </c>
      <c r="D1525" t="s">
        <v>1099</v>
      </c>
      <c r="E1525" t="s">
        <v>1563</v>
      </c>
      <c r="F1525" t="s">
        <v>6</v>
      </c>
      <c r="G1525" s="3">
        <v>43641</v>
      </c>
      <c r="H1525" s="2">
        <v>265000</v>
      </c>
    </row>
    <row r="1526" spans="1:8" ht="21.75" customHeight="1" x14ac:dyDescent="0.2">
      <c r="A1526" t="s">
        <v>1081</v>
      </c>
      <c r="B1526" t="s">
        <v>1036</v>
      </c>
      <c r="C1526" t="s">
        <v>2078</v>
      </c>
      <c r="D1526" t="s">
        <v>118</v>
      </c>
      <c r="E1526" t="s">
        <v>3641</v>
      </c>
      <c r="F1526" t="s">
        <v>123</v>
      </c>
      <c r="G1526" s="3">
        <v>43641</v>
      </c>
      <c r="H1526" s="2">
        <v>265000</v>
      </c>
    </row>
    <row r="1527" spans="1:8" ht="21.75" customHeight="1" x14ac:dyDescent="0.2">
      <c r="A1527" t="s">
        <v>1480</v>
      </c>
      <c r="B1527" t="s">
        <v>1840</v>
      </c>
      <c r="C1527" t="s">
        <v>1906</v>
      </c>
      <c r="D1527" t="s">
        <v>1099</v>
      </c>
      <c r="E1527" t="s">
        <v>3631</v>
      </c>
      <c r="F1527" t="s">
        <v>6</v>
      </c>
      <c r="G1527" s="3">
        <v>43641</v>
      </c>
      <c r="H1527" s="2">
        <v>207000</v>
      </c>
    </row>
    <row r="1528" spans="1:8" ht="21.75" customHeight="1" x14ac:dyDescent="0.2">
      <c r="A1528" t="s">
        <v>398</v>
      </c>
      <c r="B1528" t="s">
        <v>1258</v>
      </c>
      <c r="C1528" t="s">
        <v>398</v>
      </c>
      <c r="D1528" t="s">
        <v>1258</v>
      </c>
      <c r="E1528" t="s">
        <v>3645</v>
      </c>
      <c r="F1528" t="s">
        <v>7</v>
      </c>
      <c r="G1528" s="3">
        <v>43641</v>
      </c>
      <c r="H1528" s="2">
        <v>147000</v>
      </c>
    </row>
    <row r="1529" spans="1:8" ht="21.75" customHeight="1" x14ac:dyDescent="0.2">
      <c r="A1529" t="s">
        <v>1530</v>
      </c>
      <c r="B1529" t="s">
        <v>5</v>
      </c>
      <c r="C1529" t="s">
        <v>1882</v>
      </c>
      <c r="D1529" t="s">
        <v>1535</v>
      </c>
      <c r="E1529" t="s">
        <v>3635</v>
      </c>
      <c r="F1529" t="s">
        <v>6</v>
      </c>
      <c r="G1529" s="3">
        <v>43641</v>
      </c>
      <c r="H1529" s="2">
        <v>250000</v>
      </c>
    </row>
    <row r="1530" spans="1:8" ht="21.75" customHeight="1" x14ac:dyDescent="0.2">
      <c r="A1530" t="s">
        <v>1906</v>
      </c>
      <c r="B1530" t="s">
        <v>1099</v>
      </c>
      <c r="C1530" t="s">
        <v>1480</v>
      </c>
      <c r="D1530" t="s">
        <v>1840</v>
      </c>
      <c r="E1530" t="s">
        <v>3643</v>
      </c>
      <c r="F1530" t="s">
        <v>6</v>
      </c>
      <c r="G1530" s="3">
        <v>43641</v>
      </c>
      <c r="H1530" s="2">
        <v>230000</v>
      </c>
    </row>
    <row r="1531" spans="1:8" ht="21.75" customHeight="1" x14ac:dyDescent="0.2">
      <c r="A1531" t="s">
        <v>1864</v>
      </c>
      <c r="B1531" t="s">
        <v>1087</v>
      </c>
      <c r="C1531" t="s">
        <v>1864</v>
      </c>
      <c r="D1531" t="s">
        <v>1087</v>
      </c>
      <c r="E1531" t="s">
        <v>3640</v>
      </c>
      <c r="F1531" t="s">
        <v>123</v>
      </c>
      <c r="G1531" s="3">
        <v>43641</v>
      </c>
      <c r="H1531" s="2">
        <v>140000</v>
      </c>
    </row>
    <row r="1532" spans="1:8" ht="21.75" customHeight="1" x14ac:dyDescent="0.2">
      <c r="A1532" t="s">
        <v>3638</v>
      </c>
      <c r="B1532" t="s">
        <v>1099</v>
      </c>
      <c r="C1532" t="s">
        <v>3632</v>
      </c>
      <c r="D1532" t="s">
        <v>3633</v>
      </c>
      <c r="E1532" t="s">
        <v>3639</v>
      </c>
      <c r="F1532" t="s">
        <v>111</v>
      </c>
      <c r="G1532" s="3">
        <v>43641</v>
      </c>
      <c r="H1532" s="2">
        <v>192000</v>
      </c>
    </row>
    <row r="1533" spans="1:8" ht="21.75" customHeight="1" x14ac:dyDescent="0.2">
      <c r="A1533" t="s">
        <v>2131</v>
      </c>
      <c r="B1533" t="s">
        <v>839</v>
      </c>
      <c r="C1533" t="s">
        <v>2131</v>
      </c>
      <c r="D1533" t="s">
        <v>839</v>
      </c>
      <c r="E1533" t="s">
        <v>3630</v>
      </c>
      <c r="F1533" t="s">
        <v>110</v>
      </c>
      <c r="G1533" s="3">
        <v>43641</v>
      </c>
      <c r="H1533" s="2">
        <v>129000</v>
      </c>
    </row>
    <row r="1534" spans="1:8" ht="21.75" customHeight="1" x14ac:dyDescent="0.2">
      <c r="A1534" t="s">
        <v>1571</v>
      </c>
      <c r="B1534" t="s">
        <v>1099</v>
      </c>
      <c r="C1534" t="s">
        <v>1684</v>
      </c>
      <c r="D1534" t="s">
        <v>2328</v>
      </c>
      <c r="E1534" t="s">
        <v>3644</v>
      </c>
      <c r="F1534" t="s">
        <v>111</v>
      </c>
      <c r="G1534" s="3">
        <v>43641</v>
      </c>
      <c r="H1534" s="2">
        <v>299000</v>
      </c>
    </row>
    <row r="1535" spans="1:8" ht="21.75" customHeight="1" x14ac:dyDescent="0.2">
      <c r="A1535" t="s">
        <v>890</v>
      </c>
      <c r="B1535" t="s">
        <v>1036</v>
      </c>
      <c r="C1535" t="s">
        <v>983</v>
      </c>
      <c r="D1535" t="s">
        <v>1535</v>
      </c>
      <c r="E1535" t="s">
        <v>3629</v>
      </c>
      <c r="F1535" t="s">
        <v>6</v>
      </c>
      <c r="G1535" s="3">
        <v>43641</v>
      </c>
      <c r="H1535" s="2">
        <v>132777</v>
      </c>
    </row>
    <row r="1536" spans="1:8" ht="21.75" customHeight="1" x14ac:dyDescent="0.2">
      <c r="A1536" t="s">
        <v>1040</v>
      </c>
      <c r="B1536" t="s">
        <v>5</v>
      </c>
      <c r="C1536" t="s">
        <v>1691</v>
      </c>
      <c r="D1536" t="s">
        <v>5</v>
      </c>
      <c r="E1536" t="s">
        <v>3637</v>
      </c>
      <c r="F1536" t="s">
        <v>6</v>
      </c>
      <c r="G1536" s="3">
        <v>43641</v>
      </c>
      <c r="H1536" s="2">
        <v>95000</v>
      </c>
    </row>
    <row r="1537" spans="1:9" ht="21.75" customHeight="1" x14ac:dyDescent="0.2">
      <c r="A1537" t="s">
        <v>1868</v>
      </c>
      <c r="B1537" t="s">
        <v>1869</v>
      </c>
      <c r="C1537" t="s">
        <v>3632</v>
      </c>
      <c r="D1537" t="s">
        <v>3633</v>
      </c>
      <c r="E1537" t="s">
        <v>3634</v>
      </c>
      <c r="F1537" t="s">
        <v>845</v>
      </c>
      <c r="G1537" s="3">
        <v>43641</v>
      </c>
      <c r="H1537" s="2">
        <v>167000</v>
      </c>
      <c r="I1537" s="12" t="s">
        <v>838</v>
      </c>
    </row>
    <row r="1538" spans="1:9" ht="21.75" customHeight="1" x14ac:dyDescent="0.2">
      <c r="A1538" t="s">
        <v>1868</v>
      </c>
      <c r="B1538" t="s">
        <v>1869</v>
      </c>
      <c r="C1538" t="s">
        <v>2078</v>
      </c>
      <c r="D1538" t="s">
        <v>118</v>
      </c>
      <c r="E1538" t="s">
        <v>3642</v>
      </c>
      <c r="F1538" t="s">
        <v>3270</v>
      </c>
      <c r="G1538" s="3">
        <v>43641</v>
      </c>
      <c r="H1538" s="2">
        <v>262000</v>
      </c>
      <c r="I1538" s="12" t="s">
        <v>838</v>
      </c>
    </row>
    <row r="1539" spans="1:9" ht="21.75" customHeight="1" x14ac:dyDescent="0.2">
      <c r="A1539" t="s">
        <v>19</v>
      </c>
      <c r="B1539" t="s">
        <v>1842</v>
      </c>
      <c r="C1539" t="s">
        <v>1538</v>
      </c>
      <c r="D1539" t="s">
        <v>1842</v>
      </c>
      <c r="E1539" t="s">
        <v>3636</v>
      </c>
      <c r="F1539" t="s">
        <v>6</v>
      </c>
      <c r="G1539" s="3">
        <v>43641</v>
      </c>
      <c r="H1539" s="2">
        <v>182000</v>
      </c>
    </row>
    <row r="1540" spans="1:9" ht="21.75" customHeight="1" x14ac:dyDescent="0.2">
      <c r="A1540" t="s">
        <v>1542</v>
      </c>
      <c r="B1540" t="s">
        <v>1842</v>
      </c>
      <c r="C1540" t="s">
        <v>326</v>
      </c>
      <c r="D1540" t="s">
        <v>1844</v>
      </c>
      <c r="E1540" t="s">
        <v>3653</v>
      </c>
      <c r="F1540" t="s">
        <v>1249</v>
      </c>
      <c r="G1540" s="3">
        <v>43642</v>
      </c>
      <c r="H1540" s="2">
        <v>362000</v>
      </c>
    </row>
    <row r="1541" spans="1:9" ht="21.75" customHeight="1" x14ac:dyDescent="0.2">
      <c r="A1541" t="s">
        <v>1389</v>
      </c>
      <c r="B1541" t="s">
        <v>1840</v>
      </c>
      <c r="C1541" t="s">
        <v>3646</v>
      </c>
      <c r="D1541" t="s">
        <v>2516</v>
      </c>
      <c r="E1541" t="s">
        <v>3647</v>
      </c>
      <c r="F1541" t="s">
        <v>1249</v>
      </c>
      <c r="G1541" s="3">
        <v>43642</v>
      </c>
      <c r="H1541" s="2">
        <v>185000</v>
      </c>
    </row>
    <row r="1542" spans="1:9" ht="21.75" customHeight="1" x14ac:dyDescent="0.2">
      <c r="A1542" t="s">
        <v>3119</v>
      </c>
      <c r="B1542" t="s">
        <v>3120</v>
      </c>
      <c r="C1542" t="s">
        <v>3119</v>
      </c>
      <c r="D1542" t="s">
        <v>3120</v>
      </c>
      <c r="E1542" t="s">
        <v>3665</v>
      </c>
      <c r="F1542" t="s">
        <v>110</v>
      </c>
      <c r="G1542" s="3">
        <v>43642</v>
      </c>
      <c r="H1542" s="2">
        <v>67850</v>
      </c>
    </row>
    <row r="1543" spans="1:9" ht="21.75" customHeight="1" x14ac:dyDescent="0.2">
      <c r="A1543" t="s">
        <v>1631</v>
      </c>
      <c r="B1543" t="s">
        <v>1036</v>
      </c>
      <c r="C1543" t="s">
        <v>546</v>
      </c>
      <c r="D1543" t="s">
        <v>547</v>
      </c>
      <c r="E1543" t="s">
        <v>3664</v>
      </c>
      <c r="F1543" t="s">
        <v>6</v>
      </c>
      <c r="G1543" s="3">
        <v>43642</v>
      </c>
      <c r="H1543" s="2">
        <v>345000</v>
      </c>
    </row>
    <row r="1544" spans="1:9" ht="21.75" customHeight="1" x14ac:dyDescent="0.2">
      <c r="A1544" t="s">
        <v>3658</v>
      </c>
      <c r="B1544" t="s">
        <v>3659</v>
      </c>
      <c r="C1544" t="s">
        <v>3660</v>
      </c>
      <c r="D1544" t="s">
        <v>3659</v>
      </c>
      <c r="E1544" t="s">
        <v>3661</v>
      </c>
      <c r="F1544" t="s">
        <v>844</v>
      </c>
      <c r="G1544" s="3">
        <v>43642</v>
      </c>
      <c r="H1544" s="2">
        <v>60000</v>
      </c>
    </row>
    <row r="1545" spans="1:9" ht="21.75" customHeight="1" x14ac:dyDescent="0.2">
      <c r="A1545" t="s">
        <v>3648</v>
      </c>
      <c r="B1545" t="s">
        <v>5</v>
      </c>
      <c r="C1545" t="s">
        <v>3648</v>
      </c>
      <c r="D1545" t="s">
        <v>5</v>
      </c>
      <c r="E1545" t="s">
        <v>3649</v>
      </c>
      <c r="F1545" t="s">
        <v>6</v>
      </c>
      <c r="G1545" s="3">
        <v>43642</v>
      </c>
      <c r="H1545" s="2">
        <v>60250</v>
      </c>
    </row>
    <row r="1546" spans="1:9" ht="21.75" customHeight="1" x14ac:dyDescent="0.2">
      <c r="A1546" t="s">
        <v>3654</v>
      </c>
      <c r="B1546" t="s">
        <v>2516</v>
      </c>
      <c r="C1546" t="s">
        <v>3654</v>
      </c>
      <c r="D1546" t="s">
        <v>2516</v>
      </c>
      <c r="E1546" t="s">
        <v>3655</v>
      </c>
      <c r="F1546" t="s">
        <v>123</v>
      </c>
      <c r="G1546" s="3">
        <v>43642</v>
      </c>
      <c r="H1546" s="2">
        <v>207000</v>
      </c>
    </row>
    <row r="1547" spans="1:9" ht="21.75" customHeight="1" x14ac:dyDescent="0.2">
      <c r="A1547" t="s">
        <v>2046</v>
      </c>
      <c r="B1547" t="s">
        <v>5</v>
      </c>
      <c r="C1547" t="s">
        <v>1713</v>
      </c>
      <c r="D1547" t="s">
        <v>1984</v>
      </c>
      <c r="E1547" t="s">
        <v>3650</v>
      </c>
      <c r="F1547" t="s">
        <v>8</v>
      </c>
      <c r="G1547" s="3">
        <v>43642</v>
      </c>
      <c r="H1547" s="2">
        <v>179500</v>
      </c>
    </row>
    <row r="1548" spans="1:9" ht="21.75" customHeight="1" x14ac:dyDescent="0.2">
      <c r="A1548" t="s">
        <v>812</v>
      </c>
      <c r="B1548" t="s">
        <v>1099</v>
      </c>
      <c r="C1548" t="s">
        <v>812</v>
      </c>
      <c r="D1548" t="s">
        <v>1099</v>
      </c>
      <c r="E1548" t="s">
        <v>3669</v>
      </c>
      <c r="F1548" t="s">
        <v>700</v>
      </c>
      <c r="G1548" s="3">
        <v>43642</v>
      </c>
      <c r="H1548" s="2">
        <v>58000</v>
      </c>
    </row>
    <row r="1549" spans="1:9" ht="21.75" customHeight="1" x14ac:dyDescent="0.2">
      <c r="A1549" t="s">
        <v>1390</v>
      </c>
      <c r="B1549" t="s">
        <v>1099</v>
      </c>
      <c r="C1549" t="s">
        <v>1985</v>
      </c>
      <c r="D1549" t="s">
        <v>1936</v>
      </c>
      <c r="E1549" t="s">
        <v>3657</v>
      </c>
      <c r="F1549" t="s">
        <v>7</v>
      </c>
      <c r="G1549" s="3">
        <v>43642</v>
      </c>
      <c r="H1549" s="2">
        <v>135000</v>
      </c>
    </row>
    <row r="1550" spans="1:9" ht="21.75" customHeight="1" x14ac:dyDescent="0.2">
      <c r="A1550" t="s">
        <v>1857</v>
      </c>
      <c r="B1550" t="s">
        <v>1099</v>
      </c>
      <c r="C1550" t="s">
        <v>1897</v>
      </c>
      <c r="D1550" t="s">
        <v>1842</v>
      </c>
      <c r="E1550" t="s">
        <v>3651</v>
      </c>
      <c r="F1550" t="s">
        <v>6</v>
      </c>
      <c r="G1550" s="3">
        <v>43642</v>
      </c>
      <c r="H1550" s="2">
        <v>170000</v>
      </c>
    </row>
    <row r="1551" spans="1:9" ht="21.75" customHeight="1" x14ac:dyDescent="0.2">
      <c r="A1551" t="s">
        <v>1868</v>
      </c>
      <c r="B1551" t="s">
        <v>1869</v>
      </c>
      <c r="C1551" t="s">
        <v>1041</v>
      </c>
      <c r="D1551" t="s">
        <v>1703</v>
      </c>
      <c r="E1551" t="s">
        <v>3656</v>
      </c>
      <c r="F1551" t="s">
        <v>553</v>
      </c>
      <c r="G1551" s="3">
        <v>43642</v>
      </c>
      <c r="H1551" s="2">
        <v>232000</v>
      </c>
      <c r="I1551" s="12" t="s">
        <v>838</v>
      </c>
    </row>
    <row r="1552" spans="1:9" ht="21.75" customHeight="1" x14ac:dyDescent="0.2">
      <c r="A1552" t="s">
        <v>1868</v>
      </c>
      <c r="B1552" t="s">
        <v>1869</v>
      </c>
      <c r="C1552" t="s">
        <v>3119</v>
      </c>
      <c r="D1552" t="s">
        <v>3120</v>
      </c>
      <c r="E1552" t="s">
        <v>3662</v>
      </c>
      <c r="F1552" t="s">
        <v>301</v>
      </c>
      <c r="G1552" s="3">
        <v>43642</v>
      </c>
      <c r="H1552" s="2">
        <v>67500</v>
      </c>
      <c r="I1552" s="12" t="s">
        <v>838</v>
      </c>
    </row>
    <row r="1553" spans="1:9" ht="21.75" customHeight="1" x14ac:dyDescent="0.2">
      <c r="A1553" t="s">
        <v>1868</v>
      </c>
      <c r="B1553" t="s">
        <v>1869</v>
      </c>
      <c r="C1553" t="s">
        <v>3119</v>
      </c>
      <c r="D1553" t="s">
        <v>3120</v>
      </c>
      <c r="E1553" t="s">
        <v>3663</v>
      </c>
      <c r="F1553" t="s">
        <v>110</v>
      </c>
      <c r="G1553" s="3">
        <v>43642</v>
      </c>
      <c r="H1553" s="2">
        <v>175000</v>
      </c>
      <c r="I1553" s="12" t="s">
        <v>838</v>
      </c>
    </row>
    <row r="1554" spans="1:9" ht="21.75" customHeight="1" x14ac:dyDescent="0.2">
      <c r="A1554" t="s">
        <v>1868</v>
      </c>
      <c r="B1554" t="s">
        <v>1869</v>
      </c>
      <c r="C1554" t="s">
        <v>3119</v>
      </c>
      <c r="D1554" t="s">
        <v>3120</v>
      </c>
      <c r="E1554" t="s">
        <v>3670</v>
      </c>
      <c r="F1554" t="s">
        <v>110</v>
      </c>
      <c r="G1554" s="3">
        <v>43642</v>
      </c>
      <c r="H1554" s="2">
        <v>225000</v>
      </c>
      <c r="I1554" s="12" t="s">
        <v>838</v>
      </c>
    </row>
    <row r="1555" spans="1:9" ht="21.75" customHeight="1" x14ac:dyDescent="0.2">
      <c r="A1555" t="s">
        <v>326</v>
      </c>
      <c r="B1555" t="s">
        <v>1844</v>
      </c>
      <c r="C1555" t="s">
        <v>566</v>
      </c>
      <c r="D1555" t="s">
        <v>1842</v>
      </c>
      <c r="E1555" t="s">
        <v>3668</v>
      </c>
      <c r="F1555" t="s">
        <v>7</v>
      </c>
      <c r="G1555" s="3">
        <v>43642</v>
      </c>
      <c r="H1555" s="2">
        <v>219900</v>
      </c>
    </row>
    <row r="1556" spans="1:9" ht="21.75" customHeight="1" x14ac:dyDescent="0.2">
      <c r="A1556" t="s">
        <v>327</v>
      </c>
      <c r="B1556" t="s">
        <v>2086</v>
      </c>
      <c r="C1556" t="s">
        <v>1978</v>
      </c>
      <c r="D1556" t="s">
        <v>118</v>
      </c>
      <c r="E1556" t="s">
        <v>3666</v>
      </c>
      <c r="F1556" t="s">
        <v>121</v>
      </c>
      <c r="G1556" s="3">
        <v>43642</v>
      </c>
      <c r="H1556" s="2">
        <v>205000</v>
      </c>
    </row>
    <row r="1557" spans="1:9" ht="21.75" customHeight="1" x14ac:dyDescent="0.2">
      <c r="A1557" t="s">
        <v>1215</v>
      </c>
      <c r="B1557" t="s">
        <v>991</v>
      </c>
      <c r="C1557" t="s">
        <v>1210</v>
      </c>
      <c r="D1557" t="s">
        <v>991</v>
      </c>
      <c r="E1557" t="s">
        <v>3667</v>
      </c>
      <c r="F1557" t="s">
        <v>6</v>
      </c>
      <c r="G1557" s="3">
        <v>43642</v>
      </c>
      <c r="H1557" s="2">
        <v>105000</v>
      </c>
    </row>
    <row r="1558" spans="1:9" ht="21.75" customHeight="1" x14ac:dyDescent="0.2">
      <c r="A1558" t="s">
        <v>1918</v>
      </c>
      <c r="B1558" t="s">
        <v>1840</v>
      </c>
      <c r="C1558" t="s">
        <v>2061</v>
      </c>
      <c r="D1558" t="s">
        <v>53</v>
      </c>
      <c r="E1558" t="s">
        <v>3652</v>
      </c>
      <c r="F1558" t="s">
        <v>1249</v>
      </c>
      <c r="G1558" s="3">
        <v>43642</v>
      </c>
      <c r="H1558" s="2">
        <v>374900</v>
      </c>
    </row>
    <row r="1559" spans="1:9" ht="21.75" customHeight="1" x14ac:dyDescent="0.2">
      <c r="A1559" t="s">
        <v>1081</v>
      </c>
      <c r="B1559" t="s">
        <v>1036</v>
      </c>
      <c r="C1559" t="s">
        <v>1910</v>
      </c>
      <c r="D1559" t="s">
        <v>1842</v>
      </c>
      <c r="E1559" t="s">
        <v>3679</v>
      </c>
      <c r="F1559" t="s">
        <v>6</v>
      </c>
      <c r="G1559" s="3">
        <v>43643</v>
      </c>
      <c r="H1559" s="2">
        <v>221000</v>
      </c>
    </row>
    <row r="1560" spans="1:9" ht="21.75" customHeight="1" x14ac:dyDescent="0.2">
      <c r="A1560" t="s">
        <v>1950</v>
      </c>
      <c r="B1560" t="s">
        <v>5</v>
      </c>
      <c r="C1560" t="s">
        <v>719</v>
      </c>
      <c r="D1560" t="s">
        <v>1036</v>
      </c>
      <c r="E1560" t="s">
        <v>3674</v>
      </c>
      <c r="F1560" t="s">
        <v>6</v>
      </c>
      <c r="G1560" s="3">
        <v>43643</v>
      </c>
      <c r="H1560" s="2">
        <v>233000</v>
      </c>
    </row>
    <row r="1561" spans="1:9" ht="21.75" customHeight="1" x14ac:dyDescent="0.2">
      <c r="A1561" t="s">
        <v>1694</v>
      </c>
      <c r="B1561" t="s">
        <v>3680</v>
      </c>
      <c r="C1561" t="s">
        <v>307</v>
      </c>
      <c r="D1561" t="s">
        <v>1036</v>
      </c>
      <c r="E1561" t="s">
        <v>3681</v>
      </c>
      <c r="F1561" t="s">
        <v>11</v>
      </c>
      <c r="G1561" s="3">
        <v>43643</v>
      </c>
      <c r="H1561" s="2">
        <v>177000</v>
      </c>
    </row>
    <row r="1562" spans="1:9" ht="21.75" customHeight="1" x14ac:dyDescent="0.2">
      <c r="A1562" t="s">
        <v>1962</v>
      </c>
      <c r="B1562" t="s">
        <v>1099</v>
      </c>
      <c r="C1562" t="s">
        <v>1883</v>
      </c>
      <c r="D1562" t="s">
        <v>1475</v>
      </c>
      <c r="E1562" t="s">
        <v>3676</v>
      </c>
      <c r="F1562" t="s">
        <v>6</v>
      </c>
      <c r="G1562" s="3">
        <v>43643</v>
      </c>
      <c r="H1562" s="2">
        <v>439500</v>
      </c>
    </row>
    <row r="1563" spans="1:9" ht="21.75" customHeight="1" x14ac:dyDescent="0.2">
      <c r="A1563" t="s">
        <v>885</v>
      </c>
      <c r="B1563" t="s">
        <v>1840</v>
      </c>
      <c r="C1563" t="s">
        <v>1878</v>
      </c>
      <c r="D1563" t="s">
        <v>1258</v>
      </c>
      <c r="E1563" t="s">
        <v>3671</v>
      </c>
      <c r="F1563" t="s">
        <v>6</v>
      </c>
      <c r="G1563" s="3">
        <v>43643</v>
      </c>
      <c r="H1563" s="2">
        <v>135000</v>
      </c>
    </row>
    <row r="1564" spans="1:9" ht="21.75" customHeight="1" x14ac:dyDescent="0.2">
      <c r="A1564" t="s">
        <v>1543</v>
      </c>
      <c r="B1564" t="s">
        <v>1036</v>
      </c>
      <c r="C1564" t="s">
        <v>530</v>
      </c>
      <c r="D1564" t="s">
        <v>1858</v>
      </c>
      <c r="E1564" t="s">
        <v>3672</v>
      </c>
      <c r="F1564" t="s">
        <v>1249</v>
      </c>
      <c r="G1564" s="3">
        <v>43643</v>
      </c>
      <c r="H1564" s="2">
        <v>227000</v>
      </c>
    </row>
    <row r="1565" spans="1:9" ht="21.75" customHeight="1" x14ac:dyDescent="0.2">
      <c r="A1565" t="s">
        <v>3541</v>
      </c>
      <c r="B1565" t="s">
        <v>411</v>
      </c>
      <c r="C1565" t="s">
        <v>3677</v>
      </c>
      <c r="D1565" t="s">
        <v>1969</v>
      </c>
      <c r="E1565" t="s">
        <v>3678</v>
      </c>
      <c r="F1565" t="s">
        <v>328</v>
      </c>
      <c r="G1565" s="3">
        <v>43643</v>
      </c>
      <c r="H1565" s="2">
        <v>377000</v>
      </c>
    </row>
    <row r="1566" spans="1:9" ht="21.75" customHeight="1" x14ac:dyDescent="0.2">
      <c r="A1566" t="s">
        <v>326</v>
      </c>
      <c r="B1566" t="s">
        <v>1844</v>
      </c>
      <c r="C1566" t="s">
        <v>1910</v>
      </c>
      <c r="D1566" t="s">
        <v>1842</v>
      </c>
      <c r="E1566" t="s">
        <v>3675</v>
      </c>
      <c r="F1566" t="s">
        <v>123</v>
      </c>
      <c r="G1566" s="3">
        <v>43643</v>
      </c>
      <c r="H1566" s="2">
        <v>255000</v>
      </c>
    </row>
    <row r="1567" spans="1:9" ht="21.75" customHeight="1" x14ac:dyDescent="0.2">
      <c r="A1567" t="s">
        <v>1395</v>
      </c>
      <c r="B1567" t="s">
        <v>1842</v>
      </c>
      <c r="C1567" t="s">
        <v>1841</v>
      </c>
      <c r="D1567" t="s">
        <v>1840</v>
      </c>
      <c r="E1567" t="s">
        <v>114</v>
      </c>
      <c r="F1567" t="s">
        <v>7</v>
      </c>
      <c r="G1567" s="3">
        <v>43643</v>
      </c>
      <c r="H1567" s="2">
        <v>215000</v>
      </c>
    </row>
    <row r="1568" spans="1:9" ht="21.75" customHeight="1" x14ac:dyDescent="0.2">
      <c r="A1568" t="s">
        <v>1951</v>
      </c>
      <c r="B1568" t="s">
        <v>1842</v>
      </c>
      <c r="C1568" t="s">
        <v>764</v>
      </c>
      <c r="D1568" t="s">
        <v>1842</v>
      </c>
      <c r="E1568" t="s">
        <v>3673</v>
      </c>
      <c r="F1568" t="s">
        <v>6</v>
      </c>
      <c r="G1568" s="3">
        <v>43643</v>
      </c>
      <c r="H1568" s="2">
        <v>125000</v>
      </c>
    </row>
    <row r="1569" spans="1:8" ht="21.75" customHeight="1" x14ac:dyDescent="0.2">
      <c r="A1569" t="s">
        <v>1542</v>
      </c>
      <c r="B1569" t="s">
        <v>1842</v>
      </c>
      <c r="C1569" t="s">
        <v>1705</v>
      </c>
      <c r="D1569" t="s">
        <v>125</v>
      </c>
      <c r="E1569" t="s">
        <v>3714</v>
      </c>
      <c r="F1569" t="s">
        <v>11</v>
      </c>
      <c r="G1569" s="3">
        <v>43644</v>
      </c>
      <c r="H1569" s="2">
        <v>294700</v>
      </c>
    </row>
    <row r="1570" spans="1:8" ht="21.75" customHeight="1" x14ac:dyDescent="0.2">
      <c r="A1570" t="s">
        <v>1244</v>
      </c>
      <c r="B1570" t="s">
        <v>1535</v>
      </c>
      <c r="C1570" t="s">
        <v>266</v>
      </c>
      <c r="D1570" t="s">
        <v>1843</v>
      </c>
      <c r="E1570" t="s">
        <v>3724</v>
      </c>
      <c r="F1570" t="s">
        <v>6</v>
      </c>
      <c r="G1570" s="3">
        <v>43644</v>
      </c>
      <c r="H1570" s="2">
        <v>295000</v>
      </c>
    </row>
    <row r="1571" spans="1:8" ht="21.75" customHeight="1" x14ac:dyDescent="0.2">
      <c r="A1571" t="s">
        <v>152</v>
      </c>
      <c r="B1571" t="s">
        <v>1842</v>
      </c>
      <c r="C1571" t="s">
        <v>1872</v>
      </c>
      <c r="D1571" t="s">
        <v>1843</v>
      </c>
      <c r="E1571" t="s">
        <v>3691</v>
      </c>
      <c r="F1571" t="s">
        <v>6</v>
      </c>
      <c r="G1571" s="3">
        <v>43644</v>
      </c>
      <c r="H1571" s="2">
        <v>145000</v>
      </c>
    </row>
    <row r="1572" spans="1:8" ht="21.75" customHeight="1" x14ac:dyDescent="0.2">
      <c r="A1572" t="s">
        <v>1644</v>
      </c>
      <c r="B1572" t="s">
        <v>1036</v>
      </c>
      <c r="C1572" t="s">
        <v>1629</v>
      </c>
      <c r="D1572" t="s">
        <v>1840</v>
      </c>
      <c r="E1572" t="s">
        <v>3693</v>
      </c>
      <c r="F1572" t="s">
        <v>6</v>
      </c>
      <c r="G1572" s="3">
        <v>43644</v>
      </c>
      <c r="H1572" s="2">
        <v>125000</v>
      </c>
    </row>
    <row r="1573" spans="1:8" ht="21.75" customHeight="1" x14ac:dyDescent="0.2">
      <c r="A1573" t="s">
        <v>1711</v>
      </c>
      <c r="B1573" t="s">
        <v>1099</v>
      </c>
      <c r="C1573" t="s">
        <v>2076</v>
      </c>
      <c r="D1573" t="s">
        <v>1842</v>
      </c>
      <c r="E1573" t="s">
        <v>3725</v>
      </c>
      <c r="F1573" t="s">
        <v>70</v>
      </c>
      <c r="G1573" s="3">
        <v>43644</v>
      </c>
      <c r="H1573" s="2">
        <v>275000</v>
      </c>
    </row>
    <row r="1574" spans="1:8" ht="21.75" customHeight="1" x14ac:dyDescent="0.2">
      <c r="A1574" t="s">
        <v>2954</v>
      </c>
      <c r="B1574" t="s">
        <v>1861</v>
      </c>
      <c r="C1574" t="s">
        <v>147</v>
      </c>
      <c r="D1574" t="s">
        <v>1734</v>
      </c>
      <c r="E1574" t="s">
        <v>3684</v>
      </c>
      <c r="F1574" t="s">
        <v>7</v>
      </c>
      <c r="G1574" s="3">
        <v>43644</v>
      </c>
      <c r="H1574" s="2">
        <v>313500</v>
      </c>
    </row>
    <row r="1575" spans="1:8" ht="21.75" customHeight="1" x14ac:dyDescent="0.2">
      <c r="A1575" t="s">
        <v>1068</v>
      </c>
      <c r="B1575" t="s">
        <v>1535</v>
      </c>
      <c r="C1575" t="s">
        <v>1702</v>
      </c>
      <c r="D1575" t="s">
        <v>1535</v>
      </c>
      <c r="E1575" t="s">
        <v>3685</v>
      </c>
      <c r="F1575" t="s">
        <v>6</v>
      </c>
      <c r="G1575" s="3">
        <v>43644</v>
      </c>
      <c r="H1575" s="2">
        <v>187900</v>
      </c>
    </row>
    <row r="1576" spans="1:8" ht="21.75" customHeight="1" x14ac:dyDescent="0.2">
      <c r="A1576" t="s">
        <v>850</v>
      </c>
      <c r="B1576" t="s">
        <v>1844</v>
      </c>
      <c r="C1576" t="s">
        <v>307</v>
      </c>
      <c r="D1576" t="s">
        <v>1036</v>
      </c>
      <c r="E1576" t="s">
        <v>3708</v>
      </c>
      <c r="F1576" t="s">
        <v>6</v>
      </c>
      <c r="G1576" s="3">
        <v>43644</v>
      </c>
      <c r="H1576" s="2">
        <v>165000</v>
      </c>
    </row>
    <row r="1577" spans="1:8" ht="21.75" customHeight="1" x14ac:dyDescent="0.2">
      <c r="A1577" t="s">
        <v>1917</v>
      </c>
      <c r="B1577" t="s">
        <v>5</v>
      </c>
      <c r="C1577" t="s">
        <v>370</v>
      </c>
      <c r="D1577" t="s">
        <v>5</v>
      </c>
      <c r="E1577" t="s">
        <v>3692</v>
      </c>
      <c r="F1577" t="s">
        <v>120</v>
      </c>
      <c r="G1577" s="3">
        <v>43644</v>
      </c>
      <c r="H1577" s="2">
        <v>210000</v>
      </c>
    </row>
    <row r="1578" spans="1:8" ht="21.75" customHeight="1" x14ac:dyDescent="0.2">
      <c r="A1578" t="s">
        <v>852</v>
      </c>
      <c r="B1578" t="s">
        <v>1258</v>
      </c>
      <c r="C1578" t="s">
        <v>3688</v>
      </c>
      <c r="D1578" t="s">
        <v>368</v>
      </c>
      <c r="E1578" t="s">
        <v>3689</v>
      </c>
      <c r="F1578" t="s">
        <v>6</v>
      </c>
      <c r="G1578" s="3">
        <v>43644</v>
      </c>
      <c r="H1578" s="2">
        <v>170000</v>
      </c>
    </row>
    <row r="1579" spans="1:8" ht="21.75" customHeight="1" x14ac:dyDescent="0.2">
      <c r="A1579" t="s">
        <v>852</v>
      </c>
      <c r="B1579" t="s">
        <v>1258</v>
      </c>
      <c r="C1579" t="s">
        <v>852</v>
      </c>
      <c r="D1579" t="s">
        <v>1258</v>
      </c>
      <c r="E1579" t="s">
        <v>3697</v>
      </c>
      <c r="F1579" t="s">
        <v>6</v>
      </c>
      <c r="G1579" s="3">
        <v>43644</v>
      </c>
      <c r="H1579" s="2">
        <v>265000</v>
      </c>
    </row>
    <row r="1580" spans="1:8" ht="21.75" customHeight="1" x14ac:dyDescent="0.2">
      <c r="A1580" t="s">
        <v>1634</v>
      </c>
      <c r="B1580" t="s">
        <v>368</v>
      </c>
      <c r="C1580" t="s">
        <v>1634</v>
      </c>
      <c r="D1580" t="s">
        <v>368</v>
      </c>
      <c r="E1580" t="s">
        <v>3703</v>
      </c>
      <c r="F1580" t="s">
        <v>301</v>
      </c>
      <c r="G1580" s="3">
        <v>43644</v>
      </c>
      <c r="H1580" s="2">
        <v>65000</v>
      </c>
    </row>
    <row r="1581" spans="1:8" ht="21.75" customHeight="1" x14ac:dyDescent="0.2">
      <c r="A1581" t="s">
        <v>1303</v>
      </c>
      <c r="B1581" t="s">
        <v>1099</v>
      </c>
      <c r="C1581" t="s">
        <v>1874</v>
      </c>
      <c r="D1581" t="s">
        <v>1875</v>
      </c>
      <c r="E1581" t="s">
        <v>3720</v>
      </c>
      <c r="F1581" t="s">
        <v>1126</v>
      </c>
      <c r="G1581" s="3">
        <v>43644</v>
      </c>
      <c r="H1581" s="2">
        <v>215000</v>
      </c>
    </row>
    <row r="1582" spans="1:8" ht="21.75" customHeight="1" x14ac:dyDescent="0.2">
      <c r="A1582" t="s">
        <v>792</v>
      </c>
      <c r="B1582" t="s">
        <v>1099</v>
      </c>
      <c r="C1582" t="s">
        <v>186</v>
      </c>
      <c r="D1582" t="s">
        <v>1842</v>
      </c>
      <c r="E1582" t="s">
        <v>3694</v>
      </c>
      <c r="F1582" t="s">
        <v>6</v>
      </c>
      <c r="G1582" s="3">
        <v>43644</v>
      </c>
      <c r="H1582" s="2">
        <v>174900</v>
      </c>
    </row>
    <row r="1583" spans="1:8" ht="21.75" customHeight="1" x14ac:dyDescent="0.2">
      <c r="A1583" t="s">
        <v>1732</v>
      </c>
      <c r="B1583" t="s">
        <v>1475</v>
      </c>
      <c r="C1583" t="s">
        <v>243</v>
      </c>
      <c r="D1583" t="s">
        <v>1036</v>
      </c>
      <c r="E1583" t="s">
        <v>3686</v>
      </c>
      <c r="F1583" t="s">
        <v>6</v>
      </c>
      <c r="G1583" s="3">
        <v>43644</v>
      </c>
      <c r="H1583" s="2">
        <v>172000</v>
      </c>
    </row>
    <row r="1584" spans="1:8" ht="21.75" customHeight="1" x14ac:dyDescent="0.2">
      <c r="A1584" t="s">
        <v>1643</v>
      </c>
      <c r="B1584" t="s">
        <v>1099</v>
      </c>
      <c r="C1584" t="s">
        <v>840</v>
      </c>
      <c r="D1584" t="s">
        <v>1949</v>
      </c>
      <c r="E1584" t="s">
        <v>3701</v>
      </c>
      <c r="F1584" t="s">
        <v>215</v>
      </c>
      <c r="G1584" s="3">
        <v>43644</v>
      </c>
      <c r="H1584" s="2">
        <v>120500</v>
      </c>
    </row>
    <row r="1585" spans="1:8" ht="21.75" customHeight="1" x14ac:dyDescent="0.2">
      <c r="A1585" t="s">
        <v>764</v>
      </c>
      <c r="B1585" t="s">
        <v>1842</v>
      </c>
      <c r="C1585" t="s">
        <v>1542</v>
      </c>
      <c r="D1585" t="s">
        <v>1842</v>
      </c>
      <c r="E1585" t="s">
        <v>3683</v>
      </c>
      <c r="F1585" t="s">
        <v>123</v>
      </c>
      <c r="G1585" s="3">
        <v>43644</v>
      </c>
      <c r="H1585" s="2">
        <v>270000</v>
      </c>
    </row>
    <row r="1586" spans="1:8" ht="21.75" customHeight="1" x14ac:dyDescent="0.2">
      <c r="A1586" t="s">
        <v>1883</v>
      </c>
      <c r="B1586" t="s">
        <v>1475</v>
      </c>
      <c r="C1586" t="s">
        <v>1855</v>
      </c>
      <c r="D1586" t="s">
        <v>1854</v>
      </c>
      <c r="E1586" t="s">
        <v>1740</v>
      </c>
      <c r="F1586" t="s">
        <v>8</v>
      </c>
      <c r="G1586" s="3">
        <v>43644</v>
      </c>
      <c r="H1586" s="2">
        <v>134900</v>
      </c>
    </row>
    <row r="1587" spans="1:8" ht="21.75" customHeight="1" x14ac:dyDescent="0.2">
      <c r="A1587" t="s">
        <v>1181</v>
      </c>
      <c r="B1587" t="s">
        <v>5</v>
      </c>
      <c r="C1587" t="s">
        <v>1872</v>
      </c>
      <c r="D1587" t="s">
        <v>1843</v>
      </c>
      <c r="E1587" t="s">
        <v>3718</v>
      </c>
      <c r="F1587" t="s">
        <v>7</v>
      </c>
      <c r="G1587" s="3">
        <v>43644</v>
      </c>
      <c r="H1587" s="2">
        <v>135000</v>
      </c>
    </row>
    <row r="1588" spans="1:8" ht="21.75" customHeight="1" x14ac:dyDescent="0.2">
      <c r="A1588" t="s">
        <v>3119</v>
      </c>
      <c r="B1588" t="s">
        <v>3120</v>
      </c>
      <c r="C1588" t="s">
        <v>2735</v>
      </c>
      <c r="D1588" t="s">
        <v>2736</v>
      </c>
      <c r="E1588" t="s">
        <v>3695</v>
      </c>
      <c r="F1588" t="s">
        <v>301</v>
      </c>
      <c r="G1588" s="3">
        <v>43644</v>
      </c>
      <c r="H1588" s="2">
        <v>115000</v>
      </c>
    </row>
    <row r="1589" spans="1:8" ht="21.75" customHeight="1" x14ac:dyDescent="0.2">
      <c r="A1589" t="s">
        <v>3531</v>
      </c>
      <c r="B1589" t="s">
        <v>1036</v>
      </c>
      <c r="C1589" t="s">
        <v>530</v>
      </c>
      <c r="D1589" t="s">
        <v>1858</v>
      </c>
      <c r="E1589" t="s">
        <v>3682</v>
      </c>
      <c r="F1589" t="s">
        <v>6</v>
      </c>
      <c r="G1589" s="3">
        <v>43644</v>
      </c>
      <c r="H1589" s="2">
        <v>120000</v>
      </c>
    </row>
    <row r="1590" spans="1:8" ht="21.75" customHeight="1" x14ac:dyDescent="0.2">
      <c r="A1590" t="s">
        <v>1147</v>
      </c>
      <c r="B1590" t="s">
        <v>1842</v>
      </c>
      <c r="C1590" t="s">
        <v>524</v>
      </c>
      <c r="D1590" t="s">
        <v>1066</v>
      </c>
      <c r="E1590" t="s">
        <v>3728</v>
      </c>
      <c r="F1590" t="s">
        <v>6</v>
      </c>
      <c r="G1590" s="3">
        <v>43644</v>
      </c>
      <c r="H1590" s="2">
        <v>250000</v>
      </c>
    </row>
    <row r="1591" spans="1:8" ht="21.75" customHeight="1" x14ac:dyDescent="0.2">
      <c r="A1591" t="s">
        <v>1279</v>
      </c>
      <c r="B1591" t="s">
        <v>1036</v>
      </c>
      <c r="C1591" t="s">
        <v>1307</v>
      </c>
      <c r="D1591" t="s">
        <v>1099</v>
      </c>
      <c r="E1591" t="s">
        <v>3707</v>
      </c>
      <c r="F1591" t="s">
        <v>1249</v>
      </c>
      <c r="G1591" s="3">
        <v>43644</v>
      </c>
      <c r="H1591" s="2">
        <v>239211</v>
      </c>
    </row>
    <row r="1592" spans="1:8" ht="21.75" customHeight="1" x14ac:dyDescent="0.2">
      <c r="A1592" t="s">
        <v>1222</v>
      </c>
      <c r="B1592" t="s">
        <v>1099</v>
      </c>
      <c r="C1592" t="s">
        <v>267</v>
      </c>
      <c r="D1592" t="s">
        <v>1858</v>
      </c>
      <c r="E1592" t="s">
        <v>3699</v>
      </c>
      <c r="F1592" t="s">
        <v>1126</v>
      </c>
      <c r="G1592" s="3">
        <v>43644</v>
      </c>
      <c r="H1592" s="2">
        <v>166000</v>
      </c>
    </row>
    <row r="1593" spans="1:8" ht="21.75" customHeight="1" x14ac:dyDescent="0.2">
      <c r="A1593" t="s">
        <v>956</v>
      </c>
      <c r="B1593" t="s">
        <v>1546</v>
      </c>
      <c r="C1593" t="s">
        <v>956</v>
      </c>
      <c r="D1593" t="s">
        <v>1546</v>
      </c>
      <c r="E1593" t="s">
        <v>3721</v>
      </c>
      <c r="F1593" t="s">
        <v>6</v>
      </c>
      <c r="G1593" s="3">
        <v>43644</v>
      </c>
      <c r="H1593" s="2">
        <v>352000</v>
      </c>
    </row>
    <row r="1594" spans="1:8" ht="21.75" customHeight="1" x14ac:dyDescent="0.2">
      <c r="A1594" t="s">
        <v>117</v>
      </c>
      <c r="B1594" t="s">
        <v>1535</v>
      </c>
      <c r="C1594" t="s">
        <v>1882</v>
      </c>
      <c r="D1594" t="s">
        <v>1535</v>
      </c>
      <c r="E1594" t="s">
        <v>3726</v>
      </c>
      <c r="F1594" t="s">
        <v>6</v>
      </c>
      <c r="G1594" s="3">
        <v>43644</v>
      </c>
      <c r="H1594" s="2">
        <v>665000</v>
      </c>
    </row>
    <row r="1595" spans="1:8" ht="21.75" customHeight="1" x14ac:dyDescent="0.2">
      <c r="A1595" t="s">
        <v>1985</v>
      </c>
      <c r="B1595" t="s">
        <v>1936</v>
      </c>
      <c r="C1595" t="s">
        <v>826</v>
      </c>
      <c r="D1595" t="s">
        <v>1258</v>
      </c>
      <c r="E1595" t="s">
        <v>3719</v>
      </c>
      <c r="F1595" t="s">
        <v>7</v>
      </c>
      <c r="G1595" s="3">
        <v>43644</v>
      </c>
      <c r="H1595" s="2">
        <v>181500</v>
      </c>
    </row>
    <row r="1596" spans="1:8" ht="21.75" customHeight="1" x14ac:dyDescent="0.2">
      <c r="A1596" t="s">
        <v>1689</v>
      </c>
      <c r="B1596" t="s">
        <v>1734</v>
      </c>
      <c r="C1596" t="s">
        <v>756</v>
      </c>
      <c r="D1596" t="s">
        <v>1854</v>
      </c>
      <c r="E1596" t="s">
        <v>3700</v>
      </c>
      <c r="F1596" t="s">
        <v>6</v>
      </c>
      <c r="G1596" s="3">
        <v>43644</v>
      </c>
      <c r="H1596" s="2">
        <v>168000</v>
      </c>
    </row>
    <row r="1597" spans="1:8" ht="21.75" customHeight="1" x14ac:dyDescent="0.2">
      <c r="A1597" t="s">
        <v>1201</v>
      </c>
      <c r="B1597" t="s">
        <v>1475</v>
      </c>
      <c r="C1597" t="s">
        <v>3712</v>
      </c>
      <c r="D1597" t="s">
        <v>1969</v>
      </c>
      <c r="E1597" t="s">
        <v>3713</v>
      </c>
      <c r="F1597" t="s">
        <v>425</v>
      </c>
      <c r="G1597" s="3">
        <v>43644</v>
      </c>
      <c r="H1597" s="2">
        <v>252000</v>
      </c>
    </row>
    <row r="1598" spans="1:8" ht="21.75" customHeight="1" x14ac:dyDescent="0.2">
      <c r="A1598" t="s">
        <v>1872</v>
      </c>
      <c r="B1598" t="s">
        <v>1843</v>
      </c>
      <c r="C1598" t="s">
        <v>1872</v>
      </c>
      <c r="D1598" t="s">
        <v>1843</v>
      </c>
      <c r="E1598" t="s">
        <v>3687</v>
      </c>
      <c r="F1598" t="s">
        <v>6</v>
      </c>
      <c r="G1598" s="3">
        <v>43644</v>
      </c>
      <c r="H1598" s="2">
        <v>550000</v>
      </c>
    </row>
    <row r="1599" spans="1:8" ht="21.75" customHeight="1" x14ac:dyDescent="0.2">
      <c r="A1599" t="s">
        <v>1874</v>
      </c>
      <c r="B1599" t="s">
        <v>1875</v>
      </c>
      <c r="C1599" t="s">
        <v>1908</v>
      </c>
      <c r="D1599" t="s">
        <v>1909</v>
      </c>
      <c r="E1599" t="s">
        <v>3709</v>
      </c>
      <c r="F1599" t="s">
        <v>216</v>
      </c>
      <c r="G1599" s="3">
        <v>43644</v>
      </c>
      <c r="H1599" s="2">
        <v>359990</v>
      </c>
    </row>
    <row r="1600" spans="1:8" ht="21.75" customHeight="1" x14ac:dyDescent="0.2">
      <c r="A1600" t="s">
        <v>1040</v>
      </c>
      <c r="B1600" t="s">
        <v>5</v>
      </c>
      <c r="C1600" t="s">
        <v>1554</v>
      </c>
      <c r="D1600" t="s">
        <v>1941</v>
      </c>
      <c r="E1600" t="s">
        <v>3711</v>
      </c>
      <c r="F1600" t="s">
        <v>1126</v>
      </c>
      <c r="G1600" s="3">
        <v>43644</v>
      </c>
      <c r="H1600" s="2">
        <v>140000</v>
      </c>
    </row>
    <row r="1601" spans="1:8" ht="21.75" customHeight="1" x14ac:dyDescent="0.2">
      <c r="A1601" t="s">
        <v>1109</v>
      </c>
      <c r="B1601" t="s">
        <v>1842</v>
      </c>
      <c r="C1601" t="s">
        <v>186</v>
      </c>
      <c r="D1601" t="s">
        <v>1842</v>
      </c>
      <c r="E1601" t="s">
        <v>3722</v>
      </c>
      <c r="F1601" t="s">
        <v>553</v>
      </c>
      <c r="G1601" s="3">
        <v>43644</v>
      </c>
      <c r="H1601" s="2">
        <v>155000</v>
      </c>
    </row>
    <row r="1602" spans="1:8" ht="21.75" customHeight="1" x14ac:dyDescent="0.2">
      <c r="A1602" t="s">
        <v>212</v>
      </c>
      <c r="B1602" t="s">
        <v>1475</v>
      </c>
      <c r="C1602" t="s">
        <v>112</v>
      </c>
      <c r="D1602" t="s">
        <v>1036</v>
      </c>
      <c r="E1602" t="s">
        <v>3696</v>
      </c>
      <c r="F1602" t="s">
        <v>120</v>
      </c>
      <c r="G1602" s="3">
        <v>43644</v>
      </c>
      <c r="H1602" s="2">
        <v>135700</v>
      </c>
    </row>
    <row r="1603" spans="1:8" ht="21.75" customHeight="1" x14ac:dyDescent="0.2">
      <c r="A1603" t="s">
        <v>265</v>
      </c>
      <c r="B1603" t="s">
        <v>1840</v>
      </c>
      <c r="C1603" t="s">
        <v>853</v>
      </c>
      <c r="D1603" t="s">
        <v>854</v>
      </c>
      <c r="E1603" t="s">
        <v>3698</v>
      </c>
      <c r="F1603" t="s">
        <v>6</v>
      </c>
      <c r="G1603" s="3">
        <v>43644</v>
      </c>
      <c r="H1603" s="2">
        <v>277500</v>
      </c>
    </row>
    <row r="1604" spans="1:8" ht="21.75" customHeight="1" x14ac:dyDescent="0.2">
      <c r="A1604" t="s">
        <v>1857</v>
      </c>
      <c r="B1604" t="s">
        <v>1099</v>
      </c>
      <c r="C1604" t="s">
        <v>152</v>
      </c>
      <c r="D1604" t="s">
        <v>1842</v>
      </c>
      <c r="E1604" t="s">
        <v>3704</v>
      </c>
      <c r="F1604" t="s">
        <v>6</v>
      </c>
      <c r="G1604" s="3">
        <v>43644</v>
      </c>
      <c r="H1604" s="2">
        <v>199900</v>
      </c>
    </row>
    <row r="1605" spans="1:8" ht="21.75" customHeight="1" x14ac:dyDescent="0.2">
      <c r="A1605" t="s">
        <v>2683</v>
      </c>
      <c r="B1605" t="s">
        <v>1915</v>
      </c>
      <c r="C1605" t="s">
        <v>1390</v>
      </c>
      <c r="D1605" t="s">
        <v>1099</v>
      </c>
      <c r="E1605" t="s">
        <v>3705</v>
      </c>
      <c r="F1605" t="s">
        <v>6</v>
      </c>
      <c r="G1605" s="3">
        <v>43644</v>
      </c>
      <c r="H1605" s="2">
        <v>58500</v>
      </c>
    </row>
    <row r="1606" spans="1:8" ht="21.75" customHeight="1" x14ac:dyDescent="0.2">
      <c r="A1606" t="s">
        <v>1910</v>
      </c>
      <c r="B1606" t="s">
        <v>1842</v>
      </c>
      <c r="C1606" t="s">
        <v>25</v>
      </c>
      <c r="D1606" t="s">
        <v>1840</v>
      </c>
      <c r="E1606" t="s">
        <v>3715</v>
      </c>
      <c r="F1606" t="s">
        <v>123</v>
      </c>
      <c r="G1606" s="3">
        <v>43644</v>
      </c>
      <c r="H1606" s="2">
        <v>399000</v>
      </c>
    </row>
    <row r="1607" spans="1:8" ht="21.75" customHeight="1" x14ac:dyDescent="0.2">
      <c r="A1607" t="s">
        <v>326</v>
      </c>
      <c r="B1607" t="s">
        <v>1844</v>
      </c>
      <c r="C1607" t="s">
        <v>1689</v>
      </c>
      <c r="D1607" t="s">
        <v>1734</v>
      </c>
      <c r="E1607" t="s">
        <v>3690</v>
      </c>
      <c r="F1607" t="s">
        <v>700</v>
      </c>
      <c r="G1607" s="3">
        <v>43644</v>
      </c>
      <c r="H1607" s="2">
        <v>130000</v>
      </c>
    </row>
    <row r="1608" spans="1:8" ht="21.75" customHeight="1" x14ac:dyDescent="0.2">
      <c r="A1608" t="s">
        <v>326</v>
      </c>
      <c r="B1608" t="s">
        <v>1844</v>
      </c>
      <c r="C1608" t="s">
        <v>1040</v>
      </c>
      <c r="D1608" t="s">
        <v>5</v>
      </c>
      <c r="E1608" t="s">
        <v>3706</v>
      </c>
      <c r="F1608" t="s">
        <v>6</v>
      </c>
      <c r="G1608" s="3">
        <v>43644</v>
      </c>
      <c r="H1608" s="2">
        <v>91500</v>
      </c>
    </row>
    <row r="1609" spans="1:8" ht="21.75" customHeight="1" x14ac:dyDescent="0.2">
      <c r="A1609" t="s">
        <v>2009</v>
      </c>
      <c r="B1609" t="s">
        <v>1258</v>
      </c>
      <c r="C1609" t="s">
        <v>1481</v>
      </c>
      <c r="D1609" t="s">
        <v>1529</v>
      </c>
      <c r="E1609" t="s">
        <v>3710</v>
      </c>
      <c r="F1609" t="s">
        <v>6</v>
      </c>
      <c r="G1609" s="3">
        <v>43644</v>
      </c>
      <c r="H1609" s="2">
        <v>109900</v>
      </c>
    </row>
    <row r="1610" spans="1:8" ht="21.75" customHeight="1" x14ac:dyDescent="0.2">
      <c r="A1610" t="s">
        <v>2013</v>
      </c>
      <c r="B1610" t="s">
        <v>1180</v>
      </c>
      <c r="C1610" t="s">
        <v>692</v>
      </c>
      <c r="D1610" t="s">
        <v>1842</v>
      </c>
      <c r="E1610" t="s">
        <v>3717</v>
      </c>
      <c r="F1610" t="s">
        <v>6</v>
      </c>
      <c r="G1610" s="3">
        <v>43644</v>
      </c>
      <c r="H1610" s="2">
        <v>199500</v>
      </c>
    </row>
    <row r="1611" spans="1:8" ht="21.75" customHeight="1" x14ac:dyDescent="0.2">
      <c r="A1611" t="s">
        <v>1724</v>
      </c>
      <c r="B1611" t="s">
        <v>1099</v>
      </c>
      <c r="C1611" t="s">
        <v>908</v>
      </c>
      <c r="D1611" t="s">
        <v>5</v>
      </c>
      <c r="E1611" t="s">
        <v>665</v>
      </c>
      <c r="F1611" t="s">
        <v>425</v>
      </c>
      <c r="G1611" s="3">
        <v>43644</v>
      </c>
      <c r="H1611" s="2">
        <v>235000</v>
      </c>
    </row>
    <row r="1612" spans="1:8" ht="21.75" customHeight="1" x14ac:dyDescent="0.2">
      <c r="A1612" t="s">
        <v>1449</v>
      </c>
      <c r="B1612" t="s">
        <v>1099</v>
      </c>
      <c r="C1612" t="s">
        <v>1855</v>
      </c>
      <c r="D1612" t="s">
        <v>1854</v>
      </c>
      <c r="E1612" t="s">
        <v>3727</v>
      </c>
      <c r="F1612" t="s">
        <v>730</v>
      </c>
      <c r="G1612" s="3">
        <v>43644</v>
      </c>
      <c r="H1612" s="2">
        <v>62000</v>
      </c>
    </row>
    <row r="1613" spans="1:8" ht="21.75" customHeight="1" x14ac:dyDescent="0.2">
      <c r="A1613" t="s">
        <v>1860</v>
      </c>
      <c r="B1613" t="s">
        <v>1854</v>
      </c>
      <c r="C1613" t="s">
        <v>1880</v>
      </c>
      <c r="D1613" t="s">
        <v>126</v>
      </c>
      <c r="E1613" t="s">
        <v>3716</v>
      </c>
      <c r="F1613" t="s">
        <v>6</v>
      </c>
      <c r="G1613" s="3">
        <v>43644</v>
      </c>
      <c r="H1613" s="2">
        <v>201500</v>
      </c>
    </row>
    <row r="1614" spans="1:8" ht="21.75" customHeight="1" x14ac:dyDescent="0.2">
      <c r="A1614" t="s">
        <v>788</v>
      </c>
      <c r="B1614" t="s">
        <v>1858</v>
      </c>
      <c r="C1614" t="s">
        <v>316</v>
      </c>
      <c r="D1614" t="s">
        <v>1971</v>
      </c>
      <c r="E1614" t="s">
        <v>3723</v>
      </c>
      <c r="F1614" t="s">
        <v>6</v>
      </c>
      <c r="G1614" s="3">
        <v>43644</v>
      </c>
      <c r="H1614" s="2">
        <v>100000</v>
      </c>
    </row>
    <row r="1615" spans="1:8" ht="21.75" customHeight="1" x14ac:dyDescent="0.2">
      <c r="A1615" t="s">
        <v>26</v>
      </c>
      <c r="B1615" t="s">
        <v>1858</v>
      </c>
      <c r="C1615" t="s">
        <v>150</v>
      </c>
      <c r="D1615" t="s">
        <v>769</v>
      </c>
      <c r="E1615" t="s">
        <v>3702</v>
      </c>
      <c r="F1615" t="s">
        <v>6</v>
      </c>
      <c r="G1615" s="3">
        <v>43644</v>
      </c>
      <c r="H1615" s="2">
        <v>145000</v>
      </c>
    </row>
    <row r="6278" ht="23.25" customHeight="1" x14ac:dyDescent="0.2"/>
    <row r="16466" ht="22.5" customHeight="1" x14ac:dyDescent="0.2"/>
    <row r="23546" ht="30" customHeight="1" x14ac:dyDescent="0.2"/>
  </sheetData>
  <sortState xmlns:xlrd2="http://schemas.microsoft.com/office/spreadsheetml/2017/richdata2" ref="A1151:I1615">
    <sortCondition ref="G1151:G1615"/>
  </sortState>
  <dataConsolidate>
    <dataRefs count="1">
      <dataRef ref="J2014" sheet="SoldData"/>
    </dataRefs>
  </dataConsolidate>
  <phoneticPr fontId="3" type="noConversion"/>
  <printOptions gridLines="1"/>
  <pageMargins left="0.5" right="0.5" top="0.5" bottom="0.5" header="0.5" footer="0.5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277"/>
  <sheetViews>
    <sheetView workbookViewId="0">
      <selection activeCell="A2" sqref="A2:H1231"/>
    </sheetView>
  </sheetViews>
  <sheetFormatPr defaultColWidth="16.85546875" defaultRowHeight="21.75" customHeight="1" x14ac:dyDescent="0.2"/>
  <cols>
    <col min="1" max="1" width="29.7109375" style="1" customWidth="1"/>
    <col min="2" max="2" width="17.28515625" style="1" customWidth="1"/>
    <col min="3" max="4" width="24.28515625" style="1" customWidth="1"/>
    <col min="5" max="6" width="24.140625" style="1" customWidth="1"/>
    <col min="7" max="7" width="13" style="9" customWidth="1"/>
    <col min="8" max="8" width="13.7109375" style="47" customWidth="1"/>
    <col min="9" max="9" width="16.85546875" style="12"/>
    <col min="10" max="16384" width="16.85546875" style="7"/>
  </cols>
  <sheetData>
    <row r="1" spans="1:13" s="46" customFormat="1" ht="21.75" customHeight="1" x14ac:dyDescent="0.2">
      <c r="A1" s="77" t="s">
        <v>278</v>
      </c>
      <c r="B1" s="5" t="s">
        <v>144</v>
      </c>
      <c r="C1" s="5" t="s">
        <v>177</v>
      </c>
      <c r="D1" s="5" t="s">
        <v>178</v>
      </c>
      <c r="E1" s="5" t="s">
        <v>294</v>
      </c>
      <c r="F1" s="5" t="s">
        <v>295</v>
      </c>
      <c r="G1" s="44" t="s">
        <v>179</v>
      </c>
      <c r="H1" s="64" t="s">
        <v>180</v>
      </c>
      <c r="I1" s="45"/>
      <c r="M1" s="7"/>
    </row>
    <row r="2" spans="1:13" ht="21.75" customHeight="1" x14ac:dyDescent="0.2">
      <c r="A2"/>
      <c r="B2"/>
      <c r="C2"/>
      <c r="D2"/>
      <c r="E2"/>
      <c r="F2"/>
      <c r="G2" s="3"/>
      <c r="H2" s="2"/>
    </row>
    <row r="3" spans="1:13" ht="21.75" customHeight="1" x14ac:dyDescent="0.2">
      <c r="A3"/>
      <c r="B3"/>
      <c r="C3"/>
      <c r="D3"/>
      <c r="E3"/>
      <c r="F3"/>
      <c r="G3" s="3"/>
      <c r="H3" s="2"/>
    </row>
    <row r="4" spans="1:13" ht="21.75" customHeight="1" x14ac:dyDescent="0.2">
      <c r="A4"/>
      <c r="B4"/>
      <c r="C4"/>
      <c r="D4"/>
      <c r="E4"/>
      <c r="F4"/>
      <c r="G4" s="3"/>
      <c r="H4" s="2"/>
    </row>
    <row r="5" spans="1:13" ht="21.75" customHeight="1" x14ac:dyDescent="0.2">
      <c r="A5"/>
      <c r="B5"/>
      <c r="C5"/>
      <c r="D5"/>
      <c r="E5"/>
      <c r="F5"/>
      <c r="G5" s="3"/>
      <c r="H5" s="2"/>
    </row>
    <row r="6" spans="1:13" ht="21.75" customHeight="1" x14ac:dyDescent="0.2">
      <c r="A6"/>
      <c r="B6"/>
      <c r="C6"/>
      <c r="D6"/>
      <c r="E6"/>
      <c r="F6"/>
      <c r="G6" s="3"/>
      <c r="H6" s="2"/>
    </row>
    <row r="7" spans="1:13" ht="21.75" customHeight="1" x14ac:dyDescent="0.2">
      <c r="A7"/>
      <c r="B7"/>
      <c r="C7"/>
      <c r="D7"/>
      <c r="E7"/>
      <c r="F7"/>
      <c r="G7" s="3"/>
      <c r="H7" s="2"/>
    </row>
    <row r="8" spans="1:13" ht="21.75" customHeight="1" x14ac:dyDescent="0.2">
      <c r="A8"/>
      <c r="B8"/>
      <c r="C8"/>
      <c r="D8"/>
      <c r="E8"/>
      <c r="F8"/>
      <c r="G8" s="3"/>
      <c r="H8" s="2"/>
    </row>
    <row r="9" spans="1:13" ht="21.75" customHeight="1" x14ac:dyDescent="0.2">
      <c r="A9"/>
      <c r="B9"/>
      <c r="C9"/>
      <c r="D9"/>
      <c r="E9"/>
      <c r="F9"/>
      <c r="G9" s="3"/>
      <c r="H9" s="2"/>
    </row>
    <row r="10" spans="1:13" ht="21.75" customHeight="1" x14ac:dyDescent="0.2">
      <c r="A10"/>
      <c r="B10"/>
      <c r="C10"/>
      <c r="D10"/>
      <c r="E10"/>
      <c r="F10"/>
      <c r="G10" s="3"/>
      <c r="H10" s="2"/>
    </row>
    <row r="11" spans="1:13" ht="21.75" customHeight="1" x14ac:dyDescent="0.2">
      <c r="A11"/>
      <c r="B11"/>
      <c r="C11"/>
      <c r="D11"/>
      <c r="E11"/>
      <c r="F11"/>
      <c r="G11" s="3"/>
      <c r="H11" s="2"/>
    </row>
    <row r="12" spans="1:13" ht="21.75" customHeight="1" x14ac:dyDescent="0.2">
      <c r="A12"/>
      <c r="B12"/>
      <c r="C12"/>
      <c r="D12"/>
      <c r="E12"/>
      <c r="F12"/>
      <c r="G12" s="3"/>
      <c r="H12" s="2"/>
    </row>
    <row r="13" spans="1:13" ht="21.75" customHeight="1" x14ac:dyDescent="0.2">
      <c r="A13"/>
      <c r="B13"/>
      <c r="C13"/>
      <c r="D13"/>
      <c r="E13"/>
      <c r="F13"/>
      <c r="G13" s="3"/>
      <c r="H13" s="2"/>
    </row>
    <row r="14" spans="1:13" ht="21.75" customHeight="1" x14ac:dyDescent="0.2">
      <c r="A14"/>
      <c r="B14"/>
      <c r="C14"/>
      <c r="D14"/>
      <c r="E14"/>
      <c r="F14"/>
      <c r="G14" s="3"/>
      <c r="H14" s="2"/>
    </row>
    <row r="15" spans="1:13" ht="21.75" customHeight="1" x14ac:dyDescent="0.2">
      <c r="A15"/>
      <c r="B15"/>
      <c r="C15"/>
      <c r="D15"/>
      <c r="E15"/>
      <c r="F15"/>
      <c r="G15" s="3"/>
      <c r="H15" s="2"/>
    </row>
    <row r="16" spans="1:13" ht="21.75" customHeight="1" x14ac:dyDescent="0.2">
      <c r="A16"/>
      <c r="B16"/>
      <c r="C16"/>
      <c r="D16"/>
      <c r="E16"/>
      <c r="F16"/>
      <c r="G16" s="3"/>
      <c r="H16" s="2"/>
    </row>
    <row r="17" spans="1:8" ht="21.75" customHeight="1" x14ac:dyDescent="0.2">
      <c r="A17"/>
      <c r="B17"/>
      <c r="C17"/>
      <c r="D17"/>
      <c r="E17"/>
      <c r="F17"/>
      <c r="G17" s="3"/>
      <c r="H17" s="2"/>
    </row>
    <row r="18" spans="1:8" ht="21.75" customHeight="1" x14ac:dyDescent="0.2">
      <c r="A18"/>
      <c r="B18"/>
      <c r="C18"/>
      <c r="D18"/>
      <c r="E18"/>
      <c r="F18"/>
      <c r="G18" s="3"/>
      <c r="H18" s="2"/>
    </row>
    <row r="19" spans="1:8" ht="21.75" customHeight="1" x14ac:dyDescent="0.2">
      <c r="A19"/>
      <c r="B19"/>
      <c r="C19"/>
      <c r="D19"/>
      <c r="E19"/>
      <c r="F19"/>
      <c r="G19" s="3"/>
      <c r="H19" s="2"/>
    </row>
    <row r="20" spans="1:8" ht="21.75" customHeight="1" x14ac:dyDescent="0.2">
      <c r="A20"/>
      <c r="B20"/>
      <c r="C20"/>
      <c r="D20"/>
      <c r="E20"/>
      <c r="F20"/>
      <c r="G20" s="3"/>
      <c r="H20" s="2"/>
    </row>
    <row r="21" spans="1:8" ht="21.75" customHeight="1" x14ac:dyDescent="0.2">
      <c r="A21"/>
      <c r="B21"/>
      <c r="C21"/>
      <c r="D21"/>
      <c r="E21"/>
      <c r="F21"/>
      <c r="G21" s="3"/>
      <c r="H21" s="2"/>
    </row>
    <row r="22" spans="1:8" ht="21.75" customHeight="1" x14ac:dyDescent="0.2">
      <c r="A22"/>
      <c r="B22"/>
      <c r="C22"/>
      <c r="D22"/>
      <c r="E22"/>
      <c r="F22"/>
      <c r="G22" s="3"/>
      <c r="H22" s="2"/>
    </row>
    <row r="23" spans="1:8" ht="21.75" customHeight="1" x14ac:dyDescent="0.2">
      <c r="A23"/>
      <c r="B23"/>
      <c r="C23"/>
      <c r="D23"/>
      <c r="E23"/>
      <c r="F23"/>
      <c r="G23" s="3"/>
      <c r="H23" s="2"/>
    </row>
    <row r="24" spans="1:8" ht="21.75" customHeight="1" x14ac:dyDescent="0.2">
      <c r="A24"/>
      <c r="B24"/>
      <c r="C24"/>
      <c r="D24"/>
      <c r="E24"/>
      <c r="F24"/>
      <c r="G24" s="3"/>
      <c r="H24" s="2"/>
    </row>
    <row r="25" spans="1:8" ht="21.75" customHeight="1" x14ac:dyDescent="0.2">
      <c r="A25"/>
      <c r="B25"/>
      <c r="C25"/>
      <c r="D25"/>
      <c r="E25"/>
      <c r="F25"/>
      <c r="G25" s="3"/>
      <c r="H25" s="2"/>
    </row>
    <row r="26" spans="1:8" ht="21.75" customHeight="1" x14ac:dyDescent="0.2">
      <c r="A26"/>
      <c r="B26"/>
      <c r="C26"/>
      <c r="D26"/>
      <c r="E26"/>
      <c r="F26"/>
      <c r="G26" s="3"/>
      <c r="H26" s="2"/>
    </row>
    <row r="27" spans="1:8" ht="21.75" customHeight="1" x14ac:dyDescent="0.2">
      <c r="A27"/>
      <c r="B27"/>
      <c r="C27"/>
      <c r="D27"/>
      <c r="E27"/>
      <c r="F27"/>
      <c r="G27" s="3"/>
      <c r="H27" s="2"/>
    </row>
    <row r="28" spans="1:8" ht="21.75" customHeight="1" x14ac:dyDescent="0.2">
      <c r="A28"/>
      <c r="B28"/>
      <c r="C28"/>
      <c r="D28"/>
      <c r="E28"/>
      <c r="F28"/>
      <c r="G28" s="3"/>
      <c r="H28" s="2"/>
    </row>
    <row r="29" spans="1:8" ht="21.75" customHeight="1" x14ac:dyDescent="0.2">
      <c r="A29"/>
      <c r="B29"/>
      <c r="C29"/>
      <c r="D29"/>
      <c r="E29"/>
      <c r="F29"/>
      <c r="G29" s="3"/>
      <c r="H29" s="2"/>
    </row>
    <row r="30" spans="1:8" ht="21.75" customHeight="1" x14ac:dyDescent="0.2">
      <c r="A30"/>
      <c r="B30"/>
      <c r="C30"/>
      <c r="D30"/>
      <c r="E30"/>
      <c r="F30"/>
      <c r="G30" s="3"/>
      <c r="H30" s="2"/>
    </row>
    <row r="31" spans="1:8" ht="21.75" customHeight="1" x14ac:dyDescent="0.2">
      <c r="A31"/>
      <c r="B31"/>
      <c r="C31"/>
      <c r="D31"/>
      <c r="E31"/>
      <c r="F31"/>
      <c r="G31" s="3"/>
      <c r="H31" s="2"/>
    </row>
    <row r="32" spans="1:8" ht="21.75" customHeight="1" x14ac:dyDescent="0.2">
      <c r="A32"/>
      <c r="B32"/>
      <c r="C32"/>
      <c r="D32"/>
      <c r="E32"/>
      <c r="F32"/>
      <c r="G32" s="3"/>
      <c r="H32" s="2"/>
    </row>
    <row r="33" spans="1:9" ht="21.75" customHeight="1" x14ac:dyDescent="0.2">
      <c r="A33"/>
      <c r="B33"/>
      <c r="C33"/>
      <c r="D33"/>
      <c r="E33"/>
      <c r="F33"/>
      <c r="G33" s="3"/>
      <c r="H33" s="2"/>
    </row>
    <row r="34" spans="1:9" ht="21.75" customHeight="1" x14ac:dyDescent="0.2">
      <c r="A34"/>
      <c r="B34"/>
      <c r="C34"/>
      <c r="D34"/>
      <c r="E34"/>
      <c r="F34"/>
      <c r="G34" s="3"/>
      <c r="H34" s="2"/>
    </row>
    <row r="35" spans="1:9" ht="21.75" customHeight="1" x14ac:dyDescent="0.2">
      <c r="A35"/>
      <c r="B35"/>
      <c r="C35"/>
      <c r="D35"/>
      <c r="E35"/>
      <c r="F35"/>
      <c r="G35" s="3"/>
      <c r="H35" s="2"/>
    </row>
    <row r="36" spans="1:9" ht="21.75" customHeight="1" x14ac:dyDescent="0.2">
      <c r="A36"/>
      <c r="B36"/>
      <c r="C36"/>
      <c r="D36"/>
      <c r="E36"/>
      <c r="F36"/>
      <c r="G36" s="3"/>
      <c r="H36" s="2"/>
    </row>
    <row r="37" spans="1:9" ht="21.75" customHeight="1" x14ac:dyDescent="0.2">
      <c r="A37"/>
      <c r="B37"/>
      <c r="C37"/>
      <c r="D37"/>
      <c r="E37"/>
      <c r="F37"/>
      <c r="G37" s="3"/>
      <c r="H37" s="2"/>
    </row>
    <row r="38" spans="1:9" ht="21.75" customHeight="1" x14ac:dyDescent="0.2">
      <c r="A38"/>
      <c r="B38"/>
      <c r="C38"/>
      <c r="D38"/>
      <c r="E38"/>
      <c r="F38"/>
      <c r="G38" s="3"/>
      <c r="H38" s="2"/>
    </row>
    <row r="39" spans="1:9" ht="21.75" customHeight="1" x14ac:dyDescent="0.2">
      <c r="A39"/>
      <c r="B39"/>
      <c r="C39"/>
      <c r="D39"/>
      <c r="E39"/>
      <c r="F39"/>
      <c r="G39" s="3"/>
      <c r="H39" s="2"/>
    </row>
    <row r="40" spans="1:9" ht="21.75" customHeight="1" x14ac:dyDescent="0.2">
      <c r="A40"/>
      <c r="B40"/>
      <c r="C40"/>
      <c r="D40"/>
      <c r="E40"/>
      <c r="F40"/>
      <c r="G40" s="3"/>
      <c r="H40" s="2"/>
    </row>
    <row r="41" spans="1:9" ht="21.75" customHeight="1" x14ac:dyDescent="0.2">
      <c r="A41"/>
      <c r="B41"/>
      <c r="C41"/>
      <c r="D41"/>
      <c r="E41"/>
      <c r="F41"/>
      <c r="G41" s="3"/>
      <c r="H41" s="2"/>
    </row>
    <row r="42" spans="1:9" ht="21.75" customHeight="1" x14ac:dyDescent="0.2">
      <c r="A42"/>
      <c r="B42"/>
      <c r="C42"/>
      <c r="D42"/>
      <c r="E42"/>
      <c r="F42"/>
      <c r="G42" s="3"/>
      <c r="H42" s="2"/>
      <c r="I42" s="13"/>
    </row>
    <row r="43" spans="1:9" ht="21.75" customHeight="1" x14ac:dyDescent="0.2">
      <c r="A43"/>
      <c r="B43"/>
      <c r="C43"/>
      <c r="D43"/>
      <c r="E43"/>
      <c r="F43"/>
      <c r="G43" s="3"/>
      <c r="H43" s="2"/>
    </row>
    <row r="44" spans="1:9" ht="21.75" customHeight="1" x14ac:dyDescent="0.2">
      <c r="A44"/>
      <c r="B44"/>
      <c r="C44"/>
      <c r="D44"/>
      <c r="E44"/>
      <c r="F44"/>
      <c r="G44" s="3"/>
      <c r="H44" s="2"/>
    </row>
    <row r="45" spans="1:9" ht="21.75" customHeight="1" x14ac:dyDescent="0.2">
      <c r="A45"/>
      <c r="B45"/>
      <c r="C45"/>
      <c r="D45"/>
      <c r="E45"/>
      <c r="F45"/>
      <c r="G45" s="3"/>
      <c r="H45" s="2"/>
    </row>
    <row r="46" spans="1:9" ht="21.75" customHeight="1" x14ac:dyDescent="0.2">
      <c r="A46"/>
      <c r="B46"/>
      <c r="C46"/>
      <c r="D46"/>
      <c r="E46"/>
      <c r="F46"/>
      <c r="G46" s="3"/>
      <c r="H46" s="2"/>
    </row>
    <row r="47" spans="1:9" ht="21.75" customHeight="1" x14ac:dyDescent="0.2">
      <c r="A47"/>
      <c r="B47"/>
      <c r="C47"/>
      <c r="D47"/>
      <c r="E47"/>
      <c r="F47"/>
      <c r="G47" s="3"/>
      <c r="H47" s="2"/>
    </row>
    <row r="48" spans="1:9" ht="21.75" customHeight="1" x14ac:dyDescent="0.2">
      <c r="A48"/>
      <c r="B48"/>
      <c r="C48"/>
      <c r="D48"/>
      <c r="E48"/>
      <c r="F48"/>
      <c r="G48" s="3"/>
      <c r="H48" s="2"/>
    </row>
    <row r="49" spans="1:8" ht="21.75" customHeight="1" x14ac:dyDescent="0.2">
      <c r="A49"/>
      <c r="B49"/>
      <c r="C49"/>
      <c r="D49"/>
      <c r="E49"/>
      <c r="F49"/>
      <c r="G49" s="3"/>
      <c r="H49" s="2"/>
    </row>
    <row r="50" spans="1:8" ht="21.75" customHeight="1" x14ac:dyDescent="0.2">
      <c r="A50"/>
      <c r="B50"/>
      <c r="C50"/>
      <c r="D50"/>
      <c r="E50"/>
      <c r="F50"/>
      <c r="G50" s="3"/>
      <c r="H50" s="2"/>
    </row>
    <row r="51" spans="1:8" ht="21.75" customHeight="1" x14ac:dyDescent="0.2">
      <c r="A51"/>
      <c r="B51"/>
      <c r="C51"/>
      <c r="D51"/>
      <c r="E51"/>
      <c r="F51"/>
      <c r="G51" s="3"/>
      <c r="H51" s="2"/>
    </row>
    <row r="52" spans="1:8" ht="21.75" customHeight="1" x14ac:dyDescent="0.2">
      <c r="A52"/>
      <c r="B52"/>
      <c r="C52"/>
      <c r="D52"/>
      <c r="E52"/>
      <c r="F52"/>
      <c r="G52" s="3"/>
      <c r="H52" s="2"/>
    </row>
    <row r="53" spans="1:8" ht="21.75" customHeight="1" x14ac:dyDescent="0.2">
      <c r="A53"/>
      <c r="B53"/>
      <c r="C53"/>
      <c r="D53"/>
      <c r="E53"/>
      <c r="F53"/>
      <c r="G53" s="3"/>
      <c r="H53" s="2"/>
    </row>
    <row r="54" spans="1:8" ht="21.75" customHeight="1" x14ac:dyDescent="0.2">
      <c r="A54"/>
      <c r="B54"/>
      <c r="C54"/>
      <c r="D54"/>
      <c r="E54"/>
      <c r="F54"/>
      <c r="G54" s="3"/>
      <c r="H54" s="2"/>
    </row>
    <row r="55" spans="1:8" ht="21.75" customHeight="1" x14ac:dyDescent="0.2">
      <c r="A55"/>
      <c r="B55"/>
      <c r="C55"/>
      <c r="D55"/>
      <c r="E55"/>
      <c r="F55"/>
      <c r="G55" s="3"/>
      <c r="H55" s="2"/>
    </row>
    <row r="56" spans="1:8" ht="21.75" customHeight="1" x14ac:dyDescent="0.2">
      <c r="A56"/>
      <c r="B56"/>
      <c r="C56"/>
      <c r="D56"/>
      <c r="E56"/>
      <c r="F56"/>
      <c r="G56" s="3"/>
      <c r="H56" s="2"/>
    </row>
    <row r="57" spans="1:8" ht="21.75" customHeight="1" x14ac:dyDescent="0.2">
      <c r="A57"/>
      <c r="B57"/>
      <c r="C57"/>
      <c r="D57"/>
      <c r="E57"/>
      <c r="F57"/>
      <c r="G57" s="3"/>
      <c r="H57" s="2"/>
    </row>
    <row r="58" spans="1:8" ht="21.75" customHeight="1" x14ac:dyDescent="0.2">
      <c r="A58"/>
      <c r="B58"/>
      <c r="C58"/>
      <c r="D58"/>
      <c r="E58"/>
      <c r="F58"/>
      <c r="G58" s="3"/>
      <c r="H58" s="2"/>
    </row>
    <row r="59" spans="1:8" ht="21.75" customHeight="1" x14ac:dyDescent="0.2">
      <c r="A59"/>
      <c r="B59"/>
      <c r="C59"/>
      <c r="D59"/>
      <c r="E59"/>
      <c r="F59"/>
      <c r="G59" s="3"/>
      <c r="H59" s="2"/>
    </row>
    <row r="60" spans="1:8" ht="21.75" customHeight="1" x14ac:dyDescent="0.2">
      <c r="A60"/>
      <c r="B60"/>
      <c r="C60"/>
      <c r="D60"/>
      <c r="E60"/>
      <c r="F60"/>
      <c r="G60" s="3"/>
      <c r="H60" s="2"/>
    </row>
    <row r="61" spans="1:8" ht="21.75" customHeight="1" x14ac:dyDescent="0.2">
      <c r="A61"/>
      <c r="B61"/>
      <c r="C61"/>
      <c r="D61"/>
      <c r="E61"/>
      <c r="F61"/>
      <c r="G61" s="3"/>
      <c r="H61" s="2"/>
    </row>
    <row r="62" spans="1:8" ht="21.75" customHeight="1" x14ac:dyDescent="0.2">
      <c r="A62"/>
      <c r="B62"/>
      <c r="C62"/>
      <c r="D62"/>
      <c r="E62"/>
      <c r="F62"/>
      <c r="G62" s="3"/>
      <c r="H62" s="2"/>
    </row>
    <row r="63" spans="1:8" ht="21.75" customHeight="1" x14ac:dyDescent="0.2">
      <c r="A63"/>
      <c r="B63"/>
      <c r="C63"/>
      <c r="D63"/>
      <c r="E63"/>
      <c r="F63"/>
      <c r="G63" s="3"/>
      <c r="H63" s="2"/>
    </row>
    <row r="64" spans="1:8" ht="21.75" customHeight="1" x14ac:dyDescent="0.2">
      <c r="A64"/>
      <c r="B64"/>
      <c r="C64"/>
      <c r="D64"/>
      <c r="E64"/>
      <c r="F64"/>
      <c r="G64" s="3"/>
      <c r="H64" s="2"/>
    </row>
    <row r="65" spans="1:10" ht="21.75" customHeight="1" x14ac:dyDescent="0.2">
      <c r="A65"/>
      <c r="B65"/>
      <c r="C65"/>
      <c r="D65"/>
      <c r="E65"/>
      <c r="F65"/>
      <c r="G65" s="3"/>
      <c r="H65" s="2"/>
    </row>
    <row r="66" spans="1:10" ht="21.75" customHeight="1" x14ac:dyDescent="0.2">
      <c r="A66"/>
      <c r="B66"/>
      <c r="C66"/>
      <c r="D66"/>
      <c r="E66"/>
      <c r="F66"/>
      <c r="G66" s="3"/>
      <c r="H66" s="2"/>
    </row>
    <row r="67" spans="1:10" ht="21.75" customHeight="1" x14ac:dyDescent="0.2">
      <c r="A67"/>
      <c r="B67"/>
      <c r="C67"/>
      <c r="D67"/>
      <c r="E67"/>
      <c r="F67"/>
      <c r="G67" s="3"/>
      <c r="H67" s="2"/>
    </row>
    <row r="68" spans="1:10" ht="21.75" customHeight="1" x14ac:dyDescent="0.2">
      <c r="A68"/>
      <c r="B68"/>
      <c r="C68"/>
      <c r="D68"/>
      <c r="E68"/>
      <c r="F68"/>
      <c r="G68" s="3"/>
      <c r="H68" s="2"/>
    </row>
    <row r="69" spans="1:10" ht="21.75" customHeight="1" x14ac:dyDescent="0.2">
      <c r="A69"/>
      <c r="B69"/>
      <c r="C69"/>
      <c r="D69"/>
      <c r="E69"/>
      <c r="F69"/>
      <c r="G69" s="3"/>
      <c r="H69" s="2"/>
    </row>
    <row r="70" spans="1:10" ht="21.75" customHeight="1" x14ac:dyDescent="0.2">
      <c r="A70"/>
      <c r="B70"/>
      <c r="C70"/>
      <c r="D70"/>
      <c r="E70"/>
      <c r="F70"/>
      <c r="G70" s="3"/>
      <c r="H70" s="2"/>
    </row>
    <row r="71" spans="1:10" ht="21.75" customHeight="1" x14ac:dyDescent="0.2">
      <c r="A71"/>
      <c r="B71"/>
      <c r="C71"/>
      <c r="D71"/>
      <c r="E71"/>
      <c r="F71"/>
      <c r="G71" s="3"/>
      <c r="H71" s="2"/>
    </row>
    <row r="72" spans="1:10" ht="21.75" customHeight="1" x14ac:dyDescent="0.2">
      <c r="A72"/>
      <c r="B72"/>
      <c r="C72"/>
      <c r="D72"/>
      <c r="E72"/>
      <c r="F72"/>
      <c r="G72" s="3"/>
      <c r="H72" s="2"/>
    </row>
    <row r="73" spans="1:10" ht="21.75" customHeight="1" x14ac:dyDescent="0.2">
      <c r="A73"/>
      <c r="B73"/>
      <c r="C73"/>
      <c r="D73"/>
      <c r="E73"/>
      <c r="F73"/>
      <c r="G73" s="3"/>
      <c r="H73" s="2"/>
    </row>
    <row r="74" spans="1:10" ht="21.75" customHeight="1" x14ac:dyDescent="0.2">
      <c r="A74"/>
      <c r="B74"/>
      <c r="C74"/>
      <c r="D74"/>
      <c r="E74"/>
      <c r="F74"/>
      <c r="G74" s="3"/>
      <c r="H74" s="2"/>
    </row>
    <row r="75" spans="1:10" ht="21.75" customHeight="1" x14ac:dyDescent="0.2">
      <c r="A75"/>
      <c r="B75"/>
      <c r="C75"/>
      <c r="D75"/>
      <c r="E75"/>
      <c r="F75"/>
      <c r="G75" s="3"/>
      <c r="H75" s="2"/>
    </row>
    <row r="76" spans="1:10" ht="21.75" customHeight="1" x14ac:dyDescent="0.2">
      <c r="A76"/>
      <c r="B76"/>
      <c r="C76"/>
      <c r="D76"/>
      <c r="E76"/>
      <c r="F76"/>
      <c r="G76" s="3"/>
      <c r="H76" s="2"/>
    </row>
    <row r="77" spans="1:10" ht="21.75" customHeight="1" x14ac:dyDescent="0.2">
      <c r="A77"/>
      <c r="B77"/>
      <c r="C77"/>
      <c r="D77"/>
      <c r="E77"/>
      <c r="F77"/>
      <c r="G77" s="3"/>
      <c r="H77" s="2"/>
      <c r="I77" s="13"/>
      <c r="J77" s="8"/>
    </row>
    <row r="78" spans="1:10" ht="21.75" customHeight="1" x14ac:dyDescent="0.2">
      <c r="A78"/>
      <c r="B78"/>
      <c r="C78"/>
      <c r="D78"/>
      <c r="E78"/>
      <c r="F78"/>
      <c r="G78" s="3"/>
      <c r="H78" s="2"/>
    </row>
    <row r="79" spans="1:10" ht="21.75" customHeight="1" x14ac:dyDescent="0.2">
      <c r="A79"/>
      <c r="B79"/>
      <c r="C79"/>
      <c r="D79"/>
      <c r="E79"/>
      <c r="F79"/>
      <c r="G79" s="3"/>
      <c r="H79" s="2"/>
    </row>
    <row r="80" spans="1:10" ht="21.75" customHeight="1" x14ac:dyDescent="0.2">
      <c r="A80"/>
      <c r="B80"/>
      <c r="C80"/>
      <c r="D80"/>
      <c r="E80"/>
      <c r="F80"/>
      <c r="G80" s="3"/>
      <c r="H80" s="2"/>
      <c r="I80" s="13"/>
      <c r="J80" s="8"/>
    </row>
    <row r="81" spans="1:9" ht="21.75" customHeight="1" x14ac:dyDescent="0.2">
      <c r="A81"/>
      <c r="B81"/>
      <c r="C81"/>
      <c r="D81"/>
      <c r="E81"/>
      <c r="F81"/>
      <c r="G81" s="3"/>
      <c r="H81" s="2"/>
    </row>
    <row r="82" spans="1:9" ht="21.75" customHeight="1" x14ac:dyDescent="0.2">
      <c r="A82"/>
      <c r="B82"/>
      <c r="C82"/>
      <c r="D82"/>
      <c r="E82"/>
      <c r="F82"/>
      <c r="G82" s="3"/>
      <c r="H82" s="2"/>
    </row>
    <row r="83" spans="1:9" ht="21.75" customHeight="1" x14ac:dyDescent="0.2">
      <c r="A83"/>
      <c r="B83"/>
      <c r="C83"/>
      <c r="D83"/>
      <c r="E83"/>
      <c r="F83"/>
      <c r="G83" s="3"/>
      <c r="H83" s="2"/>
    </row>
    <row r="84" spans="1:9" ht="21.75" customHeight="1" x14ac:dyDescent="0.2">
      <c r="A84"/>
      <c r="B84"/>
      <c r="C84"/>
      <c r="D84"/>
      <c r="E84"/>
      <c r="F84"/>
      <c r="G84" s="3"/>
      <c r="H84" s="2"/>
    </row>
    <row r="85" spans="1:9" ht="21.75" customHeight="1" x14ac:dyDescent="0.2">
      <c r="A85"/>
      <c r="B85"/>
      <c r="C85"/>
      <c r="D85"/>
      <c r="E85"/>
      <c r="F85"/>
      <c r="G85" s="3"/>
      <c r="H85" s="2"/>
    </row>
    <row r="86" spans="1:9" ht="21.75" customHeight="1" x14ac:dyDescent="0.2">
      <c r="A86"/>
      <c r="B86"/>
      <c r="C86"/>
      <c r="D86"/>
      <c r="E86"/>
      <c r="F86"/>
      <c r="G86" s="3"/>
      <c r="H86" s="2"/>
    </row>
    <row r="87" spans="1:9" ht="21.75" customHeight="1" x14ac:dyDescent="0.2">
      <c r="A87"/>
      <c r="B87"/>
      <c r="C87"/>
      <c r="D87"/>
      <c r="E87"/>
      <c r="F87"/>
      <c r="G87" s="3"/>
      <c r="H87" s="2"/>
    </row>
    <row r="88" spans="1:9" ht="21.75" customHeight="1" x14ac:dyDescent="0.2">
      <c r="A88"/>
      <c r="B88"/>
      <c r="C88"/>
      <c r="D88"/>
      <c r="E88"/>
      <c r="F88"/>
      <c r="G88" s="3"/>
      <c r="H88" s="2"/>
    </row>
    <row r="89" spans="1:9" ht="21.75" customHeight="1" x14ac:dyDescent="0.2">
      <c r="A89"/>
      <c r="B89"/>
      <c r="C89"/>
      <c r="D89"/>
      <c r="E89"/>
      <c r="F89"/>
      <c r="G89" s="3"/>
      <c r="H89" s="2"/>
    </row>
    <row r="90" spans="1:9" ht="21.75" customHeight="1" x14ac:dyDescent="0.2">
      <c r="A90"/>
      <c r="B90"/>
      <c r="C90"/>
      <c r="D90"/>
      <c r="E90"/>
      <c r="F90"/>
      <c r="G90" s="3"/>
      <c r="H90" s="2"/>
    </row>
    <row r="91" spans="1:9" ht="21.75" customHeight="1" x14ac:dyDescent="0.2">
      <c r="A91"/>
      <c r="B91"/>
      <c r="C91"/>
      <c r="D91"/>
      <c r="E91"/>
      <c r="F91"/>
      <c r="G91" s="3"/>
      <c r="H91" s="2"/>
      <c r="I91" s="13"/>
    </row>
    <row r="92" spans="1:9" ht="21.75" customHeight="1" x14ac:dyDescent="0.2">
      <c r="A92"/>
      <c r="B92"/>
      <c r="C92"/>
      <c r="D92"/>
      <c r="E92"/>
      <c r="F92"/>
      <c r="G92" s="3"/>
      <c r="H92" s="2"/>
    </row>
    <row r="93" spans="1:9" ht="21.75" customHeight="1" x14ac:dyDescent="0.2">
      <c r="A93"/>
      <c r="B93"/>
      <c r="C93"/>
      <c r="D93"/>
      <c r="E93"/>
      <c r="F93"/>
      <c r="G93" s="3"/>
      <c r="H93" s="2"/>
    </row>
    <row r="94" spans="1:9" ht="21.75" customHeight="1" x14ac:dyDescent="0.2">
      <c r="A94"/>
      <c r="B94"/>
      <c r="C94"/>
      <c r="D94"/>
      <c r="E94"/>
      <c r="F94"/>
      <c r="G94" s="3"/>
      <c r="H94" s="2"/>
    </row>
    <row r="95" spans="1:9" ht="21.75" customHeight="1" x14ac:dyDescent="0.2">
      <c r="A95"/>
      <c r="B95"/>
      <c r="C95"/>
      <c r="D95"/>
      <c r="E95"/>
      <c r="F95"/>
      <c r="G95" s="3"/>
      <c r="H95" s="2"/>
    </row>
    <row r="96" spans="1:9" ht="21.75" customHeight="1" x14ac:dyDescent="0.2">
      <c r="A96"/>
      <c r="B96"/>
      <c r="C96"/>
      <c r="D96"/>
      <c r="E96"/>
      <c r="F96"/>
      <c r="G96" s="3"/>
      <c r="H96" s="2"/>
    </row>
    <row r="97" spans="1:8" ht="21.75" customHeight="1" x14ac:dyDescent="0.2">
      <c r="A97"/>
      <c r="B97"/>
      <c r="C97"/>
      <c r="D97"/>
      <c r="E97"/>
      <c r="F97"/>
      <c r="G97" s="3"/>
      <c r="H97" s="2"/>
    </row>
    <row r="98" spans="1:8" ht="21.75" customHeight="1" x14ac:dyDescent="0.2">
      <c r="A98"/>
      <c r="B98"/>
      <c r="C98"/>
      <c r="D98"/>
      <c r="E98"/>
      <c r="F98"/>
      <c r="G98" s="3"/>
      <c r="H98" s="2"/>
    </row>
    <row r="99" spans="1:8" ht="21.75" customHeight="1" x14ac:dyDescent="0.2">
      <c r="A99"/>
      <c r="B99"/>
      <c r="C99"/>
      <c r="D99"/>
      <c r="E99"/>
      <c r="F99"/>
      <c r="G99" s="3"/>
      <c r="H99" s="2"/>
    </row>
    <row r="100" spans="1:8" ht="21.75" customHeight="1" x14ac:dyDescent="0.2">
      <c r="A100"/>
      <c r="B100"/>
      <c r="C100"/>
      <c r="D100"/>
      <c r="E100"/>
      <c r="F100"/>
      <c r="G100" s="3"/>
      <c r="H100" s="2"/>
    </row>
    <row r="101" spans="1:8" ht="21.75" customHeight="1" x14ac:dyDescent="0.2">
      <c r="A101"/>
      <c r="B101"/>
      <c r="C101"/>
      <c r="D101"/>
      <c r="E101"/>
      <c r="F101"/>
      <c r="G101" s="3"/>
      <c r="H101" s="2"/>
    </row>
    <row r="102" spans="1:8" ht="21.75" customHeight="1" x14ac:dyDescent="0.2">
      <c r="A102"/>
      <c r="B102"/>
      <c r="C102"/>
      <c r="D102"/>
      <c r="E102"/>
      <c r="F102"/>
      <c r="G102" s="3"/>
      <c r="H102" s="2"/>
    </row>
    <row r="103" spans="1:8" ht="21.75" customHeight="1" x14ac:dyDescent="0.2">
      <c r="A103"/>
      <c r="B103"/>
      <c r="C103"/>
      <c r="D103"/>
      <c r="E103"/>
      <c r="F103"/>
      <c r="G103" s="3"/>
      <c r="H103" s="2"/>
    </row>
    <row r="104" spans="1:8" ht="21.75" customHeight="1" x14ac:dyDescent="0.2">
      <c r="A104"/>
      <c r="B104"/>
      <c r="C104"/>
      <c r="D104"/>
      <c r="E104"/>
      <c r="F104"/>
      <c r="G104" s="3"/>
      <c r="H104" s="2"/>
    </row>
    <row r="105" spans="1:8" ht="21.75" customHeight="1" x14ac:dyDescent="0.2">
      <c r="A105"/>
      <c r="B105"/>
      <c r="C105"/>
      <c r="D105"/>
      <c r="E105"/>
      <c r="F105"/>
      <c r="G105" s="3"/>
      <c r="H105" s="2"/>
    </row>
    <row r="106" spans="1:8" ht="21.75" customHeight="1" x14ac:dyDescent="0.2">
      <c r="A106"/>
      <c r="B106"/>
      <c r="C106"/>
      <c r="D106"/>
      <c r="E106"/>
      <c r="F106"/>
      <c r="G106" s="3"/>
      <c r="H106" s="2"/>
    </row>
    <row r="107" spans="1:8" ht="21.75" customHeight="1" x14ac:dyDescent="0.2">
      <c r="A107"/>
      <c r="B107"/>
      <c r="C107"/>
      <c r="D107"/>
      <c r="E107"/>
      <c r="F107"/>
      <c r="G107" s="3"/>
      <c r="H107" s="2"/>
    </row>
    <row r="108" spans="1:8" ht="21.75" customHeight="1" x14ac:dyDescent="0.2">
      <c r="A108"/>
      <c r="B108"/>
      <c r="C108"/>
      <c r="D108"/>
      <c r="E108"/>
      <c r="F108"/>
      <c r="G108" s="3"/>
      <c r="H108" s="2"/>
    </row>
    <row r="109" spans="1:8" ht="21.75" customHeight="1" x14ac:dyDescent="0.2">
      <c r="A109"/>
      <c r="B109"/>
      <c r="C109"/>
      <c r="D109"/>
      <c r="E109"/>
      <c r="F109"/>
      <c r="G109" s="3"/>
      <c r="H109" s="2"/>
    </row>
    <row r="110" spans="1:8" ht="21.75" customHeight="1" x14ac:dyDescent="0.2">
      <c r="A110"/>
      <c r="B110"/>
      <c r="C110"/>
      <c r="D110"/>
      <c r="E110"/>
      <c r="F110"/>
      <c r="G110" s="3"/>
      <c r="H110" s="2"/>
    </row>
    <row r="111" spans="1:8" ht="21.75" customHeight="1" x14ac:dyDescent="0.2">
      <c r="A111"/>
      <c r="B111"/>
      <c r="C111"/>
      <c r="D111"/>
      <c r="E111"/>
      <c r="F111"/>
      <c r="G111" s="3"/>
      <c r="H111" s="2"/>
    </row>
    <row r="112" spans="1:8" ht="21.75" customHeight="1" x14ac:dyDescent="0.2">
      <c r="A112"/>
      <c r="B112"/>
      <c r="C112"/>
      <c r="D112"/>
      <c r="E112"/>
      <c r="F112"/>
      <c r="G112" s="3"/>
      <c r="H112" s="2"/>
    </row>
    <row r="113" spans="1:9" ht="21.75" customHeight="1" x14ac:dyDescent="0.2">
      <c r="A113"/>
      <c r="B113"/>
      <c r="C113"/>
      <c r="D113"/>
      <c r="E113"/>
      <c r="F113"/>
      <c r="G113" s="3"/>
      <c r="H113" s="2"/>
      <c r="I113" s="14"/>
    </row>
    <row r="114" spans="1:9" ht="21.75" customHeight="1" x14ac:dyDescent="0.2">
      <c r="A114"/>
      <c r="B114"/>
      <c r="C114"/>
      <c r="D114"/>
      <c r="E114"/>
      <c r="F114"/>
      <c r="G114" s="3"/>
      <c r="H114" s="2"/>
    </row>
    <row r="115" spans="1:9" ht="21.75" customHeight="1" x14ac:dyDescent="0.2">
      <c r="A115"/>
      <c r="B115"/>
      <c r="C115"/>
      <c r="D115"/>
      <c r="E115"/>
      <c r="F115"/>
      <c r="G115" s="3"/>
      <c r="H115" s="2"/>
    </row>
    <row r="116" spans="1:9" ht="21.75" customHeight="1" x14ac:dyDescent="0.2">
      <c r="A116"/>
      <c r="B116"/>
      <c r="C116"/>
      <c r="D116"/>
      <c r="E116"/>
      <c r="F116"/>
      <c r="G116" s="3"/>
      <c r="H116" s="2"/>
    </row>
    <row r="117" spans="1:9" ht="21.75" customHeight="1" x14ac:dyDescent="0.2">
      <c r="A117"/>
      <c r="B117"/>
      <c r="C117"/>
      <c r="D117"/>
      <c r="E117"/>
      <c r="F117"/>
      <c r="G117" s="3"/>
      <c r="H117" s="2"/>
    </row>
    <row r="118" spans="1:9" ht="21.75" customHeight="1" x14ac:dyDescent="0.2">
      <c r="A118"/>
      <c r="B118"/>
      <c r="C118"/>
      <c r="D118"/>
      <c r="E118"/>
      <c r="F118"/>
      <c r="G118" s="3"/>
      <c r="H118" s="2"/>
    </row>
    <row r="119" spans="1:9" ht="21.75" customHeight="1" x14ac:dyDescent="0.2">
      <c r="A119"/>
      <c r="B119"/>
      <c r="C119"/>
      <c r="D119"/>
      <c r="E119"/>
      <c r="F119"/>
      <c r="G119" s="3"/>
      <c r="H119" s="2"/>
    </row>
    <row r="120" spans="1:9" ht="21.75" customHeight="1" x14ac:dyDescent="0.2">
      <c r="A120"/>
      <c r="B120"/>
      <c r="C120"/>
      <c r="D120"/>
      <c r="E120"/>
      <c r="F120"/>
      <c r="G120" s="3"/>
      <c r="H120" s="2"/>
    </row>
    <row r="121" spans="1:9" ht="21.75" customHeight="1" x14ac:dyDescent="0.2">
      <c r="A121"/>
      <c r="B121"/>
      <c r="C121"/>
      <c r="D121"/>
      <c r="E121"/>
      <c r="F121"/>
      <c r="G121" s="3"/>
      <c r="H121" s="2"/>
    </row>
    <row r="122" spans="1:9" ht="21.75" customHeight="1" x14ac:dyDescent="0.2">
      <c r="A122"/>
      <c r="B122"/>
      <c r="C122"/>
      <c r="D122"/>
      <c r="E122"/>
      <c r="F122"/>
      <c r="G122" s="3"/>
      <c r="H122" s="2"/>
      <c r="I122" s="13"/>
    </row>
    <row r="123" spans="1:9" ht="21.75" customHeight="1" x14ac:dyDescent="0.2">
      <c r="A123"/>
      <c r="B123"/>
      <c r="C123"/>
      <c r="D123"/>
      <c r="E123"/>
      <c r="F123"/>
      <c r="G123" s="3"/>
      <c r="H123" s="2"/>
    </row>
    <row r="124" spans="1:9" ht="21.75" customHeight="1" x14ac:dyDescent="0.2">
      <c r="A124"/>
      <c r="B124"/>
      <c r="C124"/>
      <c r="D124"/>
      <c r="E124"/>
      <c r="F124"/>
      <c r="G124" s="3"/>
      <c r="H124" s="2"/>
    </row>
    <row r="125" spans="1:9" ht="21.75" customHeight="1" x14ac:dyDescent="0.2">
      <c r="A125"/>
      <c r="B125"/>
      <c r="C125"/>
      <c r="D125"/>
      <c r="E125"/>
      <c r="F125"/>
      <c r="G125" s="3"/>
      <c r="H125" s="2"/>
    </row>
    <row r="126" spans="1:9" ht="21.75" customHeight="1" x14ac:dyDescent="0.2">
      <c r="A126"/>
      <c r="B126"/>
      <c r="C126"/>
      <c r="D126"/>
      <c r="E126"/>
      <c r="F126"/>
      <c r="G126" s="3"/>
      <c r="H126" s="2"/>
    </row>
    <row r="127" spans="1:9" ht="21.75" customHeight="1" x14ac:dyDescent="0.2">
      <c r="A127"/>
      <c r="B127"/>
      <c r="C127"/>
      <c r="D127"/>
      <c r="E127"/>
      <c r="F127"/>
      <c r="G127" s="3"/>
      <c r="H127" s="2"/>
    </row>
    <row r="128" spans="1:9" ht="21.75" customHeight="1" x14ac:dyDescent="0.2">
      <c r="A128"/>
      <c r="B128"/>
      <c r="C128"/>
      <c r="D128"/>
      <c r="E128"/>
      <c r="F128"/>
      <c r="G128" s="3"/>
      <c r="H128" s="2"/>
    </row>
    <row r="129" spans="1:9" ht="21.75" customHeight="1" x14ac:dyDescent="0.2">
      <c r="A129"/>
      <c r="B129"/>
      <c r="C129"/>
      <c r="D129"/>
      <c r="E129"/>
      <c r="F129"/>
      <c r="G129" s="3"/>
      <c r="H129" s="2"/>
    </row>
    <row r="130" spans="1:9" ht="21.75" customHeight="1" x14ac:dyDescent="0.2">
      <c r="A130"/>
      <c r="B130"/>
      <c r="C130"/>
      <c r="D130"/>
      <c r="E130"/>
      <c r="F130"/>
      <c r="G130" s="3"/>
      <c r="H130" s="2"/>
    </row>
    <row r="131" spans="1:9" ht="21.75" customHeight="1" x14ac:dyDescent="0.2">
      <c r="A131"/>
      <c r="B131"/>
      <c r="C131"/>
      <c r="D131"/>
      <c r="E131"/>
      <c r="F131"/>
      <c r="G131" s="3"/>
      <c r="H131" s="2"/>
    </row>
    <row r="132" spans="1:9" ht="21.75" customHeight="1" x14ac:dyDescent="0.2">
      <c r="A132"/>
      <c r="B132"/>
      <c r="C132"/>
      <c r="D132"/>
      <c r="E132"/>
      <c r="F132"/>
      <c r="G132" s="3"/>
      <c r="H132" s="2"/>
    </row>
    <row r="133" spans="1:9" ht="21.75" customHeight="1" x14ac:dyDescent="0.2">
      <c r="A133"/>
      <c r="B133"/>
      <c r="C133"/>
      <c r="D133"/>
      <c r="E133"/>
      <c r="F133"/>
      <c r="G133" s="3"/>
      <c r="H133" s="2"/>
    </row>
    <row r="134" spans="1:9" ht="21.75" customHeight="1" x14ac:dyDescent="0.2">
      <c r="A134"/>
      <c r="B134"/>
      <c r="C134"/>
      <c r="D134"/>
      <c r="E134"/>
      <c r="F134"/>
      <c r="G134" s="3"/>
      <c r="H134" s="2"/>
    </row>
    <row r="135" spans="1:9" ht="21.75" customHeight="1" x14ac:dyDescent="0.2">
      <c r="A135"/>
      <c r="B135"/>
      <c r="C135"/>
      <c r="D135"/>
      <c r="E135"/>
      <c r="F135"/>
      <c r="G135" s="3"/>
      <c r="H135" s="2"/>
    </row>
    <row r="136" spans="1:9" ht="21.75" customHeight="1" x14ac:dyDescent="0.2">
      <c r="A136"/>
      <c r="B136"/>
      <c r="C136"/>
      <c r="D136"/>
      <c r="E136"/>
      <c r="F136"/>
      <c r="G136" s="3"/>
      <c r="H136" s="2"/>
      <c r="I136" s="13"/>
    </row>
    <row r="137" spans="1:9" ht="21.75" customHeight="1" x14ac:dyDescent="0.2">
      <c r="A137"/>
      <c r="B137"/>
      <c r="C137"/>
      <c r="D137"/>
      <c r="E137"/>
      <c r="F137"/>
      <c r="G137" s="3"/>
      <c r="H137" s="2"/>
    </row>
    <row r="138" spans="1:9" ht="21.75" customHeight="1" x14ac:dyDescent="0.2">
      <c r="A138"/>
      <c r="B138"/>
      <c r="C138"/>
      <c r="D138"/>
      <c r="E138"/>
      <c r="F138"/>
      <c r="G138" s="3"/>
      <c r="H138" s="2"/>
    </row>
    <row r="139" spans="1:9" ht="21.75" customHeight="1" x14ac:dyDescent="0.2">
      <c r="A139"/>
      <c r="B139"/>
      <c r="C139"/>
      <c r="D139"/>
      <c r="E139"/>
      <c r="F139"/>
      <c r="G139" s="3"/>
      <c r="H139" s="2"/>
    </row>
    <row r="140" spans="1:9" ht="21.75" customHeight="1" x14ac:dyDescent="0.2">
      <c r="A140"/>
      <c r="B140"/>
      <c r="C140"/>
      <c r="D140"/>
      <c r="E140"/>
      <c r="F140"/>
      <c r="G140" s="3"/>
      <c r="H140" s="2"/>
    </row>
    <row r="141" spans="1:9" ht="21.75" customHeight="1" x14ac:dyDescent="0.2">
      <c r="A141"/>
      <c r="B141"/>
      <c r="C141"/>
      <c r="D141"/>
      <c r="E141"/>
      <c r="F141"/>
      <c r="G141" s="3"/>
      <c r="H141" s="2"/>
    </row>
    <row r="142" spans="1:9" ht="21.75" customHeight="1" x14ac:dyDescent="0.2">
      <c r="A142"/>
      <c r="B142"/>
      <c r="C142"/>
      <c r="D142"/>
      <c r="E142"/>
      <c r="F142"/>
      <c r="G142" s="3"/>
      <c r="H142" s="2"/>
    </row>
    <row r="143" spans="1:9" ht="21.75" customHeight="1" x14ac:dyDescent="0.2">
      <c r="A143"/>
      <c r="B143"/>
      <c r="C143"/>
      <c r="D143"/>
      <c r="E143"/>
      <c r="F143"/>
      <c r="G143" s="3"/>
      <c r="H143" s="2"/>
    </row>
    <row r="144" spans="1:9" ht="21.75" customHeight="1" x14ac:dyDescent="0.2">
      <c r="A144"/>
      <c r="B144"/>
      <c r="C144"/>
      <c r="D144"/>
      <c r="E144"/>
      <c r="F144"/>
      <c r="G144" s="3"/>
      <c r="H144" s="2"/>
    </row>
    <row r="145" spans="1:9" ht="21.75" customHeight="1" x14ac:dyDescent="0.2">
      <c r="A145"/>
      <c r="B145"/>
      <c r="C145"/>
      <c r="D145"/>
      <c r="E145"/>
      <c r="F145"/>
      <c r="G145" s="3"/>
      <c r="H145" s="2"/>
    </row>
    <row r="146" spans="1:9" ht="21.75" customHeight="1" x14ac:dyDescent="0.2">
      <c r="A146"/>
      <c r="B146"/>
      <c r="C146"/>
      <c r="D146"/>
      <c r="E146"/>
      <c r="F146"/>
      <c r="G146" s="3"/>
      <c r="H146" s="2"/>
    </row>
    <row r="147" spans="1:9" ht="21.75" customHeight="1" x14ac:dyDescent="0.2">
      <c r="A147"/>
      <c r="B147"/>
      <c r="C147"/>
      <c r="D147"/>
      <c r="E147"/>
      <c r="F147"/>
      <c r="G147" s="3"/>
      <c r="H147" s="2"/>
    </row>
    <row r="148" spans="1:9" ht="21.75" customHeight="1" x14ac:dyDescent="0.2">
      <c r="A148"/>
      <c r="B148"/>
      <c r="C148"/>
      <c r="D148"/>
      <c r="E148"/>
      <c r="F148"/>
      <c r="G148" s="3"/>
      <c r="H148" s="2"/>
    </row>
    <row r="149" spans="1:9" ht="21.75" customHeight="1" x14ac:dyDescent="0.2">
      <c r="A149"/>
      <c r="B149"/>
      <c r="C149"/>
      <c r="D149"/>
      <c r="E149"/>
      <c r="F149"/>
      <c r="G149" s="3"/>
      <c r="H149" s="2"/>
      <c r="I149" s="13"/>
    </row>
    <row r="150" spans="1:9" ht="21.75" customHeight="1" x14ac:dyDescent="0.2">
      <c r="A150"/>
      <c r="B150"/>
      <c r="C150"/>
      <c r="D150"/>
      <c r="E150"/>
      <c r="F150"/>
      <c r="G150" s="3"/>
      <c r="H150" s="2"/>
    </row>
    <row r="151" spans="1:9" ht="21.75" customHeight="1" x14ac:dyDescent="0.2">
      <c r="A151"/>
      <c r="B151"/>
      <c r="C151"/>
      <c r="D151"/>
      <c r="E151"/>
      <c r="F151"/>
      <c r="G151" s="3"/>
      <c r="H151" s="2"/>
      <c r="I151" s="14"/>
    </row>
    <row r="152" spans="1:9" ht="21.75" customHeight="1" x14ac:dyDescent="0.2">
      <c r="A152"/>
      <c r="B152"/>
      <c r="C152"/>
      <c r="D152"/>
      <c r="E152"/>
      <c r="F152"/>
      <c r="G152" s="3"/>
      <c r="H152" s="2"/>
    </row>
    <row r="153" spans="1:9" ht="21.75" customHeight="1" x14ac:dyDescent="0.2">
      <c r="A153"/>
      <c r="B153"/>
      <c r="C153"/>
      <c r="D153"/>
      <c r="E153"/>
      <c r="F153"/>
      <c r="G153" s="3"/>
      <c r="H153" s="2"/>
    </row>
    <row r="154" spans="1:9" ht="21.75" customHeight="1" x14ac:dyDescent="0.2">
      <c r="A154"/>
      <c r="B154"/>
      <c r="C154"/>
      <c r="D154"/>
      <c r="E154"/>
      <c r="F154"/>
      <c r="G154" s="3"/>
      <c r="H154" s="2"/>
    </row>
    <row r="155" spans="1:9" ht="21.75" customHeight="1" x14ac:dyDescent="0.2">
      <c r="A155"/>
      <c r="B155"/>
      <c r="C155"/>
      <c r="D155"/>
      <c r="E155"/>
      <c r="F155"/>
      <c r="G155" s="3"/>
      <c r="H155" s="2"/>
    </row>
    <row r="156" spans="1:9" ht="21.75" customHeight="1" x14ac:dyDescent="0.2">
      <c r="A156"/>
      <c r="B156"/>
      <c r="C156"/>
      <c r="D156"/>
      <c r="E156"/>
      <c r="F156"/>
      <c r="G156" s="3"/>
      <c r="H156" s="2"/>
    </row>
    <row r="157" spans="1:9" ht="21.75" customHeight="1" x14ac:dyDescent="0.2">
      <c r="A157"/>
      <c r="B157"/>
      <c r="C157"/>
      <c r="D157"/>
      <c r="E157"/>
      <c r="F157"/>
      <c r="G157" s="3"/>
      <c r="H157" s="2"/>
    </row>
    <row r="158" spans="1:9" ht="21.75" customHeight="1" x14ac:dyDescent="0.2">
      <c r="A158"/>
      <c r="B158"/>
      <c r="C158"/>
      <c r="D158"/>
      <c r="E158"/>
      <c r="F158"/>
      <c r="G158" s="3"/>
      <c r="H158" s="2"/>
    </row>
    <row r="159" spans="1:9" ht="21.75" customHeight="1" x14ac:dyDescent="0.2">
      <c r="A159"/>
      <c r="B159"/>
      <c r="C159"/>
      <c r="D159"/>
      <c r="E159"/>
      <c r="F159"/>
      <c r="G159" s="3"/>
      <c r="H159" s="2"/>
    </row>
    <row r="160" spans="1:9" ht="21.75" customHeight="1" x14ac:dyDescent="0.2">
      <c r="A160"/>
      <c r="B160"/>
      <c r="C160"/>
      <c r="D160"/>
      <c r="E160"/>
      <c r="F160"/>
      <c r="G160" s="3"/>
      <c r="H160" s="2"/>
    </row>
    <row r="161" spans="1:8" ht="21.75" customHeight="1" x14ac:dyDescent="0.2">
      <c r="A161"/>
      <c r="B161"/>
      <c r="C161"/>
      <c r="D161"/>
      <c r="E161"/>
      <c r="F161"/>
      <c r="G161" s="3"/>
      <c r="H161" s="2"/>
    </row>
    <row r="162" spans="1:8" ht="21.75" customHeight="1" x14ac:dyDescent="0.2">
      <c r="A162"/>
      <c r="B162"/>
      <c r="C162"/>
      <c r="D162"/>
      <c r="E162"/>
      <c r="F162"/>
      <c r="G162" s="3"/>
      <c r="H162" s="2"/>
    </row>
    <row r="163" spans="1:8" ht="21.75" customHeight="1" x14ac:dyDescent="0.2">
      <c r="A163"/>
      <c r="B163"/>
      <c r="C163"/>
      <c r="D163"/>
      <c r="E163"/>
      <c r="F163"/>
      <c r="G163" s="3"/>
      <c r="H163" s="2"/>
    </row>
    <row r="164" spans="1:8" ht="21.75" customHeight="1" x14ac:dyDescent="0.2">
      <c r="A164"/>
      <c r="B164"/>
      <c r="C164"/>
      <c r="D164"/>
      <c r="E164"/>
      <c r="F164"/>
      <c r="G164" s="3"/>
      <c r="H164" s="2"/>
    </row>
    <row r="165" spans="1:8" ht="21.75" customHeight="1" x14ac:dyDescent="0.2">
      <c r="A165"/>
      <c r="B165"/>
      <c r="C165"/>
      <c r="D165"/>
      <c r="E165"/>
      <c r="F165"/>
      <c r="G165" s="3"/>
      <c r="H165" s="2"/>
    </row>
    <row r="166" spans="1:8" ht="21.75" customHeight="1" x14ac:dyDescent="0.2">
      <c r="A166"/>
      <c r="B166"/>
      <c r="C166"/>
      <c r="D166"/>
      <c r="E166"/>
      <c r="F166"/>
      <c r="G166" s="3"/>
      <c r="H166" s="2"/>
    </row>
    <row r="167" spans="1:8" ht="21.75" customHeight="1" x14ac:dyDescent="0.2">
      <c r="A167"/>
      <c r="B167"/>
      <c r="C167"/>
      <c r="D167"/>
      <c r="E167"/>
      <c r="F167"/>
      <c r="G167" s="3"/>
      <c r="H167" s="2"/>
    </row>
    <row r="168" spans="1:8" ht="21.75" customHeight="1" x14ac:dyDescent="0.2">
      <c r="A168"/>
      <c r="B168"/>
      <c r="C168"/>
      <c r="D168"/>
      <c r="E168"/>
      <c r="F168"/>
      <c r="G168" s="3"/>
      <c r="H168" s="2"/>
    </row>
    <row r="169" spans="1:8" ht="21.75" customHeight="1" x14ac:dyDescent="0.2">
      <c r="A169"/>
      <c r="B169"/>
      <c r="C169"/>
      <c r="D169"/>
      <c r="E169"/>
      <c r="F169"/>
      <c r="G169" s="3"/>
      <c r="H169" s="2"/>
    </row>
    <row r="170" spans="1:8" ht="21.75" customHeight="1" x14ac:dyDescent="0.2">
      <c r="A170"/>
      <c r="B170"/>
      <c r="C170"/>
      <c r="D170"/>
      <c r="E170"/>
      <c r="F170"/>
      <c r="G170" s="3"/>
      <c r="H170" s="2"/>
    </row>
    <row r="171" spans="1:8" ht="21.75" customHeight="1" x14ac:dyDescent="0.2">
      <c r="A171"/>
      <c r="B171"/>
      <c r="C171"/>
      <c r="D171"/>
      <c r="E171"/>
      <c r="F171"/>
      <c r="G171" s="3"/>
      <c r="H171" s="2"/>
    </row>
    <row r="172" spans="1:8" ht="21.75" customHeight="1" x14ac:dyDescent="0.2">
      <c r="A172"/>
      <c r="B172"/>
      <c r="C172"/>
      <c r="D172"/>
      <c r="E172"/>
      <c r="F172"/>
      <c r="G172" s="3"/>
      <c r="H172" s="2"/>
    </row>
    <row r="173" spans="1:8" ht="21.75" customHeight="1" x14ac:dyDescent="0.2">
      <c r="A173"/>
      <c r="B173"/>
      <c r="C173"/>
      <c r="D173"/>
      <c r="E173"/>
      <c r="F173"/>
      <c r="G173" s="3"/>
      <c r="H173" s="2"/>
    </row>
    <row r="174" spans="1:8" ht="21.75" customHeight="1" x14ac:dyDescent="0.2">
      <c r="A174"/>
      <c r="B174"/>
      <c r="C174"/>
      <c r="D174"/>
      <c r="E174"/>
      <c r="F174"/>
      <c r="G174" s="3"/>
      <c r="H174" s="2"/>
    </row>
    <row r="175" spans="1:8" ht="21.75" customHeight="1" x14ac:dyDescent="0.2">
      <c r="A175"/>
      <c r="B175"/>
      <c r="C175"/>
      <c r="D175"/>
      <c r="E175"/>
      <c r="F175"/>
      <c r="G175" s="3"/>
      <c r="H175" s="2"/>
    </row>
    <row r="176" spans="1:8" ht="21.75" customHeight="1" x14ac:dyDescent="0.2">
      <c r="A176"/>
      <c r="B176"/>
      <c r="C176"/>
      <c r="D176"/>
      <c r="E176"/>
      <c r="F176"/>
      <c r="G176" s="3"/>
      <c r="H176" s="2"/>
    </row>
    <row r="177" spans="1:8" ht="21.75" customHeight="1" x14ac:dyDescent="0.2">
      <c r="A177"/>
      <c r="B177"/>
      <c r="C177"/>
      <c r="D177"/>
      <c r="E177"/>
      <c r="F177"/>
      <c r="G177" s="3"/>
      <c r="H177" s="2"/>
    </row>
    <row r="178" spans="1:8" ht="21.75" customHeight="1" x14ac:dyDescent="0.2">
      <c r="A178"/>
      <c r="B178"/>
      <c r="C178"/>
      <c r="D178"/>
      <c r="E178"/>
      <c r="F178"/>
      <c r="G178" s="3"/>
      <c r="H178" s="2"/>
    </row>
    <row r="179" spans="1:8" ht="21.75" customHeight="1" x14ac:dyDescent="0.2">
      <c r="A179"/>
      <c r="B179"/>
      <c r="C179"/>
      <c r="D179"/>
      <c r="E179"/>
      <c r="F179"/>
      <c r="G179" s="3"/>
      <c r="H179" s="2"/>
    </row>
    <row r="180" spans="1:8" ht="21.75" customHeight="1" x14ac:dyDescent="0.2">
      <c r="A180"/>
      <c r="B180"/>
      <c r="C180"/>
      <c r="D180"/>
      <c r="E180"/>
      <c r="F180"/>
      <c r="G180" s="3"/>
      <c r="H180" s="2"/>
    </row>
    <row r="181" spans="1:8" ht="21.75" customHeight="1" x14ac:dyDescent="0.2">
      <c r="A181"/>
      <c r="B181"/>
      <c r="C181"/>
      <c r="D181"/>
      <c r="E181"/>
      <c r="F181"/>
      <c r="G181" s="3"/>
      <c r="H181" s="2"/>
    </row>
    <row r="182" spans="1:8" ht="21.75" customHeight="1" x14ac:dyDescent="0.2">
      <c r="A182"/>
      <c r="B182"/>
      <c r="C182"/>
      <c r="D182"/>
      <c r="E182"/>
      <c r="F182"/>
      <c r="G182" s="3"/>
      <c r="H182" s="2"/>
    </row>
    <row r="183" spans="1:8" ht="21.75" customHeight="1" x14ac:dyDescent="0.2">
      <c r="A183"/>
      <c r="B183"/>
      <c r="C183"/>
      <c r="D183"/>
      <c r="E183"/>
      <c r="F183"/>
      <c r="G183" s="3"/>
      <c r="H183" s="2"/>
    </row>
    <row r="184" spans="1:8" ht="21.75" customHeight="1" x14ac:dyDescent="0.2">
      <c r="A184"/>
      <c r="B184"/>
      <c r="C184"/>
      <c r="D184"/>
      <c r="E184"/>
      <c r="F184"/>
      <c r="G184" s="3"/>
      <c r="H184" s="2"/>
    </row>
    <row r="185" spans="1:8" ht="21.75" customHeight="1" x14ac:dyDescent="0.2">
      <c r="A185"/>
      <c r="B185"/>
      <c r="C185"/>
      <c r="D185"/>
      <c r="E185"/>
      <c r="F185"/>
      <c r="G185" s="3"/>
      <c r="H185" s="2"/>
    </row>
    <row r="186" spans="1:8" ht="21.75" customHeight="1" x14ac:dyDescent="0.2">
      <c r="A186"/>
      <c r="B186"/>
      <c r="C186"/>
      <c r="D186"/>
      <c r="E186"/>
      <c r="F186"/>
      <c r="G186" s="3"/>
      <c r="H186" s="2"/>
    </row>
    <row r="187" spans="1:8" ht="21.75" customHeight="1" x14ac:dyDescent="0.2">
      <c r="A187"/>
      <c r="B187"/>
      <c r="C187"/>
      <c r="D187"/>
      <c r="E187"/>
      <c r="F187"/>
      <c r="G187" s="3"/>
      <c r="H187" s="2"/>
    </row>
    <row r="188" spans="1:8" ht="21.75" customHeight="1" x14ac:dyDescent="0.2">
      <c r="A188"/>
      <c r="B188"/>
      <c r="C188"/>
      <c r="D188"/>
      <c r="E188"/>
      <c r="F188"/>
      <c r="G188" s="3"/>
      <c r="H188" s="2"/>
    </row>
    <row r="189" spans="1:8" ht="21.75" customHeight="1" x14ac:dyDescent="0.2">
      <c r="A189"/>
      <c r="B189"/>
      <c r="C189"/>
      <c r="D189"/>
      <c r="E189"/>
      <c r="F189"/>
      <c r="G189" s="3"/>
      <c r="H189" s="2"/>
    </row>
    <row r="190" spans="1:8" ht="21.75" customHeight="1" x14ac:dyDescent="0.2">
      <c r="A190"/>
      <c r="B190"/>
      <c r="C190"/>
      <c r="D190"/>
      <c r="E190"/>
      <c r="F190"/>
      <c r="G190" s="3"/>
      <c r="H190" s="2"/>
    </row>
    <row r="191" spans="1:8" ht="21.75" customHeight="1" x14ac:dyDescent="0.2">
      <c r="A191"/>
      <c r="B191"/>
      <c r="C191"/>
      <c r="D191"/>
      <c r="E191"/>
      <c r="F191"/>
      <c r="G191" s="3"/>
      <c r="H191" s="2"/>
    </row>
    <row r="192" spans="1:8" ht="21.75" customHeight="1" x14ac:dyDescent="0.2">
      <c r="A192"/>
      <c r="B192"/>
      <c r="C192"/>
      <c r="D192"/>
      <c r="E192"/>
      <c r="F192"/>
      <c r="G192" s="3"/>
      <c r="H192" s="2"/>
    </row>
    <row r="193" spans="1:9" ht="21.75" customHeight="1" x14ac:dyDescent="0.2">
      <c r="A193"/>
      <c r="B193"/>
      <c r="C193"/>
      <c r="D193"/>
      <c r="E193"/>
      <c r="F193"/>
      <c r="G193" s="3"/>
      <c r="H193" s="2"/>
    </row>
    <row r="194" spans="1:9" ht="21.75" customHeight="1" x14ac:dyDescent="0.2">
      <c r="A194"/>
      <c r="B194"/>
      <c r="C194"/>
      <c r="D194"/>
      <c r="E194"/>
      <c r="F194"/>
      <c r="G194" s="3"/>
      <c r="H194" s="2"/>
    </row>
    <row r="195" spans="1:9" ht="21.75" customHeight="1" x14ac:dyDescent="0.2">
      <c r="A195"/>
      <c r="B195"/>
      <c r="C195"/>
      <c r="D195"/>
      <c r="E195"/>
      <c r="F195"/>
      <c r="G195" s="3"/>
      <c r="H195" s="2"/>
    </row>
    <row r="196" spans="1:9" ht="21.75" customHeight="1" x14ac:dyDescent="0.2">
      <c r="A196"/>
      <c r="B196"/>
      <c r="C196"/>
      <c r="D196"/>
      <c r="E196"/>
      <c r="F196"/>
      <c r="G196" s="3"/>
      <c r="H196" s="2"/>
    </row>
    <row r="197" spans="1:9" ht="21.75" customHeight="1" x14ac:dyDescent="0.2">
      <c r="A197"/>
      <c r="B197"/>
      <c r="C197"/>
      <c r="D197"/>
      <c r="E197"/>
      <c r="F197"/>
      <c r="G197" s="3"/>
      <c r="H197" s="2"/>
    </row>
    <row r="198" spans="1:9" ht="21.75" customHeight="1" x14ac:dyDescent="0.2">
      <c r="A198"/>
      <c r="B198"/>
      <c r="C198"/>
      <c r="D198"/>
      <c r="E198"/>
      <c r="F198"/>
      <c r="G198" s="3"/>
      <c r="H198" s="2"/>
    </row>
    <row r="199" spans="1:9" ht="21.75" customHeight="1" x14ac:dyDescent="0.2">
      <c r="A199"/>
      <c r="B199"/>
      <c r="C199"/>
      <c r="D199"/>
      <c r="E199"/>
      <c r="F199"/>
      <c r="G199" s="3"/>
      <c r="H199" s="2"/>
    </row>
    <row r="200" spans="1:9" ht="21.75" customHeight="1" x14ac:dyDescent="0.2">
      <c r="A200"/>
      <c r="B200"/>
      <c r="C200"/>
      <c r="D200"/>
      <c r="E200"/>
      <c r="F200"/>
      <c r="G200" s="3"/>
      <c r="H200" s="2"/>
    </row>
    <row r="201" spans="1:9" ht="21.75" customHeight="1" x14ac:dyDescent="0.2">
      <c r="A201"/>
      <c r="B201"/>
      <c r="C201"/>
      <c r="D201"/>
      <c r="E201"/>
      <c r="F201"/>
      <c r="G201" s="3"/>
      <c r="H201" s="2"/>
    </row>
    <row r="202" spans="1:9" ht="21.75" customHeight="1" x14ac:dyDescent="0.2">
      <c r="A202"/>
      <c r="B202"/>
      <c r="C202"/>
      <c r="D202"/>
      <c r="E202"/>
      <c r="F202"/>
      <c r="G202" s="3"/>
      <c r="H202" s="2"/>
      <c r="I202" s="13"/>
    </row>
    <row r="203" spans="1:9" ht="21.75" customHeight="1" x14ac:dyDescent="0.2">
      <c r="A203"/>
      <c r="B203"/>
      <c r="C203"/>
      <c r="D203"/>
      <c r="E203"/>
      <c r="F203"/>
      <c r="G203" s="3"/>
      <c r="H203" s="2"/>
    </row>
    <row r="204" spans="1:9" ht="21.75" customHeight="1" x14ac:dyDescent="0.2">
      <c r="A204"/>
      <c r="B204"/>
      <c r="C204"/>
      <c r="D204"/>
      <c r="E204"/>
      <c r="F204"/>
      <c r="G204" s="3"/>
      <c r="H204" s="2"/>
    </row>
    <row r="205" spans="1:9" ht="21.75" customHeight="1" x14ac:dyDescent="0.2">
      <c r="A205"/>
      <c r="B205"/>
      <c r="C205"/>
      <c r="D205"/>
      <c r="E205"/>
      <c r="F205"/>
      <c r="G205" s="3"/>
      <c r="H205" s="2"/>
    </row>
    <row r="206" spans="1:9" ht="21.75" customHeight="1" x14ac:dyDescent="0.2">
      <c r="A206"/>
      <c r="B206"/>
      <c r="C206"/>
      <c r="D206"/>
      <c r="E206"/>
      <c r="F206"/>
      <c r="G206" s="3"/>
      <c r="H206" s="2"/>
    </row>
    <row r="207" spans="1:9" ht="21.75" customHeight="1" x14ac:dyDescent="0.2">
      <c r="A207"/>
      <c r="B207"/>
      <c r="C207"/>
      <c r="D207"/>
      <c r="E207"/>
      <c r="F207"/>
      <c r="G207" s="3"/>
      <c r="H207" s="2"/>
    </row>
    <row r="208" spans="1:9" ht="21.75" customHeight="1" x14ac:dyDescent="0.2">
      <c r="A208"/>
      <c r="B208"/>
      <c r="C208"/>
      <c r="D208"/>
      <c r="E208"/>
      <c r="F208"/>
      <c r="G208" s="3"/>
      <c r="H208" s="2"/>
    </row>
    <row r="209" spans="1:9" ht="21.75" customHeight="1" x14ac:dyDescent="0.2">
      <c r="A209"/>
      <c r="B209"/>
      <c r="C209"/>
      <c r="D209"/>
      <c r="E209"/>
      <c r="F209"/>
      <c r="G209" s="3"/>
      <c r="H209" s="2"/>
    </row>
    <row r="210" spans="1:9" ht="21.75" customHeight="1" x14ac:dyDescent="0.2">
      <c r="A210"/>
      <c r="B210"/>
      <c r="C210"/>
      <c r="D210"/>
      <c r="E210"/>
      <c r="F210"/>
      <c r="G210" s="3"/>
      <c r="H210" s="2"/>
      <c r="I210" s="13"/>
    </row>
    <row r="211" spans="1:9" ht="21.75" customHeight="1" x14ac:dyDescent="0.2">
      <c r="A211"/>
      <c r="B211"/>
      <c r="C211"/>
      <c r="D211"/>
      <c r="E211"/>
      <c r="F211"/>
      <c r="G211" s="3"/>
      <c r="H211" s="2"/>
    </row>
    <row r="212" spans="1:9" ht="21.75" customHeight="1" x14ac:dyDescent="0.2">
      <c r="A212"/>
      <c r="B212"/>
      <c r="C212"/>
      <c r="D212"/>
      <c r="E212"/>
      <c r="F212"/>
      <c r="G212" s="3"/>
      <c r="H212" s="2"/>
    </row>
    <row r="213" spans="1:9" ht="21.75" customHeight="1" x14ac:dyDescent="0.2">
      <c r="A213"/>
      <c r="B213"/>
      <c r="C213"/>
      <c r="D213"/>
      <c r="E213"/>
      <c r="F213"/>
      <c r="G213" s="3"/>
      <c r="H213" s="2"/>
    </row>
    <row r="214" spans="1:9" ht="21.75" customHeight="1" x14ac:dyDescent="0.2">
      <c r="A214"/>
      <c r="B214"/>
      <c r="C214"/>
      <c r="D214"/>
      <c r="E214"/>
      <c r="F214"/>
      <c r="G214" s="3"/>
      <c r="H214" s="2"/>
    </row>
    <row r="215" spans="1:9" ht="21.75" customHeight="1" x14ac:dyDescent="0.2">
      <c r="A215"/>
      <c r="B215"/>
      <c r="C215"/>
      <c r="D215"/>
      <c r="E215"/>
      <c r="F215"/>
      <c r="G215" s="3"/>
      <c r="H215" s="2"/>
    </row>
    <row r="216" spans="1:9" ht="21.75" customHeight="1" x14ac:dyDescent="0.2">
      <c r="A216"/>
      <c r="B216"/>
      <c r="C216"/>
      <c r="D216"/>
      <c r="E216"/>
      <c r="F216"/>
      <c r="G216" s="3"/>
      <c r="H216" s="2"/>
    </row>
    <row r="217" spans="1:9" ht="21.75" customHeight="1" x14ac:dyDescent="0.2">
      <c r="A217"/>
      <c r="B217"/>
      <c r="C217"/>
      <c r="D217"/>
      <c r="E217"/>
      <c r="F217"/>
      <c r="G217" s="3"/>
      <c r="H217" s="2"/>
    </row>
    <row r="218" spans="1:9" ht="21.75" customHeight="1" x14ac:dyDescent="0.2">
      <c r="A218"/>
      <c r="B218"/>
      <c r="C218"/>
      <c r="D218"/>
      <c r="E218"/>
      <c r="F218"/>
      <c r="G218" s="3"/>
      <c r="H218" s="2"/>
    </row>
    <row r="219" spans="1:9" ht="21.75" customHeight="1" x14ac:dyDescent="0.2">
      <c r="A219"/>
      <c r="B219"/>
      <c r="C219"/>
      <c r="D219"/>
      <c r="E219"/>
      <c r="F219"/>
      <c r="G219" s="3"/>
      <c r="H219" s="2"/>
    </row>
    <row r="220" spans="1:9" ht="21.75" customHeight="1" x14ac:dyDescent="0.2">
      <c r="A220"/>
      <c r="B220"/>
      <c r="C220"/>
      <c r="D220"/>
      <c r="E220"/>
      <c r="F220"/>
      <c r="G220" s="3"/>
      <c r="H220" s="2"/>
    </row>
    <row r="221" spans="1:9" ht="21.75" customHeight="1" x14ac:dyDescent="0.2">
      <c r="A221"/>
      <c r="B221"/>
      <c r="C221"/>
      <c r="D221"/>
      <c r="E221"/>
      <c r="F221"/>
      <c r="G221" s="3"/>
      <c r="H221" s="2"/>
    </row>
    <row r="222" spans="1:9" ht="21.75" customHeight="1" x14ac:dyDescent="0.2">
      <c r="A222"/>
      <c r="B222"/>
      <c r="C222"/>
      <c r="D222"/>
      <c r="E222"/>
      <c r="F222"/>
      <c r="G222" s="3"/>
      <c r="H222" s="2"/>
    </row>
    <row r="223" spans="1:9" ht="21.75" customHeight="1" x14ac:dyDescent="0.2">
      <c r="A223"/>
      <c r="B223"/>
      <c r="C223"/>
      <c r="D223"/>
      <c r="E223"/>
      <c r="F223"/>
      <c r="G223" s="3"/>
      <c r="H223" s="2"/>
    </row>
    <row r="224" spans="1:9" ht="21.75" customHeight="1" x14ac:dyDescent="0.2">
      <c r="A224"/>
      <c r="B224"/>
      <c r="C224"/>
      <c r="D224"/>
      <c r="E224"/>
      <c r="F224"/>
      <c r="G224" s="3"/>
      <c r="H224" s="2"/>
    </row>
    <row r="225" spans="1:8" ht="21.75" customHeight="1" x14ac:dyDescent="0.2">
      <c r="A225"/>
      <c r="B225"/>
      <c r="C225"/>
      <c r="D225"/>
      <c r="E225"/>
      <c r="F225"/>
      <c r="G225" s="3"/>
      <c r="H225" s="2"/>
    </row>
    <row r="226" spans="1:8" ht="21.75" customHeight="1" x14ac:dyDescent="0.2">
      <c r="A226"/>
      <c r="B226"/>
      <c r="C226"/>
      <c r="D226"/>
      <c r="E226"/>
      <c r="F226"/>
      <c r="G226" s="3"/>
      <c r="H226" s="2"/>
    </row>
    <row r="227" spans="1:8" ht="21.75" customHeight="1" x14ac:dyDescent="0.2">
      <c r="A227"/>
      <c r="B227"/>
      <c r="C227"/>
      <c r="D227"/>
      <c r="E227"/>
      <c r="F227"/>
      <c r="G227" s="3"/>
      <c r="H227" s="2"/>
    </row>
    <row r="228" spans="1:8" ht="21.75" customHeight="1" x14ac:dyDescent="0.2">
      <c r="A228"/>
      <c r="B228"/>
      <c r="C228"/>
      <c r="D228"/>
      <c r="E228"/>
      <c r="F228"/>
      <c r="G228" s="3"/>
      <c r="H228" s="2"/>
    </row>
    <row r="229" spans="1:8" ht="21.75" customHeight="1" x14ac:dyDescent="0.2">
      <c r="A229"/>
      <c r="B229"/>
      <c r="C229"/>
      <c r="D229"/>
      <c r="E229"/>
      <c r="F229"/>
      <c r="G229" s="3"/>
      <c r="H229" s="2"/>
    </row>
    <row r="230" spans="1:8" ht="21.75" customHeight="1" x14ac:dyDescent="0.2">
      <c r="A230"/>
      <c r="B230"/>
      <c r="C230"/>
      <c r="D230"/>
      <c r="E230"/>
      <c r="F230"/>
      <c r="G230" s="3"/>
      <c r="H230" s="2"/>
    </row>
    <row r="231" spans="1:8" ht="21.75" customHeight="1" x14ac:dyDescent="0.2">
      <c r="A231"/>
      <c r="B231"/>
      <c r="C231"/>
      <c r="D231"/>
      <c r="E231"/>
      <c r="F231"/>
      <c r="G231" s="3"/>
      <c r="H231" s="2"/>
    </row>
    <row r="232" spans="1:8" ht="21.75" customHeight="1" x14ac:dyDescent="0.2">
      <c r="A232"/>
      <c r="B232"/>
      <c r="C232"/>
      <c r="D232"/>
      <c r="E232"/>
      <c r="F232"/>
      <c r="G232" s="3"/>
      <c r="H232" s="2"/>
    </row>
    <row r="233" spans="1:8" ht="21.75" customHeight="1" x14ac:dyDescent="0.2">
      <c r="A233"/>
      <c r="B233"/>
      <c r="C233"/>
      <c r="D233"/>
      <c r="E233"/>
      <c r="F233"/>
      <c r="G233" s="3"/>
      <c r="H233" s="2"/>
    </row>
    <row r="234" spans="1:8" ht="21.75" customHeight="1" x14ac:dyDescent="0.2">
      <c r="A234"/>
      <c r="B234"/>
      <c r="C234"/>
      <c r="D234"/>
      <c r="E234"/>
      <c r="F234"/>
      <c r="G234" s="3"/>
      <c r="H234" s="2"/>
    </row>
    <row r="235" spans="1:8" ht="21.75" customHeight="1" x14ac:dyDescent="0.2">
      <c r="A235"/>
      <c r="B235"/>
      <c r="C235"/>
      <c r="D235"/>
      <c r="E235"/>
      <c r="F235"/>
      <c r="G235" s="3"/>
      <c r="H235" s="2"/>
    </row>
    <row r="236" spans="1:8" ht="21.75" customHeight="1" x14ac:dyDescent="0.2">
      <c r="A236"/>
      <c r="B236"/>
      <c r="C236"/>
      <c r="D236"/>
      <c r="E236"/>
      <c r="F236"/>
      <c r="G236" s="3"/>
      <c r="H236" s="2"/>
    </row>
    <row r="237" spans="1:8" ht="21.75" customHeight="1" x14ac:dyDescent="0.2">
      <c r="A237"/>
      <c r="B237"/>
      <c r="C237"/>
      <c r="D237"/>
      <c r="E237"/>
      <c r="F237"/>
      <c r="G237" s="3"/>
      <c r="H237" s="2"/>
    </row>
    <row r="238" spans="1:8" ht="21.75" customHeight="1" x14ac:dyDescent="0.2">
      <c r="A238"/>
      <c r="B238"/>
      <c r="C238"/>
      <c r="D238"/>
      <c r="E238"/>
      <c r="F238"/>
      <c r="G238" s="3"/>
      <c r="H238" s="2"/>
    </row>
    <row r="239" spans="1:8" ht="21.75" customHeight="1" x14ac:dyDescent="0.2">
      <c r="A239"/>
      <c r="B239"/>
      <c r="C239"/>
      <c r="D239"/>
      <c r="E239"/>
      <c r="F239"/>
      <c r="G239" s="3"/>
      <c r="H239" s="2"/>
    </row>
    <row r="240" spans="1:8" ht="21.75" customHeight="1" x14ac:dyDescent="0.2">
      <c r="A240"/>
      <c r="B240"/>
      <c r="C240"/>
      <c r="D240"/>
      <c r="E240"/>
      <c r="F240"/>
      <c r="G240" s="3"/>
      <c r="H240" s="2"/>
    </row>
    <row r="241" spans="1:8" ht="21.75" customHeight="1" x14ac:dyDescent="0.2">
      <c r="A241"/>
      <c r="B241"/>
      <c r="C241"/>
      <c r="D241"/>
      <c r="E241"/>
      <c r="F241"/>
      <c r="G241" s="3"/>
      <c r="H241" s="2"/>
    </row>
    <row r="242" spans="1:8" ht="21.75" customHeight="1" x14ac:dyDescent="0.2">
      <c r="A242"/>
      <c r="B242"/>
      <c r="C242"/>
      <c r="D242"/>
      <c r="E242"/>
      <c r="F242"/>
      <c r="G242" s="3"/>
      <c r="H242" s="2"/>
    </row>
    <row r="243" spans="1:8" ht="21.75" customHeight="1" x14ac:dyDescent="0.2">
      <c r="A243"/>
      <c r="B243"/>
      <c r="C243"/>
      <c r="D243"/>
      <c r="E243"/>
      <c r="F243"/>
      <c r="G243" s="3"/>
      <c r="H243" s="2"/>
    </row>
    <row r="244" spans="1:8" ht="21.75" customHeight="1" x14ac:dyDescent="0.2">
      <c r="A244"/>
      <c r="B244"/>
      <c r="C244"/>
      <c r="D244"/>
      <c r="E244"/>
      <c r="F244"/>
      <c r="G244" s="3"/>
      <c r="H244" s="2"/>
    </row>
    <row r="245" spans="1:8" ht="21.75" customHeight="1" x14ac:dyDescent="0.2">
      <c r="A245"/>
      <c r="B245"/>
      <c r="C245"/>
      <c r="D245"/>
      <c r="E245"/>
      <c r="F245"/>
      <c r="G245" s="3"/>
      <c r="H245" s="2"/>
    </row>
    <row r="246" spans="1:8" ht="21.75" customHeight="1" x14ac:dyDescent="0.2">
      <c r="A246"/>
      <c r="B246"/>
      <c r="C246"/>
      <c r="D246"/>
      <c r="E246"/>
      <c r="F246"/>
      <c r="G246" s="3"/>
      <c r="H246" s="2"/>
    </row>
    <row r="247" spans="1:8" ht="21.75" customHeight="1" x14ac:dyDescent="0.2">
      <c r="A247"/>
      <c r="B247"/>
      <c r="C247"/>
      <c r="D247"/>
      <c r="E247"/>
      <c r="F247"/>
      <c r="G247" s="3"/>
      <c r="H247" s="2"/>
    </row>
    <row r="248" spans="1:8" ht="21.75" customHeight="1" x14ac:dyDescent="0.2">
      <c r="A248"/>
      <c r="B248"/>
      <c r="C248"/>
      <c r="D248"/>
      <c r="E248"/>
      <c r="F248"/>
      <c r="G248" s="3"/>
      <c r="H248" s="2"/>
    </row>
    <row r="249" spans="1:8" ht="21.75" customHeight="1" x14ac:dyDescent="0.2">
      <c r="A249"/>
      <c r="B249"/>
      <c r="C249"/>
      <c r="D249"/>
      <c r="E249"/>
      <c r="F249"/>
      <c r="G249" s="3"/>
      <c r="H249" s="2"/>
    </row>
    <row r="250" spans="1:8" ht="21.75" customHeight="1" x14ac:dyDescent="0.2">
      <c r="A250"/>
      <c r="B250"/>
      <c r="C250"/>
      <c r="D250"/>
      <c r="E250"/>
      <c r="F250"/>
      <c r="G250" s="3"/>
      <c r="H250" s="2"/>
    </row>
    <row r="251" spans="1:8" ht="21.75" customHeight="1" x14ac:dyDescent="0.2">
      <c r="A251"/>
      <c r="B251"/>
      <c r="C251"/>
      <c r="D251"/>
      <c r="E251"/>
      <c r="F251"/>
      <c r="G251" s="3"/>
      <c r="H251" s="2"/>
    </row>
    <row r="252" spans="1:8" ht="21.75" customHeight="1" x14ac:dyDescent="0.2">
      <c r="A252"/>
      <c r="B252"/>
      <c r="C252"/>
      <c r="D252"/>
      <c r="E252"/>
      <c r="F252"/>
      <c r="G252" s="3"/>
      <c r="H252" s="2"/>
    </row>
    <row r="253" spans="1:8" ht="21.75" customHeight="1" x14ac:dyDescent="0.2">
      <c r="A253"/>
      <c r="B253"/>
      <c r="C253"/>
      <c r="D253"/>
      <c r="E253"/>
      <c r="F253"/>
      <c r="G253" s="3"/>
      <c r="H253" s="2"/>
    </row>
    <row r="254" spans="1:8" ht="21.75" customHeight="1" x14ac:dyDescent="0.2">
      <c r="A254"/>
      <c r="B254"/>
      <c r="C254"/>
      <c r="D254"/>
      <c r="E254"/>
      <c r="F254"/>
      <c r="G254" s="3"/>
      <c r="H254" s="2"/>
    </row>
    <row r="255" spans="1:8" ht="21.75" customHeight="1" x14ac:dyDescent="0.2">
      <c r="A255"/>
      <c r="B255"/>
      <c r="C255"/>
      <c r="D255"/>
      <c r="E255"/>
      <c r="F255"/>
      <c r="G255" s="3"/>
      <c r="H255" s="2"/>
    </row>
    <row r="256" spans="1:8" ht="21.75" customHeight="1" x14ac:dyDescent="0.2">
      <c r="A256"/>
      <c r="B256"/>
      <c r="C256"/>
      <c r="D256"/>
      <c r="E256"/>
      <c r="F256"/>
      <c r="G256" s="3"/>
      <c r="H256" s="2"/>
    </row>
    <row r="257" spans="1:9" ht="21.75" customHeight="1" x14ac:dyDescent="0.2">
      <c r="A257"/>
      <c r="B257"/>
      <c r="C257"/>
      <c r="D257"/>
      <c r="E257"/>
      <c r="F257"/>
      <c r="G257" s="3"/>
      <c r="H257" s="2"/>
    </row>
    <row r="258" spans="1:9" ht="21.75" customHeight="1" x14ac:dyDescent="0.2">
      <c r="A258"/>
      <c r="B258"/>
      <c r="C258"/>
      <c r="D258"/>
      <c r="E258"/>
      <c r="F258"/>
      <c r="G258" s="3"/>
      <c r="H258" s="2"/>
    </row>
    <row r="259" spans="1:9" ht="21.75" customHeight="1" x14ac:dyDescent="0.2">
      <c r="A259"/>
      <c r="B259"/>
      <c r="C259"/>
      <c r="D259"/>
      <c r="E259"/>
      <c r="F259"/>
      <c r="G259" s="3"/>
      <c r="H259" s="2"/>
    </row>
    <row r="260" spans="1:9" ht="21.75" customHeight="1" x14ac:dyDescent="0.2">
      <c r="A260"/>
      <c r="B260"/>
      <c r="C260"/>
      <c r="D260"/>
      <c r="E260"/>
      <c r="F260"/>
      <c r="G260" s="3"/>
      <c r="H260" s="2"/>
    </row>
    <row r="261" spans="1:9" ht="21.75" customHeight="1" x14ac:dyDescent="0.2">
      <c r="A261"/>
      <c r="B261"/>
      <c r="C261"/>
      <c r="D261"/>
      <c r="E261"/>
      <c r="F261"/>
      <c r="G261" s="3"/>
      <c r="H261" s="2"/>
    </row>
    <row r="262" spans="1:9" ht="21.75" customHeight="1" x14ac:dyDescent="0.2">
      <c r="A262"/>
      <c r="B262"/>
      <c r="C262"/>
      <c r="D262"/>
      <c r="E262"/>
      <c r="F262"/>
      <c r="G262" s="3"/>
      <c r="H262" s="2"/>
    </row>
    <row r="263" spans="1:9" ht="21.75" customHeight="1" x14ac:dyDescent="0.2">
      <c r="A263"/>
      <c r="B263"/>
      <c r="C263"/>
      <c r="D263"/>
      <c r="E263"/>
      <c r="F263"/>
      <c r="G263" s="3"/>
      <c r="H263" s="2"/>
    </row>
    <row r="264" spans="1:9" ht="21.75" customHeight="1" x14ac:dyDescent="0.2">
      <c r="A264"/>
      <c r="B264"/>
      <c r="C264"/>
      <c r="D264"/>
      <c r="E264"/>
      <c r="F264"/>
      <c r="G264" s="3"/>
      <c r="H264" s="2"/>
    </row>
    <row r="265" spans="1:9" ht="21.75" customHeight="1" x14ac:dyDescent="0.2">
      <c r="A265"/>
      <c r="B265"/>
      <c r="C265"/>
      <c r="D265"/>
      <c r="E265"/>
      <c r="F265"/>
      <c r="G265" s="3"/>
      <c r="H265" s="2"/>
    </row>
    <row r="266" spans="1:9" ht="21.75" customHeight="1" x14ac:dyDescent="0.2">
      <c r="A266"/>
      <c r="B266"/>
      <c r="C266"/>
      <c r="D266"/>
      <c r="E266"/>
      <c r="F266"/>
      <c r="G266" s="3"/>
      <c r="H266" s="2"/>
    </row>
    <row r="267" spans="1:9" ht="21.75" customHeight="1" x14ac:dyDescent="0.2">
      <c r="A267"/>
      <c r="B267"/>
      <c r="C267"/>
      <c r="D267"/>
      <c r="E267"/>
      <c r="F267"/>
      <c r="G267" s="3"/>
      <c r="H267" s="2"/>
    </row>
    <row r="268" spans="1:9" ht="21.75" customHeight="1" x14ac:dyDescent="0.2">
      <c r="A268"/>
      <c r="B268"/>
      <c r="C268"/>
      <c r="D268"/>
      <c r="E268"/>
      <c r="F268"/>
      <c r="G268" s="3"/>
      <c r="H268" s="2"/>
    </row>
    <row r="269" spans="1:9" ht="21.75" customHeight="1" x14ac:dyDescent="0.2">
      <c r="A269"/>
      <c r="B269"/>
      <c r="C269"/>
      <c r="D269"/>
      <c r="E269"/>
      <c r="F269"/>
      <c r="G269" s="3"/>
      <c r="H269" s="2"/>
    </row>
    <row r="270" spans="1:9" ht="21.75" customHeight="1" x14ac:dyDescent="0.2">
      <c r="A270"/>
      <c r="B270"/>
      <c r="C270"/>
      <c r="D270"/>
      <c r="E270"/>
      <c r="F270"/>
      <c r="G270" s="3"/>
      <c r="H270" s="2"/>
    </row>
    <row r="271" spans="1:9" ht="21.75" customHeight="1" x14ac:dyDescent="0.2">
      <c r="A271"/>
      <c r="B271"/>
      <c r="C271"/>
      <c r="D271"/>
      <c r="E271"/>
      <c r="F271"/>
      <c r="G271" s="3"/>
      <c r="H271" s="2"/>
    </row>
    <row r="272" spans="1:9" ht="21.75" customHeight="1" x14ac:dyDescent="0.2">
      <c r="A272"/>
      <c r="B272"/>
      <c r="C272"/>
      <c r="D272"/>
      <c r="E272"/>
      <c r="F272"/>
      <c r="G272" s="3"/>
      <c r="H272" s="2"/>
      <c r="I272" s="13"/>
    </row>
    <row r="273" spans="1:8" ht="21.75" customHeight="1" x14ac:dyDescent="0.2">
      <c r="A273"/>
      <c r="B273"/>
      <c r="C273"/>
      <c r="D273"/>
      <c r="E273"/>
      <c r="F273"/>
      <c r="G273" s="3"/>
      <c r="H273" s="2"/>
    </row>
    <row r="274" spans="1:8" ht="21.75" customHeight="1" x14ac:dyDescent="0.2">
      <c r="A274"/>
      <c r="B274"/>
      <c r="C274"/>
      <c r="D274"/>
      <c r="E274"/>
      <c r="F274"/>
      <c r="G274" s="3"/>
      <c r="H274" s="2"/>
    </row>
    <row r="275" spans="1:8" ht="21.75" customHeight="1" x14ac:dyDescent="0.2">
      <c r="A275"/>
      <c r="B275"/>
      <c r="C275"/>
      <c r="D275"/>
      <c r="E275"/>
      <c r="F275"/>
      <c r="G275" s="3"/>
      <c r="H275" s="2"/>
    </row>
    <row r="276" spans="1:8" ht="21.75" customHeight="1" x14ac:dyDescent="0.2">
      <c r="A276"/>
      <c r="B276"/>
      <c r="C276"/>
      <c r="D276"/>
      <c r="E276"/>
      <c r="F276"/>
      <c r="G276" s="3"/>
      <c r="H276" s="2"/>
    </row>
    <row r="277" spans="1:8" ht="21.75" customHeight="1" x14ac:dyDescent="0.2">
      <c r="A277"/>
      <c r="B277"/>
      <c r="C277"/>
      <c r="D277"/>
      <c r="E277"/>
      <c r="F277"/>
      <c r="G277" s="3"/>
      <c r="H277" s="2"/>
    </row>
    <row r="278" spans="1:8" ht="21.75" customHeight="1" x14ac:dyDescent="0.2">
      <c r="A278"/>
      <c r="B278"/>
      <c r="C278"/>
      <c r="D278"/>
      <c r="E278"/>
      <c r="F278"/>
      <c r="G278" s="3"/>
      <c r="H278" s="2"/>
    </row>
    <row r="279" spans="1:8" ht="21.75" customHeight="1" x14ac:dyDescent="0.2">
      <c r="A279"/>
      <c r="B279"/>
      <c r="C279"/>
      <c r="D279"/>
      <c r="E279"/>
      <c r="F279"/>
      <c r="G279" s="3"/>
      <c r="H279" s="2"/>
    </row>
    <row r="280" spans="1:8" ht="21.75" customHeight="1" x14ac:dyDescent="0.2">
      <c r="A280"/>
      <c r="B280"/>
      <c r="C280"/>
      <c r="D280"/>
      <c r="E280"/>
      <c r="F280"/>
      <c r="G280" s="3"/>
      <c r="H280" s="2"/>
    </row>
    <row r="281" spans="1:8" ht="21.75" customHeight="1" x14ac:dyDescent="0.2">
      <c r="A281"/>
      <c r="B281"/>
      <c r="C281"/>
      <c r="D281"/>
      <c r="E281"/>
      <c r="F281"/>
      <c r="G281" s="3"/>
      <c r="H281" s="2"/>
    </row>
    <row r="282" spans="1:8" ht="21.75" customHeight="1" x14ac:dyDescent="0.2">
      <c r="A282"/>
      <c r="B282"/>
      <c r="C282"/>
      <c r="D282"/>
      <c r="E282"/>
      <c r="F282"/>
      <c r="G282" s="3"/>
      <c r="H282" s="2"/>
    </row>
    <row r="283" spans="1:8" ht="21.75" customHeight="1" x14ac:dyDescent="0.2">
      <c r="A283"/>
      <c r="B283"/>
      <c r="C283"/>
      <c r="D283"/>
      <c r="E283"/>
      <c r="F283"/>
      <c r="G283" s="3"/>
      <c r="H283" s="2"/>
    </row>
    <row r="284" spans="1:8" ht="21.75" customHeight="1" x14ac:dyDescent="0.2">
      <c r="A284"/>
      <c r="B284"/>
      <c r="C284"/>
      <c r="D284"/>
      <c r="E284"/>
      <c r="F284"/>
      <c r="G284" s="3"/>
      <c r="H284" s="2"/>
    </row>
    <row r="285" spans="1:8" ht="21.75" customHeight="1" x14ac:dyDescent="0.2">
      <c r="A285"/>
      <c r="B285"/>
      <c r="C285"/>
      <c r="D285"/>
      <c r="E285"/>
      <c r="F285"/>
      <c r="G285" s="3"/>
      <c r="H285" s="2"/>
    </row>
    <row r="286" spans="1:8" ht="21.75" customHeight="1" x14ac:dyDescent="0.2">
      <c r="A286"/>
      <c r="B286"/>
      <c r="C286"/>
      <c r="D286"/>
      <c r="E286"/>
      <c r="F286"/>
      <c r="G286" s="3"/>
      <c r="H286" s="2"/>
    </row>
    <row r="287" spans="1:8" ht="21.75" customHeight="1" x14ac:dyDescent="0.2">
      <c r="A287"/>
      <c r="B287"/>
      <c r="C287"/>
      <c r="D287"/>
      <c r="E287"/>
      <c r="F287"/>
      <c r="G287" s="3"/>
      <c r="H287" s="2"/>
    </row>
    <row r="288" spans="1:8" ht="21.75" customHeight="1" x14ac:dyDescent="0.2">
      <c r="A288"/>
      <c r="B288"/>
      <c r="C288"/>
      <c r="D288"/>
      <c r="E288"/>
      <c r="F288"/>
      <c r="G288" s="3"/>
      <c r="H288" s="2"/>
    </row>
    <row r="289" spans="1:9" ht="21.75" customHeight="1" x14ac:dyDescent="0.2">
      <c r="A289"/>
      <c r="B289"/>
      <c r="C289"/>
      <c r="D289"/>
      <c r="E289"/>
      <c r="F289"/>
      <c r="G289" s="3"/>
      <c r="H289" s="2"/>
    </row>
    <row r="290" spans="1:9" ht="21.75" customHeight="1" x14ac:dyDescent="0.2">
      <c r="A290"/>
      <c r="B290"/>
      <c r="C290"/>
      <c r="D290"/>
      <c r="E290"/>
      <c r="F290"/>
      <c r="G290" s="3"/>
      <c r="H290" s="2"/>
    </row>
    <row r="291" spans="1:9" ht="21.75" customHeight="1" x14ac:dyDescent="0.2">
      <c r="A291"/>
      <c r="B291"/>
      <c r="C291"/>
      <c r="D291"/>
      <c r="E291"/>
      <c r="F291"/>
      <c r="G291" s="3"/>
      <c r="H291" s="2"/>
    </row>
    <row r="292" spans="1:9" ht="21.75" customHeight="1" x14ac:dyDescent="0.2">
      <c r="A292"/>
      <c r="B292"/>
      <c r="C292"/>
      <c r="D292"/>
      <c r="E292"/>
      <c r="F292"/>
      <c r="G292" s="3"/>
      <c r="H292" s="2"/>
    </row>
    <row r="293" spans="1:9" ht="21.75" customHeight="1" x14ac:dyDescent="0.2">
      <c r="A293"/>
      <c r="B293"/>
      <c r="C293"/>
      <c r="D293"/>
      <c r="E293"/>
      <c r="F293"/>
      <c r="G293" s="3"/>
      <c r="H293" s="2"/>
      <c r="I293" s="13"/>
    </row>
    <row r="294" spans="1:9" ht="21.75" customHeight="1" x14ac:dyDescent="0.2">
      <c r="A294"/>
      <c r="B294"/>
      <c r="C294"/>
      <c r="D294"/>
      <c r="E294"/>
      <c r="F294"/>
      <c r="G294" s="3"/>
      <c r="H294" s="2"/>
    </row>
    <row r="295" spans="1:9" ht="21.75" customHeight="1" x14ac:dyDescent="0.2">
      <c r="A295"/>
      <c r="B295"/>
      <c r="C295"/>
      <c r="D295"/>
      <c r="E295"/>
      <c r="F295"/>
      <c r="G295" s="3"/>
      <c r="H295" s="2"/>
    </row>
    <row r="296" spans="1:9" ht="21.75" customHeight="1" x14ac:dyDescent="0.2">
      <c r="A296"/>
      <c r="B296"/>
      <c r="C296"/>
      <c r="D296"/>
      <c r="E296"/>
      <c r="F296"/>
      <c r="G296" s="3"/>
      <c r="H296" s="2"/>
    </row>
    <row r="297" spans="1:9" ht="21.75" customHeight="1" x14ac:dyDescent="0.2">
      <c r="A297"/>
      <c r="B297"/>
      <c r="C297"/>
      <c r="D297"/>
      <c r="E297"/>
      <c r="F297"/>
      <c r="G297" s="3"/>
      <c r="H297" s="2"/>
    </row>
    <row r="298" spans="1:9" ht="21.75" customHeight="1" x14ac:dyDescent="0.2">
      <c r="A298"/>
      <c r="B298"/>
      <c r="C298"/>
      <c r="D298"/>
      <c r="E298"/>
      <c r="F298"/>
      <c r="G298" s="3"/>
      <c r="H298" s="2"/>
    </row>
    <row r="299" spans="1:9" ht="21.75" customHeight="1" x14ac:dyDescent="0.2">
      <c r="A299"/>
      <c r="B299"/>
      <c r="C299"/>
      <c r="D299"/>
      <c r="E299"/>
      <c r="F299"/>
      <c r="G299" s="3"/>
      <c r="H299" s="2"/>
    </row>
    <row r="300" spans="1:9" ht="21.75" customHeight="1" x14ac:dyDescent="0.2">
      <c r="A300"/>
      <c r="B300"/>
      <c r="C300"/>
      <c r="D300"/>
      <c r="E300"/>
      <c r="F300"/>
      <c r="G300" s="3"/>
      <c r="H300" s="2"/>
    </row>
    <row r="301" spans="1:9" ht="21.75" customHeight="1" x14ac:dyDescent="0.2">
      <c r="A301"/>
      <c r="B301"/>
      <c r="C301"/>
      <c r="D301"/>
      <c r="E301"/>
      <c r="F301"/>
      <c r="G301" s="3"/>
      <c r="H301" s="2"/>
    </row>
    <row r="302" spans="1:9" ht="21.75" customHeight="1" x14ac:dyDescent="0.2">
      <c r="A302"/>
      <c r="B302"/>
      <c r="C302"/>
      <c r="D302"/>
      <c r="E302"/>
      <c r="F302"/>
      <c r="G302" s="3"/>
      <c r="H302" s="2"/>
    </row>
    <row r="303" spans="1:9" ht="21.75" customHeight="1" x14ac:dyDescent="0.2">
      <c r="A303"/>
      <c r="B303"/>
      <c r="C303"/>
      <c r="D303"/>
      <c r="E303"/>
      <c r="F303"/>
      <c r="G303" s="3"/>
      <c r="H303" s="2"/>
    </row>
    <row r="304" spans="1:9" ht="21.75" customHeight="1" x14ac:dyDescent="0.2">
      <c r="A304"/>
      <c r="B304"/>
      <c r="C304"/>
      <c r="D304"/>
      <c r="E304"/>
      <c r="F304"/>
      <c r="G304" s="3"/>
      <c r="H304" s="2"/>
    </row>
    <row r="305" spans="1:8" ht="21.75" customHeight="1" x14ac:dyDescent="0.2">
      <c r="A305"/>
      <c r="B305"/>
      <c r="C305"/>
      <c r="D305"/>
      <c r="E305"/>
      <c r="F305"/>
      <c r="G305" s="3"/>
      <c r="H305" s="2"/>
    </row>
    <row r="306" spans="1:8" ht="21.75" customHeight="1" x14ac:dyDescent="0.2">
      <c r="A306"/>
      <c r="B306"/>
      <c r="C306"/>
      <c r="D306"/>
      <c r="E306"/>
      <c r="F306"/>
      <c r="G306" s="3"/>
      <c r="H306" s="2"/>
    </row>
    <row r="307" spans="1:8" ht="21.75" customHeight="1" x14ac:dyDescent="0.2">
      <c r="A307"/>
      <c r="B307"/>
      <c r="C307"/>
      <c r="D307"/>
      <c r="E307"/>
      <c r="F307"/>
      <c r="G307" s="3"/>
      <c r="H307" s="2"/>
    </row>
    <row r="308" spans="1:8" ht="21.75" customHeight="1" x14ac:dyDescent="0.2">
      <c r="A308"/>
      <c r="B308"/>
      <c r="C308"/>
      <c r="D308"/>
      <c r="E308"/>
      <c r="F308"/>
      <c r="G308" s="3"/>
      <c r="H308" s="2"/>
    </row>
    <row r="309" spans="1:8" ht="21.75" customHeight="1" x14ac:dyDescent="0.2">
      <c r="A309"/>
      <c r="B309"/>
      <c r="C309"/>
      <c r="D309"/>
      <c r="E309"/>
      <c r="F309"/>
      <c r="G309" s="3"/>
      <c r="H309" s="2"/>
    </row>
    <row r="310" spans="1:8" ht="21.75" customHeight="1" x14ac:dyDescent="0.2">
      <c r="A310"/>
      <c r="B310"/>
      <c r="C310"/>
      <c r="D310"/>
      <c r="E310"/>
      <c r="F310"/>
      <c r="G310" s="3"/>
      <c r="H310" s="2"/>
    </row>
    <row r="311" spans="1:8" ht="21.75" customHeight="1" x14ac:dyDescent="0.2">
      <c r="A311"/>
      <c r="B311"/>
      <c r="C311"/>
      <c r="D311"/>
      <c r="E311"/>
      <c r="F311"/>
      <c r="G311" s="3"/>
      <c r="H311" s="2"/>
    </row>
    <row r="312" spans="1:8" ht="21.75" customHeight="1" x14ac:dyDescent="0.2">
      <c r="A312"/>
      <c r="B312"/>
      <c r="C312"/>
      <c r="D312"/>
      <c r="E312"/>
      <c r="F312"/>
      <c r="G312" s="3"/>
      <c r="H312" s="2"/>
    </row>
    <row r="313" spans="1:8" ht="21.75" customHeight="1" x14ac:dyDescent="0.2">
      <c r="A313"/>
      <c r="B313"/>
      <c r="C313"/>
      <c r="D313"/>
      <c r="E313"/>
      <c r="F313"/>
      <c r="G313" s="3"/>
      <c r="H313" s="2"/>
    </row>
    <row r="314" spans="1:8" ht="21.75" customHeight="1" x14ac:dyDescent="0.2">
      <c r="A314"/>
      <c r="B314"/>
      <c r="C314"/>
      <c r="D314"/>
      <c r="E314"/>
      <c r="F314"/>
      <c r="G314" s="3"/>
      <c r="H314" s="2"/>
    </row>
    <row r="315" spans="1:8" ht="21.75" customHeight="1" x14ac:dyDescent="0.2">
      <c r="A315"/>
      <c r="B315"/>
      <c r="C315"/>
      <c r="D315"/>
      <c r="E315"/>
      <c r="F315"/>
      <c r="G315" s="3"/>
      <c r="H315" s="2"/>
    </row>
    <row r="316" spans="1:8" ht="21.75" customHeight="1" x14ac:dyDescent="0.2">
      <c r="A316"/>
      <c r="B316"/>
      <c r="C316"/>
      <c r="D316"/>
      <c r="E316"/>
      <c r="F316"/>
      <c r="G316" s="3"/>
      <c r="H316" s="2"/>
    </row>
    <row r="317" spans="1:8" ht="21.75" customHeight="1" x14ac:dyDescent="0.2">
      <c r="A317"/>
      <c r="B317"/>
      <c r="C317"/>
      <c r="D317"/>
      <c r="E317"/>
      <c r="F317"/>
      <c r="G317" s="3"/>
      <c r="H317" s="2"/>
    </row>
    <row r="318" spans="1:8" ht="21.75" customHeight="1" x14ac:dyDescent="0.2">
      <c r="A318"/>
      <c r="B318"/>
      <c r="C318"/>
      <c r="D318"/>
      <c r="E318"/>
      <c r="F318"/>
      <c r="G318" s="3"/>
      <c r="H318" s="2"/>
    </row>
    <row r="319" spans="1:8" ht="21.75" customHeight="1" x14ac:dyDescent="0.2">
      <c r="A319"/>
      <c r="B319"/>
      <c r="C319"/>
      <c r="D319"/>
      <c r="E319"/>
      <c r="F319"/>
      <c r="G319" s="3"/>
      <c r="H319" s="2"/>
    </row>
    <row r="320" spans="1:8" ht="21.75" customHeight="1" x14ac:dyDescent="0.2">
      <c r="A320"/>
      <c r="B320"/>
      <c r="C320"/>
      <c r="D320"/>
      <c r="E320"/>
      <c r="F320"/>
      <c r="G320" s="3"/>
      <c r="H320" s="2"/>
    </row>
    <row r="321" spans="1:8" ht="21.75" customHeight="1" x14ac:dyDescent="0.2">
      <c r="A321"/>
      <c r="B321"/>
      <c r="C321"/>
      <c r="D321"/>
      <c r="E321"/>
      <c r="F321"/>
      <c r="G321" s="3"/>
      <c r="H321" s="2"/>
    </row>
    <row r="322" spans="1:8" ht="21.75" customHeight="1" x14ac:dyDescent="0.2">
      <c r="A322"/>
      <c r="B322"/>
      <c r="C322"/>
      <c r="D322"/>
      <c r="E322"/>
      <c r="F322"/>
      <c r="G322" s="3"/>
      <c r="H322" s="2"/>
    </row>
    <row r="323" spans="1:8" ht="21.75" customHeight="1" x14ac:dyDescent="0.2">
      <c r="A323"/>
      <c r="B323"/>
      <c r="C323"/>
      <c r="D323"/>
      <c r="E323"/>
      <c r="F323"/>
      <c r="G323" s="3"/>
      <c r="H323" s="2"/>
    </row>
    <row r="324" spans="1:8" ht="21.75" customHeight="1" x14ac:dyDescent="0.2">
      <c r="A324"/>
      <c r="B324"/>
      <c r="C324"/>
      <c r="D324"/>
      <c r="E324"/>
      <c r="F324"/>
      <c r="G324" s="3"/>
      <c r="H324" s="2"/>
    </row>
    <row r="325" spans="1:8" ht="21.75" customHeight="1" x14ac:dyDescent="0.2">
      <c r="A325"/>
      <c r="B325"/>
      <c r="C325"/>
      <c r="D325"/>
      <c r="E325"/>
      <c r="F325"/>
      <c r="G325" s="3"/>
      <c r="H325" s="2"/>
    </row>
    <row r="326" spans="1:8" ht="21.75" customHeight="1" x14ac:dyDescent="0.2">
      <c r="A326"/>
      <c r="B326"/>
      <c r="C326"/>
      <c r="D326"/>
      <c r="E326"/>
      <c r="F326"/>
      <c r="G326" s="3"/>
      <c r="H326" s="2"/>
    </row>
    <row r="327" spans="1:8" ht="21.75" customHeight="1" x14ac:dyDescent="0.2">
      <c r="A327"/>
      <c r="B327"/>
      <c r="C327"/>
      <c r="D327"/>
      <c r="E327"/>
      <c r="F327"/>
      <c r="G327" s="3"/>
      <c r="H327" s="2"/>
    </row>
    <row r="328" spans="1:8" ht="21.75" customHeight="1" x14ac:dyDescent="0.2">
      <c r="A328"/>
      <c r="B328"/>
      <c r="C328"/>
      <c r="D328"/>
      <c r="E328"/>
      <c r="F328"/>
      <c r="G328" s="3"/>
      <c r="H328" s="2"/>
    </row>
    <row r="329" spans="1:8" ht="21.75" customHeight="1" x14ac:dyDescent="0.2">
      <c r="A329"/>
      <c r="B329"/>
      <c r="C329"/>
      <c r="D329"/>
      <c r="E329"/>
      <c r="F329"/>
      <c r="G329" s="3"/>
      <c r="H329" s="2"/>
    </row>
    <row r="330" spans="1:8" ht="21.75" customHeight="1" x14ac:dyDescent="0.2">
      <c r="A330"/>
      <c r="B330"/>
      <c r="C330"/>
      <c r="D330"/>
      <c r="E330"/>
      <c r="F330"/>
      <c r="G330" s="3"/>
      <c r="H330" s="2"/>
    </row>
    <row r="331" spans="1:8" ht="21.75" customHeight="1" x14ac:dyDescent="0.2">
      <c r="A331"/>
      <c r="B331"/>
      <c r="C331"/>
      <c r="D331"/>
      <c r="E331"/>
      <c r="F331"/>
      <c r="G331" s="3"/>
      <c r="H331" s="2"/>
    </row>
    <row r="332" spans="1:8" ht="21.75" customHeight="1" x14ac:dyDescent="0.2">
      <c r="A332"/>
      <c r="B332"/>
      <c r="C332"/>
      <c r="D332"/>
      <c r="E332"/>
      <c r="F332"/>
      <c r="G332" s="3"/>
      <c r="H332" s="2"/>
    </row>
    <row r="333" spans="1:8" ht="21.75" customHeight="1" x14ac:dyDescent="0.2">
      <c r="A333"/>
      <c r="B333"/>
      <c r="C333"/>
      <c r="D333"/>
      <c r="E333"/>
      <c r="F333"/>
      <c r="G333" s="3"/>
      <c r="H333" s="2"/>
    </row>
    <row r="334" spans="1:8" ht="21.75" customHeight="1" x14ac:dyDescent="0.2">
      <c r="A334"/>
      <c r="B334"/>
      <c r="C334"/>
      <c r="D334"/>
      <c r="E334"/>
      <c r="F334"/>
      <c r="G334" s="3"/>
      <c r="H334" s="2"/>
    </row>
    <row r="335" spans="1:8" ht="21.75" customHeight="1" x14ac:dyDescent="0.2">
      <c r="A335"/>
      <c r="B335"/>
      <c r="C335"/>
      <c r="D335"/>
      <c r="E335"/>
      <c r="F335"/>
      <c r="G335" s="3"/>
      <c r="H335" s="2"/>
    </row>
    <row r="336" spans="1:8" ht="21.75" customHeight="1" x14ac:dyDescent="0.2">
      <c r="A336"/>
      <c r="B336"/>
      <c r="C336"/>
      <c r="D336"/>
      <c r="E336"/>
      <c r="F336"/>
      <c r="G336" s="3"/>
      <c r="H336" s="2"/>
    </row>
    <row r="337" spans="1:9" ht="21.75" customHeight="1" x14ac:dyDescent="0.2">
      <c r="A337"/>
      <c r="B337"/>
      <c r="C337"/>
      <c r="D337"/>
      <c r="E337"/>
      <c r="F337"/>
      <c r="G337" s="3"/>
      <c r="H337" s="2"/>
    </row>
    <row r="338" spans="1:9" ht="21.75" customHeight="1" x14ac:dyDescent="0.2">
      <c r="A338"/>
      <c r="B338"/>
      <c r="C338"/>
      <c r="D338"/>
      <c r="E338"/>
      <c r="F338"/>
      <c r="G338" s="3"/>
      <c r="H338" s="2"/>
    </row>
    <row r="339" spans="1:9" ht="21.75" customHeight="1" x14ac:dyDescent="0.2">
      <c r="A339"/>
      <c r="B339"/>
      <c r="C339"/>
      <c r="D339"/>
      <c r="E339"/>
      <c r="F339"/>
      <c r="G339" s="3"/>
      <c r="H339" s="2"/>
    </row>
    <row r="340" spans="1:9" ht="21.75" customHeight="1" x14ac:dyDescent="0.2">
      <c r="A340"/>
      <c r="B340"/>
      <c r="C340"/>
      <c r="D340"/>
      <c r="E340"/>
      <c r="F340"/>
      <c r="G340" s="3"/>
      <c r="H340" s="2"/>
    </row>
    <row r="341" spans="1:9" ht="21.75" customHeight="1" x14ac:dyDescent="0.2">
      <c r="A341"/>
      <c r="B341"/>
      <c r="C341"/>
      <c r="D341"/>
      <c r="E341"/>
      <c r="F341"/>
      <c r="G341" s="3"/>
      <c r="H341" s="2"/>
    </row>
    <row r="342" spans="1:9" ht="21.75" customHeight="1" x14ac:dyDescent="0.2">
      <c r="A342"/>
      <c r="B342"/>
      <c r="C342"/>
      <c r="D342"/>
      <c r="E342"/>
      <c r="F342"/>
      <c r="G342" s="3"/>
      <c r="H342" s="2"/>
    </row>
    <row r="343" spans="1:9" ht="21.75" customHeight="1" x14ac:dyDescent="0.2">
      <c r="A343"/>
      <c r="B343"/>
      <c r="C343"/>
      <c r="D343"/>
      <c r="E343"/>
      <c r="F343"/>
      <c r="G343" s="3"/>
      <c r="H343" s="2"/>
    </row>
    <row r="344" spans="1:9" ht="21.75" customHeight="1" x14ac:dyDescent="0.2">
      <c r="A344"/>
      <c r="B344"/>
      <c r="C344"/>
      <c r="D344"/>
      <c r="E344"/>
      <c r="F344"/>
      <c r="G344" s="3"/>
      <c r="H344" s="2"/>
      <c r="I344" s="13"/>
    </row>
    <row r="345" spans="1:9" ht="21.75" customHeight="1" x14ac:dyDescent="0.2">
      <c r="A345"/>
      <c r="B345"/>
      <c r="C345"/>
      <c r="D345"/>
      <c r="E345"/>
      <c r="F345"/>
      <c r="G345" s="3"/>
      <c r="H345" s="2"/>
    </row>
    <row r="346" spans="1:9" ht="21.75" customHeight="1" x14ac:dyDescent="0.2">
      <c r="A346"/>
      <c r="B346"/>
      <c r="C346"/>
      <c r="D346"/>
      <c r="E346"/>
      <c r="F346"/>
      <c r="G346" s="3"/>
      <c r="H346" s="2"/>
    </row>
    <row r="347" spans="1:9" ht="21.75" customHeight="1" x14ac:dyDescent="0.2">
      <c r="A347"/>
      <c r="B347"/>
      <c r="C347"/>
      <c r="D347"/>
      <c r="E347"/>
      <c r="F347"/>
      <c r="G347" s="3"/>
      <c r="H347" s="2"/>
    </row>
    <row r="348" spans="1:9" ht="21.75" customHeight="1" x14ac:dyDescent="0.2">
      <c r="A348"/>
      <c r="B348"/>
      <c r="C348"/>
      <c r="D348"/>
      <c r="E348"/>
      <c r="F348"/>
      <c r="G348" s="3"/>
      <c r="H348" s="2"/>
    </row>
    <row r="349" spans="1:9" ht="21.75" customHeight="1" x14ac:dyDescent="0.2">
      <c r="A349"/>
      <c r="B349"/>
      <c r="C349"/>
      <c r="D349"/>
      <c r="E349"/>
      <c r="F349"/>
      <c r="G349" s="3"/>
      <c r="H349" s="2"/>
    </row>
    <row r="350" spans="1:9" ht="21.75" customHeight="1" x14ac:dyDescent="0.2">
      <c r="A350"/>
      <c r="B350"/>
      <c r="C350"/>
      <c r="D350"/>
      <c r="E350"/>
      <c r="F350"/>
      <c r="G350" s="3"/>
      <c r="H350" s="2"/>
    </row>
    <row r="351" spans="1:9" ht="21.75" customHeight="1" x14ac:dyDescent="0.2">
      <c r="A351"/>
      <c r="B351"/>
      <c r="C351"/>
      <c r="D351"/>
      <c r="E351"/>
      <c r="F351"/>
      <c r="G351" s="3"/>
      <c r="H351" s="2"/>
    </row>
    <row r="352" spans="1:9" ht="21.75" customHeight="1" x14ac:dyDescent="0.2">
      <c r="A352"/>
      <c r="B352"/>
      <c r="C352"/>
      <c r="D352"/>
      <c r="E352"/>
      <c r="F352"/>
      <c r="G352" s="3"/>
      <c r="H352" s="2"/>
      <c r="I352" s="13"/>
    </row>
    <row r="353" spans="1:10" ht="21.75" customHeight="1" x14ac:dyDescent="0.2">
      <c r="A353"/>
      <c r="B353"/>
      <c r="C353"/>
      <c r="D353"/>
      <c r="E353"/>
      <c r="F353"/>
      <c r="G353" s="3"/>
      <c r="H353" s="2"/>
    </row>
    <row r="354" spans="1:10" ht="21.75" customHeight="1" x14ac:dyDescent="0.2">
      <c r="A354"/>
      <c r="B354"/>
      <c r="C354"/>
      <c r="D354"/>
      <c r="E354"/>
      <c r="F354"/>
      <c r="G354" s="3"/>
      <c r="H354" s="2"/>
    </row>
    <row r="355" spans="1:10" ht="21.75" customHeight="1" x14ac:dyDescent="0.2">
      <c r="A355"/>
      <c r="B355"/>
      <c r="C355"/>
      <c r="D355"/>
      <c r="E355"/>
      <c r="F355"/>
      <c r="G355" s="3"/>
      <c r="H355" s="2"/>
    </row>
    <row r="356" spans="1:10" ht="21.75" customHeight="1" x14ac:dyDescent="0.2">
      <c r="A356"/>
      <c r="B356"/>
      <c r="C356"/>
      <c r="D356"/>
      <c r="E356"/>
      <c r="F356"/>
      <c r="G356" s="3"/>
      <c r="H356" s="2"/>
    </row>
    <row r="357" spans="1:10" ht="21.75" customHeight="1" x14ac:dyDescent="0.2">
      <c r="A357"/>
      <c r="B357"/>
      <c r="C357"/>
      <c r="D357"/>
      <c r="E357"/>
      <c r="F357"/>
      <c r="G357" s="3"/>
      <c r="H357" s="2"/>
    </row>
    <row r="358" spans="1:10" ht="21.75" customHeight="1" x14ac:dyDescent="0.2">
      <c r="A358"/>
      <c r="B358"/>
      <c r="C358"/>
      <c r="D358"/>
      <c r="E358"/>
      <c r="F358"/>
      <c r="G358" s="3"/>
      <c r="H358" s="2"/>
    </row>
    <row r="359" spans="1:10" ht="21.75" customHeight="1" x14ac:dyDescent="0.2">
      <c r="A359"/>
      <c r="B359"/>
      <c r="C359"/>
      <c r="D359"/>
      <c r="E359"/>
      <c r="F359"/>
      <c r="G359" s="3"/>
      <c r="H359" s="2"/>
    </row>
    <row r="360" spans="1:10" ht="21.75" customHeight="1" x14ac:dyDescent="0.2">
      <c r="A360"/>
      <c r="B360"/>
      <c r="C360"/>
      <c r="D360"/>
      <c r="E360"/>
      <c r="F360"/>
      <c r="G360" s="3"/>
      <c r="H360" s="2"/>
    </row>
    <row r="361" spans="1:10" ht="21.75" customHeight="1" x14ac:dyDescent="0.2">
      <c r="A361"/>
      <c r="B361"/>
      <c r="C361"/>
      <c r="D361"/>
      <c r="E361"/>
      <c r="F361"/>
      <c r="G361" s="3"/>
      <c r="H361" s="2"/>
      <c r="J361" s="8"/>
    </row>
    <row r="362" spans="1:10" ht="21.75" customHeight="1" x14ac:dyDescent="0.2">
      <c r="A362"/>
      <c r="B362"/>
      <c r="C362"/>
      <c r="D362"/>
      <c r="E362"/>
      <c r="F362"/>
      <c r="G362" s="3"/>
      <c r="H362" s="2"/>
    </row>
    <row r="363" spans="1:10" ht="21.75" customHeight="1" x14ac:dyDescent="0.2">
      <c r="A363"/>
      <c r="B363"/>
      <c r="C363"/>
      <c r="D363"/>
      <c r="E363"/>
      <c r="F363"/>
      <c r="G363" s="3"/>
      <c r="H363" s="2"/>
    </row>
    <row r="364" spans="1:10" ht="21.75" customHeight="1" x14ac:dyDescent="0.2">
      <c r="A364"/>
      <c r="B364"/>
      <c r="C364"/>
      <c r="D364"/>
      <c r="E364"/>
      <c r="F364"/>
      <c r="G364" s="3"/>
      <c r="H364" s="2"/>
    </row>
    <row r="365" spans="1:10" ht="21.75" customHeight="1" x14ac:dyDescent="0.2">
      <c r="A365"/>
      <c r="B365"/>
      <c r="C365"/>
      <c r="D365"/>
      <c r="E365"/>
      <c r="F365"/>
      <c r="G365" s="3"/>
      <c r="H365" s="2"/>
    </row>
    <row r="366" spans="1:10" ht="21.75" customHeight="1" x14ac:dyDescent="0.2">
      <c r="A366"/>
      <c r="B366"/>
      <c r="C366"/>
      <c r="D366"/>
      <c r="E366"/>
      <c r="F366"/>
      <c r="G366" s="3"/>
      <c r="H366" s="2"/>
    </row>
    <row r="367" spans="1:10" ht="21.75" customHeight="1" x14ac:dyDescent="0.2">
      <c r="A367"/>
      <c r="B367"/>
      <c r="C367"/>
      <c r="D367"/>
      <c r="E367"/>
      <c r="F367"/>
      <c r="G367" s="3"/>
      <c r="H367" s="2"/>
    </row>
    <row r="368" spans="1:10" ht="21.75" customHeight="1" x14ac:dyDescent="0.2">
      <c r="A368"/>
      <c r="B368"/>
      <c r="C368"/>
      <c r="D368"/>
      <c r="E368"/>
      <c r="F368"/>
      <c r="G368" s="3"/>
      <c r="H368" s="2"/>
    </row>
    <row r="369" spans="1:10" ht="21.75" customHeight="1" x14ac:dyDescent="0.2">
      <c r="A369"/>
      <c r="B369"/>
      <c r="C369"/>
      <c r="D369"/>
      <c r="E369"/>
      <c r="F369"/>
      <c r="G369" s="3"/>
      <c r="H369" s="2"/>
    </row>
    <row r="370" spans="1:10" ht="21.75" customHeight="1" x14ac:dyDescent="0.2">
      <c r="A370"/>
      <c r="B370"/>
      <c r="C370"/>
      <c r="D370"/>
      <c r="E370"/>
      <c r="F370"/>
      <c r="G370" s="3"/>
      <c r="H370" s="2"/>
    </row>
    <row r="371" spans="1:10" ht="21.75" customHeight="1" x14ac:dyDescent="0.2">
      <c r="A371"/>
      <c r="B371"/>
      <c r="C371"/>
      <c r="D371"/>
      <c r="E371"/>
      <c r="F371"/>
      <c r="G371" s="3"/>
      <c r="H371" s="2"/>
    </row>
    <row r="372" spans="1:10" ht="21.75" customHeight="1" x14ac:dyDescent="0.2">
      <c r="A372"/>
      <c r="B372"/>
      <c r="C372"/>
      <c r="D372"/>
      <c r="E372"/>
      <c r="F372"/>
      <c r="G372" s="3"/>
      <c r="H372" s="2"/>
      <c r="I372" s="13"/>
    </row>
    <row r="373" spans="1:10" ht="21.75" customHeight="1" x14ac:dyDescent="0.2">
      <c r="A373"/>
      <c r="B373"/>
      <c r="C373"/>
      <c r="D373"/>
      <c r="E373"/>
      <c r="F373"/>
      <c r="G373" s="3"/>
      <c r="H373" s="2"/>
    </row>
    <row r="374" spans="1:10" ht="21.75" customHeight="1" x14ac:dyDescent="0.2">
      <c r="A374"/>
      <c r="B374"/>
      <c r="C374"/>
      <c r="D374"/>
      <c r="E374"/>
      <c r="F374"/>
      <c r="G374" s="3"/>
      <c r="H374" s="2"/>
    </row>
    <row r="375" spans="1:10" ht="21.75" customHeight="1" x14ac:dyDescent="0.2">
      <c r="A375"/>
      <c r="B375"/>
      <c r="C375"/>
      <c r="D375"/>
      <c r="E375"/>
      <c r="F375"/>
      <c r="G375" s="3"/>
      <c r="H375" s="2"/>
    </row>
    <row r="376" spans="1:10" ht="21.75" customHeight="1" x14ac:dyDescent="0.2">
      <c r="A376"/>
      <c r="B376"/>
      <c r="C376"/>
      <c r="D376"/>
      <c r="E376"/>
      <c r="F376"/>
      <c r="G376" s="3"/>
      <c r="H376" s="2"/>
      <c r="I376" s="13"/>
      <c r="J376" s="8"/>
    </row>
    <row r="377" spans="1:10" ht="21.75" customHeight="1" x14ac:dyDescent="0.2">
      <c r="A377"/>
      <c r="B377"/>
      <c r="C377"/>
      <c r="D377"/>
      <c r="E377"/>
      <c r="F377"/>
      <c r="G377" s="3"/>
      <c r="H377" s="2"/>
    </row>
    <row r="378" spans="1:10" ht="21.75" customHeight="1" x14ac:dyDescent="0.2">
      <c r="A378"/>
      <c r="B378"/>
      <c r="C378"/>
      <c r="D378"/>
      <c r="E378"/>
      <c r="F378"/>
      <c r="G378" s="3"/>
      <c r="H378" s="2"/>
    </row>
    <row r="379" spans="1:10" ht="21.75" customHeight="1" x14ac:dyDescent="0.2">
      <c r="A379"/>
      <c r="B379"/>
      <c r="C379"/>
      <c r="D379"/>
      <c r="E379"/>
      <c r="F379"/>
      <c r="G379" s="3"/>
      <c r="H379" s="2"/>
    </row>
    <row r="380" spans="1:10" ht="21.75" customHeight="1" x14ac:dyDescent="0.2">
      <c r="A380"/>
      <c r="B380"/>
      <c r="C380"/>
      <c r="D380"/>
      <c r="E380"/>
      <c r="F380"/>
      <c r="G380" s="3"/>
      <c r="H380" s="2"/>
    </row>
    <row r="381" spans="1:10" ht="21.75" customHeight="1" x14ac:dyDescent="0.2">
      <c r="A381"/>
      <c r="B381"/>
      <c r="C381"/>
      <c r="D381"/>
      <c r="E381"/>
      <c r="F381"/>
      <c r="G381" s="3"/>
      <c r="H381" s="2"/>
    </row>
    <row r="382" spans="1:10" ht="21.75" customHeight="1" x14ac:dyDescent="0.2">
      <c r="A382"/>
      <c r="B382"/>
      <c r="C382"/>
      <c r="D382"/>
      <c r="E382"/>
      <c r="F382"/>
      <c r="G382" s="3"/>
      <c r="H382" s="2"/>
    </row>
    <row r="383" spans="1:10" ht="21.75" customHeight="1" x14ac:dyDescent="0.2">
      <c r="A383"/>
      <c r="B383"/>
      <c r="C383"/>
      <c r="D383"/>
      <c r="E383"/>
      <c r="F383"/>
      <c r="G383" s="3"/>
      <c r="H383" s="2"/>
    </row>
    <row r="384" spans="1:10" ht="21.75" customHeight="1" x14ac:dyDescent="0.2">
      <c r="A384"/>
      <c r="B384"/>
      <c r="C384"/>
      <c r="D384"/>
      <c r="E384"/>
      <c r="F384"/>
      <c r="G384" s="3"/>
      <c r="H384" s="2"/>
    </row>
    <row r="385" spans="1:9" ht="21.75" customHeight="1" x14ac:dyDescent="0.2">
      <c r="A385"/>
      <c r="B385"/>
      <c r="C385"/>
      <c r="D385"/>
      <c r="E385"/>
      <c r="F385"/>
      <c r="G385" s="3"/>
      <c r="H385" s="2"/>
    </row>
    <row r="386" spans="1:9" ht="21.75" customHeight="1" x14ac:dyDescent="0.2">
      <c r="A386"/>
      <c r="B386"/>
      <c r="C386"/>
      <c r="D386"/>
      <c r="E386"/>
      <c r="F386"/>
      <c r="G386" s="3"/>
      <c r="H386" s="2"/>
    </row>
    <row r="387" spans="1:9" ht="21.75" customHeight="1" x14ac:dyDescent="0.2">
      <c r="A387"/>
      <c r="B387"/>
      <c r="C387"/>
      <c r="D387"/>
      <c r="E387"/>
      <c r="F387"/>
      <c r="G387" s="3"/>
      <c r="H387" s="2"/>
    </row>
    <row r="388" spans="1:9" ht="21.75" customHeight="1" x14ac:dyDescent="0.2">
      <c r="A388"/>
      <c r="B388"/>
      <c r="C388"/>
      <c r="D388"/>
      <c r="E388"/>
      <c r="F388"/>
      <c r="G388" s="3"/>
      <c r="H388" s="2"/>
    </row>
    <row r="389" spans="1:9" ht="21.75" customHeight="1" x14ac:dyDescent="0.2">
      <c r="A389"/>
      <c r="B389"/>
      <c r="C389"/>
      <c r="D389"/>
      <c r="E389"/>
      <c r="F389"/>
      <c r="G389" s="3"/>
      <c r="H389" s="2"/>
    </row>
    <row r="390" spans="1:9" ht="21.75" customHeight="1" x14ac:dyDescent="0.2">
      <c r="A390"/>
      <c r="B390"/>
      <c r="C390"/>
      <c r="D390"/>
      <c r="E390"/>
      <c r="F390"/>
      <c r="G390" s="3"/>
      <c r="H390" s="2"/>
    </row>
    <row r="391" spans="1:9" ht="21.75" customHeight="1" x14ac:dyDescent="0.2">
      <c r="A391"/>
      <c r="B391"/>
      <c r="C391"/>
      <c r="D391"/>
      <c r="E391"/>
      <c r="F391"/>
      <c r="G391" s="3"/>
      <c r="H391" s="2"/>
    </row>
    <row r="392" spans="1:9" ht="21.75" customHeight="1" x14ac:dyDescent="0.2">
      <c r="A392"/>
      <c r="B392"/>
      <c r="C392"/>
      <c r="D392"/>
      <c r="E392"/>
      <c r="F392"/>
      <c r="G392" s="3"/>
      <c r="H392" s="2"/>
    </row>
    <row r="393" spans="1:9" ht="21.75" customHeight="1" x14ac:dyDescent="0.2">
      <c r="A393"/>
      <c r="B393"/>
      <c r="C393"/>
      <c r="D393"/>
      <c r="E393"/>
      <c r="F393"/>
      <c r="G393" s="3"/>
      <c r="H393" s="2"/>
    </row>
    <row r="394" spans="1:9" ht="21.75" customHeight="1" x14ac:dyDescent="0.2">
      <c r="A394"/>
      <c r="B394"/>
      <c r="C394"/>
      <c r="D394"/>
      <c r="E394"/>
      <c r="F394"/>
      <c r="G394" s="3"/>
      <c r="H394" s="2"/>
    </row>
    <row r="395" spans="1:9" ht="21.75" customHeight="1" x14ac:dyDescent="0.2">
      <c r="A395"/>
      <c r="B395"/>
      <c r="C395"/>
      <c r="D395"/>
      <c r="E395"/>
      <c r="F395"/>
      <c r="G395" s="3"/>
      <c r="H395" s="2"/>
    </row>
    <row r="396" spans="1:9" ht="21.75" customHeight="1" x14ac:dyDescent="0.2">
      <c r="A396"/>
      <c r="B396"/>
      <c r="C396"/>
      <c r="D396"/>
      <c r="E396"/>
      <c r="F396"/>
      <c r="G396" s="3"/>
      <c r="H396" s="2"/>
    </row>
    <row r="397" spans="1:9" ht="21.75" customHeight="1" x14ac:dyDescent="0.2">
      <c r="A397"/>
      <c r="B397"/>
      <c r="C397"/>
      <c r="D397"/>
      <c r="E397"/>
      <c r="F397"/>
      <c r="G397" s="3"/>
      <c r="H397" s="2"/>
      <c r="I397" s="13"/>
    </row>
    <row r="398" spans="1:9" ht="21.75" customHeight="1" x14ac:dyDescent="0.2">
      <c r="A398"/>
      <c r="B398"/>
      <c r="C398"/>
      <c r="D398"/>
      <c r="E398"/>
      <c r="F398"/>
      <c r="G398" s="3"/>
      <c r="H398" s="2"/>
      <c r="I398" s="13"/>
    </row>
    <row r="399" spans="1:9" ht="21.75" customHeight="1" x14ac:dyDescent="0.2">
      <c r="A399"/>
      <c r="B399"/>
      <c r="C399"/>
      <c r="D399"/>
      <c r="E399"/>
      <c r="F399"/>
      <c r="G399" s="3"/>
      <c r="H399" s="2"/>
    </row>
    <row r="400" spans="1:9" ht="21.75" customHeight="1" x14ac:dyDescent="0.2">
      <c r="A400"/>
      <c r="B400"/>
      <c r="C400"/>
      <c r="D400"/>
      <c r="E400"/>
      <c r="F400"/>
      <c r="G400" s="3"/>
      <c r="H400" s="2"/>
    </row>
    <row r="401" spans="1:8" ht="21.75" customHeight="1" x14ac:dyDescent="0.2">
      <c r="A401"/>
      <c r="B401"/>
      <c r="C401"/>
      <c r="D401"/>
      <c r="E401"/>
      <c r="F401"/>
      <c r="G401" s="3"/>
      <c r="H401" s="2"/>
    </row>
    <row r="402" spans="1:8" ht="21.75" customHeight="1" x14ac:dyDescent="0.2">
      <c r="A402"/>
      <c r="B402"/>
      <c r="C402"/>
      <c r="D402"/>
      <c r="E402"/>
      <c r="F402"/>
      <c r="G402" s="3"/>
      <c r="H402" s="2"/>
    </row>
    <row r="403" spans="1:8" ht="21.75" customHeight="1" x14ac:dyDescent="0.2">
      <c r="A403"/>
      <c r="B403"/>
      <c r="C403"/>
      <c r="D403"/>
      <c r="E403"/>
      <c r="F403"/>
      <c r="G403" s="3"/>
      <c r="H403" s="2"/>
    </row>
    <row r="404" spans="1:8" ht="21.75" customHeight="1" x14ac:dyDescent="0.2">
      <c r="A404"/>
      <c r="B404"/>
      <c r="C404"/>
      <c r="D404"/>
      <c r="E404"/>
      <c r="F404"/>
      <c r="G404" s="3"/>
      <c r="H404" s="2"/>
    </row>
    <row r="405" spans="1:8" ht="21.75" customHeight="1" x14ac:dyDescent="0.2">
      <c r="A405"/>
      <c r="B405"/>
      <c r="C405"/>
      <c r="D405"/>
      <c r="E405"/>
      <c r="F405"/>
      <c r="G405" s="3"/>
      <c r="H405" s="2"/>
    </row>
    <row r="406" spans="1:8" ht="21.75" customHeight="1" x14ac:dyDescent="0.2">
      <c r="A406"/>
      <c r="B406"/>
      <c r="C406"/>
      <c r="D406"/>
      <c r="E406"/>
      <c r="F406"/>
      <c r="G406" s="3"/>
      <c r="H406" s="2"/>
    </row>
    <row r="407" spans="1:8" ht="21.75" customHeight="1" x14ac:dyDescent="0.2">
      <c r="A407"/>
      <c r="B407"/>
      <c r="C407"/>
      <c r="D407"/>
      <c r="E407"/>
      <c r="F407"/>
      <c r="G407" s="3"/>
      <c r="H407" s="2"/>
    </row>
    <row r="408" spans="1:8" ht="21.75" customHeight="1" x14ac:dyDescent="0.2">
      <c r="A408"/>
      <c r="B408"/>
      <c r="C408"/>
      <c r="D408"/>
      <c r="E408"/>
      <c r="F408"/>
      <c r="G408" s="3"/>
      <c r="H408" s="2"/>
    </row>
    <row r="409" spans="1:8" ht="21.75" customHeight="1" x14ac:dyDescent="0.2">
      <c r="A409"/>
      <c r="B409"/>
      <c r="C409"/>
      <c r="D409"/>
      <c r="E409"/>
      <c r="F409"/>
      <c r="G409" s="3"/>
      <c r="H409" s="2"/>
    </row>
    <row r="410" spans="1:8" ht="21.75" customHeight="1" x14ac:dyDescent="0.2">
      <c r="A410"/>
      <c r="B410"/>
      <c r="C410"/>
      <c r="D410"/>
      <c r="E410"/>
      <c r="F410"/>
      <c r="G410" s="3"/>
      <c r="H410" s="2"/>
    </row>
    <row r="411" spans="1:8" ht="21.75" customHeight="1" x14ac:dyDescent="0.2">
      <c r="A411"/>
      <c r="B411"/>
      <c r="C411"/>
      <c r="D411"/>
      <c r="E411"/>
      <c r="F411"/>
      <c r="G411" s="3"/>
      <c r="H411" s="2"/>
    </row>
    <row r="412" spans="1:8" ht="21.75" customHeight="1" x14ac:dyDescent="0.2">
      <c r="A412"/>
      <c r="B412"/>
      <c r="C412"/>
      <c r="D412"/>
      <c r="E412"/>
      <c r="F412"/>
      <c r="G412" s="3"/>
      <c r="H412" s="2"/>
    </row>
    <row r="413" spans="1:8" ht="21.75" customHeight="1" x14ac:dyDescent="0.2">
      <c r="A413"/>
      <c r="B413"/>
      <c r="C413"/>
      <c r="D413"/>
      <c r="E413"/>
      <c r="F413"/>
      <c r="G413" s="3"/>
      <c r="H413" s="2"/>
    </row>
    <row r="414" spans="1:8" ht="21.75" customHeight="1" x14ac:dyDescent="0.2">
      <c r="A414"/>
      <c r="B414"/>
      <c r="C414"/>
      <c r="D414"/>
      <c r="E414"/>
      <c r="F414"/>
      <c r="G414" s="3"/>
      <c r="H414" s="2"/>
    </row>
    <row r="415" spans="1:8" ht="21.75" customHeight="1" x14ac:dyDescent="0.2">
      <c r="A415"/>
      <c r="B415"/>
      <c r="C415"/>
      <c r="D415"/>
      <c r="E415"/>
      <c r="F415"/>
      <c r="G415" s="3"/>
      <c r="H415" s="2"/>
    </row>
    <row r="416" spans="1:8" ht="21.75" customHeight="1" x14ac:dyDescent="0.2">
      <c r="A416"/>
      <c r="B416"/>
      <c r="C416"/>
      <c r="D416"/>
      <c r="E416"/>
      <c r="F416"/>
      <c r="G416" s="3"/>
      <c r="H416" s="2"/>
    </row>
    <row r="417" spans="1:9" ht="21.75" customHeight="1" x14ac:dyDescent="0.2">
      <c r="A417"/>
      <c r="B417"/>
      <c r="C417"/>
      <c r="D417"/>
      <c r="E417"/>
      <c r="F417"/>
      <c r="G417" s="3"/>
      <c r="H417" s="2"/>
      <c r="I417" s="13"/>
    </row>
    <row r="418" spans="1:9" ht="21.75" customHeight="1" x14ac:dyDescent="0.2">
      <c r="A418"/>
      <c r="B418"/>
      <c r="C418"/>
      <c r="D418"/>
      <c r="E418"/>
      <c r="F418"/>
      <c r="G418" s="3"/>
      <c r="H418" s="2"/>
    </row>
    <row r="419" spans="1:9" ht="21.75" customHeight="1" x14ac:dyDescent="0.2">
      <c r="A419"/>
      <c r="B419"/>
      <c r="C419"/>
      <c r="D419"/>
      <c r="E419"/>
      <c r="F419"/>
      <c r="G419" s="3"/>
      <c r="H419" s="2"/>
      <c r="I419" s="1"/>
    </row>
    <row r="420" spans="1:9" ht="21.75" customHeight="1" x14ac:dyDescent="0.2">
      <c r="A420"/>
      <c r="B420"/>
      <c r="C420"/>
      <c r="D420"/>
      <c r="E420"/>
      <c r="F420"/>
      <c r="G420" s="3"/>
      <c r="H420" s="2"/>
    </row>
    <row r="421" spans="1:9" ht="21.75" customHeight="1" x14ac:dyDescent="0.2">
      <c r="A421"/>
      <c r="B421"/>
      <c r="C421"/>
      <c r="D421"/>
      <c r="E421"/>
      <c r="F421"/>
      <c r="G421" s="3"/>
      <c r="H421" s="2"/>
    </row>
    <row r="422" spans="1:9" ht="21.75" customHeight="1" x14ac:dyDescent="0.2">
      <c r="A422"/>
      <c r="B422"/>
      <c r="C422"/>
      <c r="D422"/>
      <c r="E422"/>
      <c r="F422"/>
      <c r="G422" s="3"/>
      <c r="H422" s="2"/>
    </row>
    <row r="423" spans="1:9" ht="21.75" customHeight="1" x14ac:dyDescent="0.2">
      <c r="A423"/>
      <c r="B423"/>
      <c r="C423"/>
      <c r="D423"/>
      <c r="E423"/>
      <c r="F423"/>
      <c r="G423" s="3"/>
      <c r="H423" s="2"/>
    </row>
    <row r="424" spans="1:9" ht="21.75" customHeight="1" x14ac:dyDescent="0.2">
      <c r="A424"/>
      <c r="B424"/>
      <c r="C424"/>
      <c r="D424"/>
      <c r="E424"/>
      <c r="F424"/>
      <c r="G424" s="3"/>
      <c r="H424" s="2"/>
    </row>
    <row r="425" spans="1:9" ht="21.75" customHeight="1" x14ac:dyDescent="0.2">
      <c r="A425"/>
      <c r="B425"/>
      <c r="C425"/>
      <c r="D425"/>
      <c r="E425"/>
      <c r="F425"/>
      <c r="G425" s="3"/>
      <c r="H425" s="2"/>
    </row>
    <row r="426" spans="1:9" ht="21.75" customHeight="1" x14ac:dyDescent="0.2">
      <c r="A426"/>
      <c r="B426"/>
      <c r="C426"/>
      <c r="D426"/>
      <c r="E426"/>
      <c r="F426"/>
      <c r="G426" s="3"/>
      <c r="H426" s="2"/>
    </row>
    <row r="427" spans="1:9" ht="21.75" customHeight="1" x14ac:dyDescent="0.2">
      <c r="A427"/>
      <c r="B427"/>
      <c r="C427"/>
      <c r="D427"/>
      <c r="E427"/>
      <c r="F427"/>
      <c r="G427" s="3"/>
      <c r="H427" s="2"/>
    </row>
    <row r="428" spans="1:9" ht="21.75" customHeight="1" x14ac:dyDescent="0.2">
      <c r="A428"/>
      <c r="B428"/>
      <c r="C428"/>
      <c r="D428"/>
      <c r="E428"/>
      <c r="F428"/>
      <c r="G428" s="3"/>
      <c r="H428" s="2"/>
    </row>
    <row r="429" spans="1:9" ht="21.75" customHeight="1" x14ac:dyDescent="0.2">
      <c r="A429"/>
      <c r="B429"/>
      <c r="C429"/>
      <c r="D429"/>
      <c r="E429"/>
      <c r="F429"/>
      <c r="G429" s="3"/>
      <c r="H429" s="2"/>
      <c r="I429" s="14"/>
    </row>
    <row r="430" spans="1:9" ht="21.75" customHeight="1" x14ac:dyDescent="0.2">
      <c r="A430"/>
      <c r="B430"/>
      <c r="C430"/>
      <c r="D430"/>
      <c r="E430"/>
      <c r="F430"/>
      <c r="G430" s="3"/>
      <c r="H430" s="2"/>
    </row>
    <row r="431" spans="1:9" ht="21.75" customHeight="1" x14ac:dyDescent="0.2">
      <c r="A431"/>
      <c r="B431"/>
      <c r="C431"/>
      <c r="D431"/>
      <c r="E431"/>
      <c r="F431"/>
      <c r="G431" s="3"/>
      <c r="H431" s="2"/>
    </row>
    <row r="432" spans="1:9" ht="21.75" customHeight="1" x14ac:dyDescent="0.2">
      <c r="A432"/>
      <c r="B432"/>
      <c r="C432"/>
      <c r="D432"/>
      <c r="E432"/>
      <c r="F432"/>
      <c r="G432" s="3"/>
      <c r="H432" s="2"/>
    </row>
    <row r="433" spans="1:10" ht="21.75" customHeight="1" x14ac:dyDescent="0.2">
      <c r="A433"/>
      <c r="B433"/>
      <c r="C433"/>
      <c r="D433"/>
      <c r="E433"/>
      <c r="F433"/>
      <c r="G433" s="3"/>
      <c r="H433" s="2"/>
    </row>
    <row r="434" spans="1:10" ht="21.75" customHeight="1" x14ac:dyDescent="0.2">
      <c r="A434"/>
      <c r="B434"/>
      <c r="C434"/>
      <c r="D434"/>
      <c r="E434"/>
      <c r="F434"/>
      <c r="G434" s="3"/>
      <c r="H434" s="2"/>
    </row>
    <row r="435" spans="1:10" ht="21.75" customHeight="1" x14ac:dyDescent="0.2">
      <c r="A435"/>
      <c r="B435"/>
      <c r="C435"/>
      <c r="D435"/>
      <c r="E435"/>
      <c r="F435"/>
      <c r="G435" s="3"/>
      <c r="H435" s="2"/>
    </row>
    <row r="436" spans="1:10" ht="21.75" customHeight="1" x14ac:dyDescent="0.2">
      <c r="A436"/>
      <c r="B436"/>
      <c r="C436"/>
      <c r="D436"/>
      <c r="E436"/>
      <c r="F436"/>
      <c r="G436" s="3"/>
      <c r="H436" s="2"/>
    </row>
    <row r="437" spans="1:10" ht="21.75" customHeight="1" x14ac:dyDescent="0.2">
      <c r="A437"/>
      <c r="B437"/>
      <c r="C437"/>
      <c r="D437"/>
      <c r="E437"/>
      <c r="F437"/>
      <c r="G437" s="3"/>
      <c r="H437" s="2"/>
      <c r="I437" s="13"/>
      <c r="J437" s="8"/>
    </row>
    <row r="438" spans="1:10" ht="21.75" customHeight="1" x14ac:dyDescent="0.2">
      <c r="A438"/>
      <c r="B438"/>
      <c r="C438"/>
      <c r="D438"/>
      <c r="E438"/>
      <c r="F438"/>
      <c r="G438" s="3"/>
      <c r="H438" s="2"/>
    </row>
    <row r="439" spans="1:10" ht="21.75" customHeight="1" x14ac:dyDescent="0.2">
      <c r="A439"/>
      <c r="B439"/>
      <c r="C439"/>
      <c r="D439"/>
      <c r="E439"/>
      <c r="F439"/>
      <c r="G439" s="3"/>
      <c r="H439" s="2"/>
    </row>
    <row r="440" spans="1:10" ht="21.75" customHeight="1" x14ac:dyDescent="0.2">
      <c r="A440"/>
      <c r="B440"/>
      <c r="C440"/>
      <c r="D440"/>
      <c r="E440"/>
      <c r="F440"/>
      <c r="G440" s="3"/>
      <c r="H440" s="2"/>
    </row>
    <row r="441" spans="1:10" ht="21.75" customHeight="1" x14ac:dyDescent="0.2">
      <c r="A441"/>
      <c r="B441"/>
      <c r="C441"/>
      <c r="D441"/>
      <c r="E441"/>
      <c r="F441"/>
      <c r="G441" s="3"/>
      <c r="H441" s="2"/>
    </row>
    <row r="442" spans="1:10" ht="21.75" customHeight="1" x14ac:dyDescent="0.2">
      <c r="A442"/>
      <c r="B442"/>
      <c r="C442"/>
      <c r="D442"/>
      <c r="E442"/>
      <c r="F442"/>
      <c r="G442" s="3"/>
      <c r="H442" s="2"/>
    </row>
    <row r="443" spans="1:10" ht="21.75" customHeight="1" x14ac:dyDescent="0.2">
      <c r="A443"/>
      <c r="B443"/>
      <c r="C443"/>
      <c r="D443"/>
      <c r="E443"/>
      <c r="F443"/>
      <c r="G443" s="3"/>
      <c r="H443" s="2"/>
    </row>
    <row r="444" spans="1:10" ht="21.75" customHeight="1" x14ac:dyDescent="0.2">
      <c r="A444"/>
      <c r="B444"/>
      <c r="C444"/>
      <c r="D444"/>
      <c r="E444"/>
      <c r="F444"/>
      <c r="G444" s="3"/>
      <c r="H444" s="2"/>
    </row>
    <row r="445" spans="1:10" ht="21.75" customHeight="1" x14ac:dyDescent="0.2">
      <c r="A445"/>
      <c r="B445"/>
      <c r="C445"/>
      <c r="D445"/>
      <c r="E445"/>
      <c r="F445"/>
      <c r="G445" s="3"/>
      <c r="H445" s="2"/>
    </row>
    <row r="446" spans="1:10" ht="21.75" customHeight="1" x14ac:dyDescent="0.2">
      <c r="A446"/>
      <c r="B446"/>
      <c r="C446"/>
      <c r="D446"/>
      <c r="E446"/>
      <c r="F446"/>
      <c r="G446" s="3"/>
      <c r="H446" s="2"/>
    </row>
    <row r="447" spans="1:10" ht="21.75" customHeight="1" x14ac:dyDescent="0.2">
      <c r="A447"/>
      <c r="B447"/>
      <c r="C447"/>
      <c r="D447"/>
      <c r="E447"/>
      <c r="F447"/>
      <c r="G447" s="3"/>
      <c r="H447" s="2"/>
      <c r="I447" s="13"/>
    </row>
    <row r="448" spans="1:10" ht="21.75" customHeight="1" x14ac:dyDescent="0.2">
      <c r="A448"/>
      <c r="B448"/>
      <c r="C448"/>
      <c r="D448"/>
      <c r="E448"/>
      <c r="F448"/>
      <c r="G448" s="3"/>
      <c r="H448" s="2"/>
    </row>
    <row r="449" spans="1:9" ht="21.75" customHeight="1" x14ac:dyDescent="0.2">
      <c r="A449"/>
      <c r="B449"/>
      <c r="C449"/>
      <c r="D449"/>
      <c r="E449"/>
      <c r="F449"/>
      <c r="G449" s="3"/>
      <c r="H449" s="2"/>
    </row>
    <row r="450" spans="1:9" ht="21.75" customHeight="1" x14ac:dyDescent="0.2">
      <c r="A450"/>
      <c r="B450"/>
      <c r="C450"/>
      <c r="D450"/>
      <c r="E450"/>
      <c r="F450"/>
      <c r="G450" s="3"/>
      <c r="H450" s="2"/>
    </row>
    <row r="451" spans="1:9" ht="21.75" customHeight="1" x14ac:dyDescent="0.2">
      <c r="A451"/>
      <c r="B451"/>
      <c r="C451"/>
      <c r="D451"/>
      <c r="E451"/>
      <c r="F451"/>
      <c r="G451" s="3"/>
      <c r="H451" s="2"/>
      <c r="I451" s="13"/>
    </row>
    <row r="452" spans="1:9" ht="21.75" customHeight="1" x14ac:dyDescent="0.2">
      <c r="A452"/>
      <c r="B452"/>
      <c r="C452"/>
      <c r="D452"/>
      <c r="E452"/>
      <c r="F452"/>
      <c r="G452" s="3"/>
      <c r="H452" s="2"/>
    </row>
    <row r="453" spans="1:9" ht="21.75" customHeight="1" x14ac:dyDescent="0.2">
      <c r="A453"/>
      <c r="B453"/>
      <c r="C453"/>
      <c r="D453"/>
      <c r="E453"/>
      <c r="F453"/>
      <c r="G453" s="3"/>
      <c r="H453" s="2"/>
    </row>
    <row r="454" spans="1:9" ht="21.75" customHeight="1" x14ac:dyDescent="0.2">
      <c r="A454"/>
      <c r="B454"/>
      <c r="C454"/>
      <c r="D454"/>
      <c r="E454"/>
      <c r="F454"/>
      <c r="G454" s="3"/>
      <c r="H454" s="2"/>
    </row>
    <row r="455" spans="1:9" ht="21.75" customHeight="1" x14ac:dyDescent="0.2">
      <c r="A455"/>
      <c r="B455"/>
      <c r="C455"/>
      <c r="D455"/>
      <c r="E455"/>
      <c r="F455"/>
      <c r="G455" s="3"/>
      <c r="H455" s="2"/>
    </row>
    <row r="456" spans="1:9" ht="21.75" customHeight="1" x14ac:dyDescent="0.2">
      <c r="A456"/>
      <c r="B456"/>
      <c r="C456"/>
      <c r="D456"/>
      <c r="E456"/>
      <c r="F456"/>
      <c r="G456" s="3"/>
      <c r="H456" s="2"/>
    </row>
    <row r="457" spans="1:9" ht="21.75" customHeight="1" x14ac:dyDescent="0.2">
      <c r="A457"/>
      <c r="B457"/>
      <c r="C457"/>
      <c r="D457"/>
      <c r="E457"/>
      <c r="F457"/>
      <c r="G457" s="3"/>
      <c r="H457" s="2"/>
    </row>
    <row r="458" spans="1:9" ht="21.75" customHeight="1" x14ac:dyDescent="0.2">
      <c r="A458"/>
      <c r="B458"/>
      <c r="C458"/>
      <c r="D458"/>
      <c r="E458"/>
      <c r="F458"/>
      <c r="G458" s="3"/>
      <c r="H458" s="2"/>
    </row>
    <row r="459" spans="1:9" ht="21.75" customHeight="1" x14ac:dyDescent="0.2">
      <c r="A459"/>
      <c r="B459"/>
      <c r="C459"/>
      <c r="D459"/>
      <c r="E459"/>
      <c r="F459"/>
      <c r="G459" s="3"/>
      <c r="H459" s="2"/>
    </row>
    <row r="460" spans="1:9" ht="21.75" customHeight="1" x14ac:dyDescent="0.2">
      <c r="A460"/>
      <c r="B460"/>
      <c r="C460"/>
      <c r="D460"/>
      <c r="E460"/>
      <c r="F460"/>
      <c r="G460" s="3"/>
      <c r="H460" s="2"/>
    </row>
    <row r="461" spans="1:9" ht="21.75" customHeight="1" x14ac:dyDescent="0.2">
      <c r="A461"/>
      <c r="B461"/>
      <c r="C461"/>
      <c r="D461"/>
      <c r="E461"/>
      <c r="F461"/>
      <c r="G461" s="3"/>
      <c r="H461" s="2"/>
    </row>
    <row r="462" spans="1:9" ht="21.75" customHeight="1" x14ac:dyDescent="0.2">
      <c r="A462"/>
      <c r="B462"/>
      <c r="C462"/>
      <c r="D462"/>
      <c r="E462"/>
      <c r="F462"/>
      <c r="G462" s="3"/>
      <c r="H462" s="2"/>
    </row>
    <row r="463" spans="1:9" ht="21.75" customHeight="1" x14ac:dyDescent="0.2">
      <c r="A463"/>
      <c r="B463"/>
      <c r="C463"/>
      <c r="D463"/>
      <c r="E463"/>
      <c r="F463"/>
      <c r="G463" s="3"/>
      <c r="H463" s="2"/>
    </row>
    <row r="464" spans="1:9" ht="21.75" customHeight="1" x14ac:dyDescent="0.2">
      <c r="A464"/>
      <c r="B464"/>
      <c r="C464"/>
      <c r="D464"/>
      <c r="E464"/>
      <c r="F464"/>
      <c r="G464" s="3"/>
      <c r="H464" s="2"/>
    </row>
    <row r="465" spans="1:9" ht="21.75" customHeight="1" x14ac:dyDescent="0.2">
      <c r="A465"/>
      <c r="B465"/>
      <c r="C465"/>
      <c r="D465"/>
      <c r="E465"/>
      <c r="F465"/>
      <c r="G465" s="3"/>
      <c r="H465" s="2"/>
    </row>
    <row r="466" spans="1:9" ht="21.75" customHeight="1" x14ac:dyDescent="0.2">
      <c r="A466"/>
      <c r="B466"/>
      <c r="C466"/>
      <c r="D466"/>
      <c r="E466"/>
      <c r="F466"/>
      <c r="G466" s="3"/>
      <c r="H466" s="2"/>
    </row>
    <row r="467" spans="1:9" ht="21.75" customHeight="1" x14ac:dyDescent="0.2">
      <c r="A467"/>
      <c r="B467"/>
      <c r="C467"/>
      <c r="D467"/>
      <c r="E467"/>
      <c r="F467"/>
      <c r="G467" s="3"/>
      <c r="H467" s="2"/>
    </row>
    <row r="468" spans="1:9" ht="21.75" customHeight="1" x14ac:dyDescent="0.2">
      <c r="A468"/>
      <c r="B468"/>
      <c r="C468"/>
      <c r="D468"/>
      <c r="E468"/>
      <c r="F468"/>
      <c r="G468" s="3"/>
      <c r="H468" s="2"/>
    </row>
    <row r="469" spans="1:9" ht="21.75" customHeight="1" x14ac:dyDescent="0.2">
      <c r="A469"/>
      <c r="B469"/>
      <c r="C469"/>
      <c r="D469"/>
      <c r="E469"/>
      <c r="F469"/>
      <c r="G469" s="3"/>
      <c r="H469" s="2"/>
    </row>
    <row r="470" spans="1:9" ht="21.75" customHeight="1" x14ac:dyDescent="0.2">
      <c r="A470"/>
      <c r="B470"/>
      <c r="C470"/>
      <c r="D470"/>
      <c r="E470"/>
      <c r="F470"/>
      <c r="G470" s="3"/>
      <c r="H470" s="2"/>
    </row>
    <row r="471" spans="1:9" ht="21.75" customHeight="1" x14ac:dyDescent="0.2">
      <c r="A471"/>
      <c r="B471"/>
      <c r="C471"/>
      <c r="D471"/>
      <c r="E471"/>
      <c r="F471"/>
      <c r="G471" s="3"/>
      <c r="H471" s="2"/>
      <c r="I471" s="13"/>
    </row>
    <row r="472" spans="1:9" ht="21.75" customHeight="1" x14ac:dyDescent="0.2">
      <c r="A472"/>
      <c r="B472"/>
      <c r="C472"/>
      <c r="D472"/>
      <c r="E472"/>
      <c r="F472"/>
      <c r="G472" s="3"/>
      <c r="H472" s="2"/>
    </row>
    <row r="473" spans="1:9" ht="21.75" customHeight="1" x14ac:dyDescent="0.2">
      <c r="A473"/>
      <c r="B473"/>
      <c r="C473"/>
      <c r="D473"/>
      <c r="E473"/>
      <c r="F473"/>
      <c r="G473" s="3"/>
      <c r="H473" s="2"/>
    </row>
    <row r="474" spans="1:9" ht="21.75" customHeight="1" x14ac:dyDescent="0.2">
      <c r="A474"/>
      <c r="B474"/>
      <c r="C474"/>
      <c r="D474"/>
      <c r="E474"/>
      <c r="F474"/>
      <c r="G474" s="3"/>
      <c r="H474" s="2"/>
    </row>
    <row r="475" spans="1:9" ht="21.75" customHeight="1" x14ac:dyDescent="0.2">
      <c r="A475"/>
      <c r="B475"/>
      <c r="C475"/>
      <c r="D475"/>
      <c r="E475"/>
      <c r="F475"/>
      <c r="G475" s="3"/>
      <c r="H475" s="2"/>
    </row>
    <row r="476" spans="1:9" ht="21.75" customHeight="1" x14ac:dyDescent="0.2">
      <c r="A476"/>
      <c r="B476"/>
      <c r="C476"/>
      <c r="D476"/>
      <c r="E476"/>
      <c r="F476"/>
      <c r="G476" s="3"/>
      <c r="H476" s="2"/>
    </row>
    <row r="477" spans="1:9" ht="21.75" customHeight="1" x14ac:dyDescent="0.2">
      <c r="A477"/>
      <c r="B477"/>
      <c r="C477"/>
      <c r="D477"/>
      <c r="E477"/>
      <c r="F477"/>
      <c r="G477" s="3"/>
      <c r="H477" s="2"/>
    </row>
    <row r="478" spans="1:9" ht="21.75" customHeight="1" x14ac:dyDescent="0.2">
      <c r="A478"/>
      <c r="B478"/>
      <c r="C478"/>
      <c r="D478"/>
      <c r="E478"/>
      <c r="F478"/>
      <c r="G478" s="3"/>
      <c r="H478" s="2"/>
    </row>
    <row r="479" spans="1:9" ht="21.75" customHeight="1" x14ac:dyDescent="0.2">
      <c r="A479"/>
      <c r="B479"/>
      <c r="C479"/>
      <c r="D479"/>
      <c r="E479"/>
      <c r="F479"/>
      <c r="G479" s="3"/>
      <c r="H479" s="2"/>
    </row>
    <row r="480" spans="1:9" ht="21.75" customHeight="1" x14ac:dyDescent="0.2">
      <c r="A480"/>
      <c r="B480"/>
      <c r="C480"/>
      <c r="D480"/>
      <c r="E480"/>
      <c r="F480"/>
      <c r="G480" s="3"/>
      <c r="H480" s="2"/>
    </row>
    <row r="481" spans="1:9" ht="21.75" customHeight="1" x14ac:dyDescent="0.2">
      <c r="A481"/>
      <c r="B481"/>
      <c r="C481"/>
      <c r="D481"/>
      <c r="E481"/>
      <c r="F481"/>
      <c r="G481" s="3"/>
      <c r="H481" s="2"/>
    </row>
    <row r="482" spans="1:9" ht="21.75" customHeight="1" x14ac:dyDescent="0.2">
      <c r="A482"/>
      <c r="B482"/>
      <c r="C482"/>
      <c r="D482"/>
      <c r="E482"/>
      <c r="F482"/>
      <c r="G482" s="3"/>
      <c r="H482" s="2"/>
      <c r="I482" s="14"/>
    </row>
    <row r="483" spans="1:9" ht="21.75" customHeight="1" x14ac:dyDescent="0.2">
      <c r="A483"/>
      <c r="B483"/>
      <c r="C483"/>
      <c r="D483"/>
      <c r="E483"/>
      <c r="F483"/>
      <c r="G483" s="3"/>
      <c r="H483" s="2"/>
    </row>
    <row r="484" spans="1:9" ht="21.75" customHeight="1" x14ac:dyDescent="0.2">
      <c r="A484"/>
      <c r="B484"/>
      <c r="C484"/>
      <c r="D484"/>
      <c r="E484"/>
      <c r="F484"/>
      <c r="G484" s="3"/>
      <c r="H484" s="2"/>
    </row>
    <row r="485" spans="1:9" ht="21.75" customHeight="1" x14ac:dyDescent="0.2">
      <c r="A485"/>
      <c r="B485"/>
      <c r="C485"/>
      <c r="D485"/>
      <c r="E485"/>
      <c r="F485"/>
      <c r="G485" s="3"/>
      <c r="H485" s="2"/>
    </row>
    <row r="486" spans="1:9" ht="21.75" customHeight="1" x14ac:dyDescent="0.2">
      <c r="A486"/>
      <c r="B486"/>
      <c r="C486"/>
      <c r="D486"/>
      <c r="E486"/>
      <c r="F486"/>
      <c r="G486" s="3"/>
      <c r="H486" s="2"/>
    </row>
    <row r="487" spans="1:9" ht="21.75" customHeight="1" x14ac:dyDescent="0.2">
      <c r="A487"/>
      <c r="B487"/>
      <c r="C487"/>
      <c r="D487"/>
      <c r="E487"/>
      <c r="F487"/>
      <c r="G487" s="3"/>
      <c r="H487" s="2"/>
    </row>
    <row r="488" spans="1:9" ht="21.75" customHeight="1" x14ac:dyDescent="0.2">
      <c r="A488"/>
      <c r="B488"/>
      <c r="C488"/>
      <c r="D488"/>
      <c r="E488"/>
      <c r="F488"/>
      <c r="G488" s="3"/>
      <c r="H488" s="2"/>
    </row>
    <row r="489" spans="1:9" ht="21.75" customHeight="1" x14ac:dyDescent="0.2">
      <c r="A489"/>
      <c r="B489"/>
      <c r="C489"/>
      <c r="D489"/>
      <c r="E489"/>
      <c r="F489"/>
      <c r="G489" s="3"/>
      <c r="H489" s="2"/>
      <c r="I489" s="13"/>
    </row>
    <row r="490" spans="1:9" ht="21.75" customHeight="1" x14ac:dyDescent="0.2">
      <c r="A490"/>
      <c r="B490"/>
      <c r="C490"/>
      <c r="D490"/>
      <c r="E490"/>
      <c r="F490"/>
      <c r="G490" s="3"/>
      <c r="H490" s="2"/>
    </row>
    <row r="491" spans="1:9" ht="21.75" customHeight="1" x14ac:dyDescent="0.2">
      <c r="A491"/>
      <c r="B491"/>
      <c r="C491"/>
      <c r="D491"/>
      <c r="E491"/>
      <c r="F491"/>
      <c r="G491" s="3"/>
      <c r="H491" s="2"/>
    </row>
    <row r="492" spans="1:9" ht="21.75" customHeight="1" x14ac:dyDescent="0.2">
      <c r="A492"/>
      <c r="B492"/>
      <c r="C492"/>
      <c r="D492"/>
      <c r="E492"/>
      <c r="F492"/>
      <c r="G492" s="3"/>
      <c r="H492" s="2"/>
      <c r="I492" s="13"/>
    </row>
    <row r="493" spans="1:9" ht="21.75" customHeight="1" x14ac:dyDescent="0.2">
      <c r="A493"/>
      <c r="B493"/>
      <c r="C493"/>
      <c r="D493"/>
      <c r="E493"/>
      <c r="F493"/>
      <c r="G493" s="3"/>
      <c r="H493" s="2"/>
    </row>
    <row r="494" spans="1:9" ht="21.75" customHeight="1" x14ac:dyDescent="0.2">
      <c r="A494"/>
      <c r="B494"/>
      <c r="C494"/>
      <c r="D494"/>
      <c r="E494"/>
      <c r="F494"/>
      <c r="G494" s="3"/>
      <c r="H494" s="2"/>
    </row>
    <row r="495" spans="1:9" ht="21.75" customHeight="1" x14ac:dyDescent="0.2">
      <c r="A495"/>
      <c r="B495"/>
      <c r="C495"/>
      <c r="D495"/>
      <c r="E495"/>
      <c r="F495"/>
      <c r="G495" s="3"/>
      <c r="H495" s="2"/>
    </row>
    <row r="496" spans="1:9" ht="21.75" customHeight="1" x14ac:dyDescent="0.2">
      <c r="A496"/>
      <c r="B496"/>
      <c r="C496"/>
      <c r="D496"/>
      <c r="E496"/>
      <c r="F496"/>
      <c r="G496" s="3"/>
      <c r="H496" s="2"/>
    </row>
    <row r="497" spans="1:9" ht="21.75" customHeight="1" x14ac:dyDescent="0.2">
      <c r="A497"/>
      <c r="B497"/>
      <c r="C497"/>
      <c r="D497"/>
      <c r="E497"/>
      <c r="F497"/>
      <c r="G497" s="3"/>
      <c r="H497" s="2"/>
    </row>
    <row r="498" spans="1:9" ht="21.75" customHeight="1" x14ac:dyDescent="0.2">
      <c r="A498"/>
      <c r="B498"/>
      <c r="C498"/>
      <c r="D498"/>
      <c r="E498"/>
      <c r="F498"/>
      <c r="G498" s="3"/>
      <c r="H498" s="2"/>
    </row>
    <row r="499" spans="1:9" ht="21.75" customHeight="1" x14ac:dyDescent="0.2">
      <c r="A499"/>
      <c r="B499"/>
      <c r="C499"/>
      <c r="D499"/>
      <c r="E499"/>
      <c r="F499"/>
      <c r="G499" s="3"/>
      <c r="H499" s="2"/>
    </row>
    <row r="500" spans="1:9" ht="21.75" customHeight="1" x14ac:dyDescent="0.2">
      <c r="A500"/>
      <c r="B500"/>
      <c r="C500"/>
      <c r="D500"/>
      <c r="E500"/>
      <c r="F500"/>
      <c r="G500" s="3"/>
      <c r="H500" s="2"/>
    </row>
    <row r="501" spans="1:9" ht="21.75" customHeight="1" x14ac:dyDescent="0.2">
      <c r="A501"/>
      <c r="B501"/>
      <c r="C501"/>
      <c r="D501"/>
      <c r="E501"/>
      <c r="F501"/>
      <c r="G501" s="3"/>
      <c r="H501" s="2"/>
    </row>
    <row r="502" spans="1:9" ht="21.75" customHeight="1" x14ac:dyDescent="0.2">
      <c r="A502"/>
      <c r="B502"/>
      <c r="C502"/>
      <c r="D502"/>
      <c r="E502"/>
      <c r="F502"/>
      <c r="G502" s="3"/>
      <c r="H502" s="2"/>
    </row>
    <row r="503" spans="1:9" ht="21.75" customHeight="1" x14ac:dyDescent="0.2">
      <c r="A503"/>
      <c r="B503"/>
      <c r="C503"/>
      <c r="D503"/>
      <c r="E503"/>
      <c r="F503"/>
      <c r="G503" s="3"/>
      <c r="H503" s="2"/>
      <c r="I503" s="13"/>
    </row>
    <row r="504" spans="1:9" ht="21.75" customHeight="1" x14ac:dyDescent="0.2">
      <c r="A504"/>
      <c r="B504"/>
      <c r="C504"/>
      <c r="D504"/>
      <c r="E504"/>
      <c r="F504"/>
      <c r="G504" s="3"/>
      <c r="H504" s="2"/>
    </row>
    <row r="505" spans="1:9" ht="21.75" customHeight="1" x14ac:dyDescent="0.2">
      <c r="A505"/>
      <c r="B505"/>
      <c r="C505"/>
      <c r="D505"/>
      <c r="E505"/>
      <c r="F505"/>
      <c r="G505" s="3"/>
      <c r="H505" s="2"/>
    </row>
    <row r="506" spans="1:9" ht="21.75" customHeight="1" x14ac:dyDescent="0.2">
      <c r="A506"/>
      <c r="B506"/>
      <c r="C506"/>
      <c r="D506"/>
      <c r="E506"/>
      <c r="F506"/>
      <c r="G506" s="3"/>
      <c r="H506" s="2"/>
    </row>
    <row r="507" spans="1:9" ht="21.75" customHeight="1" x14ac:dyDescent="0.2">
      <c r="A507"/>
      <c r="B507"/>
      <c r="C507"/>
      <c r="D507"/>
      <c r="E507"/>
      <c r="F507"/>
      <c r="G507" s="3"/>
      <c r="H507" s="2"/>
    </row>
    <row r="508" spans="1:9" ht="21.75" customHeight="1" x14ac:dyDescent="0.2">
      <c r="A508"/>
      <c r="B508"/>
      <c r="C508"/>
      <c r="D508"/>
      <c r="E508"/>
      <c r="F508"/>
      <c r="G508" s="3"/>
      <c r="H508" s="2"/>
    </row>
    <row r="509" spans="1:9" ht="21.75" customHeight="1" x14ac:dyDescent="0.2">
      <c r="A509"/>
      <c r="B509"/>
      <c r="C509"/>
      <c r="D509"/>
      <c r="E509"/>
      <c r="F509"/>
      <c r="G509" s="3"/>
      <c r="H509" s="2"/>
    </row>
    <row r="510" spans="1:9" ht="21.75" customHeight="1" x14ac:dyDescent="0.2">
      <c r="A510"/>
      <c r="B510"/>
      <c r="C510"/>
      <c r="D510"/>
      <c r="E510"/>
      <c r="F510"/>
      <c r="G510" s="3"/>
      <c r="H510" s="2"/>
      <c r="I510" s="13"/>
    </row>
    <row r="511" spans="1:9" ht="21.75" customHeight="1" x14ac:dyDescent="0.2">
      <c r="A511"/>
      <c r="B511"/>
      <c r="C511"/>
      <c r="D511"/>
      <c r="E511"/>
      <c r="F511"/>
      <c r="G511" s="3"/>
      <c r="H511" s="2"/>
    </row>
    <row r="512" spans="1:9" ht="21.75" customHeight="1" x14ac:dyDescent="0.2">
      <c r="A512"/>
      <c r="B512"/>
      <c r="C512"/>
      <c r="D512"/>
      <c r="E512"/>
      <c r="F512"/>
      <c r="G512" s="3"/>
      <c r="H512" s="2"/>
    </row>
    <row r="513" spans="1:8" ht="21.75" customHeight="1" x14ac:dyDescent="0.2">
      <c r="A513"/>
      <c r="B513"/>
      <c r="C513"/>
      <c r="D513"/>
      <c r="E513"/>
      <c r="F513"/>
      <c r="G513" s="3"/>
      <c r="H513" s="2"/>
    </row>
    <row r="514" spans="1:8" ht="21.75" customHeight="1" x14ac:dyDescent="0.2">
      <c r="A514"/>
      <c r="B514"/>
      <c r="C514"/>
      <c r="D514"/>
      <c r="E514"/>
      <c r="F514"/>
      <c r="G514" s="3"/>
      <c r="H514" s="2"/>
    </row>
    <row r="515" spans="1:8" ht="21.75" customHeight="1" x14ac:dyDescent="0.2">
      <c r="A515"/>
      <c r="B515"/>
      <c r="C515"/>
      <c r="D515"/>
      <c r="E515"/>
      <c r="F515"/>
      <c r="G515" s="3"/>
      <c r="H515" s="2"/>
    </row>
    <row r="516" spans="1:8" ht="21.75" customHeight="1" x14ac:dyDescent="0.2">
      <c r="A516"/>
      <c r="B516"/>
      <c r="C516"/>
      <c r="D516"/>
      <c r="E516"/>
      <c r="F516"/>
      <c r="G516" s="3"/>
      <c r="H516" s="2"/>
    </row>
    <row r="517" spans="1:8" ht="21.75" customHeight="1" x14ac:dyDescent="0.2">
      <c r="A517"/>
      <c r="B517"/>
      <c r="C517"/>
      <c r="D517"/>
      <c r="E517"/>
      <c r="F517"/>
      <c r="G517" s="3"/>
      <c r="H517" s="2"/>
    </row>
    <row r="518" spans="1:8" ht="21.75" customHeight="1" x14ac:dyDescent="0.2">
      <c r="A518"/>
      <c r="B518"/>
      <c r="C518"/>
      <c r="D518"/>
      <c r="E518"/>
      <c r="F518"/>
      <c r="G518" s="3"/>
      <c r="H518" s="2"/>
    </row>
    <row r="519" spans="1:8" ht="21.75" customHeight="1" x14ac:dyDescent="0.2">
      <c r="A519"/>
      <c r="B519"/>
      <c r="C519"/>
      <c r="D519"/>
      <c r="E519"/>
      <c r="F519"/>
      <c r="G519" s="3"/>
      <c r="H519" s="2"/>
    </row>
    <row r="520" spans="1:8" ht="21.75" customHeight="1" x14ac:dyDescent="0.2">
      <c r="A520"/>
      <c r="B520"/>
      <c r="C520"/>
      <c r="D520"/>
      <c r="E520"/>
      <c r="F520"/>
      <c r="G520" s="3"/>
      <c r="H520" s="2"/>
    </row>
    <row r="521" spans="1:8" ht="21.75" customHeight="1" x14ac:dyDescent="0.2">
      <c r="A521"/>
      <c r="B521"/>
      <c r="C521"/>
      <c r="D521"/>
      <c r="E521"/>
      <c r="F521"/>
      <c r="G521" s="3"/>
      <c r="H521" s="2"/>
    </row>
    <row r="522" spans="1:8" ht="21.75" customHeight="1" x14ac:dyDescent="0.2">
      <c r="A522"/>
      <c r="B522"/>
      <c r="C522"/>
      <c r="D522"/>
      <c r="E522"/>
      <c r="F522"/>
      <c r="G522" s="3"/>
      <c r="H522" s="2"/>
    </row>
    <row r="523" spans="1:8" ht="21.75" customHeight="1" x14ac:dyDescent="0.2">
      <c r="A523"/>
      <c r="B523"/>
      <c r="C523"/>
      <c r="D523"/>
      <c r="E523"/>
      <c r="F523"/>
      <c r="G523" s="3"/>
      <c r="H523" s="2"/>
    </row>
    <row r="524" spans="1:8" ht="21.75" customHeight="1" x14ac:dyDescent="0.2">
      <c r="A524"/>
      <c r="B524"/>
      <c r="C524"/>
      <c r="D524"/>
      <c r="E524"/>
      <c r="F524"/>
      <c r="G524" s="3"/>
      <c r="H524" s="2"/>
    </row>
    <row r="525" spans="1:8" ht="21.75" customHeight="1" x14ac:dyDescent="0.2">
      <c r="A525"/>
      <c r="B525"/>
      <c r="C525"/>
      <c r="D525"/>
      <c r="E525"/>
      <c r="F525"/>
      <c r="G525" s="3"/>
      <c r="H525" s="2"/>
    </row>
    <row r="526" spans="1:8" ht="21.75" customHeight="1" x14ac:dyDescent="0.2">
      <c r="A526"/>
      <c r="B526"/>
      <c r="C526"/>
      <c r="D526"/>
      <c r="E526"/>
      <c r="F526"/>
      <c r="G526" s="3"/>
      <c r="H526" s="2"/>
    </row>
    <row r="527" spans="1:8" ht="21.75" customHeight="1" x14ac:dyDescent="0.2">
      <c r="A527"/>
      <c r="B527"/>
      <c r="C527"/>
      <c r="D527"/>
      <c r="E527"/>
      <c r="F527"/>
      <c r="G527" s="3"/>
      <c r="H527" s="2"/>
    </row>
    <row r="528" spans="1:8" ht="21.75" customHeight="1" x14ac:dyDescent="0.2">
      <c r="A528"/>
      <c r="B528"/>
      <c r="C528"/>
      <c r="D528"/>
      <c r="E528"/>
      <c r="F528"/>
      <c r="G528" s="3"/>
      <c r="H528" s="2"/>
    </row>
    <row r="529" spans="1:9" ht="21.75" customHeight="1" x14ac:dyDescent="0.2">
      <c r="A529"/>
      <c r="B529"/>
      <c r="C529"/>
      <c r="D529"/>
      <c r="E529"/>
      <c r="F529"/>
      <c r="G529" s="3"/>
      <c r="H529" s="2"/>
    </row>
    <row r="530" spans="1:9" ht="21.75" customHeight="1" x14ac:dyDescent="0.2">
      <c r="A530"/>
      <c r="B530"/>
      <c r="C530"/>
      <c r="D530"/>
      <c r="E530"/>
      <c r="F530"/>
      <c r="G530" s="3"/>
      <c r="H530" s="2"/>
    </row>
    <row r="531" spans="1:9" ht="21.75" customHeight="1" x14ac:dyDescent="0.2">
      <c r="A531"/>
      <c r="B531"/>
      <c r="C531"/>
      <c r="D531"/>
      <c r="E531"/>
      <c r="F531"/>
      <c r="G531" s="3"/>
      <c r="H531" s="2"/>
    </row>
    <row r="532" spans="1:9" ht="21.75" customHeight="1" x14ac:dyDescent="0.2">
      <c r="A532"/>
      <c r="B532"/>
      <c r="C532"/>
      <c r="D532"/>
      <c r="E532"/>
      <c r="F532"/>
      <c r="G532" s="3"/>
      <c r="H532" s="2"/>
    </row>
    <row r="533" spans="1:9" ht="21.75" customHeight="1" x14ac:dyDescent="0.2">
      <c r="A533"/>
      <c r="B533"/>
      <c r="C533"/>
      <c r="D533"/>
      <c r="E533"/>
      <c r="F533"/>
      <c r="G533" s="3"/>
      <c r="H533" s="2"/>
    </row>
    <row r="534" spans="1:9" ht="21.75" customHeight="1" x14ac:dyDescent="0.2">
      <c r="A534"/>
      <c r="B534"/>
      <c r="C534"/>
      <c r="D534"/>
      <c r="E534"/>
      <c r="F534"/>
      <c r="G534" s="3"/>
      <c r="H534" s="2"/>
    </row>
    <row r="535" spans="1:9" ht="21.75" customHeight="1" x14ac:dyDescent="0.2">
      <c r="A535"/>
      <c r="B535"/>
      <c r="C535"/>
      <c r="D535"/>
      <c r="E535"/>
      <c r="F535"/>
      <c r="G535" s="3"/>
      <c r="H535" s="2"/>
    </row>
    <row r="536" spans="1:9" ht="21.75" customHeight="1" x14ac:dyDescent="0.2">
      <c r="A536"/>
      <c r="B536"/>
      <c r="C536"/>
      <c r="D536"/>
      <c r="E536"/>
      <c r="F536"/>
      <c r="G536" s="3"/>
      <c r="H536" s="2"/>
    </row>
    <row r="537" spans="1:9" ht="21.75" customHeight="1" x14ac:dyDescent="0.2">
      <c r="A537"/>
      <c r="B537"/>
      <c r="C537"/>
      <c r="D537"/>
      <c r="E537"/>
      <c r="F537"/>
      <c r="G537" s="3"/>
      <c r="H537" s="2"/>
    </row>
    <row r="538" spans="1:9" ht="21.75" customHeight="1" x14ac:dyDescent="0.2">
      <c r="A538"/>
      <c r="B538"/>
      <c r="C538"/>
      <c r="D538"/>
      <c r="E538"/>
      <c r="F538"/>
      <c r="G538" s="3"/>
      <c r="H538" s="2"/>
    </row>
    <row r="539" spans="1:9" ht="21.75" customHeight="1" x14ac:dyDescent="0.2">
      <c r="A539"/>
      <c r="B539"/>
      <c r="C539"/>
      <c r="D539"/>
      <c r="E539"/>
      <c r="F539"/>
      <c r="G539" s="3"/>
      <c r="H539" s="2"/>
    </row>
    <row r="540" spans="1:9" ht="21.75" customHeight="1" x14ac:dyDescent="0.2">
      <c r="A540"/>
      <c r="B540"/>
      <c r="C540"/>
      <c r="D540"/>
      <c r="E540"/>
      <c r="F540"/>
      <c r="G540" s="3"/>
      <c r="H540" s="2"/>
    </row>
    <row r="541" spans="1:9" ht="21.75" customHeight="1" x14ac:dyDescent="0.2">
      <c r="A541"/>
      <c r="B541"/>
      <c r="C541"/>
      <c r="D541"/>
      <c r="E541"/>
      <c r="F541"/>
      <c r="G541" s="3"/>
      <c r="H541" s="2"/>
    </row>
    <row r="542" spans="1:9" ht="21.75" customHeight="1" x14ac:dyDescent="0.2">
      <c r="A542"/>
      <c r="B542"/>
      <c r="C542"/>
      <c r="D542"/>
      <c r="E542"/>
      <c r="F542"/>
      <c r="G542" s="3"/>
      <c r="H542" s="2"/>
      <c r="I542" s="13"/>
    </row>
    <row r="543" spans="1:9" ht="21.75" customHeight="1" x14ac:dyDescent="0.2">
      <c r="A543"/>
      <c r="B543"/>
      <c r="C543"/>
      <c r="D543"/>
      <c r="E543"/>
      <c r="F543"/>
      <c r="G543" s="3"/>
      <c r="H543" s="2"/>
    </row>
    <row r="544" spans="1:9" ht="21.75" customHeight="1" x14ac:dyDescent="0.2">
      <c r="A544"/>
      <c r="B544"/>
      <c r="C544"/>
      <c r="D544"/>
      <c r="E544"/>
      <c r="F544"/>
      <c r="G544" s="3"/>
      <c r="H544" s="2"/>
    </row>
    <row r="545" spans="1:8" ht="21.75" customHeight="1" x14ac:dyDescent="0.2">
      <c r="A545"/>
      <c r="B545"/>
      <c r="C545"/>
      <c r="D545"/>
      <c r="E545"/>
      <c r="F545"/>
      <c r="G545" s="3"/>
      <c r="H545" s="2"/>
    </row>
    <row r="546" spans="1:8" ht="21.75" customHeight="1" x14ac:dyDescent="0.2">
      <c r="A546"/>
      <c r="B546"/>
      <c r="C546"/>
      <c r="D546"/>
      <c r="E546"/>
      <c r="F546"/>
      <c r="G546" s="3"/>
      <c r="H546" s="2"/>
    </row>
    <row r="547" spans="1:8" ht="21.75" customHeight="1" x14ac:dyDescent="0.2">
      <c r="A547"/>
      <c r="B547"/>
      <c r="C547"/>
      <c r="D547"/>
      <c r="E547"/>
      <c r="F547"/>
      <c r="G547" s="3"/>
      <c r="H547" s="2"/>
    </row>
    <row r="548" spans="1:8" ht="21.75" customHeight="1" x14ac:dyDescent="0.2">
      <c r="A548"/>
      <c r="B548"/>
      <c r="C548"/>
      <c r="D548"/>
      <c r="E548"/>
      <c r="F548"/>
      <c r="G548" s="3"/>
      <c r="H548" s="2"/>
    </row>
    <row r="549" spans="1:8" ht="21.75" customHeight="1" x14ac:dyDescent="0.2">
      <c r="A549"/>
      <c r="B549"/>
      <c r="C549"/>
      <c r="D549"/>
      <c r="E549"/>
      <c r="F549"/>
      <c r="G549" s="3"/>
      <c r="H549" s="2"/>
    </row>
    <row r="550" spans="1:8" ht="21.75" customHeight="1" x14ac:dyDescent="0.2">
      <c r="A550"/>
      <c r="B550"/>
      <c r="C550"/>
      <c r="D550"/>
      <c r="E550"/>
      <c r="F550"/>
      <c r="G550" s="3"/>
      <c r="H550" s="2"/>
    </row>
    <row r="551" spans="1:8" ht="21.75" customHeight="1" x14ac:dyDescent="0.2">
      <c r="A551"/>
      <c r="B551"/>
      <c r="C551"/>
      <c r="D551"/>
      <c r="E551"/>
      <c r="F551"/>
      <c r="G551" s="3"/>
      <c r="H551" s="2"/>
    </row>
    <row r="552" spans="1:8" ht="21.75" customHeight="1" x14ac:dyDescent="0.2">
      <c r="A552"/>
      <c r="B552"/>
      <c r="C552"/>
      <c r="D552"/>
      <c r="E552"/>
      <c r="F552"/>
      <c r="G552" s="3"/>
      <c r="H552" s="2"/>
    </row>
    <row r="553" spans="1:8" ht="21.75" customHeight="1" x14ac:dyDescent="0.2">
      <c r="A553"/>
      <c r="B553"/>
      <c r="C553"/>
      <c r="D553"/>
      <c r="E553"/>
      <c r="F553"/>
      <c r="G553" s="3"/>
      <c r="H553" s="2"/>
    </row>
    <row r="554" spans="1:8" ht="21.75" customHeight="1" x14ac:dyDescent="0.2">
      <c r="A554"/>
      <c r="B554"/>
      <c r="C554"/>
      <c r="D554"/>
      <c r="E554"/>
      <c r="F554"/>
      <c r="G554" s="3"/>
      <c r="H554" s="2"/>
    </row>
    <row r="555" spans="1:8" ht="21.75" customHeight="1" x14ac:dyDescent="0.2">
      <c r="A555"/>
      <c r="B555"/>
      <c r="C555"/>
      <c r="D555"/>
      <c r="E555"/>
      <c r="F555"/>
      <c r="G555" s="3"/>
      <c r="H555" s="2"/>
    </row>
    <row r="556" spans="1:8" ht="21.75" customHeight="1" x14ac:dyDescent="0.2">
      <c r="A556"/>
      <c r="B556"/>
      <c r="C556"/>
      <c r="D556"/>
      <c r="E556"/>
      <c r="F556"/>
      <c r="G556" s="3"/>
      <c r="H556" s="2"/>
    </row>
    <row r="557" spans="1:8" ht="21.75" customHeight="1" x14ac:dyDescent="0.2">
      <c r="A557"/>
      <c r="B557"/>
      <c r="C557"/>
      <c r="D557"/>
      <c r="E557"/>
      <c r="F557"/>
      <c r="G557" s="3"/>
      <c r="H557" s="2"/>
    </row>
    <row r="558" spans="1:8" ht="21.75" customHeight="1" x14ac:dyDescent="0.2">
      <c r="A558"/>
      <c r="B558"/>
      <c r="C558"/>
      <c r="D558"/>
      <c r="E558"/>
      <c r="F558"/>
      <c r="G558" s="3"/>
      <c r="H558" s="2"/>
    </row>
    <row r="559" spans="1:8" ht="21.75" customHeight="1" x14ac:dyDescent="0.2">
      <c r="A559"/>
      <c r="B559"/>
      <c r="C559"/>
      <c r="D559"/>
      <c r="E559"/>
      <c r="F559"/>
      <c r="G559" s="3"/>
      <c r="H559" s="2"/>
    </row>
    <row r="560" spans="1:8" ht="21.75" customHeight="1" x14ac:dyDescent="0.2">
      <c r="A560"/>
      <c r="B560"/>
      <c r="C560"/>
      <c r="D560"/>
      <c r="E560"/>
      <c r="F560"/>
      <c r="G560" s="3"/>
      <c r="H560" s="2"/>
    </row>
    <row r="561" spans="1:9" ht="21.75" customHeight="1" x14ac:dyDescent="0.2">
      <c r="A561"/>
      <c r="B561"/>
      <c r="C561"/>
      <c r="D561"/>
      <c r="E561"/>
      <c r="F561"/>
      <c r="G561" s="3"/>
      <c r="H561" s="2"/>
    </row>
    <row r="562" spans="1:9" ht="21.75" customHeight="1" x14ac:dyDescent="0.2">
      <c r="A562"/>
      <c r="B562"/>
      <c r="C562"/>
      <c r="D562"/>
      <c r="E562"/>
      <c r="F562"/>
      <c r="G562" s="3"/>
      <c r="H562" s="2"/>
    </row>
    <row r="563" spans="1:9" ht="21.75" customHeight="1" x14ac:dyDescent="0.2">
      <c r="A563"/>
      <c r="B563"/>
      <c r="C563"/>
      <c r="D563"/>
      <c r="E563"/>
      <c r="F563"/>
      <c r="G563" s="3"/>
      <c r="H563" s="2"/>
    </row>
    <row r="564" spans="1:9" ht="21.75" customHeight="1" x14ac:dyDescent="0.2">
      <c r="A564"/>
      <c r="B564"/>
      <c r="C564"/>
      <c r="D564"/>
      <c r="E564"/>
      <c r="F564"/>
      <c r="G564" s="3"/>
      <c r="H564" s="2"/>
    </row>
    <row r="565" spans="1:9" ht="21.75" customHeight="1" x14ac:dyDescent="0.2">
      <c r="A565"/>
      <c r="B565"/>
      <c r="C565"/>
      <c r="D565"/>
      <c r="E565"/>
      <c r="F565"/>
      <c r="G565" s="3"/>
      <c r="H565" s="2"/>
    </row>
    <row r="566" spans="1:9" ht="21.75" customHeight="1" x14ac:dyDescent="0.2">
      <c r="A566"/>
      <c r="B566"/>
      <c r="C566"/>
      <c r="D566"/>
      <c r="E566"/>
      <c r="F566"/>
      <c r="G566" s="3"/>
      <c r="H566" s="2"/>
      <c r="I566" s="13"/>
    </row>
    <row r="567" spans="1:9" ht="21.75" customHeight="1" x14ac:dyDescent="0.2">
      <c r="A567"/>
      <c r="B567"/>
      <c r="C567"/>
      <c r="D567"/>
      <c r="E567"/>
      <c r="F567"/>
      <c r="G567" s="3"/>
      <c r="H567" s="2"/>
    </row>
    <row r="568" spans="1:9" ht="21.75" customHeight="1" x14ac:dyDescent="0.2">
      <c r="A568"/>
      <c r="B568"/>
      <c r="C568"/>
      <c r="D568"/>
      <c r="E568"/>
      <c r="F568"/>
      <c r="G568" s="3"/>
      <c r="H568" s="2"/>
    </row>
    <row r="569" spans="1:9" ht="21.75" customHeight="1" x14ac:dyDescent="0.2">
      <c r="A569"/>
      <c r="B569"/>
      <c r="C569"/>
      <c r="D569"/>
      <c r="E569"/>
      <c r="F569"/>
      <c r="G569" s="3"/>
      <c r="H569" s="2"/>
    </row>
    <row r="570" spans="1:9" ht="21.75" customHeight="1" x14ac:dyDescent="0.2">
      <c r="A570"/>
      <c r="B570"/>
      <c r="C570"/>
      <c r="D570"/>
      <c r="E570"/>
      <c r="F570"/>
      <c r="G570" s="3"/>
      <c r="H570" s="2"/>
    </row>
    <row r="571" spans="1:9" ht="21.75" customHeight="1" x14ac:dyDescent="0.2">
      <c r="A571"/>
      <c r="B571"/>
      <c r="C571"/>
      <c r="D571"/>
      <c r="E571"/>
      <c r="F571"/>
      <c r="G571" s="3"/>
      <c r="H571" s="2"/>
    </row>
    <row r="572" spans="1:9" ht="21.75" customHeight="1" x14ac:dyDescent="0.2">
      <c r="A572"/>
      <c r="B572"/>
      <c r="C572"/>
      <c r="D572"/>
      <c r="E572"/>
      <c r="F572"/>
      <c r="G572" s="3"/>
      <c r="H572" s="2"/>
    </row>
    <row r="573" spans="1:9" ht="21.75" customHeight="1" x14ac:dyDescent="0.2">
      <c r="A573"/>
      <c r="B573"/>
      <c r="C573"/>
      <c r="D573"/>
      <c r="E573"/>
      <c r="F573"/>
      <c r="G573" s="3"/>
      <c r="H573" s="2"/>
    </row>
    <row r="574" spans="1:9" ht="21.75" customHeight="1" x14ac:dyDescent="0.2">
      <c r="A574"/>
      <c r="B574"/>
      <c r="C574"/>
      <c r="D574"/>
      <c r="E574"/>
      <c r="F574"/>
      <c r="G574" s="3"/>
      <c r="H574" s="2"/>
    </row>
    <row r="575" spans="1:9" ht="21.75" customHeight="1" x14ac:dyDescent="0.2">
      <c r="A575"/>
      <c r="B575"/>
      <c r="C575"/>
      <c r="D575"/>
      <c r="E575"/>
      <c r="F575"/>
      <c r="G575" s="3"/>
      <c r="H575" s="2"/>
    </row>
    <row r="576" spans="1:9" ht="21.75" customHeight="1" x14ac:dyDescent="0.2">
      <c r="A576"/>
      <c r="B576"/>
      <c r="C576"/>
      <c r="D576"/>
      <c r="E576"/>
      <c r="F576"/>
      <c r="G576" s="3"/>
      <c r="H576" s="2"/>
    </row>
    <row r="577" spans="1:10" ht="21.75" customHeight="1" x14ac:dyDescent="0.2">
      <c r="A577"/>
      <c r="B577"/>
      <c r="C577"/>
      <c r="D577"/>
      <c r="E577"/>
      <c r="F577"/>
      <c r="G577" s="3"/>
      <c r="H577" s="2"/>
    </row>
    <row r="578" spans="1:10" ht="21.75" customHeight="1" x14ac:dyDescent="0.2">
      <c r="A578"/>
      <c r="B578"/>
      <c r="C578"/>
      <c r="D578"/>
      <c r="E578"/>
      <c r="F578"/>
      <c r="G578" s="3"/>
      <c r="H578" s="2"/>
    </row>
    <row r="579" spans="1:10" ht="21.75" customHeight="1" x14ac:dyDescent="0.2">
      <c r="A579"/>
      <c r="B579"/>
      <c r="C579"/>
      <c r="D579"/>
      <c r="E579"/>
      <c r="F579"/>
      <c r="G579" s="3"/>
      <c r="H579" s="2"/>
    </row>
    <row r="580" spans="1:10" ht="21.75" customHeight="1" x14ac:dyDescent="0.2">
      <c r="A580"/>
      <c r="B580"/>
      <c r="C580"/>
      <c r="D580"/>
      <c r="E580"/>
      <c r="F580"/>
      <c r="G580" s="3"/>
      <c r="H580" s="2"/>
    </row>
    <row r="581" spans="1:10" ht="21.75" customHeight="1" x14ac:dyDescent="0.2">
      <c r="A581"/>
      <c r="B581"/>
      <c r="C581"/>
      <c r="D581"/>
      <c r="E581"/>
      <c r="F581"/>
      <c r="G581" s="3"/>
      <c r="H581" s="2"/>
    </row>
    <row r="582" spans="1:10" ht="21.75" customHeight="1" x14ac:dyDescent="0.2">
      <c r="A582"/>
      <c r="B582"/>
      <c r="C582"/>
      <c r="D582"/>
      <c r="E582"/>
      <c r="F582"/>
      <c r="G582" s="3"/>
      <c r="H582" s="2"/>
    </row>
    <row r="583" spans="1:10" ht="21.75" customHeight="1" x14ac:dyDescent="0.2">
      <c r="A583"/>
      <c r="B583"/>
      <c r="C583"/>
      <c r="D583"/>
      <c r="E583"/>
      <c r="F583"/>
      <c r="G583" s="3"/>
      <c r="H583" s="2"/>
    </row>
    <row r="584" spans="1:10" ht="21.75" customHeight="1" x14ac:dyDescent="0.2">
      <c r="A584"/>
      <c r="B584"/>
      <c r="C584"/>
      <c r="D584"/>
      <c r="E584"/>
      <c r="F584"/>
      <c r="G584" s="3"/>
      <c r="H584" s="2"/>
      <c r="J584" s="8"/>
    </row>
    <row r="585" spans="1:10" ht="21.75" customHeight="1" x14ac:dyDescent="0.2">
      <c r="A585"/>
      <c r="B585"/>
      <c r="C585"/>
      <c r="D585"/>
      <c r="E585"/>
      <c r="F585"/>
      <c r="G585" s="3"/>
      <c r="H585" s="2"/>
    </row>
    <row r="586" spans="1:10" ht="21.75" customHeight="1" x14ac:dyDescent="0.2">
      <c r="A586"/>
      <c r="B586"/>
      <c r="C586"/>
      <c r="D586"/>
      <c r="E586"/>
      <c r="F586"/>
      <c r="G586" s="3"/>
      <c r="H586" s="2"/>
    </row>
    <row r="587" spans="1:10" ht="21.75" customHeight="1" x14ac:dyDescent="0.2">
      <c r="A587"/>
      <c r="B587"/>
      <c r="C587"/>
      <c r="D587"/>
      <c r="E587"/>
      <c r="F587"/>
      <c r="G587" s="3"/>
      <c r="H587" s="2"/>
    </row>
    <row r="588" spans="1:10" ht="21.75" customHeight="1" x14ac:dyDescent="0.2">
      <c r="A588"/>
      <c r="B588"/>
      <c r="C588"/>
      <c r="D588"/>
      <c r="E588"/>
      <c r="F588"/>
      <c r="G588" s="3"/>
      <c r="H588" s="2"/>
    </row>
    <row r="589" spans="1:10" ht="21.75" customHeight="1" x14ac:dyDescent="0.2">
      <c r="A589"/>
      <c r="B589"/>
      <c r="C589"/>
      <c r="D589"/>
      <c r="E589"/>
      <c r="F589"/>
      <c r="G589" s="3"/>
      <c r="H589" s="2"/>
    </row>
    <row r="590" spans="1:10" ht="21.75" customHeight="1" x14ac:dyDescent="0.2">
      <c r="A590"/>
      <c r="B590"/>
      <c r="C590"/>
      <c r="D590"/>
      <c r="E590"/>
      <c r="F590"/>
      <c r="G590" s="3"/>
      <c r="H590" s="2"/>
    </row>
    <row r="591" spans="1:10" ht="21.75" customHeight="1" x14ac:dyDescent="0.2">
      <c r="A591"/>
      <c r="B591"/>
      <c r="C591"/>
      <c r="D591"/>
      <c r="E591"/>
      <c r="F591"/>
      <c r="G591" s="3"/>
      <c r="H591" s="2"/>
    </row>
    <row r="592" spans="1:10" ht="21.75" customHeight="1" x14ac:dyDescent="0.2">
      <c r="A592"/>
      <c r="B592"/>
      <c r="C592"/>
      <c r="D592"/>
      <c r="E592"/>
      <c r="F592"/>
      <c r="G592" s="3"/>
      <c r="H592" s="2"/>
    </row>
    <row r="593" spans="1:8" ht="21.75" customHeight="1" x14ac:dyDescent="0.2">
      <c r="A593"/>
      <c r="B593"/>
      <c r="C593"/>
      <c r="D593"/>
      <c r="E593"/>
      <c r="F593"/>
      <c r="G593" s="3"/>
      <c r="H593" s="2"/>
    </row>
    <row r="594" spans="1:8" ht="21.75" customHeight="1" x14ac:dyDescent="0.2">
      <c r="A594"/>
      <c r="B594"/>
      <c r="C594"/>
      <c r="D594"/>
      <c r="E594"/>
      <c r="F594"/>
      <c r="G594" s="3"/>
      <c r="H594" s="2"/>
    </row>
    <row r="595" spans="1:8" ht="21.75" customHeight="1" x14ac:dyDescent="0.2">
      <c r="A595"/>
      <c r="B595"/>
      <c r="C595"/>
      <c r="D595"/>
      <c r="E595"/>
      <c r="F595"/>
      <c r="G595" s="3"/>
      <c r="H595" s="2"/>
    </row>
    <row r="596" spans="1:8" ht="21.75" customHeight="1" x14ac:dyDescent="0.2">
      <c r="A596"/>
      <c r="B596"/>
      <c r="C596"/>
      <c r="D596"/>
      <c r="E596"/>
      <c r="F596"/>
      <c r="G596" s="3"/>
      <c r="H596" s="2"/>
    </row>
    <row r="597" spans="1:8" ht="21.75" customHeight="1" x14ac:dyDescent="0.2">
      <c r="A597"/>
      <c r="B597"/>
      <c r="C597"/>
      <c r="D597"/>
      <c r="E597"/>
      <c r="F597"/>
      <c r="G597" s="3"/>
      <c r="H597" s="2"/>
    </row>
    <row r="598" spans="1:8" ht="21.75" customHeight="1" x14ac:dyDescent="0.2">
      <c r="A598"/>
      <c r="B598"/>
      <c r="C598"/>
      <c r="D598"/>
      <c r="E598"/>
      <c r="F598"/>
      <c r="G598" s="3"/>
      <c r="H598" s="2"/>
    </row>
    <row r="599" spans="1:8" ht="21.75" customHeight="1" x14ac:dyDescent="0.2">
      <c r="A599"/>
      <c r="B599"/>
      <c r="C599"/>
      <c r="D599"/>
      <c r="E599"/>
      <c r="F599"/>
      <c r="G599" s="3"/>
      <c r="H599" s="2"/>
    </row>
    <row r="600" spans="1:8" ht="21.75" customHeight="1" x14ac:dyDescent="0.2">
      <c r="A600"/>
      <c r="B600"/>
      <c r="C600"/>
      <c r="D600"/>
      <c r="E600"/>
      <c r="F600"/>
      <c r="G600" s="3"/>
      <c r="H600" s="2"/>
    </row>
    <row r="601" spans="1:8" ht="21.75" customHeight="1" x14ac:dyDescent="0.2">
      <c r="A601"/>
      <c r="B601"/>
      <c r="C601"/>
      <c r="D601"/>
      <c r="E601"/>
      <c r="F601"/>
      <c r="G601" s="3"/>
      <c r="H601" s="2"/>
    </row>
    <row r="602" spans="1:8" ht="21.75" customHeight="1" x14ac:dyDescent="0.2">
      <c r="A602"/>
      <c r="B602"/>
      <c r="C602"/>
      <c r="D602"/>
      <c r="E602"/>
      <c r="F602"/>
      <c r="G602" s="3"/>
      <c r="H602" s="2"/>
    </row>
    <row r="603" spans="1:8" ht="21.75" customHeight="1" x14ac:dyDescent="0.2">
      <c r="A603"/>
      <c r="B603"/>
      <c r="C603"/>
      <c r="D603"/>
      <c r="E603"/>
      <c r="F603"/>
      <c r="G603" s="3"/>
      <c r="H603" s="2"/>
    </row>
    <row r="604" spans="1:8" ht="21.75" customHeight="1" x14ac:dyDescent="0.2">
      <c r="A604"/>
      <c r="B604"/>
      <c r="C604"/>
      <c r="D604"/>
      <c r="E604"/>
      <c r="F604"/>
      <c r="G604" s="3"/>
      <c r="H604" s="2"/>
    </row>
    <row r="605" spans="1:8" ht="21.75" customHeight="1" x14ac:dyDescent="0.2">
      <c r="A605"/>
      <c r="B605"/>
      <c r="C605"/>
      <c r="D605"/>
      <c r="E605"/>
      <c r="F605"/>
      <c r="G605" s="3"/>
      <c r="H605" s="2"/>
    </row>
    <row r="606" spans="1:8" ht="21.75" customHeight="1" x14ac:dyDescent="0.2">
      <c r="A606"/>
      <c r="B606"/>
      <c r="C606"/>
      <c r="D606"/>
      <c r="E606"/>
      <c r="F606"/>
      <c r="G606" s="3"/>
      <c r="H606" s="2"/>
    </row>
    <row r="607" spans="1:8" ht="21.75" customHeight="1" x14ac:dyDescent="0.2">
      <c r="A607"/>
      <c r="B607"/>
      <c r="C607"/>
      <c r="D607"/>
      <c r="E607"/>
      <c r="F607"/>
      <c r="G607" s="3"/>
      <c r="H607" s="2"/>
    </row>
    <row r="608" spans="1:8" ht="21.75" customHeight="1" x14ac:dyDescent="0.2">
      <c r="A608"/>
      <c r="B608"/>
      <c r="C608"/>
      <c r="D608"/>
      <c r="E608"/>
      <c r="F608"/>
      <c r="G608" s="3"/>
      <c r="H608" s="2"/>
    </row>
    <row r="609" spans="1:8" ht="21.75" customHeight="1" x14ac:dyDescent="0.2">
      <c r="A609"/>
      <c r="B609"/>
      <c r="C609"/>
      <c r="D609"/>
      <c r="E609"/>
      <c r="F609"/>
      <c r="G609" s="3"/>
      <c r="H609" s="2"/>
    </row>
    <row r="610" spans="1:8" ht="21.75" customHeight="1" x14ac:dyDescent="0.2">
      <c r="A610"/>
      <c r="B610"/>
      <c r="C610"/>
      <c r="D610"/>
      <c r="E610"/>
      <c r="F610"/>
      <c r="G610" s="3"/>
      <c r="H610" s="2"/>
    </row>
    <row r="611" spans="1:8" ht="21.75" customHeight="1" x14ac:dyDescent="0.2">
      <c r="A611"/>
      <c r="B611"/>
      <c r="C611"/>
      <c r="D611"/>
      <c r="E611"/>
      <c r="F611"/>
      <c r="G611" s="3"/>
      <c r="H611" s="2"/>
    </row>
    <row r="612" spans="1:8" ht="21.75" customHeight="1" x14ac:dyDescent="0.2">
      <c r="A612"/>
      <c r="B612"/>
      <c r="C612"/>
      <c r="D612"/>
      <c r="E612"/>
      <c r="F612"/>
      <c r="G612" s="3"/>
      <c r="H612" s="2"/>
    </row>
    <row r="613" spans="1:8" ht="21.75" customHeight="1" x14ac:dyDescent="0.2">
      <c r="A613"/>
      <c r="B613"/>
      <c r="C613"/>
      <c r="D613"/>
      <c r="E613"/>
      <c r="F613"/>
      <c r="G613" s="3"/>
      <c r="H613" s="2"/>
    </row>
    <row r="614" spans="1:8" ht="21.75" customHeight="1" x14ac:dyDescent="0.2">
      <c r="A614"/>
      <c r="B614"/>
      <c r="C614"/>
      <c r="D614"/>
      <c r="E614"/>
      <c r="F614"/>
      <c r="G614" s="3"/>
      <c r="H614" s="2"/>
    </row>
    <row r="615" spans="1:8" ht="21.75" customHeight="1" x14ac:dyDescent="0.2">
      <c r="A615"/>
      <c r="B615"/>
      <c r="C615"/>
      <c r="D615"/>
      <c r="E615"/>
      <c r="F615"/>
      <c r="G615" s="3"/>
      <c r="H615" s="2"/>
    </row>
    <row r="616" spans="1:8" ht="21.75" customHeight="1" x14ac:dyDescent="0.2">
      <c r="A616"/>
      <c r="B616"/>
      <c r="C616"/>
      <c r="D616"/>
      <c r="E616"/>
      <c r="F616"/>
      <c r="G616" s="3"/>
      <c r="H616" s="2"/>
    </row>
    <row r="617" spans="1:8" ht="21.75" customHeight="1" x14ac:dyDescent="0.2">
      <c r="A617"/>
      <c r="B617"/>
      <c r="C617"/>
      <c r="D617"/>
      <c r="E617"/>
      <c r="F617"/>
      <c r="G617" s="3"/>
      <c r="H617" s="2"/>
    </row>
    <row r="618" spans="1:8" ht="21.75" customHeight="1" x14ac:dyDescent="0.2">
      <c r="A618"/>
      <c r="B618"/>
      <c r="C618"/>
      <c r="D618"/>
      <c r="E618"/>
      <c r="F618"/>
      <c r="G618" s="3"/>
      <c r="H618" s="2"/>
    </row>
    <row r="619" spans="1:8" ht="21.75" customHeight="1" x14ac:dyDescent="0.2">
      <c r="A619"/>
      <c r="B619"/>
      <c r="C619"/>
      <c r="D619"/>
      <c r="E619"/>
      <c r="F619"/>
      <c r="G619" s="3"/>
      <c r="H619" s="2"/>
    </row>
    <row r="620" spans="1:8" ht="21.75" customHeight="1" x14ac:dyDescent="0.2">
      <c r="A620"/>
      <c r="B620"/>
      <c r="C620"/>
      <c r="D620"/>
      <c r="E620"/>
      <c r="F620"/>
      <c r="G620" s="3"/>
      <c r="H620" s="2"/>
    </row>
    <row r="621" spans="1:8" ht="21.75" customHeight="1" x14ac:dyDescent="0.2">
      <c r="A621"/>
      <c r="B621"/>
      <c r="C621"/>
      <c r="D621"/>
      <c r="E621"/>
      <c r="F621"/>
      <c r="G621" s="3"/>
      <c r="H621" s="2"/>
    </row>
    <row r="622" spans="1:8" ht="21.75" customHeight="1" x14ac:dyDescent="0.2">
      <c r="A622"/>
      <c r="B622"/>
      <c r="C622"/>
      <c r="D622"/>
      <c r="E622"/>
      <c r="F622"/>
      <c r="G622" s="3"/>
      <c r="H622" s="2"/>
    </row>
    <row r="623" spans="1:8" ht="21.75" customHeight="1" x14ac:dyDescent="0.2">
      <c r="A623"/>
      <c r="B623"/>
      <c r="C623"/>
      <c r="D623"/>
      <c r="E623"/>
      <c r="F623"/>
      <c r="G623" s="3"/>
      <c r="H623" s="2"/>
    </row>
    <row r="624" spans="1:8" ht="21.75" customHeight="1" x14ac:dyDescent="0.2">
      <c r="A624"/>
      <c r="B624"/>
      <c r="C624"/>
      <c r="D624"/>
      <c r="E624"/>
      <c r="F624"/>
      <c r="G624" s="3"/>
      <c r="H624" s="2"/>
    </row>
    <row r="625" spans="1:9" ht="21.75" customHeight="1" x14ac:dyDescent="0.2">
      <c r="A625"/>
      <c r="B625"/>
      <c r="C625"/>
      <c r="D625"/>
      <c r="E625"/>
      <c r="F625"/>
      <c r="G625" s="3"/>
      <c r="H625" s="2"/>
      <c r="I625" s="13"/>
    </row>
    <row r="626" spans="1:9" ht="21.75" customHeight="1" x14ac:dyDescent="0.2">
      <c r="A626"/>
      <c r="B626"/>
      <c r="C626"/>
      <c r="D626"/>
      <c r="E626"/>
      <c r="F626"/>
      <c r="G626" s="3"/>
      <c r="H626" s="2"/>
    </row>
    <row r="627" spans="1:9" ht="21.75" customHeight="1" x14ac:dyDescent="0.2">
      <c r="A627"/>
      <c r="B627"/>
      <c r="C627"/>
      <c r="D627"/>
      <c r="E627"/>
      <c r="F627"/>
      <c r="G627" s="3"/>
      <c r="H627" s="2"/>
    </row>
    <row r="628" spans="1:9" ht="21.75" customHeight="1" x14ac:dyDescent="0.2">
      <c r="A628"/>
      <c r="B628"/>
      <c r="C628"/>
      <c r="D628"/>
      <c r="E628"/>
      <c r="F628"/>
      <c r="G628" s="3"/>
      <c r="H628" s="2"/>
    </row>
    <row r="629" spans="1:9" ht="21.75" customHeight="1" x14ac:dyDescent="0.2">
      <c r="A629"/>
      <c r="B629"/>
      <c r="C629"/>
      <c r="D629"/>
      <c r="E629"/>
      <c r="F629"/>
      <c r="G629" s="3"/>
      <c r="H629" s="2"/>
      <c r="I629" s="13"/>
    </row>
    <row r="630" spans="1:9" ht="21.75" customHeight="1" x14ac:dyDescent="0.2">
      <c r="A630"/>
      <c r="B630"/>
      <c r="C630"/>
      <c r="D630"/>
      <c r="E630"/>
      <c r="F630"/>
      <c r="G630" s="3"/>
      <c r="H630" s="2"/>
    </row>
    <row r="631" spans="1:9" ht="21.75" customHeight="1" x14ac:dyDescent="0.2">
      <c r="A631"/>
      <c r="B631"/>
      <c r="C631"/>
      <c r="D631"/>
      <c r="E631"/>
      <c r="F631"/>
      <c r="G631" s="3"/>
      <c r="H631" s="2"/>
    </row>
    <row r="632" spans="1:9" ht="21.75" customHeight="1" x14ac:dyDescent="0.2">
      <c r="A632"/>
      <c r="B632"/>
      <c r="C632"/>
      <c r="D632"/>
      <c r="E632"/>
      <c r="F632"/>
      <c r="G632" s="3"/>
      <c r="H632" s="2"/>
    </row>
    <row r="633" spans="1:9" ht="21.75" customHeight="1" x14ac:dyDescent="0.2">
      <c r="A633"/>
      <c r="B633"/>
      <c r="C633"/>
      <c r="D633"/>
      <c r="E633"/>
      <c r="F633"/>
      <c r="G633" s="3"/>
      <c r="H633" s="2"/>
    </row>
    <row r="634" spans="1:9" ht="21.75" customHeight="1" x14ac:dyDescent="0.2">
      <c r="A634"/>
      <c r="B634"/>
      <c r="C634"/>
      <c r="D634"/>
      <c r="E634"/>
      <c r="F634"/>
      <c r="G634" s="3"/>
      <c r="H634" s="2"/>
    </row>
    <row r="635" spans="1:9" ht="21.75" customHeight="1" x14ac:dyDescent="0.2">
      <c r="A635"/>
      <c r="B635"/>
      <c r="C635"/>
      <c r="D635"/>
      <c r="E635"/>
      <c r="F635"/>
      <c r="G635" s="3"/>
      <c r="H635" s="2"/>
    </row>
    <row r="636" spans="1:9" ht="21.75" customHeight="1" x14ac:dyDescent="0.2">
      <c r="A636"/>
      <c r="B636"/>
      <c r="C636"/>
      <c r="D636"/>
      <c r="E636"/>
      <c r="F636"/>
      <c r="G636" s="3"/>
      <c r="H636" s="2"/>
    </row>
    <row r="637" spans="1:9" ht="21.75" customHeight="1" x14ac:dyDescent="0.2">
      <c r="A637"/>
      <c r="B637"/>
      <c r="C637"/>
      <c r="D637"/>
      <c r="E637"/>
      <c r="F637"/>
      <c r="G637" s="3"/>
      <c r="H637" s="2"/>
    </row>
    <row r="638" spans="1:9" ht="21.75" customHeight="1" x14ac:dyDescent="0.2">
      <c r="A638"/>
      <c r="B638"/>
      <c r="C638"/>
      <c r="D638"/>
      <c r="E638"/>
      <c r="F638"/>
      <c r="G638" s="3"/>
      <c r="H638" s="2"/>
    </row>
    <row r="639" spans="1:9" ht="21.75" customHeight="1" x14ac:dyDescent="0.2">
      <c r="A639"/>
      <c r="B639"/>
      <c r="C639"/>
      <c r="D639"/>
      <c r="E639"/>
      <c r="F639"/>
      <c r="G639" s="3"/>
      <c r="H639" s="2"/>
    </row>
    <row r="640" spans="1:9" ht="21.75" customHeight="1" x14ac:dyDescent="0.2">
      <c r="A640"/>
      <c r="B640"/>
      <c r="C640"/>
      <c r="D640"/>
      <c r="E640"/>
      <c r="F640"/>
      <c r="G640" s="3"/>
      <c r="H640" s="2"/>
    </row>
    <row r="641" spans="1:9" ht="21.75" customHeight="1" x14ac:dyDescent="0.2">
      <c r="A641"/>
      <c r="B641"/>
      <c r="C641"/>
      <c r="D641"/>
      <c r="E641"/>
      <c r="F641"/>
      <c r="G641" s="3"/>
      <c r="H641" s="2"/>
    </row>
    <row r="642" spans="1:9" ht="21.75" customHeight="1" x14ac:dyDescent="0.2">
      <c r="A642"/>
      <c r="B642"/>
      <c r="C642"/>
      <c r="D642"/>
      <c r="E642"/>
      <c r="F642"/>
      <c r="G642" s="3"/>
      <c r="H642" s="2"/>
    </row>
    <row r="643" spans="1:9" ht="21.75" customHeight="1" x14ac:dyDescent="0.2">
      <c r="A643"/>
      <c r="B643"/>
      <c r="C643"/>
      <c r="D643"/>
      <c r="E643"/>
      <c r="F643"/>
      <c r="G643" s="3"/>
      <c r="H643" s="2"/>
    </row>
    <row r="644" spans="1:9" ht="21.75" customHeight="1" x14ac:dyDescent="0.2">
      <c r="A644"/>
      <c r="B644"/>
      <c r="C644"/>
      <c r="D644"/>
      <c r="E644"/>
      <c r="F644"/>
      <c r="G644" s="3"/>
      <c r="H644" s="2"/>
    </row>
    <row r="645" spans="1:9" ht="21.75" customHeight="1" x14ac:dyDescent="0.2">
      <c r="A645"/>
      <c r="B645"/>
      <c r="C645"/>
      <c r="D645"/>
      <c r="E645"/>
      <c r="F645"/>
      <c r="G645" s="3"/>
      <c r="H645" s="2"/>
    </row>
    <row r="646" spans="1:9" ht="21.75" customHeight="1" x14ac:dyDescent="0.2">
      <c r="A646"/>
      <c r="B646"/>
      <c r="C646"/>
      <c r="D646"/>
      <c r="E646"/>
      <c r="F646"/>
      <c r="G646" s="3"/>
      <c r="H646" s="2"/>
    </row>
    <row r="647" spans="1:9" ht="21.75" customHeight="1" x14ac:dyDescent="0.2">
      <c r="A647"/>
      <c r="B647"/>
      <c r="C647"/>
      <c r="D647"/>
      <c r="E647"/>
      <c r="F647"/>
      <c r="G647" s="3"/>
      <c r="H647" s="2"/>
      <c r="I647" s="13"/>
    </row>
    <row r="648" spans="1:9" ht="21.75" customHeight="1" x14ac:dyDescent="0.2">
      <c r="A648"/>
      <c r="B648"/>
      <c r="C648"/>
      <c r="D648"/>
      <c r="E648"/>
      <c r="F648"/>
      <c r="G648" s="3"/>
      <c r="H648" s="2"/>
    </row>
    <row r="649" spans="1:9" ht="21.75" customHeight="1" x14ac:dyDescent="0.2">
      <c r="A649"/>
      <c r="B649"/>
      <c r="C649"/>
      <c r="D649"/>
      <c r="E649"/>
      <c r="F649"/>
      <c r="G649" s="3"/>
      <c r="H649" s="2"/>
    </row>
    <row r="650" spans="1:9" ht="21.75" customHeight="1" x14ac:dyDescent="0.2">
      <c r="A650"/>
      <c r="B650"/>
      <c r="C650"/>
      <c r="D650"/>
      <c r="E650"/>
      <c r="F650"/>
      <c r="G650" s="3"/>
      <c r="H650" s="2"/>
    </row>
    <row r="651" spans="1:9" ht="21.75" customHeight="1" x14ac:dyDescent="0.2">
      <c r="A651"/>
      <c r="B651"/>
      <c r="C651"/>
      <c r="D651"/>
      <c r="E651"/>
      <c r="F651"/>
      <c r="G651" s="3"/>
      <c r="H651" s="2"/>
    </row>
    <row r="652" spans="1:9" ht="21.75" customHeight="1" x14ac:dyDescent="0.2">
      <c r="A652"/>
      <c r="B652"/>
      <c r="C652"/>
      <c r="D652"/>
      <c r="E652"/>
      <c r="F652"/>
      <c r="G652" s="3"/>
      <c r="H652" s="2"/>
    </row>
    <row r="653" spans="1:9" ht="21.75" customHeight="1" x14ac:dyDescent="0.2">
      <c r="A653"/>
      <c r="B653"/>
      <c r="C653"/>
      <c r="D653"/>
      <c r="E653"/>
      <c r="F653"/>
      <c r="G653" s="3"/>
      <c r="H653" s="2"/>
    </row>
    <row r="654" spans="1:9" ht="21.75" customHeight="1" x14ac:dyDescent="0.2">
      <c r="A654"/>
      <c r="B654"/>
      <c r="C654"/>
      <c r="D654"/>
      <c r="E654"/>
      <c r="F654"/>
      <c r="G654" s="3"/>
      <c r="H654" s="2"/>
    </row>
    <row r="655" spans="1:9" ht="21.75" customHeight="1" x14ac:dyDescent="0.2">
      <c r="A655"/>
      <c r="B655"/>
      <c r="C655"/>
      <c r="D655"/>
      <c r="E655"/>
      <c r="F655"/>
      <c r="G655" s="3"/>
      <c r="H655" s="2"/>
    </row>
    <row r="656" spans="1:9" ht="21.75" customHeight="1" x14ac:dyDescent="0.2">
      <c r="A656"/>
      <c r="B656"/>
      <c r="C656"/>
      <c r="D656"/>
      <c r="E656"/>
      <c r="F656"/>
      <c r="G656" s="3"/>
      <c r="H656" s="2"/>
    </row>
    <row r="657" spans="1:9" ht="21.75" customHeight="1" x14ac:dyDescent="0.2">
      <c r="A657"/>
      <c r="B657"/>
      <c r="C657"/>
      <c r="D657"/>
      <c r="E657"/>
      <c r="F657"/>
      <c r="G657" s="3"/>
      <c r="H657" s="2"/>
    </row>
    <row r="658" spans="1:9" ht="21.75" customHeight="1" x14ac:dyDescent="0.2">
      <c r="A658"/>
      <c r="B658"/>
      <c r="C658"/>
      <c r="D658"/>
      <c r="E658"/>
      <c r="F658"/>
      <c r="G658" s="3"/>
      <c r="H658" s="2"/>
    </row>
    <row r="659" spans="1:9" ht="21.75" customHeight="1" x14ac:dyDescent="0.2">
      <c r="A659"/>
      <c r="B659"/>
      <c r="C659"/>
      <c r="D659"/>
      <c r="E659"/>
      <c r="F659"/>
      <c r="G659" s="3"/>
      <c r="H659" s="2"/>
    </row>
    <row r="660" spans="1:9" ht="21.75" customHeight="1" x14ac:dyDescent="0.2">
      <c r="A660"/>
      <c r="B660"/>
      <c r="C660"/>
      <c r="D660"/>
      <c r="E660"/>
      <c r="F660"/>
      <c r="G660" s="3"/>
      <c r="H660" s="2"/>
    </row>
    <row r="661" spans="1:9" ht="21.75" customHeight="1" x14ac:dyDescent="0.2">
      <c r="A661"/>
      <c r="B661"/>
      <c r="C661"/>
      <c r="D661"/>
      <c r="E661"/>
      <c r="F661"/>
      <c r="G661" s="3"/>
      <c r="H661" s="2"/>
    </row>
    <row r="662" spans="1:9" ht="21.75" customHeight="1" x14ac:dyDescent="0.2">
      <c r="A662"/>
      <c r="B662"/>
      <c r="C662"/>
      <c r="D662"/>
      <c r="E662"/>
      <c r="F662"/>
      <c r="G662" s="3"/>
      <c r="H662" s="2"/>
    </row>
    <row r="663" spans="1:9" ht="21.75" customHeight="1" x14ac:dyDescent="0.2">
      <c r="A663"/>
      <c r="B663"/>
      <c r="C663"/>
      <c r="D663"/>
      <c r="E663"/>
      <c r="F663"/>
      <c r="G663" s="3"/>
      <c r="H663" s="2"/>
    </row>
    <row r="664" spans="1:9" ht="21.75" customHeight="1" x14ac:dyDescent="0.2">
      <c r="A664"/>
      <c r="B664"/>
      <c r="C664"/>
      <c r="D664"/>
      <c r="E664"/>
      <c r="F664"/>
      <c r="G664" s="3"/>
      <c r="H664" s="2"/>
      <c r="I664" s="13"/>
    </row>
    <row r="665" spans="1:9" ht="21.75" customHeight="1" x14ac:dyDescent="0.2">
      <c r="A665"/>
      <c r="B665"/>
      <c r="C665"/>
      <c r="D665"/>
      <c r="E665"/>
      <c r="F665"/>
      <c r="G665" s="3"/>
      <c r="H665" s="2"/>
    </row>
    <row r="666" spans="1:9" ht="21.75" customHeight="1" x14ac:dyDescent="0.2">
      <c r="A666"/>
      <c r="B666"/>
      <c r="C666"/>
      <c r="D666"/>
      <c r="E666"/>
      <c r="F666"/>
      <c r="G666" s="3"/>
      <c r="H666" s="2"/>
    </row>
    <row r="667" spans="1:9" ht="21.75" customHeight="1" x14ac:dyDescent="0.2">
      <c r="A667"/>
      <c r="B667"/>
      <c r="C667"/>
      <c r="D667"/>
      <c r="E667"/>
      <c r="F667"/>
      <c r="G667" s="3"/>
      <c r="H667" s="2"/>
    </row>
    <row r="668" spans="1:9" ht="21.75" customHeight="1" x14ac:dyDescent="0.2">
      <c r="A668"/>
      <c r="B668"/>
      <c r="C668"/>
      <c r="D668"/>
      <c r="E668"/>
      <c r="F668"/>
      <c r="G668" s="3"/>
      <c r="H668" s="2"/>
    </row>
    <row r="669" spans="1:9" ht="21.75" customHeight="1" x14ac:dyDescent="0.2">
      <c r="A669"/>
      <c r="B669"/>
      <c r="C669"/>
      <c r="D669"/>
      <c r="E669"/>
      <c r="F669"/>
      <c r="G669" s="3"/>
      <c r="H669" s="2"/>
    </row>
    <row r="670" spans="1:9" ht="21.75" customHeight="1" x14ac:dyDescent="0.2">
      <c r="A670"/>
      <c r="B670"/>
      <c r="C670"/>
      <c r="D670"/>
      <c r="E670"/>
      <c r="F670"/>
      <c r="G670" s="3"/>
      <c r="H670" s="2"/>
    </row>
    <row r="671" spans="1:9" ht="21.75" customHeight="1" x14ac:dyDescent="0.2">
      <c r="A671"/>
      <c r="B671"/>
      <c r="C671"/>
      <c r="D671"/>
      <c r="E671"/>
      <c r="F671"/>
      <c r="G671" s="3"/>
      <c r="H671" s="2"/>
    </row>
    <row r="672" spans="1:9" ht="21.75" customHeight="1" x14ac:dyDescent="0.2">
      <c r="A672"/>
      <c r="B672"/>
      <c r="C672"/>
      <c r="D672"/>
      <c r="E672"/>
      <c r="F672"/>
      <c r="G672" s="3"/>
      <c r="H672" s="2"/>
    </row>
    <row r="673" spans="1:9" ht="21.75" customHeight="1" x14ac:dyDescent="0.2">
      <c r="A673"/>
      <c r="B673"/>
      <c r="C673"/>
      <c r="D673"/>
      <c r="E673"/>
      <c r="F673"/>
      <c r="G673" s="3"/>
      <c r="H673" s="2"/>
    </row>
    <row r="674" spans="1:9" ht="21.75" customHeight="1" x14ac:dyDescent="0.2">
      <c r="A674"/>
      <c r="B674"/>
      <c r="C674"/>
      <c r="D674"/>
      <c r="E674"/>
      <c r="F674"/>
      <c r="G674" s="3"/>
      <c r="H674" s="2"/>
    </row>
    <row r="675" spans="1:9" ht="21.75" customHeight="1" x14ac:dyDescent="0.2">
      <c r="A675"/>
      <c r="B675"/>
      <c r="C675"/>
      <c r="D675"/>
      <c r="E675"/>
      <c r="F675"/>
      <c r="G675" s="3"/>
      <c r="H675" s="2"/>
    </row>
    <row r="676" spans="1:9" ht="21.75" customHeight="1" x14ac:dyDescent="0.2">
      <c r="A676"/>
      <c r="B676"/>
      <c r="C676"/>
      <c r="D676"/>
      <c r="E676"/>
      <c r="F676"/>
      <c r="G676" s="3"/>
      <c r="H676" s="2"/>
    </row>
    <row r="677" spans="1:9" ht="21.75" customHeight="1" x14ac:dyDescent="0.2">
      <c r="A677"/>
      <c r="B677"/>
      <c r="C677"/>
      <c r="D677"/>
      <c r="E677"/>
      <c r="F677"/>
      <c r="G677" s="3"/>
      <c r="H677" s="2"/>
    </row>
    <row r="678" spans="1:9" ht="21.75" customHeight="1" x14ac:dyDescent="0.2">
      <c r="A678"/>
      <c r="B678"/>
      <c r="C678"/>
      <c r="D678"/>
      <c r="E678"/>
      <c r="F678"/>
      <c r="G678" s="3"/>
      <c r="H678" s="2"/>
    </row>
    <row r="679" spans="1:9" ht="21.75" customHeight="1" x14ac:dyDescent="0.2">
      <c r="A679"/>
      <c r="B679"/>
      <c r="C679"/>
      <c r="D679"/>
      <c r="E679"/>
      <c r="F679"/>
      <c r="G679" s="3"/>
      <c r="H679" s="2"/>
      <c r="I679" s="13"/>
    </row>
    <row r="680" spans="1:9" ht="21.75" customHeight="1" x14ac:dyDescent="0.2">
      <c r="A680"/>
      <c r="B680"/>
      <c r="C680"/>
      <c r="D680"/>
      <c r="E680"/>
      <c r="F680"/>
      <c r="G680" s="3"/>
      <c r="H680" s="2"/>
    </row>
    <row r="681" spans="1:9" ht="21.75" customHeight="1" x14ac:dyDescent="0.2">
      <c r="A681"/>
      <c r="B681"/>
      <c r="C681"/>
      <c r="D681"/>
      <c r="E681"/>
      <c r="F681"/>
      <c r="G681" s="3"/>
      <c r="H681" s="2"/>
    </row>
    <row r="682" spans="1:9" ht="21.75" customHeight="1" x14ac:dyDescent="0.2">
      <c r="A682"/>
      <c r="B682"/>
      <c r="C682"/>
      <c r="D682"/>
      <c r="E682"/>
      <c r="F682"/>
      <c r="G682" s="3"/>
      <c r="H682" s="2"/>
    </row>
    <row r="683" spans="1:9" ht="21.75" customHeight="1" x14ac:dyDescent="0.2">
      <c r="A683"/>
      <c r="B683"/>
      <c r="C683"/>
      <c r="D683"/>
      <c r="E683"/>
      <c r="F683"/>
      <c r="G683" s="3"/>
      <c r="H683" s="2"/>
    </row>
    <row r="684" spans="1:9" ht="21.75" customHeight="1" x14ac:dyDescent="0.2">
      <c r="A684"/>
      <c r="B684"/>
      <c r="C684"/>
      <c r="D684"/>
      <c r="E684"/>
      <c r="F684"/>
      <c r="G684" s="3"/>
      <c r="H684" s="2"/>
    </row>
    <row r="685" spans="1:9" ht="21.75" customHeight="1" x14ac:dyDescent="0.2">
      <c r="A685"/>
      <c r="B685"/>
      <c r="C685"/>
      <c r="D685"/>
      <c r="E685"/>
      <c r="F685"/>
      <c r="G685" s="3"/>
      <c r="H685" s="2"/>
    </row>
    <row r="686" spans="1:9" ht="21.75" customHeight="1" x14ac:dyDescent="0.2">
      <c r="A686"/>
      <c r="B686"/>
      <c r="C686"/>
      <c r="D686"/>
      <c r="E686"/>
      <c r="F686"/>
      <c r="G686" s="3"/>
      <c r="H686" s="2"/>
    </row>
    <row r="687" spans="1:9" ht="21.75" customHeight="1" x14ac:dyDescent="0.2">
      <c r="A687"/>
      <c r="B687"/>
      <c r="C687"/>
      <c r="D687"/>
      <c r="E687"/>
      <c r="F687"/>
      <c r="G687" s="3"/>
      <c r="H687" s="2"/>
    </row>
    <row r="688" spans="1:9" ht="21.75" customHeight="1" x14ac:dyDescent="0.2">
      <c r="A688"/>
      <c r="B688"/>
      <c r="C688"/>
      <c r="D688"/>
      <c r="E688"/>
      <c r="F688"/>
      <c r="G688" s="3"/>
      <c r="H688" s="2"/>
    </row>
    <row r="689" spans="1:10" ht="21.75" customHeight="1" x14ac:dyDescent="0.2">
      <c r="A689"/>
      <c r="B689"/>
      <c r="C689"/>
      <c r="D689"/>
      <c r="E689"/>
      <c r="F689"/>
      <c r="G689" s="3"/>
      <c r="H689" s="2"/>
    </row>
    <row r="690" spans="1:10" ht="21.75" customHeight="1" x14ac:dyDescent="0.2">
      <c r="A690"/>
      <c r="B690"/>
      <c r="C690"/>
      <c r="D690"/>
      <c r="E690"/>
      <c r="F690"/>
      <c r="G690" s="3"/>
      <c r="H690" s="2"/>
    </row>
    <row r="691" spans="1:10" ht="21.75" customHeight="1" x14ac:dyDescent="0.2">
      <c r="A691"/>
      <c r="B691"/>
      <c r="C691"/>
      <c r="D691"/>
      <c r="E691"/>
      <c r="F691"/>
      <c r="G691" s="3"/>
      <c r="H691" s="2"/>
    </row>
    <row r="692" spans="1:10" ht="21.75" customHeight="1" x14ac:dyDescent="0.2">
      <c r="A692"/>
      <c r="B692"/>
      <c r="C692"/>
      <c r="D692"/>
      <c r="E692"/>
      <c r="F692"/>
      <c r="G692" s="3"/>
      <c r="H692" s="2"/>
    </row>
    <row r="693" spans="1:10" ht="21.75" customHeight="1" x14ac:dyDescent="0.2">
      <c r="A693"/>
      <c r="B693"/>
      <c r="C693"/>
      <c r="D693"/>
      <c r="E693"/>
      <c r="F693"/>
      <c r="G693" s="3"/>
      <c r="H693" s="2"/>
    </row>
    <row r="694" spans="1:10" ht="21.75" customHeight="1" x14ac:dyDescent="0.2">
      <c r="A694"/>
      <c r="B694"/>
      <c r="C694"/>
      <c r="D694"/>
      <c r="E694"/>
      <c r="F694"/>
      <c r="G694" s="3"/>
      <c r="H694" s="2"/>
    </row>
    <row r="695" spans="1:10" ht="21.75" customHeight="1" x14ac:dyDescent="0.2">
      <c r="A695"/>
      <c r="B695"/>
      <c r="C695"/>
      <c r="D695"/>
      <c r="E695"/>
      <c r="F695"/>
      <c r="G695" s="3"/>
      <c r="H695" s="2"/>
    </row>
    <row r="696" spans="1:10" ht="21.75" customHeight="1" x14ac:dyDescent="0.2">
      <c r="A696"/>
      <c r="B696"/>
      <c r="C696"/>
      <c r="D696"/>
      <c r="E696"/>
      <c r="F696"/>
      <c r="G696" s="3"/>
      <c r="H696" s="2"/>
    </row>
    <row r="697" spans="1:10" ht="21.75" customHeight="1" x14ac:dyDescent="0.2">
      <c r="A697"/>
      <c r="B697"/>
      <c r="C697"/>
      <c r="D697"/>
      <c r="E697"/>
      <c r="F697"/>
      <c r="G697" s="3"/>
      <c r="H697" s="2"/>
    </row>
    <row r="698" spans="1:10" ht="21.75" customHeight="1" x14ac:dyDescent="0.2">
      <c r="A698"/>
      <c r="B698"/>
      <c r="C698"/>
      <c r="D698"/>
      <c r="E698"/>
      <c r="F698"/>
      <c r="G698" s="3"/>
      <c r="H698" s="2"/>
    </row>
    <row r="699" spans="1:10" ht="21.75" customHeight="1" x14ac:dyDescent="0.2">
      <c r="A699"/>
      <c r="B699"/>
      <c r="C699"/>
      <c r="D699"/>
      <c r="E699"/>
      <c r="F699"/>
      <c r="G699" s="3"/>
      <c r="H699" s="2"/>
    </row>
    <row r="700" spans="1:10" ht="21.75" customHeight="1" x14ac:dyDescent="0.2">
      <c r="A700"/>
      <c r="B700"/>
      <c r="C700"/>
      <c r="D700"/>
      <c r="E700"/>
      <c r="F700"/>
      <c r="G700" s="3"/>
      <c r="H700" s="2"/>
      <c r="I700" s="13"/>
      <c r="J700" s="8"/>
    </row>
    <row r="701" spans="1:10" ht="21.75" customHeight="1" x14ac:dyDescent="0.2">
      <c r="A701"/>
      <c r="B701"/>
      <c r="C701"/>
      <c r="D701"/>
      <c r="E701"/>
      <c r="F701"/>
      <c r="G701" s="3"/>
      <c r="H701" s="2"/>
    </row>
    <row r="702" spans="1:10" ht="21.75" customHeight="1" x14ac:dyDescent="0.2">
      <c r="A702"/>
      <c r="B702"/>
      <c r="C702"/>
      <c r="D702"/>
      <c r="E702"/>
      <c r="F702"/>
      <c r="G702" s="3"/>
      <c r="H702" s="2"/>
    </row>
    <row r="703" spans="1:10" ht="21.75" customHeight="1" x14ac:dyDescent="0.2">
      <c r="A703"/>
      <c r="B703"/>
      <c r="C703"/>
      <c r="D703"/>
      <c r="E703"/>
      <c r="F703"/>
      <c r="G703" s="3"/>
      <c r="H703" s="2"/>
      <c r="I703" s="13"/>
    </row>
    <row r="704" spans="1:10" ht="21.75" customHeight="1" x14ac:dyDescent="0.2">
      <c r="A704"/>
      <c r="B704"/>
      <c r="C704"/>
      <c r="D704"/>
      <c r="E704"/>
      <c r="F704"/>
      <c r="G704" s="3"/>
      <c r="H704" s="2"/>
    </row>
    <row r="705" spans="1:9" ht="21.75" customHeight="1" x14ac:dyDescent="0.2">
      <c r="A705"/>
      <c r="B705"/>
      <c r="C705"/>
      <c r="D705"/>
      <c r="E705"/>
      <c r="F705"/>
      <c r="G705" s="3"/>
      <c r="H705" s="2"/>
    </row>
    <row r="706" spans="1:9" ht="21.75" customHeight="1" x14ac:dyDescent="0.2">
      <c r="A706"/>
      <c r="B706"/>
      <c r="C706"/>
      <c r="D706"/>
      <c r="E706"/>
      <c r="F706"/>
      <c r="G706" s="3"/>
      <c r="H706" s="2"/>
    </row>
    <row r="707" spans="1:9" ht="21.75" customHeight="1" x14ac:dyDescent="0.2">
      <c r="A707"/>
      <c r="B707"/>
      <c r="C707"/>
      <c r="D707"/>
      <c r="E707"/>
      <c r="F707"/>
      <c r="G707" s="3"/>
      <c r="H707" s="2"/>
    </row>
    <row r="708" spans="1:9" ht="21.75" customHeight="1" x14ac:dyDescent="0.2">
      <c r="A708"/>
      <c r="B708"/>
      <c r="C708"/>
      <c r="D708"/>
      <c r="E708"/>
      <c r="F708"/>
      <c r="G708" s="3"/>
      <c r="H708" s="2"/>
    </row>
    <row r="709" spans="1:9" ht="21.75" customHeight="1" x14ac:dyDescent="0.2">
      <c r="A709"/>
      <c r="B709"/>
      <c r="C709"/>
      <c r="D709"/>
      <c r="E709"/>
      <c r="F709"/>
      <c r="G709" s="3"/>
      <c r="H709" s="2"/>
    </row>
    <row r="710" spans="1:9" ht="21.75" customHeight="1" x14ac:dyDescent="0.2">
      <c r="A710"/>
      <c r="B710"/>
      <c r="C710"/>
      <c r="D710"/>
      <c r="E710"/>
      <c r="F710"/>
      <c r="G710" s="3"/>
      <c r="H710" s="2"/>
    </row>
    <row r="711" spans="1:9" ht="21.75" customHeight="1" x14ac:dyDescent="0.2">
      <c r="A711"/>
      <c r="B711"/>
      <c r="C711"/>
      <c r="D711"/>
      <c r="E711"/>
      <c r="F711"/>
      <c r="G711" s="3"/>
      <c r="H711" s="2"/>
    </row>
    <row r="712" spans="1:9" ht="21.75" customHeight="1" x14ac:dyDescent="0.2">
      <c r="A712"/>
      <c r="B712"/>
      <c r="C712"/>
      <c r="D712"/>
      <c r="E712"/>
      <c r="F712"/>
      <c r="G712" s="3"/>
      <c r="H712" s="2"/>
    </row>
    <row r="713" spans="1:9" ht="21.75" customHeight="1" x14ac:dyDescent="0.2">
      <c r="A713"/>
      <c r="B713"/>
      <c r="C713"/>
      <c r="D713"/>
      <c r="E713"/>
      <c r="F713"/>
      <c r="G713" s="3"/>
      <c r="H713" s="2"/>
    </row>
    <row r="714" spans="1:9" ht="21.75" customHeight="1" x14ac:dyDescent="0.2">
      <c r="A714"/>
      <c r="B714"/>
      <c r="C714"/>
      <c r="D714"/>
      <c r="E714"/>
      <c r="F714"/>
      <c r="G714" s="3"/>
      <c r="H714" s="2"/>
    </row>
    <row r="715" spans="1:9" ht="21.75" customHeight="1" x14ac:dyDescent="0.2">
      <c r="A715"/>
      <c r="B715"/>
      <c r="C715"/>
      <c r="D715"/>
      <c r="E715"/>
      <c r="F715"/>
      <c r="G715" s="3"/>
      <c r="H715" s="2"/>
    </row>
    <row r="716" spans="1:9" ht="21.75" customHeight="1" x14ac:dyDescent="0.2">
      <c r="A716"/>
      <c r="B716"/>
      <c r="C716"/>
      <c r="D716"/>
      <c r="E716"/>
      <c r="F716"/>
      <c r="G716" s="3"/>
      <c r="H716" s="2"/>
    </row>
    <row r="717" spans="1:9" ht="21.75" customHeight="1" x14ac:dyDescent="0.2">
      <c r="A717"/>
      <c r="B717"/>
      <c r="C717"/>
      <c r="D717"/>
      <c r="E717"/>
      <c r="F717"/>
      <c r="G717" s="3"/>
      <c r="H717" s="2"/>
      <c r="I717" s="13"/>
    </row>
    <row r="718" spans="1:9" ht="21.75" customHeight="1" x14ac:dyDescent="0.2">
      <c r="A718"/>
      <c r="B718"/>
      <c r="C718"/>
      <c r="D718"/>
      <c r="E718"/>
      <c r="F718"/>
      <c r="G718" s="3"/>
      <c r="H718" s="2"/>
    </row>
    <row r="719" spans="1:9" ht="21.75" customHeight="1" x14ac:dyDescent="0.2">
      <c r="A719"/>
      <c r="B719"/>
      <c r="C719"/>
      <c r="D719"/>
      <c r="E719"/>
      <c r="F719"/>
      <c r="G719" s="3"/>
      <c r="H719" s="2"/>
    </row>
    <row r="720" spans="1:9" ht="21.75" customHeight="1" x14ac:dyDescent="0.2">
      <c r="A720"/>
      <c r="B720"/>
      <c r="C720"/>
      <c r="D720"/>
      <c r="E720"/>
      <c r="F720"/>
      <c r="G720" s="3"/>
      <c r="H720" s="2"/>
    </row>
    <row r="721" spans="1:9" ht="21.75" customHeight="1" x14ac:dyDescent="0.2">
      <c r="A721"/>
      <c r="B721"/>
      <c r="C721"/>
      <c r="D721"/>
      <c r="E721"/>
      <c r="F721"/>
      <c r="G721" s="3"/>
      <c r="H721" s="2"/>
    </row>
    <row r="722" spans="1:9" ht="21.75" customHeight="1" x14ac:dyDescent="0.2">
      <c r="A722"/>
      <c r="B722"/>
      <c r="C722"/>
      <c r="D722"/>
      <c r="E722"/>
      <c r="F722"/>
      <c r="G722" s="3"/>
      <c r="H722" s="2"/>
    </row>
    <row r="723" spans="1:9" ht="21.75" customHeight="1" x14ac:dyDescent="0.2">
      <c r="A723"/>
      <c r="B723"/>
      <c r="C723"/>
      <c r="D723"/>
      <c r="E723"/>
      <c r="F723"/>
      <c r="G723" s="3"/>
      <c r="H723" s="2"/>
    </row>
    <row r="724" spans="1:9" ht="21.75" customHeight="1" x14ac:dyDescent="0.2">
      <c r="A724"/>
      <c r="B724"/>
      <c r="C724"/>
      <c r="D724"/>
      <c r="E724"/>
      <c r="F724"/>
      <c r="G724" s="3"/>
      <c r="H724" s="2"/>
    </row>
    <row r="725" spans="1:9" ht="21.75" customHeight="1" x14ac:dyDescent="0.2">
      <c r="A725"/>
      <c r="B725"/>
      <c r="C725"/>
      <c r="D725"/>
      <c r="E725"/>
      <c r="F725"/>
      <c r="G725" s="3"/>
      <c r="H725" s="2"/>
    </row>
    <row r="726" spans="1:9" ht="21.75" customHeight="1" x14ac:dyDescent="0.2">
      <c r="A726"/>
      <c r="B726"/>
      <c r="C726"/>
      <c r="D726"/>
      <c r="E726"/>
      <c r="F726"/>
      <c r="G726" s="3"/>
      <c r="H726" s="2"/>
    </row>
    <row r="727" spans="1:9" ht="21.75" customHeight="1" x14ac:dyDescent="0.2">
      <c r="A727"/>
      <c r="B727"/>
      <c r="C727"/>
      <c r="D727"/>
      <c r="E727"/>
      <c r="F727"/>
      <c r="G727" s="3"/>
      <c r="H727" s="2"/>
    </row>
    <row r="728" spans="1:9" ht="21.75" customHeight="1" x14ac:dyDescent="0.2">
      <c r="A728"/>
      <c r="B728"/>
      <c r="C728"/>
      <c r="D728"/>
      <c r="E728"/>
      <c r="F728"/>
      <c r="G728" s="3"/>
      <c r="H728" s="2"/>
    </row>
    <row r="729" spans="1:9" ht="21.75" customHeight="1" x14ac:dyDescent="0.2">
      <c r="A729"/>
      <c r="B729"/>
      <c r="C729"/>
      <c r="D729"/>
      <c r="E729"/>
      <c r="F729"/>
      <c r="G729" s="3"/>
      <c r="H729" s="2"/>
    </row>
    <row r="730" spans="1:9" ht="21.75" customHeight="1" x14ac:dyDescent="0.2">
      <c r="A730"/>
      <c r="B730"/>
      <c r="C730"/>
      <c r="D730"/>
      <c r="E730"/>
      <c r="F730"/>
      <c r="G730" s="3"/>
      <c r="H730" s="2"/>
    </row>
    <row r="731" spans="1:9" ht="21.75" customHeight="1" x14ac:dyDescent="0.2">
      <c r="A731"/>
      <c r="B731"/>
      <c r="C731"/>
      <c r="D731"/>
      <c r="E731"/>
      <c r="F731"/>
      <c r="G731" s="3"/>
      <c r="H731" s="2"/>
    </row>
    <row r="732" spans="1:9" ht="21.75" customHeight="1" x14ac:dyDescent="0.2">
      <c r="A732"/>
      <c r="B732"/>
      <c r="C732"/>
      <c r="D732"/>
      <c r="E732"/>
      <c r="F732"/>
      <c r="G732" s="3"/>
      <c r="H732" s="2"/>
      <c r="I732" s="13"/>
    </row>
    <row r="733" spans="1:9" ht="21.75" customHeight="1" x14ac:dyDescent="0.2">
      <c r="A733"/>
      <c r="B733"/>
      <c r="C733"/>
      <c r="D733"/>
      <c r="E733"/>
      <c r="F733"/>
      <c r="G733" s="3"/>
      <c r="H733" s="2"/>
    </row>
    <row r="734" spans="1:9" ht="21.75" customHeight="1" x14ac:dyDescent="0.2">
      <c r="A734"/>
      <c r="B734"/>
      <c r="C734"/>
      <c r="D734"/>
      <c r="E734"/>
      <c r="F734"/>
      <c r="G734" s="3"/>
      <c r="H734" s="2"/>
    </row>
    <row r="735" spans="1:9" ht="21.75" customHeight="1" x14ac:dyDescent="0.2">
      <c r="A735"/>
      <c r="B735"/>
      <c r="C735"/>
      <c r="D735"/>
      <c r="E735"/>
      <c r="F735"/>
      <c r="G735" s="3"/>
      <c r="H735" s="2"/>
    </row>
    <row r="736" spans="1:9" ht="21.75" customHeight="1" x14ac:dyDescent="0.2">
      <c r="A736"/>
      <c r="B736"/>
      <c r="C736"/>
      <c r="D736"/>
      <c r="E736"/>
      <c r="F736"/>
      <c r="G736" s="3"/>
      <c r="H736" s="2"/>
    </row>
    <row r="737" spans="1:9" ht="21.75" customHeight="1" x14ac:dyDescent="0.2">
      <c r="A737"/>
      <c r="B737"/>
      <c r="C737"/>
      <c r="D737"/>
      <c r="E737"/>
      <c r="F737"/>
      <c r="G737" s="3"/>
      <c r="H737" s="2"/>
    </row>
    <row r="738" spans="1:9" ht="21.75" customHeight="1" x14ac:dyDescent="0.2">
      <c r="A738"/>
      <c r="B738"/>
      <c r="C738"/>
      <c r="D738"/>
      <c r="E738"/>
      <c r="F738"/>
      <c r="G738" s="3"/>
      <c r="H738" s="2"/>
    </row>
    <row r="739" spans="1:9" ht="21.75" customHeight="1" x14ac:dyDescent="0.2">
      <c r="A739"/>
      <c r="B739"/>
      <c r="C739"/>
      <c r="D739"/>
      <c r="E739"/>
      <c r="F739"/>
      <c r="G739" s="3"/>
      <c r="H739" s="2"/>
    </row>
    <row r="740" spans="1:9" ht="21.75" customHeight="1" x14ac:dyDescent="0.2">
      <c r="A740"/>
      <c r="B740"/>
      <c r="C740"/>
      <c r="D740"/>
      <c r="E740"/>
      <c r="F740"/>
      <c r="G740" s="3"/>
      <c r="H740" s="2"/>
    </row>
    <row r="741" spans="1:9" ht="21.75" customHeight="1" x14ac:dyDescent="0.2">
      <c r="A741"/>
      <c r="B741"/>
      <c r="C741"/>
      <c r="D741"/>
      <c r="E741"/>
      <c r="F741"/>
      <c r="G741" s="3"/>
      <c r="H741" s="2"/>
    </row>
    <row r="742" spans="1:9" ht="21.75" customHeight="1" x14ac:dyDescent="0.2">
      <c r="A742"/>
      <c r="B742"/>
      <c r="C742"/>
      <c r="D742"/>
      <c r="E742"/>
      <c r="F742"/>
      <c r="G742" s="3"/>
      <c r="H742" s="2"/>
    </row>
    <row r="743" spans="1:9" ht="21.75" customHeight="1" x14ac:dyDescent="0.2">
      <c r="A743"/>
      <c r="B743"/>
      <c r="C743"/>
      <c r="D743"/>
      <c r="E743"/>
      <c r="F743"/>
      <c r="G743" s="3"/>
      <c r="H743" s="2"/>
    </row>
    <row r="744" spans="1:9" ht="21.75" customHeight="1" x14ac:dyDescent="0.2">
      <c r="A744"/>
      <c r="B744"/>
      <c r="C744"/>
      <c r="D744"/>
      <c r="E744"/>
      <c r="F744"/>
      <c r="G744" s="3"/>
      <c r="H744" s="2"/>
    </row>
    <row r="745" spans="1:9" ht="21.75" customHeight="1" x14ac:dyDescent="0.2">
      <c r="A745"/>
      <c r="B745"/>
      <c r="C745"/>
      <c r="D745"/>
      <c r="E745"/>
      <c r="F745"/>
      <c r="G745" s="3"/>
      <c r="H745" s="2"/>
    </row>
    <row r="746" spans="1:9" ht="21.75" customHeight="1" x14ac:dyDescent="0.2">
      <c r="A746"/>
      <c r="B746"/>
      <c r="C746"/>
      <c r="D746"/>
      <c r="E746"/>
      <c r="F746"/>
      <c r="G746" s="3"/>
      <c r="H746" s="2"/>
    </row>
    <row r="747" spans="1:9" ht="21.75" customHeight="1" x14ac:dyDescent="0.2">
      <c r="A747"/>
      <c r="B747"/>
      <c r="C747"/>
      <c r="D747"/>
      <c r="E747"/>
      <c r="F747"/>
      <c r="G747" s="3"/>
      <c r="H747" s="2"/>
    </row>
    <row r="748" spans="1:9" ht="21.75" customHeight="1" x14ac:dyDescent="0.2">
      <c r="A748"/>
      <c r="B748"/>
      <c r="C748"/>
      <c r="D748"/>
      <c r="E748"/>
      <c r="F748"/>
      <c r="G748" s="3"/>
      <c r="H748" s="2"/>
    </row>
    <row r="749" spans="1:9" ht="21.75" customHeight="1" x14ac:dyDescent="0.2">
      <c r="A749"/>
      <c r="B749"/>
      <c r="C749"/>
      <c r="D749"/>
      <c r="E749"/>
      <c r="F749"/>
      <c r="G749" s="3"/>
      <c r="H749" s="2"/>
    </row>
    <row r="750" spans="1:9" ht="21.75" customHeight="1" x14ac:dyDescent="0.2">
      <c r="A750"/>
      <c r="B750"/>
      <c r="C750"/>
      <c r="D750"/>
      <c r="E750"/>
      <c r="F750"/>
      <c r="G750" s="3"/>
      <c r="H750" s="2"/>
      <c r="I750" s="15"/>
    </row>
    <row r="751" spans="1:9" ht="21.75" customHeight="1" x14ac:dyDescent="0.2">
      <c r="A751"/>
      <c r="B751"/>
      <c r="C751"/>
      <c r="D751"/>
      <c r="E751"/>
      <c r="F751"/>
      <c r="G751" s="3"/>
      <c r="H751" s="2"/>
    </row>
    <row r="752" spans="1:9" ht="21.75" customHeight="1" x14ac:dyDescent="0.2">
      <c r="A752"/>
      <c r="B752"/>
      <c r="C752"/>
      <c r="D752"/>
      <c r="E752"/>
      <c r="F752"/>
      <c r="G752" s="3"/>
      <c r="H752" s="2"/>
    </row>
    <row r="753" spans="1:8" ht="21.75" customHeight="1" x14ac:dyDescent="0.2">
      <c r="A753"/>
      <c r="B753"/>
      <c r="C753"/>
      <c r="D753"/>
      <c r="E753"/>
      <c r="F753"/>
      <c r="G753" s="3"/>
      <c r="H753" s="2"/>
    </row>
    <row r="754" spans="1:8" ht="21.75" customHeight="1" x14ac:dyDescent="0.2">
      <c r="A754"/>
      <c r="B754"/>
      <c r="C754"/>
      <c r="D754"/>
      <c r="E754"/>
      <c r="F754"/>
      <c r="G754" s="3"/>
      <c r="H754" s="2"/>
    </row>
    <row r="755" spans="1:8" ht="21.75" customHeight="1" x14ac:dyDescent="0.2">
      <c r="A755"/>
      <c r="B755"/>
      <c r="C755"/>
      <c r="D755"/>
      <c r="E755"/>
      <c r="F755"/>
      <c r="G755" s="3"/>
      <c r="H755" s="2"/>
    </row>
    <row r="756" spans="1:8" ht="21.75" customHeight="1" x14ac:dyDescent="0.2">
      <c r="A756"/>
      <c r="B756"/>
      <c r="C756"/>
      <c r="D756"/>
      <c r="E756"/>
      <c r="F756"/>
      <c r="G756" s="3"/>
      <c r="H756" s="2"/>
    </row>
    <row r="757" spans="1:8" ht="21.75" customHeight="1" x14ac:dyDescent="0.2">
      <c r="A757"/>
      <c r="B757"/>
      <c r="C757"/>
      <c r="D757"/>
      <c r="E757"/>
      <c r="F757"/>
      <c r="G757" s="3"/>
      <c r="H757" s="2"/>
    </row>
    <row r="758" spans="1:8" ht="21.75" customHeight="1" x14ac:dyDescent="0.2">
      <c r="A758"/>
      <c r="B758"/>
      <c r="C758"/>
      <c r="D758"/>
      <c r="E758"/>
      <c r="F758"/>
      <c r="G758" s="3"/>
      <c r="H758" s="2"/>
    </row>
    <row r="759" spans="1:8" ht="21.75" customHeight="1" x14ac:dyDescent="0.2">
      <c r="A759"/>
      <c r="B759"/>
      <c r="C759"/>
      <c r="D759"/>
      <c r="E759"/>
      <c r="F759"/>
      <c r="G759" s="3"/>
      <c r="H759" s="2"/>
    </row>
    <row r="760" spans="1:8" ht="21.75" customHeight="1" x14ac:dyDescent="0.2">
      <c r="A760"/>
      <c r="B760"/>
      <c r="C760"/>
      <c r="D760"/>
      <c r="E760"/>
      <c r="F760"/>
      <c r="G760" s="3"/>
      <c r="H760" s="2"/>
    </row>
    <row r="761" spans="1:8" ht="21.75" customHeight="1" x14ac:dyDescent="0.2">
      <c r="A761"/>
      <c r="B761"/>
      <c r="C761"/>
      <c r="D761"/>
      <c r="E761"/>
      <c r="F761"/>
      <c r="G761" s="3"/>
      <c r="H761" s="2"/>
    </row>
    <row r="762" spans="1:8" ht="21.75" customHeight="1" x14ac:dyDescent="0.2">
      <c r="A762"/>
      <c r="B762"/>
      <c r="C762"/>
      <c r="D762"/>
      <c r="E762"/>
      <c r="F762"/>
      <c r="G762" s="3"/>
      <c r="H762" s="2"/>
    </row>
    <row r="763" spans="1:8" ht="21.75" customHeight="1" x14ac:dyDescent="0.2">
      <c r="A763"/>
      <c r="B763"/>
      <c r="C763"/>
      <c r="D763"/>
      <c r="E763"/>
      <c r="F763"/>
      <c r="G763" s="3"/>
      <c r="H763" s="2"/>
    </row>
    <row r="764" spans="1:8" ht="21.75" customHeight="1" x14ac:dyDescent="0.2">
      <c r="A764"/>
      <c r="B764"/>
      <c r="C764"/>
      <c r="D764"/>
      <c r="E764"/>
      <c r="F764"/>
      <c r="G764" s="3"/>
      <c r="H764" s="2"/>
    </row>
    <row r="765" spans="1:8" ht="21.75" customHeight="1" x14ac:dyDescent="0.2">
      <c r="A765"/>
      <c r="B765"/>
      <c r="C765"/>
      <c r="D765"/>
      <c r="E765"/>
      <c r="F765"/>
      <c r="G765" s="3"/>
      <c r="H765" s="2"/>
    </row>
    <row r="766" spans="1:8" ht="21.75" customHeight="1" x14ac:dyDescent="0.2">
      <c r="A766"/>
      <c r="B766"/>
      <c r="C766"/>
      <c r="D766"/>
      <c r="E766"/>
      <c r="F766"/>
      <c r="G766" s="3"/>
      <c r="H766" s="2"/>
    </row>
    <row r="767" spans="1:8" ht="21.75" customHeight="1" x14ac:dyDescent="0.2">
      <c r="A767"/>
      <c r="B767"/>
      <c r="C767"/>
      <c r="D767"/>
      <c r="E767"/>
      <c r="F767"/>
      <c r="G767" s="3"/>
      <c r="H767" s="2"/>
    </row>
    <row r="768" spans="1:8" ht="21.75" customHeight="1" x14ac:dyDescent="0.2">
      <c r="A768"/>
      <c r="B768"/>
      <c r="C768"/>
      <c r="D768"/>
      <c r="E768"/>
      <c r="F768"/>
      <c r="G768" s="3"/>
      <c r="H768" s="2"/>
    </row>
    <row r="769" spans="1:9" ht="21.75" customHeight="1" x14ac:dyDescent="0.2">
      <c r="A769"/>
      <c r="B769"/>
      <c r="C769"/>
      <c r="D769"/>
      <c r="E769"/>
      <c r="F769"/>
      <c r="G769" s="3"/>
      <c r="H769" s="2"/>
      <c r="I769" s="13"/>
    </row>
    <row r="770" spans="1:9" ht="21.75" customHeight="1" x14ac:dyDescent="0.2">
      <c r="A770"/>
      <c r="B770"/>
      <c r="C770"/>
      <c r="D770"/>
      <c r="E770"/>
      <c r="F770"/>
      <c r="G770" s="3"/>
      <c r="H770" s="2"/>
    </row>
    <row r="771" spans="1:9" ht="21.75" customHeight="1" x14ac:dyDescent="0.2">
      <c r="A771"/>
      <c r="B771"/>
      <c r="C771"/>
      <c r="D771"/>
      <c r="E771"/>
      <c r="F771"/>
      <c r="G771" s="3"/>
      <c r="H771" s="2"/>
    </row>
    <row r="772" spans="1:9" ht="21.75" customHeight="1" x14ac:dyDescent="0.2">
      <c r="A772"/>
      <c r="B772"/>
      <c r="C772"/>
      <c r="D772"/>
      <c r="E772"/>
      <c r="F772"/>
      <c r="G772" s="3"/>
      <c r="H772" s="2"/>
    </row>
    <row r="773" spans="1:9" ht="21.75" customHeight="1" x14ac:dyDescent="0.2">
      <c r="A773"/>
      <c r="B773"/>
      <c r="C773"/>
      <c r="D773"/>
      <c r="E773"/>
      <c r="F773"/>
      <c r="G773" s="3"/>
      <c r="H773" s="2"/>
    </row>
    <row r="774" spans="1:9" ht="21.75" customHeight="1" x14ac:dyDescent="0.2">
      <c r="A774"/>
      <c r="B774"/>
      <c r="C774"/>
      <c r="D774"/>
      <c r="E774"/>
      <c r="F774"/>
      <c r="G774" s="3"/>
      <c r="H774" s="2"/>
    </row>
    <row r="775" spans="1:9" ht="21.75" customHeight="1" x14ac:dyDescent="0.2">
      <c r="A775"/>
      <c r="B775"/>
      <c r="C775"/>
      <c r="D775"/>
      <c r="E775"/>
      <c r="F775"/>
      <c r="G775" s="3"/>
      <c r="H775" s="2"/>
    </row>
    <row r="776" spans="1:9" ht="21.75" customHeight="1" x14ac:dyDescent="0.2">
      <c r="A776"/>
      <c r="B776"/>
      <c r="C776"/>
      <c r="D776"/>
      <c r="E776"/>
      <c r="F776"/>
      <c r="G776" s="3"/>
      <c r="H776" s="2"/>
    </row>
    <row r="777" spans="1:9" ht="21.75" customHeight="1" x14ac:dyDescent="0.2">
      <c r="A777"/>
      <c r="B777"/>
      <c r="C777"/>
      <c r="D777"/>
      <c r="E777"/>
      <c r="F777"/>
      <c r="G777" s="3"/>
      <c r="H777" s="2"/>
    </row>
    <row r="778" spans="1:9" ht="21.75" customHeight="1" x14ac:dyDescent="0.2">
      <c r="A778"/>
      <c r="B778"/>
      <c r="C778"/>
      <c r="D778"/>
      <c r="E778"/>
      <c r="F778"/>
      <c r="G778" s="3"/>
      <c r="H778" s="2"/>
      <c r="I778" s="13"/>
    </row>
    <row r="779" spans="1:9" ht="21.75" customHeight="1" x14ac:dyDescent="0.2">
      <c r="A779"/>
      <c r="B779"/>
      <c r="C779"/>
      <c r="D779"/>
      <c r="E779"/>
      <c r="F779"/>
      <c r="G779" s="3"/>
      <c r="H779" s="2"/>
    </row>
    <row r="780" spans="1:9" ht="21.75" customHeight="1" x14ac:dyDescent="0.2">
      <c r="A780"/>
      <c r="B780"/>
      <c r="C780"/>
      <c r="D780"/>
      <c r="E780"/>
      <c r="F780"/>
      <c r="G780" s="3"/>
      <c r="H780" s="2"/>
    </row>
    <row r="781" spans="1:9" ht="21.75" customHeight="1" x14ac:dyDescent="0.2">
      <c r="A781"/>
      <c r="B781"/>
      <c r="C781"/>
      <c r="D781"/>
      <c r="E781"/>
      <c r="F781"/>
      <c r="G781" s="3"/>
      <c r="H781" s="2"/>
    </row>
    <row r="782" spans="1:9" ht="21.75" customHeight="1" x14ac:dyDescent="0.2">
      <c r="A782"/>
      <c r="B782"/>
      <c r="C782"/>
      <c r="D782"/>
      <c r="E782"/>
      <c r="F782"/>
      <c r="G782" s="3"/>
      <c r="H782" s="2"/>
    </row>
    <row r="783" spans="1:9" ht="21.75" customHeight="1" x14ac:dyDescent="0.2">
      <c r="A783"/>
      <c r="B783"/>
      <c r="C783"/>
      <c r="D783"/>
      <c r="E783"/>
      <c r="F783"/>
      <c r="G783" s="3"/>
      <c r="H783" s="2"/>
    </row>
    <row r="784" spans="1:9" ht="21.75" customHeight="1" x14ac:dyDescent="0.2">
      <c r="A784"/>
      <c r="B784"/>
      <c r="C784"/>
      <c r="D784"/>
      <c r="E784"/>
      <c r="F784"/>
      <c r="G784" s="3"/>
      <c r="H784" s="2"/>
    </row>
    <row r="785" spans="1:8" ht="21.75" customHeight="1" x14ac:dyDescent="0.2">
      <c r="A785"/>
      <c r="B785"/>
      <c r="C785"/>
      <c r="D785"/>
      <c r="E785"/>
      <c r="F785"/>
      <c r="G785" s="3"/>
      <c r="H785" s="2"/>
    </row>
    <row r="786" spans="1:8" ht="21.75" customHeight="1" x14ac:dyDescent="0.2">
      <c r="A786"/>
      <c r="B786"/>
      <c r="C786"/>
      <c r="D786"/>
      <c r="E786"/>
      <c r="F786"/>
      <c r="G786" s="3"/>
      <c r="H786" s="2"/>
    </row>
    <row r="787" spans="1:8" ht="21.75" customHeight="1" x14ac:dyDescent="0.2">
      <c r="A787"/>
      <c r="B787"/>
      <c r="C787"/>
      <c r="D787"/>
      <c r="E787"/>
      <c r="F787"/>
      <c r="G787" s="3"/>
      <c r="H787" s="2"/>
    </row>
    <row r="788" spans="1:8" ht="21.75" customHeight="1" x14ac:dyDescent="0.2">
      <c r="A788"/>
      <c r="B788"/>
      <c r="C788"/>
      <c r="D788"/>
      <c r="E788"/>
      <c r="F788"/>
      <c r="G788" s="3"/>
      <c r="H788" s="2"/>
    </row>
    <row r="789" spans="1:8" ht="21.75" customHeight="1" x14ac:dyDescent="0.2">
      <c r="A789"/>
      <c r="B789"/>
      <c r="C789"/>
      <c r="D789"/>
      <c r="E789"/>
      <c r="F789"/>
      <c r="G789" s="3"/>
      <c r="H789" s="2"/>
    </row>
    <row r="790" spans="1:8" ht="21.75" customHeight="1" x14ac:dyDescent="0.2">
      <c r="A790"/>
      <c r="B790"/>
      <c r="C790"/>
      <c r="D790"/>
      <c r="E790"/>
      <c r="F790"/>
      <c r="G790" s="3"/>
      <c r="H790" s="2"/>
    </row>
    <row r="791" spans="1:8" ht="21.75" customHeight="1" x14ac:dyDescent="0.2">
      <c r="A791"/>
      <c r="B791"/>
      <c r="C791"/>
      <c r="D791"/>
      <c r="E791"/>
      <c r="F791"/>
      <c r="G791" s="3"/>
      <c r="H791" s="2"/>
    </row>
    <row r="792" spans="1:8" ht="21.75" customHeight="1" x14ac:dyDescent="0.2">
      <c r="A792"/>
      <c r="B792"/>
      <c r="C792"/>
      <c r="D792"/>
      <c r="E792"/>
      <c r="F792"/>
      <c r="G792" s="3"/>
      <c r="H792" s="2"/>
    </row>
    <row r="793" spans="1:8" ht="21.75" customHeight="1" x14ac:dyDescent="0.2">
      <c r="A793"/>
      <c r="B793"/>
      <c r="C793"/>
      <c r="D793"/>
      <c r="E793"/>
      <c r="F793"/>
      <c r="G793" s="3"/>
      <c r="H793" s="2"/>
    </row>
    <row r="794" spans="1:8" ht="21.75" customHeight="1" x14ac:dyDescent="0.2">
      <c r="A794"/>
      <c r="B794"/>
      <c r="C794"/>
      <c r="D794"/>
      <c r="E794"/>
      <c r="F794"/>
      <c r="G794" s="3"/>
      <c r="H794" s="2"/>
    </row>
    <row r="795" spans="1:8" ht="21.75" customHeight="1" x14ac:dyDescent="0.2">
      <c r="A795"/>
      <c r="B795"/>
      <c r="C795"/>
      <c r="D795"/>
      <c r="E795"/>
      <c r="F795"/>
      <c r="G795" s="3"/>
      <c r="H795" s="2"/>
    </row>
    <row r="796" spans="1:8" ht="21.75" customHeight="1" x14ac:dyDescent="0.2">
      <c r="A796"/>
      <c r="B796"/>
      <c r="C796"/>
      <c r="D796"/>
      <c r="E796"/>
      <c r="F796"/>
      <c r="G796" s="3"/>
      <c r="H796" s="2"/>
    </row>
    <row r="797" spans="1:8" ht="21.75" customHeight="1" x14ac:dyDescent="0.2">
      <c r="A797"/>
      <c r="B797"/>
      <c r="C797"/>
      <c r="D797"/>
      <c r="E797"/>
      <c r="F797"/>
      <c r="G797" s="3"/>
      <c r="H797" s="2"/>
    </row>
    <row r="798" spans="1:8" ht="21.75" customHeight="1" x14ac:dyDescent="0.2">
      <c r="A798"/>
      <c r="B798"/>
      <c r="C798"/>
      <c r="D798"/>
      <c r="E798"/>
      <c r="F798"/>
      <c r="G798" s="3"/>
      <c r="H798" s="2"/>
    </row>
    <row r="799" spans="1:8" ht="21.75" customHeight="1" x14ac:dyDescent="0.2">
      <c r="A799"/>
      <c r="B799"/>
      <c r="C799"/>
      <c r="D799"/>
      <c r="E799"/>
      <c r="F799"/>
      <c r="G799" s="3"/>
      <c r="H799" s="2"/>
    </row>
    <row r="800" spans="1:8" ht="21.75" customHeight="1" x14ac:dyDescent="0.2">
      <c r="A800"/>
      <c r="B800"/>
      <c r="C800"/>
      <c r="D800"/>
      <c r="E800"/>
      <c r="F800"/>
      <c r="G800" s="3"/>
      <c r="H800" s="2"/>
    </row>
    <row r="801" spans="1:8" ht="21.75" customHeight="1" x14ac:dyDescent="0.2">
      <c r="A801"/>
      <c r="B801"/>
      <c r="C801"/>
      <c r="D801"/>
      <c r="E801"/>
      <c r="F801"/>
      <c r="G801" s="3"/>
      <c r="H801" s="2"/>
    </row>
    <row r="802" spans="1:8" ht="21.75" customHeight="1" x14ac:dyDescent="0.2">
      <c r="A802"/>
      <c r="B802"/>
      <c r="C802"/>
      <c r="D802"/>
      <c r="E802"/>
      <c r="F802"/>
      <c r="G802" s="3"/>
      <c r="H802" s="2"/>
    </row>
    <row r="803" spans="1:8" ht="21.75" customHeight="1" x14ac:dyDescent="0.2">
      <c r="A803"/>
      <c r="B803"/>
      <c r="C803"/>
      <c r="D803"/>
      <c r="E803"/>
      <c r="F803"/>
      <c r="G803" s="3"/>
      <c r="H803" s="2"/>
    </row>
    <row r="804" spans="1:8" ht="21.75" customHeight="1" x14ac:dyDescent="0.2">
      <c r="A804"/>
      <c r="B804"/>
      <c r="C804"/>
      <c r="D804"/>
      <c r="E804"/>
      <c r="F804"/>
      <c r="G804" s="3"/>
      <c r="H804" s="2"/>
    </row>
    <row r="805" spans="1:8" ht="21.75" customHeight="1" x14ac:dyDescent="0.2">
      <c r="A805"/>
      <c r="B805"/>
      <c r="C805"/>
      <c r="D805"/>
      <c r="E805"/>
      <c r="F805"/>
      <c r="G805" s="3"/>
      <c r="H805" s="2"/>
    </row>
    <row r="806" spans="1:8" ht="21.75" customHeight="1" x14ac:dyDescent="0.2">
      <c r="A806"/>
      <c r="B806"/>
      <c r="C806"/>
      <c r="D806"/>
      <c r="E806"/>
      <c r="F806"/>
      <c r="G806" s="3"/>
      <c r="H806" s="2"/>
    </row>
    <row r="807" spans="1:8" ht="21.75" customHeight="1" x14ac:dyDescent="0.2">
      <c r="A807"/>
      <c r="B807"/>
      <c r="C807"/>
      <c r="D807"/>
      <c r="E807"/>
      <c r="F807"/>
      <c r="G807" s="3"/>
      <c r="H807" s="2"/>
    </row>
    <row r="808" spans="1:8" ht="21.75" customHeight="1" x14ac:dyDescent="0.2">
      <c r="A808"/>
      <c r="B808"/>
      <c r="C808"/>
      <c r="D808"/>
      <c r="E808"/>
      <c r="F808"/>
      <c r="G808" s="3"/>
      <c r="H808" s="2"/>
    </row>
    <row r="809" spans="1:8" ht="21.75" customHeight="1" x14ac:dyDescent="0.2">
      <c r="A809"/>
      <c r="B809"/>
      <c r="C809"/>
      <c r="D809"/>
      <c r="E809"/>
      <c r="F809"/>
      <c r="G809" s="3"/>
      <c r="H809" s="2"/>
    </row>
    <row r="810" spans="1:8" ht="21.75" customHeight="1" x14ac:dyDescent="0.2">
      <c r="A810"/>
      <c r="B810"/>
      <c r="C810"/>
      <c r="D810"/>
      <c r="E810"/>
      <c r="F810"/>
      <c r="G810" s="3"/>
      <c r="H810" s="2"/>
    </row>
    <row r="811" spans="1:8" ht="21.75" customHeight="1" x14ac:dyDescent="0.2">
      <c r="A811"/>
      <c r="B811"/>
      <c r="C811"/>
      <c r="D811"/>
      <c r="E811"/>
      <c r="F811"/>
      <c r="G811" s="3"/>
      <c r="H811" s="2"/>
    </row>
    <row r="812" spans="1:8" ht="21.75" customHeight="1" x14ac:dyDescent="0.2">
      <c r="A812"/>
      <c r="B812"/>
      <c r="C812"/>
      <c r="D812"/>
      <c r="E812"/>
      <c r="F812"/>
      <c r="G812" s="3"/>
      <c r="H812" s="2"/>
    </row>
    <row r="813" spans="1:8" ht="21.75" customHeight="1" x14ac:dyDescent="0.2">
      <c r="A813"/>
      <c r="B813"/>
      <c r="C813"/>
      <c r="D813"/>
      <c r="E813"/>
      <c r="F813"/>
      <c r="G813" s="3"/>
      <c r="H813" s="2"/>
    </row>
    <row r="814" spans="1:8" ht="21.75" customHeight="1" x14ac:dyDescent="0.2">
      <c r="A814"/>
      <c r="B814"/>
      <c r="C814"/>
      <c r="D814"/>
      <c r="E814"/>
      <c r="F814"/>
      <c r="G814" s="3"/>
      <c r="H814" s="2"/>
    </row>
    <row r="815" spans="1:8" ht="21.75" customHeight="1" x14ac:dyDescent="0.2">
      <c r="A815"/>
      <c r="B815"/>
      <c r="C815"/>
      <c r="D815"/>
      <c r="E815"/>
      <c r="F815"/>
      <c r="G815" s="3"/>
      <c r="H815" s="2"/>
    </row>
    <row r="816" spans="1:8" ht="21.75" customHeight="1" x14ac:dyDescent="0.2">
      <c r="A816"/>
      <c r="B816"/>
      <c r="C816"/>
      <c r="D816"/>
      <c r="E816"/>
      <c r="F816"/>
      <c r="G816" s="3"/>
      <c r="H816" s="2"/>
    </row>
    <row r="817" spans="1:9" ht="21.75" customHeight="1" x14ac:dyDescent="0.2">
      <c r="A817"/>
      <c r="B817"/>
      <c r="C817"/>
      <c r="D817"/>
      <c r="E817"/>
      <c r="F817"/>
      <c r="G817" s="3"/>
      <c r="H817" s="2"/>
    </row>
    <row r="818" spans="1:9" ht="21.75" customHeight="1" x14ac:dyDescent="0.2">
      <c r="A818"/>
      <c r="B818"/>
      <c r="C818"/>
      <c r="D818"/>
      <c r="E818"/>
      <c r="F818"/>
      <c r="G818" s="3"/>
      <c r="H818" s="2"/>
    </row>
    <row r="819" spans="1:9" ht="21.75" customHeight="1" x14ac:dyDescent="0.2">
      <c r="A819"/>
      <c r="B819"/>
      <c r="C819"/>
      <c r="D819"/>
      <c r="E819"/>
      <c r="F819"/>
      <c r="G819" s="3"/>
      <c r="H819" s="2"/>
    </row>
    <row r="820" spans="1:9" ht="21.75" customHeight="1" x14ac:dyDescent="0.2">
      <c r="A820"/>
      <c r="B820"/>
      <c r="C820"/>
      <c r="D820"/>
      <c r="E820"/>
      <c r="F820"/>
      <c r="G820" s="3"/>
      <c r="H820" s="2"/>
      <c r="I820" s="13"/>
    </row>
    <row r="821" spans="1:9" ht="21.75" customHeight="1" x14ac:dyDescent="0.2">
      <c r="A821"/>
      <c r="B821"/>
      <c r="C821"/>
      <c r="D821"/>
      <c r="E821"/>
      <c r="F821"/>
      <c r="G821" s="3"/>
      <c r="H821" s="2"/>
    </row>
    <row r="822" spans="1:9" ht="21.75" customHeight="1" x14ac:dyDescent="0.2">
      <c r="A822"/>
      <c r="B822"/>
      <c r="C822"/>
      <c r="D822"/>
      <c r="E822"/>
      <c r="F822"/>
      <c r="G822" s="3"/>
      <c r="H822" s="2"/>
    </row>
    <row r="823" spans="1:9" ht="21.75" customHeight="1" x14ac:dyDescent="0.2">
      <c r="A823"/>
      <c r="B823"/>
      <c r="C823"/>
      <c r="D823"/>
      <c r="E823"/>
      <c r="F823"/>
      <c r="G823" s="3"/>
      <c r="H823" s="2"/>
    </row>
    <row r="824" spans="1:9" ht="21.75" customHeight="1" x14ac:dyDescent="0.2">
      <c r="A824"/>
      <c r="B824"/>
      <c r="C824"/>
      <c r="D824"/>
      <c r="E824"/>
      <c r="F824"/>
      <c r="G824" s="3"/>
      <c r="H824" s="2"/>
    </row>
    <row r="825" spans="1:9" ht="21.75" customHeight="1" x14ac:dyDescent="0.2">
      <c r="A825"/>
      <c r="B825"/>
      <c r="C825"/>
      <c r="D825"/>
      <c r="E825"/>
      <c r="F825"/>
      <c r="G825" s="3"/>
      <c r="H825" s="2"/>
    </row>
    <row r="826" spans="1:9" ht="21.75" customHeight="1" x14ac:dyDescent="0.2">
      <c r="A826"/>
      <c r="B826"/>
      <c r="C826"/>
      <c r="D826"/>
      <c r="E826"/>
      <c r="F826"/>
      <c r="G826" s="3"/>
      <c r="H826" s="2"/>
    </row>
    <row r="827" spans="1:9" ht="21.75" customHeight="1" x14ac:dyDescent="0.2">
      <c r="A827"/>
      <c r="B827"/>
      <c r="C827"/>
      <c r="D827"/>
      <c r="E827"/>
      <c r="F827"/>
      <c r="G827" s="3"/>
      <c r="H827" s="2"/>
    </row>
    <row r="828" spans="1:9" ht="21.75" customHeight="1" x14ac:dyDescent="0.2">
      <c r="A828"/>
      <c r="B828"/>
      <c r="C828"/>
      <c r="D828"/>
      <c r="E828"/>
      <c r="F828"/>
      <c r="G828" s="3"/>
      <c r="H828" s="2"/>
    </row>
    <row r="829" spans="1:9" ht="21.75" customHeight="1" x14ac:dyDescent="0.2">
      <c r="A829"/>
      <c r="B829"/>
      <c r="C829"/>
      <c r="D829"/>
      <c r="E829"/>
      <c r="F829"/>
      <c r="G829" s="3"/>
      <c r="H829" s="2"/>
    </row>
    <row r="830" spans="1:9" ht="21.75" customHeight="1" x14ac:dyDescent="0.2">
      <c r="A830"/>
      <c r="B830"/>
      <c r="C830"/>
      <c r="D830"/>
      <c r="E830"/>
      <c r="F830"/>
      <c r="G830" s="3"/>
      <c r="H830" s="2"/>
      <c r="I830" s="13"/>
    </row>
    <row r="831" spans="1:9" ht="21.75" customHeight="1" x14ac:dyDescent="0.2">
      <c r="A831"/>
      <c r="B831"/>
      <c r="C831"/>
      <c r="D831"/>
      <c r="E831"/>
      <c r="F831"/>
      <c r="G831" s="3"/>
      <c r="H831" s="2"/>
    </row>
    <row r="832" spans="1:9" ht="21.75" customHeight="1" x14ac:dyDescent="0.2">
      <c r="A832"/>
      <c r="B832"/>
      <c r="C832"/>
      <c r="D832"/>
      <c r="E832"/>
      <c r="F832"/>
      <c r="G832" s="3"/>
      <c r="H832" s="2"/>
    </row>
    <row r="833" spans="1:9" ht="21.75" customHeight="1" x14ac:dyDescent="0.2">
      <c r="A833"/>
      <c r="B833"/>
      <c r="C833"/>
      <c r="D833"/>
      <c r="E833"/>
      <c r="F833"/>
      <c r="G833" s="3"/>
      <c r="H833" s="2"/>
    </row>
    <row r="834" spans="1:9" ht="21.75" customHeight="1" x14ac:dyDescent="0.2">
      <c r="A834"/>
      <c r="B834"/>
      <c r="C834"/>
      <c r="D834"/>
      <c r="E834"/>
      <c r="F834"/>
      <c r="G834" s="3"/>
      <c r="H834" s="2"/>
    </row>
    <row r="835" spans="1:9" ht="21.75" customHeight="1" x14ac:dyDescent="0.2">
      <c r="A835"/>
      <c r="B835"/>
      <c r="C835"/>
      <c r="D835"/>
      <c r="E835"/>
      <c r="F835"/>
      <c r="G835" s="3"/>
      <c r="H835" s="2"/>
      <c r="I835" s="13"/>
    </row>
    <row r="836" spans="1:9" ht="21.75" customHeight="1" x14ac:dyDescent="0.2">
      <c r="A836"/>
      <c r="B836"/>
      <c r="C836"/>
      <c r="D836"/>
      <c r="E836"/>
      <c r="F836"/>
      <c r="G836" s="3"/>
      <c r="H836" s="2"/>
    </row>
    <row r="837" spans="1:9" ht="21.75" customHeight="1" x14ac:dyDescent="0.2">
      <c r="A837"/>
      <c r="B837"/>
      <c r="C837"/>
      <c r="D837"/>
      <c r="E837"/>
      <c r="F837"/>
      <c r="G837" s="3"/>
      <c r="H837" s="2"/>
    </row>
    <row r="838" spans="1:9" ht="21.75" customHeight="1" x14ac:dyDescent="0.2">
      <c r="A838"/>
      <c r="B838"/>
      <c r="C838"/>
      <c r="D838"/>
      <c r="E838"/>
      <c r="F838"/>
      <c r="G838" s="3"/>
      <c r="H838" s="2"/>
    </row>
    <row r="839" spans="1:9" ht="21.75" customHeight="1" x14ac:dyDescent="0.2">
      <c r="A839"/>
      <c r="B839"/>
      <c r="C839"/>
      <c r="D839"/>
      <c r="E839"/>
      <c r="F839"/>
      <c r="G839" s="3"/>
      <c r="H839" s="2"/>
    </row>
    <row r="840" spans="1:9" ht="21.75" customHeight="1" x14ac:dyDescent="0.2">
      <c r="A840"/>
      <c r="B840"/>
      <c r="C840"/>
      <c r="D840"/>
      <c r="E840"/>
      <c r="F840"/>
      <c r="G840" s="3"/>
      <c r="H840" s="2"/>
    </row>
    <row r="841" spans="1:9" ht="21.75" customHeight="1" x14ac:dyDescent="0.2">
      <c r="A841"/>
      <c r="B841"/>
      <c r="C841"/>
      <c r="D841"/>
      <c r="E841"/>
      <c r="F841"/>
      <c r="G841" s="3"/>
      <c r="H841" s="2"/>
    </row>
    <row r="842" spans="1:9" ht="21.75" customHeight="1" x14ac:dyDescent="0.2">
      <c r="A842"/>
      <c r="B842"/>
      <c r="C842"/>
      <c r="D842"/>
      <c r="E842"/>
      <c r="F842"/>
      <c r="G842" s="3"/>
      <c r="H842" s="2"/>
    </row>
    <row r="843" spans="1:9" ht="21.75" customHeight="1" x14ac:dyDescent="0.2">
      <c r="A843"/>
      <c r="B843"/>
      <c r="C843"/>
      <c r="D843"/>
      <c r="E843"/>
      <c r="F843"/>
      <c r="G843" s="3"/>
      <c r="H843" s="2"/>
    </row>
    <row r="844" spans="1:9" ht="21.75" customHeight="1" x14ac:dyDescent="0.2">
      <c r="A844"/>
      <c r="B844"/>
      <c r="C844"/>
      <c r="D844"/>
      <c r="E844"/>
      <c r="F844"/>
      <c r="G844" s="3"/>
      <c r="H844" s="2"/>
    </row>
    <row r="845" spans="1:9" ht="21.75" customHeight="1" x14ac:dyDescent="0.2">
      <c r="A845"/>
      <c r="B845"/>
      <c r="C845"/>
      <c r="D845"/>
      <c r="E845"/>
      <c r="F845"/>
      <c r="G845" s="3"/>
      <c r="H845" s="2"/>
      <c r="I845" s="15"/>
    </row>
    <row r="846" spans="1:9" ht="21.75" customHeight="1" x14ac:dyDescent="0.2">
      <c r="A846"/>
      <c r="B846"/>
      <c r="C846"/>
      <c r="D846"/>
      <c r="E846"/>
      <c r="F846"/>
      <c r="G846" s="3"/>
      <c r="H846" s="2"/>
    </row>
    <row r="847" spans="1:9" ht="21.75" customHeight="1" x14ac:dyDescent="0.2">
      <c r="A847"/>
      <c r="B847"/>
      <c r="C847"/>
      <c r="D847"/>
      <c r="E847"/>
      <c r="F847"/>
      <c r="G847" s="3"/>
      <c r="H847" s="2"/>
    </row>
    <row r="848" spans="1:9" ht="21.75" customHeight="1" x14ac:dyDescent="0.2">
      <c r="A848"/>
      <c r="B848"/>
      <c r="C848"/>
      <c r="D848"/>
      <c r="E848"/>
      <c r="F848"/>
      <c r="G848" s="3"/>
      <c r="H848" s="2"/>
    </row>
    <row r="849" spans="1:8" ht="21.75" customHeight="1" x14ac:dyDescent="0.2">
      <c r="A849"/>
      <c r="B849"/>
      <c r="C849"/>
      <c r="D849"/>
      <c r="E849"/>
      <c r="F849"/>
      <c r="G849" s="3"/>
      <c r="H849" s="2"/>
    </row>
    <row r="850" spans="1:8" ht="21.75" customHeight="1" x14ac:dyDescent="0.2">
      <c r="A850"/>
      <c r="B850"/>
      <c r="C850"/>
      <c r="D850"/>
      <c r="E850"/>
      <c r="F850"/>
      <c r="G850" s="3"/>
      <c r="H850" s="2"/>
    </row>
    <row r="851" spans="1:8" ht="21.75" customHeight="1" x14ac:dyDescent="0.2">
      <c r="A851"/>
      <c r="B851"/>
      <c r="C851"/>
      <c r="D851"/>
      <c r="E851"/>
      <c r="F851"/>
      <c r="G851" s="3"/>
      <c r="H851" s="2"/>
    </row>
    <row r="852" spans="1:8" ht="21.75" customHeight="1" x14ac:dyDescent="0.2">
      <c r="A852"/>
      <c r="B852"/>
      <c r="C852"/>
      <c r="D852"/>
      <c r="E852"/>
      <c r="F852"/>
      <c r="G852" s="3"/>
      <c r="H852" s="2"/>
    </row>
    <row r="853" spans="1:8" ht="21.75" customHeight="1" x14ac:dyDescent="0.2">
      <c r="A853"/>
      <c r="B853"/>
      <c r="C853"/>
      <c r="D853"/>
      <c r="E853"/>
      <c r="F853"/>
      <c r="G853" s="3"/>
      <c r="H853" s="2"/>
    </row>
    <row r="854" spans="1:8" ht="21.75" customHeight="1" x14ac:dyDescent="0.2">
      <c r="A854"/>
      <c r="B854"/>
      <c r="C854"/>
      <c r="D854"/>
      <c r="E854"/>
      <c r="F854"/>
      <c r="G854" s="3"/>
      <c r="H854" s="2"/>
    </row>
    <row r="855" spans="1:8" ht="21.75" customHeight="1" x14ac:dyDescent="0.2">
      <c r="A855"/>
      <c r="B855"/>
      <c r="C855"/>
      <c r="D855"/>
      <c r="E855"/>
      <c r="F855"/>
      <c r="G855" s="3"/>
      <c r="H855" s="2"/>
    </row>
    <row r="856" spans="1:8" ht="21.75" customHeight="1" x14ac:dyDescent="0.2">
      <c r="A856"/>
      <c r="B856"/>
      <c r="C856"/>
      <c r="D856"/>
      <c r="E856"/>
      <c r="F856"/>
      <c r="G856" s="3"/>
      <c r="H856" s="2"/>
    </row>
    <row r="857" spans="1:8" ht="21.75" customHeight="1" x14ac:dyDescent="0.2">
      <c r="A857"/>
      <c r="B857"/>
      <c r="C857"/>
      <c r="D857"/>
      <c r="E857"/>
      <c r="F857"/>
      <c r="G857" s="3"/>
      <c r="H857" s="2"/>
    </row>
    <row r="858" spans="1:8" ht="21.75" customHeight="1" x14ac:dyDescent="0.2">
      <c r="A858"/>
      <c r="B858"/>
      <c r="C858"/>
      <c r="D858"/>
      <c r="E858"/>
      <c r="F858"/>
      <c r="G858" s="3"/>
      <c r="H858" s="2"/>
    </row>
    <row r="859" spans="1:8" ht="21.75" customHeight="1" x14ac:dyDescent="0.2">
      <c r="A859"/>
      <c r="B859"/>
      <c r="C859"/>
      <c r="D859"/>
      <c r="E859"/>
      <c r="F859"/>
      <c r="G859" s="3"/>
      <c r="H859" s="2"/>
    </row>
    <row r="860" spans="1:8" ht="21.75" customHeight="1" x14ac:dyDescent="0.2">
      <c r="A860"/>
      <c r="B860"/>
      <c r="C860"/>
      <c r="D860"/>
      <c r="E860"/>
      <c r="F860"/>
      <c r="G860" s="3"/>
      <c r="H860" s="2"/>
    </row>
    <row r="861" spans="1:8" ht="21.75" customHeight="1" x14ac:dyDescent="0.2">
      <c r="A861"/>
      <c r="B861"/>
      <c r="C861"/>
      <c r="D861"/>
      <c r="E861"/>
      <c r="F861"/>
      <c r="G861" s="3"/>
      <c r="H861" s="2"/>
    </row>
    <row r="862" spans="1:8" ht="21.75" customHeight="1" x14ac:dyDescent="0.2">
      <c r="A862"/>
      <c r="B862"/>
      <c r="C862"/>
      <c r="D862"/>
      <c r="E862"/>
      <c r="F862"/>
      <c r="G862" s="3"/>
      <c r="H862" s="2"/>
    </row>
    <row r="863" spans="1:8" ht="21.75" customHeight="1" x14ac:dyDescent="0.2">
      <c r="A863"/>
      <c r="B863"/>
      <c r="C863"/>
      <c r="D863"/>
      <c r="E863"/>
      <c r="F863"/>
      <c r="G863" s="3"/>
      <c r="H863" s="2"/>
    </row>
    <row r="864" spans="1:8" ht="21.75" customHeight="1" x14ac:dyDescent="0.2">
      <c r="A864"/>
      <c r="B864"/>
      <c r="C864"/>
      <c r="D864"/>
      <c r="E864"/>
      <c r="F864"/>
      <c r="G864" s="3"/>
      <c r="H864" s="2"/>
    </row>
    <row r="865" spans="1:8" ht="21.75" customHeight="1" x14ac:dyDescent="0.2">
      <c r="A865"/>
      <c r="B865"/>
      <c r="C865"/>
      <c r="D865"/>
      <c r="E865"/>
      <c r="F865"/>
      <c r="G865" s="3"/>
      <c r="H865" s="2"/>
    </row>
    <row r="866" spans="1:8" ht="21.75" customHeight="1" x14ac:dyDescent="0.2">
      <c r="A866"/>
      <c r="B866"/>
      <c r="C866"/>
      <c r="D866"/>
      <c r="E866"/>
      <c r="F866"/>
      <c r="G866" s="3"/>
      <c r="H866" s="2"/>
    </row>
    <row r="867" spans="1:8" ht="21.75" customHeight="1" x14ac:dyDescent="0.2">
      <c r="A867"/>
      <c r="B867"/>
      <c r="C867"/>
      <c r="D867"/>
      <c r="E867"/>
      <c r="F867"/>
      <c r="G867" s="3"/>
      <c r="H867" s="2"/>
    </row>
    <row r="868" spans="1:8" ht="21.75" customHeight="1" x14ac:dyDescent="0.2">
      <c r="A868"/>
      <c r="B868"/>
      <c r="C868"/>
      <c r="D868"/>
      <c r="E868"/>
      <c r="F868"/>
      <c r="G868" s="3"/>
      <c r="H868" s="2"/>
    </row>
    <row r="869" spans="1:8" ht="21.75" customHeight="1" x14ac:dyDescent="0.2">
      <c r="A869"/>
      <c r="B869"/>
      <c r="C869"/>
      <c r="D869"/>
      <c r="E869"/>
      <c r="F869"/>
      <c r="G869" s="3"/>
      <c r="H869" s="2"/>
    </row>
    <row r="870" spans="1:8" ht="21.75" customHeight="1" x14ac:dyDescent="0.2">
      <c r="A870"/>
      <c r="B870"/>
      <c r="C870"/>
      <c r="D870"/>
      <c r="E870"/>
      <c r="F870"/>
      <c r="G870" s="3"/>
      <c r="H870" s="2"/>
    </row>
    <row r="871" spans="1:8" ht="21.75" customHeight="1" x14ac:dyDescent="0.2">
      <c r="A871"/>
      <c r="B871"/>
      <c r="C871"/>
      <c r="D871"/>
      <c r="E871"/>
      <c r="F871"/>
      <c r="G871" s="3"/>
      <c r="H871" s="2"/>
    </row>
    <row r="872" spans="1:8" ht="21.75" customHeight="1" x14ac:dyDescent="0.2">
      <c r="A872"/>
      <c r="B872"/>
      <c r="C872"/>
      <c r="D872"/>
      <c r="E872"/>
      <c r="F872"/>
      <c r="G872" s="3"/>
      <c r="H872" s="2"/>
    </row>
    <row r="873" spans="1:8" ht="21.75" customHeight="1" x14ac:dyDescent="0.2">
      <c r="A873"/>
      <c r="B873"/>
      <c r="C873"/>
      <c r="D873"/>
      <c r="E873"/>
      <c r="F873"/>
      <c r="G873" s="3"/>
      <c r="H873" s="2"/>
    </row>
    <row r="874" spans="1:8" ht="21.75" customHeight="1" x14ac:dyDescent="0.2">
      <c r="A874"/>
      <c r="B874"/>
      <c r="C874"/>
      <c r="D874"/>
      <c r="E874"/>
      <c r="F874"/>
      <c r="G874" s="3"/>
      <c r="H874" s="2"/>
    </row>
    <row r="875" spans="1:8" ht="21.75" customHeight="1" x14ac:dyDescent="0.2">
      <c r="A875"/>
      <c r="B875"/>
      <c r="C875"/>
      <c r="D875"/>
      <c r="E875"/>
      <c r="F875"/>
      <c r="G875" s="3"/>
      <c r="H875" s="2"/>
    </row>
    <row r="876" spans="1:8" ht="21.75" customHeight="1" x14ac:dyDescent="0.2">
      <c r="A876"/>
      <c r="B876"/>
      <c r="C876"/>
      <c r="D876"/>
      <c r="E876"/>
      <c r="F876"/>
      <c r="G876" s="3"/>
      <c r="H876" s="2"/>
    </row>
    <row r="877" spans="1:8" ht="21.75" customHeight="1" x14ac:dyDescent="0.2">
      <c r="A877"/>
      <c r="B877"/>
      <c r="C877"/>
      <c r="D877"/>
      <c r="E877"/>
      <c r="F877"/>
      <c r="G877" s="3"/>
      <c r="H877" s="2"/>
    </row>
    <row r="878" spans="1:8" ht="21.75" customHeight="1" x14ac:dyDescent="0.2">
      <c r="A878"/>
      <c r="B878"/>
      <c r="C878"/>
      <c r="D878"/>
      <c r="E878"/>
      <c r="F878"/>
      <c r="G878" s="3"/>
      <c r="H878" s="2"/>
    </row>
    <row r="879" spans="1:8" ht="21.75" customHeight="1" x14ac:dyDescent="0.2">
      <c r="A879"/>
      <c r="B879"/>
      <c r="C879"/>
      <c r="D879"/>
      <c r="E879"/>
      <c r="F879"/>
      <c r="G879" s="3"/>
      <c r="H879" s="2"/>
    </row>
    <row r="880" spans="1:8" ht="21.75" customHeight="1" x14ac:dyDescent="0.2">
      <c r="A880"/>
      <c r="B880"/>
      <c r="C880"/>
      <c r="D880"/>
      <c r="E880"/>
      <c r="F880"/>
      <c r="G880" s="3"/>
      <c r="H880" s="2"/>
    </row>
    <row r="881" spans="1:8" ht="21.75" customHeight="1" x14ac:dyDescent="0.2">
      <c r="A881"/>
      <c r="B881"/>
      <c r="C881"/>
      <c r="D881"/>
      <c r="E881"/>
      <c r="F881"/>
      <c r="G881" s="3"/>
      <c r="H881" s="2"/>
    </row>
    <row r="882" spans="1:8" ht="21.75" customHeight="1" x14ac:dyDescent="0.2">
      <c r="A882"/>
      <c r="B882"/>
      <c r="C882"/>
      <c r="D882"/>
      <c r="E882"/>
      <c r="F882"/>
      <c r="G882" s="3"/>
      <c r="H882" s="2"/>
    </row>
    <row r="883" spans="1:8" ht="21.75" customHeight="1" x14ac:dyDescent="0.2">
      <c r="A883"/>
      <c r="B883"/>
      <c r="C883"/>
      <c r="D883"/>
      <c r="E883"/>
      <c r="F883"/>
      <c r="G883" s="3"/>
      <c r="H883" s="2"/>
    </row>
    <row r="884" spans="1:8" ht="21.75" customHeight="1" x14ac:dyDescent="0.2">
      <c r="A884"/>
      <c r="B884"/>
      <c r="C884"/>
      <c r="D884"/>
      <c r="E884"/>
      <c r="F884"/>
      <c r="G884" s="3"/>
      <c r="H884" s="2"/>
    </row>
    <row r="885" spans="1:8" ht="21.75" customHeight="1" x14ac:dyDescent="0.2">
      <c r="A885"/>
      <c r="B885"/>
      <c r="C885"/>
      <c r="D885"/>
      <c r="E885"/>
      <c r="F885"/>
      <c r="G885" s="3"/>
      <c r="H885" s="2"/>
    </row>
    <row r="886" spans="1:8" ht="21.75" customHeight="1" x14ac:dyDescent="0.2">
      <c r="A886"/>
      <c r="B886"/>
      <c r="C886"/>
      <c r="D886"/>
      <c r="E886"/>
      <c r="F886"/>
      <c r="G886" s="3"/>
      <c r="H886" s="2"/>
    </row>
    <row r="887" spans="1:8" ht="21.75" customHeight="1" x14ac:dyDescent="0.2">
      <c r="A887"/>
      <c r="B887"/>
      <c r="C887"/>
      <c r="D887"/>
      <c r="E887"/>
      <c r="F887"/>
      <c r="G887" s="3"/>
      <c r="H887" s="2"/>
    </row>
    <row r="888" spans="1:8" ht="21.75" customHeight="1" x14ac:dyDescent="0.2">
      <c r="A888"/>
      <c r="B888"/>
      <c r="C888"/>
      <c r="D888"/>
      <c r="E888"/>
      <c r="F888"/>
      <c r="G888" s="3"/>
      <c r="H888" s="2"/>
    </row>
    <row r="889" spans="1:8" ht="21.75" customHeight="1" x14ac:dyDescent="0.2">
      <c r="A889"/>
      <c r="B889"/>
      <c r="C889"/>
      <c r="D889"/>
      <c r="E889"/>
      <c r="F889"/>
      <c r="G889" s="3"/>
      <c r="H889" s="2"/>
    </row>
    <row r="890" spans="1:8" ht="21.75" customHeight="1" x14ac:dyDescent="0.2">
      <c r="A890"/>
      <c r="B890"/>
      <c r="C890"/>
      <c r="D890"/>
      <c r="E890"/>
      <c r="F890"/>
      <c r="G890" s="3"/>
      <c r="H890" s="2"/>
    </row>
    <row r="891" spans="1:8" ht="21.75" customHeight="1" x14ac:dyDescent="0.2">
      <c r="A891"/>
      <c r="B891"/>
      <c r="C891"/>
      <c r="D891"/>
      <c r="E891"/>
      <c r="F891"/>
      <c r="G891" s="3"/>
      <c r="H891" s="2"/>
    </row>
    <row r="892" spans="1:8" ht="21.75" customHeight="1" x14ac:dyDescent="0.2">
      <c r="A892"/>
      <c r="B892"/>
      <c r="C892"/>
      <c r="D892"/>
      <c r="E892"/>
      <c r="F892"/>
      <c r="G892" s="3"/>
      <c r="H892" s="2"/>
    </row>
    <row r="893" spans="1:8" ht="21.75" customHeight="1" x14ac:dyDescent="0.2">
      <c r="A893"/>
      <c r="B893"/>
      <c r="C893"/>
      <c r="D893"/>
      <c r="E893"/>
      <c r="F893"/>
      <c r="G893" s="3"/>
      <c r="H893" s="2"/>
    </row>
    <row r="894" spans="1:8" ht="21.75" customHeight="1" x14ac:dyDescent="0.2">
      <c r="A894"/>
      <c r="B894"/>
      <c r="C894"/>
      <c r="D894"/>
      <c r="E894"/>
      <c r="F894"/>
      <c r="G894" s="3"/>
      <c r="H894" s="2"/>
    </row>
    <row r="895" spans="1:8" ht="21.75" customHeight="1" x14ac:dyDescent="0.2">
      <c r="A895"/>
      <c r="B895"/>
      <c r="C895"/>
      <c r="D895"/>
      <c r="E895"/>
      <c r="F895"/>
      <c r="G895" s="3"/>
      <c r="H895" s="2"/>
    </row>
    <row r="896" spans="1:8" ht="21.75" customHeight="1" x14ac:dyDescent="0.2">
      <c r="A896"/>
      <c r="B896"/>
      <c r="C896"/>
      <c r="D896"/>
      <c r="E896"/>
      <c r="F896"/>
      <c r="G896" s="3"/>
      <c r="H896" s="2"/>
    </row>
    <row r="897" spans="1:8" ht="21.75" customHeight="1" x14ac:dyDescent="0.2">
      <c r="A897"/>
      <c r="B897"/>
      <c r="C897"/>
      <c r="D897"/>
      <c r="E897"/>
      <c r="F897"/>
      <c r="G897" s="3"/>
      <c r="H897" s="2"/>
    </row>
    <row r="898" spans="1:8" ht="21.75" customHeight="1" x14ac:dyDescent="0.2">
      <c r="A898"/>
      <c r="B898"/>
      <c r="C898"/>
      <c r="D898"/>
      <c r="E898"/>
      <c r="F898"/>
      <c r="G898" s="3"/>
      <c r="H898" s="2"/>
    </row>
    <row r="899" spans="1:8" ht="21.75" customHeight="1" x14ac:dyDescent="0.2">
      <c r="A899"/>
      <c r="B899"/>
      <c r="C899"/>
      <c r="D899"/>
      <c r="E899"/>
      <c r="F899"/>
      <c r="G899" s="3"/>
      <c r="H899" s="2"/>
    </row>
    <row r="900" spans="1:8" ht="21.75" customHeight="1" x14ac:dyDescent="0.2">
      <c r="A900"/>
      <c r="B900"/>
      <c r="C900"/>
      <c r="D900"/>
      <c r="E900"/>
      <c r="F900"/>
      <c r="G900" s="3"/>
      <c r="H900" s="2"/>
    </row>
    <row r="901" spans="1:8" ht="21.75" customHeight="1" x14ac:dyDescent="0.2">
      <c r="A901"/>
      <c r="B901"/>
      <c r="C901"/>
      <c r="D901"/>
      <c r="E901"/>
      <c r="F901"/>
      <c r="G901" s="3"/>
      <c r="H901" s="2"/>
    </row>
    <row r="902" spans="1:8" ht="21.75" customHeight="1" x14ac:dyDescent="0.2">
      <c r="A902"/>
      <c r="B902"/>
      <c r="C902"/>
      <c r="D902"/>
      <c r="E902"/>
      <c r="F902"/>
      <c r="G902" s="3"/>
      <c r="H902" s="2"/>
    </row>
    <row r="903" spans="1:8" ht="21.75" customHeight="1" x14ac:dyDescent="0.2">
      <c r="A903"/>
      <c r="B903"/>
      <c r="C903"/>
      <c r="D903"/>
      <c r="E903"/>
      <c r="F903"/>
      <c r="G903" s="3"/>
      <c r="H903" s="2"/>
    </row>
    <row r="904" spans="1:8" ht="21.75" customHeight="1" x14ac:dyDescent="0.2">
      <c r="A904"/>
      <c r="B904"/>
      <c r="C904"/>
      <c r="D904"/>
      <c r="E904"/>
      <c r="F904"/>
      <c r="G904" s="3"/>
      <c r="H904" s="2"/>
    </row>
    <row r="905" spans="1:8" ht="21.75" customHeight="1" x14ac:dyDescent="0.2">
      <c r="A905"/>
      <c r="B905"/>
      <c r="C905"/>
      <c r="D905"/>
      <c r="E905"/>
      <c r="F905"/>
      <c r="G905" s="3"/>
      <c r="H905" s="2"/>
    </row>
    <row r="906" spans="1:8" ht="21.75" customHeight="1" x14ac:dyDescent="0.2">
      <c r="A906"/>
      <c r="B906"/>
      <c r="C906"/>
      <c r="D906"/>
      <c r="E906"/>
      <c r="F906"/>
      <c r="G906" s="3"/>
      <c r="H906" s="2"/>
    </row>
    <row r="907" spans="1:8" ht="21.75" customHeight="1" x14ac:dyDescent="0.2">
      <c r="A907"/>
      <c r="B907"/>
      <c r="C907"/>
      <c r="D907"/>
      <c r="E907"/>
      <c r="F907"/>
      <c r="G907" s="3"/>
      <c r="H907" s="2"/>
    </row>
    <row r="908" spans="1:8" ht="21.75" customHeight="1" x14ac:dyDescent="0.2">
      <c r="A908"/>
      <c r="B908"/>
      <c r="C908"/>
      <c r="D908"/>
      <c r="E908"/>
      <c r="F908"/>
      <c r="G908" s="3"/>
      <c r="H908" s="2"/>
    </row>
    <row r="909" spans="1:8" ht="21.75" customHeight="1" x14ac:dyDescent="0.2">
      <c r="A909"/>
      <c r="B909"/>
      <c r="C909"/>
      <c r="D909"/>
      <c r="E909"/>
      <c r="F909"/>
      <c r="G909" s="3"/>
      <c r="H909" s="2"/>
    </row>
    <row r="910" spans="1:8" ht="21.75" customHeight="1" x14ac:dyDescent="0.2">
      <c r="A910"/>
      <c r="B910"/>
      <c r="C910"/>
      <c r="D910"/>
      <c r="E910"/>
      <c r="F910"/>
      <c r="G910" s="3"/>
      <c r="H910" s="2"/>
    </row>
    <row r="911" spans="1:8" ht="21.75" customHeight="1" x14ac:dyDescent="0.2">
      <c r="A911"/>
      <c r="B911"/>
      <c r="C911"/>
      <c r="D911"/>
      <c r="E911"/>
      <c r="F911"/>
      <c r="G911" s="3"/>
      <c r="H911" s="2"/>
    </row>
    <row r="912" spans="1:8" ht="21.75" customHeight="1" x14ac:dyDescent="0.2">
      <c r="A912"/>
      <c r="B912"/>
      <c r="C912"/>
      <c r="D912"/>
      <c r="E912"/>
      <c r="F912"/>
      <c r="G912" s="3"/>
      <c r="H912" s="2"/>
    </row>
    <row r="913" spans="1:8" ht="21.75" customHeight="1" x14ac:dyDescent="0.2">
      <c r="A913"/>
      <c r="B913"/>
      <c r="C913"/>
      <c r="D913"/>
      <c r="E913"/>
      <c r="F913"/>
      <c r="G913" s="3"/>
      <c r="H913" s="2"/>
    </row>
    <row r="914" spans="1:8" ht="21.75" customHeight="1" x14ac:dyDescent="0.2">
      <c r="A914"/>
      <c r="B914"/>
      <c r="C914"/>
      <c r="D914"/>
      <c r="E914"/>
      <c r="F914"/>
      <c r="G914" s="3"/>
      <c r="H914" s="2"/>
    </row>
    <row r="915" spans="1:8" ht="21.75" customHeight="1" x14ac:dyDescent="0.2">
      <c r="A915"/>
      <c r="B915"/>
      <c r="C915"/>
      <c r="D915"/>
      <c r="E915"/>
      <c r="F915"/>
      <c r="G915" s="3"/>
      <c r="H915" s="2"/>
    </row>
    <row r="916" spans="1:8" ht="21.75" customHeight="1" x14ac:dyDescent="0.2">
      <c r="A916"/>
      <c r="B916"/>
      <c r="C916"/>
      <c r="D916"/>
      <c r="E916"/>
      <c r="F916"/>
      <c r="G916" s="3"/>
      <c r="H916" s="2"/>
    </row>
    <row r="917" spans="1:8" ht="21.75" customHeight="1" x14ac:dyDescent="0.2">
      <c r="A917"/>
      <c r="B917"/>
      <c r="C917"/>
      <c r="D917"/>
      <c r="E917"/>
      <c r="F917"/>
      <c r="G917" s="3"/>
      <c r="H917" s="2"/>
    </row>
    <row r="918" spans="1:8" ht="21.75" customHeight="1" x14ac:dyDescent="0.2">
      <c r="A918"/>
      <c r="B918"/>
      <c r="C918"/>
      <c r="D918"/>
      <c r="E918"/>
      <c r="F918"/>
      <c r="G918" s="3"/>
      <c r="H918" s="2"/>
    </row>
    <row r="919" spans="1:8" ht="21.75" customHeight="1" x14ac:dyDescent="0.2">
      <c r="A919"/>
      <c r="B919"/>
      <c r="C919"/>
      <c r="D919"/>
      <c r="E919"/>
      <c r="F919"/>
      <c r="G919" s="3"/>
      <c r="H919" s="2"/>
    </row>
    <row r="920" spans="1:8" ht="21.75" customHeight="1" x14ac:dyDescent="0.2">
      <c r="A920"/>
      <c r="B920"/>
      <c r="C920"/>
      <c r="D920"/>
      <c r="E920"/>
      <c r="F920"/>
      <c r="G920" s="3"/>
      <c r="H920" s="2"/>
    </row>
    <row r="921" spans="1:8" ht="21.75" customHeight="1" x14ac:dyDescent="0.2">
      <c r="A921"/>
      <c r="B921"/>
      <c r="C921"/>
      <c r="D921"/>
      <c r="E921"/>
      <c r="F921"/>
      <c r="G921" s="3"/>
      <c r="H921" s="2"/>
    </row>
    <row r="922" spans="1:8" ht="21.75" customHeight="1" x14ac:dyDescent="0.2">
      <c r="A922"/>
      <c r="B922"/>
      <c r="C922"/>
      <c r="D922"/>
      <c r="E922"/>
      <c r="F922"/>
      <c r="G922" s="3"/>
      <c r="H922" s="2"/>
    </row>
    <row r="923" spans="1:8" ht="21.75" customHeight="1" x14ac:dyDescent="0.2">
      <c r="A923"/>
      <c r="B923"/>
      <c r="C923"/>
      <c r="D923"/>
      <c r="E923"/>
      <c r="F923"/>
      <c r="G923" s="3"/>
      <c r="H923" s="2"/>
    </row>
    <row r="924" spans="1:8" ht="21.75" customHeight="1" x14ac:dyDescent="0.2">
      <c r="A924"/>
      <c r="B924"/>
      <c r="C924"/>
      <c r="D924"/>
      <c r="E924"/>
      <c r="F924"/>
      <c r="G924" s="3"/>
      <c r="H924" s="2"/>
    </row>
    <row r="925" spans="1:8" ht="21.75" customHeight="1" x14ac:dyDescent="0.2">
      <c r="A925"/>
      <c r="B925"/>
      <c r="C925"/>
      <c r="D925"/>
      <c r="E925"/>
      <c r="F925"/>
      <c r="G925" s="3"/>
      <c r="H925" s="2"/>
    </row>
    <row r="926" spans="1:8" ht="21.75" customHeight="1" x14ac:dyDescent="0.2">
      <c r="A926"/>
      <c r="B926"/>
      <c r="C926"/>
      <c r="D926"/>
      <c r="E926"/>
      <c r="F926"/>
      <c r="G926" s="3"/>
      <c r="H926" s="2"/>
    </row>
    <row r="927" spans="1:8" ht="21.75" customHeight="1" x14ac:dyDescent="0.2">
      <c r="A927"/>
      <c r="B927"/>
      <c r="C927"/>
      <c r="D927"/>
      <c r="E927"/>
      <c r="F927"/>
      <c r="G927" s="3"/>
      <c r="H927" s="2"/>
    </row>
    <row r="928" spans="1:8" ht="21.75" customHeight="1" x14ac:dyDescent="0.2">
      <c r="A928"/>
      <c r="B928"/>
      <c r="C928"/>
      <c r="D928"/>
      <c r="E928"/>
      <c r="F928"/>
      <c r="G928" s="3"/>
      <c r="H928" s="2"/>
    </row>
    <row r="929" spans="1:8" ht="21.75" customHeight="1" x14ac:dyDescent="0.2">
      <c r="A929"/>
      <c r="B929"/>
      <c r="C929"/>
      <c r="D929"/>
      <c r="E929"/>
      <c r="F929"/>
      <c r="G929" s="3"/>
      <c r="H929" s="2"/>
    </row>
    <row r="930" spans="1:8" ht="21.75" customHeight="1" x14ac:dyDescent="0.2">
      <c r="A930"/>
      <c r="B930"/>
      <c r="C930"/>
      <c r="D930"/>
      <c r="E930"/>
      <c r="F930"/>
      <c r="G930" s="3"/>
      <c r="H930" s="2"/>
    </row>
    <row r="931" spans="1:8" ht="21.75" customHeight="1" x14ac:dyDescent="0.2">
      <c r="A931"/>
      <c r="B931"/>
      <c r="C931"/>
      <c r="D931"/>
      <c r="E931"/>
      <c r="F931"/>
      <c r="G931" s="3"/>
      <c r="H931" s="2"/>
    </row>
    <row r="932" spans="1:8" ht="21.75" customHeight="1" x14ac:dyDescent="0.2">
      <c r="A932"/>
      <c r="B932"/>
      <c r="C932"/>
      <c r="D932"/>
      <c r="E932"/>
      <c r="F932"/>
      <c r="G932" s="3"/>
      <c r="H932" s="2"/>
    </row>
    <row r="933" spans="1:8" ht="21.75" customHeight="1" x14ac:dyDescent="0.2">
      <c r="A933"/>
      <c r="B933"/>
      <c r="C933"/>
      <c r="D933"/>
      <c r="E933"/>
      <c r="F933"/>
      <c r="G933" s="3"/>
      <c r="H933" s="2"/>
    </row>
    <row r="934" spans="1:8" ht="21.75" customHeight="1" x14ac:dyDescent="0.2">
      <c r="A934"/>
      <c r="B934"/>
      <c r="C934"/>
      <c r="D934"/>
      <c r="E934"/>
      <c r="F934"/>
      <c r="G934" s="3"/>
      <c r="H934" s="2"/>
    </row>
    <row r="935" spans="1:8" ht="21.75" customHeight="1" x14ac:dyDescent="0.2">
      <c r="A935"/>
      <c r="B935"/>
      <c r="C935"/>
      <c r="D935"/>
      <c r="E935"/>
      <c r="F935"/>
      <c r="G935" s="3"/>
      <c r="H935" s="2"/>
    </row>
    <row r="936" spans="1:8" ht="21.75" customHeight="1" x14ac:dyDescent="0.2">
      <c r="A936"/>
      <c r="B936"/>
      <c r="C936"/>
      <c r="D936"/>
      <c r="E936"/>
      <c r="F936"/>
      <c r="G936" s="3"/>
      <c r="H936" s="2"/>
    </row>
    <row r="937" spans="1:8" ht="21.75" customHeight="1" x14ac:dyDescent="0.2">
      <c r="A937"/>
      <c r="B937"/>
      <c r="C937"/>
      <c r="D937"/>
      <c r="E937"/>
      <c r="F937"/>
      <c r="G937" s="3"/>
      <c r="H937" s="2"/>
    </row>
    <row r="938" spans="1:8" ht="21.75" customHeight="1" x14ac:dyDescent="0.2">
      <c r="A938"/>
      <c r="B938"/>
      <c r="C938"/>
      <c r="D938"/>
      <c r="E938"/>
      <c r="F938"/>
      <c r="G938" s="3"/>
      <c r="H938" s="2"/>
    </row>
    <row r="939" spans="1:8" ht="21.75" customHeight="1" x14ac:dyDescent="0.2">
      <c r="A939"/>
      <c r="B939"/>
      <c r="C939"/>
      <c r="D939"/>
      <c r="E939"/>
      <c r="F939"/>
      <c r="G939" s="3"/>
      <c r="H939" s="2"/>
    </row>
    <row r="940" spans="1:8" ht="21.75" customHeight="1" x14ac:dyDescent="0.2">
      <c r="A940"/>
      <c r="B940"/>
      <c r="C940"/>
      <c r="D940"/>
      <c r="E940"/>
      <c r="F940"/>
      <c r="G940" s="3"/>
      <c r="H940" s="2"/>
    </row>
    <row r="941" spans="1:8" ht="21.75" customHeight="1" x14ac:dyDescent="0.2">
      <c r="A941"/>
      <c r="B941"/>
      <c r="C941"/>
      <c r="D941"/>
      <c r="E941"/>
      <c r="F941"/>
      <c r="G941" s="3"/>
      <c r="H941" s="2"/>
    </row>
    <row r="942" spans="1:8" ht="21.75" customHeight="1" x14ac:dyDescent="0.2">
      <c r="A942"/>
      <c r="B942"/>
      <c r="C942"/>
      <c r="D942"/>
      <c r="E942"/>
      <c r="F942"/>
      <c r="G942" s="3"/>
      <c r="H942" s="2"/>
    </row>
    <row r="943" spans="1:8" ht="21.75" customHeight="1" x14ac:dyDescent="0.2">
      <c r="A943"/>
      <c r="B943"/>
      <c r="C943"/>
      <c r="D943"/>
      <c r="E943"/>
      <c r="F943"/>
      <c r="G943" s="3"/>
      <c r="H943" s="2"/>
    </row>
    <row r="944" spans="1:8" ht="21.75" customHeight="1" x14ac:dyDescent="0.2">
      <c r="A944"/>
      <c r="B944"/>
      <c r="C944"/>
      <c r="D944"/>
      <c r="E944"/>
      <c r="F944"/>
      <c r="G944" s="3"/>
      <c r="H944" s="2"/>
    </row>
    <row r="945" spans="1:8" ht="21.75" customHeight="1" x14ac:dyDescent="0.2">
      <c r="A945"/>
      <c r="B945"/>
      <c r="C945"/>
      <c r="D945"/>
      <c r="E945"/>
      <c r="F945"/>
      <c r="G945" s="3"/>
      <c r="H945" s="2"/>
    </row>
    <row r="946" spans="1:8" ht="21.75" customHeight="1" x14ac:dyDescent="0.2">
      <c r="A946"/>
      <c r="B946"/>
      <c r="C946"/>
      <c r="D946"/>
      <c r="E946"/>
      <c r="F946"/>
      <c r="G946" s="3"/>
      <c r="H946" s="2"/>
    </row>
    <row r="947" spans="1:8" ht="21.75" customHeight="1" x14ac:dyDescent="0.2">
      <c r="A947"/>
      <c r="B947"/>
      <c r="C947"/>
      <c r="D947"/>
      <c r="E947"/>
      <c r="F947"/>
      <c r="G947" s="3"/>
      <c r="H947" s="2"/>
    </row>
    <row r="948" spans="1:8" ht="21.75" customHeight="1" x14ac:dyDescent="0.2">
      <c r="A948"/>
      <c r="B948"/>
      <c r="C948"/>
      <c r="D948"/>
      <c r="E948"/>
      <c r="F948"/>
      <c r="G948" s="3"/>
      <c r="H948" s="2"/>
    </row>
    <row r="949" spans="1:8" ht="21.75" customHeight="1" x14ac:dyDescent="0.2">
      <c r="A949"/>
      <c r="B949"/>
      <c r="C949"/>
      <c r="D949"/>
      <c r="E949"/>
      <c r="F949"/>
      <c r="G949" s="3"/>
      <c r="H949" s="2"/>
    </row>
    <row r="950" spans="1:8" ht="21.75" customHeight="1" x14ac:dyDescent="0.2">
      <c r="A950"/>
      <c r="B950"/>
      <c r="C950"/>
      <c r="D950"/>
      <c r="E950"/>
      <c r="F950"/>
      <c r="G950" s="3"/>
      <c r="H950" s="2"/>
    </row>
    <row r="951" spans="1:8" ht="21.75" customHeight="1" x14ac:dyDescent="0.2">
      <c r="A951"/>
      <c r="B951"/>
      <c r="C951"/>
      <c r="D951"/>
      <c r="E951"/>
      <c r="F951"/>
      <c r="G951" s="3"/>
      <c r="H951" s="2"/>
    </row>
    <row r="952" spans="1:8" ht="21.75" customHeight="1" x14ac:dyDescent="0.2">
      <c r="A952"/>
      <c r="B952"/>
      <c r="C952"/>
      <c r="D952"/>
      <c r="E952"/>
      <c r="F952"/>
      <c r="G952" s="3"/>
      <c r="H952" s="2"/>
    </row>
    <row r="953" spans="1:8" ht="21.75" customHeight="1" x14ac:dyDescent="0.2">
      <c r="A953"/>
      <c r="B953"/>
      <c r="C953"/>
      <c r="D953"/>
      <c r="E953"/>
      <c r="F953"/>
      <c r="G953" s="3"/>
      <c r="H953" s="2"/>
    </row>
    <row r="954" spans="1:8" ht="21.75" customHeight="1" x14ac:dyDescent="0.2">
      <c r="A954"/>
      <c r="B954"/>
      <c r="C954"/>
      <c r="D954"/>
      <c r="E954"/>
      <c r="F954"/>
      <c r="G954" s="3"/>
      <c r="H954" s="2"/>
    </row>
    <row r="955" spans="1:8" ht="21.75" customHeight="1" x14ac:dyDescent="0.2">
      <c r="A955"/>
      <c r="B955"/>
      <c r="C955"/>
      <c r="D955"/>
      <c r="E955"/>
      <c r="F955"/>
      <c r="G955" s="3"/>
      <c r="H955" s="2"/>
    </row>
    <row r="956" spans="1:8" ht="21.75" customHeight="1" x14ac:dyDescent="0.2">
      <c r="A956"/>
      <c r="B956"/>
      <c r="C956"/>
      <c r="D956"/>
      <c r="E956"/>
      <c r="F956"/>
      <c r="G956" s="3"/>
      <c r="H956" s="2"/>
    </row>
    <row r="957" spans="1:8" ht="21.75" customHeight="1" x14ac:dyDescent="0.2">
      <c r="A957"/>
      <c r="B957"/>
      <c r="C957"/>
      <c r="D957"/>
      <c r="E957"/>
      <c r="F957"/>
      <c r="G957" s="3"/>
      <c r="H957" s="2"/>
    </row>
    <row r="958" spans="1:8" ht="21.75" customHeight="1" x14ac:dyDescent="0.2">
      <c r="A958"/>
      <c r="B958"/>
      <c r="C958"/>
      <c r="D958"/>
      <c r="E958"/>
      <c r="F958"/>
      <c r="G958" s="3"/>
      <c r="H958" s="2"/>
    </row>
    <row r="959" spans="1:8" ht="21.75" customHeight="1" x14ac:dyDescent="0.2">
      <c r="A959"/>
      <c r="B959"/>
      <c r="C959"/>
      <c r="D959"/>
      <c r="E959"/>
      <c r="F959"/>
      <c r="G959" s="3"/>
      <c r="H959" s="2"/>
    </row>
    <row r="960" spans="1:8" ht="21.75" customHeight="1" x14ac:dyDescent="0.2">
      <c r="A960"/>
      <c r="B960"/>
      <c r="C960"/>
      <c r="D960"/>
      <c r="E960"/>
      <c r="F960"/>
      <c r="G960" s="3"/>
      <c r="H960" s="2"/>
    </row>
    <row r="961" spans="1:8" ht="21.75" customHeight="1" x14ac:dyDescent="0.2">
      <c r="A961"/>
      <c r="B961"/>
      <c r="C961"/>
      <c r="D961"/>
      <c r="E961"/>
      <c r="F961"/>
      <c r="G961" s="3"/>
      <c r="H961" s="2"/>
    </row>
    <row r="962" spans="1:8" ht="21.75" customHeight="1" x14ac:dyDescent="0.2">
      <c r="A962"/>
      <c r="B962"/>
      <c r="C962"/>
      <c r="D962"/>
      <c r="E962"/>
      <c r="F962"/>
      <c r="G962" s="3"/>
      <c r="H962" s="2"/>
    </row>
    <row r="963" spans="1:8" ht="21.75" customHeight="1" x14ac:dyDescent="0.2">
      <c r="A963"/>
      <c r="B963"/>
      <c r="C963"/>
      <c r="D963"/>
      <c r="E963"/>
      <c r="F963"/>
      <c r="G963" s="3"/>
      <c r="H963" s="2"/>
    </row>
    <row r="964" spans="1:8" ht="21.75" customHeight="1" x14ac:dyDescent="0.2">
      <c r="A964"/>
      <c r="B964"/>
      <c r="C964"/>
      <c r="D964"/>
      <c r="E964"/>
      <c r="F964"/>
      <c r="G964" s="3"/>
      <c r="H964" s="2"/>
    </row>
    <row r="965" spans="1:8" ht="21.75" customHeight="1" x14ac:dyDescent="0.2">
      <c r="A965"/>
      <c r="B965"/>
      <c r="C965"/>
      <c r="D965"/>
      <c r="E965"/>
      <c r="F965"/>
      <c r="G965" s="3"/>
      <c r="H965" s="2"/>
    </row>
    <row r="966" spans="1:8" ht="21.75" customHeight="1" x14ac:dyDescent="0.2">
      <c r="A966"/>
      <c r="B966"/>
      <c r="C966"/>
      <c r="D966"/>
      <c r="E966"/>
      <c r="F966"/>
      <c r="G966" s="3"/>
      <c r="H966" s="2"/>
    </row>
    <row r="967" spans="1:8" ht="21.75" customHeight="1" x14ac:dyDescent="0.2">
      <c r="A967"/>
      <c r="B967"/>
      <c r="C967"/>
      <c r="D967"/>
      <c r="E967"/>
      <c r="F967"/>
      <c r="G967" s="3"/>
      <c r="H967" s="2"/>
    </row>
    <row r="968" spans="1:8" ht="21.75" customHeight="1" x14ac:dyDescent="0.2">
      <c r="A968"/>
      <c r="B968"/>
      <c r="C968"/>
      <c r="D968"/>
      <c r="E968"/>
      <c r="F968"/>
      <c r="G968" s="3"/>
      <c r="H968" s="2"/>
    </row>
    <row r="969" spans="1:8" ht="21.75" customHeight="1" x14ac:dyDescent="0.2">
      <c r="A969"/>
      <c r="B969"/>
      <c r="C969"/>
      <c r="D969"/>
      <c r="E969"/>
      <c r="F969"/>
      <c r="G969" s="3"/>
      <c r="H969" s="2"/>
    </row>
    <row r="970" spans="1:8" ht="21.75" customHeight="1" x14ac:dyDescent="0.2">
      <c r="A970"/>
      <c r="B970"/>
      <c r="C970"/>
      <c r="D970"/>
      <c r="E970"/>
      <c r="F970"/>
      <c r="G970" s="3"/>
      <c r="H970" s="2"/>
    </row>
    <row r="971" spans="1:8" ht="21.75" customHeight="1" x14ac:dyDescent="0.2">
      <c r="A971"/>
      <c r="B971"/>
      <c r="C971"/>
      <c r="D971"/>
      <c r="E971"/>
      <c r="F971"/>
      <c r="G971" s="3"/>
      <c r="H971" s="2"/>
    </row>
    <row r="972" spans="1:8" ht="21.75" customHeight="1" x14ac:dyDescent="0.2">
      <c r="A972"/>
      <c r="B972"/>
      <c r="C972"/>
      <c r="D972"/>
      <c r="E972"/>
      <c r="F972"/>
      <c r="G972" s="3"/>
      <c r="H972" s="2"/>
    </row>
    <row r="973" spans="1:8" ht="21.75" customHeight="1" x14ac:dyDescent="0.2">
      <c r="A973"/>
      <c r="B973"/>
      <c r="C973"/>
      <c r="D973"/>
      <c r="E973"/>
      <c r="F973"/>
      <c r="G973" s="3"/>
      <c r="H973" s="2"/>
    </row>
    <row r="974" spans="1:8" ht="21.75" customHeight="1" x14ac:dyDescent="0.2">
      <c r="A974"/>
      <c r="B974"/>
      <c r="C974"/>
      <c r="D974"/>
      <c r="E974"/>
      <c r="F974"/>
      <c r="G974" s="3"/>
      <c r="H974" s="2"/>
    </row>
    <row r="975" spans="1:8" ht="21.75" customHeight="1" x14ac:dyDescent="0.2">
      <c r="A975"/>
      <c r="B975"/>
      <c r="C975"/>
      <c r="D975"/>
      <c r="E975"/>
      <c r="F975"/>
      <c r="G975" s="3"/>
      <c r="H975" s="2"/>
    </row>
    <row r="976" spans="1:8" ht="21.75" customHeight="1" x14ac:dyDescent="0.2">
      <c r="A976"/>
      <c r="B976"/>
      <c r="C976"/>
      <c r="D976"/>
      <c r="E976"/>
      <c r="F976"/>
      <c r="G976" s="3"/>
      <c r="H976" s="2"/>
    </row>
    <row r="977" spans="1:8" ht="21.75" customHeight="1" x14ac:dyDescent="0.2">
      <c r="A977"/>
      <c r="B977"/>
      <c r="C977"/>
      <c r="D977"/>
      <c r="E977"/>
      <c r="F977"/>
      <c r="G977" s="3"/>
      <c r="H977" s="2"/>
    </row>
    <row r="978" spans="1:8" ht="21.75" customHeight="1" x14ac:dyDescent="0.2">
      <c r="A978"/>
      <c r="B978"/>
      <c r="C978"/>
      <c r="D978"/>
      <c r="E978"/>
      <c r="F978"/>
      <c r="G978" s="3"/>
      <c r="H978" s="2"/>
    </row>
    <row r="979" spans="1:8" ht="21.75" customHeight="1" x14ac:dyDescent="0.2">
      <c r="A979"/>
      <c r="B979"/>
      <c r="C979"/>
      <c r="D979"/>
      <c r="E979"/>
      <c r="F979"/>
      <c r="G979" s="3"/>
      <c r="H979" s="2"/>
    </row>
    <row r="980" spans="1:8" ht="21.75" customHeight="1" x14ac:dyDescent="0.2">
      <c r="A980"/>
      <c r="B980"/>
      <c r="C980"/>
      <c r="D980"/>
      <c r="E980"/>
      <c r="F980"/>
      <c r="G980" s="3"/>
      <c r="H980" s="2"/>
    </row>
    <row r="981" spans="1:8" ht="21.75" customHeight="1" x14ac:dyDescent="0.2">
      <c r="A981"/>
      <c r="B981"/>
      <c r="C981"/>
      <c r="D981"/>
      <c r="E981"/>
      <c r="F981"/>
      <c r="G981" s="3"/>
      <c r="H981" s="2"/>
    </row>
    <row r="982" spans="1:8" ht="21.75" customHeight="1" x14ac:dyDescent="0.2">
      <c r="A982"/>
      <c r="B982"/>
      <c r="C982"/>
      <c r="D982"/>
      <c r="E982"/>
      <c r="F982"/>
      <c r="G982" s="3"/>
      <c r="H982" s="2"/>
    </row>
    <row r="983" spans="1:8" ht="21.75" customHeight="1" x14ac:dyDescent="0.2">
      <c r="A983"/>
      <c r="B983"/>
      <c r="C983"/>
      <c r="D983"/>
      <c r="E983"/>
      <c r="F983"/>
      <c r="G983" s="3"/>
      <c r="H983" s="2"/>
    </row>
    <row r="984" spans="1:8" ht="21.75" customHeight="1" x14ac:dyDescent="0.2">
      <c r="A984"/>
      <c r="B984"/>
      <c r="C984"/>
      <c r="D984"/>
      <c r="E984"/>
      <c r="F984"/>
      <c r="G984" s="3"/>
      <c r="H984" s="2"/>
    </row>
    <row r="985" spans="1:8" ht="21.75" customHeight="1" x14ac:dyDescent="0.2">
      <c r="A985"/>
      <c r="B985"/>
      <c r="C985"/>
      <c r="D985"/>
      <c r="E985"/>
      <c r="F985"/>
      <c r="G985" s="3"/>
      <c r="H985" s="2"/>
    </row>
    <row r="986" spans="1:8" ht="21.75" customHeight="1" x14ac:dyDescent="0.2">
      <c r="A986"/>
      <c r="B986"/>
      <c r="C986"/>
      <c r="D986"/>
      <c r="E986"/>
      <c r="F986"/>
      <c r="G986" s="3"/>
      <c r="H986" s="2"/>
    </row>
    <row r="987" spans="1:8" ht="21.75" customHeight="1" x14ac:dyDescent="0.2">
      <c r="A987"/>
      <c r="B987"/>
      <c r="C987"/>
      <c r="D987"/>
      <c r="E987"/>
      <c r="F987"/>
      <c r="G987" s="3"/>
      <c r="H987" s="2"/>
    </row>
    <row r="988" spans="1:8" ht="21.75" customHeight="1" x14ac:dyDescent="0.2">
      <c r="A988"/>
      <c r="B988"/>
      <c r="C988"/>
      <c r="D988"/>
      <c r="E988"/>
      <c r="F988"/>
      <c r="G988" s="3"/>
      <c r="H988" s="2"/>
    </row>
    <row r="989" spans="1:8" ht="21.75" customHeight="1" x14ac:dyDescent="0.2">
      <c r="A989"/>
      <c r="B989"/>
      <c r="C989"/>
      <c r="D989"/>
      <c r="E989"/>
      <c r="F989"/>
      <c r="G989" s="3"/>
      <c r="H989" s="2"/>
    </row>
    <row r="990" spans="1:8" ht="21.75" customHeight="1" x14ac:dyDescent="0.2">
      <c r="A990"/>
      <c r="B990"/>
      <c r="C990"/>
      <c r="D990"/>
      <c r="E990"/>
      <c r="F990"/>
      <c r="G990" s="3"/>
      <c r="H990" s="2"/>
    </row>
    <row r="991" spans="1:8" ht="21.75" customHeight="1" x14ac:dyDescent="0.2">
      <c r="A991"/>
      <c r="B991"/>
      <c r="C991"/>
      <c r="D991"/>
      <c r="E991"/>
      <c r="F991"/>
      <c r="G991" s="3"/>
      <c r="H991" s="2"/>
    </row>
    <row r="992" spans="1:8" ht="21.75" customHeight="1" x14ac:dyDescent="0.2">
      <c r="A992"/>
      <c r="B992"/>
      <c r="C992"/>
      <c r="D992"/>
      <c r="E992"/>
      <c r="F992"/>
      <c r="G992" s="3"/>
      <c r="H992" s="2"/>
    </row>
    <row r="993" spans="1:8" ht="21.75" customHeight="1" x14ac:dyDescent="0.2">
      <c r="A993"/>
      <c r="B993"/>
      <c r="C993"/>
      <c r="D993"/>
      <c r="E993"/>
      <c r="F993"/>
      <c r="G993" s="3"/>
      <c r="H993" s="2"/>
    </row>
    <row r="994" spans="1:8" ht="21.75" customHeight="1" x14ac:dyDescent="0.2">
      <c r="A994"/>
      <c r="B994"/>
      <c r="C994"/>
      <c r="D994"/>
      <c r="E994"/>
      <c r="F994"/>
      <c r="G994" s="3"/>
      <c r="H994" s="2"/>
    </row>
    <row r="995" spans="1:8" ht="21.75" customHeight="1" x14ac:dyDescent="0.2">
      <c r="A995"/>
      <c r="B995"/>
      <c r="C995"/>
      <c r="D995"/>
      <c r="E995"/>
      <c r="F995"/>
      <c r="G995" s="3"/>
      <c r="H995" s="2"/>
    </row>
    <row r="996" spans="1:8" ht="21.75" customHeight="1" x14ac:dyDescent="0.2">
      <c r="A996"/>
      <c r="B996"/>
      <c r="C996"/>
      <c r="D996"/>
      <c r="E996"/>
      <c r="F996"/>
      <c r="G996" s="3"/>
      <c r="H996" s="2"/>
    </row>
    <row r="997" spans="1:8" ht="21.75" customHeight="1" x14ac:dyDescent="0.2">
      <c r="A997"/>
      <c r="B997"/>
      <c r="C997"/>
      <c r="D997"/>
      <c r="E997"/>
      <c r="F997"/>
      <c r="G997" s="3"/>
      <c r="H997" s="2"/>
    </row>
    <row r="998" spans="1:8" ht="21.75" customHeight="1" x14ac:dyDescent="0.2">
      <c r="A998"/>
      <c r="B998"/>
      <c r="C998"/>
      <c r="D998"/>
      <c r="E998"/>
      <c r="F998"/>
      <c r="G998" s="3"/>
      <c r="H998" s="2"/>
    </row>
    <row r="999" spans="1:8" ht="21.75" customHeight="1" x14ac:dyDescent="0.2">
      <c r="A999"/>
      <c r="B999"/>
      <c r="C999"/>
      <c r="D999"/>
      <c r="E999"/>
      <c r="F999"/>
      <c r="G999" s="3"/>
      <c r="H999" s="2"/>
    </row>
    <row r="1000" spans="1:8" ht="21.75" customHeight="1" x14ac:dyDescent="0.2">
      <c r="A1000"/>
      <c r="B1000"/>
      <c r="C1000"/>
      <c r="D1000"/>
      <c r="E1000"/>
      <c r="F1000"/>
      <c r="G1000" s="3"/>
      <c r="H1000" s="2"/>
    </row>
    <row r="1001" spans="1:8" ht="21.75" customHeight="1" x14ac:dyDescent="0.2">
      <c r="A1001"/>
      <c r="B1001"/>
      <c r="C1001"/>
      <c r="D1001"/>
      <c r="E1001"/>
      <c r="F1001"/>
      <c r="G1001" s="3"/>
      <c r="H1001" s="2"/>
    </row>
    <row r="1002" spans="1:8" ht="21.75" customHeight="1" x14ac:dyDescent="0.2">
      <c r="A1002"/>
      <c r="B1002"/>
      <c r="C1002"/>
      <c r="D1002"/>
      <c r="E1002"/>
      <c r="F1002"/>
      <c r="G1002" s="3"/>
      <c r="H1002" s="2"/>
    </row>
    <row r="1003" spans="1:8" ht="21.75" customHeight="1" x14ac:dyDescent="0.2">
      <c r="A1003"/>
      <c r="B1003"/>
      <c r="C1003"/>
      <c r="D1003"/>
      <c r="E1003"/>
      <c r="F1003"/>
      <c r="G1003" s="3"/>
      <c r="H1003" s="2"/>
    </row>
    <row r="1004" spans="1:8" ht="21.75" customHeight="1" x14ac:dyDescent="0.2">
      <c r="A1004"/>
      <c r="B1004"/>
      <c r="C1004"/>
      <c r="D1004"/>
      <c r="E1004"/>
      <c r="F1004"/>
      <c r="G1004" s="3"/>
      <c r="H1004" s="2"/>
    </row>
    <row r="1005" spans="1:8" ht="21.75" customHeight="1" x14ac:dyDescent="0.2">
      <c r="A1005"/>
      <c r="B1005"/>
      <c r="C1005"/>
      <c r="D1005"/>
      <c r="E1005"/>
      <c r="F1005"/>
      <c r="G1005" s="3"/>
      <c r="H1005" s="2"/>
    </row>
    <row r="1006" spans="1:8" ht="21.75" customHeight="1" x14ac:dyDescent="0.2">
      <c r="A1006"/>
      <c r="B1006"/>
      <c r="C1006"/>
      <c r="D1006"/>
      <c r="E1006"/>
      <c r="F1006"/>
      <c r="G1006" s="3"/>
      <c r="H1006" s="2"/>
    </row>
    <row r="1007" spans="1:8" ht="21.75" customHeight="1" x14ac:dyDescent="0.2">
      <c r="A1007"/>
      <c r="B1007"/>
      <c r="C1007"/>
      <c r="D1007"/>
      <c r="E1007"/>
      <c r="F1007"/>
      <c r="G1007" s="3"/>
      <c r="H1007" s="2"/>
    </row>
    <row r="1008" spans="1:8" ht="21.75" customHeight="1" x14ac:dyDescent="0.2">
      <c r="A1008"/>
      <c r="B1008"/>
      <c r="C1008"/>
      <c r="D1008"/>
      <c r="E1008"/>
      <c r="F1008"/>
      <c r="G1008" s="3"/>
      <c r="H1008" s="2"/>
    </row>
    <row r="1009" spans="1:8" ht="21.75" customHeight="1" x14ac:dyDescent="0.2">
      <c r="A1009"/>
      <c r="B1009"/>
      <c r="C1009"/>
      <c r="D1009"/>
      <c r="E1009"/>
      <c r="F1009"/>
      <c r="G1009" s="3"/>
      <c r="H1009" s="2"/>
    </row>
    <row r="1010" spans="1:8" ht="21.75" customHeight="1" x14ac:dyDescent="0.2">
      <c r="A1010"/>
      <c r="B1010"/>
      <c r="C1010"/>
      <c r="D1010"/>
      <c r="E1010"/>
      <c r="F1010"/>
      <c r="G1010" s="3"/>
      <c r="H1010" s="2"/>
    </row>
    <row r="1011" spans="1:8" ht="21.75" customHeight="1" x14ac:dyDescent="0.2">
      <c r="A1011"/>
      <c r="B1011"/>
      <c r="C1011"/>
      <c r="D1011"/>
      <c r="E1011"/>
      <c r="F1011"/>
      <c r="G1011" s="3"/>
      <c r="H1011" s="2"/>
    </row>
    <row r="1012" spans="1:8" ht="21.75" customHeight="1" x14ac:dyDescent="0.2">
      <c r="A1012"/>
      <c r="B1012"/>
      <c r="C1012"/>
      <c r="D1012"/>
      <c r="E1012"/>
      <c r="F1012"/>
      <c r="G1012" s="3"/>
      <c r="H1012" s="2"/>
    </row>
    <row r="1013" spans="1:8" ht="21.75" customHeight="1" x14ac:dyDescent="0.2">
      <c r="A1013"/>
      <c r="B1013"/>
      <c r="C1013"/>
      <c r="D1013"/>
      <c r="E1013"/>
      <c r="F1013"/>
      <c r="G1013" s="3"/>
      <c r="H1013" s="2"/>
    </row>
    <row r="1014" spans="1:8" ht="21.75" customHeight="1" x14ac:dyDescent="0.2">
      <c r="A1014"/>
      <c r="B1014"/>
      <c r="C1014"/>
      <c r="D1014"/>
      <c r="E1014"/>
      <c r="F1014"/>
      <c r="G1014" s="3"/>
      <c r="H1014" s="2"/>
    </row>
    <row r="1015" spans="1:8" ht="21.75" customHeight="1" x14ac:dyDescent="0.2">
      <c r="A1015"/>
      <c r="B1015"/>
      <c r="C1015"/>
      <c r="D1015"/>
      <c r="E1015"/>
      <c r="F1015"/>
      <c r="G1015" s="3"/>
      <c r="H1015" s="2"/>
    </row>
    <row r="1016" spans="1:8" ht="21.75" customHeight="1" x14ac:dyDescent="0.2">
      <c r="A1016"/>
      <c r="B1016"/>
      <c r="C1016"/>
      <c r="D1016"/>
      <c r="E1016"/>
      <c r="F1016"/>
      <c r="G1016" s="3"/>
      <c r="H1016" s="2"/>
    </row>
    <row r="1017" spans="1:8" ht="21.75" customHeight="1" x14ac:dyDescent="0.2">
      <c r="A1017"/>
      <c r="B1017"/>
      <c r="C1017"/>
      <c r="D1017"/>
      <c r="E1017"/>
      <c r="F1017"/>
      <c r="G1017" s="3"/>
      <c r="H1017" s="2"/>
    </row>
    <row r="1018" spans="1:8" ht="21.75" customHeight="1" x14ac:dyDescent="0.2">
      <c r="A1018"/>
      <c r="B1018"/>
      <c r="C1018"/>
      <c r="D1018"/>
      <c r="E1018"/>
      <c r="F1018"/>
      <c r="G1018" s="3"/>
      <c r="H1018" s="2"/>
    </row>
    <row r="1019" spans="1:8" ht="21.75" customHeight="1" x14ac:dyDescent="0.2">
      <c r="A1019"/>
      <c r="B1019"/>
      <c r="C1019"/>
      <c r="D1019"/>
      <c r="E1019"/>
      <c r="F1019"/>
      <c r="G1019" s="3"/>
      <c r="H1019" s="2"/>
    </row>
    <row r="1020" spans="1:8" ht="21.75" customHeight="1" x14ac:dyDescent="0.2">
      <c r="A1020"/>
      <c r="B1020"/>
      <c r="C1020"/>
      <c r="D1020"/>
      <c r="E1020"/>
      <c r="F1020"/>
      <c r="G1020" s="3"/>
      <c r="H1020" s="2"/>
    </row>
    <row r="1021" spans="1:8" ht="21.75" customHeight="1" x14ac:dyDescent="0.2">
      <c r="A1021"/>
      <c r="B1021"/>
      <c r="C1021"/>
      <c r="D1021"/>
      <c r="E1021"/>
      <c r="F1021"/>
      <c r="G1021" s="3"/>
      <c r="H1021" s="2"/>
    </row>
    <row r="1022" spans="1:8" ht="21.75" customHeight="1" x14ac:dyDescent="0.2">
      <c r="A1022"/>
      <c r="B1022"/>
      <c r="C1022"/>
      <c r="D1022"/>
      <c r="E1022"/>
      <c r="F1022"/>
      <c r="G1022" s="3"/>
      <c r="H1022" s="2"/>
    </row>
    <row r="1023" spans="1:8" ht="21.75" customHeight="1" x14ac:dyDescent="0.2">
      <c r="A1023"/>
      <c r="B1023"/>
      <c r="C1023"/>
      <c r="D1023"/>
      <c r="E1023"/>
      <c r="F1023"/>
      <c r="G1023" s="3"/>
      <c r="H1023" s="2"/>
    </row>
    <row r="1024" spans="1:8" ht="21.75" customHeight="1" x14ac:dyDescent="0.2">
      <c r="A1024"/>
      <c r="B1024"/>
      <c r="C1024"/>
      <c r="D1024"/>
      <c r="E1024"/>
      <c r="F1024"/>
      <c r="G1024" s="3"/>
      <c r="H1024" s="2"/>
    </row>
    <row r="1025" spans="1:8" ht="21.75" customHeight="1" x14ac:dyDescent="0.2">
      <c r="A1025"/>
      <c r="B1025"/>
      <c r="C1025"/>
      <c r="D1025"/>
      <c r="E1025"/>
      <c r="F1025"/>
      <c r="G1025" s="3"/>
      <c r="H1025" s="2"/>
    </row>
    <row r="1026" spans="1:8" ht="21.75" customHeight="1" x14ac:dyDescent="0.2">
      <c r="A1026"/>
      <c r="B1026"/>
      <c r="C1026"/>
      <c r="D1026"/>
      <c r="E1026"/>
      <c r="F1026"/>
      <c r="G1026" s="3"/>
      <c r="H1026" s="2"/>
    </row>
    <row r="1027" spans="1:8" ht="21.75" customHeight="1" x14ac:dyDescent="0.2">
      <c r="A1027"/>
      <c r="B1027"/>
      <c r="C1027"/>
      <c r="D1027"/>
      <c r="E1027"/>
      <c r="F1027"/>
      <c r="G1027" s="3"/>
      <c r="H1027" s="2"/>
    </row>
    <row r="1028" spans="1:8" ht="21.75" customHeight="1" x14ac:dyDescent="0.2">
      <c r="A1028"/>
      <c r="B1028"/>
      <c r="C1028"/>
      <c r="D1028"/>
      <c r="E1028"/>
      <c r="F1028"/>
      <c r="G1028" s="3"/>
      <c r="H1028" s="2"/>
    </row>
    <row r="1029" spans="1:8" ht="21.75" customHeight="1" x14ac:dyDescent="0.2">
      <c r="A1029"/>
      <c r="B1029"/>
      <c r="C1029"/>
      <c r="D1029"/>
      <c r="E1029"/>
      <c r="F1029"/>
      <c r="G1029" s="3"/>
      <c r="H1029" s="2"/>
    </row>
    <row r="1030" spans="1:8" ht="21.75" customHeight="1" x14ac:dyDescent="0.2">
      <c r="A1030"/>
      <c r="B1030"/>
      <c r="C1030"/>
      <c r="D1030"/>
      <c r="E1030"/>
      <c r="F1030"/>
      <c r="G1030" s="3"/>
      <c r="H1030" s="2"/>
    </row>
    <row r="1031" spans="1:8" ht="21.75" customHeight="1" x14ac:dyDescent="0.2">
      <c r="A1031"/>
      <c r="B1031"/>
      <c r="C1031"/>
      <c r="D1031"/>
      <c r="E1031"/>
      <c r="F1031"/>
      <c r="G1031" s="3"/>
      <c r="H1031" s="2"/>
    </row>
    <row r="1032" spans="1:8" ht="21.75" customHeight="1" x14ac:dyDescent="0.2">
      <c r="A1032"/>
      <c r="B1032"/>
      <c r="C1032"/>
      <c r="D1032"/>
      <c r="E1032"/>
      <c r="F1032"/>
      <c r="G1032" s="3"/>
      <c r="H1032" s="2"/>
    </row>
    <row r="1033" spans="1:8" ht="21.75" customHeight="1" x14ac:dyDescent="0.2">
      <c r="A1033"/>
      <c r="B1033"/>
      <c r="C1033"/>
      <c r="D1033"/>
      <c r="E1033"/>
      <c r="F1033"/>
      <c r="G1033" s="3"/>
      <c r="H1033" s="2"/>
    </row>
    <row r="1034" spans="1:8" ht="21.75" customHeight="1" x14ac:dyDescent="0.2">
      <c r="A1034"/>
      <c r="B1034"/>
      <c r="C1034"/>
      <c r="D1034"/>
      <c r="E1034"/>
      <c r="F1034"/>
      <c r="G1034" s="3"/>
      <c r="H1034" s="2"/>
    </row>
    <row r="1035" spans="1:8" ht="21.75" customHeight="1" x14ac:dyDescent="0.2">
      <c r="A1035"/>
      <c r="B1035"/>
      <c r="C1035"/>
      <c r="D1035"/>
      <c r="E1035"/>
      <c r="F1035"/>
      <c r="G1035" s="3"/>
      <c r="H1035" s="2"/>
    </row>
    <row r="1036" spans="1:8" ht="21.75" customHeight="1" x14ac:dyDescent="0.2">
      <c r="A1036"/>
      <c r="B1036"/>
      <c r="C1036"/>
      <c r="D1036"/>
      <c r="E1036"/>
      <c r="F1036"/>
      <c r="G1036" s="3"/>
      <c r="H1036" s="2"/>
    </row>
    <row r="1037" spans="1:8" ht="21.75" customHeight="1" x14ac:dyDescent="0.2">
      <c r="A1037"/>
      <c r="B1037"/>
      <c r="C1037"/>
      <c r="D1037"/>
      <c r="E1037"/>
      <c r="F1037"/>
      <c r="G1037" s="3"/>
      <c r="H1037" s="2"/>
    </row>
    <row r="1038" spans="1:8" ht="21.75" customHeight="1" x14ac:dyDescent="0.2">
      <c r="A1038"/>
      <c r="B1038"/>
      <c r="C1038"/>
      <c r="D1038"/>
      <c r="E1038"/>
      <c r="F1038"/>
      <c r="G1038" s="3"/>
      <c r="H1038" s="2"/>
    </row>
    <row r="1039" spans="1:8" ht="21.75" customHeight="1" x14ac:dyDescent="0.2">
      <c r="A1039"/>
      <c r="B1039"/>
      <c r="C1039"/>
      <c r="D1039"/>
      <c r="E1039"/>
      <c r="F1039"/>
      <c r="G1039" s="3"/>
      <c r="H1039" s="2"/>
    </row>
    <row r="1040" spans="1:8" ht="21.75" customHeight="1" x14ac:dyDescent="0.2">
      <c r="A1040"/>
      <c r="B1040"/>
      <c r="C1040"/>
      <c r="D1040"/>
      <c r="E1040"/>
      <c r="F1040"/>
      <c r="G1040" s="3"/>
      <c r="H1040" s="2"/>
    </row>
    <row r="1041" spans="1:8" ht="21.75" customHeight="1" x14ac:dyDescent="0.2">
      <c r="A1041"/>
      <c r="B1041"/>
      <c r="C1041"/>
      <c r="D1041"/>
      <c r="E1041"/>
      <c r="F1041"/>
      <c r="G1041" s="3"/>
      <c r="H1041" s="2"/>
    </row>
    <row r="1042" spans="1:8" ht="21.75" customHeight="1" x14ac:dyDescent="0.2">
      <c r="A1042"/>
      <c r="B1042"/>
      <c r="C1042"/>
      <c r="D1042"/>
      <c r="E1042"/>
      <c r="F1042"/>
      <c r="G1042" s="3"/>
      <c r="H1042" s="2"/>
    </row>
    <row r="1043" spans="1:8" ht="21.75" customHeight="1" x14ac:dyDescent="0.2">
      <c r="A1043"/>
      <c r="B1043"/>
      <c r="C1043"/>
      <c r="D1043"/>
      <c r="E1043"/>
      <c r="F1043"/>
      <c r="G1043" s="3"/>
      <c r="H1043" s="2"/>
    </row>
    <row r="1044" spans="1:8" ht="21.75" customHeight="1" x14ac:dyDescent="0.2">
      <c r="A1044"/>
      <c r="B1044"/>
      <c r="C1044"/>
      <c r="D1044"/>
      <c r="E1044"/>
      <c r="F1044"/>
      <c r="G1044" s="3"/>
      <c r="H1044" s="2"/>
    </row>
    <row r="1045" spans="1:8" ht="21.75" customHeight="1" x14ac:dyDescent="0.2">
      <c r="A1045"/>
      <c r="B1045"/>
      <c r="C1045"/>
      <c r="D1045"/>
      <c r="E1045"/>
      <c r="F1045"/>
      <c r="G1045" s="3"/>
      <c r="H1045" s="2"/>
    </row>
    <row r="1046" spans="1:8" ht="21.75" customHeight="1" x14ac:dyDescent="0.2">
      <c r="A1046"/>
      <c r="B1046"/>
      <c r="C1046"/>
      <c r="D1046"/>
      <c r="E1046"/>
      <c r="F1046"/>
      <c r="G1046" s="3"/>
      <c r="H1046" s="2"/>
    </row>
    <row r="1047" spans="1:8" ht="21.75" customHeight="1" x14ac:dyDescent="0.2">
      <c r="A1047"/>
      <c r="B1047"/>
      <c r="C1047"/>
      <c r="D1047"/>
      <c r="E1047"/>
      <c r="F1047"/>
      <c r="G1047" s="3"/>
      <c r="H1047" s="2"/>
    </row>
    <row r="1048" spans="1:8" ht="21.75" customHeight="1" x14ac:dyDescent="0.2">
      <c r="A1048"/>
      <c r="B1048"/>
      <c r="C1048"/>
      <c r="D1048"/>
      <c r="E1048"/>
      <c r="F1048"/>
      <c r="G1048" s="3"/>
      <c r="H1048" s="2"/>
    </row>
    <row r="1049" spans="1:8" ht="21.75" customHeight="1" x14ac:dyDescent="0.2">
      <c r="A1049"/>
      <c r="B1049"/>
      <c r="C1049"/>
      <c r="D1049"/>
      <c r="E1049"/>
      <c r="F1049"/>
      <c r="G1049" s="3"/>
      <c r="H1049" s="2"/>
    </row>
    <row r="1050" spans="1:8" ht="21.75" customHeight="1" x14ac:dyDescent="0.2">
      <c r="A1050"/>
      <c r="B1050"/>
      <c r="C1050"/>
      <c r="D1050"/>
      <c r="E1050"/>
      <c r="F1050"/>
      <c r="G1050" s="3"/>
      <c r="H1050" s="2"/>
    </row>
    <row r="1051" spans="1:8" ht="21.75" customHeight="1" x14ac:dyDescent="0.2">
      <c r="A1051"/>
      <c r="B1051"/>
      <c r="C1051"/>
      <c r="D1051"/>
      <c r="E1051"/>
      <c r="F1051"/>
      <c r="G1051" s="3"/>
      <c r="H1051" s="2"/>
    </row>
    <row r="1052" spans="1:8" ht="21.75" customHeight="1" x14ac:dyDescent="0.2">
      <c r="A1052"/>
      <c r="B1052"/>
      <c r="C1052"/>
      <c r="D1052"/>
      <c r="E1052"/>
      <c r="F1052"/>
      <c r="G1052" s="3"/>
      <c r="H1052" s="2"/>
    </row>
    <row r="1053" spans="1:8" ht="21.75" customHeight="1" x14ac:dyDescent="0.2">
      <c r="A1053"/>
      <c r="B1053"/>
      <c r="C1053"/>
      <c r="D1053"/>
      <c r="E1053"/>
      <c r="F1053"/>
      <c r="G1053" s="3"/>
      <c r="H1053" s="2"/>
    </row>
    <row r="1054" spans="1:8" ht="21.75" customHeight="1" x14ac:dyDescent="0.2">
      <c r="A1054"/>
      <c r="B1054"/>
      <c r="C1054"/>
      <c r="D1054"/>
      <c r="E1054"/>
      <c r="F1054"/>
      <c r="G1054" s="3"/>
      <c r="H1054" s="2"/>
    </row>
    <row r="1055" spans="1:8" ht="21.75" customHeight="1" x14ac:dyDescent="0.2">
      <c r="A1055"/>
      <c r="B1055"/>
      <c r="C1055"/>
      <c r="D1055"/>
      <c r="E1055"/>
      <c r="F1055"/>
      <c r="G1055" s="3"/>
      <c r="H1055" s="2"/>
    </row>
    <row r="1056" spans="1:8" ht="21.75" customHeight="1" x14ac:dyDescent="0.2">
      <c r="A1056"/>
      <c r="B1056"/>
      <c r="C1056"/>
      <c r="D1056"/>
      <c r="E1056"/>
      <c r="F1056"/>
      <c r="G1056" s="3"/>
      <c r="H1056" s="2"/>
    </row>
    <row r="1057" spans="1:8" ht="21.75" customHeight="1" x14ac:dyDescent="0.2">
      <c r="A1057"/>
      <c r="B1057"/>
      <c r="C1057"/>
      <c r="D1057"/>
      <c r="E1057"/>
      <c r="F1057"/>
      <c r="G1057" s="3"/>
      <c r="H1057" s="2"/>
    </row>
    <row r="1058" spans="1:8" ht="21.75" customHeight="1" x14ac:dyDescent="0.2">
      <c r="A1058"/>
      <c r="B1058"/>
      <c r="C1058"/>
      <c r="D1058"/>
      <c r="E1058"/>
      <c r="F1058"/>
      <c r="G1058" s="3"/>
      <c r="H1058" s="2"/>
    </row>
    <row r="1059" spans="1:8" ht="21.75" customHeight="1" x14ac:dyDescent="0.2">
      <c r="A1059"/>
      <c r="B1059"/>
      <c r="C1059"/>
      <c r="D1059"/>
      <c r="E1059"/>
      <c r="F1059"/>
      <c r="G1059" s="3"/>
      <c r="H1059" s="2"/>
    </row>
    <row r="1060" spans="1:8" ht="21.75" customHeight="1" x14ac:dyDescent="0.2">
      <c r="A1060"/>
      <c r="B1060"/>
      <c r="C1060"/>
      <c r="D1060"/>
      <c r="E1060"/>
      <c r="F1060"/>
      <c r="G1060" s="3"/>
      <c r="H1060" s="2"/>
    </row>
    <row r="1061" spans="1:8" ht="21.75" customHeight="1" x14ac:dyDescent="0.2">
      <c r="A1061"/>
      <c r="B1061"/>
      <c r="C1061"/>
      <c r="D1061"/>
      <c r="E1061"/>
      <c r="F1061"/>
      <c r="G1061" s="3"/>
      <c r="H1061" s="2"/>
    </row>
    <row r="1062" spans="1:8" ht="21.75" customHeight="1" x14ac:dyDescent="0.2">
      <c r="A1062"/>
      <c r="B1062"/>
      <c r="C1062"/>
      <c r="D1062"/>
      <c r="E1062"/>
      <c r="F1062"/>
      <c r="G1062" s="3"/>
      <c r="H1062" s="2"/>
    </row>
    <row r="1063" spans="1:8" ht="21.75" customHeight="1" x14ac:dyDescent="0.2">
      <c r="A1063"/>
      <c r="B1063"/>
      <c r="C1063"/>
      <c r="D1063"/>
      <c r="E1063"/>
      <c r="F1063"/>
      <c r="G1063" s="3"/>
      <c r="H1063" s="2"/>
    </row>
    <row r="1064" spans="1:8" ht="21.75" customHeight="1" x14ac:dyDescent="0.2">
      <c r="A1064"/>
      <c r="B1064"/>
      <c r="C1064"/>
      <c r="D1064"/>
      <c r="E1064"/>
      <c r="F1064"/>
      <c r="G1064" s="3"/>
      <c r="H1064" s="2"/>
    </row>
    <row r="1065" spans="1:8" ht="21.75" customHeight="1" x14ac:dyDescent="0.2">
      <c r="A1065"/>
      <c r="B1065"/>
      <c r="C1065"/>
      <c r="D1065"/>
      <c r="E1065"/>
      <c r="F1065"/>
      <c r="G1065" s="3"/>
      <c r="H1065" s="2"/>
    </row>
    <row r="1066" spans="1:8" ht="21.75" customHeight="1" x14ac:dyDescent="0.2">
      <c r="A1066"/>
      <c r="B1066"/>
      <c r="C1066"/>
      <c r="D1066"/>
      <c r="E1066"/>
      <c r="F1066"/>
      <c r="G1066" s="3"/>
      <c r="H1066" s="2"/>
    </row>
    <row r="1067" spans="1:8" ht="21.75" customHeight="1" x14ac:dyDescent="0.2">
      <c r="A1067"/>
      <c r="B1067"/>
      <c r="C1067"/>
      <c r="D1067"/>
      <c r="E1067"/>
      <c r="F1067"/>
      <c r="G1067" s="3"/>
      <c r="H1067" s="2"/>
    </row>
    <row r="1068" spans="1:8" ht="21.75" customHeight="1" x14ac:dyDescent="0.2">
      <c r="A1068"/>
      <c r="B1068"/>
      <c r="C1068"/>
      <c r="D1068"/>
      <c r="E1068"/>
      <c r="F1068"/>
      <c r="G1068" s="3"/>
      <c r="H1068" s="2"/>
    </row>
    <row r="1069" spans="1:8" ht="21.75" customHeight="1" x14ac:dyDescent="0.2">
      <c r="A1069"/>
      <c r="B1069"/>
      <c r="C1069"/>
      <c r="D1069"/>
      <c r="E1069"/>
      <c r="F1069"/>
      <c r="G1069" s="3"/>
      <c r="H1069" s="2"/>
    </row>
    <row r="1070" spans="1:8" ht="21.75" customHeight="1" x14ac:dyDescent="0.2">
      <c r="A1070"/>
      <c r="B1070"/>
      <c r="C1070"/>
      <c r="D1070"/>
      <c r="E1070"/>
      <c r="F1070"/>
      <c r="G1070" s="3"/>
      <c r="H1070" s="2"/>
    </row>
    <row r="1071" spans="1:8" ht="21.75" customHeight="1" x14ac:dyDescent="0.2">
      <c r="A1071"/>
      <c r="B1071"/>
      <c r="C1071"/>
      <c r="D1071"/>
      <c r="E1071"/>
      <c r="F1071"/>
      <c r="G1071" s="3"/>
      <c r="H1071" s="2"/>
    </row>
    <row r="1072" spans="1:8" ht="21.75" customHeight="1" x14ac:dyDescent="0.2">
      <c r="A1072"/>
      <c r="B1072"/>
      <c r="C1072"/>
      <c r="D1072"/>
      <c r="E1072"/>
      <c r="F1072"/>
      <c r="G1072" s="3"/>
      <c r="H1072" s="2"/>
    </row>
    <row r="1073" spans="1:8" ht="21.75" customHeight="1" x14ac:dyDescent="0.2">
      <c r="A1073"/>
      <c r="B1073"/>
      <c r="C1073"/>
      <c r="D1073"/>
      <c r="E1073"/>
      <c r="F1073"/>
      <c r="G1073" s="3"/>
      <c r="H1073" s="2"/>
    </row>
    <row r="1074" spans="1:8" ht="21.75" customHeight="1" x14ac:dyDescent="0.2">
      <c r="A1074"/>
      <c r="B1074"/>
      <c r="C1074"/>
      <c r="D1074"/>
      <c r="E1074"/>
      <c r="F1074"/>
      <c r="G1074" s="3"/>
      <c r="H1074" s="2"/>
    </row>
    <row r="1075" spans="1:8" ht="21.75" customHeight="1" x14ac:dyDescent="0.2">
      <c r="A1075"/>
      <c r="B1075"/>
      <c r="C1075"/>
      <c r="D1075"/>
      <c r="E1075"/>
      <c r="F1075"/>
      <c r="G1075" s="3"/>
      <c r="H1075" s="2"/>
    </row>
    <row r="1076" spans="1:8" ht="21.75" customHeight="1" x14ac:dyDescent="0.2">
      <c r="A1076"/>
      <c r="B1076"/>
      <c r="C1076"/>
      <c r="D1076"/>
      <c r="E1076"/>
      <c r="F1076"/>
      <c r="G1076" s="3"/>
      <c r="H1076" s="2"/>
    </row>
    <row r="1077" spans="1:8" ht="21.75" customHeight="1" x14ac:dyDescent="0.2">
      <c r="A1077"/>
      <c r="B1077"/>
      <c r="C1077"/>
      <c r="D1077"/>
      <c r="E1077"/>
      <c r="F1077"/>
      <c r="G1077" s="3"/>
      <c r="H1077" s="2"/>
    </row>
    <row r="1078" spans="1:8" ht="21.75" customHeight="1" x14ac:dyDescent="0.2">
      <c r="A1078"/>
      <c r="B1078"/>
      <c r="C1078"/>
      <c r="D1078"/>
      <c r="E1078"/>
      <c r="F1078"/>
      <c r="G1078" s="3"/>
      <c r="H1078" s="2"/>
    </row>
    <row r="1079" spans="1:8" ht="21.75" customHeight="1" x14ac:dyDescent="0.2">
      <c r="A1079"/>
      <c r="B1079"/>
      <c r="C1079"/>
      <c r="D1079"/>
      <c r="E1079"/>
      <c r="F1079"/>
      <c r="G1079" s="3"/>
      <c r="H1079" s="2"/>
    </row>
    <row r="1080" spans="1:8" ht="21.75" customHeight="1" x14ac:dyDescent="0.2">
      <c r="A1080"/>
      <c r="B1080"/>
      <c r="C1080"/>
      <c r="D1080"/>
      <c r="E1080"/>
      <c r="F1080"/>
      <c r="G1080" s="3"/>
      <c r="H1080" s="2"/>
    </row>
    <row r="1081" spans="1:8" ht="21.75" customHeight="1" x14ac:dyDescent="0.2">
      <c r="A1081"/>
      <c r="B1081"/>
      <c r="C1081"/>
      <c r="D1081"/>
      <c r="E1081"/>
      <c r="F1081"/>
      <c r="G1081" s="3"/>
      <c r="H1081" s="2"/>
    </row>
    <row r="1082" spans="1:8" ht="21.75" customHeight="1" x14ac:dyDescent="0.2">
      <c r="A1082"/>
      <c r="B1082"/>
      <c r="C1082"/>
      <c r="D1082"/>
      <c r="E1082"/>
      <c r="F1082"/>
      <c r="G1082" s="3"/>
      <c r="H1082" s="2"/>
    </row>
    <row r="1083" spans="1:8" ht="21.75" customHeight="1" x14ac:dyDescent="0.2">
      <c r="A1083"/>
      <c r="B1083"/>
      <c r="C1083"/>
      <c r="D1083"/>
      <c r="E1083"/>
      <c r="F1083"/>
      <c r="G1083" s="3"/>
      <c r="H1083" s="2"/>
    </row>
    <row r="1084" spans="1:8" ht="21.75" customHeight="1" x14ac:dyDescent="0.2">
      <c r="A1084"/>
      <c r="B1084"/>
      <c r="C1084"/>
      <c r="D1084"/>
      <c r="E1084"/>
      <c r="F1084"/>
      <c r="G1084" s="3"/>
      <c r="H1084" s="2"/>
    </row>
    <row r="1085" spans="1:8" ht="21.75" customHeight="1" x14ac:dyDescent="0.2">
      <c r="A1085"/>
      <c r="B1085"/>
      <c r="C1085"/>
      <c r="D1085"/>
      <c r="E1085"/>
      <c r="F1085"/>
      <c r="G1085" s="3"/>
      <c r="H1085" s="2"/>
    </row>
    <row r="1086" spans="1:8" ht="21.75" customHeight="1" x14ac:dyDescent="0.2">
      <c r="A1086"/>
      <c r="B1086"/>
      <c r="C1086"/>
      <c r="D1086"/>
      <c r="E1086"/>
      <c r="F1086"/>
      <c r="G1086" s="3"/>
      <c r="H1086" s="2"/>
    </row>
    <row r="1087" spans="1:8" ht="21.75" customHeight="1" x14ac:dyDescent="0.2">
      <c r="A1087"/>
      <c r="B1087"/>
      <c r="C1087"/>
      <c r="D1087"/>
      <c r="E1087"/>
      <c r="F1087"/>
      <c r="G1087" s="3"/>
      <c r="H1087" s="2"/>
    </row>
    <row r="1088" spans="1:8" ht="21.75" customHeight="1" x14ac:dyDescent="0.2">
      <c r="A1088"/>
      <c r="B1088"/>
      <c r="C1088"/>
      <c r="D1088"/>
      <c r="E1088"/>
      <c r="F1088"/>
      <c r="G1088" s="3"/>
      <c r="H1088" s="2"/>
    </row>
    <row r="1089" spans="1:8" ht="21.75" customHeight="1" x14ac:dyDescent="0.2">
      <c r="A1089"/>
      <c r="B1089"/>
      <c r="C1089"/>
      <c r="D1089"/>
      <c r="E1089"/>
      <c r="F1089"/>
      <c r="G1089" s="3"/>
      <c r="H1089" s="2"/>
    </row>
    <row r="1090" spans="1:8" ht="21.75" customHeight="1" x14ac:dyDescent="0.2">
      <c r="A1090"/>
      <c r="B1090"/>
      <c r="C1090"/>
      <c r="D1090"/>
      <c r="E1090"/>
      <c r="F1090"/>
      <c r="G1090" s="3"/>
      <c r="H1090" s="2"/>
    </row>
    <row r="1091" spans="1:8" ht="21.75" customHeight="1" x14ac:dyDescent="0.2">
      <c r="A1091"/>
      <c r="B1091"/>
      <c r="C1091"/>
      <c r="D1091"/>
      <c r="E1091"/>
      <c r="F1091"/>
      <c r="G1091" s="3"/>
      <c r="H1091" s="2"/>
    </row>
    <row r="1092" spans="1:8" ht="21.75" customHeight="1" x14ac:dyDescent="0.2">
      <c r="A1092"/>
      <c r="B1092"/>
      <c r="C1092"/>
      <c r="D1092"/>
      <c r="E1092"/>
      <c r="F1092"/>
      <c r="G1092" s="3"/>
      <c r="H1092" s="2"/>
    </row>
    <row r="1093" spans="1:8" ht="21.75" customHeight="1" x14ac:dyDescent="0.2">
      <c r="A1093"/>
      <c r="B1093"/>
      <c r="C1093"/>
      <c r="D1093"/>
      <c r="E1093"/>
      <c r="F1093"/>
      <c r="G1093" s="3"/>
      <c r="H1093" s="2"/>
    </row>
    <row r="1094" spans="1:8" ht="21.75" customHeight="1" x14ac:dyDescent="0.2">
      <c r="A1094"/>
      <c r="B1094"/>
      <c r="C1094"/>
      <c r="D1094"/>
      <c r="E1094"/>
      <c r="F1094"/>
      <c r="G1094" s="3"/>
      <c r="H1094" s="2"/>
    </row>
    <row r="1095" spans="1:8" ht="21.75" customHeight="1" x14ac:dyDescent="0.2">
      <c r="A1095"/>
      <c r="B1095"/>
      <c r="C1095"/>
      <c r="D1095"/>
      <c r="E1095"/>
      <c r="F1095"/>
      <c r="G1095" s="3"/>
      <c r="H1095" s="2"/>
    </row>
    <row r="1096" spans="1:8" ht="21.75" customHeight="1" x14ac:dyDescent="0.2">
      <c r="A1096"/>
      <c r="B1096"/>
      <c r="C1096"/>
      <c r="D1096"/>
      <c r="E1096"/>
      <c r="F1096"/>
      <c r="G1096" s="3"/>
      <c r="H1096" s="2"/>
    </row>
    <row r="1097" spans="1:8" ht="21.75" customHeight="1" x14ac:dyDescent="0.2">
      <c r="A1097"/>
      <c r="B1097"/>
      <c r="C1097"/>
      <c r="D1097"/>
      <c r="E1097"/>
      <c r="F1097"/>
      <c r="G1097" s="3"/>
      <c r="H1097" s="2"/>
    </row>
    <row r="1098" spans="1:8" ht="21.75" customHeight="1" x14ac:dyDescent="0.2">
      <c r="A1098"/>
      <c r="B1098"/>
      <c r="C1098"/>
      <c r="D1098"/>
      <c r="E1098"/>
      <c r="F1098"/>
      <c r="G1098" s="3"/>
      <c r="H1098" s="2"/>
    </row>
    <row r="1099" spans="1:8" ht="21.75" customHeight="1" x14ac:dyDescent="0.2">
      <c r="A1099"/>
      <c r="B1099"/>
      <c r="C1099"/>
      <c r="D1099"/>
      <c r="E1099"/>
      <c r="F1099"/>
      <c r="G1099" s="3"/>
      <c r="H1099" s="2"/>
    </row>
    <row r="1100" spans="1:8" ht="21.75" customHeight="1" x14ac:dyDescent="0.2">
      <c r="A1100"/>
      <c r="B1100"/>
      <c r="C1100"/>
      <c r="D1100"/>
      <c r="E1100"/>
      <c r="F1100"/>
      <c r="G1100" s="3"/>
      <c r="H1100" s="2"/>
    </row>
    <row r="1101" spans="1:8" ht="21.75" customHeight="1" x14ac:dyDescent="0.2">
      <c r="A1101"/>
      <c r="B1101"/>
      <c r="C1101"/>
      <c r="D1101"/>
      <c r="E1101"/>
      <c r="F1101"/>
      <c r="G1101" s="3"/>
      <c r="H1101" s="2"/>
    </row>
    <row r="1102" spans="1:8" ht="21.75" customHeight="1" x14ac:dyDescent="0.2">
      <c r="A1102"/>
      <c r="B1102"/>
      <c r="C1102"/>
      <c r="D1102"/>
      <c r="E1102"/>
      <c r="F1102"/>
      <c r="G1102" s="3"/>
      <c r="H1102" s="2"/>
    </row>
    <row r="1103" spans="1:8" ht="21.75" customHeight="1" x14ac:dyDescent="0.2">
      <c r="A1103"/>
      <c r="B1103"/>
      <c r="C1103"/>
      <c r="D1103"/>
      <c r="E1103"/>
      <c r="F1103"/>
      <c r="G1103" s="3"/>
      <c r="H1103" s="2"/>
    </row>
    <row r="1104" spans="1:8" ht="21.75" customHeight="1" x14ac:dyDescent="0.2">
      <c r="A1104"/>
      <c r="B1104"/>
      <c r="C1104"/>
      <c r="D1104"/>
      <c r="E1104"/>
      <c r="F1104"/>
      <c r="G1104" s="3"/>
      <c r="H1104" s="2"/>
    </row>
    <row r="1105" spans="1:8" ht="21.75" customHeight="1" x14ac:dyDescent="0.2">
      <c r="A1105"/>
      <c r="B1105"/>
      <c r="C1105"/>
      <c r="D1105"/>
      <c r="E1105"/>
      <c r="F1105"/>
      <c r="G1105" s="3"/>
      <c r="H1105" s="2"/>
    </row>
    <row r="1106" spans="1:8" ht="21.75" customHeight="1" x14ac:dyDescent="0.2">
      <c r="A1106"/>
      <c r="B1106"/>
      <c r="C1106"/>
      <c r="D1106"/>
      <c r="E1106"/>
      <c r="F1106"/>
      <c r="G1106" s="3"/>
      <c r="H1106" s="2"/>
    </row>
    <row r="1107" spans="1:8" ht="21.75" customHeight="1" x14ac:dyDescent="0.2">
      <c r="A1107"/>
      <c r="B1107"/>
      <c r="C1107"/>
      <c r="D1107"/>
      <c r="E1107"/>
      <c r="F1107"/>
      <c r="G1107" s="3"/>
      <c r="H1107" s="2"/>
    </row>
    <row r="1108" spans="1:8" ht="21.75" customHeight="1" x14ac:dyDescent="0.2">
      <c r="A1108"/>
      <c r="B1108"/>
      <c r="C1108"/>
      <c r="D1108"/>
      <c r="E1108"/>
      <c r="F1108"/>
      <c r="G1108" s="3"/>
      <c r="H1108" s="2"/>
    </row>
    <row r="1109" spans="1:8" ht="21.75" customHeight="1" x14ac:dyDescent="0.2">
      <c r="A1109"/>
      <c r="B1109"/>
      <c r="C1109"/>
      <c r="D1109"/>
      <c r="E1109"/>
      <c r="F1109"/>
      <c r="G1109" s="3"/>
      <c r="H1109" s="2"/>
    </row>
    <row r="1110" spans="1:8" ht="21.75" customHeight="1" x14ac:dyDescent="0.2">
      <c r="A1110"/>
      <c r="B1110"/>
      <c r="C1110"/>
      <c r="D1110"/>
      <c r="E1110"/>
      <c r="F1110"/>
      <c r="G1110" s="3"/>
      <c r="H1110" s="2"/>
    </row>
    <row r="1111" spans="1:8" ht="21.75" customHeight="1" x14ac:dyDescent="0.2">
      <c r="A1111"/>
      <c r="B1111"/>
      <c r="C1111"/>
      <c r="D1111"/>
      <c r="E1111"/>
      <c r="F1111"/>
      <c r="G1111" s="3"/>
      <c r="H1111" s="2"/>
    </row>
    <row r="1112" spans="1:8" ht="21.75" customHeight="1" x14ac:dyDescent="0.2">
      <c r="A1112"/>
      <c r="B1112"/>
      <c r="C1112"/>
      <c r="D1112"/>
      <c r="E1112"/>
      <c r="F1112"/>
      <c r="G1112" s="3"/>
      <c r="H1112" s="2"/>
    </row>
    <row r="1113" spans="1:8" ht="21.75" customHeight="1" x14ac:dyDescent="0.2">
      <c r="A1113"/>
      <c r="B1113"/>
      <c r="C1113"/>
      <c r="D1113"/>
      <c r="E1113"/>
      <c r="F1113"/>
      <c r="G1113" s="3"/>
      <c r="H1113" s="2"/>
    </row>
    <row r="1114" spans="1:8" ht="21.75" customHeight="1" x14ac:dyDescent="0.2">
      <c r="A1114"/>
      <c r="B1114"/>
      <c r="C1114"/>
      <c r="D1114"/>
      <c r="E1114"/>
      <c r="F1114"/>
      <c r="G1114" s="3"/>
      <c r="H1114" s="2"/>
    </row>
    <row r="1115" spans="1:8" ht="21.75" customHeight="1" x14ac:dyDescent="0.2">
      <c r="A1115"/>
      <c r="B1115"/>
      <c r="C1115"/>
      <c r="D1115"/>
      <c r="E1115"/>
      <c r="F1115"/>
      <c r="G1115" s="3"/>
      <c r="H1115" s="2"/>
    </row>
    <row r="1116" spans="1:8" ht="21.75" customHeight="1" x14ac:dyDescent="0.2">
      <c r="A1116"/>
      <c r="B1116"/>
      <c r="C1116"/>
      <c r="D1116"/>
      <c r="E1116"/>
      <c r="F1116"/>
      <c r="G1116" s="3"/>
      <c r="H1116" s="2"/>
    </row>
    <row r="1117" spans="1:8" ht="21.75" customHeight="1" x14ac:dyDescent="0.2">
      <c r="A1117"/>
      <c r="B1117"/>
      <c r="C1117"/>
      <c r="D1117"/>
      <c r="E1117"/>
      <c r="F1117"/>
      <c r="G1117" s="3"/>
      <c r="H1117" s="2"/>
    </row>
    <row r="1118" spans="1:8" ht="21.75" customHeight="1" x14ac:dyDescent="0.2">
      <c r="A1118"/>
      <c r="B1118"/>
      <c r="C1118"/>
      <c r="D1118"/>
      <c r="E1118"/>
      <c r="F1118"/>
      <c r="G1118" s="3"/>
      <c r="H1118" s="2"/>
    </row>
    <row r="1119" spans="1:8" ht="21.75" customHeight="1" x14ac:dyDescent="0.2">
      <c r="A1119"/>
      <c r="B1119"/>
      <c r="C1119"/>
      <c r="D1119"/>
      <c r="E1119"/>
      <c r="F1119"/>
      <c r="G1119" s="3"/>
      <c r="H1119" s="2"/>
    </row>
    <row r="1120" spans="1:8" ht="21.75" customHeight="1" x14ac:dyDescent="0.2">
      <c r="A1120"/>
      <c r="B1120"/>
      <c r="C1120"/>
      <c r="D1120"/>
      <c r="E1120"/>
      <c r="F1120"/>
      <c r="G1120" s="3"/>
      <c r="H1120" s="2"/>
    </row>
    <row r="1121" spans="1:8" ht="21.75" customHeight="1" x14ac:dyDescent="0.2">
      <c r="A1121"/>
      <c r="B1121"/>
      <c r="C1121"/>
      <c r="D1121"/>
      <c r="E1121"/>
      <c r="F1121"/>
      <c r="G1121" s="3"/>
      <c r="H1121" s="2"/>
    </row>
    <row r="1122" spans="1:8" ht="21.75" customHeight="1" x14ac:dyDescent="0.2">
      <c r="A1122"/>
      <c r="B1122"/>
      <c r="C1122"/>
      <c r="D1122"/>
      <c r="E1122"/>
      <c r="F1122"/>
      <c r="G1122" s="3"/>
      <c r="H1122" s="2"/>
    </row>
    <row r="1123" spans="1:8" ht="21.75" customHeight="1" x14ac:dyDescent="0.2">
      <c r="A1123"/>
      <c r="B1123"/>
      <c r="C1123"/>
      <c r="D1123"/>
      <c r="E1123"/>
      <c r="F1123"/>
      <c r="G1123" s="3"/>
      <c r="H1123" s="2"/>
    </row>
    <row r="1124" spans="1:8" ht="21.75" customHeight="1" x14ac:dyDescent="0.2">
      <c r="A1124"/>
      <c r="B1124"/>
      <c r="C1124"/>
      <c r="D1124"/>
      <c r="E1124"/>
      <c r="F1124"/>
      <c r="G1124" s="3"/>
      <c r="H1124" s="2"/>
    </row>
    <row r="1125" spans="1:8" ht="21.75" customHeight="1" x14ac:dyDescent="0.2">
      <c r="A1125"/>
      <c r="B1125"/>
      <c r="C1125"/>
      <c r="D1125"/>
      <c r="E1125"/>
      <c r="F1125"/>
      <c r="G1125" s="3"/>
      <c r="H1125" s="2"/>
    </row>
    <row r="1126" spans="1:8" ht="21.75" customHeight="1" x14ac:dyDescent="0.2">
      <c r="A1126"/>
      <c r="B1126"/>
      <c r="C1126"/>
      <c r="D1126"/>
      <c r="E1126"/>
      <c r="F1126"/>
      <c r="G1126" s="3"/>
      <c r="H1126" s="2"/>
    </row>
    <row r="1127" spans="1:8" ht="21.75" customHeight="1" x14ac:dyDescent="0.2">
      <c r="A1127"/>
      <c r="B1127"/>
      <c r="C1127"/>
      <c r="D1127"/>
      <c r="E1127"/>
      <c r="F1127"/>
      <c r="G1127" s="3"/>
      <c r="H1127" s="2"/>
    </row>
    <row r="1128" spans="1:8" ht="21.75" customHeight="1" x14ac:dyDescent="0.2">
      <c r="A1128"/>
      <c r="B1128"/>
      <c r="C1128"/>
      <c r="D1128"/>
      <c r="E1128"/>
      <c r="F1128"/>
      <c r="G1128" s="3"/>
      <c r="H1128" s="2"/>
    </row>
    <row r="1129" spans="1:8" ht="21.75" customHeight="1" x14ac:dyDescent="0.2">
      <c r="A1129"/>
      <c r="B1129"/>
      <c r="C1129"/>
      <c r="D1129"/>
      <c r="E1129"/>
      <c r="F1129"/>
      <c r="G1129" s="3"/>
      <c r="H1129" s="2"/>
    </row>
    <row r="1130" spans="1:8" ht="21.75" customHeight="1" x14ac:dyDescent="0.2">
      <c r="A1130"/>
      <c r="B1130"/>
      <c r="C1130"/>
      <c r="D1130"/>
      <c r="E1130"/>
      <c r="F1130"/>
      <c r="G1130" s="3"/>
      <c r="H1130" s="2"/>
    </row>
    <row r="1131" spans="1:8" ht="21.75" customHeight="1" x14ac:dyDescent="0.2">
      <c r="A1131"/>
      <c r="B1131"/>
      <c r="C1131"/>
      <c r="D1131"/>
      <c r="E1131"/>
      <c r="F1131"/>
      <c r="G1131" s="3"/>
      <c r="H1131" s="2"/>
    </row>
    <row r="1132" spans="1:8" ht="21.75" customHeight="1" x14ac:dyDescent="0.2">
      <c r="A1132"/>
      <c r="B1132"/>
      <c r="C1132"/>
      <c r="D1132"/>
      <c r="E1132"/>
      <c r="F1132"/>
      <c r="G1132" s="3"/>
      <c r="H1132" s="2"/>
    </row>
    <row r="1133" spans="1:8" ht="21.75" customHeight="1" x14ac:dyDescent="0.2">
      <c r="A1133"/>
      <c r="B1133"/>
      <c r="C1133"/>
      <c r="D1133"/>
      <c r="E1133"/>
      <c r="F1133"/>
      <c r="G1133" s="3"/>
      <c r="H1133" s="2"/>
    </row>
    <row r="1134" spans="1:8" ht="21.75" customHeight="1" x14ac:dyDescent="0.2">
      <c r="A1134"/>
      <c r="B1134"/>
      <c r="C1134"/>
      <c r="D1134"/>
      <c r="E1134"/>
      <c r="F1134"/>
      <c r="G1134" s="3"/>
      <c r="H1134" s="2"/>
    </row>
    <row r="1135" spans="1:8" ht="21.75" customHeight="1" x14ac:dyDescent="0.2">
      <c r="A1135"/>
      <c r="B1135"/>
      <c r="C1135"/>
      <c r="D1135"/>
      <c r="E1135"/>
      <c r="F1135"/>
      <c r="G1135" s="3"/>
      <c r="H1135" s="2"/>
    </row>
    <row r="1136" spans="1:8" ht="21.75" customHeight="1" x14ac:dyDescent="0.2">
      <c r="A1136"/>
      <c r="B1136"/>
      <c r="C1136"/>
      <c r="D1136"/>
      <c r="E1136"/>
      <c r="F1136"/>
      <c r="G1136" s="3"/>
      <c r="H1136" s="2"/>
    </row>
    <row r="1137" spans="1:9" ht="21.75" customHeight="1" x14ac:dyDescent="0.2">
      <c r="A1137"/>
      <c r="B1137"/>
      <c r="C1137"/>
      <c r="D1137"/>
      <c r="E1137"/>
      <c r="F1137"/>
      <c r="G1137" s="3"/>
      <c r="H1137" s="2"/>
    </row>
    <row r="1138" spans="1:9" ht="21.75" customHeight="1" x14ac:dyDescent="0.2">
      <c r="A1138"/>
      <c r="B1138"/>
      <c r="C1138"/>
      <c r="D1138"/>
      <c r="E1138"/>
      <c r="F1138"/>
      <c r="G1138" s="3"/>
      <c r="H1138" s="2"/>
    </row>
    <row r="1139" spans="1:9" ht="21.75" customHeight="1" x14ac:dyDescent="0.2">
      <c r="A1139"/>
      <c r="B1139"/>
      <c r="C1139"/>
      <c r="D1139"/>
      <c r="E1139"/>
      <c r="F1139"/>
      <c r="G1139" s="3"/>
      <c r="H1139" s="2"/>
    </row>
    <row r="1140" spans="1:9" ht="21.75" customHeight="1" x14ac:dyDescent="0.2">
      <c r="A1140"/>
      <c r="B1140"/>
      <c r="C1140"/>
      <c r="D1140"/>
      <c r="E1140"/>
      <c r="F1140"/>
      <c r="G1140" s="3"/>
      <c r="H1140" s="2"/>
    </row>
    <row r="1141" spans="1:9" ht="21.75" customHeight="1" x14ac:dyDescent="0.2">
      <c r="A1141"/>
      <c r="B1141"/>
      <c r="C1141"/>
      <c r="D1141"/>
      <c r="E1141"/>
      <c r="F1141"/>
      <c r="G1141" s="3"/>
      <c r="H1141" s="2"/>
    </row>
    <row r="1142" spans="1:9" ht="21.75" customHeight="1" x14ac:dyDescent="0.2">
      <c r="A1142"/>
      <c r="B1142"/>
      <c r="C1142"/>
      <c r="D1142"/>
      <c r="E1142"/>
      <c r="F1142"/>
      <c r="G1142" s="3"/>
      <c r="H1142" s="2"/>
      <c r="I1142" s="16"/>
    </row>
    <row r="1143" spans="1:9" ht="21.75" customHeight="1" x14ac:dyDescent="0.2">
      <c r="A1143"/>
      <c r="B1143"/>
      <c r="C1143"/>
      <c r="D1143"/>
      <c r="E1143"/>
      <c r="F1143"/>
      <c r="G1143" s="3"/>
      <c r="H1143" s="2"/>
      <c r="I1143" s="16"/>
    </row>
    <row r="1144" spans="1:9" ht="21.75" customHeight="1" x14ac:dyDescent="0.2">
      <c r="A1144"/>
      <c r="B1144"/>
      <c r="C1144"/>
      <c r="D1144"/>
      <c r="E1144"/>
      <c r="F1144"/>
      <c r="G1144" s="3"/>
      <c r="H1144" s="2"/>
      <c r="I1144" s="16"/>
    </row>
    <row r="1145" spans="1:9" ht="21.75" customHeight="1" x14ac:dyDescent="0.2">
      <c r="A1145"/>
      <c r="B1145"/>
      <c r="C1145"/>
      <c r="D1145"/>
      <c r="E1145"/>
      <c r="F1145"/>
      <c r="G1145" s="3"/>
      <c r="H1145" s="2"/>
      <c r="I1145" s="16"/>
    </row>
    <row r="1146" spans="1:9" ht="21.75" customHeight="1" x14ac:dyDescent="0.2">
      <c r="A1146"/>
      <c r="B1146"/>
      <c r="C1146"/>
      <c r="D1146"/>
      <c r="E1146"/>
      <c r="F1146"/>
      <c r="G1146" s="3"/>
      <c r="H1146" s="2"/>
      <c r="I1146" s="16"/>
    </row>
    <row r="1147" spans="1:9" ht="21.75" customHeight="1" x14ac:dyDescent="0.2">
      <c r="A1147"/>
      <c r="B1147"/>
      <c r="C1147"/>
      <c r="D1147"/>
      <c r="E1147"/>
      <c r="F1147"/>
      <c r="G1147" s="3"/>
      <c r="H1147" s="2"/>
      <c r="I1147" s="16"/>
    </row>
    <row r="1148" spans="1:9" ht="21.75" customHeight="1" x14ac:dyDescent="0.2">
      <c r="A1148"/>
      <c r="B1148"/>
      <c r="C1148"/>
      <c r="D1148"/>
      <c r="E1148"/>
      <c r="F1148"/>
      <c r="G1148" s="3"/>
      <c r="H1148" s="2"/>
      <c r="I1148" s="16"/>
    </row>
    <row r="1149" spans="1:9" ht="21.75" customHeight="1" x14ac:dyDescent="0.2">
      <c r="A1149"/>
      <c r="B1149"/>
      <c r="C1149"/>
      <c r="D1149"/>
      <c r="E1149"/>
      <c r="F1149"/>
      <c r="G1149" s="3"/>
      <c r="H1149" s="2"/>
      <c r="I1149" s="16"/>
    </row>
    <row r="1150" spans="1:9" ht="21.75" customHeight="1" x14ac:dyDescent="0.2">
      <c r="A1150"/>
      <c r="B1150"/>
      <c r="C1150"/>
      <c r="D1150"/>
      <c r="E1150"/>
      <c r="F1150"/>
      <c r="G1150" s="3"/>
      <c r="H1150" s="2"/>
      <c r="I1150" s="16"/>
    </row>
    <row r="1151" spans="1:9" ht="21.75" customHeight="1" x14ac:dyDescent="0.2">
      <c r="A1151"/>
      <c r="B1151"/>
      <c r="C1151"/>
      <c r="D1151"/>
      <c r="E1151"/>
      <c r="F1151"/>
      <c r="G1151" s="3"/>
      <c r="H1151" s="2"/>
      <c r="I1151" s="16"/>
    </row>
    <row r="1152" spans="1:9" ht="21.75" customHeight="1" x14ac:dyDescent="0.2">
      <c r="A1152"/>
      <c r="B1152"/>
      <c r="C1152"/>
      <c r="D1152"/>
      <c r="E1152"/>
      <c r="F1152"/>
      <c r="G1152" s="3"/>
      <c r="H1152" s="2"/>
      <c r="I1152" s="16"/>
    </row>
    <row r="1153" spans="1:9" ht="21.75" customHeight="1" x14ac:dyDescent="0.2">
      <c r="A1153"/>
      <c r="B1153"/>
      <c r="C1153"/>
      <c r="D1153"/>
      <c r="E1153"/>
      <c r="F1153"/>
      <c r="G1153" s="3"/>
      <c r="H1153" s="2"/>
      <c r="I1153" s="16"/>
    </row>
    <row r="1154" spans="1:9" ht="21.75" customHeight="1" x14ac:dyDescent="0.2">
      <c r="A1154"/>
      <c r="B1154"/>
      <c r="C1154"/>
      <c r="D1154"/>
      <c r="E1154"/>
      <c r="F1154"/>
      <c r="G1154" s="3"/>
      <c r="H1154" s="2"/>
      <c r="I1154" s="16"/>
    </row>
    <row r="1155" spans="1:9" ht="21.75" customHeight="1" x14ac:dyDescent="0.2">
      <c r="A1155"/>
      <c r="B1155"/>
      <c r="C1155"/>
      <c r="D1155"/>
      <c r="E1155"/>
      <c r="F1155"/>
      <c r="G1155" s="3"/>
      <c r="H1155" s="2"/>
      <c r="I1155" s="16"/>
    </row>
    <row r="1156" spans="1:9" ht="21.75" customHeight="1" x14ac:dyDescent="0.2">
      <c r="A1156"/>
      <c r="B1156"/>
      <c r="C1156"/>
      <c r="D1156"/>
      <c r="E1156"/>
      <c r="F1156"/>
      <c r="G1156" s="3"/>
      <c r="H1156" s="2"/>
      <c r="I1156" s="16"/>
    </row>
    <row r="1157" spans="1:9" ht="21.75" customHeight="1" x14ac:dyDescent="0.2">
      <c r="A1157"/>
      <c r="B1157"/>
      <c r="C1157"/>
      <c r="D1157"/>
      <c r="E1157"/>
      <c r="F1157"/>
      <c r="G1157" s="3"/>
      <c r="H1157" s="2"/>
      <c r="I1157" s="16"/>
    </row>
    <row r="1158" spans="1:9" ht="21.75" customHeight="1" x14ac:dyDescent="0.2">
      <c r="A1158"/>
      <c r="B1158"/>
      <c r="C1158"/>
      <c r="D1158"/>
      <c r="E1158"/>
      <c r="F1158"/>
      <c r="G1158" s="3"/>
      <c r="H1158" s="2"/>
      <c r="I1158" s="16"/>
    </row>
    <row r="1159" spans="1:9" ht="21.75" customHeight="1" x14ac:dyDescent="0.2">
      <c r="A1159"/>
      <c r="B1159"/>
      <c r="C1159"/>
      <c r="D1159"/>
      <c r="E1159"/>
      <c r="F1159"/>
      <c r="G1159" s="3"/>
      <c r="H1159" s="2"/>
      <c r="I1159" s="16"/>
    </row>
    <row r="1160" spans="1:9" ht="21.75" customHeight="1" x14ac:dyDescent="0.2">
      <c r="A1160"/>
      <c r="B1160"/>
      <c r="C1160"/>
      <c r="D1160"/>
      <c r="E1160"/>
      <c r="F1160"/>
      <c r="G1160" s="3"/>
      <c r="H1160" s="2"/>
      <c r="I1160" s="16"/>
    </row>
    <row r="1161" spans="1:9" ht="21.75" customHeight="1" x14ac:dyDescent="0.2">
      <c r="A1161"/>
      <c r="B1161"/>
      <c r="C1161"/>
      <c r="D1161"/>
      <c r="E1161"/>
      <c r="F1161"/>
      <c r="G1161" s="3"/>
      <c r="H1161" s="2"/>
      <c r="I1161" s="16"/>
    </row>
    <row r="1162" spans="1:9" ht="21.75" customHeight="1" x14ac:dyDescent="0.2">
      <c r="A1162"/>
      <c r="B1162"/>
      <c r="C1162"/>
      <c r="D1162"/>
      <c r="E1162"/>
      <c r="F1162"/>
      <c r="G1162" s="3"/>
      <c r="H1162" s="2"/>
      <c r="I1162" s="16"/>
    </row>
    <row r="1163" spans="1:9" ht="21.75" customHeight="1" x14ac:dyDescent="0.2">
      <c r="A1163"/>
      <c r="B1163"/>
      <c r="C1163"/>
      <c r="D1163"/>
      <c r="E1163"/>
      <c r="F1163"/>
      <c r="G1163" s="3"/>
      <c r="H1163" s="2"/>
      <c r="I1163" s="16"/>
    </row>
    <row r="1164" spans="1:9" ht="21.75" customHeight="1" x14ac:dyDescent="0.2">
      <c r="A1164"/>
      <c r="B1164"/>
      <c r="C1164"/>
      <c r="D1164"/>
      <c r="E1164"/>
      <c r="F1164"/>
      <c r="G1164" s="3"/>
      <c r="H1164" s="2"/>
      <c r="I1164" s="16"/>
    </row>
    <row r="1165" spans="1:9" ht="21.75" customHeight="1" x14ac:dyDescent="0.2">
      <c r="A1165"/>
      <c r="B1165"/>
      <c r="C1165"/>
      <c r="D1165"/>
      <c r="E1165"/>
      <c r="F1165"/>
      <c r="G1165" s="3"/>
      <c r="H1165" s="2"/>
      <c r="I1165" s="18"/>
    </row>
    <row r="1166" spans="1:9" ht="21.75" customHeight="1" x14ac:dyDescent="0.2">
      <c r="A1166"/>
      <c r="B1166"/>
      <c r="C1166"/>
      <c r="D1166"/>
      <c r="E1166"/>
      <c r="F1166"/>
      <c r="G1166" s="3"/>
      <c r="H1166" s="2"/>
      <c r="I1166" s="18"/>
    </row>
    <row r="1167" spans="1:9" ht="21.75" customHeight="1" x14ac:dyDescent="0.2">
      <c r="A1167"/>
      <c r="B1167"/>
      <c r="C1167"/>
      <c r="D1167"/>
      <c r="E1167"/>
      <c r="F1167"/>
      <c r="G1167" s="3"/>
      <c r="H1167" s="2"/>
      <c r="I1167" s="18"/>
    </row>
    <row r="1168" spans="1:9" ht="21.75" customHeight="1" x14ac:dyDescent="0.2">
      <c r="A1168"/>
      <c r="B1168"/>
      <c r="C1168"/>
      <c r="D1168"/>
      <c r="E1168"/>
      <c r="F1168"/>
      <c r="G1168" s="3"/>
      <c r="H1168" s="2"/>
      <c r="I1168" s="18"/>
    </row>
    <row r="1169" spans="1:9" ht="21.75" customHeight="1" x14ac:dyDescent="0.2">
      <c r="A1169"/>
      <c r="B1169"/>
      <c r="C1169"/>
      <c r="D1169"/>
      <c r="E1169"/>
      <c r="F1169"/>
      <c r="G1169" s="3"/>
      <c r="H1169" s="2"/>
      <c r="I1169" s="18"/>
    </row>
    <row r="1170" spans="1:9" ht="21.75" customHeight="1" x14ac:dyDescent="0.2">
      <c r="A1170"/>
      <c r="B1170"/>
      <c r="C1170"/>
      <c r="D1170"/>
      <c r="E1170"/>
      <c r="F1170"/>
      <c r="G1170" s="3"/>
      <c r="H1170" s="2"/>
      <c r="I1170" s="16"/>
    </row>
    <row r="1171" spans="1:9" ht="21.75" customHeight="1" x14ac:dyDescent="0.2">
      <c r="A1171"/>
      <c r="B1171"/>
      <c r="C1171"/>
      <c r="D1171"/>
      <c r="E1171"/>
      <c r="F1171"/>
      <c r="G1171" s="3"/>
      <c r="H1171" s="2"/>
      <c r="I1171" s="16"/>
    </row>
    <row r="1172" spans="1:9" ht="21.75" customHeight="1" x14ac:dyDescent="0.2">
      <c r="A1172"/>
      <c r="B1172"/>
      <c r="C1172"/>
      <c r="D1172"/>
      <c r="E1172"/>
      <c r="F1172"/>
      <c r="G1172" s="3"/>
      <c r="H1172" s="2"/>
      <c r="I1172" s="16"/>
    </row>
    <row r="1173" spans="1:9" ht="21.75" customHeight="1" x14ac:dyDescent="0.2">
      <c r="A1173"/>
      <c r="B1173"/>
      <c r="C1173"/>
      <c r="D1173"/>
      <c r="E1173"/>
      <c r="F1173"/>
      <c r="G1173" s="3"/>
      <c r="H1173" s="2"/>
      <c r="I1173" s="16"/>
    </row>
    <row r="1174" spans="1:9" ht="21.75" customHeight="1" x14ac:dyDescent="0.2">
      <c r="A1174"/>
      <c r="B1174"/>
      <c r="C1174"/>
      <c r="D1174"/>
      <c r="E1174"/>
      <c r="F1174"/>
      <c r="G1174" s="3"/>
      <c r="H1174" s="2"/>
      <c r="I1174" s="16"/>
    </row>
    <row r="1175" spans="1:9" ht="21.75" customHeight="1" x14ac:dyDescent="0.2">
      <c r="A1175"/>
      <c r="B1175"/>
      <c r="C1175"/>
      <c r="D1175"/>
      <c r="E1175"/>
      <c r="F1175"/>
      <c r="G1175" s="3"/>
      <c r="H1175" s="2"/>
      <c r="I1175" s="16"/>
    </row>
    <row r="1176" spans="1:9" ht="21.75" customHeight="1" x14ac:dyDescent="0.2">
      <c r="A1176"/>
      <c r="B1176"/>
      <c r="C1176"/>
      <c r="D1176"/>
      <c r="E1176"/>
      <c r="F1176"/>
      <c r="G1176" s="3"/>
      <c r="H1176" s="2"/>
      <c r="I1176" s="16"/>
    </row>
    <row r="1177" spans="1:9" ht="21.75" customHeight="1" x14ac:dyDescent="0.2">
      <c r="A1177"/>
      <c r="B1177"/>
      <c r="C1177"/>
      <c r="D1177"/>
      <c r="E1177"/>
      <c r="F1177"/>
      <c r="G1177" s="3"/>
      <c r="H1177" s="2"/>
      <c r="I1177" s="16"/>
    </row>
    <row r="1178" spans="1:9" ht="21.75" customHeight="1" x14ac:dyDescent="0.2">
      <c r="A1178"/>
      <c r="B1178"/>
      <c r="C1178"/>
      <c r="D1178"/>
      <c r="E1178"/>
      <c r="F1178"/>
      <c r="G1178" s="3"/>
      <c r="H1178" s="2"/>
      <c r="I1178" s="16"/>
    </row>
    <row r="1179" spans="1:9" ht="21.75" customHeight="1" x14ac:dyDescent="0.2">
      <c r="A1179"/>
      <c r="B1179"/>
      <c r="C1179"/>
      <c r="D1179"/>
      <c r="E1179"/>
      <c r="F1179"/>
      <c r="G1179" s="3"/>
      <c r="H1179" s="2"/>
      <c r="I1179" s="16"/>
    </row>
    <row r="1180" spans="1:9" ht="21.75" customHeight="1" x14ac:dyDescent="0.2">
      <c r="A1180"/>
      <c r="B1180"/>
      <c r="C1180"/>
      <c r="D1180"/>
      <c r="E1180"/>
      <c r="F1180"/>
      <c r="G1180" s="3"/>
      <c r="H1180" s="2"/>
      <c r="I1180" s="16"/>
    </row>
    <row r="1181" spans="1:9" ht="21.75" customHeight="1" x14ac:dyDescent="0.2">
      <c r="A1181"/>
      <c r="B1181"/>
      <c r="C1181"/>
      <c r="D1181"/>
      <c r="E1181"/>
      <c r="F1181"/>
      <c r="G1181" s="3"/>
      <c r="H1181" s="2"/>
      <c r="I1181" s="16"/>
    </row>
    <row r="1182" spans="1:9" ht="21.75" customHeight="1" x14ac:dyDescent="0.2">
      <c r="A1182"/>
      <c r="B1182"/>
      <c r="C1182"/>
      <c r="D1182"/>
      <c r="E1182"/>
      <c r="F1182"/>
      <c r="G1182" s="3"/>
      <c r="H1182" s="2"/>
      <c r="I1182" s="16"/>
    </row>
    <row r="1183" spans="1:9" ht="21.75" customHeight="1" x14ac:dyDescent="0.2">
      <c r="A1183"/>
      <c r="B1183"/>
      <c r="C1183"/>
      <c r="D1183"/>
      <c r="E1183"/>
      <c r="F1183"/>
      <c r="G1183" s="3"/>
      <c r="H1183" s="2"/>
      <c r="I1183" s="16"/>
    </row>
    <row r="1184" spans="1:9" ht="21.75" customHeight="1" x14ac:dyDescent="0.2">
      <c r="A1184"/>
      <c r="B1184"/>
      <c r="C1184"/>
      <c r="D1184"/>
      <c r="E1184"/>
      <c r="F1184"/>
      <c r="G1184" s="3"/>
      <c r="H1184" s="2"/>
      <c r="I1184" s="16"/>
    </row>
    <row r="1185" spans="1:9" ht="21.75" customHeight="1" x14ac:dyDescent="0.2">
      <c r="A1185"/>
      <c r="B1185"/>
      <c r="C1185"/>
      <c r="D1185"/>
      <c r="E1185"/>
      <c r="F1185"/>
      <c r="G1185" s="3"/>
      <c r="H1185" s="2"/>
      <c r="I1185" s="16"/>
    </row>
    <row r="1186" spans="1:9" ht="21.75" customHeight="1" x14ac:dyDescent="0.2">
      <c r="A1186"/>
      <c r="B1186"/>
      <c r="C1186"/>
      <c r="D1186"/>
      <c r="E1186"/>
      <c r="F1186"/>
      <c r="G1186" s="3"/>
      <c r="H1186" s="2"/>
      <c r="I1186" s="16"/>
    </row>
    <row r="1187" spans="1:9" ht="21.75" customHeight="1" x14ac:dyDescent="0.2">
      <c r="A1187"/>
      <c r="B1187"/>
      <c r="C1187"/>
      <c r="D1187"/>
      <c r="E1187"/>
      <c r="F1187"/>
      <c r="G1187" s="3"/>
      <c r="H1187" s="2"/>
      <c r="I1187" s="16"/>
    </row>
    <row r="1188" spans="1:9" ht="21.75" customHeight="1" x14ac:dyDescent="0.2">
      <c r="A1188"/>
      <c r="B1188"/>
      <c r="C1188"/>
      <c r="D1188"/>
      <c r="E1188"/>
      <c r="F1188"/>
      <c r="G1188" s="3"/>
      <c r="H1188" s="2"/>
      <c r="I1188" s="16"/>
    </row>
    <row r="1189" spans="1:9" ht="21.75" customHeight="1" x14ac:dyDescent="0.2">
      <c r="A1189"/>
      <c r="B1189"/>
      <c r="C1189"/>
      <c r="D1189"/>
      <c r="E1189"/>
      <c r="F1189"/>
      <c r="G1189" s="3"/>
      <c r="H1189" s="2"/>
      <c r="I1189" s="16"/>
    </row>
    <row r="1190" spans="1:9" ht="21.75" customHeight="1" x14ac:dyDescent="0.2">
      <c r="A1190"/>
      <c r="B1190"/>
      <c r="C1190"/>
      <c r="D1190"/>
      <c r="E1190"/>
      <c r="F1190"/>
      <c r="G1190" s="3"/>
      <c r="H1190" s="2"/>
      <c r="I1190" s="16"/>
    </row>
    <row r="1191" spans="1:9" ht="21.75" customHeight="1" x14ac:dyDescent="0.2">
      <c r="A1191"/>
      <c r="B1191"/>
      <c r="C1191"/>
      <c r="D1191"/>
      <c r="E1191"/>
      <c r="F1191"/>
      <c r="G1191" s="3"/>
      <c r="H1191" s="2"/>
      <c r="I1191" s="16"/>
    </row>
    <row r="1192" spans="1:9" ht="21.75" customHeight="1" x14ac:dyDescent="0.2">
      <c r="A1192"/>
      <c r="B1192"/>
      <c r="C1192"/>
      <c r="D1192"/>
      <c r="E1192"/>
      <c r="F1192"/>
      <c r="G1192" s="3"/>
      <c r="H1192" s="2"/>
      <c r="I1192" s="16"/>
    </row>
    <row r="1193" spans="1:9" ht="21.75" customHeight="1" x14ac:dyDescent="0.2">
      <c r="A1193"/>
      <c r="B1193"/>
      <c r="C1193"/>
      <c r="D1193"/>
      <c r="E1193"/>
      <c r="F1193"/>
      <c r="G1193" s="3"/>
      <c r="H1193" s="2"/>
      <c r="I1193" s="16"/>
    </row>
    <row r="1194" spans="1:9" ht="21.75" customHeight="1" x14ac:dyDescent="0.2">
      <c r="A1194"/>
      <c r="B1194"/>
      <c r="C1194"/>
      <c r="D1194"/>
      <c r="E1194"/>
      <c r="F1194"/>
      <c r="G1194" s="3"/>
      <c r="H1194" s="2"/>
      <c r="I1194" s="16"/>
    </row>
    <row r="1195" spans="1:9" ht="21.75" customHeight="1" x14ac:dyDescent="0.2">
      <c r="A1195"/>
      <c r="B1195"/>
      <c r="C1195"/>
      <c r="D1195"/>
      <c r="E1195"/>
      <c r="F1195"/>
      <c r="G1195" s="3"/>
      <c r="H1195" s="2"/>
      <c r="I1195" s="18"/>
    </row>
    <row r="1196" spans="1:9" ht="21.75" customHeight="1" x14ac:dyDescent="0.2">
      <c r="A1196"/>
      <c r="B1196"/>
      <c r="C1196"/>
      <c r="D1196"/>
      <c r="E1196"/>
      <c r="F1196"/>
      <c r="G1196" s="3"/>
      <c r="H1196" s="2"/>
      <c r="I1196" s="18"/>
    </row>
    <row r="1197" spans="1:9" ht="21.75" customHeight="1" x14ac:dyDescent="0.2">
      <c r="A1197"/>
      <c r="B1197"/>
      <c r="C1197"/>
      <c r="D1197"/>
      <c r="E1197"/>
      <c r="F1197"/>
      <c r="G1197" s="3"/>
      <c r="H1197" s="2"/>
      <c r="I1197" s="18"/>
    </row>
    <row r="1198" spans="1:9" ht="21.75" customHeight="1" x14ac:dyDescent="0.2">
      <c r="A1198"/>
      <c r="B1198"/>
      <c r="C1198"/>
      <c r="D1198"/>
      <c r="E1198"/>
      <c r="F1198"/>
      <c r="G1198" s="3"/>
      <c r="H1198" s="2"/>
      <c r="I1198" s="16"/>
    </row>
    <row r="1199" spans="1:9" ht="21.75" customHeight="1" x14ac:dyDescent="0.2">
      <c r="A1199"/>
      <c r="B1199"/>
      <c r="C1199"/>
      <c r="D1199"/>
      <c r="E1199"/>
      <c r="F1199"/>
      <c r="G1199" s="3"/>
      <c r="H1199" s="2"/>
      <c r="I1199" s="16"/>
    </row>
    <row r="1200" spans="1:9" ht="21.75" customHeight="1" x14ac:dyDescent="0.2">
      <c r="A1200"/>
      <c r="B1200"/>
      <c r="C1200"/>
      <c r="D1200"/>
      <c r="E1200"/>
      <c r="F1200"/>
      <c r="G1200" s="3"/>
      <c r="H1200" s="2"/>
      <c r="I1200" s="16"/>
    </row>
    <row r="1201" spans="1:9" ht="21.75" customHeight="1" x14ac:dyDescent="0.2">
      <c r="A1201"/>
      <c r="B1201"/>
      <c r="C1201"/>
      <c r="D1201"/>
      <c r="E1201"/>
      <c r="F1201"/>
      <c r="G1201" s="3"/>
      <c r="H1201" s="2"/>
      <c r="I1201" s="16"/>
    </row>
    <row r="1202" spans="1:9" ht="21.75" customHeight="1" x14ac:dyDescent="0.2">
      <c r="A1202"/>
      <c r="B1202"/>
      <c r="C1202"/>
      <c r="D1202"/>
      <c r="E1202"/>
      <c r="F1202"/>
      <c r="G1202" s="3"/>
      <c r="H1202" s="2"/>
      <c r="I1202" s="16"/>
    </row>
    <row r="1203" spans="1:9" ht="21.75" customHeight="1" x14ac:dyDescent="0.2">
      <c r="A1203"/>
      <c r="B1203"/>
      <c r="C1203"/>
      <c r="D1203"/>
      <c r="E1203"/>
      <c r="F1203"/>
      <c r="G1203" s="3"/>
      <c r="H1203" s="2"/>
      <c r="I1203" s="16"/>
    </row>
    <row r="1204" spans="1:9" ht="21.75" customHeight="1" x14ac:dyDescent="0.2">
      <c r="A1204"/>
      <c r="B1204"/>
      <c r="C1204"/>
      <c r="D1204"/>
      <c r="E1204"/>
      <c r="F1204"/>
      <c r="G1204" s="3"/>
      <c r="H1204" s="2"/>
      <c r="I1204" s="16"/>
    </row>
    <row r="1205" spans="1:9" ht="21.75" customHeight="1" x14ac:dyDescent="0.2">
      <c r="A1205"/>
      <c r="B1205"/>
      <c r="C1205"/>
      <c r="D1205"/>
      <c r="E1205"/>
      <c r="F1205"/>
      <c r="G1205" s="3"/>
      <c r="H1205" s="2"/>
      <c r="I1205" s="16"/>
    </row>
    <row r="1206" spans="1:9" ht="21.75" customHeight="1" x14ac:dyDescent="0.2">
      <c r="A1206"/>
      <c r="B1206"/>
      <c r="C1206"/>
      <c r="D1206"/>
      <c r="E1206"/>
      <c r="F1206"/>
      <c r="G1206" s="3"/>
      <c r="H1206" s="2"/>
      <c r="I1206" s="16"/>
    </row>
    <row r="1207" spans="1:9" ht="21.75" customHeight="1" x14ac:dyDescent="0.2">
      <c r="A1207"/>
      <c r="B1207"/>
      <c r="C1207"/>
      <c r="D1207"/>
      <c r="E1207"/>
      <c r="F1207"/>
      <c r="G1207" s="3"/>
      <c r="H1207" s="2"/>
      <c r="I1207" s="16"/>
    </row>
    <row r="1208" spans="1:9" ht="21.75" customHeight="1" x14ac:dyDescent="0.2">
      <c r="A1208"/>
      <c r="B1208"/>
      <c r="C1208"/>
      <c r="D1208"/>
      <c r="E1208"/>
      <c r="F1208"/>
      <c r="G1208" s="3"/>
      <c r="H1208" s="2"/>
      <c r="I1208" s="16"/>
    </row>
    <row r="1209" spans="1:9" ht="21.75" customHeight="1" x14ac:dyDescent="0.2">
      <c r="A1209"/>
      <c r="B1209"/>
      <c r="C1209"/>
      <c r="D1209"/>
      <c r="E1209"/>
      <c r="F1209"/>
      <c r="G1209" s="3"/>
      <c r="H1209" s="2"/>
      <c r="I1209" s="16"/>
    </row>
    <row r="1210" spans="1:9" ht="21.75" customHeight="1" x14ac:dyDescent="0.2">
      <c r="A1210"/>
      <c r="B1210"/>
      <c r="C1210"/>
      <c r="D1210"/>
      <c r="E1210"/>
      <c r="F1210"/>
      <c r="G1210" s="3"/>
      <c r="H1210" s="2"/>
      <c r="I1210" s="16"/>
    </row>
    <row r="1211" spans="1:9" ht="21.75" customHeight="1" x14ac:dyDescent="0.2">
      <c r="A1211"/>
      <c r="B1211"/>
      <c r="C1211"/>
      <c r="D1211"/>
      <c r="E1211"/>
      <c r="F1211"/>
      <c r="G1211" s="3"/>
      <c r="H1211" s="2"/>
      <c r="I1211" s="16"/>
    </row>
    <row r="1212" spans="1:9" ht="21.75" customHeight="1" x14ac:dyDescent="0.2">
      <c r="A1212"/>
      <c r="B1212"/>
      <c r="C1212"/>
      <c r="D1212"/>
      <c r="E1212"/>
      <c r="F1212"/>
      <c r="G1212" s="3"/>
      <c r="H1212" s="2"/>
      <c r="I1212" s="16"/>
    </row>
    <row r="1213" spans="1:9" ht="21.75" customHeight="1" x14ac:dyDescent="0.2">
      <c r="A1213"/>
      <c r="B1213"/>
      <c r="C1213"/>
      <c r="D1213"/>
      <c r="E1213"/>
      <c r="F1213"/>
      <c r="G1213" s="3"/>
      <c r="H1213" s="2"/>
      <c r="I1213" s="16"/>
    </row>
    <row r="1214" spans="1:9" ht="21.75" customHeight="1" x14ac:dyDescent="0.2">
      <c r="A1214"/>
      <c r="B1214"/>
      <c r="C1214"/>
      <c r="D1214"/>
      <c r="E1214"/>
      <c r="F1214"/>
      <c r="G1214" s="3"/>
      <c r="H1214" s="2"/>
      <c r="I1214" s="16"/>
    </row>
    <row r="1215" spans="1:9" ht="21.75" customHeight="1" x14ac:dyDescent="0.2">
      <c r="A1215"/>
      <c r="B1215"/>
      <c r="C1215"/>
      <c r="D1215"/>
      <c r="E1215"/>
      <c r="F1215"/>
      <c r="G1215" s="3"/>
      <c r="H1215" s="2"/>
      <c r="I1215" s="16"/>
    </row>
    <row r="1216" spans="1:9" ht="21.75" customHeight="1" x14ac:dyDescent="0.2">
      <c r="A1216"/>
      <c r="B1216"/>
      <c r="C1216"/>
      <c r="D1216"/>
      <c r="E1216"/>
      <c r="F1216"/>
      <c r="G1216" s="3"/>
      <c r="H1216" s="2"/>
      <c r="I1216" s="18"/>
    </row>
    <row r="1217" spans="1:9" ht="21.75" customHeight="1" x14ac:dyDescent="0.2">
      <c r="A1217"/>
      <c r="B1217"/>
      <c r="C1217"/>
      <c r="D1217"/>
      <c r="E1217"/>
      <c r="F1217"/>
      <c r="G1217" s="3"/>
      <c r="H1217" s="2"/>
      <c r="I1217" s="18"/>
    </row>
    <row r="1218" spans="1:9" ht="21.75" customHeight="1" x14ac:dyDescent="0.2">
      <c r="A1218"/>
      <c r="B1218"/>
      <c r="C1218"/>
      <c r="D1218"/>
      <c r="E1218"/>
      <c r="F1218"/>
      <c r="G1218" s="3"/>
      <c r="H1218" s="2"/>
      <c r="I1218" s="16"/>
    </row>
    <row r="1219" spans="1:9" ht="21.75" customHeight="1" x14ac:dyDescent="0.2">
      <c r="A1219"/>
      <c r="B1219"/>
      <c r="C1219"/>
      <c r="D1219"/>
      <c r="E1219"/>
      <c r="F1219"/>
      <c r="G1219" s="3"/>
      <c r="H1219" s="2"/>
      <c r="I1219" s="16"/>
    </row>
    <row r="1220" spans="1:9" ht="21.75" customHeight="1" x14ac:dyDescent="0.2">
      <c r="A1220"/>
      <c r="B1220"/>
      <c r="C1220"/>
      <c r="D1220"/>
      <c r="E1220"/>
      <c r="F1220"/>
      <c r="G1220" s="3"/>
      <c r="H1220" s="2"/>
      <c r="I1220" s="16"/>
    </row>
    <row r="1221" spans="1:9" ht="21.75" customHeight="1" x14ac:dyDescent="0.2">
      <c r="A1221"/>
      <c r="B1221"/>
      <c r="C1221"/>
      <c r="D1221"/>
      <c r="E1221"/>
      <c r="F1221"/>
      <c r="G1221" s="3"/>
      <c r="H1221" s="2"/>
      <c r="I1221" s="16"/>
    </row>
    <row r="1222" spans="1:9" ht="21.75" customHeight="1" x14ac:dyDescent="0.2">
      <c r="A1222"/>
      <c r="B1222"/>
      <c r="C1222"/>
      <c r="D1222"/>
      <c r="E1222"/>
      <c r="F1222"/>
      <c r="G1222" s="3"/>
      <c r="H1222" s="2"/>
      <c r="I1222" s="16"/>
    </row>
    <row r="1223" spans="1:9" ht="21.75" customHeight="1" x14ac:dyDescent="0.2">
      <c r="A1223"/>
      <c r="B1223"/>
      <c r="C1223"/>
      <c r="D1223"/>
      <c r="E1223"/>
      <c r="F1223"/>
      <c r="G1223" s="3"/>
      <c r="H1223" s="2"/>
      <c r="I1223" s="16"/>
    </row>
    <row r="1224" spans="1:9" ht="21.75" customHeight="1" x14ac:dyDescent="0.2">
      <c r="A1224"/>
      <c r="B1224"/>
      <c r="C1224"/>
      <c r="D1224"/>
      <c r="E1224"/>
      <c r="F1224"/>
      <c r="G1224" s="3"/>
      <c r="H1224" s="2"/>
      <c r="I1224" s="16"/>
    </row>
    <row r="1225" spans="1:9" ht="21.75" customHeight="1" x14ac:dyDescent="0.2">
      <c r="A1225"/>
      <c r="B1225"/>
      <c r="C1225"/>
      <c r="D1225"/>
      <c r="E1225"/>
      <c r="F1225"/>
      <c r="G1225" s="3"/>
      <c r="H1225" s="2"/>
      <c r="I1225" s="18"/>
    </row>
    <row r="1226" spans="1:9" ht="21.75" customHeight="1" x14ac:dyDescent="0.2">
      <c r="A1226"/>
      <c r="B1226"/>
      <c r="C1226"/>
      <c r="D1226"/>
      <c r="E1226"/>
      <c r="F1226"/>
      <c r="G1226" s="3"/>
      <c r="H1226" s="2"/>
      <c r="I1226" s="18"/>
    </row>
    <row r="1227" spans="1:9" ht="21.75" customHeight="1" x14ac:dyDescent="0.2">
      <c r="A1227"/>
      <c r="B1227"/>
      <c r="C1227"/>
      <c r="D1227"/>
      <c r="E1227"/>
      <c r="F1227"/>
      <c r="G1227" s="3"/>
      <c r="H1227" s="2"/>
      <c r="I1227" s="18"/>
    </row>
    <row r="1228" spans="1:9" ht="21.75" customHeight="1" x14ac:dyDescent="0.2">
      <c r="A1228"/>
      <c r="B1228"/>
      <c r="C1228"/>
      <c r="D1228"/>
      <c r="E1228"/>
      <c r="F1228"/>
      <c r="G1228" s="3"/>
      <c r="H1228" s="2"/>
      <c r="I1228" s="18"/>
    </row>
    <row r="1229" spans="1:9" ht="21.75" customHeight="1" x14ac:dyDescent="0.2">
      <c r="A1229"/>
      <c r="B1229"/>
      <c r="C1229"/>
      <c r="D1229"/>
      <c r="E1229"/>
      <c r="F1229"/>
      <c r="G1229" s="3"/>
      <c r="H1229" s="2"/>
      <c r="I1229" s="18"/>
    </row>
    <row r="1230" spans="1:9" ht="21.75" customHeight="1" x14ac:dyDescent="0.2">
      <c r="A1230"/>
      <c r="B1230"/>
      <c r="C1230"/>
      <c r="D1230"/>
      <c r="E1230"/>
      <c r="F1230"/>
      <c r="G1230" s="3"/>
      <c r="H1230" s="2"/>
      <c r="I1230" s="16"/>
    </row>
    <row r="1231" spans="1:9" ht="21.75" customHeight="1" x14ac:dyDescent="0.2">
      <c r="A1231"/>
      <c r="B1231"/>
      <c r="C1231"/>
      <c r="D1231"/>
      <c r="E1231"/>
      <c r="F1231"/>
      <c r="G1231" s="3"/>
      <c r="H1231" s="2"/>
      <c r="I1231" s="16"/>
    </row>
    <row r="1232" spans="1:9" ht="21.75" customHeight="1" x14ac:dyDescent="0.2">
      <c r="A1232"/>
      <c r="B1232"/>
      <c r="C1232"/>
      <c r="D1232"/>
      <c r="E1232" s="3"/>
      <c r="F1232" s="3"/>
      <c r="G1232" s="2"/>
      <c r="H1232" s="48"/>
      <c r="I1232" s="16"/>
    </row>
    <row r="1233" spans="1:9" ht="21.75" customHeight="1" x14ac:dyDescent="0.2">
      <c r="A1233"/>
      <c r="B1233"/>
      <c r="C1233"/>
      <c r="D1233"/>
      <c r="E1233"/>
      <c r="F1233"/>
      <c r="G1233" s="2"/>
      <c r="H1233" s="48"/>
      <c r="I1233" s="16"/>
    </row>
    <row r="1234" spans="1:9" ht="21.75" customHeight="1" x14ac:dyDescent="0.2">
      <c r="A1234"/>
      <c r="B1234"/>
      <c r="C1234"/>
      <c r="D1234"/>
      <c r="E1234"/>
      <c r="F1234"/>
      <c r="G1234" s="2"/>
      <c r="H1234" s="48"/>
      <c r="I1234" s="16"/>
    </row>
    <row r="1235" spans="1:9" ht="21.75" customHeight="1" x14ac:dyDescent="0.2">
      <c r="A1235"/>
      <c r="B1235"/>
      <c r="C1235"/>
      <c r="D1235"/>
      <c r="E1235"/>
      <c r="F1235"/>
      <c r="G1235" s="2"/>
      <c r="H1235" s="48"/>
      <c r="I1235" s="16"/>
    </row>
    <row r="1236" spans="1:9" ht="21.75" customHeight="1" x14ac:dyDescent="0.2">
      <c r="A1236"/>
      <c r="B1236"/>
      <c r="C1236"/>
      <c r="D1236"/>
      <c r="E1236"/>
      <c r="F1236"/>
      <c r="G1236" s="2"/>
      <c r="H1236" s="48"/>
      <c r="I1236" s="16"/>
    </row>
    <row r="1237" spans="1:9" ht="21.75" customHeight="1" x14ac:dyDescent="0.2">
      <c r="A1237"/>
      <c r="B1237"/>
      <c r="C1237"/>
      <c r="D1237"/>
      <c r="E1237"/>
      <c r="F1237"/>
      <c r="G1237" s="2"/>
      <c r="H1237" s="48"/>
      <c r="I1237" s="16"/>
    </row>
    <row r="1238" spans="1:9" ht="21.75" customHeight="1" x14ac:dyDescent="0.2">
      <c r="A1238"/>
      <c r="B1238"/>
      <c r="C1238"/>
      <c r="D1238"/>
      <c r="E1238"/>
      <c r="F1238"/>
      <c r="G1238" s="2"/>
      <c r="H1238" s="48"/>
      <c r="I1238" s="16"/>
    </row>
    <row r="1239" spans="1:9" ht="21.75" customHeight="1" x14ac:dyDescent="0.2">
      <c r="A1239"/>
      <c r="B1239"/>
      <c r="C1239"/>
      <c r="D1239"/>
      <c r="E1239"/>
      <c r="F1239"/>
      <c r="G1239" s="2"/>
      <c r="H1239" s="48"/>
      <c r="I1239" s="16"/>
    </row>
    <row r="1240" spans="1:9" ht="21.75" customHeight="1" x14ac:dyDescent="0.2">
      <c r="A1240"/>
      <c r="B1240"/>
      <c r="C1240"/>
      <c r="D1240"/>
      <c r="E1240"/>
      <c r="F1240"/>
      <c r="G1240" s="2"/>
      <c r="H1240" s="48"/>
      <c r="I1240" s="16"/>
    </row>
    <row r="1241" spans="1:9" ht="21.75" customHeight="1" x14ac:dyDescent="0.2">
      <c r="A1241"/>
      <c r="B1241"/>
      <c r="C1241"/>
      <c r="D1241"/>
      <c r="E1241"/>
      <c r="F1241"/>
      <c r="G1241" s="2"/>
      <c r="H1241" s="48"/>
      <c r="I1241" s="16"/>
    </row>
    <row r="1242" spans="1:9" ht="21.75" customHeight="1" x14ac:dyDescent="0.2">
      <c r="A1242"/>
      <c r="B1242"/>
      <c r="C1242"/>
      <c r="D1242"/>
      <c r="E1242"/>
      <c r="F1242"/>
      <c r="G1242" s="2"/>
      <c r="H1242" s="48"/>
      <c r="I1242" s="16"/>
    </row>
    <row r="1243" spans="1:9" ht="21.75" customHeight="1" x14ac:dyDescent="0.2">
      <c r="A1243"/>
      <c r="B1243"/>
      <c r="C1243"/>
      <c r="D1243"/>
      <c r="E1243"/>
      <c r="F1243"/>
      <c r="G1243" s="2"/>
      <c r="H1243" s="48"/>
      <c r="I1243" s="16"/>
    </row>
    <row r="1244" spans="1:9" ht="21.75" customHeight="1" x14ac:dyDescent="0.2">
      <c r="A1244"/>
      <c r="B1244"/>
      <c r="C1244"/>
      <c r="D1244"/>
      <c r="E1244"/>
      <c r="F1244"/>
      <c r="G1244" s="2"/>
      <c r="H1244" s="48"/>
      <c r="I1244" s="18"/>
    </row>
    <row r="1245" spans="1:9" ht="21.75" customHeight="1" x14ac:dyDescent="0.2">
      <c r="A1245"/>
      <c r="B1245"/>
      <c r="C1245"/>
      <c r="D1245"/>
      <c r="E1245"/>
      <c r="F1245"/>
      <c r="G1245" s="2"/>
      <c r="H1245" s="48"/>
      <c r="I1245" s="16"/>
    </row>
    <row r="1246" spans="1:9" ht="21.75" customHeight="1" x14ac:dyDescent="0.2">
      <c r="A1246"/>
      <c r="B1246"/>
      <c r="C1246"/>
      <c r="D1246"/>
      <c r="E1246" s="3"/>
      <c r="F1246" s="3"/>
      <c r="G1246" s="2"/>
      <c r="H1246" s="48"/>
      <c r="I1246" s="16"/>
    </row>
    <row r="1247" spans="1:9" ht="21.75" customHeight="1" x14ac:dyDescent="0.2">
      <c r="A1247"/>
      <c r="B1247"/>
      <c r="C1247"/>
      <c r="D1247"/>
      <c r="E1247"/>
      <c r="F1247"/>
      <c r="G1247" s="2"/>
      <c r="H1247" s="48"/>
      <c r="I1247" s="16"/>
    </row>
    <row r="1248" spans="1:9" ht="21.75" customHeight="1" x14ac:dyDescent="0.2">
      <c r="A1248"/>
      <c r="B1248"/>
      <c r="C1248"/>
      <c r="D1248"/>
      <c r="E1248"/>
      <c r="F1248"/>
      <c r="G1248" s="2"/>
      <c r="H1248" s="48"/>
      <c r="I1248" s="16"/>
    </row>
    <row r="1249" spans="1:9" ht="21.75" customHeight="1" x14ac:dyDescent="0.2">
      <c r="A1249"/>
      <c r="B1249"/>
      <c r="C1249"/>
      <c r="D1249"/>
      <c r="E1249"/>
      <c r="F1249"/>
      <c r="G1249" s="2"/>
      <c r="H1249" s="48"/>
      <c r="I1249" s="16"/>
    </row>
    <row r="1250" spans="1:9" ht="21.75" customHeight="1" x14ac:dyDescent="0.2">
      <c r="A1250"/>
      <c r="B1250"/>
      <c r="C1250"/>
      <c r="D1250"/>
      <c r="E1250"/>
      <c r="F1250"/>
      <c r="G1250" s="2"/>
      <c r="H1250" s="48"/>
      <c r="I1250" s="16"/>
    </row>
    <row r="1251" spans="1:9" ht="21.75" customHeight="1" x14ac:dyDescent="0.2">
      <c r="A1251"/>
      <c r="B1251"/>
      <c r="C1251"/>
      <c r="D1251"/>
      <c r="E1251"/>
      <c r="F1251"/>
      <c r="G1251" s="2"/>
      <c r="H1251" s="48"/>
      <c r="I1251" s="16"/>
    </row>
    <row r="1252" spans="1:9" ht="21.75" customHeight="1" x14ac:dyDescent="0.2">
      <c r="A1252"/>
      <c r="B1252"/>
      <c r="C1252"/>
      <c r="D1252"/>
      <c r="E1252"/>
      <c r="F1252"/>
      <c r="G1252" s="2"/>
      <c r="H1252" s="48"/>
      <c r="I1252" s="16"/>
    </row>
    <row r="1253" spans="1:9" ht="21.75" customHeight="1" x14ac:dyDescent="0.2">
      <c r="A1253"/>
      <c r="B1253"/>
      <c r="C1253"/>
      <c r="D1253"/>
      <c r="E1253"/>
      <c r="F1253"/>
      <c r="G1253" s="2"/>
      <c r="H1253" s="48"/>
      <c r="I1253" s="18"/>
    </row>
    <row r="1254" spans="1:9" ht="21.75" customHeight="1" x14ac:dyDescent="0.2">
      <c r="A1254"/>
      <c r="B1254"/>
      <c r="C1254"/>
      <c r="D1254"/>
      <c r="E1254"/>
      <c r="F1254"/>
      <c r="G1254" s="2"/>
      <c r="H1254" s="48"/>
      <c r="I1254" s="16"/>
    </row>
    <row r="1255" spans="1:9" ht="21.75" customHeight="1" x14ac:dyDescent="0.2">
      <c r="A1255"/>
      <c r="B1255"/>
      <c r="C1255"/>
      <c r="D1255"/>
      <c r="E1255"/>
      <c r="F1255"/>
      <c r="G1255" s="2"/>
      <c r="H1255" s="48"/>
      <c r="I1255" s="16"/>
    </row>
    <row r="1256" spans="1:9" ht="21.75" customHeight="1" x14ac:dyDescent="0.2">
      <c r="A1256"/>
      <c r="B1256"/>
      <c r="C1256"/>
      <c r="D1256"/>
      <c r="E1256"/>
      <c r="F1256"/>
      <c r="G1256" s="2"/>
      <c r="H1256" s="48"/>
      <c r="I1256" s="16"/>
    </row>
    <row r="1257" spans="1:9" ht="21.75" customHeight="1" x14ac:dyDescent="0.2">
      <c r="A1257"/>
      <c r="B1257"/>
      <c r="C1257"/>
      <c r="D1257"/>
      <c r="E1257"/>
      <c r="F1257"/>
      <c r="G1257" s="2"/>
      <c r="H1257" s="48"/>
      <c r="I1257" s="16"/>
    </row>
    <row r="1258" spans="1:9" ht="21.75" customHeight="1" x14ac:dyDescent="0.2">
      <c r="A1258"/>
      <c r="B1258"/>
      <c r="C1258"/>
      <c r="D1258"/>
      <c r="E1258"/>
      <c r="F1258"/>
      <c r="G1258" s="2"/>
      <c r="H1258" s="48"/>
      <c r="I1258" s="16"/>
    </row>
    <row r="1259" spans="1:9" ht="21.75" customHeight="1" x14ac:dyDescent="0.2">
      <c r="A1259"/>
      <c r="B1259"/>
      <c r="C1259"/>
      <c r="D1259"/>
      <c r="E1259"/>
      <c r="F1259"/>
      <c r="G1259" s="2"/>
      <c r="H1259" s="48"/>
      <c r="I1259" s="16"/>
    </row>
    <row r="1260" spans="1:9" ht="21.75" customHeight="1" x14ac:dyDescent="0.2">
      <c r="A1260"/>
      <c r="B1260"/>
      <c r="C1260"/>
      <c r="D1260"/>
      <c r="E1260"/>
      <c r="F1260"/>
      <c r="G1260" s="2"/>
      <c r="H1260" s="48"/>
      <c r="I1260" s="16"/>
    </row>
    <row r="1261" spans="1:9" ht="21.75" customHeight="1" x14ac:dyDescent="0.2">
      <c r="A1261"/>
      <c r="B1261"/>
      <c r="C1261"/>
      <c r="D1261"/>
      <c r="E1261"/>
      <c r="F1261"/>
      <c r="G1261" s="2"/>
      <c r="H1261" s="48"/>
      <c r="I1261" s="16"/>
    </row>
    <row r="1262" spans="1:9" ht="21.75" customHeight="1" x14ac:dyDescent="0.2">
      <c r="A1262"/>
      <c r="B1262"/>
      <c r="C1262"/>
      <c r="D1262"/>
      <c r="E1262"/>
      <c r="F1262"/>
      <c r="G1262" s="2"/>
      <c r="H1262" s="48"/>
      <c r="I1262" s="18"/>
    </row>
    <row r="1263" spans="1:9" ht="21.75" customHeight="1" x14ac:dyDescent="0.2">
      <c r="A1263"/>
      <c r="B1263"/>
      <c r="C1263"/>
      <c r="D1263"/>
      <c r="E1263" s="3"/>
      <c r="F1263" s="3"/>
      <c r="G1263" s="2"/>
      <c r="H1263" s="48"/>
      <c r="I1263" s="16"/>
    </row>
    <row r="1264" spans="1:9" ht="21.75" customHeight="1" x14ac:dyDescent="0.2">
      <c r="A1264"/>
      <c r="B1264"/>
      <c r="C1264"/>
      <c r="D1264"/>
      <c r="E1264" s="3"/>
      <c r="F1264" s="3"/>
      <c r="G1264" s="2"/>
      <c r="H1264" s="48"/>
      <c r="I1264" s="16"/>
    </row>
    <row r="1265" spans="1:9" ht="21.75" customHeight="1" x14ac:dyDescent="0.2">
      <c r="A1265"/>
      <c r="B1265"/>
      <c r="C1265"/>
      <c r="D1265"/>
      <c r="E1265" s="3"/>
      <c r="F1265" s="3"/>
      <c r="G1265" s="2"/>
      <c r="H1265" s="48"/>
      <c r="I1265" s="16"/>
    </row>
    <row r="1266" spans="1:9" ht="21.75" customHeight="1" x14ac:dyDescent="0.2">
      <c r="A1266"/>
      <c r="B1266"/>
      <c r="C1266"/>
      <c r="D1266"/>
      <c r="E1266" s="3"/>
      <c r="F1266" s="3"/>
      <c r="G1266" s="2"/>
      <c r="H1266" s="48"/>
      <c r="I1266" s="16"/>
    </row>
    <row r="1267" spans="1:9" ht="21.75" customHeight="1" x14ac:dyDescent="0.2">
      <c r="A1267"/>
      <c r="B1267"/>
      <c r="C1267"/>
      <c r="D1267"/>
      <c r="E1267" s="3"/>
      <c r="F1267" s="3"/>
      <c r="G1267" s="2"/>
      <c r="H1267" s="48"/>
      <c r="I1267" s="16"/>
    </row>
    <row r="1268" spans="1:9" ht="21.75" customHeight="1" x14ac:dyDescent="0.2">
      <c r="A1268"/>
      <c r="B1268"/>
      <c r="C1268"/>
      <c r="D1268"/>
      <c r="E1268"/>
      <c r="F1268"/>
      <c r="G1268" s="2"/>
      <c r="H1268" s="48"/>
      <c r="I1268" s="16"/>
    </row>
    <row r="1269" spans="1:9" ht="21.75" customHeight="1" x14ac:dyDescent="0.2">
      <c r="A1269"/>
      <c r="B1269"/>
      <c r="C1269"/>
      <c r="D1269"/>
      <c r="E1269"/>
      <c r="F1269"/>
      <c r="G1269" s="2"/>
      <c r="H1269" s="48"/>
      <c r="I1269" s="16"/>
    </row>
    <row r="1270" spans="1:9" ht="21.75" customHeight="1" x14ac:dyDescent="0.2">
      <c r="A1270"/>
      <c r="B1270"/>
      <c r="C1270"/>
      <c r="D1270"/>
      <c r="E1270"/>
      <c r="F1270"/>
      <c r="G1270" s="2"/>
      <c r="H1270" s="48"/>
      <c r="I1270" s="16"/>
    </row>
    <row r="1271" spans="1:9" ht="21.75" customHeight="1" x14ac:dyDescent="0.2">
      <c r="A1271"/>
      <c r="B1271"/>
      <c r="C1271"/>
      <c r="D1271"/>
      <c r="E1271"/>
      <c r="F1271"/>
      <c r="G1271" s="2"/>
      <c r="H1271" s="48"/>
      <c r="I1271" s="18"/>
    </row>
    <row r="1272" spans="1:9" ht="21.75" customHeight="1" x14ac:dyDescent="0.2">
      <c r="A1272"/>
      <c r="B1272"/>
      <c r="C1272"/>
      <c r="D1272"/>
      <c r="E1272" s="3"/>
      <c r="F1272" s="3"/>
      <c r="G1272" s="2"/>
      <c r="H1272" s="48"/>
      <c r="I1272" s="16"/>
    </row>
    <row r="1273" spans="1:9" ht="21.75" customHeight="1" x14ac:dyDescent="0.2">
      <c r="A1273"/>
      <c r="B1273"/>
      <c r="C1273"/>
      <c r="D1273"/>
      <c r="E1273" s="3"/>
      <c r="F1273" s="3"/>
      <c r="G1273" s="2"/>
      <c r="H1273" s="48"/>
      <c r="I1273" s="16"/>
    </row>
    <row r="1274" spans="1:9" ht="21.75" customHeight="1" x14ac:dyDescent="0.2">
      <c r="A1274"/>
      <c r="B1274"/>
      <c r="C1274"/>
      <c r="D1274"/>
      <c r="E1274"/>
      <c r="F1274"/>
      <c r="G1274" s="2"/>
      <c r="H1274" s="48"/>
      <c r="I1274" s="16"/>
    </row>
    <row r="1275" spans="1:9" ht="21.75" customHeight="1" x14ac:dyDescent="0.2">
      <c r="A1275"/>
      <c r="B1275"/>
      <c r="C1275"/>
      <c r="D1275"/>
      <c r="E1275"/>
      <c r="F1275"/>
      <c r="G1275" s="2"/>
      <c r="H1275" s="48"/>
      <c r="I1275" s="16"/>
    </row>
    <row r="1276" spans="1:9" ht="21.75" customHeight="1" x14ac:dyDescent="0.2">
      <c r="A1276"/>
      <c r="B1276"/>
      <c r="C1276"/>
      <c r="D1276"/>
      <c r="E1276"/>
      <c r="F1276"/>
      <c r="G1276" s="2"/>
      <c r="H1276" s="48"/>
      <c r="I1276" s="16"/>
    </row>
    <row r="1277" spans="1:9" ht="21.75" customHeight="1" x14ac:dyDescent="0.2">
      <c r="A1277"/>
      <c r="B1277"/>
      <c r="C1277"/>
      <c r="D1277"/>
      <c r="E1277"/>
      <c r="F1277"/>
      <c r="G1277" s="2"/>
      <c r="H1277" s="48"/>
      <c r="I1277" s="16"/>
    </row>
    <row r="1278" spans="1:9" ht="21.75" customHeight="1" x14ac:dyDescent="0.2">
      <c r="A1278"/>
      <c r="B1278"/>
      <c r="C1278"/>
      <c r="D1278"/>
      <c r="E1278"/>
      <c r="F1278"/>
      <c r="G1278" s="2"/>
      <c r="H1278" s="48"/>
      <c r="I1278" s="16"/>
    </row>
    <row r="1279" spans="1:9" ht="21.75" customHeight="1" x14ac:dyDescent="0.2">
      <c r="A1279"/>
      <c r="B1279"/>
      <c r="C1279"/>
      <c r="D1279"/>
      <c r="E1279"/>
      <c r="F1279"/>
      <c r="G1279" s="2"/>
      <c r="H1279" s="48"/>
      <c r="I1279" s="16"/>
    </row>
    <row r="1280" spans="1:9" ht="21.75" customHeight="1" x14ac:dyDescent="0.2">
      <c r="A1280"/>
      <c r="B1280"/>
      <c r="C1280"/>
      <c r="D1280"/>
      <c r="E1280"/>
      <c r="F1280"/>
      <c r="G1280" s="2"/>
      <c r="H1280" s="48"/>
      <c r="I1280" s="16"/>
    </row>
    <row r="1281" spans="1:9" ht="21.75" customHeight="1" x14ac:dyDescent="0.2">
      <c r="A1281"/>
      <c r="B1281"/>
      <c r="C1281"/>
      <c r="D1281"/>
      <c r="E1281"/>
      <c r="F1281"/>
      <c r="G1281" s="2"/>
      <c r="H1281" s="48"/>
      <c r="I1281" s="16"/>
    </row>
    <row r="1282" spans="1:9" ht="21.75" customHeight="1" x14ac:dyDescent="0.2">
      <c r="A1282"/>
      <c r="B1282"/>
      <c r="C1282"/>
      <c r="D1282"/>
      <c r="E1282"/>
      <c r="F1282"/>
      <c r="G1282" s="2"/>
      <c r="H1282" s="48"/>
      <c r="I1282" s="16"/>
    </row>
    <row r="1283" spans="1:9" ht="21.75" customHeight="1" x14ac:dyDescent="0.2">
      <c r="A1283"/>
      <c r="B1283"/>
      <c r="C1283"/>
      <c r="D1283"/>
      <c r="E1283"/>
      <c r="F1283"/>
      <c r="G1283" s="2"/>
      <c r="H1283" s="48"/>
      <c r="I1283" s="18"/>
    </row>
    <row r="1284" spans="1:9" ht="21.75" customHeight="1" x14ac:dyDescent="0.2">
      <c r="A1284"/>
      <c r="B1284"/>
      <c r="C1284"/>
      <c r="D1284"/>
      <c r="E1284" s="3"/>
      <c r="F1284" s="3"/>
      <c r="G1284" s="2"/>
      <c r="H1284" s="48"/>
      <c r="I1284" s="16"/>
    </row>
    <row r="1285" spans="1:9" ht="21.75" customHeight="1" x14ac:dyDescent="0.2">
      <c r="A1285"/>
      <c r="B1285"/>
      <c r="C1285"/>
      <c r="D1285"/>
      <c r="E1285"/>
      <c r="F1285"/>
      <c r="G1285" s="2"/>
      <c r="H1285" s="48"/>
      <c r="I1285" s="16"/>
    </row>
    <row r="1286" spans="1:9" ht="21.75" customHeight="1" x14ac:dyDescent="0.2">
      <c r="A1286"/>
      <c r="B1286"/>
      <c r="C1286"/>
      <c r="D1286"/>
      <c r="E1286"/>
      <c r="F1286"/>
      <c r="G1286" s="2"/>
      <c r="H1286" s="48"/>
      <c r="I1286" s="16"/>
    </row>
    <row r="1287" spans="1:9" ht="21.75" customHeight="1" x14ac:dyDescent="0.2">
      <c r="A1287"/>
      <c r="B1287"/>
      <c r="C1287"/>
      <c r="D1287"/>
      <c r="E1287"/>
      <c r="F1287"/>
      <c r="G1287" s="2"/>
      <c r="H1287" s="48"/>
      <c r="I1287" s="16"/>
    </row>
    <row r="1288" spans="1:9" ht="21.75" customHeight="1" x14ac:dyDescent="0.2">
      <c r="A1288"/>
      <c r="B1288"/>
      <c r="C1288"/>
      <c r="D1288"/>
      <c r="E1288"/>
      <c r="F1288"/>
      <c r="G1288" s="2"/>
      <c r="H1288" s="48"/>
      <c r="I1288" s="16"/>
    </row>
    <row r="1289" spans="1:9" ht="21.75" customHeight="1" x14ac:dyDescent="0.2">
      <c r="A1289"/>
      <c r="B1289"/>
      <c r="C1289"/>
      <c r="D1289"/>
      <c r="E1289"/>
      <c r="F1289"/>
      <c r="G1289" s="2"/>
      <c r="H1289" s="48"/>
      <c r="I1289" s="16"/>
    </row>
    <row r="1290" spans="1:9" ht="21.75" customHeight="1" x14ac:dyDescent="0.2">
      <c r="A1290"/>
      <c r="B1290"/>
      <c r="C1290"/>
      <c r="D1290"/>
      <c r="E1290"/>
      <c r="F1290"/>
      <c r="G1290" s="2"/>
      <c r="H1290" s="48"/>
      <c r="I1290" s="16"/>
    </row>
    <row r="1291" spans="1:9" ht="21.75" customHeight="1" x14ac:dyDescent="0.2">
      <c r="A1291"/>
      <c r="B1291"/>
      <c r="C1291"/>
      <c r="D1291"/>
      <c r="E1291"/>
      <c r="F1291"/>
      <c r="G1291" s="2"/>
      <c r="H1291" s="48"/>
      <c r="I1291" s="16"/>
    </row>
    <row r="1292" spans="1:9" ht="21.75" customHeight="1" x14ac:dyDescent="0.2">
      <c r="A1292"/>
      <c r="B1292"/>
      <c r="C1292"/>
      <c r="D1292"/>
      <c r="E1292"/>
      <c r="F1292"/>
      <c r="G1292" s="2"/>
      <c r="H1292" s="48"/>
      <c r="I1292" s="16"/>
    </row>
    <row r="1293" spans="1:9" ht="21.75" customHeight="1" x14ac:dyDescent="0.2">
      <c r="A1293"/>
      <c r="B1293"/>
      <c r="C1293"/>
      <c r="D1293"/>
      <c r="E1293"/>
      <c r="F1293"/>
      <c r="G1293" s="2"/>
      <c r="H1293" s="48"/>
      <c r="I1293" s="18"/>
    </row>
    <row r="1294" spans="1:9" ht="21.75" customHeight="1" x14ac:dyDescent="0.2">
      <c r="A1294"/>
      <c r="B1294"/>
      <c r="C1294"/>
      <c r="D1294"/>
      <c r="E1294"/>
      <c r="F1294"/>
      <c r="G1294" s="2"/>
      <c r="H1294" s="48"/>
      <c r="I1294" s="18"/>
    </row>
    <row r="1295" spans="1:9" ht="21.75" customHeight="1" x14ac:dyDescent="0.2">
      <c r="A1295"/>
      <c r="B1295"/>
      <c r="C1295"/>
      <c r="D1295"/>
      <c r="E1295"/>
      <c r="F1295"/>
      <c r="G1295" s="2"/>
      <c r="H1295" s="48"/>
      <c r="I1295" s="18"/>
    </row>
    <row r="1296" spans="1:9" ht="21.75" customHeight="1" x14ac:dyDescent="0.2">
      <c r="A1296"/>
      <c r="B1296"/>
      <c r="C1296"/>
      <c r="D1296"/>
      <c r="E1296"/>
      <c r="F1296"/>
      <c r="G1296" s="2"/>
      <c r="H1296" s="48"/>
      <c r="I1296" s="18"/>
    </row>
    <row r="1297" spans="1:9" ht="21.75" customHeight="1" x14ac:dyDescent="0.2">
      <c r="A1297"/>
      <c r="B1297"/>
      <c r="C1297"/>
      <c r="D1297"/>
      <c r="E1297"/>
      <c r="F1297"/>
      <c r="G1297" s="2"/>
      <c r="H1297" s="48"/>
      <c r="I1297" s="18"/>
    </row>
    <row r="1298" spans="1:9" ht="21.75" customHeight="1" x14ac:dyDescent="0.2">
      <c r="A1298"/>
      <c r="B1298"/>
      <c r="C1298"/>
      <c r="D1298"/>
      <c r="E1298" s="3"/>
      <c r="F1298" s="3"/>
      <c r="G1298" s="2"/>
      <c r="H1298" s="48"/>
      <c r="I1298" s="16"/>
    </row>
    <row r="1299" spans="1:9" ht="21.75" customHeight="1" x14ac:dyDescent="0.2">
      <c r="A1299"/>
      <c r="B1299"/>
      <c r="C1299"/>
      <c r="D1299"/>
      <c r="E1299"/>
      <c r="F1299"/>
      <c r="G1299" s="2"/>
      <c r="H1299" s="48"/>
      <c r="I1299" s="16"/>
    </row>
    <row r="1300" spans="1:9" ht="21.75" customHeight="1" x14ac:dyDescent="0.2">
      <c r="A1300"/>
      <c r="B1300"/>
      <c r="C1300"/>
      <c r="D1300"/>
      <c r="E1300"/>
      <c r="F1300"/>
      <c r="G1300" s="2"/>
      <c r="H1300" s="48"/>
      <c r="I1300" s="16"/>
    </row>
    <row r="1301" spans="1:9" ht="21.75" customHeight="1" x14ac:dyDescent="0.2">
      <c r="A1301"/>
      <c r="B1301"/>
      <c r="C1301"/>
      <c r="D1301"/>
      <c r="E1301"/>
      <c r="F1301"/>
      <c r="G1301" s="2"/>
      <c r="H1301" s="48"/>
      <c r="I1301" s="16"/>
    </row>
    <row r="1302" spans="1:9" ht="21.75" customHeight="1" x14ac:dyDescent="0.2">
      <c r="A1302"/>
      <c r="B1302"/>
      <c r="C1302"/>
      <c r="D1302"/>
      <c r="E1302"/>
      <c r="F1302"/>
      <c r="G1302" s="2"/>
      <c r="H1302" s="48"/>
      <c r="I1302" s="16"/>
    </row>
    <row r="1303" spans="1:9" ht="21.75" customHeight="1" x14ac:dyDescent="0.2">
      <c r="A1303"/>
      <c r="B1303"/>
      <c r="C1303"/>
      <c r="D1303"/>
      <c r="E1303"/>
      <c r="F1303"/>
      <c r="G1303" s="2"/>
      <c r="H1303" s="48"/>
      <c r="I1303" s="16"/>
    </row>
    <row r="1304" spans="1:9" ht="21.75" customHeight="1" x14ac:dyDescent="0.2">
      <c r="A1304"/>
      <c r="B1304"/>
      <c r="C1304"/>
      <c r="D1304"/>
      <c r="E1304"/>
      <c r="F1304"/>
      <c r="G1304" s="2"/>
      <c r="H1304" s="48"/>
      <c r="I1304" s="16"/>
    </row>
    <row r="1305" spans="1:9" ht="21.75" customHeight="1" x14ac:dyDescent="0.2">
      <c r="A1305"/>
      <c r="B1305"/>
      <c r="C1305"/>
      <c r="D1305"/>
      <c r="E1305"/>
      <c r="F1305"/>
      <c r="G1305" s="2"/>
      <c r="H1305" s="48"/>
      <c r="I1305" s="16"/>
    </row>
    <row r="1306" spans="1:9" ht="21.75" customHeight="1" x14ac:dyDescent="0.2">
      <c r="A1306"/>
      <c r="B1306"/>
      <c r="C1306"/>
      <c r="D1306"/>
      <c r="E1306"/>
      <c r="F1306"/>
      <c r="G1306" s="2"/>
      <c r="H1306" s="48"/>
      <c r="I1306" s="16"/>
    </row>
    <row r="1307" spans="1:9" ht="21.75" customHeight="1" x14ac:dyDescent="0.2">
      <c r="A1307"/>
      <c r="B1307"/>
      <c r="C1307"/>
      <c r="D1307"/>
      <c r="E1307"/>
      <c r="F1307"/>
      <c r="G1307" s="2"/>
      <c r="H1307" s="48"/>
      <c r="I1307" s="16"/>
    </row>
    <row r="1308" spans="1:9" ht="21.75" customHeight="1" x14ac:dyDescent="0.2">
      <c r="A1308"/>
      <c r="B1308"/>
      <c r="C1308"/>
      <c r="D1308"/>
      <c r="E1308"/>
      <c r="F1308"/>
      <c r="G1308" s="2"/>
      <c r="H1308" s="48"/>
      <c r="I1308" s="18"/>
    </row>
    <row r="1309" spans="1:9" ht="21.75" customHeight="1" x14ac:dyDescent="0.2">
      <c r="A1309"/>
      <c r="B1309"/>
      <c r="C1309"/>
      <c r="D1309"/>
      <c r="E1309"/>
      <c r="F1309"/>
      <c r="G1309" s="2"/>
      <c r="H1309" s="48"/>
      <c r="I1309" s="18"/>
    </row>
    <row r="1310" spans="1:9" ht="21.75" customHeight="1" x14ac:dyDescent="0.2">
      <c r="A1310"/>
      <c r="B1310"/>
      <c r="C1310"/>
      <c r="D1310"/>
      <c r="E1310"/>
      <c r="F1310"/>
      <c r="G1310" s="2"/>
      <c r="H1310" s="48"/>
      <c r="I1310" s="18"/>
    </row>
    <row r="1311" spans="1:9" ht="21.75" customHeight="1" x14ac:dyDescent="0.2">
      <c r="A1311"/>
      <c r="B1311"/>
      <c r="C1311"/>
      <c r="D1311"/>
      <c r="E1311"/>
      <c r="F1311"/>
      <c r="G1311" s="2"/>
      <c r="H1311" s="48"/>
      <c r="I1311" s="18"/>
    </row>
    <row r="1312" spans="1:9" ht="21.75" customHeight="1" x14ac:dyDescent="0.2">
      <c r="A1312"/>
      <c r="B1312"/>
      <c r="C1312"/>
      <c r="D1312"/>
      <c r="E1312" s="3"/>
      <c r="F1312" s="3"/>
      <c r="G1312" s="2"/>
      <c r="H1312" s="48"/>
      <c r="I1312" s="16"/>
    </row>
    <row r="1313" spans="1:9" ht="21.75" customHeight="1" x14ac:dyDescent="0.2">
      <c r="A1313"/>
      <c r="B1313"/>
      <c r="C1313"/>
      <c r="D1313"/>
      <c r="E1313" s="3"/>
      <c r="F1313" s="3"/>
      <c r="G1313" s="2"/>
      <c r="H1313" s="48"/>
      <c r="I1313" s="16"/>
    </row>
    <row r="1314" spans="1:9" ht="21.75" customHeight="1" x14ac:dyDescent="0.2">
      <c r="A1314"/>
      <c r="B1314"/>
      <c r="C1314"/>
      <c r="D1314"/>
      <c r="E1314" s="3"/>
      <c r="F1314" s="3"/>
      <c r="G1314" s="2"/>
      <c r="H1314" s="48"/>
      <c r="I1314" s="16"/>
    </row>
    <row r="1315" spans="1:9" ht="21.75" customHeight="1" x14ac:dyDescent="0.2">
      <c r="A1315"/>
      <c r="B1315"/>
      <c r="C1315"/>
      <c r="D1315"/>
      <c r="E1315" s="3"/>
      <c r="F1315" s="3"/>
      <c r="G1315" s="2"/>
      <c r="H1315" s="48"/>
      <c r="I1315" s="16"/>
    </row>
    <row r="1316" spans="1:9" ht="21.75" customHeight="1" x14ac:dyDescent="0.2">
      <c r="A1316"/>
      <c r="B1316"/>
      <c r="C1316"/>
      <c r="D1316"/>
      <c r="E1316" s="3"/>
      <c r="F1316" s="3"/>
      <c r="G1316" s="2"/>
      <c r="H1316" s="48"/>
      <c r="I1316" s="16"/>
    </row>
    <row r="1317" spans="1:9" ht="21.75" customHeight="1" x14ac:dyDescent="0.2">
      <c r="A1317"/>
      <c r="B1317"/>
      <c r="C1317"/>
      <c r="D1317"/>
      <c r="E1317" s="3"/>
      <c r="F1317" s="3"/>
      <c r="G1317" s="2"/>
      <c r="H1317" s="48"/>
      <c r="I1317" s="16"/>
    </row>
    <row r="1318" spans="1:9" ht="21.75" customHeight="1" x14ac:dyDescent="0.2">
      <c r="A1318"/>
      <c r="B1318"/>
      <c r="C1318"/>
      <c r="D1318"/>
      <c r="E1318"/>
      <c r="F1318"/>
      <c r="G1318" s="2"/>
      <c r="H1318" s="48"/>
      <c r="I1318" s="16"/>
    </row>
    <row r="1319" spans="1:9" ht="21.75" customHeight="1" x14ac:dyDescent="0.2">
      <c r="A1319"/>
      <c r="B1319"/>
      <c r="C1319"/>
      <c r="D1319"/>
      <c r="E1319"/>
      <c r="F1319"/>
      <c r="G1319" s="2"/>
      <c r="H1319" s="48"/>
      <c r="I1319" s="16"/>
    </row>
    <row r="1320" spans="1:9" ht="21.75" customHeight="1" x14ac:dyDescent="0.2">
      <c r="A1320"/>
      <c r="B1320"/>
      <c r="C1320"/>
      <c r="D1320"/>
      <c r="E1320"/>
      <c r="F1320"/>
      <c r="G1320" s="2"/>
      <c r="H1320" s="48"/>
      <c r="I1320" s="16"/>
    </row>
    <row r="1321" spans="1:9" ht="21.75" customHeight="1" x14ac:dyDescent="0.2">
      <c r="A1321"/>
      <c r="B1321"/>
      <c r="C1321"/>
      <c r="D1321"/>
      <c r="E1321"/>
      <c r="F1321"/>
      <c r="G1321" s="2"/>
      <c r="H1321" s="48"/>
      <c r="I1321" s="16"/>
    </row>
    <row r="1322" spans="1:9" ht="21.75" customHeight="1" x14ac:dyDescent="0.2">
      <c r="A1322"/>
      <c r="B1322"/>
      <c r="C1322"/>
      <c r="D1322"/>
      <c r="E1322"/>
      <c r="F1322"/>
      <c r="G1322" s="2"/>
      <c r="H1322" s="48"/>
      <c r="I1322" s="16"/>
    </row>
    <row r="1323" spans="1:9" ht="21.75" customHeight="1" x14ac:dyDescent="0.2">
      <c r="A1323"/>
      <c r="B1323"/>
      <c r="C1323"/>
      <c r="D1323"/>
      <c r="E1323"/>
      <c r="F1323"/>
      <c r="G1323" s="2"/>
      <c r="H1323" s="48"/>
      <c r="I1323" s="16"/>
    </row>
    <row r="1324" spans="1:9" ht="21.75" customHeight="1" x14ac:dyDescent="0.2">
      <c r="A1324"/>
      <c r="B1324"/>
      <c r="C1324"/>
      <c r="D1324"/>
      <c r="E1324"/>
      <c r="F1324"/>
      <c r="G1324" s="2"/>
      <c r="H1324" s="48"/>
      <c r="I1324" s="16"/>
    </row>
    <row r="1325" spans="1:9" ht="21.75" customHeight="1" x14ac:dyDescent="0.2">
      <c r="A1325"/>
      <c r="B1325"/>
      <c r="C1325"/>
      <c r="D1325"/>
      <c r="E1325"/>
      <c r="F1325"/>
      <c r="G1325" s="2"/>
      <c r="H1325" s="48"/>
      <c r="I1325" s="17"/>
    </row>
    <row r="1326" spans="1:9" ht="21.75" customHeight="1" x14ac:dyDescent="0.2">
      <c r="A1326"/>
      <c r="B1326"/>
      <c r="C1326"/>
      <c r="D1326"/>
      <c r="E1326"/>
      <c r="F1326"/>
      <c r="G1326" s="2"/>
      <c r="H1326" s="48"/>
      <c r="I1326" s="18"/>
    </row>
    <row r="1327" spans="1:9" ht="21.75" customHeight="1" x14ac:dyDescent="0.2">
      <c r="A1327"/>
      <c r="B1327"/>
      <c r="C1327"/>
      <c r="D1327"/>
      <c r="E1327"/>
      <c r="F1327"/>
      <c r="G1327" s="2"/>
      <c r="H1327" s="48"/>
      <c r="I1327" s="16"/>
    </row>
    <row r="1328" spans="1:9" ht="21.75" customHeight="1" x14ac:dyDescent="0.2">
      <c r="A1328"/>
      <c r="B1328"/>
      <c r="C1328"/>
      <c r="D1328"/>
      <c r="E1328"/>
      <c r="F1328"/>
      <c r="G1328" s="2"/>
      <c r="H1328" s="48"/>
      <c r="I1328" s="16"/>
    </row>
    <row r="1329" spans="1:9" ht="21.75" customHeight="1" x14ac:dyDescent="0.2">
      <c r="A1329"/>
      <c r="B1329"/>
      <c r="C1329"/>
      <c r="D1329"/>
      <c r="E1329"/>
      <c r="F1329"/>
      <c r="G1329" s="2"/>
      <c r="H1329" s="48"/>
      <c r="I1329" s="16"/>
    </row>
    <row r="1330" spans="1:9" ht="21.75" customHeight="1" x14ac:dyDescent="0.2">
      <c r="A1330"/>
      <c r="B1330"/>
      <c r="C1330"/>
      <c r="D1330"/>
      <c r="E1330"/>
      <c r="F1330"/>
      <c r="G1330" s="2"/>
      <c r="H1330" s="48"/>
      <c r="I1330" s="16"/>
    </row>
    <row r="1331" spans="1:9" ht="21.75" customHeight="1" x14ac:dyDescent="0.2">
      <c r="A1331"/>
      <c r="B1331"/>
      <c r="C1331"/>
      <c r="D1331"/>
      <c r="E1331"/>
      <c r="F1331"/>
      <c r="G1331" s="2"/>
      <c r="H1331" s="48"/>
      <c r="I1331" s="16"/>
    </row>
    <row r="1332" spans="1:9" ht="21.75" customHeight="1" x14ac:dyDescent="0.2">
      <c r="A1332"/>
      <c r="B1332"/>
      <c r="C1332"/>
      <c r="D1332"/>
      <c r="E1332"/>
      <c r="F1332"/>
      <c r="G1332" s="2"/>
      <c r="H1332" s="48"/>
      <c r="I1332" s="16"/>
    </row>
    <row r="1333" spans="1:9" ht="21.75" customHeight="1" x14ac:dyDescent="0.2">
      <c r="A1333"/>
      <c r="B1333"/>
      <c r="C1333"/>
      <c r="D1333"/>
      <c r="E1333"/>
      <c r="F1333"/>
      <c r="G1333" s="2"/>
      <c r="H1333" s="48"/>
      <c r="I1333" s="18"/>
    </row>
    <row r="1334" spans="1:9" ht="21.75" customHeight="1" x14ac:dyDescent="0.2">
      <c r="A1334"/>
      <c r="B1334"/>
      <c r="C1334"/>
      <c r="D1334"/>
      <c r="E1334"/>
      <c r="F1334"/>
      <c r="G1334" s="2"/>
      <c r="H1334" s="48"/>
      <c r="I1334" s="18"/>
    </row>
    <row r="1335" spans="1:9" ht="21.75" customHeight="1" x14ac:dyDescent="0.2">
      <c r="A1335"/>
      <c r="B1335"/>
      <c r="C1335"/>
      <c r="D1335"/>
      <c r="E1335"/>
      <c r="F1335"/>
      <c r="G1335" s="2"/>
      <c r="H1335" s="48"/>
      <c r="I1335" s="16"/>
    </row>
    <row r="1336" spans="1:9" ht="21.75" customHeight="1" x14ac:dyDescent="0.2">
      <c r="A1336"/>
      <c r="B1336"/>
      <c r="C1336"/>
      <c r="D1336"/>
      <c r="E1336"/>
      <c r="F1336"/>
      <c r="G1336" s="2"/>
      <c r="H1336" s="48"/>
      <c r="I1336" s="16"/>
    </row>
    <row r="1337" spans="1:9" ht="21.75" customHeight="1" x14ac:dyDescent="0.2">
      <c r="A1337"/>
      <c r="B1337"/>
      <c r="C1337"/>
      <c r="D1337"/>
      <c r="E1337"/>
      <c r="F1337"/>
      <c r="G1337" s="2"/>
      <c r="H1337" s="48"/>
      <c r="I1337" s="16"/>
    </row>
    <row r="1338" spans="1:9" ht="21.75" customHeight="1" x14ac:dyDescent="0.2">
      <c r="A1338"/>
      <c r="B1338"/>
      <c r="C1338"/>
      <c r="D1338"/>
      <c r="E1338"/>
      <c r="F1338"/>
      <c r="G1338" s="2"/>
      <c r="H1338" s="48"/>
      <c r="I1338" s="16"/>
    </row>
    <row r="1339" spans="1:9" ht="21.75" customHeight="1" x14ac:dyDescent="0.2">
      <c r="A1339"/>
      <c r="B1339"/>
      <c r="C1339"/>
      <c r="D1339"/>
      <c r="E1339"/>
      <c r="F1339"/>
      <c r="G1339" s="2"/>
      <c r="H1339" s="48"/>
      <c r="I1339" s="16"/>
    </row>
    <row r="1340" spans="1:9" ht="21.75" customHeight="1" x14ac:dyDescent="0.2">
      <c r="A1340"/>
      <c r="B1340"/>
      <c r="C1340"/>
      <c r="D1340"/>
      <c r="E1340"/>
      <c r="F1340"/>
      <c r="G1340" s="2"/>
      <c r="H1340" s="48"/>
      <c r="I1340" s="16"/>
    </row>
    <row r="1341" spans="1:9" ht="21.75" customHeight="1" x14ac:dyDescent="0.2">
      <c r="A1341"/>
      <c r="B1341"/>
      <c r="C1341"/>
      <c r="D1341"/>
      <c r="E1341"/>
      <c r="F1341"/>
      <c r="G1341" s="2"/>
      <c r="H1341" s="48"/>
      <c r="I1341" s="16"/>
    </row>
    <row r="1342" spans="1:9" ht="21.75" customHeight="1" x14ac:dyDescent="0.2">
      <c r="A1342"/>
      <c r="B1342"/>
      <c r="C1342"/>
      <c r="D1342"/>
      <c r="E1342"/>
      <c r="F1342"/>
      <c r="G1342" s="2"/>
      <c r="H1342" s="48"/>
      <c r="I1342" s="16"/>
    </row>
    <row r="1343" spans="1:9" ht="21.75" customHeight="1" x14ac:dyDescent="0.2">
      <c r="A1343"/>
      <c r="B1343"/>
      <c r="C1343"/>
      <c r="D1343"/>
      <c r="E1343"/>
      <c r="F1343"/>
      <c r="G1343" s="2"/>
      <c r="H1343" s="48"/>
      <c r="I1343" s="16"/>
    </row>
    <row r="1344" spans="1:9" ht="21.75" customHeight="1" x14ac:dyDescent="0.2">
      <c r="A1344"/>
      <c r="B1344"/>
      <c r="C1344"/>
      <c r="D1344"/>
      <c r="E1344"/>
      <c r="F1344"/>
      <c r="G1344" s="2"/>
      <c r="H1344" s="48"/>
      <c r="I1344" s="16"/>
    </row>
    <row r="1345" spans="1:9" ht="21.75" customHeight="1" x14ac:dyDescent="0.2">
      <c r="A1345"/>
      <c r="B1345"/>
      <c r="C1345"/>
      <c r="D1345"/>
      <c r="E1345"/>
      <c r="F1345"/>
      <c r="G1345" s="2"/>
      <c r="H1345" s="48"/>
      <c r="I1345" s="18"/>
    </row>
    <row r="1346" spans="1:9" ht="21.75" customHeight="1" x14ac:dyDescent="0.2">
      <c r="A1346"/>
      <c r="B1346"/>
      <c r="C1346"/>
      <c r="D1346"/>
      <c r="E1346"/>
      <c r="F1346"/>
      <c r="G1346" s="2"/>
      <c r="H1346" s="48"/>
      <c r="I1346" s="16"/>
    </row>
    <row r="1347" spans="1:9" ht="21.75" customHeight="1" x14ac:dyDescent="0.2">
      <c r="A1347"/>
      <c r="B1347"/>
      <c r="C1347"/>
      <c r="D1347"/>
      <c r="E1347"/>
      <c r="F1347"/>
      <c r="G1347" s="2"/>
      <c r="H1347" s="48"/>
      <c r="I1347" s="16"/>
    </row>
    <row r="1348" spans="1:9" ht="21.75" customHeight="1" x14ac:dyDescent="0.2">
      <c r="A1348"/>
      <c r="B1348"/>
      <c r="C1348"/>
      <c r="D1348"/>
      <c r="E1348"/>
      <c r="F1348"/>
      <c r="G1348" s="2"/>
      <c r="H1348" s="48"/>
      <c r="I1348" s="16"/>
    </row>
    <row r="1349" spans="1:9" ht="21.75" customHeight="1" x14ac:dyDescent="0.2">
      <c r="A1349"/>
      <c r="B1349"/>
      <c r="C1349"/>
      <c r="D1349"/>
      <c r="E1349"/>
      <c r="F1349"/>
      <c r="G1349" s="2"/>
      <c r="H1349" s="48"/>
      <c r="I1349" s="16"/>
    </row>
    <row r="1350" spans="1:9" ht="21.75" customHeight="1" x14ac:dyDescent="0.2">
      <c r="A1350"/>
      <c r="B1350"/>
      <c r="C1350"/>
      <c r="D1350"/>
      <c r="E1350"/>
      <c r="F1350"/>
      <c r="G1350" s="2"/>
      <c r="H1350" s="48"/>
      <c r="I1350" s="16"/>
    </row>
    <row r="1351" spans="1:9" ht="21.75" customHeight="1" x14ac:dyDescent="0.2">
      <c r="A1351"/>
      <c r="B1351"/>
      <c r="C1351"/>
      <c r="D1351"/>
      <c r="E1351"/>
      <c r="F1351"/>
      <c r="G1351" s="2"/>
      <c r="H1351" s="48"/>
      <c r="I1351" s="16"/>
    </row>
    <row r="1352" spans="1:9" ht="21.75" customHeight="1" x14ac:dyDescent="0.2">
      <c r="A1352"/>
      <c r="B1352"/>
      <c r="C1352"/>
      <c r="D1352"/>
      <c r="E1352"/>
      <c r="F1352"/>
      <c r="G1352" s="2"/>
      <c r="H1352" s="48"/>
      <c r="I1352" s="16"/>
    </row>
    <row r="1353" spans="1:9" ht="21.75" customHeight="1" x14ac:dyDescent="0.2">
      <c r="A1353"/>
      <c r="B1353"/>
      <c r="C1353"/>
      <c r="D1353"/>
      <c r="E1353"/>
      <c r="F1353"/>
      <c r="G1353" s="2"/>
      <c r="H1353" s="48"/>
      <c r="I1353" s="16"/>
    </row>
    <row r="1354" spans="1:9" ht="21.75" customHeight="1" x14ac:dyDescent="0.2">
      <c r="A1354"/>
      <c r="B1354"/>
      <c r="C1354"/>
      <c r="D1354"/>
      <c r="E1354"/>
      <c r="F1354"/>
      <c r="G1354" s="2"/>
      <c r="H1354" s="48"/>
      <c r="I1354" s="16"/>
    </row>
    <row r="1355" spans="1:9" ht="21.75" customHeight="1" x14ac:dyDescent="0.2">
      <c r="A1355"/>
      <c r="B1355"/>
      <c r="C1355"/>
      <c r="D1355"/>
      <c r="E1355"/>
      <c r="F1355"/>
      <c r="G1355" s="2"/>
      <c r="H1355" s="48"/>
      <c r="I1355" s="16"/>
    </row>
    <row r="1356" spans="1:9" ht="21.75" customHeight="1" x14ac:dyDescent="0.2">
      <c r="A1356"/>
      <c r="B1356"/>
      <c r="C1356"/>
      <c r="D1356"/>
      <c r="E1356"/>
      <c r="F1356"/>
      <c r="G1356" s="2"/>
      <c r="H1356" s="48"/>
      <c r="I1356" s="16"/>
    </row>
    <row r="1357" spans="1:9" ht="21.75" customHeight="1" x14ac:dyDescent="0.2">
      <c r="A1357"/>
      <c r="B1357"/>
      <c r="C1357"/>
      <c r="D1357"/>
      <c r="E1357"/>
      <c r="F1357"/>
      <c r="G1357" s="2"/>
      <c r="H1357" s="48"/>
      <c r="I1357" s="16"/>
    </row>
    <row r="1358" spans="1:9" ht="21.75" customHeight="1" x14ac:dyDescent="0.2">
      <c r="A1358"/>
      <c r="B1358"/>
      <c r="C1358"/>
      <c r="D1358"/>
      <c r="E1358"/>
      <c r="F1358"/>
      <c r="G1358" s="2"/>
      <c r="H1358" s="48"/>
      <c r="I1358" s="16"/>
    </row>
    <row r="1359" spans="1:9" ht="21.75" customHeight="1" x14ac:dyDescent="0.2">
      <c r="A1359"/>
      <c r="B1359"/>
      <c r="C1359"/>
      <c r="D1359"/>
      <c r="E1359"/>
      <c r="F1359"/>
      <c r="G1359" s="2"/>
      <c r="H1359" s="48"/>
      <c r="I1359" s="16"/>
    </row>
    <row r="1360" spans="1:9" ht="21.75" customHeight="1" x14ac:dyDescent="0.2">
      <c r="A1360"/>
      <c r="B1360"/>
      <c r="C1360"/>
      <c r="D1360"/>
      <c r="E1360"/>
      <c r="F1360"/>
      <c r="G1360" s="2"/>
      <c r="H1360" s="48"/>
      <c r="I1360" s="16"/>
    </row>
    <row r="1361" spans="1:9" ht="21.75" customHeight="1" x14ac:dyDescent="0.2">
      <c r="A1361"/>
      <c r="B1361"/>
      <c r="C1361"/>
      <c r="D1361"/>
      <c r="E1361"/>
      <c r="F1361"/>
      <c r="G1361" s="2"/>
      <c r="H1361" s="48"/>
      <c r="I1361" s="16"/>
    </row>
    <row r="1362" spans="1:9" ht="21.75" customHeight="1" x14ac:dyDescent="0.2">
      <c r="A1362"/>
      <c r="B1362"/>
      <c r="C1362"/>
      <c r="D1362"/>
      <c r="E1362"/>
      <c r="F1362"/>
      <c r="G1362" s="2"/>
      <c r="H1362" s="48"/>
      <c r="I1362" s="16"/>
    </row>
    <row r="1363" spans="1:9" ht="21.75" customHeight="1" x14ac:dyDescent="0.2">
      <c r="A1363"/>
      <c r="B1363"/>
      <c r="C1363"/>
      <c r="D1363"/>
      <c r="E1363"/>
      <c r="F1363"/>
      <c r="G1363" s="2"/>
      <c r="H1363" s="48"/>
      <c r="I1363" s="16"/>
    </row>
    <row r="1364" spans="1:9" ht="21.75" customHeight="1" x14ac:dyDescent="0.2">
      <c r="A1364"/>
      <c r="B1364"/>
      <c r="C1364"/>
      <c r="D1364"/>
      <c r="E1364"/>
      <c r="F1364"/>
      <c r="G1364" s="2"/>
      <c r="H1364" s="48"/>
      <c r="I1364" s="18"/>
    </row>
    <row r="1365" spans="1:9" ht="21.75" customHeight="1" x14ac:dyDescent="0.2">
      <c r="A1365"/>
      <c r="B1365"/>
      <c r="C1365"/>
      <c r="D1365"/>
      <c r="E1365"/>
      <c r="F1365"/>
      <c r="G1365" s="2"/>
      <c r="H1365" s="48"/>
      <c r="I1365" s="18"/>
    </row>
    <row r="1366" spans="1:9" ht="21.75" customHeight="1" x14ac:dyDescent="0.2">
      <c r="A1366"/>
      <c r="B1366"/>
      <c r="C1366"/>
      <c r="D1366"/>
      <c r="E1366"/>
      <c r="F1366"/>
      <c r="G1366" s="2"/>
      <c r="H1366" s="48"/>
      <c r="I1366" s="18"/>
    </row>
    <row r="1367" spans="1:9" ht="21.75" customHeight="1" x14ac:dyDescent="0.2">
      <c r="A1367"/>
      <c r="B1367"/>
      <c r="C1367"/>
      <c r="D1367"/>
      <c r="E1367"/>
      <c r="F1367"/>
      <c r="G1367" s="2"/>
      <c r="H1367" s="48"/>
      <c r="I1367" s="18"/>
    </row>
    <row r="1368" spans="1:9" ht="21.75" customHeight="1" x14ac:dyDescent="0.2">
      <c r="A1368"/>
      <c r="B1368"/>
      <c r="C1368"/>
      <c r="D1368"/>
      <c r="E1368" s="3"/>
      <c r="F1368" s="3"/>
      <c r="G1368" s="2"/>
      <c r="H1368" s="48"/>
      <c r="I1368" s="16"/>
    </row>
    <row r="1369" spans="1:9" ht="21.75" customHeight="1" x14ac:dyDescent="0.2">
      <c r="A1369"/>
      <c r="B1369"/>
      <c r="C1369"/>
      <c r="D1369"/>
      <c r="E1369" s="3"/>
      <c r="F1369" s="3"/>
      <c r="G1369" s="2"/>
      <c r="H1369" s="48"/>
      <c r="I1369" s="16"/>
    </row>
    <row r="1370" spans="1:9" ht="21.75" customHeight="1" x14ac:dyDescent="0.2">
      <c r="A1370"/>
      <c r="B1370"/>
      <c r="C1370"/>
      <c r="D1370"/>
      <c r="E1370"/>
      <c r="F1370"/>
      <c r="G1370" s="2"/>
      <c r="H1370" s="48"/>
      <c r="I1370" s="16"/>
    </row>
    <row r="1371" spans="1:9" ht="21.75" customHeight="1" x14ac:dyDescent="0.2">
      <c r="A1371"/>
      <c r="B1371"/>
      <c r="C1371"/>
      <c r="D1371"/>
      <c r="E1371"/>
      <c r="F1371"/>
      <c r="G1371" s="2"/>
      <c r="H1371" s="48"/>
      <c r="I1371" s="16"/>
    </row>
    <row r="1372" spans="1:9" ht="21.75" customHeight="1" x14ac:dyDescent="0.2">
      <c r="A1372"/>
      <c r="B1372"/>
      <c r="C1372"/>
      <c r="D1372"/>
      <c r="E1372"/>
      <c r="F1372"/>
      <c r="G1372" s="2"/>
      <c r="H1372" s="48"/>
      <c r="I1372" s="16"/>
    </row>
    <row r="1373" spans="1:9" ht="21.75" customHeight="1" x14ac:dyDescent="0.2">
      <c r="A1373"/>
      <c r="B1373"/>
      <c r="C1373"/>
      <c r="D1373"/>
      <c r="E1373"/>
      <c r="F1373"/>
      <c r="G1373" s="2"/>
      <c r="H1373" s="48"/>
      <c r="I1373" s="16"/>
    </row>
    <row r="1374" spans="1:9" ht="21.75" customHeight="1" x14ac:dyDescent="0.2">
      <c r="A1374"/>
      <c r="B1374"/>
      <c r="C1374"/>
      <c r="D1374"/>
      <c r="E1374"/>
      <c r="F1374"/>
      <c r="G1374" s="2"/>
      <c r="H1374" s="48"/>
      <c r="I1374" s="16"/>
    </row>
    <row r="1375" spans="1:9" ht="21.75" customHeight="1" x14ac:dyDescent="0.2">
      <c r="A1375"/>
      <c r="B1375"/>
      <c r="C1375"/>
      <c r="D1375"/>
      <c r="E1375"/>
      <c r="F1375"/>
      <c r="G1375" s="2"/>
      <c r="H1375" s="48"/>
      <c r="I1375" s="16"/>
    </row>
    <row r="1376" spans="1:9" ht="21.75" customHeight="1" x14ac:dyDescent="0.2">
      <c r="A1376"/>
      <c r="B1376"/>
      <c r="C1376"/>
      <c r="D1376"/>
      <c r="E1376"/>
      <c r="F1376"/>
      <c r="G1376" s="2"/>
      <c r="H1376" s="48"/>
      <c r="I1376" s="16"/>
    </row>
    <row r="1377" spans="1:9" ht="21.75" customHeight="1" x14ac:dyDescent="0.2">
      <c r="A1377"/>
      <c r="B1377"/>
      <c r="C1377"/>
      <c r="D1377"/>
      <c r="E1377"/>
      <c r="F1377"/>
      <c r="G1377" s="2"/>
      <c r="H1377" s="48"/>
      <c r="I1377" s="16"/>
    </row>
    <row r="1378" spans="1:9" ht="21.75" customHeight="1" x14ac:dyDescent="0.2">
      <c r="A1378"/>
      <c r="B1378"/>
      <c r="C1378"/>
      <c r="D1378"/>
      <c r="E1378"/>
      <c r="F1378"/>
      <c r="G1378" s="2"/>
      <c r="H1378" s="48"/>
      <c r="I1378" s="18"/>
    </row>
    <row r="1379" spans="1:9" ht="21.75" customHeight="1" x14ac:dyDescent="0.2">
      <c r="A1379"/>
      <c r="B1379"/>
      <c r="C1379"/>
      <c r="D1379"/>
      <c r="E1379" s="3"/>
      <c r="F1379" s="3"/>
      <c r="G1379" s="2"/>
      <c r="H1379" s="48"/>
      <c r="I1379" s="16"/>
    </row>
    <row r="1380" spans="1:9" ht="21.75" customHeight="1" x14ac:dyDescent="0.2">
      <c r="A1380"/>
      <c r="B1380"/>
      <c r="C1380"/>
      <c r="D1380"/>
      <c r="E1380" s="3"/>
      <c r="F1380" s="3"/>
      <c r="G1380" s="2"/>
      <c r="H1380" s="48"/>
      <c r="I1380" s="16"/>
    </row>
    <row r="1381" spans="1:9" ht="21.75" customHeight="1" x14ac:dyDescent="0.2">
      <c r="A1381"/>
      <c r="B1381"/>
      <c r="C1381"/>
      <c r="D1381"/>
      <c r="E1381"/>
      <c r="F1381"/>
      <c r="G1381" s="2"/>
      <c r="H1381" s="48"/>
      <c r="I1381" s="16"/>
    </row>
    <row r="1382" spans="1:9" ht="21.75" customHeight="1" x14ac:dyDescent="0.2">
      <c r="A1382"/>
      <c r="B1382"/>
      <c r="C1382"/>
      <c r="D1382"/>
      <c r="E1382"/>
      <c r="F1382"/>
      <c r="G1382" s="2"/>
      <c r="H1382" s="48"/>
      <c r="I1382" s="16"/>
    </row>
    <row r="1383" spans="1:9" ht="21.75" customHeight="1" x14ac:dyDescent="0.2">
      <c r="A1383"/>
      <c r="B1383"/>
      <c r="C1383"/>
      <c r="D1383"/>
      <c r="E1383"/>
      <c r="F1383"/>
      <c r="G1383" s="2"/>
      <c r="H1383" s="48"/>
      <c r="I1383" s="16"/>
    </row>
    <row r="1384" spans="1:9" ht="21.75" customHeight="1" x14ac:dyDescent="0.2">
      <c r="A1384"/>
      <c r="B1384"/>
      <c r="C1384"/>
      <c r="D1384"/>
      <c r="E1384"/>
      <c r="F1384"/>
      <c r="G1384" s="2"/>
      <c r="H1384" s="48"/>
      <c r="I1384" s="16"/>
    </row>
    <row r="1385" spans="1:9" ht="21.75" customHeight="1" x14ac:dyDescent="0.2">
      <c r="A1385"/>
      <c r="B1385"/>
      <c r="C1385"/>
      <c r="D1385"/>
      <c r="E1385"/>
      <c r="F1385"/>
      <c r="G1385" s="2"/>
      <c r="H1385" s="48"/>
      <c r="I1385" s="16"/>
    </row>
    <row r="1386" spans="1:9" ht="21.75" customHeight="1" x14ac:dyDescent="0.2">
      <c r="A1386"/>
      <c r="B1386"/>
      <c r="C1386"/>
      <c r="D1386"/>
      <c r="E1386"/>
      <c r="F1386"/>
      <c r="G1386" s="2"/>
      <c r="H1386" s="48"/>
      <c r="I1386" s="18"/>
    </row>
    <row r="1387" spans="1:9" ht="21.75" customHeight="1" x14ac:dyDescent="0.2">
      <c r="A1387"/>
      <c r="B1387"/>
      <c r="C1387"/>
      <c r="D1387"/>
      <c r="E1387" s="3"/>
      <c r="F1387" s="3"/>
      <c r="G1387" s="2"/>
      <c r="H1387" s="48"/>
      <c r="I1387" s="16"/>
    </row>
    <row r="1388" spans="1:9" ht="21.75" customHeight="1" x14ac:dyDescent="0.2">
      <c r="A1388"/>
      <c r="B1388"/>
      <c r="C1388"/>
      <c r="D1388"/>
      <c r="E1388"/>
      <c r="F1388"/>
      <c r="G1388" s="2"/>
      <c r="H1388" s="48"/>
      <c r="I1388" s="16"/>
    </row>
    <row r="1389" spans="1:9" ht="21.75" customHeight="1" x14ac:dyDescent="0.2">
      <c r="A1389"/>
      <c r="B1389"/>
      <c r="C1389"/>
      <c r="D1389"/>
      <c r="E1389"/>
      <c r="F1389"/>
      <c r="G1389" s="2"/>
      <c r="H1389" s="48"/>
      <c r="I1389" s="16"/>
    </row>
    <row r="1390" spans="1:9" ht="21.75" customHeight="1" x14ac:dyDescent="0.2">
      <c r="A1390"/>
      <c r="B1390"/>
      <c r="C1390"/>
      <c r="D1390"/>
      <c r="E1390"/>
      <c r="F1390"/>
      <c r="G1390" s="2"/>
      <c r="H1390" s="48"/>
      <c r="I1390" s="16"/>
    </row>
    <row r="1391" spans="1:9" ht="21.75" customHeight="1" x14ac:dyDescent="0.2">
      <c r="A1391"/>
      <c r="B1391"/>
      <c r="C1391"/>
      <c r="D1391"/>
      <c r="E1391"/>
      <c r="F1391"/>
      <c r="G1391" s="2"/>
      <c r="H1391" s="48"/>
      <c r="I1391" s="16"/>
    </row>
    <row r="1392" spans="1:9" ht="21.75" customHeight="1" x14ac:dyDescent="0.2">
      <c r="A1392"/>
      <c r="B1392"/>
      <c r="C1392"/>
      <c r="D1392"/>
      <c r="E1392"/>
      <c r="F1392"/>
      <c r="G1392" s="2"/>
      <c r="H1392" s="48"/>
      <c r="I1392" s="16"/>
    </row>
    <row r="1393" spans="1:9" ht="21.75" customHeight="1" x14ac:dyDescent="0.2">
      <c r="A1393"/>
      <c r="B1393"/>
      <c r="C1393"/>
      <c r="D1393"/>
      <c r="E1393"/>
      <c r="F1393"/>
      <c r="G1393" s="2"/>
      <c r="H1393" s="48"/>
      <c r="I1393" s="16"/>
    </row>
    <row r="1394" spans="1:9" ht="21.75" customHeight="1" x14ac:dyDescent="0.2">
      <c r="A1394"/>
      <c r="B1394"/>
      <c r="C1394"/>
      <c r="D1394"/>
      <c r="E1394"/>
      <c r="F1394"/>
      <c r="G1394" s="2"/>
      <c r="H1394" s="48"/>
      <c r="I1394" s="16"/>
    </row>
    <row r="1395" spans="1:9" ht="21.75" customHeight="1" x14ac:dyDescent="0.2">
      <c r="A1395"/>
      <c r="B1395"/>
      <c r="C1395"/>
      <c r="D1395"/>
      <c r="E1395"/>
      <c r="F1395"/>
      <c r="G1395" s="2"/>
      <c r="H1395" s="48"/>
      <c r="I1395" s="16"/>
    </row>
    <row r="1396" spans="1:9" ht="21.75" customHeight="1" x14ac:dyDescent="0.2">
      <c r="A1396"/>
      <c r="B1396"/>
      <c r="C1396"/>
      <c r="D1396"/>
      <c r="E1396"/>
      <c r="F1396"/>
      <c r="G1396" s="2"/>
      <c r="H1396" s="48"/>
      <c r="I1396" s="16"/>
    </row>
    <row r="1397" spans="1:9" ht="21.75" customHeight="1" x14ac:dyDescent="0.2">
      <c r="A1397"/>
      <c r="B1397"/>
      <c r="C1397"/>
      <c r="D1397"/>
      <c r="E1397" s="3"/>
      <c r="F1397" s="3"/>
      <c r="G1397" s="2"/>
      <c r="H1397" s="48"/>
      <c r="I1397" s="16"/>
    </row>
    <row r="1398" spans="1:9" ht="21.75" customHeight="1" x14ac:dyDescent="0.2">
      <c r="A1398"/>
      <c r="B1398"/>
      <c r="C1398"/>
      <c r="D1398"/>
      <c r="E1398" s="3"/>
      <c r="F1398" s="3"/>
      <c r="G1398" s="2"/>
      <c r="H1398" s="48"/>
      <c r="I1398" s="16"/>
    </row>
    <row r="1399" spans="1:9" ht="21.75" customHeight="1" x14ac:dyDescent="0.2">
      <c r="A1399"/>
      <c r="B1399"/>
      <c r="C1399"/>
      <c r="D1399"/>
      <c r="E1399" s="3"/>
      <c r="F1399" s="3"/>
      <c r="G1399" s="2"/>
      <c r="H1399" s="48"/>
      <c r="I1399" s="16"/>
    </row>
    <row r="1400" spans="1:9" ht="21.75" customHeight="1" x14ac:dyDescent="0.2">
      <c r="A1400"/>
      <c r="B1400"/>
      <c r="C1400"/>
      <c r="D1400"/>
      <c r="E1400"/>
      <c r="F1400"/>
      <c r="G1400" s="2"/>
      <c r="H1400" s="48"/>
      <c r="I1400" s="16"/>
    </row>
    <row r="1401" spans="1:9" ht="21.75" customHeight="1" x14ac:dyDescent="0.2">
      <c r="A1401"/>
      <c r="B1401"/>
      <c r="C1401"/>
      <c r="D1401"/>
      <c r="E1401"/>
      <c r="F1401"/>
      <c r="G1401" s="2"/>
      <c r="H1401" s="48"/>
      <c r="I1401" s="16"/>
    </row>
    <row r="1402" spans="1:9" ht="21.75" customHeight="1" x14ac:dyDescent="0.2">
      <c r="A1402"/>
      <c r="B1402"/>
      <c r="C1402"/>
      <c r="D1402"/>
      <c r="E1402"/>
      <c r="F1402"/>
      <c r="G1402" s="2"/>
      <c r="H1402" s="48"/>
      <c r="I1402" s="16"/>
    </row>
    <row r="1403" spans="1:9" ht="21.75" customHeight="1" x14ac:dyDescent="0.2">
      <c r="A1403"/>
      <c r="B1403"/>
      <c r="C1403"/>
      <c r="D1403"/>
      <c r="E1403"/>
      <c r="F1403"/>
      <c r="G1403" s="2"/>
      <c r="H1403" s="48"/>
      <c r="I1403" s="16"/>
    </row>
    <row r="1404" spans="1:9" ht="21.75" customHeight="1" x14ac:dyDescent="0.2">
      <c r="A1404"/>
      <c r="B1404"/>
      <c r="C1404"/>
      <c r="D1404"/>
      <c r="E1404"/>
      <c r="F1404"/>
      <c r="G1404" s="2"/>
      <c r="H1404" s="48"/>
      <c r="I1404" s="16"/>
    </row>
    <row r="1405" spans="1:9" ht="21.75" customHeight="1" x14ac:dyDescent="0.2">
      <c r="A1405"/>
      <c r="B1405"/>
      <c r="C1405"/>
      <c r="D1405"/>
      <c r="E1405"/>
      <c r="F1405"/>
      <c r="G1405" s="2"/>
      <c r="H1405" s="48"/>
      <c r="I1405" s="16"/>
    </row>
    <row r="1406" spans="1:9" ht="21.75" customHeight="1" x14ac:dyDescent="0.2">
      <c r="A1406"/>
      <c r="B1406"/>
      <c r="C1406"/>
      <c r="D1406"/>
      <c r="E1406"/>
      <c r="F1406"/>
      <c r="G1406" s="2"/>
      <c r="H1406" s="48"/>
      <c r="I1406" s="18"/>
    </row>
    <row r="1407" spans="1:9" ht="21.75" customHeight="1" x14ac:dyDescent="0.2">
      <c r="A1407"/>
      <c r="B1407"/>
      <c r="C1407"/>
      <c r="D1407"/>
      <c r="E1407"/>
      <c r="F1407"/>
      <c r="G1407" s="2"/>
      <c r="H1407" s="48"/>
      <c r="I1407" s="18"/>
    </row>
    <row r="1408" spans="1:9" ht="21.75" customHeight="1" x14ac:dyDescent="0.2">
      <c r="A1408"/>
      <c r="B1408"/>
      <c r="C1408" s="2"/>
      <c r="D1408" s="2"/>
      <c r="E1408" s="3"/>
      <c r="F1408" s="3"/>
      <c r="G1408" s="2"/>
      <c r="H1408" s="48"/>
    </row>
    <row r="1409" spans="1:8" ht="21.75" customHeight="1" x14ac:dyDescent="0.2">
      <c r="A1409"/>
      <c r="B1409"/>
      <c r="C1409" s="2"/>
      <c r="D1409" s="2"/>
      <c r="E1409" s="3"/>
      <c r="F1409" s="3"/>
      <c r="G1409" s="2"/>
      <c r="H1409" s="48"/>
    </row>
    <row r="1410" spans="1:8" ht="21.75" customHeight="1" x14ac:dyDescent="0.2">
      <c r="A1410"/>
      <c r="B1410"/>
      <c r="C1410" s="2"/>
      <c r="D1410" s="2"/>
      <c r="E1410" s="3"/>
      <c r="F1410" s="3"/>
      <c r="G1410" s="2"/>
      <c r="H1410" s="48"/>
    </row>
    <row r="1411" spans="1:8" ht="21.75" customHeight="1" x14ac:dyDescent="0.2">
      <c r="A1411"/>
      <c r="B1411"/>
      <c r="C1411" s="2"/>
      <c r="D1411" s="2"/>
      <c r="E1411" s="3"/>
      <c r="F1411" s="3"/>
      <c r="G1411" s="2"/>
      <c r="H1411" s="48"/>
    </row>
    <row r="1412" spans="1:8" ht="21.75" customHeight="1" x14ac:dyDescent="0.2">
      <c r="A1412"/>
      <c r="B1412"/>
      <c r="C1412" s="2"/>
      <c r="D1412" s="2"/>
      <c r="E1412" s="3"/>
      <c r="F1412" s="3"/>
      <c r="G1412" s="2"/>
      <c r="H1412" s="48"/>
    </row>
    <row r="1413" spans="1:8" ht="21.75" customHeight="1" x14ac:dyDescent="0.2">
      <c r="A1413"/>
      <c r="B1413"/>
      <c r="C1413" s="2"/>
      <c r="D1413" s="2"/>
      <c r="E1413" s="3"/>
      <c r="F1413" s="3"/>
      <c r="G1413" s="2"/>
      <c r="H1413" s="48"/>
    </row>
    <row r="1414" spans="1:8" ht="21.75" customHeight="1" x14ac:dyDescent="0.2">
      <c r="A1414"/>
      <c r="B1414"/>
      <c r="C1414"/>
      <c r="D1414"/>
      <c r="E1414"/>
      <c r="F1414"/>
      <c r="G1414" s="2"/>
      <c r="H1414" s="48"/>
    </row>
    <row r="1415" spans="1:8" ht="21.75" customHeight="1" x14ac:dyDescent="0.2">
      <c r="A1415"/>
      <c r="B1415"/>
      <c r="C1415"/>
      <c r="D1415"/>
      <c r="E1415"/>
      <c r="F1415"/>
      <c r="G1415" s="2"/>
      <c r="H1415" s="48"/>
    </row>
    <row r="1416" spans="1:8" ht="21.75" customHeight="1" x14ac:dyDescent="0.2">
      <c r="A1416"/>
      <c r="B1416"/>
      <c r="C1416"/>
      <c r="D1416"/>
      <c r="E1416"/>
      <c r="F1416"/>
      <c r="G1416" s="2"/>
      <c r="H1416" s="48"/>
    </row>
    <row r="1417" spans="1:8" ht="21.75" customHeight="1" x14ac:dyDescent="0.2">
      <c r="A1417"/>
      <c r="B1417"/>
      <c r="C1417"/>
      <c r="D1417"/>
      <c r="E1417"/>
      <c r="F1417"/>
      <c r="G1417" s="2"/>
      <c r="H1417" s="48"/>
    </row>
    <row r="1418" spans="1:8" ht="21.75" customHeight="1" x14ac:dyDescent="0.2">
      <c r="A1418"/>
      <c r="B1418"/>
      <c r="C1418"/>
      <c r="D1418"/>
      <c r="E1418"/>
      <c r="F1418"/>
      <c r="G1418" s="2"/>
      <c r="H1418" s="48"/>
    </row>
    <row r="1419" spans="1:8" ht="21.75" customHeight="1" x14ac:dyDescent="0.2">
      <c r="A1419"/>
      <c r="B1419"/>
      <c r="C1419"/>
      <c r="D1419"/>
      <c r="E1419"/>
      <c r="F1419"/>
      <c r="G1419" s="2"/>
      <c r="H1419" s="48"/>
    </row>
    <row r="1420" spans="1:8" ht="21.75" customHeight="1" x14ac:dyDescent="0.2">
      <c r="A1420"/>
      <c r="B1420"/>
      <c r="C1420"/>
      <c r="D1420"/>
      <c r="E1420"/>
      <c r="F1420"/>
      <c r="G1420" s="2"/>
      <c r="H1420" s="48"/>
    </row>
    <row r="1421" spans="1:8" ht="21.75" customHeight="1" x14ac:dyDescent="0.2">
      <c r="A1421"/>
      <c r="B1421"/>
      <c r="C1421"/>
      <c r="D1421"/>
      <c r="E1421"/>
      <c r="F1421"/>
      <c r="G1421" s="2"/>
      <c r="H1421" s="48"/>
    </row>
    <row r="1422" spans="1:8" ht="21.75" customHeight="1" x14ac:dyDescent="0.2">
      <c r="A1422"/>
      <c r="B1422"/>
      <c r="C1422"/>
      <c r="D1422"/>
      <c r="E1422"/>
      <c r="F1422"/>
      <c r="G1422" s="2"/>
      <c r="H1422" s="48"/>
    </row>
    <row r="1423" spans="1:8" ht="21.75" customHeight="1" x14ac:dyDescent="0.2">
      <c r="A1423"/>
      <c r="B1423"/>
      <c r="C1423" s="2"/>
      <c r="D1423" s="2"/>
      <c r="E1423" s="3"/>
      <c r="F1423" s="3"/>
      <c r="G1423" s="2"/>
      <c r="H1423" s="48"/>
    </row>
    <row r="1424" spans="1:8" ht="21.75" customHeight="1" x14ac:dyDescent="0.2">
      <c r="A1424"/>
      <c r="B1424"/>
      <c r="C1424" s="2"/>
      <c r="D1424" s="2"/>
      <c r="E1424" s="3"/>
      <c r="F1424" s="3"/>
      <c r="G1424" s="2"/>
      <c r="H1424" s="48"/>
    </row>
    <row r="1425" spans="1:8" ht="21.75" customHeight="1" x14ac:dyDescent="0.2">
      <c r="A1425"/>
      <c r="B1425"/>
      <c r="C1425"/>
      <c r="D1425"/>
      <c r="E1425"/>
      <c r="F1425"/>
      <c r="G1425" s="2"/>
      <c r="H1425" s="48"/>
    </row>
    <row r="1426" spans="1:8" ht="21.75" customHeight="1" x14ac:dyDescent="0.2">
      <c r="A1426"/>
      <c r="B1426"/>
      <c r="C1426"/>
      <c r="D1426"/>
      <c r="E1426"/>
      <c r="F1426"/>
      <c r="G1426" s="2"/>
      <c r="H1426" s="48"/>
    </row>
    <row r="1427" spans="1:8" ht="21.75" customHeight="1" x14ac:dyDescent="0.2">
      <c r="A1427"/>
      <c r="B1427"/>
      <c r="C1427"/>
      <c r="D1427"/>
      <c r="E1427"/>
      <c r="F1427"/>
      <c r="G1427" s="2"/>
      <c r="H1427" s="48"/>
    </row>
    <row r="1428" spans="1:8" ht="21.75" customHeight="1" x14ac:dyDescent="0.2">
      <c r="A1428"/>
      <c r="B1428"/>
      <c r="C1428"/>
      <c r="D1428"/>
      <c r="E1428"/>
      <c r="F1428"/>
      <c r="G1428" s="2"/>
      <c r="H1428" s="48"/>
    </row>
    <row r="1429" spans="1:8" ht="21.75" customHeight="1" x14ac:dyDescent="0.2">
      <c r="A1429"/>
      <c r="B1429"/>
      <c r="C1429"/>
      <c r="D1429"/>
      <c r="E1429"/>
      <c r="F1429"/>
      <c r="G1429" s="2"/>
      <c r="H1429" s="48"/>
    </row>
    <row r="1430" spans="1:8" ht="21.75" customHeight="1" x14ac:dyDescent="0.2">
      <c r="A1430"/>
      <c r="B1430"/>
      <c r="C1430"/>
      <c r="D1430"/>
      <c r="E1430"/>
      <c r="F1430"/>
      <c r="G1430" s="2"/>
      <c r="H1430" s="48"/>
    </row>
    <row r="1431" spans="1:8" ht="21.75" customHeight="1" x14ac:dyDescent="0.2">
      <c r="A1431"/>
      <c r="B1431"/>
      <c r="C1431"/>
      <c r="D1431"/>
      <c r="E1431"/>
      <c r="F1431"/>
      <c r="G1431" s="2"/>
      <c r="H1431" s="48"/>
    </row>
    <row r="1432" spans="1:8" ht="21.75" customHeight="1" x14ac:dyDescent="0.2">
      <c r="A1432"/>
      <c r="B1432"/>
      <c r="C1432" s="2"/>
      <c r="D1432" s="2"/>
      <c r="E1432" s="3"/>
      <c r="F1432" s="3"/>
      <c r="G1432" s="2"/>
      <c r="H1432" s="48"/>
    </row>
    <row r="1433" spans="1:8" ht="21.75" customHeight="1" x14ac:dyDescent="0.2">
      <c r="A1433"/>
      <c r="B1433"/>
      <c r="C1433" s="2"/>
      <c r="D1433" s="2"/>
      <c r="E1433" s="3"/>
      <c r="F1433" s="3"/>
      <c r="G1433" s="2"/>
      <c r="H1433" s="48"/>
    </row>
    <row r="1434" spans="1:8" ht="21.75" customHeight="1" x14ac:dyDescent="0.2">
      <c r="A1434"/>
      <c r="B1434"/>
      <c r="C1434" s="2"/>
      <c r="D1434" s="2"/>
      <c r="E1434" s="3"/>
      <c r="F1434" s="3"/>
      <c r="G1434" s="2"/>
      <c r="H1434" s="48"/>
    </row>
    <row r="1435" spans="1:8" ht="21.75" customHeight="1" x14ac:dyDescent="0.2">
      <c r="A1435"/>
      <c r="B1435"/>
      <c r="C1435" s="2"/>
      <c r="D1435" s="2"/>
      <c r="E1435" s="3"/>
      <c r="F1435" s="3"/>
      <c r="G1435" s="2"/>
      <c r="H1435" s="48"/>
    </row>
    <row r="1436" spans="1:8" ht="21.75" customHeight="1" x14ac:dyDescent="0.2">
      <c r="A1436"/>
      <c r="B1436"/>
      <c r="C1436" s="2"/>
      <c r="D1436" s="2"/>
      <c r="E1436" s="3"/>
      <c r="F1436" s="3"/>
      <c r="G1436" s="2"/>
      <c r="H1436" s="48"/>
    </row>
    <row r="1437" spans="1:8" ht="21.75" customHeight="1" x14ac:dyDescent="0.2">
      <c r="A1437"/>
      <c r="B1437"/>
      <c r="C1437"/>
      <c r="D1437"/>
      <c r="E1437" s="3"/>
      <c r="F1437" s="3"/>
      <c r="G1437" s="2"/>
      <c r="H1437" s="48"/>
    </row>
    <row r="1438" spans="1:8" ht="21.75" customHeight="1" x14ac:dyDescent="0.2">
      <c r="A1438"/>
      <c r="B1438"/>
      <c r="C1438"/>
      <c r="D1438"/>
      <c r="E1438" s="3"/>
      <c r="F1438" s="3"/>
      <c r="G1438" s="2"/>
      <c r="H1438" s="48"/>
    </row>
    <row r="1439" spans="1:8" ht="21.75" customHeight="1" x14ac:dyDescent="0.2">
      <c r="A1439"/>
      <c r="B1439"/>
      <c r="C1439"/>
      <c r="D1439"/>
      <c r="E1439"/>
      <c r="F1439"/>
      <c r="G1439" s="2"/>
      <c r="H1439" s="48"/>
    </row>
    <row r="1440" spans="1:8" ht="21.75" customHeight="1" x14ac:dyDescent="0.2">
      <c r="A1440"/>
      <c r="B1440"/>
      <c r="C1440"/>
      <c r="D1440"/>
      <c r="E1440"/>
      <c r="F1440"/>
      <c r="G1440" s="2"/>
      <c r="H1440" s="48"/>
    </row>
    <row r="1441" spans="1:8" ht="21.75" customHeight="1" x14ac:dyDescent="0.2">
      <c r="A1441"/>
      <c r="B1441"/>
      <c r="C1441"/>
      <c r="D1441"/>
      <c r="E1441"/>
      <c r="F1441"/>
      <c r="G1441" s="2"/>
      <c r="H1441" s="48"/>
    </row>
    <row r="1442" spans="1:8" ht="21.75" customHeight="1" x14ac:dyDescent="0.2">
      <c r="A1442"/>
      <c r="B1442"/>
      <c r="C1442"/>
      <c r="D1442"/>
      <c r="E1442"/>
      <c r="F1442"/>
      <c r="G1442" s="2"/>
      <c r="H1442" s="48"/>
    </row>
    <row r="1443" spans="1:8" ht="21.75" customHeight="1" x14ac:dyDescent="0.2">
      <c r="A1443"/>
      <c r="B1443"/>
      <c r="C1443" s="2"/>
      <c r="D1443" s="2"/>
      <c r="E1443" s="3"/>
      <c r="F1443" s="3"/>
      <c r="G1443" s="2"/>
      <c r="H1443" s="48"/>
    </row>
    <row r="1444" spans="1:8" ht="21.75" customHeight="1" x14ac:dyDescent="0.2">
      <c r="A1444"/>
      <c r="B1444"/>
      <c r="C1444" s="2"/>
      <c r="D1444" s="2"/>
      <c r="E1444" s="3"/>
      <c r="F1444" s="3"/>
      <c r="G1444" s="2"/>
      <c r="H1444" s="48"/>
    </row>
    <row r="1445" spans="1:8" ht="21.75" customHeight="1" x14ac:dyDescent="0.2">
      <c r="A1445"/>
      <c r="B1445"/>
      <c r="C1445" s="2"/>
      <c r="D1445" s="2"/>
      <c r="E1445" s="3"/>
      <c r="F1445" s="3"/>
      <c r="G1445" s="2"/>
      <c r="H1445" s="48"/>
    </row>
    <row r="1446" spans="1:8" ht="21.75" customHeight="1" x14ac:dyDescent="0.2">
      <c r="A1446"/>
      <c r="B1446"/>
      <c r="C1446" s="2"/>
      <c r="D1446" s="2"/>
      <c r="E1446" s="3"/>
      <c r="F1446" s="3"/>
      <c r="G1446" s="2"/>
      <c r="H1446" s="48"/>
    </row>
    <row r="1447" spans="1:8" ht="21.75" customHeight="1" x14ac:dyDescent="0.2">
      <c r="A1447"/>
      <c r="B1447"/>
      <c r="C1447" s="2"/>
      <c r="D1447" s="2"/>
      <c r="E1447" s="3"/>
      <c r="F1447" s="3"/>
      <c r="G1447" s="2"/>
      <c r="H1447" s="48"/>
    </row>
    <row r="1448" spans="1:8" ht="21.75" customHeight="1" x14ac:dyDescent="0.2">
      <c r="A1448"/>
      <c r="B1448"/>
      <c r="C1448" s="2"/>
      <c r="D1448" s="2"/>
      <c r="E1448" s="3"/>
      <c r="F1448" s="3"/>
      <c r="G1448" s="2"/>
      <c r="H1448" s="48"/>
    </row>
    <row r="1449" spans="1:8" ht="21.75" customHeight="1" x14ac:dyDescent="0.2">
      <c r="A1449"/>
      <c r="B1449"/>
      <c r="C1449" s="2"/>
      <c r="D1449" s="2"/>
      <c r="E1449" s="3"/>
      <c r="F1449" s="3"/>
      <c r="G1449" s="2"/>
      <c r="H1449" s="48"/>
    </row>
    <row r="1450" spans="1:8" ht="21.75" customHeight="1" x14ac:dyDescent="0.2">
      <c r="A1450"/>
      <c r="B1450"/>
      <c r="C1450" s="2"/>
      <c r="D1450" s="2"/>
      <c r="E1450" s="3"/>
      <c r="F1450" s="3"/>
      <c r="G1450" s="2"/>
      <c r="H1450" s="48"/>
    </row>
    <row r="1451" spans="1:8" ht="21.75" customHeight="1" x14ac:dyDescent="0.2">
      <c r="A1451"/>
      <c r="B1451"/>
      <c r="C1451" s="2"/>
      <c r="D1451" s="2"/>
      <c r="E1451" s="3"/>
      <c r="F1451" s="3"/>
      <c r="G1451" s="2"/>
      <c r="H1451" s="48"/>
    </row>
    <row r="1452" spans="1:8" ht="21.75" customHeight="1" x14ac:dyDescent="0.2">
      <c r="A1452"/>
      <c r="B1452"/>
      <c r="C1452" s="2"/>
      <c r="D1452" s="2"/>
      <c r="E1452" s="3"/>
      <c r="F1452" s="3"/>
      <c r="G1452" s="2"/>
      <c r="H1452" s="48"/>
    </row>
    <row r="1453" spans="1:8" ht="21.75" customHeight="1" x14ac:dyDescent="0.2">
      <c r="A1453"/>
      <c r="B1453"/>
      <c r="C1453" s="2"/>
      <c r="D1453" s="2"/>
      <c r="E1453" s="3"/>
      <c r="F1453" s="3"/>
      <c r="G1453" s="2"/>
      <c r="H1453" s="48"/>
    </row>
    <row r="1454" spans="1:8" ht="21.75" customHeight="1" x14ac:dyDescent="0.2">
      <c r="A1454"/>
      <c r="B1454"/>
      <c r="C1454" s="2"/>
      <c r="D1454" s="2"/>
      <c r="E1454" s="3"/>
      <c r="F1454" s="3"/>
      <c r="G1454" s="2"/>
      <c r="H1454" s="48"/>
    </row>
    <row r="1455" spans="1:8" ht="21.75" customHeight="1" x14ac:dyDescent="0.2">
      <c r="A1455"/>
      <c r="B1455"/>
      <c r="C1455" s="2"/>
      <c r="D1455" s="2"/>
      <c r="E1455" s="3"/>
      <c r="F1455" s="3"/>
      <c r="G1455" s="2"/>
      <c r="H1455" s="48"/>
    </row>
    <row r="1456" spans="1:8" ht="21.75" customHeight="1" x14ac:dyDescent="0.2">
      <c r="A1456"/>
      <c r="B1456"/>
      <c r="C1456" s="2"/>
      <c r="D1456" s="2"/>
      <c r="E1456" s="3"/>
      <c r="F1456" s="3"/>
      <c r="G1456" s="2"/>
      <c r="H1456" s="48"/>
    </row>
    <row r="1457" spans="1:8" ht="21.75" customHeight="1" x14ac:dyDescent="0.2">
      <c r="A1457"/>
      <c r="B1457"/>
      <c r="C1457" s="2"/>
      <c r="D1457" s="2"/>
      <c r="E1457" s="3"/>
      <c r="F1457" s="3"/>
      <c r="G1457" s="2"/>
      <c r="H1457" s="48"/>
    </row>
    <row r="1458" spans="1:8" ht="21.75" customHeight="1" x14ac:dyDescent="0.2">
      <c r="A1458"/>
      <c r="B1458"/>
      <c r="C1458" s="2"/>
      <c r="D1458" s="2"/>
      <c r="E1458" s="3"/>
      <c r="F1458" s="3"/>
      <c r="G1458" s="2"/>
      <c r="H1458" s="48"/>
    </row>
    <row r="1459" spans="1:8" ht="21.75" customHeight="1" x14ac:dyDescent="0.2">
      <c r="A1459"/>
      <c r="B1459"/>
      <c r="C1459" s="2"/>
      <c r="D1459" s="2"/>
      <c r="E1459" s="3"/>
      <c r="F1459" s="3"/>
      <c r="G1459" s="2"/>
      <c r="H1459" s="48"/>
    </row>
    <row r="1460" spans="1:8" ht="21.75" customHeight="1" x14ac:dyDescent="0.2">
      <c r="A1460"/>
      <c r="B1460"/>
      <c r="C1460" s="2"/>
      <c r="D1460" s="2"/>
      <c r="E1460" s="3"/>
      <c r="F1460" s="3"/>
      <c r="G1460" s="2"/>
      <c r="H1460" s="48"/>
    </row>
    <row r="1461" spans="1:8" ht="21.75" customHeight="1" x14ac:dyDescent="0.2">
      <c r="A1461"/>
      <c r="B1461"/>
      <c r="C1461"/>
      <c r="D1461"/>
      <c r="E1461" s="3"/>
      <c r="F1461" s="3"/>
      <c r="G1461" s="2"/>
      <c r="H1461" s="48"/>
    </row>
    <row r="1462" spans="1:8" ht="21.75" customHeight="1" x14ac:dyDescent="0.2">
      <c r="A1462"/>
      <c r="B1462"/>
      <c r="C1462"/>
      <c r="D1462"/>
      <c r="E1462"/>
      <c r="F1462"/>
      <c r="G1462" s="2"/>
      <c r="H1462" s="48"/>
    </row>
    <row r="1463" spans="1:8" ht="21.75" customHeight="1" x14ac:dyDescent="0.2">
      <c r="A1463"/>
      <c r="B1463"/>
      <c r="C1463"/>
      <c r="D1463"/>
      <c r="E1463"/>
      <c r="F1463"/>
      <c r="G1463" s="2"/>
      <c r="H1463" s="48"/>
    </row>
    <row r="1464" spans="1:8" ht="21.75" customHeight="1" x14ac:dyDescent="0.2">
      <c r="A1464"/>
      <c r="B1464"/>
      <c r="C1464"/>
      <c r="D1464"/>
      <c r="E1464"/>
      <c r="F1464"/>
      <c r="G1464" s="2"/>
      <c r="H1464" s="48"/>
    </row>
    <row r="1465" spans="1:8" ht="21.75" customHeight="1" x14ac:dyDescent="0.2">
      <c r="A1465"/>
      <c r="B1465"/>
      <c r="C1465"/>
      <c r="D1465"/>
      <c r="E1465"/>
      <c r="F1465"/>
      <c r="G1465" s="2"/>
      <c r="H1465" s="48"/>
    </row>
    <row r="1466" spans="1:8" ht="21.75" customHeight="1" x14ac:dyDescent="0.2">
      <c r="A1466"/>
      <c r="B1466"/>
      <c r="C1466"/>
      <c r="D1466"/>
      <c r="E1466"/>
      <c r="F1466"/>
      <c r="G1466" s="2"/>
      <c r="H1466" s="48"/>
    </row>
    <row r="1467" spans="1:8" ht="21.75" customHeight="1" x14ac:dyDescent="0.2">
      <c r="A1467"/>
      <c r="B1467"/>
      <c r="C1467"/>
      <c r="D1467"/>
      <c r="E1467"/>
      <c r="F1467"/>
      <c r="G1467" s="2"/>
      <c r="H1467" s="48"/>
    </row>
    <row r="1468" spans="1:8" ht="21.75" customHeight="1" x14ac:dyDescent="0.2">
      <c r="A1468"/>
      <c r="B1468"/>
      <c r="C1468" s="2"/>
      <c r="D1468" s="2"/>
      <c r="E1468" s="3"/>
      <c r="F1468" s="3"/>
      <c r="G1468" s="2"/>
      <c r="H1468" s="48"/>
    </row>
    <row r="1469" spans="1:8" ht="21.75" customHeight="1" x14ac:dyDescent="0.2">
      <c r="A1469"/>
      <c r="B1469"/>
      <c r="C1469" s="2"/>
      <c r="D1469" s="2"/>
      <c r="E1469" s="3"/>
      <c r="F1469" s="3"/>
      <c r="G1469" s="2"/>
      <c r="H1469" s="48"/>
    </row>
    <row r="1470" spans="1:8" ht="21.75" customHeight="1" x14ac:dyDescent="0.2">
      <c r="A1470"/>
      <c r="B1470"/>
      <c r="C1470" s="2"/>
      <c r="D1470" s="2"/>
      <c r="E1470" s="3"/>
      <c r="F1470" s="3"/>
      <c r="G1470" s="2"/>
      <c r="H1470" s="48"/>
    </row>
    <row r="1471" spans="1:8" ht="21.75" customHeight="1" x14ac:dyDescent="0.2">
      <c r="A1471"/>
      <c r="B1471"/>
      <c r="C1471" s="2"/>
      <c r="D1471" s="2"/>
      <c r="E1471" s="3"/>
      <c r="F1471" s="3"/>
      <c r="G1471" s="2"/>
      <c r="H1471" s="48"/>
    </row>
    <row r="1472" spans="1:8" ht="21.75" customHeight="1" x14ac:dyDescent="0.2">
      <c r="A1472"/>
      <c r="B1472"/>
      <c r="C1472" s="2"/>
      <c r="D1472" s="2"/>
      <c r="E1472" s="3"/>
      <c r="F1472" s="3"/>
      <c r="G1472" s="2"/>
      <c r="H1472" s="48"/>
    </row>
    <row r="1473" spans="1:8" ht="21.75" customHeight="1" x14ac:dyDescent="0.2">
      <c r="A1473"/>
      <c r="B1473"/>
      <c r="C1473" s="2"/>
      <c r="D1473" s="2"/>
      <c r="E1473" s="3"/>
      <c r="F1473" s="3"/>
      <c r="G1473" s="2"/>
      <c r="H1473" s="48"/>
    </row>
    <row r="1474" spans="1:8" ht="21.75" customHeight="1" x14ac:dyDescent="0.2">
      <c r="A1474"/>
      <c r="B1474"/>
      <c r="C1474" s="2"/>
      <c r="D1474" s="2"/>
      <c r="E1474" s="3"/>
      <c r="F1474" s="3"/>
      <c r="G1474" s="2"/>
      <c r="H1474" s="48"/>
    </row>
    <row r="1475" spans="1:8" ht="21.75" customHeight="1" x14ac:dyDescent="0.2">
      <c r="A1475"/>
      <c r="B1475"/>
      <c r="C1475" s="2"/>
      <c r="D1475" s="2"/>
      <c r="E1475" s="3"/>
      <c r="F1475" s="3"/>
      <c r="G1475" s="2"/>
      <c r="H1475" s="48"/>
    </row>
    <row r="1476" spans="1:8" ht="21.75" customHeight="1" x14ac:dyDescent="0.2">
      <c r="A1476"/>
      <c r="B1476"/>
      <c r="C1476" s="2"/>
      <c r="D1476" s="2"/>
      <c r="E1476" s="3"/>
      <c r="F1476" s="3"/>
      <c r="G1476" s="2"/>
      <c r="H1476" s="48"/>
    </row>
    <row r="1477" spans="1:8" ht="21.75" customHeight="1" x14ac:dyDescent="0.2">
      <c r="A1477"/>
      <c r="B1477"/>
      <c r="C1477" s="2"/>
      <c r="D1477" s="2"/>
      <c r="E1477" s="3"/>
      <c r="F1477" s="3"/>
      <c r="G1477" s="2"/>
      <c r="H1477" s="48"/>
    </row>
    <row r="1478" spans="1:8" ht="21.75" customHeight="1" x14ac:dyDescent="0.2">
      <c r="A1478"/>
      <c r="B1478"/>
      <c r="C1478" s="2"/>
      <c r="D1478" s="2"/>
      <c r="E1478" s="3"/>
      <c r="F1478" s="3"/>
      <c r="G1478" s="2"/>
      <c r="H1478" s="48"/>
    </row>
    <row r="1479" spans="1:8" ht="21.75" customHeight="1" x14ac:dyDescent="0.2">
      <c r="A1479"/>
      <c r="B1479"/>
      <c r="C1479"/>
      <c r="D1479"/>
      <c r="E1479" s="3"/>
      <c r="F1479" s="3"/>
      <c r="G1479" s="2"/>
      <c r="H1479" s="48"/>
    </row>
    <row r="1480" spans="1:8" ht="21.75" customHeight="1" x14ac:dyDescent="0.2">
      <c r="A1480"/>
      <c r="B1480"/>
      <c r="C1480"/>
      <c r="D1480"/>
      <c r="E1480" s="3"/>
      <c r="F1480" s="3"/>
      <c r="G1480" s="2"/>
      <c r="H1480" s="48"/>
    </row>
    <row r="1481" spans="1:8" ht="21.75" customHeight="1" x14ac:dyDescent="0.2">
      <c r="A1481"/>
      <c r="B1481"/>
      <c r="C1481"/>
      <c r="D1481"/>
      <c r="E1481" s="3"/>
      <c r="F1481" s="3"/>
      <c r="G1481" s="2"/>
      <c r="H1481" s="48"/>
    </row>
    <row r="1482" spans="1:8" ht="21.75" customHeight="1" x14ac:dyDescent="0.2">
      <c r="A1482"/>
      <c r="B1482"/>
      <c r="C1482"/>
      <c r="D1482"/>
      <c r="E1482" s="3"/>
      <c r="F1482" s="3"/>
      <c r="G1482" s="2"/>
      <c r="H1482" s="48"/>
    </row>
    <row r="1483" spans="1:8" ht="21.75" customHeight="1" x14ac:dyDescent="0.2">
      <c r="A1483"/>
      <c r="B1483"/>
      <c r="C1483"/>
      <c r="D1483"/>
      <c r="E1483" s="3"/>
      <c r="F1483" s="3"/>
      <c r="G1483" s="2"/>
      <c r="H1483" s="48"/>
    </row>
    <row r="1484" spans="1:8" ht="21.75" customHeight="1" x14ac:dyDescent="0.2">
      <c r="A1484"/>
      <c r="B1484"/>
      <c r="C1484"/>
      <c r="D1484"/>
      <c r="E1484" s="3"/>
      <c r="F1484" s="3"/>
      <c r="G1484" s="2"/>
      <c r="H1484" s="48"/>
    </row>
    <row r="1485" spans="1:8" ht="21.75" customHeight="1" x14ac:dyDescent="0.2">
      <c r="A1485"/>
      <c r="B1485"/>
      <c r="C1485"/>
      <c r="D1485"/>
      <c r="E1485" s="3"/>
      <c r="F1485" s="3"/>
      <c r="G1485" s="2"/>
      <c r="H1485" s="48"/>
    </row>
    <row r="1486" spans="1:8" ht="21.75" customHeight="1" x14ac:dyDescent="0.2">
      <c r="A1486"/>
      <c r="B1486"/>
      <c r="C1486"/>
      <c r="D1486"/>
      <c r="E1486" s="3"/>
      <c r="F1486" s="3"/>
      <c r="G1486" s="2"/>
      <c r="H1486" s="48"/>
    </row>
    <row r="1487" spans="1:8" ht="21.75" customHeight="1" x14ac:dyDescent="0.2">
      <c r="A1487"/>
      <c r="B1487"/>
      <c r="C1487"/>
      <c r="D1487"/>
      <c r="E1487" s="3"/>
      <c r="F1487" s="3"/>
      <c r="G1487" s="2"/>
      <c r="H1487" s="48"/>
    </row>
    <row r="1488" spans="1:8" ht="21.75" customHeight="1" x14ac:dyDescent="0.2">
      <c r="A1488"/>
      <c r="B1488"/>
      <c r="C1488"/>
      <c r="D1488"/>
      <c r="E1488" s="3"/>
      <c r="F1488" s="3"/>
      <c r="G1488" s="2"/>
      <c r="H1488" s="48"/>
    </row>
    <row r="1489" spans="1:8" ht="21.75" customHeight="1" x14ac:dyDescent="0.2">
      <c r="A1489"/>
      <c r="B1489"/>
      <c r="C1489"/>
      <c r="D1489"/>
      <c r="E1489" s="3"/>
      <c r="F1489" s="3"/>
      <c r="G1489" s="2"/>
      <c r="H1489" s="48"/>
    </row>
    <row r="1490" spans="1:8" ht="21.75" customHeight="1" x14ac:dyDescent="0.2">
      <c r="A1490"/>
      <c r="B1490"/>
      <c r="C1490"/>
      <c r="D1490"/>
      <c r="E1490" s="3"/>
      <c r="F1490" s="3"/>
      <c r="G1490" s="2"/>
      <c r="H1490" s="48"/>
    </row>
    <row r="1491" spans="1:8" ht="21.75" customHeight="1" x14ac:dyDescent="0.2">
      <c r="A1491"/>
      <c r="B1491"/>
      <c r="C1491"/>
      <c r="D1491"/>
      <c r="E1491" s="3"/>
      <c r="F1491" s="3"/>
      <c r="G1491" s="2"/>
      <c r="H1491" s="48"/>
    </row>
    <row r="1492" spans="1:8" ht="21.75" customHeight="1" x14ac:dyDescent="0.2">
      <c r="A1492"/>
      <c r="B1492"/>
      <c r="C1492"/>
      <c r="D1492"/>
      <c r="E1492" s="3"/>
      <c r="F1492" s="3"/>
      <c r="G1492" s="2"/>
      <c r="H1492" s="48"/>
    </row>
    <row r="1493" spans="1:8" ht="21.75" customHeight="1" x14ac:dyDescent="0.2">
      <c r="A1493"/>
      <c r="B1493"/>
      <c r="C1493"/>
      <c r="D1493"/>
      <c r="E1493" s="3"/>
      <c r="F1493" s="3"/>
      <c r="G1493" s="2"/>
      <c r="H1493" s="48"/>
    </row>
    <row r="1494" spans="1:8" ht="21.75" customHeight="1" x14ac:dyDescent="0.2">
      <c r="A1494"/>
      <c r="B1494"/>
      <c r="C1494"/>
      <c r="D1494"/>
      <c r="E1494" s="3"/>
      <c r="F1494" s="3"/>
      <c r="G1494" s="2"/>
      <c r="H1494" s="48"/>
    </row>
    <row r="1495" spans="1:8" ht="21.75" customHeight="1" x14ac:dyDescent="0.2">
      <c r="A1495"/>
      <c r="B1495"/>
      <c r="C1495"/>
      <c r="D1495"/>
      <c r="E1495" s="3"/>
      <c r="F1495" s="3"/>
      <c r="G1495" s="2"/>
      <c r="H1495" s="48"/>
    </row>
    <row r="1496" spans="1:8" ht="21.75" customHeight="1" x14ac:dyDescent="0.2">
      <c r="A1496"/>
      <c r="B1496"/>
      <c r="C1496"/>
      <c r="D1496"/>
      <c r="E1496" s="3"/>
      <c r="F1496" s="3"/>
      <c r="G1496" s="2"/>
      <c r="H1496" s="48"/>
    </row>
    <row r="1497" spans="1:8" ht="21.75" customHeight="1" x14ac:dyDescent="0.2">
      <c r="A1497"/>
      <c r="B1497"/>
      <c r="C1497"/>
      <c r="D1497"/>
      <c r="E1497" s="3"/>
      <c r="F1497" s="3"/>
      <c r="G1497" s="2"/>
      <c r="H1497" s="48"/>
    </row>
    <row r="1498" spans="1:8" ht="21.75" customHeight="1" x14ac:dyDescent="0.2">
      <c r="A1498"/>
      <c r="B1498"/>
      <c r="C1498"/>
      <c r="D1498"/>
      <c r="E1498" s="3"/>
      <c r="F1498" s="3"/>
      <c r="G1498" s="2"/>
      <c r="H1498" s="48"/>
    </row>
    <row r="1499" spans="1:8" ht="21.75" customHeight="1" x14ac:dyDescent="0.2">
      <c r="A1499"/>
      <c r="B1499"/>
      <c r="C1499"/>
      <c r="D1499"/>
      <c r="E1499" s="3"/>
      <c r="F1499" s="3"/>
      <c r="G1499" s="2"/>
      <c r="H1499" s="48"/>
    </row>
    <row r="1500" spans="1:8" ht="21.75" customHeight="1" x14ac:dyDescent="0.2">
      <c r="A1500"/>
      <c r="B1500"/>
      <c r="C1500"/>
      <c r="D1500"/>
      <c r="E1500" s="3"/>
      <c r="F1500" s="3"/>
      <c r="G1500" s="2"/>
      <c r="H1500" s="48"/>
    </row>
    <row r="1501" spans="1:8" ht="21.75" customHeight="1" x14ac:dyDescent="0.2">
      <c r="A1501"/>
      <c r="B1501"/>
      <c r="C1501"/>
      <c r="D1501"/>
      <c r="E1501"/>
      <c r="F1501"/>
      <c r="G1501" s="2"/>
      <c r="H1501" s="48"/>
    </row>
    <row r="1502" spans="1:8" ht="21.75" customHeight="1" x14ac:dyDescent="0.2">
      <c r="A1502"/>
      <c r="B1502"/>
      <c r="C1502"/>
      <c r="D1502"/>
      <c r="E1502"/>
      <c r="F1502"/>
      <c r="G1502" s="2"/>
      <c r="H1502" s="48"/>
    </row>
    <row r="1503" spans="1:8" ht="21.75" customHeight="1" x14ac:dyDescent="0.2">
      <c r="A1503"/>
      <c r="B1503"/>
      <c r="C1503"/>
      <c r="D1503"/>
      <c r="E1503"/>
      <c r="F1503"/>
      <c r="G1503" s="2"/>
      <c r="H1503" s="48"/>
    </row>
    <row r="1504" spans="1:8" ht="21.75" customHeight="1" x14ac:dyDescent="0.2">
      <c r="A1504"/>
      <c r="B1504"/>
      <c r="C1504"/>
      <c r="D1504"/>
      <c r="E1504"/>
      <c r="F1504"/>
      <c r="G1504" s="2"/>
      <c r="H1504" s="48"/>
    </row>
    <row r="1505" spans="1:8" ht="21.75" customHeight="1" x14ac:dyDescent="0.2">
      <c r="A1505"/>
      <c r="B1505"/>
      <c r="C1505"/>
      <c r="D1505"/>
      <c r="E1505"/>
      <c r="F1505"/>
      <c r="G1505" s="2"/>
      <c r="H1505" s="48"/>
    </row>
    <row r="1506" spans="1:8" ht="21.75" customHeight="1" x14ac:dyDescent="0.2">
      <c r="A1506"/>
      <c r="B1506"/>
      <c r="C1506"/>
      <c r="D1506"/>
      <c r="E1506"/>
      <c r="F1506"/>
      <c r="G1506" s="2"/>
      <c r="H1506" s="48"/>
    </row>
    <row r="1507" spans="1:8" ht="21.75" customHeight="1" x14ac:dyDescent="0.2">
      <c r="A1507"/>
      <c r="B1507"/>
      <c r="C1507"/>
      <c r="D1507"/>
      <c r="E1507"/>
      <c r="F1507"/>
      <c r="G1507" s="2"/>
      <c r="H1507" s="48"/>
    </row>
    <row r="1508" spans="1:8" ht="21.75" customHeight="1" x14ac:dyDescent="0.2">
      <c r="A1508"/>
      <c r="B1508"/>
      <c r="C1508"/>
      <c r="D1508"/>
      <c r="E1508"/>
      <c r="F1508"/>
      <c r="G1508" s="2"/>
      <c r="H1508" s="48"/>
    </row>
    <row r="1509" spans="1:8" ht="21.75" customHeight="1" x14ac:dyDescent="0.2">
      <c r="A1509"/>
      <c r="B1509"/>
      <c r="C1509"/>
      <c r="D1509"/>
      <c r="E1509"/>
      <c r="F1509"/>
      <c r="G1509" s="2"/>
      <c r="H1509" s="48"/>
    </row>
    <row r="1510" spans="1:8" ht="21.75" customHeight="1" x14ac:dyDescent="0.2">
      <c r="A1510"/>
      <c r="B1510"/>
      <c r="C1510"/>
      <c r="D1510"/>
      <c r="E1510"/>
      <c r="F1510"/>
      <c r="G1510" s="2"/>
      <c r="H1510" s="48"/>
    </row>
    <row r="1511" spans="1:8" ht="21.75" customHeight="1" x14ac:dyDescent="0.2">
      <c r="A1511"/>
      <c r="B1511"/>
      <c r="C1511" s="2"/>
      <c r="D1511" s="2"/>
      <c r="E1511" s="3"/>
      <c r="F1511" s="3"/>
      <c r="G1511" s="2"/>
      <c r="H1511" s="48"/>
    </row>
    <row r="1512" spans="1:8" ht="21.75" customHeight="1" x14ac:dyDescent="0.2">
      <c r="A1512"/>
      <c r="B1512"/>
      <c r="C1512" s="2"/>
      <c r="D1512" s="2"/>
      <c r="E1512" s="3"/>
      <c r="F1512" s="3"/>
      <c r="G1512" s="2"/>
      <c r="H1512" s="48"/>
    </row>
    <row r="1513" spans="1:8" ht="21.75" customHeight="1" x14ac:dyDescent="0.2">
      <c r="A1513"/>
      <c r="B1513"/>
      <c r="C1513" s="2"/>
      <c r="D1513" s="2"/>
      <c r="E1513" s="3"/>
      <c r="F1513" s="3"/>
      <c r="G1513" s="2"/>
      <c r="H1513" s="48"/>
    </row>
    <row r="1514" spans="1:8" ht="21.75" customHeight="1" x14ac:dyDescent="0.2">
      <c r="A1514"/>
      <c r="B1514"/>
      <c r="C1514" s="2"/>
      <c r="D1514" s="2"/>
      <c r="E1514" s="3"/>
      <c r="F1514" s="3"/>
      <c r="G1514" s="2"/>
      <c r="H1514" s="48"/>
    </row>
    <row r="1515" spans="1:8" ht="21.75" customHeight="1" x14ac:dyDescent="0.2">
      <c r="A1515"/>
      <c r="B1515"/>
      <c r="C1515"/>
      <c r="D1515"/>
      <c r="E1515"/>
      <c r="F1515"/>
      <c r="G1515" s="2"/>
      <c r="H1515" s="48"/>
    </row>
    <row r="1516" spans="1:8" ht="21.75" customHeight="1" x14ac:dyDescent="0.2">
      <c r="A1516"/>
      <c r="B1516"/>
      <c r="C1516"/>
      <c r="D1516"/>
      <c r="E1516"/>
      <c r="F1516"/>
      <c r="G1516" s="2"/>
      <c r="H1516" s="48"/>
    </row>
    <row r="1517" spans="1:8" ht="21.75" customHeight="1" x14ac:dyDescent="0.2">
      <c r="A1517"/>
      <c r="B1517"/>
      <c r="C1517"/>
      <c r="D1517"/>
      <c r="E1517"/>
      <c r="F1517"/>
      <c r="G1517" s="2"/>
      <c r="H1517" s="48"/>
    </row>
    <row r="1518" spans="1:8" ht="21.75" customHeight="1" x14ac:dyDescent="0.2">
      <c r="A1518"/>
      <c r="B1518"/>
      <c r="C1518" s="2"/>
      <c r="D1518" s="2"/>
      <c r="E1518" s="3"/>
      <c r="F1518" s="3"/>
      <c r="G1518" s="2"/>
      <c r="H1518" s="48"/>
    </row>
    <row r="1519" spans="1:8" ht="21.75" customHeight="1" x14ac:dyDescent="0.2">
      <c r="A1519"/>
      <c r="B1519"/>
      <c r="C1519" s="2"/>
      <c r="D1519" s="2"/>
      <c r="E1519" s="3"/>
      <c r="F1519" s="3"/>
      <c r="G1519" s="2"/>
      <c r="H1519" s="48"/>
    </row>
    <row r="1520" spans="1:8" ht="21.75" customHeight="1" x14ac:dyDescent="0.2">
      <c r="A1520"/>
      <c r="B1520"/>
      <c r="C1520" s="2"/>
      <c r="D1520" s="2"/>
      <c r="E1520" s="3"/>
      <c r="F1520" s="3"/>
      <c r="G1520" s="2"/>
      <c r="H1520" s="48"/>
    </row>
    <row r="1521" spans="1:8" ht="21.75" customHeight="1" x14ac:dyDescent="0.2">
      <c r="A1521"/>
      <c r="B1521"/>
      <c r="C1521" s="2"/>
      <c r="D1521" s="2"/>
      <c r="E1521" s="3"/>
      <c r="F1521" s="3"/>
      <c r="G1521" s="2"/>
      <c r="H1521" s="48"/>
    </row>
    <row r="1522" spans="1:8" ht="21.75" customHeight="1" x14ac:dyDescent="0.2">
      <c r="A1522"/>
      <c r="B1522"/>
      <c r="C1522" s="2"/>
      <c r="D1522" s="2"/>
      <c r="E1522" s="3"/>
      <c r="F1522" s="3"/>
      <c r="G1522" s="2"/>
      <c r="H1522" s="48"/>
    </row>
    <row r="1523" spans="1:8" ht="21.75" customHeight="1" x14ac:dyDescent="0.2">
      <c r="A1523"/>
      <c r="B1523"/>
      <c r="C1523"/>
      <c r="D1523"/>
      <c r="E1523"/>
      <c r="F1523"/>
      <c r="G1523" s="2"/>
      <c r="H1523" s="48"/>
    </row>
    <row r="1524" spans="1:8" ht="21.75" customHeight="1" x14ac:dyDescent="0.2">
      <c r="A1524"/>
      <c r="B1524"/>
      <c r="C1524"/>
      <c r="D1524"/>
      <c r="E1524"/>
      <c r="F1524"/>
      <c r="G1524" s="2"/>
      <c r="H1524" s="48"/>
    </row>
    <row r="1525" spans="1:8" ht="21.75" customHeight="1" x14ac:dyDescent="0.2">
      <c r="A1525"/>
      <c r="B1525"/>
      <c r="C1525"/>
      <c r="D1525"/>
      <c r="E1525"/>
      <c r="F1525"/>
      <c r="G1525" s="2"/>
      <c r="H1525" s="48"/>
    </row>
    <row r="1526" spans="1:8" ht="21.75" customHeight="1" x14ac:dyDescent="0.2">
      <c r="A1526"/>
      <c r="B1526"/>
      <c r="C1526" s="2"/>
      <c r="D1526" s="2"/>
      <c r="E1526" s="3"/>
      <c r="F1526" s="3"/>
      <c r="G1526" s="2"/>
      <c r="H1526" s="48"/>
    </row>
    <row r="1527" spans="1:8" ht="21.75" customHeight="1" x14ac:dyDescent="0.2">
      <c r="A1527"/>
      <c r="B1527"/>
      <c r="C1527" s="2"/>
      <c r="D1527" s="2"/>
      <c r="E1527" s="3"/>
      <c r="F1527" s="3"/>
      <c r="G1527" s="2"/>
      <c r="H1527" s="48"/>
    </row>
    <row r="1528" spans="1:8" ht="21.75" customHeight="1" x14ac:dyDescent="0.2">
      <c r="A1528"/>
      <c r="B1528"/>
      <c r="C1528" s="2"/>
      <c r="D1528" s="2"/>
      <c r="E1528" s="3"/>
      <c r="F1528" s="3"/>
      <c r="G1528" s="2"/>
      <c r="H1528" s="48"/>
    </row>
    <row r="1529" spans="1:8" ht="21.75" customHeight="1" x14ac:dyDescent="0.2">
      <c r="A1529"/>
      <c r="B1529"/>
      <c r="C1529"/>
      <c r="D1529"/>
      <c r="E1529"/>
      <c r="F1529"/>
      <c r="G1529" s="2"/>
      <c r="H1529" s="48"/>
    </row>
    <row r="1530" spans="1:8" ht="21.75" customHeight="1" x14ac:dyDescent="0.2">
      <c r="A1530"/>
      <c r="B1530"/>
      <c r="C1530"/>
      <c r="D1530"/>
      <c r="E1530"/>
      <c r="F1530"/>
      <c r="G1530" s="2"/>
      <c r="H1530" s="48"/>
    </row>
    <row r="1531" spans="1:8" ht="21.75" customHeight="1" x14ac:dyDescent="0.2">
      <c r="A1531"/>
      <c r="B1531"/>
      <c r="C1531"/>
      <c r="D1531"/>
      <c r="E1531"/>
      <c r="F1531"/>
      <c r="G1531" s="2"/>
      <c r="H1531" s="48"/>
    </row>
    <row r="1532" spans="1:8" ht="21.75" customHeight="1" x14ac:dyDescent="0.2">
      <c r="A1532"/>
      <c r="B1532"/>
      <c r="C1532" s="2"/>
      <c r="D1532" s="2"/>
      <c r="E1532" s="3"/>
      <c r="F1532" s="3"/>
      <c r="G1532" s="2"/>
      <c r="H1532" s="48"/>
    </row>
    <row r="1533" spans="1:8" ht="21.75" customHeight="1" x14ac:dyDescent="0.2">
      <c r="A1533"/>
      <c r="B1533"/>
      <c r="C1533" s="2"/>
      <c r="D1533" s="2"/>
      <c r="E1533" s="3"/>
      <c r="F1533" s="3"/>
      <c r="G1533" s="2"/>
      <c r="H1533" s="48"/>
    </row>
    <row r="1534" spans="1:8" ht="21.75" customHeight="1" x14ac:dyDescent="0.2">
      <c r="A1534"/>
      <c r="B1534"/>
      <c r="C1534" s="2"/>
      <c r="D1534" s="2"/>
      <c r="E1534" s="3"/>
      <c r="F1534" s="3"/>
      <c r="G1534" s="2"/>
      <c r="H1534" s="48"/>
    </row>
    <row r="1535" spans="1:8" ht="21.75" customHeight="1" x14ac:dyDescent="0.2">
      <c r="A1535"/>
      <c r="B1535"/>
      <c r="C1535"/>
      <c r="D1535"/>
      <c r="E1535"/>
      <c r="F1535"/>
      <c r="G1535" s="2"/>
      <c r="H1535" s="48"/>
    </row>
    <row r="1536" spans="1:8" ht="21.75" customHeight="1" x14ac:dyDescent="0.2">
      <c r="A1536"/>
      <c r="B1536"/>
      <c r="C1536"/>
      <c r="D1536"/>
      <c r="E1536"/>
      <c r="F1536"/>
      <c r="G1536" s="2"/>
      <c r="H1536" s="48"/>
    </row>
    <row r="1537" spans="1:8" ht="21.75" customHeight="1" x14ac:dyDescent="0.2">
      <c r="A1537"/>
      <c r="B1537"/>
      <c r="C1537"/>
      <c r="D1537"/>
      <c r="E1537"/>
      <c r="F1537"/>
      <c r="G1537" s="2"/>
      <c r="H1537" s="48"/>
    </row>
    <row r="1538" spans="1:8" ht="21.75" customHeight="1" x14ac:dyDescent="0.2">
      <c r="A1538"/>
      <c r="B1538"/>
      <c r="C1538"/>
      <c r="D1538"/>
      <c r="E1538"/>
      <c r="F1538"/>
      <c r="G1538" s="2"/>
      <c r="H1538" s="48"/>
    </row>
    <row r="1539" spans="1:8" ht="21.75" customHeight="1" x14ac:dyDescent="0.2">
      <c r="A1539"/>
      <c r="B1539"/>
      <c r="C1539"/>
      <c r="D1539"/>
      <c r="E1539"/>
      <c r="F1539"/>
      <c r="G1539" s="2"/>
      <c r="H1539" s="48"/>
    </row>
    <row r="1540" spans="1:8" ht="21.75" customHeight="1" x14ac:dyDescent="0.2">
      <c r="A1540"/>
      <c r="B1540"/>
      <c r="C1540" s="2"/>
      <c r="D1540" s="2"/>
      <c r="E1540" s="3"/>
      <c r="F1540" s="3"/>
      <c r="G1540" s="2"/>
      <c r="H1540" s="48"/>
    </row>
    <row r="1541" spans="1:8" ht="21.75" customHeight="1" x14ac:dyDescent="0.2">
      <c r="A1541"/>
      <c r="B1541"/>
      <c r="C1541" s="2"/>
      <c r="D1541" s="2"/>
      <c r="E1541" s="3"/>
      <c r="F1541" s="3"/>
      <c r="G1541" s="2"/>
      <c r="H1541" s="48"/>
    </row>
    <row r="1542" spans="1:8" ht="21.75" customHeight="1" x14ac:dyDescent="0.2">
      <c r="A1542"/>
      <c r="B1542"/>
      <c r="C1542" s="2"/>
      <c r="D1542" s="2"/>
      <c r="E1542" s="3"/>
      <c r="F1542" s="3"/>
      <c r="G1542" s="2"/>
      <c r="H1542" s="48"/>
    </row>
    <row r="1543" spans="1:8" ht="21.75" customHeight="1" x14ac:dyDescent="0.2">
      <c r="A1543"/>
      <c r="B1543"/>
      <c r="C1543" s="2"/>
      <c r="D1543" s="2"/>
      <c r="E1543" s="3"/>
      <c r="F1543" s="3"/>
      <c r="G1543" s="2"/>
      <c r="H1543" s="48"/>
    </row>
    <row r="1544" spans="1:8" ht="21.75" customHeight="1" x14ac:dyDescent="0.2">
      <c r="A1544"/>
      <c r="B1544"/>
      <c r="C1544" s="2"/>
      <c r="D1544" s="2"/>
      <c r="E1544" s="3"/>
      <c r="F1544" s="3"/>
      <c r="G1544" s="2"/>
      <c r="H1544" s="48"/>
    </row>
    <row r="1545" spans="1:8" ht="21.75" customHeight="1" x14ac:dyDescent="0.2">
      <c r="A1545"/>
      <c r="B1545"/>
      <c r="C1545" s="2"/>
      <c r="D1545" s="2"/>
      <c r="E1545" s="3"/>
      <c r="F1545" s="3"/>
      <c r="G1545" s="2"/>
      <c r="H1545" s="48"/>
    </row>
    <row r="1546" spans="1:8" ht="21.75" customHeight="1" x14ac:dyDescent="0.2">
      <c r="A1546"/>
      <c r="B1546"/>
      <c r="C1546"/>
      <c r="D1546"/>
      <c r="E1546" s="3"/>
      <c r="F1546" s="3"/>
      <c r="G1546" s="2"/>
      <c r="H1546" s="48"/>
    </row>
    <row r="1547" spans="1:8" ht="21.75" customHeight="1" x14ac:dyDescent="0.2">
      <c r="A1547"/>
      <c r="B1547"/>
      <c r="C1547"/>
      <c r="D1547"/>
      <c r="E1547"/>
      <c r="F1547"/>
      <c r="G1547" s="2"/>
      <c r="H1547" s="48"/>
    </row>
    <row r="1548" spans="1:8" ht="21.75" customHeight="1" x14ac:dyDescent="0.2">
      <c r="A1548"/>
      <c r="B1548"/>
      <c r="C1548"/>
      <c r="D1548"/>
      <c r="E1548"/>
      <c r="F1548"/>
      <c r="G1548" s="2"/>
      <c r="H1548" s="48"/>
    </row>
    <row r="1549" spans="1:8" ht="21.75" customHeight="1" x14ac:dyDescent="0.2">
      <c r="A1549"/>
      <c r="B1549"/>
      <c r="C1549"/>
      <c r="D1549"/>
      <c r="E1549"/>
      <c r="F1549"/>
      <c r="G1549" s="2"/>
      <c r="H1549" s="48"/>
    </row>
    <row r="1550" spans="1:8" ht="21.75" customHeight="1" x14ac:dyDescent="0.2">
      <c r="A1550"/>
      <c r="B1550"/>
      <c r="C1550"/>
      <c r="D1550"/>
      <c r="E1550"/>
      <c r="F1550"/>
      <c r="G1550" s="2"/>
      <c r="H1550" s="48"/>
    </row>
    <row r="1551" spans="1:8" ht="21.75" customHeight="1" x14ac:dyDescent="0.2">
      <c r="A1551"/>
      <c r="B1551"/>
      <c r="C1551"/>
      <c r="D1551"/>
      <c r="E1551"/>
      <c r="F1551"/>
      <c r="G1551" s="2"/>
      <c r="H1551" s="48"/>
    </row>
    <row r="1552" spans="1:8" ht="21.75" customHeight="1" x14ac:dyDescent="0.2">
      <c r="A1552"/>
      <c r="B1552"/>
      <c r="C1552"/>
      <c r="D1552"/>
      <c r="E1552"/>
      <c r="F1552"/>
      <c r="G1552" s="2"/>
      <c r="H1552" s="48"/>
    </row>
    <row r="1553" spans="1:8" ht="21.75" customHeight="1" x14ac:dyDescent="0.2">
      <c r="A1553"/>
      <c r="B1553"/>
      <c r="C1553" s="2"/>
      <c r="D1553" s="2"/>
      <c r="E1553" s="3"/>
      <c r="F1553" s="3"/>
      <c r="G1553" s="2"/>
      <c r="H1553" s="48"/>
    </row>
    <row r="1554" spans="1:8" ht="21.75" customHeight="1" x14ac:dyDescent="0.2">
      <c r="A1554"/>
      <c r="B1554"/>
      <c r="C1554" s="2"/>
      <c r="D1554" s="2"/>
      <c r="E1554" s="3"/>
      <c r="F1554" s="3"/>
      <c r="G1554" s="2"/>
      <c r="H1554" s="48"/>
    </row>
    <row r="1555" spans="1:8" ht="21.75" customHeight="1" x14ac:dyDescent="0.2">
      <c r="A1555"/>
      <c r="B1555"/>
      <c r="C1555" s="2"/>
      <c r="D1555" s="2"/>
      <c r="E1555" s="3"/>
      <c r="F1555" s="3"/>
      <c r="G1555" s="2"/>
      <c r="H1555" s="48"/>
    </row>
    <row r="1556" spans="1:8" ht="21.75" customHeight="1" x14ac:dyDescent="0.2">
      <c r="A1556"/>
      <c r="B1556"/>
      <c r="C1556"/>
      <c r="D1556"/>
      <c r="E1556"/>
      <c r="F1556"/>
      <c r="G1556" s="2"/>
      <c r="H1556" s="48"/>
    </row>
    <row r="1557" spans="1:8" ht="21.75" customHeight="1" x14ac:dyDescent="0.2">
      <c r="A1557"/>
      <c r="B1557"/>
      <c r="C1557"/>
      <c r="D1557"/>
      <c r="E1557"/>
      <c r="F1557"/>
      <c r="G1557" s="2"/>
      <c r="H1557" s="48"/>
    </row>
    <row r="1558" spans="1:8" ht="21.75" customHeight="1" x14ac:dyDescent="0.2">
      <c r="A1558"/>
      <c r="B1558"/>
      <c r="C1558"/>
      <c r="D1558"/>
      <c r="E1558"/>
      <c r="F1558"/>
      <c r="G1558" s="2"/>
      <c r="H1558" s="48"/>
    </row>
    <row r="1559" spans="1:8" ht="21.75" customHeight="1" x14ac:dyDescent="0.2">
      <c r="A1559"/>
      <c r="B1559"/>
      <c r="C1559"/>
      <c r="D1559"/>
      <c r="E1559"/>
      <c r="F1559"/>
      <c r="G1559" s="2"/>
      <c r="H1559" s="48"/>
    </row>
    <row r="1560" spans="1:8" ht="21.75" customHeight="1" x14ac:dyDescent="0.2">
      <c r="A1560"/>
      <c r="B1560"/>
      <c r="C1560"/>
      <c r="D1560"/>
      <c r="E1560"/>
      <c r="F1560"/>
      <c r="G1560" s="2"/>
      <c r="H1560" s="48"/>
    </row>
    <row r="1561" spans="1:8" ht="21.75" customHeight="1" x14ac:dyDescent="0.2">
      <c r="A1561"/>
      <c r="B1561"/>
      <c r="C1561"/>
      <c r="D1561"/>
      <c r="E1561"/>
      <c r="F1561"/>
      <c r="G1561" s="2"/>
      <c r="H1561" s="48"/>
    </row>
    <row r="1562" spans="1:8" ht="21.75" customHeight="1" x14ac:dyDescent="0.2">
      <c r="A1562"/>
      <c r="B1562"/>
      <c r="C1562"/>
      <c r="D1562"/>
      <c r="E1562"/>
      <c r="F1562"/>
      <c r="G1562" s="2"/>
      <c r="H1562" s="48"/>
    </row>
    <row r="1563" spans="1:8" ht="21.75" customHeight="1" x14ac:dyDescent="0.2">
      <c r="A1563"/>
      <c r="B1563"/>
      <c r="C1563" s="2"/>
      <c r="D1563" s="2"/>
      <c r="E1563" s="3"/>
      <c r="F1563" s="3"/>
      <c r="G1563" s="2"/>
      <c r="H1563" s="48"/>
    </row>
    <row r="1564" spans="1:8" ht="21.75" customHeight="1" x14ac:dyDescent="0.2">
      <c r="A1564"/>
      <c r="B1564"/>
      <c r="C1564" s="2"/>
      <c r="D1564" s="2"/>
      <c r="E1564" s="3"/>
      <c r="F1564" s="3"/>
      <c r="G1564" s="2"/>
      <c r="H1564" s="48"/>
    </row>
    <row r="1565" spans="1:8" ht="21.75" customHeight="1" x14ac:dyDescent="0.2">
      <c r="A1565"/>
      <c r="B1565"/>
      <c r="C1565" s="2"/>
      <c r="D1565" s="2"/>
      <c r="E1565" s="3"/>
      <c r="F1565" s="3"/>
      <c r="G1565" s="2"/>
      <c r="H1565" s="48"/>
    </row>
    <row r="1566" spans="1:8" ht="21.75" customHeight="1" x14ac:dyDescent="0.2">
      <c r="A1566"/>
      <c r="B1566"/>
      <c r="C1566" s="2"/>
      <c r="D1566" s="2"/>
      <c r="E1566" s="3"/>
      <c r="F1566" s="3"/>
      <c r="G1566" s="2"/>
      <c r="H1566" s="48"/>
    </row>
    <row r="1567" spans="1:8" ht="21.75" customHeight="1" x14ac:dyDescent="0.2">
      <c r="A1567"/>
      <c r="B1567"/>
      <c r="C1567" s="2"/>
      <c r="D1567" s="2"/>
      <c r="E1567" s="3"/>
      <c r="F1567" s="3"/>
      <c r="G1567" s="2"/>
      <c r="H1567" s="48"/>
    </row>
    <row r="1568" spans="1:8" ht="21.75" customHeight="1" x14ac:dyDescent="0.2">
      <c r="A1568"/>
      <c r="B1568"/>
      <c r="C1568" s="2"/>
      <c r="D1568" s="2"/>
      <c r="E1568" s="3"/>
      <c r="F1568" s="3"/>
      <c r="G1568" s="2"/>
      <c r="H1568" s="48"/>
    </row>
    <row r="1569" spans="1:8" ht="21.75" customHeight="1" x14ac:dyDescent="0.2">
      <c r="A1569"/>
      <c r="B1569"/>
      <c r="C1569" s="2"/>
      <c r="D1569" s="2"/>
      <c r="E1569" s="3"/>
      <c r="F1569" s="3"/>
      <c r="G1569" s="2"/>
      <c r="H1569" s="48"/>
    </row>
    <row r="1570" spans="1:8" ht="21.75" customHeight="1" x14ac:dyDescent="0.2">
      <c r="A1570"/>
      <c r="B1570"/>
      <c r="C1570" s="2"/>
      <c r="D1570" s="2"/>
      <c r="E1570" s="3"/>
      <c r="F1570" s="3"/>
      <c r="G1570" s="2"/>
      <c r="H1570" s="48"/>
    </row>
    <row r="1571" spans="1:8" ht="21.75" customHeight="1" x14ac:dyDescent="0.2">
      <c r="A1571"/>
      <c r="B1571"/>
      <c r="C1571" s="2"/>
      <c r="D1571" s="2"/>
      <c r="E1571" s="3"/>
      <c r="F1571" s="3"/>
      <c r="G1571" s="2"/>
      <c r="H1571" s="48"/>
    </row>
    <row r="1572" spans="1:8" ht="21.75" customHeight="1" x14ac:dyDescent="0.2">
      <c r="A1572"/>
      <c r="B1572"/>
      <c r="C1572" s="2"/>
      <c r="D1572" s="2"/>
      <c r="E1572" s="3"/>
      <c r="F1572" s="3"/>
      <c r="G1572" s="2"/>
      <c r="H1572" s="48"/>
    </row>
    <row r="1573" spans="1:8" ht="21.75" customHeight="1" x14ac:dyDescent="0.2">
      <c r="A1573"/>
      <c r="B1573"/>
      <c r="C1573" s="2"/>
      <c r="D1573" s="2"/>
      <c r="E1573" s="3"/>
      <c r="F1573" s="3"/>
      <c r="G1573" s="2"/>
      <c r="H1573" s="48"/>
    </row>
    <row r="1574" spans="1:8" ht="21.75" customHeight="1" x14ac:dyDescent="0.2">
      <c r="A1574"/>
      <c r="B1574"/>
      <c r="C1574"/>
      <c r="D1574"/>
      <c r="E1574" s="3"/>
      <c r="F1574" s="3"/>
      <c r="G1574" s="2"/>
      <c r="H1574" s="48"/>
    </row>
    <row r="1575" spans="1:8" ht="21.75" customHeight="1" x14ac:dyDescent="0.2">
      <c r="A1575"/>
      <c r="B1575"/>
      <c r="C1575"/>
      <c r="D1575"/>
      <c r="E1575"/>
      <c r="F1575"/>
      <c r="G1575" s="2"/>
      <c r="H1575" s="48"/>
    </row>
    <row r="1576" spans="1:8" ht="21.75" customHeight="1" x14ac:dyDescent="0.2">
      <c r="A1576"/>
      <c r="B1576"/>
      <c r="C1576"/>
      <c r="D1576"/>
      <c r="E1576"/>
      <c r="F1576"/>
      <c r="G1576" s="2"/>
      <c r="H1576" s="48"/>
    </row>
    <row r="1577" spans="1:8" ht="21.75" customHeight="1" x14ac:dyDescent="0.2">
      <c r="A1577"/>
      <c r="B1577"/>
      <c r="C1577"/>
      <c r="D1577"/>
      <c r="E1577"/>
      <c r="F1577"/>
      <c r="G1577" s="2"/>
      <c r="H1577" s="48"/>
    </row>
    <row r="1578" spans="1:8" ht="21.75" customHeight="1" x14ac:dyDescent="0.2">
      <c r="A1578"/>
      <c r="B1578"/>
      <c r="C1578" s="2"/>
      <c r="D1578" s="2"/>
      <c r="E1578" s="3"/>
      <c r="F1578" s="3"/>
      <c r="G1578" s="2"/>
      <c r="H1578" s="48"/>
    </row>
    <row r="1579" spans="1:8" ht="21.75" customHeight="1" x14ac:dyDescent="0.2">
      <c r="A1579"/>
      <c r="B1579"/>
      <c r="C1579" s="2"/>
      <c r="D1579" s="2"/>
      <c r="E1579" s="3"/>
      <c r="F1579" s="3"/>
      <c r="G1579" s="2"/>
      <c r="H1579" s="48"/>
    </row>
    <row r="1580" spans="1:8" ht="21.75" customHeight="1" x14ac:dyDescent="0.2">
      <c r="A1580"/>
      <c r="B1580"/>
      <c r="C1580"/>
      <c r="D1580"/>
      <c r="E1580" s="3"/>
      <c r="F1580" s="3"/>
      <c r="G1580" s="2"/>
      <c r="H1580" s="48"/>
    </row>
    <row r="1581" spans="1:8" ht="21.75" customHeight="1" x14ac:dyDescent="0.2">
      <c r="A1581"/>
      <c r="B1581"/>
      <c r="C1581"/>
      <c r="D1581"/>
      <c r="E1581"/>
      <c r="F1581"/>
      <c r="G1581" s="2"/>
      <c r="H1581" s="48"/>
    </row>
    <row r="1582" spans="1:8" ht="21.75" customHeight="1" x14ac:dyDescent="0.2">
      <c r="A1582"/>
      <c r="B1582"/>
      <c r="C1582"/>
      <c r="D1582"/>
      <c r="E1582"/>
      <c r="F1582"/>
      <c r="G1582" s="2"/>
      <c r="H1582" s="48"/>
    </row>
    <row r="1583" spans="1:8" ht="21.75" customHeight="1" x14ac:dyDescent="0.2">
      <c r="A1583"/>
      <c r="B1583"/>
      <c r="C1583"/>
      <c r="D1583"/>
      <c r="E1583"/>
      <c r="F1583"/>
      <c r="G1583" s="2"/>
      <c r="H1583" s="48"/>
    </row>
    <row r="1584" spans="1:8" ht="21.75" customHeight="1" x14ac:dyDescent="0.2">
      <c r="A1584"/>
      <c r="B1584"/>
      <c r="C1584"/>
      <c r="D1584"/>
      <c r="E1584"/>
      <c r="F1584"/>
      <c r="G1584" s="2"/>
      <c r="H1584" s="48"/>
    </row>
    <row r="1585" spans="1:8" ht="21.75" customHeight="1" x14ac:dyDescent="0.2">
      <c r="A1585"/>
      <c r="B1585"/>
      <c r="C1585"/>
      <c r="D1585"/>
      <c r="E1585"/>
      <c r="F1585"/>
      <c r="G1585" s="2"/>
      <c r="H1585" s="48"/>
    </row>
    <row r="1586" spans="1:8" ht="21.75" customHeight="1" x14ac:dyDescent="0.2">
      <c r="A1586" s="20"/>
      <c r="B1586" s="20"/>
      <c r="C1586" s="19"/>
      <c r="D1586" s="19"/>
      <c r="E1586" s="21"/>
      <c r="F1586" s="21"/>
      <c r="G1586" s="19"/>
      <c r="H1586" s="49"/>
    </row>
    <row r="1587" spans="1:8" ht="21.75" customHeight="1" x14ac:dyDescent="0.2">
      <c r="A1587"/>
      <c r="B1587"/>
      <c r="C1587" s="2"/>
      <c r="D1587" s="2"/>
      <c r="E1587" s="3"/>
      <c r="F1587" s="3"/>
      <c r="G1587" s="2"/>
      <c r="H1587" s="48"/>
    </row>
    <row r="1588" spans="1:8" ht="21.75" customHeight="1" x14ac:dyDescent="0.2">
      <c r="A1588"/>
      <c r="B1588"/>
      <c r="C1588" s="2"/>
      <c r="D1588" s="2"/>
      <c r="E1588" s="3"/>
      <c r="F1588" s="3"/>
      <c r="G1588" s="2"/>
      <c r="H1588" s="48"/>
    </row>
    <row r="1589" spans="1:8" ht="21.75" customHeight="1" x14ac:dyDescent="0.2">
      <c r="A1589"/>
      <c r="B1589"/>
      <c r="C1589" s="2"/>
      <c r="D1589" s="2"/>
      <c r="E1589" s="3"/>
      <c r="F1589" s="3"/>
      <c r="G1589" s="2"/>
      <c r="H1589" s="48"/>
    </row>
    <row r="1590" spans="1:8" ht="21.75" customHeight="1" x14ac:dyDescent="0.2">
      <c r="A1590"/>
      <c r="B1590"/>
      <c r="C1590" s="2"/>
      <c r="D1590" s="2"/>
      <c r="E1590" s="3"/>
      <c r="F1590" s="3"/>
      <c r="G1590" s="2"/>
      <c r="H1590" s="48"/>
    </row>
    <row r="1591" spans="1:8" ht="21.75" customHeight="1" x14ac:dyDescent="0.2">
      <c r="A1591"/>
      <c r="B1591"/>
      <c r="C1591"/>
      <c r="D1591"/>
      <c r="E1591" s="3"/>
      <c r="F1591" s="3"/>
      <c r="G1591" s="2"/>
      <c r="H1591" s="48"/>
    </row>
    <row r="1592" spans="1:8" ht="21.75" customHeight="1" x14ac:dyDescent="0.2">
      <c r="A1592"/>
      <c r="B1592"/>
      <c r="C1592"/>
      <c r="D1592"/>
      <c r="E1592"/>
      <c r="F1592"/>
      <c r="G1592" s="2"/>
      <c r="H1592" s="48"/>
    </row>
    <row r="1593" spans="1:8" ht="21.75" customHeight="1" x14ac:dyDescent="0.2">
      <c r="A1593"/>
      <c r="B1593"/>
      <c r="C1593"/>
      <c r="D1593"/>
      <c r="E1593"/>
      <c r="F1593"/>
      <c r="G1593" s="2"/>
      <c r="H1593" s="48"/>
    </row>
    <row r="1594" spans="1:8" ht="21.75" customHeight="1" x14ac:dyDescent="0.2">
      <c r="A1594"/>
      <c r="B1594"/>
      <c r="C1594" s="2"/>
      <c r="D1594" s="2"/>
      <c r="E1594" s="3"/>
      <c r="F1594" s="3"/>
      <c r="G1594" s="2"/>
      <c r="H1594" s="48"/>
    </row>
    <row r="1595" spans="1:8" ht="21.75" customHeight="1" x14ac:dyDescent="0.2">
      <c r="A1595"/>
      <c r="B1595"/>
      <c r="C1595" s="2"/>
      <c r="D1595" s="2"/>
      <c r="E1595" s="3"/>
      <c r="F1595" s="3"/>
      <c r="G1595" s="2"/>
      <c r="H1595" s="48"/>
    </row>
    <row r="1596" spans="1:8" ht="21.75" customHeight="1" x14ac:dyDescent="0.2">
      <c r="A1596"/>
      <c r="B1596"/>
      <c r="C1596" s="2"/>
      <c r="D1596" s="2"/>
      <c r="E1596" s="3"/>
      <c r="F1596" s="3"/>
      <c r="G1596" s="2"/>
      <c r="H1596" s="48"/>
    </row>
    <row r="1597" spans="1:8" ht="21.75" customHeight="1" x14ac:dyDescent="0.2">
      <c r="A1597"/>
      <c r="B1597"/>
      <c r="C1597" s="2"/>
      <c r="D1597" s="2"/>
      <c r="E1597" s="3"/>
      <c r="F1597" s="3"/>
      <c r="G1597" s="2"/>
      <c r="H1597" s="48"/>
    </row>
    <row r="1598" spans="1:8" ht="21.75" customHeight="1" x14ac:dyDescent="0.2">
      <c r="A1598"/>
      <c r="B1598"/>
      <c r="C1598" s="2"/>
      <c r="D1598" s="2"/>
      <c r="E1598" s="3"/>
      <c r="F1598" s="3"/>
      <c r="G1598" s="2"/>
      <c r="H1598" s="48"/>
    </row>
    <row r="1599" spans="1:8" ht="21.75" customHeight="1" x14ac:dyDescent="0.2">
      <c r="A1599"/>
      <c r="B1599"/>
      <c r="C1599" s="2"/>
      <c r="D1599" s="2"/>
      <c r="E1599" s="3"/>
      <c r="F1599" s="3"/>
      <c r="G1599" s="2"/>
      <c r="H1599" s="48"/>
    </row>
    <row r="1600" spans="1:8" ht="21.75" customHeight="1" x14ac:dyDescent="0.2">
      <c r="A1600"/>
      <c r="B1600"/>
      <c r="C1600" s="2"/>
      <c r="D1600" s="2"/>
      <c r="E1600" s="3"/>
      <c r="F1600" s="3"/>
      <c r="G1600" s="2"/>
      <c r="H1600" s="48"/>
    </row>
    <row r="1601" spans="1:8" ht="21.75" customHeight="1" x14ac:dyDescent="0.2">
      <c r="A1601"/>
      <c r="B1601"/>
      <c r="C1601" s="2"/>
      <c r="D1601" s="2"/>
      <c r="E1601" s="3"/>
      <c r="F1601" s="3"/>
      <c r="G1601" s="2"/>
      <c r="H1601" s="48"/>
    </row>
    <row r="1602" spans="1:8" ht="21.75" customHeight="1" x14ac:dyDescent="0.2">
      <c r="A1602"/>
      <c r="B1602"/>
      <c r="C1602" s="2"/>
      <c r="D1602" s="2"/>
      <c r="E1602" s="3"/>
      <c r="F1602" s="3"/>
      <c r="G1602" s="2"/>
      <c r="H1602" s="48"/>
    </row>
    <row r="1603" spans="1:8" ht="21.75" customHeight="1" x14ac:dyDescent="0.2">
      <c r="A1603"/>
      <c r="B1603"/>
      <c r="C1603" s="2"/>
      <c r="D1603" s="2"/>
      <c r="E1603" s="3"/>
      <c r="F1603" s="3"/>
      <c r="G1603" s="2"/>
      <c r="H1603" s="48"/>
    </row>
    <row r="1604" spans="1:8" ht="21.75" customHeight="1" x14ac:dyDescent="0.2">
      <c r="A1604"/>
      <c r="B1604"/>
      <c r="C1604" s="2"/>
      <c r="D1604" s="2"/>
      <c r="E1604" s="3"/>
      <c r="F1604" s="3"/>
      <c r="G1604" s="2"/>
      <c r="H1604" s="48"/>
    </row>
    <row r="1605" spans="1:8" ht="21.75" customHeight="1" x14ac:dyDescent="0.2">
      <c r="A1605"/>
      <c r="B1605"/>
      <c r="C1605" s="2"/>
      <c r="D1605" s="2"/>
      <c r="E1605" s="3"/>
      <c r="F1605" s="3"/>
      <c r="G1605" s="2"/>
      <c r="H1605" s="48"/>
    </row>
    <row r="1606" spans="1:8" ht="21.75" customHeight="1" x14ac:dyDescent="0.2">
      <c r="A1606"/>
      <c r="B1606"/>
      <c r="C1606" s="2"/>
      <c r="D1606" s="2"/>
      <c r="E1606" s="3"/>
      <c r="F1606" s="3"/>
      <c r="G1606" s="2"/>
      <c r="H1606" s="48"/>
    </row>
    <row r="1607" spans="1:8" ht="21.75" customHeight="1" x14ac:dyDescent="0.2">
      <c r="A1607"/>
      <c r="B1607"/>
      <c r="C1607" s="2"/>
      <c r="D1607" s="2"/>
      <c r="E1607" s="3"/>
      <c r="F1607" s="3"/>
      <c r="G1607" s="2"/>
      <c r="H1607" s="48"/>
    </row>
    <row r="1608" spans="1:8" ht="21.75" customHeight="1" x14ac:dyDescent="0.2">
      <c r="A1608"/>
      <c r="B1608"/>
      <c r="C1608" s="2"/>
      <c r="D1608" s="2"/>
      <c r="E1608" s="3"/>
      <c r="F1608" s="3"/>
      <c r="G1608" s="2"/>
      <c r="H1608" s="48"/>
    </row>
    <row r="1609" spans="1:8" ht="21.75" customHeight="1" x14ac:dyDescent="0.2">
      <c r="A1609"/>
      <c r="B1609"/>
      <c r="C1609" s="2"/>
      <c r="D1609" s="2"/>
      <c r="E1609" s="3"/>
      <c r="F1609" s="3"/>
      <c r="G1609" s="2"/>
      <c r="H1609" s="48"/>
    </row>
    <row r="1610" spans="1:8" ht="21.75" customHeight="1" x14ac:dyDescent="0.2">
      <c r="A1610"/>
      <c r="B1610"/>
      <c r="C1610" s="2"/>
      <c r="D1610" s="2"/>
      <c r="E1610" s="3"/>
      <c r="F1610" s="3"/>
      <c r="G1610" s="2"/>
      <c r="H1610" s="48"/>
    </row>
    <row r="1611" spans="1:8" ht="21.75" customHeight="1" x14ac:dyDescent="0.2">
      <c r="A1611"/>
      <c r="B1611"/>
      <c r="C1611" s="2"/>
      <c r="D1611" s="2"/>
      <c r="E1611" s="3"/>
      <c r="F1611" s="3"/>
      <c r="G1611" s="2"/>
      <c r="H1611" s="48"/>
    </row>
    <row r="1612" spans="1:8" ht="21.75" customHeight="1" x14ac:dyDescent="0.2">
      <c r="A1612"/>
      <c r="B1612"/>
      <c r="C1612" s="2"/>
      <c r="D1612" s="2"/>
      <c r="E1612" s="3"/>
      <c r="F1612" s="3"/>
      <c r="G1612" s="2"/>
      <c r="H1612" s="48"/>
    </row>
    <row r="1613" spans="1:8" ht="21.75" customHeight="1" x14ac:dyDescent="0.2">
      <c r="A1613"/>
      <c r="B1613"/>
      <c r="C1613"/>
      <c r="D1613"/>
      <c r="E1613"/>
      <c r="F1613"/>
      <c r="G1613" s="2"/>
      <c r="H1613" s="48"/>
    </row>
    <row r="1614" spans="1:8" ht="21.75" customHeight="1" x14ac:dyDescent="0.2">
      <c r="A1614"/>
      <c r="B1614"/>
      <c r="C1614"/>
      <c r="D1614"/>
      <c r="E1614"/>
      <c r="F1614"/>
      <c r="G1614" s="2"/>
      <c r="H1614" s="48"/>
    </row>
    <row r="1615" spans="1:8" ht="21.75" customHeight="1" x14ac:dyDescent="0.2">
      <c r="A1615"/>
      <c r="B1615"/>
      <c r="C1615"/>
      <c r="D1615"/>
      <c r="E1615"/>
      <c r="F1615"/>
      <c r="G1615" s="2"/>
      <c r="H1615" s="48"/>
    </row>
    <row r="1616" spans="1:8" ht="21.75" customHeight="1" x14ac:dyDescent="0.2">
      <c r="A1616"/>
      <c r="B1616"/>
      <c r="C1616"/>
      <c r="D1616"/>
      <c r="E1616"/>
      <c r="F1616"/>
      <c r="G1616" s="2"/>
      <c r="H1616" s="48"/>
    </row>
    <row r="1617" spans="1:8" ht="21.75" customHeight="1" x14ac:dyDescent="0.2">
      <c r="A1617"/>
      <c r="B1617"/>
      <c r="C1617"/>
      <c r="D1617"/>
      <c r="E1617"/>
      <c r="F1617"/>
      <c r="G1617" s="2"/>
      <c r="H1617" s="48"/>
    </row>
    <row r="1618" spans="1:8" ht="21.75" customHeight="1" x14ac:dyDescent="0.2">
      <c r="A1618"/>
      <c r="B1618"/>
      <c r="C1618"/>
      <c r="D1618"/>
      <c r="E1618"/>
      <c r="F1618"/>
      <c r="G1618" s="2"/>
      <c r="H1618" s="48"/>
    </row>
    <row r="1619" spans="1:8" ht="21.75" customHeight="1" x14ac:dyDescent="0.2">
      <c r="A1619"/>
      <c r="B1619"/>
      <c r="C1619"/>
      <c r="D1619"/>
      <c r="E1619"/>
      <c r="F1619"/>
      <c r="G1619" s="2"/>
      <c r="H1619" s="48"/>
    </row>
    <row r="1620" spans="1:8" ht="21.75" customHeight="1" x14ac:dyDescent="0.2">
      <c r="A1620"/>
      <c r="B1620"/>
      <c r="C1620"/>
      <c r="D1620"/>
      <c r="E1620"/>
      <c r="F1620"/>
      <c r="G1620" s="2"/>
      <c r="H1620" s="48"/>
    </row>
    <row r="1621" spans="1:8" ht="21.75" customHeight="1" x14ac:dyDescent="0.2">
      <c r="A1621"/>
      <c r="B1621"/>
      <c r="C1621"/>
      <c r="D1621"/>
      <c r="E1621"/>
      <c r="F1621"/>
      <c r="G1621" s="2"/>
      <c r="H1621" s="48"/>
    </row>
    <row r="1622" spans="1:8" ht="21.75" customHeight="1" x14ac:dyDescent="0.2">
      <c r="A1622"/>
      <c r="B1622"/>
      <c r="C1622"/>
      <c r="D1622"/>
      <c r="E1622"/>
      <c r="F1622"/>
      <c r="G1622" s="2"/>
      <c r="H1622" s="48"/>
    </row>
    <row r="1623" spans="1:8" ht="21.75" customHeight="1" x14ac:dyDescent="0.2">
      <c r="A1623"/>
      <c r="B1623"/>
      <c r="C1623"/>
      <c r="D1623"/>
      <c r="E1623"/>
      <c r="F1623"/>
      <c r="G1623" s="2"/>
      <c r="H1623" s="48"/>
    </row>
    <row r="1624" spans="1:8" ht="21.75" customHeight="1" x14ac:dyDescent="0.2">
      <c r="A1624"/>
      <c r="B1624"/>
      <c r="C1624" s="2"/>
      <c r="D1624" s="2"/>
      <c r="E1624" s="3"/>
      <c r="F1624" s="3"/>
      <c r="G1624" s="2"/>
      <c r="H1624" s="48"/>
    </row>
    <row r="1625" spans="1:8" ht="21.75" customHeight="1" x14ac:dyDescent="0.2">
      <c r="A1625"/>
      <c r="B1625"/>
      <c r="C1625" s="2"/>
      <c r="D1625" s="2"/>
      <c r="E1625" s="3"/>
      <c r="F1625" s="3"/>
      <c r="G1625" s="2"/>
      <c r="H1625" s="48"/>
    </row>
    <row r="1626" spans="1:8" ht="21.75" customHeight="1" x14ac:dyDescent="0.2">
      <c r="A1626"/>
      <c r="B1626"/>
      <c r="C1626" s="2"/>
      <c r="D1626" s="2"/>
      <c r="E1626" s="3"/>
      <c r="F1626" s="3"/>
      <c r="G1626" s="2"/>
      <c r="H1626" s="48"/>
    </row>
    <row r="1627" spans="1:8" ht="21.75" customHeight="1" x14ac:dyDescent="0.2">
      <c r="A1627"/>
      <c r="B1627"/>
      <c r="C1627" s="2"/>
      <c r="D1627" s="2"/>
      <c r="E1627" s="3"/>
      <c r="F1627" s="3"/>
      <c r="G1627" s="2"/>
      <c r="H1627" s="48"/>
    </row>
    <row r="1628" spans="1:8" ht="21.75" customHeight="1" x14ac:dyDescent="0.2">
      <c r="A1628"/>
      <c r="B1628"/>
      <c r="C1628" s="2"/>
      <c r="D1628" s="2"/>
      <c r="E1628" s="3"/>
      <c r="F1628" s="3"/>
      <c r="G1628" s="2"/>
      <c r="H1628" s="48"/>
    </row>
    <row r="1629" spans="1:8" ht="21.75" customHeight="1" x14ac:dyDescent="0.2">
      <c r="A1629"/>
      <c r="B1629"/>
      <c r="C1629" s="2"/>
      <c r="D1629" s="2"/>
      <c r="E1629" s="3"/>
      <c r="F1629" s="3"/>
      <c r="G1629" s="2"/>
      <c r="H1629" s="48"/>
    </row>
    <row r="1630" spans="1:8" ht="21.75" customHeight="1" x14ac:dyDescent="0.2">
      <c r="A1630"/>
      <c r="B1630"/>
      <c r="C1630" s="2"/>
      <c r="D1630" s="2"/>
      <c r="E1630" s="3"/>
      <c r="F1630" s="3"/>
      <c r="G1630" s="2"/>
      <c r="H1630" s="48"/>
    </row>
    <row r="1631" spans="1:8" ht="21.75" customHeight="1" x14ac:dyDescent="0.2">
      <c r="A1631"/>
      <c r="B1631"/>
      <c r="C1631"/>
      <c r="D1631"/>
      <c r="E1631" s="3"/>
      <c r="F1631" s="3"/>
      <c r="G1631" s="2"/>
      <c r="H1631" s="48"/>
    </row>
    <row r="1632" spans="1:8" ht="21.75" customHeight="1" x14ac:dyDescent="0.2">
      <c r="A1632"/>
      <c r="B1632"/>
      <c r="C1632"/>
      <c r="D1632"/>
      <c r="E1632" s="3"/>
      <c r="F1632" s="3"/>
      <c r="G1632" s="2"/>
      <c r="H1632" s="48"/>
    </row>
    <row r="1633" spans="1:8" ht="21.75" customHeight="1" x14ac:dyDescent="0.2">
      <c r="A1633"/>
      <c r="B1633"/>
      <c r="C1633"/>
      <c r="D1633"/>
      <c r="E1633"/>
      <c r="F1633"/>
      <c r="G1633" s="2"/>
      <c r="H1633" s="48"/>
    </row>
    <row r="1634" spans="1:8" ht="21.75" customHeight="1" x14ac:dyDescent="0.2">
      <c r="A1634"/>
      <c r="B1634"/>
      <c r="C1634"/>
      <c r="D1634"/>
      <c r="E1634"/>
      <c r="F1634"/>
      <c r="G1634" s="2"/>
      <c r="H1634" s="48"/>
    </row>
    <row r="1635" spans="1:8" ht="21.75" customHeight="1" x14ac:dyDescent="0.2">
      <c r="A1635"/>
      <c r="B1635"/>
      <c r="C1635"/>
      <c r="D1635"/>
      <c r="E1635"/>
      <c r="F1635"/>
      <c r="G1635" s="2"/>
      <c r="H1635" s="48"/>
    </row>
    <row r="1636" spans="1:8" ht="21.75" customHeight="1" x14ac:dyDescent="0.2">
      <c r="A1636"/>
      <c r="B1636"/>
      <c r="C1636"/>
      <c r="D1636"/>
      <c r="E1636"/>
      <c r="F1636"/>
      <c r="G1636" s="2"/>
      <c r="H1636" s="48"/>
    </row>
    <row r="1637" spans="1:8" ht="21.75" customHeight="1" x14ac:dyDescent="0.2">
      <c r="A1637"/>
      <c r="B1637"/>
      <c r="C1637"/>
      <c r="D1637"/>
      <c r="E1637"/>
      <c r="F1637"/>
      <c r="G1637" s="2"/>
      <c r="H1637" s="48"/>
    </row>
    <row r="1638" spans="1:8" ht="21.75" customHeight="1" x14ac:dyDescent="0.2">
      <c r="A1638"/>
      <c r="B1638"/>
      <c r="C1638" s="2"/>
      <c r="D1638" s="2"/>
      <c r="E1638" s="3"/>
      <c r="F1638" s="3"/>
      <c r="G1638" s="2"/>
      <c r="H1638" s="48"/>
    </row>
    <row r="1639" spans="1:8" ht="21.75" customHeight="1" x14ac:dyDescent="0.2">
      <c r="A1639"/>
      <c r="B1639"/>
      <c r="C1639" s="2"/>
      <c r="D1639" s="2"/>
      <c r="E1639" s="3"/>
      <c r="F1639" s="3"/>
      <c r="G1639" s="2"/>
      <c r="H1639" s="48"/>
    </row>
    <row r="1640" spans="1:8" ht="21.75" customHeight="1" x14ac:dyDescent="0.2">
      <c r="A1640"/>
      <c r="B1640"/>
      <c r="C1640" s="2"/>
      <c r="D1640" s="2"/>
      <c r="E1640" s="3"/>
      <c r="F1640" s="3"/>
      <c r="G1640" s="2"/>
      <c r="H1640" s="48"/>
    </row>
    <row r="1641" spans="1:8" ht="21.75" customHeight="1" x14ac:dyDescent="0.2">
      <c r="A1641"/>
      <c r="B1641"/>
      <c r="C1641"/>
      <c r="D1641"/>
      <c r="E1641"/>
      <c r="F1641"/>
      <c r="G1641" s="2"/>
      <c r="H1641" s="48"/>
    </row>
    <row r="1642" spans="1:8" ht="21.75" customHeight="1" x14ac:dyDescent="0.2">
      <c r="A1642"/>
      <c r="B1642"/>
      <c r="C1642"/>
      <c r="D1642"/>
      <c r="E1642"/>
      <c r="F1642"/>
      <c r="G1642" s="2"/>
      <c r="H1642" s="48"/>
    </row>
    <row r="1643" spans="1:8" ht="21.75" customHeight="1" x14ac:dyDescent="0.2">
      <c r="A1643"/>
      <c r="B1643"/>
      <c r="C1643"/>
      <c r="D1643"/>
      <c r="E1643"/>
      <c r="F1643"/>
      <c r="G1643" s="2"/>
      <c r="H1643" s="48"/>
    </row>
    <row r="1644" spans="1:8" ht="21.75" customHeight="1" x14ac:dyDescent="0.2">
      <c r="A1644"/>
      <c r="B1644"/>
      <c r="C1644"/>
      <c r="D1644"/>
      <c r="E1644"/>
      <c r="F1644"/>
      <c r="G1644" s="2"/>
      <c r="H1644" s="48"/>
    </row>
    <row r="1645" spans="1:8" ht="21.75" customHeight="1" x14ac:dyDescent="0.2">
      <c r="A1645"/>
      <c r="B1645"/>
      <c r="C1645"/>
      <c r="D1645"/>
      <c r="E1645"/>
      <c r="F1645"/>
      <c r="G1645" s="2"/>
      <c r="H1645" s="48"/>
    </row>
    <row r="1646" spans="1:8" ht="21.75" customHeight="1" x14ac:dyDescent="0.2">
      <c r="A1646"/>
      <c r="B1646"/>
      <c r="C1646"/>
      <c r="D1646"/>
      <c r="E1646"/>
      <c r="F1646"/>
      <c r="G1646" s="2"/>
      <c r="H1646" s="48"/>
    </row>
    <row r="1647" spans="1:8" ht="21.75" customHeight="1" x14ac:dyDescent="0.2">
      <c r="A1647"/>
      <c r="B1647"/>
      <c r="C1647"/>
      <c r="D1647"/>
      <c r="E1647"/>
      <c r="F1647"/>
      <c r="G1647" s="2"/>
      <c r="H1647" s="48"/>
    </row>
    <row r="1648" spans="1:8" ht="21.75" customHeight="1" x14ac:dyDescent="0.2">
      <c r="A1648"/>
      <c r="B1648"/>
      <c r="C1648"/>
      <c r="D1648"/>
      <c r="E1648"/>
      <c r="F1648"/>
      <c r="G1648" s="2"/>
      <c r="H1648" s="48"/>
    </row>
    <row r="1649" spans="1:8" ht="21.75" customHeight="1" x14ac:dyDescent="0.2">
      <c r="A1649"/>
      <c r="B1649"/>
      <c r="C1649"/>
      <c r="D1649"/>
      <c r="E1649"/>
      <c r="F1649"/>
      <c r="G1649" s="2"/>
      <c r="H1649" s="48"/>
    </row>
    <row r="1650" spans="1:8" ht="21.75" customHeight="1" x14ac:dyDescent="0.2">
      <c r="A1650"/>
      <c r="B1650"/>
      <c r="C1650"/>
      <c r="D1650"/>
      <c r="E1650"/>
      <c r="F1650"/>
      <c r="G1650" s="2"/>
      <c r="H1650" s="48"/>
    </row>
    <row r="1651" spans="1:8" ht="21.75" customHeight="1" x14ac:dyDescent="0.2">
      <c r="A1651"/>
      <c r="B1651"/>
      <c r="C1651"/>
      <c r="D1651"/>
      <c r="E1651"/>
      <c r="F1651"/>
      <c r="G1651" s="2"/>
      <c r="H1651" s="48"/>
    </row>
    <row r="1652" spans="1:8" ht="21.75" customHeight="1" x14ac:dyDescent="0.2">
      <c r="A1652"/>
      <c r="B1652"/>
      <c r="C1652" s="2"/>
      <c r="D1652" s="2"/>
      <c r="E1652" s="3"/>
      <c r="F1652" s="3"/>
      <c r="G1652" s="2"/>
      <c r="H1652" s="48"/>
    </row>
    <row r="1653" spans="1:8" ht="21.75" customHeight="1" x14ac:dyDescent="0.2">
      <c r="A1653"/>
      <c r="B1653"/>
      <c r="C1653" s="2"/>
      <c r="D1653" s="2"/>
      <c r="E1653" s="3"/>
      <c r="F1653" s="3"/>
      <c r="G1653" s="2"/>
      <c r="H1653" s="48"/>
    </row>
    <row r="1654" spans="1:8" ht="21.75" customHeight="1" x14ac:dyDescent="0.2">
      <c r="A1654"/>
      <c r="B1654"/>
      <c r="C1654" s="2"/>
      <c r="D1654" s="2"/>
      <c r="E1654" s="3"/>
      <c r="F1654" s="3"/>
      <c r="G1654" s="2"/>
      <c r="H1654" s="48"/>
    </row>
    <row r="1655" spans="1:8" ht="21.75" customHeight="1" x14ac:dyDescent="0.2">
      <c r="A1655"/>
      <c r="B1655"/>
      <c r="C1655" s="2"/>
      <c r="D1655" s="2"/>
      <c r="E1655" s="3"/>
      <c r="F1655" s="3"/>
      <c r="G1655" s="2"/>
      <c r="H1655" s="48"/>
    </row>
    <row r="1656" spans="1:8" ht="21.75" customHeight="1" x14ac:dyDescent="0.2">
      <c r="A1656"/>
      <c r="B1656"/>
      <c r="C1656" s="2"/>
      <c r="D1656" s="2"/>
      <c r="E1656" s="3"/>
      <c r="F1656" s="3"/>
      <c r="G1656" s="2"/>
      <c r="H1656" s="48"/>
    </row>
    <row r="1657" spans="1:8" ht="21.75" customHeight="1" x14ac:dyDescent="0.2">
      <c r="A1657"/>
      <c r="B1657"/>
      <c r="C1657" s="2"/>
      <c r="D1657" s="2"/>
      <c r="E1657" s="3"/>
      <c r="F1657" s="3"/>
      <c r="G1657" s="2"/>
      <c r="H1657" s="48"/>
    </row>
    <row r="1658" spans="1:8" ht="21.75" customHeight="1" x14ac:dyDescent="0.2">
      <c r="A1658"/>
      <c r="B1658"/>
      <c r="C1658"/>
      <c r="D1658"/>
      <c r="E1658"/>
      <c r="F1658"/>
      <c r="G1658" s="2"/>
      <c r="H1658" s="48"/>
    </row>
    <row r="1659" spans="1:8" ht="21.75" customHeight="1" x14ac:dyDescent="0.2">
      <c r="A1659"/>
      <c r="B1659"/>
      <c r="C1659"/>
      <c r="D1659"/>
      <c r="E1659"/>
      <c r="F1659"/>
      <c r="G1659" s="2"/>
      <c r="H1659" s="48"/>
    </row>
    <row r="1660" spans="1:8" ht="21.75" customHeight="1" x14ac:dyDescent="0.2">
      <c r="A1660"/>
      <c r="B1660"/>
      <c r="C1660" s="2"/>
      <c r="D1660" s="2"/>
      <c r="E1660" s="3"/>
      <c r="F1660" s="3"/>
      <c r="G1660" s="2"/>
      <c r="H1660" s="48"/>
    </row>
    <row r="1661" spans="1:8" ht="21.75" customHeight="1" x14ac:dyDescent="0.2">
      <c r="A1661"/>
      <c r="B1661"/>
      <c r="C1661" s="2"/>
      <c r="D1661" s="2"/>
      <c r="E1661" s="3"/>
      <c r="F1661" s="3"/>
      <c r="G1661" s="2"/>
      <c r="H1661" s="48"/>
    </row>
    <row r="1662" spans="1:8" ht="21.75" customHeight="1" x14ac:dyDescent="0.2">
      <c r="A1662"/>
      <c r="B1662"/>
      <c r="C1662" s="2"/>
      <c r="D1662" s="2"/>
      <c r="E1662" s="3"/>
      <c r="F1662" s="3"/>
      <c r="G1662" s="2"/>
      <c r="H1662" s="48"/>
    </row>
    <row r="1663" spans="1:8" ht="21.75" customHeight="1" x14ac:dyDescent="0.2">
      <c r="A1663"/>
      <c r="B1663"/>
      <c r="C1663"/>
      <c r="D1663"/>
      <c r="E1663"/>
      <c r="F1663"/>
      <c r="G1663" s="2"/>
      <c r="H1663" s="48"/>
    </row>
    <row r="1664" spans="1:8" ht="21.75" customHeight="1" x14ac:dyDescent="0.2">
      <c r="A1664"/>
      <c r="B1664"/>
      <c r="C1664"/>
      <c r="D1664"/>
      <c r="E1664"/>
      <c r="F1664"/>
      <c r="G1664" s="2"/>
      <c r="H1664" s="48"/>
    </row>
    <row r="1665" spans="1:8" ht="21.75" customHeight="1" x14ac:dyDescent="0.2">
      <c r="A1665"/>
      <c r="B1665"/>
      <c r="C1665"/>
      <c r="D1665"/>
      <c r="E1665"/>
      <c r="F1665"/>
      <c r="G1665" s="2"/>
      <c r="H1665" s="48"/>
    </row>
    <row r="1666" spans="1:8" ht="21.75" customHeight="1" x14ac:dyDescent="0.2">
      <c r="A1666"/>
      <c r="B1666"/>
      <c r="C1666"/>
      <c r="D1666"/>
      <c r="E1666"/>
      <c r="F1666"/>
      <c r="G1666" s="2"/>
      <c r="H1666" s="48"/>
    </row>
    <row r="1667" spans="1:8" ht="21.75" customHeight="1" x14ac:dyDescent="0.2">
      <c r="A1667"/>
      <c r="B1667"/>
      <c r="C1667"/>
      <c r="D1667"/>
      <c r="E1667"/>
      <c r="F1667"/>
      <c r="G1667" s="2"/>
      <c r="H1667" s="48"/>
    </row>
    <row r="1668" spans="1:8" ht="21.75" customHeight="1" x14ac:dyDescent="0.2">
      <c r="A1668"/>
      <c r="B1668"/>
      <c r="C1668"/>
      <c r="D1668"/>
      <c r="E1668"/>
      <c r="F1668"/>
      <c r="G1668" s="2"/>
      <c r="H1668" s="48"/>
    </row>
    <row r="1669" spans="1:8" ht="21.75" customHeight="1" x14ac:dyDescent="0.2">
      <c r="A1669"/>
      <c r="B1669"/>
      <c r="C1669"/>
      <c r="D1669"/>
      <c r="E1669"/>
      <c r="F1669"/>
      <c r="G1669" s="2"/>
      <c r="H1669" s="48"/>
    </row>
    <row r="1670" spans="1:8" ht="21.75" customHeight="1" x14ac:dyDescent="0.2">
      <c r="A1670"/>
      <c r="B1670"/>
      <c r="C1670" s="2"/>
      <c r="D1670" s="2"/>
      <c r="E1670" s="3"/>
      <c r="F1670" s="3"/>
      <c r="G1670" s="2"/>
      <c r="H1670" s="48"/>
    </row>
    <row r="1671" spans="1:8" ht="21.75" customHeight="1" x14ac:dyDescent="0.2">
      <c r="A1671"/>
      <c r="B1671"/>
      <c r="C1671" s="2"/>
      <c r="D1671" s="2"/>
      <c r="E1671" s="3"/>
      <c r="F1671" s="3"/>
      <c r="G1671" s="2"/>
      <c r="H1671" s="48"/>
    </row>
    <row r="1672" spans="1:8" ht="21.75" customHeight="1" x14ac:dyDescent="0.2">
      <c r="A1672"/>
      <c r="B1672"/>
      <c r="C1672" s="2"/>
      <c r="D1672" s="2"/>
      <c r="E1672" s="3"/>
      <c r="F1672" s="3"/>
      <c r="G1672" s="2"/>
      <c r="H1672" s="48"/>
    </row>
    <row r="1673" spans="1:8" ht="21.75" customHeight="1" x14ac:dyDescent="0.2">
      <c r="A1673"/>
      <c r="B1673"/>
      <c r="C1673" s="2"/>
      <c r="D1673" s="2"/>
      <c r="E1673" s="3"/>
      <c r="F1673" s="3"/>
      <c r="G1673" s="2"/>
      <c r="H1673" s="48"/>
    </row>
    <row r="1674" spans="1:8" ht="21.75" customHeight="1" x14ac:dyDescent="0.2">
      <c r="A1674"/>
      <c r="B1674"/>
      <c r="C1674" s="2"/>
      <c r="D1674" s="2"/>
      <c r="E1674" s="3"/>
      <c r="F1674" s="3"/>
      <c r="G1674" s="2"/>
      <c r="H1674" s="48"/>
    </row>
    <row r="1675" spans="1:8" ht="21.75" customHeight="1" x14ac:dyDescent="0.2">
      <c r="A1675"/>
      <c r="B1675"/>
      <c r="C1675" s="2"/>
      <c r="D1675" s="2"/>
      <c r="E1675" s="3"/>
      <c r="F1675" s="3"/>
      <c r="G1675" s="2"/>
      <c r="H1675" s="48"/>
    </row>
    <row r="1676" spans="1:8" ht="21.75" customHeight="1" x14ac:dyDescent="0.2">
      <c r="A1676"/>
      <c r="B1676"/>
      <c r="C1676" s="2"/>
      <c r="D1676" s="2"/>
      <c r="E1676" s="3"/>
      <c r="F1676" s="3"/>
      <c r="G1676" s="2"/>
      <c r="H1676" s="48"/>
    </row>
    <row r="1677" spans="1:8" ht="21.75" customHeight="1" x14ac:dyDescent="0.2">
      <c r="A1677"/>
      <c r="B1677"/>
      <c r="C1677" s="2"/>
      <c r="D1677" s="2"/>
      <c r="E1677" s="3"/>
      <c r="F1677" s="3"/>
      <c r="G1677" s="2"/>
      <c r="H1677" s="48"/>
    </row>
    <row r="1678" spans="1:8" ht="21.75" customHeight="1" x14ac:dyDescent="0.2">
      <c r="A1678"/>
      <c r="B1678"/>
      <c r="C1678" s="2"/>
      <c r="D1678" s="2"/>
      <c r="E1678" s="3"/>
      <c r="F1678" s="3"/>
      <c r="G1678" s="2"/>
      <c r="H1678" s="48"/>
    </row>
    <row r="1679" spans="1:8" ht="21.75" customHeight="1" x14ac:dyDescent="0.2">
      <c r="A1679"/>
      <c r="B1679"/>
      <c r="C1679" s="2"/>
      <c r="D1679" s="2"/>
      <c r="E1679" s="3"/>
      <c r="F1679" s="3"/>
      <c r="G1679" s="2"/>
      <c r="H1679" s="48"/>
    </row>
    <row r="1680" spans="1:8" ht="21.75" customHeight="1" x14ac:dyDescent="0.2">
      <c r="A1680"/>
      <c r="B1680"/>
      <c r="C1680" s="2"/>
      <c r="D1680" s="2"/>
      <c r="E1680" s="3"/>
      <c r="F1680" s="3"/>
      <c r="G1680" s="2"/>
      <c r="H1680" s="48"/>
    </row>
    <row r="1681" spans="1:8" ht="21.75" customHeight="1" x14ac:dyDescent="0.2">
      <c r="A1681"/>
      <c r="B1681"/>
      <c r="C1681" s="2"/>
      <c r="D1681" s="2"/>
      <c r="E1681" s="3"/>
      <c r="F1681" s="3"/>
      <c r="G1681" s="2"/>
      <c r="H1681" s="48"/>
    </row>
    <row r="1682" spans="1:8" ht="21.75" customHeight="1" x14ac:dyDescent="0.2">
      <c r="A1682"/>
      <c r="B1682"/>
      <c r="C1682" s="2"/>
      <c r="D1682" s="2"/>
      <c r="E1682" s="3"/>
      <c r="F1682" s="3"/>
      <c r="G1682" s="2"/>
      <c r="H1682" s="48"/>
    </row>
    <row r="1683" spans="1:8" ht="21.75" customHeight="1" x14ac:dyDescent="0.2">
      <c r="A1683"/>
      <c r="B1683"/>
      <c r="C1683" s="2"/>
      <c r="D1683" s="2"/>
      <c r="E1683" s="3"/>
      <c r="F1683" s="3"/>
      <c r="G1683" s="2"/>
      <c r="H1683" s="48"/>
    </row>
    <row r="1684" spans="1:8" ht="21.75" customHeight="1" x14ac:dyDescent="0.2">
      <c r="A1684"/>
      <c r="B1684"/>
      <c r="C1684"/>
      <c r="D1684"/>
      <c r="E1684"/>
      <c r="F1684"/>
      <c r="G1684" s="2"/>
      <c r="H1684" s="48"/>
    </row>
    <row r="1685" spans="1:8" ht="21.75" customHeight="1" x14ac:dyDescent="0.2">
      <c r="A1685"/>
      <c r="B1685"/>
      <c r="C1685"/>
      <c r="D1685"/>
      <c r="E1685"/>
      <c r="F1685"/>
      <c r="G1685" s="2"/>
      <c r="H1685" s="48"/>
    </row>
    <row r="1686" spans="1:8" ht="21.75" customHeight="1" x14ac:dyDescent="0.2">
      <c r="A1686"/>
      <c r="B1686"/>
      <c r="C1686"/>
      <c r="D1686"/>
      <c r="E1686"/>
      <c r="F1686"/>
      <c r="G1686" s="2"/>
      <c r="H1686" s="48"/>
    </row>
    <row r="1687" spans="1:8" ht="21.75" customHeight="1" x14ac:dyDescent="0.2">
      <c r="A1687"/>
      <c r="B1687"/>
      <c r="C1687"/>
      <c r="D1687"/>
      <c r="E1687"/>
      <c r="F1687"/>
      <c r="G1687" s="2"/>
      <c r="H1687" s="48"/>
    </row>
    <row r="1688" spans="1:8" ht="21.75" customHeight="1" x14ac:dyDescent="0.2">
      <c r="A1688"/>
      <c r="B1688"/>
      <c r="C1688"/>
      <c r="D1688"/>
      <c r="E1688"/>
      <c r="F1688"/>
      <c r="G1688" s="2"/>
      <c r="H1688" s="48"/>
    </row>
    <row r="1689" spans="1:8" ht="21.75" customHeight="1" x14ac:dyDescent="0.2">
      <c r="A1689"/>
      <c r="B1689"/>
      <c r="C1689"/>
      <c r="D1689"/>
      <c r="E1689"/>
      <c r="F1689"/>
      <c r="G1689" s="2"/>
      <c r="H1689" s="48"/>
    </row>
    <row r="1690" spans="1:8" ht="21.75" customHeight="1" x14ac:dyDescent="0.2">
      <c r="A1690"/>
      <c r="B1690"/>
      <c r="C1690"/>
      <c r="D1690"/>
      <c r="E1690"/>
      <c r="F1690"/>
      <c r="G1690" s="2"/>
      <c r="H1690" s="48"/>
    </row>
    <row r="1691" spans="1:8" ht="21.75" customHeight="1" x14ac:dyDescent="0.2">
      <c r="A1691"/>
      <c r="B1691"/>
      <c r="C1691"/>
      <c r="D1691"/>
      <c r="E1691"/>
      <c r="F1691"/>
      <c r="G1691" s="2"/>
      <c r="H1691" s="48"/>
    </row>
    <row r="1692" spans="1:8" ht="21.75" customHeight="1" x14ac:dyDescent="0.2">
      <c r="A1692"/>
      <c r="B1692"/>
      <c r="C1692"/>
      <c r="D1692"/>
      <c r="E1692"/>
      <c r="F1692"/>
      <c r="G1692" s="2"/>
      <c r="H1692" s="48"/>
    </row>
    <row r="1693" spans="1:8" ht="21.75" customHeight="1" x14ac:dyDescent="0.2">
      <c r="A1693"/>
      <c r="B1693"/>
      <c r="C1693"/>
      <c r="D1693"/>
      <c r="E1693"/>
      <c r="F1693"/>
      <c r="G1693" s="2"/>
      <c r="H1693" s="48"/>
    </row>
    <row r="1694" spans="1:8" ht="21.75" customHeight="1" x14ac:dyDescent="0.2">
      <c r="A1694"/>
      <c r="B1694"/>
      <c r="C1694"/>
      <c r="D1694"/>
      <c r="E1694"/>
      <c r="F1694"/>
      <c r="G1694" s="2"/>
      <c r="H1694" s="48"/>
    </row>
    <row r="1695" spans="1:8" ht="21.75" customHeight="1" x14ac:dyDescent="0.2">
      <c r="A1695"/>
      <c r="B1695"/>
      <c r="C1695"/>
      <c r="D1695"/>
      <c r="E1695"/>
      <c r="F1695"/>
      <c r="G1695" s="2"/>
      <c r="H1695" s="48"/>
    </row>
    <row r="1696" spans="1:8" ht="21.75" customHeight="1" x14ac:dyDescent="0.2">
      <c r="A1696"/>
      <c r="B1696"/>
      <c r="C1696" s="2"/>
      <c r="D1696" s="2"/>
      <c r="E1696" s="3"/>
      <c r="F1696" s="3"/>
      <c r="G1696" s="2"/>
      <c r="H1696" s="48"/>
    </row>
    <row r="1697" spans="1:8" ht="21.75" customHeight="1" x14ac:dyDescent="0.2">
      <c r="A1697"/>
      <c r="B1697"/>
      <c r="C1697" s="2"/>
      <c r="D1697" s="2"/>
      <c r="E1697" s="3"/>
      <c r="F1697" s="3"/>
      <c r="G1697" s="2"/>
      <c r="H1697" s="48"/>
    </row>
    <row r="1698" spans="1:8" ht="21.75" customHeight="1" x14ac:dyDescent="0.2">
      <c r="A1698"/>
      <c r="B1698"/>
      <c r="C1698" s="2"/>
      <c r="D1698" s="2"/>
      <c r="E1698" s="3"/>
      <c r="F1698" s="3"/>
      <c r="G1698" s="2"/>
      <c r="H1698" s="48"/>
    </row>
    <row r="1699" spans="1:8" ht="21.75" customHeight="1" x14ac:dyDescent="0.2">
      <c r="A1699"/>
      <c r="B1699"/>
      <c r="C1699" s="2"/>
      <c r="D1699" s="2"/>
      <c r="E1699" s="3"/>
      <c r="F1699" s="3"/>
      <c r="G1699" s="2"/>
      <c r="H1699" s="48"/>
    </row>
    <row r="1700" spans="1:8" ht="21.75" customHeight="1" x14ac:dyDescent="0.2">
      <c r="A1700"/>
      <c r="B1700"/>
      <c r="C1700" s="2"/>
      <c r="D1700" s="2"/>
      <c r="E1700" s="3"/>
      <c r="F1700" s="3"/>
      <c r="G1700" s="2"/>
      <c r="H1700" s="48"/>
    </row>
    <row r="1701" spans="1:8" ht="21.75" customHeight="1" x14ac:dyDescent="0.2">
      <c r="A1701"/>
      <c r="B1701"/>
      <c r="C1701"/>
      <c r="D1701"/>
      <c r="E1701"/>
      <c r="F1701"/>
      <c r="G1701" s="2"/>
      <c r="H1701" s="48"/>
    </row>
    <row r="1702" spans="1:8" ht="21.75" customHeight="1" x14ac:dyDescent="0.2">
      <c r="A1702"/>
      <c r="B1702"/>
      <c r="C1702"/>
      <c r="D1702"/>
      <c r="E1702"/>
      <c r="F1702"/>
      <c r="G1702" s="2"/>
      <c r="H1702" s="48"/>
    </row>
    <row r="1703" spans="1:8" ht="21.75" customHeight="1" x14ac:dyDescent="0.2">
      <c r="A1703"/>
      <c r="B1703"/>
      <c r="C1703"/>
      <c r="D1703"/>
      <c r="E1703"/>
      <c r="F1703"/>
      <c r="G1703" s="2"/>
      <c r="H1703" s="48"/>
    </row>
    <row r="1704" spans="1:8" ht="21.75" customHeight="1" x14ac:dyDescent="0.2">
      <c r="A1704"/>
      <c r="B1704"/>
      <c r="C1704"/>
      <c r="D1704"/>
      <c r="E1704"/>
      <c r="F1704"/>
      <c r="G1704" s="2"/>
      <c r="H1704" s="48"/>
    </row>
    <row r="1705" spans="1:8" ht="21.75" customHeight="1" x14ac:dyDescent="0.2">
      <c r="A1705"/>
      <c r="B1705"/>
      <c r="C1705"/>
      <c r="D1705"/>
      <c r="E1705"/>
      <c r="F1705"/>
      <c r="G1705" s="2"/>
      <c r="H1705" s="48"/>
    </row>
    <row r="1706" spans="1:8" ht="21.75" customHeight="1" x14ac:dyDescent="0.2">
      <c r="A1706"/>
      <c r="B1706"/>
      <c r="C1706"/>
      <c r="D1706"/>
      <c r="E1706"/>
      <c r="F1706"/>
      <c r="G1706" s="2"/>
      <c r="H1706" s="48"/>
    </row>
    <row r="1707" spans="1:8" ht="21.75" customHeight="1" x14ac:dyDescent="0.2">
      <c r="A1707"/>
      <c r="B1707"/>
      <c r="C1707" s="2"/>
      <c r="D1707" s="2"/>
      <c r="E1707" s="3"/>
      <c r="F1707" s="3"/>
      <c r="G1707" s="2"/>
      <c r="H1707" s="48"/>
    </row>
    <row r="1708" spans="1:8" ht="21.75" customHeight="1" x14ac:dyDescent="0.2">
      <c r="A1708"/>
      <c r="B1708"/>
      <c r="C1708" s="2"/>
      <c r="D1708" s="2"/>
      <c r="E1708" s="3"/>
      <c r="F1708" s="3"/>
      <c r="G1708" s="2"/>
      <c r="H1708" s="48"/>
    </row>
    <row r="1709" spans="1:8" ht="21.75" customHeight="1" x14ac:dyDescent="0.2">
      <c r="A1709"/>
      <c r="B1709"/>
      <c r="C1709" s="2"/>
      <c r="D1709" s="2"/>
      <c r="E1709" s="3"/>
      <c r="F1709" s="3"/>
      <c r="G1709" s="2"/>
      <c r="H1709" s="48"/>
    </row>
    <row r="1710" spans="1:8" ht="21.75" customHeight="1" x14ac:dyDescent="0.2">
      <c r="A1710"/>
      <c r="B1710"/>
      <c r="C1710"/>
      <c r="D1710"/>
      <c r="E1710"/>
      <c r="F1710"/>
      <c r="G1710" s="2"/>
      <c r="H1710" s="48"/>
    </row>
    <row r="1711" spans="1:8" ht="21.75" customHeight="1" x14ac:dyDescent="0.2">
      <c r="A1711"/>
      <c r="B1711"/>
      <c r="C1711"/>
      <c r="D1711"/>
      <c r="E1711"/>
      <c r="F1711"/>
      <c r="G1711" s="2"/>
      <c r="H1711" s="48"/>
    </row>
    <row r="1712" spans="1:8" ht="21.75" customHeight="1" x14ac:dyDescent="0.2">
      <c r="A1712"/>
      <c r="B1712"/>
      <c r="C1712"/>
      <c r="D1712"/>
      <c r="E1712"/>
      <c r="F1712"/>
      <c r="G1712" s="2"/>
      <c r="H1712" s="48"/>
    </row>
    <row r="1713" spans="1:8" ht="21.75" customHeight="1" x14ac:dyDescent="0.2">
      <c r="A1713"/>
      <c r="B1713"/>
      <c r="C1713"/>
      <c r="D1713"/>
      <c r="E1713"/>
      <c r="F1713"/>
      <c r="G1713" s="2"/>
      <c r="H1713" s="48"/>
    </row>
    <row r="1714" spans="1:8" ht="21.75" customHeight="1" x14ac:dyDescent="0.2">
      <c r="A1714"/>
      <c r="B1714"/>
      <c r="C1714" s="2"/>
      <c r="D1714" s="2"/>
      <c r="E1714" s="3"/>
      <c r="F1714" s="3"/>
      <c r="G1714" s="2"/>
      <c r="H1714" s="48"/>
    </row>
    <row r="1715" spans="1:8" ht="21.75" customHeight="1" x14ac:dyDescent="0.2">
      <c r="A1715"/>
      <c r="B1715"/>
      <c r="C1715" s="2"/>
      <c r="D1715" s="2"/>
      <c r="E1715" s="3"/>
      <c r="F1715" s="3"/>
      <c r="G1715" s="2"/>
      <c r="H1715" s="48"/>
    </row>
    <row r="1716" spans="1:8" ht="21.75" customHeight="1" x14ac:dyDescent="0.2">
      <c r="A1716"/>
      <c r="B1716"/>
      <c r="C1716"/>
      <c r="D1716"/>
      <c r="E1716"/>
      <c r="F1716"/>
      <c r="G1716" s="2"/>
      <c r="H1716" s="48"/>
    </row>
    <row r="1717" spans="1:8" ht="21.75" customHeight="1" x14ac:dyDescent="0.2">
      <c r="A1717"/>
      <c r="B1717"/>
      <c r="C1717"/>
      <c r="D1717"/>
      <c r="E1717"/>
      <c r="F1717"/>
      <c r="G1717" s="2"/>
      <c r="H1717" s="48"/>
    </row>
    <row r="1718" spans="1:8" ht="21.75" customHeight="1" x14ac:dyDescent="0.2">
      <c r="A1718"/>
      <c r="B1718"/>
      <c r="C1718" s="2"/>
      <c r="D1718" s="2"/>
      <c r="E1718" s="3"/>
      <c r="F1718" s="3"/>
      <c r="G1718" s="2"/>
      <c r="H1718" s="48"/>
    </row>
    <row r="1719" spans="1:8" ht="21.75" customHeight="1" x14ac:dyDescent="0.2">
      <c r="A1719"/>
      <c r="B1719"/>
      <c r="C1719" s="2"/>
      <c r="D1719" s="2"/>
      <c r="E1719" s="3"/>
      <c r="F1719" s="3"/>
      <c r="G1719" s="2"/>
      <c r="H1719" s="48"/>
    </row>
    <row r="1720" spans="1:8" ht="21.75" customHeight="1" x14ac:dyDescent="0.2">
      <c r="A1720"/>
      <c r="B1720"/>
      <c r="C1720" s="2"/>
      <c r="D1720" s="2"/>
      <c r="E1720" s="3"/>
      <c r="F1720" s="3"/>
      <c r="G1720" s="2"/>
      <c r="H1720" s="48"/>
    </row>
    <row r="1721" spans="1:8" ht="21.75" customHeight="1" x14ac:dyDescent="0.2">
      <c r="A1721"/>
      <c r="B1721"/>
      <c r="C1721" s="2"/>
      <c r="D1721" s="2"/>
      <c r="E1721" s="3"/>
      <c r="F1721" s="3"/>
      <c r="G1721" s="2"/>
      <c r="H1721" s="48"/>
    </row>
    <row r="1722" spans="1:8" ht="21.75" customHeight="1" x14ac:dyDescent="0.2">
      <c r="A1722"/>
      <c r="B1722"/>
      <c r="C1722"/>
      <c r="D1722"/>
      <c r="E1722" s="3"/>
      <c r="F1722" s="3"/>
      <c r="G1722" s="2"/>
      <c r="H1722" s="48"/>
    </row>
    <row r="1723" spans="1:8" ht="21.75" customHeight="1" x14ac:dyDescent="0.2">
      <c r="A1723"/>
      <c r="B1723"/>
      <c r="C1723"/>
      <c r="D1723"/>
      <c r="E1723"/>
      <c r="F1723"/>
      <c r="G1723" s="2"/>
      <c r="H1723" s="48"/>
    </row>
    <row r="1724" spans="1:8" ht="21.75" customHeight="1" x14ac:dyDescent="0.2">
      <c r="A1724"/>
      <c r="B1724"/>
      <c r="C1724"/>
      <c r="D1724"/>
      <c r="E1724"/>
      <c r="F1724"/>
      <c r="G1724" s="2"/>
      <c r="H1724" s="48"/>
    </row>
    <row r="1725" spans="1:8" ht="21.75" customHeight="1" x14ac:dyDescent="0.2">
      <c r="A1725"/>
      <c r="B1725"/>
      <c r="C1725"/>
      <c r="D1725"/>
      <c r="E1725"/>
      <c r="F1725"/>
      <c r="G1725" s="2"/>
      <c r="H1725" s="48"/>
    </row>
    <row r="1726" spans="1:8" ht="21.75" customHeight="1" x14ac:dyDescent="0.2">
      <c r="A1726"/>
      <c r="B1726"/>
      <c r="C1726"/>
      <c r="D1726"/>
      <c r="E1726"/>
      <c r="F1726"/>
      <c r="G1726" s="2"/>
      <c r="H1726" s="48"/>
    </row>
    <row r="1727" spans="1:8" ht="21.75" customHeight="1" x14ac:dyDescent="0.2">
      <c r="A1727"/>
      <c r="B1727"/>
      <c r="C1727"/>
      <c r="D1727"/>
      <c r="E1727"/>
      <c r="F1727"/>
      <c r="G1727" s="2"/>
      <c r="H1727" s="48"/>
    </row>
    <row r="1728" spans="1:8" ht="21.75" customHeight="1" x14ac:dyDescent="0.2">
      <c r="A1728"/>
      <c r="B1728"/>
      <c r="C1728"/>
      <c r="D1728"/>
      <c r="E1728"/>
      <c r="F1728"/>
      <c r="G1728" s="2"/>
      <c r="H1728" s="48"/>
    </row>
    <row r="1729" spans="1:8" ht="21.75" customHeight="1" x14ac:dyDescent="0.2">
      <c r="A1729"/>
      <c r="B1729"/>
      <c r="C1729"/>
      <c r="D1729"/>
      <c r="E1729"/>
      <c r="F1729"/>
      <c r="G1729" s="2"/>
      <c r="H1729" s="48"/>
    </row>
    <row r="1730" spans="1:8" ht="21.75" customHeight="1" x14ac:dyDescent="0.2">
      <c r="A1730"/>
      <c r="B1730"/>
      <c r="C1730"/>
      <c r="D1730"/>
      <c r="E1730"/>
      <c r="F1730"/>
      <c r="G1730" s="2"/>
      <c r="H1730" s="48"/>
    </row>
    <row r="1731" spans="1:8" ht="21.75" customHeight="1" x14ac:dyDescent="0.2">
      <c r="A1731"/>
      <c r="B1731"/>
      <c r="C1731"/>
      <c r="D1731"/>
      <c r="E1731"/>
      <c r="F1731"/>
      <c r="G1731" s="2"/>
      <c r="H1731" s="48"/>
    </row>
    <row r="1732" spans="1:8" ht="21.75" customHeight="1" x14ac:dyDescent="0.2">
      <c r="A1732"/>
      <c r="B1732"/>
      <c r="C1732" s="2"/>
      <c r="D1732" s="2"/>
      <c r="E1732" s="3"/>
      <c r="F1732" s="3"/>
      <c r="G1732" s="2"/>
      <c r="H1732" s="48"/>
    </row>
    <row r="1733" spans="1:8" ht="21.75" customHeight="1" x14ac:dyDescent="0.2">
      <c r="A1733"/>
      <c r="B1733"/>
      <c r="C1733" s="2"/>
      <c r="D1733" s="2"/>
      <c r="E1733" s="3"/>
      <c r="F1733" s="3"/>
      <c r="G1733" s="2"/>
      <c r="H1733" s="48"/>
    </row>
    <row r="1734" spans="1:8" ht="21.75" customHeight="1" x14ac:dyDescent="0.2">
      <c r="A1734"/>
      <c r="B1734"/>
      <c r="C1734" s="2"/>
      <c r="D1734" s="2"/>
      <c r="E1734" s="3"/>
      <c r="F1734" s="3"/>
      <c r="G1734" s="2"/>
      <c r="H1734" s="48"/>
    </row>
    <row r="1735" spans="1:8" ht="21.75" customHeight="1" x14ac:dyDescent="0.2">
      <c r="A1735"/>
      <c r="B1735"/>
      <c r="C1735" s="2"/>
      <c r="D1735" s="2"/>
      <c r="E1735" s="3"/>
      <c r="F1735" s="3"/>
      <c r="G1735" s="2"/>
      <c r="H1735" s="48"/>
    </row>
    <row r="1736" spans="1:8" ht="21.75" customHeight="1" x14ac:dyDescent="0.2">
      <c r="A1736"/>
      <c r="B1736"/>
      <c r="C1736" s="2"/>
      <c r="D1736" s="2"/>
      <c r="E1736" s="3"/>
      <c r="F1736" s="3"/>
      <c r="G1736" s="2"/>
      <c r="H1736" s="48"/>
    </row>
    <row r="1737" spans="1:8" ht="21.75" customHeight="1" x14ac:dyDescent="0.2">
      <c r="A1737"/>
      <c r="B1737"/>
      <c r="C1737" s="2"/>
      <c r="D1737" s="2"/>
      <c r="E1737" s="3"/>
      <c r="F1737" s="3"/>
      <c r="G1737" s="2"/>
      <c r="H1737" s="48"/>
    </row>
    <row r="1738" spans="1:8" ht="21.75" customHeight="1" x14ac:dyDescent="0.2">
      <c r="A1738"/>
      <c r="B1738"/>
      <c r="C1738" s="2"/>
      <c r="D1738" s="2"/>
      <c r="E1738" s="3"/>
      <c r="F1738" s="3"/>
      <c r="G1738" s="2"/>
      <c r="H1738" s="48"/>
    </row>
    <row r="1739" spans="1:8" ht="21.75" customHeight="1" x14ac:dyDescent="0.2">
      <c r="A1739"/>
      <c r="B1739"/>
      <c r="C1739" s="2"/>
      <c r="D1739" s="2"/>
      <c r="E1739" s="3"/>
      <c r="F1739" s="3"/>
      <c r="G1739" s="2"/>
      <c r="H1739" s="48"/>
    </row>
    <row r="1740" spans="1:8" ht="21.75" customHeight="1" x14ac:dyDescent="0.2">
      <c r="A1740"/>
      <c r="B1740"/>
      <c r="C1740"/>
      <c r="D1740"/>
      <c r="E1740"/>
      <c r="F1740"/>
      <c r="G1740" s="2"/>
      <c r="H1740" s="48"/>
    </row>
    <row r="1741" spans="1:8" ht="21.75" customHeight="1" x14ac:dyDescent="0.2">
      <c r="A1741"/>
      <c r="B1741"/>
      <c r="C1741"/>
      <c r="D1741"/>
      <c r="E1741"/>
      <c r="F1741"/>
      <c r="G1741" s="2"/>
      <c r="H1741" s="48"/>
    </row>
    <row r="1742" spans="1:8" ht="21.75" customHeight="1" x14ac:dyDescent="0.2">
      <c r="A1742"/>
      <c r="B1742"/>
      <c r="C1742"/>
      <c r="D1742"/>
      <c r="E1742"/>
      <c r="F1742"/>
      <c r="G1742" s="2"/>
      <c r="H1742" s="48"/>
    </row>
    <row r="1743" spans="1:8" ht="21.75" customHeight="1" x14ac:dyDescent="0.2">
      <c r="A1743"/>
      <c r="B1743"/>
      <c r="C1743"/>
      <c r="D1743"/>
      <c r="E1743"/>
      <c r="F1743"/>
      <c r="G1743" s="2"/>
      <c r="H1743" s="48"/>
    </row>
    <row r="1744" spans="1:8" ht="21.75" customHeight="1" x14ac:dyDescent="0.2">
      <c r="A1744"/>
      <c r="B1744"/>
      <c r="C1744"/>
      <c r="D1744"/>
      <c r="E1744"/>
      <c r="F1744"/>
      <c r="G1744" s="2"/>
      <c r="H1744" s="48"/>
    </row>
    <row r="1745" spans="1:8" ht="21.75" customHeight="1" x14ac:dyDescent="0.2">
      <c r="A1745"/>
      <c r="B1745"/>
      <c r="C1745"/>
      <c r="D1745"/>
      <c r="E1745"/>
      <c r="F1745"/>
      <c r="G1745" s="2"/>
      <c r="H1745" s="48"/>
    </row>
    <row r="1746" spans="1:8" ht="21.75" customHeight="1" x14ac:dyDescent="0.2">
      <c r="A1746"/>
      <c r="B1746"/>
      <c r="C1746"/>
      <c r="D1746"/>
      <c r="E1746"/>
      <c r="F1746"/>
      <c r="G1746" s="2"/>
      <c r="H1746" s="48"/>
    </row>
    <row r="1747" spans="1:8" ht="21.75" customHeight="1" x14ac:dyDescent="0.2">
      <c r="A1747"/>
      <c r="B1747"/>
      <c r="C1747"/>
      <c r="D1747"/>
      <c r="E1747"/>
      <c r="F1747"/>
      <c r="G1747" s="2"/>
      <c r="H1747" s="48"/>
    </row>
    <row r="1748" spans="1:8" ht="21.75" customHeight="1" x14ac:dyDescent="0.2">
      <c r="A1748"/>
      <c r="B1748"/>
      <c r="C1748"/>
      <c r="D1748"/>
      <c r="E1748"/>
      <c r="F1748"/>
      <c r="G1748" s="2"/>
      <c r="H1748" s="48"/>
    </row>
    <row r="1749" spans="1:8" ht="21.75" customHeight="1" x14ac:dyDescent="0.2">
      <c r="A1749"/>
      <c r="B1749"/>
      <c r="C1749"/>
      <c r="D1749"/>
      <c r="E1749"/>
      <c r="F1749"/>
      <c r="G1749" s="2"/>
      <c r="H1749" s="48"/>
    </row>
    <row r="1750" spans="1:8" ht="21.75" customHeight="1" x14ac:dyDescent="0.2">
      <c r="A1750"/>
      <c r="B1750"/>
      <c r="C1750"/>
      <c r="D1750"/>
      <c r="E1750"/>
      <c r="F1750"/>
      <c r="G1750" s="2"/>
      <c r="H1750" s="48"/>
    </row>
    <row r="1751" spans="1:8" ht="21.75" customHeight="1" x14ac:dyDescent="0.2">
      <c r="A1751"/>
      <c r="B1751"/>
      <c r="C1751"/>
      <c r="D1751"/>
      <c r="E1751"/>
      <c r="F1751"/>
      <c r="G1751" s="2"/>
      <c r="H1751" s="48"/>
    </row>
    <row r="1752" spans="1:8" ht="21.75" customHeight="1" x14ac:dyDescent="0.2">
      <c r="A1752"/>
      <c r="B1752"/>
      <c r="C1752"/>
      <c r="D1752"/>
      <c r="E1752"/>
      <c r="F1752"/>
      <c r="G1752" s="2"/>
      <c r="H1752" s="48"/>
    </row>
    <row r="1753" spans="1:8" ht="21.75" customHeight="1" x14ac:dyDescent="0.2">
      <c r="A1753"/>
      <c r="B1753"/>
      <c r="C1753"/>
      <c r="D1753"/>
      <c r="E1753"/>
      <c r="F1753"/>
      <c r="G1753" s="2"/>
      <c r="H1753" s="48"/>
    </row>
    <row r="1754" spans="1:8" ht="21.75" customHeight="1" x14ac:dyDescent="0.2">
      <c r="A1754"/>
      <c r="B1754"/>
      <c r="C1754" s="2"/>
      <c r="D1754" s="2"/>
      <c r="E1754" s="3"/>
      <c r="F1754" s="3"/>
      <c r="G1754" s="2"/>
      <c r="H1754" s="48"/>
    </row>
    <row r="1755" spans="1:8" ht="21.75" customHeight="1" x14ac:dyDescent="0.2">
      <c r="A1755"/>
      <c r="B1755"/>
      <c r="C1755" s="2"/>
      <c r="D1755" s="2"/>
      <c r="E1755" s="3"/>
      <c r="F1755" s="3"/>
      <c r="G1755" s="2"/>
      <c r="H1755" s="48"/>
    </row>
    <row r="1756" spans="1:8" ht="21.75" customHeight="1" x14ac:dyDescent="0.2">
      <c r="A1756"/>
      <c r="B1756"/>
      <c r="C1756" s="2"/>
      <c r="D1756" s="2"/>
      <c r="E1756" s="3"/>
      <c r="F1756" s="3"/>
      <c r="G1756" s="2"/>
      <c r="H1756" s="48"/>
    </row>
    <row r="1757" spans="1:8" ht="21.75" customHeight="1" x14ac:dyDescent="0.2">
      <c r="A1757"/>
      <c r="B1757"/>
      <c r="C1757" s="2"/>
      <c r="D1757" s="2"/>
      <c r="E1757" s="3"/>
      <c r="F1757" s="3"/>
      <c r="G1757" s="2"/>
      <c r="H1757" s="48"/>
    </row>
    <row r="1758" spans="1:8" ht="21.75" customHeight="1" x14ac:dyDescent="0.2">
      <c r="A1758"/>
      <c r="B1758"/>
      <c r="C1758" s="2"/>
      <c r="D1758" s="2"/>
      <c r="E1758" s="3"/>
      <c r="F1758" s="3"/>
      <c r="G1758" s="2"/>
      <c r="H1758" s="48"/>
    </row>
    <row r="1759" spans="1:8" ht="21.75" customHeight="1" x14ac:dyDescent="0.2">
      <c r="A1759"/>
      <c r="B1759"/>
      <c r="C1759" s="2"/>
      <c r="D1759" s="2"/>
      <c r="E1759" s="3"/>
      <c r="F1759" s="3"/>
      <c r="G1759" s="2"/>
      <c r="H1759" s="48"/>
    </row>
    <row r="1760" spans="1:8" ht="21.75" customHeight="1" x14ac:dyDescent="0.2">
      <c r="A1760"/>
      <c r="B1760"/>
      <c r="C1760"/>
      <c r="D1760"/>
      <c r="E1760"/>
      <c r="F1760"/>
      <c r="G1760" s="2"/>
      <c r="H1760" s="48"/>
    </row>
    <row r="1761" spans="1:8" ht="21.75" customHeight="1" x14ac:dyDescent="0.2">
      <c r="A1761"/>
      <c r="B1761"/>
      <c r="C1761"/>
      <c r="D1761"/>
      <c r="E1761"/>
      <c r="F1761"/>
      <c r="G1761" s="2"/>
      <c r="H1761" s="48"/>
    </row>
    <row r="1762" spans="1:8" ht="21.75" customHeight="1" x14ac:dyDescent="0.2">
      <c r="A1762"/>
      <c r="B1762"/>
      <c r="C1762" s="2"/>
      <c r="D1762" s="2"/>
      <c r="E1762" s="3"/>
      <c r="F1762" s="3"/>
      <c r="G1762" s="2"/>
      <c r="H1762" s="48"/>
    </row>
    <row r="1763" spans="1:8" ht="21.75" customHeight="1" x14ac:dyDescent="0.2">
      <c r="A1763"/>
      <c r="B1763"/>
      <c r="C1763" s="2"/>
      <c r="D1763" s="2"/>
      <c r="E1763" s="3"/>
      <c r="F1763" s="3"/>
      <c r="G1763" s="2"/>
      <c r="H1763" s="48"/>
    </row>
    <row r="1764" spans="1:8" ht="21.75" customHeight="1" x14ac:dyDescent="0.2">
      <c r="A1764"/>
      <c r="B1764"/>
      <c r="C1764" s="2"/>
      <c r="D1764" s="2"/>
      <c r="E1764" s="3"/>
      <c r="F1764" s="3"/>
      <c r="G1764" s="2"/>
      <c r="H1764" s="48"/>
    </row>
    <row r="1765" spans="1:8" ht="21.75" customHeight="1" x14ac:dyDescent="0.2">
      <c r="A1765"/>
      <c r="B1765"/>
      <c r="C1765" s="2"/>
      <c r="D1765" s="2"/>
      <c r="E1765" s="3"/>
      <c r="F1765" s="3"/>
      <c r="G1765" s="2"/>
      <c r="H1765" s="48"/>
    </row>
    <row r="1766" spans="1:8" ht="21.75" customHeight="1" x14ac:dyDescent="0.2">
      <c r="A1766"/>
      <c r="B1766"/>
      <c r="C1766"/>
      <c r="D1766"/>
      <c r="E1766"/>
      <c r="F1766"/>
      <c r="G1766" s="2"/>
      <c r="H1766" s="48"/>
    </row>
    <row r="1767" spans="1:8" ht="21.75" customHeight="1" x14ac:dyDescent="0.2">
      <c r="A1767"/>
      <c r="B1767"/>
      <c r="C1767"/>
      <c r="D1767"/>
      <c r="E1767"/>
      <c r="F1767"/>
      <c r="G1767" s="2"/>
      <c r="H1767" s="48"/>
    </row>
    <row r="1768" spans="1:8" ht="21.75" customHeight="1" x14ac:dyDescent="0.2">
      <c r="A1768"/>
      <c r="B1768"/>
      <c r="C1768"/>
      <c r="D1768"/>
      <c r="E1768"/>
      <c r="F1768"/>
      <c r="G1768" s="2"/>
      <c r="H1768" s="48"/>
    </row>
    <row r="1769" spans="1:8" ht="21.75" customHeight="1" x14ac:dyDescent="0.2">
      <c r="A1769"/>
      <c r="B1769"/>
      <c r="C1769" s="2"/>
      <c r="D1769" s="2"/>
      <c r="E1769" s="3"/>
      <c r="F1769" s="3"/>
      <c r="G1769" s="2"/>
      <c r="H1769" s="48"/>
    </row>
    <row r="1770" spans="1:8" ht="21.75" customHeight="1" x14ac:dyDescent="0.2">
      <c r="A1770"/>
      <c r="B1770"/>
      <c r="C1770" s="2"/>
      <c r="D1770" s="2"/>
      <c r="E1770" s="3"/>
      <c r="F1770" s="3"/>
      <c r="G1770" s="2"/>
      <c r="H1770" s="48"/>
    </row>
    <row r="1771" spans="1:8" ht="21.75" customHeight="1" x14ac:dyDescent="0.2">
      <c r="A1771"/>
      <c r="B1771"/>
      <c r="C1771"/>
      <c r="D1771"/>
      <c r="E1771"/>
      <c r="F1771"/>
      <c r="G1771" s="2"/>
      <c r="H1771" s="48"/>
    </row>
    <row r="1772" spans="1:8" ht="21.75" customHeight="1" x14ac:dyDescent="0.2">
      <c r="A1772"/>
      <c r="B1772"/>
      <c r="C1772"/>
      <c r="D1772"/>
      <c r="E1772"/>
      <c r="F1772"/>
      <c r="G1772" s="2"/>
      <c r="H1772" s="48"/>
    </row>
    <row r="1773" spans="1:8" ht="21.75" customHeight="1" x14ac:dyDescent="0.2">
      <c r="A1773"/>
      <c r="B1773"/>
      <c r="C1773"/>
      <c r="D1773"/>
      <c r="E1773"/>
      <c r="F1773"/>
      <c r="G1773" s="2"/>
      <c r="H1773" s="48"/>
    </row>
    <row r="1774" spans="1:8" ht="21.75" customHeight="1" x14ac:dyDescent="0.2">
      <c r="A1774"/>
      <c r="B1774"/>
      <c r="C1774" s="2"/>
      <c r="D1774" s="2"/>
      <c r="E1774" s="3"/>
      <c r="F1774" s="3"/>
      <c r="G1774" s="2"/>
      <c r="H1774" s="48"/>
    </row>
    <row r="1775" spans="1:8" ht="21.75" customHeight="1" x14ac:dyDescent="0.2">
      <c r="A1775"/>
      <c r="B1775"/>
      <c r="C1775" s="2"/>
      <c r="D1775" s="2"/>
      <c r="E1775" s="3"/>
      <c r="F1775" s="3"/>
      <c r="G1775" s="2"/>
      <c r="H1775" s="48"/>
    </row>
    <row r="1776" spans="1:8" ht="21.75" customHeight="1" x14ac:dyDescent="0.2">
      <c r="A1776"/>
      <c r="B1776"/>
      <c r="C1776" s="2"/>
      <c r="D1776" s="2"/>
      <c r="E1776" s="3"/>
      <c r="F1776" s="3"/>
      <c r="G1776" s="2"/>
      <c r="H1776" s="48"/>
    </row>
    <row r="1777" spans="1:8" ht="21.75" customHeight="1" x14ac:dyDescent="0.2">
      <c r="A1777"/>
      <c r="B1777"/>
      <c r="C1777" s="2"/>
      <c r="D1777" s="2"/>
      <c r="E1777" s="3"/>
      <c r="F1777" s="3"/>
      <c r="G1777" s="2"/>
      <c r="H1777" s="48"/>
    </row>
    <row r="1778" spans="1:8" ht="21.75" customHeight="1" x14ac:dyDescent="0.2">
      <c r="A1778"/>
      <c r="B1778"/>
      <c r="C1778" s="2"/>
      <c r="D1778" s="2"/>
      <c r="E1778" s="3"/>
      <c r="F1778" s="3"/>
      <c r="G1778" s="2"/>
      <c r="H1778" s="48"/>
    </row>
    <row r="1779" spans="1:8" ht="21.75" customHeight="1" x14ac:dyDescent="0.2">
      <c r="A1779"/>
      <c r="B1779"/>
      <c r="C1779" s="2"/>
      <c r="D1779" s="2"/>
      <c r="E1779" s="3"/>
      <c r="F1779" s="3"/>
      <c r="G1779" s="2"/>
      <c r="H1779" s="48"/>
    </row>
    <row r="1780" spans="1:8" ht="21.75" customHeight="1" x14ac:dyDescent="0.2">
      <c r="A1780"/>
      <c r="B1780"/>
      <c r="C1780" s="2"/>
      <c r="D1780" s="2"/>
      <c r="E1780" s="3"/>
      <c r="F1780" s="3"/>
      <c r="G1780" s="2"/>
      <c r="H1780" s="48"/>
    </row>
    <row r="1781" spans="1:8" ht="21.75" customHeight="1" x14ac:dyDescent="0.2">
      <c r="A1781"/>
      <c r="B1781"/>
      <c r="C1781"/>
      <c r="D1781"/>
      <c r="E1781" s="3"/>
      <c r="F1781" s="3"/>
      <c r="G1781" s="2"/>
      <c r="H1781" s="48"/>
    </row>
    <row r="1782" spans="1:8" ht="21.75" customHeight="1" x14ac:dyDescent="0.2">
      <c r="A1782"/>
      <c r="B1782"/>
      <c r="C1782"/>
      <c r="D1782"/>
      <c r="E1782"/>
      <c r="F1782"/>
      <c r="G1782" s="2"/>
      <c r="H1782" s="48"/>
    </row>
    <row r="1783" spans="1:8" ht="21.75" customHeight="1" x14ac:dyDescent="0.2">
      <c r="A1783"/>
      <c r="B1783"/>
      <c r="C1783"/>
      <c r="D1783"/>
      <c r="E1783"/>
      <c r="F1783"/>
      <c r="G1783" s="2"/>
      <c r="H1783" s="48"/>
    </row>
    <row r="1784" spans="1:8" ht="21.75" customHeight="1" x14ac:dyDescent="0.2">
      <c r="A1784"/>
      <c r="B1784"/>
      <c r="C1784"/>
      <c r="D1784"/>
      <c r="E1784"/>
      <c r="F1784"/>
      <c r="G1784" s="2"/>
      <c r="H1784" s="48"/>
    </row>
    <row r="1785" spans="1:8" ht="21.75" customHeight="1" x14ac:dyDescent="0.2">
      <c r="A1785"/>
      <c r="B1785"/>
      <c r="C1785"/>
      <c r="D1785"/>
      <c r="E1785"/>
      <c r="F1785"/>
      <c r="G1785" s="2"/>
      <c r="H1785" s="48"/>
    </row>
    <row r="1786" spans="1:8" ht="21.75" customHeight="1" x14ac:dyDescent="0.2">
      <c r="A1786"/>
      <c r="B1786"/>
      <c r="C1786"/>
      <c r="D1786"/>
      <c r="E1786"/>
      <c r="F1786"/>
      <c r="G1786" s="2"/>
      <c r="H1786" s="48"/>
    </row>
    <row r="1787" spans="1:8" ht="21.75" customHeight="1" x14ac:dyDescent="0.2">
      <c r="A1787"/>
      <c r="B1787"/>
      <c r="C1787" s="2"/>
      <c r="D1787" s="2"/>
      <c r="E1787" s="3"/>
      <c r="F1787" s="3"/>
      <c r="G1787" s="2"/>
      <c r="H1787" s="48"/>
    </row>
    <row r="1788" spans="1:8" ht="21.75" customHeight="1" x14ac:dyDescent="0.2">
      <c r="A1788"/>
      <c r="B1788"/>
      <c r="C1788" s="2"/>
      <c r="D1788" s="2"/>
      <c r="E1788" s="3"/>
      <c r="F1788" s="3"/>
      <c r="G1788" s="2"/>
      <c r="H1788" s="48"/>
    </row>
    <row r="1789" spans="1:8" ht="21.75" customHeight="1" x14ac:dyDescent="0.2">
      <c r="A1789"/>
      <c r="B1789"/>
      <c r="C1789" s="2"/>
      <c r="D1789" s="2"/>
      <c r="E1789" s="3"/>
      <c r="F1789" s="3"/>
      <c r="G1789" s="2"/>
      <c r="H1789" s="48"/>
    </row>
    <row r="1790" spans="1:8" ht="21.75" customHeight="1" x14ac:dyDescent="0.2">
      <c r="A1790"/>
      <c r="B1790"/>
      <c r="C1790" s="2"/>
      <c r="D1790" s="2"/>
      <c r="E1790" s="3"/>
      <c r="F1790" s="3"/>
      <c r="G1790" s="2"/>
      <c r="H1790" s="48"/>
    </row>
    <row r="1791" spans="1:8" ht="21.75" customHeight="1" x14ac:dyDescent="0.2">
      <c r="A1791"/>
      <c r="B1791"/>
      <c r="C1791"/>
      <c r="D1791"/>
      <c r="E1791" s="3"/>
      <c r="F1791" s="3"/>
      <c r="G1791" s="2"/>
      <c r="H1791" s="48"/>
    </row>
    <row r="1792" spans="1:8" ht="21.75" customHeight="1" x14ac:dyDescent="0.2">
      <c r="A1792"/>
      <c r="B1792"/>
      <c r="C1792"/>
      <c r="D1792"/>
      <c r="E1792" s="3"/>
      <c r="F1792" s="3"/>
      <c r="G1792" s="2"/>
      <c r="H1792" s="48"/>
    </row>
    <row r="1793" spans="1:8" ht="21.75" customHeight="1" x14ac:dyDescent="0.2">
      <c r="A1793"/>
      <c r="B1793"/>
      <c r="C1793"/>
      <c r="D1793"/>
      <c r="E1793"/>
      <c r="F1793"/>
      <c r="G1793" s="2"/>
      <c r="H1793" s="48"/>
    </row>
    <row r="1794" spans="1:8" ht="21.75" customHeight="1" x14ac:dyDescent="0.2">
      <c r="A1794"/>
      <c r="B1794"/>
      <c r="C1794"/>
      <c r="D1794"/>
      <c r="E1794"/>
      <c r="F1794"/>
      <c r="G1794" s="2"/>
      <c r="H1794" s="48"/>
    </row>
    <row r="1795" spans="1:8" ht="21.75" customHeight="1" x14ac:dyDescent="0.2">
      <c r="A1795"/>
      <c r="B1795"/>
      <c r="C1795" s="2"/>
      <c r="D1795" s="2"/>
      <c r="E1795" s="3"/>
      <c r="F1795" s="3"/>
      <c r="G1795" s="2"/>
      <c r="H1795" s="48"/>
    </row>
    <row r="1796" spans="1:8" ht="21.75" customHeight="1" x14ac:dyDescent="0.2">
      <c r="A1796"/>
      <c r="B1796"/>
      <c r="C1796"/>
      <c r="D1796"/>
      <c r="E1796"/>
      <c r="F1796"/>
      <c r="G1796" s="2"/>
      <c r="H1796" s="48"/>
    </row>
    <row r="1797" spans="1:8" ht="21.75" customHeight="1" x14ac:dyDescent="0.2">
      <c r="A1797"/>
      <c r="B1797"/>
      <c r="C1797"/>
      <c r="D1797"/>
      <c r="E1797"/>
      <c r="F1797"/>
      <c r="G1797" s="2"/>
      <c r="H1797" s="48"/>
    </row>
    <row r="1798" spans="1:8" ht="21.75" customHeight="1" x14ac:dyDescent="0.2">
      <c r="A1798"/>
      <c r="B1798"/>
      <c r="C1798" s="2"/>
      <c r="D1798" s="2"/>
      <c r="E1798" s="3"/>
      <c r="F1798" s="3"/>
      <c r="G1798" s="2"/>
      <c r="H1798" s="48"/>
    </row>
    <row r="1799" spans="1:8" ht="21.75" customHeight="1" x14ac:dyDescent="0.2">
      <c r="A1799"/>
      <c r="B1799"/>
      <c r="C1799" s="2"/>
      <c r="D1799" s="2"/>
      <c r="E1799" s="3"/>
      <c r="F1799" s="3"/>
      <c r="G1799" s="2"/>
      <c r="H1799" s="48"/>
    </row>
    <row r="1800" spans="1:8" ht="21.75" customHeight="1" x14ac:dyDescent="0.2">
      <c r="A1800"/>
      <c r="B1800"/>
      <c r="C1800" s="2"/>
      <c r="D1800" s="2"/>
      <c r="E1800" s="3"/>
      <c r="F1800" s="3"/>
      <c r="G1800" s="2"/>
      <c r="H1800" s="48"/>
    </row>
    <row r="1801" spans="1:8" ht="21.75" customHeight="1" x14ac:dyDescent="0.2">
      <c r="A1801"/>
      <c r="B1801"/>
      <c r="C1801" s="2"/>
      <c r="D1801" s="2"/>
      <c r="E1801" s="3"/>
      <c r="F1801" s="3"/>
      <c r="G1801" s="2"/>
      <c r="H1801" s="48"/>
    </row>
    <row r="1802" spans="1:8" ht="21.75" customHeight="1" x14ac:dyDescent="0.2">
      <c r="A1802"/>
      <c r="B1802"/>
      <c r="C1802"/>
      <c r="D1802"/>
      <c r="E1802" s="3"/>
      <c r="F1802" s="3"/>
      <c r="G1802" s="2"/>
      <c r="H1802" s="48"/>
    </row>
    <row r="1803" spans="1:8" ht="21.75" customHeight="1" x14ac:dyDescent="0.2">
      <c r="A1803"/>
      <c r="B1803"/>
      <c r="C1803"/>
      <c r="D1803"/>
      <c r="E1803"/>
      <c r="F1803"/>
      <c r="G1803" s="2"/>
      <c r="H1803" s="48"/>
    </row>
    <row r="1804" spans="1:8" ht="21.75" customHeight="1" x14ac:dyDescent="0.2">
      <c r="A1804"/>
      <c r="B1804"/>
      <c r="C1804"/>
      <c r="D1804"/>
      <c r="E1804"/>
      <c r="F1804"/>
      <c r="G1804" s="2"/>
      <c r="H1804" s="48"/>
    </row>
    <row r="1805" spans="1:8" ht="21.75" customHeight="1" x14ac:dyDescent="0.2">
      <c r="A1805"/>
      <c r="B1805"/>
      <c r="C1805"/>
      <c r="D1805"/>
      <c r="E1805"/>
      <c r="F1805"/>
      <c r="G1805" s="2"/>
      <c r="H1805" s="48"/>
    </row>
    <row r="1806" spans="1:8" ht="21.75" customHeight="1" x14ac:dyDescent="0.2">
      <c r="A1806"/>
      <c r="B1806"/>
      <c r="C1806"/>
      <c r="D1806"/>
      <c r="E1806"/>
      <c r="F1806"/>
      <c r="G1806" s="2"/>
      <c r="H1806" s="48"/>
    </row>
    <row r="1807" spans="1:8" ht="21.75" customHeight="1" x14ac:dyDescent="0.2">
      <c r="A1807"/>
      <c r="B1807"/>
      <c r="C1807"/>
      <c r="D1807"/>
      <c r="E1807"/>
      <c r="F1807"/>
      <c r="G1807" s="2"/>
      <c r="H1807" s="48"/>
    </row>
    <row r="1808" spans="1:8" ht="21.75" customHeight="1" x14ac:dyDescent="0.2">
      <c r="A1808"/>
      <c r="B1808"/>
      <c r="C1808"/>
      <c r="D1808"/>
      <c r="E1808"/>
      <c r="F1808"/>
      <c r="G1808" s="2"/>
      <c r="H1808" s="48"/>
    </row>
    <row r="1809" spans="1:8" ht="21.75" customHeight="1" x14ac:dyDescent="0.2">
      <c r="A1809"/>
      <c r="B1809"/>
      <c r="C1809" s="2"/>
      <c r="D1809" s="2"/>
      <c r="E1809" s="3"/>
      <c r="F1809" s="3"/>
      <c r="G1809" s="2"/>
      <c r="H1809" s="48"/>
    </row>
    <row r="1810" spans="1:8" ht="21.75" customHeight="1" x14ac:dyDescent="0.2">
      <c r="A1810"/>
      <c r="B1810"/>
      <c r="C1810" s="2"/>
      <c r="D1810" s="2"/>
      <c r="E1810" s="3"/>
      <c r="F1810" s="3"/>
      <c r="G1810" s="2"/>
      <c r="H1810" s="48"/>
    </row>
    <row r="1811" spans="1:8" ht="21.75" customHeight="1" x14ac:dyDescent="0.2">
      <c r="A1811"/>
      <c r="B1811"/>
      <c r="C1811" s="2"/>
      <c r="D1811" s="2"/>
      <c r="E1811" s="3"/>
      <c r="F1811" s="3"/>
      <c r="G1811" s="2"/>
      <c r="H1811" s="48"/>
    </row>
    <row r="1812" spans="1:8" ht="21.75" customHeight="1" x14ac:dyDescent="0.2">
      <c r="A1812"/>
      <c r="B1812"/>
      <c r="C1812" s="2"/>
      <c r="D1812" s="2"/>
      <c r="E1812" s="3"/>
      <c r="F1812" s="3"/>
      <c r="G1812" s="2"/>
      <c r="H1812" s="48"/>
    </row>
    <row r="1813" spans="1:8" ht="21.75" customHeight="1" x14ac:dyDescent="0.2">
      <c r="A1813"/>
      <c r="B1813"/>
      <c r="C1813" s="2"/>
      <c r="D1813" s="2"/>
      <c r="E1813" s="3"/>
      <c r="F1813" s="3"/>
      <c r="G1813" s="2"/>
      <c r="H1813" s="48"/>
    </row>
    <row r="1814" spans="1:8" ht="21.75" customHeight="1" x14ac:dyDescent="0.2">
      <c r="A1814"/>
      <c r="B1814"/>
      <c r="C1814"/>
      <c r="D1814"/>
      <c r="E1814" s="3"/>
      <c r="F1814" s="3"/>
      <c r="G1814" s="2"/>
      <c r="H1814" s="48"/>
    </row>
    <row r="1815" spans="1:8" ht="21.75" customHeight="1" x14ac:dyDescent="0.2">
      <c r="A1815"/>
      <c r="B1815"/>
      <c r="C1815"/>
      <c r="D1815"/>
      <c r="E1815"/>
      <c r="F1815"/>
      <c r="G1815" s="2"/>
      <c r="H1815" s="48"/>
    </row>
    <row r="1816" spans="1:8" ht="21.75" customHeight="1" x14ac:dyDescent="0.2">
      <c r="A1816"/>
      <c r="B1816"/>
      <c r="C1816"/>
      <c r="D1816"/>
      <c r="E1816"/>
      <c r="F1816"/>
      <c r="G1816" s="2"/>
      <c r="H1816" s="48"/>
    </row>
    <row r="1817" spans="1:8" ht="21.75" customHeight="1" x14ac:dyDescent="0.2">
      <c r="A1817"/>
      <c r="B1817"/>
      <c r="C1817" s="2"/>
      <c r="D1817" s="2"/>
      <c r="E1817" s="3"/>
      <c r="F1817" s="3"/>
      <c r="G1817" s="2"/>
      <c r="H1817" s="48"/>
    </row>
    <row r="1818" spans="1:8" ht="21.75" customHeight="1" x14ac:dyDescent="0.2">
      <c r="A1818"/>
      <c r="B1818"/>
      <c r="C1818" s="2"/>
      <c r="D1818" s="2"/>
      <c r="E1818" s="3"/>
      <c r="F1818" s="3"/>
      <c r="G1818" s="2"/>
      <c r="H1818" s="48"/>
    </row>
    <row r="1819" spans="1:8" ht="21.75" customHeight="1" x14ac:dyDescent="0.2">
      <c r="A1819"/>
      <c r="B1819"/>
      <c r="C1819" s="2"/>
      <c r="D1819" s="2"/>
      <c r="E1819" s="3"/>
      <c r="F1819" s="3"/>
      <c r="G1819" s="2"/>
      <c r="H1819" s="48"/>
    </row>
    <row r="1820" spans="1:8" ht="21.75" customHeight="1" x14ac:dyDescent="0.2">
      <c r="A1820"/>
      <c r="B1820"/>
      <c r="C1820"/>
      <c r="D1820"/>
      <c r="E1820" s="3"/>
      <c r="F1820" s="3"/>
      <c r="G1820" s="2"/>
      <c r="H1820" s="48"/>
    </row>
    <row r="1821" spans="1:8" ht="21.75" customHeight="1" x14ac:dyDescent="0.2">
      <c r="A1821"/>
      <c r="B1821"/>
      <c r="C1821"/>
      <c r="D1821"/>
      <c r="E1821" s="3"/>
      <c r="F1821" s="3"/>
      <c r="G1821" s="2"/>
      <c r="H1821" s="48"/>
    </row>
    <row r="1822" spans="1:8" ht="21.75" customHeight="1" x14ac:dyDescent="0.2">
      <c r="A1822"/>
      <c r="B1822"/>
      <c r="C1822"/>
      <c r="D1822"/>
      <c r="E1822"/>
      <c r="F1822"/>
      <c r="G1822" s="2"/>
      <c r="H1822" s="48"/>
    </row>
    <row r="1823" spans="1:8" ht="21.75" customHeight="1" x14ac:dyDescent="0.2">
      <c r="A1823"/>
      <c r="B1823"/>
      <c r="C1823"/>
      <c r="D1823"/>
      <c r="E1823"/>
      <c r="F1823"/>
      <c r="G1823" s="2"/>
      <c r="H1823" s="48"/>
    </row>
    <row r="1824" spans="1:8" ht="21.75" customHeight="1" x14ac:dyDescent="0.2">
      <c r="A1824"/>
      <c r="B1824"/>
      <c r="C1824"/>
      <c r="D1824"/>
      <c r="E1824"/>
      <c r="F1824"/>
      <c r="G1824" s="2"/>
      <c r="H1824" s="48"/>
    </row>
    <row r="1825" spans="1:8" ht="21.75" customHeight="1" x14ac:dyDescent="0.2">
      <c r="A1825"/>
      <c r="B1825"/>
      <c r="C1825"/>
      <c r="D1825"/>
      <c r="E1825"/>
      <c r="F1825"/>
      <c r="G1825" s="2"/>
      <c r="H1825" s="48"/>
    </row>
    <row r="1826" spans="1:8" ht="21.75" customHeight="1" x14ac:dyDescent="0.2">
      <c r="A1826"/>
      <c r="B1826"/>
      <c r="C1826"/>
      <c r="D1826"/>
      <c r="E1826"/>
      <c r="F1826"/>
      <c r="G1826" s="2"/>
      <c r="H1826" s="48"/>
    </row>
    <row r="1827" spans="1:8" ht="21.75" customHeight="1" x14ac:dyDescent="0.2">
      <c r="A1827"/>
      <c r="B1827"/>
      <c r="C1827"/>
      <c r="D1827"/>
      <c r="E1827"/>
      <c r="F1827"/>
      <c r="G1827" s="2"/>
      <c r="H1827" s="48"/>
    </row>
    <row r="1828" spans="1:8" ht="21.75" customHeight="1" x14ac:dyDescent="0.2">
      <c r="A1828"/>
      <c r="B1828"/>
      <c r="C1828"/>
      <c r="D1828"/>
      <c r="E1828"/>
      <c r="F1828"/>
      <c r="G1828" s="2"/>
      <c r="H1828" s="48"/>
    </row>
    <row r="1829" spans="1:8" ht="21.75" customHeight="1" x14ac:dyDescent="0.2">
      <c r="A1829"/>
      <c r="B1829"/>
      <c r="C1829" s="2"/>
      <c r="D1829" s="2"/>
      <c r="E1829" s="3"/>
      <c r="F1829" s="3"/>
      <c r="G1829" s="2"/>
      <c r="H1829" s="48"/>
    </row>
    <row r="1830" spans="1:8" ht="21.75" customHeight="1" x14ac:dyDescent="0.2">
      <c r="A1830"/>
      <c r="B1830"/>
      <c r="C1830" s="2"/>
      <c r="D1830" s="2"/>
      <c r="E1830" s="3"/>
      <c r="F1830" s="3"/>
      <c r="G1830" s="2"/>
      <c r="H1830" s="48"/>
    </row>
    <row r="1831" spans="1:8" ht="21.75" customHeight="1" x14ac:dyDescent="0.2">
      <c r="A1831"/>
      <c r="B1831"/>
      <c r="C1831" s="2"/>
      <c r="D1831" s="2"/>
      <c r="E1831" s="3"/>
      <c r="F1831" s="3"/>
      <c r="G1831" s="2"/>
      <c r="H1831" s="48"/>
    </row>
    <row r="1832" spans="1:8" ht="21.75" customHeight="1" x14ac:dyDescent="0.2">
      <c r="A1832"/>
      <c r="B1832"/>
      <c r="C1832" s="2"/>
      <c r="D1832" s="2"/>
      <c r="E1832" s="3"/>
      <c r="F1832" s="3"/>
      <c r="G1832" s="2"/>
      <c r="H1832" s="48"/>
    </row>
    <row r="1833" spans="1:8" ht="21.75" customHeight="1" x14ac:dyDescent="0.2">
      <c r="A1833"/>
      <c r="B1833"/>
      <c r="C1833" s="2"/>
      <c r="D1833" s="2"/>
      <c r="E1833" s="3"/>
      <c r="F1833" s="3"/>
      <c r="G1833" s="2"/>
      <c r="H1833" s="48"/>
    </row>
    <row r="1834" spans="1:8" ht="21.75" customHeight="1" x14ac:dyDescent="0.2">
      <c r="A1834"/>
      <c r="B1834"/>
      <c r="C1834" s="2"/>
      <c r="D1834" s="2"/>
      <c r="E1834" s="3"/>
      <c r="F1834" s="3"/>
      <c r="G1834" s="2"/>
      <c r="H1834" s="48"/>
    </row>
    <row r="1835" spans="1:8" ht="21.75" customHeight="1" x14ac:dyDescent="0.2">
      <c r="A1835"/>
      <c r="B1835"/>
      <c r="C1835"/>
      <c r="D1835"/>
      <c r="E1835" s="3"/>
      <c r="F1835" s="3"/>
      <c r="G1835" s="2"/>
      <c r="H1835" s="48"/>
    </row>
    <row r="1836" spans="1:8" ht="21.75" customHeight="1" x14ac:dyDescent="0.2">
      <c r="A1836"/>
      <c r="B1836"/>
      <c r="C1836"/>
      <c r="D1836"/>
      <c r="E1836"/>
      <c r="F1836"/>
      <c r="G1836" s="2"/>
      <c r="H1836" s="48"/>
    </row>
    <row r="1837" spans="1:8" ht="21.75" customHeight="1" x14ac:dyDescent="0.2">
      <c r="A1837"/>
      <c r="B1837"/>
      <c r="C1837"/>
      <c r="D1837"/>
      <c r="E1837"/>
      <c r="F1837"/>
      <c r="G1837" s="2"/>
      <c r="H1837" s="48"/>
    </row>
    <row r="1838" spans="1:8" ht="21.75" customHeight="1" x14ac:dyDescent="0.2">
      <c r="A1838"/>
      <c r="B1838"/>
      <c r="C1838"/>
      <c r="D1838"/>
      <c r="E1838"/>
      <c r="F1838"/>
      <c r="G1838" s="2"/>
      <c r="H1838" s="48"/>
    </row>
    <row r="1839" spans="1:8" ht="21.75" customHeight="1" x14ac:dyDescent="0.2">
      <c r="A1839"/>
      <c r="B1839"/>
      <c r="C1839"/>
      <c r="D1839"/>
      <c r="E1839"/>
      <c r="F1839"/>
      <c r="G1839" s="2"/>
      <c r="H1839" s="48"/>
    </row>
    <row r="1840" spans="1:8" ht="21.75" customHeight="1" x14ac:dyDescent="0.2">
      <c r="A1840"/>
      <c r="B1840"/>
      <c r="C1840"/>
      <c r="D1840"/>
      <c r="E1840"/>
      <c r="F1840"/>
      <c r="G1840" s="2"/>
      <c r="H1840" s="48"/>
    </row>
    <row r="1841" spans="1:8" ht="21.75" customHeight="1" x14ac:dyDescent="0.2">
      <c r="A1841"/>
      <c r="B1841"/>
      <c r="C1841"/>
      <c r="D1841"/>
      <c r="E1841"/>
      <c r="F1841"/>
      <c r="G1841" s="2"/>
      <c r="H1841" s="48"/>
    </row>
    <row r="1842" spans="1:8" ht="21.75" customHeight="1" x14ac:dyDescent="0.2">
      <c r="A1842"/>
      <c r="B1842"/>
      <c r="C1842" s="2"/>
      <c r="D1842" s="2"/>
      <c r="E1842" s="3"/>
      <c r="F1842" s="3"/>
      <c r="G1842" s="2"/>
      <c r="H1842" s="48"/>
    </row>
    <row r="1843" spans="1:8" ht="21.75" customHeight="1" x14ac:dyDescent="0.2">
      <c r="A1843"/>
      <c r="B1843"/>
      <c r="C1843" s="2"/>
      <c r="D1843" s="2"/>
      <c r="E1843" s="3"/>
      <c r="F1843" s="3"/>
      <c r="G1843" s="2"/>
      <c r="H1843" s="48"/>
    </row>
    <row r="1844" spans="1:8" ht="21.75" customHeight="1" x14ac:dyDescent="0.2">
      <c r="A1844"/>
      <c r="B1844"/>
      <c r="C1844" s="2"/>
      <c r="D1844" s="2"/>
      <c r="E1844" s="3"/>
      <c r="F1844" s="3"/>
      <c r="G1844" s="2"/>
      <c r="H1844" s="48"/>
    </row>
    <row r="1845" spans="1:8" ht="21.75" customHeight="1" x14ac:dyDescent="0.2">
      <c r="A1845"/>
      <c r="B1845"/>
      <c r="C1845" s="2"/>
      <c r="D1845" s="2"/>
      <c r="E1845" s="3"/>
      <c r="F1845" s="3"/>
      <c r="G1845" s="2"/>
      <c r="H1845" s="48"/>
    </row>
    <row r="1846" spans="1:8" ht="21.75" customHeight="1" x14ac:dyDescent="0.2">
      <c r="A1846"/>
      <c r="B1846"/>
      <c r="C1846" s="2"/>
      <c r="D1846" s="2"/>
      <c r="E1846" s="3"/>
      <c r="F1846" s="3"/>
      <c r="G1846" s="2"/>
      <c r="H1846" s="48"/>
    </row>
    <row r="1847" spans="1:8" ht="21.75" customHeight="1" x14ac:dyDescent="0.2">
      <c r="A1847"/>
      <c r="B1847"/>
      <c r="C1847" s="2"/>
      <c r="D1847" s="2"/>
      <c r="E1847" s="3"/>
      <c r="F1847" s="3"/>
      <c r="G1847" s="2"/>
      <c r="H1847" s="48"/>
    </row>
    <row r="1848" spans="1:8" ht="21.75" customHeight="1" x14ac:dyDescent="0.2">
      <c r="A1848"/>
      <c r="B1848"/>
      <c r="C1848" s="2"/>
      <c r="D1848" s="2"/>
      <c r="E1848" s="3"/>
      <c r="F1848" s="3"/>
      <c r="G1848" s="2"/>
      <c r="H1848" s="48"/>
    </row>
    <row r="1849" spans="1:8" ht="21.75" customHeight="1" x14ac:dyDescent="0.2">
      <c r="A1849"/>
      <c r="B1849"/>
      <c r="C1849" s="2"/>
      <c r="D1849" s="2"/>
      <c r="E1849" s="3"/>
      <c r="F1849" s="3"/>
      <c r="G1849" s="2"/>
      <c r="H1849" s="48"/>
    </row>
    <row r="1850" spans="1:8" ht="21.75" customHeight="1" x14ac:dyDescent="0.2">
      <c r="A1850"/>
      <c r="B1850"/>
      <c r="C1850" s="2"/>
      <c r="D1850" s="2"/>
      <c r="E1850" s="3"/>
      <c r="F1850" s="3"/>
      <c r="G1850" s="2"/>
      <c r="H1850" s="48"/>
    </row>
    <row r="1851" spans="1:8" ht="21.75" customHeight="1" x14ac:dyDescent="0.2">
      <c r="A1851"/>
      <c r="B1851"/>
      <c r="C1851"/>
      <c r="D1851"/>
      <c r="E1851"/>
      <c r="F1851"/>
      <c r="G1851" s="2"/>
      <c r="H1851" s="48"/>
    </row>
    <row r="1852" spans="1:8" ht="21.75" customHeight="1" x14ac:dyDescent="0.2">
      <c r="A1852"/>
      <c r="B1852"/>
      <c r="C1852"/>
      <c r="D1852"/>
      <c r="E1852"/>
      <c r="F1852"/>
      <c r="G1852" s="2"/>
      <c r="H1852" s="48"/>
    </row>
    <row r="1853" spans="1:8" ht="21.75" customHeight="1" x14ac:dyDescent="0.2">
      <c r="A1853"/>
      <c r="B1853"/>
      <c r="C1853" s="2"/>
      <c r="D1853" s="2"/>
      <c r="E1853" s="3"/>
      <c r="F1853" s="3"/>
      <c r="G1853" s="2"/>
      <c r="H1853" s="48"/>
    </row>
    <row r="1854" spans="1:8" ht="21.75" customHeight="1" x14ac:dyDescent="0.2">
      <c r="A1854"/>
      <c r="B1854"/>
      <c r="C1854" s="2"/>
      <c r="D1854" s="2"/>
      <c r="E1854" s="3"/>
      <c r="F1854" s="3"/>
      <c r="G1854" s="2"/>
      <c r="H1854" s="48"/>
    </row>
    <row r="1855" spans="1:8" ht="21.75" customHeight="1" x14ac:dyDescent="0.2">
      <c r="A1855"/>
      <c r="B1855"/>
      <c r="C1855"/>
      <c r="D1855"/>
      <c r="E1855"/>
      <c r="F1855"/>
      <c r="G1855" s="2"/>
      <c r="H1855" s="48"/>
    </row>
    <row r="1856" spans="1:8" ht="21.75" customHeight="1" x14ac:dyDescent="0.2">
      <c r="A1856"/>
      <c r="B1856"/>
      <c r="C1856"/>
      <c r="D1856"/>
      <c r="E1856"/>
      <c r="F1856"/>
      <c r="G1856" s="2"/>
      <c r="H1856" s="48"/>
    </row>
    <row r="1857" spans="1:8" ht="21.75" customHeight="1" x14ac:dyDescent="0.2">
      <c r="A1857"/>
      <c r="B1857"/>
      <c r="C1857"/>
      <c r="D1857"/>
      <c r="E1857"/>
      <c r="F1857"/>
      <c r="G1857" s="2"/>
      <c r="H1857" s="48"/>
    </row>
    <row r="1858" spans="1:8" ht="21.75" customHeight="1" x14ac:dyDescent="0.2">
      <c r="A1858"/>
      <c r="B1858"/>
      <c r="C1858"/>
      <c r="D1858"/>
      <c r="E1858"/>
      <c r="F1858"/>
      <c r="G1858" s="2"/>
      <c r="H1858" s="48"/>
    </row>
    <row r="1859" spans="1:8" ht="21.75" customHeight="1" x14ac:dyDescent="0.2">
      <c r="A1859"/>
      <c r="B1859"/>
      <c r="C1859" s="2"/>
      <c r="D1859" s="2"/>
      <c r="E1859" s="3"/>
      <c r="F1859" s="3"/>
      <c r="G1859" s="2"/>
      <c r="H1859" s="48"/>
    </row>
    <row r="1860" spans="1:8" ht="21.75" customHeight="1" x14ac:dyDescent="0.2">
      <c r="A1860"/>
      <c r="B1860"/>
      <c r="C1860" s="2"/>
      <c r="D1860" s="2"/>
      <c r="E1860" s="3"/>
      <c r="F1860" s="3"/>
      <c r="G1860" s="2"/>
      <c r="H1860" s="48"/>
    </row>
    <row r="1861" spans="1:8" ht="21.75" customHeight="1" x14ac:dyDescent="0.2">
      <c r="A1861"/>
      <c r="B1861"/>
      <c r="C1861"/>
      <c r="D1861"/>
      <c r="E1861"/>
      <c r="F1861"/>
      <c r="G1861" s="2"/>
      <c r="H1861" s="48"/>
    </row>
    <row r="1862" spans="1:8" ht="21.75" customHeight="1" x14ac:dyDescent="0.2">
      <c r="A1862"/>
      <c r="B1862"/>
      <c r="C1862"/>
      <c r="D1862"/>
      <c r="E1862"/>
      <c r="F1862"/>
      <c r="G1862" s="2"/>
      <c r="H1862" s="48"/>
    </row>
    <row r="1863" spans="1:8" ht="21.75" customHeight="1" x14ac:dyDescent="0.2">
      <c r="A1863"/>
      <c r="B1863"/>
      <c r="C1863"/>
      <c r="D1863"/>
      <c r="E1863"/>
      <c r="F1863"/>
      <c r="G1863" s="2"/>
      <c r="H1863" s="48"/>
    </row>
    <row r="1864" spans="1:8" ht="21.75" customHeight="1" x14ac:dyDescent="0.2">
      <c r="A1864"/>
      <c r="B1864"/>
      <c r="C1864"/>
      <c r="D1864"/>
      <c r="E1864"/>
      <c r="F1864"/>
      <c r="G1864" s="2"/>
      <c r="H1864" s="48"/>
    </row>
    <row r="1865" spans="1:8" ht="21.75" customHeight="1" x14ac:dyDescent="0.2">
      <c r="A1865"/>
      <c r="B1865"/>
      <c r="C1865"/>
      <c r="D1865"/>
      <c r="E1865"/>
      <c r="F1865"/>
      <c r="G1865" s="2"/>
      <c r="H1865" s="48"/>
    </row>
    <row r="1866" spans="1:8" ht="21.75" customHeight="1" x14ac:dyDescent="0.2">
      <c r="A1866"/>
      <c r="B1866"/>
      <c r="C1866"/>
      <c r="D1866"/>
      <c r="E1866"/>
      <c r="F1866"/>
      <c r="G1866" s="2"/>
      <c r="H1866" s="48"/>
    </row>
    <row r="1867" spans="1:8" ht="21.75" customHeight="1" x14ac:dyDescent="0.2">
      <c r="A1867"/>
      <c r="B1867"/>
      <c r="C1867" s="2"/>
      <c r="D1867" s="2"/>
      <c r="E1867" s="3"/>
      <c r="F1867" s="3"/>
      <c r="G1867" s="2"/>
      <c r="H1867" s="48"/>
    </row>
    <row r="1868" spans="1:8" ht="21.75" customHeight="1" x14ac:dyDescent="0.2">
      <c r="A1868"/>
      <c r="B1868"/>
      <c r="C1868" s="2"/>
      <c r="D1868" s="2"/>
      <c r="E1868" s="3"/>
      <c r="F1868" s="3"/>
      <c r="G1868" s="2"/>
      <c r="H1868" s="48"/>
    </row>
    <row r="1869" spans="1:8" ht="21.75" customHeight="1" x14ac:dyDescent="0.2">
      <c r="A1869"/>
      <c r="B1869"/>
      <c r="C1869" s="2"/>
      <c r="D1869" s="2"/>
      <c r="E1869" s="3"/>
      <c r="F1869" s="3"/>
      <c r="G1869" s="2"/>
      <c r="H1869" s="48"/>
    </row>
    <row r="1870" spans="1:8" ht="21.75" customHeight="1" x14ac:dyDescent="0.2">
      <c r="A1870"/>
      <c r="B1870"/>
      <c r="C1870" s="2"/>
      <c r="D1870" s="2"/>
      <c r="E1870" s="3"/>
      <c r="F1870" s="3"/>
      <c r="G1870" s="2"/>
      <c r="H1870" s="48"/>
    </row>
    <row r="1871" spans="1:8" ht="21.75" customHeight="1" x14ac:dyDescent="0.2">
      <c r="A1871"/>
      <c r="B1871"/>
      <c r="C1871" s="2"/>
      <c r="D1871" s="2"/>
      <c r="E1871" s="3"/>
      <c r="F1871" s="3"/>
      <c r="G1871" s="2"/>
      <c r="H1871" s="48"/>
    </row>
    <row r="1872" spans="1:8" ht="21.75" customHeight="1" x14ac:dyDescent="0.2">
      <c r="A1872"/>
      <c r="B1872"/>
      <c r="C1872"/>
      <c r="D1872"/>
      <c r="E1872" s="3"/>
      <c r="F1872" s="3"/>
      <c r="G1872" s="2"/>
      <c r="H1872" s="48"/>
    </row>
    <row r="1873" spans="1:8" ht="21.75" customHeight="1" x14ac:dyDescent="0.2">
      <c r="A1873"/>
      <c r="B1873"/>
      <c r="C1873"/>
      <c r="D1873"/>
      <c r="E1873"/>
      <c r="F1873"/>
      <c r="G1873" s="2"/>
      <c r="H1873" s="48"/>
    </row>
    <row r="1874" spans="1:8" ht="21.75" customHeight="1" x14ac:dyDescent="0.2">
      <c r="A1874"/>
      <c r="B1874"/>
      <c r="C1874"/>
      <c r="D1874"/>
      <c r="E1874"/>
      <c r="F1874"/>
      <c r="G1874" s="2"/>
      <c r="H1874" s="48"/>
    </row>
    <row r="1875" spans="1:8" ht="21.75" customHeight="1" x14ac:dyDescent="0.2">
      <c r="A1875"/>
      <c r="B1875"/>
      <c r="C1875"/>
      <c r="D1875"/>
      <c r="E1875"/>
      <c r="F1875"/>
      <c r="G1875" s="2"/>
      <c r="H1875" s="48"/>
    </row>
    <row r="1876" spans="1:8" ht="21.75" customHeight="1" x14ac:dyDescent="0.2">
      <c r="A1876"/>
      <c r="B1876"/>
      <c r="C1876"/>
      <c r="D1876"/>
      <c r="E1876"/>
      <c r="F1876"/>
      <c r="G1876" s="2"/>
      <c r="H1876" s="48"/>
    </row>
    <row r="1877" spans="1:8" ht="21.75" customHeight="1" x14ac:dyDescent="0.2">
      <c r="A1877"/>
      <c r="B1877"/>
      <c r="C1877"/>
      <c r="D1877"/>
      <c r="E1877"/>
      <c r="F1877"/>
      <c r="G1877" s="2"/>
      <c r="H1877" s="48"/>
    </row>
    <row r="1878" spans="1:8" ht="21.75" customHeight="1" x14ac:dyDescent="0.2">
      <c r="A1878"/>
      <c r="B1878"/>
      <c r="C1878"/>
      <c r="D1878"/>
      <c r="E1878"/>
      <c r="F1878"/>
      <c r="G1878" s="2"/>
      <c r="H1878" s="48"/>
    </row>
    <row r="1879" spans="1:8" ht="21.75" customHeight="1" x14ac:dyDescent="0.2">
      <c r="A1879"/>
      <c r="B1879"/>
      <c r="C1879"/>
      <c r="D1879"/>
      <c r="E1879"/>
      <c r="F1879"/>
      <c r="G1879" s="2"/>
      <c r="H1879" s="48"/>
    </row>
    <row r="1880" spans="1:8" ht="21.75" customHeight="1" x14ac:dyDescent="0.2">
      <c r="A1880"/>
      <c r="B1880"/>
      <c r="C1880" s="2"/>
      <c r="D1880" s="2"/>
      <c r="E1880" s="3"/>
      <c r="F1880" s="3"/>
      <c r="G1880" s="2"/>
      <c r="H1880" s="48"/>
    </row>
    <row r="1881" spans="1:8" ht="21.75" customHeight="1" x14ac:dyDescent="0.2">
      <c r="A1881"/>
      <c r="B1881"/>
      <c r="C1881" s="2"/>
      <c r="D1881" s="2"/>
      <c r="E1881" s="3"/>
      <c r="F1881" s="3"/>
      <c r="G1881" s="2"/>
      <c r="H1881" s="48"/>
    </row>
    <row r="1882" spans="1:8" ht="21.75" customHeight="1" x14ac:dyDescent="0.2">
      <c r="A1882"/>
      <c r="B1882"/>
      <c r="C1882" s="2"/>
      <c r="D1882" s="2"/>
      <c r="E1882" s="3"/>
      <c r="F1882" s="3"/>
      <c r="G1882" s="2"/>
      <c r="H1882" s="48"/>
    </row>
    <row r="1883" spans="1:8" ht="21.75" customHeight="1" x14ac:dyDescent="0.2">
      <c r="A1883"/>
      <c r="B1883"/>
      <c r="C1883" s="2"/>
      <c r="D1883" s="2"/>
      <c r="E1883" s="3"/>
      <c r="F1883" s="3"/>
      <c r="G1883" s="2"/>
      <c r="H1883" s="48"/>
    </row>
    <row r="1884" spans="1:8" ht="21.75" customHeight="1" x14ac:dyDescent="0.2">
      <c r="A1884"/>
      <c r="B1884"/>
      <c r="C1884" s="2"/>
      <c r="D1884" s="2"/>
      <c r="E1884" s="3"/>
      <c r="F1884" s="3"/>
      <c r="G1884" s="2"/>
      <c r="H1884" s="48"/>
    </row>
    <row r="1885" spans="1:8" ht="21.75" customHeight="1" x14ac:dyDescent="0.2">
      <c r="A1885"/>
      <c r="B1885"/>
      <c r="C1885" s="2"/>
      <c r="D1885" s="2"/>
      <c r="E1885" s="3"/>
      <c r="F1885" s="3"/>
      <c r="G1885" s="2"/>
      <c r="H1885" s="48"/>
    </row>
    <row r="1886" spans="1:8" ht="21.75" customHeight="1" x14ac:dyDescent="0.2">
      <c r="A1886"/>
      <c r="B1886"/>
      <c r="C1886" s="2"/>
      <c r="D1886" s="2"/>
      <c r="E1886" s="3"/>
      <c r="F1886" s="3"/>
      <c r="G1886" s="2"/>
      <c r="H1886" s="48"/>
    </row>
    <row r="1887" spans="1:8" ht="21.75" customHeight="1" x14ac:dyDescent="0.2">
      <c r="A1887"/>
      <c r="B1887"/>
      <c r="C1887" s="2"/>
      <c r="D1887" s="2"/>
      <c r="E1887" s="3"/>
      <c r="F1887" s="3"/>
      <c r="G1887" s="2"/>
      <c r="H1887" s="48"/>
    </row>
    <row r="1888" spans="1:8" ht="21.75" customHeight="1" x14ac:dyDescent="0.2">
      <c r="A1888"/>
      <c r="B1888"/>
      <c r="C1888"/>
      <c r="D1888"/>
      <c r="E1888" s="3"/>
      <c r="F1888" s="3"/>
      <c r="G1888" s="2"/>
      <c r="H1888" s="48"/>
    </row>
    <row r="1889" spans="1:8" ht="21.75" customHeight="1" x14ac:dyDescent="0.2">
      <c r="A1889"/>
      <c r="B1889"/>
      <c r="C1889"/>
      <c r="D1889"/>
      <c r="E1889" s="3"/>
      <c r="F1889" s="3"/>
      <c r="G1889" s="2"/>
      <c r="H1889" s="48"/>
    </row>
    <row r="1890" spans="1:8" ht="21.75" customHeight="1" x14ac:dyDescent="0.2">
      <c r="A1890"/>
      <c r="B1890"/>
      <c r="C1890"/>
      <c r="D1890"/>
      <c r="E1890"/>
      <c r="F1890"/>
      <c r="G1890" s="2"/>
      <c r="H1890" s="48"/>
    </row>
    <row r="1891" spans="1:8" ht="21.75" customHeight="1" x14ac:dyDescent="0.2">
      <c r="A1891"/>
      <c r="B1891"/>
      <c r="C1891"/>
      <c r="D1891"/>
      <c r="E1891"/>
      <c r="F1891"/>
      <c r="G1891" s="2"/>
      <c r="H1891" s="48"/>
    </row>
    <row r="1892" spans="1:8" ht="21.75" customHeight="1" x14ac:dyDescent="0.2">
      <c r="A1892"/>
      <c r="B1892"/>
      <c r="C1892"/>
      <c r="D1892"/>
      <c r="E1892"/>
      <c r="F1892"/>
      <c r="G1892" s="2"/>
      <c r="H1892" s="48"/>
    </row>
    <row r="1893" spans="1:8" ht="21.75" customHeight="1" x14ac:dyDescent="0.2">
      <c r="A1893"/>
      <c r="B1893"/>
      <c r="C1893" s="2"/>
      <c r="D1893" s="2"/>
      <c r="E1893" s="3"/>
      <c r="F1893" s="3"/>
      <c r="G1893" s="2"/>
      <c r="H1893" s="48"/>
    </row>
    <row r="1894" spans="1:8" ht="21.75" customHeight="1" x14ac:dyDescent="0.2">
      <c r="A1894"/>
      <c r="B1894"/>
      <c r="C1894" s="2"/>
      <c r="D1894" s="2"/>
      <c r="E1894" s="3"/>
      <c r="F1894" s="3"/>
      <c r="G1894" s="2"/>
      <c r="H1894" s="48"/>
    </row>
    <row r="1895" spans="1:8" ht="21.75" customHeight="1" x14ac:dyDescent="0.2">
      <c r="A1895"/>
      <c r="B1895"/>
      <c r="C1895" s="2"/>
      <c r="D1895" s="2"/>
      <c r="E1895" s="3"/>
      <c r="F1895" s="3"/>
      <c r="G1895" s="2"/>
      <c r="H1895" s="48"/>
    </row>
    <row r="1896" spans="1:8" ht="21.75" customHeight="1" x14ac:dyDescent="0.2">
      <c r="A1896"/>
      <c r="B1896"/>
      <c r="C1896" s="2"/>
      <c r="D1896" s="2"/>
      <c r="E1896" s="3"/>
      <c r="F1896" s="3"/>
      <c r="G1896" s="2"/>
      <c r="H1896" s="48"/>
    </row>
    <row r="1897" spans="1:8" ht="21.75" customHeight="1" x14ac:dyDescent="0.2">
      <c r="A1897"/>
      <c r="B1897"/>
      <c r="C1897"/>
      <c r="D1897"/>
      <c r="E1897" s="3"/>
      <c r="F1897" s="3"/>
      <c r="G1897" s="2"/>
      <c r="H1897" s="48"/>
    </row>
    <row r="1898" spans="1:8" ht="21.75" customHeight="1" x14ac:dyDescent="0.2">
      <c r="A1898"/>
      <c r="B1898"/>
      <c r="C1898"/>
      <c r="D1898"/>
      <c r="E1898"/>
      <c r="F1898"/>
      <c r="G1898" s="2"/>
      <c r="H1898" s="48"/>
    </row>
    <row r="1899" spans="1:8" ht="21.75" customHeight="1" x14ac:dyDescent="0.2">
      <c r="A1899"/>
      <c r="B1899"/>
      <c r="C1899"/>
      <c r="D1899"/>
      <c r="E1899"/>
      <c r="F1899"/>
      <c r="G1899" s="2"/>
      <c r="H1899" s="48"/>
    </row>
    <row r="1900" spans="1:8" ht="21.75" customHeight="1" x14ac:dyDescent="0.2">
      <c r="A1900"/>
      <c r="B1900"/>
      <c r="C1900"/>
      <c r="D1900"/>
      <c r="E1900"/>
      <c r="F1900"/>
      <c r="G1900" s="2"/>
      <c r="H1900" s="48"/>
    </row>
    <row r="1901" spans="1:8" ht="21.75" customHeight="1" x14ac:dyDescent="0.2">
      <c r="A1901"/>
      <c r="B1901"/>
      <c r="C1901"/>
      <c r="D1901"/>
      <c r="E1901"/>
      <c r="F1901"/>
      <c r="G1901" s="2"/>
      <c r="H1901" s="48"/>
    </row>
    <row r="1902" spans="1:8" ht="21.75" customHeight="1" x14ac:dyDescent="0.2">
      <c r="A1902"/>
      <c r="B1902"/>
      <c r="C1902"/>
      <c r="D1902"/>
      <c r="E1902"/>
      <c r="F1902"/>
      <c r="G1902" s="2"/>
      <c r="H1902" s="48"/>
    </row>
    <row r="1903" spans="1:8" ht="21.75" customHeight="1" x14ac:dyDescent="0.2">
      <c r="A1903"/>
      <c r="B1903"/>
      <c r="C1903"/>
      <c r="D1903"/>
      <c r="E1903"/>
      <c r="F1903"/>
      <c r="G1903" s="2"/>
      <c r="H1903" s="48"/>
    </row>
    <row r="1904" spans="1:8" ht="21.75" customHeight="1" x14ac:dyDescent="0.2">
      <c r="A1904"/>
      <c r="B1904"/>
      <c r="C1904" s="2"/>
      <c r="D1904" s="2"/>
      <c r="E1904" s="3"/>
      <c r="F1904" s="3"/>
      <c r="G1904" s="2"/>
      <c r="H1904" s="48"/>
    </row>
    <row r="1905" spans="1:8" ht="21.75" customHeight="1" x14ac:dyDescent="0.2">
      <c r="A1905"/>
      <c r="B1905"/>
      <c r="C1905" s="2"/>
      <c r="D1905" s="2"/>
      <c r="E1905" s="3"/>
      <c r="F1905" s="3"/>
      <c r="G1905" s="2"/>
      <c r="H1905" s="48"/>
    </row>
    <row r="1906" spans="1:8" ht="21.75" customHeight="1" x14ac:dyDescent="0.2">
      <c r="A1906"/>
      <c r="B1906"/>
      <c r="C1906" s="2"/>
      <c r="D1906" s="2"/>
      <c r="E1906" s="3"/>
      <c r="F1906" s="3"/>
      <c r="G1906" s="2"/>
      <c r="H1906" s="48"/>
    </row>
    <row r="1907" spans="1:8" ht="21.75" customHeight="1" x14ac:dyDescent="0.2">
      <c r="A1907"/>
      <c r="B1907"/>
      <c r="C1907" s="2"/>
      <c r="D1907" s="2"/>
      <c r="E1907" s="3"/>
      <c r="F1907" s="3"/>
      <c r="G1907" s="2"/>
      <c r="H1907" s="48"/>
    </row>
    <row r="1908" spans="1:8" ht="21.75" customHeight="1" x14ac:dyDescent="0.2">
      <c r="A1908"/>
      <c r="B1908"/>
      <c r="C1908" s="2"/>
      <c r="D1908" s="2"/>
      <c r="E1908" s="3"/>
      <c r="F1908" s="3"/>
      <c r="G1908" s="2"/>
      <c r="H1908" s="48"/>
    </row>
    <row r="1909" spans="1:8" ht="21.75" customHeight="1" x14ac:dyDescent="0.2">
      <c r="A1909"/>
      <c r="B1909"/>
      <c r="C1909" s="2"/>
      <c r="D1909" s="2"/>
      <c r="E1909" s="3"/>
      <c r="F1909" s="3"/>
      <c r="G1909" s="2"/>
      <c r="H1909" s="48"/>
    </row>
    <row r="1910" spans="1:8" ht="21.75" customHeight="1" x14ac:dyDescent="0.2">
      <c r="A1910"/>
      <c r="B1910"/>
      <c r="C1910" s="2"/>
      <c r="D1910" s="2"/>
      <c r="E1910" s="3"/>
      <c r="F1910" s="3"/>
      <c r="G1910" s="2"/>
      <c r="H1910" s="48"/>
    </row>
    <row r="1911" spans="1:8" ht="21.75" customHeight="1" x14ac:dyDescent="0.2">
      <c r="A1911"/>
      <c r="B1911"/>
      <c r="C1911"/>
      <c r="D1911"/>
      <c r="E1911" s="3"/>
      <c r="F1911" s="3"/>
      <c r="G1911" s="2"/>
      <c r="H1911" s="48"/>
    </row>
    <row r="1912" spans="1:8" ht="21.75" customHeight="1" x14ac:dyDescent="0.2">
      <c r="A1912"/>
      <c r="B1912"/>
      <c r="C1912"/>
      <c r="D1912"/>
      <c r="E1912" s="3"/>
      <c r="F1912" s="3"/>
      <c r="G1912" s="2"/>
      <c r="H1912" s="48"/>
    </row>
    <row r="1913" spans="1:8" ht="21.75" customHeight="1" x14ac:dyDescent="0.2">
      <c r="A1913"/>
      <c r="B1913"/>
      <c r="C1913"/>
      <c r="D1913"/>
      <c r="E1913"/>
      <c r="F1913"/>
      <c r="G1913" s="2"/>
      <c r="H1913" s="48"/>
    </row>
    <row r="1914" spans="1:8" ht="21.75" customHeight="1" x14ac:dyDescent="0.2">
      <c r="A1914"/>
      <c r="B1914"/>
      <c r="C1914"/>
      <c r="D1914"/>
      <c r="E1914"/>
      <c r="F1914"/>
      <c r="G1914" s="2"/>
      <c r="H1914" s="48"/>
    </row>
    <row r="1915" spans="1:8" ht="21.75" customHeight="1" x14ac:dyDescent="0.2">
      <c r="A1915"/>
      <c r="B1915"/>
      <c r="C1915"/>
      <c r="D1915"/>
      <c r="E1915"/>
      <c r="F1915"/>
      <c r="G1915" s="2"/>
      <c r="H1915" s="48"/>
    </row>
    <row r="1916" spans="1:8" ht="21.75" customHeight="1" x14ac:dyDescent="0.2">
      <c r="A1916"/>
      <c r="B1916"/>
      <c r="C1916"/>
      <c r="D1916"/>
      <c r="E1916"/>
      <c r="F1916"/>
      <c r="G1916" s="2"/>
      <c r="H1916" s="48"/>
    </row>
    <row r="1917" spans="1:8" ht="21.75" customHeight="1" x14ac:dyDescent="0.2">
      <c r="A1917"/>
      <c r="B1917"/>
      <c r="C1917" s="2"/>
      <c r="D1917" s="2"/>
      <c r="E1917" s="3"/>
      <c r="F1917" s="3"/>
      <c r="G1917" s="2"/>
      <c r="H1917" s="48"/>
    </row>
    <row r="1918" spans="1:8" ht="21.75" customHeight="1" x14ac:dyDescent="0.2">
      <c r="A1918"/>
      <c r="B1918"/>
      <c r="C1918" s="2"/>
      <c r="D1918" s="2"/>
      <c r="E1918" s="3"/>
      <c r="F1918" s="3"/>
      <c r="G1918" s="2"/>
      <c r="H1918" s="48"/>
    </row>
    <row r="1919" spans="1:8" ht="21.75" customHeight="1" x14ac:dyDescent="0.2">
      <c r="A1919"/>
      <c r="B1919"/>
      <c r="C1919" s="2"/>
      <c r="D1919" s="2"/>
      <c r="E1919" s="3"/>
      <c r="F1919" s="3"/>
      <c r="G1919" s="2"/>
      <c r="H1919" s="48"/>
    </row>
    <row r="1920" spans="1:8" ht="21.75" customHeight="1" x14ac:dyDescent="0.2">
      <c r="A1920"/>
      <c r="B1920"/>
      <c r="C1920" s="2"/>
      <c r="D1920" s="2"/>
      <c r="E1920" s="3"/>
      <c r="F1920" s="3"/>
      <c r="G1920" s="2"/>
      <c r="H1920" s="48"/>
    </row>
    <row r="1921" spans="1:8" ht="21.75" customHeight="1" x14ac:dyDescent="0.2">
      <c r="A1921"/>
      <c r="B1921"/>
      <c r="C1921" s="2"/>
      <c r="D1921" s="2"/>
      <c r="E1921" s="3"/>
      <c r="F1921" s="3"/>
      <c r="G1921" s="2"/>
      <c r="H1921" s="48"/>
    </row>
    <row r="1922" spans="1:8" ht="21.75" customHeight="1" x14ac:dyDescent="0.2">
      <c r="A1922"/>
      <c r="B1922"/>
      <c r="C1922" s="2"/>
      <c r="D1922" s="2"/>
      <c r="E1922" s="3"/>
      <c r="F1922" s="3"/>
      <c r="G1922" s="2"/>
      <c r="H1922" s="48"/>
    </row>
    <row r="1923" spans="1:8" ht="21.75" customHeight="1" x14ac:dyDescent="0.2">
      <c r="A1923"/>
      <c r="B1923"/>
      <c r="C1923" s="2"/>
      <c r="D1923" s="2"/>
      <c r="E1923" s="3"/>
      <c r="F1923" s="3"/>
      <c r="G1923" s="2"/>
      <c r="H1923" s="48"/>
    </row>
    <row r="1924" spans="1:8" ht="21.75" customHeight="1" x14ac:dyDescent="0.2">
      <c r="A1924"/>
      <c r="B1924"/>
      <c r="C1924"/>
      <c r="D1924"/>
      <c r="E1924" s="3"/>
      <c r="F1924" s="3"/>
      <c r="G1924" s="2"/>
      <c r="H1924" s="48"/>
    </row>
    <row r="1925" spans="1:8" ht="21.75" customHeight="1" x14ac:dyDescent="0.2">
      <c r="A1925"/>
      <c r="B1925"/>
      <c r="C1925"/>
      <c r="D1925"/>
      <c r="E1925"/>
      <c r="F1925"/>
      <c r="G1925" s="2"/>
      <c r="H1925" s="48"/>
    </row>
    <row r="1926" spans="1:8" ht="21.75" customHeight="1" x14ac:dyDescent="0.2">
      <c r="A1926"/>
      <c r="B1926"/>
      <c r="C1926"/>
      <c r="D1926"/>
      <c r="E1926"/>
      <c r="F1926"/>
      <c r="G1926" s="2"/>
      <c r="H1926" s="48"/>
    </row>
    <row r="1927" spans="1:8" ht="21.75" customHeight="1" x14ac:dyDescent="0.2">
      <c r="A1927"/>
      <c r="B1927"/>
      <c r="C1927"/>
      <c r="D1927"/>
      <c r="E1927"/>
      <c r="F1927"/>
      <c r="G1927" s="2"/>
      <c r="H1927" s="48"/>
    </row>
    <row r="1928" spans="1:8" ht="21.75" customHeight="1" x14ac:dyDescent="0.2">
      <c r="A1928"/>
      <c r="B1928"/>
      <c r="C1928"/>
      <c r="D1928"/>
      <c r="E1928"/>
      <c r="F1928"/>
      <c r="G1928" s="2"/>
      <c r="H1928" s="48"/>
    </row>
    <row r="1929" spans="1:8" ht="21.75" customHeight="1" x14ac:dyDescent="0.2">
      <c r="A1929"/>
      <c r="B1929"/>
      <c r="C1929"/>
      <c r="D1929"/>
      <c r="E1929"/>
      <c r="F1929"/>
      <c r="G1929" s="2"/>
      <c r="H1929" s="48"/>
    </row>
    <row r="1930" spans="1:8" ht="21.75" customHeight="1" x14ac:dyDescent="0.2">
      <c r="A1930"/>
      <c r="B1930"/>
      <c r="C1930"/>
      <c r="D1930"/>
      <c r="E1930"/>
      <c r="F1930"/>
      <c r="G1930" s="2"/>
      <c r="H1930" s="48"/>
    </row>
    <row r="1931" spans="1:8" ht="21.75" customHeight="1" x14ac:dyDescent="0.2">
      <c r="A1931"/>
      <c r="B1931"/>
      <c r="C1931"/>
      <c r="D1931"/>
      <c r="E1931"/>
      <c r="F1931"/>
      <c r="G1931" s="2"/>
      <c r="H1931" s="48"/>
    </row>
    <row r="1932" spans="1:8" ht="21.75" customHeight="1" x14ac:dyDescent="0.2">
      <c r="A1932"/>
      <c r="B1932"/>
      <c r="C1932"/>
      <c r="D1932"/>
      <c r="E1932"/>
      <c r="F1932"/>
      <c r="G1932" s="2"/>
      <c r="H1932" s="48"/>
    </row>
    <row r="1933" spans="1:8" ht="21.75" customHeight="1" x14ac:dyDescent="0.2">
      <c r="A1933"/>
      <c r="B1933"/>
      <c r="C1933"/>
      <c r="D1933"/>
      <c r="E1933"/>
      <c r="F1933"/>
      <c r="G1933" s="2"/>
      <c r="H1933" s="48"/>
    </row>
    <row r="1934" spans="1:8" ht="21.75" customHeight="1" x14ac:dyDescent="0.2">
      <c r="A1934"/>
      <c r="B1934"/>
      <c r="C1934"/>
      <c r="D1934"/>
      <c r="E1934"/>
      <c r="F1934"/>
      <c r="G1934" s="2"/>
      <c r="H1934" s="48"/>
    </row>
    <row r="1935" spans="1:8" ht="21.75" customHeight="1" x14ac:dyDescent="0.2">
      <c r="A1935"/>
      <c r="B1935"/>
      <c r="C1935" s="2"/>
      <c r="D1935" s="2"/>
      <c r="E1935" s="3"/>
      <c r="F1935" s="3"/>
      <c r="G1935" s="2"/>
      <c r="H1935" s="48"/>
    </row>
    <row r="1936" spans="1:8" ht="21.75" customHeight="1" x14ac:dyDescent="0.2">
      <c r="A1936"/>
      <c r="B1936"/>
      <c r="C1936" s="2"/>
      <c r="D1936" s="2"/>
      <c r="E1936" s="3"/>
      <c r="F1936" s="3"/>
      <c r="G1936" s="2"/>
      <c r="H1936" s="48"/>
    </row>
    <row r="1937" spans="1:8" ht="21.75" customHeight="1" x14ac:dyDescent="0.2">
      <c r="A1937"/>
      <c r="B1937"/>
      <c r="C1937" s="2"/>
      <c r="D1937" s="2"/>
      <c r="E1937" s="3"/>
      <c r="F1937" s="3"/>
      <c r="G1937" s="2"/>
      <c r="H1937" s="48"/>
    </row>
    <row r="1938" spans="1:8" ht="21.75" customHeight="1" x14ac:dyDescent="0.2">
      <c r="A1938"/>
      <c r="B1938"/>
      <c r="C1938" s="2"/>
      <c r="D1938" s="2"/>
      <c r="E1938" s="3"/>
      <c r="F1938" s="3"/>
      <c r="G1938" s="2"/>
      <c r="H1938" s="48"/>
    </row>
    <row r="1939" spans="1:8" ht="21.75" customHeight="1" x14ac:dyDescent="0.2">
      <c r="A1939"/>
      <c r="B1939"/>
      <c r="C1939" s="2"/>
      <c r="D1939" s="2"/>
      <c r="E1939" s="3"/>
      <c r="F1939" s="3"/>
      <c r="G1939" s="2"/>
      <c r="H1939" s="48"/>
    </row>
    <row r="1940" spans="1:8" ht="21.75" customHeight="1" x14ac:dyDescent="0.2">
      <c r="A1940"/>
      <c r="B1940"/>
      <c r="C1940" s="2"/>
      <c r="D1940" s="2"/>
      <c r="E1940" s="3"/>
      <c r="F1940" s="3"/>
      <c r="G1940" s="2"/>
      <c r="H1940" s="48"/>
    </row>
    <row r="1941" spans="1:8" ht="21.75" customHeight="1" x14ac:dyDescent="0.2">
      <c r="A1941"/>
      <c r="B1941"/>
      <c r="C1941" s="2"/>
      <c r="D1941" s="2"/>
      <c r="E1941" s="3"/>
      <c r="F1941" s="3"/>
      <c r="G1941" s="2"/>
      <c r="H1941" s="48"/>
    </row>
    <row r="1942" spans="1:8" ht="21.75" customHeight="1" x14ac:dyDescent="0.2">
      <c r="A1942"/>
      <c r="B1942"/>
      <c r="C1942" s="2"/>
      <c r="D1942" s="2"/>
      <c r="E1942" s="3"/>
      <c r="F1942" s="3"/>
      <c r="G1942" s="2"/>
      <c r="H1942" s="48"/>
    </row>
    <row r="1943" spans="1:8" ht="21.75" customHeight="1" x14ac:dyDescent="0.2">
      <c r="A1943"/>
      <c r="B1943"/>
      <c r="C1943" s="2"/>
      <c r="D1943" s="2"/>
      <c r="E1943" s="3"/>
      <c r="F1943" s="3"/>
      <c r="G1943" s="2"/>
      <c r="H1943" s="48"/>
    </row>
    <row r="1944" spans="1:8" ht="21.75" customHeight="1" x14ac:dyDescent="0.2">
      <c r="A1944"/>
      <c r="B1944"/>
      <c r="C1944" s="2"/>
      <c r="D1944" s="2"/>
      <c r="E1944" s="3"/>
      <c r="F1944" s="3"/>
      <c r="G1944" s="2"/>
      <c r="H1944" s="48"/>
    </row>
    <row r="1945" spans="1:8" ht="21.75" customHeight="1" x14ac:dyDescent="0.2">
      <c r="A1945"/>
      <c r="B1945"/>
      <c r="C1945" s="2"/>
      <c r="D1945" s="2"/>
      <c r="E1945" s="3"/>
      <c r="F1945" s="3"/>
      <c r="G1945" s="2"/>
      <c r="H1945" s="48"/>
    </row>
    <row r="1946" spans="1:8" ht="21.75" customHeight="1" x14ac:dyDescent="0.2">
      <c r="A1946"/>
      <c r="B1946"/>
      <c r="C1946" s="2"/>
      <c r="D1946" s="2"/>
      <c r="E1946" s="3"/>
      <c r="F1946" s="3"/>
      <c r="G1946" s="2"/>
      <c r="H1946" s="48"/>
    </row>
    <row r="1947" spans="1:8" ht="21.75" customHeight="1" x14ac:dyDescent="0.2">
      <c r="A1947"/>
      <c r="B1947"/>
      <c r="C1947"/>
      <c r="D1947"/>
      <c r="E1947"/>
      <c r="F1947"/>
      <c r="G1947" s="2"/>
      <c r="H1947" s="48"/>
    </row>
    <row r="1948" spans="1:8" ht="21.75" customHeight="1" x14ac:dyDescent="0.2">
      <c r="A1948"/>
      <c r="B1948"/>
      <c r="C1948"/>
      <c r="D1948"/>
      <c r="E1948"/>
      <c r="F1948"/>
      <c r="G1948" s="2"/>
      <c r="H1948" s="48"/>
    </row>
    <row r="1949" spans="1:8" ht="21.75" customHeight="1" x14ac:dyDescent="0.2">
      <c r="A1949"/>
      <c r="B1949"/>
      <c r="C1949"/>
      <c r="D1949"/>
      <c r="E1949"/>
      <c r="F1949"/>
      <c r="G1949" s="2"/>
      <c r="H1949" s="48"/>
    </row>
    <row r="1950" spans="1:8" ht="21.75" customHeight="1" x14ac:dyDescent="0.2">
      <c r="A1950"/>
      <c r="B1950"/>
      <c r="C1950"/>
      <c r="D1950"/>
      <c r="E1950"/>
      <c r="F1950"/>
      <c r="G1950" s="2"/>
      <c r="H1950" s="48"/>
    </row>
    <row r="1951" spans="1:8" ht="21.75" customHeight="1" x14ac:dyDescent="0.2">
      <c r="A1951"/>
      <c r="B1951"/>
      <c r="C1951"/>
      <c r="D1951"/>
      <c r="E1951"/>
      <c r="F1951"/>
      <c r="G1951" s="2"/>
      <c r="H1951" s="48"/>
    </row>
    <row r="1952" spans="1:8" ht="21.75" customHeight="1" x14ac:dyDescent="0.2">
      <c r="A1952"/>
      <c r="B1952"/>
      <c r="C1952"/>
      <c r="D1952"/>
      <c r="E1952"/>
      <c r="F1952"/>
      <c r="G1952" s="2"/>
      <c r="H1952" s="48"/>
    </row>
    <row r="1953" spans="1:8" ht="21.75" customHeight="1" x14ac:dyDescent="0.2">
      <c r="A1953"/>
      <c r="B1953"/>
      <c r="C1953"/>
      <c r="D1953"/>
      <c r="E1953"/>
      <c r="F1953"/>
      <c r="G1953" s="2"/>
      <c r="H1953" s="48"/>
    </row>
    <row r="1954" spans="1:8" ht="21.75" customHeight="1" x14ac:dyDescent="0.2">
      <c r="A1954"/>
      <c r="B1954"/>
      <c r="C1954"/>
      <c r="D1954"/>
      <c r="E1954"/>
      <c r="F1954"/>
      <c r="G1954" s="2"/>
      <c r="H1954" s="48"/>
    </row>
    <row r="1955" spans="1:8" ht="21.75" customHeight="1" x14ac:dyDescent="0.2">
      <c r="A1955"/>
      <c r="B1955"/>
      <c r="C1955"/>
      <c r="D1955"/>
      <c r="E1955"/>
      <c r="F1955"/>
      <c r="G1955" s="2"/>
      <c r="H1955" s="48"/>
    </row>
    <row r="1956" spans="1:8" ht="21.75" customHeight="1" x14ac:dyDescent="0.2">
      <c r="A1956"/>
      <c r="B1956"/>
      <c r="C1956" s="2"/>
      <c r="D1956" s="2"/>
      <c r="E1956" s="3"/>
      <c r="F1956" s="3"/>
      <c r="G1956" s="2"/>
      <c r="H1956" s="48"/>
    </row>
    <row r="1957" spans="1:8" ht="21.75" customHeight="1" x14ac:dyDescent="0.2">
      <c r="A1957"/>
      <c r="B1957"/>
      <c r="C1957" s="2"/>
      <c r="D1957" s="2"/>
      <c r="E1957" s="3"/>
      <c r="F1957" s="3"/>
      <c r="G1957" s="2"/>
      <c r="H1957" s="48"/>
    </row>
    <row r="1958" spans="1:8" ht="21.75" customHeight="1" x14ac:dyDescent="0.2">
      <c r="A1958"/>
      <c r="B1958"/>
      <c r="C1958" s="2"/>
      <c r="D1958" s="2"/>
      <c r="E1958" s="3"/>
      <c r="F1958" s="3"/>
      <c r="G1958" s="2"/>
      <c r="H1958" s="48"/>
    </row>
    <row r="1959" spans="1:8" ht="21.75" customHeight="1" x14ac:dyDescent="0.2">
      <c r="A1959"/>
      <c r="B1959"/>
      <c r="C1959" s="2"/>
      <c r="D1959" s="2"/>
      <c r="E1959" s="3"/>
      <c r="F1959" s="3"/>
      <c r="G1959" s="2"/>
      <c r="H1959" s="48"/>
    </row>
    <row r="1960" spans="1:8" ht="21.75" customHeight="1" x14ac:dyDescent="0.2">
      <c r="A1960"/>
      <c r="B1960"/>
      <c r="C1960" s="2"/>
      <c r="D1960" s="2"/>
      <c r="E1960" s="3"/>
      <c r="F1960" s="3"/>
      <c r="G1960" s="2"/>
      <c r="H1960" s="48"/>
    </row>
    <row r="1961" spans="1:8" ht="21.75" customHeight="1" x14ac:dyDescent="0.2">
      <c r="A1961"/>
      <c r="B1961"/>
      <c r="C1961" s="2"/>
      <c r="D1961" s="2"/>
      <c r="E1961" s="3"/>
      <c r="F1961" s="3"/>
      <c r="G1961" s="2"/>
      <c r="H1961" s="48"/>
    </row>
    <row r="1962" spans="1:8" ht="21.75" customHeight="1" x14ac:dyDescent="0.2">
      <c r="A1962"/>
      <c r="B1962"/>
      <c r="C1962" s="2"/>
      <c r="D1962" s="2"/>
      <c r="E1962" s="3"/>
      <c r="F1962" s="3"/>
      <c r="G1962" s="2"/>
      <c r="H1962" s="48"/>
    </row>
    <row r="1963" spans="1:8" ht="21.75" customHeight="1" x14ac:dyDescent="0.2">
      <c r="A1963"/>
      <c r="B1963"/>
      <c r="C1963" s="2"/>
      <c r="D1963" s="2"/>
      <c r="E1963" s="3"/>
      <c r="F1963" s="3"/>
      <c r="G1963" s="2"/>
      <c r="H1963" s="48"/>
    </row>
    <row r="1964" spans="1:8" ht="21.75" customHeight="1" x14ac:dyDescent="0.2">
      <c r="A1964"/>
      <c r="B1964"/>
      <c r="C1964" s="2"/>
      <c r="D1964" s="2"/>
      <c r="E1964" s="3"/>
      <c r="F1964" s="3"/>
      <c r="G1964" s="2"/>
      <c r="H1964" s="48"/>
    </row>
    <row r="1965" spans="1:8" ht="21.75" customHeight="1" x14ac:dyDescent="0.2">
      <c r="A1965"/>
      <c r="B1965"/>
      <c r="C1965"/>
      <c r="D1965"/>
      <c r="E1965" s="3"/>
      <c r="F1965" s="3"/>
      <c r="G1965" s="2"/>
      <c r="H1965" s="48"/>
    </row>
    <row r="1966" spans="1:8" ht="21.75" customHeight="1" x14ac:dyDescent="0.2">
      <c r="A1966"/>
      <c r="B1966"/>
      <c r="C1966"/>
      <c r="D1966"/>
      <c r="E1966"/>
      <c r="F1966"/>
      <c r="G1966" s="2"/>
      <c r="H1966" s="48"/>
    </row>
    <row r="1967" spans="1:8" ht="21.75" customHeight="1" x14ac:dyDescent="0.2">
      <c r="A1967"/>
      <c r="B1967"/>
      <c r="C1967"/>
      <c r="D1967"/>
      <c r="E1967"/>
      <c r="F1967"/>
      <c r="G1967" s="2"/>
      <c r="H1967" s="48"/>
    </row>
    <row r="1968" spans="1:8" ht="21.75" customHeight="1" x14ac:dyDescent="0.2">
      <c r="A1968"/>
      <c r="B1968"/>
      <c r="C1968"/>
      <c r="D1968"/>
      <c r="E1968"/>
      <c r="F1968"/>
      <c r="G1968" s="2"/>
      <c r="H1968" s="48"/>
    </row>
    <row r="1969" spans="1:8" ht="21.75" customHeight="1" x14ac:dyDescent="0.2">
      <c r="A1969"/>
      <c r="B1969"/>
      <c r="C1969"/>
      <c r="D1969"/>
      <c r="E1969"/>
      <c r="F1969"/>
      <c r="G1969" s="2"/>
      <c r="H1969" s="48"/>
    </row>
    <row r="1970" spans="1:8" ht="21.75" customHeight="1" x14ac:dyDescent="0.2">
      <c r="A1970"/>
      <c r="B1970"/>
      <c r="C1970"/>
      <c r="D1970"/>
      <c r="E1970"/>
      <c r="F1970"/>
      <c r="G1970" s="2"/>
      <c r="H1970" s="48"/>
    </row>
    <row r="1971" spans="1:8" ht="21.75" customHeight="1" x14ac:dyDescent="0.2">
      <c r="A1971"/>
      <c r="B1971"/>
      <c r="C1971"/>
      <c r="D1971"/>
      <c r="E1971"/>
      <c r="F1971"/>
      <c r="G1971" s="2"/>
      <c r="H1971" s="48"/>
    </row>
    <row r="1972" spans="1:8" ht="21.75" customHeight="1" x14ac:dyDescent="0.2">
      <c r="A1972"/>
      <c r="B1972"/>
      <c r="C1972"/>
      <c r="D1972"/>
      <c r="E1972"/>
      <c r="F1972"/>
      <c r="G1972" s="2"/>
      <c r="H1972" s="48"/>
    </row>
    <row r="1973" spans="1:8" ht="21.75" customHeight="1" x14ac:dyDescent="0.2">
      <c r="A1973"/>
      <c r="B1973"/>
      <c r="C1973"/>
      <c r="D1973"/>
      <c r="E1973"/>
      <c r="F1973"/>
      <c r="G1973" s="2"/>
      <c r="H1973" s="48"/>
    </row>
    <row r="1974" spans="1:8" ht="21.75" customHeight="1" x14ac:dyDescent="0.2">
      <c r="A1974"/>
      <c r="B1974"/>
      <c r="C1974"/>
      <c r="D1974"/>
      <c r="E1974"/>
      <c r="F1974"/>
      <c r="G1974" s="2"/>
      <c r="H1974" s="48"/>
    </row>
    <row r="1975" spans="1:8" ht="21.75" customHeight="1" x14ac:dyDescent="0.2">
      <c r="A1975"/>
      <c r="B1975"/>
      <c r="C1975" s="2"/>
      <c r="D1975" s="2"/>
      <c r="E1975" s="3"/>
      <c r="F1975" s="3"/>
      <c r="G1975" s="2"/>
      <c r="H1975" s="48"/>
    </row>
    <row r="1976" spans="1:8" ht="21.75" customHeight="1" x14ac:dyDescent="0.2">
      <c r="A1976"/>
      <c r="B1976"/>
      <c r="C1976" s="2"/>
      <c r="D1976" s="2"/>
      <c r="E1976" s="3"/>
      <c r="F1976" s="3"/>
      <c r="G1976" s="2"/>
      <c r="H1976" s="48"/>
    </row>
    <row r="1977" spans="1:8" ht="21.75" customHeight="1" x14ac:dyDescent="0.2">
      <c r="A1977"/>
      <c r="B1977"/>
      <c r="C1977" s="2"/>
      <c r="D1977" s="2"/>
      <c r="E1977" s="3"/>
      <c r="F1977" s="3"/>
      <c r="G1977" s="2"/>
      <c r="H1977" s="48"/>
    </row>
    <row r="1978" spans="1:8" ht="21.75" customHeight="1" x14ac:dyDescent="0.2">
      <c r="A1978"/>
      <c r="B1978"/>
      <c r="C1978" s="2"/>
      <c r="D1978" s="2"/>
      <c r="E1978" s="3"/>
      <c r="F1978" s="3"/>
      <c r="G1978" s="2"/>
      <c r="H1978" s="48"/>
    </row>
    <row r="1979" spans="1:8" ht="21.75" customHeight="1" x14ac:dyDescent="0.2">
      <c r="A1979"/>
      <c r="B1979"/>
      <c r="C1979" s="2"/>
      <c r="D1979" s="2"/>
      <c r="E1979" s="3"/>
      <c r="F1979" s="3"/>
      <c r="G1979" s="2"/>
      <c r="H1979" s="48"/>
    </row>
    <row r="1980" spans="1:8" ht="21.75" customHeight="1" x14ac:dyDescent="0.2">
      <c r="A1980"/>
      <c r="B1980"/>
      <c r="C1980" s="2"/>
      <c r="D1980" s="2"/>
      <c r="E1980" s="3"/>
      <c r="F1980" s="3"/>
      <c r="G1980" s="2"/>
      <c r="H1980" s="48"/>
    </row>
    <row r="1981" spans="1:8" ht="21.75" customHeight="1" x14ac:dyDescent="0.2">
      <c r="A1981"/>
      <c r="B1981"/>
      <c r="C1981" s="2"/>
      <c r="D1981" s="2"/>
      <c r="E1981" s="3"/>
      <c r="F1981" s="3"/>
      <c r="G1981" s="2"/>
      <c r="H1981" s="48"/>
    </row>
    <row r="1982" spans="1:8" ht="21.75" customHeight="1" x14ac:dyDescent="0.2">
      <c r="A1982"/>
      <c r="B1982"/>
      <c r="C1982" s="2"/>
      <c r="D1982" s="2"/>
      <c r="E1982" s="3"/>
      <c r="F1982" s="3"/>
      <c r="G1982" s="2"/>
      <c r="H1982" s="48"/>
    </row>
    <row r="1983" spans="1:8" ht="21.75" customHeight="1" x14ac:dyDescent="0.2">
      <c r="A1983"/>
      <c r="B1983"/>
      <c r="C1983" s="2"/>
      <c r="D1983" s="2"/>
      <c r="E1983" s="3"/>
      <c r="F1983" s="3"/>
      <c r="G1983" s="2"/>
      <c r="H1983" s="48"/>
    </row>
    <row r="1984" spans="1:8" ht="21.75" customHeight="1" x14ac:dyDescent="0.2">
      <c r="A1984"/>
      <c r="B1984"/>
      <c r="C1984" s="2"/>
      <c r="D1984" s="2"/>
      <c r="E1984" s="3"/>
      <c r="F1984" s="3"/>
      <c r="G1984" s="2"/>
      <c r="H1984" s="48"/>
    </row>
    <row r="1985" spans="1:8" ht="21.75" customHeight="1" x14ac:dyDescent="0.2">
      <c r="A1985"/>
      <c r="B1985"/>
      <c r="C1985" s="2"/>
      <c r="D1985" s="2"/>
      <c r="E1985" s="3"/>
      <c r="F1985" s="3"/>
      <c r="G1985" s="2"/>
      <c r="H1985" s="48"/>
    </row>
    <row r="1986" spans="1:8" ht="21.75" customHeight="1" x14ac:dyDescent="0.2">
      <c r="A1986"/>
      <c r="B1986"/>
      <c r="C1986" s="2"/>
      <c r="D1986" s="2"/>
      <c r="E1986" s="3"/>
      <c r="F1986" s="3"/>
      <c r="G1986" s="2"/>
      <c r="H1986" s="48"/>
    </row>
    <row r="1987" spans="1:8" ht="21.75" customHeight="1" x14ac:dyDescent="0.2">
      <c r="A1987"/>
      <c r="B1987"/>
      <c r="C1987" s="2"/>
      <c r="D1987" s="2"/>
      <c r="E1987" s="3"/>
      <c r="F1987" s="3"/>
      <c r="G1987" s="2"/>
      <c r="H1987" s="48"/>
    </row>
    <row r="1988" spans="1:8" ht="21.75" customHeight="1" x14ac:dyDescent="0.2">
      <c r="A1988"/>
      <c r="B1988"/>
      <c r="C1988" s="2"/>
      <c r="D1988" s="2"/>
      <c r="E1988" s="3"/>
      <c r="F1988" s="3"/>
      <c r="G1988" s="2"/>
      <c r="H1988" s="48"/>
    </row>
    <row r="1989" spans="1:8" ht="21.75" customHeight="1" x14ac:dyDescent="0.2">
      <c r="A1989"/>
      <c r="B1989"/>
      <c r="C1989" s="2"/>
      <c r="D1989" s="2"/>
      <c r="E1989" s="3"/>
      <c r="F1989" s="3"/>
      <c r="G1989" s="2"/>
      <c r="H1989" s="48"/>
    </row>
    <row r="1990" spans="1:8" ht="21.75" customHeight="1" x14ac:dyDescent="0.2">
      <c r="A1990"/>
      <c r="B1990"/>
      <c r="C1990" s="2"/>
      <c r="D1990" s="2"/>
      <c r="E1990" s="3"/>
      <c r="F1990" s="3"/>
      <c r="G1990" s="2"/>
      <c r="H1990" s="48"/>
    </row>
    <row r="1991" spans="1:8" ht="21.75" customHeight="1" x14ac:dyDescent="0.2">
      <c r="A1991"/>
      <c r="B1991"/>
      <c r="C1991" s="2"/>
      <c r="D1991" s="2"/>
      <c r="E1991" s="3"/>
      <c r="F1991" s="3"/>
      <c r="G1991" s="2"/>
      <c r="H1991" s="48"/>
    </row>
    <row r="1992" spans="1:8" ht="21.75" customHeight="1" x14ac:dyDescent="0.2">
      <c r="A1992"/>
      <c r="B1992"/>
      <c r="C1992" s="2"/>
      <c r="D1992" s="2"/>
      <c r="E1992" s="3"/>
      <c r="F1992" s="3"/>
      <c r="G1992" s="2"/>
      <c r="H1992" s="48"/>
    </row>
    <row r="1993" spans="1:8" ht="21.75" customHeight="1" x14ac:dyDescent="0.2">
      <c r="A1993"/>
      <c r="B1993"/>
      <c r="C1993" s="2"/>
      <c r="D1993" s="2"/>
      <c r="E1993" s="3"/>
      <c r="F1993" s="3"/>
      <c r="G1993" s="2"/>
      <c r="H1993" s="48"/>
    </row>
    <row r="1994" spans="1:8" ht="21.75" customHeight="1" x14ac:dyDescent="0.2">
      <c r="A1994"/>
      <c r="B1994"/>
      <c r="C1994" s="2"/>
      <c r="D1994" s="2"/>
      <c r="E1994" s="3"/>
      <c r="F1994" s="3"/>
      <c r="G1994" s="2"/>
      <c r="H1994" s="48"/>
    </row>
    <row r="1995" spans="1:8" ht="21.75" customHeight="1" x14ac:dyDescent="0.2">
      <c r="A1995"/>
      <c r="B1995"/>
      <c r="C1995" s="2"/>
      <c r="D1995" s="2"/>
      <c r="E1995" s="3"/>
      <c r="F1995" s="3"/>
      <c r="G1995" s="2"/>
      <c r="H1995" s="48"/>
    </row>
    <row r="1996" spans="1:8" ht="21.75" customHeight="1" x14ac:dyDescent="0.2">
      <c r="A1996"/>
      <c r="B1996"/>
      <c r="C1996" s="2"/>
      <c r="D1996" s="2"/>
      <c r="E1996" s="3"/>
      <c r="F1996" s="3"/>
      <c r="G1996" s="2"/>
      <c r="H1996" s="48"/>
    </row>
    <row r="1997" spans="1:8" ht="21.75" customHeight="1" x14ac:dyDescent="0.2">
      <c r="A1997"/>
      <c r="B1997"/>
      <c r="C1997" s="2"/>
      <c r="D1997" s="2"/>
      <c r="E1997" s="3"/>
      <c r="F1997" s="3"/>
      <c r="G1997" s="2"/>
      <c r="H1997" s="48"/>
    </row>
    <row r="1998" spans="1:8" ht="21.75" customHeight="1" x14ac:dyDescent="0.2">
      <c r="A1998"/>
      <c r="B1998"/>
      <c r="C1998" s="2"/>
      <c r="D1998" s="2"/>
      <c r="E1998" s="3"/>
      <c r="F1998" s="3"/>
      <c r="G1998" s="2"/>
      <c r="H1998" s="48"/>
    </row>
    <row r="1999" spans="1:8" ht="21.75" customHeight="1" x14ac:dyDescent="0.2">
      <c r="A1999"/>
      <c r="B1999"/>
      <c r="C1999" s="2"/>
      <c r="D1999" s="2"/>
      <c r="E1999" s="3"/>
      <c r="F1999" s="3"/>
      <c r="G1999" s="2"/>
      <c r="H1999" s="48"/>
    </row>
    <row r="2000" spans="1:8" ht="21.75" customHeight="1" x14ac:dyDescent="0.2">
      <c r="A2000"/>
      <c r="B2000"/>
      <c r="C2000" s="2"/>
      <c r="D2000" s="2"/>
      <c r="E2000" s="3"/>
      <c r="F2000" s="3"/>
      <c r="G2000" s="2"/>
      <c r="H2000" s="48"/>
    </row>
    <row r="2001" spans="1:8" ht="21.75" customHeight="1" x14ac:dyDescent="0.2">
      <c r="A2001"/>
      <c r="B2001"/>
      <c r="C2001" s="2"/>
      <c r="D2001" s="2"/>
      <c r="E2001" s="3"/>
      <c r="F2001" s="3"/>
      <c r="G2001" s="2"/>
      <c r="H2001" s="48"/>
    </row>
    <row r="2002" spans="1:8" ht="21.75" customHeight="1" x14ac:dyDescent="0.2">
      <c r="A2002"/>
      <c r="B2002"/>
      <c r="C2002" s="2"/>
      <c r="D2002" s="2"/>
      <c r="E2002" s="3"/>
      <c r="F2002" s="3"/>
      <c r="G2002" s="2"/>
      <c r="H2002" s="48"/>
    </row>
    <row r="2003" spans="1:8" ht="21.75" customHeight="1" x14ac:dyDescent="0.2">
      <c r="A2003"/>
      <c r="B2003"/>
      <c r="C2003" s="2"/>
      <c r="D2003" s="2"/>
      <c r="E2003" s="3"/>
      <c r="F2003" s="3"/>
      <c r="G2003" s="2"/>
      <c r="H2003" s="48"/>
    </row>
    <row r="2004" spans="1:8" ht="21.75" customHeight="1" x14ac:dyDescent="0.2">
      <c r="A2004"/>
      <c r="B2004"/>
      <c r="C2004" s="2"/>
      <c r="D2004" s="2"/>
      <c r="E2004" s="3"/>
      <c r="F2004" s="3"/>
      <c r="G2004" s="2"/>
      <c r="H2004" s="48"/>
    </row>
    <row r="2005" spans="1:8" ht="21.75" customHeight="1" x14ac:dyDescent="0.2">
      <c r="A2005"/>
      <c r="B2005"/>
      <c r="C2005" s="2"/>
      <c r="D2005" s="2"/>
      <c r="E2005" s="3"/>
      <c r="F2005" s="3"/>
      <c r="G2005" s="2"/>
      <c r="H2005" s="48"/>
    </row>
    <row r="2006" spans="1:8" ht="21.75" customHeight="1" x14ac:dyDescent="0.2">
      <c r="A2006"/>
      <c r="B2006"/>
      <c r="C2006" s="2"/>
      <c r="D2006" s="2"/>
      <c r="E2006" s="3"/>
      <c r="F2006" s="3"/>
      <c r="G2006" s="2"/>
      <c r="H2006" s="48"/>
    </row>
    <row r="2007" spans="1:8" ht="21.75" customHeight="1" x14ac:dyDescent="0.2">
      <c r="A2007"/>
      <c r="B2007"/>
      <c r="C2007" s="2"/>
      <c r="D2007" s="2"/>
      <c r="E2007" s="3"/>
      <c r="F2007" s="3"/>
      <c r="G2007" s="2"/>
      <c r="H2007" s="48"/>
    </row>
    <row r="2008" spans="1:8" ht="21.75" customHeight="1" x14ac:dyDescent="0.2">
      <c r="A2008"/>
      <c r="B2008"/>
      <c r="C2008" s="2"/>
      <c r="D2008" s="2"/>
      <c r="E2008" s="3"/>
      <c r="F2008" s="3"/>
      <c r="G2008" s="2"/>
      <c r="H2008" s="48"/>
    </row>
    <row r="2009" spans="1:8" ht="21.75" customHeight="1" x14ac:dyDescent="0.2">
      <c r="A2009"/>
      <c r="B2009"/>
      <c r="C2009" s="2"/>
      <c r="D2009" s="2"/>
      <c r="E2009" s="3"/>
      <c r="F2009" s="3"/>
      <c r="G2009" s="2"/>
      <c r="H2009" s="48"/>
    </row>
    <row r="2010" spans="1:8" ht="21.75" customHeight="1" x14ac:dyDescent="0.2">
      <c r="A2010"/>
      <c r="B2010"/>
      <c r="C2010" s="2"/>
      <c r="D2010" s="2"/>
      <c r="E2010" s="3"/>
      <c r="F2010" s="3"/>
      <c r="G2010" s="2"/>
      <c r="H2010" s="48"/>
    </row>
    <row r="2011" spans="1:8" ht="21.75" customHeight="1" x14ac:dyDescent="0.2">
      <c r="A2011"/>
      <c r="B2011"/>
      <c r="C2011" s="2"/>
      <c r="D2011" s="2"/>
      <c r="E2011" s="3"/>
      <c r="F2011" s="3"/>
      <c r="G2011" s="2"/>
      <c r="H2011" s="48"/>
    </row>
    <row r="2012" spans="1:8" ht="21.75" customHeight="1" x14ac:dyDescent="0.2">
      <c r="A2012"/>
      <c r="B2012"/>
      <c r="C2012" s="2"/>
      <c r="D2012" s="2"/>
      <c r="E2012" s="3"/>
      <c r="F2012" s="3"/>
      <c r="G2012" s="2"/>
      <c r="H2012" s="48"/>
    </row>
    <row r="2013" spans="1:8" ht="21.75" customHeight="1" x14ac:dyDescent="0.2">
      <c r="A2013"/>
      <c r="B2013"/>
      <c r="C2013" s="2"/>
      <c r="D2013" s="2"/>
      <c r="E2013" s="3"/>
      <c r="F2013" s="3"/>
      <c r="G2013" s="2"/>
      <c r="H2013" s="48"/>
    </row>
    <row r="2014" spans="1:8" ht="21.75" customHeight="1" x14ac:dyDescent="0.2">
      <c r="A2014"/>
      <c r="B2014"/>
      <c r="C2014" s="2"/>
      <c r="D2014" s="2"/>
      <c r="E2014" s="3"/>
      <c r="F2014" s="3"/>
      <c r="G2014" s="2"/>
      <c r="H2014" s="48"/>
    </row>
    <row r="2015" spans="1:8" ht="21.75" customHeight="1" x14ac:dyDescent="0.2">
      <c r="A2015"/>
      <c r="B2015"/>
      <c r="C2015" s="2"/>
      <c r="D2015" s="2"/>
      <c r="E2015" s="3"/>
      <c r="F2015" s="3"/>
      <c r="G2015" s="2"/>
      <c r="H2015" s="48"/>
    </row>
    <row r="2016" spans="1:8" ht="21.75" customHeight="1" x14ac:dyDescent="0.2">
      <c r="A2016"/>
      <c r="B2016"/>
      <c r="C2016" s="2"/>
      <c r="D2016" s="2"/>
      <c r="E2016" s="3"/>
      <c r="F2016" s="3"/>
      <c r="G2016" s="2"/>
      <c r="H2016" s="48"/>
    </row>
    <row r="2017" spans="1:8" ht="21.75" customHeight="1" x14ac:dyDescent="0.2">
      <c r="A2017"/>
      <c r="B2017"/>
      <c r="C2017" s="2"/>
      <c r="D2017" s="2"/>
      <c r="E2017" s="3"/>
      <c r="F2017" s="3"/>
      <c r="G2017" s="2"/>
      <c r="H2017" s="48"/>
    </row>
    <row r="2018" spans="1:8" ht="21.75" customHeight="1" x14ac:dyDescent="0.2">
      <c r="A2018"/>
      <c r="B2018"/>
      <c r="C2018" s="2"/>
      <c r="D2018" s="2"/>
      <c r="E2018" s="3"/>
      <c r="F2018" s="3"/>
      <c r="G2018" s="2"/>
      <c r="H2018" s="48"/>
    </row>
    <row r="2019" spans="1:8" ht="21.75" customHeight="1" x14ac:dyDescent="0.2">
      <c r="A2019"/>
      <c r="B2019"/>
      <c r="C2019" s="2"/>
      <c r="D2019" s="2"/>
      <c r="E2019" s="3"/>
      <c r="F2019" s="3"/>
      <c r="G2019" s="2"/>
      <c r="H2019" s="48"/>
    </row>
    <row r="2020" spans="1:8" ht="21.75" customHeight="1" x14ac:dyDescent="0.2">
      <c r="A2020"/>
      <c r="B2020"/>
      <c r="C2020" s="2"/>
      <c r="D2020" s="2"/>
      <c r="E2020" s="3"/>
      <c r="F2020" s="3"/>
      <c r="G2020" s="2"/>
      <c r="H2020" s="48"/>
    </row>
    <row r="2021" spans="1:8" ht="21.75" customHeight="1" x14ac:dyDescent="0.2">
      <c r="A2021"/>
      <c r="B2021"/>
      <c r="C2021" s="2"/>
      <c r="D2021" s="2"/>
      <c r="E2021" s="3"/>
      <c r="F2021" s="3"/>
      <c r="G2021" s="2"/>
      <c r="H2021" s="48"/>
    </row>
    <row r="2022" spans="1:8" ht="21.75" customHeight="1" x14ac:dyDescent="0.2">
      <c r="A2022"/>
      <c r="B2022"/>
      <c r="C2022" s="2"/>
      <c r="D2022" s="2"/>
      <c r="E2022" s="3"/>
      <c r="F2022" s="3"/>
      <c r="G2022" s="2"/>
      <c r="H2022" s="48"/>
    </row>
    <row r="2023" spans="1:8" ht="21.75" customHeight="1" x14ac:dyDescent="0.2">
      <c r="A2023"/>
      <c r="B2023"/>
      <c r="C2023" s="2"/>
      <c r="D2023" s="2"/>
      <c r="E2023" s="3"/>
      <c r="F2023" s="3"/>
      <c r="G2023" s="2"/>
      <c r="H2023" s="48"/>
    </row>
    <row r="2024" spans="1:8" ht="21.75" customHeight="1" x14ac:dyDescent="0.2">
      <c r="A2024"/>
      <c r="B2024"/>
      <c r="C2024" s="2"/>
      <c r="D2024" s="2"/>
      <c r="E2024" s="3"/>
      <c r="F2024" s="3"/>
      <c r="G2024" s="2"/>
      <c r="H2024" s="48"/>
    </row>
    <row r="2025" spans="1:8" ht="21.75" customHeight="1" x14ac:dyDescent="0.2">
      <c r="A2025"/>
      <c r="B2025"/>
      <c r="C2025" s="2"/>
      <c r="D2025" s="2"/>
      <c r="E2025" s="3"/>
      <c r="F2025" s="3"/>
      <c r="G2025" s="2"/>
      <c r="H2025" s="48"/>
    </row>
    <row r="2026" spans="1:8" ht="21.75" customHeight="1" x14ac:dyDescent="0.2">
      <c r="A2026"/>
      <c r="B2026"/>
      <c r="C2026" s="2"/>
      <c r="D2026" s="2"/>
      <c r="E2026" s="3"/>
      <c r="F2026" s="3"/>
      <c r="G2026" s="2"/>
      <c r="H2026" s="48"/>
    </row>
    <row r="2027" spans="1:8" ht="21.75" customHeight="1" x14ac:dyDescent="0.2">
      <c r="A2027"/>
      <c r="B2027"/>
      <c r="C2027" s="2"/>
      <c r="D2027" s="2"/>
      <c r="E2027" s="3"/>
      <c r="F2027" s="3"/>
      <c r="G2027" s="2"/>
      <c r="H2027" s="48"/>
    </row>
    <row r="2028" spans="1:8" ht="21.75" customHeight="1" x14ac:dyDescent="0.2">
      <c r="A2028"/>
      <c r="B2028"/>
      <c r="C2028" s="2"/>
      <c r="D2028" s="2"/>
      <c r="E2028" s="3"/>
      <c r="F2028" s="3"/>
      <c r="G2028" s="2"/>
      <c r="H2028" s="48"/>
    </row>
    <row r="2029" spans="1:8" ht="21.75" customHeight="1" x14ac:dyDescent="0.2">
      <c r="A2029"/>
      <c r="B2029"/>
      <c r="C2029" s="2"/>
      <c r="D2029" s="2"/>
      <c r="E2029" s="3"/>
      <c r="F2029" s="3"/>
      <c r="G2029" s="2"/>
      <c r="H2029" s="48"/>
    </row>
    <row r="2030" spans="1:8" ht="21.75" customHeight="1" x14ac:dyDescent="0.2">
      <c r="A2030"/>
      <c r="B2030"/>
      <c r="C2030" s="2"/>
      <c r="D2030" s="2"/>
      <c r="E2030" s="3"/>
      <c r="F2030" s="3"/>
      <c r="G2030" s="2"/>
      <c r="H2030" s="48"/>
    </row>
    <row r="2031" spans="1:8" ht="21.75" customHeight="1" x14ac:dyDescent="0.2">
      <c r="A2031"/>
      <c r="B2031"/>
      <c r="C2031" s="2"/>
      <c r="D2031" s="2"/>
      <c r="E2031" s="3"/>
      <c r="F2031" s="3"/>
      <c r="G2031" s="2"/>
      <c r="H2031" s="48"/>
    </row>
    <row r="2032" spans="1:8" ht="21.75" customHeight="1" x14ac:dyDescent="0.2">
      <c r="A2032"/>
      <c r="B2032"/>
      <c r="C2032" s="2"/>
      <c r="D2032" s="2"/>
      <c r="E2032" s="3"/>
      <c r="F2032" s="3"/>
      <c r="G2032" s="2"/>
      <c r="H2032" s="48"/>
    </row>
    <row r="2033" spans="1:8" ht="21.75" customHeight="1" x14ac:dyDescent="0.2">
      <c r="A2033"/>
      <c r="B2033"/>
      <c r="C2033" s="2"/>
      <c r="D2033" s="2"/>
      <c r="E2033" s="3"/>
      <c r="F2033" s="3"/>
      <c r="G2033" s="2"/>
      <c r="H2033" s="48"/>
    </row>
    <row r="2034" spans="1:8" ht="21.75" customHeight="1" x14ac:dyDescent="0.2">
      <c r="A2034"/>
      <c r="B2034"/>
      <c r="C2034" s="2"/>
      <c r="D2034" s="2"/>
      <c r="E2034" s="3"/>
      <c r="F2034" s="3"/>
      <c r="G2034" s="2"/>
      <c r="H2034" s="48"/>
    </row>
    <row r="2035" spans="1:8" ht="21.75" customHeight="1" x14ac:dyDescent="0.2">
      <c r="A2035"/>
      <c r="B2035"/>
      <c r="C2035" s="2"/>
      <c r="D2035" s="2"/>
      <c r="E2035" s="3"/>
      <c r="F2035" s="3"/>
      <c r="G2035" s="2"/>
      <c r="H2035" s="48"/>
    </row>
    <row r="2036" spans="1:8" ht="21.75" customHeight="1" x14ac:dyDescent="0.2">
      <c r="A2036"/>
      <c r="B2036"/>
      <c r="C2036" s="2"/>
      <c r="D2036" s="2"/>
      <c r="E2036" s="3"/>
      <c r="F2036" s="3"/>
      <c r="G2036" s="2"/>
      <c r="H2036" s="48"/>
    </row>
    <row r="2037" spans="1:8" ht="21.75" customHeight="1" x14ac:dyDescent="0.2">
      <c r="A2037"/>
      <c r="B2037"/>
      <c r="C2037" s="2"/>
      <c r="D2037" s="2"/>
      <c r="E2037" s="3"/>
      <c r="F2037" s="3"/>
      <c r="G2037" s="2"/>
      <c r="H2037" s="48"/>
    </row>
    <row r="2038" spans="1:8" ht="21.75" customHeight="1" x14ac:dyDescent="0.2">
      <c r="A2038"/>
      <c r="B2038"/>
      <c r="C2038" s="2"/>
      <c r="D2038" s="2"/>
      <c r="E2038" s="3"/>
      <c r="F2038" s="3"/>
      <c r="G2038" s="2"/>
      <c r="H2038" s="48"/>
    </row>
    <row r="2039" spans="1:8" ht="21.75" customHeight="1" x14ac:dyDescent="0.2">
      <c r="A2039"/>
      <c r="B2039"/>
      <c r="C2039" s="2"/>
      <c r="D2039" s="2"/>
      <c r="E2039" s="3"/>
      <c r="F2039" s="3"/>
      <c r="G2039" s="2"/>
      <c r="H2039" s="48"/>
    </row>
    <row r="2040" spans="1:8" ht="21.75" customHeight="1" x14ac:dyDescent="0.2">
      <c r="A2040"/>
      <c r="B2040"/>
      <c r="C2040" s="2"/>
      <c r="D2040" s="2"/>
      <c r="E2040" s="3"/>
      <c r="F2040" s="3"/>
      <c r="G2040" s="2"/>
      <c r="H2040" s="48"/>
    </row>
    <row r="2041" spans="1:8" ht="21.75" customHeight="1" x14ac:dyDescent="0.2">
      <c r="A2041"/>
      <c r="B2041"/>
      <c r="C2041" s="2"/>
      <c r="D2041" s="2"/>
      <c r="E2041" s="3"/>
      <c r="F2041" s="3"/>
      <c r="G2041" s="2"/>
      <c r="H2041" s="48"/>
    </row>
    <row r="2042" spans="1:8" ht="21.75" customHeight="1" x14ac:dyDescent="0.2">
      <c r="A2042"/>
      <c r="B2042"/>
      <c r="C2042" s="2"/>
      <c r="D2042" s="2"/>
      <c r="E2042" s="3"/>
      <c r="F2042" s="3"/>
      <c r="G2042" s="2"/>
      <c r="H2042" s="48"/>
    </row>
    <row r="2043" spans="1:8" ht="21.75" customHeight="1" x14ac:dyDescent="0.2">
      <c r="A2043"/>
      <c r="B2043"/>
      <c r="C2043" s="2"/>
      <c r="D2043" s="2"/>
      <c r="E2043" s="3"/>
      <c r="F2043" s="3"/>
      <c r="G2043" s="2"/>
      <c r="H2043" s="48"/>
    </row>
    <row r="2044" spans="1:8" ht="21.75" customHeight="1" x14ac:dyDescent="0.2">
      <c r="A2044"/>
      <c r="B2044"/>
      <c r="C2044" s="2"/>
      <c r="D2044" s="2"/>
      <c r="E2044" s="3"/>
      <c r="F2044" s="3"/>
      <c r="G2044" s="2"/>
      <c r="H2044" s="48"/>
    </row>
    <row r="2045" spans="1:8" ht="21.75" customHeight="1" x14ac:dyDescent="0.2">
      <c r="A2045"/>
      <c r="B2045"/>
      <c r="C2045" s="2"/>
      <c r="D2045" s="2"/>
      <c r="E2045" s="3"/>
      <c r="F2045" s="3"/>
      <c r="G2045" s="2"/>
      <c r="H2045" s="48"/>
    </row>
    <row r="2046" spans="1:8" ht="21.75" customHeight="1" x14ac:dyDescent="0.2">
      <c r="A2046"/>
      <c r="B2046"/>
      <c r="C2046" s="2"/>
      <c r="D2046" s="2"/>
      <c r="E2046" s="3"/>
      <c r="F2046" s="3"/>
      <c r="G2046" s="2"/>
      <c r="H2046" s="48"/>
    </row>
    <row r="2047" spans="1:8" ht="21.75" customHeight="1" x14ac:dyDescent="0.2">
      <c r="A2047"/>
      <c r="B2047"/>
      <c r="C2047" s="2"/>
      <c r="D2047" s="2"/>
      <c r="E2047" s="3"/>
      <c r="F2047" s="3"/>
      <c r="G2047" s="2"/>
      <c r="H2047" s="48"/>
    </row>
    <row r="2048" spans="1:8" ht="21.75" customHeight="1" x14ac:dyDescent="0.2">
      <c r="A2048"/>
      <c r="B2048"/>
      <c r="C2048" s="2"/>
      <c r="D2048" s="2"/>
      <c r="E2048" s="3"/>
      <c r="F2048" s="3"/>
      <c r="G2048" s="2"/>
      <c r="H2048" s="48"/>
    </row>
    <row r="2049" spans="1:8" ht="21.75" customHeight="1" x14ac:dyDescent="0.2">
      <c r="A2049"/>
      <c r="B2049"/>
      <c r="C2049" s="2"/>
      <c r="D2049" s="2"/>
      <c r="E2049" s="3"/>
      <c r="F2049" s="3"/>
      <c r="G2049" s="2"/>
      <c r="H2049" s="48"/>
    </row>
    <row r="2050" spans="1:8" ht="21.75" customHeight="1" x14ac:dyDescent="0.2">
      <c r="A2050"/>
      <c r="B2050"/>
      <c r="C2050" s="2"/>
      <c r="D2050" s="2"/>
      <c r="E2050" s="3"/>
      <c r="F2050" s="3"/>
      <c r="G2050" s="2"/>
      <c r="H2050" s="48"/>
    </row>
    <row r="2051" spans="1:8" ht="21.75" customHeight="1" x14ac:dyDescent="0.2">
      <c r="A2051"/>
      <c r="B2051"/>
      <c r="C2051" s="2"/>
      <c r="D2051" s="2"/>
      <c r="E2051" s="3"/>
      <c r="F2051" s="3"/>
      <c r="G2051" s="2"/>
      <c r="H2051" s="48"/>
    </row>
    <row r="2052" spans="1:8" ht="21.75" customHeight="1" x14ac:dyDescent="0.2">
      <c r="A2052"/>
      <c r="B2052"/>
      <c r="C2052" s="2"/>
      <c r="D2052" s="2"/>
      <c r="E2052" s="3"/>
      <c r="F2052" s="3"/>
      <c r="G2052" s="2"/>
      <c r="H2052" s="48"/>
    </row>
    <row r="2053" spans="1:8" ht="21.75" customHeight="1" x14ac:dyDescent="0.2">
      <c r="A2053"/>
      <c r="B2053"/>
      <c r="C2053" s="2"/>
      <c r="D2053" s="2"/>
      <c r="E2053" s="3"/>
      <c r="F2053" s="3"/>
      <c r="G2053" s="2"/>
      <c r="H2053" s="48"/>
    </row>
    <row r="2054" spans="1:8" ht="21.75" customHeight="1" x14ac:dyDescent="0.2">
      <c r="A2054"/>
      <c r="B2054"/>
      <c r="C2054" s="2"/>
      <c r="D2054" s="2"/>
      <c r="E2054" s="3"/>
      <c r="F2054" s="3"/>
      <c r="G2054" s="2"/>
      <c r="H2054" s="48"/>
    </row>
    <row r="2055" spans="1:8" ht="21.75" customHeight="1" x14ac:dyDescent="0.2">
      <c r="A2055"/>
      <c r="B2055"/>
      <c r="C2055" s="2"/>
      <c r="D2055" s="2"/>
      <c r="E2055" s="3"/>
      <c r="F2055" s="3"/>
      <c r="G2055" s="2"/>
      <c r="H2055" s="48"/>
    </row>
    <row r="2056" spans="1:8" ht="21.75" customHeight="1" x14ac:dyDescent="0.2">
      <c r="A2056"/>
      <c r="B2056"/>
      <c r="C2056" s="2"/>
      <c r="D2056" s="2"/>
      <c r="E2056" s="3"/>
      <c r="F2056" s="3"/>
      <c r="G2056" s="2"/>
      <c r="H2056" s="48"/>
    </row>
    <row r="2057" spans="1:8" ht="21.75" customHeight="1" x14ac:dyDescent="0.2">
      <c r="A2057"/>
      <c r="B2057"/>
      <c r="C2057" s="2"/>
      <c r="D2057" s="2"/>
      <c r="E2057" s="3"/>
      <c r="F2057" s="3"/>
      <c r="G2057" s="2"/>
      <c r="H2057" s="48"/>
    </row>
    <row r="2058" spans="1:8" ht="21.75" customHeight="1" x14ac:dyDescent="0.2">
      <c r="A2058"/>
      <c r="B2058"/>
      <c r="C2058" s="2"/>
      <c r="D2058" s="2"/>
      <c r="E2058" s="3"/>
      <c r="F2058" s="3"/>
      <c r="G2058" s="2"/>
      <c r="H2058" s="48"/>
    </row>
    <row r="2059" spans="1:8" ht="21.75" customHeight="1" x14ac:dyDescent="0.2">
      <c r="A2059"/>
      <c r="B2059"/>
      <c r="C2059" s="2"/>
      <c r="D2059" s="2"/>
      <c r="E2059" s="3"/>
      <c r="F2059" s="3"/>
      <c r="G2059" s="2"/>
      <c r="H2059" s="48"/>
    </row>
    <row r="2060" spans="1:8" ht="21.75" customHeight="1" x14ac:dyDescent="0.2">
      <c r="A2060"/>
      <c r="B2060"/>
      <c r="C2060" s="2"/>
      <c r="D2060" s="2"/>
      <c r="E2060" s="3"/>
      <c r="F2060" s="3"/>
      <c r="G2060" s="2"/>
      <c r="H2060" s="48"/>
    </row>
    <row r="2061" spans="1:8" ht="21.75" customHeight="1" x14ac:dyDescent="0.2">
      <c r="A2061"/>
      <c r="B2061"/>
      <c r="C2061" s="2"/>
      <c r="D2061" s="2"/>
      <c r="E2061" s="3"/>
      <c r="F2061" s="3"/>
      <c r="G2061" s="2"/>
      <c r="H2061" s="48"/>
    </row>
    <row r="2062" spans="1:8" ht="21.75" customHeight="1" x14ac:dyDescent="0.2">
      <c r="A2062"/>
      <c r="B2062"/>
      <c r="C2062" s="2"/>
      <c r="D2062" s="2"/>
      <c r="E2062" s="3"/>
      <c r="F2062" s="3"/>
      <c r="G2062" s="2"/>
      <c r="H2062" s="48"/>
    </row>
    <row r="2063" spans="1:8" ht="21.75" customHeight="1" x14ac:dyDescent="0.2">
      <c r="A2063"/>
      <c r="B2063"/>
      <c r="C2063" s="2"/>
      <c r="D2063" s="2"/>
      <c r="E2063" s="3"/>
      <c r="F2063" s="3"/>
      <c r="G2063" s="2"/>
      <c r="H2063" s="48"/>
    </row>
    <row r="2064" spans="1:8" ht="21.75" customHeight="1" x14ac:dyDescent="0.2">
      <c r="A2064"/>
      <c r="B2064"/>
      <c r="C2064" s="2"/>
      <c r="D2064" s="2"/>
      <c r="E2064" s="3"/>
      <c r="F2064" s="3"/>
      <c r="G2064" s="2"/>
      <c r="H2064" s="48"/>
    </row>
    <row r="2065" spans="1:8" ht="21.75" customHeight="1" x14ac:dyDescent="0.2">
      <c r="A2065"/>
      <c r="B2065"/>
      <c r="C2065" s="2"/>
      <c r="D2065" s="2"/>
      <c r="E2065" s="3"/>
      <c r="F2065" s="3"/>
      <c r="G2065" s="2"/>
      <c r="H2065" s="48"/>
    </row>
    <row r="2066" spans="1:8" ht="21.75" customHeight="1" x14ac:dyDescent="0.2">
      <c r="A2066"/>
      <c r="B2066"/>
      <c r="C2066" s="2"/>
      <c r="D2066" s="2"/>
      <c r="E2066" s="3"/>
      <c r="F2066" s="3"/>
      <c r="G2066" s="2"/>
      <c r="H2066" s="48"/>
    </row>
    <row r="2067" spans="1:8" ht="21.75" customHeight="1" x14ac:dyDescent="0.2">
      <c r="A2067"/>
      <c r="B2067"/>
      <c r="C2067" s="2"/>
      <c r="D2067" s="2"/>
      <c r="E2067" s="3"/>
      <c r="F2067" s="3"/>
      <c r="G2067" s="2"/>
      <c r="H2067" s="48"/>
    </row>
    <row r="2068" spans="1:8" ht="21.75" customHeight="1" x14ac:dyDescent="0.2">
      <c r="A2068"/>
      <c r="B2068"/>
      <c r="C2068" s="2"/>
      <c r="D2068" s="2"/>
      <c r="E2068" s="3"/>
      <c r="F2068" s="3"/>
      <c r="G2068" s="2"/>
      <c r="H2068" s="48"/>
    </row>
    <row r="2069" spans="1:8" ht="21.75" customHeight="1" x14ac:dyDescent="0.2">
      <c r="A2069"/>
      <c r="B2069"/>
      <c r="C2069" s="2"/>
      <c r="D2069" s="2"/>
      <c r="E2069" s="3"/>
      <c r="F2069" s="3"/>
      <c r="G2069" s="2"/>
      <c r="H2069" s="48"/>
    </row>
    <row r="2070" spans="1:8" ht="21.75" customHeight="1" x14ac:dyDescent="0.2">
      <c r="A2070"/>
      <c r="B2070"/>
      <c r="C2070" s="2"/>
      <c r="D2070" s="2"/>
      <c r="E2070" s="3"/>
      <c r="F2070" s="3"/>
      <c r="G2070" s="2"/>
      <c r="H2070" s="48"/>
    </row>
    <row r="2071" spans="1:8" ht="21.75" customHeight="1" x14ac:dyDescent="0.2">
      <c r="A2071"/>
      <c r="B2071"/>
      <c r="C2071" s="2"/>
      <c r="D2071" s="2"/>
      <c r="E2071" s="3"/>
      <c r="F2071" s="3"/>
      <c r="G2071" s="2"/>
      <c r="H2071" s="48"/>
    </row>
    <row r="2072" spans="1:8" ht="21.75" customHeight="1" x14ac:dyDescent="0.2">
      <c r="A2072"/>
      <c r="B2072"/>
      <c r="C2072" s="2"/>
      <c r="D2072" s="2"/>
      <c r="E2072" s="3"/>
      <c r="F2072" s="3"/>
      <c r="G2072" s="2"/>
      <c r="H2072" s="48"/>
    </row>
    <row r="2073" spans="1:8" ht="21.75" customHeight="1" x14ac:dyDescent="0.2">
      <c r="A2073"/>
      <c r="B2073"/>
      <c r="C2073" s="2"/>
      <c r="D2073" s="2"/>
      <c r="E2073" s="3"/>
      <c r="F2073" s="3"/>
      <c r="G2073" s="2"/>
      <c r="H2073" s="48"/>
    </row>
    <row r="2074" spans="1:8" ht="21.75" customHeight="1" x14ac:dyDescent="0.2">
      <c r="A2074"/>
      <c r="B2074"/>
      <c r="C2074" s="2"/>
      <c r="D2074" s="2"/>
      <c r="E2074" s="3"/>
      <c r="F2074" s="3"/>
      <c r="G2074" s="2"/>
      <c r="H2074" s="48"/>
    </row>
    <row r="2075" spans="1:8" ht="21.75" customHeight="1" x14ac:dyDescent="0.2">
      <c r="A2075"/>
      <c r="B2075"/>
      <c r="C2075" s="2"/>
      <c r="D2075" s="2"/>
      <c r="E2075" s="3"/>
      <c r="F2075" s="3"/>
      <c r="G2075" s="2"/>
      <c r="H2075" s="48"/>
    </row>
    <row r="2076" spans="1:8" ht="21.75" customHeight="1" x14ac:dyDescent="0.2">
      <c r="A2076"/>
      <c r="B2076"/>
      <c r="C2076" s="2"/>
      <c r="D2076" s="2"/>
      <c r="E2076" s="3"/>
      <c r="F2076" s="3"/>
      <c r="G2076" s="2"/>
      <c r="H2076" s="48"/>
    </row>
    <row r="2077" spans="1:8" ht="21.75" customHeight="1" x14ac:dyDescent="0.2">
      <c r="A2077"/>
      <c r="B2077"/>
      <c r="C2077" s="2"/>
      <c r="D2077" s="2"/>
      <c r="E2077" s="3"/>
      <c r="F2077" s="3"/>
      <c r="G2077" s="2"/>
      <c r="H2077" s="48"/>
    </row>
    <row r="2078" spans="1:8" ht="21.75" customHeight="1" x14ac:dyDescent="0.2">
      <c r="A2078"/>
      <c r="B2078"/>
      <c r="C2078" s="2"/>
      <c r="D2078" s="2"/>
      <c r="E2078" s="3"/>
      <c r="F2078" s="3"/>
      <c r="G2078" s="2"/>
      <c r="H2078" s="48"/>
    </row>
    <row r="2079" spans="1:8" ht="21.75" customHeight="1" x14ac:dyDescent="0.2">
      <c r="A2079"/>
      <c r="B2079"/>
      <c r="C2079" s="2"/>
      <c r="D2079" s="2"/>
      <c r="E2079" s="3"/>
      <c r="F2079" s="3"/>
      <c r="G2079" s="2"/>
      <c r="H2079" s="48"/>
    </row>
    <row r="2080" spans="1:8" ht="21.75" customHeight="1" x14ac:dyDescent="0.2">
      <c r="A2080"/>
      <c r="B2080"/>
      <c r="C2080" s="2"/>
      <c r="D2080" s="2"/>
      <c r="E2080" s="3"/>
      <c r="F2080" s="3"/>
      <c r="G2080" s="2"/>
      <c r="H2080" s="48"/>
    </row>
    <row r="2081" spans="1:8" ht="21.75" customHeight="1" x14ac:dyDescent="0.2">
      <c r="A2081"/>
      <c r="B2081"/>
      <c r="C2081" s="2"/>
      <c r="D2081" s="2"/>
      <c r="E2081" s="3"/>
      <c r="F2081" s="3"/>
      <c r="G2081" s="2"/>
      <c r="H2081" s="48"/>
    </row>
    <row r="2082" spans="1:8" ht="21.75" customHeight="1" x14ac:dyDescent="0.2">
      <c r="A2082"/>
      <c r="B2082"/>
      <c r="C2082" s="2"/>
      <c r="D2082" s="2"/>
      <c r="E2082" s="3"/>
      <c r="F2082" s="3"/>
      <c r="G2082" s="2"/>
      <c r="H2082" s="48"/>
    </row>
    <row r="2083" spans="1:8" ht="21.75" customHeight="1" x14ac:dyDescent="0.2">
      <c r="A2083"/>
      <c r="B2083"/>
      <c r="C2083" s="2"/>
      <c r="D2083" s="2"/>
      <c r="E2083" s="3"/>
      <c r="F2083" s="3"/>
      <c r="G2083" s="2"/>
      <c r="H2083" s="48"/>
    </row>
    <row r="2084" spans="1:8" ht="21.75" customHeight="1" x14ac:dyDescent="0.2">
      <c r="A2084"/>
      <c r="B2084"/>
      <c r="C2084" s="2"/>
      <c r="D2084" s="2"/>
      <c r="E2084" s="3"/>
      <c r="F2084" s="3"/>
      <c r="G2084" s="2"/>
      <c r="H2084" s="48"/>
    </row>
    <row r="2085" spans="1:8" ht="21.75" customHeight="1" x14ac:dyDescent="0.2">
      <c r="A2085"/>
      <c r="B2085"/>
      <c r="C2085" s="2"/>
      <c r="D2085" s="2"/>
      <c r="E2085" s="3"/>
      <c r="F2085" s="3"/>
      <c r="G2085" s="2"/>
      <c r="H2085" s="48"/>
    </row>
    <row r="2086" spans="1:8" ht="21.75" customHeight="1" x14ac:dyDescent="0.2">
      <c r="A2086"/>
      <c r="B2086"/>
      <c r="C2086" s="2"/>
      <c r="D2086" s="2"/>
      <c r="E2086" s="3"/>
      <c r="F2086" s="3"/>
      <c r="G2086" s="2"/>
      <c r="H2086" s="48"/>
    </row>
    <row r="2087" spans="1:8" ht="21.75" customHeight="1" x14ac:dyDescent="0.2">
      <c r="A2087"/>
      <c r="B2087"/>
      <c r="C2087" s="2"/>
      <c r="D2087" s="2"/>
      <c r="E2087" s="3"/>
      <c r="F2087" s="3"/>
      <c r="G2087" s="2"/>
      <c r="H2087" s="48"/>
    </row>
    <row r="2088" spans="1:8" ht="21.75" customHeight="1" x14ac:dyDescent="0.2">
      <c r="A2088"/>
      <c r="B2088"/>
      <c r="C2088" s="2"/>
      <c r="D2088" s="2"/>
      <c r="E2088" s="3"/>
      <c r="F2088" s="3"/>
      <c r="G2088" s="2"/>
      <c r="H2088" s="48"/>
    </row>
    <row r="2089" spans="1:8" ht="21.75" customHeight="1" x14ac:dyDescent="0.2">
      <c r="A2089"/>
      <c r="B2089"/>
      <c r="C2089" s="2"/>
      <c r="D2089" s="2"/>
      <c r="E2089" s="3"/>
      <c r="F2089" s="3"/>
      <c r="G2089" s="2"/>
      <c r="H2089" s="48"/>
    </row>
    <row r="2090" spans="1:8" ht="21.75" customHeight="1" x14ac:dyDescent="0.2">
      <c r="A2090"/>
      <c r="B2090"/>
      <c r="C2090" s="2"/>
      <c r="D2090" s="2"/>
      <c r="E2090" s="3"/>
      <c r="F2090" s="3"/>
      <c r="G2090" s="2"/>
      <c r="H2090" s="48"/>
    </row>
    <row r="2091" spans="1:8" ht="21.75" customHeight="1" x14ac:dyDescent="0.2">
      <c r="A2091"/>
      <c r="B2091"/>
      <c r="C2091" s="2"/>
      <c r="D2091" s="2"/>
      <c r="E2091" s="3"/>
      <c r="F2091" s="3"/>
      <c r="G2091" s="2"/>
      <c r="H2091" s="48"/>
    </row>
    <row r="2092" spans="1:8" ht="21.75" customHeight="1" x14ac:dyDescent="0.2">
      <c r="A2092"/>
      <c r="B2092"/>
      <c r="C2092" s="2"/>
      <c r="D2092" s="2"/>
      <c r="E2092" s="3"/>
      <c r="F2092" s="3"/>
      <c r="G2092" s="2"/>
      <c r="H2092" s="48"/>
    </row>
    <row r="2093" spans="1:8" ht="21.75" customHeight="1" x14ac:dyDescent="0.2">
      <c r="A2093"/>
      <c r="B2093"/>
      <c r="C2093" s="2"/>
      <c r="D2093" s="2"/>
      <c r="E2093" s="3"/>
      <c r="F2093" s="3"/>
      <c r="G2093" s="2"/>
      <c r="H2093" s="48"/>
    </row>
    <row r="2094" spans="1:8" ht="21.75" customHeight="1" x14ac:dyDescent="0.2">
      <c r="A2094"/>
      <c r="B2094"/>
      <c r="C2094" s="2"/>
      <c r="D2094" s="2"/>
      <c r="E2094" s="3"/>
      <c r="F2094" s="3"/>
      <c r="G2094" s="2"/>
      <c r="H2094" s="48"/>
    </row>
    <row r="2095" spans="1:8" ht="21.75" customHeight="1" x14ac:dyDescent="0.2">
      <c r="A2095"/>
      <c r="B2095"/>
      <c r="C2095" s="2"/>
      <c r="D2095" s="2"/>
      <c r="E2095" s="3"/>
      <c r="F2095" s="3"/>
      <c r="G2095" s="2"/>
      <c r="H2095" s="48"/>
    </row>
    <row r="2096" spans="1:8" ht="21.75" customHeight="1" x14ac:dyDescent="0.2">
      <c r="A2096"/>
      <c r="B2096"/>
      <c r="C2096" s="2"/>
      <c r="D2096" s="2"/>
      <c r="E2096" s="3"/>
      <c r="F2096" s="3"/>
      <c r="G2096" s="2"/>
      <c r="H2096" s="48"/>
    </row>
    <row r="2097" spans="1:8" ht="21.75" customHeight="1" x14ac:dyDescent="0.2">
      <c r="A2097"/>
      <c r="B2097"/>
      <c r="C2097" s="2"/>
      <c r="D2097" s="2"/>
      <c r="E2097" s="3"/>
      <c r="F2097" s="3"/>
      <c r="G2097" s="2"/>
      <c r="H2097" s="48"/>
    </row>
    <row r="2098" spans="1:8" ht="21.75" customHeight="1" x14ac:dyDescent="0.2">
      <c r="A2098"/>
      <c r="B2098"/>
      <c r="C2098" s="2"/>
      <c r="D2098" s="2"/>
      <c r="E2098" s="3"/>
      <c r="F2098" s="3"/>
      <c r="G2098" s="2"/>
      <c r="H2098" s="48"/>
    </row>
    <row r="2099" spans="1:8" ht="21.75" customHeight="1" x14ac:dyDescent="0.2">
      <c r="A2099"/>
      <c r="B2099"/>
      <c r="C2099" s="2"/>
      <c r="D2099" s="2"/>
      <c r="E2099" s="3"/>
      <c r="F2099" s="3"/>
      <c r="G2099" s="2"/>
      <c r="H2099" s="48"/>
    </row>
    <row r="2100" spans="1:8" ht="21.75" customHeight="1" x14ac:dyDescent="0.2">
      <c r="A2100"/>
      <c r="B2100"/>
      <c r="C2100" s="2"/>
      <c r="D2100" s="2"/>
      <c r="E2100" s="3"/>
      <c r="F2100" s="3"/>
      <c r="G2100" s="2"/>
      <c r="H2100" s="48"/>
    </row>
    <row r="2101" spans="1:8" ht="21.75" customHeight="1" x14ac:dyDescent="0.2">
      <c r="A2101"/>
      <c r="B2101"/>
      <c r="C2101" s="2"/>
      <c r="D2101" s="2"/>
      <c r="E2101" s="3"/>
      <c r="F2101" s="3"/>
      <c r="G2101" s="2"/>
      <c r="H2101" s="48"/>
    </row>
    <row r="2102" spans="1:8" ht="21.75" customHeight="1" x14ac:dyDescent="0.2">
      <c r="A2102"/>
      <c r="B2102"/>
      <c r="C2102" s="2"/>
      <c r="D2102" s="2"/>
      <c r="E2102" s="3"/>
      <c r="F2102" s="3"/>
      <c r="G2102" s="2"/>
      <c r="H2102" s="48"/>
    </row>
    <row r="2103" spans="1:8" ht="21.75" customHeight="1" x14ac:dyDescent="0.2">
      <c r="A2103"/>
      <c r="B2103"/>
      <c r="C2103" s="2"/>
      <c r="D2103" s="2"/>
      <c r="E2103" s="3"/>
      <c r="F2103" s="3"/>
      <c r="G2103" s="2"/>
      <c r="H2103" s="48"/>
    </row>
    <row r="2104" spans="1:8" ht="21.75" customHeight="1" x14ac:dyDescent="0.2">
      <c r="A2104"/>
      <c r="B2104"/>
      <c r="C2104" s="2"/>
      <c r="D2104" s="2"/>
      <c r="E2104" s="3"/>
      <c r="F2104" s="3"/>
      <c r="G2104" s="2"/>
      <c r="H2104" s="48"/>
    </row>
    <row r="2105" spans="1:8" ht="21.75" customHeight="1" x14ac:dyDescent="0.2">
      <c r="A2105"/>
      <c r="B2105"/>
      <c r="C2105" s="2"/>
      <c r="D2105" s="2"/>
      <c r="E2105" s="3"/>
      <c r="F2105" s="3"/>
      <c r="G2105" s="2"/>
      <c r="H2105" s="48"/>
    </row>
    <row r="2106" spans="1:8" ht="21.75" customHeight="1" x14ac:dyDescent="0.2">
      <c r="A2106"/>
      <c r="B2106"/>
      <c r="C2106" s="2"/>
      <c r="D2106" s="2"/>
      <c r="E2106" s="3"/>
      <c r="F2106" s="3"/>
      <c r="G2106" s="2"/>
      <c r="H2106" s="48"/>
    </row>
    <row r="2107" spans="1:8" ht="21.75" customHeight="1" x14ac:dyDescent="0.2">
      <c r="A2107"/>
      <c r="B2107"/>
      <c r="C2107" s="2"/>
      <c r="D2107" s="2"/>
      <c r="E2107" s="3"/>
      <c r="F2107" s="3"/>
      <c r="G2107" s="2"/>
      <c r="H2107" s="48"/>
    </row>
    <row r="2108" spans="1:8" ht="21.75" customHeight="1" x14ac:dyDescent="0.2">
      <c r="A2108"/>
      <c r="B2108"/>
      <c r="C2108" s="2"/>
      <c r="D2108" s="2"/>
      <c r="E2108" s="3"/>
      <c r="F2108" s="3"/>
      <c r="G2108" s="2"/>
      <c r="H2108" s="48"/>
    </row>
    <row r="2109" spans="1:8" ht="21.75" customHeight="1" x14ac:dyDescent="0.2">
      <c r="A2109"/>
      <c r="B2109"/>
      <c r="C2109" s="2"/>
      <c r="D2109" s="2"/>
      <c r="E2109" s="3"/>
      <c r="F2109" s="3"/>
      <c r="G2109" s="2"/>
      <c r="H2109" s="48"/>
    </row>
    <row r="2110" spans="1:8" ht="21.75" customHeight="1" x14ac:dyDescent="0.2">
      <c r="A2110"/>
      <c r="B2110"/>
      <c r="C2110" s="2"/>
      <c r="D2110" s="2"/>
      <c r="E2110" s="3"/>
      <c r="F2110" s="3"/>
      <c r="G2110" s="2"/>
      <c r="H2110" s="48"/>
    </row>
    <row r="2111" spans="1:8" ht="21.75" customHeight="1" x14ac:dyDescent="0.2">
      <c r="A2111"/>
      <c r="B2111"/>
      <c r="C2111" s="2"/>
      <c r="D2111" s="2"/>
      <c r="E2111" s="3"/>
      <c r="F2111" s="3"/>
      <c r="G2111" s="2"/>
      <c r="H2111" s="48"/>
    </row>
    <row r="2112" spans="1:8" ht="21.75" customHeight="1" x14ac:dyDescent="0.2">
      <c r="A2112"/>
      <c r="B2112"/>
      <c r="C2112" s="2"/>
      <c r="D2112" s="2"/>
      <c r="E2112" s="3"/>
      <c r="F2112" s="3"/>
      <c r="G2112" s="2"/>
      <c r="H2112" s="48"/>
    </row>
    <row r="2113" spans="1:8" ht="21.75" customHeight="1" x14ac:dyDescent="0.2">
      <c r="A2113"/>
      <c r="B2113"/>
      <c r="C2113" s="2"/>
      <c r="D2113" s="2"/>
      <c r="E2113" s="3"/>
      <c r="F2113" s="3"/>
      <c r="G2113" s="2"/>
      <c r="H2113" s="48"/>
    </row>
    <row r="2114" spans="1:8" ht="21.75" customHeight="1" x14ac:dyDescent="0.2">
      <c r="A2114"/>
      <c r="B2114"/>
      <c r="C2114" s="2"/>
      <c r="D2114" s="2"/>
      <c r="E2114" s="3"/>
      <c r="F2114" s="3"/>
      <c r="G2114" s="2"/>
      <c r="H2114" s="48"/>
    </row>
    <row r="2115" spans="1:8" ht="21.75" customHeight="1" x14ac:dyDescent="0.2">
      <c r="A2115"/>
      <c r="B2115"/>
      <c r="C2115" s="2"/>
      <c r="D2115" s="2"/>
      <c r="E2115" s="3"/>
      <c r="F2115" s="3"/>
      <c r="G2115" s="2"/>
      <c r="H2115" s="48"/>
    </row>
    <row r="2116" spans="1:8" ht="21.75" customHeight="1" x14ac:dyDescent="0.2">
      <c r="A2116"/>
      <c r="B2116"/>
      <c r="C2116" s="2"/>
      <c r="D2116" s="2"/>
      <c r="E2116" s="3"/>
      <c r="F2116" s="3"/>
      <c r="G2116" s="2"/>
      <c r="H2116" s="48"/>
    </row>
    <row r="2117" spans="1:8" ht="21.75" customHeight="1" x14ac:dyDescent="0.2">
      <c r="A2117"/>
      <c r="B2117"/>
      <c r="C2117" s="2"/>
      <c r="D2117" s="2"/>
      <c r="E2117" s="3"/>
      <c r="F2117" s="3"/>
      <c r="G2117" s="2"/>
      <c r="H2117" s="48"/>
    </row>
    <row r="2118" spans="1:8" ht="21.75" customHeight="1" x14ac:dyDescent="0.2">
      <c r="A2118" s="2"/>
      <c r="B2118"/>
      <c r="C2118"/>
      <c r="D2118"/>
      <c r="E2118" s="2"/>
      <c r="F2118" s="2"/>
      <c r="G2118" s="2"/>
      <c r="H2118" s="48"/>
    </row>
    <row r="2119" spans="1:8" ht="21.75" customHeight="1" x14ac:dyDescent="0.2">
      <c r="A2119" s="2"/>
      <c r="B2119"/>
      <c r="C2119"/>
      <c r="D2119"/>
      <c r="E2119" s="2"/>
      <c r="F2119" s="2"/>
      <c r="G2119" s="2"/>
      <c r="H2119" s="48"/>
    </row>
    <row r="2120" spans="1:8" ht="21.75" customHeight="1" x14ac:dyDescent="0.2">
      <c r="A2120" s="2"/>
      <c r="B2120"/>
      <c r="C2120"/>
      <c r="D2120"/>
      <c r="E2120" s="2"/>
      <c r="F2120" s="2"/>
      <c r="G2120" s="2"/>
      <c r="H2120" s="48"/>
    </row>
    <row r="2121" spans="1:8" ht="21.75" customHeight="1" x14ac:dyDescent="0.2">
      <c r="A2121" s="2"/>
      <c r="B2121"/>
      <c r="C2121"/>
      <c r="D2121"/>
      <c r="E2121" s="2"/>
      <c r="F2121" s="2"/>
      <c r="G2121" s="2"/>
      <c r="H2121" s="48"/>
    </row>
    <row r="2122" spans="1:8" ht="21.75" customHeight="1" x14ac:dyDescent="0.2">
      <c r="A2122" s="2"/>
      <c r="B2122"/>
      <c r="C2122"/>
      <c r="D2122"/>
      <c r="E2122" s="2"/>
      <c r="F2122" s="2"/>
      <c r="G2122" s="2"/>
      <c r="H2122" s="48"/>
    </row>
    <row r="2123" spans="1:8" ht="21.75" customHeight="1" x14ac:dyDescent="0.2">
      <c r="A2123" s="2"/>
      <c r="B2123"/>
      <c r="C2123"/>
      <c r="D2123"/>
      <c r="E2123" s="2"/>
      <c r="F2123" s="2"/>
      <c r="G2123" s="2"/>
      <c r="H2123" s="48"/>
    </row>
    <row r="2124" spans="1:8" ht="21.75" customHeight="1" x14ac:dyDescent="0.2">
      <c r="A2124" s="2"/>
      <c r="B2124"/>
      <c r="C2124"/>
      <c r="D2124"/>
      <c r="E2124" s="2"/>
      <c r="F2124" s="2"/>
      <c r="G2124" s="2"/>
      <c r="H2124" s="48"/>
    </row>
    <row r="2125" spans="1:8" ht="21.75" customHeight="1" x14ac:dyDescent="0.2">
      <c r="A2125" s="2"/>
      <c r="B2125"/>
      <c r="C2125"/>
      <c r="D2125"/>
      <c r="E2125" s="2"/>
      <c r="F2125" s="2"/>
      <c r="G2125" s="2"/>
      <c r="H2125" s="48"/>
    </row>
    <row r="2126" spans="1:8" ht="21.75" customHeight="1" x14ac:dyDescent="0.2">
      <c r="A2126" s="2"/>
      <c r="B2126"/>
      <c r="C2126"/>
      <c r="D2126"/>
      <c r="E2126" s="2"/>
      <c r="F2126" s="2"/>
      <c r="G2126" s="2"/>
      <c r="H2126" s="48"/>
    </row>
    <row r="2127" spans="1:8" ht="21.75" customHeight="1" x14ac:dyDescent="0.2">
      <c r="A2127" s="2"/>
      <c r="B2127"/>
      <c r="C2127"/>
      <c r="D2127"/>
      <c r="E2127" s="2"/>
      <c r="F2127" s="2"/>
      <c r="G2127" s="2"/>
      <c r="H2127" s="48"/>
    </row>
    <row r="2128" spans="1:8" ht="21.75" customHeight="1" x14ac:dyDescent="0.2">
      <c r="A2128" s="2"/>
      <c r="B2128"/>
      <c r="C2128"/>
      <c r="D2128"/>
      <c r="E2128" s="2"/>
      <c r="F2128" s="2"/>
      <c r="G2128" s="2"/>
      <c r="H2128" s="48"/>
    </row>
    <row r="2129" spans="1:8" ht="21.75" customHeight="1" x14ac:dyDescent="0.2">
      <c r="A2129" s="2"/>
      <c r="B2129"/>
      <c r="C2129"/>
      <c r="D2129"/>
      <c r="E2129" s="2"/>
      <c r="F2129" s="2"/>
      <c r="G2129" s="2"/>
      <c r="H2129" s="48"/>
    </row>
    <row r="2130" spans="1:8" ht="21.75" customHeight="1" x14ac:dyDescent="0.2">
      <c r="A2130" s="2"/>
      <c r="B2130"/>
      <c r="C2130"/>
      <c r="D2130"/>
      <c r="E2130" s="2"/>
      <c r="F2130" s="2"/>
      <c r="G2130" s="2"/>
      <c r="H2130" s="48"/>
    </row>
    <row r="2131" spans="1:8" ht="21.75" customHeight="1" x14ac:dyDescent="0.2">
      <c r="A2131" s="2"/>
      <c r="B2131"/>
      <c r="C2131"/>
      <c r="D2131"/>
      <c r="E2131" s="2"/>
      <c r="F2131" s="2"/>
      <c r="G2131" s="2"/>
      <c r="H2131" s="48"/>
    </row>
    <row r="2132" spans="1:8" ht="21.75" customHeight="1" x14ac:dyDescent="0.2">
      <c r="A2132" s="2"/>
      <c r="B2132"/>
      <c r="C2132"/>
      <c r="D2132"/>
      <c r="E2132" s="2"/>
      <c r="F2132" s="2"/>
      <c r="G2132" s="2"/>
      <c r="H2132" s="48"/>
    </row>
    <row r="2133" spans="1:8" ht="21.75" customHeight="1" x14ac:dyDescent="0.2">
      <c r="A2133" s="2"/>
      <c r="B2133"/>
      <c r="C2133"/>
      <c r="D2133"/>
      <c r="E2133" s="2"/>
      <c r="F2133" s="2"/>
      <c r="G2133" s="2"/>
      <c r="H2133" s="48"/>
    </row>
    <row r="2134" spans="1:8" ht="21.75" customHeight="1" x14ac:dyDescent="0.2">
      <c r="A2134" s="2"/>
      <c r="B2134"/>
      <c r="C2134"/>
      <c r="D2134"/>
      <c r="E2134" s="2"/>
      <c r="F2134" s="2"/>
      <c r="G2134" s="2"/>
      <c r="H2134" s="48"/>
    </row>
    <row r="2135" spans="1:8" ht="21.75" customHeight="1" x14ac:dyDescent="0.2">
      <c r="A2135" s="2"/>
      <c r="B2135"/>
      <c r="C2135"/>
      <c r="D2135"/>
      <c r="E2135" s="2"/>
      <c r="F2135" s="2"/>
      <c r="G2135" s="2"/>
      <c r="H2135" s="48"/>
    </row>
    <row r="2136" spans="1:8" ht="21.75" customHeight="1" x14ac:dyDescent="0.2">
      <c r="A2136" s="2"/>
      <c r="B2136"/>
      <c r="C2136"/>
      <c r="D2136"/>
      <c r="E2136" s="2"/>
      <c r="F2136" s="2"/>
      <c r="G2136" s="2"/>
      <c r="H2136" s="48"/>
    </row>
    <row r="2137" spans="1:8" ht="21.75" customHeight="1" x14ac:dyDescent="0.2">
      <c r="A2137" s="2"/>
      <c r="B2137"/>
      <c r="C2137"/>
      <c r="D2137"/>
      <c r="E2137" s="2"/>
      <c r="F2137" s="2"/>
      <c r="G2137" s="2"/>
      <c r="H2137" s="48"/>
    </row>
    <row r="2138" spans="1:8" ht="21.75" customHeight="1" x14ac:dyDescent="0.2">
      <c r="A2138" s="2"/>
      <c r="B2138"/>
      <c r="C2138"/>
      <c r="D2138"/>
      <c r="E2138" s="2"/>
      <c r="F2138" s="2"/>
      <c r="G2138" s="2"/>
      <c r="H2138" s="48"/>
    </row>
    <row r="2139" spans="1:8" ht="21.75" customHeight="1" x14ac:dyDescent="0.2">
      <c r="A2139" s="2"/>
      <c r="B2139"/>
      <c r="C2139"/>
      <c r="D2139"/>
      <c r="E2139" s="2"/>
      <c r="F2139" s="2"/>
      <c r="G2139" s="2"/>
      <c r="H2139" s="48"/>
    </row>
    <row r="2140" spans="1:8" ht="21.75" customHeight="1" x14ac:dyDescent="0.2">
      <c r="A2140" s="2"/>
      <c r="B2140"/>
      <c r="C2140"/>
      <c r="D2140"/>
      <c r="E2140" s="2"/>
      <c r="F2140" s="2"/>
      <c r="G2140" s="2"/>
      <c r="H2140" s="48"/>
    </row>
    <row r="2141" spans="1:8" ht="21.75" customHeight="1" x14ac:dyDescent="0.2">
      <c r="A2141" s="2"/>
      <c r="B2141"/>
      <c r="C2141"/>
      <c r="D2141"/>
      <c r="E2141" s="2"/>
      <c r="F2141" s="2"/>
      <c r="G2141" s="2"/>
      <c r="H2141" s="48"/>
    </row>
    <row r="2142" spans="1:8" ht="21.75" customHeight="1" x14ac:dyDescent="0.2">
      <c r="A2142" s="2"/>
      <c r="B2142"/>
      <c r="C2142"/>
      <c r="D2142"/>
      <c r="E2142" s="2"/>
      <c r="F2142" s="2"/>
      <c r="G2142" s="2"/>
      <c r="H2142" s="48"/>
    </row>
    <row r="2143" spans="1:8" ht="21.75" customHeight="1" x14ac:dyDescent="0.2">
      <c r="A2143" s="2"/>
      <c r="B2143"/>
      <c r="C2143"/>
      <c r="D2143"/>
      <c r="E2143" s="2"/>
      <c r="F2143" s="2"/>
      <c r="G2143" s="2"/>
      <c r="H2143" s="48"/>
    </row>
    <row r="2144" spans="1:8" ht="21.75" customHeight="1" x14ac:dyDescent="0.2">
      <c r="A2144" s="2"/>
      <c r="B2144"/>
      <c r="C2144"/>
      <c r="D2144"/>
      <c r="E2144" s="2"/>
      <c r="F2144" s="2"/>
      <c r="G2144" s="2"/>
      <c r="H2144" s="48"/>
    </row>
    <row r="2145" spans="1:8" ht="21.75" customHeight="1" x14ac:dyDescent="0.2">
      <c r="A2145" s="2"/>
      <c r="B2145"/>
      <c r="C2145"/>
      <c r="D2145"/>
      <c r="E2145" s="2"/>
      <c r="F2145" s="2"/>
      <c r="G2145" s="2"/>
      <c r="H2145" s="48"/>
    </row>
    <row r="2146" spans="1:8" ht="21.75" customHeight="1" x14ac:dyDescent="0.2">
      <c r="A2146" s="2"/>
      <c r="B2146"/>
      <c r="C2146"/>
      <c r="D2146"/>
      <c r="E2146" s="2"/>
      <c r="F2146" s="2"/>
      <c r="G2146" s="2"/>
      <c r="H2146" s="48"/>
    </row>
    <row r="2147" spans="1:8" ht="21.75" customHeight="1" x14ac:dyDescent="0.2">
      <c r="A2147" s="2"/>
      <c r="B2147"/>
      <c r="C2147"/>
      <c r="D2147"/>
      <c r="E2147" s="2"/>
      <c r="F2147" s="2"/>
      <c r="G2147" s="2"/>
      <c r="H2147" s="48"/>
    </row>
    <row r="2148" spans="1:8" ht="21.75" customHeight="1" x14ac:dyDescent="0.2">
      <c r="A2148" s="2"/>
      <c r="B2148"/>
      <c r="C2148"/>
      <c r="D2148"/>
      <c r="E2148" s="2"/>
      <c r="F2148" s="2"/>
      <c r="G2148" s="2"/>
      <c r="H2148" s="48"/>
    </row>
    <row r="2149" spans="1:8" ht="21.75" customHeight="1" x14ac:dyDescent="0.2">
      <c r="A2149" s="2"/>
      <c r="B2149"/>
      <c r="C2149"/>
      <c r="D2149"/>
      <c r="E2149" s="2"/>
      <c r="F2149" s="2"/>
      <c r="G2149" s="2"/>
      <c r="H2149" s="48"/>
    </row>
    <row r="2150" spans="1:8" ht="21.75" customHeight="1" x14ac:dyDescent="0.2">
      <c r="A2150" s="2"/>
      <c r="B2150"/>
      <c r="C2150"/>
      <c r="D2150"/>
      <c r="E2150" s="2"/>
      <c r="F2150" s="2"/>
      <c r="G2150" s="2"/>
      <c r="H2150" s="48"/>
    </row>
    <row r="2151" spans="1:8" ht="21.75" customHeight="1" x14ac:dyDescent="0.2">
      <c r="A2151" s="2"/>
      <c r="B2151"/>
      <c r="C2151"/>
      <c r="D2151"/>
      <c r="E2151" s="2"/>
      <c r="F2151" s="2"/>
      <c r="G2151" s="2"/>
      <c r="H2151" s="48"/>
    </row>
    <row r="2152" spans="1:8" ht="21.75" customHeight="1" x14ac:dyDescent="0.2">
      <c r="A2152" s="2"/>
      <c r="B2152"/>
      <c r="C2152"/>
      <c r="D2152"/>
      <c r="E2152" s="2"/>
      <c r="F2152" s="2"/>
      <c r="G2152" s="2"/>
      <c r="H2152" s="48"/>
    </row>
    <row r="2153" spans="1:8" ht="21.75" customHeight="1" x14ac:dyDescent="0.2">
      <c r="A2153" s="2"/>
      <c r="B2153"/>
      <c r="C2153"/>
      <c r="D2153"/>
      <c r="E2153" s="2"/>
      <c r="F2153" s="2"/>
      <c r="G2153" s="2"/>
      <c r="H2153" s="48"/>
    </row>
    <row r="2154" spans="1:8" ht="21.75" customHeight="1" x14ac:dyDescent="0.2">
      <c r="A2154" s="2"/>
      <c r="B2154"/>
      <c r="C2154"/>
      <c r="D2154"/>
      <c r="E2154" s="2"/>
      <c r="F2154" s="2"/>
      <c r="G2154" s="2"/>
      <c r="H2154" s="48"/>
    </row>
    <row r="2155" spans="1:8" ht="21.75" customHeight="1" x14ac:dyDescent="0.2">
      <c r="A2155" s="2"/>
      <c r="B2155"/>
      <c r="C2155"/>
      <c r="D2155"/>
      <c r="E2155" s="2"/>
      <c r="F2155" s="2"/>
      <c r="G2155" s="2"/>
      <c r="H2155" s="48"/>
    </row>
    <row r="2156" spans="1:8" ht="21.75" customHeight="1" x14ac:dyDescent="0.2">
      <c r="A2156" s="2"/>
      <c r="B2156"/>
      <c r="C2156"/>
      <c r="D2156"/>
      <c r="E2156" s="2"/>
      <c r="F2156" s="2"/>
      <c r="G2156" s="2"/>
      <c r="H2156" s="48"/>
    </row>
    <row r="2157" spans="1:8" ht="21.75" customHeight="1" x14ac:dyDescent="0.2">
      <c r="A2157" s="2"/>
      <c r="B2157"/>
      <c r="C2157"/>
      <c r="D2157"/>
      <c r="E2157" s="2"/>
      <c r="F2157" s="2"/>
      <c r="G2157" s="2"/>
      <c r="H2157" s="48"/>
    </row>
    <row r="2158" spans="1:8" ht="21.75" customHeight="1" x14ac:dyDescent="0.2">
      <c r="A2158" s="2"/>
      <c r="B2158"/>
      <c r="C2158"/>
      <c r="D2158"/>
      <c r="E2158" s="2"/>
      <c r="F2158" s="2"/>
      <c r="G2158" s="2"/>
      <c r="H2158" s="48"/>
    </row>
    <row r="2159" spans="1:8" ht="21.75" customHeight="1" x14ac:dyDescent="0.2">
      <c r="A2159" s="2"/>
      <c r="B2159"/>
      <c r="C2159"/>
      <c r="D2159"/>
      <c r="E2159" s="2"/>
      <c r="F2159" s="2"/>
      <c r="G2159" s="2"/>
      <c r="H2159" s="48"/>
    </row>
    <row r="2160" spans="1:8" ht="21.75" customHeight="1" x14ac:dyDescent="0.2">
      <c r="A2160" s="2"/>
      <c r="B2160"/>
      <c r="C2160"/>
      <c r="D2160"/>
      <c r="E2160" s="2"/>
      <c r="F2160" s="2"/>
      <c r="G2160" s="2"/>
      <c r="H2160" s="48"/>
    </row>
    <row r="2161" spans="1:8" ht="21.75" customHeight="1" x14ac:dyDescent="0.2">
      <c r="A2161" s="2"/>
      <c r="B2161"/>
      <c r="C2161"/>
      <c r="D2161"/>
      <c r="E2161" s="2"/>
      <c r="F2161" s="2"/>
      <c r="G2161" s="2"/>
      <c r="H2161" s="48"/>
    </row>
    <row r="2162" spans="1:8" ht="21.75" customHeight="1" x14ac:dyDescent="0.2">
      <c r="A2162" s="2"/>
      <c r="B2162"/>
      <c r="C2162"/>
      <c r="D2162"/>
      <c r="E2162" s="2"/>
      <c r="F2162" s="2"/>
      <c r="G2162" s="2"/>
      <c r="H2162" s="48"/>
    </row>
    <row r="2163" spans="1:8" ht="21.75" customHeight="1" x14ac:dyDescent="0.2">
      <c r="A2163" s="2"/>
      <c r="B2163"/>
      <c r="C2163"/>
      <c r="D2163"/>
      <c r="E2163" s="2"/>
      <c r="F2163" s="2"/>
      <c r="G2163" s="2"/>
      <c r="H2163" s="48"/>
    </row>
    <row r="2164" spans="1:8" ht="21.75" customHeight="1" x14ac:dyDescent="0.2">
      <c r="A2164" s="2"/>
      <c r="B2164"/>
      <c r="C2164"/>
      <c r="D2164"/>
      <c r="E2164" s="2"/>
      <c r="F2164" s="2"/>
      <c r="G2164" s="2"/>
      <c r="H2164" s="48"/>
    </row>
    <row r="2165" spans="1:8" ht="21.75" customHeight="1" x14ac:dyDescent="0.2">
      <c r="A2165" s="2"/>
      <c r="B2165"/>
      <c r="C2165"/>
      <c r="D2165"/>
      <c r="E2165" s="2"/>
      <c r="F2165" s="2"/>
      <c r="G2165" s="2"/>
      <c r="H2165" s="48"/>
    </row>
    <row r="2166" spans="1:8" ht="21.75" customHeight="1" x14ac:dyDescent="0.2">
      <c r="A2166" s="2"/>
      <c r="B2166"/>
      <c r="C2166"/>
      <c r="D2166"/>
      <c r="E2166" s="2"/>
      <c r="F2166" s="2"/>
      <c r="G2166" s="2"/>
      <c r="H2166" s="48"/>
    </row>
    <row r="2167" spans="1:8" ht="21.75" customHeight="1" x14ac:dyDescent="0.2">
      <c r="A2167" s="2"/>
      <c r="B2167"/>
      <c r="C2167"/>
      <c r="D2167"/>
      <c r="E2167" s="2"/>
      <c r="F2167" s="2"/>
      <c r="G2167" s="2"/>
      <c r="H2167" s="48"/>
    </row>
    <row r="2168" spans="1:8" ht="21.75" customHeight="1" x14ac:dyDescent="0.2">
      <c r="A2168" s="2"/>
      <c r="B2168"/>
      <c r="C2168"/>
      <c r="D2168"/>
      <c r="E2168" s="2"/>
      <c r="F2168" s="2"/>
      <c r="G2168" s="2"/>
      <c r="H2168" s="48"/>
    </row>
    <row r="2169" spans="1:8" ht="21.75" customHeight="1" x14ac:dyDescent="0.2">
      <c r="A2169" s="2"/>
      <c r="B2169"/>
      <c r="C2169"/>
      <c r="D2169"/>
      <c r="E2169" s="2"/>
      <c r="F2169" s="2"/>
      <c r="G2169" s="2"/>
      <c r="H2169" s="48"/>
    </row>
    <row r="2170" spans="1:8" ht="21.75" customHeight="1" x14ac:dyDescent="0.2">
      <c r="A2170" s="2"/>
      <c r="B2170"/>
      <c r="C2170"/>
      <c r="D2170"/>
      <c r="E2170" s="2"/>
      <c r="F2170" s="2"/>
      <c r="G2170" s="2"/>
      <c r="H2170" s="48"/>
    </row>
    <row r="2171" spans="1:8" ht="21.75" customHeight="1" x14ac:dyDescent="0.2">
      <c r="A2171" s="2"/>
      <c r="B2171"/>
      <c r="C2171"/>
      <c r="D2171"/>
      <c r="E2171" s="2"/>
      <c r="F2171" s="2"/>
      <c r="G2171" s="2"/>
      <c r="H2171" s="48"/>
    </row>
    <row r="2172" spans="1:8" ht="21.75" customHeight="1" x14ac:dyDescent="0.2">
      <c r="A2172" s="2"/>
      <c r="B2172"/>
      <c r="C2172"/>
      <c r="D2172"/>
      <c r="E2172" s="2"/>
      <c r="F2172" s="2"/>
      <c r="G2172" s="2"/>
      <c r="H2172" s="48"/>
    </row>
    <row r="2173" spans="1:8" ht="21.75" customHeight="1" x14ac:dyDescent="0.2">
      <c r="A2173" s="2"/>
      <c r="B2173"/>
      <c r="C2173"/>
      <c r="D2173"/>
      <c r="E2173" s="2"/>
      <c r="F2173" s="2"/>
      <c r="G2173" s="2"/>
      <c r="H2173" s="48"/>
    </row>
    <row r="2174" spans="1:8" ht="21.75" customHeight="1" x14ac:dyDescent="0.2">
      <c r="A2174" s="2"/>
      <c r="B2174"/>
      <c r="C2174"/>
      <c r="D2174"/>
      <c r="E2174" s="2"/>
      <c r="F2174" s="2"/>
      <c r="G2174" s="2"/>
      <c r="H2174" s="48"/>
    </row>
    <row r="2175" spans="1:8" ht="21.75" customHeight="1" x14ac:dyDescent="0.2">
      <c r="A2175" s="2"/>
      <c r="B2175"/>
      <c r="C2175"/>
      <c r="D2175"/>
      <c r="E2175" s="2"/>
      <c r="F2175" s="2"/>
      <c r="G2175" s="2"/>
      <c r="H2175" s="48"/>
    </row>
    <row r="2176" spans="1:8" ht="21.75" customHeight="1" x14ac:dyDescent="0.2">
      <c r="A2176" s="2"/>
      <c r="B2176"/>
      <c r="C2176"/>
      <c r="D2176"/>
      <c r="E2176" s="2"/>
      <c r="F2176" s="2"/>
      <c r="G2176" s="2"/>
      <c r="H2176" s="48"/>
    </row>
    <row r="2177" spans="1:8" ht="21.75" customHeight="1" x14ac:dyDescent="0.2">
      <c r="A2177" s="2"/>
      <c r="B2177"/>
      <c r="C2177"/>
      <c r="D2177"/>
      <c r="E2177" s="2"/>
      <c r="F2177" s="2"/>
      <c r="G2177" s="2"/>
      <c r="H2177" s="48"/>
    </row>
    <row r="2178" spans="1:8" ht="21.75" customHeight="1" x14ac:dyDescent="0.2">
      <c r="A2178" s="2"/>
      <c r="B2178"/>
      <c r="C2178"/>
      <c r="D2178"/>
      <c r="E2178" s="2"/>
      <c r="F2178" s="2"/>
      <c r="G2178" s="2"/>
      <c r="H2178" s="48"/>
    </row>
    <row r="2179" spans="1:8" ht="21.75" customHeight="1" x14ac:dyDescent="0.2">
      <c r="A2179" s="2"/>
      <c r="B2179"/>
      <c r="C2179"/>
      <c r="D2179"/>
      <c r="E2179" s="2"/>
      <c r="F2179" s="2"/>
      <c r="G2179" s="2"/>
      <c r="H2179" s="48"/>
    </row>
    <row r="2180" spans="1:8" ht="21.75" customHeight="1" x14ac:dyDescent="0.2">
      <c r="A2180" s="2"/>
      <c r="B2180"/>
      <c r="C2180"/>
      <c r="D2180"/>
      <c r="E2180" s="2"/>
      <c r="F2180" s="2"/>
      <c r="G2180" s="2"/>
      <c r="H2180" s="48"/>
    </row>
    <row r="2181" spans="1:8" ht="21.75" customHeight="1" x14ac:dyDescent="0.2">
      <c r="A2181" s="2"/>
      <c r="B2181"/>
      <c r="C2181"/>
      <c r="D2181"/>
      <c r="E2181" s="2"/>
      <c r="F2181" s="2"/>
      <c r="G2181" s="2"/>
      <c r="H2181" s="48"/>
    </row>
    <row r="2182" spans="1:8" ht="21.75" customHeight="1" x14ac:dyDescent="0.2">
      <c r="A2182" s="2"/>
      <c r="B2182"/>
      <c r="C2182"/>
      <c r="D2182"/>
      <c r="E2182" s="2"/>
      <c r="F2182" s="2"/>
      <c r="G2182" s="2"/>
      <c r="H2182" s="48"/>
    </row>
    <row r="2183" spans="1:8" ht="21.75" customHeight="1" x14ac:dyDescent="0.2">
      <c r="A2183" s="2"/>
      <c r="B2183"/>
      <c r="C2183"/>
      <c r="D2183"/>
      <c r="E2183" s="2"/>
      <c r="F2183" s="2"/>
      <c r="G2183" s="2"/>
      <c r="H2183" s="48"/>
    </row>
    <row r="2184" spans="1:8" ht="21.75" customHeight="1" x14ac:dyDescent="0.2">
      <c r="A2184" s="2"/>
      <c r="B2184"/>
      <c r="C2184"/>
      <c r="D2184"/>
      <c r="E2184" s="2"/>
      <c r="F2184" s="2"/>
      <c r="G2184" s="2"/>
      <c r="H2184" s="48"/>
    </row>
    <row r="2185" spans="1:8" ht="21.75" customHeight="1" x14ac:dyDescent="0.2">
      <c r="A2185" s="2"/>
      <c r="B2185"/>
      <c r="C2185"/>
      <c r="D2185"/>
      <c r="E2185" s="2"/>
      <c r="F2185" s="2"/>
      <c r="G2185" s="2"/>
      <c r="H2185" s="48"/>
    </row>
    <row r="2186" spans="1:8" ht="21.75" customHeight="1" x14ac:dyDescent="0.2">
      <c r="A2186" s="2"/>
      <c r="B2186"/>
      <c r="C2186"/>
      <c r="D2186"/>
      <c r="E2186" s="2"/>
      <c r="F2186" s="2"/>
      <c r="G2186" s="2"/>
      <c r="H2186" s="48"/>
    </row>
    <row r="2187" spans="1:8" ht="21.75" customHeight="1" x14ac:dyDescent="0.2">
      <c r="A2187" s="2"/>
      <c r="B2187"/>
      <c r="C2187"/>
      <c r="D2187"/>
      <c r="E2187" s="2"/>
      <c r="F2187" s="2"/>
      <c r="G2187" s="2"/>
      <c r="H2187" s="48"/>
    </row>
    <row r="2188" spans="1:8" ht="21.75" customHeight="1" x14ac:dyDescent="0.2">
      <c r="A2188" s="2"/>
      <c r="B2188"/>
      <c r="C2188"/>
      <c r="D2188"/>
      <c r="E2188" s="2"/>
      <c r="F2188" s="2"/>
      <c r="G2188" s="2"/>
      <c r="H2188" s="48"/>
    </row>
    <row r="2189" spans="1:8" ht="21.75" customHeight="1" x14ac:dyDescent="0.2">
      <c r="A2189" s="2"/>
      <c r="B2189"/>
      <c r="C2189"/>
      <c r="D2189"/>
      <c r="E2189" s="2"/>
      <c r="F2189" s="2"/>
      <c r="G2189" s="2"/>
      <c r="H2189" s="48"/>
    </row>
    <row r="2190" spans="1:8" ht="21.75" customHeight="1" x14ac:dyDescent="0.2">
      <c r="A2190" s="2"/>
      <c r="B2190"/>
      <c r="C2190"/>
      <c r="D2190"/>
      <c r="E2190" s="2"/>
      <c r="F2190" s="2"/>
      <c r="G2190" s="2"/>
      <c r="H2190" s="48"/>
    </row>
    <row r="2191" spans="1:8" ht="21.75" customHeight="1" x14ac:dyDescent="0.2">
      <c r="A2191" s="2"/>
      <c r="B2191"/>
      <c r="C2191"/>
      <c r="D2191"/>
      <c r="E2191" s="2"/>
      <c r="F2191" s="2"/>
      <c r="G2191" s="2"/>
      <c r="H2191" s="48"/>
    </row>
    <row r="2192" spans="1:8" ht="21.75" customHeight="1" x14ac:dyDescent="0.2">
      <c r="A2192" s="2"/>
      <c r="B2192"/>
      <c r="C2192"/>
      <c r="D2192"/>
      <c r="E2192" s="2"/>
      <c r="F2192" s="2"/>
      <c r="G2192" s="2"/>
      <c r="H2192" s="48"/>
    </row>
    <row r="2193" spans="1:8" ht="21.75" customHeight="1" x14ac:dyDescent="0.2">
      <c r="A2193" s="2"/>
      <c r="B2193"/>
      <c r="C2193"/>
      <c r="D2193"/>
      <c r="E2193" s="2"/>
      <c r="F2193" s="2"/>
      <c r="G2193" s="2"/>
      <c r="H2193" s="48"/>
    </row>
    <row r="2194" spans="1:8" ht="21.75" customHeight="1" x14ac:dyDescent="0.2">
      <c r="A2194" s="2"/>
      <c r="B2194"/>
      <c r="C2194"/>
      <c r="D2194"/>
      <c r="E2194" s="2"/>
      <c r="F2194" s="2"/>
      <c r="G2194" s="2"/>
      <c r="H2194" s="48"/>
    </row>
    <row r="2195" spans="1:8" ht="21.75" customHeight="1" x14ac:dyDescent="0.2">
      <c r="A2195" s="2"/>
      <c r="B2195"/>
      <c r="C2195"/>
      <c r="D2195"/>
      <c r="E2195" s="2"/>
      <c r="F2195" s="2"/>
      <c r="G2195" s="2"/>
      <c r="H2195" s="48"/>
    </row>
    <row r="2196" spans="1:8" ht="21.75" customHeight="1" x14ac:dyDescent="0.2">
      <c r="A2196" s="2"/>
      <c r="B2196"/>
      <c r="C2196"/>
      <c r="D2196"/>
      <c r="E2196" s="2"/>
      <c r="F2196" s="2"/>
      <c r="G2196" s="2"/>
      <c r="H2196" s="48"/>
    </row>
    <row r="2197" spans="1:8" ht="21.75" customHeight="1" x14ac:dyDescent="0.2">
      <c r="A2197" s="2"/>
      <c r="B2197"/>
      <c r="C2197"/>
      <c r="D2197"/>
      <c r="E2197" s="2"/>
      <c r="F2197" s="2"/>
      <c r="G2197" s="2"/>
      <c r="H2197" s="48"/>
    </row>
    <row r="2198" spans="1:8" ht="21.75" customHeight="1" x14ac:dyDescent="0.2">
      <c r="A2198" s="2"/>
      <c r="B2198"/>
      <c r="C2198"/>
      <c r="D2198"/>
      <c r="E2198" s="2"/>
      <c r="F2198" s="2"/>
      <c r="G2198" s="2"/>
      <c r="H2198" s="48"/>
    </row>
    <row r="2199" spans="1:8" ht="21.75" customHeight="1" x14ac:dyDescent="0.2">
      <c r="A2199" s="2"/>
      <c r="B2199"/>
      <c r="C2199"/>
      <c r="D2199"/>
      <c r="E2199" s="2"/>
      <c r="F2199" s="2"/>
      <c r="G2199" s="2"/>
      <c r="H2199" s="48"/>
    </row>
    <row r="2200" spans="1:8" ht="21.75" customHeight="1" x14ac:dyDescent="0.2">
      <c r="A2200" s="2"/>
      <c r="B2200"/>
      <c r="C2200"/>
      <c r="D2200"/>
      <c r="E2200" s="2"/>
      <c r="F2200" s="2"/>
      <c r="G2200" s="2"/>
      <c r="H2200" s="48"/>
    </row>
    <row r="2201" spans="1:8" ht="21.75" customHeight="1" x14ac:dyDescent="0.2">
      <c r="A2201" s="2"/>
      <c r="B2201"/>
      <c r="C2201"/>
      <c r="D2201"/>
      <c r="E2201" s="2"/>
      <c r="F2201" s="2"/>
      <c r="G2201" s="2"/>
      <c r="H2201" s="48"/>
    </row>
    <row r="2202" spans="1:8" ht="21.75" customHeight="1" x14ac:dyDescent="0.2">
      <c r="A2202" s="2"/>
      <c r="B2202"/>
      <c r="C2202"/>
      <c r="D2202"/>
      <c r="E2202" s="2"/>
      <c r="F2202" s="2"/>
      <c r="G2202" s="2"/>
      <c r="H2202" s="48"/>
    </row>
    <row r="2203" spans="1:8" ht="21.75" customHeight="1" x14ac:dyDescent="0.2">
      <c r="A2203" s="2"/>
      <c r="B2203"/>
      <c r="C2203"/>
      <c r="D2203"/>
      <c r="E2203" s="2"/>
      <c r="F2203" s="2"/>
      <c r="G2203" s="2"/>
      <c r="H2203" s="48"/>
    </row>
    <row r="2204" spans="1:8" ht="21.75" customHeight="1" x14ac:dyDescent="0.2">
      <c r="A2204" s="2"/>
      <c r="B2204"/>
      <c r="C2204"/>
      <c r="D2204"/>
      <c r="E2204" s="2"/>
      <c r="F2204" s="2"/>
      <c r="G2204" s="2"/>
      <c r="H2204" s="48"/>
    </row>
    <row r="2205" spans="1:8" ht="21.75" customHeight="1" x14ac:dyDescent="0.2">
      <c r="A2205" s="2"/>
      <c r="B2205"/>
      <c r="C2205"/>
      <c r="D2205"/>
      <c r="E2205" s="2"/>
      <c r="F2205" s="2"/>
      <c r="G2205" s="2"/>
      <c r="H2205" s="48"/>
    </row>
    <row r="2206" spans="1:8" ht="21.75" customHeight="1" x14ac:dyDescent="0.2">
      <c r="A2206" s="2"/>
      <c r="B2206"/>
      <c r="C2206"/>
      <c r="D2206"/>
      <c r="E2206" s="2"/>
      <c r="F2206" s="2"/>
      <c r="G2206" s="2"/>
      <c r="H2206" s="48"/>
    </row>
    <row r="2207" spans="1:8" ht="21.75" customHeight="1" x14ac:dyDescent="0.2">
      <c r="A2207" s="2"/>
      <c r="B2207"/>
      <c r="C2207"/>
      <c r="D2207"/>
      <c r="E2207" s="2"/>
      <c r="F2207" s="2"/>
      <c r="G2207" s="2"/>
      <c r="H2207" s="48"/>
    </row>
    <row r="2208" spans="1:8" ht="21.75" customHeight="1" x14ac:dyDescent="0.2">
      <c r="A2208" s="2"/>
      <c r="B2208"/>
      <c r="C2208"/>
      <c r="D2208"/>
      <c r="E2208" s="2"/>
      <c r="F2208" s="2"/>
      <c r="G2208" s="2"/>
      <c r="H2208" s="48"/>
    </row>
    <row r="2209" spans="1:8" ht="21.75" customHeight="1" x14ac:dyDescent="0.2">
      <c r="A2209" s="2"/>
      <c r="B2209"/>
      <c r="C2209"/>
      <c r="D2209"/>
      <c r="E2209" s="2"/>
      <c r="F2209" s="2"/>
      <c r="G2209" s="2"/>
      <c r="H2209" s="48"/>
    </row>
    <row r="2210" spans="1:8" ht="21.75" customHeight="1" x14ac:dyDescent="0.2">
      <c r="A2210" s="2"/>
      <c r="B2210"/>
      <c r="C2210"/>
      <c r="D2210"/>
      <c r="E2210" s="2"/>
      <c r="F2210" s="2"/>
      <c r="G2210" s="2"/>
      <c r="H2210" s="48"/>
    </row>
    <row r="2211" spans="1:8" ht="21.75" customHeight="1" x14ac:dyDescent="0.2">
      <c r="A2211" s="2"/>
      <c r="B2211"/>
      <c r="C2211"/>
      <c r="D2211"/>
      <c r="E2211" s="2"/>
      <c r="F2211" s="2"/>
      <c r="G2211" s="2"/>
      <c r="H2211" s="48"/>
    </row>
    <row r="2212" spans="1:8" ht="21.75" customHeight="1" x14ac:dyDescent="0.2">
      <c r="A2212" s="2"/>
      <c r="B2212"/>
      <c r="C2212"/>
      <c r="D2212"/>
      <c r="E2212" s="2"/>
      <c r="F2212" s="2"/>
      <c r="G2212" s="2"/>
      <c r="H2212" s="48"/>
    </row>
    <row r="2213" spans="1:8" ht="21.75" customHeight="1" x14ac:dyDescent="0.2">
      <c r="A2213" s="2"/>
      <c r="B2213"/>
      <c r="C2213"/>
      <c r="D2213"/>
      <c r="E2213" s="2"/>
      <c r="F2213" s="2"/>
      <c r="G2213" s="2"/>
      <c r="H2213" s="48"/>
    </row>
    <row r="2214" spans="1:8" ht="21.75" customHeight="1" x14ac:dyDescent="0.2">
      <c r="A2214" s="2"/>
      <c r="B2214"/>
      <c r="C2214"/>
      <c r="D2214"/>
      <c r="E2214" s="2"/>
      <c r="F2214" s="2"/>
      <c r="G2214" s="2"/>
      <c r="H2214" s="48"/>
    </row>
    <row r="2215" spans="1:8" ht="21.75" customHeight="1" x14ac:dyDescent="0.2">
      <c r="A2215" s="2"/>
      <c r="B2215"/>
      <c r="C2215"/>
      <c r="D2215"/>
      <c r="E2215" s="2"/>
      <c r="F2215" s="2"/>
      <c r="G2215" s="2"/>
      <c r="H2215" s="48"/>
    </row>
    <row r="2216" spans="1:8" ht="21.75" customHeight="1" x14ac:dyDescent="0.2">
      <c r="A2216" s="2"/>
      <c r="B2216"/>
      <c r="C2216"/>
      <c r="D2216"/>
      <c r="E2216" s="2"/>
      <c r="F2216" s="2"/>
      <c r="G2216" s="2"/>
      <c r="H2216" s="48"/>
    </row>
    <row r="2217" spans="1:8" ht="21.75" customHeight="1" x14ac:dyDescent="0.2">
      <c r="A2217" s="2"/>
      <c r="B2217"/>
      <c r="C2217"/>
      <c r="D2217"/>
      <c r="E2217" s="2"/>
      <c r="F2217" s="2"/>
      <c r="G2217" s="2"/>
      <c r="H2217" s="48"/>
    </row>
    <row r="2218" spans="1:8" ht="21.75" customHeight="1" x14ac:dyDescent="0.2">
      <c r="A2218" s="2"/>
      <c r="B2218"/>
      <c r="C2218"/>
      <c r="D2218"/>
      <c r="E2218" s="2"/>
      <c r="F2218" s="2"/>
      <c r="G2218" s="2"/>
      <c r="H2218" s="48"/>
    </row>
    <row r="2219" spans="1:8" ht="21.75" customHeight="1" x14ac:dyDescent="0.2">
      <c r="A2219" s="2"/>
      <c r="B2219"/>
      <c r="C2219"/>
      <c r="D2219"/>
      <c r="E2219" s="2"/>
      <c r="F2219" s="2"/>
      <c r="G2219" s="2"/>
      <c r="H2219" s="48"/>
    </row>
    <row r="2220" spans="1:8" ht="21.75" customHeight="1" x14ac:dyDescent="0.2">
      <c r="A2220" s="2"/>
      <c r="B2220"/>
      <c r="C2220"/>
      <c r="D2220"/>
      <c r="E2220" s="2"/>
      <c r="F2220" s="2"/>
      <c r="G2220" s="2"/>
      <c r="H2220" s="48"/>
    </row>
    <row r="2221" spans="1:8" ht="21.75" customHeight="1" x14ac:dyDescent="0.2">
      <c r="A2221" s="2"/>
      <c r="B2221"/>
      <c r="C2221"/>
      <c r="D2221"/>
      <c r="E2221" s="2"/>
      <c r="F2221" s="2"/>
      <c r="G2221" s="2"/>
      <c r="H2221" s="48"/>
    </row>
    <row r="2222" spans="1:8" ht="21.75" customHeight="1" x14ac:dyDescent="0.2">
      <c r="A2222" s="2"/>
      <c r="B2222"/>
      <c r="C2222"/>
      <c r="D2222"/>
      <c r="E2222" s="2"/>
      <c r="F2222" s="2"/>
      <c r="G2222" s="2"/>
      <c r="H2222" s="48"/>
    </row>
    <row r="2223" spans="1:8" ht="21.75" customHeight="1" x14ac:dyDescent="0.2">
      <c r="A2223" s="2"/>
      <c r="B2223"/>
      <c r="C2223"/>
      <c r="D2223"/>
      <c r="E2223" s="2"/>
      <c r="F2223" s="2"/>
      <c r="G2223" s="2"/>
      <c r="H2223" s="48"/>
    </row>
    <row r="2224" spans="1:8" ht="21.75" customHeight="1" x14ac:dyDescent="0.2">
      <c r="A2224" s="2"/>
      <c r="B2224"/>
      <c r="C2224"/>
      <c r="D2224"/>
      <c r="E2224" s="2"/>
      <c r="F2224" s="2"/>
      <c r="G2224" s="2"/>
      <c r="H2224" s="48"/>
    </row>
    <row r="2225" spans="1:8" ht="21.75" customHeight="1" x14ac:dyDescent="0.2">
      <c r="A2225" s="2"/>
      <c r="B2225"/>
      <c r="C2225"/>
      <c r="D2225"/>
      <c r="E2225" s="2"/>
      <c r="F2225" s="2"/>
      <c r="G2225" s="2"/>
      <c r="H2225" s="48"/>
    </row>
    <row r="2226" spans="1:8" ht="21.75" customHeight="1" x14ac:dyDescent="0.2">
      <c r="A2226" s="2"/>
      <c r="B2226"/>
      <c r="C2226"/>
      <c r="D2226"/>
      <c r="E2226" s="2"/>
      <c r="F2226" s="2"/>
      <c r="G2226" s="2"/>
      <c r="H2226" s="48"/>
    </row>
    <row r="2227" spans="1:8" ht="21.75" customHeight="1" x14ac:dyDescent="0.2">
      <c r="A2227" s="2"/>
      <c r="B2227"/>
      <c r="C2227"/>
      <c r="D2227"/>
      <c r="E2227" s="2"/>
      <c r="F2227" s="2"/>
      <c r="G2227" s="2"/>
      <c r="H2227" s="48"/>
    </row>
    <row r="2228" spans="1:8" ht="21.75" customHeight="1" x14ac:dyDescent="0.2">
      <c r="A2228" s="2"/>
      <c r="B2228"/>
      <c r="C2228"/>
      <c r="D2228"/>
      <c r="E2228" s="2"/>
      <c r="F2228" s="2"/>
      <c r="G2228" s="2"/>
      <c r="H2228" s="48"/>
    </row>
    <row r="2229" spans="1:8" ht="21.75" customHeight="1" x14ac:dyDescent="0.2">
      <c r="A2229" s="2"/>
      <c r="B2229"/>
      <c r="C2229"/>
      <c r="D2229"/>
      <c r="E2229" s="2"/>
      <c r="F2229" s="2"/>
      <c r="G2229" s="2"/>
      <c r="H2229" s="48"/>
    </row>
    <row r="2230" spans="1:8" ht="21.75" customHeight="1" x14ac:dyDescent="0.2">
      <c r="A2230" s="2"/>
      <c r="B2230"/>
      <c r="C2230"/>
      <c r="D2230"/>
      <c r="E2230" s="2"/>
      <c r="F2230" s="2"/>
      <c r="G2230" s="2"/>
      <c r="H2230" s="48"/>
    </row>
    <row r="2231" spans="1:8" ht="21.75" customHeight="1" x14ac:dyDescent="0.2">
      <c r="A2231" s="2"/>
      <c r="B2231"/>
      <c r="C2231"/>
      <c r="D2231"/>
      <c r="E2231" s="2"/>
      <c r="F2231" s="2"/>
      <c r="G2231" s="2"/>
      <c r="H2231" s="48"/>
    </row>
    <row r="2232" spans="1:8" ht="21.75" customHeight="1" x14ac:dyDescent="0.2">
      <c r="A2232" s="2"/>
      <c r="B2232"/>
      <c r="C2232"/>
      <c r="D2232"/>
      <c r="E2232" s="2"/>
      <c r="F2232" s="2"/>
      <c r="G2232" s="2"/>
      <c r="H2232" s="48"/>
    </row>
    <row r="2233" spans="1:8" ht="21.75" customHeight="1" x14ac:dyDescent="0.2">
      <c r="A2233" s="2"/>
      <c r="B2233"/>
      <c r="C2233"/>
      <c r="D2233"/>
      <c r="E2233" s="2"/>
      <c r="F2233" s="2"/>
      <c r="G2233" s="2"/>
      <c r="H2233" s="48"/>
    </row>
    <row r="2234" spans="1:8" ht="21.75" customHeight="1" x14ac:dyDescent="0.2">
      <c r="A2234" s="2"/>
      <c r="B2234"/>
      <c r="C2234"/>
      <c r="D2234"/>
      <c r="E2234" s="2"/>
      <c r="F2234" s="2"/>
      <c r="G2234" s="2"/>
      <c r="H2234" s="48"/>
    </row>
    <row r="2235" spans="1:8" ht="21.75" customHeight="1" x14ac:dyDescent="0.2">
      <c r="A2235" s="2"/>
      <c r="B2235"/>
      <c r="C2235"/>
      <c r="D2235"/>
      <c r="E2235" s="2"/>
      <c r="F2235" s="2"/>
      <c r="G2235" s="2"/>
      <c r="H2235" s="48"/>
    </row>
    <row r="2236" spans="1:8" ht="21.75" customHeight="1" x14ac:dyDescent="0.2">
      <c r="A2236" s="2"/>
      <c r="B2236"/>
      <c r="C2236"/>
      <c r="D2236"/>
      <c r="E2236" s="2"/>
      <c r="F2236" s="2"/>
      <c r="G2236" s="2"/>
      <c r="H2236" s="48"/>
    </row>
    <row r="2237" spans="1:8" ht="21.75" customHeight="1" x14ac:dyDescent="0.2">
      <c r="A2237" s="2"/>
      <c r="B2237"/>
      <c r="C2237"/>
      <c r="D2237"/>
      <c r="E2237" s="2"/>
      <c r="F2237" s="2"/>
      <c r="G2237" s="2"/>
      <c r="H2237" s="48"/>
    </row>
    <row r="2238" spans="1:8" ht="21.75" customHeight="1" x14ac:dyDescent="0.2">
      <c r="A2238" s="2"/>
      <c r="B2238"/>
      <c r="C2238"/>
      <c r="D2238"/>
      <c r="E2238" s="2"/>
      <c r="F2238" s="2"/>
      <c r="G2238" s="2"/>
      <c r="H2238" s="48"/>
    </row>
    <row r="2239" spans="1:8" ht="21.75" customHeight="1" x14ac:dyDescent="0.2">
      <c r="A2239" s="2"/>
      <c r="B2239"/>
      <c r="C2239"/>
      <c r="D2239"/>
      <c r="E2239" s="2"/>
      <c r="F2239" s="2"/>
      <c r="G2239" s="2"/>
      <c r="H2239" s="48"/>
    </row>
    <row r="2240" spans="1:8" ht="21.75" customHeight="1" x14ac:dyDescent="0.2">
      <c r="A2240" s="2"/>
      <c r="B2240"/>
      <c r="C2240"/>
      <c r="D2240"/>
      <c r="E2240" s="2"/>
      <c r="F2240" s="2"/>
      <c r="G2240" s="2"/>
      <c r="H2240" s="48"/>
    </row>
    <row r="2241" spans="1:8" ht="21.75" customHeight="1" x14ac:dyDescent="0.2">
      <c r="A2241" s="2"/>
      <c r="B2241"/>
      <c r="C2241"/>
      <c r="D2241"/>
      <c r="E2241" s="2"/>
      <c r="F2241" s="2"/>
      <c r="G2241" s="2"/>
      <c r="H2241" s="48"/>
    </row>
    <row r="2242" spans="1:8" ht="21.75" customHeight="1" x14ac:dyDescent="0.2">
      <c r="A2242" s="2"/>
      <c r="B2242"/>
      <c r="C2242"/>
      <c r="D2242"/>
      <c r="E2242" s="2"/>
      <c r="F2242" s="2"/>
      <c r="G2242" s="2"/>
      <c r="H2242" s="48"/>
    </row>
    <row r="2243" spans="1:8" ht="21.75" customHeight="1" x14ac:dyDescent="0.2">
      <c r="A2243" s="2"/>
      <c r="B2243"/>
      <c r="C2243"/>
      <c r="D2243"/>
      <c r="E2243" s="2"/>
      <c r="F2243" s="2"/>
      <c r="G2243" s="2"/>
      <c r="H2243" s="48"/>
    </row>
    <row r="2244" spans="1:8" ht="21.75" customHeight="1" x14ac:dyDescent="0.2">
      <c r="A2244" s="2"/>
      <c r="B2244"/>
      <c r="C2244"/>
      <c r="D2244"/>
      <c r="E2244" s="2"/>
      <c r="F2244" s="2"/>
      <c r="G2244" s="2"/>
      <c r="H2244" s="48"/>
    </row>
    <row r="2245" spans="1:8" ht="21.75" customHeight="1" x14ac:dyDescent="0.2">
      <c r="A2245" s="2"/>
      <c r="B2245"/>
      <c r="C2245"/>
      <c r="D2245"/>
      <c r="E2245" s="2"/>
      <c r="F2245" s="2"/>
      <c r="G2245" s="2"/>
      <c r="H2245" s="48"/>
    </row>
    <row r="2246" spans="1:8" ht="21.75" customHeight="1" x14ac:dyDescent="0.2">
      <c r="A2246" s="2"/>
      <c r="B2246"/>
      <c r="C2246"/>
      <c r="D2246"/>
      <c r="E2246" s="2"/>
      <c r="F2246" s="2"/>
      <c r="G2246" s="2"/>
      <c r="H2246" s="48"/>
    </row>
    <row r="2247" spans="1:8" ht="21.75" customHeight="1" x14ac:dyDescent="0.2">
      <c r="A2247" s="2"/>
      <c r="B2247"/>
      <c r="C2247"/>
      <c r="D2247"/>
      <c r="E2247" s="2"/>
      <c r="F2247" s="2"/>
      <c r="G2247" s="2"/>
      <c r="H2247" s="48"/>
    </row>
    <row r="2248" spans="1:8" ht="21.75" customHeight="1" x14ac:dyDescent="0.2">
      <c r="A2248" s="2"/>
      <c r="B2248"/>
      <c r="C2248"/>
      <c r="D2248"/>
      <c r="E2248" s="2"/>
      <c r="F2248" s="2"/>
      <c r="G2248" s="2"/>
      <c r="H2248" s="48"/>
    </row>
    <row r="2249" spans="1:8" ht="21.75" customHeight="1" x14ac:dyDescent="0.2">
      <c r="A2249" s="2"/>
      <c r="B2249"/>
      <c r="C2249"/>
      <c r="D2249"/>
      <c r="E2249" s="2"/>
      <c r="F2249" s="2"/>
      <c r="G2249" s="2"/>
      <c r="H2249" s="48"/>
    </row>
    <row r="2250" spans="1:8" ht="21.75" customHeight="1" x14ac:dyDescent="0.2">
      <c r="A2250" s="2"/>
      <c r="B2250"/>
      <c r="C2250"/>
      <c r="D2250"/>
      <c r="E2250" s="2"/>
      <c r="F2250" s="2"/>
      <c r="G2250" s="2"/>
      <c r="H2250" s="48"/>
    </row>
    <row r="2251" spans="1:8" ht="21.75" customHeight="1" x14ac:dyDescent="0.2">
      <c r="A2251" s="2"/>
      <c r="B2251"/>
      <c r="C2251"/>
      <c r="D2251"/>
      <c r="E2251" s="2"/>
      <c r="F2251" s="2"/>
      <c r="G2251" s="2"/>
      <c r="H2251" s="48"/>
    </row>
    <row r="2252" spans="1:8" ht="21.75" customHeight="1" x14ac:dyDescent="0.2">
      <c r="A2252" s="2"/>
      <c r="B2252"/>
      <c r="C2252"/>
      <c r="D2252"/>
      <c r="E2252" s="2"/>
      <c r="F2252" s="2"/>
      <c r="G2252" s="2"/>
      <c r="H2252" s="48"/>
    </row>
    <row r="2253" spans="1:8" ht="21.75" customHeight="1" x14ac:dyDescent="0.2">
      <c r="A2253" s="2"/>
      <c r="B2253"/>
      <c r="C2253"/>
      <c r="D2253"/>
      <c r="E2253" s="2"/>
      <c r="F2253" s="2"/>
      <c r="G2253" s="2"/>
      <c r="H2253" s="48"/>
    </row>
    <row r="2254" spans="1:8" ht="21.75" customHeight="1" x14ac:dyDescent="0.2">
      <c r="A2254" s="2"/>
      <c r="B2254"/>
      <c r="C2254"/>
      <c r="D2254"/>
      <c r="E2254" s="2"/>
      <c r="F2254" s="2"/>
      <c r="G2254" s="2"/>
      <c r="H2254" s="48"/>
    </row>
    <row r="2255" spans="1:8" ht="21.75" customHeight="1" x14ac:dyDescent="0.2">
      <c r="A2255" s="2"/>
      <c r="B2255"/>
      <c r="C2255"/>
      <c r="D2255"/>
      <c r="E2255" s="2"/>
      <c r="F2255" s="2"/>
      <c r="G2255" s="2"/>
      <c r="H2255" s="48"/>
    </row>
    <row r="2256" spans="1:8" ht="21.75" customHeight="1" x14ac:dyDescent="0.2">
      <c r="A2256" s="2"/>
      <c r="B2256"/>
      <c r="C2256"/>
      <c r="D2256"/>
      <c r="E2256" s="2"/>
      <c r="F2256" s="2"/>
      <c r="G2256" s="2"/>
      <c r="H2256" s="48"/>
    </row>
    <row r="2257" spans="1:8" ht="21.75" customHeight="1" x14ac:dyDescent="0.2">
      <c r="A2257" s="2"/>
      <c r="B2257"/>
      <c r="C2257"/>
      <c r="D2257"/>
      <c r="E2257" s="2"/>
      <c r="F2257" s="2"/>
      <c r="G2257" s="2"/>
      <c r="H2257" s="48"/>
    </row>
    <row r="2258" spans="1:8" ht="21.75" customHeight="1" x14ac:dyDescent="0.2">
      <c r="A2258" s="2"/>
      <c r="B2258"/>
      <c r="C2258"/>
      <c r="D2258"/>
      <c r="E2258" s="2"/>
      <c r="F2258" s="2"/>
      <c r="G2258" s="2"/>
      <c r="H2258" s="48"/>
    </row>
    <row r="2259" spans="1:8" ht="21.75" customHeight="1" x14ac:dyDescent="0.2">
      <c r="A2259" s="2"/>
      <c r="B2259"/>
      <c r="C2259"/>
      <c r="D2259"/>
      <c r="E2259" s="2"/>
      <c r="F2259" s="2"/>
      <c r="G2259" s="2"/>
      <c r="H2259" s="48"/>
    </row>
    <row r="2260" spans="1:8" ht="21.75" customHeight="1" x14ac:dyDescent="0.2">
      <c r="A2260" s="2"/>
      <c r="B2260"/>
      <c r="C2260"/>
      <c r="D2260"/>
      <c r="E2260" s="2"/>
      <c r="F2260" s="2"/>
      <c r="G2260" s="2"/>
      <c r="H2260" s="48"/>
    </row>
    <row r="2261" spans="1:8" ht="21.75" customHeight="1" x14ac:dyDescent="0.2">
      <c r="A2261" s="2"/>
      <c r="B2261"/>
      <c r="C2261"/>
      <c r="D2261"/>
      <c r="E2261" s="2"/>
      <c r="F2261" s="2"/>
      <c r="G2261" s="2"/>
      <c r="H2261" s="48"/>
    </row>
    <row r="2262" spans="1:8" ht="21.75" customHeight="1" x14ac:dyDescent="0.2">
      <c r="A2262" s="2"/>
      <c r="B2262"/>
      <c r="C2262"/>
      <c r="D2262"/>
      <c r="E2262" s="2"/>
      <c r="F2262" s="2"/>
      <c r="G2262" s="2"/>
      <c r="H2262" s="48"/>
    </row>
    <row r="2263" spans="1:8" ht="21.75" customHeight="1" x14ac:dyDescent="0.2">
      <c r="A2263" s="2"/>
      <c r="B2263"/>
      <c r="C2263"/>
      <c r="D2263"/>
      <c r="E2263" s="2"/>
      <c r="F2263" s="2"/>
      <c r="G2263" s="2"/>
      <c r="H2263" s="48"/>
    </row>
    <row r="2264" spans="1:8" ht="21.75" customHeight="1" x14ac:dyDescent="0.2">
      <c r="A2264" s="2"/>
      <c r="B2264"/>
      <c r="C2264"/>
      <c r="D2264"/>
      <c r="E2264" s="2"/>
      <c r="F2264" s="2"/>
      <c r="G2264" s="2"/>
      <c r="H2264" s="48"/>
    </row>
    <row r="2265" spans="1:8" ht="21.75" customHeight="1" x14ac:dyDescent="0.2">
      <c r="A2265" s="2"/>
      <c r="B2265"/>
      <c r="C2265"/>
      <c r="D2265"/>
      <c r="E2265" s="2"/>
      <c r="F2265" s="2"/>
      <c r="G2265" s="2"/>
      <c r="H2265" s="48"/>
    </row>
    <row r="2266" spans="1:8" ht="21.75" customHeight="1" x14ac:dyDescent="0.2">
      <c r="A2266" s="2"/>
      <c r="B2266"/>
      <c r="C2266"/>
      <c r="D2266"/>
      <c r="E2266" s="2"/>
      <c r="F2266" s="2"/>
      <c r="G2266" s="2"/>
      <c r="H2266" s="48"/>
    </row>
    <row r="2267" spans="1:8" ht="21.75" customHeight="1" x14ac:dyDescent="0.2">
      <c r="A2267" s="2"/>
      <c r="B2267"/>
      <c r="C2267"/>
      <c r="D2267"/>
      <c r="E2267" s="2"/>
      <c r="F2267" s="2"/>
      <c r="G2267" s="2"/>
      <c r="H2267" s="48"/>
    </row>
    <row r="2268" spans="1:8" ht="21.75" customHeight="1" x14ac:dyDescent="0.2">
      <c r="A2268" s="2"/>
      <c r="B2268"/>
      <c r="C2268"/>
      <c r="D2268"/>
      <c r="E2268" s="2"/>
      <c r="F2268" s="2"/>
      <c r="G2268" s="2"/>
      <c r="H2268" s="48"/>
    </row>
    <row r="2269" spans="1:8" ht="21.75" customHeight="1" x14ac:dyDescent="0.2">
      <c r="A2269" s="2"/>
      <c r="B2269"/>
      <c r="C2269"/>
      <c r="D2269"/>
      <c r="E2269" s="2"/>
      <c r="F2269" s="2"/>
      <c r="G2269" s="2"/>
      <c r="H2269" s="48"/>
    </row>
    <row r="2270" spans="1:8" ht="21.75" customHeight="1" x14ac:dyDescent="0.2">
      <c r="A2270" s="2"/>
      <c r="B2270"/>
      <c r="C2270"/>
      <c r="D2270"/>
      <c r="E2270" s="2"/>
      <c r="F2270" s="2"/>
      <c r="G2270" s="2"/>
      <c r="H2270" s="48"/>
    </row>
    <row r="2271" spans="1:8" ht="21.75" customHeight="1" x14ac:dyDescent="0.2">
      <c r="A2271" s="2"/>
      <c r="B2271"/>
      <c r="C2271"/>
      <c r="D2271"/>
      <c r="E2271" s="2"/>
      <c r="F2271" s="2"/>
      <c r="G2271" s="2"/>
      <c r="H2271" s="48"/>
    </row>
    <row r="2272" spans="1:8" ht="21.75" customHeight="1" x14ac:dyDescent="0.2">
      <c r="A2272" s="2"/>
      <c r="B2272"/>
      <c r="C2272"/>
      <c r="D2272"/>
      <c r="E2272" s="2"/>
      <c r="F2272" s="2"/>
      <c r="G2272" s="2"/>
      <c r="H2272" s="48"/>
    </row>
    <row r="2273" spans="1:8" ht="21.75" customHeight="1" x14ac:dyDescent="0.2">
      <c r="A2273" s="2"/>
      <c r="B2273"/>
      <c r="C2273"/>
      <c r="D2273"/>
      <c r="E2273" s="2"/>
      <c r="F2273" s="2"/>
      <c r="G2273" s="2"/>
      <c r="H2273" s="48"/>
    </row>
    <row r="2274" spans="1:8" ht="21.75" customHeight="1" x14ac:dyDescent="0.2">
      <c r="A2274" s="2"/>
      <c r="B2274"/>
      <c r="C2274"/>
      <c r="D2274"/>
      <c r="E2274" s="2"/>
      <c r="F2274" s="2"/>
      <c r="G2274" s="2"/>
      <c r="H2274" s="48"/>
    </row>
    <row r="2275" spans="1:8" ht="21.75" customHeight="1" x14ac:dyDescent="0.2">
      <c r="A2275" s="2"/>
      <c r="B2275"/>
      <c r="C2275"/>
      <c r="D2275"/>
      <c r="E2275" s="2"/>
      <c r="F2275" s="2"/>
      <c r="G2275" s="2"/>
      <c r="H2275" s="48"/>
    </row>
    <row r="2276" spans="1:8" ht="21.75" customHeight="1" x14ac:dyDescent="0.2">
      <c r="A2276" s="2"/>
      <c r="B2276"/>
      <c r="C2276"/>
      <c r="D2276"/>
      <c r="E2276" s="2"/>
      <c r="F2276" s="2"/>
      <c r="G2276" s="2"/>
      <c r="H2276" s="48"/>
    </row>
    <row r="2277" spans="1:8" ht="21.75" customHeight="1" x14ac:dyDescent="0.2">
      <c r="A2277" s="2"/>
      <c r="B2277"/>
      <c r="C2277"/>
      <c r="D2277"/>
      <c r="E2277" s="2"/>
      <c r="F2277" s="2"/>
      <c r="G2277" s="2"/>
      <c r="H2277" s="48"/>
    </row>
    <row r="2278" spans="1:8" ht="21.75" customHeight="1" x14ac:dyDescent="0.2">
      <c r="A2278" s="2"/>
      <c r="B2278"/>
      <c r="C2278"/>
      <c r="D2278"/>
      <c r="E2278" s="2"/>
      <c r="F2278" s="2"/>
      <c r="G2278" s="2"/>
      <c r="H2278" s="48"/>
    </row>
    <row r="2279" spans="1:8" ht="21.75" customHeight="1" x14ac:dyDescent="0.2">
      <c r="A2279" s="2"/>
      <c r="B2279"/>
      <c r="C2279"/>
      <c r="D2279"/>
      <c r="E2279" s="2"/>
      <c r="F2279" s="2"/>
      <c r="G2279" s="2"/>
      <c r="H2279" s="48"/>
    </row>
    <row r="2280" spans="1:8" ht="21.75" customHeight="1" x14ac:dyDescent="0.2">
      <c r="A2280" s="2"/>
      <c r="B2280"/>
      <c r="C2280"/>
      <c r="D2280"/>
      <c r="E2280" s="2"/>
      <c r="F2280" s="2"/>
      <c r="G2280" s="2"/>
      <c r="H2280" s="48"/>
    </row>
    <row r="2281" spans="1:8" ht="21.75" customHeight="1" x14ac:dyDescent="0.2">
      <c r="A2281" s="2"/>
      <c r="B2281"/>
      <c r="C2281"/>
      <c r="D2281"/>
      <c r="E2281" s="2"/>
      <c r="F2281" s="2"/>
      <c r="G2281" s="2"/>
      <c r="H2281" s="48"/>
    </row>
    <row r="2282" spans="1:8" ht="21.75" customHeight="1" x14ac:dyDescent="0.2">
      <c r="A2282" s="2"/>
      <c r="B2282"/>
      <c r="C2282"/>
      <c r="D2282"/>
      <c r="E2282" s="2"/>
      <c r="F2282" s="2"/>
      <c r="G2282" s="2"/>
      <c r="H2282" s="48"/>
    </row>
    <row r="2283" spans="1:8" ht="21.75" customHeight="1" x14ac:dyDescent="0.2">
      <c r="A2283" s="2"/>
      <c r="B2283"/>
      <c r="C2283"/>
      <c r="D2283"/>
      <c r="E2283" s="2"/>
      <c r="F2283" s="2"/>
      <c r="G2283" s="2"/>
      <c r="H2283" s="48"/>
    </row>
    <row r="2284" spans="1:8" ht="21.75" customHeight="1" x14ac:dyDescent="0.2">
      <c r="A2284" s="2"/>
      <c r="B2284"/>
      <c r="C2284"/>
      <c r="D2284"/>
      <c r="E2284" s="2"/>
      <c r="F2284" s="2"/>
      <c r="G2284" s="2"/>
      <c r="H2284" s="48"/>
    </row>
    <row r="2285" spans="1:8" ht="21.75" customHeight="1" x14ac:dyDescent="0.2">
      <c r="A2285" s="2"/>
      <c r="B2285"/>
      <c r="C2285"/>
      <c r="D2285"/>
      <c r="E2285" s="2"/>
      <c r="F2285" s="2"/>
      <c r="G2285" s="2"/>
      <c r="H2285" s="48"/>
    </row>
    <row r="2286" spans="1:8" ht="21.75" customHeight="1" x14ac:dyDescent="0.2">
      <c r="A2286" s="2"/>
      <c r="B2286"/>
      <c r="C2286"/>
      <c r="D2286"/>
      <c r="E2286" s="2"/>
      <c r="F2286" s="2"/>
      <c r="G2286" s="2"/>
      <c r="H2286" s="48"/>
    </row>
    <row r="2287" spans="1:8" ht="21.75" customHeight="1" x14ac:dyDescent="0.2">
      <c r="A2287" s="2"/>
      <c r="B2287"/>
      <c r="C2287"/>
      <c r="D2287"/>
      <c r="E2287" s="2"/>
      <c r="F2287" s="2"/>
      <c r="G2287" s="2"/>
      <c r="H2287" s="48"/>
    </row>
    <row r="2288" spans="1:8" ht="21.75" customHeight="1" x14ac:dyDescent="0.2">
      <c r="A2288" s="2"/>
      <c r="B2288"/>
      <c r="C2288"/>
      <c r="D2288"/>
      <c r="E2288" s="2"/>
      <c r="F2288" s="2"/>
      <c r="G2288" s="2"/>
      <c r="H2288" s="48"/>
    </row>
    <row r="2289" spans="1:8" ht="21.75" customHeight="1" x14ac:dyDescent="0.2">
      <c r="A2289" s="2"/>
      <c r="B2289"/>
      <c r="C2289"/>
      <c r="D2289"/>
      <c r="E2289" s="2"/>
      <c r="F2289" s="2"/>
      <c r="G2289" s="2"/>
      <c r="H2289" s="48"/>
    </row>
    <row r="2290" spans="1:8" ht="21.75" customHeight="1" x14ac:dyDescent="0.2">
      <c r="A2290" s="2"/>
      <c r="B2290"/>
      <c r="C2290"/>
      <c r="D2290"/>
      <c r="E2290" s="2"/>
      <c r="F2290" s="2"/>
      <c r="G2290" s="2"/>
      <c r="H2290" s="48"/>
    </row>
    <row r="2291" spans="1:8" ht="21.75" customHeight="1" x14ac:dyDescent="0.2">
      <c r="A2291" s="2"/>
      <c r="B2291"/>
      <c r="C2291"/>
      <c r="D2291"/>
      <c r="E2291" s="2"/>
      <c r="F2291" s="2"/>
      <c r="G2291" s="2"/>
      <c r="H2291" s="48"/>
    </row>
    <row r="2292" spans="1:8" ht="21.75" customHeight="1" x14ac:dyDescent="0.2">
      <c r="A2292" s="2"/>
      <c r="B2292"/>
      <c r="C2292"/>
      <c r="D2292"/>
      <c r="E2292" s="2"/>
      <c r="F2292" s="2"/>
      <c r="G2292" s="2"/>
      <c r="H2292" s="48"/>
    </row>
    <row r="2293" spans="1:8" ht="21.75" customHeight="1" x14ac:dyDescent="0.2">
      <c r="A2293" s="2"/>
      <c r="B2293"/>
      <c r="C2293"/>
      <c r="D2293"/>
      <c r="E2293" s="2"/>
      <c r="F2293" s="2"/>
      <c r="G2293" s="2"/>
      <c r="H2293" s="48"/>
    </row>
    <row r="2294" spans="1:8" ht="21.75" customHeight="1" x14ac:dyDescent="0.2">
      <c r="A2294" s="2"/>
      <c r="B2294"/>
      <c r="C2294"/>
      <c r="D2294"/>
      <c r="E2294" s="2"/>
      <c r="F2294" s="2"/>
      <c r="G2294" s="2"/>
      <c r="H2294" s="48"/>
    </row>
    <row r="2295" spans="1:8" ht="21.75" customHeight="1" x14ac:dyDescent="0.2">
      <c r="A2295" s="2"/>
      <c r="B2295"/>
      <c r="C2295"/>
      <c r="D2295"/>
      <c r="E2295" s="2"/>
      <c r="F2295" s="2"/>
      <c r="G2295" s="2"/>
      <c r="H2295" s="48"/>
    </row>
    <row r="2296" spans="1:8" ht="21.75" customHeight="1" x14ac:dyDescent="0.2">
      <c r="A2296" s="2"/>
      <c r="B2296"/>
      <c r="C2296"/>
      <c r="D2296"/>
      <c r="E2296" s="2"/>
      <c r="F2296" s="2"/>
      <c r="G2296" s="2"/>
      <c r="H2296" s="48"/>
    </row>
    <row r="2297" spans="1:8" ht="21.75" customHeight="1" x14ac:dyDescent="0.2">
      <c r="A2297" s="2"/>
      <c r="B2297"/>
      <c r="C2297"/>
      <c r="D2297"/>
      <c r="E2297" s="2"/>
      <c r="F2297" s="2"/>
      <c r="G2297" s="2"/>
      <c r="H2297" s="48"/>
    </row>
    <row r="2298" spans="1:8" ht="21.75" customHeight="1" x14ac:dyDescent="0.2">
      <c r="A2298" s="2"/>
      <c r="B2298"/>
      <c r="C2298"/>
      <c r="D2298"/>
      <c r="E2298" s="2"/>
      <c r="F2298" s="2"/>
      <c r="G2298" s="2"/>
      <c r="H2298" s="48"/>
    </row>
    <row r="2299" spans="1:8" ht="21.75" customHeight="1" x14ac:dyDescent="0.2">
      <c r="A2299" s="2"/>
      <c r="B2299"/>
      <c r="C2299"/>
      <c r="D2299"/>
      <c r="E2299" s="2"/>
      <c r="F2299" s="2"/>
      <c r="G2299" s="2"/>
      <c r="H2299" s="48"/>
    </row>
    <row r="2300" spans="1:8" ht="21.75" customHeight="1" x14ac:dyDescent="0.2">
      <c r="A2300" s="2"/>
      <c r="B2300"/>
      <c r="C2300"/>
      <c r="D2300"/>
      <c r="E2300" s="2"/>
      <c r="F2300" s="2"/>
      <c r="G2300" s="2"/>
      <c r="H2300" s="48"/>
    </row>
    <row r="2301" spans="1:8" ht="21.75" customHeight="1" x14ac:dyDescent="0.2">
      <c r="A2301" s="2"/>
      <c r="B2301"/>
      <c r="C2301"/>
      <c r="D2301"/>
      <c r="E2301" s="2"/>
      <c r="F2301" s="2"/>
      <c r="G2301" s="2"/>
      <c r="H2301" s="48"/>
    </row>
    <row r="2302" spans="1:8" ht="21.75" customHeight="1" x14ac:dyDescent="0.2">
      <c r="A2302" s="2"/>
      <c r="B2302"/>
      <c r="C2302"/>
      <c r="D2302"/>
      <c r="E2302" s="2"/>
      <c r="F2302" s="2"/>
      <c r="G2302" s="2"/>
      <c r="H2302" s="48"/>
    </row>
    <row r="2303" spans="1:8" ht="21.75" customHeight="1" x14ac:dyDescent="0.2">
      <c r="A2303" s="2"/>
      <c r="B2303"/>
      <c r="C2303"/>
      <c r="D2303"/>
      <c r="E2303" s="2"/>
      <c r="F2303" s="2"/>
      <c r="G2303" s="2"/>
      <c r="H2303" s="48"/>
    </row>
    <row r="2304" spans="1:8" ht="21.75" customHeight="1" x14ac:dyDescent="0.2">
      <c r="A2304" s="2"/>
      <c r="B2304"/>
      <c r="C2304"/>
      <c r="D2304"/>
      <c r="E2304" s="2"/>
      <c r="F2304" s="2"/>
      <c r="G2304" s="2"/>
      <c r="H2304" s="48"/>
    </row>
    <row r="2305" spans="1:8" ht="21.75" customHeight="1" x14ac:dyDescent="0.2">
      <c r="A2305" s="2"/>
      <c r="B2305"/>
      <c r="C2305"/>
      <c r="D2305"/>
      <c r="E2305" s="2"/>
      <c r="F2305" s="2"/>
      <c r="G2305" s="2"/>
      <c r="H2305" s="48"/>
    </row>
    <row r="2306" spans="1:8" ht="21.75" customHeight="1" x14ac:dyDescent="0.2">
      <c r="A2306" s="2"/>
      <c r="B2306"/>
      <c r="C2306"/>
      <c r="D2306"/>
      <c r="E2306" s="2"/>
      <c r="F2306" s="2"/>
      <c r="G2306" s="2"/>
      <c r="H2306" s="48"/>
    </row>
    <row r="2307" spans="1:8" ht="21.75" customHeight="1" x14ac:dyDescent="0.2">
      <c r="A2307" s="2"/>
      <c r="B2307"/>
      <c r="C2307"/>
      <c r="D2307"/>
      <c r="E2307" s="2"/>
      <c r="F2307" s="2"/>
      <c r="G2307" s="2"/>
      <c r="H2307" s="48"/>
    </row>
    <row r="2308" spans="1:8" ht="21.75" customHeight="1" x14ac:dyDescent="0.2">
      <c r="A2308" s="2"/>
      <c r="B2308"/>
      <c r="C2308"/>
      <c r="D2308"/>
      <c r="E2308" s="2"/>
      <c r="F2308" s="2"/>
      <c r="G2308" s="2"/>
      <c r="H2308" s="48"/>
    </row>
    <row r="2309" spans="1:8" ht="21.75" customHeight="1" x14ac:dyDescent="0.2">
      <c r="A2309" s="2"/>
      <c r="B2309"/>
      <c r="C2309"/>
      <c r="D2309"/>
      <c r="E2309" s="2"/>
      <c r="F2309" s="2"/>
      <c r="G2309" s="2"/>
      <c r="H2309" s="48"/>
    </row>
    <row r="2310" spans="1:8" ht="21.75" customHeight="1" x14ac:dyDescent="0.2">
      <c r="A2310" s="2"/>
      <c r="B2310"/>
      <c r="C2310"/>
      <c r="D2310"/>
      <c r="E2310" s="2"/>
      <c r="F2310" s="2"/>
      <c r="G2310" s="2"/>
      <c r="H2310" s="48"/>
    </row>
    <row r="2311" spans="1:8" ht="21.75" customHeight="1" x14ac:dyDescent="0.2">
      <c r="A2311" s="2"/>
      <c r="B2311"/>
      <c r="C2311"/>
      <c r="D2311"/>
      <c r="E2311" s="2"/>
      <c r="F2311" s="2"/>
      <c r="G2311" s="2"/>
      <c r="H2311" s="48"/>
    </row>
    <row r="2312" spans="1:8" ht="21.75" customHeight="1" x14ac:dyDescent="0.2">
      <c r="A2312" s="2"/>
      <c r="B2312"/>
      <c r="C2312"/>
      <c r="D2312"/>
      <c r="E2312" s="2"/>
      <c r="F2312" s="2"/>
      <c r="G2312" s="2"/>
      <c r="H2312" s="48"/>
    </row>
    <row r="2313" spans="1:8" ht="21.75" customHeight="1" x14ac:dyDescent="0.2">
      <c r="A2313" s="2"/>
      <c r="B2313"/>
      <c r="C2313"/>
      <c r="D2313"/>
      <c r="E2313" s="2"/>
      <c r="F2313" s="2"/>
      <c r="G2313" s="2"/>
      <c r="H2313" s="48"/>
    </row>
    <row r="2314" spans="1:8" ht="21.75" customHeight="1" x14ac:dyDescent="0.2">
      <c r="A2314" s="2"/>
      <c r="B2314"/>
      <c r="C2314"/>
      <c r="D2314"/>
      <c r="E2314" s="2"/>
      <c r="F2314" s="2"/>
      <c r="G2314" s="2"/>
      <c r="H2314" s="48"/>
    </row>
    <row r="2315" spans="1:8" ht="21.75" customHeight="1" x14ac:dyDescent="0.2">
      <c r="A2315" s="2"/>
      <c r="B2315"/>
      <c r="C2315"/>
      <c r="D2315"/>
      <c r="E2315" s="2"/>
      <c r="F2315" s="2"/>
      <c r="G2315" s="2"/>
      <c r="H2315" s="48"/>
    </row>
    <row r="2316" spans="1:8" ht="21.75" customHeight="1" x14ac:dyDescent="0.2">
      <c r="A2316" s="2"/>
      <c r="B2316"/>
      <c r="C2316"/>
      <c r="D2316"/>
      <c r="E2316" s="2"/>
      <c r="F2316" s="2"/>
      <c r="G2316" s="2"/>
      <c r="H2316" s="48"/>
    </row>
    <row r="2317" spans="1:8" ht="21.75" customHeight="1" x14ac:dyDescent="0.2">
      <c r="A2317" s="2"/>
      <c r="B2317"/>
      <c r="C2317"/>
      <c r="D2317"/>
      <c r="E2317" s="2"/>
      <c r="F2317" s="2"/>
      <c r="G2317" s="2"/>
      <c r="H2317" s="48"/>
    </row>
    <row r="2318" spans="1:8" ht="21.75" customHeight="1" x14ac:dyDescent="0.2">
      <c r="A2318" s="2"/>
      <c r="B2318"/>
      <c r="C2318"/>
      <c r="D2318"/>
      <c r="E2318" s="2"/>
      <c r="F2318" s="2"/>
      <c r="G2318" s="2"/>
      <c r="H2318" s="48"/>
    </row>
    <row r="2319" spans="1:8" ht="21.75" customHeight="1" x14ac:dyDescent="0.2">
      <c r="A2319" s="2"/>
      <c r="B2319"/>
      <c r="C2319"/>
      <c r="D2319"/>
      <c r="E2319" s="2"/>
      <c r="F2319" s="2"/>
      <c r="G2319" s="2"/>
      <c r="H2319" s="48"/>
    </row>
    <row r="2320" spans="1:8" ht="21.75" customHeight="1" x14ac:dyDescent="0.2">
      <c r="A2320" s="2"/>
      <c r="B2320"/>
      <c r="C2320"/>
      <c r="D2320"/>
      <c r="E2320" s="2"/>
      <c r="F2320" s="2"/>
      <c r="G2320" s="2"/>
      <c r="H2320" s="48"/>
    </row>
    <row r="2321" spans="1:8" ht="21.75" customHeight="1" x14ac:dyDescent="0.2">
      <c r="A2321" s="2"/>
      <c r="B2321"/>
      <c r="C2321"/>
      <c r="D2321"/>
      <c r="E2321" s="2"/>
      <c r="F2321" s="2"/>
      <c r="G2321" s="2"/>
      <c r="H2321" s="48"/>
    </row>
    <row r="2322" spans="1:8" ht="21.75" customHeight="1" x14ac:dyDescent="0.2">
      <c r="A2322" s="2"/>
      <c r="B2322"/>
      <c r="C2322"/>
      <c r="D2322"/>
      <c r="E2322" s="2"/>
      <c r="F2322" s="2"/>
      <c r="G2322" s="2"/>
      <c r="H2322" s="48"/>
    </row>
    <row r="2323" spans="1:8" ht="21.75" customHeight="1" x14ac:dyDescent="0.2">
      <c r="A2323" s="2"/>
      <c r="B2323"/>
      <c r="C2323"/>
      <c r="D2323"/>
      <c r="E2323" s="2"/>
      <c r="F2323" s="2"/>
      <c r="G2323" s="2"/>
      <c r="H2323" s="48"/>
    </row>
    <row r="2324" spans="1:8" ht="21.75" customHeight="1" x14ac:dyDescent="0.2">
      <c r="A2324" s="2"/>
      <c r="B2324"/>
      <c r="C2324"/>
      <c r="D2324"/>
      <c r="E2324" s="2"/>
      <c r="F2324" s="2"/>
      <c r="G2324" s="2"/>
      <c r="H2324" s="48"/>
    </row>
    <row r="2325" spans="1:8" ht="21.75" customHeight="1" x14ac:dyDescent="0.2">
      <c r="A2325" s="2"/>
      <c r="B2325"/>
      <c r="C2325"/>
      <c r="D2325"/>
      <c r="E2325" s="2"/>
      <c r="F2325" s="2"/>
      <c r="G2325" s="2"/>
      <c r="H2325" s="48"/>
    </row>
    <row r="2326" spans="1:8" ht="21.75" customHeight="1" x14ac:dyDescent="0.2">
      <c r="A2326" s="2"/>
      <c r="B2326"/>
      <c r="C2326"/>
      <c r="D2326"/>
      <c r="E2326" s="2"/>
      <c r="F2326" s="2"/>
      <c r="G2326" s="2"/>
      <c r="H2326" s="48"/>
    </row>
    <row r="2327" spans="1:8" ht="21.75" customHeight="1" x14ac:dyDescent="0.2">
      <c r="A2327" s="2"/>
      <c r="B2327"/>
      <c r="C2327"/>
      <c r="D2327"/>
      <c r="E2327" s="2"/>
      <c r="F2327" s="2"/>
      <c r="G2327" s="2"/>
      <c r="H2327" s="48"/>
    </row>
    <row r="2328" spans="1:8" ht="21.75" customHeight="1" x14ac:dyDescent="0.2">
      <c r="A2328" s="2"/>
      <c r="B2328"/>
      <c r="C2328"/>
      <c r="D2328"/>
      <c r="E2328" s="2"/>
      <c r="F2328" s="2"/>
      <c r="G2328" s="2"/>
      <c r="H2328" s="48"/>
    </row>
    <row r="2329" spans="1:8" ht="21.75" customHeight="1" x14ac:dyDescent="0.2">
      <c r="A2329" s="2"/>
      <c r="B2329"/>
      <c r="C2329"/>
      <c r="D2329"/>
      <c r="E2329" s="2"/>
      <c r="F2329" s="2"/>
      <c r="G2329" s="2"/>
      <c r="H2329" s="48"/>
    </row>
    <row r="2330" spans="1:8" ht="21.75" customHeight="1" x14ac:dyDescent="0.2">
      <c r="A2330" s="2"/>
      <c r="B2330"/>
      <c r="C2330"/>
      <c r="D2330"/>
      <c r="E2330" s="2"/>
      <c r="F2330" s="2"/>
      <c r="G2330" s="2"/>
      <c r="H2330" s="48"/>
    </row>
    <row r="2331" spans="1:8" ht="21.75" customHeight="1" x14ac:dyDescent="0.2">
      <c r="A2331" s="2"/>
      <c r="B2331"/>
      <c r="C2331"/>
      <c r="D2331"/>
      <c r="E2331" s="2"/>
      <c r="F2331" s="2"/>
      <c r="G2331" s="2"/>
      <c r="H2331" s="48"/>
    </row>
    <row r="2332" spans="1:8" ht="21.75" customHeight="1" x14ac:dyDescent="0.2">
      <c r="A2332" s="2"/>
      <c r="B2332"/>
      <c r="C2332"/>
      <c r="D2332"/>
      <c r="E2332" s="2"/>
      <c r="F2332" s="2"/>
      <c r="G2332" s="2"/>
      <c r="H2332" s="48"/>
    </row>
    <row r="2333" spans="1:8" ht="21.75" customHeight="1" x14ac:dyDescent="0.2">
      <c r="A2333" s="2"/>
      <c r="B2333"/>
      <c r="C2333"/>
      <c r="D2333"/>
      <c r="E2333" s="2"/>
      <c r="F2333" s="2"/>
      <c r="G2333" s="2"/>
      <c r="H2333" s="48"/>
    </row>
    <row r="2334" spans="1:8" ht="21.75" customHeight="1" x14ac:dyDescent="0.2">
      <c r="A2334" s="2"/>
      <c r="B2334"/>
      <c r="C2334"/>
      <c r="D2334"/>
      <c r="E2334" s="2"/>
      <c r="F2334" s="2"/>
      <c r="G2334" s="2"/>
      <c r="H2334" s="48"/>
    </row>
    <row r="2335" spans="1:8" ht="21.75" customHeight="1" x14ac:dyDescent="0.2">
      <c r="A2335" s="2"/>
      <c r="B2335"/>
      <c r="C2335"/>
      <c r="D2335"/>
      <c r="E2335" s="2"/>
      <c r="F2335" s="2"/>
      <c r="G2335" s="2"/>
      <c r="H2335" s="48"/>
    </row>
    <row r="2336" spans="1:8" ht="21.75" customHeight="1" x14ac:dyDescent="0.2">
      <c r="A2336" s="2"/>
      <c r="B2336"/>
      <c r="C2336"/>
      <c r="D2336"/>
      <c r="E2336" s="2"/>
      <c r="F2336" s="2"/>
      <c r="G2336" s="2"/>
      <c r="H2336" s="48"/>
    </row>
    <row r="2337" spans="1:8" ht="21.75" customHeight="1" x14ac:dyDescent="0.2">
      <c r="A2337" s="2"/>
      <c r="B2337"/>
      <c r="C2337"/>
      <c r="D2337"/>
      <c r="E2337" s="2"/>
      <c r="F2337" s="2"/>
      <c r="G2337" s="2"/>
      <c r="H2337" s="48"/>
    </row>
    <row r="2338" spans="1:8" ht="21.75" customHeight="1" x14ac:dyDescent="0.2">
      <c r="A2338" s="2"/>
      <c r="B2338"/>
      <c r="C2338"/>
      <c r="D2338"/>
      <c r="E2338" s="2"/>
      <c r="F2338" s="2"/>
      <c r="G2338" s="2"/>
      <c r="H2338" s="48"/>
    </row>
    <row r="2339" spans="1:8" ht="21.75" customHeight="1" x14ac:dyDescent="0.2">
      <c r="A2339" s="2"/>
      <c r="B2339"/>
      <c r="C2339"/>
      <c r="D2339"/>
      <c r="E2339" s="2"/>
      <c r="F2339" s="2"/>
      <c r="G2339" s="2"/>
      <c r="H2339" s="48"/>
    </row>
    <row r="2340" spans="1:8" ht="21.75" customHeight="1" x14ac:dyDescent="0.2">
      <c r="A2340" s="2"/>
      <c r="B2340"/>
      <c r="C2340"/>
      <c r="D2340"/>
      <c r="E2340" s="2"/>
      <c r="F2340" s="2"/>
      <c r="G2340" s="2"/>
      <c r="H2340" s="48"/>
    </row>
    <row r="2341" spans="1:8" ht="21.75" customHeight="1" x14ac:dyDescent="0.2">
      <c r="A2341" s="2"/>
      <c r="B2341"/>
      <c r="C2341"/>
      <c r="D2341"/>
      <c r="E2341" s="2"/>
      <c r="F2341" s="2"/>
      <c r="G2341" s="2"/>
      <c r="H2341" s="48"/>
    </row>
    <row r="2342" spans="1:8" ht="21.75" customHeight="1" x14ac:dyDescent="0.2">
      <c r="A2342" s="2"/>
      <c r="B2342"/>
      <c r="C2342"/>
      <c r="D2342"/>
      <c r="E2342" s="2"/>
      <c r="F2342" s="2"/>
      <c r="G2342" s="2"/>
      <c r="H2342" s="48"/>
    </row>
    <row r="2343" spans="1:8" ht="21.75" customHeight="1" x14ac:dyDescent="0.2">
      <c r="A2343" s="2"/>
      <c r="B2343"/>
      <c r="C2343"/>
      <c r="D2343"/>
      <c r="E2343" s="2"/>
      <c r="F2343" s="2"/>
      <c r="G2343" s="2"/>
      <c r="H2343" s="48"/>
    </row>
    <row r="2344" spans="1:8" ht="21.75" customHeight="1" x14ac:dyDescent="0.2">
      <c r="A2344" s="2"/>
      <c r="B2344"/>
      <c r="C2344"/>
      <c r="D2344"/>
      <c r="E2344" s="2"/>
      <c r="F2344" s="2"/>
      <c r="G2344" s="2"/>
      <c r="H2344" s="48"/>
    </row>
    <row r="2345" spans="1:8" ht="21.75" customHeight="1" x14ac:dyDescent="0.2">
      <c r="A2345" s="2"/>
      <c r="B2345"/>
      <c r="C2345"/>
      <c r="D2345"/>
      <c r="E2345" s="2"/>
      <c r="F2345" s="2"/>
      <c r="G2345" s="2"/>
      <c r="H2345" s="48"/>
    </row>
    <row r="2346" spans="1:8" ht="21.75" customHeight="1" x14ac:dyDescent="0.2">
      <c r="A2346" s="2"/>
      <c r="B2346"/>
      <c r="C2346"/>
      <c r="D2346"/>
      <c r="E2346" s="2"/>
      <c r="F2346" s="2"/>
      <c r="G2346" s="2"/>
      <c r="H2346" s="48"/>
    </row>
    <row r="2347" spans="1:8" ht="21.75" customHeight="1" x14ac:dyDescent="0.2">
      <c r="A2347" s="2"/>
      <c r="B2347"/>
      <c r="C2347"/>
      <c r="D2347"/>
      <c r="E2347" s="2"/>
      <c r="F2347" s="2"/>
      <c r="G2347" s="2"/>
      <c r="H2347" s="48"/>
    </row>
    <row r="2348" spans="1:8" ht="21.75" customHeight="1" x14ac:dyDescent="0.2">
      <c r="A2348" s="2"/>
      <c r="B2348"/>
      <c r="C2348"/>
      <c r="D2348"/>
      <c r="E2348" s="2"/>
      <c r="F2348" s="2"/>
      <c r="G2348" s="2"/>
      <c r="H2348" s="48"/>
    </row>
    <row r="2349" spans="1:8" ht="21.75" customHeight="1" x14ac:dyDescent="0.2">
      <c r="A2349" s="2"/>
      <c r="B2349"/>
      <c r="C2349"/>
      <c r="D2349"/>
      <c r="E2349" s="2"/>
      <c r="F2349" s="2"/>
      <c r="G2349" s="2"/>
      <c r="H2349" s="48"/>
    </row>
    <row r="2350" spans="1:8" ht="21.75" customHeight="1" x14ac:dyDescent="0.2">
      <c r="A2350" s="2"/>
      <c r="B2350"/>
      <c r="C2350"/>
      <c r="D2350"/>
      <c r="E2350" s="2"/>
      <c r="F2350" s="2"/>
      <c r="G2350" s="2"/>
      <c r="H2350" s="48"/>
    </row>
    <row r="2351" spans="1:8" ht="21.75" customHeight="1" x14ac:dyDescent="0.2">
      <c r="A2351" s="2"/>
      <c r="B2351"/>
      <c r="C2351"/>
      <c r="D2351"/>
      <c r="E2351" s="2"/>
      <c r="F2351" s="2"/>
      <c r="G2351" s="2"/>
      <c r="H2351" s="48"/>
    </row>
    <row r="2352" spans="1:8" ht="21.75" customHeight="1" x14ac:dyDescent="0.2">
      <c r="A2352" s="2"/>
      <c r="B2352"/>
      <c r="C2352"/>
      <c r="D2352"/>
      <c r="E2352" s="2"/>
      <c r="F2352" s="2"/>
      <c r="G2352" s="2"/>
      <c r="H2352" s="48"/>
    </row>
    <row r="2353" spans="1:8" ht="21.75" customHeight="1" x14ac:dyDescent="0.2">
      <c r="A2353" s="2"/>
      <c r="B2353"/>
      <c r="C2353"/>
      <c r="D2353"/>
      <c r="E2353" s="2"/>
      <c r="F2353" s="2"/>
      <c r="G2353" s="2"/>
      <c r="H2353" s="48"/>
    </row>
    <row r="2354" spans="1:8" ht="21.75" customHeight="1" x14ac:dyDescent="0.2">
      <c r="A2354" s="2"/>
      <c r="B2354"/>
      <c r="C2354"/>
      <c r="D2354"/>
      <c r="E2354" s="2"/>
      <c r="F2354" s="2"/>
      <c r="G2354" s="2"/>
      <c r="H2354" s="48"/>
    </row>
    <row r="2355" spans="1:8" ht="21.75" customHeight="1" x14ac:dyDescent="0.2">
      <c r="A2355" s="2"/>
      <c r="B2355"/>
      <c r="C2355"/>
      <c r="D2355"/>
      <c r="E2355" s="2"/>
      <c r="F2355" s="2"/>
      <c r="G2355" s="2"/>
      <c r="H2355" s="48"/>
    </row>
    <row r="2356" spans="1:8" ht="21.75" customHeight="1" x14ac:dyDescent="0.2">
      <c r="A2356" s="2"/>
      <c r="B2356"/>
      <c r="C2356"/>
      <c r="D2356"/>
      <c r="E2356" s="2"/>
      <c r="F2356" s="2"/>
      <c r="G2356" s="2"/>
      <c r="H2356" s="48"/>
    </row>
    <row r="2357" spans="1:8" ht="21.75" customHeight="1" x14ac:dyDescent="0.2">
      <c r="A2357" s="2"/>
      <c r="B2357"/>
      <c r="C2357"/>
      <c r="D2357"/>
      <c r="E2357" s="2"/>
      <c r="F2357" s="2"/>
      <c r="G2357" s="2"/>
      <c r="H2357" s="48"/>
    </row>
    <row r="2358" spans="1:8" ht="21.75" customHeight="1" x14ac:dyDescent="0.2">
      <c r="A2358" s="2"/>
      <c r="B2358"/>
      <c r="C2358"/>
      <c r="D2358"/>
      <c r="E2358" s="2"/>
      <c r="F2358" s="2"/>
      <c r="G2358" s="2"/>
      <c r="H2358" s="48"/>
    </row>
    <row r="2359" spans="1:8" ht="21.75" customHeight="1" x14ac:dyDescent="0.2">
      <c r="A2359" s="2"/>
      <c r="B2359"/>
      <c r="C2359"/>
      <c r="D2359"/>
      <c r="E2359" s="2"/>
      <c r="F2359" s="2"/>
      <c r="G2359" s="2"/>
      <c r="H2359" s="48"/>
    </row>
    <row r="2360" spans="1:8" ht="21.75" customHeight="1" x14ac:dyDescent="0.2">
      <c r="A2360" s="2"/>
      <c r="B2360"/>
      <c r="C2360"/>
      <c r="D2360"/>
      <c r="E2360" s="2"/>
      <c r="F2360" s="2"/>
      <c r="G2360" s="2"/>
      <c r="H2360" s="48"/>
    </row>
    <row r="2361" spans="1:8" ht="21.75" customHeight="1" x14ac:dyDescent="0.2">
      <c r="A2361" s="2"/>
      <c r="B2361"/>
      <c r="C2361"/>
      <c r="D2361"/>
      <c r="E2361" s="2"/>
      <c r="F2361" s="2"/>
      <c r="G2361" s="2"/>
      <c r="H2361" s="48"/>
    </row>
    <row r="2362" spans="1:8" ht="21.75" customHeight="1" x14ac:dyDescent="0.2">
      <c r="A2362" s="2"/>
      <c r="B2362"/>
      <c r="C2362"/>
      <c r="D2362"/>
      <c r="E2362" s="2"/>
      <c r="F2362" s="2"/>
      <c r="G2362" s="2"/>
      <c r="H2362" s="48"/>
    </row>
    <row r="2363" spans="1:8" ht="21.75" customHeight="1" x14ac:dyDescent="0.2">
      <c r="A2363" s="2"/>
      <c r="B2363"/>
      <c r="C2363"/>
      <c r="D2363"/>
      <c r="E2363" s="2"/>
      <c r="F2363" s="2"/>
      <c r="G2363" s="2"/>
      <c r="H2363" s="48"/>
    </row>
    <row r="2364" spans="1:8" ht="21.75" customHeight="1" x14ac:dyDescent="0.2">
      <c r="A2364" s="2"/>
      <c r="B2364"/>
      <c r="C2364"/>
      <c r="D2364"/>
      <c r="E2364" s="2"/>
      <c r="F2364" s="2"/>
      <c r="G2364" s="2"/>
      <c r="H2364" s="48"/>
    </row>
    <row r="2365" spans="1:8" ht="21.75" customHeight="1" x14ac:dyDescent="0.2">
      <c r="A2365" s="2"/>
      <c r="B2365"/>
      <c r="C2365"/>
      <c r="D2365"/>
      <c r="E2365" s="2"/>
      <c r="F2365" s="2"/>
      <c r="G2365" s="2"/>
      <c r="H2365" s="48"/>
    </row>
    <row r="2366" spans="1:8" ht="21.75" customHeight="1" x14ac:dyDescent="0.2">
      <c r="A2366" s="2"/>
      <c r="B2366"/>
      <c r="C2366"/>
      <c r="D2366"/>
      <c r="E2366" s="2"/>
      <c r="F2366" s="2"/>
      <c r="G2366" s="2"/>
      <c r="H2366" s="48"/>
    </row>
    <row r="2367" spans="1:8" ht="21.75" customHeight="1" x14ac:dyDescent="0.2">
      <c r="A2367" s="2"/>
      <c r="B2367"/>
      <c r="C2367"/>
      <c r="D2367"/>
      <c r="E2367" s="2"/>
      <c r="F2367" s="2"/>
      <c r="G2367" s="2"/>
      <c r="H2367" s="48"/>
    </row>
    <row r="2368" spans="1:8" ht="21.75" customHeight="1" x14ac:dyDescent="0.2">
      <c r="A2368" s="2"/>
      <c r="B2368"/>
      <c r="C2368"/>
      <c r="D2368"/>
      <c r="E2368" s="2"/>
      <c r="F2368" s="2"/>
      <c r="G2368" s="2"/>
      <c r="H2368" s="48"/>
    </row>
    <row r="2369" spans="1:8" ht="21.75" customHeight="1" x14ac:dyDescent="0.2">
      <c r="A2369" s="2"/>
      <c r="B2369"/>
      <c r="C2369"/>
      <c r="D2369"/>
      <c r="E2369" s="2"/>
      <c r="F2369" s="2"/>
      <c r="G2369" s="2"/>
      <c r="H2369" s="48"/>
    </row>
    <row r="2370" spans="1:8" ht="21.75" customHeight="1" x14ac:dyDescent="0.2">
      <c r="A2370" s="2"/>
      <c r="B2370"/>
      <c r="C2370"/>
      <c r="D2370"/>
      <c r="E2370" s="2"/>
      <c r="F2370" s="2"/>
      <c r="G2370" s="2"/>
      <c r="H2370" s="48"/>
    </row>
    <row r="2371" spans="1:8" ht="21.75" customHeight="1" x14ac:dyDescent="0.2">
      <c r="A2371" s="2"/>
      <c r="B2371"/>
      <c r="C2371"/>
      <c r="D2371"/>
      <c r="E2371" s="2"/>
      <c r="F2371" s="2"/>
      <c r="G2371" s="2"/>
      <c r="H2371" s="48"/>
    </row>
    <row r="2372" spans="1:8" ht="21.75" customHeight="1" x14ac:dyDescent="0.2">
      <c r="A2372" s="2"/>
      <c r="B2372"/>
      <c r="C2372"/>
      <c r="D2372"/>
      <c r="E2372" s="2"/>
      <c r="F2372" s="2"/>
      <c r="G2372" s="2"/>
      <c r="H2372" s="48"/>
    </row>
    <row r="2373" spans="1:8" ht="21.75" customHeight="1" x14ac:dyDescent="0.2">
      <c r="A2373" s="2"/>
      <c r="B2373"/>
      <c r="C2373"/>
      <c r="D2373"/>
      <c r="E2373" s="2"/>
      <c r="F2373" s="2"/>
      <c r="G2373" s="2"/>
      <c r="H2373" s="48"/>
    </row>
    <row r="2374" spans="1:8" ht="21.75" customHeight="1" x14ac:dyDescent="0.2">
      <c r="A2374" s="2"/>
      <c r="B2374"/>
      <c r="C2374"/>
      <c r="D2374"/>
      <c r="E2374" s="2"/>
      <c r="F2374" s="2"/>
      <c r="G2374" s="2"/>
      <c r="H2374" s="48"/>
    </row>
    <row r="2375" spans="1:8" ht="21.75" customHeight="1" x14ac:dyDescent="0.2">
      <c r="A2375" s="2"/>
      <c r="B2375"/>
      <c r="C2375"/>
      <c r="D2375"/>
      <c r="E2375" s="2"/>
      <c r="F2375" s="2"/>
      <c r="G2375" s="2"/>
      <c r="H2375" s="48"/>
    </row>
    <row r="2376" spans="1:8" ht="21.75" customHeight="1" x14ac:dyDescent="0.2">
      <c r="A2376" s="2"/>
      <c r="B2376"/>
      <c r="C2376"/>
      <c r="D2376"/>
      <c r="E2376" s="2"/>
      <c r="F2376" s="2"/>
      <c r="G2376" s="2"/>
      <c r="H2376" s="48"/>
    </row>
    <row r="2377" spans="1:8" ht="21.75" customHeight="1" x14ac:dyDescent="0.2">
      <c r="A2377" s="2"/>
      <c r="B2377"/>
      <c r="C2377"/>
      <c r="D2377"/>
      <c r="E2377" s="2"/>
      <c r="F2377" s="2"/>
      <c r="G2377" s="2"/>
      <c r="H2377" s="48"/>
    </row>
    <row r="2378" spans="1:8" ht="21.75" customHeight="1" x14ac:dyDescent="0.2">
      <c r="A2378" s="2"/>
      <c r="B2378"/>
      <c r="C2378"/>
      <c r="D2378"/>
      <c r="E2378" s="2"/>
      <c r="F2378" s="2"/>
      <c r="G2378" s="2"/>
      <c r="H2378" s="48"/>
    </row>
    <row r="2379" spans="1:8" ht="21.75" customHeight="1" x14ac:dyDescent="0.2">
      <c r="A2379" s="2"/>
      <c r="B2379"/>
      <c r="C2379"/>
      <c r="D2379"/>
      <c r="E2379" s="2"/>
      <c r="F2379" s="2"/>
      <c r="G2379" s="2"/>
      <c r="H2379" s="48"/>
    </row>
    <row r="2380" spans="1:8" ht="21.75" customHeight="1" x14ac:dyDescent="0.2">
      <c r="A2380" s="2"/>
      <c r="B2380"/>
      <c r="C2380"/>
      <c r="D2380"/>
      <c r="E2380" s="2"/>
      <c r="F2380" s="2"/>
      <c r="G2380" s="2"/>
      <c r="H2380" s="48"/>
    </row>
    <row r="2381" spans="1:8" ht="21.75" customHeight="1" x14ac:dyDescent="0.2">
      <c r="A2381" s="2"/>
      <c r="B2381"/>
      <c r="C2381"/>
      <c r="D2381"/>
      <c r="E2381" s="2"/>
      <c r="F2381" s="2"/>
      <c r="G2381" s="2"/>
      <c r="H2381" s="48"/>
    </row>
    <row r="2382" spans="1:8" ht="21.75" customHeight="1" x14ac:dyDescent="0.2">
      <c r="A2382" s="2"/>
      <c r="B2382"/>
      <c r="C2382"/>
      <c r="D2382"/>
      <c r="E2382" s="2"/>
      <c r="F2382" s="2"/>
      <c r="G2382" s="2"/>
      <c r="H2382" s="48"/>
    </row>
    <row r="2383" spans="1:8" ht="21.75" customHeight="1" x14ac:dyDescent="0.2">
      <c r="A2383" s="2"/>
      <c r="B2383"/>
      <c r="C2383"/>
      <c r="D2383"/>
      <c r="E2383" s="2"/>
      <c r="F2383" s="2"/>
      <c r="G2383" s="2"/>
      <c r="H2383" s="48"/>
    </row>
    <row r="2384" spans="1:8" ht="21.75" customHeight="1" x14ac:dyDescent="0.2">
      <c r="A2384" s="2"/>
      <c r="B2384"/>
      <c r="C2384"/>
      <c r="D2384"/>
      <c r="E2384" s="2"/>
      <c r="F2384" s="2"/>
      <c r="G2384" s="2"/>
      <c r="H2384" s="48"/>
    </row>
    <row r="2385" spans="1:8" ht="21.75" customHeight="1" x14ac:dyDescent="0.2">
      <c r="A2385" s="2"/>
      <c r="B2385"/>
      <c r="C2385"/>
      <c r="D2385"/>
      <c r="E2385" s="2"/>
      <c r="F2385" s="2"/>
      <c r="G2385" s="2"/>
      <c r="H2385" s="48"/>
    </row>
    <row r="2386" spans="1:8" ht="21.75" customHeight="1" x14ac:dyDescent="0.2">
      <c r="A2386" s="2"/>
      <c r="B2386"/>
      <c r="C2386"/>
      <c r="D2386"/>
      <c r="E2386" s="2"/>
      <c r="F2386" s="2"/>
      <c r="G2386" s="2"/>
      <c r="H2386" s="48"/>
    </row>
    <row r="2387" spans="1:8" ht="21.75" customHeight="1" x14ac:dyDescent="0.2">
      <c r="A2387" s="2"/>
      <c r="B2387"/>
      <c r="C2387"/>
      <c r="D2387"/>
      <c r="E2387" s="2"/>
      <c r="F2387" s="2"/>
      <c r="G2387" s="2"/>
      <c r="H2387" s="48"/>
    </row>
    <row r="2388" spans="1:8" ht="21.75" customHeight="1" x14ac:dyDescent="0.2">
      <c r="A2388"/>
      <c r="B2388"/>
      <c r="C2388"/>
      <c r="D2388"/>
      <c r="E2388"/>
      <c r="F2388"/>
      <c r="G2388" s="2"/>
      <c r="H2388" s="48"/>
    </row>
    <row r="2389" spans="1:8" ht="21.75" customHeight="1" x14ac:dyDescent="0.2">
      <c r="A2389"/>
      <c r="B2389"/>
      <c r="C2389"/>
      <c r="D2389"/>
      <c r="E2389"/>
      <c r="F2389"/>
      <c r="G2389" s="2"/>
      <c r="H2389" s="48"/>
    </row>
    <row r="2390" spans="1:8" ht="21.75" customHeight="1" x14ac:dyDescent="0.2">
      <c r="A2390"/>
      <c r="B2390"/>
      <c r="C2390"/>
      <c r="D2390"/>
      <c r="E2390"/>
      <c r="F2390"/>
      <c r="G2390" s="2"/>
      <c r="H2390" s="48"/>
    </row>
    <row r="2391" spans="1:8" ht="21.75" customHeight="1" x14ac:dyDescent="0.2">
      <c r="A2391"/>
      <c r="B2391"/>
      <c r="C2391"/>
      <c r="D2391"/>
      <c r="E2391"/>
      <c r="F2391"/>
      <c r="G2391" s="2"/>
      <c r="H2391" s="48"/>
    </row>
    <row r="2392" spans="1:8" ht="21.75" customHeight="1" x14ac:dyDescent="0.2">
      <c r="A2392"/>
      <c r="B2392"/>
      <c r="C2392"/>
      <c r="D2392"/>
      <c r="E2392"/>
      <c r="F2392"/>
      <c r="G2392" s="2"/>
      <c r="H2392" s="48"/>
    </row>
    <row r="2393" spans="1:8" ht="21.75" customHeight="1" x14ac:dyDescent="0.2">
      <c r="A2393"/>
      <c r="B2393"/>
      <c r="C2393"/>
      <c r="D2393"/>
      <c r="E2393"/>
      <c r="F2393"/>
      <c r="G2393" s="2"/>
      <c r="H2393" s="48"/>
    </row>
    <row r="2394" spans="1:8" ht="21.75" customHeight="1" x14ac:dyDescent="0.2">
      <c r="A2394"/>
      <c r="B2394"/>
      <c r="C2394" s="2"/>
      <c r="D2394" s="2"/>
      <c r="E2394" s="3"/>
      <c r="F2394" s="3"/>
      <c r="G2394" s="2"/>
      <c r="H2394" s="48"/>
    </row>
    <row r="2395" spans="1:8" ht="21.75" customHeight="1" x14ac:dyDescent="0.2">
      <c r="A2395"/>
      <c r="B2395"/>
      <c r="C2395"/>
      <c r="D2395"/>
      <c r="E2395" s="3"/>
      <c r="F2395" s="3"/>
      <c r="G2395" s="2"/>
      <c r="H2395" s="48"/>
    </row>
    <row r="2396" spans="1:8" ht="21.75" customHeight="1" x14ac:dyDescent="0.2">
      <c r="A2396"/>
      <c r="B2396"/>
      <c r="C2396"/>
      <c r="D2396"/>
      <c r="E2396"/>
      <c r="F2396"/>
      <c r="G2396" s="2"/>
      <c r="H2396" s="48"/>
    </row>
    <row r="2397" spans="1:8" ht="21.75" customHeight="1" x14ac:dyDescent="0.2">
      <c r="A2397"/>
      <c r="B2397"/>
      <c r="C2397"/>
      <c r="D2397"/>
      <c r="E2397"/>
      <c r="F2397"/>
      <c r="G2397" s="2"/>
      <c r="H2397" s="48"/>
    </row>
    <row r="2398" spans="1:8" ht="21.75" customHeight="1" x14ac:dyDescent="0.2">
      <c r="A2398"/>
      <c r="B2398"/>
      <c r="C2398"/>
      <c r="D2398"/>
      <c r="E2398"/>
      <c r="F2398"/>
      <c r="G2398" s="2"/>
      <c r="H2398" s="48"/>
    </row>
    <row r="2399" spans="1:8" ht="21.75" customHeight="1" x14ac:dyDescent="0.2">
      <c r="A2399"/>
      <c r="B2399"/>
      <c r="C2399"/>
      <c r="D2399"/>
      <c r="E2399"/>
      <c r="F2399"/>
      <c r="G2399" s="2"/>
      <c r="H2399" s="48"/>
    </row>
    <row r="2400" spans="1:8" ht="21.75" customHeight="1" x14ac:dyDescent="0.2">
      <c r="A2400"/>
      <c r="B2400"/>
      <c r="C2400"/>
      <c r="D2400"/>
      <c r="E2400"/>
      <c r="F2400"/>
      <c r="G2400" s="2"/>
      <c r="H2400" s="48"/>
    </row>
    <row r="2401" spans="1:8" ht="21.75" customHeight="1" x14ac:dyDescent="0.2">
      <c r="A2401"/>
      <c r="B2401"/>
      <c r="C2401"/>
      <c r="D2401"/>
      <c r="E2401"/>
      <c r="F2401"/>
      <c r="G2401" s="2"/>
      <c r="H2401" s="48"/>
    </row>
    <row r="2402" spans="1:8" ht="21.75" customHeight="1" x14ac:dyDescent="0.2">
      <c r="A2402"/>
      <c r="B2402"/>
      <c r="C2402"/>
      <c r="D2402"/>
      <c r="E2402"/>
      <c r="F2402"/>
      <c r="G2402" s="2"/>
      <c r="H2402" s="48"/>
    </row>
    <row r="2403" spans="1:8" ht="21.75" customHeight="1" x14ac:dyDescent="0.2">
      <c r="A2403"/>
      <c r="B2403"/>
      <c r="C2403"/>
      <c r="D2403"/>
      <c r="E2403"/>
      <c r="F2403"/>
      <c r="G2403" s="2"/>
      <c r="H2403" s="48"/>
    </row>
    <row r="2404" spans="1:8" ht="21.75" customHeight="1" x14ac:dyDescent="0.2">
      <c r="A2404"/>
      <c r="B2404"/>
      <c r="C2404" s="2"/>
      <c r="D2404" s="2"/>
      <c r="E2404" s="3"/>
      <c r="F2404" s="3"/>
      <c r="G2404" s="2"/>
      <c r="H2404" s="48"/>
    </row>
    <row r="2405" spans="1:8" ht="21.75" customHeight="1" x14ac:dyDescent="0.2">
      <c r="A2405"/>
      <c r="B2405"/>
      <c r="C2405"/>
      <c r="D2405"/>
      <c r="E2405"/>
      <c r="F2405"/>
      <c r="G2405" s="2"/>
      <c r="H2405" s="48"/>
    </row>
    <row r="2406" spans="1:8" ht="21.75" customHeight="1" x14ac:dyDescent="0.2">
      <c r="A2406"/>
      <c r="B2406"/>
      <c r="C2406"/>
      <c r="D2406"/>
      <c r="E2406"/>
      <c r="F2406"/>
      <c r="G2406" s="2"/>
      <c r="H2406" s="48"/>
    </row>
    <row r="2407" spans="1:8" ht="21.75" customHeight="1" x14ac:dyDescent="0.2">
      <c r="A2407"/>
      <c r="B2407"/>
      <c r="C2407"/>
      <c r="D2407"/>
      <c r="E2407"/>
      <c r="F2407"/>
      <c r="G2407" s="2"/>
      <c r="H2407" s="48"/>
    </row>
    <row r="2408" spans="1:8" ht="21.75" customHeight="1" x14ac:dyDescent="0.2">
      <c r="A2408"/>
      <c r="B2408"/>
      <c r="C2408"/>
      <c r="D2408"/>
      <c r="E2408"/>
      <c r="F2408"/>
      <c r="G2408" s="2"/>
      <c r="H2408" s="48"/>
    </row>
    <row r="2409" spans="1:8" ht="21.75" customHeight="1" x14ac:dyDescent="0.2">
      <c r="A2409"/>
      <c r="B2409"/>
      <c r="C2409" s="2"/>
      <c r="D2409" s="2"/>
      <c r="E2409" s="3"/>
      <c r="F2409" s="3"/>
      <c r="G2409" s="2"/>
      <c r="H2409" s="48"/>
    </row>
    <row r="2410" spans="1:8" ht="21.75" customHeight="1" x14ac:dyDescent="0.2">
      <c r="A2410"/>
      <c r="B2410"/>
      <c r="C2410"/>
      <c r="D2410"/>
      <c r="E2410"/>
      <c r="F2410"/>
      <c r="G2410" s="2"/>
      <c r="H2410" s="48"/>
    </row>
    <row r="2411" spans="1:8" ht="21.75" customHeight="1" x14ac:dyDescent="0.2">
      <c r="A2411"/>
      <c r="B2411"/>
      <c r="C2411"/>
      <c r="D2411"/>
      <c r="E2411"/>
      <c r="F2411"/>
      <c r="G2411" s="2"/>
      <c r="H2411" s="48"/>
    </row>
    <row r="2412" spans="1:8" ht="21.75" customHeight="1" x14ac:dyDescent="0.2">
      <c r="A2412"/>
      <c r="B2412"/>
      <c r="C2412"/>
      <c r="D2412"/>
      <c r="E2412"/>
      <c r="F2412"/>
      <c r="G2412" s="2"/>
      <c r="H2412" s="48"/>
    </row>
    <row r="2413" spans="1:8" ht="21.75" customHeight="1" x14ac:dyDescent="0.2">
      <c r="A2413"/>
      <c r="B2413"/>
      <c r="C2413"/>
      <c r="D2413"/>
      <c r="E2413"/>
      <c r="F2413"/>
      <c r="G2413" s="2"/>
      <c r="H2413" s="48"/>
    </row>
    <row r="2414" spans="1:8" ht="21.75" customHeight="1" x14ac:dyDescent="0.2">
      <c r="A2414"/>
      <c r="B2414"/>
      <c r="C2414" s="2"/>
      <c r="D2414" s="2"/>
      <c r="E2414" s="3"/>
      <c r="F2414" s="3"/>
      <c r="G2414" s="2"/>
      <c r="H2414" s="48"/>
    </row>
    <row r="2415" spans="1:8" ht="21.75" customHeight="1" x14ac:dyDescent="0.2">
      <c r="A2415"/>
      <c r="B2415"/>
      <c r="C2415" s="2"/>
      <c r="D2415" s="2"/>
      <c r="E2415" s="3"/>
      <c r="F2415" s="3"/>
      <c r="G2415" s="2"/>
      <c r="H2415" s="48"/>
    </row>
    <row r="2416" spans="1:8" ht="21.75" customHeight="1" x14ac:dyDescent="0.2">
      <c r="A2416"/>
      <c r="B2416"/>
      <c r="C2416"/>
      <c r="D2416"/>
      <c r="E2416"/>
      <c r="F2416"/>
      <c r="G2416" s="2"/>
      <c r="H2416" s="48"/>
    </row>
    <row r="2417" spans="1:8" ht="21.75" customHeight="1" x14ac:dyDescent="0.2">
      <c r="A2417"/>
      <c r="B2417"/>
      <c r="C2417"/>
      <c r="D2417"/>
      <c r="E2417"/>
      <c r="F2417"/>
      <c r="G2417" s="2"/>
      <c r="H2417" s="48"/>
    </row>
    <row r="2418" spans="1:8" ht="21.75" customHeight="1" x14ac:dyDescent="0.2">
      <c r="A2418"/>
      <c r="B2418"/>
      <c r="C2418"/>
      <c r="D2418"/>
      <c r="E2418"/>
      <c r="F2418"/>
      <c r="G2418" s="2"/>
      <c r="H2418" s="48"/>
    </row>
    <row r="2419" spans="1:8" ht="21.75" customHeight="1" x14ac:dyDescent="0.2">
      <c r="A2419"/>
      <c r="B2419"/>
      <c r="C2419"/>
      <c r="D2419"/>
      <c r="E2419"/>
      <c r="F2419"/>
      <c r="G2419" s="2"/>
      <c r="H2419" s="48"/>
    </row>
    <row r="2420" spans="1:8" ht="21.75" customHeight="1" x14ac:dyDescent="0.2">
      <c r="A2420"/>
      <c r="B2420"/>
      <c r="C2420"/>
      <c r="D2420"/>
      <c r="E2420"/>
      <c r="F2420"/>
      <c r="G2420" s="2"/>
      <c r="H2420" s="48"/>
    </row>
    <row r="2421" spans="1:8" ht="21.75" customHeight="1" x14ac:dyDescent="0.2">
      <c r="A2421"/>
      <c r="B2421"/>
      <c r="C2421"/>
      <c r="D2421"/>
      <c r="E2421"/>
      <c r="F2421"/>
      <c r="G2421" s="2"/>
      <c r="H2421" s="48"/>
    </row>
    <row r="2422" spans="1:8" ht="21.75" customHeight="1" x14ac:dyDescent="0.2">
      <c r="A2422"/>
      <c r="B2422"/>
      <c r="C2422"/>
      <c r="D2422"/>
      <c r="E2422"/>
      <c r="F2422"/>
      <c r="G2422" s="2"/>
      <c r="H2422" s="48"/>
    </row>
    <row r="2423" spans="1:8" ht="21.75" customHeight="1" x14ac:dyDescent="0.2">
      <c r="A2423"/>
      <c r="B2423"/>
      <c r="C2423"/>
      <c r="D2423"/>
      <c r="E2423"/>
      <c r="F2423"/>
      <c r="G2423" s="2"/>
      <c r="H2423" s="48"/>
    </row>
    <row r="2424" spans="1:8" ht="21.75" customHeight="1" x14ac:dyDescent="0.2">
      <c r="A2424"/>
      <c r="B2424"/>
      <c r="C2424"/>
      <c r="D2424"/>
      <c r="E2424"/>
      <c r="F2424"/>
      <c r="G2424" s="2"/>
      <c r="H2424" s="48"/>
    </row>
    <row r="2425" spans="1:8" ht="21.75" customHeight="1" x14ac:dyDescent="0.2">
      <c r="A2425"/>
      <c r="B2425"/>
      <c r="C2425"/>
      <c r="D2425"/>
      <c r="E2425" s="3"/>
      <c r="F2425" s="3"/>
      <c r="G2425" s="2"/>
      <c r="H2425" s="48"/>
    </row>
    <row r="2426" spans="1:8" ht="21.75" customHeight="1" x14ac:dyDescent="0.2">
      <c r="A2426"/>
      <c r="B2426"/>
      <c r="C2426"/>
      <c r="D2426"/>
      <c r="E2426"/>
      <c r="F2426"/>
      <c r="G2426" s="2"/>
      <c r="H2426" s="48"/>
    </row>
    <row r="2427" spans="1:8" ht="21.75" customHeight="1" x14ac:dyDescent="0.2">
      <c r="A2427"/>
      <c r="B2427"/>
      <c r="C2427"/>
      <c r="D2427"/>
      <c r="E2427"/>
      <c r="F2427"/>
      <c r="G2427" s="2"/>
      <c r="H2427" s="48"/>
    </row>
    <row r="2428" spans="1:8" ht="21.75" customHeight="1" x14ac:dyDescent="0.2">
      <c r="A2428"/>
      <c r="B2428"/>
      <c r="C2428"/>
      <c r="D2428"/>
      <c r="E2428"/>
      <c r="F2428"/>
      <c r="G2428" s="2"/>
      <c r="H2428" s="48"/>
    </row>
    <row r="2429" spans="1:8" ht="21.75" customHeight="1" x14ac:dyDescent="0.2">
      <c r="A2429"/>
      <c r="B2429"/>
      <c r="C2429"/>
      <c r="D2429"/>
      <c r="E2429"/>
      <c r="F2429"/>
      <c r="G2429" s="2"/>
      <c r="H2429" s="48"/>
    </row>
    <row r="2430" spans="1:8" ht="21.75" customHeight="1" x14ac:dyDescent="0.2">
      <c r="A2430"/>
      <c r="B2430"/>
      <c r="C2430"/>
      <c r="D2430"/>
      <c r="E2430"/>
      <c r="F2430"/>
      <c r="G2430" s="2"/>
      <c r="H2430" s="48"/>
    </row>
    <row r="2431" spans="1:8" ht="21.75" customHeight="1" x14ac:dyDescent="0.2">
      <c r="A2431"/>
      <c r="B2431"/>
      <c r="C2431"/>
      <c r="D2431"/>
      <c r="E2431"/>
      <c r="F2431"/>
      <c r="G2431" s="2"/>
      <c r="H2431" s="48"/>
    </row>
    <row r="2432" spans="1:8" ht="21.75" customHeight="1" x14ac:dyDescent="0.2">
      <c r="A2432"/>
      <c r="B2432"/>
      <c r="C2432"/>
      <c r="D2432"/>
      <c r="E2432"/>
      <c r="F2432"/>
      <c r="G2432" s="2"/>
      <c r="H2432" s="48"/>
    </row>
    <row r="2433" spans="1:8" ht="21.75" customHeight="1" x14ac:dyDescent="0.2">
      <c r="A2433"/>
      <c r="B2433"/>
      <c r="C2433"/>
      <c r="D2433"/>
      <c r="E2433"/>
      <c r="F2433"/>
      <c r="G2433" s="2"/>
      <c r="H2433" s="48"/>
    </row>
    <row r="2434" spans="1:8" ht="21.75" customHeight="1" x14ac:dyDescent="0.2">
      <c r="A2434"/>
      <c r="B2434"/>
      <c r="C2434"/>
      <c r="D2434"/>
      <c r="E2434"/>
      <c r="F2434"/>
      <c r="G2434" s="2"/>
      <c r="H2434" s="48"/>
    </row>
    <row r="2435" spans="1:8" ht="21.75" customHeight="1" x14ac:dyDescent="0.2">
      <c r="A2435"/>
      <c r="B2435"/>
      <c r="C2435"/>
      <c r="D2435"/>
      <c r="E2435"/>
      <c r="F2435"/>
      <c r="G2435" s="2"/>
      <c r="H2435" s="48"/>
    </row>
    <row r="2436" spans="1:8" ht="21.75" customHeight="1" x14ac:dyDescent="0.2">
      <c r="A2436"/>
      <c r="B2436"/>
      <c r="C2436"/>
      <c r="D2436"/>
      <c r="E2436"/>
      <c r="F2436"/>
      <c r="G2436" s="2"/>
      <c r="H2436" s="48"/>
    </row>
    <row r="2437" spans="1:8" ht="21.75" customHeight="1" x14ac:dyDescent="0.2">
      <c r="A2437"/>
      <c r="B2437"/>
      <c r="C2437"/>
      <c r="D2437"/>
      <c r="E2437"/>
      <c r="F2437"/>
      <c r="G2437" s="2"/>
      <c r="H2437" s="48"/>
    </row>
    <row r="2438" spans="1:8" ht="21.75" customHeight="1" x14ac:dyDescent="0.2">
      <c r="A2438"/>
      <c r="B2438"/>
      <c r="C2438" s="2"/>
      <c r="D2438" s="2"/>
      <c r="E2438" s="3"/>
      <c r="F2438" s="3"/>
      <c r="G2438" s="2"/>
      <c r="H2438" s="48"/>
    </row>
    <row r="2439" spans="1:8" ht="21.75" customHeight="1" x14ac:dyDescent="0.2">
      <c r="A2439"/>
      <c r="B2439"/>
      <c r="C2439"/>
      <c r="D2439"/>
      <c r="E2439"/>
      <c r="F2439"/>
      <c r="G2439" s="2"/>
      <c r="H2439" s="48"/>
    </row>
    <row r="2440" spans="1:8" ht="21.75" customHeight="1" x14ac:dyDescent="0.2">
      <c r="A2440"/>
      <c r="B2440"/>
      <c r="C2440"/>
      <c r="D2440"/>
      <c r="E2440"/>
      <c r="F2440"/>
      <c r="G2440" s="2"/>
      <c r="H2440" s="48"/>
    </row>
    <row r="2441" spans="1:8" ht="21.75" customHeight="1" x14ac:dyDescent="0.2">
      <c r="A2441"/>
      <c r="B2441"/>
      <c r="C2441" s="2"/>
      <c r="D2441" s="2"/>
      <c r="E2441" s="3"/>
      <c r="F2441" s="3"/>
      <c r="G2441" s="2"/>
      <c r="H2441" s="48"/>
    </row>
    <row r="2442" spans="1:8" ht="21.75" customHeight="1" x14ac:dyDescent="0.2">
      <c r="A2442"/>
      <c r="B2442"/>
      <c r="C2442"/>
      <c r="D2442"/>
      <c r="E2442"/>
      <c r="F2442"/>
      <c r="G2442" s="2"/>
      <c r="H2442" s="48"/>
    </row>
    <row r="2443" spans="1:8" ht="21.75" customHeight="1" x14ac:dyDescent="0.2">
      <c r="A2443"/>
      <c r="B2443"/>
      <c r="C2443"/>
      <c r="D2443"/>
      <c r="E2443"/>
      <c r="F2443"/>
      <c r="G2443" s="2"/>
      <c r="H2443" s="48"/>
    </row>
    <row r="2444" spans="1:8" ht="21.75" customHeight="1" x14ac:dyDescent="0.2">
      <c r="A2444"/>
      <c r="B2444"/>
      <c r="C2444"/>
      <c r="D2444"/>
      <c r="E2444"/>
      <c r="F2444"/>
      <c r="G2444" s="2"/>
      <c r="H2444" s="48"/>
    </row>
    <row r="2445" spans="1:8" ht="21.75" customHeight="1" x14ac:dyDescent="0.2">
      <c r="A2445"/>
      <c r="B2445"/>
      <c r="C2445"/>
      <c r="D2445"/>
      <c r="E2445"/>
      <c r="F2445"/>
      <c r="G2445" s="2"/>
      <c r="H2445" s="48"/>
    </row>
    <row r="2446" spans="1:8" ht="21.75" customHeight="1" x14ac:dyDescent="0.2">
      <c r="A2446"/>
      <c r="B2446"/>
      <c r="C2446"/>
      <c r="D2446"/>
      <c r="E2446"/>
      <c r="F2446"/>
      <c r="G2446" s="2"/>
      <c r="H2446" s="48"/>
    </row>
    <row r="2447" spans="1:8" ht="21.75" customHeight="1" x14ac:dyDescent="0.2">
      <c r="A2447"/>
      <c r="B2447"/>
      <c r="C2447"/>
      <c r="D2447"/>
      <c r="E2447"/>
      <c r="F2447"/>
      <c r="G2447" s="2"/>
      <c r="H2447" s="48"/>
    </row>
    <row r="2448" spans="1:8" ht="21.75" customHeight="1" x14ac:dyDescent="0.2">
      <c r="A2448"/>
      <c r="B2448"/>
      <c r="C2448"/>
      <c r="D2448"/>
      <c r="E2448"/>
      <c r="F2448"/>
      <c r="G2448" s="2"/>
      <c r="H2448" s="48"/>
    </row>
    <row r="2449" spans="1:8" ht="21.75" customHeight="1" x14ac:dyDescent="0.2">
      <c r="A2449"/>
      <c r="B2449"/>
      <c r="C2449"/>
      <c r="D2449"/>
      <c r="E2449"/>
      <c r="F2449"/>
      <c r="G2449" s="2"/>
      <c r="H2449" s="48"/>
    </row>
    <row r="2450" spans="1:8" ht="21.75" customHeight="1" x14ac:dyDescent="0.2">
      <c r="A2450"/>
      <c r="B2450"/>
      <c r="C2450"/>
      <c r="D2450"/>
      <c r="E2450"/>
      <c r="F2450"/>
      <c r="G2450" s="2"/>
      <c r="H2450" s="48"/>
    </row>
    <row r="2451" spans="1:8" ht="21.75" customHeight="1" x14ac:dyDescent="0.2">
      <c r="A2451"/>
      <c r="B2451"/>
      <c r="C2451"/>
      <c r="D2451"/>
      <c r="E2451"/>
      <c r="F2451"/>
      <c r="G2451" s="2"/>
      <c r="H2451" s="48"/>
    </row>
    <row r="2452" spans="1:8" ht="21.75" customHeight="1" x14ac:dyDescent="0.2">
      <c r="A2452"/>
      <c r="B2452"/>
      <c r="C2452"/>
      <c r="D2452"/>
      <c r="E2452"/>
      <c r="F2452"/>
      <c r="G2452" s="2"/>
      <c r="H2452" s="48"/>
    </row>
    <row r="2453" spans="1:8" ht="21.75" customHeight="1" x14ac:dyDescent="0.2">
      <c r="A2453"/>
      <c r="B2453"/>
      <c r="C2453"/>
      <c r="D2453"/>
      <c r="E2453"/>
      <c r="F2453"/>
      <c r="G2453" s="2"/>
      <c r="H2453" s="48"/>
    </row>
    <row r="2454" spans="1:8" ht="21.75" customHeight="1" x14ac:dyDescent="0.2">
      <c r="A2454"/>
      <c r="B2454"/>
      <c r="C2454" s="2"/>
      <c r="D2454" s="2"/>
      <c r="E2454" s="3"/>
      <c r="F2454" s="3"/>
      <c r="G2454" s="2"/>
      <c r="H2454" s="48"/>
    </row>
    <row r="2455" spans="1:8" ht="21.75" customHeight="1" x14ac:dyDescent="0.2">
      <c r="A2455"/>
      <c r="B2455"/>
      <c r="C2455" s="2"/>
      <c r="D2455" s="2"/>
      <c r="E2455" s="3"/>
      <c r="F2455" s="3"/>
      <c r="G2455" s="2"/>
      <c r="H2455" s="48"/>
    </row>
    <row r="2456" spans="1:8" ht="21.75" customHeight="1" x14ac:dyDescent="0.2">
      <c r="A2456"/>
      <c r="B2456"/>
      <c r="C2456" s="2"/>
      <c r="D2456" s="2"/>
      <c r="E2456" s="3"/>
      <c r="F2456" s="3"/>
      <c r="G2456" s="2"/>
      <c r="H2456" s="48"/>
    </row>
    <row r="2457" spans="1:8" ht="21.75" customHeight="1" x14ac:dyDescent="0.2">
      <c r="A2457"/>
      <c r="B2457"/>
      <c r="C2457"/>
      <c r="D2457"/>
      <c r="E2457"/>
      <c r="F2457"/>
      <c r="G2457" s="2"/>
      <c r="H2457" s="48"/>
    </row>
    <row r="2458" spans="1:8" ht="21.75" customHeight="1" x14ac:dyDescent="0.2">
      <c r="A2458"/>
      <c r="B2458"/>
      <c r="C2458" s="2"/>
      <c r="D2458" s="2"/>
      <c r="E2458" s="3"/>
      <c r="F2458" s="3"/>
      <c r="G2458" s="2"/>
      <c r="H2458" s="48"/>
    </row>
    <row r="2459" spans="1:8" ht="21.75" customHeight="1" x14ac:dyDescent="0.2">
      <c r="A2459"/>
      <c r="B2459"/>
      <c r="C2459"/>
      <c r="D2459"/>
      <c r="E2459" s="3"/>
      <c r="F2459" s="3"/>
      <c r="G2459" s="2"/>
      <c r="H2459" s="48"/>
    </row>
    <row r="2460" spans="1:8" ht="21.75" customHeight="1" x14ac:dyDescent="0.2">
      <c r="A2460"/>
      <c r="B2460"/>
      <c r="C2460"/>
      <c r="D2460"/>
      <c r="E2460"/>
      <c r="F2460"/>
      <c r="G2460" s="2"/>
      <c r="H2460" s="48"/>
    </row>
    <row r="2461" spans="1:8" ht="21.75" customHeight="1" x14ac:dyDescent="0.2">
      <c r="A2461"/>
      <c r="B2461"/>
      <c r="C2461"/>
      <c r="D2461"/>
      <c r="E2461"/>
      <c r="F2461"/>
      <c r="G2461" s="2"/>
      <c r="H2461" s="48"/>
    </row>
    <row r="2462" spans="1:8" ht="21.75" customHeight="1" x14ac:dyDescent="0.2">
      <c r="A2462"/>
      <c r="B2462"/>
      <c r="C2462"/>
      <c r="D2462"/>
      <c r="E2462"/>
      <c r="F2462"/>
      <c r="G2462" s="2"/>
      <c r="H2462" s="48"/>
    </row>
    <row r="2463" spans="1:8" ht="21.75" customHeight="1" x14ac:dyDescent="0.2">
      <c r="A2463"/>
      <c r="B2463"/>
      <c r="C2463"/>
      <c r="D2463"/>
      <c r="E2463"/>
      <c r="F2463"/>
      <c r="G2463" s="2"/>
      <c r="H2463" s="48"/>
    </row>
    <row r="2464" spans="1:8" ht="21.75" customHeight="1" x14ac:dyDescent="0.2">
      <c r="A2464"/>
      <c r="B2464"/>
      <c r="C2464"/>
      <c r="D2464"/>
      <c r="E2464"/>
      <c r="F2464"/>
      <c r="G2464" s="2"/>
      <c r="H2464" s="48"/>
    </row>
    <row r="2465" spans="1:8" ht="21.75" customHeight="1" x14ac:dyDescent="0.2">
      <c r="A2465"/>
      <c r="B2465"/>
      <c r="C2465"/>
      <c r="D2465"/>
      <c r="E2465"/>
      <c r="F2465"/>
      <c r="G2465" s="2"/>
      <c r="H2465" s="48"/>
    </row>
    <row r="2466" spans="1:8" ht="21.75" customHeight="1" x14ac:dyDescent="0.2">
      <c r="A2466"/>
      <c r="B2466"/>
      <c r="C2466"/>
      <c r="D2466"/>
      <c r="E2466"/>
      <c r="F2466"/>
      <c r="G2466" s="2"/>
      <c r="H2466" s="48"/>
    </row>
    <row r="2467" spans="1:8" ht="21.75" customHeight="1" x14ac:dyDescent="0.2">
      <c r="A2467"/>
      <c r="B2467"/>
      <c r="C2467" s="2"/>
      <c r="D2467" s="2"/>
      <c r="E2467" s="3"/>
      <c r="F2467" s="3"/>
      <c r="G2467" s="2"/>
      <c r="H2467" s="48"/>
    </row>
    <row r="2468" spans="1:8" ht="21.75" customHeight="1" x14ac:dyDescent="0.2">
      <c r="A2468"/>
      <c r="B2468"/>
      <c r="C2468" s="2"/>
      <c r="D2468" s="2"/>
      <c r="E2468" s="3"/>
      <c r="F2468" s="3"/>
      <c r="G2468" s="2"/>
      <c r="H2468" s="48"/>
    </row>
    <row r="2469" spans="1:8" ht="21.75" customHeight="1" x14ac:dyDescent="0.2">
      <c r="A2469"/>
      <c r="B2469"/>
      <c r="C2469"/>
      <c r="D2469"/>
      <c r="E2469"/>
      <c r="F2469"/>
      <c r="G2469" s="2"/>
      <c r="H2469" s="48"/>
    </row>
    <row r="2470" spans="1:8" ht="21.75" customHeight="1" x14ac:dyDescent="0.2">
      <c r="A2470"/>
      <c r="B2470"/>
      <c r="C2470"/>
      <c r="D2470"/>
      <c r="E2470"/>
      <c r="F2470"/>
      <c r="G2470" s="2"/>
      <c r="H2470" s="48"/>
    </row>
    <row r="2471" spans="1:8" ht="21.75" customHeight="1" x14ac:dyDescent="0.2">
      <c r="A2471"/>
      <c r="B2471"/>
      <c r="C2471"/>
      <c r="D2471"/>
      <c r="E2471"/>
      <c r="F2471"/>
      <c r="G2471" s="2"/>
      <c r="H2471" s="48"/>
    </row>
    <row r="2472" spans="1:8" ht="21.75" customHeight="1" x14ac:dyDescent="0.2">
      <c r="A2472"/>
      <c r="B2472"/>
      <c r="C2472"/>
      <c r="D2472"/>
      <c r="E2472"/>
      <c r="F2472"/>
      <c r="G2472" s="2"/>
      <c r="H2472" s="48"/>
    </row>
    <row r="2473" spans="1:8" ht="21.75" customHeight="1" x14ac:dyDescent="0.2">
      <c r="A2473"/>
      <c r="B2473"/>
      <c r="C2473"/>
      <c r="D2473"/>
      <c r="E2473"/>
      <c r="F2473"/>
      <c r="G2473" s="2"/>
      <c r="H2473" s="48"/>
    </row>
    <row r="2474" spans="1:8" ht="21.75" customHeight="1" x14ac:dyDescent="0.2">
      <c r="A2474"/>
      <c r="B2474"/>
      <c r="C2474"/>
      <c r="D2474"/>
      <c r="E2474"/>
      <c r="F2474"/>
      <c r="G2474" s="2"/>
      <c r="H2474" s="48"/>
    </row>
    <row r="2475" spans="1:8" ht="21.75" customHeight="1" x14ac:dyDescent="0.2">
      <c r="A2475"/>
      <c r="B2475"/>
      <c r="C2475"/>
      <c r="D2475"/>
      <c r="E2475"/>
      <c r="F2475"/>
      <c r="G2475" s="2"/>
      <c r="H2475" s="48"/>
    </row>
    <row r="2476" spans="1:8" ht="21.75" customHeight="1" x14ac:dyDescent="0.2">
      <c r="A2476"/>
      <c r="B2476"/>
      <c r="C2476"/>
      <c r="D2476"/>
      <c r="E2476"/>
      <c r="F2476"/>
      <c r="G2476" s="2"/>
      <c r="H2476" s="48"/>
    </row>
    <row r="2477" spans="1:8" ht="21.75" customHeight="1" x14ac:dyDescent="0.2">
      <c r="A2477"/>
      <c r="B2477"/>
      <c r="C2477"/>
      <c r="D2477"/>
      <c r="E2477"/>
      <c r="F2477"/>
      <c r="G2477" s="2"/>
      <c r="H2477" s="48"/>
    </row>
    <row r="2478" spans="1:8" ht="21.75" customHeight="1" x14ac:dyDescent="0.2">
      <c r="A2478"/>
      <c r="B2478"/>
      <c r="C2478"/>
      <c r="D2478"/>
      <c r="E2478"/>
      <c r="F2478"/>
      <c r="G2478" s="2"/>
      <c r="H2478" s="48"/>
    </row>
    <row r="2479" spans="1:8" ht="21.75" customHeight="1" x14ac:dyDescent="0.2">
      <c r="A2479"/>
      <c r="B2479"/>
      <c r="C2479"/>
      <c r="D2479"/>
      <c r="E2479"/>
      <c r="F2479"/>
      <c r="G2479" s="2"/>
      <c r="H2479" s="48"/>
    </row>
    <row r="2480" spans="1:8" ht="21.75" customHeight="1" x14ac:dyDescent="0.2">
      <c r="A2480"/>
      <c r="B2480"/>
      <c r="C2480"/>
      <c r="D2480"/>
      <c r="E2480"/>
      <c r="F2480"/>
      <c r="G2480" s="2"/>
      <c r="H2480" s="48"/>
    </row>
    <row r="2481" spans="1:8" ht="21.75" customHeight="1" x14ac:dyDescent="0.2">
      <c r="A2481"/>
      <c r="B2481"/>
      <c r="C2481"/>
      <c r="D2481"/>
      <c r="E2481"/>
      <c r="F2481"/>
      <c r="G2481" s="2"/>
      <c r="H2481" s="48"/>
    </row>
    <row r="2482" spans="1:8" ht="21.75" customHeight="1" x14ac:dyDescent="0.2">
      <c r="A2482"/>
      <c r="B2482"/>
      <c r="C2482"/>
      <c r="D2482"/>
      <c r="E2482"/>
      <c r="F2482"/>
      <c r="G2482" s="2"/>
      <c r="H2482" s="48"/>
    </row>
    <row r="2483" spans="1:8" ht="21.75" customHeight="1" x14ac:dyDescent="0.2">
      <c r="A2483"/>
      <c r="B2483"/>
      <c r="C2483"/>
      <c r="D2483"/>
      <c r="E2483"/>
      <c r="F2483"/>
      <c r="G2483" s="2"/>
      <c r="H2483" s="48"/>
    </row>
    <row r="2484" spans="1:8" ht="21.75" customHeight="1" x14ac:dyDescent="0.2">
      <c r="A2484"/>
      <c r="B2484"/>
      <c r="C2484" s="2"/>
      <c r="D2484" s="2"/>
      <c r="E2484" s="3"/>
      <c r="F2484" s="3"/>
      <c r="G2484" s="2"/>
      <c r="H2484" s="48"/>
    </row>
    <row r="2485" spans="1:8" ht="21.75" customHeight="1" x14ac:dyDescent="0.2">
      <c r="A2485"/>
      <c r="B2485"/>
      <c r="C2485" s="2"/>
      <c r="D2485" s="2"/>
      <c r="E2485" s="3"/>
      <c r="F2485" s="3"/>
      <c r="G2485" s="2"/>
      <c r="H2485" s="48"/>
    </row>
    <row r="2486" spans="1:8" ht="21.75" customHeight="1" x14ac:dyDescent="0.2">
      <c r="A2486"/>
      <c r="B2486"/>
      <c r="C2486"/>
      <c r="D2486"/>
      <c r="E2486"/>
      <c r="F2486"/>
      <c r="G2486" s="2"/>
      <c r="H2486" s="48"/>
    </row>
    <row r="2487" spans="1:8" ht="21.75" customHeight="1" x14ac:dyDescent="0.2">
      <c r="A2487"/>
      <c r="B2487"/>
      <c r="C2487"/>
      <c r="D2487"/>
      <c r="E2487"/>
      <c r="F2487"/>
      <c r="G2487" s="2"/>
      <c r="H2487" s="48"/>
    </row>
    <row r="2488" spans="1:8" ht="21.75" customHeight="1" x14ac:dyDescent="0.2">
      <c r="A2488"/>
      <c r="B2488"/>
      <c r="C2488"/>
      <c r="D2488"/>
      <c r="E2488"/>
      <c r="F2488"/>
      <c r="G2488" s="2"/>
      <c r="H2488" s="48"/>
    </row>
    <row r="2489" spans="1:8" ht="21.75" customHeight="1" x14ac:dyDescent="0.2">
      <c r="A2489"/>
      <c r="B2489"/>
      <c r="C2489"/>
      <c r="D2489"/>
      <c r="E2489"/>
      <c r="F2489"/>
      <c r="G2489" s="2"/>
      <c r="H2489" s="48"/>
    </row>
    <row r="2490" spans="1:8" ht="21.75" customHeight="1" x14ac:dyDescent="0.2">
      <c r="A2490"/>
      <c r="B2490"/>
      <c r="C2490"/>
      <c r="D2490"/>
      <c r="E2490"/>
      <c r="F2490"/>
      <c r="G2490" s="2"/>
      <c r="H2490" s="48"/>
    </row>
    <row r="2491" spans="1:8" ht="21.75" customHeight="1" x14ac:dyDescent="0.2">
      <c r="A2491"/>
      <c r="B2491"/>
      <c r="C2491"/>
      <c r="D2491"/>
      <c r="E2491"/>
      <c r="F2491"/>
      <c r="G2491" s="2"/>
      <c r="H2491" s="48"/>
    </row>
    <row r="2492" spans="1:8" ht="21.75" customHeight="1" x14ac:dyDescent="0.2">
      <c r="A2492"/>
      <c r="B2492"/>
      <c r="C2492"/>
      <c r="D2492"/>
      <c r="E2492"/>
      <c r="F2492"/>
      <c r="G2492" s="2"/>
      <c r="H2492" s="48"/>
    </row>
    <row r="2493" spans="1:8" ht="21.75" customHeight="1" x14ac:dyDescent="0.2">
      <c r="A2493"/>
      <c r="B2493"/>
      <c r="C2493"/>
      <c r="D2493"/>
      <c r="E2493"/>
      <c r="F2493"/>
      <c r="G2493" s="2"/>
      <c r="H2493" s="48"/>
    </row>
    <row r="2494" spans="1:8" ht="21.75" customHeight="1" x14ac:dyDescent="0.2">
      <c r="A2494"/>
      <c r="B2494"/>
      <c r="C2494"/>
      <c r="D2494"/>
      <c r="E2494"/>
      <c r="F2494"/>
      <c r="G2494" s="2"/>
      <c r="H2494" s="48"/>
    </row>
    <row r="2495" spans="1:8" ht="21.75" customHeight="1" x14ac:dyDescent="0.2">
      <c r="A2495"/>
      <c r="B2495"/>
      <c r="C2495"/>
      <c r="D2495"/>
      <c r="E2495"/>
      <c r="F2495"/>
      <c r="G2495" s="2"/>
      <c r="H2495" s="48"/>
    </row>
    <row r="2496" spans="1:8" ht="21.75" customHeight="1" x14ac:dyDescent="0.2">
      <c r="A2496"/>
      <c r="B2496"/>
      <c r="C2496"/>
      <c r="D2496"/>
      <c r="E2496"/>
      <c r="F2496"/>
      <c r="G2496" s="2"/>
      <c r="H2496" s="48"/>
    </row>
    <row r="2497" spans="1:8" ht="21.75" customHeight="1" x14ac:dyDescent="0.2">
      <c r="A2497"/>
      <c r="B2497"/>
      <c r="C2497"/>
      <c r="D2497"/>
      <c r="E2497"/>
      <c r="F2497"/>
      <c r="G2497" s="2"/>
      <c r="H2497" s="48"/>
    </row>
    <row r="2498" spans="1:8" ht="21.75" customHeight="1" x14ac:dyDescent="0.2">
      <c r="A2498"/>
      <c r="B2498"/>
      <c r="C2498"/>
      <c r="D2498"/>
      <c r="E2498"/>
      <c r="F2498"/>
      <c r="G2498" s="2"/>
      <c r="H2498" s="48"/>
    </row>
    <row r="2499" spans="1:8" ht="21.75" customHeight="1" x14ac:dyDescent="0.2">
      <c r="A2499"/>
      <c r="B2499"/>
      <c r="C2499"/>
      <c r="D2499"/>
      <c r="E2499"/>
      <c r="F2499"/>
      <c r="G2499" s="2"/>
      <c r="H2499" s="48"/>
    </row>
    <row r="2500" spans="1:8" ht="21.75" customHeight="1" x14ac:dyDescent="0.2">
      <c r="A2500"/>
      <c r="B2500"/>
      <c r="C2500"/>
      <c r="D2500"/>
      <c r="E2500"/>
      <c r="F2500"/>
      <c r="G2500" s="2"/>
      <c r="H2500" s="48"/>
    </row>
    <row r="2501" spans="1:8" ht="21.75" customHeight="1" x14ac:dyDescent="0.2">
      <c r="A2501"/>
      <c r="B2501"/>
      <c r="C2501"/>
      <c r="D2501"/>
      <c r="E2501"/>
      <c r="F2501"/>
      <c r="G2501" s="2"/>
      <c r="H2501" s="48"/>
    </row>
    <row r="2502" spans="1:8" ht="21.75" customHeight="1" x14ac:dyDescent="0.2">
      <c r="A2502"/>
      <c r="B2502"/>
      <c r="C2502"/>
      <c r="D2502"/>
      <c r="E2502"/>
      <c r="F2502"/>
      <c r="G2502" s="2"/>
      <c r="H2502" s="48"/>
    </row>
    <row r="2503" spans="1:8" ht="21.75" customHeight="1" x14ac:dyDescent="0.2">
      <c r="A2503"/>
      <c r="B2503"/>
      <c r="C2503" s="2"/>
      <c r="D2503" s="2"/>
      <c r="E2503" s="3"/>
      <c r="F2503" s="3"/>
      <c r="G2503" s="2"/>
      <c r="H2503" s="48"/>
    </row>
    <row r="2504" spans="1:8" ht="21.75" customHeight="1" x14ac:dyDescent="0.2">
      <c r="A2504"/>
      <c r="B2504"/>
      <c r="C2504"/>
      <c r="D2504"/>
      <c r="E2504"/>
      <c r="F2504"/>
      <c r="G2504" s="2"/>
      <c r="H2504" s="48"/>
    </row>
    <row r="2505" spans="1:8" ht="21.75" customHeight="1" x14ac:dyDescent="0.2">
      <c r="A2505"/>
      <c r="B2505"/>
      <c r="C2505"/>
      <c r="D2505"/>
      <c r="E2505"/>
      <c r="F2505"/>
      <c r="G2505" s="2"/>
      <c r="H2505" s="48"/>
    </row>
    <row r="2506" spans="1:8" ht="21.75" customHeight="1" x14ac:dyDescent="0.2">
      <c r="A2506"/>
      <c r="B2506"/>
      <c r="C2506"/>
      <c r="D2506"/>
      <c r="E2506"/>
      <c r="F2506"/>
      <c r="G2506" s="2"/>
      <c r="H2506" s="48"/>
    </row>
    <row r="2507" spans="1:8" ht="21.75" customHeight="1" x14ac:dyDescent="0.2">
      <c r="A2507"/>
      <c r="B2507"/>
      <c r="C2507"/>
      <c r="D2507"/>
      <c r="E2507"/>
      <c r="F2507"/>
      <c r="G2507" s="2"/>
      <c r="H2507" s="48"/>
    </row>
    <row r="2508" spans="1:8" ht="21.75" customHeight="1" x14ac:dyDescent="0.2">
      <c r="A2508"/>
      <c r="B2508"/>
      <c r="C2508"/>
      <c r="D2508"/>
      <c r="E2508"/>
      <c r="F2508"/>
      <c r="G2508" s="2"/>
      <c r="H2508" s="48"/>
    </row>
    <row r="2509" spans="1:8" ht="21.75" customHeight="1" x14ac:dyDescent="0.2">
      <c r="A2509"/>
      <c r="B2509"/>
      <c r="C2509"/>
      <c r="D2509"/>
      <c r="E2509"/>
      <c r="F2509"/>
      <c r="G2509" s="2"/>
      <c r="H2509" s="48"/>
    </row>
    <row r="2510" spans="1:8" ht="21.75" customHeight="1" x14ac:dyDescent="0.2">
      <c r="A2510"/>
      <c r="B2510"/>
      <c r="C2510"/>
      <c r="D2510"/>
      <c r="E2510"/>
      <c r="F2510"/>
      <c r="G2510" s="2"/>
      <c r="H2510" s="48"/>
    </row>
    <row r="2511" spans="1:8" ht="21.75" customHeight="1" x14ac:dyDescent="0.2">
      <c r="A2511"/>
      <c r="B2511"/>
      <c r="C2511"/>
      <c r="D2511"/>
      <c r="E2511"/>
      <c r="F2511"/>
      <c r="G2511" s="2"/>
      <c r="H2511" s="48"/>
    </row>
    <row r="2512" spans="1:8" ht="21.75" customHeight="1" x14ac:dyDescent="0.2">
      <c r="A2512"/>
      <c r="B2512"/>
      <c r="C2512"/>
      <c r="D2512"/>
      <c r="E2512" s="3"/>
      <c r="F2512" s="3"/>
      <c r="G2512" s="2"/>
      <c r="H2512" s="48"/>
    </row>
    <row r="2513" spans="1:8" ht="21.75" customHeight="1" x14ac:dyDescent="0.2">
      <c r="A2513"/>
      <c r="B2513"/>
      <c r="C2513"/>
      <c r="D2513"/>
      <c r="E2513"/>
      <c r="F2513"/>
      <c r="G2513" s="2"/>
      <c r="H2513" s="48"/>
    </row>
    <row r="2514" spans="1:8" ht="21.75" customHeight="1" x14ac:dyDescent="0.2">
      <c r="A2514"/>
      <c r="B2514"/>
      <c r="C2514"/>
      <c r="D2514"/>
      <c r="E2514"/>
      <c r="F2514"/>
      <c r="G2514" s="2"/>
      <c r="H2514" s="48"/>
    </row>
    <row r="2515" spans="1:8" ht="21.75" customHeight="1" x14ac:dyDescent="0.2">
      <c r="A2515"/>
      <c r="B2515"/>
      <c r="C2515"/>
      <c r="D2515"/>
      <c r="E2515"/>
      <c r="F2515"/>
      <c r="G2515" s="2"/>
      <c r="H2515" s="48"/>
    </row>
    <row r="2516" spans="1:8" ht="21.75" customHeight="1" x14ac:dyDescent="0.2">
      <c r="A2516"/>
      <c r="B2516"/>
      <c r="C2516"/>
      <c r="D2516"/>
      <c r="E2516"/>
      <c r="F2516"/>
      <c r="G2516" s="2"/>
      <c r="H2516" s="48"/>
    </row>
    <row r="2517" spans="1:8" ht="21.75" customHeight="1" x14ac:dyDescent="0.2">
      <c r="A2517"/>
      <c r="B2517"/>
      <c r="C2517"/>
      <c r="D2517"/>
      <c r="E2517"/>
      <c r="F2517"/>
      <c r="G2517" s="2"/>
      <c r="H2517" s="48"/>
    </row>
    <row r="2518" spans="1:8" ht="21.75" customHeight="1" x14ac:dyDescent="0.2">
      <c r="A2518"/>
      <c r="B2518"/>
      <c r="C2518"/>
      <c r="D2518"/>
      <c r="E2518"/>
      <c r="F2518"/>
      <c r="G2518" s="2"/>
      <c r="H2518" s="48"/>
    </row>
    <row r="2519" spans="1:8" ht="21.75" customHeight="1" x14ac:dyDescent="0.2">
      <c r="A2519"/>
      <c r="B2519"/>
      <c r="C2519"/>
      <c r="D2519"/>
      <c r="E2519"/>
      <c r="F2519"/>
      <c r="G2519" s="2"/>
      <c r="H2519" s="48"/>
    </row>
    <row r="2520" spans="1:8" ht="21.75" customHeight="1" x14ac:dyDescent="0.2">
      <c r="A2520"/>
      <c r="B2520"/>
      <c r="C2520"/>
      <c r="D2520"/>
      <c r="E2520"/>
      <c r="F2520"/>
      <c r="G2520" s="2"/>
      <c r="H2520" s="48"/>
    </row>
    <row r="2521" spans="1:8" ht="21.75" customHeight="1" x14ac:dyDescent="0.2">
      <c r="A2521"/>
      <c r="B2521"/>
      <c r="C2521" s="2"/>
      <c r="D2521" s="2"/>
      <c r="E2521" s="3"/>
      <c r="F2521" s="3"/>
      <c r="G2521" s="2"/>
      <c r="H2521" s="48"/>
    </row>
    <row r="2522" spans="1:8" ht="21.75" customHeight="1" x14ac:dyDescent="0.2">
      <c r="A2522"/>
      <c r="B2522"/>
      <c r="C2522"/>
      <c r="D2522"/>
      <c r="E2522"/>
      <c r="F2522"/>
      <c r="G2522" s="2"/>
      <c r="H2522" s="48"/>
    </row>
    <row r="2523" spans="1:8" ht="21.75" customHeight="1" x14ac:dyDescent="0.2">
      <c r="A2523"/>
      <c r="B2523"/>
      <c r="C2523"/>
      <c r="D2523"/>
      <c r="E2523"/>
      <c r="F2523"/>
      <c r="G2523" s="2"/>
      <c r="H2523" s="48"/>
    </row>
    <row r="2524" spans="1:8" ht="21.75" customHeight="1" x14ac:dyDescent="0.2">
      <c r="A2524"/>
      <c r="B2524"/>
      <c r="C2524"/>
      <c r="D2524"/>
      <c r="E2524"/>
      <c r="F2524"/>
      <c r="G2524" s="2"/>
      <c r="H2524" s="48"/>
    </row>
    <row r="2525" spans="1:8" ht="21.75" customHeight="1" x14ac:dyDescent="0.2">
      <c r="A2525"/>
      <c r="B2525"/>
      <c r="C2525"/>
      <c r="D2525"/>
      <c r="E2525"/>
      <c r="F2525"/>
      <c r="G2525" s="2"/>
      <c r="H2525" s="48"/>
    </row>
    <row r="2526" spans="1:8" ht="21.75" customHeight="1" x14ac:dyDescent="0.2">
      <c r="A2526"/>
      <c r="B2526"/>
      <c r="C2526"/>
      <c r="D2526"/>
      <c r="E2526"/>
      <c r="F2526"/>
      <c r="G2526" s="2"/>
      <c r="H2526" s="48"/>
    </row>
    <row r="2527" spans="1:8" ht="21.75" customHeight="1" x14ac:dyDescent="0.2">
      <c r="A2527"/>
      <c r="B2527"/>
      <c r="C2527"/>
      <c r="D2527"/>
      <c r="E2527"/>
      <c r="F2527"/>
      <c r="G2527" s="2"/>
      <c r="H2527" s="48"/>
    </row>
    <row r="2528" spans="1:8" ht="21.75" customHeight="1" x14ac:dyDescent="0.2">
      <c r="A2528"/>
      <c r="B2528"/>
      <c r="C2528"/>
      <c r="D2528"/>
      <c r="E2528"/>
      <c r="F2528"/>
      <c r="G2528" s="2"/>
      <c r="H2528" s="48"/>
    </row>
    <row r="2529" spans="1:8" ht="21.75" customHeight="1" x14ac:dyDescent="0.2">
      <c r="A2529"/>
      <c r="B2529"/>
      <c r="C2529"/>
      <c r="D2529"/>
      <c r="E2529" s="3"/>
      <c r="F2529" s="3"/>
      <c r="G2529" s="2"/>
      <c r="H2529" s="48"/>
    </row>
    <row r="2530" spans="1:8" ht="21.75" customHeight="1" x14ac:dyDescent="0.2">
      <c r="A2530"/>
      <c r="B2530"/>
      <c r="C2530"/>
      <c r="D2530"/>
      <c r="E2530"/>
      <c r="F2530"/>
      <c r="G2530" s="2"/>
      <c r="H2530" s="48"/>
    </row>
    <row r="2531" spans="1:8" ht="21.75" customHeight="1" x14ac:dyDescent="0.2">
      <c r="A2531"/>
      <c r="B2531"/>
      <c r="C2531"/>
      <c r="D2531"/>
      <c r="E2531"/>
      <c r="F2531"/>
      <c r="G2531" s="2"/>
      <c r="H2531" s="48"/>
    </row>
    <row r="2532" spans="1:8" ht="21.75" customHeight="1" x14ac:dyDescent="0.2">
      <c r="A2532"/>
      <c r="B2532"/>
      <c r="C2532"/>
      <c r="D2532"/>
      <c r="E2532"/>
      <c r="F2532"/>
      <c r="G2532" s="2"/>
      <c r="H2532" s="48"/>
    </row>
    <row r="2533" spans="1:8" ht="21.75" customHeight="1" x14ac:dyDescent="0.2">
      <c r="A2533"/>
      <c r="B2533"/>
      <c r="C2533"/>
      <c r="D2533"/>
      <c r="E2533"/>
      <c r="F2533"/>
      <c r="G2533" s="2"/>
      <c r="H2533" s="48"/>
    </row>
    <row r="2534" spans="1:8" ht="21.75" customHeight="1" x14ac:dyDescent="0.2">
      <c r="A2534"/>
      <c r="B2534"/>
      <c r="C2534"/>
      <c r="D2534"/>
      <c r="E2534"/>
      <c r="F2534"/>
      <c r="G2534" s="2"/>
      <c r="H2534" s="48"/>
    </row>
    <row r="2535" spans="1:8" ht="21.75" customHeight="1" x14ac:dyDescent="0.2">
      <c r="A2535"/>
      <c r="B2535"/>
      <c r="C2535"/>
      <c r="D2535"/>
      <c r="E2535"/>
      <c r="F2535"/>
      <c r="G2535" s="2"/>
      <c r="H2535" s="48"/>
    </row>
    <row r="2536" spans="1:8" ht="21.75" customHeight="1" x14ac:dyDescent="0.2">
      <c r="A2536"/>
      <c r="B2536"/>
      <c r="C2536"/>
      <c r="D2536"/>
      <c r="E2536"/>
      <c r="F2536"/>
      <c r="G2536" s="2"/>
      <c r="H2536" s="48"/>
    </row>
    <row r="2537" spans="1:8" ht="21.75" customHeight="1" x14ac:dyDescent="0.2">
      <c r="A2537"/>
      <c r="B2537"/>
      <c r="C2537" s="2"/>
      <c r="D2537" s="2"/>
      <c r="E2537" s="3"/>
      <c r="F2537" s="3"/>
      <c r="G2537" s="2"/>
      <c r="H2537" s="48"/>
    </row>
    <row r="2538" spans="1:8" ht="21.75" customHeight="1" x14ac:dyDescent="0.2">
      <c r="A2538"/>
      <c r="B2538"/>
      <c r="C2538"/>
      <c r="D2538"/>
      <c r="E2538"/>
      <c r="F2538"/>
      <c r="G2538" s="2"/>
      <c r="H2538" s="48"/>
    </row>
    <row r="2539" spans="1:8" ht="21.75" customHeight="1" x14ac:dyDescent="0.2">
      <c r="A2539"/>
      <c r="B2539"/>
      <c r="C2539"/>
      <c r="D2539"/>
      <c r="E2539"/>
      <c r="F2539"/>
      <c r="G2539" s="2"/>
      <c r="H2539" s="48"/>
    </row>
    <row r="2540" spans="1:8" ht="21.75" customHeight="1" x14ac:dyDescent="0.2">
      <c r="A2540"/>
      <c r="B2540"/>
      <c r="C2540"/>
      <c r="D2540"/>
      <c r="E2540"/>
      <c r="F2540"/>
      <c r="G2540" s="2"/>
      <c r="H2540" s="48"/>
    </row>
    <row r="2541" spans="1:8" ht="21.75" customHeight="1" x14ac:dyDescent="0.2">
      <c r="A2541"/>
      <c r="B2541"/>
      <c r="C2541"/>
      <c r="D2541"/>
      <c r="E2541"/>
      <c r="F2541"/>
      <c r="G2541" s="2"/>
      <c r="H2541" s="48"/>
    </row>
    <row r="2542" spans="1:8" ht="21.75" customHeight="1" x14ac:dyDescent="0.2">
      <c r="A2542"/>
      <c r="B2542"/>
      <c r="C2542" s="2"/>
      <c r="D2542" s="2"/>
      <c r="E2542" s="3"/>
      <c r="F2542" s="3"/>
      <c r="G2542" s="2"/>
      <c r="H2542" s="48"/>
    </row>
    <row r="2543" spans="1:8" ht="21.75" customHeight="1" x14ac:dyDescent="0.2">
      <c r="A2543"/>
      <c r="B2543"/>
      <c r="C2543"/>
      <c r="D2543"/>
      <c r="E2543"/>
      <c r="F2543"/>
      <c r="G2543" s="2"/>
      <c r="H2543" s="48"/>
    </row>
    <row r="2544" spans="1:8" ht="21.75" customHeight="1" x14ac:dyDescent="0.2">
      <c r="A2544"/>
      <c r="B2544"/>
      <c r="C2544"/>
      <c r="D2544"/>
      <c r="E2544"/>
      <c r="F2544"/>
      <c r="G2544" s="2"/>
      <c r="H2544" s="48"/>
    </row>
    <row r="2545" spans="1:8" ht="21.75" customHeight="1" x14ac:dyDescent="0.2">
      <c r="A2545"/>
      <c r="B2545"/>
      <c r="C2545"/>
      <c r="D2545"/>
      <c r="E2545"/>
      <c r="F2545"/>
      <c r="G2545" s="2"/>
      <c r="H2545" s="48"/>
    </row>
    <row r="2546" spans="1:8" ht="21.75" customHeight="1" x14ac:dyDescent="0.2">
      <c r="A2546"/>
      <c r="B2546"/>
      <c r="C2546"/>
      <c r="D2546"/>
      <c r="E2546"/>
      <c r="F2546"/>
      <c r="G2546" s="2"/>
      <c r="H2546" s="48"/>
    </row>
    <row r="2547" spans="1:8" ht="21.75" customHeight="1" x14ac:dyDescent="0.2">
      <c r="A2547"/>
      <c r="B2547"/>
      <c r="C2547"/>
      <c r="D2547"/>
      <c r="E2547"/>
      <c r="F2547"/>
      <c r="G2547" s="2"/>
      <c r="H2547" s="48"/>
    </row>
    <row r="2548" spans="1:8" ht="21.75" customHeight="1" x14ac:dyDescent="0.2">
      <c r="A2548"/>
      <c r="B2548"/>
      <c r="C2548"/>
      <c r="D2548"/>
      <c r="E2548"/>
      <c r="F2548"/>
      <c r="G2548" s="2"/>
      <c r="H2548" s="48"/>
    </row>
    <row r="2549" spans="1:8" ht="21.75" customHeight="1" x14ac:dyDescent="0.2">
      <c r="A2549"/>
      <c r="B2549"/>
      <c r="C2549"/>
      <c r="D2549"/>
      <c r="E2549"/>
      <c r="F2549"/>
      <c r="G2549" s="2"/>
      <c r="H2549" s="48"/>
    </row>
    <row r="2550" spans="1:8" ht="21.75" customHeight="1" x14ac:dyDescent="0.2">
      <c r="A2550"/>
      <c r="B2550"/>
      <c r="C2550"/>
      <c r="D2550"/>
      <c r="E2550"/>
      <c r="F2550"/>
      <c r="G2550" s="2"/>
      <c r="H2550" s="48"/>
    </row>
    <row r="2551" spans="1:8" ht="21.75" customHeight="1" x14ac:dyDescent="0.2">
      <c r="A2551"/>
      <c r="B2551"/>
      <c r="C2551"/>
      <c r="D2551"/>
      <c r="E2551"/>
      <c r="F2551"/>
      <c r="G2551" s="2"/>
      <c r="H2551" s="48"/>
    </row>
    <row r="2552" spans="1:8" ht="21.75" customHeight="1" x14ac:dyDescent="0.2">
      <c r="A2552"/>
      <c r="B2552"/>
      <c r="C2552"/>
      <c r="D2552"/>
      <c r="E2552"/>
      <c r="F2552"/>
      <c r="G2552" s="2"/>
      <c r="H2552" s="48"/>
    </row>
    <row r="2553" spans="1:8" ht="21.75" customHeight="1" x14ac:dyDescent="0.2">
      <c r="A2553"/>
      <c r="B2553"/>
      <c r="C2553"/>
      <c r="D2553"/>
      <c r="E2553"/>
      <c r="F2553"/>
      <c r="G2553" s="2"/>
      <c r="H2553" s="48"/>
    </row>
    <row r="2554" spans="1:8" ht="21.75" customHeight="1" x14ac:dyDescent="0.2">
      <c r="A2554"/>
      <c r="B2554"/>
      <c r="C2554"/>
      <c r="D2554"/>
      <c r="E2554" s="3"/>
      <c r="F2554" s="3"/>
      <c r="G2554" s="2"/>
      <c r="H2554" s="48"/>
    </row>
    <row r="2555" spans="1:8" ht="21.75" customHeight="1" x14ac:dyDescent="0.2">
      <c r="A2555"/>
      <c r="B2555"/>
      <c r="C2555"/>
      <c r="D2555"/>
      <c r="E2555"/>
      <c r="F2555"/>
      <c r="G2555" s="2"/>
      <c r="H2555" s="48"/>
    </row>
    <row r="2556" spans="1:8" ht="21.75" customHeight="1" x14ac:dyDescent="0.2">
      <c r="A2556"/>
      <c r="B2556"/>
      <c r="C2556"/>
      <c r="D2556"/>
      <c r="E2556"/>
      <c r="F2556"/>
      <c r="G2556" s="2"/>
      <c r="H2556" s="48"/>
    </row>
    <row r="2557" spans="1:8" ht="21.75" customHeight="1" x14ac:dyDescent="0.2">
      <c r="A2557"/>
      <c r="B2557"/>
      <c r="C2557"/>
      <c r="D2557"/>
      <c r="E2557"/>
      <c r="F2557"/>
      <c r="G2557" s="2"/>
      <c r="H2557" s="48"/>
    </row>
    <row r="2558" spans="1:8" ht="21.75" customHeight="1" x14ac:dyDescent="0.2">
      <c r="A2558"/>
      <c r="B2558"/>
      <c r="C2558"/>
      <c r="D2558"/>
      <c r="E2558"/>
      <c r="F2558"/>
      <c r="G2558" s="2"/>
      <c r="H2558" s="48"/>
    </row>
    <row r="2559" spans="1:8" ht="21.75" customHeight="1" x14ac:dyDescent="0.2">
      <c r="A2559"/>
      <c r="B2559"/>
      <c r="C2559"/>
      <c r="D2559"/>
      <c r="E2559"/>
      <c r="F2559"/>
      <c r="G2559" s="2"/>
      <c r="H2559" s="48"/>
    </row>
    <row r="2560" spans="1:8" ht="21.75" customHeight="1" x14ac:dyDescent="0.2">
      <c r="A2560"/>
      <c r="B2560"/>
      <c r="C2560"/>
      <c r="D2560"/>
      <c r="E2560"/>
      <c r="F2560"/>
      <c r="G2560" s="2"/>
      <c r="H2560" s="48"/>
    </row>
    <row r="2561" spans="1:8" ht="21.75" customHeight="1" x14ac:dyDescent="0.2">
      <c r="A2561"/>
      <c r="B2561"/>
      <c r="C2561" s="2"/>
      <c r="D2561" s="2"/>
      <c r="E2561" s="3"/>
      <c r="F2561" s="3"/>
      <c r="G2561" s="2"/>
      <c r="H2561" s="48"/>
    </row>
    <row r="2562" spans="1:8" ht="21.75" customHeight="1" x14ac:dyDescent="0.2">
      <c r="A2562"/>
      <c r="B2562"/>
      <c r="C2562" s="2"/>
      <c r="D2562" s="2"/>
      <c r="E2562" s="3"/>
      <c r="F2562" s="3"/>
      <c r="G2562" s="2"/>
      <c r="H2562" s="48"/>
    </row>
    <row r="2563" spans="1:8" ht="21.75" customHeight="1" x14ac:dyDescent="0.2">
      <c r="A2563"/>
      <c r="B2563"/>
      <c r="C2563" s="2"/>
      <c r="D2563" s="2"/>
      <c r="E2563" s="3"/>
      <c r="F2563" s="3"/>
      <c r="G2563" s="2"/>
      <c r="H2563" s="48"/>
    </row>
    <row r="2564" spans="1:8" ht="21.75" customHeight="1" x14ac:dyDescent="0.2">
      <c r="A2564"/>
      <c r="B2564"/>
      <c r="C2564"/>
      <c r="D2564"/>
      <c r="E2564" s="3"/>
      <c r="F2564" s="3"/>
      <c r="G2564" s="2"/>
      <c r="H2564" s="48"/>
    </row>
    <row r="2565" spans="1:8" ht="21.75" customHeight="1" x14ac:dyDescent="0.2">
      <c r="A2565"/>
      <c r="B2565"/>
      <c r="C2565"/>
      <c r="D2565"/>
      <c r="E2565"/>
      <c r="F2565"/>
      <c r="G2565" s="2"/>
      <c r="H2565" s="48"/>
    </row>
    <row r="2566" spans="1:8" ht="21.75" customHeight="1" x14ac:dyDescent="0.2">
      <c r="A2566"/>
      <c r="B2566"/>
      <c r="C2566"/>
      <c r="D2566"/>
      <c r="E2566"/>
      <c r="F2566"/>
      <c r="G2566" s="2"/>
      <c r="H2566" s="48"/>
    </row>
    <row r="2567" spans="1:8" ht="21.75" customHeight="1" x14ac:dyDescent="0.2">
      <c r="A2567"/>
      <c r="B2567"/>
      <c r="C2567"/>
      <c r="D2567"/>
      <c r="E2567"/>
      <c r="F2567"/>
      <c r="G2567" s="2"/>
      <c r="H2567" s="48"/>
    </row>
    <row r="2568" spans="1:8" ht="21.75" customHeight="1" x14ac:dyDescent="0.2">
      <c r="A2568"/>
      <c r="B2568"/>
      <c r="C2568"/>
      <c r="D2568"/>
      <c r="E2568"/>
      <c r="F2568"/>
      <c r="G2568" s="2"/>
      <c r="H2568" s="48"/>
    </row>
    <row r="2569" spans="1:8" ht="21.75" customHeight="1" x14ac:dyDescent="0.2">
      <c r="A2569"/>
      <c r="B2569"/>
      <c r="C2569"/>
      <c r="D2569"/>
      <c r="E2569"/>
      <c r="F2569"/>
      <c r="G2569" s="2"/>
      <c r="H2569" s="48"/>
    </row>
    <row r="2570" spans="1:8" ht="21.75" customHeight="1" x14ac:dyDescent="0.2">
      <c r="A2570"/>
      <c r="B2570"/>
      <c r="C2570"/>
      <c r="D2570"/>
      <c r="E2570"/>
      <c r="F2570"/>
      <c r="G2570" s="2"/>
      <c r="H2570" s="48"/>
    </row>
    <row r="2571" spans="1:8" ht="21.75" customHeight="1" x14ac:dyDescent="0.2">
      <c r="A2571"/>
      <c r="B2571"/>
      <c r="C2571"/>
      <c r="D2571"/>
      <c r="E2571"/>
      <c r="F2571"/>
      <c r="G2571" s="2"/>
      <c r="H2571" s="48"/>
    </row>
    <row r="2572" spans="1:8" ht="21.75" customHeight="1" x14ac:dyDescent="0.2">
      <c r="A2572"/>
      <c r="B2572"/>
      <c r="C2572"/>
      <c r="D2572"/>
      <c r="E2572"/>
      <c r="F2572"/>
      <c r="G2572" s="2"/>
      <c r="H2572" s="48"/>
    </row>
    <row r="2573" spans="1:8" ht="21.75" customHeight="1" x14ac:dyDescent="0.2">
      <c r="A2573"/>
      <c r="B2573"/>
      <c r="C2573"/>
      <c r="D2573"/>
      <c r="E2573"/>
      <c r="F2573"/>
      <c r="G2573" s="2"/>
      <c r="H2573" s="48"/>
    </row>
    <row r="2574" spans="1:8" ht="21.75" customHeight="1" x14ac:dyDescent="0.2">
      <c r="A2574"/>
      <c r="B2574"/>
      <c r="C2574"/>
      <c r="D2574"/>
      <c r="E2574"/>
      <c r="F2574"/>
      <c r="G2574" s="2"/>
      <c r="H2574" s="48"/>
    </row>
    <row r="2575" spans="1:8" ht="21.75" customHeight="1" x14ac:dyDescent="0.2">
      <c r="A2575"/>
      <c r="B2575"/>
      <c r="C2575"/>
      <c r="D2575"/>
      <c r="E2575"/>
      <c r="F2575"/>
      <c r="G2575" s="2"/>
      <c r="H2575" s="48"/>
    </row>
    <row r="2576" spans="1:8" ht="21.75" customHeight="1" x14ac:dyDescent="0.2">
      <c r="A2576"/>
      <c r="B2576"/>
      <c r="C2576"/>
      <c r="D2576"/>
      <c r="E2576"/>
      <c r="F2576"/>
      <c r="G2576" s="2"/>
      <c r="H2576" s="48"/>
    </row>
    <row r="2577" spans="1:8" ht="21.75" customHeight="1" x14ac:dyDescent="0.2">
      <c r="A2577"/>
      <c r="B2577"/>
      <c r="C2577"/>
      <c r="D2577"/>
      <c r="E2577"/>
      <c r="F2577"/>
      <c r="G2577" s="2"/>
      <c r="H2577" s="48"/>
    </row>
    <row r="2578" spans="1:8" ht="21.75" customHeight="1" x14ac:dyDescent="0.2">
      <c r="A2578"/>
      <c r="B2578"/>
      <c r="C2578"/>
      <c r="D2578"/>
      <c r="E2578"/>
      <c r="F2578"/>
      <c r="G2578" s="2"/>
      <c r="H2578" s="48"/>
    </row>
    <row r="2579" spans="1:8" ht="21.75" customHeight="1" x14ac:dyDescent="0.2">
      <c r="A2579"/>
      <c r="B2579"/>
      <c r="C2579"/>
      <c r="D2579"/>
      <c r="E2579"/>
      <c r="F2579"/>
      <c r="G2579" s="2"/>
      <c r="H2579" s="48"/>
    </row>
    <row r="2580" spans="1:8" ht="21.75" customHeight="1" x14ac:dyDescent="0.2">
      <c r="A2580"/>
      <c r="B2580"/>
      <c r="C2580"/>
      <c r="D2580"/>
      <c r="E2580"/>
      <c r="F2580"/>
      <c r="G2580" s="2"/>
      <c r="H2580" s="48"/>
    </row>
    <row r="2581" spans="1:8" ht="21.75" customHeight="1" x14ac:dyDescent="0.2">
      <c r="A2581"/>
      <c r="B2581"/>
      <c r="C2581"/>
      <c r="D2581"/>
      <c r="E2581"/>
      <c r="F2581"/>
      <c r="G2581" s="2"/>
      <c r="H2581" s="48"/>
    </row>
    <row r="2582" spans="1:8" ht="21.75" customHeight="1" x14ac:dyDescent="0.2">
      <c r="A2582"/>
      <c r="B2582"/>
      <c r="C2582"/>
      <c r="D2582"/>
      <c r="E2582"/>
      <c r="F2582"/>
      <c r="G2582" s="2"/>
      <c r="H2582" s="48"/>
    </row>
    <row r="2583" spans="1:8" ht="21.75" customHeight="1" x14ac:dyDescent="0.2">
      <c r="A2583"/>
      <c r="B2583"/>
      <c r="C2583"/>
      <c r="D2583"/>
      <c r="E2583"/>
      <c r="F2583"/>
      <c r="G2583" s="2"/>
      <c r="H2583" s="48"/>
    </row>
    <row r="2584" spans="1:8" ht="21.75" customHeight="1" x14ac:dyDescent="0.2">
      <c r="A2584"/>
      <c r="B2584"/>
      <c r="C2584"/>
      <c r="D2584"/>
      <c r="E2584"/>
      <c r="F2584"/>
      <c r="G2584" s="2"/>
      <c r="H2584" s="48"/>
    </row>
    <row r="2585" spans="1:8" ht="21.75" customHeight="1" x14ac:dyDescent="0.2">
      <c r="A2585"/>
      <c r="B2585"/>
      <c r="C2585"/>
      <c r="D2585"/>
      <c r="E2585"/>
      <c r="F2585"/>
      <c r="G2585" s="2"/>
      <c r="H2585" s="48"/>
    </row>
    <row r="2586" spans="1:8" ht="21.75" customHeight="1" x14ac:dyDescent="0.2">
      <c r="A2586"/>
      <c r="B2586"/>
      <c r="C2586"/>
      <c r="D2586"/>
      <c r="E2586"/>
      <c r="F2586"/>
      <c r="G2586" s="2"/>
      <c r="H2586" s="48"/>
    </row>
    <row r="2587" spans="1:8" ht="21.75" customHeight="1" x14ac:dyDescent="0.2">
      <c r="A2587"/>
      <c r="B2587"/>
      <c r="C2587"/>
      <c r="D2587"/>
      <c r="E2587"/>
      <c r="F2587"/>
      <c r="G2587" s="2"/>
      <c r="H2587" s="48"/>
    </row>
    <row r="2588" spans="1:8" ht="21.75" customHeight="1" x14ac:dyDescent="0.2">
      <c r="A2588"/>
      <c r="B2588"/>
      <c r="C2588"/>
      <c r="D2588"/>
      <c r="E2588"/>
      <c r="F2588"/>
      <c r="G2588" s="2"/>
      <c r="H2588" s="48"/>
    </row>
    <row r="2589" spans="1:8" ht="21.75" customHeight="1" x14ac:dyDescent="0.2">
      <c r="A2589"/>
      <c r="B2589"/>
      <c r="C2589"/>
      <c r="D2589"/>
      <c r="E2589"/>
      <c r="F2589"/>
      <c r="G2589" s="2"/>
      <c r="H2589" s="48"/>
    </row>
    <row r="2590" spans="1:8" ht="21.75" customHeight="1" x14ac:dyDescent="0.2">
      <c r="A2590"/>
      <c r="B2590"/>
      <c r="C2590"/>
      <c r="D2590"/>
      <c r="E2590"/>
      <c r="F2590"/>
      <c r="G2590" s="2"/>
      <c r="H2590" s="48"/>
    </row>
    <row r="2591" spans="1:8" ht="21.75" customHeight="1" x14ac:dyDescent="0.2">
      <c r="A2591"/>
      <c r="B2591"/>
      <c r="C2591"/>
      <c r="D2591"/>
      <c r="E2591"/>
      <c r="F2591"/>
      <c r="G2591" s="2"/>
      <c r="H2591" s="48"/>
    </row>
    <row r="2592" spans="1:8" ht="21.75" customHeight="1" x14ac:dyDescent="0.2">
      <c r="A2592"/>
      <c r="B2592"/>
      <c r="C2592"/>
      <c r="D2592"/>
      <c r="E2592"/>
      <c r="F2592"/>
      <c r="G2592" s="2"/>
      <c r="H2592" s="48"/>
    </row>
    <row r="2593" spans="1:8" ht="21.75" customHeight="1" x14ac:dyDescent="0.2">
      <c r="A2593"/>
      <c r="B2593"/>
      <c r="C2593"/>
      <c r="D2593"/>
      <c r="E2593"/>
      <c r="F2593"/>
      <c r="G2593" s="2"/>
      <c r="H2593" s="48"/>
    </row>
    <row r="2594" spans="1:8" ht="21.75" customHeight="1" x14ac:dyDescent="0.2">
      <c r="A2594"/>
      <c r="B2594"/>
      <c r="C2594"/>
      <c r="D2594"/>
      <c r="E2594"/>
      <c r="F2594"/>
      <c r="G2594" s="2"/>
      <c r="H2594" s="48"/>
    </row>
    <row r="2595" spans="1:8" ht="21.75" customHeight="1" x14ac:dyDescent="0.2">
      <c r="A2595"/>
      <c r="B2595"/>
      <c r="C2595"/>
      <c r="D2595"/>
      <c r="E2595"/>
      <c r="F2595"/>
      <c r="G2595" s="2"/>
      <c r="H2595" s="48"/>
    </row>
    <row r="2596" spans="1:8" ht="21.75" customHeight="1" x14ac:dyDescent="0.2">
      <c r="A2596"/>
      <c r="B2596"/>
      <c r="C2596"/>
      <c r="D2596"/>
      <c r="E2596"/>
      <c r="F2596"/>
      <c r="G2596" s="2"/>
      <c r="H2596" s="48"/>
    </row>
    <row r="2597" spans="1:8" ht="21.75" customHeight="1" x14ac:dyDescent="0.2">
      <c r="A2597"/>
      <c r="B2597"/>
      <c r="C2597"/>
      <c r="D2597"/>
      <c r="E2597"/>
      <c r="F2597"/>
      <c r="G2597" s="2"/>
      <c r="H2597" s="48"/>
    </row>
    <row r="2598" spans="1:8" ht="21.75" customHeight="1" x14ac:dyDescent="0.2">
      <c r="A2598"/>
      <c r="B2598"/>
      <c r="C2598"/>
      <c r="D2598"/>
      <c r="E2598"/>
      <c r="F2598"/>
      <c r="G2598" s="2"/>
      <c r="H2598" s="48"/>
    </row>
    <row r="2599" spans="1:8" ht="21.75" customHeight="1" x14ac:dyDescent="0.2">
      <c r="A2599"/>
      <c r="B2599"/>
      <c r="C2599"/>
      <c r="D2599"/>
      <c r="E2599"/>
      <c r="F2599"/>
      <c r="G2599" s="2"/>
      <c r="H2599" s="48"/>
    </row>
    <row r="2600" spans="1:8" ht="21.75" customHeight="1" x14ac:dyDescent="0.2">
      <c r="A2600"/>
      <c r="B2600"/>
      <c r="C2600"/>
      <c r="D2600"/>
      <c r="E2600"/>
      <c r="F2600"/>
      <c r="G2600" s="2"/>
      <c r="H2600" s="48"/>
    </row>
    <row r="2601" spans="1:8" ht="21.75" customHeight="1" x14ac:dyDescent="0.2">
      <c r="A2601"/>
      <c r="B2601"/>
      <c r="C2601"/>
      <c r="D2601"/>
      <c r="E2601"/>
      <c r="F2601"/>
      <c r="G2601" s="2"/>
      <c r="H2601" s="48"/>
    </row>
    <row r="2602" spans="1:8" ht="21.75" customHeight="1" x14ac:dyDescent="0.2">
      <c r="A2602"/>
      <c r="B2602"/>
      <c r="C2602"/>
      <c r="D2602"/>
      <c r="E2602"/>
      <c r="F2602"/>
      <c r="G2602" s="2"/>
      <c r="H2602" s="48"/>
    </row>
    <row r="2603" spans="1:8" ht="21.75" customHeight="1" x14ac:dyDescent="0.2">
      <c r="A2603"/>
      <c r="B2603"/>
      <c r="C2603"/>
      <c r="D2603"/>
      <c r="E2603"/>
      <c r="F2603"/>
      <c r="G2603" s="2"/>
      <c r="H2603" s="48"/>
    </row>
    <row r="2604" spans="1:8" ht="21.75" customHeight="1" x14ac:dyDescent="0.2">
      <c r="A2604"/>
      <c r="B2604"/>
      <c r="C2604"/>
      <c r="D2604"/>
      <c r="E2604"/>
      <c r="F2604"/>
      <c r="G2604" s="2"/>
      <c r="H2604" s="48"/>
    </row>
    <row r="2605" spans="1:8" ht="21.75" customHeight="1" x14ac:dyDescent="0.2">
      <c r="A2605"/>
      <c r="B2605"/>
      <c r="C2605"/>
      <c r="D2605"/>
      <c r="E2605"/>
      <c r="F2605"/>
      <c r="G2605" s="2"/>
      <c r="H2605" s="48"/>
    </row>
    <row r="2606" spans="1:8" ht="21.75" customHeight="1" x14ac:dyDescent="0.2">
      <c r="A2606"/>
      <c r="B2606"/>
      <c r="C2606"/>
      <c r="D2606"/>
      <c r="E2606"/>
      <c r="F2606"/>
      <c r="G2606" s="2"/>
      <c r="H2606" s="48"/>
    </row>
    <row r="2607" spans="1:8" ht="21.75" customHeight="1" x14ac:dyDescent="0.2">
      <c r="A2607"/>
      <c r="B2607"/>
      <c r="C2607"/>
      <c r="D2607"/>
      <c r="E2607" s="3"/>
      <c r="F2607" s="3"/>
      <c r="G2607" s="2"/>
      <c r="H2607" s="48"/>
    </row>
    <row r="2608" spans="1:8" ht="21.75" customHeight="1" x14ac:dyDescent="0.2">
      <c r="A2608"/>
      <c r="B2608"/>
      <c r="C2608"/>
      <c r="D2608"/>
      <c r="E2608"/>
      <c r="F2608"/>
      <c r="G2608" s="2"/>
      <c r="H2608" s="48"/>
    </row>
    <row r="2609" spans="1:8" ht="21.75" customHeight="1" x14ac:dyDescent="0.2">
      <c r="A2609"/>
      <c r="B2609"/>
      <c r="C2609"/>
      <c r="D2609"/>
      <c r="E2609"/>
      <c r="F2609"/>
      <c r="G2609" s="2"/>
      <c r="H2609" s="48"/>
    </row>
    <row r="2610" spans="1:8" ht="21.75" customHeight="1" x14ac:dyDescent="0.2">
      <c r="A2610"/>
      <c r="B2610"/>
      <c r="C2610"/>
      <c r="D2610"/>
      <c r="E2610"/>
      <c r="F2610"/>
      <c r="G2610" s="2"/>
      <c r="H2610" s="48"/>
    </row>
    <row r="2611" spans="1:8" ht="21.75" customHeight="1" x14ac:dyDescent="0.2">
      <c r="A2611"/>
      <c r="B2611"/>
      <c r="C2611"/>
      <c r="D2611"/>
      <c r="E2611"/>
      <c r="F2611"/>
      <c r="G2611" s="2"/>
      <c r="H2611" s="48"/>
    </row>
    <row r="2612" spans="1:8" ht="21.75" customHeight="1" x14ac:dyDescent="0.2">
      <c r="A2612"/>
      <c r="B2612"/>
      <c r="C2612" s="2"/>
      <c r="D2612" s="2"/>
      <c r="E2612" s="3"/>
      <c r="F2612" s="3"/>
      <c r="G2612" s="2"/>
      <c r="H2612" s="48"/>
    </row>
    <row r="2613" spans="1:8" ht="21.75" customHeight="1" x14ac:dyDescent="0.2">
      <c r="A2613"/>
      <c r="B2613"/>
      <c r="C2613"/>
      <c r="D2613"/>
      <c r="E2613"/>
      <c r="F2613"/>
      <c r="G2613" s="2"/>
      <c r="H2613" s="48"/>
    </row>
    <row r="2614" spans="1:8" ht="21.75" customHeight="1" x14ac:dyDescent="0.2">
      <c r="A2614"/>
      <c r="B2614"/>
      <c r="C2614"/>
      <c r="D2614"/>
      <c r="E2614"/>
      <c r="F2614"/>
      <c r="G2614" s="2"/>
      <c r="H2614" s="48"/>
    </row>
    <row r="2615" spans="1:8" ht="21.75" customHeight="1" x14ac:dyDescent="0.2">
      <c r="A2615"/>
      <c r="B2615"/>
      <c r="C2615"/>
      <c r="D2615"/>
      <c r="E2615"/>
      <c r="F2615"/>
      <c r="G2615" s="2"/>
      <c r="H2615" s="48"/>
    </row>
    <row r="2616" spans="1:8" ht="21.75" customHeight="1" x14ac:dyDescent="0.2">
      <c r="A2616"/>
      <c r="B2616"/>
      <c r="C2616"/>
      <c r="D2616"/>
      <c r="E2616"/>
      <c r="F2616"/>
      <c r="G2616" s="2"/>
      <c r="H2616" s="48"/>
    </row>
    <row r="2617" spans="1:8" ht="21.75" customHeight="1" x14ac:dyDescent="0.2">
      <c r="A2617"/>
      <c r="B2617"/>
      <c r="C2617"/>
      <c r="D2617"/>
      <c r="E2617"/>
      <c r="F2617"/>
      <c r="G2617" s="2"/>
      <c r="H2617" s="48"/>
    </row>
    <row r="2618" spans="1:8" ht="21.75" customHeight="1" x14ac:dyDescent="0.2">
      <c r="A2618"/>
      <c r="B2618"/>
      <c r="C2618"/>
      <c r="D2618"/>
      <c r="E2618"/>
      <c r="F2618"/>
      <c r="G2618" s="2"/>
      <c r="H2618" s="48"/>
    </row>
    <row r="2619" spans="1:8" ht="21.75" customHeight="1" x14ac:dyDescent="0.2">
      <c r="A2619"/>
      <c r="B2619"/>
      <c r="C2619"/>
      <c r="D2619"/>
      <c r="E2619"/>
      <c r="F2619"/>
      <c r="G2619" s="2"/>
      <c r="H2619" s="48"/>
    </row>
    <row r="2620" spans="1:8" ht="21.75" customHeight="1" x14ac:dyDescent="0.2">
      <c r="A2620"/>
      <c r="B2620"/>
      <c r="C2620" s="2"/>
      <c r="D2620" s="2"/>
      <c r="E2620" s="3"/>
      <c r="F2620" s="3"/>
      <c r="G2620" s="2"/>
      <c r="H2620" s="48"/>
    </row>
    <row r="2621" spans="1:8" ht="21.75" customHeight="1" x14ac:dyDescent="0.2">
      <c r="A2621"/>
      <c r="B2621"/>
      <c r="C2621"/>
      <c r="D2621"/>
      <c r="E2621"/>
      <c r="F2621"/>
      <c r="G2621" s="2"/>
      <c r="H2621" s="48"/>
    </row>
    <row r="2622" spans="1:8" ht="21.75" customHeight="1" x14ac:dyDescent="0.2">
      <c r="A2622"/>
      <c r="B2622"/>
      <c r="C2622"/>
      <c r="D2622"/>
      <c r="E2622"/>
      <c r="F2622"/>
      <c r="G2622" s="2"/>
      <c r="H2622" s="48"/>
    </row>
    <row r="2623" spans="1:8" ht="21.75" customHeight="1" x14ac:dyDescent="0.2">
      <c r="A2623"/>
      <c r="B2623"/>
      <c r="C2623"/>
      <c r="D2623"/>
      <c r="E2623"/>
      <c r="F2623"/>
      <c r="G2623" s="2"/>
      <c r="H2623" s="48"/>
    </row>
    <row r="2624" spans="1:8" ht="21.75" customHeight="1" x14ac:dyDescent="0.2">
      <c r="A2624"/>
      <c r="B2624"/>
      <c r="C2624"/>
      <c r="D2624"/>
      <c r="E2624"/>
      <c r="F2624"/>
      <c r="G2624" s="2"/>
      <c r="H2624" s="48"/>
    </row>
    <row r="2625" spans="1:8" ht="21.75" customHeight="1" x14ac:dyDescent="0.2">
      <c r="A2625"/>
      <c r="B2625"/>
      <c r="C2625"/>
      <c r="D2625"/>
      <c r="E2625"/>
      <c r="F2625"/>
      <c r="G2625" s="2"/>
      <c r="H2625" s="48"/>
    </row>
    <row r="2626" spans="1:8" ht="21.75" customHeight="1" x14ac:dyDescent="0.2">
      <c r="A2626"/>
      <c r="B2626"/>
      <c r="C2626"/>
      <c r="D2626"/>
      <c r="E2626"/>
      <c r="F2626"/>
      <c r="G2626" s="2"/>
      <c r="H2626" s="48"/>
    </row>
    <row r="2627" spans="1:8" ht="21.75" customHeight="1" x14ac:dyDescent="0.2">
      <c r="A2627"/>
      <c r="B2627"/>
      <c r="C2627" s="2"/>
      <c r="D2627" s="2"/>
      <c r="E2627" s="3"/>
      <c r="F2627" s="3"/>
      <c r="G2627" s="2"/>
      <c r="H2627" s="48"/>
    </row>
    <row r="2628" spans="1:8" ht="21.75" customHeight="1" x14ac:dyDescent="0.2">
      <c r="A2628"/>
      <c r="B2628"/>
      <c r="C2628"/>
      <c r="D2628"/>
      <c r="E2628" s="3"/>
      <c r="F2628" s="3"/>
      <c r="G2628" s="2"/>
      <c r="H2628" s="48"/>
    </row>
    <row r="2629" spans="1:8" ht="21.75" customHeight="1" x14ac:dyDescent="0.2">
      <c r="A2629"/>
      <c r="B2629"/>
      <c r="C2629"/>
      <c r="D2629"/>
      <c r="E2629"/>
      <c r="F2629"/>
      <c r="G2629" s="2"/>
      <c r="H2629" s="48"/>
    </row>
    <row r="2630" spans="1:8" ht="21.75" customHeight="1" x14ac:dyDescent="0.2">
      <c r="A2630"/>
      <c r="B2630"/>
      <c r="C2630"/>
      <c r="D2630"/>
      <c r="E2630"/>
      <c r="F2630"/>
      <c r="G2630" s="2"/>
      <c r="H2630" s="48"/>
    </row>
    <row r="2631" spans="1:8" ht="21.75" customHeight="1" x14ac:dyDescent="0.2">
      <c r="A2631"/>
      <c r="B2631"/>
      <c r="C2631"/>
      <c r="D2631"/>
      <c r="E2631"/>
      <c r="F2631"/>
      <c r="G2631" s="2"/>
      <c r="H2631" s="48"/>
    </row>
    <row r="2632" spans="1:8" ht="21.75" customHeight="1" x14ac:dyDescent="0.2">
      <c r="A2632"/>
      <c r="B2632"/>
      <c r="C2632"/>
      <c r="D2632"/>
      <c r="E2632"/>
      <c r="F2632"/>
      <c r="G2632" s="2"/>
      <c r="H2632" s="48"/>
    </row>
    <row r="2633" spans="1:8" ht="21.75" customHeight="1" x14ac:dyDescent="0.2">
      <c r="A2633"/>
      <c r="B2633"/>
      <c r="C2633"/>
      <c r="D2633"/>
      <c r="E2633"/>
      <c r="F2633"/>
      <c r="G2633" s="2"/>
      <c r="H2633" s="48"/>
    </row>
    <row r="2634" spans="1:8" ht="21.75" customHeight="1" x14ac:dyDescent="0.2">
      <c r="A2634"/>
      <c r="B2634"/>
      <c r="C2634"/>
      <c r="D2634"/>
      <c r="E2634"/>
      <c r="F2634"/>
      <c r="G2634" s="2"/>
      <c r="H2634" s="48"/>
    </row>
    <row r="2635" spans="1:8" ht="21.75" customHeight="1" x14ac:dyDescent="0.2">
      <c r="A2635"/>
      <c r="B2635"/>
      <c r="C2635" s="2"/>
      <c r="D2635" s="2"/>
      <c r="E2635" s="3"/>
      <c r="F2635" s="3"/>
      <c r="G2635" s="2"/>
      <c r="H2635" s="48"/>
    </row>
    <row r="2636" spans="1:8" ht="21.75" customHeight="1" x14ac:dyDescent="0.2">
      <c r="A2636"/>
      <c r="B2636"/>
      <c r="C2636" s="2"/>
      <c r="D2636" s="2"/>
      <c r="E2636" s="3"/>
      <c r="F2636" s="3"/>
      <c r="G2636" s="2"/>
      <c r="H2636" s="48"/>
    </row>
    <row r="2637" spans="1:8" ht="21.75" customHeight="1" x14ac:dyDescent="0.2">
      <c r="A2637"/>
      <c r="B2637"/>
      <c r="C2637" s="2"/>
      <c r="D2637" s="2"/>
      <c r="E2637" s="3"/>
      <c r="F2637" s="3"/>
      <c r="G2637" s="2"/>
      <c r="H2637" s="48"/>
    </row>
    <row r="2638" spans="1:8" ht="21.75" customHeight="1" x14ac:dyDescent="0.2">
      <c r="A2638"/>
      <c r="B2638"/>
      <c r="C2638" s="2"/>
      <c r="D2638" s="2"/>
      <c r="E2638" s="3"/>
      <c r="F2638" s="3"/>
      <c r="G2638" s="2"/>
      <c r="H2638" s="48"/>
    </row>
    <row r="2639" spans="1:8" ht="21.75" customHeight="1" x14ac:dyDescent="0.2">
      <c r="A2639"/>
      <c r="B2639"/>
      <c r="C2639" s="2"/>
      <c r="D2639" s="2"/>
      <c r="E2639" s="3"/>
      <c r="F2639" s="3"/>
      <c r="G2639" s="2"/>
      <c r="H2639" s="48"/>
    </row>
    <row r="2640" spans="1:8" ht="21.75" customHeight="1" x14ac:dyDescent="0.2">
      <c r="A2640"/>
      <c r="B2640"/>
      <c r="C2640"/>
      <c r="D2640"/>
      <c r="E2640" s="3"/>
      <c r="F2640" s="3"/>
      <c r="G2640" s="2"/>
      <c r="H2640" s="48"/>
    </row>
    <row r="2641" spans="1:8" ht="21.75" customHeight="1" x14ac:dyDescent="0.2">
      <c r="A2641"/>
      <c r="B2641"/>
      <c r="C2641"/>
      <c r="D2641"/>
      <c r="E2641"/>
      <c r="F2641"/>
      <c r="G2641" s="2"/>
      <c r="H2641" s="48"/>
    </row>
    <row r="2642" spans="1:8" ht="21.75" customHeight="1" x14ac:dyDescent="0.2">
      <c r="A2642"/>
      <c r="B2642"/>
      <c r="C2642"/>
      <c r="D2642"/>
      <c r="E2642"/>
      <c r="F2642"/>
      <c r="G2642" s="2"/>
      <c r="H2642" s="48"/>
    </row>
    <row r="2643" spans="1:8" ht="21.75" customHeight="1" x14ac:dyDescent="0.2">
      <c r="A2643"/>
      <c r="B2643"/>
      <c r="C2643"/>
      <c r="D2643"/>
      <c r="E2643"/>
      <c r="F2643"/>
      <c r="G2643" s="2"/>
      <c r="H2643" s="48"/>
    </row>
    <row r="2644" spans="1:8" ht="21.75" customHeight="1" x14ac:dyDescent="0.2">
      <c r="A2644"/>
      <c r="B2644"/>
      <c r="C2644"/>
      <c r="D2644"/>
      <c r="E2644"/>
      <c r="F2644"/>
      <c r="G2644" s="2"/>
      <c r="H2644" s="48"/>
    </row>
    <row r="2645" spans="1:8" ht="21.75" customHeight="1" x14ac:dyDescent="0.2">
      <c r="A2645"/>
      <c r="B2645"/>
      <c r="C2645"/>
      <c r="D2645"/>
      <c r="E2645"/>
      <c r="F2645"/>
      <c r="G2645" s="2"/>
      <c r="H2645" s="48"/>
    </row>
    <row r="2646" spans="1:8" ht="21.75" customHeight="1" x14ac:dyDescent="0.2">
      <c r="A2646"/>
      <c r="B2646"/>
      <c r="C2646"/>
      <c r="D2646"/>
      <c r="E2646"/>
      <c r="F2646"/>
      <c r="G2646" s="2"/>
      <c r="H2646" s="48"/>
    </row>
    <row r="2647" spans="1:8" ht="21.75" customHeight="1" x14ac:dyDescent="0.2">
      <c r="A2647"/>
      <c r="B2647"/>
      <c r="C2647"/>
      <c r="D2647"/>
      <c r="E2647"/>
      <c r="F2647"/>
      <c r="G2647" s="2"/>
      <c r="H2647" s="48"/>
    </row>
    <row r="2648" spans="1:8" ht="21.75" customHeight="1" x14ac:dyDescent="0.2">
      <c r="A2648"/>
      <c r="B2648"/>
      <c r="C2648"/>
      <c r="D2648"/>
      <c r="E2648"/>
      <c r="F2648"/>
      <c r="G2648" s="2"/>
      <c r="H2648" s="48"/>
    </row>
    <row r="2649" spans="1:8" ht="21.75" customHeight="1" x14ac:dyDescent="0.2">
      <c r="A2649"/>
      <c r="B2649"/>
      <c r="C2649"/>
      <c r="D2649"/>
      <c r="E2649"/>
      <c r="F2649"/>
      <c r="G2649" s="2"/>
      <c r="H2649" s="48"/>
    </row>
    <row r="2650" spans="1:8" ht="21.75" customHeight="1" x14ac:dyDescent="0.2">
      <c r="A2650"/>
      <c r="B2650"/>
      <c r="C2650"/>
      <c r="D2650"/>
      <c r="E2650"/>
      <c r="F2650"/>
      <c r="G2650" s="2"/>
      <c r="H2650" s="48"/>
    </row>
    <row r="2651" spans="1:8" ht="21.75" customHeight="1" x14ac:dyDescent="0.2">
      <c r="A2651"/>
      <c r="B2651"/>
      <c r="C2651" s="2"/>
      <c r="D2651" s="2"/>
      <c r="E2651" s="3"/>
      <c r="F2651" s="3"/>
      <c r="G2651" s="2"/>
      <c r="H2651" s="48"/>
    </row>
    <row r="2652" spans="1:8" ht="21.75" customHeight="1" x14ac:dyDescent="0.2">
      <c r="A2652"/>
      <c r="B2652"/>
      <c r="C2652"/>
      <c r="D2652"/>
      <c r="E2652"/>
      <c r="F2652"/>
      <c r="G2652" s="2"/>
      <c r="H2652" s="48"/>
    </row>
    <row r="2653" spans="1:8" ht="21.75" customHeight="1" x14ac:dyDescent="0.2">
      <c r="A2653"/>
      <c r="B2653"/>
      <c r="C2653"/>
      <c r="D2653"/>
      <c r="E2653"/>
      <c r="F2653"/>
      <c r="G2653" s="2"/>
      <c r="H2653" s="48"/>
    </row>
    <row r="2654" spans="1:8" ht="21.75" customHeight="1" x14ac:dyDescent="0.2">
      <c r="A2654"/>
      <c r="B2654"/>
      <c r="C2654"/>
      <c r="D2654"/>
      <c r="E2654"/>
      <c r="F2654"/>
      <c r="G2654" s="2"/>
      <c r="H2654" s="48"/>
    </row>
    <row r="2655" spans="1:8" ht="21.75" customHeight="1" x14ac:dyDescent="0.2">
      <c r="A2655"/>
      <c r="B2655"/>
      <c r="C2655"/>
      <c r="D2655"/>
      <c r="E2655"/>
      <c r="F2655"/>
      <c r="G2655" s="2"/>
      <c r="H2655" s="48"/>
    </row>
    <row r="2656" spans="1:8" ht="21.75" customHeight="1" x14ac:dyDescent="0.2">
      <c r="A2656"/>
      <c r="B2656"/>
      <c r="C2656"/>
      <c r="D2656"/>
      <c r="E2656"/>
      <c r="F2656"/>
      <c r="G2656" s="2"/>
      <c r="H2656" s="48"/>
    </row>
    <row r="2657" spans="1:8" ht="21.75" customHeight="1" x14ac:dyDescent="0.2">
      <c r="A2657"/>
      <c r="B2657"/>
      <c r="C2657"/>
      <c r="D2657"/>
      <c r="E2657"/>
      <c r="F2657"/>
      <c r="G2657" s="2"/>
      <c r="H2657" s="48"/>
    </row>
    <row r="2658" spans="1:8" ht="21.75" customHeight="1" x14ac:dyDescent="0.2">
      <c r="A2658"/>
      <c r="B2658"/>
      <c r="C2658"/>
      <c r="D2658"/>
      <c r="E2658"/>
      <c r="F2658"/>
      <c r="G2658" s="2"/>
      <c r="H2658" s="48"/>
    </row>
    <row r="2659" spans="1:8" ht="21.75" customHeight="1" x14ac:dyDescent="0.2">
      <c r="A2659"/>
      <c r="B2659"/>
      <c r="C2659"/>
      <c r="D2659"/>
      <c r="E2659"/>
      <c r="F2659"/>
      <c r="G2659" s="2"/>
      <c r="H2659" s="48"/>
    </row>
    <row r="2660" spans="1:8" ht="21.75" customHeight="1" x14ac:dyDescent="0.2">
      <c r="A2660"/>
      <c r="B2660"/>
      <c r="C2660"/>
      <c r="D2660"/>
      <c r="E2660"/>
      <c r="F2660"/>
      <c r="G2660" s="2"/>
      <c r="H2660" s="48"/>
    </row>
    <row r="2661" spans="1:8" ht="21.75" customHeight="1" x14ac:dyDescent="0.2">
      <c r="A2661"/>
      <c r="B2661"/>
      <c r="C2661"/>
      <c r="D2661"/>
      <c r="E2661"/>
      <c r="F2661"/>
      <c r="G2661" s="2"/>
      <c r="H2661" s="48"/>
    </row>
    <row r="2662" spans="1:8" ht="21.75" customHeight="1" x14ac:dyDescent="0.2">
      <c r="A2662"/>
      <c r="B2662"/>
      <c r="C2662" s="2"/>
      <c r="D2662" s="2"/>
      <c r="E2662" s="3"/>
      <c r="F2662" s="3"/>
      <c r="G2662" s="2"/>
      <c r="H2662" s="48"/>
    </row>
    <row r="2663" spans="1:8" ht="21.75" customHeight="1" x14ac:dyDescent="0.2">
      <c r="A2663"/>
      <c r="B2663"/>
      <c r="C2663" s="2"/>
      <c r="D2663" s="2"/>
      <c r="E2663" s="3"/>
      <c r="F2663" s="3"/>
      <c r="G2663" s="2"/>
      <c r="H2663" s="48"/>
    </row>
    <row r="2664" spans="1:8" ht="21.75" customHeight="1" x14ac:dyDescent="0.2">
      <c r="A2664"/>
      <c r="B2664"/>
      <c r="C2664" s="2"/>
      <c r="D2664" s="2"/>
      <c r="E2664" s="3"/>
      <c r="F2664" s="3"/>
      <c r="G2664" s="2"/>
      <c r="H2664" s="48"/>
    </row>
    <row r="2665" spans="1:8" ht="21.75" customHeight="1" x14ac:dyDescent="0.2">
      <c r="A2665"/>
      <c r="B2665"/>
      <c r="C2665"/>
      <c r="D2665"/>
      <c r="E2665"/>
      <c r="F2665"/>
      <c r="G2665" s="2"/>
      <c r="H2665" s="48"/>
    </row>
    <row r="2666" spans="1:8" ht="21.75" customHeight="1" x14ac:dyDescent="0.2">
      <c r="A2666"/>
      <c r="B2666"/>
      <c r="C2666"/>
      <c r="D2666"/>
      <c r="E2666"/>
      <c r="F2666"/>
      <c r="G2666" s="2"/>
      <c r="H2666" s="48"/>
    </row>
    <row r="2667" spans="1:8" ht="21.75" customHeight="1" x14ac:dyDescent="0.2">
      <c r="A2667"/>
      <c r="B2667"/>
      <c r="C2667"/>
      <c r="D2667"/>
      <c r="E2667"/>
      <c r="F2667"/>
      <c r="G2667" s="2"/>
      <c r="H2667" s="48"/>
    </row>
    <row r="2668" spans="1:8" ht="21.75" customHeight="1" x14ac:dyDescent="0.2">
      <c r="A2668"/>
      <c r="B2668"/>
      <c r="C2668"/>
      <c r="D2668"/>
      <c r="E2668"/>
      <c r="F2668"/>
      <c r="G2668" s="2"/>
      <c r="H2668" s="48"/>
    </row>
    <row r="2669" spans="1:8" ht="21.75" customHeight="1" x14ac:dyDescent="0.2">
      <c r="A2669"/>
      <c r="B2669"/>
      <c r="C2669"/>
      <c r="D2669"/>
      <c r="E2669"/>
      <c r="F2669"/>
      <c r="G2669" s="2"/>
      <c r="H2669" s="48"/>
    </row>
    <row r="2670" spans="1:8" ht="21.75" customHeight="1" x14ac:dyDescent="0.2">
      <c r="A2670"/>
      <c r="B2670"/>
      <c r="C2670"/>
      <c r="D2670"/>
      <c r="E2670"/>
      <c r="F2670"/>
      <c r="G2670" s="2"/>
      <c r="H2670" s="48"/>
    </row>
    <row r="2671" spans="1:8" ht="21.75" customHeight="1" x14ac:dyDescent="0.2">
      <c r="A2671"/>
      <c r="B2671"/>
      <c r="C2671"/>
      <c r="D2671"/>
      <c r="E2671"/>
      <c r="F2671"/>
      <c r="G2671" s="2"/>
      <c r="H2671" s="48"/>
    </row>
    <row r="2672" spans="1:8" ht="21.75" customHeight="1" x14ac:dyDescent="0.2">
      <c r="A2672"/>
      <c r="B2672"/>
      <c r="C2672"/>
      <c r="D2672"/>
      <c r="E2672"/>
      <c r="F2672"/>
      <c r="G2672" s="2"/>
      <c r="H2672" s="48"/>
    </row>
    <row r="2673" spans="1:8" ht="21.75" customHeight="1" x14ac:dyDescent="0.2">
      <c r="A2673"/>
      <c r="B2673"/>
      <c r="C2673"/>
      <c r="D2673"/>
      <c r="E2673"/>
      <c r="F2673"/>
      <c r="G2673" s="2"/>
      <c r="H2673" s="48"/>
    </row>
    <row r="2674" spans="1:8" ht="21.75" customHeight="1" x14ac:dyDescent="0.2">
      <c r="A2674"/>
      <c r="B2674"/>
      <c r="C2674" s="2"/>
      <c r="D2674" s="2"/>
      <c r="E2674" s="3"/>
      <c r="F2674" s="3"/>
      <c r="G2674" s="2"/>
      <c r="H2674" s="48"/>
    </row>
    <row r="2675" spans="1:8" ht="21.75" customHeight="1" x14ac:dyDescent="0.2">
      <c r="A2675"/>
      <c r="B2675"/>
      <c r="C2675"/>
      <c r="D2675"/>
      <c r="E2675" s="3"/>
      <c r="F2675" s="3"/>
      <c r="G2675" s="2"/>
      <c r="H2675" s="48"/>
    </row>
    <row r="2676" spans="1:8" ht="21.75" customHeight="1" x14ac:dyDescent="0.2">
      <c r="A2676"/>
      <c r="B2676"/>
      <c r="C2676"/>
      <c r="D2676"/>
      <c r="E2676"/>
      <c r="F2676"/>
      <c r="G2676" s="2"/>
      <c r="H2676" s="48"/>
    </row>
    <row r="2677" spans="1:8" ht="21.75" customHeight="1" x14ac:dyDescent="0.2">
      <c r="A2677"/>
      <c r="B2677"/>
      <c r="C2677"/>
      <c r="D2677"/>
      <c r="E2677"/>
      <c r="F2677"/>
      <c r="G2677" s="2"/>
      <c r="H2677" s="48"/>
    </row>
    <row r="2678" spans="1:8" ht="21.75" customHeight="1" x14ac:dyDescent="0.2">
      <c r="A2678"/>
      <c r="B2678"/>
      <c r="C2678"/>
      <c r="D2678"/>
      <c r="E2678"/>
      <c r="F2678"/>
      <c r="G2678" s="2"/>
      <c r="H2678" s="48"/>
    </row>
    <row r="2679" spans="1:8" ht="21.75" customHeight="1" x14ac:dyDescent="0.2">
      <c r="A2679"/>
      <c r="B2679"/>
      <c r="C2679"/>
      <c r="D2679"/>
      <c r="E2679"/>
      <c r="F2679"/>
      <c r="G2679" s="2"/>
      <c r="H2679" s="48"/>
    </row>
    <row r="2680" spans="1:8" ht="21.75" customHeight="1" x14ac:dyDescent="0.2">
      <c r="A2680"/>
      <c r="B2680"/>
      <c r="C2680"/>
      <c r="D2680"/>
      <c r="E2680"/>
      <c r="F2680"/>
      <c r="G2680" s="2"/>
      <c r="H2680" s="48"/>
    </row>
    <row r="2681" spans="1:8" ht="21.75" customHeight="1" x14ac:dyDescent="0.2">
      <c r="A2681"/>
      <c r="B2681"/>
      <c r="C2681"/>
      <c r="D2681"/>
      <c r="E2681"/>
      <c r="F2681"/>
      <c r="G2681" s="2"/>
      <c r="H2681" s="48"/>
    </row>
    <row r="2682" spans="1:8" ht="21.75" customHeight="1" x14ac:dyDescent="0.2">
      <c r="A2682"/>
      <c r="B2682"/>
      <c r="C2682" s="2"/>
      <c r="D2682" s="2"/>
      <c r="E2682" s="3"/>
      <c r="F2682" s="3"/>
      <c r="G2682" s="2"/>
      <c r="H2682" s="48"/>
    </row>
    <row r="2683" spans="1:8" ht="21.75" customHeight="1" x14ac:dyDescent="0.2">
      <c r="A2683"/>
      <c r="B2683"/>
      <c r="C2683"/>
      <c r="D2683"/>
      <c r="E2683"/>
      <c r="F2683"/>
      <c r="G2683" s="2"/>
      <c r="H2683" s="48"/>
    </row>
    <row r="2684" spans="1:8" ht="21.75" customHeight="1" x14ac:dyDescent="0.2">
      <c r="A2684"/>
      <c r="B2684"/>
      <c r="C2684"/>
      <c r="D2684"/>
      <c r="E2684"/>
      <c r="F2684"/>
      <c r="G2684" s="2"/>
      <c r="H2684" s="48"/>
    </row>
    <row r="2685" spans="1:8" ht="21.75" customHeight="1" x14ac:dyDescent="0.2">
      <c r="A2685"/>
      <c r="B2685"/>
      <c r="C2685"/>
      <c r="D2685"/>
      <c r="E2685"/>
      <c r="F2685"/>
      <c r="G2685" s="2"/>
      <c r="H2685" s="48"/>
    </row>
    <row r="2686" spans="1:8" ht="21.75" customHeight="1" x14ac:dyDescent="0.2">
      <c r="A2686"/>
      <c r="B2686"/>
      <c r="C2686"/>
      <c r="D2686"/>
      <c r="E2686"/>
      <c r="F2686"/>
      <c r="G2686" s="2"/>
      <c r="H2686" s="48"/>
    </row>
    <row r="2687" spans="1:8" ht="21.75" customHeight="1" x14ac:dyDescent="0.2">
      <c r="A2687"/>
      <c r="B2687"/>
      <c r="C2687"/>
      <c r="D2687"/>
      <c r="E2687"/>
      <c r="F2687"/>
      <c r="G2687" s="2"/>
      <c r="H2687" s="48"/>
    </row>
    <row r="2688" spans="1:8" ht="21.75" customHeight="1" x14ac:dyDescent="0.2">
      <c r="A2688"/>
      <c r="B2688"/>
      <c r="C2688"/>
      <c r="D2688"/>
      <c r="E2688"/>
      <c r="F2688"/>
      <c r="G2688" s="2"/>
      <c r="H2688" s="48"/>
    </row>
    <row r="2689" spans="1:8" ht="21.75" customHeight="1" x14ac:dyDescent="0.2">
      <c r="A2689"/>
      <c r="B2689"/>
      <c r="C2689"/>
      <c r="D2689"/>
      <c r="E2689"/>
      <c r="F2689"/>
      <c r="G2689" s="2"/>
      <c r="H2689" s="48"/>
    </row>
    <row r="2690" spans="1:8" ht="21.75" customHeight="1" x14ac:dyDescent="0.2">
      <c r="A2690"/>
      <c r="B2690"/>
      <c r="C2690" s="2"/>
      <c r="D2690" s="2"/>
      <c r="E2690" s="3"/>
      <c r="F2690" s="3"/>
      <c r="G2690" s="2"/>
      <c r="H2690" s="48"/>
    </row>
    <row r="2691" spans="1:8" ht="21.75" customHeight="1" x14ac:dyDescent="0.2">
      <c r="A2691"/>
      <c r="B2691"/>
      <c r="C2691"/>
      <c r="D2691"/>
      <c r="E2691"/>
      <c r="F2691"/>
      <c r="G2691" s="2"/>
      <c r="H2691" s="48"/>
    </row>
    <row r="2692" spans="1:8" ht="21.75" customHeight="1" x14ac:dyDescent="0.2">
      <c r="A2692"/>
      <c r="B2692"/>
      <c r="C2692"/>
      <c r="D2692"/>
      <c r="E2692"/>
      <c r="F2692"/>
      <c r="G2692" s="2"/>
      <c r="H2692" s="48"/>
    </row>
    <row r="2693" spans="1:8" ht="21.75" customHeight="1" x14ac:dyDescent="0.2">
      <c r="A2693"/>
      <c r="B2693"/>
      <c r="C2693"/>
      <c r="D2693"/>
      <c r="E2693"/>
      <c r="F2693"/>
      <c r="G2693" s="2"/>
      <c r="H2693" s="48"/>
    </row>
    <row r="2694" spans="1:8" ht="21.75" customHeight="1" x14ac:dyDescent="0.2">
      <c r="A2694"/>
      <c r="B2694"/>
      <c r="C2694"/>
      <c r="D2694"/>
      <c r="E2694"/>
      <c r="F2694"/>
      <c r="G2694" s="2"/>
      <c r="H2694" s="48"/>
    </row>
    <row r="2695" spans="1:8" ht="21.75" customHeight="1" x14ac:dyDescent="0.2">
      <c r="A2695"/>
      <c r="B2695"/>
      <c r="C2695"/>
      <c r="D2695"/>
      <c r="E2695"/>
      <c r="F2695"/>
      <c r="G2695" s="2"/>
      <c r="H2695" s="48"/>
    </row>
    <row r="2696" spans="1:8" ht="21.75" customHeight="1" x14ac:dyDescent="0.2">
      <c r="A2696"/>
      <c r="B2696"/>
      <c r="C2696"/>
      <c r="D2696"/>
      <c r="E2696"/>
      <c r="F2696"/>
      <c r="G2696" s="2"/>
      <c r="H2696" s="48"/>
    </row>
    <row r="2697" spans="1:8" ht="21.75" customHeight="1" x14ac:dyDescent="0.2">
      <c r="A2697"/>
      <c r="B2697"/>
      <c r="C2697" s="2"/>
      <c r="D2697" s="2"/>
      <c r="E2697" s="3"/>
      <c r="F2697" s="3"/>
      <c r="G2697" s="2"/>
      <c r="H2697" s="48"/>
    </row>
    <row r="2698" spans="1:8" ht="21.75" customHeight="1" x14ac:dyDescent="0.2">
      <c r="A2698"/>
      <c r="B2698"/>
      <c r="C2698" s="2"/>
      <c r="D2698" s="2"/>
      <c r="E2698" s="3"/>
      <c r="F2698" s="3"/>
      <c r="G2698" s="2"/>
      <c r="H2698" s="48"/>
    </row>
    <row r="2699" spans="1:8" ht="21.75" customHeight="1" x14ac:dyDescent="0.2">
      <c r="A2699"/>
      <c r="B2699"/>
      <c r="C2699" s="2"/>
      <c r="D2699" s="2"/>
      <c r="E2699" s="3"/>
      <c r="F2699" s="3"/>
      <c r="G2699" s="2"/>
      <c r="H2699" s="48"/>
    </row>
    <row r="2700" spans="1:8" ht="21.75" customHeight="1" x14ac:dyDescent="0.2">
      <c r="A2700"/>
      <c r="B2700"/>
      <c r="C2700"/>
      <c r="D2700"/>
      <c r="E2700"/>
      <c r="F2700"/>
      <c r="G2700" s="2"/>
      <c r="H2700" s="48"/>
    </row>
    <row r="2701" spans="1:8" ht="21.75" customHeight="1" x14ac:dyDescent="0.2">
      <c r="A2701"/>
      <c r="B2701"/>
      <c r="C2701"/>
      <c r="D2701"/>
      <c r="E2701"/>
      <c r="F2701"/>
      <c r="G2701" s="2"/>
      <c r="H2701" s="48"/>
    </row>
    <row r="2702" spans="1:8" ht="21.75" customHeight="1" x14ac:dyDescent="0.2">
      <c r="A2702"/>
      <c r="B2702"/>
      <c r="C2702"/>
      <c r="D2702"/>
      <c r="E2702"/>
      <c r="F2702"/>
      <c r="G2702" s="2"/>
      <c r="H2702" s="48"/>
    </row>
    <row r="2703" spans="1:8" ht="21.75" customHeight="1" x14ac:dyDescent="0.2">
      <c r="A2703"/>
      <c r="B2703"/>
      <c r="C2703"/>
      <c r="D2703"/>
      <c r="E2703"/>
      <c r="F2703"/>
      <c r="G2703" s="2"/>
      <c r="H2703" s="48"/>
    </row>
    <row r="2704" spans="1:8" ht="21.75" customHeight="1" x14ac:dyDescent="0.2">
      <c r="A2704"/>
      <c r="B2704"/>
      <c r="C2704"/>
      <c r="D2704"/>
      <c r="E2704"/>
      <c r="F2704"/>
      <c r="G2704" s="2"/>
      <c r="H2704" s="48"/>
    </row>
    <row r="2705" spans="1:8" ht="21.75" customHeight="1" x14ac:dyDescent="0.2">
      <c r="A2705"/>
      <c r="B2705"/>
      <c r="C2705"/>
      <c r="D2705"/>
      <c r="E2705"/>
      <c r="F2705"/>
      <c r="G2705" s="2"/>
      <c r="H2705" s="48"/>
    </row>
    <row r="2706" spans="1:8" ht="21.75" customHeight="1" x14ac:dyDescent="0.2">
      <c r="A2706"/>
      <c r="B2706"/>
      <c r="C2706"/>
      <c r="D2706"/>
      <c r="E2706"/>
      <c r="F2706"/>
      <c r="G2706" s="2"/>
      <c r="H2706" s="48"/>
    </row>
    <row r="2707" spans="1:8" ht="21.75" customHeight="1" x14ac:dyDescent="0.2">
      <c r="A2707"/>
      <c r="B2707"/>
      <c r="C2707"/>
      <c r="D2707"/>
      <c r="E2707"/>
      <c r="F2707"/>
      <c r="G2707" s="2"/>
      <c r="H2707" s="48"/>
    </row>
    <row r="2708" spans="1:8" ht="21.75" customHeight="1" x14ac:dyDescent="0.2">
      <c r="A2708"/>
      <c r="B2708"/>
      <c r="C2708"/>
      <c r="D2708"/>
      <c r="E2708"/>
      <c r="F2708"/>
      <c r="G2708" s="2"/>
      <c r="H2708" s="48"/>
    </row>
    <row r="2709" spans="1:8" ht="21.75" customHeight="1" x14ac:dyDescent="0.2">
      <c r="A2709"/>
      <c r="B2709"/>
      <c r="C2709"/>
      <c r="D2709"/>
      <c r="E2709"/>
      <c r="F2709"/>
      <c r="G2709" s="2"/>
      <c r="H2709" s="48"/>
    </row>
    <row r="2710" spans="1:8" ht="21.75" customHeight="1" x14ac:dyDescent="0.2">
      <c r="A2710"/>
      <c r="B2710"/>
      <c r="C2710"/>
      <c r="D2710"/>
      <c r="E2710"/>
      <c r="F2710"/>
      <c r="G2710" s="2"/>
      <c r="H2710" s="48"/>
    </row>
    <row r="2711" spans="1:8" ht="21.75" customHeight="1" x14ac:dyDescent="0.2">
      <c r="A2711"/>
      <c r="B2711"/>
      <c r="C2711"/>
      <c r="D2711"/>
      <c r="E2711"/>
      <c r="F2711"/>
      <c r="G2711" s="2"/>
      <c r="H2711" s="48"/>
    </row>
    <row r="2712" spans="1:8" ht="21.75" customHeight="1" x14ac:dyDescent="0.2">
      <c r="A2712"/>
      <c r="B2712"/>
      <c r="C2712" s="2"/>
      <c r="D2712" s="2"/>
      <c r="E2712" s="3"/>
      <c r="F2712" s="3"/>
      <c r="G2712" s="2"/>
      <c r="H2712" s="48"/>
    </row>
    <row r="2713" spans="1:8" ht="21.75" customHeight="1" x14ac:dyDescent="0.2">
      <c r="A2713"/>
      <c r="B2713"/>
      <c r="C2713"/>
      <c r="D2713"/>
      <c r="E2713" s="3"/>
      <c r="F2713" s="3"/>
      <c r="G2713" s="2"/>
      <c r="H2713" s="48"/>
    </row>
    <row r="2714" spans="1:8" ht="21.75" customHeight="1" x14ac:dyDescent="0.2">
      <c r="A2714"/>
      <c r="B2714"/>
      <c r="C2714"/>
      <c r="D2714"/>
      <c r="E2714" s="3"/>
      <c r="F2714" s="3"/>
      <c r="G2714" s="2"/>
      <c r="H2714" s="48"/>
    </row>
    <row r="2715" spans="1:8" ht="21.75" customHeight="1" x14ac:dyDescent="0.2">
      <c r="A2715"/>
      <c r="B2715"/>
      <c r="C2715"/>
      <c r="D2715"/>
      <c r="E2715"/>
      <c r="F2715"/>
      <c r="G2715" s="2"/>
      <c r="H2715" s="48"/>
    </row>
    <row r="2716" spans="1:8" ht="21.75" customHeight="1" x14ac:dyDescent="0.2">
      <c r="A2716"/>
      <c r="B2716"/>
      <c r="C2716" s="2"/>
      <c r="D2716" s="2"/>
      <c r="E2716" s="3"/>
      <c r="F2716" s="3"/>
      <c r="G2716" s="2"/>
      <c r="H2716" s="48"/>
    </row>
    <row r="2717" spans="1:8" ht="21.75" customHeight="1" x14ac:dyDescent="0.2">
      <c r="A2717"/>
      <c r="B2717"/>
      <c r="C2717"/>
      <c r="D2717"/>
      <c r="E2717" s="3"/>
      <c r="F2717" s="3"/>
      <c r="G2717" s="2"/>
      <c r="H2717" s="48"/>
    </row>
    <row r="2718" spans="1:8" ht="21.75" customHeight="1" x14ac:dyDescent="0.2">
      <c r="A2718"/>
      <c r="B2718"/>
      <c r="C2718"/>
      <c r="D2718"/>
      <c r="E2718"/>
      <c r="F2718"/>
      <c r="G2718" s="2"/>
      <c r="H2718" s="48"/>
    </row>
    <row r="2719" spans="1:8" ht="21.75" customHeight="1" x14ac:dyDescent="0.2">
      <c r="A2719"/>
      <c r="B2719"/>
      <c r="C2719"/>
      <c r="D2719"/>
      <c r="E2719"/>
      <c r="F2719"/>
      <c r="G2719" s="2"/>
      <c r="H2719" s="48"/>
    </row>
    <row r="2720" spans="1:8" ht="21.75" customHeight="1" x14ac:dyDescent="0.2">
      <c r="A2720"/>
      <c r="B2720"/>
      <c r="C2720"/>
      <c r="D2720"/>
      <c r="E2720"/>
      <c r="F2720"/>
      <c r="G2720" s="2"/>
      <c r="H2720" s="48"/>
    </row>
    <row r="2721" spans="1:8" ht="21.75" customHeight="1" x14ac:dyDescent="0.2">
      <c r="A2721"/>
      <c r="B2721"/>
      <c r="C2721"/>
      <c r="D2721"/>
      <c r="E2721"/>
      <c r="F2721"/>
      <c r="G2721" s="2"/>
      <c r="H2721" s="48"/>
    </row>
    <row r="2722" spans="1:8" ht="21.75" customHeight="1" x14ac:dyDescent="0.2">
      <c r="A2722"/>
      <c r="B2722"/>
      <c r="C2722"/>
      <c r="D2722"/>
      <c r="E2722"/>
      <c r="F2722"/>
      <c r="G2722" s="2"/>
      <c r="H2722" s="48"/>
    </row>
    <row r="2723" spans="1:8" ht="21.75" customHeight="1" x14ac:dyDescent="0.2">
      <c r="A2723"/>
      <c r="B2723"/>
      <c r="C2723"/>
      <c r="D2723"/>
      <c r="E2723"/>
      <c r="F2723"/>
      <c r="G2723" s="2"/>
      <c r="H2723" s="48"/>
    </row>
    <row r="2724" spans="1:8" ht="21.75" customHeight="1" x14ac:dyDescent="0.2">
      <c r="A2724"/>
      <c r="B2724"/>
      <c r="C2724"/>
      <c r="D2724"/>
      <c r="E2724"/>
      <c r="F2724"/>
      <c r="G2724" s="2"/>
      <c r="H2724" s="48"/>
    </row>
    <row r="2725" spans="1:8" ht="21.75" customHeight="1" x14ac:dyDescent="0.2">
      <c r="A2725"/>
      <c r="B2725"/>
      <c r="C2725" s="2"/>
      <c r="D2725" s="2"/>
      <c r="E2725" s="3"/>
      <c r="F2725" s="3"/>
      <c r="G2725" s="2"/>
      <c r="H2725" s="48"/>
    </row>
    <row r="2726" spans="1:8" ht="21.75" customHeight="1" x14ac:dyDescent="0.2">
      <c r="A2726"/>
      <c r="B2726"/>
      <c r="C2726"/>
      <c r="D2726"/>
      <c r="E2726"/>
      <c r="F2726"/>
      <c r="G2726" s="2"/>
      <c r="H2726" s="48"/>
    </row>
    <row r="2727" spans="1:8" ht="21.75" customHeight="1" x14ac:dyDescent="0.2">
      <c r="A2727"/>
      <c r="B2727"/>
      <c r="C2727"/>
      <c r="D2727"/>
      <c r="E2727"/>
      <c r="F2727"/>
      <c r="G2727" s="2"/>
      <c r="H2727" s="48"/>
    </row>
    <row r="2728" spans="1:8" ht="21.75" customHeight="1" x14ac:dyDescent="0.2">
      <c r="A2728"/>
      <c r="B2728"/>
      <c r="C2728"/>
      <c r="D2728"/>
      <c r="E2728"/>
      <c r="F2728"/>
      <c r="G2728" s="2"/>
      <c r="H2728" s="48"/>
    </row>
    <row r="2729" spans="1:8" ht="21.75" customHeight="1" x14ac:dyDescent="0.2">
      <c r="A2729"/>
      <c r="B2729"/>
      <c r="C2729"/>
      <c r="D2729"/>
      <c r="E2729"/>
      <c r="F2729"/>
      <c r="G2729" s="2"/>
      <c r="H2729" s="48"/>
    </row>
    <row r="2730" spans="1:8" ht="21.75" customHeight="1" x14ac:dyDescent="0.2">
      <c r="A2730"/>
      <c r="B2730"/>
      <c r="C2730"/>
      <c r="D2730"/>
      <c r="E2730"/>
      <c r="F2730"/>
      <c r="G2730" s="2"/>
      <c r="H2730" s="48"/>
    </row>
    <row r="2731" spans="1:8" ht="21.75" customHeight="1" x14ac:dyDescent="0.2">
      <c r="A2731"/>
      <c r="B2731"/>
      <c r="C2731"/>
      <c r="D2731"/>
      <c r="E2731"/>
      <c r="F2731"/>
      <c r="G2731" s="2"/>
      <c r="H2731" s="48"/>
    </row>
    <row r="2732" spans="1:8" ht="21.75" customHeight="1" x14ac:dyDescent="0.2">
      <c r="A2732"/>
      <c r="B2732"/>
      <c r="C2732" s="2"/>
      <c r="D2732" s="2"/>
      <c r="E2732" s="3"/>
      <c r="F2732" s="3"/>
      <c r="G2732" s="2"/>
      <c r="H2732" s="48"/>
    </row>
    <row r="2733" spans="1:8" ht="21.75" customHeight="1" x14ac:dyDescent="0.2">
      <c r="A2733"/>
      <c r="B2733"/>
      <c r="C2733"/>
      <c r="D2733"/>
      <c r="E2733"/>
      <c r="F2733"/>
      <c r="G2733" s="2"/>
      <c r="H2733" s="48"/>
    </row>
    <row r="2734" spans="1:8" ht="21.75" customHeight="1" x14ac:dyDescent="0.2">
      <c r="A2734"/>
      <c r="B2734"/>
      <c r="C2734"/>
      <c r="D2734"/>
      <c r="E2734"/>
      <c r="F2734"/>
      <c r="G2734" s="2"/>
      <c r="H2734" s="48"/>
    </row>
    <row r="2735" spans="1:8" ht="21.75" customHeight="1" x14ac:dyDescent="0.2">
      <c r="A2735"/>
      <c r="B2735"/>
      <c r="C2735"/>
      <c r="D2735"/>
      <c r="E2735"/>
      <c r="F2735"/>
      <c r="G2735" s="2"/>
      <c r="H2735" s="48"/>
    </row>
    <row r="2736" spans="1:8" ht="21.75" customHeight="1" x14ac:dyDescent="0.2">
      <c r="A2736"/>
      <c r="B2736"/>
      <c r="C2736" s="2"/>
      <c r="D2736" s="2"/>
      <c r="E2736" s="3"/>
      <c r="F2736" s="3"/>
      <c r="G2736" s="2"/>
      <c r="H2736" s="48"/>
    </row>
    <row r="2737" spans="1:8" ht="21.75" customHeight="1" x14ac:dyDescent="0.2">
      <c r="A2737"/>
      <c r="B2737"/>
      <c r="C2737"/>
      <c r="D2737"/>
      <c r="E2737" s="3"/>
      <c r="F2737" s="3"/>
      <c r="G2737" s="2"/>
      <c r="H2737" s="48"/>
    </row>
    <row r="2738" spans="1:8" ht="21.75" customHeight="1" x14ac:dyDescent="0.2">
      <c r="A2738"/>
      <c r="B2738"/>
      <c r="C2738"/>
      <c r="D2738"/>
      <c r="E2738" s="3"/>
      <c r="F2738" s="3"/>
      <c r="G2738" s="2"/>
      <c r="H2738" s="48"/>
    </row>
    <row r="2739" spans="1:8" ht="21.75" customHeight="1" x14ac:dyDescent="0.2">
      <c r="A2739"/>
      <c r="B2739"/>
      <c r="C2739"/>
      <c r="D2739"/>
      <c r="E2739"/>
      <c r="F2739"/>
      <c r="G2739" s="2"/>
      <c r="H2739" s="48"/>
    </row>
    <row r="2740" spans="1:8" ht="21.75" customHeight="1" x14ac:dyDescent="0.2">
      <c r="A2740"/>
      <c r="B2740"/>
      <c r="C2740"/>
      <c r="D2740"/>
      <c r="E2740"/>
      <c r="F2740"/>
      <c r="G2740" s="2"/>
      <c r="H2740" s="48"/>
    </row>
    <row r="2741" spans="1:8" ht="21.75" customHeight="1" x14ac:dyDescent="0.2">
      <c r="A2741"/>
      <c r="B2741"/>
      <c r="C2741"/>
      <c r="D2741"/>
      <c r="E2741"/>
      <c r="F2741"/>
      <c r="G2741" s="2"/>
      <c r="H2741" s="48"/>
    </row>
    <row r="2742" spans="1:8" ht="21.75" customHeight="1" x14ac:dyDescent="0.2">
      <c r="A2742"/>
      <c r="B2742"/>
      <c r="C2742"/>
      <c r="D2742"/>
      <c r="E2742"/>
      <c r="F2742"/>
      <c r="G2742" s="2"/>
      <c r="H2742" s="48"/>
    </row>
    <row r="2743" spans="1:8" ht="21.75" customHeight="1" x14ac:dyDescent="0.2">
      <c r="A2743"/>
      <c r="B2743"/>
      <c r="C2743"/>
      <c r="D2743"/>
      <c r="E2743"/>
      <c r="F2743"/>
      <c r="G2743" s="2"/>
      <c r="H2743" s="48"/>
    </row>
    <row r="2744" spans="1:8" ht="21.75" customHeight="1" x14ac:dyDescent="0.2">
      <c r="A2744"/>
      <c r="B2744"/>
      <c r="C2744"/>
      <c r="D2744"/>
      <c r="E2744"/>
      <c r="F2744"/>
      <c r="G2744" s="2"/>
      <c r="H2744" s="48"/>
    </row>
    <row r="2745" spans="1:8" ht="21.75" customHeight="1" x14ac:dyDescent="0.2">
      <c r="A2745"/>
      <c r="B2745"/>
      <c r="C2745"/>
      <c r="D2745"/>
      <c r="E2745"/>
      <c r="F2745"/>
      <c r="G2745" s="2"/>
      <c r="H2745" s="48"/>
    </row>
    <row r="2746" spans="1:8" ht="21.75" customHeight="1" x14ac:dyDescent="0.2">
      <c r="A2746"/>
      <c r="B2746"/>
      <c r="C2746"/>
      <c r="D2746"/>
      <c r="E2746"/>
      <c r="F2746"/>
      <c r="G2746" s="2"/>
      <c r="H2746" s="48"/>
    </row>
    <row r="2747" spans="1:8" ht="21.75" customHeight="1" x14ac:dyDescent="0.2">
      <c r="A2747"/>
      <c r="B2747"/>
      <c r="C2747"/>
      <c r="D2747"/>
      <c r="E2747"/>
      <c r="F2747"/>
      <c r="G2747" s="2"/>
      <c r="H2747" s="48"/>
    </row>
    <row r="2748" spans="1:8" ht="21.75" customHeight="1" x14ac:dyDescent="0.2">
      <c r="A2748"/>
      <c r="B2748"/>
      <c r="C2748"/>
      <c r="D2748"/>
      <c r="E2748"/>
      <c r="F2748"/>
      <c r="G2748" s="2"/>
      <c r="H2748" s="48"/>
    </row>
    <row r="2749" spans="1:8" ht="21.75" customHeight="1" x14ac:dyDescent="0.2">
      <c r="A2749"/>
      <c r="B2749"/>
      <c r="C2749"/>
      <c r="D2749"/>
      <c r="E2749"/>
      <c r="F2749"/>
      <c r="G2749" s="2"/>
      <c r="H2749" s="48"/>
    </row>
    <row r="2750" spans="1:8" ht="21.75" customHeight="1" x14ac:dyDescent="0.2">
      <c r="A2750"/>
      <c r="B2750"/>
      <c r="C2750"/>
      <c r="D2750"/>
      <c r="E2750"/>
      <c r="F2750"/>
      <c r="G2750" s="2"/>
      <c r="H2750" s="48"/>
    </row>
    <row r="2751" spans="1:8" ht="21.75" customHeight="1" x14ac:dyDescent="0.2">
      <c r="A2751"/>
      <c r="B2751"/>
      <c r="C2751"/>
      <c r="D2751"/>
      <c r="E2751"/>
      <c r="F2751"/>
      <c r="G2751" s="2"/>
      <c r="H2751" s="48"/>
    </row>
    <row r="2752" spans="1:8" ht="21.75" customHeight="1" x14ac:dyDescent="0.2">
      <c r="A2752"/>
      <c r="B2752"/>
      <c r="C2752"/>
      <c r="D2752"/>
      <c r="E2752"/>
      <c r="F2752"/>
      <c r="G2752" s="2"/>
      <c r="H2752" s="48"/>
    </row>
    <row r="2753" spans="1:8" ht="21.75" customHeight="1" x14ac:dyDescent="0.2">
      <c r="A2753"/>
      <c r="B2753"/>
      <c r="C2753"/>
      <c r="D2753"/>
      <c r="E2753"/>
      <c r="F2753"/>
      <c r="G2753" s="2"/>
      <c r="H2753" s="48"/>
    </row>
    <row r="2754" spans="1:8" ht="21.75" customHeight="1" x14ac:dyDescent="0.2">
      <c r="A2754"/>
      <c r="B2754"/>
      <c r="C2754"/>
      <c r="D2754"/>
      <c r="E2754"/>
      <c r="F2754"/>
      <c r="G2754" s="2"/>
      <c r="H2754" s="48"/>
    </row>
    <row r="2755" spans="1:8" ht="21.75" customHeight="1" x14ac:dyDescent="0.2">
      <c r="A2755"/>
      <c r="B2755"/>
      <c r="C2755"/>
      <c r="D2755"/>
      <c r="E2755"/>
      <c r="F2755"/>
      <c r="G2755" s="2"/>
      <c r="H2755" s="48"/>
    </row>
    <row r="2756" spans="1:8" ht="21.75" customHeight="1" x14ac:dyDescent="0.2">
      <c r="A2756"/>
      <c r="B2756"/>
      <c r="C2756"/>
      <c r="D2756"/>
      <c r="E2756"/>
      <c r="F2756"/>
      <c r="G2756" s="2"/>
      <c r="H2756" s="48"/>
    </row>
    <row r="2757" spans="1:8" ht="21.75" customHeight="1" x14ac:dyDescent="0.2">
      <c r="A2757"/>
      <c r="B2757"/>
      <c r="C2757"/>
      <c r="D2757"/>
      <c r="E2757"/>
      <c r="F2757"/>
      <c r="G2757" s="2"/>
      <c r="H2757" s="48"/>
    </row>
    <row r="2758" spans="1:8" ht="21.75" customHeight="1" x14ac:dyDescent="0.2">
      <c r="A2758"/>
      <c r="B2758"/>
      <c r="C2758"/>
      <c r="D2758"/>
      <c r="E2758"/>
      <c r="F2758"/>
      <c r="G2758" s="2"/>
      <c r="H2758" s="48"/>
    </row>
    <row r="2759" spans="1:8" ht="21.75" customHeight="1" x14ac:dyDescent="0.2">
      <c r="A2759"/>
      <c r="B2759"/>
      <c r="C2759" s="2"/>
      <c r="D2759" s="2"/>
      <c r="E2759" s="3"/>
      <c r="F2759" s="3"/>
      <c r="G2759" s="2"/>
      <c r="H2759" s="48"/>
    </row>
    <row r="2760" spans="1:8" ht="21.75" customHeight="1" x14ac:dyDescent="0.2">
      <c r="A2760"/>
      <c r="B2760"/>
      <c r="C2760"/>
      <c r="D2760"/>
      <c r="E2760"/>
      <c r="F2760"/>
      <c r="G2760" s="2"/>
      <c r="H2760" s="48"/>
    </row>
    <row r="2761" spans="1:8" ht="21.75" customHeight="1" x14ac:dyDescent="0.2">
      <c r="A2761"/>
      <c r="B2761"/>
      <c r="C2761"/>
      <c r="D2761"/>
      <c r="E2761"/>
      <c r="F2761"/>
      <c r="G2761" s="2"/>
      <c r="H2761" s="48"/>
    </row>
    <row r="2762" spans="1:8" ht="21.75" customHeight="1" x14ac:dyDescent="0.2">
      <c r="A2762"/>
      <c r="B2762"/>
      <c r="C2762"/>
      <c r="D2762"/>
      <c r="E2762"/>
      <c r="F2762"/>
      <c r="G2762" s="2"/>
      <c r="H2762" s="48"/>
    </row>
    <row r="2763" spans="1:8" ht="21.75" customHeight="1" x14ac:dyDescent="0.2">
      <c r="A2763"/>
      <c r="B2763"/>
      <c r="C2763"/>
      <c r="D2763"/>
      <c r="E2763"/>
      <c r="F2763"/>
      <c r="G2763" s="2"/>
      <c r="H2763" s="48"/>
    </row>
    <row r="2764" spans="1:8" ht="21.75" customHeight="1" x14ac:dyDescent="0.2">
      <c r="A2764"/>
      <c r="B2764"/>
      <c r="C2764"/>
      <c r="D2764"/>
      <c r="E2764"/>
      <c r="F2764"/>
      <c r="G2764" s="2"/>
      <c r="H2764" s="48"/>
    </row>
    <row r="2765" spans="1:8" ht="21.75" customHeight="1" x14ac:dyDescent="0.2">
      <c r="A2765"/>
      <c r="B2765"/>
      <c r="C2765"/>
      <c r="D2765"/>
      <c r="E2765"/>
      <c r="F2765"/>
      <c r="G2765" s="2"/>
      <c r="H2765" s="48"/>
    </row>
    <row r="2766" spans="1:8" ht="21.75" customHeight="1" x14ac:dyDescent="0.2">
      <c r="A2766"/>
      <c r="B2766"/>
      <c r="C2766"/>
      <c r="D2766"/>
      <c r="E2766" s="3"/>
      <c r="F2766" s="3"/>
      <c r="G2766" s="2"/>
      <c r="H2766" s="48"/>
    </row>
    <row r="2767" spans="1:8" ht="21.75" customHeight="1" x14ac:dyDescent="0.2">
      <c r="A2767"/>
      <c r="B2767"/>
      <c r="C2767"/>
      <c r="D2767"/>
      <c r="E2767"/>
      <c r="F2767"/>
      <c r="G2767" s="2"/>
      <c r="H2767" s="48"/>
    </row>
    <row r="2768" spans="1:8" ht="21.75" customHeight="1" x14ac:dyDescent="0.2">
      <c r="A2768"/>
      <c r="B2768"/>
      <c r="C2768"/>
      <c r="D2768"/>
      <c r="E2768"/>
      <c r="F2768"/>
      <c r="G2768" s="2"/>
      <c r="H2768" s="48"/>
    </row>
    <row r="2769" spans="1:8" ht="21.75" customHeight="1" x14ac:dyDescent="0.2">
      <c r="A2769"/>
      <c r="B2769"/>
      <c r="C2769"/>
      <c r="D2769"/>
      <c r="E2769"/>
      <c r="F2769"/>
      <c r="G2769" s="2"/>
      <c r="H2769" s="48"/>
    </row>
    <row r="2770" spans="1:8" ht="21.75" customHeight="1" x14ac:dyDescent="0.2">
      <c r="A2770"/>
      <c r="B2770"/>
      <c r="C2770"/>
      <c r="D2770"/>
      <c r="E2770"/>
      <c r="F2770"/>
      <c r="G2770" s="2"/>
      <c r="H2770" s="48"/>
    </row>
    <row r="2771" spans="1:8" ht="21.75" customHeight="1" x14ac:dyDescent="0.2">
      <c r="A2771"/>
      <c r="B2771"/>
      <c r="C2771" s="2"/>
      <c r="D2771" s="2"/>
      <c r="E2771" s="3"/>
      <c r="F2771" s="3"/>
      <c r="G2771" s="2"/>
      <c r="H2771" s="48"/>
    </row>
    <row r="2772" spans="1:8" ht="21.75" customHeight="1" x14ac:dyDescent="0.2">
      <c r="A2772"/>
      <c r="B2772"/>
      <c r="C2772"/>
      <c r="D2772"/>
      <c r="E2772"/>
      <c r="F2772"/>
      <c r="G2772" s="2"/>
      <c r="H2772" s="48"/>
    </row>
    <row r="2773" spans="1:8" ht="21.75" customHeight="1" x14ac:dyDescent="0.2">
      <c r="A2773"/>
      <c r="B2773"/>
      <c r="C2773"/>
      <c r="D2773"/>
      <c r="E2773"/>
      <c r="F2773"/>
      <c r="G2773" s="2"/>
      <c r="H2773" s="48"/>
    </row>
    <row r="2774" spans="1:8" ht="21.75" customHeight="1" x14ac:dyDescent="0.2">
      <c r="A2774"/>
      <c r="B2774"/>
      <c r="C2774"/>
      <c r="D2774"/>
      <c r="E2774"/>
      <c r="F2774"/>
      <c r="G2774" s="2"/>
      <c r="H2774" s="48"/>
    </row>
    <row r="2775" spans="1:8" ht="21.75" customHeight="1" x14ac:dyDescent="0.2">
      <c r="A2775"/>
      <c r="B2775"/>
      <c r="C2775"/>
      <c r="D2775"/>
      <c r="E2775"/>
      <c r="F2775"/>
      <c r="G2775" s="2"/>
      <c r="H2775" s="48"/>
    </row>
    <row r="2776" spans="1:8" ht="21.75" customHeight="1" x14ac:dyDescent="0.2">
      <c r="A2776"/>
      <c r="B2776"/>
      <c r="C2776" s="2"/>
      <c r="D2776" s="2"/>
      <c r="E2776" s="3"/>
      <c r="F2776" s="3"/>
      <c r="G2776" s="2"/>
      <c r="H2776" s="48"/>
    </row>
    <row r="2777" spans="1:8" ht="21.75" customHeight="1" x14ac:dyDescent="0.2">
      <c r="A2777"/>
      <c r="B2777"/>
      <c r="C2777" s="2"/>
      <c r="D2777" s="2"/>
      <c r="E2777" s="3"/>
      <c r="F2777" s="3"/>
      <c r="G2777" s="2"/>
      <c r="H2777" s="48"/>
    </row>
    <row r="2778" spans="1:8" ht="21.75" customHeight="1" x14ac:dyDescent="0.2">
      <c r="A2778"/>
      <c r="B2778"/>
      <c r="C2778"/>
      <c r="D2778"/>
      <c r="E2778" s="3"/>
      <c r="F2778" s="3"/>
      <c r="G2778" s="2"/>
      <c r="H2778" s="48"/>
    </row>
    <row r="2779" spans="1:8" ht="21.75" customHeight="1" x14ac:dyDescent="0.2">
      <c r="A2779"/>
      <c r="B2779"/>
      <c r="C2779"/>
      <c r="D2779"/>
      <c r="E2779"/>
      <c r="F2779"/>
      <c r="G2779" s="2"/>
      <c r="H2779" s="48"/>
    </row>
    <row r="2780" spans="1:8" ht="21.75" customHeight="1" x14ac:dyDescent="0.2">
      <c r="A2780"/>
      <c r="B2780"/>
      <c r="C2780"/>
      <c r="D2780"/>
      <c r="E2780"/>
      <c r="F2780"/>
      <c r="G2780" s="2"/>
      <c r="H2780" s="48"/>
    </row>
    <row r="2781" spans="1:8" ht="21.75" customHeight="1" x14ac:dyDescent="0.2">
      <c r="A2781"/>
      <c r="B2781"/>
      <c r="C2781"/>
      <c r="D2781"/>
      <c r="E2781"/>
      <c r="F2781"/>
      <c r="G2781" s="2"/>
      <c r="H2781" s="48"/>
    </row>
    <row r="2782" spans="1:8" ht="21.75" customHeight="1" x14ac:dyDescent="0.2">
      <c r="A2782"/>
      <c r="B2782"/>
      <c r="C2782"/>
      <c r="D2782"/>
      <c r="E2782"/>
      <c r="F2782"/>
      <c r="G2782" s="2"/>
      <c r="H2782" s="48"/>
    </row>
    <row r="2783" spans="1:8" ht="21.75" customHeight="1" x14ac:dyDescent="0.2">
      <c r="A2783"/>
      <c r="B2783"/>
      <c r="C2783"/>
      <c r="D2783"/>
      <c r="E2783"/>
      <c r="F2783"/>
      <c r="G2783" s="2"/>
      <c r="H2783" s="48"/>
    </row>
    <row r="2784" spans="1:8" ht="21.75" customHeight="1" x14ac:dyDescent="0.2">
      <c r="A2784"/>
      <c r="B2784"/>
      <c r="C2784"/>
      <c r="D2784"/>
      <c r="E2784"/>
      <c r="F2784"/>
      <c r="G2784" s="2"/>
      <c r="H2784" s="48"/>
    </row>
    <row r="2785" spans="1:8" ht="21.75" customHeight="1" x14ac:dyDescent="0.2">
      <c r="A2785"/>
      <c r="B2785"/>
      <c r="C2785" s="2"/>
      <c r="D2785" s="2"/>
      <c r="E2785" s="3"/>
      <c r="F2785" s="3"/>
      <c r="G2785" s="2"/>
      <c r="H2785" s="48"/>
    </row>
    <row r="2786" spans="1:8" ht="21.75" customHeight="1" x14ac:dyDescent="0.2">
      <c r="A2786"/>
      <c r="B2786"/>
      <c r="C2786" s="2"/>
      <c r="D2786" s="2"/>
      <c r="E2786" s="3"/>
      <c r="F2786" s="3"/>
      <c r="G2786" s="2"/>
      <c r="H2786" s="48"/>
    </row>
    <row r="2787" spans="1:8" ht="21.75" customHeight="1" x14ac:dyDescent="0.2">
      <c r="A2787"/>
      <c r="B2787"/>
      <c r="C2787" s="2"/>
      <c r="D2787" s="2"/>
      <c r="E2787" s="3"/>
      <c r="F2787" s="3"/>
      <c r="G2787" s="2"/>
      <c r="H2787" s="48"/>
    </row>
    <row r="2788" spans="1:8" ht="21.75" customHeight="1" x14ac:dyDescent="0.2">
      <c r="A2788"/>
      <c r="B2788"/>
      <c r="C2788" s="2"/>
      <c r="D2788" s="2"/>
      <c r="E2788" s="3"/>
      <c r="F2788" s="3"/>
      <c r="G2788" s="2"/>
      <c r="H2788" s="48"/>
    </row>
    <row r="2789" spans="1:8" ht="21.75" customHeight="1" x14ac:dyDescent="0.2">
      <c r="A2789"/>
      <c r="B2789"/>
      <c r="C2789"/>
      <c r="D2789"/>
      <c r="E2789" s="3"/>
      <c r="F2789" s="3"/>
      <c r="G2789" s="2"/>
      <c r="H2789" s="48"/>
    </row>
    <row r="2790" spans="1:8" ht="21.75" customHeight="1" x14ac:dyDescent="0.2">
      <c r="A2790"/>
      <c r="B2790"/>
      <c r="C2790"/>
      <c r="D2790"/>
      <c r="E2790" s="3"/>
      <c r="F2790" s="3"/>
      <c r="G2790" s="2"/>
      <c r="H2790" s="48"/>
    </row>
    <row r="2791" spans="1:8" ht="21.75" customHeight="1" x14ac:dyDescent="0.2">
      <c r="A2791"/>
      <c r="B2791"/>
      <c r="C2791"/>
      <c r="D2791"/>
      <c r="E2791"/>
      <c r="F2791"/>
      <c r="G2791" s="2"/>
      <c r="H2791" s="48"/>
    </row>
    <row r="2792" spans="1:8" ht="21.75" customHeight="1" x14ac:dyDescent="0.2">
      <c r="A2792"/>
      <c r="B2792"/>
      <c r="C2792"/>
      <c r="D2792"/>
      <c r="E2792"/>
      <c r="F2792"/>
      <c r="G2792" s="2"/>
      <c r="H2792" s="48"/>
    </row>
    <row r="2793" spans="1:8" ht="21.75" customHeight="1" x14ac:dyDescent="0.2">
      <c r="A2793"/>
      <c r="B2793"/>
      <c r="C2793"/>
      <c r="D2793"/>
      <c r="E2793"/>
      <c r="F2793"/>
      <c r="G2793" s="2"/>
      <c r="H2793" s="48"/>
    </row>
    <row r="2794" spans="1:8" ht="21.75" customHeight="1" x14ac:dyDescent="0.2">
      <c r="A2794"/>
      <c r="B2794"/>
      <c r="C2794"/>
      <c r="D2794"/>
      <c r="E2794"/>
      <c r="F2794"/>
      <c r="G2794" s="2"/>
      <c r="H2794" s="48"/>
    </row>
    <row r="2795" spans="1:8" ht="21.75" customHeight="1" x14ac:dyDescent="0.2">
      <c r="A2795"/>
      <c r="B2795"/>
      <c r="C2795"/>
      <c r="D2795"/>
      <c r="E2795"/>
      <c r="F2795"/>
      <c r="G2795" s="2"/>
      <c r="H2795" s="48"/>
    </row>
    <row r="2796" spans="1:8" ht="21.75" customHeight="1" x14ac:dyDescent="0.2">
      <c r="A2796"/>
      <c r="B2796"/>
      <c r="C2796"/>
      <c r="D2796"/>
      <c r="E2796"/>
      <c r="F2796"/>
      <c r="G2796" s="2"/>
      <c r="H2796" s="48"/>
    </row>
    <row r="2797" spans="1:8" ht="21.75" customHeight="1" x14ac:dyDescent="0.2">
      <c r="A2797"/>
      <c r="B2797"/>
      <c r="C2797"/>
      <c r="D2797"/>
      <c r="E2797"/>
      <c r="F2797"/>
      <c r="G2797" s="2"/>
      <c r="H2797" s="48"/>
    </row>
    <row r="2798" spans="1:8" ht="21.75" customHeight="1" x14ac:dyDescent="0.2">
      <c r="A2798"/>
      <c r="B2798"/>
      <c r="C2798"/>
      <c r="D2798"/>
      <c r="E2798"/>
      <c r="F2798"/>
      <c r="G2798" s="2"/>
      <c r="H2798" s="48"/>
    </row>
    <row r="2799" spans="1:8" ht="21.75" customHeight="1" x14ac:dyDescent="0.2">
      <c r="A2799"/>
      <c r="B2799"/>
      <c r="C2799"/>
      <c r="D2799"/>
      <c r="E2799"/>
      <c r="F2799"/>
      <c r="G2799" s="2"/>
      <c r="H2799" s="48"/>
    </row>
    <row r="2800" spans="1:8" ht="21.75" customHeight="1" x14ac:dyDescent="0.2">
      <c r="A2800"/>
      <c r="B2800"/>
      <c r="C2800"/>
      <c r="D2800"/>
      <c r="E2800"/>
      <c r="F2800"/>
      <c r="G2800" s="2"/>
      <c r="H2800" s="48"/>
    </row>
    <row r="2801" spans="1:8" ht="21.75" customHeight="1" x14ac:dyDescent="0.2">
      <c r="A2801"/>
      <c r="B2801"/>
      <c r="C2801"/>
      <c r="D2801"/>
      <c r="E2801"/>
      <c r="F2801"/>
      <c r="G2801" s="2"/>
      <c r="H2801" s="48"/>
    </row>
    <row r="2802" spans="1:8" ht="21.75" customHeight="1" x14ac:dyDescent="0.2">
      <c r="A2802"/>
      <c r="B2802"/>
      <c r="C2802"/>
      <c r="D2802"/>
      <c r="E2802"/>
      <c r="F2802"/>
      <c r="G2802" s="2"/>
      <c r="H2802" s="48"/>
    </row>
    <row r="2803" spans="1:8" ht="21.75" customHeight="1" x14ac:dyDescent="0.2">
      <c r="A2803"/>
      <c r="B2803"/>
      <c r="C2803"/>
      <c r="D2803"/>
      <c r="E2803"/>
      <c r="F2803"/>
      <c r="G2803" s="2"/>
      <c r="H2803" s="48"/>
    </row>
    <row r="2804" spans="1:8" ht="21.75" customHeight="1" x14ac:dyDescent="0.2">
      <c r="A2804"/>
      <c r="B2804"/>
      <c r="C2804"/>
      <c r="D2804"/>
      <c r="E2804"/>
      <c r="F2804"/>
      <c r="G2804" s="2"/>
      <c r="H2804" s="48"/>
    </row>
    <row r="2805" spans="1:8" ht="21.75" customHeight="1" x14ac:dyDescent="0.2">
      <c r="A2805"/>
      <c r="B2805"/>
      <c r="C2805"/>
      <c r="D2805"/>
      <c r="E2805"/>
      <c r="F2805"/>
      <c r="G2805" s="2"/>
      <c r="H2805" s="48"/>
    </row>
    <row r="2806" spans="1:8" ht="21.75" customHeight="1" x14ac:dyDescent="0.2">
      <c r="A2806"/>
      <c r="B2806"/>
      <c r="C2806"/>
      <c r="D2806"/>
      <c r="E2806"/>
      <c r="F2806"/>
      <c r="G2806" s="2"/>
      <c r="H2806" s="48"/>
    </row>
    <row r="2807" spans="1:8" ht="21.75" customHeight="1" x14ac:dyDescent="0.2">
      <c r="A2807"/>
      <c r="B2807"/>
      <c r="C2807"/>
      <c r="D2807"/>
      <c r="E2807"/>
      <c r="F2807"/>
      <c r="G2807" s="2"/>
      <c r="H2807" s="48"/>
    </row>
    <row r="2808" spans="1:8" ht="21.75" customHeight="1" x14ac:dyDescent="0.2">
      <c r="A2808"/>
      <c r="B2808"/>
      <c r="C2808"/>
      <c r="D2808"/>
      <c r="E2808"/>
      <c r="F2808"/>
      <c r="G2808" s="2"/>
      <c r="H2808" s="48"/>
    </row>
    <row r="2809" spans="1:8" ht="21.75" customHeight="1" x14ac:dyDescent="0.2">
      <c r="A2809"/>
      <c r="B2809"/>
      <c r="C2809"/>
      <c r="D2809"/>
      <c r="E2809"/>
      <c r="F2809"/>
      <c r="G2809" s="2"/>
      <c r="H2809" s="48"/>
    </row>
    <row r="2810" spans="1:8" ht="21.75" customHeight="1" x14ac:dyDescent="0.2">
      <c r="A2810"/>
      <c r="B2810"/>
      <c r="C2810"/>
      <c r="D2810"/>
      <c r="E2810"/>
      <c r="F2810"/>
      <c r="G2810" s="2"/>
      <c r="H2810" s="48"/>
    </row>
    <row r="2811" spans="1:8" ht="21.75" customHeight="1" x14ac:dyDescent="0.2">
      <c r="A2811"/>
      <c r="B2811"/>
      <c r="C2811"/>
      <c r="D2811"/>
      <c r="E2811"/>
      <c r="F2811"/>
      <c r="G2811" s="2"/>
      <c r="H2811" s="48"/>
    </row>
    <row r="2812" spans="1:8" ht="21.75" customHeight="1" x14ac:dyDescent="0.2">
      <c r="A2812"/>
      <c r="B2812"/>
      <c r="C2812" s="2"/>
      <c r="D2812" s="2"/>
      <c r="E2812" s="3"/>
      <c r="F2812" s="3"/>
      <c r="G2812" s="2"/>
      <c r="H2812" s="48"/>
    </row>
    <row r="2813" spans="1:8" ht="21.75" customHeight="1" x14ac:dyDescent="0.2">
      <c r="A2813"/>
      <c r="B2813"/>
      <c r="C2813"/>
      <c r="D2813"/>
      <c r="E2813"/>
      <c r="F2813"/>
      <c r="G2813" s="2"/>
      <c r="H2813" s="48"/>
    </row>
    <row r="2814" spans="1:8" ht="21.75" customHeight="1" x14ac:dyDescent="0.2">
      <c r="A2814"/>
      <c r="B2814"/>
      <c r="C2814"/>
      <c r="D2814"/>
      <c r="E2814"/>
      <c r="F2814"/>
      <c r="G2814" s="2"/>
      <c r="H2814" s="48"/>
    </row>
    <row r="2815" spans="1:8" ht="21.75" customHeight="1" x14ac:dyDescent="0.2">
      <c r="A2815"/>
      <c r="B2815"/>
      <c r="C2815"/>
      <c r="D2815"/>
      <c r="E2815"/>
      <c r="F2815"/>
      <c r="G2815" s="2"/>
      <c r="H2815" s="48"/>
    </row>
    <row r="2816" spans="1:8" ht="21.75" customHeight="1" x14ac:dyDescent="0.2">
      <c r="A2816"/>
      <c r="B2816"/>
      <c r="C2816"/>
      <c r="D2816"/>
      <c r="E2816"/>
      <c r="F2816"/>
      <c r="G2816" s="2"/>
      <c r="H2816" s="48"/>
    </row>
    <row r="2817" spans="1:8" ht="21.75" customHeight="1" x14ac:dyDescent="0.2">
      <c r="A2817"/>
      <c r="B2817"/>
      <c r="C2817"/>
      <c r="D2817"/>
      <c r="E2817"/>
      <c r="F2817"/>
      <c r="G2817" s="2"/>
      <c r="H2817" s="48"/>
    </row>
    <row r="2818" spans="1:8" ht="21.75" customHeight="1" x14ac:dyDescent="0.2">
      <c r="A2818"/>
      <c r="B2818"/>
      <c r="C2818"/>
      <c r="D2818"/>
      <c r="E2818"/>
      <c r="F2818"/>
      <c r="G2818" s="2"/>
      <c r="H2818" s="48"/>
    </row>
    <row r="2819" spans="1:8" ht="21.75" customHeight="1" x14ac:dyDescent="0.2">
      <c r="A2819"/>
      <c r="B2819"/>
      <c r="C2819"/>
      <c r="D2819"/>
      <c r="E2819"/>
      <c r="F2819"/>
      <c r="G2819" s="2"/>
      <c r="H2819" s="48"/>
    </row>
    <row r="2820" spans="1:8" ht="21.75" customHeight="1" x14ac:dyDescent="0.2">
      <c r="A2820"/>
      <c r="B2820"/>
      <c r="C2820"/>
      <c r="D2820"/>
      <c r="E2820"/>
      <c r="F2820"/>
      <c r="G2820" s="2"/>
      <c r="H2820" s="48"/>
    </row>
    <row r="2821" spans="1:8" ht="21.75" customHeight="1" x14ac:dyDescent="0.2">
      <c r="A2821"/>
      <c r="B2821"/>
      <c r="C2821"/>
      <c r="D2821"/>
      <c r="E2821"/>
      <c r="F2821"/>
      <c r="G2821" s="2"/>
      <c r="H2821" s="48"/>
    </row>
    <row r="2822" spans="1:8" ht="21.75" customHeight="1" x14ac:dyDescent="0.2">
      <c r="A2822"/>
      <c r="B2822"/>
      <c r="C2822"/>
      <c r="D2822"/>
      <c r="E2822" s="3"/>
      <c r="F2822" s="3"/>
      <c r="G2822" s="2"/>
      <c r="H2822" s="48"/>
    </row>
    <row r="2823" spans="1:8" ht="21.75" customHeight="1" x14ac:dyDescent="0.2">
      <c r="A2823"/>
      <c r="B2823"/>
      <c r="C2823"/>
      <c r="D2823"/>
      <c r="E2823" s="3"/>
      <c r="F2823" s="3"/>
      <c r="G2823" s="2"/>
      <c r="H2823" s="48"/>
    </row>
    <row r="2824" spans="1:8" ht="21.75" customHeight="1" x14ac:dyDescent="0.2">
      <c r="A2824"/>
      <c r="B2824"/>
      <c r="C2824"/>
      <c r="D2824"/>
      <c r="E2824"/>
      <c r="F2824"/>
      <c r="G2824" s="2"/>
      <c r="H2824" s="48"/>
    </row>
    <row r="2825" spans="1:8" ht="21.75" customHeight="1" x14ac:dyDescent="0.2">
      <c r="A2825"/>
      <c r="B2825"/>
      <c r="C2825"/>
      <c r="D2825"/>
      <c r="E2825"/>
      <c r="F2825"/>
      <c r="G2825" s="2"/>
      <c r="H2825" s="48"/>
    </row>
    <row r="2826" spans="1:8" ht="21.75" customHeight="1" x14ac:dyDescent="0.2">
      <c r="A2826"/>
      <c r="B2826"/>
      <c r="C2826"/>
      <c r="D2826"/>
      <c r="E2826"/>
      <c r="F2826"/>
      <c r="G2826" s="2"/>
      <c r="H2826" s="48"/>
    </row>
    <row r="2827" spans="1:8" ht="21.75" customHeight="1" x14ac:dyDescent="0.2">
      <c r="A2827"/>
      <c r="B2827"/>
      <c r="C2827"/>
      <c r="D2827"/>
      <c r="E2827"/>
      <c r="F2827"/>
      <c r="G2827" s="2"/>
      <c r="H2827" s="48"/>
    </row>
    <row r="2828" spans="1:8" ht="21.75" customHeight="1" x14ac:dyDescent="0.2">
      <c r="A2828"/>
      <c r="B2828"/>
      <c r="C2828"/>
      <c r="D2828"/>
      <c r="E2828"/>
      <c r="F2828"/>
      <c r="G2828" s="2"/>
      <c r="H2828" s="48"/>
    </row>
    <row r="2829" spans="1:8" ht="21.75" customHeight="1" x14ac:dyDescent="0.2">
      <c r="A2829"/>
      <c r="B2829"/>
      <c r="C2829"/>
      <c r="D2829"/>
      <c r="E2829"/>
      <c r="F2829"/>
      <c r="G2829" s="2"/>
      <c r="H2829" s="48"/>
    </row>
    <row r="2830" spans="1:8" ht="21.75" customHeight="1" x14ac:dyDescent="0.2">
      <c r="A2830"/>
      <c r="B2830"/>
      <c r="C2830"/>
      <c r="D2830"/>
      <c r="E2830"/>
      <c r="F2830"/>
      <c r="G2830" s="2"/>
      <c r="H2830" s="48"/>
    </row>
    <row r="2831" spans="1:8" ht="21.75" customHeight="1" x14ac:dyDescent="0.2">
      <c r="A2831"/>
      <c r="B2831"/>
      <c r="C2831"/>
      <c r="D2831"/>
      <c r="E2831"/>
      <c r="F2831"/>
      <c r="G2831" s="2"/>
      <c r="H2831" s="48"/>
    </row>
    <row r="2832" spans="1:8" ht="21.75" customHeight="1" x14ac:dyDescent="0.2">
      <c r="A2832"/>
      <c r="B2832"/>
      <c r="C2832"/>
      <c r="D2832"/>
      <c r="E2832"/>
      <c r="F2832"/>
      <c r="G2832" s="2"/>
      <c r="H2832" s="48"/>
    </row>
    <row r="2833" spans="1:8" ht="21.75" customHeight="1" x14ac:dyDescent="0.2">
      <c r="A2833"/>
      <c r="B2833"/>
      <c r="C2833"/>
      <c r="D2833"/>
      <c r="E2833"/>
      <c r="F2833"/>
      <c r="G2833" s="2"/>
      <c r="H2833" s="48"/>
    </row>
    <row r="2834" spans="1:8" ht="21.75" customHeight="1" x14ac:dyDescent="0.2">
      <c r="A2834"/>
      <c r="B2834"/>
      <c r="C2834" s="2"/>
      <c r="D2834" s="2"/>
      <c r="E2834" s="3"/>
      <c r="F2834" s="3"/>
      <c r="G2834" s="2"/>
      <c r="H2834" s="48"/>
    </row>
    <row r="2835" spans="1:8" ht="21.75" customHeight="1" x14ac:dyDescent="0.2">
      <c r="A2835"/>
      <c r="B2835"/>
      <c r="C2835" s="2"/>
      <c r="D2835" s="2"/>
      <c r="E2835" s="3"/>
      <c r="F2835" s="3"/>
      <c r="G2835" s="2"/>
      <c r="H2835" s="48"/>
    </row>
    <row r="2836" spans="1:8" ht="21.75" customHeight="1" x14ac:dyDescent="0.2">
      <c r="A2836"/>
      <c r="B2836"/>
      <c r="C2836"/>
      <c r="D2836"/>
      <c r="E2836" s="3"/>
      <c r="F2836" s="3"/>
      <c r="G2836" s="2"/>
      <c r="H2836" s="48"/>
    </row>
    <row r="2837" spans="1:8" ht="21.75" customHeight="1" x14ac:dyDescent="0.2">
      <c r="A2837"/>
      <c r="B2837"/>
      <c r="C2837"/>
      <c r="D2837"/>
      <c r="E2837"/>
      <c r="F2837"/>
      <c r="G2837" s="2"/>
      <c r="H2837" s="48"/>
    </row>
    <row r="2838" spans="1:8" ht="21.75" customHeight="1" x14ac:dyDescent="0.2">
      <c r="A2838"/>
      <c r="B2838"/>
      <c r="C2838"/>
      <c r="D2838"/>
      <c r="E2838"/>
      <c r="F2838"/>
      <c r="G2838" s="2"/>
      <c r="H2838" s="48"/>
    </row>
    <row r="2839" spans="1:8" ht="21.75" customHeight="1" x14ac:dyDescent="0.2">
      <c r="A2839"/>
      <c r="B2839"/>
      <c r="C2839"/>
      <c r="D2839"/>
      <c r="E2839"/>
      <c r="F2839"/>
      <c r="G2839" s="2"/>
      <c r="H2839" s="48"/>
    </row>
    <row r="2840" spans="1:8" ht="21.75" customHeight="1" x14ac:dyDescent="0.2">
      <c r="A2840"/>
      <c r="B2840"/>
      <c r="C2840" s="2"/>
      <c r="D2840" s="2"/>
      <c r="E2840" s="3"/>
      <c r="F2840" s="3"/>
      <c r="G2840" s="2"/>
      <c r="H2840" s="48"/>
    </row>
    <row r="2841" spans="1:8" ht="21.75" customHeight="1" x14ac:dyDescent="0.2">
      <c r="A2841"/>
      <c r="B2841"/>
      <c r="C2841"/>
      <c r="D2841"/>
      <c r="E2841"/>
      <c r="F2841"/>
      <c r="G2841" s="2"/>
      <c r="H2841" s="48"/>
    </row>
    <row r="2842" spans="1:8" ht="21.75" customHeight="1" x14ac:dyDescent="0.2">
      <c r="A2842"/>
      <c r="B2842"/>
      <c r="C2842"/>
      <c r="D2842"/>
      <c r="E2842"/>
      <c r="F2842"/>
      <c r="G2842" s="2"/>
      <c r="H2842" s="48"/>
    </row>
    <row r="2843" spans="1:8" ht="21.75" customHeight="1" x14ac:dyDescent="0.2">
      <c r="A2843"/>
      <c r="B2843"/>
      <c r="C2843"/>
      <c r="D2843"/>
      <c r="E2843"/>
      <c r="F2843"/>
      <c r="G2843" s="2"/>
      <c r="H2843" s="48"/>
    </row>
    <row r="2844" spans="1:8" ht="21.75" customHeight="1" x14ac:dyDescent="0.2">
      <c r="A2844"/>
      <c r="B2844"/>
      <c r="C2844"/>
      <c r="D2844"/>
      <c r="E2844"/>
      <c r="F2844"/>
      <c r="G2844" s="2"/>
      <c r="H2844" s="48"/>
    </row>
    <row r="2845" spans="1:8" ht="21.75" customHeight="1" x14ac:dyDescent="0.2">
      <c r="A2845"/>
      <c r="B2845"/>
      <c r="C2845"/>
      <c r="D2845"/>
      <c r="E2845"/>
      <c r="F2845"/>
      <c r="G2845" s="2"/>
      <c r="H2845" s="48"/>
    </row>
    <row r="2846" spans="1:8" ht="21.75" customHeight="1" x14ac:dyDescent="0.2">
      <c r="A2846"/>
      <c r="B2846"/>
      <c r="C2846"/>
      <c r="D2846"/>
      <c r="E2846" s="3"/>
      <c r="F2846" s="3"/>
      <c r="G2846" s="2"/>
      <c r="H2846" s="48"/>
    </row>
    <row r="2847" spans="1:8" ht="21.75" customHeight="1" x14ac:dyDescent="0.2">
      <c r="A2847"/>
      <c r="B2847"/>
      <c r="C2847"/>
      <c r="D2847"/>
      <c r="E2847" s="3"/>
      <c r="F2847" s="3"/>
      <c r="G2847" s="2"/>
      <c r="H2847" s="48"/>
    </row>
    <row r="2848" spans="1:8" ht="21.75" customHeight="1" x14ac:dyDescent="0.2">
      <c r="A2848"/>
      <c r="B2848"/>
      <c r="C2848"/>
      <c r="D2848"/>
      <c r="E2848"/>
      <c r="F2848"/>
      <c r="G2848" s="2"/>
      <c r="H2848" s="48"/>
    </row>
    <row r="2849" spans="1:8" ht="21.75" customHeight="1" x14ac:dyDescent="0.2">
      <c r="A2849"/>
      <c r="B2849"/>
      <c r="C2849"/>
      <c r="D2849"/>
      <c r="E2849"/>
      <c r="F2849"/>
      <c r="G2849" s="2"/>
      <c r="H2849" s="48"/>
    </row>
    <row r="2850" spans="1:8" ht="21.75" customHeight="1" x14ac:dyDescent="0.2">
      <c r="A2850"/>
      <c r="B2850"/>
      <c r="C2850"/>
      <c r="D2850"/>
      <c r="E2850"/>
      <c r="F2850"/>
      <c r="G2850" s="2"/>
      <c r="H2850" s="48"/>
    </row>
    <row r="2851" spans="1:8" ht="21.75" customHeight="1" x14ac:dyDescent="0.2">
      <c r="A2851"/>
      <c r="B2851"/>
      <c r="C2851"/>
      <c r="D2851"/>
      <c r="E2851"/>
      <c r="F2851"/>
      <c r="G2851" s="2"/>
      <c r="H2851" s="48"/>
    </row>
    <row r="2852" spans="1:8" ht="21.75" customHeight="1" x14ac:dyDescent="0.2">
      <c r="A2852"/>
      <c r="B2852"/>
      <c r="C2852"/>
      <c r="D2852"/>
      <c r="E2852"/>
      <c r="F2852"/>
      <c r="G2852" s="2"/>
      <c r="H2852" s="48"/>
    </row>
    <row r="2853" spans="1:8" ht="21.75" customHeight="1" x14ac:dyDescent="0.2">
      <c r="A2853"/>
      <c r="B2853"/>
      <c r="C2853"/>
      <c r="D2853"/>
      <c r="E2853"/>
      <c r="F2853"/>
      <c r="G2853" s="2"/>
      <c r="H2853" s="48"/>
    </row>
    <row r="2854" spans="1:8" ht="21.75" customHeight="1" x14ac:dyDescent="0.2">
      <c r="A2854"/>
      <c r="B2854"/>
      <c r="C2854"/>
      <c r="D2854"/>
      <c r="E2854"/>
      <c r="F2854"/>
      <c r="G2854" s="2"/>
      <c r="H2854" s="48"/>
    </row>
    <row r="2855" spans="1:8" ht="21.75" customHeight="1" x14ac:dyDescent="0.2">
      <c r="A2855"/>
      <c r="B2855"/>
      <c r="C2855"/>
      <c r="D2855"/>
      <c r="E2855"/>
      <c r="F2855"/>
      <c r="G2855" s="2"/>
      <c r="H2855" s="48"/>
    </row>
    <row r="2856" spans="1:8" ht="21.75" customHeight="1" x14ac:dyDescent="0.2">
      <c r="A2856"/>
      <c r="B2856"/>
      <c r="C2856"/>
      <c r="D2856"/>
      <c r="E2856"/>
      <c r="F2856"/>
      <c r="G2856" s="2"/>
      <c r="H2856" s="48"/>
    </row>
    <row r="2857" spans="1:8" ht="21.75" customHeight="1" x14ac:dyDescent="0.2">
      <c r="A2857"/>
      <c r="B2857"/>
      <c r="C2857"/>
      <c r="D2857"/>
      <c r="E2857"/>
      <c r="F2857"/>
      <c r="G2857" s="2"/>
      <c r="H2857" s="48"/>
    </row>
    <row r="2858" spans="1:8" ht="21.75" customHeight="1" x14ac:dyDescent="0.2">
      <c r="A2858"/>
      <c r="B2858"/>
      <c r="C2858"/>
      <c r="D2858"/>
      <c r="E2858" s="3"/>
      <c r="F2858" s="3"/>
      <c r="G2858" s="2"/>
      <c r="H2858" s="48"/>
    </row>
    <row r="2859" spans="1:8" ht="21.75" customHeight="1" x14ac:dyDescent="0.2">
      <c r="A2859"/>
      <c r="B2859"/>
      <c r="C2859"/>
      <c r="D2859"/>
      <c r="E2859"/>
      <c r="F2859"/>
      <c r="G2859" s="2"/>
      <c r="H2859" s="48"/>
    </row>
    <row r="2860" spans="1:8" ht="21.75" customHeight="1" x14ac:dyDescent="0.2">
      <c r="A2860"/>
      <c r="B2860"/>
      <c r="C2860"/>
      <c r="D2860"/>
      <c r="E2860"/>
      <c r="F2860"/>
      <c r="G2860" s="2"/>
      <c r="H2860" s="48"/>
    </row>
    <row r="2861" spans="1:8" ht="21.75" customHeight="1" x14ac:dyDescent="0.2">
      <c r="A2861"/>
      <c r="B2861"/>
      <c r="C2861"/>
      <c r="D2861"/>
      <c r="E2861"/>
      <c r="F2861"/>
      <c r="G2861" s="2"/>
      <c r="H2861" s="48"/>
    </row>
    <row r="2862" spans="1:8" ht="21.75" customHeight="1" x14ac:dyDescent="0.2">
      <c r="A2862"/>
      <c r="B2862"/>
      <c r="C2862"/>
      <c r="D2862"/>
      <c r="E2862"/>
      <c r="F2862"/>
      <c r="G2862" s="2"/>
      <c r="H2862" s="48"/>
    </row>
    <row r="2863" spans="1:8" ht="21.75" customHeight="1" x14ac:dyDescent="0.2">
      <c r="A2863"/>
      <c r="B2863"/>
      <c r="C2863"/>
      <c r="D2863"/>
      <c r="E2863"/>
      <c r="F2863"/>
      <c r="G2863" s="2"/>
      <c r="H2863" s="48"/>
    </row>
    <row r="2864" spans="1:8" ht="21.75" customHeight="1" x14ac:dyDescent="0.2">
      <c r="A2864"/>
      <c r="B2864"/>
      <c r="C2864"/>
      <c r="D2864"/>
      <c r="E2864"/>
      <c r="F2864"/>
      <c r="G2864" s="2"/>
      <c r="H2864" s="48"/>
    </row>
    <row r="2865" spans="1:8" ht="21.75" customHeight="1" x14ac:dyDescent="0.2">
      <c r="A2865"/>
      <c r="B2865"/>
      <c r="C2865"/>
      <c r="D2865"/>
      <c r="E2865"/>
      <c r="F2865"/>
      <c r="G2865" s="2"/>
      <c r="H2865" s="48"/>
    </row>
    <row r="2866" spans="1:8" ht="21.75" customHeight="1" x14ac:dyDescent="0.2">
      <c r="A2866"/>
      <c r="B2866"/>
      <c r="C2866"/>
      <c r="D2866"/>
      <c r="E2866"/>
      <c r="F2866"/>
      <c r="G2866" s="2"/>
      <c r="H2866" s="48"/>
    </row>
    <row r="2867" spans="1:8" ht="21.75" customHeight="1" x14ac:dyDescent="0.2">
      <c r="A2867"/>
      <c r="B2867"/>
      <c r="C2867"/>
      <c r="D2867"/>
      <c r="E2867"/>
      <c r="F2867"/>
      <c r="G2867" s="2"/>
      <c r="H2867" s="48"/>
    </row>
    <row r="2868" spans="1:8" ht="21.75" customHeight="1" x14ac:dyDescent="0.2">
      <c r="A2868"/>
      <c r="B2868"/>
      <c r="C2868"/>
      <c r="D2868"/>
      <c r="E2868"/>
      <c r="F2868"/>
      <c r="G2868" s="2"/>
      <c r="H2868" s="48"/>
    </row>
    <row r="2869" spans="1:8" ht="21.75" customHeight="1" x14ac:dyDescent="0.2">
      <c r="A2869"/>
      <c r="B2869"/>
      <c r="C2869"/>
      <c r="D2869"/>
      <c r="E2869"/>
      <c r="F2869"/>
      <c r="G2869" s="2"/>
      <c r="H2869" s="48"/>
    </row>
    <row r="2870" spans="1:8" ht="21.75" customHeight="1" x14ac:dyDescent="0.2">
      <c r="A2870"/>
      <c r="B2870"/>
      <c r="C2870"/>
      <c r="D2870"/>
      <c r="E2870"/>
      <c r="F2870"/>
      <c r="G2870" s="2"/>
      <c r="H2870" s="48"/>
    </row>
    <row r="2871" spans="1:8" ht="21.75" customHeight="1" x14ac:dyDescent="0.2">
      <c r="A2871"/>
      <c r="B2871"/>
      <c r="C2871"/>
      <c r="D2871"/>
      <c r="E2871"/>
      <c r="F2871"/>
      <c r="G2871" s="2"/>
      <c r="H2871" s="48"/>
    </row>
    <row r="2872" spans="1:8" ht="21.75" customHeight="1" x14ac:dyDescent="0.2">
      <c r="A2872"/>
      <c r="B2872"/>
      <c r="C2872"/>
      <c r="D2872"/>
      <c r="E2872"/>
      <c r="F2872"/>
      <c r="G2872" s="2"/>
      <c r="H2872" s="48"/>
    </row>
    <row r="2873" spans="1:8" ht="21.75" customHeight="1" x14ac:dyDescent="0.2">
      <c r="A2873"/>
      <c r="B2873"/>
      <c r="C2873"/>
      <c r="D2873"/>
      <c r="E2873"/>
      <c r="F2873"/>
      <c r="G2873" s="2"/>
      <c r="H2873" s="48"/>
    </row>
    <row r="2874" spans="1:8" ht="21.75" customHeight="1" x14ac:dyDescent="0.2">
      <c r="A2874"/>
      <c r="B2874"/>
      <c r="C2874"/>
      <c r="D2874"/>
      <c r="E2874"/>
      <c r="F2874"/>
      <c r="G2874" s="2"/>
      <c r="H2874" s="48"/>
    </row>
    <row r="2875" spans="1:8" ht="21.75" customHeight="1" x14ac:dyDescent="0.2">
      <c r="A2875"/>
      <c r="B2875"/>
      <c r="C2875"/>
      <c r="D2875"/>
      <c r="E2875"/>
      <c r="F2875"/>
      <c r="G2875" s="2"/>
      <c r="H2875" s="48"/>
    </row>
    <row r="2876" spans="1:8" ht="21.75" customHeight="1" x14ac:dyDescent="0.2">
      <c r="A2876"/>
      <c r="B2876"/>
      <c r="C2876"/>
      <c r="D2876"/>
      <c r="E2876"/>
      <c r="F2876"/>
      <c r="G2876" s="2"/>
      <c r="H2876" s="48"/>
    </row>
    <row r="2877" spans="1:8" ht="21.75" customHeight="1" x14ac:dyDescent="0.2">
      <c r="A2877"/>
      <c r="B2877"/>
      <c r="C2877"/>
      <c r="D2877"/>
      <c r="E2877"/>
      <c r="F2877"/>
      <c r="G2877" s="2"/>
      <c r="H2877" s="48"/>
    </row>
    <row r="2878" spans="1:8" ht="21.75" customHeight="1" x14ac:dyDescent="0.2">
      <c r="A2878"/>
      <c r="B2878"/>
      <c r="C2878"/>
      <c r="D2878"/>
      <c r="E2878"/>
      <c r="F2878"/>
      <c r="G2878" s="2"/>
      <c r="H2878" s="48"/>
    </row>
    <row r="2879" spans="1:8" ht="21.75" customHeight="1" x14ac:dyDescent="0.2">
      <c r="A2879"/>
      <c r="B2879"/>
      <c r="C2879"/>
      <c r="D2879"/>
      <c r="E2879"/>
      <c r="F2879"/>
      <c r="G2879" s="2"/>
      <c r="H2879" s="48"/>
    </row>
    <row r="2880" spans="1:8" ht="21.75" customHeight="1" x14ac:dyDescent="0.2">
      <c r="A2880"/>
      <c r="B2880"/>
      <c r="C2880"/>
      <c r="D2880"/>
      <c r="E2880"/>
      <c r="F2880"/>
      <c r="G2880" s="2"/>
      <c r="H2880" s="48"/>
    </row>
    <row r="2881" spans="1:8" ht="21.75" customHeight="1" x14ac:dyDescent="0.2">
      <c r="A2881"/>
      <c r="B2881"/>
      <c r="C2881"/>
      <c r="D2881"/>
      <c r="E2881"/>
      <c r="F2881"/>
      <c r="G2881" s="2"/>
      <c r="H2881" s="48"/>
    </row>
    <row r="2882" spans="1:8" ht="21.75" customHeight="1" x14ac:dyDescent="0.2">
      <c r="A2882"/>
      <c r="B2882"/>
      <c r="C2882"/>
      <c r="D2882"/>
      <c r="E2882"/>
      <c r="F2882"/>
      <c r="G2882" s="2"/>
      <c r="H2882" s="48"/>
    </row>
    <row r="2883" spans="1:8" ht="21.75" customHeight="1" x14ac:dyDescent="0.2">
      <c r="A2883"/>
      <c r="B2883"/>
      <c r="C2883"/>
      <c r="D2883"/>
      <c r="E2883"/>
      <c r="F2883"/>
      <c r="G2883" s="2"/>
      <c r="H2883" s="48"/>
    </row>
    <row r="2884" spans="1:8" ht="21.75" customHeight="1" x14ac:dyDescent="0.2">
      <c r="A2884"/>
      <c r="B2884"/>
      <c r="C2884"/>
      <c r="D2884"/>
      <c r="E2884"/>
      <c r="F2884"/>
      <c r="G2884" s="2"/>
      <c r="H2884" s="48"/>
    </row>
    <row r="2885" spans="1:8" ht="21.75" customHeight="1" x14ac:dyDescent="0.2">
      <c r="A2885"/>
      <c r="B2885"/>
      <c r="C2885" s="2"/>
      <c r="D2885" s="2"/>
      <c r="E2885" s="3"/>
      <c r="F2885" s="3"/>
      <c r="G2885" s="2"/>
      <c r="H2885" s="48"/>
    </row>
    <row r="2886" spans="1:8" ht="21.75" customHeight="1" x14ac:dyDescent="0.2">
      <c r="A2886"/>
      <c r="B2886"/>
      <c r="C2886"/>
      <c r="D2886"/>
      <c r="E2886" s="3"/>
      <c r="F2886" s="3"/>
      <c r="G2886" s="2"/>
      <c r="H2886" s="48"/>
    </row>
    <row r="2887" spans="1:8" ht="21.75" customHeight="1" x14ac:dyDescent="0.2">
      <c r="A2887"/>
      <c r="B2887"/>
      <c r="C2887"/>
      <c r="D2887"/>
      <c r="E2887" s="3"/>
      <c r="F2887" s="3"/>
      <c r="G2887" s="2"/>
      <c r="H2887" s="48"/>
    </row>
    <row r="2888" spans="1:8" ht="21.75" customHeight="1" x14ac:dyDescent="0.2">
      <c r="A2888"/>
      <c r="B2888"/>
      <c r="C2888"/>
      <c r="D2888"/>
      <c r="E2888"/>
      <c r="F2888"/>
      <c r="G2888" s="2"/>
      <c r="H2888" s="48"/>
    </row>
    <row r="2889" spans="1:8" ht="21.75" customHeight="1" x14ac:dyDescent="0.2">
      <c r="A2889"/>
      <c r="B2889"/>
      <c r="C2889"/>
      <c r="D2889"/>
      <c r="E2889"/>
      <c r="F2889"/>
      <c r="G2889" s="2"/>
      <c r="H2889" s="48"/>
    </row>
    <row r="2890" spans="1:8" ht="21.75" customHeight="1" x14ac:dyDescent="0.2">
      <c r="A2890"/>
      <c r="B2890"/>
      <c r="C2890"/>
      <c r="D2890"/>
      <c r="E2890"/>
      <c r="F2890"/>
      <c r="G2890" s="2"/>
      <c r="H2890" s="48"/>
    </row>
    <row r="2891" spans="1:8" ht="21.75" customHeight="1" x14ac:dyDescent="0.2">
      <c r="A2891"/>
      <c r="B2891"/>
      <c r="C2891"/>
      <c r="D2891"/>
      <c r="E2891"/>
      <c r="F2891"/>
      <c r="G2891" s="2"/>
      <c r="H2891" s="48"/>
    </row>
    <row r="2892" spans="1:8" ht="21.75" customHeight="1" x14ac:dyDescent="0.2">
      <c r="A2892"/>
      <c r="B2892"/>
      <c r="C2892"/>
      <c r="D2892"/>
      <c r="E2892"/>
      <c r="F2892"/>
      <c r="G2892" s="2"/>
      <c r="H2892" s="48"/>
    </row>
    <row r="2893" spans="1:8" ht="21.75" customHeight="1" x14ac:dyDescent="0.2">
      <c r="A2893"/>
      <c r="B2893"/>
      <c r="C2893"/>
      <c r="D2893"/>
      <c r="E2893"/>
      <c r="F2893"/>
      <c r="G2893" s="2"/>
      <c r="H2893" s="48"/>
    </row>
    <row r="2894" spans="1:8" ht="21.75" customHeight="1" x14ac:dyDescent="0.2">
      <c r="A2894"/>
      <c r="B2894"/>
      <c r="C2894"/>
      <c r="D2894"/>
      <c r="E2894"/>
      <c r="F2894"/>
      <c r="G2894" s="2"/>
      <c r="H2894" s="48"/>
    </row>
    <row r="2895" spans="1:8" ht="21.75" customHeight="1" x14ac:dyDescent="0.2">
      <c r="A2895"/>
      <c r="B2895"/>
      <c r="C2895"/>
      <c r="D2895"/>
      <c r="E2895"/>
      <c r="F2895"/>
      <c r="G2895" s="2"/>
      <c r="H2895" s="48"/>
    </row>
    <row r="2896" spans="1:8" ht="21.75" customHeight="1" x14ac:dyDescent="0.2">
      <c r="A2896"/>
      <c r="B2896"/>
      <c r="C2896"/>
      <c r="D2896"/>
      <c r="E2896"/>
      <c r="F2896"/>
      <c r="G2896" s="2"/>
      <c r="H2896" s="48"/>
    </row>
    <row r="2897" spans="1:8" ht="21.75" customHeight="1" x14ac:dyDescent="0.2">
      <c r="A2897"/>
      <c r="B2897"/>
      <c r="C2897"/>
      <c r="D2897"/>
      <c r="E2897"/>
      <c r="F2897"/>
      <c r="G2897" s="2"/>
      <c r="H2897" s="48"/>
    </row>
    <row r="2898" spans="1:8" ht="21.75" customHeight="1" x14ac:dyDescent="0.2">
      <c r="A2898"/>
      <c r="B2898"/>
      <c r="C2898"/>
      <c r="D2898"/>
      <c r="E2898"/>
      <c r="F2898"/>
      <c r="G2898" s="2"/>
      <c r="H2898" s="48"/>
    </row>
    <row r="2899" spans="1:8" ht="21.75" customHeight="1" x14ac:dyDescent="0.2">
      <c r="A2899"/>
      <c r="B2899"/>
      <c r="C2899" s="2"/>
      <c r="D2899" s="2"/>
      <c r="E2899" s="3"/>
      <c r="F2899" s="3"/>
      <c r="G2899" s="2"/>
      <c r="H2899" s="48"/>
    </row>
    <row r="2900" spans="1:8" ht="21.75" customHeight="1" x14ac:dyDescent="0.2">
      <c r="A2900"/>
      <c r="B2900"/>
      <c r="C2900"/>
      <c r="D2900"/>
      <c r="E2900"/>
      <c r="F2900"/>
      <c r="G2900" s="2"/>
      <c r="H2900" s="48"/>
    </row>
    <row r="2901" spans="1:8" ht="21.75" customHeight="1" x14ac:dyDescent="0.2">
      <c r="A2901"/>
      <c r="B2901"/>
      <c r="C2901"/>
      <c r="D2901"/>
      <c r="E2901"/>
      <c r="F2901"/>
      <c r="G2901" s="2"/>
      <c r="H2901" s="48"/>
    </row>
    <row r="2902" spans="1:8" ht="21.75" customHeight="1" x14ac:dyDescent="0.2">
      <c r="A2902"/>
      <c r="B2902"/>
      <c r="C2902"/>
      <c r="D2902"/>
      <c r="E2902"/>
      <c r="F2902"/>
      <c r="G2902" s="2"/>
      <c r="H2902" s="48"/>
    </row>
    <row r="2903" spans="1:8" ht="21.75" customHeight="1" x14ac:dyDescent="0.2">
      <c r="A2903"/>
      <c r="B2903"/>
      <c r="C2903"/>
      <c r="D2903"/>
      <c r="E2903"/>
      <c r="F2903"/>
      <c r="G2903" s="2"/>
      <c r="H2903" s="48"/>
    </row>
    <row r="2904" spans="1:8" ht="21.75" customHeight="1" x14ac:dyDescent="0.2">
      <c r="A2904"/>
      <c r="B2904"/>
      <c r="C2904"/>
      <c r="D2904"/>
      <c r="E2904"/>
      <c r="F2904"/>
      <c r="G2904" s="2"/>
      <c r="H2904" s="48"/>
    </row>
    <row r="2905" spans="1:8" ht="21.75" customHeight="1" x14ac:dyDescent="0.2">
      <c r="A2905"/>
      <c r="B2905"/>
      <c r="C2905"/>
      <c r="D2905"/>
      <c r="E2905"/>
      <c r="F2905"/>
      <c r="G2905" s="2"/>
      <c r="H2905" s="48"/>
    </row>
    <row r="2906" spans="1:8" ht="21.75" customHeight="1" x14ac:dyDescent="0.2">
      <c r="A2906"/>
      <c r="B2906"/>
      <c r="C2906"/>
      <c r="D2906"/>
      <c r="E2906"/>
      <c r="F2906"/>
      <c r="G2906" s="2"/>
      <c r="H2906" s="48"/>
    </row>
    <row r="2907" spans="1:8" ht="21.75" customHeight="1" x14ac:dyDescent="0.2">
      <c r="A2907"/>
      <c r="B2907"/>
      <c r="C2907"/>
      <c r="D2907"/>
      <c r="E2907"/>
      <c r="F2907"/>
      <c r="G2907" s="2"/>
      <c r="H2907" s="48"/>
    </row>
    <row r="2908" spans="1:8" ht="21.75" customHeight="1" x14ac:dyDescent="0.2">
      <c r="A2908"/>
      <c r="B2908"/>
      <c r="C2908"/>
      <c r="D2908"/>
      <c r="E2908"/>
      <c r="F2908"/>
      <c r="G2908" s="2"/>
      <c r="H2908" s="48"/>
    </row>
    <row r="2909" spans="1:8" ht="21.75" customHeight="1" x14ac:dyDescent="0.2">
      <c r="A2909"/>
      <c r="B2909"/>
      <c r="C2909"/>
      <c r="D2909"/>
      <c r="E2909"/>
      <c r="F2909"/>
      <c r="G2909" s="2"/>
      <c r="H2909" s="48"/>
    </row>
    <row r="2910" spans="1:8" ht="21.75" customHeight="1" x14ac:dyDescent="0.2">
      <c r="A2910"/>
      <c r="B2910"/>
      <c r="C2910"/>
      <c r="D2910"/>
      <c r="E2910"/>
      <c r="F2910"/>
      <c r="G2910" s="2"/>
      <c r="H2910" s="48"/>
    </row>
    <row r="2911" spans="1:8" ht="21.75" customHeight="1" x14ac:dyDescent="0.2">
      <c r="A2911"/>
      <c r="B2911"/>
      <c r="C2911"/>
      <c r="D2911"/>
      <c r="E2911"/>
      <c r="F2911"/>
      <c r="G2911" s="2"/>
      <c r="H2911" s="48"/>
    </row>
    <row r="2912" spans="1:8" ht="21.75" customHeight="1" x14ac:dyDescent="0.2">
      <c r="A2912"/>
      <c r="B2912"/>
      <c r="C2912"/>
      <c r="D2912"/>
      <c r="E2912"/>
      <c r="F2912"/>
      <c r="G2912" s="2"/>
      <c r="H2912" s="48"/>
    </row>
    <row r="2913" spans="1:8" ht="21.75" customHeight="1" x14ac:dyDescent="0.2">
      <c r="A2913"/>
      <c r="B2913"/>
      <c r="C2913"/>
      <c r="D2913"/>
      <c r="E2913"/>
      <c r="F2913"/>
      <c r="G2913" s="2"/>
      <c r="H2913" s="48"/>
    </row>
    <row r="2914" spans="1:8" ht="21.75" customHeight="1" x14ac:dyDescent="0.2">
      <c r="A2914"/>
      <c r="B2914"/>
      <c r="C2914"/>
      <c r="D2914"/>
      <c r="E2914"/>
      <c r="F2914"/>
      <c r="G2914" s="2"/>
      <c r="H2914" s="48"/>
    </row>
    <row r="2915" spans="1:8" ht="21.75" customHeight="1" x14ac:dyDescent="0.2">
      <c r="A2915"/>
      <c r="B2915"/>
      <c r="C2915"/>
      <c r="D2915"/>
      <c r="E2915"/>
      <c r="F2915"/>
      <c r="G2915" s="2"/>
      <c r="H2915" s="48"/>
    </row>
    <row r="2916" spans="1:8" ht="21.75" customHeight="1" x14ac:dyDescent="0.2">
      <c r="A2916"/>
      <c r="B2916"/>
      <c r="C2916"/>
      <c r="D2916"/>
      <c r="E2916"/>
      <c r="F2916"/>
      <c r="G2916" s="2"/>
      <c r="H2916" s="48"/>
    </row>
    <row r="2917" spans="1:8" ht="21.75" customHeight="1" x14ac:dyDescent="0.2">
      <c r="A2917"/>
      <c r="B2917"/>
      <c r="C2917" s="2"/>
      <c r="D2917" s="2"/>
      <c r="E2917" s="3"/>
      <c r="F2917" s="3"/>
      <c r="G2917" s="2"/>
      <c r="H2917" s="48"/>
    </row>
    <row r="2918" spans="1:8" ht="21.75" customHeight="1" x14ac:dyDescent="0.2">
      <c r="A2918"/>
      <c r="B2918"/>
      <c r="C2918" s="2"/>
      <c r="D2918" s="2"/>
      <c r="E2918" s="3"/>
      <c r="F2918" s="3"/>
      <c r="G2918" s="2"/>
      <c r="H2918" s="48"/>
    </row>
    <row r="2919" spans="1:8" ht="21.75" customHeight="1" x14ac:dyDescent="0.2">
      <c r="A2919"/>
      <c r="B2919"/>
      <c r="C2919" s="2"/>
      <c r="D2919" s="2"/>
      <c r="E2919" s="3"/>
      <c r="F2919" s="3"/>
      <c r="G2919" s="2"/>
      <c r="H2919" s="48"/>
    </row>
    <row r="2920" spans="1:8" ht="21.75" customHeight="1" x14ac:dyDescent="0.2">
      <c r="A2920"/>
      <c r="B2920"/>
      <c r="C2920"/>
      <c r="D2920"/>
      <c r="E2920"/>
      <c r="F2920"/>
      <c r="G2920" s="2"/>
      <c r="H2920" s="48"/>
    </row>
    <row r="2921" spans="1:8" ht="21.75" customHeight="1" x14ac:dyDescent="0.2">
      <c r="A2921"/>
      <c r="B2921"/>
      <c r="C2921"/>
      <c r="D2921"/>
      <c r="E2921"/>
      <c r="F2921"/>
      <c r="G2921" s="2"/>
      <c r="H2921" s="48"/>
    </row>
    <row r="2922" spans="1:8" ht="21.75" customHeight="1" x14ac:dyDescent="0.2">
      <c r="A2922"/>
      <c r="B2922"/>
      <c r="C2922"/>
      <c r="D2922"/>
      <c r="E2922"/>
      <c r="F2922"/>
      <c r="G2922" s="2"/>
      <c r="H2922" s="48"/>
    </row>
    <row r="2923" spans="1:8" ht="21.75" customHeight="1" x14ac:dyDescent="0.2">
      <c r="A2923"/>
      <c r="B2923"/>
      <c r="C2923"/>
      <c r="D2923"/>
      <c r="E2923"/>
      <c r="F2923"/>
      <c r="G2923" s="2"/>
      <c r="H2923" s="48"/>
    </row>
    <row r="2924" spans="1:8" ht="21.75" customHeight="1" x14ac:dyDescent="0.2">
      <c r="A2924"/>
      <c r="B2924"/>
      <c r="C2924"/>
      <c r="D2924"/>
      <c r="E2924"/>
      <c r="F2924"/>
      <c r="G2924" s="2"/>
      <c r="H2924" s="48"/>
    </row>
    <row r="2925" spans="1:8" ht="21.75" customHeight="1" x14ac:dyDescent="0.2">
      <c r="A2925"/>
      <c r="B2925"/>
      <c r="C2925"/>
      <c r="D2925"/>
      <c r="E2925"/>
      <c r="F2925"/>
      <c r="G2925" s="2"/>
      <c r="H2925" s="48"/>
    </row>
    <row r="2926" spans="1:8" ht="21.75" customHeight="1" x14ac:dyDescent="0.2">
      <c r="A2926"/>
      <c r="B2926"/>
      <c r="C2926"/>
      <c r="D2926"/>
      <c r="E2926"/>
      <c r="F2926"/>
      <c r="G2926" s="2"/>
      <c r="H2926" s="48"/>
    </row>
    <row r="2927" spans="1:8" ht="21.75" customHeight="1" x14ac:dyDescent="0.2">
      <c r="A2927"/>
      <c r="B2927"/>
      <c r="C2927"/>
      <c r="D2927"/>
      <c r="E2927"/>
      <c r="F2927"/>
      <c r="G2927" s="2"/>
      <c r="H2927" s="48"/>
    </row>
    <row r="2928" spans="1:8" ht="21.75" customHeight="1" x14ac:dyDescent="0.2">
      <c r="A2928"/>
      <c r="B2928"/>
      <c r="C2928"/>
      <c r="D2928"/>
      <c r="E2928"/>
      <c r="F2928"/>
      <c r="G2928" s="2"/>
      <c r="H2928" s="48"/>
    </row>
    <row r="2929" spans="1:8" ht="21.75" customHeight="1" x14ac:dyDescent="0.2">
      <c r="A2929"/>
      <c r="B2929"/>
      <c r="C2929"/>
      <c r="D2929"/>
      <c r="E2929"/>
      <c r="F2929"/>
      <c r="G2929" s="2"/>
      <c r="H2929" s="48"/>
    </row>
    <row r="2930" spans="1:8" ht="21.75" customHeight="1" x14ac:dyDescent="0.2">
      <c r="A2930"/>
      <c r="B2930"/>
      <c r="C2930"/>
      <c r="D2930"/>
      <c r="E2930"/>
      <c r="F2930"/>
      <c r="G2930" s="2"/>
      <c r="H2930" s="48"/>
    </row>
    <row r="2931" spans="1:8" ht="21.75" customHeight="1" x14ac:dyDescent="0.2">
      <c r="A2931"/>
      <c r="B2931"/>
      <c r="C2931"/>
      <c r="D2931"/>
      <c r="E2931"/>
      <c r="F2931"/>
      <c r="G2931" s="2"/>
      <c r="H2931" s="48"/>
    </row>
    <row r="2932" spans="1:8" ht="21.75" customHeight="1" x14ac:dyDescent="0.2">
      <c r="A2932"/>
      <c r="B2932"/>
      <c r="C2932" s="2"/>
      <c r="D2932" s="2"/>
      <c r="E2932" s="3"/>
      <c r="F2932" s="3"/>
      <c r="G2932" s="2"/>
      <c r="H2932" s="48"/>
    </row>
    <row r="2933" spans="1:8" ht="21.75" customHeight="1" x14ac:dyDescent="0.2">
      <c r="A2933"/>
      <c r="B2933"/>
      <c r="C2933"/>
      <c r="D2933"/>
      <c r="E2933" s="3"/>
      <c r="F2933" s="3"/>
      <c r="G2933" s="2"/>
      <c r="H2933" s="48"/>
    </row>
    <row r="2934" spans="1:8" ht="21.75" customHeight="1" x14ac:dyDescent="0.2">
      <c r="A2934"/>
      <c r="B2934"/>
      <c r="C2934"/>
      <c r="D2934"/>
      <c r="E2934"/>
      <c r="F2934"/>
      <c r="G2934" s="2"/>
      <c r="H2934" s="48"/>
    </row>
    <row r="2935" spans="1:8" ht="21.75" customHeight="1" x14ac:dyDescent="0.2">
      <c r="A2935"/>
      <c r="B2935"/>
      <c r="C2935"/>
      <c r="D2935"/>
      <c r="E2935"/>
      <c r="F2935"/>
      <c r="G2935" s="2"/>
      <c r="H2935" s="48"/>
    </row>
    <row r="2936" spans="1:8" ht="21.75" customHeight="1" x14ac:dyDescent="0.2">
      <c r="A2936"/>
      <c r="B2936"/>
      <c r="C2936"/>
      <c r="D2936"/>
      <c r="E2936"/>
      <c r="F2936"/>
      <c r="G2936" s="2"/>
      <c r="H2936" s="48"/>
    </row>
    <row r="2937" spans="1:8" ht="21.75" customHeight="1" x14ac:dyDescent="0.2">
      <c r="A2937"/>
      <c r="B2937"/>
      <c r="C2937"/>
      <c r="D2937"/>
      <c r="E2937"/>
      <c r="F2937"/>
      <c r="G2937" s="2"/>
      <c r="H2937" s="48"/>
    </row>
    <row r="2938" spans="1:8" ht="21.75" customHeight="1" x14ac:dyDescent="0.2">
      <c r="A2938"/>
      <c r="B2938"/>
      <c r="C2938"/>
      <c r="D2938"/>
      <c r="E2938" s="3"/>
      <c r="F2938" s="3"/>
      <c r="G2938" s="2"/>
      <c r="H2938" s="48"/>
    </row>
    <row r="2939" spans="1:8" ht="21.75" customHeight="1" x14ac:dyDescent="0.2">
      <c r="A2939"/>
      <c r="B2939"/>
      <c r="C2939"/>
      <c r="D2939"/>
      <c r="E2939" s="3"/>
      <c r="F2939" s="3"/>
      <c r="G2939" s="2"/>
      <c r="H2939" s="48"/>
    </row>
    <row r="2940" spans="1:8" ht="21.75" customHeight="1" x14ac:dyDescent="0.2">
      <c r="A2940"/>
      <c r="B2940"/>
      <c r="C2940"/>
      <c r="D2940"/>
      <c r="E2940"/>
      <c r="F2940"/>
      <c r="G2940" s="2"/>
      <c r="H2940" s="48"/>
    </row>
    <row r="2941" spans="1:8" ht="21.75" customHeight="1" x14ac:dyDescent="0.2">
      <c r="A2941"/>
      <c r="B2941"/>
      <c r="C2941"/>
      <c r="D2941"/>
      <c r="E2941"/>
      <c r="F2941"/>
      <c r="G2941" s="2"/>
      <c r="H2941" s="48"/>
    </row>
    <row r="2942" spans="1:8" ht="21.75" customHeight="1" x14ac:dyDescent="0.2">
      <c r="A2942"/>
      <c r="B2942"/>
      <c r="C2942"/>
      <c r="D2942"/>
      <c r="E2942"/>
      <c r="F2942"/>
      <c r="G2942" s="2"/>
      <c r="H2942" s="48"/>
    </row>
    <row r="2943" spans="1:8" ht="21.75" customHeight="1" x14ac:dyDescent="0.2">
      <c r="A2943"/>
      <c r="B2943"/>
      <c r="C2943"/>
      <c r="D2943"/>
      <c r="E2943"/>
      <c r="F2943"/>
      <c r="G2943" s="2"/>
      <c r="H2943" s="48"/>
    </row>
    <row r="2944" spans="1:8" ht="21.75" customHeight="1" x14ac:dyDescent="0.2">
      <c r="A2944"/>
      <c r="B2944"/>
      <c r="C2944"/>
      <c r="D2944"/>
      <c r="E2944"/>
      <c r="F2944"/>
      <c r="G2944" s="2"/>
      <c r="H2944" s="48"/>
    </row>
    <row r="2945" spans="1:8" ht="21.75" customHeight="1" x14ac:dyDescent="0.2">
      <c r="A2945"/>
      <c r="B2945"/>
      <c r="C2945"/>
      <c r="D2945"/>
      <c r="E2945"/>
      <c r="F2945"/>
      <c r="G2945" s="2"/>
      <c r="H2945" s="48"/>
    </row>
    <row r="2946" spans="1:8" ht="21.75" customHeight="1" x14ac:dyDescent="0.2">
      <c r="A2946"/>
      <c r="B2946"/>
      <c r="C2946"/>
      <c r="D2946"/>
      <c r="E2946"/>
      <c r="F2946"/>
      <c r="G2946" s="2"/>
      <c r="H2946" s="48"/>
    </row>
    <row r="2947" spans="1:8" ht="21.75" customHeight="1" x14ac:dyDescent="0.2">
      <c r="A2947"/>
      <c r="B2947"/>
      <c r="C2947"/>
      <c r="D2947"/>
      <c r="E2947"/>
      <c r="F2947"/>
      <c r="G2947" s="2"/>
      <c r="H2947" s="48"/>
    </row>
    <row r="2948" spans="1:8" ht="21.75" customHeight="1" x14ac:dyDescent="0.2">
      <c r="A2948"/>
      <c r="B2948"/>
      <c r="C2948"/>
      <c r="D2948"/>
      <c r="E2948"/>
      <c r="F2948"/>
      <c r="G2948" s="2"/>
      <c r="H2948" s="48"/>
    </row>
    <row r="2949" spans="1:8" ht="21.75" customHeight="1" x14ac:dyDescent="0.2">
      <c r="A2949"/>
      <c r="B2949"/>
      <c r="C2949"/>
      <c r="D2949"/>
      <c r="E2949"/>
      <c r="F2949"/>
      <c r="G2949" s="2"/>
      <c r="H2949" s="48"/>
    </row>
    <row r="2950" spans="1:8" ht="21.75" customHeight="1" x14ac:dyDescent="0.2">
      <c r="A2950"/>
      <c r="B2950"/>
      <c r="C2950"/>
      <c r="D2950"/>
      <c r="E2950"/>
      <c r="F2950"/>
      <c r="G2950" s="2"/>
      <c r="H2950" s="48"/>
    </row>
    <row r="2951" spans="1:8" ht="21.75" customHeight="1" x14ac:dyDescent="0.2">
      <c r="A2951"/>
      <c r="B2951"/>
      <c r="C2951"/>
      <c r="D2951"/>
      <c r="E2951"/>
      <c r="F2951"/>
      <c r="G2951" s="2"/>
      <c r="H2951" s="48"/>
    </row>
    <row r="2952" spans="1:8" ht="21.75" customHeight="1" x14ac:dyDescent="0.2">
      <c r="A2952"/>
      <c r="B2952"/>
      <c r="C2952" s="2"/>
      <c r="D2952" s="2"/>
      <c r="E2952" s="3"/>
      <c r="F2952" s="3"/>
      <c r="G2952" s="2"/>
      <c r="H2952" s="48"/>
    </row>
    <row r="2953" spans="1:8" ht="21.75" customHeight="1" x14ac:dyDescent="0.2">
      <c r="A2953"/>
      <c r="B2953"/>
      <c r="C2953" s="2"/>
      <c r="D2953" s="2"/>
      <c r="E2953" s="3"/>
      <c r="F2953" s="3"/>
      <c r="G2953" s="2"/>
      <c r="H2953" s="48"/>
    </row>
    <row r="2954" spans="1:8" ht="21.75" customHeight="1" x14ac:dyDescent="0.2">
      <c r="A2954"/>
      <c r="B2954"/>
      <c r="C2954" s="2"/>
      <c r="D2954" s="2"/>
      <c r="E2954" s="3"/>
      <c r="F2954" s="3"/>
      <c r="G2954" s="2"/>
      <c r="H2954" s="48"/>
    </row>
    <row r="2955" spans="1:8" ht="21.75" customHeight="1" x14ac:dyDescent="0.2">
      <c r="A2955"/>
      <c r="B2955"/>
      <c r="C2955"/>
      <c r="D2955"/>
      <c r="E2955" s="3"/>
      <c r="F2955" s="3"/>
      <c r="G2955" s="2"/>
      <c r="H2955" s="48"/>
    </row>
    <row r="2956" spans="1:8" ht="21.75" customHeight="1" x14ac:dyDescent="0.2">
      <c r="A2956"/>
      <c r="B2956"/>
      <c r="C2956"/>
      <c r="D2956"/>
      <c r="E2956"/>
      <c r="F2956"/>
      <c r="G2956" s="2"/>
      <c r="H2956" s="48"/>
    </row>
    <row r="2957" spans="1:8" ht="21.75" customHeight="1" x14ac:dyDescent="0.2">
      <c r="A2957"/>
      <c r="B2957"/>
      <c r="C2957"/>
      <c r="D2957"/>
      <c r="E2957"/>
      <c r="F2957"/>
      <c r="G2957" s="2"/>
      <c r="H2957" s="48"/>
    </row>
    <row r="2958" spans="1:8" ht="21.75" customHeight="1" x14ac:dyDescent="0.2">
      <c r="A2958"/>
      <c r="B2958"/>
      <c r="C2958"/>
      <c r="D2958"/>
      <c r="E2958"/>
      <c r="F2958"/>
      <c r="G2958" s="2"/>
      <c r="H2958" s="48"/>
    </row>
    <row r="2959" spans="1:8" ht="21.75" customHeight="1" x14ac:dyDescent="0.2">
      <c r="A2959"/>
      <c r="B2959"/>
      <c r="C2959"/>
      <c r="D2959"/>
      <c r="E2959"/>
      <c r="F2959"/>
      <c r="G2959" s="2"/>
      <c r="H2959" s="48"/>
    </row>
    <row r="2960" spans="1:8" ht="21.75" customHeight="1" x14ac:dyDescent="0.2">
      <c r="A2960"/>
      <c r="B2960"/>
      <c r="C2960"/>
      <c r="D2960"/>
      <c r="E2960"/>
      <c r="F2960"/>
      <c r="G2960" s="2"/>
      <c r="H2960" s="48"/>
    </row>
    <row r="2961" spans="1:8" ht="21.75" customHeight="1" x14ac:dyDescent="0.2">
      <c r="A2961"/>
      <c r="B2961"/>
      <c r="C2961"/>
      <c r="D2961"/>
      <c r="E2961"/>
      <c r="F2961"/>
      <c r="G2961" s="2"/>
      <c r="H2961" s="48"/>
    </row>
    <row r="2962" spans="1:8" ht="21.75" customHeight="1" x14ac:dyDescent="0.2">
      <c r="A2962"/>
      <c r="B2962"/>
      <c r="C2962"/>
      <c r="D2962"/>
      <c r="E2962"/>
      <c r="F2962"/>
      <c r="G2962" s="2"/>
      <c r="H2962" s="48"/>
    </row>
    <row r="2963" spans="1:8" ht="21.75" customHeight="1" x14ac:dyDescent="0.2">
      <c r="A2963"/>
      <c r="B2963"/>
      <c r="C2963"/>
      <c r="D2963"/>
      <c r="E2963"/>
      <c r="F2963"/>
      <c r="G2963" s="2"/>
      <c r="H2963" s="48"/>
    </row>
    <row r="2964" spans="1:8" ht="21.75" customHeight="1" x14ac:dyDescent="0.2">
      <c r="A2964"/>
      <c r="B2964"/>
      <c r="C2964"/>
      <c r="D2964"/>
      <c r="E2964"/>
      <c r="F2964"/>
      <c r="G2964" s="2"/>
      <c r="H2964" s="48"/>
    </row>
    <row r="2965" spans="1:8" ht="21.75" customHeight="1" x14ac:dyDescent="0.2">
      <c r="A2965"/>
      <c r="B2965"/>
      <c r="C2965"/>
      <c r="D2965"/>
      <c r="E2965"/>
      <c r="F2965"/>
      <c r="G2965" s="2"/>
      <c r="H2965" s="48"/>
    </row>
    <row r="2966" spans="1:8" ht="21.75" customHeight="1" x14ac:dyDescent="0.2">
      <c r="A2966"/>
      <c r="B2966"/>
      <c r="C2966"/>
      <c r="D2966"/>
      <c r="E2966"/>
      <c r="F2966"/>
      <c r="G2966" s="2"/>
      <c r="H2966" s="48"/>
    </row>
    <row r="2967" spans="1:8" ht="21.75" customHeight="1" x14ac:dyDescent="0.2">
      <c r="A2967"/>
      <c r="B2967"/>
      <c r="C2967"/>
      <c r="D2967"/>
      <c r="E2967"/>
      <c r="F2967"/>
      <c r="G2967" s="2"/>
      <c r="H2967" s="48"/>
    </row>
    <row r="2968" spans="1:8" ht="21.75" customHeight="1" x14ac:dyDescent="0.2">
      <c r="A2968"/>
      <c r="B2968"/>
      <c r="C2968"/>
      <c r="D2968"/>
      <c r="E2968"/>
      <c r="F2968"/>
      <c r="G2968" s="2"/>
      <c r="H2968" s="48"/>
    </row>
    <row r="2969" spans="1:8" ht="21.75" customHeight="1" x14ac:dyDescent="0.2">
      <c r="A2969"/>
      <c r="B2969"/>
      <c r="C2969"/>
      <c r="D2969"/>
      <c r="E2969"/>
      <c r="F2969"/>
      <c r="G2969" s="2"/>
      <c r="H2969" s="48"/>
    </row>
    <row r="2970" spans="1:8" ht="21.75" customHeight="1" x14ac:dyDescent="0.2">
      <c r="A2970"/>
      <c r="B2970"/>
      <c r="C2970" s="2"/>
      <c r="D2970" s="2"/>
      <c r="E2970" s="3"/>
      <c r="F2970" s="3"/>
      <c r="G2970" s="2"/>
      <c r="H2970" s="48"/>
    </row>
    <row r="2971" spans="1:8" ht="21.75" customHeight="1" x14ac:dyDescent="0.2">
      <c r="A2971"/>
      <c r="B2971"/>
      <c r="C2971"/>
      <c r="D2971"/>
      <c r="E2971"/>
      <c r="F2971"/>
      <c r="G2971" s="2"/>
      <c r="H2971" s="48"/>
    </row>
    <row r="2972" spans="1:8" ht="21.75" customHeight="1" x14ac:dyDescent="0.2">
      <c r="A2972"/>
      <c r="B2972"/>
      <c r="C2972"/>
      <c r="D2972"/>
      <c r="E2972"/>
      <c r="F2972"/>
      <c r="G2972" s="2"/>
      <c r="H2972" s="48"/>
    </row>
    <row r="2973" spans="1:8" ht="21.75" customHeight="1" x14ac:dyDescent="0.2">
      <c r="A2973"/>
      <c r="B2973"/>
      <c r="C2973"/>
      <c r="D2973"/>
      <c r="E2973"/>
      <c r="F2973"/>
      <c r="G2973" s="2"/>
      <c r="H2973" s="48"/>
    </row>
    <row r="2974" spans="1:8" ht="21.75" customHeight="1" x14ac:dyDescent="0.2">
      <c r="A2974"/>
      <c r="B2974"/>
      <c r="C2974"/>
      <c r="D2974"/>
      <c r="E2974"/>
      <c r="F2974"/>
      <c r="G2974" s="2"/>
      <c r="H2974" s="48"/>
    </row>
    <row r="2975" spans="1:8" ht="21.75" customHeight="1" x14ac:dyDescent="0.2">
      <c r="A2975"/>
      <c r="B2975"/>
      <c r="C2975"/>
      <c r="D2975"/>
      <c r="E2975"/>
      <c r="F2975"/>
      <c r="G2975" s="2"/>
      <c r="H2975" s="48"/>
    </row>
    <row r="2976" spans="1:8" ht="21.75" customHeight="1" x14ac:dyDescent="0.2">
      <c r="A2976"/>
      <c r="B2976"/>
      <c r="C2976"/>
      <c r="D2976"/>
      <c r="E2976"/>
      <c r="F2976"/>
      <c r="G2976" s="2"/>
      <c r="H2976" s="48"/>
    </row>
    <row r="2977" spans="1:8" ht="21.75" customHeight="1" x14ac:dyDescent="0.2">
      <c r="A2977"/>
      <c r="B2977"/>
      <c r="C2977"/>
      <c r="D2977"/>
      <c r="E2977"/>
      <c r="F2977"/>
      <c r="G2977" s="2"/>
      <c r="H2977" s="48"/>
    </row>
    <row r="2978" spans="1:8" ht="21.75" customHeight="1" x14ac:dyDescent="0.2">
      <c r="A2978"/>
      <c r="B2978"/>
      <c r="C2978"/>
      <c r="D2978"/>
      <c r="E2978"/>
      <c r="F2978"/>
      <c r="G2978" s="2"/>
      <c r="H2978" s="48"/>
    </row>
    <row r="2979" spans="1:8" ht="21.75" customHeight="1" x14ac:dyDescent="0.2">
      <c r="A2979"/>
      <c r="B2979"/>
      <c r="C2979" s="2"/>
      <c r="D2979" s="2"/>
      <c r="E2979" s="3"/>
      <c r="F2979" s="3"/>
      <c r="G2979" s="2"/>
      <c r="H2979" s="48"/>
    </row>
    <row r="2980" spans="1:8" ht="21.75" customHeight="1" x14ac:dyDescent="0.2">
      <c r="A2980"/>
      <c r="B2980"/>
      <c r="C2980" s="2"/>
      <c r="D2980" s="2"/>
      <c r="E2980" s="3"/>
      <c r="F2980" s="3"/>
      <c r="G2980" s="2"/>
      <c r="H2980" s="48"/>
    </row>
    <row r="2981" spans="1:8" ht="21.75" customHeight="1" x14ac:dyDescent="0.2">
      <c r="A2981"/>
      <c r="B2981"/>
      <c r="C2981" s="2"/>
      <c r="D2981" s="2"/>
      <c r="E2981" s="3"/>
      <c r="F2981" s="3"/>
      <c r="G2981" s="2"/>
      <c r="H2981" s="48"/>
    </row>
    <row r="2982" spans="1:8" ht="21.75" customHeight="1" x14ac:dyDescent="0.2">
      <c r="A2982"/>
      <c r="B2982"/>
      <c r="C2982" s="2"/>
      <c r="D2982" s="2"/>
      <c r="E2982" s="3"/>
      <c r="F2982" s="3"/>
      <c r="G2982" s="2"/>
      <c r="H2982" s="48"/>
    </row>
    <row r="2983" spans="1:8" ht="21.75" customHeight="1" x14ac:dyDescent="0.2">
      <c r="A2983"/>
      <c r="B2983"/>
      <c r="C2983" s="2"/>
      <c r="D2983" s="2"/>
      <c r="E2983" s="3"/>
      <c r="F2983" s="3"/>
      <c r="G2983" s="2"/>
      <c r="H2983" s="48"/>
    </row>
    <row r="2984" spans="1:8" ht="21.75" customHeight="1" x14ac:dyDescent="0.2">
      <c r="A2984"/>
      <c r="B2984"/>
      <c r="C2984"/>
      <c r="D2984"/>
      <c r="E2984"/>
      <c r="F2984"/>
      <c r="G2984" s="2"/>
      <c r="H2984" s="48"/>
    </row>
    <row r="2985" spans="1:8" ht="21.75" customHeight="1" x14ac:dyDescent="0.2">
      <c r="A2985"/>
      <c r="B2985"/>
      <c r="C2985"/>
      <c r="D2985"/>
      <c r="E2985"/>
      <c r="F2985"/>
      <c r="G2985" s="2"/>
      <c r="H2985" s="48"/>
    </row>
    <row r="2986" spans="1:8" ht="21.75" customHeight="1" x14ac:dyDescent="0.2">
      <c r="A2986"/>
      <c r="B2986"/>
      <c r="C2986"/>
      <c r="D2986"/>
      <c r="E2986"/>
      <c r="F2986"/>
      <c r="G2986" s="2"/>
      <c r="H2986" s="48"/>
    </row>
    <row r="2987" spans="1:8" ht="21.75" customHeight="1" x14ac:dyDescent="0.2">
      <c r="A2987"/>
      <c r="B2987"/>
      <c r="C2987"/>
      <c r="D2987"/>
      <c r="E2987"/>
      <c r="F2987"/>
      <c r="G2987" s="2"/>
      <c r="H2987" s="48"/>
    </row>
    <row r="2988" spans="1:8" ht="21.75" customHeight="1" x14ac:dyDescent="0.2">
      <c r="A2988"/>
      <c r="B2988"/>
      <c r="C2988"/>
      <c r="D2988"/>
      <c r="E2988"/>
      <c r="F2988"/>
      <c r="G2988" s="2"/>
      <c r="H2988" s="48"/>
    </row>
    <row r="2989" spans="1:8" ht="21.75" customHeight="1" x14ac:dyDescent="0.2">
      <c r="A2989"/>
      <c r="B2989"/>
      <c r="C2989"/>
      <c r="D2989"/>
      <c r="E2989"/>
      <c r="F2989"/>
      <c r="G2989" s="2"/>
      <c r="H2989" s="48"/>
    </row>
    <row r="2990" spans="1:8" ht="21.75" customHeight="1" x14ac:dyDescent="0.2">
      <c r="A2990"/>
      <c r="B2990"/>
      <c r="C2990"/>
      <c r="D2990"/>
      <c r="E2990"/>
      <c r="F2990"/>
      <c r="G2990" s="2"/>
      <c r="H2990" s="48"/>
    </row>
    <row r="2991" spans="1:8" ht="21.75" customHeight="1" x14ac:dyDescent="0.2">
      <c r="A2991"/>
      <c r="B2991"/>
      <c r="C2991"/>
      <c r="D2991"/>
      <c r="E2991"/>
      <c r="F2991"/>
      <c r="G2991" s="2"/>
      <c r="H2991" s="48"/>
    </row>
    <row r="2992" spans="1:8" ht="21.75" customHeight="1" x14ac:dyDescent="0.2">
      <c r="A2992"/>
      <c r="B2992"/>
      <c r="C2992"/>
      <c r="D2992"/>
      <c r="E2992"/>
      <c r="F2992"/>
      <c r="G2992" s="2"/>
      <c r="H2992" s="48"/>
    </row>
    <row r="2993" spans="1:8" ht="21.75" customHeight="1" x14ac:dyDescent="0.2">
      <c r="A2993"/>
      <c r="B2993"/>
      <c r="C2993"/>
      <c r="D2993"/>
      <c r="E2993"/>
      <c r="F2993"/>
      <c r="G2993" s="2"/>
      <c r="H2993" s="48"/>
    </row>
    <row r="2994" spans="1:8" ht="21.75" customHeight="1" x14ac:dyDescent="0.2">
      <c r="A2994"/>
      <c r="B2994"/>
      <c r="C2994"/>
      <c r="D2994"/>
      <c r="E2994"/>
      <c r="F2994"/>
      <c r="G2994" s="2"/>
      <c r="H2994" s="48"/>
    </row>
    <row r="2995" spans="1:8" ht="21.75" customHeight="1" x14ac:dyDescent="0.2">
      <c r="A2995"/>
      <c r="B2995"/>
      <c r="C2995"/>
      <c r="D2995"/>
      <c r="E2995"/>
      <c r="F2995"/>
      <c r="G2995" s="2"/>
      <c r="H2995" s="48"/>
    </row>
    <row r="2996" spans="1:8" ht="21.75" customHeight="1" x14ac:dyDescent="0.2">
      <c r="A2996"/>
      <c r="B2996"/>
      <c r="C2996"/>
      <c r="D2996"/>
      <c r="E2996"/>
      <c r="F2996"/>
      <c r="G2996" s="2"/>
      <c r="H2996" s="48"/>
    </row>
    <row r="2997" spans="1:8" ht="21.75" customHeight="1" x14ac:dyDescent="0.2">
      <c r="A2997"/>
      <c r="B2997"/>
      <c r="C2997"/>
      <c r="D2997"/>
      <c r="E2997"/>
      <c r="F2997"/>
      <c r="G2997" s="2"/>
      <c r="H2997" s="48"/>
    </row>
    <row r="2998" spans="1:8" ht="21.75" customHeight="1" x14ac:dyDescent="0.2">
      <c r="A2998"/>
      <c r="B2998"/>
      <c r="C2998"/>
      <c r="D2998"/>
      <c r="E2998"/>
      <c r="F2998"/>
      <c r="G2998" s="2"/>
      <c r="H2998" s="48"/>
    </row>
    <row r="2999" spans="1:8" ht="21.75" customHeight="1" x14ac:dyDescent="0.2">
      <c r="A2999"/>
      <c r="B2999"/>
      <c r="C2999"/>
      <c r="D2999"/>
      <c r="E2999"/>
      <c r="F2999"/>
      <c r="G2999" s="2"/>
      <c r="H2999" s="48"/>
    </row>
    <row r="3000" spans="1:8" ht="21.75" customHeight="1" x14ac:dyDescent="0.2">
      <c r="A3000"/>
      <c r="B3000"/>
      <c r="C3000"/>
      <c r="D3000"/>
      <c r="E3000"/>
      <c r="F3000"/>
      <c r="G3000" s="2"/>
      <c r="H3000" s="48"/>
    </row>
    <row r="3001" spans="1:8" ht="21.75" customHeight="1" x14ac:dyDescent="0.2">
      <c r="A3001"/>
      <c r="B3001"/>
      <c r="C3001"/>
      <c r="D3001"/>
      <c r="E3001"/>
      <c r="F3001"/>
      <c r="G3001" s="2"/>
      <c r="H3001" s="48"/>
    </row>
    <row r="3002" spans="1:8" ht="21.75" customHeight="1" x14ac:dyDescent="0.2">
      <c r="A3002"/>
      <c r="B3002"/>
      <c r="C3002"/>
      <c r="D3002"/>
      <c r="E3002"/>
      <c r="F3002"/>
      <c r="G3002" s="2"/>
      <c r="H3002" s="48"/>
    </row>
    <row r="3003" spans="1:8" ht="21.75" customHeight="1" x14ac:dyDescent="0.2">
      <c r="A3003"/>
      <c r="B3003"/>
      <c r="C3003"/>
      <c r="D3003"/>
      <c r="E3003"/>
      <c r="F3003"/>
      <c r="G3003" s="2"/>
      <c r="H3003" s="48"/>
    </row>
    <row r="3004" spans="1:8" ht="21.75" customHeight="1" x14ac:dyDescent="0.2">
      <c r="A3004"/>
      <c r="B3004"/>
      <c r="C3004" s="2"/>
      <c r="D3004" s="2"/>
      <c r="E3004" s="3"/>
      <c r="F3004" s="3"/>
      <c r="G3004" s="2"/>
      <c r="H3004" s="48"/>
    </row>
    <row r="3005" spans="1:8" ht="21.75" customHeight="1" x14ac:dyDescent="0.2">
      <c r="A3005"/>
      <c r="B3005"/>
      <c r="C3005"/>
      <c r="D3005"/>
      <c r="E3005"/>
      <c r="F3005"/>
      <c r="G3005" s="2"/>
      <c r="H3005" s="48"/>
    </row>
    <row r="3006" spans="1:8" ht="21.75" customHeight="1" x14ac:dyDescent="0.2">
      <c r="A3006"/>
      <c r="B3006"/>
      <c r="C3006"/>
      <c r="D3006"/>
      <c r="E3006"/>
      <c r="F3006"/>
      <c r="G3006" s="2"/>
      <c r="H3006" s="48"/>
    </row>
    <row r="3007" spans="1:8" ht="21.75" customHeight="1" x14ac:dyDescent="0.2">
      <c r="A3007"/>
      <c r="B3007"/>
      <c r="C3007"/>
      <c r="D3007"/>
      <c r="E3007"/>
      <c r="F3007"/>
      <c r="G3007" s="2"/>
      <c r="H3007" s="48"/>
    </row>
    <row r="3008" spans="1:8" ht="21.75" customHeight="1" x14ac:dyDescent="0.2">
      <c r="A3008"/>
      <c r="B3008"/>
      <c r="C3008"/>
      <c r="D3008"/>
      <c r="E3008"/>
      <c r="F3008"/>
      <c r="G3008" s="2"/>
      <c r="H3008" s="48"/>
    </row>
    <row r="3009" spans="1:8" ht="21.75" customHeight="1" x14ac:dyDescent="0.2">
      <c r="A3009"/>
      <c r="B3009"/>
      <c r="C3009"/>
      <c r="D3009"/>
      <c r="E3009"/>
      <c r="F3009"/>
      <c r="G3009" s="2"/>
      <c r="H3009" s="48"/>
    </row>
    <row r="3010" spans="1:8" ht="21.75" customHeight="1" x14ac:dyDescent="0.2">
      <c r="A3010"/>
      <c r="B3010"/>
      <c r="C3010"/>
      <c r="D3010"/>
      <c r="E3010"/>
      <c r="F3010"/>
      <c r="G3010" s="2"/>
      <c r="H3010" s="48"/>
    </row>
    <row r="3011" spans="1:8" ht="21.75" customHeight="1" x14ac:dyDescent="0.2">
      <c r="A3011"/>
      <c r="B3011"/>
      <c r="C3011" s="2"/>
      <c r="D3011" s="2"/>
      <c r="E3011" s="3"/>
      <c r="F3011" s="3"/>
      <c r="G3011" s="2"/>
      <c r="H3011" s="48"/>
    </row>
    <row r="3012" spans="1:8" ht="21.75" customHeight="1" x14ac:dyDescent="0.2">
      <c r="A3012"/>
      <c r="B3012"/>
      <c r="C3012"/>
      <c r="D3012"/>
      <c r="E3012"/>
      <c r="F3012"/>
      <c r="G3012" s="2"/>
      <c r="H3012" s="48"/>
    </row>
    <row r="3013" spans="1:8" ht="21.75" customHeight="1" x14ac:dyDescent="0.2">
      <c r="A3013"/>
      <c r="B3013"/>
      <c r="C3013"/>
      <c r="D3013"/>
      <c r="E3013"/>
      <c r="F3013"/>
      <c r="G3013" s="2"/>
      <c r="H3013" s="48"/>
    </row>
    <row r="3014" spans="1:8" ht="21.75" customHeight="1" x14ac:dyDescent="0.2">
      <c r="A3014"/>
      <c r="B3014"/>
      <c r="C3014"/>
      <c r="D3014"/>
      <c r="E3014"/>
      <c r="F3014"/>
      <c r="G3014" s="2"/>
      <c r="H3014" s="48"/>
    </row>
    <row r="3015" spans="1:8" ht="21.75" customHeight="1" x14ac:dyDescent="0.2">
      <c r="A3015"/>
      <c r="B3015"/>
      <c r="C3015"/>
      <c r="D3015"/>
      <c r="E3015"/>
      <c r="F3015"/>
      <c r="G3015" s="2"/>
      <c r="H3015" s="48"/>
    </row>
    <row r="3016" spans="1:8" ht="21.75" customHeight="1" x14ac:dyDescent="0.2">
      <c r="A3016"/>
      <c r="B3016"/>
      <c r="C3016"/>
      <c r="D3016"/>
      <c r="E3016"/>
      <c r="F3016"/>
      <c r="G3016" s="2"/>
      <c r="H3016" s="48"/>
    </row>
    <row r="3017" spans="1:8" ht="21.75" customHeight="1" x14ac:dyDescent="0.2">
      <c r="A3017"/>
      <c r="B3017"/>
      <c r="C3017"/>
      <c r="D3017"/>
      <c r="E3017"/>
      <c r="F3017"/>
      <c r="G3017" s="2"/>
      <c r="H3017" s="48"/>
    </row>
    <row r="3018" spans="1:8" ht="21.75" customHeight="1" x14ac:dyDescent="0.2">
      <c r="A3018"/>
      <c r="B3018"/>
      <c r="C3018"/>
      <c r="D3018"/>
      <c r="E3018"/>
      <c r="F3018"/>
      <c r="G3018" s="2"/>
      <c r="H3018" s="48"/>
    </row>
    <row r="3019" spans="1:8" ht="21.75" customHeight="1" x14ac:dyDescent="0.2">
      <c r="A3019"/>
      <c r="B3019"/>
      <c r="C3019"/>
      <c r="D3019"/>
      <c r="E3019"/>
      <c r="F3019"/>
      <c r="G3019" s="2"/>
      <c r="H3019" s="48"/>
    </row>
    <row r="3020" spans="1:8" ht="21.75" customHeight="1" x14ac:dyDescent="0.2">
      <c r="A3020"/>
      <c r="B3020"/>
      <c r="C3020"/>
      <c r="D3020"/>
      <c r="E3020" s="3"/>
      <c r="F3020" s="3"/>
      <c r="G3020" s="2"/>
      <c r="H3020" s="48"/>
    </row>
    <row r="3021" spans="1:8" ht="21.75" customHeight="1" x14ac:dyDescent="0.2">
      <c r="A3021"/>
      <c r="B3021"/>
      <c r="C3021"/>
      <c r="D3021"/>
      <c r="E3021"/>
      <c r="F3021"/>
      <c r="G3021" s="2"/>
      <c r="H3021" s="48"/>
    </row>
    <row r="3022" spans="1:8" ht="21.75" customHeight="1" x14ac:dyDescent="0.2">
      <c r="A3022"/>
      <c r="B3022"/>
      <c r="C3022"/>
      <c r="D3022"/>
      <c r="E3022"/>
      <c r="F3022"/>
      <c r="G3022" s="2"/>
      <c r="H3022" s="48"/>
    </row>
    <row r="3023" spans="1:8" ht="21.75" customHeight="1" x14ac:dyDescent="0.2">
      <c r="A3023"/>
      <c r="B3023"/>
      <c r="C3023"/>
      <c r="D3023"/>
      <c r="E3023"/>
      <c r="F3023"/>
      <c r="G3023" s="2"/>
      <c r="H3023" s="48"/>
    </row>
    <row r="3024" spans="1:8" ht="21.75" customHeight="1" x14ac:dyDescent="0.2">
      <c r="A3024"/>
      <c r="B3024"/>
      <c r="C3024"/>
      <c r="D3024"/>
      <c r="E3024"/>
      <c r="F3024"/>
      <c r="G3024" s="2"/>
      <c r="H3024" s="48"/>
    </row>
    <row r="3025" spans="1:8" ht="21.75" customHeight="1" x14ac:dyDescent="0.2">
      <c r="A3025"/>
      <c r="B3025"/>
      <c r="C3025"/>
      <c r="D3025"/>
      <c r="E3025"/>
      <c r="F3025"/>
      <c r="G3025" s="2"/>
      <c r="H3025" s="48"/>
    </row>
    <row r="3026" spans="1:8" ht="21.75" customHeight="1" x14ac:dyDescent="0.2">
      <c r="A3026"/>
      <c r="B3026"/>
      <c r="C3026"/>
      <c r="D3026"/>
      <c r="E3026"/>
      <c r="F3026"/>
      <c r="G3026" s="2"/>
      <c r="H3026" s="48"/>
    </row>
    <row r="3027" spans="1:8" ht="21.75" customHeight="1" x14ac:dyDescent="0.2">
      <c r="A3027"/>
      <c r="B3027"/>
      <c r="C3027"/>
      <c r="D3027"/>
      <c r="E3027"/>
      <c r="F3027"/>
      <c r="G3027" s="2"/>
      <c r="H3027" s="48"/>
    </row>
    <row r="3028" spans="1:8" ht="21.75" customHeight="1" x14ac:dyDescent="0.2">
      <c r="A3028"/>
      <c r="B3028"/>
      <c r="C3028" s="2"/>
      <c r="D3028" s="2"/>
      <c r="E3028" s="3"/>
      <c r="F3028" s="3"/>
      <c r="G3028" s="2"/>
      <c r="H3028" s="48"/>
    </row>
    <row r="3029" spans="1:8" ht="21.75" customHeight="1" x14ac:dyDescent="0.2">
      <c r="A3029"/>
      <c r="B3029"/>
      <c r="C3029"/>
      <c r="D3029"/>
      <c r="E3029"/>
      <c r="F3029"/>
      <c r="G3029" s="2"/>
      <c r="H3029" s="48"/>
    </row>
    <row r="3030" spans="1:8" ht="21.75" customHeight="1" x14ac:dyDescent="0.2">
      <c r="A3030"/>
      <c r="B3030"/>
      <c r="C3030"/>
      <c r="D3030"/>
      <c r="E3030"/>
      <c r="F3030"/>
      <c r="G3030" s="2"/>
      <c r="H3030" s="48"/>
    </row>
    <row r="3031" spans="1:8" ht="21.75" customHeight="1" x14ac:dyDescent="0.2">
      <c r="A3031"/>
      <c r="B3031"/>
      <c r="C3031"/>
      <c r="D3031"/>
      <c r="E3031"/>
      <c r="F3031"/>
      <c r="G3031" s="2"/>
      <c r="H3031" s="48"/>
    </row>
    <row r="3032" spans="1:8" ht="21.75" customHeight="1" x14ac:dyDescent="0.2">
      <c r="A3032"/>
      <c r="B3032"/>
      <c r="C3032"/>
      <c r="D3032"/>
      <c r="E3032"/>
      <c r="F3032"/>
      <c r="G3032" s="2"/>
      <c r="H3032" s="48"/>
    </row>
    <row r="3033" spans="1:8" ht="21.75" customHeight="1" x14ac:dyDescent="0.2">
      <c r="A3033"/>
      <c r="B3033"/>
      <c r="C3033"/>
      <c r="D3033"/>
      <c r="E3033"/>
      <c r="F3033"/>
      <c r="G3033" s="2"/>
      <c r="H3033" s="48"/>
    </row>
    <row r="3034" spans="1:8" ht="21.75" customHeight="1" x14ac:dyDescent="0.2">
      <c r="A3034"/>
      <c r="B3034"/>
      <c r="C3034"/>
      <c r="D3034"/>
      <c r="E3034"/>
      <c r="F3034"/>
      <c r="G3034" s="2"/>
      <c r="H3034" s="48"/>
    </row>
    <row r="3035" spans="1:8" ht="21.75" customHeight="1" x14ac:dyDescent="0.2">
      <c r="A3035"/>
      <c r="B3035"/>
      <c r="C3035"/>
      <c r="D3035"/>
      <c r="E3035"/>
      <c r="F3035"/>
      <c r="G3035" s="2"/>
      <c r="H3035" s="48"/>
    </row>
    <row r="3036" spans="1:8" ht="21.75" customHeight="1" x14ac:dyDescent="0.2">
      <c r="A3036"/>
      <c r="B3036"/>
      <c r="C3036"/>
      <c r="D3036"/>
      <c r="E3036"/>
      <c r="F3036"/>
      <c r="G3036" s="2"/>
      <c r="H3036" s="48"/>
    </row>
    <row r="3037" spans="1:8" ht="21.75" customHeight="1" x14ac:dyDescent="0.2">
      <c r="A3037"/>
      <c r="B3037"/>
      <c r="C3037"/>
      <c r="D3037"/>
      <c r="E3037"/>
      <c r="F3037"/>
      <c r="G3037" s="2"/>
      <c r="H3037" s="48"/>
    </row>
    <row r="3038" spans="1:8" ht="21.75" customHeight="1" x14ac:dyDescent="0.2">
      <c r="A3038"/>
      <c r="B3038"/>
      <c r="C3038" s="2"/>
      <c r="D3038" s="2"/>
      <c r="E3038" s="3"/>
      <c r="F3038" s="3"/>
      <c r="G3038" s="2"/>
      <c r="H3038" s="48"/>
    </row>
    <row r="3039" spans="1:8" ht="21.75" customHeight="1" x14ac:dyDescent="0.2">
      <c r="A3039"/>
      <c r="B3039"/>
      <c r="C3039" s="2"/>
      <c r="D3039" s="2"/>
      <c r="E3039" s="3"/>
      <c r="F3039" s="3"/>
      <c r="G3039" s="2"/>
      <c r="H3039" s="48"/>
    </row>
    <row r="3040" spans="1:8" ht="21.75" customHeight="1" x14ac:dyDescent="0.2">
      <c r="A3040"/>
      <c r="B3040"/>
      <c r="C3040"/>
      <c r="D3040"/>
      <c r="E3040"/>
      <c r="F3040"/>
      <c r="G3040" s="2"/>
      <c r="H3040" s="48"/>
    </row>
    <row r="3041" spans="1:8" ht="21.75" customHeight="1" x14ac:dyDescent="0.2">
      <c r="A3041"/>
      <c r="B3041"/>
      <c r="C3041"/>
      <c r="D3041"/>
      <c r="E3041"/>
      <c r="F3041"/>
      <c r="G3041" s="2"/>
      <c r="H3041" s="48"/>
    </row>
    <row r="3042" spans="1:8" ht="21.75" customHeight="1" x14ac:dyDescent="0.2">
      <c r="A3042"/>
      <c r="B3042"/>
      <c r="C3042"/>
      <c r="D3042"/>
      <c r="E3042"/>
      <c r="F3042"/>
      <c r="G3042" s="2"/>
      <c r="H3042" s="48"/>
    </row>
    <row r="3043" spans="1:8" ht="21.75" customHeight="1" x14ac:dyDescent="0.2">
      <c r="A3043"/>
      <c r="B3043"/>
      <c r="C3043"/>
      <c r="D3043"/>
      <c r="E3043"/>
      <c r="F3043"/>
      <c r="G3043" s="2"/>
      <c r="H3043" s="48"/>
    </row>
    <row r="3044" spans="1:8" ht="21.75" customHeight="1" x14ac:dyDescent="0.2">
      <c r="A3044"/>
      <c r="B3044"/>
      <c r="C3044"/>
      <c r="D3044"/>
      <c r="E3044"/>
      <c r="F3044"/>
      <c r="G3044" s="2"/>
      <c r="H3044" s="48"/>
    </row>
    <row r="3045" spans="1:8" ht="21.75" customHeight="1" x14ac:dyDescent="0.2">
      <c r="A3045"/>
      <c r="B3045"/>
      <c r="C3045"/>
      <c r="D3045"/>
      <c r="E3045"/>
      <c r="F3045"/>
      <c r="G3045" s="2"/>
      <c r="H3045" s="48"/>
    </row>
    <row r="3046" spans="1:8" ht="21.75" customHeight="1" x14ac:dyDescent="0.2">
      <c r="A3046"/>
      <c r="B3046"/>
      <c r="C3046" s="2"/>
      <c r="D3046" s="2"/>
      <c r="E3046" s="3"/>
      <c r="F3046" s="3"/>
      <c r="G3046" s="2"/>
      <c r="H3046" s="48"/>
    </row>
    <row r="3047" spans="1:8" ht="21.75" customHeight="1" x14ac:dyDescent="0.2">
      <c r="A3047"/>
      <c r="B3047"/>
      <c r="C3047"/>
      <c r="D3047"/>
      <c r="E3047" s="3"/>
      <c r="F3047" s="3"/>
      <c r="G3047" s="2"/>
      <c r="H3047" s="48"/>
    </row>
    <row r="3048" spans="1:8" ht="21.75" customHeight="1" x14ac:dyDescent="0.2">
      <c r="A3048"/>
      <c r="B3048"/>
      <c r="C3048"/>
      <c r="D3048"/>
      <c r="E3048"/>
      <c r="F3048"/>
      <c r="G3048" s="2"/>
      <c r="H3048" s="48"/>
    </row>
    <row r="3049" spans="1:8" ht="21.75" customHeight="1" x14ac:dyDescent="0.2">
      <c r="A3049"/>
      <c r="B3049"/>
      <c r="C3049"/>
      <c r="D3049"/>
      <c r="E3049"/>
      <c r="F3049"/>
      <c r="G3049" s="2"/>
      <c r="H3049" s="48"/>
    </row>
    <row r="3050" spans="1:8" ht="21.75" customHeight="1" x14ac:dyDescent="0.2">
      <c r="A3050"/>
      <c r="B3050"/>
      <c r="C3050"/>
      <c r="D3050"/>
      <c r="E3050"/>
      <c r="F3050"/>
      <c r="G3050" s="2"/>
      <c r="H3050" s="48"/>
    </row>
    <row r="3051" spans="1:8" ht="21.75" customHeight="1" x14ac:dyDescent="0.2">
      <c r="A3051"/>
      <c r="B3051"/>
      <c r="C3051"/>
      <c r="D3051"/>
      <c r="E3051"/>
      <c r="F3051"/>
      <c r="G3051" s="2"/>
      <c r="H3051" s="48"/>
    </row>
    <row r="3052" spans="1:8" ht="21.75" customHeight="1" x14ac:dyDescent="0.2">
      <c r="A3052"/>
      <c r="B3052"/>
      <c r="C3052"/>
      <c r="D3052"/>
      <c r="E3052"/>
      <c r="F3052"/>
      <c r="G3052" s="2"/>
      <c r="H3052" s="48"/>
    </row>
    <row r="3053" spans="1:8" ht="21.75" customHeight="1" x14ac:dyDescent="0.2">
      <c r="A3053"/>
      <c r="B3053"/>
      <c r="C3053"/>
      <c r="D3053"/>
      <c r="E3053"/>
      <c r="F3053"/>
      <c r="G3053" s="2"/>
      <c r="H3053" s="48"/>
    </row>
    <row r="3054" spans="1:8" ht="21.75" customHeight="1" x14ac:dyDescent="0.2">
      <c r="A3054"/>
      <c r="B3054"/>
      <c r="C3054"/>
      <c r="D3054"/>
      <c r="E3054"/>
      <c r="F3054"/>
      <c r="G3054" s="2"/>
      <c r="H3054" s="48"/>
    </row>
    <row r="3055" spans="1:8" ht="21.75" customHeight="1" x14ac:dyDescent="0.2">
      <c r="A3055"/>
      <c r="B3055"/>
      <c r="C3055" s="2"/>
      <c r="D3055" s="2"/>
      <c r="E3055" s="3"/>
      <c r="F3055" s="3"/>
      <c r="G3055" s="2"/>
      <c r="H3055" s="48"/>
    </row>
    <row r="3056" spans="1:8" ht="21.75" customHeight="1" x14ac:dyDescent="0.2">
      <c r="A3056"/>
      <c r="B3056"/>
      <c r="C3056"/>
      <c r="D3056"/>
      <c r="E3056"/>
      <c r="F3056"/>
      <c r="G3056" s="2"/>
      <c r="H3056" s="48"/>
    </row>
    <row r="3057" spans="1:8" ht="21.75" customHeight="1" x14ac:dyDescent="0.2">
      <c r="A3057"/>
      <c r="B3057"/>
      <c r="C3057"/>
      <c r="D3057"/>
      <c r="E3057"/>
      <c r="F3057"/>
      <c r="G3057" s="2"/>
      <c r="H3057" s="48"/>
    </row>
    <row r="3058" spans="1:8" ht="21.75" customHeight="1" x14ac:dyDescent="0.2">
      <c r="A3058"/>
      <c r="B3058"/>
      <c r="C3058"/>
      <c r="D3058"/>
      <c r="E3058"/>
      <c r="F3058"/>
      <c r="G3058" s="2"/>
      <c r="H3058" s="48"/>
    </row>
    <row r="3059" spans="1:8" ht="21.75" customHeight="1" x14ac:dyDescent="0.2">
      <c r="A3059"/>
      <c r="B3059"/>
      <c r="C3059"/>
      <c r="D3059"/>
      <c r="E3059"/>
      <c r="F3059"/>
      <c r="G3059" s="2"/>
      <c r="H3059" s="48"/>
    </row>
    <row r="3060" spans="1:8" ht="21.75" customHeight="1" x14ac:dyDescent="0.2">
      <c r="A3060"/>
      <c r="B3060"/>
      <c r="C3060"/>
      <c r="D3060"/>
      <c r="E3060"/>
      <c r="F3060"/>
      <c r="G3060" s="2"/>
      <c r="H3060" s="48"/>
    </row>
    <row r="3061" spans="1:8" ht="21.75" customHeight="1" x14ac:dyDescent="0.2">
      <c r="A3061"/>
      <c r="B3061"/>
      <c r="C3061"/>
      <c r="D3061"/>
      <c r="E3061"/>
      <c r="F3061"/>
      <c r="G3061" s="2"/>
      <c r="H3061" s="48"/>
    </row>
    <row r="3062" spans="1:8" ht="21.75" customHeight="1" x14ac:dyDescent="0.2">
      <c r="A3062"/>
      <c r="B3062"/>
      <c r="C3062"/>
      <c r="D3062"/>
      <c r="E3062"/>
      <c r="F3062"/>
      <c r="G3062" s="2"/>
      <c r="H3062" s="48"/>
    </row>
    <row r="3063" spans="1:8" ht="21.75" customHeight="1" x14ac:dyDescent="0.2">
      <c r="A3063"/>
      <c r="B3063"/>
      <c r="C3063"/>
      <c r="D3063"/>
      <c r="E3063"/>
      <c r="F3063"/>
      <c r="G3063" s="2"/>
      <c r="H3063" s="48"/>
    </row>
    <row r="3064" spans="1:8" ht="21.75" customHeight="1" x14ac:dyDescent="0.2">
      <c r="A3064"/>
      <c r="B3064"/>
      <c r="C3064"/>
      <c r="D3064"/>
      <c r="E3064"/>
      <c r="F3064"/>
      <c r="G3064" s="2"/>
      <c r="H3064" s="48"/>
    </row>
    <row r="3065" spans="1:8" ht="21.75" customHeight="1" x14ac:dyDescent="0.2">
      <c r="A3065"/>
      <c r="B3065"/>
      <c r="C3065"/>
      <c r="D3065"/>
      <c r="E3065"/>
      <c r="F3065"/>
      <c r="G3065" s="2"/>
      <c r="H3065" s="48"/>
    </row>
    <row r="3066" spans="1:8" ht="21.75" customHeight="1" x14ac:dyDescent="0.2">
      <c r="A3066"/>
      <c r="B3066"/>
      <c r="C3066"/>
      <c r="D3066"/>
      <c r="E3066"/>
      <c r="F3066"/>
      <c r="G3066" s="2"/>
      <c r="H3066" s="48"/>
    </row>
    <row r="3067" spans="1:8" ht="21.75" customHeight="1" x14ac:dyDescent="0.2">
      <c r="A3067"/>
      <c r="B3067"/>
      <c r="C3067"/>
      <c r="D3067"/>
      <c r="E3067"/>
      <c r="F3067"/>
      <c r="G3067" s="2"/>
      <c r="H3067" s="48"/>
    </row>
    <row r="3068" spans="1:8" ht="21.75" customHeight="1" x14ac:dyDescent="0.2">
      <c r="A3068"/>
      <c r="B3068"/>
      <c r="C3068"/>
      <c r="D3068"/>
      <c r="E3068"/>
      <c r="F3068"/>
      <c r="G3068" s="2"/>
      <c r="H3068" s="48"/>
    </row>
    <row r="3069" spans="1:8" ht="21.75" customHeight="1" x14ac:dyDescent="0.2">
      <c r="A3069"/>
      <c r="B3069"/>
      <c r="C3069"/>
      <c r="D3069"/>
      <c r="E3069"/>
      <c r="F3069"/>
      <c r="G3069" s="2"/>
      <c r="H3069" s="48"/>
    </row>
    <row r="3070" spans="1:8" ht="21.75" customHeight="1" x14ac:dyDescent="0.2">
      <c r="A3070"/>
      <c r="B3070"/>
      <c r="C3070"/>
      <c r="D3070"/>
      <c r="E3070" s="3"/>
      <c r="F3070" s="3"/>
      <c r="G3070" s="2"/>
      <c r="H3070" s="48"/>
    </row>
    <row r="3071" spans="1:8" ht="21.75" customHeight="1" x14ac:dyDescent="0.2">
      <c r="A3071"/>
      <c r="B3071"/>
      <c r="C3071"/>
      <c r="D3071"/>
      <c r="E3071"/>
      <c r="F3071"/>
      <c r="G3071" s="2"/>
      <c r="H3071" s="48"/>
    </row>
    <row r="3072" spans="1:8" ht="21.75" customHeight="1" x14ac:dyDescent="0.2">
      <c r="A3072"/>
      <c r="B3072"/>
      <c r="C3072"/>
      <c r="D3072"/>
      <c r="E3072"/>
      <c r="F3072"/>
      <c r="G3072" s="2"/>
      <c r="H3072" s="48"/>
    </row>
    <row r="3073" spans="1:8" ht="21.75" customHeight="1" x14ac:dyDescent="0.2">
      <c r="A3073"/>
      <c r="B3073"/>
      <c r="C3073"/>
      <c r="D3073"/>
      <c r="E3073"/>
      <c r="F3073"/>
      <c r="G3073" s="2"/>
      <c r="H3073" s="48"/>
    </row>
    <row r="3074" spans="1:8" ht="21.75" customHeight="1" x14ac:dyDescent="0.2">
      <c r="A3074"/>
      <c r="B3074"/>
      <c r="C3074"/>
      <c r="D3074"/>
      <c r="E3074"/>
      <c r="F3074"/>
      <c r="G3074" s="2"/>
      <c r="H3074" s="48"/>
    </row>
    <row r="3075" spans="1:8" ht="21.75" customHeight="1" x14ac:dyDescent="0.2">
      <c r="A3075"/>
      <c r="B3075"/>
      <c r="C3075"/>
      <c r="D3075"/>
      <c r="E3075"/>
      <c r="F3075"/>
      <c r="G3075" s="2"/>
      <c r="H3075" s="48"/>
    </row>
    <row r="3076" spans="1:8" ht="21.75" customHeight="1" x14ac:dyDescent="0.2">
      <c r="A3076"/>
      <c r="B3076"/>
      <c r="C3076"/>
      <c r="D3076"/>
      <c r="E3076"/>
      <c r="F3076"/>
      <c r="G3076" s="2"/>
      <c r="H3076" s="48"/>
    </row>
    <row r="3077" spans="1:8" ht="21.75" customHeight="1" x14ac:dyDescent="0.2">
      <c r="A3077"/>
      <c r="B3077"/>
      <c r="C3077"/>
      <c r="D3077"/>
      <c r="E3077"/>
      <c r="F3077"/>
      <c r="G3077" s="2"/>
      <c r="H3077" s="48"/>
    </row>
    <row r="3078" spans="1:8" ht="21.75" customHeight="1" x14ac:dyDescent="0.2">
      <c r="A3078"/>
      <c r="B3078"/>
      <c r="C3078"/>
      <c r="D3078"/>
      <c r="E3078"/>
      <c r="F3078"/>
      <c r="G3078" s="2"/>
      <c r="H3078" s="48"/>
    </row>
    <row r="3079" spans="1:8" ht="21.75" customHeight="1" x14ac:dyDescent="0.2">
      <c r="A3079"/>
      <c r="B3079"/>
      <c r="C3079" s="2"/>
      <c r="D3079" s="2"/>
      <c r="E3079" s="3"/>
      <c r="F3079" s="3"/>
      <c r="G3079" s="2"/>
      <c r="H3079" s="48"/>
    </row>
    <row r="3080" spans="1:8" ht="21.75" customHeight="1" x14ac:dyDescent="0.2">
      <c r="A3080"/>
      <c r="B3080"/>
      <c r="C3080"/>
      <c r="D3080"/>
      <c r="E3080" s="3"/>
      <c r="F3080" s="3"/>
      <c r="G3080" s="2"/>
      <c r="H3080" s="48"/>
    </row>
    <row r="3081" spans="1:8" ht="21.75" customHeight="1" x14ac:dyDescent="0.2">
      <c r="A3081"/>
      <c r="B3081"/>
      <c r="C3081"/>
      <c r="D3081"/>
      <c r="E3081" s="3"/>
      <c r="F3081" s="3"/>
      <c r="G3081" s="2"/>
      <c r="H3081" s="48"/>
    </row>
    <row r="3082" spans="1:8" ht="21.75" customHeight="1" x14ac:dyDescent="0.2">
      <c r="A3082"/>
      <c r="B3082"/>
      <c r="C3082"/>
      <c r="D3082"/>
      <c r="E3082"/>
      <c r="F3082"/>
      <c r="G3082" s="2"/>
      <c r="H3082" s="48"/>
    </row>
    <row r="3083" spans="1:8" ht="21.75" customHeight="1" x14ac:dyDescent="0.2">
      <c r="A3083"/>
      <c r="B3083"/>
      <c r="C3083"/>
      <c r="D3083"/>
      <c r="E3083"/>
      <c r="F3083"/>
      <c r="G3083" s="2"/>
      <c r="H3083" s="48"/>
    </row>
    <row r="3084" spans="1:8" ht="21.75" customHeight="1" x14ac:dyDescent="0.2">
      <c r="A3084"/>
      <c r="B3084"/>
      <c r="C3084"/>
      <c r="D3084"/>
      <c r="E3084"/>
      <c r="F3084"/>
      <c r="G3084" s="2"/>
      <c r="H3084" s="48"/>
    </row>
    <row r="3085" spans="1:8" ht="21.75" customHeight="1" x14ac:dyDescent="0.2">
      <c r="A3085"/>
      <c r="B3085"/>
      <c r="C3085"/>
      <c r="D3085"/>
      <c r="E3085"/>
      <c r="F3085"/>
      <c r="G3085" s="2"/>
      <c r="H3085" s="48"/>
    </row>
    <row r="3086" spans="1:8" ht="21.75" customHeight="1" x14ac:dyDescent="0.2">
      <c r="A3086"/>
      <c r="B3086"/>
      <c r="C3086"/>
      <c r="D3086"/>
      <c r="E3086"/>
      <c r="F3086"/>
      <c r="G3086" s="2"/>
      <c r="H3086" s="48"/>
    </row>
    <row r="3087" spans="1:8" ht="21.75" customHeight="1" x14ac:dyDescent="0.2">
      <c r="A3087"/>
      <c r="B3087"/>
      <c r="C3087"/>
      <c r="D3087"/>
      <c r="E3087"/>
      <c r="F3087"/>
      <c r="G3087" s="2"/>
      <c r="H3087" s="48"/>
    </row>
    <row r="3088" spans="1:8" ht="21.75" customHeight="1" x14ac:dyDescent="0.2">
      <c r="A3088"/>
      <c r="B3088"/>
      <c r="C3088" s="2"/>
      <c r="D3088" s="2"/>
      <c r="E3088" s="3"/>
      <c r="F3088" s="3"/>
      <c r="G3088" s="2"/>
      <c r="H3088" s="48"/>
    </row>
    <row r="3089" spans="1:8" ht="21.75" customHeight="1" x14ac:dyDescent="0.2">
      <c r="A3089"/>
      <c r="B3089"/>
      <c r="C3089"/>
      <c r="D3089"/>
      <c r="E3089" s="3"/>
      <c r="F3089" s="3"/>
      <c r="G3089" s="2"/>
      <c r="H3089" s="48"/>
    </row>
    <row r="3090" spans="1:8" ht="21.75" customHeight="1" x14ac:dyDescent="0.2">
      <c r="A3090"/>
      <c r="B3090"/>
      <c r="C3090"/>
      <c r="D3090"/>
      <c r="E3090"/>
      <c r="F3090"/>
      <c r="G3090" s="2"/>
      <c r="H3090" s="48"/>
    </row>
    <row r="3091" spans="1:8" ht="21.75" customHeight="1" x14ac:dyDescent="0.2">
      <c r="A3091"/>
      <c r="B3091"/>
      <c r="C3091"/>
      <c r="D3091"/>
      <c r="E3091"/>
      <c r="F3091"/>
      <c r="G3091" s="2"/>
      <c r="H3091" s="48"/>
    </row>
    <row r="3092" spans="1:8" ht="21.75" customHeight="1" x14ac:dyDescent="0.2">
      <c r="A3092"/>
      <c r="B3092"/>
      <c r="C3092"/>
      <c r="D3092"/>
      <c r="E3092"/>
      <c r="F3092"/>
      <c r="G3092" s="2"/>
      <c r="H3092" s="48"/>
    </row>
    <row r="3093" spans="1:8" ht="21.75" customHeight="1" x14ac:dyDescent="0.2">
      <c r="A3093"/>
      <c r="B3093"/>
      <c r="C3093"/>
      <c r="D3093"/>
      <c r="E3093"/>
      <c r="F3093"/>
      <c r="G3093" s="2"/>
      <c r="H3093" s="48"/>
    </row>
    <row r="3094" spans="1:8" ht="21.75" customHeight="1" x14ac:dyDescent="0.2">
      <c r="A3094"/>
      <c r="B3094"/>
      <c r="C3094"/>
      <c r="D3094"/>
      <c r="E3094"/>
      <c r="F3094"/>
      <c r="G3094" s="2"/>
      <c r="H3094" s="48"/>
    </row>
    <row r="3095" spans="1:8" ht="21.75" customHeight="1" x14ac:dyDescent="0.2">
      <c r="A3095"/>
      <c r="B3095"/>
      <c r="C3095"/>
      <c r="D3095"/>
      <c r="E3095"/>
      <c r="F3095"/>
      <c r="G3095" s="2"/>
      <c r="H3095" s="48"/>
    </row>
    <row r="3096" spans="1:8" ht="21.75" customHeight="1" x14ac:dyDescent="0.2">
      <c r="A3096"/>
      <c r="B3096"/>
      <c r="C3096"/>
      <c r="D3096"/>
      <c r="E3096"/>
      <c r="F3096"/>
      <c r="G3096" s="2"/>
      <c r="H3096" s="48"/>
    </row>
    <row r="3097" spans="1:8" ht="21.75" customHeight="1" x14ac:dyDescent="0.2">
      <c r="A3097"/>
      <c r="B3097"/>
      <c r="C3097"/>
      <c r="D3097"/>
      <c r="E3097"/>
      <c r="F3097"/>
      <c r="G3097" s="2"/>
      <c r="H3097" s="48"/>
    </row>
    <row r="3098" spans="1:8" ht="21.75" customHeight="1" x14ac:dyDescent="0.2">
      <c r="A3098"/>
      <c r="B3098"/>
      <c r="C3098"/>
      <c r="D3098"/>
      <c r="E3098"/>
      <c r="F3098"/>
      <c r="G3098" s="2"/>
      <c r="H3098" s="48"/>
    </row>
    <row r="3099" spans="1:8" ht="21.75" customHeight="1" x14ac:dyDescent="0.2">
      <c r="A3099"/>
      <c r="B3099"/>
      <c r="C3099"/>
      <c r="D3099"/>
      <c r="E3099"/>
      <c r="F3099"/>
      <c r="G3099" s="2"/>
      <c r="H3099" s="48"/>
    </row>
    <row r="3100" spans="1:8" ht="21.75" customHeight="1" x14ac:dyDescent="0.2">
      <c r="A3100"/>
      <c r="B3100"/>
      <c r="C3100" s="2"/>
      <c r="D3100" s="2"/>
      <c r="E3100" s="3"/>
      <c r="F3100" s="3"/>
      <c r="G3100" s="2"/>
      <c r="H3100" s="48"/>
    </row>
    <row r="3101" spans="1:8" ht="21.75" customHeight="1" x14ac:dyDescent="0.2">
      <c r="A3101"/>
      <c r="B3101"/>
      <c r="C3101"/>
      <c r="D3101"/>
      <c r="E3101" s="3"/>
      <c r="F3101" s="3"/>
      <c r="G3101" s="2"/>
      <c r="H3101" s="48"/>
    </row>
    <row r="3102" spans="1:8" ht="21.75" customHeight="1" x14ac:dyDescent="0.2">
      <c r="A3102"/>
      <c r="B3102"/>
      <c r="C3102"/>
      <c r="D3102"/>
      <c r="E3102"/>
      <c r="F3102"/>
      <c r="G3102" s="2"/>
      <c r="H3102" s="48"/>
    </row>
    <row r="3103" spans="1:8" ht="21.75" customHeight="1" x14ac:dyDescent="0.2">
      <c r="A3103"/>
      <c r="B3103"/>
      <c r="C3103"/>
      <c r="D3103"/>
      <c r="E3103"/>
      <c r="F3103"/>
      <c r="G3103" s="2"/>
      <c r="H3103" s="48"/>
    </row>
    <row r="3104" spans="1:8" ht="21.75" customHeight="1" x14ac:dyDescent="0.2">
      <c r="A3104"/>
      <c r="B3104"/>
      <c r="C3104"/>
      <c r="D3104"/>
      <c r="E3104"/>
      <c r="F3104"/>
      <c r="G3104" s="2"/>
      <c r="H3104" s="48"/>
    </row>
    <row r="3105" spans="1:8" ht="21.75" customHeight="1" x14ac:dyDescent="0.2">
      <c r="A3105"/>
      <c r="B3105"/>
      <c r="C3105"/>
      <c r="D3105"/>
      <c r="E3105"/>
      <c r="F3105"/>
      <c r="G3105" s="2"/>
      <c r="H3105" s="48"/>
    </row>
    <row r="3106" spans="1:8" ht="21.75" customHeight="1" x14ac:dyDescent="0.2">
      <c r="A3106"/>
      <c r="B3106"/>
      <c r="C3106"/>
      <c r="D3106"/>
      <c r="E3106"/>
      <c r="F3106"/>
      <c r="G3106" s="2"/>
      <c r="H3106" s="48"/>
    </row>
    <row r="3107" spans="1:8" ht="21.75" customHeight="1" x14ac:dyDescent="0.2">
      <c r="A3107"/>
      <c r="B3107"/>
      <c r="C3107"/>
      <c r="D3107"/>
      <c r="E3107"/>
      <c r="F3107"/>
      <c r="G3107" s="2"/>
      <c r="H3107" s="48"/>
    </row>
    <row r="3108" spans="1:8" ht="21.75" customHeight="1" x14ac:dyDescent="0.2">
      <c r="A3108"/>
      <c r="B3108"/>
      <c r="C3108"/>
      <c r="D3108"/>
      <c r="E3108"/>
      <c r="F3108"/>
      <c r="G3108" s="2"/>
      <c r="H3108" s="48"/>
    </row>
    <row r="3109" spans="1:8" ht="21.75" customHeight="1" x14ac:dyDescent="0.2">
      <c r="A3109"/>
      <c r="B3109"/>
      <c r="C3109" s="2"/>
      <c r="D3109" s="2"/>
      <c r="E3109" s="3"/>
      <c r="F3109" s="3"/>
      <c r="G3109" s="2"/>
      <c r="H3109" s="48"/>
    </row>
    <row r="3110" spans="1:8" ht="21.75" customHeight="1" x14ac:dyDescent="0.2">
      <c r="A3110"/>
      <c r="B3110"/>
      <c r="C3110" s="2"/>
      <c r="D3110" s="2"/>
      <c r="E3110" s="3"/>
      <c r="F3110" s="3"/>
      <c r="G3110" s="2"/>
      <c r="H3110" s="48"/>
    </row>
    <row r="3111" spans="1:8" ht="21.75" customHeight="1" x14ac:dyDescent="0.2">
      <c r="A3111"/>
      <c r="B3111"/>
      <c r="C3111"/>
      <c r="D3111"/>
      <c r="E3111"/>
      <c r="F3111"/>
      <c r="G3111" s="2"/>
      <c r="H3111" s="48"/>
    </row>
    <row r="3112" spans="1:8" ht="21.75" customHeight="1" x14ac:dyDescent="0.2">
      <c r="A3112"/>
      <c r="B3112"/>
      <c r="C3112"/>
      <c r="D3112"/>
      <c r="E3112"/>
      <c r="F3112"/>
      <c r="G3112" s="2"/>
      <c r="H3112" s="48"/>
    </row>
    <row r="3113" spans="1:8" ht="21.75" customHeight="1" x14ac:dyDescent="0.2">
      <c r="A3113"/>
      <c r="B3113"/>
      <c r="C3113"/>
      <c r="D3113"/>
      <c r="E3113"/>
      <c r="F3113"/>
      <c r="G3113" s="2"/>
      <c r="H3113" s="48"/>
    </row>
    <row r="3114" spans="1:8" ht="21.75" customHeight="1" x14ac:dyDescent="0.2">
      <c r="A3114"/>
      <c r="B3114"/>
      <c r="C3114"/>
      <c r="D3114"/>
      <c r="E3114"/>
      <c r="F3114"/>
      <c r="G3114" s="2"/>
      <c r="H3114" s="48"/>
    </row>
    <row r="3115" spans="1:8" ht="21.75" customHeight="1" x14ac:dyDescent="0.2">
      <c r="A3115"/>
      <c r="B3115"/>
      <c r="C3115"/>
      <c r="D3115"/>
      <c r="E3115"/>
      <c r="F3115"/>
      <c r="G3115" s="2"/>
      <c r="H3115" s="48"/>
    </row>
    <row r="3116" spans="1:8" ht="21.75" customHeight="1" x14ac:dyDescent="0.2">
      <c r="A3116"/>
      <c r="B3116"/>
      <c r="C3116"/>
      <c r="D3116"/>
      <c r="E3116"/>
      <c r="F3116"/>
      <c r="G3116" s="2"/>
      <c r="H3116" s="48"/>
    </row>
    <row r="3117" spans="1:8" ht="21.75" customHeight="1" x14ac:dyDescent="0.2">
      <c r="A3117"/>
      <c r="B3117"/>
      <c r="C3117"/>
      <c r="D3117"/>
      <c r="E3117"/>
      <c r="F3117"/>
      <c r="G3117" s="2"/>
      <c r="H3117" s="48"/>
    </row>
    <row r="3118" spans="1:8" ht="21.75" customHeight="1" x14ac:dyDescent="0.2">
      <c r="A3118"/>
      <c r="B3118"/>
      <c r="C3118"/>
      <c r="D3118"/>
      <c r="E3118"/>
      <c r="F3118"/>
      <c r="G3118" s="2"/>
      <c r="H3118" s="48"/>
    </row>
    <row r="3119" spans="1:8" ht="21.75" customHeight="1" x14ac:dyDescent="0.2">
      <c r="A3119"/>
      <c r="B3119"/>
      <c r="C3119"/>
      <c r="D3119"/>
      <c r="E3119"/>
      <c r="F3119"/>
      <c r="G3119" s="2"/>
      <c r="H3119" s="48"/>
    </row>
    <row r="3120" spans="1:8" ht="21.75" customHeight="1" x14ac:dyDescent="0.2">
      <c r="A3120"/>
      <c r="B3120"/>
      <c r="C3120"/>
      <c r="D3120"/>
      <c r="E3120"/>
      <c r="F3120"/>
      <c r="G3120" s="2"/>
      <c r="H3120" s="48"/>
    </row>
    <row r="3121" spans="1:8" ht="21.75" customHeight="1" x14ac:dyDescent="0.2">
      <c r="A3121"/>
      <c r="B3121"/>
      <c r="C3121" s="2"/>
      <c r="D3121" s="2"/>
      <c r="E3121" s="3"/>
      <c r="F3121" s="3"/>
      <c r="G3121" s="2"/>
      <c r="H3121" s="48"/>
    </row>
    <row r="3122" spans="1:8" ht="21.75" customHeight="1" x14ac:dyDescent="0.2">
      <c r="A3122"/>
      <c r="B3122"/>
      <c r="C3122" s="2"/>
      <c r="D3122" s="2"/>
      <c r="E3122" s="3"/>
      <c r="F3122" s="3"/>
      <c r="G3122" s="2"/>
      <c r="H3122" s="48"/>
    </row>
    <row r="3123" spans="1:8" ht="21.75" customHeight="1" x14ac:dyDescent="0.2">
      <c r="A3123"/>
      <c r="B3123"/>
      <c r="C3123"/>
      <c r="D3123"/>
      <c r="E3123" s="3"/>
      <c r="F3123" s="3"/>
      <c r="G3123" s="2"/>
      <c r="H3123" s="48"/>
    </row>
    <row r="3124" spans="1:8" ht="21.75" customHeight="1" x14ac:dyDescent="0.2">
      <c r="A3124"/>
      <c r="B3124"/>
      <c r="C3124"/>
      <c r="D3124"/>
      <c r="E3124" s="3"/>
      <c r="F3124" s="3"/>
      <c r="G3124" s="2"/>
      <c r="H3124" s="48"/>
    </row>
    <row r="3125" spans="1:8" ht="21.75" customHeight="1" x14ac:dyDescent="0.2">
      <c r="A3125"/>
      <c r="B3125"/>
      <c r="C3125"/>
      <c r="D3125"/>
      <c r="E3125"/>
      <c r="F3125"/>
      <c r="G3125" s="2"/>
      <c r="H3125" s="48"/>
    </row>
    <row r="3126" spans="1:8" ht="21.75" customHeight="1" x14ac:dyDescent="0.2">
      <c r="A3126"/>
      <c r="B3126"/>
      <c r="C3126"/>
      <c r="D3126"/>
      <c r="E3126"/>
      <c r="F3126"/>
      <c r="G3126" s="2"/>
      <c r="H3126" s="48"/>
    </row>
    <row r="3127" spans="1:8" ht="21.75" customHeight="1" x14ac:dyDescent="0.2">
      <c r="A3127"/>
      <c r="B3127"/>
      <c r="C3127"/>
      <c r="D3127"/>
      <c r="E3127"/>
      <c r="F3127"/>
      <c r="G3127" s="2"/>
      <c r="H3127" s="48"/>
    </row>
    <row r="3128" spans="1:8" ht="21.75" customHeight="1" x14ac:dyDescent="0.2">
      <c r="A3128"/>
      <c r="B3128"/>
      <c r="C3128"/>
      <c r="D3128"/>
      <c r="E3128"/>
      <c r="F3128"/>
      <c r="G3128" s="2"/>
      <c r="H3128" s="48"/>
    </row>
    <row r="3129" spans="1:8" ht="21.75" customHeight="1" x14ac:dyDescent="0.2">
      <c r="A3129"/>
      <c r="B3129"/>
      <c r="C3129"/>
      <c r="D3129"/>
      <c r="E3129"/>
      <c r="F3129"/>
      <c r="G3129" s="2"/>
      <c r="H3129" s="48"/>
    </row>
    <row r="3130" spans="1:8" ht="21.75" customHeight="1" x14ac:dyDescent="0.2">
      <c r="A3130"/>
      <c r="B3130"/>
      <c r="C3130"/>
      <c r="D3130"/>
      <c r="E3130"/>
      <c r="F3130"/>
      <c r="G3130" s="2"/>
      <c r="H3130" s="48"/>
    </row>
    <row r="3131" spans="1:8" ht="21.75" customHeight="1" x14ac:dyDescent="0.2">
      <c r="A3131"/>
      <c r="B3131"/>
      <c r="C3131"/>
      <c r="D3131"/>
      <c r="E3131"/>
      <c r="F3131"/>
      <c r="G3131" s="2"/>
      <c r="H3131" s="48"/>
    </row>
    <row r="3132" spans="1:8" ht="21.75" customHeight="1" x14ac:dyDescent="0.2">
      <c r="A3132"/>
      <c r="B3132"/>
      <c r="C3132"/>
      <c r="D3132"/>
      <c r="E3132"/>
      <c r="F3132"/>
      <c r="G3132" s="2"/>
      <c r="H3132" s="48"/>
    </row>
    <row r="3133" spans="1:8" ht="21.75" customHeight="1" x14ac:dyDescent="0.2">
      <c r="A3133"/>
      <c r="B3133"/>
      <c r="C3133"/>
      <c r="D3133"/>
      <c r="E3133"/>
      <c r="F3133"/>
      <c r="G3133" s="2"/>
      <c r="H3133" s="48"/>
    </row>
    <row r="3134" spans="1:8" ht="21.75" customHeight="1" x14ac:dyDescent="0.2">
      <c r="A3134"/>
      <c r="B3134"/>
      <c r="C3134"/>
      <c r="D3134"/>
      <c r="E3134"/>
      <c r="F3134"/>
      <c r="G3134" s="2"/>
      <c r="H3134" s="48"/>
    </row>
    <row r="3135" spans="1:8" ht="21.75" customHeight="1" x14ac:dyDescent="0.2">
      <c r="A3135"/>
      <c r="B3135"/>
      <c r="C3135"/>
      <c r="D3135"/>
      <c r="E3135"/>
      <c r="F3135"/>
      <c r="G3135" s="2"/>
      <c r="H3135" s="48"/>
    </row>
    <row r="3136" spans="1:8" ht="21.75" customHeight="1" x14ac:dyDescent="0.2">
      <c r="A3136"/>
      <c r="B3136"/>
      <c r="C3136"/>
      <c r="D3136"/>
      <c r="E3136"/>
      <c r="F3136"/>
      <c r="G3136" s="2"/>
      <c r="H3136" s="48"/>
    </row>
    <row r="3137" spans="1:8" ht="21.75" customHeight="1" x14ac:dyDescent="0.2">
      <c r="A3137"/>
      <c r="B3137"/>
      <c r="C3137" s="2"/>
      <c r="D3137" s="2"/>
      <c r="E3137" s="3"/>
      <c r="F3137" s="3"/>
      <c r="G3137" s="2"/>
      <c r="H3137" s="48"/>
    </row>
    <row r="3138" spans="1:8" ht="21.75" customHeight="1" x14ac:dyDescent="0.2">
      <c r="A3138"/>
      <c r="B3138"/>
      <c r="C3138"/>
      <c r="D3138"/>
      <c r="E3138"/>
      <c r="F3138"/>
      <c r="G3138" s="2"/>
      <c r="H3138" s="48"/>
    </row>
    <row r="3139" spans="1:8" ht="21.75" customHeight="1" x14ac:dyDescent="0.2">
      <c r="A3139"/>
      <c r="B3139"/>
      <c r="C3139"/>
      <c r="D3139"/>
      <c r="E3139"/>
      <c r="F3139"/>
      <c r="G3139" s="2"/>
      <c r="H3139" s="48"/>
    </row>
    <row r="3140" spans="1:8" ht="21.75" customHeight="1" x14ac:dyDescent="0.2">
      <c r="A3140"/>
      <c r="B3140"/>
      <c r="C3140"/>
      <c r="D3140"/>
      <c r="E3140"/>
      <c r="F3140"/>
      <c r="G3140" s="2"/>
      <c r="H3140" s="48"/>
    </row>
    <row r="3141" spans="1:8" ht="21.75" customHeight="1" x14ac:dyDescent="0.2">
      <c r="A3141"/>
      <c r="B3141"/>
      <c r="C3141"/>
      <c r="D3141"/>
      <c r="E3141"/>
      <c r="F3141"/>
      <c r="G3141" s="2"/>
      <c r="H3141" s="48"/>
    </row>
    <row r="3142" spans="1:8" ht="21.75" customHeight="1" x14ac:dyDescent="0.2">
      <c r="A3142"/>
      <c r="B3142"/>
      <c r="C3142"/>
      <c r="D3142"/>
      <c r="E3142"/>
      <c r="F3142"/>
      <c r="G3142" s="2"/>
      <c r="H3142" s="48"/>
    </row>
    <row r="3143" spans="1:8" ht="21.75" customHeight="1" x14ac:dyDescent="0.2">
      <c r="A3143"/>
      <c r="B3143"/>
      <c r="C3143"/>
      <c r="D3143"/>
      <c r="E3143"/>
      <c r="F3143"/>
      <c r="G3143" s="2"/>
      <c r="H3143" s="48"/>
    </row>
    <row r="3144" spans="1:8" ht="21.75" customHeight="1" x14ac:dyDescent="0.2">
      <c r="A3144"/>
      <c r="B3144"/>
      <c r="C3144"/>
      <c r="D3144"/>
      <c r="E3144"/>
      <c r="F3144"/>
      <c r="G3144" s="2"/>
      <c r="H3144" s="48"/>
    </row>
    <row r="3145" spans="1:8" ht="21.75" customHeight="1" x14ac:dyDescent="0.2">
      <c r="A3145"/>
      <c r="B3145"/>
      <c r="C3145"/>
      <c r="D3145"/>
      <c r="E3145"/>
      <c r="F3145"/>
      <c r="G3145" s="2"/>
      <c r="H3145" s="48"/>
    </row>
    <row r="3146" spans="1:8" ht="21.75" customHeight="1" x14ac:dyDescent="0.2">
      <c r="A3146"/>
      <c r="B3146"/>
      <c r="C3146"/>
      <c r="D3146"/>
      <c r="E3146"/>
      <c r="F3146"/>
      <c r="G3146" s="2"/>
      <c r="H3146" s="48"/>
    </row>
    <row r="3147" spans="1:8" ht="21.75" customHeight="1" x14ac:dyDescent="0.2">
      <c r="A3147"/>
      <c r="B3147"/>
      <c r="C3147" s="2"/>
      <c r="D3147" s="2"/>
      <c r="E3147" s="3"/>
      <c r="F3147" s="3"/>
      <c r="G3147" s="2"/>
      <c r="H3147" s="48"/>
    </row>
    <row r="3148" spans="1:8" ht="21.75" customHeight="1" x14ac:dyDescent="0.2">
      <c r="A3148"/>
      <c r="B3148"/>
      <c r="C3148"/>
      <c r="D3148"/>
      <c r="E3148"/>
      <c r="F3148"/>
      <c r="G3148" s="2"/>
      <c r="H3148" s="48"/>
    </row>
    <row r="3149" spans="1:8" ht="21.75" customHeight="1" x14ac:dyDescent="0.2">
      <c r="A3149"/>
      <c r="B3149"/>
      <c r="C3149"/>
      <c r="D3149"/>
      <c r="E3149"/>
      <c r="F3149"/>
      <c r="G3149" s="2"/>
      <c r="H3149" s="48"/>
    </row>
    <row r="3150" spans="1:8" ht="21.75" customHeight="1" x14ac:dyDescent="0.2">
      <c r="A3150"/>
      <c r="B3150"/>
      <c r="C3150"/>
      <c r="D3150"/>
      <c r="E3150"/>
      <c r="F3150"/>
      <c r="G3150" s="2"/>
      <c r="H3150" s="48"/>
    </row>
    <row r="3151" spans="1:8" ht="21.75" customHeight="1" x14ac:dyDescent="0.2">
      <c r="A3151"/>
      <c r="B3151"/>
      <c r="C3151"/>
      <c r="D3151"/>
      <c r="E3151"/>
      <c r="F3151"/>
      <c r="G3151" s="2"/>
      <c r="H3151" s="48"/>
    </row>
    <row r="3152" spans="1:8" ht="21.75" customHeight="1" x14ac:dyDescent="0.2">
      <c r="A3152"/>
      <c r="B3152"/>
      <c r="C3152"/>
      <c r="D3152"/>
      <c r="E3152"/>
      <c r="F3152"/>
      <c r="G3152" s="2"/>
      <c r="H3152" s="48"/>
    </row>
    <row r="3153" spans="1:8" ht="21.75" customHeight="1" x14ac:dyDescent="0.2">
      <c r="A3153"/>
      <c r="B3153"/>
      <c r="C3153"/>
      <c r="D3153"/>
      <c r="E3153"/>
      <c r="F3153"/>
      <c r="G3153" s="2"/>
      <c r="H3153" s="48"/>
    </row>
    <row r="3154" spans="1:8" ht="21.75" customHeight="1" x14ac:dyDescent="0.2">
      <c r="A3154"/>
      <c r="B3154"/>
      <c r="C3154"/>
      <c r="D3154"/>
      <c r="E3154"/>
      <c r="F3154"/>
      <c r="G3154" s="2"/>
      <c r="H3154" s="48"/>
    </row>
    <row r="3155" spans="1:8" ht="21.75" customHeight="1" x14ac:dyDescent="0.2">
      <c r="A3155"/>
      <c r="B3155"/>
      <c r="C3155"/>
      <c r="D3155"/>
      <c r="E3155"/>
      <c r="F3155"/>
      <c r="G3155" s="2"/>
      <c r="H3155" s="48"/>
    </row>
    <row r="3156" spans="1:8" ht="21.75" customHeight="1" x14ac:dyDescent="0.2">
      <c r="A3156"/>
      <c r="B3156"/>
      <c r="C3156"/>
      <c r="D3156"/>
      <c r="E3156"/>
      <c r="F3156"/>
      <c r="G3156" s="2"/>
      <c r="H3156" s="48"/>
    </row>
    <row r="3157" spans="1:8" ht="21.75" customHeight="1" x14ac:dyDescent="0.2">
      <c r="A3157"/>
      <c r="B3157"/>
      <c r="C3157"/>
      <c r="D3157"/>
      <c r="E3157"/>
      <c r="F3157"/>
      <c r="G3157" s="2"/>
      <c r="H3157" s="48"/>
    </row>
    <row r="3158" spans="1:8" ht="21.75" customHeight="1" x14ac:dyDescent="0.2">
      <c r="A3158"/>
      <c r="B3158"/>
      <c r="C3158" s="2"/>
      <c r="D3158" s="2"/>
      <c r="E3158" s="3"/>
      <c r="F3158" s="3"/>
      <c r="G3158" s="2"/>
      <c r="H3158" s="48"/>
    </row>
    <row r="3159" spans="1:8" ht="21.75" customHeight="1" x14ac:dyDescent="0.2">
      <c r="A3159"/>
      <c r="B3159"/>
      <c r="C3159" s="2"/>
      <c r="D3159" s="2"/>
      <c r="E3159" s="3"/>
      <c r="F3159" s="3"/>
      <c r="G3159" s="2"/>
      <c r="H3159" s="48"/>
    </row>
    <row r="3160" spans="1:8" ht="21.75" customHeight="1" x14ac:dyDescent="0.2">
      <c r="A3160"/>
      <c r="B3160"/>
      <c r="C3160"/>
      <c r="D3160"/>
      <c r="E3160"/>
      <c r="F3160"/>
      <c r="G3160" s="2"/>
      <c r="H3160" s="48"/>
    </row>
    <row r="3161" spans="1:8" ht="21.75" customHeight="1" x14ac:dyDescent="0.2">
      <c r="A3161"/>
      <c r="B3161"/>
      <c r="C3161"/>
      <c r="D3161"/>
      <c r="E3161"/>
      <c r="F3161"/>
      <c r="G3161" s="2"/>
      <c r="H3161" s="48"/>
    </row>
    <row r="3162" spans="1:8" ht="21.75" customHeight="1" x14ac:dyDescent="0.2">
      <c r="A3162"/>
      <c r="B3162"/>
      <c r="C3162"/>
      <c r="D3162"/>
      <c r="E3162"/>
      <c r="F3162"/>
      <c r="G3162" s="2"/>
      <c r="H3162" s="48"/>
    </row>
    <row r="3163" spans="1:8" ht="21.75" customHeight="1" x14ac:dyDescent="0.2">
      <c r="A3163"/>
      <c r="B3163"/>
      <c r="C3163"/>
      <c r="D3163"/>
      <c r="E3163"/>
      <c r="F3163"/>
      <c r="G3163" s="2"/>
      <c r="H3163" s="48"/>
    </row>
    <row r="3164" spans="1:8" ht="21.75" customHeight="1" x14ac:dyDescent="0.2">
      <c r="A3164"/>
      <c r="B3164"/>
      <c r="C3164"/>
      <c r="D3164"/>
      <c r="E3164"/>
      <c r="F3164"/>
      <c r="G3164" s="2"/>
      <c r="H3164" s="48"/>
    </row>
    <row r="3165" spans="1:8" ht="21.75" customHeight="1" x14ac:dyDescent="0.2">
      <c r="A3165"/>
      <c r="B3165"/>
      <c r="C3165"/>
      <c r="D3165"/>
      <c r="E3165"/>
      <c r="F3165"/>
      <c r="G3165" s="2"/>
      <c r="H3165" s="48"/>
    </row>
    <row r="3166" spans="1:8" ht="21.75" customHeight="1" x14ac:dyDescent="0.2">
      <c r="A3166"/>
      <c r="B3166"/>
      <c r="C3166"/>
      <c r="D3166"/>
      <c r="E3166"/>
      <c r="F3166"/>
      <c r="G3166" s="2"/>
      <c r="H3166" s="48"/>
    </row>
    <row r="3167" spans="1:8" ht="21.75" customHeight="1" x14ac:dyDescent="0.2">
      <c r="A3167"/>
      <c r="B3167"/>
      <c r="C3167"/>
      <c r="D3167"/>
      <c r="E3167"/>
      <c r="F3167"/>
      <c r="G3167" s="2"/>
      <c r="H3167" s="48"/>
    </row>
    <row r="3168" spans="1:8" ht="21.75" customHeight="1" x14ac:dyDescent="0.2">
      <c r="A3168"/>
      <c r="B3168"/>
      <c r="C3168" s="2"/>
      <c r="D3168" s="2"/>
      <c r="E3168" s="3"/>
      <c r="F3168" s="3"/>
      <c r="G3168" s="2"/>
      <c r="H3168" s="48"/>
    </row>
    <row r="3169" spans="1:8" ht="21.75" customHeight="1" x14ac:dyDescent="0.2">
      <c r="A3169"/>
      <c r="B3169"/>
      <c r="C3169"/>
      <c r="D3169"/>
      <c r="E3169"/>
      <c r="F3169"/>
      <c r="G3169" s="2"/>
      <c r="H3169" s="48"/>
    </row>
    <row r="3170" spans="1:8" ht="21.75" customHeight="1" x14ac:dyDescent="0.2">
      <c r="A3170"/>
      <c r="B3170"/>
      <c r="C3170"/>
      <c r="D3170"/>
      <c r="E3170"/>
      <c r="F3170"/>
      <c r="G3170" s="2"/>
      <c r="H3170" s="48"/>
    </row>
    <row r="3171" spans="1:8" ht="21.75" customHeight="1" x14ac:dyDescent="0.2">
      <c r="A3171"/>
      <c r="B3171"/>
      <c r="C3171"/>
      <c r="D3171"/>
      <c r="E3171"/>
      <c r="F3171"/>
      <c r="G3171" s="2"/>
      <c r="H3171" s="48"/>
    </row>
    <row r="3172" spans="1:8" ht="21.75" customHeight="1" x14ac:dyDescent="0.2">
      <c r="A3172"/>
      <c r="B3172"/>
      <c r="C3172"/>
      <c r="D3172"/>
      <c r="E3172"/>
      <c r="F3172"/>
      <c r="G3172" s="2"/>
      <c r="H3172" s="48"/>
    </row>
    <row r="3173" spans="1:8" ht="21.75" customHeight="1" x14ac:dyDescent="0.2">
      <c r="A3173"/>
      <c r="B3173"/>
      <c r="C3173"/>
      <c r="D3173"/>
      <c r="E3173"/>
      <c r="F3173"/>
      <c r="G3173" s="2"/>
      <c r="H3173" s="48"/>
    </row>
    <row r="3174" spans="1:8" ht="21.75" customHeight="1" x14ac:dyDescent="0.2">
      <c r="A3174"/>
      <c r="B3174"/>
      <c r="C3174"/>
      <c r="D3174"/>
      <c r="E3174"/>
      <c r="F3174"/>
      <c r="G3174" s="2"/>
      <c r="H3174" s="48"/>
    </row>
    <row r="3175" spans="1:8" ht="21.75" customHeight="1" x14ac:dyDescent="0.2">
      <c r="A3175"/>
      <c r="B3175"/>
      <c r="C3175"/>
      <c r="D3175"/>
      <c r="E3175"/>
      <c r="F3175"/>
      <c r="G3175" s="2"/>
      <c r="H3175" s="48"/>
    </row>
    <row r="3176" spans="1:8" ht="21.75" customHeight="1" x14ac:dyDescent="0.2">
      <c r="A3176"/>
      <c r="B3176"/>
      <c r="C3176"/>
      <c r="D3176"/>
      <c r="E3176"/>
      <c r="F3176"/>
      <c r="G3176" s="2"/>
      <c r="H3176" s="48"/>
    </row>
    <row r="3177" spans="1:8" ht="21.75" customHeight="1" x14ac:dyDescent="0.2">
      <c r="A3177"/>
      <c r="B3177"/>
      <c r="C3177"/>
      <c r="D3177"/>
      <c r="E3177"/>
      <c r="F3177"/>
      <c r="G3177" s="2"/>
      <c r="H3177" s="48"/>
    </row>
    <row r="3178" spans="1:8" ht="21.75" customHeight="1" x14ac:dyDescent="0.2">
      <c r="A3178"/>
      <c r="B3178"/>
      <c r="C3178"/>
      <c r="D3178"/>
      <c r="E3178"/>
      <c r="F3178"/>
      <c r="G3178" s="2"/>
      <c r="H3178" s="48"/>
    </row>
    <row r="3179" spans="1:8" ht="21.75" customHeight="1" x14ac:dyDescent="0.2">
      <c r="A3179"/>
      <c r="B3179"/>
      <c r="C3179"/>
      <c r="D3179"/>
      <c r="E3179"/>
      <c r="F3179"/>
      <c r="G3179" s="2"/>
      <c r="H3179" s="48"/>
    </row>
    <row r="3180" spans="1:8" ht="21.75" customHeight="1" x14ac:dyDescent="0.2">
      <c r="A3180"/>
      <c r="B3180"/>
      <c r="C3180"/>
      <c r="D3180"/>
      <c r="E3180"/>
      <c r="F3180"/>
      <c r="G3180" s="2"/>
      <c r="H3180" s="48"/>
    </row>
    <row r="3181" spans="1:8" ht="21.75" customHeight="1" x14ac:dyDescent="0.2">
      <c r="A3181"/>
      <c r="B3181"/>
      <c r="C3181"/>
      <c r="D3181"/>
      <c r="E3181"/>
      <c r="F3181"/>
      <c r="G3181" s="2"/>
      <c r="H3181" s="48"/>
    </row>
    <row r="3182" spans="1:8" ht="21.75" customHeight="1" x14ac:dyDescent="0.2">
      <c r="A3182"/>
      <c r="B3182"/>
      <c r="C3182"/>
      <c r="D3182"/>
      <c r="E3182"/>
      <c r="F3182"/>
      <c r="G3182" s="2"/>
      <c r="H3182" s="48"/>
    </row>
    <row r="3183" spans="1:8" ht="21.75" customHeight="1" x14ac:dyDescent="0.2">
      <c r="A3183"/>
      <c r="B3183"/>
      <c r="C3183"/>
      <c r="D3183"/>
      <c r="E3183"/>
      <c r="F3183"/>
      <c r="G3183" s="2"/>
      <c r="H3183" s="48"/>
    </row>
    <row r="3184" spans="1:8" ht="21.75" customHeight="1" x14ac:dyDescent="0.2">
      <c r="A3184"/>
      <c r="B3184"/>
      <c r="C3184"/>
      <c r="D3184"/>
      <c r="E3184"/>
      <c r="F3184"/>
      <c r="G3184" s="2"/>
      <c r="H3184" s="48"/>
    </row>
    <row r="3185" spans="1:8" ht="21.75" customHeight="1" x14ac:dyDescent="0.2">
      <c r="A3185"/>
      <c r="B3185"/>
      <c r="C3185"/>
      <c r="D3185"/>
      <c r="E3185"/>
      <c r="F3185"/>
      <c r="G3185" s="2"/>
      <c r="H3185" s="48"/>
    </row>
    <row r="3186" spans="1:8" ht="21.75" customHeight="1" x14ac:dyDescent="0.2">
      <c r="A3186"/>
      <c r="B3186"/>
      <c r="C3186"/>
      <c r="D3186"/>
      <c r="E3186"/>
      <c r="F3186"/>
      <c r="G3186" s="2"/>
      <c r="H3186" s="48"/>
    </row>
    <row r="3187" spans="1:8" ht="21.75" customHeight="1" x14ac:dyDescent="0.2">
      <c r="A3187"/>
      <c r="B3187"/>
      <c r="C3187" s="2"/>
      <c r="D3187" s="2"/>
      <c r="E3187" s="3"/>
      <c r="F3187" s="3"/>
      <c r="G3187" s="2"/>
      <c r="H3187" s="48"/>
    </row>
    <row r="3188" spans="1:8" ht="21.75" customHeight="1" x14ac:dyDescent="0.2">
      <c r="A3188"/>
      <c r="B3188"/>
      <c r="C3188"/>
      <c r="D3188"/>
      <c r="E3188"/>
      <c r="F3188"/>
      <c r="G3188" s="2"/>
      <c r="H3188" s="48"/>
    </row>
    <row r="3189" spans="1:8" ht="21.75" customHeight="1" x14ac:dyDescent="0.2">
      <c r="A3189"/>
      <c r="B3189"/>
      <c r="C3189"/>
      <c r="D3189"/>
      <c r="E3189"/>
      <c r="F3189"/>
      <c r="G3189" s="2"/>
      <c r="H3189" s="48"/>
    </row>
    <row r="3190" spans="1:8" ht="21.75" customHeight="1" x14ac:dyDescent="0.2">
      <c r="A3190"/>
      <c r="B3190"/>
      <c r="C3190"/>
      <c r="D3190"/>
      <c r="E3190"/>
      <c r="F3190"/>
      <c r="G3190" s="2"/>
      <c r="H3190" s="48"/>
    </row>
    <row r="3191" spans="1:8" ht="21.75" customHeight="1" x14ac:dyDescent="0.2">
      <c r="A3191"/>
      <c r="B3191"/>
      <c r="C3191"/>
      <c r="D3191"/>
      <c r="E3191"/>
      <c r="F3191"/>
      <c r="G3191" s="2"/>
      <c r="H3191" s="48"/>
    </row>
    <row r="3192" spans="1:8" ht="21.75" customHeight="1" x14ac:dyDescent="0.2">
      <c r="A3192"/>
      <c r="B3192"/>
      <c r="C3192"/>
      <c r="D3192"/>
      <c r="E3192"/>
      <c r="F3192"/>
      <c r="G3192" s="2"/>
      <c r="H3192" s="48"/>
    </row>
    <row r="3193" spans="1:8" ht="21.75" customHeight="1" x14ac:dyDescent="0.2">
      <c r="A3193"/>
      <c r="B3193"/>
      <c r="C3193"/>
      <c r="D3193"/>
      <c r="E3193"/>
      <c r="F3193"/>
      <c r="G3193" s="2"/>
      <c r="H3193" s="48"/>
    </row>
    <row r="3194" spans="1:8" ht="21.75" customHeight="1" x14ac:dyDescent="0.2">
      <c r="A3194"/>
      <c r="B3194"/>
      <c r="C3194"/>
      <c r="D3194"/>
      <c r="E3194"/>
      <c r="F3194"/>
      <c r="G3194" s="2"/>
      <c r="H3194" s="48"/>
    </row>
    <row r="3195" spans="1:8" ht="21.75" customHeight="1" x14ac:dyDescent="0.2">
      <c r="A3195"/>
      <c r="B3195"/>
      <c r="C3195"/>
      <c r="D3195"/>
      <c r="E3195"/>
      <c r="F3195"/>
      <c r="G3195" s="2"/>
      <c r="H3195" s="48"/>
    </row>
    <row r="3196" spans="1:8" ht="21.75" customHeight="1" x14ac:dyDescent="0.2">
      <c r="A3196"/>
      <c r="B3196"/>
      <c r="C3196"/>
      <c r="D3196"/>
      <c r="E3196"/>
      <c r="F3196"/>
      <c r="G3196" s="2"/>
      <c r="H3196" s="48"/>
    </row>
    <row r="3197" spans="1:8" ht="21.75" customHeight="1" x14ac:dyDescent="0.2">
      <c r="A3197"/>
      <c r="B3197"/>
      <c r="C3197"/>
      <c r="D3197"/>
      <c r="E3197"/>
      <c r="F3197"/>
      <c r="G3197" s="2"/>
      <c r="H3197" s="48"/>
    </row>
    <row r="3198" spans="1:8" ht="21.75" customHeight="1" x14ac:dyDescent="0.2">
      <c r="A3198"/>
      <c r="B3198"/>
      <c r="C3198"/>
      <c r="D3198"/>
      <c r="E3198"/>
      <c r="F3198"/>
      <c r="G3198" s="2"/>
      <c r="H3198" s="48"/>
    </row>
    <row r="3199" spans="1:8" ht="21.75" customHeight="1" x14ac:dyDescent="0.2">
      <c r="A3199"/>
      <c r="B3199"/>
      <c r="C3199"/>
      <c r="D3199"/>
      <c r="E3199"/>
      <c r="F3199"/>
      <c r="G3199" s="2"/>
      <c r="H3199" s="48"/>
    </row>
    <row r="3200" spans="1:8" ht="21.75" customHeight="1" x14ac:dyDescent="0.2">
      <c r="A3200"/>
      <c r="B3200"/>
      <c r="C3200"/>
      <c r="D3200"/>
      <c r="E3200"/>
      <c r="F3200"/>
      <c r="G3200" s="2"/>
      <c r="H3200" s="48"/>
    </row>
    <row r="3201" spans="1:8" ht="21.75" customHeight="1" x14ac:dyDescent="0.2">
      <c r="A3201"/>
      <c r="B3201"/>
      <c r="C3201"/>
      <c r="D3201"/>
      <c r="E3201"/>
      <c r="F3201"/>
      <c r="G3201" s="2"/>
      <c r="H3201" s="48"/>
    </row>
    <row r="3202" spans="1:8" ht="21.75" customHeight="1" x14ac:dyDescent="0.2">
      <c r="A3202"/>
      <c r="B3202"/>
      <c r="C3202"/>
      <c r="D3202"/>
      <c r="E3202"/>
      <c r="F3202"/>
      <c r="G3202" s="2"/>
      <c r="H3202" s="48"/>
    </row>
    <row r="3203" spans="1:8" ht="21.75" customHeight="1" x14ac:dyDescent="0.2">
      <c r="A3203"/>
      <c r="B3203"/>
      <c r="C3203"/>
      <c r="D3203"/>
      <c r="E3203"/>
      <c r="F3203"/>
      <c r="G3203" s="2"/>
      <c r="H3203" s="48"/>
    </row>
    <row r="3204" spans="1:8" ht="21.75" customHeight="1" x14ac:dyDescent="0.2">
      <c r="A3204"/>
      <c r="B3204"/>
      <c r="C3204"/>
      <c r="D3204"/>
      <c r="E3204"/>
      <c r="F3204"/>
      <c r="G3204" s="2"/>
      <c r="H3204" s="48"/>
    </row>
    <row r="3205" spans="1:8" ht="21.75" customHeight="1" x14ac:dyDescent="0.2">
      <c r="A3205"/>
      <c r="B3205"/>
      <c r="C3205"/>
      <c r="D3205"/>
      <c r="E3205"/>
      <c r="F3205"/>
      <c r="G3205" s="2"/>
      <c r="H3205" s="48"/>
    </row>
    <row r="3206" spans="1:8" ht="21.75" customHeight="1" x14ac:dyDescent="0.2">
      <c r="A3206"/>
      <c r="B3206"/>
      <c r="C3206"/>
      <c r="D3206"/>
      <c r="E3206"/>
      <c r="F3206"/>
      <c r="G3206" s="2"/>
      <c r="H3206" s="48"/>
    </row>
    <row r="3207" spans="1:8" ht="21.75" customHeight="1" x14ac:dyDescent="0.2">
      <c r="A3207"/>
      <c r="B3207"/>
      <c r="C3207"/>
      <c r="D3207"/>
      <c r="E3207"/>
      <c r="F3207"/>
      <c r="G3207" s="2"/>
      <c r="H3207" s="48"/>
    </row>
    <row r="3208" spans="1:8" ht="21.75" customHeight="1" x14ac:dyDescent="0.2">
      <c r="A3208"/>
      <c r="B3208"/>
      <c r="C3208"/>
      <c r="D3208"/>
      <c r="E3208" s="3"/>
      <c r="F3208" s="3"/>
      <c r="G3208" s="2"/>
      <c r="H3208" s="48"/>
    </row>
    <row r="3209" spans="1:8" ht="21.75" customHeight="1" x14ac:dyDescent="0.2">
      <c r="A3209"/>
      <c r="B3209"/>
      <c r="C3209"/>
      <c r="D3209"/>
      <c r="E3209"/>
      <c r="F3209"/>
      <c r="G3209" s="2"/>
      <c r="H3209" s="48"/>
    </row>
    <row r="3210" spans="1:8" ht="21.75" customHeight="1" x14ac:dyDescent="0.2">
      <c r="A3210"/>
      <c r="B3210"/>
      <c r="C3210"/>
      <c r="D3210"/>
      <c r="E3210"/>
      <c r="F3210"/>
      <c r="G3210" s="2"/>
      <c r="H3210" s="48"/>
    </row>
    <row r="3211" spans="1:8" ht="21.75" customHeight="1" x14ac:dyDescent="0.2">
      <c r="A3211"/>
      <c r="B3211"/>
      <c r="C3211"/>
      <c r="D3211"/>
      <c r="E3211"/>
      <c r="F3211"/>
      <c r="G3211" s="2"/>
      <c r="H3211" s="48"/>
    </row>
    <row r="3212" spans="1:8" ht="21.75" customHeight="1" x14ac:dyDescent="0.2">
      <c r="A3212"/>
      <c r="B3212"/>
      <c r="C3212" s="2"/>
      <c r="D3212" s="2"/>
      <c r="E3212" s="3"/>
      <c r="F3212" s="3"/>
      <c r="G3212" s="2"/>
      <c r="H3212" s="48"/>
    </row>
    <row r="3213" spans="1:8" ht="21.75" customHeight="1" x14ac:dyDescent="0.2">
      <c r="A3213"/>
      <c r="B3213"/>
      <c r="C3213" s="2"/>
      <c r="D3213" s="2"/>
      <c r="E3213" s="3"/>
      <c r="F3213" s="3"/>
      <c r="G3213" s="2"/>
      <c r="H3213" s="48"/>
    </row>
    <row r="3214" spans="1:8" ht="21.75" customHeight="1" x14ac:dyDescent="0.2">
      <c r="A3214"/>
      <c r="B3214"/>
      <c r="C3214" s="2"/>
      <c r="D3214" s="2"/>
      <c r="E3214" s="3"/>
      <c r="F3214" s="3"/>
      <c r="G3214" s="2"/>
      <c r="H3214" s="48"/>
    </row>
    <row r="3215" spans="1:8" ht="21.75" customHeight="1" x14ac:dyDescent="0.2">
      <c r="A3215"/>
      <c r="B3215"/>
      <c r="C3215" s="2"/>
      <c r="D3215" s="2"/>
      <c r="E3215" s="3"/>
      <c r="F3215" s="3"/>
      <c r="G3215" s="2"/>
      <c r="H3215" s="48"/>
    </row>
    <row r="3216" spans="1:8" ht="21.75" customHeight="1" x14ac:dyDescent="0.2">
      <c r="A3216"/>
      <c r="B3216"/>
      <c r="C3216"/>
      <c r="D3216"/>
      <c r="E3216" s="3"/>
      <c r="F3216" s="3"/>
      <c r="G3216" s="2"/>
      <c r="H3216" s="48"/>
    </row>
    <row r="3217" spans="1:8" ht="21.75" customHeight="1" x14ac:dyDescent="0.2">
      <c r="A3217"/>
      <c r="B3217"/>
      <c r="C3217"/>
      <c r="D3217"/>
      <c r="E3217" s="3"/>
      <c r="F3217" s="3"/>
      <c r="G3217" s="2"/>
      <c r="H3217" s="48"/>
    </row>
    <row r="3218" spans="1:8" ht="21.75" customHeight="1" x14ac:dyDescent="0.2">
      <c r="A3218"/>
      <c r="B3218"/>
      <c r="C3218"/>
      <c r="D3218"/>
      <c r="E3218"/>
      <c r="F3218"/>
      <c r="G3218" s="2"/>
      <c r="H3218" s="48"/>
    </row>
    <row r="3219" spans="1:8" ht="21.75" customHeight="1" x14ac:dyDescent="0.2">
      <c r="A3219"/>
      <c r="B3219"/>
      <c r="C3219"/>
      <c r="D3219"/>
      <c r="E3219"/>
      <c r="F3219"/>
      <c r="G3219" s="2"/>
      <c r="H3219" s="48"/>
    </row>
    <row r="3220" spans="1:8" ht="21.75" customHeight="1" x14ac:dyDescent="0.2">
      <c r="A3220"/>
      <c r="B3220"/>
      <c r="C3220"/>
      <c r="D3220"/>
      <c r="E3220"/>
      <c r="F3220"/>
      <c r="G3220" s="2"/>
      <c r="H3220" s="48"/>
    </row>
    <row r="3221" spans="1:8" ht="21.75" customHeight="1" x14ac:dyDescent="0.2">
      <c r="A3221"/>
      <c r="B3221"/>
      <c r="C3221"/>
      <c r="D3221"/>
      <c r="E3221"/>
      <c r="F3221"/>
      <c r="G3221" s="2"/>
      <c r="H3221" s="48"/>
    </row>
    <row r="3222" spans="1:8" ht="21.75" customHeight="1" x14ac:dyDescent="0.2">
      <c r="A3222"/>
      <c r="B3222"/>
      <c r="C3222"/>
      <c r="D3222"/>
      <c r="E3222"/>
      <c r="F3222"/>
      <c r="G3222" s="2"/>
      <c r="H3222" s="48"/>
    </row>
    <row r="3223" spans="1:8" ht="21.75" customHeight="1" x14ac:dyDescent="0.2">
      <c r="A3223"/>
      <c r="B3223"/>
      <c r="C3223"/>
      <c r="D3223"/>
      <c r="E3223"/>
      <c r="F3223"/>
      <c r="G3223" s="2"/>
      <c r="H3223" s="48"/>
    </row>
    <row r="3224" spans="1:8" ht="21.75" customHeight="1" x14ac:dyDescent="0.2">
      <c r="A3224"/>
      <c r="B3224"/>
      <c r="C3224"/>
      <c r="D3224"/>
      <c r="E3224"/>
      <c r="F3224"/>
      <c r="G3224" s="2"/>
      <c r="H3224" s="48"/>
    </row>
    <row r="3225" spans="1:8" ht="21.75" customHeight="1" x14ac:dyDescent="0.2">
      <c r="A3225"/>
      <c r="B3225"/>
      <c r="C3225"/>
      <c r="D3225"/>
      <c r="E3225"/>
      <c r="F3225"/>
      <c r="G3225" s="2"/>
      <c r="H3225" s="48"/>
    </row>
    <row r="3226" spans="1:8" ht="21.75" customHeight="1" x14ac:dyDescent="0.2">
      <c r="A3226"/>
      <c r="B3226"/>
      <c r="C3226"/>
      <c r="D3226"/>
      <c r="E3226"/>
      <c r="F3226"/>
      <c r="G3226" s="2"/>
      <c r="H3226" s="48"/>
    </row>
    <row r="3227" spans="1:8" ht="21.75" customHeight="1" x14ac:dyDescent="0.2">
      <c r="A3227"/>
      <c r="B3227"/>
      <c r="C3227"/>
      <c r="D3227"/>
      <c r="E3227"/>
      <c r="F3227"/>
      <c r="G3227" s="2"/>
      <c r="H3227" s="48"/>
    </row>
    <row r="3228" spans="1:8" ht="21.75" customHeight="1" x14ac:dyDescent="0.2">
      <c r="A3228"/>
      <c r="B3228"/>
      <c r="C3228" s="2"/>
      <c r="D3228" s="2"/>
      <c r="E3228" s="3"/>
      <c r="F3228" s="3"/>
      <c r="G3228" s="2"/>
      <c r="H3228" s="48"/>
    </row>
    <row r="3229" spans="1:8" ht="21.75" customHeight="1" x14ac:dyDescent="0.2">
      <c r="A3229"/>
      <c r="B3229"/>
      <c r="C3229" s="2"/>
      <c r="D3229" s="2"/>
      <c r="E3229" s="3"/>
      <c r="F3229" s="3"/>
      <c r="G3229" s="2"/>
      <c r="H3229" s="48"/>
    </row>
    <row r="3230" spans="1:8" ht="21.75" customHeight="1" x14ac:dyDescent="0.2">
      <c r="A3230"/>
      <c r="B3230"/>
      <c r="C3230"/>
      <c r="D3230"/>
      <c r="E3230"/>
      <c r="F3230"/>
      <c r="G3230" s="2"/>
      <c r="H3230" s="48"/>
    </row>
    <row r="3231" spans="1:8" ht="21.75" customHeight="1" x14ac:dyDescent="0.2">
      <c r="A3231"/>
      <c r="B3231"/>
      <c r="C3231"/>
      <c r="D3231"/>
      <c r="E3231"/>
      <c r="F3231"/>
      <c r="G3231" s="2"/>
      <c r="H3231" s="48"/>
    </row>
    <row r="3232" spans="1:8" ht="21.75" customHeight="1" x14ac:dyDescent="0.2">
      <c r="A3232"/>
      <c r="B3232"/>
      <c r="C3232"/>
      <c r="D3232"/>
      <c r="E3232"/>
      <c r="F3232"/>
      <c r="G3232" s="2"/>
      <c r="H3232" s="48"/>
    </row>
    <row r="3233" spans="1:8" ht="21.75" customHeight="1" x14ac:dyDescent="0.2">
      <c r="A3233"/>
      <c r="B3233"/>
      <c r="C3233"/>
      <c r="D3233"/>
      <c r="E3233"/>
      <c r="F3233"/>
      <c r="G3233" s="2"/>
      <c r="H3233" s="48"/>
    </row>
    <row r="3234" spans="1:8" ht="21.75" customHeight="1" x14ac:dyDescent="0.2">
      <c r="A3234"/>
      <c r="B3234"/>
      <c r="C3234"/>
      <c r="D3234"/>
      <c r="E3234"/>
      <c r="F3234"/>
      <c r="G3234" s="2"/>
      <c r="H3234" s="48"/>
    </row>
    <row r="3235" spans="1:8" ht="21.75" customHeight="1" x14ac:dyDescent="0.2">
      <c r="A3235"/>
      <c r="B3235"/>
      <c r="C3235"/>
      <c r="D3235"/>
      <c r="E3235"/>
      <c r="F3235"/>
      <c r="G3235" s="2"/>
      <c r="H3235" s="48"/>
    </row>
    <row r="3236" spans="1:8" ht="21.75" customHeight="1" x14ac:dyDescent="0.2">
      <c r="A3236"/>
      <c r="B3236"/>
      <c r="C3236"/>
      <c r="D3236"/>
      <c r="E3236"/>
      <c r="F3236"/>
      <c r="G3236" s="2"/>
      <c r="H3236" s="48"/>
    </row>
    <row r="3237" spans="1:8" ht="21.75" customHeight="1" x14ac:dyDescent="0.2">
      <c r="A3237"/>
      <c r="B3237"/>
      <c r="C3237"/>
      <c r="D3237"/>
      <c r="E3237"/>
      <c r="F3237"/>
      <c r="G3237" s="2"/>
      <c r="H3237" s="48"/>
    </row>
    <row r="3238" spans="1:8" ht="21.75" customHeight="1" x14ac:dyDescent="0.2">
      <c r="A3238"/>
      <c r="B3238"/>
      <c r="C3238"/>
      <c r="D3238"/>
      <c r="E3238"/>
      <c r="F3238"/>
      <c r="G3238" s="2"/>
      <c r="H3238" s="48"/>
    </row>
    <row r="3239" spans="1:8" ht="21.75" customHeight="1" x14ac:dyDescent="0.2">
      <c r="A3239"/>
      <c r="B3239"/>
      <c r="C3239"/>
      <c r="D3239"/>
      <c r="E3239"/>
      <c r="F3239"/>
      <c r="G3239" s="2"/>
      <c r="H3239" s="48"/>
    </row>
    <row r="3240" spans="1:8" ht="21.75" customHeight="1" x14ac:dyDescent="0.2">
      <c r="A3240"/>
      <c r="B3240"/>
      <c r="C3240"/>
      <c r="D3240"/>
      <c r="E3240"/>
      <c r="F3240"/>
      <c r="G3240" s="2"/>
      <c r="H3240" s="48"/>
    </row>
    <row r="3241" spans="1:8" ht="21.75" customHeight="1" x14ac:dyDescent="0.2">
      <c r="A3241"/>
      <c r="B3241"/>
      <c r="C3241"/>
      <c r="D3241"/>
      <c r="E3241"/>
      <c r="F3241"/>
      <c r="G3241" s="2"/>
      <c r="H3241" s="48"/>
    </row>
    <row r="3242" spans="1:8" ht="21.75" customHeight="1" x14ac:dyDescent="0.2">
      <c r="A3242"/>
      <c r="B3242"/>
      <c r="C3242"/>
      <c r="D3242"/>
      <c r="E3242"/>
      <c r="F3242"/>
      <c r="G3242" s="2"/>
      <c r="H3242" s="48"/>
    </row>
    <row r="3243" spans="1:8" ht="21.75" customHeight="1" x14ac:dyDescent="0.2">
      <c r="A3243"/>
      <c r="B3243"/>
      <c r="C3243"/>
      <c r="D3243"/>
      <c r="E3243" s="3"/>
      <c r="F3243" s="3"/>
      <c r="G3243" s="2"/>
      <c r="H3243" s="48"/>
    </row>
    <row r="3244" spans="1:8" ht="21.75" customHeight="1" x14ac:dyDescent="0.2">
      <c r="A3244"/>
      <c r="B3244"/>
      <c r="C3244"/>
      <c r="D3244"/>
      <c r="E3244"/>
      <c r="F3244"/>
      <c r="G3244" s="2"/>
      <c r="H3244" s="48"/>
    </row>
    <row r="3245" spans="1:8" ht="21.75" customHeight="1" x14ac:dyDescent="0.2">
      <c r="A3245"/>
      <c r="B3245"/>
      <c r="C3245"/>
      <c r="D3245"/>
      <c r="E3245"/>
      <c r="F3245"/>
      <c r="G3245" s="2"/>
      <c r="H3245" s="48"/>
    </row>
    <row r="3246" spans="1:8" ht="21.75" customHeight="1" x14ac:dyDescent="0.2">
      <c r="A3246"/>
      <c r="B3246"/>
      <c r="C3246"/>
      <c r="D3246"/>
      <c r="E3246"/>
      <c r="F3246"/>
      <c r="G3246" s="2"/>
      <c r="H3246" s="48"/>
    </row>
    <row r="3247" spans="1:8" ht="21.75" customHeight="1" x14ac:dyDescent="0.2">
      <c r="A3247"/>
      <c r="B3247"/>
      <c r="C3247"/>
      <c r="D3247"/>
      <c r="E3247"/>
      <c r="F3247"/>
      <c r="G3247" s="2"/>
      <c r="H3247" s="48"/>
    </row>
    <row r="3248" spans="1:8" ht="21.75" customHeight="1" x14ac:dyDescent="0.2">
      <c r="A3248"/>
      <c r="B3248"/>
      <c r="C3248" s="2"/>
      <c r="D3248" s="2"/>
      <c r="E3248" s="3"/>
      <c r="F3248" s="3"/>
      <c r="G3248" s="2"/>
      <c r="H3248" s="48"/>
    </row>
    <row r="3249" spans="1:8" ht="21.75" customHeight="1" x14ac:dyDescent="0.2">
      <c r="A3249"/>
      <c r="B3249"/>
      <c r="C3249"/>
      <c r="D3249"/>
      <c r="E3249" s="3"/>
      <c r="F3249" s="3"/>
      <c r="G3249" s="2"/>
      <c r="H3249" s="48"/>
    </row>
    <row r="3250" spans="1:8" ht="21.75" customHeight="1" x14ac:dyDescent="0.2">
      <c r="A3250"/>
      <c r="B3250"/>
      <c r="C3250"/>
      <c r="D3250"/>
      <c r="E3250"/>
      <c r="F3250"/>
      <c r="G3250" s="2"/>
      <c r="H3250" s="48"/>
    </row>
    <row r="3251" spans="1:8" ht="21.75" customHeight="1" x14ac:dyDescent="0.2">
      <c r="A3251"/>
      <c r="B3251"/>
      <c r="C3251"/>
      <c r="D3251"/>
      <c r="E3251"/>
      <c r="F3251"/>
      <c r="G3251" s="2"/>
      <c r="H3251" s="48"/>
    </row>
    <row r="3252" spans="1:8" ht="21.75" customHeight="1" x14ac:dyDescent="0.2">
      <c r="A3252"/>
      <c r="B3252"/>
      <c r="C3252"/>
      <c r="D3252"/>
      <c r="E3252"/>
      <c r="F3252"/>
      <c r="G3252" s="2"/>
      <c r="H3252" s="48"/>
    </row>
    <row r="3253" spans="1:8" ht="21.75" customHeight="1" x14ac:dyDescent="0.2">
      <c r="A3253"/>
      <c r="B3253"/>
      <c r="C3253"/>
      <c r="D3253"/>
      <c r="E3253"/>
      <c r="F3253"/>
      <c r="G3253" s="2"/>
      <c r="H3253" s="48"/>
    </row>
    <row r="3254" spans="1:8" ht="21.75" customHeight="1" x14ac:dyDescent="0.2">
      <c r="A3254"/>
      <c r="B3254"/>
      <c r="C3254"/>
      <c r="D3254"/>
      <c r="E3254"/>
      <c r="F3254"/>
      <c r="G3254" s="2"/>
      <c r="H3254" s="48"/>
    </row>
    <row r="3255" spans="1:8" ht="21.75" customHeight="1" x14ac:dyDescent="0.2">
      <c r="A3255"/>
      <c r="B3255"/>
      <c r="C3255"/>
      <c r="D3255"/>
      <c r="E3255"/>
      <c r="F3255"/>
      <c r="G3255" s="2"/>
      <c r="H3255" s="48"/>
    </row>
    <row r="3256" spans="1:8" ht="21.75" customHeight="1" x14ac:dyDescent="0.2">
      <c r="A3256"/>
      <c r="B3256"/>
      <c r="C3256"/>
      <c r="D3256"/>
      <c r="E3256"/>
      <c r="F3256"/>
      <c r="G3256" s="2"/>
      <c r="H3256" s="48"/>
    </row>
    <row r="3257" spans="1:8" ht="21.75" customHeight="1" x14ac:dyDescent="0.2">
      <c r="A3257"/>
      <c r="B3257"/>
      <c r="C3257"/>
      <c r="D3257"/>
      <c r="E3257"/>
      <c r="F3257"/>
      <c r="G3257" s="2"/>
      <c r="H3257" s="48"/>
    </row>
    <row r="3258" spans="1:8" ht="21.75" customHeight="1" x14ac:dyDescent="0.2">
      <c r="A3258"/>
      <c r="B3258"/>
      <c r="C3258"/>
      <c r="D3258"/>
      <c r="E3258"/>
      <c r="F3258"/>
      <c r="G3258" s="2"/>
      <c r="H3258" s="48"/>
    </row>
    <row r="3259" spans="1:8" ht="21.75" customHeight="1" x14ac:dyDescent="0.2">
      <c r="A3259"/>
      <c r="B3259"/>
      <c r="C3259"/>
      <c r="D3259"/>
      <c r="E3259"/>
      <c r="F3259"/>
      <c r="G3259" s="2"/>
      <c r="H3259" s="48"/>
    </row>
    <row r="3260" spans="1:8" ht="21.75" customHeight="1" x14ac:dyDescent="0.2">
      <c r="A3260"/>
      <c r="B3260"/>
      <c r="C3260"/>
      <c r="D3260"/>
      <c r="E3260"/>
      <c r="F3260"/>
      <c r="G3260" s="2"/>
      <c r="H3260" s="48"/>
    </row>
    <row r="3261" spans="1:8" ht="21.75" customHeight="1" x14ac:dyDescent="0.2">
      <c r="A3261"/>
      <c r="B3261"/>
      <c r="C3261"/>
      <c r="D3261"/>
      <c r="E3261"/>
      <c r="F3261"/>
      <c r="G3261" s="2"/>
      <c r="H3261" s="48"/>
    </row>
    <row r="3262" spans="1:8" ht="21.75" customHeight="1" x14ac:dyDescent="0.2">
      <c r="A3262"/>
      <c r="B3262"/>
      <c r="C3262"/>
      <c r="D3262"/>
      <c r="E3262"/>
      <c r="F3262"/>
      <c r="G3262" s="2"/>
      <c r="H3262" s="48"/>
    </row>
    <row r="3263" spans="1:8" ht="21.75" customHeight="1" x14ac:dyDescent="0.2">
      <c r="A3263"/>
      <c r="B3263"/>
      <c r="C3263"/>
      <c r="D3263"/>
      <c r="E3263"/>
      <c r="F3263"/>
      <c r="G3263" s="2"/>
      <c r="H3263" s="48"/>
    </row>
    <row r="3264" spans="1:8" ht="21.75" customHeight="1" x14ac:dyDescent="0.2">
      <c r="A3264"/>
      <c r="B3264"/>
      <c r="C3264"/>
      <c r="D3264"/>
      <c r="E3264"/>
      <c r="F3264"/>
      <c r="G3264" s="2"/>
      <c r="H3264" s="48"/>
    </row>
    <row r="3265" spans="1:8" ht="21.75" customHeight="1" x14ac:dyDescent="0.2">
      <c r="A3265"/>
      <c r="B3265"/>
      <c r="C3265" s="2"/>
      <c r="D3265" s="2"/>
      <c r="E3265" s="3"/>
      <c r="F3265" s="3"/>
      <c r="G3265" s="2"/>
      <c r="H3265" s="48"/>
    </row>
    <row r="3266" spans="1:8" ht="21.75" customHeight="1" x14ac:dyDescent="0.2">
      <c r="A3266"/>
      <c r="B3266"/>
      <c r="C3266"/>
      <c r="D3266"/>
      <c r="E3266" s="3"/>
      <c r="F3266" s="3"/>
      <c r="G3266" s="2"/>
      <c r="H3266" s="48"/>
    </row>
    <row r="3267" spans="1:8" ht="21.75" customHeight="1" x14ac:dyDescent="0.2">
      <c r="A3267"/>
      <c r="B3267"/>
      <c r="C3267"/>
      <c r="D3267"/>
      <c r="E3267" s="3"/>
      <c r="F3267" s="3"/>
      <c r="G3267" s="2"/>
      <c r="H3267" s="48"/>
    </row>
    <row r="3268" spans="1:8" ht="21.75" customHeight="1" x14ac:dyDescent="0.2">
      <c r="A3268"/>
      <c r="B3268"/>
      <c r="C3268"/>
      <c r="D3268"/>
      <c r="E3268"/>
      <c r="F3268"/>
      <c r="G3268" s="2"/>
      <c r="H3268" s="48"/>
    </row>
    <row r="3269" spans="1:8" ht="21.75" customHeight="1" x14ac:dyDescent="0.2">
      <c r="A3269"/>
      <c r="B3269"/>
      <c r="C3269"/>
      <c r="D3269"/>
      <c r="E3269"/>
      <c r="F3269"/>
      <c r="G3269" s="2"/>
      <c r="H3269" s="48"/>
    </row>
    <row r="3270" spans="1:8" ht="21.75" customHeight="1" x14ac:dyDescent="0.2">
      <c r="A3270"/>
      <c r="B3270"/>
      <c r="C3270"/>
      <c r="D3270"/>
      <c r="E3270"/>
      <c r="F3270"/>
      <c r="G3270" s="2"/>
      <c r="H3270" s="48"/>
    </row>
    <row r="3271" spans="1:8" ht="21.75" customHeight="1" x14ac:dyDescent="0.2">
      <c r="A3271"/>
      <c r="B3271"/>
      <c r="C3271"/>
      <c r="D3271"/>
      <c r="E3271"/>
      <c r="F3271"/>
      <c r="G3271" s="2"/>
      <c r="H3271" s="48"/>
    </row>
    <row r="3272" spans="1:8" ht="21.75" customHeight="1" x14ac:dyDescent="0.2">
      <c r="A3272"/>
      <c r="B3272"/>
      <c r="C3272"/>
      <c r="D3272"/>
      <c r="E3272"/>
      <c r="F3272"/>
      <c r="G3272" s="2"/>
      <c r="H3272" s="48"/>
    </row>
    <row r="3273" spans="1:8" ht="21.75" customHeight="1" x14ac:dyDescent="0.2">
      <c r="A3273"/>
      <c r="B3273"/>
      <c r="C3273"/>
      <c r="D3273"/>
      <c r="E3273"/>
      <c r="F3273"/>
      <c r="G3273" s="2"/>
      <c r="H3273" s="48"/>
    </row>
    <row r="3274" spans="1:8" ht="21.75" customHeight="1" x14ac:dyDescent="0.2">
      <c r="A3274"/>
      <c r="B3274"/>
      <c r="C3274"/>
      <c r="D3274"/>
      <c r="E3274"/>
      <c r="F3274"/>
      <c r="G3274" s="2"/>
      <c r="H3274" s="48"/>
    </row>
    <row r="3275" spans="1:8" ht="21.75" customHeight="1" x14ac:dyDescent="0.2">
      <c r="A3275"/>
      <c r="B3275"/>
      <c r="C3275"/>
      <c r="D3275"/>
      <c r="E3275"/>
      <c r="F3275"/>
      <c r="G3275" s="2"/>
      <c r="H3275" s="48"/>
    </row>
    <row r="3276" spans="1:8" ht="21.75" customHeight="1" x14ac:dyDescent="0.2">
      <c r="A3276"/>
      <c r="B3276"/>
      <c r="C3276"/>
      <c r="D3276"/>
      <c r="E3276"/>
      <c r="F3276"/>
      <c r="G3276" s="2"/>
      <c r="H3276" s="48"/>
    </row>
    <row r="3277" spans="1:8" ht="21.75" customHeight="1" x14ac:dyDescent="0.2">
      <c r="A3277"/>
      <c r="B3277"/>
      <c r="C3277"/>
      <c r="D3277"/>
      <c r="E3277"/>
      <c r="F3277"/>
      <c r="G3277" s="2"/>
      <c r="H3277" s="48"/>
    </row>
    <row r="3278" spans="1:8" ht="21.75" customHeight="1" x14ac:dyDescent="0.2">
      <c r="A3278"/>
      <c r="B3278"/>
      <c r="C3278"/>
      <c r="D3278"/>
      <c r="E3278"/>
      <c r="F3278"/>
      <c r="G3278" s="2"/>
      <c r="H3278" s="48"/>
    </row>
    <row r="3279" spans="1:8" ht="21.75" customHeight="1" x14ac:dyDescent="0.2">
      <c r="A3279"/>
      <c r="B3279"/>
      <c r="C3279"/>
      <c r="D3279"/>
      <c r="E3279"/>
      <c r="F3279"/>
      <c r="G3279" s="2"/>
      <c r="H3279" s="48"/>
    </row>
    <row r="3280" spans="1:8" ht="21.75" customHeight="1" x14ac:dyDescent="0.2">
      <c r="A3280"/>
      <c r="B3280"/>
      <c r="C3280"/>
      <c r="D3280"/>
      <c r="E3280"/>
      <c r="F3280"/>
      <c r="G3280" s="2"/>
      <c r="H3280" s="48"/>
    </row>
    <row r="3281" spans="1:8" ht="21.75" customHeight="1" x14ac:dyDescent="0.2">
      <c r="A3281"/>
      <c r="B3281"/>
      <c r="C3281"/>
      <c r="D3281"/>
      <c r="E3281"/>
      <c r="F3281"/>
      <c r="G3281" s="2"/>
      <c r="H3281" s="48"/>
    </row>
    <row r="3282" spans="1:8" ht="21.75" customHeight="1" x14ac:dyDescent="0.2">
      <c r="A3282"/>
      <c r="B3282"/>
      <c r="C3282"/>
      <c r="D3282"/>
      <c r="E3282"/>
      <c r="F3282"/>
      <c r="G3282" s="2"/>
      <c r="H3282" s="48"/>
    </row>
    <row r="3283" spans="1:8" ht="21.75" customHeight="1" x14ac:dyDescent="0.2">
      <c r="A3283"/>
      <c r="B3283"/>
      <c r="C3283"/>
      <c r="D3283"/>
      <c r="E3283"/>
      <c r="F3283"/>
      <c r="G3283" s="2"/>
      <c r="H3283" s="48"/>
    </row>
    <row r="3284" spans="1:8" ht="21.75" customHeight="1" x14ac:dyDescent="0.2">
      <c r="A3284"/>
      <c r="B3284"/>
      <c r="C3284"/>
      <c r="D3284"/>
      <c r="E3284"/>
      <c r="F3284"/>
      <c r="G3284" s="2"/>
      <c r="H3284" s="48"/>
    </row>
    <row r="3285" spans="1:8" ht="21.75" customHeight="1" x14ac:dyDescent="0.2">
      <c r="A3285"/>
      <c r="B3285"/>
      <c r="C3285"/>
      <c r="D3285"/>
      <c r="E3285"/>
      <c r="F3285"/>
      <c r="G3285" s="2"/>
      <c r="H3285" s="48"/>
    </row>
    <row r="3286" spans="1:8" ht="21.75" customHeight="1" x14ac:dyDescent="0.2">
      <c r="A3286"/>
      <c r="B3286"/>
      <c r="C3286"/>
      <c r="D3286"/>
      <c r="E3286"/>
      <c r="F3286"/>
      <c r="G3286" s="2"/>
      <c r="H3286" s="48"/>
    </row>
    <row r="3287" spans="1:8" ht="21.75" customHeight="1" x14ac:dyDescent="0.2">
      <c r="A3287"/>
      <c r="B3287"/>
      <c r="C3287"/>
      <c r="D3287"/>
      <c r="E3287"/>
      <c r="F3287"/>
      <c r="G3287" s="2"/>
      <c r="H3287" s="48"/>
    </row>
    <row r="3288" spans="1:8" ht="21.75" customHeight="1" x14ac:dyDescent="0.2">
      <c r="A3288"/>
      <c r="B3288"/>
      <c r="C3288"/>
      <c r="D3288"/>
      <c r="E3288"/>
      <c r="F3288"/>
      <c r="G3288" s="2"/>
      <c r="H3288" s="48"/>
    </row>
    <row r="3289" spans="1:8" ht="21.75" customHeight="1" x14ac:dyDescent="0.2">
      <c r="A3289"/>
      <c r="B3289"/>
      <c r="C3289"/>
      <c r="D3289"/>
      <c r="E3289"/>
      <c r="F3289"/>
      <c r="G3289" s="2"/>
      <c r="H3289" s="48"/>
    </row>
    <row r="3290" spans="1:8" ht="21.75" customHeight="1" x14ac:dyDescent="0.2">
      <c r="A3290"/>
      <c r="B3290"/>
      <c r="C3290"/>
      <c r="D3290"/>
      <c r="E3290"/>
      <c r="F3290"/>
      <c r="G3290" s="2"/>
      <c r="H3290" s="48"/>
    </row>
    <row r="3291" spans="1:8" ht="21.75" customHeight="1" x14ac:dyDescent="0.2">
      <c r="A3291"/>
      <c r="B3291"/>
      <c r="C3291"/>
      <c r="D3291"/>
      <c r="E3291"/>
      <c r="F3291"/>
      <c r="G3291" s="2"/>
      <c r="H3291" s="48"/>
    </row>
    <row r="3292" spans="1:8" ht="21.75" customHeight="1" x14ac:dyDescent="0.2">
      <c r="A3292"/>
      <c r="B3292"/>
      <c r="C3292"/>
      <c r="D3292"/>
      <c r="E3292"/>
      <c r="F3292"/>
      <c r="G3292" s="2"/>
      <c r="H3292" s="48"/>
    </row>
    <row r="3293" spans="1:8" ht="21.75" customHeight="1" x14ac:dyDescent="0.2">
      <c r="A3293"/>
      <c r="B3293"/>
      <c r="C3293"/>
      <c r="D3293"/>
      <c r="E3293"/>
      <c r="F3293"/>
      <c r="G3293" s="2"/>
      <c r="H3293" s="48"/>
    </row>
    <row r="3294" spans="1:8" ht="21.75" customHeight="1" x14ac:dyDescent="0.2">
      <c r="A3294"/>
      <c r="B3294"/>
      <c r="C3294"/>
      <c r="D3294"/>
      <c r="E3294"/>
      <c r="F3294"/>
      <c r="G3294" s="2"/>
      <c r="H3294" s="48"/>
    </row>
    <row r="3295" spans="1:8" ht="21.75" customHeight="1" x14ac:dyDescent="0.2">
      <c r="A3295"/>
      <c r="B3295"/>
      <c r="C3295"/>
      <c r="D3295"/>
      <c r="E3295"/>
      <c r="F3295"/>
      <c r="G3295" s="2"/>
      <c r="H3295" s="48"/>
    </row>
    <row r="3296" spans="1:8" ht="21.75" customHeight="1" x14ac:dyDescent="0.2">
      <c r="A3296"/>
      <c r="B3296"/>
      <c r="C3296"/>
      <c r="D3296"/>
      <c r="E3296"/>
      <c r="F3296"/>
      <c r="G3296" s="2"/>
      <c r="H3296" s="48"/>
    </row>
    <row r="3297" spans="1:8" ht="21.75" customHeight="1" x14ac:dyDescent="0.2">
      <c r="A3297"/>
      <c r="B3297"/>
      <c r="C3297"/>
      <c r="D3297"/>
      <c r="E3297"/>
      <c r="F3297"/>
      <c r="G3297" s="2"/>
      <c r="H3297" s="48"/>
    </row>
    <row r="3298" spans="1:8" ht="21.75" customHeight="1" x14ac:dyDescent="0.2">
      <c r="A3298"/>
      <c r="B3298"/>
      <c r="C3298"/>
      <c r="D3298"/>
      <c r="E3298"/>
      <c r="F3298"/>
      <c r="G3298" s="2"/>
      <c r="H3298" s="48"/>
    </row>
    <row r="3299" spans="1:8" ht="21.75" customHeight="1" x14ac:dyDescent="0.2">
      <c r="A3299"/>
      <c r="B3299"/>
      <c r="C3299"/>
      <c r="D3299"/>
      <c r="E3299"/>
      <c r="F3299"/>
      <c r="G3299" s="2"/>
      <c r="H3299" s="48"/>
    </row>
    <row r="3300" spans="1:8" ht="21.75" customHeight="1" x14ac:dyDescent="0.2">
      <c r="A3300"/>
      <c r="B3300"/>
      <c r="C3300"/>
      <c r="D3300"/>
      <c r="E3300"/>
      <c r="F3300"/>
      <c r="G3300" s="2"/>
      <c r="H3300" s="48"/>
    </row>
    <row r="3301" spans="1:8" ht="21.75" customHeight="1" x14ac:dyDescent="0.2">
      <c r="A3301"/>
      <c r="B3301"/>
      <c r="C3301"/>
      <c r="D3301"/>
      <c r="E3301"/>
      <c r="F3301"/>
      <c r="G3301" s="2"/>
      <c r="H3301" s="48"/>
    </row>
    <row r="3302" spans="1:8" ht="21.75" customHeight="1" x14ac:dyDescent="0.2">
      <c r="A3302"/>
      <c r="B3302"/>
      <c r="C3302"/>
      <c r="D3302"/>
      <c r="E3302"/>
      <c r="F3302"/>
      <c r="G3302" s="2"/>
      <c r="H3302" s="48"/>
    </row>
    <row r="3303" spans="1:8" ht="21.75" customHeight="1" x14ac:dyDescent="0.2">
      <c r="A3303"/>
      <c r="B3303"/>
      <c r="C3303"/>
      <c r="D3303"/>
      <c r="E3303"/>
      <c r="F3303"/>
      <c r="G3303" s="2"/>
      <c r="H3303" s="48"/>
    </row>
    <row r="3304" spans="1:8" ht="21.75" customHeight="1" x14ac:dyDescent="0.2">
      <c r="A3304"/>
      <c r="B3304"/>
      <c r="C3304"/>
      <c r="D3304"/>
      <c r="E3304"/>
      <c r="F3304"/>
      <c r="G3304" s="2"/>
      <c r="H3304" s="48"/>
    </row>
    <row r="3305" spans="1:8" ht="21.75" customHeight="1" x14ac:dyDescent="0.2">
      <c r="A3305"/>
      <c r="B3305"/>
      <c r="C3305"/>
      <c r="D3305"/>
      <c r="E3305"/>
      <c r="F3305"/>
      <c r="G3305" s="2"/>
      <c r="H3305" s="48"/>
    </row>
    <row r="3306" spans="1:8" ht="21.75" customHeight="1" x14ac:dyDescent="0.2">
      <c r="A3306"/>
      <c r="B3306"/>
      <c r="C3306"/>
      <c r="D3306"/>
      <c r="E3306"/>
      <c r="F3306"/>
      <c r="G3306" s="2"/>
      <c r="H3306" s="48"/>
    </row>
    <row r="3307" spans="1:8" ht="21.75" customHeight="1" x14ac:dyDescent="0.2">
      <c r="A3307"/>
      <c r="B3307"/>
      <c r="C3307"/>
      <c r="D3307"/>
      <c r="E3307"/>
      <c r="F3307"/>
      <c r="G3307" s="2"/>
      <c r="H3307" s="48"/>
    </row>
    <row r="3308" spans="1:8" ht="21.75" customHeight="1" x14ac:dyDescent="0.2">
      <c r="A3308"/>
      <c r="B3308"/>
      <c r="C3308"/>
      <c r="D3308"/>
      <c r="E3308"/>
      <c r="F3308"/>
      <c r="G3308" s="2"/>
      <c r="H3308" s="48"/>
    </row>
    <row r="3309" spans="1:8" ht="21.75" customHeight="1" x14ac:dyDescent="0.2">
      <c r="A3309"/>
      <c r="B3309"/>
      <c r="C3309"/>
      <c r="D3309"/>
      <c r="E3309"/>
      <c r="F3309"/>
      <c r="G3309" s="2"/>
      <c r="H3309" s="48"/>
    </row>
    <row r="3310" spans="1:8" ht="21.75" customHeight="1" x14ac:dyDescent="0.2">
      <c r="A3310"/>
      <c r="B3310"/>
      <c r="C3310"/>
      <c r="D3310"/>
      <c r="E3310"/>
      <c r="F3310"/>
      <c r="G3310" s="2"/>
      <c r="H3310" s="48"/>
    </row>
    <row r="3311" spans="1:8" ht="21.75" customHeight="1" x14ac:dyDescent="0.2">
      <c r="A3311"/>
      <c r="B3311"/>
      <c r="C3311"/>
      <c r="D3311"/>
      <c r="E3311"/>
      <c r="F3311"/>
      <c r="G3311" s="2"/>
      <c r="H3311" s="48"/>
    </row>
    <row r="3312" spans="1:8" ht="21.75" customHeight="1" x14ac:dyDescent="0.2">
      <c r="A3312"/>
      <c r="B3312"/>
      <c r="C3312"/>
      <c r="D3312"/>
      <c r="E3312"/>
      <c r="F3312"/>
      <c r="G3312" s="2"/>
      <c r="H3312" s="48"/>
    </row>
    <row r="3313" spans="1:8" ht="21.75" customHeight="1" x14ac:dyDescent="0.2">
      <c r="A3313"/>
      <c r="B3313"/>
      <c r="C3313"/>
      <c r="D3313"/>
      <c r="E3313"/>
      <c r="F3313"/>
      <c r="G3313" s="2"/>
      <c r="H3313" s="48"/>
    </row>
    <row r="3314" spans="1:8" ht="21.75" customHeight="1" x14ac:dyDescent="0.2">
      <c r="A3314"/>
      <c r="B3314"/>
      <c r="C3314"/>
      <c r="D3314"/>
      <c r="E3314"/>
      <c r="F3314"/>
      <c r="G3314" s="2"/>
      <c r="H3314" s="48"/>
    </row>
    <row r="3315" spans="1:8" ht="21.75" customHeight="1" x14ac:dyDescent="0.2">
      <c r="A3315"/>
      <c r="B3315"/>
      <c r="C3315"/>
      <c r="D3315"/>
      <c r="E3315"/>
      <c r="F3315"/>
      <c r="G3315" s="2"/>
      <c r="H3315" s="48"/>
    </row>
    <row r="3316" spans="1:8" ht="21.75" customHeight="1" x14ac:dyDescent="0.2">
      <c r="A3316"/>
      <c r="B3316"/>
      <c r="C3316"/>
      <c r="D3316"/>
      <c r="E3316"/>
      <c r="F3316"/>
      <c r="G3316" s="2"/>
      <c r="H3316" s="48"/>
    </row>
    <row r="3317" spans="1:8" ht="21.75" customHeight="1" x14ac:dyDescent="0.2">
      <c r="A3317"/>
      <c r="B3317"/>
      <c r="C3317"/>
      <c r="D3317"/>
      <c r="E3317"/>
      <c r="F3317"/>
      <c r="G3317" s="2"/>
      <c r="H3317" s="48"/>
    </row>
    <row r="3318" spans="1:8" ht="21.75" customHeight="1" x14ac:dyDescent="0.2">
      <c r="A3318"/>
      <c r="B3318"/>
      <c r="C3318"/>
      <c r="D3318"/>
      <c r="E3318"/>
      <c r="F3318"/>
      <c r="G3318" s="2"/>
      <c r="H3318" s="48"/>
    </row>
    <row r="3319" spans="1:8" ht="21.75" customHeight="1" x14ac:dyDescent="0.2">
      <c r="A3319"/>
      <c r="B3319"/>
      <c r="C3319"/>
      <c r="D3319"/>
      <c r="E3319"/>
      <c r="F3319"/>
      <c r="G3319" s="2"/>
      <c r="H3319" s="48"/>
    </row>
    <row r="3320" spans="1:8" ht="21.75" customHeight="1" x14ac:dyDescent="0.2">
      <c r="A3320"/>
      <c r="B3320"/>
      <c r="C3320"/>
      <c r="D3320"/>
      <c r="E3320"/>
      <c r="F3320"/>
      <c r="G3320" s="2"/>
      <c r="H3320" s="48"/>
    </row>
    <row r="3321" spans="1:8" ht="21.75" customHeight="1" x14ac:dyDescent="0.2">
      <c r="A3321"/>
      <c r="B3321"/>
      <c r="C3321"/>
      <c r="D3321"/>
      <c r="E3321"/>
      <c r="F3321"/>
      <c r="G3321" s="2"/>
      <c r="H3321" s="48"/>
    </row>
    <row r="3322" spans="1:8" ht="21.75" customHeight="1" x14ac:dyDescent="0.2">
      <c r="A3322"/>
      <c r="B3322"/>
      <c r="C3322"/>
      <c r="D3322"/>
      <c r="E3322"/>
      <c r="F3322"/>
      <c r="G3322" s="2"/>
      <c r="H3322" s="48"/>
    </row>
    <row r="3323" spans="1:8" ht="21.75" customHeight="1" x14ac:dyDescent="0.2">
      <c r="A3323"/>
      <c r="B3323"/>
      <c r="C3323"/>
      <c r="D3323"/>
      <c r="E3323"/>
      <c r="F3323"/>
      <c r="G3323" s="2"/>
      <c r="H3323" s="48"/>
    </row>
    <row r="3324" spans="1:8" ht="21.75" customHeight="1" x14ac:dyDescent="0.2">
      <c r="A3324"/>
      <c r="B3324"/>
      <c r="C3324"/>
      <c r="D3324"/>
      <c r="E3324"/>
      <c r="F3324"/>
      <c r="G3324" s="2"/>
      <c r="H3324" s="48"/>
    </row>
    <row r="3325" spans="1:8" ht="21.75" customHeight="1" x14ac:dyDescent="0.2">
      <c r="A3325"/>
      <c r="B3325"/>
      <c r="C3325"/>
      <c r="D3325"/>
      <c r="E3325"/>
      <c r="F3325"/>
      <c r="G3325" s="2"/>
      <c r="H3325" s="48"/>
    </row>
    <row r="3326" spans="1:8" ht="21.75" customHeight="1" x14ac:dyDescent="0.2">
      <c r="A3326"/>
      <c r="B3326"/>
      <c r="C3326"/>
      <c r="D3326"/>
      <c r="E3326"/>
      <c r="F3326"/>
      <c r="G3326" s="2"/>
      <c r="H3326" s="48"/>
    </row>
    <row r="3327" spans="1:8" ht="21.75" customHeight="1" x14ac:dyDescent="0.2">
      <c r="A3327"/>
      <c r="B3327"/>
      <c r="C3327"/>
      <c r="D3327"/>
      <c r="E3327"/>
      <c r="F3327"/>
      <c r="G3327" s="2"/>
      <c r="H3327" s="48"/>
    </row>
    <row r="3328" spans="1:8" ht="21.75" customHeight="1" x14ac:dyDescent="0.2">
      <c r="A3328"/>
      <c r="B3328"/>
      <c r="C3328"/>
      <c r="D3328"/>
      <c r="E3328"/>
      <c r="F3328"/>
      <c r="G3328" s="2"/>
      <c r="H3328" s="48"/>
    </row>
    <row r="3329" spans="1:8" ht="21.75" customHeight="1" x14ac:dyDescent="0.2">
      <c r="A3329"/>
      <c r="B3329"/>
      <c r="C3329"/>
      <c r="D3329"/>
      <c r="E3329"/>
      <c r="F3329"/>
      <c r="G3329" s="2"/>
      <c r="H3329" s="48"/>
    </row>
    <row r="3330" spans="1:8" ht="21.75" customHeight="1" x14ac:dyDescent="0.2">
      <c r="A3330"/>
      <c r="B3330"/>
      <c r="C3330"/>
      <c r="D3330"/>
      <c r="E3330"/>
      <c r="F3330"/>
      <c r="G3330" s="2"/>
      <c r="H3330" s="48"/>
    </row>
    <row r="3331" spans="1:8" ht="21.75" customHeight="1" x14ac:dyDescent="0.2">
      <c r="A3331"/>
      <c r="B3331"/>
      <c r="C3331"/>
      <c r="D3331"/>
      <c r="E3331"/>
      <c r="F3331"/>
      <c r="G3331" s="2"/>
      <c r="H3331" s="48"/>
    </row>
    <row r="3332" spans="1:8" ht="21.75" customHeight="1" x14ac:dyDescent="0.2">
      <c r="A3332"/>
      <c r="B3332"/>
      <c r="C3332"/>
      <c r="D3332"/>
      <c r="E3332"/>
      <c r="F3332"/>
      <c r="G3332" s="2"/>
      <c r="H3332" s="48"/>
    </row>
    <row r="3333" spans="1:8" ht="21.75" customHeight="1" x14ac:dyDescent="0.2">
      <c r="A3333"/>
      <c r="B3333"/>
      <c r="C3333"/>
      <c r="D3333"/>
      <c r="E3333"/>
      <c r="F3333"/>
      <c r="G3333" s="2"/>
      <c r="H3333" s="48"/>
    </row>
    <row r="3334" spans="1:8" ht="21.75" customHeight="1" x14ac:dyDescent="0.2">
      <c r="A3334"/>
      <c r="B3334"/>
      <c r="C3334"/>
      <c r="D3334"/>
      <c r="E3334"/>
      <c r="F3334"/>
      <c r="G3334" s="2"/>
      <c r="H3334" s="48"/>
    </row>
    <row r="3335" spans="1:8" ht="21.75" customHeight="1" x14ac:dyDescent="0.2">
      <c r="A3335"/>
      <c r="B3335"/>
      <c r="C3335"/>
      <c r="D3335"/>
      <c r="E3335"/>
      <c r="F3335"/>
      <c r="G3335" s="2"/>
      <c r="H3335" s="48"/>
    </row>
    <row r="3336" spans="1:8" ht="21.75" customHeight="1" x14ac:dyDescent="0.2">
      <c r="A3336"/>
      <c r="B3336"/>
      <c r="C3336"/>
      <c r="D3336"/>
      <c r="E3336"/>
      <c r="F3336"/>
      <c r="G3336" s="2"/>
      <c r="H3336" s="48"/>
    </row>
    <row r="3337" spans="1:8" ht="21.75" customHeight="1" x14ac:dyDescent="0.2">
      <c r="A3337"/>
      <c r="B3337"/>
      <c r="C3337"/>
      <c r="D3337"/>
      <c r="E3337"/>
      <c r="F3337"/>
      <c r="G3337" s="2"/>
      <c r="H3337" s="48"/>
    </row>
    <row r="3338" spans="1:8" ht="21.75" customHeight="1" x14ac:dyDescent="0.2">
      <c r="A3338"/>
      <c r="B3338"/>
      <c r="C3338"/>
      <c r="D3338"/>
      <c r="E3338"/>
      <c r="F3338"/>
      <c r="G3338" s="2"/>
      <c r="H3338" s="48"/>
    </row>
    <row r="3339" spans="1:8" ht="21.75" customHeight="1" x14ac:dyDescent="0.2">
      <c r="A3339"/>
      <c r="B3339"/>
      <c r="C3339"/>
      <c r="D3339"/>
      <c r="E3339"/>
      <c r="F3339"/>
      <c r="G3339" s="2"/>
      <c r="H3339" s="48"/>
    </row>
    <row r="3340" spans="1:8" ht="21.75" customHeight="1" x14ac:dyDescent="0.2">
      <c r="A3340"/>
      <c r="B3340"/>
      <c r="C3340"/>
      <c r="D3340"/>
      <c r="E3340"/>
      <c r="F3340"/>
      <c r="G3340" s="2"/>
      <c r="H3340" s="48"/>
    </row>
    <row r="3341" spans="1:8" ht="21.75" customHeight="1" x14ac:dyDescent="0.2">
      <c r="A3341"/>
      <c r="B3341"/>
      <c r="C3341"/>
      <c r="D3341"/>
      <c r="E3341"/>
      <c r="F3341"/>
      <c r="G3341" s="2"/>
      <c r="H3341" s="48"/>
    </row>
    <row r="3342" spans="1:8" ht="21.75" customHeight="1" x14ac:dyDescent="0.2">
      <c r="A3342"/>
      <c r="B3342"/>
      <c r="C3342"/>
      <c r="D3342"/>
      <c r="E3342"/>
      <c r="F3342"/>
      <c r="G3342" s="2"/>
      <c r="H3342" s="48"/>
    </row>
    <row r="3343" spans="1:8" ht="21.75" customHeight="1" x14ac:dyDescent="0.2">
      <c r="A3343"/>
      <c r="B3343"/>
      <c r="C3343"/>
      <c r="D3343"/>
      <c r="E3343"/>
      <c r="F3343"/>
      <c r="G3343" s="2"/>
      <c r="H3343" s="48"/>
    </row>
    <row r="3344" spans="1:8" ht="21.75" customHeight="1" x14ac:dyDescent="0.2">
      <c r="A3344"/>
      <c r="B3344"/>
      <c r="C3344"/>
      <c r="D3344"/>
      <c r="E3344"/>
      <c r="F3344"/>
      <c r="G3344" s="2"/>
      <c r="H3344" s="48"/>
    </row>
    <row r="3345" spans="1:8" ht="21.75" customHeight="1" x14ac:dyDescent="0.2">
      <c r="A3345"/>
      <c r="B3345"/>
      <c r="C3345"/>
      <c r="D3345"/>
      <c r="E3345"/>
      <c r="F3345"/>
      <c r="G3345" s="2"/>
      <c r="H3345" s="48"/>
    </row>
    <row r="3346" spans="1:8" ht="21.75" customHeight="1" x14ac:dyDescent="0.2">
      <c r="A3346"/>
      <c r="B3346"/>
      <c r="C3346"/>
      <c r="D3346"/>
      <c r="E3346"/>
      <c r="F3346"/>
      <c r="G3346" s="2"/>
      <c r="H3346" s="48"/>
    </row>
    <row r="3347" spans="1:8" ht="21.75" customHeight="1" x14ac:dyDescent="0.2">
      <c r="A3347"/>
      <c r="B3347"/>
      <c r="C3347"/>
      <c r="D3347"/>
      <c r="E3347"/>
      <c r="F3347"/>
      <c r="G3347" s="2"/>
      <c r="H3347" s="48"/>
    </row>
    <row r="3348" spans="1:8" ht="21.75" customHeight="1" x14ac:dyDescent="0.2">
      <c r="A3348"/>
      <c r="B3348"/>
      <c r="C3348"/>
      <c r="D3348"/>
      <c r="E3348"/>
      <c r="F3348"/>
      <c r="G3348" s="2"/>
      <c r="H3348" s="48"/>
    </row>
    <row r="3349" spans="1:8" ht="21.75" customHeight="1" x14ac:dyDescent="0.2">
      <c r="A3349"/>
      <c r="B3349"/>
      <c r="C3349"/>
      <c r="D3349"/>
      <c r="E3349"/>
      <c r="F3349"/>
      <c r="G3349" s="2"/>
      <c r="H3349" s="48"/>
    </row>
    <row r="3350" spans="1:8" ht="21.75" customHeight="1" x14ac:dyDescent="0.2">
      <c r="A3350"/>
      <c r="B3350"/>
      <c r="C3350"/>
      <c r="D3350"/>
      <c r="E3350"/>
      <c r="F3350"/>
      <c r="G3350" s="2"/>
      <c r="H3350" s="48"/>
    </row>
    <row r="3351" spans="1:8" ht="21.75" customHeight="1" x14ac:dyDescent="0.2">
      <c r="A3351"/>
      <c r="B3351"/>
      <c r="C3351"/>
      <c r="D3351"/>
      <c r="E3351"/>
      <c r="F3351"/>
      <c r="G3351" s="2"/>
      <c r="H3351" s="48"/>
    </row>
    <row r="3352" spans="1:8" ht="21.75" customHeight="1" x14ac:dyDescent="0.2">
      <c r="A3352"/>
      <c r="B3352"/>
      <c r="C3352"/>
      <c r="D3352"/>
      <c r="E3352"/>
      <c r="F3352"/>
      <c r="G3352" s="2"/>
      <c r="H3352" s="48"/>
    </row>
    <row r="3353" spans="1:8" ht="21.75" customHeight="1" x14ac:dyDescent="0.2">
      <c r="A3353"/>
      <c r="B3353"/>
      <c r="C3353"/>
      <c r="D3353"/>
      <c r="E3353"/>
      <c r="F3353"/>
      <c r="G3353" s="2"/>
      <c r="H3353" s="48"/>
    </row>
    <row r="3354" spans="1:8" ht="21.75" customHeight="1" x14ac:dyDescent="0.2">
      <c r="A3354"/>
      <c r="B3354"/>
      <c r="C3354"/>
      <c r="D3354"/>
      <c r="E3354"/>
      <c r="F3354"/>
      <c r="G3354" s="2"/>
      <c r="H3354" s="48"/>
    </row>
    <row r="3355" spans="1:8" ht="21.75" customHeight="1" x14ac:dyDescent="0.2">
      <c r="A3355"/>
      <c r="B3355"/>
      <c r="C3355"/>
      <c r="D3355"/>
      <c r="E3355"/>
      <c r="F3355"/>
      <c r="G3355" s="2"/>
      <c r="H3355" s="48"/>
    </row>
    <row r="3356" spans="1:8" ht="21.75" customHeight="1" x14ac:dyDescent="0.2">
      <c r="A3356"/>
      <c r="B3356"/>
      <c r="C3356"/>
      <c r="D3356"/>
      <c r="E3356"/>
      <c r="F3356"/>
      <c r="G3356" s="2"/>
      <c r="H3356" s="48"/>
    </row>
    <row r="3357" spans="1:8" ht="21.75" customHeight="1" x14ac:dyDescent="0.2">
      <c r="A3357"/>
      <c r="B3357"/>
      <c r="C3357"/>
      <c r="D3357"/>
      <c r="E3357"/>
      <c r="F3357"/>
      <c r="G3357" s="2"/>
      <c r="H3357" s="48"/>
    </row>
    <row r="3358" spans="1:8" ht="21.75" customHeight="1" x14ac:dyDescent="0.2">
      <c r="A3358"/>
      <c r="B3358"/>
      <c r="C3358"/>
      <c r="D3358"/>
      <c r="E3358"/>
      <c r="F3358"/>
      <c r="G3358" s="2"/>
      <c r="H3358" s="48"/>
    </row>
    <row r="3359" spans="1:8" ht="21.75" customHeight="1" x14ac:dyDescent="0.2">
      <c r="A3359"/>
      <c r="B3359"/>
      <c r="C3359"/>
      <c r="D3359"/>
      <c r="E3359"/>
      <c r="F3359"/>
      <c r="G3359" s="2"/>
      <c r="H3359" s="48"/>
    </row>
    <row r="3360" spans="1:8" ht="21.75" customHeight="1" x14ac:dyDescent="0.2">
      <c r="A3360"/>
      <c r="B3360"/>
      <c r="C3360"/>
      <c r="D3360"/>
      <c r="E3360"/>
      <c r="F3360"/>
      <c r="G3360" s="2"/>
      <c r="H3360" s="48"/>
    </row>
    <row r="3361" spans="1:8" ht="21.75" customHeight="1" x14ac:dyDescent="0.2">
      <c r="A3361"/>
      <c r="B3361"/>
      <c r="C3361"/>
      <c r="D3361"/>
      <c r="E3361"/>
      <c r="F3361"/>
      <c r="G3361" s="2"/>
      <c r="H3361" s="48"/>
    </row>
    <row r="3362" spans="1:8" ht="21.75" customHeight="1" x14ac:dyDescent="0.2">
      <c r="A3362"/>
      <c r="B3362"/>
      <c r="C3362"/>
      <c r="D3362"/>
      <c r="E3362"/>
      <c r="F3362"/>
      <c r="G3362" s="2"/>
      <c r="H3362" s="48"/>
    </row>
    <row r="3363" spans="1:8" ht="21.75" customHeight="1" x14ac:dyDescent="0.2">
      <c r="A3363"/>
      <c r="B3363"/>
      <c r="C3363"/>
      <c r="D3363"/>
      <c r="E3363"/>
      <c r="F3363"/>
      <c r="G3363" s="2"/>
      <c r="H3363" s="48"/>
    </row>
    <row r="3364" spans="1:8" ht="21.75" customHeight="1" x14ac:dyDescent="0.2">
      <c r="A3364"/>
      <c r="B3364"/>
      <c r="C3364"/>
      <c r="D3364"/>
      <c r="E3364"/>
      <c r="F3364"/>
      <c r="G3364" s="2"/>
      <c r="H3364" s="48"/>
    </row>
    <row r="3365" spans="1:8" ht="21.75" customHeight="1" x14ac:dyDescent="0.2">
      <c r="A3365"/>
      <c r="B3365"/>
      <c r="C3365"/>
      <c r="D3365"/>
      <c r="E3365"/>
      <c r="F3365"/>
      <c r="G3365" s="2"/>
      <c r="H3365" s="48"/>
    </row>
    <row r="3366" spans="1:8" ht="21.75" customHeight="1" x14ac:dyDescent="0.2">
      <c r="A3366"/>
      <c r="B3366"/>
      <c r="C3366"/>
      <c r="D3366"/>
      <c r="E3366"/>
      <c r="F3366"/>
      <c r="G3366" s="2"/>
      <c r="H3366" s="48"/>
    </row>
    <row r="3367" spans="1:8" ht="21.75" customHeight="1" x14ac:dyDescent="0.2">
      <c r="A3367"/>
      <c r="B3367"/>
      <c r="C3367"/>
      <c r="D3367"/>
      <c r="E3367"/>
      <c r="F3367"/>
      <c r="G3367" s="2"/>
      <c r="H3367" s="48"/>
    </row>
    <row r="3368" spans="1:8" ht="21.75" customHeight="1" x14ac:dyDescent="0.2">
      <c r="A3368"/>
      <c r="B3368"/>
      <c r="C3368"/>
      <c r="D3368"/>
      <c r="E3368"/>
      <c r="F3368"/>
      <c r="G3368" s="2"/>
      <c r="H3368" s="48"/>
    </row>
    <row r="3369" spans="1:8" ht="21.75" customHeight="1" x14ac:dyDescent="0.2">
      <c r="A3369"/>
      <c r="B3369"/>
      <c r="C3369"/>
      <c r="D3369"/>
      <c r="E3369"/>
      <c r="F3369"/>
      <c r="G3369" s="2"/>
      <c r="H3369" s="48"/>
    </row>
    <row r="3370" spans="1:8" ht="21.75" customHeight="1" x14ac:dyDescent="0.2">
      <c r="A3370"/>
      <c r="B3370"/>
      <c r="C3370"/>
      <c r="D3370"/>
      <c r="E3370"/>
      <c r="F3370"/>
      <c r="G3370" s="2"/>
      <c r="H3370" s="48"/>
    </row>
    <row r="3371" spans="1:8" ht="21.75" customHeight="1" x14ac:dyDescent="0.2">
      <c r="A3371"/>
      <c r="B3371"/>
      <c r="C3371"/>
      <c r="D3371"/>
      <c r="E3371"/>
      <c r="F3371"/>
      <c r="G3371" s="2"/>
      <c r="H3371" s="48"/>
    </row>
    <row r="3372" spans="1:8" ht="21.75" customHeight="1" x14ac:dyDescent="0.2">
      <c r="A3372"/>
      <c r="B3372"/>
      <c r="C3372"/>
      <c r="D3372"/>
      <c r="E3372"/>
      <c r="F3372"/>
      <c r="G3372" s="2"/>
      <c r="H3372" s="48"/>
    </row>
    <row r="3373" spans="1:8" ht="21.75" customHeight="1" x14ac:dyDescent="0.2">
      <c r="A3373"/>
      <c r="B3373"/>
      <c r="C3373"/>
      <c r="D3373"/>
      <c r="E3373"/>
      <c r="F3373"/>
      <c r="G3373" s="2"/>
      <c r="H3373" s="48"/>
    </row>
    <row r="3374" spans="1:8" ht="21.75" customHeight="1" x14ac:dyDescent="0.2">
      <c r="A3374"/>
      <c r="B3374"/>
      <c r="C3374"/>
      <c r="D3374"/>
      <c r="E3374"/>
      <c r="F3374"/>
      <c r="G3374" s="2"/>
      <c r="H3374" s="48"/>
    </row>
    <row r="3375" spans="1:8" ht="21.75" customHeight="1" x14ac:dyDescent="0.2">
      <c r="A3375"/>
      <c r="B3375"/>
      <c r="C3375"/>
      <c r="D3375"/>
      <c r="E3375"/>
      <c r="F3375"/>
      <c r="G3375" s="2"/>
      <c r="H3375" s="48"/>
    </row>
    <row r="3376" spans="1:8" ht="21.75" customHeight="1" x14ac:dyDescent="0.2">
      <c r="A3376"/>
      <c r="B3376"/>
      <c r="C3376"/>
      <c r="D3376"/>
      <c r="E3376"/>
      <c r="F3376"/>
      <c r="G3376" s="2"/>
      <c r="H3376" s="48"/>
    </row>
    <row r="3377" spans="1:9" ht="21.75" customHeight="1" x14ac:dyDescent="0.2">
      <c r="A3377"/>
      <c r="B3377"/>
      <c r="C3377"/>
      <c r="D3377"/>
      <c r="E3377"/>
      <c r="F3377"/>
      <c r="G3377" s="2"/>
      <c r="H3377" s="48"/>
    </row>
    <row r="3378" spans="1:9" ht="21.75" customHeight="1" x14ac:dyDescent="0.2">
      <c r="A3378"/>
      <c r="B3378"/>
      <c r="C3378"/>
      <c r="D3378"/>
      <c r="E3378"/>
      <c r="F3378"/>
      <c r="G3378" s="2"/>
      <c r="H3378" s="48"/>
    </row>
    <row r="3379" spans="1:9" ht="21.75" customHeight="1" x14ac:dyDescent="0.2">
      <c r="A3379"/>
      <c r="B3379"/>
      <c r="C3379"/>
      <c r="D3379"/>
      <c r="E3379"/>
      <c r="F3379"/>
      <c r="G3379" s="2"/>
      <c r="H3379" s="48"/>
    </row>
    <row r="3380" spans="1:9" ht="21.75" customHeight="1" x14ac:dyDescent="0.2">
      <c r="A3380"/>
      <c r="B3380"/>
      <c r="C3380"/>
      <c r="D3380"/>
      <c r="E3380"/>
      <c r="F3380"/>
      <c r="G3380" s="2"/>
      <c r="H3380" s="48"/>
    </row>
    <row r="3381" spans="1:9" ht="21.75" customHeight="1" x14ac:dyDescent="0.2">
      <c r="A3381"/>
      <c r="B3381"/>
      <c r="C3381"/>
      <c r="D3381"/>
      <c r="E3381"/>
      <c r="F3381"/>
      <c r="G3381" s="2"/>
      <c r="H3381" s="48"/>
    </row>
    <row r="3382" spans="1:9" ht="21.75" customHeight="1" x14ac:dyDescent="0.2">
      <c r="A3382"/>
      <c r="B3382"/>
      <c r="C3382"/>
      <c r="D3382"/>
      <c r="E3382"/>
      <c r="F3382"/>
      <c r="G3382" s="2"/>
      <c r="H3382" s="48"/>
    </row>
    <row r="3383" spans="1:9" ht="21.75" customHeight="1" x14ac:dyDescent="0.2">
      <c r="A3383"/>
      <c r="B3383"/>
      <c r="C3383"/>
      <c r="D3383"/>
      <c r="E3383"/>
      <c r="F3383"/>
      <c r="G3383" s="2"/>
      <c r="H3383" s="48"/>
    </row>
    <row r="3384" spans="1:9" ht="21.75" customHeight="1" x14ac:dyDescent="0.2">
      <c r="A3384"/>
      <c r="B3384"/>
      <c r="C3384"/>
      <c r="D3384"/>
      <c r="E3384"/>
      <c r="F3384"/>
      <c r="G3384" s="2"/>
      <c r="H3384" s="48"/>
    </row>
    <row r="3385" spans="1:9" ht="21.75" customHeight="1" x14ac:dyDescent="0.2">
      <c r="A3385"/>
      <c r="B3385"/>
      <c r="C3385"/>
      <c r="D3385"/>
      <c r="E3385"/>
      <c r="F3385"/>
      <c r="G3385" s="2"/>
      <c r="H3385" s="48"/>
    </row>
    <row r="3386" spans="1:9" ht="21.75" customHeight="1" x14ac:dyDescent="0.2">
      <c r="A3386"/>
      <c r="B3386"/>
      <c r="C3386"/>
      <c r="D3386"/>
      <c r="E3386"/>
      <c r="F3386"/>
      <c r="G3386" s="2"/>
      <c r="H3386" s="48"/>
      <c r="I3386" s="22"/>
    </row>
    <row r="3387" spans="1:9" ht="21.75" customHeight="1" x14ac:dyDescent="0.2">
      <c r="A3387"/>
      <c r="B3387"/>
      <c r="C3387"/>
      <c r="D3387"/>
      <c r="E3387"/>
      <c r="F3387"/>
      <c r="G3387" s="2"/>
      <c r="H3387" s="48"/>
      <c r="I3387" s="22"/>
    </row>
    <row r="3388" spans="1:9" ht="21.75" customHeight="1" x14ac:dyDescent="0.2">
      <c r="A3388"/>
      <c r="B3388"/>
      <c r="C3388"/>
      <c r="D3388"/>
      <c r="E3388"/>
      <c r="F3388"/>
      <c r="G3388" s="2"/>
      <c r="H3388" s="48"/>
      <c r="I3388" s="22"/>
    </row>
    <row r="3389" spans="1:9" ht="21.75" customHeight="1" x14ac:dyDescent="0.2">
      <c r="A3389"/>
      <c r="B3389"/>
      <c r="C3389"/>
      <c r="D3389"/>
      <c r="E3389"/>
      <c r="F3389"/>
      <c r="G3389" s="2"/>
      <c r="H3389" s="48"/>
      <c r="I3389" s="22"/>
    </row>
    <row r="3390" spans="1:9" ht="21.75" customHeight="1" x14ac:dyDescent="0.2">
      <c r="A3390"/>
      <c r="B3390"/>
      <c r="C3390"/>
      <c r="D3390"/>
      <c r="E3390"/>
      <c r="F3390"/>
      <c r="G3390" s="2"/>
      <c r="H3390" s="48"/>
      <c r="I3390" s="22"/>
    </row>
    <row r="3391" spans="1:9" ht="21.75" customHeight="1" x14ac:dyDescent="0.2">
      <c r="A3391"/>
      <c r="B3391"/>
      <c r="C3391"/>
      <c r="D3391"/>
      <c r="E3391"/>
      <c r="F3391"/>
      <c r="G3391" s="2"/>
      <c r="H3391" s="48"/>
      <c r="I3391" s="22"/>
    </row>
    <row r="3392" spans="1:9" ht="21.75" customHeight="1" x14ac:dyDescent="0.2">
      <c r="A3392"/>
      <c r="B3392"/>
      <c r="C3392"/>
      <c r="D3392"/>
      <c r="E3392"/>
      <c r="F3392"/>
      <c r="G3392" s="2"/>
      <c r="H3392" s="48"/>
      <c r="I3392" s="22"/>
    </row>
    <row r="3393" spans="1:9" ht="21.75" customHeight="1" x14ac:dyDescent="0.2">
      <c r="A3393"/>
      <c r="B3393"/>
      <c r="C3393"/>
      <c r="D3393"/>
      <c r="E3393"/>
      <c r="F3393"/>
      <c r="G3393" s="2"/>
      <c r="H3393" s="48"/>
      <c r="I3393" s="22"/>
    </row>
    <row r="3394" spans="1:9" ht="21.75" customHeight="1" x14ac:dyDescent="0.2">
      <c r="A3394"/>
      <c r="B3394"/>
      <c r="C3394"/>
      <c r="D3394"/>
      <c r="E3394"/>
      <c r="F3394"/>
      <c r="G3394" s="2"/>
      <c r="H3394" s="48"/>
      <c r="I3394" s="22"/>
    </row>
    <row r="3395" spans="1:9" ht="21.75" customHeight="1" x14ac:dyDescent="0.2">
      <c r="A3395"/>
      <c r="B3395"/>
      <c r="C3395"/>
      <c r="D3395"/>
      <c r="E3395"/>
      <c r="F3395"/>
      <c r="G3395" s="2"/>
      <c r="H3395" s="48"/>
      <c r="I3395" s="22"/>
    </row>
    <row r="3396" spans="1:9" ht="21.75" customHeight="1" x14ac:dyDescent="0.2">
      <c r="A3396"/>
      <c r="B3396"/>
      <c r="C3396"/>
      <c r="D3396"/>
      <c r="E3396"/>
      <c r="F3396"/>
      <c r="G3396" s="2"/>
      <c r="H3396" s="48"/>
      <c r="I3396" s="22"/>
    </row>
    <row r="3397" spans="1:9" ht="21.75" customHeight="1" x14ac:dyDescent="0.2">
      <c r="A3397"/>
      <c r="B3397"/>
      <c r="C3397"/>
      <c r="D3397"/>
      <c r="E3397"/>
      <c r="F3397"/>
      <c r="G3397" s="2"/>
      <c r="H3397" s="48"/>
      <c r="I3397" s="22"/>
    </row>
    <row r="3398" spans="1:9" ht="21.75" customHeight="1" x14ac:dyDescent="0.2">
      <c r="A3398"/>
      <c r="B3398"/>
      <c r="C3398"/>
      <c r="D3398"/>
      <c r="E3398"/>
      <c r="F3398"/>
      <c r="G3398" s="2"/>
      <c r="H3398" s="48"/>
      <c r="I3398" s="42"/>
    </row>
    <row r="3399" spans="1:9" ht="21.75" customHeight="1" x14ac:dyDescent="0.2">
      <c r="A3399"/>
      <c r="B3399"/>
      <c r="C3399"/>
      <c r="D3399"/>
      <c r="E3399"/>
      <c r="F3399"/>
      <c r="G3399" s="2"/>
      <c r="H3399" s="48"/>
      <c r="I3399" s="22"/>
    </row>
    <row r="3400" spans="1:9" ht="21.75" customHeight="1" x14ac:dyDescent="0.2">
      <c r="A3400"/>
      <c r="B3400"/>
      <c r="C3400"/>
      <c r="D3400"/>
      <c r="E3400"/>
      <c r="F3400"/>
      <c r="G3400" s="2"/>
      <c r="H3400" s="48"/>
      <c r="I3400" s="22"/>
    </row>
    <row r="3401" spans="1:9" ht="21.75" customHeight="1" x14ac:dyDescent="0.2">
      <c r="A3401"/>
      <c r="B3401"/>
      <c r="C3401"/>
      <c r="D3401"/>
      <c r="E3401"/>
      <c r="F3401"/>
      <c r="G3401" s="2"/>
      <c r="H3401" s="48"/>
      <c r="I3401" s="22"/>
    </row>
    <row r="3402" spans="1:9" ht="21.75" customHeight="1" x14ac:dyDescent="0.2">
      <c r="A3402"/>
      <c r="B3402"/>
      <c r="C3402"/>
      <c r="D3402"/>
      <c r="E3402"/>
      <c r="F3402"/>
      <c r="G3402" s="2"/>
      <c r="H3402" s="48"/>
      <c r="I3402" s="22"/>
    </row>
    <row r="3403" spans="1:9" ht="21.75" customHeight="1" x14ac:dyDescent="0.2">
      <c r="A3403"/>
      <c r="B3403"/>
      <c r="C3403"/>
      <c r="D3403"/>
      <c r="E3403"/>
      <c r="F3403"/>
      <c r="G3403" s="2"/>
      <c r="H3403" s="48"/>
      <c r="I3403" s="22"/>
    </row>
    <row r="3404" spans="1:9" ht="21.75" customHeight="1" x14ac:dyDescent="0.2">
      <c r="A3404"/>
      <c r="B3404"/>
      <c r="C3404"/>
      <c r="D3404"/>
      <c r="E3404"/>
      <c r="F3404"/>
      <c r="G3404" s="2"/>
      <c r="H3404" s="48"/>
      <c r="I3404" s="22"/>
    </row>
    <row r="3405" spans="1:9" ht="21.75" customHeight="1" x14ac:dyDescent="0.2">
      <c r="A3405"/>
      <c r="B3405"/>
      <c r="C3405"/>
      <c r="D3405"/>
      <c r="E3405"/>
      <c r="F3405"/>
      <c r="G3405" s="2"/>
      <c r="H3405" s="48"/>
      <c r="I3405" s="22"/>
    </row>
    <row r="3406" spans="1:9" ht="21.75" customHeight="1" x14ac:dyDescent="0.2">
      <c r="A3406"/>
      <c r="B3406"/>
      <c r="C3406"/>
      <c r="D3406"/>
      <c r="E3406"/>
      <c r="F3406"/>
      <c r="G3406" s="2"/>
      <c r="H3406" s="48"/>
      <c r="I3406" s="22"/>
    </row>
    <row r="3407" spans="1:9" ht="21.75" customHeight="1" x14ac:dyDescent="0.2">
      <c r="A3407"/>
      <c r="B3407"/>
      <c r="C3407"/>
      <c r="D3407"/>
      <c r="E3407"/>
      <c r="F3407"/>
      <c r="G3407" s="2"/>
      <c r="H3407" s="48"/>
      <c r="I3407" s="22"/>
    </row>
    <row r="3408" spans="1:9" ht="21.75" customHeight="1" x14ac:dyDescent="0.2">
      <c r="A3408"/>
      <c r="B3408"/>
      <c r="C3408"/>
      <c r="D3408"/>
      <c r="E3408"/>
      <c r="F3408"/>
      <c r="G3408" s="2"/>
      <c r="H3408" s="48"/>
      <c r="I3408" s="42"/>
    </row>
    <row r="3409" spans="1:9" ht="21.75" customHeight="1" x14ac:dyDescent="0.2">
      <c r="A3409"/>
      <c r="B3409"/>
      <c r="C3409"/>
      <c r="D3409"/>
      <c r="E3409"/>
      <c r="F3409"/>
      <c r="G3409" s="2"/>
      <c r="H3409" s="48"/>
      <c r="I3409" s="22"/>
    </row>
    <row r="3410" spans="1:9" ht="21.75" customHeight="1" x14ac:dyDescent="0.2">
      <c r="A3410"/>
      <c r="B3410"/>
      <c r="C3410"/>
      <c r="D3410"/>
      <c r="E3410"/>
      <c r="F3410"/>
      <c r="G3410" s="2"/>
      <c r="H3410" s="48"/>
      <c r="I3410" s="22"/>
    </row>
    <row r="3411" spans="1:9" ht="21.75" customHeight="1" x14ac:dyDescent="0.2">
      <c r="A3411"/>
      <c r="B3411"/>
      <c r="C3411"/>
      <c r="D3411"/>
      <c r="E3411"/>
      <c r="F3411"/>
      <c r="G3411" s="2"/>
      <c r="H3411" s="48"/>
      <c r="I3411" s="22"/>
    </row>
    <row r="3412" spans="1:9" ht="21.75" customHeight="1" x14ac:dyDescent="0.2">
      <c r="A3412"/>
      <c r="B3412"/>
      <c r="C3412"/>
      <c r="D3412"/>
      <c r="E3412"/>
      <c r="F3412"/>
      <c r="G3412" s="2"/>
      <c r="H3412" s="48"/>
      <c r="I3412" s="42"/>
    </row>
    <row r="3413" spans="1:9" ht="21.75" customHeight="1" x14ac:dyDescent="0.2">
      <c r="A3413"/>
      <c r="B3413"/>
      <c r="C3413"/>
      <c r="D3413"/>
      <c r="E3413"/>
      <c r="F3413"/>
      <c r="G3413" s="2"/>
      <c r="H3413" s="48"/>
      <c r="I3413" s="22"/>
    </row>
    <row r="3414" spans="1:9" ht="21.75" customHeight="1" x14ac:dyDescent="0.2">
      <c r="A3414"/>
      <c r="B3414"/>
      <c r="C3414"/>
      <c r="D3414"/>
      <c r="E3414"/>
      <c r="F3414"/>
      <c r="G3414" s="2"/>
      <c r="H3414" s="48"/>
      <c r="I3414" s="22"/>
    </row>
    <row r="3415" spans="1:9" ht="21.75" customHeight="1" x14ac:dyDescent="0.2">
      <c r="A3415"/>
      <c r="B3415"/>
      <c r="C3415"/>
      <c r="D3415"/>
      <c r="E3415"/>
      <c r="F3415"/>
      <c r="G3415" s="2"/>
      <c r="H3415" s="48"/>
      <c r="I3415" s="22"/>
    </row>
    <row r="3416" spans="1:9" ht="21.75" customHeight="1" x14ac:dyDescent="0.2">
      <c r="A3416"/>
      <c r="B3416"/>
      <c r="C3416"/>
      <c r="D3416"/>
      <c r="E3416"/>
      <c r="F3416"/>
      <c r="G3416" s="2"/>
      <c r="H3416" s="48"/>
      <c r="I3416" s="22"/>
    </row>
    <row r="3417" spans="1:9" ht="21.75" customHeight="1" x14ac:dyDescent="0.2">
      <c r="A3417"/>
      <c r="B3417"/>
      <c r="C3417"/>
      <c r="D3417"/>
      <c r="E3417"/>
      <c r="F3417"/>
      <c r="G3417" s="2"/>
      <c r="H3417" s="48"/>
      <c r="I3417" s="17"/>
    </row>
    <row r="3418" spans="1:9" ht="21.75" customHeight="1" x14ac:dyDescent="0.2">
      <c r="A3418"/>
      <c r="B3418"/>
      <c r="C3418"/>
      <c r="D3418"/>
      <c r="E3418"/>
      <c r="F3418"/>
      <c r="G3418" s="2"/>
      <c r="H3418" s="48"/>
      <c r="I3418" s="17"/>
    </row>
    <row r="3419" spans="1:9" ht="21.75" customHeight="1" x14ac:dyDescent="0.2">
      <c r="A3419"/>
      <c r="B3419"/>
      <c r="C3419"/>
      <c r="D3419"/>
      <c r="E3419"/>
      <c r="F3419"/>
      <c r="G3419" s="2"/>
      <c r="H3419" s="48"/>
      <c r="I3419" s="17"/>
    </row>
    <row r="3420" spans="1:9" ht="21.75" customHeight="1" x14ac:dyDescent="0.2">
      <c r="A3420"/>
      <c r="B3420"/>
      <c r="C3420"/>
      <c r="D3420"/>
      <c r="E3420"/>
      <c r="F3420"/>
      <c r="G3420" s="2"/>
      <c r="H3420" s="48"/>
      <c r="I3420" s="17"/>
    </row>
    <row r="3421" spans="1:9" ht="21.75" customHeight="1" x14ac:dyDescent="0.2">
      <c r="A3421"/>
      <c r="B3421"/>
      <c r="C3421"/>
      <c r="D3421"/>
      <c r="E3421"/>
      <c r="F3421"/>
      <c r="G3421" s="2"/>
      <c r="H3421" s="48"/>
      <c r="I3421" s="17"/>
    </row>
    <row r="3422" spans="1:9" ht="21.75" customHeight="1" x14ac:dyDescent="0.2">
      <c r="A3422"/>
      <c r="B3422"/>
      <c r="C3422"/>
      <c r="D3422"/>
      <c r="E3422"/>
      <c r="F3422"/>
      <c r="G3422" s="2"/>
      <c r="H3422" s="48"/>
      <c r="I3422" s="17"/>
    </row>
    <row r="3423" spans="1:9" ht="21.75" customHeight="1" x14ac:dyDescent="0.2">
      <c r="A3423"/>
      <c r="B3423"/>
      <c r="C3423"/>
      <c r="D3423"/>
      <c r="E3423"/>
      <c r="F3423"/>
      <c r="G3423" s="2"/>
      <c r="H3423" s="48"/>
      <c r="I3423" s="17"/>
    </row>
    <row r="3424" spans="1:9" ht="21.75" customHeight="1" x14ac:dyDescent="0.2">
      <c r="A3424"/>
      <c r="B3424"/>
      <c r="C3424"/>
      <c r="D3424"/>
      <c r="E3424"/>
      <c r="F3424"/>
      <c r="G3424" s="2"/>
      <c r="H3424" s="48"/>
      <c r="I3424" s="17"/>
    </row>
    <row r="3425" spans="1:9" ht="21.75" customHeight="1" x14ac:dyDescent="0.2">
      <c r="A3425"/>
      <c r="B3425"/>
      <c r="C3425"/>
      <c r="D3425"/>
      <c r="E3425"/>
      <c r="F3425"/>
      <c r="G3425" s="2"/>
      <c r="H3425" s="48"/>
      <c r="I3425" s="17"/>
    </row>
    <row r="3426" spans="1:9" ht="21.75" customHeight="1" x14ac:dyDescent="0.2">
      <c r="A3426"/>
      <c r="B3426"/>
      <c r="C3426"/>
      <c r="D3426"/>
      <c r="E3426"/>
      <c r="F3426"/>
      <c r="G3426" s="2"/>
      <c r="H3426" s="48"/>
      <c r="I3426" s="17"/>
    </row>
    <row r="3427" spans="1:9" ht="21.75" customHeight="1" x14ac:dyDescent="0.2">
      <c r="A3427"/>
      <c r="B3427"/>
      <c r="C3427"/>
      <c r="D3427"/>
      <c r="E3427"/>
      <c r="F3427"/>
      <c r="G3427" s="2"/>
      <c r="H3427" s="48"/>
      <c r="I3427" s="17"/>
    </row>
    <row r="3428" spans="1:9" ht="21.75" customHeight="1" x14ac:dyDescent="0.2">
      <c r="A3428"/>
      <c r="B3428"/>
      <c r="C3428"/>
      <c r="D3428"/>
      <c r="E3428"/>
      <c r="F3428"/>
      <c r="G3428" s="2"/>
      <c r="H3428" s="48"/>
      <c r="I3428" s="17"/>
    </row>
    <row r="3429" spans="1:9" ht="21.75" customHeight="1" x14ac:dyDescent="0.2">
      <c r="A3429"/>
      <c r="B3429"/>
      <c r="C3429"/>
      <c r="D3429"/>
      <c r="E3429"/>
      <c r="F3429"/>
      <c r="G3429" s="2"/>
      <c r="H3429" s="48"/>
      <c r="I3429" s="17"/>
    </row>
    <row r="3430" spans="1:9" ht="21.75" customHeight="1" x14ac:dyDescent="0.2">
      <c r="A3430"/>
      <c r="B3430"/>
      <c r="C3430"/>
      <c r="D3430"/>
      <c r="E3430"/>
      <c r="F3430"/>
      <c r="G3430" s="2"/>
      <c r="H3430" s="48"/>
      <c r="I3430" s="7"/>
    </row>
    <row r="3431" spans="1:9" ht="21.75" customHeight="1" x14ac:dyDescent="0.2">
      <c r="A3431"/>
      <c r="B3431"/>
      <c r="C3431"/>
      <c r="D3431"/>
      <c r="E3431"/>
      <c r="F3431"/>
      <c r="G3431" s="2"/>
      <c r="H3431" s="48"/>
      <c r="I3431" s="17"/>
    </row>
    <row r="3432" spans="1:9" ht="21.75" customHeight="1" x14ac:dyDescent="0.2">
      <c r="A3432"/>
      <c r="B3432"/>
      <c r="C3432"/>
      <c r="D3432"/>
      <c r="E3432"/>
      <c r="F3432"/>
      <c r="G3432" s="2"/>
      <c r="H3432" s="48"/>
      <c r="I3432" s="17"/>
    </row>
    <row r="3433" spans="1:9" ht="21.75" customHeight="1" x14ac:dyDescent="0.2">
      <c r="A3433"/>
      <c r="B3433"/>
      <c r="C3433"/>
      <c r="D3433"/>
      <c r="E3433"/>
      <c r="F3433"/>
      <c r="G3433" s="2"/>
      <c r="H3433" s="48"/>
      <c r="I3433" s="17"/>
    </row>
    <row r="3434" spans="1:9" ht="21.75" customHeight="1" x14ac:dyDescent="0.2">
      <c r="A3434"/>
      <c r="B3434"/>
      <c r="C3434"/>
      <c r="D3434"/>
      <c r="E3434"/>
      <c r="F3434"/>
      <c r="G3434" s="2"/>
      <c r="H3434" s="48"/>
      <c r="I3434" s="17"/>
    </row>
    <row r="3435" spans="1:9" ht="21.75" customHeight="1" x14ac:dyDescent="0.2">
      <c r="A3435"/>
      <c r="B3435"/>
      <c r="C3435"/>
      <c r="D3435"/>
      <c r="E3435"/>
      <c r="F3435"/>
      <c r="G3435" s="2"/>
      <c r="H3435" s="48"/>
      <c r="I3435" s="7"/>
    </row>
    <row r="3436" spans="1:9" ht="21.75" customHeight="1" x14ac:dyDescent="0.2">
      <c r="A3436"/>
      <c r="B3436"/>
      <c r="C3436"/>
      <c r="D3436"/>
      <c r="E3436"/>
      <c r="F3436"/>
      <c r="G3436" s="2"/>
      <c r="H3436" s="48"/>
      <c r="I3436" s="7"/>
    </row>
    <row r="3437" spans="1:9" ht="21.75" customHeight="1" x14ac:dyDescent="0.2">
      <c r="A3437"/>
      <c r="B3437"/>
      <c r="C3437"/>
      <c r="D3437"/>
      <c r="E3437"/>
      <c r="F3437"/>
      <c r="G3437" s="2"/>
      <c r="H3437" s="48"/>
      <c r="I3437" s="17"/>
    </row>
    <row r="3438" spans="1:9" ht="21.75" customHeight="1" x14ac:dyDescent="0.2">
      <c r="A3438"/>
      <c r="B3438"/>
      <c r="C3438"/>
      <c r="D3438"/>
      <c r="E3438"/>
      <c r="F3438"/>
      <c r="G3438" s="2"/>
      <c r="H3438" s="48"/>
      <c r="I3438" s="17"/>
    </row>
    <row r="3439" spans="1:9" ht="21.75" customHeight="1" x14ac:dyDescent="0.2">
      <c r="A3439"/>
      <c r="B3439"/>
      <c r="C3439"/>
      <c r="D3439"/>
      <c r="E3439"/>
      <c r="F3439"/>
      <c r="G3439" s="2"/>
      <c r="H3439" s="48"/>
      <c r="I3439" s="17"/>
    </row>
    <row r="3440" spans="1:9" ht="21.75" customHeight="1" x14ac:dyDescent="0.2">
      <c r="A3440"/>
      <c r="B3440"/>
      <c r="C3440"/>
      <c r="D3440"/>
      <c r="E3440"/>
      <c r="F3440"/>
      <c r="G3440" s="2"/>
      <c r="H3440" s="48"/>
      <c r="I3440" s="17"/>
    </row>
    <row r="3441" spans="1:10" ht="21.75" customHeight="1" x14ac:dyDescent="0.2">
      <c r="A3441"/>
      <c r="B3441"/>
      <c r="C3441"/>
      <c r="D3441"/>
      <c r="E3441"/>
      <c r="F3441"/>
      <c r="G3441" s="2"/>
      <c r="H3441" s="48"/>
      <c r="I3441"/>
      <c r="J3441" s="3"/>
    </row>
    <row r="3442" spans="1:10" ht="21.75" customHeight="1" x14ac:dyDescent="0.2">
      <c r="A3442"/>
      <c r="B3442"/>
      <c r="C3442"/>
      <c r="D3442"/>
      <c r="E3442"/>
      <c r="F3442"/>
      <c r="G3442" s="2"/>
      <c r="H3442" s="48"/>
      <c r="I3442" s="8"/>
      <c r="J3442" s="3"/>
    </row>
    <row r="3443" spans="1:10" ht="21.75" customHeight="1" x14ac:dyDescent="0.2">
      <c r="A3443"/>
      <c r="B3443"/>
      <c r="C3443"/>
      <c r="D3443"/>
      <c r="E3443"/>
      <c r="F3443"/>
      <c r="G3443" s="2"/>
      <c r="H3443" s="48"/>
      <c r="I3443" s="8"/>
      <c r="J3443" s="3"/>
    </row>
    <row r="3444" spans="1:10" ht="21.75" customHeight="1" x14ac:dyDescent="0.2">
      <c r="A3444"/>
      <c r="B3444"/>
      <c r="C3444"/>
      <c r="D3444"/>
      <c r="E3444"/>
      <c r="F3444"/>
      <c r="G3444" s="2"/>
      <c r="H3444" s="48"/>
      <c r="I3444"/>
      <c r="J3444" s="3"/>
    </row>
    <row r="3445" spans="1:10" ht="21.75" customHeight="1" x14ac:dyDescent="0.2">
      <c r="A3445"/>
      <c r="B3445"/>
      <c r="C3445"/>
      <c r="D3445"/>
      <c r="E3445"/>
      <c r="F3445"/>
      <c r="G3445" s="2"/>
      <c r="H3445" s="48"/>
      <c r="I3445"/>
      <c r="J3445" s="3"/>
    </row>
    <row r="3446" spans="1:10" ht="21.75" customHeight="1" x14ac:dyDescent="0.2">
      <c r="A3446"/>
      <c r="B3446"/>
      <c r="C3446"/>
      <c r="D3446"/>
      <c r="E3446"/>
      <c r="F3446"/>
      <c r="G3446" s="2"/>
      <c r="H3446" s="48"/>
      <c r="I3446"/>
      <c r="J3446" s="3"/>
    </row>
    <row r="3447" spans="1:10" ht="21.75" customHeight="1" x14ac:dyDescent="0.2">
      <c r="A3447"/>
      <c r="B3447"/>
      <c r="C3447"/>
      <c r="D3447"/>
      <c r="E3447"/>
      <c r="F3447"/>
      <c r="G3447" s="2"/>
      <c r="H3447" s="48"/>
      <c r="I3447"/>
      <c r="J3447" s="3"/>
    </row>
    <row r="3448" spans="1:10" ht="21.75" customHeight="1" x14ac:dyDescent="0.2">
      <c r="A3448"/>
      <c r="B3448"/>
      <c r="C3448"/>
      <c r="D3448"/>
      <c r="E3448"/>
      <c r="F3448"/>
      <c r="G3448" s="2"/>
      <c r="H3448" s="48"/>
      <c r="I3448"/>
      <c r="J3448" s="3"/>
    </row>
    <row r="3449" spans="1:10" ht="21.75" customHeight="1" x14ac:dyDescent="0.2">
      <c r="A3449"/>
      <c r="B3449"/>
      <c r="C3449"/>
      <c r="D3449"/>
      <c r="E3449"/>
      <c r="F3449"/>
      <c r="G3449" s="2"/>
      <c r="H3449" s="48"/>
      <c r="I3449"/>
      <c r="J3449" s="3"/>
    </row>
    <row r="3450" spans="1:10" ht="21.75" customHeight="1" x14ac:dyDescent="0.2">
      <c r="A3450"/>
      <c r="B3450"/>
      <c r="C3450"/>
      <c r="D3450"/>
      <c r="E3450"/>
      <c r="F3450"/>
      <c r="G3450" s="2"/>
      <c r="H3450" s="48"/>
      <c r="I3450"/>
      <c r="J3450" s="3"/>
    </row>
    <row r="3451" spans="1:10" ht="21.75" customHeight="1" x14ac:dyDescent="0.2">
      <c r="A3451"/>
      <c r="B3451"/>
      <c r="C3451"/>
      <c r="D3451"/>
      <c r="E3451"/>
      <c r="F3451"/>
      <c r="G3451" s="2"/>
      <c r="H3451" s="48"/>
      <c r="I3451"/>
      <c r="J3451" s="3"/>
    </row>
    <row r="3452" spans="1:10" ht="21.75" customHeight="1" x14ac:dyDescent="0.2">
      <c r="A3452"/>
      <c r="B3452"/>
      <c r="C3452"/>
      <c r="D3452"/>
      <c r="E3452"/>
      <c r="F3452"/>
      <c r="G3452" s="2"/>
      <c r="H3452" s="48"/>
      <c r="I3452"/>
      <c r="J3452" s="3"/>
    </row>
    <row r="3453" spans="1:10" ht="21.75" customHeight="1" x14ac:dyDescent="0.2">
      <c r="A3453"/>
      <c r="B3453"/>
      <c r="C3453"/>
      <c r="D3453"/>
      <c r="E3453"/>
      <c r="F3453"/>
      <c r="G3453" s="2"/>
      <c r="H3453" s="48"/>
      <c r="I3453"/>
      <c r="J3453" s="3"/>
    </row>
    <row r="3454" spans="1:10" ht="21.75" customHeight="1" x14ac:dyDescent="0.2">
      <c r="A3454"/>
      <c r="B3454"/>
      <c r="C3454"/>
      <c r="D3454"/>
      <c r="E3454"/>
      <c r="F3454"/>
      <c r="G3454" s="2"/>
      <c r="H3454" s="48"/>
      <c r="I3454"/>
      <c r="J3454" s="3"/>
    </row>
    <row r="3455" spans="1:10" ht="21.75" customHeight="1" x14ac:dyDescent="0.2">
      <c r="A3455"/>
      <c r="B3455"/>
      <c r="C3455"/>
      <c r="D3455"/>
      <c r="E3455"/>
      <c r="F3455"/>
      <c r="G3455" s="2"/>
      <c r="H3455" s="48"/>
      <c r="I3455"/>
      <c r="J3455" s="3"/>
    </row>
    <row r="3456" spans="1:10" ht="21.75" customHeight="1" x14ac:dyDescent="0.2">
      <c r="A3456"/>
      <c r="B3456"/>
      <c r="C3456"/>
      <c r="D3456"/>
      <c r="E3456"/>
      <c r="F3456"/>
      <c r="G3456" s="2"/>
      <c r="H3456" s="48"/>
      <c r="I3456"/>
      <c r="J3456" s="3"/>
    </row>
    <row r="3457" spans="1:10" ht="21.75" customHeight="1" x14ac:dyDescent="0.2">
      <c r="A3457"/>
      <c r="B3457"/>
      <c r="C3457"/>
      <c r="D3457"/>
      <c r="E3457"/>
      <c r="F3457"/>
      <c r="G3457" s="2"/>
      <c r="H3457" s="48"/>
      <c r="I3457" s="28"/>
      <c r="J3457" s="3"/>
    </row>
    <row r="3458" spans="1:10" ht="21.75" customHeight="1" x14ac:dyDescent="0.2">
      <c r="A3458"/>
      <c r="B3458"/>
      <c r="C3458"/>
      <c r="D3458"/>
      <c r="E3458"/>
      <c r="F3458"/>
      <c r="G3458" s="2"/>
      <c r="H3458" s="48"/>
      <c r="I3458" s="28"/>
      <c r="J3458" s="3"/>
    </row>
    <row r="3459" spans="1:10" ht="21.75" customHeight="1" x14ac:dyDescent="0.2">
      <c r="A3459"/>
      <c r="B3459"/>
      <c r="C3459"/>
      <c r="D3459"/>
      <c r="E3459"/>
      <c r="F3459"/>
      <c r="G3459" s="2"/>
      <c r="H3459" s="48"/>
      <c r="I3459"/>
      <c r="J3459" s="3"/>
    </row>
    <row r="3460" spans="1:10" ht="21.75" customHeight="1" x14ac:dyDescent="0.2">
      <c r="A3460"/>
      <c r="B3460"/>
      <c r="C3460"/>
      <c r="D3460"/>
      <c r="E3460"/>
      <c r="F3460"/>
      <c r="G3460" s="2"/>
      <c r="H3460" s="48"/>
      <c r="I3460"/>
      <c r="J3460" s="3"/>
    </row>
    <row r="3461" spans="1:10" ht="21.75" customHeight="1" x14ac:dyDescent="0.2">
      <c r="A3461"/>
      <c r="B3461"/>
      <c r="C3461"/>
      <c r="D3461"/>
      <c r="E3461"/>
      <c r="F3461"/>
      <c r="G3461" s="2"/>
      <c r="H3461" s="48"/>
      <c r="I3461"/>
      <c r="J3461" s="3"/>
    </row>
    <row r="3462" spans="1:10" ht="21.75" customHeight="1" x14ac:dyDescent="0.2">
      <c r="A3462"/>
      <c r="B3462"/>
      <c r="C3462"/>
      <c r="D3462"/>
      <c r="E3462"/>
      <c r="F3462"/>
      <c r="G3462" s="2"/>
      <c r="H3462" s="48"/>
      <c r="I3462"/>
      <c r="J3462" s="3"/>
    </row>
    <row r="3463" spans="1:10" ht="21.75" customHeight="1" x14ac:dyDescent="0.2">
      <c r="A3463"/>
      <c r="B3463"/>
      <c r="C3463"/>
      <c r="D3463"/>
      <c r="E3463"/>
      <c r="F3463"/>
      <c r="G3463" s="2"/>
      <c r="H3463" s="48"/>
      <c r="I3463"/>
      <c r="J3463" s="3"/>
    </row>
    <row r="3464" spans="1:10" ht="21.75" customHeight="1" x14ac:dyDescent="0.2">
      <c r="A3464"/>
      <c r="B3464"/>
      <c r="C3464"/>
      <c r="D3464"/>
      <c r="E3464"/>
      <c r="F3464"/>
      <c r="G3464" s="2"/>
      <c r="H3464" s="48"/>
      <c r="I3464" s="28"/>
      <c r="J3464" s="3"/>
    </row>
    <row r="3465" spans="1:10" ht="21.75" customHeight="1" x14ac:dyDescent="0.2">
      <c r="A3465"/>
      <c r="B3465"/>
      <c r="C3465"/>
      <c r="D3465"/>
      <c r="E3465"/>
      <c r="F3465"/>
      <c r="G3465" s="2"/>
      <c r="H3465" s="48"/>
      <c r="I3465" s="28"/>
      <c r="J3465" s="3"/>
    </row>
    <row r="3466" spans="1:10" ht="21.75" customHeight="1" x14ac:dyDescent="0.2">
      <c r="A3466"/>
      <c r="B3466"/>
      <c r="C3466"/>
      <c r="D3466"/>
      <c r="E3466"/>
      <c r="F3466"/>
      <c r="G3466" s="2"/>
      <c r="H3466" s="48"/>
      <c r="I3466" s="28"/>
      <c r="J3466" s="3"/>
    </row>
    <row r="3467" spans="1:10" ht="21.75" customHeight="1" x14ac:dyDescent="0.2">
      <c r="A3467"/>
      <c r="B3467"/>
      <c r="C3467"/>
      <c r="D3467"/>
      <c r="E3467"/>
      <c r="F3467"/>
      <c r="G3467" s="2"/>
      <c r="H3467" s="48"/>
      <c r="I3467" s="28"/>
      <c r="J3467" s="3"/>
    </row>
    <row r="3468" spans="1:10" ht="21.75" customHeight="1" x14ac:dyDescent="0.2">
      <c r="A3468"/>
      <c r="B3468"/>
      <c r="C3468"/>
      <c r="D3468"/>
      <c r="E3468"/>
      <c r="F3468"/>
      <c r="G3468" s="2"/>
      <c r="H3468" s="48"/>
      <c r="I3468" s="28"/>
      <c r="J3468" s="3"/>
    </row>
    <row r="3469" spans="1:10" ht="21.75" customHeight="1" x14ac:dyDescent="0.2">
      <c r="A3469"/>
      <c r="B3469"/>
      <c r="C3469"/>
      <c r="D3469"/>
      <c r="E3469"/>
      <c r="F3469"/>
      <c r="G3469" s="2"/>
      <c r="H3469" s="48"/>
      <c r="I3469"/>
      <c r="J3469" s="3"/>
    </row>
    <row r="3470" spans="1:10" ht="21.75" customHeight="1" x14ac:dyDescent="0.2">
      <c r="A3470"/>
      <c r="B3470"/>
      <c r="C3470"/>
      <c r="D3470"/>
      <c r="E3470"/>
      <c r="F3470"/>
      <c r="G3470" s="2"/>
      <c r="H3470" s="48"/>
      <c r="I3470"/>
      <c r="J3470" s="3"/>
    </row>
    <row r="3471" spans="1:10" ht="21.75" customHeight="1" x14ac:dyDescent="0.2">
      <c r="A3471"/>
      <c r="B3471"/>
      <c r="C3471"/>
      <c r="D3471"/>
      <c r="E3471"/>
      <c r="F3471"/>
      <c r="G3471" s="2"/>
      <c r="H3471" s="48"/>
      <c r="I3471"/>
      <c r="J3471" s="3"/>
    </row>
    <row r="3472" spans="1:10" ht="21.75" customHeight="1" x14ac:dyDescent="0.2">
      <c r="A3472"/>
      <c r="B3472"/>
      <c r="C3472"/>
      <c r="D3472"/>
      <c r="E3472"/>
      <c r="F3472"/>
      <c r="G3472" s="2"/>
      <c r="H3472" s="48"/>
      <c r="I3472"/>
      <c r="J3472" s="3"/>
    </row>
    <row r="3473" spans="1:10" ht="21.75" customHeight="1" x14ac:dyDescent="0.2">
      <c r="A3473"/>
      <c r="B3473"/>
      <c r="C3473"/>
      <c r="D3473"/>
      <c r="E3473"/>
      <c r="F3473"/>
      <c r="G3473" s="2"/>
      <c r="H3473" s="48"/>
      <c r="I3473"/>
      <c r="J3473" s="3"/>
    </row>
    <row r="3474" spans="1:10" ht="21.75" customHeight="1" x14ac:dyDescent="0.2">
      <c r="A3474"/>
      <c r="B3474"/>
      <c r="C3474"/>
      <c r="D3474"/>
      <c r="E3474"/>
      <c r="F3474"/>
      <c r="G3474" s="2"/>
      <c r="H3474" s="48"/>
      <c r="I3474"/>
      <c r="J3474" s="3"/>
    </row>
    <row r="3475" spans="1:10" ht="21.75" customHeight="1" x14ac:dyDescent="0.2">
      <c r="A3475"/>
      <c r="B3475"/>
      <c r="C3475"/>
      <c r="D3475"/>
      <c r="E3475"/>
      <c r="F3475"/>
      <c r="G3475" s="2"/>
      <c r="H3475" s="48"/>
      <c r="I3475" s="28"/>
      <c r="J3475" s="3"/>
    </row>
    <row r="3476" spans="1:10" ht="21.75" customHeight="1" x14ac:dyDescent="0.2">
      <c r="A3476"/>
      <c r="B3476"/>
      <c r="C3476"/>
      <c r="D3476"/>
      <c r="E3476"/>
      <c r="F3476"/>
      <c r="G3476" s="2"/>
      <c r="H3476" s="48"/>
      <c r="I3476" s="28"/>
      <c r="J3476" s="3"/>
    </row>
    <row r="3477" spans="1:10" ht="21.75" customHeight="1" x14ac:dyDescent="0.2">
      <c r="A3477"/>
      <c r="B3477"/>
      <c r="C3477"/>
      <c r="D3477"/>
      <c r="E3477"/>
      <c r="F3477"/>
      <c r="G3477" s="2"/>
      <c r="H3477" s="48"/>
      <c r="I3477" s="28"/>
      <c r="J3477" s="3"/>
    </row>
    <row r="3478" spans="1:10" ht="21.75" customHeight="1" x14ac:dyDescent="0.2">
      <c r="A3478"/>
      <c r="B3478"/>
      <c r="C3478"/>
      <c r="D3478"/>
      <c r="E3478"/>
      <c r="F3478"/>
      <c r="G3478" s="2"/>
      <c r="H3478" s="48"/>
      <c r="I3478" s="28"/>
      <c r="J3478" s="3"/>
    </row>
    <row r="3479" spans="1:10" ht="21.75" customHeight="1" x14ac:dyDescent="0.2">
      <c r="A3479"/>
      <c r="B3479"/>
      <c r="C3479"/>
      <c r="D3479"/>
      <c r="E3479"/>
      <c r="F3479"/>
      <c r="G3479" s="2"/>
      <c r="H3479" s="48"/>
      <c r="I3479" s="28"/>
      <c r="J3479" s="3"/>
    </row>
    <row r="3480" spans="1:10" ht="21.75" customHeight="1" x14ac:dyDescent="0.2">
      <c r="A3480"/>
      <c r="B3480"/>
      <c r="C3480"/>
      <c r="D3480"/>
      <c r="E3480"/>
      <c r="F3480"/>
      <c r="G3480" s="2"/>
      <c r="H3480" s="48"/>
      <c r="I3480" s="28"/>
      <c r="J3480" s="3"/>
    </row>
    <row r="3481" spans="1:10" ht="21.75" customHeight="1" x14ac:dyDescent="0.2">
      <c r="A3481"/>
      <c r="B3481"/>
      <c r="C3481"/>
      <c r="D3481"/>
      <c r="E3481"/>
      <c r="F3481"/>
      <c r="G3481" s="2"/>
      <c r="H3481" s="48"/>
      <c r="I3481"/>
      <c r="J3481" s="3"/>
    </row>
    <row r="3482" spans="1:10" ht="21.75" customHeight="1" x14ac:dyDescent="0.2">
      <c r="A3482"/>
      <c r="B3482"/>
      <c r="C3482"/>
      <c r="D3482"/>
      <c r="E3482"/>
      <c r="F3482"/>
      <c r="G3482" s="2"/>
      <c r="H3482" s="48"/>
      <c r="I3482" s="28"/>
      <c r="J3482" s="3"/>
    </row>
    <row r="3483" spans="1:10" ht="21.75" customHeight="1" x14ac:dyDescent="0.2">
      <c r="A3483"/>
      <c r="B3483"/>
      <c r="C3483"/>
      <c r="D3483"/>
      <c r="E3483"/>
      <c r="F3483"/>
      <c r="G3483" s="2"/>
      <c r="H3483" s="48"/>
      <c r="I3483"/>
      <c r="J3483" s="3"/>
    </row>
    <row r="3484" spans="1:10" ht="21.75" customHeight="1" x14ac:dyDescent="0.2">
      <c r="A3484"/>
      <c r="B3484"/>
      <c r="C3484"/>
      <c r="D3484"/>
      <c r="E3484"/>
      <c r="F3484"/>
      <c r="G3484" s="2"/>
      <c r="H3484" s="48"/>
      <c r="I3484"/>
      <c r="J3484" s="3"/>
    </row>
    <row r="3485" spans="1:10" ht="21.75" customHeight="1" x14ac:dyDescent="0.2">
      <c r="A3485"/>
      <c r="B3485"/>
      <c r="C3485"/>
      <c r="D3485"/>
      <c r="E3485"/>
      <c r="F3485"/>
      <c r="G3485" s="2"/>
      <c r="H3485" s="48"/>
      <c r="I3485"/>
      <c r="J3485" s="3"/>
    </row>
    <row r="3486" spans="1:10" ht="21.75" customHeight="1" x14ac:dyDescent="0.2">
      <c r="A3486"/>
      <c r="B3486"/>
      <c r="C3486"/>
      <c r="D3486"/>
      <c r="E3486"/>
      <c r="F3486"/>
      <c r="G3486" s="2"/>
      <c r="H3486" s="48"/>
      <c r="I3486"/>
      <c r="J3486" s="3"/>
    </row>
    <row r="3487" spans="1:10" ht="21.75" customHeight="1" x14ac:dyDescent="0.2">
      <c r="A3487"/>
      <c r="B3487"/>
      <c r="C3487"/>
      <c r="D3487"/>
      <c r="E3487"/>
      <c r="F3487"/>
      <c r="G3487" s="2"/>
      <c r="H3487" s="48"/>
      <c r="I3487" s="5"/>
    </row>
    <row r="3488" spans="1:10" ht="21.75" customHeight="1" x14ac:dyDescent="0.2">
      <c r="A3488"/>
      <c r="B3488"/>
      <c r="C3488"/>
      <c r="D3488"/>
      <c r="E3488"/>
      <c r="F3488"/>
      <c r="G3488" s="2"/>
      <c r="H3488" s="48"/>
      <c r="I3488" s="5"/>
    </row>
    <row r="3489" spans="1:9" ht="21.75" customHeight="1" x14ac:dyDescent="0.2">
      <c r="A3489"/>
      <c r="B3489"/>
      <c r="C3489"/>
      <c r="D3489"/>
      <c r="E3489"/>
      <c r="F3489"/>
      <c r="G3489" s="2"/>
      <c r="H3489" s="48"/>
      <c r="I3489" s="5"/>
    </row>
    <row r="3490" spans="1:9" ht="21.75" customHeight="1" x14ac:dyDescent="0.2">
      <c r="A3490"/>
      <c r="B3490"/>
      <c r="C3490"/>
      <c r="D3490"/>
      <c r="E3490"/>
      <c r="F3490"/>
      <c r="G3490" s="2"/>
      <c r="H3490" s="48"/>
      <c r="I3490" s="5"/>
    </row>
    <row r="3491" spans="1:9" ht="21.75" customHeight="1" x14ac:dyDescent="0.2">
      <c r="A3491"/>
      <c r="B3491"/>
      <c r="C3491"/>
      <c r="D3491"/>
      <c r="E3491"/>
      <c r="F3491"/>
      <c r="G3491" s="2"/>
      <c r="H3491" s="48"/>
      <c r="I3491" s="5"/>
    </row>
    <row r="3492" spans="1:9" ht="21.75" customHeight="1" x14ac:dyDescent="0.2">
      <c r="A3492"/>
      <c r="B3492"/>
      <c r="C3492"/>
      <c r="D3492"/>
      <c r="E3492"/>
      <c r="F3492"/>
      <c r="G3492" s="2"/>
      <c r="H3492" s="48"/>
      <c r="I3492" s="5"/>
    </row>
    <row r="3493" spans="1:9" ht="21.75" customHeight="1" x14ac:dyDescent="0.2">
      <c r="A3493"/>
      <c r="B3493"/>
      <c r="C3493"/>
      <c r="D3493"/>
      <c r="E3493"/>
      <c r="F3493"/>
      <c r="G3493" s="2"/>
      <c r="H3493" s="48"/>
      <c r="I3493" s="5"/>
    </row>
    <row r="3494" spans="1:9" ht="21.75" customHeight="1" x14ac:dyDescent="0.2">
      <c r="A3494"/>
      <c r="B3494"/>
      <c r="C3494"/>
      <c r="D3494"/>
      <c r="E3494"/>
      <c r="F3494"/>
      <c r="G3494" s="2"/>
      <c r="H3494" s="48"/>
      <c r="I3494" s="5"/>
    </row>
    <row r="3495" spans="1:9" ht="21.75" customHeight="1" x14ac:dyDescent="0.2">
      <c r="A3495"/>
      <c r="B3495"/>
      <c r="C3495"/>
      <c r="D3495"/>
      <c r="E3495"/>
      <c r="F3495"/>
      <c r="G3495" s="2"/>
      <c r="H3495" s="48"/>
      <c r="I3495" s="5"/>
    </row>
    <row r="3496" spans="1:9" ht="21.75" customHeight="1" x14ac:dyDescent="0.2">
      <c r="A3496"/>
      <c r="B3496"/>
      <c r="C3496"/>
      <c r="D3496"/>
      <c r="E3496"/>
      <c r="F3496"/>
      <c r="G3496" s="2"/>
      <c r="H3496" s="48"/>
      <c r="I3496" s="5"/>
    </row>
    <row r="3497" spans="1:9" ht="21.75" customHeight="1" x14ac:dyDescent="0.2">
      <c r="A3497"/>
      <c r="B3497"/>
      <c r="C3497"/>
      <c r="D3497"/>
      <c r="E3497"/>
      <c r="F3497"/>
      <c r="G3497" s="2"/>
      <c r="H3497" s="48"/>
      <c r="I3497" s="5"/>
    </row>
    <row r="3498" spans="1:9" ht="21.75" customHeight="1" x14ac:dyDescent="0.2">
      <c r="A3498"/>
      <c r="B3498"/>
      <c r="C3498"/>
      <c r="D3498"/>
      <c r="E3498"/>
      <c r="F3498"/>
      <c r="G3498" s="2"/>
      <c r="H3498" s="48"/>
      <c r="I3498" s="5"/>
    </row>
    <row r="3499" spans="1:9" ht="21.75" customHeight="1" x14ac:dyDescent="0.2">
      <c r="A3499"/>
      <c r="B3499"/>
      <c r="C3499"/>
      <c r="D3499"/>
      <c r="E3499"/>
      <c r="F3499"/>
      <c r="G3499" s="2"/>
      <c r="H3499" s="48"/>
    </row>
    <row r="3500" spans="1:9" ht="21.75" customHeight="1" x14ac:dyDescent="0.2">
      <c r="A3500"/>
      <c r="B3500"/>
      <c r="C3500"/>
      <c r="D3500"/>
      <c r="E3500"/>
      <c r="F3500"/>
      <c r="G3500" s="2"/>
      <c r="H3500" s="48"/>
    </row>
    <row r="3501" spans="1:9" ht="21.75" customHeight="1" x14ac:dyDescent="0.2">
      <c r="A3501"/>
      <c r="B3501"/>
      <c r="C3501"/>
      <c r="D3501"/>
      <c r="E3501"/>
      <c r="F3501"/>
      <c r="G3501" s="2"/>
      <c r="H3501" s="48"/>
    </row>
    <row r="3502" spans="1:9" ht="21.75" customHeight="1" x14ac:dyDescent="0.2">
      <c r="A3502"/>
      <c r="B3502"/>
      <c r="C3502"/>
      <c r="D3502"/>
      <c r="E3502"/>
      <c r="F3502"/>
      <c r="G3502" s="2"/>
      <c r="H3502" s="48"/>
    </row>
    <row r="3503" spans="1:9" ht="21.75" customHeight="1" x14ac:dyDescent="0.2">
      <c r="A3503"/>
      <c r="B3503"/>
      <c r="C3503"/>
      <c r="D3503"/>
      <c r="E3503"/>
      <c r="F3503"/>
      <c r="G3503" s="2"/>
      <c r="H3503" s="48"/>
    </row>
    <row r="3504" spans="1:9" ht="21.75" customHeight="1" x14ac:dyDescent="0.2">
      <c r="A3504"/>
      <c r="B3504"/>
      <c r="C3504"/>
      <c r="D3504"/>
      <c r="E3504"/>
      <c r="F3504"/>
      <c r="G3504" s="2"/>
      <c r="H3504" s="48"/>
    </row>
    <row r="3505" spans="1:8" ht="21.75" customHeight="1" x14ac:dyDescent="0.2">
      <c r="A3505"/>
      <c r="B3505"/>
      <c r="C3505"/>
      <c r="D3505"/>
      <c r="E3505"/>
      <c r="F3505"/>
      <c r="G3505" s="2"/>
      <c r="H3505" s="48"/>
    </row>
    <row r="3506" spans="1:8" ht="21.75" customHeight="1" x14ac:dyDescent="0.2">
      <c r="A3506"/>
      <c r="B3506"/>
      <c r="C3506"/>
      <c r="D3506"/>
      <c r="E3506"/>
      <c r="F3506"/>
      <c r="G3506" s="2"/>
      <c r="H3506" s="48"/>
    </row>
    <row r="3507" spans="1:8" ht="21.75" customHeight="1" x14ac:dyDescent="0.2">
      <c r="A3507"/>
      <c r="B3507"/>
      <c r="C3507"/>
      <c r="D3507"/>
      <c r="E3507"/>
      <c r="F3507"/>
      <c r="G3507" s="2"/>
      <c r="H3507" s="48"/>
    </row>
    <row r="3508" spans="1:8" ht="21.75" customHeight="1" x14ac:dyDescent="0.2">
      <c r="A3508"/>
      <c r="B3508"/>
      <c r="C3508"/>
      <c r="D3508"/>
      <c r="E3508"/>
      <c r="F3508"/>
      <c r="G3508" s="2"/>
      <c r="H3508" s="48"/>
    </row>
    <row r="3509" spans="1:8" ht="21.75" customHeight="1" x14ac:dyDescent="0.2">
      <c r="A3509"/>
      <c r="B3509"/>
      <c r="C3509"/>
      <c r="D3509"/>
      <c r="E3509"/>
      <c r="F3509"/>
      <c r="G3509" s="2"/>
      <c r="H3509" s="48"/>
    </row>
    <row r="3510" spans="1:8" ht="21.75" customHeight="1" x14ac:dyDescent="0.2">
      <c r="A3510"/>
      <c r="B3510"/>
      <c r="C3510"/>
      <c r="D3510"/>
      <c r="E3510"/>
      <c r="F3510"/>
      <c r="G3510" s="2"/>
      <c r="H3510" s="48"/>
    </row>
    <row r="3511" spans="1:8" ht="21.75" customHeight="1" x14ac:dyDescent="0.2">
      <c r="A3511"/>
      <c r="B3511"/>
      <c r="C3511"/>
      <c r="D3511"/>
      <c r="E3511"/>
      <c r="F3511"/>
      <c r="G3511" s="2"/>
      <c r="H3511" s="48"/>
    </row>
    <row r="3512" spans="1:8" ht="21.75" customHeight="1" x14ac:dyDescent="0.2">
      <c r="A3512"/>
      <c r="B3512"/>
      <c r="C3512"/>
      <c r="D3512"/>
      <c r="E3512"/>
      <c r="F3512"/>
      <c r="G3512" s="2"/>
      <c r="H3512" s="48"/>
    </row>
    <row r="3513" spans="1:8" ht="21.75" customHeight="1" x14ac:dyDescent="0.2">
      <c r="A3513"/>
      <c r="B3513"/>
      <c r="C3513"/>
      <c r="D3513"/>
      <c r="E3513"/>
      <c r="F3513"/>
      <c r="G3513" s="2"/>
      <c r="H3513" s="48"/>
    </row>
    <row r="3514" spans="1:8" ht="21.75" customHeight="1" x14ac:dyDescent="0.2">
      <c r="A3514"/>
      <c r="B3514"/>
      <c r="C3514"/>
      <c r="D3514"/>
      <c r="E3514"/>
      <c r="F3514"/>
      <c r="G3514" s="2"/>
      <c r="H3514" s="48"/>
    </row>
    <row r="3515" spans="1:8" ht="21.75" customHeight="1" x14ac:dyDescent="0.2">
      <c r="A3515"/>
      <c r="B3515"/>
      <c r="C3515"/>
      <c r="D3515"/>
      <c r="E3515"/>
      <c r="F3515"/>
      <c r="G3515" s="2"/>
      <c r="H3515" s="48"/>
    </row>
    <row r="3516" spans="1:8" ht="21.75" customHeight="1" x14ac:dyDescent="0.2">
      <c r="A3516"/>
      <c r="B3516"/>
      <c r="C3516"/>
      <c r="D3516"/>
      <c r="E3516"/>
      <c r="F3516"/>
      <c r="G3516" s="2"/>
      <c r="H3516" s="48"/>
    </row>
    <row r="3517" spans="1:8" ht="21.75" customHeight="1" x14ac:dyDescent="0.2">
      <c r="A3517"/>
      <c r="B3517"/>
      <c r="C3517"/>
      <c r="D3517"/>
      <c r="E3517"/>
      <c r="F3517"/>
      <c r="G3517" s="2"/>
      <c r="H3517" s="48"/>
    </row>
    <row r="3518" spans="1:8" ht="21.75" customHeight="1" x14ac:dyDescent="0.2">
      <c r="A3518"/>
      <c r="B3518"/>
      <c r="C3518"/>
      <c r="D3518"/>
      <c r="E3518"/>
      <c r="F3518"/>
      <c r="G3518" s="2"/>
      <c r="H3518" s="48"/>
    </row>
    <row r="3519" spans="1:8" ht="21.75" customHeight="1" x14ac:dyDescent="0.2">
      <c r="A3519"/>
      <c r="B3519"/>
      <c r="C3519"/>
      <c r="D3519"/>
      <c r="E3519"/>
      <c r="F3519"/>
      <c r="G3519" s="2"/>
      <c r="H3519" s="48"/>
    </row>
    <row r="3520" spans="1:8" ht="21.75" customHeight="1" x14ac:dyDescent="0.2">
      <c r="A3520"/>
      <c r="B3520"/>
      <c r="C3520"/>
      <c r="D3520"/>
      <c r="E3520"/>
      <c r="F3520"/>
      <c r="G3520" s="2"/>
      <c r="H3520" s="48"/>
    </row>
    <row r="3521" spans="1:8" ht="21.75" customHeight="1" x14ac:dyDescent="0.2">
      <c r="A3521"/>
      <c r="B3521"/>
      <c r="C3521"/>
      <c r="D3521"/>
      <c r="E3521"/>
      <c r="F3521"/>
      <c r="G3521" s="2"/>
      <c r="H3521" s="48"/>
    </row>
    <row r="3522" spans="1:8" ht="21.75" customHeight="1" x14ac:dyDescent="0.2">
      <c r="A3522"/>
      <c r="B3522"/>
      <c r="C3522"/>
      <c r="D3522"/>
      <c r="E3522"/>
      <c r="F3522"/>
      <c r="G3522" s="2"/>
      <c r="H3522" s="48"/>
    </row>
    <row r="3523" spans="1:8" ht="21.75" customHeight="1" x14ac:dyDescent="0.2">
      <c r="A3523"/>
      <c r="B3523"/>
      <c r="C3523"/>
      <c r="D3523"/>
      <c r="E3523"/>
      <c r="F3523"/>
      <c r="G3523" s="2"/>
      <c r="H3523" s="48"/>
    </row>
    <row r="3524" spans="1:8" ht="21.75" customHeight="1" x14ac:dyDescent="0.2">
      <c r="A3524"/>
      <c r="B3524"/>
      <c r="C3524"/>
      <c r="D3524"/>
      <c r="E3524"/>
      <c r="F3524"/>
      <c r="G3524" s="2"/>
      <c r="H3524" s="48"/>
    </row>
    <row r="3525" spans="1:8" ht="21.75" customHeight="1" x14ac:dyDescent="0.2">
      <c r="A3525"/>
      <c r="B3525"/>
      <c r="C3525"/>
      <c r="D3525"/>
      <c r="E3525"/>
      <c r="F3525"/>
      <c r="G3525" s="2"/>
      <c r="H3525" s="48"/>
    </row>
    <row r="3526" spans="1:8" ht="21.75" customHeight="1" x14ac:dyDescent="0.2">
      <c r="A3526"/>
      <c r="B3526"/>
      <c r="C3526"/>
      <c r="D3526"/>
      <c r="E3526"/>
      <c r="F3526"/>
      <c r="G3526" s="2"/>
      <c r="H3526" s="48"/>
    </row>
    <row r="3527" spans="1:8" ht="21.75" customHeight="1" x14ac:dyDescent="0.2">
      <c r="A3527"/>
      <c r="B3527"/>
      <c r="C3527"/>
      <c r="D3527"/>
      <c r="E3527"/>
      <c r="F3527"/>
      <c r="G3527" s="2"/>
      <c r="H3527" s="48"/>
    </row>
    <row r="3528" spans="1:8" ht="21.75" customHeight="1" x14ac:dyDescent="0.2">
      <c r="A3528"/>
      <c r="B3528"/>
      <c r="C3528"/>
      <c r="D3528"/>
      <c r="E3528"/>
      <c r="F3528"/>
      <c r="G3528" s="2"/>
      <c r="H3528" s="48"/>
    </row>
    <row r="3529" spans="1:8" ht="21.75" customHeight="1" x14ac:dyDescent="0.2">
      <c r="A3529"/>
      <c r="B3529"/>
      <c r="C3529"/>
      <c r="D3529"/>
      <c r="E3529"/>
      <c r="F3529"/>
      <c r="G3529" s="2"/>
      <c r="H3529" s="48"/>
    </row>
    <row r="3530" spans="1:8" ht="21.75" customHeight="1" x14ac:dyDescent="0.2">
      <c r="A3530"/>
      <c r="B3530"/>
      <c r="C3530"/>
      <c r="D3530"/>
      <c r="E3530"/>
      <c r="F3530"/>
      <c r="G3530" s="2"/>
      <c r="H3530" s="48"/>
    </row>
    <row r="3531" spans="1:8" ht="21.75" customHeight="1" x14ac:dyDescent="0.2">
      <c r="A3531"/>
      <c r="B3531"/>
      <c r="C3531"/>
      <c r="D3531"/>
      <c r="E3531"/>
      <c r="F3531"/>
      <c r="G3531" s="2"/>
      <c r="H3531" s="48"/>
    </row>
    <row r="3532" spans="1:8" ht="21.75" customHeight="1" x14ac:dyDescent="0.2">
      <c r="A3532"/>
      <c r="B3532"/>
      <c r="C3532"/>
      <c r="D3532"/>
      <c r="E3532"/>
      <c r="F3532"/>
      <c r="G3532" s="2"/>
      <c r="H3532" s="48"/>
    </row>
    <row r="3533" spans="1:8" ht="21.75" customHeight="1" x14ac:dyDescent="0.2">
      <c r="A3533"/>
      <c r="B3533"/>
      <c r="C3533"/>
      <c r="D3533"/>
      <c r="E3533"/>
      <c r="F3533"/>
      <c r="G3533" s="2"/>
      <c r="H3533" s="48"/>
    </row>
    <row r="3534" spans="1:8" ht="21.75" customHeight="1" x14ac:dyDescent="0.2">
      <c r="A3534"/>
      <c r="B3534"/>
      <c r="C3534"/>
      <c r="D3534"/>
      <c r="E3534"/>
      <c r="F3534"/>
      <c r="G3534" s="2"/>
      <c r="H3534" s="48"/>
    </row>
    <row r="3535" spans="1:8" ht="21.75" customHeight="1" x14ac:dyDescent="0.2">
      <c r="A3535"/>
      <c r="B3535"/>
      <c r="C3535"/>
      <c r="D3535"/>
      <c r="E3535"/>
      <c r="F3535"/>
      <c r="G3535" s="2"/>
      <c r="H3535" s="48"/>
    </row>
    <row r="3536" spans="1:8" ht="21.75" customHeight="1" x14ac:dyDescent="0.2">
      <c r="A3536"/>
      <c r="B3536"/>
      <c r="C3536"/>
      <c r="D3536"/>
      <c r="E3536"/>
      <c r="F3536"/>
      <c r="G3536" s="2"/>
      <c r="H3536" s="48"/>
    </row>
    <row r="3537" spans="1:8" ht="21.75" customHeight="1" x14ac:dyDescent="0.2">
      <c r="A3537"/>
      <c r="B3537"/>
      <c r="C3537"/>
      <c r="D3537"/>
      <c r="E3537"/>
      <c r="F3537"/>
      <c r="G3537" s="2"/>
      <c r="H3537" s="48"/>
    </row>
    <row r="3538" spans="1:8" ht="21.75" customHeight="1" x14ac:dyDescent="0.2">
      <c r="A3538"/>
      <c r="B3538"/>
      <c r="C3538"/>
      <c r="D3538"/>
      <c r="E3538"/>
      <c r="F3538"/>
      <c r="G3538" s="2"/>
      <c r="H3538" s="48"/>
    </row>
    <row r="3539" spans="1:8" ht="21.75" customHeight="1" x14ac:dyDescent="0.2">
      <c r="A3539"/>
      <c r="B3539"/>
      <c r="C3539"/>
      <c r="D3539"/>
      <c r="E3539"/>
      <c r="F3539"/>
      <c r="G3539" s="2"/>
      <c r="H3539" s="48"/>
    </row>
    <row r="3540" spans="1:8" ht="21.75" customHeight="1" x14ac:dyDescent="0.2">
      <c r="A3540"/>
      <c r="B3540"/>
      <c r="C3540"/>
      <c r="D3540"/>
      <c r="E3540"/>
      <c r="F3540"/>
      <c r="G3540" s="2"/>
      <c r="H3540" s="48"/>
    </row>
    <row r="3541" spans="1:8" ht="21.75" customHeight="1" x14ac:dyDescent="0.2">
      <c r="A3541"/>
      <c r="B3541"/>
      <c r="C3541"/>
      <c r="D3541"/>
      <c r="E3541"/>
      <c r="F3541"/>
      <c r="G3541" s="2"/>
      <c r="H3541" s="48"/>
    </row>
    <row r="3542" spans="1:8" ht="21.75" customHeight="1" x14ac:dyDescent="0.2">
      <c r="A3542"/>
      <c r="B3542"/>
      <c r="C3542"/>
      <c r="D3542"/>
      <c r="E3542"/>
      <c r="F3542"/>
      <c r="G3542" s="2"/>
      <c r="H3542" s="48"/>
    </row>
    <row r="3543" spans="1:8" ht="21.75" customHeight="1" x14ac:dyDescent="0.2">
      <c r="A3543"/>
      <c r="B3543"/>
      <c r="C3543"/>
      <c r="D3543"/>
      <c r="E3543"/>
      <c r="F3543"/>
      <c r="G3543" s="2"/>
      <c r="H3543" s="48"/>
    </row>
    <row r="3544" spans="1:8" ht="21.75" customHeight="1" x14ac:dyDescent="0.2">
      <c r="A3544"/>
      <c r="B3544"/>
      <c r="C3544"/>
      <c r="D3544"/>
      <c r="E3544"/>
      <c r="F3544"/>
      <c r="G3544" s="2"/>
      <c r="H3544" s="48"/>
    </row>
    <row r="3545" spans="1:8" ht="21.75" customHeight="1" x14ac:dyDescent="0.2">
      <c r="A3545"/>
      <c r="B3545"/>
      <c r="C3545"/>
      <c r="D3545"/>
      <c r="E3545"/>
      <c r="F3545"/>
      <c r="G3545" s="2"/>
      <c r="H3545" s="48"/>
    </row>
    <row r="3546" spans="1:8" ht="21.75" customHeight="1" x14ac:dyDescent="0.2">
      <c r="A3546"/>
      <c r="B3546"/>
      <c r="C3546"/>
      <c r="D3546"/>
      <c r="E3546"/>
      <c r="F3546"/>
      <c r="G3546" s="2"/>
      <c r="H3546" s="48"/>
    </row>
    <row r="3547" spans="1:8" ht="21.75" customHeight="1" x14ac:dyDescent="0.2">
      <c r="A3547"/>
      <c r="B3547"/>
      <c r="C3547"/>
      <c r="D3547"/>
      <c r="E3547"/>
      <c r="F3547"/>
      <c r="G3547" s="2"/>
      <c r="H3547" s="48"/>
    </row>
    <row r="3548" spans="1:8" ht="21.75" customHeight="1" x14ac:dyDescent="0.2">
      <c r="A3548"/>
      <c r="B3548"/>
      <c r="C3548"/>
      <c r="D3548"/>
      <c r="E3548"/>
      <c r="F3548"/>
      <c r="G3548" s="2"/>
      <c r="H3548" s="48"/>
    </row>
    <row r="3549" spans="1:8" ht="21.75" customHeight="1" x14ac:dyDescent="0.2">
      <c r="A3549"/>
      <c r="B3549"/>
      <c r="C3549"/>
      <c r="D3549"/>
      <c r="E3549"/>
      <c r="F3549"/>
      <c r="G3549" s="2"/>
      <c r="H3549" s="48"/>
    </row>
    <row r="3550" spans="1:8" ht="21.75" customHeight="1" x14ac:dyDescent="0.2">
      <c r="A3550"/>
      <c r="B3550"/>
      <c r="C3550"/>
      <c r="D3550"/>
      <c r="E3550"/>
      <c r="F3550"/>
      <c r="G3550" s="2"/>
      <c r="H3550" s="48"/>
    </row>
    <row r="3551" spans="1:8" ht="21.75" customHeight="1" x14ac:dyDescent="0.2">
      <c r="A3551"/>
      <c r="B3551"/>
      <c r="C3551"/>
      <c r="D3551"/>
      <c r="E3551"/>
      <c r="F3551"/>
      <c r="G3551" s="2"/>
      <c r="H3551" s="48"/>
    </row>
    <row r="3552" spans="1:8" ht="21.75" customHeight="1" x14ac:dyDescent="0.2">
      <c r="A3552"/>
      <c r="B3552"/>
      <c r="C3552"/>
      <c r="D3552"/>
      <c r="E3552"/>
      <c r="F3552"/>
      <c r="G3552" s="2"/>
      <c r="H3552" s="48"/>
    </row>
    <row r="3553" spans="1:8" ht="21.75" customHeight="1" x14ac:dyDescent="0.2">
      <c r="A3553"/>
      <c r="B3553"/>
      <c r="C3553"/>
      <c r="D3553"/>
      <c r="E3553"/>
      <c r="F3553"/>
      <c r="G3553" s="2"/>
      <c r="H3553" s="48"/>
    </row>
    <row r="3554" spans="1:8" ht="21.75" customHeight="1" x14ac:dyDescent="0.2">
      <c r="A3554"/>
      <c r="B3554"/>
      <c r="C3554"/>
      <c r="D3554"/>
      <c r="E3554"/>
      <c r="F3554"/>
      <c r="G3554" s="2"/>
      <c r="H3554" s="48"/>
    </row>
    <row r="3555" spans="1:8" ht="21.75" customHeight="1" x14ac:dyDescent="0.2">
      <c r="A3555"/>
      <c r="B3555"/>
      <c r="C3555"/>
      <c r="D3555"/>
      <c r="E3555"/>
      <c r="F3555"/>
      <c r="G3555" s="2"/>
      <c r="H3555" s="48"/>
    </row>
    <row r="3556" spans="1:8" ht="21.75" customHeight="1" x14ac:dyDescent="0.2">
      <c r="A3556"/>
      <c r="B3556"/>
      <c r="C3556"/>
      <c r="D3556"/>
      <c r="E3556"/>
      <c r="F3556"/>
      <c r="G3556" s="2"/>
      <c r="H3556" s="48"/>
    </row>
    <row r="3557" spans="1:8" ht="21.75" customHeight="1" x14ac:dyDescent="0.2">
      <c r="A3557"/>
      <c r="B3557"/>
      <c r="C3557"/>
      <c r="D3557"/>
      <c r="E3557"/>
      <c r="F3557"/>
      <c r="G3557" s="2"/>
      <c r="H3557" s="48"/>
    </row>
    <row r="3558" spans="1:8" ht="21.75" customHeight="1" x14ac:dyDescent="0.2">
      <c r="A3558"/>
      <c r="B3558"/>
      <c r="C3558"/>
      <c r="D3558"/>
      <c r="E3558"/>
      <c r="F3558"/>
      <c r="G3558" s="2"/>
      <c r="H3558" s="48"/>
    </row>
    <row r="3559" spans="1:8" ht="21.75" customHeight="1" x14ac:dyDescent="0.2">
      <c r="A3559"/>
      <c r="B3559"/>
      <c r="C3559"/>
      <c r="D3559"/>
      <c r="E3559"/>
      <c r="F3559"/>
      <c r="G3559" s="2"/>
      <c r="H3559" s="48"/>
    </row>
    <row r="3560" spans="1:8" ht="21.75" customHeight="1" x14ac:dyDescent="0.2">
      <c r="A3560"/>
      <c r="B3560"/>
      <c r="C3560"/>
      <c r="D3560"/>
      <c r="E3560"/>
      <c r="F3560"/>
      <c r="G3560" s="2"/>
      <c r="H3560" s="48"/>
    </row>
    <row r="3561" spans="1:8" ht="21.75" customHeight="1" x14ac:dyDescent="0.2">
      <c r="A3561"/>
      <c r="B3561"/>
      <c r="C3561"/>
      <c r="D3561"/>
      <c r="E3561"/>
      <c r="F3561"/>
      <c r="G3561" s="2"/>
      <c r="H3561" s="48"/>
    </row>
    <row r="3562" spans="1:8" ht="21.75" customHeight="1" x14ac:dyDescent="0.2">
      <c r="A3562"/>
      <c r="B3562"/>
      <c r="C3562"/>
      <c r="D3562"/>
      <c r="E3562"/>
      <c r="F3562"/>
      <c r="G3562" s="2"/>
      <c r="H3562" s="48"/>
    </row>
    <row r="3563" spans="1:8" ht="21.75" customHeight="1" x14ac:dyDescent="0.2">
      <c r="A3563"/>
      <c r="B3563"/>
      <c r="C3563"/>
      <c r="D3563"/>
      <c r="E3563"/>
      <c r="F3563"/>
      <c r="G3563" s="2"/>
      <c r="H3563" s="48"/>
    </row>
    <row r="3564" spans="1:8" ht="21.75" customHeight="1" x14ac:dyDescent="0.2">
      <c r="A3564"/>
      <c r="B3564"/>
      <c r="C3564"/>
      <c r="D3564"/>
      <c r="E3564"/>
      <c r="F3564"/>
      <c r="G3564" s="2"/>
      <c r="H3564" s="48"/>
    </row>
    <row r="3565" spans="1:8" ht="21.75" customHeight="1" x14ac:dyDescent="0.2">
      <c r="A3565"/>
      <c r="B3565"/>
      <c r="C3565"/>
      <c r="D3565"/>
      <c r="E3565"/>
      <c r="F3565"/>
      <c r="G3565" s="2"/>
      <c r="H3565" s="48"/>
    </row>
    <row r="3566" spans="1:8" ht="21.75" customHeight="1" x14ac:dyDescent="0.2">
      <c r="A3566"/>
      <c r="B3566"/>
      <c r="C3566"/>
      <c r="D3566"/>
      <c r="E3566"/>
      <c r="F3566"/>
      <c r="G3566" s="2"/>
      <c r="H3566" s="48"/>
    </row>
    <row r="3567" spans="1:8" ht="21.75" customHeight="1" x14ac:dyDescent="0.2">
      <c r="A3567"/>
      <c r="B3567"/>
      <c r="C3567"/>
      <c r="D3567"/>
      <c r="E3567"/>
      <c r="F3567"/>
      <c r="G3567" s="2"/>
      <c r="H3567" s="48"/>
    </row>
    <row r="3568" spans="1:8" ht="21.75" customHeight="1" x14ac:dyDescent="0.2">
      <c r="A3568"/>
      <c r="B3568"/>
      <c r="C3568"/>
      <c r="D3568"/>
      <c r="E3568"/>
      <c r="F3568"/>
      <c r="G3568" s="2"/>
      <c r="H3568" s="48"/>
    </row>
    <row r="3569" spans="1:8" ht="21.75" customHeight="1" x14ac:dyDescent="0.2">
      <c r="A3569"/>
      <c r="B3569"/>
      <c r="C3569"/>
      <c r="D3569"/>
      <c r="E3569"/>
      <c r="F3569"/>
      <c r="G3569" s="2"/>
      <c r="H3569" s="48"/>
    </row>
    <row r="3570" spans="1:8" ht="21.75" customHeight="1" x14ac:dyDescent="0.2">
      <c r="A3570"/>
      <c r="B3570"/>
      <c r="C3570"/>
      <c r="D3570"/>
      <c r="E3570"/>
      <c r="F3570"/>
      <c r="G3570" s="2"/>
      <c r="H3570" s="48"/>
    </row>
    <row r="3571" spans="1:8" ht="21.75" customHeight="1" x14ac:dyDescent="0.2">
      <c r="A3571"/>
      <c r="B3571"/>
      <c r="C3571"/>
      <c r="D3571"/>
      <c r="E3571"/>
      <c r="F3571"/>
      <c r="G3571" s="2"/>
      <c r="H3571" s="48"/>
    </row>
    <row r="3572" spans="1:8" ht="21.75" customHeight="1" x14ac:dyDescent="0.2">
      <c r="A3572"/>
      <c r="B3572"/>
      <c r="C3572"/>
      <c r="D3572"/>
      <c r="E3572"/>
      <c r="F3572"/>
      <c r="G3572" s="2"/>
      <c r="H3572" s="48"/>
    </row>
    <row r="3573" spans="1:8" ht="21.75" customHeight="1" x14ac:dyDescent="0.2">
      <c r="A3573"/>
      <c r="B3573"/>
      <c r="C3573"/>
      <c r="D3573"/>
      <c r="E3573"/>
      <c r="F3573"/>
      <c r="G3573" s="2"/>
      <c r="H3573" s="48"/>
    </row>
    <row r="3574" spans="1:8" ht="21.75" customHeight="1" x14ac:dyDescent="0.2">
      <c r="A3574"/>
      <c r="B3574"/>
      <c r="C3574"/>
      <c r="D3574"/>
      <c r="E3574"/>
      <c r="F3574"/>
      <c r="G3574" s="2"/>
      <c r="H3574" s="48"/>
    </row>
    <row r="3575" spans="1:8" ht="21.75" customHeight="1" x14ac:dyDescent="0.2">
      <c r="A3575"/>
      <c r="B3575"/>
      <c r="C3575"/>
      <c r="D3575"/>
      <c r="E3575"/>
      <c r="F3575"/>
      <c r="G3575" s="2"/>
      <c r="H3575" s="48"/>
    </row>
    <row r="3576" spans="1:8" ht="21.75" customHeight="1" x14ac:dyDescent="0.2">
      <c r="A3576"/>
      <c r="B3576"/>
      <c r="C3576"/>
      <c r="D3576"/>
      <c r="E3576"/>
      <c r="F3576"/>
      <c r="G3576" s="2"/>
      <c r="H3576" s="48"/>
    </row>
    <row r="3577" spans="1:8" ht="21.75" customHeight="1" x14ac:dyDescent="0.2">
      <c r="A3577"/>
      <c r="B3577"/>
      <c r="C3577"/>
      <c r="D3577"/>
      <c r="E3577"/>
      <c r="F3577"/>
      <c r="G3577" s="2"/>
      <c r="H3577" s="48"/>
    </row>
    <row r="3578" spans="1:8" ht="21.75" customHeight="1" x14ac:dyDescent="0.2">
      <c r="A3578"/>
      <c r="B3578"/>
      <c r="C3578"/>
      <c r="D3578"/>
      <c r="E3578"/>
      <c r="F3578"/>
      <c r="G3578" s="2"/>
      <c r="H3578" s="48"/>
    </row>
    <row r="3579" spans="1:8" ht="21.75" customHeight="1" x14ac:dyDescent="0.2">
      <c r="A3579"/>
      <c r="B3579"/>
      <c r="C3579"/>
      <c r="D3579"/>
      <c r="E3579"/>
      <c r="F3579"/>
      <c r="G3579" s="2"/>
      <c r="H3579" s="48"/>
    </row>
    <row r="3580" spans="1:8" ht="21.75" customHeight="1" x14ac:dyDescent="0.2">
      <c r="A3580"/>
      <c r="B3580"/>
      <c r="C3580"/>
      <c r="D3580"/>
      <c r="E3580"/>
      <c r="F3580"/>
      <c r="G3580" s="2"/>
      <c r="H3580" s="48"/>
    </row>
    <row r="3581" spans="1:8" ht="21.75" customHeight="1" x14ac:dyDescent="0.2">
      <c r="A3581"/>
      <c r="B3581"/>
      <c r="C3581"/>
      <c r="D3581"/>
      <c r="E3581"/>
      <c r="F3581"/>
      <c r="G3581" s="2"/>
      <c r="H3581" s="48"/>
    </row>
    <row r="3582" spans="1:8" ht="21.75" customHeight="1" x14ac:dyDescent="0.2">
      <c r="A3582"/>
      <c r="B3582"/>
      <c r="C3582"/>
      <c r="D3582"/>
      <c r="E3582"/>
      <c r="F3582"/>
      <c r="G3582" s="2"/>
      <c r="H3582" s="48"/>
    </row>
    <row r="3583" spans="1:8" ht="21.75" customHeight="1" x14ac:dyDescent="0.2">
      <c r="A3583"/>
      <c r="B3583"/>
      <c r="C3583"/>
      <c r="D3583"/>
      <c r="E3583"/>
      <c r="F3583"/>
      <c r="G3583" s="2"/>
      <c r="H3583" s="48"/>
    </row>
    <row r="3584" spans="1:8" ht="21.75" customHeight="1" x14ac:dyDescent="0.2">
      <c r="A3584"/>
      <c r="B3584"/>
      <c r="C3584"/>
      <c r="D3584"/>
      <c r="E3584"/>
      <c r="F3584"/>
      <c r="G3584" s="2"/>
      <c r="H3584" s="48"/>
    </row>
    <row r="3585" spans="1:8" ht="21.75" customHeight="1" x14ac:dyDescent="0.2">
      <c r="A3585"/>
      <c r="B3585"/>
      <c r="C3585"/>
      <c r="D3585"/>
      <c r="E3585"/>
      <c r="F3585"/>
      <c r="G3585" s="2"/>
      <c r="H3585" s="48"/>
    </row>
    <row r="3586" spans="1:8" ht="21.75" customHeight="1" x14ac:dyDescent="0.2">
      <c r="A3586"/>
      <c r="B3586"/>
      <c r="C3586"/>
      <c r="D3586"/>
      <c r="E3586"/>
      <c r="F3586"/>
      <c r="G3586" s="2"/>
      <c r="H3586" s="48"/>
    </row>
    <row r="3587" spans="1:8" ht="21.75" customHeight="1" x14ac:dyDescent="0.2">
      <c r="A3587"/>
      <c r="B3587"/>
      <c r="C3587"/>
      <c r="D3587"/>
      <c r="E3587"/>
      <c r="F3587"/>
      <c r="G3587" s="2"/>
      <c r="H3587" s="48"/>
    </row>
    <row r="3588" spans="1:8" ht="21.75" customHeight="1" x14ac:dyDescent="0.2">
      <c r="A3588"/>
      <c r="B3588"/>
      <c r="C3588"/>
      <c r="D3588"/>
      <c r="E3588"/>
      <c r="F3588"/>
      <c r="G3588" s="2"/>
      <c r="H3588" s="48"/>
    </row>
    <row r="3589" spans="1:8" ht="21.75" customHeight="1" x14ac:dyDescent="0.2">
      <c r="A3589"/>
      <c r="B3589"/>
      <c r="C3589"/>
      <c r="D3589"/>
      <c r="E3589"/>
      <c r="F3589"/>
      <c r="G3589" s="2"/>
      <c r="H3589" s="48"/>
    </row>
    <row r="3590" spans="1:8" ht="21.75" customHeight="1" x14ac:dyDescent="0.2">
      <c r="A3590"/>
      <c r="B3590"/>
      <c r="C3590"/>
      <c r="D3590"/>
      <c r="E3590"/>
      <c r="F3590"/>
      <c r="G3590" s="2"/>
      <c r="H3590" s="48"/>
    </row>
    <row r="3591" spans="1:8" ht="21.75" customHeight="1" x14ac:dyDescent="0.2">
      <c r="A3591"/>
      <c r="B3591"/>
      <c r="C3591"/>
      <c r="D3591"/>
      <c r="E3591"/>
      <c r="F3591"/>
      <c r="G3591" s="2"/>
      <c r="H3591" s="48"/>
    </row>
    <row r="3592" spans="1:8" ht="21.75" customHeight="1" x14ac:dyDescent="0.2">
      <c r="A3592"/>
      <c r="B3592"/>
      <c r="C3592"/>
      <c r="D3592"/>
      <c r="E3592"/>
      <c r="F3592"/>
      <c r="G3592" s="2"/>
      <c r="H3592" s="48"/>
    </row>
    <row r="3593" spans="1:8" ht="21.75" customHeight="1" x14ac:dyDescent="0.2">
      <c r="A3593"/>
      <c r="B3593"/>
      <c r="C3593"/>
      <c r="D3593"/>
      <c r="E3593"/>
      <c r="F3593"/>
      <c r="G3593" s="2"/>
      <c r="H3593" s="48"/>
    </row>
    <row r="3594" spans="1:8" ht="21.75" customHeight="1" x14ac:dyDescent="0.2">
      <c r="A3594"/>
      <c r="B3594"/>
      <c r="C3594"/>
      <c r="D3594"/>
      <c r="E3594"/>
      <c r="F3594"/>
      <c r="G3594" s="2"/>
      <c r="H3594" s="48"/>
    </row>
    <row r="3595" spans="1:8" ht="21.75" customHeight="1" x14ac:dyDescent="0.2">
      <c r="A3595"/>
      <c r="B3595"/>
      <c r="C3595"/>
      <c r="D3595"/>
      <c r="E3595"/>
      <c r="F3595"/>
      <c r="G3595" s="2"/>
      <c r="H3595" s="48"/>
    </row>
    <row r="3596" spans="1:8" ht="21.75" customHeight="1" x14ac:dyDescent="0.2">
      <c r="A3596"/>
      <c r="B3596"/>
      <c r="C3596"/>
      <c r="D3596"/>
      <c r="E3596"/>
      <c r="F3596"/>
      <c r="G3596" s="2"/>
      <c r="H3596" s="48"/>
    </row>
    <row r="3597" spans="1:8" ht="21.75" customHeight="1" x14ac:dyDescent="0.2">
      <c r="A3597"/>
      <c r="B3597"/>
      <c r="C3597"/>
      <c r="D3597"/>
      <c r="E3597"/>
      <c r="F3597"/>
      <c r="G3597" s="2"/>
      <c r="H3597" s="48"/>
    </row>
    <row r="3598" spans="1:8" ht="21.75" customHeight="1" x14ac:dyDescent="0.2">
      <c r="A3598"/>
      <c r="B3598"/>
      <c r="C3598"/>
      <c r="D3598"/>
      <c r="E3598"/>
      <c r="F3598"/>
      <c r="G3598" s="2"/>
      <c r="H3598" s="48"/>
    </row>
    <row r="3599" spans="1:8" ht="21.75" customHeight="1" x14ac:dyDescent="0.2">
      <c r="A3599"/>
      <c r="B3599"/>
      <c r="C3599"/>
      <c r="D3599"/>
      <c r="E3599"/>
      <c r="F3599"/>
      <c r="G3599" s="2"/>
      <c r="H3599" s="48"/>
    </row>
    <row r="3600" spans="1:8" ht="21.75" customHeight="1" x14ac:dyDescent="0.2">
      <c r="A3600"/>
      <c r="B3600"/>
      <c r="C3600"/>
      <c r="D3600"/>
      <c r="E3600"/>
      <c r="F3600"/>
      <c r="G3600" s="2"/>
      <c r="H3600" s="48"/>
    </row>
    <row r="3601" spans="1:8" ht="21.75" customHeight="1" x14ac:dyDescent="0.2">
      <c r="A3601"/>
      <c r="B3601"/>
      <c r="C3601"/>
      <c r="D3601"/>
      <c r="E3601"/>
      <c r="F3601"/>
      <c r="G3601" s="2"/>
      <c r="H3601" s="48"/>
    </row>
    <row r="3602" spans="1:8" ht="21.75" customHeight="1" x14ac:dyDescent="0.2">
      <c r="A3602"/>
      <c r="B3602"/>
      <c r="C3602"/>
      <c r="D3602"/>
      <c r="E3602"/>
      <c r="F3602"/>
      <c r="G3602" s="2"/>
      <c r="H3602" s="48"/>
    </row>
    <row r="3603" spans="1:8" ht="21.75" customHeight="1" x14ac:dyDescent="0.2">
      <c r="A3603"/>
      <c r="B3603"/>
      <c r="C3603"/>
      <c r="D3603"/>
      <c r="E3603"/>
      <c r="F3603"/>
      <c r="G3603" s="2"/>
      <c r="H3603" s="48"/>
    </row>
    <row r="3604" spans="1:8" ht="21.75" customHeight="1" x14ac:dyDescent="0.2">
      <c r="A3604"/>
      <c r="B3604"/>
      <c r="C3604"/>
      <c r="D3604"/>
      <c r="E3604"/>
      <c r="F3604"/>
      <c r="G3604" s="2"/>
      <c r="H3604" s="48"/>
    </row>
    <row r="3605" spans="1:8" ht="21.75" customHeight="1" x14ac:dyDescent="0.2">
      <c r="A3605"/>
      <c r="B3605"/>
      <c r="C3605"/>
      <c r="D3605"/>
      <c r="E3605"/>
      <c r="F3605"/>
      <c r="G3605" s="2"/>
      <c r="H3605" s="48"/>
    </row>
    <row r="3606" spans="1:8" ht="21.75" customHeight="1" x14ac:dyDescent="0.2">
      <c r="A3606"/>
      <c r="B3606"/>
      <c r="C3606"/>
      <c r="D3606"/>
      <c r="E3606"/>
      <c r="F3606"/>
      <c r="G3606" s="2"/>
      <c r="H3606" s="48"/>
    </row>
    <row r="3607" spans="1:8" ht="21.75" customHeight="1" x14ac:dyDescent="0.2">
      <c r="A3607"/>
      <c r="B3607"/>
      <c r="C3607"/>
      <c r="D3607"/>
      <c r="E3607"/>
      <c r="F3607"/>
      <c r="G3607" s="2"/>
      <c r="H3607" s="48"/>
    </row>
    <row r="3608" spans="1:8" ht="21.75" customHeight="1" x14ac:dyDescent="0.2">
      <c r="A3608"/>
      <c r="B3608"/>
      <c r="C3608"/>
      <c r="D3608"/>
      <c r="E3608"/>
      <c r="F3608"/>
      <c r="G3608" s="2"/>
      <c r="H3608" s="48"/>
    </row>
    <row r="3609" spans="1:8" ht="21.75" customHeight="1" x14ac:dyDescent="0.2">
      <c r="A3609"/>
      <c r="B3609"/>
      <c r="C3609"/>
      <c r="D3609"/>
      <c r="E3609"/>
      <c r="F3609"/>
      <c r="G3609" s="2"/>
      <c r="H3609" s="48"/>
    </row>
    <row r="3610" spans="1:8" ht="21.75" customHeight="1" x14ac:dyDescent="0.2">
      <c r="A3610"/>
      <c r="B3610"/>
      <c r="C3610"/>
      <c r="D3610"/>
      <c r="E3610"/>
      <c r="F3610"/>
      <c r="G3610" s="2"/>
      <c r="H3610" s="48"/>
    </row>
    <row r="3611" spans="1:8" ht="21.75" customHeight="1" x14ac:dyDescent="0.2">
      <c r="A3611"/>
      <c r="B3611"/>
      <c r="C3611"/>
      <c r="D3611"/>
      <c r="E3611"/>
      <c r="F3611"/>
      <c r="G3611" s="2"/>
      <c r="H3611" s="48"/>
    </row>
    <row r="3612" spans="1:8" ht="21.75" customHeight="1" x14ac:dyDescent="0.2">
      <c r="A3612"/>
      <c r="B3612"/>
      <c r="C3612"/>
      <c r="D3612"/>
      <c r="E3612"/>
      <c r="F3612"/>
      <c r="G3612" s="2"/>
      <c r="H3612" s="48"/>
    </row>
    <row r="3613" spans="1:8" ht="21.75" customHeight="1" x14ac:dyDescent="0.2">
      <c r="A3613"/>
      <c r="B3613"/>
      <c r="C3613"/>
      <c r="D3613"/>
      <c r="E3613"/>
      <c r="F3613"/>
      <c r="G3613" s="2"/>
      <c r="H3613" s="48"/>
    </row>
    <row r="3614" spans="1:8" ht="21.75" customHeight="1" x14ac:dyDescent="0.2">
      <c r="A3614"/>
      <c r="B3614"/>
      <c r="C3614"/>
      <c r="D3614"/>
      <c r="E3614"/>
      <c r="F3614"/>
      <c r="G3614" s="2"/>
      <c r="H3614" s="48"/>
    </row>
    <row r="3615" spans="1:8" ht="21.75" customHeight="1" x14ac:dyDescent="0.2">
      <c r="A3615"/>
      <c r="B3615"/>
      <c r="C3615"/>
      <c r="D3615"/>
      <c r="E3615"/>
      <c r="F3615"/>
      <c r="G3615" s="2"/>
      <c r="H3615" s="48"/>
    </row>
    <row r="3616" spans="1:8" ht="21.75" customHeight="1" x14ac:dyDescent="0.2">
      <c r="A3616"/>
      <c r="B3616"/>
      <c r="C3616"/>
      <c r="D3616"/>
      <c r="E3616"/>
      <c r="F3616"/>
      <c r="G3616" s="2"/>
      <c r="H3616" s="48"/>
    </row>
    <row r="3617" spans="1:8" ht="21.75" customHeight="1" x14ac:dyDescent="0.2">
      <c r="A3617"/>
      <c r="B3617"/>
      <c r="C3617"/>
      <c r="D3617"/>
      <c r="E3617"/>
      <c r="F3617"/>
      <c r="G3617" s="2"/>
      <c r="H3617" s="48"/>
    </row>
    <row r="3618" spans="1:8" ht="21.75" customHeight="1" x14ac:dyDescent="0.2">
      <c r="A3618"/>
      <c r="B3618"/>
      <c r="C3618"/>
      <c r="D3618"/>
      <c r="E3618"/>
      <c r="F3618"/>
      <c r="G3618" s="2"/>
      <c r="H3618" s="48"/>
    </row>
    <row r="3619" spans="1:8" ht="21.75" customHeight="1" x14ac:dyDescent="0.2">
      <c r="A3619"/>
      <c r="B3619"/>
      <c r="C3619"/>
      <c r="D3619"/>
      <c r="E3619"/>
      <c r="F3619"/>
      <c r="G3619" s="2"/>
      <c r="H3619" s="48"/>
    </row>
    <row r="3620" spans="1:8" ht="21.75" customHeight="1" x14ac:dyDescent="0.2">
      <c r="A3620"/>
      <c r="B3620"/>
      <c r="C3620"/>
      <c r="D3620"/>
      <c r="E3620"/>
      <c r="F3620"/>
      <c r="G3620" s="2"/>
      <c r="H3620" s="48"/>
    </row>
    <row r="3621" spans="1:8" ht="21.75" customHeight="1" x14ac:dyDescent="0.2">
      <c r="A3621"/>
      <c r="B3621"/>
      <c r="C3621"/>
      <c r="D3621"/>
      <c r="E3621"/>
      <c r="F3621"/>
      <c r="G3621" s="2"/>
      <c r="H3621" s="48"/>
    </row>
    <row r="3622" spans="1:8" ht="21.75" customHeight="1" x14ac:dyDescent="0.2">
      <c r="A3622"/>
      <c r="B3622"/>
      <c r="C3622"/>
      <c r="D3622"/>
      <c r="E3622"/>
      <c r="F3622"/>
      <c r="G3622" s="2"/>
      <c r="H3622" s="48"/>
    </row>
    <row r="3623" spans="1:8" ht="21.75" customHeight="1" x14ac:dyDescent="0.2">
      <c r="A3623"/>
      <c r="B3623"/>
      <c r="C3623"/>
      <c r="D3623"/>
      <c r="E3623"/>
      <c r="F3623"/>
      <c r="G3623" s="2"/>
      <c r="H3623" s="48"/>
    </row>
    <row r="3624" spans="1:8" ht="21.75" customHeight="1" x14ac:dyDescent="0.2">
      <c r="A3624"/>
      <c r="B3624"/>
      <c r="C3624"/>
      <c r="D3624"/>
      <c r="E3624"/>
      <c r="F3624"/>
      <c r="G3624" s="2"/>
      <c r="H3624" s="48"/>
    </row>
    <row r="3625" spans="1:8" ht="21.75" customHeight="1" x14ac:dyDescent="0.2">
      <c r="A3625"/>
      <c r="B3625"/>
      <c r="C3625"/>
      <c r="D3625"/>
      <c r="E3625"/>
      <c r="F3625"/>
      <c r="G3625" s="2"/>
      <c r="H3625" s="48"/>
    </row>
    <row r="3626" spans="1:8" ht="21.75" customHeight="1" x14ac:dyDescent="0.2">
      <c r="A3626"/>
      <c r="B3626"/>
      <c r="C3626"/>
      <c r="D3626"/>
      <c r="E3626"/>
      <c r="F3626"/>
      <c r="G3626" s="2"/>
      <c r="H3626" s="48"/>
    </row>
    <row r="3627" spans="1:8" ht="21.75" customHeight="1" x14ac:dyDescent="0.2">
      <c r="A3627"/>
      <c r="B3627"/>
      <c r="C3627"/>
      <c r="D3627"/>
      <c r="E3627"/>
      <c r="F3627"/>
      <c r="G3627" s="2"/>
      <c r="H3627" s="48"/>
    </row>
    <row r="3628" spans="1:8" ht="21.75" customHeight="1" x14ac:dyDescent="0.2">
      <c r="A3628"/>
      <c r="B3628"/>
      <c r="C3628"/>
      <c r="D3628"/>
      <c r="E3628"/>
      <c r="F3628"/>
      <c r="G3628" s="2"/>
      <c r="H3628" s="48"/>
    </row>
    <row r="3629" spans="1:8" ht="21.75" customHeight="1" x14ac:dyDescent="0.2">
      <c r="A3629"/>
      <c r="B3629"/>
      <c r="C3629"/>
      <c r="D3629"/>
      <c r="E3629"/>
      <c r="F3629"/>
      <c r="G3629" s="2"/>
      <c r="H3629" s="48"/>
    </row>
    <row r="3630" spans="1:8" ht="21.75" customHeight="1" x14ac:dyDescent="0.2">
      <c r="A3630"/>
      <c r="B3630"/>
      <c r="C3630"/>
      <c r="D3630"/>
      <c r="E3630"/>
      <c r="F3630"/>
      <c r="G3630" s="2"/>
      <c r="H3630" s="48"/>
    </row>
    <row r="3631" spans="1:8" ht="21.75" customHeight="1" x14ac:dyDescent="0.2">
      <c r="A3631"/>
      <c r="B3631"/>
      <c r="C3631"/>
      <c r="D3631"/>
      <c r="E3631"/>
      <c r="F3631"/>
      <c r="G3631" s="2"/>
      <c r="H3631" s="48"/>
    </row>
    <row r="3632" spans="1:8" ht="21.75" customHeight="1" x14ac:dyDescent="0.2">
      <c r="A3632"/>
      <c r="B3632"/>
      <c r="C3632"/>
      <c r="D3632"/>
      <c r="E3632"/>
      <c r="F3632"/>
      <c r="G3632" s="2"/>
      <c r="H3632" s="48"/>
    </row>
    <row r="3633" spans="1:8" ht="21.75" customHeight="1" x14ac:dyDescent="0.2">
      <c r="A3633"/>
      <c r="B3633"/>
      <c r="C3633"/>
      <c r="D3633"/>
      <c r="E3633"/>
      <c r="F3633"/>
      <c r="G3633" s="2"/>
      <c r="H3633" s="48"/>
    </row>
    <row r="3634" spans="1:8" ht="21.75" customHeight="1" x14ac:dyDescent="0.2">
      <c r="A3634"/>
      <c r="B3634"/>
      <c r="C3634"/>
      <c r="D3634"/>
      <c r="E3634"/>
      <c r="F3634"/>
      <c r="G3634" s="2"/>
      <c r="H3634" s="48"/>
    </row>
    <row r="3635" spans="1:8" ht="21.75" customHeight="1" x14ac:dyDescent="0.2">
      <c r="A3635"/>
      <c r="B3635"/>
      <c r="C3635"/>
      <c r="D3635"/>
      <c r="E3635"/>
      <c r="F3635"/>
      <c r="G3635" s="2"/>
      <c r="H3635" s="48"/>
    </row>
    <row r="3636" spans="1:8" ht="21.75" customHeight="1" x14ac:dyDescent="0.2">
      <c r="A3636"/>
      <c r="B3636"/>
      <c r="C3636"/>
      <c r="D3636"/>
      <c r="E3636"/>
      <c r="F3636"/>
      <c r="G3636" s="2"/>
      <c r="H3636" s="48"/>
    </row>
    <row r="3637" spans="1:8" ht="21.75" customHeight="1" x14ac:dyDescent="0.2">
      <c r="A3637"/>
      <c r="B3637"/>
      <c r="C3637"/>
      <c r="D3637"/>
      <c r="E3637"/>
      <c r="F3637"/>
      <c r="G3637" s="2"/>
      <c r="H3637" s="48"/>
    </row>
    <row r="3638" spans="1:8" ht="21.75" customHeight="1" x14ac:dyDescent="0.2">
      <c r="A3638"/>
      <c r="B3638"/>
      <c r="C3638"/>
      <c r="D3638"/>
      <c r="E3638"/>
      <c r="F3638"/>
      <c r="G3638" s="2"/>
      <c r="H3638" s="48"/>
    </row>
    <row r="3639" spans="1:8" ht="21.75" customHeight="1" x14ac:dyDescent="0.2">
      <c r="A3639"/>
      <c r="B3639"/>
      <c r="C3639"/>
      <c r="D3639"/>
      <c r="E3639"/>
      <c r="F3639"/>
      <c r="G3639" s="2"/>
      <c r="H3639" s="48"/>
    </row>
    <row r="3640" spans="1:8" ht="21.75" customHeight="1" x14ac:dyDescent="0.2">
      <c r="A3640"/>
      <c r="B3640"/>
      <c r="C3640"/>
      <c r="D3640"/>
      <c r="E3640"/>
      <c r="F3640"/>
      <c r="G3640" s="2"/>
      <c r="H3640" s="48"/>
    </row>
    <row r="3641" spans="1:8" ht="21.75" customHeight="1" x14ac:dyDescent="0.2">
      <c r="A3641"/>
      <c r="B3641"/>
      <c r="C3641"/>
      <c r="D3641"/>
      <c r="E3641"/>
      <c r="F3641"/>
      <c r="G3641" s="2"/>
      <c r="H3641" s="48"/>
    </row>
    <row r="3642" spans="1:8" ht="21.75" customHeight="1" x14ac:dyDescent="0.2">
      <c r="A3642"/>
      <c r="B3642"/>
      <c r="C3642"/>
      <c r="D3642"/>
      <c r="E3642"/>
      <c r="F3642"/>
      <c r="G3642" s="2"/>
      <c r="H3642" s="48"/>
    </row>
    <row r="3643" spans="1:8" ht="21.75" customHeight="1" x14ac:dyDescent="0.2">
      <c r="A3643"/>
      <c r="B3643"/>
      <c r="C3643"/>
      <c r="D3643"/>
      <c r="E3643"/>
      <c r="F3643"/>
      <c r="G3643" s="2"/>
      <c r="H3643" s="48"/>
    </row>
    <row r="3644" spans="1:8" ht="21.75" customHeight="1" x14ac:dyDescent="0.2">
      <c r="A3644"/>
      <c r="B3644"/>
      <c r="C3644"/>
      <c r="D3644"/>
      <c r="E3644"/>
      <c r="F3644"/>
      <c r="G3644" s="2"/>
      <c r="H3644" s="48"/>
    </row>
    <row r="3645" spans="1:8" ht="21.75" customHeight="1" x14ac:dyDescent="0.2">
      <c r="A3645"/>
      <c r="B3645"/>
      <c r="C3645"/>
      <c r="D3645"/>
      <c r="E3645"/>
      <c r="F3645"/>
      <c r="G3645" s="2"/>
      <c r="H3645" s="48"/>
    </row>
    <row r="3646" spans="1:8" ht="21.75" customHeight="1" x14ac:dyDescent="0.2">
      <c r="A3646"/>
      <c r="B3646"/>
      <c r="C3646"/>
      <c r="D3646"/>
      <c r="E3646"/>
      <c r="F3646"/>
      <c r="G3646" s="2"/>
      <c r="H3646" s="48"/>
    </row>
    <row r="3647" spans="1:8" ht="21.75" customHeight="1" x14ac:dyDescent="0.2">
      <c r="A3647"/>
      <c r="B3647"/>
      <c r="C3647"/>
      <c r="D3647"/>
      <c r="E3647"/>
      <c r="F3647"/>
      <c r="G3647" s="2"/>
      <c r="H3647" s="48"/>
    </row>
    <row r="3648" spans="1:8" ht="21.75" customHeight="1" x14ac:dyDescent="0.2">
      <c r="A3648"/>
      <c r="B3648"/>
      <c r="C3648"/>
      <c r="D3648"/>
      <c r="E3648"/>
      <c r="F3648"/>
      <c r="G3648" s="2"/>
      <c r="H3648" s="48"/>
    </row>
    <row r="3649" spans="1:8" ht="21.75" customHeight="1" x14ac:dyDescent="0.2">
      <c r="A3649"/>
      <c r="B3649"/>
      <c r="C3649"/>
      <c r="D3649"/>
      <c r="E3649"/>
      <c r="F3649"/>
      <c r="G3649" s="2"/>
      <c r="H3649" s="48"/>
    </row>
    <row r="3650" spans="1:8" ht="21.75" customHeight="1" x14ac:dyDescent="0.2">
      <c r="A3650"/>
      <c r="B3650"/>
      <c r="C3650"/>
      <c r="D3650"/>
      <c r="E3650"/>
      <c r="F3650"/>
      <c r="G3650" s="2"/>
      <c r="H3650" s="48"/>
    </row>
    <row r="3651" spans="1:8" ht="21.75" customHeight="1" x14ac:dyDescent="0.2">
      <c r="A3651"/>
      <c r="B3651"/>
      <c r="C3651"/>
      <c r="D3651"/>
      <c r="E3651"/>
      <c r="F3651"/>
      <c r="G3651" s="2"/>
      <c r="H3651" s="48"/>
    </row>
    <row r="3652" spans="1:8" ht="21.75" customHeight="1" x14ac:dyDescent="0.2">
      <c r="A3652"/>
      <c r="B3652"/>
      <c r="C3652"/>
      <c r="D3652"/>
      <c r="E3652"/>
      <c r="F3652"/>
      <c r="G3652" s="2"/>
      <c r="H3652" s="48"/>
    </row>
    <row r="3653" spans="1:8" ht="21.75" customHeight="1" x14ac:dyDescent="0.2">
      <c r="A3653"/>
      <c r="B3653"/>
      <c r="C3653"/>
      <c r="D3653"/>
      <c r="E3653"/>
      <c r="F3653"/>
      <c r="G3653" s="2"/>
      <c r="H3653" s="48"/>
    </row>
    <row r="3654" spans="1:8" ht="21.75" customHeight="1" x14ac:dyDescent="0.2">
      <c r="A3654"/>
      <c r="B3654"/>
      <c r="C3654"/>
      <c r="D3654"/>
      <c r="E3654"/>
      <c r="F3654"/>
      <c r="G3654" s="2"/>
      <c r="H3654" s="48"/>
    </row>
    <row r="3655" spans="1:8" ht="21.75" customHeight="1" x14ac:dyDescent="0.2">
      <c r="A3655"/>
      <c r="B3655"/>
      <c r="C3655"/>
      <c r="D3655"/>
      <c r="E3655"/>
      <c r="F3655"/>
      <c r="G3655" s="2"/>
      <c r="H3655" s="48"/>
    </row>
    <row r="3656" spans="1:8" ht="21.75" customHeight="1" x14ac:dyDescent="0.2">
      <c r="A3656"/>
      <c r="B3656"/>
      <c r="C3656"/>
      <c r="D3656"/>
      <c r="E3656"/>
      <c r="F3656"/>
      <c r="G3656" s="2"/>
      <c r="H3656" s="48"/>
    </row>
    <row r="3657" spans="1:8" ht="21.75" customHeight="1" x14ac:dyDescent="0.2">
      <c r="A3657"/>
      <c r="B3657"/>
      <c r="C3657"/>
      <c r="D3657"/>
      <c r="E3657"/>
      <c r="F3657"/>
      <c r="G3657" s="2"/>
      <c r="H3657" s="48"/>
    </row>
    <row r="3658" spans="1:8" ht="21.75" customHeight="1" x14ac:dyDescent="0.2">
      <c r="A3658"/>
      <c r="B3658"/>
      <c r="C3658"/>
      <c r="D3658"/>
      <c r="E3658"/>
      <c r="F3658"/>
      <c r="G3658" s="2"/>
      <c r="H3658" s="48"/>
    </row>
    <row r="3659" spans="1:8" ht="21.75" customHeight="1" x14ac:dyDescent="0.2">
      <c r="A3659"/>
      <c r="B3659"/>
      <c r="C3659"/>
      <c r="D3659"/>
      <c r="E3659"/>
      <c r="F3659"/>
      <c r="G3659" s="2"/>
      <c r="H3659" s="48"/>
    </row>
    <row r="3660" spans="1:8" ht="21.75" customHeight="1" x14ac:dyDescent="0.2">
      <c r="A3660"/>
      <c r="B3660"/>
      <c r="C3660"/>
      <c r="D3660"/>
      <c r="E3660"/>
      <c r="F3660"/>
      <c r="G3660" s="2"/>
      <c r="H3660" s="48"/>
    </row>
    <row r="3661" spans="1:8" ht="21.75" customHeight="1" x14ac:dyDescent="0.2">
      <c r="A3661"/>
      <c r="B3661"/>
      <c r="C3661"/>
      <c r="D3661"/>
      <c r="E3661"/>
      <c r="F3661"/>
      <c r="G3661" s="2"/>
      <c r="H3661" s="48"/>
    </row>
    <row r="3662" spans="1:8" ht="21.75" customHeight="1" x14ac:dyDescent="0.2">
      <c r="A3662"/>
      <c r="B3662"/>
      <c r="C3662"/>
      <c r="D3662"/>
      <c r="E3662"/>
      <c r="F3662"/>
      <c r="G3662" s="2"/>
      <c r="H3662" s="48"/>
    </row>
    <row r="3663" spans="1:8" ht="21.75" customHeight="1" x14ac:dyDescent="0.2">
      <c r="A3663"/>
      <c r="B3663"/>
      <c r="C3663"/>
      <c r="D3663"/>
      <c r="E3663"/>
      <c r="F3663"/>
      <c r="G3663" s="2"/>
      <c r="H3663" s="48"/>
    </row>
    <row r="3664" spans="1:8" ht="21.75" customHeight="1" x14ac:dyDescent="0.2">
      <c r="A3664"/>
      <c r="B3664"/>
      <c r="C3664"/>
      <c r="D3664"/>
      <c r="E3664"/>
      <c r="F3664"/>
      <c r="G3664" s="2"/>
      <c r="H3664" s="48"/>
    </row>
    <row r="3665" spans="1:8" ht="21.75" customHeight="1" x14ac:dyDescent="0.2">
      <c r="A3665"/>
      <c r="B3665"/>
      <c r="C3665"/>
      <c r="D3665"/>
      <c r="E3665"/>
      <c r="F3665"/>
      <c r="G3665" s="2"/>
      <c r="H3665" s="48"/>
    </row>
    <row r="3666" spans="1:8" ht="21.75" customHeight="1" x14ac:dyDescent="0.2">
      <c r="A3666"/>
      <c r="B3666"/>
      <c r="C3666"/>
      <c r="D3666"/>
      <c r="E3666"/>
      <c r="F3666"/>
      <c r="G3666" s="2"/>
      <c r="H3666" s="48"/>
    </row>
    <row r="3667" spans="1:8" ht="21.75" customHeight="1" x14ac:dyDescent="0.2">
      <c r="A3667"/>
      <c r="B3667"/>
      <c r="C3667"/>
      <c r="D3667"/>
      <c r="E3667"/>
      <c r="F3667"/>
      <c r="G3667" s="2"/>
      <c r="H3667" s="48"/>
    </row>
    <row r="3668" spans="1:8" ht="21.75" customHeight="1" x14ac:dyDescent="0.2">
      <c r="A3668"/>
      <c r="B3668"/>
      <c r="C3668"/>
      <c r="D3668"/>
      <c r="E3668"/>
      <c r="F3668"/>
      <c r="G3668" s="2"/>
      <c r="H3668" s="48"/>
    </row>
    <row r="3669" spans="1:8" ht="21.75" customHeight="1" x14ac:dyDescent="0.2">
      <c r="A3669"/>
      <c r="B3669"/>
      <c r="C3669"/>
      <c r="D3669"/>
      <c r="E3669"/>
      <c r="F3669"/>
      <c r="G3669" s="2"/>
      <c r="H3669" s="48"/>
    </row>
    <row r="3670" spans="1:8" ht="21.75" customHeight="1" x14ac:dyDescent="0.2">
      <c r="A3670"/>
      <c r="B3670"/>
      <c r="C3670"/>
      <c r="D3670"/>
      <c r="E3670"/>
      <c r="F3670"/>
      <c r="G3670" s="2"/>
      <c r="H3670" s="48"/>
    </row>
    <row r="3671" spans="1:8" ht="21.75" customHeight="1" x14ac:dyDescent="0.2">
      <c r="A3671"/>
      <c r="B3671"/>
      <c r="C3671"/>
      <c r="D3671"/>
      <c r="E3671"/>
      <c r="F3671"/>
      <c r="G3671" s="2"/>
      <c r="H3671" s="48"/>
    </row>
    <row r="3672" spans="1:8" ht="21.75" customHeight="1" x14ac:dyDescent="0.2">
      <c r="A3672"/>
      <c r="B3672"/>
      <c r="C3672"/>
      <c r="D3672"/>
      <c r="E3672"/>
      <c r="F3672"/>
      <c r="G3672" s="2"/>
      <c r="H3672" s="48"/>
    </row>
    <row r="3673" spans="1:8" ht="21.75" customHeight="1" x14ac:dyDescent="0.2">
      <c r="A3673"/>
      <c r="B3673"/>
      <c r="C3673"/>
      <c r="D3673"/>
      <c r="E3673"/>
      <c r="F3673"/>
      <c r="G3673" s="2"/>
      <c r="H3673" s="48"/>
    </row>
    <row r="3674" spans="1:8" ht="21.75" customHeight="1" x14ac:dyDescent="0.2">
      <c r="A3674"/>
      <c r="B3674"/>
      <c r="C3674"/>
      <c r="D3674"/>
      <c r="E3674"/>
      <c r="F3674"/>
      <c r="G3674" s="2"/>
      <c r="H3674" s="48"/>
    </row>
    <row r="3675" spans="1:8" ht="21.75" customHeight="1" x14ac:dyDescent="0.2">
      <c r="A3675"/>
      <c r="B3675"/>
      <c r="C3675"/>
      <c r="D3675"/>
      <c r="E3675"/>
      <c r="F3675"/>
      <c r="G3675" s="2"/>
      <c r="H3675" s="48"/>
    </row>
    <row r="3676" spans="1:8" ht="21.75" customHeight="1" x14ac:dyDescent="0.2">
      <c r="A3676"/>
      <c r="B3676"/>
      <c r="C3676"/>
      <c r="D3676"/>
      <c r="E3676"/>
      <c r="F3676"/>
      <c r="G3676" s="2"/>
      <c r="H3676" s="48"/>
    </row>
    <row r="3677" spans="1:8" ht="21.75" customHeight="1" x14ac:dyDescent="0.2">
      <c r="A3677"/>
      <c r="B3677"/>
      <c r="C3677"/>
      <c r="D3677"/>
      <c r="E3677"/>
      <c r="F3677"/>
      <c r="G3677" s="2"/>
      <c r="H3677" s="48"/>
    </row>
    <row r="3678" spans="1:8" ht="21.75" customHeight="1" x14ac:dyDescent="0.2">
      <c r="A3678"/>
      <c r="B3678"/>
      <c r="C3678"/>
      <c r="D3678"/>
      <c r="E3678"/>
      <c r="F3678"/>
      <c r="G3678" s="2"/>
      <c r="H3678" s="48"/>
    </row>
    <row r="3679" spans="1:8" ht="21.75" customHeight="1" x14ac:dyDescent="0.2">
      <c r="A3679"/>
      <c r="B3679"/>
      <c r="C3679"/>
      <c r="D3679"/>
      <c r="E3679"/>
      <c r="F3679"/>
      <c r="G3679" s="2"/>
      <c r="H3679" s="48"/>
    </row>
    <row r="3680" spans="1:8" ht="21.75" customHeight="1" x14ac:dyDescent="0.2">
      <c r="A3680"/>
      <c r="B3680"/>
      <c r="C3680"/>
      <c r="D3680"/>
      <c r="E3680"/>
      <c r="F3680"/>
      <c r="G3680" s="2"/>
      <c r="H3680" s="48"/>
    </row>
    <row r="3681" spans="1:8" ht="21.75" customHeight="1" x14ac:dyDescent="0.2">
      <c r="A3681"/>
      <c r="B3681"/>
      <c r="C3681"/>
      <c r="D3681"/>
      <c r="E3681"/>
      <c r="F3681"/>
      <c r="G3681" s="2"/>
      <c r="H3681" s="48"/>
    </row>
    <row r="3682" spans="1:8" ht="21.75" customHeight="1" x14ac:dyDescent="0.2">
      <c r="A3682"/>
      <c r="B3682"/>
      <c r="C3682"/>
      <c r="D3682"/>
      <c r="E3682"/>
      <c r="F3682"/>
      <c r="G3682" s="2"/>
      <c r="H3682" s="48"/>
    </row>
    <row r="3683" spans="1:8" ht="21.75" customHeight="1" x14ac:dyDescent="0.2">
      <c r="A3683"/>
      <c r="B3683"/>
      <c r="C3683"/>
      <c r="D3683"/>
      <c r="E3683"/>
      <c r="F3683"/>
      <c r="G3683" s="2"/>
      <c r="H3683" s="48"/>
    </row>
    <row r="3684" spans="1:8" ht="21.75" customHeight="1" x14ac:dyDescent="0.2">
      <c r="A3684"/>
      <c r="B3684"/>
      <c r="C3684"/>
      <c r="D3684"/>
      <c r="E3684"/>
      <c r="F3684"/>
      <c r="G3684" s="2"/>
      <c r="H3684" s="48"/>
    </row>
    <row r="3685" spans="1:8" ht="21.75" customHeight="1" x14ac:dyDescent="0.2">
      <c r="A3685"/>
      <c r="B3685"/>
      <c r="C3685"/>
      <c r="D3685"/>
      <c r="E3685"/>
      <c r="F3685"/>
      <c r="G3685" s="2"/>
      <c r="H3685" s="48"/>
    </row>
    <row r="3686" spans="1:8" ht="21.75" customHeight="1" x14ac:dyDescent="0.2">
      <c r="A3686"/>
      <c r="B3686"/>
      <c r="C3686"/>
      <c r="D3686"/>
      <c r="E3686"/>
      <c r="F3686"/>
      <c r="G3686" s="2"/>
      <c r="H3686" s="48"/>
    </row>
    <row r="3687" spans="1:8" ht="21.75" customHeight="1" x14ac:dyDescent="0.2">
      <c r="A3687"/>
      <c r="B3687"/>
      <c r="C3687"/>
      <c r="D3687"/>
      <c r="E3687"/>
      <c r="F3687"/>
      <c r="G3687" s="2"/>
      <c r="H3687" s="48"/>
    </row>
    <row r="3688" spans="1:8" ht="21.75" customHeight="1" x14ac:dyDescent="0.2">
      <c r="A3688"/>
      <c r="B3688"/>
      <c r="C3688"/>
      <c r="D3688"/>
      <c r="E3688"/>
      <c r="F3688"/>
      <c r="G3688" s="2"/>
      <c r="H3688" s="48"/>
    </row>
    <row r="3689" spans="1:8" ht="21.75" customHeight="1" x14ac:dyDescent="0.2">
      <c r="A3689"/>
      <c r="B3689"/>
      <c r="C3689"/>
      <c r="D3689"/>
      <c r="E3689"/>
      <c r="F3689"/>
      <c r="G3689" s="2"/>
      <c r="H3689" s="48"/>
    </row>
    <row r="3690" spans="1:8" ht="21.75" customHeight="1" x14ac:dyDescent="0.2">
      <c r="A3690"/>
      <c r="B3690"/>
      <c r="C3690"/>
      <c r="D3690"/>
      <c r="E3690"/>
      <c r="F3690"/>
      <c r="G3690" s="2"/>
      <c r="H3690" s="48"/>
    </row>
    <row r="3691" spans="1:8" ht="21.75" customHeight="1" x14ac:dyDescent="0.2">
      <c r="A3691"/>
      <c r="B3691"/>
      <c r="C3691"/>
      <c r="D3691"/>
      <c r="E3691"/>
      <c r="F3691"/>
      <c r="G3691" s="2"/>
      <c r="H3691" s="48"/>
    </row>
    <row r="3692" spans="1:8" ht="21.75" customHeight="1" x14ac:dyDescent="0.2">
      <c r="A3692"/>
      <c r="B3692"/>
      <c r="C3692"/>
      <c r="D3692"/>
      <c r="E3692"/>
      <c r="F3692"/>
      <c r="G3692" s="2"/>
      <c r="H3692" s="48"/>
    </row>
    <row r="3693" spans="1:8" ht="21.75" customHeight="1" x14ac:dyDescent="0.2">
      <c r="A3693"/>
      <c r="B3693"/>
      <c r="C3693"/>
      <c r="D3693"/>
      <c r="E3693"/>
      <c r="F3693"/>
      <c r="G3693" s="2"/>
      <c r="H3693" s="48"/>
    </row>
    <row r="3694" spans="1:8" ht="21.75" customHeight="1" x14ac:dyDescent="0.2">
      <c r="A3694"/>
      <c r="B3694"/>
      <c r="C3694"/>
      <c r="D3694"/>
      <c r="E3694"/>
      <c r="F3694"/>
      <c r="G3694" s="2"/>
      <c r="H3694" s="48"/>
    </row>
    <row r="3695" spans="1:8" ht="21.75" customHeight="1" x14ac:dyDescent="0.2">
      <c r="A3695"/>
      <c r="B3695"/>
      <c r="C3695"/>
      <c r="D3695"/>
      <c r="E3695"/>
      <c r="F3695"/>
      <c r="G3695" s="2"/>
      <c r="H3695" s="48"/>
    </row>
    <row r="3696" spans="1:8" ht="21.75" customHeight="1" x14ac:dyDescent="0.2">
      <c r="A3696"/>
      <c r="B3696"/>
      <c r="C3696"/>
      <c r="D3696"/>
      <c r="E3696"/>
      <c r="F3696"/>
      <c r="G3696" s="2"/>
      <c r="H3696" s="48"/>
    </row>
    <row r="3697" spans="1:8" ht="21.75" customHeight="1" x14ac:dyDescent="0.2">
      <c r="A3697"/>
      <c r="B3697"/>
      <c r="C3697"/>
      <c r="D3697"/>
      <c r="E3697"/>
      <c r="F3697"/>
      <c r="G3697" s="2"/>
      <c r="H3697" s="48"/>
    </row>
    <row r="3698" spans="1:8" ht="21.75" customHeight="1" x14ac:dyDescent="0.2">
      <c r="A3698"/>
      <c r="B3698"/>
      <c r="C3698"/>
      <c r="D3698"/>
      <c r="E3698"/>
      <c r="F3698"/>
      <c r="G3698" s="2"/>
      <c r="H3698" s="48"/>
    </row>
    <row r="3699" spans="1:8" ht="21.75" customHeight="1" x14ac:dyDescent="0.2">
      <c r="A3699"/>
      <c r="B3699"/>
      <c r="C3699"/>
      <c r="D3699"/>
      <c r="E3699"/>
      <c r="F3699"/>
      <c r="G3699" s="2"/>
      <c r="H3699" s="48"/>
    </row>
    <row r="3700" spans="1:8" ht="21.75" customHeight="1" x14ac:dyDescent="0.2">
      <c r="A3700"/>
      <c r="B3700"/>
      <c r="C3700"/>
      <c r="D3700"/>
      <c r="E3700"/>
      <c r="F3700"/>
      <c r="G3700" s="2"/>
      <c r="H3700" s="48"/>
    </row>
    <row r="3701" spans="1:8" ht="21.75" customHeight="1" x14ac:dyDescent="0.2">
      <c r="A3701"/>
      <c r="B3701"/>
      <c r="C3701"/>
      <c r="D3701"/>
      <c r="E3701"/>
      <c r="F3701"/>
      <c r="G3701" s="2"/>
      <c r="H3701" s="48"/>
    </row>
    <row r="3702" spans="1:8" ht="21.75" customHeight="1" x14ac:dyDescent="0.2">
      <c r="A3702"/>
      <c r="B3702"/>
      <c r="C3702"/>
      <c r="D3702"/>
      <c r="E3702"/>
      <c r="F3702"/>
      <c r="G3702" s="2"/>
      <c r="H3702" s="48"/>
    </row>
    <row r="3703" spans="1:8" ht="21.75" customHeight="1" x14ac:dyDescent="0.2">
      <c r="A3703"/>
      <c r="B3703"/>
      <c r="C3703"/>
      <c r="D3703"/>
      <c r="E3703"/>
      <c r="F3703"/>
      <c r="G3703" s="2"/>
      <c r="H3703" s="48"/>
    </row>
    <row r="3704" spans="1:8" ht="21.75" customHeight="1" x14ac:dyDescent="0.2">
      <c r="A3704"/>
      <c r="B3704"/>
      <c r="C3704"/>
      <c r="D3704"/>
      <c r="E3704"/>
      <c r="F3704"/>
      <c r="G3704" s="2"/>
      <c r="H3704" s="48"/>
    </row>
    <row r="3705" spans="1:8" ht="21.75" customHeight="1" x14ac:dyDescent="0.2">
      <c r="A3705"/>
      <c r="B3705"/>
      <c r="C3705"/>
      <c r="D3705"/>
      <c r="E3705"/>
      <c r="F3705"/>
      <c r="G3705" s="2"/>
      <c r="H3705" s="48"/>
    </row>
    <row r="3706" spans="1:8" ht="21.75" customHeight="1" x14ac:dyDescent="0.2">
      <c r="A3706"/>
      <c r="B3706"/>
      <c r="C3706"/>
      <c r="D3706"/>
      <c r="E3706"/>
      <c r="F3706"/>
      <c r="G3706" s="2"/>
      <c r="H3706" s="48"/>
    </row>
    <row r="3707" spans="1:8" ht="21.75" customHeight="1" x14ac:dyDescent="0.2">
      <c r="A3707"/>
      <c r="B3707"/>
      <c r="C3707"/>
      <c r="D3707"/>
      <c r="E3707"/>
      <c r="F3707"/>
      <c r="G3707" s="2"/>
      <c r="H3707" s="48"/>
    </row>
    <row r="3708" spans="1:8" ht="21.75" customHeight="1" x14ac:dyDescent="0.2">
      <c r="A3708"/>
      <c r="B3708"/>
      <c r="C3708"/>
      <c r="D3708"/>
      <c r="E3708"/>
      <c r="F3708"/>
      <c r="G3708" s="2"/>
      <c r="H3708" s="48"/>
    </row>
    <row r="3709" spans="1:8" ht="21.75" customHeight="1" x14ac:dyDescent="0.2">
      <c r="A3709"/>
      <c r="B3709"/>
      <c r="C3709"/>
      <c r="D3709"/>
      <c r="E3709"/>
      <c r="F3709"/>
      <c r="G3709" s="2"/>
      <c r="H3709" s="48"/>
    </row>
    <row r="3710" spans="1:8" ht="21.75" customHeight="1" x14ac:dyDescent="0.2">
      <c r="A3710"/>
      <c r="B3710"/>
      <c r="C3710"/>
      <c r="D3710"/>
      <c r="E3710"/>
      <c r="F3710"/>
      <c r="G3710" s="2"/>
      <c r="H3710" s="48"/>
    </row>
    <row r="3711" spans="1:8" ht="21.75" customHeight="1" x14ac:dyDescent="0.2">
      <c r="A3711"/>
      <c r="B3711"/>
      <c r="C3711"/>
      <c r="D3711"/>
      <c r="E3711"/>
      <c r="F3711"/>
      <c r="G3711" s="2"/>
      <c r="H3711" s="48"/>
    </row>
    <row r="3712" spans="1:8" ht="21.75" customHeight="1" x14ac:dyDescent="0.2">
      <c r="A3712"/>
      <c r="B3712"/>
      <c r="C3712"/>
      <c r="D3712"/>
      <c r="E3712"/>
      <c r="F3712"/>
      <c r="G3712" s="2"/>
      <c r="H3712" s="48"/>
    </row>
    <row r="3713" spans="1:8" ht="21.75" customHeight="1" x14ac:dyDescent="0.2">
      <c r="A3713"/>
      <c r="B3713"/>
      <c r="C3713"/>
      <c r="D3713"/>
      <c r="E3713"/>
      <c r="F3713"/>
      <c r="G3713" s="2"/>
      <c r="H3713" s="48"/>
    </row>
    <row r="3714" spans="1:8" ht="21.75" customHeight="1" x14ac:dyDescent="0.2">
      <c r="A3714"/>
      <c r="B3714"/>
      <c r="C3714"/>
      <c r="D3714"/>
      <c r="E3714"/>
      <c r="F3714"/>
      <c r="G3714" s="2"/>
      <c r="H3714" s="48"/>
    </row>
    <row r="3715" spans="1:8" ht="21.75" customHeight="1" x14ac:dyDescent="0.2">
      <c r="A3715"/>
      <c r="B3715"/>
      <c r="C3715"/>
      <c r="D3715"/>
      <c r="E3715"/>
      <c r="F3715"/>
      <c r="G3715" s="2"/>
      <c r="H3715" s="48"/>
    </row>
    <row r="3716" spans="1:8" ht="21.75" customHeight="1" x14ac:dyDescent="0.2">
      <c r="A3716"/>
      <c r="B3716"/>
      <c r="C3716"/>
      <c r="D3716"/>
      <c r="E3716"/>
      <c r="F3716"/>
      <c r="G3716" s="2"/>
      <c r="H3716" s="48"/>
    </row>
    <row r="3717" spans="1:8" ht="21.75" customHeight="1" x14ac:dyDescent="0.2">
      <c r="A3717"/>
      <c r="B3717"/>
      <c r="C3717"/>
      <c r="D3717"/>
      <c r="E3717"/>
      <c r="F3717"/>
      <c r="G3717" s="2"/>
      <c r="H3717" s="48"/>
    </row>
    <row r="3718" spans="1:8" ht="21.75" customHeight="1" x14ac:dyDescent="0.2">
      <c r="A3718"/>
      <c r="B3718"/>
      <c r="C3718"/>
      <c r="D3718"/>
      <c r="E3718"/>
      <c r="F3718"/>
      <c r="G3718" s="2"/>
      <c r="H3718" s="48"/>
    </row>
    <row r="3719" spans="1:8" ht="21.75" customHeight="1" x14ac:dyDescent="0.2">
      <c r="A3719"/>
      <c r="B3719"/>
      <c r="C3719"/>
      <c r="D3719"/>
      <c r="E3719"/>
      <c r="F3719"/>
      <c r="G3719" s="2"/>
      <c r="H3719" s="48"/>
    </row>
    <row r="3720" spans="1:8" ht="21.75" customHeight="1" x14ac:dyDescent="0.2">
      <c r="A3720"/>
      <c r="B3720"/>
      <c r="C3720"/>
      <c r="D3720"/>
      <c r="E3720"/>
      <c r="F3720"/>
      <c r="G3720" s="2"/>
      <c r="H3720" s="48"/>
    </row>
    <row r="3721" spans="1:8" ht="21.75" customHeight="1" x14ac:dyDescent="0.2">
      <c r="A3721"/>
      <c r="B3721"/>
      <c r="C3721"/>
      <c r="D3721"/>
      <c r="E3721"/>
      <c r="F3721"/>
      <c r="G3721" s="2"/>
      <c r="H3721" s="48"/>
    </row>
    <row r="3722" spans="1:8" ht="21.75" customHeight="1" x14ac:dyDescent="0.2">
      <c r="A3722"/>
      <c r="B3722"/>
      <c r="C3722"/>
      <c r="D3722"/>
      <c r="E3722"/>
      <c r="F3722"/>
      <c r="G3722" s="2"/>
      <c r="H3722" s="48"/>
    </row>
    <row r="3723" spans="1:8" ht="21.75" customHeight="1" x14ac:dyDescent="0.2">
      <c r="A3723"/>
      <c r="B3723"/>
      <c r="C3723"/>
      <c r="D3723"/>
      <c r="E3723"/>
      <c r="F3723"/>
      <c r="G3723" s="2"/>
      <c r="H3723" s="48"/>
    </row>
    <row r="3724" spans="1:8" ht="21.75" customHeight="1" x14ac:dyDescent="0.2">
      <c r="A3724"/>
      <c r="B3724"/>
      <c r="C3724"/>
      <c r="D3724"/>
      <c r="E3724"/>
      <c r="F3724"/>
      <c r="G3724" s="2"/>
      <c r="H3724" s="48"/>
    </row>
    <row r="3725" spans="1:8" ht="21.75" customHeight="1" x14ac:dyDescent="0.2">
      <c r="A3725"/>
      <c r="B3725"/>
      <c r="C3725"/>
      <c r="D3725"/>
      <c r="E3725"/>
      <c r="F3725"/>
      <c r="G3725" s="2"/>
      <c r="H3725" s="48"/>
    </row>
    <row r="3726" spans="1:8" ht="21.75" customHeight="1" x14ac:dyDescent="0.2">
      <c r="A3726"/>
      <c r="B3726"/>
      <c r="C3726"/>
      <c r="D3726"/>
      <c r="E3726"/>
      <c r="F3726"/>
      <c r="G3726" s="2"/>
      <c r="H3726" s="48"/>
    </row>
    <row r="3727" spans="1:8" ht="21.75" customHeight="1" x14ac:dyDescent="0.2">
      <c r="A3727"/>
      <c r="B3727"/>
      <c r="C3727"/>
      <c r="D3727"/>
      <c r="E3727"/>
      <c r="F3727"/>
      <c r="G3727" s="2"/>
      <c r="H3727" s="48"/>
    </row>
    <row r="3728" spans="1:8" ht="21.75" customHeight="1" x14ac:dyDescent="0.2">
      <c r="A3728"/>
      <c r="B3728"/>
      <c r="C3728"/>
      <c r="D3728"/>
      <c r="E3728"/>
      <c r="F3728"/>
      <c r="G3728" s="2"/>
      <c r="H3728" s="48"/>
    </row>
    <row r="3729" spans="1:8" ht="21.75" customHeight="1" x14ac:dyDescent="0.2">
      <c r="A3729"/>
      <c r="B3729"/>
      <c r="C3729"/>
      <c r="D3729"/>
      <c r="E3729"/>
      <c r="F3729"/>
      <c r="G3729" s="2"/>
      <c r="H3729" s="48"/>
    </row>
    <row r="3730" spans="1:8" ht="21.75" customHeight="1" x14ac:dyDescent="0.2">
      <c r="A3730"/>
      <c r="B3730"/>
      <c r="C3730"/>
      <c r="D3730"/>
      <c r="E3730"/>
      <c r="F3730"/>
      <c r="G3730" s="2"/>
      <c r="H3730" s="48"/>
    </row>
    <row r="3731" spans="1:8" ht="21.75" customHeight="1" x14ac:dyDescent="0.2">
      <c r="A3731"/>
      <c r="B3731"/>
      <c r="C3731"/>
      <c r="D3731"/>
      <c r="E3731"/>
      <c r="F3731"/>
      <c r="G3731" s="2"/>
      <c r="H3731" s="48"/>
    </row>
    <row r="3732" spans="1:8" ht="21.75" customHeight="1" x14ac:dyDescent="0.2">
      <c r="A3732"/>
      <c r="B3732"/>
      <c r="C3732"/>
      <c r="D3732"/>
      <c r="E3732"/>
      <c r="F3732"/>
      <c r="G3732" s="2"/>
      <c r="H3732" s="48"/>
    </row>
    <row r="3733" spans="1:8" ht="21.75" customHeight="1" x14ac:dyDescent="0.2">
      <c r="A3733"/>
      <c r="B3733"/>
      <c r="C3733"/>
      <c r="D3733"/>
      <c r="E3733"/>
      <c r="F3733"/>
      <c r="G3733" s="2"/>
      <c r="H3733" s="48"/>
    </row>
    <row r="3734" spans="1:8" ht="21.75" customHeight="1" x14ac:dyDescent="0.2">
      <c r="A3734"/>
      <c r="B3734"/>
      <c r="C3734"/>
      <c r="D3734"/>
      <c r="E3734"/>
      <c r="F3734"/>
      <c r="G3734" s="2"/>
      <c r="H3734" s="48"/>
    </row>
    <row r="3735" spans="1:8" ht="21.75" customHeight="1" x14ac:dyDescent="0.2">
      <c r="A3735"/>
      <c r="B3735"/>
      <c r="C3735"/>
      <c r="D3735"/>
      <c r="E3735"/>
      <c r="F3735"/>
      <c r="G3735" s="2"/>
      <c r="H3735" s="48"/>
    </row>
    <row r="3736" spans="1:8" ht="21.75" customHeight="1" x14ac:dyDescent="0.2">
      <c r="A3736"/>
      <c r="B3736"/>
      <c r="C3736"/>
      <c r="D3736"/>
      <c r="E3736"/>
      <c r="F3736"/>
      <c r="G3736" s="2"/>
      <c r="H3736" s="48"/>
    </row>
    <row r="3737" spans="1:8" ht="21.75" customHeight="1" x14ac:dyDescent="0.2">
      <c r="A3737"/>
      <c r="B3737"/>
      <c r="C3737"/>
      <c r="D3737"/>
      <c r="E3737"/>
      <c r="F3737"/>
      <c r="G3737" s="2"/>
      <c r="H3737" s="48"/>
    </row>
    <row r="3738" spans="1:8" ht="21.75" customHeight="1" x14ac:dyDescent="0.2">
      <c r="A3738"/>
      <c r="B3738"/>
      <c r="C3738"/>
      <c r="D3738"/>
      <c r="E3738"/>
      <c r="F3738"/>
      <c r="G3738" s="2"/>
      <c r="H3738" s="48"/>
    </row>
    <row r="3739" spans="1:8" ht="21.75" customHeight="1" x14ac:dyDescent="0.2">
      <c r="A3739"/>
      <c r="B3739"/>
      <c r="C3739"/>
      <c r="D3739"/>
      <c r="E3739"/>
      <c r="F3739"/>
      <c r="G3739" s="2"/>
      <c r="H3739" s="48"/>
    </row>
    <row r="3740" spans="1:8" ht="21.75" customHeight="1" x14ac:dyDescent="0.2">
      <c r="A3740"/>
      <c r="B3740"/>
      <c r="C3740"/>
      <c r="D3740"/>
      <c r="E3740"/>
      <c r="F3740"/>
      <c r="G3740" s="2"/>
      <c r="H3740" s="48"/>
    </row>
    <row r="3741" spans="1:8" ht="21.75" customHeight="1" x14ac:dyDescent="0.2">
      <c r="A3741"/>
      <c r="B3741"/>
      <c r="C3741"/>
      <c r="D3741"/>
      <c r="E3741"/>
      <c r="F3741"/>
      <c r="G3741" s="2"/>
      <c r="H3741" s="48"/>
    </row>
    <row r="3742" spans="1:8" ht="21.75" customHeight="1" x14ac:dyDescent="0.2">
      <c r="A3742"/>
      <c r="B3742"/>
      <c r="C3742"/>
      <c r="D3742"/>
      <c r="E3742"/>
      <c r="F3742"/>
      <c r="G3742" s="2"/>
      <c r="H3742" s="48"/>
    </row>
    <row r="3743" spans="1:8" ht="21.75" customHeight="1" x14ac:dyDescent="0.2">
      <c r="A3743"/>
      <c r="B3743"/>
      <c r="C3743"/>
      <c r="D3743"/>
      <c r="E3743"/>
      <c r="F3743"/>
      <c r="G3743" s="2"/>
      <c r="H3743" s="48"/>
    </row>
    <row r="3744" spans="1:8" ht="21.75" customHeight="1" x14ac:dyDescent="0.2">
      <c r="A3744"/>
      <c r="B3744"/>
      <c r="C3744"/>
      <c r="D3744"/>
      <c r="E3744"/>
      <c r="F3744"/>
      <c r="G3744" s="2"/>
      <c r="H3744" s="48"/>
    </row>
    <row r="3745" spans="1:8" ht="21.75" customHeight="1" x14ac:dyDescent="0.2">
      <c r="A3745"/>
      <c r="B3745"/>
      <c r="C3745"/>
      <c r="D3745"/>
      <c r="E3745"/>
      <c r="F3745"/>
      <c r="G3745" s="2"/>
      <c r="H3745" s="48"/>
    </row>
    <row r="3746" spans="1:8" ht="21.75" customHeight="1" x14ac:dyDescent="0.2">
      <c r="A3746"/>
      <c r="B3746"/>
      <c r="C3746"/>
      <c r="D3746"/>
      <c r="E3746"/>
      <c r="F3746"/>
      <c r="G3746" s="2"/>
      <c r="H3746" s="48"/>
    </row>
    <row r="3747" spans="1:8" ht="21.75" customHeight="1" x14ac:dyDescent="0.2">
      <c r="A3747"/>
      <c r="B3747"/>
      <c r="C3747"/>
      <c r="D3747"/>
      <c r="E3747"/>
      <c r="F3747"/>
      <c r="G3747" s="2"/>
      <c r="H3747" s="48"/>
    </row>
    <row r="3748" spans="1:8" ht="21.75" customHeight="1" x14ac:dyDescent="0.2">
      <c r="A3748"/>
      <c r="B3748"/>
      <c r="C3748"/>
      <c r="D3748"/>
      <c r="E3748"/>
      <c r="F3748"/>
      <c r="G3748" s="2"/>
      <c r="H3748" s="48"/>
    </row>
    <row r="3749" spans="1:8" ht="21.75" customHeight="1" x14ac:dyDescent="0.2">
      <c r="A3749"/>
      <c r="B3749"/>
      <c r="C3749"/>
      <c r="D3749"/>
      <c r="E3749"/>
      <c r="F3749"/>
      <c r="G3749" s="2"/>
      <c r="H3749" s="48"/>
    </row>
    <row r="3750" spans="1:8" ht="21.75" customHeight="1" x14ac:dyDescent="0.2">
      <c r="A3750"/>
      <c r="B3750"/>
      <c r="C3750"/>
      <c r="D3750"/>
      <c r="E3750"/>
      <c r="F3750"/>
      <c r="G3750" s="2"/>
      <c r="H3750" s="48"/>
    </row>
    <row r="3751" spans="1:8" ht="21.75" customHeight="1" x14ac:dyDescent="0.2">
      <c r="A3751"/>
      <c r="B3751"/>
      <c r="C3751"/>
      <c r="D3751"/>
      <c r="E3751"/>
      <c r="F3751"/>
      <c r="G3751" s="2"/>
      <c r="H3751" s="48"/>
    </row>
    <row r="3752" spans="1:8" ht="21.75" customHeight="1" x14ac:dyDescent="0.2">
      <c r="A3752"/>
      <c r="B3752"/>
      <c r="C3752"/>
      <c r="D3752"/>
      <c r="E3752"/>
      <c r="F3752"/>
      <c r="G3752" s="2"/>
      <c r="H3752" s="48"/>
    </row>
    <row r="3753" spans="1:8" ht="21.75" customHeight="1" x14ac:dyDescent="0.2">
      <c r="A3753"/>
      <c r="B3753"/>
      <c r="C3753"/>
      <c r="D3753"/>
      <c r="E3753"/>
      <c r="F3753"/>
      <c r="G3753" s="2"/>
      <c r="H3753" s="48"/>
    </row>
    <row r="3754" spans="1:8" ht="21.75" customHeight="1" x14ac:dyDescent="0.2">
      <c r="A3754"/>
      <c r="B3754"/>
      <c r="C3754"/>
      <c r="D3754"/>
      <c r="E3754"/>
      <c r="F3754"/>
      <c r="G3754" s="2"/>
      <c r="H3754" s="48"/>
    </row>
    <row r="3755" spans="1:8" ht="21.75" customHeight="1" x14ac:dyDescent="0.2">
      <c r="A3755"/>
      <c r="B3755"/>
      <c r="C3755"/>
      <c r="D3755"/>
      <c r="E3755"/>
      <c r="F3755"/>
      <c r="G3755" s="2"/>
      <c r="H3755" s="48"/>
    </row>
    <row r="3756" spans="1:8" ht="21.75" customHeight="1" x14ac:dyDescent="0.2">
      <c r="A3756"/>
      <c r="B3756"/>
      <c r="C3756"/>
      <c r="D3756"/>
      <c r="E3756"/>
      <c r="F3756"/>
      <c r="G3756" s="2"/>
      <c r="H3756" s="48"/>
    </row>
    <row r="3757" spans="1:8" ht="21.75" customHeight="1" x14ac:dyDescent="0.2">
      <c r="A3757"/>
      <c r="B3757"/>
      <c r="C3757"/>
      <c r="D3757"/>
      <c r="E3757"/>
      <c r="F3757"/>
      <c r="G3757" s="2"/>
      <c r="H3757" s="48"/>
    </row>
    <row r="3758" spans="1:8" ht="21.75" customHeight="1" x14ac:dyDescent="0.2">
      <c r="A3758"/>
      <c r="B3758"/>
      <c r="C3758"/>
      <c r="D3758"/>
      <c r="E3758"/>
      <c r="F3758"/>
      <c r="G3758" s="2"/>
      <c r="H3758" s="48"/>
    </row>
    <row r="3759" spans="1:8" ht="21.75" customHeight="1" x14ac:dyDescent="0.2">
      <c r="A3759"/>
      <c r="B3759"/>
      <c r="C3759"/>
      <c r="D3759"/>
      <c r="E3759"/>
      <c r="F3759"/>
      <c r="G3759" s="2"/>
      <c r="H3759" s="48"/>
    </row>
    <row r="3760" spans="1:8" ht="21.75" customHeight="1" x14ac:dyDescent="0.2">
      <c r="A3760"/>
      <c r="B3760"/>
      <c r="C3760"/>
      <c r="D3760"/>
      <c r="E3760"/>
      <c r="F3760"/>
      <c r="G3760" s="2"/>
      <c r="H3760" s="48"/>
    </row>
    <row r="3761" spans="1:8" ht="21.75" customHeight="1" x14ac:dyDescent="0.2">
      <c r="A3761"/>
      <c r="B3761"/>
      <c r="C3761"/>
      <c r="D3761"/>
      <c r="E3761"/>
      <c r="F3761"/>
      <c r="G3761" s="2"/>
      <c r="H3761" s="48"/>
    </row>
    <row r="3762" spans="1:8" ht="21.75" customHeight="1" x14ac:dyDescent="0.2">
      <c r="A3762"/>
      <c r="B3762"/>
      <c r="C3762"/>
      <c r="D3762"/>
      <c r="E3762"/>
      <c r="F3762"/>
      <c r="G3762" s="2"/>
      <c r="H3762" s="48"/>
    </row>
    <row r="3763" spans="1:8" ht="21.75" customHeight="1" x14ac:dyDescent="0.2">
      <c r="A3763"/>
      <c r="B3763"/>
      <c r="C3763"/>
      <c r="D3763"/>
      <c r="E3763"/>
      <c r="F3763"/>
      <c r="G3763" s="2"/>
      <c r="H3763" s="48"/>
    </row>
    <row r="3764" spans="1:8" ht="21.75" customHeight="1" x14ac:dyDescent="0.2">
      <c r="A3764"/>
      <c r="B3764"/>
      <c r="C3764"/>
      <c r="D3764"/>
      <c r="E3764"/>
      <c r="F3764"/>
      <c r="G3764" s="2"/>
      <c r="H3764" s="48"/>
    </row>
    <row r="3765" spans="1:8" ht="21.75" customHeight="1" x14ac:dyDescent="0.2">
      <c r="A3765"/>
      <c r="B3765"/>
      <c r="C3765" s="2"/>
      <c r="D3765" s="2"/>
      <c r="E3765" s="3"/>
      <c r="F3765" s="3"/>
      <c r="G3765" s="2"/>
      <c r="H3765" s="48"/>
    </row>
    <row r="3766" spans="1:8" ht="21.75" customHeight="1" x14ac:dyDescent="0.2">
      <c r="A3766"/>
      <c r="B3766"/>
      <c r="C3766"/>
      <c r="D3766"/>
      <c r="E3766"/>
      <c r="F3766"/>
      <c r="G3766" s="2"/>
      <c r="H3766" s="48"/>
    </row>
    <row r="3767" spans="1:8" ht="21.75" customHeight="1" x14ac:dyDescent="0.2">
      <c r="A3767"/>
      <c r="B3767"/>
      <c r="C3767"/>
      <c r="D3767"/>
      <c r="E3767"/>
      <c r="F3767"/>
      <c r="G3767" s="2"/>
      <c r="H3767" s="48"/>
    </row>
    <row r="3768" spans="1:8" ht="21.75" customHeight="1" x14ac:dyDescent="0.2">
      <c r="A3768"/>
      <c r="B3768"/>
      <c r="C3768"/>
      <c r="D3768"/>
      <c r="E3768"/>
      <c r="F3768"/>
      <c r="G3768" s="2"/>
      <c r="H3768" s="48"/>
    </row>
    <row r="3769" spans="1:8" ht="21.75" customHeight="1" x14ac:dyDescent="0.2">
      <c r="A3769"/>
      <c r="B3769"/>
      <c r="C3769"/>
      <c r="D3769"/>
      <c r="E3769"/>
      <c r="F3769"/>
      <c r="G3769" s="2"/>
      <c r="H3769" s="48"/>
    </row>
    <row r="3770" spans="1:8" ht="21.75" customHeight="1" x14ac:dyDescent="0.2">
      <c r="A3770"/>
      <c r="B3770"/>
      <c r="C3770"/>
      <c r="D3770"/>
      <c r="E3770"/>
      <c r="F3770"/>
      <c r="G3770" s="2"/>
      <c r="H3770" s="48"/>
    </row>
    <row r="3771" spans="1:8" ht="21.75" customHeight="1" x14ac:dyDescent="0.2">
      <c r="A3771"/>
      <c r="B3771"/>
      <c r="C3771"/>
      <c r="D3771"/>
      <c r="E3771"/>
      <c r="F3771"/>
      <c r="G3771" s="2"/>
      <c r="H3771" s="48"/>
    </row>
    <row r="3772" spans="1:8" ht="21.75" customHeight="1" x14ac:dyDescent="0.2">
      <c r="A3772"/>
      <c r="B3772"/>
      <c r="C3772"/>
      <c r="D3772"/>
      <c r="E3772"/>
      <c r="F3772"/>
      <c r="G3772" s="2"/>
      <c r="H3772" s="48"/>
    </row>
    <row r="3773" spans="1:8" ht="21.75" customHeight="1" x14ac:dyDescent="0.2">
      <c r="A3773"/>
      <c r="B3773"/>
      <c r="C3773"/>
      <c r="D3773"/>
      <c r="E3773"/>
      <c r="F3773"/>
      <c r="G3773" s="2"/>
      <c r="H3773" s="48"/>
    </row>
    <row r="3774" spans="1:8" ht="21.75" customHeight="1" x14ac:dyDescent="0.2">
      <c r="A3774"/>
      <c r="B3774"/>
      <c r="C3774"/>
      <c r="D3774"/>
      <c r="E3774"/>
      <c r="F3774"/>
      <c r="G3774" s="2"/>
      <c r="H3774" s="48"/>
    </row>
    <row r="3775" spans="1:8" ht="21.75" customHeight="1" x14ac:dyDescent="0.2">
      <c r="A3775"/>
      <c r="B3775"/>
      <c r="C3775"/>
      <c r="D3775"/>
      <c r="E3775"/>
      <c r="F3775"/>
      <c r="G3775" s="2"/>
      <c r="H3775" s="48"/>
    </row>
    <row r="3776" spans="1:8" ht="21.75" customHeight="1" x14ac:dyDescent="0.2">
      <c r="A3776"/>
      <c r="B3776"/>
      <c r="C3776"/>
      <c r="D3776"/>
      <c r="E3776"/>
      <c r="F3776"/>
      <c r="G3776" s="2"/>
      <c r="H3776" s="48"/>
    </row>
    <row r="3777" spans="1:8" ht="21.75" customHeight="1" x14ac:dyDescent="0.2">
      <c r="A3777"/>
      <c r="B3777"/>
      <c r="C3777"/>
      <c r="D3777"/>
      <c r="E3777"/>
      <c r="F3777"/>
      <c r="G3777" s="2"/>
      <c r="H3777" s="48"/>
    </row>
    <row r="3778" spans="1:8" ht="21.75" customHeight="1" x14ac:dyDescent="0.2">
      <c r="A3778"/>
      <c r="B3778"/>
      <c r="C3778"/>
      <c r="D3778"/>
      <c r="E3778"/>
      <c r="F3778"/>
      <c r="G3778" s="2"/>
      <c r="H3778" s="48"/>
    </row>
    <row r="3779" spans="1:8" ht="21.75" customHeight="1" x14ac:dyDescent="0.2">
      <c r="A3779"/>
      <c r="B3779"/>
      <c r="C3779"/>
      <c r="D3779"/>
      <c r="E3779"/>
      <c r="F3779"/>
      <c r="G3779" s="2"/>
      <c r="H3779" s="48"/>
    </row>
    <row r="3780" spans="1:8" ht="21.75" customHeight="1" x14ac:dyDescent="0.2">
      <c r="A3780"/>
      <c r="B3780"/>
      <c r="C3780"/>
      <c r="D3780"/>
      <c r="E3780"/>
      <c r="F3780"/>
      <c r="G3780" s="2"/>
      <c r="H3780" s="48"/>
    </row>
    <row r="3781" spans="1:8" ht="21.75" customHeight="1" x14ac:dyDescent="0.2">
      <c r="A3781"/>
      <c r="B3781"/>
      <c r="C3781"/>
      <c r="D3781"/>
      <c r="E3781"/>
      <c r="F3781"/>
      <c r="G3781" s="2"/>
      <c r="H3781" s="48"/>
    </row>
    <row r="3782" spans="1:8" ht="21.75" customHeight="1" x14ac:dyDescent="0.2">
      <c r="A3782"/>
      <c r="B3782"/>
      <c r="C3782"/>
      <c r="D3782"/>
      <c r="E3782"/>
      <c r="F3782"/>
      <c r="G3782" s="2"/>
      <c r="H3782" s="48"/>
    </row>
    <row r="3783" spans="1:8" ht="21.75" customHeight="1" x14ac:dyDescent="0.2">
      <c r="A3783"/>
      <c r="B3783"/>
      <c r="C3783"/>
      <c r="D3783"/>
      <c r="E3783"/>
      <c r="F3783"/>
      <c r="G3783" s="2"/>
      <c r="H3783" s="48"/>
    </row>
    <row r="3784" spans="1:8" ht="21.75" customHeight="1" x14ac:dyDescent="0.2">
      <c r="A3784"/>
      <c r="B3784"/>
      <c r="C3784"/>
      <c r="D3784"/>
      <c r="E3784"/>
      <c r="F3784"/>
      <c r="G3784" s="2"/>
      <c r="H3784" s="48"/>
    </row>
    <row r="3785" spans="1:8" ht="21.75" customHeight="1" x14ac:dyDescent="0.2">
      <c r="A3785"/>
      <c r="B3785"/>
      <c r="C3785"/>
      <c r="D3785"/>
      <c r="E3785"/>
      <c r="F3785"/>
      <c r="G3785" s="2"/>
      <c r="H3785" s="48"/>
    </row>
    <row r="3786" spans="1:8" ht="21.75" customHeight="1" x14ac:dyDescent="0.2">
      <c r="A3786"/>
      <c r="B3786"/>
      <c r="C3786"/>
      <c r="D3786"/>
      <c r="E3786"/>
      <c r="F3786"/>
      <c r="G3786" s="2"/>
      <c r="H3786" s="48"/>
    </row>
    <row r="3787" spans="1:8" ht="21.75" customHeight="1" x14ac:dyDescent="0.2">
      <c r="A3787"/>
      <c r="B3787"/>
      <c r="C3787"/>
      <c r="D3787"/>
      <c r="E3787"/>
      <c r="F3787"/>
      <c r="G3787" s="2"/>
      <c r="H3787" s="48"/>
    </row>
    <row r="3788" spans="1:8" ht="21.75" customHeight="1" x14ac:dyDescent="0.2">
      <c r="A3788"/>
      <c r="B3788"/>
      <c r="C3788"/>
      <c r="D3788"/>
      <c r="E3788"/>
      <c r="F3788"/>
      <c r="G3788" s="2"/>
      <c r="H3788" s="48"/>
    </row>
    <row r="3789" spans="1:8" ht="21.75" customHeight="1" x14ac:dyDescent="0.2">
      <c r="A3789"/>
      <c r="B3789"/>
      <c r="C3789"/>
      <c r="D3789"/>
      <c r="E3789"/>
      <c r="F3789"/>
      <c r="G3789" s="2"/>
      <c r="H3789" s="48"/>
    </row>
    <row r="3790" spans="1:8" ht="21.75" customHeight="1" x14ac:dyDescent="0.2">
      <c r="A3790"/>
      <c r="B3790"/>
      <c r="C3790"/>
      <c r="D3790"/>
      <c r="E3790"/>
      <c r="F3790"/>
      <c r="G3790" s="2"/>
      <c r="H3790" s="48"/>
    </row>
    <row r="3791" spans="1:8" ht="21.75" customHeight="1" x14ac:dyDescent="0.2">
      <c r="A3791"/>
      <c r="B3791"/>
      <c r="C3791"/>
      <c r="D3791"/>
      <c r="E3791"/>
      <c r="F3791"/>
      <c r="G3791" s="2"/>
      <c r="H3791" s="48"/>
    </row>
    <row r="3792" spans="1:8" ht="21.75" customHeight="1" x14ac:dyDescent="0.2">
      <c r="A3792"/>
      <c r="B3792"/>
      <c r="C3792" s="2"/>
      <c r="D3792" s="2"/>
      <c r="E3792" s="3"/>
      <c r="F3792" s="3"/>
      <c r="G3792" s="2"/>
      <c r="H3792" s="48"/>
    </row>
    <row r="3793" spans="1:8" ht="21.75" customHeight="1" x14ac:dyDescent="0.2">
      <c r="A3793"/>
      <c r="B3793"/>
      <c r="C3793" s="2"/>
      <c r="D3793" s="2"/>
      <c r="E3793" s="3"/>
      <c r="F3793" s="3"/>
      <c r="G3793" s="2"/>
      <c r="H3793" s="48"/>
    </row>
    <row r="3794" spans="1:8" ht="21.75" customHeight="1" x14ac:dyDescent="0.2">
      <c r="A3794"/>
      <c r="B3794"/>
      <c r="C3794"/>
      <c r="D3794"/>
      <c r="E3794"/>
      <c r="F3794"/>
      <c r="G3794" s="2"/>
      <c r="H3794" s="48"/>
    </row>
    <row r="3795" spans="1:8" ht="21.75" customHeight="1" x14ac:dyDescent="0.2">
      <c r="A3795"/>
      <c r="B3795"/>
      <c r="C3795"/>
      <c r="D3795"/>
      <c r="E3795"/>
      <c r="F3795"/>
      <c r="G3795" s="2"/>
      <c r="H3795" s="48"/>
    </row>
    <row r="3796" spans="1:8" ht="21.75" customHeight="1" x14ac:dyDescent="0.2">
      <c r="A3796"/>
      <c r="B3796"/>
      <c r="C3796"/>
      <c r="D3796"/>
      <c r="E3796"/>
      <c r="F3796"/>
      <c r="G3796" s="2"/>
      <c r="H3796" s="48"/>
    </row>
    <row r="3797" spans="1:8" ht="21.75" customHeight="1" x14ac:dyDescent="0.2">
      <c r="A3797"/>
      <c r="B3797"/>
      <c r="C3797"/>
      <c r="D3797"/>
      <c r="E3797"/>
      <c r="F3797"/>
      <c r="G3797" s="2"/>
      <c r="H3797" s="48"/>
    </row>
    <row r="3798" spans="1:8" ht="21.75" customHeight="1" x14ac:dyDescent="0.2">
      <c r="A3798"/>
      <c r="B3798"/>
      <c r="C3798"/>
      <c r="D3798"/>
      <c r="E3798"/>
      <c r="F3798"/>
      <c r="G3798" s="2"/>
      <c r="H3798" s="48"/>
    </row>
    <row r="3799" spans="1:8" ht="21.75" customHeight="1" x14ac:dyDescent="0.2">
      <c r="A3799"/>
      <c r="B3799"/>
      <c r="C3799"/>
      <c r="D3799"/>
      <c r="E3799"/>
      <c r="F3799"/>
      <c r="G3799" s="2"/>
      <c r="H3799" s="48"/>
    </row>
    <row r="3800" spans="1:8" ht="21.75" customHeight="1" x14ac:dyDescent="0.2">
      <c r="A3800"/>
      <c r="B3800"/>
      <c r="C3800"/>
      <c r="D3800"/>
      <c r="E3800"/>
      <c r="F3800"/>
      <c r="G3800" s="2"/>
      <c r="H3800" s="48"/>
    </row>
    <row r="3801" spans="1:8" ht="21.75" customHeight="1" x14ac:dyDescent="0.2">
      <c r="A3801"/>
      <c r="B3801"/>
      <c r="C3801"/>
      <c r="D3801"/>
      <c r="E3801"/>
      <c r="F3801"/>
      <c r="G3801" s="2"/>
      <c r="H3801" s="48"/>
    </row>
    <row r="3802" spans="1:8" ht="21.75" customHeight="1" x14ac:dyDescent="0.2">
      <c r="A3802"/>
      <c r="B3802"/>
      <c r="C3802"/>
      <c r="D3802"/>
      <c r="E3802"/>
      <c r="F3802"/>
      <c r="G3802" s="2"/>
      <c r="H3802" s="48"/>
    </row>
    <row r="3803" spans="1:8" ht="21.75" customHeight="1" x14ac:dyDescent="0.2">
      <c r="A3803"/>
      <c r="B3803"/>
      <c r="C3803" s="2"/>
      <c r="D3803" s="2"/>
      <c r="E3803" s="3"/>
      <c r="F3803" s="3"/>
      <c r="G3803" s="2"/>
      <c r="H3803" s="48"/>
    </row>
    <row r="3804" spans="1:8" ht="21.75" customHeight="1" x14ac:dyDescent="0.2">
      <c r="A3804"/>
      <c r="B3804"/>
      <c r="C3804"/>
      <c r="D3804"/>
      <c r="E3804"/>
      <c r="F3804"/>
      <c r="G3804" s="2"/>
      <c r="H3804" s="48"/>
    </row>
    <row r="3805" spans="1:8" ht="21.75" customHeight="1" x14ac:dyDescent="0.2">
      <c r="A3805"/>
      <c r="B3805"/>
      <c r="C3805"/>
      <c r="D3805"/>
      <c r="E3805"/>
      <c r="F3805"/>
      <c r="G3805" s="2"/>
      <c r="H3805" s="48"/>
    </row>
    <row r="3806" spans="1:8" ht="21.75" customHeight="1" x14ac:dyDescent="0.2">
      <c r="A3806"/>
      <c r="B3806"/>
      <c r="C3806"/>
      <c r="D3806"/>
      <c r="E3806"/>
      <c r="F3806"/>
      <c r="G3806" s="2"/>
      <c r="H3806" s="48"/>
    </row>
    <row r="3807" spans="1:8" ht="21.75" customHeight="1" x14ac:dyDescent="0.2">
      <c r="A3807"/>
      <c r="B3807"/>
      <c r="C3807"/>
      <c r="D3807"/>
      <c r="E3807"/>
      <c r="F3807"/>
      <c r="G3807" s="2"/>
      <c r="H3807" s="48"/>
    </row>
    <row r="3808" spans="1:8" ht="21.75" customHeight="1" x14ac:dyDescent="0.2">
      <c r="A3808"/>
      <c r="B3808"/>
      <c r="C3808"/>
      <c r="D3808"/>
      <c r="E3808"/>
      <c r="F3808"/>
      <c r="G3808" s="2"/>
      <c r="H3808" s="48"/>
    </row>
    <row r="3809" spans="1:8" ht="21.75" customHeight="1" x14ac:dyDescent="0.2">
      <c r="A3809"/>
      <c r="B3809"/>
      <c r="C3809"/>
      <c r="D3809"/>
      <c r="E3809"/>
      <c r="F3809"/>
      <c r="G3809" s="2"/>
      <c r="H3809" s="48"/>
    </row>
    <row r="3810" spans="1:8" ht="21.75" customHeight="1" x14ac:dyDescent="0.2">
      <c r="A3810"/>
      <c r="B3810"/>
      <c r="C3810"/>
      <c r="D3810"/>
      <c r="E3810"/>
      <c r="F3810"/>
      <c r="G3810" s="2"/>
      <c r="H3810" s="48"/>
    </row>
    <row r="3811" spans="1:8" ht="21.75" customHeight="1" x14ac:dyDescent="0.2">
      <c r="A3811"/>
      <c r="B3811"/>
      <c r="C3811"/>
      <c r="D3811"/>
      <c r="E3811"/>
      <c r="F3811"/>
      <c r="G3811" s="2"/>
      <c r="H3811" s="48"/>
    </row>
    <row r="3812" spans="1:8" ht="21.75" customHeight="1" x14ac:dyDescent="0.2">
      <c r="A3812"/>
      <c r="B3812"/>
      <c r="C3812"/>
      <c r="D3812"/>
      <c r="E3812"/>
      <c r="F3812"/>
      <c r="G3812" s="2"/>
      <c r="H3812" s="48"/>
    </row>
    <row r="3813" spans="1:8" ht="21.75" customHeight="1" x14ac:dyDescent="0.2">
      <c r="A3813"/>
      <c r="B3813"/>
      <c r="C3813"/>
      <c r="D3813"/>
      <c r="E3813"/>
      <c r="F3813"/>
      <c r="G3813" s="2"/>
      <c r="H3813" s="48"/>
    </row>
    <row r="3814" spans="1:8" ht="21.75" customHeight="1" x14ac:dyDescent="0.2">
      <c r="A3814"/>
      <c r="B3814"/>
      <c r="C3814"/>
      <c r="D3814"/>
      <c r="E3814"/>
      <c r="F3814"/>
      <c r="G3814" s="2"/>
      <c r="H3814" s="48"/>
    </row>
    <row r="3815" spans="1:8" ht="21.75" customHeight="1" x14ac:dyDescent="0.2">
      <c r="A3815"/>
      <c r="B3815"/>
      <c r="C3815"/>
      <c r="D3815"/>
      <c r="E3815"/>
      <c r="F3815"/>
      <c r="G3815" s="2"/>
      <c r="H3815" s="48"/>
    </row>
    <row r="3816" spans="1:8" ht="21.75" customHeight="1" x14ac:dyDescent="0.2">
      <c r="A3816"/>
      <c r="B3816"/>
      <c r="C3816"/>
      <c r="D3816"/>
      <c r="E3816"/>
      <c r="F3816"/>
      <c r="G3816" s="2"/>
      <c r="H3816" s="48"/>
    </row>
    <row r="3817" spans="1:8" ht="21.75" customHeight="1" x14ac:dyDescent="0.2">
      <c r="A3817"/>
      <c r="B3817"/>
      <c r="C3817"/>
      <c r="D3817"/>
      <c r="E3817"/>
      <c r="F3817"/>
      <c r="G3817" s="2"/>
      <c r="H3817" s="48"/>
    </row>
    <row r="3818" spans="1:8" ht="21.75" customHeight="1" x14ac:dyDescent="0.2">
      <c r="A3818"/>
      <c r="B3818"/>
      <c r="C3818"/>
      <c r="D3818"/>
      <c r="E3818"/>
      <c r="F3818"/>
      <c r="G3818" s="2"/>
      <c r="H3818" s="48"/>
    </row>
    <row r="3819" spans="1:8" ht="21.75" customHeight="1" x14ac:dyDescent="0.2">
      <c r="A3819"/>
      <c r="B3819"/>
      <c r="C3819"/>
      <c r="D3819"/>
      <c r="E3819"/>
      <c r="F3819"/>
      <c r="G3819" s="2"/>
      <c r="H3819" s="48"/>
    </row>
    <row r="3820" spans="1:8" ht="21.75" customHeight="1" x14ac:dyDescent="0.2">
      <c r="A3820"/>
      <c r="B3820"/>
      <c r="C3820"/>
      <c r="D3820"/>
      <c r="E3820"/>
      <c r="F3820"/>
      <c r="G3820" s="2"/>
      <c r="H3820" s="48"/>
    </row>
    <row r="3821" spans="1:8" ht="21.75" customHeight="1" x14ac:dyDescent="0.2">
      <c r="A3821"/>
      <c r="B3821"/>
      <c r="C3821"/>
      <c r="D3821"/>
      <c r="E3821"/>
      <c r="F3821"/>
      <c r="G3821" s="2"/>
      <c r="H3821" s="48"/>
    </row>
    <row r="3822" spans="1:8" ht="21.75" customHeight="1" x14ac:dyDescent="0.2">
      <c r="A3822"/>
      <c r="B3822"/>
      <c r="C3822"/>
      <c r="D3822"/>
      <c r="E3822"/>
      <c r="F3822"/>
      <c r="G3822" s="2"/>
      <c r="H3822" s="48"/>
    </row>
    <row r="3823" spans="1:8" ht="21.75" customHeight="1" x14ac:dyDescent="0.2">
      <c r="A3823"/>
      <c r="B3823"/>
      <c r="C3823"/>
      <c r="D3823"/>
      <c r="E3823"/>
      <c r="F3823"/>
      <c r="G3823" s="2"/>
      <c r="H3823" s="48"/>
    </row>
    <row r="3824" spans="1:8" ht="21.75" customHeight="1" x14ac:dyDescent="0.2">
      <c r="A3824"/>
      <c r="B3824"/>
      <c r="C3824"/>
      <c r="D3824"/>
      <c r="E3824"/>
      <c r="F3824"/>
      <c r="G3824" s="2"/>
      <c r="H3824" s="48"/>
    </row>
    <row r="3825" spans="1:8" ht="21.75" customHeight="1" x14ac:dyDescent="0.2">
      <c r="A3825"/>
      <c r="B3825"/>
      <c r="C3825"/>
      <c r="D3825"/>
      <c r="E3825"/>
      <c r="F3825"/>
      <c r="G3825" s="2"/>
      <c r="H3825" s="48"/>
    </row>
    <row r="3826" spans="1:8" ht="21.75" customHeight="1" x14ac:dyDescent="0.2">
      <c r="A3826"/>
      <c r="B3826"/>
      <c r="C3826"/>
      <c r="D3826"/>
      <c r="E3826"/>
      <c r="F3826"/>
      <c r="G3826" s="2"/>
      <c r="H3826" s="48"/>
    </row>
    <row r="3827" spans="1:8" ht="21.75" customHeight="1" x14ac:dyDescent="0.2">
      <c r="A3827"/>
      <c r="B3827"/>
      <c r="C3827"/>
      <c r="D3827"/>
      <c r="E3827"/>
      <c r="F3827"/>
      <c r="G3827" s="2"/>
      <c r="H3827" s="48"/>
    </row>
    <row r="3828" spans="1:8" ht="21.75" customHeight="1" x14ac:dyDescent="0.2">
      <c r="A3828"/>
      <c r="B3828"/>
      <c r="C3828"/>
      <c r="D3828"/>
      <c r="E3828"/>
      <c r="F3828"/>
      <c r="G3828" s="2"/>
      <c r="H3828" s="48"/>
    </row>
    <row r="3829" spans="1:8" ht="21.75" customHeight="1" x14ac:dyDescent="0.2">
      <c r="A3829"/>
      <c r="B3829"/>
      <c r="C3829"/>
      <c r="D3829"/>
      <c r="E3829"/>
      <c r="F3829"/>
      <c r="G3829" s="2"/>
      <c r="H3829" s="48"/>
    </row>
    <row r="3830" spans="1:8" ht="21.75" customHeight="1" x14ac:dyDescent="0.2">
      <c r="A3830"/>
      <c r="B3830"/>
      <c r="C3830"/>
      <c r="D3830"/>
      <c r="E3830"/>
      <c r="F3830"/>
      <c r="G3830" s="2"/>
      <c r="H3830" s="48"/>
    </row>
    <row r="3831" spans="1:8" ht="21.75" customHeight="1" x14ac:dyDescent="0.2">
      <c r="A3831"/>
      <c r="B3831"/>
      <c r="C3831"/>
      <c r="D3831"/>
      <c r="E3831"/>
      <c r="F3831"/>
      <c r="G3831" s="2"/>
      <c r="H3831" s="48"/>
    </row>
    <row r="3832" spans="1:8" ht="21.75" customHeight="1" x14ac:dyDescent="0.2">
      <c r="A3832"/>
      <c r="B3832"/>
      <c r="C3832"/>
      <c r="D3832"/>
      <c r="E3832"/>
      <c r="F3832"/>
      <c r="G3832" s="2"/>
      <c r="H3832" s="48"/>
    </row>
    <row r="3833" spans="1:8" ht="21.75" customHeight="1" x14ac:dyDescent="0.2">
      <c r="A3833"/>
      <c r="B3833"/>
      <c r="C3833"/>
      <c r="D3833"/>
      <c r="E3833"/>
      <c r="F3833"/>
      <c r="G3833" s="2"/>
      <c r="H3833" s="48"/>
    </row>
    <row r="3834" spans="1:8" ht="21.75" customHeight="1" x14ac:dyDescent="0.2">
      <c r="A3834"/>
      <c r="B3834"/>
      <c r="C3834"/>
      <c r="D3834"/>
      <c r="E3834"/>
      <c r="F3834"/>
      <c r="G3834" s="2"/>
      <c r="H3834" s="48"/>
    </row>
    <row r="3835" spans="1:8" ht="21.75" customHeight="1" x14ac:dyDescent="0.2">
      <c r="A3835"/>
      <c r="B3835"/>
      <c r="C3835"/>
      <c r="D3835"/>
      <c r="E3835"/>
      <c r="F3835"/>
      <c r="G3835" s="2"/>
      <c r="H3835" s="48"/>
    </row>
    <row r="3836" spans="1:8" ht="21.75" customHeight="1" x14ac:dyDescent="0.2">
      <c r="A3836"/>
      <c r="B3836"/>
      <c r="C3836"/>
      <c r="D3836"/>
      <c r="E3836"/>
      <c r="F3836"/>
      <c r="G3836" s="2"/>
      <c r="H3836" s="48"/>
    </row>
    <row r="3837" spans="1:8" ht="21.75" customHeight="1" x14ac:dyDescent="0.2">
      <c r="A3837"/>
      <c r="B3837"/>
      <c r="C3837"/>
      <c r="D3837"/>
      <c r="E3837"/>
      <c r="F3837"/>
      <c r="G3837" s="2"/>
      <c r="H3837" s="48"/>
    </row>
    <row r="3838" spans="1:8" ht="21.75" customHeight="1" x14ac:dyDescent="0.2">
      <c r="A3838"/>
      <c r="B3838"/>
      <c r="C3838"/>
      <c r="D3838"/>
      <c r="E3838"/>
      <c r="F3838"/>
      <c r="G3838" s="2"/>
      <c r="H3838" s="48"/>
    </row>
    <row r="3839" spans="1:8" ht="21.75" customHeight="1" x14ac:dyDescent="0.2">
      <c r="A3839"/>
      <c r="B3839"/>
      <c r="C3839"/>
      <c r="D3839"/>
      <c r="E3839"/>
      <c r="F3839"/>
      <c r="G3839" s="2"/>
      <c r="H3839" s="48"/>
    </row>
    <row r="3840" spans="1:8" ht="21.75" customHeight="1" x14ac:dyDescent="0.2">
      <c r="A3840"/>
      <c r="B3840"/>
      <c r="C3840"/>
      <c r="D3840"/>
      <c r="E3840"/>
      <c r="F3840"/>
      <c r="G3840" s="2"/>
      <c r="H3840" s="48"/>
    </row>
    <row r="3841" spans="1:8" ht="21.75" customHeight="1" x14ac:dyDescent="0.2">
      <c r="A3841"/>
      <c r="B3841"/>
      <c r="C3841"/>
      <c r="D3841"/>
      <c r="E3841"/>
      <c r="F3841"/>
      <c r="G3841" s="2"/>
      <c r="H3841" s="48"/>
    </row>
    <row r="3842" spans="1:8" ht="21.75" customHeight="1" x14ac:dyDescent="0.2">
      <c r="A3842"/>
      <c r="B3842"/>
      <c r="C3842"/>
      <c r="D3842"/>
      <c r="E3842"/>
      <c r="F3842"/>
      <c r="G3842" s="2"/>
      <c r="H3842" s="48"/>
    </row>
    <row r="3843" spans="1:8" ht="21.75" customHeight="1" x14ac:dyDescent="0.2">
      <c r="A3843"/>
      <c r="B3843"/>
      <c r="C3843"/>
      <c r="D3843"/>
      <c r="E3843"/>
      <c r="F3843"/>
      <c r="G3843" s="2"/>
      <c r="H3843" s="48"/>
    </row>
    <row r="3844" spans="1:8" ht="21.75" customHeight="1" x14ac:dyDescent="0.2">
      <c r="A3844"/>
      <c r="B3844"/>
      <c r="C3844"/>
      <c r="D3844"/>
      <c r="E3844"/>
      <c r="F3844"/>
      <c r="G3844" s="2"/>
      <c r="H3844" s="48"/>
    </row>
    <row r="3845" spans="1:8" ht="21.75" customHeight="1" x14ac:dyDescent="0.2">
      <c r="A3845"/>
      <c r="B3845"/>
      <c r="C3845"/>
      <c r="D3845"/>
      <c r="E3845"/>
      <c r="F3845"/>
      <c r="G3845" s="2"/>
      <c r="H3845" s="48"/>
    </row>
    <row r="3846" spans="1:8" ht="21.75" customHeight="1" x14ac:dyDescent="0.2">
      <c r="A3846"/>
      <c r="B3846"/>
      <c r="C3846"/>
      <c r="D3846"/>
      <c r="E3846"/>
      <c r="F3846"/>
      <c r="G3846" s="2"/>
      <c r="H3846" s="48"/>
    </row>
    <row r="3847" spans="1:8" ht="21.75" customHeight="1" x14ac:dyDescent="0.2">
      <c r="A3847"/>
      <c r="B3847"/>
      <c r="C3847"/>
      <c r="D3847"/>
      <c r="E3847"/>
      <c r="F3847"/>
      <c r="G3847" s="2"/>
      <c r="H3847" s="48"/>
    </row>
    <row r="3848" spans="1:8" ht="21.75" customHeight="1" x14ac:dyDescent="0.2">
      <c r="A3848"/>
      <c r="B3848"/>
      <c r="C3848"/>
      <c r="D3848"/>
      <c r="E3848"/>
      <c r="F3848"/>
      <c r="G3848" s="2"/>
      <c r="H3848" s="48"/>
    </row>
    <row r="3849" spans="1:8" ht="21.75" customHeight="1" x14ac:dyDescent="0.2">
      <c r="A3849"/>
      <c r="B3849"/>
      <c r="C3849"/>
      <c r="D3849"/>
      <c r="E3849"/>
      <c r="F3849"/>
      <c r="G3849" s="2"/>
      <c r="H3849" s="48"/>
    </row>
    <row r="3850" spans="1:8" ht="21.75" customHeight="1" x14ac:dyDescent="0.2">
      <c r="A3850"/>
      <c r="B3850"/>
      <c r="C3850"/>
      <c r="D3850"/>
      <c r="E3850"/>
      <c r="F3850"/>
      <c r="G3850" s="2"/>
      <c r="H3850" s="48"/>
    </row>
    <row r="3851" spans="1:8" ht="21.75" customHeight="1" x14ac:dyDescent="0.2">
      <c r="A3851"/>
      <c r="B3851"/>
      <c r="C3851"/>
      <c r="D3851"/>
      <c r="E3851"/>
      <c r="F3851"/>
      <c r="G3851" s="2"/>
      <c r="H3851" s="48"/>
    </row>
    <row r="3852" spans="1:8" ht="21.75" customHeight="1" x14ac:dyDescent="0.2">
      <c r="A3852"/>
      <c r="B3852"/>
      <c r="C3852"/>
      <c r="D3852"/>
      <c r="E3852"/>
      <c r="F3852"/>
      <c r="G3852" s="2"/>
      <c r="H3852" s="48"/>
    </row>
    <row r="3853" spans="1:8" ht="21.75" customHeight="1" x14ac:dyDescent="0.2">
      <c r="A3853"/>
      <c r="B3853"/>
      <c r="C3853"/>
      <c r="D3853"/>
      <c r="E3853"/>
      <c r="F3853"/>
      <c r="G3853" s="2"/>
      <c r="H3853" s="48"/>
    </row>
    <row r="3854" spans="1:8" ht="21.75" customHeight="1" x14ac:dyDescent="0.2">
      <c r="A3854"/>
      <c r="B3854"/>
      <c r="C3854"/>
      <c r="D3854"/>
      <c r="E3854"/>
      <c r="F3854"/>
      <c r="G3854" s="2"/>
      <c r="H3854" s="48"/>
    </row>
    <row r="3855" spans="1:8" ht="21.75" customHeight="1" x14ac:dyDescent="0.2">
      <c r="A3855"/>
      <c r="B3855"/>
      <c r="C3855"/>
      <c r="D3855"/>
      <c r="E3855"/>
      <c r="F3855"/>
      <c r="G3855" s="2"/>
      <c r="H3855" s="48"/>
    </row>
    <row r="3856" spans="1:8" ht="21.75" customHeight="1" x14ac:dyDescent="0.2">
      <c r="A3856"/>
      <c r="B3856"/>
      <c r="C3856"/>
      <c r="D3856"/>
      <c r="E3856"/>
      <c r="F3856"/>
      <c r="G3856" s="2"/>
      <c r="H3856" s="48"/>
    </row>
    <row r="3857" spans="1:8" ht="21.75" customHeight="1" x14ac:dyDescent="0.2">
      <c r="A3857"/>
      <c r="B3857"/>
      <c r="C3857"/>
      <c r="D3857"/>
      <c r="E3857"/>
      <c r="F3857"/>
      <c r="G3857" s="2"/>
      <c r="H3857" s="48"/>
    </row>
    <row r="3858" spans="1:8" ht="21.75" customHeight="1" x14ac:dyDescent="0.2">
      <c r="A3858"/>
      <c r="B3858"/>
      <c r="C3858"/>
      <c r="D3858"/>
      <c r="E3858"/>
      <c r="F3858"/>
      <c r="G3858" s="2"/>
      <c r="H3858" s="48"/>
    </row>
    <row r="3859" spans="1:8" ht="21.75" customHeight="1" x14ac:dyDescent="0.2">
      <c r="A3859"/>
      <c r="B3859"/>
      <c r="C3859"/>
      <c r="D3859"/>
      <c r="E3859"/>
      <c r="F3859"/>
      <c r="G3859" s="2"/>
      <c r="H3859" s="48"/>
    </row>
    <row r="3860" spans="1:8" ht="21.75" customHeight="1" x14ac:dyDescent="0.2">
      <c r="A3860"/>
      <c r="B3860"/>
      <c r="C3860"/>
      <c r="D3860"/>
      <c r="E3860"/>
      <c r="F3860"/>
      <c r="G3860" s="2"/>
      <c r="H3860" s="48"/>
    </row>
    <row r="3861" spans="1:8" ht="21.75" customHeight="1" x14ac:dyDescent="0.2">
      <c r="A3861"/>
      <c r="B3861"/>
      <c r="C3861"/>
      <c r="D3861"/>
      <c r="E3861"/>
      <c r="F3861"/>
      <c r="G3861" s="2"/>
      <c r="H3861" s="48"/>
    </row>
    <row r="3862" spans="1:8" ht="21.75" customHeight="1" x14ac:dyDescent="0.2">
      <c r="A3862"/>
      <c r="B3862"/>
      <c r="C3862"/>
      <c r="D3862"/>
      <c r="E3862"/>
      <c r="F3862"/>
      <c r="G3862" s="2"/>
      <c r="H3862" s="48"/>
    </row>
    <row r="3863" spans="1:8" ht="21.75" customHeight="1" x14ac:dyDescent="0.2">
      <c r="A3863"/>
      <c r="B3863"/>
      <c r="C3863"/>
      <c r="D3863"/>
      <c r="E3863"/>
      <c r="F3863"/>
      <c r="G3863" s="2"/>
      <c r="H3863" s="48"/>
    </row>
    <row r="3864" spans="1:8" ht="21.75" customHeight="1" x14ac:dyDescent="0.2">
      <c r="A3864"/>
      <c r="B3864"/>
      <c r="C3864"/>
      <c r="D3864"/>
      <c r="E3864"/>
      <c r="F3864"/>
      <c r="G3864" s="2"/>
      <c r="H3864" s="48"/>
    </row>
    <row r="3865" spans="1:8" ht="21.75" customHeight="1" x14ac:dyDescent="0.2">
      <c r="A3865"/>
      <c r="B3865"/>
      <c r="C3865"/>
      <c r="D3865"/>
      <c r="E3865"/>
      <c r="F3865"/>
      <c r="G3865" s="2"/>
      <c r="H3865" s="48"/>
    </row>
    <row r="3866" spans="1:8" ht="21.75" customHeight="1" x14ac:dyDescent="0.2">
      <c r="A3866"/>
      <c r="B3866"/>
      <c r="C3866"/>
      <c r="D3866"/>
      <c r="E3866"/>
      <c r="F3866"/>
      <c r="G3866" s="2"/>
      <c r="H3866" s="48"/>
    </row>
    <row r="3867" spans="1:8" ht="21.75" customHeight="1" x14ac:dyDescent="0.2">
      <c r="A3867"/>
      <c r="B3867"/>
      <c r="C3867"/>
      <c r="D3867"/>
      <c r="E3867"/>
      <c r="F3867"/>
      <c r="G3867" s="2"/>
      <c r="H3867" s="48"/>
    </row>
    <row r="3868" spans="1:8" ht="21.75" customHeight="1" x14ac:dyDescent="0.2">
      <c r="A3868"/>
      <c r="B3868"/>
      <c r="C3868"/>
      <c r="D3868"/>
      <c r="E3868"/>
      <c r="F3868"/>
      <c r="G3868" s="2"/>
      <c r="H3868" s="48"/>
    </row>
    <row r="3869" spans="1:8" ht="21.75" customHeight="1" x14ac:dyDescent="0.2">
      <c r="A3869"/>
      <c r="B3869"/>
      <c r="C3869"/>
      <c r="D3869"/>
      <c r="E3869"/>
      <c r="F3869"/>
      <c r="G3869" s="2"/>
      <c r="H3869" s="48"/>
    </row>
    <row r="3870" spans="1:8" ht="21.75" customHeight="1" x14ac:dyDescent="0.2">
      <c r="A3870"/>
      <c r="B3870"/>
      <c r="C3870"/>
      <c r="D3870"/>
      <c r="E3870"/>
      <c r="F3870"/>
      <c r="G3870" s="2"/>
      <c r="H3870" s="48"/>
    </row>
    <row r="3871" spans="1:8" ht="21.75" customHeight="1" x14ac:dyDescent="0.2">
      <c r="A3871"/>
      <c r="B3871"/>
      <c r="C3871"/>
      <c r="D3871"/>
      <c r="E3871"/>
      <c r="F3871"/>
      <c r="G3871" s="2"/>
      <c r="H3871" s="48"/>
    </row>
    <row r="3872" spans="1:8" ht="21.75" customHeight="1" x14ac:dyDescent="0.2">
      <c r="A3872"/>
      <c r="B3872"/>
      <c r="C3872"/>
      <c r="D3872"/>
      <c r="E3872"/>
      <c r="F3872"/>
      <c r="G3872" s="2"/>
      <c r="H3872" s="48"/>
    </row>
    <row r="3873" spans="1:8" ht="21.75" customHeight="1" x14ac:dyDescent="0.2">
      <c r="A3873"/>
      <c r="B3873"/>
      <c r="C3873"/>
      <c r="D3873"/>
      <c r="E3873"/>
      <c r="F3873"/>
      <c r="G3873" s="2"/>
      <c r="H3873" s="48"/>
    </row>
    <row r="3874" spans="1:8" ht="21.75" customHeight="1" x14ac:dyDescent="0.2">
      <c r="A3874"/>
      <c r="B3874"/>
      <c r="C3874"/>
      <c r="D3874"/>
      <c r="E3874"/>
      <c r="F3874"/>
      <c r="G3874" s="2"/>
      <c r="H3874" s="48"/>
    </row>
    <row r="3875" spans="1:8" ht="21.75" customHeight="1" x14ac:dyDescent="0.2">
      <c r="A3875"/>
      <c r="B3875"/>
      <c r="C3875"/>
      <c r="D3875"/>
      <c r="E3875"/>
      <c r="F3875"/>
      <c r="G3875" s="2"/>
      <c r="H3875" s="48"/>
    </row>
    <row r="3876" spans="1:8" ht="21.75" customHeight="1" x14ac:dyDescent="0.2">
      <c r="A3876"/>
      <c r="B3876"/>
      <c r="C3876"/>
      <c r="D3876"/>
      <c r="E3876"/>
      <c r="F3876"/>
      <c r="G3876" s="2"/>
      <c r="H3876" s="48"/>
    </row>
    <row r="3877" spans="1:8" ht="21.75" customHeight="1" x14ac:dyDescent="0.2">
      <c r="A3877"/>
      <c r="B3877"/>
      <c r="C3877"/>
      <c r="D3877"/>
      <c r="E3877"/>
      <c r="F3877"/>
      <c r="G3877" s="2"/>
      <c r="H3877" s="48"/>
    </row>
    <row r="3878" spans="1:8" ht="21.75" customHeight="1" x14ac:dyDescent="0.2">
      <c r="A3878"/>
      <c r="B3878"/>
      <c r="C3878"/>
      <c r="D3878"/>
      <c r="E3878"/>
      <c r="F3878"/>
      <c r="G3878" s="2"/>
      <c r="H3878" s="48"/>
    </row>
    <row r="3879" spans="1:8" ht="21.75" customHeight="1" x14ac:dyDescent="0.2">
      <c r="A3879"/>
      <c r="B3879"/>
      <c r="C3879"/>
      <c r="D3879"/>
      <c r="E3879"/>
      <c r="F3879"/>
      <c r="G3879" s="2"/>
      <c r="H3879" s="48"/>
    </row>
    <row r="3880" spans="1:8" ht="21.75" customHeight="1" x14ac:dyDescent="0.2">
      <c r="A3880"/>
      <c r="B3880"/>
      <c r="C3880"/>
      <c r="D3880"/>
      <c r="E3880"/>
      <c r="F3880"/>
      <c r="G3880" s="2"/>
      <c r="H3880" s="48"/>
    </row>
    <row r="3881" spans="1:8" ht="21.75" customHeight="1" x14ac:dyDescent="0.2">
      <c r="A3881"/>
      <c r="B3881"/>
      <c r="C3881"/>
      <c r="D3881"/>
      <c r="E3881"/>
      <c r="F3881"/>
      <c r="G3881" s="2"/>
      <c r="H3881" s="48"/>
    </row>
    <row r="3882" spans="1:8" ht="21.75" customHeight="1" x14ac:dyDescent="0.2">
      <c r="A3882"/>
      <c r="B3882"/>
      <c r="C3882"/>
      <c r="D3882"/>
      <c r="E3882"/>
      <c r="F3882"/>
      <c r="G3882" s="2"/>
      <c r="H3882" s="48"/>
    </row>
    <row r="3883" spans="1:8" ht="21.75" customHeight="1" x14ac:dyDescent="0.2">
      <c r="A3883"/>
      <c r="B3883"/>
      <c r="C3883"/>
      <c r="D3883"/>
      <c r="E3883"/>
      <c r="F3883"/>
      <c r="G3883" s="2"/>
      <c r="H3883" s="48"/>
    </row>
    <row r="3884" spans="1:8" ht="21.75" customHeight="1" x14ac:dyDescent="0.2">
      <c r="A3884"/>
      <c r="B3884"/>
      <c r="C3884"/>
      <c r="D3884"/>
      <c r="E3884"/>
      <c r="F3884"/>
      <c r="G3884" s="2"/>
      <c r="H3884" s="48"/>
    </row>
    <row r="3885" spans="1:8" ht="21.75" customHeight="1" x14ac:dyDescent="0.2">
      <c r="A3885"/>
      <c r="B3885"/>
      <c r="C3885"/>
      <c r="D3885"/>
      <c r="E3885"/>
      <c r="F3885"/>
      <c r="G3885" s="2"/>
      <c r="H3885" s="48"/>
    </row>
    <row r="3886" spans="1:8" ht="21.75" customHeight="1" x14ac:dyDescent="0.2">
      <c r="A3886"/>
      <c r="B3886"/>
      <c r="C3886"/>
      <c r="D3886"/>
      <c r="E3886"/>
      <c r="F3886"/>
      <c r="G3886" s="2"/>
      <c r="H3886" s="48"/>
    </row>
    <row r="3887" spans="1:8" ht="21.75" customHeight="1" x14ac:dyDescent="0.2">
      <c r="A3887"/>
      <c r="B3887"/>
      <c r="C3887"/>
      <c r="D3887"/>
      <c r="E3887"/>
      <c r="F3887"/>
      <c r="G3887" s="2"/>
      <c r="H3887" s="48"/>
    </row>
    <row r="3888" spans="1:8" ht="21.75" customHeight="1" x14ac:dyDescent="0.2">
      <c r="A3888"/>
      <c r="B3888"/>
      <c r="C3888"/>
      <c r="D3888"/>
      <c r="E3888"/>
      <c r="F3888"/>
      <c r="G3888" s="2"/>
      <c r="H3888" s="48"/>
    </row>
    <row r="3889" spans="1:8" ht="21.75" customHeight="1" x14ac:dyDescent="0.2">
      <c r="A3889"/>
      <c r="B3889"/>
      <c r="C3889"/>
      <c r="D3889"/>
      <c r="E3889"/>
      <c r="F3889"/>
      <c r="G3889" s="2"/>
      <c r="H3889" s="48"/>
    </row>
    <row r="3890" spans="1:8" ht="21.75" customHeight="1" x14ac:dyDescent="0.2">
      <c r="A3890"/>
      <c r="B3890"/>
      <c r="C3890"/>
      <c r="D3890"/>
      <c r="E3890"/>
      <c r="F3890"/>
      <c r="G3890" s="2"/>
      <c r="H3890" s="48"/>
    </row>
    <row r="3891" spans="1:8" ht="21.75" customHeight="1" x14ac:dyDescent="0.2">
      <c r="A3891"/>
      <c r="B3891"/>
      <c r="C3891"/>
      <c r="D3891"/>
      <c r="E3891"/>
      <c r="F3891"/>
      <c r="G3891" s="2"/>
      <c r="H3891" s="48"/>
    </row>
    <row r="3892" spans="1:8" ht="21.75" customHeight="1" x14ac:dyDescent="0.2">
      <c r="A3892"/>
      <c r="B3892"/>
      <c r="C3892"/>
      <c r="D3892"/>
      <c r="E3892"/>
      <c r="F3892"/>
      <c r="G3892" s="2"/>
      <c r="H3892" s="48"/>
    </row>
    <row r="3893" spans="1:8" ht="21.75" customHeight="1" x14ac:dyDescent="0.2">
      <c r="A3893"/>
      <c r="B3893"/>
      <c r="C3893"/>
      <c r="D3893"/>
      <c r="E3893"/>
      <c r="F3893"/>
      <c r="G3893" s="2"/>
      <c r="H3893" s="48"/>
    </row>
    <row r="3894" spans="1:8" ht="21.75" customHeight="1" x14ac:dyDescent="0.2">
      <c r="A3894"/>
      <c r="B3894"/>
      <c r="C3894"/>
      <c r="D3894"/>
      <c r="E3894"/>
      <c r="F3894"/>
      <c r="G3894" s="2"/>
      <c r="H3894" s="48"/>
    </row>
    <row r="3895" spans="1:8" ht="21.75" customHeight="1" x14ac:dyDescent="0.2">
      <c r="A3895"/>
      <c r="B3895"/>
      <c r="C3895"/>
      <c r="D3895"/>
      <c r="E3895"/>
      <c r="F3895"/>
      <c r="G3895" s="2"/>
      <c r="H3895" s="48"/>
    </row>
    <row r="3896" spans="1:8" ht="21.75" customHeight="1" x14ac:dyDescent="0.2">
      <c r="A3896"/>
      <c r="B3896"/>
      <c r="C3896"/>
      <c r="D3896"/>
      <c r="E3896"/>
      <c r="F3896"/>
      <c r="G3896" s="2"/>
      <c r="H3896" s="48"/>
    </row>
    <row r="3897" spans="1:8" ht="21.75" customHeight="1" x14ac:dyDescent="0.2">
      <c r="A3897"/>
      <c r="B3897"/>
      <c r="C3897"/>
      <c r="D3897"/>
      <c r="E3897"/>
      <c r="F3897"/>
      <c r="G3897" s="2"/>
      <c r="H3897" s="48"/>
    </row>
    <row r="3898" spans="1:8" ht="21.75" customHeight="1" x14ac:dyDescent="0.2">
      <c r="A3898"/>
      <c r="B3898"/>
      <c r="C3898"/>
      <c r="D3898"/>
      <c r="E3898"/>
      <c r="F3898"/>
      <c r="G3898" s="2"/>
      <c r="H3898" s="48"/>
    </row>
    <row r="3899" spans="1:8" ht="21.75" customHeight="1" x14ac:dyDescent="0.2">
      <c r="A3899"/>
      <c r="B3899"/>
      <c r="C3899"/>
      <c r="D3899"/>
      <c r="E3899"/>
      <c r="F3899"/>
      <c r="G3899" s="2"/>
      <c r="H3899" s="48"/>
    </row>
    <row r="3900" spans="1:8" ht="21.75" customHeight="1" x14ac:dyDescent="0.2">
      <c r="A3900"/>
      <c r="B3900"/>
      <c r="C3900"/>
      <c r="D3900"/>
      <c r="E3900"/>
      <c r="F3900"/>
      <c r="G3900" s="2"/>
      <c r="H3900" s="48"/>
    </row>
    <row r="3901" spans="1:8" ht="21.75" customHeight="1" x14ac:dyDescent="0.2">
      <c r="A3901"/>
      <c r="B3901"/>
      <c r="C3901"/>
      <c r="D3901"/>
      <c r="E3901"/>
      <c r="F3901"/>
      <c r="G3901" s="2"/>
      <c r="H3901" s="48"/>
    </row>
    <row r="3902" spans="1:8" ht="21.75" customHeight="1" x14ac:dyDescent="0.2">
      <c r="A3902"/>
      <c r="B3902"/>
      <c r="C3902"/>
      <c r="D3902"/>
      <c r="E3902"/>
      <c r="F3902"/>
      <c r="G3902" s="2"/>
      <c r="H3902" s="48"/>
    </row>
    <row r="3903" spans="1:8" ht="21.75" customHeight="1" x14ac:dyDescent="0.2">
      <c r="A3903"/>
      <c r="B3903"/>
      <c r="C3903"/>
      <c r="D3903"/>
      <c r="E3903"/>
      <c r="F3903"/>
      <c r="G3903" s="2"/>
      <c r="H3903" s="48"/>
    </row>
    <row r="3904" spans="1:8" ht="21.75" customHeight="1" x14ac:dyDescent="0.2">
      <c r="A3904"/>
      <c r="B3904"/>
      <c r="C3904"/>
      <c r="D3904"/>
      <c r="E3904"/>
      <c r="F3904"/>
      <c r="G3904" s="2"/>
      <c r="H3904" s="48"/>
    </row>
    <row r="3905" spans="1:8" ht="21.75" customHeight="1" x14ac:dyDescent="0.2">
      <c r="A3905"/>
      <c r="B3905"/>
      <c r="C3905"/>
      <c r="D3905"/>
      <c r="E3905"/>
      <c r="F3905"/>
      <c r="G3905" s="2"/>
      <c r="H3905" s="48"/>
    </row>
    <row r="3906" spans="1:8" ht="21.75" customHeight="1" x14ac:dyDescent="0.2">
      <c r="A3906"/>
      <c r="B3906"/>
      <c r="C3906"/>
      <c r="D3906"/>
      <c r="E3906"/>
      <c r="F3906"/>
      <c r="G3906" s="2"/>
      <c r="H3906" s="48"/>
    </row>
    <row r="3907" spans="1:8" ht="21.75" customHeight="1" x14ac:dyDescent="0.2">
      <c r="A3907"/>
      <c r="B3907"/>
      <c r="C3907"/>
      <c r="D3907"/>
      <c r="E3907"/>
      <c r="F3907"/>
      <c r="G3907" s="2"/>
      <c r="H3907" s="48"/>
    </row>
    <row r="3908" spans="1:8" ht="21.75" customHeight="1" x14ac:dyDescent="0.2">
      <c r="A3908"/>
      <c r="B3908"/>
      <c r="C3908"/>
      <c r="D3908"/>
      <c r="E3908"/>
      <c r="F3908"/>
      <c r="G3908" s="2"/>
      <c r="H3908" s="48"/>
    </row>
    <row r="3909" spans="1:8" ht="21.75" customHeight="1" x14ac:dyDescent="0.2">
      <c r="A3909"/>
      <c r="B3909"/>
      <c r="C3909"/>
      <c r="D3909"/>
      <c r="E3909"/>
      <c r="F3909"/>
      <c r="G3909" s="2"/>
      <c r="H3909" s="48"/>
    </row>
    <row r="3910" spans="1:8" ht="21.75" customHeight="1" x14ac:dyDescent="0.2">
      <c r="A3910"/>
      <c r="B3910"/>
      <c r="C3910"/>
      <c r="D3910"/>
      <c r="E3910"/>
      <c r="F3910"/>
      <c r="G3910" s="2"/>
      <c r="H3910" s="48"/>
    </row>
    <row r="3911" spans="1:8" ht="21.75" customHeight="1" x14ac:dyDescent="0.2">
      <c r="A3911"/>
      <c r="B3911"/>
      <c r="C3911"/>
      <c r="D3911"/>
      <c r="E3911"/>
      <c r="F3911"/>
      <c r="G3911" s="2"/>
      <c r="H3911" s="48"/>
    </row>
    <row r="3912" spans="1:8" ht="21.75" customHeight="1" x14ac:dyDescent="0.2">
      <c r="A3912"/>
      <c r="B3912"/>
      <c r="C3912"/>
      <c r="D3912"/>
      <c r="E3912"/>
      <c r="F3912"/>
      <c r="G3912" s="2"/>
      <c r="H3912" s="48"/>
    </row>
    <row r="3913" spans="1:8" ht="21.75" customHeight="1" x14ac:dyDescent="0.2">
      <c r="A3913"/>
      <c r="B3913"/>
      <c r="C3913"/>
      <c r="D3913"/>
      <c r="E3913"/>
      <c r="F3913"/>
      <c r="G3913" s="2"/>
      <c r="H3913" s="48"/>
    </row>
    <row r="3914" spans="1:8" ht="21.75" customHeight="1" x14ac:dyDescent="0.2">
      <c r="A3914"/>
      <c r="B3914"/>
      <c r="C3914"/>
      <c r="D3914"/>
      <c r="E3914"/>
      <c r="F3914"/>
      <c r="G3914" s="2"/>
      <c r="H3914" s="48"/>
    </row>
    <row r="3915" spans="1:8" ht="21.75" customHeight="1" x14ac:dyDescent="0.2">
      <c r="A3915"/>
      <c r="B3915"/>
      <c r="C3915"/>
      <c r="D3915"/>
      <c r="E3915"/>
      <c r="F3915"/>
      <c r="G3915" s="2"/>
      <c r="H3915" s="48"/>
    </row>
    <row r="3916" spans="1:8" ht="21.75" customHeight="1" x14ac:dyDescent="0.2">
      <c r="A3916"/>
      <c r="B3916"/>
      <c r="C3916"/>
      <c r="D3916"/>
      <c r="E3916"/>
      <c r="F3916"/>
      <c r="G3916" s="2"/>
      <c r="H3916" s="48"/>
    </row>
    <row r="3917" spans="1:8" ht="21.75" customHeight="1" x14ac:dyDescent="0.2">
      <c r="A3917"/>
      <c r="B3917"/>
      <c r="C3917"/>
      <c r="D3917"/>
      <c r="E3917"/>
      <c r="F3917"/>
      <c r="G3917" s="2"/>
      <c r="H3917" s="48"/>
    </row>
    <row r="3918" spans="1:8" ht="21.75" customHeight="1" x14ac:dyDescent="0.2">
      <c r="A3918"/>
      <c r="B3918"/>
      <c r="C3918"/>
      <c r="D3918"/>
      <c r="E3918"/>
      <c r="F3918"/>
      <c r="G3918" s="2"/>
      <c r="H3918" s="48"/>
    </row>
    <row r="3919" spans="1:8" ht="21.75" customHeight="1" x14ac:dyDescent="0.2">
      <c r="A3919"/>
      <c r="B3919"/>
      <c r="C3919"/>
      <c r="D3919"/>
      <c r="E3919"/>
      <c r="F3919"/>
      <c r="G3919" s="2"/>
      <c r="H3919" s="48"/>
    </row>
    <row r="3920" spans="1:8" ht="21.75" customHeight="1" x14ac:dyDescent="0.2">
      <c r="A3920"/>
      <c r="B3920"/>
      <c r="C3920"/>
      <c r="D3920"/>
      <c r="E3920"/>
      <c r="F3920"/>
      <c r="G3920" s="2"/>
      <c r="H3920" s="48"/>
    </row>
    <row r="3921" spans="1:8" ht="21.75" customHeight="1" x14ac:dyDescent="0.2">
      <c r="A3921"/>
      <c r="B3921"/>
      <c r="C3921"/>
      <c r="D3921"/>
      <c r="E3921"/>
      <c r="F3921"/>
      <c r="G3921" s="2"/>
      <c r="H3921" s="48"/>
    </row>
    <row r="3922" spans="1:8" ht="21.75" customHeight="1" x14ac:dyDescent="0.2">
      <c r="A3922"/>
      <c r="B3922"/>
      <c r="C3922"/>
      <c r="D3922"/>
      <c r="E3922"/>
      <c r="F3922"/>
      <c r="G3922" s="2"/>
      <c r="H3922" s="48"/>
    </row>
    <row r="3923" spans="1:8" ht="21.75" customHeight="1" x14ac:dyDescent="0.2">
      <c r="A3923"/>
      <c r="B3923"/>
      <c r="C3923"/>
      <c r="D3923"/>
      <c r="E3923"/>
      <c r="F3923"/>
      <c r="G3923" s="2"/>
      <c r="H3923" s="48"/>
    </row>
    <row r="3924" spans="1:8" ht="21.75" customHeight="1" x14ac:dyDescent="0.2">
      <c r="A3924"/>
      <c r="B3924"/>
      <c r="C3924"/>
      <c r="D3924"/>
      <c r="E3924"/>
      <c r="F3924"/>
      <c r="G3924" s="2"/>
      <c r="H3924" s="48"/>
    </row>
    <row r="3925" spans="1:8" ht="21.75" customHeight="1" x14ac:dyDescent="0.2">
      <c r="A3925"/>
      <c r="B3925"/>
      <c r="C3925"/>
      <c r="D3925"/>
      <c r="E3925"/>
      <c r="F3925"/>
      <c r="G3925" s="2"/>
      <c r="H3925" s="48"/>
    </row>
    <row r="3926" spans="1:8" ht="21.75" customHeight="1" x14ac:dyDescent="0.2">
      <c r="A3926"/>
      <c r="B3926"/>
      <c r="C3926"/>
      <c r="D3926"/>
      <c r="E3926"/>
      <c r="F3926"/>
      <c r="G3926" s="2"/>
      <c r="H3926" s="48"/>
    </row>
    <row r="3927" spans="1:8" ht="21.75" customHeight="1" x14ac:dyDescent="0.2">
      <c r="A3927"/>
      <c r="B3927"/>
      <c r="C3927"/>
      <c r="D3927"/>
      <c r="E3927"/>
      <c r="F3927"/>
      <c r="G3927" s="2"/>
      <c r="H3927" s="48"/>
    </row>
    <row r="3928" spans="1:8" ht="21.75" customHeight="1" x14ac:dyDescent="0.2">
      <c r="A3928"/>
      <c r="B3928"/>
      <c r="C3928"/>
      <c r="D3928"/>
      <c r="E3928"/>
      <c r="F3928"/>
      <c r="G3928" s="2"/>
      <c r="H3928" s="48"/>
    </row>
    <row r="3929" spans="1:8" ht="21.75" customHeight="1" x14ac:dyDescent="0.2">
      <c r="A3929"/>
      <c r="B3929"/>
      <c r="C3929"/>
      <c r="D3929"/>
      <c r="E3929"/>
      <c r="F3929"/>
      <c r="G3929" s="2"/>
      <c r="H3929" s="48"/>
    </row>
    <row r="3930" spans="1:8" ht="21.75" customHeight="1" x14ac:dyDescent="0.2">
      <c r="A3930"/>
      <c r="B3930"/>
      <c r="C3930"/>
      <c r="D3930"/>
      <c r="E3930"/>
      <c r="F3930"/>
      <c r="G3930" s="2"/>
      <c r="H3930" s="48"/>
    </row>
    <row r="3931" spans="1:8" ht="21.75" customHeight="1" x14ac:dyDescent="0.2">
      <c r="A3931"/>
      <c r="B3931"/>
      <c r="C3931"/>
      <c r="D3931"/>
      <c r="E3931"/>
      <c r="F3931"/>
      <c r="G3931" s="2"/>
      <c r="H3931" s="48"/>
    </row>
    <row r="3932" spans="1:8" ht="21.75" customHeight="1" x14ac:dyDescent="0.2">
      <c r="A3932"/>
      <c r="B3932"/>
      <c r="C3932"/>
      <c r="D3932"/>
      <c r="E3932"/>
      <c r="F3932"/>
      <c r="G3932" s="2"/>
      <c r="H3932" s="48"/>
    </row>
    <row r="3933" spans="1:8" ht="21.75" customHeight="1" x14ac:dyDescent="0.2">
      <c r="A3933"/>
      <c r="B3933"/>
      <c r="C3933"/>
      <c r="D3933"/>
      <c r="E3933"/>
      <c r="F3933"/>
      <c r="G3933" s="2"/>
      <c r="H3933" s="48"/>
    </row>
    <row r="3934" spans="1:8" ht="21.75" customHeight="1" x14ac:dyDescent="0.2">
      <c r="A3934"/>
      <c r="B3934"/>
      <c r="C3934"/>
      <c r="D3934"/>
      <c r="E3934"/>
      <c r="F3934"/>
      <c r="G3934" s="2"/>
      <c r="H3934" s="48"/>
    </row>
    <row r="3935" spans="1:8" ht="21.75" customHeight="1" x14ac:dyDescent="0.2">
      <c r="A3935"/>
      <c r="B3935"/>
      <c r="C3935"/>
      <c r="D3935"/>
      <c r="E3935"/>
      <c r="F3935"/>
      <c r="G3935" s="2"/>
      <c r="H3935" s="48"/>
    </row>
    <row r="3936" spans="1:8" ht="21.75" customHeight="1" x14ac:dyDescent="0.2">
      <c r="A3936"/>
      <c r="B3936"/>
      <c r="C3936"/>
      <c r="D3936"/>
      <c r="E3936"/>
      <c r="F3936"/>
      <c r="G3936" s="2"/>
      <c r="H3936" s="48"/>
    </row>
    <row r="3937" spans="1:8" ht="21.75" customHeight="1" x14ac:dyDescent="0.2">
      <c r="A3937"/>
      <c r="B3937"/>
      <c r="C3937"/>
      <c r="D3937"/>
      <c r="E3937"/>
      <c r="F3937"/>
      <c r="G3937" s="2"/>
      <c r="H3937" s="48"/>
    </row>
    <row r="3938" spans="1:8" ht="21.75" customHeight="1" x14ac:dyDescent="0.2">
      <c r="A3938"/>
      <c r="B3938"/>
      <c r="C3938"/>
      <c r="D3938"/>
      <c r="E3938"/>
      <c r="F3938"/>
      <c r="G3938" s="2"/>
      <c r="H3938" s="48"/>
    </row>
    <row r="3939" spans="1:8" ht="21.75" customHeight="1" x14ac:dyDescent="0.2">
      <c r="A3939"/>
      <c r="B3939"/>
      <c r="C3939"/>
      <c r="D3939"/>
      <c r="E3939"/>
      <c r="F3939"/>
      <c r="G3939" s="2"/>
      <c r="H3939" s="48"/>
    </row>
    <row r="3940" spans="1:8" ht="21.75" customHeight="1" x14ac:dyDescent="0.2">
      <c r="A3940"/>
      <c r="B3940"/>
      <c r="C3940"/>
      <c r="D3940"/>
      <c r="E3940"/>
      <c r="F3940"/>
      <c r="G3940" s="2"/>
      <c r="H3940" s="48"/>
    </row>
    <row r="3941" spans="1:8" ht="21.75" customHeight="1" x14ac:dyDescent="0.2">
      <c r="A3941"/>
      <c r="B3941"/>
      <c r="C3941"/>
      <c r="D3941"/>
      <c r="E3941"/>
      <c r="F3941"/>
      <c r="G3941" s="2"/>
      <c r="H3941" s="48"/>
    </row>
    <row r="3942" spans="1:8" ht="21.75" customHeight="1" x14ac:dyDescent="0.2">
      <c r="A3942"/>
      <c r="B3942"/>
      <c r="C3942"/>
      <c r="D3942"/>
      <c r="E3942"/>
      <c r="F3942"/>
      <c r="G3942" s="2"/>
      <c r="H3942" s="48"/>
    </row>
    <row r="3943" spans="1:8" ht="21.75" customHeight="1" x14ac:dyDescent="0.2">
      <c r="A3943"/>
      <c r="B3943"/>
      <c r="C3943"/>
      <c r="D3943"/>
      <c r="E3943"/>
      <c r="F3943"/>
      <c r="G3943" s="2"/>
      <c r="H3943" s="48"/>
    </row>
    <row r="3944" spans="1:8" ht="21.75" customHeight="1" x14ac:dyDescent="0.2">
      <c r="A3944"/>
      <c r="B3944"/>
      <c r="C3944"/>
      <c r="D3944"/>
      <c r="E3944"/>
      <c r="F3944"/>
      <c r="G3944" s="2"/>
      <c r="H3944" s="48"/>
    </row>
    <row r="3945" spans="1:8" ht="21.75" customHeight="1" x14ac:dyDescent="0.2">
      <c r="A3945"/>
      <c r="B3945"/>
      <c r="C3945"/>
      <c r="D3945"/>
      <c r="E3945"/>
      <c r="F3945"/>
      <c r="G3945" s="2"/>
      <c r="H3945" s="48"/>
    </row>
    <row r="3946" spans="1:8" ht="21.75" customHeight="1" x14ac:dyDescent="0.2">
      <c r="A3946"/>
      <c r="B3946"/>
      <c r="C3946"/>
      <c r="D3946"/>
      <c r="E3946"/>
      <c r="F3946"/>
      <c r="G3946" s="2"/>
      <c r="H3946" s="48"/>
    </row>
    <row r="3947" spans="1:8" ht="21.75" customHeight="1" x14ac:dyDescent="0.2">
      <c r="A3947"/>
      <c r="B3947"/>
      <c r="C3947"/>
      <c r="D3947"/>
      <c r="E3947"/>
      <c r="F3947"/>
      <c r="G3947" s="2"/>
      <c r="H3947" s="48"/>
    </row>
    <row r="3948" spans="1:8" ht="21.75" customHeight="1" x14ac:dyDescent="0.2">
      <c r="A3948"/>
      <c r="B3948"/>
      <c r="C3948"/>
      <c r="D3948"/>
      <c r="E3948"/>
      <c r="F3948"/>
      <c r="G3948" s="2"/>
      <c r="H3948" s="48"/>
    </row>
    <row r="3949" spans="1:8" ht="21.75" customHeight="1" x14ac:dyDescent="0.2">
      <c r="A3949"/>
      <c r="B3949"/>
      <c r="C3949"/>
      <c r="D3949"/>
      <c r="E3949"/>
      <c r="F3949"/>
      <c r="G3949" s="2"/>
      <c r="H3949" s="48"/>
    </row>
    <row r="3950" spans="1:8" ht="21.75" customHeight="1" x14ac:dyDescent="0.2">
      <c r="A3950"/>
      <c r="B3950"/>
      <c r="C3950"/>
      <c r="D3950"/>
      <c r="E3950"/>
      <c r="F3950"/>
      <c r="G3950" s="2"/>
      <c r="H3950" s="48"/>
    </row>
    <row r="3951" spans="1:8" ht="21.75" customHeight="1" x14ac:dyDescent="0.2">
      <c r="A3951"/>
      <c r="B3951"/>
      <c r="C3951"/>
      <c r="D3951"/>
      <c r="E3951"/>
      <c r="F3951"/>
      <c r="G3951" s="2"/>
      <c r="H3951" s="48"/>
    </row>
    <row r="3952" spans="1:8" ht="21.75" customHeight="1" x14ac:dyDescent="0.2">
      <c r="A3952"/>
      <c r="B3952"/>
      <c r="C3952"/>
      <c r="D3952"/>
      <c r="E3952"/>
      <c r="F3952"/>
      <c r="G3952" s="2"/>
      <c r="H3952" s="48"/>
    </row>
    <row r="3953" spans="1:8" ht="21.75" customHeight="1" x14ac:dyDescent="0.2">
      <c r="A3953"/>
      <c r="B3953"/>
      <c r="C3953"/>
      <c r="D3953"/>
      <c r="E3953"/>
      <c r="F3953"/>
      <c r="G3953" s="2"/>
      <c r="H3953" s="48"/>
    </row>
    <row r="3954" spans="1:8" ht="21.75" customHeight="1" x14ac:dyDescent="0.2">
      <c r="A3954"/>
      <c r="B3954"/>
      <c r="C3954"/>
      <c r="D3954"/>
      <c r="E3954"/>
      <c r="F3954"/>
      <c r="G3954" s="2"/>
      <c r="H3954" s="48"/>
    </row>
    <row r="3955" spans="1:8" ht="21.75" customHeight="1" x14ac:dyDescent="0.2">
      <c r="A3955"/>
      <c r="B3955"/>
      <c r="C3955"/>
      <c r="D3955"/>
      <c r="E3955"/>
      <c r="F3955"/>
      <c r="G3955" s="2"/>
      <c r="H3955" s="48"/>
    </row>
    <row r="3956" spans="1:8" ht="21.75" customHeight="1" x14ac:dyDescent="0.2">
      <c r="A3956"/>
      <c r="B3956"/>
      <c r="C3956"/>
      <c r="D3956"/>
      <c r="E3956"/>
      <c r="F3956"/>
      <c r="G3956" s="2"/>
      <c r="H3956" s="48"/>
    </row>
    <row r="3957" spans="1:8" ht="21.75" customHeight="1" x14ac:dyDescent="0.2">
      <c r="A3957"/>
      <c r="B3957"/>
      <c r="C3957"/>
      <c r="D3957"/>
      <c r="E3957"/>
      <c r="F3957"/>
      <c r="G3957" s="2"/>
      <c r="H3957" s="48"/>
    </row>
    <row r="3958" spans="1:8" ht="21.75" customHeight="1" x14ac:dyDescent="0.2">
      <c r="A3958"/>
      <c r="B3958"/>
      <c r="C3958"/>
      <c r="D3958"/>
      <c r="E3958"/>
      <c r="F3958"/>
      <c r="G3958" s="2"/>
      <c r="H3958" s="48"/>
    </row>
    <row r="3959" spans="1:8" ht="21.75" customHeight="1" x14ac:dyDescent="0.2">
      <c r="A3959"/>
      <c r="B3959"/>
      <c r="C3959"/>
      <c r="D3959"/>
      <c r="E3959"/>
      <c r="F3959"/>
      <c r="G3959" s="2"/>
      <c r="H3959" s="48"/>
    </row>
    <row r="3960" spans="1:8" ht="21.75" customHeight="1" x14ac:dyDescent="0.2">
      <c r="A3960"/>
      <c r="B3960"/>
      <c r="C3960"/>
      <c r="D3960"/>
      <c r="E3960"/>
      <c r="F3960"/>
      <c r="G3960" s="2"/>
      <c r="H3960" s="48"/>
    </row>
    <row r="3961" spans="1:8" ht="21.75" customHeight="1" x14ac:dyDescent="0.2">
      <c r="A3961"/>
      <c r="B3961"/>
      <c r="C3961"/>
      <c r="D3961"/>
      <c r="E3961"/>
      <c r="F3961"/>
      <c r="G3961" s="2"/>
      <c r="H3961" s="48"/>
    </row>
    <row r="3962" spans="1:8" ht="21.75" customHeight="1" x14ac:dyDescent="0.2">
      <c r="A3962"/>
      <c r="B3962"/>
      <c r="C3962"/>
      <c r="D3962"/>
      <c r="E3962"/>
      <c r="F3962"/>
      <c r="G3962" s="2"/>
      <c r="H3962" s="48"/>
    </row>
    <row r="3963" spans="1:8" ht="21.75" customHeight="1" x14ac:dyDescent="0.2">
      <c r="A3963"/>
      <c r="B3963"/>
      <c r="C3963"/>
      <c r="D3963"/>
      <c r="E3963"/>
      <c r="F3963"/>
      <c r="G3963" s="2"/>
      <c r="H3963" s="48"/>
    </row>
    <row r="3964" spans="1:8" ht="21.75" customHeight="1" x14ac:dyDescent="0.2">
      <c r="A3964"/>
      <c r="B3964"/>
      <c r="C3964"/>
      <c r="D3964"/>
      <c r="E3964"/>
      <c r="F3964"/>
      <c r="G3964" s="2"/>
      <c r="H3964" s="48"/>
    </row>
    <row r="3965" spans="1:8" ht="21.75" customHeight="1" x14ac:dyDescent="0.2">
      <c r="A3965"/>
      <c r="B3965"/>
      <c r="C3965"/>
      <c r="D3965"/>
      <c r="E3965"/>
      <c r="F3965"/>
      <c r="G3965" s="2"/>
      <c r="H3965" s="48"/>
    </row>
    <row r="3966" spans="1:8" ht="21.75" customHeight="1" x14ac:dyDescent="0.2">
      <c r="A3966"/>
      <c r="B3966"/>
      <c r="C3966"/>
      <c r="D3966"/>
      <c r="E3966"/>
      <c r="F3966"/>
      <c r="G3966" s="2"/>
      <c r="H3966" s="48"/>
    </row>
    <row r="3967" spans="1:8" ht="21.75" customHeight="1" x14ac:dyDescent="0.2">
      <c r="A3967"/>
      <c r="B3967"/>
      <c r="C3967"/>
      <c r="D3967"/>
      <c r="E3967"/>
      <c r="F3967"/>
      <c r="G3967" s="2"/>
      <c r="H3967" s="48"/>
    </row>
    <row r="3968" spans="1:8" ht="21.75" customHeight="1" x14ac:dyDescent="0.2">
      <c r="A3968"/>
      <c r="B3968"/>
      <c r="C3968"/>
      <c r="D3968"/>
      <c r="E3968"/>
      <c r="F3968"/>
      <c r="G3968" s="2"/>
      <c r="H3968" s="48"/>
    </row>
    <row r="3969" spans="1:8" ht="21.75" customHeight="1" x14ac:dyDescent="0.2">
      <c r="A3969"/>
      <c r="B3969"/>
      <c r="C3969"/>
      <c r="D3969"/>
      <c r="E3969"/>
      <c r="F3969"/>
      <c r="G3969" s="2"/>
      <c r="H3969" s="48"/>
    </row>
    <row r="3970" spans="1:8" ht="21.75" customHeight="1" x14ac:dyDescent="0.2">
      <c r="A3970"/>
      <c r="B3970"/>
      <c r="C3970"/>
      <c r="D3970"/>
      <c r="E3970"/>
      <c r="F3970"/>
      <c r="G3970" s="2"/>
      <c r="H3970" s="48"/>
    </row>
    <row r="3971" spans="1:8" ht="21.75" customHeight="1" x14ac:dyDescent="0.2">
      <c r="A3971"/>
      <c r="B3971"/>
      <c r="C3971"/>
      <c r="D3971"/>
      <c r="E3971"/>
      <c r="F3971"/>
      <c r="G3971" s="2"/>
      <c r="H3971" s="48"/>
    </row>
    <row r="3972" spans="1:8" ht="21.75" customHeight="1" x14ac:dyDescent="0.2">
      <c r="A3972"/>
      <c r="B3972"/>
      <c r="C3972"/>
      <c r="D3972"/>
      <c r="E3972"/>
      <c r="F3972"/>
      <c r="G3972" s="2"/>
      <c r="H3972" s="48"/>
    </row>
    <row r="3973" spans="1:8" ht="21.75" customHeight="1" x14ac:dyDescent="0.2">
      <c r="A3973"/>
      <c r="B3973"/>
      <c r="C3973"/>
      <c r="D3973"/>
      <c r="E3973"/>
      <c r="F3973"/>
      <c r="G3973" s="2"/>
      <c r="H3973" s="48"/>
    </row>
    <row r="3974" spans="1:8" ht="21.75" customHeight="1" x14ac:dyDescent="0.2">
      <c r="A3974"/>
      <c r="B3974"/>
      <c r="C3974"/>
      <c r="D3974"/>
      <c r="E3974"/>
      <c r="F3974"/>
      <c r="G3974" s="2"/>
      <c r="H3974" s="48"/>
    </row>
    <row r="3975" spans="1:8" ht="21.75" customHeight="1" x14ac:dyDescent="0.2">
      <c r="A3975"/>
      <c r="B3975"/>
      <c r="C3975"/>
      <c r="D3975"/>
      <c r="E3975"/>
      <c r="F3975"/>
      <c r="G3975" s="2"/>
      <c r="H3975" s="48"/>
    </row>
    <row r="3976" spans="1:8" ht="21.75" customHeight="1" x14ac:dyDescent="0.2">
      <c r="A3976"/>
      <c r="B3976"/>
      <c r="C3976"/>
      <c r="D3976"/>
      <c r="E3976"/>
      <c r="F3976"/>
      <c r="G3976" s="2"/>
      <c r="H3976" s="48"/>
    </row>
    <row r="3977" spans="1:8" ht="21.75" customHeight="1" x14ac:dyDescent="0.2">
      <c r="A3977"/>
      <c r="B3977"/>
      <c r="C3977"/>
      <c r="D3977"/>
      <c r="E3977"/>
      <c r="F3977"/>
      <c r="G3977" s="2"/>
      <c r="H3977" s="48"/>
    </row>
    <row r="3978" spans="1:8" ht="21.75" customHeight="1" x14ac:dyDescent="0.2">
      <c r="A3978"/>
      <c r="B3978"/>
      <c r="C3978"/>
      <c r="D3978"/>
      <c r="E3978"/>
      <c r="F3978"/>
      <c r="G3978" s="2"/>
      <c r="H3978" s="48"/>
    </row>
    <row r="3979" spans="1:8" ht="21.75" customHeight="1" x14ac:dyDescent="0.2">
      <c r="A3979"/>
      <c r="B3979"/>
      <c r="C3979"/>
      <c r="D3979"/>
      <c r="E3979"/>
      <c r="F3979"/>
      <c r="G3979" s="2"/>
      <c r="H3979" s="48"/>
    </row>
    <row r="3980" spans="1:8" ht="21.75" customHeight="1" x14ac:dyDescent="0.2">
      <c r="A3980"/>
      <c r="B3980"/>
      <c r="C3980"/>
      <c r="D3980"/>
      <c r="E3980"/>
      <c r="F3980"/>
      <c r="G3980" s="2"/>
      <c r="H3980" s="48"/>
    </row>
    <row r="3981" spans="1:8" ht="21.75" customHeight="1" x14ac:dyDescent="0.2">
      <c r="A3981"/>
      <c r="B3981"/>
      <c r="C3981"/>
      <c r="D3981"/>
      <c r="E3981"/>
      <c r="F3981"/>
      <c r="G3981" s="2"/>
      <c r="H3981" s="48"/>
    </row>
    <row r="3982" spans="1:8" ht="21.75" customHeight="1" x14ac:dyDescent="0.2">
      <c r="A3982"/>
      <c r="B3982"/>
      <c r="C3982"/>
      <c r="D3982"/>
      <c r="E3982"/>
      <c r="F3982"/>
      <c r="G3982" s="2"/>
      <c r="H3982" s="48"/>
    </row>
    <row r="3983" spans="1:8" ht="21.75" customHeight="1" x14ac:dyDescent="0.2">
      <c r="A3983"/>
      <c r="B3983"/>
      <c r="C3983"/>
      <c r="D3983"/>
      <c r="E3983"/>
      <c r="F3983"/>
      <c r="G3983" s="2"/>
      <c r="H3983" s="48"/>
    </row>
    <row r="3984" spans="1:8" ht="21.75" customHeight="1" x14ac:dyDescent="0.2">
      <c r="A3984"/>
      <c r="B3984"/>
      <c r="C3984"/>
      <c r="D3984"/>
      <c r="E3984"/>
      <c r="F3984"/>
      <c r="G3984" s="2"/>
      <c r="H3984" s="48"/>
    </row>
    <row r="3985" spans="1:8" ht="21.75" customHeight="1" x14ac:dyDescent="0.2">
      <c r="A3985"/>
      <c r="B3985"/>
      <c r="C3985"/>
      <c r="D3985"/>
      <c r="E3985"/>
      <c r="F3985"/>
      <c r="G3985" s="2"/>
      <c r="H3985" s="48"/>
    </row>
    <row r="3986" spans="1:8" ht="21.75" customHeight="1" x14ac:dyDescent="0.2">
      <c r="A3986"/>
      <c r="B3986"/>
      <c r="C3986"/>
      <c r="D3986"/>
      <c r="E3986"/>
      <c r="F3986"/>
      <c r="G3986" s="2"/>
      <c r="H3986" s="48"/>
    </row>
    <row r="3987" spans="1:8" ht="21.75" customHeight="1" x14ac:dyDescent="0.2">
      <c r="A3987"/>
      <c r="B3987"/>
      <c r="C3987"/>
      <c r="D3987"/>
      <c r="E3987"/>
      <c r="F3987"/>
      <c r="G3987" s="2"/>
      <c r="H3987" s="48"/>
    </row>
    <row r="3988" spans="1:8" ht="21.75" customHeight="1" x14ac:dyDescent="0.2">
      <c r="A3988"/>
      <c r="B3988"/>
      <c r="C3988"/>
      <c r="D3988"/>
      <c r="E3988"/>
      <c r="F3988"/>
      <c r="G3988" s="2"/>
      <c r="H3988" s="48"/>
    </row>
    <row r="3989" spans="1:8" ht="21.75" customHeight="1" x14ac:dyDescent="0.2">
      <c r="A3989"/>
      <c r="B3989"/>
      <c r="C3989"/>
      <c r="D3989"/>
      <c r="E3989"/>
      <c r="F3989"/>
      <c r="G3989" s="2"/>
      <c r="H3989" s="48"/>
    </row>
    <row r="3990" spans="1:8" ht="21.75" customHeight="1" x14ac:dyDescent="0.2">
      <c r="A3990"/>
      <c r="B3990"/>
      <c r="C3990"/>
      <c r="D3990"/>
      <c r="E3990"/>
      <c r="F3990"/>
      <c r="G3990" s="2"/>
      <c r="H3990" s="48"/>
    </row>
    <row r="3991" spans="1:8" ht="21.75" customHeight="1" x14ac:dyDescent="0.2">
      <c r="A3991"/>
      <c r="B3991"/>
      <c r="C3991"/>
      <c r="D3991"/>
      <c r="E3991"/>
      <c r="F3991"/>
      <c r="G3991" s="2"/>
      <c r="H3991" s="48"/>
    </row>
    <row r="3992" spans="1:8" ht="21.75" customHeight="1" x14ac:dyDescent="0.2">
      <c r="A3992"/>
      <c r="B3992"/>
      <c r="C3992"/>
      <c r="D3992"/>
      <c r="E3992"/>
      <c r="F3992"/>
      <c r="G3992" s="2"/>
      <c r="H3992" s="48"/>
    </row>
    <row r="3993" spans="1:8" ht="21.75" customHeight="1" x14ac:dyDescent="0.2">
      <c r="A3993"/>
      <c r="B3993"/>
      <c r="C3993"/>
      <c r="D3993"/>
      <c r="E3993"/>
      <c r="F3993"/>
      <c r="G3993" s="2"/>
      <c r="H3993" s="48"/>
    </row>
    <row r="3994" spans="1:8" ht="21.75" customHeight="1" x14ac:dyDescent="0.2">
      <c r="A3994"/>
      <c r="B3994"/>
      <c r="C3994"/>
      <c r="D3994"/>
      <c r="E3994"/>
      <c r="F3994"/>
      <c r="G3994" s="2"/>
      <c r="H3994" s="48"/>
    </row>
    <row r="3995" spans="1:8" ht="21.75" customHeight="1" x14ac:dyDescent="0.2">
      <c r="A3995"/>
      <c r="B3995"/>
      <c r="C3995"/>
      <c r="D3995"/>
      <c r="E3995"/>
      <c r="F3995"/>
      <c r="G3995" s="2"/>
      <c r="H3995" s="48"/>
    </row>
    <row r="3996" spans="1:8" ht="21.75" customHeight="1" x14ac:dyDescent="0.2">
      <c r="A3996"/>
      <c r="B3996"/>
      <c r="C3996"/>
      <c r="D3996"/>
      <c r="E3996"/>
      <c r="F3996"/>
      <c r="G3996" s="2"/>
      <c r="H3996" s="48"/>
    </row>
    <row r="3997" spans="1:8" ht="21.75" customHeight="1" x14ac:dyDescent="0.2">
      <c r="A3997"/>
      <c r="B3997"/>
      <c r="C3997"/>
      <c r="D3997"/>
      <c r="E3997"/>
      <c r="F3997"/>
      <c r="G3997" s="2"/>
      <c r="H3997" s="48"/>
    </row>
    <row r="3998" spans="1:8" ht="21.75" customHeight="1" x14ac:dyDescent="0.2">
      <c r="A3998"/>
      <c r="B3998"/>
      <c r="C3998"/>
      <c r="D3998"/>
      <c r="E3998"/>
      <c r="F3998"/>
      <c r="G3998" s="2"/>
      <c r="H3998" s="48"/>
    </row>
    <row r="3999" spans="1:8" ht="21.75" customHeight="1" x14ac:dyDescent="0.2">
      <c r="A3999"/>
      <c r="B3999"/>
      <c r="C3999"/>
      <c r="D3999"/>
      <c r="E3999"/>
      <c r="F3999"/>
      <c r="G3999" s="2"/>
      <c r="H3999" s="48"/>
    </row>
    <row r="4000" spans="1:8" ht="21.75" customHeight="1" x14ac:dyDescent="0.2">
      <c r="A4000"/>
      <c r="B4000"/>
      <c r="C4000"/>
      <c r="D4000"/>
      <c r="E4000"/>
      <c r="F4000"/>
      <c r="G4000" s="2"/>
      <c r="H4000" s="48"/>
    </row>
    <row r="4001" spans="1:8" ht="21.75" customHeight="1" x14ac:dyDescent="0.2">
      <c r="A4001"/>
      <c r="B4001"/>
      <c r="C4001"/>
      <c r="D4001"/>
      <c r="E4001"/>
      <c r="F4001"/>
      <c r="G4001" s="2"/>
      <c r="H4001" s="48"/>
    </row>
    <row r="4002" spans="1:8" ht="21.75" customHeight="1" x14ac:dyDescent="0.2">
      <c r="A4002"/>
      <c r="B4002"/>
      <c r="C4002"/>
      <c r="D4002"/>
      <c r="E4002"/>
      <c r="F4002"/>
      <c r="G4002" s="2"/>
      <c r="H4002" s="48"/>
    </row>
    <row r="4003" spans="1:8" ht="21.75" customHeight="1" x14ac:dyDescent="0.2">
      <c r="A4003"/>
      <c r="B4003"/>
      <c r="C4003"/>
      <c r="D4003"/>
      <c r="E4003"/>
      <c r="F4003"/>
      <c r="G4003" s="2"/>
      <c r="H4003" s="48"/>
    </row>
    <row r="4004" spans="1:8" ht="21.75" customHeight="1" x14ac:dyDescent="0.2">
      <c r="A4004"/>
      <c r="B4004"/>
      <c r="C4004"/>
      <c r="D4004"/>
      <c r="E4004"/>
      <c r="F4004"/>
      <c r="G4004" s="2"/>
      <c r="H4004" s="48"/>
    </row>
    <row r="4005" spans="1:8" ht="21.75" customHeight="1" x14ac:dyDescent="0.2">
      <c r="A4005"/>
      <c r="B4005"/>
      <c r="C4005"/>
      <c r="D4005"/>
      <c r="E4005"/>
      <c r="F4005"/>
      <c r="G4005" s="2"/>
      <c r="H4005" s="48"/>
    </row>
    <row r="4006" spans="1:8" ht="21.75" customHeight="1" x14ac:dyDescent="0.2">
      <c r="A4006"/>
      <c r="B4006"/>
      <c r="C4006"/>
      <c r="D4006"/>
      <c r="E4006"/>
      <c r="F4006"/>
      <c r="G4006" s="2"/>
      <c r="H4006" s="48"/>
    </row>
    <row r="4007" spans="1:8" ht="21.75" customHeight="1" x14ac:dyDescent="0.2">
      <c r="A4007"/>
      <c r="B4007"/>
      <c r="C4007"/>
      <c r="D4007"/>
      <c r="E4007"/>
      <c r="F4007"/>
      <c r="G4007" s="2"/>
      <c r="H4007" s="48"/>
    </row>
    <row r="4008" spans="1:8" ht="21.75" customHeight="1" x14ac:dyDescent="0.2">
      <c r="A4008"/>
      <c r="B4008"/>
      <c r="C4008"/>
      <c r="D4008"/>
      <c r="E4008"/>
      <c r="F4008"/>
      <c r="G4008" s="2"/>
      <c r="H4008" s="48"/>
    </row>
    <row r="4009" spans="1:8" ht="21.75" customHeight="1" x14ac:dyDescent="0.2">
      <c r="A4009"/>
      <c r="B4009"/>
      <c r="C4009"/>
      <c r="D4009"/>
      <c r="E4009"/>
      <c r="F4009"/>
      <c r="G4009" s="2"/>
      <c r="H4009" s="48"/>
    </row>
    <row r="4010" spans="1:8" ht="21.75" customHeight="1" x14ac:dyDescent="0.2">
      <c r="A4010"/>
      <c r="B4010"/>
      <c r="C4010"/>
      <c r="D4010"/>
      <c r="E4010"/>
      <c r="F4010"/>
      <c r="G4010" s="2"/>
      <c r="H4010" s="48"/>
    </row>
    <row r="4011" spans="1:8" ht="21.75" customHeight="1" x14ac:dyDescent="0.2">
      <c r="A4011"/>
      <c r="B4011"/>
      <c r="C4011"/>
      <c r="D4011"/>
      <c r="E4011"/>
      <c r="F4011"/>
      <c r="G4011" s="2"/>
      <c r="H4011" s="48"/>
    </row>
    <row r="4012" spans="1:8" ht="21.75" customHeight="1" x14ac:dyDescent="0.2">
      <c r="A4012"/>
      <c r="B4012"/>
      <c r="C4012"/>
      <c r="D4012"/>
      <c r="E4012"/>
      <c r="F4012"/>
      <c r="G4012" s="2"/>
      <c r="H4012" s="48"/>
    </row>
    <row r="4013" spans="1:8" ht="21.75" customHeight="1" x14ac:dyDescent="0.2">
      <c r="A4013"/>
      <c r="B4013"/>
      <c r="C4013"/>
      <c r="D4013"/>
      <c r="E4013"/>
      <c r="F4013"/>
      <c r="G4013" s="2"/>
      <c r="H4013" s="48"/>
    </row>
    <row r="4014" spans="1:8" ht="21.75" customHeight="1" x14ac:dyDescent="0.2">
      <c r="A4014"/>
      <c r="B4014"/>
      <c r="C4014"/>
      <c r="D4014"/>
      <c r="E4014"/>
      <c r="F4014"/>
      <c r="G4014" s="2"/>
      <c r="H4014" s="48"/>
    </row>
    <row r="4015" spans="1:8" ht="21.75" customHeight="1" x14ac:dyDescent="0.2">
      <c r="A4015"/>
      <c r="B4015"/>
      <c r="C4015"/>
      <c r="D4015"/>
      <c r="E4015"/>
      <c r="F4015"/>
      <c r="G4015" s="2"/>
      <c r="H4015" s="48"/>
    </row>
    <row r="4016" spans="1:8" ht="21.75" customHeight="1" x14ac:dyDescent="0.2">
      <c r="A4016"/>
      <c r="B4016"/>
      <c r="C4016"/>
      <c r="D4016"/>
      <c r="E4016"/>
      <c r="F4016"/>
      <c r="G4016" s="2"/>
      <c r="H4016" s="48"/>
    </row>
    <row r="4017" spans="1:8" ht="21.75" customHeight="1" x14ac:dyDescent="0.2">
      <c r="A4017"/>
      <c r="B4017"/>
      <c r="C4017"/>
      <c r="D4017"/>
      <c r="E4017"/>
      <c r="F4017"/>
      <c r="G4017" s="2"/>
      <c r="H4017" s="48"/>
    </row>
    <row r="4018" spans="1:8" ht="21.75" customHeight="1" x14ac:dyDescent="0.2">
      <c r="A4018"/>
      <c r="B4018"/>
      <c r="C4018"/>
      <c r="D4018"/>
      <c r="E4018"/>
      <c r="F4018"/>
      <c r="G4018" s="2"/>
      <c r="H4018" s="48"/>
    </row>
    <row r="4019" spans="1:8" ht="21.75" customHeight="1" x14ac:dyDescent="0.2">
      <c r="A4019"/>
      <c r="B4019"/>
      <c r="C4019"/>
      <c r="D4019"/>
      <c r="E4019"/>
      <c r="F4019"/>
      <c r="G4019" s="2"/>
      <c r="H4019" s="48"/>
    </row>
    <row r="4020" spans="1:8" ht="21.75" customHeight="1" x14ac:dyDescent="0.2">
      <c r="A4020"/>
      <c r="B4020"/>
      <c r="C4020"/>
      <c r="D4020"/>
      <c r="E4020"/>
      <c r="F4020"/>
      <c r="G4020" s="2"/>
      <c r="H4020" s="48"/>
    </row>
    <row r="4021" spans="1:8" ht="21.75" customHeight="1" x14ac:dyDescent="0.2">
      <c r="A4021"/>
      <c r="B4021"/>
      <c r="C4021"/>
      <c r="D4021"/>
      <c r="E4021"/>
      <c r="F4021"/>
      <c r="G4021" s="2"/>
      <c r="H4021" s="48"/>
    </row>
    <row r="4022" spans="1:8" ht="21.75" customHeight="1" x14ac:dyDescent="0.2">
      <c r="A4022"/>
      <c r="B4022"/>
      <c r="C4022"/>
      <c r="D4022"/>
      <c r="E4022"/>
      <c r="F4022"/>
      <c r="G4022" s="2"/>
      <c r="H4022" s="48"/>
    </row>
    <row r="4023" spans="1:8" ht="21.75" customHeight="1" x14ac:dyDescent="0.2">
      <c r="A4023"/>
      <c r="B4023"/>
      <c r="C4023"/>
      <c r="D4023"/>
      <c r="E4023"/>
      <c r="F4023"/>
      <c r="G4023" s="2"/>
      <c r="H4023" s="48"/>
    </row>
    <row r="4024" spans="1:8" ht="21.75" customHeight="1" x14ac:dyDescent="0.2">
      <c r="A4024"/>
      <c r="B4024"/>
      <c r="C4024"/>
      <c r="D4024"/>
      <c r="E4024"/>
      <c r="F4024"/>
      <c r="G4024" s="2"/>
      <c r="H4024" s="48"/>
    </row>
    <row r="4025" spans="1:8" ht="21.75" customHeight="1" x14ac:dyDescent="0.2">
      <c r="A4025"/>
      <c r="B4025"/>
      <c r="C4025"/>
      <c r="D4025"/>
      <c r="E4025"/>
      <c r="F4025"/>
      <c r="G4025" s="2"/>
      <c r="H4025" s="48"/>
    </row>
    <row r="4026" spans="1:8" ht="21.75" customHeight="1" x14ac:dyDescent="0.2">
      <c r="A4026"/>
      <c r="B4026"/>
      <c r="C4026"/>
      <c r="D4026"/>
      <c r="E4026"/>
      <c r="F4026"/>
      <c r="G4026" s="2"/>
      <c r="H4026" s="48"/>
    </row>
    <row r="4027" spans="1:8" ht="21.75" customHeight="1" x14ac:dyDescent="0.2">
      <c r="A4027"/>
      <c r="B4027"/>
      <c r="C4027"/>
      <c r="D4027"/>
      <c r="E4027"/>
      <c r="F4027"/>
      <c r="G4027" s="2"/>
      <c r="H4027" s="48"/>
    </row>
    <row r="4028" spans="1:8" ht="21.75" customHeight="1" x14ac:dyDescent="0.2">
      <c r="A4028"/>
      <c r="B4028"/>
      <c r="C4028"/>
      <c r="D4028"/>
      <c r="E4028"/>
      <c r="F4028"/>
      <c r="G4028" s="2"/>
      <c r="H4028" s="48"/>
    </row>
    <row r="4029" spans="1:8" ht="21.75" customHeight="1" x14ac:dyDescent="0.2">
      <c r="A4029"/>
      <c r="B4029"/>
      <c r="C4029"/>
      <c r="D4029"/>
      <c r="E4029"/>
      <c r="F4029"/>
      <c r="G4029" s="2"/>
      <c r="H4029" s="48"/>
    </row>
    <row r="4030" spans="1:8" ht="21.75" customHeight="1" x14ac:dyDescent="0.2">
      <c r="A4030"/>
      <c r="B4030"/>
      <c r="C4030"/>
      <c r="D4030"/>
      <c r="E4030"/>
      <c r="F4030"/>
      <c r="G4030" s="2"/>
      <c r="H4030" s="48"/>
    </row>
    <row r="4031" spans="1:8" ht="21.75" customHeight="1" x14ac:dyDescent="0.2">
      <c r="A4031"/>
      <c r="B4031"/>
      <c r="C4031"/>
      <c r="D4031"/>
      <c r="E4031"/>
      <c r="F4031"/>
      <c r="G4031" s="2"/>
      <c r="H4031" s="48"/>
    </row>
    <row r="4032" spans="1:8" ht="21.75" customHeight="1" x14ac:dyDescent="0.2">
      <c r="A4032"/>
      <c r="B4032"/>
      <c r="C4032"/>
      <c r="D4032"/>
      <c r="E4032"/>
      <c r="F4032"/>
      <c r="G4032" s="2"/>
      <c r="H4032" s="48"/>
    </row>
    <row r="4033" spans="1:8" ht="21.75" customHeight="1" x14ac:dyDescent="0.2">
      <c r="A4033"/>
      <c r="B4033"/>
      <c r="C4033"/>
      <c r="D4033"/>
      <c r="E4033"/>
      <c r="F4033"/>
      <c r="G4033" s="2"/>
      <c r="H4033" s="48"/>
    </row>
    <row r="4034" spans="1:8" ht="21.75" customHeight="1" x14ac:dyDescent="0.2">
      <c r="A4034"/>
      <c r="B4034"/>
      <c r="C4034"/>
      <c r="D4034"/>
      <c r="E4034"/>
      <c r="F4034"/>
      <c r="G4034" s="2"/>
      <c r="H4034" s="48"/>
    </row>
    <row r="4035" spans="1:8" ht="21.75" customHeight="1" x14ac:dyDescent="0.2">
      <c r="A4035"/>
      <c r="B4035"/>
      <c r="C4035"/>
      <c r="D4035"/>
      <c r="E4035"/>
      <c r="F4035"/>
      <c r="G4035" s="2"/>
      <c r="H4035" s="48"/>
    </row>
    <row r="4036" spans="1:8" ht="21.75" customHeight="1" x14ac:dyDescent="0.2">
      <c r="A4036"/>
      <c r="B4036"/>
      <c r="C4036"/>
      <c r="D4036"/>
      <c r="E4036"/>
      <c r="F4036"/>
      <c r="G4036" s="2"/>
      <c r="H4036" s="48"/>
    </row>
    <row r="4037" spans="1:8" ht="21.75" customHeight="1" x14ac:dyDescent="0.2">
      <c r="A4037"/>
      <c r="B4037"/>
      <c r="C4037"/>
      <c r="D4037"/>
      <c r="E4037"/>
      <c r="F4037"/>
      <c r="G4037" s="2"/>
      <c r="H4037" s="48"/>
    </row>
    <row r="4038" spans="1:8" ht="21.75" customHeight="1" x14ac:dyDescent="0.2">
      <c r="A4038"/>
      <c r="B4038"/>
      <c r="C4038"/>
      <c r="D4038"/>
      <c r="E4038"/>
      <c r="F4038"/>
      <c r="G4038" s="2"/>
      <c r="H4038" s="48"/>
    </row>
    <row r="4039" spans="1:8" ht="21.75" customHeight="1" x14ac:dyDescent="0.2">
      <c r="A4039"/>
      <c r="B4039"/>
      <c r="C4039"/>
      <c r="D4039"/>
      <c r="E4039"/>
      <c r="F4039"/>
      <c r="G4039" s="2"/>
      <c r="H4039" s="48"/>
    </row>
    <row r="4040" spans="1:8" ht="21.75" customHeight="1" x14ac:dyDescent="0.2">
      <c r="A4040"/>
      <c r="B4040"/>
      <c r="C4040"/>
      <c r="D4040"/>
      <c r="E4040"/>
      <c r="F4040"/>
      <c r="G4040" s="2"/>
      <c r="H4040" s="48"/>
    </row>
    <row r="4041" spans="1:8" ht="21.75" customHeight="1" x14ac:dyDescent="0.2">
      <c r="A4041"/>
      <c r="B4041"/>
      <c r="C4041"/>
      <c r="D4041"/>
      <c r="E4041"/>
      <c r="F4041"/>
      <c r="G4041" s="2"/>
      <c r="H4041" s="48"/>
    </row>
    <row r="4042" spans="1:8" ht="21.75" customHeight="1" x14ac:dyDescent="0.2">
      <c r="A4042"/>
      <c r="B4042"/>
      <c r="C4042"/>
      <c r="D4042"/>
      <c r="E4042"/>
      <c r="F4042"/>
      <c r="G4042" s="2"/>
      <c r="H4042" s="48"/>
    </row>
    <row r="4043" spans="1:8" ht="21.75" customHeight="1" x14ac:dyDescent="0.2">
      <c r="A4043"/>
      <c r="B4043"/>
      <c r="C4043"/>
      <c r="D4043"/>
      <c r="E4043"/>
      <c r="F4043"/>
      <c r="G4043" s="2"/>
      <c r="H4043" s="48"/>
    </row>
    <row r="4044" spans="1:8" ht="21.75" customHeight="1" x14ac:dyDescent="0.2">
      <c r="A4044"/>
      <c r="B4044"/>
      <c r="C4044"/>
      <c r="D4044"/>
      <c r="E4044"/>
      <c r="F4044"/>
      <c r="G4044" s="2"/>
      <c r="H4044" s="48"/>
    </row>
    <row r="4045" spans="1:8" ht="21.75" customHeight="1" x14ac:dyDescent="0.2">
      <c r="A4045"/>
      <c r="B4045"/>
      <c r="C4045"/>
      <c r="D4045"/>
      <c r="E4045"/>
      <c r="F4045"/>
      <c r="G4045" s="2"/>
      <c r="H4045" s="48"/>
    </row>
    <row r="4046" spans="1:8" ht="21.75" customHeight="1" x14ac:dyDescent="0.2">
      <c r="A4046"/>
      <c r="B4046"/>
      <c r="C4046"/>
      <c r="D4046"/>
      <c r="E4046"/>
      <c r="F4046"/>
      <c r="G4046" s="2"/>
      <c r="H4046" s="48"/>
    </row>
    <row r="4047" spans="1:8" ht="21.75" customHeight="1" x14ac:dyDescent="0.2">
      <c r="A4047"/>
      <c r="B4047"/>
      <c r="C4047"/>
      <c r="D4047"/>
      <c r="E4047"/>
      <c r="F4047"/>
      <c r="G4047" s="2"/>
      <c r="H4047" s="48"/>
    </row>
    <row r="4048" spans="1:8" ht="21.75" customHeight="1" x14ac:dyDescent="0.2">
      <c r="A4048"/>
      <c r="B4048"/>
      <c r="C4048"/>
      <c r="D4048"/>
      <c r="E4048"/>
      <c r="F4048"/>
      <c r="G4048" s="2"/>
      <c r="H4048" s="48"/>
    </row>
    <row r="4049" spans="1:8" ht="21.75" customHeight="1" x14ac:dyDescent="0.2">
      <c r="A4049"/>
      <c r="B4049"/>
      <c r="C4049"/>
      <c r="D4049"/>
      <c r="E4049"/>
      <c r="F4049"/>
      <c r="G4049" s="2"/>
      <c r="H4049" s="48"/>
    </row>
    <row r="4050" spans="1:8" ht="21.75" customHeight="1" x14ac:dyDescent="0.2">
      <c r="A4050"/>
      <c r="B4050"/>
      <c r="C4050"/>
      <c r="D4050"/>
      <c r="E4050"/>
      <c r="F4050"/>
      <c r="G4050" s="2"/>
      <c r="H4050" s="48"/>
    </row>
    <row r="4051" spans="1:8" ht="21.75" customHeight="1" x14ac:dyDescent="0.2">
      <c r="A4051"/>
      <c r="B4051"/>
      <c r="C4051"/>
      <c r="D4051"/>
      <c r="E4051"/>
      <c r="F4051"/>
      <c r="G4051" s="2"/>
      <c r="H4051" s="48"/>
    </row>
    <row r="4052" spans="1:8" ht="21.75" customHeight="1" x14ac:dyDescent="0.2">
      <c r="A4052"/>
      <c r="B4052"/>
      <c r="C4052"/>
      <c r="D4052"/>
      <c r="E4052"/>
      <c r="F4052"/>
      <c r="G4052" s="2"/>
      <c r="H4052" s="48"/>
    </row>
    <row r="4053" spans="1:8" ht="21.75" customHeight="1" x14ac:dyDescent="0.2">
      <c r="A4053"/>
      <c r="B4053"/>
      <c r="C4053"/>
      <c r="D4053"/>
      <c r="E4053"/>
      <c r="F4053"/>
      <c r="G4053" s="2"/>
      <c r="H4053" s="48"/>
    </row>
    <row r="4054" spans="1:8" ht="21.75" customHeight="1" x14ac:dyDescent="0.2">
      <c r="A4054"/>
      <c r="B4054"/>
      <c r="C4054"/>
      <c r="D4054"/>
      <c r="E4054"/>
      <c r="F4054"/>
      <c r="G4054" s="2"/>
      <c r="H4054" s="48"/>
    </row>
    <row r="4055" spans="1:8" ht="21.75" customHeight="1" x14ac:dyDescent="0.2">
      <c r="A4055"/>
      <c r="B4055"/>
      <c r="C4055"/>
      <c r="D4055"/>
      <c r="E4055"/>
      <c r="F4055"/>
      <c r="G4055" s="2"/>
      <c r="H4055" s="48"/>
    </row>
    <row r="4056" spans="1:8" ht="21.75" customHeight="1" x14ac:dyDescent="0.2">
      <c r="A4056"/>
      <c r="B4056"/>
      <c r="C4056"/>
      <c r="D4056"/>
      <c r="E4056"/>
      <c r="F4056"/>
      <c r="G4056" s="2"/>
      <c r="H4056" s="48"/>
    </row>
    <row r="4057" spans="1:8" ht="21.75" customHeight="1" x14ac:dyDescent="0.2">
      <c r="A4057"/>
      <c r="B4057"/>
      <c r="C4057"/>
      <c r="D4057"/>
      <c r="E4057"/>
      <c r="F4057"/>
      <c r="G4057" s="2"/>
      <c r="H4057" s="48"/>
    </row>
    <row r="4058" spans="1:8" ht="21.75" customHeight="1" x14ac:dyDescent="0.2">
      <c r="A4058"/>
      <c r="B4058"/>
      <c r="C4058"/>
      <c r="D4058"/>
      <c r="E4058"/>
      <c r="F4058"/>
      <c r="G4058" s="2"/>
      <c r="H4058" s="48"/>
    </row>
    <row r="4059" spans="1:8" ht="21.75" customHeight="1" x14ac:dyDescent="0.2">
      <c r="A4059"/>
      <c r="B4059"/>
      <c r="C4059"/>
      <c r="D4059"/>
      <c r="E4059"/>
      <c r="F4059"/>
      <c r="G4059" s="2"/>
      <c r="H4059" s="48"/>
    </row>
    <row r="4060" spans="1:8" ht="21.75" customHeight="1" x14ac:dyDescent="0.2">
      <c r="A4060"/>
      <c r="B4060"/>
      <c r="C4060"/>
      <c r="D4060"/>
      <c r="E4060"/>
      <c r="F4060"/>
      <c r="G4060" s="2"/>
      <c r="H4060" s="48"/>
    </row>
    <row r="4061" spans="1:8" ht="21.75" customHeight="1" x14ac:dyDescent="0.2">
      <c r="A4061"/>
      <c r="B4061"/>
      <c r="C4061"/>
      <c r="D4061"/>
      <c r="E4061"/>
      <c r="F4061"/>
      <c r="G4061" s="2"/>
      <c r="H4061" s="48"/>
    </row>
    <row r="4062" spans="1:8" ht="21.75" customHeight="1" x14ac:dyDescent="0.2">
      <c r="A4062"/>
      <c r="B4062"/>
      <c r="C4062"/>
      <c r="D4062"/>
      <c r="E4062"/>
      <c r="F4062"/>
      <c r="G4062" s="2"/>
      <c r="H4062" s="48"/>
    </row>
    <row r="4063" spans="1:8" ht="21.75" customHeight="1" x14ac:dyDescent="0.2">
      <c r="A4063"/>
      <c r="B4063"/>
      <c r="C4063"/>
      <c r="D4063"/>
      <c r="E4063"/>
      <c r="F4063"/>
      <c r="G4063" s="2"/>
      <c r="H4063" s="48"/>
    </row>
    <row r="4064" spans="1:8" ht="21.75" customHeight="1" x14ac:dyDescent="0.2">
      <c r="A4064"/>
      <c r="B4064"/>
      <c r="C4064"/>
      <c r="D4064"/>
      <c r="E4064"/>
      <c r="F4064"/>
      <c r="G4064" s="2"/>
      <c r="H4064" s="48"/>
    </row>
    <row r="4065" spans="1:8" ht="21.75" customHeight="1" x14ac:dyDescent="0.2">
      <c r="A4065"/>
      <c r="B4065"/>
      <c r="C4065"/>
      <c r="D4065"/>
      <c r="E4065"/>
      <c r="F4065"/>
      <c r="G4065" s="2"/>
      <c r="H4065" s="48"/>
    </row>
    <row r="4066" spans="1:8" ht="21.75" customHeight="1" x14ac:dyDescent="0.2">
      <c r="A4066"/>
      <c r="B4066"/>
      <c r="C4066"/>
      <c r="D4066"/>
      <c r="E4066"/>
      <c r="F4066"/>
      <c r="G4066" s="2"/>
      <c r="H4066" s="48"/>
    </row>
    <row r="4067" spans="1:8" ht="21.75" customHeight="1" x14ac:dyDescent="0.2">
      <c r="A4067"/>
      <c r="B4067"/>
      <c r="C4067"/>
      <c r="D4067"/>
      <c r="E4067"/>
      <c r="F4067"/>
      <c r="G4067" s="2"/>
      <c r="H4067" s="48"/>
    </row>
    <row r="4068" spans="1:8" ht="21.75" customHeight="1" x14ac:dyDescent="0.2">
      <c r="A4068"/>
      <c r="B4068"/>
      <c r="C4068"/>
      <c r="D4068"/>
      <c r="E4068"/>
      <c r="F4068"/>
      <c r="G4068" s="2"/>
      <c r="H4068" s="48"/>
    </row>
    <row r="4069" spans="1:8" ht="21.75" customHeight="1" x14ac:dyDescent="0.2">
      <c r="A4069"/>
      <c r="B4069"/>
      <c r="C4069"/>
      <c r="D4069"/>
      <c r="E4069"/>
      <c r="F4069"/>
      <c r="G4069" s="2"/>
      <c r="H4069" s="48"/>
    </row>
    <row r="4070" spans="1:8" ht="21.75" customHeight="1" x14ac:dyDescent="0.2">
      <c r="A4070"/>
      <c r="B4070"/>
      <c r="C4070"/>
      <c r="D4070"/>
      <c r="E4070"/>
      <c r="F4070"/>
      <c r="G4070" s="2"/>
      <c r="H4070" s="48"/>
    </row>
    <row r="4071" spans="1:8" ht="21.75" customHeight="1" x14ac:dyDescent="0.2">
      <c r="A4071"/>
      <c r="B4071"/>
      <c r="C4071"/>
      <c r="D4071"/>
      <c r="E4071"/>
      <c r="F4071"/>
      <c r="G4071" s="2"/>
      <c r="H4071" s="48"/>
    </row>
    <row r="4072" spans="1:8" ht="21.75" customHeight="1" x14ac:dyDescent="0.2">
      <c r="A4072"/>
      <c r="B4072"/>
      <c r="C4072"/>
      <c r="D4072"/>
      <c r="E4072"/>
      <c r="F4072"/>
      <c r="G4072" s="2"/>
      <c r="H4072" s="48"/>
    </row>
    <row r="4073" spans="1:8" ht="21.75" customHeight="1" x14ac:dyDescent="0.2">
      <c r="A4073"/>
      <c r="B4073"/>
      <c r="C4073"/>
      <c r="D4073"/>
      <c r="E4073"/>
      <c r="F4073"/>
      <c r="G4073" s="2"/>
      <c r="H4073" s="48"/>
    </row>
    <row r="4074" spans="1:8" ht="21.75" customHeight="1" x14ac:dyDescent="0.2">
      <c r="A4074"/>
      <c r="B4074"/>
      <c r="C4074"/>
      <c r="D4074"/>
      <c r="E4074"/>
      <c r="F4074"/>
      <c r="G4074" s="2"/>
      <c r="H4074" s="48"/>
    </row>
    <row r="4075" spans="1:8" ht="21.75" customHeight="1" x14ac:dyDescent="0.2">
      <c r="A4075"/>
      <c r="B4075"/>
      <c r="C4075"/>
      <c r="D4075"/>
      <c r="E4075"/>
      <c r="F4075"/>
      <c r="G4075" s="2"/>
      <c r="H4075" s="48"/>
    </row>
    <row r="4076" spans="1:8" ht="21.75" customHeight="1" x14ac:dyDescent="0.2">
      <c r="A4076"/>
      <c r="B4076"/>
      <c r="C4076"/>
      <c r="D4076"/>
      <c r="E4076"/>
      <c r="F4076"/>
      <c r="G4076" s="2"/>
      <c r="H4076" s="48"/>
    </row>
    <row r="4077" spans="1:8" ht="21.75" customHeight="1" x14ac:dyDescent="0.2">
      <c r="A4077"/>
      <c r="B4077"/>
      <c r="C4077"/>
      <c r="D4077"/>
      <c r="E4077"/>
      <c r="F4077"/>
      <c r="G4077" s="2"/>
      <c r="H4077" s="48"/>
    </row>
    <row r="4078" spans="1:8" ht="21.75" customHeight="1" x14ac:dyDescent="0.2">
      <c r="A4078"/>
      <c r="B4078"/>
      <c r="C4078"/>
      <c r="D4078"/>
      <c r="E4078"/>
      <c r="F4078"/>
      <c r="G4078" s="2"/>
      <c r="H4078" s="48"/>
    </row>
    <row r="4079" spans="1:8" ht="21.75" customHeight="1" x14ac:dyDescent="0.2">
      <c r="A4079"/>
      <c r="B4079"/>
      <c r="C4079"/>
      <c r="D4079"/>
      <c r="E4079"/>
      <c r="F4079"/>
      <c r="G4079" s="2"/>
      <c r="H4079" s="48"/>
    </row>
    <row r="4080" spans="1:8" ht="21.75" customHeight="1" x14ac:dyDescent="0.2">
      <c r="A4080"/>
      <c r="B4080"/>
      <c r="C4080"/>
      <c r="D4080"/>
      <c r="E4080"/>
      <c r="F4080"/>
      <c r="G4080" s="2"/>
      <c r="H4080" s="48"/>
    </row>
    <row r="4081" spans="1:8" ht="21.75" customHeight="1" x14ac:dyDescent="0.2">
      <c r="A4081"/>
      <c r="B4081"/>
      <c r="C4081"/>
      <c r="D4081"/>
      <c r="E4081"/>
      <c r="F4081"/>
      <c r="G4081" s="2"/>
      <c r="H4081" s="48"/>
    </row>
    <row r="4082" spans="1:8" ht="21.75" customHeight="1" x14ac:dyDescent="0.2">
      <c r="A4082"/>
      <c r="B4082"/>
      <c r="C4082"/>
      <c r="D4082"/>
      <c r="E4082"/>
      <c r="F4082"/>
      <c r="G4082" s="2"/>
      <c r="H4082" s="48"/>
    </row>
    <row r="4083" spans="1:8" ht="21.75" customHeight="1" x14ac:dyDescent="0.2">
      <c r="A4083"/>
      <c r="B4083"/>
      <c r="C4083"/>
      <c r="D4083"/>
      <c r="E4083"/>
      <c r="F4083"/>
      <c r="G4083" s="2"/>
      <c r="H4083" s="48"/>
    </row>
    <row r="4084" spans="1:8" ht="21.75" customHeight="1" x14ac:dyDescent="0.2">
      <c r="A4084"/>
      <c r="B4084"/>
      <c r="C4084"/>
      <c r="D4084"/>
      <c r="E4084"/>
      <c r="F4084"/>
      <c r="G4084" s="2"/>
      <c r="H4084" s="48"/>
    </row>
    <row r="4085" spans="1:8" ht="21.75" customHeight="1" x14ac:dyDescent="0.2">
      <c r="A4085"/>
      <c r="B4085"/>
      <c r="C4085"/>
      <c r="D4085"/>
      <c r="E4085"/>
      <c r="F4085"/>
      <c r="G4085" s="2"/>
      <c r="H4085" s="48"/>
    </row>
    <row r="4086" spans="1:8" ht="21.75" customHeight="1" x14ac:dyDescent="0.2">
      <c r="A4086"/>
      <c r="B4086"/>
      <c r="C4086"/>
      <c r="D4086"/>
      <c r="E4086"/>
      <c r="F4086"/>
      <c r="G4086" s="2"/>
      <c r="H4086" s="48"/>
    </row>
    <row r="4087" spans="1:8" ht="21.75" customHeight="1" x14ac:dyDescent="0.2">
      <c r="A4087"/>
      <c r="B4087"/>
      <c r="C4087"/>
      <c r="D4087"/>
      <c r="E4087"/>
      <c r="F4087"/>
      <c r="G4087" s="2"/>
      <c r="H4087" s="48"/>
    </row>
    <row r="4088" spans="1:8" ht="21.75" customHeight="1" x14ac:dyDescent="0.2">
      <c r="A4088"/>
      <c r="B4088"/>
      <c r="C4088"/>
      <c r="D4088"/>
      <c r="E4088"/>
      <c r="F4088"/>
      <c r="G4088" s="2"/>
      <c r="H4088" s="48"/>
    </row>
    <row r="4089" spans="1:8" ht="21.75" customHeight="1" x14ac:dyDescent="0.2">
      <c r="A4089"/>
      <c r="B4089"/>
      <c r="C4089"/>
      <c r="D4089"/>
      <c r="E4089"/>
      <c r="F4089"/>
      <c r="G4089" s="2"/>
      <c r="H4089" s="48"/>
    </row>
    <row r="4090" spans="1:8" ht="21.75" customHeight="1" x14ac:dyDescent="0.2">
      <c r="A4090"/>
      <c r="B4090"/>
      <c r="C4090"/>
      <c r="D4090"/>
      <c r="E4090"/>
      <c r="F4090"/>
      <c r="G4090" s="2"/>
      <c r="H4090" s="48"/>
    </row>
    <row r="4091" spans="1:8" ht="21.75" customHeight="1" x14ac:dyDescent="0.2">
      <c r="A4091"/>
      <c r="B4091"/>
      <c r="C4091"/>
      <c r="D4091"/>
      <c r="E4091"/>
      <c r="F4091"/>
      <c r="G4091" s="2"/>
      <c r="H4091" s="48"/>
    </row>
    <row r="4092" spans="1:8" ht="21.75" customHeight="1" x14ac:dyDescent="0.2">
      <c r="A4092"/>
      <c r="B4092"/>
      <c r="C4092"/>
      <c r="D4092"/>
      <c r="E4092"/>
      <c r="F4092"/>
      <c r="G4092" s="2"/>
      <c r="H4092" s="48"/>
    </row>
    <row r="4093" spans="1:8" ht="21.75" customHeight="1" x14ac:dyDescent="0.2">
      <c r="A4093"/>
      <c r="B4093"/>
      <c r="C4093"/>
      <c r="D4093"/>
      <c r="E4093"/>
      <c r="F4093"/>
      <c r="G4093" s="2"/>
      <c r="H4093" s="48"/>
    </row>
    <row r="4094" spans="1:8" ht="21.75" customHeight="1" x14ac:dyDescent="0.2">
      <c r="A4094"/>
      <c r="B4094"/>
      <c r="C4094"/>
      <c r="D4094"/>
      <c r="E4094"/>
      <c r="F4094"/>
      <c r="G4094" s="2"/>
      <c r="H4094" s="48"/>
    </row>
    <row r="4095" spans="1:8" ht="21.75" customHeight="1" x14ac:dyDescent="0.2">
      <c r="A4095"/>
      <c r="B4095"/>
      <c r="C4095"/>
      <c r="D4095"/>
      <c r="E4095"/>
      <c r="F4095"/>
      <c r="G4095" s="2"/>
      <c r="H4095" s="48"/>
    </row>
    <row r="4096" spans="1:8" ht="21.75" customHeight="1" x14ac:dyDescent="0.2">
      <c r="A4096"/>
      <c r="B4096"/>
      <c r="C4096"/>
      <c r="D4096"/>
      <c r="E4096"/>
      <c r="F4096"/>
      <c r="G4096" s="2"/>
      <c r="H4096" s="48"/>
    </row>
    <row r="4097" spans="1:8" ht="21.75" customHeight="1" x14ac:dyDescent="0.2">
      <c r="A4097"/>
      <c r="B4097"/>
      <c r="C4097"/>
      <c r="D4097"/>
      <c r="E4097"/>
      <c r="F4097"/>
      <c r="G4097" s="2"/>
      <c r="H4097" s="48"/>
    </row>
    <row r="4098" spans="1:8" ht="21.75" customHeight="1" x14ac:dyDescent="0.2">
      <c r="A4098"/>
      <c r="B4098"/>
      <c r="C4098"/>
      <c r="D4098"/>
      <c r="E4098"/>
      <c r="F4098"/>
      <c r="G4098" s="2"/>
      <c r="H4098" s="48"/>
    </row>
    <row r="4099" spans="1:8" ht="21.75" customHeight="1" x14ac:dyDescent="0.2">
      <c r="A4099"/>
      <c r="B4099"/>
      <c r="C4099"/>
      <c r="D4099"/>
      <c r="E4099"/>
      <c r="F4099"/>
      <c r="G4099" s="2"/>
      <c r="H4099" s="48"/>
    </row>
    <row r="4100" spans="1:8" ht="21.75" customHeight="1" x14ac:dyDescent="0.2">
      <c r="A4100"/>
      <c r="B4100"/>
      <c r="C4100"/>
      <c r="D4100"/>
      <c r="E4100"/>
      <c r="F4100"/>
      <c r="G4100" s="2"/>
      <c r="H4100" s="48"/>
    </row>
    <row r="4101" spans="1:8" ht="21.75" customHeight="1" x14ac:dyDescent="0.2">
      <c r="A4101"/>
      <c r="B4101"/>
      <c r="C4101"/>
      <c r="D4101"/>
      <c r="E4101"/>
      <c r="F4101"/>
      <c r="G4101" s="2"/>
      <c r="H4101" s="48"/>
    </row>
    <row r="4102" spans="1:8" ht="21.75" customHeight="1" x14ac:dyDescent="0.2">
      <c r="A4102"/>
      <c r="B4102"/>
      <c r="C4102"/>
      <c r="D4102"/>
      <c r="E4102"/>
      <c r="F4102"/>
      <c r="G4102" s="2"/>
      <c r="H4102" s="48"/>
    </row>
    <row r="4103" spans="1:8" ht="21.75" customHeight="1" x14ac:dyDescent="0.2">
      <c r="A4103"/>
      <c r="B4103"/>
      <c r="C4103"/>
      <c r="D4103"/>
      <c r="E4103"/>
      <c r="F4103"/>
      <c r="G4103" s="2"/>
      <c r="H4103" s="48"/>
    </row>
    <row r="4104" spans="1:8" ht="21.75" customHeight="1" x14ac:dyDescent="0.2">
      <c r="A4104"/>
      <c r="B4104"/>
      <c r="C4104"/>
      <c r="D4104"/>
      <c r="E4104"/>
      <c r="F4104"/>
      <c r="G4104" s="2"/>
      <c r="H4104" s="48"/>
    </row>
    <row r="4105" spans="1:8" ht="21.75" customHeight="1" x14ac:dyDescent="0.2">
      <c r="A4105"/>
      <c r="B4105"/>
      <c r="C4105"/>
      <c r="D4105"/>
      <c r="E4105"/>
      <c r="F4105"/>
      <c r="G4105" s="2"/>
      <c r="H4105" s="48"/>
    </row>
    <row r="4106" spans="1:8" ht="21.75" customHeight="1" x14ac:dyDescent="0.2">
      <c r="A4106"/>
      <c r="B4106"/>
      <c r="C4106"/>
      <c r="D4106"/>
      <c r="E4106"/>
      <c r="F4106"/>
      <c r="G4106" s="2"/>
      <c r="H4106" s="48"/>
    </row>
    <row r="4107" spans="1:8" ht="21.75" customHeight="1" x14ac:dyDescent="0.2">
      <c r="A4107"/>
      <c r="B4107"/>
      <c r="C4107"/>
      <c r="D4107"/>
      <c r="E4107"/>
      <c r="F4107"/>
      <c r="G4107" s="2"/>
      <c r="H4107" s="48"/>
    </row>
    <row r="4108" spans="1:8" ht="21.75" customHeight="1" x14ac:dyDescent="0.2">
      <c r="A4108"/>
      <c r="B4108"/>
      <c r="C4108"/>
      <c r="D4108"/>
      <c r="E4108"/>
      <c r="F4108"/>
      <c r="G4108" s="2"/>
      <c r="H4108" s="48"/>
    </row>
    <row r="4109" spans="1:8" ht="21.75" customHeight="1" x14ac:dyDescent="0.2">
      <c r="A4109"/>
      <c r="B4109"/>
      <c r="C4109"/>
      <c r="D4109"/>
      <c r="E4109"/>
      <c r="F4109"/>
      <c r="G4109" s="2"/>
      <c r="H4109" s="48"/>
    </row>
    <row r="4110" spans="1:8" ht="21.75" customHeight="1" x14ac:dyDescent="0.2">
      <c r="A4110"/>
      <c r="B4110"/>
      <c r="C4110"/>
      <c r="D4110"/>
      <c r="E4110"/>
      <c r="F4110"/>
      <c r="G4110" s="2"/>
      <c r="H4110" s="48"/>
    </row>
    <row r="4111" spans="1:8" ht="21.75" customHeight="1" x14ac:dyDescent="0.2">
      <c r="A4111"/>
      <c r="B4111"/>
      <c r="C4111"/>
      <c r="D4111"/>
      <c r="E4111"/>
      <c r="F4111"/>
      <c r="G4111" s="2"/>
      <c r="H4111" s="48"/>
    </row>
    <row r="4112" spans="1:8" ht="21.75" customHeight="1" x14ac:dyDescent="0.2">
      <c r="A4112"/>
      <c r="B4112"/>
      <c r="C4112"/>
      <c r="D4112"/>
      <c r="E4112"/>
      <c r="F4112"/>
      <c r="G4112" s="2"/>
      <c r="H4112" s="48"/>
    </row>
    <row r="4113" spans="1:8" ht="21.75" customHeight="1" x14ac:dyDescent="0.2">
      <c r="A4113"/>
      <c r="B4113"/>
      <c r="C4113"/>
      <c r="D4113"/>
      <c r="E4113"/>
      <c r="F4113"/>
      <c r="G4113" s="2"/>
      <c r="H4113" s="48"/>
    </row>
    <row r="4114" spans="1:8" ht="21.75" customHeight="1" x14ac:dyDescent="0.2">
      <c r="A4114"/>
      <c r="B4114"/>
      <c r="C4114"/>
      <c r="D4114"/>
      <c r="E4114"/>
      <c r="F4114"/>
      <c r="G4114" s="2"/>
      <c r="H4114" s="48"/>
    </row>
    <row r="4115" spans="1:8" ht="21.75" customHeight="1" x14ac:dyDescent="0.2">
      <c r="A4115"/>
      <c r="B4115"/>
      <c r="C4115"/>
      <c r="D4115"/>
      <c r="E4115"/>
      <c r="F4115"/>
      <c r="G4115" s="2"/>
      <c r="H4115" s="48"/>
    </row>
    <row r="4116" spans="1:8" ht="21.75" customHeight="1" x14ac:dyDescent="0.2">
      <c r="A4116"/>
      <c r="B4116"/>
      <c r="C4116"/>
      <c r="D4116"/>
      <c r="E4116"/>
      <c r="F4116"/>
      <c r="G4116" s="2"/>
      <c r="H4116" s="48"/>
    </row>
    <row r="4117" spans="1:8" ht="21.75" customHeight="1" x14ac:dyDescent="0.2">
      <c r="A4117"/>
      <c r="B4117"/>
      <c r="C4117"/>
      <c r="D4117"/>
      <c r="E4117"/>
      <c r="F4117"/>
      <c r="G4117" s="2"/>
      <c r="H4117" s="48"/>
    </row>
    <row r="4118" spans="1:8" ht="21.75" customHeight="1" x14ac:dyDescent="0.2">
      <c r="A4118"/>
      <c r="B4118"/>
      <c r="C4118"/>
      <c r="D4118"/>
      <c r="E4118"/>
      <c r="F4118"/>
      <c r="G4118" s="2"/>
      <c r="H4118" s="48"/>
    </row>
    <row r="4119" spans="1:8" ht="21.75" customHeight="1" x14ac:dyDescent="0.2">
      <c r="A4119"/>
      <c r="B4119"/>
      <c r="C4119"/>
      <c r="D4119"/>
      <c r="E4119"/>
      <c r="F4119"/>
      <c r="G4119" s="2"/>
      <c r="H4119" s="48"/>
    </row>
    <row r="4120" spans="1:8" ht="21.75" customHeight="1" x14ac:dyDescent="0.2">
      <c r="A4120"/>
      <c r="B4120"/>
      <c r="C4120"/>
      <c r="D4120"/>
      <c r="E4120"/>
      <c r="F4120"/>
      <c r="G4120" s="2"/>
      <c r="H4120" s="48"/>
    </row>
    <row r="4121" spans="1:8" ht="21.75" customHeight="1" x14ac:dyDescent="0.2">
      <c r="A4121"/>
      <c r="B4121"/>
      <c r="C4121"/>
      <c r="D4121"/>
      <c r="E4121"/>
      <c r="F4121"/>
      <c r="G4121" s="2"/>
      <c r="H4121" s="48"/>
    </row>
    <row r="4122" spans="1:8" ht="21.75" customHeight="1" x14ac:dyDescent="0.2">
      <c r="A4122"/>
      <c r="B4122"/>
      <c r="C4122"/>
      <c r="D4122"/>
      <c r="E4122"/>
      <c r="F4122"/>
      <c r="G4122" s="2"/>
      <c r="H4122" s="48"/>
    </row>
    <row r="4123" spans="1:8" ht="21.75" customHeight="1" x14ac:dyDescent="0.2">
      <c r="A4123"/>
      <c r="B4123"/>
      <c r="C4123"/>
      <c r="D4123"/>
      <c r="E4123"/>
      <c r="F4123"/>
      <c r="G4123" s="2"/>
      <c r="H4123" s="48"/>
    </row>
    <row r="4124" spans="1:8" ht="21.75" customHeight="1" x14ac:dyDescent="0.2">
      <c r="A4124"/>
      <c r="B4124"/>
      <c r="C4124"/>
      <c r="D4124"/>
      <c r="E4124"/>
      <c r="F4124"/>
      <c r="G4124" s="2"/>
      <c r="H4124" s="48"/>
    </row>
    <row r="4125" spans="1:8" ht="21.75" customHeight="1" x14ac:dyDescent="0.2">
      <c r="A4125"/>
      <c r="B4125"/>
      <c r="C4125"/>
      <c r="D4125"/>
      <c r="E4125"/>
      <c r="F4125"/>
      <c r="G4125" s="2"/>
      <c r="H4125" s="48"/>
    </row>
    <row r="4126" spans="1:8" ht="21.75" customHeight="1" x14ac:dyDescent="0.2">
      <c r="A4126"/>
      <c r="B4126"/>
      <c r="C4126"/>
      <c r="D4126"/>
      <c r="E4126"/>
      <c r="F4126"/>
      <c r="G4126" s="2"/>
      <c r="H4126" s="48"/>
    </row>
    <row r="4127" spans="1:8" ht="21.75" customHeight="1" x14ac:dyDescent="0.2">
      <c r="A4127"/>
      <c r="B4127"/>
      <c r="C4127"/>
      <c r="D4127"/>
      <c r="E4127"/>
      <c r="F4127"/>
      <c r="G4127" s="2"/>
      <c r="H4127" s="48"/>
    </row>
    <row r="4128" spans="1:8" ht="21.75" customHeight="1" x14ac:dyDescent="0.2">
      <c r="A4128"/>
      <c r="B4128"/>
      <c r="C4128"/>
      <c r="D4128"/>
      <c r="E4128"/>
      <c r="F4128"/>
      <c r="G4128" s="2"/>
      <c r="H4128" s="48"/>
    </row>
    <row r="4129" spans="1:8" ht="21.75" customHeight="1" x14ac:dyDescent="0.2">
      <c r="A4129"/>
      <c r="B4129"/>
      <c r="C4129"/>
      <c r="D4129"/>
      <c r="E4129"/>
      <c r="F4129"/>
      <c r="G4129" s="2"/>
      <c r="H4129" s="48"/>
    </row>
    <row r="4130" spans="1:8" ht="21.75" customHeight="1" x14ac:dyDescent="0.2">
      <c r="A4130"/>
      <c r="B4130"/>
      <c r="C4130"/>
      <c r="D4130"/>
      <c r="E4130"/>
      <c r="F4130"/>
      <c r="G4130" s="2"/>
      <c r="H4130" s="48"/>
    </row>
    <row r="4131" spans="1:8" ht="21.75" customHeight="1" x14ac:dyDescent="0.2">
      <c r="A4131"/>
      <c r="B4131"/>
      <c r="C4131"/>
      <c r="D4131"/>
      <c r="E4131"/>
      <c r="F4131"/>
      <c r="G4131" s="2"/>
      <c r="H4131" s="48"/>
    </row>
    <row r="4132" spans="1:8" ht="21.75" customHeight="1" x14ac:dyDescent="0.2">
      <c r="A4132"/>
      <c r="B4132"/>
      <c r="C4132"/>
      <c r="D4132"/>
      <c r="E4132"/>
      <c r="F4132"/>
      <c r="G4132" s="2"/>
      <c r="H4132" s="48"/>
    </row>
    <row r="4133" spans="1:8" ht="21.75" customHeight="1" x14ac:dyDescent="0.2">
      <c r="A4133"/>
      <c r="B4133"/>
      <c r="C4133"/>
      <c r="D4133"/>
      <c r="E4133"/>
      <c r="F4133"/>
      <c r="G4133" s="2"/>
      <c r="H4133" s="48"/>
    </row>
    <row r="4134" spans="1:8" ht="21.75" customHeight="1" x14ac:dyDescent="0.2">
      <c r="A4134"/>
      <c r="B4134"/>
      <c r="C4134"/>
      <c r="D4134"/>
      <c r="E4134"/>
      <c r="F4134"/>
      <c r="G4134" s="2"/>
      <c r="H4134" s="48"/>
    </row>
    <row r="4135" spans="1:8" ht="21.75" customHeight="1" x14ac:dyDescent="0.2">
      <c r="A4135"/>
      <c r="B4135"/>
      <c r="C4135"/>
      <c r="D4135"/>
      <c r="E4135"/>
      <c r="F4135"/>
      <c r="G4135" s="2"/>
      <c r="H4135" s="48"/>
    </row>
    <row r="4136" spans="1:8" ht="21.75" customHeight="1" x14ac:dyDescent="0.2">
      <c r="A4136"/>
      <c r="B4136"/>
      <c r="C4136"/>
      <c r="D4136"/>
      <c r="E4136"/>
      <c r="F4136"/>
      <c r="G4136" s="2"/>
      <c r="H4136" s="48"/>
    </row>
    <row r="4137" spans="1:8" ht="21.75" customHeight="1" x14ac:dyDescent="0.2">
      <c r="A4137"/>
      <c r="B4137"/>
      <c r="C4137"/>
      <c r="D4137"/>
      <c r="E4137"/>
      <c r="F4137"/>
      <c r="G4137" s="2"/>
      <c r="H4137" s="48"/>
    </row>
    <row r="4138" spans="1:8" ht="21.75" customHeight="1" x14ac:dyDescent="0.2">
      <c r="A4138"/>
      <c r="B4138"/>
      <c r="C4138"/>
      <c r="D4138"/>
      <c r="E4138"/>
      <c r="F4138"/>
      <c r="G4138" s="2"/>
      <c r="H4138" s="48"/>
    </row>
    <row r="4139" spans="1:8" ht="21.75" customHeight="1" x14ac:dyDescent="0.2">
      <c r="A4139"/>
      <c r="B4139"/>
      <c r="C4139"/>
      <c r="D4139"/>
      <c r="E4139"/>
      <c r="F4139"/>
      <c r="G4139" s="2"/>
      <c r="H4139" s="48"/>
    </row>
    <row r="4140" spans="1:8" ht="21.75" customHeight="1" x14ac:dyDescent="0.2">
      <c r="A4140"/>
      <c r="B4140"/>
      <c r="C4140"/>
      <c r="D4140"/>
      <c r="E4140"/>
      <c r="F4140"/>
      <c r="G4140" s="2"/>
      <c r="H4140" s="48"/>
    </row>
    <row r="4141" spans="1:8" ht="21.75" customHeight="1" x14ac:dyDescent="0.2">
      <c r="A4141"/>
      <c r="B4141"/>
      <c r="C4141"/>
      <c r="D4141"/>
      <c r="E4141"/>
      <c r="F4141"/>
      <c r="G4141" s="2"/>
      <c r="H4141" s="48"/>
    </row>
    <row r="4142" spans="1:8" ht="21.75" customHeight="1" x14ac:dyDescent="0.2">
      <c r="A4142"/>
      <c r="B4142"/>
      <c r="C4142"/>
      <c r="D4142"/>
      <c r="E4142"/>
      <c r="F4142"/>
      <c r="G4142" s="2"/>
      <c r="H4142" s="48"/>
    </row>
    <row r="4143" spans="1:8" ht="21.75" customHeight="1" x14ac:dyDescent="0.2">
      <c r="A4143"/>
      <c r="B4143"/>
      <c r="C4143"/>
      <c r="D4143"/>
      <c r="E4143"/>
      <c r="F4143"/>
      <c r="G4143" s="2"/>
      <c r="H4143" s="48"/>
    </row>
    <row r="4144" spans="1:8" ht="21.75" customHeight="1" x14ac:dyDescent="0.2">
      <c r="A4144"/>
      <c r="B4144"/>
      <c r="C4144"/>
      <c r="D4144"/>
      <c r="E4144"/>
      <c r="F4144"/>
      <c r="G4144" s="2"/>
      <c r="H4144" s="48"/>
    </row>
    <row r="4145" spans="1:8" ht="21.75" customHeight="1" x14ac:dyDescent="0.2">
      <c r="A4145"/>
      <c r="B4145"/>
      <c r="C4145"/>
      <c r="D4145"/>
      <c r="E4145"/>
      <c r="F4145"/>
      <c r="G4145" s="2"/>
      <c r="H4145" s="48"/>
    </row>
    <row r="4146" spans="1:8" ht="21.75" customHeight="1" x14ac:dyDescent="0.2">
      <c r="A4146"/>
      <c r="B4146"/>
      <c r="C4146"/>
      <c r="D4146"/>
      <c r="E4146"/>
      <c r="F4146"/>
      <c r="G4146" s="2"/>
      <c r="H4146" s="48"/>
    </row>
    <row r="4147" spans="1:8" ht="21.75" customHeight="1" x14ac:dyDescent="0.2">
      <c r="A4147"/>
      <c r="B4147"/>
      <c r="C4147"/>
      <c r="D4147"/>
      <c r="E4147"/>
      <c r="F4147"/>
      <c r="G4147" s="2"/>
      <c r="H4147" s="48"/>
    </row>
    <row r="4148" spans="1:8" ht="21.75" customHeight="1" x14ac:dyDescent="0.2">
      <c r="A4148"/>
      <c r="B4148"/>
      <c r="C4148"/>
      <c r="D4148"/>
      <c r="E4148"/>
      <c r="F4148"/>
      <c r="G4148" s="2"/>
      <c r="H4148" s="48"/>
    </row>
    <row r="4149" spans="1:8" ht="21.75" customHeight="1" x14ac:dyDescent="0.2">
      <c r="A4149"/>
      <c r="B4149"/>
      <c r="C4149"/>
      <c r="D4149"/>
      <c r="E4149"/>
      <c r="F4149"/>
      <c r="G4149" s="2"/>
      <c r="H4149" s="48"/>
    </row>
    <row r="4150" spans="1:8" ht="21.75" customHeight="1" x14ac:dyDescent="0.2">
      <c r="A4150"/>
      <c r="B4150"/>
      <c r="C4150"/>
      <c r="D4150"/>
      <c r="E4150"/>
      <c r="F4150"/>
      <c r="G4150" s="2"/>
      <c r="H4150" s="48"/>
    </row>
    <row r="4151" spans="1:8" ht="21.75" customHeight="1" x14ac:dyDescent="0.2">
      <c r="A4151"/>
      <c r="B4151"/>
      <c r="C4151"/>
      <c r="D4151"/>
      <c r="E4151"/>
      <c r="F4151"/>
      <c r="G4151" s="2"/>
      <c r="H4151" s="48"/>
    </row>
    <row r="4152" spans="1:8" ht="21.75" customHeight="1" x14ac:dyDescent="0.2">
      <c r="A4152"/>
      <c r="B4152"/>
      <c r="C4152"/>
      <c r="D4152"/>
      <c r="E4152"/>
      <c r="F4152"/>
      <c r="G4152" s="2"/>
      <c r="H4152" s="48"/>
    </row>
    <row r="4153" spans="1:8" ht="21.75" customHeight="1" x14ac:dyDescent="0.2">
      <c r="A4153"/>
      <c r="B4153"/>
      <c r="C4153"/>
      <c r="D4153"/>
      <c r="E4153"/>
      <c r="F4153"/>
      <c r="G4153" s="2"/>
      <c r="H4153" s="48"/>
    </row>
    <row r="4154" spans="1:8" ht="21.75" customHeight="1" x14ac:dyDescent="0.2">
      <c r="A4154"/>
      <c r="B4154"/>
      <c r="C4154"/>
      <c r="D4154"/>
      <c r="E4154"/>
      <c r="F4154"/>
      <c r="G4154" s="2"/>
      <c r="H4154" s="48"/>
    </row>
    <row r="4155" spans="1:8" ht="21.75" customHeight="1" x14ac:dyDescent="0.2">
      <c r="A4155"/>
      <c r="B4155"/>
      <c r="C4155"/>
      <c r="D4155"/>
      <c r="E4155"/>
      <c r="F4155"/>
      <c r="G4155" s="2"/>
      <c r="H4155" s="48"/>
    </row>
    <row r="4156" spans="1:8" ht="21.75" customHeight="1" x14ac:dyDescent="0.2">
      <c r="A4156"/>
      <c r="B4156"/>
      <c r="C4156"/>
      <c r="D4156"/>
      <c r="E4156"/>
      <c r="F4156"/>
      <c r="G4156" s="2"/>
      <c r="H4156" s="48"/>
    </row>
    <row r="4157" spans="1:8" ht="21.75" customHeight="1" x14ac:dyDescent="0.2">
      <c r="A4157"/>
      <c r="B4157"/>
      <c r="C4157"/>
      <c r="D4157"/>
      <c r="E4157"/>
      <c r="F4157"/>
      <c r="G4157" s="2"/>
      <c r="H4157" s="48"/>
    </row>
    <row r="4158" spans="1:8" ht="21.75" customHeight="1" x14ac:dyDescent="0.2">
      <c r="A4158"/>
      <c r="B4158"/>
      <c r="C4158"/>
      <c r="D4158"/>
      <c r="E4158"/>
      <c r="F4158"/>
      <c r="G4158" s="2"/>
      <c r="H4158" s="48"/>
    </row>
    <row r="4159" spans="1:8" ht="21.75" customHeight="1" x14ac:dyDescent="0.2">
      <c r="A4159"/>
      <c r="B4159"/>
      <c r="C4159"/>
      <c r="D4159"/>
      <c r="E4159"/>
      <c r="F4159"/>
      <c r="G4159" s="2"/>
      <c r="H4159" s="48"/>
    </row>
    <row r="4160" spans="1:8" ht="21.75" customHeight="1" x14ac:dyDescent="0.2">
      <c r="A4160"/>
      <c r="B4160"/>
      <c r="C4160"/>
      <c r="D4160"/>
      <c r="E4160"/>
      <c r="F4160"/>
      <c r="G4160" s="2"/>
      <c r="H4160" s="48"/>
    </row>
    <row r="4161" spans="1:8" ht="21.75" customHeight="1" x14ac:dyDescent="0.2">
      <c r="A4161"/>
      <c r="B4161"/>
      <c r="C4161"/>
      <c r="D4161"/>
      <c r="E4161"/>
      <c r="F4161"/>
      <c r="G4161" s="2"/>
      <c r="H4161" s="48"/>
    </row>
    <row r="4162" spans="1:8" ht="21.75" customHeight="1" x14ac:dyDescent="0.2">
      <c r="A4162"/>
      <c r="B4162"/>
      <c r="C4162"/>
      <c r="D4162"/>
      <c r="E4162"/>
      <c r="F4162"/>
      <c r="G4162" s="2"/>
      <c r="H4162" s="48"/>
    </row>
    <row r="4163" spans="1:8" ht="21.75" customHeight="1" x14ac:dyDescent="0.2">
      <c r="A4163"/>
      <c r="B4163"/>
      <c r="C4163"/>
      <c r="D4163"/>
      <c r="E4163"/>
      <c r="F4163"/>
      <c r="G4163" s="2"/>
      <c r="H4163" s="48"/>
    </row>
    <row r="4164" spans="1:8" ht="21.75" customHeight="1" x14ac:dyDescent="0.2">
      <c r="A4164"/>
      <c r="B4164"/>
      <c r="C4164"/>
      <c r="D4164"/>
      <c r="E4164"/>
      <c r="F4164"/>
      <c r="G4164" s="2"/>
      <c r="H4164" s="48"/>
    </row>
    <row r="4165" spans="1:8" ht="21.75" customHeight="1" x14ac:dyDescent="0.2">
      <c r="A4165"/>
      <c r="B4165"/>
      <c r="C4165"/>
      <c r="D4165"/>
      <c r="E4165"/>
      <c r="F4165"/>
      <c r="G4165" s="2"/>
      <c r="H4165" s="48"/>
    </row>
    <row r="4166" spans="1:8" ht="21.75" customHeight="1" x14ac:dyDescent="0.2">
      <c r="A4166"/>
      <c r="B4166"/>
      <c r="C4166"/>
      <c r="D4166"/>
      <c r="E4166"/>
      <c r="F4166"/>
      <c r="G4166" s="2"/>
      <c r="H4166" s="48"/>
    </row>
    <row r="4167" spans="1:8" ht="21.75" customHeight="1" x14ac:dyDescent="0.2">
      <c r="A4167"/>
      <c r="B4167"/>
      <c r="C4167"/>
      <c r="D4167"/>
      <c r="E4167"/>
      <c r="F4167"/>
      <c r="G4167" s="2"/>
      <c r="H4167" s="48"/>
    </row>
    <row r="4168" spans="1:8" ht="21.75" customHeight="1" x14ac:dyDescent="0.2">
      <c r="A4168"/>
      <c r="B4168"/>
      <c r="C4168"/>
      <c r="D4168"/>
      <c r="E4168"/>
      <c r="F4168"/>
      <c r="G4168" s="2"/>
      <c r="H4168" s="48"/>
    </row>
    <row r="4169" spans="1:8" ht="21.75" customHeight="1" x14ac:dyDescent="0.2">
      <c r="A4169"/>
      <c r="B4169"/>
      <c r="C4169"/>
      <c r="D4169"/>
      <c r="E4169"/>
      <c r="F4169"/>
      <c r="G4169" s="2"/>
      <c r="H4169" s="48"/>
    </row>
    <row r="4170" spans="1:8" ht="21.75" customHeight="1" x14ac:dyDescent="0.2">
      <c r="A4170"/>
      <c r="B4170"/>
      <c r="C4170"/>
      <c r="D4170"/>
      <c r="E4170"/>
      <c r="F4170"/>
      <c r="G4170" s="2"/>
      <c r="H4170" s="48"/>
    </row>
    <row r="4171" spans="1:8" ht="21.75" customHeight="1" x14ac:dyDescent="0.2">
      <c r="A4171"/>
      <c r="B4171"/>
      <c r="C4171"/>
      <c r="D4171"/>
      <c r="E4171"/>
      <c r="F4171"/>
      <c r="G4171" s="2"/>
      <c r="H4171" s="48"/>
    </row>
    <row r="4172" spans="1:8" ht="21.75" customHeight="1" x14ac:dyDescent="0.2">
      <c r="A4172"/>
      <c r="B4172"/>
      <c r="C4172"/>
      <c r="D4172"/>
      <c r="E4172"/>
      <c r="F4172"/>
      <c r="G4172" s="2"/>
      <c r="H4172" s="48"/>
    </row>
    <row r="4173" spans="1:8" ht="21.75" customHeight="1" x14ac:dyDescent="0.2">
      <c r="A4173"/>
      <c r="B4173"/>
      <c r="C4173"/>
      <c r="D4173"/>
      <c r="E4173"/>
      <c r="F4173"/>
      <c r="G4173" s="2"/>
      <c r="H4173" s="48"/>
    </row>
    <row r="4174" spans="1:8" ht="21.75" customHeight="1" x14ac:dyDescent="0.2">
      <c r="A4174"/>
      <c r="B4174"/>
      <c r="C4174"/>
      <c r="D4174"/>
      <c r="E4174"/>
      <c r="F4174"/>
      <c r="G4174" s="2"/>
      <c r="H4174" s="48"/>
    </row>
    <row r="4175" spans="1:8" ht="21.75" customHeight="1" x14ac:dyDescent="0.2">
      <c r="A4175"/>
      <c r="B4175"/>
      <c r="C4175"/>
      <c r="D4175"/>
      <c r="E4175"/>
      <c r="F4175"/>
      <c r="G4175" s="2"/>
      <c r="H4175" s="48"/>
    </row>
    <row r="4176" spans="1:8" ht="21.75" customHeight="1" x14ac:dyDescent="0.2">
      <c r="A4176"/>
      <c r="B4176"/>
      <c r="C4176"/>
      <c r="D4176"/>
      <c r="E4176"/>
      <c r="F4176"/>
      <c r="G4176" s="2"/>
      <c r="H4176" s="48"/>
    </row>
    <row r="4177" spans="1:8" ht="21.75" customHeight="1" x14ac:dyDescent="0.2">
      <c r="A4177"/>
      <c r="B4177"/>
      <c r="C4177"/>
      <c r="D4177"/>
      <c r="E4177"/>
      <c r="F4177"/>
      <c r="G4177" s="2"/>
      <c r="H4177" s="48"/>
    </row>
    <row r="4178" spans="1:8" ht="21.75" customHeight="1" x14ac:dyDescent="0.2">
      <c r="A4178"/>
      <c r="B4178"/>
      <c r="C4178"/>
      <c r="D4178"/>
      <c r="E4178"/>
      <c r="F4178"/>
      <c r="G4178" s="2"/>
      <c r="H4178" s="48"/>
    </row>
    <row r="4179" spans="1:8" ht="21.75" customHeight="1" x14ac:dyDescent="0.2">
      <c r="A4179"/>
      <c r="B4179"/>
      <c r="C4179"/>
      <c r="D4179"/>
      <c r="E4179"/>
      <c r="F4179"/>
      <c r="G4179" s="2"/>
      <c r="H4179" s="48"/>
    </row>
    <row r="4180" spans="1:8" ht="21.75" customHeight="1" x14ac:dyDescent="0.2">
      <c r="A4180"/>
      <c r="B4180"/>
      <c r="C4180"/>
      <c r="D4180"/>
      <c r="E4180"/>
      <c r="F4180"/>
      <c r="G4180" s="2"/>
      <c r="H4180" s="48"/>
    </row>
    <row r="4181" spans="1:8" ht="21.75" customHeight="1" x14ac:dyDescent="0.2">
      <c r="A4181"/>
      <c r="B4181"/>
      <c r="C4181"/>
      <c r="D4181"/>
      <c r="E4181"/>
      <c r="F4181"/>
      <c r="G4181" s="2"/>
      <c r="H4181" s="48"/>
    </row>
    <row r="4182" spans="1:8" ht="21.75" customHeight="1" x14ac:dyDescent="0.2">
      <c r="A4182"/>
      <c r="B4182"/>
      <c r="C4182"/>
      <c r="D4182"/>
      <c r="E4182"/>
      <c r="F4182"/>
      <c r="G4182" s="2"/>
      <c r="H4182" s="48"/>
    </row>
    <row r="4183" spans="1:8" ht="21.75" customHeight="1" x14ac:dyDescent="0.2">
      <c r="A4183"/>
      <c r="B4183"/>
      <c r="C4183"/>
      <c r="D4183"/>
      <c r="E4183"/>
      <c r="F4183"/>
      <c r="G4183" s="2"/>
      <c r="H4183" s="48"/>
    </row>
    <row r="4184" spans="1:8" ht="21.75" customHeight="1" x14ac:dyDescent="0.2">
      <c r="A4184"/>
      <c r="B4184"/>
      <c r="C4184"/>
      <c r="D4184"/>
      <c r="E4184"/>
      <c r="F4184"/>
      <c r="G4184" s="2"/>
      <c r="H4184" s="48"/>
    </row>
    <row r="4185" spans="1:8" ht="21.75" customHeight="1" x14ac:dyDescent="0.2">
      <c r="A4185" s="5"/>
      <c r="B4185" s="5"/>
      <c r="C4185" s="5"/>
      <c r="D4185" s="5"/>
      <c r="E4185" s="5"/>
      <c r="F4185" s="5"/>
      <c r="G4185" s="4"/>
      <c r="H4185" s="50"/>
    </row>
    <row r="4186" spans="1:8" ht="21.75" customHeight="1" x14ac:dyDescent="0.2">
      <c r="A4186"/>
      <c r="B4186"/>
      <c r="C4186"/>
      <c r="D4186"/>
      <c r="E4186"/>
      <c r="F4186"/>
      <c r="G4186" s="2"/>
      <c r="H4186" s="48"/>
    </row>
    <row r="4187" spans="1:8" ht="21.75" customHeight="1" x14ac:dyDescent="0.2">
      <c r="A4187"/>
      <c r="B4187"/>
      <c r="C4187"/>
      <c r="D4187"/>
      <c r="E4187"/>
      <c r="F4187"/>
      <c r="G4187" s="2"/>
      <c r="H4187" s="48"/>
    </row>
    <row r="4188" spans="1:8" ht="21.75" customHeight="1" x14ac:dyDescent="0.2">
      <c r="A4188"/>
      <c r="B4188"/>
      <c r="C4188"/>
      <c r="D4188"/>
      <c r="E4188"/>
      <c r="F4188"/>
      <c r="G4188" s="2"/>
      <c r="H4188" s="48"/>
    </row>
    <row r="4189" spans="1:8" ht="21.75" customHeight="1" x14ac:dyDescent="0.2">
      <c r="A4189"/>
      <c r="B4189"/>
      <c r="C4189"/>
      <c r="D4189"/>
      <c r="E4189"/>
      <c r="F4189"/>
      <c r="G4189" s="2"/>
      <c r="H4189" s="48"/>
    </row>
    <row r="4190" spans="1:8" ht="21.75" customHeight="1" x14ac:dyDescent="0.2">
      <c r="A4190"/>
      <c r="B4190"/>
      <c r="C4190"/>
      <c r="D4190"/>
      <c r="E4190"/>
      <c r="F4190"/>
      <c r="G4190" s="2"/>
      <c r="H4190" s="48"/>
    </row>
    <row r="4191" spans="1:8" ht="21.75" customHeight="1" x14ac:dyDescent="0.2">
      <c r="A4191"/>
      <c r="B4191"/>
      <c r="C4191"/>
      <c r="D4191"/>
      <c r="E4191"/>
      <c r="F4191"/>
      <c r="G4191" s="2"/>
      <c r="H4191" s="48"/>
    </row>
    <row r="4192" spans="1:8" ht="21.75" customHeight="1" x14ac:dyDescent="0.2">
      <c r="A4192"/>
      <c r="B4192"/>
      <c r="C4192"/>
      <c r="D4192"/>
      <c r="E4192"/>
      <c r="F4192"/>
      <c r="G4192" s="2"/>
      <c r="H4192" s="48"/>
    </row>
    <row r="4193" spans="1:8" ht="21.75" customHeight="1" x14ac:dyDescent="0.2">
      <c r="A4193"/>
      <c r="B4193"/>
      <c r="C4193"/>
      <c r="D4193"/>
      <c r="E4193"/>
      <c r="F4193"/>
      <c r="G4193" s="2"/>
      <c r="H4193" s="48"/>
    </row>
    <row r="4194" spans="1:8" ht="21.75" customHeight="1" x14ac:dyDescent="0.2">
      <c r="A4194"/>
      <c r="B4194"/>
      <c r="C4194"/>
      <c r="D4194"/>
      <c r="E4194"/>
      <c r="F4194"/>
      <c r="G4194" s="2"/>
      <c r="H4194" s="48"/>
    </row>
    <row r="4195" spans="1:8" ht="21.75" customHeight="1" x14ac:dyDescent="0.2">
      <c r="A4195"/>
      <c r="B4195"/>
      <c r="C4195"/>
      <c r="D4195"/>
      <c r="E4195"/>
      <c r="F4195"/>
      <c r="G4195" s="2"/>
      <c r="H4195" s="48"/>
    </row>
    <row r="4196" spans="1:8" ht="21.75" customHeight="1" x14ac:dyDescent="0.2">
      <c r="A4196"/>
      <c r="B4196"/>
      <c r="C4196"/>
      <c r="D4196"/>
      <c r="E4196"/>
      <c r="F4196"/>
      <c r="G4196" s="2"/>
      <c r="H4196" s="48"/>
    </row>
    <row r="4197" spans="1:8" ht="21.75" customHeight="1" x14ac:dyDescent="0.2">
      <c r="A4197"/>
      <c r="B4197"/>
      <c r="C4197"/>
      <c r="D4197"/>
      <c r="E4197"/>
      <c r="F4197"/>
      <c r="G4197" s="2"/>
      <c r="H4197" s="48"/>
    </row>
    <row r="4198" spans="1:8" ht="21.75" customHeight="1" x14ac:dyDescent="0.2">
      <c r="A4198"/>
      <c r="B4198"/>
      <c r="C4198"/>
      <c r="D4198"/>
      <c r="E4198"/>
      <c r="F4198"/>
      <c r="G4198" s="2"/>
      <c r="H4198" s="48"/>
    </row>
    <row r="4199" spans="1:8" ht="21.75" customHeight="1" x14ac:dyDescent="0.2">
      <c r="A4199"/>
      <c r="B4199"/>
      <c r="C4199"/>
      <c r="D4199"/>
      <c r="E4199"/>
      <c r="F4199"/>
      <c r="G4199" s="2"/>
      <c r="H4199" s="48"/>
    </row>
    <row r="4200" spans="1:8" ht="21.75" customHeight="1" x14ac:dyDescent="0.2">
      <c r="A4200"/>
      <c r="B4200"/>
      <c r="C4200"/>
      <c r="D4200"/>
      <c r="E4200"/>
      <c r="F4200"/>
      <c r="G4200" s="2"/>
      <c r="H4200" s="48"/>
    </row>
    <row r="4201" spans="1:8" ht="21.75" customHeight="1" x14ac:dyDescent="0.2">
      <c r="A4201"/>
      <c r="B4201"/>
      <c r="C4201"/>
      <c r="D4201"/>
      <c r="E4201"/>
      <c r="F4201"/>
      <c r="G4201" s="2"/>
      <c r="H4201" s="48"/>
    </row>
    <row r="4202" spans="1:8" ht="21.75" customHeight="1" x14ac:dyDescent="0.2">
      <c r="A4202"/>
      <c r="B4202"/>
      <c r="C4202"/>
      <c r="D4202"/>
      <c r="E4202"/>
      <c r="F4202"/>
      <c r="G4202" s="2"/>
      <c r="H4202" s="48"/>
    </row>
    <row r="4203" spans="1:8" ht="21.75" customHeight="1" x14ac:dyDescent="0.2">
      <c r="A4203"/>
      <c r="B4203"/>
      <c r="C4203"/>
      <c r="D4203"/>
      <c r="E4203"/>
      <c r="F4203"/>
      <c r="G4203" s="2"/>
      <c r="H4203" s="48"/>
    </row>
    <row r="4204" spans="1:8" ht="21.75" customHeight="1" x14ac:dyDescent="0.2">
      <c r="A4204"/>
      <c r="B4204"/>
      <c r="C4204"/>
      <c r="D4204"/>
      <c r="E4204"/>
      <c r="F4204"/>
      <c r="G4204" s="2"/>
      <c r="H4204" s="48"/>
    </row>
    <row r="4205" spans="1:8" ht="21.75" customHeight="1" x14ac:dyDescent="0.2">
      <c r="A4205"/>
      <c r="B4205"/>
      <c r="C4205"/>
      <c r="D4205"/>
      <c r="E4205"/>
      <c r="F4205"/>
      <c r="G4205" s="2"/>
      <c r="H4205" s="48"/>
    </row>
    <row r="4206" spans="1:8" ht="21.75" customHeight="1" x14ac:dyDescent="0.2">
      <c r="A4206"/>
      <c r="B4206"/>
      <c r="C4206"/>
      <c r="D4206"/>
      <c r="E4206"/>
      <c r="F4206"/>
      <c r="G4206" s="2"/>
      <c r="H4206" s="48"/>
    </row>
    <row r="4207" spans="1:8" ht="21.75" customHeight="1" x14ac:dyDescent="0.2">
      <c r="A4207"/>
      <c r="B4207"/>
      <c r="C4207"/>
      <c r="D4207"/>
      <c r="E4207"/>
      <c r="F4207"/>
      <c r="G4207" s="2"/>
      <c r="H4207" s="48"/>
    </row>
    <row r="4208" spans="1:8" ht="21.75" customHeight="1" x14ac:dyDescent="0.2">
      <c r="A4208"/>
      <c r="B4208"/>
      <c r="C4208"/>
      <c r="D4208"/>
      <c r="E4208"/>
      <c r="F4208"/>
      <c r="G4208" s="2"/>
      <c r="H4208" s="48"/>
    </row>
    <row r="4209" spans="1:8" ht="21.75" customHeight="1" x14ac:dyDescent="0.2">
      <c r="A4209"/>
      <c r="B4209"/>
      <c r="C4209"/>
      <c r="D4209"/>
      <c r="E4209"/>
      <c r="F4209"/>
      <c r="G4209" s="2"/>
      <c r="H4209" s="48"/>
    </row>
    <row r="4210" spans="1:8" ht="21.75" customHeight="1" x14ac:dyDescent="0.2">
      <c r="A4210"/>
      <c r="B4210"/>
      <c r="C4210"/>
      <c r="D4210"/>
      <c r="E4210"/>
      <c r="F4210"/>
      <c r="G4210" s="2"/>
      <c r="H4210" s="48"/>
    </row>
    <row r="4211" spans="1:8" ht="21.75" customHeight="1" x14ac:dyDescent="0.2">
      <c r="A4211"/>
      <c r="B4211"/>
      <c r="C4211"/>
      <c r="D4211"/>
      <c r="E4211"/>
      <c r="F4211"/>
      <c r="G4211" s="2"/>
      <c r="H4211" s="48"/>
    </row>
    <row r="4212" spans="1:8" ht="21.75" customHeight="1" x14ac:dyDescent="0.2">
      <c r="A4212"/>
      <c r="B4212"/>
      <c r="C4212"/>
      <c r="D4212"/>
      <c r="E4212"/>
      <c r="F4212"/>
      <c r="G4212" s="2"/>
      <c r="H4212" s="48"/>
    </row>
    <row r="4213" spans="1:8" ht="21.75" customHeight="1" x14ac:dyDescent="0.2">
      <c r="A4213"/>
      <c r="B4213"/>
      <c r="C4213"/>
      <c r="D4213"/>
      <c r="E4213"/>
      <c r="F4213"/>
      <c r="G4213" s="2"/>
      <c r="H4213" s="48"/>
    </row>
    <row r="4214" spans="1:8" ht="21.75" customHeight="1" x14ac:dyDescent="0.2">
      <c r="A4214"/>
      <c r="B4214"/>
      <c r="C4214"/>
      <c r="D4214"/>
      <c r="E4214"/>
      <c r="F4214"/>
      <c r="G4214" s="2"/>
      <c r="H4214" s="48"/>
    </row>
    <row r="4215" spans="1:8" ht="21.75" customHeight="1" x14ac:dyDescent="0.2">
      <c r="A4215"/>
      <c r="B4215"/>
      <c r="C4215"/>
      <c r="D4215"/>
      <c r="E4215"/>
      <c r="F4215"/>
      <c r="G4215" s="2"/>
      <c r="H4215" s="48"/>
    </row>
    <row r="4216" spans="1:8" ht="21.75" customHeight="1" x14ac:dyDescent="0.2">
      <c r="A4216"/>
      <c r="B4216"/>
      <c r="C4216"/>
      <c r="D4216"/>
      <c r="E4216"/>
      <c r="F4216"/>
      <c r="G4216" s="2"/>
      <c r="H4216" s="48"/>
    </row>
    <row r="4217" spans="1:8" ht="21.75" customHeight="1" x14ac:dyDescent="0.2">
      <c r="A4217"/>
      <c r="B4217"/>
      <c r="C4217"/>
      <c r="D4217"/>
      <c r="E4217"/>
      <c r="F4217"/>
      <c r="G4217" s="2"/>
      <c r="H4217" s="48"/>
    </row>
    <row r="4218" spans="1:8" ht="21.75" customHeight="1" x14ac:dyDescent="0.2">
      <c r="A4218"/>
      <c r="B4218"/>
      <c r="C4218"/>
      <c r="D4218"/>
      <c r="E4218"/>
      <c r="F4218"/>
      <c r="G4218" s="2"/>
      <c r="H4218" s="48"/>
    </row>
    <row r="4219" spans="1:8" ht="21.75" customHeight="1" x14ac:dyDescent="0.2">
      <c r="A4219"/>
      <c r="B4219"/>
      <c r="C4219"/>
      <c r="D4219"/>
      <c r="E4219"/>
      <c r="F4219"/>
      <c r="G4219" s="2"/>
      <c r="H4219" s="48"/>
    </row>
    <row r="4220" spans="1:8" ht="21.75" customHeight="1" x14ac:dyDescent="0.2">
      <c r="A4220"/>
      <c r="B4220"/>
      <c r="C4220"/>
      <c r="D4220"/>
      <c r="E4220"/>
      <c r="F4220"/>
      <c r="G4220" s="2"/>
      <c r="H4220" s="48"/>
    </row>
    <row r="4221" spans="1:8" ht="21.75" customHeight="1" x14ac:dyDescent="0.2">
      <c r="A4221"/>
      <c r="B4221"/>
      <c r="C4221"/>
      <c r="D4221"/>
      <c r="E4221"/>
      <c r="F4221"/>
      <c r="G4221" s="2"/>
      <c r="H4221" s="48"/>
    </row>
    <row r="4222" spans="1:8" ht="21.75" customHeight="1" x14ac:dyDescent="0.2">
      <c r="A4222"/>
      <c r="B4222"/>
      <c r="C4222"/>
      <c r="D4222"/>
      <c r="E4222"/>
      <c r="F4222"/>
      <c r="G4222" s="2"/>
      <c r="H4222" s="48"/>
    </row>
    <row r="4223" spans="1:8" ht="21.75" customHeight="1" x14ac:dyDescent="0.2">
      <c r="A4223"/>
      <c r="B4223"/>
      <c r="C4223"/>
      <c r="D4223"/>
      <c r="E4223"/>
      <c r="F4223"/>
      <c r="G4223" s="2"/>
      <c r="H4223" s="48"/>
    </row>
    <row r="4224" spans="1:8" ht="21.75" customHeight="1" x14ac:dyDescent="0.2">
      <c r="A4224"/>
      <c r="B4224"/>
      <c r="C4224"/>
      <c r="D4224"/>
      <c r="E4224"/>
      <c r="F4224"/>
      <c r="G4224" s="2"/>
      <c r="H4224" s="48"/>
    </row>
    <row r="4225" spans="1:8" ht="21.75" customHeight="1" x14ac:dyDescent="0.2">
      <c r="A4225"/>
      <c r="B4225"/>
      <c r="C4225"/>
      <c r="D4225"/>
      <c r="E4225"/>
      <c r="F4225"/>
      <c r="G4225" s="2"/>
      <c r="H4225" s="48"/>
    </row>
    <row r="4226" spans="1:8" ht="21.75" customHeight="1" x14ac:dyDescent="0.2">
      <c r="A4226"/>
      <c r="B4226"/>
      <c r="C4226"/>
      <c r="D4226"/>
      <c r="E4226"/>
      <c r="F4226"/>
      <c r="G4226" s="2"/>
      <c r="H4226" s="48"/>
    </row>
    <row r="4227" spans="1:8" ht="21.75" customHeight="1" x14ac:dyDescent="0.2">
      <c r="A4227"/>
      <c r="B4227"/>
      <c r="C4227"/>
      <c r="D4227"/>
      <c r="E4227"/>
      <c r="F4227"/>
      <c r="G4227" s="2"/>
      <c r="H4227" s="48"/>
    </row>
    <row r="4228" spans="1:8" ht="21.75" customHeight="1" x14ac:dyDescent="0.2">
      <c r="A4228"/>
      <c r="B4228"/>
      <c r="C4228"/>
      <c r="D4228"/>
      <c r="E4228"/>
      <c r="F4228"/>
      <c r="G4228" s="2"/>
      <c r="H4228" s="48"/>
    </row>
    <row r="4229" spans="1:8" ht="21.75" customHeight="1" x14ac:dyDescent="0.2">
      <c r="A4229"/>
      <c r="B4229"/>
      <c r="C4229"/>
      <c r="D4229"/>
      <c r="E4229"/>
      <c r="F4229"/>
      <c r="G4229" s="2"/>
      <c r="H4229" s="48"/>
    </row>
    <row r="4230" spans="1:8" ht="21.75" customHeight="1" x14ac:dyDescent="0.2">
      <c r="A4230"/>
      <c r="B4230"/>
      <c r="C4230"/>
      <c r="D4230"/>
      <c r="E4230"/>
      <c r="F4230"/>
      <c r="G4230" s="2"/>
      <c r="H4230" s="48"/>
    </row>
    <row r="4231" spans="1:8" ht="21.75" customHeight="1" x14ac:dyDescent="0.2">
      <c r="A4231"/>
      <c r="B4231"/>
      <c r="C4231"/>
      <c r="D4231"/>
      <c r="E4231"/>
      <c r="F4231"/>
      <c r="G4231" s="2"/>
      <c r="H4231" s="48"/>
    </row>
    <row r="4232" spans="1:8" ht="21.75" customHeight="1" x14ac:dyDescent="0.2">
      <c r="A4232"/>
      <c r="B4232"/>
      <c r="C4232"/>
      <c r="D4232"/>
      <c r="E4232"/>
      <c r="F4232"/>
      <c r="G4232" s="2"/>
      <c r="H4232" s="48"/>
    </row>
    <row r="4233" spans="1:8" ht="21.75" customHeight="1" x14ac:dyDescent="0.2">
      <c r="A4233"/>
      <c r="B4233"/>
      <c r="C4233"/>
      <c r="D4233"/>
      <c r="E4233"/>
      <c r="F4233"/>
      <c r="G4233" s="2"/>
      <c r="H4233" s="48"/>
    </row>
    <row r="4234" spans="1:8" ht="21.75" customHeight="1" x14ac:dyDescent="0.2">
      <c r="A4234"/>
      <c r="B4234"/>
      <c r="C4234"/>
      <c r="D4234"/>
      <c r="E4234"/>
      <c r="F4234"/>
      <c r="G4234" s="2"/>
      <c r="H4234" s="48"/>
    </row>
    <row r="4235" spans="1:8" ht="21.75" customHeight="1" x14ac:dyDescent="0.2">
      <c r="A4235"/>
      <c r="B4235"/>
      <c r="C4235"/>
      <c r="D4235"/>
      <c r="E4235"/>
      <c r="F4235"/>
      <c r="G4235" s="2"/>
      <c r="H4235" s="48"/>
    </row>
    <row r="4236" spans="1:8" ht="21.75" customHeight="1" x14ac:dyDescent="0.2">
      <c r="A4236"/>
      <c r="B4236"/>
      <c r="C4236"/>
      <c r="D4236"/>
      <c r="E4236"/>
      <c r="F4236"/>
      <c r="G4236" s="2"/>
      <c r="H4236" s="48"/>
    </row>
    <row r="4237" spans="1:8" ht="21.75" customHeight="1" x14ac:dyDescent="0.2">
      <c r="A4237"/>
      <c r="B4237"/>
      <c r="C4237"/>
      <c r="D4237"/>
      <c r="E4237"/>
      <c r="F4237"/>
      <c r="G4237" s="2"/>
      <c r="H4237" s="48"/>
    </row>
    <row r="4238" spans="1:8" ht="21.75" customHeight="1" x14ac:dyDescent="0.2">
      <c r="A4238"/>
      <c r="B4238"/>
      <c r="C4238"/>
      <c r="D4238"/>
      <c r="E4238"/>
      <c r="F4238"/>
      <c r="G4238" s="2"/>
      <c r="H4238" s="48"/>
    </row>
    <row r="4239" spans="1:8" ht="21.75" customHeight="1" x14ac:dyDescent="0.2">
      <c r="A4239"/>
      <c r="B4239"/>
      <c r="C4239"/>
      <c r="D4239"/>
      <c r="E4239"/>
      <c r="F4239"/>
      <c r="G4239" s="2"/>
      <c r="H4239" s="48"/>
    </row>
    <row r="4240" spans="1:8" ht="21.75" customHeight="1" x14ac:dyDescent="0.2">
      <c r="A4240"/>
      <c r="B4240"/>
      <c r="C4240"/>
      <c r="D4240"/>
      <c r="E4240"/>
      <c r="F4240"/>
      <c r="G4240" s="2"/>
      <c r="H4240" s="48"/>
    </row>
    <row r="4241" spans="1:8" ht="21.75" customHeight="1" x14ac:dyDescent="0.2">
      <c r="A4241"/>
      <c r="B4241"/>
      <c r="C4241"/>
      <c r="D4241"/>
      <c r="E4241"/>
      <c r="F4241"/>
      <c r="G4241" s="2"/>
      <c r="H4241" s="48"/>
    </row>
    <row r="4242" spans="1:8" ht="21.75" customHeight="1" x14ac:dyDescent="0.2">
      <c r="A4242"/>
      <c r="B4242"/>
      <c r="C4242"/>
      <c r="D4242"/>
      <c r="E4242"/>
      <c r="F4242"/>
      <c r="G4242" s="2"/>
      <c r="H4242" s="48"/>
    </row>
    <row r="4243" spans="1:8" ht="21.75" customHeight="1" x14ac:dyDescent="0.2">
      <c r="A4243"/>
      <c r="B4243"/>
      <c r="C4243"/>
      <c r="D4243"/>
      <c r="E4243"/>
      <c r="F4243"/>
      <c r="G4243" s="2"/>
      <c r="H4243" s="48"/>
    </row>
    <row r="4244" spans="1:8" ht="21.75" customHeight="1" x14ac:dyDescent="0.2">
      <c r="A4244"/>
      <c r="B4244"/>
      <c r="C4244"/>
      <c r="D4244"/>
      <c r="E4244"/>
      <c r="F4244"/>
      <c r="G4244" s="2"/>
      <c r="H4244" s="48"/>
    </row>
    <row r="4245" spans="1:8" ht="21.75" customHeight="1" x14ac:dyDescent="0.2">
      <c r="A4245"/>
      <c r="B4245"/>
      <c r="C4245"/>
      <c r="D4245"/>
      <c r="E4245"/>
      <c r="F4245"/>
      <c r="G4245" s="2"/>
      <c r="H4245" s="48"/>
    </row>
    <row r="4246" spans="1:8" ht="21.75" customHeight="1" x14ac:dyDescent="0.2">
      <c r="A4246"/>
      <c r="B4246"/>
      <c r="C4246"/>
      <c r="D4246"/>
      <c r="E4246"/>
      <c r="F4246"/>
      <c r="G4246" s="2"/>
      <c r="H4246" s="48"/>
    </row>
    <row r="4247" spans="1:8" ht="21.75" customHeight="1" x14ac:dyDescent="0.2">
      <c r="A4247"/>
      <c r="B4247"/>
      <c r="C4247"/>
      <c r="D4247"/>
      <c r="E4247"/>
      <c r="F4247"/>
      <c r="G4247" s="2"/>
      <c r="H4247" s="48"/>
    </row>
    <row r="4248" spans="1:8" ht="21.75" customHeight="1" x14ac:dyDescent="0.2">
      <c r="A4248"/>
      <c r="B4248"/>
      <c r="C4248"/>
      <c r="D4248"/>
      <c r="E4248"/>
      <c r="F4248"/>
      <c r="G4248" s="2"/>
      <c r="H4248" s="48"/>
    </row>
    <row r="4249" spans="1:8" ht="21.75" customHeight="1" x14ac:dyDescent="0.2">
      <c r="A4249"/>
      <c r="B4249"/>
      <c r="C4249"/>
      <c r="D4249"/>
      <c r="E4249"/>
      <c r="F4249"/>
      <c r="G4249" s="2"/>
      <c r="H4249" s="48"/>
    </row>
    <row r="4250" spans="1:8" ht="21.75" customHeight="1" x14ac:dyDescent="0.2">
      <c r="A4250"/>
      <c r="B4250"/>
      <c r="C4250"/>
      <c r="D4250"/>
      <c r="E4250"/>
      <c r="F4250"/>
      <c r="G4250" s="2"/>
      <c r="H4250" s="48"/>
    </row>
    <row r="4251" spans="1:8" ht="21.75" customHeight="1" x14ac:dyDescent="0.2">
      <c r="A4251"/>
      <c r="B4251"/>
      <c r="C4251"/>
      <c r="D4251"/>
      <c r="E4251"/>
      <c r="F4251"/>
      <c r="G4251" s="2"/>
      <c r="H4251" s="48"/>
    </row>
    <row r="4252" spans="1:8" ht="21.75" customHeight="1" x14ac:dyDescent="0.2">
      <c r="A4252"/>
      <c r="B4252"/>
      <c r="C4252"/>
      <c r="D4252"/>
      <c r="E4252"/>
      <c r="F4252"/>
      <c r="G4252" s="2"/>
      <c r="H4252" s="48"/>
    </row>
    <row r="4253" spans="1:8" ht="21.75" customHeight="1" x14ac:dyDescent="0.2">
      <c r="A4253"/>
      <c r="B4253"/>
      <c r="C4253"/>
      <c r="D4253"/>
      <c r="E4253"/>
      <c r="F4253"/>
      <c r="G4253" s="2"/>
      <c r="H4253" s="48"/>
    </row>
    <row r="4254" spans="1:8" ht="21.75" customHeight="1" x14ac:dyDescent="0.2">
      <c r="A4254"/>
      <c r="B4254"/>
      <c r="C4254"/>
      <c r="D4254"/>
      <c r="E4254"/>
      <c r="F4254"/>
      <c r="G4254" s="2"/>
      <c r="H4254" s="48"/>
    </row>
    <row r="4255" spans="1:8" ht="21.75" customHeight="1" x14ac:dyDescent="0.2">
      <c r="A4255"/>
      <c r="B4255"/>
      <c r="C4255"/>
      <c r="D4255"/>
      <c r="E4255"/>
      <c r="F4255"/>
      <c r="G4255" s="2"/>
      <c r="H4255" s="48"/>
    </row>
    <row r="4256" spans="1:8" ht="21.75" customHeight="1" x14ac:dyDescent="0.2">
      <c r="A4256"/>
      <c r="B4256"/>
      <c r="C4256"/>
      <c r="D4256"/>
      <c r="E4256"/>
      <c r="F4256"/>
      <c r="G4256" s="2"/>
      <c r="H4256" s="48"/>
    </row>
    <row r="4257" spans="1:8" ht="21.75" customHeight="1" x14ac:dyDescent="0.2">
      <c r="A4257"/>
      <c r="B4257"/>
      <c r="C4257"/>
      <c r="D4257"/>
      <c r="E4257"/>
      <c r="F4257"/>
      <c r="G4257" s="2"/>
      <c r="H4257" s="48"/>
    </row>
    <row r="4258" spans="1:8" ht="21.75" customHeight="1" x14ac:dyDescent="0.2">
      <c r="A4258"/>
      <c r="B4258"/>
      <c r="C4258"/>
      <c r="D4258"/>
      <c r="E4258"/>
      <c r="F4258"/>
      <c r="G4258" s="2"/>
      <c r="H4258" s="48"/>
    </row>
    <row r="4259" spans="1:8" ht="21.75" customHeight="1" x14ac:dyDescent="0.2">
      <c r="A4259"/>
      <c r="B4259"/>
      <c r="C4259"/>
      <c r="D4259"/>
      <c r="E4259"/>
      <c r="F4259"/>
      <c r="G4259" s="2"/>
      <c r="H4259" s="48"/>
    </row>
    <row r="4260" spans="1:8" ht="21.75" customHeight="1" x14ac:dyDescent="0.2">
      <c r="A4260"/>
      <c r="B4260"/>
      <c r="C4260"/>
      <c r="D4260"/>
      <c r="E4260"/>
      <c r="F4260"/>
      <c r="G4260" s="2"/>
      <c r="H4260" s="48"/>
    </row>
    <row r="4261" spans="1:8" ht="21.75" customHeight="1" x14ac:dyDescent="0.2">
      <c r="A4261"/>
      <c r="B4261"/>
      <c r="C4261"/>
      <c r="D4261"/>
      <c r="E4261"/>
      <c r="F4261"/>
      <c r="G4261" s="2"/>
      <c r="H4261" s="48"/>
    </row>
    <row r="4262" spans="1:8" ht="21.75" customHeight="1" x14ac:dyDescent="0.2">
      <c r="A4262"/>
      <c r="B4262"/>
      <c r="C4262"/>
      <c r="D4262"/>
      <c r="E4262"/>
      <c r="F4262"/>
      <c r="G4262" s="2"/>
      <c r="H4262" s="48"/>
    </row>
    <row r="4263" spans="1:8" ht="21.75" customHeight="1" x14ac:dyDescent="0.2">
      <c r="A4263"/>
      <c r="B4263"/>
      <c r="C4263"/>
      <c r="D4263"/>
      <c r="E4263"/>
      <c r="F4263"/>
      <c r="G4263" s="2"/>
      <c r="H4263" s="48"/>
    </row>
    <row r="4264" spans="1:8" ht="21.75" customHeight="1" x14ac:dyDescent="0.2">
      <c r="A4264"/>
      <c r="B4264"/>
      <c r="C4264"/>
      <c r="D4264"/>
      <c r="E4264"/>
      <c r="F4264"/>
      <c r="G4264" s="2"/>
      <c r="H4264" s="48"/>
    </row>
    <row r="4265" spans="1:8" ht="21.75" customHeight="1" x14ac:dyDescent="0.2">
      <c r="A4265"/>
      <c r="B4265"/>
      <c r="C4265"/>
      <c r="D4265"/>
      <c r="E4265"/>
      <c r="F4265"/>
      <c r="G4265" s="2"/>
      <c r="H4265" s="48"/>
    </row>
    <row r="4266" spans="1:8" ht="21.75" customHeight="1" x14ac:dyDescent="0.2">
      <c r="A4266"/>
      <c r="B4266"/>
      <c r="C4266"/>
      <c r="D4266"/>
      <c r="E4266"/>
      <c r="F4266"/>
      <c r="G4266" s="2"/>
      <c r="H4266" s="48"/>
    </row>
    <row r="4267" spans="1:8" ht="21.75" customHeight="1" x14ac:dyDescent="0.2">
      <c r="A4267"/>
      <c r="B4267"/>
      <c r="C4267"/>
      <c r="D4267"/>
      <c r="E4267"/>
      <c r="F4267"/>
      <c r="G4267" s="2"/>
      <c r="H4267" s="48"/>
    </row>
    <row r="4268" spans="1:8" ht="21.75" customHeight="1" x14ac:dyDescent="0.2">
      <c r="A4268"/>
      <c r="B4268"/>
      <c r="C4268"/>
      <c r="D4268"/>
      <c r="E4268"/>
      <c r="F4268"/>
      <c r="G4268" s="2"/>
      <c r="H4268" s="48"/>
    </row>
    <row r="4269" spans="1:8" ht="21.75" customHeight="1" x14ac:dyDescent="0.2">
      <c r="A4269"/>
      <c r="B4269"/>
      <c r="C4269"/>
      <c r="D4269"/>
      <c r="E4269"/>
      <c r="F4269"/>
      <c r="G4269" s="2"/>
      <c r="H4269" s="48"/>
    </row>
    <row r="4270" spans="1:8" ht="21.75" customHeight="1" x14ac:dyDescent="0.2">
      <c r="A4270"/>
      <c r="B4270"/>
      <c r="C4270"/>
      <c r="D4270"/>
      <c r="E4270"/>
      <c r="F4270"/>
      <c r="G4270" s="2"/>
      <c r="H4270" s="48"/>
    </row>
    <row r="4271" spans="1:8" ht="21.75" customHeight="1" x14ac:dyDescent="0.2">
      <c r="A4271"/>
      <c r="B4271"/>
      <c r="C4271"/>
      <c r="D4271"/>
      <c r="E4271"/>
      <c r="F4271"/>
      <c r="G4271" s="2"/>
      <c r="H4271" s="48"/>
    </row>
    <row r="4272" spans="1:8" ht="21.75" customHeight="1" x14ac:dyDescent="0.2">
      <c r="A4272"/>
      <c r="B4272"/>
      <c r="C4272"/>
      <c r="D4272"/>
      <c r="E4272"/>
      <c r="F4272"/>
      <c r="G4272" s="2"/>
      <c r="H4272" s="48"/>
    </row>
    <row r="4273" spans="1:8" ht="21.75" customHeight="1" x14ac:dyDescent="0.2">
      <c r="A4273"/>
      <c r="B4273"/>
      <c r="C4273"/>
      <c r="D4273"/>
      <c r="E4273"/>
      <c r="F4273"/>
      <c r="G4273" s="2"/>
      <c r="H4273" s="48"/>
    </row>
    <row r="4274" spans="1:8" ht="21.75" customHeight="1" x14ac:dyDescent="0.2">
      <c r="A4274"/>
      <c r="B4274"/>
      <c r="C4274"/>
      <c r="D4274"/>
      <c r="E4274"/>
      <c r="F4274"/>
      <c r="G4274" s="2"/>
      <c r="H4274" s="48"/>
    </row>
    <row r="4275" spans="1:8" ht="21.75" customHeight="1" x14ac:dyDescent="0.2">
      <c r="A4275"/>
      <c r="B4275"/>
      <c r="C4275"/>
      <c r="D4275"/>
      <c r="E4275"/>
      <c r="F4275"/>
      <c r="G4275" s="2"/>
      <c r="H4275" s="48"/>
    </row>
    <row r="4276" spans="1:8" ht="21.75" customHeight="1" x14ac:dyDescent="0.2">
      <c r="A4276"/>
      <c r="B4276"/>
      <c r="C4276"/>
      <c r="D4276"/>
      <c r="E4276"/>
      <c r="F4276"/>
      <c r="G4276" s="2"/>
      <c r="H4276" s="48"/>
    </row>
    <row r="4277" spans="1:8" ht="21.75" customHeight="1" x14ac:dyDescent="0.2">
      <c r="A4277"/>
      <c r="B4277"/>
      <c r="C4277"/>
      <c r="D4277"/>
      <c r="E4277"/>
      <c r="F4277"/>
      <c r="G4277" s="2"/>
      <c r="H4277" s="48"/>
    </row>
    <row r="4278" spans="1:8" ht="21.75" customHeight="1" x14ac:dyDescent="0.2">
      <c r="A4278"/>
      <c r="B4278"/>
      <c r="C4278"/>
      <c r="D4278"/>
      <c r="E4278"/>
      <c r="F4278"/>
      <c r="G4278" s="2"/>
      <c r="H4278" s="48"/>
    </row>
    <row r="4279" spans="1:8" ht="21.75" customHeight="1" x14ac:dyDescent="0.2">
      <c r="A4279"/>
      <c r="B4279"/>
      <c r="C4279"/>
      <c r="D4279"/>
      <c r="E4279"/>
      <c r="F4279"/>
      <c r="G4279" s="2"/>
      <c r="H4279" s="48"/>
    </row>
    <row r="4280" spans="1:8" ht="21.75" customHeight="1" x14ac:dyDescent="0.2">
      <c r="A4280"/>
      <c r="B4280"/>
      <c r="C4280"/>
      <c r="D4280"/>
      <c r="E4280"/>
      <c r="F4280"/>
      <c r="G4280" s="2"/>
      <c r="H4280" s="48"/>
    </row>
    <row r="4281" spans="1:8" ht="21.75" customHeight="1" x14ac:dyDescent="0.2">
      <c r="A4281"/>
      <c r="B4281"/>
      <c r="C4281"/>
      <c r="D4281"/>
      <c r="E4281"/>
      <c r="F4281"/>
      <c r="G4281" s="2"/>
      <c r="H4281" s="48"/>
    </row>
    <row r="4282" spans="1:8" ht="21.75" customHeight="1" x14ac:dyDescent="0.2">
      <c r="A4282"/>
      <c r="B4282"/>
      <c r="C4282"/>
      <c r="D4282"/>
      <c r="E4282"/>
      <c r="F4282"/>
      <c r="G4282" s="2"/>
      <c r="H4282" s="48"/>
    </row>
    <row r="4283" spans="1:8" ht="21.75" customHeight="1" x14ac:dyDescent="0.2">
      <c r="A4283"/>
      <c r="B4283"/>
      <c r="C4283"/>
      <c r="D4283"/>
      <c r="E4283"/>
      <c r="F4283"/>
      <c r="G4283" s="2"/>
      <c r="H4283" s="48"/>
    </row>
    <row r="4284" spans="1:8" ht="21.75" customHeight="1" x14ac:dyDescent="0.2">
      <c r="A4284"/>
      <c r="B4284"/>
      <c r="C4284"/>
      <c r="D4284"/>
      <c r="E4284"/>
      <c r="F4284"/>
      <c r="G4284" s="2"/>
      <c r="H4284" s="48"/>
    </row>
    <row r="4285" spans="1:8" ht="21.75" customHeight="1" x14ac:dyDescent="0.2">
      <c r="A4285"/>
      <c r="B4285"/>
      <c r="C4285"/>
      <c r="D4285"/>
      <c r="E4285"/>
      <c r="F4285"/>
      <c r="G4285" s="2"/>
      <c r="H4285" s="48"/>
    </row>
    <row r="4286" spans="1:8" ht="21.75" customHeight="1" x14ac:dyDescent="0.2">
      <c r="A4286"/>
      <c r="B4286"/>
      <c r="C4286"/>
      <c r="D4286"/>
      <c r="E4286"/>
      <c r="F4286"/>
      <c r="G4286" s="2"/>
      <c r="H4286" s="48"/>
    </row>
    <row r="4287" spans="1:8" ht="21.75" customHeight="1" x14ac:dyDescent="0.2">
      <c r="A4287"/>
      <c r="B4287"/>
      <c r="C4287"/>
      <c r="D4287"/>
      <c r="E4287"/>
      <c r="F4287"/>
      <c r="G4287" s="2"/>
      <c r="H4287" s="48"/>
    </row>
    <row r="4288" spans="1:8" ht="21.75" customHeight="1" x14ac:dyDescent="0.2">
      <c r="A4288"/>
      <c r="B4288"/>
      <c r="C4288"/>
      <c r="D4288"/>
      <c r="E4288"/>
      <c r="F4288"/>
      <c r="G4288" s="2"/>
      <c r="H4288" s="48"/>
    </row>
    <row r="4289" spans="1:8" ht="21.75" customHeight="1" x14ac:dyDescent="0.2">
      <c r="A4289"/>
      <c r="B4289"/>
      <c r="C4289"/>
      <c r="D4289"/>
      <c r="E4289"/>
      <c r="F4289"/>
      <c r="G4289" s="2"/>
      <c r="H4289" s="48"/>
    </row>
    <row r="4290" spans="1:8" ht="21.75" customHeight="1" x14ac:dyDescent="0.2">
      <c r="A4290"/>
      <c r="B4290"/>
      <c r="C4290"/>
      <c r="D4290"/>
      <c r="E4290"/>
      <c r="F4290"/>
      <c r="G4290" s="2"/>
      <c r="H4290" s="48"/>
    </row>
    <row r="4291" spans="1:8" ht="21.75" customHeight="1" x14ac:dyDescent="0.2">
      <c r="A4291"/>
      <c r="B4291"/>
      <c r="C4291"/>
      <c r="D4291"/>
      <c r="E4291"/>
      <c r="F4291"/>
      <c r="G4291" s="2"/>
      <c r="H4291" s="48"/>
    </row>
    <row r="4292" spans="1:8" ht="21.75" customHeight="1" x14ac:dyDescent="0.2">
      <c r="A4292"/>
      <c r="B4292"/>
      <c r="C4292"/>
      <c r="D4292"/>
      <c r="E4292"/>
      <c r="F4292"/>
      <c r="G4292" s="2"/>
      <c r="H4292" s="48"/>
    </row>
    <row r="4293" spans="1:8" ht="21.75" customHeight="1" x14ac:dyDescent="0.2">
      <c r="A4293"/>
      <c r="B4293"/>
      <c r="C4293"/>
      <c r="D4293"/>
      <c r="E4293"/>
      <c r="F4293"/>
      <c r="G4293" s="2"/>
      <c r="H4293" s="48"/>
    </row>
    <row r="4294" spans="1:8" ht="21.75" customHeight="1" x14ac:dyDescent="0.2">
      <c r="A4294"/>
      <c r="B4294"/>
      <c r="C4294"/>
      <c r="D4294"/>
      <c r="E4294"/>
      <c r="F4294"/>
      <c r="G4294" s="2"/>
      <c r="H4294" s="48"/>
    </row>
    <row r="4295" spans="1:8" ht="21.75" customHeight="1" x14ac:dyDescent="0.2">
      <c r="A4295"/>
      <c r="B4295"/>
      <c r="C4295"/>
      <c r="D4295"/>
      <c r="E4295"/>
      <c r="F4295"/>
      <c r="G4295" s="2"/>
      <c r="H4295" s="48"/>
    </row>
    <row r="4296" spans="1:8" ht="21.75" customHeight="1" x14ac:dyDescent="0.2">
      <c r="A4296"/>
      <c r="B4296"/>
      <c r="C4296"/>
      <c r="D4296"/>
      <c r="E4296"/>
      <c r="F4296"/>
      <c r="G4296" s="2"/>
      <c r="H4296" s="48"/>
    </row>
    <row r="4297" spans="1:8" ht="21.75" customHeight="1" x14ac:dyDescent="0.2">
      <c r="A4297"/>
      <c r="B4297"/>
      <c r="C4297"/>
      <c r="D4297"/>
      <c r="E4297"/>
      <c r="F4297"/>
      <c r="G4297" s="2"/>
      <c r="H4297" s="48"/>
    </row>
    <row r="4298" spans="1:8" ht="21.75" customHeight="1" x14ac:dyDescent="0.2">
      <c r="A4298"/>
      <c r="B4298"/>
      <c r="C4298"/>
      <c r="D4298"/>
      <c r="E4298"/>
      <c r="F4298"/>
      <c r="G4298" s="2"/>
      <c r="H4298" s="48"/>
    </row>
    <row r="4299" spans="1:8" ht="21.75" customHeight="1" x14ac:dyDescent="0.2">
      <c r="A4299"/>
      <c r="B4299"/>
      <c r="C4299"/>
      <c r="D4299"/>
      <c r="E4299"/>
      <c r="F4299"/>
      <c r="G4299" s="2"/>
      <c r="H4299" s="48"/>
    </row>
    <row r="4300" spans="1:8" ht="21.75" customHeight="1" x14ac:dyDescent="0.2">
      <c r="A4300"/>
      <c r="B4300"/>
      <c r="C4300"/>
      <c r="D4300"/>
      <c r="E4300"/>
      <c r="F4300"/>
      <c r="G4300" s="2"/>
      <c r="H4300" s="48"/>
    </row>
    <row r="4301" spans="1:8" ht="21.75" customHeight="1" x14ac:dyDescent="0.2">
      <c r="A4301"/>
      <c r="B4301"/>
      <c r="C4301"/>
      <c r="D4301"/>
      <c r="E4301"/>
      <c r="F4301"/>
      <c r="G4301" s="2"/>
      <c r="H4301" s="48"/>
    </row>
    <row r="4302" spans="1:8" ht="21.75" customHeight="1" x14ac:dyDescent="0.2">
      <c r="A4302"/>
      <c r="B4302"/>
      <c r="C4302"/>
      <c r="D4302"/>
      <c r="E4302"/>
      <c r="F4302"/>
      <c r="G4302" s="2"/>
      <c r="H4302" s="48"/>
    </row>
    <row r="4303" spans="1:8" ht="21.75" customHeight="1" x14ac:dyDescent="0.2">
      <c r="A4303"/>
      <c r="B4303"/>
      <c r="C4303"/>
      <c r="D4303"/>
      <c r="E4303"/>
      <c r="F4303"/>
      <c r="G4303" s="2"/>
      <c r="H4303" s="48"/>
    </row>
    <row r="4304" spans="1:8" ht="21.75" customHeight="1" x14ac:dyDescent="0.2">
      <c r="A4304"/>
      <c r="B4304"/>
      <c r="C4304"/>
      <c r="D4304"/>
      <c r="E4304"/>
      <c r="F4304"/>
      <c r="G4304" s="2"/>
      <c r="H4304" s="48"/>
    </row>
    <row r="4305" spans="1:8" ht="21.75" customHeight="1" x14ac:dyDescent="0.2">
      <c r="A4305"/>
      <c r="B4305"/>
      <c r="C4305"/>
      <c r="D4305"/>
      <c r="E4305"/>
      <c r="F4305"/>
      <c r="G4305" s="2"/>
      <c r="H4305" s="48"/>
    </row>
    <row r="4306" spans="1:8" ht="21.75" customHeight="1" x14ac:dyDescent="0.2">
      <c r="A4306"/>
      <c r="B4306"/>
      <c r="C4306"/>
      <c r="D4306"/>
      <c r="E4306"/>
      <c r="F4306"/>
      <c r="G4306" s="2"/>
      <c r="H4306" s="48"/>
    </row>
    <row r="4307" spans="1:8" ht="21.75" customHeight="1" x14ac:dyDescent="0.2">
      <c r="A4307"/>
      <c r="B4307"/>
      <c r="C4307"/>
      <c r="D4307"/>
      <c r="E4307"/>
      <c r="F4307"/>
      <c r="G4307" s="2"/>
      <c r="H4307" s="48"/>
    </row>
    <row r="4308" spans="1:8" ht="21.75" customHeight="1" x14ac:dyDescent="0.2">
      <c r="A4308"/>
      <c r="B4308"/>
      <c r="C4308"/>
      <c r="D4308"/>
      <c r="E4308"/>
      <c r="F4308"/>
      <c r="G4308" s="2"/>
      <c r="H4308" s="48"/>
    </row>
    <row r="4309" spans="1:8" ht="21.75" customHeight="1" x14ac:dyDescent="0.2">
      <c r="A4309"/>
      <c r="B4309"/>
      <c r="C4309"/>
      <c r="D4309"/>
      <c r="E4309"/>
      <c r="F4309"/>
      <c r="G4309" s="2"/>
      <c r="H4309" s="48"/>
    </row>
    <row r="4310" spans="1:8" ht="21.75" customHeight="1" x14ac:dyDescent="0.2">
      <c r="A4310"/>
      <c r="B4310"/>
      <c r="C4310"/>
      <c r="D4310"/>
      <c r="E4310"/>
      <c r="F4310"/>
      <c r="G4310" s="2"/>
      <c r="H4310" s="48"/>
    </row>
    <row r="4311" spans="1:8" ht="21.75" customHeight="1" x14ac:dyDescent="0.2">
      <c r="A4311"/>
      <c r="B4311"/>
      <c r="C4311"/>
      <c r="D4311"/>
      <c r="E4311"/>
      <c r="F4311"/>
      <c r="G4311" s="2"/>
      <c r="H4311" s="48"/>
    </row>
    <row r="4312" spans="1:8" ht="21.75" customHeight="1" x14ac:dyDescent="0.2">
      <c r="A4312"/>
      <c r="B4312"/>
      <c r="C4312"/>
      <c r="D4312"/>
      <c r="E4312"/>
      <c r="F4312"/>
      <c r="G4312" s="2"/>
      <c r="H4312" s="48"/>
    </row>
    <row r="4313" spans="1:8" ht="21.75" customHeight="1" x14ac:dyDescent="0.2">
      <c r="A4313"/>
      <c r="B4313"/>
      <c r="C4313"/>
      <c r="D4313"/>
      <c r="E4313"/>
      <c r="F4313"/>
      <c r="G4313" s="2"/>
      <c r="H4313" s="48"/>
    </row>
    <row r="4314" spans="1:8" ht="21.75" customHeight="1" x14ac:dyDescent="0.2">
      <c r="A4314"/>
      <c r="B4314"/>
      <c r="C4314"/>
      <c r="D4314"/>
      <c r="E4314"/>
      <c r="F4314"/>
      <c r="G4314" s="2"/>
      <c r="H4314" s="48"/>
    </row>
    <row r="4315" spans="1:8" ht="21.75" customHeight="1" x14ac:dyDescent="0.2">
      <c r="A4315"/>
      <c r="B4315"/>
      <c r="C4315"/>
      <c r="D4315"/>
      <c r="E4315"/>
      <c r="F4315"/>
      <c r="G4315" s="2"/>
      <c r="H4315" s="48"/>
    </row>
    <row r="4316" spans="1:8" ht="21.75" customHeight="1" x14ac:dyDescent="0.2">
      <c r="A4316"/>
      <c r="B4316"/>
      <c r="C4316"/>
      <c r="D4316"/>
      <c r="E4316"/>
      <c r="F4316"/>
      <c r="G4316" s="2"/>
      <c r="H4316" s="48"/>
    </row>
    <row r="4317" spans="1:8" ht="21.75" customHeight="1" x14ac:dyDescent="0.2">
      <c r="A4317"/>
      <c r="B4317"/>
      <c r="C4317"/>
      <c r="D4317"/>
      <c r="E4317"/>
      <c r="F4317"/>
      <c r="G4317" s="2"/>
      <c r="H4317" s="48"/>
    </row>
    <row r="4318" spans="1:8" ht="21.75" customHeight="1" x14ac:dyDescent="0.2">
      <c r="A4318"/>
      <c r="B4318"/>
      <c r="C4318"/>
      <c r="D4318"/>
      <c r="E4318"/>
      <c r="F4318"/>
      <c r="G4318" s="2"/>
      <c r="H4318" s="48"/>
    </row>
    <row r="4319" spans="1:8" ht="21.75" customHeight="1" x14ac:dyDescent="0.2">
      <c r="A4319"/>
      <c r="B4319"/>
      <c r="C4319"/>
      <c r="D4319"/>
      <c r="E4319"/>
      <c r="F4319"/>
      <c r="G4319" s="2"/>
      <c r="H4319" s="48"/>
    </row>
    <row r="4320" spans="1:8" ht="21.75" customHeight="1" x14ac:dyDescent="0.2">
      <c r="A4320"/>
      <c r="B4320"/>
      <c r="C4320"/>
      <c r="D4320"/>
      <c r="E4320"/>
      <c r="F4320"/>
      <c r="G4320" s="2"/>
      <c r="H4320" s="48"/>
    </row>
    <row r="4321" spans="1:8" ht="21.75" customHeight="1" x14ac:dyDescent="0.2">
      <c r="A4321"/>
      <c r="B4321"/>
      <c r="C4321"/>
      <c r="D4321"/>
      <c r="E4321"/>
      <c r="F4321"/>
      <c r="G4321" s="2"/>
      <c r="H4321" s="48"/>
    </row>
    <row r="4322" spans="1:8" ht="21.75" customHeight="1" x14ac:dyDescent="0.2">
      <c r="A4322"/>
      <c r="B4322"/>
      <c r="C4322"/>
      <c r="D4322"/>
      <c r="E4322"/>
      <c r="F4322"/>
      <c r="G4322" s="2"/>
      <c r="H4322" s="48"/>
    </row>
    <row r="4323" spans="1:8" ht="21.75" customHeight="1" x14ac:dyDescent="0.2">
      <c r="A4323"/>
      <c r="B4323"/>
      <c r="C4323"/>
      <c r="D4323"/>
      <c r="E4323"/>
      <c r="F4323"/>
      <c r="G4323" s="2"/>
      <c r="H4323" s="48"/>
    </row>
    <row r="4324" spans="1:8" ht="21.75" customHeight="1" x14ac:dyDescent="0.2">
      <c r="A4324"/>
      <c r="B4324"/>
      <c r="C4324" s="2"/>
      <c r="D4324" s="2"/>
      <c r="E4324" s="3"/>
      <c r="F4324" s="3"/>
      <c r="G4324" s="2"/>
      <c r="H4324" s="48"/>
    </row>
    <row r="4325" spans="1:8" ht="21.75" customHeight="1" x14ac:dyDescent="0.2">
      <c r="A4325"/>
      <c r="B4325"/>
      <c r="C4325" s="2"/>
      <c r="D4325" s="2"/>
      <c r="E4325" s="3"/>
      <c r="F4325" s="3"/>
      <c r="G4325" s="2"/>
      <c r="H4325" s="48"/>
    </row>
    <row r="4326" spans="1:8" ht="21.75" customHeight="1" x14ac:dyDescent="0.2">
      <c r="A4326"/>
      <c r="B4326"/>
      <c r="C4326"/>
      <c r="D4326"/>
      <c r="E4326"/>
      <c r="F4326"/>
      <c r="G4326" s="2"/>
      <c r="H4326" s="48"/>
    </row>
    <row r="4327" spans="1:8" ht="21.75" customHeight="1" x14ac:dyDescent="0.2">
      <c r="A4327"/>
      <c r="B4327"/>
      <c r="C4327"/>
      <c r="D4327"/>
      <c r="E4327"/>
      <c r="F4327"/>
      <c r="G4327" s="2"/>
      <c r="H4327" s="48"/>
    </row>
    <row r="4328" spans="1:8" ht="21.75" customHeight="1" x14ac:dyDescent="0.2">
      <c r="A4328"/>
      <c r="B4328"/>
      <c r="C4328"/>
      <c r="D4328"/>
      <c r="E4328"/>
      <c r="F4328"/>
      <c r="G4328" s="2"/>
      <c r="H4328" s="48"/>
    </row>
    <row r="4329" spans="1:8" ht="21.75" customHeight="1" x14ac:dyDescent="0.2">
      <c r="A4329"/>
      <c r="B4329"/>
      <c r="C4329"/>
      <c r="D4329"/>
      <c r="E4329"/>
      <c r="F4329"/>
      <c r="G4329" s="2"/>
      <c r="H4329" s="48"/>
    </row>
    <row r="4330" spans="1:8" ht="21.75" customHeight="1" x14ac:dyDescent="0.2">
      <c r="A4330"/>
      <c r="B4330"/>
      <c r="C4330"/>
      <c r="D4330"/>
      <c r="E4330"/>
      <c r="F4330"/>
      <c r="G4330" s="2"/>
      <c r="H4330" s="48"/>
    </row>
    <row r="4331" spans="1:8" ht="21.75" customHeight="1" x14ac:dyDescent="0.2">
      <c r="A4331"/>
      <c r="B4331"/>
      <c r="C4331"/>
      <c r="D4331"/>
      <c r="E4331"/>
      <c r="F4331"/>
      <c r="G4331" s="2"/>
      <c r="H4331" s="48"/>
    </row>
    <row r="4332" spans="1:8" ht="21.75" customHeight="1" x14ac:dyDescent="0.2">
      <c r="A4332"/>
      <c r="B4332"/>
      <c r="C4332"/>
      <c r="D4332"/>
      <c r="E4332"/>
      <c r="F4332"/>
      <c r="G4332" s="2"/>
      <c r="H4332" s="48"/>
    </row>
    <row r="4333" spans="1:8" ht="21.75" customHeight="1" x14ac:dyDescent="0.2">
      <c r="A4333"/>
      <c r="B4333"/>
      <c r="C4333"/>
      <c r="D4333"/>
      <c r="E4333"/>
      <c r="F4333"/>
      <c r="G4333" s="2"/>
      <c r="H4333" s="48"/>
    </row>
    <row r="4334" spans="1:8" ht="21.75" customHeight="1" x14ac:dyDescent="0.2">
      <c r="A4334"/>
      <c r="B4334"/>
      <c r="C4334"/>
      <c r="D4334"/>
      <c r="E4334"/>
      <c r="F4334"/>
      <c r="G4334" s="2"/>
      <c r="H4334" s="48"/>
    </row>
    <row r="4335" spans="1:8" ht="21.75" customHeight="1" x14ac:dyDescent="0.2">
      <c r="A4335"/>
      <c r="B4335"/>
      <c r="C4335"/>
      <c r="D4335"/>
      <c r="E4335"/>
      <c r="F4335"/>
      <c r="G4335" s="2"/>
      <c r="H4335" s="48"/>
    </row>
    <row r="4336" spans="1:8" ht="21.75" customHeight="1" x14ac:dyDescent="0.2">
      <c r="A4336"/>
      <c r="B4336"/>
      <c r="C4336"/>
      <c r="D4336"/>
      <c r="E4336"/>
      <c r="F4336"/>
      <c r="G4336" s="2"/>
      <c r="H4336" s="48"/>
    </row>
    <row r="4337" spans="1:8" ht="21.75" customHeight="1" x14ac:dyDescent="0.2">
      <c r="A4337"/>
      <c r="B4337"/>
      <c r="C4337"/>
      <c r="D4337"/>
      <c r="E4337"/>
      <c r="F4337"/>
      <c r="G4337" s="2"/>
      <c r="H4337" s="48"/>
    </row>
    <row r="4338" spans="1:8" ht="21.75" customHeight="1" x14ac:dyDescent="0.2">
      <c r="A4338"/>
      <c r="B4338"/>
      <c r="C4338"/>
      <c r="D4338"/>
      <c r="E4338"/>
      <c r="F4338"/>
      <c r="G4338" s="2"/>
      <c r="H4338" s="48"/>
    </row>
    <row r="4339" spans="1:8" ht="21.75" customHeight="1" x14ac:dyDescent="0.2">
      <c r="A4339"/>
      <c r="B4339"/>
      <c r="C4339"/>
      <c r="D4339"/>
      <c r="E4339"/>
      <c r="F4339"/>
      <c r="G4339" s="2"/>
      <c r="H4339" s="48"/>
    </row>
    <row r="4340" spans="1:8" ht="21.75" customHeight="1" x14ac:dyDescent="0.2">
      <c r="A4340"/>
      <c r="B4340"/>
      <c r="C4340"/>
      <c r="D4340"/>
      <c r="E4340"/>
      <c r="F4340"/>
      <c r="G4340" s="2"/>
      <c r="H4340" s="48"/>
    </row>
    <row r="4341" spans="1:8" ht="21.75" customHeight="1" x14ac:dyDescent="0.2">
      <c r="A4341"/>
      <c r="B4341"/>
      <c r="C4341"/>
      <c r="D4341"/>
      <c r="E4341"/>
      <c r="F4341"/>
      <c r="G4341" s="2"/>
      <c r="H4341" s="48"/>
    </row>
    <row r="4342" spans="1:8" ht="21.75" customHeight="1" x14ac:dyDescent="0.2">
      <c r="A4342"/>
      <c r="B4342"/>
      <c r="C4342"/>
      <c r="D4342"/>
      <c r="E4342"/>
      <c r="F4342"/>
      <c r="G4342" s="2"/>
      <c r="H4342" s="48"/>
    </row>
    <row r="4343" spans="1:8" ht="21.75" customHeight="1" x14ac:dyDescent="0.2">
      <c r="A4343"/>
      <c r="B4343"/>
      <c r="C4343"/>
      <c r="D4343"/>
      <c r="E4343"/>
      <c r="F4343"/>
      <c r="G4343" s="2"/>
      <c r="H4343" s="48"/>
    </row>
    <row r="4344" spans="1:8" ht="21.75" customHeight="1" x14ac:dyDescent="0.2">
      <c r="A4344"/>
      <c r="B4344"/>
      <c r="C4344"/>
      <c r="D4344"/>
      <c r="E4344"/>
      <c r="F4344"/>
      <c r="G4344" s="2"/>
      <c r="H4344" s="48"/>
    </row>
    <row r="4345" spans="1:8" ht="21.75" customHeight="1" x14ac:dyDescent="0.2">
      <c r="A4345"/>
      <c r="B4345"/>
      <c r="C4345"/>
      <c r="D4345"/>
      <c r="E4345"/>
      <c r="F4345"/>
      <c r="G4345" s="2"/>
      <c r="H4345" s="48"/>
    </row>
    <row r="4346" spans="1:8" ht="21.75" customHeight="1" x14ac:dyDescent="0.2">
      <c r="A4346"/>
      <c r="B4346"/>
      <c r="C4346"/>
      <c r="D4346"/>
      <c r="E4346"/>
      <c r="F4346"/>
      <c r="G4346" s="2"/>
      <c r="H4346" s="48"/>
    </row>
    <row r="4347" spans="1:8" ht="21.75" customHeight="1" x14ac:dyDescent="0.2">
      <c r="A4347"/>
      <c r="B4347"/>
      <c r="C4347"/>
      <c r="D4347"/>
      <c r="E4347"/>
      <c r="F4347"/>
      <c r="G4347" s="2"/>
      <c r="H4347" s="48"/>
    </row>
    <row r="4348" spans="1:8" ht="21.75" customHeight="1" x14ac:dyDescent="0.2">
      <c r="A4348"/>
      <c r="B4348"/>
      <c r="C4348"/>
      <c r="D4348"/>
      <c r="E4348"/>
      <c r="F4348"/>
      <c r="G4348" s="2"/>
      <c r="H4348" s="48"/>
    </row>
    <row r="4349" spans="1:8" ht="21.75" customHeight="1" x14ac:dyDescent="0.2">
      <c r="A4349"/>
      <c r="B4349"/>
      <c r="C4349"/>
      <c r="D4349"/>
      <c r="E4349"/>
      <c r="F4349"/>
      <c r="G4349" s="2"/>
      <c r="H4349" s="48"/>
    </row>
    <row r="4350" spans="1:8" ht="21.75" customHeight="1" x14ac:dyDescent="0.2">
      <c r="A4350"/>
      <c r="B4350"/>
      <c r="C4350"/>
      <c r="D4350"/>
      <c r="E4350"/>
      <c r="F4350"/>
      <c r="G4350" s="2"/>
      <c r="H4350" s="48"/>
    </row>
    <row r="4351" spans="1:8" ht="21.75" customHeight="1" x14ac:dyDescent="0.2">
      <c r="A4351"/>
      <c r="B4351"/>
      <c r="C4351"/>
      <c r="D4351"/>
      <c r="E4351"/>
      <c r="F4351"/>
      <c r="G4351" s="2"/>
      <c r="H4351" s="48"/>
    </row>
    <row r="4352" spans="1:8" ht="21.75" customHeight="1" x14ac:dyDescent="0.2">
      <c r="A4352"/>
      <c r="B4352"/>
      <c r="C4352"/>
      <c r="D4352"/>
      <c r="E4352"/>
      <c r="F4352"/>
      <c r="G4352" s="2"/>
      <c r="H4352" s="48"/>
    </row>
    <row r="4353" spans="1:8" ht="21.75" customHeight="1" x14ac:dyDescent="0.2">
      <c r="A4353"/>
      <c r="B4353"/>
      <c r="C4353" s="2"/>
      <c r="D4353" s="2"/>
      <c r="E4353" s="3"/>
      <c r="F4353" s="3"/>
      <c r="G4353" s="2"/>
      <c r="H4353" s="48"/>
    </row>
    <row r="4354" spans="1:8" ht="21.75" customHeight="1" x14ac:dyDescent="0.2">
      <c r="A4354"/>
      <c r="B4354"/>
      <c r="C4354"/>
      <c r="D4354"/>
      <c r="E4354"/>
      <c r="F4354"/>
      <c r="G4354" s="2"/>
      <c r="H4354" s="48"/>
    </row>
    <row r="4355" spans="1:8" ht="21.75" customHeight="1" x14ac:dyDescent="0.2">
      <c r="A4355"/>
      <c r="B4355"/>
      <c r="C4355"/>
      <c r="D4355"/>
      <c r="E4355"/>
      <c r="F4355"/>
      <c r="G4355" s="2"/>
      <c r="H4355" s="48"/>
    </row>
    <row r="4356" spans="1:8" ht="21.75" customHeight="1" x14ac:dyDescent="0.2">
      <c r="A4356"/>
      <c r="B4356"/>
      <c r="C4356"/>
      <c r="D4356"/>
      <c r="E4356"/>
      <c r="F4356"/>
      <c r="G4356" s="2"/>
      <c r="H4356" s="48"/>
    </row>
    <row r="4357" spans="1:8" ht="21.75" customHeight="1" x14ac:dyDescent="0.2">
      <c r="A4357"/>
      <c r="B4357"/>
      <c r="C4357"/>
      <c r="D4357"/>
      <c r="E4357"/>
      <c r="F4357"/>
      <c r="G4357" s="2"/>
      <c r="H4357" s="48"/>
    </row>
    <row r="4358" spans="1:8" ht="21.75" customHeight="1" x14ac:dyDescent="0.2">
      <c r="A4358"/>
      <c r="B4358"/>
      <c r="C4358"/>
      <c r="D4358"/>
      <c r="E4358"/>
      <c r="F4358"/>
      <c r="G4358" s="2"/>
      <c r="H4358" s="48"/>
    </row>
    <row r="4359" spans="1:8" ht="21.75" customHeight="1" x14ac:dyDescent="0.2">
      <c r="A4359"/>
      <c r="B4359"/>
      <c r="C4359"/>
      <c r="D4359"/>
      <c r="E4359"/>
      <c r="F4359"/>
      <c r="G4359" s="2"/>
      <c r="H4359" s="48"/>
    </row>
    <row r="4360" spans="1:8" ht="21.75" customHeight="1" x14ac:dyDescent="0.2">
      <c r="A4360"/>
      <c r="B4360"/>
      <c r="C4360"/>
      <c r="D4360"/>
      <c r="E4360"/>
      <c r="F4360"/>
      <c r="G4360" s="2"/>
      <c r="H4360" s="48"/>
    </row>
    <row r="4361" spans="1:8" ht="21.75" customHeight="1" x14ac:dyDescent="0.2">
      <c r="A4361"/>
      <c r="B4361"/>
      <c r="C4361"/>
      <c r="D4361"/>
      <c r="E4361"/>
      <c r="F4361"/>
      <c r="G4361" s="2"/>
      <c r="H4361" s="48"/>
    </row>
    <row r="4362" spans="1:8" ht="21.75" customHeight="1" x14ac:dyDescent="0.2">
      <c r="A4362"/>
      <c r="B4362"/>
      <c r="C4362"/>
      <c r="D4362"/>
      <c r="E4362"/>
      <c r="F4362"/>
      <c r="G4362" s="2"/>
      <c r="H4362" s="48"/>
    </row>
    <row r="4363" spans="1:8" ht="21.75" customHeight="1" x14ac:dyDescent="0.2">
      <c r="A4363"/>
      <c r="B4363"/>
      <c r="C4363"/>
      <c r="D4363"/>
      <c r="E4363"/>
      <c r="F4363"/>
      <c r="G4363" s="2"/>
      <c r="H4363" s="48"/>
    </row>
    <row r="4364" spans="1:8" ht="21.75" customHeight="1" x14ac:dyDescent="0.2">
      <c r="A4364"/>
      <c r="B4364"/>
      <c r="C4364"/>
      <c r="D4364"/>
      <c r="E4364"/>
      <c r="F4364"/>
      <c r="G4364" s="2"/>
      <c r="H4364" s="48"/>
    </row>
    <row r="4365" spans="1:8" ht="21.75" customHeight="1" x14ac:dyDescent="0.2">
      <c r="A4365"/>
      <c r="B4365"/>
      <c r="C4365"/>
      <c r="D4365"/>
      <c r="E4365"/>
      <c r="F4365"/>
      <c r="G4365" s="2"/>
      <c r="H4365" s="48"/>
    </row>
    <row r="4366" spans="1:8" ht="21.75" customHeight="1" x14ac:dyDescent="0.2">
      <c r="A4366"/>
      <c r="B4366"/>
      <c r="C4366"/>
      <c r="D4366"/>
      <c r="E4366"/>
      <c r="F4366"/>
      <c r="G4366" s="2"/>
      <c r="H4366" s="48"/>
    </row>
    <row r="4367" spans="1:8" ht="21.75" customHeight="1" x14ac:dyDescent="0.2">
      <c r="A4367"/>
      <c r="B4367"/>
      <c r="C4367"/>
      <c r="D4367"/>
      <c r="E4367"/>
      <c r="F4367"/>
      <c r="G4367" s="2"/>
      <c r="H4367" s="48"/>
    </row>
    <row r="4368" spans="1:8" ht="21.75" customHeight="1" x14ac:dyDescent="0.2">
      <c r="A4368"/>
      <c r="B4368"/>
      <c r="C4368"/>
      <c r="D4368"/>
      <c r="E4368"/>
      <c r="F4368"/>
      <c r="G4368" s="2"/>
      <c r="H4368" s="48"/>
    </row>
    <row r="4369" spans="1:8" ht="21.75" customHeight="1" x14ac:dyDescent="0.2">
      <c r="A4369"/>
      <c r="B4369"/>
      <c r="C4369"/>
      <c r="D4369"/>
      <c r="E4369"/>
      <c r="F4369"/>
      <c r="G4369" s="2"/>
      <c r="H4369" s="48"/>
    </row>
    <row r="4370" spans="1:8" ht="21.75" customHeight="1" x14ac:dyDescent="0.2">
      <c r="A4370"/>
      <c r="B4370"/>
      <c r="C4370"/>
      <c r="D4370"/>
      <c r="E4370"/>
      <c r="F4370"/>
      <c r="G4370" s="2"/>
      <c r="H4370" s="48"/>
    </row>
    <row r="4371" spans="1:8" ht="21.75" customHeight="1" x14ac:dyDescent="0.2">
      <c r="A4371"/>
      <c r="B4371"/>
      <c r="C4371"/>
      <c r="D4371"/>
      <c r="E4371"/>
      <c r="F4371"/>
      <c r="G4371" s="2"/>
      <c r="H4371" s="48"/>
    </row>
    <row r="4372" spans="1:8" ht="21.75" customHeight="1" x14ac:dyDescent="0.2">
      <c r="A4372"/>
      <c r="B4372"/>
      <c r="C4372"/>
      <c r="D4372"/>
      <c r="E4372"/>
      <c r="F4372"/>
      <c r="G4372" s="2"/>
      <c r="H4372" s="48"/>
    </row>
    <row r="4373" spans="1:8" ht="21.75" customHeight="1" x14ac:dyDescent="0.2">
      <c r="A4373"/>
      <c r="B4373"/>
      <c r="C4373"/>
      <c r="D4373"/>
      <c r="E4373"/>
      <c r="F4373"/>
      <c r="G4373" s="2"/>
      <c r="H4373" s="48"/>
    </row>
    <row r="4374" spans="1:8" ht="21.75" customHeight="1" x14ac:dyDescent="0.2">
      <c r="A4374"/>
      <c r="B4374"/>
      <c r="C4374"/>
      <c r="D4374"/>
      <c r="E4374"/>
      <c r="F4374"/>
      <c r="G4374" s="2"/>
      <c r="H4374" s="48"/>
    </row>
    <row r="4375" spans="1:8" ht="21.75" customHeight="1" x14ac:dyDescent="0.2">
      <c r="A4375"/>
      <c r="B4375"/>
      <c r="C4375"/>
      <c r="D4375"/>
      <c r="E4375"/>
      <c r="F4375"/>
      <c r="G4375" s="2"/>
      <c r="H4375" s="48"/>
    </row>
    <row r="4376" spans="1:8" ht="21.75" customHeight="1" x14ac:dyDescent="0.2">
      <c r="A4376"/>
      <c r="B4376"/>
      <c r="C4376"/>
      <c r="D4376"/>
      <c r="E4376"/>
      <c r="F4376"/>
      <c r="G4376" s="2"/>
      <c r="H4376" s="48"/>
    </row>
    <row r="4377" spans="1:8" ht="21.75" customHeight="1" x14ac:dyDescent="0.2">
      <c r="A4377"/>
      <c r="B4377"/>
      <c r="C4377"/>
      <c r="D4377"/>
      <c r="E4377"/>
      <c r="F4377"/>
      <c r="G4377" s="2"/>
      <c r="H4377" s="48"/>
    </row>
    <row r="4378" spans="1:8" ht="21.75" customHeight="1" x14ac:dyDescent="0.2">
      <c r="A4378"/>
      <c r="B4378"/>
      <c r="C4378"/>
      <c r="D4378"/>
      <c r="E4378"/>
      <c r="F4378"/>
      <c r="G4378" s="2"/>
      <c r="H4378" s="48"/>
    </row>
    <row r="4379" spans="1:8" ht="21.75" customHeight="1" x14ac:dyDescent="0.2">
      <c r="A4379"/>
      <c r="B4379"/>
      <c r="C4379"/>
      <c r="D4379"/>
      <c r="E4379"/>
      <c r="F4379"/>
      <c r="G4379" s="2"/>
      <c r="H4379" s="48"/>
    </row>
    <row r="4380" spans="1:8" ht="21.75" customHeight="1" x14ac:dyDescent="0.2">
      <c r="A4380"/>
      <c r="B4380"/>
      <c r="C4380"/>
      <c r="D4380"/>
      <c r="E4380"/>
      <c r="F4380"/>
      <c r="G4380" s="2"/>
      <c r="H4380" s="48"/>
    </row>
    <row r="4381" spans="1:8" ht="21.75" customHeight="1" x14ac:dyDescent="0.2">
      <c r="A4381"/>
      <c r="B4381"/>
      <c r="C4381"/>
      <c r="D4381"/>
      <c r="E4381"/>
      <c r="F4381"/>
      <c r="G4381" s="2"/>
      <c r="H4381" s="48"/>
    </row>
    <row r="4382" spans="1:8" ht="21.75" customHeight="1" x14ac:dyDescent="0.2">
      <c r="A4382"/>
      <c r="B4382"/>
      <c r="C4382"/>
      <c r="D4382"/>
      <c r="E4382"/>
      <c r="F4382"/>
      <c r="G4382" s="2"/>
      <c r="H4382" s="48"/>
    </row>
    <row r="4383" spans="1:8" ht="21.75" customHeight="1" x14ac:dyDescent="0.2">
      <c r="A4383"/>
      <c r="B4383"/>
      <c r="C4383"/>
      <c r="D4383"/>
      <c r="E4383"/>
      <c r="F4383"/>
      <c r="G4383" s="2"/>
      <c r="H4383" s="48"/>
    </row>
    <row r="4384" spans="1:8" ht="21.75" customHeight="1" x14ac:dyDescent="0.2">
      <c r="A4384"/>
      <c r="B4384"/>
      <c r="C4384"/>
      <c r="D4384"/>
      <c r="E4384"/>
      <c r="F4384"/>
      <c r="G4384" s="2"/>
      <c r="H4384" s="48"/>
    </row>
    <row r="4385" spans="1:8" ht="21.75" customHeight="1" x14ac:dyDescent="0.2">
      <c r="A4385"/>
      <c r="B4385"/>
      <c r="C4385"/>
      <c r="D4385"/>
      <c r="E4385"/>
      <c r="F4385"/>
      <c r="G4385" s="2"/>
      <c r="H4385" s="48"/>
    </row>
    <row r="4386" spans="1:8" ht="21.75" customHeight="1" x14ac:dyDescent="0.2">
      <c r="A4386"/>
      <c r="B4386"/>
      <c r="C4386"/>
      <c r="D4386"/>
      <c r="E4386"/>
      <c r="F4386"/>
      <c r="G4386" s="2"/>
      <c r="H4386" s="48"/>
    </row>
    <row r="4387" spans="1:8" ht="21.75" customHeight="1" x14ac:dyDescent="0.2">
      <c r="A4387"/>
      <c r="B4387"/>
      <c r="C4387"/>
      <c r="D4387"/>
      <c r="E4387"/>
      <c r="F4387"/>
      <c r="G4387" s="2"/>
      <c r="H4387" s="48"/>
    </row>
    <row r="4388" spans="1:8" ht="21.75" customHeight="1" x14ac:dyDescent="0.2">
      <c r="A4388"/>
      <c r="B4388"/>
      <c r="C4388"/>
      <c r="D4388"/>
      <c r="E4388"/>
      <c r="F4388"/>
      <c r="G4388" s="2"/>
      <c r="H4388" s="48"/>
    </row>
    <row r="4389" spans="1:8" ht="21.75" customHeight="1" x14ac:dyDescent="0.2">
      <c r="A4389"/>
      <c r="B4389"/>
      <c r="C4389" s="2"/>
      <c r="D4389" s="2"/>
      <c r="E4389" s="3"/>
      <c r="F4389" s="3"/>
      <c r="G4389" s="2"/>
      <c r="H4389" s="48"/>
    </row>
    <row r="4390" spans="1:8" ht="21.75" customHeight="1" x14ac:dyDescent="0.2">
      <c r="A4390"/>
      <c r="B4390"/>
      <c r="C4390"/>
      <c r="D4390"/>
      <c r="E4390"/>
      <c r="F4390"/>
      <c r="G4390" s="2"/>
      <c r="H4390" s="48"/>
    </row>
    <row r="4391" spans="1:8" ht="21.75" customHeight="1" x14ac:dyDescent="0.2">
      <c r="A4391"/>
      <c r="B4391"/>
      <c r="C4391"/>
      <c r="D4391"/>
      <c r="E4391"/>
      <c r="F4391"/>
      <c r="G4391" s="2"/>
      <c r="H4391" s="48"/>
    </row>
    <row r="4392" spans="1:8" ht="21.75" customHeight="1" x14ac:dyDescent="0.2">
      <c r="A4392"/>
      <c r="B4392"/>
      <c r="C4392"/>
      <c r="D4392"/>
      <c r="E4392"/>
      <c r="F4392"/>
      <c r="G4392" s="2"/>
      <c r="H4392" s="48"/>
    </row>
    <row r="4393" spans="1:8" ht="21.75" customHeight="1" x14ac:dyDescent="0.2">
      <c r="A4393"/>
      <c r="B4393"/>
      <c r="C4393"/>
      <c r="D4393"/>
      <c r="E4393"/>
      <c r="F4393"/>
      <c r="G4393" s="2"/>
      <c r="H4393" s="48"/>
    </row>
    <row r="4394" spans="1:8" ht="21.75" customHeight="1" x14ac:dyDescent="0.2">
      <c r="A4394"/>
      <c r="B4394"/>
      <c r="C4394"/>
      <c r="D4394"/>
      <c r="E4394"/>
      <c r="F4394"/>
      <c r="G4394" s="2"/>
      <c r="H4394" s="48"/>
    </row>
    <row r="4395" spans="1:8" ht="21.75" customHeight="1" x14ac:dyDescent="0.2">
      <c r="A4395"/>
      <c r="B4395"/>
      <c r="C4395"/>
      <c r="D4395"/>
      <c r="E4395"/>
      <c r="F4395"/>
      <c r="G4395" s="2"/>
      <c r="H4395" s="48"/>
    </row>
    <row r="4396" spans="1:8" ht="21.75" customHeight="1" x14ac:dyDescent="0.2">
      <c r="A4396"/>
      <c r="B4396"/>
      <c r="C4396"/>
      <c r="D4396"/>
      <c r="E4396"/>
      <c r="F4396"/>
      <c r="G4396" s="2"/>
      <c r="H4396" s="48"/>
    </row>
    <row r="4397" spans="1:8" ht="21.75" customHeight="1" x14ac:dyDescent="0.2">
      <c r="A4397"/>
      <c r="B4397"/>
      <c r="C4397" s="2"/>
      <c r="D4397" s="2"/>
      <c r="E4397" s="3"/>
      <c r="F4397" s="3"/>
      <c r="G4397" s="2"/>
      <c r="H4397" s="48"/>
    </row>
    <row r="4398" spans="1:8" ht="21.75" customHeight="1" x14ac:dyDescent="0.2">
      <c r="A4398"/>
      <c r="B4398"/>
      <c r="C4398" s="2"/>
      <c r="D4398" s="2"/>
      <c r="E4398" s="3"/>
      <c r="F4398" s="3"/>
      <c r="G4398" s="2"/>
      <c r="H4398" s="48"/>
    </row>
    <row r="4399" spans="1:8" ht="21.75" customHeight="1" x14ac:dyDescent="0.2">
      <c r="A4399"/>
      <c r="B4399"/>
      <c r="C4399" s="2"/>
      <c r="D4399" s="2"/>
      <c r="E4399" s="3"/>
      <c r="F4399" s="3"/>
      <c r="G4399" s="2"/>
      <c r="H4399" s="48"/>
    </row>
    <row r="4400" spans="1:8" ht="21.75" customHeight="1" x14ac:dyDescent="0.2">
      <c r="A4400"/>
      <c r="B4400"/>
      <c r="C4400" s="2"/>
      <c r="D4400" s="2"/>
      <c r="E4400" s="3"/>
      <c r="F4400" s="3"/>
      <c r="G4400" s="2"/>
      <c r="H4400" s="48"/>
    </row>
    <row r="4401" spans="1:8" ht="21.75" customHeight="1" x14ac:dyDescent="0.2">
      <c r="A4401"/>
      <c r="B4401"/>
      <c r="C4401" s="2"/>
      <c r="D4401" s="2"/>
      <c r="E4401" s="3"/>
      <c r="F4401" s="3"/>
      <c r="G4401" s="2"/>
      <c r="H4401" s="48"/>
    </row>
    <row r="4402" spans="1:8" ht="21.75" customHeight="1" x14ac:dyDescent="0.2">
      <c r="A4402"/>
      <c r="B4402"/>
      <c r="C4402" s="2"/>
      <c r="D4402" s="2"/>
      <c r="E4402" s="3"/>
      <c r="F4402" s="3"/>
      <c r="G4402" s="2"/>
      <c r="H4402" s="48"/>
    </row>
    <row r="4403" spans="1:8" ht="21.75" customHeight="1" x14ac:dyDescent="0.2">
      <c r="A4403"/>
      <c r="B4403"/>
      <c r="C4403" s="2"/>
      <c r="D4403" s="2"/>
      <c r="E4403" s="3"/>
      <c r="F4403" s="3"/>
      <c r="G4403" s="2"/>
      <c r="H4403" s="48"/>
    </row>
    <row r="4404" spans="1:8" ht="21.75" customHeight="1" x14ac:dyDescent="0.2">
      <c r="A4404"/>
      <c r="B4404"/>
      <c r="C4404"/>
      <c r="D4404"/>
      <c r="E4404"/>
      <c r="F4404"/>
      <c r="G4404" s="2"/>
      <c r="H4404" s="48"/>
    </row>
    <row r="4405" spans="1:8" ht="21.75" customHeight="1" x14ac:dyDescent="0.2">
      <c r="A4405"/>
      <c r="B4405"/>
      <c r="C4405"/>
      <c r="D4405"/>
      <c r="E4405"/>
      <c r="F4405"/>
      <c r="G4405" s="2"/>
      <c r="H4405" s="48"/>
    </row>
    <row r="4406" spans="1:8" ht="21.75" customHeight="1" x14ac:dyDescent="0.2">
      <c r="A4406"/>
      <c r="B4406"/>
      <c r="C4406"/>
      <c r="D4406"/>
      <c r="E4406"/>
      <c r="F4406"/>
      <c r="G4406" s="2"/>
      <c r="H4406" s="48"/>
    </row>
    <row r="4407" spans="1:8" ht="21.75" customHeight="1" x14ac:dyDescent="0.2">
      <c r="A4407"/>
      <c r="B4407"/>
      <c r="C4407"/>
      <c r="D4407"/>
      <c r="E4407"/>
      <c r="F4407"/>
      <c r="G4407" s="2"/>
      <c r="H4407" s="48"/>
    </row>
    <row r="4408" spans="1:8" ht="21.75" customHeight="1" x14ac:dyDescent="0.2">
      <c r="A4408"/>
      <c r="B4408"/>
      <c r="C4408"/>
      <c r="D4408"/>
      <c r="E4408"/>
      <c r="F4408"/>
      <c r="G4408" s="2"/>
      <c r="H4408" s="48"/>
    </row>
    <row r="4409" spans="1:8" ht="21.75" customHeight="1" x14ac:dyDescent="0.2">
      <c r="A4409"/>
      <c r="B4409"/>
      <c r="C4409"/>
      <c r="D4409"/>
      <c r="E4409"/>
      <c r="F4409"/>
      <c r="G4409" s="2"/>
      <c r="H4409" s="48"/>
    </row>
    <row r="4410" spans="1:8" ht="21.75" customHeight="1" x14ac:dyDescent="0.2">
      <c r="A4410"/>
      <c r="B4410"/>
      <c r="C4410"/>
      <c r="D4410"/>
      <c r="E4410"/>
      <c r="F4410"/>
      <c r="G4410" s="2"/>
      <c r="H4410" s="48"/>
    </row>
    <row r="4411" spans="1:8" ht="21.75" customHeight="1" x14ac:dyDescent="0.2">
      <c r="A4411"/>
      <c r="B4411"/>
      <c r="C4411"/>
      <c r="D4411"/>
      <c r="E4411"/>
      <c r="F4411"/>
      <c r="G4411" s="2"/>
      <c r="H4411" s="48"/>
    </row>
    <row r="4412" spans="1:8" ht="21.75" customHeight="1" x14ac:dyDescent="0.2">
      <c r="A4412"/>
      <c r="B4412"/>
      <c r="C4412"/>
      <c r="D4412"/>
      <c r="E4412"/>
      <c r="F4412"/>
      <c r="G4412" s="2"/>
      <c r="H4412" s="48"/>
    </row>
    <row r="4413" spans="1:8" ht="21.75" customHeight="1" x14ac:dyDescent="0.2">
      <c r="A4413"/>
      <c r="B4413"/>
      <c r="C4413"/>
      <c r="D4413"/>
      <c r="E4413"/>
      <c r="F4413"/>
      <c r="G4413" s="2"/>
      <c r="H4413" s="48"/>
    </row>
    <row r="4414" spans="1:8" ht="21.75" customHeight="1" x14ac:dyDescent="0.2">
      <c r="A4414"/>
      <c r="B4414"/>
      <c r="C4414"/>
      <c r="D4414"/>
      <c r="E4414"/>
      <c r="F4414"/>
      <c r="G4414" s="2"/>
      <c r="H4414" s="48"/>
    </row>
    <row r="4415" spans="1:8" ht="21.75" customHeight="1" x14ac:dyDescent="0.2">
      <c r="A4415"/>
      <c r="B4415"/>
      <c r="C4415"/>
      <c r="D4415"/>
      <c r="E4415"/>
      <c r="F4415"/>
      <c r="G4415" s="2"/>
      <c r="H4415" s="48"/>
    </row>
    <row r="4416" spans="1:8" ht="21.75" customHeight="1" x14ac:dyDescent="0.2">
      <c r="A4416"/>
      <c r="B4416"/>
      <c r="C4416"/>
      <c r="D4416"/>
      <c r="E4416"/>
      <c r="F4416"/>
      <c r="G4416" s="2"/>
      <c r="H4416" s="48"/>
    </row>
    <row r="4417" spans="1:8" ht="21.75" customHeight="1" x14ac:dyDescent="0.2">
      <c r="A4417"/>
      <c r="B4417"/>
      <c r="C4417"/>
      <c r="D4417"/>
      <c r="E4417"/>
      <c r="F4417"/>
      <c r="G4417" s="2"/>
      <c r="H4417" s="48"/>
    </row>
    <row r="4418" spans="1:8" ht="21.75" customHeight="1" x14ac:dyDescent="0.2">
      <c r="A4418"/>
      <c r="B4418"/>
      <c r="C4418"/>
      <c r="D4418"/>
      <c r="E4418"/>
      <c r="F4418"/>
      <c r="G4418" s="2"/>
      <c r="H4418" s="48"/>
    </row>
    <row r="4419" spans="1:8" ht="21.75" customHeight="1" x14ac:dyDescent="0.2">
      <c r="A4419"/>
      <c r="B4419"/>
      <c r="C4419"/>
      <c r="D4419"/>
      <c r="E4419"/>
      <c r="F4419"/>
      <c r="G4419" s="2"/>
      <c r="H4419" s="48"/>
    </row>
    <row r="4420" spans="1:8" ht="21.75" customHeight="1" x14ac:dyDescent="0.2">
      <c r="A4420"/>
      <c r="B4420"/>
      <c r="C4420"/>
      <c r="D4420"/>
      <c r="E4420"/>
      <c r="F4420"/>
      <c r="G4420" s="2"/>
      <c r="H4420" s="48"/>
    </row>
    <row r="4421" spans="1:8" ht="21.75" customHeight="1" x14ac:dyDescent="0.2">
      <c r="A4421"/>
      <c r="B4421"/>
      <c r="C4421"/>
      <c r="D4421"/>
      <c r="E4421"/>
      <c r="F4421"/>
      <c r="G4421" s="2"/>
      <c r="H4421" s="48"/>
    </row>
    <row r="4422" spans="1:8" ht="21.75" customHeight="1" x14ac:dyDescent="0.2">
      <c r="A4422"/>
      <c r="B4422"/>
      <c r="C4422"/>
      <c r="D4422"/>
      <c r="E4422"/>
      <c r="F4422"/>
      <c r="G4422" s="2"/>
      <c r="H4422" s="48"/>
    </row>
    <row r="4423" spans="1:8" ht="21.75" customHeight="1" x14ac:dyDescent="0.2">
      <c r="A4423"/>
      <c r="B4423"/>
      <c r="C4423"/>
      <c r="D4423"/>
      <c r="E4423"/>
      <c r="F4423"/>
      <c r="G4423" s="2"/>
      <c r="H4423" s="48"/>
    </row>
    <row r="4424" spans="1:8" ht="21.75" customHeight="1" x14ac:dyDescent="0.2">
      <c r="A4424"/>
      <c r="B4424"/>
      <c r="C4424"/>
      <c r="D4424"/>
      <c r="E4424"/>
      <c r="F4424"/>
      <c r="G4424" s="2"/>
      <c r="H4424" s="48"/>
    </row>
    <row r="4425" spans="1:8" ht="21.75" customHeight="1" x14ac:dyDescent="0.2">
      <c r="A4425"/>
      <c r="B4425"/>
      <c r="C4425"/>
      <c r="D4425"/>
      <c r="E4425"/>
      <c r="F4425"/>
      <c r="G4425" s="2"/>
      <c r="H4425" s="48"/>
    </row>
    <row r="4426" spans="1:8" ht="21.75" customHeight="1" x14ac:dyDescent="0.2">
      <c r="A4426"/>
      <c r="B4426"/>
      <c r="C4426"/>
      <c r="D4426"/>
      <c r="E4426"/>
      <c r="F4426"/>
      <c r="G4426" s="2"/>
      <c r="H4426" s="48"/>
    </row>
    <row r="4427" spans="1:8" ht="21.75" customHeight="1" x14ac:dyDescent="0.2">
      <c r="A4427"/>
      <c r="B4427"/>
      <c r="C4427"/>
      <c r="D4427"/>
      <c r="E4427"/>
      <c r="F4427"/>
      <c r="G4427" s="2"/>
      <c r="H4427" s="48"/>
    </row>
    <row r="4428" spans="1:8" ht="21.75" customHeight="1" x14ac:dyDescent="0.2">
      <c r="A4428"/>
      <c r="B4428"/>
      <c r="C4428"/>
      <c r="D4428"/>
      <c r="E4428"/>
      <c r="F4428"/>
      <c r="G4428" s="2"/>
      <c r="H4428" s="48"/>
    </row>
    <row r="4429" spans="1:8" ht="21.75" customHeight="1" x14ac:dyDescent="0.2">
      <c r="A4429"/>
      <c r="B4429"/>
      <c r="C4429" s="2"/>
      <c r="D4429" s="2"/>
      <c r="E4429" s="3"/>
      <c r="F4429" s="3"/>
      <c r="G4429" s="2"/>
      <c r="H4429" s="48"/>
    </row>
    <row r="4430" spans="1:8" ht="21.75" customHeight="1" x14ac:dyDescent="0.2">
      <c r="A4430"/>
      <c r="B4430"/>
      <c r="C4430"/>
      <c r="D4430"/>
      <c r="E4430"/>
      <c r="F4430"/>
      <c r="G4430" s="2"/>
      <c r="H4430" s="48"/>
    </row>
    <row r="4431" spans="1:8" ht="21.75" customHeight="1" x14ac:dyDescent="0.2">
      <c r="A4431"/>
      <c r="B4431"/>
      <c r="C4431"/>
      <c r="D4431"/>
      <c r="E4431"/>
      <c r="F4431"/>
      <c r="G4431" s="2"/>
      <c r="H4431" s="48"/>
    </row>
    <row r="4432" spans="1:8" ht="21.75" customHeight="1" x14ac:dyDescent="0.2">
      <c r="A4432"/>
      <c r="B4432"/>
      <c r="C4432"/>
      <c r="D4432"/>
      <c r="E4432"/>
      <c r="F4432"/>
      <c r="G4432" s="2"/>
      <c r="H4432" s="48"/>
    </row>
    <row r="4433" spans="1:8" ht="21.75" customHeight="1" x14ac:dyDescent="0.2">
      <c r="A4433"/>
      <c r="B4433"/>
      <c r="C4433"/>
      <c r="D4433"/>
      <c r="E4433"/>
      <c r="F4433"/>
      <c r="G4433" s="2"/>
      <c r="H4433" s="48"/>
    </row>
    <row r="4434" spans="1:8" ht="21.75" customHeight="1" x14ac:dyDescent="0.2">
      <c r="A4434"/>
      <c r="B4434"/>
      <c r="C4434"/>
      <c r="D4434"/>
      <c r="E4434"/>
      <c r="F4434"/>
      <c r="G4434" s="2"/>
      <c r="H4434" s="48"/>
    </row>
    <row r="4435" spans="1:8" ht="21.75" customHeight="1" x14ac:dyDescent="0.2">
      <c r="A4435"/>
      <c r="B4435"/>
      <c r="C4435"/>
      <c r="D4435"/>
      <c r="E4435"/>
      <c r="F4435"/>
      <c r="G4435" s="2"/>
      <c r="H4435" s="48"/>
    </row>
    <row r="4436" spans="1:8" ht="21.75" customHeight="1" x14ac:dyDescent="0.2">
      <c r="A4436"/>
      <c r="B4436"/>
      <c r="C4436"/>
      <c r="D4436"/>
      <c r="E4436"/>
      <c r="F4436"/>
      <c r="G4436" s="2"/>
      <c r="H4436" s="48"/>
    </row>
    <row r="4437" spans="1:8" ht="21.75" customHeight="1" x14ac:dyDescent="0.2">
      <c r="A4437"/>
      <c r="B4437"/>
      <c r="C4437"/>
      <c r="D4437"/>
      <c r="E4437"/>
      <c r="F4437"/>
      <c r="G4437" s="2"/>
      <c r="H4437" s="48"/>
    </row>
    <row r="4438" spans="1:8" ht="21.75" customHeight="1" x14ac:dyDescent="0.2">
      <c r="A4438"/>
      <c r="B4438"/>
      <c r="C4438"/>
      <c r="D4438"/>
      <c r="E4438"/>
      <c r="F4438"/>
      <c r="G4438" s="2"/>
      <c r="H4438" s="48"/>
    </row>
    <row r="4439" spans="1:8" ht="21.75" customHeight="1" x14ac:dyDescent="0.2">
      <c r="A4439"/>
      <c r="B4439"/>
      <c r="C4439" s="2"/>
      <c r="D4439" s="2"/>
      <c r="E4439" s="3"/>
      <c r="F4439" s="3"/>
      <c r="G4439" s="2"/>
      <c r="H4439" s="48"/>
    </row>
    <row r="4440" spans="1:8" ht="21.75" customHeight="1" x14ac:dyDescent="0.2">
      <c r="A4440"/>
      <c r="B4440"/>
      <c r="C4440"/>
      <c r="D4440"/>
      <c r="E4440"/>
      <c r="F4440"/>
      <c r="G4440" s="2"/>
      <c r="H4440" s="48"/>
    </row>
    <row r="4441" spans="1:8" ht="21.75" customHeight="1" x14ac:dyDescent="0.2">
      <c r="A4441"/>
      <c r="B4441"/>
      <c r="C4441"/>
      <c r="D4441"/>
      <c r="E4441"/>
      <c r="F4441"/>
      <c r="G4441" s="2"/>
      <c r="H4441" s="48"/>
    </row>
    <row r="4442" spans="1:8" ht="21.75" customHeight="1" x14ac:dyDescent="0.2">
      <c r="A4442"/>
      <c r="B4442"/>
      <c r="C4442"/>
      <c r="D4442"/>
      <c r="E4442"/>
      <c r="F4442"/>
      <c r="G4442" s="2"/>
      <c r="H4442" s="48"/>
    </row>
    <row r="4443" spans="1:8" ht="21.75" customHeight="1" x14ac:dyDescent="0.2">
      <c r="A4443"/>
      <c r="B4443"/>
      <c r="C4443"/>
      <c r="D4443"/>
      <c r="E4443"/>
      <c r="F4443"/>
      <c r="G4443" s="2"/>
      <c r="H4443" s="48"/>
    </row>
    <row r="4444" spans="1:8" ht="21.75" customHeight="1" x14ac:dyDescent="0.2">
      <c r="A4444"/>
      <c r="B4444"/>
      <c r="C4444"/>
      <c r="D4444"/>
      <c r="E4444"/>
      <c r="F4444"/>
      <c r="G4444" s="2"/>
      <c r="H4444" s="48"/>
    </row>
    <row r="4445" spans="1:8" ht="21.75" customHeight="1" x14ac:dyDescent="0.2">
      <c r="A4445"/>
      <c r="B4445"/>
      <c r="C4445"/>
      <c r="D4445"/>
      <c r="E4445"/>
      <c r="F4445"/>
      <c r="G4445" s="2"/>
      <c r="H4445" s="48"/>
    </row>
    <row r="4446" spans="1:8" ht="21.75" customHeight="1" x14ac:dyDescent="0.2">
      <c r="A4446"/>
      <c r="B4446"/>
      <c r="C4446"/>
      <c r="D4446"/>
      <c r="E4446"/>
      <c r="F4446"/>
      <c r="G4446" s="2"/>
      <c r="H4446" s="48"/>
    </row>
    <row r="4447" spans="1:8" ht="21.75" customHeight="1" x14ac:dyDescent="0.2">
      <c r="A4447"/>
      <c r="B4447"/>
      <c r="C4447"/>
      <c r="D4447"/>
      <c r="E4447"/>
      <c r="F4447"/>
      <c r="G4447" s="2"/>
      <c r="H4447" s="48"/>
    </row>
    <row r="4448" spans="1:8" ht="21.75" customHeight="1" x14ac:dyDescent="0.2">
      <c r="A4448"/>
      <c r="B4448"/>
      <c r="C4448"/>
      <c r="D4448"/>
      <c r="E4448"/>
      <c r="F4448"/>
      <c r="G4448" s="2"/>
      <c r="H4448" s="48"/>
    </row>
    <row r="4449" spans="1:8" ht="21.75" customHeight="1" x14ac:dyDescent="0.2">
      <c r="A4449"/>
      <c r="B4449"/>
      <c r="C4449"/>
      <c r="D4449"/>
      <c r="E4449"/>
      <c r="F4449"/>
      <c r="G4449" s="2"/>
      <c r="H4449" s="48"/>
    </row>
    <row r="4450" spans="1:8" ht="21.75" customHeight="1" x14ac:dyDescent="0.2">
      <c r="A4450"/>
      <c r="B4450"/>
      <c r="C4450"/>
      <c r="D4450"/>
      <c r="E4450"/>
      <c r="F4450"/>
      <c r="G4450" s="2"/>
      <c r="H4450" s="48"/>
    </row>
    <row r="4451" spans="1:8" ht="21.75" customHeight="1" x14ac:dyDescent="0.2">
      <c r="A4451"/>
      <c r="B4451"/>
      <c r="C4451"/>
      <c r="D4451"/>
      <c r="E4451"/>
      <c r="F4451"/>
      <c r="G4451" s="2"/>
      <c r="H4451" s="48"/>
    </row>
    <row r="4452" spans="1:8" ht="21.75" customHeight="1" x14ac:dyDescent="0.2">
      <c r="A4452"/>
      <c r="B4452"/>
      <c r="C4452"/>
      <c r="D4452"/>
      <c r="E4452"/>
      <c r="F4452"/>
      <c r="G4452" s="2"/>
      <c r="H4452" s="48"/>
    </row>
    <row r="4453" spans="1:8" ht="21.75" customHeight="1" x14ac:dyDescent="0.2">
      <c r="A4453"/>
      <c r="B4453"/>
      <c r="C4453"/>
      <c r="D4453"/>
      <c r="E4453"/>
      <c r="F4453"/>
      <c r="G4453" s="2"/>
      <c r="H4453" s="48"/>
    </row>
    <row r="4454" spans="1:8" ht="21.75" customHeight="1" x14ac:dyDescent="0.2">
      <c r="A4454"/>
      <c r="B4454"/>
      <c r="C4454"/>
      <c r="D4454"/>
      <c r="E4454"/>
      <c r="F4454"/>
      <c r="G4454" s="2"/>
      <c r="H4454" s="48"/>
    </row>
    <row r="4455" spans="1:8" ht="21.75" customHeight="1" x14ac:dyDescent="0.2">
      <c r="A4455"/>
      <c r="B4455"/>
      <c r="C4455"/>
      <c r="D4455"/>
      <c r="E4455"/>
      <c r="F4455"/>
      <c r="G4455" s="2"/>
      <c r="H4455" s="48"/>
    </row>
    <row r="4456" spans="1:8" ht="21.75" customHeight="1" x14ac:dyDescent="0.2">
      <c r="A4456"/>
      <c r="B4456"/>
      <c r="C4456"/>
      <c r="D4456"/>
      <c r="E4456"/>
      <c r="F4456"/>
      <c r="G4456" s="2"/>
      <c r="H4456" s="48"/>
    </row>
    <row r="4457" spans="1:8" ht="21.75" customHeight="1" x14ac:dyDescent="0.2">
      <c r="A4457"/>
      <c r="B4457"/>
      <c r="C4457"/>
      <c r="D4457"/>
      <c r="E4457"/>
      <c r="F4457"/>
      <c r="G4457" s="2"/>
      <c r="H4457" s="48"/>
    </row>
    <row r="4458" spans="1:8" ht="21.75" customHeight="1" x14ac:dyDescent="0.2">
      <c r="A4458"/>
      <c r="B4458"/>
      <c r="C4458"/>
      <c r="D4458"/>
      <c r="E4458"/>
      <c r="F4458"/>
      <c r="G4458" s="2"/>
      <c r="H4458" s="48"/>
    </row>
    <row r="4459" spans="1:8" ht="21.75" customHeight="1" x14ac:dyDescent="0.2">
      <c r="A4459"/>
      <c r="B4459"/>
      <c r="C4459"/>
      <c r="D4459"/>
      <c r="E4459"/>
      <c r="F4459"/>
      <c r="G4459" s="2"/>
      <c r="H4459" s="48"/>
    </row>
    <row r="4460" spans="1:8" ht="21.75" customHeight="1" x14ac:dyDescent="0.2">
      <c r="A4460"/>
      <c r="B4460"/>
      <c r="C4460"/>
      <c r="D4460"/>
      <c r="E4460"/>
      <c r="F4460"/>
      <c r="G4460" s="2"/>
      <c r="H4460" s="48"/>
    </row>
    <row r="4461" spans="1:8" ht="21.75" customHeight="1" x14ac:dyDescent="0.2">
      <c r="A4461"/>
      <c r="B4461"/>
      <c r="C4461"/>
      <c r="D4461"/>
      <c r="E4461"/>
      <c r="F4461"/>
      <c r="G4461" s="2"/>
      <c r="H4461" s="48"/>
    </row>
    <row r="4462" spans="1:8" ht="21.75" customHeight="1" x14ac:dyDescent="0.2">
      <c r="A4462"/>
      <c r="B4462"/>
      <c r="C4462"/>
      <c r="D4462"/>
      <c r="E4462"/>
      <c r="F4462"/>
      <c r="G4462" s="2"/>
      <c r="H4462" s="48"/>
    </row>
    <row r="4463" spans="1:8" ht="21.75" customHeight="1" x14ac:dyDescent="0.2">
      <c r="A4463"/>
      <c r="B4463"/>
      <c r="C4463" s="2"/>
      <c r="D4463" s="2"/>
      <c r="E4463" s="3"/>
      <c r="F4463" s="3"/>
      <c r="G4463" s="2"/>
      <c r="H4463" s="48"/>
    </row>
    <row r="4464" spans="1:8" ht="21.75" customHeight="1" x14ac:dyDescent="0.2">
      <c r="A4464"/>
      <c r="B4464"/>
      <c r="C4464" s="2"/>
      <c r="D4464" s="2"/>
      <c r="E4464" s="3"/>
      <c r="F4464" s="3"/>
      <c r="G4464" s="2"/>
      <c r="H4464" s="48"/>
    </row>
    <row r="4465" spans="1:8" ht="21.75" customHeight="1" x14ac:dyDescent="0.2">
      <c r="A4465"/>
      <c r="B4465"/>
      <c r="C4465"/>
      <c r="D4465"/>
      <c r="E4465"/>
      <c r="F4465"/>
      <c r="G4465" s="2"/>
      <c r="H4465" s="48"/>
    </row>
    <row r="4466" spans="1:8" ht="21.75" customHeight="1" x14ac:dyDescent="0.2">
      <c r="A4466"/>
      <c r="B4466"/>
      <c r="C4466"/>
      <c r="D4466"/>
      <c r="E4466"/>
      <c r="F4466"/>
      <c r="G4466" s="2"/>
      <c r="H4466" s="48"/>
    </row>
    <row r="4467" spans="1:8" ht="21.75" customHeight="1" x14ac:dyDescent="0.2">
      <c r="A4467"/>
      <c r="B4467"/>
      <c r="C4467"/>
      <c r="D4467"/>
      <c r="E4467"/>
      <c r="F4467"/>
      <c r="G4467" s="2"/>
      <c r="H4467" s="48"/>
    </row>
    <row r="4468" spans="1:8" ht="21.75" customHeight="1" x14ac:dyDescent="0.2">
      <c r="A4468"/>
      <c r="B4468"/>
      <c r="C4468"/>
      <c r="D4468"/>
      <c r="E4468"/>
      <c r="F4468"/>
      <c r="G4468" s="2"/>
      <c r="H4468" s="48"/>
    </row>
    <row r="4469" spans="1:8" ht="21.75" customHeight="1" x14ac:dyDescent="0.2">
      <c r="A4469"/>
      <c r="B4469"/>
      <c r="C4469" s="2"/>
      <c r="D4469" s="2"/>
      <c r="E4469" s="3"/>
      <c r="F4469" s="3"/>
      <c r="G4469" s="2"/>
      <c r="H4469" s="48"/>
    </row>
    <row r="4470" spans="1:8" ht="21.75" customHeight="1" x14ac:dyDescent="0.2">
      <c r="A4470"/>
      <c r="B4470"/>
      <c r="C4470"/>
      <c r="D4470"/>
      <c r="E4470"/>
      <c r="F4470"/>
      <c r="G4470" s="2"/>
      <c r="H4470" s="48"/>
    </row>
    <row r="4471" spans="1:8" ht="21.75" customHeight="1" x14ac:dyDescent="0.2">
      <c r="A4471"/>
      <c r="B4471"/>
      <c r="C4471"/>
      <c r="D4471"/>
      <c r="E4471"/>
      <c r="F4471"/>
      <c r="G4471" s="2"/>
      <c r="H4471" s="48"/>
    </row>
    <row r="4472" spans="1:8" ht="21.75" customHeight="1" x14ac:dyDescent="0.2">
      <c r="A4472"/>
      <c r="B4472"/>
      <c r="C4472"/>
      <c r="D4472"/>
      <c r="E4472"/>
      <c r="F4472"/>
      <c r="G4472" s="2"/>
      <c r="H4472" s="48"/>
    </row>
    <row r="4473" spans="1:8" ht="21.75" customHeight="1" x14ac:dyDescent="0.2">
      <c r="A4473"/>
      <c r="B4473"/>
      <c r="C4473"/>
      <c r="D4473"/>
      <c r="E4473"/>
      <c r="F4473"/>
      <c r="G4473" s="2"/>
      <c r="H4473" s="48"/>
    </row>
    <row r="4474" spans="1:8" ht="21.75" customHeight="1" x14ac:dyDescent="0.2">
      <c r="A4474"/>
      <c r="B4474"/>
      <c r="C4474"/>
      <c r="D4474"/>
      <c r="E4474"/>
      <c r="F4474"/>
      <c r="G4474" s="2"/>
      <c r="H4474" s="48"/>
    </row>
    <row r="4475" spans="1:8" ht="21.75" customHeight="1" x14ac:dyDescent="0.2">
      <c r="A4475"/>
      <c r="B4475"/>
      <c r="C4475"/>
      <c r="D4475"/>
      <c r="E4475"/>
      <c r="F4475"/>
      <c r="G4475" s="2"/>
      <c r="H4475" s="48"/>
    </row>
    <row r="4476" spans="1:8" ht="21.75" customHeight="1" x14ac:dyDescent="0.2">
      <c r="A4476"/>
      <c r="B4476"/>
      <c r="C4476"/>
      <c r="D4476"/>
      <c r="E4476"/>
      <c r="F4476"/>
      <c r="G4476" s="2"/>
      <c r="H4476" s="48"/>
    </row>
    <row r="4477" spans="1:8" ht="21.75" customHeight="1" x14ac:dyDescent="0.2">
      <c r="A4477"/>
      <c r="B4477"/>
      <c r="C4477"/>
      <c r="D4477"/>
      <c r="E4477"/>
      <c r="F4477"/>
      <c r="G4477" s="2"/>
      <c r="H4477" s="48"/>
    </row>
    <row r="4478" spans="1:8" ht="21.75" customHeight="1" x14ac:dyDescent="0.2">
      <c r="A4478"/>
      <c r="B4478"/>
      <c r="C4478"/>
      <c r="D4478"/>
      <c r="E4478"/>
      <c r="F4478"/>
      <c r="G4478" s="2"/>
      <c r="H4478" s="48"/>
    </row>
    <row r="4479" spans="1:8" ht="21.75" customHeight="1" x14ac:dyDescent="0.2">
      <c r="A4479"/>
      <c r="B4479"/>
      <c r="C4479"/>
      <c r="D4479"/>
      <c r="E4479"/>
      <c r="F4479"/>
      <c r="G4479" s="2"/>
      <c r="H4479" s="48"/>
    </row>
    <row r="4480" spans="1:8" ht="21.75" customHeight="1" x14ac:dyDescent="0.2">
      <c r="A4480"/>
      <c r="B4480"/>
      <c r="C4480"/>
      <c r="D4480"/>
      <c r="E4480"/>
      <c r="F4480"/>
      <c r="G4480" s="2"/>
      <c r="H4480" s="48"/>
    </row>
    <row r="4481" spans="1:8" ht="21.75" customHeight="1" x14ac:dyDescent="0.2">
      <c r="A4481"/>
      <c r="B4481"/>
      <c r="C4481"/>
      <c r="D4481"/>
      <c r="E4481"/>
      <c r="F4481"/>
      <c r="G4481" s="2"/>
      <c r="H4481" s="48"/>
    </row>
    <row r="4482" spans="1:8" ht="21.75" customHeight="1" x14ac:dyDescent="0.2">
      <c r="A4482"/>
      <c r="B4482"/>
      <c r="C4482"/>
      <c r="D4482"/>
      <c r="E4482"/>
      <c r="F4482"/>
      <c r="G4482" s="2"/>
      <c r="H4482" s="48"/>
    </row>
    <row r="4483" spans="1:8" ht="21.75" customHeight="1" x14ac:dyDescent="0.2">
      <c r="A4483"/>
      <c r="B4483"/>
      <c r="C4483"/>
      <c r="D4483"/>
      <c r="E4483"/>
      <c r="F4483"/>
      <c r="G4483" s="2"/>
      <c r="H4483" s="48"/>
    </row>
    <row r="4484" spans="1:8" ht="21.75" customHeight="1" x14ac:dyDescent="0.2">
      <c r="A4484"/>
      <c r="B4484"/>
      <c r="C4484"/>
      <c r="D4484"/>
      <c r="E4484"/>
      <c r="F4484"/>
      <c r="G4484" s="2"/>
      <c r="H4484" s="48"/>
    </row>
    <row r="4485" spans="1:8" ht="21.75" customHeight="1" x14ac:dyDescent="0.2">
      <c r="A4485"/>
      <c r="B4485"/>
      <c r="C4485"/>
      <c r="D4485"/>
      <c r="E4485"/>
      <c r="F4485"/>
      <c r="G4485" s="2"/>
      <c r="H4485" s="48"/>
    </row>
    <row r="4486" spans="1:8" ht="21.75" customHeight="1" x14ac:dyDescent="0.2">
      <c r="A4486"/>
      <c r="B4486"/>
      <c r="C4486"/>
      <c r="D4486"/>
      <c r="E4486"/>
      <c r="F4486"/>
      <c r="G4486" s="2"/>
      <c r="H4486" s="48"/>
    </row>
    <row r="4487" spans="1:8" ht="21.75" customHeight="1" x14ac:dyDescent="0.2">
      <c r="A4487"/>
      <c r="B4487"/>
      <c r="C4487"/>
      <c r="D4487"/>
      <c r="E4487"/>
      <c r="F4487"/>
      <c r="G4487" s="2"/>
      <c r="H4487" s="48"/>
    </row>
    <row r="4488" spans="1:8" ht="21.75" customHeight="1" x14ac:dyDescent="0.2">
      <c r="A4488"/>
      <c r="B4488"/>
      <c r="C4488"/>
      <c r="D4488"/>
      <c r="E4488"/>
      <c r="F4488"/>
      <c r="G4488" s="2"/>
      <c r="H4488" s="48"/>
    </row>
    <row r="4489" spans="1:8" ht="21.75" customHeight="1" x14ac:dyDescent="0.2">
      <c r="A4489"/>
      <c r="B4489"/>
      <c r="C4489"/>
      <c r="D4489"/>
      <c r="E4489"/>
      <c r="F4489"/>
      <c r="G4489" s="2"/>
      <c r="H4489" s="48"/>
    </row>
    <row r="4490" spans="1:8" ht="21.75" customHeight="1" x14ac:dyDescent="0.2">
      <c r="A4490"/>
      <c r="B4490"/>
      <c r="C4490"/>
      <c r="D4490"/>
      <c r="E4490"/>
      <c r="F4490"/>
      <c r="G4490" s="2"/>
      <c r="H4490" s="48"/>
    </row>
    <row r="4491" spans="1:8" ht="21.75" customHeight="1" x14ac:dyDescent="0.2">
      <c r="A4491"/>
      <c r="B4491"/>
      <c r="C4491"/>
      <c r="D4491"/>
      <c r="E4491"/>
      <c r="F4491"/>
      <c r="G4491" s="2"/>
      <c r="H4491" s="48"/>
    </row>
    <row r="4492" spans="1:8" ht="21.75" customHeight="1" x14ac:dyDescent="0.2">
      <c r="A4492"/>
      <c r="B4492"/>
      <c r="C4492"/>
      <c r="D4492"/>
      <c r="E4492"/>
      <c r="F4492"/>
      <c r="G4492" s="2"/>
      <c r="H4492" s="48"/>
    </row>
    <row r="4493" spans="1:8" ht="21.75" customHeight="1" x14ac:dyDescent="0.2">
      <c r="A4493"/>
      <c r="B4493"/>
      <c r="C4493"/>
      <c r="D4493"/>
      <c r="E4493"/>
      <c r="F4493"/>
      <c r="G4493" s="2"/>
      <c r="H4493" s="48"/>
    </row>
    <row r="4494" spans="1:8" ht="21.75" customHeight="1" x14ac:dyDescent="0.2">
      <c r="A4494"/>
      <c r="B4494"/>
      <c r="C4494"/>
      <c r="D4494"/>
      <c r="E4494"/>
      <c r="F4494"/>
      <c r="G4494" s="2"/>
      <c r="H4494" s="48"/>
    </row>
    <row r="4495" spans="1:8" ht="21.75" customHeight="1" x14ac:dyDescent="0.2">
      <c r="A4495"/>
      <c r="B4495"/>
      <c r="C4495"/>
      <c r="D4495"/>
      <c r="E4495"/>
      <c r="F4495"/>
      <c r="G4495" s="2"/>
      <c r="H4495" s="48"/>
    </row>
    <row r="4496" spans="1:8" ht="21.75" customHeight="1" x14ac:dyDescent="0.2">
      <c r="A4496"/>
      <c r="B4496"/>
      <c r="C4496"/>
      <c r="D4496"/>
      <c r="E4496"/>
      <c r="F4496"/>
      <c r="G4496" s="2"/>
      <c r="H4496" s="48"/>
    </row>
    <row r="4497" spans="1:8" ht="21.75" customHeight="1" x14ac:dyDescent="0.2">
      <c r="A4497"/>
      <c r="B4497"/>
      <c r="C4497"/>
      <c r="D4497"/>
      <c r="E4497"/>
      <c r="F4497"/>
      <c r="G4497" s="2"/>
      <c r="H4497" s="48"/>
    </row>
    <row r="4498" spans="1:8" ht="21.75" customHeight="1" x14ac:dyDescent="0.2">
      <c r="A4498"/>
      <c r="B4498"/>
      <c r="C4498"/>
      <c r="D4498"/>
      <c r="E4498"/>
      <c r="F4498"/>
      <c r="G4498" s="2"/>
      <c r="H4498" s="48"/>
    </row>
    <row r="4499" spans="1:8" ht="21.75" customHeight="1" x14ac:dyDescent="0.2">
      <c r="A4499"/>
      <c r="B4499"/>
      <c r="C4499"/>
      <c r="D4499"/>
      <c r="E4499"/>
      <c r="F4499"/>
      <c r="G4499" s="2"/>
      <c r="H4499" s="48"/>
    </row>
    <row r="4500" spans="1:8" ht="21.75" customHeight="1" x14ac:dyDescent="0.2">
      <c r="A4500"/>
      <c r="B4500"/>
      <c r="C4500"/>
      <c r="D4500"/>
      <c r="E4500"/>
      <c r="F4500"/>
      <c r="G4500" s="2"/>
      <c r="H4500" s="48"/>
    </row>
    <row r="4501" spans="1:8" ht="21.75" customHeight="1" x14ac:dyDescent="0.2">
      <c r="A4501"/>
      <c r="B4501"/>
      <c r="C4501"/>
      <c r="D4501"/>
      <c r="E4501"/>
      <c r="F4501"/>
      <c r="G4501" s="2"/>
      <c r="H4501" s="48"/>
    </row>
    <row r="4502" spans="1:8" ht="21.75" customHeight="1" x14ac:dyDescent="0.2">
      <c r="A4502"/>
      <c r="B4502"/>
      <c r="C4502"/>
      <c r="D4502"/>
      <c r="E4502"/>
      <c r="F4502"/>
      <c r="G4502" s="2"/>
      <c r="H4502" s="48"/>
    </row>
    <row r="4503" spans="1:8" ht="21.75" customHeight="1" x14ac:dyDescent="0.2">
      <c r="A4503"/>
      <c r="B4503"/>
      <c r="C4503"/>
      <c r="D4503"/>
      <c r="E4503"/>
      <c r="F4503"/>
      <c r="G4503" s="2"/>
      <c r="H4503" s="48"/>
    </row>
    <row r="4504" spans="1:8" ht="21.75" customHeight="1" x14ac:dyDescent="0.2">
      <c r="A4504"/>
      <c r="B4504"/>
      <c r="C4504"/>
      <c r="D4504"/>
      <c r="E4504"/>
      <c r="F4504"/>
      <c r="G4504" s="2"/>
      <c r="H4504" s="48"/>
    </row>
    <row r="4505" spans="1:8" ht="21.75" customHeight="1" x14ac:dyDescent="0.2">
      <c r="A4505"/>
      <c r="B4505"/>
      <c r="C4505"/>
      <c r="D4505"/>
      <c r="E4505"/>
      <c r="F4505"/>
      <c r="G4505" s="2"/>
      <c r="H4505" s="48"/>
    </row>
    <row r="4506" spans="1:8" ht="21.75" customHeight="1" x14ac:dyDescent="0.2">
      <c r="A4506"/>
      <c r="B4506"/>
      <c r="C4506"/>
      <c r="D4506"/>
      <c r="E4506"/>
      <c r="F4506"/>
      <c r="G4506" s="2"/>
      <c r="H4506" s="48"/>
    </row>
    <row r="4507" spans="1:8" ht="21.75" customHeight="1" x14ac:dyDescent="0.2">
      <c r="A4507"/>
      <c r="B4507"/>
      <c r="C4507"/>
      <c r="D4507"/>
      <c r="E4507"/>
      <c r="F4507"/>
      <c r="G4507" s="2"/>
      <c r="H4507" s="48"/>
    </row>
    <row r="4508" spans="1:8" ht="21.75" customHeight="1" x14ac:dyDescent="0.2">
      <c r="A4508"/>
      <c r="B4508"/>
      <c r="C4508"/>
      <c r="D4508"/>
      <c r="E4508"/>
      <c r="F4508"/>
      <c r="G4508" s="2"/>
      <c r="H4508" s="48"/>
    </row>
    <row r="4509" spans="1:8" ht="21.75" customHeight="1" x14ac:dyDescent="0.2">
      <c r="A4509"/>
      <c r="B4509"/>
      <c r="C4509"/>
      <c r="D4509"/>
      <c r="E4509"/>
      <c r="F4509"/>
      <c r="G4509" s="2"/>
      <c r="H4509" s="48"/>
    </row>
    <row r="4510" spans="1:8" ht="21.75" customHeight="1" x14ac:dyDescent="0.2">
      <c r="A4510"/>
      <c r="B4510"/>
      <c r="C4510"/>
      <c r="D4510"/>
      <c r="E4510"/>
      <c r="F4510"/>
      <c r="G4510" s="2"/>
      <c r="H4510" s="48"/>
    </row>
    <row r="4511" spans="1:8" ht="21.75" customHeight="1" x14ac:dyDescent="0.2">
      <c r="A4511"/>
      <c r="B4511"/>
      <c r="C4511"/>
      <c r="D4511"/>
      <c r="E4511"/>
      <c r="F4511"/>
      <c r="G4511" s="2"/>
      <c r="H4511" s="48"/>
    </row>
    <row r="4512" spans="1:8" ht="21.75" customHeight="1" x14ac:dyDescent="0.2">
      <c r="A4512"/>
      <c r="B4512"/>
      <c r="C4512"/>
      <c r="D4512"/>
      <c r="E4512"/>
      <c r="F4512"/>
      <c r="G4512" s="2"/>
      <c r="H4512" s="48"/>
    </row>
    <row r="4513" spans="1:8" ht="21.75" customHeight="1" x14ac:dyDescent="0.2">
      <c r="A4513"/>
      <c r="B4513"/>
      <c r="C4513"/>
      <c r="D4513"/>
      <c r="E4513"/>
      <c r="F4513"/>
      <c r="G4513" s="2"/>
      <c r="H4513" s="48"/>
    </row>
    <row r="4514" spans="1:8" ht="21.75" customHeight="1" x14ac:dyDescent="0.2">
      <c r="A4514"/>
      <c r="B4514"/>
      <c r="C4514"/>
      <c r="D4514"/>
      <c r="E4514"/>
      <c r="F4514"/>
      <c r="G4514" s="2"/>
      <c r="H4514" s="48"/>
    </row>
    <row r="4515" spans="1:8" ht="21.75" customHeight="1" x14ac:dyDescent="0.2">
      <c r="A4515"/>
      <c r="B4515"/>
      <c r="C4515"/>
      <c r="D4515"/>
      <c r="E4515"/>
      <c r="F4515"/>
      <c r="G4515" s="2"/>
      <c r="H4515" s="48"/>
    </row>
    <row r="4516" spans="1:8" ht="21.75" customHeight="1" x14ac:dyDescent="0.2">
      <c r="A4516"/>
      <c r="B4516"/>
      <c r="C4516"/>
      <c r="D4516"/>
      <c r="E4516"/>
      <c r="F4516"/>
      <c r="G4516" s="2"/>
      <c r="H4516" s="48"/>
    </row>
    <row r="4517" spans="1:8" ht="21.75" customHeight="1" x14ac:dyDescent="0.2">
      <c r="A4517"/>
      <c r="B4517"/>
      <c r="C4517"/>
      <c r="D4517"/>
      <c r="E4517"/>
      <c r="F4517"/>
      <c r="G4517" s="2"/>
      <c r="H4517" s="48"/>
    </row>
    <row r="4518" spans="1:8" ht="21.75" customHeight="1" x14ac:dyDescent="0.2">
      <c r="A4518"/>
      <c r="B4518"/>
      <c r="C4518"/>
      <c r="D4518"/>
      <c r="E4518"/>
      <c r="F4518"/>
      <c r="G4518" s="2"/>
      <c r="H4518" s="48"/>
    </row>
    <row r="4519" spans="1:8" ht="21.75" customHeight="1" x14ac:dyDescent="0.2">
      <c r="A4519"/>
      <c r="B4519"/>
      <c r="C4519"/>
      <c r="D4519"/>
      <c r="E4519"/>
      <c r="F4519"/>
      <c r="G4519" s="2"/>
      <c r="H4519" s="48"/>
    </row>
    <row r="4520" spans="1:8" ht="21.75" customHeight="1" x14ac:dyDescent="0.2">
      <c r="A4520"/>
      <c r="B4520"/>
      <c r="C4520"/>
      <c r="D4520"/>
      <c r="E4520"/>
      <c r="F4520"/>
      <c r="G4520" s="2"/>
      <c r="H4520" s="48"/>
    </row>
    <row r="4521" spans="1:8" ht="21.75" customHeight="1" x14ac:dyDescent="0.2">
      <c r="A4521"/>
      <c r="B4521"/>
      <c r="C4521"/>
      <c r="D4521"/>
      <c r="E4521"/>
      <c r="F4521"/>
      <c r="G4521" s="2"/>
      <c r="H4521" s="48"/>
    </row>
    <row r="4522" spans="1:8" ht="21.75" customHeight="1" x14ac:dyDescent="0.2">
      <c r="A4522"/>
      <c r="B4522"/>
      <c r="C4522"/>
      <c r="D4522"/>
      <c r="E4522"/>
      <c r="F4522"/>
      <c r="G4522" s="2"/>
      <c r="H4522" s="48"/>
    </row>
    <row r="4523" spans="1:8" ht="21.75" customHeight="1" x14ac:dyDescent="0.2">
      <c r="A4523"/>
      <c r="B4523"/>
      <c r="C4523"/>
      <c r="D4523"/>
      <c r="E4523"/>
      <c r="F4523"/>
      <c r="G4523" s="2"/>
      <c r="H4523" s="48"/>
    </row>
    <row r="4524" spans="1:8" ht="21.75" customHeight="1" x14ac:dyDescent="0.2">
      <c r="A4524"/>
      <c r="B4524"/>
      <c r="C4524"/>
      <c r="D4524"/>
      <c r="E4524"/>
      <c r="F4524"/>
      <c r="G4524" s="2"/>
      <c r="H4524" s="48"/>
    </row>
    <row r="4525" spans="1:8" ht="21.75" customHeight="1" x14ac:dyDescent="0.2">
      <c r="A4525"/>
      <c r="B4525"/>
      <c r="C4525"/>
      <c r="D4525"/>
      <c r="E4525"/>
      <c r="F4525"/>
      <c r="G4525" s="2"/>
      <c r="H4525" s="48"/>
    </row>
    <row r="4526" spans="1:8" ht="21.75" customHeight="1" x14ac:dyDescent="0.2">
      <c r="A4526"/>
      <c r="B4526"/>
      <c r="C4526"/>
      <c r="D4526"/>
      <c r="E4526"/>
      <c r="F4526"/>
      <c r="G4526" s="2"/>
      <c r="H4526" s="48"/>
    </row>
    <row r="4527" spans="1:8" ht="21.75" customHeight="1" x14ac:dyDescent="0.2">
      <c r="A4527"/>
      <c r="B4527"/>
      <c r="C4527"/>
      <c r="D4527"/>
      <c r="E4527"/>
      <c r="F4527"/>
      <c r="G4527" s="2"/>
      <c r="H4527" s="48"/>
    </row>
    <row r="4528" spans="1:8" ht="21.75" customHeight="1" x14ac:dyDescent="0.2">
      <c r="A4528"/>
      <c r="B4528"/>
      <c r="C4528"/>
      <c r="D4528"/>
      <c r="E4528"/>
      <c r="F4528"/>
      <c r="G4528" s="2"/>
      <c r="H4528" s="48"/>
    </row>
    <row r="4529" spans="1:8" ht="21.75" customHeight="1" x14ac:dyDescent="0.2">
      <c r="A4529"/>
      <c r="B4529"/>
      <c r="C4529"/>
      <c r="D4529"/>
      <c r="E4529"/>
      <c r="F4529"/>
      <c r="G4529" s="2"/>
      <c r="H4529" s="48"/>
    </row>
    <row r="4530" spans="1:8" ht="21.75" customHeight="1" x14ac:dyDescent="0.2">
      <c r="A4530"/>
      <c r="B4530"/>
      <c r="C4530"/>
      <c r="D4530"/>
      <c r="E4530"/>
      <c r="F4530"/>
      <c r="G4530" s="2"/>
      <c r="H4530" s="48"/>
    </row>
    <row r="4531" spans="1:8" ht="21.75" customHeight="1" x14ac:dyDescent="0.2">
      <c r="A4531"/>
      <c r="B4531"/>
      <c r="C4531"/>
      <c r="D4531"/>
      <c r="E4531"/>
      <c r="F4531"/>
      <c r="G4531" s="2"/>
      <c r="H4531" s="48"/>
    </row>
    <row r="4532" spans="1:8" ht="21.75" customHeight="1" x14ac:dyDescent="0.2">
      <c r="A4532"/>
      <c r="B4532"/>
      <c r="C4532" s="2"/>
      <c r="D4532" s="2"/>
      <c r="E4532" s="3"/>
      <c r="F4532" s="3"/>
      <c r="G4532" s="2"/>
      <c r="H4532" s="48"/>
    </row>
    <row r="4533" spans="1:8" ht="21.75" customHeight="1" x14ac:dyDescent="0.2">
      <c r="A4533"/>
      <c r="B4533"/>
      <c r="C4533"/>
      <c r="D4533"/>
      <c r="E4533"/>
      <c r="F4533"/>
      <c r="G4533" s="2"/>
      <c r="H4533" s="48"/>
    </row>
    <row r="4534" spans="1:8" ht="21.75" customHeight="1" x14ac:dyDescent="0.2">
      <c r="A4534"/>
      <c r="B4534"/>
      <c r="C4534"/>
      <c r="D4534"/>
      <c r="E4534"/>
      <c r="F4534"/>
      <c r="G4534" s="2"/>
      <c r="H4534" s="48"/>
    </row>
    <row r="4535" spans="1:8" ht="21.75" customHeight="1" x14ac:dyDescent="0.2">
      <c r="A4535"/>
      <c r="B4535"/>
      <c r="C4535"/>
      <c r="D4535"/>
      <c r="E4535"/>
      <c r="F4535"/>
      <c r="G4535" s="2"/>
      <c r="H4535" s="48"/>
    </row>
    <row r="4536" spans="1:8" ht="21.75" customHeight="1" x14ac:dyDescent="0.2">
      <c r="A4536"/>
      <c r="B4536"/>
      <c r="C4536"/>
      <c r="D4536"/>
      <c r="E4536"/>
      <c r="F4536"/>
      <c r="G4536" s="2"/>
      <c r="H4536" s="48"/>
    </row>
    <row r="4537" spans="1:8" ht="21.75" customHeight="1" x14ac:dyDescent="0.2">
      <c r="A4537"/>
      <c r="B4537"/>
      <c r="C4537"/>
      <c r="D4537"/>
      <c r="E4537"/>
      <c r="F4537"/>
      <c r="G4537" s="2"/>
      <c r="H4537" s="48"/>
    </row>
    <row r="4538" spans="1:8" ht="21.75" customHeight="1" x14ac:dyDescent="0.2">
      <c r="A4538"/>
      <c r="B4538"/>
      <c r="C4538"/>
      <c r="D4538"/>
      <c r="E4538"/>
      <c r="F4538"/>
      <c r="G4538" s="2"/>
      <c r="H4538" s="48"/>
    </row>
    <row r="4539" spans="1:8" ht="21.75" customHeight="1" x14ac:dyDescent="0.2">
      <c r="A4539"/>
      <c r="B4539"/>
      <c r="C4539"/>
      <c r="D4539"/>
      <c r="E4539"/>
      <c r="F4539"/>
      <c r="G4539" s="2"/>
      <c r="H4539" s="48"/>
    </row>
    <row r="4540" spans="1:8" ht="21.75" customHeight="1" x14ac:dyDescent="0.2">
      <c r="A4540"/>
      <c r="B4540"/>
      <c r="C4540"/>
      <c r="D4540"/>
      <c r="E4540"/>
      <c r="F4540"/>
      <c r="G4540" s="2"/>
      <c r="H4540" s="48"/>
    </row>
    <row r="4541" spans="1:8" ht="21.75" customHeight="1" x14ac:dyDescent="0.2">
      <c r="A4541"/>
      <c r="B4541"/>
      <c r="C4541"/>
      <c r="D4541"/>
      <c r="E4541"/>
      <c r="F4541"/>
      <c r="G4541" s="2"/>
      <c r="H4541" s="48"/>
    </row>
    <row r="4542" spans="1:8" ht="21.75" customHeight="1" x14ac:dyDescent="0.2">
      <c r="A4542"/>
      <c r="B4542"/>
      <c r="C4542"/>
      <c r="D4542"/>
      <c r="E4542"/>
      <c r="F4542"/>
      <c r="G4542" s="2"/>
      <c r="H4542" s="48"/>
    </row>
    <row r="4543" spans="1:8" ht="21.75" customHeight="1" x14ac:dyDescent="0.2">
      <c r="A4543"/>
      <c r="B4543"/>
      <c r="C4543" s="2"/>
      <c r="D4543" s="2"/>
      <c r="E4543" s="3"/>
      <c r="F4543" s="3"/>
      <c r="G4543" s="2"/>
      <c r="H4543" s="48"/>
    </row>
    <row r="4544" spans="1:8" ht="21.75" customHeight="1" x14ac:dyDescent="0.2">
      <c r="A4544"/>
      <c r="B4544"/>
      <c r="C4544" s="2"/>
      <c r="D4544" s="2"/>
      <c r="E4544" s="3"/>
      <c r="F4544" s="3"/>
      <c r="G4544" s="2"/>
      <c r="H4544" s="48"/>
    </row>
    <row r="4545" spans="1:8" ht="21.75" customHeight="1" x14ac:dyDescent="0.2">
      <c r="A4545"/>
      <c r="B4545"/>
      <c r="C4545"/>
      <c r="D4545"/>
      <c r="E4545"/>
      <c r="F4545"/>
      <c r="G4545" s="2"/>
      <c r="H4545" s="48"/>
    </row>
    <row r="4546" spans="1:8" ht="21.75" customHeight="1" x14ac:dyDescent="0.2">
      <c r="A4546"/>
      <c r="B4546"/>
      <c r="C4546"/>
      <c r="D4546"/>
      <c r="E4546"/>
      <c r="F4546"/>
      <c r="G4546" s="2"/>
      <c r="H4546" s="48"/>
    </row>
    <row r="4547" spans="1:8" ht="21.75" customHeight="1" x14ac:dyDescent="0.2">
      <c r="A4547"/>
      <c r="B4547"/>
      <c r="C4547"/>
      <c r="D4547"/>
      <c r="E4547"/>
      <c r="F4547"/>
      <c r="G4547" s="2"/>
      <c r="H4547" s="48"/>
    </row>
    <row r="4548" spans="1:8" ht="21.75" customHeight="1" x14ac:dyDescent="0.2">
      <c r="A4548"/>
      <c r="B4548"/>
      <c r="C4548"/>
      <c r="D4548"/>
      <c r="E4548"/>
      <c r="F4548"/>
      <c r="G4548" s="2"/>
      <c r="H4548" s="48"/>
    </row>
    <row r="4549" spans="1:8" ht="21.75" customHeight="1" x14ac:dyDescent="0.2">
      <c r="A4549"/>
      <c r="B4549"/>
      <c r="C4549"/>
      <c r="D4549"/>
      <c r="E4549"/>
      <c r="F4549"/>
      <c r="G4549" s="2"/>
      <c r="H4549" s="48"/>
    </row>
    <row r="4550" spans="1:8" ht="21.75" customHeight="1" x14ac:dyDescent="0.2">
      <c r="A4550"/>
      <c r="B4550"/>
      <c r="C4550"/>
      <c r="D4550"/>
      <c r="E4550"/>
      <c r="F4550"/>
      <c r="G4550" s="2"/>
      <c r="H4550" s="48"/>
    </row>
    <row r="4551" spans="1:8" ht="21.75" customHeight="1" x14ac:dyDescent="0.2">
      <c r="A4551"/>
      <c r="B4551"/>
      <c r="C4551"/>
      <c r="D4551"/>
      <c r="E4551"/>
      <c r="F4551"/>
      <c r="G4551" s="2"/>
      <c r="H4551" s="48"/>
    </row>
    <row r="4552" spans="1:8" ht="21.75" customHeight="1" x14ac:dyDescent="0.2">
      <c r="A4552"/>
      <c r="B4552"/>
      <c r="C4552"/>
      <c r="D4552"/>
      <c r="E4552"/>
      <c r="F4552"/>
      <c r="G4552" s="2"/>
      <c r="H4552" s="48"/>
    </row>
    <row r="4553" spans="1:8" ht="21.75" customHeight="1" x14ac:dyDescent="0.2">
      <c r="A4553"/>
      <c r="B4553"/>
      <c r="C4553"/>
      <c r="D4553"/>
      <c r="E4553"/>
      <c r="F4553"/>
      <c r="G4553" s="2"/>
      <c r="H4553" s="48"/>
    </row>
    <row r="4554" spans="1:8" ht="21.75" customHeight="1" x14ac:dyDescent="0.2">
      <c r="A4554"/>
      <c r="B4554"/>
      <c r="C4554"/>
      <c r="D4554"/>
      <c r="E4554"/>
      <c r="F4554"/>
      <c r="G4554" s="2"/>
      <c r="H4554" s="48"/>
    </row>
    <row r="4555" spans="1:8" ht="21.75" customHeight="1" x14ac:dyDescent="0.2">
      <c r="A4555"/>
      <c r="B4555"/>
      <c r="C4555"/>
      <c r="D4555"/>
      <c r="E4555"/>
      <c r="F4555"/>
      <c r="G4555" s="2"/>
      <c r="H4555" s="48"/>
    </row>
    <row r="4556" spans="1:8" ht="21.75" customHeight="1" x14ac:dyDescent="0.2">
      <c r="A4556"/>
      <c r="B4556"/>
      <c r="C4556" s="2"/>
      <c r="D4556" s="2"/>
      <c r="E4556" s="3"/>
      <c r="F4556" s="3"/>
      <c r="G4556" s="2"/>
      <c r="H4556" s="48"/>
    </row>
    <row r="4557" spans="1:8" ht="21.75" customHeight="1" x14ac:dyDescent="0.2">
      <c r="A4557"/>
      <c r="B4557"/>
      <c r="C4557"/>
      <c r="D4557"/>
      <c r="E4557"/>
      <c r="F4557"/>
      <c r="G4557" s="2"/>
      <c r="H4557" s="48"/>
    </row>
    <row r="4558" spans="1:8" ht="21.75" customHeight="1" x14ac:dyDescent="0.2">
      <c r="A4558"/>
      <c r="B4558"/>
      <c r="C4558"/>
      <c r="D4558"/>
      <c r="E4558"/>
      <c r="F4558"/>
      <c r="G4558" s="2"/>
      <c r="H4558" s="48"/>
    </row>
    <row r="4559" spans="1:8" ht="21.75" customHeight="1" x14ac:dyDescent="0.2">
      <c r="A4559"/>
      <c r="B4559"/>
      <c r="C4559"/>
      <c r="D4559"/>
      <c r="E4559"/>
      <c r="F4559"/>
      <c r="G4559" s="2"/>
      <c r="H4559" s="48"/>
    </row>
    <row r="4560" spans="1:8" ht="21.75" customHeight="1" x14ac:dyDescent="0.2">
      <c r="A4560"/>
      <c r="B4560"/>
      <c r="C4560"/>
      <c r="D4560"/>
      <c r="E4560"/>
      <c r="F4560"/>
      <c r="G4560" s="2"/>
      <c r="H4560" s="48"/>
    </row>
    <row r="4561" spans="1:8" ht="21.75" customHeight="1" x14ac:dyDescent="0.2">
      <c r="A4561"/>
      <c r="B4561"/>
      <c r="C4561"/>
      <c r="D4561"/>
      <c r="E4561"/>
      <c r="F4561"/>
      <c r="G4561" s="2"/>
      <c r="H4561" s="48"/>
    </row>
    <row r="4562" spans="1:8" ht="21.75" customHeight="1" x14ac:dyDescent="0.2">
      <c r="A4562"/>
      <c r="B4562"/>
      <c r="C4562"/>
      <c r="D4562"/>
      <c r="E4562"/>
      <c r="F4562"/>
      <c r="G4562" s="2"/>
      <c r="H4562" s="48"/>
    </row>
    <row r="4563" spans="1:8" ht="21.75" customHeight="1" x14ac:dyDescent="0.2">
      <c r="A4563"/>
      <c r="B4563"/>
      <c r="C4563"/>
      <c r="D4563"/>
      <c r="E4563"/>
      <c r="F4563"/>
      <c r="G4563" s="2"/>
      <c r="H4563" s="48"/>
    </row>
    <row r="4564" spans="1:8" ht="21.75" customHeight="1" x14ac:dyDescent="0.2">
      <c r="A4564"/>
      <c r="B4564"/>
      <c r="C4564"/>
      <c r="D4564"/>
      <c r="E4564"/>
      <c r="F4564"/>
      <c r="G4564" s="2"/>
      <c r="H4564" s="48"/>
    </row>
    <row r="4565" spans="1:8" ht="21.75" customHeight="1" x14ac:dyDescent="0.2">
      <c r="A4565"/>
      <c r="B4565"/>
      <c r="C4565"/>
      <c r="D4565"/>
      <c r="E4565"/>
      <c r="F4565"/>
      <c r="G4565" s="2"/>
      <c r="H4565" s="48"/>
    </row>
    <row r="4566" spans="1:8" ht="21.75" customHeight="1" x14ac:dyDescent="0.2">
      <c r="A4566"/>
      <c r="B4566"/>
      <c r="C4566"/>
      <c r="D4566"/>
      <c r="E4566"/>
      <c r="F4566"/>
      <c r="G4566" s="2"/>
      <c r="H4566" s="48"/>
    </row>
    <row r="4567" spans="1:8" ht="21.75" customHeight="1" x14ac:dyDescent="0.2">
      <c r="A4567"/>
      <c r="B4567"/>
      <c r="C4567"/>
      <c r="D4567"/>
      <c r="E4567"/>
      <c r="F4567"/>
      <c r="G4567" s="2"/>
      <c r="H4567" s="48"/>
    </row>
    <row r="4568" spans="1:8" ht="21.75" customHeight="1" x14ac:dyDescent="0.2">
      <c r="A4568"/>
      <c r="B4568"/>
      <c r="C4568"/>
      <c r="D4568"/>
      <c r="E4568"/>
      <c r="F4568"/>
      <c r="G4568" s="2"/>
      <c r="H4568" s="48"/>
    </row>
    <row r="4569" spans="1:8" ht="21.75" customHeight="1" x14ac:dyDescent="0.2">
      <c r="A4569"/>
      <c r="B4569"/>
      <c r="C4569"/>
      <c r="D4569"/>
      <c r="E4569"/>
      <c r="F4569"/>
      <c r="G4569" s="2"/>
      <c r="H4569" s="48"/>
    </row>
    <row r="4570" spans="1:8" ht="21.75" customHeight="1" x14ac:dyDescent="0.2">
      <c r="A4570"/>
      <c r="B4570"/>
      <c r="C4570"/>
      <c r="D4570"/>
      <c r="E4570"/>
      <c r="F4570"/>
      <c r="G4570" s="2"/>
      <c r="H4570" s="48"/>
    </row>
    <row r="4571" spans="1:8" ht="21.75" customHeight="1" x14ac:dyDescent="0.2">
      <c r="A4571"/>
      <c r="B4571"/>
      <c r="C4571"/>
      <c r="D4571"/>
      <c r="E4571"/>
      <c r="F4571"/>
      <c r="G4571" s="2"/>
      <c r="H4571" s="48"/>
    </row>
    <row r="4572" spans="1:8" ht="21.75" customHeight="1" x14ac:dyDescent="0.2">
      <c r="A4572"/>
      <c r="B4572"/>
      <c r="C4572"/>
      <c r="D4572"/>
      <c r="E4572"/>
      <c r="F4572"/>
      <c r="G4572" s="2"/>
      <c r="H4572" s="48"/>
    </row>
    <row r="4573" spans="1:8" ht="21.75" customHeight="1" x14ac:dyDescent="0.2">
      <c r="A4573"/>
      <c r="B4573"/>
      <c r="C4573"/>
      <c r="D4573"/>
      <c r="E4573"/>
      <c r="F4573"/>
      <c r="G4573" s="2"/>
      <c r="H4573" s="48"/>
    </row>
    <row r="4574" spans="1:8" ht="21.75" customHeight="1" x14ac:dyDescent="0.2">
      <c r="A4574"/>
      <c r="B4574"/>
      <c r="C4574"/>
      <c r="D4574"/>
      <c r="E4574"/>
      <c r="F4574"/>
      <c r="G4574" s="2"/>
      <c r="H4574" s="48"/>
    </row>
    <row r="4575" spans="1:8" ht="21.75" customHeight="1" x14ac:dyDescent="0.2">
      <c r="A4575"/>
      <c r="B4575"/>
      <c r="C4575"/>
      <c r="D4575"/>
      <c r="E4575"/>
      <c r="F4575"/>
      <c r="G4575" s="2"/>
      <c r="H4575" s="48"/>
    </row>
    <row r="4576" spans="1:8" ht="21.75" customHeight="1" x14ac:dyDescent="0.2">
      <c r="A4576"/>
      <c r="B4576"/>
      <c r="C4576"/>
      <c r="D4576"/>
      <c r="E4576"/>
      <c r="F4576"/>
      <c r="G4576" s="2"/>
      <c r="H4576" s="48"/>
    </row>
    <row r="4577" spans="1:8" ht="21.75" customHeight="1" x14ac:dyDescent="0.2">
      <c r="A4577"/>
      <c r="B4577"/>
      <c r="C4577"/>
      <c r="D4577"/>
      <c r="E4577"/>
      <c r="F4577"/>
      <c r="G4577" s="2"/>
      <c r="H4577" s="48"/>
    </row>
    <row r="4578" spans="1:8" ht="21.75" customHeight="1" x14ac:dyDescent="0.2">
      <c r="A4578"/>
      <c r="B4578"/>
      <c r="C4578"/>
      <c r="D4578"/>
      <c r="E4578"/>
      <c r="F4578"/>
      <c r="G4578" s="2"/>
      <c r="H4578" s="48"/>
    </row>
    <row r="4579" spans="1:8" ht="21.75" customHeight="1" x14ac:dyDescent="0.2">
      <c r="A4579"/>
      <c r="B4579"/>
      <c r="C4579"/>
      <c r="D4579"/>
      <c r="E4579"/>
      <c r="F4579"/>
      <c r="G4579" s="2"/>
      <c r="H4579" s="48"/>
    </row>
    <row r="4580" spans="1:8" ht="21.75" customHeight="1" x14ac:dyDescent="0.2">
      <c r="A4580"/>
      <c r="B4580"/>
      <c r="C4580"/>
      <c r="D4580"/>
      <c r="E4580"/>
      <c r="F4580"/>
      <c r="G4580" s="2"/>
      <c r="H4580" s="48"/>
    </row>
    <row r="4581" spans="1:8" ht="21.75" customHeight="1" x14ac:dyDescent="0.2">
      <c r="A4581"/>
      <c r="B4581"/>
      <c r="C4581"/>
      <c r="D4581"/>
      <c r="E4581"/>
      <c r="F4581"/>
      <c r="G4581" s="2"/>
      <c r="H4581" s="48"/>
    </row>
    <row r="4582" spans="1:8" ht="21.75" customHeight="1" x14ac:dyDescent="0.2">
      <c r="A4582"/>
      <c r="B4582"/>
      <c r="C4582"/>
      <c r="D4582"/>
      <c r="E4582"/>
      <c r="F4582"/>
      <c r="G4582" s="2"/>
      <c r="H4582" s="48"/>
    </row>
    <row r="4583" spans="1:8" ht="21.75" customHeight="1" x14ac:dyDescent="0.2">
      <c r="A4583"/>
      <c r="B4583"/>
      <c r="C4583"/>
      <c r="D4583"/>
      <c r="E4583"/>
      <c r="F4583"/>
      <c r="G4583" s="2"/>
      <c r="H4583" s="48"/>
    </row>
    <row r="4584" spans="1:8" ht="21.75" customHeight="1" x14ac:dyDescent="0.2">
      <c r="A4584"/>
      <c r="B4584"/>
      <c r="C4584"/>
      <c r="D4584"/>
      <c r="E4584"/>
      <c r="F4584"/>
      <c r="G4584" s="2"/>
      <c r="H4584" s="48"/>
    </row>
    <row r="4585" spans="1:8" ht="21.75" customHeight="1" x14ac:dyDescent="0.2">
      <c r="A4585"/>
      <c r="B4585"/>
      <c r="C4585"/>
      <c r="D4585"/>
      <c r="E4585"/>
      <c r="F4585"/>
      <c r="G4585" s="2"/>
      <c r="H4585" s="48"/>
    </row>
    <row r="4586" spans="1:8" ht="21.75" customHeight="1" x14ac:dyDescent="0.2">
      <c r="A4586"/>
      <c r="B4586"/>
      <c r="C4586"/>
      <c r="D4586"/>
      <c r="E4586"/>
      <c r="F4586"/>
      <c r="G4586" s="2"/>
      <c r="H4586" s="48"/>
    </row>
    <row r="4587" spans="1:8" ht="21.75" customHeight="1" x14ac:dyDescent="0.2">
      <c r="A4587"/>
      <c r="B4587"/>
      <c r="C4587"/>
      <c r="D4587"/>
      <c r="E4587"/>
      <c r="F4587"/>
      <c r="G4587" s="2"/>
      <c r="H4587" s="48"/>
    </row>
    <row r="4588" spans="1:8" ht="21.75" customHeight="1" x14ac:dyDescent="0.2">
      <c r="A4588"/>
      <c r="B4588"/>
      <c r="C4588"/>
      <c r="D4588"/>
      <c r="E4588"/>
      <c r="F4588"/>
      <c r="G4588" s="2"/>
      <c r="H4588" s="48"/>
    </row>
    <row r="4589" spans="1:8" ht="21.75" customHeight="1" x14ac:dyDescent="0.2">
      <c r="A4589"/>
      <c r="B4589"/>
      <c r="C4589"/>
      <c r="D4589"/>
      <c r="E4589"/>
      <c r="F4589"/>
      <c r="G4589" s="2"/>
      <c r="H4589" s="48"/>
    </row>
    <row r="4590" spans="1:8" ht="21.75" customHeight="1" x14ac:dyDescent="0.2">
      <c r="A4590"/>
      <c r="B4590"/>
      <c r="C4590"/>
      <c r="D4590"/>
      <c r="E4590"/>
      <c r="F4590"/>
      <c r="G4590" s="2"/>
      <c r="H4590" s="48"/>
    </row>
    <row r="4591" spans="1:8" ht="21.75" customHeight="1" x14ac:dyDescent="0.2">
      <c r="A4591"/>
      <c r="B4591"/>
      <c r="C4591"/>
      <c r="D4591"/>
      <c r="E4591"/>
      <c r="F4591"/>
      <c r="G4591" s="2"/>
      <c r="H4591" s="48"/>
    </row>
    <row r="4592" spans="1:8" ht="21.75" customHeight="1" x14ac:dyDescent="0.2">
      <c r="A4592"/>
      <c r="B4592"/>
      <c r="C4592"/>
      <c r="D4592"/>
      <c r="E4592"/>
      <c r="F4592"/>
      <c r="G4592" s="2"/>
      <c r="H4592" s="48"/>
    </row>
    <row r="4593" spans="1:8" ht="21.75" customHeight="1" x14ac:dyDescent="0.2">
      <c r="A4593"/>
      <c r="B4593"/>
      <c r="C4593"/>
      <c r="D4593"/>
      <c r="E4593"/>
      <c r="F4593"/>
      <c r="G4593" s="2"/>
      <c r="H4593" s="48"/>
    </row>
    <row r="4594" spans="1:8" ht="21.75" customHeight="1" x14ac:dyDescent="0.2">
      <c r="A4594"/>
      <c r="B4594"/>
      <c r="C4594"/>
      <c r="D4594"/>
      <c r="E4594"/>
      <c r="F4594"/>
      <c r="G4594" s="2"/>
      <c r="H4594" s="48"/>
    </row>
    <row r="4595" spans="1:8" ht="21.75" customHeight="1" x14ac:dyDescent="0.2">
      <c r="A4595"/>
      <c r="B4595"/>
      <c r="C4595"/>
      <c r="D4595"/>
      <c r="E4595"/>
      <c r="F4595"/>
      <c r="G4595" s="2"/>
      <c r="H4595" s="48"/>
    </row>
    <row r="4596" spans="1:8" ht="21.75" customHeight="1" x14ac:dyDescent="0.2">
      <c r="A4596"/>
      <c r="B4596"/>
      <c r="C4596"/>
      <c r="D4596"/>
      <c r="E4596"/>
      <c r="F4596"/>
      <c r="G4596" s="2"/>
      <c r="H4596" s="48"/>
    </row>
    <row r="4597" spans="1:8" ht="21.75" customHeight="1" x14ac:dyDescent="0.2">
      <c r="A4597"/>
      <c r="B4597"/>
      <c r="C4597"/>
      <c r="D4597"/>
      <c r="E4597"/>
      <c r="F4597"/>
      <c r="G4597" s="2"/>
      <c r="H4597" s="48"/>
    </row>
    <row r="4598" spans="1:8" ht="21.75" customHeight="1" x14ac:dyDescent="0.2">
      <c r="A4598"/>
      <c r="B4598"/>
      <c r="C4598"/>
      <c r="D4598"/>
      <c r="E4598"/>
      <c r="F4598"/>
      <c r="G4598" s="2"/>
      <c r="H4598" s="48"/>
    </row>
    <row r="4599" spans="1:8" ht="21.75" customHeight="1" x14ac:dyDescent="0.2">
      <c r="A4599"/>
      <c r="B4599"/>
      <c r="C4599"/>
      <c r="D4599"/>
      <c r="E4599"/>
      <c r="F4599"/>
      <c r="G4599" s="2"/>
      <c r="H4599" s="48"/>
    </row>
    <row r="4600" spans="1:8" ht="21.75" customHeight="1" x14ac:dyDescent="0.2">
      <c r="A4600"/>
      <c r="B4600"/>
      <c r="C4600"/>
      <c r="D4600"/>
      <c r="E4600"/>
      <c r="F4600"/>
      <c r="G4600" s="2"/>
      <c r="H4600" s="48"/>
    </row>
    <row r="4601" spans="1:8" ht="21.75" customHeight="1" x14ac:dyDescent="0.2">
      <c r="A4601"/>
      <c r="B4601"/>
      <c r="C4601"/>
      <c r="D4601"/>
      <c r="E4601"/>
      <c r="F4601"/>
      <c r="G4601" s="2"/>
      <c r="H4601" s="48"/>
    </row>
    <row r="4602" spans="1:8" ht="21.75" customHeight="1" x14ac:dyDescent="0.2">
      <c r="A4602"/>
      <c r="B4602"/>
      <c r="C4602"/>
      <c r="D4602"/>
      <c r="E4602"/>
      <c r="F4602"/>
      <c r="G4602" s="2"/>
      <c r="H4602" s="48"/>
    </row>
    <row r="4603" spans="1:8" ht="21.75" customHeight="1" x14ac:dyDescent="0.2">
      <c r="A4603"/>
      <c r="B4603"/>
      <c r="C4603"/>
      <c r="D4603"/>
      <c r="E4603"/>
      <c r="F4603"/>
      <c r="G4603" s="2"/>
      <c r="H4603" s="48"/>
    </row>
    <row r="4604" spans="1:8" ht="21.75" customHeight="1" x14ac:dyDescent="0.2">
      <c r="A4604"/>
      <c r="B4604"/>
      <c r="C4604"/>
      <c r="D4604"/>
      <c r="E4604"/>
      <c r="F4604"/>
      <c r="G4604" s="2"/>
      <c r="H4604" s="48"/>
    </row>
    <row r="4605" spans="1:8" ht="21.75" customHeight="1" x14ac:dyDescent="0.2">
      <c r="A4605"/>
      <c r="B4605"/>
      <c r="C4605"/>
      <c r="D4605"/>
      <c r="E4605"/>
      <c r="F4605"/>
      <c r="G4605" s="2"/>
      <c r="H4605" s="48"/>
    </row>
    <row r="4606" spans="1:8" ht="21.75" customHeight="1" x14ac:dyDescent="0.2">
      <c r="A4606"/>
      <c r="B4606"/>
      <c r="C4606"/>
      <c r="D4606"/>
      <c r="E4606"/>
      <c r="F4606"/>
      <c r="G4606" s="2"/>
      <c r="H4606" s="48"/>
    </row>
    <row r="4607" spans="1:8" ht="21.75" customHeight="1" x14ac:dyDescent="0.2">
      <c r="A4607"/>
      <c r="B4607"/>
      <c r="C4607"/>
      <c r="D4607"/>
      <c r="E4607"/>
      <c r="F4607"/>
      <c r="G4607" s="2"/>
      <c r="H4607" s="48"/>
    </row>
    <row r="4608" spans="1:8" ht="21.75" customHeight="1" x14ac:dyDescent="0.2">
      <c r="A4608"/>
      <c r="B4608"/>
      <c r="C4608"/>
      <c r="D4608"/>
      <c r="E4608"/>
      <c r="F4608"/>
      <c r="G4608" s="2"/>
      <c r="H4608" s="48"/>
    </row>
    <row r="4609" spans="1:8" ht="21.75" customHeight="1" x14ac:dyDescent="0.2">
      <c r="A4609"/>
      <c r="B4609"/>
      <c r="C4609"/>
      <c r="D4609"/>
      <c r="E4609"/>
      <c r="F4609"/>
      <c r="G4609" s="2"/>
      <c r="H4609" s="48"/>
    </row>
    <row r="4610" spans="1:8" ht="21.75" customHeight="1" x14ac:dyDescent="0.2">
      <c r="A4610"/>
      <c r="B4610"/>
      <c r="C4610"/>
      <c r="D4610"/>
      <c r="E4610"/>
      <c r="F4610"/>
      <c r="G4610" s="2"/>
      <c r="H4610" s="48"/>
    </row>
    <row r="4611" spans="1:8" ht="21.75" customHeight="1" x14ac:dyDescent="0.2">
      <c r="A4611"/>
      <c r="B4611"/>
      <c r="C4611"/>
      <c r="D4611"/>
      <c r="E4611"/>
      <c r="F4611"/>
      <c r="G4611" s="2"/>
      <c r="H4611" s="48"/>
    </row>
    <row r="4612" spans="1:8" ht="21.75" customHeight="1" x14ac:dyDescent="0.2">
      <c r="A4612"/>
      <c r="B4612"/>
      <c r="C4612"/>
      <c r="D4612"/>
      <c r="E4612"/>
      <c r="F4612"/>
      <c r="G4612" s="2"/>
      <c r="H4612" s="48"/>
    </row>
    <row r="4613" spans="1:8" ht="21.75" customHeight="1" x14ac:dyDescent="0.2">
      <c r="A4613"/>
      <c r="B4613"/>
      <c r="C4613"/>
      <c r="D4613"/>
      <c r="E4613"/>
      <c r="F4613"/>
      <c r="G4613" s="2"/>
      <c r="H4613" s="48"/>
    </row>
    <row r="4614" spans="1:8" ht="21.75" customHeight="1" x14ac:dyDescent="0.2">
      <c r="A4614"/>
      <c r="B4614"/>
      <c r="C4614"/>
      <c r="D4614"/>
      <c r="E4614"/>
      <c r="F4614"/>
      <c r="G4614" s="2"/>
      <c r="H4614" s="48"/>
    </row>
    <row r="4615" spans="1:8" ht="21.75" customHeight="1" x14ac:dyDescent="0.2">
      <c r="A4615"/>
      <c r="B4615"/>
      <c r="C4615" s="2"/>
      <c r="D4615" s="2"/>
      <c r="E4615" s="3"/>
      <c r="F4615" s="3"/>
      <c r="G4615" s="2"/>
      <c r="H4615" s="48"/>
    </row>
    <row r="4616" spans="1:8" ht="21.75" customHeight="1" x14ac:dyDescent="0.2">
      <c r="A4616"/>
      <c r="B4616"/>
      <c r="C4616" s="2"/>
      <c r="D4616" s="2"/>
      <c r="E4616" s="3"/>
      <c r="F4616" s="3"/>
      <c r="G4616" s="2"/>
      <c r="H4616" s="48"/>
    </row>
    <row r="4617" spans="1:8" ht="21.75" customHeight="1" x14ac:dyDescent="0.2">
      <c r="A4617"/>
      <c r="B4617"/>
      <c r="C4617"/>
      <c r="D4617"/>
      <c r="E4617"/>
      <c r="F4617"/>
      <c r="G4617" s="2"/>
      <c r="H4617" s="48"/>
    </row>
    <row r="4618" spans="1:8" ht="21.75" customHeight="1" x14ac:dyDescent="0.2">
      <c r="A4618"/>
      <c r="B4618"/>
      <c r="C4618"/>
      <c r="D4618"/>
      <c r="E4618"/>
      <c r="F4618"/>
      <c r="G4618" s="2"/>
      <c r="H4618" s="48"/>
    </row>
    <row r="4619" spans="1:8" ht="21.75" customHeight="1" x14ac:dyDescent="0.2">
      <c r="A4619"/>
      <c r="B4619"/>
      <c r="C4619"/>
      <c r="D4619"/>
      <c r="E4619"/>
      <c r="F4619"/>
      <c r="G4619" s="2"/>
      <c r="H4619" s="48"/>
    </row>
    <row r="4620" spans="1:8" ht="21.75" customHeight="1" x14ac:dyDescent="0.2">
      <c r="A4620"/>
      <c r="B4620"/>
      <c r="C4620"/>
      <c r="D4620"/>
      <c r="E4620"/>
      <c r="F4620"/>
      <c r="G4620" s="2"/>
      <c r="H4620" s="48"/>
    </row>
    <row r="4621" spans="1:8" ht="21.75" customHeight="1" x14ac:dyDescent="0.2">
      <c r="A4621"/>
      <c r="B4621"/>
      <c r="C4621"/>
      <c r="D4621"/>
      <c r="E4621"/>
      <c r="F4621"/>
      <c r="G4621" s="2"/>
      <c r="H4621" s="48"/>
    </row>
    <row r="4622" spans="1:8" ht="21.75" customHeight="1" x14ac:dyDescent="0.2">
      <c r="A4622"/>
      <c r="B4622"/>
      <c r="C4622"/>
      <c r="D4622"/>
      <c r="E4622"/>
      <c r="F4622"/>
      <c r="G4622" s="2"/>
      <c r="H4622" s="48"/>
    </row>
    <row r="4623" spans="1:8" ht="21.75" customHeight="1" x14ac:dyDescent="0.2">
      <c r="A4623"/>
      <c r="B4623"/>
      <c r="C4623"/>
      <c r="D4623"/>
      <c r="E4623"/>
      <c r="F4623"/>
      <c r="G4623" s="2"/>
      <c r="H4623" s="48"/>
    </row>
    <row r="4624" spans="1:8" ht="21.75" customHeight="1" x14ac:dyDescent="0.2">
      <c r="A4624"/>
      <c r="B4624"/>
      <c r="C4624"/>
      <c r="D4624"/>
      <c r="E4624"/>
      <c r="F4624"/>
      <c r="G4624" s="2"/>
      <c r="H4624" s="48"/>
    </row>
    <row r="4625" spans="1:8" ht="21.75" customHeight="1" x14ac:dyDescent="0.2">
      <c r="A4625"/>
      <c r="B4625"/>
      <c r="C4625"/>
      <c r="D4625"/>
      <c r="E4625"/>
      <c r="F4625"/>
      <c r="G4625" s="2"/>
      <c r="H4625" s="48"/>
    </row>
    <row r="4626" spans="1:8" ht="21.75" customHeight="1" x14ac:dyDescent="0.2">
      <c r="A4626"/>
      <c r="B4626"/>
      <c r="C4626"/>
      <c r="D4626"/>
      <c r="E4626"/>
      <c r="F4626"/>
      <c r="G4626" s="2"/>
      <c r="H4626" s="48"/>
    </row>
    <row r="4627" spans="1:8" ht="21.75" customHeight="1" x14ac:dyDescent="0.2">
      <c r="A4627"/>
      <c r="B4627"/>
      <c r="C4627"/>
      <c r="D4627"/>
      <c r="E4627"/>
      <c r="F4627"/>
      <c r="G4627" s="2"/>
      <c r="H4627" s="48"/>
    </row>
    <row r="4628" spans="1:8" ht="21.75" customHeight="1" x14ac:dyDescent="0.2">
      <c r="A4628"/>
      <c r="B4628"/>
      <c r="C4628"/>
      <c r="D4628"/>
      <c r="E4628"/>
      <c r="F4628"/>
      <c r="G4628" s="2"/>
      <c r="H4628" s="48"/>
    </row>
    <row r="4629" spans="1:8" ht="21.75" customHeight="1" x14ac:dyDescent="0.2">
      <c r="A4629"/>
      <c r="B4629"/>
      <c r="C4629"/>
      <c r="D4629"/>
      <c r="E4629"/>
      <c r="F4629"/>
      <c r="G4629" s="2"/>
      <c r="H4629" s="48"/>
    </row>
    <row r="4630" spans="1:8" ht="21.75" customHeight="1" x14ac:dyDescent="0.2">
      <c r="A4630"/>
      <c r="B4630"/>
      <c r="C4630"/>
      <c r="D4630"/>
      <c r="E4630"/>
      <c r="F4630"/>
      <c r="G4630" s="2"/>
      <c r="H4630" s="48"/>
    </row>
    <row r="4631" spans="1:8" ht="21.75" customHeight="1" x14ac:dyDescent="0.2">
      <c r="A4631"/>
      <c r="B4631"/>
      <c r="C4631"/>
      <c r="D4631"/>
      <c r="E4631"/>
      <c r="F4631"/>
      <c r="G4631" s="2"/>
      <c r="H4631" s="48"/>
    </row>
    <row r="4632" spans="1:8" ht="21.75" customHeight="1" x14ac:dyDescent="0.2">
      <c r="A4632"/>
      <c r="B4632"/>
      <c r="C4632"/>
      <c r="D4632"/>
      <c r="E4632"/>
      <c r="F4632"/>
      <c r="G4632" s="2"/>
      <c r="H4632" s="48"/>
    </row>
    <row r="4633" spans="1:8" ht="21.75" customHeight="1" x14ac:dyDescent="0.2">
      <c r="A4633"/>
      <c r="B4633"/>
      <c r="C4633"/>
      <c r="D4633"/>
      <c r="E4633"/>
      <c r="F4633"/>
      <c r="G4633" s="2"/>
      <c r="H4633" s="48"/>
    </row>
    <row r="4634" spans="1:8" ht="21.75" customHeight="1" x14ac:dyDescent="0.2">
      <c r="A4634"/>
      <c r="B4634"/>
      <c r="C4634"/>
      <c r="D4634"/>
      <c r="E4634"/>
      <c r="F4634"/>
      <c r="G4634" s="2"/>
      <c r="H4634" s="48"/>
    </row>
    <row r="4635" spans="1:8" ht="21.75" customHeight="1" x14ac:dyDescent="0.2">
      <c r="A4635"/>
      <c r="B4635"/>
      <c r="C4635" s="2"/>
      <c r="D4635" s="2"/>
      <c r="E4635" s="3"/>
      <c r="F4635" s="3"/>
      <c r="G4635" s="2"/>
      <c r="H4635" s="48"/>
    </row>
    <row r="4636" spans="1:8" ht="21.75" customHeight="1" x14ac:dyDescent="0.2">
      <c r="A4636"/>
      <c r="B4636"/>
      <c r="C4636"/>
      <c r="D4636"/>
      <c r="E4636"/>
      <c r="F4636"/>
      <c r="G4636" s="2"/>
      <c r="H4636" s="48"/>
    </row>
    <row r="4637" spans="1:8" ht="21.75" customHeight="1" x14ac:dyDescent="0.2">
      <c r="A4637"/>
      <c r="B4637"/>
      <c r="C4637"/>
      <c r="D4637"/>
      <c r="E4637"/>
      <c r="F4637"/>
      <c r="G4637" s="2"/>
      <c r="H4637" s="48"/>
    </row>
    <row r="4638" spans="1:8" ht="21.75" customHeight="1" x14ac:dyDescent="0.2">
      <c r="A4638"/>
      <c r="B4638"/>
      <c r="C4638"/>
      <c r="D4638"/>
      <c r="E4638"/>
      <c r="F4638"/>
      <c r="G4638" s="2"/>
      <c r="H4638" s="48"/>
    </row>
    <row r="4639" spans="1:8" ht="21.75" customHeight="1" x14ac:dyDescent="0.2">
      <c r="A4639"/>
      <c r="B4639"/>
      <c r="C4639"/>
      <c r="D4639"/>
      <c r="E4639"/>
      <c r="F4639"/>
      <c r="G4639" s="2"/>
      <c r="H4639" s="48"/>
    </row>
    <row r="4640" spans="1:8" ht="21.75" customHeight="1" x14ac:dyDescent="0.2">
      <c r="A4640"/>
      <c r="B4640"/>
      <c r="C4640"/>
      <c r="D4640"/>
      <c r="E4640"/>
      <c r="F4640"/>
      <c r="G4640" s="2"/>
      <c r="H4640" s="48"/>
    </row>
    <row r="4641" spans="1:8" ht="21.75" customHeight="1" x14ac:dyDescent="0.2">
      <c r="A4641"/>
      <c r="B4641"/>
      <c r="C4641"/>
      <c r="D4641"/>
      <c r="E4641"/>
      <c r="F4641"/>
      <c r="G4641" s="2"/>
      <c r="H4641" s="48"/>
    </row>
    <row r="4642" spans="1:8" ht="21.75" customHeight="1" x14ac:dyDescent="0.2">
      <c r="A4642"/>
      <c r="B4642"/>
      <c r="C4642" s="2"/>
      <c r="D4642" s="2"/>
      <c r="E4642" s="3"/>
      <c r="F4642" s="3"/>
      <c r="G4642" s="2"/>
      <c r="H4642" s="48"/>
    </row>
    <row r="4643" spans="1:8" ht="21.75" customHeight="1" x14ac:dyDescent="0.2">
      <c r="A4643"/>
      <c r="B4643"/>
      <c r="C4643"/>
      <c r="D4643"/>
      <c r="E4643"/>
      <c r="F4643"/>
      <c r="G4643" s="2"/>
      <c r="H4643" s="48"/>
    </row>
    <row r="4644" spans="1:8" ht="21.75" customHeight="1" x14ac:dyDescent="0.2">
      <c r="A4644"/>
      <c r="B4644"/>
      <c r="C4644"/>
      <c r="D4644"/>
      <c r="E4644"/>
      <c r="F4644"/>
      <c r="G4644" s="2"/>
      <c r="H4644" s="48"/>
    </row>
    <row r="4645" spans="1:8" ht="21.75" customHeight="1" x14ac:dyDescent="0.2">
      <c r="A4645"/>
      <c r="B4645"/>
      <c r="C4645"/>
      <c r="D4645"/>
      <c r="E4645"/>
      <c r="F4645"/>
      <c r="G4645" s="2"/>
      <c r="H4645" s="48"/>
    </row>
    <row r="4646" spans="1:8" ht="21.75" customHeight="1" x14ac:dyDescent="0.2">
      <c r="A4646"/>
      <c r="B4646"/>
      <c r="C4646"/>
      <c r="D4646"/>
      <c r="E4646"/>
      <c r="F4646"/>
      <c r="G4646" s="2"/>
      <c r="H4646" s="48"/>
    </row>
    <row r="4647" spans="1:8" ht="21.75" customHeight="1" x14ac:dyDescent="0.2">
      <c r="A4647"/>
      <c r="B4647"/>
      <c r="C4647"/>
      <c r="D4647"/>
      <c r="E4647"/>
      <c r="F4647"/>
      <c r="G4647" s="2"/>
      <c r="H4647" s="48"/>
    </row>
    <row r="4648" spans="1:8" ht="21.75" customHeight="1" x14ac:dyDescent="0.2">
      <c r="A4648"/>
      <c r="B4648"/>
      <c r="C4648"/>
      <c r="D4648"/>
      <c r="E4648"/>
      <c r="F4648"/>
      <c r="G4648" s="2"/>
      <c r="H4648" s="48"/>
    </row>
    <row r="4649" spans="1:8" ht="21.75" customHeight="1" x14ac:dyDescent="0.2">
      <c r="A4649"/>
      <c r="B4649"/>
      <c r="C4649"/>
      <c r="D4649"/>
      <c r="E4649"/>
      <c r="F4649"/>
      <c r="G4649" s="2"/>
      <c r="H4649" s="48"/>
    </row>
    <row r="4650" spans="1:8" ht="21.75" customHeight="1" x14ac:dyDescent="0.2">
      <c r="A4650"/>
      <c r="B4650"/>
      <c r="C4650"/>
      <c r="D4650"/>
      <c r="E4650"/>
      <c r="F4650"/>
      <c r="G4650" s="2"/>
      <c r="H4650" s="48"/>
    </row>
    <row r="4651" spans="1:8" ht="21.75" customHeight="1" x14ac:dyDescent="0.2">
      <c r="A4651"/>
      <c r="B4651"/>
      <c r="C4651"/>
      <c r="D4651"/>
      <c r="E4651"/>
      <c r="F4651"/>
      <c r="G4651" s="2"/>
      <c r="H4651" s="48"/>
    </row>
    <row r="4652" spans="1:8" ht="21.75" customHeight="1" x14ac:dyDescent="0.2">
      <c r="A4652"/>
      <c r="B4652"/>
      <c r="C4652"/>
      <c r="D4652"/>
      <c r="E4652"/>
      <c r="F4652"/>
      <c r="G4652" s="2"/>
      <c r="H4652" s="48"/>
    </row>
    <row r="4653" spans="1:8" ht="21.75" customHeight="1" x14ac:dyDescent="0.2">
      <c r="A4653"/>
      <c r="B4653"/>
      <c r="C4653"/>
      <c r="D4653"/>
      <c r="E4653"/>
      <c r="F4653"/>
      <c r="G4653" s="2"/>
      <c r="H4653" s="48"/>
    </row>
    <row r="4654" spans="1:8" ht="21.75" customHeight="1" x14ac:dyDescent="0.2">
      <c r="A4654"/>
      <c r="B4654"/>
      <c r="C4654"/>
      <c r="D4654"/>
      <c r="E4654"/>
      <c r="F4654"/>
      <c r="G4654" s="2"/>
      <c r="H4654" s="48"/>
    </row>
    <row r="4655" spans="1:8" ht="21.75" customHeight="1" x14ac:dyDescent="0.2">
      <c r="A4655"/>
      <c r="B4655"/>
      <c r="C4655"/>
      <c r="D4655"/>
      <c r="E4655"/>
      <c r="F4655"/>
      <c r="G4655" s="2"/>
      <c r="H4655" s="48"/>
    </row>
    <row r="4656" spans="1:8" ht="21.75" customHeight="1" x14ac:dyDescent="0.2">
      <c r="A4656"/>
      <c r="B4656"/>
      <c r="C4656"/>
      <c r="D4656"/>
      <c r="E4656"/>
      <c r="F4656"/>
      <c r="G4656" s="2"/>
      <c r="H4656" s="48"/>
    </row>
    <row r="4657" spans="1:8" ht="21.75" customHeight="1" x14ac:dyDescent="0.2">
      <c r="A4657"/>
      <c r="B4657"/>
      <c r="C4657"/>
      <c r="D4657"/>
      <c r="E4657"/>
      <c r="F4657"/>
      <c r="G4657" s="2"/>
      <c r="H4657" s="48"/>
    </row>
    <row r="4658" spans="1:8" ht="21.75" customHeight="1" x14ac:dyDescent="0.2">
      <c r="A4658"/>
      <c r="B4658"/>
      <c r="C4658"/>
      <c r="D4658"/>
      <c r="E4658"/>
      <c r="F4658"/>
      <c r="G4658" s="2"/>
      <c r="H4658" s="48"/>
    </row>
    <row r="4659" spans="1:8" ht="21.75" customHeight="1" x14ac:dyDescent="0.2">
      <c r="A4659"/>
      <c r="B4659"/>
      <c r="C4659"/>
      <c r="D4659"/>
      <c r="E4659"/>
      <c r="F4659"/>
      <c r="G4659" s="2"/>
      <c r="H4659" s="48"/>
    </row>
    <row r="4660" spans="1:8" ht="21.75" customHeight="1" x14ac:dyDescent="0.2">
      <c r="A4660"/>
      <c r="B4660"/>
      <c r="C4660"/>
      <c r="D4660"/>
      <c r="E4660"/>
      <c r="F4660"/>
      <c r="G4660" s="2"/>
      <c r="H4660" s="48"/>
    </row>
    <row r="4661" spans="1:8" ht="21.75" customHeight="1" x14ac:dyDescent="0.2">
      <c r="A4661"/>
      <c r="B4661"/>
      <c r="C4661"/>
      <c r="D4661"/>
      <c r="E4661"/>
      <c r="F4661"/>
      <c r="G4661" s="2"/>
      <c r="H4661" s="48"/>
    </row>
    <row r="4662" spans="1:8" ht="21.75" customHeight="1" x14ac:dyDescent="0.2">
      <c r="A4662"/>
      <c r="B4662"/>
      <c r="C4662"/>
      <c r="D4662"/>
      <c r="E4662"/>
      <c r="F4662"/>
      <c r="G4662" s="2"/>
      <c r="H4662" s="48"/>
    </row>
    <row r="4663" spans="1:8" ht="21.75" customHeight="1" x14ac:dyDescent="0.2">
      <c r="A4663"/>
      <c r="B4663"/>
      <c r="C4663"/>
      <c r="D4663"/>
      <c r="E4663"/>
      <c r="F4663"/>
      <c r="G4663" s="2"/>
      <c r="H4663" s="48"/>
    </row>
    <row r="4664" spans="1:8" ht="21.75" customHeight="1" x14ac:dyDescent="0.2">
      <c r="A4664"/>
      <c r="B4664"/>
      <c r="C4664"/>
      <c r="D4664"/>
      <c r="E4664"/>
      <c r="F4664"/>
      <c r="G4664" s="2"/>
      <c r="H4664" s="48"/>
    </row>
    <row r="4665" spans="1:8" ht="21.75" customHeight="1" x14ac:dyDescent="0.2">
      <c r="A4665"/>
      <c r="B4665"/>
      <c r="C4665"/>
      <c r="D4665"/>
      <c r="E4665"/>
      <c r="F4665"/>
      <c r="G4665" s="2"/>
      <c r="H4665" s="48"/>
    </row>
    <row r="4666" spans="1:8" ht="21.75" customHeight="1" x14ac:dyDescent="0.2">
      <c r="A4666"/>
      <c r="B4666"/>
      <c r="C4666"/>
      <c r="D4666"/>
      <c r="E4666"/>
      <c r="F4666"/>
      <c r="G4666" s="2"/>
      <c r="H4666" s="48"/>
    </row>
    <row r="4667" spans="1:8" ht="21.75" customHeight="1" x14ac:dyDescent="0.2">
      <c r="A4667"/>
      <c r="B4667"/>
      <c r="C4667"/>
      <c r="D4667"/>
      <c r="E4667"/>
      <c r="F4667"/>
      <c r="G4667" s="2"/>
      <c r="H4667" s="48"/>
    </row>
    <row r="4668" spans="1:8" ht="21.75" customHeight="1" x14ac:dyDescent="0.2">
      <c r="A4668"/>
      <c r="B4668"/>
      <c r="C4668"/>
      <c r="D4668"/>
      <c r="E4668"/>
      <c r="F4668"/>
      <c r="G4668" s="2"/>
      <c r="H4668" s="48"/>
    </row>
    <row r="4669" spans="1:8" ht="21.75" customHeight="1" x14ac:dyDescent="0.2">
      <c r="A4669"/>
      <c r="B4669"/>
      <c r="C4669"/>
      <c r="D4669"/>
      <c r="E4669"/>
      <c r="F4669"/>
      <c r="G4669" s="2"/>
      <c r="H4669" s="48"/>
    </row>
    <row r="4670" spans="1:8" ht="21.75" customHeight="1" x14ac:dyDescent="0.2">
      <c r="A4670"/>
      <c r="B4670"/>
      <c r="C4670"/>
      <c r="D4670"/>
      <c r="E4670"/>
      <c r="F4670"/>
      <c r="G4670" s="2"/>
      <c r="H4670" s="48"/>
    </row>
    <row r="4671" spans="1:8" ht="21.75" customHeight="1" x14ac:dyDescent="0.2">
      <c r="A4671"/>
      <c r="B4671"/>
      <c r="C4671"/>
      <c r="D4671"/>
      <c r="E4671"/>
      <c r="F4671"/>
      <c r="G4671" s="2"/>
      <c r="H4671" s="48"/>
    </row>
    <row r="4672" spans="1:8" ht="21.75" customHeight="1" x14ac:dyDescent="0.2">
      <c r="A4672"/>
      <c r="B4672"/>
      <c r="C4672"/>
      <c r="D4672"/>
      <c r="E4672"/>
      <c r="F4672"/>
      <c r="G4672" s="2"/>
      <c r="H4672" s="48"/>
    </row>
    <row r="4673" spans="1:8" ht="21.75" customHeight="1" x14ac:dyDescent="0.2">
      <c r="A4673"/>
      <c r="B4673"/>
      <c r="C4673"/>
      <c r="D4673"/>
      <c r="E4673"/>
      <c r="F4673"/>
      <c r="G4673" s="2"/>
      <c r="H4673" s="48"/>
    </row>
    <row r="4674" spans="1:8" ht="21.75" customHeight="1" x14ac:dyDescent="0.2">
      <c r="A4674"/>
      <c r="B4674"/>
      <c r="C4674"/>
      <c r="D4674"/>
      <c r="E4674"/>
      <c r="F4674"/>
      <c r="G4674" s="2"/>
      <c r="H4674" s="48"/>
    </row>
    <row r="4675" spans="1:8" ht="21.75" customHeight="1" x14ac:dyDescent="0.2">
      <c r="A4675"/>
      <c r="B4675"/>
      <c r="C4675"/>
      <c r="D4675"/>
      <c r="E4675"/>
      <c r="F4675"/>
      <c r="G4675" s="2"/>
      <c r="H4675" s="48"/>
    </row>
    <row r="4676" spans="1:8" ht="21.75" customHeight="1" x14ac:dyDescent="0.2">
      <c r="A4676"/>
      <c r="B4676"/>
      <c r="C4676"/>
      <c r="D4676"/>
      <c r="E4676"/>
      <c r="F4676"/>
      <c r="G4676" s="2"/>
      <c r="H4676" s="48"/>
    </row>
    <row r="4677" spans="1:8" ht="21.75" customHeight="1" x14ac:dyDescent="0.2">
      <c r="A4677"/>
      <c r="B4677"/>
      <c r="C4677"/>
      <c r="D4677"/>
      <c r="E4677"/>
      <c r="F4677"/>
      <c r="G4677" s="2"/>
      <c r="H4677" s="48"/>
    </row>
    <row r="4678" spans="1:8" ht="21.75" customHeight="1" x14ac:dyDescent="0.2">
      <c r="A4678"/>
      <c r="B4678"/>
      <c r="C4678"/>
      <c r="D4678"/>
      <c r="E4678"/>
      <c r="F4678"/>
      <c r="G4678" s="2"/>
      <c r="H4678" s="48"/>
    </row>
    <row r="4679" spans="1:8" ht="21.75" customHeight="1" x14ac:dyDescent="0.2">
      <c r="A4679"/>
      <c r="B4679"/>
      <c r="C4679"/>
      <c r="D4679"/>
      <c r="E4679"/>
      <c r="F4679"/>
      <c r="G4679" s="2"/>
      <c r="H4679" s="48"/>
    </row>
    <row r="4680" spans="1:8" ht="21.75" customHeight="1" x14ac:dyDescent="0.2">
      <c r="A4680"/>
      <c r="B4680"/>
      <c r="C4680"/>
      <c r="D4680"/>
      <c r="E4680"/>
      <c r="F4680"/>
      <c r="G4680" s="2"/>
      <c r="H4680" s="48"/>
    </row>
    <row r="4681" spans="1:8" ht="21.75" customHeight="1" x14ac:dyDescent="0.2">
      <c r="A4681"/>
      <c r="B4681"/>
      <c r="C4681"/>
      <c r="D4681"/>
      <c r="E4681"/>
      <c r="F4681"/>
      <c r="G4681" s="2"/>
      <c r="H4681" s="48"/>
    </row>
    <row r="4682" spans="1:8" ht="21.75" customHeight="1" x14ac:dyDescent="0.2">
      <c r="A4682"/>
      <c r="B4682"/>
      <c r="C4682"/>
      <c r="D4682"/>
      <c r="E4682"/>
      <c r="F4682"/>
      <c r="G4682" s="2"/>
      <c r="H4682" s="48"/>
    </row>
    <row r="4683" spans="1:8" ht="21.75" customHeight="1" x14ac:dyDescent="0.2">
      <c r="A4683"/>
      <c r="B4683"/>
      <c r="C4683"/>
      <c r="D4683"/>
      <c r="E4683"/>
      <c r="F4683"/>
      <c r="G4683" s="2"/>
      <c r="H4683" s="48"/>
    </row>
    <row r="4684" spans="1:8" ht="21.75" customHeight="1" x14ac:dyDescent="0.2">
      <c r="A4684"/>
      <c r="B4684"/>
      <c r="C4684"/>
      <c r="D4684"/>
      <c r="E4684"/>
      <c r="F4684"/>
      <c r="G4684" s="2"/>
      <c r="H4684" s="48"/>
    </row>
    <row r="4685" spans="1:8" ht="21.75" customHeight="1" x14ac:dyDescent="0.2">
      <c r="A4685"/>
      <c r="B4685"/>
      <c r="C4685"/>
      <c r="D4685"/>
      <c r="E4685"/>
      <c r="F4685"/>
      <c r="G4685" s="2"/>
      <c r="H4685" s="48"/>
    </row>
    <row r="4686" spans="1:8" ht="21.75" customHeight="1" x14ac:dyDescent="0.2">
      <c r="A4686"/>
      <c r="B4686"/>
      <c r="C4686"/>
      <c r="D4686"/>
      <c r="E4686"/>
      <c r="F4686"/>
      <c r="G4686" s="2"/>
      <c r="H4686" s="48"/>
    </row>
    <row r="4687" spans="1:8" ht="21.75" customHeight="1" x14ac:dyDescent="0.2">
      <c r="A4687"/>
      <c r="B4687"/>
      <c r="C4687"/>
      <c r="D4687"/>
      <c r="E4687"/>
      <c r="F4687"/>
      <c r="G4687" s="2"/>
      <c r="H4687" s="48"/>
    </row>
    <row r="4688" spans="1:8" ht="21.75" customHeight="1" x14ac:dyDescent="0.2">
      <c r="A4688"/>
      <c r="B4688"/>
      <c r="C4688"/>
      <c r="D4688"/>
      <c r="E4688"/>
      <c r="F4688"/>
      <c r="G4688" s="2"/>
      <c r="H4688" s="48"/>
    </row>
    <row r="4689" spans="1:8" ht="21.75" customHeight="1" x14ac:dyDescent="0.2">
      <c r="A4689"/>
      <c r="B4689"/>
      <c r="C4689"/>
      <c r="D4689"/>
      <c r="E4689"/>
      <c r="F4689"/>
      <c r="G4689" s="2"/>
      <c r="H4689" s="48"/>
    </row>
    <row r="4690" spans="1:8" ht="21.75" customHeight="1" x14ac:dyDescent="0.2">
      <c r="A4690"/>
      <c r="B4690"/>
      <c r="C4690"/>
      <c r="D4690"/>
      <c r="E4690"/>
      <c r="F4690"/>
      <c r="G4690" s="2"/>
      <c r="H4690" s="48"/>
    </row>
    <row r="4691" spans="1:8" ht="21.75" customHeight="1" x14ac:dyDescent="0.2">
      <c r="A4691"/>
      <c r="B4691"/>
      <c r="C4691"/>
      <c r="D4691"/>
      <c r="E4691"/>
      <c r="F4691"/>
      <c r="G4691" s="2"/>
      <c r="H4691" s="48"/>
    </row>
    <row r="4692" spans="1:8" ht="21.75" customHeight="1" x14ac:dyDescent="0.2">
      <c r="A4692"/>
      <c r="B4692"/>
      <c r="C4692"/>
      <c r="D4692"/>
      <c r="E4692"/>
      <c r="F4692"/>
      <c r="G4692" s="2"/>
      <c r="H4692" s="48"/>
    </row>
    <row r="4693" spans="1:8" ht="21.75" customHeight="1" x14ac:dyDescent="0.2">
      <c r="A4693"/>
      <c r="B4693"/>
      <c r="C4693"/>
      <c r="D4693"/>
      <c r="E4693"/>
      <c r="F4693"/>
      <c r="G4693" s="2"/>
      <c r="H4693" s="48"/>
    </row>
    <row r="4694" spans="1:8" ht="21.75" customHeight="1" x14ac:dyDescent="0.2">
      <c r="A4694"/>
      <c r="B4694"/>
      <c r="C4694"/>
      <c r="D4694"/>
      <c r="E4694"/>
      <c r="F4694"/>
      <c r="G4694" s="2"/>
      <c r="H4694" s="48"/>
    </row>
    <row r="4695" spans="1:8" ht="21.75" customHeight="1" x14ac:dyDescent="0.2">
      <c r="A4695"/>
      <c r="B4695"/>
      <c r="C4695"/>
      <c r="D4695"/>
      <c r="E4695"/>
      <c r="F4695"/>
      <c r="G4695" s="2"/>
      <c r="H4695" s="48"/>
    </row>
    <row r="4696" spans="1:8" ht="21.75" customHeight="1" x14ac:dyDescent="0.2">
      <c r="A4696"/>
      <c r="B4696"/>
      <c r="C4696"/>
      <c r="D4696"/>
      <c r="E4696"/>
      <c r="F4696"/>
      <c r="G4696" s="2"/>
      <c r="H4696" s="48"/>
    </row>
    <row r="4697" spans="1:8" ht="21.75" customHeight="1" x14ac:dyDescent="0.2">
      <c r="A4697"/>
      <c r="B4697"/>
      <c r="C4697"/>
      <c r="D4697"/>
      <c r="E4697"/>
      <c r="F4697"/>
      <c r="G4697" s="2"/>
      <c r="H4697" s="48"/>
    </row>
    <row r="4698" spans="1:8" ht="21.75" customHeight="1" x14ac:dyDescent="0.2">
      <c r="A4698"/>
      <c r="B4698"/>
      <c r="C4698" s="2"/>
      <c r="D4698" s="2"/>
      <c r="E4698" s="3"/>
      <c r="F4698" s="3"/>
      <c r="G4698" s="2"/>
      <c r="H4698" s="48"/>
    </row>
    <row r="4699" spans="1:8" ht="21.75" customHeight="1" x14ac:dyDescent="0.2">
      <c r="A4699"/>
      <c r="B4699"/>
      <c r="C4699"/>
      <c r="D4699"/>
      <c r="E4699"/>
      <c r="F4699"/>
      <c r="G4699" s="2"/>
      <c r="H4699" s="48"/>
    </row>
    <row r="4700" spans="1:8" ht="21.75" customHeight="1" x14ac:dyDescent="0.2">
      <c r="A4700"/>
      <c r="B4700"/>
      <c r="C4700"/>
      <c r="D4700"/>
      <c r="E4700"/>
      <c r="F4700"/>
      <c r="G4700" s="2"/>
      <c r="H4700" s="48"/>
    </row>
    <row r="4701" spans="1:8" ht="21.75" customHeight="1" x14ac:dyDescent="0.2">
      <c r="A4701"/>
      <c r="B4701"/>
      <c r="C4701"/>
      <c r="D4701"/>
      <c r="E4701"/>
      <c r="F4701"/>
      <c r="G4701" s="2"/>
      <c r="H4701" s="48"/>
    </row>
    <row r="4702" spans="1:8" ht="21.75" customHeight="1" x14ac:dyDescent="0.2">
      <c r="A4702"/>
      <c r="B4702"/>
      <c r="C4702"/>
      <c r="D4702"/>
      <c r="E4702"/>
      <c r="F4702"/>
      <c r="G4702" s="2"/>
      <c r="H4702" s="48"/>
    </row>
    <row r="4703" spans="1:8" ht="21.75" customHeight="1" x14ac:dyDescent="0.2">
      <c r="A4703"/>
      <c r="B4703"/>
      <c r="C4703"/>
      <c r="D4703"/>
      <c r="E4703"/>
      <c r="F4703"/>
      <c r="G4703" s="2"/>
      <c r="H4703" s="48"/>
    </row>
    <row r="4704" spans="1:8" ht="21.75" customHeight="1" x14ac:dyDescent="0.2">
      <c r="A4704"/>
      <c r="B4704"/>
      <c r="C4704"/>
      <c r="D4704"/>
      <c r="E4704"/>
      <c r="F4704"/>
      <c r="G4704" s="2"/>
      <c r="H4704" s="48"/>
    </row>
    <row r="4705" spans="1:8" ht="21.75" customHeight="1" x14ac:dyDescent="0.2">
      <c r="A4705"/>
      <c r="B4705"/>
      <c r="C4705"/>
      <c r="D4705"/>
      <c r="E4705"/>
      <c r="F4705"/>
      <c r="G4705" s="2"/>
      <c r="H4705" s="48"/>
    </row>
    <row r="4706" spans="1:8" ht="21.75" customHeight="1" x14ac:dyDescent="0.2">
      <c r="A4706"/>
      <c r="B4706"/>
      <c r="C4706"/>
      <c r="D4706"/>
      <c r="E4706"/>
      <c r="F4706"/>
      <c r="G4706" s="2"/>
      <c r="H4706" s="48"/>
    </row>
    <row r="4707" spans="1:8" ht="21.75" customHeight="1" x14ac:dyDescent="0.2">
      <c r="A4707"/>
      <c r="B4707"/>
      <c r="C4707" s="2"/>
      <c r="D4707" s="2"/>
      <c r="E4707" s="3"/>
      <c r="F4707" s="3"/>
      <c r="G4707" s="2"/>
      <c r="H4707" s="48"/>
    </row>
    <row r="4708" spans="1:8" ht="21.75" customHeight="1" x14ac:dyDescent="0.2">
      <c r="A4708"/>
      <c r="B4708"/>
      <c r="C4708" s="2"/>
      <c r="D4708" s="2"/>
      <c r="E4708" s="3"/>
      <c r="F4708" s="3"/>
      <c r="G4708" s="2"/>
      <c r="H4708" s="48"/>
    </row>
    <row r="4709" spans="1:8" ht="21.75" customHeight="1" x14ac:dyDescent="0.2">
      <c r="A4709"/>
      <c r="B4709"/>
      <c r="C4709"/>
      <c r="D4709"/>
      <c r="E4709"/>
      <c r="F4709"/>
      <c r="G4709" s="2"/>
      <c r="H4709" s="48"/>
    </row>
    <row r="4710" spans="1:8" ht="21.75" customHeight="1" x14ac:dyDescent="0.2">
      <c r="A4710"/>
      <c r="B4710"/>
      <c r="C4710"/>
      <c r="D4710"/>
      <c r="E4710"/>
      <c r="F4710"/>
      <c r="G4710" s="2"/>
      <c r="H4710" s="48"/>
    </row>
    <row r="4711" spans="1:8" ht="21.75" customHeight="1" x14ac:dyDescent="0.2">
      <c r="A4711"/>
      <c r="B4711"/>
      <c r="C4711"/>
      <c r="D4711"/>
      <c r="E4711"/>
      <c r="F4711"/>
      <c r="G4711" s="2"/>
      <c r="H4711" s="48"/>
    </row>
    <row r="4712" spans="1:8" ht="21.75" customHeight="1" x14ac:dyDescent="0.2">
      <c r="A4712"/>
      <c r="B4712"/>
      <c r="C4712"/>
      <c r="D4712"/>
      <c r="E4712"/>
      <c r="F4712"/>
      <c r="G4712" s="2"/>
      <c r="H4712" s="48"/>
    </row>
    <row r="4713" spans="1:8" ht="21.75" customHeight="1" x14ac:dyDescent="0.2">
      <c r="A4713"/>
      <c r="B4713"/>
      <c r="C4713"/>
      <c r="D4713"/>
      <c r="E4713"/>
      <c r="F4713"/>
      <c r="G4713" s="2"/>
      <c r="H4713" s="48"/>
    </row>
    <row r="4714" spans="1:8" ht="21.75" customHeight="1" x14ac:dyDescent="0.2">
      <c r="A4714"/>
      <c r="B4714"/>
      <c r="C4714"/>
      <c r="D4714"/>
      <c r="E4714"/>
      <c r="F4714"/>
      <c r="G4714" s="2"/>
      <c r="H4714" s="48"/>
    </row>
    <row r="4715" spans="1:8" ht="21.75" customHeight="1" x14ac:dyDescent="0.2">
      <c r="A4715"/>
      <c r="B4715"/>
      <c r="C4715"/>
      <c r="D4715"/>
      <c r="E4715"/>
      <c r="F4715"/>
      <c r="G4715" s="2"/>
      <c r="H4715" s="48"/>
    </row>
    <row r="4716" spans="1:8" ht="21.75" customHeight="1" x14ac:dyDescent="0.2">
      <c r="A4716"/>
      <c r="B4716"/>
      <c r="C4716"/>
      <c r="D4716"/>
      <c r="E4716"/>
      <c r="F4716"/>
      <c r="G4716" s="2"/>
      <c r="H4716" s="48"/>
    </row>
    <row r="4717" spans="1:8" ht="21.75" customHeight="1" x14ac:dyDescent="0.2">
      <c r="A4717"/>
      <c r="B4717"/>
      <c r="C4717"/>
      <c r="D4717"/>
      <c r="E4717"/>
      <c r="F4717"/>
      <c r="G4717" s="2"/>
      <c r="H4717" s="48"/>
    </row>
    <row r="4718" spans="1:8" ht="21.75" customHeight="1" x14ac:dyDescent="0.2">
      <c r="A4718"/>
      <c r="B4718"/>
      <c r="C4718"/>
      <c r="D4718"/>
      <c r="E4718"/>
      <c r="F4718"/>
      <c r="G4718" s="2"/>
      <c r="H4718" s="48"/>
    </row>
    <row r="4719" spans="1:8" ht="21.75" customHeight="1" x14ac:dyDescent="0.2">
      <c r="A4719"/>
      <c r="B4719"/>
      <c r="C4719"/>
      <c r="D4719"/>
      <c r="E4719"/>
      <c r="F4719"/>
      <c r="G4719" s="2"/>
      <c r="H4719" s="48"/>
    </row>
    <row r="4720" spans="1:8" ht="21.75" customHeight="1" x14ac:dyDescent="0.2">
      <c r="A4720"/>
      <c r="B4720"/>
      <c r="C4720"/>
      <c r="D4720"/>
      <c r="E4720"/>
      <c r="F4720"/>
      <c r="G4720" s="2"/>
      <c r="H4720" s="48"/>
    </row>
    <row r="4721" spans="1:8" ht="21.75" customHeight="1" x14ac:dyDescent="0.2">
      <c r="A4721"/>
      <c r="B4721"/>
      <c r="C4721"/>
      <c r="D4721"/>
      <c r="E4721"/>
      <c r="F4721"/>
      <c r="G4721" s="2"/>
      <c r="H4721" s="48"/>
    </row>
    <row r="4722" spans="1:8" ht="21.75" customHeight="1" x14ac:dyDescent="0.2">
      <c r="A4722"/>
      <c r="B4722"/>
      <c r="C4722"/>
      <c r="D4722"/>
      <c r="E4722"/>
      <c r="F4722"/>
      <c r="G4722" s="2"/>
      <c r="H4722" s="48"/>
    </row>
    <row r="4723" spans="1:8" ht="21.75" customHeight="1" x14ac:dyDescent="0.2">
      <c r="A4723"/>
      <c r="B4723"/>
      <c r="C4723"/>
      <c r="D4723"/>
      <c r="E4723"/>
      <c r="F4723"/>
      <c r="G4723" s="2"/>
      <c r="H4723" s="48"/>
    </row>
    <row r="4724" spans="1:8" ht="21.75" customHeight="1" x14ac:dyDescent="0.2">
      <c r="A4724"/>
      <c r="B4724"/>
      <c r="C4724"/>
      <c r="D4724"/>
      <c r="E4724"/>
      <c r="F4724"/>
      <c r="G4724" s="2"/>
      <c r="H4724" s="48"/>
    </row>
    <row r="4725" spans="1:8" ht="21.75" customHeight="1" x14ac:dyDescent="0.2">
      <c r="A4725"/>
      <c r="B4725"/>
      <c r="C4725"/>
      <c r="D4725"/>
      <c r="E4725"/>
      <c r="F4725"/>
      <c r="G4725" s="2"/>
      <c r="H4725" s="48"/>
    </row>
    <row r="4726" spans="1:8" ht="21.75" customHeight="1" x14ac:dyDescent="0.2">
      <c r="A4726"/>
      <c r="B4726"/>
      <c r="C4726"/>
      <c r="D4726"/>
      <c r="E4726"/>
      <c r="F4726"/>
      <c r="G4726" s="2"/>
      <c r="H4726" s="48"/>
    </row>
    <row r="4727" spans="1:8" ht="21.75" customHeight="1" x14ac:dyDescent="0.2">
      <c r="A4727"/>
      <c r="B4727"/>
      <c r="C4727"/>
      <c r="D4727"/>
      <c r="E4727"/>
      <c r="F4727"/>
      <c r="G4727" s="2"/>
      <c r="H4727" s="48"/>
    </row>
    <row r="4728" spans="1:8" ht="21.75" customHeight="1" x14ac:dyDescent="0.2">
      <c r="A4728"/>
      <c r="B4728"/>
      <c r="C4728"/>
      <c r="D4728"/>
      <c r="E4728"/>
      <c r="F4728"/>
      <c r="G4728" s="2"/>
      <c r="H4728" s="48"/>
    </row>
    <row r="4729" spans="1:8" ht="21.75" customHeight="1" x14ac:dyDescent="0.2">
      <c r="A4729"/>
      <c r="B4729"/>
      <c r="C4729"/>
      <c r="D4729"/>
      <c r="E4729"/>
      <c r="F4729"/>
      <c r="G4729" s="2"/>
      <c r="H4729" s="48"/>
    </row>
    <row r="4730" spans="1:8" ht="21.75" customHeight="1" x14ac:dyDescent="0.2">
      <c r="A4730"/>
      <c r="B4730"/>
      <c r="C4730"/>
      <c r="D4730"/>
      <c r="E4730"/>
      <c r="F4730"/>
      <c r="G4730" s="2"/>
      <c r="H4730" s="48"/>
    </row>
    <row r="4731" spans="1:8" ht="21.75" customHeight="1" x14ac:dyDescent="0.2">
      <c r="A4731"/>
      <c r="B4731"/>
      <c r="C4731"/>
      <c r="D4731"/>
      <c r="E4731"/>
      <c r="F4731"/>
      <c r="G4731" s="2"/>
      <c r="H4731" s="48"/>
    </row>
    <row r="4732" spans="1:8" ht="21.75" customHeight="1" x14ac:dyDescent="0.2">
      <c r="A4732"/>
      <c r="B4732"/>
      <c r="C4732" s="2"/>
      <c r="D4732" s="2"/>
      <c r="E4732" s="3"/>
      <c r="F4732" s="3"/>
      <c r="G4732" s="2"/>
      <c r="H4732" s="48"/>
    </row>
    <row r="4733" spans="1:8" ht="21.75" customHeight="1" x14ac:dyDescent="0.2">
      <c r="A4733"/>
      <c r="B4733"/>
      <c r="C4733" s="2"/>
      <c r="D4733" s="2"/>
      <c r="E4733" s="3"/>
      <c r="F4733" s="3"/>
      <c r="G4733" s="2"/>
      <c r="H4733" s="48"/>
    </row>
    <row r="4734" spans="1:8" ht="21.75" customHeight="1" x14ac:dyDescent="0.2">
      <c r="A4734"/>
      <c r="B4734"/>
      <c r="C4734"/>
      <c r="D4734"/>
      <c r="E4734"/>
      <c r="F4734"/>
      <c r="G4734" s="2"/>
      <c r="H4734" s="48"/>
    </row>
    <row r="4735" spans="1:8" ht="21.75" customHeight="1" x14ac:dyDescent="0.2">
      <c r="A4735"/>
      <c r="B4735"/>
      <c r="C4735"/>
      <c r="D4735"/>
      <c r="E4735"/>
      <c r="F4735"/>
      <c r="G4735" s="2"/>
      <c r="H4735" s="48"/>
    </row>
    <row r="4736" spans="1:8" ht="21.75" customHeight="1" x14ac:dyDescent="0.2">
      <c r="A4736"/>
      <c r="B4736"/>
      <c r="C4736"/>
      <c r="D4736"/>
      <c r="E4736"/>
      <c r="F4736"/>
      <c r="G4736" s="2"/>
      <c r="H4736" s="48"/>
    </row>
    <row r="4737" spans="1:8" ht="21.75" customHeight="1" x14ac:dyDescent="0.2">
      <c r="A4737"/>
      <c r="B4737"/>
      <c r="C4737"/>
      <c r="D4737"/>
      <c r="E4737"/>
      <c r="F4737"/>
      <c r="G4737" s="2"/>
      <c r="H4737" s="48"/>
    </row>
    <row r="4738" spans="1:8" ht="21.75" customHeight="1" x14ac:dyDescent="0.2">
      <c r="A4738"/>
      <c r="B4738"/>
      <c r="C4738"/>
      <c r="D4738"/>
      <c r="E4738"/>
      <c r="F4738"/>
      <c r="G4738" s="2"/>
      <c r="H4738" s="48"/>
    </row>
    <row r="4739" spans="1:8" ht="21.75" customHeight="1" x14ac:dyDescent="0.2">
      <c r="A4739"/>
      <c r="B4739"/>
      <c r="C4739"/>
      <c r="D4739"/>
      <c r="E4739"/>
      <c r="F4739"/>
      <c r="G4739" s="2"/>
      <c r="H4739" s="48"/>
    </row>
    <row r="4740" spans="1:8" ht="21.75" customHeight="1" x14ac:dyDescent="0.2">
      <c r="A4740"/>
      <c r="B4740"/>
      <c r="C4740"/>
      <c r="D4740"/>
      <c r="E4740"/>
      <c r="F4740"/>
      <c r="G4740" s="2"/>
      <c r="H4740" s="48"/>
    </row>
    <row r="4741" spans="1:8" ht="21.75" customHeight="1" x14ac:dyDescent="0.2">
      <c r="A4741"/>
      <c r="B4741"/>
      <c r="C4741" s="2"/>
      <c r="D4741" s="2"/>
      <c r="E4741" s="3"/>
      <c r="F4741" s="3"/>
      <c r="G4741" s="2"/>
      <c r="H4741" s="48"/>
    </row>
    <row r="4742" spans="1:8" ht="21.75" customHeight="1" x14ac:dyDescent="0.2">
      <c r="A4742"/>
      <c r="B4742"/>
      <c r="C4742"/>
      <c r="D4742"/>
      <c r="E4742"/>
      <c r="F4742"/>
      <c r="G4742" s="2"/>
      <c r="H4742" s="48"/>
    </row>
    <row r="4743" spans="1:8" ht="21.75" customHeight="1" x14ac:dyDescent="0.2">
      <c r="A4743"/>
      <c r="B4743"/>
      <c r="C4743"/>
      <c r="D4743"/>
      <c r="E4743"/>
      <c r="F4743"/>
      <c r="G4743" s="2"/>
      <c r="H4743" s="48"/>
    </row>
    <row r="4744" spans="1:8" ht="21.75" customHeight="1" x14ac:dyDescent="0.2">
      <c r="A4744"/>
      <c r="B4744"/>
      <c r="C4744"/>
      <c r="D4744"/>
      <c r="E4744"/>
      <c r="F4744"/>
      <c r="G4744" s="2"/>
      <c r="H4744" s="48"/>
    </row>
    <row r="4745" spans="1:8" ht="21.75" customHeight="1" x14ac:dyDescent="0.2">
      <c r="A4745"/>
      <c r="B4745"/>
      <c r="C4745"/>
      <c r="D4745"/>
      <c r="E4745"/>
      <c r="F4745"/>
      <c r="G4745" s="2"/>
      <c r="H4745" s="48"/>
    </row>
    <row r="4746" spans="1:8" ht="21.75" customHeight="1" x14ac:dyDescent="0.2">
      <c r="A4746"/>
      <c r="B4746"/>
      <c r="C4746"/>
      <c r="D4746"/>
      <c r="E4746"/>
      <c r="F4746"/>
      <c r="G4746" s="2"/>
      <c r="H4746" s="48"/>
    </row>
    <row r="4747" spans="1:8" ht="21.75" customHeight="1" x14ac:dyDescent="0.2">
      <c r="A4747"/>
      <c r="B4747"/>
      <c r="C4747"/>
      <c r="D4747"/>
      <c r="E4747"/>
      <c r="F4747"/>
      <c r="G4747" s="2"/>
      <c r="H4747" s="48"/>
    </row>
    <row r="4748" spans="1:8" ht="21.75" customHeight="1" x14ac:dyDescent="0.2">
      <c r="A4748"/>
      <c r="B4748"/>
      <c r="C4748"/>
      <c r="D4748"/>
      <c r="E4748"/>
      <c r="F4748"/>
      <c r="G4748" s="2"/>
      <c r="H4748" s="48"/>
    </row>
    <row r="4749" spans="1:8" ht="21.75" customHeight="1" x14ac:dyDescent="0.2">
      <c r="A4749"/>
      <c r="B4749"/>
      <c r="C4749" s="2"/>
      <c r="D4749" s="2"/>
      <c r="E4749" s="3"/>
      <c r="F4749" s="3"/>
      <c r="G4749" s="2"/>
      <c r="H4749" s="48"/>
    </row>
    <row r="4750" spans="1:8" ht="21.75" customHeight="1" x14ac:dyDescent="0.2">
      <c r="A4750"/>
      <c r="B4750"/>
      <c r="C4750"/>
      <c r="D4750"/>
      <c r="E4750"/>
      <c r="F4750"/>
      <c r="G4750" s="2"/>
      <c r="H4750" s="48"/>
    </row>
    <row r="4751" spans="1:8" ht="21.75" customHeight="1" x14ac:dyDescent="0.2">
      <c r="A4751"/>
      <c r="B4751"/>
      <c r="C4751"/>
      <c r="D4751"/>
      <c r="E4751"/>
      <c r="F4751"/>
      <c r="G4751" s="2"/>
      <c r="H4751" s="48"/>
    </row>
    <row r="4752" spans="1:8" ht="21.75" customHeight="1" x14ac:dyDescent="0.2">
      <c r="A4752"/>
      <c r="B4752"/>
      <c r="C4752"/>
      <c r="D4752"/>
      <c r="E4752"/>
      <c r="F4752"/>
      <c r="G4752" s="2"/>
      <c r="H4752" s="48"/>
    </row>
    <row r="4753" spans="1:8" ht="21.75" customHeight="1" x14ac:dyDescent="0.2">
      <c r="A4753"/>
      <c r="B4753"/>
      <c r="C4753"/>
      <c r="D4753"/>
      <c r="E4753"/>
      <c r="F4753"/>
      <c r="G4753" s="2"/>
      <c r="H4753" s="48"/>
    </row>
    <row r="4754" spans="1:8" ht="21.75" customHeight="1" x14ac:dyDescent="0.2">
      <c r="A4754"/>
      <c r="B4754"/>
      <c r="C4754"/>
      <c r="D4754"/>
      <c r="E4754"/>
      <c r="F4754"/>
      <c r="G4754" s="2"/>
      <c r="H4754" s="48"/>
    </row>
    <row r="4755" spans="1:8" ht="21.75" customHeight="1" x14ac:dyDescent="0.2">
      <c r="A4755"/>
      <c r="B4755"/>
      <c r="C4755"/>
      <c r="D4755"/>
      <c r="E4755"/>
      <c r="F4755"/>
      <c r="G4755" s="2"/>
      <c r="H4755" s="48"/>
    </row>
    <row r="4756" spans="1:8" ht="21.75" customHeight="1" x14ac:dyDescent="0.2">
      <c r="A4756"/>
      <c r="B4756"/>
      <c r="C4756"/>
      <c r="D4756"/>
      <c r="E4756"/>
      <c r="F4756"/>
      <c r="G4756" s="2"/>
      <c r="H4756" s="48"/>
    </row>
    <row r="4757" spans="1:8" ht="21.75" customHeight="1" x14ac:dyDescent="0.2">
      <c r="A4757"/>
      <c r="B4757"/>
      <c r="C4757"/>
      <c r="D4757"/>
      <c r="E4757"/>
      <c r="F4757"/>
      <c r="G4757" s="2"/>
      <c r="H4757" s="48"/>
    </row>
    <row r="4758" spans="1:8" ht="21.75" customHeight="1" x14ac:dyDescent="0.2">
      <c r="A4758"/>
      <c r="B4758"/>
      <c r="C4758" s="2"/>
      <c r="D4758" s="2"/>
      <c r="E4758" s="3"/>
      <c r="F4758" s="3"/>
      <c r="G4758" s="2"/>
      <c r="H4758" s="48"/>
    </row>
    <row r="4759" spans="1:8" ht="21.75" customHeight="1" x14ac:dyDescent="0.2">
      <c r="A4759"/>
      <c r="B4759"/>
      <c r="C4759" s="2"/>
      <c r="D4759" s="2"/>
      <c r="E4759" s="3"/>
      <c r="F4759" s="3"/>
      <c r="G4759" s="2"/>
      <c r="H4759" s="48"/>
    </row>
    <row r="4760" spans="1:8" ht="21.75" customHeight="1" x14ac:dyDescent="0.2">
      <c r="A4760"/>
      <c r="B4760"/>
      <c r="C4760" s="2"/>
      <c r="D4760" s="2"/>
      <c r="E4760" s="3"/>
      <c r="F4760" s="3"/>
      <c r="G4760" s="2"/>
      <c r="H4760" s="48"/>
    </row>
    <row r="4761" spans="1:8" ht="21.75" customHeight="1" x14ac:dyDescent="0.2">
      <c r="A4761"/>
      <c r="B4761"/>
      <c r="C4761"/>
      <c r="D4761"/>
      <c r="E4761"/>
      <c r="F4761"/>
      <c r="G4761" s="2"/>
      <c r="H4761" s="48"/>
    </row>
    <row r="4762" spans="1:8" ht="21.75" customHeight="1" x14ac:dyDescent="0.2">
      <c r="A4762"/>
      <c r="B4762"/>
      <c r="C4762"/>
      <c r="D4762"/>
      <c r="E4762"/>
      <c r="F4762"/>
      <c r="G4762" s="2"/>
      <c r="H4762" s="48"/>
    </row>
    <row r="4763" spans="1:8" ht="21.75" customHeight="1" x14ac:dyDescent="0.2">
      <c r="A4763"/>
      <c r="B4763"/>
      <c r="C4763"/>
      <c r="D4763"/>
      <c r="E4763"/>
      <c r="F4763"/>
      <c r="G4763" s="2"/>
      <c r="H4763" s="48"/>
    </row>
    <row r="4764" spans="1:8" ht="21.75" customHeight="1" x14ac:dyDescent="0.2">
      <c r="A4764"/>
      <c r="B4764"/>
      <c r="C4764"/>
      <c r="D4764"/>
      <c r="E4764"/>
      <c r="F4764"/>
      <c r="G4764" s="2"/>
      <c r="H4764" s="48"/>
    </row>
    <row r="4765" spans="1:8" ht="21.75" customHeight="1" x14ac:dyDescent="0.2">
      <c r="A4765"/>
      <c r="B4765"/>
      <c r="C4765"/>
      <c r="D4765"/>
      <c r="E4765"/>
      <c r="F4765"/>
      <c r="G4765" s="2"/>
      <c r="H4765" s="48"/>
    </row>
    <row r="4766" spans="1:8" ht="21.75" customHeight="1" x14ac:dyDescent="0.2">
      <c r="A4766"/>
      <c r="B4766"/>
      <c r="C4766"/>
      <c r="D4766"/>
      <c r="E4766"/>
      <c r="F4766"/>
      <c r="G4766" s="2"/>
      <c r="H4766" s="48"/>
    </row>
    <row r="4767" spans="1:8" ht="21.75" customHeight="1" x14ac:dyDescent="0.2">
      <c r="A4767"/>
      <c r="B4767"/>
      <c r="C4767"/>
      <c r="D4767"/>
      <c r="E4767"/>
      <c r="F4767"/>
      <c r="G4767" s="2"/>
      <c r="H4767" s="48"/>
    </row>
    <row r="4768" spans="1:8" ht="21.75" customHeight="1" x14ac:dyDescent="0.2">
      <c r="A4768"/>
      <c r="B4768"/>
      <c r="C4768"/>
      <c r="D4768"/>
      <c r="E4768"/>
      <c r="F4768"/>
      <c r="G4768" s="2"/>
      <c r="H4768" s="48"/>
    </row>
    <row r="4769" spans="1:8" ht="21.75" customHeight="1" x14ac:dyDescent="0.2">
      <c r="A4769"/>
      <c r="B4769"/>
      <c r="C4769"/>
      <c r="D4769"/>
      <c r="E4769"/>
      <c r="F4769"/>
      <c r="G4769" s="2"/>
      <c r="H4769" s="48"/>
    </row>
    <row r="4770" spans="1:8" ht="21.75" customHeight="1" x14ac:dyDescent="0.2">
      <c r="A4770"/>
      <c r="B4770"/>
      <c r="C4770" s="2"/>
      <c r="D4770" s="2"/>
      <c r="E4770" s="3"/>
      <c r="F4770" s="3"/>
      <c r="G4770" s="2"/>
      <c r="H4770" s="48"/>
    </row>
    <row r="4771" spans="1:8" ht="21.75" customHeight="1" x14ac:dyDescent="0.2">
      <c r="A4771"/>
      <c r="B4771"/>
      <c r="C4771"/>
      <c r="D4771"/>
      <c r="E4771"/>
      <c r="F4771"/>
      <c r="G4771" s="2"/>
      <c r="H4771" s="48"/>
    </row>
    <row r="4772" spans="1:8" ht="21.75" customHeight="1" x14ac:dyDescent="0.2">
      <c r="A4772"/>
      <c r="B4772"/>
      <c r="C4772"/>
      <c r="D4772"/>
      <c r="E4772"/>
      <c r="F4772"/>
      <c r="G4772" s="2"/>
      <c r="H4772" s="48"/>
    </row>
    <row r="4773" spans="1:8" ht="21.75" customHeight="1" x14ac:dyDescent="0.2">
      <c r="A4773"/>
      <c r="B4773"/>
      <c r="C4773"/>
      <c r="D4773"/>
      <c r="E4773"/>
      <c r="F4773"/>
      <c r="G4773" s="2"/>
      <c r="H4773" s="48"/>
    </row>
    <row r="4774" spans="1:8" ht="21.75" customHeight="1" x14ac:dyDescent="0.2">
      <c r="A4774"/>
      <c r="B4774"/>
      <c r="C4774"/>
      <c r="D4774"/>
      <c r="E4774"/>
      <c r="F4774"/>
      <c r="G4774" s="2"/>
      <c r="H4774" s="48"/>
    </row>
    <row r="4775" spans="1:8" ht="21.75" customHeight="1" x14ac:dyDescent="0.2">
      <c r="A4775"/>
      <c r="B4775"/>
      <c r="C4775"/>
      <c r="D4775"/>
      <c r="E4775"/>
      <c r="F4775"/>
      <c r="G4775" s="2"/>
      <c r="H4775" s="48"/>
    </row>
    <row r="4776" spans="1:8" ht="21.75" customHeight="1" x14ac:dyDescent="0.2">
      <c r="A4776"/>
      <c r="B4776"/>
      <c r="C4776"/>
      <c r="D4776"/>
      <c r="E4776"/>
      <c r="F4776"/>
      <c r="G4776" s="2"/>
      <c r="H4776" s="48"/>
    </row>
    <row r="4777" spans="1:8" ht="21.75" customHeight="1" x14ac:dyDescent="0.2">
      <c r="A4777"/>
      <c r="B4777"/>
      <c r="C4777"/>
      <c r="D4777"/>
      <c r="E4777"/>
      <c r="F4777"/>
      <c r="G4777" s="2"/>
      <c r="H4777" s="48"/>
    </row>
    <row r="4778" spans="1:8" ht="21.75" customHeight="1" x14ac:dyDescent="0.2">
      <c r="A4778"/>
      <c r="B4778"/>
      <c r="C4778"/>
      <c r="D4778"/>
      <c r="E4778"/>
      <c r="F4778"/>
      <c r="G4778" s="2"/>
      <c r="H4778" s="48"/>
    </row>
    <row r="4779" spans="1:8" ht="21.75" customHeight="1" x14ac:dyDescent="0.2">
      <c r="A4779"/>
      <c r="B4779"/>
      <c r="C4779"/>
      <c r="D4779"/>
      <c r="E4779"/>
      <c r="F4779"/>
      <c r="G4779" s="2"/>
      <c r="H4779" s="48"/>
    </row>
    <row r="4780" spans="1:8" ht="21.75" customHeight="1" x14ac:dyDescent="0.2">
      <c r="A4780"/>
      <c r="B4780"/>
      <c r="C4780"/>
      <c r="D4780"/>
      <c r="E4780"/>
      <c r="F4780"/>
      <c r="G4780" s="2"/>
      <c r="H4780" s="48"/>
    </row>
    <row r="4781" spans="1:8" ht="21.75" customHeight="1" x14ac:dyDescent="0.2">
      <c r="A4781"/>
      <c r="B4781"/>
      <c r="C4781"/>
      <c r="D4781"/>
      <c r="E4781"/>
      <c r="F4781"/>
      <c r="G4781" s="2"/>
      <c r="H4781" s="48"/>
    </row>
    <row r="4782" spans="1:8" ht="21.75" customHeight="1" x14ac:dyDescent="0.2">
      <c r="A4782"/>
      <c r="B4782"/>
      <c r="C4782"/>
      <c r="D4782"/>
      <c r="E4782"/>
      <c r="F4782"/>
      <c r="G4782" s="2"/>
      <c r="H4782" s="48"/>
    </row>
    <row r="4783" spans="1:8" ht="21.75" customHeight="1" x14ac:dyDescent="0.2">
      <c r="A4783"/>
      <c r="B4783"/>
      <c r="C4783"/>
      <c r="D4783"/>
      <c r="E4783"/>
      <c r="F4783"/>
      <c r="G4783" s="2"/>
      <c r="H4783" s="48"/>
    </row>
    <row r="4784" spans="1:8" ht="21.75" customHeight="1" x14ac:dyDescent="0.2">
      <c r="A4784"/>
      <c r="B4784"/>
      <c r="C4784"/>
      <c r="D4784"/>
      <c r="E4784"/>
      <c r="F4784"/>
      <c r="G4784" s="2"/>
      <c r="H4784" s="48"/>
    </row>
    <row r="4785" spans="1:8" ht="21.75" customHeight="1" x14ac:dyDescent="0.2">
      <c r="A4785"/>
      <c r="B4785"/>
      <c r="C4785"/>
      <c r="D4785"/>
      <c r="E4785"/>
      <c r="F4785"/>
      <c r="G4785" s="2"/>
      <c r="H4785" s="48"/>
    </row>
    <row r="4786" spans="1:8" ht="21.75" customHeight="1" x14ac:dyDescent="0.2">
      <c r="A4786"/>
      <c r="B4786"/>
      <c r="C4786"/>
      <c r="D4786"/>
      <c r="E4786"/>
      <c r="F4786"/>
      <c r="G4786" s="2"/>
      <c r="H4786" s="48"/>
    </row>
    <row r="4787" spans="1:8" ht="21.75" customHeight="1" x14ac:dyDescent="0.2">
      <c r="A4787"/>
      <c r="B4787"/>
      <c r="C4787"/>
      <c r="D4787"/>
      <c r="E4787"/>
      <c r="F4787"/>
      <c r="G4787" s="2"/>
      <c r="H4787" s="48"/>
    </row>
    <row r="4788" spans="1:8" ht="21.75" customHeight="1" x14ac:dyDescent="0.2">
      <c r="A4788"/>
      <c r="B4788"/>
      <c r="C4788"/>
      <c r="D4788"/>
      <c r="E4788"/>
      <c r="F4788"/>
      <c r="G4788" s="2"/>
      <c r="H4788" s="48"/>
    </row>
    <row r="4789" spans="1:8" ht="21.75" customHeight="1" x14ac:dyDescent="0.2">
      <c r="A4789"/>
      <c r="B4789"/>
      <c r="C4789"/>
      <c r="D4789"/>
      <c r="E4789"/>
      <c r="F4789"/>
      <c r="G4789" s="2"/>
      <c r="H4789" s="48"/>
    </row>
    <row r="4790" spans="1:8" ht="21.75" customHeight="1" x14ac:dyDescent="0.2">
      <c r="A4790"/>
      <c r="B4790"/>
      <c r="C4790"/>
      <c r="D4790"/>
      <c r="E4790"/>
      <c r="F4790"/>
      <c r="G4790" s="2"/>
      <c r="H4790" s="48"/>
    </row>
    <row r="4791" spans="1:8" ht="21.75" customHeight="1" x14ac:dyDescent="0.2">
      <c r="A4791"/>
      <c r="B4791"/>
      <c r="C4791"/>
      <c r="D4791"/>
      <c r="E4791"/>
      <c r="F4791"/>
      <c r="G4791" s="2"/>
      <c r="H4791" s="48"/>
    </row>
    <row r="4792" spans="1:8" ht="21.75" customHeight="1" x14ac:dyDescent="0.2">
      <c r="A4792"/>
      <c r="B4792"/>
      <c r="C4792"/>
      <c r="D4792"/>
      <c r="E4792"/>
      <c r="F4792"/>
      <c r="G4792" s="2"/>
      <c r="H4792" s="48"/>
    </row>
    <row r="4793" spans="1:8" ht="21.75" customHeight="1" x14ac:dyDescent="0.2">
      <c r="A4793"/>
      <c r="B4793"/>
      <c r="C4793"/>
      <c r="D4793"/>
      <c r="E4793"/>
      <c r="F4793"/>
      <c r="G4793" s="2"/>
      <c r="H4793" s="48"/>
    </row>
    <row r="4794" spans="1:8" ht="21.75" customHeight="1" x14ac:dyDescent="0.2">
      <c r="A4794"/>
      <c r="B4794"/>
      <c r="C4794"/>
      <c r="D4794"/>
      <c r="E4794"/>
      <c r="F4794"/>
      <c r="G4794" s="2"/>
      <c r="H4794" s="48"/>
    </row>
    <row r="4795" spans="1:8" ht="21.75" customHeight="1" x14ac:dyDescent="0.2">
      <c r="A4795"/>
      <c r="B4795"/>
      <c r="C4795"/>
      <c r="D4795"/>
      <c r="E4795"/>
      <c r="F4795"/>
      <c r="G4795" s="2"/>
      <c r="H4795" s="48"/>
    </row>
    <row r="4796" spans="1:8" ht="21.75" customHeight="1" x14ac:dyDescent="0.2">
      <c r="A4796"/>
      <c r="B4796"/>
      <c r="C4796"/>
      <c r="D4796"/>
      <c r="E4796"/>
      <c r="F4796"/>
      <c r="G4796" s="2"/>
      <c r="H4796" s="48"/>
    </row>
    <row r="4797" spans="1:8" ht="21.75" customHeight="1" x14ac:dyDescent="0.2">
      <c r="A4797"/>
      <c r="B4797"/>
      <c r="C4797"/>
      <c r="D4797"/>
      <c r="E4797"/>
      <c r="F4797"/>
      <c r="G4797" s="2"/>
      <c r="H4797" s="48"/>
    </row>
    <row r="4798" spans="1:8" ht="21.75" customHeight="1" x14ac:dyDescent="0.2">
      <c r="A4798"/>
      <c r="B4798"/>
      <c r="C4798"/>
      <c r="D4798"/>
      <c r="E4798"/>
      <c r="F4798"/>
      <c r="G4798" s="2"/>
      <c r="H4798" s="48"/>
    </row>
    <row r="4799" spans="1:8" ht="21.75" customHeight="1" x14ac:dyDescent="0.2">
      <c r="A4799"/>
      <c r="B4799"/>
      <c r="C4799"/>
      <c r="D4799"/>
      <c r="E4799"/>
      <c r="F4799"/>
      <c r="G4799" s="2"/>
      <c r="H4799" s="48"/>
    </row>
    <row r="4800" spans="1:8" ht="21.75" customHeight="1" x14ac:dyDescent="0.2">
      <c r="A4800"/>
      <c r="B4800"/>
      <c r="C4800"/>
      <c r="D4800"/>
      <c r="E4800"/>
      <c r="F4800"/>
      <c r="G4800" s="2"/>
      <c r="H4800" s="48"/>
    </row>
    <row r="4801" spans="1:8" ht="21.75" customHeight="1" x14ac:dyDescent="0.2">
      <c r="A4801"/>
      <c r="B4801"/>
      <c r="C4801"/>
      <c r="D4801"/>
      <c r="E4801"/>
      <c r="F4801"/>
      <c r="G4801" s="2"/>
      <c r="H4801" s="48"/>
    </row>
    <row r="4802" spans="1:8" ht="21.75" customHeight="1" x14ac:dyDescent="0.2">
      <c r="A4802"/>
      <c r="B4802"/>
      <c r="C4802"/>
      <c r="D4802"/>
      <c r="E4802"/>
      <c r="F4802"/>
      <c r="G4802" s="2"/>
      <c r="H4802" s="48"/>
    </row>
    <row r="4803" spans="1:8" ht="21.75" customHeight="1" x14ac:dyDescent="0.2">
      <c r="A4803"/>
      <c r="B4803"/>
      <c r="C4803"/>
      <c r="D4803"/>
      <c r="E4803"/>
      <c r="F4803"/>
      <c r="G4803" s="2"/>
      <c r="H4803" s="48"/>
    </row>
    <row r="4804" spans="1:8" ht="21.75" customHeight="1" x14ac:dyDescent="0.2">
      <c r="A4804"/>
      <c r="B4804"/>
      <c r="C4804"/>
      <c r="D4804"/>
      <c r="E4804"/>
      <c r="F4804"/>
      <c r="G4804" s="2"/>
      <c r="H4804" s="48"/>
    </row>
    <row r="4805" spans="1:8" ht="21.75" customHeight="1" x14ac:dyDescent="0.2">
      <c r="A4805"/>
      <c r="B4805"/>
      <c r="C4805"/>
      <c r="D4805"/>
      <c r="E4805"/>
      <c r="F4805"/>
      <c r="G4805" s="2"/>
      <c r="H4805" s="48"/>
    </row>
    <row r="4806" spans="1:8" ht="21.75" customHeight="1" x14ac:dyDescent="0.2">
      <c r="A4806"/>
      <c r="B4806"/>
      <c r="C4806"/>
      <c r="D4806"/>
      <c r="E4806"/>
      <c r="F4806"/>
      <c r="G4806" s="2"/>
      <c r="H4806" s="48"/>
    </row>
    <row r="4807" spans="1:8" ht="21.75" customHeight="1" x14ac:dyDescent="0.2">
      <c r="A4807"/>
      <c r="B4807"/>
      <c r="C4807"/>
      <c r="D4807"/>
      <c r="E4807"/>
      <c r="F4807"/>
      <c r="G4807" s="2"/>
      <c r="H4807" s="48"/>
    </row>
    <row r="4808" spans="1:8" ht="21.75" customHeight="1" x14ac:dyDescent="0.2">
      <c r="A4808"/>
      <c r="B4808"/>
      <c r="C4808" s="2"/>
      <c r="D4808" s="2"/>
      <c r="E4808" s="3"/>
      <c r="F4808" s="3"/>
      <c r="G4808" s="2"/>
      <c r="H4808" s="48"/>
    </row>
    <row r="4809" spans="1:8" ht="21.75" customHeight="1" x14ac:dyDescent="0.2">
      <c r="A4809"/>
      <c r="B4809"/>
      <c r="C4809" s="2"/>
      <c r="D4809" s="2"/>
      <c r="E4809" s="3"/>
      <c r="F4809" s="3"/>
      <c r="G4809" s="2"/>
      <c r="H4809" s="48"/>
    </row>
    <row r="4810" spans="1:8" ht="21.75" customHeight="1" x14ac:dyDescent="0.2">
      <c r="A4810"/>
      <c r="B4810"/>
      <c r="C4810"/>
      <c r="D4810"/>
      <c r="E4810"/>
      <c r="F4810"/>
      <c r="G4810" s="2"/>
      <c r="H4810" s="48"/>
    </row>
    <row r="4811" spans="1:8" ht="21.75" customHeight="1" x14ac:dyDescent="0.2">
      <c r="A4811"/>
      <c r="B4811"/>
      <c r="C4811"/>
      <c r="D4811"/>
      <c r="E4811"/>
      <c r="F4811"/>
      <c r="G4811" s="2"/>
      <c r="H4811" s="48"/>
    </row>
    <row r="4812" spans="1:8" ht="21.75" customHeight="1" x14ac:dyDescent="0.2">
      <c r="A4812"/>
      <c r="B4812"/>
      <c r="C4812"/>
      <c r="D4812"/>
      <c r="E4812"/>
      <c r="F4812"/>
      <c r="G4812" s="2"/>
      <c r="H4812" s="48"/>
    </row>
    <row r="4813" spans="1:8" ht="21.75" customHeight="1" x14ac:dyDescent="0.2">
      <c r="A4813"/>
      <c r="B4813"/>
      <c r="C4813"/>
      <c r="D4813"/>
      <c r="E4813"/>
      <c r="F4813"/>
      <c r="G4813" s="2"/>
      <c r="H4813" s="48"/>
    </row>
    <row r="4814" spans="1:8" ht="21.75" customHeight="1" x14ac:dyDescent="0.2">
      <c r="A4814"/>
      <c r="B4814"/>
      <c r="C4814"/>
      <c r="D4814"/>
      <c r="E4814"/>
      <c r="F4814"/>
      <c r="G4814" s="2"/>
      <c r="H4814" s="48"/>
    </row>
    <row r="4815" spans="1:8" ht="21.75" customHeight="1" x14ac:dyDescent="0.2">
      <c r="A4815"/>
      <c r="B4815"/>
      <c r="C4815"/>
      <c r="D4815"/>
      <c r="E4815"/>
      <c r="F4815"/>
      <c r="G4815" s="2"/>
      <c r="H4815" s="48"/>
    </row>
    <row r="4816" spans="1:8" ht="21.75" customHeight="1" x14ac:dyDescent="0.2">
      <c r="A4816"/>
      <c r="B4816"/>
      <c r="C4816"/>
      <c r="D4816"/>
      <c r="E4816"/>
      <c r="F4816"/>
      <c r="G4816" s="2"/>
      <c r="H4816" s="48"/>
    </row>
    <row r="4817" spans="1:8" ht="21.75" customHeight="1" x14ac:dyDescent="0.2">
      <c r="A4817"/>
      <c r="B4817"/>
      <c r="C4817"/>
      <c r="D4817"/>
      <c r="E4817"/>
      <c r="F4817"/>
      <c r="G4817" s="2"/>
      <c r="H4817" s="48"/>
    </row>
    <row r="4818" spans="1:8" ht="21.75" customHeight="1" x14ac:dyDescent="0.2">
      <c r="A4818"/>
      <c r="B4818"/>
      <c r="C4818"/>
      <c r="D4818"/>
      <c r="E4818"/>
      <c r="F4818"/>
      <c r="G4818" s="2"/>
      <c r="H4818" s="48"/>
    </row>
    <row r="4819" spans="1:8" ht="21.75" customHeight="1" x14ac:dyDescent="0.2">
      <c r="A4819"/>
      <c r="B4819"/>
      <c r="C4819" s="2"/>
      <c r="D4819" s="2"/>
      <c r="E4819" s="3"/>
      <c r="F4819" s="3"/>
      <c r="G4819" s="2"/>
      <c r="H4819" s="48"/>
    </row>
    <row r="4820" spans="1:8" ht="21.75" customHeight="1" x14ac:dyDescent="0.2">
      <c r="A4820"/>
      <c r="B4820"/>
      <c r="C4820"/>
      <c r="D4820"/>
      <c r="E4820"/>
      <c r="F4820"/>
      <c r="G4820" s="2"/>
      <c r="H4820" s="48"/>
    </row>
    <row r="4821" spans="1:8" ht="21.75" customHeight="1" x14ac:dyDescent="0.2">
      <c r="A4821"/>
      <c r="B4821"/>
      <c r="C4821"/>
      <c r="D4821"/>
      <c r="E4821"/>
      <c r="F4821"/>
      <c r="G4821" s="2"/>
      <c r="H4821" s="48"/>
    </row>
    <row r="4822" spans="1:8" ht="21.75" customHeight="1" x14ac:dyDescent="0.2">
      <c r="A4822"/>
      <c r="B4822"/>
      <c r="C4822"/>
      <c r="D4822"/>
      <c r="E4822"/>
      <c r="F4822"/>
      <c r="G4822" s="2"/>
      <c r="H4822" s="48"/>
    </row>
    <row r="4823" spans="1:8" ht="21.75" customHeight="1" x14ac:dyDescent="0.2">
      <c r="A4823"/>
      <c r="B4823"/>
      <c r="C4823"/>
      <c r="D4823"/>
      <c r="E4823"/>
      <c r="F4823"/>
      <c r="G4823" s="2"/>
      <c r="H4823" s="48"/>
    </row>
    <row r="4824" spans="1:8" ht="21.75" customHeight="1" x14ac:dyDescent="0.2">
      <c r="A4824"/>
      <c r="B4824"/>
      <c r="C4824"/>
      <c r="D4824"/>
      <c r="E4824"/>
      <c r="F4824"/>
      <c r="G4824" s="2"/>
      <c r="H4824" s="48"/>
    </row>
    <row r="4825" spans="1:8" ht="21.75" customHeight="1" x14ac:dyDescent="0.2">
      <c r="A4825"/>
      <c r="B4825"/>
      <c r="C4825"/>
      <c r="D4825"/>
      <c r="E4825"/>
      <c r="F4825"/>
      <c r="G4825" s="2"/>
      <c r="H4825" s="48"/>
    </row>
    <row r="4826" spans="1:8" ht="21.75" customHeight="1" x14ac:dyDescent="0.2">
      <c r="A4826"/>
      <c r="B4826"/>
      <c r="C4826" s="2"/>
      <c r="D4826" s="2"/>
      <c r="E4826" s="3"/>
      <c r="F4826" s="3"/>
      <c r="G4826" s="2"/>
      <c r="H4826" s="48"/>
    </row>
    <row r="4827" spans="1:8" ht="21.75" customHeight="1" x14ac:dyDescent="0.2">
      <c r="A4827"/>
      <c r="B4827"/>
      <c r="C4827" s="2"/>
      <c r="D4827" s="2"/>
      <c r="E4827" s="3"/>
      <c r="F4827" s="3"/>
      <c r="G4827" s="2"/>
      <c r="H4827" s="48"/>
    </row>
    <row r="4828" spans="1:8" ht="21.75" customHeight="1" x14ac:dyDescent="0.2">
      <c r="A4828"/>
      <c r="B4828"/>
      <c r="C4828"/>
      <c r="D4828"/>
      <c r="E4828"/>
      <c r="F4828"/>
      <c r="G4828" s="2"/>
      <c r="H4828" s="48"/>
    </row>
    <row r="4829" spans="1:8" ht="21.75" customHeight="1" x14ac:dyDescent="0.2">
      <c r="A4829"/>
      <c r="B4829"/>
      <c r="C4829"/>
      <c r="D4829"/>
      <c r="E4829"/>
      <c r="F4829"/>
      <c r="G4829" s="2"/>
      <c r="H4829" s="48"/>
    </row>
    <row r="4830" spans="1:8" ht="21.75" customHeight="1" x14ac:dyDescent="0.2">
      <c r="A4830"/>
      <c r="B4830"/>
      <c r="C4830"/>
      <c r="D4830"/>
      <c r="E4830"/>
      <c r="F4830"/>
      <c r="G4830" s="2"/>
      <c r="H4830" s="48"/>
    </row>
    <row r="4831" spans="1:8" ht="21.75" customHeight="1" x14ac:dyDescent="0.2">
      <c r="A4831"/>
      <c r="B4831"/>
      <c r="C4831"/>
      <c r="D4831"/>
      <c r="E4831"/>
      <c r="F4831"/>
      <c r="G4831" s="2"/>
      <c r="H4831" s="48"/>
    </row>
    <row r="4832" spans="1:8" ht="21.75" customHeight="1" x14ac:dyDescent="0.2">
      <c r="A4832"/>
      <c r="B4832"/>
      <c r="C4832"/>
      <c r="D4832"/>
      <c r="E4832"/>
      <c r="F4832"/>
      <c r="G4832" s="2"/>
      <c r="H4832" s="48"/>
    </row>
    <row r="4833" spans="1:8" ht="21.75" customHeight="1" x14ac:dyDescent="0.2">
      <c r="A4833"/>
      <c r="B4833"/>
      <c r="C4833"/>
      <c r="D4833"/>
      <c r="E4833"/>
      <c r="F4833"/>
      <c r="G4833" s="2"/>
      <c r="H4833" s="48"/>
    </row>
    <row r="4834" spans="1:8" ht="21.75" customHeight="1" x14ac:dyDescent="0.2">
      <c r="A4834"/>
      <c r="B4834"/>
      <c r="C4834"/>
      <c r="D4834"/>
      <c r="E4834"/>
      <c r="F4834"/>
      <c r="G4834" s="2"/>
      <c r="H4834" s="48"/>
    </row>
    <row r="4835" spans="1:8" ht="21.75" customHeight="1" x14ac:dyDescent="0.2">
      <c r="A4835"/>
      <c r="B4835"/>
      <c r="C4835"/>
      <c r="D4835"/>
      <c r="E4835"/>
      <c r="F4835"/>
      <c r="G4835" s="2"/>
      <c r="H4835" s="48"/>
    </row>
    <row r="4836" spans="1:8" ht="21.75" customHeight="1" x14ac:dyDescent="0.2">
      <c r="A4836"/>
      <c r="B4836"/>
      <c r="C4836"/>
      <c r="D4836"/>
      <c r="E4836"/>
      <c r="F4836"/>
      <c r="G4836" s="2"/>
      <c r="H4836" s="48"/>
    </row>
    <row r="4837" spans="1:8" ht="21.75" customHeight="1" x14ac:dyDescent="0.2">
      <c r="A4837"/>
      <c r="B4837"/>
      <c r="C4837"/>
      <c r="D4837"/>
      <c r="E4837"/>
      <c r="F4837"/>
      <c r="G4837" s="2"/>
      <c r="H4837" s="48"/>
    </row>
    <row r="4838" spans="1:8" ht="21.75" customHeight="1" x14ac:dyDescent="0.2">
      <c r="A4838"/>
      <c r="B4838"/>
      <c r="C4838"/>
      <c r="D4838"/>
      <c r="E4838"/>
      <c r="F4838"/>
      <c r="G4838" s="2"/>
      <c r="H4838" s="48"/>
    </row>
    <row r="4839" spans="1:8" ht="21.75" customHeight="1" x14ac:dyDescent="0.2">
      <c r="A4839"/>
      <c r="B4839"/>
      <c r="C4839" s="2"/>
      <c r="D4839" s="2"/>
      <c r="E4839" s="3"/>
      <c r="F4839" s="3"/>
      <c r="G4839" s="2"/>
      <c r="H4839" s="48"/>
    </row>
    <row r="4840" spans="1:8" ht="21.75" customHeight="1" x14ac:dyDescent="0.2">
      <c r="A4840"/>
      <c r="B4840"/>
      <c r="C4840" s="2"/>
      <c r="D4840" s="2"/>
      <c r="E4840" s="3"/>
      <c r="F4840" s="3"/>
      <c r="G4840" s="2"/>
      <c r="H4840" s="48"/>
    </row>
    <row r="4841" spans="1:8" ht="21.75" customHeight="1" x14ac:dyDescent="0.2">
      <c r="A4841"/>
      <c r="B4841"/>
      <c r="C4841"/>
      <c r="D4841"/>
      <c r="E4841"/>
      <c r="F4841"/>
      <c r="G4841" s="2"/>
      <c r="H4841" s="48"/>
    </row>
    <row r="4842" spans="1:8" ht="21.75" customHeight="1" x14ac:dyDescent="0.2">
      <c r="A4842"/>
      <c r="B4842"/>
      <c r="C4842"/>
      <c r="D4842"/>
      <c r="E4842"/>
      <c r="F4842"/>
      <c r="G4842" s="2"/>
      <c r="H4842" s="48"/>
    </row>
    <row r="4843" spans="1:8" ht="21.75" customHeight="1" x14ac:dyDescent="0.2">
      <c r="A4843"/>
      <c r="B4843"/>
      <c r="C4843"/>
      <c r="D4843"/>
      <c r="E4843"/>
      <c r="F4843"/>
      <c r="G4843" s="2"/>
      <c r="H4843" s="48"/>
    </row>
    <row r="4844" spans="1:8" ht="21.75" customHeight="1" x14ac:dyDescent="0.2">
      <c r="A4844"/>
      <c r="B4844"/>
      <c r="C4844"/>
      <c r="D4844"/>
      <c r="E4844"/>
      <c r="F4844"/>
      <c r="G4844" s="2"/>
      <c r="H4844" s="48"/>
    </row>
    <row r="4845" spans="1:8" ht="21.75" customHeight="1" x14ac:dyDescent="0.2">
      <c r="A4845"/>
      <c r="B4845"/>
      <c r="C4845"/>
      <c r="D4845"/>
      <c r="E4845"/>
      <c r="F4845"/>
      <c r="G4845" s="2"/>
      <c r="H4845" s="48"/>
    </row>
    <row r="4846" spans="1:8" ht="21.75" customHeight="1" x14ac:dyDescent="0.2">
      <c r="A4846"/>
      <c r="B4846"/>
      <c r="C4846"/>
      <c r="D4846"/>
      <c r="E4846"/>
      <c r="F4846"/>
      <c r="G4846" s="2"/>
      <c r="H4846" s="48"/>
    </row>
    <row r="4847" spans="1:8" ht="21.75" customHeight="1" x14ac:dyDescent="0.2">
      <c r="A4847"/>
      <c r="B4847"/>
      <c r="C4847"/>
      <c r="D4847"/>
      <c r="E4847"/>
      <c r="F4847"/>
      <c r="G4847" s="2"/>
      <c r="H4847" s="48"/>
    </row>
    <row r="4848" spans="1:8" ht="21.75" customHeight="1" x14ac:dyDescent="0.2">
      <c r="A4848"/>
      <c r="B4848"/>
      <c r="C4848"/>
      <c r="D4848"/>
      <c r="E4848"/>
      <c r="F4848"/>
      <c r="G4848" s="2"/>
      <c r="H4848" s="48"/>
    </row>
    <row r="4849" spans="1:8" ht="21.75" customHeight="1" x14ac:dyDescent="0.2">
      <c r="A4849"/>
      <c r="B4849"/>
      <c r="C4849"/>
      <c r="D4849"/>
      <c r="E4849"/>
      <c r="F4849"/>
      <c r="G4849" s="2"/>
      <c r="H4849" s="48"/>
    </row>
    <row r="4850" spans="1:8" ht="21.75" customHeight="1" x14ac:dyDescent="0.2">
      <c r="A4850"/>
      <c r="B4850"/>
      <c r="C4850" s="2"/>
      <c r="D4850" s="2"/>
      <c r="E4850" s="3"/>
      <c r="F4850" s="3"/>
      <c r="G4850" s="2"/>
      <c r="H4850" s="48"/>
    </row>
    <row r="4851" spans="1:8" ht="21.75" customHeight="1" x14ac:dyDescent="0.2">
      <c r="A4851"/>
      <c r="B4851"/>
      <c r="C4851" s="2"/>
      <c r="D4851" s="2"/>
      <c r="E4851" s="3"/>
      <c r="F4851" s="3"/>
      <c r="G4851" s="2"/>
      <c r="H4851" s="48"/>
    </row>
    <row r="4852" spans="1:8" ht="21.75" customHeight="1" x14ac:dyDescent="0.2">
      <c r="A4852" s="20"/>
      <c r="B4852" s="20"/>
      <c r="C4852" s="20"/>
      <c r="D4852" s="20"/>
      <c r="E4852" s="20"/>
      <c r="F4852" s="20"/>
      <c r="G4852" s="41"/>
      <c r="H4852" s="51"/>
    </row>
    <row r="6277" ht="23.25" customHeight="1" x14ac:dyDescent="0.2"/>
  </sheetData>
  <dataConsolidate>
    <dataRefs count="1">
      <dataRef ref="J2014" sheet="SoldData"/>
    </dataRefs>
  </dataConsolidate>
  <phoneticPr fontId="3" type="noConversion"/>
  <printOptions gridLines="1"/>
  <pageMargins left="0.5" right="0.5" top="0.5" bottom="0.5" header="0.5" footer="0.5"/>
  <pageSetup scale="75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27"/>
  <sheetViews>
    <sheetView workbookViewId="0">
      <selection activeCell="E21" sqref="E21"/>
    </sheetView>
  </sheetViews>
  <sheetFormatPr defaultRowHeight="12.75" x14ac:dyDescent="0.2"/>
  <cols>
    <col min="1" max="1" width="5.85546875" customWidth="1"/>
    <col min="2" max="2" width="27.5703125" customWidth="1"/>
    <col min="3" max="3" width="39.85546875" customWidth="1"/>
    <col min="4" max="4" width="15.85546875" style="137" customWidth="1"/>
    <col min="5" max="5" width="9.5703125" style="31" customWidth="1"/>
    <col min="6" max="6" width="8" style="31" customWidth="1"/>
    <col min="7" max="7" width="9.7109375" style="147" customWidth="1"/>
    <col min="8" max="8" width="6.140625" style="110" customWidth="1"/>
    <col min="9" max="9" width="11.140625" style="147" customWidth="1"/>
    <col min="10" max="10" width="8.42578125" style="31" customWidth="1"/>
    <col min="11" max="11" width="6.28515625" style="31" customWidth="1"/>
    <col min="12" max="12" width="9" style="147" customWidth="1"/>
    <col min="13" max="13" width="9.140625" style="40"/>
  </cols>
  <sheetData>
    <row r="1" spans="1:13" s="29" customFormat="1" ht="19.5" customHeight="1" x14ac:dyDescent="0.3">
      <c r="A1" s="152" t="s">
        <v>3875</v>
      </c>
      <c r="B1" s="153"/>
      <c r="D1" s="134"/>
      <c r="E1" s="32"/>
      <c r="F1" s="32"/>
      <c r="G1" s="144"/>
      <c r="H1" s="138"/>
      <c r="I1" s="144"/>
      <c r="J1" s="32"/>
      <c r="K1" s="32"/>
      <c r="L1" s="144"/>
      <c r="M1" s="39"/>
    </row>
    <row r="2" spans="1:13" s="29" customFormat="1" ht="19.5" customHeight="1" x14ac:dyDescent="0.25">
      <c r="A2" s="154" t="s">
        <v>3876</v>
      </c>
      <c r="B2" s="153"/>
      <c r="D2" s="134"/>
      <c r="E2" s="32"/>
      <c r="F2" s="32"/>
      <c r="G2" s="144"/>
      <c r="H2" s="138"/>
      <c r="I2" s="144"/>
      <c r="J2" s="32"/>
      <c r="K2" s="32"/>
      <c r="L2" s="144"/>
      <c r="M2" s="39"/>
    </row>
    <row r="3" spans="1:13" s="29" customFormat="1" ht="19.5" customHeight="1" x14ac:dyDescent="0.25">
      <c r="A3" s="154" t="s">
        <v>3877</v>
      </c>
      <c r="B3" s="153"/>
      <c r="D3" s="134"/>
      <c r="E3" s="32"/>
      <c r="F3" s="32"/>
      <c r="G3" s="144"/>
      <c r="H3" s="138"/>
      <c r="I3" s="144"/>
      <c r="J3" s="32"/>
      <c r="K3" s="32"/>
      <c r="L3" s="144"/>
      <c r="M3" s="39"/>
    </row>
    <row r="4" spans="1:13" s="29" customFormat="1" ht="19.5" customHeight="1" x14ac:dyDescent="0.25">
      <c r="A4" s="69"/>
      <c r="D4" s="134" t="s">
        <v>1282</v>
      </c>
      <c r="E4" s="32"/>
      <c r="F4" s="32"/>
      <c r="G4" s="144"/>
      <c r="H4" s="138"/>
      <c r="I4" s="144"/>
      <c r="J4" s="32" t="s">
        <v>1281</v>
      </c>
      <c r="K4" s="32"/>
      <c r="L4" s="144"/>
      <c r="M4" s="39"/>
    </row>
    <row r="5" spans="1:13" s="29" customFormat="1" x14ac:dyDescent="0.2">
      <c r="A5" s="59" t="s">
        <v>373</v>
      </c>
      <c r="B5" s="71" t="s">
        <v>296</v>
      </c>
      <c r="C5" s="71" t="s">
        <v>418</v>
      </c>
      <c r="D5" s="135" t="s">
        <v>293</v>
      </c>
      <c r="E5" s="70" t="s">
        <v>224</v>
      </c>
      <c r="F5" s="70" t="s">
        <v>414</v>
      </c>
      <c r="G5" s="145" t="s">
        <v>415</v>
      </c>
      <c r="H5" s="139" t="s">
        <v>3732</v>
      </c>
      <c r="I5" s="145" t="s">
        <v>3733</v>
      </c>
      <c r="J5" s="70" t="s">
        <v>224</v>
      </c>
      <c r="K5" s="70" t="s">
        <v>414</v>
      </c>
      <c r="L5" s="145" t="s">
        <v>415</v>
      </c>
      <c r="M5" s="39"/>
    </row>
    <row r="6" spans="1:13" s="29" customFormat="1" x14ac:dyDescent="0.2">
      <c r="A6" s="72"/>
      <c r="B6" s="73" t="s">
        <v>914</v>
      </c>
      <c r="C6" s="73"/>
      <c r="D6" s="136">
        <f>SUM(D7:D589)</f>
        <v>483724083</v>
      </c>
      <c r="E6" s="103">
        <f>SUM(E7:E883)</f>
        <v>2349</v>
      </c>
      <c r="F6" s="103">
        <f>SUM(F7:F883)</f>
        <v>684</v>
      </c>
      <c r="G6" s="146">
        <f t="shared" ref="G6:G69" si="0">+F6/E6</f>
        <v>0.29118773946360155</v>
      </c>
      <c r="H6" s="103">
        <f>SUM(H7:H883)</f>
        <v>1255</v>
      </c>
      <c r="I6" s="146">
        <f>+H6/E6</f>
        <v>0.53426990208599401</v>
      </c>
      <c r="J6" s="103">
        <f>SUM(J7:J883)</f>
        <v>161</v>
      </c>
      <c r="K6" s="103">
        <f>SUM(K7:K883)</f>
        <v>32</v>
      </c>
      <c r="L6" s="146">
        <f>+K6/J6</f>
        <v>0.19875776397515527</v>
      </c>
      <c r="M6" s="39"/>
    </row>
    <row r="7" spans="1:13" x14ac:dyDescent="0.2">
      <c r="A7">
        <v>1</v>
      </c>
      <c r="B7" t="s">
        <v>326</v>
      </c>
      <c r="C7" t="s">
        <v>1844</v>
      </c>
      <c r="D7" s="115">
        <v>15916938</v>
      </c>
      <c r="E7" s="31">
        <v>81</v>
      </c>
      <c r="F7" s="31">
        <v>7</v>
      </c>
      <c r="G7" s="147">
        <f t="shared" si="0"/>
        <v>8.6419753086419748E-2</v>
      </c>
      <c r="H7" s="31">
        <v>58</v>
      </c>
      <c r="I7" s="117">
        <v>0.71604938271604934</v>
      </c>
      <c r="J7" s="31">
        <v>16</v>
      </c>
      <c r="K7" s="31">
        <v>1</v>
      </c>
      <c r="L7" s="147">
        <f t="shared" ref="L7:L70" si="1">IF(J7=0,0,K7/J7)</f>
        <v>6.25E-2</v>
      </c>
      <c r="M7"/>
    </row>
    <row r="8" spans="1:13" x14ac:dyDescent="0.2">
      <c r="A8">
        <f t="shared" ref="A8:A71" si="2">+A7+1</f>
        <v>2</v>
      </c>
      <c r="B8" t="s">
        <v>1872</v>
      </c>
      <c r="C8" t="s">
        <v>1843</v>
      </c>
      <c r="D8" s="115">
        <v>9824825</v>
      </c>
      <c r="E8" s="31">
        <v>30</v>
      </c>
      <c r="F8" s="31">
        <v>4</v>
      </c>
      <c r="G8" s="147">
        <f t="shared" si="0"/>
        <v>0.13333333333333333</v>
      </c>
      <c r="H8" s="31">
        <v>10</v>
      </c>
      <c r="I8" s="117">
        <v>0.33333333333333331</v>
      </c>
      <c r="J8" s="31">
        <v>7</v>
      </c>
      <c r="K8" s="31">
        <v>2</v>
      </c>
      <c r="L8" s="147">
        <f t="shared" si="1"/>
        <v>0.2857142857142857</v>
      </c>
      <c r="M8"/>
    </row>
    <row r="9" spans="1:13" x14ac:dyDescent="0.2">
      <c r="A9">
        <f t="shared" si="2"/>
        <v>3</v>
      </c>
      <c r="B9" t="s">
        <v>908</v>
      </c>
      <c r="C9" t="s">
        <v>5</v>
      </c>
      <c r="D9" s="115">
        <v>8347800</v>
      </c>
      <c r="E9" s="31">
        <v>26</v>
      </c>
      <c r="F9" s="31">
        <v>20</v>
      </c>
      <c r="G9" s="147">
        <f t="shared" si="0"/>
        <v>0.76923076923076927</v>
      </c>
      <c r="H9" s="31">
        <v>11</v>
      </c>
      <c r="I9" s="117">
        <v>0.42307692307692307</v>
      </c>
      <c r="J9" s="31">
        <v>5</v>
      </c>
      <c r="K9" s="31">
        <v>4</v>
      </c>
      <c r="L9" s="147">
        <f t="shared" si="1"/>
        <v>0.8</v>
      </c>
      <c r="M9"/>
    </row>
    <row r="10" spans="1:13" x14ac:dyDescent="0.2">
      <c r="A10">
        <f t="shared" si="2"/>
        <v>4</v>
      </c>
      <c r="B10" t="s">
        <v>117</v>
      </c>
      <c r="C10" t="s">
        <v>1535</v>
      </c>
      <c r="D10" s="115">
        <v>7885099</v>
      </c>
      <c r="E10" s="31">
        <v>18</v>
      </c>
      <c r="F10" s="31">
        <v>8</v>
      </c>
      <c r="G10" s="147">
        <f t="shared" si="0"/>
        <v>0.44444444444444442</v>
      </c>
      <c r="H10" s="31">
        <v>9</v>
      </c>
      <c r="I10" s="117">
        <v>0.5</v>
      </c>
      <c r="J10" s="31">
        <v>0</v>
      </c>
      <c r="K10" s="31">
        <v>0</v>
      </c>
      <c r="L10" s="147">
        <f t="shared" si="1"/>
        <v>0</v>
      </c>
      <c r="M10"/>
    </row>
    <row r="11" spans="1:13" x14ac:dyDescent="0.2">
      <c r="A11">
        <f t="shared" si="2"/>
        <v>5</v>
      </c>
      <c r="B11" t="s">
        <v>1906</v>
      </c>
      <c r="C11" t="s">
        <v>1099</v>
      </c>
      <c r="D11" s="115">
        <v>7140350</v>
      </c>
      <c r="E11" s="31">
        <v>29</v>
      </c>
      <c r="F11" s="31">
        <v>6</v>
      </c>
      <c r="G11" s="147">
        <f t="shared" si="0"/>
        <v>0.20689655172413793</v>
      </c>
      <c r="H11" s="31">
        <v>5</v>
      </c>
      <c r="I11" s="117">
        <v>0.17241379310344829</v>
      </c>
      <c r="J11" s="31">
        <v>3</v>
      </c>
      <c r="K11" s="31">
        <v>0</v>
      </c>
      <c r="L11" s="147">
        <f t="shared" si="1"/>
        <v>0</v>
      </c>
      <c r="M11"/>
    </row>
    <row r="12" spans="1:13" x14ac:dyDescent="0.2">
      <c r="A12">
        <f t="shared" si="2"/>
        <v>6</v>
      </c>
      <c r="B12" t="s">
        <v>566</v>
      </c>
      <c r="C12" t="s">
        <v>1842</v>
      </c>
      <c r="D12" s="115">
        <v>6965650</v>
      </c>
      <c r="E12" s="31">
        <v>30</v>
      </c>
      <c r="F12" s="31">
        <v>28</v>
      </c>
      <c r="G12" s="147">
        <f t="shared" si="0"/>
        <v>0.93333333333333335</v>
      </c>
      <c r="H12" s="31">
        <v>7</v>
      </c>
      <c r="I12" s="117">
        <v>0.23333333333333334</v>
      </c>
      <c r="J12" s="31">
        <v>1</v>
      </c>
      <c r="K12" s="31">
        <v>1</v>
      </c>
      <c r="L12" s="147">
        <f t="shared" si="1"/>
        <v>1</v>
      </c>
      <c r="M12"/>
    </row>
    <row r="13" spans="1:13" x14ac:dyDescent="0.2">
      <c r="A13">
        <f t="shared" si="2"/>
        <v>7</v>
      </c>
      <c r="B13" t="s">
        <v>1882</v>
      </c>
      <c r="C13" t="s">
        <v>1535</v>
      </c>
      <c r="D13" s="115">
        <v>6693500</v>
      </c>
      <c r="E13" s="31">
        <v>17</v>
      </c>
      <c r="F13" s="31">
        <v>6</v>
      </c>
      <c r="G13" s="147">
        <f t="shared" si="0"/>
        <v>0.35294117647058826</v>
      </c>
      <c r="H13" s="31">
        <v>2</v>
      </c>
      <c r="I13" s="117">
        <v>0.11764705882352941</v>
      </c>
      <c r="J13" s="31">
        <v>0</v>
      </c>
      <c r="K13" s="31">
        <v>0</v>
      </c>
      <c r="L13" s="147">
        <f t="shared" si="1"/>
        <v>0</v>
      </c>
      <c r="M13"/>
    </row>
    <row r="14" spans="1:13" x14ac:dyDescent="0.2">
      <c r="A14">
        <f t="shared" si="2"/>
        <v>8</v>
      </c>
      <c r="B14" t="s">
        <v>574</v>
      </c>
      <c r="C14" t="s">
        <v>1535</v>
      </c>
      <c r="D14" s="115">
        <v>5270400</v>
      </c>
      <c r="E14" s="31">
        <v>12</v>
      </c>
      <c r="F14" s="31">
        <v>7</v>
      </c>
      <c r="G14" s="147">
        <f t="shared" si="0"/>
        <v>0.58333333333333337</v>
      </c>
      <c r="H14" s="31">
        <v>6</v>
      </c>
      <c r="I14" s="117">
        <v>0.5</v>
      </c>
      <c r="J14" s="31">
        <v>1</v>
      </c>
      <c r="K14" s="31">
        <v>1</v>
      </c>
      <c r="L14" s="147">
        <f t="shared" si="1"/>
        <v>1</v>
      </c>
      <c r="M14"/>
    </row>
    <row r="15" spans="1:13" ht="11.25" customHeight="1" x14ac:dyDescent="0.2">
      <c r="A15">
        <f t="shared" si="2"/>
        <v>9</v>
      </c>
      <c r="B15" t="s">
        <v>1222</v>
      </c>
      <c r="C15" t="s">
        <v>1099</v>
      </c>
      <c r="D15" s="115">
        <v>5194850</v>
      </c>
      <c r="E15" s="31">
        <v>37</v>
      </c>
      <c r="F15" s="31">
        <v>8</v>
      </c>
      <c r="G15" s="147">
        <f t="shared" si="0"/>
        <v>0.21621621621621623</v>
      </c>
      <c r="H15" s="31">
        <v>6</v>
      </c>
      <c r="I15" s="117">
        <v>0.16216216216216217</v>
      </c>
      <c r="J15" s="31">
        <v>2</v>
      </c>
      <c r="K15" s="31">
        <v>0</v>
      </c>
      <c r="L15" s="147">
        <f t="shared" si="1"/>
        <v>0</v>
      </c>
      <c r="M15"/>
    </row>
    <row r="16" spans="1:13" x14ac:dyDescent="0.2">
      <c r="A16">
        <f t="shared" si="2"/>
        <v>10</v>
      </c>
      <c r="B16" t="s">
        <v>1298</v>
      </c>
      <c r="C16" t="s">
        <v>1036</v>
      </c>
      <c r="D16" s="115">
        <v>5134652</v>
      </c>
      <c r="E16" s="31">
        <v>23</v>
      </c>
      <c r="F16" s="31">
        <v>2</v>
      </c>
      <c r="G16" s="147">
        <f t="shared" si="0"/>
        <v>8.6956521739130432E-2</v>
      </c>
      <c r="H16" s="31">
        <v>4</v>
      </c>
      <c r="I16" s="117">
        <v>0.17391304347826086</v>
      </c>
      <c r="J16" s="31">
        <v>2</v>
      </c>
      <c r="K16" s="31">
        <v>0</v>
      </c>
      <c r="L16" s="147">
        <f t="shared" si="1"/>
        <v>0</v>
      </c>
      <c r="M16"/>
    </row>
    <row r="17" spans="1:13" x14ac:dyDescent="0.2">
      <c r="A17">
        <f t="shared" si="2"/>
        <v>11</v>
      </c>
      <c r="B17" t="s">
        <v>25</v>
      </c>
      <c r="C17" t="s">
        <v>1840</v>
      </c>
      <c r="D17" s="115">
        <v>5107225</v>
      </c>
      <c r="E17" s="31">
        <v>17</v>
      </c>
      <c r="F17" s="31">
        <v>11</v>
      </c>
      <c r="G17" s="147">
        <f t="shared" si="0"/>
        <v>0.6470588235294118</v>
      </c>
      <c r="H17" s="31">
        <v>7</v>
      </c>
      <c r="I17" s="117">
        <v>0.41176470588235292</v>
      </c>
      <c r="J17" s="31">
        <v>0</v>
      </c>
      <c r="K17" s="31">
        <v>0</v>
      </c>
      <c r="L17" s="147">
        <f t="shared" si="1"/>
        <v>0</v>
      </c>
      <c r="M17"/>
    </row>
    <row r="18" spans="1:13" x14ac:dyDescent="0.2">
      <c r="A18">
        <f t="shared" si="2"/>
        <v>12</v>
      </c>
      <c r="B18" t="s">
        <v>1081</v>
      </c>
      <c r="C18" t="s">
        <v>1036</v>
      </c>
      <c r="D18" s="115">
        <v>4844071</v>
      </c>
      <c r="E18" s="31">
        <v>18</v>
      </c>
      <c r="F18" s="31">
        <v>4</v>
      </c>
      <c r="G18" s="147">
        <f t="shared" si="0"/>
        <v>0.22222222222222221</v>
      </c>
      <c r="H18" s="31">
        <v>18</v>
      </c>
      <c r="I18" s="117">
        <v>1</v>
      </c>
      <c r="J18" s="31">
        <v>0</v>
      </c>
      <c r="K18" s="31">
        <v>0</v>
      </c>
      <c r="L18" s="147">
        <f t="shared" si="1"/>
        <v>0</v>
      </c>
      <c r="M18"/>
    </row>
    <row r="19" spans="1:13" x14ac:dyDescent="0.2">
      <c r="A19">
        <f t="shared" si="2"/>
        <v>13</v>
      </c>
      <c r="B19" t="s">
        <v>1910</v>
      </c>
      <c r="C19" t="s">
        <v>1842</v>
      </c>
      <c r="D19" s="115">
        <v>4486640</v>
      </c>
      <c r="E19" s="31">
        <v>18</v>
      </c>
      <c r="F19" s="31">
        <v>17</v>
      </c>
      <c r="G19" s="147">
        <f t="shared" si="0"/>
        <v>0.94444444444444442</v>
      </c>
      <c r="H19" s="31">
        <v>7</v>
      </c>
      <c r="I19" s="117">
        <v>0.3888888888888889</v>
      </c>
      <c r="J19" s="31">
        <v>2</v>
      </c>
      <c r="K19" s="31">
        <v>2</v>
      </c>
      <c r="L19" s="147">
        <f t="shared" si="1"/>
        <v>1</v>
      </c>
      <c r="M19"/>
    </row>
    <row r="20" spans="1:13" x14ac:dyDescent="0.2">
      <c r="A20">
        <f t="shared" si="2"/>
        <v>14</v>
      </c>
      <c r="B20" t="s">
        <v>764</v>
      </c>
      <c r="C20" t="s">
        <v>1842</v>
      </c>
      <c r="D20" s="115">
        <v>4335200</v>
      </c>
      <c r="E20" s="31">
        <v>14</v>
      </c>
      <c r="F20" s="31">
        <v>8</v>
      </c>
      <c r="G20" s="147">
        <f t="shared" si="0"/>
        <v>0.5714285714285714</v>
      </c>
      <c r="H20" s="31">
        <v>7</v>
      </c>
      <c r="I20" s="117">
        <v>0.5</v>
      </c>
      <c r="J20" s="31">
        <v>0</v>
      </c>
      <c r="K20" s="31">
        <v>0</v>
      </c>
      <c r="L20" s="147">
        <f t="shared" si="1"/>
        <v>0</v>
      </c>
      <c r="M20"/>
    </row>
    <row r="21" spans="1:13" x14ac:dyDescent="0.2">
      <c r="A21">
        <f t="shared" si="2"/>
        <v>15</v>
      </c>
      <c r="B21" t="s">
        <v>152</v>
      </c>
      <c r="C21" t="s">
        <v>1842</v>
      </c>
      <c r="D21" s="115">
        <v>3952400</v>
      </c>
      <c r="E21" s="31">
        <v>14</v>
      </c>
      <c r="F21" s="31">
        <v>10</v>
      </c>
      <c r="G21" s="147">
        <f t="shared" si="0"/>
        <v>0.7142857142857143</v>
      </c>
      <c r="H21" s="31">
        <v>6</v>
      </c>
      <c r="I21" s="117">
        <v>0.42857142857142855</v>
      </c>
      <c r="J21" s="31">
        <v>1</v>
      </c>
      <c r="K21" s="31">
        <v>1</v>
      </c>
      <c r="L21" s="147">
        <f t="shared" si="1"/>
        <v>1</v>
      </c>
      <c r="M21"/>
    </row>
    <row r="22" spans="1:13" x14ac:dyDescent="0.2">
      <c r="A22">
        <f t="shared" si="2"/>
        <v>16</v>
      </c>
      <c r="B22" t="s">
        <v>147</v>
      </c>
      <c r="C22" t="s">
        <v>1734</v>
      </c>
      <c r="D22" s="115">
        <v>3834700</v>
      </c>
      <c r="E22" s="31">
        <v>9</v>
      </c>
      <c r="F22" s="31">
        <v>0</v>
      </c>
      <c r="G22" s="147">
        <f t="shared" si="0"/>
        <v>0</v>
      </c>
      <c r="H22" s="31">
        <v>6</v>
      </c>
      <c r="I22" s="117">
        <v>0.66666666666666663</v>
      </c>
      <c r="J22" s="31">
        <v>2</v>
      </c>
      <c r="K22" s="31">
        <v>0</v>
      </c>
      <c r="L22" s="147">
        <f t="shared" si="1"/>
        <v>0</v>
      </c>
      <c r="M22"/>
    </row>
    <row r="23" spans="1:13" x14ac:dyDescent="0.2">
      <c r="A23">
        <f t="shared" si="2"/>
        <v>17</v>
      </c>
      <c r="B23" t="s">
        <v>852</v>
      </c>
      <c r="C23" t="s">
        <v>1258</v>
      </c>
      <c r="D23" s="115">
        <v>3776000</v>
      </c>
      <c r="E23" s="31">
        <v>14</v>
      </c>
      <c r="F23" s="31">
        <v>0</v>
      </c>
      <c r="G23" s="147">
        <f t="shared" si="0"/>
        <v>0</v>
      </c>
      <c r="H23" s="31">
        <v>7</v>
      </c>
      <c r="I23" s="117">
        <v>0.5</v>
      </c>
      <c r="J23" s="31">
        <v>1</v>
      </c>
      <c r="K23" s="31">
        <v>0</v>
      </c>
      <c r="L23" s="147">
        <f t="shared" si="1"/>
        <v>0</v>
      </c>
      <c r="M23"/>
    </row>
    <row r="24" spans="1:13" x14ac:dyDescent="0.2">
      <c r="A24">
        <f t="shared" si="2"/>
        <v>18</v>
      </c>
      <c r="B24" t="s">
        <v>1542</v>
      </c>
      <c r="C24" t="s">
        <v>1842</v>
      </c>
      <c r="D24" s="115">
        <v>3716220</v>
      </c>
      <c r="E24" s="31">
        <v>10</v>
      </c>
      <c r="F24" s="31">
        <v>6</v>
      </c>
      <c r="G24" s="147">
        <f t="shared" si="0"/>
        <v>0.6</v>
      </c>
      <c r="H24" s="31">
        <v>8</v>
      </c>
      <c r="I24" s="117">
        <v>0.8</v>
      </c>
      <c r="J24" s="31">
        <v>0</v>
      </c>
      <c r="K24" s="31">
        <v>0</v>
      </c>
      <c r="L24" s="147">
        <f t="shared" si="1"/>
        <v>0</v>
      </c>
      <c r="M24"/>
    </row>
    <row r="25" spans="1:13" x14ac:dyDescent="0.2">
      <c r="A25">
        <f t="shared" si="2"/>
        <v>19</v>
      </c>
      <c r="B25" t="s">
        <v>1691</v>
      </c>
      <c r="C25" t="s">
        <v>5</v>
      </c>
      <c r="D25" s="115">
        <v>3696430</v>
      </c>
      <c r="E25" s="31">
        <v>21</v>
      </c>
      <c r="F25" s="31">
        <v>5</v>
      </c>
      <c r="G25" s="147">
        <f t="shared" si="0"/>
        <v>0.23809523809523808</v>
      </c>
      <c r="H25" s="31">
        <v>11</v>
      </c>
      <c r="I25" s="117">
        <v>0.52380952380952384</v>
      </c>
      <c r="J25" s="31">
        <v>2</v>
      </c>
      <c r="K25" s="31">
        <v>1</v>
      </c>
      <c r="L25" s="147">
        <f t="shared" si="1"/>
        <v>0.5</v>
      </c>
      <c r="M25"/>
    </row>
    <row r="26" spans="1:13" x14ac:dyDescent="0.2">
      <c r="A26">
        <f t="shared" si="2"/>
        <v>20</v>
      </c>
      <c r="B26" t="s">
        <v>1855</v>
      </c>
      <c r="C26" t="s">
        <v>1854</v>
      </c>
      <c r="D26" s="115">
        <v>3428850</v>
      </c>
      <c r="E26" s="31">
        <v>19</v>
      </c>
      <c r="F26" s="31">
        <v>3</v>
      </c>
      <c r="G26" s="147">
        <f t="shared" si="0"/>
        <v>0.15789473684210525</v>
      </c>
      <c r="H26" s="31">
        <v>4</v>
      </c>
      <c r="I26" s="117">
        <v>0.21052631578947367</v>
      </c>
      <c r="J26" s="31">
        <v>2</v>
      </c>
      <c r="K26" s="31">
        <v>0</v>
      </c>
      <c r="L26" s="147">
        <f t="shared" si="1"/>
        <v>0</v>
      </c>
      <c r="M26"/>
    </row>
    <row r="27" spans="1:13" x14ac:dyDescent="0.2">
      <c r="A27">
        <f t="shared" si="2"/>
        <v>21</v>
      </c>
      <c r="B27" t="s">
        <v>1040</v>
      </c>
      <c r="C27" t="s">
        <v>5</v>
      </c>
      <c r="D27" s="115">
        <v>3339175</v>
      </c>
      <c r="E27" s="31">
        <v>19</v>
      </c>
      <c r="F27" s="31">
        <v>2</v>
      </c>
      <c r="G27" s="147">
        <f t="shared" si="0"/>
        <v>0.10526315789473684</v>
      </c>
      <c r="H27" s="31">
        <v>9</v>
      </c>
      <c r="I27" s="117">
        <v>0.47368421052631576</v>
      </c>
      <c r="J27" s="31">
        <v>0</v>
      </c>
      <c r="K27" s="31">
        <v>0</v>
      </c>
      <c r="L27" s="147">
        <f t="shared" si="1"/>
        <v>0</v>
      </c>
      <c r="M27"/>
    </row>
    <row r="28" spans="1:13" x14ac:dyDescent="0.2">
      <c r="A28">
        <f t="shared" si="2"/>
        <v>22</v>
      </c>
      <c r="B28" t="s">
        <v>18</v>
      </c>
      <c r="C28" t="s">
        <v>1535</v>
      </c>
      <c r="D28" s="115">
        <v>3272800</v>
      </c>
      <c r="E28" s="31">
        <v>7</v>
      </c>
      <c r="F28" s="31">
        <v>6</v>
      </c>
      <c r="G28" s="147">
        <f t="shared" si="0"/>
        <v>0.8571428571428571</v>
      </c>
      <c r="H28" s="31">
        <v>2</v>
      </c>
      <c r="I28" s="117">
        <v>0.2857142857142857</v>
      </c>
      <c r="J28" s="31">
        <v>0</v>
      </c>
      <c r="K28" s="31">
        <v>0</v>
      </c>
      <c r="L28" s="147">
        <f t="shared" si="1"/>
        <v>0</v>
      </c>
      <c r="M28"/>
    </row>
    <row r="29" spans="1:13" x14ac:dyDescent="0.2">
      <c r="A29">
        <f t="shared" si="2"/>
        <v>23</v>
      </c>
      <c r="B29" t="s">
        <v>546</v>
      </c>
      <c r="C29" t="s">
        <v>547</v>
      </c>
      <c r="D29" s="115">
        <v>3227068</v>
      </c>
      <c r="E29" s="31">
        <v>10</v>
      </c>
      <c r="F29" s="31">
        <v>0</v>
      </c>
      <c r="G29" s="147">
        <f t="shared" si="0"/>
        <v>0</v>
      </c>
      <c r="H29" s="31">
        <v>0</v>
      </c>
      <c r="I29" s="117">
        <v>0</v>
      </c>
      <c r="J29" s="31">
        <v>0</v>
      </c>
      <c r="K29" s="31">
        <v>0</v>
      </c>
      <c r="L29" s="147">
        <f t="shared" si="1"/>
        <v>0</v>
      </c>
      <c r="M29"/>
    </row>
    <row r="30" spans="1:13" x14ac:dyDescent="0.2">
      <c r="A30">
        <f t="shared" si="2"/>
        <v>24</v>
      </c>
      <c r="B30" t="s">
        <v>13</v>
      </c>
      <c r="C30" t="s">
        <v>1840</v>
      </c>
      <c r="D30" s="115">
        <v>3129300</v>
      </c>
      <c r="E30" s="31">
        <v>12</v>
      </c>
      <c r="F30" s="31">
        <v>5</v>
      </c>
      <c r="G30" s="147">
        <f t="shared" si="0"/>
        <v>0.41666666666666669</v>
      </c>
      <c r="H30" s="31">
        <v>6</v>
      </c>
      <c r="I30" s="117">
        <v>0.5</v>
      </c>
      <c r="J30" s="31">
        <v>0</v>
      </c>
      <c r="K30" s="31">
        <v>0</v>
      </c>
      <c r="L30" s="147">
        <f t="shared" si="1"/>
        <v>0</v>
      </c>
      <c r="M30"/>
    </row>
    <row r="31" spans="1:13" x14ac:dyDescent="0.2">
      <c r="A31">
        <f t="shared" si="2"/>
        <v>25</v>
      </c>
      <c r="B31" t="s">
        <v>1702</v>
      </c>
      <c r="C31" t="s">
        <v>1535</v>
      </c>
      <c r="D31" s="115">
        <v>3124224</v>
      </c>
      <c r="E31" s="31">
        <v>14</v>
      </c>
      <c r="F31" s="31">
        <v>5</v>
      </c>
      <c r="G31" s="147">
        <f t="shared" si="0"/>
        <v>0.35714285714285715</v>
      </c>
      <c r="H31" s="31">
        <v>8</v>
      </c>
      <c r="I31" s="117">
        <v>0.5714285714285714</v>
      </c>
      <c r="J31" s="31">
        <v>1</v>
      </c>
      <c r="K31" s="31">
        <v>0</v>
      </c>
      <c r="L31" s="147">
        <f t="shared" si="1"/>
        <v>0</v>
      </c>
      <c r="M31"/>
    </row>
    <row r="32" spans="1:13" x14ac:dyDescent="0.2">
      <c r="A32">
        <f t="shared" si="2"/>
        <v>26</v>
      </c>
      <c r="B32" t="s">
        <v>842</v>
      </c>
      <c r="C32" t="s">
        <v>1940</v>
      </c>
      <c r="D32" s="115">
        <v>3065900</v>
      </c>
      <c r="E32" s="31">
        <v>12</v>
      </c>
      <c r="F32" s="31">
        <v>4</v>
      </c>
      <c r="G32" s="147">
        <f t="shared" si="0"/>
        <v>0.33333333333333331</v>
      </c>
      <c r="H32" s="31">
        <v>8</v>
      </c>
      <c r="I32" s="117">
        <v>0.66666666666666663</v>
      </c>
      <c r="J32" s="31">
        <v>0</v>
      </c>
      <c r="K32" s="31">
        <v>0</v>
      </c>
      <c r="L32" s="147">
        <f t="shared" si="1"/>
        <v>0</v>
      </c>
      <c r="M32"/>
    </row>
    <row r="33" spans="1:13" x14ac:dyDescent="0.2">
      <c r="A33">
        <f t="shared" si="2"/>
        <v>27</v>
      </c>
      <c r="B33" t="s">
        <v>757</v>
      </c>
      <c r="C33" t="s">
        <v>1258</v>
      </c>
      <c r="D33" s="115">
        <v>2955500</v>
      </c>
      <c r="E33" s="31">
        <v>12</v>
      </c>
      <c r="F33" s="31">
        <v>4</v>
      </c>
      <c r="G33" s="147">
        <f t="shared" si="0"/>
        <v>0.33333333333333331</v>
      </c>
      <c r="H33" s="31">
        <v>9</v>
      </c>
      <c r="I33" s="117">
        <v>0.75</v>
      </c>
      <c r="J33" s="31">
        <v>1</v>
      </c>
      <c r="K33" s="31">
        <v>0</v>
      </c>
      <c r="L33" s="147">
        <f t="shared" si="1"/>
        <v>0</v>
      </c>
      <c r="M33"/>
    </row>
    <row r="34" spans="1:13" x14ac:dyDescent="0.2">
      <c r="A34">
        <f t="shared" si="2"/>
        <v>28</v>
      </c>
      <c r="B34" t="s">
        <v>307</v>
      </c>
      <c r="C34" t="s">
        <v>1036</v>
      </c>
      <c r="D34" s="115">
        <v>2910199</v>
      </c>
      <c r="E34" s="31">
        <v>16</v>
      </c>
      <c r="F34" s="31">
        <v>2</v>
      </c>
      <c r="G34" s="147">
        <f t="shared" si="0"/>
        <v>0.125</v>
      </c>
      <c r="H34" s="31">
        <v>4</v>
      </c>
      <c r="I34" s="117">
        <v>0.25</v>
      </c>
      <c r="J34" s="31">
        <v>1</v>
      </c>
      <c r="K34" s="31">
        <v>0</v>
      </c>
      <c r="L34" s="147">
        <f t="shared" si="1"/>
        <v>0</v>
      </c>
      <c r="M34"/>
    </row>
    <row r="35" spans="1:13" x14ac:dyDescent="0.2">
      <c r="A35">
        <f t="shared" si="2"/>
        <v>29</v>
      </c>
      <c r="B35" t="s">
        <v>1908</v>
      </c>
      <c r="C35" t="s">
        <v>1909</v>
      </c>
      <c r="D35" s="115">
        <v>2879630</v>
      </c>
      <c r="E35" s="31">
        <v>8</v>
      </c>
      <c r="F35" s="31">
        <v>0</v>
      </c>
      <c r="G35" s="147">
        <f t="shared" si="0"/>
        <v>0</v>
      </c>
      <c r="H35" s="31">
        <v>0</v>
      </c>
      <c r="I35" s="117">
        <v>0</v>
      </c>
      <c r="J35" s="31">
        <v>0</v>
      </c>
      <c r="K35" s="31">
        <v>0</v>
      </c>
      <c r="L35" s="147">
        <f t="shared" si="1"/>
        <v>0</v>
      </c>
      <c r="M35"/>
    </row>
    <row r="36" spans="1:13" x14ac:dyDescent="0.2">
      <c r="A36">
        <f t="shared" si="2"/>
        <v>30</v>
      </c>
      <c r="B36" t="s">
        <v>2066</v>
      </c>
      <c r="C36" t="s">
        <v>1842</v>
      </c>
      <c r="D36" s="115">
        <v>2870550</v>
      </c>
      <c r="E36" s="31">
        <v>15</v>
      </c>
      <c r="F36" s="31">
        <v>12</v>
      </c>
      <c r="G36" s="147">
        <f t="shared" si="0"/>
        <v>0.8</v>
      </c>
      <c r="H36" s="31">
        <v>13</v>
      </c>
      <c r="I36" s="117">
        <v>0.8666666666666667</v>
      </c>
      <c r="J36" s="31">
        <v>1</v>
      </c>
      <c r="K36" s="31">
        <v>1</v>
      </c>
      <c r="L36" s="147">
        <f t="shared" si="1"/>
        <v>1</v>
      </c>
      <c r="M36"/>
    </row>
    <row r="37" spans="1:13" x14ac:dyDescent="0.2">
      <c r="A37">
        <f t="shared" si="2"/>
        <v>31</v>
      </c>
      <c r="B37" t="s">
        <v>894</v>
      </c>
      <c r="C37" t="s">
        <v>1842</v>
      </c>
      <c r="D37" s="115">
        <v>2811900</v>
      </c>
      <c r="E37" s="31">
        <v>10</v>
      </c>
      <c r="F37" s="31">
        <v>5</v>
      </c>
      <c r="G37" s="147">
        <f t="shared" si="0"/>
        <v>0.5</v>
      </c>
      <c r="H37" s="31">
        <v>6</v>
      </c>
      <c r="I37" s="117">
        <v>0.6</v>
      </c>
      <c r="J37" s="31">
        <v>0</v>
      </c>
      <c r="K37" s="31">
        <v>0</v>
      </c>
      <c r="L37" s="147">
        <f t="shared" si="1"/>
        <v>0</v>
      </c>
      <c r="M37"/>
    </row>
    <row r="38" spans="1:13" x14ac:dyDescent="0.2">
      <c r="A38">
        <f t="shared" si="2"/>
        <v>32</v>
      </c>
      <c r="B38" t="s">
        <v>1629</v>
      </c>
      <c r="C38" t="s">
        <v>1840</v>
      </c>
      <c r="D38" s="115">
        <v>2790800</v>
      </c>
      <c r="E38" s="31">
        <v>10</v>
      </c>
      <c r="F38" s="31">
        <v>8</v>
      </c>
      <c r="G38" s="147">
        <f t="shared" si="0"/>
        <v>0.8</v>
      </c>
      <c r="H38" s="31">
        <v>2</v>
      </c>
      <c r="I38" s="117">
        <v>0.2</v>
      </c>
      <c r="J38" s="31">
        <v>0</v>
      </c>
      <c r="K38" s="31">
        <v>0</v>
      </c>
      <c r="L38" s="147">
        <f t="shared" si="1"/>
        <v>0</v>
      </c>
      <c r="M38"/>
    </row>
    <row r="39" spans="1:13" x14ac:dyDescent="0.2">
      <c r="A39">
        <f t="shared" si="2"/>
        <v>33</v>
      </c>
      <c r="B39" t="s">
        <v>722</v>
      </c>
      <c r="C39" t="s">
        <v>1842</v>
      </c>
      <c r="D39" s="115">
        <v>2744400</v>
      </c>
      <c r="E39" s="31">
        <v>8</v>
      </c>
      <c r="F39" s="31">
        <v>6</v>
      </c>
      <c r="G39" s="147">
        <f t="shared" si="0"/>
        <v>0.75</v>
      </c>
      <c r="H39" s="31">
        <v>5</v>
      </c>
      <c r="I39" s="117">
        <v>0.625</v>
      </c>
      <c r="J39" s="31">
        <v>0</v>
      </c>
      <c r="K39" s="31">
        <v>0</v>
      </c>
      <c r="L39" s="147">
        <f t="shared" si="1"/>
        <v>0</v>
      </c>
      <c r="M39"/>
    </row>
    <row r="40" spans="1:13" x14ac:dyDescent="0.2">
      <c r="A40">
        <f t="shared" si="2"/>
        <v>34</v>
      </c>
      <c r="B40" t="s">
        <v>849</v>
      </c>
      <c r="C40" t="s">
        <v>1854</v>
      </c>
      <c r="D40" s="115">
        <v>2632975</v>
      </c>
      <c r="E40" s="31">
        <v>10</v>
      </c>
      <c r="F40" s="31">
        <v>2</v>
      </c>
      <c r="G40" s="147">
        <f t="shared" si="0"/>
        <v>0.2</v>
      </c>
      <c r="H40" s="31">
        <v>3</v>
      </c>
      <c r="I40" s="117">
        <v>0.3</v>
      </c>
      <c r="J40" s="31">
        <v>1</v>
      </c>
      <c r="K40" s="31">
        <v>0</v>
      </c>
      <c r="L40" s="147">
        <f t="shared" si="1"/>
        <v>0</v>
      </c>
      <c r="M40"/>
    </row>
    <row r="41" spans="1:13" x14ac:dyDescent="0.2">
      <c r="A41">
        <f t="shared" si="2"/>
        <v>35</v>
      </c>
      <c r="B41" t="s">
        <v>1068</v>
      </c>
      <c r="C41" t="s">
        <v>1535</v>
      </c>
      <c r="D41" s="115">
        <v>2630150</v>
      </c>
      <c r="E41" s="31">
        <v>10</v>
      </c>
      <c r="F41" s="31">
        <v>5</v>
      </c>
      <c r="G41" s="147">
        <f t="shared" si="0"/>
        <v>0.5</v>
      </c>
      <c r="H41" s="31">
        <v>8</v>
      </c>
      <c r="I41" s="117">
        <v>0.8</v>
      </c>
      <c r="J41" s="31">
        <v>0</v>
      </c>
      <c r="K41" s="31">
        <v>0</v>
      </c>
      <c r="L41" s="147">
        <f t="shared" si="1"/>
        <v>0</v>
      </c>
      <c r="M41"/>
    </row>
    <row r="42" spans="1:13" x14ac:dyDescent="0.2">
      <c r="A42">
        <f t="shared" si="2"/>
        <v>36</v>
      </c>
      <c r="B42" t="s">
        <v>1926</v>
      </c>
      <c r="C42" t="s">
        <v>1535</v>
      </c>
      <c r="D42" s="115">
        <v>2585680</v>
      </c>
      <c r="E42" s="31">
        <v>7</v>
      </c>
      <c r="F42" s="31">
        <v>0</v>
      </c>
      <c r="G42" s="147">
        <f t="shared" si="0"/>
        <v>0</v>
      </c>
      <c r="H42" s="31">
        <v>5</v>
      </c>
      <c r="I42" s="117">
        <v>0.7142857142857143</v>
      </c>
      <c r="J42" s="31">
        <v>0</v>
      </c>
      <c r="K42" s="31">
        <v>0</v>
      </c>
      <c r="L42" s="147">
        <f t="shared" si="1"/>
        <v>0</v>
      </c>
      <c r="M42"/>
    </row>
    <row r="43" spans="1:13" x14ac:dyDescent="0.2">
      <c r="A43">
        <f t="shared" si="2"/>
        <v>37</v>
      </c>
      <c r="B43" t="s">
        <v>1850</v>
      </c>
      <c r="C43" t="s">
        <v>5</v>
      </c>
      <c r="D43" s="115">
        <v>2453300</v>
      </c>
      <c r="E43" s="31">
        <v>10</v>
      </c>
      <c r="F43" s="31">
        <v>4</v>
      </c>
      <c r="G43" s="147">
        <f t="shared" si="0"/>
        <v>0.4</v>
      </c>
      <c r="H43" s="31">
        <v>8</v>
      </c>
      <c r="I43" s="117">
        <v>0.8</v>
      </c>
      <c r="J43" s="31">
        <v>1</v>
      </c>
      <c r="K43" s="31">
        <v>0</v>
      </c>
      <c r="L43" s="147">
        <f t="shared" si="1"/>
        <v>0</v>
      </c>
      <c r="M43"/>
    </row>
    <row r="44" spans="1:13" x14ac:dyDescent="0.2">
      <c r="A44">
        <f t="shared" si="2"/>
        <v>38</v>
      </c>
      <c r="B44" t="s">
        <v>1125</v>
      </c>
      <c r="C44" t="s">
        <v>303</v>
      </c>
      <c r="D44" s="115">
        <v>2371550</v>
      </c>
      <c r="E44" s="31">
        <v>11</v>
      </c>
      <c r="F44" s="31">
        <v>2</v>
      </c>
      <c r="G44" s="147">
        <f t="shared" si="0"/>
        <v>0.18181818181818182</v>
      </c>
      <c r="H44" s="31">
        <v>6</v>
      </c>
      <c r="I44" s="117">
        <v>0.54545454545454541</v>
      </c>
      <c r="J44" s="31">
        <v>0</v>
      </c>
      <c r="K44" s="31">
        <v>0</v>
      </c>
      <c r="L44" s="147">
        <f t="shared" si="1"/>
        <v>0</v>
      </c>
      <c r="M44"/>
    </row>
    <row r="45" spans="1:13" x14ac:dyDescent="0.2">
      <c r="A45">
        <f t="shared" si="2"/>
        <v>39</v>
      </c>
      <c r="B45" t="s">
        <v>308</v>
      </c>
      <c r="C45" t="s">
        <v>1840</v>
      </c>
      <c r="D45" s="115">
        <v>2352300</v>
      </c>
      <c r="E45" s="31">
        <v>12</v>
      </c>
      <c r="F45" s="31">
        <v>5</v>
      </c>
      <c r="G45" s="147">
        <f t="shared" si="0"/>
        <v>0.41666666666666669</v>
      </c>
      <c r="H45" s="31">
        <v>4</v>
      </c>
      <c r="I45" s="117">
        <v>0.33333333333333331</v>
      </c>
      <c r="J45" s="31">
        <v>3</v>
      </c>
      <c r="K45" s="31">
        <v>2</v>
      </c>
      <c r="L45" s="147">
        <f t="shared" si="1"/>
        <v>0.66666666666666663</v>
      </c>
      <c r="M45"/>
    </row>
    <row r="46" spans="1:13" x14ac:dyDescent="0.2">
      <c r="A46">
        <f t="shared" si="2"/>
        <v>40</v>
      </c>
      <c r="B46" t="s">
        <v>1213</v>
      </c>
      <c r="C46" t="s">
        <v>1842</v>
      </c>
      <c r="D46" s="115">
        <v>2309242</v>
      </c>
      <c r="E46" s="31">
        <v>12</v>
      </c>
      <c r="F46" s="31">
        <v>8</v>
      </c>
      <c r="G46" s="147">
        <f t="shared" si="0"/>
        <v>0.66666666666666663</v>
      </c>
      <c r="H46" s="31">
        <v>5</v>
      </c>
      <c r="I46" s="117">
        <v>0.41666666666666669</v>
      </c>
      <c r="J46" s="31">
        <v>0</v>
      </c>
      <c r="K46" s="31">
        <v>0</v>
      </c>
      <c r="L46" s="147">
        <f t="shared" si="1"/>
        <v>0</v>
      </c>
      <c r="M46"/>
    </row>
    <row r="47" spans="1:13" x14ac:dyDescent="0.2">
      <c r="A47">
        <f t="shared" si="2"/>
        <v>41</v>
      </c>
      <c r="B47" t="s">
        <v>1888</v>
      </c>
      <c r="C47" t="s">
        <v>1840</v>
      </c>
      <c r="D47" s="115">
        <v>2299400</v>
      </c>
      <c r="E47" s="31">
        <v>9</v>
      </c>
      <c r="F47" s="31">
        <v>6</v>
      </c>
      <c r="G47" s="147">
        <f t="shared" si="0"/>
        <v>0.66666666666666663</v>
      </c>
      <c r="H47" s="31">
        <v>3</v>
      </c>
      <c r="I47" s="117">
        <v>0.33333333333333331</v>
      </c>
      <c r="J47" s="31">
        <v>0</v>
      </c>
      <c r="K47" s="31">
        <v>0</v>
      </c>
      <c r="L47" s="147">
        <f t="shared" si="1"/>
        <v>0</v>
      </c>
      <c r="M47"/>
    </row>
    <row r="48" spans="1:13" x14ac:dyDescent="0.2">
      <c r="A48">
        <f t="shared" si="2"/>
        <v>42</v>
      </c>
      <c r="B48" t="s">
        <v>544</v>
      </c>
      <c r="C48" t="s">
        <v>1858</v>
      </c>
      <c r="D48" s="115">
        <v>2295500</v>
      </c>
      <c r="E48" s="31">
        <v>9</v>
      </c>
      <c r="F48" s="31">
        <v>0</v>
      </c>
      <c r="G48" s="147">
        <f t="shared" si="0"/>
        <v>0</v>
      </c>
      <c r="H48" s="31">
        <v>5</v>
      </c>
      <c r="I48" s="117">
        <v>0.55555555555555558</v>
      </c>
      <c r="J48" s="31">
        <v>0</v>
      </c>
      <c r="K48" s="31">
        <v>0</v>
      </c>
      <c r="L48" s="147">
        <f t="shared" si="1"/>
        <v>0</v>
      </c>
      <c r="M48"/>
    </row>
    <row r="49" spans="1:13" x14ac:dyDescent="0.2">
      <c r="A49">
        <f t="shared" si="2"/>
        <v>43</v>
      </c>
      <c r="B49" t="s">
        <v>19</v>
      </c>
      <c r="C49" t="s">
        <v>1842</v>
      </c>
      <c r="D49" s="115">
        <v>2202900</v>
      </c>
      <c r="E49" s="31">
        <v>9</v>
      </c>
      <c r="F49" s="31">
        <v>3</v>
      </c>
      <c r="G49" s="147">
        <f t="shared" si="0"/>
        <v>0.33333333333333331</v>
      </c>
      <c r="H49" s="31">
        <v>5</v>
      </c>
      <c r="I49" s="117">
        <v>0.55555555555555558</v>
      </c>
      <c r="J49" s="31">
        <v>0</v>
      </c>
      <c r="K49" s="31">
        <v>0</v>
      </c>
      <c r="L49" s="147">
        <f t="shared" si="1"/>
        <v>0</v>
      </c>
      <c r="M49"/>
    </row>
    <row r="50" spans="1:13" x14ac:dyDescent="0.2">
      <c r="A50">
        <f t="shared" si="2"/>
        <v>44</v>
      </c>
      <c r="B50" t="s">
        <v>1883</v>
      </c>
      <c r="C50" t="s">
        <v>1475</v>
      </c>
      <c r="D50" s="115">
        <v>2157500</v>
      </c>
      <c r="E50" s="31">
        <v>12</v>
      </c>
      <c r="F50" s="31">
        <v>1</v>
      </c>
      <c r="G50" s="147">
        <f t="shared" si="0"/>
        <v>8.3333333333333329E-2</v>
      </c>
      <c r="H50" s="31">
        <v>8</v>
      </c>
      <c r="I50" s="117">
        <v>0.66666666666666663</v>
      </c>
      <c r="J50" s="31">
        <v>2</v>
      </c>
      <c r="K50" s="31">
        <v>0</v>
      </c>
      <c r="L50" s="147">
        <f t="shared" si="1"/>
        <v>0</v>
      </c>
      <c r="M50"/>
    </row>
    <row r="51" spans="1:13" x14ac:dyDescent="0.2">
      <c r="A51">
        <f t="shared" si="2"/>
        <v>45</v>
      </c>
      <c r="B51" t="s">
        <v>312</v>
      </c>
      <c r="C51" t="s">
        <v>1842</v>
      </c>
      <c r="D51" s="115">
        <v>2124200</v>
      </c>
      <c r="E51" s="31">
        <v>13</v>
      </c>
      <c r="F51" s="31">
        <v>8</v>
      </c>
      <c r="G51" s="147">
        <f t="shared" si="0"/>
        <v>0.61538461538461542</v>
      </c>
      <c r="H51" s="31">
        <v>2</v>
      </c>
      <c r="I51" s="117">
        <v>0.15384615384615385</v>
      </c>
      <c r="J51" s="31">
        <v>1</v>
      </c>
      <c r="K51" s="31">
        <v>1</v>
      </c>
      <c r="L51" s="147">
        <f t="shared" si="1"/>
        <v>1</v>
      </c>
      <c r="M51"/>
    </row>
    <row r="52" spans="1:13" x14ac:dyDescent="0.2">
      <c r="A52">
        <f t="shared" si="2"/>
        <v>46</v>
      </c>
      <c r="B52" t="s">
        <v>1898</v>
      </c>
      <c r="C52" t="s">
        <v>1475</v>
      </c>
      <c r="D52" s="115">
        <v>2073400</v>
      </c>
      <c r="E52" s="31">
        <v>15</v>
      </c>
      <c r="F52" s="31">
        <v>2</v>
      </c>
      <c r="G52" s="147">
        <f t="shared" si="0"/>
        <v>0.13333333333333333</v>
      </c>
      <c r="H52" s="31">
        <v>7</v>
      </c>
      <c r="I52" s="117">
        <v>0.46666666666666667</v>
      </c>
      <c r="J52" s="31">
        <v>0</v>
      </c>
      <c r="K52" s="31">
        <v>0</v>
      </c>
      <c r="L52" s="147">
        <f t="shared" si="1"/>
        <v>0</v>
      </c>
      <c r="M52"/>
    </row>
    <row r="53" spans="1:13" x14ac:dyDescent="0.2">
      <c r="A53">
        <f t="shared" si="2"/>
        <v>47</v>
      </c>
      <c r="B53" t="s">
        <v>813</v>
      </c>
      <c r="C53" t="s">
        <v>1099</v>
      </c>
      <c r="D53" s="115">
        <v>2071500</v>
      </c>
      <c r="E53" s="31">
        <v>9</v>
      </c>
      <c r="F53" s="31">
        <v>8</v>
      </c>
      <c r="G53" s="147">
        <f t="shared" si="0"/>
        <v>0.88888888888888884</v>
      </c>
      <c r="H53" s="31">
        <v>7</v>
      </c>
      <c r="I53" s="117">
        <v>0.77777777777777779</v>
      </c>
      <c r="J53" s="31">
        <v>0</v>
      </c>
      <c r="K53" s="31">
        <v>0</v>
      </c>
      <c r="L53" s="147">
        <f t="shared" si="1"/>
        <v>0</v>
      </c>
      <c r="M53"/>
    </row>
    <row r="54" spans="1:13" x14ac:dyDescent="0.2">
      <c r="A54">
        <f t="shared" si="2"/>
        <v>48</v>
      </c>
      <c r="B54" t="s">
        <v>1559</v>
      </c>
      <c r="C54" t="s">
        <v>1036</v>
      </c>
      <c r="D54" s="115">
        <v>2068043</v>
      </c>
      <c r="E54" s="31">
        <v>7</v>
      </c>
      <c r="F54" s="31">
        <v>1</v>
      </c>
      <c r="G54" s="147">
        <f t="shared" si="0"/>
        <v>0.14285714285714285</v>
      </c>
      <c r="H54" s="31">
        <v>5</v>
      </c>
      <c r="I54" s="117">
        <v>0.7142857142857143</v>
      </c>
      <c r="J54" s="31">
        <v>1</v>
      </c>
      <c r="K54" s="31">
        <v>1</v>
      </c>
      <c r="L54" s="147">
        <f t="shared" si="1"/>
        <v>1</v>
      </c>
      <c r="M54"/>
    </row>
    <row r="55" spans="1:13" x14ac:dyDescent="0.2">
      <c r="A55">
        <f t="shared" si="2"/>
        <v>49</v>
      </c>
      <c r="B55" t="s">
        <v>710</v>
      </c>
      <c r="C55" t="s">
        <v>303</v>
      </c>
      <c r="D55" s="115">
        <v>2065800</v>
      </c>
      <c r="E55" s="31">
        <v>12</v>
      </c>
      <c r="F55" s="31">
        <v>10</v>
      </c>
      <c r="G55" s="147">
        <f t="shared" si="0"/>
        <v>0.83333333333333337</v>
      </c>
      <c r="H55" s="31">
        <v>8</v>
      </c>
      <c r="I55" s="117">
        <v>0.66666666666666663</v>
      </c>
      <c r="J55" s="31">
        <v>2</v>
      </c>
      <c r="K55" s="31">
        <v>2</v>
      </c>
      <c r="L55" s="147">
        <f t="shared" si="1"/>
        <v>1</v>
      </c>
      <c r="M55"/>
    </row>
    <row r="56" spans="1:13" x14ac:dyDescent="0.2">
      <c r="A56">
        <f t="shared" si="2"/>
        <v>50</v>
      </c>
      <c r="B56" t="s">
        <v>145</v>
      </c>
      <c r="C56" t="s">
        <v>1842</v>
      </c>
      <c r="D56" s="115">
        <v>2025950</v>
      </c>
      <c r="E56" s="31">
        <v>6</v>
      </c>
      <c r="F56" s="31">
        <v>2</v>
      </c>
      <c r="G56" s="147">
        <f t="shared" si="0"/>
        <v>0.33333333333333331</v>
      </c>
      <c r="H56" s="31">
        <v>4</v>
      </c>
      <c r="I56" s="117">
        <v>0.66666666666666663</v>
      </c>
      <c r="J56" s="31">
        <v>0</v>
      </c>
      <c r="K56" s="31">
        <v>0</v>
      </c>
      <c r="L56" s="147">
        <f t="shared" si="1"/>
        <v>0</v>
      </c>
      <c r="M56"/>
    </row>
    <row r="57" spans="1:13" x14ac:dyDescent="0.2">
      <c r="A57">
        <f t="shared" si="2"/>
        <v>51</v>
      </c>
      <c r="B57" t="s">
        <v>1389</v>
      </c>
      <c r="C57" t="s">
        <v>1840</v>
      </c>
      <c r="D57" s="115">
        <v>1991400</v>
      </c>
      <c r="E57" s="31">
        <v>8</v>
      </c>
      <c r="F57" s="31">
        <v>2</v>
      </c>
      <c r="G57" s="147">
        <f t="shared" si="0"/>
        <v>0.25</v>
      </c>
      <c r="H57" s="31">
        <v>1</v>
      </c>
      <c r="I57" s="117">
        <v>0.125</v>
      </c>
      <c r="J57" s="31">
        <v>0</v>
      </c>
      <c r="K57" s="31">
        <v>0</v>
      </c>
      <c r="L57" s="147">
        <f t="shared" si="1"/>
        <v>0</v>
      </c>
      <c r="M57"/>
    </row>
    <row r="58" spans="1:13" x14ac:dyDescent="0.2">
      <c r="A58">
        <f t="shared" si="2"/>
        <v>52</v>
      </c>
      <c r="B58" t="s">
        <v>1557</v>
      </c>
      <c r="C58" t="s">
        <v>5</v>
      </c>
      <c r="D58" s="115">
        <v>1989400</v>
      </c>
      <c r="E58" s="31">
        <v>6</v>
      </c>
      <c r="F58" s="31">
        <v>3</v>
      </c>
      <c r="G58" s="147">
        <f t="shared" si="0"/>
        <v>0.5</v>
      </c>
      <c r="H58" s="31">
        <v>4</v>
      </c>
      <c r="I58" s="117">
        <v>0.66666666666666663</v>
      </c>
      <c r="J58" s="31">
        <v>0</v>
      </c>
      <c r="K58" s="31">
        <v>0</v>
      </c>
      <c r="L58" s="147">
        <f t="shared" si="1"/>
        <v>0</v>
      </c>
      <c r="M58"/>
    </row>
    <row r="59" spans="1:13" x14ac:dyDescent="0.2">
      <c r="A59">
        <f t="shared" si="2"/>
        <v>53</v>
      </c>
      <c r="B59" t="s">
        <v>1848</v>
      </c>
      <c r="C59" t="s">
        <v>1036</v>
      </c>
      <c r="D59" s="115">
        <v>1977700</v>
      </c>
      <c r="E59" s="31">
        <v>12</v>
      </c>
      <c r="F59" s="31">
        <v>0</v>
      </c>
      <c r="G59" s="147">
        <f t="shared" si="0"/>
        <v>0</v>
      </c>
      <c r="H59" s="31">
        <v>8</v>
      </c>
      <c r="I59" s="117">
        <v>0.66666666666666663</v>
      </c>
      <c r="J59" s="31">
        <v>1</v>
      </c>
      <c r="K59" s="31">
        <v>0</v>
      </c>
      <c r="L59" s="147">
        <f t="shared" si="1"/>
        <v>0</v>
      </c>
      <c r="M59"/>
    </row>
    <row r="60" spans="1:13" x14ac:dyDescent="0.2">
      <c r="A60">
        <f t="shared" si="2"/>
        <v>54</v>
      </c>
      <c r="B60" t="s">
        <v>1246</v>
      </c>
      <c r="C60" t="s">
        <v>1535</v>
      </c>
      <c r="D60" s="115">
        <v>1956800</v>
      </c>
      <c r="E60" s="31">
        <v>8</v>
      </c>
      <c r="F60" s="31">
        <v>7</v>
      </c>
      <c r="G60" s="147">
        <f t="shared" si="0"/>
        <v>0.875</v>
      </c>
      <c r="H60" s="31">
        <v>6</v>
      </c>
      <c r="I60" s="117">
        <v>0.75</v>
      </c>
      <c r="J60" s="31">
        <v>0</v>
      </c>
      <c r="K60" s="31">
        <v>0</v>
      </c>
      <c r="L60" s="147">
        <f t="shared" si="1"/>
        <v>0</v>
      </c>
      <c r="M60"/>
    </row>
    <row r="61" spans="1:13" x14ac:dyDescent="0.2">
      <c r="A61">
        <f t="shared" si="2"/>
        <v>55</v>
      </c>
      <c r="B61" t="s">
        <v>317</v>
      </c>
      <c r="C61" t="s">
        <v>1840</v>
      </c>
      <c r="D61" s="115">
        <v>1893300</v>
      </c>
      <c r="E61" s="31">
        <v>9</v>
      </c>
      <c r="F61" s="31">
        <v>8</v>
      </c>
      <c r="G61" s="147">
        <f t="shared" si="0"/>
        <v>0.88888888888888884</v>
      </c>
      <c r="H61" s="31">
        <v>4</v>
      </c>
      <c r="I61" s="117">
        <v>0.44444444444444442</v>
      </c>
      <c r="J61" s="31">
        <v>0</v>
      </c>
      <c r="K61" s="31">
        <v>0</v>
      </c>
      <c r="L61" s="147">
        <f t="shared" si="1"/>
        <v>0</v>
      </c>
      <c r="M61"/>
    </row>
    <row r="62" spans="1:13" x14ac:dyDescent="0.2">
      <c r="A62">
        <f t="shared" si="2"/>
        <v>56</v>
      </c>
      <c r="B62" t="s">
        <v>719</v>
      </c>
      <c r="C62" t="s">
        <v>1036</v>
      </c>
      <c r="D62" s="115">
        <v>1867300</v>
      </c>
      <c r="E62" s="31">
        <v>11</v>
      </c>
      <c r="F62" s="31">
        <v>0</v>
      </c>
      <c r="G62" s="147">
        <f t="shared" si="0"/>
        <v>0</v>
      </c>
      <c r="H62" s="31">
        <v>7</v>
      </c>
      <c r="I62" s="117">
        <v>0.63636363636363635</v>
      </c>
      <c r="J62" s="31">
        <v>1</v>
      </c>
      <c r="K62" s="31">
        <v>0</v>
      </c>
      <c r="L62" s="147">
        <f t="shared" si="1"/>
        <v>0</v>
      </c>
      <c r="M62"/>
    </row>
    <row r="63" spans="1:13" x14ac:dyDescent="0.2">
      <c r="A63">
        <f t="shared" si="2"/>
        <v>57</v>
      </c>
      <c r="B63" t="s">
        <v>1841</v>
      </c>
      <c r="C63" t="s">
        <v>1840</v>
      </c>
      <c r="D63" s="115">
        <v>1855880</v>
      </c>
      <c r="E63" s="31">
        <v>9</v>
      </c>
      <c r="F63" s="31">
        <v>5</v>
      </c>
      <c r="G63" s="147">
        <f t="shared" si="0"/>
        <v>0.55555555555555558</v>
      </c>
      <c r="H63" s="31">
        <v>3</v>
      </c>
      <c r="I63" s="117">
        <v>0.33333333333333331</v>
      </c>
      <c r="J63" s="31">
        <v>0</v>
      </c>
      <c r="K63" s="31">
        <v>0</v>
      </c>
      <c r="L63" s="147">
        <f t="shared" si="1"/>
        <v>0</v>
      </c>
      <c r="M63"/>
    </row>
    <row r="64" spans="1:13" x14ac:dyDescent="0.2">
      <c r="A64">
        <f t="shared" si="2"/>
        <v>58</v>
      </c>
      <c r="B64" t="s">
        <v>1892</v>
      </c>
      <c r="C64" t="s">
        <v>5</v>
      </c>
      <c r="D64" s="115">
        <v>1815400</v>
      </c>
      <c r="E64" s="31">
        <v>6</v>
      </c>
      <c r="F64" s="31">
        <v>0</v>
      </c>
      <c r="G64" s="147">
        <f t="shared" si="0"/>
        <v>0</v>
      </c>
      <c r="H64" s="31">
        <v>5</v>
      </c>
      <c r="I64" s="117">
        <v>0.83333333333333337</v>
      </c>
      <c r="J64" s="31">
        <v>0</v>
      </c>
      <c r="K64" s="31">
        <v>0</v>
      </c>
      <c r="L64" s="147">
        <f t="shared" si="1"/>
        <v>0</v>
      </c>
      <c r="M64"/>
    </row>
    <row r="65" spans="1:13" x14ac:dyDescent="0.2">
      <c r="A65">
        <f t="shared" si="2"/>
        <v>59</v>
      </c>
      <c r="B65" t="s">
        <v>199</v>
      </c>
      <c r="C65" t="s">
        <v>1840</v>
      </c>
      <c r="D65" s="115">
        <v>1798149</v>
      </c>
      <c r="E65" s="31">
        <v>10</v>
      </c>
      <c r="F65" s="31">
        <v>3</v>
      </c>
      <c r="G65" s="147">
        <f t="shared" si="0"/>
        <v>0.3</v>
      </c>
      <c r="H65" s="31">
        <v>5</v>
      </c>
      <c r="I65" s="117">
        <v>0.5</v>
      </c>
      <c r="J65" s="31">
        <v>0</v>
      </c>
      <c r="K65" s="31">
        <v>0</v>
      </c>
      <c r="L65" s="147">
        <f t="shared" si="1"/>
        <v>0</v>
      </c>
      <c r="M65"/>
    </row>
    <row r="66" spans="1:13" x14ac:dyDescent="0.2">
      <c r="A66">
        <f t="shared" si="2"/>
        <v>60</v>
      </c>
      <c r="B66" t="s">
        <v>1894</v>
      </c>
      <c r="C66" t="s">
        <v>1535</v>
      </c>
      <c r="D66" s="115">
        <v>1776924</v>
      </c>
      <c r="E66" s="31">
        <v>8</v>
      </c>
      <c r="F66" s="31">
        <v>5</v>
      </c>
      <c r="G66" s="147">
        <f t="shared" si="0"/>
        <v>0.625</v>
      </c>
      <c r="H66" s="31">
        <v>8</v>
      </c>
      <c r="I66" s="117">
        <v>1</v>
      </c>
      <c r="J66" s="31">
        <v>1</v>
      </c>
      <c r="K66" s="31">
        <v>1</v>
      </c>
      <c r="L66" s="147">
        <f t="shared" si="1"/>
        <v>1</v>
      </c>
      <c r="M66"/>
    </row>
    <row r="67" spans="1:13" x14ac:dyDescent="0.2">
      <c r="A67">
        <f t="shared" si="2"/>
        <v>61</v>
      </c>
      <c r="B67" t="s">
        <v>269</v>
      </c>
      <c r="C67" t="s">
        <v>1547</v>
      </c>
      <c r="D67" s="115">
        <v>1747000</v>
      </c>
      <c r="E67" s="31">
        <v>6</v>
      </c>
      <c r="F67" s="31">
        <v>2</v>
      </c>
      <c r="G67" s="147">
        <f t="shared" si="0"/>
        <v>0.33333333333333331</v>
      </c>
      <c r="H67" s="31">
        <v>6</v>
      </c>
      <c r="I67" s="117">
        <v>1</v>
      </c>
      <c r="J67" s="31">
        <v>0</v>
      </c>
      <c r="K67" s="31">
        <v>0</v>
      </c>
      <c r="L67" s="147">
        <f t="shared" si="1"/>
        <v>0</v>
      </c>
      <c r="M67"/>
    </row>
    <row r="68" spans="1:13" x14ac:dyDescent="0.2">
      <c r="A68">
        <f t="shared" si="2"/>
        <v>62</v>
      </c>
      <c r="B68" t="s">
        <v>1244</v>
      </c>
      <c r="C68" t="s">
        <v>1535</v>
      </c>
      <c r="D68" s="115">
        <v>1744900</v>
      </c>
      <c r="E68" s="31">
        <v>7</v>
      </c>
      <c r="F68" s="31">
        <v>3</v>
      </c>
      <c r="G68" s="147">
        <f t="shared" si="0"/>
        <v>0.42857142857142855</v>
      </c>
      <c r="H68" s="31">
        <v>2</v>
      </c>
      <c r="I68" s="117">
        <v>0.2857142857142857</v>
      </c>
      <c r="J68" s="31">
        <v>1</v>
      </c>
      <c r="K68" s="31">
        <v>1</v>
      </c>
      <c r="L68" s="147">
        <f t="shared" si="1"/>
        <v>1</v>
      </c>
      <c r="M68"/>
    </row>
    <row r="69" spans="1:13" x14ac:dyDescent="0.2">
      <c r="A69">
        <f t="shared" si="2"/>
        <v>63</v>
      </c>
      <c r="B69" t="s">
        <v>398</v>
      </c>
      <c r="C69" t="s">
        <v>1258</v>
      </c>
      <c r="D69" s="115">
        <v>1716500</v>
      </c>
      <c r="E69" s="31">
        <v>9</v>
      </c>
      <c r="F69" s="31">
        <v>2</v>
      </c>
      <c r="G69" s="147">
        <f t="shared" si="0"/>
        <v>0.22222222222222221</v>
      </c>
      <c r="H69" s="31">
        <v>4</v>
      </c>
      <c r="I69" s="117">
        <v>0.44444444444444442</v>
      </c>
      <c r="J69" s="31">
        <v>1</v>
      </c>
      <c r="K69" s="31">
        <v>0</v>
      </c>
      <c r="L69" s="147">
        <f t="shared" si="1"/>
        <v>0</v>
      </c>
      <c r="M69"/>
    </row>
    <row r="70" spans="1:13" x14ac:dyDescent="0.2">
      <c r="A70">
        <f t="shared" si="2"/>
        <v>64</v>
      </c>
      <c r="B70" t="s">
        <v>1857</v>
      </c>
      <c r="C70" t="s">
        <v>1099</v>
      </c>
      <c r="D70" s="115">
        <v>1688400</v>
      </c>
      <c r="E70" s="31">
        <v>9</v>
      </c>
      <c r="F70" s="31">
        <v>3</v>
      </c>
      <c r="G70" s="147">
        <f t="shared" ref="G70:G133" si="3">+F70/E70</f>
        <v>0.33333333333333331</v>
      </c>
      <c r="H70" s="31">
        <v>9</v>
      </c>
      <c r="I70" s="117">
        <v>1</v>
      </c>
      <c r="J70" s="31">
        <v>0</v>
      </c>
      <c r="K70" s="31">
        <v>0</v>
      </c>
      <c r="L70" s="147">
        <f t="shared" si="1"/>
        <v>0</v>
      </c>
      <c r="M70"/>
    </row>
    <row r="71" spans="1:13" x14ac:dyDescent="0.2">
      <c r="A71">
        <f t="shared" si="2"/>
        <v>65</v>
      </c>
      <c r="B71" t="s">
        <v>2065</v>
      </c>
      <c r="C71" t="s">
        <v>5</v>
      </c>
      <c r="D71" s="115">
        <v>1669800</v>
      </c>
      <c r="E71" s="31">
        <v>9</v>
      </c>
      <c r="F71" s="31">
        <v>2</v>
      </c>
      <c r="G71" s="147">
        <f t="shared" si="3"/>
        <v>0.22222222222222221</v>
      </c>
      <c r="H71" s="31">
        <v>5</v>
      </c>
      <c r="I71" s="117">
        <v>0.55555555555555558</v>
      </c>
      <c r="J71" s="31">
        <v>0</v>
      </c>
      <c r="K71" s="31">
        <v>0</v>
      </c>
      <c r="L71" s="147">
        <f t="shared" ref="L71:L134" si="4">IF(J71=0,0,K71/J71)</f>
        <v>0</v>
      </c>
      <c r="M71"/>
    </row>
    <row r="72" spans="1:13" x14ac:dyDescent="0.2">
      <c r="A72">
        <f t="shared" ref="A72:A135" si="5">+A71+1</f>
        <v>66</v>
      </c>
      <c r="B72" t="s">
        <v>2131</v>
      </c>
      <c r="C72" t="s">
        <v>839</v>
      </c>
      <c r="D72" s="115">
        <v>1651500</v>
      </c>
      <c r="E72" s="31">
        <v>8</v>
      </c>
      <c r="F72" s="31">
        <v>1</v>
      </c>
      <c r="G72" s="147">
        <f t="shared" si="3"/>
        <v>0.125</v>
      </c>
      <c r="H72" s="31">
        <v>5</v>
      </c>
      <c r="I72" s="117">
        <v>0.625</v>
      </c>
      <c r="J72" s="31">
        <v>0</v>
      </c>
      <c r="K72" s="31">
        <v>0</v>
      </c>
      <c r="L72" s="147">
        <f t="shared" si="4"/>
        <v>0</v>
      </c>
      <c r="M72"/>
    </row>
    <row r="73" spans="1:13" x14ac:dyDescent="0.2">
      <c r="A73">
        <f t="shared" si="5"/>
        <v>67</v>
      </c>
      <c r="B73" t="s">
        <v>1401</v>
      </c>
      <c r="C73" t="s">
        <v>1842</v>
      </c>
      <c r="D73" s="115">
        <v>1640750</v>
      </c>
      <c r="E73" s="31">
        <v>7</v>
      </c>
      <c r="F73" s="31">
        <v>4</v>
      </c>
      <c r="G73" s="147">
        <f t="shared" si="3"/>
        <v>0.5714285714285714</v>
      </c>
      <c r="H73" s="31">
        <v>3</v>
      </c>
      <c r="I73" s="117">
        <v>0.42857142857142855</v>
      </c>
      <c r="J73" s="31">
        <v>0</v>
      </c>
      <c r="K73" s="31">
        <v>0</v>
      </c>
      <c r="L73" s="147">
        <f t="shared" si="4"/>
        <v>0</v>
      </c>
      <c r="M73"/>
    </row>
    <row r="74" spans="1:13" x14ac:dyDescent="0.2">
      <c r="A74">
        <f t="shared" si="5"/>
        <v>68</v>
      </c>
      <c r="B74" t="s">
        <v>1918</v>
      </c>
      <c r="C74" t="s">
        <v>1840</v>
      </c>
      <c r="D74" s="115">
        <v>1614900</v>
      </c>
      <c r="E74" s="31">
        <v>7</v>
      </c>
      <c r="F74" s="31">
        <v>4</v>
      </c>
      <c r="G74" s="147">
        <f t="shared" si="3"/>
        <v>0.5714285714285714</v>
      </c>
      <c r="H74" s="31">
        <v>2</v>
      </c>
      <c r="I74" s="117">
        <v>0.2857142857142857</v>
      </c>
      <c r="J74" s="31">
        <v>0</v>
      </c>
      <c r="K74" s="31">
        <v>0</v>
      </c>
      <c r="L74" s="147">
        <f t="shared" si="4"/>
        <v>0</v>
      </c>
      <c r="M74"/>
    </row>
    <row r="75" spans="1:13" x14ac:dyDescent="0.2">
      <c r="A75">
        <f t="shared" si="5"/>
        <v>69</v>
      </c>
      <c r="B75" t="s">
        <v>1712</v>
      </c>
      <c r="C75" t="s">
        <v>1734</v>
      </c>
      <c r="D75" s="115">
        <v>1599160</v>
      </c>
      <c r="E75" s="31">
        <v>8</v>
      </c>
      <c r="F75" s="31">
        <v>3</v>
      </c>
      <c r="G75" s="147">
        <f t="shared" si="3"/>
        <v>0.375</v>
      </c>
      <c r="H75" s="31">
        <v>3</v>
      </c>
      <c r="I75" s="117">
        <v>0.375</v>
      </c>
      <c r="J75" s="31">
        <v>0</v>
      </c>
      <c r="K75" s="31">
        <v>0</v>
      </c>
      <c r="L75" s="147">
        <f t="shared" si="4"/>
        <v>0</v>
      </c>
      <c r="M75"/>
    </row>
    <row r="76" spans="1:13" x14ac:dyDescent="0.2">
      <c r="A76">
        <f t="shared" si="5"/>
        <v>70</v>
      </c>
      <c r="B76" t="s">
        <v>1481</v>
      </c>
      <c r="C76" t="s">
        <v>1529</v>
      </c>
      <c r="D76" s="115">
        <v>1595050</v>
      </c>
      <c r="E76" s="31">
        <v>10</v>
      </c>
      <c r="F76" s="31">
        <v>5</v>
      </c>
      <c r="G76" s="147">
        <f t="shared" si="3"/>
        <v>0.5</v>
      </c>
      <c r="H76" s="31">
        <v>8</v>
      </c>
      <c r="I76" s="117">
        <v>0.8</v>
      </c>
      <c r="J76" s="31">
        <v>1</v>
      </c>
      <c r="K76" s="31">
        <v>1</v>
      </c>
      <c r="L76" s="147">
        <f t="shared" si="4"/>
        <v>1</v>
      </c>
      <c r="M76"/>
    </row>
    <row r="77" spans="1:13" x14ac:dyDescent="0.2">
      <c r="A77">
        <f t="shared" si="5"/>
        <v>71</v>
      </c>
      <c r="B77" t="s">
        <v>1864</v>
      </c>
      <c r="C77" t="s">
        <v>1087</v>
      </c>
      <c r="D77" s="115">
        <v>1584404</v>
      </c>
      <c r="E77" s="31">
        <v>9</v>
      </c>
      <c r="F77" s="31">
        <v>3</v>
      </c>
      <c r="G77" s="147">
        <f t="shared" si="3"/>
        <v>0.33333333333333331</v>
      </c>
      <c r="H77" s="31">
        <v>5</v>
      </c>
      <c r="I77" s="117">
        <v>0.55555555555555558</v>
      </c>
      <c r="J77" s="31">
        <v>1</v>
      </c>
      <c r="K77" s="31">
        <v>0</v>
      </c>
      <c r="L77" s="147">
        <f t="shared" si="4"/>
        <v>0</v>
      </c>
      <c r="M77"/>
    </row>
    <row r="78" spans="1:13" x14ac:dyDescent="0.2">
      <c r="A78">
        <f t="shared" si="5"/>
        <v>72</v>
      </c>
      <c r="B78" t="s">
        <v>306</v>
      </c>
      <c r="C78" t="s">
        <v>2085</v>
      </c>
      <c r="D78" s="115">
        <v>1525750</v>
      </c>
      <c r="E78" s="31">
        <v>7</v>
      </c>
      <c r="F78" s="31">
        <v>1</v>
      </c>
      <c r="G78" s="147">
        <f t="shared" si="3"/>
        <v>0.14285714285714285</v>
      </c>
      <c r="H78" s="31">
        <v>7</v>
      </c>
      <c r="I78" s="117">
        <v>1</v>
      </c>
      <c r="J78" s="31">
        <v>0</v>
      </c>
      <c r="K78" s="31">
        <v>0</v>
      </c>
      <c r="L78" s="147">
        <f t="shared" si="4"/>
        <v>0</v>
      </c>
      <c r="M78"/>
    </row>
    <row r="79" spans="1:13" x14ac:dyDescent="0.2">
      <c r="A79">
        <f t="shared" si="5"/>
        <v>73</v>
      </c>
      <c r="B79" t="s">
        <v>154</v>
      </c>
      <c r="C79" t="s">
        <v>1099</v>
      </c>
      <c r="D79" s="115">
        <v>1523800</v>
      </c>
      <c r="E79" s="31">
        <v>13</v>
      </c>
      <c r="F79" s="31">
        <v>1</v>
      </c>
      <c r="G79" s="147">
        <f t="shared" si="3"/>
        <v>7.6923076923076927E-2</v>
      </c>
      <c r="H79" s="31">
        <v>6</v>
      </c>
      <c r="I79" s="117">
        <v>0.46153846153846156</v>
      </c>
      <c r="J79" s="31">
        <v>2</v>
      </c>
      <c r="K79" s="31">
        <v>0</v>
      </c>
      <c r="L79" s="147">
        <f t="shared" si="4"/>
        <v>0</v>
      </c>
      <c r="M79"/>
    </row>
    <row r="80" spans="1:13" x14ac:dyDescent="0.2">
      <c r="A80">
        <f t="shared" si="5"/>
        <v>74</v>
      </c>
      <c r="B80" t="s">
        <v>2078</v>
      </c>
      <c r="C80" t="s">
        <v>118</v>
      </c>
      <c r="D80" s="115">
        <v>1515500</v>
      </c>
      <c r="E80" s="31">
        <v>8</v>
      </c>
      <c r="F80" s="31">
        <v>5</v>
      </c>
      <c r="G80" s="147">
        <f t="shared" si="3"/>
        <v>0.625</v>
      </c>
      <c r="H80" s="31">
        <v>5</v>
      </c>
      <c r="I80" s="117">
        <v>0.625</v>
      </c>
      <c r="J80" s="31">
        <v>0</v>
      </c>
      <c r="K80" s="31">
        <v>0</v>
      </c>
      <c r="L80" s="147">
        <f t="shared" si="4"/>
        <v>0</v>
      </c>
      <c r="M80"/>
    </row>
    <row r="81" spans="1:13" x14ac:dyDescent="0.2">
      <c r="A81">
        <f t="shared" si="5"/>
        <v>75</v>
      </c>
      <c r="B81" t="s">
        <v>1631</v>
      </c>
      <c r="C81" t="s">
        <v>1036</v>
      </c>
      <c r="D81" s="115">
        <v>1503000</v>
      </c>
      <c r="E81" s="31">
        <v>4</v>
      </c>
      <c r="F81" s="31">
        <v>0</v>
      </c>
      <c r="G81" s="147">
        <f t="shared" si="3"/>
        <v>0</v>
      </c>
      <c r="H81" s="31">
        <v>3</v>
      </c>
      <c r="I81" s="117">
        <v>0.75</v>
      </c>
      <c r="J81" s="31">
        <v>0</v>
      </c>
      <c r="K81" s="31">
        <v>0</v>
      </c>
      <c r="L81" s="147">
        <f t="shared" si="4"/>
        <v>0</v>
      </c>
      <c r="M81"/>
    </row>
    <row r="82" spans="1:13" x14ac:dyDescent="0.2">
      <c r="A82">
        <f t="shared" si="5"/>
        <v>76</v>
      </c>
      <c r="B82" t="s">
        <v>186</v>
      </c>
      <c r="C82" t="s">
        <v>1842</v>
      </c>
      <c r="D82" s="115">
        <v>1503000</v>
      </c>
      <c r="E82" s="31">
        <v>5</v>
      </c>
      <c r="F82" s="31">
        <v>4</v>
      </c>
      <c r="G82" s="147">
        <f t="shared" si="3"/>
        <v>0.8</v>
      </c>
      <c r="H82" s="31">
        <v>2</v>
      </c>
      <c r="I82" s="117">
        <v>0.4</v>
      </c>
      <c r="J82" s="31">
        <v>0</v>
      </c>
      <c r="K82" s="31">
        <v>0</v>
      </c>
      <c r="L82" s="147">
        <f t="shared" si="4"/>
        <v>0</v>
      </c>
      <c r="M82"/>
    </row>
    <row r="83" spans="1:13" x14ac:dyDescent="0.2">
      <c r="A83">
        <f t="shared" si="5"/>
        <v>77</v>
      </c>
      <c r="B83" t="s">
        <v>1307</v>
      </c>
      <c r="C83" t="s">
        <v>1099</v>
      </c>
      <c r="D83" s="115">
        <v>1499400</v>
      </c>
      <c r="E83" s="31">
        <v>9</v>
      </c>
      <c r="F83" s="31">
        <v>2</v>
      </c>
      <c r="G83" s="147">
        <f t="shared" si="3"/>
        <v>0.22222222222222221</v>
      </c>
      <c r="H83" s="31">
        <v>4</v>
      </c>
      <c r="I83" s="117">
        <v>0.44444444444444442</v>
      </c>
      <c r="J83" s="31">
        <v>1</v>
      </c>
      <c r="K83" s="31">
        <v>0</v>
      </c>
      <c r="L83" s="147">
        <f t="shared" si="4"/>
        <v>0</v>
      </c>
      <c r="M83"/>
    </row>
    <row r="84" spans="1:13" x14ac:dyDescent="0.2">
      <c r="A84">
        <f t="shared" si="5"/>
        <v>78</v>
      </c>
      <c r="B84" t="s">
        <v>787</v>
      </c>
      <c r="C84" t="s">
        <v>1036</v>
      </c>
      <c r="D84" s="115">
        <v>1483900</v>
      </c>
      <c r="E84" s="31">
        <v>4</v>
      </c>
      <c r="F84" s="31">
        <v>0</v>
      </c>
      <c r="G84" s="147">
        <f t="shared" si="3"/>
        <v>0</v>
      </c>
      <c r="H84" s="31">
        <v>2</v>
      </c>
      <c r="I84" s="117">
        <v>0.5</v>
      </c>
      <c r="J84" s="31">
        <v>0</v>
      </c>
      <c r="K84" s="31">
        <v>0</v>
      </c>
      <c r="L84" s="147">
        <f t="shared" si="4"/>
        <v>0</v>
      </c>
      <c r="M84"/>
    </row>
    <row r="85" spans="1:13" x14ac:dyDescent="0.2">
      <c r="A85">
        <f t="shared" si="5"/>
        <v>79</v>
      </c>
      <c r="B85" t="s">
        <v>15</v>
      </c>
      <c r="C85" t="s">
        <v>118</v>
      </c>
      <c r="D85" s="115">
        <v>1466300</v>
      </c>
      <c r="E85" s="31">
        <v>10</v>
      </c>
      <c r="F85" s="31">
        <v>1</v>
      </c>
      <c r="G85" s="147">
        <f t="shared" si="3"/>
        <v>0.1</v>
      </c>
      <c r="H85" s="31">
        <v>4</v>
      </c>
      <c r="I85" s="117">
        <v>0.4</v>
      </c>
      <c r="J85" s="31">
        <v>2</v>
      </c>
      <c r="K85" s="31">
        <v>0</v>
      </c>
      <c r="L85" s="147">
        <f t="shared" si="4"/>
        <v>0</v>
      </c>
      <c r="M85"/>
    </row>
    <row r="86" spans="1:13" x14ac:dyDescent="0.2">
      <c r="A86">
        <f t="shared" si="5"/>
        <v>80</v>
      </c>
      <c r="B86" t="s">
        <v>826</v>
      </c>
      <c r="C86" t="s">
        <v>1258</v>
      </c>
      <c r="D86" s="115">
        <v>1447750</v>
      </c>
      <c r="E86" s="31">
        <v>10</v>
      </c>
      <c r="F86" s="31">
        <v>2</v>
      </c>
      <c r="G86" s="147">
        <f t="shared" si="3"/>
        <v>0.2</v>
      </c>
      <c r="H86" s="31">
        <v>5</v>
      </c>
      <c r="I86" s="117">
        <v>0.5</v>
      </c>
      <c r="J86" s="31">
        <v>0</v>
      </c>
      <c r="K86" s="31">
        <v>0</v>
      </c>
      <c r="L86" s="147">
        <f t="shared" si="4"/>
        <v>0</v>
      </c>
      <c r="M86"/>
    </row>
    <row r="87" spans="1:13" x14ac:dyDescent="0.2">
      <c r="A87">
        <f t="shared" si="5"/>
        <v>81</v>
      </c>
      <c r="B87" t="s">
        <v>1639</v>
      </c>
      <c r="C87" t="s">
        <v>1861</v>
      </c>
      <c r="D87" s="115">
        <v>1430850</v>
      </c>
      <c r="E87" s="31">
        <v>8</v>
      </c>
      <c r="F87" s="31">
        <v>3</v>
      </c>
      <c r="G87" s="147">
        <f t="shared" si="3"/>
        <v>0.375</v>
      </c>
      <c r="H87" s="31">
        <v>6</v>
      </c>
      <c r="I87" s="117">
        <v>0.75</v>
      </c>
      <c r="J87" s="31">
        <v>1</v>
      </c>
      <c r="K87" s="31">
        <v>0</v>
      </c>
      <c r="L87" s="147">
        <f t="shared" si="4"/>
        <v>0</v>
      </c>
      <c r="M87"/>
    </row>
    <row r="88" spans="1:13" x14ac:dyDescent="0.2">
      <c r="A88">
        <f t="shared" si="5"/>
        <v>82</v>
      </c>
      <c r="B88" t="s">
        <v>267</v>
      </c>
      <c r="C88" t="s">
        <v>1858</v>
      </c>
      <c r="D88" s="115">
        <v>1427499</v>
      </c>
      <c r="E88" s="31">
        <v>5</v>
      </c>
      <c r="F88" s="31">
        <v>1</v>
      </c>
      <c r="G88" s="147">
        <f t="shared" si="3"/>
        <v>0.2</v>
      </c>
      <c r="H88" s="31">
        <v>3</v>
      </c>
      <c r="I88" s="117">
        <v>0.6</v>
      </c>
      <c r="J88" s="31">
        <v>1</v>
      </c>
      <c r="K88" s="31">
        <v>0</v>
      </c>
      <c r="L88" s="147">
        <f t="shared" si="4"/>
        <v>0</v>
      </c>
      <c r="M88"/>
    </row>
    <row r="89" spans="1:13" x14ac:dyDescent="0.2">
      <c r="A89">
        <f t="shared" si="5"/>
        <v>83</v>
      </c>
      <c r="B89" t="s">
        <v>2103</v>
      </c>
      <c r="C89" t="s">
        <v>1842</v>
      </c>
      <c r="D89" s="115">
        <v>1420900</v>
      </c>
      <c r="E89" s="31">
        <v>8</v>
      </c>
      <c r="F89" s="31">
        <v>7</v>
      </c>
      <c r="G89" s="147">
        <f t="shared" si="3"/>
        <v>0.875</v>
      </c>
      <c r="H89" s="31">
        <v>5</v>
      </c>
      <c r="I89" s="117">
        <v>0.625</v>
      </c>
      <c r="J89" s="31">
        <v>0</v>
      </c>
      <c r="K89" s="31">
        <v>0</v>
      </c>
      <c r="L89" s="147">
        <f t="shared" si="4"/>
        <v>0</v>
      </c>
      <c r="M89"/>
    </row>
    <row r="90" spans="1:13" x14ac:dyDescent="0.2">
      <c r="A90">
        <f t="shared" si="5"/>
        <v>84</v>
      </c>
      <c r="B90" t="s">
        <v>2014</v>
      </c>
      <c r="C90" t="s">
        <v>1180</v>
      </c>
      <c r="D90" s="115">
        <v>1418900</v>
      </c>
      <c r="E90" s="31">
        <v>9</v>
      </c>
      <c r="F90" s="31">
        <v>0</v>
      </c>
      <c r="G90" s="147">
        <f t="shared" si="3"/>
        <v>0</v>
      </c>
      <c r="H90" s="31">
        <v>6</v>
      </c>
      <c r="I90" s="117">
        <v>0.66666666666666663</v>
      </c>
      <c r="J90" s="31">
        <v>0</v>
      </c>
      <c r="K90" s="31">
        <v>0</v>
      </c>
      <c r="L90" s="147">
        <f t="shared" si="4"/>
        <v>0</v>
      </c>
      <c r="M90"/>
    </row>
    <row r="91" spans="1:13" x14ac:dyDescent="0.2">
      <c r="A91">
        <f t="shared" si="5"/>
        <v>85</v>
      </c>
      <c r="B91" t="s">
        <v>1544</v>
      </c>
      <c r="C91" t="s">
        <v>1734</v>
      </c>
      <c r="D91" s="115">
        <v>1415500</v>
      </c>
      <c r="E91" s="31">
        <v>7</v>
      </c>
      <c r="F91" s="31">
        <v>1</v>
      </c>
      <c r="G91" s="147">
        <f t="shared" si="3"/>
        <v>0.14285714285714285</v>
      </c>
      <c r="H91" s="31">
        <v>4</v>
      </c>
      <c r="I91" s="117">
        <v>0.5714285714285714</v>
      </c>
      <c r="J91" s="31">
        <v>0</v>
      </c>
      <c r="K91" s="31">
        <v>0</v>
      </c>
      <c r="L91" s="147">
        <f t="shared" si="4"/>
        <v>0</v>
      </c>
      <c r="M91"/>
    </row>
    <row r="92" spans="1:13" x14ac:dyDescent="0.2">
      <c r="A92">
        <f t="shared" si="5"/>
        <v>86</v>
      </c>
      <c r="B92" t="s">
        <v>990</v>
      </c>
      <c r="C92" t="s">
        <v>1087</v>
      </c>
      <c r="D92" s="115">
        <v>1375250</v>
      </c>
      <c r="E92" s="31">
        <v>8</v>
      </c>
      <c r="F92" s="31">
        <v>3</v>
      </c>
      <c r="G92" s="147">
        <f t="shared" si="3"/>
        <v>0.375</v>
      </c>
      <c r="H92" s="31">
        <v>5</v>
      </c>
      <c r="I92" s="117">
        <v>0.625</v>
      </c>
      <c r="J92" s="31">
        <v>2</v>
      </c>
      <c r="K92" s="31">
        <v>0</v>
      </c>
      <c r="L92" s="147">
        <f t="shared" si="4"/>
        <v>0</v>
      </c>
      <c r="M92"/>
    </row>
    <row r="93" spans="1:13" x14ac:dyDescent="0.2">
      <c r="A93">
        <f t="shared" si="5"/>
        <v>87</v>
      </c>
      <c r="B93" t="s">
        <v>1229</v>
      </c>
      <c r="C93" t="s">
        <v>1099</v>
      </c>
      <c r="D93" s="115">
        <v>1374300</v>
      </c>
      <c r="E93" s="31">
        <v>7</v>
      </c>
      <c r="F93" s="31">
        <v>1</v>
      </c>
      <c r="G93" s="147">
        <f t="shared" si="3"/>
        <v>0.14285714285714285</v>
      </c>
      <c r="H93" s="31">
        <v>1</v>
      </c>
      <c r="I93" s="117">
        <v>0.14285714285714285</v>
      </c>
      <c r="J93" s="31">
        <v>0</v>
      </c>
      <c r="K93" s="31">
        <v>0</v>
      </c>
      <c r="L93" s="147">
        <f t="shared" si="4"/>
        <v>0</v>
      </c>
      <c r="M93"/>
    </row>
    <row r="94" spans="1:13" x14ac:dyDescent="0.2">
      <c r="A94">
        <f t="shared" si="5"/>
        <v>88</v>
      </c>
      <c r="B94" t="s">
        <v>211</v>
      </c>
      <c r="C94" t="s">
        <v>2025</v>
      </c>
      <c r="D94" s="115">
        <v>1359400</v>
      </c>
      <c r="E94" s="31">
        <v>5</v>
      </c>
      <c r="F94" s="31">
        <v>0</v>
      </c>
      <c r="G94" s="147">
        <f t="shared" si="3"/>
        <v>0</v>
      </c>
      <c r="H94" s="31">
        <v>2</v>
      </c>
      <c r="I94" s="117">
        <v>0.4</v>
      </c>
      <c r="J94" s="31">
        <v>2</v>
      </c>
      <c r="K94" s="31">
        <v>0</v>
      </c>
      <c r="L94" s="147">
        <f t="shared" si="4"/>
        <v>0</v>
      </c>
      <c r="M94"/>
    </row>
    <row r="95" spans="1:13" x14ac:dyDescent="0.2">
      <c r="A95">
        <f t="shared" si="5"/>
        <v>89</v>
      </c>
      <c r="B95" t="s">
        <v>1210</v>
      </c>
      <c r="C95" t="s">
        <v>991</v>
      </c>
      <c r="D95" s="115">
        <v>1354603</v>
      </c>
      <c r="E95" s="31">
        <v>13</v>
      </c>
      <c r="F95" s="31">
        <v>3</v>
      </c>
      <c r="G95" s="147">
        <f t="shared" si="3"/>
        <v>0.23076923076923078</v>
      </c>
      <c r="H95" s="31">
        <v>1</v>
      </c>
      <c r="I95" s="117">
        <v>7.6923076923076927E-2</v>
      </c>
      <c r="J95" s="31">
        <v>0</v>
      </c>
      <c r="K95" s="31">
        <v>0</v>
      </c>
      <c r="L95" s="147">
        <f t="shared" si="4"/>
        <v>0</v>
      </c>
      <c r="M95"/>
    </row>
    <row r="96" spans="1:13" x14ac:dyDescent="0.2">
      <c r="A96">
        <f t="shared" si="5"/>
        <v>90</v>
      </c>
      <c r="B96" t="s">
        <v>1395</v>
      </c>
      <c r="C96" t="s">
        <v>1842</v>
      </c>
      <c r="D96" s="115">
        <v>1353700</v>
      </c>
      <c r="E96" s="31">
        <v>9</v>
      </c>
      <c r="F96" s="31">
        <v>3</v>
      </c>
      <c r="G96" s="147">
        <f t="shared" si="3"/>
        <v>0.33333333333333331</v>
      </c>
      <c r="H96" s="31">
        <v>1</v>
      </c>
      <c r="I96" s="117">
        <v>0.1111111111111111</v>
      </c>
      <c r="J96" s="31">
        <v>0</v>
      </c>
      <c r="K96" s="31">
        <v>0</v>
      </c>
      <c r="L96" s="147">
        <f t="shared" si="4"/>
        <v>0</v>
      </c>
      <c r="M96"/>
    </row>
    <row r="97" spans="1:13" x14ac:dyDescent="0.2">
      <c r="A97">
        <f t="shared" si="5"/>
        <v>91</v>
      </c>
      <c r="B97" t="s">
        <v>362</v>
      </c>
      <c r="C97" t="s">
        <v>2253</v>
      </c>
      <c r="D97" s="115">
        <v>1348000</v>
      </c>
      <c r="E97" s="31">
        <v>6</v>
      </c>
      <c r="F97" s="31">
        <v>4</v>
      </c>
      <c r="G97" s="147">
        <f t="shared" si="3"/>
        <v>0.66666666666666663</v>
      </c>
      <c r="H97" s="31">
        <v>2</v>
      </c>
      <c r="I97" s="117">
        <v>0.33333333333333331</v>
      </c>
      <c r="J97" s="31">
        <v>0</v>
      </c>
      <c r="K97" s="31">
        <v>0</v>
      </c>
      <c r="L97" s="147">
        <f t="shared" si="4"/>
        <v>0</v>
      </c>
      <c r="M97"/>
    </row>
    <row r="98" spans="1:13" x14ac:dyDescent="0.2">
      <c r="A98">
        <f t="shared" si="5"/>
        <v>92</v>
      </c>
      <c r="B98" t="s">
        <v>799</v>
      </c>
      <c r="C98" t="s">
        <v>1858</v>
      </c>
      <c r="D98" s="115">
        <v>1341400</v>
      </c>
      <c r="E98" s="31">
        <v>5</v>
      </c>
      <c r="F98" s="31">
        <v>0</v>
      </c>
      <c r="G98" s="147">
        <f t="shared" si="3"/>
        <v>0</v>
      </c>
      <c r="H98" s="31">
        <v>4</v>
      </c>
      <c r="I98" s="117">
        <v>0.8</v>
      </c>
      <c r="J98" s="31">
        <v>1</v>
      </c>
      <c r="K98" s="31">
        <v>0</v>
      </c>
      <c r="L98" s="147">
        <f t="shared" si="4"/>
        <v>0</v>
      </c>
      <c r="M98"/>
    </row>
    <row r="99" spans="1:13" x14ac:dyDescent="0.2">
      <c r="A99">
        <f t="shared" si="5"/>
        <v>93</v>
      </c>
      <c r="B99" t="s">
        <v>1633</v>
      </c>
      <c r="C99" t="s">
        <v>1036</v>
      </c>
      <c r="D99" s="115">
        <v>1330500</v>
      </c>
      <c r="E99" s="31">
        <v>7</v>
      </c>
      <c r="F99" s="31">
        <v>1</v>
      </c>
      <c r="G99" s="147">
        <f t="shared" si="3"/>
        <v>0.14285714285714285</v>
      </c>
      <c r="H99" s="31">
        <v>7</v>
      </c>
      <c r="I99" s="117">
        <v>1</v>
      </c>
      <c r="J99" s="31">
        <v>0</v>
      </c>
      <c r="K99" s="31">
        <v>0</v>
      </c>
      <c r="L99" s="147">
        <f t="shared" si="4"/>
        <v>0</v>
      </c>
      <c r="M99"/>
    </row>
    <row r="100" spans="1:13" x14ac:dyDescent="0.2">
      <c r="A100">
        <f t="shared" si="5"/>
        <v>94</v>
      </c>
      <c r="B100" t="s">
        <v>2247</v>
      </c>
      <c r="C100" t="s">
        <v>1843</v>
      </c>
      <c r="D100" s="115">
        <v>1327000</v>
      </c>
      <c r="E100" s="31">
        <v>7</v>
      </c>
      <c r="F100" s="31">
        <v>1</v>
      </c>
      <c r="G100" s="147">
        <f t="shared" si="3"/>
        <v>0.14285714285714285</v>
      </c>
      <c r="H100" s="31">
        <v>2</v>
      </c>
      <c r="I100" s="117">
        <v>0.2857142857142857</v>
      </c>
      <c r="J100" s="31">
        <v>0</v>
      </c>
      <c r="K100" s="31">
        <v>0</v>
      </c>
      <c r="L100" s="147">
        <f t="shared" si="4"/>
        <v>0</v>
      </c>
      <c r="M100"/>
    </row>
    <row r="101" spans="1:13" x14ac:dyDescent="0.2">
      <c r="A101">
        <f t="shared" si="5"/>
        <v>95</v>
      </c>
      <c r="B101" t="s">
        <v>2059</v>
      </c>
      <c r="C101" t="s">
        <v>1889</v>
      </c>
      <c r="D101" s="115">
        <v>1318799</v>
      </c>
      <c r="E101" s="31">
        <v>6</v>
      </c>
      <c r="F101" s="31">
        <v>1</v>
      </c>
      <c r="G101" s="147">
        <f t="shared" si="3"/>
        <v>0.16666666666666666</v>
      </c>
      <c r="H101" s="31">
        <v>3</v>
      </c>
      <c r="I101" s="117">
        <v>0.5</v>
      </c>
      <c r="J101" s="31">
        <v>0</v>
      </c>
      <c r="K101" s="31">
        <v>0</v>
      </c>
      <c r="L101" s="147">
        <f t="shared" si="4"/>
        <v>0</v>
      </c>
      <c r="M101"/>
    </row>
    <row r="102" spans="1:13" x14ac:dyDescent="0.2">
      <c r="A102">
        <f t="shared" si="5"/>
        <v>96</v>
      </c>
      <c r="B102" t="s">
        <v>1835</v>
      </c>
      <c r="C102" t="s">
        <v>1858</v>
      </c>
      <c r="D102" s="115">
        <v>1294400</v>
      </c>
      <c r="E102" s="31">
        <v>6</v>
      </c>
      <c r="F102" s="31">
        <v>0</v>
      </c>
      <c r="G102" s="147">
        <f t="shared" si="3"/>
        <v>0</v>
      </c>
      <c r="H102" s="31">
        <v>3</v>
      </c>
      <c r="I102" s="117">
        <v>0.5</v>
      </c>
      <c r="J102" s="31">
        <v>0</v>
      </c>
      <c r="K102" s="31">
        <v>0</v>
      </c>
      <c r="L102" s="147">
        <f t="shared" si="4"/>
        <v>0</v>
      </c>
      <c r="M102"/>
    </row>
    <row r="103" spans="1:13" x14ac:dyDescent="0.2">
      <c r="A103">
        <f t="shared" si="5"/>
        <v>97</v>
      </c>
      <c r="B103" t="s">
        <v>319</v>
      </c>
      <c r="C103" t="s">
        <v>1842</v>
      </c>
      <c r="D103" s="115">
        <v>1282890</v>
      </c>
      <c r="E103" s="31">
        <v>7</v>
      </c>
      <c r="F103" s="31">
        <v>5</v>
      </c>
      <c r="G103" s="147">
        <f t="shared" si="3"/>
        <v>0.7142857142857143</v>
      </c>
      <c r="H103" s="31">
        <v>4</v>
      </c>
      <c r="I103" s="117">
        <v>0.5714285714285714</v>
      </c>
      <c r="J103" s="31">
        <v>0</v>
      </c>
      <c r="K103" s="31">
        <v>0</v>
      </c>
      <c r="L103" s="147">
        <f t="shared" si="4"/>
        <v>0</v>
      </c>
      <c r="M103"/>
    </row>
    <row r="104" spans="1:13" x14ac:dyDescent="0.2">
      <c r="A104">
        <f t="shared" si="5"/>
        <v>98</v>
      </c>
      <c r="B104" t="s">
        <v>1698</v>
      </c>
      <c r="C104" t="s">
        <v>1036</v>
      </c>
      <c r="D104" s="115">
        <v>1265000</v>
      </c>
      <c r="E104" s="31">
        <v>8</v>
      </c>
      <c r="F104" s="31">
        <v>3</v>
      </c>
      <c r="G104" s="147">
        <f t="shared" si="3"/>
        <v>0.375</v>
      </c>
      <c r="H104" s="31">
        <v>2</v>
      </c>
      <c r="I104" s="117">
        <v>0.25</v>
      </c>
      <c r="J104" s="31">
        <v>0</v>
      </c>
      <c r="K104" s="31">
        <v>0</v>
      </c>
      <c r="L104" s="147">
        <f t="shared" si="4"/>
        <v>0</v>
      </c>
      <c r="M104"/>
    </row>
    <row r="105" spans="1:13" x14ac:dyDescent="0.2">
      <c r="A105">
        <f t="shared" si="5"/>
        <v>99</v>
      </c>
      <c r="B105" t="s">
        <v>955</v>
      </c>
      <c r="C105" t="s">
        <v>1036</v>
      </c>
      <c r="D105" s="115">
        <v>1257500</v>
      </c>
      <c r="E105" s="31">
        <v>7</v>
      </c>
      <c r="F105" s="31">
        <v>1</v>
      </c>
      <c r="G105" s="147">
        <f t="shared" si="3"/>
        <v>0.14285714285714285</v>
      </c>
      <c r="H105" s="31">
        <v>4</v>
      </c>
      <c r="I105" s="117">
        <v>0.5714285714285714</v>
      </c>
      <c r="J105" s="31">
        <v>0</v>
      </c>
      <c r="K105" s="31">
        <v>0</v>
      </c>
      <c r="L105" s="147">
        <f t="shared" si="4"/>
        <v>0</v>
      </c>
      <c r="M105"/>
    </row>
    <row r="106" spans="1:13" x14ac:dyDescent="0.2">
      <c r="A106">
        <f t="shared" si="5"/>
        <v>100</v>
      </c>
      <c r="B106" t="s">
        <v>357</v>
      </c>
      <c r="C106" t="s">
        <v>1099</v>
      </c>
      <c r="D106" s="115">
        <v>1250900</v>
      </c>
      <c r="E106" s="31">
        <v>12</v>
      </c>
      <c r="F106" s="31">
        <v>2</v>
      </c>
      <c r="G106" s="147">
        <f t="shared" si="3"/>
        <v>0.16666666666666666</v>
      </c>
      <c r="H106" s="31">
        <v>5</v>
      </c>
      <c r="I106" s="117">
        <v>0.41666666666666669</v>
      </c>
      <c r="J106" s="31">
        <v>1</v>
      </c>
      <c r="K106" s="31">
        <v>0</v>
      </c>
      <c r="L106" s="147">
        <f t="shared" si="4"/>
        <v>0</v>
      </c>
      <c r="M106"/>
    </row>
    <row r="107" spans="1:13" x14ac:dyDescent="0.2">
      <c r="A107">
        <f t="shared" si="5"/>
        <v>101</v>
      </c>
      <c r="B107" t="s">
        <v>1242</v>
      </c>
      <c r="C107" t="s">
        <v>1258</v>
      </c>
      <c r="D107" s="115">
        <v>1224000</v>
      </c>
      <c r="E107" s="31">
        <v>6</v>
      </c>
      <c r="F107" s="31">
        <v>3</v>
      </c>
      <c r="G107" s="147">
        <f t="shared" si="3"/>
        <v>0.5</v>
      </c>
      <c r="H107" s="31">
        <v>2</v>
      </c>
      <c r="I107" s="117">
        <v>0.33333333333333331</v>
      </c>
      <c r="J107" s="31">
        <v>1</v>
      </c>
      <c r="K107" s="31">
        <v>0</v>
      </c>
      <c r="L107" s="147">
        <f t="shared" si="4"/>
        <v>0</v>
      </c>
      <c r="M107"/>
    </row>
    <row r="108" spans="1:13" x14ac:dyDescent="0.2">
      <c r="A108">
        <f t="shared" si="5"/>
        <v>102</v>
      </c>
      <c r="B108" t="s">
        <v>212</v>
      </c>
      <c r="C108" t="s">
        <v>1475</v>
      </c>
      <c r="D108" s="115">
        <v>1205800</v>
      </c>
      <c r="E108" s="31">
        <v>6</v>
      </c>
      <c r="F108" s="31">
        <v>1</v>
      </c>
      <c r="G108" s="147">
        <f t="shared" si="3"/>
        <v>0.16666666666666666</v>
      </c>
      <c r="H108" s="31">
        <v>4</v>
      </c>
      <c r="I108" s="117">
        <v>0.66666666666666663</v>
      </c>
      <c r="J108" s="31">
        <v>0</v>
      </c>
      <c r="K108" s="31">
        <v>0</v>
      </c>
      <c r="L108" s="147">
        <f t="shared" si="4"/>
        <v>0</v>
      </c>
      <c r="M108"/>
    </row>
    <row r="109" spans="1:13" x14ac:dyDescent="0.2">
      <c r="A109">
        <f t="shared" si="5"/>
        <v>103</v>
      </c>
      <c r="B109" t="s">
        <v>1950</v>
      </c>
      <c r="C109" t="s">
        <v>5</v>
      </c>
      <c r="D109" s="115">
        <v>1191800</v>
      </c>
      <c r="E109" s="31">
        <v>7</v>
      </c>
      <c r="F109" s="31">
        <v>1</v>
      </c>
      <c r="G109" s="147">
        <f t="shared" si="3"/>
        <v>0.14285714285714285</v>
      </c>
      <c r="H109" s="31">
        <v>6</v>
      </c>
      <c r="I109" s="117">
        <v>0.8571428571428571</v>
      </c>
      <c r="J109" s="31">
        <v>0</v>
      </c>
      <c r="K109" s="31">
        <v>0</v>
      </c>
      <c r="L109" s="147">
        <f t="shared" si="4"/>
        <v>0</v>
      </c>
      <c r="M109"/>
    </row>
    <row r="110" spans="1:13" x14ac:dyDescent="0.2">
      <c r="A110">
        <f t="shared" si="5"/>
        <v>104</v>
      </c>
      <c r="B110" t="s">
        <v>1255</v>
      </c>
      <c r="C110" t="s">
        <v>1475</v>
      </c>
      <c r="D110" s="115">
        <v>1176300</v>
      </c>
      <c r="E110" s="31">
        <v>6</v>
      </c>
      <c r="F110" s="31">
        <v>0</v>
      </c>
      <c r="G110" s="147">
        <f t="shared" si="3"/>
        <v>0</v>
      </c>
      <c r="H110" s="31">
        <v>5</v>
      </c>
      <c r="I110" s="117">
        <v>0.83333333333333337</v>
      </c>
      <c r="J110" s="31">
        <v>0</v>
      </c>
      <c r="K110" s="31">
        <v>0</v>
      </c>
      <c r="L110" s="147">
        <f t="shared" si="4"/>
        <v>0</v>
      </c>
      <c r="M110"/>
    </row>
    <row r="111" spans="1:13" x14ac:dyDescent="0.2">
      <c r="A111">
        <f t="shared" si="5"/>
        <v>105</v>
      </c>
      <c r="B111" t="s">
        <v>691</v>
      </c>
      <c r="C111" t="s">
        <v>982</v>
      </c>
      <c r="D111" s="115">
        <v>1174210</v>
      </c>
      <c r="E111" s="31">
        <v>7</v>
      </c>
      <c r="F111" s="31">
        <v>0</v>
      </c>
      <c r="G111" s="147">
        <f t="shared" si="3"/>
        <v>0</v>
      </c>
      <c r="H111" s="31">
        <v>6</v>
      </c>
      <c r="I111" s="117">
        <v>0.8571428571428571</v>
      </c>
      <c r="J111" s="31">
        <v>4</v>
      </c>
      <c r="K111" s="31">
        <v>0</v>
      </c>
      <c r="L111" s="147">
        <f t="shared" si="4"/>
        <v>0</v>
      </c>
      <c r="M111"/>
    </row>
    <row r="112" spans="1:13" x14ac:dyDescent="0.2">
      <c r="A112">
        <f t="shared" si="5"/>
        <v>106</v>
      </c>
      <c r="B112" t="s">
        <v>1884</v>
      </c>
      <c r="C112" t="s">
        <v>1842</v>
      </c>
      <c r="D112" s="115">
        <v>1168607</v>
      </c>
      <c r="E112" s="31">
        <v>12</v>
      </c>
      <c r="F112" s="31">
        <v>3</v>
      </c>
      <c r="G112" s="147">
        <f t="shared" si="3"/>
        <v>0.25</v>
      </c>
      <c r="H112" s="31">
        <v>11</v>
      </c>
      <c r="I112" s="117">
        <v>0.91666666666666663</v>
      </c>
      <c r="J112" s="31">
        <v>0</v>
      </c>
      <c r="K112" s="31">
        <v>0</v>
      </c>
      <c r="L112" s="147">
        <f t="shared" si="4"/>
        <v>0</v>
      </c>
      <c r="M112"/>
    </row>
    <row r="113" spans="1:13" x14ac:dyDescent="0.2">
      <c r="A113">
        <f t="shared" si="5"/>
        <v>107</v>
      </c>
      <c r="B113" t="s">
        <v>545</v>
      </c>
      <c r="C113" t="s">
        <v>1036</v>
      </c>
      <c r="D113" s="115">
        <v>1168000</v>
      </c>
      <c r="E113" s="31">
        <v>5</v>
      </c>
      <c r="F113" s="31">
        <v>2</v>
      </c>
      <c r="G113" s="147">
        <f t="shared" si="3"/>
        <v>0.4</v>
      </c>
      <c r="H113" s="31">
        <v>0</v>
      </c>
      <c r="I113" s="117">
        <v>0</v>
      </c>
      <c r="J113" s="31">
        <v>0</v>
      </c>
      <c r="K113" s="31">
        <v>0</v>
      </c>
      <c r="L113" s="147">
        <f t="shared" si="4"/>
        <v>0</v>
      </c>
      <c r="M113"/>
    </row>
    <row r="114" spans="1:13" x14ac:dyDescent="0.2">
      <c r="A114">
        <f t="shared" si="5"/>
        <v>108</v>
      </c>
      <c r="B114" t="s">
        <v>1632</v>
      </c>
      <c r="C114" t="s">
        <v>1535</v>
      </c>
      <c r="D114" s="115">
        <v>1166900</v>
      </c>
      <c r="E114" s="31">
        <v>5</v>
      </c>
      <c r="F114" s="31">
        <v>2</v>
      </c>
      <c r="G114" s="147">
        <f t="shared" si="3"/>
        <v>0.4</v>
      </c>
      <c r="H114" s="31">
        <v>4</v>
      </c>
      <c r="I114" s="117">
        <v>0.8</v>
      </c>
      <c r="J114" s="31">
        <v>1</v>
      </c>
      <c r="K114" s="31">
        <v>1</v>
      </c>
      <c r="L114" s="147">
        <f t="shared" si="4"/>
        <v>1</v>
      </c>
      <c r="M114"/>
    </row>
    <row r="115" spans="1:13" x14ac:dyDescent="0.2">
      <c r="A115">
        <f t="shared" si="5"/>
        <v>109</v>
      </c>
      <c r="B115" t="s">
        <v>342</v>
      </c>
      <c r="C115" t="s">
        <v>303</v>
      </c>
      <c r="D115" s="115">
        <v>1146900</v>
      </c>
      <c r="E115" s="31">
        <v>3</v>
      </c>
      <c r="F115" s="31">
        <v>3</v>
      </c>
      <c r="G115" s="147">
        <f t="shared" si="3"/>
        <v>1</v>
      </c>
      <c r="H115" s="31">
        <v>3</v>
      </c>
      <c r="I115" s="117">
        <v>1</v>
      </c>
      <c r="J115" s="31">
        <v>0</v>
      </c>
      <c r="K115" s="31">
        <v>0</v>
      </c>
      <c r="L115" s="147">
        <f t="shared" si="4"/>
        <v>0</v>
      </c>
      <c r="M115"/>
    </row>
    <row r="116" spans="1:13" x14ac:dyDescent="0.2">
      <c r="A116">
        <f t="shared" si="5"/>
        <v>110</v>
      </c>
      <c r="B116" t="s">
        <v>20</v>
      </c>
      <c r="C116" t="s">
        <v>1861</v>
      </c>
      <c r="D116" s="115">
        <v>1144000</v>
      </c>
      <c r="E116" s="31">
        <v>5</v>
      </c>
      <c r="F116" s="31">
        <v>0</v>
      </c>
      <c r="G116" s="147">
        <f t="shared" si="3"/>
        <v>0</v>
      </c>
      <c r="H116" s="31">
        <v>2</v>
      </c>
      <c r="I116" s="117">
        <v>0.4</v>
      </c>
      <c r="J116" s="31">
        <v>0</v>
      </c>
      <c r="K116" s="31">
        <v>0</v>
      </c>
      <c r="L116" s="147">
        <f t="shared" si="4"/>
        <v>0</v>
      </c>
      <c r="M116"/>
    </row>
    <row r="117" spans="1:13" x14ac:dyDescent="0.2">
      <c r="A117">
        <f t="shared" si="5"/>
        <v>111</v>
      </c>
      <c r="B117" t="s">
        <v>1530</v>
      </c>
      <c r="C117" t="s">
        <v>5</v>
      </c>
      <c r="D117" s="115">
        <v>1130900</v>
      </c>
      <c r="E117" s="31">
        <v>3</v>
      </c>
      <c r="F117" s="31">
        <v>1</v>
      </c>
      <c r="G117" s="147">
        <f t="shared" si="3"/>
        <v>0.33333333333333331</v>
      </c>
      <c r="H117" s="31">
        <v>3</v>
      </c>
      <c r="I117" s="117">
        <v>1</v>
      </c>
      <c r="J117" s="31">
        <v>0</v>
      </c>
      <c r="K117" s="31">
        <v>0</v>
      </c>
      <c r="L117" s="147">
        <f t="shared" si="4"/>
        <v>0</v>
      </c>
      <c r="M117"/>
    </row>
    <row r="118" spans="1:13" x14ac:dyDescent="0.2">
      <c r="A118">
        <f t="shared" si="5"/>
        <v>112</v>
      </c>
      <c r="B118" t="s">
        <v>1390</v>
      </c>
      <c r="C118" t="s">
        <v>1099</v>
      </c>
      <c r="D118" s="115">
        <v>1129550</v>
      </c>
      <c r="E118" s="31">
        <v>9</v>
      </c>
      <c r="F118" s="31">
        <v>1</v>
      </c>
      <c r="G118" s="147">
        <f t="shared" si="3"/>
        <v>0.1111111111111111</v>
      </c>
      <c r="H118" s="31">
        <v>4</v>
      </c>
      <c r="I118" s="117">
        <v>0.44444444444444442</v>
      </c>
      <c r="J118" s="31">
        <v>0</v>
      </c>
      <c r="K118" s="31">
        <v>0</v>
      </c>
      <c r="L118" s="147">
        <f t="shared" si="4"/>
        <v>0</v>
      </c>
      <c r="M118"/>
    </row>
    <row r="119" spans="1:13" x14ac:dyDescent="0.2">
      <c r="A119">
        <f t="shared" si="5"/>
        <v>113</v>
      </c>
      <c r="B119" t="s">
        <v>1719</v>
      </c>
      <c r="C119" t="s">
        <v>5</v>
      </c>
      <c r="D119" s="115">
        <v>1129500</v>
      </c>
      <c r="E119" s="31">
        <v>6</v>
      </c>
      <c r="F119" s="31">
        <v>2</v>
      </c>
      <c r="G119" s="147">
        <f t="shared" si="3"/>
        <v>0.33333333333333331</v>
      </c>
      <c r="H119" s="31">
        <v>4</v>
      </c>
      <c r="I119" s="117">
        <v>0.66666666666666663</v>
      </c>
      <c r="J119" s="31">
        <v>0</v>
      </c>
      <c r="K119" s="31">
        <v>0</v>
      </c>
      <c r="L119" s="147">
        <f t="shared" si="4"/>
        <v>0</v>
      </c>
      <c r="M119"/>
    </row>
    <row r="120" spans="1:13" x14ac:dyDescent="0.2">
      <c r="A120">
        <f t="shared" si="5"/>
        <v>114</v>
      </c>
      <c r="B120" t="s">
        <v>1310</v>
      </c>
      <c r="C120" t="s">
        <v>1840</v>
      </c>
      <c r="D120" s="115">
        <v>1122000</v>
      </c>
      <c r="E120" s="31">
        <v>5</v>
      </c>
      <c r="F120" s="31">
        <v>3</v>
      </c>
      <c r="G120" s="147">
        <f t="shared" si="3"/>
        <v>0.6</v>
      </c>
      <c r="H120" s="31">
        <v>2</v>
      </c>
      <c r="I120" s="117">
        <v>0.4</v>
      </c>
      <c r="J120" s="31">
        <v>1</v>
      </c>
      <c r="K120" s="31">
        <v>1</v>
      </c>
      <c r="L120" s="147">
        <f t="shared" si="4"/>
        <v>1</v>
      </c>
      <c r="M120"/>
    </row>
    <row r="121" spans="1:13" x14ac:dyDescent="0.2">
      <c r="A121">
        <f t="shared" si="5"/>
        <v>115</v>
      </c>
      <c r="B121" t="s">
        <v>1398</v>
      </c>
      <c r="C121" t="s">
        <v>1842</v>
      </c>
      <c r="D121" s="115">
        <v>1119800</v>
      </c>
      <c r="E121" s="31">
        <v>3</v>
      </c>
      <c r="F121" s="31">
        <v>1</v>
      </c>
      <c r="G121" s="147">
        <f t="shared" si="3"/>
        <v>0.33333333333333331</v>
      </c>
      <c r="H121" s="31">
        <v>2</v>
      </c>
      <c r="I121" s="117">
        <v>0.66666666666666663</v>
      </c>
      <c r="J121" s="31">
        <v>0</v>
      </c>
      <c r="K121" s="31">
        <v>0</v>
      </c>
      <c r="L121" s="147">
        <f t="shared" si="4"/>
        <v>0</v>
      </c>
      <c r="M121"/>
    </row>
    <row r="122" spans="1:13" x14ac:dyDescent="0.2">
      <c r="A122">
        <f t="shared" si="5"/>
        <v>116</v>
      </c>
      <c r="B122" t="s">
        <v>692</v>
      </c>
      <c r="C122" t="s">
        <v>1842</v>
      </c>
      <c r="D122" s="115">
        <v>1115000</v>
      </c>
      <c r="E122" s="31">
        <v>6</v>
      </c>
      <c r="F122" s="31">
        <v>3</v>
      </c>
      <c r="G122" s="147">
        <f t="shared" si="3"/>
        <v>0.5</v>
      </c>
      <c r="H122" s="31">
        <v>3</v>
      </c>
      <c r="I122" s="117">
        <v>0.5</v>
      </c>
      <c r="J122" s="31">
        <v>0</v>
      </c>
      <c r="K122" s="31">
        <v>0</v>
      </c>
      <c r="L122" s="147">
        <f t="shared" si="4"/>
        <v>0</v>
      </c>
      <c r="M122"/>
    </row>
    <row r="123" spans="1:13" x14ac:dyDescent="0.2">
      <c r="A123">
        <f t="shared" si="5"/>
        <v>117</v>
      </c>
      <c r="B123" t="s">
        <v>363</v>
      </c>
      <c r="C123" t="s">
        <v>282</v>
      </c>
      <c r="D123" s="115">
        <v>1109000</v>
      </c>
      <c r="E123" s="31">
        <v>5</v>
      </c>
      <c r="F123" s="31">
        <v>2</v>
      </c>
      <c r="G123" s="147">
        <f t="shared" si="3"/>
        <v>0.4</v>
      </c>
      <c r="H123" s="31">
        <v>3</v>
      </c>
      <c r="I123" s="117">
        <v>0.6</v>
      </c>
      <c r="J123" s="31">
        <v>0</v>
      </c>
      <c r="K123" s="31">
        <v>0</v>
      </c>
      <c r="L123" s="147">
        <f t="shared" si="4"/>
        <v>0</v>
      </c>
      <c r="M123"/>
    </row>
    <row r="124" spans="1:13" x14ac:dyDescent="0.2">
      <c r="A124">
        <f t="shared" si="5"/>
        <v>118</v>
      </c>
      <c r="B124" t="s">
        <v>2047</v>
      </c>
      <c r="C124" t="s">
        <v>5</v>
      </c>
      <c r="D124" s="115">
        <v>1108020</v>
      </c>
      <c r="E124" s="31">
        <v>5</v>
      </c>
      <c r="F124" s="31">
        <v>2</v>
      </c>
      <c r="G124" s="147">
        <f t="shared" si="3"/>
        <v>0.4</v>
      </c>
      <c r="H124" s="31">
        <v>3</v>
      </c>
      <c r="I124" s="117">
        <v>0.6</v>
      </c>
      <c r="J124" s="31">
        <v>0</v>
      </c>
      <c r="K124" s="31">
        <v>0</v>
      </c>
      <c r="L124" s="147">
        <f t="shared" si="4"/>
        <v>0</v>
      </c>
      <c r="M124"/>
    </row>
    <row r="125" spans="1:13" x14ac:dyDescent="0.2">
      <c r="A125">
        <f t="shared" si="5"/>
        <v>119</v>
      </c>
      <c r="B125" t="s">
        <v>1880</v>
      </c>
      <c r="C125" t="s">
        <v>126</v>
      </c>
      <c r="D125" s="115">
        <v>1105550</v>
      </c>
      <c r="E125" s="31">
        <v>7</v>
      </c>
      <c r="F125" s="31">
        <v>2</v>
      </c>
      <c r="G125" s="147">
        <f t="shared" si="3"/>
        <v>0.2857142857142857</v>
      </c>
      <c r="H125" s="31">
        <v>0</v>
      </c>
      <c r="I125" s="117">
        <v>0</v>
      </c>
      <c r="J125" s="31">
        <v>0</v>
      </c>
      <c r="K125" s="31">
        <v>0</v>
      </c>
      <c r="L125" s="147">
        <f t="shared" si="4"/>
        <v>0</v>
      </c>
      <c r="M125"/>
    </row>
    <row r="126" spans="1:13" x14ac:dyDescent="0.2">
      <c r="A126">
        <f t="shared" si="5"/>
        <v>120</v>
      </c>
      <c r="B126" t="s">
        <v>1301</v>
      </c>
      <c r="C126" t="s">
        <v>411</v>
      </c>
      <c r="D126" s="115">
        <v>1105300</v>
      </c>
      <c r="E126" s="31">
        <v>6</v>
      </c>
      <c r="F126" s="31">
        <v>0</v>
      </c>
      <c r="G126" s="147">
        <f t="shared" si="3"/>
        <v>0</v>
      </c>
      <c r="H126" s="31">
        <v>1</v>
      </c>
      <c r="I126" s="117">
        <v>0.16666666666666666</v>
      </c>
      <c r="J126" s="31">
        <v>1</v>
      </c>
      <c r="K126" s="31">
        <v>0</v>
      </c>
      <c r="L126" s="147">
        <f t="shared" si="4"/>
        <v>0</v>
      </c>
      <c r="M126"/>
    </row>
    <row r="127" spans="1:13" x14ac:dyDescent="0.2">
      <c r="A127">
        <f t="shared" si="5"/>
        <v>121</v>
      </c>
      <c r="B127" t="s">
        <v>3250</v>
      </c>
      <c r="C127" t="s">
        <v>1535</v>
      </c>
      <c r="D127" s="115">
        <v>1100000</v>
      </c>
      <c r="E127" s="31">
        <v>1</v>
      </c>
      <c r="F127" s="31">
        <v>0</v>
      </c>
      <c r="G127" s="147">
        <f t="shared" si="3"/>
        <v>0</v>
      </c>
      <c r="H127" s="31">
        <v>0</v>
      </c>
      <c r="I127" s="117">
        <v>0</v>
      </c>
      <c r="J127" s="31">
        <v>0</v>
      </c>
      <c r="K127" s="31">
        <v>0</v>
      </c>
      <c r="L127" s="147">
        <f t="shared" si="4"/>
        <v>0</v>
      </c>
      <c r="M127"/>
    </row>
    <row r="128" spans="1:13" x14ac:dyDescent="0.2">
      <c r="A128">
        <f t="shared" si="5"/>
        <v>122</v>
      </c>
      <c r="B128" t="s">
        <v>1457</v>
      </c>
      <c r="C128" t="s">
        <v>1989</v>
      </c>
      <c r="D128" s="115">
        <v>1087000</v>
      </c>
      <c r="E128" s="31">
        <v>3</v>
      </c>
      <c r="F128" s="31">
        <v>0</v>
      </c>
      <c r="G128" s="147">
        <f t="shared" si="3"/>
        <v>0</v>
      </c>
      <c r="H128" s="31">
        <v>0</v>
      </c>
      <c r="I128" s="117">
        <v>0</v>
      </c>
      <c r="J128" s="31">
        <v>0</v>
      </c>
      <c r="K128" s="31">
        <v>0</v>
      </c>
      <c r="L128" s="147">
        <f t="shared" si="4"/>
        <v>0</v>
      </c>
      <c r="M128"/>
    </row>
    <row r="129" spans="1:13" x14ac:dyDescent="0.2">
      <c r="A129">
        <f t="shared" si="5"/>
        <v>123</v>
      </c>
      <c r="B129" t="s">
        <v>1948</v>
      </c>
      <c r="C129" t="s">
        <v>1842</v>
      </c>
      <c r="D129" s="115">
        <v>1065000</v>
      </c>
      <c r="E129" s="31">
        <v>1</v>
      </c>
      <c r="F129" s="31">
        <v>1</v>
      </c>
      <c r="G129" s="147">
        <f t="shared" si="3"/>
        <v>1</v>
      </c>
      <c r="H129" s="31">
        <v>0</v>
      </c>
      <c r="I129" s="117">
        <v>0</v>
      </c>
      <c r="J129" s="31">
        <v>0</v>
      </c>
      <c r="K129" s="31">
        <v>0</v>
      </c>
      <c r="L129" s="147">
        <f t="shared" si="4"/>
        <v>0</v>
      </c>
      <c r="M129"/>
    </row>
    <row r="130" spans="1:13" x14ac:dyDescent="0.2">
      <c r="A130">
        <f t="shared" si="5"/>
        <v>124</v>
      </c>
      <c r="B130" t="s">
        <v>243</v>
      </c>
      <c r="C130" t="s">
        <v>1036</v>
      </c>
      <c r="D130" s="115">
        <v>1052500</v>
      </c>
      <c r="E130" s="31">
        <v>7</v>
      </c>
      <c r="F130" s="31">
        <v>0</v>
      </c>
      <c r="G130" s="147">
        <f t="shared" si="3"/>
        <v>0</v>
      </c>
      <c r="H130" s="31">
        <v>2</v>
      </c>
      <c r="I130" s="117">
        <v>0.2857142857142857</v>
      </c>
      <c r="J130" s="31">
        <v>0</v>
      </c>
      <c r="K130" s="31">
        <v>0</v>
      </c>
      <c r="L130" s="147">
        <f t="shared" si="4"/>
        <v>0</v>
      </c>
      <c r="M130"/>
    </row>
    <row r="131" spans="1:13" x14ac:dyDescent="0.2">
      <c r="A131">
        <f t="shared" si="5"/>
        <v>125</v>
      </c>
      <c r="B131" t="s">
        <v>989</v>
      </c>
      <c r="C131" t="s">
        <v>1840</v>
      </c>
      <c r="D131" s="115">
        <v>1049000</v>
      </c>
      <c r="E131" s="31">
        <v>5</v>
      </c>
      <c r="F131" s="31">
        <v>1</v>
      </c>
      <c r="G131" s="147">
        <f t="shared" si="3"/>
        <v>0.2</v>
      </c>
      <c r="H131" s="31">
        <v>3</v>
      </c>
      <c r="I131" s="117">
        <v>0.6</v>
      </c>
      <c r="J131" s="31">
        <v>0</v>
      </c>
      <c r="K131" s="31">
        <v>0</v>
      </c>
      <c r="L131" s="147">
        <f t="shared" si="4"/>
        <v>0</v>
      </c>
      <c r="M131"/>
    </row>
    <row r="132" spans="1:13" x14ac:dyDescent="0.2">
      <c r="A132">
        <f t="shared" si="5"/>
        <v>126</v>
      </c>
      <c r="B132" t="s">
        <v>563</v>
      </c>
      <c r="C132" t="s">
        <v>1840</v>
      </c>
      <c r="D132" s="115">
        <v>1045400</v>
      </c>
      <c r="E132" s="31">
        <v>5</v>
      </c>
      <c r="F132" s="31">
        <v>1</v>
      </c>
      <c r="G132" s="147">
        <f t="shared" si="3"/>
        <v>0.2</v>
      </c>
      <c r="H132" s="31">
        <v>0</v>
      </c>
      <c r="I132" s="117">
        <v>0</v>
      </c>
      <c r="J132" s="31">
        <v>0</v>
      </c>
      <c r="K132" s="31">
        <v>0</v>
      </c>
      <c r="L132" s="147">
        <f t="shared" si="4"/>
        <v>0</v>
      </c>
      <c r="M132"/>
    </row>
    <row r="133" spans="1:13" x14ac:dyDescent="0.2">
      <c r="A133">
        <f t="shared" si="5"/>
        <v>127</v>
      </c>
      <c r="B133" t="s">
        <v>714</v>
      </c>
      <c r="C133" t="s">
        <v>1099</v>
      </c>
      <c r="D133" s="115">
        <v>1038515</v>
      </c>
      <c r="E133" s="31">
        <v>6</v>
      </c>
      <c r="F133" s="31">
        <v>1</v>
      </c>
      <c r="G133" s="147">
        <f t="shared" si="3"/>
        <v>0.16666666666666666</v>
      </c>
      <c r="H133" s="31">
        <v>4</v>
      </c>
      <c r="I133" s="117">
        <v>0.66666666666666663</v>
      </c>
      <c r="J133" s="31">
        <v>0</v>
      </c>
      <c r="K133" s="31">
        <v>0</v>
      </c>
      <c r="L133" s="147">
        <f t="shared" si="4"/>
        <v>0</v>
      </c>
      <c r="M133"/>
    </row>
    <row r="134" spans="1:13" x14ac:dyDescent="0.2">
      <c r="A134">
        <f t="shared" si="5"/>
        <v>128</v>
      </c>
      <c r="B134" t="s">
        <v>1866</v>
      </c>
      <c r="C134" t="s">
        <v>1258</v>
      </c>
      <c r="D134" s="115">
        <v>1030500</v>
      </c>
      <c r="E134" s="31">
        <v>4</v>
      </c>
      <c r="F134" s="31">
        <v>0</v>
      </c>
      <c r="G134" s="147">
        <f t="shared" ref="G134:G197" si="6">+F134/E134</f>
        <v>0</v>
      </c>
      <c r="H134" s="31">
        <v>1</v>
      </c>
      <c r="I134" s="117">
        <v>0.25</v>
      </c>
      <c r="J134" s="31">
        <v>0</v>
      </c>
      <c r="K134" s="31">
        <v>0</v>
      </c>
      <c r="L134" s="147">
        <f t="shared" si="4"/>
        <v>0</v>
      </c>
      <c r="M134"/>
    </row>
    <row r="135" spans="1:13" x14ac:dyDescent="0.2">
      <c r="A135">
        <f t="shared" si="5"/>
        <v>129</v>
      </c>
      <c r="B135" t="s">
        <v>983</v>
      </c>
      <c r="C135" t="s">
        <v>1535</v>
      </c>
      <c r="D135" s="115">
        <v>1028900</v>
      </c>
      <c r="E135" s="31">
        <v>3</v>
      </c>
      <c r="F135" s="31">
        <v>3</v>
      </c>
      <c r="G135" s="147">
        <f t="shared" si="6"/>
        <v>1</v>
      </c>
      <c r="H135" s="31">
        <v>2</v>
      </c>
      <c r="I135" s="117">
        <v>0.66666666666666663</v>
      </c>
      <c r="J135" s="31">
        <v>0</v>
      </c>
      <c r="K135" s="31">
        <v>0</v>
      </c>
      <c r="L135" s="147">
        <f t="shared" ref="L135:L198" si="7">IF(J135=0,0,K135/J135)</f>
        <v>0</v>
      </c>
      <c r="M135"/>
    </row>
    <row r="136" spans="1:13" x14ac:dyDescent="0.2">
      <c r="A136">
        <f t="shared" ref="A136:A199" si="8">+A135+1</f>
        <v>130</v>
      </c>
      <c r="B136" t="s">
        <v>1232</v>
      </c>
      <c r="C136" t="s">
        <v>1180</v>
      </c>
      <c r="D136" s="115">
        <v>1027150</v>
      </c>
      <c r="E136" s="31">
        <v>4</v>
      </c>
      <c r="F136" s="31">
        <v>2</v>
      </c>
      <c r="G136" s="147">
        <f t="shared" si="6"/>
        <v>0.5</v>
      </c>
      <c r="H136" s="31">
        <v>2</v>
      </c>
      <c r="I136" s="117">
        <v>0.5</v>
      </c>
      <c r="J136" s="31">
        <v>0</v>
      </c>
      <c r="K136" s="31">
        <v>0</v>
      </c>
      <c r="L136" s="147">
        <f t="shared" si="7"/>
        <v>0</v>
      </c>
      <c r="M136"/>
    </row>
    <row r="137" spans="1:13" x14ac:dyDescent="0.2">
      <c r="A137">
        <f t="shared" si="8"/>
        <v>131</v>
      </c>
      <c r="B137" t="s">
        <v>1182</v>
      </c>
      <c r="C137" t="s">
        <v>1840</v>
      </c>
      <c r="D137" s="115">
        <v>1019650</v>
      </c>
      <c r="E137" s="31">
        <v>3</v>
      </c>
      <c r="F137" s="31">
        <v>1</v>
      </c>
      <c r="G137" s="147">
        <f t="shared" si="6"/>
        <v>0.33333333333333331</v>
      </c>
      <c r="H137" s="31">
        <v>1</v>
      </c>
      <c r="I137" s="117">
        <v>0.33333333333333331</v>
      </c>
      <c r="J137" s="31">
        <v>0</v>
      </c>
      <c r="K137" s="31">
        <v>0</v>
      </c>
      <c r="L137" s="147">
        <f t="shared" si="7"/>
        <v>0</v>
      </c>
      <c r="M137"/>
    </row>
    <row r="138" spans="1:13" x14ac:dyDescent="0.2">
      <c r="A138">
        <f t="shared" si="8"/>
        <v>132</v>
      </c>
      <c r="B138" t="s">
        <v>732</v>
      </c>
      <c r="C138" t="s">
        <v>2054</v>
      </c>
      <c r="D138" s="115">
        <v>1011500</v>
      </c>
      <c r="E138" s="31">
        <v>5</v>
      </c>
      <c r="F138" s="31">
        <v>0</v>
      </c>
      <c r="G138" s="147">
        <f t="shared" si="6"/>
        <v>0</v>
      </c>
      <c r="H138" s="31">
        <v>2</v>
      </c>
      <c r="I138" s="117">
        <v>0.4</v>
      </c>
      <c r="J138" s="31">
        <v>0</v>
      </c>
      <c r="K138" s="31">
        <v>0</v>
      </c>
      <c r="L138" s="147">
        <f t="shared" si="7"/>
        <v>0</v>
      </c>
      <c r="M138"/>
    </row>
    <row r="139" spans="1:13" x14ac:dyDescent="0.2">
      <c r="A139">
        <f t="shared" si="8"/>
        <v>133</v>
      </c>
      <c r="B139" t="s">
        <v>756</v>
      </c>
      <c r="C139" t="s">
        <v>1854</v>
      </c>
      <c r="D139" s="115">
        <v>1005000</v>
      </c>
      <c r="E139" s="31">
        <v>4</v>
      </c>
      <c r="F139" s="31">
        <v>1</v>
      </c>
      <c r="G139" s="147">
        <f t="shared" si="6"/>
        <v>0.25</v>
      </c>
      <c r="H139" s="31">
        <v>4</v>
      </c>
      <c r="I139" s="117">
        <v>1</v>
      </c>
      <c r="J139" s="31">
        <v>0</v>
      </c>
      <c r="K139" s="31">
        <v>0</v>
      </c>
      <c r="L139" s="147">
        <f t="shared" si="7"/>
        <v>0</v>
      </c>
      <c r="M139"/>
    </row>
    <row r="140" spans="1:13" x14ac:dyDescent="0.2">
      <c r="A140">
        <f t="shared" si="8"/>
        <v>134</v>
      </c>
      <c r="B140" t="s">
        <v>1879</v>
      </c>
      <c r="C140" t="s">
        <v>1258</v>
      </c>
      <c r="D140" s="115">
        <v>985400</v>
      </c>
      <c r="E140" s="31">
        <v>6</v>
      </c>
      <c r="F140" s="31">
        <v>1</v>
      </c>
      <c r="G140" s="147">
        <f t="shared" si="6"/>
        <v>0.16666666666666666</v>
      </c>
      <c r="H140" s="31">
        <v>2</v>
      </c>
      <c r="I140" s="117">
        <v>0.33333333333333331</v>
      </c>
      <c r="J140" s="31">
        <v>0</v>
      </c>
      <c r="K140" s="31">
        <v>0</v>
      </c>
      <c r="L140" s="147">
        <f t="shared" si="7"/>
        <v>0</v>
      </c>
      <c r="M140"/>
    </row>
    <row r="141" spans="1:13" x14ac:dyDescent="0.2">
      <c r="A141">
        <f t="shared" si="8"/>
        <v>135</v>
      </c>
      <c r="B141" t="s">
        <v>1874</v>
      </c>
      <c r="C141" t="s">
        <v>1875</v>
      </c>
      <c r="D141" s="115">
        <v>983900</v>
      </c>
      <c r="E141" s="31">
        <v>4</v>
      </c>
      <c r="F141" s="31">
        <v>2</v>
      </c>
      <c r="G141" s="147">
        <f t="shared" si="6"/>
        <v>0.5</v>
      </c>
      <c r="H141" s="31">
        <v>1</v>
      </c>
      <c r="I141" s="117">
        <v>0.25</v>
      </c>
      <c r="J141" s="31">
        <v>0</v>
      </c>
      <c r="K141" s="31">
        <v>0</v>
      </c>
      <c r="L141" s="147">
        <f t="shared" si="7"/>
        <v>0</v>
      </c>
      <c r="M141"/>
    </row>
    <row r="142" spans="1:13" x14ac:dyDescent="0.2">
      <c r="A142">
        <f t="shared" si="8"/>
        <v>136</v>
      </c>
      <c r="B142" t="s">
        <v>2053</v>
      </c>
      <c r="C142" t="s">
        <v>1854</v>
      </c>
      <c r="D142" s="115">
        <v>974000</v>
      </c>
      <c r="E142" s="31">
        <v>6</v>
      </c>
      <c r="F142" s="31">
        <v>2</v>
      </c>
      <c r="G142" s="147">
        <f t="shared" si="6"/>
        <v>0.33333333333333331</v>
      </c>
      <c r="H142" s="31">
        <v>4</v>
      </c>
      <c r="I142" s="117">
        <v>0.66666666666666663</v>
      </c>
      <c r="J142" s="31">
        <v>0</v>
      </c>
      <c r="K142" s="31">
        <v>0</v>
      </c>
      <c r="L142" s="147">
        <f t="shared" si="7"/>
        <v>0</v>
      </c>
      <c r="M142"/>
    </row>
    <row r="143" spans="1:13" x14ac:dyDescent="0.2">
      <c r="A143">
        <f t="shared" si="8"/>
        <v>137</v>
      </c>
      <c r="B143" t="s">
        <v>1694</v>
      </c>
      <c r="C143" t="s">
        <v>1180</v>
      </c>
      <c r="D143" s="115">
        <v>969400</v>
      </c>
      <c r="E143" s="31">
        <v>6</v>
      </c>
      <c r="F143" s="31">
        <v>3</v>
      </c>
      <c r="G143" s="147">
        <f t="shared" si="6"/>
        <v>0.5</v>
      </c>
      <c r="H143" s="31">
        <v>4</v>
      </c>
      <c r="I143" s="117">
        <v>0.66666666666666663</v>
      </c>
      <c r="J143" s="31">
        <v>1</v>
      </c>
      <c r="K143" s="31">
        <v>1</v>
      </c>
      <c r="L143" s="147">
        <f t="shared" si="7"/>
        <v>1</v>
      </c>
      <c r="M143"/>
    </row>
    <row r="144" spans="1:13" x14ac:dyDescent="0.2">
      <c r="A144">
        <f t="shared" si="8"/>
        <v>138</v>
      </c>
      <c r="B144" t="s">
        <v>1924</v>
      </c>
      <c r="C144" t="s">
        <v>1843</v>
      </c>
      <c r="D144" s="115">
        <v>968500</v>
      </c>
      <c r="E144" s="31">
        <v>9</v>
      </c>
      <c r="F144" s="31">
        <v>1</v>
      </c>
      <c r="G144" s="147">
        <f t="shared" si="6"/>
        <v>0.1111111111111111</v>
      </c>
      <c r="H144" s="31">
        <v>7</v>
      </c>
      <c r="I144" s="117">
        <v>0.77777777777777779</v>
      </c>
      <c r="J144" s="31">
        <v>0</v>
      </c>
      <c r="K144" s="31">
        <v>0</v>
      </c>
      <c r="L144" s="147">
        <f t="shared" si="7"/>
        <v>0</v>
      </c>
      <c r="M144"/>
    </row>
    <row r="145" spans="1:13" x14ac:dyDescent="0.2">
      <c r="A145">
        <f t="shared" si="8"/>
        <v>139</v>
      </c>
      <c r="B145" t="s">
        <v>851</v>
      </c>
      <c r="C145" t="s">
        <v>993</v>
      </c>
      <c r="D145" s="115">
        <v>968050</v>
      </c>
      <c r="E145" s="31">
        <v>5</v>
      </c>
      <c r="F145" s="31">
        <v>1</v>
      </c>
      <c r="G145" s="147">
        <f t="shared" si="6"/>
        <v>0.2</v>
      </c>
      <c r="H145" s="31">
        <v>1</v>
      </c>
      <c r="I145" s="117">
        <v>0.2</v>
      </c>
      <c r="J145" s="31">
        <v>1</v>
      </c>
      <c r="K145" s="31">
        <v>0</v>
      </c>
      <c r="L145" s="147">
        <f t="shared" si="7"/>
        <v>0</v>
      </c>
      <c r="M145"/>
    </row>
    <row r="146" spans="1:13" x14ac:dyDescent="0.2">
      <c r="A146">
        <f t="shared" si="8"/>
        <v>140</v>
      </c>
      <c r="B146" t="s">
        <v>344</v>
      </c>
      <c r="C146" t="s">
        <v>5</v>
      </c>
      <c r="D146" s="115">
        <v>954900</v>
      </c>
      <c r="E146" s="31">
        <v>5</v>
      </c>
      <c r="F146" s="31">
        <v>3</v>
      </c>
      <c r="G146" s="147">
        <f t="shared" si="6"/>
        <v>0.6</v>
      </c>
      <c r="H146" s="31">
        <v>2</v>
      </c>
      <c r="I146" s="117">
        <v>0.4</v>
      </c>
      <c r="J146" s="31">
        <v>1</v>
      </c>
      <c r="K146" s="31">
        <v>1</v>
      </c>
      <c r="L146" s="147">
        <f t="shared" si="7"/>
        <v>1</v>
      </c>
      <c r="M146"/>
    </row>
    <row r="147" spans="1:13" x14ac:dyDescent="0.2">
      <c r="A147">
        <f t="shared" si="8"/>
        <v>141</v>
      </c>
      <c r="B147" t="s">
        <v>1985</v>
      </c>
      <c r="C147" t="s">
        <v>1936</v>
      </c>
      <c r="D147" s="115">
        <v>941000</v>
      </c>
      <c r="E147" s="31">
        <v>7</v>
      </c>
      <c r="F147" s="31">
        <v>3</v>
      </c>
      <c r="G147" s="147">
        <f t="shared" si="6"/>
        <v>0.42857142857142855</v>
      </c>
      <c r="H147" s="31">
        <v>1</v>
      </c>
      <c r="I147" s="117">
        <v>0.14285714285714285</v>
      </c>
      <c r="J147" s="31">
        <v>1</v>
      </c>
      <c r="K147" s="31">
        <v>0</v>
      </c>
      <c r="L147" s="147">
        <f t="shared" si="7"/>
        <v>0</v>
      </c>
      <c r="M147"/>
    </row>
    <row r="148" spans="1:13" x14ac:dyDescent="0.2">
      <c r="A148">
        <f t="shared" si="8"/>
        <v>142</v>
      </c>
      <c r="B148" t="s">
        <v>885</v>
      </c>
      <c r="C148" t="s">
        <v>1840</v>
      </c>
      <c r="D148" s="115">
        <v>940500</v>
      </c>
      <c r="E148" s="31">
        <v>9</v>
      </c>
      <c r="F148" s="31">
        <v>0</v>
      </c>
      <c r="G148" s="147">
        <f t="shared" si="6"/>
        <v>0</v>
      </c>
      <c r="H148" s="31">
        <v>5</v>
      </c>
      <c r="I148" s="117">
        <v>0.55555555555555558</v>
      </c>
      <c r="J148" s="31">
        <v>0</v>
      </c>
      <c r="K148" s="31">
        <v>0</v>
      </c>
      <c r="L148" s="147">
        <f t="shared" si="7"/>
        <v>0</v>
      </c>
      <c r="M148"/>
    </row>
    <row r="149" spans="1:13" x14ac:dyDescent="0.2">
      <c r="A149">
        <f t="shared" si="8"/>
        <v>143</v>
      </c>
      <c r="B149" t="s">
        <v>892</v>
      </c>
      <c r="C149" t="s">
        <v>1180</v>
      </c>
      <c r="D149" s="115">
        <v>939400</v>
      </c>
      <c r="E149" s="31">
        <v>4</v>
      </c>
      <c r="F149" s="31">
        <v>3</v>
      </c>
      <c r="G149" s="147">
        <f t="shared" si="6"/>
        <v>0.75</v>
      </c>
      <c r="H149" s="31">
        <v>3</v>
      </c>
      <c r="I149" s="117">
        <v>0.75</v>
      </c>
      <c r="J149" s="31">
        <v>0</v>
      </c>
      <c r="K149" s="31">
        <v>0</v>
      </c>
      <c r="L149" s="147">
        <f t="shared" si="7"/>
        <v>0</v>
      </c>
      <c r="M149"/>
    </row>
    <row r="150" spans="1:13" x14ac:dyDescent="0.2">
      <c r="A150">
        <f t="shared" si="8"/>
        <v>144</v>
      </c>
      <c r="B150" t="s">
        <v>1748</v>
      </c>
      <c r="C150" t="s">
        <v>1535</v>
      </c>
      <c r="D150" s="115">
        <v>929400</v>
      </c>
      <c r="E150" s="31">
        <v>4</v>
      </c>
      <c r="F150" s="31">
        <v>2</v>
      </c>
      <c r="G150" s="147">
        <f t="shared" si="6"/>
        <v>0.5</v>
      </c>
      <c r="H150" s="31">
        <v>2</v>
      </c>
      <c r="I150" s="117">
        <v>0.5</v>
      </c>
      <c r="J150" s="31">
        <v>0</v>
      </c>
      <c r="K150" s="31">
        <v>0</v>
      </c>
      <c r="L150" s="147">
        <f t="shared" si="7"/>
        <v>0</v>
      </c>
      <c r="M150"/>
    </row>
    <row r="151" spans="1:13" x14ac:dyDescent="0.2">
      <c r="A151">
        <f t="shared" si="8"/>
        <v>145</v>
      </c>
      <c r="B151" t="s">
        <v>2020</v>
      </c>
      <c r="C151" t="s">
        <v>1036</v>
      </c>
      <c r="D151" s="115">
        <v>924950</v>
      </c>
      <c r="E151" s="31">
        <v>3</v>
      </c>
      <c r="F151" s="31">
        <v>2</v>
      </c>
      <c r="G151" s="147">
        <f t="shared" si="6"/>
        <v>0.66666666666666663</v>
      </c>
      <c r="H151" s="31">
        <v>1</v>
      </c>
      <c r="I151" s="117">
        <v>0.33333333333333331</v>
      </c>
      <c r="J151" s="31">
        <v>0</v>
      </c>
      <c r="K151" s="31">
        <v>0</v>
      </c>
      <c r="L151" s="147">
        <f t="shared" si="7"/>
        <v>0</v>
      </c>
      <c r="M151"/>
    </row>
    <row r="152" spans="1:13" x14ac:dyDescent="0.2">
      <c r="A152">
        <f t="shared" si="8"/>
        <v>146</v>
      </c>
      <c r="B152" t="s">
        <v>1647</v>
      </c>
      <c r="C152" t="s">
        <v>5</v>
      </c>
      <c r="D152" s="115">
        <v>921633</v>
      </c>
      <c r="E152" s="31">
        <v>4</v>
      </c>
      <c r="F152" s="31">
        <v>1</v>
      </c>
      <c r="G152" s="147">
        <f t="shared" si="6"/>
        <v>0.25</v>
      </c>
      <c r="H152" s="31">
        <v>3</v>
      </c>
      <c r="I152" s="117">
        <v>0.75</v>
      </c>
      <c r="J152" s="31">
        <v>0</v>
      </c>
      <c r="K152" s="31">
        <v>0</v>
      </c>
      <c r="L152" s="147">
        <f t="shared" si="7"/>
        <v>0</v>
      </c>
      <c r="M152"/>
    </row>
    <row r="153" spans="1:13" x14ac:dyDescent="0.2">
      <c r="A153">
        <f t="shared" si="8"/>
        <v>147</v>
      </c>
      <c r="B153" t="s">
        <v>1269</v>
      </c>
      <c r="C153" t="s">
        <v>1535</v>
      </c>
      <c r="D153" s="115">
        <v>920500</v>
      </c>
      <c r="E153" s="31">
        <v>4</v>
      </c>
      <c r="F153" s="31">
        <v>1</v>
      </c>
      <c r="G153" s="147">
        <f t="shared" si="6"/>
        <v>0.25</v>
      </c>
      <c r="H153" s="31">
        <v>1</v>
      </c>
      <c r="I153" s="117">
        <v>0.25</v>
      </c>
      <c r="J153" s="31">
        <v>0</v>
      </c>
      <c r="K153" s="31">
        <v>0</v>
      </c>
      <c r="L153" s="147">
        <f t="shared" si="7"/>
        <v>0</v>
      </c>
      <c r="M153"/>
    </row>
    <row r="154" spans="1:13" x14ac:dyDescent="0.2">
      <c r="A154">
        <f t="shared" si="8"/>
        <v>148</v>
      </c>
      <c r="B154" t="s">
        <v>1089</v>
      </c>
      <c r="C154" t="s">
        <v>5</v>
      </c>
      <c r="D154" s="115">
        <v>903400</v>
      </c>
      <c r="E154" s="31">
        <v>4</v>
      </c>
      <c r="F154" s="31">
        <v>0</v>
      </c>
      <c r="G154" s="147">
        <f t="shared" si="6"/>
        <v>0</v>
      </c>
      <c r="H154" s="31">
        <v>3</v>
      </c>
      <c r="I154" s="117">
        <v>0.75</v>
      </c>
      <c r="J154" s="31">
        <v>0</v>
      </c>
      <c r="K154" s="31">
        <v>0</v>
      </c>
      <c r="L154" s="147">
        <f t="shared" si="7"/>
        <v>0</v>
      </c>
      <c r="M154"/>
    </row>
    <row r="155" spans="1:13" x14ac:dyDescent="0.2">
      <c r="A155">
        <f t="shared" si="8"/>
        <v>149</v>
      </c>
      <c r="B155" t="s">
        <v>690</v>
      </c>
      <c r="C155" t="s">
        <v>1842</v>
      </c>
      <c r="D155" s="115">
        <v>900000</v>
      </c>
      <c r="E155" s="31">
        <v>1</v>
      </c>
      <c r="F155" s="31">
        <v>0</v>
      </c>
      <c r="G155" s="147">
        <f t="shared" si="6"/>
        <v>0</v>
      </c>
      <c r="H155" s="31">
        <v>1</v>
      </c>
      <c r="I155" s="117">
        <v>1</v>
      </c>
      <c r="J155" s="31">
        <v>0</v>
      </c>
      <c r="K155" s="31">
        <v>0</v>
      </c>
      <c r="L155" s="147">
        <f t="shared" si="7"/>
        <v>0</v>
      </c>
      <c r="M155"/>
    </row>
    <row r="156" spans="1:13" x14ac:dyDescent="0.2">
      <c r="A156">
        <f t="shared" si="8"/>
        <v>150</v>
      </c>
      <c r="B156" t="s">
        <v>408</v>
      </c>
      <c r="C156" t="s">
        <v>197</v>
      </c>
      <c r="D156" s="115">
        <v>881900</v>
      </c>
      <c r="E156" s="31">
        <v>6</v>
      </c>
      <c r="F156" s="31">
        <v>1</v>
      </c>
      <c r="G156" s="147">
        <f t="shared" si="6"/>
        <v>0.16666666666666666</v>
      </c>
      <c r="H156" s="31">
        <v>2</v>
      </c>
      <c r="I156" s="117">
        <v>0.33333333333333331</v>
      </c>
      <c r="J156" s="31">
        <v>0</v>
      </c>
      <c r="K156" s="31">
        <v>0</v>
      </c>
      <c r="L156" s="147">
        <f t="shared" si="7"/>
        <v>0</v>
      </c>
      <c r="M156"/>
    </row>
    <row r="157" spans="1:13" x14ac:dyDescent="0.2">
      <c r="A157">
        <f t="shared" si="8"/>
        <v>151</v>
      </c>
      <c r="B157" t="s">
        <v>105</v>
      </c>
      <c r="C157" t="s">
        <v>1258</v>
      </c>
      <c r="D157" s="115">
        <v>879900</v>
      </c>
      <c r="E157" s="31">
        <v>4</v>
      </c>
      <c r="F157" s="31">
        <v>0</v>
      </c>
      <c r="G157" s="147">
        <f t="shared" si="6"/>
        <v>0</v>
      </c>
      <c r="H157" s="31">
        <v>4</v>
      </c>
      <c r="I157" s="117">
        <v>1</v>
      </c>
      <c r="J157" s="31">
        <v>0</v>
      </c>
      <c r="K157" s="31">
        <v>0</v>
      </c>
      <c r="L157" s="147">
        <f t="shared" si="7"/>
        <v>0</v>
      </c>
      <c r="M157"/>
    </row>
    <row r="158" spans="1:13" x14ac:dyDescent="0.2">
      <c r="A158">
        <f t="shared" si="8"/>
        <v>152</v>
      </c>
      <c r="B158" t="s">
        <v>1553</v>
      </c>
      <c r="C158" t="s">
        <v>1842</v>
      </c>
      <c r="D158" s="115">
        <v>874500</v>
      </c>
      <c r="E158" s="31">
        <v>5</v>
      </c>
      <c r="F158" s="31">
        <v>0</v>
      </c>
      <c r="G158" s="147">
        <f t="shared" si="6"/>
        <v>0</v>
      </c>
      <c r="H158" s="31">
        <v>2</v>
      </c>
      <c r="I158" s="117">
        <v>0.4</v>
      </c>
      <c r="J158" s="31">
        <v>0</v>
      </c>
      <c r="K158" s="31">
        <v>0</v>
      </c>
      <c r="L158" s="147">
        <f t="shared" si="7"/>
        <v>0</v>
      </c>
      <c r="M158"/>
    </row>
    <row r="159" spans="1:13" x14ac:dyDescent="0.2">
      <c r="A159">
        <f t="shared" si="8"/>
        <v>153</v>
      </c>
      <c r="B159" t="s">
        <v>1718</v>
      </c>
      <c r="C159" t="s">
        <v>1099</v>
      </c>
      <c r="D159" s="115">
        <v>870100</v>
      </c>
      <c r="E159" s="31">
        <v>5</v>
      </c>
      <c r="F159" s="31">
        <v>2</v>
      </c>
      <c r="G159" s="147">
        <f t="shared" si="6"/>
        <v>0.4</v>
      </c>
      <c r="H159" s="31">
        <v>2</v>
      </c>
      <c r="I159" s="117">
        <v>0.4</v>
      </c>
      <c r="J159" s="31">
        <v>0</v>
      </c>
      <c r="K159" s="31">
        <v>0</v>
      </c>
      <c r="L159" s="147">
        <f t="shared" si="7"/>
        <v>0</v>
      </c>
      <c r="M159"/>
    </row>
    <row r="160" spans="1:13" x14ac:dyDescent="0.2">
      <c r="A160">
        <f t="shared" si="8"/>
        <v>154</v>
      </c>
      <c r="B160" t="s">
        <v>549</v>
      </c>
      <c r="C160" t="s">
        <v>1180</v>
      </c>
      <c r="D160" s="115">
        <v>866700</v>
      </c>
      <c r="E160" s="31">
        <v>4</v>
      </c>
      <c r="F160" s="31">
        <v>1</v>
      </c>
      <c r="G160" s="147">
        <f t="shared" si="6"/>
        <v>0.25</v>
      </c>
      <c r="H160" s="31">
        <v>0</v>
      </c>
      <c r="I160" s="117">
        <v>0</v>
      </c>
      <c r="J160" s="31">
        <v>0</v>
      </c>
      <c r="K160" s="31">
        <v>0</v>
      </c>
      <c r="L160" s="147">
        <f t="shared" si="7"/>
        <v>0</v>
      </c>
      <c r="M160"/>
    </row>
    <row r="161" spans="1:13" x14ac:dyDescent="0.2">
      <c r="A161">
        <f t="shared" si="8"/>
        <v>155</v>
      </c>
      <c r="B161" t="s">
        <v>1925</v>
      </c>
      <c r="C161" t="s">
        <v>1840</v>
      </c>
      <c r="D161" s="115">
        <v>864900</v>
      </c>
      <c r="E161" s="31">
        <v>3</v>
      </c>
      <c r="F161" s="31">
        <v>2</v>
      </c>
      <c r="G161" s="147">
        <f t="shared" si="6"/>
        <v>0.66666666666666663</v>
      </c>
      <c r="H161" s="31">
        <v>1</v>
      </c>
      <c r="I161" s="117">
        <v>0.33333333333333331</v>
      </c>
      <c r="J161" s="31">
        <v>0</v>
      </c>
      <c r="K161" s="31">
        <v>0</v>
      </c>
      <c r="L161" s="147">
        <f t="shared" si="7"/>
        <v>0</v>
      </c>
      <c r="M161"/>
    </row>
    <row r="162" spans="1:13" x14ac:dyDescent="0.2">
      <c r="A162">
        <f t="shared" si="8"/>
        <v>156</v>
      </c>
      <c r="B162" t="s">
        <v>2075</v>
      </c>
      <c r="C162" t="s">
        <v>5</v>
      </c>
      <c r="D162" s="115">
        <v>861000</v>
      </c>
      <c r="E162" s="31">
        <v>4</v>
      </c>
      <c r="F162" s="31">
        <v>1</v>
      </c>
      <c r="G162" s="147">
        <f t="shared" si="6"/>
        <v>0.25</v>
      </c>
      <c r="H162" s="31">
        <v>4</v>
      </c>
      <c r="I162" s="117">
        <v>1</v>
      </c>
      <c r="J162" s="31">
        <v>0</v>
      </c>
      <c r="K162" s="31">
        <v>0</v>
      </c>
      <c r="L162" s="147">
        <f t="shared" si="7"/>
        <v>0</v>
      </c>
      <c r="M162"/>
    </row>
    <row r="163" spans="1:13" x14ac:dyDescent="0.2">
      <c r="A163">
        <f t="shared" si="8"/>
        <v>157</v>
      </c>
      <c r="B163" t="s">
        <v>1899</v>
      </c>
      <c r="C163" t="s">
        <v>1900</v>
      </c>
      <c r="D163" s="115">
        <v>860000</v>
      </c>
      <c r="E163" s="31">
        <v>1</v>
      </c>
      <c r="F163" s="31">
        <v>0</v>
      </c>
      <c r="G163" s="147">
        <f t="shared" si="6"/>
        <v>0</v>
      </c>
      <c r="H163" s="31">
        <v>0</v>
      </c>
      <c r="I163" s="117">
        <v>0</v>
      </c>
      <c r="J163" s="31">
        <v>0</v>
      </c>
      <c r="K163" s="31">
        <v>0</v>
      </c>
      <c r="L163" s="147">
        <f t="shared" si="7"/>
        <v>0</v>
      </c>
      <c r="M163"/>
    </row>
    <row r="164" spans="1:13" x14ac:dyDescent="0.2">
      <c r="A164">
        <f t="shared" si="8"/>
        <v>158</v>
      </c>
      <c r="B164" t="s">
        <v>2072</v>
      </c>
      <c r="C164" t="s">
        <v>1858</v>
      </c>
      <c r="D164" s="115">
        <v>858000</v>
      </c>
      <c r="E164" s="31">
        <v>5</v>
      </c>
      <c r="F164" s="31">
        <v>2</v>
      </c>
      <c r="G164" s="147">
        <f t="shared" si="6"/>
        <v>0.4</v>
      </c>
      <c r="H164" s="31">
        <v>3</v>
      </c>
      <c r="I164" s="117">
        <v>0.6</v>
      </c>
      <c r="J164" s="31">
        <v>1</v>
      </c>
      <c r="K164" s="31">
        <v>1</v>
      </c>
      <c r="L164" s="147">
        <f t="shared" si="7"/>
        <v>1</v>
      </c>
      <c r="M164"/>
    </row>
    <row r="165" spans="1:13" x14ac:dyDescent="0.2">
      <c r="A165">
        <f t="shared" si="8"/>
        <v>159</v>
      </c>
      <c r="B165" t="s">
        <v>1966</v>
      </c>
      <c r="C165" t="s">
        <v>1854</v>
      </c>
      <c r="D165" s="115">
        <v>843500</v>
      </c>
      <c r="E165" s="31">
        <v>6</v>
      </c>
      <c r="F165" s="31">
        <v>0</v>
      </c>
      <c r="G165" s="147">
        <f t="shared" si="6"/>
        <v>0</v>
      </c>
      <c r="H165" s="31">
        <v>6</v>
      </c>
      <c r="I165" s="117">
        <v>1</v>
      </c>
      <c r="J165" s="31">
        <v>0</v>
      </c>
      <c r="K165" s="31">
        <v>0</v>
      </c>
      <c r="L165" s="147">
        <f t="shared" si="7"/>
        <v>0</v>
      </c>
      <c r="M165"/>
    </row>
    <row r="166" spans="1:13" x14ac:dyDescent="0.2">
      <c r="A166">
        <f t="shared" si="8"/>
        <v>160</v>
      </c>
      <c r="B166" t="s">
        <v>1288</v>
      </c>
      <c r="C166" t="s">
        <v>1840</v>
      </c>
      <c r="D166" s="115">
        <v>840000</v>
      </c>
      <c r="E166" s="31">
        <v>2</v>
      </c>
      <c r="F166" s="31">
        <v>1</v>
      </c>
      <c r="G166" s="147">
        <f t="shared" si="6"/>
        <v>0.5</v>
      </c>
      <c r="H166" s="31">
        <v>0</v>
      </c>
      <c r="I166" s="117">
        <v>0</v>
      </c>
      <c r="J166" s="31">
        <v>0</v>
      </c>
      <c r="K166" s="31">
        <v>0</v>
      </c>
      <c r="L166" s="147">
        <f t="shared" si="7"/>
        <v>0</v>
      </c>
      <c r="M166"/>
    </row>
    <row r="167" spans="1:13" x14ac:dyDescent="0.2">
      <c r="A167">
        <f t="shared" si="8"/>
        <v>161</v>
      </c>
      <c r="B167" t="s">
        <v>2089</v>
      </c>
      <c r="C167" t="s">
        <v>1099</v>
      </c>
      <c r="D167" s="115">
        <v>830000</v>
      </c>
      <c r="E167" s="31">
        <v>4</v>
      </c>
      <c r="F167" s="31">
        <v>1</v>
      </c>
      <c r="G167" s="147">
        <f t="shared" si="6"/>
        <v>0.25</v>
      </c>
      <c r="H167" s="31">
        <v>2</v>
      </c>
      <c r="I167" s="117">
        <v>0.5</v>
      </c>
      <c r="J167" s="31">
        <v>0</v>
      </c>
      <c r="K167" s="31">
        <v>0</v>
      </c>
      <c r="L167" s="147">
        <f t="shared" si="7"/>
        <v>0</v>
      </c>
      <c r="M167"/>
    </row>
    <row r="168" spans="1:13" x14ac:dyDescent="0.2">
      <c r="A168">
        <f t="shared" si="8"/>
        <v>162</v>
      </c>
      <c r="B168" t="s">
        <v>2071</v>
      </c>
      <c r="C168" t="s">
        <v>303</v>
      </c>
      <c r="D168" s="115">
        <v>825250</v>
      </c>
      <c r="E168" s="31">
        <v>4</v>
      </c>
      <c r="F168" s="31">
        <v>3</v>
      </c>
      <c r="G168" s="147">
        <f t="shared" si="6"/>
        <v>0.75</v>
      </c>
      <c r="H168" s="31">
        <v>4</v>
      </c>
      <c r="I168" s="117">
        <v>1</v>
      </c>
      <c r="J168" s="31">
        <v>0</v>
      </c>
      <c r="K168" s="31">
        <v>0</v>
      </c>
      <c r="L168" s="147">
        <f t="shared" si="7"/>
        <v>0</v>
      </c>
      <c r="M168"/>
    </row>
    <row r="169" spans="1:13" x14ac:dyDescent="0.2">
      <c r="A169">
        <f t="shared" si="8"/>
        <v>163</v>
      </c>
      <c r="B169" t="s">
        <v>2041</v>
      </c>
      <c r="C169" t="s">
        <v>1180</v>
      </c>
      <c r="D169" s="115">
        <v>820700</v>
      </c>
      <c r="E169" s="31">
        <v>4</v>
      </c>
      <c r="F169" s="31">
        <v>3</v>
      </c>
      <c r="G169" s="147">
        <f t="shared" si="6"/>
        <v>0.75</v>
      </c>
      <c r="H169" s="31">
        <v>3</v>
      </c>
      <c r="I169" s="117">
        <v>0.75</v>
      </c>
      <c r="J169" s="31">
        <v>0</v>
      </c>
      <c r="K169" s="31">
        <v>0</v>
      </c>
      <c r="L169" s="147">
        <f t="shared" si="7"/>
        <v>0</v>
      </c>
      <c r="M169"/>
    </row>
    <row r="170" spans="1:13" x14ac:dyDescent="0.2">
      <c r="A170">
        <f t="shared" si="8"/>
        <v>164</v>
      </c>
      <c r="B170" t="s">
        <v>795</v>
      </c>
      <c r="C170" t="s">
        <v>1535</v>
      </c>
      <c r="D170" s="115">
        <v>820000</v>
      </c>
      <c r="E170" s="31">
        <v>2</v>
      </c>
      <c r="F170" s="31">
        <v>2</v>
      </c>
      <c r="G170" s="147">
        <f t="shared" si="6"/>
        <v>1</v>
      </c>
      <c r="H170" s="31">
        <v>1</v>
      </c>
      <c r="I170" s="117">
        <v>0.5</v>
      </c>
      <c r="J170" s="31">
        <v>0</v>
      </c>
      <c r="K170" s="31">
        <v>0</v>
      </c>
      <c r="L170" s="147">
        <f t="shared" si="7"/>
        <v>0</v>
      </c>
      <c r="M170"/>
    </row>
    <row r="171" spans="1:13" x14ac:dyDescent="0.2">
      <c r="A171">
        <f t="shared" si="8"/>
        <v>165</v>
      </c>
      <c r="B171" t="s">
        <v>1826</v>
      </c>
      <c r="C171" t="s">
        <v>1734</v>
      </c>
      <c r="D171" s="115">
        <v>819000</v>
      </c>
      <c r="E171" s="31">
        <v>5</v>
      </c>
      <c r="F171" s="31">
        <v>1</v>
      </c>
      <c r="G171" s="147">
        <f t="shared" si="6"/>
        <v>0.2</v>
      </c>
      <c r="H171" s="31">
        <v>1</v>
      </c>
      <c r="I171" s="117">
        <v>0.2</v>
      </c>
      <c r="J171" s="31">
        <v>0</v>
      </c>
      <c r="K171" s="31">
        <v>0</v>
      </c>
      <c r="L171" s="147">
        <f t="shared" si="7"/>
        <v>0</v>
      </c>
      <c r="M171"/>
    </row>
    <row r="172" spans="1:13" x14ac:dyDescent="0.2">
      <c r="A172">
        <f t="shared" si="8"/>
        <v>166</v>
      </c>
      <c r="B172" t="s">
        <v>1992</v>
      </c>
      <c r="C172" t="s">
        <v>2007</v>
      </c>
      <c r="D172" s="115">
        <v>802320</v>
      </c>
      <c r="E172" s="31">
        <v>3</v>
      </c>
      <c r="F172" s="31">
        <v>0</v>
      </c>
      <c r="G172" s="147">
        <f t="shared" si="6"/>
        <v>0</v>
      </c>
      <c r="H172" s="31">
        <v>3</v>
      </c>
      <c r="I172" s="117">
        <v>1</v>
      </c>
      <c r="J172" s="31">
        <v>0</v>
      </c>
      <c r="K172" s="31">
        <v>0</v>
      </c>
      <c r="L172" s="147">
        <f t="shared" si="7"/>
        <v>0</v>
      </c>
      <c r="M172"/>
    </row>
    <row r="173" spans="1:13" x14ac:dyDescent="0.2">
      <c r="A173">
        <f t="shared" si="8"/>
        <v>167</v>
      </c>
      <c r="B173" t="s">
        <v>1644</v>
      </c>
      <c r="C173" t="s">
        <v>1036</v>
      </c>
      <c r="D173" s="115">
        <v>801000</v>
      </c>
      <c r="E173" s="31">
        <v>3</v>
      </c>
      <c r="F173" s="31">
        <v>1</v>
      </c>
      <c r="G173" s="147">
        <f t="shared" si="6"/>
        <v>0.33333333333333331</v>
      </c>
      <c r="H173" s="31">
        <v>3</v>
      </c>
      <c r="I173" s="117">
        <v>1</v>
      </c>
      <c r="J173" s="31">
        <v>0</v>
      </c>
      <c r="K173" s="31">
        <v>0</v>
      </c>
      <c r="L173" s="147">
        <f t="shared" si="7"/>
        <v>0</v>
      </c>
      <c r="M173"/>
    </row>
    <row r="174" spans="1:13" x14ac:dyDescent="0.2">
      <c r="A174">
        <f t="shared" si="8"/>
        <v>168</v>
      </c>
      <c r="B174" t="s">
        <v>244</v>
      </c>
      <c r="C174" t="s">
        <v>1907</v>
      </c>
      <c r="D174" s="115">
        <v>798798</v>
      </c>
      <c r="E174" s="31">
        <v>6</v>
      </c>
      <c r="F174" s="31">
        <v>0</v>
      </c>
      <c r="G174" s="147">
        <f t="shared" si="6"/>
        <v>0</v>
      </c>
      <c r="H174" s="31">
        <v>5</v>
      </c>
      <c r="I174" s="117">
        <v>0.83333333333333337</v>
      </c>
      <c r="J174" s="31">
        <v>0</v>
      </c>
      <c r="K174" s="31">
        <v>0</v>
      </c>
      <c r="L174" s="147">
        <f t="shared" si="7"/>
        <v>0</v>
      </c>
      <c r="M174"/>
    </row>
    <row r="175" spans="1:13" x14ac:dyDescent="0.2">
      <c r="A175">
        <f t="shared" si="8"/>
        <v>169</v>
      </c>
      <c r="B175" t="s">
        <v>792</v>
      </c>
      <c r="C175" t="s">
        <v>1099</v>
      </c>
      <c r="D175" s="115">
        <v>798000</v>
      </c>
      <c r="E175" s="31">
        <v>4</v>
      </c>
      <c r="F175" s="31">
        <v>1</v>
      </c>
      <c r="G175" s="147">
        <f t="shared" si="6"/>
        <v>0.25</v>
      </c>
      <c r="H175" s="31">
        <v>2</v>
      </c>
      <c r="I175" s="117">
        <v>0.5</v>
      </c>
      <c r="J175" s="31">
        <v>1</v>
      </c>
      <c r="K175" s="31">
        <v>0</v>
      </c>
      <c r="L175" s="147">
        <f t="shared" si="7"/>
        <v>0</v>
      </c>
      <c r="M175"/>
    </row>
    <row r="176" spans="1:13" x14ac:dyDescent="0.2">
      <c r="A176">
        <f t="shared" si="8"/>
        <v>170</v>
      </c>
      <c r="B176" t="s">
        <v>2039</v>
      </c>
      <c r="C176" t="s">
        <v>1847</v>
      </c>
      <c r="D176" s="115">
        <v>796900</v>
      </c>
      <c r="E176" s="31">
        <v>5</v>
      </c>
      <c r="F176" s="31">
        <v>3</v>
      </c>
      <c r="G176" s="147">
        <f t="shared" si="6"/>
        <v>0.6</v>
      </c>
      <c r="H176" s="31">
        <v>5</v>
      </c>
      <c r="I176" s="117">
        <v>1</v>
      </c>
      <c r="J176" s="31">
        <v>0</v>
      </c>
      <c r="K176" s="31">
        <v>0</v>
      </c>
      <c r="L176" s="147">
        <f t="shared" si="7"/>
        <v>0</v>
      </c>
      <c r="M176"/>
    </row>
    <row r="177" spans="1:13" x14ac:dyDescent="0.2">
      <c r="A177">
        <f t="shared" si="8"/>
        <v>171</v>
      </c>
      <c r="B177" t="s">
        <v>1538</v>
      </c>
      <c r="C177" t="s">
        <v>1842</v>
      </c>
      <c r="D177" s="115">
        <v>795000</v>
      </c>
      <c r="E177" s="31">
        <v>3</v>
      </c>
      <c r="F177" s="31">
        <v>2</v>
      </c>
      <c r="G177" s="147">
        <f t="shared" si="6"/>
        <v>0.66666666666666663</v>
      </c>
      <c r="H177" s="31">
        <v>1</v>
      </c>
      <c r="I177" s="117">
        <v>0.33333333333333331</v>
      </c>
      <c r="J177" s="31">
        <v>0</v>
      </c>
      <c r="K177" s="31">
        <v>0</v>
      </c>
      <c r="L177" s="147">
        <f t="shared" si="7"/>
        <v>0</v>
      </c>
      <c r="M177"/>
    </row>
    <row r="178" spans="1:13" x14ac:dyDescent="0.2">
      <c r="A178">
        <f t="shared" si="8"/>
        <v>172</v>
      </c>
      <c r="B178" t="s">
        <v>2954</v>
      </c>
      <c r="C178" t="s">
        <v>1842</v>
      </c>
      <c r="D178" s="115">
        <v>791900</v>
      </c>
      <c r="E178" s="31">
        <v>3</v>
      </c>
      <c r="F178" s="31">
        <v>1</v>
      </c>
      <c r="G178" s="147">
        <f t="shared" si="6"/>
        <v>0.33333333333333331</v>
      </c>
      <c r="H178" s="31">
        <v>1</v>
      </c>
      <c r="I178" s="117">
        <v>0.33333333333333331</v>
      </c>
      <c r="J178" s="31">
        <v>0</v>
      </c>
      <c r="K178" s="31">
        <v>0</v>
      </c>
      <c r="L178" s="147">
        <f t="shared" si="7"/>
        <v>0</v>
      </c>
      <c r="M178"/>
    </row>
    <row r="179" spans="1:13" x14ac:dyDescent="0.2">
      <c r="A179">
        <f t="shared" si="8"/>
        <v>173</v>
      </c>
      <c r="B179" t="s">
        <v>2012</v>
      </c>
      <c r="C179" t="s">
        <v>1976</v>
      </c>
      <c r="D179" s="115">
        <v>780250</v>
      </c>
      <c r="E179" s="31">
        <v>3</v>
      </c>
      <c r="F179" s="31">
        <v>1</v>
      </c>
      <c r="G179" s="147">
        <f t="shared" si="6"/>
        <v>0.33333333333333331</v>
      </c>
      <c r="H179" s="31">
        <v>0</v>
      </c>
      <c r="I179" s="117">
        <v>0</v>
      </c>
      <c r="J179" s="31">
        <v>0</v>
      </c>
      <c r="K179" s="31">
        <v>0</v>
      </c>
      <c r="L179" s="147">
        <f t="shared" si="7"/>
        <v>0</v>
      </c>
      <c r="M179"/>
    </row>
    <row r="180" spans="1:13" x14ac:dyDescent="0.2">
      <c r="A180">
        <f t="shared" si="8"/>
        <v>174</v>
      </c>
      <c r="B180" t="s">
        <v>1388</v>
      </c>
      <c r="C180" t="s">
        <v>303</v>
      </c>
      <c r="D180" s="115">
        <v>764750</v>
      </c>
      <c r="E180" s="31">
        <v>4</v>
      </c>
      <c r="F180" s="31">
        <v>2</v>
      </c>
      <c r="G180" s="147">
        <f t="shared" si="6"/>
        <v>0.5</v>
      </c>
      <c r="H180" s="31">
        <v>4</v>
      </c>
      <c r="I180" s="117">
        <v>1</v>
      </c>
      <c r="J180" s="31">
        <v>0</v>
      </c>
      <c r="K180" s="31">
        <v>0</v>
      </c>
      <c r="L180" s="147">
        <f t="shared" si="7"/>
        <v>0</v>
      </c>
      <c r="M180"/>
    </row>
    <row r="181" spans="1:13" x14ac:dyDescent="0.2">
      <c r="A181">
        <f t="shared" si="8"/>
        <v>175</v>
      </c>
      <c r="B181" t="s">
        <v>1863</v>
      </c>
      <c r="C181" t="s">
        <v>1099</v>
      </c>
      <c r="D181" s="115">
        <v>762054</v>
      </c>
      <c r="E181" s="31">
        <v>5</v>
      </c>
      <c r="F181" s="31">
        <v>0</v>
      </c>
      <c r="G181" s="147">
        <f t="shared" si="6"/>
        <v>0</v>
      </c>
      <c r="H181" s="31">
        <v>5</v>
      </c>
      <c r="I181" s="117">
        <v>1</v>
      </c>
      <c r="J181" s="31">
        <v>0</v>
      </c>
      <c r="K181" s="31">
        <v>0</v>
      </c>
      <c r="L181" s="147">
        <f t="shared" si="7"/>
        <v>0</v>
      </c>
      <c r="M181"/>
    </row>
    <row r="182" spans="1:13" x14ac:dyDescent="0.2">
      <c r="A182">
        <f t="shared" si="8"/>
        <v>176</v>
      </c>
      <c r="B182" t="s">
        <v>113</v>
      </c>
      <c r="C182" t="s">
        <v>559</v>
      </c>
      <c r="D182" s="115">
        <v>753000</v>
      </c>
      <c r="E182" s="31">
        <v>5</v>
      </c>
      <c r="F182" s="31">
        <v>2</v>
      </c>
      <c r="G182" s="147">
        <f t="shared" si="6"/>
        <v>0.4</v>
      </c>
      <c r="H182" s="31">
        <v>0</v>
      </c>
      <c r="I182" s="117">
        <v>0</v>
      </c>
      <c r="J182" s="31">
        <v>0</v>
      </c>
      <c r="K182" s="31">
        <v>0</v>
      </c>
      <c r="L182" s="147">
        <f t="shared" si="7"/>
        <v>0</v>
      </c>
      <c r="M182"/>
    </row>
    <row r="183" spans="1:13" x14ac:dyDescent="0.2">
      <c r="A183">
        <f t="shared" si="8"/>
        <v>177</v>
      </c>
      <c r="B183" t="s">
        <v>758</v>
      </c>
      <c r="C183" t="s">
        <v>1842</v>
      </c>
      <c r="D183" s="115">
        <v>751400</v>
      </c>
      <c r="E183" s="31">
        <v>3</v>
      </c>
      <c r="F183" s="31">
        <v>2</v>
      </c>
      <c r="G183" s="147">
        <f t="shared" si="6"/>
        <v>0.66666666666666663</v>
      </c>
      <c r="H183" s="31">
        <v>3</v>
      </c>
      <c r="I183" s="117">
        <v>1</v>
      </c>
      <c r="J183" s="31">
        <v>0</v>
      </c>
      <c r="K183" s="31">
        <v>0</v>
      </c>
      <c r="L183" s="147">
        <f t="shared" si="7"/>
        <v>0</v>
      </c>
      <c r="M183"/>
    </row>
    <row r="184" spans="1:13" x14ac:dyDescent="0.2">
      <c r="A184">
        <f t="shared" si="8"/>
        <v>178</v>
      </c>
      <c r="B184" t="s">
        <v>201</v>
      </c>
      <c r="C184" t="s">
        <v>1907</v>
      </c>
      <c r="D184" s="115">
        <v>745000</v>
      </c>
      <c r="E184" s="31">
        <v>6</v>
      </c>
      <c r="F184" s="31">
        <v>1</v>
      </c>
      <c r="G184" s="147">
        <f t="shared" si="6"/>
        <v>0.16666666666666666</v>
      </c>
      <c r="H184" s="31">
        <v>1</v>
      </c>
      <c r="I184" s="117">
        <v>0.16666666666666666</v>
      </c>
      <c r="J184" s="31">
        <v>0</v>
      </c>
      <c r="K184" s="31">
        <v>0</v>
      </c>
      <c r="L184" s="147">
        <f t="shared" si="7"/>
        <v>0</v>
      </c>
      <c r="M184"/>
    </row>
    <row r="185" spans="1:13" x14ac:dyDescent="0.2">
      <c r="A185">
        <f t="shared" si="8"/>
        <v>179</v>
      </c>
      <c r="B185" t="s">
        <v>184</v>
      </c>
      <c r="C185" t="s">
        <v>1547</v>
      </c>
      <c r="D185" s="115">
        <v>740000</v>
      </c>
      <c r="E185" s="31">
        <v>2</v>
      </c>
      <c r="F185" s="31">
        <v>0</v>
      </c>
      <c r="G185" s="147">
        <f t="shared" si="6"/>
        <v>0</v>
      </c>
      <c r="H185" s="31">
        <v>2</v>
      </c>
      <c r="I185" s="117">
        <v>1</v>
      </c>
      <c r="J185" s="31">
        <v>0</v>
      </c>
      <c r="K185" s="31">
        <v>0</v>
      </c>
      <c r="L185" s="147">
        <f t="shared" si="7"/>
        <v>0</v>
      </c>
      <c r="M185"/>
    </row>
    <row r="186" spans="1:13" x14ac:dyDescent="0.2">
      <c r="A186">
        <f t="shared" si="8"/>
        <v>180</v>
      </c>
      <c r="B186" t="s">
        <v>182</v>
      </c>
      <c r="C186" t="s">
        <v>718</v>
      </c>
      <c r="D186" s="115">
        <v>731225</v>
      </c>
      <c r="E186" s="31">
        <v>6</v>
      </c>
      <c r="F186" s="31">
        <v>0</v>
      </c>
      <c r="G186" s="147">
        <f t="shared" si="6"/>
        <v>0</v>
      </c>
      <c r="H186" s="31">
        <v>5</v>
      </c>
      <c r="I186" s="117">
        <v>0.83333333333333337</v>
      </c>
      <c r="J186" s="31">
        <v>1</v>
      </c>
      <c r="K186" s="31">
        <v>0</v>
      </c>
      <c r="L186" s="147">
        <f t="shared" si="7"/>
        <v>0</v>
      </c>
      <c r="M186"/>
    </row>
    <row r="187" spans="1:13" x14ac:dyDescent="0.2">
      <c r="A187">
        <f t="shared" si="8"/>
        <v>181</v>
      </c>
      <c r="B187" t="s">
        <v>1454</v>
      </c>
      <c r="C187" t="s">
        <v>5</v>
      </c>
      <c r="D187" s="115">
        <v>730000</v>
      </c>
      <c r="E187" s="31">
        <v>3</v>
      </c>
      <c r="F187" s="31">
        <v>1</v>
      </c>
      <c r="G187" s="147">
        <f t="shared" si="6"/>
        <v>0.33333333333333331</v>
      </c>
      <c r="H187" s="31">
        <v>0</v>
      </c>
      <c r="I187" s="117">
        <v>0</v>
      </c>
      <c r="J187" s="31">
        <v>0</v>
      </c>
      <c r="K187" s="31">
        <v>0</v>
      </c>
      <c r="L187" s="147">
        <f t="shared" si="7"/>
        <v>0</v>
      </c>
      <c r="M187"/>
    </row>
    <row r="188" spans="1:13" x14ac:dyDescent="0.2">
      <c r="A188">
        <f t="shared" si="8"/>
        <v>182</v>
      </c>
      <c r="B188" t="s">
        <v>2036</v>
      </c>
      <c r="C188" t="s">
        <v>5</v>
      </c>
      <c r="D188" s="115">
        <v>729500</v>
      </c>
      <c r="E188" s="31">
        <v>5</v>
      </c>
      <c r="F188" s="31">
        <v>2</v>
      </c>
      <c r="G188" s="147">
        <f t="shared" si="6"/>
        <v>0.4</v>
      </c>
      <c r="H188" s="31">
        <v>5</v>
      </c>
      <c r="I188" s="117">
        <v>1</v>
      </c>
      <c r="J188" s="31">
        <v>0</v>
      </c>
      <c r="K188" s="31">
        <v>0</v>
      </c>
      <c r="L188" s="147">
        <f t="shared" si="7"/>
        <v>0</v>
      </c>
      <c r="M188"/>
    </row>
    <row r="189" spans="1:13" x14ac:dyDescent="0.2">
      <c r="A189">
        <f t="shared" si="8"/>
        <v>183</v>
      </c>
      <c r="B189" t="s">
        <v>2055</v>
      </c>
      <c r="C189" t="s">
        <v>1535</v>
      </c>
      <c r="D189" s="115">
        <v>729500</v>
      </c>
      <c r="E189" s="31">
        <v>4</v>
      </c>
      <c r="F189" s="31">
        <v>3</v>
      </c>
      <c r="G189" s="147">
        <f t="shared" si="6"/>
        <v>0.75</v>
      </c>
      <c r="H189" s="31">
        <v>1</v>
      </c>
      <c r="I189" s="117">
        <v>0.25</v>
      </c>
      <c r="J189" s="31">
        <v>0</v>
      </c>
      <c r="K189" s="31">
        <v>0</v>
      </c>
      <c r="L189" s="147">
        <f t="shared" si="7"/>
        <v>0</v>
      </c>
      <c r="M189"/>
    </row>
    <row r="190" spans="1:13" x14ac:dyDescent="0.2">
      <c r="A190">
        <f t="shared" si="8"/>
        <v>184</v>
      </c>
      <c r="B190" t="s">
        <v>551</v>
      </c>
      <c r="C190" t="s">
        <v>1099</v>
      </c>
      <c r="D190" s="115">
        <v>725500</v>
      </c>
      <c r="E190" s="31">
        <v>4</v>
      </c>
      <c r="F190" s="31">
        <v>0</v>
      </c>
      <c r="G190" s="147">
        <f t="shared" si="6"/>
        <v>0</v>
      </c>
      <c r="H190" s="31">
        <v>3</v>
      </c>
      <c r="I190" s="117">
        <v>0.75</v>
      </c>
      <c r="J190" s="31">
        <v>0</v>
      </c>
      <c r="K190" s="31">
        <v>0</v>
      </c>
      <c r="L190" s="147">
        <f t="shared" si="7"/>
        <v>0</v>
      </c>
      <c r="M190"/>
    </row>
    <row r="191" spans="1:13" x14ac:dyDescent="0.2">
      <c r="A191">
        <f t="shared" si="8"/>
        <v>185</v>
      </c>
      <c r="B191" t="s">
        <v>1735</v>
      </c>
      <c r="C191" t="s">
        <v>5</v>
      </c>
      <c r="D191" s="115">
        <v>716000</v>
      </c>
      <c r="E191" s="31">
        <v>4</v>
      </c>
      <c r="F191" s="31">
        <v>3</v>
      </c>
      <c r="G191" s="147">
        <f t="shared" si="6"/>
        <v>0.75</v>
      </c>
      <c r="H191" s="31">
        <v>3</v>
      </c>
      <c r="I191" s="117">
        <v>0.75</v>
      </c>
      <c r="J191" s="31">
        <v>0</v>
      </c>
      <c r="K191" s="31">
        <v>0</v>
      </c>
      <c r="L191" s="147">
        <f t="shared" si="7"/>
        <v>0</v>
      </c>
      <c r="M191"/>
    </row>
    <row r="192" spans="1:13" x14ac:dyDescent="0.2">
      <c r="A192">
        <f t="shared" si="8"/>
        <v>186</v>
      </c>
      <c r="B192" t="s">
        <v>430</v>
      </c>
      <c r="C192" t="s">
        <v>1258</v>
      </c>
      <c r="D192" s="115">
        <v>710000</v>
      </c>
      <c r="E192" s="31">
        <v>3</v>
      </c>
      <c r="F192" s="31">
        <v>0</v>
      </c>
      <c r="G192" s="147">
        <f t="shared" si="6"/>
        <v>0</v>
      </c>
      <c r="H192" s="31">
        <v>1</v>
      </c>
      <c r="I192" s="117">
        <v>0.33333333333333331</v>
      </c>
      <c r="J192" s="31">
        <v>0</v>
      </c>
      <c r="K192" s="31">
        <v>0</v>
      </c>
      <c r="L192" s="147">
        <f t="shared" si="7"/>
        <v>0</v>
      </c>
      <c r="M192"/>
    </row>
    <row r="193" spans="1:13" x14ac:dyDescent="0.2">
      <c r="A193">
        <f t="shared" si="8"/>
        <v>187</v>
      </c>
      <c r="B193" t="s">
        <v>1234</v>
      </c>
      <c r="C193" t="s">
        <v>1036</v>
      </c>
      <c r="D193" s="115">
        <v>703283</v>
      </c>
      <c r="E193" s="31">
        <v>7</v>
      </c>
      <c r="F193" s="31">
        <v>0</v>
      </c>
      <c r="G193" s="147">
        <f t="shared" si="6"/>
        <v>0</v>
      </c>
      <c r="H193" s="31">
        <v>4</v>
      </c>
      <c r="I193" s="117">
        <v>0.5714285714285714</v>
      </c>
      <c r="J193" s="31">
        <v>0</v>
      </c>
      <c r="K193" s="31">
        <v>0</v>
      </c>
      <c r="L193" s="147">
        <f t="shared" si="7"/>
        <v>0</v>
      </c>
      <c r="M193"/>
    </row>
    <row r="194" spans="1:13" x14ac:dyDescent="0.2">
      <c r="A194">
        <f t="shared" si="8"/>
        <v>188</v>
      </c>
      <c r="B194" t="s">
        <v>1554</v>
      </c>
      <c r="C194" t="s">
        <v>1941</v>
      </c>
      <c r="D194" s="115">
        <v>695900</v>
      </c>
      <c r="E194" s="31">
        <v>2</v>
      </c>
      <c r="F194" s="31">
        <v>0</v>
      </c>
      <c r="G194" s="147">
        <f t="shared" si="6"/>
        <v>0</v>
      </c>
      <c r="H194" s="31">
        <v>0</v>
      </c>
      <c r="I194" s="117">
        <v>0</v>
      </c>
      <c r="J194" s="31">
        <v>0</v>
      </c>
      <c r="K194" s="31">
        <v>0</v>
      </c>
      <c r="L194" s="147">
        <f t="shared" si="7"/>
        <v>0</v>
      </c>
      <c r="M194"/>
    </row>
    <row r="195" spans="1:13" x14ac:dyDescent="0.2">
      <c r="A195">
        <f t="shared" si="8"/>
        <v>189</v>
      </c>
      <c r="B195" t="s">
        <v>2815</v>
      </c>
      <c r="C195" t="s">
        <v>1099</v>
      </c>
      <c r="D195" s="115">
        <v>689800</v>
      </c>
      <c r="E195" s="31">
        <v>3</v>
      </c>
      <c r="F195" s="31">
        <v>0</v>
      </c>
      <c r="G195" s="147">
        <f t="shared" si="6"/>
        <v>0</v>
      </c>
      <c r="H195" s="31">
        <v>3</v>
      </c>
      <c r="I195" s="117">
        <v>1</v>
      </c>
      <c r="J195" s="31">
        <v>0</v>
      </c>
      <c r="K195" s="31">
        <v>0</v>
      </c>
      <c r="L195" s="147">
        <f t="shared" si="7"/>
        <v>0</v>
      </c>
      <c r="M195"/>
    </row>
    <row r="196" spans="1:13" x14ac:dyDescent="0.2">
      <c r="A196">
        <f t="shared" si="8"/>
        <v>190</v>
      </c>
      <c r="B196" t="s">
        <v>1109</v>
      </c>
      <c r="C196" t="s">
        <v>1842</v>
      </c>
      <c r="D196" s="115">
        <v>689400</v>
      </c>
      <c r="E196" s="31">
        <v>4</v>
      </c>
      <c r="F196" s="31">
        <v>3</v>
      </c>
      <c r="G196" s="147">
        <f t="shared" si="6"/>
        <v>0.75</v>
      </c>
      <c r="H196" s="31">
        <v>1</v>
      </c>
      <c r="I196" s="117">
        <v>0.25</v>
      </c>
      <c r="J196" s="31">
        <v>0</v>
      </c>
      <c r="K196" s="31">
        <v>0</v>
      </c>
      <c r="L196" s="147">
        <f t="shared" si="7"/>
        <v>0</v>
      </c>
      <c r="M196"/>
    </row>
    <row r="197" spans="1:13" x14ac:dyDescent="0.2">
      <c r="A197">
        <f t="shared" si="8"/>
        <v>191</v>
      </c>
      <c r="B197" t="s">
        <v>840</v>
      </c>
      <c r="C197" t="s">
        <v>1949</v>
      </c>
      <c r="D197" s="115">
        <v>683900</v>
      </c>
      <c r="E197" s="31">
        <v>6</v>
      </c>
      <c r="F197" s="31">
        <v>1</v>
      </c>
      <c r="G197" s="147">
        <f t="shared" si="6"/>
        <v>0.16666666666666666</v>
      </c>
      <c r="H197" s="31">
        <v>5</v>
      </c>
      <c r="I197" s="117">
        <v>0.83333333333333337</v>
      </c>
      <c r="J197" s="31">
        <v>4</v>
      </c>
      <c r="K197" s="31">
        <v>0</v>
      </c>
      <c r="L197" s="147">
        <f t="shared" si="7"/>
        <v>0</v>
      </c>
      <c r="M197"/>
    </row>
    <row r="198" spans="1:13" x14ac:dyDescent="0.2">
      <c r="A198">
        <f t="shared" si="8"/>
        <v>192</v>
      </c>
      <c r="B198" t="s">
        <v>1684</v>
      </c>
      <c r="C198" t="s">
        <v>2328</v>
      </c>
      <c r="D198" s="115">
        <v>677500</v>
      </c>
      <c r="E198" s="31">
        <v>3</v>
      </c>
      <c r="F198" s="31">
        <v>0</v>
      </c>
      <c r="G198" s="147">
        <f t="shared" ref="G198:G261" si="9">+F198/E198</f>
        <v>0</v>
      </c>
      <c r="H198" s="31">
        <v>2</v>
      </c>
      <c r="I198" s="117">
        <v>0.66666666666666663</v>
      </c>
      <c r="J198" s="31">
        <v>1</v>
      </c>
      <c r="K198" s="31">
        <v>0</v>
      </c>
      <c r="L198" s="147">
        <f t="shared" si="7"/>
        <v>0</v>
      </c>
      <c r="M198"/>
    </row>
    <row r="199" spans="1:13" x14ac:dyDescent="0.2">
      <c r="A199">
        <f t="shared" si="8"/>
        <v>193</v>
      </c>
      <c r="B199" t="s">
        <v>1964</v>
      </c>
      <c r="C199" t="s">
        <v>5</v>
      </c>
      <c r="D199" s="115">
        <v>671500</v>
      </c>
      <c r="E199" s="31">
        <v>4</v>
      </c>
      <c r="F199" s="31">
        <v>0</v>
      </c>
      <c r="G199" s="147">
        <f t="shared" si="9"/>
        <v>0</v>
      </c>
      <c r="H199" s="31">
        <v>4</v>
      </c>
      <c r="I199" s="117">
        <v>1</v>
      </c>
      <c r="J199" s="31">
        <v>0</v>
      </c>
      <c r="K199" s="31">
        <v>0</v>
      </c>
      <c r="L199" s="147">
        <f t="shared" ref="L199:L262" si="10">IF(J199=0,0,K199/J199)</f>
        <v>0</v>
      </c>
      <c r="M199"/>
    </row>
    <row r="200" spans="1:13" x14ac:dyDescent="0.2">
      <c r="A200">
        <f t="shared" ref="A200:A263" si="11">+A199+1</f>
        <v>194</v>
      </c>
      <c r="B200" t="s">
        <v>1876</v>
      </c>
      <c r="C200" t="s">
        <v>539</v>
      </c>
      <c r="D200" s="115">
        <v>663500</v>
      </c>
      <c r="E200" s="31">
        <v>7</v>
      </c>
      <c r="F200" s="31">
        <v>0</v>
      </c>
      <c r="G200" s="147">
        <f t="shared" si="9"/>
        <v>0</v>
      </c>
      <c r="H200" s="31">
        <v>2</v>
      </c>
      <c r="I200" s="117">
        <v>0.2857142857142857</v>
      </c>
      <c r="J200" s="31">
        <v>2</v>
      </c>
      <c r="K200" s="31">
        <v>0</v>
      </c>
      <c r="L200" s="147">
        <f t="shared" si="10"/>
        <v>0</v>
      </c>
      <c r="M200"/>
    </row>
    <row r="201" spans="1:13" x14ac:dyDescent="0.2">
      <c r="A201">
        <f t="shared" si="11"/>
        <v>195</v>
      </c>
      <c r="B201" t="s">
        <v>1456</v>
      </c>
      <c r="C201" t="s">
        <v>1840</v>
      </c>
      <c r="D201" s="115">
        <v>656500</v>
      </c>
      <c r="E201" s="31">
        <v>3</v>
      </c>
      <c r="F201" s="31">
        <v>1</v>
      </c>
      <c r="G201" s="147">
        <f t="shared" si="9"/>
        <v>0.33333333333333331</v>
      </c>
      <c r="H201" s="31">
        <v>1</v>
      </c>
      <c r="I201" s="117">
        <v>0.33333333333333331</v>
      </c>
      <c r="J201" s="31">
        <v>0</v>
      </c>
      <c r="K201" s="31">
        <v>0</v>
      </c>
      <c r="L201" s="147">
        <f t="shared" si="10"/>
        <v>0</v>
      </c>
      <c r="M201"/>
    </row>
    <row r="202" spans="1:13" x14ac:dyDescent="0.2">
      <c r="A202">
        <f t="shared" si="11"/>
        <v>196</v>
      </c>
      <c r="B202" t="s">
        <v>337</v>
      </c>
      <c r="C202" t="s">
        <v>1258</v>
      </c>
      <c r="D202" s="115">
        <v>650000</v>
      </c>
      <c r="E202" s="31">
        <v>1</v>
      </c>
      <c r="F202" s="31">
        <v>0</v>
      </c>
      <c r="G202" s="147">
        <f t="shared" si="9"/>
        <v>0</v>
      </c>
      <c r="H202" s="31">
        <v>1</v>
      </c>
      <c r="I202" s="117">
        <v>1</v>
      </c>
      <c r="J202" s="31">
        <v>0</v>
      </c>
      <c r="K202" s="31">
        <v>0</v>
      </c>
      <c r="L202" s="147">
        <f t="shared" si="10"/>
        <v>0</v>
      </c>
      <c r="M202"/>
    </row>
    <row r="203" spans="1:13" x14ac:dyDescent="0.2">
      <c r="A203">
        <f t="shared" si="11"/>
        <v>197</v>
      </c>
      <c r="B203" t="s">
        <v>150</v>
      </c>
      <c r="C203" t="s">
        <v>769</v>
      </c>
      <c r="D203" s="115">
        <v>647250</v>
      </c>
      <c r="E203" s="31">
        <v>2</v>
      </c>
      <c r="F203" s="31">
        <v>1</v>
      </c>
      <c r="G203" s="147">
        <f t="shared" si="9"/>
        <v>0.5</v>
      </c>
      <c r="H203" s="31">
        <v>0</v>
      </c>
      <c r="I203" s="117">
        <v>0</v>
      </c>
      <c r="J203" s="31">
        <v>0</v>
      </c>
      <c r="K203" s="31">
        <v>0</v>
      </c>
      <c r="L203" s="147">
        <f t="shared" si="10"/>
        <v>0</v>
      </c>
      <c r="M203"/>
    </row>
    <row r="204" spans="1:13" x14ac:dyDescent="0.2">
      <c r="A204">
        <f t="shared" si="11"/>
        <v>198</v>
      </c>
      <c r="B204" t="s">
        <v>1549</v>
      </c>
      <c r="C204" t="s">
        <v>1915</v>
      </c>
      <c r="D204" s="115">
        <v>644250</v>
      </c>
      <c r="E204" s="31">
        <v>4</v>
      </c>
      <c r="F204" s="31">
        <v>2</v>
      </c>
      <c r="G204" s="147">
        <f t="shared" si="9"/>
        <v>0.5</v>
      </c>
      <c r="H204" s="31">
        <v>3</v>
      </c>
      <c r="I204" s="117">
        <v>0.75</v>
      </c>
      <c r="J204" s="31">
        <v>0</v>
      </c>
      <c r="K204" s="31">
        <v>0</v>
      </c>
      <c r="L204" s="147">
        <f t="shared" si="10"/>
        <v>0</v>
      </c>
      <c r="M204"/>
    </row>
    <row r="205" spans="1:13" x14ac:dyDescent="0.2">
      <c r="A205">
        <f t="shared" si="11"/>
        <v>199</v>
      </c>
      <c r="B205" t="s">
        <v>218</v>
      </c>
      <c r="C205" t="s">
        <v>1036</v>
      </c>
      <c r="D205" s="115">
        <v>643749</v>
      </c>
      <c r="E205" s="31">
        <v>4</v>
      </c>
      <c r="F205" s="31">
        <v>0</v>
      </c>
      <c r="G205" s="147">
        <f t="shared" si="9"/>
        <v>0</v>
      </c>
      <c r="H205" s="31">
        <v>0</v>
      </c>
      <c r="I205" s="117">
        <v>0</v>
      </c>
      <c r="J205" s="31">
        <v>0</v>
      </c>
      <c r="K205" s="31">
        <v>0</v>
      </c>
      <c r="L205" s="147">
        <f t="shared" si="10"/>
        <v>0</v>
      </c>
      <c r="M205"/>
    </row>
    <row r="206" spans="1:13" x14ac:dyDescent="0.2">
      <c r="A206">
        <f t="shared" si="11"/>
        <v>200</v>
      </c>
      <c r="B206" t="s">
        <v>717</v>
      </c>
      <c r="C206" t="s">
        <v>231</v>
      </c>
      <c r="D206" s="115">
        <v>642000</v>
      </c>
      <c r="E206" s="31">
        <v>3</v>
      </c>
      <c r="F206" s="31">
        <v>0</v>
      </c>
      <c r="G206" s="147">
        <f t="shared" si="9"/>
        <v>0</v>
      </c>
      <c r="H206" s="31">
        <v>0</v>
      </c>
      <c r="I206" s="117">
        <v>0</v>
      </c>
      <c r="J206" s="31">
        <v>0</v>
      </c>
      <c r="K206" s="31">
        <v>0</v>
      </c>
      <c r="L206" s="147">
        <f t="shared" si="10"/>
        <v>0</v>
      </c>
      <c r="M206"/>
    </row>
    <row r="207" spans="1:13" x14ac:dyDescent="0.2">
      <c r="A207">
        <f t="shared" si="11"/>
        <v>201</v>
      </c>
      <c r="B207" t="s">
        <v>1870</v>
      </c>
      <c r="C207" t="s">
        <v>2073</v>
      </c>
      <c r="D207" s="115">
        <v>634100</v>
      </c>
      <c r="E207" s="31">
        <v>4</v>
      </c>
      <c r="F207" s="31">
        <v>0</v>
      </c>
      <c r="G207" s="147">
        <f t="shared" si="9"/>
        <v>0</v>
      </c>
      <c r="H207" s="31">
        <v>1</v>
      </c>
      <c r="I207" s="117">
        <v>0.25</v>
      </c>
      <c r="J207" s="31">
        <v>0</v>
      </c>
      <c r="K207" s="31">
        <v>0</v>
      </c>
      <c r="L207" s="147">
        <f t="shared" si="10"/>
        <v>0</v>
      </c>
      <c r="M207"/>
    </row>
    <row r="208" spans="1:13" x14ac:dyDescent="0.2">
      <c r="A208">
        <f t="shared" si="11"/>
        <v>202</v>
      </c>
      <c r="B208" t="s">
        <v>1741</v>
      </c>
      <c r="C208" t="s">
        <v>1099</v>
      </c>
      <c r="D208" s="115">
        <v>630000</v>
      </c>
      <c r="E208" s="31">
        <v>6</v>
      </c>
      <c r="F208" s="31">
        <v>0</v>
      </c>
      <c r="G208" s="147">
        <f t="shared" si="9"/>
        <v>0</v>
      </c>
      <c r="H208" s="31">
        <v>6</v>
      </c>
      <c r="I208" s="117">
        <v>1</v>
      </c>
      <c r="J208" s="31">
        <v>0</v>
      </c>
      <c r="K208" s="31">
        <v>0</v>
      </c>
      <c r="L208" s="147">
        <f t="shared" si="10"/>
        <v>0</v>
      </c>
      <c r="M208"/>
    </row>
    <row r="209" spans="1:13" x14ac:dyDescent="0.2">
      <c r="A209">
        <f t="shared" si="11"/>
        <v>203</v>
      </c>
      <c r="B209" t="s">
        <v>1905</v>
      </c>
      <c r="C209" t="s">
        <v>1258</v>
      </c>
      <c r="D209" s="115">
        <v>628300</v>
      </c>
      <c r="E209" s="31">
        <v>5</v>
      </c>
      <c r="F209" s="31">
        <v>2</v>
      </c>
      <c r="G209" s="147">
        <f t="shared" si="9"/>
        <v>0.4</v>
      </c>
      <c r="H209" s="31">
        <v>3</v>
      </c>
      <c r="I209" s="117">
        <v>0.6</v>
      </c>
      <c r="J209" s="31">
        <v>1</v>
      </c>
      <c r="K209" s="31">
        <v>1</v>
      </c>
      <c r="L209" s="147">
        <f t="shared" si="10"/>
        <v>1</v>
      </c>
      <c r="M209"/>
    </row>
    <row r="210" spans="1:13" x14ac:dyDescent="0.2">
      <c r="A210">
        <f t="shared" si="11"/>
        <v>204</v>
      </c>
      <c r="B210" t="s">
        <v>1942</v>
      </c>
      <c r="C210" t="s">
        <v>1180</v>
      </c>
      <c r="D210" s="115">
        <v>628000</v>
      </c>
      <c r="E210" s="31">
        <v>3</v>
      </c>
      <c r="F210" s="31">
        <v>1</v>
      </c>
      <c r="G210" s="147">
        <f t="shared" si="9"/>
        <v>0.33333333333333331</v>
      </c>
      <c r="H210" s="31">
        <v>1</v>
      </c>
      <c r="I210" s="117">
        <v>0.33333333333333331</v>
      </c>
      <c r="J210" s="31">
        <v>0</v>
      </c>
      <c r="K210" s="31">
        <v>0</v>
      </c>
      <c r="L210" s="147">
        <f t="shared" si="10"/>
        <v>0</v>
      </c>
      <c r="M210"/>
    </row>
    <row r="211" spans="1:13" x14ac:dyDescent="0.2">
      <c r="A211">
        <f t="shared" si="11"/>
        <v>205</v>
      </c>
      <c r="B211" t="s">
        <v>26</v>
      </c>
      <c r="C211" t="s">
        <v>1858</v>
      </c>
      <c r="D211" s="115">
        <v>625500</v>
      </c>
      <c r="E211" s="31">
        <v>3</v>
      </c>
      <c r="F211" s="31">
        <v>1</v>
      </c>
      <c r="G211" s="147">
        <f t="shared" si="9"/>
        <v>0.33333333333333331</v>
      </c>
      <c r="H211" s="31">
        <v>2</v>
      </c>
      <c r="I211" s="117">
        <v>0.66666666666666663</v>
      </c>
      <c r="J211" s="31">
        <v>0</v>
      </c>
      <c r="K211" s="31">
        <v>0</v>
      </c>
      <c r="L211" s="147">
        <f t="shared" si="10"/>
        <v>0</v>
      </c>
      <c r="M211"/>
    </row>
    <row r="212" spans="1:13" x14ac:dyDescent="0.2">
      <c r="A212">
        <f t="shared" si="11"/>
        <v>206</v>
      </c>
      <c r="B212" t="s">
        <v>1968</v>
      </c>
      <c r="C212" t="s">
        <v>1258</v>
      </c>
      <c r="D212" s="115">
        <v>619500</v>
      </c>
      <c r="E212" s="31">
        <v>4</v>
      </c>
      <c r="F212" s="31">
        <v>0</v>
      </c>
      <c r="G212" s="147">
        <f t="shared" si="9"/>
        <v>0</v>
      </c>
      <c r="H212" s="31">
        <v>3</v>
      </c>
      <c r="I212" s="117">
        <v>0.75</v>
      </c>
      <c r="J212" s="31">
        <v>0</v>
      </c>
      <c r="K212" s="31">
        <v>0</v>
      </c>
      <c r="L212" s="147">
        <f t="shared" si="10"/>
        <v>0</v>
      </c>
      <c r="M212"/>
    </row>
    <row r="213" spans="1:13" x14ac:dyDescent="0.2">
      <c r="A213">
        <f t="shared" si="11"/>
        <v>207</v>
      </c>
      <c r="B213" t="s">
        <v>3110</v>
      </c>
      <c r="C213" t="s">
        <v>1854</v>
      </c>
      <c r="D213" s="115">
        <v>616900</v>
      </c>
      <c r="E213" s="31">
        <v>3</v>
      </c>
      <c r="F213" s="31">
        <v>0</v>
      </c>
      <c r="G213" s="147">
        <f t="shared" si="9"/>
        <v>0</v>
      </c>
      <c r="H213" s="31">
        <v>3</v>
      </c>
      <c r="I213" s="117">
        <v>1</v>
      </c>
      <c r="J213" s="31">
        <v>0</v>
      </c>
      <c r="K213" s="31">
        <v>0</v>
      </c>
      <c r="L213" s="147">
        <f t="shared" si="10"/>
        <v>0</v>
      </c>
      <c r="M213"/>
    </row>
    <row r="214" spans="1:13" x14ac:dyDescent="0.2">
      <c r="A214">
        <f t="shared" si="11"/>
        <v>208</v>
      </c>
      <c r="B214" t="s">
        <v>1648</v>
      </c>
      <c r="C214" t="s">
        <v>5</v>
      </c>
      <c r="D214" s="115">
        <v>616000</v>
      </c>
      <c r="E214" s="31">
        <v>2</v>
      </c>
      <c r="F214" s="31">
        <v>2</v>
      </c>
      <c r="G214" s="147">
        <f t="shared" si="9"/>
        <v>1</v>
      </c>
      <c r="H214" s="31">
        <v>1</v>
      </c>
      <c r="I214" s="117">
        <v>0.5</v>
      </c>
      <c r="J214" s="31">
        <v>0</v>
      </c>
      <c r="K214" s="31">
        <v>0</v>
      </c>
      <c r="L214" s="147">
        <f t="shared" si="10"/>
        <v>0</v>
      </c>
      <c r="M214"/>
    </row>
    <row r="215" spans="1:13" x14ac:dyDescent="0.2">
      <c r="A215">
        <f t="shared" si="11"/>
        <v>209</v>
      </c>
      <c r="B215" t="s">
        <v>322</v>
      </c>
      <c r="C215" t="s">
        <v>1840</v>
      </c>
      <c r="D215" s="115">
        <v>615500</v>
      </c>
      <c r="E215" s="31">
        <v>3</v>
      </c>
      <c r="F215" s="31">
        <v>2</v>
      </c>
      <c r="G215" s="147">
        <f t="shared" si="9"/>
        <v>0.66666666666666663</v>
      </c>
      <c r="H215" s="31">
        <v>1</v>
      </c>
      <c r="I215" s="117">
        <v>0.33333333333333331</v>
      </c>
      <c r="J215" s="31">
        <v>0</v>
      </c>
      <c r="K215" s="31">
        <v>0</v>
      </c>
      <c r="L215" s="147">
        <f t="shared" si="10"/>
        <v>0</v>
      </c>
      <c r="M215"/>
    </row>
    <row r="216" spans="1:13" x14ac:dyDescent="0.2">
      <c r="A216">
        <f t="shared" si="11"/>
        <v>210</v>
      </c>
      <c r="B216" t="s">
        <v>1957</v>
      </c>
      <c r="C216" t="s">
        <v>1843</v>
      </c>
      <c r="D216" s="115">
        <v>615100</v>
      </c>
      <c r="E216" s="31">
        <v>6</v>
      </c>
      <c r="F216" s="31">
        <v>0</v>
      </c>
      <c r="G216" s="147">
        <f t="shared" si="9"/>
        <v>0</v>
      </c>
      <c r="H216" s="31">
        <v>0</v>
      </c>
      <c r="I216" s="117">
        <v>0</v>
      </c>
      <c r="J216" s="31">
        <v>0</v>
      </c>
      <c r="K216" s="31">
        <v>0</v>
      </c>
      <c r="L216" s="147">
        <f t="shared" si="10"/>
        <v>0</v>
      </c>
      <c r="M216"/>
    </row>
    <row r="217" spans="1:13" x14ac:dyDescent="0.2">
      <c r="A217">
        <f t="shared" si="11"/>
        <v>211</v>
      </c>
      <c r="B217" t="s">
        <v>2028</v>
      </c>
      <c r="C217" t="s">
        <v>1258</v>
      </c>
      <c r="D217" s="115">
        <v>614400</v>
      </c>
      <c r="E217" s="31">
        <v>4</v>
      </c>
      <c r="F217" s="31">
        <v>1</v>
      </c>
      <c r="G217" s="147">
        <f t="shared" si="9"/>
        <v>0.25</v>
      </c>
      <c r="H217" s="31">
        <v>1</v>
      </c>
      <c r="I217" s="117">
        <v>0.25</v>
      </c>
      <c r="J217" s="31">
        <v>0</v>
      </c>
      <c r="K217" s="31">
        <v>0</v>
      </c>
      <c r="L217" s="147">
        <f t="shared" si="10"/>
        <v>0</v>
      </c>
      <c r="M217"/>
    </row>
    <row r="218" spans="1:13" x14ac:dyDescent="0.2">
      <c r="A218">
        <f t="shared" si="11"/>
        <v>212</v>
      </c>
      <c r="B218" t="s">
        <v>1250</v>
      </c>
      <c r="C218" t="s">
        <v>1851</v>
      </c>
      <c r="D218" s="115">
        <v>614000</v>
      </c>
      <c r="E218" s="31">
        <v>5</v>
      </c>
      <c r="F218" s="31">
        <v>1</v>
      </c>
      <c r="G218" s="147">
        <f t="shared" si="9"/>
        <v>0.2</v>
      </c>
      <c r="H218" s="31">
        <v>4</v>
      </c>
      <c r="I218" s="117">
        <v>0.8</v>
      </c>
      <c r="J218" s="31">
        <v>3</v>
      </c>
      <c r="K218" s="31">
        <v>0</v>
      </c>
      <c r="L218" s="147">
        <f t="shared" si="10"/>
        <v>0</v>
      </c>
      <c r="M218"/>
    </row>
    <row r="219" spans="1:13" x14ac:dyDescent="0.2">
      <c r="A219">
        <f t="shared" si="11"/>
        <v>213</v>
      </c>
      <c r="B219" t="s">
        <v>725</v>
      </c>
      <c r="C219" t="s">
        <v>2086</v>
      </c>
      <c r="D219" s="115">
        <v>605250</v>
      </c>
      <c r="E219" s="31">
        <v>3</v>
      </c>
      <c r="F219" s="31">
        <v>1</v>
      </c>
      <c r="G219" s="147">
        <f t="shared" si="9"/>
        <v>0.33333333333333331</v>
      </c>
      <c r="H219" s="31">
        <v>0</v>
      </c>
      <c r="I219" s="117">
        <v>0</v>
      </c>
      <c r="J219" s="31">
        <v>0</v>
      </c>
      <c r="K219" s="31">
        <v>0</v>
      </c>
      <c r="L219" s="147">
        <f t="shared" si="10"/>
        <v>0</v>
      </c>
      <c r="M219"/>
    </row>
    <row r="220" spans="1:13" x14ac:dyDescent="0.2">
      <c r="A220">
        <f t="shared" si="11"/>
        <v>214</v>
      </c>
      <c r="B220" t="s">
        <v>1643</v>
      </c>
      <c r="C220" t="s">
        <v>1099</v>
      </c>
      <c r="D220" s="115">
        <v>605000</v>
      </c>
      <c r="E220" s="31">
        <v>2</v>
      </c>
      <c r="F220" s="31">
        <v>1</v>
      </c>
      <c r="G220" s="147">
        <f t="shared" si="9"/>
        <v>0.5</v>
      </c>
      <c r="H220" s="31">
        <v>2</v>
      </c>
      <c r="I220" s="117">
        <v>1</v>
      </c>
      <c r="J220" s="31">
        <v>0</v>
      </c>
      <c r="K220" s="31">
        <v>0</v>
      </c>
      <c r="L220" s="147">
        <f t="shared" si="10"/>
        <v>0</v>
      </c>
      <c r="M220"/>
    </row>
    <row r="221" spans="1:13" x14ac:dyDescent="0.2">
      <c r="A221">
        <f t="shared" si="11"/>
        <v>215</v>
      </c>
      <c r="B221" t="s">
        <v>16</v>
      </c>
      <c r="C221" t="s">
        <v>916</v>
      </c>
      <c r="D221" s="115">
        <v>605000</v>
      </c>
      <c r="E221" s="31">
        <v>3</v>
      </c>
      <c r="F221" s="31">
        <v>0</v>
      </c>
      <c r="G221" s="147">
        <f t="shared" si="9"/>
        <v>0</v>
      </c>
      <c r="H221" s="31">
        <v>0</v>
      </c>
      <c r="I221" s="117">
        <v>0</v>
      </c>
      <c r="J221" s="31">
        <v>0</v>
      </c>
      <c r="K221" s="31">
        <v>0</v>
      </c>
      <c r="L221" s="147">
        <f t="shared" si="10"/>
        <v>0</v>
      </c>
      <c r="M221"/>
    </row>
    <row r="222" spans="1:13" x14ac:dyDescent="0.2">
      <c r="A222">
        <f t="shared" si="11"/>
        <v>216</v>
      </c>
      <c r="B222" t="s">
        <v>1997</v>
      </c>
      <c r="C222" t="s">
        <v>1751</v>
      </c>
      <c r="D222" s="115">
        <v>597000</v>
      </c>
      <c r="E222" s="31">
        <v>2</v>
      </c>
      <c r="F222" s="31">
        <v>0</v>
      </c>
      <c r="G222" s="147">
        <f t="shared" si="9"/>
        <v>0</v>
      </c>
      <c r="H222" s="31">
        <v>2</v>
      </c>
      <c r="I222" s="117">
        <v>1</v>
      </c>
      <c r="J222" s="31">
        <v>0</v>
      </c>
      <c r="K222" s="31">
        <v>0</v>
      </c>
      <c r="L222" s="147">
        <f t="shared" si="10"/>
        <v>0</v>
      </c>
      <c r="M222"/>
    </row>
    <row r="223" spans="1:13" x14ac:dyDescent="0.2">
      <c r="A223">
        <f t="shared" si="11"/>
        <v>217</v>
      </c>
      <c r="B223" t="s">
        <v>1451</v>
      </c>
      <c r="C223" t="s">
        <v>1915</v>
      </c>
      <c r="D223" s="115">
        <v>596150</v>
      </c>
      <c r="E223" s="31">
        <v>4</v>
      </c>
      <c r="F223" s="31">
        <v>0</v>
      </c>
      <c r="G223" s="147">
        <f t="shared" si="9"/>
        <v>0</v>
      </c>
      <c r="H223" s="31">
        <v>4</v>
      </c>
      <c r="I223" s="117">
        <v>1</v>
      </c>
      <c r="J223" s="31">
        <v>2</v>
      </c>
      <c r="K223" s="31">
        <v>0</v>
      </c>
      <c r="L223" s="147">
        <f t="shared" si="10"/>
        <v>0</v>
      </c>
      <c r="M223"/>
    </row>
    <row r="224" spans="1:13" x14ac:dyDescent="0.2">
      <c r="A224">
        <f t="shared" si="11"/>
        <v>218</v>
      </c>
      <c r="B224" t="s">
        <v>530</v>
      </c>
      <c r="C224" t="s">
        <v>1858</v>
      </c>
      <c r="D224" s="115">
        <v>594945</v>
      </c>
      <c r="E224" s="31">
        <v>3</v>
      </c>
      <c r="F224" s="31">
        <v>0</v>
      </c>
      <c r="G224" s="147">
        <f t="shared" si="9"/>
        <v>0</v>
      </c>
      <c r="H224" s="31">
        <v>2</v>
      </c>
      <c r="I224" s="117">
        <v>0.66666666666666663</v>
      </c>
      <c r="J224" s="31">
        <v>0</v>
      </c>
      <c r="K224" s="31">
        <v>0</v>
      </c>
      <c r="L224" s="147">
        <f t="shared" si="10"/>
        <v>0</v>
      </c>
      <c r="M224"/>
    </row>
    <row r="225" spans="1:13" x14ac:dyDescent="0.2">
      <c r="A225">
        <f t="shared" si="11"/>
        <v>219</v>
      </c>
      <c r="B225" t="s">
        <v>1920</v>
      </c>
      <c r="C225" t="s">
        <v>1921</v>
      </c>
      <c r="D225" s="115">
        <v>594750</v>
      </c>
      <c r="E225" s="31">
        <v>1</v>
      </c>
      <c r="F225" s="31">
        <v>1</v>
      </c>
      <c r="G225" s="147">
        <f t="shared" si="9"/>
        <v>1</v>
      </c>
      <c r="H225" s="31">
        <v>1</v>
      </c>
      <c r="I225" s="117">
        <v>1</v>
      </c>
      <c r="J225" s="31">
        <v>0</v>
      </c>
      <c r="K225" s="31">
        <v>0</v>
      </c>
      <c r="L225" s="147">
        <f t="shared" si="10"/>
        <v>0</v>
      </c>
      <c r="M225"/>
    </row>
    <row r="226" spans="1:13" x14ac:dyDescent="0.2">
      <c r="A226">
        <f t="shared" si="11"/>
        <v>220</v>
      </c>
      <c r="B226" t="s">
        <v>314</v>
      </c>
      <c r="C226" t="s">
        <v>1840</v>
      </c>
      <c r="D226" s="115">
        <v>593000</v>
      </c>
      <c r="E226" s="31">
        <v>3</v>
      </c>
      <c r="F226" s="31">
        <v>0</v>
      </c>
      <c r="G226" s="147">
        <f t="shared" si="9"/>
        <v>0</v>
      </c>
      <c r="H226" s="31">
        <v>3</v>
      </c>
      <c r="I226" s="117">
        <v>1</v>
      </c>
      <c r="J226" s="31">
        <v>0</v>
      </c>
      <c r="K226" s="31">
        <v>0</v>
      </c>
      <c r="L226" s="147">
        <f t="shared" si="10"/>
        <v>0</v>
      </c>
      <c r="M226"/>
    </row>
    <row r="227" spans="1:13" x14ac:dyDescent="0.2">
      <c r="A227">
        <f t="shared" si="11"/>
        <v>221</v>
      </c>
      <c r="B227" t="s">
        <v>663</v>
      </c>
      <c r="C227" t="s">
        <v>1840</v>
      </c>
      <c r="D227" s="115">
        <v>592000</v>
      </c>
      <c r="E227" s="31">
        <v>3</v>
      </c>
      <c r="F227" s="31">
        <v>2</v>
      </c>
      <c r="G227" s="147">
        <f t="shared" si="9"/>
        <v>0.66666666666666663</v>
      </c>
      <c r="H227" s="31">
        <v>2</v>
      </c>
      <c r="I227" s="117">
        <v>0.66666666666666663</v>
      </c>
      <c r="J227" s="31">
        <v>0</v>
      </c>
      <c r="K227" s="31">
        <v>0</v>
      </c>
      <c r="L227" s="147">
        <f t="shared" si="10"/>
        <v>0</v>
      </c>
      <c r="M227"/>
    </row>
    <row r="228" spans="1:13" x14ac:dyDescent="0.2">
      <c r="A228">
        <f t="shared" si="11"/>
        <v>222</v>
      </c>
      <c r="B228" t="s">
        <v>1479</v>
      </c>
      <c r="C228" t="s">
        <v>1854</v>
      </c>
      <c r="D228" s="115">
        <v>588000</v>
      </c>
      <c r="E228" s="31">
        <v>3</v>
      </c>
      <c r="F228" s="31">
        <v>0</v>
      </c>
      <c r="G228" s="147">
        <f t="shared" si="9"/>
        <v>0</v>
      </c>
      <c r="H228" s="31">
        <v>3</v>
      </c>
      <c r="I228" s="117">
        <v>1</v>
      </c>
      <c r="J228" s="31">
        <v>0</v>
      </c>
      <c r="K228" s="31">
        <v>0</v>
      </c>
      <c r="L228" s="147">
        <f t="shared" si="10"/>
        <v>0</v>
      </c>
      <c r="M228"/>
    </row>
    <row r="229" spans="1:13" x14ac:dyDescent="0.2">
      <c r="A229">
        <f t="shared" si="11"/>
        <v>223</v>
      </c>
      <c r="B229" t="s">
        <v>1897</v>
      </c>
      <c r="C229" t="s">
        <v>1842</v>
      </c>
      <c r="D229" s="115">
        <v>587150</v>
      </c>
      <c r="E229" s="31">
        <v>4</v>
      </c>
      <c r="F229" s="31">
        <v>3</v>
      </c>
      <c r="G229" s="147">
        <f t="shared" si="9"/>
        <v>0.75</v>
      </c>
      <c r="H229" s="31">
        <v>3</v>
      </c>
      <c r="I229" s="117">
        <v>0.75</v>
      </c>
      <c r="J229" s="31">
        <v>0</v>
      </c>
      <c r="K229" s="31">
        <v>0</v>
      </c>
      <c r="L229" s="147">
        <f t="shared" si="10"/>
        <v>0</v>
      </c>
      <c r="M229"/>
    </row>
    <row r="230" spans="1:13" x14ac:dyDescent="0.2">
      <c r="A230">
        <f t="shared" si="11"/>
        <v>224</v>
      </c>
      <c r="B230" t="s">
        <v>2655</v>
      </c>
      <c r="C230" t="s">
        <v>1842</v>
      </c>
      <c r="D230" s="115">
        <v>584000</v>
      </c>
      <c r="E230" s="31">
        <v>3</v>
      </c>
      <c r="F230" s="31">
        <v>2</v>
      </c>
      <c r="G230" s="147">
        <f t="shared" si="9"/>
        <v>0.66666666666666663</v>
      </c>
      <c r="H230" s="31">
        <v>2</v>
      </c>
      <c r="I230" s="117">
        <v>0.66666666666666663</v>
      </c>
      <c r="J230" s="31">
        <v>0</v>
      </c>
      <c r="K230" s="31">
        <v>0</v>
      </c>
      <c r="L230" s="147">
        <f t="shared" si="10"/>
        <v>0</v>
      </c>
      <c r="M230"/>
    </row>
    <row r="231" spans="1:13" x14ac:dyDescent="0.2">
      <c r="A231">
        <f t="shared" si="11"/>
        <v>225</v>
      </c>
      <c r="B231" t="s">
        <v>361</v>
      </c>
      <c r="C231" t="s">
        <v>1842</v>
      </c>
      <c r="D231" s="115">
        <v>568000</v>
      </c>
      <c r="E231" s="31">
        <v>2</v>
      </c>
      <c r="F231" s="31">
        <v>2</v>
      </c>
      <c r="G231" s="147">
        <f t="shared" si="9"/>
        <v>1</v>
      </c>
      <c r="H231" s="31">
        <v>1</v>
      </c>
      <c r="I231" s="117">
        <v>0.5</v>
      </c>
      <c r="J231" s="31">
        <v>0</v>
      </c>
      <c r="K231" s="31">
        <v>0</v>
      </c>
      <c r="L231" s="147">
        <f t="shared" si="10"/>
        <v>0</v>
      </c>
      <c r="M231"/>
    </row>
    <row r="232" spans="1:13" x14ac:dyDescent="0.2">
      <c r="A232">
        <f t="shared" si="11"/>
        <v>226</v>
      </c>
      <c r="B232" t="s">
        <v>879</v>
      </c>
      <c r="C232" t="s">
        <v>0</v>
      </c>
      <c r="D232" s="115">
        <v>566000</v>
      </c>
      <c r="E232" s="31">
        <v>4</v>
      </c>
      <c r="F232" s="31">
        <v>1</v>
      </c>
      <c r="G232" s="147">
        <f t="shared" si="9"/>
        <v>0.25</v>
      </c>
      <c r="H232" s="31">
        <v>4</v>
      </c>
      <c r="I232" s="117">
        <v>1</v>
      </c>
      <c r="J232" s="31">
        <v>0</v>
      </c>
      <c r="K232" s="31">
        <v>0</v>
      </c>
      <c r="L232" s="147">
        <f t="shared" si="10"/>
        <v>0</v>
      </c>
      <c r="M232"/>
    </row>
    <row r="233" spans="1:13" x14ac:dyDescent="0.2">
      <c r="A233">
        <f t="shared" si="11"/>
        <v>227</v>
      </c>
      <c r="B233" t="s">
        <v>2046</v>
      </c>
      <c r="C233" t="s">
        <v>5</v>
      </c>
      <c r="D233" s="115">
        <v>561900</v>
      </c>
      <c r="E233" s="31">
        <v>3</v>
      </c>
      <c r="F233" s="31">
        <v>0</v>
      </c>
      <c r="G233" s="147">
        <f t="shared" si="9"/>
        <v>0</v>
      </c>
      <c r="H233" s="31">
        <v>0</v>
      </c>
      <c r="I233" s="117">
        <v>0</v>
      </c>
      <c r="J233" s="31">
        <v>0</v>
      </c>
      <c r="K233" s="31">
        <v>0</v>
      </c>
      <c r="L233" s="147">
        <f t="shared" si="10"/>
        <v>0</v>
      </c>
      <c r="M233"/>
    </row>
    <row r="234" spans="1:13" x14ac:dyDescent="0.2">
      <c r="A234">
        <f t="shared" si="11"/>
        <v>228</v>
      </c>
      <c r="B234" t="s">
        <v>786</v>
      </c>
      <c r="C234" t="s">
        <v>1887</v>
      </c>
      <c r="D234" s="115">
        <v>560300</v>
      </c>
      <c r="E234" s="31">
        <v>3</v>
      </c>
      <c r="F234" s="31">
        <v>0</v>
      </c>
      <c r="G234" s="147">
        <f t="shared" si="9"/>
        <v>0</v>
      </c>
      <c r="H234" s="31">
        <v>3</v>
      </c>
      <c r="I234" s="117">
        <v>1</v>
      </c>
      <c r="J234" s="31">
        <v>0</v>
      </c>
      <c r="K234" s="31">
        <v>0</v>
      </c>
      <c r="L234" s="147">
        <f t="shared" si="10"/>
        <v>0</v>
      </c>
      <c r="M234"/>
    </row>
    <row r="235" spans="1:13" x14ac:dyDescent="0.2">
      <c r="A235">
        <f t="shared" si="11"/>
        <v>229</v>
      </c>
      <c r="B235" t="s">
        <v>3119</v>
      </c>
      <c r="C235" t="s">
        <v>3120</v>
      </c>
      <c r="D235" s="115">
        <v>559800</v>
      </c>
      <c r="E235" s="31">
        <v>3</v>
      </c>
      <c r="F235" s="31">
        <v>0</v>
      </c>
      <c r="G235" s="147">
        <f t="shared" si="9"/>
        <v>0</v>
      </c>
      <c r="H235" s="31">
        <v>0</v>
      </c>
      <c r="I235" s="117">
        <v>0</v>
      </c>
      <c r="J235" s="31">
        <v>0</v>
      </c>
      <c r="K235" s="31">
        <v>0</v>
      </c>
      <c r="L235" s="147">
        <f t="shared" si="10"/>
        <v>0</v>
      </c>
      <c r="M235"/>
    </row>
    <row r="236" spans="1:13" x14ac:dyDescent="0.2">
      <c r="A236">
        <f t="shared" si="11"/>
        <v>230</v>
      </c>
      <c r="B236" t="s">
        <v>2910</v>
      </c>
      <c r="C236" t="s">
        <v>1969</v>
      </c>
      <c r="D236" s="115">
        <v>559000</v>
      </c>
      <c r="E236" s="31">
        <v>1</v>
      </c>
      <c r="F236" s="31">
        <v>0</v>
      </c>
      <c r="G236" s="147">
        <f t="shared" si="9"/>
        <v>0</v>
      </c>
      <c r="H236" s="31">
        <v>0</v>
      </c>
      <c r="I236" s="117">
        <v>0</v>
      </c>
      <c r="J236" s="31">
        <v>0</v>
      </c>
      <c r="K236" s="31">
        <v>0</v>
      </c>
      <c r="L236" s="147">
        <f t="shared" si="10"/>
        <v>0</v>
      </c>
      <c r="M236"/>
    </row>
    <row r="237" spans="1:13" x14ac:dyDescent="0.2">
      <c r="A237">
        <f t="shared" si="11"/>
        <v>231</v>
      </c>
      <c r="B237" t="s">
        <v>1686</v>
      </c>
      <c r="C237" t="s">
        <v>1842</v>
      </c>
      <c r="D237" s="115">
        <v>556260</v>
      </c>
      <c r="E237" s="31">
        <v>4</v>
      </c>
      <c r="F237" s="31">
        <v>2</v>
      </c>
      <c r="G237" s="147">
        <f t="shared" si="9"/>
        <v>0.5</v>
      </c>
      <c r="H237" s="31">
        <v>1</v>
      </c>
      <c r="I237" s="117">
        <v>0.25</v>
      </c>
      <c r="J237" s="31">
        <v>0</v>
      </c>
      <c r="K237" s="31">
        <v>0</v>
      </c>
      <c r="L237" s="147">
        <f t="shared" si="10"/>
        <v>0</v>
      </c>
      <c r="M237"/>
    </row>
    <row r="238" spans="1:13" x14ac:dyDescent="0.2">
      <c r="A238">
        <f t="shared" si="11"/>
        <v>232</v>
      </c>
      <c r="B238" t="s">
        <v>148</v>
      </c>
      <c r="C238" t="s">
        <v>1840</v>
      </c>
      <c r="D238" s="115">
        <v>553900</v>
      </c>
      <c r="E238" s="31">
        <v>4</v>
      </c>
      <c r="F238" s="31">
        <v>3</v>
      </c>
      <c r="G238" s="147">
        <f t="shared" si="9"/>
        <v>0.75</v>
      </c>
      <c r="H238" s="31">
        <v>0</v>
      </c>
      <c r="I238" s="117">
        <v>0</v>
      </c>
      <c r="J238" s="31">
        <v>0</v>
      </c>
      <c r="K238" s="31">
        <v>0</v>
      </c>
      <c r="L238" s="147">
        <f t="shared" si="10"/>
        <v>0</v>
      </c>
      <c r="M238"/>
    </row>
    <row r="239" spans="1:13" x14ac:dyDescent="0.2">
      <c r="A239">
        <f t="shared" si="11"/>
        <v>233</v>
      </c>
      <c r="B239" t="s">
        <v>1704</v>
      </c>
      <c r="C239" t="s">
        <v>1842</v>
      </c>
      <c r="D239" s="115">
        <v>547430</v>
      </c>
      <c r="E239" s="31">
        <v>3</v>
      </c>
      <c r="F239" s="31">
        <v>1</v>
      </c>
      <c r="G239" s="147">
        <f t="shared" si="9"/>
        <v>0.33333333333333331</v>
      </c>
      <c r="H239" s="31">
        <v>2</v>
      </c>
      <c r="I239" s="117">
        <v>0.66666666666666663</v>
      </c>
      <c r="J239" s="31">
        <v>0</v>
      </c>
      <c r="K239" s="31">
        <v>0</v>
      </c>
      <c r="L239" s="147">
        <f t="shared" si="10"/>
        <v>0</v>
      </c>
      <c r="M239"/>
    </row>
    <row r="240" spans="1:13" x14ac:dyDescent="0.2">
      <c r="A240">
        <f t="shared" si="11"/>
        <v>234</v>
      </c>
      <c r="B240" t="s">
        <v>1384</v>
      </c>
      <c r="C240" t="s">
        <v>1099</v>
      </c>
      <c r="D240" s="115">
        <v>544500</v>
      </c>
      <c r="E240" s="31">
        <v>4</v>
      </c>
      <c r="F240" s="31">
        <v>1</v>
      </c>
      <c r="G240" s="147">
        <f t="shared" si="9"/>
        <v>0.25</v>
      </c>
      <c r="H240" s="31">
        <v>2</v>
      </c>
      <c r="I240" s="117">
        <v>0.5</v>
      </c>
      <c r="J240" s="31">
        <v>1</v>
      </c>
      <c r="K240" s="31">
        <v>1</v>
      </c>
      <c r="L240" s="147">
        <f t="shared" si="10"/>
        <v>1</v>
      </c>
      <c r="M240"/>
    </row>
    <row r="241" spans="1:13" x14ac:dyDescent="0.2">
      <c r="A241">
        <f t="shared" si="11"/>
        <v>235</v>
      </c>
      <c r="B241" t="s">
        <v>1038</v>
      </c>
      <c r="C241" t="s">
        <v>1258</v>
      </c>
      <c r="D241" s="115">
        <v>540000</v>
      </c>
      <c r="E241" s="31">
        <v>2</v>
      </c>
      <c r="F241" s="31">
        <v>0</v>
      </c>
      <c r="G241" s="147">
        <f t="shared" si="9"/>
        <v>0</v>
      </c>
      <c r="H241" s="31">
        <v>0</v>
      </c>
      <c r="I241" s="117">
        <v>0</v>
      </c>
      <c r="J241" s="31">
        <v>0</v>
      </c>
      <c r="K241" s="31">
        <v>0</v>
      </c>
      <c r="L241" s="147">
        <f t="shared" si="10"/>
        <v>0</v>
      </c>
      <c r="M241"/>
    </row>
    <row r="242" spans="1:13" x14ac:dyDescent="0.2">
      <c r="A242">
        <f t="shared" si="11"/>
        <v>236</v>
      </c>
      <c r="B242" t="s">
        <v>1539</v>
      </c>
      <c r="C242" t="s">
        <v>1258</v>
      </c>
      <c r="D242" s="115">
        <v>537500</v>
      </c>
      <c r="E242" s="31">
        <v>3</v>
      </c>
      <c r="F242" s="31">
        <v>0</v>
      </c>
      <c r="G242" s="147">
        <f t="shared" si="9"/>
        <v>0</v>
      </c>
      <c r="H242" s="31">
        <v>2</v>
      </c>
      <c r="I242" s="117">
        <v>0.66666666666666663</v>
      </c>
      <c r="J242" s="31">
        <v>0</v>
      </c>
      <c r="K242" s="31">
        <v>0</v>
      </c>
      <c r="L242" s="147">
        <f t="shared" si="10"/>
        <v>0</v>
      </c>
      <c r="M242"/>
    </row>
    <row r="243" spans="1:13" x14ac:dyDescent="0.2">
      <c r="A243">
        <f t="shared" si="11"/>
        <v>237</v>
      </c>
      <c r="B243" t="s">
        <v>1881</v>
      </c>
      <c r="C243" t="s">
        <v>1840</v>
      </c>
      <c r="D243" s="115">
        <v>537500</v>
      </c>
      <c r="E243" s="31">
        <v>2</v>
      </c>
      <c r="F243" s="31">
        <v>1</v>
      </c>
      <c r="G243" s="147">
        <f t="shared" si="9"/>
        <v>0.5</v>
      </c>
      <c r="H243" s="31">
        <v>2</v>
      </c>
      <c r="I243" s="117">
        <v>1</v>
      </c>
      <c r="J243" s="31">
        <v>0</v>
      </c>
      <c r="K243" s="31">
        <v>0</v>
      </c>
      <c r="L243" s="147">
        <f t="shared" si="10"/>
        <v>0</v>
      </c>
      <c r="M243"/>
    </row>
    <row r="244" spans="1:13" x14ac:dyDescent="0.2">
      <c r="A244">
        <f t="shared" si="11"/>
        <v>238</v>
      </c>
      <c r="B244" t="s">
        <v>2347</v>
      </c>
      <c r="C244" t="s">
        <v>1043</v>
      </c>
      <c r="D244" s="115">
        <v>535000</v>
      </c>
      <c r="E244" s="31">
        <v>2</v>
      </c>
      <c r="F244" s="31">
        <v>1</v>
      </c>
      <c r="G244" s="147">
        <f t="shared" si="9"/>
        <v>0.5</v>
      </c>
      <c r="H244" s="31">
        <v>2</v>
      </c>
      <c r="I244" s="117">
        <v>1</v>
      </c>
      <c r="J244" s="31">
        <v>0</v>
      </c>
      <c r="K244" s="31">
        <v>0</v>
      </c>
      <c r="L244" s="147">
        <f t="shared" si="10"/>
        <v>0</v>
      </c>
      <c r="M244"/>
    </row>
    <row r="245" spans="1:13" x14ac:dyDescent="0.2">
      <c r="A245">
        <f t="shared" si="11"/>
        <v>239</v>
      </c>
      <c r="B245" t="s">
        <v>524</v>
      </c>
      <c r="C245" t="s">
        <v>1066</v>
      </c>
      <c r="D245" s="115">
        <v>531000</v>
      </c>
      <c r="E245" s="31">
        <v>2</v>
      </c>
      <c r="F245" s="31">
        <v>1</v>
      </c>
      <c r="G245" s="147">
        <f t="shared" si="9"/>
        <v>0.5</v>
      </c>
      <c r="H245" s="31">
        <v>0</v>
      </c>
      <c r="I245" s="117">
        <v>0</v>
      </c>
      <c r="J245" s="31">
        <v>0</v>
      </c>
      <c r="K245" s="31">
        <v>0</v>
      </c>
      <c r="L245" s="147">
        <f t="shared" si="10"/>
        <v>0</v>
      </c>
      <c r="M245"/>
    </row>
    <row r="246" spans="1:13" x14ac:dyDescent="0.2">
      <c r="A246">
        <f t="shared" si="11"/>
        <v>240</v>
      </c>
      <c r="B246" t="s">
        <v>1865</v>
      </c>
      <c r="C246" t="s">
        <v>1842</v>
      </c>
      <c r="D246" s="115">
        <v>528000</v>
      </c>
      <c r="E246" s="31">
        <v>3</v>
      </c>
      <c r="F246" s="31">
        <v>3</v>
      </c>
      <c r="G246" s="147">
        <f t="shared" si="9"/>
        <v>1</v>
      </c>
      <c r="H246" s="31">
        <v>3</v>
      </c>
      <c r="I246" s="117">
        <v>1</v>
      </c>
      <c r="J246" s="31">
        <v>0</v>
      </c>
      <c r="K246" s="31">
        <v>0</v>
      </c>
      <c r="L246" s="147">
        <f t="shared" si="10"/>
        <v>0</v>
      </c>
      <c r="M246"/>
    </row>
    <row r="247" spans="1:13" x14ac:dyDescent="0.2">
      <c r="A247">
        <f t="shared" si="11"/>
        <v>241</v>
      </c>
      <c r="B247" t="s">
        <v>1945</v>
      </c>
      <c r="C247" t="s">
        <v>839</v>
      </c>
      <c r="D247" s="115">
        <v>526900</v>
      </c>
      <c r="E247" s="31">
        <v>3</v>
      </c>
      <c r="F247" s="31">
        <v>0</v>
      </c>
      <c r="G247" s="147">
        <f t="shared" si="9"/>
        <v>0</v>
      </c>
      <c r="H247" s="31">
        <v>1</v>
      </c>
      <c r="I247" s="117">
        <v>0.33333333333333331</v>
      </c>
      <c r="J247" s="31">
        <v>1</v>
      </c>
      <c r="K247" s="31">
        <v>0</v>
      </c>
      <c r="L247" s="147">
        <f t="shared" si="10"/>
        <v>0</v>
      </c>
      <c r="M247"/>
    </row>
    <row r="248" spans="1:13" x14ac:dyDescent="0.2">
      <c r="A248">
        <f t="shared" si="11"/>
        <v>242</v>
      </c>
      <c r="B248" t="s">
        <v>370</v>
      </c>
      <c r="C248" t="s">
        <v>5</v>
      </c>
      <c r="D248" s="115">
        <v>525000</v>
      </c>
      <c r="E248" s="31">
        <v>2</v>
      </c>
      <c r="F248" s="31">
        <v>0</v>
      </c>
      <c r="G248" s="147">
        <f t="shared" si="9"/>
        <v>0</v>
      </c>
      <c r="H248" s="31">
        <v>2</v>
      </c>
      <c r="I248" s="117">
        <v>1</v>
      </c>
      <c r="J248" s="31">
        <v>0</v>
      </c>
      <c r="K248" s="31">
        <v>0</v>
      </c>
      <c r="L248" s="147">
        <f t="shared" si="10"/>
        <v>0</v>
      </c>
      <c r="M248"/>
    </row>
    <row r="249" spans="1:13" x14ac:dyDescent="0.2">
      <c r="A249">
        <f t="shared" si="11"/>
        <v>243</v>
      </c>
      <c r="B249" t="s">
        <v>1977</v>
      </c>
      <c r="C249" t="s">
        <v>1132</v>
      </c>
      <c r="D249" s="115">
        <v>525000</v>
      </c>
      <c r="E249" s="31">
        <v>1</v>
      </c>
      <c r="F249" s="31">
        <v>0</v>
      </c>
      <c r="G249" s="147">
        <f t="shared" si="9"/>
        <v>0</v>
      </c>
      <c r="H249" s="31">
        <v>0</v>
      </c>
      <c r="I249" s="117">
        <v>0</v>
      </c>
      <c r="J249" s="31">
        <v>0</v>
      </c>
      <c r="K249" s="31">
        <v>0</v>
      </c>
      <c r="L249" s="147">
        <f t="shared" si="10"/>
        <v>0</v>
      </c>
      <c r="M249"/>
    </row>
    <row r="250" spans="1:13" x14ac:dyDescent="0.2">
      <c r="A250">
        <f t="shared" si="11"/>
        <v>244</v>
      </c>
      <c r="B250" t="s">
        <v>309</v>
      </c>
      <c r="C250" t="s">
        <v>1840</v>
      </c>
      <c r="D250" s="115">
        <v>524400</v>
      </c>
      <c r="E250" s="31">
        <v>4</v>
      </c>
      <c r="F250" s="31">
        <v>0</v>
      </c>
      <c r="G250" s="147">
        <f t="shared" si="9"/>
        <v>0</v>
      </c>
      <c r="H250" s="31">
        <v>0</v>
      </c>
      <c r="I250" s="117">
        <v>0</v>
      </c>
      <c r="J250" s="31">
        <v>0</v>
      </c>
      <c r="K250" s="31">
        <v>0</v>
      </c>
      <c r="L250" s="147">
        <f t="shared" si="10"/>
        <v>0</v>
      </c>
      <c r="M250"/>
    </row>
    <row r="251" spans="1:13" x14ac:dyDescent="0.2">
      <c r="A251">
        <f t="shared" si="11"/>
        <v>245</v>
      </c>
      <c r="B251" t="s">
        <v>2030</v>
      </c>
      <c r="C251" t="s">
        <v>1949</v>
      </c>
      <c r="D251" s="115">
        <v>522800</v>
      </c>
      <c r="E251" s="31">
        <v>4</v>
      </c>
      <c r="F251" s="31">
        <v>0</v>
      </c>
      <c r="G251" s="147">
        <f t="shared" si="9"/>
        <v>0</v>
      </c>
      <c r="H251" s="31">
        <v>2</v>
      </c>
      <c r="I251" s="117">
        <v>0.5</v>
      </c>
      <c r="J251" s="31">
        <v>2</v>
      </c>
      <c r="K251" s="31">
        <v>0</v>
      </c>
      <c r="L251" s="147">
        <f t="shared" si="10"/>
        <v>0</v>
      </c>
      <c r="M251"/>
    </row>
    <row r="252" spans="1:13" x14ac:dyDescent="0.2">
      <c r="A252">
        <f t="shared" si="11"/>
        <v>246</v>
      </c>
      <c r="B252" t="s">
        <v>1705</v>
      </c>
      <c r="C252" t="s">
        <v>125</v>
      </c>
      <c r="D252" s="115">
        <v>514900</v>
      </c>
      <c r="E252" s="31">
        <v>5</v>
      </c>
      <c r="F252" s="31">
        <v>1</v>
      </c>
      <c r="G252" s="147">
        <f t="shared" si="9"/>
        <v>0.2</v>
      </c>
      <c r="H252" s="31">
        <v>1</v>
      </c>
      <c r="I252" s="117">
        <v>0.2</v>
      </c>
      <c r="J252" s="31">
        <v>1</v>
      </c>
      <c r="K252" s="31">
        <v>0</v>
      </c>
      <c r="L252" s="147">
        <f t="shared" si="10"/>
        <v>0</v>
      </c>
      <c r="M252"/>
    </row>
    <row r="253" spans="1:13" x14ac:dyDescent="0.2">
      <c r="A253">
        <f t="shared" si="11"/>
        <v>247</v>
      </c>
      <c r="B253" t="s">
        <v>1960</v>
      </c>
      <c r="C253" t="s">
        <v>197</v>
      </c>
      <c r="D253" s="115">
        <v>514500</v>
      </c>
      <c r="E253" s="31">
        <v>6</v>
      </c>
      <c r="F253" s="31">
        <v>1</v>
      </c>
      <c r="G253" s="147">
        <f t="shared" si="9"/>
        <v>0.16666666666666666</v>
      </c>
      <c r="H253" s="31">
        <v>4</v>
      </c>
      <c r="I253" s="117">
        <v>0.66666666666666663</v>
      </c>
      <c r="J253" s="31">
        <v>1</v>
      </c>
      <c r="K253" s="31">
        <v>0</v>
      </c>
      <c r="L253" s="147">
        <f t="shared" si="10"/>
        <v>0</v>
      </c>
      <c r="M253"/>
    </row>
    <row r="254" spans="1:13" x14ac:dyDescent="0.2">
      <c r="A254">
        <f t="shared" si="11"/>
        <v>248</v>
      </c>
      <c r="B254" t="s">
        <v>667</v>
      </c>
      <c r="C254" t="s">
        <v>368</v>
      </c>
      <c r="D254" s="115">
        <v>510000</v>
      </c>
      <c r="E254" s="31">
        <v>1</v>
      </c>
      <c r="F254" s="31">
        <v>0</v>
      </c>
      <c r="G254" s="147">
        <f t="shared" si="9"/>
        <v>0</v>
      </c>
      <c r="H254" s="31">
        <v>0</v>
      </c>
      <c r="I254" s="117">
        <v>0</v>
      </c>
      <c r="J254" s="31">
        <v>0</v>
      </c>
      <c r="K254" s="31">
        <v>0</v>
      </c>
      <c r="L254" s="147">
        <f t="shared" si="10"/>
        <v>0</v>
      </c>
      <c r="M254"/>
    </row>
    <row r="255" spans="1:13" x14ac:dyDescent="0.2">
      <c r="A255">
        <f t="shared" si="11"/>
        <v>249</v>
      </c>
      <c r="B255" t="s">
        <v>1929</v>
      </c>
      <c r="C255" t="s">
        <v>1547</v>
      </c>
      <c r="D255" s="115">
        <v>506800</v>
      </c>
      <c r="E255" s="31">
        <v>3</v>
      </c>
      <c r="F255" s="31">
        <v>0</v>
      </c>
      <c r="G255" s="147">
        <f t="shared" si="9"/>
        <v>0</v>
      </c>
      <c r="H255" s="31">
        <v>3</v>
      </c>
      <c r="I255" s="117">
        <v>1</v>
      </c>
      <c r="J255" s="31">
        <v>0</v>
      </c>
      <c r="K255" s="31">
        <v>0</v>
      </c>
      <c r="L255" s="147">
        <f t="shared" si="10"/>
        <v>0</v>
      </c>
      <c r="M255"/>
    </row>
    <row r="256" spans="1:13" x14ac:dyDescent="0.2">
      <c r="A256">
        <f t="shared" si="11"/>
        <v>250</v>
      </c>
      <c r="B256" t="s">
        <v>1695</v>
      </c>
      <c r="C256" t="s">
        <v>1842</v>
      </c>
      <c r="D256" s="115">
        <v>501300</v>
      </c>
      <c r="E256" s="31">
        <v>4</v>
      </c>
      <c r="F256" s="31">
        <v>3</v>
      </c>
      <c r="G256" s="147">
        <f t="shared" si="9"/>
        <v>0.75</v>
      </c>
      <c r="H256" s="31">
        <v>3</v>
      </c>
      <c r="I256" s="117">
        <v>0.75</v>
      </c>
      <c r="J256" s="31">
        <v>0</v>
      </c>
      <c r="K256" s="31">
        <v>0</v>
      </c>
      <c r="L256" s="147">
        <f t="shared" si="10"/>
        <v>0</v>
      </c>
      <c r="M256"/>
    </row>
    <row r="257" spans="1:13" x14ac:dyDescent="0.2">
      <c r="A257">
        <f t="shared" si="11"/>
        <v>251</v>
      </c>
      <c r="B257" t="s">
        <v>1933</v>
      </c>
      <c r="C257" t="s">
        <v>1087</v>
      </c>
      <c r="D257" s="115">
        <v>499000</v>
      </c>
      <c r="E257" s="31">
        <v>2</v>
      </c>
      <c r="F257" s="31">
        <v>2</v>
      </c>
      <c r="G257" s="147">
        <f t="shared" si="9"/>
        <v>1</v>
      </c>
      <c r="H257" s="31">
        <v>2</v>
      </c>
      <c r="I257" s="117">
        <v>1</v>
      </c>
      <c r="J257" s="31">
        <v>0</v>
      </c>
      <c r="K257" s="31">
        <v>0</v>
      </c>
      <c r="L257" s="147">
        <f t="shared" si="10"/>
        <v>0</v>
      </c>
      <c r="M257"/>
    </row>
    <row r="258" spans="1:13" x14ac:dyDescent="0.2">
      <c r="A258">
        <f t="shared" si="11"/>
        <v>252</v>
      </c>
      <c r="B258" t="s">
        <v>1271</v>
      </c>
      <c r="C258" t="s">
        <v>1943</v>
      </c>
      <c r="D258" s="115">
        <v>495350</v>
      </c>
      <c r="E258" s="31">
        <v>4</v>
      </c>
      <c r="F258" s="31">
        <v>0</v>
      </c>
      <c r="G258" s="147">
        <f t="shared" si="9"/>
        <v>0</v>
      </c>
      <c r="H258" s="31">
        <v>4</v>
      </c>
      <c r="I258" s="117">
        <v>1</v>
      </c>
      <c r="J258" s="31">
        <v>0</v>
      </c>
      <c r="K258" s="31">
        <v>0</v>
      </c>
      <c r="L258" s="147">
        <f t="shared" si="10"/>
        <v>0</v>
      </c>
      <c r="M258"/>
    </row>
    <row r="259" spans="1:13" x14ac:dyDescent="0.2">
      <c r="A259">
        <f t="shared" si="11"/>
        <v>253</v>
      </c>
      <c r="B259" t="s">
        <v>1534</v>
      </c>
      <c r="C259" t="s">
        <v>1180</v>
      </c>
      <c r="D259" s="115">
        <v>495090</v>
      </c>
      <c r="E259" s="31">
        <v>3</v>
      </c>
      <c r="F259" s="31">
        <v>0</v>
      </c>
      <c r="G259" s="147">
        <f t="shared" si="9"/>
        <v>0</v>
      </c>
      <c r="H259" s="31">
        <v>0</v>
      </c>
      <c r="I259" s="117">
        <v>0</v>
      </c>
      <c r="J259" s="31">
        <v>0</v>
      </c>
      <c r="K259" s="31">
        <v>0</v>
      </c>
      <c r="L259" s="147">
        <f t="shared" si="10"/>
        <v>0</v>
      </c>
      <c r="M259"/>
    </row>
    <row r="260" spans="1:13" x14ac:dyDescent="0.2">
      <c r="A260">
        <f t="shared" si="11"/>
        <v>254</v>
      </c>
      <c r="B260" t="s">
        <v>2229</v>
      </c>
      <c r="C260" t="s">
        <v>1953</v>
      </c>
      <c r="D260" s="115">
        <v>493500</v>
      </c>
      <c r="E260" s="31">
        <v>2</v>
      </c>
      <c r="F260" s="31">
        <v>2</v>
      </c>
      <c r="G260" s="147">
        <f t="shared" si="9"/>
        <v>1</v>
      </c>
      <c r="H260" s="31">
        <v>1</v>
      </c>
      <c r="I260" s="117">
        <v>0.5</v>
      </c>
      <c r="J260" s="31">
        <v>0</v>
      </c>
      <c r="K260" s="31">
        <v>0</v>
      </c>
      <c r="L260" s="147">
        <f t="shared" si="10"/>
        <v>0</v>
      </c>
      <c r="M260"/>
    </row>
    <row r="261" spans="1:13" x14ac:dyDescent="0.2">
      <c r="A261">
        <f t="shared" si="11"/>
        <v>255</v>
      </c>
      <c r="B261" t="s">
        <v>1564</v>
      </c>
      <c r="C261" t="s">
        <v>1565</v>
      </c>
      <c r="D261" s="115">
        <v>492300</v>
      </c>
      <c r="E261" s="31">
        <v>3</v>
      </c>
      <c r="F261" s="31">
        <v>0</v>
      </c>
      <c r="G261" s="147">
        <f t="shared" si="9"/>
        <v>0</v>
      </c>
      <c r="H261" s="31">
        <v>3</v>
      </c>
      <c r="I261" s="117">
        <v>1</v>
      </c>
      <c r="J261" s="31">
        <v>0</v>
      </c>
      <c r="K261" s="31">
        <v>0</v>
      </c>
      <c r="L261" s="147">
        <f t="shared" si="10"/>
        <v>0</v>
      </c>
      <c r="M261"/>
    </row>
    <row r="262" spans="1:13" x14ac:dyDescent="0.2">
      <c r="A262">
        <f t="shared" si="11"/>
        <v>256</v>
      </c>
      <c r="B262" t="s">
        <v>853</v>
      </c>
      <c r="C262" t="s">
        <v>854</v>
      </c>
      <c r="D262" s="115">
        <v>491900</v>
      </c>
      <c r="E262" s="31">
        <v>2</v>
      </c>
      <c r="F262" s="31">
        <v>0</v>
      </c>
      <c r="G262" s="147">
        <f t="shared" ref="G262:G325" si="12">+F262/E262</f>
        <v>0</v>
      </c>
      <c r="H262" s="31">
        <v>0</v>
      </c>
      <c r="I262" s="117">
        <v>0</v>
      </c>
      <c r="J262" s="31">
        <v>0</v>
      </c>
      <c r="K262" s="31">
        <v>0</v>
      </c>
      <c r="L262" s="147">
        <f t="shared" si="10"/>
        <v>0</v>
      </c>
      <c r="M262"/>
    </row>
    <row r="263" spans="1:13" x14ac:dyDescent="0.2">
      <c r="A263">
        <f t="shared" si="11"/>
        <v>257</v>
      </c>
      <c r="B263" t="s">
        <v>198</v>
      </c>
      <c r="C263" t="s">
        <v>285</v>
      </c>
      <c r="D263" s="115">
        <v>490800</v>
      </c>
      <c r="E263" s="31">
        <v>7</v>
      </c>
      <c r="F263" s="31">
        <v>1</v>
      </c>
      <c r="G263" s="147">
        <f t="shared" si="12"/>
        <v>0.14285714285714285</v>
      </c>
      <c r="H263" s="31">
        <v>0</v>
      </c>
      <c r="I263" s="117">
        <v>0</v>
      </c>
      <c r="J263" s="31">
        <v>0</v>
      </c>
      <c r="K263" s="31">
        <v>0</v>
      </c>
      <c r="L263" s="147">
        <f t="shared" ref="L263:L326" si="13">IF(J263=0,0,K263/J263)</f>
        <v>0</v>
      </c>
      <c r="M263"/>
    </row>
    <row r="264" spans="1:13" x14ac:dyDescent="0.2">
      <c r="A264">
        <f t="shared" ref="A264:A327" si="14">+A263+1</f>
        <v>258</v>
      </c>
      <c r="B264" t="s">
        <v>1069</v>
      </c>
      <c r="C264" t="s">
        <v>1840</v>
      </c>
      <c r="D264" s="115">
        <v>488000</v>
      </c>
      <c r="E264" s="31">
        <v>2</v>
      </c>
      <c r="F264" s="31">
        <v>1</v>
      </c>
      <c r="G264" s="147">
        <f t="shared" si="12"/>
        <v>0.5</v>
      </c>
      <c r="H264" s="31">
        <v>1</v>
      </c>
      <c r="I264" s="117">
        <v>0.5</v>
      </c>
      <c r="J264" s="31">
        <v>0</v>
      </c>
      <c r="K264" s="31">
        <v>0</v>
      </c>
      <c r="L264" s="147">
        <f t="shared" si="13"/>
        <v>0</v>
      </c>
      <c r="M264"/>
    </row>
    <row r="265" spans="1:13" x14ac:dyDescent="0.2">
      <c r="A265">
        <f t="shared" si="14"/>
        <v>259</v>
      </c>
      <c r="B265" t="s">
        <v>305</v>
      </c>
      <c r="C265" t="s">
        <v>1840</v>
      </c>
      <c r="D265" s="115">
        <v>485800</v>
      </c>
      <c r="E265" s="31">
        <v>3</v>
      </c>
      <c r="F265" s="31">
        <v>1</v>
      </c>
      <c r="G265" s="147">
        <f t="shared" si="12"/>
        <v>0.33333333333333331</v>
      </c>
      <c r="H265" s="31">
        <v>2</v>
      </c>
      <c r="I265" s="117">
        <v>0.66666666666666663</v>
      </c>
      <c r="J265" s="31">
        <v>0</v>
      </c>
      <c r="K265" s="31">
        <v>0</v>
      </c>
      <c r="L265" s="147">
        <f t="shared" si="13"/>
        <v>0</v>
      </c>
      <c r="M265"/>
    </row>
    <row r="266" spans="1:13" x14ac:dyDescent="0.2">
      <c r="A266">
        <f t="shared" si="14"/>
        <v>260</v>
      </c>
      <c r="B266" t="s">
        <v>203</v>
      </c>
      <c r="C266" t="s">
        <v>1974</v>
      </c>
      <c r="D266" s="115">
        <v>484200</v>
      </c>
      <c r="E266" s="31">
        <v>3</v>
      </c>
      <c r="F266" s="31">
        <v>1</v>
      </c>
      <c r="G266" s="147">
        <f t="shared" si="12"/>
        <v>0.33333333333333331</v>
      </c>
      <c r="H266" s="31">
        <v>1</v>
      </c>
      <c r="I266" s="117">
        <v>0.33333333333333331</v>
      </c>
      <c r="J266" s="31">
        <v>1</v>
      </c>
      <c r="K266" s="31">
        <v>0</v>
      </c>
      <c r="L266" s="147">
        <f t="shared" si="13"/>
        <v>0</v>
      </c>
      <c r="M266"/>
    </row>
    <row r="267" spans="1:13" x14ac:dyDescent="0.2">
      <c r="A267">
        <f t="shared" si="14"/>
        <v>261</v>
      </c>
      <c r="B267" t="s">
        <v>2606</v>
      </c>
      <c r="C267" t="s">
        <v>1286</v>
      </c>
      <c r="D267" s="115">
        <v>478000</v>
      </c>
      <c r="E267" s="31">
        <v>3</v>
      </c>
      <c r="F267" s="31">
        <v>1</v>
      </c>
      <c r="G267" s="147">
        <f t="shared" si="12"/>
        <v>0.33333333333333331</v>
      </c>
      <c r="H267" s="31">
        <v>0</v>
      </c>
      <c r="I267" s="117">
        <v>0</v>
      </c>
      <c r="J267" s="31">
        <v>0</v>
      </c>
      <c r="K267" s="31">
        <v>0</v>
      </c>
      <c r="L267" s="147">
        <f t="shared" si="13"/>
        <v>0</v>
      </c>
      <c r="M267"/>
    </row>
    <row r="268" spans="1:13" x14ac:dyDescent="0.2">
      <c r="A268">
        <f t="shared" si="14"/>
        <v>262</v>
      </c>
      <c r="B268" t="s">
        <v>3074</v>
      </c>
      <c r="C268" t="s">
        <v>1842</v>
      </c>
      <c r="D268" s="115">
        <v>477000</v>
      </c>
      <c r="E268" s="31">
        <v>3</v>
      </c>
      <c r="F268" s="31">
        <v>2</v>
      </c>
      <c r="G268" s="147">
        <f t="shared" si="12"/>
        <v>0.66666666666666663</v>
      </c>
      <c r="H268" s="31">
        <v>3</v>
      </c>
      <c r="I268" s="117">
        <v>1</v>
      </c>
      <c r="J268" s="31">
        <v>0</v>
      </c>
      <c r="K268" s="31">
        <v>0</v>
      </c>
      <c r="L268" s="147">
        <f t="shared" si="13"/>
        <v>0</v>
      </c>
      <c r="M268"/>
    </row>
    <row r="269" spans="1:13" x14ac:dyDescent="0.2">
      <c r="A269">
        <f t="shared" si="14"/>
        <v>263</v>
      </c>
      <c r="B269" t="s">
        <v>24</v>
      </c>
      <c r="C269" t="s">
        <v>1840</v>
      </c>
      <c r="D269" s="115">
        <v>473700</v>
      </c>
      <c r="E269" s="31">
        <v>2</v>
      </c>
      <c r="F269" s="31">
        <v>1</v>
      </c>
      <c r="G269" s="147">
        <f t="shared" si="12"/>
        <v>0.5</v>
      </c>
      <c r="H269" s="31">
        <v>1</v>
      </c>
      <c r="I269" s="117">
        <v>0.5</v>
      </c>
      <c r="J269" s="31">
        <v>0</v>
      </c>
      <c r="K269" s="31">
        <v>0</v>
      </c>
      <c r="L269" s="147">
        <f t="shared" si="13"/>
        <v>0</v>
      </c>
      <c r="M269"/>
    </row>
    <row r="270" spans="1:13" x14ac:dyDescent="0.2">
      <c r="A270">
        <f t="shared" si="14"/>
        <v>264</v>
      </c>
      <c r="B270" t="s">
        <v>155</v>
      </c>
      <c r="C270" t="s">
        <v>1943</v>
      </c>
      <c r="D270" s="115">
        <v>471750</v>
      </c>
      <c r="E270" s="31">
        <v>4</v>
      </c>
      <c r="F270" s="31">
        <v>0</v>
      </c>
      <c r="G270" s="147">
        <f t="shared" si="12"/>
        <v>0</v>
      </c>
      <c r="H270" s="31">
        <v>0</v>
      </c>
      <c r="I270" s="117">
        <v>0</v>
      </c>
      <c r="J270" s="31">
        <v>0</v>
      </c>
      <c r="K270" s="31">
        <v>0</v>
      </c>
      <c r="L270" s="147">
        <f t="shared" si="13"/>
        <v>0</v>
      </c>
      <c r="M270"/>
    </row>
    <row r="271" spans="1:13" x14ac:dyDescent="0.2">
      <c r="A271">
        <f t="shared" si="14"/>
        <v>265</v>
      </c>
      <c r="B271" t="s">
        <v>2161</v>
      </c>
      <c r="C271" t="s">
        <v>303</v>
      </c>
      <c r="D271" s="115">
        <v>468000</v>
      </c>
      <c r="E271" s="31">
        <v>1</v>
      </c>
      <c r="F271" s="31">
        <v>1</v>
      </c>
      <c r="G271" s="147">
        <f t="shared" si="12"/>
        <v>1</v>
      </c>
      <c r="H271" s="31">
        <v>1</v>
      </c>
      <c r="I271" s="117">
        <v>1</v>
      </c>
      <c r="J271" s="31">
        <v>0</v>
      </c>
      <c r="K271" s="31">
        <v>0</v>
      </c>
      <c r="L271" s="147">
        <f t="shared" si="13"/>
        <v>0</v>
      </c>
      <c r="M271"/>
    </row>
    <row r="272" spans="1:13" x14ac:dyDescent="0.2">
      <c r="A272">
        <f t="shared" si="14"/>
        <v>266</v>
      </c>
      <c r="B272" t="s">
        <v>987</v>
      </c>
      <c r="C272" t="s">
        <v>1840</v>
      </c>
      <c r="D272" s="115">
        <v>466400</v>
      </c>
      <c r="E272" s="31">
        <v>4</v>
      </c>
      <c r="F272" s="31">
        <v>0</v>
      </c>
      <c r="G272" s="147">
        <f t="shared" si="12"/>
        <v>0</v>
      </c>
      <c r="H272" s="31">
        <v>2</v>
      </c>
      <c r="I272" s="117">
        <v>0.5</v>
      </c>
      <c r="J272" s="31">
        <v>0</v>
      </c>
      <c r="K272" s="31">
        <v>0</v>
      </c>
      <c r="L272" s="147">
        <f t="shared" si="13"/>
        <v>0</v>
      </c>
      <c r="M272"/>
    </row>
    <row r="273" spans="1:13" x14ac:dyDescent="0.2">
      <c r="A273">
        <f t="shared" si="14"/>
        <v>267</v>
      </c>
      <c r="B273" t="s">
        <v>1287</v>
      </c>
      <c r="C273" t="s">
        <v>916</v>
      </c>
      <c r="D273" s="115">
        <v>462000</v>
      </c>
      <c r="E273" s="31">
        <v>2</v>
      </c>
      <c r="F273" s="31">
        <v>0</v>
      </c>
      <c r="G273" s="147">
        <f t="shared" si="12"/>
        <v>0</v>
      </c>
      <c r="H273" s="31">
        <v>1</v>
      </c>
      <c r="I273" s="117">
        <v>0.5</v>
      </c>
      <c r="J273" s="31">
        <v>0</v>
      </c>
      <c r="K273" s="31">
        <v>0</v>
      </c>
      <c r="L273" s="147">
        <f t="shared" si="13"/>
        <v>0</v>
      </c>
      <c r="M273"/>
    </row>
    <row r="274" spans="1:13" x14ac:dyDescent="0.2">
      <c r="A274">
        <f t="shared" si="14"/>
        <v>268</v>
      </c>
      <c r="B274" t="s">
        <v>112</v>
      </c>
      <c r="C274" t="s">
        <v>1036</v>
      </c>
      <c r="D274" s="115">
        <v>459000</v>
      </c>
      <c r="E274" s="31">
        <v>5</v>
      </c>
      <c r="F274" s="31">
        <v>1</v>
      </c>
      <c r="G274" s="147">
        <f t="shared" si="12"/>
        <v>0.2</v>
      </c>
      <c r="H274" s="31">
        <v>2</v>
      </c>
      <c r="I274" s="117">
        <v>0.4</v>
      </c>
      <c r="J274" s="31">
        <v>1</v>
      </c>
      <c r="K274" s="31">
        <v>0</v>
      </c>
      <c r="L274" s="147">
        <f t="shared" si="13"/>
        <v>0</v>
      </c>
      <c r="M274"/>
    </row>
    <row r="275" spans="1:13" x14ac:dyDescent="0.2">
      <c r="A275">
        <f t="shared" si="14"/>
        <v>269</v>
      </c>
      <c r="B275" t="s">
        <v>288</v>
      </c>
      <c r="C275" t="s">
        <v>1840</v>
      </c>
      <c r="D275" s="115">
        <v>450900</v>
      </c>
      <c r="E275" s="31">
        <v>3</v>
      </c>
      <c r="F275" s="31">
        <v>1</v>
      </c>
      <c r="G275" s="147">
        <f t="shared" si="12"/>
        <v>0.33333333333333331</v>
      </c>
      <c r="H275" s="31">
        <v>1</v>
      </c>
      <c r="I275" s="117">
        <v>0.33333333333333331</v>
      </c>
      <c r="J275" s="31">
        <v>0</v>
      </c>
      <c r="K275" s="31">
        <v>0</v>
      </c>
      <c r="L275" s="147">
        <f t="shared" si="13"/>
        <v>0</v>
      </c>
      <c r="M275"/>
    </row>
    <row r="276" spans="1:13" x14ac:dyDescent="0.2">
      <c r="A276">
        <f t="shared" si="14"/>
        <v>270</v>
      </c>
      <c r="B276" t="s">
        <v>202</v>
      </c>
      <c r="C276" t="s">
        <v>1840</v>
      </c>
      <c r="D276" s="115">
        <v>450000</v>
      </c>
      <c r="E276" s="31">
        <v>2</v>
      </c>
      <c r="F276" s="31">
        <v>0</v>
      </c>
      <c r="G276" s="147">
        <f t="shared" si="12"/>
        <v>0</v>
      </c>
      <c r="H276" s="31">
        <v>0</v>
      </c>
      <c r="I276" s="117">
        <v>0</v>
      </c>
      <c r="J276" s="31">
        <v>0</v>
      </c>
      <c r="K276" s="31">
        <v>0</v>
      </c>
      <c r="L276" s="147">
        <f t="shared" si="13"/>
        <v>0</v>
      </c>
      <c r="M276"/>
    </row>
    <row r="277" spans="1:13" x14ac:dyDescent="0.2">
      <c r="A277">
        <f t="shared" si="14"/>
        <v>271</v>
      </c>
      <c r="B277" t="s">
        <v>800</v>
      </c>
      <c r="C277" t="s">
        <v>1286</v>
      </c>
      <c r="D277" s="115">
        <v>445000</v>
      </c>
      <c r="E277" s="31">
        <v>3</v>
      </c>
      <c r="F277" s="31">
        <v>0</v>
      </c>
      <c r="G277" s="147">
        <f t="shared" si="12"/>
        <v>0</v>
      </c>
      <c r="H277" s="31">
        <v>3</v>
      </c>
      <c r="I277" s="117">
        <v>1</v>
      </c>
      <c r="J277" s="31">
        <v>1</v>
      </c>
      <c r="K277" s="31">
        <v>0</v>
      </c>
      <c r="L277" s="147">
        <f t="shared" si="13"/>
        <v>0</v>
      </c>
      <c r="M277"/>
    </row>
    <row r="278" spans="1:13" x14ac:dyDescent="0.2">
      <c r="A278">
        <f t="shared" si="14"/>
        <v>272</v>
      </c>
      <c r="B278" t="s">
        <v>2004</v>
      </c>
      <c r="C278" t="s">
        <v>1260</v>
      </c>
      <c r="D278" s="115">
        <v>444500</v>
      </c>
      <c r="E278" s="31">
        <v>2</v>
      </c>
      <c r="F278" s="31">
        <v>0</v>
      </c>
      <c r="G278" s="147">
        <f t="shared" si="12"/>
        <v>0</v>
      </c>
      <c r="H278" s="31">
        <v>0</v>
      </c>
      <c r="I278" s="117">
        <v>0</v>
      </c>
      <c r="J278" s="31">
        <v>0</v>
      </c>
      <c r="K278" s="31">
        <v>0</v>
      </c>
      <c r="L278" s="147">
        <f t="shared" si="13"/>
        <v>0</v>
      </c>
      <c r="M278"/>
    </row>
    <row r="279" spans="1:13" x14ac:dyDescent="0.2">
      <c r="A279">
        <f t="shared" si="14"/>
        <v>273</v>
      </c>
      <c r="B279" t="s">
        <v>1890</v>
      </c>
      <c r="C279" t="s">
        <v>1931</v>
      </c>
      <c r="D279" s="115">
        <v>440700</v>
      </c>
      <c r="E279" s="31">
        <v>4</v>
      </c>
      <c r="F279" s="31">
        <v>0</v>
      </c>
      <c r="G279" s="147">
        <f t="shared" si="12"/>
        <v>0</v>
      </c>
      <c r="H279" s="31">
        <v>2</v>
      </c>
      <c r="I279" s="117">
        <v>0.5</v>
      </c>
      <c r="J279" s="31">
        <v>1</v>
      </c>
      <c r="K279" s="31">
        <v>0</v>
      </c>
      <c r="L279" s="147">
        <f t="shared" si="13"/>
        <v>0</v>
      </c>
      <c r="M279"/>
    </row>
    <row r="280" spans="1:13" x14ac:dyDescent="0.2">
      <c r="A280">
        <f t="shared" si="14"/>
        <v>274</v>
      </c>
      <c r="B280" t="s">
        <v>23</v>
      </c>
      <c r="C280" t="s">
        <v>5</v>
      </c>
      <c r="D280" s="115">
        <v>440000</v>
      </c>
      <c r="E280" s="31">
        <v>2</v>
      </c>
      <c r="F280" s="31">
        <v>0</v>
      </c>
      <c r="G280" s="147">
        <f t="shared" si="12"/>
        <v>0</v>
      </c>
      <c r="H280" s="31">
        <v>1</v>
      </c>
      <c r="I280" s="117">
        <v>0.5</v>
      </c>
      <c r="J280" s="31">
        <v>0</v>
      </c>
      <c r="K280" s="31">
        <v>0</v>
      </c>
      <c r="L280" s="147">
        <f t="shared" si="13"/>
        <v>0</v>
      </c>
      <c r="M280"/>
    </row>
    <row r="281" spans="1:13" x14ac:dyDescent="0.2">
      <c r="A281">
        <f t="shared" si="14"/>
        <v>275</v>
      </c>
      <c r="B281" t="s">
        <v>1728</v>
      </c>
      <c r="C281" t="s">
        <v>5</v>
      </c>
      <c r="D281" s="115">
        <v>439000</v>
      </c>
      <c r="E281" s="31">
        <v>2</v>
      </c>
      <c r="F281" s="31">
        <v>2</v>
      </c>
      <c r="G281" s="147">
        <f t="shared" si="12"/>
        <v>1</v>
      </c>
      <c r="H281" s="31">
        <v>1</v>
      </c>
      <c r="I281" s="117">
        <v>0.5</v>
      </c>
      <c r="J281" s="31">
        <v>0</v>
      </c>
      <c r="K281" s="31">
        <v>0</v>
      </c>
      <c r="L281" s="147">
        <f t="shared" si="13"/>
        <v>0</v>
      </c>
      <c r="M281"/>
    </row>
    <row r="282" spans="1:13" x14ac:dyDescent="0.2">
      <c r="A282">
        <f t="shared" si="14"/>
        <v>276</v>
      </c>
      <c r="B282" t="s">
        <v>1477</v>
      </c>
      <c r="C282" t="s">
        <v>1043</v>
      </c>
      <c r="D282" s="115">
        <v>438500</v>
      </c>
      <c r="E282" s="31">
        <v>3</v>
      </c>
      <c r="F282" s="31">
        <v>1</v>
      </c>
      <c r="G282" s="147">
        <f t="shared" si="12"/>
        <v>0.33333333333333331</v>
      </c>
      <c r="H282" s="31">
        <v>1</v>
      </c>
      <c r="I282" s="117">
        <v>0.33333333333333331</v>
      </c>
      <c r="J282" s="31">
        <v>0</v>
      </c>
      <c r="K282" s="31">
        <v>0</v>
      </c>
      <c r="L282" s="147">
        <f t="shared" si="13"/>
        <v>0</v>
      </c>
      <c r="M282"/>
    </row>
    <row r="283" spans="1:13" x14ac:dyDescent="0.2">
      <c r="A283">
        <f t="shared" si="14"/>
        <v>277</v>
      </c>
      <c r="B283" t="s">
        <v>1729</v>
      </c>
      <c r="C283" t="s">
        <v>1036</v>
      </c>
      <c r="D283" s="115">
        <v>436600</v>
      </c>
      <c r="E283" s="31">
        <v>2</v>
      </c>
      <c r="F283" s="31">
        <v>0</v>
      </c>
      <c r="G283" s="147">
        <f t="shared" si="12"/>
        <v>0</v>
      </c>
      <c r="H283" s="31">
        <v>2</v>
      </c>
      <c r="I283" s="117">
        <v>1</v>
      </c>
      <c r="J283" s="31">
        <v>0</v>
      </c>
      <c r="K283" s="31">
        <v>0</v>
      </c>
      <c r="L283" s="147">
        <f t="shared" si="13"/>
        <v>0</v>
      </c>
      <c r="M283"/>
    </row>
    <row r="284" spans="1:13" x14ac:dyDescent="0.2">
      <c r="A284">
        <f t="shared" si="14"/>
        <v>278</v>
      </c>
      <c r="B284" t="s">
        <v>1706</v>
      </c>
      <c r="C284" t="s">
        <v>1707</v>
      </c>
      <c r="D284" s="115">
        <v>435500</v>
      </c>
      <c r="E284" s="31">
        <v>3</v>
      </c>
      <c r="F284" s="31">
        <v>0</v>
      </c>
      <c r="G284" s="147">
        <f t="shared" si="12"/>
        <v>0</v>
      </c>
      <c r="H284" s="31">
        <v>0</v>
      </c>
      <c r="I284" s="117">
        <v>0</v>
      </c>
      <c r="J284" s="31">
        <v>0</v>
      </c>
      <c r="K284" s="31">
        <v>0</v>
      </c>
      <c r="L284" s="147">
        <f t="shared" si="13"/>
        <v>0</v>
      </c>
      <c r="M284"/>
    </row>
    <row r="285" spans="1:13" x14ac:dyDescent="0.2">
      <c r="A285">
        <f t="shared" si="14"/>
        <v>279</v>
      </c>
      <c r="B285" t="s">
        <v>812</v>
      </c>
      <c r="C285" t="s">
        <v>1099</v>
      </c>
      <c r="D285" s="115">
        <v>432000</v>
      </c>
      <c r="E285" s="31">
        <v>4</v>
      </c>
      <c r="F285" s="31">
        <v>1</v>
      </c>
      <c r="G285" s="147">
        <f t="shared" si="12"/>
        <v>0.25</v>
      </c>
      <c r="H285" s="31">
        <v>2</v>
      </c>
      <c r="I285" s="117">
        <v>0.5</v>
      </c>
      <c r="J285" s="31">
        <v>0</v>
      </c>
      <c r="K285" s="31">
        <v>0</v>
      </c>
      <c r="L285" s="147">
        <f t="shared" si="13"/>
        <v>0</v>
      </c>
      <c r="M285"/>
    </row>
    <row r="286" spans="1:13" x14ac:dyDescent="0.2">
      <c r="A286">
        <f t="shared" si="14"/>
        <v>280</v>
      </c>
      <c r="B286" t="s">
        <v>1873</v>
      </c>
      <c r="C286" t="s">
        <v>1258</v>
      </c>
      <c r="D286" s="115">
        <v>430324</v>
      </c>
      <c r="E286" s="31">
        <v>3</v>
      </c>
      <c r="F286" s="31">
        <v>1</v>
      </c>
      <c r="G286" s="147">
        <f t="shared" si="12"/>
        <v>0.33333333333333331</v>
      </c>
      <c r="H286" s="31">
        <v>2</v>
      </c>
      <c r="I286" s="117">
        <v>0.66666666666666663</v>
      </c>
      <c r="J286" s="31">
        <v>0</v>
      </c>
      <c r="K286" s="31">
        <v>0</v>
      </c>
      <c r="L286" s="147">
        <f t="shared" si="13"/>
        <v>0</v>
      </c>
      <c r="M286"/>
    </row>
    <row r="287" spans="1:13" x14ac:dyDescent="0.2">
      <c r="A287">
        <f t="shared" si="14"/>
        <v>281</v>
      </c>
      <c r="B287" t="s">
        <v>1852</v>
      </c>
      <c r="C287" t="s">
        <v>1258</v>
      </c>
      <c r="D287" s="115">
        <v>430000</v>
      </c>
      <c r="E287" s="31">
        <v>1</v>
      </c>
      <c r="F287" s="31">
        <v>0</v>
      </c>
      <c r="G287" s="147">
        <f t="shared" si="12"/>
        <v>0</v>
      </c>
      <c r="H287" s="31">
        <v>1</v>
      </c>
      <c r="I287" s="117">
        <v>1</v>
      </c>
      <c r="J287" s="31">
        <v>0</v>
      </c>
      <c r="K287" s="31">
        <v>0</v>
      </c>
      <c r="L287" s="147">
        <f t="shared" si="13"/>
        <v>0</v>
      </c>
      <c r="M287"/>
    </row>
    <row r="288" spans="1:13" x14ac:dyDescent="0.2">
      <c r="A288">
        <f t="shared" si="14"/>
        <v>282</v>
      </c>
      <c r="B288" t="s">
        <v>1830</v>
      </c>
      <c r="C288" t="s">
        <v>1535</v>
      </c>
      <c r="D288" s="115">
        <v>430000</v>
      </c>
      <c r="E288" s="31">
        <v>2</v>
      </c>
      <c r="F288" s="31">
        <v>0</v>
      </c>
      <c r="G288" s="147">
        <f t="shared" si="12"/>
        <v>0</v>
      </c>
      <c r="H288" s="31">
        <v>1</v>
      </c>
      <c r="I288" s="117">
        <v>0.5</v>
      </c>
      <c r="J288" s="31">
        <v>0</v>
      </c>
      <c r="K288" s="31">
        <v>0</v>
      </c>
      <c r="L288" s="147">
        <f t="shared" si="13"/>
        <v>0</v>
      </c>
      <c r="M288"/>
    </row>
    <row r="289" spans="1:13" x14ac:dyDescent="0.2">
      <c r="A289">
        <f t="shared" si="14"/>
        <v>283</v>
      </c>
      <c r="B289" t="s">
        <v>1041</v>
      </c>
      <c r="C289" t="s">
        <v>1703</v>
      </c>
      <c r="D289" s="115">
        <v>429000</v>
      </c>
      <c r="E289" s="31">
        <v>4</v>
      </c>
      <c r="F289" s="31">
        <v>0</v>
      </c>
      <c r="G289" s="147">
        <f t="shared" si="12"/>
        <v>0</v>
      </c>
      <c r="H289" s="31">
        <v>3</v>
      </c>
      <c r="I289" s="117">
        <v>0.75</v>
      </c>
      <c r="J289" s="31">
        <v>2</v>
      </c>
      <c r="K289" s="31">
        <v>0</v>
      </c>
      <c r="L289" s="147">
        <f t="shared" si="13"/>
        <v>0</v>
      </c>
      <c r="M289"/>
    </row>
    <row r="290" spans="1:13" x14ac:dyDescent="0.2">
      <c r="A290">
        <f t="shared" si="14"/>
        <v>284</v>
      </c>
      <c r="B290" t="s">
        <v>407</v>
      </c>
      <c r="C290" t="s">
        <v>1180</v>
      </c>
      <c r="D290" s="115">
        <v>425000</v>
      </c>
      <c r="E290" s="31">
        <v>2</v>
      </c>
      <c r="F290" s="31">
        <v>1</v>
      </c>
      <c r="G290" s="147">
        <f t="shared" si="12"/>
        <v>0.5</v>
      </c>
      <c r="H290" s="31">
        <v>0</v>
      </c>
      <c r="I290" s="117">
        <v>0</v>
      </c>
      <c r="J290" s="31">
        <v>0</v>
      </c>
      <c r="K290" s="31">
        <v>0</v>
      </c>
      <c r="L290" s="147">
        <f t="shared" si="13"/>
        <v>0</v>
      </c>
      <c r="M290"/>
    </row>
    <row r="291" spans="1:13" x14ac:dyDescent="0.2">
      <c r="A291">
        <f t="shared" si="14"/>
        <v>285</v>
      </c>
      <c r="B291" t="s">
        <v>21</v>
      </c>
      <c r="C291" t="s">
        <v>1840</v>
      </c>
      <c r="D291" s="115">
        <v>424000</v>
      </c>
      <c r="E291" s="31">
        <v>1</v>
      </c>
      <c r="F291" s="31">
        <v>1</v>
      </c>
      <c r="G291" s="147">
        <f t="shared" si="12"/>
        <v>1</v>
      </c>
      <c r="H291" s="31">
        <v>1</v>
      </c>
      <c r="I291" s="117">
        <v>1</v>
      </c>
      <c r="J291" s="31">
        <v>0</v>
      </c>
      <c r="K291" s="31">
        <v>0</v>
      </c>
      <c r="L291" s="147">
        <f t="shared" si="13"/>
        <v>0</v>
      </c>
      <c r="M291"/>
    </row>
    <row r="292" spans="1:13" x14ac:dyDescent="0.2">
      <c r="A292">
        <f t="shared" si="14"/>
        <v>286</v>
      </c>
      <c r="B292" t="s">
        <v>377</v>
      </c>
      <c r="C292" t="s">
        <v>1842</v>
      </c>
      <c r="D292" s="115">
        <v>422000</v>
      </c>
      <c r="E292" s="31">
        <v>2</v>
      </c>
      <c r="F292" s="31">
        <v>2</v>
      </c>
      <c r="G292" s="147">
        <f t="shared" si="12"/>
        <v>1</v>
      </c>
      <c r="H292" s="31">
        <v>1</v>
      </c>
      <c r="I292" s="117">
        <v>0.5</v>
      </c>
      <c r="J292" s="31">
        <v>0</v>
      </c>
      <c r="K292" s="31">
        <v>0</v>
      </c>
      <c r="L292" s="147">
        <f t="shared" si="13"/>
        <v>0</v>
      </c>
      <c r="M292"/>
    </row>
    <row r="293" spans="1:13" x14ac:dyDescent="0.2">
      <c r="A293">
        <f t="shared" si="14"/>
        <v>287</v>
      </c>
      <c r="B293" t="s">
        <v>316</v>
      </c>
      <c r="C293" t="s">
        <v>1971</v>
      </c>
      <c r="D293" s="115">
        <v>420100</v>
      </c>
      <c r="E293" s="31">
        <v>3</v>
      </c>
      <c r="F293" s="31">
        <v>1</v>
      </c>
      <c r="G293" s="147">
        <f t="shared" si="12"/>
        <v>0.33333333333333331</v>
      </c>
      <c r="H293" s="31">
        <v>0</v>
      </c>
      <c r="I293" s="117">
        <v>0</v>
      </c>
      <c r="J293" s="31">
        <v>0</v>
      </c>
      <c r="K293" s="31">
        <v>0</v>
      </c>
      <c r="L293" s="147">
        <f t="shared" si="13"/>
        <v>0</v>
      </c>
      <c r="M293"/>
    </row>
    <row r="294" spans="1:13" x14ac:dyDescent="0.2">
      <c r="A294">
        <f t="shared" si="14"/>
        <v>288</v>
      </c>
      <c r="B294" t="s">
        <v>2006</v>
      </c>
      <c r="C294" t="s">
        <v>372</v>
      </c>
      <c r="D294" s="115">
        <v>414750</v>
      </c>
      <c r="E294" s="31">
        <v>1</v>
      </c>
      <c r="F294" s="31">
        <v>1</v>
      </c>
      <c r="G294" s="147">
        <f t="shared" si="12"/>
        <v>1</v>
      </c>
      <c r="H294" s="31">
        <v>1</v>
      </c>
      <c r="I294" s="117">
        <v>1</v>
      </c>
      <c r="J294" s="31">
        <v>0</v>
      </c>
      <c r="K294" s="31">
        <v>0</v>
      </c>
      <c r="L294" s="147">
        <f t="shared" si="13"/>
        <v>0</v>
      </c>
      <c r="M294"/>
    </row>
    <row r="295" spans="1:13" x14ac:dyDescent="0.2">
      <c r="A295">
        <f t="shared" si="14"/>
        <v>289</v>
      </c>
      <c r="B295" t="s">
        <v>1243</v>
      </c>
      <c r="C295" t="s">
        <v>1734</v>
      </c>
      <c r="D295" s="115">
        <v>411000</v>
      </c>
      <c r="E295" s="31">
        <v>2</v>
      </c>
      <c r="F295" s="31">
        <v>0</v>
      </c>
      <c r="G295" s="147">
        <f t="shared" si="12"/>
        <v>0</v>
      </c>
      <c r="H295" s="31">
        <v>2</v>
      </c>
      <c r="I295" s="117">
        <v>1</v>
      </c>
      <c r="J295" s="31">
        <v>0</v>
      </c>
      <c r="K295" s="31">
        <v>0</v>
      </c>
      <c r="L295" s="147">
        <f t="shared" si="13"/>
        <v>0</v>
      </c>
      <c r="M295"/>
    </row>
    <row r="296" spans="1:13" x14ac:dyDescent="0.2">
      <c r="A296">
        <f t="shared" si="14"/>
        <v>290</v>
      </c>
      <c r="B296" t="s">
        <v>824</v>
      </c>
      <c r="C296" t="s">
        <v>1036</v>
      </c>
      <c r="D296" s="115">
        <v>410200</v>
      </c>
      <c r="E296" s="31">
        <v>2</v>
      </c>
      <c r="F296" s="31">
        <v>1</v>
      </c>
      <c r="G296" s="147">
        <f t="shared" si="12"/>
        <v>0.5</v>
      </c>
      <c r="H296" s="31">
        <v>1</v>
      </c>
      <c r="I296" s="117">
        <v>0.5</v>
      </c>
      <c r="J296" s="31">
        <v>0</v>
      </c>
      <c r="K296" s="31">
        <v>0</v>
      </c>
      <c r="L296" s="147">
        <f t="shared" si="13"/>
        <v>0</v>
      </c>
      <c r="M296"/>
    </row>
    <row r="297" spans="1:13" x14ac:dyDescent="0.2">
      <c r="A297">
        <f t="shared" si="14"/>
        <v>291</v>
      </c>
      <c r="B297" t="s">
        <v>2080</v>
      </c>
      <c r="C297" t="s">
        <v>1842</v>
      </c>
      <c r="D297" s="115">
        <v>410000</v>
      </c>
      <c r="E297" s="31">
        <v>2</v>
      </c>
      <c r="F297" s="31">
        <v>1</v>
      </c>
      <c r="G297" s="147">
        <f t="shared" si="12"/>
        <v>0.5</v>
      </c>
      <c r="H297" s="31">
        <v>0</v>
      </c>
      <c r="I297" s="117">
        <v>0</v>
      </c>
      <c r="J297" s="31">
        <v>0</v>
      </c>
      <c r="K297" s="31">
        <v>0</v>
      </c>
      <c r="L297" s="147">
        <f t="shared" si="13"/>
        <v>0</v>
      </c>
      <c r="M297"/>
    </row>
    <row r="298" spans="1:13" x14ac:dyDescent="0.2">
      <c r="A298">
        <f t="shared" si="14"/>
        <v>292</v>
      </c>
      <c r="B298" t="s">
        <v>104</v>
      </c>
      <c r="C298" t="s">
        <v>1529</v>
      </c>
      <c r="D298" s="115">
        <v>407200</v>
      </c>
      <c r="E298" s="31">
        <v>3</v>
      </c>
      <c r="F298" s="31">
        <v>0</v>
      </c>
      <c r="G298" s="147">
        <f t="shared" si="12"/>
        <v>0</v>
      </c>
      <c r="H298" s="31">
        <v>2</v>
      </c>
      <c r="I298" s="117">
        <v>0.66666666666666663</v>
      </c>
      <c r="J298" s="31">
        <v>0</v>
      </c>
      <c r="K298" s="31">
        <v>0</v>
      </c>
      <c r="L298" s="147">
        <f t="shared" si="13"/>
        <v>0</v>
      </c>
      <c r="M298"/>
    </row>
    <row r="299" spans="1:13" x14ac:dyDescent="0.2">
      <c r="A299">
        <f t="shared" si="14"/>
        <v>293</v>
      </c>
      <c r="B299" t="s">
        <v>555</v>
      </c>
      <c r="C299" t="s">
        <v>1535</v>
      </c>
      <c r="D299" s="115">
        <v>406500</v>
      </c>
      <c r="E299" s="31">
        <v>2</v>
      </c>
      <c r="F299" s="31">
        <v>1</v>
      </c>
      <c r="G299" s="147">
        <f t="shared" si="12"/>
        <v>0.5</v>
      </c>
      <c r="H299" s="31">
        <v>2</v>
      </c>
      <c r="I299" s="117">
        <v>1</v>
      </c>
      <c r="J299" s="31">
        <v>0</v>
      </c>
      <c r="K299" s="31">
        <v>0</v>
      </c>
      <c r="L299" s="147">
        <f t="shared" si="13"/>
        <v>0</v>
      </c>
      <c r="M299"/>
    </row>
    <row r="300" spans="1:13" x14ac:dyDescent="0.2">
      <c r="A300">
        <f t="shared" si="14"/>
        <v>294</v>
      </c>
      <c r="B300" t="s">
        <v>3357</v>
      </c>
      <c r="C300" t="s">
        <v>1842</v>
      </c>
      <c r="D300" s="115">
        <v>403000</v>
      </c>
      <c r="E300" s="31">
        <v>1</v>
      </c>
      <c r="F300" s="31">
        <v>1</v>
      </c>
      <c r="G300" s="147">
        <f t="shared" si="12"/>
        <v>1</v>
      </c>
      <c r="H300" s="31">
        <v>0</v>
      </c>
      <c r="I300" s="117">
        <v>0</v>
      </c>
      <c r="J300" s="31">
        <v>0</v>
      </c>
      <c r="K300" s="31">
        <v>0</v>
      </c>
      <c r="L300" s="147">
        <f t="shared" si="13"/>
        <v>0</v>
      </c>
      <c r="M300"/>
    </row>
    <row r="301" spans="1:13" x14ac:dyDescent="0.2">
      <c r="A301">
        <f t="shared" si="14"/>
        <v>295</v>
      </c>
      <c r="B301" t="s">
        <v>27</v>
      </c>
      <c r="C301" t="s">
        <v>368</v>
      </c>
      <c r="D301" s="115">
        <v>400000</v>
      </c>
      <c r="E301" s="31">
        <v>1</v>
      </c>
      <c r="F301" s="31">
        <v>0</v>
      </c>
      <c r="G301" s="147">
        <f t="shared" si="12"/>
        <v>0</v>
      </c>
      <c r="H301" s="31">
        <v>0</v>
      </c>
      <c r="I301" s="117">
        <v>0</v>
      </c>
      <c r="J301" s="31">
        <v>0</v>
      </c>
      <c r="K301" s="31">
        <v>0</v>
      </c>
      <c r="L301" s="147">
        <f t="shared" si="13"/>
        <v>0</v>
      </c>
      <c r="M301"/>
    </row>
    <row r="302" spans="1:13" x14ac:dyDescent="0.2">
      <c r="A302">
        <f t="shared" si="14"/>
        <v>296</v>
      </c>
      <c r="B302" t="s">
        <v>1980</v>
      </c>
      <c r="C302" t="s">
        <v>1036</v>
      </c>
      <c r="D302" s="115">
        <v>399900</v>
      </c>
      <c r="E302" s="31">
        <v>1</v>
      </c>
      <c r="F302" s="31">
        <v>1</v>
      </c>
      <c r="G302" s="147">
        <f t="shared" si="12"/>
        <v>1</v>
      </c>
      <c r="H302" s="31">
        <v>0</v>
      </c>
      <c r="I302" s="117">
        <v>0</v>
      </c>
      <c r="J302" s="31">
        <v>0</v>
      </c>
      <c r="K302" s="31">
        <v>0</v>
      </c>
      <c r="L302" s="147">
        <f t="shared" si="13"/>
        <v>0</v>
      </c>
      <c r="M302"/>
    </row>
    <row r="303" spans="1:13" x14ac:dyDescent="0.2">
      <c r="A303">
        <f t="shared" si="14"/>
        <v>297</v>
      </c>
      <c r="B303" t="s">
        <v>339</v>
      </c>
      <c r="C303" t="s">
        <v>5</v>
      </c>
      <c r="D303" s="115">
        <v>399500</v>
      </c>
      <c r="E303" s="31">
        <v>2</v>
      </c>
      <c r="F303" s="31">
        <v>0</v>
      </c>
      <c r="G303" s="147">
        <f t="shared" si="12"/>
        <v>0</v>
      </c>
      <c r="H303" s="31">
        <v>1</v>
      </c>
      <c r="I303" s="117">
        <v>0.5</v>
      </c>
      <c r="J303" s="31">
        <v>0</v>
      </c>
      <c r="K303" s="31">
        <v>0</v>
      </c>
      <c r="L303" s="147">
        <f t="shared" si="13"/>
        <v>0</v>
      </c>
      <c r="M303"/>
    </row>
    <row r="304" spans="1:13" x14ac:dyDescent="0.2">
      <c r="A304">
        <f t="shared" si="14"/>
        <v>298</v>
      </c>
      <c r="B304" t="s">
        <v>1683</v>
      </c>
      <c r="C304" t="s">
        <v>1734</v>
      </c>
      <c r="D304" s="115">
        <v>399500</v>
      </c>
      <c r="E304" s="31">
        <v>3</v>
      </c>
      <c r="F304" s="31">
        <v>1</v>
      </c>
      <c r="G304" s="147">
        <f t="shared" si="12"/>
        <v>0.33333333333333331</v>
      </c>
      <c r="H304" s="31">
        <v>2</v>
      </c>
      <c r="I304" s="117">
        <v>0.66666666666666663</v>
      </c>
      <c r="J304" s="31">
        <v>0</v>
      </c>
      <c r="K304" s="31">
        <v>0</v>
      </c>
      <c r="L304" s="147">
        <f t="shared" si="13"/>
        <v>0</v>
      </c>
      <c r="M304"/>
    </row>
    <row r="305" spans="1:13" x14ac:dyDescent="0.2">
      <c r="A305">
        <f t="shared" si="14"/>
        <v>299</v>
      </c>
      <c r="B305" t="s">
        <v>1999</v>
      </c>
      <c r="C305" t="s">
        <v>2073</v>
      </c>
      <c r="D305" s="115">
        <v>398775</v>
      </c>
      <c r="E305" s="31">
        <v>4</v>
      </c>
      <c r="F305" s="31">
        <v>0</v>
      </c>
      <c r="G305" s="147">
        <f t="shared" si="12"/>
        <v>0</v>
      </c>
      <c r="H305" s="31">
        <v>2</v>
      </c>
      <c r="I305" s="117">
        <v>0.5</v>
      </c>
      <c r="J305" s="31">
        <v>2</v>
      </c>
      <c r="K305" s="31">
        <v>0</v>
      </c>
      <c r="L305" s="147">
        <f t="shared" si="13"/>
        <v>0</v>
      </c>
      <c r="M305"/>
    </row>
    <row r="306" spans="1:13" x14ac:dyDescent="0.2">
      <c r="A306">
        <f t="shared" si="14"/>
        <v>300</v>
      </c>
      <c r="B306" t="s">
        <v>2068</v>
      </c>
      <c r="C306" t="s">
        <v>1984</v>
      </c>
      <c r="D306" s="115">
        <v>397400</v>
      </c>
      <c r="E306" s="31">
        <v>3</v>
      </c>
      <c r="F306" s="31">
        <v>0</v>
      </c>
      <c r="G306" s="147">
        <f t="shared" si="12"/>
        <v>0</v>
      </c>
      <c r="H306" s="31">
        <v>0</v>
      </c>
      <c r="I306" s="117">
        <v>0</v>
      </c>
      <c r="J306" s="31">
        <v>0</v>
      </c>
      <c r="K306" s="31">
        <v>0</v>
      </c>
      <c r="L306" s="147">
        <f t="shared" si="13"/>
        <v>0</v>
      </c>
      <c r="M306"/>
    </row>
    <row r="307" spans="1:13" x14ac:dyDescent="0.2">
      <c r="A307">
        <f t="shared" si="14"/>
        <v>301</v>
      </c>
      <c r="B307" t="s">
        <v>2035</v>
      </c>
      <c r="C307" t="s">
        <v>1475</v>
      </c>
      <c r="D307" s="115">
        <v>395000</v>
      </c>
      <c r="E307" s="31">
        <v>3</v>
      </c>
      <c r="F307" s="31">
        <v>1</v>
      </c>
      <c r="G307" s="147">
        <f t="shared" si="12"/>
        <v>0.33333333333333331</v>
      </c>
      <c r="H307" s="31">
        <v>3</v>
      </c>
      <c r="I307" s="117">
        <v>1</v>
      </c>
      <c r="J307" s="31">
        <v>0</v>
      </c>
      <c r="K307" s="31">
        <v>0</v>
      </c>
      <c r="L307" s="147">
        <f t="shared" si="13"/>
        <v>0</v>
      </c>
      <c r="M307"/>
    </row>
    <row r="308" spans="1:13" x14ac:dyDescent="0.2">
      <c r="A308">
        <f t="shared" si="14"/>
        <v>302</v>
      </c>
      <c r="B308" t="s">
        <v>1956</v>
      </c>
      <c r="C308" t="s">
        <v>1099</v>
      </c>
      <c r="D308" s="115">
        <v>391900</v>
      </c>
      <c r="E308" s="31">
        <v>4</v>
      </c>
      <c r="F308" s="31">
        <v>0</v>
      </c>
      <c r="G308" s="147">
        <f t="shared" si="12"/>
        <v>0</v>
      </c>
      <c r="H308" s="31">
        <v>1</v>
      </c>
      <c r="I308" s="117">
        <v>0.25</v>
      </c>
      <c r="J308" s="31">
        <v>0</v>
      </c>
      <c r="K308" s="31">
        <v>0</v>
      </c>
      <c r="L308" s="147">
        <f t="shared" si="13"/>
        <v>0</v>
      </c>
      <c r="M308"/>
    </row>
    <row r="309" spans="1:13" x14ac:dyDescent="0.2">
      <c r="A309">
        <f t="shared" si="14"/>
        <v>303</v>
      </c>
      <c r="B309" t="s">
        <v>884</v>
      </c>
      <c r="C309" t="s">
        <v>1847</v>
      </c>
      <c r="D309" s="115">
        <v>391000</v>
      </c>
      <c r="E309" s="31">
        <v>3</v>
      </c>
      <c r="F309" s="31">
        <v>2</v>
      </c>
      <c r="G309" s="147">
        <f t="shared" si="12"/>
        <v>0.66666666666666663</v>
      </c>
      <c r="H309" s="31">
        <v>3</v>
      </c>
      <c r="I309" s="117">
        <v>1</v>
      </c>
      <c r="J309" s="31">
        <v>0</v>
      </c>
      <c r="K309" s="31">
        <v>0</v>
      </c>
      <c r="L309" s="147">
        <f t="shared" si="13"/>
        <v>0</v>
      </c>
      <c r="M309"/>
    </row>
    <row r="310" spans="1:13" x14ac:dyDescent="0.2">
      <c r="A310">
        <f t="shared" si="14"/>
        <v>304</v>
      </c>
      <c r="B310" t="s">
        <v>1248</v>
      </c>
      <c r="C310" t="s">
        <v>1941</v>
      </c>
      <c r="D310" s="115">
        <v>385000</v>
      </c>
      <c r="E310" s="31">
        <v>1</v>
      </c>
      <c r="F310" s="31">
        <v>0</v>
      </c>
      <c r="G310" s="147">
        <f t="shared" si="12"/>
        <v>0</v>
      </c>
      <c r="H310" s="31">
        <v>1</v>
      </c>
      <c r="I310" s="117">
        <v>1</v>
      </c>
      <c r="J310" s="31">
        <v>0</v>
      </c>
      <c r="K310" s="31">
        <v>0</v>
      </c>
      <c r="L310" s="147">
        <f t="shared" si="13"/>
        <v>0</v>
      </c>
      <c r="M310"/>
    </row>
    <row r="311" spans="1:13" x14ac:dyDescent="0.2">
      <c r="A311">
        <f t="shared" si="14"/>
        <v>305</v>
      </c>
      <c r="B311" t="s">
        <v>1947</v>
      </c>
      <c r="C311" t="s">
        <v>1258</v>
      </c>
      <c r="D311" s="115">
        <v>385000</v>
      </c>
      <c r="E311" s="31">
        <v>1</v>
      </c>
      <c r="F311" s="31">
        <v>0</v>
      </c>
      <c r="G311" s="147">
        <f t="shared" si="12"/>
        <v>0</v>
      </c>
      <c r="H311" s="31">
        <v>0</v>
      </c>
      <c r="I311" s="117">
        <v>0</v>
      </c>
      <c r="J311" s="31">
        <v>0</v>
      </c>
      <c r="K311" s="31">
        <v>0</v>
      </c>
      <c r="L311" s="147">
        <f t="shared" si="13"/>
        <v>0</v>
      </c>
      <c r="M311"/>
    </row>
    <row r="312" spans="1:13" x14ac:dyDescent="0.2">
      <c r="A312">
        <f t="shared" si="14"/>
        <v>306</v>
      </c>
      <c r="B312" t="s">
        <v>829</v>
      </c>
      <c r="C312" t="s">
        <v>368</v>
      </c>
      <c r="D312" s="115">
        <v>384000</v>
      </c>
      <c r="E312" s="31">
        <v>2</v>
      </c>
      <c r="F312" s="31">
        <v>1</v>
      </c>
      <c r="G312" s="147">
        <f t="shared" si="12"/>
        <v>0.5</v>
      </c>
      <c r="H312" s="31">
        <v>0</v>
      </c>
      <c r="I312" s="117">
        <v>0</v>
      </c>
      <c r="J312" s="31">
        <v>0</v>
      </c>
      <c r="K312" s="31">
        <v>0</v>
      </c>
      <c r="L312" s="147">
        <f t="shared" si="13"/>
        <v>0</v>
      </c>
      <c r="M312"/>
    </row>
    <row r="313" spans="1:13" x14ac:dyDescent="0.2">
      <c r="A313">
        <f t="shared" si="14"/>
        <v>307</v>
      </c>
      <c r="B313" t="s">
        <v>1853</v>
      </c>
      <c r="C313" t="s">
        <v>1842</v>
      </c>
      <c r="D313" s="115">
        <v>381600</v>
      </c>
      <c r="E313" s="31">
        <v>2</v>
      </c>
      <c r="F313" s="31">
        <v>1</v>
      </c>
      <c r="G313" s="147">
        <f t="shared" si="12"/>
        <v>0.5</v>
      </c>
      <c r="H313" s="31">
        <v>0</v>
      </c>
      <c r="I313" s="117">
        <v>0</v>
      </c>
      <c r="J313" s="31">
        <v>0</v>
      </c>
      <c r="K313" s="31">
        <v>0</v>
      </c>
      <c r="L313" s="147">
        <f t="shared" si="13"/>
        <v>0</v>
      </c>
      <c r="M313"/>
    </row>
    <row r="314" spans="1:13" x14ac:dyDescent="0.2">
      <c r="A314">
        <f t="shared" si="14"/>
        <v>308</v>
      </c>
      <c r="B314" t="s">
        <v>1732</v>
      </c>
      <c r="C314" t="s">
        <v>1475</v>
      </c>
      <c r="D314" s="115">
        <v>381000</v>
      </c>
      <c r="E314" s="31">
        <v>3</v>
      </c>
      <c r="F314" s="31">
        <v>0</v>
      </c>
      <c r="G314" s="147">
        <f t="shared" si="12"/>
        <v>0</v>
      </c>
      <c r="H314" s="31">
        <v>1</v>
      </c>
      <c r="I314" s="117">
        <v>0.33333333333333331</v>
      </c>
      <c r="J314" s="31">
        <v>1</v>
      </c>
      <c r="K314" s="31">
        <v>0</v>
      </c>
      <c r="L314" s="147">
        <f t="shared" si="13"/>
        <v>0</v>
      </c>
      <c r="M314"/>
    </row>
    <row r="315" spans="1:13" x14ac:dyDescent="0.2">
      <c r="A315">
        <f t="shared" si="14"/>
        <v>309</v>
      </c>
      <c r="B315" t="s">
        <v>1736</v>
      </c>
      <c r="C315" t="s">
        <v>1854</v>
      </c>
      <c r="D315" s="115">
        <v>379900</v>
      </c>
      <c r="E315" s="31">
        <v>1</v>
      </c>
      <c r="F315" s="31">
        <v>0</v>
      </c>
      <c r="G315" s="147">
        <f t="shared" si="12"/>
        <v>0</v>
      </c>
      <c r="H315" s="31">
        <v>1</v>
      </c>
      <c r="I315" s="117">
        <v>1</v>
      </c>
      <c r="J315" s="31">
        <v>0</v>
      </c>
      <c r="K315" s="31">
        <v>0</v>
      </c>
      <c r="L315" s="147">
        <f t="shared" si="13"/>
        <v>0</v>
      </c>
      <c r="M315"/>
    </row>
    <row r="316" spans="1:13" x14ac:dyDescent="0.2">
      <c r="A316">
        <f t="shared" si="14"/>
        <v>310</v>
      </c>
      <c r="B316" t="s">
        <v>2865</v>
      </c>
      <c r="C316" t="s">
        <v>2083</v>
      </c>
      <c r="D316" s="115">
        <v>377000</v>
      </c>
      <c r="E316" s="31">
        <v>2</v>
      </c>
      <c r="F316" s="31">
        <v>0</v>
      </c>
      <c r="G316" s="147">
        <f t="shared" si="12"/>
        <v>0</v>
      </c>
      <c r="H316" s="31">
        <v>2</v>
      </c>
      <c r="I316" s="117">
        <v>1</v>
      </c>
      <c r="J316" s="31">
        <v>0</v>
      </c>
      <c r="K316" s="31">
        <v>0</v>
      </c>
      <c r="L316" s="147">
        <f t="shared" si="13"/>
        <v>0</v>
      </c>
      <c r="M316"/>
    </row>
    <row r="317" spans="1:13" x14ac:dyDescent="0.2">
      <c r="A317">
        <f t="shared" si="14"/>
        <v>311</v>
      </c>
      <c r="B317" t="s">
        <v>1573</v>
      </c>
      <c r="C317" t="s">
        <v>1475</v>
      </c>
      <c r="D317" s="115">
        <v>375500</v>
      </c>
      <c r="E317" s="31">
        <v>2</v>
      </c>
      <c r="F317" s="31">
        <v>0</v>
      </c>
      <c r="G317" s="147">
        <f t="shared" si="12"/>
        <v>0</v>
      </c>
      <c r="H317" s="31">
        <v>2</v>
      </c>
      <c r="I317" s="117">
        <v>1</v>
      </c>
      <c r="J317" s="31">
        <v>1</v>
      </c>
      <c r="K317" s="31">
        <v>0</v>
      </c>
      <c r="L317" s="147">
        <f t="shared" si="13"/>
        <v>0</v>
      </c>
      <c r="M317"/>
    </row>
    <row r="318" spans="1:13" x14ac:dyDescent="0.2">
      <c r="A318">
        <f t="shared" si="14"/>
        <v>312</v>
      </c>
      <c r="B318" t="s">
        <v>1270</v>
      </c>
      <c r="C318" t="s">
        <v>1535</v>
      </c>
      <c r="D318" s="115">
        <v>375000</v>
      </c>
      <c r="E318" s="31">
        <v>3</v>
      </c>
      <c r="F318" s="31">
        <v>1</v>
      </c>
      <c r="G318" s="147">
        <f t="shared" si="12"/>
        <v>0.33333333333333331</v>
      </c>
      <c r="H318" s="31">
        <v>2</v>
      </c>
      <c r="I318" s="117">
        <v>0.66666666666666663</v>
      </c>
      <c r="J318" s="31">
        <v>0</v>
      </c>
      <c r="K318" s="31">
        <v>0</v>
      </c>
      <c r="L318" s="147">
        <f t="shared" si="13"/>
        <v>0</v>
      </c>
      <c r="M318"/>
    </row>
    <row r="319" spans="1:13" x14ac:dyDescent="0.2">
      <c r="A319">
        <f t="shared" si="14"/>
        <v>313</v>
      </c>
      <c r="B319" t="s">
        <v>1230</v>
      </c>
      <c r="C319" t="s">
        <v>5</v>
      </c>
      <c r="D319" s="115">
        <v>372800</v>
      </c>
      <c r="E319" s="31">
        <v>2</v>
      </c>
      <c r="F319" s="31">
        <v>0</v>
      </c>
      <c r="G319" s="147">
        <f t="shared" si="12"/>
        <v>0</v>
      </c>
      <c r="H319" s="31">
        <v>2</v>
      </c>
      <c r="I319" s="117">
        <v>1</v>
      </c>
      <c r="J319" s="31">
        <v>0</v>
      </c>
      <c r="K319" s="31">
        <v>0</v>
      </c>
      <c r="L319" s="147">
        <f t="shared" si="13"/>
        <v>0</v>
      </c>
      <c r="M319"/>
    </row>
    <row r="320" spans="1:13" x14ac:dyDescent="0.2">
      <c r="A320">
        <f t="shared" si="14"/>
        <v>314</v>
      </c>
      <c r="B320" t="s">
        <v>1450</v>
      </c>
      <c r="C320" t="s">
        <v>1036</v>
      </c>
      <c r="D320" s="115">
        <v>370000</v>
      </c>
      <c r="E320" s="31">
        <v>2</v>
      </c>
      <c r="F320" s="31">
        <v>1</v>
      </c>
      <c r="G320" s="147">
        <f t="shared" si="12"/>
        <v>0.5</v>
      </c>
      <c r="H320" s="31">
        <v>0</v>
      </c>
      <c r="I320" s="117">
        <v>0</v>
      </c>
      <c r="J320" s="31">
        <v>0</v>
      </c>
      <c r="K320" s="31">
        <v>0</v>
      </c>
      <c r="L320" s="147">
        <f t="shared" si="13"/>
        <v>0</v>
      </c>
      <c r="M320"/>
    </row>
    <row r="321" spans="1:13" x14ac:dyDescent="0.2">
      <c r="A321">
        <f t="shared" si="14"/>
        <v>315</v>
      </c>
      <c r="B321" t="s">
        <v>3151</v>
      </c>
      <c r="C321" t="s">
        <v>3152</v>
      </c>
      <c r="D321" s="115">
        <v>369900</v>
      </c>
      <c r="E321" s="31">
        <v>1</v>
      </c>
      <c r="F321" s="31">
        <v>0</v>
      </c>
      <c r="G321" s="147">
        <f t="shared" si="12"/>
        <v>0</v>
      </c>
      <c r="H321" s="31">
        <v>1</v>
      </c>
      <c r="I321" s="117">
        <v>1</v>
      </c>
      <c r="J321" s="31">
        <v>0</v>
      </c>
      <c r="K321" s="31">
        <v>0</v>
      </c>
      <c r="L321" s="147">
        <f t="shared" si="13"/>
        <v>0</v>
      </c>
      <c r="M321"/>
    </row>
    <row r="322" spans="1:13" x14ac:dyDescent="0.2">
      <c r="A322">
        <f t="shared" si="14"/>
        <v>316</v>
      </c>
      <c r="B322" t="s">
        <v>1891</v>
      </c>
      <c r="C322" t="s">
        <v>1036</v>
      </c>
      <c r="D322" s="115">
        <v>369899</v>
      </c>
      <c r="E322" s="31">
        <v>6</v>
      </c>
      <c r="F322" s="31">
        <v>2</v>
      </c>
      <c r="G322" s="147">
        <f t="shared" si="12"/>
        <v>0.33333333333333331</v>
      </c>
      <c r="H322" s="31">
        <v>6</v>
      </c>
      <c r="I322" s="117">
        <v>1</v>
      </c>
      <c r="J322" s="31">
        <v>0</v>
      </c>
      <c r="K322" s="31">
        <v>0</v>
      </c>
      <c r="L322" s="147">
        <f t="shared" si="13"/>
        <v>0</v>
      </c>
      <c r="M322"/>
    </row>
    <row r="323" spans="1:13" x14ac:dyDescent="0.2">
      <c r="A323">
        <f t="shared" si="14"/>
        <v>317</v>
      </c>
      <c r="B323" t="s">
        <v>2403</v>
      </c>
      <c r="C323" t="s">
        <v>1546</v>
      </c>
      <c r="D323" s="115">
        <v>369500</v>
      </c>
      <c r="E323" s="31">
        <v>2</v>
      </c>
      <c r="F323" s="31">
        <v>0</v>
      </c>
      <c r="G323" s="147">
        <f t="shared" si="12"/>
        <v>0</v>
      </c>
      <c r="H323" s="31">
        <v>1</v>
      </c>
      <c r="I323" s="117">
        <v>0.5</v>
      </c>
      <c r="J323" s="31">
        <v>0</v>
      </c>
      <c r="K323" s="31">
        <v>0</v>
      </c>
      <c r="L323" s="147">
        <f t="shared" si="13"/>
        <v>0</v>
      </c>
      <c r="M323"/>
    </row>
    <row r="324" spans="1:13" x14ac:dyDescent="0.2">
      <c r="A324">
        <f t="shared" si="14"/>
        <v>318</v>
      </c>
      <c r="B324" t="s">
        <v>2099</v>
      </c>
      <c r="C324" t="s">
        <v>1286</v>
      </c>
      <c r="D324" s="115">
        <v>365500</v>
      </c>
      <c r="E324" s="31">
        <v>2</v>
      </c>
      <c r="F324" s="31">
        <v>0</v>
      </c>
      <c r="G324" s="147">
        <f t="shared" si="12"/>
        <v>0</v>
      </c>
      <c r="H324" s="31">
        <v>1</v>
      </c>
      <c r="I324" s="117">
        <v>0.5</v>
      </c>
      <c r="J324" s="31">
        <v>0</v>
      </c>
      <c r="K324" s="31">
        <v>0</v>
      </c>
      <c r="L324" s="147">
        <f t="shared" si="13"/>
        <v>0</v>
      </c>
      <c r="M324"/>
    </row>
    <row r="325" spans="1:13" x14ac:dyDescent="0.2">
      <c r="A325">
        <f t="shared" si="14"/>
        <v>319</v>
      </c>
      <c r="B325" t="s">
        <v>1711</v>
      </c>
      <c r="C325" t="s">
        <v>1099</v>
      </c>
      <c r="D325" s="115">
        <v>363000</v>
      </c>
      <c r="E325" s="31">
        <v>2</v>
      </c>
      <c r="F325" s="31">
        <v>0</v>
      </c>
      <c r="G325" s="147">
        <f t="shared" si="12"/>
        <v>0</v>
      </c>
      <c r="H325" s="31">
        <v>2</v>
      </c>
      <c r="I325" s="117">
        <v>1</v>
      </c>
      <c r="J325" s="31">
        <v>0</v>
      </c>
      <c r="K325" s="31">
        <v>0</v>
      </c>
      <c r="L325" s="147">
        <f t="shared" si="13"/>
        <v>0</v>
      </c>
      <c r="M325"/>
    </row>
    <row r="326" spans="1:13" x14ac:dyDescent="0.2">
      <c r="A326">
        <f t="shared" si="14"/>
        <v>320</v>
      </c>
      <c r="B326" t="s">
        <v>1311</v>
      </c>
      <c r="C326" t="s">
        <v>1867</v>
      </c>
      <c r="D326" s="115">
        <v>360000</v>
      </c>
      <c r="E326" s="31">
        <v>1</v>
      </c>
      <c r="F326" s="31">
        <v>0</v>
      </c>
      <c r="G326" s="147">
        <f t="shared" ref="G326:G389" si="15">+F326/E326</f>
        <v>0</v>
      </c>
      <c r="H326" s="31">
        <v>0</v>
      </c>
      <c r="I326" s="117">
        <v>0</v>
      </c>
      <c r="J326" s="31">
        <v>0</v>
      </c>
      <c r="K326" s="31">
        <v>0</v>
      </c>
      <c r="L326" s="147">
        <f t="shared" si="13"/>
        <v>0</v>
      </c>
      <c r="M326"/>
    </row>
    <row r="327" spans="1:13" x14ac:dyDescent="0.2">
      <c r="A327">
        <f t="shared" si="14"/>
        <v>321</v>
      </c>
      <c r="B327" t="s">
        <v>2370</v>
      </c>
      <c r="C327" t="s">
        <v>1720</v>
      </c>
      <c r="D327" s="115">
        <v>358000</v>
      </c>
      <c r="E327" s="31">
        <v>2</v>
      </c>
      <c r="F327" s="31">
        <v>1</v>
      </c>
      <c r="G327" s="147">
        <f t="shared" si="15"/>
        <v>0.5</v>
      </c>
      <c r="H327" s="31">
        <v>2</v>
      </c>
      <c r="I327" s="117">
        <v>1</v>
      </c>
      <c r="J327" s="31">
        <v>0</v>
      </c>
      <c r="K327" s="31">
        <v>0</v>
      </c>
      <c r="L327" s="147">
        <f t="shared" ref="L327:L390" si="16">IF(J327=0,0,K327/J327)</f>
        <v>0</v>
      </c>
      <c r="M327"/>
    </row>
    <row r="328" spans="1:13" x14ac:dyDescent="0.2">
      <c r="A328">
        <f t="shared" ref="A328:A391" si="17">+A327+1</f>
        <v>322</v>
      </c>
      <c r="B328" t="s">
        <v>1998</v>
      </c>
      <c r="C328" t="s">
        <v>1854</v>
      </c>
      <c r="D328" s="115">
        <v>355000</v>
      </c>
      <c r="E328" s="31">
        <v>2</v>
      </c>
      <c r="F328" s="31">
        <v>0</v>
      </c>
      <c r="G328" s="147">
        <f t="shared" si="15"/>
        <v>0</v>
      </c>
      <c r="H328" s="31">
        <v>2</v>
      </c>
      <c r="I328" s="117">
        <v>1</v>
      </c>
      <c r="J328" s="31">
        <v>0</v>
      </c>
      <c r="K328" s="31">
        <v>0</v>
      </c>
      <c r="L328" s="147">
        <f t="shared" si="16"/>
        <v>0</v>
      </c>
      <c r="M328"/>
    </row>
    <row r="329" spans="1:13" x14ac:dyDescent="0.2">
      <c r="A329">
        <f t="shared" si="17"/>
        <v>323</v>
      </c>
      <c r="B329" t="s">
        <v>1696</v>
      </c>
      <c r="C329" t="s">
        <v>5</v>
      </c>
      <c r="D329" s="115">
        <v>346800</v>
      </c>
      <c r="E329" s="31">
        <v>2</v>
      </c>
      <c r="F329" s="31">
        <v>0</v>
      </c>
      <c r="G329" s="147">
        <f t="shared" si="15"/>
        <v>0</v>
      </c>
      <c r="H329" s="31">
        <v>2</v>
      </c>
      <c r="I329" s="117">
        <v>1</v>
      </c>
      <c r="J329" s="31">
        <v>0</v>
      </c>
      <c r="K329" s="31">
        <v>0</v>
      </c>
      <c r="L329" s="147">
        <f t="shared" si="16"/>
        <v>0</v>
      </c>
      <c r="M329"/>
    </row>
    <row r="330" spans="1:13" x14ac:dyDescent="0.2">
      <c r="A330">
        <f t="shared" si="17"/>
        <v>324</v>
      </c>
      <c r="B330" t="s">
        <v>1571</v>
      </c>
      <c r="C330" t="s">
        <v>1099</v>
      </c>
      <c r="D330" s="115">
        <v>344941</v>
      </c>
      <c r="E330" s="31">
        <v>1</v>
      </c>
      <c r="F330" s="31">
        <v>0</v>
      </c>
      <c r="G330" s="147">
        <f t="shared" si="15"/>
        <v>0</v>
      </c>
      <c r="H330" s="31">
        <v>1</v>
      </c>
      <c r="I330" s="117">
        <v>1</v>
      </c>
      <c r="J330" s="31">
        <v>0</v>
      </c>
      <c r="K330" s="31">
        <v>0</v>
      </c>
      <c r="L330" s="147">
        <f t="shared" si="16"/>
        <v>0</v>
      </c>
      <c r="M330"/>
    </row>
    <row r="331" spans="1:13" x14ac:dyDescent="0.2">
      <c r="A331">
        <f t="shared" si="17"/>
        <v>325</v>
      </c>
      <c r="B331" t="s">
        <v>3076</v>
      </c>
      <c r="C331" t="s">
        <v>1099</v>
      </c>
      <c r="D331" s="115">
        <v>344800</v>
      </c>
      <c r="E331" s="31">
        <v>2</v>
      </c>
      <c r="F331" s="31">
        <v>0</v>
      </c>
      <c r="G331" s="147">
        <f t="shared" si="15"/>
        <v>0</v>
      </c>
      <c r="H331" s="31">
        <v>0</v>
      </c>
      <c r="I331" s="117">
        <v>0</v>
      </c>
      <c r="J331" s="31">
        <v>0</v>
      </c>
      <c r="K331" s="31">
        <v>0</v>
      </c>
      <c r="L331" s="147">
        <f t="shared" si="16"/>
        <v>0</v>
      </c>
      <c r="M331"/>
    </row>
    <row r="332" spans="1:13" x14ac:dyDescent="0.2">
      <c r="A332">
        <f t="shared" si="17"/>
        <v>326</v>
      </c>
      <c r="B332" t="s">
        <v>1730</v>
      </c>
      <c r="C332" t="s">
        <v>718</v>
      </c>
      <c r="D332" s="115">
        <v>344500</v>
      </c>
      <c r="E332" s="31">
        <v>3</v>
      </c>
      <c r="F332" s="31">
        <v>0</v>
      </c>
      <c r="G332" s="147">
        <f t="shared" si="15"/>
        <v>0</v>
      </c>
      <c r="H332" s="31">
        <v>3</v>
      </c>
      <c r="I332" s="117">
        <v>1</v>
      </c>
      <c r="J332" s="31">
        <v>1</v>
      </c>
      <c r="K332" s="31">
        <v>0</v>
      </c>
      <c r="L332" s="147">
        <f t="shared" si="16"/>
        <v>0</v>
      </c>
      <c r="M332"/>
    </row>
    <row r="333" spans="1:13" x14ac:dyDescent="0.2">
      <c r="A333">
        <f t="shared" si="17"/>
        <v>327</v>
      </c>
      <c r="B333" t="s">
        <v>107</v>
      </c>
      <c r="C333" t="s">
        <v>1258</v>
      </c>
      <c r="D333" s="115">
        <v>343000</v>
      </c>
      <c r="E333" s="31">
        <v>2</v>
      </c>
      <c r="F333" s="31">
        <v>0</v>
      </c>
      <c r="G333" s="147">
        <f t="shared" si="15"/>
        <v>0</v>
      </c>
      <c r="H333" s="31">
        <v>2</v>
      </c>
      <c r="I333" s="117">
        <v>1</v>
      </c>
      <c r="J333" s="31">
        <v>0</v>
      </c>
      <c r="K333" s="31">
        <v>0</v>
      </c>
      <c r="L333" s="147">
        <f t="shared" si="16"/>
        <v>0</v>
      </c>
      <c r="M333"/>
    </row>
    <row r="334" spans="1:13" x14ac:dyDescent="0.2">
      <c r="A334">
        <f t="shared" si="17"/>
        <v>328</v>
      </c>
      <c r="B334" t="s">
        <v>1982</v>
      </c>
      <c r="C334" t="s">
        <v>1983</v>
      </c>
      <c r="D334" s="115">
        <v>341900</v>
      </c>
      <c r="E334" s="31">
        <v>1</v>
      </c>
      <c r="F334" s="31">
        <v>1</v>
      </c>
      <c r="G334" s="147">
        <f t="shared" si="15"/>
        <v>1</v>
      </c>
      <c r="H334" s="31">
        <v>0</v>
      </c>
      <c r="I334" s="117">
        <v>0</v>
      </c>
      <c r="J334" s="31">
        <v>0</v>
      </c>
      <c r="K334" s="31">
        <v>0</v>
      </c>
      <c r="L334" s="147">
        <f t="shared" si="16"/>
        <v>0</v>
      </c>
      <c r="M334"/>
    </row>
    <row r="335" spans="1:13" x14ac:dyDescent="0.2">
      <c r="A335">
        <f t="shared" si="17"/>
        <v>329</v>
      </c>
      <c r="B335" t="s">
        <v>529</v>
      </c>
      <c r="C335" t="s">
        <v>1036</v>
      </c>
      <c r="D335" s="115">
        <v>338500</v>
      </c>
      <c r="E335" s="31">
        <v>3</v>
      </c>
      <c r="F335" s="31">
        <v>1</v>
      </c>
      <c r="G335" s="147">
        <f t="shared" si="15"/>
        <v>0.33333333333333331</v>
      </c>
      <c r="H335" s="31">
        <v>2</v>
      </c>
      <c r="I335" s="117">
        <v>0.66666666666666663</v>
      </c>
      <c r="J335" s="31">
        <v>0</v>
      </c>
      <c r="K335" s="31">
        <v>0</v>
      </c>
      <c r="L335" s="147">
        <f t="shared" si="16"/>
        <v>0</v>
      </c>
      <c r="M335"/>
    </row>
    <row r="336" spans="1:13" x14ac:dyDescent="0.2">
      <c r="A336">
        <f t="shared" si="17"/>
        <v>330</v>
      </c>
      <c r="B336" t="s">
        <v>1913</v>
      </c>
      <c r="C336" t="s">
        <v>1036</v>
      </c>
      <c r="D336" s="115">
        <v>331500</v>
      </c>
      <c r="E336" s="31">
        <v>1</v>
      </c>
      <c r="F336" s="31">
        <v>0</v>
      </c>
      <c r="G336" s="147">
        <f t="shared" si="15"/>
        <v>0</v>
      </c>
      <c r="H336" s="31">
        <v>1</v>
      </c>
      <c r="I336" s="117">
        <v>1</v>
      </c>
      <c r="J336" s="31">
        <v>1</v>
      </c>
      <c r="K336" s="31">
        <v>0</v>
      </c>
      <c r="L336" s="147">
        <f t="shared" si="16"/>
        <v>0</v>
      </c>
      <c r="M336"/>
    </row>
    <row r="337" spans="1:13" x14ac:dyDescent="0.2">
      <c r="A337">
        <f t="shared" si="17"/>
        <v>331</v>
      </c>
      <c r="B337" t="s">
        <v>2407</v>
      </c>
      <c r="C337" t="s">
        <v>2086</v>
      </c>
      <c r="D337" s="115">
        <v>326300</v>
      </c>
      <c r="E337" s="31">
        <v>3</v>
      </c>
      <c r="F337" s="31">
        <v>1</v>
      </c>
      <c r="G337" s="147">
        <f t="shared" si="15"/>
        <v>0.33333333333333331</v>
      </c>
      <c r="H337" s="31">
        <v>1</v>
      </c>
      <c r="I337" s="117">
        <v>0.33333333333333331</v>
      </c>
      <c r="J337" s="31">
        <v>1</v>
      </c>
      <c r="K337" s="31">
        <v>0</v>
      </c>
      <c r="L337" s="147">
        <f t="shared" si="16"/>
        <v>0</v>
      </c>
      <c r="M337"/>
    </row>
    <row r="338" spans="1:13" x14ac:dyDescent="0.2">
      <c r="A338">
        <f t="shared" si="17"/>
        <v>332</v>
      </c>
      <c r="B338" t="s">
        <v>1277</v>
      </c>
      <c r="C338" t="s">
        <v>2516</v>
      </c>
      <c r="D338" s="115">
        <v>325700</v>
      </c>
      <c r="E338" s="31">
        <v>2</v>
      </c>
      <c r="F338" s="31">
        <v>0</v>
      </c>
      <c r="G338" s="147">
        <f t="shared" si="15"/>
        <v>0</v>
      </c>
      <c r="H338" s="31">
        <v>2</v>
      </c>
      <c r="I338" s="117">
        <v>1</v>
      </c>
      <c r="J338" s="31">
        <v>0</v>
      </c>
      <c r="K338" s="31">
        <v>0</v>
      </c>
      <c r="L338" s="147">
        <f t="shared" si="16"/>
        <v>0</v>
      </c>
      <c r="M338"/>
    </row>
    <row r="339" spans="1:13" x14ac:dyDescent="0.2">
      <c r="A339">
        <f t="shared" si="17"/>
        <v>333</v>
      </c>
      <c r="B339" t="s">
        <v>146</v>
      </c>
      <c r="C339" t="s">
        <v>1840</v>
      </c>
      <c r="D339" s="115">
        <v>325000</v>
      </c>
      <c r="E339" s="31">
        <v>2</v>
      </c>
      <c r="F339" s="31">
        <v>1</v>
      </c>
      <c r="G339" s="147">
        <f t="shared" si="15"/>
        <v>0.5</v>
      </c>
      <c r="H339" s="31">
        <v>2</v>
      </c>
      <c r="I339" s="117">
        <v>1</v>
      </c>
      <c r="J339" s="31">
        <v>0</v>
      </c>
      <c r="K339" s="31">
        <v>0</v>
      </c>
      <c r="L339" s="147">
        <f t="shared" si="16"/>
        <v>0</v>
      </c>
      <c r="M339"/>
    </row>
    <row r="340" spans="1:13" x14ac:dyDescent="0.2">
      <c r="A340">
        <f t="shared" si="17"/>
        <v>334</v>
      </c>
      <c r="B340" t="s">
        <v>1981</v>
      </c>
      <c r="C340" t="s">
        <v>2062</v>
      </c>
      <c r="D340" s="115">
        <v>324900</v>
      </c>
      <c r="E340" s="31">
        <v>2</v>
      </c>
      <c r="F340" s="31">
        <v>2</v>
      </c>
      <c r="G340" s="147">
        <f t="shared" si="15"/>
        <v>1</v>
      </c>
      <c r="H340" s="31">
        <v>1</v>
      </c>
      <c r="I340" s="117">
        <v>0.5</v>
      </c>
      <c r="J340" s="31">
        <v>1</v>
      </c>
      <c r="K340" s="31">
        <v>1</v>
      </c>
      <c r="L340" s="147">
        <f t="shared" si="16"/>
        <v>1</v>
      </c>
      <c r="M340"/>
    </row>
    <row r="341" spans="1:13" x14ac:dyDescent="0.2">
      <c r="A341">
        <f t="shared" si="17"/>
        <v>335</v>
      </c>
      <c r="B341" t="s">
        <v>1480</v>
      </c>
      <c r="C341" t="s">
        <v>1840</v>
      </c>
      <c r="D341" s="115">
        <v>323000</v>
      </c>
      <c r="E341" s="31">
        <v>3</v>
      </c>
      <c r="F341" s="31">
        <v>0</v>
      </c>
      <c r="G341" s="147">
        <f t="shared" si="15"/>
        <v>0</v>
      </c>
      <c r="H341" s="31">
        <v>2</v>
      </c>
      <c r="I341" s="117">
        <v>0.66666666666666663</v>
      </c>
      <c r="J341" s="31">
        <v>1</v>
      </c>
      <c r="K341" s="31">
        <v>0</v>
      </c>
      <c r="L341" s="147">
        <f t="shared" si="16"/>
        <v>0</v>
      </c>
      <c r="M341"/>
    </row>
    <row r="342" spans="1:13" x14ac:dyDescent="0.2">
      <c r="A342">
        <f t="shared" si="17"/>
        <v>336</v>
      </c>
      <c r="B342" t="s">
        <v>1452</v>
      </c>
      <c r="C342" t="s">
        <v>1889</v>
      </c>
      <c r="D342" s="115">
        <v>319500</v>
      </c>
      <c r="E342" s="31">
        <v>2</v>
      </c>
      <c r="F342" s="31">
        <v>0</v>
      </c>
      <c r="G342" s="147">
        <f t="shared" si="15"/>
        <v>0</v>
      </c>
      <c r="H342" s="31">
        <v>1</v>
      </c>
      <c r="I342" s="117">
        <v>0.5</v>
      </c>
      <c r="J342" s="31">
        <v>1</v>
      </c>
      <c r="K342" s="31">
        <v>0</v>
      </c>
      <c r="L342" s="147">
        <f t="shared" si="16"/>
        <v>0</v>
      </c>
      <c r="M342"/>
    </row>
    <row r="343" spans="1:13" x14ac:dyDescent="0.2">
      <c r="A343">
        <f t="shared" si="17"/>
        <v>337</v>
      </c>
      <c r="B343" t="s">
        <v>1181</v>
      </c>
      <c r="C343" t="s">
        <v>5</v>
      </c>
      <c r="D343" s="115">
        <v>315900</v>
      </c>
      <c r="E343" s="31">
        <v>2</v>
      </c>
      <c r="F343" s="31">
        <v>0</v>
      </c>
      <c r="G343" s="147">
        <f t="shared" si="15"/>
        <v>0</v>
      </c>
      <c r="H343" s="31">
        <v>2</v>
      </c>
      <c r="I343" s="117">
        <v>1</v>
      </c>
      <c r="J343" s="31">
        <v>0</v>
      </c>
      <c r="K343" s="31">
        <v>0</v>
      </c>
      <c r="L343" s="147">
        <f t="shared" si="16"/>
        <v>0</v>
      </c>
      <c r="M343"/>
    </row>
    <row r="344" spans="1:13" x14ac:dyDescent="0.2">
      <c r="A344">
        <f t="shared" si="17"/>
        <v>338</v>
      </c>
      <c r="B344" t="s">
        <v>1247</v>
      </c>
      <c r="C344" t="s">
        <v>1484</v>
      </c>
      <c r="D344" s="115">
        <v>315000</v>
      </c>
      <c r="E344" s="31">
        <v>1</v>
      </c>
      <c r="F344" s="31">
        <v>0</v>
      </c>
      <c r="G344" s="147">
        <f t="shared" si="15"/>
        <v>0</v>
      </c>
      <c r="H344" s="31">
        <v>0</v>
      </c>
      <c r="I344" s="117">
        <v>0</v>
      </c>
      <c r="J344" s="31">
        <v>0</v>
      </c>
      <c r="K344" s="31">
        <v>0</v>
      </c>
      <c r="L344" s="147">
        <f t="shared" si="16"/>
        <v>0</v>
      </c>
      <c r="M344"/>
    </row>
    <row r="345" spans="1:13" x14ac:dyDescent="0.2">
      <c r="A345">
        <f t="shared" si="17"/>
        <v>339</v>
      </c>
      <c r="B345" t="s">
        <v>310</v>
      </c>
      <c r="C345" t="s">
        <v>1923</v>
      </c>
      <c r="D345" s="115">
        <v>306900</v>
      </c>
      <c r="E345" s="31">
        <v>1</v>
      </c>
      <c r="F345" s="31">
        <v>1</v>
      </c>
      <c r="G345" s="147">
        <f t="shared" si="15"/>
        <v>1</v>
      </c>
      <c r="H345" s="31">
        <v>0</v>
      </c>
      <c r="I345" s="117">
        <v>0</v>
      </c>
      <c r="J345" s="31">
        <v>0</v>
      </c>
      <c r="K345" s="31">
        <v>0</v>
      </c>
      <c r="L345" s="147">
        <f t="shared" si="16"/>
        <v>0</v>
      </c>
      <c r="M345"/>
    </row>
    <row r="346" spans="1:13" x14ac:dyDescent="0.2">
      <c r="A346">
        <f t="shared" si="17"/>
        <v>340</v>
      </c>
      <c r="B346" t="s">
        <v>1679</v>
      </c>
      <c r="C346" t="s">
        <v>1680</v>
      </c>
      <c r="D346" s="115">
        <v>305000</v>
      </c>
      <c r="E346" s="31">
        <v>1</v>
      </c>
      <c r="F346" s="31">
        <v>0</v>
      </c>
      <c r="G346" s="147">
        <f t="shared" si="15"/>
        <v>0</v>
      </c>
      <c r="H346" s="31">
        <v>0</v>
      </c>
      <c r="I346" s="117">
        <v>0</v>
      </c>
      <c r="J346" s="31">
        <v>0</v>
      </c>
      <c r="K346" s="31">
        <v>0</v>
      </c>
      <c r="L346" s="147">
        <f t="shared" si="16"/>
        <v>0</v>
      </c>
      <c r="M346"/>
    </row>
    <row r="347" spans="1:13" x14ac:dyDescent="0.2">
      <c r="A347">
        <f t="shared" si="17"/>
        <v>341</v>
      </c>
      <c r="B347" t="s">
        <v>399</v>
      </c>
      <c r="C347" t="s">
        <v>1867</v>
      </c>
      <c r="D347" s="115">
        <v>305000</v>
      </c>
      <c r="E347" s="31">
        <v>1</v>
      </c>
      <c r="F347" s="31">
        <v>0</v>
      </c>
      <c r="G347" s="147">
        <f t="shared" si="15"/>
        <v>0</v>
      </c>
      <c r="H347" s="31">
        <v>0</v>
      </c>
      <c r="I347" s="117">
        <v>0</v>
      </c>
      <c r="J347" s="31">
        <v>0</v>
      </c>
      <c r="K347" s="31">
        <v>0</v>
      </c>
      <c r="L347" s="147">
        <f t="shared" si="16"/>
        <v>0</v>
      </c>
      <c r="M347"/>
    </row>
    <row r="348" spans="1:13" x14ac:dyDescent="0.2">
      <c r="A348">
        <f t="shared" si="17"/>
        <v>342</v>
      </c>
      <c r="B348" t="s">
        <v>400</v>
      </c>
      <c r="C348" t="s">
        <v>1840</v>
      </c>
      <c r="D348" s="115">
        <v>305000</v>
      </c>
      <c r="E348" s="31">
        <v>2</v>
      </c>
      <c r="F348" s="31">
        <v>1</v>
      </c>
      <c r="G348" s="147">
        <f t="shared" si="15"/>
        <v>0.5</v>
      </c>
      <c r="H348" s="31">
        <v>0</v>
      </c>
      <c r="I348" s="117">
        <v>0</v>
      </c>
      <c r="J348" s="31">
        <v>0</v>
      </c>
      <c r="K348" s="31">
        <v>0</v>
      </c>
      <c r="L348" s="147">
        <f t="shared" si="16"/>
        <v>0</v>
      </c>
      <c r="M348"/>
    </row>
    <row r="349" spans="1:13" x14ac:dyDescent="0.2">
      <c r="A349">
        <f t="shared" si="17"/>
        <v>343</v>
      </c>
      <c r="B349" t="s">
        <v>1449</v>
      </c>
      <c r="C349" t="s">
        <v>1099</v>
      </c>
      <c r="D349" s="115">
        <v>304900</v>
      </c>
      <c r="E349" s="31">
        <v>2</v>
      </c>
      <c r="F349" s="31">
        <v>0</v>
      </c>
      <c r="G349" s="147">
        <f t="shared" si="15"/>
        <v>0</v>
      </c>
      <c r="H349" s="31">
        <v>2</v>
      </c>
      <c r="I349" s="117">
        <v>1</v>
      </c>
      <c r="J349" s="31">
        <v>0</v>
      </c>
      <c r="K349" s="31">
        <v>0</v>
      </c>
      <c r="L349" s="147">
        <f t="shared" si="16"/>
        <v>0</v>
      </c>
      <c r="M349"/>
    </row>
    <row r="350" spans="1:13" x14ac:dyDescent="0.2">
      <c r="A350">
        <f t="shared" si="17"/>
        <v>344</v>
      </c>
      <c r="B350" t="s">
        <v>109</v>
      </c>
      <c r="C350" t="s">
        <v>1036</v>
      </c>
      <c r="D350" s="115">
        <v>302400</v>
      </c>
      <c r="E350" s="31">
        <v>2</v>
      </c>
      <c r="F350" s="31">
        <v>1</v>
      </c>
      <c r="G350" s="147">
        <f t="shared" si="15"/>
        <v>0.5</v>
      </c>
      <c r="H350" s="31">
        <v>0</v>
      </c>
      <c r="I350" s="117">
        <v>0</v>
      </c>
      <c r="J350" s="31">
        <v>0</v>
      </c>
      <c r="K350" s="31">
        <v>0</v>
      </c>
      <c r="L350" s="147">
        <f t="shared" si="16"/>
        <v>0</v>
      </c>
      <c r="M350"/>
    </row>
    <row r="351" spans="1:13" x14ac:dyDescent="0.2">
      <c r="A351">
        <f t="shared" si="17"/>
        <v>345</v>
      </c>
      <c r="B351" t="s">
        <v>1828</v>
      </c>
      <c r="C351" t="s">
        <v>1842</v>
      </c>
      <c r="D351" s="115">
        <v>301500</v>
      </c>
      <c r="E351" s="31">
        <v>1</v>
      </c>
      <c r="F351" s="31">
        <v>0</v>
      </c>
      <c r="G351" s="147">
        <f t="shared" si="15"/>
        <v>0</v>
      </c>
      <c r="H351" s="31">
        <v>0</v>
      </c>
      <c r="I351" s="117">
        <v>0</v>
      </c>
      <c r="J351" s="31">
        <v>0</v>
      </c>
      <c r="K351" s="31">
        <v>0</v>
      </c>
      <c r="L351" s="147">
        <f t="shared" si="16"/>
        <v>0</v>
      </c>
      <c r="M351"/>
    </row>
    <row r="352" spans="1:13" x14ac:dyDescent="0.2">
      <c r="A352">
        <f t="shared" si="17"/>
        <v>346</v>
      </c>
      <c r="B352" t="s">
        <v>2013</v>
      </c>
      <c r="C352" t="s">
        <v>1180</v>
      </c>
      <c r="D352" s="115">
        <v>301500</v>
      </c>
      <c r="E352" s="31">
        <v>1</v>
      </c>
      <c r="F352" s="31">
        <v>0</v>
      </c>
      <c r="G352" s="147">
        <f t="shared" si="15"/>
        <v>0</v>
      </c>
      <c r="H352" s="31">
        <v>1</v>
      </c>
      <c r="I352" s="117">
        <v>1</v>
      </c>
      <c r="J352" s="31">
        <v>0</v>
      </c>
      <c r="K352" s="31">
        <v>0</v>
      </c>
      <c r="L352" s="147">
        <f t="shared" si="16"/>
        <v>0</v>
      </c>
      <c r="M352"/>
    </row>
    <row r="353" spans="1:13" x14ac:dyDescent="0.2">
      <c r="A353">
        <f t="shared" si="17"/>
        <v>347</v>
      </c>
      <c r="B353" t="s">
        <v>313</v>
      </c>
      <c r="C353" t="s">
        <v>1840</v>
      </c>
      <c r="D353" s="115">
        <v>299500</v>
      </c>
      <c r="E353" s="31">
        <v>2</v>
      </c>
      <c r="F353" s="31">
        <v>0</v>
      </c>
      <c r="G353" s="147">
        <f t="shared" si="15"/>
        <v>0</v>
      </c>
      <c r="H353" s="31">
        <v>2</v>
      </c>
      <c r="I353" s="117">
        <v>1</v>
      </c>
      <c r="J353" s="31">
        <v>0</v>
      </c>
      <c r="K353" s="31">
        <v>0</v>
      </c>
      <c r="L353" s="147">
        <f t="shared" si="16"/>
        <v>0</v>
      </c>
      <c r="M353"/>
    </row>
    <row r="354" spans="1:13" x14ac:dyDescent="0.2">
      <c r="A354">
        <f t="shared" si="17"/>
        <v>348</v>
      </c>
      <c r="B354" t="s">
        <v>1216</v>
      </c>
      <c r="C354" t="s">
        <v>1845</v>
      </c>
      <c r="D354" s="115">
        <v>299000</v>
      </c>
      <c r="E354" s="31">
        <v>1</v>
      </c>
      <c r="F354" s="31">
        <v>0</v>
      </c>
      <c r="G354" s="147">
        <f t="shared" si="15"/>
        <v>0</v>
      </c>
      <c r="H354" s="31">
        <v>0</v>
      </c>
      <c r="I354" s="117">
        <v>0</v>
      </c>
      <c r="J354" s="31">
        <v>0</v>
      </c>
      <c r="K354" s="31">
        <v>0</v>
      </c>
      <c r="L354" s="147">
        <f t="shared" si="16"/>
        <v>0</v>
      </c>
      <c r="M354"/>
    </row>
    <row r="355" spans="1:13" x14ac:dyDescent="0.2">
      <c r="A355">
        <f t="shared" si="17"/>
        <v>349</v>
      </c>
      <c r="B355" t="s">
        <v>1393</v>
      </c>
      <c r="C355" t="s">
        <v>1984</v>
      </c>
      <c r="D355" s="115">
        <v>299000</v>
      </c>
      <c r="E355" s="31">
        <v>4</v>
      </c>
      <c r="F355" s="31">
        <v>1</v>
      </c>
      <c r="G355" s="147">
        <f t="shared" si="15"/>
        <v>0.25</v>
      </c>
      <c r="H355" s="31">
        <v>0</v>
      </c>
      <c r="I355" s="117">
        <v>0</v>
      </c>
      <c r="J355" s="31">
        <v>0</v>
      </c>
      <c r="K355" s="31">
        <v>0</v>
      </c>
      <c r="L355" s="147">
        <f t="shared" si="16"/>
        <v>0</v>
      </c>
      <c r="M355"/>
    </row>
    <row r="356" spans="1:13" x14ac:dyDescent="0.2">
      <c r="A356">
        <f t="shared" si="17"/>
        <v>350</v>
      </c>
      <c r="B356" t="s">
        <v>1979</v>
      </c>
      <c r="C356" t="s">
        <v>2073</v>
      </c>
      <c r="D356" s="115">
        <v>297500</v>
      </c>
      <c r="E356" s="31">
        <v>2</v>
      </c>
      <c r="F356" s="31">
        <v>0</v>
      </c>
      <c r="G356" s="147">
        <f t="shared" si="15"/>
        <v>0</v>
      </c>
      <c r="H356" s="31">
        <v>1</v>
      </c>
      <c r="I356" s="117">
        <v>0.5</v>
      </c>
      <c r="J356" s="31">
        <v>0</v>
      </c>
      <c r="K356" s="31">
        <v>0</v>
      </c>
      <c r="L356" s="147">
        <f t="shared" si="16"/>
        <v>0</v>
      </c>
      <c r="M356"/>
    </row>
    <row r="357" spans="1:13" x14ac:dyDescent="0.2">
      <c r="A357">
        <f t="shared" si="17"/>
        <v>351</v>
      </c>
      <c r="B357" t="s">
        <v>930</v>
      </c>
      <c r="C357" t="s">
        <v>1887</v>
      </c>
      <c r="D357" s="115">
        <v>297000</v>
      </c>
      <c r="E357" s="31">
        <v>1</v>
      </c>
      <c r="F357" s="31">
        <v>0</v>
      </c>
      <c r="G357" s="147">
        <f t="shared" si="15"/>
        <v>0</v>
      </c>
      <c r="H357" s="31">
        <v>1</v>
      </c>
      <c r="I357" s="117">
        <v>1</v>
      </c>
      <c r="J357" s="31">
        <v>0</v>
      </c>
      <c r="K357" s="31">
        <v>0</v>
      </c>
      <c r="L357" s="147">
        <f t="shared" si="16"/>
        <v>0</v>
      </c>
      <c r="M357"/>
    </row>
    <row r="358" spans="1:13" x14ac:dyDescent="0.2">
      <c r="A358">
        <f t="shared" si="17"/>
        <v>352</v>
      </c>
      <c r="B358" t="s">
        <v>1651</v>
      </c>
      <c r="C358" t="s">
        <v>1099</v>
      </c>
      <c r="D358" s="115">
        <v>295000</v>
      </c>
      <c r="E358" s="31">
        <v>1</v>
      </c>
      <c r="F358" s="31">
        <v>1</v>
      </c>
      <c r="G358" s="147">
        <f t="shared" si="15"/>
        <v>1</v>
      </c>
      <c r="H358" s="31">
        <v>0</v>
      </c>
      <c r="I358" s="117">
        <v>0</v>
      </c>
      <c r="J358" s="31">
        <v>0</v>
      </c>
      <c r="K358" s="31">
        <v>0</v>
      </c>
      <c r="L358" s="147">
        <f t="shared" si="16"/>
        <v>0</v>
      </c>
      <c r="M358"/>
    </row>
    <row r="359" spans="1:13" x14ac:dyDescent="0.2">
      <c r="A359">
        <f t="shared" si="17"/>
        <v>353</v>
      </c>
      <c r="B359" t="s">
        <v>915</v>
      </c>
      <c r="C359" t="s">
        <v>1087</v>
      </c>
      <c r="D359" s="115">
        <v>290000</v>
      </c>
      <c r="E359" s="31">
        <v>1</v>
      </c>
      <c r="F359" s="31">
        <v>0</v>
      </c>
      <c r="G359" s="147">
        <f t="shared" si="15"/>
        <v>0</v>
      </c>
      <c r="H359" s="31">
        <v>0</v>
      </c>
      <c r="I359" s="117">
        <v>0</v>
      </c>
      <c r="J359" s="31">
        <v>0</v>
      </c>
      <c r="K359" s="31">
        <v>0</v>
      </c>
      <c r="L359" s="147">
        <f t="shared" si="16"/>
        <v>0</v>
      </c>
      <c r="M359"/>
    </row>
    <row r="360" spans="1:13" x14ac:dyDescent="0.2">
      <c r="A360">
        <f t="shared" si="17"/>
        <v>354</v>
      </c>
      <c r="B360" t="s">
        <v>1885</v>
      </c>
      <c r="C360" t="s">
        <v>1886</v>
      </c>
      <c r="D360" s="115">
        <v>289970</v>
      </c>
      <c r="E360" s="31">
        <v>1</v>
      </c>
      <c r="F360" s="31">
        <v>0</v>
      </c>
      <c r="G360" s="147">
        <f t="shared" si="15"/>
        <v>0</v>
      </c>
      <c r="H360" s="31">
        <v>1</v>
      </c>
      <c r="I360" s="117">
        <v>1</v>
      </c>
      <c r="J360" s="31">
        <v>1</v>
      </c>
      <c r="K360" s="31">
        <v>0</v>
      </c>
      <c r="L360" s="147">
        <f t="shared" si="16"/>
        <v>0</v>
      </c>
      <c r="M360"/>
    </row>
    <row r="361" spans="1:13" x14ac:dyDescent="0.2">
      <c r="A361">
        <f t="shared" si="17"/>
        <v>355</v>
      </c>
      <c r="B361" t="s">
        <v>2108</v>
      </c>
      <c r="C361" t="s">
        <v>1099</v>
      </c>
      <c r="D361" s="115">
        <v>288900</v>
      </c>
      <c r="E361" s="31">
        <v>3</v>
      </c>
      <c r="F361" s="31">
        <v>1</v>
      </c>
      <c r="G361" s="147">
        <f t="shared" si="15"/>
        <v>0.33333333333333331</v>
      </c>
      <c r="H361" s="31">
        <v>3</v>
      </c>
      <c r="I361" s="117">
        <v>1</v>
      </c>
      <c r="J361" s="31">
        <v>0</v>
      </c>
      <c r="K361" s="31">
        <v>0</v>
      </c>
      <c r="L361" s="147">
        <f t="shared" si="16"/>
        <v>0</v>
      </c>
      <c r="M361"/>
    </row>
    <row r="362" spans="1:13" x14ac:dyDescent="0.2">
      <c r="A362">
        <f t="shared" si="17"/>
        <v>356</v>
      </c>
      <c r="B362" t="s">
        <v>1749</v>
      </c>
      <c r="C362" t="s">
        <v>1547</v>
      </c>
      <c r="D362" s="115">
        <v>284000</v>
      </c>
      <c r="E362" s="31">
        <v>1</v>
      </c>
      <c r="F362" s="31">
        <v>0</v>
      </c>
      <c r="G362" s="147">
        <f t="shared" si="15"/>
        <v>0</v>
      </c>
      <c r="H362" s="31">
        <v>1</v>
      </c>
      <c r="I362" s="117">
        <v>1</v>
      </c>
      <c r="J362" s="31">
        <v>0</v>
      </c>
      <c r="K362" s="31">
        <v>0</v>
      </c>
      <c r="L362" s="147">
        <f t="shared" si="16"/>
        <v>0</v>
      </c>
      <c r="M362"/>
    </row>
    <row r="363" spans="1:13" x14ac:dyDescent="0.2">
      <c r="A363">
        <f t="shared" si="17"/>
        <v>357</v>
      </c>
      <c r="B363" t="s">
        <v>1279</v>
      </c>
      <c r="C363" t="s">
        <v>1036</v>
      </c>
      <c r="D363" s="115">
        <v>280000</v>
      </c>
      <c r="E363" s="31">
        <v>1</v>
      </c>
      <c r="F363" s="31">
        <v>1</v>
      </c>
      <c r="G363" s="147">
        <f t="shared" si="15"/>
        <v>1</v>
      </c>
      <c r="H363" s="31">
        <v>1</v>
      </c>
      <c r="I363" s="117">
        <v>1</v>
      </c>
      <c r="J363" s="31">
        <v>0</v>
      </c>
      <c r="K363" s="31">
        <v>0</v>
      </c>
      <c r="L363" s="147">
        <f t="shared" si="16"/>
        <v>0</v>
      </c>
      <c r="M363"/>
    </row>
    <row r="364" spans="1:13" x14ac:dyDescent="0.2">
      <c r="A364">
        <f t="shared" si="17"/>
        <v>358</v>
      </c>
      <c r="B364" t="s">
        <v>2884</v>
      </c>
      <c r="C364" t="s">
        <v>2038</v>
      </c>
      <c r="D364" s="115">
        <v>275000</v>
      </c>
      <c r="E364" s="31">
        <v>1</v>
      </c>
      <c r="F364" s="31">
        <v>0</v>
      </c>
      <c r="G364" s="147">
        <f t="shared" si="15"/>
        <v>0</v>
      </c>
      <c r="H364" s="31">
        <v>0</v>
      </c>
      <c r="I364" s="117">
        <v>0</v>
      </c>
      <c r="J364" s="31">
        <v>0</v>
      </c>
      <c r="K364" s="31">
        <v>0</v>
      </c>
      <c r="L364" s="147">
        <f t="shared" si="16"/>
        <v>0</v>
      </c>
      <c r="M364"/>
    </row>
    <row r="365" spans="1:13" x14ac:dyDescent="0.2">
      <c r="A365">
        <f t="shared" si="17"/>
        <v>359</v>
      </c>
      <c r="B365" t="s">
        <v>1543</v>
      </c>
      <c r="C365" t="s">
        <v>1036</v>
      </c>
      <c r="D365" s="115">
        <v>274500</v>
      </c>
      <c r="E365" s="31">
        <v>2</v>
      </c>
      <c r="F365" s="31">
        <v>0</v>
      </c>
      <c r="G365" s="147">
        <f t="shared" si="15"/>
        <v>0</v>
      </c>
      <c r="H365" s="31">
        <v>2</v>
      </c>
      <c r="I365" s="117">
        <v>1</v>
      </c>
      <c r="J365" s="31">
        <v>0</v>
      </c>
      <c r="K365" s="31">
        <v>0</v>
      </c>
      <c r="L365" s="147">
        <f t="shared" si="16"/>
        <v>0</v>
      </c>
      <c r="M365"/>
    </row>
    <row r="366" spans="1:13" x14ac:dyDescent="0.2">
      <c r="A366">
        <f t="shared" si="17"/>
        <v>360</v>
      </c>
      <c r="B366" t="s">
        <v>3344</v>
      </c>
      <c r="C366" t="s">
        <v>557</v>
      </c>
      <c r="D366" s="115">
        <v>272500</v>
      </c>
      <c r="E366" s="31">
        <v>2</v>
      </c>
      <c r="F366" s="31">
        <v>2</v>
      </c>
      <c r="G366" s="147">
        <f t="shared" si="15"/>
        <v>1</v>
      </c>
      <c r="H366" s="31">
        <v>1</v>
      </c>
      <c r="I366" s="117">
        <v>0.5</v>
      </c>
      <c r="J366" s="31">
        <v>0</v>
      </c>
      <c r="K366" s="31">
        <v>0</v>
      </c>
      <c r="L366" s="147">
        <f t="shared" si="16"/>
        <v>0</v>
      </c>
      <c r="M366"/>
    </row>
    <row r="367" spans="1:13" x14ac:dyDescent="0.2">
      <c r="A367">
        <f t="shared" si="17"/>
        <v>361</v>
      </c>
      <c r="B367" t="s">
        <v>2064</v>
      </c>
      <c r="C367" t="s">
        <v>1099</v>
      </c>
      <c r="D367" s="115">
        <v>271000</v>
      </c>
      <c r="E367" s="31">
        <v>2</v>
      </c>
      <c r="F367" s="31">
        <v>0</v>
      </c>
      <c r="G367" s="147">
        <f t="shared" si="15"/>
        <v>0</v>
      </c>
      <c r="H367" s="31">
        <v>1</v>
      </c>
      <c r="I367" s="117">
        <v>0.5</v>
      </c>
      <c r="J367" s="31">
        <v>0</v>
      </c>
      <c r="K367" s="31">
        <v>0</v>
      </c>
      <c r="L367" s="147">
        <f t="shared" si="16"/>
        <v>0</v>
      </c>
      <c r="M367"/>
    </row>
    <row r="368" spans="1:13" x14ac:dyDescent="0.2">
      <c r="A368">
        <f t="shared" si="17"/>
        <v>362</v>
      </c>
      <c r="B368" t="s">
        <v>1300</v>
      </c>
      <c r="C368" t="s">
        <v>1099</v>
      </c>
      <c r="D368" s="115">
        <v>270500</v>
      </c>
      <c r="E368" s="31">
        <v>2</v>
      </c>
      <c r="F368" s="31">
        <v>0</v>
      </c>
      <c r="G368" s="147">
        <f t="shared" si="15"/>
        <v>0</v>
      </c>
      <c r="H368" s="31">
        <v>1</v>
      </c>
      <c r="I368" s="117">
        <v>0.5</v>
      </c>
      <c r="J368" s="31">
        <v>0</v>
      </c>
      <c r="K368" s="31">
        <v>0</v>
      </c>
      <c r="L368" s="147">
        <f t="shared" si="16"/>
        <v>0</v>
      </c>
      <c r="M368"/>
    </row>
    <row r="369" spans="1:13" x14ac:dyDescent="0.2">
      <c r="A369">
        <f t="shared" si="17"/>
        <v>363</v>
      </c>
      <c r="B369" t="s">
        <v>2087</v>
      </c>
      <c r="C369" t="s">
        <v>2088</v>
      </c>
      <c r="D369" s="115">
        <v>270000</v>
      </c>
      <c r="E369" s="31">
        <v>2</v>
      </c>
      <c r="F369" s="31">
        <v>0</v>
      </c>
      <c r="G369" s="147">
        <f t="shared" si="15"/>
        <v>0</v>
      </c>
      <c r="H369" s="31">
        <v>2</v>
      </c>
      <c r="I369" s="117">
        <v>1</v>
      </c>
      <c r="J369" s="31">
        <v>2</v>
      </c>
      <c r="K369" s="31">
        <v>0</v>
      </c>
      <c r="L369" s="147">
        <f t="shared" si="16"/>
        <v>0</v>
      </c>
      <c r="M369"/>
    </row>
    <row r="370" spans="1:13" x14ac:dyDescent="0.2">
      <c r="A370">
        <f t="shared" si="17"/>
        <v>364</v>
      </c>
      <c r="B370" t="s">
        <v>1482</v>
      </c>
      <c r="C370" t="s">
        <v>1258</v>
      </c>
      <c r="D370" s="115">
        <v>265000</v>
      </c>
      <c r="E370" s="31">
        <v>2</v>
      </c>
      <c r="F370" s="31">
        <v>0</v>
      </c>
      <c r="G370" s="147">
        <f t="shared" si="15"/>
        <v>0</v>
      </c>
      <c r="H370" s="31">
        <v>1</v>
      </c>
      <c r="I370" s="117">
        <v>0.5</v>
      </c>
      <c r="J370" s="31">
        <v>0</v>
      </c>
      <c r="K370" s="31">
        <v>0</v>
      </c>
      <c r="L370" s="147">
        <f t="shared" si="16"/>
        <v>0</v>
      </c>
      <c r="M370"/>
    </row>
    <row r="371" spans="1:13" x14ac:dyDescent="0.2">
      <c r="A371">
        <f t="shared" si="17"/>
        <v>365</v>
      </c>
      <c r="B371" t="s">
        <v>3318</v>
      </c>
      <c r="C371" t="s">
        <v>1099</v>
      </c>
      <c r="D371" s="115">
        <v>265000</v>
      </c>
      <c r="E371" s="31">
        <v>1</v>
      </c>
      <c r="F371" s="31">
        <v>1</v>
      </c>
      <c r="G371" s="147">
        <f t="shared" si="15"/>
        <v>1</v>
      </c>
      <c r="H371" s="31">
        <v>1</v>
      </c>
      <c r="I371" s="117">
        <v>1</v>
      </c>
      <c r="J371" s="31">
        <v>1</v>
      </c>
      <c r="K371" s="31">
        <v>1</v>
      </c>
      <c r="L371" s="147">
        <f t="shared" si="16"/>
        <v>1</v>
      </c>
      <c r="M371"/>
    </row>
    <row r="372" spans="1:13" x14ac:dyDescent="0.2">
      <c r="A372">
        <f t="shared" si="17"/>
        <v>366</v>
      </c>
      <c r="B372" t="s">
        <v>2000</v>
      </c>
      <c r="C372" t="s">
        <v>106</v>
      </c>
      <c r="D372" s="115">
        <v>262000</v>
      </c>
      <c r="E372" s="31">
        <v>1</v>
      </c>
      <c r="F372" s="31">
        <v>0</v>
      </c>
      <c r="G372" s="147">
        <f t="shared" si="15"/>
        <v>0</v>
      </c>
      <c r="H372" s="31">
        <v>1</v>
      </c>
      <c r="I372" s="117">
        <v>1</v>
      </c>
      <c r="J372" s="31">
        <v>0</v>
      </c>
      <c r="K372" s="31">
        <v>0</v>
      </c>
      <c r="L372" s="147">
        <f t="shared" si="16"/>
        <v>0</v>
      </c>
      <c r="M372"/>
    </row>
    <row r="373" spans="1:13" x14ac:dyDescent="0.2">
      <c r="A373">
        <f t="shared" si="17"/>
        <v>367</v>
      </c>
      <c r="B373" t="s">
        <v>1552</v>
      </c>
      <c r="C373" t="s">
        <v>1842</v>
      </c>
      <c r="D373" s="115">
        <v>250000</v>
      </c>
      <c r="E373" s="31">
        <v>1</v>
      </c>
      <c r="F373" s="31">
        <v>0</v>
      </c>
      <c r="G373" s="147">
        <f t="shared" si="15"/>
        <v>0</v>
      </c>
      <c r="H373" s="31">
        <v>0</v>
      </c>
      <c r="I373" s="117">
        <v>0</v>
      </c>
      <c r="J373" s="31">
        <v>0</v>
      </c>
      <c r="K373" s="31">
        <v>0</v>
      </c>
      <c r="L373" s="147">
        <f t="shared" si="16"/>
        <v>0</v>
      </c>
      <c r="M373"/>
    </row>
    <row r="374" spans="1:13" x14ac:dyDescent="0.2">
      <c r="A374">
        <f t="shared" si="17"/>
        <v>368</v>
      </c>
      <c r="B374" t="s">
        <v>223</v>
      </c>
      <c r="C374" t="s">
        <v>1842</v>
      </c>
      <c r="D374" s="115">
        <v>247500</v>
      </c>
      <c r="E374" s="31">
        <v>1</v>
      </c>
      <c r="F374" s="31">
        <v>0</v>
      </c>
      <c r="G374" s="147">
        <f t="shared" si="15"/>
        <v>0</v>
      </c>
      <c r="H374" s="31">
        <v>1</v>
      </c>
      <c r="I374" s="117">
        <v>1</v>
      </c>
      <c r="J374" s="31">
        <v>0</v>
      </c>
      <c r="K374" s="31">
        <v>0</v>
      </c>
      <c r="L374" s="147">
        <f t="shared" si="16"/>
        <v>0</v>
      </c>
      <c r="M374"/>
    </row>
    <row r="375" spans="1:13" x14ac:dyDescent="0.2">
      <c r="A375">
        <f t="shared" si="17"/>
        <v>369</v>
      </c>
      <c r="B375" t="s">
        <v>724</v>
      </c>
      <c r="C375" t="s">
        <v>1036</v>
      </c>
      <c r="D375" s="115">
        <v>244000</v>
      </c>
      <c r="E375" s="31">
        <v>1</v>
      </c>
      <c r="F375" s="31">
        <v>0</v>
      </c>
      <c r="G375" s="147">
        <f t="shared" si="15"/>
        <v>0</v>
      </c>
      <c r="H375" s="31">
        <v>0</v>
      </c>
      <c r="I375" s="117">
        <v>0</v>
      </c>
      <c r="J375" s="31">
        <v>0</v>
      </c>
      <c r="K375" s="31">
        <v>0</v>
      </c>
      <c r="L375" s="147">
        <f t="shared" si="16"/>
        <v>0</v>
      </c>
      <c r="M375"/>
    </row>
    <row r="376" spans="1:13" x14ac:dyDescent="0.2">
      <c r="A376">
        <f t="shared" si="17"/>
        <v>370</v>
      </c>
      <c r="B376" t="s">
        <v>1400</v>
      </c>
      <c r="C376" t="s">
        <v>1842</v>
      </c>
      <c r="D376" s="115">
        <v>242250</v>
      </c>
      <c r="E376" s="31">
        <v>2</v>
      </c>
      <c r="F376" s="31">
        <v>1</v>
      </c>
      <c r="G376" s="147">
        <f t="shared" si="15"/>
        <v>0.5</v>
      </c>
      <c r="H376" s="31">
        <v>1</v>
      </c>
      <c r="I376" s="117">
        <v>0.5</v>
      </c>
      <c r="J376" s="31">
        <v>0</v>
      </c>
      <c r="K376" s="31">
        <v>0</v>
      </c>
      <c r="L376" s="147">
        <f t="shared" si="16"/>
        <v>0</v>
      </c>
      <c r="M376"/>
    </row>
    <row r="377" spans="1:13" x14ac:dyDescent="0.2">
      <c r="A377">
        <f t="shared" si="17"/>
        <v>371</v>
      </c>
      <c r="B377" t="s">
        <v>2056</v>
      </c>
      <c r="C377" t="s">
        <v>1099</v>
      </c>
      <c r="D377" s="115">
        <v>239900</v>
      </c>
      <c r="E377" s="31">
        <v>1</v>
      </c>
      <c r="F377" s="31">
        <v>0</v>
      </c>
      <c r="G377" s="147">
        <f t="shared" si="15"/>
        <v>0</v>
      </c>
      <c r="H377" s="31">
        <v>0</v>
      </c>
      <c r="I377" s="117">
        <v>0</v>
      </c>
      <c r="J377" s="31">
        <v>0</v>
      </c>
      <c r="K377" s="31">
        <v>0</v>
      </c>
      <c r="L377" s="147">
        <f t="shared" si="16"/>
        <v>0</v>
      </c>
      <c r="M377"/>
    </row>
    <row r="378" spans="1:13" x14ac:dyDescent="0.2">
      <c r="A378">
        <f t="shared" si="17"/>
        <v>372</v>
      </c>
      <c r="B378" t="s">
        <v>2501</v>
      </c>
      <c r="C378" t="s">
        <v>1941</v>
      </c>
      <c r="D378" s="115">
        <v>234000</v>
      </c>
      <c r="E378" s="31">
        <v>2</v>
      </c>
      <c r="F378" s="31">
        <v>0</v>
      </c>
      <c r="G378" s="147">
        <f t="shared" si="15"/>
        <v>0</v>
      </c>
      <c r="H378" s="31">
        <v>2</v>
      </c>
      <c r="I378" s="117">
        <v>1</v>
      </c>
      <c r="J378" s="31">
        <v>1</v>
      </c>
      <c r="K378" s="31">
        <v>0</v>
      </c>
      <c r="L378" s="147">
        <f t="shared" si="16"/>
        <v>0</v>
      </c>
      <c r="M378"/>
    </row>
    <row r="379" spans="1:13" x14ac:dyDescent="0.2">
      <c r="A379">
        <f t="shared" si="17"/>
        <v>373</v>
      </c>
      <c r="B379" t="s">
        <v>2057</v>
      </c>
      <c r="C379" t="s">
        <v>1842</v>
      </c>
      <c r="D379" s="115">
        <v>233000</v>
      </c>
      <c r="E379" s="31">
        <v>1</v>
      </c>
      <c r="F379" s="31">
        <v>1</v>
      </c>
      <c r="G379" s="147">
        <f t="shared" si="15"/>
        <v>1</v>
      </c>
      <c r="H379" s="31">
        <v>0</v>
      </c>
      <c r="I379" s="117">
        <v>0</v>
      </c>
      <c r="J379" s="31">
        <v>0</v>
      </c>
      <c r="K379" s="31">
        <v>0</v>
      </c>
      <c r="L379" s="147">
        <f t="shared" si="16"/>
        <v>0</v>
      </c>
      <c r="M379"/>
    </row>
    <row r="380" spans="1:13" x14ac:dyDescent="0.2">
      <c r="A380">
        <f t="shared" si="17"/>
        <v>374</v>
      </c>
      <c r="B380" t="s">
        <v>1896</v>
      </c>
      <c r="C380" t="s">
        <v>1734</v>
      </c>
      <c r="D380" s="115">
        <v>230000</v>
      </c>
      <c r="E380" s="31">
        <v>1</v>
      </c>
      <c r="F380" s="31">
        <v>0</v>
      </c>
      <c r="G380" s="147">
        <f t="shared" si="15"/>
        <v>0</v>
      </c>
      <c r="H380" s="31">
        <v>1</v>
      </c>
      <c r="I380" s="117">
        <v>1</v>
      </c>
      <c r="J380" s="31">
        <v>0</v>
      </c>
      <c r="K380" s="31">
        <v>0</v>
      </c>
      <c r="L380" s="147">
        <f t="shared" si="16"/>
        <v>0</v>
      </c>
      <c r="M380"/>
    </row>
    <row r="381" spans="1:13" x14ac:dyDescent="0.2">
      <c r="A381">
        <f t="shared" si="17"/>
        <v>375</v>
      </c>
      <c r="B381" t="s">
        <v>2079</v>
      </c>
      <c r="C381" t="s">
        <v>1907</v>
      </c>
      <c r="D381" s="115">
        <v>230000</v>
      </c>
      <c r="E381" s="31">
        <v>4</v>
      </c>
      <c r="F381" s="31">
        <v>0</v>
      </c>
      <c r="G381" s="147">
        <f t="shared" si="15"/>
        <v>0</v>
      </c>
      <c r="H381" s="31">
        <v>3</v>
      </c>
      <c r="I381" s="117">
        <v>0.75</v>
      </c>
      <c r="J381" s="31">
        <v>0</v>
      </c>
      <c r="K381" s="31">
        <v>0</v>
      </c>
      <c r="L381" s="147">
        <f t="shared" si="16"/>
        <v>0</v>
      </c>
      <c r="M381"/>
    </row>
    <row r="382" spans="1:13" x14ac:dyDescent="0.2">
      <c r="A382">
        <f t="shared" si="17"/>
        <v>376</v>
      </c>
      <c r="B382" t="s">
        <v>1836</v>
      </c>
      <c r="C382" t="s">
        <v>1099</v>
      </c>
      <c r="D382" s="115">
        <v>228000</v>
      </c>
      <c r="E382" s="31">
        <v>1</v>
      </c>
      <c r="F382" s="31">
        <v>0</v>
      </c>
      <c r="G382" s="147">
        <f t="shared" si="15"/>
        <v>0</v>
      </c>
      <c r="H382" s="31">
        <v>1</v>
      </c>
      <c r="I382" s="117">
        <v>1</v>
      </c>
      <c r="J382" s="31">
        <v>0</v>
      </c>
      <c r="K382" s="31">
        <v>0</v>
      </c>
      <c r="L382" s="147">
        <f t="shared" si="16"/>
        <v>0</v>
      </c>
      <c r="M382"/>
    </row>
    <row r="383" spans="1:13" x14ac:dyDescent="0.2">
      <c r="A383">
        <f t="shared" si="17"/>
        <v>377</v>
      </c>
      <c r="B383" t="s">
        <v>2506</v>
      </c>
      <c r="C383" t="s">
        <v>1036</v>
      </c>
      <c r="D383" s="115">
        <v>228000</v>
      </c>
      <c r="E383" s="31">
        <v>1</v>
      </c>
      <c r="F383" s="31">
        <v>0</v>
      </c>
      <c r="G383" s="147">
        <f t="shared" si="15"/>
        <v>0</v>
      </c>
      <c r="H383" s="31">
        <v>0</v>
      </c>
      <c r="I383" s="117">
        <v>0</v>
      </c>
      <c r="J383" s="31">
        <v>0</v>
      </c>
      <c r="K383" s="31">
        <v>0</v>
      </c>
      <c r="L383" s="147">
        <f t="shared" si="16"/>
        <v>0</v>
      </c>
      <c r="M383"/>
    </row>
    <row r="384" spans="1:13" x14ac:dyDescent="0.2">
      <c r="A384">
        <f t="shared" si="17"/>
        <v>378</v>
      </c>
      <c r="B384" t="s">
        <v>832</v>
      </c>
      <c r="C384" t="s">
        <v>1284</v>
      </c>
      <c r="D384" s="115">
        <v>225465</v>
      </c>
      <c r="E384" s="31">
        <v>1</v>
      </c>
      <c r="F384" s="31">
        <v>0</v>
      </c>
      <c r="G384" s="147">
        <f t="shared" si="15"/>
        <v>0</v>
      </c>
      <c r="H384" s="31">
        <v>1</v>
      </c>
      <c r="I384" s="117">
        <v>1</v>
      </c>
      <c r="J384" s="31">
        <v>0</v>
      </c>
      <c r="K384" s="31">
        <v>0</v>
      </c>
      <c r="L384" s="147">
        <f t="shared" si="16"/>
        <v>0</v>
      </c>
      <c r="M384"/>
    </row>
    <row r="385" spans="1:13" x14ac:dyDescent="0.2">
      <c r="A385">
        <f t="shared" si="17"/>
        <v>379</v>
      </c>
      <c r="B385" t="s">
        <v>2691</v>
      </c>
      <c r="C385" t="s">
        <v>1858</v>
      </c>
      <c r="D385" s="115">
        <v>225000</v>
      </c>
      <c r="E385" s="31">
        <v>1</v>
      </c>
      <c r="F385" s="31">
        <v>0</v>
      </c>
      <c r="G385" s="147">
        <f t="shared" si="15"/>
        <v>0</v>
      </c>
      <c r="H385" s="31">
        <v>0</v>
      </c>
      <c r="I385" s="117">
        <v>0</v>
      </c>
      <c r="J385" s="31">
        <v>0</v>
      </c>
      <c r="K385" s="31">
        <v>0</v>
      </c>
      <c r="L385" s="147">
        <f t="shared" si="16"/>
        <v>0</v>
      </c>
      <c r="M385"/>
    </row>
    <row r="386" spans="1:13" x14ac:dyDescent="0.2">
      <c r="A386">
        <f t="shared" si="17"/>
        <v>380</v>
      </c>
      <c r="B386" t="s">
        <v>2250</v>
      </c>
      <c r="C386" t="s">
        <v>2251</v>
      </c>
      <c r="D386" s="115">
        <v>225000</v>
      </c>
      <c r="E386" s="31">
        <v>1</v>
      </c>
      <c r="F386" s="31">
        <v>1</v>
      </c>
      <c r="G386" s="147">
        <f t="shared" si="15"/>
        <v>1</v>
      </c>
      <c r="H386" s="31">
        <v>0</v>
      </c>
      <c r="I386" s="117">
        <v>0</v>
      </c>
      <c r="J386" s="31">
        <v>0</v>
      </c>
      <c r="K386" s="31">
        <v>0</v>
      </c>
      <c r="L386" s="147">
        <f t="shared" si="16"/>
        <v>0</v>
      </c>
      <c r="M386"/>
    </row>
    <row r="387" spans="1:13" x14ac:dyDescent="0.2">
      <c r="A387">
        <f t="shared" si="17"/>
        <v>381</v>
      </c>
      <c r="B387" t="s">
        <v>527</v>
      </c>
      <c r="C387" t="s">
        <v>718</v>
      </c>
      <c r="D387" s="115">
        <v>224000</v>
      </c>
      <c r="E387" s="31">
        <v>2</v>
      </c>
      <c r="F387" s="31">
        <v>0</v>
      </c>
      <c r="G387" s="147">
        <f t="shared" si="15"/>
        <v>0</v>
      </c>
      <c r="H387" s="31">
        <v>2</v>
      </c>
      <c r="I387" s="117">
        <v>1</v>
      </c>
      <c r="J387" s="31">
        <v>1</v>
      </c>
      <c r="K387" s="31">
        <v>0</v>
      </c>
      <c r="L387" s="147">
        <f t="shared" si="16"/>
        <v>0</v>
      </c>
      <c r="M387"/>
    </row>
    <row r="388" spans="1:13" x14ac:dyDescent="0.2">
      <c r="A388">
        <f t="shared" si="17"/>
        <v>382</v>
      </c>
      <c r="B388" t="s">
        <v>3072</v>
      </c>
      <c r="C388" t="s">
        <v>5</v>
      </c>
      <c r="D388" s="115">
        <v>223000</v>
      </c>
      <c r="E388" s="31">
        <v>1</v>
      </c>
      <c r="F388" s="31">
        <v>0</v>
      </c>
      <c r="G388" s="147">
        <f t="shared" si="15"/>
        <v>0</v>
      </c>
      <c r="H388" s="31">
        <v>1</v>
      </c>
      <c r="I388" s="117">
        <v>1</v>
      </c>
      <c r="J388" s="31">
        <v>0</v>
      </c>
      <c r="K388" s="31">
        <v>0</v>
      </c>
      <c r="L388" s="147">
        <f t="shared" si="16"/>
        <v>0</v>
      </c>
      <c r="M388"/>
    </row>
    <row r="389" spans="1:13" x14ac:dyDescent="0.2">
      <c r="A389">
        <f t="shared" si="17"/>
        <v>383</v>
      </c>
      <c r="B389" t="s">
        <v>2090</v>
      </c>
      <c r="C389" t="s">
        <v>1099</v>
      </c>
      <c r="D389" s="115">
        <v>223000</v>
      </c>
      <c r="E389" s="31">
        <v>2</v>
      </c>
      <c r="F389" s="31">
        <v>0</v>
      </c>
      <c r="G389" s="147">
        <f t="shared" si="15"/>
        <v>0</v>
      </c>
      <c r="H389" s="31">
        <v>1</v>
      </c>
      <c r="I389" s="117">
        <v>0.5</v>
      </c>
      <c r="J389" s="31">
        <v>0</v>
      </c>
      <c r="K389" s="31">
        <v>0</v>
      </c>
      <c r="L389" s="147">
        <f t="shared" si="16"/>
        <v>0</v>
      </c>
      <c r="M389"/>
    </row>
    <row r="390" spans="1:13" x14ac:dyDescent="0.2">
      <c r="A390">
        <f t="shared" si="17"/>
        <v>384</v>
      </c>
      <c r="B390" t="s">
        <v>2550</v>
      </c>
      <c r="C390" t="s">
        <v>2551</v>
      </c>
      <c r="D390" s="115">
        <v>221500</v>
      </c>
      <c r="E390" s="31">
        <v>1</v>
      </c>
      <c r="F390" s="31">
        <v>0</v>
      </c>
      <c r="G390" s="147">
        <f t="shared" ref="G390:G453" si="18">+F390/E390</f>
        <v>0</v>
      </c>
      <c r="H390" s="31">
        <v>1</v>
      </c>
      <c r="I390" s="117">
        <v>1</v>
      </c>
      <c r="J390" s="31">
        <v>0</v>
      </c>
      <c r="K390" s="31">
        <v>0</v>
      </c>
      <c r="L390" s="147">
        <f t="shared" si="16"/>
        <v>0</v>
      </c>
      <c r="M390"/>
    </row>
    <row r="391" spans="1:13" x14ac:dyDescent="0.2">
      <c r="A391">
        <f t="shared" si="17"/>
        <v>385</v>
      </c>
      <c r="B391" t="s">
        <v>2493</v>
      </c>
      <c r="C391" t="s">
        <v>1258</v>
      </c>
      <c r="D391" s="115">
        <v>219000</v>
      </c>
      <c r="E391" s="31">
        <v>1</v>
      </c>
      <c r="F391" s="31">
        <v>0</v>
      </c>
      <c r="G391" s="147">
        <f t="shared" si="18"/>
        <v>0</v>
      </c>
      <c r="H391" s="31">
        <v>1</v>
      </c>
      <c r="I391" s="117">
        <v>1</v>
      </c>
      <c r="J391" s="31">
        <v>1</v>
      </c>
      <c r="K391" s="31">
        <v>0</v>
      </c>
      <c r="L391" s="147">
        <f t="shared" ref="L391:L454" si="19">IF(J391=0,0,K391/J391)</f>
        <v>0</v>
      </c>
      <c r="M391"/>
    </row>
    <row r="392" spans="1:13" x14ac:dyDescent="0.2">
      <c r="A392">
        <f t="shared" ref="A392:A455" si="20">+A391+1</f>
        <v>386</v>
      </c>
      <c r="B392" t="s">
        <v>793</v>
      </c>
      <c r="C392" t="s">
        <v>1036</v>
      </c>
      <c r="D392" s="115">
        <v>218500</v>
      </c>
      <c r="E392" s="31">
        <v>1</v>
      </c>
      <c r="F392" s="31">
        <v>0</v>
      </c>
      <c r="G392" s="147">
        <f t="shared" si="18"/>
        <v>0</v>
      </c>
      <c r="H392" s="31">
        <v>0</v>
      </c>
      <c r="I392" s="117">
        <v>0</v>
      </c>
      <c r="J392" s="31">
        <v>0</v>
      </c>
      <c r="K392" s="31">
        <v>0</v>
      </c>
      <c r="L392" s="147">
        <f t="shared" si="19"/>
        <v>0</v>
      </c>
      <c r="M392"/>
    </row>
    <row r="393" spans="1:13" x14ac:dyDescent="0.2">
      <c r="A393">
        <f t="shared" si="20"/>
        <v>387</v>
      </c>
      <c r="B393" t="s">
        <v>1214</v>
      </c>
      <c r="C393" t="s">
        <v>1036</v>
      </c>
      <c r="D393" s="115">
        <v>218000</v>
      </c>
      <c r="E393" s="31">
        <v>1</v>
      </c>
      <c r="F393" s="31">
        <v>0</v>
      </c>
      <c r="G393" s="147">
        <f t="shared" si="18"/>
        <v>0</v>
      </c>
      <c r="H393" s="31">
        <v>0</v>
      </c>
      <c r="I393" s="117">
        <v>0</v>
      </c>
      <c r="J393" s="31">
        <v>0</v>
      </c>
      <c r="K393" s="31">
        <v>0</v>
      </c>
      <c r="L393" s="147">
        <f t="shared" si="19"/>
        <v>0</v>
      </c>
      <c r="M393"/>
    </row>
    <row r="394" spans="1:13" x14ac:dyDescent="0.2">
      <c r="A394">
        <f t="shared" si="20"/>
        <v>388</v>
      </c>
      <c r="B394" t="s">
        <v>153</v>
      </c>
      <c r="C394" t="s">
        <v>197</v>
      </c>
      <c r="D394" s="115">
        <v>218000</v>
      </c>
      <c r="E394" s="31">
        <v>2</v>
      </c>
      <c r="F394" s="31">
        <v>0</v>
      </c>
      <c r="G394" s="147">
        <f t="shared" si="18"/>
        <v>0</v>
      </c>
      <c r="H394" s="31">
        <v>0</v>
      </c>
      <c r="I394" s="117">
        <v>0</v>
      </c>
      <c r="J394" s="31">
        <v>0</v>
      </c>
      <c r="K394" s="31">
        <v>0</v>
      </c>
      <c r="L394" s="147">
        <f t="shared" si="19"/>
        <v>0</v>
      </c>
      <c r="M394"/>
    </row>
    <row r="395" spans="1:13" x14ac:dyDescent="0.2">
      <c r="A395">
        <f t="shared" si="20"/>
        <v>389</v>
      </c>
      <c r="B395" t="s">
        <v>1540</v>
      </c>
      <c r="C395" t="s">
        <v>1541</v>
      </c>
      <c r="D395" s="115">
        <v>217500</v>
      </c>
      <c r="E395" s="31">
        <v>2</v>
      </c>
      <c r="F395" s="31">
        <v>0</v>
      </c>
      <c r="G395" s="147">
        <f t="shared" si="18"/>
        <v>0</v>
      </c>
      <c r="H395" s="31">
        <v>1</v>
      </c>
      <c r="I395" s="117">
        <v>0.5</v>
      </c>
      <c r="J395" s="31">
        <v>1</v>
      </c>
      <c r="K395" s="31">
        <v>0</v>
      </c>
      <c r="L395" s="147">
        <f t="shared" si="19"/>
        <v>0</v>
      </c>
      <c r="M395"/>
    </row>
    <row r="396" spans="1:13" x14ac:dyDescent="0.2">
      <c r="A396">
        <f t="shared" si="20"/>
        <v>390</v>
      </c>
      <c r="B396" t="s">
        <v>1569</v>
      </c>
      <c r="C396" t="s">
        <v>1099</v>
      </c>
      <c r="D396" s="115">
        <v>217000</v>
      </c>
      <c r="E396" s="31">
        <v>2</v>
      </c>
      <c r="F396" s="31">
        <v>0</v>
      </c>
      <c r="G396" s="147">
        <f t="shared" si="18"/>
        <v>0</v>
      </c>
      <c r="H396" s="31">
        <v>1</v>
      </c>
      <c r="I396" s="117">
        <v>0.5</v>
      </c>
      <c r="J396" s="31">
        <v>0</v>
      </c>
      <c r="K396" s="31">
        <v>0</v>
      </c>
      <c r="L396" s="147">
        <f t="shared" si="19"/>
        <v>0</v>
      </c>
      <c r="M396"/>
    </row>
    <row r="397" spans="1:13" x14ac:dyDescent="0.2">
      <c r="A397">
        <f t="shared" si="20"/>
        <v>391</v>
      </c>
      <c r="B397" t="s">
        <v>1739</v>
      </c>
      <c r="C397" t="s">
        <v>1180</v>
      </c>
      <c r="D397" s="115">
        <v>212500</v>
      </c>
      <c r="E397" s="31">
        <v>2</v>
      </c>
      <c r="F397" s="31">
        <v>0</v>
      </c>
      <c r="G397" s="147">
        <f t="shared" si="18"/>
        <v>0</v>
      </c>
      <c r="H397" s="31">
        <v>2</v>
      </c>
      <c r="I397" s="117">
        <v>1</v>
      </c>
      <c r="J397" s="31">
        <v>0</v>
      </c>
      <c r="K397" s="31">
        <v>0</v>
      </c>
      <c r="L397" s="147">
        <f t="shared" si="19"/>
        <v>0</v>
      </c>
      <c r="M397"/>
    </row>
    <row r="398" spans="1:13" x14ac:dyDescent="0.2">
      <c r="A398">
        <f t="shared" si="20"/>
        <v>392</v>
      </c>
      <c r="B398" t="s">
        <v>1072</v>
      </c>
      <c r="C398" t="s">
        <v>1921</v>
      </c>
      <c r="D398" s="115">
        <v>212000</v>
      </c>
      <c r="E398" s="31">
        <v>1</v>
      </c>
      <c r="F398" s="31">
        <v>1</v>
      </c>
      <c r="G398" s="147">
        <f t="shared" si="18"/>
        <v>1</v>
      </c>
      <c r="H398" s="31">
        <v>1</v>
      </c>
      <c r="I398" s="117">
        <v>1</v>
      </c>
      <c r="J398" s="31">
        <v>0</v>
      </c>
      <c r="K398" s="31">
        <v>0</v>
      </c>
      <c r="L398" s="147">
        <f t="shared" si="19"/>
        <v>0</v>
      </c>
      <c r="M398"/>
    </row>
    <row r="399" spans="1:13" x14ac:dyDescent="0.2">
      <c r="A399">
        <f t="shared" si="20"/>
        <v>393</v>
      </c>
      <c r="B399" t="s">
        <v>1630</v>
      </c>
      <c r="C399" t="s">
        <v>2025</v>
      </c>
      <c r="D399" s="115">
        <v>208000</v>
      </c>
      <c r="E399" s="31">
        <v>1</v>
      </c>
      <c r="F399" s="31">
        <v>0</v>
      </c>
      <c r="G399" s="147">
        <f t="shared" si="18"/>
        <v>0</v>
      </c>
      <c r="H399" s="31">
        <v>1</v>
      </c>
      <c r="I399" s="117">
        <v>1</v>
      </c>
      <c r="J399" s="31">
        <v>1</v>
      </c>
      <c r="K399" s="31">
        <v>0</v>
      </c>
      <c r="L399" s="147">
        <f t="shared" si="19"/>
        <v>0</v>
      </c>
      <c r="M399"/>
    </row>
    <row r="400" spans="1:13" x14ac:dyDescent="0.2">
      <c r="A400">
        <f t="shared" si="20"/>
        <v>394</v>
      </c>
      <c r="B400" t="s">
        <v>1252</v>
      </c>
      <c r="C400" t="s">
        <v>1253</v>
      </c>
      <c r="D400" s="115">
        <v>207500</v>
      </c>
      <c r="E400" s="31">
        <v>1</v>
      </c>
      <c r="F400" s="31">
        <v>0</v>
      </c>
      <c r="G400" s="147">
        <f t="shared" si="18"/>
        <v>0</v>
      </c>
      <c r="H400" s="31">
        <v>0</v>
      </c>
      <c r="I400" s="117">
        <v>0</v>
      </c>
      <c r="J400" s="31">
        <v>0</v>
      </c>
      <c r="K400" s="31">
        <v>0</v>
      </c>
      <c r="L400" s="147">
        <f t="shared" si="19"/>
        <v>0</v>
      </c>
      <c r="M400"/>
    </row>
    <row r="401" spans="1:13" x14ac:dyDescent="0.2">
      <c r="A401">
        <f t="shared" si="20"/>
        <v>395</v>
      </c>
      <c r="B401" t="s">
        <v>1917</v>
      </c>
      <c r="C401" t="s">
        <v>5</v>
      </c>
      <c r="D401" s="115">
        <v>205000</v>
      </c>
      <c r="E401" s="31">
        <v>1</v>
      </c>
      <c r="F401" s="31">
        <v>1</v>
      </c>
      <c r="G401" s="147">
        <f t="shared" si="18"/>
        <v>1</v>
      </c>
      <c r="H401" s="31">
        <v>1</v>
      </c>
      <c r="I401" s="117">
        <v>1</v>
      </c>
      <c r="J401" s="31">
        <v>0</v>
      </c>
      <c r="K401" s="31">
        <v>0</v>
      </c>
      <c r="L401" s="147">
        <f t="shared" si="19"/>
        <v>0</v>
      </c>
      <c r="M401"/>
    </row>
    <row r="402" spans="1:13" x14ac:dyDescent="0.2">
      <c r="A402">
        <f t="shared" si="20"/>
        <v>396</v>
      </c>
      <c r="B402" t="s">
        <v>1990</v>
      </c>
      <c r="C402" t="s">
        <v>1016</v>
      </c>
      <c r="D402" s="115">
        <v>205000</v>
      </c>
      <c r="E402" s="31">
        <v>1</v>
      </c>
      <c r="F402" s="31">
        <v>0</v>
      </c>
      <c r="G402" s="147">
        <f t="shared" si="18"/>
        <v>0</v>
      </c>
      <c r="H402" s="31">
        <v>0</v>
      </c>
      <c r="I402" s="117">
        <v>0</v>
      </c>
      <c r="J402" s="31">
        <v>0</v>
      </c>
      <c r="K402" s="31">
        <v>0</v>
      </c>
      <c r="L402" s="147">
        <f t="shared" si="19"/>
        <v>0</v>
      </c>
      <c r="M402"/>
    </row>
    <row r="403" spans="1:13" x14ac:dyDescent="0.2">
      <c r="A403">
        <f t="shared" si="20"/>
        <v>397</v>
      </c>
      <c r="B403" t="s">
        <v>290</v>
      </c>
      <c r="C403" t="s">
        <v>116</v>
      </c>
      <c r="D403" s="115">
        <v>205000</v>
      </c>
      <c r="E403" s="31">
        <v>1</v>
      </c>
      <c r="F403" s="31">
        <v>0</v>
      </c>
      <c r="G403" s="147">
        <f t="shared" si="18"/>
        <v>0</v>
      </c>
      <c r="H403" s="31">
        <v>0</v>
      </c>
      <c r="I403" s="117">
        <v>0</v>
      </c>
      <c r="J403" s="31">
        <v>0</v>
      </c>
      <c r="K403" s="31">
        <v>0</v>
      </c>
      <c r="L403" s="147">
        <f t="shared" si="19"/>
        <v>0</v>
      </c>
      <c r="M403"/>
    </row>
    <row r="404" spans="1:13" x14ac:dyDescent="0.2">
      <c r="A404">
        <f t="shared" si="20"/>
        <v>398</v>
      </c>
      <c r="B404" t="s">
        <v>3092</v>
      </c>
      <c r="C404" t="s">
        <v>731</v>
      </c>
      <c r="D404" s="115">
        <v>204995</v>
      </c>
      <c r="E404" s="31">
        <v>2</v>
      </c>
      <c r="F404" s="31">
        <v>0</v>
      </c>
      <c r="G404" s="147">
        <f t="shared" si="18"/>
        <v>0</v>
      </c>
      <c r="H404" s="31">
        <v>2</v>
      </c>
      <c r="I404" s="117">
        <v>1</v>
      </c>
      <c r="J404" s="31">
        <v>1</v>
      </c>
      <c r="K404" s="31">
        <v>0</v>
      </c>
      <c r="L404" s="147">
        <f t="shared" si="19"/>
        <v>0</v>
      </c>
      <c r="M404"/>
    </row>
    <row r="405" spans="1:13" x14ac:dyDescent="0.2">
      <c r="A405">
        <f t="shared" si="20"/>
        <v>399</v>
      </c>
      <c r="B405" t="s">
        <v>550</v>
      </c>
      <c r="C405" t="s">
        <v>1707</v>
      </c>
      <c r="D405" s="115">
        <v>204500</v>
      </c>
      <c r="E405" s="31">
        <v>4</v>
      </c>
      <c r="F405" s="31">
        <v>1</v>
      </c>
      <c r="G405" s="147">
        <f t="shared" si="18"/>
        <v>0.25</v>
      </c>
      <c r="H405" s="31">
        <v>0</v>
      </c>
      <c r="I405" s="117">
        <v>0</v>
      </c>
      <c r="J405" s="31">
        <v>0</v>
      </c>
      <c r="K405" s="31">
        <v>0</v>
      </c>
      <c r="L405" s="147">
        <f t="shared" si="19"/>
        <v>0</v>
      </c>
      <c r="M405"/>
    </row>
    <row r="406" spans="1:13" x14ac:dyDescent="0.2">
      <c r="A406">
        <f t="shared" si="20"/>
        <v>400</v>
      </c>
      <c r="B406" t="s">
        <v>1692</v>
      </c>
      <c r="C406" t="s">
        <v>2029</v>
      </c>
      <c r="D406" s="115">
        <v>204000</v>
      </c>
      <c r="E406" s="31">
        <v>1</v>
      </c>
      <c r="F406" s="31">
        <v>0</v>
      </c>
      <c r="G406" s="147">
        <f t="shared" si="18"/>
        <v>0</v>
      </c>
      <c r="H406" s="31">
        <v>1</v>
      </c>
      <c r="I406" s="117">
        <v>1</v>
      </c>
      <c r="J406" s="31">
        <v>1</v>
      </c>
      <c r="K406" s="31">
        <v>0</v>
      </c>
      <c r="L406" s="147">
        <f t="shared" si="19"/>
        <v>0</v>
      </c>
      <c r="M406"/>
    </row>
    <row r="407" spans="1:13" x14ac:dyDescent="0.2">
      <c r="A407">
        <f t="shared" si="20"/>
        <v>401</v>
      </c>
      <c r="B407" t="s">
        <v>1742</v>
      </c>
      <c r="C407" t="s">
        <v>1840</v>
      </c>
      <c r="D407" s="115">
        <v>202590</v>
      </c>
      <c r="E407" s="31">
        <v>3</v>
      </c>
      <c r="F407" s="31">
        <v>1</v>
      </c>
      <c r="G407" s="147">
        <f t="shared" si="18"/>
        <v>0.33333333333333331</v>
      </c>
      <c r="H407" s="31">
        <v>1</v>
      </c>
      <c r="I407" s="117">
        <v>0.33333333333333331</v>
      </c>
      <c r="J407" s="31">
        <v>1</v>
      </c>
      <c r="K407" s="31">
        <v>0</v>
      </c>
      <c r="L407" s="147">
        <f t="shared" si="19"/>
        <v>0</v>
      </c>
      <c r="M407"/>
    </row>
    <row r="408" spans="1:13" x14ac:dyDescent="0.2">
      <c r="A408">
        <f t="shared" si="20"/>
        <v>402</v>
      </c>
      <c r="B408" t="s">
        <v>847</v>
      </c>
      <c r="C408" t="s">
        <v>1036</v>
      </c>
      <c r="D408" s="115">
        <v>200000</v>
      </c>
      <c r="E408" s="31">
        <v>1</v>
      </c>
      <c r="F408" s="31">
        <v>0</v>
      </c>
      <c r="G408" s="147">
        <f t="shared" si="18"/>
        <v>0</v>
      </c>
      <c r="H408" s="31">
        <v>1</v>
      </c>
      <c r="I408" s="117">
        <v>1</v>
      </c>
      <c r="J408" s="31">
        <v>0</v>
      </c>
      <c r="K408" s="31">
        <v>0</v>
      </c>
      <c r="L408" s="147">
        <f t="shared" si="19"/>
        <v>0</v>
      </c>
      <c r="M408"/>
    </row>
    <row r="409" spans="1:13" x14ac:dyDescent="0.2">
      <c r="A409">
        <f t="shared" si="20"/>
        <v>403</v>
      </c>
      <c r="B409" t="s">
        <v>1634</v>
      </c>
      <c r="C409" t="s">
        <v>368</v>
      </c>
      <c r="D409" s="115">
        <v>200000</v>
      </c>
      <c r="E409" s="31">
        <v>1</v>
      </c>
      <c r="F409" s="31">
        <v>1</v>
      </c>
      <c r="G409" s="147">
        <f t="shared" si="18"/>
        <v>1</v>
      </c>
      <c r="H409" s="31">
        <v>0</v>
      </c>
      <c r="I409" s="117">
        <v>0</v>
      </c>
      <c r="J409" s="31">
        <v>0</v>
      </c>
      <c r="K409" s="31">
        <v>0</v>
      </c>
      <c r="L409" s="147">
        <f t="shared" si="19"/>
        <v>0</v>
      </c>
      <c r="M409"/>
    </row>
    <row r="410" spans="1:13" x14ac:dyDescent="0.2">
      <c r="A410">
        <f t="shared" si="20"/>
        <v>404</v>
      </c>
      <c r="B410" t="s">
        <v>2306</v>
      </c>
      <c r="C410" t="s">
        <v>1854</v>
      </c>
      <c r="D410" s="115">
        <v>199900</v>
      </c>
      <c r="E410" s="31">
        <v>1</v>
      </c>
      <c r="F410" s="31">
        <v>0</v>
      </c>
      <c r="G410" s="147">
        <f t="shared" si="18"/>
        <v>0</v>
      </c>
      <c r="H410" s="31">
        <v>1</v>
      </c>
      <c r="I410" s="117">
        <v>1</v>
      </c>
      <c r="J410" s="31">
        <v>0</v>
      </c>
      <c r="K410" s="31">
        <v>0</v>
      </c>
      <c r="L410" s="147">
        <f t="shared" si="19"/>
        <v>0</v>
      </c>
      <c r="M410"/>
    </row>
    <row r="411" spans="1:13" x14ac:dyDescent="0.2">
      <c r="A411">
        <f t="shared" si="20"/>
        <v>405</v>
      </c>
      <c r="B411" t="s">
        <v>2625</v>
      </c>
      <c r="C411" t="s">
        <v>2083</v>
      </c>
      <c r="D411" s="115">
        <v>198000</v>
      </c>
      <c r="E411" s="31">
        <v>1</v>
      </c>
      <c r="F411" s="31">
        <v>0</v>
      </c>
      <c r="G411" s="147">
        <f t="shared" si="18"/>
        <v>0</v>
      </c>
      <c r="H411" s="31">
        <v>0</v>
      </c>
      <c r="I411" s="117">
        <v>0</v>
      </c>
      <c r="J411" s="31">
        <v>0</v>
      </c>
      <c r="K411" s="31">
        <v>0</v>
      </c>
      <c r="L411" s="147">
        <f t="shared" si="19"/>
        <v>0</v>
      </c>
      <c r="M411"/>
    </row>
    <row r="412" spans="1:13" x14ac:dyDescent="0.2">
      <c r="A412">
        <f t="shared" si="20"/>
        <v>406</v>
      </c>
      <c r="B412" t="s">
        <v>1946</v>
      </c>
      <c r="C412" t="s">
        <v>1840</v>
      </c>
      <c r="D412" s="115">
        <v>198000</v>
      </c>
      <c r="E412" s="31">
        <v>1</v>
      </c>
      <c r="F412" s="31">
        <v>0</v>
      </c>
      <c r="G412" s="147">
        <f t="shared" si="18"/>
        <v>0</v>
      </c>
      <c r="H412" s="31">
        <v>1</v>
      </c>
      <c r="I412" s="117">
        <v>1</v>
      </c>
      <c r="J412" s="31">
        <v>0</v>
      </c>
      <c r="K412" s="31">
        <v>0</v>
      </c>
      <c r="L412" s="147">
        <f t="shared" si="19"/>
        <v>0</v>
      </c>
      <c r="M412"/>
    </row>
    <row r="413" spans="1:13" x14ac:dyDescent="0.2">
      <c r="A413">
        <f t="shared" si="20"/>
        <v>407</v>
      </c>
      <c r="B413" t="s">
        <v>1387</v>
      </c>
      <c r="C413" t="s">
        <v>1036</v>
      </c>
      <c r="D413" s="115">
        <v>197000</v>
      </c>
      <c r="E413" s="31">
        <v>1</v>
      </c>
      <c r="F413" s="31">
        <v>0</v>
      </c>
      <c r="G413" s="147">
        <f t="shared" si="18"/>
        <v>0</v>
      </c>
      <c r="H413" s="31">
        <v>1</v>
      </c>
      <c r="I413" s="117">
        <v>1</v>
      </c>
      <c r="J413" s="31">
        <v>0</v>
      </c>
      <c r="K413" s="31">
        <v>0</v>
      </c>
      <c r="L413" s="147">
        <f t="shared" si="19"/>
        <v>0</v>
      </c>
      <c r="M413"/>
    </row>
    <row r="414" spans="1:13" x14ac:dyDescent="0.2">
      <c r="A414">
        <f t="shared" si="20"/>
        <v>408</v>
      </c>
      <c r="B414" t="s">
        <v>2284</v>
      </c>
      <c r="C414" t="s">
        <v>1751</v>
      </c>
      <c r="D414" s="115">
        <v>196000</v>
      </c>
      <c r="E414" s="31">
        <v>1</v>
      </c>
      <c r="F414" s="31">
        <v>0</v>
      </c>
      <c r="G414" s="147">
        <f t="shared" si="18"/>
        <v>0</v>
      </c>
      <c r="H414" s="31">
        <v>0</v>
      </c>
      <c r="I414" s="117">
        <v>0</v>
      </c>
      <c r="J414" s="31">
        <v>0</v>
      </c>
      <c r="K414" s="31">
        <v>0</v>
      </c>
      <c r="L414" s="147">
        <f t="shared" si="19"/>
        <v>0</v>
      </c>
      <c r="M414"/>
    </row>
    <row r="415" spans="1:13" x14ac:dyDescent="0.2">
      <c r="A415">
        <f t="shared" si="20"/>
        <v>409</v>
      </c>
      <c r="B415" t="s">
        <v>3132</v>
      </c>
      <c r="C415" t="s">
        <v>3133</v>
      </c>
      <c r="D415" s="115">
        <v>195900</v>
      </c>
      <c r="E415" s="31">
        <v>1</v>
      </c>
      <c r="F415" s="31">
        <v>0</v>
      </c>
      <c r="G415" s="147">
        <f t="shared" si="18"/>
        <v>0</v>
      </c>
      <c r="H415" s="31">
        <v>1</v>
      </c>
      <c r="I415" s="117">
        <v>1</v>
      </c>
      <c r="J415" s="31">
        <v>0</v>
      </c>
      <c r="K415" s="31">
        <v>0</v>
      </c>
      <c r="L415" s="147">
        <f t="shared" si="19"/>
        <v>0</v>
      </c>
      <c r="M415"/>
    </row>
    <row r="416" spans="1:13" x14ac:dyDescent="0.2">
      <c r="A416">
        <f t="shared" si="20"/>
        <v>410</v>
      </c>
      <c r="B416" t="s">
        <v>1752</v>
      </c>
      <c r="C416" t="s">
        <v>1099</v>
      </c>
      <c r="D416" s="115">
        <v>195000</v>
      </c>
      <c r="E416" s="31">
        <v>1</v>
      </c>
      <c r="F416" s="31">
        <v>0</v>
      </c>
      <c r="G416" s="147">
        <f t="shared" si="18"/>
        <v>0</v>
      </c>
      <c r="H416" s="31">
        <v>0</v>
      </c>
      <c r="I416" s="117">
        <v>0</v>
      </c>
      <c r="J416" s="31">
        <v>0</v>
      </c>
      <c r="K416" s="31">
        <v>0</v>
      </c>
      <c r="L416" s="147">
        <f t="shared" si="19"/>
        <v>0</v>
      </c>
      <c r="M416"/>
    </row>
    <row r="417" spans="1:13" x14ac:dyDescent="0.2">
      <c r="A417">
        <f t="shared" si="20"/>
        <v>411</v>
      </c>
      <c r="B417" t="s">
        <v>183</v>
      </c>
      <c r="C417" t="s">
        <v>1099</v>
      </c>
      <c r="D417" s="115">
        <v>195000</v>
      </c>
      <c r="E417" s="31">
        <v>1</v>
      </c>
      <c r="F417" s="31">
        <v>0</v>
      </c>
      <c r="G417" s="147">
        <f t="shared" si="18"/>
        <v>0</v>
      </c>
      <c r="H417" s="31">
        <v>0</v>
      </c>
      <c r="I417" s="117">
        <v>0</v>
      </c>
      <c r="J417" s="31">
        <v>0</v>
      </c>
      <c r="K417" s="31">
        <v>0</v>
      </c>
      <c r="L417" s="147">
        <f t="shared" si="19"/>
        <v>0</v>
      </c>
      <c r="M417"/>
    </row>
    <row r="418" spans="1:13" x14ac:dyDescent="0.2">
      <c r="A418">
        <f t="shared" si="20"/>
        <v>412</v>
      </c>
      <c r="B418" t="s">
        <v>1687</v>
      </c>
      <c r="C418" t="s">
        <v>1751</v>
      </c>
      <c r="D418" s="115">
        <v>192500</v>
      </c>
      <c r="E418" s="31">
        <v>1</v>
      </c>
      <c r="F418" s="31">
        <v>0</v>
      </c>
      <c r="G418" s="147">
        <f t="shared" si="18"/>
        <v>0</v>
      </c>
      <c r="H418" s="31">
        <v>1</v>
      </c>
      <c r="I418" s="117">
        <v>1</v>
      </c>
      <c r="J418" s="31">
        <v>0</v>
      </c>
      <c r="K418" s="31">
        <v>0</v>
      </c>
      <c r="L418" s="147">
        <f t="shared" si="19"/>
        <v>0</v>
      </c>
      <c r="M418"/>
    </row>
    <row r="419" spans="1:13" x14ac:dyDescent="0.2">
      <c r="A419">
        <f t="shared" si="20"/>
        <v>413</v>
      </c>
      <c r="B419" t="s">
        <v>1077</v>
      </c>
      <c r="C419" t="s">
        <v>1840</v>
      </c>
      <c r="D419" s="115">
        <v>192000</v>
      </c>
      <c r="E419" s="31">
        <v>1</v>
      </c>
      <c r="F419" s="31">
        <v>1</v>
      </c>
      <c r="G419" s="147">
        <f t="shared" si="18"/>
        <v>1</v>
      </c>
      <c r="H419" s="31">
        <v>1</v>
      </c>
      <c r="I419" s="117">
        <v>1</v>
      </c>
      <c r="J419" s="31">
        <v>0</v>
      </c>
      <c r="K419" s="31">
        <v>0</v>
      </c>
      <c r="L419" s="147">
        <f t="shared" si="19"/>
        <v>0</v>
      </c>
      <c r="M419"/>
    </row>
    <row r="420" spans="1:13" x14ac:dyDescent="0.2">
      <c r="A420">
        <f t="shared" si="20"/>
        <v>414</v>
      </c>
      <c r="B420" t="s">
        <v>3308</v>
      </c>
      <c r="C420" t="s">
        <v>1099</v>
      </c>
      <c r="D420" s="115">
        <v>192000</v>
      </c>
      <c r="E420" s="31">
        <v>1</v>
      </c>
      <c r="F420" s="31">
        <v>0</v>
      </c>
      <c r="G420" s="147">
        <f t="shared" si="18"/>
        <v>0</v>
      </c>
      <c r="H420" s="31">
        <v>0</v>
      </c>
      <c r="I420" s="117">
        <v>0</v>
      </c>
      <c r="J420" s="31">
        <v>0</v>
      </c>
      <c r="K420" s="31">
        <v>0</v>
      </c>
      <c r="L420" s="147">
        <f t="shared" si="19"/>
        <v>0</v>
      </c>
      <c r="M420"/>
    </row>
    <row r="421" spans="1:13" x14ac:dyDescent="0.2">
      <c r="A421">
        <f t="shared" si="20"/>
        <v>415</v>
      </c>
      <c r="B421" t="s">
        <v>1085</v>
      </c>
      <c r="C421" t="s">
        <v>5</v>
      </c>
      <c r="D421" s="115">
        <v>190000</v>
      </c>
      <c r="E421" s="31">
        <v>1</v>
      </c>
      <c r="F421" s="31">
        <v>1</v>
      </c>
      <c r="G421" s="147">
        <f t="shared" si="18"/>
        <v>1</v>
      </c>
      <c r="H421" s="31">
        <v>1</v>
      </c>
      <c r="I421" s="117">
        <v>1</v>
      </c>
      <c r="J421" s="31">
        <v>0</v>
      </c>
      <c r="K421" s="31">
        <v>0</v>
      </c>
      <c r="L421" s="147">
        <f t="shared" si="19"/>
        <v>0</v>
      </c>
      <c r="M421"/>
    </row>
    <row r="422" spans="1:13" x14ac:dyDescent="0.2">
      <c r="A422">
        <f t="shared" si="20"/>
        <v>416</v>
      </c>
      <c r="B422" t="s">
        <v>1088</v>
      </c>
      <c r="C422" t="s">
        <v>1036</v>
      </c>
      <c r="D422" s="115">
        <v>190000</v>
      </c>
      <c r="E422" s="31">
        <v>1</v>
      </c>
      <c r="F422" s="31">
        <v>0</v>
      </c>
      <c r="G422" s="147">
        <f t="shared" si="18"/>
        <v>0</v>
      </c>
      <c r="H422" s="31">
        <v>0</v>
      </c>
      <c r="I422" s="117">
        <v>0</v>
      </c>
      <c r="J422" s="31">
        <v>0</v>
      </c>
      <c r="K422" s="31">
        <v>0</v>
      </c>
      <c r="L422" s="147">
        <f t="shared" si="19"/>
        <v>0</v>
      </c>
      <c r="M422"/>
    </row>
    <row r="423" spans="1:13" x14ac:dyDescent="0.2">
      <c r="A423">
        <f t="shared" si="20"/>
        <v>417</v>
      </c>
      <c r="B423" t="s">
        <v>66</v>
      </c>
      <c r="C423" t="s">
        <v>1036</v>
      </c>
      <c r="D423" s="115">
        <v>188000</v>
      </c>
      <c r="E423" s="31">
        <v>2</v>
      </c>
      <c r="F423" s="31">
        <v>0</v>
      </c>
      <c r="G423" s="147">
        <f t="shared" si="18"/>
        <v>0</v>
      </c>
      <c r="H423" s="31">
        <v>0</v>
      </c>
      <c r="I423" s="117">
        <v>0</v>
      </c>
      <c r="J423" s="31">
        <v>0</v>
      </c>
      <c r="K423" s="31">
        <v>0</v>
      </c>
      <c r="L423" s="147">
        <f t="shared" si="19"/>
        <v>0</v>
      </c>
      <c r="M423"/>
    </row>
    <row r="424" spans="1:13" x14ac:dyDescent="0.2">
      <c r="A424">
        <f t="shared" si="20"/>
        <v>418</v>
      </c>
      <c r="B424" t="s">
        <v>1838</v>
      </c>
      <c r="C424" t="s">
        <v>1099</v>
      </c>
      <c r="D424" s="115">
        <v>187500</v>
      </c>
      <c r="E424" s="31">
        <v>1</v>
      </c>
      <c r="F424" s="31">
        <v>0</v>
      </c>
      <c r="G424" s="147">
        <f t="shared" si="18"/>
        <v>0</v>
      </c>
      <c r="H424" s="31">
        <v>0</v>
      </c>
      <c r="I424" s="117">
        <v>0</v>
      </c>
      <c r="J424" s="31">
        <v>0</v>
      </c>
      <c r="K424" s="31">
        <v>0</v>
      </c>
      <c r="L424" s="147">
        <f t="shared" si="19"/>
        <v>0</v>
      </c>
      <c r="M424"/>
    </row>
    <row r="425" spans="1:13" x14ac:dyDescent="0.2">
      <c r="A425">
        <f t="shared" si="20"/>
        <v>419</v>
      </c>
      <c r="B425" t="s">
        <v>2010</v>
      </c>
      <c r="C425" t="s">
        <v>1286</v>
      </c>
      <c r="D425" s="115">
        <v>186000</v>
      </c>
      <c r="E425" s="31">
        <v>2</v>
      </c>
      <c r="F425" s="31">
        <v>0</v>
      </c>
      <c r="G425" s="147">
        <f t="shared" si="18"/>
        <v>0</v>
      </c>
      <c r="H425" s="31">
        <v>1</v>
      </c>
      <c r="I425" s="117">
        <v>0.5</v>
      </c>
      <c r="J425" s="31">
        <v>1</v>
      </c>
      <c r="K425" s="31">
        <v>0</v>
      </c>
      <c r="L425" s="147">
        <f t="shared" si="19"/>
        <v>0</v>
      </c>
      <c r="M425"/>
    </row>
    <row r="426" spans="1:13" x14ac:dyDescent="0.2">
      <c r="A426">
        <f t="shared" si="20"/>
        <v>420</v>
      </c>
      <c r="B426" t="s">
        <v>1211</v>
      </c>
      <c r="C426" t="s">
        <v>1843</v>
      </c>
      <c r="D426" s="115">
        <v>186000</v>
      </c>
      <c r="E426" s="31">
        <v>3</v>
      </c>
      <c r="F426" s="31">
        <v>0</v>
      </c>
      <c r="G426" s="147">
        <f t="shared" si="18"/>
        <v>0</v>
      </c>
      <c r="H426" s="31">
        <v>3</v>
      </c>
      <c r="I426" s="117">
        <v>1</v>
      </c>
      <c r="J426" s="31">
        <v>0</v>
      </c>
      <c r="K426" s="31">
        <v>0</v>
      </c>
      <c r="L426" s="147">
        <f t="shared" si="19"/>
        <v>0</v>
      </c>
      <c r="M426"/>
    </row>
    <row r="427" spans="1:13" x14ac:dyDescent="0.2">
      <c r="A427">
        <f t="shared" si="20"/>
        <v>421</v>
      </c>
      <c r="B427" t="s">
        <v>1650</v>
      </c>
      <c r="C427" t="s">
        <v>1099</v>
      </c>
      <c r="D427" s="115">
        <v>185250</v>
      </c>
      <c r="E427" s="31">
        <v>4</v>
      </c>
      <c r="F427" s="31">
        <v>0</v>
      </c>
      <c r="G427" s="147">
        <f t="shared" si="18"/>
        <v>0</v>
      </c>
      <c r="H427" s="31">
        <v>4</v>
      </c>
      <c r="I427" s="117">
        <v>1</v>
      </c>
      <c r="J427" s="31">
        <v>0</v>
      </c>
      <c r="K427" s="31">
        <v>0</v>
      </c>
      <c r="L427" s="147">
        <f t="shared" si="19"/>
        <v>0</v>
      </c>
      <c r="M427"/>
    </row>
    <row r="428" spans="1:13" x14ac:dyDescent="0.2">
      <c r="A428">
        <f t="shared" si="20"/>
        <v>422</v>
      </c>
      <c r="B428" t="s">
        <v>28</v>
      </c>
      <c r="C428" t="s">
        <v>1031</v>
      </c>
      <c r="D428" s="115">
        <v>185000</v>
      </c>
      <c r="E428" s="31">
        <v>2</v>
      </c>
      <c r="F428" s="31">
        <v>0</v>
      </c>
      <c r="G428" s="147">
        <f t="shared" si="18"/>
        <v>0</v>
      </c>
      <c r="H428" s="31">
        <v>0</v>
      </c>
      <c r="I428" s="117">
        <v>0</v>
      </c>
      <c r="J428" s="31">
        <v>0</v>
      </c>
      <c r="K428" s="31">
        <v>0</v>
      </c>
      <c r="L428" s="147">
        <f t="shared" si="19"/>
        <v>0</v>
      </c>
      <c r="M428"/>
    </row>
    <row r="429" spans="1:13" x14ac:dyDescent="0.2">
      <c r="A429">
        <f t="shared" si="20"/>
        <v>423</v>
      </c>
      <c r="B429" t="s">
        <v>2716</v>
      </c>
      <c r="C429" t="s">
        <v>1751</v>
      </c>
      <c r="D429" s="115">
        <v>184900</v>
      </c>
      <c r="E429" s="31">
        <v>1</v>
      </c>
      <c r="F429" s="31">
        <v>0</v>
      </c>
      <c r="G429" s="147">
        <f t="shared" si="18"/>
        <v>0</v>
      </c>
      <c r="H429" s="31">
        <v>1</v>
      </c>
      <c r="I429" s="117">
        <v>1</v>
      </c>
      <c r="J429" s="31">
        <v>0</v>
      </c>
      <c r="K429" s="31">
        <v>0</v>
      </c>
      <c r="L429" s="147">
        <f t="shared" si="19"/>
        <v>0</v>
      </c>
      <c r="M429"/>
    </row>
    <row r="430" spans="1:13" x14ac:dyDescent="0.2">
      <c r="A430">
        <f t="shared" si="20"/>
        <v>424</v>
      </c>
      <c r="B430" t="s">
        <v>1299</v>
      </c>
      <c r="C430" t="s">
        <v>1036</v>
      </c>
      <c r="D430" s="115">
        <v>182000</v>
      </c>
      <c r="E430" s="31">
        <v>1</v>
      </c>
      <c r="F430" s="31">
        <v>0</v>
      </c>
      <c r="G430" s="147">
        <f t="shared" si="18"/>
        <v>0</v>
      </c>
      <c r="H430" s="31">
        <v>0</v>
      </c>
      <c r="I430" s="117">
        <v>0</v>
      </c>
      <c r="J430" s="31">
        <v>0</v>
      </c>
      <c r="K430" s="31">
        <v>0</v>
      </c>
      <c r="L430" s="147">
        <f t="shared" si="19"/>
        <v>0</v>
      </c>
      <c r="M430"/>
    </row>
    <row r="431" spans="1:13" x14ac:dyDescent="0.2">
      <c r="A431">
        <f t="shared" si="20"/>
        <v>425</v>
      </c>
      <c r="B431" t="s">
        <v>1932</v>
      </c>
      <c r="C431" t="s">
        <v>1840</v>
      </c>
      <c r="D431" s="115">
        <v>180000</v>
      </c>
      <c r="E431" s="31">
        <v>1</v>
      </c>
      <c r="F431" s="31">
        <v>0</v>
      </c>
      <c r="G431" s="147">
        <f t="shared" si="18"/>
        <v>0</v>
      </c>
      <c r="H431" s="31">
        <v>0</v>
      </c>
      <c r="I431" s="117">
        <v>0</v>
      </c>
      <c r="J431" s="31">
        <v>0</v>
      </c>
      <c r="K431" s="31">
        <v>0</v>
      </c>
      <c r="L431" s="147">
        <f t="shared" si="19"/>
        <v>0</v>
      </c>
      <c r="M431"/>
    </row>
    <row r="432" spans="1:13" x14ac:dyDescent="0.2">
      <c r="A432">
        <f t="shared" si="20"/>
        <v>426</v>
      </c>
      <c r="B432" t="s">
        <v>2988</v>
      </c>
      <c r="C432" t="s">
        <v>1036</v>
      </c>
      <c r="D432" s="115">
        <v>179500</v>
      </c>
      <c r="E432" s="31">
        <v>1</v>
      </c>
      <c r="F432" s="31">
        <v>0</v>
      </c>
      <c r="G432" s="147">
        <f t="shared" si="18"/>
        <v>0</v>
      </c>
      <c r="H432" s="31">
        <v>1</v>
      </c>
      <c r="I432" s="117">
        <v>1</v>
      </c>
      <c r="J432" s="31">
        <v>1</v>
      </c>
      <c r="K432" s="31">
        <v>0</v>
      </c>
      <c r="L432" s="147">
        <f t="shared" si="19"/>
        <v>0</v>
      </c>
      <c r="M432"/>
    </row>
    <row r="433" spans="1:13" x14ac:dyDescent="0.2">
      <c r="A433">
        <f t="shared" si="20"/>
        <v>427</v>
      </c>
      <c r="B433" t="s">
        <v>488</v>
      </c>
      <c r="C433" t="s">
        <v>666</v>
      </c>
      <c r="D433" s="115">
        <v>179000</v>
      </c>
      <c r="E433" s="31">
        <v>1</v>
      </c>
      <c r="F433" s="31">
        <v>0</v>
      </c>
      <c r="G433" s="147">
        <f t="shared" si="18"/>
        <v>0</v>
      </c>
      <c r="H433" s="31">
        <v>0</v>
      </c>
      <c r="I433" s="117">
        <v>0</v>
      </c>
      <c r="J433" s="31">
        <v>0</v>
      </c>
      <c r="K433" s="31">
        <v>0</v>
      </c>
      <c r="L433" s="147">
        <f t="shared" si="19"/>
        <v>0</v>
      </c>
      <c r="M433"/>
    </row>
    <row r="434" spans="1:13" x14ac:dyDescent="0.2">
      <c r="A434">
        <f t="shared" si="20"/>
        <v>428</v>
      </c>
      <c r="B434" t="s">
        <v>1147</v>
      </c>
      <c r="C434" t="s">
        <v>1842</v>
      </c>
      <c r="D434" s="115">
        <v>179000</v>
      </c>
      <c r="E434" s="31">
        <v>1</v>
      </c>
      <c r="F434" s="31">
        <v>0</v>
      </c>
      <c r="G434" s="147">
        <f t="shared" si="18"/>
        <v>0</v>
      </c>
      <c r="H434" s="31">
        <v>1</v>
      </c>
      <c r="I434" s="117">
        <v>1</v>
      </c>
      <c r="J434" s="31">
        <v>0</v>
      </c>
      <c r="K434" s="31">
        <v>0</v>
      </c>
      <c r="L434" s="147">
        <f t="shared" si="19"/>
        <v>0</v>
      </c>
      <c r="M434"/>
    </row>
    <row r="435" spans="1:13" x14ac:dyDescent="0.2">
      <c r="A435">
        <f t="shared" si="20"/>
        <v>429</v>
      </c>
      <c r="B435" t="s">
        <v>1833</v>
      </c>
      <c r="C435" t="s">
        <v>1036</v>
      </c>
      <c r="D435" s="115">
        <v>175000</v>
      </c>
      <c r="E435" s="31">
        <v>1</v>
      </c>
      <c r="F435" s="31">
        <v>0</v>
      </c>
      <c r="G435" s="147">
        <f t="shared" si="18"/>
        <v>0</v>
      </c>
      <c r="H435" s="31">
        <v>1</v>
      </c>
      <c r="I435" s="117">
        <v>1</v>
      </c>
      <c r="J435" s="31">
        <v>0</v>
      </c>
      <c r="K435" s="31">
        <v>0</v>
      </c>
      <c r="L435" s="147">
        <f t="shared" si="19"/>
        <v>0</v>
      </c>
      <c r="M435"/>
    </row>
    <row r="436" spans="1:13" x14ac:dyDescent="0.2">
      <c r="A436">
        <f t="shared" si="20"/>
        <v>430</v>
      </c>
      <c r="B436" t="s">
        <v>1536</v>
      </c>
      <c r="C436" t="s">
        <v>1258</v>
      </c>
      <c r="D436" s="115">
        <v>174900</v>
      </c>
      <c r="E436" s="31">
        <v>2</v>
      </c>
      <c r="F436" s="31">
        <v>0</v>
      </c>
      <c r="G436" s="147">
        <f t="shared" si="18"/>
        <v>0</v>
      </c>
      <c r="H436" s="31">
        <v>1</v>
      </c>
      <c r="I436" s="117">
        <v>0.5</v>
      </c>
      <c r="J436" s="31">
        <v>0</v>
      </c>
      <c r="K436" s="31">
        <v>0</v>
      </c>
      <c r="L436" s="147">
        <f t="shared" si="19"/>
        <v>0</v>
      </c>
      <c r="M436"/>
    </row>
    <row r="437" spans="1:13" x14ac:dyDescent="0.2">
      <c r="A437">
        <f t="shared" si="20"/>
        <v>431</v>
      </c>
      <c r="B437" t="s">
        <v>1862</v>
      </c>
      <c r="C437" t="s">
        <v>1258</v>
      </c>
      <c r="D437" s="115">
        <v>172000</v>
      </c>
      <c r="E437" s="31">
        <v>1</v>
      </c>
      <c r="F437" s="31">
        <v>1</v>
      </c>
      <c r="G437" s="147">
        <f t="shared" si="18"/>
        <v>1</v>
      </c>
      <c r="H437" s="31">
        <v>0</v>
      </c>
      <c r="I437" s="117">
        <v>0</v>
      </c>
      <c r="J437" s="31">
        <v>0</v>
      </c>
      <c r="K437" s="31">
        <v>0</v>
      </c>
      <c r="L437" s="147">
        <f t="shared" si="19"/>
        <v>0</v>
      </c>
      <c r="M437"/>
    </row>
    <row r="438" spans="1:13" x14ac:dyDescent="0.2">
      <c r="A438">
        <f t="shared" si="20"/>
        <v>432</v>
      </c>
      <c r="B438" t="s">
        <v>358</v>
      </c>
      <c r="C438" t="s">
        <v>359</v>
      </c>
      <c r="D438" s="115">
        <v>171000</v>
      </c>
      <c r="E438" s="31">
        <v>1</v>
      </c>
      <c r="F438" s="31">
        <v>0</v>
      </c>
      <c r="G438" s="147">
        <f t="shared" si="18"/>
        <v>0</v>
      </c>
      <c r="H438" s="31">
        <v>0</v>
      </c>
      <c r="I438" s="117">
        <v>0</v>
      </c>
      <c r="J438" s="31">
        <v>0</v>
      </c>
      <c r="K438" s="31">
        <v>0</v>
      </c>
      <c r="L438" s="147">
        <f t="shared" si="19"/>
        <v>0</v>
      </c>
      <c r="M438"/>
    </row>
    <row r="439" spans="1:13" x14ac:dyDescent="0.2">
      <c r="A439">
        <f t="shared" si="20"/>
        <v>433</v>
      </c>
      <c r="B439" t="s">
        <v>3339</v>
      </c>
      <c r="C439" t="s">
        <v>1099</v>
      </c>
      <c r="D439" s="115">
        <v>170850</v>
      </c>
      <c r="E439" s="31">
        <v>1</v>
      </c>
      <c r="F439" s="31">
        <v>1</v>
      </c>
      <c r="G439" s="147">
        <f t="shared" si="18"/>
        <v>1</v>
      </c>
      <c r="H439" s="31">
        <v>1</v>
      </c>
      <c r="I439" s="117">
        <v>1</v>
      </c>
      <c r="J439" s="31">
        <v>0</v>
      </c>
      <c r="K439" s="31">
        <v>0</v>
      </c>
      <c r="L439" s="147">
        <f t="shared" si="19"/>
        <v>0</v>
      </c>
      <c r="M439"/>
    </row>
    <row r="440" spans="1:13" x14ac:dyDescent="0.2">
      <c r="A440">
        <f t="shared" si="20"/>
        <v>434</v>
      </c>
      <c r="B440" t="s">
        <v>1177</v>
      </c>
      <c r="C440" t="s">
        <v>2069</v>
      </c>
      <c r="D440" s="115">
        <v>169000</v>
      </c>
      <c r="E440" s="31">
        <v>1</v>
      </c>
      <c r="F440" s="31">
        <v>0</v>
      </c>
      <c r="G440" s="147">
        <f t="shared" si="18"/>
        <v>0</v>
      </c>
      <c r="H440" s="31">
        <v>0</v>
      </c>
      <c r="I440" s="117">
        <v>0</v>
      </c>
      <c r="J440" s="31">
        <v>0</v>
      </c>
      <c r="K440" s="31">
        <v>0</v>
      </c>
      <c r="L440" s="147">
        <f t="shared" si="19"/>
        <v>0</v>
      </c>
      <c r="M440"/>
    </row>
    <row r="441" spans="1:13" x14ac:dyDescent="0.2">
      <c r="A441">
        <f t="shared" si="20"/>
        <v>435</v>
      </c>
      <c r="B441" t="s">
        <v>1091</v>
      </c>
      <c r="C441" t="s">
        <v>1036</v>
      </c>
      <c r="D441" s="115">
        <v>168000</v>
      </c>
      <c r="E441" s="31">
        <v>1</v>
      </c>
      <c r="F441" s="31">
        <v>1</v>
      </c>
      <c r="G441" s="147">
        <f t="shared" si="18"/>
        <v>1</v>
      </c>
      <c r="H441" s="31">
        <v>0</v>
      </c>
      <c r="I441" s="117">
        <v>0</v>
      </c>
      <c r="J441" s="31">
        <v>0</v>
      </c>
      <c r="K441" s="31">
        <v>0</v>
      </c>
      <c r="L441" s="147">
        <f t="shared" si="19"/>
        <v>0</v>
      </c>
      <c r="M441"/>
    </row>
    <row r="442" spans="1:13" x14ac:dyDescent="0.2">
      <c r="A442">
        <f t="shared" si="20"/>
        <v>436</v>
      </c>
      <c r="B442" t="s">
        <v>1458</v>
      </c>
      <c r="C442" t="s">
        <v>5</v>
      </c>
      <c r="D442" s="115">
        <v>167900</v>
      </c>
      <c r="E442" s="31">
        <v>1</v>
      </c>
      <c r="F442" s="31">
        <v>0</v>
      </c>
      <c r="G442" s="147">
        <f t="shared" si="18"/>
        <v>0</v>
      </c>
      <c r="H442" s="31">
        <v>0</v>
      </c>
      <c r="I442" s="117">
        <v>0</v>
      </c>
      <c r="J442" s="31">
        <v>0</v>
      </c>
      <c r="K442" s="31">
        <v>0</v>
      </c>
      <c r="L442" s="147">
        <f t="shared" si="19"/>
        <v>0</v>
      </c>
      <c r="M442"/>
    </row>
    <row r="443" spans="1:13" x14ac:dyDescent="0.2">
      <c r="A443">
        <f t="shared" si="20"/>
        <v>437</v>
      </c>
      <c r="B443" t="s">
        <v>890</v>
      </c>
      <c r="C443" t="s">
        <v>1036</v>
      </c>
      <c r="D443" s="115">
        <v>167000</v>
      </c>
      <c r="E443" s="31">
        <v>1</v>
      </c>
      <c r="F443" s="31">
        <v>0</v>
      </c>
      <c r="G443" s="147">
        <f t="shared" si="18"/>
        <v>0</v>
      </c>
      <c r="H443" s="31">
        <v>0</v>
      </c>
      <c r="I443" s="117">
        <v>0</v>
      </c>
      <c r="J443" s="31">
        <v>0</v>
      </c>
      <c r="K443" s="31">
        <v>0</v>
      </c>
      <c r="L443" s="147">
        <f t="shared" si="19"/>
        <v>0</v>
      </c>
      <c r="M443"/>
    </row>
    <row r="444" spans="1:13" x14ac:dyDescent="0.2">
      <c r="A444">
        <f t="shared" si="20"/>
        <v>438</v>
      </c>
      <c r="B444" t="s">
        <v>977</v>
      </c>
      <c r="C444" t="s">
        <v>125</v>
      </c>
      <c r="D444" s="115">
        <v>165000</v>
      </c>
      <c r="E444" s="31">
        <v>1</v>
      </c>
      <c r="F444" s="31">
        <v>0</v>
      </c>
      <c r="G444" s="147">
        <f t="shared" si="18"/>
        <v>0</v>
      </c>
      <c r="H444" s="31">
        <v>1</v>
      </c>
      <c r="I444" s="117">
        <v>1</v>
      </c>
      <c r="J444" s="31">
        <v>0</v>
      </c>
      <c r="K444" s="31">
        <v>0</v>
      </c>
      <c r="L444" s="147">
        <f t="shared" si="19"/>
        <v>0</v>
      </c>
      <c r="M444"/>
    </row>
    <row r="445" spans="1:13" x14ac:dyDescent="0.2">
      <c r="A445">
        <f t="shared" si="20"/>
        <v>439</v>
      </c>
      <c r="B445" t="s">
        <v>302</v>
      </c>
      <c r="C445" t="s">
        <v>303</v>
      </c>
      <c r="D445" s="115">
        <v>165000</v>
      </c>
      <c r="E445" s="31">
        <v>1</v>
      </c>
      <c r="F445" s="31">
        <v>0</v>
      </c>
      <c r="G445" s="147">
        <f t="shared" si="18"/>
        <v>0</v>
      </c>
      <c r="H445" s="31">
        <v>0</v>
      </c>
      <c r="I445" s="117">
        <v>0</v>
      </c>
      <c r="J445" s="31">
        <v>0</v>
      </c>
      <c r="K445" s="31">
        <v>0</v>
      </c>
      <c r="L445" s="147">
        <f t="shared" si="19"/>
        <v>0</v>
      </c>
      <c r="M445"/>
    </row>
    <row r="446" spans="1:13" x14ac:dyDescent="0.2">
      <c r="A446">
        <f t="shared" si="20"/>
        <v>440</v>
      </c>
      <c r="B446" t="s">
        <v>1901</v>
      </c>
      <c r="C446" t="s">
        <v>1842</v>
      </c>
      <c r="D446" s="115">
        <v>165000</v>
      </c>
      <c r="E446" s="31">
        <v>1</v>
      </c>
      <c r="F446" s="31">
        <v>1</v>
      </c>
      <c r="G446" s="147">
        <f t="shared" si="18"/>
        <v>1</v>
      </c>
      <c r="H446" s="31">
        <v>1</v>
      </c>
      <c r="I446" s="117">
        <v>1</v>
      </c>
      <c r="J446" s="31">
        <v>0</v>
      </c>
      <c r="K446" s="31">
        <v>0</v>
      </c>
      <c r="L446" s="147">
        <f t="shared" si="19"/>
        <v>0</v>
      </c>
      <c r="M446"/>
    </row>
    <row r="447" spans="1:13" x14ac:dyDescent="0.2">
      <c r="A447">
        <f t="shared" si="20"/>
        <v>441</v>
      </c>
      <c r="B447" t="s">
        <v>340</v>
      </c>
      <c r="C447" t="s">
        <v>1842</v>
      </c>
      <c r="D447" s="115">
        <v>162000</v>
      </c>
      <c r="E447" s="31">
        <v>1</v>
      </c>
      <c r="F447" s="31">
        <v>0</v>
      </c>
      <c r="G447" s="147">
        <f t="shared" si="18"/>
        <v>0</v>
      </c>
      <c r="H447" s="31">
        <v>0</v>
      </c>
      <c r="I447" s="117">
        <v>0</v>
      </c>
      <c r="J447" s="31">
        <v>0</v>
      </c>
      <c r="K447" s="31">
        <v>0</v>
      </c>
      <c r="L447" s="147">
        <f t="shared" si="19"/>
        <v>0</v>
      </c>
      <c r="M447"/>
    </row>
    <row r="448" spans="1:13" x14ac:dyDescent="0.2">
      <c r="A448">
        <f t="shared" si="20"/>
        <v>442</v>
      </c>
      <c r="B448" t="s">
        <v>2401</v>
      </c>
      <c r="C448" t="s">
        <v>1099</v>
      </c>
      <c r="D448" s="115">
        <v>160000</v>
      </c>
      <c r="E448" s="31">
        <v>1</v>
      </c>
      <c r="F448" s="31">
        <v>0</v>
      </c>
      <c r="G448" s="147">
        <f t="shared" si="18"/>
        <v>0</v>
      </c>
      <c r="H448" s="31">
        <v>1</v>
      </c>
      <c r="I448" s="117">
        <v>1</v>
      </c>
      <c r="J448" s="31">
        <v>0</v>
      </c>
      <c r="K448" s="31">
        <v>0</v>
      </c>
      <c r="L448" s="147">
        <f t="shared" si="19"/>
        <v>0</v>
      </c>
      <c r="M448"/>
    </row>
    <row r="449" spans="1:13" x14ac:dyDescent="0.2">
      <c r="A449">
        <f t="shared" si="20"/>
        <v>443</v>
      </c>
      <c r="B449" t="s">
        <v>1978</v>
      </c>
      <c r="C449" t="s">
        <v>118</v>
      </c>
      <c r="D449" s="115">
        <v>160000</v>
      </c>
      <c r="E449" s="31">
        <v>1</v>
      </c>
      <c r="F449" s="31">
        <v>1</v>
      </c>
      <c r="G449" s="147">
        <f t="shared" si="18"/>
        <v>1</v>
      </c>
      <c r="H449" s="31">
        <v>0</v>
      </c>
      <c r="I449" s="117">
        <v>0</v>
      </c>
      <c r="J449" s="31">
        <v>0</v>
      </c>
      <c r="K449" s="31">
        <v>0</v>
      </c>
      <c r="L449" s="147">
        <f t="shared" si="19"/>
        <v>0</v>
      </c>
      <c r="M449"/>
    </row>
    <row r="450" spans="1:13" x14ac:dyDescent="0.2">
      <c r="A450">
        <f t="shared" si="20"/>
        <v>444</v>
      </c>
      <c r="B450" t="s">
        <v>1937</v>
      </c>
      <c r="C450" t="s">
        <v>1842</v>
      </c>
      <c r="D450" s="115">
        <v>159000</v>
      </c>
      <c r="E450" s="31">
        <v>1</v>
      </c>
      <c r="F450" s="31">
        <v>1</v>
      </c>
      <c r="G450" s="147">
        <f t="shared" si="18"/>
        <v>1</v>
      </c>
      <c r="H450" s="31">
        <v>1</v>
      </c>
      <c r="I450" s="117">
        <v>1</v>
      </c>
      <c r="J450" s="31">
        <v>0</v>
      </c>
      <c r="K450" s="31">
        <v>0</v>
      </c>
      <c r="L450" s="147">
        <f t="shared" si="19"/>
        <v>0</v>
      </c>
      <c r="M450"/>
    </row>
    <row r="451" spans="1:13" x14ac:dyDescent="0.2">
      <c r="A451">
        <f t="shared" si="20"/>
        <v>445</v>
      </c>
      <c r="B451" t="s">
        <v>1939</v>
      </c>
      <c r="C451" t="s">
        <v>1546</v>
      </c>
      <c r="D451" s="115">
        <v>158500</v>
      </c>
      <c r="E451" s="31">
        <v>2</v>
      </c>
      <c r="F451" s="31">
        <v>1</v>
      </c>
      <c r="G451" s="147">
        <f t="shared" si="18"/>
        <v>0.5</v>
      </c>
      <c r="H451" s="31">
        <v>2</v>
      </c>
      <c r="I451" s="117">
        <v>1</v>
      </c>
      <c r="J451" s="31">
        <v>0</v>
      </c>
      <c r="K451" s="31">
        <v>0</v>
      </c>
      <c r="L451" s="147">
        <f t="shared" si="19"/>
        <v>0</v>
      </c>
      <c r="M451"/>
    </row>
    <row r="452" spans="1:13" x14ac:dyDescent="0.2">
      <c r="A452">
        <f t="shared" si="20"/>
        <v>446</v>
      </c>
      <c r="B452" t="s">
        <v>2683</v>
      </c>
      <c r="C452" t="s">
        <v>1915</v>
      </c>
      <c r="D452" s="115">
        <v>158500</v>
      </c>
      <c r="E452" s="31">
        <v>2</v>
      </c>
      <c r="F452" s="31">
        <v>0</v>
      </c>
      <c r="G452" s="147">
        <f t="shared" si="18"/>
        <v>0</v>
      </c>
      <c r="H452" s="31">
        <v>2</v>
      </c>
      <c r="I452" s="117">
        <v>1</v>
      </c>
      <c r="J452" s="31">
        <v>0</v>
      </c>
      <c r="K452" s="31">
        <v>0</v>
      </c>
      <c r="L452" s="147">
        <f t="shared" si="19"/>
        <v>0</v>
      </c>
      <c r="M452"/>
    </row>
    <row r="453" spans="1:13" x14ac:dyDescent="0.2">
      <c r="A453">
        <f t="shared" si="20"/>
        <v>447</v>
      </c>
      <c r="B453" t="s">
        <v>2397</v>
      </c>
      <c r="C453" t="s">
        <v>2069</v>
      </c>
      <c r="D453" s="115">
        <v>157000</v>
      </c>
      <c r="E453" s="31">
        <v>1</v>
      </c>
      <c r="F453" s="31">
        <v>0</v>
      </c>
      <c r="G453" s="147">
        <f t="shared" si="18"/>
        <v>0</v>
      </c>
      <c r="H453" s="31">
        <v>1</v>
      </c>
      <c r="I453" s="117">
        <v>1</v>
      </c>
      <c r="J453" s="31">
        <v>0</v>
      </c>
      <c r="K453" s="31">
        <v>0</v>
      </c>
      <c r="L453" s="147">
        <f t="shared" si="19"/>
        <v>0</v>
      </c>
      <c r="M453"/>
    </row>
    <row r="454" spans="1:13" x14ac:dyDescent="0.2">
      <c r="A454">
        <f t="shared" si="20"/>
        <v>448</v>
      </c>
      <c r="B454" t="s">
        <v>2431</v>
      </c>
      <c r="C454" t="s">
        <v>1099</v>
      </c>
      <c r="D454" s="115">
        <v>156000</v>
      </c>
      <c r="E454" s="31">
        <v>1</v>
      </c>
      <c r="F454" s="31">
        <v>0</v>
      </c>
      <c r="G454" s="147">
        <f t="shared" ref="G454:G517" si="21">+F454/E454</f>
        <v>0</v>
      </c>
      <c r="H454" s="31">
        <v>0</v>
      </c>
      <c r="I454" s="117">
        <v>0</v>
      </c>
      <c r="J454" s="31">
        <v>0</v>
      </c>
      <c r="K454" s="31">
        <v>0</v>
      </c>
      <c r="L454" s="147">
        <f t="shared" si="19"/>
        <v>0</v>
      </c>
      <c r="M454"/>
    </row>
    <row r="455" spans="1:13" x14ac:dyDescent="0.2">
      <c r="A455">
        <f t="shared" si="20"/>
        <v>449</v>
      </c>
      <c r="B455" t="s">
        <v>22</v>
      </c>
      <c r="C455" t="s">
        <v>368</v>
      </c>
      <c r="D455" s="115">
        <v>156000</v>
      </c>
      <c r="E455" s="31">
        <v>1</v>
      </c>
      <c r="F455" s="31">
        <v>0</v>
      </c>
      <c r="G455" s="147">
        <f t="shared" si="21"/>
        <v>0</v>
      </c>
      <c r="H455" s="31">
        <v>1</v>
      </c>
      <c r="I455" s="117">
        <v>1</v>
      </c>
      <c r="J455" s="31">
        <v>1</v>
      </c>
      <c r="K455" s="31">
        <v>0</v>
      </c>
      <c r="L455" s="147">
        <f t="shared" ref="L455:L518" si="22">IF(J455=0,0,K455/J455)</f>
        <v>0</v>
      </c>
      <c r="M455"/>
    </row>
    <row r="456" spans="1:13" x14ac:dyDescent="0.2">
      <c r="A456">
        <f t="shared" ref="A456:A519" si="23">+A455+1</f>
        <v>450</v>
      </c>
      <c r="B456" t="s">
        <v>1928</v>
      </c>
      <c r="C456" t="s">
        <v>1842</v>
      </c>
      <c r="D456" s="115">
        <v>155000</v>
      </c>
      <c r="E456" s="31">
        <v>1</v>
      </c>
      <c r="F456" s="31">
        <v>0</v>
      </c>
      <c r="G456" s="147">
        <f t="shared" si="21"/>
        <v>0</v>
      </c>
      <c r="H456" s="31">
        <v>1</v>
      </c>
      <c r="I456" s="117">
        <v>1</v>
      </c>
      <c r="J456" s="31">
        <v>0</v>
      </c>
      <c r="K456" s="31">
        <v>0</v>
      </c>
      <c r="L456" s="147">
        <f t="shared" si="22"/>
        <v>0</v>
      </c>
      <c r="M456"/>
    </row>
    <row r="457" spans="1:13" x14ac:dyDescent="0.2">
      <c r="A457">
        <f t="shared" si="23"/>
        <v>451</v>
      </c>
      <c r="B457" t="s">
        <v>2058</v>
      </c>
      <c r="C457" t="s">
        <v>1180</v>
      </c>
      <c r="D457" s="115">
        <v>152590</v>
      </c>
      <c r="E457" s="31">
        <v>1</v>
      </c>
      <c r="F457" s="31">
        <v>0</v>
      </c>
      <c r="G457" s="147">
        <f t="shared" si="21"/>
        <v>0</v>
      </c>
      <c r="H457" s="31">
        <v>1</v>
      </c>
      <c r="I457" s="117">
        <v>1</v>
      </c>
      <c r="J457" s="31">
        <v>0</v>
      </c>
      <c r="K457" s="31">
        <v>0</v>
      </c>
      <c r="L457" s="147">
        <f t="shared" si="22"/>
        <v>0</v>
      </c>
      <c r="M457"/>
    </row>
    <row r="458" spans="1:13" x14ac:dyDescent="0.2">
      <c r="A458">
        <f t="shared" si="23"/>
        <v>452</v>
      </c>
      <c r="B458" t="s">
        <v>1954</v>
      </c>
      <c r="C458" t="s">
        <v>1854</v>
      </c>
      <c r="D458" s="115">
        <v>152000</v>
      </c>
      <c r="E458" s="31">
        <v>1</v>
      </c>
      <c r="F458" s="31">
        <v>0</v>
      </c>
      <c r="G458" s="147">
        <f t="shared" si="21"/>
        <v>0</v>
      </c>
      <c r="H458" s="31">
        <v>1</v>
      </c>
      <c r="I458" s="117">
        <v>1</v>
      </c>
      <c r="J458" s="31">
        <v>0</v>
      </c>
      <c r="K458" s="31">
        <v>0</v>
      </c>
      <c r="L458" s="147">
        <f t="shared" si="22"/>
        <v>0</v>
      </c>
      <c r="M458"/>
    </row>
    <row r="459" spans="1:13" x14ac:dyDescent="0.2">
      <c r="A459">
        <f t="shared" si="23"/>
        <v>453</v>
      </c>
      <c r="B459" t="s">
        <v>1396</v>
      </c>
      <c r="C459" t="s">
        <v>1907</v>
      </c>
      <c r="D459" s="115">
        <v>150000</v>
      </c>
      <c r="E459" s="31">
        <v>1</v>
      </c>
      <c r="F459" s="31">
        <v>1</v>
      </c>
      <c r="G459" s="147">
        <f t="shared" si="21"/>
        <v>1</v>
      </c>
      <c r="H459" s="31">
        <v>1</v>
      </c>
      <c r="I459" s="117">
        <v>1</v>
      </c>
      <c r="J459" s="31">
        <v>0</v>
      </c>
      <c r="K459" s="31">
        <v>0</v>
      </c>
      <c r="L459" s="147">
        <f t="shared" si="22"/>
        <v>0</v>
      </c>
      <c r="M459"/>
    </row>
    <row r="460" spans="1:13" x14ac:dyDescent="0.2">
      <c r="A460">
        <f t="shared" si="23"/>
        <v>454</v>
      </c>
      <c r="B460" t="s">
        <v>2009</v>
      </c>
      <c r="C460" t="s">
        <v>1258</v>
      </c>
      <c r="D460" s="115">
        <v>150000</v>
      </c>
      <c r="E460" s="31">
        <v>1</v>
      </c>
      <c r="F460" s="31">
        <v>0</v>
      </c>
      <c r="G460" s="147">
        <f t="shared" si="21"/>
        <v>0</v>
      </c>
      <c r="H460" s="31">
        <v>1</v>
      </c>
      <c r="I460" s="117">
        <v>1</v>
      </c>
      <c r="J460" s="31">
        <v>1</v>
      </c>
      <c r="K460" s="31">
        <v>0</v>
      </c>
      <c r="L460" s="147">
        <f t="shared" si="22"/>
        <v>0</v>
      </c>
      <c r="M460"/>
    </row>
    <row r="461" spans="1:13" x14ac:dyDescent="0.2">
      <c r="A461">
        <f t="shared" si="23"/>
        <v>455</v>
      </c>
      <c r="B461" t="s">
        <v>827</v>
      </c>
      <c r="C461" t="s">
        <v>282</v>
      </c>
      <c r="D461" s="115">
        <v>148000</v>
      </c>
      <c r="E461" s="31">
        <v>1</v>
      </c>
      <c r="F461" s="31">
        <v>0</v>
      </c>
      <c r="G461" s="147">
        <f t="shared" si="21"/>
        <v>0</v>
      </c>
      <c r="H461" s="31">
        <v>0</v>
      </c>
      <c r="I461" s="117">
        <v>0</v>
      </c>
      <c r="J461" s="31">
        <v>0</v>
      </c>
      <c r="K461" s="31">
        <v>0</v>
      </c>
      <c r="L461" s="147">
        <f t="shared" si="22"/>
        <v>0</v>
      </c>
      <c r="M461"/>
    </row>
    <row r="462" spans="1:13" x14ac:dyDescent="0.2">
      <c r="A462">
        <f t="shared" si="23"/>
        <v>456</v>
      </c>
      <c r="B462" t="s">
        <v>2032</v>
      </c>
      <c r="C462" t="s">
        <v>1484</v>
      </c>
      <c r="D462" s="115">
        <v>146000</v>
      </c>
      <c r="E462" s="31">
        <v>1</v>
      </c>
      <c r="F462" s="31">
        <v>1</v>
      </c>
      <c r="G462" s="147">
        <f t="shared" si="21"/>
        <v>1</v>
      </c>
      <c r="H462" s="31">
        <v>1</v>
      </c>
      <c r="I462" s="117">
        <v>1</v>
      </c>
      <c r="J462" s="31">
        <v>0</v>
      </c>
      <c r="K462" s="31">
        <v>0</v>
      </c>
      <c r="L462" s="147">
        <f t="shared" si="22"/>
        <v>0</v>
      </c>
      <c r="M462"/>
    </row>
    <row r="463" spans="1:13" x14ac:dyDescent="0.2">
      <c r="A463">
        <f t="shared" si="23"/>
        <v>457</v>
      </c>
      <c r="B463" t="s">
        <v>334</v>
      </c>
      <c r="C463" t="s">
        <v>1258</v>
      </c>
      <c r="D463" s="115">
        <v>145000</v>
      </c>
      <c r="E463" s="31">
        <v>1</v>
      </c>
      <c r="F463" s="31">
        <v>1</v>
      </c>
      <c r="G463" s="147">
        <f t="shared" si="21"/>
        <v>1</v>
      </c>
      <c r="H463" s="31">
        <v>0</v>
      </c>
      <c r="I463" s="117">
        <v>0</v>
      </c>
      <c r="J463" s="31">
        <v>0</v>
      </c>
      <c r="K463" s="31">
        <v>0</v>
      </c>
      <c r="L463" s="147">
        <f t="shared" si="22"/>
        <v>0</v>
      </c>
      <c r="M463"/>
    </row>
    <row r="464" spans="1:13" x14ac:dyDescent="0.2">
      <c r="A464">
        <f t="shared" si="23"/>
        <v>458</v>
      </c>
      <c r="B464" t="s">
        <v>1738</v>
      </c>
      <c r="C464" t="s">
        <v>1099</v>
      </c>
      <c r="D464" s="115">
        <v>145000</v>
      </c>
      <c r="E464" s="31">
        <v>1</v>
      </c>
      <c r="F464" s="31">
        <v>1</v>
      </c>
      <c r="G464" s="147">
        <f t="shared" si="21"/>
        <v>1</v>
      </c>
      <c r="H464" s="31">
        <v>1</v>
      </c>
      <c r="I464" s="117">
        <v>1</v>
      </c>
      <c r="J464" s="31">
        <v>0</v>
      </c>
      <c r="K464" s="31">
        <v>0</v>
      </c>
      <c r="L464" s="147">
        <f t="shared" si="22"/>
        <v>0</v>
      </c>
      <c r="M464"/>
    </row>
    <row r="465" spans="1:13" x14ac:dyDescent="0.2">
      <c r="A465">
        <f t="shared" si="23"/>
        <v>459</v>
      </c>
      <c r="B465" t="s">
        <v>1930</v>
      </c>
      <c r="C465" t="s">
        <v>1036</v>
      </c>
      <c r="D465" s="115">
        <v>145000</v>
      </c>
      <c r="E465" s="31">
        <v>1</v>
      </c>
      <c r="F465" s="31">
        <v>0</v>
      </c>
      <c r="G465" s="147">
        <f t="shared" si="21"/>
        <v>0</v>
      </c>
      <c r="H465" s="31">
        <v>0</v>
      </c>
      <c r="I465" s="117">
        <v>0</v>
      </c>
      <c r="J465" s="31">
        <v>0</v>
      </c>
      <c r="K465" s="31">
        <v>0</v>
      </c>
      <c r="L465" s="147">
        <f t="shared" si="22"/>
        <v>0</v>
      </c>
      <c r="M465"/>
    </row>
    <row r="466" spans="1:13" x14ac:dyDescent="0.2">
      <c r="A466">
        <f t="shared" si="23"/>
        <v>460</v>
      </c>
      <c r="B466" t="s">
        <v>69</v>
      </c>
      <c r="C466" t="s">
        <v>1847</v>
      </c>
      <c r="D466" s="115">
        <v>140000</v>
      </c>
      <c r="E466" s="31">
        <v>1</v>
      </c>
      <c r="F466" s="31">
        <v>1</v>
      </c>
      <c r="G466" s="147">
        <f t="shared" si="21"/>
        <v>1</v>
      </c>
      <c r="H466" s="31">
        <v>0</v>
      </c>
      <c r="I466" s="117">
        <v>0</v>
      </c>
      <c r="J466" s="31">
        <v>0</v>
      </c>
      <c r="K466" s="31">
        <v>0</v>
      </c>
      <c r="L466" s="147">
        <f t="shared" si="22"/>
        <v>0</v>
      </c>
      <c r="M466"/>
    </row>
    <row r="467" spans="1:13" x14ac:dyDescent="0.2">
      <c r="A467">
        <f t="shared" si="23"/>
        <v>461</v>
      </c>
      <c r="B467" t="s">
        <v>1635</v>
      </c>
      <c r="C467" t="s">
        <v>1636</v>
      </c>
      <c r="D467" s="115">
        <v>139900</v>
      </c>
      <c r="E467" s="31">
        <v>1</v>
      </c>
      <c r="F467" s="31">
        <v>0</v>
      </c>
      <c r="G467" s="147">
        <f t="shared" si="21"/>
        <v>0</v>
      </c>
      <c r="H467" s="31">
        <v>0</v>
      </c>
      <c r="I467" s="117">
        <v>0</v>
      </c>
      <c r="J467" s="31">
        <v>0</v>
      </c>
      <c r="K467" s="31">
        <v>0</v>
      </c>
      <c r="L467" s="147">
        <f t="shared" si="22"/>
        <v>0</v>
      </c>
      <c r="M467"/>
    </row>
    <row r="468" spans="1:13" x14ac:dyDescent="0.2">
      <c r="A468">
        <f t="shared" si="23"/>
        <v>462</v>
      </c>
      <c r="B468" t="s">
        <v>200</v>
      </c>
      <c r="C468" t="s">
        <v>282</v>
      </c>
      <c r="D468" s="115">
        <v>136000</v>
      </c>
      <c r="E468" s="31">
        <v>1</v>
      </c>
      <c r="F468" s="31">
        <v>0</v>
      </c>
      <c r="G468" s="147">
        <f t="shared" si="21"/>
        <v>0</v>
      </c>
      <c r="H468" s="31">
        <v>0</v>
      </c>
      <c r="I468" s="117">
        <v>0</v>
      </c>
      <c r="J468" s="31">
        <v>0</v>
      </c>
      <c r="K468" s="31">
        <v>0</v>
      </c>
      <c r="L468" s="147">
        <f t="shared" si="22"/>
        <v>0</v>
      </c>
      <c r="M468"/>
    </row>
    <row r="469" spans="1:13" x14ac:dyDescent="0.2">
      <c r="A469">
        <f t="shared" si="23"/>
        <v>463</v>
      </c>
      <c r="B469" t="s">
        <v>1927</v>
      </c>
      <c r="C469" t="s">
        <v>303</v>
      </c>
      <c r="D469" s="115">
        <v>135000</v>
      </c>
      <c r="E469" s="31">
        <v>1</v>
      </c>
      <c r="F469" s="31">
        <v>0</v>
      </c>
      <c r="G469" s="147">
        <f t="shared" si="21"/>
        <v>0</v>
      </c>
      <c r="H469" s="31">
        <v>0</v>
      </c>
      <c r="I469" s="117">
        <v>0</v>
      </c>
      <c r="J469" s="31">
        <v>0</v>
      </c>
      <c r="K469" s="31">
        <v>0</v>
      </c>
      <c r="L469" s="147">
        <f t="shared" si="22"/>
        <v>0</v>
      </c>
      <c r="M469"/>
    </row>
    <row r="470" spans="1:13" x14ac:dyDescent="0.2">
      <c r="A470">
        <f t="shared" si="23"/>
        <v>464</v>
      </c>
      <c r="B470" t="s">
        <v>2735</v>
      </c>
      <c r="C470" t="s">
        <v>2736</v>
      </c>
      <c r="D470" s="115">
        <v>135000</v>
      </c>
      <c r="E470" s="31">
        <v>1</v>
      </c>
      <c r="F470" s="31">
        <v>0</v>
      </c>
      <c r="G470" s="147">
        <f t="shared" si="21"/>
        <v>0</v>
      </c>
      <c r="H470" s="31">
        <v>1</v>
      </c>
      <c r="I470" s="117">
        <v>1</v>
      </c>
      <c r="J470" s="31">
        <v>1</v>
      </c>
      <c r="K470" s="31">
        <v>0</v>
      </c>
      <c r="L470" s="147">
        <f t="shared" si="22"/>
        <v>0</v>
      </c>
      <c r="M470"/>
    </row>
    <row r="471" spans="1:13" x14ac:dyDescent="0.2">
      <c r="A471">
        <f t="shared" si="23"/>
        <v>465</v>
      </c>
      <c r="B471" t="s">
        <v>3355</v>
      </c>
      <c r="C471" t="s">
        <v>2054</v>
      </c>
      <c r="D471" s="115">
        <v>135000</v>
      </c>
      <c r="E471" s="31">
        <v>1</v>
      </c>
      <c r="F471" s="31">
        <v>0</v>
      </c>
      <c r="G471" s="147">
        <f t="shared" si="21"/>
        <v>0</v>
      </c>
      <c r="H471" s="31">
        <v>0</v>
      </c>
      <c r="I471" s="117">
        <v>0</v>
      </c>
      <c r="J471" s="31">
        <v>0</v>
      </c>
      <c r="K471" s="31">
        <v>0</v>
      </c>
      <c r="L471" s="147">
        <f t="shared" si="22"/>
        <v>0</v>
      </c>
      <c r="M471"/>
    </row>
    <row r="472" spans="1:13" x14ac:dyDescent="0.2">
      <c r="A472">
        <f t="shared" si="23"/>
        <v>466</v>
      </c>
      <c r="B472" t="s">
        <v>1902</v>
      </c>
      <c r="C472" t="s">
        <v>1546</v>
      </c>
      <c r="D472" s="115">
        <v>135000</v>
      </c>
      <c r="E472" s="31">
        <v>1</v>
      </c>
      <c r="F472" s="31">
        <v>0</v>
      </c>
      <c r="G472" s="147">
        <f t="shared" si="21"/>
        <v>0</v>
      </c>
      <c r="H472" s="31">
        <v>1</v>
      </c>
      <c r="I472" s="117">
        <v>1</v>
      </c>
      <c r="J472" s="31">
        <v>0</v>
      </c>
      <c r="K472" s="31">
        <v>0</v>
      </c>
      <c r="L472" s="147">
        <f t="shared" si="22"/>
        <v>0</v>
      </c>
      <c r="M472"/>
    </row>
    <row r="473" spans="1:13" x14ac:dyDescent="0.2">
      <c r="A473">
        <f t="shared" si="23"/>
        <v>467</v>
      </c>
      <c r="B473" t="s">
        <v>1859</v>
      </c>
      <c r="C473" t="s">
        <v>1099</v>
      </c>
      <c r="D473" s="115">
        <v>135000</v>
      </c>
      <c r="E473" s="31">
        <v>1</v>
      </c>
      <c r="F473" s="31">
        <v>0</v>
      </c>
      <c r="G473" s="147">
        <f t="shared" si="21"/>
        <v>0</v>
      </c>
      <c r="H473" s="31">
        <v>1</v>
      </c>
      <c r="I473" s="117">
        <v>1</v>
      </c>
      <c r="J473" s="31">
        <v>0</v>
      </c>
      <c r="K473" s="31">
        <v>0</v>
      </c>
      <c r="L473" s="147">
        <f t="shared" si="22"/>
        <v>0</v>
      </c>
      <c r="M473"/>
    </row>
    <row r="474" spans="1:13" x14ac:dyDescent="0.2">
      <c r="A474">
        <f t="shared" si="23"/>
        <v>468</v>
      </c>
      <c r="B474" t="s">
        <v>1916</v>
      </c>
      <c r="C474" t="s">
        <v>1475</v>
      </c>
      <c r="D474" s="115">
        <v>135000</v>
      </c>
      <c r="E474" s="31">
        <v>1</v>
      </c>
      <c r="F474" s="31">
        <v>0</v>
      </c>
      <c r="G474" s="147">
        <f t="shared" si="21"/>
        <v>0</v>
      </c>
      <c r="H474" s="31">
        <v>1</v>
      </c>
      <c r="I474" s="117">
        <v>1</v>
      </c>
      <c r="J474" s="31">
        <v>0</v>
      </c>
      <c r="K474" s="31">
        <v>0</v>
      </c>
      <c r="L474" s="147">
        <f t="shared" si="22"/>
        <v>0</v>
      </c>
      <c r="M474"/>
    </row>
    <row r="475" spans="1:13" x14ac:dyDescent="0.2">
      <c r="A475">
        <f t="shared" si="23"/>
        <v>469</v>
      </c>
      <c r="B475" t="s">
        <v>487</v>
      </c>
      <c r="C475" t="s">
        <v>1974</v>
      </c>
      <c r="D475" s="115">
        <v>135000</v>
      </c>
      <c r="E475" s="31">
        <v>1</v>
      </c>
      <c r="F475" s="31">
        <v>0</v>
      </c>
      <c r="G475" s="147">
        <f t="shared" si="21"/>
        <v>0</v>
      </c>
      <c r="H475" s="31">
        <v>0</v>
      </c>
      <c r="I475" s="117">
        <v>0</v>
      </c>
      <c r="J475" s="31">
        <v>0</v>
      </c>
      <c r="K475" s="31">
        <v>0</v>
      </c>
      <c r="L475" s="147">
        <f t="shared" si="22"/>
        <v>0</v>
      </c>
      <c r="M475"/>
    </row>
    <row r="476" spans="1:13" x14ac:dyDescent="0.2">
      <c r="A476">
        <f t="shared" si="23"/>
        <v>470</v>
      </c>
      <c r="B476" t="s">
        <v>974</v>
      </c>
      <c r="C476" t="s">
        <v>2968</v>
      </c>
      <c r="D476" s="115">
        <v>133000</v>
      </c>
      <c r="E476" s="31">
        <v>1</v>
      </c>
      <c r="F476" s="31">
        <v>0</v>
      </c>
      <c r="G476" s="147">
        <f t="shared" si="21"/>
        <v>0</v>
      </c>
      <c r="H476" s="31">
        <v>1</v>
      </c>
      <c r="I476" s="117">
        <v>1</v>
      </c>
      <c r="J476" s="31">
        <v>0</v>
      </c>
      <c r="K476" s="31">
        <v>0</v>
      </c>
      <c r="L476" s="147">
        <f t="shared" si="22"/>
        <v>0</v>
      </c>
      <c r="M476"/>
    </row>
    <row r="477" spans="1:13" x14ac:dyDescent="0.2">
      <c r="A477">
        <f t="shared" si="23"/>
        <v>471</v>
      </c>
      <c r="B477" t="s">
        <v>1860</v>
      </c>
      <c r="C477" t="s">
        <v>1854</v>
      </c>
      <c r="D477" s="115">
        <v>133000</v>
      </c>
      <c r="E477" s="31">
        <v>1</v>
      </c>
      <c r="F477" s="31">
        <v>0</v>
      </c>
      <c r="G477" s="147">
        <f t="shared" si="21"/>
        <v>0</v>
      </c>
      <c r="H477" s="31">
        <v>1</v>
      </c>
      <c r="I477" s="117">
        <v>1</v>
      </c>
      <c r="J477" s="31">
        <v>0</v>
      </c>
      <c r="K477" s="31">
        <v>0</v>
      </c>
      <c r="L477" s="147">
        <f t="shared" si="22"/>
        <v>0</v>
      </c>
      <c r="M477"/>
    </row>
    <row r="478" spans="1:13" x14ac:dyDescent="0.2">
      <c r="A478">
        <f t="shared" si="23"/>
        <v>472</v>
      </c>
      <c r="B478" t="s">
        <v>788</v>
      </c>
      <c r="C478" t="s">
        <v>1858</v>
      </c>
      <c r="D478" s="115">
        <v>133000</v>
      </c>
      <c r="E478" s="31">
        <v>1</v>
      </c>
      <c r="F478" s="31">
        <v>0</v>
      </c>
      <c r="G478" s="147">
        <f t="shared" si="21"/>
        <v>0</v>
      </c>
      <c r="H478" s="31">
        <v>0</v>
      </c>
      <c r="I478" s="117">
        <v>0</v>
      </c>
      <c r="J478" s="31">
        <v>0</v>
      </c>
      <c r="K478" s="31">
        <v>0</v>
      </c>
      <c r="L478" s="147">
        <f t="shared" si="22"/>
        <v>0</v>
      </c>
      <c r="M478"/>
    </row>
    <row r="479" spans="1:13" x14ac:dyDescent="0.2">
      <c r="A479">
        <f t="shared" si="23"/>
        <v>473</v>
      </c>
      <c r="B479" t="s">
        <v>318</v>
      </c>
      <c r="C479" t="s">
        <v>1944</v>
      </c>
      <c r="D479" s="115">
        <v>130500</v>
      </c>
      <c r="E479" s="31">
        <v>3</v>
      </c>
      <c r="F479" s="31">
        <v>0</v>
      </c>
      <c r="G479" s="147">
        <f t="shared" si="21"/>
        <v>0</v>
      </c>
      <c r="H479" s="31">
        <v>3</v>
      </c>
      <c r="I479" s="117">
        <v>1</v>
      </c>
      <c r="J479" s="31">
        <v>3</v>
      </c>
      <c r="K479" s="31">
        <v>0</v>
      </c>
      <c r="L479" s="147">
        <f t="shared" si="22"/>
        <v>0</v>
      </c>
      <c r="M479"/>
    </row>
    <row r="480" spans="1:13" x14ac:dyDescent="0.2">
      <c r="A480">
        <f t="shared" si="23"/>
        <v>474</v>
      </c>
      <c r="B480" t="s">
        <v>753</v>
      </c>
      <c r="C480" t="s">
        <v>1180</v>
      </c>
      <c r="D480" s="115">
        <v>130000</v>
      </c>
      <c r="E480" s="31">
        <v>1</v>
      </c>
      <c r="F480" s="31">
        <v>1</v>
      </c>
      <c r="G480" s="147">
        <f t="shared" si="21"/>
        <v>1</v>
      </c>
      <c r="H480" s="31">
        <v>1</v>
      </c>
      <c r="I480" s="117">
        <v>1</v>
      </c>
      <c r="J480" s="31">
        <v>0</v>
      </c>
      <c r="K480" s="31">
        <v>0</v>
      </c>
      <c r="L480" s="147">
        <f t="shared" si="22"/>
        <v>0</v>
      </c>
      <c r="M480"/>
    </row>
    <row r="481" spans="1:13" x14ac:dyDescent="0.2">
      <c r="A481">
        <f t="shared" si="23"/>
        <v>475</v>
      </c>
      <c r="B481" t="s">
        <v>1254</v>
      </c>
      <c r="C481" t="s">
        <v>1854</v>
      </c>
      <c r="D481" s="115">
        <v>129000</v>
      </c>
      <c r="E481" s="31">
        <v>1</v>
      </c>
      <c r="F481" s="31">
        <v>0</v>
      </c>
      <c r="G481" s="147">
        <f t="shared" si="21"/>
        <v>0</v>
      </c>
      <c r="H481" s="31">
        <v>0</v>
      </c>
      <c r="I481" s="117">
        <v>0</v>
      </c>
      <c r="J481" s="31">
        <v>0</v>
      </c>
      <c r="K481" s="31">
        <v>0</v>
      </c>
      <c r="L481" s="147">
        <f t="shared" si="22"/>
        <v>0</v>
      </c>
      <c r="M481"/>
    </row>
    <row r="482" spans="1:13" x14ac:dyDescent="0.2">
      <c r="A482">
        <f t="shared" si="23"/>
        <v>476</v>
      </c>
      <c r="B482" t="s">
        <v>2613</v>
      </c>
      <c r="C482" t="s">
        <v>1889</v>
      </c>
      <c r="D482" s="115">
        <v>127500</v>
      </c>
      <c r="E482" s="31">
        <v>2</v>
      </c>
      <c r="F482" s="31">
        <v>2</v>
      </c>
      <c r="G482" s="147">
        <f t="shared" si="21"/>
        <v>1</v>
      </c>
      <c r="H482" s="31">
        <v>2</v>
      </c>
      <c r="I482" s="117">
        <v>1</v>
      </c>
      <c r="J482" s="31">
        <v>0</v>
      </c>
      <c r="K482" s="31">
        <v>0</v>
      </c>
      <c r="L482" s="147">
        <f t="shared" si="22"/>
        <v>0</v>
      </c>
      <c r="M482"/>
    </row>
    <row r="483" spans="1:13" x14ac:dyDescent="0.2">
      <c r="A483">
        <f t="shared" si="23"/>
        <v>477</v>
      </c>
      <c r="B483" t="s">
        <v>1919</v>
      </c>
      <c r="C483" t="s">
        <v>1842</v>
      </c>
      <c r="D483" s="115">
        <v>127000</v>
      </c>
      <c r="E483" s="31">
        <v>1</v>
      </c>
      <c r="F483" s="31">
        <v>0</v>
      </c>
      <c r="G483" s="147">
        <f t="shared" si="21"/>
        <v>0</v>
      </c>
      <c r="H483" s="31">
        <v>0</v>
      </c>
      <c r="I483" s="117">
        <v>0</v>
      </c>
      <c r="J483" s="31">
        <v>0</v>
      </c>
      <c r="K483" s="31">
        <v>0</v>
      </c>
      <c r="L483" s="147">
        <f t="shared" si="22"/>
        <v>0</v>
      </c>
      <c r="M483"/>
    </row>
    <row r="484" spans="1:13" x14ac:dyDescent="0.2">
      <c r="A484">
        <f t="shared" si="23"/>
        <v>478</v>
      </c>
      <c r="B484" t="s">
        <v>2195</v>
      </c>
      <c r="C484" t="s">
        <v>2196</v>
      </c>
      <c r="D484" s="115">
        <v>126900</v>
      </c>
      <c r="E484" s="31">
        <v>1</v>
      </c>
      <c r="F484" s="31">
        <v>1</v>
      </c>
      <c r="G484" s="147">
        <f t="shared" si="21"/>
        <v>1</v>
      </c>
      <c r="H484" s="31">
        <v>0</v>
      </c>
      <c r="I484" s="117">
        <v>0</v>
      </c>
      <c r="J484" s="31">
        <v>0</v>
      </c>
      <c r="K484" s="31">
        <v>0</v>
      </c>
      <c r="L484" s="147">
        <f t="shared" si="22"/>
        <v>0</v>
      </c>
      <c r="M484"/>
    </row>
    <row r="485" spans="1:13" x14ac:dyDescent="0.2">
      <c r="A485">
        <f t="shared" si="23"/>
        <v>479</v>
      </c>
      <c r="B485" t="s">
        <v>1256</v>
      </c>
      <c r="C485" t="s">
        <v>1036</v>
      </c>
      <c r="D485" s="115">
        <v>125000</v>
      </c>
      <c r="E485" s="31">
        <v>1</v>
      </c>
      <c r="F485" s="31">
        <v>0</v>
      </c>
      <c r="G485" s="147">
        <f t="shared" si="21"/>
        <v>0</v>
      </c>
      <c r="H485" s="31">
        <v>0</v>
      </c>
      <c r="I485" s="117">
        <v>0</v>
      </c>
      <c r="J485" s="31">
        <v>0</v>
      </c>
      <c r="K485" s="31">
        <v>0</v>
      </c>
      <c r="L485" s="147">
        <f t="shared" si="22"/>
        <v>0</v>
      </c>
      <c r="M485"/>
    </row>
    <row r="486" spans="1:13" x14ac:dyDescent="0.2">
      <c r="A486">
        <f t="shared" si="23"/>
        <v>480</v>
      </c>
      <c r="B486" t="s">
        <v>1221</v>
      </c>
      <c r="C486" t="s">
        <v>1180</v>
      </c>
      <c r="D486" s="115">
        <v>123000</v>
      </c>
      <c r="E486" s="31">
        <v>1</v>
      </c>
      <c r="F486" s="31">
        <v>1</v>
      </c>
      <c r="G486" s="147">
        <f t="shared" si="21"/>
        <v>1</v>
      </c>
      <c r="H486" s="31">
        <v>1</v>
      </c>
      <c r="I486" s="117">
        <v>1</v>
      </c>
      <c r="J486" s="31">
        <v>0</v>
      </c>
      <c r="K486" s="31">
        <v>0</v>
      </c>
      <c r="L486" s="147">
        <f t="shared" si="22"/>
        <v>0</v>
      </c>
      <c r="M486"/>
    </row>
    <row r="487" spans="1:13" x14ac:dyDescent="0.2">
      <c r="A487">
        <f t="shared" si="23"/>
        <v>481</v>
      </c>
      <c r="B487" t="s">
        <v>1697</v>
      </c>
      <c r="C487" t="s">
        <v>1854</v>
      </c>
      <c r="D487" s="115">
        <v>122900</v>
      </c>
      <c r="E487" s="31">
        <v>1</v>
      </c>
      <c r="F487" s="31">
        <v>0</v>
      </c>
      <c r="G487" s="147">
        <f t="shared" si="21"/>
        <v>0</v>
      </c>
      <c r="H487" s="31">
        <v>0</v>
      </c>
      <c r="I487" s="117">
        <v>0</v>
      </c>
      <c r="J487" s="31">
        <v>0</v>
      </c>
      <c r="K487" s="31">
        <v>0</v>
      </c>
      <c r="L487" s="147">
        <f t="shared" si="22"/>
        <v>0</v>
      </c>
      <c r="M487"/>
    </row>
    <row r="488" spans="1:13" x14ac:dyDescent="0.2">
      <c r="A488">
        <f t="shared" si="23"/>
        <v>482</v>
      </c>
      <c r="B488" t="s">
        <v>834</v>
      </c>
      <c r="C488" t="s">
        <v>1036</v>
      </c>
      <c r="D488" s="115">
        <v>122500</v>
      </c>
      <c r="E488" s="31">
        <v>1</v>
      </c>
      <c r="F488" s="31">
        <v>0</v>
      </c>
      <c r="G488" s="147">
        <f t="shared" si="21"/>
        <v>0</v>
      </c>
      <c r="H488" s="31">
        <v>0</v>
      </c>
      <c r="I488" s="117">
        <v>0</v>
      </c>
      <c r="J488" s="31">
        <v>0</v>
      </c>
      <c r="K488" s="31">
        <v>0</v>
      </c>
      <c r="L488" s="147">
        <f t="shared" si="22"/>
        <v>0</v>
      </c>
      <c r="M488"/>
    </row>
    <row r="489" spans="1:13" x14ac:dyDescent="0.2">
      <c r="A489">
        <f t="shared" si="23"/>
        <v>483</v>
      </c>
      <c r="B489" t="s">
        <v>279</v>
      </c>
      <c r="C489" t="s">
        <v>1036</v>
      </c>
      <c r="D489" s="115">
        <v>121000</v>
      </c>
      <c r="E489" s="31">
        <v>1</v>
      </c>
      <c r="F489" s="31">
        <v>0</v>
      </c>
      <c r="G489" s="147">
        <f t="shared" si="21"/>
        <v>0</v>
      </c>
      <c r="H489" s="31">
        <v>1</v>
      </c>
      <c r="I489" s="117">
        <v>1</v>
      </c>
      <c r="J489" s="31">
        <v>1</v>
      </c>
      <c r="K489" s="31">
        <v>0</v>
      </c>
      <c r="L489" s="147">
        <f t="shared" si="22"/>
        <v>0</v>
      </c>
      <c r="M489"/>
    </row>
    <row r="490" spans="1:13" x14ac:dyDescent="0.2">
      <c r="A490">
        <f t="shared" si="23"/>
        <v>484</v>
      </c>
      <c r="B490" t="s">
        <v>2040</v>
      </c>
      <c r="C490" t="s">
        <v>1043</v>
      </c>
      <c r="D490" s="115">
        <v>120000</v>
      </c>
      <c r="E490" s="31">
        <v>1</v>
      </c>
      <c r="F490" s="31">
        <v>0</v>
      </c>
      <c r="G490" s="147">
        <f t="shared" si="21"/>
        <v>0</v>
      </c>
      <c r="H490" s="31">
        <v>1</v>
      </c>
      <c r="I490" s="117">
        <v>1</v>
      </c>
      <c r="J490" s="31">
        <v>1</v>
      </c>
      <c r="K490" s="31">
        <v>0</v>
      </c>
      <c r="L490" s="147">
        <f t="shared" si="22"/>
        <v>0</v>
      </c>
      <c r="M490"/>
    </row>
    <row r="491" spans="1:13" x14ac:dyDescent="0.2">
      <c r="A491">
        <f t="shared" si="23"/>
        <v>485</v>
      </c>
      <c r="B491" t="s">
        <v>2974</v>
      </c>
      <c r="C491" t="s">
        <v>1842</v>
      </c>
      <c r="D491" s="115">
        <v>120000</v>
      </c>
      <c r="E491" s="31">
        <v>1</v>
      </c>
      <c r="F491" s="31">
        <v>1</v>
      </c>
      <c r="G491" s="147">
        <f t="shared" si="21"/>
        <v>1</v>
      </c>
      <c r="H491" s="31">
        <v>1</v>
      </c>
      <c r="I491" s="117">
        <v>1</v>
      </c>
      <c r="J491" s="31">
        <v>0</v>
      </c>
      <c r="K491" s="31">
        <v>0</v>
      </c>
      <c r="L491" s="147">
        <f t="shared" si="22"/>
        <v>0</v>
      </c>
      <c r="M491"/>
    </row>
    <row r="492" spans="1:13" x14ac:dyDescent="0.2">
      <c r="A492">
        <f t="shared" si="23"/>
        <v>486</v>
      </c>
      <c r="B492" t="s">
        <v>1922</v>
      </c>
      <c r="C492" t="s">
        <v>711</v>
      </c>
      <c r="D492" s="115">
        <v>120000</v>
      </c>
      <c r="E492" s="31">
        <v>1</v>
      </c>
      <c r="F492" s="31">
        <v>0</v>
      </c>
      <c r="G492" s="147">
        <f t="shared" si="21"/>
        <v>0</v>
      </c>
      <c r="H492" s="31">
        <v>0</v>
      </c>
      <c r="I492" s="117">
        <v>0</v>
      </c>
      <c r="J492" s="31">
        <v>0</v>
      </c>
      <c r="K492" s="31">
        <v>0</v>
      </c>
      <c r="L492" s="147">
        <f t="shared" si="22"/>
        <v>0</v>
      </c>
      <c r="M492"/>
    </row>
    <row r="493" spans="1:13" x14ac:dyDescent="0.2">
      <c r="A493">
        <f t="shared" si="23"/>
        <v>487</v>
      </c>
      <c r="B493" t="s">
        <v>401</v>
      </c>
      <c r="C493" t="s">
        <v>194</v>
      </c>
      <c r="D493" s="115">
        <v>120000</v>
      </c>
      <c r="E493" s="31">
        <v>1</v>
      </c>
      <c r="F493" s="31">
        <v>1</v>
      </c>
      <c r="G493" s="147">
        <f t="shared" si="21"/>
        <v>1</v>
      </c>
      <c r="H493" s="31">
        <v>0</v>
      </c>
      <c r="I493" s="117">
        <v>0</v>
      </c>
      <c r="J493" s="31">
        <v>0</v>
      </c>
      <c r="K493" s="31">
        <v>0</v>
      </c>
      <c r="L493" s="147">
        <f t="shared" si="22"/>
        <v>0</v>
      </c>
      <c r="M493"/>
    </row>
    <row r="494" spans="1:13" x14ac:dyDescent="0.2">
      <c r="A494">
        <f t="shared" si="23"/>
        <v>488</v>
      </c>
      <c r="B494" t="s">
        <v>2067</v>
      </c>
      <c r="C494" t="s">
        <v>1907</v>
      </c>
      <c r="D494" s="115">
        <v>118250</v>
      </c>
      <c r="E494" s="31">
        <v>1</v>
      </c>
      <c r="F494" s="31">
        <v>0</v>
      </c>
      <c r="G494" s="147">
        <f t="shared" si="21"/>
        <v>0</v>
      </c>
      <c r="H494" s="31">
        <v>1</v>
      </c>
      <c r="I494" s="117">
        <v>1</v>
      </c>
      <c r="J494" s="31">
        <v>0</v>
      </c>
      <c r="K494" s="31">
        <v>0</v>
      </c>
      <c r="L494" s="147">
        <f t="shared" si="22"/>
        <v>0</v>
      </c>
      <c r="M494"/>
    </row>
    <row r="495" spans="1:13" x14ac:dyDescent="0.2">
      <c r="A495">
        <f t="shared" si="23"/>
        <v>489</v>
      </c>
      <c r="B495" t="s">
        <v>1548</v>
      </c>
      <c r="C495" t="s">
        <v>1861</v>
      </c>
      <c r="D495" s="115">
        <v>117500</v>
      </c>
      <c r="E495" s="31">
        <v>1</v>
      </c>
      <c r="F495" s="31">
        <v>0</v>
      </c>
      <c r="G495" s="147">
        <f t="shared" si="21"/>
        <v>0</v>
      </c>
      <c r="H495" s="31">
        <v>0</v>
      </c>
      <c r="I495" s="117">
        <v>0</v>
      </c>
      <c r="J495" s="31">
        <v>0</v>
      </c>
      <c r="K495" s="31">
        <v>0</v>
      </c>
      <c r="L495" s="147">
        <f t="shared" si="22"/>
        <v>0</v>
      </c>
      <c r="M495"/>
    </row>
    <row r="496" spans="1:13" x14ac:dyDescent="0.2">
      <c r="A496">
        <f t="shared" si="23"/>
        <v>490</v>
      </c>
      <c r="B496" t="s">
        <v>891</v>
      </c>
      <c r="C496" t="s">
        <v>2063</v>
      </c>
      <c r="D496" s="115">
        <v>115000</v>
      </c>
      <c r="E496" s="31">
        <v>1</v>
      </c>
      <c r="F496" s="31">
        <v>0</v>
      </c>
      <c r="G496" s="147">
        <f t="shared" si="21"/>
        <v>0</v>
      </c>
      <c r="H496" s="31">
        <v>0</v>
      </c>
      <c r="I496" s="117">
        <v>0</v>
      </c>
      <c r="J496" s="31">
        <v>0</v>
      </c>
      <c r="K496" s="31">
        <v>0</v>
      </c>
      <c r="L496" s="147">
        <f t="shared" si="22"/>
        <v>0</v>
      </c>
      <c r="M496"/>
    </row>
    <row r="497" spans="1:13" x14ac:dyDescent="0.2">
      <c r="A497">
        <f t="shared" si="23"/>
        <v>491</v>
      </c>
      <c r="B497" t="s">
        <v>1575</v>
      </c>
      <c r="C497" t="s">
        <v>2148</v>
      </c>
      <c r="D497" s="115">
        <v>115000</v>
      </c>
      <c r="E497" s="31">
        <v>2</v>
      </c>
      <c r="F497" s="31">
        <v>1</v>
      </c>
      <c r="G497" s="147">
        <f t="shared" si="21"/>
        <v>0.5</v>
      </c>
      <c r="H497" s="31">
        <v>1</v>
      </c>
      <c r="I497" s="117">
        <v>0.5</v>
      </c>
      <c r="J497" s="31">
        <v>1</v>
      </c>
      <c r="K497" s="31">
        <v>0</v>
      </c>
      <c r="L497" s="147">
        <f t="shared" si="22"/>
        <v>0</v>
      </c>
      <c r="M497"/>
    </row>
    <row r="498" spans="1:13" x14ac:dyDescent="0.2">
      <c r="A498">
        <f t="shared" si="23"/>
        <v>492</v>
      </c>
      <c r="B498" t="s">
        <v>2631</v>
      </c>
      <c r="C498" t="s">
        <v>1842</v>
      </c>
      <c r="D498" s="115">
        <v>112000</v>
      </c>
      <c r="E498" s="31">
        <v>1</v>
      </c>
      <c r="F498" s="31">
        <v>1</v>
      </c>
      <c r="G498" s="147">
        <f t="shared" si="21"/>
        <v>1</v>
      </c>
      <c r="H498" s="31">
        <v>1</v>
      </c>
      <c r="I498" s="117">
        <v>1</v>
      </c>
      <c r="J498" s="31">
        <v>0</v>
      </c>
      <c r="K498" s="31">
        <v>0</v>
      </c>
      <c r="L498" s="147">
        <f t="shared" si="22"/>
        <v>0</v>
      </c>
      <c r="M498"/>
    </row>
    <row r="499" spans="1:13" x14ac:dyDescent="0.2">
      <c r="A499">
        <f t="shared" si="23"/>
        <v>493</v>
      </c>
      <c r="B499" t="s">
        <v>1090</v>
      </c>
      <c r="C499" t="s">
        <v>194</v>
      </c>
      <c r="D499" s="115">
        <v>112000</v>
      </c>
      <c r="E499" s="31">
        <v>1</v>
      </c>
      <c r="F499" s="31">
        <v>1</v>
      </c>
      <c r="G499" s="147">
        <f t="shared" si="21"/>
        <v>1</v>
      </c>
      <c r="H499" s="31">
        <v>0</v>
      </c>
      <c r="I499" s="117">
        <v>0</v>
      </c>
      <c r="J499" s="31">
        <v>0</v>
      </c>
      <c r="K499" s="31">
        <v>0</v>
      </c>
      <c r="L499" s="147">
        <f t="shared" si="22"/>
        <v>0</v>
      </c>
      <c r="M499"/>
    </row>
    <row r="500" spans="1:13" x14ac:dyDescent="0.2">
      <c r="A500">
        <f t="shared" si="23"/>
        <v>494</v>
      </c>
      <c r="B500" t="s">
        <v>320</v>
      </c>
      <c r="C500" t="s">
        <v>1843</v>
      </c>
      <c r="D500" s="115">
        <v>111707</v>
      </c>
      <c r="E500" s="31">
        <v>2</v>
      </c>
      <c r="F500" s="31">
        <v>1</v>
      </c>
      <c r="G500" s="147">
        <f t="shared" si="21"/>
        <v>0.5</v>
      </c>
      <c r="H500" s="31">
        <v>0</v>
      </c>
      <c r="I500" s="117">
        <v>0</v>
      </c>
      <c r="J500" s="31">
        <v>0</v>
      </c>
      <c r="K500" s="31">
        <v>0</v>
      </c>
      <c r="L500" s="147">
        <f t="shared" si="22"/>
        <v>0</v>
      </c>
      <c r="M500"/>
    </row>
    <row r="501" spans="1:13" x14ac:dyDescent="0.2">
      <c r="A501">
        <f t="shared" si="23"/>
        <v>495</v>
      </c>
      <c r="B501" t="s">
        <v>423</v>
      </c>
      <c r="C501" t="s">
        <v>1529</v>
      </c>
      <c r="D501" s="115">
        <v>110500</v>
      </c>
      <c r="E501" s="31">
        <v>1</v>
      </c>
      <c r="F501" s="31">
        <v>1</v>
      </c>
      <c r="G501" s="147">
        <f t="shared" si="21"/>
        <v>1</v>
      </c>
      <c r="H501" s="31">
        <v>0</v>
      </c>
      <c r="I501" s="117">
        <v>0</v>
      </c>
      <c r="J501" s="31">
        <v>0</v>
      </c>
      <c r="K501" s="31">
        <v>0</v>
      </c>
      <c r="L501" s="147">
        <f t="shared" si="22"/>
        <v>0</v>
      </c>
      <c r="M501"/>
    </row>
    <row r="502" spans="1:13" x14ac:dyDescent="0.2">
      <c r="A502">
        <f t="shared" si="23"/>
        <v>496</v>
      </c>
      <c r="B502" t="s">
        <v>1303</v>
      </c>
      <c r="C502" t="s">
        <v>1099</v>
      </c>
      <c r="D502" s="115">
        <v>110000</v>
      </c>
      <c r="E502" s="31">
        <v>1</v>
      </c>
      <c r="F502" s="31">
        <v>0</v>
      </c>
      <c r="G502" s="147">
        <f t="shared" si="21"/>
        <v>0</v>
      </c>
      <c r="H502" s="31">
        <v>1</v>
      </c>
      <c r="I502" s="117">
        <v>1</v>
      </c>
      <c r="J502" s="31">
        <v>0</v>
      </c>
      <c r="K502" s="31">
        <v>0</v>
      </c>
      <c r="L502" s="147">
        <f t="shared" si="22"/>
        <v>0</v>
      </c>
      <c r="M502"/>
    </row>
    <row r="503" spans="1:13" x14ac:dyDescent="0.2">
      <c r="A503">
        <f t="shared" si="23"/>
        <v>497</v>
      </c>
      <c r="B503" t="s">
        <v>1073</v>
      </c>
      <c r="C503" t="s">
        <v>209</v>
      </c>
      <c r="D503" s="115">
        <v>103700</v>
      </c>
      <c r="E503" s="31">
        <v>1</v>
      </c>
      <c r="F503" s="31">
        <v>0</v>
      </c>
      <c r="G503" s="147">
        <f t="shared" si="21"/>
        <v>0</v>
      </c>
      <c r="H503" s="31">
        <v>0</v>
      </c>
      <c r="I503" s="117">
        <v>0</v>
      </c>
      <c r="J503" s="31">
        <v>0</v>
      </c>
      <c r="K503" s="31">
        <v>0</v>
      </c>
      <c r="L503" s="147">
        <f t="shared" si="22"/>
        <v>0</v>
      </c>
      <c r="M503"/>
    </row>
    <row r="504" spans="1:13" x14ac:dyDescent="0.2">
      <c r="A504">
        <f t="shared" si="23"/>
        <v>498</v>
      </c>
      <c r="B504" t="s">
        <v>2390</v>
      </c>
      <c r="C504" t="s">
        <v>118</v>
      </c>
      <c r="D504" s="115">
        <v>102700</v>
      </c>
      <c r="E504" s="31">
        <v>1</v>
      </c>
      <c r="F504" s="31">
        <v>0</v>
      </c>
      <c r="G504" s="147">
        <f t="shared" si="21"/>
        <v>0</v>
      </c>
      <c r="H504" s="31">
        <v>1</v>
      </c>
      <c r="I504" s="117">
        <v>1</v>
      </c>
      <c r="J504" s="31">
        <v>0</v>
      </c>
      <c r="K504" s="31">
        <v>0</v>
      </c>
      <c r="L504" s="147">
        <f t="shared" si="22"/>
        <v>0</v>
      </c>
      <c r="M504"/>
    </row>
    <row r="505" spans="1:13" x14ac:dyDescent="0.2">
      <c r="A505">
        <f t="shared" si="23"/>
        <v>499</v>
      </c>
      <c r="B505" t="s">
        <v>3216</v>
      </c>
      <c r="C505" t="s">
        <v>106</v>
      </c>
      <c r="D505" s="115">
        <v>102000</v>
      </c>
      <c r="E505" s="31">
        <v>1</v>
      </c>
      <c r="F505" s="31">
        <v>1</v>
      </c>
      <c r="G505" s="147">
        <f t="shared" si="21"/>
        <v>1</v>
      </c>
      <c r="H505" s="31">
        <v>0</v>
      </c>
      <c r="I505" s="117">
        <v>0</v>
      </c>
      <c r="J505" s="31">
        <v>0</v>
      </c>
      <c r="K505" s="31">
        <v>0</v>
      </c>
      <c r="L505" s="147">
        <f t="shared" si="22"/>
        <v>0</v>
      </c>
      <c r="M505"/>
    </row>
    <row r="506" spans="1:13" x14ac:dyDescent="0.2">
      <c r="A506">
        <f t="shared" si="23"/>
        <v>500</v>
      </c>
      <c r="B506" t="s">
        <v>921</v>
      </c>
      <c r="C506" t="s">
        <v>1036</v>
      </c>
      <c r="D506" s="115">
        <v>101500</v>
      </c>
      <c r="E506" s="31">
        <v>1</v>
      </c>
      <c r="F506" s="31">
        <v>0</v>
      </c>
      <c r="G506" s="147">
        <f t="shared" si="21"/>
        <v>0</v>
      </c>
      <c r="H506" s="31">
        <v>0</v>
      </c>
      <c r="I506" s="117">
        <v>0</v>
      </c>
      <c r="J506" s="31">
        <v>0</v>
      </c>
      <c r="K506" s="31">
        <v>0</v>
      </c>
      <c r="L506" s="147">
        <f t="shared" si="22"/>
        <v>0</v>
      </c>
      <c r="M506"/>
    </row>
    <row r="507" spans="1:13" x14ac:dyDescent="0.2">
      <c r="A507">
        <f t="shared" si="23"/>
        <v>501</v>
      </c>
      <c r="B507" t="s">
        <v>1914</v>
      </c>
      <c r="C507" t="s">
        <v>1099</v>
      </c>
      <c r="D507" s="115">
        <v>101000</v>
      </c>
      <c r="E507" s="31">
        <v>1</v>
      </c>
      <c r="F507" s="31">
        <v>0</v>
      </c>
      <c r="G507" s="147">
        <f t="shared" si="21"/>
        <v>0</v>
      </c>
      <c r="H507" s="31">
        <v>0</v>
      </c>
      <c r="I507" s="117">
        <v>0</v>
      </c>
      <c r="J507" s="31">
        <v>0</v>
      </c>
      <c r="K507" s="31">
        <v>0</v>
      </c>
      <c r="L507" s="147">
        <f t="shared" si="22"/>
        <v>0</v>
      </c>
      <c r="M507"/>
    </row>
    <row r="508" spans="1:13" x14ac:dyDescent="0.2">
      <c r="A508">
        <f t="shared" si="23"/>
        <v>502</v>
      </c>
      <c r="B508" t="s">
        <v>1178</v>
      </c>
      <c r="C508" t="s">
        <v>801</v>
      </c>
      <c r="D508" s="115">
        <v>100000</v>
      </c>
      <c r="E508" s="31">
        <v>2</v>
      </c>
      <c r="F508" s="31">
        <v>0</v>
      </c>
      <c r="G508" s="147">
        <f t="shared" si="21"/>
        <v>0</v>
      </c>
      <c r="H508" s="31">
        <v>2</v>
      </c>
      <c r="I508" s="117">
        <v>1</v>
      </c>
      <c r="J508" s="31">
        <v>1</v>
      </c>
      <c r="K508" s="31">
        <v>0</v>
      </c>
      <c r="L508" s="147">
        <f t="shared" si="22"/>
        <v>0</v>
      </c>
      <c r="M508"/>
    </row>
    <row r="509" spans="1:13" x14ac:dyDescent="0.2">
      <c r="A509">
        <f t="shared" si="23"/>
        <v>503</v>
      </c>
      <c r="B509" t="s">
        <v>1721</v>
      </c>
      <c r="C509" t="s">
        <v>5</v>
      </c>
      <c r="D509" s="115">
        <v>96000</v>
      </c>
      <c r="E509" s="31">
        <v>1</v>
      </c>
      <c r="F509" s="31">
        <v>0</v>
      </c>
      <c r="G509" s="147">
        <f t="shared" si="21"/>
        <v>0</v>
      </c>
      <c r="H509" s="31">
        <v>1</v>
      </c>
      <c r="I509" s="117">
        <v>1</v>
      </c>
      <c r="J509" s="31">
        <v>1</v>
      </c>
      <c r="K509" s="31">
        <v>0</v>
      </c>
      <c r="L509" s="147">
        <f t="shared" si="22"/>
        <v>0</v>
      </c>
      <c r="M509"/>
    </row>
    <row r="510" spans="1:13" x14ac:dyDescent="0.2">
      <c r="A510">
        <f t="shared" si="23"/>
        <v>504</v>
      </c>
      <c r="B510" t="s">
        <v>1965</v>
      </c>
      <c r="C510" t="s">
        <v>1858</v>
      </c>
      <c r="D510" s="115">
        <v>95000</v>
      </c>
      <c r="E510" s="31">
        <v>1</v>
      </c>
      <c r="F510" s="31">
        <v>0</v>
      </c>
      <c r="G510" s="147">
        <f t="shared" si="21"/>
        <v>0</v>
      </c>
      <c r="H510" s="31">
        <v>0</v>
      </c>
      <c r="I510" s="117">
        <v>0</v>
      </c>
      <c r="J510" s="31">
        <v>0</v>
      </c>
      <c r="K510" s="31">
        <v>0</v>
      </c>
      <c r="L510" s="147">
        <f t="shared" si="22"/>
        <v>0</v>
      </c>
      <c r="M510"/>
    </row>
    <row r="511" spans="1:13" x14ac:dyDescent="0.2">
      <c r="A511">
        <f t="shared" si="23"/>
        <v>505</v>
      </c>
      <c r="B511" t="s">
        <v>315</v>
      </c>
      <c r="C511" t="s">
        <v>2031</v>
      </c>
      <c r="D511" s="115">
        <v>92800</v>
      </c>
      <c r="E511" s="31">
        <v>1</v>
      </c>
      <c r="F511" s="31">
        <v>0</v>
      </c>
      <c r="G511" s="147">
        <f t="shared" si="21"/>
        <v>0</v>
      </c>
      <c r="H511" s="31">
        <v>1</v>
      </c>
      <c r="I511" s="117">
        <v>1</v>
      </c>
      <c r="J511" s="31">
        <v>0</v>
      </c>
      <c r="K511" s="31">
        <v>0</v>
      </c>
      <c r="L511" s="147">
        <f t="shared" si="22"/>
        <v>0</v>
      </c>
      <c r="M511"/>
    </row>
    <row r="512" spans="1:13" x14ac:dyDescent="0.2">
      <c r="A512">
        <f t="shared" si="23"/>
        <v>506</v>
      </c>
      <c r="B512" t="s">
        <v>335</v>
      </c>
      <c r="C512" t="s">
        <v>1258</v>
      </c>
      <c r="D512" s="115">
        <v>92000</v>
      </c>
      <c r="E512" s="31">
        <v>2</v>
      </c>
      <c r="F512" s="31">
        <v>0</v>
      </c>
      <c r="G512" s="147">
        <f t="shared" si="21"/>
        <v>0</v>
      </c>
      <c r="H512" s="31">
        <v>0</v>
      </c>
      <c r="I512" s="117">
        <v>0</v>
      </c>
      <c r="J512" s="31">
        <v>0</v>
      </c>
      <c r="K512" s="31">
        <v>0</v>
      </c>
      <c r="L512" s="147">
        <f t="shared" si="22"/>
        <v>0</v>
      </c>
      <c r="M512"/>
    </row>
    <row r="513" spans="1:13" x14ac:dyDescent="0.2">
      <c r="A513">
        <f t="shared" si="23"/>
        <v>507</v>
      </c>
      <c r="B513" t="s">
        <v>366</v>
      </c>
      <c r="C513" t="s">
        <v>889</v>
      </c>
      <c r="D513" s="115">
        <v>91500</v>
      </c>
      <c r="E513" s="31">
        <v>1</v>
      </c>
      <c r="F513" s="31">
        <v>0</v>
      </c>
      <c r="G513" s="147">
        <f t="shared" si="21"/>
        <v>0</v>
      </c>
      <c r="H513" s="31">
        <v>0</v>
      </c>
      <c r="I513" s="117">
        <v>0</v>
      </c>
      <c r="J513" s="31">
        <v>0</v>
      </c>
      <c r="K513" s="31">
        <v>0</v>
      </c>
      <c r="L513" s="147">
        <f t="shared" si="22"/>
        <v>0</v>
      </c>
      <c r="M513"/>
    </row>
    <row r="514" spans="1:13" x14ac:dyDescent="0.2">
      <c r="A514">
        <f t="shared" si="23"/>
        <v>508</v>
      </c>
      <c r="B514" t="s">
        <v>2997</v>
      </c>
      <c r="C514" t="s">
        <v>1099</v>
      </c>
      <c r="D514" s="115">
        <v>87000</v>
      </c>
      <c r="E514" s="31">
        <v>1</v>
      </c>
      <c r="F514" s="31">
        <v>0</v>
      </c>
      <c r="G514" s="147">
        <f t="shared" si="21"/>
        <v>0</v>
      </c>
      <c r="H514" s="31">
        <v>1</v>
      </c>
      <c r="I514" s="117">
        <v>1</v>
      </c>
      <c r="J514" s="31">
        <v>0</v>
      </c>
      <c r="K514" s="31">
        <v>0</v>
      </c>
      <c r="L514" s="147">
        <f t="shared" si="22"/>
        <v>0</v>
      </c>
      <c r="M514"/>
    </row>
    <row r="515" spans="1:13" x14ac:dyDescent="0.2">
      <c r="A515">
        <f t="shared" si="23"/>
        <v>509</v>
      </c>
      <c r="B515" t="s">
        <v>1399</v>
      </c>
      <c r="C515" t="s">
        <v>281</v>
      </c>
      <c r="D515" s="115">
        <v>86500</v>
      </c>
      <c r="E515" s="31">
        <v>1</v>
      </c>
      <c r="F515" s="31">
        <v>0</v>
      </c>
      <c r="G515" s="147">
        <f t="shared" si="21"/>
        <v>0</v>
      </c>
      <c r="H515" s="31">
        <v>0</v>
      </c>
      <c r="I515" s="117">
        <v>0</v>
      </c>
      <c r="J515" s="31">
        <v>0</v>
      </c>
      <c r="K515" s="31">
        <v>0</v>
      </c>
      <c r="L515" s="147">
        <f t="shared" si="22"/>
        <v>0</v>
      </c>
      <c r="M515"/>
    </row>
    <row r="516" spans="1:13" x14ac:dyDescent="0.2">
      <c r="A516">
        <f t="shared" si="23"/>
        <v>510</v>
      </c>
      <c r="B516" t="s">
        <v>1217</v>
      </c>
      <c r="C516" t="s">
        <v>1036</v>
      </c>
      <c r="D516" s="115">
        <v>85000</v>
      </c>
      <c r="E516" s="31">
        <v>1</v>
      </c>
      <c r="F516" s="31">
        <v>0</v>
      </c>
      <c r="G516" s="147">
        <f t="shared" si="21"/>
        <v>0</v>
      </c>
      <c r="H516" s="31">
        <v>0</v>
      </c>
      <c r="I516" s="117">
        <v>0</v>
      </c>
      <c r="J516" s="31">
        <v>0</v>
      </c>
      <c r="K516" s="31">
        <v>0</v>
      </c>
      <c r="L516" s="147">
        <f t="shared" si="22"/>
        <v>0</v>
      </c>
      <c r="M516"/>
    </row>
    <row r="517" spans="1:13" x14ac:dyDescent="0.2">
      <c r="A517">
        <f t="shared" si="23"/>
        <v>511</v>
      </c>
      <c r="B517" t="s">
        <v>2748</v>
      </c>
      <c r="C517">
        <v>0</v>
      </c>
      <c r="D517" s="115">
        <v>84000</v>
      </c>
      <c r="E517" s="31">
        <v>1</v>
      </c>
      <c r="F517" s="31">
        <v>0</v>
      </c>
      <c r="G517" s="147">
        <f t="shared" si="21"/>
        <v>0</v>
      </c>
      <c r="H517" s="31">
        <v>1</v>
      </c>
      <c r="I517" s="117">
        <v>1</v>
      </c>
      <c r="J517" s="31">
        <v>0</v>
      </c>
      <c r="K517" s="31">
        <v>0</v>
      </c>
      <c r="L517" s="147">
        <f t="shared" si="22"/>
        <v>0</v>
      </c>
      <c r="M517"/>
    </row>
    <row r="518" spans="1:13" x14ac:dyDescent="0.2">
      <c r="A518">
        <f t="shared" si="23"/>
        <v>512</v>
      </c>
      <c r="B518" t="s">
        <v>1532</v>
      </c>
      <c r="C518" t="s">
        <v>1258</v>
      </c>
      <c r="D518" s="115">
        <v>80650</v>
      </c>
      <c r="E518" s="31">
        <v>1</v>
      </c>
      <c r="F518" s="31">
        <v>0</v>
      </c>
      <c r="G518" s="147">
        <f t="shared" ref="G518:G581" si="24">+F518/E518</f>
        <v>0</v>
      </c>
      <c r="H518" s="31">
        <v>1</v>
      </c>
      <c r="I518" s="117">
        <v>1</v>
      </c>
      <c r="J518" s="31">
        <v>1</v>
      </c>
      <c r="K518" s="31">
        <v>0</v>
      </c>
      <c r="L518" s="147">
        <f t="shared" si="22"/>
        <v>0</v>
      </c>
      <c r="M518"/>
    </row>
    <row r="519" spans="1:13" x14ac:dyDescent="0.2">
      <c r="A519">
        <f t="shared" si="23"/>
        <v>513</v>
      </c>
      <c r="B519" t="s">
        <v>2084</v>
      </c>
      <c r="C519" t="s">
        <v>2038</v>
      </c>
      <c r="D519" s="115">
        <v>78250</v>
      </c>
      <c r="E519" s="31">
        <v>2</v>
      </c>
      <c r="F519" s="31">
        <v>0</v>
      </c>
      <c r="G519" s="147">
        <f t="shared" si="24"/>
        <v>0</v>
      </c>
      <c r="H519" s="31">
        <v>2</v>
      </c>
      <c r="I519" s="117">
        <v>1</v>
      </c>
      <c r="J519" s="31">
        <v>0</v>
      </c>
      <c r="K519" s="31">
        <v>0</v>
      </c>
      <c r="L519" s="147">
        <f t="shared" ref="L519:L582" si="25">IF(J519=0,0,K519/J519)</f>
        <v>0</v>
      </c>
      <c r="M519"/>
    </row>
    <row r="520" spans="1:13" x14ac:dyDescent="0.2">
      <c r="A520">
        <f t="shared" ref="A520:A543" si="26">+A519+1</f>
        <v>514</v>
      </c>
      <c r="B520" t="s">
        <v>2921</v>
      </c>
      <c r="C520" t="s">
        <v>1099</v>
      </c>
      <c r="D520" s="115">
        <v>77000</v>
      </c>
      <c r="E520" s="31">
        <v>1</v>
      </c>
      <c r="F520" s="31">
        <v>0</v>
      </c>
      <c r="G520" s="147">
        <f t="shared" si="24"/>
        <v>0</v>
      </c>
      <c r="H520" s="31">
        <v>1</v>
      </c>
      <c r="I520" s="117">
        <v>1</v>
      </c>
      <c r="J520" s="31">
        <v>0</v>
      </c>
      <c r="K520" s="31">
        <v>0</v>
      </c>
      <c r="L520" s="147">
        <f t="shared" si="25"/>
        <v>0</v>
      </c>
      <c r="M520"/>
    </row>
    <row r="521" spans="1:13" x14ac:dyDescent="0.2">
      <c r="A521">
        <f t="shared" si="26"/>
        <v>515</v>
      </c>
      <c r="B521" t="s">
        <v>2768</v>
      </c>
      <c r="C521">
        <v>0</v>
      </c>
      <c r="D521" s="115">
        <v>75000</v>
      </c>
      <c r="E521" s="31">
        <v>1</v>
      </c>
      <c r="F521" s="31">
        <v>0</v>
      </c>
      <c r="G521" s="147">
        <f t="shared" si="24"/>
        <v>0</v>
      </c>
      <c r="H521" s="31">
        <v>1</v>
      </c>
      <c r="I521" s="117">
        <v>1</v>
      </c>
      <c r="J521" s="31">
        <v>0</v>
      </c>
      <c r="K521" s="31">
        <v>0</v>
      </c>
      <c r="L521" s="147">
        <f t="shared" si="25"/>
        <v>0</v>
      </c>
      <c r="M521"/>
    </row>
    <row r="522" spans="1:13" x14ac:dyDescent="0.2">
      <c r="A522">
        <f t="shared" si="26"/>
        <v>516</v>
      </c>
      <c r="B522" t="s">
        <v>797</v>
      </c>
      <c r="C522" t="s">
        <v>1707</v>
      </c>
      <c r="D522" s="115">
        <v>75000</v>
      </c>
      <c r="E522" s="31">
        <v>1</v>
      </c>
      <c r="F522" s="31">
        <v>0</v>
      </c>
      <c r="G522" s="147">
        <f t="shared" si="24"/>
        <v>0</v>
      </c>
      <c r="H522" s="31">
        <v>0</v>
      </c>
      <c r="I522" s="117">
        <v>0</v>
      </c>
      <c r="J522" s="31">
        <v>0</v>
      </c>
      <c r="K522" s="31">
        <v>0</v>
      </c>
      <c r="L522" s="147">
        <f t="shared" si="25"/>
        <v>0</v>
      </c>
      <c r="M522"/>
    </row>
    <row r="523" spans="1:13" x14ac:dyDescent="0.2">
      <c r="A523">
        <f t="shared" si="26"/>
        <v>517</v>
      </c>
      <c r="B523" t="s">
        <v>2339</v>
      </c>
      <c r="C523" t="s">
        <v>2340</v>
      </c>
      <c r="D523" s="115">
        <v>70000</v>
      </c>
      <c r="E523" s="31">
        <v>1</v>
      </c>
      <c r="F523" s="31">
        <v>0</v>
      </c>
      <c r="G523" s="147">
        <f t="shared" si="24"/>
        <v>0</v>
      </c>
      <c r="H523" s="31">
        <v>1</v>
      </c>
      <c r="I523" s="117">
        <v>1</v>
      </c>
      <c r="J523" s="31">
        <v>1</v>
      </c>
      <c r="K523" s="31">
        <v>0</v>
      </c>
      <c r="L523" s="147">
        <f t="shared" si="25"/>
        <v>0</v>
      </c>
      <c r="M523"/>
    </row>
    <row r="524" spans="1:13" x14ac:dyDescent="0.2">
      <c r="A524">
        <f t="shared" si="26"/>
        <v>518</v>
      </c>
      <c r="B524" t="s">
        <v>1551</v>
      </c>
      <c r="C524" t="s">
        <v>718</v>
      </c>
      <c r="D524" s="115">
        <v>67000</v>
      </c>
      <c r="E524" s="31">
        <v>1</v>
      </c>
      <c r="F524" s="31">
        <v>0</v>
      </c>
      <c r="G524" s="147">
        <f t="shared" si="24"/>
        <v>0</v>
      </c>
      <c r="H524" s="31">
        <v>0</v>
      </c>
      <c r="I524" s="117">
        <v>0</v>
      </c>
      <c r="J524" s="31">
        <v>0</v>
      </c>
      <c r="K524" s="31">
        <v>0</v>
      </c>
      <c r="L524" s="147">
        <f t="shared" si="25"/>
        <v>0</v>
      </c>
      <c r="M524"/>
    </row>
    <row r="525" spans="1:13" x14ac:dyDescent="0.2">
      <c r="A525">
        <f t="shared" si="26"/>
        <v>519</v>
      </c>
      <c r="B525" t="s">
        <v>1204</v>
      </c>
      <c r="C525" t="s">
        <v>1842</v>
      </c>
      <c r="D525" s="115">
        <v>59900</v>
      </c>
      <c r="E525" s="31">
        <v>1</v>
      </c>
      <c r="F525" s="31">
        <v>0</v>
      </c>
      <c r="G525" s="147">
        <f t="shared" si="24"/>
        <v>0</v>
      </c>
      <c r="H525" s="31">
        <v>0</v>
      </c>
      <c r="I525" s="117">
        <v>0</v>
      </c>
      <c r="J525" s="31">
        <v>0</v>
      </c>
      <c r="K525" s="31">
        <v>0</v>
      </c>
      <c r="L525" s="147">
        <f t="shared" si="25"/>
        <v>0</v>
      </c>
      <c r="M525"/>
    </row>
    <row r="526" spans="1:13" x14ac:dyDescent="0.2">
      <c r="A526">
        <f t="shared" si="26"/>
        <v>520</v>
      </c>
      <c r="B526" t="s">
        <v>3163</v>
      </c>
      <c r="C526" t="s">
        <v>1099</v>
      </c>
      <c r="D526" s="115">
        <v>57000</v>
      </c>
      <c r="E526" s="31">
        <v>1</v>
      </c>
      <c r="F526" s="31">
        <v>0</v>
      </c>
      <c r="G526" s="147">
        <f t="shared" si="24"/>
        <v>0</v>
      </c>
      <c r="H526" s="31">
        <v>1</v>
      </c>
      <c r="I526" s="117">
        <v>1</v>
      </c>
      <c r="J526" s="31">
        <v>0</v>
      </c>
      <c r="K526" s="31">
        <v>0</v>
      </c>
      <c r="L526" s="147">
        <f t="shared" si="25"/>
        <v>0</v>
      </c>
      <c r="M526"/>
    </row>
    <row r="527" spans="1:13" x14ac:dyDescent="0.2">
      <c r="A527">
        <f t="shared" si="26"/>
        <v>521</v>
      </c>
      <c r="B527" t="s">
        <v>855</v>
      </c>
      <c r="C527" t="s">
        <v>1258</v>
      </c>
      <c r="D527" s="115">
        <v>54000</v>
      </c>
      <c r="E527" s="31">
        <v>1</v>
      </c>
      <c r="F527" s="31">
        <v>1</v>
      </c>
      <c r="G527" s="147">
        <f t="shared" si="24"/>
        <v>1</v>
      </c>
      <c r="H527" s="31">
        <v>1</v>
      </c>
      <c r="I527" s="117">
        <v>1</v>
      </c>
      <c r="J527" s="31">
        <v>0</v>
      </c>
      <c r="K527" s="31">
        <v>0</v>
      </c>
      <c r="L527" s="147">
        <f t="shared" si="25"/>
        <v>0</v>
      </c>
      <c r="M527"/>
    </row>
    <row r="528" spans="1:13" x14ac:dyDescent="0.2">
      <c r="A528">
        <f t="shared" si="26"/>
        <v>522</v>
      </c>
      <c r="B528" t="s">
        <v>1215</v>
      </c>
      <c r="C528" t="s">
        <v>991</v>
      </c>
      <c r="D528" s="115">
        <v>53000</v>
      </c>
      <c r="E528" s="31">
        <v>1</v>
      </c>
      <c r="F528" s="31">
        <v>1</v>
      </c>
      <c r="G528" s="147">
        <f t="shared" si="24"/>
        <v>1</v>
      </c>
      <c r="H528" s="31">
        <v>1</v>
      </c>
      <c r="I528" s="117">
        <v>1</v>
      </c>
      <c r="J528" s="31">
        <v>0</v>
      </c>
      <c r="K528" s="31">
        <v>0</v>
      </c>
      <c r="L528" s="147">
        <f t="shared" si="25"/>
        <v>0</v>
      </c>
      <c r="M528"/>
    </row>
    <row r="529" spans="1:13" x14ac:dyDescent="0.2">
      <c r="A529">
        <f t="shared" si="26"/>
        <v>523</v>
      </c>
      <c r="B529" t="s">
        <v>727</v>
      </c>
      <c r="C529" t="s">
        <v>728</v>
      </c>
      <c r="D529" s="115">
        <v>52500</v>
      </c>
      <c r="E529" s="31">
        <v>1</v>
      </c>
      <c r="F529" s="31">
        <v>0</v>
      </c>
      <c r="G529" s="147">
        <f t="shared" si="24"/>
        <v>0</v>
      </c>
      <c r="H529" s="31">
        <v>1</v>
      </c>
      <c r="I529" s="117">
        <v>1</v>
      </c>
      <c r="J529" s="31">
        <v>1</v>
      </c>
      <c r="K529" s="31">
        <v>0</v>
      </c>
      <c r="L529" s="147">
        <f t="shared" si="25"/>
        <v>0</v>
      </c>
      <c r="M529"/>
    </row>
    <row r="530" spans="1:13" x14ac:dyDescent="0.2">
      <c r="A530">
        <f t="shared" si="26"/>
        <v>524</v>
      </c>
      <c r="B530" t="s">
        <v>833</v>
      </c>
      <c r="C530" t="s">
        <v>1180</v>
      </c>
      <c r="D530" s="115">
        <v>50500</v>
      </c>
      <c r="E530" s="31">
        <v>1</v>
      </c>
      <c r="F530" s="31">
        <v>0</v>
      </c>
      <c r="G530" s="147">
        <f t="shared" si="24"/>
        <v>0</v>
      </c>
      <c r="H530" s="31">
        <v>1</v>
      </c>
      <c r="I530" s="117">
        <v>1</v>
      </c>
      <c r="J530" s="31">
        <v>0</v>
      </c>
      <c r="K530" s="31">
        <v>0</v>
      </c>
      <c r="L530" s="147">
        <f t="shared" si="25"/>
        <v>0</v>
      </c>
      <c r="M530"/>
    </row>
    <row r="531" spans="1:13" x14ac:dyDescent="0.2">
      <c r="A531">
        <f t="shared" si="26"/>
        <v>525</v>
      </c>
      <c r="B531" t="s">
        <v>1531</v>
      </c>
      <c r="C531" t="s">
        <v>1707</v>
      </c>
      <c r="D531" s="115">
        <v>50000</v>
      </c>
      <c r="E531" s="31">
        <v>1</v>
      </c>
      <c r="F531" s="31">
        <v>0</v>
      </c>
      <c r="G531" s="147">
        <f t="shared" si="24"/>
        <v>0</v>
      </c>
      <c r="H531" s="31">
        <v>0</v>
      </c>
      <c r="I531" s="117">
        <v>0</v>
      </c>
      <c r="J531" s="31">
        <v>0</v>
      </c>
      <c r="K531" s="31">
        <v>0</v>
      </c>
      <c r="L531" s="147">
        <f t="shared" si="25"/>
        <v>0</v>
      </c>
      <c r="M531"/>
    </row>
    <row r="532" spans="1:13" x14ac:dyDescent="0.2">
      <c r="A532">
        <f t="shared" si="26"/>
        <v>526</v>
      </c>
      <c r="B532" t="s">
        <v>720</v>
      </c>
      <c r="C532" t="s">
        <v>721</v>
      </c>
      <c r="D532" s="115">
        <v>50000</v>
      </c>
      <c r="E532" s="31">
        <v>1</v>
      </c>
      <c r="F532" s="31">
        <v>0</v>
      </c>
      <c r="G532" s="147">
        <f t="shared" si="24"/>
        <v>0</v>
      </c>
      <c r="H532" s="31">
        <v>1</v>
      </c>
      <c r="I532" s="117">
        <v>1</v>
      </c>
      <c r="J532" s="31">
        <v>0</v>
      </c>
      <c r="K532" s="31">
        <v>0</v>
      </c>
      <c r="L532" s="147">
        <f t="shared" si="25"/>
        <v>0</v>
      </c>
      <c r="M532"/>
    </row>
    <row r="533" spans="1:13" x14ac:dyDescent="0.2">
      <c r="A533">
        <f t="shared" si="26"/>
        <v>527</v>
      </c>
      <c r="B533" t="s">
        <v>548</v>
      </c>
      <c r="C533" t="s">
        <v>2077</v>
      </c>
      <c r="D533" s="115">
        <v>47000</v>
      </c>
      <c r="E533" s="31">
        <v>1</v>
      </c>
      <c r="F533" s="31">
        <v>0</v>
      </c>
      <c r="G533" s="147">
        <f t="shared" si="24"/>
        <v>0</v>
      </c>
      <c r="H533" s="31">
        <v>1</v>
      </c>
      <c r="I533" s="117">
        <v>1</v>
      </c>
      <c r="J533" s="31">
        <v>0</v>
      </c>
      <c r="K533" s="31">
        <v>0</v>
      </c>
      <c r="L533" s="147">
        <f t="shared" si="25"/>
        <v>0</v>
      </c>
      <c r="M533"/>
    </row>
    <row r="534" spans="1:13" x14ac:dyDescent="0.2">
      <c r="A534">
        <f t="shared" si="26"/>
        <v>528</v>
      </c>
      <c r="B534" t="s">
        <v>1904</v>
      </c>
      <c r="C534" t="s">
        <v>761</v>
      </c>
      <c r="D534" s="115">
        <v>46000</v>
      </c>
      <c r="E534" s="31">
        <v>1</v>
      </c>
      <c r="F534" s="31">
        <v>0</v>
      </c>
      <c r="G534" s="147">
        <f t="shared" si="24"/>
        <v>0</v>
      </c>
      <c r="H534" s="31">
        <v>1</v>
      </c>
      <c r="I534" s="117">
        <v>1</v>
      </c>
      <c r="J534" s="31">
        <v>0</v>
      </c>
      <c r="K534" s="31">
        <v>0</v>
      </c>
      <c r="L534" s="147">
        <f t="shared" si="25"/>
        <v>0</v>
      </c>
      <c r="M534"/>
    </row>
    <row r="535" spans="1:13" x14ac:dyDescent="0.2">
      <c r="A535">
        <f t="shared" si="26"/>
        <v>529</v>
      </c>
      <c r="B535" t="s">
        <v>1986</v>
      </c>
      <c r="C535" t="s">
        <v>1268</v>
      </c>
      <c r="D535" s="115">
        <v>45000</v>
      </c>
      <c r="E535" s="31">
        <v>1</v>
      </c>
      <c r="F535" s="31">
        <v>1</v>
      </c>
      <c r="G535" s="147">
        <f t="shared" si="24"/>
        <v>1</v>
      </c>
      <c r="H535" s="31">
        <v>1</v>
      </c>
      <c r="I535" s="117">
        <v>1</v>
      </c>
      <c r="J535" s="31">
        <v>0</v>
      </c>
      <c r="K535" s="31">
        <v>0</v>
      </c>
      <c r="L535" s="147">
        <f t="shared" si="25"/>
        <v>0</v>
      </c>
      <c r="M535"/>
    </row>
    <row r="536" spans="1:13" x14ac:dyDescent="0.2">
      <c r="A536">
        <f t="shared" si="26"/>
        <v>530</v>
      </c>
      <c r="B536" t="s">
        <v>1713</v>
      </c>
      <c r="C536" t="s">
        <v>1984</v>
      </c>
      <c r="D536" s="115">
        <v>43000</v>
      </c>
      <c r="E536" s="31">
        <v>1</v>
      </c>
      <c r="F536" s="31">
        <v>0</v>
      </c>
      <c r="G536" s="147">
        <f t="shared" si="24"/>
        <v>0</v>
      </c>
      <c r="H536" s="31">
        <v>0</v>
      </c>
      <c r="I536" s="117">
        <v>0</v>
      </c>
      <c r="J536" s="31">
        <v>0</v>
      </c>
      <c r="K536" s="31">
        <v>0</v>
      </c>
      <c r="L536" s="147">
        <f t="shared" si="25"/>
        <v>0</v>
      </c>
      <c r="M536"/>
    </row>
    <row r="537" spans="1:13" x14ac:dyDescent="0.2">
      <c r="A537">
        <f t="shared" si="26"/>
        <v>531</v>
      </c>
      <c r="B537" t="s">
        <v>264</v>
      </c>
      <c r="C537" t="s">
        <v>1949</v>
      </c>
      <c r="D537" s="115">
        <v>36500</v>
      </c>
      <c r="E537" s="31">
        <v>1</v>
      </c>
      <c r="F537" s="31">
        <v>0</v>
      </c>
      <c r="G537" s="147">
        <f t="shared" si="24"/>
        <v>0</v>
      </c>
      <c r="H537" s="31">
        <v>0</v>
      </c>
      <c r="I537" s="117">
        <v>0</v>
      </c>
      <c r="J537" s="31">
        <v>0</v>
      </c>
      <c r="K537" s="31">
        <v>0</v>
      </c>
      <c r="L537" s="147">
        <f t="shared" si="25"/>
        <v>0</v>
      </c>
      <c r="M537"/>
    </row>
    <row r="538" spans="1:13" x14ac:dyDescent="0.2">
      <c r="A538">
        <f t="shared" si="26"/>
        <v>532</v>
      </c>
      <c r="B538" t="s">
        <v>265</v>
      </c>
      <c r="C538" t="s">
        <v>1840</v>
      </c>
      <c r="D538" s="115">
        <v>35000</v>
      </c>
      <c r="E538" s="31">
        <v>1</v>
      </c>
      <c r="F538" s="31">
        <v>0</v>
      </c>
      <c r="G538" s="147">
        <f t="shared" si="24"/>
        <v>0</v>
      </c>
      <c r="H538" s="31">
        <v>1</v>
      </c>
      <c r="I538" s="117">
        <v>1</v>
      </c>
      <c r="J538" s="31">
        <v>0</v>
      </c>
      <c r="K538" s="31">
        <v>0</v>
      </c>
      <c r="L538" s="147">
        <f t="shared" si="25"/>
        <v>0</v>
      </c>
      <c r="M538"/>
    </row>
    <row r="539" spans="1:13" x14ac:dyDescent="0.2">
      <c r="A539">
        <f t="shared" si="26"/>
        <v>533</v>
      </c>
      <c r="B539" t="s">
        <v>406</v>
      </c>
      <c r="C539" t="s">
        <v>729</v>
      </c>
      <c r="D539" s="115">
        <v>34000</v>
      </c>
      <c r="E539" s="31">
        <v>1</v>
      </c>
      <c r="F539" s="31">
        <v>1</v>
      </c>
      <c r="G539" s="147">
        <f t="shared" si="24"/>
        <v>1</v>
      </c>
      <c r="H539" s="31">
        <v>1</v>
      </c>
      <c r="I539" s="117">
        <v>1</v>
      </c>
      <c r="J539" s="31">
        <v>0</v>
      </c>
      <c r="K539" s="31">
        <v>0</v>
      </c>
      <c r="L539" s="147">
        <f t="shared" si="25"/>
        <v>0</v>
      </c>
      <c r="M539"/>
    </row>
    <row r="540" spans="1:13" x14ac:dyDescent="0.2">
      <c r="A540">
        <f t="shared" si="26"/>
        <v>534</v>
      </c>
      <c r="B540" t="s">
        <v>330</v>
      </c>
      <c r="C540" t="s">
        <v>1907</v>
      </c>
      <c r="D540" s="115">
        <v>32500</v>
      </c>
      <c r="E540" s="31">
        <v>1</v>
      </c>
      <c r="F540" s="31">
        <v>0</v>
      </c>
      <c r="G540" s="147">
        <f t="shared" si="24"/>
        <v>0</v>
      </c>
      <c r="H540" s="31">
        <v>1</v>
      </c>
      <c r="I540" s="117">
        <v>1</v>
      </c>
      <c r="J540" s="31">
        <v>1</v>
      </c>
      <c r="K540" s="31">
        <v>0</v>
      </c>
      <c r="L540" s="147">
        <f t="shared" si="25"/>
        <v>0</v>
      </c>
      <c r="M540"/>
    </row>
    <row r="541" spans="1:13" x14ac:dyDescent="0.2">
      <c r="A541">
        <f t="shared" si="26"/>
        <v>535</v>
      </c>
      <c r="B541" t="s">
        <v>3079</v>
      </c>
      <c r="C541" t="s">
        <v>3080</v>
      </c>
      <c r="D541" s="115">
        <v>27000</v>
      </c>
      <c r="E541" s="31">
        <v>1</v>
      </c>
      <c r="F541" s="31">
        <v>0</v>
      </c>
      <c r="G541" s="147">
        <f t="shared" si="24"/>
        <v>0</v>
      </c>
      <c r="H541" s="31">
        <v>1</v>
      </c>
      <c r="I541" s="117">
        <v>1</v>
      </c>
      <c r="J541" s="31">
        <v>0</v>
      </c>
      <c r="K541" s="31">
        <v>0</v>
      </c>
      <c r="L541" s="147">
        <f t="shared" si="25"/>
        <v>0</v>
      </c>
      <c r="M541"/>
    </row>
    <row r="542" spans="1:13" x14ac:dyDescent="0.2">
      <c r="A542">
        <f t="shared" si="26"/>
        <v>536</v>
      </c>
      <c r="B542" t="s">
        <v>1715</v>
      </c>
      <c r="C542" t="s">
        <v>1842</v>
      </c>
      <c r="D542" s="115">
        <v>25000</v>
      </c>
      <c r="E542" s="31">
        <v>1</v>
      </c>
      <c r="F542" s="31">
        <v>1</v>
      </c>
      <c r="G542" s="147">
        <f t="shared" si="24"/>
        <v>1</v>
      </c>
      <c r="H542" s="31">
        <v>0</v>
      </c>
      <c r="I542" s="117">
        <v>0</v>
      </c>
      <c r="J542" s="31">
        <v>0</v>
      </c>
      <c r="K542" s="31">
        <v>0</v>
      </c>
      <c r="L542" s="147">
        <f t="shared" si="25"/>
        <v>0</v>
      </c>
      <c r="M542"/>
    </row>
    <row r="543" spans="1:13" x14ac:dyDescent="0.2">
      <c r="A543">
        <f t="shared" si="26"/>
        <v>537</v>
      </c>
      <c r="B543" t="s">
        <v>1868</v>
      </c>
      <c r="C543" t="s">
        <v>1869</v>
      </c>
      <c r="D543" s="115">
        <v>20573644</v>
      </c>
      <c r="E543" s="31">
        <v>99</v>
      </c>
      <c r="F543" s="31">
        <v>17</v>
      </c>
      <c r="G543" s="147">
        <f t="shared" si="24"/>
        <v>0.17171717171717171</v>
      </c>
      <c r="H543" s="31">
        <v>99</v>
      </c>
      <c r="I543" s="117">
        <v>1</v>
      </c>
      <c r="J543" s="31">
        <v>0</v>
      </c>
      <c r="K543" s="31">
        <v>0</v>
      </c>
      <c r="L543" s="147">
        <f t="shared" si="25"/>
        <v>0</v>
      </c>
      <c r="M543"/>
    </row>
    <row r="544" spans="1:13" x14ac:dyDescent="0.2">
      <c r="D544" s="115"/>
      <c r="H544" s="31"/>
      <c r="I544" s="117"/>
      <c r="L544" s="117"/>
      <c r="M544"/>
    </row>
    <row r="545" spans="4:13" x14ac:dyDescent="0.2">
      <c r="D545" s="115"/>
      <c r="H545" s="31"/>
      <c r="I545" s="117"/>
      <c r="L545" s="117"/>
      <c r="M545"/>
    </row>
    <row r="546" spans="4:13" x14ac:dyDescent="0.2">
      <c r="D546" s="115"/>
      <c r="H546" s="31"/>
      <c r="I546" s="117"/>
      <c r="L546" s="117"/>
      <c r="M546"/>
    </row>
    <row r="547" spans="4:13" x14ac:dyDescent="0.2">
      <c r="D547" s="115"/>
      <c r="H547" s="31"/>
      <c r="I547" s="117"/>
      <c r="L547" s="117"/>
      <c r="M547"/>
    </row>
    <row r="548" spans="4:13" x14ac:dyDescent="0.2">
      <c r="D548" s="115"/>
      <c r="H548" s="31"/>
      <c r="I548" s="117"/>
      <c r="L548" s="117"/>
      <c r="M548"/>
    </row>
    <row r="549" spans="4:13" x14ac:dyDescent="0.2">
      <c r="D549" s="115"/>
      <c r="H549" s="31"/>
      <c r="I549" s="117"/>
      <c r="L549" s="117"/>
      <c r="M549"/>
    </row>
    <row r="550" spans="4:13" x14ac:dyDescent="0.2">
      <c r="D550" s="115"/>
      <c r="H550" s="31"/>
      <c r="I550" s="117"/>
      <c r="L550" s="117"/>
      <c r="M550"/>
    </row>
    <row r="551" spans="4:13" x14ac:dyDescent="0.2">
      <c r="D551" s="115"/>
      <c r="H551" s="31"/>
      <c r="I551" s="117"/>
      <c r="L551" s="117"/>
      <c r="M551"/>
    </row>
    <row r="552" spans="4:13" x14ac:dyDescent="0.2">
      <c r="D552" s="115"/>
      <c r="H552" s="31"/>
      <c r="I552" s="117"/>
      <c r="L552" s="117"/>
      <c r="M552"/>
    </row>
    <row r="553" spans="4:13" x14ac:dyDescent="0.2">
      <c r="D553" s="115"/>
      <c r="H553" s="31"/>
      <c r="I553" s="117"/>
      <c r="L553" s="117"/>
      <c r="M553"/>
    </row>
    <row r="554" spans="4:13" x14ac:dyDescent="0.2">
      <c r="D554" s="115"/>
      <c r="H554" s="31"/>
      <c r="I554" s="117"/>
      <c r="L554" s="117"/>
      <c r="M554"/>
    </row>
    <row r="555" spans="4:13" x14ac:dyDescent="0.2">
      <c r="D555" s="115"/>
      <c r="H555" s="31"/>
      <c r="I555" s="117"/>
      <c r="L555" s="117"/>
      <c r="M555"/>
    </row>
    <row r="556" spans="4:13" x14ac:dyDescent="0.2">
      <c r="D556" s="115"/>
      <c r="H556" s="31"/>
      <c r="I556" s="117"/>
      <c r="L556" s="117"/>
      <c r="M556"/>
    </row>
    <row r="557" spans="4:13" x14ac:dyDescent="0.2">
      <c r="D557" s="115"/>
      <c r="H557" s="31"/>
      <c r="I557" s="117"/>
      <c r="L557" s="117"/>
      <c r="M557"/>
    </row>
    <row r="558" spans="4:13" x14ac:dyDescent="0.2">
      <c r="D558" s="115"/>
      <c r="H558" s="31"/>
      <c r="I558" s="117"/>
      <c r="L558" s="117"/>
      <c r="M558"/>
    </row>
    <row r="559" spans="4:13" x14ac:dyDescent="0.2">
      <c r="D559" s="115"/>
      <c r="H559" s="31"/>
      <c r="I559" s="117"/>
      <c r="L559" s="117"/>
      <c r="M559"/>
    </row>
    <row r="560" spans="4:13" x14ac:dyDescent="0.2">
      <c r="D560" s="115"/>
      <c r="H560" s="31"/>
      <c r="I560" s="117"/>
      <c r="L560" s="117"/>
      <c r="M560"/>
    </row>
    <row r="561" spans="4:13" x14ac:dyDescent="0.2">
      <c r="D561" s="115"/>
      <c r="H561" s="31"/>
      <c r="I561" s="117"/>
      <c r="L561" s="117"/>
      <c r="M561"/>
    </row>
    <row r="562" spans="4:13" x14ac:dyDescent="0.2">
      <c r="D562" s="115"/>
      <c r="H562" s="31"/>
      <c r="I562" s="117"/>
      <c r="L562" s="117"/>
      <c r="M562"/>
    </row>
    <row r="563" spans="4:13" x14ac:dyDescent="0.2">
      <c r="D563" s="115"/>
      <c r="H563" s="31"/>
      <c r="I563" s="117"/>
      <c r="L563" s="117"/>
      <c r="M563"/>
    </row>
    <row r="564" spans="4:13" x14ac:dyDescent="0.2">
      <c r="D564" s="115"/>
      <c r="H564" s="31"/>
      <c r="I564" s="117"/>
      <c r="L564" s="117"/>
      <c r="M564"/>
    </row>
    <row r="565" spans="4:13" x14ac:dyDescent="0.2">
      <c r="D565" s="115"/>
      <c r="H565" s="31"/>
      <c r="I565" s="117"/>
      <c r="L565" s="117"/>
      <c r="M565"/>
    </row>
    <row r="566" spans="4:13" x14ac:dyDescent="0.2">
      <c r="D566" s="115"/>
      <c r="H566" s="31"/>
      <c r="I566" s="117"/>
      <c r="L566" s="117"/>
      <c r="M566"/>
    </row>
    <row r="567" spans="4:13" x14ac:dyDescent="0.2">
      <c r="D567" s="115"/>
      <c r="H567" s="31"/>
      <c r="I567" s="117"/>
      <c r="L567" s="117"/>
      <c r="M567"/>
    </row>
    <row r="568" spans="4:13" x14ac:dyDescent="0.2">
      <c r="D568" s="115"/>
      <c r="H568" s="31"/>
      <c r="I568" s="117"/>
      <c r="L568" s="117"/>
      <c r="M568"/>
    </row>
    <row r="569" spans="4:13" x14ac:dyDescent="0.2">
      <c r="D569" s="115"/>
      <c r="H569" s="31"/>
      <c r="I569" s="117"/>
      <c r="L569" s="117"/>
      <c r="M569"/>
    </row>
    <row r="570" spans="4:13" x14ac:dyDescent="0.2">
      <c r="D570" s="115"/>
      <c r="H570" s="31"/>
      <c r="I570" s="117"/>
      <c r="L570" s="117"/>
      <c r="M570"/>
    </row>
    <row r="571" spans="4:13" x14ac:dyDescent="0.2">
      <c r="D571" s="115"/>
      <c r="H571" s="31"/>
      <c r="I571" s="117"/>
      <c r="L571" s="117"/>
      <c r="M571"/>
    </row>
    <row r="572" spans="4:13" x14ac:dyDescent="0.2">
      <c r="D572" s="115"/>
      <c r="H572" s="31"/>
      <c r="I572" s="117"/>
      <c r="L572" s="117"/>
      <c r="M572"/>
    </row>
    <row r="573" spans="4:13" x14ac:dyDescent="0.2">
      <c r="D573" s="115"/>
      <c r="H573" s="31"/>
      <c r="I573" s="117"/>
      <c r="L573" s="117"/>
      <c r="M573"/>
    </row>
    <row r="574" spans="4:13" x14ac:dyDescent="0.2">
      <c r="D574" s="115"/>
      <c r="H574" s="31"/>
      <c r="I574" s="117"/>
      <c r="L574" s="117"/>
      <c r="M574"/>
    </row>
    <row r="575" spans="4:13" x14ac:dyDescent="0.2">
      <c r="D575" s="115"/>
      <c r="H575" s="31"/>
      <c r="I575" s="117"/>
      <c r="L575" s="117"/>
      <c r="M575"/>
    </row>
    <row r="576" spans="4:13" x14ac:dyDescent="0.2">
      <c r="D576" s="115"/>
      <c r="H576" s="31"/>
      <c r="I576" s="117"/>
      <c r="L576" s="117"/>
      <c r="M576"/>
    </row>
    <row r="577" spans="4:13" x14ac:dyDescent="0.2">
      <c r="D577" s="115"/>
      <c r="H577" s="31"/>
      <c r="I577" s="117"/>
      <c r="L577" s="117"/>
      <c r="M577"/>
    </row>
    <row r="578" spans="4:13" x14ac:dyDescent="0.2">
      <c r="D578" s="115"/>
      <c r="H578" s="31"/>
      <c r="I578" s="117"/>
      <c r="L578" s="117"/>
      <c r="M578"/>
    </row>
    <row r="579" spans="4:13" x14ac:dyDescent="0.2">
      <c r="D579" s="115"/>
      <c r="H579" s="31"/>
      <c r="I579" s="117"/>
      <c r="L579" s="117"/>
      <c r="M579"/>
    </row>
    <row r="580" spans="4:13" x14ac:dyDescent="0.2">
      <c r="D580" s="115"/>
      <c r="H580" s="31"/>
      <c r="I580" s="117"/>
      <c r="L580" s="117"/>
      <c r="M580"/>
    </row>
    <row r="581" spans="4:13" x14ac:dyDescent="0.2">
      <c r="D581" s="115"/>
      <c r="H581" s="31"/>
      <c r="I581" s="117"/>
      <c r="L581" s="117"/>
      <c r="M581"/>
    </row>
    <row r="582" spans="4:13" x14ac:dyDescent="0.2">
      <c r="D582" s="115"/>
      <c r="H582" s="31"/>
      <c r="I582" s="117"/>
      <c r="L582" s="117"/>
      <c r="M582"/>
    </row>
    <row r="583" spans="4:13" x14ac:dyDescent="0.2">
      <c r="D583" s="115"/>
      <c r="H583" s="31"/>
      <c r="I583" s="117"/>
      <c r="L583" s="117"/>
      <c r="M583"/>
    </row>
    <row r="584" spans="4:13" x14ac:dyDescent="0.2">
      <c r="D584" s="115"/>
      <c r="H584" s="31"/>
      <c r="I584" s="117"/>
      <c r="L584" s="117"/>
      <c r="M584"/>
    </row>
    <row r="585" spans="4:13" x14ac:dyDescent="0.2">
      <c r="D585" s="115"/>
      <c r="H585" s="31"/>
      <c r="I585" s="117"/>
      <c r="L585" s="117"/>
      <c r="M585"/>
    </row>
    <row r="586" spans="4:13" x14ac:dyDescent="0.2">
      <c r="D586" s="115"/>
      <c r="H586" s="31"/>
      <c r="I586" s="117"/>
      <c r="L586" s="117"/>
      <c r="M586"/>
    </row>
    <row r="587" spans="4:13" x14ac:dyDescent="0.2">
      <c r="D587" s="115"/>
      <c r="H587" s="31"/>
      <c r="I587" s="117"/>
      <c r="L587" s="117"/>
      <c r="M587"/>
    </row>
    <row r="588" spans="4:13" x14ac:dyDescent="0.2">
      <c r="D588" s="115"/>
      <c r="H588" s="31"/>
      <c r="I588" s="117"/>
      <c r="L588" s="117"/>
      <c r="M588"/>
    </row>
    <row r="589" spans="4:13" x14ac:dyDescent="0.2">
      <c r="D589" s="115"/>
      <c r="H589" s="31"/>
      <c r="I589" s="117"/>
      <c r="L589" s="117"/>
      <c r="M589"/>
    </row>
    <row r="590" spans="4:13" x14ac:dyDescent="0.2">
      <c r="D590" s="115"/>
      <c r="H590" s="31"/>
      <c r="I590" s="117"/>
      <c r="L590" s="117"/>
      <c r="M590"/>
    </row>
    <row r="591" spans="4:13" x14ac:dyDescent="0.2">
      <c r="D591" s="115"/>
      <c r="H591" s="31"/>
      <c r="I591" s="117"/>
      <c r="L591" s="117"/>
      <c r="M591"/>
    </row>
    <row r="592" spans="4:13" x14ac:dyDescent="0.2">
      <c r="D592" s="115"/>
      <c r="H592" s="31"/>
      <c r="I592" s="117"/>
      <c r="L592" s="117"/>
      <c r="M592"/>
    </row>
    <row r="593" spans="4:13" x14ac:dyDescent="0.2">
      <c r="D593" s="115"/>
      <c r="H593" s="31"/>
      <c r="I593" s="117"/>
      <c r="L593" s="117"/>
      <c r="M593"/>
    </row>
    <row r="594" spans="4:13" x14ac:dyDescent="0.2">
      <c r="D594" s="115"/>
      <c r="H594" s="31"/>
      <c r="I594" s="117"/>
      <c r="L594" s="117"/>
      <c r="M594"/>
    </row>
    <row r="595" spans="4:13" x14ac:dyDescent="0.2">
      <c r="D595" s="115"/>
      <c r="H595" s="31"/>
      <c r="I595" s="117"/>
      <c r="L595" s="117"/>
      <c r="M595"/>
    </row>
    <row r="596" spans="4:13" x14ac:dyDescent="0.2">
      <c r="D596" s="115"/>
      <c r="H596" s="31"/>
      <c r="I596" s="117"/>
      <c r="L596" s="117"/>
      <c r="M596"/>
    </row>
    <row r="597" spans="4:13" x14ac:dyDescent="0.2">
      <c r="D597" s="115"/>
      <c r="H597" s="31"/>
      <c r="I597" s="117"/>
      <c r="L597" s="117"/>
      <c r="M597"/>
    </row>
    <row r="598" spans="4:13" x14ac:dyDescent="0.2">
      <c r="D598" s="115"/>
      <c r="H598" s="31"/>
      <c r="I598" s="117"/>
      <c r="L598" s="117"/>
      <c r="M598"/>
    </row>
    <row r="599" spans="4:13" x14ac:dyDescent="0.2">
      <c r="D599" s="115"/>
      <c r="H599" s="31"/>
      <c r="I599" s="117"/>
      <c r="L599" s="117"/>
      <c r="M599"/>
    </row>
    <row r="600" spans="4:13" x14ac:dyDescent="0.2">
      <c r="D600" s="115"/>
      <c r="H600" s="31"/>
      <c r="I600" s="117"/>
      <c r="L600" s="117"/>
      <c r="M600"/>
    </row>
    <row r="601" spans="4:13" x14ac:dyDescent="0.2">
      <c r="D601" s="115"/>
      <c r="H601" s="31"/>
      <c r="I601" s="117"/>
      <c r="L601" s="117"/>
      <c r="M601"/>
    </row>
    <row r="602" spans="4:13" x14ac:dyDescent="0.2">
      <c r="D602" s="115"/>
      <c r="H602" s="31"/>
      <c r="I602" s="117"/>
      <c r="L602" s="117"/>
      <c r="M602"/>
    </row>
    <row r="603" spans="4:13" x14ac:dyDescent="0.2">
      <c r="D603" s="115"/>
      <c r="H603" s="31"/>
      <c r="I603" s="117"/>
      <c r="L603" s="117"/>
      <c r="M603"/>
    </row>
    <row r="604" spans="4:13" x14ac:dyDescent="0.2">
      <c r="D604" s="115"/>
      <c r="H604" s="31"/>
      <c r="I604" s="117"/>
      <c r="L604" s="117"/>
      <c r="M604"/>
    </row>
    <row r="605" spans="4:13" x14ac:dyDescent="0.2">
      <c r="D605" s="115"/>
      <c r="H605" s="31"/>
      <c r="I605" s="117"/>
      <c r="L605" s="117"/>
      <c r="M605"/>
    </row>
    <row r="606" spans="4:13" x14ac:dyDescent="0.2">
      <c r="D606" s="115"/>
      <c r="H606" s="31"/>
      <c r="I606" s="117"/>
      <c r="L606" s="117"/>
      <c r="M606"/>
    </row>
    <row r="607" spans="4:13" x14ac:dyDescent="0.2">
      <c r="D607" s="115"/>
      <c r="H607" s="31"/>
      <c r="I607" s="117"/>
      <c r="L607" s="117"/>
      <c r="M607"/>
    </row>
    <row r="608" spans="4:13" x14ac:dyDescent="0.2">
      <c r="D608" s="115"/>
      <c r="H608" s="31"/>
      <c r="I608" s="117"/>
      <c r="L608" s="117"/>
      <c r="M608"/>
    </row>
    <row r="609" spans="4:13" x14ac:dyDescent="0.2">
      <c r="D609" s="115"/>
      <c r="H609" s="31"/>
      <c r="I609" s="117"/>
      <c r="L609" s="117"/>
      <c r="M609"/>
    </row>
    <row r="610" spans="4:13" x14ac:dyDescent="0.2">
      <c r="D610" s="115"/>
      <c r="H610" s="31"/>
      <c r="I610" s="117"/>
      <c r="L610" s="117"/>
      <c r="M610"/>
    </row>
    <row r="611" spans="4:13" x14ac:dyDescent="0.2">
      <c r="D611" s="115"/>
      <c r="H611" s="31"/>
      <c r="I611" s="117"/>
      <c r="L611" s="117"/>
      <c r="M611"/>
    </row>
    <row r="612" spans="4:13" x14ac:dyDescent="0.2">
      <c r="D612" s="115"/>
      <c r="H612" s="31"/>
      <c r="I612" s="117"/>
      <c r="L612" s="117"/>
      <c r="M612"/>
    </row>
    <row r="613" spans="4:13" x14ac:dyDescent="0.2">
      <c r="D613" s="115"/>
      <c r="H613" s="31"/>
      <c r="I613" s="117"/>
      <c r="L613" s="117"/>
      <c r="M613"/>
    </row>
    <row r="614" spans="4:13" x14ac:dyDescent="0.2">
      <c r="D614" s="115"/>
      <c r="H614" s="31"/>
      <c r="I614" s="117"/>
      <c r="L614" s="117"/>
      <c r="M614"/>
    </row>
    <row r="615" spans="4:13" x14ac:dyDescent="0.2">
      <c r="D615" s="115"/>
      <c r="H615" s="31"/>
      <c r="I615" s="117"/>
      <c r="L615" s="117"/>
      <c r="M615"/>
    </row>
    <row r="616" spans="4:13" x14ac:dyDescent="0.2">
      <c r="D616" s="115"/>
      <c r="H616" s="31"/>
      <c r="I616" s="117"/>
      <c r="L616" s="117"/>
      <c r="M616"/>
    </row>
    <row r="617" spans="4:13" x14ac:dyDescent="0.2">
      <c r="D617" s="115"/>
      <c r="H617" s="31"/>
      <c r="I617" s="117"/>
      <c r="L617" s="117"/>
      <c r="M617"/>
    </row>
    <row r="618" spans="4:13" x14ac:dyDescent="0.2">
      <c r="D618" s="115"/>
      <c r="H618" s="31"/>
      <c r="I618" s="117"/>
      <c r="L618" s="117"/>
      <c r="M618"/>
    </row>
    <row r="619" spans="4:13" x14ac:dyDescent="0.2">
      <c r="D619" s="115"/>
      <c r="H619" s="31"/>
      <c r="I619" s="117"/>
      <c r="L619" s="117"/>
      <c r="M619"/>
    </row>
    <row r="620" spans="4:13" x14ac:dyDescent="0.2">
      <c r="D620" s="115"/>
      <c r="H620" s="31"/>
      <c r="I620" s="117"/>
      <c r="L620" s="117"/>
      <c r="M620"/>
    </row>
    <row r="621" spans="4:13" x14ac:dyDescent="0.2">
      <c r="D621" s="115"/>
      <c r="H621" s="31"/>
      <c r="I621" s="117"/>
      <c r="L621" s="117"/>
      <c r="M621"/>
    </row>
    <row r="622" spans="4:13" x14ac:dyDescent="0.2">
      <c r="D622" s="115"/>
      <c r="H622" s="31"/>
      <c r="I622" s="117"/>
      <c r="L622" s="117"/>
      <c r="M622"/>
    </row>
    <row r="623" spans="4:13" x14ac:dyDescent="0.2">
      <c r="D623" s="115"/>
      <c r="H623" s="31"/>
      <c r="I623" s="117"/>
      <c r="L623" s="117"/>
      <c r="M623"/>
    </row>
    <row r="624" spans="4:13" x14ac:dyDescent="0.2">
      <c r="D624" s="115"/>
      <c r="H624" s="31"/>
      <c r="I624" s="117"/>
      <c r="L624" s="117"/>
      <c r="M624"/>
    </row>
    <row r="625" spans="4:13" x14ac:dyDescent="0.2">
      <c r="D625" s="115"/>
      <c r="H625" s="31"/>
      <c r="I625" s="117"/>
      <c r="L625" s="117"/>
      <c r="M625"/>
    </row>
    <row r="626" spans="4:13" x14ac:dyDescent="0.2">
      <c r="D626" s="115"/>
      <c r="H626" s="31"/>
      <c r="I626" s="117"/>
      <c r="L626" s="117"/>
      <c r="M626"/>
    </row>
    <row r="627" spans="4:13" x14ac:dyDescent="0.2">
      <c r="D627" s="115"/>
      <c r="H627" s="31"/>
      <c r="I627" s="117"/>
      <c r="L627" s="117"/>
      <c r="M627"/>
    </row>
    <row r="628" spans="4:13" x14ac:dyDescent="0.2">
      <c r="D628" s="115"/>
      <c r="H628" s="31"/>
      <c r="I628" s="117"/>
      <c r="L628" s="117"/>
      <c r="M628"/>
    </row>
    <row r="629" spans="4:13" x14ac:dyDescent="0.2">
      <c r="D629" s="115"/>
      <c r="H629" s="31"/>
      <c r="I629" s="117"/>
      <c r="L629" s="117"/>
      <c r="M629"/>
    </row>
    <row r="630" spans="4:13" x14ac:dyDescent="0.2">
      <c r="D630" s="115"/>
      <c r="H630" s="31"/>
      <c r="I630" s="117"/>
      <c r="L630" s="117"/>
      <c r="M630"/>
    </row>
    <row r="631" spans="4:13" x14ac:dyDescent="0.2">
      <c r="D631" s="115"/>
      <c r="H631" s="31"/>
      <c r="I631" s="117"/>
      <c r="L631" s="117"/>
      <c r="M631"/>
    </row>
    <row r="632" spans="4:13" x14ac:dyDescent="0.2">
      <c r="D632" s="115"/>
      <c r="H632" s="31"/>
      <c r="I632" s="117"/>
      <c r="L632" s="117"/>
      <c r="M632"/>
    </row>
    <row r="633" spans="4:13" x14ac:dyDescent="0.2">
      <c r="D633" s="115"/>
      <c r="H633" s="31"/>
      <c r="I633" s="117"/>
      <c r="L633" s="117"/>
      <c r="M633"/>
    </row>
    <row r="634" spans="4:13" x14ac:dyDescent="0.2">
      <c r="D634" s="115"/>
      <c r="H634" s="31"/>
      <c r="I634" s="117"/>
      <c r="L634" s="117"/>
      <c r="M634"/>
    </row>
    <row r="635" spans="4:13" x14ac:dyDescent="0.2">
      <c r="D635" s="115"/>
      <c r="H635" s="31"/>
      <c r="I635" s="117"/>
      <c r="L635" s="117"/>
      <c r="M635"/>
    </row>
    <row r="636" spans="4:13" x14ac:dyDescent="0.2">
      <c r="D636" s="115"/>
      <c r="H636" s="31"/>
      <c r="I636" s="117"/>
      <c r="L636" s="117"/>
      <c r="M636"/>
    </row>
    <row r="637" spans="4:13" x14ac:dyDescent="0.2">
      <c r="D637" s="115"/>
      <c r="H637" s="31"/>
      <c r="I637" s="117"/>
      <c r="L637" s="117"/>
      <c r="M637"/>
    </row>
    <row r="638" spans="4:13" x14ac:dyDescent="0.2">
      <c r="D638" s="115"/>
      <c r="H638" s="31"/>
      <c r="I638" s="117"/>
      <c r="L638" s="117"/>
      <c r="M638"/>
    </row>
    <row r="639" spans="4:13" x14ac:dyDescent="0.2">
      <c r="D639" s="115"/>
      <c r="H639" s="31"/>
      <c r="I639" s="117"/>
      <c r="L639" s="117"/>
      <c r="M639"/>
    </row>
    <row r="640" spans="4:13" x14ac:dyDescent="0.2">
      <c r="D640" s="115"/>
      <c r="H640" s="31"/>
      <c r="I640" s="117"/>
      <c r="L640" s="117"/>
      <c r="M640"/>
    </row>
    <row r="641" spans="4:13" x14ac:dyDescent="0.2">
      <c r="D641" s="115"/>
      <c r="H641" s="31"/>
      <c r="I641" s="117"/>
      <c r="L641" s="117"/>
      <c r="M641"/>
    </row>
    <row r="642" spans="4:13" x14ac:dyDescent="0.2">
      <c r="D642" s="115"/>
      <c r="H642" s="31"/>
      <c r="I642" s="117"/>
      <c r="L642" s="117"/>
      <c r="M642"/>
    </row>
    <row r="643" spans="4:13" x14ac:dyDescent="0.2">
      <c r="D643" s="115"/>
      <c r="H643" s="31"/>
      <c r="I643" s="117"/>
      <c r="L643" s="117"/>
      <c r="M643"/>
    </row>
    <row r="644" spans="4:13" x14ac:dyDescent="0.2">
      <c r="D644" s="115"/>
      <c r="H644" s="31"/>
      <c r="I644" s="117"/>
      <c r="L644" s="117"/>
      <c r="M644"/>
    </row>
    <row r="645" spans="4:13" x14ac:dyDescent="0.2">
      <c r="D645" s="115"/>
      <c r="H645" s="31"/>
      <c r="I645" s="117"/>
      <c r="L645" s="117"/>
      <c r="M645"/>
    </row>
    <row r="646" spans="4:13" x14ac:dyDescent="0.2">
      <c r="D646" s="115"/>
      <c r="H646" s="31"/>
      <c r="I646" s="117"/>
      <c r="L646" s="117"/>
      <c r="M646"/>
    </row>
    <row r="647" spans="4:13" x14ac:dyDescent="0.2">
      <c r="D647" s="115"/>
      <c r="H647" s="31"/>
      <c r="I647" s="117"/>
      <c r="L647" s="117"/>
      <c r="M647"/>
    </row>
    <row r="648" spans="4:13" x14ac:dyDescent="0.2">
      <c r="D648" s="115"/>
      <c r="H648" s="31"/>
      <c r="I648" s="117"/>
      <c r="L648" s="117"/>
      <c r="M648"/>
    </row>
    <row r="649" spans="4:13" x14ac:dyDescent="0.2">
      <c r="D649" s="115"/>
      <c r="H649" s="31"/>
      <c r="I649" s="117"/>
      <c r="L649" s="117"/>
      <c r="M649"/>
    </row>
    <row r="650" spans="4:13" x14ac:dyDescent="0.2">
      <c r="D650" s="115"/>
      <c r="H650" s="31"/>
      <c r="I650" s="117"/>
      <c r="L650" s="117"/>
      <c r="M650"/>
    </row>
    <row r="651" spans="4:13" x14ac:dyDescent="0.2">
      <c r="D651" s="115"/>
      <c r="H651" s="31"/>
      <c r="I651" s="117"/>
      <c r="L651" s="117"/>
      <c r="M651"/>
    </row>
    <row r="652" spans="4:13" x14ac:dyDescent="0.2">
      <c r="D652" s="115"/>
      <c r="H652" s="31"/>
      <c r="I652" s="117"/>
      <c r="L652" s="117"/>
      <c r="M652"/>
    </row>
    <row r="653" spans="4:13" x14ac:dyDescent="0.2">
      <c r="D653" s="115"/>
      <c r="H653" s="31"/>
      <c r="I653" s="117"/>
      <c r="L653" s="117"/>
      <c r="M653"/>
    </row>
    <row r="654" spans="4:13" x14ac:dyDescent="0.2">
      <c r="D654" s="115"/>
      <c r="H654" s="31"/>
      <c r="I654" s="117"/>
      <c r="L654" s="117"/>
      <c r="M654"/>
    </row>
    <row r="655" spans="4:13" x14ac:dyDescent="0.2">
      <c r="D655" s="115"/>
      <c r="H655" s="31"/>
      <c r="I655" s="117"/>
      <c r="L655" s="117"/>
      <c r="M655"/>
    </row>
    <row r="656" spans="4:13" x14ac:dyDescent="0.2">
      <c r="D656" s="115"/>
      <c r="H656" s="31"/>
      <c r="I656" s="117"/>
      <c r="L656" s="117"/>
      <c r="M656"/>
    </row>
    <row r="657" spans="4:13" x14ac:dyDescent="0.2">
      <c r="D657" s="115"/>
      <c r="H657" s="31"/>
      <c r="I657" s="117"/>
      <c r="L657" s="117"/>
      <c r="M657"/>
    </row>
    <row r="658" spans="4:13" x14ac:dyDescent="0.2">
      <c r="D658" s="115"/>
      <c r="H658" s="31"/>
      <c r="I658" s="117"/>
      <c r="L658" s="117"/>
      <c r="M658"/>
    </row>
    <row r="659" spans="4:13" x14ac:dyDescent="0.2">
      <c r="D659" s="115"/>
      <c r="H659" s="31"/>
      <c r="I659" s="117"/>
      <c r="L659" s="117"/>
      <c r="M659"/>
    </row>
    <row r="660" spans="4:13" x14ac:dyDescent="0.2">
      <c r="D660" s="115"/>
      <c r="H660" s="31"/>
      <c r="I660" s="117"/>
      <c r="L660" s="117"/>
      <c r="M660"/>
    </row>
    <row r="661" spans="4:13" x14ac:dyDescent="0.2">
      <c r="D661" s="115"/>
      <c r="H661" s="31"/>
      <c r="I661" s="117"/>
      <c r="L661" s="117"/>
      <c r="M661"/>
    </row>
    <row r="662" spans="4:13" x14ac:dyDescent="0.2">
      <c r="D662" s="115"/>
      <c r="H662" s="31"/>
      <c r="I662" s="117"/>
      <c r="L662" s="117"/>
      <c r="M662"/>
    </row>
    <row r="663" spans="4:13" x14ac:dyDescent="0.2">
      <c r="D663" s="115"/>
      <c r="H663" s="31"/>
      <c r="I663" s="117"/>
      <c r="L663" s="117"/>
      <c r="M663"/>
    </row>
    <row r="664" spans="4:13" x14ac:dyDescent="0.2">
      <c r="D664" s="115"/>
      <c r="H664" s="31"/>
      <c r="I664" s="117"/>
      <c r="L664" s="117"/>
      <c r="M664"/>
    </row>
    <row r="665" spans="4:13" x14ac:dyDescent="0.2">
      <c r="D665" s="115"/>
      <c r="H665" s="31"/>
      <c r="I665" s="117"/>
      <c r="L665" s="117"/>
      <c r="M665"/>
    </row>
    <row r="666" spans="4:13" x14ac:dyDescent="0.2">
      <c r="D666" s="115"/>
      <c r="H666" s="31"/>
      <c r="I666" s="117"/>
      <c r="L666" s="117"/>
      <c r="M666"/>
    </row>
    <row r="667" spans="4:13" x14ac:dyDescent="0.2">
      <c r="D667" s="115"/>
      <c r="H667" s="31"/>
      <c r="I667" s="117"/>
      <c r="L667" s="117"/>
      <c r="M667"/>
    </row>
    <row r="668" spans="4:13" x14ac:dyDescent="0.2">
      <c r="D668" s="115"/>
      <c r="H668" s="31"/>
      <c r="I668" s="117"/>
      <c r="L668" s="117"/>
      <c r="M668"/>
    </row>
    <row r="669" spans="4:13" x14ac:dyDescent="0.2">
      <c r="D669" s="115"/>
      <c r="H669" s="31"/>
      <c r="I669" s="117"/>
      <c r="L669" s="117"/>
      <c r="M669"/>
    </row>
    <row r="670" spans="4:13" x14ac:dyDescent="0.2">
      <c r="D670" s="115"/>
      <c r="H670" s="31"/>
      <c r="I670" s="117"/>
      <c r="L670" s="117"/>
      <c r="M670"/>
    </row>
    <row r="671" spans="4:13" x14ac:dyDescent="0.2">
      <c r="D671" s="115"/>
      <c r="H671" s="31"/>
      <c r="I671" s="117"/>
      <c r="L671" s="117"/>
      <c r="M671"/>
    </row>
    <row r="672" spans="4:13" x14ac:dyDescent="0.2">
      <c r="D672" s="115"/>
      <c r="H672" s="31"/>
      <c r="I672" s="117"/>
      <c r="L672" s="117"/>
      <c r="M672"/>
    </row>
    <row r="673" spans="4:13" x14ac:dyDescent="0.2">
      <c r="D673" s="115"/>
      <c r="H673" s="31"/>
      <c r="I673" s="117"/>
      <c r="L673" s="117"/>
      <c r="M673"/>
    </row>
    <row r="674" spans="4:13" x14ac:dyDescent="0.2">
      <c r="D674" s="115"/>
      <c r="H674" s="31"/>
      <c r="I674" s="117"/>
      <c r="L674" s="117"/>
      <c r="M674"/>
    </row>
    <row r="675" spans="4:13" x14ac:dyDescent="0.2">
      <c r="D675" s="115"/>
      <c r="H675" s="31"/>
      <c r="I675" s="117"/>
      <c r="L675" s="117"/>
      <c r="M675"/>
    </row>
    <row r="676" spans="4:13" x14ac:dyDescent="0.2">
      <c r="D676" s="115"/>
      <c r="H676" s="31"/>
      <c r="I676" s="117"/>
      <c r="L676" s="117"/>
      <c r="M676"/>
    </row>
    <row r="677" spans="4:13" x14ac:dyDescent="0.2">
      <c r="D677" s="115"/>
      <c r="H677" s="31"/>
      <c r="I677" s="117"/>
      <c r="L677" s="117"/>
      <c r="M677"/>
    </row>
    <row r="678" spans="4:13" x14ac:dyDescent="0.2">
      <c r="D678" s="115"/>
      <c r="H678" s="31"/>
      <c r="I678" s="117"/>
      <c r="L678" s="117"/>
      <c r="M678"/>
    </row>
    <row r="679" spans="4:13" x14ac:dyDescent="0.2">
      <c r="D679" s="115"/>
      <c r="H679" s="31"/>
      <c r="I679" s="117"/>
      <c r="L679" s="117"/>
      <c r="M679"/>
    </row>
    <row r="680" spans="4:13" x14ac:dyDescent="0.2">
      <c r="D680" s="115"/>
      <c r="H680" s="31"/>
      <c r="I680" s="117"/>
      <c r="L680" s="117"/>
      <c r="M680"/>
    </row>
    <row r="681" spans="4:13" x14ac:dyDescent="0.2">
      <c r="D681" s="115"/>
      <c r="H681" s="31"/>
      <c r="I681" s="117"/>
      <c r="L681" s="117"/>
      <c r="M681"/>
    </row>
    <row r="682" spans="4:13" x14ac:dyDescent="0.2">
      <c r="D682" s="115"/>
      <c r="H682" s="31"/>
      <c r="I682" s="117"/>
      <c r="L682" s="117"/>
      <c r="M682"/>
    </row>
    <row r="683" spans="4:13" x14ac:dyDescent="0.2">
      <c r="D683" s="115"/>
      <c r="H683" s="31"/>
      <c r="I683" s="117"/>
      <c r="L683" s="117"/>
      <c r="M683"/>
    </row>
    <row r="684" spans="4:13" x14ac:dyDescent="0.2">
      <c r="D684" s="115"/>
      <c r="H684" s="31"/>
      <c r="I684" s="117"/>
      <c r="L684" s="117"/>
      <c r="M684"/>
    </row>
    <row r="685" spans="4:13" x14ac:dyDescent="0.2">
      <c r="D685" s="115"/>
      <c r="G685" s="117"/>
      <c r="H685" s="31"/>
      <c r="I685" s="117"/>
      <c r="L685" s="117"/>
      <c r="M685"/>
    </row>
    <row r="686" spans="4:13" x14ac:dyDescent="0.2">
      <c r="D686" s="115"/>
      <c r="G686" s="117"/>
      <c r="H686" s="31"/>
      <c r="I686" s="117"/>
      <c r="L686" s="117"/>
      <c r="M686"/>
    </row>
    <row r="687" spans="4:13" x14ac:dyDescent="0.2">
      <c r="D687" s="115"/>
      <c r="G687" s="117"/>
      <c r="H687" s="31"/>
      <c r="I687" s="117"/>
      <c r="L687" s="117"/>
      <c r="M687"/>
    </row>
    <row r="688" spans="4:13" x14ac:dyDescent="0.2">
      <c r="D688" s="115"/>
      <c r="G688" s="117"/>
      <c r="H688" s="31"/>
      <c r="I688" s="117"/>
      <c r="L688" s="117"/>
      <c r="M688"/>
    </row>
    <row r="689" spans="4:13" x14ac:dyDescent="0.2">
      <c r="D689" s="115"/>
      <c r="G689" s="117"/>
      <c r="H689" s="31"/>
      <c r="I689" s="117"/>
      <c r="L689" s="117"/>
      <c r="M689"/>
    </row>
    <row r="690" spans="4:13" x14ac:dyDescent="0.2">
      <c r="D690" s="115"/>
      <c r="G690" s="117"/>
      <c r="H690" s="31"/>
      <c r="I690" s="117"/>
      <c r="L690" s="117"/>
      <c r="M690"/>
    </row>
    <row r="691" spans="4:13" x14ac:dyDescent="0.2">
      <c r="D691" s="115"/>
      <c r="G691" s="117"/>
      <c r="H691" s="31"/>
      <c r="I691" s="117"/>
      <c r="L691" s="117"/>
      <c r="M691"/>
    </row>
    <row r="692" spans="4:13" x14ac:dyDescent="0.2">
      <c r="D692" s="115"/>
      <c r="G692" s="117"/>
      <c r="H692" s="31"/>
      <c r="I692" s="117"/>
      <c r="L692" s="117"/>
    </row>
    <row r="693" spans="4:13" x14ac:dyDescent="0.2">
      <c r="D693" s="115"/>
      <c r="G693" s="117"/>
      <c r="H693" s="31"/>
      <c r="I693" s="117"/>
      <c r="L693" s="117"/>
    </row>
    <row r="694" spans="4:13" x14ac:dyDescent="0.2">
      <c r="D694" s="115"/>
      <c r="G694" s="117"/>
      <c r="H694" s="31"/>
      <c r="I694" s="117"/>
      <c r="L694" s="117"/>
    </row>
    <row r="695" spans="4:13" x14ac:dyDescent="0.2">
      <c r="D695" s="115"/>
      <c r="G695" s="117"/>
      <c r="H695" s="31"/>
      <c r="I695" s="117"/>
      <c r="L695" s="117"/>
    </row>
    <row r="696" spans="4:13" x14ac:dyDescent="0.2">
      <c r="D696" s="115"/>
      <c r="G696" s="117"/>
      <c r="H696" s="31"/>
      <c r="I696" s="117"/>
      <c r="L696" s="117"/>
    </row>
    <row r="697" spans="4:13" x14ac:dyDescent="0.2">
      <c r="D697" s="115"/>
      <c r="G697" s="117"/>
      <c r="H697" s="31"/>
      <c r="I697" s="117"/>
      <c r="L697" s="117"/>
    </row>
    <row r="698" spans="4:13" x14ac:dyDescent="0.2">
      <c r="D698" s="115"/>
      <c r="G698" s="117"/>
      <c r="H698" s="31"/>
      <c r="I698" s="117"/>
      <c r="L698" s="117"/>
    </row>
    <row r="699" spans="4:13" x14ac:dyDescent="0.2">
      <c r="D699" s="115"/>
      <c r="G699" s="117"/>
      <c r="H699" s="31"/>
      <c r="I699" s="117"/>
      <c r="L699" s="117"/>
    </row>
    <row r="700" spans="4:13" x14ac:dyDescent="0.2">
      <c r="D700" s="115"/>
      <c r="G700" s="117"/>
      <c r="H700" s="31"/>
      <c r="I700" s="117"/>
      <c r="L700" s="117"/>
    </row>
    <row r="701" spans="4:13" x14ac:dyDescent="0.2">
      <c r="D701" s="115"/>
      <c r="G701" s="117"/>
      <c r="H701" s="31"/>
      <c r="I701" s="117"/>
      <c r="L701" s="117"/>
    </row>
    <row r="702" spans="4:13" x14ac:dyDescent="0.2">
      <c r="D702" s="115"/>
      <c r="G702" s="117"/>
      <c r="H702" s="31"/>
      <c r="I702" s="117"/>
      <c r="L702" s="117"/>
    </row>
    <row r="703" spans="4:13" x14ac:dyDescent="0.2">
      <c r="D703" s="115"/>
      <c r="G703" s="117"/>
      <c r="H703" s="31"/>
      <c r="I703" s="117"/>
      <c r="L703" s="117"/>
    </row>
    <row r="704" spans="4:13" x14ac:dyDescent="0.2">
      <c r="D704" s="115"/>
      <c r="G704" s="117"/>
      <c r="H704" s="31"/>
      <c r="I704" s="117"/>
      <c r="L704" s="117"/>
    </row>
    <row r="705" spans="4:12" x14ac:dyDescent="0.2">
      <c r="D705" s="115"/>
      <c r="G705" s="117"/>
      <c r="H705" s="31"/>
      <c r="I705" s="117"/>
      <c r="L705" s="117"/>
    </row>
    <row r="706" spans="4:12" x14ac:dyDescent="0.2">
      <c r="D706" s="115"/>
      <c r="G706" s="117"/>
      <c r="H706" s="31"/>
      <c r="I706" s="117"/>
      <c r="L706" s="117"/>
    </row>
    <row r="707" spans="4:12" x14ac:dyDescent="0.2">
      <c r="D707" s="115"/>
      <c r="G707" s="117"/>
      <c r="H707" s="31"/>
      <c r="I707" s="117"/>
      <c r="L707" s="117"/>
    </row>
    <row r="708" spans="4:12" x14ac:dyDescent="0.2">
      <c r="D708" s="115"/>
      <c r="G708" s="117"/>
      <c r="H708" s="31"/>
      <c r="I708" s="117"/>
      <c r="L708" s="117"/>
    </row>
    <row r="709" spans="4:12" x14ac:dyDescent="0.2">
      <c r="D709" s="115"/>
      <c r="G709" s="117"/>
      <c r="H709" s="31"/>
      <c r="I709" s="117"/>
      <c r="L709" s="117"/>
    </row>
    <row r="710" spans="4:12" x14ac:dyDescent="0.2">
      <c r="D710" s="115"/>
      <c r="G710" s="117"/>
      <c r="H710" s="31"/>
      <c r="I710" s="117"/>
      <c r="L710" s="117"/>
    </row>
    <row r="711" spans="4:12" x14ac:dyDescent="0.2">
      <c r="D711" s="115"/>
      <c r="G711" s="117"/>
      <c r="H711" s="31"/>
      <c r="I711" s="117"/>
      <c r="L711" s="117"/>
    </row>
    <row r="712" spans="4:12" x14ac:dyDescent="0.2">
      <c r="D712" s="115"/>
      <c r="G712" s="117"/>
      <c r="H712" s="31"/>
      <c r="I712" s="117"/>
      <c r="L712" s="117"/>
    </row>
    <row r="713" spans="4:12" x14ac:dyDescent="0.2">
      <c r="D713" s="115"/>
      <c r="G713" s="117"/>
      <c r="H713" s="31"/>
      <c r="I713" s="117"/>
      <c r="L713" s="117"/>
    </row>
    <row r="714" spans="4:12" x14ac:dyDescent="0.2">
      <c r="D714" s="115"/>
      <c r="G714" s="117"/>
      <c r="H714" s="31"/>
      <c r="I714" s="117"/>
      <c r="L714" s="117"/>
    </row>
    <row r="715" spans="4:12" x14ac:dyDescent="0.2">
      <c r="D715" s="115"/>
      <c r="G715" s="117"/>
      <c r="H715" s="31"/>
      <c r="I715" s="117"/>
      <c r="L715" s="117"/>
    </row>
    <row r="716" spans="4:12" x14ac:dyDescent="0.2">
      <c r="D716" s="115"/>
      <c r="G716" s="117"/>
      <c r="H716" s="31"/>
      <c r="I716" s="117"/>
      <c r="L716" s="117"/>
    </row>
    <row r="717" spans="4:12" x14ac:dyDescent="0.2">
      <c r="D717" s="115"/>
      <c r="G717" s="117"/>
      <c r="H717" s="31"/>
      <c r="I717" s="117"/>
      <c r="L717" s="117"/>
    </row>
    <row r="718" spans="4:12" x14ac:dyDescent="0.2">
      <c r="D718" s="115"/>
      <c r="G718" s="117"/>
      <c r="H718" s="31"/>
      <c r="I718" s="117"/>
      <c r="L718" s="117"/>
    </row>
    <row r="719" spans="4:12" x14ac:dyDescent="0.2">
      <c r="D719" s="115"/>
      <c r="G719" s="117"/>
      <c r="H719" s="31"/>
      <c r="I719" s="117"/>
      <c r="L719" s="117"/>
    </row>
    <row r="720" spans="4:12" x14ac:dyDescent="0.2">
      <c r="D720" s="115"/>
      <c r="G720" s="117"/>
      <c r="H720" s="31"/>
      <c r="I720" s="117"/>
      <c r="L720" s="117"/>
    </row>
    <row r="721" spans="4:12" x14ac:dyDescent="0.2">
      <c r="D721" s="115"/>
      <c r="G721" s="117"/>
      <c r="H721" s="31"/>
      <c r="I721" s="117"/>
      <c r="L721" s="117"/>
    </row>
    <row r="722" spans="4:12" x14ac:dyDescent="0.2">
      <c r="D722" s="115"/>
      <c r="G722" s="117"/>
      <c r="H722" s="31"/>
      <c r="I722" s="117"/>
      <c r="L722" s="117"/>
    </row>
    <row r="723" spans="4:12" x14ac:dyDescent="0.2">
      <c r="D723" s="115"/>
      <c r="G723" s="117"/>
      <c r="H723" s="31"/>
      <c r="I723" s="117"/>
      <c r="L723" s="117"/>
    </row>
    <row r="724" spans="4:12" x14ac:dyDescent="0.2">
      <c r="D724" s="115"/>
      <c r="G724" s="117"/>
      <c r="H724" s="31"/>
      <c r="I724" s="117"/>
      <c r="L724" s="117"/>
    </row>
    <row r="725" spans="4:12" x14ac:dyDescent="0.2">
      <c r="D725" s="115"/>
      <c r="G725" s="117"/>
      <c r="H725" s="31"/>
      <c r="I725" s="117"/>
      <c r="L725" s="117"/>
    </row>
    <row r="726" spans="4:12" x14ac:dyDescent="0.2">
      <c r="D726" s="115"/>
      <c r="G726" s="117"/>
      <c r="H726" s="31"/>
      <c r="I726" s="117"/>
      <c r="L726" s="117"/>
    </row>
    <row r="727" spans="4:12" x14ac:dyDescent="0.2">
      <c r="D727" s="115"/>
      <c r="G727" s="117"/>
      <c r="H727" s="31"/>
      <c r="I727" s="117"/>
      <c r="L727" s="117"/>
    </row>
    <row r="728" spans="4:12" x14ac:dyDescent="0.2">
      <c r="D728" s="115"/>
      <c r="G728" s="117"/>
      <c r="H728" s="31"/>
      <c r="I728" s="117"/>
      <c r="L728" s="117"/>
    </row>
    <row r="729" spans="4:12" x14ac:dyDescent="0.2">
      <c r="D729" s="115"/>
      <c r="G729" s="117"/>
      <c r="H729" s="31"/>
      <c r="I729" s="117"/>
      <c r="L729" s="117"/>
    </row>
    <row r="730" spans="4:12" x14ac:dyDescent="0.2">
      <c r="D730" s="115"/>
      <c r="G730" s="117"/>
      <c r="H730" s="31"/>
      <c r="I730" s="117"/>
      <c r="L730" s="117"/>
    </row>
    <row r="731" spans="4:12" x14ac:dyDescent="0.2">
      <c r="D731" s="115"/>
      <c r="G731" s="117"/>
      <c r="H731" s="31"/>
      <c r="I731" s="117"/>
      <c r="L731" s="117"/>
    </row>
    <row r="732" spans="4:12" x14ac:dyDescent="0.2">
      <c r="D732" s="115"/>
      <c r="G732" s="117"/>
      <c r="H732" s="31"/>
      <c r="I732" s="117"/>
      <c r="L732" s="117"/>
    </row>
    <row r="733" spans="4:12" x14ac:dyDescent="0.2">
      <c r="D733" s="115"/>
      <c r="G733" s="117"/>
      <c r="H733" s="31"/>
      <c r="I733" s="117"/>
      <c r="L733" s="117"/>
    </row>
    <row r="734" spans="4:12" x14ac:dyDescent="0.2">
      <c r="D734" s="115"/>
      <c r="G734" s="117"/>
      <c r="H734" s="31"/>
      <c r="I734" s="117"/>
      <c r="L734" s="117"/>
    </row>
    <row r="735" spans="4:12" x14ac:dyDescent="0.2">
      <c r="D735" s="115"/>
      <c r="G735" s="117"/>
      <c r="H735" s="31"/>
      <c r="I735" s="117"/>
      <c r="L735" s="117"/>
    </row>
    <row r="736" spans="4:12" x14ac:dyDescent="0.2">
      <c r="D736" s="115"/>
      <c r="G736" s="117"/>
      <c r="H736" s="31"/>
      <c r="I736" s="117"/>
      <c r="L736" s="117"/>
    </row>
    <row r="737" spans="4:12" x14ac:dyDescent="0.2">
      <c r="D737" s="115"/>
      <c r="G737" s="117"/>
      <c r="H737" s="31"/>
      <c r="I737" s="117"/>
      <c r="L737" s="117"/>
    </row>
    <row r="738" spans="4:12" x14ac:dyDescent="0.2">
      <c r="D738" s="115"/>
      <c r="G738" s="117"/>
      <c r="H738" s="31"/>
      <c r="I738" s="117"/>
      <c r="L738" s="117"/>
    </row>
    <row r="739" spans="4:12" x14ac:dyDescent="0.2">
      <c r="D739" s="115"/>
      <c r="G739" s="117"/>
      <c r="H739" s="31"/>
      <c r="I739" s="117"/>
      <c r="L739" s="117"/>
    </row>
    <row r="740" spans="4:12" x14ac:dyDescent="0.2">
      <c r="D740" s="115"/>
      <c r="G740" s="117"/>
      <c r="H740" s="31"/>
      <c r="I740" s="117"/>
      <c r="L740" s="117"/>
    </row>
    <row r="741" spans="4:12" x14ac:dyDescent="0.2">
      <c r="D741" s="115"/>
      <c r="G741" s="117"/>
      <c r="H741" s="31"/>
      <c r="I741" s="117"/>
      <c r="L741" s="117"/>
    </row>
    <row r="742" spans="4:12" x14ac:dyDescent="0.2">
      <c r="D742" s="115"/>
      <c r="G742" s="117"/>
      <c r="H742" s="31"/>
      <c r="I742" s="117"/>
      <c r="L742" s="117"/>
    </row>
    <row r="743" spans="4:12" x14ac:dyDescent="0.2">
      <c r="D743" s="115"/>
      <c r="G743" s="117"/>
      <c r="H743" s="31"/>
      <c r="I743" s="117"/>
      <c r="L743" s="117"/>
    </row>
    <row r="744" spans="4:12" x14ac:dyDescent="0.2">
      <c r="D744" s="115"/>
      <c r="G744" s="117"/>
      <c r="H744" s="31"/>
      <c r="I744" s="117"/>
      <c r="L744" s="117"/>
    </row>
    <row r="745" spans="4:12" x14ac:dyDescent="0.2">
      <c r="D745" s="115"/>
      <c r="G745" s="117"/>
      <c r="H745" s="31"/>
      <c r="I745" s="117"/>
      <c r="L745" s="117"/>
    </row>
    <row r="746" spans="4:12" x14ac:dyDescent="0.2">
      <c r="D746" s="115"/>
      <c r="G746" s="117"/>
      <c r="H746" s="31"/>
      <c r="I746" s="117"/>
      <c r="L746" s="117"/>
    </row>
    <row r="747" spans="4:12" x14ac:dyDescent="0.2">
      <c r="D747" s="115"/>
      <c r="G747" s="117"/>
      <c r="H747" s="31"/>
      <c r="I747" s="117"/>
      <c r="L747" s="117"/>
    </row>
    <row r="748" spans="4:12" x14ac:dyDescent="0.2">
      <c r="D748" s="115"/>
      <c r="G748" s="117"/>
      <c r="H748" s="31"/>
      <c r="I748" s="117"/>
      <c r="L748" s="117"/>
    </row>
    <row r="749" spans="4:12" x14ac:dyDescent="0.2">
      <c r="D749" s="115"/>
      <c r="G749" s="117"/>
      <c r="H749" s="31"/>
      <c r="I749" s="117"/>
      <c r="L749" s="117"/>
    </row>
    <row r="750" spans="4:12" x14ac:dyDescent="0.2">
      <c r="D750" s="115"/>
      <c r="G750" s="117"/>
      <c r="H750" s="31"/>
      <c r="I750" s="117"/>
      <c r="L750" s="117"/>
    </row>
    <row r="751" spans="4:12" x14ac:dyDescent="0.2">
      <c r="D751" s="115"/>
      <c r="G751" s="117"/>
      <c r="H751" s="31"/>
      <c r="I751" s="117"/>
      <c r="L751" s="117"/>
    </row>
    <row r="752" spans="4:12" x14ac:dyDescent="0.2">
      <c r="D752" s="115"/>
      <c r="G752" s="117"/>
      <c r="H752" s="31"/>
      <c r="I752" s="117"/>
      <c r="L752" s="117"/>
    </row>
    <row r="753" spans="4:12" x14ac:dyDescent="0.2">
      <c r="D753" s="115"/>
      <c r="G753" s="117"/>
      <c r="H753" s="31"/>
      <c r="I753" s="117"/>
      <c r="L753" s="117"/>
    </row>
    <row r="754" spans="4:12" x14ac:dyDescent="0.2">
      <c r="D754" s="115"/>
      <c r="G754" s="117"/>
      <c r="H754" s="31"/>
      <c r="I754" s="117"/>
      <c r="L754" s="117"/>
    </row>
    <row r="755" spans="4:12" x14ac:dyDescent="0.2">
      <c r="D755" s="115"/>
      <c r="G755" s="117"/>
      <c r="H755" s="31"/>
      <c r="I755" s="117"/>
      <c r="L755" s="117"/>
    </row>
    <row r="756" spans="4:12" x14ac:dyDescent="0.2">
      <c r="D756" s="115"/>
      <c r="G756" s="117"/>
      <c r="H756" s="31"/>
      <c r="I756" s="117"/>
      <c r="L756" s="117"/>
    </row>
    <row r="757" spans="4:12" x14ac:dyDescent="0.2">
      <c r="D757" s="115"/>
      <c r="G757" s="117"/>
      <c r="H757" s="31"/>
      <c r="I757" s="117"/>
      <c r="L757" s="117"/>
    </row>
    <row r="758" spans="4:12" x14ac:dyDescent="0.2">
      <c r="D758" s="115"/>
      <c r="G758" s="117"/>
      <c r="H758" s="31"/>
      <c r="I758" s="117"/>
      <c r="L758" s="117"/>
    </row>
    <row r="759" spans="4:12" x14ac:dyDescent="0.2">
      <c r="D759" s="115"/>
      <c r="G759" s="117"/>
      <c r="H759" s="31"/>
      <c r="I759" s="117"/>
      <c r="L759" s="117"/>
    </row>
    <row r="760" spans="4:12" x14ac:dyDescent="0.2">
      <c r="D760" s="115"/>
      <c r="G760" s="117"/>
      <c r="H760" s="31"/>
      <c r="I760" s="117"/>
      <c r="L760" s="117"/>
    </row>
    <row r="761" spans="4:12" x14ac:dyDescent="0.2">
      <c r="D761" s="115"/>
      <c r="G761" s="117"/>
      <c r="H761" s="31"/>
      <c r="I761" s="117"/>
      <c r="L761" s="117"/>
    </row>
    <row r="762" spans="4:12" x14ac:dyDescent="0.2">
      <c r="D762" s="115"/>
      <c r="G762" s="117"/>
      <c r="H762" s="31"/>
      <c r="I762" s="117"/>
      <c r="L762" s="117"/>
    </row>
    <row r="763" spans="4:12" x14ac:dyDescent="0.2">
      <c r="D763" s="115"/>
      <c r="G763" s="117"/>
      <c r="H763" s="31"/>
      <c r="I763" s="117"/>
      <c r="L763" s="117"/>
    </row>
    <row r="764" spans="4:12" x14ac:dyDescent="0.2">
      <c r="D764" s="115"/>
      <c r="G764" s="117"/>
      <c r="H764" s="31"/>
      <c r="I764" s="117"/>
      <c r="L764" s="117"/>
    </row>
    <row r="765" spans="4:12" x14ac:dyDescent="0.2">
      <c r="D765" s="115"/>
      <c r="G765" s="117"/>
      <c r="H765" s="31"/>
      <c r="I765" s="117"/>
      <c r="L765" s="117"/>
    </row>
    <row r="766" spans="4:12" x14ac:dyDescent="0.2">
      <c r="D766" s="115"/>
      <c r="G766" s="117"/>
      <c r="H766" s="31"/>
      <c r="I766" s="117"/>
      <c r="L766" s="117"/>
    </row>
    <row r="767" spans="4:12" x14ac:dyDescent="0.2">
      <c r="D767" s="115"/>
      <c r="G767" s="117"/>
      <c r="H767" s="31"/>
      <c r="I767" s="117"/>
      <c r="L767" s="117"/>
    </row>
    <row r="768" spans="4:12" x14ac:dyDescent="0.2">
      <c r="D768" s="115"/>
      <c r="G768" s="117"/>
      <c r="H768" s="31"/>
      <c r="I768" s="117"/>
      <c r="L768" s="117"/>
    </row>
    <row r="769" spans="4:12" x14ac:dyDescent="0.2">
      <c r="D769" s="115"/>
      <c r="G769" s="117"/>
      <c r="H769" s="31"/>
      <c r="I769" s="117"/>
      <c r="L769" s="117"/>
    </row>
    <row r="770" spans="4:12" x14ac:dyDescent="0.2">
      <c r="D770" s="115"/>
      <c r="G770" s="117"/>
      <c r="H770" s="31"/>
      <c r="I770" s="117"/>
      <c r="L770" s="117"/>
    </row>
    <row r="771" spans="4:12" x14ac:dyDescent="0.2">
      <c r="D771" s="115"/>
      <c r="G771" s="117"/>
      <c r="H771" s="31"/>
      <c r="I771" s="117"/>
      <c r="L771" s="117"/>
    </row>
    <row r="772" spans="4:12" x14ac:dyDescent="0.2">
      <c r="D772" s="115"/>
      <c r="G772" s="117"/>
      <c r="H772" s="31"/>
      <c r="I772" s="117"/>
      <c r="L772" s="117"/>
    </row>
    <row r="773" spans="4:12" x14ac:dyDescent="0.2">
      <c r="D773" s="115"/>
      <c r="G773" s="117"/>
      <c r="H773" s="31"/>
      <c r="I773" s="117"/>
      <c r="L773" s="117"/>
    </row>
    <row r="774" spans="4:12" x14ac:dyDescent="0.2">
      <c r="D774" s="115"/>
      <c r="G774" s="117"/>
      <c r="H774" s="31"/>
      <c r="I774" s="117"/>
      <c r="L774" s="117"/>
    </row>
    <row r="775" spans="4:12" x14ac:dyDescent="0.2">
      <c r="D775" s="115"/>
      <c r="G775" s="117"/>
      <c r="H775" s="31"/>
      <c r="I775" s="117"/>
      <c r="L775" s="117"/>
    </row>
    <row r="776" spans="4:12" x14ac:dyDescent="0.2">
      <c r="D776" s="115"/>
      <c r="G776" s="117"/>
      <c r="H776" s="31"/>
      <c r="I776" s="117"/>
      <c r="L776" s="117"/>
    </row>
    <row r="777" spans="4:12" x14ac:dyDescent="0.2">
      <c r="D777" s="115"/>
      <c r="G777" s="117"/>
      <c r="H777" s="31"/>
      <c r="I777" s="117"/>
      <c r="L777" s="117"/>
    </row>
    <row r="778" spans="4:12" x14ac:dyDescent="0.2">
      <c r="D778" s="115"/>
      <c r="G778" s="117"/>
      <c r="H778" s="31"/>
      <c r="I778" s="117"/>
      <c r="L778" s="117"/>
    </row>
    <row r="779" spans="4:12" x14ac:dyDescent="0.2">
      <c r="D779" s="115"/>
      <c r="G779" s="117"/>
      <c r="H779" s="31"/>
      <c r="I779" s="117"/>
      <c r="L779" s="117"/>
    </row>
    <row r="780" spans="4:12" x14ac:dyDescent="0.2">
      <c r="D780" s="115"/>
      <c r="G780" s="117"/>
      <c r="H780" s="31"/>
      <c r="I780" s="117"/>
      <c r="L780" s="117"/>
    </row>
    <row r="781" spans="4:12" x14ac:dyDescent="0.2">
      <c r="D781" s="115"/>
      <c r="G781" s="117"/>
      <c r="H781" s="31"/>
      <c r="I781" s="117"/>
      <c r="L781" s="117"/>
    </row>
    <row r="782" spans="4:12" x14ac:dyDescent="0.2">
      <c r="D782" s="115"/>
      <c r="G782" s="117"/>
      <c r="H782" s="31"/>
      <c r="I782" s="117"/>
      <c r="L782" s="117"/>
    </row>
    <row r="783" spans="4:12" x14ac:dyDescent="0.2">
      <c r="D783" s="115"/>
      <c r="G783" s="117"/>
      <c r="H783" s="31"/>
      <c r="I783" s="117"/>
      <c r="L783" s="117"/>
    </row>
    <row r="784" spans="4:12" x14ac:dyDescent="0.2">
      <c r="D784" s="115"/>
      <c r="G784" s="117"/>
      <c r="H784" s="31"/>
      <c r="I784" s="117"/>
      <c r="L784" s="117"/>
    </row>
    <row r="785" spans="4:12" x14ac:dyDescent="0.2">
      <c r="D785" s="115"/>
      <c r="G785" s="117"/>
      <c r="H785" s="31"/>
      <c r="I785" s="117"/>
      <c r="L785" s="117"/>
    </row>
    <row r="786" spans="4:12" x14ac:dyDescent="0.2">
      <c r="D786" s="115"/>
      <c r="G786" s="117"/>
      <c r="H786" s="31"/>
      <c r="I786" s="117"/>
      <c r="L786" s="117"/>
    </row>
    <row r="787" spans="4:12" x14ac:dyDescent="0.2">
      <c r="D787" s="115"/>
      <c r="G787" s="117"/>
      <c r="H787" s="31"/>
      <c r="I787" s="117"/>
      <c r="L787" s="117"/>
    </row>
    <row r="788" spans="4:12" x14ac:dyDescent="0.2">
      <c r="D788" s="115"/>
      <c r="G788" s="117"/>
      <c r="H788" s="31"/>
      <c r="I788" s="117"/>
      <c r="L788" s="117"/>
    </row>
    <row r="789" spans="4:12" x14ac:dyDescent="0.2">
      <c r="D789" s="115"/>
      <c r="G789" s="117"/>
      <c r="H789" s="31"/>
      <c r="I789" s="117"/>
      <c r="L789" s="117"/>
    </row>
    <row r="790" spans="4:12" x14ac:dyDescent="0.2">
      <c r="D790" s="115"/>
      <c r="G790" s="117"/>
      <c r="H790" s="31"/>
      <c r="I790" s="117"/>
      <c r="L790" s="117"/>
    </row>
    <row r="791" spans="4:12" x14ac:dyDescent="0.2">
      <c r="D791" s="115"/>
      <c r="G791" s="117"/>
      <c r="H791" s="31"/>
      <c r="I791" s="117"/>
      <c r="L791" s="117"/>
    </row>
    <row r="792" spans="4:12" x14ac:dyDescent="0.2">
      <c r="D792" s="115"/>
      <c r="G792" s="117"/>
      <c r="H792" s="31"/>
      <c r="I792" s="117"/>
      <c r="L792" s="117"/>
    </row>
    <row r="793" spans="4:12" x14ac:dyDescent="0.2">
      <c r="D793" s="115"/>
      <c r="G793" s="117"/>
      <c r="H793" s="31"/>
      <c r="I793" s="117"/>
      <c r="L793" s="117"/>
    </row>
    <row r="794" spans="4:12" x14ac:dyDescent="0.2">
      <c r="D794" s="115"/>
      <c r="G794" s="117"/>
      <c r="H794" s="31"/>
      <c r="I794" s="117"/>
      <c r="L794" s="117"/>
    </row>
    <row r="795" spans="4:12" x14ac:dyDescent="0.2">
      <c r="D795" s="115"/>
      <c r="G795" s="117"/>
      <c r="H795" s="31"/>
      <c r="I795" s="117"/>
      <c r="L795" s="117"/>
    </row>
    <row r="796" spans="4:12" x14ac:dyDescent="0.2">
      <c r="D796" s="115"/>
      <c r="G796" s="117"/>
      <c r="H796" s="31"/>
      <c r="I796" s="117"/>
      <c r="L796" s="117"/>
    </row>
    <row r="797" spans="4:12" x14ac:dyDescent="0.2">
      <c r="D797" s="115"/>
      <c r="G797" s="117"/>
      <c r="H797" s="31"/>
      <c r="I797" s="117"/>
      <c r="L797" s="117"/>
    </row>
    <row r="798" spans="4:12" x14ac:dyDescent="0.2">
      <c r="D798" s="115"/>
      <c r="G798" s="117"/>
      <c r="H798" s="31"/>
      <c r="I798" s="117"/>
      <c r="L798" s="117"/>
    </row>
    <row r="799" spans="4:12" x14ac:dyDescent="0.2">
      <c r="D799" s="115"/>
      <c r="G799" s="117"/>
      <c r="H799" s="31"/>
      <c r="I799" s="117"/>
      <c r="L799" s="117"/>
    </row>
    <row r="800" spans="4:12" x14ac:dyDescent="0.2">
      <c r="D800" s="115"/>
      <c r="G800" s="117"/>
      <c r="H800" s="31"/>
      <c r="I800" s="117"/>
      <c r="L800" s="117"/>
    </row>
    <row r="801" spans="4:12" x14ac:dyDescent="0.2">
      <c r="D801" s="115"/>
      <c r="G801" s="117"/>
      <c r="H801" s="31"/>
      <c r="I801" s="117"/>
      <c r="L801" s="117"/>
    </row>
    <row r="802" spans="4:12" x14ac:dyDescent="0.2">
      <c r="D802" s="115"/>
      <c r="G802" s="117"/>
      <c r="H802" s="31"/>
      <c r="I802" s="117"/>
      <c r="L802" s="117"/>
    </row>
    <row r="803" spans="4:12" x14ac:dyDescent="0.2">
      <c r="D803" s="115"/>
      <c r="G803" s="117"/>
      <c r="H803" s="31"/>
      <c r="I803" s="117"/>
      <c r="L803" s="117"/>
    </row>
    <row r="804" spans="4:12" x14ac:dyDescent="0.2">
      <c r="D804" s="115"/>
      <c r="G804" s="117"/>
      <c r="H804" s="31"/>
      <c r="I804" s="117"/>
      <c r="L804" s="117"/>
    </row>
    <row r="805" spans="4:12" x14ac:dyDescent="0.2">
      <c r="D805" s="115"/>
      <c r="G805" s="117"/>
      <c r="H805" s="31"/>
      <c r="I805" s="117"/>
      <c r="L805" s="117"/>
    </row>
    <row r="806" spans="4:12" x14ac:dyDescent="0.2">
      <c r="D806" s="115"/>
      <c r="G806" s="117"/>
      <c r="H806" s="31"/>
      <c r="I806" s="117"/>
      <c r="L806" s="117"/>
    </row>
    <row r="807" spans="4:12" x14ac:dyDescent="0.2">
      <c r="D807" s="115"/>
      <c r="G807" s="117"/>
      <c r="H807" s="31"/>
      <c r="I807" s="117"/>
      <c r="L807" s="117"/>
    </row>
    <row r="808" spans="4:12" x14ac:dyDescent="0.2">
      <c r="D808" s="115"/>
      <c r="G808" s="117"/>
      <c r="H808" s="31"/>
      <c r="I808" s="117"/>
      <c r="L808" s="117"/>
    </row>
    <row r="809" spans="4:12" x14ac:dyDescent="0.2">
      <c r="D809" s="115"/>
      <c r="G809" s="117"/>
      <c r="H809" s="31"/>
      <c r="I809" s="117"/>
      <c r="L809" s="117"/>
    </row>
    <row r="810" spans="4:12" x14ac:dyDescent="0.2">
      <c r="D810" s="115"/>
      <c r="G810" s="117"/>
      <c r="H810" s="31"/>
      <c r="I810" s="117"/>
      <c r="L810" s="117"/>
    </row>
    <row r="811" spans="4:12" x14ac:dyDescent="0.2">
      <c r="D811" s="115"/>
      <c r="G811" s="117"/>
      <c r="H811" s="31"/>
      <c r="I811" s="117"/>
      <c r="L811" s="117"/>
    </row>
    <row r="812" spans="4:12" x14ac:dyDescent="0.2">
      <c r="D812" s="115"/>
      <c r="G812" s="117"/>
      <c r="H812" s="31"/>
      <c r="I812" s="117"/>
      <c r="L812" s="117"/>
    </row>
    <row r="813" spans="4:12" x14ac:dyDescent="0.2">
      <c r="D813" s="115"/>
      <c r="G813" s="117"/>
      <c r="H813" s="31"/>
      <c r="I813" s="117"/>
      <c r="L813" s="117"/>
    </row>
    <row r="814" spans="4:12" x14ac:dyDescent="0.2">
      <c r="D814" s="115"/>
      <c r="G814" s="117"/>
      <c r="H814" s="31"/>
      <c r="I814" s="117"/>
      <c r="L814" s="117"/>
    </row>
    <row r="815" spans="4:12" x14ac:dyDescent="0.2">
      <c r="D815" s="115"/>
      <c r="G815" s="117"/>
      <c r="H815" s="31"/>
      <c r="I815" s="117"/>
      <c r="L815" s="117"/>
    </row>
    <row r="816" spans="4:12" x14ac:dyDescent="0.2">
      <c r="D816" s="115"/>
      <c r="G816" s="117"/>
      <c r="H816" s="31"/>
      <c r="I816" s="117"/>
      <c r="L816" s="117"/>
    </row>
    <row r="817" spans="4:12" x14ac:dyDescent="0.2">
      <c r="D817" s="115"/>
      <c r="G817" s="117"/>
      <c r="H817" s="31"/>
      <c r="I817" s="117"/>
      <c r="L817" s="117"/>
    </row>
    <row r="818" spans="4:12" x14ac:dyDescent="0.2">
      <c r="D818" s="115"/>
      <c r="G818" s="117"/>
      <c r="H818" s="31"/>
      <c r="I818" s="117"/>
      <c r="L818" s="117"/>
    </row>
    <row r="819" spans="4:12" x14ac:dyDescent="0.2">
      <c r="D819" s="115"/>
      <c r="G819" s="117"/>
      <c r="H819" s="31"/>
      <c r="I819" s="117"/>
      <c r="L819" s="117"/>
    </row>
    <row r="820" spans="4:12" x14ac:dyDescent="0.2">
      <c r="D820" s="115"/>
      <c r="G820" s="117"/>
      <c r="H820" s="31"/>
      <c r="I820" s="117"/>
      <c r="L820" s="117"/>
    </row>
    <row r="821" spans="4:12" x14ac:dyDescent="0.2">
      <c r="D821" s="115"/>
      <c r="G821" s="117"/>
      <c r="H821" s="31"/>
      <c r="I821" s="117"/>
      <c r="L821" s="117"/>
    </row>
    <row r="822" spans="4:12" x14ac:dyDescent="0.2">
      <c r="D822" s="115"/>
      <c r="G822" s="117"/>
      <c r="H822" s="31"/>
      <c r="I822" s="117"/>
      <c r="L822" s="117"/>
    </row>
    <row r="823" spans="4:12" x14ac:dyDescent="0.2">
      <c r="D823" s="115"/>
      <c r="G823" s="117"/>
      <c r="H823" s="31"/>
      <c r="I823" s="117"/>
      <c r="L823" s="117"/>
    </row>
    <row r="824" spans="4:12" x14ac:dyDescent="0.2">
      <c r="D824" s="115"/>
      <c r="G824" s="117"/>
      <c r="H824" s="31"/>
      <c r="I824" s="117"/>
      <c r="L824" s="117"/>
    </row>
    <row r="825" spans="4:12" x14ac:dyDescent="0.2">
      <c r="D825" s="115"/>
      <c r="G825" s="117"/>
      <c r="H825" s="31"/>
      <c r="I825" s="117"/>
      <c r="L825" s="117"/>
    </row>
    <row r="826" spans="4:12" x14ac:dyDescent="0.2">
      <c r="D826" s="115"/>
      <c r="G826" s="117"/>
      <c r="H826" s="31"/>
      <c r="I826" s="117"/>
      <c r="L826" s="117"/>
    </row>
    <row r="827" spans="4:12" x14ac:dyDescent="0.2">
      <c r="D827" s="115"/>
      <c r="G827" s="117"/>
      <c r="H827" s="31"/>
      <c r="I827" s="117"/>
      <c r="L827" s="117"/>
    </row>
    <row r="828" spans="4:12" x14ac:dyDescent="0.2">
      <c r="D828" s="115"/>
      <c r="G828" s="117"/>
      <c r="H828" s="31"/>
      <c r="I828" s="117"/>
      <c r="L828" s="117"/>
    </row>
    <row r="829" spans="4:12" x14ac:dyDescent="0.2">
      <c r="D829" s="115"/>
      <c r="G829" s="117"/>
      <c r="H829" s="31"/>
      <c r="I829" s="117"/>
      <c r="L829" s="117"/>
    </row>
    <row r="830" spans="4:12" x14ac:dyDescent="0.2">
      <c r="D830" s="115"/>
      <c r="G830" s="117"/>
      <c r="H830" s="31"/>
      <c r="I830" s="117"/>
      <c r="L830" s="117"/>
    </row>
    <row r="831" spans="4:12" x14ac:dyDescent="0.2">
      <c r="D831" s="115"/>
      <c r="G831" s="117"/>
      <c r="H831" s="31"/>
      <c r="I831" s="117"/>
      <c r="L831" s="117"/>
    </row>
    <row r="832" spans="4:12" x14ac:dyDescent="0.2">
      <c r="D832" s="115"/>
      <c r="G832" s="117"/>
      <c r="H832" s="31"/>
      <c r="I832" s="117"/>
      <c r="L832" s="117"/>
    </row>
    <row r="833" spans="4:12" x14ac:dyDescent="0.2">
      <c r="D833" s="115"/>
      <c r="G833" s="117"/>
      <c r="H833" s="31"/>
      <c r="I833" s="117"/>
      <c r="L833" s="117"/>
    </row>
    <row r="834" spans="4:12" x14ac:dyDescent="0.2">
      <c r="D834" s="115"/>
      <c r="G834" s="117"/>
      <c r="H834" s="31"/>
      <c r="I834" s="117"/>
      <c r="L834" s="117"/>
    </row>
    <row r="835" spans="4:12" x14ac:dyDescent="0.2">
      <c r="D835" s="115"/>
      <c r="G835" s="117"/>
      <c r="H835" s="31"/>
      <c r="I835" s="117"/>
      <c r="L835" s="117"/>
    </row>
    <row r="836" spans="4:12" x14ac:dyDescent="0.2">
      <c r="D836" s="115"/>
      <c r="G836" s="117"/>
      <c r="H836" s="31"/>
      <c r="I836" s="117"/>
      <c r="L836" s="117"/>
    </row>
    <row r="837" spans="4:12" x14ac:dyDescent="0.2">
      <c r="D837" s="115"/>
      <c r="G837" s="117"/>
      <c r="H837" s="31"/>
      <c r="I837" s="117"/>
      <c r="L837" s="117"/>
    </row>
    <row r="838" spans="4:12" x14ac:dyDescent="0.2">
      <c r="D838" s="115"/>
      <c r="G838" s="117"/>
      <c r="H838" s="31"/>
      <c r="I838" s="117"/>
      <c r="L838" s="117"/>
    </row>
    <row r="839" spans="4:12" x14ac:dyDescent="0.2">
      <c r="D839" s="115"/>
      <c r="G839" s="117"/>
      <c r="H839" s="31"/>
      <c r="I839" s="117"/>
      <c r="L839" s="117"/>
    </row>
    <row r="840" spans="4:12" x14ac:dyDescent="0.2">
      <c r="D840" s="115"/>
      <c r="G840" s="117"/>
      <c r="H840" s="31"/>
      <c r="I840" s="117"/>
      <c r="L840" s="117"/>
    </row>
    <row r="841" spans="4:12" x14ac:dyDescent="0.2">
      <c r="D841" s="115"/>
      <c r="G841" s="117"/>
      <c r="H841" s="31"/>
      <c r="I841" s="117"/>
      <c r="L841" s="117"/>
    </row>
    <row r="842" spans="4:12" x14ac:dyDescent="0.2">
      <c r="D842" s="115"/>
      <c r="G842" s="117"/>
      <c r="H842" s="31"/>
      <c r="I842" s="117"/>
      <c r="L842" s="117"/>
    </row>
    <row r="843" spans="4:12" x14ac:dyDescent="0.2">
      <c r="D843" s="115"/>
      <c r="G843" s="117"/>
      <c r="H843" s="31"/>
      <c r="I843" s="117"/>
      <c r="L843" s="117"/>
    </row>
    <row r="844" spans="4:12" x14ac:dyDescent="0.2">
      <c r="D844" s="115"/>
      <c r="G844" s="117"/>
      <c r="H844" s="31"/>
      <c r="I844" s="117"/>
      <c r="L844" s="117"/>
    </row>
    <row r="845" spans="4:12" x14ac:dyDescent="0.2">
      <c r="D845" s="115"/>
      <c r="G845" s="117"/>
      <c r="H845" s="31"/>
      <c r="I845" s="117"/>
      <c r="L845" s="117"/>
    </row>
    <row r="846" spans="4:12" x14ac:dyDescent="0.2">
      <c r="D846" s="115"/>
      <c r="G846" s="117"/>
      <c r="H846" s="31"/>
      <c r="I846" s="117"/>
      <c r="L846" s="117"/>
    </row>
    <row r="847" spans="4:12" x14ac:dyDescent="0.2">
      <c r="D847" s="115"/>
      <c r="G847" s="117"/>
      <c r="H847" s="31"/>
      <c r="I847" s="117"/>
      <c r="L847" s="117"/>
    </row>
    <row r="848" spans="4:12" x14ac:dyDescent="0.2">
      <c r="D848" s="115"/>
      <c r="G848" s="117"/>
      <c r="H848" s="31"/>
      <c r="I848" s="117"/>
      <c r="L848" s="117"/>
    </row>
    <row r="849" spans="4:12" x14ac:dyDescent="0.2">
      <c r="D849" s="115"/>
      <c r="G849" s="117"/>
      <c r="H849" s="31"/>
      <c r="I849" s="117"/>
      <c r="L849" s="117"/>
    </row>
    <row r="850" spans="4:12" x14ac:dyDescent="0.2">
      <c r="D850" s="115"/>
      <c r="G850" s="117"/>
      <c r="H850" s="31"/>
      <c r="I850" s="117"/>
      <c r="L850" s="117"/>
    </row>
    <row r="851" spans="4:12" x14ac:dyDescent="0.2">
      <c r="D851" s="115"/>
      <c r="G851" s="117"/>
      <c r="H851" s="31"/>
      <c r="I851" s="117"/>
      <c r="L851" s="117"/>
    </row>
    <row r="852" spans="4:12" x14ac:dyDescent="0.2">
      <c r="D852" s="115"/>
      <c r="G852" s="117"/>
      <c r="H852" s="31"/>
      <c r="I852" s="117"/>
      <c r="L852" s="117"/>
    </row>
    <row r="853" spans="4:12" x14ac:dyDescent="0.2">
      <c r="D853" s="115"/>
      <c r="G853" s="117"/>
      <c r="H853" s="31"/>
      <c r="I853" s="117"/>
      <c r="L853" s="117"/>
    </row>
    <row r="854" spans="4:12" x14ac:dyDescent="0.2">
      <c r="D854" s="115"/>
      <c r="G854" s="117"/>
      <c r="H854" s="31"/>
      <c r="I854" s="117"/>
      <c r="L854" s="117"/>
    </row>
    <row r="855" spans="4:12" x14ac:dyDescent="0.2">
      <c r="D855" s="115"/>
      <c r="G855" s="117"/>
      <c r="H855" s="31"/>
      <c r="I855" s="117"/>
      <c r="L855" s="117"/>
    </row>
    <row r="856" spans="4:12" x14ac:dyDescent="0.2">
      <c r="D856" s="115"/>
      <c r="G856" s="117"/>
      <c r="H856" s="31"/>
      <c r="I856" s="117"/>
      <c r="L856" s="117"/>
    </row>
    <row r="857" spans="4:12" x14ac:dyDescent="0.2">
      <c r="D857" s="115"/>
      <c r="G857" s="117"/>
      <c r="H857" s="31"/>
      <c r="I857" s="117"/>
      <c r="L857" s="117"/>
    </row>
    <row r="858" spans="4:12" x14ac:dyDescent="0.2">
      <c r="D858" s="115"/>
      <c r="G858" s="117"/>
      <c r="H858" s="31"/>
      <c r="I858" s="117"/>
      <c r="L858" s="117"/>
    </row>
    <row r="859" spans="4:12" x14ac:dyDescent="0.2">
      <c r="D859" s="115"/>
      <c r="G859" s="117"/>
      <c r="H859" s="31"/>
      <c r="I859" s="117"/>
      <c r="L859" s="117"/>
    </row>
    <row r="860" spans="4:12" x14ac:dyDescent="0.2">
      <c r="D860" s="115"/>
      <c r="G860" s="117"/>
      <c r="H860" s="31"/>
      <c r="I860" s="117"/>
      <c r="L860" s="117"/>
    </row>
    <row r="861" spans="4:12" x14ac:dyDescent="0.2">
      <c r="D861" s="115"/>
      <c r="G861" s="117"/>
      <c r="H861" s="31"/>
      <c r="I861" s="117"/>
      <c r="L861" s="117"/>
    </row>
    <row r="862" spans="4:12" x14ac:dyDescent="0.2">
      <c r="D862" s="115"/>
      <c r="G862" s="117"/>
      <c r="H862" s="31"/>
      <c r="I862" s="117"/>
      <c r="L862" s="117"/>
    </row>
    <row r="863" spans="4:12" x14ac:dyDescent="0.2">
      <c r="D863" s="115"/>
      <c r="G863" s="117"/>
      <c r="H863" s="31"/>
      <c r="I863" s="117"/>
      <c r="L863" s="117"/>
    </row>
    <row r="864" spans="4:12" x14ac:dyDescent="0.2">
      <c r="D864" s="115"/>
      <c r="G864" s="117"/>
      <c r="H864" s="31"/>
      <c r="I864" s="117"/>
      <c r="L864" s="117"/>
    </row>
    <row r="865" spans="4:12" x14ac:dyDescent="0.2">
      <c r="D865" s="115"/>
      <c r="G865" s="117"/>
      <c r="H865" s="31"/>
      <c r="I865" s="117"/>
      <c r="L865" s="117"/>
    </row>
    <row r="866" spans="4:12" x14ac:dyDescent="0.2">
      <c r="D866" s="115"/>
      <c r="G866" s="117"/>
      <c r="H866" s="31"/>
      <c r="I866" s="117"/>
      <c r="L866" s="117"/>
    </row>
    <row r="867" spans="4:12" x14ac:dyDescent="0.2">
      <c r="D867" s="115"/>
      <c r="G867" s="117"/>
      <c r="H867" s="31"/>
      <c r="I867" s="117"/>
      <c r="L867" s="117"/>
    </row>
    <row r="868" spans="4:12" x14ac:dyDescent="0.2">
      <c r="D868" s="115"/>
      <c r="G868" s="117"/>
      <c r="H868" s="31"/>
      <c r="I868" s="117"/>
      <c r="L868" s="117"/>
    </row>
    <row r="869" spans="4:12" x14ac:dyDescent="0.2">
      <c r="D869" s="115"/>
      <c r="G869" s="117"/>
      <c r="H869" s="31"/>
      <c r="I869" s="117"/>
      <c r="L869" s="117"/>
    </row>
    <row r="870" spans="4:12" x14ac:dyDescent="0.2">
      <c r="D870" s="115"/>
      <c r="G870" s="117"/>
      <c r="H870" s="31"/>
      <c r="I870" s="117"/>
      <c r="L870" s="117"/>
    </row>
    <row r="871" spans="4:12" x14ac:dyDescent="0.2">
      <c r="D871" s="115"/>
      <c r="G871" s="117"/>
      <c r="H871" s="31"/>
      <c r="I871" s="117"/>
      <c r="L871" s="117"/>
    </row>
    <row r="872" spans="4:12" x14ac:dyDescent="0.2">
      <c r="D872" s="115"/>
      <c r="G872" s="117"/>
      <c r="H872" s="31"/>
      <c r="I872" s="117"/>
      <c r="L872" s="117"/>
    </row>
    <row r="873" spans="4:12" x14ac:dyDescent="0.2">
      <c r="D873" s="115"/>
      <c r="G873" s="117"/>
      <c r="H873" s="31"/>
      <c r="I873" s="117"/>
      <c r="L873" s="117"/>
    </row>
    <row r="874" spans="4:12" x14ac:dyDescent="0.2">
      <c r="D874" s="115"/>
      <c r="G874" s="117"/>
      <c r="H874" s="31"/>
      <c r="I874" s="117"/>
      <c r="L874" s="117"/>
    </row>
    <row r="875" spans="4:12" x14ac:dyDescent="0.2">
      <c r="D875" s="115"/>
      <c r="G875" s="117"/>
      <c r="H875" s="31"/>
      <c r="I875" s="117"/>
      <c r="L875" s="117"/>
    </row>
    <row r="876" spans="4:12" x14ac:dyDescent="0.2">
      <c r="D876" s="115"/>
      <c r="G876" s="117"/>
      <c r="H876" s="31"/>
      <c r="I876" s="117"/>
      <c r="L876" s="117"/>
    </row>
    <row r="877" spans="4:12" x14ac:dyDescent="0.2">
      <c r="D877" s="115"/>
      <c r="G877" s="117"/>
      <c r="H877" s="31"/>
      <c r="I877" s="117"/>
      <c r="L877" s="117"/>
    </row>
    <row r="878" spans="4:12" x14ac:dyDescent="0.2">
      <c r="D878" s="115"/>
      <c r="G878" s="117"/>
      <c r="H878" s="31"/>
      <c r="I878" s="117"/>
      <c r="L878" s="117"/>
    </row>
    <row r="879" spans="4:12" x14ac:dyDescent="0.2">
      <c r="D879" s="115"/>
      <c r="G879" s="117"/>
      <c r="H879" s="31"/>
      <c r="I879" s="117"/>
      <c r="L879" s="117"/>
    </row>
    <row r="880" spans="4:12" x14ac:dyDescent="0.2">
      <c r="D880" s="115"/>
      <c r="G880" s="117"/>
      <c r="H880" s="31"/>
      <c r="I880" s="117"/>
      <c r="L880" s="117"/>
    </row>
    <row r="881" spans="4:12" x14ac:dyDescent="0.2">
      <c r="D881" s="115"/>
      <c r="G881" s="117"/>
      <c r="H881" s="31"/>
      <c r="I881" s="117"/>
      <c r="L881" s="117"/>
    </row>
    <row r="882" spans="4:12" x14ac:dyDescent="0.2">
      <c r="D882" s="115"/>
      <c r="G882" s="117"/>
      <c r="H882" s="31"/>
      <c r="I882" s="117"/>
      <c r="L882" s="117"/>
    </row>
    <row r="883" spans="4:12" x14ac:dyDescent="0.2">
      <c r="D883" s="115"/>
      <c r="G883" s="117"/>
      <c r="H883" s="31"/>
      <c r="I883" s="117"/>
      <c r="L883" s="117"/>
    </row>
    <row r="884" spans="4:12" x14ac:dyDescent="0.2">
      <c r="D884" s="115"/>
      <c r="G884" s="117"/>
      <c r="H884" s="31"/>
      <c r="I884" s="117"/>
      <c r="L884" s="117"/>
    </row>
    <row r="885" spans="4:12" x14ac:dyDescent="0.2">
      <c r="D885" s="115"/>
      <c r="G885" s="117"/>
      <c r="H885" s="31"/>
      <c r="I885" s="117"/>
      <c r="L885" s="117"/>
    </row>
    <row r="886" spans="4:12" x14ac:dyDescent="0.2">
      <c r="D886" s="115"/>
      <c r="G886" s="117"/>
      <c r="H886" s="31"/>
      <c r="I886" s="117"/>
      <c r="L886" s="117"/>
    </row>
    <row r="887" spans="4:12" x14ac:dyDescent="0.2">
      <c r="D887" s="115"/>
      <c r="G887" s="117"/>
      <c r="H887" s="31"/>
      <c r="I887" s="117"/>
      <c r="L887" s="117"/>
    </row>
    <row r="888" spans="4:12" x14ac:dyDescent="0.2">
      <c r="D888" s="115"/>
      <c r="G888" s="117"/>
      <c r="H888" s="31"/>
      <c r="I888" s="117"/>
      <c r="L888" s="117"/>
    </row>
    <row r="889" spans="4:12" x14ac:dyDescent="0.2">
      <c r="D889" s="115"/>
      <c r="G889" s="117"/>
      <c r="H889" s="31"/>
      <c r="I889" s="117"/>
      <c r="L889" s="117"/>
    </row>
    <row r="890" spans="4:12" x14ac:dyDescent="0.2">
      <c r="D890" s="115"/>
      <c r="G890" s="117"/>
      <c r="H890" s="31"/>
      <c r="I890" s="117"/>
      <c r="L890" s="117"/>
    </row>
    <row r="891" spans="4:12" x14ac:dyDescent="0.2">
      <c r="D891" s="115"/>
      <c r="G891" s="117"/>
      <c r="H891" s="31"/>
      <c r="I891" s="117"/>
      <c r="L891" s="117"/>
    </row>
    <row r="892" spans="4:12" x14ac:dyDescent="0.2">
      <c r="D892" s="115"/>
      <c r="G892" s="117"/>
      <c r="H892" s="31"/>
      <c r="I892" s="117"/>
      <c r="L892" s="117"/>
    </row>
    <row r="893" spans="4:12" x14ac:dyDescent="0.2">
      <c r="D893" s="115"/>
      <c r="G893" s="117"/>
      <c r="H893" s="31"/>
      <c r="I893" s="117"/>
      <c r="L893" s="117"/>
    </row>
    <row r="894" spans="4:12" x14ac:dyDescent="0.2">
      <c r="D894" s="115"/>
      <c r="G894" s="117"/>
      <c r="H894" s="31"/>
      <c r="I894" s="117"/>
      <c r="L894" s="117"/>
    </row>
    <row r="895" spans="4:12" x14ac:dyDescent="0.2">
      <c r="D895" s="115"/>
      <c r="G895" s="117"/>
      <c r="H895" s="31"/>
      <c r="I895" s="117"/>
      <c r="L895" s="117"/>
    </row>
    <row r="896" spans="4:12" x14ac:dyDescent="0.2">
      <c r="D896" s="115"/>
      <c r="G896" s="117"/>
      <c r="H896" s="31"/>
      <c r="I896" s="117"/>
      <c r="L896" s="117"/>
    </row>
    <row r="897" spans="4:12" x14ac:dyDescent="0.2">
      <c r="D897" s="115"/>
      <c r="G897" s="117"/>
      <c r="H897" s="31"/>
      <c r="I897" s="117"/>
      <c r="L897" s="117"/>
    </row>
    <row r="898" spans="4:12" x14ac:dyDescent="0.2">
      <c r="D898" s="115"/>
      <c r="G898" s="117"/>
      <c r="H898" s="31"/>
      <c r="I898" s="117"/>
      <c r="L898" s="117"/>
    </row>
    <row r="899" spans="4:12" x14ac:dyDescent="0.2">
      <c r="D899" s="115"/>
      <c r="G899" s="117"/>
      <c r="H899" s="31"/>
      <c r="I899" s="117"/>
      <c r="L899" s="117"/>
    </row>
    <row r="900" spans="4:12" x14ac:dyDescent="0.2">
      <c r="D900" s="115"/>
      <c r="G900" s="117"/>
      <c r="H900" s="31"/>
      <c r="I900" s="117"/>
      <c r="L900" s="117"/>
    </row>
    <row r="901" spans="4:12" x14ac:dyDescent="0.2">
      <c r="D901" s="115"/>
      <c r="G901" s="117"/>
      <c r="H901" s="31"/>
      <c r="I901" s="117"/>
      <c r="L901" s="117"/>
    </row>
    <row r="902" spans="4:12" x14ac:dyDescent="0.2">
      <c r="D902" s="115"/>
      <c r="G902" s="117"/>
      <c r="H902" s="31"/>
      <c r="I902" s="117"/>
      <c r="L902" s="117"/>
    </row>
    <row r="903" spans="4:12" x14ac:dyDescent="0.2">
      <c r="D903" s="115"/>
      <c r="G903" s="117"/>
      <c r="H903" s="31"/>
      <c r="I903" s="117"/>
      <c r="L903" s="117"/>
    </row>
    <row r="904" spans="4:12" x14ac:dyDescent="0.2">
      <c r="D904" s="115"/>
      <c r="G904" s="117"/>
      <c r="H904" s="31"/>
      <c r="I904" s="117"/>
      <c r="L904" s="117"/>
    </row>
    <row r="905" spans="4:12" x14ac:dyDescent="0.2">
      <c r="D905" s="115"/>
      <c r="G905" s="117"/>
      <c r="H905" s="31"/>
      <c r="I905" s="117"/>
      <c r="L905" s="117"/>
    </row>
    <row r="906" spans="4:12" x14ac:dyDescent="0.2">
      <c r="D906" s="115"/>
      <c r="G906" s="117"/>
      <c r="H906" s="31"/>
      <c r="I906" s="117"/>
      <c r="L906" s="117"/>
    </row>
    <row r="907" spans="4:12" x14ac:dyDescent="0.2">
      <c r="D907" s="115"/>
      <c r="G907" s="117"/>
      <c r="H907" s="31"/>
      <c r="I907" s="117"/>
      <c r="L907" s="117"/>
    </row>
    <row r="908" spans="4:12" x14ac:dyDescent="0.2">
      <c r="D908" s="115"/>
      <c r="G908" s="117"/>
      <c r="H908" s="31"/>
      <c r="I908" s="117"/>
      <c r="L908" s="117"/>
    </row>
    <row r="909" spans="4:12" x14ac:dyDescent="0.2">
      <c r="D909" s="115"/>
      <c r="G909" s="117"/>
      <c r="H909" s="31"/>
      <c r="I909" s="117"/>
      <c r="L909" s="117"/>
    </row>
    <row r="910" spans="4:12" x14ac:dyDescent="0.2">
      <c r="D910" s="115"/>
      <c r="G910" s="117"/>
      <c r="H910" s="31"/>
      <c r="I910" s="117"/>
      <c r="L910" s="117"/>
    </row>
    <row r="911" spans="4:12" x14ac:dyDescent="0.2">
      <c r="D911" s="115"/>
      <c r="G911" s="117"/>
      <c r="H911" s="31"/>
      <c r="I911" s="117"/>
      <c r="L911" s="117"/>
    </row>
    <row r="912" spans="4:12" x14ac:dyDescent="0.2">
      <c r="D912" s="115"/>
      <c r="G912" s="117"/>
      <c r="H912" s="31"/>
      <c r="I912" s="117"/>
      <c r="L912" s="117"/>
    </row>
    <row r="913" spans="4:12" x14ac:dyDescent="0.2">
      <c r="D913" s="115"/>
      <c r="G913" s="117"/>
      <c r="H913" s="31"/>
      <c r="I913" s="117"/>
      <c r="L913" s="117"/>
    </row>
    <row r="914" spans="4:12" x14ac:dyDescent="0.2">
      <c r="D914" s="115"/>
      <c r="G914" s="117"/>
      <c r="H914" s="31"/>
      <c r="I914" s="117"/>
      <c r="L914" s="117"/>
    </row>
    <row r="915" spans="4:12" x14ac:dyDescent="0.2">
      <c r="D915" s="115"/>
      <c r="G915" s="117"/>
      <c r="H915" s="31"/>
      <c r="I915" s="117"/>
      <c r="L915" s="117"/>
    </row>
    <row r="916" spans="4:12" x14ac:dyDescent="0.2">
      <c r="D916" s="115"/>
      <c r="G916" s="117"/>
      <c r="H916" s="31"/>
      <c r="I916" s="117"/>
      <c r="L916" s="117"/>
    </row>
    <row r="917" spans="4:12" x14ac:dyDescent="0.2">
      <c r="D917" s="115"/>
      <c r="G917" s="117"/>
      <c r="H917" s="31"/>
      <c r="I917" s="117"/>
      <c r="L917" s="117"/>
    </row>
    <row r="918" spans="4:12" x14ac:dyDescent="0.2">
      <c r="D918" s="115"/>
      <c r="G918" s="117"/>
      <c r="H918" s="31"/>
      <c r="I918" s="117"/>
      <c r="L918" s="117"/>
    </row>
    <row r="919" spans="4:12" x14ac:dyDescent="0.2">
      <c r="D919" s="115"/>
      <c r="G919" s="117"/>
      <c r="H919" s="31"/>
      <c r="I919" s="117"/>
      <c r="L919" s="117"/>
    </row>
    <row r="920" spans="4:12" x14ac:dyDescent="0.2">
      <c r="D920" s="115"/>
      <c r="G920" s="117"/>
      <c r="H920" s="31"/>
      <c r="I920" s="117"/>
      <c r="L920" s="117"/>
    </row>
    <row r="921" spans="4:12" x14ac:dyDescent="0.2">
      <c r="D921" s="115"/>
      <c r="G921" s="117"/>
      <c r="H921" s="31"/>
      <c r="I921" s="117"/>
      <c r="L921" s="117"/>
    </row>
    <row r="922" spans="4:12" x14ac:dyDescent="0.2">
      <c r="D922" s="115"/>
      <c r="G922" s="117"/>
      <c r="H922" s="31"/>
      <c r="I922" s="117"/>
      <c r="L922" s="117"/>
    </row>
    <row r="923" spans="4:12" x14ac:dyDescent="0.2">
      <c r="D923" s="115"/>
      <c r="G923" s="117"/>
      <c r="H923" s="31"/>
      <c r="I923" s="117"/>
      <c r="L923" s="117"/>
    </row>
    <row r="924" spans="4:12" x14ac:dyDescent="0.2">
      <c r="D924" s="115"/>
      <c r="G924" s="117"/>
      <c r="H924" s="31"/>
      <c r="I924" s="117"/>
      <c r="L924" s="117"/>
    </row>
    <row r="925" spans="4:12" x14ac:dyDescent="0.2">
      <c r="D925" s="115"/>
      <c r="G925" s="117"/>
      <c r="H925" s="31"/>
      <c r="I925" s="117"/>
      <c r="L925" s="117"/>
    </row>
    <row r="926" spans="4:12" x14ac:dyDescent="0.2">
      <c r="D926" s="115"/>
      <c r="G926" s="117"/>
      <c r="H926" s="31"/>
      <c r="I926" s="117"/>
      <c r="L926" s="117"/>
    </row>
    <row r="927" spans="4:12" x14ac:dyDescent="0.2">
      <c r="D927" s="115"/>
      <c r="G927" s="117"/>
      <c r="H927" s="31"/>
      <c r="I927" s="117"/>
      <c r="L927" s="117"/>
    </row>
  </sheetData>
  <sortState xmlns:xlrd2="http://schemas.microsoft.com/office/spreadsheetml/2017/richdata2" ref="B7:L542">
    <sortCondition descending="1" ref="D7:D542"/>
  </sortState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- 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63"/>
  <sheetViews>
    <sheetView workbookViewId="0">
      <selection activeCell="A4" sqref="A4"/>
    </sheetView>
  </sheetViews>
  <sheetFormatPr defaultRowHeight="12.75" x14ac:dyDescent="0.2"/>
  <cols>
    <col min="1" max="1" width="5.85546875" customWidth="1"/>
    <col min="2" max="2" width="27.5703125" customWidth="1"/>
    <col min="3" max="3" width="39.28515625" customWidth="1"/>
    <col min="4" max="4" width="14.28515625" style="141" customWidth="1"/>
    <col min="5" max="5" width="8.85546875" style="31" customWidth="1"/>
    <col min="6" max="6" width="5.85546875" style="31" customWidth="1"/>
    <col min="7" max="7" width="9.5703125" style="151" customWidth="1"/>
    <col min="8" max="8" width="7.42578125" customWidth="1"/>
    <col min="9" max="9" width="10" style="117" customWidth="1"/>
    <col min="10" max="10" width="8.7109375" style="31" customWidth="1"/>
    <col min="11" max="11" width="9.28515625" style="101" customWidth="1"/>
    <col min="12" max="12" width="9.140625" style="117"/>
  </cols>
  <sheetData>
    <row r="1" spans="1:12" s="29" customFormat="1" ht="19.5" customHeight="1" x14ac:dyDescent="0.3">
      <c r="A1" s="152" t="s">
        <v>3875</v>
      </c>
      <c r="D1" s="134"/>
      <c r="E1" s="32"/>
      <c r="F1" s="32"/>
      <c r="G1" s="144"/>
      <c r="I1" s="148"/>
      <c r="J1" s="32"/>
      <c r="K1" s="138"/>
      <c r="L1" s="148"/>
    </row>
    <row r="2" spans="1:12" s="29" customFormat="1" ht="19.5" customHeight="1" x14ac:dyDescent="0.25">
      <c r="A2" s="154" t="s">
        <v>3878</v>
      </c>
      <c r="D2" s="134"/>
      <c r="E2" s="32"/>
      <c r="F2" s="32"/>
      <c r="G2" s="144"/>
      <c r="I2" s="148"/>
      <c r="J2" s="32"/>
      <c r="K2" s="138"/>
      <c r="L2" s="148"/>
    </row>
    <row r="3" spans="1:12" s="29" customFormat="1" ht="19.5" customHeight="1" x14ac:dyDescent="0.25">
      <c r="A3" s="154" t="str">
        <f>+Agents!A3</f>
        <v>Date Range: 1/1/2019 - 5/31/2019</v>
      </c>
      <c r="D3" s="134"/>
      <c r="E3" s="32"/>
      <c r="F3" s="32"/>
      <c r="G3" s="144"/>
      <c r="I3" s="148"/>
      <c r="J3" s="32"/>
      <c r="K3" s="138"/>
      <c r="L3" s="148"/>
    </row>
    <row r="4" spans="1:12" s="29" customFormat="1" ht="19.5" customHeight="1" x14ac:dyDescent="0.25">
      <c r="A4" s="69"/>
      <c r="D4" s="134" t="s">
        <v>1282</v>
      </c>
      <c r="E4" s="32"/>
      <c r="F4" s="32"/>
      <c r="G4" s="144"/>
      <c r="I4" s="148"/>
      <c r="J4" s="32" t="s">
        <v>1281</v>
      </c>
      <c r="K4" s="138"/>
      <c r="L4" s="148"/>
    </row>
    <row r="5" spans="1:12" s="29" customFormat="1" x14ac:dyDescent="0.2">
      <c r="A5" s="59" t="s">
        <v>373</v>
      </c>
      <c r="B5" s="71" t="s">
        <v>296</v>
      </c>
      <c r="C5" s="71" t="s">
        <v>418</v>
      </c>
      <c r="D5" s="135" t="s">
        <v>293</v>
      </c>
      <c r="E5" s="70" t="s">
        <v>224</v>
      </c>
      <c r="F5" s="70" t="s">
        <v>414</v>
      </c>
      <c r="G5" s="145" t="s">
        <v>415</v>
      </c>
      <c r="H5" s="59" t="s">
        <v>3732</v>
      </c>
      <c r="I5" s="149" t="s">
        <v>3733</v>
      </c>
      <c r="J5" s="70" t="s">
        <v>224</v>
      </c>
      <c r="K5" s="139" t="s">
        <v>414</v>
      </c>
      <c r="L5" s="148" t="s">
        <v>415</v>
      </c>
    </row>
    <row r="6" spans="1:12" s="29" customFormat="1" x14ac:dyDescent="0.2">
      <c r="A6" s="72"/>
      <c r="B6" s="73" t="s">
        <v>914</v>
      </c>
      <c r="C6" s="73"/>
      <c r="D6" s="136">
        <v>483724083</v>
      </c>
      <c r="E6" s="103">
        <v>2349</v>
      </c>
      <c r="F6" s="103">
        <v>684</v>
      </c>
      <c r="G6" s="146">
        <v>0.29118773946360155</v>
      </c>
      <c r="H6" s="72">
        <v>1255</v>
      </c>
      <c r="I6" s="150">
        <v>0.53426990208599401</v>
      </c>
      <c r="J6" s="103">
        <v>161</v>
      </c>
      <c r="K6" s="140">
        <v>32</v>
      </c>
      <c r="L6" s="150">
        <v>0.19875776397515527</v>
      </c>
    </row>
    <row r="7" spans="1:12" x14ac:dyDescent="0.2">
      <c r="A7">
        <v>340</v>
      </c>
      <c r="B7" t="s">
        <v>1679</v>
      </c>
      <c r="C7" t="s">
        <v>1680</v>
      </c>
      <c r="D7" s="115">
        <v>305000</v>
      </c>
      <c r="E7" s="31">
        <v>1</v>
      </c>
      <c r="F7" s="31">
        <v>0</v>
      </c>
      <c r="G7" s="117">
        <v>0</v>
      </c>
      <c r="H7">
        <v>0</v>
      </c>
      <c r="I7" s="117">
        <v>0</v>
      </c>
      <c r="J7" s="31">
        <v>0</v>
      </c>
      <c r="K7" s="31">
        <v>0</v>
      </c>
      <c r="L7" s="117">
        <v>0</v>
      </c>
    </row>
    <row r="8" spans="1:12" x14ac:dyDescent="0.2">
      <c r="A8">
        <v>182</v>
      </c>
      <c r="B8" t="s">
        <v>2036</v>
      </c>
      <c r="C8" t="s">
        <v>5</v>
      </c>
      <c r="D8" s="115">
        <v>729500</v>
      </c>
      <c r="E8" s="31">
        <v>5</v>
      </c>
      <c r="F8" s="31">
        <v>2</v>
      </c>
      <c r="G8" s="117">
        <v>0.4</v>
      </c>
      <c r="H8">
        <v>5</v>
      </c>
      <c r="I8" s="117">
        <v>1</v>
      </c>
      <c r="J8" s="31">
        <v>0</v>
      </c>
      <c r="K8" s="31">
        <v>0</v>
      </c>
      <c r="L8" s="117">
        <v>0</v>
      </c>
    </row>
    <row r="9" spans="1:12" x14ac:dyDescent="0.2">
      <c r="A9">
        <v>184</v>
      </c>
      <c r="B9" t="s">
        <v>551</v>
      </c>
      <c r="C9" t="s">
        <v>1099</v>
      </c>
      <c r="D9" s="115">
        <v>725500</v>
      </c>
      <c r="E9" s="31">
        <v>4</v>
      </c>
      <c r="F9" s="31">
        <v>0</v>
      </c>
      <c r="G9" s="117">
        <v>0</v>
      </c>
      <c r="H9">
        <v>3</v>
      </c>
      <c r="I9" s="117">
        <v>0.75</v>
      </c>
      <c r="J9" s="31">
        <v>0</v>
      </c>
      <c r="K9" s="31">
        <v>0</v>
      </c>
      <c r="L9" s="117">
        <v>0</v>
      </c>
    </row>
    <row r="10" spans="1:12" x14ac:dyDescent="0.2">
      <c r="A10">
        <v>18</v>
      </c>
      <c r="B10" t="s">
        <v>1542</v>
      </c>
      <c r="C10" t="s">
        <v>1842</v>
      </c>
      <c r="D10" s="115">
        <v>3716220</v>
      </c>
      <c r="E10" s="31">
        <v>10</v>
      </c>
      <c r="F10" s="31">
        <v>6</v>
      </c>
      <c r="G10" s="117">
        <v>0.6</v>
      </c>
      <c r="H10">
        <v>8</v>
      </c>
      <c r="I10" s="117">
        <v>0.8</v>
      </c>
      <c r="J10" s="31">
        <v>0</v>
      </c>
      <c r="K10" s="31">
        <v>0</v>
      </c>
      <c r="L10" s="117">
        <v>0</v>
      </c>
    </row>
    <row r="11" spans="1:12" x14ac:dyDescent="0.2">
      <c r="A11">
        <v>61</v>
      </c>
      <c r="B11" t="s">
        <v>269</v>
      </c>
      <c r="C11" t="s">
        <v>1547</v>
      </c>
      <c r="D11" s="115">
        <v>1747000</v>
      </c>
      <c r="E11" s="31">
        <v>6</v>
      </c>
      <c r="F11" s="31">
        <v>2</v>
      </c>
      <c r="G11" s="117">
        <v>0.33333333333333331</v>
      </c>
      <c r="H11">
        <v>6</v>
      </c>
      <c r="I11" s="117">
        <v>1</v>
      </c>
      <c r="J11" s="31">
        <v>0</v>
      </c>
      <c r="K11" s="31">
        <v>0</v>
      </c>
      <c r="L11" s="117">
        <v>0</v>
      </c>
    </row>
    <row r="12" spans="1:12" x14ac:dyDescent="0.2">
      <c r="A12">
        <v>306</v>
      </c>
      <c r="B12" t="s">
        <v>829</v>
      </c>
      <c r="C12" t="s">
        <v>368</v>
      </c>
      <c r="D12" s="115">
        <v>384000</v>
      </c>
      <c r="E12" s="31">
        <v>2</v>
      </c>
      <c r="F12" s="31">
        <v>1</v>
      </c>
      <c r="G12" s="117">
        <v>0.5</v>
      </c>
      <c r="H12">
        <v>0</v>
      </c>
      <c r="I12" s="117">
        <v>0</v>
      </c>
      <c r="J12" s="31">
        <v>0</v>
      </c>
      <c r="K12" s="31">
        <v>0</v>
      </c>
      <c r="L12" s="117">
        <v>0</v>
      </c>
    </row>
    <row r="13" spans="1:12" x14ac:dyDescent="0.2">
      <c r="A13">
        <v>29</v>
      </c>
      <c r="B13" t="s">
        <v>1908</v>
      </c>
      <c r="C13" t="s">
        <v>1909</v>
      </c>
      <c r="D13" s="115">
        <v>2879630</v>
      </c>
      <c r="E13" s="31">
        <v>8</v>
      </c>
      <c r="F13" s="31">
        <v>0</v>
      </c>
      <c r="G13" s="117">
        <v>0</v>
      </c>
      <c r="H13">
        <v>0</v>
      </c>
      <c r="I13" s="117">
        <v>0</v>
      </c>
      <c r="J13" s="31">
        <v>0</v>
      </c>
      <c r="K13" s="31">
        <v>0</v>
      </c>
      <c r="L13" s="117">
        <v>0</v>
      </c>
    </row>
    <row r="14" spans="1:12" x14ac:dyDescent="0.2">
      <c r="A14">
        <v>372</v>
      </c>
      <c r="B14" t="s">
        <v>2501</v>
      </c>
      <c r="C14" t="s">
        <v>1941</v>
      </c>
      <c r="D14" s="115">
        <v>234000</v>
      </c>
      <c r="E14" s="31">
        <v>2</v>
      </c>
      <c r="F14" s="31">
        <v>0</v>
      </c>
      <c r="G14" s="117">
        <v>0</v>
      </c>
      <c r="H14">
        <v>2</v>
      </c>
      <c r="I14" s="117">
        <v>1</v>
      </c>
      <c r="J14" s="31">
        <v>1</v>
      </c>
      <c r="K14" s="31">
        <v>0</v>
      </c>
      <c r="L14" s="117">
        <v>0</v>
      </c>
    </row>
    <row r="15" spans="1:12" x14ac:dyDescent="0.2">
      <c r="A15">
        <v>273</v>
      </c>
      <c r="B15" t="s">
        <v>1890</v>
      </c>
      <c r="C15" t="s">
        <v>1931</v>
      </c>
      <c r="D15" s="115">
        <v>440700</v>
      </c>
      <c r="E15" s="31">
        <v>4</v>
      </c>
      <c r="F15" s="31">
        <v>0</v>
      </c>
      <c r="G15" s="117">
        <v>0</v>
      </c>
      <c r="H15">
        <v>2</v>
      </c>
      <c r="I15" s="117">
        <v>0.5</v>
      </c>
      <c r="J15" s="31">
        <v>1</v>
      </c>
      <c r="K15" s="31">
        <v>0</v>
      </c>
      <c r="L15" s="117">
        <v>0</v>
      </c>
    </row>
    <row r="16" spans="1:12" x14ac:dyDescent="0.2">
      <c r="A16">
        <v>376</v>
      </c>
      <c r="B16" t="s">
        <v>1836</v>
      </c>
      <c r="C16" t="s">
        <v>1099</v>
      </c>
      <c r="D16" s="115">
        <v>228000</v>
      </c>
      <c r="E16" s="31">
        <v>1</v>
      </c>
      <c r="F16" s="31">
        <v>0</v>
      </c>
      <c r="G16" s="117">
        <v>0</v>
      </c>
      <c r="H16">
        <v>1</v>
      </c>
      <c r="I16" s="117">
        <v>1</v>
      </c>
      <c r="J16" s="31">
        <v>0</v>
      </c>
      <c r="K16" s="31">
        <v>0</v>
      </c>
      <c r="L16" s="117">
        <v>0</v>
      </c>
    </row>
    <row r="17" spans="1:12" x14ac:dyDescent="0.2">
      <c r="A17">
        <v>289</v>
      </c>
      <c r="B17" t="s">
        <v>1243</v>
      </c>
      <c r="C17" t="s">
        <v>1734</v>
      </c>
      <c r="D17" s="115">
        <v>411000</v>
      </c>
      <c r="E17" s="31">
        <v>2</v>
      </c>
      <c r="F17" s="31">
        <v>0</v>
      </c>
      <c r="G17" s="117">
        <v>0</v>
      </c>
      <c r="H17">
        <v>2</v>
      </c>
      <c r="I17" s="117">
        <v>1</v>
      </c>
      <c r="J17" s="31">
        <v>0</v>
      </c>
      <c r="K17" s="31">
        <v>0</v>
      </c>
      <c r="L17" s="117">
        <v>0</v>
      </c>
    </row>
    <row r="18" spans="1:12" ht="11.25" customHeight="1" x14ac:dyDescent="0.2">
      <c r="A18">
        <v>62</v>
      </c>
      <c r="B18" t="s">
        <v>1244</v>
      </c>
      <c r="C18" t="s">
        <v>1535</v>
      </c>
      <c r="D18" s="115">
        <v>1744900</v>
      </c>
      <c r="E18" s="31">
        <v>7</v>
      </c>
      <c r="F18" s="31">
        <v>3</v>
      </c>
      <c r="G18" s="117">
        <v>0.42857142857142855</v>
      </c>
      <c r="H18">
        <v>2</v>
      </c>
      <c r="I18" s="117">
        <v>0.2857142857142857</v>
      </c>
      <c r="J18" s="31">
        <v>1</v>
      </c>
      <c r="K18" s="31">
        <v>1</v>
      </c>
      <c r="L18" s="117">
        <v>1</v>
      </c>
    </row>
    <row r="19" spans="1:12" x14ac:dyDescent="0.2">
      <c r="A19">
        <v>15</v>
      </c>
      <c r="B19" t="s">
        <v>152</v>
      </c>
      <c r="C19" t="s">
        <v>1842</v>
      </c>
      <c r="D19" s="115">
        <v>3952400</v>
      </c>
      <c r="E19" s="31">
        <v>14</v>
      </c>
      <c r="F19" s="31">
        <v>10</v>
      </c>
      <c r="G19" s="117">
        <v>0.7142857142857143</v>
      </c>
      <c r="H19">
        <v>6</v>
      </c>
      <c r="I19" s="117">
        <v>0.42857142857142855</v>
      </c>
      <c r="J19" s="31">
        <v>1</v>
      </c>
      <c r="K19" s="31">
        <v>1</v>
      </c>
      <c r="L19" s="117">
        <v>1</v>
      </c>
    </row>
    <row r="20" spans="1:12" x14ac:dyDescent="0.2">
      <c r="A20">
        <v>216</v>
      </c>
      <c r="B20" t="s">
        <v>1997</v>
      </c>
      <c r="C20" t="s">
        <v>1751</v>
      </c>
      <c r="D20" s="115">
        <v>597000</v>
      </c>
      <c r="E20" s="31">
        <v>2</v>
      </c>
      <c r="F20" s="31">
        <v>0</v>
      </c>
      <c r="G20" s="117">
        <v>0</v>
      </c>
      <c r="H20">
        <v>2</v>
      </c>
      <c r="I20" s="117">
        <v>1</v>
      </c>
      <c r="J20" s="31">
        <v>0</v>
      </c>
      <c r="K20" s="31">
        <v>0</v>
      </c>
      <c r="L20" s="117">
        <v>0</v>
      </c>
    </row>
    <row r="21" spans="1:12" x14ac:dyDescent="0.2">
      <c r="A21">
        <v>281</v>
      </c>
      <c r="B21" t="s">
        <v>1852</v>
      </c>
      <c r="C21" t="s">
        <v>1258</v>
      </c>
      <c r="D21" s="115">
        <v>430000</v>
      </c>
      <c r="E21" s="31">
        <v>1</v>
      </c>
      <c r="F21" s="31">
        <v>0</v>
      </c>
      <c r="G21" s="117">
        <v>0</v>
      </c>
      <c r="H21">
        <v>1</v>
      </c>
      <c r="I21" s="117">
        <v>1</v>
      </c>
      <c r="J21" s="31">
        <v>0</v>
      </c>
      <c r="K21" s="31">
        <v>0</v>
      </c>
      <c r="L21" s="117">
        <v>0</v>
      </c>
    </row>
    <row r="22" spans="1:12" x14ac:dyDescent="0.2">
      <c r="A22">
        <v>24</v>
      </c>
      <c r="B22" t="s">
        <v>13</v>
      </c>
      <c r="C22" t="s">
        <v>1840</v>
      </c>
      <c r="D22" s="115">
        <v>3129300</v>
      </c>
      <c r="E22" s="31">
        <v>12</v>
      </c>
      <c r="F22" s="31">
        <v>5</v>
      </c>
      <c r="G22" s="117">
        <v>0.41666666666666669</v>
      </c>
      <c r="H22">
        <v>6</v>
      </c>
      <c r="I22" s="117">
        <v>0.5</v>
      </c>
      <c r="J22" s="31">
        <v>0</v>
      </c>
      <c r="K22" s="31">
        <v>0</v>
      </c>
      <c r="L22" s="117">
        <v>0</v>
      </c>
    </row>
    <row r="23" spans="1:12" x14ac:dyDescent="0.2">
      <c r="A23">
        <v>424</v>
      </c>
      <c r="B23" t="s">
        <v>1299</v>
      </c>
      <c r="C23" t="s">
        <v>1036</v>
      </c>
      <c r="D23" s="115">
        <v>182000</v>
      </c>
      <c r="E23" s="31">
        <v>1</v>
      </c>
      <c r="F23" s="31">
        <v>0</v>
      </c>
      <c r="G23" s="117">
        <v>0</v>
      </c>
      <c r="H23">
        <v>0</v>
      </c>
      <c r="I23" s="117">
        <v>0</v>
      </c>
      <c r="J23" s="31">
        <v>0</v>
      </c>
      <c r="K23" s="31">
        <v>0</v>
      </c>
      <c r="L23" s="117">
        <v>0</v>
      </c>
    </row>
    <row r="24" spans="1:12" x14ac:dyDescent="0.2">
      <c r="A24">
        <v>382</v>
      </c>
      <c r="B24" t="s">
        <v>3072</v>
      </c>
      <c r="C24" t="s">
        <v>5</v>
      </c>
      <c r="D24" s="115">
        <v>223000</v>
      </c>
      <c r="E24" s="31">
        <v>1</v>
      </c>
      <c r="F24" s="31">
        <v>0</v>
      </c>
      <c r="G24" s="117">
        <v>0</v>
      </c>
      <c r="H24">
        <v>1</v>
      </c>
      <c r="I24" s="117">
        <v>1</v>
      </c>
      <c r="J24" s="31">
        <v>0</v>
      </c>
      <c r="K24" s="31">
        <v>0</v>
      </c>
      <c r="L24" s="117">
        <v>0</v>
      </c>
    </row>
    <row r="25" spans="1:12" x14ac:dyDescent="0.2">
      <c r="A25">
        <v>78</v>
      </c>
      <c r="B25" t="s">
        <v>787</v>
      </c>
      <c r="C25" t="s">
        <v>1036</v>
      </c>
      <c r="D25" s="115">
        <v>1483900</v>
      </c>
      <c r="E25" s="31">
        <v>4</v>
      </c>
      <c r="F25" s="31">
        <v>0</v>
      </c>
      <c r="G25" s="117">
        <v>0</v>
      </c>
      <c r="H25">
        <v>2</v>
      </c>
      <c r="I25" s="117">
        <v>0.5</v>
      </c>
      <c r="J25" s="31">
        <v>0</v>
      </c>
      <c r="K25" s="31">
        <v>0</v>
      </c>
      <c r="L25" s="117">
        <v>0</v>
      </c>
    </row>
    <row r="26" spans="1:12" x14ac:dyDescent="0.2">
      <c r="A26">
        <v>180</v>
      </c>
      <c r="B26" t="s">
        <v>182</v>
      </c>
      <c r="C26" t="s">
        <v>718</v>
      </c>
      <c r="D26" s="115">
        <v>731225</v>
      </c>
      <c r="E26" s="31">
        <v>6</v>
      </c>
      <c r="F26" s="31">
        <v>0</v>
      </c>
      <c r="G26" s="117">
        <v>0</v>
      </c>
      <c r="H26">
        <v>5</v>
      </c>
      <c r="I26" s="117">
        <v>0.83333333333333337</v>
      </c>
      <c r="J26" s="31">
        <v>1</v>
      </c>
      <c r="K26" s="31">
        <v>0</v>
      </c>
      <c r="L26" s="117">
        <v>0</v>
      </c>
    </row>
    <row r="27" spans="1:12" x14ac:dyDescent="0.2">
      <c r="A27">
        <v>373</v>
      </c>
      <c r="B27" t="s">
        <v>2057</v>
      </c>
      <c r="C27" t="s">
        <v>1842</v>
      </c>
      <c r="D27" s="115">
        <v>233000</v>
      </c>
      <c r="E27" s="31">
        <v>1</v>
      </c>
      <c r="F27" s="31">
        <v>1</v>
      </c>
      <c r="G27" s="117">
        <v>1</v>
      </c>
      <c r="H27">
        <v>0</v>
      </c>
      <c r="I27" s="117">
        <v>0</v>
      </c>
      <c r="J27" s="31">
        <v>0</v>
      </c>
      <c r="K27" s="31">
        <v>0</v>
      </c>
      <c r="L27" s="117">
        <v>0</v>
      </c>
    </row>
    <row r="28" spans="1:12" x14ac:dyDescent="0.2">
      <c r="A28">
        <v>31</v>
      </c>
      <c r="B28" t="s">
        <v>894</v>
      </c>
      <c r="C28" t="s">
        <v>1842</v>
      </c>
      <c r="D28" s="115">
        <v>2811900</v>
      </c>
      <c r="E28" s="31">
        <v>10</v>
      </c>
      <c r="F28" s="31">
        <v>5</v>
      </c>
      <c r="G28" s="117">
        <v>0.5</v>
      </c>
      <c r="H28">
        <v>6</v>
      </c>
      <c r="I28" s="117">
        <v>0.6</v>
      </c>
      <c r="J28" s="31">
        <v>0</v>
      </c>
      <c r="K28" s="31">
        <v>0</v>
      </c>
      <c r="L28" s="117">
        <v>0</v>
      </c>
    </row>
    <row r="29" spans="1:12" x14ac:dyDescent="0.2">
      <c r="A29">
        <v>480</v>
      </c>
      <c r="B29" t="s">
        <v>1221</v>
      </c>
      <c r="C29" t="s">
        <v>1180</v>
      </c>
      <c r="D29" s="115">
        <v>123000</v>
      </c>
      <c r="E29" s="31">
        <v>1</v>
      </c>
      <c r="F29" s="31">
        <v>1</v>
      </c>
      <c r="G29" s="117">
        <v>1</v>
      </c>
      <c r="H29">
        <v>1</v>
      </c>
      <c r="I29" s="117">
        <v>1</v>
      </c>
      <c r="J29" s="31">
        <v>0</v>
      </c>
      <c r="K29" s="31">
        <v>0</v>
      </c>
      <c r="L29" s="117">
        <v>0</v>
      </c>
    </row>
    <row r="30" spans="1:12" x14ac:dyDescent="0.2">
      <c r="A30">
        <v>58</v>
      </c>
      <c r="B30" t="s">
        <v>1892</v>
      </c>
      <c r="C30" t="s">
        <v>5</v>
      </c>
      <c r="D30" s="115">
        <v>1815400</v>
      </c>
      <c r="E30" s="31">
        <v>6</v>
      </c>
      <c r="F30" s="31">
        <v>0</v>
      </c>
      <c r="G30" s="117">
        <v>0</v>
      </c>
      <c r="H30">
        <v>5</v>
      </c>
      <c r="I30" s="117">
        <v>0.83333333333333337</v>
      </c>
      <c r="J30" s="31">
        <v>0</v>
      </c>
      <c r="K30" s="31">
        <v>0</v>
      </c>
      <c r="L30" s="117">
        <v>0</v>
      </c>
    </row>
    <row r="31" spans="1:12" x14ac:dyDescent="0.2">
      <c r="A31">
        <v>364</v>
      </c>
      <c r="B31" t="s">
        <v>1482</v>
      </c>
      <c r="C31" t="s">
        <v>1258</v>
      </c>
      <c r="D31" s="115">
        <v>265000</v>
      </c>
      <c r="E31" s="31">
        <v>2</v>
      </c>
      <c r="F31" s="31">
        <v>0</v>
      </c>
      <c r="G31" s="117">
        <v>0</v>
      </c>
      <c r="H31">
        <v>1</v>
      </c>
      <c r="I31" s="117">
        <v>0.5</v>
      </c>
      <c r="J31" s="31">
        <v>0</v>
      </c>
      <c r="K31" s="31">
        <v>0</v>
      </c>
      <c r="L31" s="117">
        <v>0</v>
      </c>
    </row>
    <row r="32" spans="1:12" x14ac:dyDescent="0.2">
      <c r="A32">
        <v>73</v>
      </c>
      <c r="B32" t="s">
        <v>154</v>
      </c>
      <c r="C32" t="s">
        <v>1099</v>
      </c>
      <c r="D32" s="115">
        <v>1523800</v>
      </c>
      <c r="E32" s="31">
        <v>13</v>
      </c>
      <c r="F32" s="31">
        <v>1</v>
      </c>
      <c r="G32" s="117">
        <v>7.6923076923076927E-2</v>
      </c>
      <c r="H32">
        <v>6</v>
      </c>
      <c r="I32" s="117">
        <v>0.46153846153846156</v>
      </c>
      <c r="J32" s="31">
        <v>2</v>
      </c>
      <c r="K32" s="31">
        <v>0</v>
      </c>
      <c r="L32" s="117">
        <v>0</v>
      </c>
    </row>
    <row r="33" spans="1:12" x14ac:dyDescent="0.2">
      <c r="A33">
        <v>362</v>
      </c>
      <c r="B33" t="s">
        <v>1300</v>
      </c>
      <c r="C33" t="s">
        <v>1099</v>
      </c>
      <c r="D33" s="115">
        <v>270500</v>
      </c>
      <c r="E33" s="31">
        <v>2</v>
      </c>
      <c r="F33" s="31">
        <v>0</v>
      </c>
      <c r="G33" s="117">
        <v>0</v>
      </c>
      <c r="H33">
        <v>1</v>
      </c>
      <c r="I33" s="117">
        <v>0.5</v>
      </c>
      <c r="J33" s="31">
        <v>0</v>
      </c>
      <c r="K33" s="31">
        <v>0</v>
      </c>
      <c r="L33" s="117">
        <v>0</v>
      </c>
    </row>
    <row r="34" spans="1:12" x14ac:dyDescent="0.2">
      <c r="A34">
        <v>369</v>
      </c>
      <c r="B34" t="s">
        <v>724</v>
      </c>
      <c r="C34" t="s">
        <v>1036</v>
      </c>
      <c r="D34" s="115">
        <v>244000</v>
      </c>
      <c r="E34" s="31">
        <v>1</v>
      </c>
      <c r="F34" s="31">
        <v>0</v>
      </c>
      <c r="G34" s="117">
        <v>0</v>
      </c>
      <c r="H34">
        <v>0</v>
      </c>
      <c r="I34" s="117">
        <v>0</v>
      </c>
      <c r="J34" s="31">
        <v>0</v>
      </c>
      <c r="K34" s="31">
        <v>0</v>
      </c>
      <c r="L34" s="117">
        <v>0</v>
      </c>
    </row>
    <row r="35" spans="1:12" x14ac:dyDescent="0.2">
      <c r="A35">
        <v>8</v>
      </c>
      <c r="B35" t="s">
        <v>574</v>
      </c>
      <c r="C35" t="s">
        <v>1535</v>
      </c>
      <c r="D35" s="115">
        <v>5270400</v>
      </c>
      <c r="E35" s="31">
        <v>12</v>
      </c>
      <c r="F35" s="31">
        <v>7</v>
      </c>
      <c r="G35" s="117">
        <v>0.58333333333333337</v>
      </c>
      <c r="H35">
        <v>6</v>
      </c>
      <c r="I35" s="117">
        <v>0.5</v>
      </c>
      <c r="J35" s="31">
        <v>1</v>
      </c>
      <c r="K35" s="31">
        <v>1</v>
      </c>
      <c r="L35" s="117">
        <v>1</v>
      </c>
    </row>
    <row r="36" spans="1:12" x14ac:dyDescent="0.2">
      <c r="A36">
        <v>313</v>
      </c>
      <c r="B36" t="s">
        <v>1230</v>
      </c>
      <c r="C36" t="s">
        <v>5</v>
      </c>
      <c r="D36" s="115">
        <v>372800</v>
      </c>
      <c r="E36" s="31">
        <v>2</v>
      </c>
      <c r="F36" s="31">
        <v>0</v>
      </c>
      <c r="G36" s="117">
        <v>0</v>
      </c>
      <c r="H36">
        <v>2</v>
      </c>
      <c r="I36" s="117">
        <v>1</v>
      </c>
      <c r="J36" s="31">
        <v>0</v>
      </c>
      <c r="K36" s="31">
        <v>0</v>
      </c>
      <c r="L36" s="117">
        <v>0</v>
      </c>
    </row>
    <row r="37" spans="1:12" x14ac:dyDescent="0.2">
      <c r="A37">
        <v>167</v>
      </c>
      <c r="B37" t="s">
        <v>1644</v>
      </c>
      <c r="C37" t="s">
        <v>1036</v>
      </c>
      <c r="D37" s="115">
        <v>801000</v>
      </c>
      <c r="E37" s="31">
        <v>3</v>
      </c>
      <c r="F37" s="31">
        <v>1</v>
      </c>
      <c r="G37" s="117">
        <v>0.33333333333333331</v>
      </c>
      <c r="H37">
        <v>3</v>
      </c>
      <c r="I37" s="117">
        <v>1</v>
      </c>
      <c r="J37" s="31">
        <v>0</v>
      </c>
      <c r="K37" s="31">
        <v>0</v>
      </c>
      <c r="L37" s="117">
        <v>0</v>
      </c>
    </row>
    <row r="38" spans="1:12" x14ac:dyDescent="0.2">
      <c r="A38">
        <v>32</v>
      </c>
      <c r="B38" t="s">
        <v>1629</v>
      </c>
      <c r="C38" t="s">
        <v>1840</v>
      </c>
      <c r="D38" s="115">
        <v>2790800</v>
      </c>
      <c r="E38" s="31">
        <v>10</v>
      </c>
      <c r="F38" s="31">
        <v>8</v>
      </c>
      <c r="G38" s="117">
        <v>0.8</v>
      </c>
      <c r="H38">
        <v>2</v>
      </c>
      <c r="I38" s="117">
        <v>0.2</v>
      </c>
      <c r="J38" s="31">
        <v>0</v>
      </c>
      <c r="K38" s="31">
        <v>0</v>
      </c>
      <c r="L38" s="117">
        <v>0</v>
      </c>
    </row>
    <row r="39" spans="1:12" x14ac:dyDescent="0.2">
      <c r="A39">
        <v>461</v>
      </c>
      <c r="B39" t="s">
        <v>1635</v>
      </c>
      <c r="C39" t="s">
        <v>1636</v>
      </c>
      <c r="D39" s="115">
        <v>139900</v>
      </c>
      <c r="E39" s="31">
        <v>1</v>
      </c>
      <c r="F39" s="31">
        <v>0</v>
      </c>
      <c r="G39" s="117">
        <v>0</v>
      </c>
      <c r="H39">
        <v>0</v>
      </c>
      <c r="I39" s="117">
        <v>0</v>
      </c>
      <c r="J39" s="31">
        <v>0</v>
      </c>
      <c r="K39" s="31">
        <v>0</v>
      </c>
      <c r="L39" s="117">
        <v>0</v>
      </c>
    </row>
    <row r="40" spans="1:12" x14ac:dyDescent="0.2">
      <c r="A40">
        <v>319</v>
      </c>
      <c r="B40" t="s">
        <v>1711</v>
      </c>
      <c r="C40" t="s">
        <v>1099</v>
      </c>
      <c r="D40" s="115">
        <v>363000</v>
      </c>
      <c r="E40" s="31">
        <v>2</v>
      </c>
      <c r="F40" s="31">
        <v>0</v>
      </c>
      <c r="G40" s="117">
        <v>0</v>
      </c>
      <c r="H40">
        <v>2</v>
      </c>
      <c r="I40" s="117">
        <v>1</v>
      </c>
      <c r="J40" s="31">
        <v>0</v>
      </c>
      <c r="K40" s="31">
        <v>0</v>
      </c>
      <c r="L40" s="117">
        <v>0</v>
      </c>
    </row>
    <row r="41" spans="1:12" x14ac:dyDescent="0.2">
      <c r="A41">
        <v>117</v>
      </c>
      <c r="B41" t="s">
        <v>363</v>
      </c>
      <c r="C41" t="s">
        <v>282</v>
      </c>
      <c r="D41" s="115">
        <v>1109000</v>
      </c>
      <c r="E41" s="31">
        <v>5</v>
      </c>
      <c r="F41" s="31">
        <v>2</v>
      </c>
      <c r="G41" s="117">
        <v>0.4</v>
      </c>
      <c r="H41">
        <v>3</v>
      </c>
      <c r="I41" s="117">
        <v>0.6</v>
      </c>
      <c r="J41" s="31">
        <v>0</v>
      </c>
      <c r="K41" s="31">
        <v>0</v>
      </c>
      <c r="L41" s="117">
        <v>0</v>
      </c>
    </row>
    <row r="42" spans="1:12" x14ac:dyDescent="0.2">
      <c r="A42">
        <v>275</v>
      </c>
      <c r="B42" t="s">
        <v>1728</v>
      </c>
      <c r="C42" t="s">
        <v>5</v>
      </c>
      <c r="D42" s="115">
        <v>439000</v>
      </c>
      <c r="E42" s="31">
        <v>2</v>
      </c>
      <c r="F42" s="31">
        <v>2</v>
      </c>
      <c r="G42" s="117">
        <v>1</v>
      </c>
      <c r="H42">
        <v>1</v>
      </c>
      <c r="I42" s="117">
        <v>0.5</v>
      </c>
      <c r="J42" s="31">
        <v>0</v>
      </c>
      <c r="K42" s="31">
        <v>0</v>
      </c>
      <c r="L42" s="117">
        <v>0</v>
      </c>
    </row>
    <row r="43" spans="1:12" x14ac:dyDescent="0.2">
      <c r="A43">
        <v>49</v>
      </c>
      <c r="B43" t="s">
        <v>710</v>
      </c>
      <c r="C43" t="s">
        <v>303</v>
      </c>
      <c r="D43" s="115">
        <v>2065800</v>
      </c>
      <c r="E43" s="31">
        <v>12</v>
      </c>
      <c r="F43" s="31">
        <v>10</v>
      </c>
      <c r="G43" s="117">
        <v>0.83333333333333337</v>
      </c>
      <c r="H43">
        <v>8</v>
      </c>
      <c r="I43" s="117">
        <v>0.66666666666666663</v>
      </c>
      <c r="J43" s="31">
        <v>2</v>
      </c>
      <c r="K43" s="31">
        <v>2</v>
      </c>
      <c r="L43" s="117">
        <v>1</v>
      </c>
    </row>
    <row r="44" spans="1:12" x14ac:dyDescent="0.2">
      <c r="A44">
        <v>194</v>
      </c>
      <c r="B44" t="s">
        <v>1876</v>
      </c>
      <c r="C44" t="s">
        <v>539</v>
      </c>
      <c r="D44" s="115">
        <v>663500</v>
      </c>
      <c r="E44" s="31">
        <v>7</v>
      </c>
      <c r="F44" s="31">
        <v>0</v>
      </c>
      <c r="G44" s="117">
        <v>0</v>
      </c>
      <c r="H44">
        <v>2</v>
      </c>
      <c r="I44" s="117">
        <v>0.2857142857142857</v>
      </c>
      <c r="J44" s="31">
        <v>2</v>
      </c>
      <c r="K44" s="31">
        <v>0</v>
      </c>
      <c r="L44" s="117">
        <v>0</v>
      </c>
    </row>
    <row r="45" spans="1:12" x14ac:dyDescent="0.2">
      <c r="A45">
        <v>291</v>
      </c>
      <c r="B45" t="s">
        <v>2080</v>
      </c>
      <c r="C45" t="s">
        <v>1842</v>
      </c>
      <c r="D45" s="115">
        <v>410000</v>
      </c>
      <c r="E45" s="31">
        <v>2</v>
      </c>
      <c r="F45" s="31">
        <v>1</v>
      </c>
      <c r="G45" s="117">
        <v>0.5</v>
      </c>
      <c r="H45">
        <v>0</v>
      </c>
      <c r="I45" s="117">
        <v>0</v>
      </c>
      <c r="J45" s="31">
        <v>0</v>
      </c>
      <c r="K45" s="31">
        <v>0</v>
      </c>
      <c r="L45" s="117">
        <v>0</v>
      </c>
    </row>
    <row r="46" spans="1:12" x14ac:dyDescent="0.2">
      <c r="A46">
        <v>149</v>
      </c>
      <c r="B46" t="s">
        <v>690</v>
      </c>
      <c r="C46" t="s">
        <v>1842</v>
      </c>
      <c r="D46" s="115">
        <v>900000</v>
      </c>
      <c r="E46" s="31">
        <v>1</v>
      </c>
      <c r="F46" s="31">
        <v>0</v>
      </c>
      <c r="G46" s="117">
        <v>0</v>
      </c>
      <c r="H46">
        <v>1</v>
      </c>
      <c r="I46" s="117">
        <v>1</v>
      </c>
      <c r="J46" s="31">
        <v>0</v>
      </c>
      <c r="K46" s="31">
        <v>0</v>
      </c>
      <c r="L46" s="117">
        <v>0</v>
      </c>
    </row>
    <row r="47" spans="1:12" x14ac:dyDescent="0.2">
      <c r="A47">
        <v>218</v>
      </c>
      <c r="B47" t="s">
        <v>530</v>
      </c>
      <c r="C47" t="s">
        <v>1858</v>
      </c>
      <c r="D47" s="115">
        <v>594945</v>
      </c>
      <c r="E47" s="31">
        <v>3</v>
      </c>
      <c r="F47" s="31">
        <v>0</v>
      </c>
      <c r="G47" s="117">
        <v>0</v>
      </c>
      <c r="H47">
        <v>2</v>
      </c>
      <c r="I47" s="117">
        <v>0.66666666666666663</v>
      </c>
      <c r="J47" s="31">
        <v>0</v>
      </c>
      <c r="K47" s="31">
        <v>0</v>
      </c>
      <c r="L47" s="117">
        <v>0</v>
      </c>
    </row>
    <row r="48" spans="1:12" x14ac:dyDescent="0.2">
      <c r="A48">
        <v>478</v>
      </c>
      <c r="B48" t="s">
        <v>2195</v>
      </c>
      <c r="C48" t="s">
        <v>2196</v>
      </c>
      <c r="D48" s="115">
        <v>126900</v>
      </c>
      <c r="E48" s="31">
        <v>1</v>
      </c>
      <c r="F48" s="31">
        <v>1</v>
      </c>
      <c r="G48" s="117">
        <v>1</v>
      </c>
      <c r="H48">
        <v>0</v>
      </c>
      <c r="I48" s="117">
        <v>0</v>
      </c>
      <c r="J48" s="31">
        <v>0</v>
      </c>
      <c r="K48" s="31">
        <v>0</v>
      </c>
      <c r="L48" s="117">
        <v>0</v>
      </c>
    </row>
    <row r="49" spans="1:12" x14ac:dyDescent="0.2">
      <c r="A49">
        <v>179</v>
      </c>
      <c r="B49" t="s">
        <v>184</v>
      </c>
      <c r="C49" t="s">
        <v>1547</v>
      </c>
      <c r="D49" s="115">
        <v>740000</v>
      </c>
      <c r="E49" s="31">
        <v>2</v>
      </c>
      <c r="F49" s="31">
        <v>0</v>
      </c>
      <c r="G49" s="117">
        <v>0</v>
      </c>
      <c r="H49">
        <v>2</v>
      </c>
      <c r="I49" s="117">
        <v>1</v>
      </c>
      <c r="J49" s="31">
        <v>0</v>
      </c>
      <c r="K49" s="31">
        <v>0</v>
      </c>
      <c r="L49" s="117">
        <v>0</v>
      </c>
    </row>
    <row r="50" spans="1:12" x14ac:dyDescent="0.2">
      <c r="A50">
        <v>266</v>
      </c>
      <c r="B50" t="s">
        <v>987</v>
      </c>
      <c r="C50" t="s">
        <v>1840</v>
      </c>
      <c r="D50" s="115">
        <v>466400</v>
      </c>
      <c r="E50" s="31">
        <v>4</v>
      </c>
      <c r="F50" s="31">
        <v>0</v>
      </c>
      <c r="G50" s="117">
        <v>0</v>
      </c>
      <c r="H50">
        <v>2</v>
      </c>
      <c r="I50" s="117">
        <v>0.5</v>
      </c>
      <c r="J50" s="31">
        <v>0</v>
      </c>
      <c r="K50" s="31">
        <v>0</v>
      </c>
      <c r="L50" s="117">
        <v>0</v>
      </c>
    </row>
    <row r="51" spans="1:12" x14ac:dyDescent="0.2">
      <c r="A51">
        <v>51</v>
      </c>
      <c r="B51" t="s">
        <v>1389</v>
      </c>
      <c r="C51" t="s">
        <v>1840</v>
      </c>
      <c r="D51" s="115">
        <v>1991400</v>
      </c>
      <c r="E51" s="31">
        <v>8</v>
      </c>
      <c r="F51" s="31">
        <v>2</v>
      </c>
      <c r="G51" s="117">
        <v>0.25</v>
      </c>
      <c r="H51">
        <v>1</v>
      </c>
      <c r="I51" s="117">
        <v>0.125</v>
      </c>
      <c r="J51" s="31">
        <v>0</v>
      </c>
      <c r="K51" s="31">
        <v>0</v>
      </c>
      <c r="L51" s="117">
        <v>0</v>
      </c>
    </row>
    <row r="52" spans="1:12" x14ac:dyDescent="0.2">
      <c r="A52">
        <v>187</v>
      </c>
      <c r="B52" t="s">
        <v>1234</v>
      </c>
      <c r="C52" t="s">
        <v>1036</v>
      </c>
      <c r="D52" s="115">
        <v>703283</v>
      </c>
      <c r="E52" s="31">
        <v>7</v>
      </c>
      <c r="F52" s="31">
        <v>0</v>
      </c>
      <c r="G52" s="117">
        <v>0</v>
      </c>
      <c r="H52">
        <v>4</v>
      </c>
      <c r="I52" s="117">
        <v>0.5714285714285714</v>
      </c>
      <c r="J52" s="31">
        <v>0</v>
      </c>
      <c r="K52" s="31">
        <v>0</v>
      </c>
      <c r="L52" s="117">
        <v>0</v>
      </c>
    </row>
    <row r="53" spans="1:12" x14ac:dyDescent="0.2">
      <c r="A53">
        <v>374</v>
      </c>
      <c r="B53" t="s">
        <v>1896</v>
      </c>
      <c r="C53" t="s">
        <v>1734</v>
      </c>
      <c r="D53" s="115">
        <v>230000</v>
      </c>
      <c r="E53" s="31">
        <v>1</v>
      </c>
      <c r="F53" s="31">
        <v>0</v>
      </c>
      <c r="G53" s="117">
        <v>0</v>
      </c>
      <c r="H53">
        <v>1</v>
      </c>
      <c r="I53" s="117">
        <v>1</v>
      </c>
      <c r="J53" s="31">
        <v>0</v>
      </c>
      <c r="K53" s="31">
        <v>0</v>
      </c>
      <c r="L53" s="117">
        <v>0</v>
      </c>
    </row>
    <row r="54" spans="1:12" x14ac:dyDescent="0.2">
      <c r="A54">
        <v>261</v>
      </c>
      <c r="B54" t="s">
        <v>2606</v>
      </c>
      <c r="C54" t="s">
        <v>1286</v>
      </c>
      <c r="D54" s="115">
        <v>478000</v>
      </c>
      <c r="E54" s="31">
        <v>3</v>
      </c>
      <c r="F54" s="31">
        <v>1</v>
      </c>
      <c r="G54" s="117">
        <v>0.33333333333333331</v>
      </c>
      <c r="H54">
        <v>0</v>
      </c>
      <c r="I54" s="117">
        <v>0</v>
      </c>
      <c r="J54" s="31">
        <v>0</v>
      </c>
      <c r="K54" s="31">
        <v>0</v>
      </c>
      <c r="L54" s="117">
        <v>0</v>
      </c>
    </row>
    <row r="55" spans="1:12" x14ac:dyDescent="0.2">
      <c r="A55">
        <v>451</v>
      </c>
      <c r="B55" t="s">
        <v>2058</v>
      </c>
      <c r="C55" t="s">
        <v>1180</v>
      </c>
      <c r="D55" s="115">
        <v>152590</v>
      </c>
      <c r="E55" s="31">
        <v>1</v>
      </c>
      <c r="F55" s="31">
        <v>0</v>
      </c>
      <c r="G55" s="117">
        <v>0</v>
      </c>
      <c r="H55">
        <v>1</v>
      </c>
      <c r="I55" s="117">
        <v>1</v>
      </c>
      <c r="J55" s="31">
        <v>0</v>
      </c>
      <c r="K55" s="31">
        <v>0</v>
      </c>
      <c r="L55" s="117">
        <v>0</v>
      </c>
    </row>
    <row r="56" spans="1:12" x14ac:dyDescent="0.2">
      <c r="A56">
        <v>330</v>
      </c>
      <c r="B56" t="s">
        <v>1913</v>
      </c>
      <c r="C56" t="s">
        <v>1036</v>
      </c>
      <c r="D56" s="115">
        <v>331500</v>
      </c>
      <c r="E56" s="31">
        <v>1</v>
      </c>
      <c r="F56" s="31">
        <v>0</v>
      </c>
      <c r="G56" s="117">
        <v>0</v>
      </c>
      <c r="H56">
        <v>1</v>
      </c>
      <c r="I56" s="117">
        <v>1</v>
      </c>
      <c r="J56" s="31">
        <v>1</v>
      </c>
      <c r="K56" s="31">
        <v>0</v>
      </c>
      <c r="L56" s="117">
        <v>0</v>
      </c>
    </row>
    <row r="57" spans="1:12" x14ac:dyDescent="0.2">
      <c r="A57">
        <v>105</v>
      </c>
      <c r="B57" t="s">
        <v>691</v>
      </c>
      <c r="C57" t="s">
        <v>982</v>
      </c>
      <c r="D57" s="115">
        <v>1174210</v>
      </c>
      <c r="E57" s="31">
        <v>7</v>
      </c>
      <c r="F57" s="31">
        <v>0</v>
      </c>
      <c r="G57" s="117">
        <v>0</v>
      </c>
      <c r="H57">
        <v>6</v>
      </c>
      <c r="I57" s="117">
        <v>0.8571428571428571</v>
      </c>
      <c r="J57" s="31">
        <v>4</v>
      </c>
      <c r="K57" s="31">
        <v>0</v>
      </c>
      <c r="L57" s="117">
        <v>0</v>
      </c>
    </row>
    <row r="58" spans="1:12" x14ac:dyDescent="0.2">
      <c r="A58">
        <v>393</v>
      </c>
      <c r="B58" t="s">
        <v>1630</v>
      </c>
      <c r="C58" t="s">
        <v>2025</v>
      </c>
      <c r="D58" s="115">
        <v>208000</v>
      </c>
      <c r="E58" s="31">
        <v>1</v>
      </c>
      <c r="F58" s="31">
        <v>0</v>
      </c>
      <c r="G58" s="117">
        <v>0</v>
      </c>
      <c r="H58">
        <v>1</v>
      </c>
      <c r="I58" s="117">
        <v>1</v>
      </c>
      <c r="J58" s="31">
        <v>1</v>
      </c>
      <c r="K58" s="31">
        <v>0</v>
      </c>
      <c r="L58" s="117">
        <v>0</v>
      </c>
    </row>
    <row r="59" spans="1:12" x14ac:dyDescent="0.2">
      <c r="A59">
        <v>450</v>
      </c>
      <c r="B59" t="s">
        <v>1928</v>
      </c>
      <c r="C59" t="s">
        <v>1842</v>
      </c>
      <c r="D59" s="115">
        <v>155000</v>
      </c>
      <c r="E59" s="31">
        <v>1</v>
      </c>
      <c r="F59" s="31">
        <v>0</v>
      </c>
      <c r="G59" s="117">
        <v>0</v>
      </c>
      <c r="H59">
        <v>1</v>
      </c>
      <c r="I59" s="117">
        <v>1</v>
      </c>
      <c r="J59" s="31">
        <v>0</v>
      </c>
      <c r="K59" s="31">
        <v>0</v>
      </c>
      <c r="L59" s="117">
        <v>0</v>
      </c>
    </row>
    <row r="60" spans="1:12" x14ac:dyDescent="0.2">
      <c r="A60">
        <v>176</v>
      </c>
      <c r="B60" t="s">
        <v>113</v>
      </c>
      <c r="C60" t="s">
        <v>559</v>
      </c>
      <c r="D60" s="115">
        <v>753000</v>
      </c>
      <c r="E60" s="31">
        <v>5</v>
      </c>
      <c r="F60" s="31">
        <v>2</v>
      </c>
      <c r="G60" s="117">
        <v>0.4</v>
      </c>
      <c r="H60">
        <v>0</v>
      </c>
      <c r="I60" s="117">
        <v>0</v>
      </c>
      <c r="J60" s="31">
        <v>0</v>
      </c>
      <c r="K60" s="31">
        <v>0</v>
      </c>
      <c r="L60" s="117">
        <v>0</v>
      </c>
    </row>
    <row r="61" spans="1:12" x14ac:dyDescent="0.2">
      <c r="A61">
        <v>299</v>
      </c>
      <c r="B61" t="s">
        <v>1999</v>
      </c>
      <c r="C61" t="s">
        <v>2073</v>
      </c>
      <c r="D61" s="115">
        <v>398775</v>
      </c>
      <c r="E61" s="31">
        <v>4</v>
      </c>
      <c r="F61" s="31">
        <v>0</v>
      </c>
      <c r="G61" s="117">
        <v>0</v>
      </c>
      <c r="H61">
        <v>2</v>
      </c>
      <c r="I61" s="117">
        <v>0.5</v>
      </c>
      <c r="J61" s="31">
        <v>2</v>
      </c>
      <c r="K61" s="31">
        <v>0</v>
      </c>
      <c r="L61" s="117">
        <v>0</v>
      </c>
    </row>
    <row r="62" spans="1:12" x14ac:dyDescent="0.2">
      <c r="A62">
        <v>398</v>
      </c>
      <c r="B62" t="s">
        <v>3092</v>
      </c>
      <c r="C62" t="s">
        <v>731</v>
      </c>
      <c r="D62" s="115">
        <v>204995</v>
      </c>
      <c r="E62" s="31">
        <v>2</v>
      </c>
      <c r="F62" s="31">
        <v>0</v>
      </c>
      <c r="G62" s="117">
        <v>0</v>
      </c>
      <c r="H62">
        <v>2</v>
      </c>
      <c r="I62" s="117">
        <v>1</v>
      </c>
      <c r="J62" s="31">
        <v>1</v>
      </c>
      <c r="K62" s="31">
        <v>0</v>
      </c>
      <c r="L62" s="117">
        <v>0</v>
      </c>
    </row>
    <row r="63" spans="1:12" x14ac:dyDescent="0.2">
      <c r="A63">
        <v>174</v>
      </c>
      <c r="B63" t="s">
        <v>1388</v>
      </c>
      <c r="C63" t="s">
        <v>303</v>
      </c>
      <c r="D63" s="115">
        <v>764750</v>
      </c>
      <c r="E63" s="31">
        <v>4</v>
      </c>
      <c r="F63" s="31">
        <v>2</v>
      </c>
      <c r="G63" s="117">
        <v>0.5</v>
      </c>
      <c r="H63">
        <v>4</v>
      </c>
      <c r="I63" s="117">
        <v>1</v>
      </c>
      <c r="J63" s="31">
        <v>0</v>
      </c>
      <c r="K63" s="31">
        <v>0</v>
      </c>
      <c r="L63" s="117">
        <v>0</v>
      </c>
    </row>
    <row r="64" spans="1:12" x14ac:dyDescent="0.2">
      <c r="A64">
        <v>441</v>
      </c>
      <c r="B64" t="s">
        <v>340</v>
      </c>
      <c r="C64" t="s">
        <v>1842</v>
      </c>
      <c r="D64" s="115">
        <v>162000</v>
      </c>
      <c r="E64" s="31">
        <v>1</v>
      </c>
      <c r="F64" s="31">
        <v>0</v>
      </c>
      <c r="G64" s="117">
        <v>0</v>
      </c>
      <c r="H64">
        <v>0</v>
      </c>
      <c r="I64" s="117">
        <v>0</v>
      </c>
      <c r="J64" s="31">
        <v>0</v>
      </c>
      <c r="K64" s="31">
        <v>0</v>
      </c>
      <c r="L64" s="117">
        <v>0</v>
      </c>
    </row>
    <row r="65" spans="1:12" x14ac:dyDescent="0.2">
      <c r="A65">
        <v>125</v>
      </c>
      <c r="B65" t="s">
        <v>989</v>
      </c>
      <c r="C65" t="s">
        <v>1840</v>
      </c>
      <c r="D65" s="115">
        <v>1049000</v>
      </c>
      <c r="E65" s="31">
        <v>5</v>
      </c>
      <c r="F65" s="31">
        <v>1</v>
      </c>
      <c r="G65" s="117">
        <v>0.2</v>
      </c>
      <c r="H65">
        <v>3</v>
      </c>
      <c r="I65" s="117">
        <v>0.6</v>
      </c>
      <c r="J65" s="31">
        <v>0</v>
      </c>
      <c r="K65" s="31">
        <v>0</v>
      </c>
      <c r="L65" s="117">
        <v>0</v>
      </c>
    </row>
    <row r="66" spans="1:12" x14ac:dyDescent="0.2">
      <c r="A66">
        <v>86</v>
      </c>
      <c r="B66" t="s">
        <v>990</v>
      </c>
      <c r="C66" t="s">
        <v>1087</v>
      </c>
      <c r="D66" s="115">
        <v>1375250</v>
      </c>
      <c r="E66" s="31">
        <v>8</v>
      </c>
      <c r="F66" s="31">
        <v>3</v>
      </c>
      <c r="G66" s="117">
        <v>0.375</v>
      </c>
      <c r="H66">
        <v>5</v>
      </c>
      <c r="I66" s="117">
        <v>0.625</v>
      </c>
      <c r="J66" s="31">
        <v>2</v>
      </c>
      <c r="K66" s="31">
        <v>0</v>
      </c>
      <c r="L66" s="117">
        <v>0</v>
      </c>
    </row>
    <row r="67" spans="1:12" x14ac:dyDescent="0.2">
      <c r="A67">
        <v>352</v>
      </c>
      <c r="B67" t="s">
        <v>1651</v>
      </c>
      <c r="C67" t="s">
        <v>1099</v>
      </c>
      <c r="D67" s="115">
        <v>295000</v>
      </c>
      <c r="E67" s="31">
        <v>1</v>
      </c>
      <c r="F67" s="31">
        <v>1</v>
      </c>
      <c r="G67" s="117">
        <v>1</v>
      </c>
      <c r="H67">
        <v>0</v>
      </c>
      <c r="I67" s="117">
        <v>0</v>
      </c>
      <c r="J67" s="31">
        <v>0</v>
      </c>
      <c r="K67" s="31">
        <v>0</v>
      </c>
      <c r="L67" s="117">
        <v>0</v>
      </c>
    </row>
    <row r="68" spans="1:12" x14ac:dyDescent="0.2">
      <c r="A68">
        <v>165</v>
      </c>
      <c r="B68" t="s">
        <v>1826</v>
      </c>
      <c r="C68" t="s">
        <v>1734</v>
      </c>
      <c r="D68" s="115">
        <v>819000</v>
      </c>
      <c r="E68" s="31">
        <v>5</v>
      </c>
      <c r="F68" s="31">
        <v>1</v>
      </c>
      <c r="G68" s="117">
        <v>0.2</v>
      </c>
      <c r="H68">
        <v>1</v>
      </c>
      <c r="I68" s="117">
        <v>0.2</v>
      </c>
      <c r="J68" s="31">
        <v>0</v>
      </c>
      <c r="K68" s="31">
        <v>0</v>
      </c>
      <c r="L68" s="117">
        <v>0</v>
      </c>
    </row>
    <row r="69" spans="1:12" x14ac:dyDescent="0.2">
      <c r="A69">
        <v>401</v>
      </c>
      <c r="B69" t="s">
        <v>1742</v>
      </c>
      <c r="C69" t="s">
        <v>1840</v>
      </c>
      <c r="D69" s="115">
        <v>202590</v>
      </c>
      <c r="E69" s="31">
        <v>3</v>
      </c>
      <c r="F69" s="31">
        <v>1</v>
      </c>
      <c r="G69" s="117">
        <v>0.33333333333333331</v>
      </c>
      <c r="H69">
        <v>1</v>
      </c>
      <c r="I69" s="117">
        <v>0.33333333333333331</v>
      </c>
      <c r="J69" s="31">
        <v>1</v>
      </c>
      <c r="K69" s="31">
        <v>0</v>
      </c>
      <c r="L69" s="117">
        <v>0</v>
      </c>
    </row>
    <row r="70" spans="1:12" x14ac:dyDescent="0.2">
      <c r="A70">
        <v>456</v>
      </c>
      <c r="B70" t="s">
        <v>2032</v>
      </c>
      <c r="C70" t="s">
        <v>1484</v>
      </c>
      <c r="D70" s="115">
        <v>146000</v>
      </c>
      <c r="E70" s="31">
        <v>1</v>
      </c>
      <c r="F70" s="31">
        <v>1</v>
      </c>
      <c r="G70" s="117">
        <v>1</v>
      </c>
      <c r="H70">
        <v>1</v>
      </c>
      <c r="I70" s="117">
        <v>1</v>
      </c>
      <c r="J70" s="31">
        <v>0</v>
      </c>
      <c r="K70" s="31">
        <v>0</v>
      </c>
      <c r="L70" s="117">
        <v>0</v>
      </c>
    </row>
    <row r="71" spans="1:12" x14ac:dyDescent="0.2">
      <c r="A71">
        <v>56</v>
      </c>
      <c r="B71" t="s">
        <v>719</v>
      </c>
      <c r="C71" t="s">
        <v>1036</v>
      </c>
      <c r="D71" s="115">
        <v>1867300</v>
      </c>
      <c r="E71" s="31">
        <v>11</v>
      </c>
      <c r="F71" s="31">
        <v>0</v>
      </c>
      <c r="G71" s="117">
        <v>0</v>
      </c>
      <c r="H71">
        <v>7</v>
      </c>
      <c r="I71" s="117">
        <v>0.63636363636363635</v>
      </c>
      <c r="J71" s="31">
        <v>1</v>
      </c>
      <c r="K71" s="31">
        <v>0</v>
      </c>
      <c r="L71" s="117">
        <v>0</v>
      </c>
    </row>
    <row r="72" spans="1:12" x14ac:dyDescent="0.2">
      <c r="A72">
        <v>394</v>
      </c>
      <c r="B72" t="s">
        <v>1252</v>
      </c>
      <c r="C72" t="s">
        <v>1253</v>
      </c>
      <c r="D72" s="115">
        <v>207500</v>
      </c>
      <c r="E72" s="31">
        <v>1</v>
      </c>
      <c r="F72" s="31">
        <v>0</v>
      </c>
      <c r="G72" s="117">
        <v>0</v>
      </c>
      <c r="H72">
        <v>0</v>
      </c>
      <c r="I72" s="117">
        <v>0</v>
      </c>
      <c r="J72" s="31">
        <v>0</v>
      </c>
      <c r="K72" s="31">
        <v>0</v>
      </c>
      <c r="L72" s="117">
        <v>0</v>
      </c>
    </row>
    <row r="73" spans="1:12" x14ac:dyDescent="0.2">
      <c r="A73">
        <v>104</v>
      </c>
      <c r="B73" t="s">
        <v>1255</v>
      </c>
      <c r="C73" t="s">
        <v>1475</v>
      </c>
      <c r="D73" s="115">
        <v>1176300</v>
      </c>
      <c r="E73" s="31">
        <v>6</v>
      </c>
      <c r="F73" s="31">
        <v>0</v>
      </c>
      <c r="G73" s="117">
        <v>0</v>
      </c>
      <c r="H73">
        <v>5</v>
      </c>
      <c r="I73" s="117">
        <v>0.83333333333333337</v>
      </c>
      <c r="J73" s="31">
        <v>0</v>
      </c>
      <c r="K73" s="31">
        <v>0</v>
      </c>
      <c r="L73" s="117">
        <v>0</v>
      </c>
    </row>
    <row r="74" spans="1:12" x14ac:dyDescent="0.2">
      <c r="A74">
        <v>233</v>
      </c>
      <c r="B74" t="s">
        <v>1704</v>
      </c>
      <c r="C74" t="s">
        <v>1842</v>
      </c>
      <c r="D74" s="115">
        <v>547430</v>
      </c>
      <c r="E74" s="31">
        <v>3</v>
      </c>
      <c r="F74" s="31">
        <v>1</v>
      </c>
      <c r="G74" s="117">
        <v>0.33333333333333331</v>
      </c>
      <c r="H74">
        <v>2</v>
      </c>
      <c r="I74" s="117">
        <v>0.66666666666666663</v>
      </c>
      <c r="J74" s="31">
        <v>0</v>
      </c>
      <c r="K74" s="31">
        <v>0</v>
      </c>
      <c r="L74" s="117">
        <v>0</v>
      </c>
    </row>
    <row r="75" spans="1:12" x14ac:dyDescent="0.2">
      <c r="A75">
        <v>172</v>
      </c>
      <c r="B75" t="s">
        <v>2954</v>
      </c>
      <c r="C75" t="s">
        <v>1842</v>
      </c>
      <c r="D75" s="115">
        <v>791900</v>
      </c>
      <c r="E75" s="31">
        <v>3</v>
      </c>
      <c r="F75" s="31">
        <v>1</v>
      </c>
      <c r="G75" s="117">
        <v>0.33333333333333331</v>
      </c>
      <c r="H75">
        <v>1</v>
      </c>
      <c r="I75" s="117">
        <v>0.33333333333333331</v>
      </c>
      <c r="J75" s="31">
        <v>0</v>
      </c>
      <c r="K75" s="31">
        <v>0</v>
      </c>
      <c r="L75" s="117">
        <v>0</v>
      </c>
    </row>
    <row r="76" spans="1:12" x14ac:dyDescent="0.2">
      <c r="A76">
        <v>189</v>
      </c>
      <c r="B76" t="s">
        <v>2815</v>
      </c>
      <c r="C76" t="s">
        <v>1099</v>
      </c>
      <c r="D76" s="115">
        <v>689800</v>
      </c>
      <c r="E76" s="31">
        <v>3</v>
      </c>
      <c r="F76" s="31">
        <v>0</v>
      </c>
      <c r="G76" s="117">
        <v>0</v>
      </c>
      <c r="H76">
        <v>3</v>
      </c>
      <c r="I76" s="117">
        <v>1</v>
      </c>
      <c r="J76" s="31">
        <v>0</v>
      </c>
      <c r="K76" s="31">
        <v>0</v>
      </c>
      <c r="L76" s="117">
        <v>0</v>
      </c>
    </row>
    <row r="77" spans="1:12" x14ac:dyDescent="0.2">
      <c r="A77">
        <v>188</v>
      </c>
      <c r="B77" t="s">
        <v>1554</v>
      </c>
      <c r="C77" t="s">
        <v>1941</v>
      </c>
      <c r="D77" s="115">
        <v>695900</v>
      </c>
      <c r="E77" s="31">
        <v>2</v>
      </c>
      <c r="F77" s="31">
        <v>0</v>
      </c>
      <c r="G77" s="117">
        <v>0</v>
      </c>
      <c r="H77">
        <v>0</v>
      </c>
      <c r="I77" s="117">
        <v>0</v>
      </c>
      <c r="J77" s="31">
        <v>0</v>
      </c>
      <c r="K77" s="31">
        <v>0</v>
      </c>
      <c r="L77" s="117">
        <v>0</v>
      </c>
    </row>
    <row r="78" spans="1:12" x14ac:dyDescent="0.2">
      <c r="A78">
        <v>402</v>
      </c>
      <c r="B78" t="s">
        <v>847</v>
      </c>
      <c r="C78" t="s">
        <v>1036</v>
      </c>
      <c r="D78" s="115">
        <v>200000</v>
      </c>
      <c r="E78" s="31">
        <v>1</v>
      </c>
      <c r="F78" s="31">
        <v>0</v>
      </c>
      <c r="G78" s="117">
        <v>0</v>
      </c>
      <c r="H78">
        <v>1</v>
      </c>
      <c r="I78" s="117">
        <v>1</v>
      </c>
      <c r="J78" s="31">
        <v>0</v>
      </c>
      <c r="K78" s="31">
        <v>0</v>
      </c>
      <c r="L78" s="117">
        <v>0</v>
      </c>
    </row>
    <row r="79" spans="1:12" x14ac:dyDescent="0.2">
      <c r="A79">
        <v>483</v>
      </c>
      <c r="B79" t="s">
        <v>279</v>
      </c>
      <c r="C79" t="s">
        <v>1036</v>
      </c>
      <c r="D79" s="115">
        <v>121000</v>
      </c>
      <c r="E79" s="31">
        <v>1</v>
      </c>
      <c r="F79" s="31">
        <v>0</v>
      </c>
      <c r="G79" s="117">
        <v>0</v>
      </c>
      <c r="H79">
        <v>1</v>
      </c>
      <c r="I79" s="117">
        <v>1</v>
      </c>
      <c r="J79" s="31">
        <v>1</v>
      </c>
      <c r="K79" s="31">
        <v>0</v>
      </c>
      <c r="L79" s="117">
        <v>0</v>
      </c>
    </row>
    <row r="80" spans="1:12" x14ac:dyDescent="0.2">
      <c r="A80">
        <v>519</v>
      </c>
      <c r="B80" t="s">
        <v>1204</v>
      </c>
      <c r="C80" t="s">
        <v>1842</v>
      </c>
      <c r="D80" s="115">
        <v>59900</v>
      </c>
      <c r="E80" s="31">
        <v>1</v>
      </c>
      <c r="F80" s="31">
        <v>0</v>
      </c>
      <c r="G80" s="117">
        <v>0</v>
      </c>
      <c r="H80">
        <v>0</v>
      </c>
      <c r="I80" s="117">
        <v>0</v>
      </c>
      <c r="J80" s="31">
        <v>0</v>
      </c>
      <c r="K80" s="31">
        <v>0</v>
      </c>
      <c r="L80" s="117">
        <v>0</v>
      </c>
    </row>
    <row r="81" spans="1:12" x14ac:dyDescent="0.2">
      <c r="A81">
        <v>74</v>
      </c>
      <c r="B81" t="s">
        <v>2078</v>
      </c>
      <c r="C81" t="s">
        <v>118</v>
      </c>
      <c r="D81" s="115">
        <v>1515500</v>
      </c>
      <c r="E81" s="31">
        <v>8</v>
      </c>
      <c r="F81" s="31">
        <v>5</v>
      </c>
      <c r="G81" s="117">
        <v>0.625</v>
      </c>
      <c r="H81">
        <v>5</v>
      </c>
      <c r="I81" s="117">
        <v>0.625</v>
      </c>
      <c r="J81" s="31">
        <v>0</v>
      </c>
      <c r="K81" s="31">
        <v>0</v>
      </c>
      <c r="L81" s="117">
        <v>0</v>
      </c>
    </row>
    <row r="82" spans="1:12" x14ac:dyDescent="0.2">
      <c r="A82">
        <v>152</v>
      </c>
      <c r="B82" t="s">
        <v>1553</v>
      </c>
      <c r="C82" t="s">
        <v>1842</v>
      </c>
      <c r="D82" s="115">
        <v>874500</v>
      </c>
      <c r="E82" s="31">
        <v>5</v>
      </c>
      <c r="F82" s="31">
        <v>0</v>
      </c>
      <c r="G82" s="117">
        <v>0</v>
      </c>
      <c r="H82">
        <v>2</v>
      </c>
      <c r="I82" s="117">
        <v>0.4</v>
      </c>
      <c r="J82" s="31">
        <v>0</v>
      </c>
      <c r="K82" s="31">
        <v>0</v>
      </c>
      <c r="L82" s="117">
        <v>0</v>
      </c>
    </row>
    <row r="83" spans="1:12" x14ac:dyDescent="0.2">
      <c r="A83">
        <v>7</v>
      </c>
      <c r="B83" t="s">
        <v>1882</v>
      </c>
      <c r="C83" t="s">
        <v>1535</v>
      </c>
      <c r="D83" s="115">
        <v>6693500</v>
      </c>
      <c r="E83" s="31">
        <v>17</v>
      </c>
      <c r="F83" s="31">
        <v>6</v>
      </c>
      <c r="G83" s="117">
        <v>0.35294117647058826</v>
      </c>
      <c r="H83">
        <v>2</v>
      </c>
      <c r="I83" s="117">
        <v>0.11764705882352941</v>
      </c>
      <c r="J83" s="31">
        <v>0</v>
      </c>
      <c r="K83" s="31">
        <v>0</v>
      </c>
      <c r="L83" s="117">
        <v>0</v>
      </c>
    </row>
    <row r="84" spans="1:12" x14ac:dyDescent="0.2">
      <c r="A84">
        <v>329</v>
      </c>
      <c r="B84" t="s">
        <v>529</v>
      </c>
      <c r="C84" t="s">
        <v>1036</v>
      </c>
      <c r="D84" s="115">
        <v>338500</v>
      </c>
      <c r="E84" s="31">
        <v>3</v>
      </c>
      <c r="F84" s="31">
        <v>1</v>
      </c>
      <c r="G84" s="117">
        <v>0.33333333333333331</v>
      </c>
      <c r="H84">
        <v>2</v>
      </c>
      <c r="I84" s="117">
        <v>0.66666666666666663</v>
      </c>
      <c r="J84" s="31">
        <v>0</v>
      </c>
      <c r="K84" s="31">
        <v>0</v>
      </c>
      <c r="L84" s="117">
        <v>0</v>
      </c>
    </row>
    <row r="85" spans="1:12" x14ac:dyDescent="0.2">
      <c r="A85">
        <v>192</v>
      </c>
      <c r="B85" t="s">
        <v>1684</v>
      </c>
      <c r="C85" t="s">
        <v>2328</v>
      </c>
      <c r="D85" s="115">
        <v>677500</v>
      </c>
      <c r="E85" s="31">
        <v>3</v>
      </c>
      <c r="F85" s="31">
        <v>0</v>
      </c>
      <c r="G85" s="117">
        <v>0</v>
      </c>
      <c r="H85">
        <v>2</v>
      </c>
      <c r="I85" s="117">
        <v>0.66666666666666663</v>
      </c>
      <c r="J85" s="31">
        <v>1</v>
      </c>
      <c r="K85" s="31">
        <v>0</v>
      </c>
      <c r="L85" s="117">
        <v>0</v>
      </c>
    </row>
    <row r="86" spans="1:12" x14ac:dyDescent="0.2">
      <c r="A86">
        <v>422</v>
      </c>
      <c r="B86" t="s">
        <v>28</v>
      </c>
      <c r="C86" t="s">
        <v>1031</v>
      </c>
      <c r="D86" s="115">
        <v>185000</v>
      </c>
      <c r="E86" s="31">
        <v>2</v>
      </c>
      <c r="F86" s="31">
        <v>0</v>
      </c>
      <c r="G86" s="117">
        <v>0</v>
      </c>
      <c r="H86">
        <v>0</v>
      </c>
      <c r="I86" s="117">
        <v>0</v>
      </c>
      <c r="J86" s="31">
        <v>0</v>
      </c>
      <c r="K86" s="31">
        <v>0</v>
      </c>
      <c r="L86" s="117">
        <v>0</v>
      </c>
    </row>
    <row r="87" spans="1:12" x14ac:dyDescent="0.2">
      <c r="A87">
        <v>513</v>
      </c>
      <c r="B87" t="s">
        <v>2084</v>
      </c>
      <c r="C87" t="s">
        <v>2038</v>
      </c>
      <c r="D87" s="115">
        <v>78250</v>
      </c>
      <c r="E87" s="31">
        <v>2</v>
      </c>
      <c r="F87" s="31">
        <v>0</v>
      </c>
      <c r="G87" s="117">
        <v>0</v>
      </c>
      <c r="H87">
        <v>2</v>
      </c>
      <c r="I87" s="117">
        <v>1</v>
      </c>
      <c r="J87" s="31">
        <v>0</v>
      </c>
      <c r="K87" s="31">
        <v>0</v>
      </c>
      <c r="L87" s="117">
        <v>0</v>
      </c>
    </row>
    <row r="88" spans="1:12" x14ac:dyDescent="0.2">
      <c r="A88">
        <v>93</v>
      </c>
      <c r="B88" t="s">
        <v>1633</v>
      </c>
      <c r="C88" t="s">
        <v>1036</v>
      </c>
      <c r="D88" s="115">
        <v>1330500</v>
      </c>
      <c r="E88" s="31">
        <v>7</v>
      </c>
      <c r="F88" s="31">
        <v>1</v>
      </c>
      <c r="G88" s="117">
        <v>0.14285714285714285</v>
      </c>
      <c r="H88">
        <v>7</v>
      </c>
      <c r="I88" s="117">
        <v>1</v>
      </c>
      <c r="J88" s="31">
        <v>0</v>
      </c>
      <c r="K88" s="31">
        <v>0</v>
      </c>
      <c r="L88" s="117">
        <v>0</v>
      </c>
    </row>
    <row r="89" spans="1:12" x14ac:dyDescent="0.2">
      <c r="A89">
        <v>69</v>
      </c>
      <c r="B89" t="s">
        <v>1712</v>
      </c>
      <c r="C89" t="s">
        <v>1734</v>
      </c>
      <c r="D89" s="115">
        <v>1599160</v>
      </c>
      <c r="E89" s="31">
        <v>8</v>
      </c>
      <c r="F89" s="31">
        <v>3</v>
      </c>
      <c r="G89" s="117">
        <v>0.375</v>
      </c>
      <c r="H89">
        <v>3</v>
      </c>
      <c r="I89" s="117">
        <v>0.375</v>
      </c>
      <c r="J89" s="31">
        <v>0</v>
      </c>
      <c r="K89" s="31">
        <v>0</v>
      </c>
      <c r="L89" s="117">
        <v>0</v>
      </c>
    </row>
    <row r="90" spans="1:12" x14ac:dyDescent="0.2">
      <c r="A90">
        <v>34</v>
      </c>
      <c r="B90" t="s">
        <v>849</v>
      </c>
      <c r="C90" t="s">
        <v>1854</v>
      </c>
      <c r="D90" s="115">
        <v>2632975</v>
      </c>
      <c r="E90" s="31">
        <v>10</v>
      </c>
      <c r="F90" s="31">
        <v>2</v>
      </c>
      <c r="G90" s="117">
        <v>0.2</v>
      </c>
      <c r="H90">
        <v>3</v>
      </c>
      <c r="I90" s="117">
        <v>0.3</v>
      </c>
      <c r="J90" s="31">
        <v>1</v>
      </c>
      <c r="K90" s="31">
        <v>0</v>
      </c>
      <c r="L90" s="117">
        <v>0</v>
      </c>
    </row>
    <row r="91" spans="1:12" x14ac:dyDescent="0.2">
      <c r="A91">
        <v>345</v>
      </c>
      <c r="B91" t="s">
        <v>1828</v>
      </c>
      <c r="C91" t="s">
        <v>1842</v>
      </c>
      <c r="D91" s="115">
        <v>301500</v>
      </c>
      <c r="E91" s="31">
        <v>1</v>
      </c>
      <c r="F91" s="31">
        <v>0</v>
      </c>
      <c r="G91" s="117">
        <v>0</v>
      </c>
      <c r="H91">
        <v>0</v>
      </c>
      <c r="I91" s="117">
        <v>0</v>
      </c>
      <c r="J91" s="31">
        <v>0</v>
      </c>
      <c r="K91" s="31">
        <v>0</v>
      </c>
      <c r="L91" s="117">
        <v>0</v>
      </c>
    </row>
    <row r="92" spans="1:12" x14ac:dyDescent="0.2">
      <c r="A92">
        <v>354</v>
      </c>
      <c r="B92" t="s">
        <v>1885</v>
      </c>
      <c r="C92" t="s">
        <v>1886</v>
      </c>
      <c r="D92" s="115">
        <v>289970</v>
      </c>
      <c r="E92" s="31">
        <v>1</v>
      </c>
      <c r="F92" s="31">
        <v>0</v>
      </c>
      <c r="G92" s="117">
        <v>0</v>
      </c>
      <c r="H92">
        <v>1</v>
      </c>
      <c r="I92" s="117">
        <v>1</v>
      </c>
      <c r="J92" s="31">
        <v>1</v>
      </c>
      <c r="K92" s="31">
        <v>0</v>
      </c>
      <c r="L92" s="117">
        <v>0</v>
      </c>
    </row>
    <row r="93" spans="1:12" x14ac:dyDescent="0.2">
      <c r="A93">
        <v>23</v>
      </c>
      <c r="B93" t="s">
        <v>546</v>
      </c>
      <c r="C93" t="s">
        <v>547</v>
      </c>
      <c r="D93" s="115">
        <v>3227068</v>
      </c>
      <c r="E93" s="31">
        <v>10</v>
      </c>
      <c r="F93" s="31">
        <v>0</v>
      </c>
      <c r="G93" s="117">
        <v>0</v>
      </c>
      <c r="H93">
        <v>0</v>
      </c>
      <c r="I93" s="117">
        <v>0</v>
      </c>
      <c r="J93" s="31">
        <v>0</v>
      </c>
      <c r="K93" s="31">
        <v>0</v>
      </c>
      <c r="L93" s="117">
        <v>0</v>
      </c>
    </row>
    <row r="94" spans="1:12" x14ac:dyDescent="0.2">
      <c r="A94">
        <v>254</v>
      </c>
      <c r="B94" t="s">
        <v>2229</v>
      </c>
      <c r="C94" t="s">
        <v>1953</v>
      </c>
      <c r="D94" s="115">
        <v>493500</v>
      </c>
      <c r="E94" s="31">
        <v>2</v>
      </c>
      <c r="F94" s="31">
        <v>2</v>
      </c>
      <c r="G94" s="117">
        <v>1</v>
      </c>
      <c r="H94">
        <v>1</v>
      </c>
      <c r="I94" s="117">
        <v>0.5</v>
      </c>
      <c r="J94" s="31">
        <v>0</v>
      </c>
      <c r="K94" s="31">
        <v>0</v>
      </c>
      <c r="L94" s="117">
        <v>0</v>
      </c>
    </row>
    <row r="95" spans="1:12" x14ac:dyDescent="0.2">
      <c r="A95">
        <v>33</v>
      </c>
      <c r="B95" t="s">
        <v>722</v>
      </c>
      <c r="C95" t="s">
        <v>1842</v>
      </c>
      <c r="D95" s="115">
        <v>2744400</v>
      </c>
      <c r="E95" s="31">
        <v>8</v>
      </c>
      <c r="F95" s="31">
        <v>6</v>
      </c>
      <c r="G95" s="117">
        <v>0.75</v>
      </c>
      <c r="H95">
        <v>5</v>
      </c>
      <c r="I95" s="117">
        <v>0.625</v>
      </c>
      <c r="J95" s="31">
        <v>0</v>
      </c>
      <c r="K95" s="31">
        <v>0</v>
      </c>
      <c r="L95" s="117">
        <v>0</v>
      </c>
    </row>
    <row r="96" spans="1:12" x14ac:dyDescent="0.2">
      <c r="A96">
        <v>127</v>
      </c>
      <c r="B96" t="s">
        <v>714</v>
      </c>
      <c r="C96" t="s">
        <v>1099</v>
      </c>
      <c r="D96" s="115">
        <v>1038515</v>
      </c>
      <c r="E96" s="31">
        <v>6</v>
      </c>
      <c r="F96" s="31">
        <v>1</v>
      </c>
      <c r="G96" s="117">
        <v>0.16666666666666666</v>
      </c>
      <c r="H96">
        <v>4</v>
      </c>
      <c r="I96" s="117">
        <v>0.66666666666666663</v>
      </c>
      <c r="J96" s="31">
        <v>0</v>
      </c>
      <c r="K96" s="31">
        <v>0</v>
      </c>
      <c r="L96" s="117">
        <v>0</v>
      </c>
    </row>
    <row r="97" spans="1:12" x14ac:dyDescent="0.2">
      <c r="A97">
        <v>390</v>
      </c>
      <c r="B97" t="s">
        <v>1569</v>
      </c>
      <c r="C97" t="s">
        <v>1099</v>
      </c>
      <c r="D97" s="115">
        <v>217000</v>
      </c>
      <c r="E97" s="31">
        <v>2</v>
      </c>
      <c r="F97" s="31">
        <v>0</v>
      </c>
      <c r="G97" s="117">
        <v>0</v>
      </c>
      <c r="H97">
        <v>1</v>
      </c>
      <c r="I97" s="117">
        <v>0.5</v>
      </c>
      <c r="J97" s="31">
        <v>0</v>
      </c>
      <c r="K97" s="31">
        <v>0</v>
      </c>
      <c r="L97" s="117">
        <v>0</v>
      </c>
    </row>
    <row r="98" spans="1:12" x14ac:dyDescent="0.2">
      <c r="A98">
        <v>438</v>
      </c>
      <c r="B98" t="s">
        <v>977</v>
      </c>
      <c r="C98" t="s">
        <v>125</v>
      </c>
      <c r="D98" s="115">
        <v>165000</v>
      </c>
      <c r="E98" s="31">
        <v>1</v>
      </c>
      <c r="F98" s="31">
        <v>0</v>
      </c>
      <c r="G98" s="117">
        <v>0</v>
      </c>
      <c r="H98">
        <v>1</v>
      </c>
      <c r="I98" s="117">
        <v>1</v>
      </c>
      <c r="J98" s="31">
        <v>0</v>
      </c>
      <c r="K98" s="31">
        <v>0</v>
      </c>
      <c r="L98" s="117">
        <v>0</v>
      </c>
    </row>
    <row r="99" spans="1:12" x14ac:dyDescent="0.2">
      <c r="A99">
        <v>150</v>
      </c>
      <c r="B99" t="s">
        <v>408</v>
      </c>
      <c r="C99" t="s">
        <v>197</v>
      </c>
      <c r="D99" s="115">
        <v>881900</v>
      </c>
      <c r="E99" s="31">
        <v>6</v>
      </c>
      <c r="F99" s="31">
        <v>1</v>
      </c>
      <c r="G99" s="117">
        <v>0.16666666666666666</v>
      </c>
      <c r="H99">
        <v>2</v>
      </c>
      <c r="I99" s="117">
        <v>0.33333333333333331</v>
      </c>
      <c r="J99" s="31">
        <v>0</v>
      </c>
      <c r="K99" s="31">
        <v>0</v>
      </c>
      <c r="L99" s="117">
        <v>0</v>
      </c>
    </row>
    <row r="100" spans="1:12" x14ac:dyDescent="0.2">
      <c r="A100">
        <v>12</v>
      </c>
      <c r="B100" t="s">
        <v>1081</v>
      </c>
      <c r="C100" t="s">
        <v>1036</v>
      </c>
      <c r="D100" s="115">
        <v>4844071</v>
      </c>
      <c r="E100" s="31">
        <v>18</v>
      </c>
      <c r="F100" s="31">
        <v>4</v>
      </c>
      <c r="G100" s="117">
        <v>0.22222222222222221</v>
      </c>
      <c r="H100">
        <v>18</v>
      </c>
      <c r="I100" s="117">
        <v>1</v>
      </c>
      <c r="J100" s="31">
        <v>0</v>
      </c>
      <c r="K100" s="31">
        <v>0</v>
      </c>
      <c r="L100" s="117">
        <v>0</v>
      </c>
    </row>
    <row r="101" spans="1:12" x14ac:dyDescent="0.2">
      <c r="A101">
        <v>103</v>
      </c>
      <c r="B101" t="s">
        <v>1950</v>
      </c>
      <c r="C101" t="s">
        <v>5</v>
      </c>
      <c r="D101" s="115">
        <v>1191800</v>
      </c>
      <c r="E101" s="31">
        <v>7</v>
      </c>
      <c r="F101" s="31">
        <v>1</v>
      </c>
      <c r="G101" s="117">
        <v>0.14285714285714285</v>
      </c>
      <c r="H101">
        <v>6</v>
      </c>
      <c r="I101" s="117">
        <v>0.8571428571428571</v>
      </c>
      <c r="J101" s="31">
        <v>0</v>
      </c>
      <c r="K101" s="31">
        <v>0</v>
      </c>
      <c r="L101" s="117">
        <v>0</v>
      </c>
    </row>
    <row r="102" spans="1:12" x14ac:dyDescent="0.2">
      <c r="A102">
        <v>131</v>
      </c>
      <c r="B102" t="s">
        <v>1182</v>
      </c>
      <c r="C102" t="s">
        <v>1840</v>
      </c>
      <c r="D102" s="115">
        <v>1019650</v>
      </c>
      <c r="E102" s="31">
        <v>3</v>
      </c>
      <c r="F102" s="31">
        <v>1</v>
      </c>
      <c r="G102" s="117">
        <v>0.33333333333333331</v>
      </c>
      <c r="H102">
        <v>1</v>
      </c>
      <c r="I102" s="117">
        <v>0.33333333333333331</v>
      </c>
      <c r="J102" s="31">
        <v>0</v>
      </c>
      <c r="K102" s="31">
        <v>0</v>
      </c>
      <c r="L102" s="117">
        <v>0</v>
      </c>
    </row>
    <row r="103" spans="1:12" x14ac:dyDescent="0.2">
      <c r="A103">
        <v>242</v>
      </c>
      <c r="B103" t="s">
        <v>370</v>
      </c>
      <c r="C103" t="s">
        <v>5</v>
      </c>
      <c r="D103" s="115">
        <v>525000</v>
      </c>
      <c r="E103" s="31">
        <v>2</v>
      </c>
      <c r="F103" s="31">
        <v>0</v>
      </c>
      <c r="G103" s="117">
        <v>0</v>
      </c>
      <c r="H103">
        <v>2</v>
      </c>
      <c r="I103" s="117">
        <v>1</v>
      </c>
      <c r="J103" s="31">
        <v>0</v>
      </c>
      <c r="K103" s="31">
        <v>0</v>
      </c>
      <c r="L103" s="117">
        <v>0</v>
      </c>
    </row>
    <row r="104" spans="1:12" x14ac:dyDescent="0.2">
      <c r="A104">
        <v>173</v>
      </c>
      <c r="B104" t="s">
        <v>2012</v>
      </c>
      <c r="C104" t="s">
        <v>1976</v>
      </c>
      <c r="D104" s="115">
        <v>780250</v>
      </c>
      <c r="E104" s="31">
        <v>3</v>
      </c>
      <c r="F104" s="31">
        <v>1</v>
      </c>
      <c r="G104" s="117">
        <v>0.33333333333333331</v>
      </c>
      <c r="H104">
        <v>0</v>
      </c>
      <c r="I104" s="117">
        <v>0</v>
      </c>
      <c r="J104" s="31">
        <v>0</v>
      </c>
      <c r="K104" s="31">
        <v>0</v>
      </c>
      <c r="L104" s="117">
        <v>0</v>
      </c>
    </row>
    <row r="105" spans="1:12" x14ac:dyDescent="0.2">
      <c r="A105">
        <v>137</v>
      </c>
      <c r="B105" t="s">
        <v>1694</v>
      </c>
      <c r="C105" t="s">
        <v>1180</v>
      </c>
      <c r="D105" s="115">
        <v>969400</v>
      </c>
      <c r="E105" s="31">
        <v>6</v>
      </c>
      <c r="F105" s="31">
        <v>3</v>
      </c>
      <c r="G105" s="117">
        <v>0.5</v>
      </c>
      <c r="H105">
        <v>4</v>
      </c>
      <c r="I105" s="117">
        <v>0.66666666666666663</v>
      </c>
      <c r="J105" s="31">
        <v>1</v>
      </c>
      <c r="K105" s="31">
        <v>1</v>
      </c>
      <c r="L105" s="117">
        <v>1</v>
      </c>
    </row>
    <row r="106" spans="1:12" x14ac:dyDescent="0.2">
      <c r="A106">
        <v>35</v>
      </c>
      <c r="B106" t="s">
        <v>1068</v>
      </c>
      <c r="C106" t="s">
        <v>1535</v>
      </c>
      <c r="D106" s="115">
        <v>2630150</v>
      </c>
      <c r="E106" s="31">
        <v>10</v>
      </c>
      <c r="F106" s="31">
        <v>5</v>
      </c>
      <c r="G106" s="117">
        <v>0.5</v>
      </c>
      <c r="H106">
        <v>8</v>
      </c>
      <c r="I106" s="117">
        <v>0.8</v>
      </c>
      <c r="J106" s="31">
        <v>0</v>
      </c>
      <c r="K106" s="31">
        <v>0</v>
      </c>
      <c r="L106" s="117">
        <v>0</v>
      </c>
    </row>
    <row r="107" spans="1:12" x14ac:dyDescent="0.2">
      <c r="A107">
        <v>277</v>
      </c>
      <c r="B107" t="s">
        <v>1729</v>
      </c>
      <c r="C107" t="s">
        <v>1036</v>
      </c>
      <c r="D107" s="115">
        <v>436600</v>
      </c>
      <c r="E107" s="31">
        <v>2</v>
      </c>
      <c r="F107" s="31">
        <v>0</v>
      </c>
      <c r="G107" s="117">
        <v>0</v>
      </c>
      <c r="H107">
        <v>2</v>
      </c>
      <c r="I107" s="117">
        <v>1</v>
      </c>
      <c r="J107" s="31">
        <v>0</v>
      </c>
      <c r="K107" s="31">
        <v>0</v>
      </c>
      <c r="L107" s="117">
        <v>0</v>
      </c>
    </row>
    <row r="108" spans="1:12" x14ac:dyDescent="0.2">
      <c r="A108">
        <v>484</v>
      </c>
      <c r="B108" t="s">
        <v>2040</v>
      </c>
      <c r="C108" t="s">
        <v>1043</v>
      </c>
      <c r="D108" s="115">
        <v>120000</v>
      </c>
      <c r="E108" s="31">
        <v>1</v>
      </c>
      <c r="F108" s="31">
        <v>0</v>
      </c>
      <c r="G108" s="117">
        <v>0</v>
      </c>
      <c r="H108">
        <v>1</v>
      </c>
      <c r="I108" s="117">
        <v>1</v>
      </c>
      <c r="J108" s="31">
        <v>1</v>
      </c>
      <c r="K108" s="31">
        <v>0</v>
      </c>
      <c r="L108" s="117">
        <v>0</v>
      </c>
    </row>
    <row r="109" spans="1:12" x14ac:dyDescent="0.2">
      <c r="A109">
        <v>159</v>
      </c>
      <c r="B109" t="s">
        <v>1966</v>
      </c>
      <c r="C109" t="s">
        <v>1854</v>
      </c>
      <c r="D109" s="115">
        <v>843500</v>
      </c>
      <c r="E109" s="31">
        <v>6</v>
      </c>
      <c r="F109" s="31">
        <v>0</v>
      </c>
      <c r="G109" s="117">
        <v>0</v>
      </c>
      <c r="H109">
        <v>6</v>
      </c>
      <c r="I109" s="117">
        <v>1</v>
      </c>
      <c r="J109" s="31">
        <v>0</v>
      </c>
      <c r="K109" s="31">
        <v>0</v>
      </c>
      <c r="L109" s="117">
        <v>0</v>
      </c>
    </row>
    <row r="110" spans="1:12" x14ac:dyDescent="0.2">
      <c r="A110">
        <v>98</v>
      </c>
      <c r="B110" t="s">
        <v>1698</v>
      </c>
      <c r="C110" t="s">
        <v>1036</v>
      </c>
      <c r="D110" s="115">
        <v>1265000</v>
      </c>
      <c r="E110" s="31">
        <v>8</v>
      </c>
      <c r="F110" s="31">
        <v>3</v>
      </c>
      <c r="G110" s="117">
        <v>0.375</v>
      </c>
      <c r="H110">
        <v>2</v>
      </c>
      <c r="I110" s="117">
        <v>0.25</v>
      </c>
      <c r="J110" s="31">
        <v>0</v>
      </c>
      <c r="K110" s="31">
        <v>0</v>
      </c>
      <c r="L110" s="117">
        <v>0</v>
      </c>
    </row>
    <row r="111" spans="1:12" x14ac:dyDescent="0.2">
      <c r="A111">
        <v>37</v>
      </c>
      <c r="B111" t="s">
        <v>1850</v>
      </c>
      <c r="C111" t="s">
        <v>5</v>
      </c>
      <c r="D111" s="115">
        <v>2453300</v>
      </c>
      <c r="E111" s="31">
        <v>10</v>
      </c>
      <c r="F111" s="31">
        <v>4</v>
      </c>
      <c r="G111" s="117">
        <v>0.4</v>
      </c>
      <c r="H111">
        <v>8</v>
      </c>
      <c r="I111" s="117">
        <v>0.8</v>
      </c>
      <c r="J111" s="31">
        <v>1</v>
      </c>
      <c r="K111" s="31">
        <v>0</v>
      </c>
      <c r="L111" s="117">
        <v>0</v>
      </c>
    </row>
    <row r="112" spans="1:12" x14ac:dyDescent="0.2">
      <c r="A112">
        <v>113</v>
      </c>
      <c r="B112" t="s">
        <v>1719</v>
      </c>
      <c r="C112" t="s">
        <v>5</v>
      </c>
      <c r="D112" s="115">
        <v>1129500</v>
      </c>
      <c r="E112" s="31">
        <v>6</v>
      </c>
      <c r="F112" s="31">
        <v>2</v>
      </c>
      <c r="G112" s="117">
        <v>0.33333333333333331</v>
      </c>
      <c r="H112">
        <v>4</v>
      </c>
      <c r="I112" s="117">
        <v>0.66666666666666663</v>
      </c>
      <c r="J112" s="31">
        <v>0</v>
      </c>
      <c r="K112" s="31">
        <v>0</v>
      </c>
      <c r="L112" s="117">
        <v>0</v>
      </c>
    </row>
    <row r="113" spans="1:12" x14ac:dyDescent="0.2">
      <c r="A113">
        <v>26</v>
      </c>
      <c r="B113" t="s">
        <v>842</v>
      </c>
      <c r="C113" t="s">
        <v>1940</v>
      </c>
      <c r="D113" s="115">
        <v>3065900</v>
      </c>
      <c r="E113" s="31">
        <v>12</v>
      </c>
      <c r="F113" s="31">
        <v>4</v>
      </c>
      <c r="G113" s="117">
        <v>0.33333333333333331</v>
      </c>
      <c r="H113">
        <v>8</v>
      </c>
      <c r="I113" s="117">
        <v>0.66666666666666663</v>
      </c>
      <c r="J113" s="31">
        <v>0</v>
      </c>
      <c r="K113" s="31">
        <v>0</v>
      </c>
      <c r="L113" s="117">
        <v>0</v>
      </c>
    </row>
    <row r="114" spans="1:12" x14ac:dyDescent="0.2">
      <c r="A114">
        <v>123</v>
      </c>
      <c r="B114" t="s">
        <v>1948</v>
      </c>
      <c r="C114" t="s">
        <v>1842</v>
      </c>
      <c r="D114" s="115">
        <v>1065000</v>
      </c>
      <c r="E114" s="31">
        <v>1</v>
      </c>
      <c r="F114" s="31">
        <v>1</v>
      </c>
      <c r="G114" s="117">
        <v>1</v>
      </c>
      <c r="H114">
        <v>0</v>
      </c>
      <c r="I114" s="117">
        <v>0</v>
      </c>
      <c r="J114" s="31">
        <v>0</v>
      </c>
      <c r="K114" s="31">
        <v>0</v>
      </c>
      <c r="L114" s="117">
        <v>0</v>
      </c>
    </row>
    <row r="115" spans="1:12" x14ac:dyDescent="0.2">
      <c r="A115">
        <v>463</v>
      </c>
      <c r="B115" t="s">
        <v>1927</v>
      </c>
      <c r="C115" t="s">
        <v>303</v>
      </c>
      <c r="D115" s="115">
        <v>135000</v>
      </c>
      <c r="E115" s="31">
        <v>1</v>
      </c>
      <c r="F115" s="31">
        <v>0</v>
      </c>
      <c r="G115" s="117">
        <v>0</v>
      </c>
      <c r="H115">
        <v>0</v>
      </c>
      <c r="I115" s="117">
        <v>0</v>
      </c>
      <c r="J115" s="31">
        <v>0</v>
      </c>
      <c r="K115" s="31">
        <v>0</v>
      </c>
      <c r="L115" s="117">
        <v>0</v>
      </c>
    </row>
    <row r="116" spans="1:12" x14ac:dyDescent="0.2">
      <c r="A116">
        <v>195</v>
      </c>
      <c r="B116" t="s">
        <v>1456</v>
      </c>
      <c r="C116" t="s">
        <v>1840</v>
      </c>
      <c r="D116" s="115">
        <v>656500</v>
      </c>
      <c r="E116" s="31">
        <v>3</v>
      </c>
      <c r="F116" s="31">
        <v>1</v>
      </c>
      <c r="G116" s="117">
        <v>0.33333333333333331</v>
      </c>
      <c r="H116">
        <v>1</v>
      </c>
      <c r="I116" s="117">
        <v>0.33333333333333331</v>
      </c>
      <c r="J116" s="31">
        <v>0</v>
      </c>
      <c r="K116" s="31">
        <v>0</v>
      </c>
      <c r="L116" s="117">
        <v>0</v>
      </c>
    </row>
    <row r="117" spans="1:12" x14ac:dyDescent="0.2">
      <c r="A117">
        <v>240</v>
      </c>
      <c r="B117" t="s">
        <v>1865</v>
      </c>
      <c r="C117" t="s">
        <v>1842</v>
      </c>
      <c r="D117" s="115">
        <v>528000</v>
      </c>
      <c r="E117" s="31">
        <v>3</v>
      </c>
      <c r="F117" s="31">
        <v>3</v>
      </c>
      <c r="G117" s="117">
        <v>1</v>
      </c>
      <c r="H117">
        <v>3</v>
      </c>
      <c r="I117" s="117">
        <v>1</v>
      </c>
      <c r="J117" s="31">
        <v>0</v>
      </c>
      <c r="K117" s="31">
        <v>0</v>
      </c>
      <c r="L117" s="117">
        <v>0</v>
      </c>
    </row>
    <row r="118" spans="1:12" x14ac:dyDescent="0.2">
      <c r="A118">
        <v>46</v>
      </c>
      <c r="B118" t="s">
        <v>1898</v>
      </c>
      <c r="C118" t="s">
        <v>1475</v>
      </c>
      <c r="D118" s="115">
        <v>2073400</v>
      </c>
      <c r="E118" s="31">
        <v>15</v>
      </c>
      <c r="F118" s="31">
        <v>2</v>
      </c>
      <c r="G118" s="117">
        <v>0.13333333333333333</v>
      </c>
      <c r="H118">
        <v>7</v>
      </c>
      <c r="I118" s="117">
        <v>0.46666666666666667</v>
      </c>
      <c r="J118" s="31">
        <v>0</v>
      </c>
      <c r="K118" s="31">
        <v>0</v>
      </c>
      <c r="L118" s="117">
        <v>0</v>
      </c>
    </row>
    <row r="119" spans="1:12" x14ac:dyDescent="0.2">
      <c r="A119">
        <v>312</v>
      </c>
      <c r="B119" t="s">
        <v>1270</v>
      </c>
      <c r="C119" t="s">
        <v>1535</v>
      </c>
      <c r="D119" s="115">
        <v>375000</v>
      </c>
      <c r="E119" s="31">
        <v>3</v>
      </c>
      <c r="F119" s="31">
        <v>1</v>
      </c>
      <c r="G119" s="117">
        <v>0.33333333333333331</v>
      </c>
      <c r="H119">
        <v>2</v>
      </c>
      <c r="I119" s="117">
        <v>0.66666666666666663</v>
      </c>
      <c r="J119" s="31">
        <v>0</v>
      </c>
      <c r="K119" s="31">
        <v>0</v>
      </c>
      <c r="L119" s="117">
        <v>0</v>
      </c>
    </row>
    <row r="120" spans="1:12" x14ac:dyDescent="0.2">
      <c r="A120">
        <v>413</v>
      </c>
      <c r="B120" t="s">
        <v>1077</v>
      </c>
      <c r="C120" t="s">
        <v>1840</v>
      </c>
      <c r="D120" s="115">
        <v>192000</v>
      </c>
      <c r="E120" s="31">
        <v>1</v>
      </c>
      <c r="F120" s="31">
        <v>1</v>
      </c>
      <c r="G120" s="117">
        <v>1</v>
      </c>
      <c r="H120">
        <v>1</v>
      </c>
      <c r="I120" s="117">
        <v>1</v>
      </c>
      <c r="J120" s="31">
        <v>0</v>
      </c>
      <c r="K120" s="31">
        <v>0</v>
      </c>
      <c r="L120" s="117">
        <v>0</v>
      </c>
    </row>
    <row r="121" spans="1:12" x14ac:dyDescent="0.2">
      <c r="A121">
        <v>395</v>
      </c>
      <c r="B121" t="s">
        <v>1917</v>
      </c>
      <c r="C121" t="s">
        <v>5</v>
      </c>
      <c r="D121" s="115">
        <v>205000</v>
      </c>
      <c r="E121" s="31">
        <v>1</v>
      </c>
      <c r="F121" s="31">
        <v>1</v>
      </c>
      <c r="G121" s="117">
        <v>1</v>
      </c>
      <c r="H121">
        <v>1</v>
      </c>
      <c r="I121" s="117">
        <v>1</v>
      </c>
      <c r="J121" s="31">
        <v>0</v>
      </c>
      <c r="K121" s="31">
        <v>0</v>
      </c>
      <c r="L121" s="117">
        <v>0</v>
      </c>
    </row>
    <row r="122" spans="1:12" x14ac:dyDescent="0.2">
      <c r="A122">
        <v>405</v>
      </c>
      <c r="B122" t="s">
        <v>2625</v>
      </c>
      <c r="C122" t="s">
        <v>2083</v>
      </c>
      <c r="D122" s="115">
        <v>198000</v>
      </c>
      <c r="E122" s="31">
        <v>1</v>
      </c>
      <c r="F122" s="31">
        <v>0</v>
      </c>
      <c r="G122" s="117">
        <v>0</v>
      </c>
      <c r="H122">
        <v>0</v>
      </c>
      <c r="I122" s="117">
        <v>0</v>
      </c>
      <c r="J122" s="31">
        <v>0</v>
      </c>
      <c r="K122" s="31">
        <v>0</v>
      </c>
      <c r="L122" s="117">
        <v>0</v>
      </c>
    </row>
    <row r="123" spans="1:12" x14ac:dyDescent="0.2">
      <c r="A123">
        <v>338</v>
      </c>
      <c r="B123" t="s">
        <v>1247</v>
      </c>
      <c r="C123" t="s">
        <v>1484</v>
      </c>
      <c r="D123" s="115">
        <v>315000</v>
      </c>
      <c r="E123" s="31">
        <v>1</v>
      </c>
      <c r="F123" s="31">
        <v>0</v>
      </c>
      <c r="G123" s="117">
        <v>0</v>
      </c>
      <c r="H123">
        <v>0</v>
      </c>
      <c r="I123" s="117">
        <v>0</v>
      </c>
      <c r="J123" s="31">
        <v>0</v>
      </c>
      <c r="K123" s="31">
        <v>0</v>
      </c>
      <c r="L123" s="117">
        <v>0</v>
      </c>
    </row>
    <row r="124" spans="1:12" x14ac:dyDescent="0.2">
      <c r="A124">
        <v>304</v>
      </c>
      <c r="B124" t="s">
        <v>1248</v>
      </c>
      <c r="C124" t="s">
        <v>1941</v>
      </c>
      <c r="D124" s="115">
        <v>385000</v>
      </c>
      <c r="E124" s="31">
        <v>1</v>
      </c>
      <c r="F124" s="31">
        <v>0</v>
      </c>
      <c r="G124" s="117">
        <v>0</v>
      </c>
      <c r="H124">
        <v>1</v>
      </c>
      <c r="I124" s="117">
        <v>1</v>
      </c>
      <c r="J124" s="31">
        <v>0</v>
      </c>
      <c r="K124" s="31">
        <v>0</v>
      </c>
      <c r="L124" s="117">
        <v>0</v>
      </c>
    </row>
    <row r="125" spans="1:12" x14ac:dyDescent="0.2">
      <c r="A125">
        <v>145</v>
      </c>
      <c r="B125" t="s">
        <v>2020</v>
      </c>
      <c r="C125" t="s">
        <v>1036</v>
      </c>
      <c r="D125" s="115">
        <v>924950</v>
      </c>
      <c r="E125" s="31">
        <v>3</v>
      </c>
      <c r="F125" s="31">
        <v>2</v>
      </c>
      <c r="G125" s="117">
        <v>0.66666666666666663</v>
      </c>
      <c r="H125">
        <v>1</v>
      </c>
      <c r="I125" s="117">
        <v>0.33333333333333331</v>
      </c>
      <c r="J125" s="31">
        <v>0</v>
      </c>
      <c r="K125" s="31">
        <v>0</v>
      </c>
      <c r="L125" s="117">
        <v>0</v>
      </c>
    </row>
    <row r="126" spans="1:12" x14ac:dyDescent="0.2">
      <c r="A126">
        <v>138</v>
      </c>
      <c r="B126" t="s">
        <v>1924</v>
      </c>
      <c r="C126" t="s">
        <v>1843</v>
      </c>
      <c r="D126" s="115">
        <v>968500</v>
      </c>
      <c r="E126" s="31">
        <v>9</v>
      </c>
      <c r="F126" s="31">
        <v>1</v>
      </c>
      <c r="G126" s="117">
        <v>0.1111111111111111</v>
      </c>
      <c r="H126">
        <v>7</v>
      </c>
      <c r="I126" s="117">
        <v>0.77777777777777779</v>
      </c>
      <c r="J126" s="31">
        <v>0</v>
      </c>
      <c r="K126" s="31">
        <v>0</v>
      </c>
      <c r="L126" s="117">
        <v>0</v>
      </c>
    </row>
    <row r="127" spans="1:12" x14ac:dyDescent="0.2">
      <c r="A127">
        <v>119</v>
      </c>
      <c r="B127" t="s">
        <v>1880</v>
      </c>
      <c r="C127" t="s">
        <v>126</v>
      </c>
      <c r="D127" s="115">
        <v>1105550</v>
      </c>
      <c r="E127" s="31">
        <v>7</v>
      </c>
      <c r="F127" s="31">
        <v>2</v>
      </c>
      <c r="G127" s="117">
        <v>0.2857142857142857</v>
      </c>
      <c r="H127">
        <v>0</v>
      </c>
      <c r="I127" s="117">
        <v>0</v>
      </c>
      <c r="J127" s="31">
        <v>0</v>
      </c>
      <c r="K127" s="31">
        <v>0</v>
      </c>
      <c r="L127" s="117">
        <v>0</v>
      </c>
    </row>
    <row r="128" spans="1:12" x14ac:dyDescent="0.2">
      <c r="A128">
        <v>168</v>
      </c>
      <c r="B128" t="s">
        <v>244</v>
      </c>
      <c r="C128" t="s">
        <v>1907</v>
      </c>
      <c r="D128" s="115">
        <v>798798</v>
      </c>
      <c r="E128" s="31">
        <v>6</v>
      </c>
      <c r="F128" s="31">
        <v>0</v>
      </c>
      <c r="G128" s="117">
        <v>0</v>
      </c>
      <c r="H128">
        <v>5</v>
      </c>
      <c r="I128" s="117">
        <v>0.83333333333333337</v>
      </c>
      <c r="J128" s="31">
        <v>0</v>
      </c>
      <c r="K128" s="31">
        <v>0</v>
      </c>
      <c r="L128" s="117">
        <v>0</v>
      </c>
    </row>
    <row r="129" spans="1:12" x14ac:dyDescent="0.2">
      <c r="A129">
        <v>139</v>
      </c>
      <c r="B129" t="s">
        <v>851</v>
      </c>
      <c r="C129" t="s">
        <v>993</v>
      </c>
      <c r="D129" s="115">
        <v>968050</v>
      </c>
      <c r="E129" s="31">
        <v>5</v>
      </c>
      <c r="F129" s="31">
        <v>1</v>
      </c>
      <c r="G129" s="117">
        <v>0.2</v>
      </c>
      <c r="H129">
        <v>1</v>
      </c>
      <c r="I129" s="117">
        <v>0.2</v>
      </c>
      <c r="J129" s="31">
        <v>1</v>
      </c>
      <c r="K129" s="31">
        <v>0</v>
      </c>
      <c r="L129" s="117">
        <v>0</v>
      </c>
    </row>
    <row r="130" spans="1:12" x14ac:dyDescent="0.2">
      <c r="A130">
        <v>501</v>
      </c>
      <c r="B130" t="s">
        <v>1914</v>
      </c>
      <c r="C130" t="s">
        <v>1099</v>
      </c>
      <c r="D130" s="115">
        <v>101000</v>
      </c>
      <c r="E130" s="31">
        <v>1</v>
      </c>
      <c r="F130" s="31">
        <v>0</v>
      </c>
      <c r="G130" s="117">
        <v>0</v>
      </c>
      <c r="H130">
        <v>0</v>
      </c>
      <c r="I130" s="117">
        <v>0</v>
      </c>
      <c r="J130" s="31">
        <v>0</v>
      </c>
      <c r="K130" s="31">
        <v>0</v>
      </c>
      <c r="L130" s="117">
        <v>0</v>
      </c>
    </row>
    <row r="131" spans="1:12" x14ac:dyDescent="0.2">
      <c r="A131">
        <v>181</v>
      </c>
      <c r="B131" t="s">
        <v>1454</v>
      </c>
      <c r="C131" t="s">
        <v>5</v>
      </c>
      <c r="D131" s="115">
        <v>730000</v>
      </c>
      <c r="E131" s="31">
        <v>3</v>
      </c>
      <c r="F131" s="31">
        <v>1</v>
      </c>
      <c r="G131" s="117">
        <v>0.33333333333333331</v>
      </c>
      <c r="H131">
        <v>0</v>
      </c>
      <c r="I131" s="117">
        <v>0</v>
      </c>
      <c r="J131" s="31">
        <v>0</v>
      </c>
      <c r="K131" s="31">
        <v>0</v>
      </c>
      <c r="L131" s="117">
        <v>0</v>
      </c>
    </row>
    <row r="132" spans="1:12" x14ac:dyDescent="0.2">
      <c r="A132">
        <v>498</v>
      </c>
      <c r="B132" t="s">
        <v>2390</v>
      </c>
      <c r="C132" t="s">
        <v>118</v>
      </c>
      <c r="D132" s="115">
        <v>102700</v>
      </c>
      <c r="E132" s="31">
        <v>1</v>
      </c>
      <c r="F132" s="31">
        <v>0</v>
      </c>
      <c r="G132" s="117">
        <v>0</v>
      </c>
      <c r="H132">
        <v>1</v>
      </c>
      <c r="I132" s="117">
        <v>1</v>
      </c>
      <c r="J132" s="31">
        <v>0</v>
      </c>
      <c r="K132" s="31">
        <v>0</v>
      </c>
      <c r="L132" s="117">
        <v>0</v>
      </c>
    </row>
    <row r="133" spans="1:12" x14ac:dyDescent="0.2">
      <c r="A133">
        <v>535</v>
      </c>
      <c r="B133" t="s">
        <v>3079</v>
      </c>
      <c r="C133" t="s">
        <v>3080</v>
      </c>
      <c r="D133" s="115">
        <v>27000</v>
      </c>
      <c r="E133" s="31">
        <v>1</v>
      </c>
      <c r="F133" s="31">
        <v>0</v>
      </c>
      <c r="G133" s="117">
        <v>0</v>
      </c>
      <c r="H133">
        <v>1</v>
      </c>
      <c r="I133" s="117">
        <v>1</v>
      </c>
      <c r="J133" s="31">
        <v>0</v>
      </c>
      <c r="K133" s="31">
        <v>0</v>
      </c>
      <c r="L133" s="117">
        <v>0</v>
      </c>
    </row>
    <row r="134" spans="1:12" x14ac:dyDescent="0.2">
      <c r="A134">
        <v>175</v>
      </c>
      <c r="B134" t="s">
        <v>1863</v>
      </c>
      <c r="C134" t="s">
        <v>1099</v>
      </c>
      <c r="D134" s="115">
        <v>762054</v>
      </c>
      <c r="E134" s="31">
        <v>5</v>
      </c>
      <c r="F134" s="31">
        <v>0</v>
      </c>
      <c r="G134" s="117">
        <v>0</v>
      </c>
      <c r="H134">
        <v>5</v>
      </c>
      <c r="I134" s="117">
        <v>1</v>
      </c>
      <c r="J134" s="31">
        <v>0</v>
      </c>
      <c r="K134" s="31">
        <v>0</v>
      </c>
      <c r="L134" s="117">
        <v>0</v>
      </c>
    </row>
    <row r="135" spans="1:12" x14ac:dyDescent="0.2">
      <c r="A135">
        <v>17</v>
      </c>
      <c r="B135" t="s">
        <v>852</v>
      </c>
      <c r="C135" t="s">
        <v>1258</v>
      </c>
      <c r="D135" s="115">
        <v>3776000</v>
      </c>
      <c r="E135" s="31">
        <v>14</v>
      </c>
      <c r="F135" s="31">
        <v>0</v>
      </c>
      <c r="G135" s="117">
        <v>0</v>
      </c>
      <c r="H135">
        <v>7</v>
      </c>
      <c r="I135" s="117">
        <v>0.5</v>
      </c>
      <c r="J135" s="31">
        <v>1</v>
      </c>
      <c r="K135" s="31">
        <v>0</v>
      </c>
      <c r="L135" s="117">
        <v>0</v>
      </c>
    </row>
    <row r="136" spans="1:12" x14ac:dyDescent="0.2">
      <c r="A136">
        <v>136</v>
      </c>
      <c r="B136" t="s">
        <v>2053</v>
      </c>
      <c r="C136" t="s">
        <v>1854</v>
      </c>
      <c r="D136" s="115">
        <v>974000</v>
      </c>
      <c r="E136" s="31">
        <v>6</v>
      </c>
      <c r="F136" s="31">
        <v>2</v>
      </c>
      <c r="G136" s="117">
        <v>0.33333333333333331</v>
      </c>
      <c r="H136">
        <v>4</v>
      </c>
      <c r="I136" s="117">
        <v>0.66666666666666663</v>
      </c>
      <c r="J136" s="31">
        <v>0</v>
      </c>
      <c r="K136" s="31">
        <v>0</v>
      </c>
      <c r="L136" s="117">
        <v>0</v>
      </c>
    </row>
    <row r="137" spans="1:12" x14ac:dyDescent="0.2">
      <c r="A137">
        <v>419</v>
      </c>
      <c r="B137" t="s">
        <v>2010</v>
      </c>
      <c r="C137" t="s">
        <v>1286</v>
      </c>
      <c r="D137" s="115">
        <v>186000</v>
      </c>
      <c r="E137" s="31">
        <v>2</v>
      </c>
      <c r="F137" s="31">
        <v>0</v>
      </c>
      <c r="G137" s="117">
        <v>0</v>
      </c>
      <c r="H137">
        <v>1</v>
      </c>
      <c r="I137" s="117">
        <v>0.5</v>
      </c>
      <c r="J137" s="31">
        <v>1</v>
      </c>
      <c r="K137" s="31">
        <v>0</v>
      </c>
      <c r="L137" s="117">
        <v>0</v>
      </c>
    </row>
    <row r="138" spans="1:12" x14ac:dyDescent="0.2">
      <c r="A138">
        <v>492</v>
      </c>
      <c r="B138" t="s">
        <v>2631</v>
      </c>
      <c r="C138" t="s">
        <v>1842</v>
      </c>
      <c r="D138" s="115">
        <v>112000</v>
      </c>
      <c r="E138" s="31">
        <v>1</v>
      </c>
      <c r="F138" s="31">
        <v>1</v>
      </c>
      <c r="G138" s="117">
        <v>1</v>
      </c>
      <c r="H138">
        <v>1</v>
      </c>
      <c r="I138" s="117">
        <v>1</v>
      </c>
      <c r="J138" s="31">
        <v>0</v>
      </c>
      <c r="K138" s="31">
        <v>0</v>
      </c>
      <c r="L138" s="117">
        <v>0</v>
      </c>
    </row>
    <row r="139" spans="1:12" x14ac:dyDescent="0.2">
      <c r="A139">
        <v>88</v>
      </c>
      <c r="B139" t="s">
        <v>211</v>
      </c>
      <c r="C139" t="s">
        <v>2025</v>
      </c>
      <c r="D139" s="115">
        <v>1359400</v>
      </c>
      <c r="E139" s="31">
        <v>5</v>
      </c>
      <c r="F139" s="31">
        <v>0</v>
      </c>
      <c r="G139" s="117">
        <v>0</v>
      </c>
      <c r="H139">
        <v>2</v>
      </c>
      <c r="I139" s="117">
        <v>0.4</v>
      </c>
      <c r="J139" s="31">
        <v>2</v>
      </c>
      <c r="K139" s="31">
        <v>0</v>
      </c>
      <c r="L139" s="117">
        <v>0</v>
      </c>
    </row>
    <row r="140" spans="1:12" x14ac:dyDescent="0.2">
      <c r="A140">
        <v>335</v>
      </c>
      <c r="B140" t="s">
        <v>1480</v>
      </c>
      <c r="C140" t="s">
        <v>1840</v>
      </c>
      <c r="D140" s="115">
        <v>323000</v>
      </c>
      <c r="E140" s="31">
        <v>3</v>
      </c>
      <c r="F140" s="31">
        <v>0</v>
      </c>
      <c r="G140" s="117">
        <v>0</v>
      </c>
      <c r="H140">
        <v>2</v>
      </c>
      <c r="I140" s="117">
        <v>0.66666666666666663</v>
      </c>
      <c r="J140" s="31">
        <v>1</v>
      </c>
      <c r="K140" s="31">
        <v>0</v>
      </c>
      <c r="L140" s="117">
        <v>0</v>
      </c>
    </row>
    <row r="141" spans="1:12" x14ac:dyDescent="0.2">
      <c r="A141">
        <v>162</v>
      </c>
      <c r="B141" t="s">
        <v>2071</v>
      </c>
      <c r="C141" t="s">
        <v>303</v>
      </c>
      <c r="D141" s="115">
        <v>825250</v>
      </c>
      <c r="E141" s="31">
        <v>4</v>
      </c>
      <c r="F141" s="31">
        <v>3</v>
      </c>
      <c r="G141" s="117">
        <v>0.75</v>
      </c>
      <c r="H141">
        <v>4</v>
      </c>
      <c r="I141" s="117">
        <v>1</v>
      </c>
      <c r="J141" s="31">
        <v>0</v>
      </c>
      <c r="K141" s="31">
        <v>0</v>
      </c>
      <c r="L141" s="117">
        <v>0</v>
      </c>
    </row>
    <row r="142" spans="1:12" x14ac:dyDescent="0.2">
      <c r="A142">
        <v>157</v>
      </c>
      <c r="B142" t="s">
        <v>1899</v>
      </c>
      <c r="C142" t="s">
        <v>1900</v>
      </c>
      <c r="D142" s="115">
        <v>860000</v>
      </c>
      <c r="E142" s="31">
        <v>1</v>
      </c>
      <c r="F142" s="31">
        <v>0</v>
      </c>
      <c r="G142" s="117">
        <v>0</v>
      </c>
      <c r="H142">
        <v>0</v>
      </c>
      <c r="I142" s="117">
        <v>0</v>
      </c>
      <c r="J142" s="31">
        <v>0</v>
      </c>
      <c r="K142" s="31">
        <v>0</v>
      </c>
      <c r="L142" s="117">
        <v>0</v>
      </c>
    </row>
    <row r="143" spans="1:12" x14ac:dyDescent="0.2">
      <c r="A143">
        <v>403</v>
      </c>
      <c r="B143" t="s">
        <v>1634</v>
      </c>
      <c r="C143" t="s">
        <v>368</v>
      </c>
      <c r="D143" s="115">
        <v>200000</v>
      </c>
      <c r="E143" s="31">
        <v>1</v>
      </c>
      <c r="F143" s="31">
        <v>1</v>
      </c>
      <c r="G143" s="117">
        <v>1</v>
      </c>
      <c r="H143">
        <v>0</v>
      </c>
      <c r="I143" s="117">
        <v>0</v>
      </c>
      <c r="J143" s="31">
        <v>0</v>
      </c>
      <c r="K143" s="31">
        <v>0</v>
      </c>
      <c r="L143" s="117">
        <v>0</v>
      </c>
    </row>
    <row r="144" spans="1:12" x14ac:dyDescent="0.2">
      <c r="A144">
        <v>333</v>
      </c>
      <c r="B144" t="s">
        <v>146</v>
      </c>
      <c r="C144" t="s">
        <v>1840</v>
      </c>
      <c r="D144" s="115">
        <v>325000</v>
      </c>
      <c r="E144" s="31">
        <v>2</v>
      </c>
      <c r="F144" s="31">
        <v>1</v>
      </c>
      <c r="G144" s="117">
        <v>0.5</v>
      </c>
      <c r="H144">
        <v>2</v>
      </c>
      <c r="I144" s="117">
        <v>1</v>
      </c>
      <c r="J144" s="31">
        <v>0</v>
      </c>
      <c r="K144" s="31">
        <v>0</v>
      </c>
      <c r="L144" s="117">
        <v>0</v>
      </c>
    </row>
    <row r="145" spans="1:12" x14ac:dyDescent="0.2">
      <c r="A145">
        <v>186</v>
      </c>
      <c r="B145" t="s">
        <v>430</v>
      </c>
      <c r="C145" t="s">
        <v>1258</v>
      </c>
      <c r="D145" s="115">
        <v>710000</v>
      </c>
      <c r="E145" s="31">
        <v>3</v>
      </c>
      <c r="F145" s="31">
        <v>0</v>
      </c>
      <c r="G145" s="117">
        <v>0</v>
      </c>
      <c r="H145">
        <v>1</v>
      </c>
      <c r="I145" s="117">
        <v>0.33333333333333331</v>
      </c>
      <c r="J145" s="31">
        <v>0</v>
      </c>
      <c r="K145" s="31">
        <v>0</v>
      </c>
      <c r="L145" s="117">
        <v>0</v>
      </c>
    </row>
    <row r="146" spans="1:12" x14ac:dyDescent="0.2">
      <c r="A146">
        <v>497</v>
      </c>
      <c r="B146" t="s">
        <v>1073</v>
      </c>
      <c r="C146" t="s">
        <v>209</v>
      </c>
      <c r="D146" s="115">
        <v>103700</v>
      </c>
      <c r="E146" s="31">
        <v>1</v>
      </c>
      <c r="F146" s="31">
        <v>0</v>
      </c>
      <c r="G146" s="117">
        <v>0</v>
      </c>
      <c r="H146">
        <v>0</v>
      </c>
      <c r="I146" s="117">
        <v>0</v>
      </c>
      <c r="J146" s="31">
        <v>0</v>
      </c>
      <c r="K146" s="31">
        <v>0</v>
      </c>
      <c r="L146" s="117">
        <v>0</v>
      </c>
    </row>
    <row r="147" spans="1:12" x14ac:dyDescent="0.2">
      <c r="A147">
        <v>198</v>
      </c>
      <c r="B147" t="s">
        <v>1549</v>
      </c>
      <c r="C147" t="s">
        <v>1915</v>
      </c>
      <c r="D147" s="115">
        <v>644250</v>
      </c>
      <c r="E147" s="31">
        <v>4</v>
      </c>
      <c r="F147" s="31">
        <v>2</v>
      </c>
      <c r="G147" s="117">
        <v>0.5</v>
      </c>
      <c r="H147">
        <v>3</v>
      </c>
      <c r="I147" s="117">
        <v>0.75</v>
      </c>
      <c r="J147" s="31">
        <v>0</v>
      </c>
      <c r="K147" s="31">
        <v>0</v>
      </c>
      <c r="L147" s="117">
        <v>0</v>
      </c>
    </row>
    <row r="148" spans="1:12" x14ac:dyDescent="0.2">
      <c r="A148">
        <v>276</v>
      </c>
      <c r="B148" t="s">
        <v>1477</v>
      </c>
      <c r="C148" t="s">
        <v>1043</v>
      </c>
      <c r="D148" s="115">
        <v>438500</v>
      </c>
      <c r="E148" s="31">
        <v>3</v>
      </c>
      <c r="F148" s="31">
        <v>1</v>
      </c>
      <c r="G148" s="117">
        <v>0.33333333333333331</v>
      </c>
      <c r="H148">
        <v>1</v>
      </c>
      <c r="I148" s="117">
        <v>0.33333333333333331</v>
      </c>
      <c r="J148" s="31">
        <v>0</v>
      </c>
      <c r="K148" s="31">
        <v>0</v>
      </c>
      <c r="L148" s="117">
        <v>0</v>
      </c>
    </row>
    <row r="149" spans="1:12" x14ac:dyDescent="0.2">
      <c r="A149">
        <v>322</v>
      </c>
      <c r="B149" t="s">
        <v>1998</v>
      </c>
      <c r="C149" t="s">
        <v>1854</v>
      </c>
      <c r="D149" s="115">
        <v>355000</v>
      </c>
      <c r="E149" s="31">
        <v>2</v>
      </c>
      <c r="F149" s="31">
        <v>0</v>
      </c>
      <c r="G149" s="117">
        <v>0</v>
      </c>
      <c r="H149">
        <v>2</v>
      </c>
      <c r="I149" s="117">
        <v>1</v>
      </c>
      <c r="J149" s="31">
        <v>0</v>
      </c>
      <c r="K149" s="31">
        <v>0</v>
      </c>
      <c r="L149" s="117">
        <v>0</v>
      </c>
    </row>
    <row r="150" spans="1:12" x14ac:dyDescent="0.2">
      <c r="A150">
        <v>201</v>
      </c>
      <c r="B150" t="s">
        <v>1870</v>
      </c>
      <c r="C150" t="s">
        <v>2073</v>
      </c>
      <c r="D150" s="115">
        <v>634100</v>
      </c>
      <c r="E150" s="31">
        <v>4</v>
      </c>
      <c r="F150" s="31">
        <v>0</v>
      </c>
      <c r="G150" s="117">
        <v>0</v>
      </c>
      <c r="H150">
        <v>1</v>
      </c>
      <c r="I150" s="117">
        <v>0.25</v>
      </c>
      <c r="J150" s="31">
        <v>0</v>
      </c>
      <c r="K150" s="31">
        <v>0</v>
      </c>
      <c r="L150" s="117">
        <v>0</v>
      </c>
    </row>
    <row r="151" spans="1:12" x14ac:dyDescent="0.2">
      <c r="A151">
        <v>496</v>
      </c>
      <c r="B151" t="s">
        <v>1303</v>
      </c>
      <c r="C151" t="s">
        <v>1099</v>
      </c>
      <c r="D151" s="115">
        <v>110000</v>
      </c>
      <c r="E151" s="31">
        <v>1</v>
      </c>
      <c r="F151" s="31">
        <v>0</v>
      </c>
      <c r="G151" s="117">
        <v>0</v>
      </c>
      <c r="H151">
        <v>1</v>
      </c>
      <c r="I151" s="117">
        <v>1</v>
      </c>
      <c r="J151" s="31">
        <v>0</v>
      </c>
      <c r="K151" s="31">
        <v>0</v>
      </c>
      <c r="L151" s="117">
        <v>0</v>
      </c>
    </row>
    <row r="152" spans="1:12" x14ac:dyDescent="0.2">
      <c r="A152">
        <v>47</v>
      </c>
      <c r="B152" t="s">
        <v>813</v>
      </c>
      <c r="C152" t="s">
        <v>1099</v>
      </c>
      <c r="D152" s="115">
        <v>2071500</v>
      </c>
      <c r="E152" s="31">
        <v>9</v>
      </c>
      <c r="F152" s="31">
        <v>8</v>
      </c>
      <c r="G152" s="117">
        <v>0.88888888888888884</v>
      </c>
      <c r="H152">
        <v>7</v>
      </c>
      <c r="I152" s="117">
        <v>0.77777777777777779</v>
      </c>
      <c r="J152" s="31">
        <v>0</v>
      </c>
      <c r="K152" s="31">
        <v>0</v>
      </c>
      <c r="L152" s="117">
        <v>0</v>
      </c>
    </row>
    <row r="153" spans="1:12" x14ac:dyDescent="0.2">
      <c r="A153">
        <v>99</v>
      </c>
      <c r="B153" t="s">
        <v>955</v>
      </c>
      <c r="C153" t="s">
        <v>1036</v>
      </c>
      <c r="D153" s="115">
        <v>1257500</v>
      </c>
      <c r="E153" s="31">
        <v>7</v>
      </c>
      <c r="F153" s="31">
        <v>1</v>
      </c>
      <c r="G153" s="117">
        <v>0.14285714285714285</v>
      </c>
      <c r="H153">
        <v>4</v>
      </c>
      <c r="I153" s="117">
        <v>0.5714285714285714</v>
      </c>
      <c r="J153" s="31">
        <v>0</v>
      </c>
      <c r="K153" s="31">
        <v>0</v>
      </c>
      <c r="L153" s="117">
        <v>0</v>
      </c>
    </row>
    <row r="154" spans="1:12" x14ac:dyDescent="0.2">
      <c r="A154">
        <v>310</v>
      </c>
      <c r="B154" t="s">
        <v>2865</v>
      </c>
      <c r="C154" t="s">
        <v>2083</v>
      </c>
      <c r="D154" s="115">
        <v>377000</v>
      </c>
      <c r="E154" s="31">
        <v>2</v>
      </c>
      <c r="F154" s="31">
        <v>0</v>
      </c>
      <c r="G154" s="117">
        <v>0</v>
      </c>
      <c r="H154">
        <v>2</v>
      </c>
      <c r="I154" s="117">
        <v>1</v>
      </c>
      <c r="J154" s="31">
        <v>0</v>
      </c>
      <c r="K154" s="31">
        <v>0</v>
      </c>
      <c r="L154" s="117">
        <v>0</v>
      </c>
    </row>
    <row r="155" spans="1:12" x14ac:dyDescent="0.2">
      <c r="A155">
        <v>247</v>
      </c>
      <c r="B155" t="s">
        <v>1960</v>
      </c>
      <c r="C155" t="s">
        <v>197</v>
      </c>
      <c r="D155" s="115">
        <v>514500</v>
      </c>
      <c r="E155" s="31">
        <v>6</v>
      </c>
      <c r="F155" s="31">
        <v>1</v>
      </c>
      <c r="G155" s="117">
        <v>0.16666666666666666</v>
      </c>
      <c r="H155">
        <v>4</v>
      </c>
      <c r="I155" s="117">
        <v>0.66666666666666663</v>
      </c>
      <c r="J155" s="31">
        <v>1</v>
      </c>
      <c r="K155" s="31">
        <v>0</v>
      </c>
      <c r="L155" s="117">
        <v>0</v>
      </c>
    </row>
    <row r="156" spans="1:12" x14ac:dyDescent="0.2">
      <c r="A156">
        <v>196</v>
      </c>
      <c r="B156" t="s">
        <v>337</v>
      </c>
      <c r="C156" t="s">
        <v>1258</v>
      </c>
      <c r="D156" s="115">
        <v>650000</v>
      </c>
      <c r="E156" s="31">
        <v>1</v>
      </c>
      <c r="F156" s="31">
        <v>0</v>
      </c>
      <c r="G156" s="117">
        <v>0</v>
      </c>
      <c r="H156">
        <v>1</v>
      </c>
      <c r="I156" s="117">
        <v>1</v>
      </c>
      <c r="J156" s="31">
        <v>0</v>
      </c>
      <c r="K156" s="31">
        <v>0</v>
      </c>
      <c r="L156" s="117">
        <v>0</v>
      </c>
    </row>
    <row r="157" spans="1:12" x14ac:dyDescent="0.2">
      <c r="A157">
        <v>60</v>
      </c>
      <c r="B157" t="s">
        <v>1894</v>
      </c>
      <c r="C157" t="s">
        <v>1535</v>
      </c>
      <c r="D157" s="115">
        <v>1776924</v>
      </c>
      <c r="E157" s="31">
        <v>8</v>
      </c>
      <c r="F157" s="31">
        <v>5</v>
      </c>
      <c r="G157" s="117">
        <v>0.625</v>
      </c>
      <c r="H157">
        <v>8</v>
      </c>
      <c r="I157" s="117">
        <v>1</v>
      </c>
      <c r="J157" s="31">
        <v>1</v>
      </c>
      <c r="K157" s="31">
        <v>1</v>
      </c>
      <c r="L157" s="117">
        <v>1</v>
      </c>
    </row>
    <row r="158" spans="1:12" x14ac:dyDescent="0.2">
      <c r="A158">
        <v>406</v>
      </c>
      <c r="B158" t="s">
        <v>1946</v>
      </c>
      <c r="C158" t="s">
        <v>1840</v>
      </c>
      <c r="D158" s="115">
        <v>198000</v>
      </c>
      <c r="E158" s="31">
        <v>1</v>
      </c>
      <c r="F158" s="31">
        <v>0</v>
      </c>
      <c r="G158" s="117">
        <v>0</v>
      </c>
      <c r="H158">
        <v>1</v>
      </c>
      <c r="I158" s="117">
        <v>1</v>
      </c>
      <c r="J158" s="31">
        <v>0</v>
      </c>
      <c r="K158" s="31">
        <v>0</v>
      </c>
      <c r="L158" s="117">
        <v>0</v>
      </c>
    </row>
    <row r="159" spans="1:12" x14ac:dyDescent="0.2">
      <c r="A159">
        <v>101</v>
      </c>
      <c r="B159" t="s">
        <v>1242</v>
      </c>
      <c r="C159" t="s">
        <v>1258</v>
      </c>
      <c r="D159" s="115">
        <v>1224000</v>
      </c>
      <c r="E159" s="31">
        <v>6</v>
      </c>
      <c r="F159" s="31">
        <v>3</v>
      </c>
      <c r="G159" s="117">
        <v>0.5</v>
      </c>
      <c r="H159">
        <v>2</v>
      </c>
      <c r="I159" s="117">
        <v>0.33333333333333331</v>
      </c>
      <c r="J159" s="31">
        <v>1</v>
      </c>
      <c r="K159" s="31">
        <v>0</v>
      </c>
      <c r="L159" s="117">
        <v>0</v>
      </c>
    </row>
    <row r="160" spans="1:12" x14ac:dyDescent="0.2">
      <c r="A160">
        <v>169</v>
      </c>
      <c r="B160" t="s">
        <v>792</v>
      </c>
      <c r="C160" t="s">
        <v>1099</v>
      </c>
      <c r="D160" s="115">
        <v>798000</v>
      </c>
      <c r="E160" s="31">
        <v>4</v>
      </c>
      <c r="F160" s="31">
        <v>1</v>
      </c>
      <c r="G160" s="117">
        <v>0.25</v>
      </c>
      <c r="H160">
        <v>2</v>
      </c>
      <c r="I160" s="117">
        <v>0.5</v>
      </c>
      <c r="J160" s="31">
        <v>1</v>
      </c>
      <c r="K160" s="31">
        <v>0</v>
      </c>
      <c r="L160" s="117">
        <v>0</v>
      </c>
    </row>
    <row r="161" spans="1:12" x14ac:dyDescent="0.2">
      <c r="A161">
        <v>80</v>
      </c>
      <c r="B161" t="s">
        <v>826</v>
      </c>
      <c r="C161" t="s">
        <v>1258</v>
      </c>
      <c r="D161" s="115">
        <v>1447750</v>
      </c>
      <c r="E161" s="31">
        <v>10</v>
      </c>
      <c r="F161" s="31">
        <v>2</v>
      </c>
      <c r="G161" s="117">
        <v>0.2</v>
      </c>
      <c r="H161">
        <v>5</v>
      </c>
      <c r="I161" s="117">
        <v>0.5</v>
      </c>
      <c r="J161" s="31">
        <v>0</v>
      </c>
      <c r="K161" s="31">
        <v>0</v>
      </c>
      <c r="L161" s="117">
        <v>0</v>
      </c>
    </row>
    <row r="162" spans="1:12" x14ac:dyDescent="0.2">
      <c r="A162">
        <v>355</v>
      </c>
      <c r="B162" t="s">
        <v>2108</v>
      </c>
      <c r="C162" t="s">
        <v>1099</v>
      </c>
      <c r="D162" s="115">
        <v>288900</v>
      </c>
      <c r="E162" s="31">
        <v>3</v>
      </c>
      <c r="F162" s="31">
        <v>1</v>
      </c>
      <c r="G162" s="117">
        <v>0.33333333333333331</v>
      </c>
      <c r="H162">
        <v>3</v>
      </c>
      <c r="I162" s="117">
        <v>1</v>
      </c>
      <c r="J162" s="31">
        <v>0</v>
      </c>
      <c r="K162" s="31">
        <v>0</v>
      </c>
      <c r="L162" s="117">
        <v>0</v>
      </c>
    </row>
    <row r="163" spans="1:12" x14ac:dyDescent="0.2">
      <c r="A163">
        <v>20</v>
      </c>
      <c r="B163" t="s">
        <v>1855</v>
      </c>
      <c r="C163" t="s">
        <v>1854</v>
      </c>
      <c r="D163" s="115">
        <v>3428850</v>
      </c>
      <c r="E163" s="31">
        <v>19</v>
      </c>
      <c r="F163" s="31">
        <v>3</v>
      </c>
      <c r="G163" s="117">
        <v>0.15789473684210525</v>
      </c>
      <c r="H163">
        <v>4</v>
      </c>
      <c r="I163" s="117">
        <v>0.21052631578947367</v>
      </c>
      <c r="J163" s="31">
        <v>2</v>
      </c>
      <c r="K163" s="31">
        <v>0</v>
      </c>
      <c r="L163" s="117">
        <v>0</v>
      </c>
    </row>
    <row r="164" spans="1:12" x14ac:dyDescent="0.2">
      <c r="A164">
        <v>409</v>
      </c>
      <c r="B164" t="s">
        <v>3132</v>
      </c>
      <c r="C164" t="s">
        <v>3133</v>
      </c>
      <c r="D164" s="115">
        <v>195900</v>
      </c>
      <c r="E164" s="31">
        <v>1</v>
      </c>
      <c r="F164" s="31">
        <v>0</v>
      </c>
      <c r="G164" s="117">
        <v>0</v>
      </c>
      <c r="H164">
        <v>1</v>
      </c>
      <c r="I164" s="117">
        <v>1</v>
      </c>
      <c r="J164" s="31">
        <v>0</v>
      </c>
      <c r="K164" s="31">
        <v>0</v>
      </c>
      <c r="L164" s="117">
        <v>0</v>
      </c>
    </row>
    <row r="165" spans="1:12" x14ac:dyDescent="0.2">
      <c r="A165">
        <v>142</v>
      </c>
      <c r="B165" t="s">
        <v>885</v>
      </c>
      <c r="C165" t="s">
        <v>1840</v>
      </c>
      <c r="D165" s="115">
        <v>940500</v>
      </c>
      <c r="E165" s="31">
        <v>9</v>
      </c>
      <c r="F165" s="31">
        <v>0</v>
      </c>
      <c r="G165" s="117">
        <v>0</v>
      </c>
      <c r="H165">
        <v>5</v>
      </c>
      <c r="I165" s="117">
        <v>0.55555555555555558</v>
      </c>
      <c r="J165" s="31">
        <v>0</v>
      </c>
      <c r="K165" s="31">
        <v>0</v>
      </c>
      <c r="L165" s="117">
        <v>0</v>
      </c>
    </row>
    <row r="166" spans="1:12" x14ac:dyDescent="0.2">
      <c r="A166">
        <v>63</v>
      </c>
      <c r="B166" t="s">
        <v>398</v>
      </c>
      <c r="C166" t="s">
        <v>1258</v>
      </c>
      <c r="D166" s="115">
        <v>1716500</v>
      </c>
      <c r="E166" s="31">
        <v>9</v>
      </c>
      <c r="F166" s="31">
        <v>2</v>
      </c>
      <c r="G166" s="117">
        <v>0.22222222222222221</v>
      </c>
      <c r="H166">
        <v>4</v>
      </c>
      <c r="I166" s="117">
        <v>0.44444444444444442</v>
      </c>
      <c r="J166" s="31">
        <v>1</v>
      </c>
      <c r="K166" s="31">
        <v>0</v>
      </c>
      <c r="L166" s="117">
        <v>0</v>
      </c>
    </row>
    <row r="167" spans="1:12" x14ac:dyDescent="0.2">
      <c r="A167">
        <v>210</v>
      </c>
      <c r="B167" t="s">
        <v>1957</v>
      </c>
      <c r="C167" t="s">
        <v>1843</v>
      </c>
      <c r="D167" s="115">
        <v>615100</v>
      </c>
      <c r="E167" s="31">
        <v>6</v>
      </c>
      <c r="F167" s="31">
        <v>0</v>
      </c>
      <c r="G167" s="117">
        <v>0</v>
      </c>
      <c r="H167">
        <v>0</v>
      </c>
      <c r="I167" s="117">
        <v>0</v>
      </c>
      <c r="J167" s="31">
        <v>0</v>
      </c>
      <c r="K167" s="31">
        <v>0</v>
      </c>
      <c r="L167" s="117">
        <v>0</v>
      </c>
    </row>
    <row r="168" spans="1:12" x14ac:dyDescent="0.2">
      <c r="A168">
        <v>386</v>
      </c>
      <c r="B168" t="s">
        <v>793</v>
      </c>
      <c r="C168" t="s">
        <v>1036</v>
      </c>
      <c r="D168" s="115">
        <v>218500</v>
      </c>
      <c r="E168" s="31">
        <v>1</v>
      </c>
      <c r="F168" s="31">
        <v>0</v>
      </c>
      <c r="G168" s="117">
        <v>0</v>
      </c>
      <c r="H168">
        <v>0</v>
      </c>
      <c r="I168" s="117">
        <v>0</v>
      </c>
      <c r="J168" s="31">
        <v>0</v>
      </c>
      <c r="K168" s="31">
        <v>0</v>
      </c>
      <c r="L168" s="117">
        <v>0</v>
      </c>
    </row>
    <row r="169" spans="1:12" x14ac:dyDescent="0.2">
      <c r="A169">
        <v>464</v>
      </c>
      <c r="B169" t="s">
        <v>2735</v>
      </c>
      <c r="C169" t="s">
        <v>2736</v>
      </c>
      <c r="D169" s="115">
        <v>135000</v>
      </c>
      <c r="E169" s="31">
        <v>1</v>
      </c>
      <c r="F169" s="31">
        <v>0</v>
      </c>
      <c r="G169" s="117">
        <v>0</v>
      </c>
      <c r="H169">
        <v>1</v>
      </c>
      <c r="I169" s="117">
        <v>1</v>
      </c>
      <c r="J169" s="31">
        <v>1</v>
      </c>
      <c r="K169" s="31">
        <v>0</v>
      </c>
      <c r="L169" s="117">
        <v>0</v>
      </c>
    </row>
    <row r="170" spans="1:12" x14ac:dyDescent="0.2">
      <c r="A170">
        <v>269</v>
      </c>
      <c r="B170" t="s">
        <v>288</v>
      </c>
      <c r="C170" t="s">
        <v>1840</v>
      </c>
      <c r="D170" s="115">
        <v>450900</v>
      </c>
      <c r="E170" s="31">
        <v>3</v>
      </c>
      <c r="F170" s="31">
        <v>1</v>
      </c>
      <c r="G170" s="117">
        <v>0.33333333333333331</v>
      </c>
      <c r="H170">
        <v>1</v>
      </c>
      <c r="I170" s="117">
        <v>0.33333333333333331</v>
      </c>
      <c r="J170" s="31">
        <v>0</v>
      </c>
      <c r="K170" s="31">
        <v>0</v>
      </c>
      <c r="L170" s="117">
        <v>0</v>
      </c>
    </row>
    <row r="171" spans="1:12" x14ac:dyDescent="0.2">
      <c r="A171">
        <v>36</v>
      </c>
      <c r="B171" t="s">
        <v>1926</v>
      </c>
      <c r="C171" t="s">
        <v>1535</v>
      </c>
      <c r="D171" s="115">
        <v>2585680</v>
      </c>
      <c r="E171" s="31">
        <v>7</v>
      </c>
      <c r="F171" s="31">
        <v>0</v>
      </c>
      <c r="G171" s="117">
        <v>0</v>
      </c>
      <c r="H171">
        <v>5</v>
      </c>
      <c r="I171" s="117">
        <v>0.7142857142857143</v>
      </c>
      <c r="J171" s="31">
        <v>0</v>
      </c>
      <c r="K171" s="31">
        <v>0</v>
      </c>
      <c r="L171" s="117">
        <v>0</v>
      </c>
    </row>
    <row r="172" spans="1:12" x14ac:dyDescent="0.2">
      <c r="A172">
        <v>89</v>
      </c>
      <c r="B172" t="s">
        <v>1210</v>
      </c>
      <c r="C172" t="s">
        <v>991</v>
      </c>
      <c r="D172" s="115">
        <v>1354603</v>
      </c>
      <c r="E172" s="31">
        <v>13</v>
      </c>
      <c r="F172" s="31">
        <v>3</v>
      </c>
      <c r="G172" s="117">
        <v>0.23076923076923078</v>
      </c>
      <c r="H172">
        <v>1</v>
      </c>
      <c r="I172" s="117">
        <v>7.6923076923076927E-2</v>
      </c>
      <c r="J172" s="31">
        <v>0</v>
      </c>
      <c r="K172" s="31">
        <v>0</v>
      </c>
      <c r="L172" s="117">
        <v>0</v>
      </c>
    </row>
    <row r="173" spans="1:12" x14ac:dyDescent="0.2">
      <c r="A173">
        <v>148</v>
      </c>
      <c r="B173" t="s">
        <v>1089</v>
      </c>
      <c r="C173" t="s">
        <v>5</v>
      </c>
      <c r="D173" s="115">
        <v>903400</v>
      </c>
      <c r="E173" s="31">
        <v>4</v>
      </c>
      <c r="F173" s="31">
        <v>0</v>
      </c>
      <c r="G173" s="117">
        <v>0</v>
      </c>
      <c r="H173">
        <v>3</v>
      </c>
      <c r="I173" s="117">
        <v>0.75</v>
      </c>
      <c r="J173" s="31">
        <v>0</v>
      </c>
      <c r="K173" s="31">
        <v>0</v>
      </c>
      <c r="L173" s="117">
        <v>0</v>
      </c>
    </row>
    <row r="174" spans="1:12" x14ac:dyDescent="0.2">
      <c r="A174">
        <v>344</v>
      </c>
      <c r="B174" t="s">
        <v>109</v>
      </c>
      <c r="C174" t="s">
        <v>1036</v>
      </c>
      <c r="D174" s="115">
        <v>302400</v>
      </c>
      <c r="E174" s="31">
        <v>2</v>
      </c>
      <c r="F174" s="31">
        <v>1</v>
      </c>
      <c r="G174" s="117">
        <v>0.5</v>
      </c>
      <c r="H174">
        <v>0</v>
      </c>
      <c r="I174" s="117">
        <v>0</v>
      </c>
      <c r="J174" s="31">
        <v>0</v>
      </c>
      <c r="K174" s="31">
        <v>0</v>
      </c>
      <c r="L174" s="117">
        <v>0</v>
      </c>
    </row>
    <row r="175" spans="1:12" x14ac:dyDescent="0.2">
      <c r="A175">
        <v>91</v>
      </c>
      <c r="B175" t="s">
        <v>362</v>
      </c>
      <c r="C175" t="s">
        <v>2253</v>
      </c>
      <c r="D175" s="115">
        <v>1348000</v>
      </c>
      <c r="E175" s="31">
        <v>6</v>
      </c>
      <c r="F175" s="31">
        <v>4</v>
      </c>
      <c r="G175" s="117">
        <v>0.66666666666666663</v>
      </c>
      <c r="H175">
        <v>2</v>
      </c>
      <c r="I175" s="117">
        <v>0.33333333333333331</v>
      </c>
      <c r="J175" s="31">
        <v>0</v>
      </c>
      <c r="K175" s="31">
        <v>0</v>
      </c>
      <c r="L175" s="117">
        <v>0</v>
      </c>
    </row>
    <row r="176" spans="1:12" x14ac:dyDescent="0.2">
      <c r="A176">
        <v>420</v>
      </c>
      <c r="B176" t="s">
        <v>1211</v>
      </c>
      <c r="C176" t="s">
        <v>1843</v>
      </c>
      <c r="D176" s="115">
        <v>186000</v>
      </c>
      <c r="E176" s="31">
        <v>3</v>
      </c>
      <c r="F176" s="31">
        <v>0</v>
      </c>
      <c r="G176" s="117">
        <v>0</v>
      </c>
      <c r="H176">
        <v>3</v>
      </c>
      <c r="I176" s="117">
        <v>1</v>
      </c>
      <c r="J176" s="31">
        <v>0</v>
      </c>
      <c r="K176" s="31">
        <v>0</v>
      </c>
      <c r="L176" s="117">
        <v>0</v>
      </c>
    </row>
    <row r="177" spans="1:12" x14ac:dyDescent="0.2">
      <c r="A177">
        <v>476</v>
      </c>
      <c r="B177" t="s">
        <v>2613</v>
      </c>
      <c r="C177" t="s">
        <v>1889</v>
      </c>
      <c r="D177" s="115">
        <v>127500</v>
      </c>
      <c r="E177" s="31">
        <v>2</v>
      </c>
      <c r="F177" s="31">
        <v>2</v>
      </c>
      <c r="G177" s="117">
        <v>1</v>
      </c>
      <c r="H177">
        <v>2</v>
      </c>
      <c r="I177" s="117">
        <v>1</v>
      </c>
      <c r="J177" s="31">
        <v>0</v>
      </c>
      <c r="K177" s="31">
        <v>0</v>
      </c>
      <c r="L177" s="117">
        <v>0</v>
      </c>
    </row>
    <row r="178" spans="1:12" x14ac:dyDescent="0.2">
      <c r="A178">
        <v>524</v>
      </c>
      <c r="B178" t="s">
        <v>833</v>
      </c>
      <c r="C178" t="s">
        <v>1180</v>
      </c>
      <c r="D178" s="115">
        <v>50500</v>
      </c>
      <c r="E178" s="31">
        <v>1</v>
      </c>
      <c r="F178" s="31">
        <v>0</v>
      </c>
      <c r="G178" s="117">
        <v>0</v>
      </c>
      <c r="H178">
        <v>1</v>
      </c>
      <c r="I178" s="117">
        <v>1</v>
      </c>
      <c r="J178" s="31">
        <v>0</v>
      </c>
      <c r="K178" s="31">
        <v>0</v>
      </c>
      <c r="L178" s="117">
        <v>0</v>
      </c>
    </row>
    <row r="179" spans="1:12" x14ac:dyDescent="0.2">
      <c r="A179">
        <v>308</v>
      </c>
      <c r="B179" t="s">
        <v>1732</v>
      </c>
      <c r="C179" t="s">
        <v>1475</v>
      </c>
      <c r="D179" s="115">
        <v>381000</v>
      </c>
      <c r="E179" s="31">
        <v>3</v>
      </c>
      <c r="F179" s="31">
        <v>0</v>
      </c>
      <c r="G179" s="117">
        <v>0</v>
      </c>
      <c r="H179">
        <v>1</v>
      </c>
      <c r="I179" s="117">
        <v>0.33333333333333331</v>
      </c>
      <c r="J179" s="31">
        <v>1</v>
      </c>
      <c r="K179" s="31">
        <v>0</v>
      </c>
      <c r="L179" s="117">
        <v>0</v>
      </c>
    </row>
    <row r="180" spans="1:12" x14ac:dyDescent="0.2">
      <c r="A180">
        <v>40</v>
      </c>
      <c r="B180" t="s">
        <v>1213</v>
      </c>
      <c r="C180" t="s">
        <v>1842</v>
      </c>
      <c r="D180" s="115">
        <v>2309242</v>
      </c>
      <c r="E180" s="31">
        <v>12</v>
      </c>
      <c r="F180" s="31">
        <v>8</v>
      </c>
      <c r="G180" s="117">
        <v>0.66666666666666663</v>
      </c>
      <c r="H180">
        <v>5</v>
      </c>
      <c r="I180" s="117">
        <v>0.41666666666666669</v>
      </c>
      <c r="J180" s="31">
        <v>0</v>
      </c>
      <c r="K180" s="31">
        <v>0</v>
      </c>
      <c r="L180" s="117">
        <v>0</v>
      </c>
    </row>
    <row r="181" spans="1:12" x14ac:dyDescent="0.2">
      <c r="A181">
        <v>153</v>
      </c>
      <c r="B181" t="s">
        <v>1718</v>
      </c>
      <c r="C181" t="s">
        <v>1099</v>
      </c>
      <c r="D181" s="115">
        <v>870100</v>
      </c>
      <c r="E181" s="31">
        <v>5</v>
      </c>
      <c r="F181" s="31">
        <v>2</v>
      </c>
      <c r="G181" s="117">
        <v>0.4</v>
      </c>
      <c r="H181">
        <v>2</v>
      </c>
      <c r="I181" s="117">
        <v>0.4</v>
      </c>
      <c r="J181" s="31">
        <v>0</v>
      </c>
      <c r="K181" s="31">
        <v>0</v>
      </c>
      <c r="L181" s="117">
        <v>0</v>
      </c>
    </row>
    <row r="182" spans="1:12" x14ac:dyDescent="0.2">
      <c r="A182">
        <v>214</v>
      </c>
      <c r="B182" t="s">
        <v>1643</v>
      </c>
      <c r="C182" t="s">
        <v>1099</v>
      </c>
      <c r="D182" s="115">
        <v>605000</v>
      </c>
      <c r="E182" s="31">
        <v>2</v>
      </c>
      <c r="F182" s="31">
        <v>1</v>
      </c>
      <c r="G182" s="117">
        <v>0.5</v>
      </c>
      <c r="H182">
        <v>2</v>
      </c>
      <c r="I182" s="117">
        <v>1</v>
      </c>
      <c r="J182" s="31">
        <v>0</v>
      </c>
      <c r="K182" s="31">
        <v>0</v>
      </c>
      <c r="L182" s="117">
        <v>0</v>
      </c>
    </row>
    <row r="183" spans="1:12" x14ac:dyDescent="0.2">
      <c r="A183">
        <v>387</v>
      </c>
      <c r="B183" t="s">
        <v>1214</v>
      </c>
      <c r="C183" t="s">
        <v>1036</v>
      </c>
      <c r="D183" s="115">
        <v>218000</v>
      </c>
      <c r="E183" s="31">
        <v>1</v>
      </c>
      <c r="F183" s="31">
        <v>0</v>
      </c>
      <c r="G183" s="117">
        <v>0</v>
      </c>
      <c r="H183">
        <v>0</v>
      </c>
      <c r="I183" s="117">
        <v>0</v>
      </c>
      <c r="J183" s="31">
        <v>0</v>
      </c>
      <c r="K183" s="31">
        <v>0</v>
      </c>
      <c r="L183" s="117">
        <v>0</v>
      </c>
    </row>
    <row r="184" spans="1:12" x14ac:dyDescent="0.2">
      <c r="A184">
        <v>221</v>
      </c>
      <c r="B184" t="s">
        <v>663</v>
      </c>
      <c r="C184" t="s">
        <v>1840</v>
      </c>
      <c r="D184" s="115">
        <v>592000</v>
      </c>
      <c r="E184" s="31">
        <v>3</v>
      </c>
      <c r="F184" s="31">
        <v>2</v>
      </c>
      <c r="G184" s="117">
        <v>0.66666666666666663</v>
      </c>
      <c r="H184">
        <v>2</v>
      </c>
      <c r="I184" s="117">
        <v>0.66666666666666663</v>
      </c>
      <c r="J184" s="31">
        <v>0</v>
      </c>
      <c r="K184" s="31">
        <v>0</v>
      </c>
      <c r="L184" s="117">
        <v>0</v>
      </c>
    </row>
    <row r="185" spans="1:12" x14ac:dyDescent="0.2">
      <c r="A185">
        <v>14</v>
      </c>
      <c r="B185" t="s">
        <v>764</v>
      </c>
      <c r="C185" t="s">
        <v>1842</v>
      </c>
      <c r="D185" s="115">
        <v>4335200</v>
      </c>
      <c r="E185" s="31">
        <v>14</v>
      </c>
      <c r="F185" s="31">
        <v>8</v>
      </c>
      <c r="G185" s="117">
        <v>0.5714285714285714</v>
      </c>
      <c r="H185">
        <v>7</v>
      </c>
      <c r="I185" s="117">
        <v>0.5</v>
      </c>
      <c r="J185" s="31">
        <v>0</v>
      </c>
      <c r="K185" s="31">
        <v>0</v>
      </c>
      <c r="L185" s="117">
        <v>0</v>
      </c>
    </row>
    <row r="186" spans="1:12" x14ac:dyDescent="0.2">
      <c r="A186">
        <v>111</v>
      </c>
      <c r="B186" t="s">
        <v>1530</v>
      </c>
      <c r="C186" t="s">
        <v>5</v>
      </c>
      <c r="D186" s="115">
        <v>1130900</v>
      </c>
      <c r="E186" s="31">
        <v>3</v>
      </c>
      <c r="F186" s="31">
        <v>1</v>
      </c>
      <c r="G186" s="117">
        <v>0.33333333333333331</v>
      </c>
      <c r="H186">
        <v>3</v>
      </c>
      <c r="I186" s="117">
        <v>1</v>
      </c>
      <c r="J186" s="31">
        <v>0</v>
      </c>
      <c r="K186" s="31">
        <v>0</v>
      </c>
      <c r="L186" s="117">
        <v>0</v>
      </c>
    </row>
    <row r="187" spans="1:12" x14ac:dyDescent="0.2">
      <c r="A187">
        <v>121</v>
      </c>
      <c r="B187" t="s">
        <v>3250</v>
      </c>
      <c r="C187" t="s">
        <v>1535</v>
      </c>
      <c r="D187" s="115">
        <v>1100000</v>
      </c>
      <c r="E187" s="31">
        <v>1</v>
      </c>
      <c r="F187" s="31">
        <v>0</v>
      </c>
      <c r="G187" s="117">
        <v>0</v>
      </c>
      <c r="H187">
        <v>0</v>
      </c>
      <c r="I187" s="117">
        <v>0</v>
      </c>
      <c r="J187" s="31">
        <v>0</v>
      </c>
      <c r="K187" s="31">
        <v>0</v>
      </c>
      <c r="L187" s="117">
        <v>0</v>
      </c>
    </row>
    <row r="188" spans="1:12" x14ac:dyDescent="0.2">
      <c r="A188">
        <v>417</v>
      </c>
      <c r="B188" t="s">
        <v>66</v>
      </c>
      <c r="C188" t="s">
        <v>1036</v>
      </c>
      <c r="D188" s="115">
        <v>188000</v>
      </c>
      <c r="E188" s="31">
        <v>2</v>
      </c>
      <c r="F188" s="31">
        <v>0</v>
      </c>
      <c r="G188" s="117">
        <v>0</v>
      </c>
      <c r="H188">
        <v>0</v>
      </c>
      <c r="I188" s="117">
        <v>0</v>
      </c>
      <c r="J188" s="31">
        <v>0</v>
      </c>
      <c r="K188" s="31">
        <v>0</v>
      </c>
      <c r="L188" s="117">
        <v>0</v>
      </c>
    </row>
    <row r="189" spans="1:12" x14ac:dyDescent="0.2">
      <c r="A189">
        <v>44</v>
      </c>
      <c r="B189" t="s">
        <v>1883</v>
      </c>
      <c r="C189" t="s">
        <v>1475</v>
      </c>
      <c r="D189" s="115">
        <v>2157500</v>
      </c>
      <c r="E189" s="31">
        <v>12</v>
      </c>
      <c r="F189" s="31">
        <v>1</v>
      </c>
      <c r="G189" s="117">
        <v>8.3333333333333329E-2</v>
      </c>
      <c r="H189">
        <v>8</v>
      </c>
      <c r="I189" s="117">
        <v>0.66666666666666663</v>
      </c>
      <c r="J189" s="31">
        <v>2</v>
      </c>
      <c r="K189" s="31">
        <v>0</v>
      </c>
      <c r="L189" s="117">
        <v>0</v>
      </c>
    </row>
    <row r="190" spans="1:12" x14ac:dyDescent="0.2">
      <c r="A190">
        <v>100</v>
      </c>
      <c r="B190" t="s">
        <v>357</v>
      </c>
      <c r="C190" t="s">
        <v>1099</v>
      </c>
      <c r="D190" s="115">
        <v>1250900</v>
      </c>
      <c r="E190" s="31">
        <v>12</v>
      </c>
      <c r="F190" s="31">
        <v>2</v>
      </c>
      <c r="G190" s="117">
        <v>0.16666666666666666</v>
      </c>
      <c r="H190">
        <v>5</v>
      </c>
      <c r="I190" s="117">
        <v>0.41666666666666669</v>
      </c>
      <c r="J190" s="31">
        <v>1</v>
      </c>
      <c r="K190" s="31">
        <v>0</v>
      </c>
      <c r="L190" s="117">
        <v>0</v>
      </c>
    </row>
    <row r="191" spans="1:12" x14ac:dyDescent="0.2">
      <c r="A191">
        <v>490</v>
      </c>
      <c r="B191" t="s">
        <v>891</v>
      </c>
      <c r="C191" t="s">
        <v>2063</v>
      </c>
      <c r="D191" s="115">
        <v>115000</v>
      </c>
      <c r="E191" s="31">
        <v>1</v>
      </c>
      <c r="F191" s="31">
        <v>0</v>
      </c>
      <c r="G191" s="117">
        <v>0</v>
      </c>
      <c r="H191">
        <v>0</v>
      </c>
      <c r="I191" s="117">
        <v>0</v>
      </c>
      <c r="J191" s="31">
        <v>0</v>
      </c>
      <c r="K191" s="31">
        <v>0</v>
      </c>
      <c r="L191" s="117">
        <v>0</v>
      </c>
    </row>
    <row r="192" spans="1:12" x14ac:dyDescent="0.2">
      <c r="A192">
        <v>368</v>
      </c>
      <c r="B192" t="s">
        <v>223</v>
      </c>
      <c r="C192" t="s">
        <v>1842</v>
      </c>
      <c r="D192" s="115">
        <v>247500</v>
      </c>
      <c r="E192" s="31">
        <v>1</v>
      </c>
      <c r="F192" s="31">
        <v>0</v>
      </c>
      <c r="G192" s="117">
        <v>0</v>
      </c>
      <c r="H192">
        <v>1</v>
      </c>
      <c r="I192" s="117">
        <v>1</v>
      </c>
      <c r="J192" s="31">
        <v>0</v>
      </c>
      <c r="K192" s="31">
        <v>0</v>
      </c>
      <c r="L192" s="117">
        <v>0</v>
      </c>
    </row>
    <row r="193" spans="1:12" x14ac:dyDescent="0.2">
      <c r="A193">
        <v>300</v>
      </c>
      <c r="B193" t="s">
        <v>2068</v>
      </c>
      <c r="C193" t="s">
        <v>1984</v>
      </c>
      <c r="D193" s="115">
        <v>397400</v>
      </c>
      <c r="E193" s="31">
        <v>3</v>
      </c>
      <c r="F193" s="31">
        <v>0</v>
      </c>
      <c r="G193" s="117">
        <v>0</v>
      </c>
      <c r="H193">
        <v>0</v>
      </c>
      <c r="I193" s="117">
        <v>0</v>
      </c>
      <c r="J193" s="31">
        <v>0</v>
      </c>
      <c r="K193" s="31">
        <v>0</v>
      </c>
      <c r="L193" s="117">
        <v>0</v>
      </c>
    </row>
    <row r="194" spans="1:12" x14ac:dyDescent="0.2">
      <c r="A194">
        <v>488</v>
      </c>
      <c r="B194" t="s">
        <v>2067</v>
      </c>
      <c r="C194" t="s">
        <v>1907</v>
      </c>
      <c r="D194" s="115">
        <v>118250</v>
      </c>
      <c r="E194" s="31">
        <v>1</v>
      </c>
      <c r="F194" s="31">
        <v>0</v>
      </c>
      <c r="G194" s="117">
        <v>0</v>
      </c>
      <c r="H194">
        <v>1</v>
      </c>
      <c r="I194" s="117">
        <v>1</v>
      </c>
      <c r="J194" s="31">
        <v>0</v>
      </c>
      <c r="K194" s="31">
        <v>0</v>
      </c>
      <c r="L194" s="117">
        <v>0</v>
      </c>
    </row>
    <row r="195" spans="1:12" x14ac:dyDescent="0.2">
      <c r="A195">
        <v>3</v>
      </c>
      <c r="B195" t="s">
        <v>908</v>
      </c>
      <c r="C195" t="s">
        <v>5</v>
      </c>
      <c r="D195" s="115">
        <v>8347800</v>
      </c>
      <c r="E195" s="31">
        <v>26</v>
      </c>
      <c r="F195" s="31">
        <v>20</v>
      </c>
      <c r="G195" s="117">
        <v>0.76923076923076927</v>
      </c>
      <c r="H195">
        <v>11</v>
      </c>
      <c r="I195" s="117">
        <v>0.42307692307692307</v>
      </c>
      <c r="J195" s="31">
        <v>5</v>
      </c>
      <c r="K195" s="31">
        <v>4</v>
      </c>
      <c r="L195" s="117">
        <v>0.8</v>
      </c>
    </row>
    <row r="196" spans="1:12" x14ac:dyDescent="0.2">
      <c r="A196">
        <v>293</v>
      </c>
      <c r="B196" t="s">
        <v>555</v>
      </c>
      <c r="C196" t="s">
        <v>1535</v>
      </c>
      <c r="D196" s="115">
        <v>406500</v>
      </c>
      <c r="E196" s="31">
        <v>2</v>
      </c>
      <c r="F196" s="31">
        <v>1</v>
      </c>
      <c r="G196" s="117">
        <v>0.5</v>
      </c>
      <c r="H196">
        <v>2</v>
      </c>
      <c r="I196" s="117">
        <v>1</v>
      </c>
      <c r="J196" s="31">
        <v>0</v>
      </c>
      <c r="K196" s="31">
        <v>0</v>
      </c>
      <c r="L196" s="117">
        <v>0</v>
      </c>
    </row>
    <row r="197" spans="1:12" x14ac:dyDescent="0.2">
      <c r="A197">
        <v>415</v>
      </c>
      <c r="B197" t="s">
        <v>1085</v>
      </c>
      <c r="C197" t="s">
        <v>5</v>
      </c>
      <c r="D197" s="115">
        <v>190000</v>
      </c>
      <c r="E197" s="31">
        <v>1</v>
      </c>
      <c r="F197" s="31">
        <v>1</v>
      </c>
      <c r="G197" s="117">
        <v>1</v>
      </c>
      <c r="H197">
        <v>1</v>
      </c>
      <c r="I197" s="117">
        <v>1</v>
      </c>
      <c r="J197" s="31">
        <v>0</v>
      </c>
      <c r="K197" s="31">
        <v>0</v>
      </c>
      <c r="L197" s="117">
        <v>0</v>
      </c>
    </row>
    <row r="198" spans="1:12" x14ac:dyDescent="0.2">
      <c r="A198">
        <v>146</v>
      </c>
      <c r="B198" t="s">
        <v>1647</v>
      </c>
      <c r="C198" t="s">
        <v>5</v>
      </c>
      <c r="D198" s="115">
        <v>921633</v>
      </c>
      <c r="E198" s="31">
        <v>4</v>
      </c>
      <c r="F198" s="31">
        <v>1</v>
      </c>
      <c r="G198" s="117">
        <v>0.25</v>
      </c>
      <c r="H198">
        <v>3</v>
      </c>
      <c r="I198" s="117">
        <v>0.75</v>
      </c>
      <c r="J198" s="31">
        <v>0</v>
      </c>
      <c r="K198" s="31">
        <v>0</v>
      </c>
      <c r="L198" s="117">
        <v>0</v>
      </c>
    </row>
    <row r="199" spans="1:12" x14ac:dyDescent="0.2">
      <c r="A199">
        <v>465</v>
      </c>
      <c r="B199" t="s">
        <v>3355</v>
      </c>
      <c r="C199" t="s">
        <v>2054</v>
      </c>
      <c r="D199" s="115">
        <v>135000</v>
      </c>
      <c r="E199" s="31">
        <v>1</v>
      </c>
      <c r="F199" s="31">
        <v>0</v>
      </c>
      <c r="G199" s="117">
        <v>0</v>
      </c>
      <c r="H199">
        <v>0</v>
      </c>
      <c r="I199" s="117">
        <v>0</v>
      </c>
      <c r="J199" s="31">
        <v>0</v>
      </c>
      <c r="K199" s="31">
        <v>0</v>
      </c>
      <c r="L199" s="117">
        <v>0</v>
      </c>
    </row>
    <row r="200" spans="1:12" x14ac:dyDescent="0.2">
      <c r="A200">
        <v>65</v>
      </c>
      <c r="B200" t="s">
        <v>2065</v>
      </c>
      <c r="C200" t="s">
        <v>5</v>
      </c>
      <c r="D200" s="115">
        <v>1669800</v>
      </c>
      <c r="E200" s="31">
        <v>9</v>
      </c>
      <c r="F200" s="31">
        <v>2</v>
      </c>
      <c r="G200" s="117">
        <v>0.22222222222222221</v>
      </c>
      <c r="H200">
        <v>5</v>
      </c>
      <c r="I200" s="117">
        <v>0.55555555555555558</v>
      </c>
      <c r="J200" s="31">
        <v>0</v>
      </c>
      <c r="K200" s="31">
        <v>0</v>
      </c>
      <c r="L200" s="117">
        <v>0</v>
      </c>
    </row>
    <row r="201" spans="1:12" x14ac:dyDescent="0.2">
      <c r="A201">
        <v>337</v>
      </c>
      <c r="B201" t="s">
        <v>1181</v>
      </c>
      <c r="C201" t="s">
        <v>5</v>
      </c>
      <c r="D201" s="115">
        <v>315900</v>
      </c>
      <c r="E201" s="31">
        <v>2</v>
      </c>
      <c r="F201" s="31">
        <v>0</v>
      </c>
      <c r="G201" s="117">
        <v>0</v>
      </c>
      <c r="H201">
        <v>2</v>
      </c>
      <c r="I201" s="117">
        <v>1</v>
      </c>
      <c r="J201" s="31">
        <v>0</v>
      </c>
      <c r="K201" s="31">
        <v>0</v>
      </c>
      <c r="L201" s="117">
        <v>0</v>
      </c>
    </row>
    <row r="202" spans="1:12" x14ac:dyDescent="0.2">
      <c r="A202">
        <v>341</v>
      </c>
      <c r="B202" t="s">
        <v>399</v>
      </c>
      <c r="C202" t="s">
        <v>1867</v>
      </c>
      <c r="D202" s="115">
        <v>305000</v>
      </c>
      <c r="E202" s="31">
        <v>1</v>
      </c>
      <c r="F202" s="31">
        <v>0</v>
      </c>
      <c r="G202" s="117">
        <v>0</v>
      </c>
      <c r="H202">
        <v>0</v>
      </c>
      <c r="I202" s="117">
        <v>0</v>
      </c>
      <c r="J202" s="31">
        <v>0</v>
      </c>
      <c r="K202" s="31">
        <v>0</v>
      </c>
      <c r="L202" s="117">
        <v>0</v>
      </c>
    </row>
    <row r="203" spans="1:12" x14ac:dyDescent="0.2">
      <c r="A203">
        <v>271</v>
      </c>
      <c r="B203" t="s">
        <v>800</v>
      </c>
      <c r="C203" t="s">
        <v>1286</v>
      </c>
      <c r="D203" s="115">
        <v>445000</v>
      </c>
      <c r="E203" s="31">
        <v>3</v>
      </c>
      <c r="F203" s="31">
        <v>0</v>
      </c>
      <c r="G203" s="117">
        <v>0</v>
      </c>
      <c r="H203">
        <v>3</v>
      </c>
      <c r="I203" s="117">
        <v>1</v>
      </c>
      <c r="J203" s="31">
        <v>1</v>
      </c>
      <c r="K203" s="31">
        <v>0</v>
      </c>
      <c r="L203" s="117">
        <v>0</v>
      </c>
    </row>
    <row r="204" spans="1:12" x14ac:dyDescent="0.2">
      <c r="A204">
        <v>257</v>
      </c>
      <c r="B204" t="s">
        <v>198</v>
      </c>
      <c r="C204" t="s">
        <v>285</v>
      </c>
      <c r="D204" s="115">
        <v>490800</v>
      </c>
      <c r="E204" s="31">
        <v>7</v>
      </c>
      <c r="F204" s="31">
        <v>1</v>
      </c>
      <c r="G204" s="117">
        <v>0.14285714285714285</v>
      </c>
      <c r="H204">
        <v>0</v>
      </c>
      <c r="I204" s="117">
        <v>0</v>
      </c>
      <c r="J204" s="31">
        <v>0</v>
      </c>
      <c r="K204" s="31">
        <v>0</v>
      </c>
      <c r="L204" s="117">
        <v>0</v>
      </c>
    </row>
    <row r="205" spans="1:12" x14ac:dyDescent="0.2">
      <c r="A205">
        <v>200</v>
      </c>
      <c r="B205" t="s">
        <v>717</v>
      </c>
      <c r="C205" t="s">
        <v>231</v>
      </c>
      <c r="D205" s="115">
        <v>642000</v>
      </c>
      <c r="E205" s="31">
        <v>3</v>
      </c>
      <c r="F205" s="31">
        <v>0</v>
      </c>
      <c r="G205" s="117">
        <v>0</v>
      </c>
      <c r="H205">
        <v>0</v>
      </c>
      <c r="I205" s="117">
        <v>0</v>
      </c>
      <c r="J205" s="31">
        <v>0</v>
      </c>
      <c r="K205" s="31">
        <v>0</v>
      </c>
      <c r="L205" s="117">
        <v>0</v>
      </c>
    </row>
    <row r="206" spans="1:12" x14ac:dyDescent="0.2">
      <c r="A206">
        <v>525</v>
      </c>
      <c r="B206" t="s">
        <v>1531</v>
      </c>
      <c r="C206" t="s">
        <v>1707</v>
      </c>
      <c r="D206" s="115">
        <v>50000</v>
      </c>
      <c r="E206" s="31">
        <v>1</v>
      </c>
      <c r="F206" s="31">
        <v>0</v>
      </c>
      <c r="G206" s="117">
        <v>0</v>
      </c>
      <c r="H206">
        <v>0</v>
      </c>
      <c r="I206" s="117">
        <v>0</v>
      </c>
      <c r="J206" s="31">
        <v>0</v>
      </c>
      <c r="K206" s="31">
        <v>0</v>
      </c>
      <c r="L206" s="117">
        <v>0</v>
      </c>
    </row>
    <row r="207" spans="1:12" x14ac:dyDescent="0.2">
      <c r="A207">
        <v>59</v>
      </c>
      <c r="B207" t="s">
        <v>199</v>
      </c>
      <c r="C207" t="s">
        <v>1840</v>
      </c>
      <c r="D207" s="115">
        <v>1798149</v>
      </c>
      <c r="E207" s="31">
        <v>10</v>
      </c>
      <c r="F207" s="31">
        <v>3</v>
      </c>
      <c r="G207" s="117">
        <v>0.3</v>
      </c>
      <c r="H207">
        <v>5</v>
      </c>
      <c r="I207" s="117">
        <v>0.5</v>
      </c>
      <c r="J207" s="31">
        <v>0</v>
      </c>
      <c r="K207" s="31">
        <v>0</v>
      </c>
      <c r="L207" s="117">
        <v>0</v>
      </c>
    </row>
    <row r="208" spans="1:12" x14ac:dyDescent="0.2">
      <c r="A208">
        <v>482</v>
      </c>
      <c r="B208" t="s">
        <v>834</v>
      </c>
      <c r="C208" t="s">
        <v>1036</v>
      </c>
      <c r="D208" s="115">
        <v>122500</v>
      </c>
      <c r="E208" s="31">
        <v>1</v>
      </c>
      <c r="F208" s="31">
        <v>0</v>
      </c>
      <c r="G208" s="117">
        <v>0</v>
      </c>
      <c r="H208">
        <v>0</v>
      </c>
      <c r="I208" s="117">
        <v>0</v>
      </c>
      <c r="J208" s="31">
        <v>0</v>
      </c>
      <c r="K208" s="31">
        <v>0</v>
      </c>
      <c r="L208" s="117">
        <v>0</v>
      </c>
    </row>
    <row r="209" spans="1:12" x14ac:dyDescent="0.2">
      <c r="A209">
        <v>10</v>
      </c>
      <c r="B209" t="s">
        <v>1298</v>
      </c>
      <c r="C209" t="s">
        <v>1036</v>
      </c>
      <c r="D209" s="115">
        <v>5134652</v>
      </c>
      <c r="E209" s="31">
        <v>23</v>
      </c>
      <c r="F209" s="31">
        <v>2</v>
      </c>
      <c r="G209" s="117">
        <v>8.6956521739130432E-2</v>
      </c>
      <c r="H209">
        <v>4</v>
      </c>
      <c r="I209" s="117">
        <v>0.17391304347826086</v>
      </c>
      <c r="J209" s="31">
        <v>2</v>
      </c>
      <c r="K209" s="31">
        <v>0</v>
      </c>
      <c r="L209" s="117">
        <v>0</v>
      </c>
    </row>
    <row r="210" spans="1:12" x14ac:dyDescent="0.2">
      <c r="A210">
        <v>229</v>
      </c>
      <c r="B210" t="s">
        <v>3119</v>
      </c>
      <c r="C210" t="s">
        <v>3120</v>
      </c>
      <c r="D210" s="115">
        <v>559800</v>
      </c>
      <c r="E210" s="31">
        <v>3</v>
      </c>
      <c r="F210" s="31">
        <v>0</v>
      </c>
      <c r="G210" s="117">
        <v>0</v>
      </c>
      <c r="H210">
        <v>0</v>
      </c>
      <c r="I210" s="117">
        <v>0</v>
      </c>
      <c r="J210" s="31">
        <v>0</v>
      </c>
      <c r="K210" s="31">
        <v>0</v>
      </c>
      <c r="L210" s="117">
        <v>0</v>
      </c>
    </row>
    <row r="211" spans="1:12" x14ac:dyDescent="0.2">
      <c r="A211">
        <v>249</v>
      </c>
      <c r="B211" t="s">
        <v>1929</v>
      </c>
      <c r="C211" t="s">
        <v>1547</v>
      </c>
      <c r="D211" s="115">
        <v>506800</v>
      </c>
      <c r="E211" s="31">
        <v>3</v>
      </c>
      <c r="F211" s="31">
        <v>0</v>
      </c>
      <c r="G211" s="117">
        <v>0</v>
      </c>
      <c r="H211">
        <v>3</v>
      </c>
      <c r="I211" s="117">
        <v>1</v>
      </c>
      <c r="J211" s="31">
        <v>0</v>
      </c>
      <c r="K211" s="31">
        <v>0</v>
      </c>
      <c r="L211" s="117">
        <v>0</v>
      </c>
    </row>
    <row r="212" spans="1:12" x14ac:dyDescent="0.2">
      <c r="A212">
        <v>511</v>
      </c>
      <c r="B212" t="s">
        <v>2748</v>
      </c>
      <c r="C212">
        <v>0</v>
      </c>
      <c r="D212" s="115">
        <v>84000</v>
      </c>
      <c r="E212" s="31">
        <v>1</v>
      </c>
      <c r="F212" s="31">
        <v>0</v>
      </c>
      <c r="G212" s="117">
        <v>0</v>
      </c>
      <c r="H212">
        <v>1</v>
      </c>
      <c r="I212" s="117">
        <v>1</v>
      </c>
      <c r="J212" s="31">
        <v>0</v>
      </c>
      <c r="K212" s="31">
        <v>0</v>
      </c>
      <c r="L212" s="117">
        <v>0</v>
      </c>
    </row>
    <row r="213" spans="1:12" x14ac:dyDescent="0.2">
      <c r="A213">
        <v>241</v>
      </c>
      <c r="B213" t="s">
        <v>1945</v>
      </c>
      <c r="C213" t="s">
        <v>839</v>
      </c>
      <c r="D213" s="115">
        <v>526900</v>
      </c>
      <c r="E213" s="31">
        <v>3</v>
      </c>
      <c r="F213" s="31">
        <v>0</v>
      </c>
      <c r="G213" s="117">
        <v>0</v>
      </c>
      <c r="H213">
        <v>1</v>
      </c>
      <c r="I213" s="117">
        <v>0.33333333333333331</v>
      </c>
      <c r="J213" s="31">
        <v>1</v>
      </c>
      <c r="K213" s="31">
        <v>0</v>
      </c>
      <c r="L213" s="117">
        <v>0</v>
      </c>
    </row>
    <row r="214" spans="1:12" x14ac:dyDescent="0.2">
      <c r="A214">
        <v>272</v>
      </c>
      <c r="B214" t="s">
        <v>2004</v>
      </c>
      <c r="C214" t="s">
        <v>1260</v>
      </c>
      <c r="D214" s="115">
        <v>444500</v>
      </c>
      <c r="E214" s="31">
        <v>2</v>
      </c>
      <c r="F214" s="31">
        <v>0</v>
      </c>
      <c r="G214" s="117">
        <v>0</v>
      </c>
      <c r="H214">
        <v>0</v>
      </c>
      <c r="I214" s="117">
        <v>0</v>
      </c>
      <c r="J214" s="31">
        <v>0</v>
      </c>
      <c r="K214" s="31">
        <v>0</v>
      </c>
      <c r="L214" s="117">
        <v>0</v>
      </c>
    </row>
    <row r="215" spans="1:12" x14ac:dyDescent="0.2">
      <c r="A215">
        <v>290</v>
      </c>
      <c r="B215" t="s">
        <v>824</v>
      </c>
      <c r="C215" t="s">
        <v>1036</v>
      </c>
      <c r="D215" s="115">
        <v>410200</v>
      </c>
      <c r="E215" s="31">
        <v>2</v>
      </c>
      <c r="F215" s="31">
        <v>1</v>
      </c>
      <c r="G215" s="117">
        <v>0.5</v>
      </c>
      <c r="H215">
        <v>1</v>
      </c>
      <c r="I215" s="117">
        <v>0.5</v>
      </c>
      <c r="J215" s="31">
        <v>0</v>
      </c>
      <c r="K215" s="31">
        <v>0</v>
      </c>
      <c r="L215" s="117">
        <v>0</v>
      </c>
    </row>
    <row r="216" spans="1:12" x14ac:dyDescent="0.2">
      <c r="A216">
        <v>75</v>
      </c>
      <c r="B216" t="s">
        <v>1631</v>
      </c>
      <c r="C216" t="s">
        <v>1036</v>
      </c>
      <c r="D216" s="115">
        <v>1503000</v>
      </c>
      <c r="E216" s="31">
        <v>4</v>
      </c>
      <c r="F216" s="31">
        <v>0</v>
      </c>
      <c r="G216" s="117">
        <v>0</v>
      </c>
      <c r="H216">
        <v>3</v>
      </c>
      <c r="I216" s="117">
        <v>0.75</v>
      </c>
      <c r="J216" s="31">
        <v>0</v>
      </c>
      <c r="K216" s="31">
        <v>0</v>
      </c>
      <c r="L216" s="117">
        <v>0</v>
      </c>
    </row>
    <row r="217" spans="1:12" x14ac:dyDescent="0.2">
      <c r="A217">
        <v>54</v>
      </c>
      <c r="B217" t="s">
        <v>1246</v>
      </c>
      <c r="C217" t="s">
        <v>1535</v>
      </c>
      <c r="D217" s="115">
        <v>1956800</v>
      </c>
      <c r="E217" s="31">
        <v>8</v>
      </c>
      <c r="F217" s="31">
        <v>7</v>
      </c>
      <c r="G217" s="117">
        <v>0.875</v>
      </c>
      <c r="H217">
        <v>6</v>
      </c>
      <c r="I217" s="117">
        <v>0.75</v>
      </c>
      <c r="J217" s="31">
        <v>0</v>
      </c>
      <c r="K217" s="31">
        <v>0</v>
      </c>
      <c r="L217" s="117">
        <v>0</v>
      </c>
    </row>
    <row r="218" spans="1:12" x14ac:dyDescent="0.2">
      <c r="A218">
        <v>462</v>
      </c>
      <c r="B218" t="s">
        <v>200</v>
      </c>
      <c r="C218" t="s">
        <v>282</v>
      </c>
      <c r="D218" s="115">
        <v>136000</v>
      </c>
      <c r="E218" s="31">
        <v>1</v>
      </c>
      <c r="F218" s="31">
        <v>0</v>
      </c>
      <c r="G218" s="117">
        <v>0</v>
      </c>
      <c r="H218">
        <v>0</v>
      </c>
      <c r="I218" s="117">
        <v>0</v>
      </c>
      <c r="J218" s="31">
        <v>0</v>
      </c>
      <c r="K218" s="31">
        <v>0</v>
      </c>
      <c r="L218" s="117">
        <v>0</v>
      </c>
    </row>
    <row r="219" spans="1:12" x14ac:dyDescent="0.2">
      <c r="A219">
        <v>325</v>
      </c>
      <c r="B219" t="s">
        <v>3076</v>
      </c>
      <c r="C219" t="s">
        <v>1099</v>
      </c>
      <c r="D219" s="115">
        <v>344800</v>
      </c>
      <c r="E219" s="31">
        <v>2</v>
      </c>
      <c r="F219" s="31">
        <v>0</v>
      </c>
      <c r="G219" s="117">
        <v>0</v>
      </c>
      <c r="H219">
        <v>0</v>
      </c>
      <c r="I219" s="117">
        <v>0</v>
      </c>
      <c r="J219" s="31">
        <v>0</v>
      </c>
      <c r="K219" s="31">
        <v>0</v>
      </c>
      <c r="L219" s="117">
        <v>0</v>
      </c>
    </row>
    <row r="220" spans="1:12" x14ac:dyDescent="0.2">
      <c r="A220">
        <v>30</v>
      </c>
      <c r="B220" t="s">
        <v>2066</v>
      </c>
      <c r="C220" t="s">
        <v>1842</v>
      </c>
      <c r="D220" s="115">
        <v>2870550</v>
      </c>
      <c r="E220" s="31">
        <v>15</v>
      </c>
      <c r="F220" s="31">
        <v>12</v>
      </c>
      <c r="G220" s="117">
        <v>0.8</v>
      </c>
      <c r="H220">
        <v>13</v>
      </c>
      <c r="I220" s="117">
        <v>0.8666666666666667</v>
      </c>
      <c r="J220" s="31">
        <v>1</v>
      </c>
      <c r="K220" s="31">
        <v>1</v>
      </c>
      <c r="L220" s="117">
        <v>1</v>
      </c>
    </row>
    <row r="221" spans="1:12" x14ac:dyDescent="0.2">
      <c r="A221">
        <v>503</v>
      </c>
      <c r="B221" t="s">
        <v>1721</v>
      </c>
      <c r="C221" t="s">
        <v>5</v>
      </c>
      <c r="D221" s="115">
        <v>96000</v>
      </c>
      <c r="E221" s="31">
        <v>1</v>
      </c>
      <c r="F221" s="31">
        <v>0</v>
      </c>
      <c r="G221" s="117">
        <v>0</v>
      </c>
      <c r="H221">
        <v>1</v>
      </c>
      <c r="I221" s="117">
        <v>1</v>
      </c>
      <c r="J221" s="31">
        <v>1</v>
      </c>
      <c r="K221" s="31">
        <v>0</v>
      </c>
      <c r="L221" s="117">
        <v>0</v>
      </c>
    </row>
    <row r="222" spans="1:12" x14ac:dyDescent="0.2">
      <c r="A222">
        <v>5</v>
      </c>
      <c r="B222" t="s">
        <v>1906</v>
      </c>
      <c r="C222" t="s">
        <v>1099</v>
      </c>
      <c r="D222" s="115">
        <v>7140350</v>
      </c>
      <c r="E222" s="31">
        <v>29</v>
      </c>
      <c r="F222" s="31">
        <v>6</v>
      </c>
      <c r="G222" s="117">
        <v>0.20689655172413793</v>
      </c>
      <c r="H222">
        <v>5</v>
      </c>
      <c r="I222" s="117">
        <v>0.17241379310344829</v>
      </c>
      <c r="J222" s="31">
        <v>3</v>
      </c>
      <c r="K222" s="31">
        <v>0</v>
      </c>
      <c r="L222" s="117">
        <v>0</v>
      </c>
    </row>
    <row r="223" spans="1:12" x14ac:dyDescent="0.2">
      <c r="A223">
        <v>53</v>
      </c>
      <c r="B223" t="s">
        <v>1848</v>
      </c>
      <c r="C223" t="s">
        <v>1036</v>
      </c>
      <c r="D223" s="115">
        <v>1977700</v>
      </c>
      <c r="E223" s="31">
        <v>12</v>
      </c>
      <c r="F223" s="31">
        <v>0</v>
      </c>
      <c r="G223" s="117">
        <v>0</v>
      </c>
      <c r="H223">
        <v>8</v>
      </c>
      <c r="I223" s="117">
        <v>0.66666666666666663</v>
      </c>
      <c r="J223" s="31">
        <v>1</v>
      </c>
      <c r="K223" s="31">
        <v>0</v>
      </c>
      <c r="L223" s="117">
        <v>0</v>
      </c>
    </row>
    <row r="224" spans="1:12" x14ac:dyDescent="0.2">
      <c r="A224">
        <v>418</v>
      </c>
      <c r="B224" t="s">
        <v>1838</v>
      </c>
      <c r="C224" t="s">
        <v>1099</v>
      </c>
      <c r="D224" s="115">
        <v>187500</v>
      </c>
      <c r="E224" s="31">
        <v>1</v>
      </c>
      <c r="F224" s="31">
        <v>0</v>
      </c>
      <c r="G224" s="117">
        <v>0</v>
      </c>
      <c r="H224">
        <v>0</v>
      </c>
      <c r="I224" s="117">
        <v>0</v>
      </c>
      <c r="J224" s="31">
        <v>0</v>
      </c>
      <c r="K224" s="31">
        <v>0</v>
      </c>
      <c r="L224" s="117">
        <v>0</v>
      </c>
    </row>
    <row r="225" spans="1:12" x14ac:dyDescent="0.2">
      <c r="A225">
        <v>71</v>
      </c>
      <c r="B225" t="s">
        <v>1864</v>
      </c>
      <c r="C225" t="s">
        <v>1087</v>
      </c>
      <c r="D225" s="115">
        <v>1584404</v>
      </c>
      <c r="E225" s="31">
        <v>9</v>
      </c>
      <c r="F225" s="31">
        <v>3</v>
      </c>
      <c r="G225" s="117">
        <v>0.33333333333333331</v>
      </c>
      <c r="H225">
        <v>5</v>
      </c>
      <c r="I225" s="117">
        <v>0.55555555555555558</v>
      </c>
      <c r="J225" s="31">
        <v>1</v>
      </c>
      <c r="K225" s="31">
        <v>0</v>
      </c>
      <c r="L225" s="117">
        <v>0</v>
      </c>
    </row>
    <row r="226" spans="1:12" x14ac:dyDescent="0.2">
      <c r="A226">
        <v>208</v>
      </c>
      <c r="B226" t="s">
        <v>1648</v>
      </c>
      <c r="C226" t="s">
        <v>5</v>
      </c>
      <c r="D226" s="115">
        <v>616000</v>
      </c>
      <c r="E226" s="31">
        <v>2</v>
      </c>
      <c r="F226" s="31">
        <v>2</v>
      </c>
      <c r="G226" s="117">
        <v>1</v>
      </c>
      <c r="H226">
        <v>1</v>
      </c>
      <c r="I226" s="117">
        <v>0.5</v>
      </c>
      <c r="J226" s="31">
        <v>0</v>
      </c>
      <c r="K226" s="31">
        <v>0</v>
      </c>
      <c r="L226" s="117">
        <v>0</v>
      </c>
    </row>
    <row r="227" spans="1:12" x14ac:dyDescent="0.2">
      <c r="A227">
        <v>178</v>
      </c>
      <c r="B227" t="s">
        <v>201</v>
      </c>
      <c r="C227" t="s">
        <v>1907</v>
      </c>
      <c r="D227" s="115">
        <v>745000</v>
      </c>
      <c r="E227" s="31">
        <v>6</v>
      </c>
      <c r="F227" s="31">
        <v>1</v>
      </c>
      <c r="G227" s="117">
        <v>0.16666666666666666</v>
      </c>
      <c r="H227">
        <v>1</v>
      </c>
      <c r="I227" s="117">
        <v>0.16666666666666666</v>
      </c>
      <c r="J227" s="31">
        <v>0</v>
      </c>
      <c r="K227" s="31">
        <v>0</v>
      </c>
      <c r="L227" s="117">
        <v>0</v>
      </c>
    </row>
    <row r="228" spans="1:12" x14ac:dyDescent="0.2">
      <c r="A228">
        <v>270</v>
      </c>
      <c r="B228" t="s">
        <v>202</v>
      </c>
      <c r="C228" t="s">
        <v>1840</v>
      </c>
      <c r="D228" s="115">
        <v>450000</v>
      </c>
      <c r="E228" s="31">
        <v>2</v>
      </c>
      <c r="F228" s="31">
        <v>0</v>
      </c>
      <c r="G228" s="117">
        <v>0</v>
      </c>
      <c r="H228">
        <v>0</v>
      </c>
      <c r="I228" s="117">
        <v>0</v>
      </c>
      <c r="J228" s="31">
        <v>0</v>
      </c>
      <c r="K228" s="31">
        <v>0</v>
      </c>
      <c r="L228" s="117">
        <v>0</v>
      </c>
    </row>
    <row r="229" spans="1:12" x14ac:dyDescent="0.2">
      <c r="A229">
        <v>260</v>
      </c>
      <c r="B229" t="s">
        <v>203</v>
      </c>
      <c r="C229" t="s">
        <v>1974</v>
      </c>
      <c r="D229" s="115">
        <v>484200</v>
      </c>
      <c r="E229" s="31">
        <v>3</v>
      </c>
      <c r="F229" s="31">
        <v>1</v>
      </c>
      <c r="G229" s="117">
        <v>0.33333333333333331</v>
      </c>
      <c r="H229">
        <v>1</v>
      </c>
      <c r="I229" s="117">
        <v>0.33333333333333331</v>
      </c>
      <c r="J229" s="31">
        <v>1</v>
      </c>
      <c r="K229" s="31">
        <v>0</v>
      </c>
      <c r="L229" s="117">
        <v>0</v>
      </c>
    </row>
    <row r="230" spans="1:12" x14ac:dyDescent="0.2">
      <c r="A230">
        <v>350</v>
      </c>
      <c r="B230" t="s">
        <v>1979</v>
      </c>
      <c r="C230" t="s">
        <v>2073</v>
      </c>
      <c r="D230" s="115">
        <v>297500</v>
      </c>
      <c r="E230" s="31">
        <v>2</v>
      </c>
      <c r="F230" s="31">
        <v>0</v>
      </c>
      <c r="G230" s="117">
        <v>0</v>
      </c>
      <c r="H230">
        <v>1</v>
      </c>
      <c r="I230" s="117">
        <v>0.5</v>
      </c>
      <c r="J230" s="31">
        <v>0</v>
      </c>
      <c r="K230" s="31">
        <v>0</v>
      </c>
      <c r="L230" s="117">
        <v>0</v>
      </c>
    </row>
    <row r="231" spans="1:12" x14ac:dyDescent="0.2">
      <c r="A231">
        <v>466</v>
      </c>
      <c r="B231" t="s">
        <v>1902</v>
      </c>
      <c r="C231" t="s">
        <v>1546</v>
      </c>
      <c r="D231" s="115">
        <v>135000</v>
      </c>
      <c r="E231" s="31">
        <v>1</v>
      </c>
      <c r="F231" s="31">
        <v>0</v>
      </c>
      <c r="G231" s="117">
        <v>0</v>
      </c>
      <c r="H231">
        <v>1</v>
      </c>
      <c r="I231" s="117">
        <v>1</v>
      </c>
      <c r="J231" s="31">
        <v>0</v>
      </c>
      <c r="K231" s="31">
        <v>0</v>
      </c>
      <c r="L231" s="117">
        <v>0</v>
      </c>
    </row>
    <row r="232" spans="1:12" x14ac:dyDescent="0.2">
      <c r="A232">
        <v>383</v>
      </c>
      <c r="B232" t="s">
        <v>2090</v>
      </c>
      <c r="C232" t="s">
        <v>1099</v>
      </c>
      <c r="D232" s="115">
        <v>223000</v>
      </c>
      <c r="E232" s="31">
        <v>2</v>
      </c>
      <c r="F232" s="31">
        <v>0</v>
      </c>
      <c r="G232" s="117">
        <v>0</v>
      </c>
      <c r="H232">
        <v>1</v>
      </c>
      <c r="I232" s="117">
        <v>0.5</v>
      </c>
      <c r="J232" s="31">
        <v>0</v>
      </c>
      <c r="K232" s="31">
        <v>0</v>
      </c>
      <c r="L232" s="117">
        <v>0</v>
      </c>
    </row>
    <row r="233" spans="1:12" x14ac:dyDescent="0.2">
      <c r="A233">
        <v>521</v>
      </c>
      <c r="B233" t="s">
        <v>855</v>
      </c>
      <c r="C233" t="s">
        <v>1258</v>
      </c>
      <c r="D233" s="115">
        <v>54000</v>
      </c>
      <c r="E233" s="31">
        <v>1</v>
      </c>
      <c r="F233" s="31">
        <v>1</v>
      </c>
      <c r="G233" s="117">
        <v>1</v>
      </c>
      <c r="H233">
        <v>1</v>
      </c>
      <c r="I233" s="117">
        <v>1</v>
      </c>
      <c r="J233" s="31">
        <v>0</v>
      </c>
      <c r="K233" s="31">
        <v>0</v>
      </c>
      <c r="L233" s="117">
        <v>0</v>
      </c>
    </row>
    <row r="234" spans="1:12" x14ac:dyDescent="0.2">
      <c r="A234">
        <v>222</v>
      </c>
      <c r="B234" t="s">
        <v>1479</v>
      </c>
      <c r="C234" t="s">
        <v>1854</v>
      </c>
      <c r="D234" s="115">
        <v>588000</v>
      </c>
      <c r="E234" s="31">
        <v>3</v>
      </c>
      <c r="F234" s="31">
        <v>0</v>
      </c>
      <c r="G234" s="117">
        <v>0</v>
      </c>
      <c r="H234">
        <v>3</v>
      </c>
      <c r="I234" s="117">
        <v>1</v>
      </c>
      <c r="J234" s="31">
        <v>0</v>
      </c>
      <c r="K234" s="31">
        <v>0</v>
      </c>
      <c r="L234" s="117">
        <v>0</v>
      </c>
    </row>
    <row r="235" spans="1:12" x14ac:dyDescent="0.2">
      <c r="A235">
        <v>384</v>
      </c>
      <c r="B235" t="s">
        <v>2550</v>
      </c>
      <c r="C235" t="s">
        <v>2551</v>
      </c>
      <c r="D235" s="115">
        <v>221500</v>
      </c>
      <c r="E235" s="31">
        <v>1</v>
      </c>
      <c r="F235" s="31">
        <v>0</v>
      </c>
      <c r="G235" s="117">
        <v>0</v>
      </c>
      <c r="H235">
        <v>1</v>
      </c>
      <c r="I235" s="117">
        <v>1</v>
      </c>
      <c r="J235" s="31">
        <v>0</v>
      </c>
      <c r="K235" s="31">
        <v>0</v>
      </c>
      <c r="L235" s="117">
        <v>0</v>
      </c>
    </row>
    <row r="236" spans="1:12" x14ac:dyDescent="0.2">
      <c r="A236">
        <v>128</v>
      </c>
      <c r="B236" t="s">
        <v>1866</v>
      </c>
      <c r="C236" t="s">
        <v>1258</v>
      </c>
      <c r="D236" s="115">
        <v>1030500</v>
      </c>
      <c r="E236" s="31">
        <v>4</v>
      </c>
      <c r="F236" s="31">
        <v>0</v>
      </c>
      <c r="G236" s="117">
        <v>0</v>
      </c>
      <c r="H236">
        <v>1</v>
      </c>
      <c r="I236" s="117">
        <v>0.25</v>
      </c>
      <c r="J236" s="31">
        <v>0</v>
      </c>
      <c r="K236" s="31">
        <v>0</v>
      </c>
      <c r="L236" s="117">
        <v>0</v>
      </c>
    </row>
    <row r="237" spans="1:12" x14ac:dyDescent="0.2">
      <c r="A237">
        <v>41</v>
      </c>
      <c r="B237" t="s">
        <v>1888</v>
      </c>
      <c r="C237" t="s">
        <v>1840</v>
      </c>
      <c r="D237" s="115">
        <v>2299400</v>
      </c>
      <c r="E237" s="31">
        <v>9</v>
      </c>
      <c r="F237" s="31">
        <v>6</v>
      </c>
      <c r="G237" s="117">
        <v>0.66666666666666663</v>
      </c>
      <c r="H237">
        <v>3</v>
      </c>
      <c r="I237" s="117">
        <v>0.33333333333333331</v>
      </c>
      <c r="J237" s="31">
        <v>0</v>
      </c>
      <c r="K237" s="31">
        <v>0</v>
      </c>
      <c r="L237" s="117">
        <v>0</v>
      </c>
    </row>
    <row r="238" spans="1:12" x14ac:dyDescent="0.2">
      <c r="A238">
        <v>243</v>
      </c>
      <c r="B238" t="s">
        <v>1977</v>
      </c>
      <c r="C238" t="s">
        <v>1132</v>
      </c>
      <c r="D238" s="115">
        <v>525000</v>
      </c>
      <c r="E238" s="31">
        <v>1</v>
      </c>
      <c r="F238" s="31">
        <v>0</v>
      </c>
      <c r="G238" s="117">
        <v>0</v>
      </c>
      <c r="H238">
        <v>0</v>
      </c>
      <c r="I238" s="117">
        <v>0</v>
      </c>
      <c r="J238" s="31">
        <v>0</v>
      </c>
      <c r="K238" s="31">
        <v>0</v>
      </c>
      <c r="L238" s="117">
        <v>0</v>
      </c>
    </row>
    <row r="239" spans="1:12" x14ac:dyDescent="0.2">
      <c r="A239">
        <v>427</v>
      </c>
      <c r="B239" t="s">
        <v>488</v>
      </c>
      <c r="C239" t="s">
        <v>666</v>
      </c>
      <c r="D239" s="115">
        <v>179000</v>
      </c>
      <c r="E239" s="31">
        <v>1</v>
      </c>
      <c r="F239" s="31">
        <v>0</v>
      </c>
      <c r="G239" s="117">
        <v>0</v>
      </c>
      <c r="H239">
        <v>0</v>
      </c>
      <c r="I239" s="117">
        <v>0</v>
      </c>
      <c r="J239" s="31">
        <v>0</v>
      </c>
      <c r="K239" s="31">
        <v>0</v>
      </c>
      <c r="L239" s="117">
        <v>0</v>
      </c>
    </row>
    <row r="240" spans="1:12" x14ac:dyDescent="0.2">
      <c r="A240">
        <v>378</v>
      </c>
      <c r="B240" t="s">
        <v>832</v>
      </c>
      <c r="C240" t="s">
        <v>1284</v>
      </c>
      <c r="D240" s="115">
        <v>225465</v>
      </c>
      <c r="E240" s="31">
        <v>1</v>
      </c>
      <c r="F240" s="31">
        <v>0</v>
      </c>
      <c r="G240" s="117">
        <v>0</v>
      </c>
      <c r="H240">
        <v>1</v>
      </c>
      <c r="I240" s="117">
        <v>1</v>
      </c>
      <c r="J240" s="31">
        <v>0</v>
      </c>
      <c r="K240" s="31">
        <v>0</v>
      </c>
      <c r="L240" s="117">
        <v>0</v>
      </c>
    </row>
    <row r="241" spans="1:12" x14ac:dyDescent="0.2">
      <c r="A241">
        <v>223</v>
      </c>
      <c r="B241" t="s">
        <v>1897</v>
      </c>
      <c r="C241" t="s">
        <v>1842</v>
      </c>
      <c r="D241" s="115">
        <v>587150</v>
      </c>
      <c r="E241" s="31">
        <v>4</v>
      </c>
      <c r="F241" s="31">
        <v>3</v>
      </c>
      <c r="G241" s="117">
        <v>0.75</v>
      </c>
      <c r="H241">
        <v>3</v>
      </c>
      <c r="I241" s="117">
        <v>0.75</v>
      </c>
      <c r="J241" s="31">
        <v>0</v>
      </c>
      <c r="K241" s="31">
        <v>0</v>
      </c>
      <c r="L241" s="117">
        <v>0</v>
      </c>
    </row>
    <row r="242" spans="1:12" x14ac:dyDescent="0.2">
      <c r="A242">
        <v>332</v>
      </c>
      <c r="B242" t="s">
        <v>1277</v>
      </c>
      <c r="C242" t="s">
        <v>2516</v>
      </c>
      <c r="D242" s="115">
        <v>325700</v>
      </c>
      <c r="E242" s="31">
        <v>2</v>
      </c>
      <c r="F242" s="31">
        <v>0</v>
      </c>
      <c r="G242" s="117">
        <v>0</v>
      </c>
      <c r="H242">
        <v>2</v>
      </c>
      <c r="I242" s="117">
        <v>1</v>
      </c>
      <c r="J242" s="31">
        <v>0</v>
      </c>
      <c r="K242" s="31">
        <v>0</v>
      </c>
      <c r="L242" s="117">
        <v>0</v>
      </c>
    </row>
    <row r="243" spans="1:12" x14ac:dyDescent="0.2">
      <c r="A243">
        <v>48</v>
      </c>
      <c r="B243" t="s">
        <v>1559</v>
      </c>
      <c r="C243" t="s">
        <v>1036</v>
      </c>
      <c r="D243" s="115">
        <v>2068043</v>
      </c>
      <c r="E243" s="31">
        <v>7</v>
      </c>
      <c r="F243" s="31">
        <v>1</v>
      </c>
      <c r="G243" s="117">
        <v>0.14285714285714285</v>
      </c>
      <c r="H243">
        <v>5</v>
      </c>
      <c r="I243" s="117">
        <v>0.7142857142857143</v>
      </c>
      <c r="J243" s="31">
        <v>1</v>
      </c>
      <c r="K243" s="31">
        <v>1</v>
      </c>
      <c r="L243" s="117">
        <v>1</v>
      </c>
    </row>
    <row r="244" spans="1:12" x14ac:dyDescent="0.2">
      <c r="A244">
        <v>70</v>
      </c>
      <c r="B244" t="s">
        <v>1481</v>
      </c>
      <c r="C244" t="s">
        <v>1529</v>
      </c>
      <c r="D244" s="115">
        <v>1595050</v>
      </c>
      <c r="E244" s="31">
        <v>10</v>
      </c>
      <c r="F244" s="31">
        <v>5</v>
      </c>
      <c r="G244" s="117">
        <v>0.5</v>
      </c>
      <c r="H244">
        <v>8</v>
      </c>
      <c r="I244" s="117">
        <v>0.8</v>
      </c>
      <c r="J244" s="31">
        <v>1</v>
      </c>
      <c r="K244" s="31">
        <v>1</v>
      </c>
      <c r="L244" s="117">
        <v>1</v>
      </c>
    </row>
    <row r="245" spans="1:12" x14ac:dyDescent="0.2">
      <c r="A245">
        <v>321</v>
      </c>
      <c r="B245" t="s">
        <v>2370</v>
      </c>
      <c r="C245" t="s">
        <v>1720</v>
      </c>
      <c r="D245" s="115">
        <v>358000</v>
      </c>
      <c r="E245" s="31">
        <v>2</v>
      </c>
      <c r="F245" s="31">
        <v>1</v>
      </c>
      <c r="G245" s="117">
        <v>0.5</v>
      </c>
      <c r="H245">
        <v>2</v>
      </c>
      <c r="I245" s="117">
        <v>1</v>
      </c>
      <c r="J245" s="31">
        <v>0</v>
      </c>
      <c r="K245" s="31">
        <v>0</v>
      </c>
      <c r="L245" s="117">
        <v>0</v>
      </c>
    </row>
    <row r="246" spans="1:12" x14ac:dyDescent="0.2">
      <c r="A246">
        <v>429</v>
      </c>
      <c r="B246" t="s">
        <v>1833</v>
      </c>
      <c r="C246" t="s">
        <v>1036</v>
      </c>
      <c r="D246" s="115">
        <v>175000</v>
      </c>
      <c r="E246" s="31">
        <v>1</v>
      </c>
      <c r="F246" s="31">
        <v>0</v>
      </c>
      <c r="G246" s="117">
        <v>0</v>
      </c>
      <c r="H246">
        <v>1</v>
      </c>
      <c r="I246" s="117">
        <v>1</v>
      </c>
      <c r="J246" s="31">
        <v>0</v>
      </c>
      <c r="K246" s="31">
        <v>0</v>
      </c>
      <c r="L246" s="117">
        <v>0</v>
      </c>
    </row>
    <row r="247" spans="1:12" x14ac:dyDescent="0.2">
      <c r="A247">
        <v>479</v>
      </c>
      <c r="B247" t="s">
        <v>1256</v>
      </c>
      <c r="C247" t="s">
        <v>1036</v>
      </c>
      <c r="D247" s="115">
        <v>125000</v>
      </c>
      <c r="E247" s="31">
        <v>1</v>
      </c>
      <c r="F247" s="31">
        <v>0</v>
      </c>
      <c r="G247" s="117">
        <v>0</v>
      </c>
      <c r="H247">
        <v>0</v>
      </c>
      <c r="I247" s="117">
        <v>0</v>
      </c>
      <c r="J247" s="31">
        <v>0</v>
      </c>
      <c r="K247" s="31">
        <v>0</v>
      </c>
      <c r="L247" s="117">
        <v>0</v>
      </c>
    </row>
    <row r="248" spans="1:12" x14ac:dyDescent="0.2">
      <c r="A248">
        <v>533</v>
      </c>
      <c r="B248" t="s">
        <v>406</v>
      </c>
      <c r="C248" t="s">
        <v>729</v>
      </c>
      <c r="D248" s="115">
        <v>34000</v>
      </c>
      <c r="E248" s="31">
        <v>1</v>
      </c>
      <c r="F248" s="31">
        <v>1</v>
      </c>
      <c r="G248" s="117">
        <v>1</v>
      </c>
      <c r="H248">
        <v>1</v>
      </c>
      <c r="I248" s="117">
        <v>1</v>
      </c>
      <c r="J248" s="31">
        <v>0</v>
      </c>
      <c r="K248" s="31">
        <v>0</v>
      </c>
      <c r="L248" s="117">
        <v>0</v>
      </c>
    </row>
    <row r="249" spans="1:12" x14ac:dyDescent="0.2">
      <c r="A249">
        <v>359</v>
      </c>
      <c r="B249" t="s">
        <v>1543</v>
      </c>
      <c r="C249" t="s">
        <v>1036</v>
      </c>
      <c r="D249" s="115">
        <v>274500</v>
      </c>
      <c r="E249" s="31">
        <v>2</v>
      </c>
      <c r="F249" s="31">
        <v>0</v>
      </c>
      <c r="G249" s="117">
        <v>0</v>
      </c>
      <c r="H249">
        <v>2</v>
      </c>
      <c r="I249" s="117">
        <v>1</v>
      </c>
      <c r="J249" s="31">
        <v>0</v>
      </c>
      <c r="K249" s="31">
        <v>0</v>
      </c>
      <c r="L249" s="117">
        <v>0</v>
      </c>
    </row>
    <row r="250" spans="1:12" x14ac:dyDescent="0.2">
      <c r="A250">
        <v>213</v>
      </c>
      <c r="B250" t="s">
        <v>725</v>
      </c>
      <c r="C250" t="s">
        <v>2086</v>
      </c>
      <c r="D250" s="115">
        <v>605250</v>
      </c>
      <c r="E250" s="31">
        <v>3</v>
      </c>
      <c r="F250" s="31">
        <v>1</v>
      </c>
      <c r="G250" s="117">
        <v>0.33333333333333331</v>
      </c>
      <c r="H250">
        <v>0</v>
      </c>
      <c r="I250" s="117">
        <v>0</v>
      </c>
      <c r="J250" s="31">
        <v>0</v>
      </c>
      <c r="K250" s="31">
        <v>0</v>
      </c>
      <c r="L250" s="117">
        <v>0</v>
      </c>
    </row>
    <row r="251" spans="1:12" x14ac:dyDescent="0.2">
      <c r="A251">
        <v>396</v>
      </c>
      <c r="B251" t="s">
        <v>1990</v>
      </c>
      <c r="C251" t="s">
        <v>1016</v>
      </c>
      <c r="D251" s="115">
        <v>205000</v>
      </c>
      <c r="E251" s="31">
        <v>1</v>
      </c>
      <c r="F251" s="31">
        <v>0</v>
      </c>
      <c r="G251" s="117">
        <v>0</v>
      </c>
      <c r="H251">
        <v>0</v>
      </c>
      <c r="I251" s="117">
        <v>0</v>
      </c>
      <c r="J251" s="31">
        <v>0</v>
      </c>
      <c r="K251" s="31">
        <v>0</v>
      </c>
      <c r="L251" s="117">
        <v>0</v>
      </c>
    </row>
    <row r="252" spans="1:12" x14ac:dyDescent="0.2">
      <c r="A252">
        <v>520</v>
      </c>
      <c r="B252" t="s">
        <v>3163</v>
      </c>
      <c r="C252" t="s">
        <v>1099</v>
      </c>
      <c r="D252" s="115">
        <v>57000</v>
      </c>
      <c r="E252" s="31">
        <v>1</v>
      </c>
      <c r="F252" s="31">
        <v>0</v>
      </c>
      <c r="G252" s="117">
        <v>0</v>
      </c>
      <c r="H252">
        <v>1</v>
      </c>
      <c r="I252" s="117">
        <v>1</v>
      </c>
      <c r="J252" s="31">
        <v>0</v>
      </c>
      <c r="K252" s="31">
        <v>0</v>
      </c>
      <c r="L252" s="117">
        <v>0</v>
      </c>
    </row>
    <row r="253" spans="1:12" x14ac:dyDescent="0.2">
      <c r="A253">
        <v>85</v>
      </c>
      <c r="B253" t="s">
        <v>1544</v>
      </c>
      <c r="C253" t="s">
        <v>1734</v>
      </c>
      <c r="D253" s="115">
        <v>1415500</v>
      </c>
      <c r="E253" s="31">
        <v>7</v>
      </c>
      <c r="F253" s="31">
        <v>1</v>
      </c>
      <c r="G253" s="117">
        <v>0.14285714285714285</v>
      </c>
      <c r="H253">
        <v>4</v>
      </c>
      <c r="I253" s="117">
        <v>0.5714285714285714</v>
      </c>
      <c r="J253" s="31">
        <v>0</v>
      </c>
      <c r="K253" s="31">
        <v>0</v>
      </c>
      <c r="L253" s="117">
        <v>0</v>
      </c>
    </row>
    <row r="254" spans="1:12" x14ac:dyDescent="0.2">
      <c r="A254">
        <v>118</v>
      </c>
      <c r="B254" t="s">
        <v>2047</v>
      </c>
      <c r="C254" t="s">
        <v>5</v>
      </c>
      <c r="D254" s="115">
        <v>1108020</v>
      </c>
      <c r="E254" s="31">
        <v>5</v>
      </c>
      <c r="F254" s="31">
        <v>2</v>
      </c>
      <c r="G254" s="117">
        <v>0.4</v>
      </c>
      <c r="H254">
        <v>3</v>
      </c>
      <c r="I254" s="117">
        <v>0.6</v>
      </c>
      <c r="J254" s="31">
        <v>0</v>
      </c>
      <c r="K254" s="31">
        <v>0</v>
      </c>
      <c r="L254" s="117">
        <v>0</v>
      </c>
    </row>
    <row r="255" spans="1:12" x14ac:dyDescent="0.2">
      <c r="A255">
        <v>256</v>
      </c>
      <c r="B255" t="s">
        <v>853</v>
      </c>
      <c r="C255" t="s">
        <v>854</v>
      </c>
      <c r="D255" s="115">
        <v>491900</v>
      </c>
      <c r="E255" s="31">
        <v>2</v>
      </c>
      <c r="F255" s="31">
        <v>0</v>
      </c>
      <c r="G255" s="117">
        <v>0</v>
      </c>
      <c r="H255">
        <v>0</v>
      </c>
      <c r="I255" s="117">
        <v>0</v>
      </c>
      <c r="J255" s="31">
        <v>0</v>
      </c>
      <c r="K255" s="31">
        <v>0</v>
      </c>
      <c r="L255" s="117">
        <v>0</v>
      </c>
    </row>
    <row r="256" spans="1:12" x14ac:dyDescent="0.2">
      <c r="A256">
        <v>252</v>
      </c>
      <c r="B256" t="s">
        <v>1271</v>
      </c>
      <c r="C256" t="s">
        <v>1943</v>
      </c>
      <c r="D256" s="115">
        <v>495350</v>
      </c>
      <c r="E256" s="31">
        <v>4</v>
      </c>
      <c r="F256" s="31">
        <v>0</v>
      </c>
      <c r="G256" s="117">
        <v>0</v>
      </c>
      <c r="H256">
        <v>4</v>
      </c>
      <c r="I256" s="117">
        <v>1</v>
      </c>
      <c r="J256" s="31">
        <v>0</v>
      </c>
      <c r="K256" s="31">
        <v>0</v>
      </c>
      <c r="L256" s="117">
        <v>0</v>
      </c>
    </row>
    <row r="257" spans="1:12" x14ac:dyDescent="0.2">
      <c r="A257">
        <v>431</v>
      </c>
      <c r="B257" t="s">
        <v>1862</v>
      </c>
      <c r="C257" t="s">
        <v>1258</v>
      </c>
      <c r="D257" s="115">
        <v>172000</v>
      </c>
      <c r="E257" s="31">
        <v>1</v>
      </c>
      <c r="F257" s="31">
        <v>1</v>
      </c>
      <c r="G257" s="117">
        <v>1</v>
      </c>
      <c r="H257">
        <v>0</v>
      </c>
      <c r="I257" s="117">
        <v>0</v>
      </c>
      <c r="J257" s="31">
        <v>0</v>
      </c>
      <c r="K257" s="31">
        <v>0</v>
      </c>
      <c r="L257" s="117">
        <v>0</v>
      </c>
    </row>
    <row r="258" spans="1:12" x14ac:dyDescent="0.2">
      <c r="A258">
        <v>457</v>
      </c>
      <c r="B258" t="s">
        <v>334</v>
      </c>
      <c r="C258" t="s">
        <v>1258</v>
      </c>
      <c r="D258" s="115">
        <v>145000</v>
      </c>
      <c r="E258" s="31">
        <v>1</v>
      </c>
      <c r="F258" s="31">
        <v>1</v>
      </c>
      <c r="G258" s="117">
        <v>1</v>
      </c>
      <c r="H258">
        <v>0</v>
      </c>
      <c r="I258" s="117">
        <v>0</v>
      </c>
      <c r="J258" s="31">
        <v>0</v>
      </c>
      <c r="K258" s="31">
        <v>0</v>
      </c>
      <c r="L258" s="117">
        <v>0</v>
      </c>
    </row>
    <row r="259" spans="1:12" x14ac:dyDescent="0.2">
      <c r="A259">
        <v>506</v>
      </c>
      <c r="B259" t="s">
        <v>335</v>
      </c>
      <c r="C259" t="s">
        <v>1258</v>
      </c>
      <c r="D259" s="115">
        <v>92000</v>
      </c>
      <c r="E259" s="31">
        <v>2</v>
      </c>
      <c r="F259" s="31">
        <v>0</v>
      </c>
      <c r="G259" s="117">
        <v>0</v>
      </c>
      <c r="H259">
        <v>0</v>
      </c>
      <c r="I259" s="117">
        <v>0</v>
      </c>
      <c r="J259" s="31">
        <v>0</v>
      </c>
      <c r="K259" s="31">
        <v>0</v>
      </c>
      <c r="L259" s="117">
        <v>0</v>
      </c>
    </row>
    <row r="260" spans="1:12" x14ac:dyDescent="0.2">
      <c r="A260">
        <v>371</v>
      </c>
      <c r="B260" t="s">
        <v>2056</v>
      </c>
      <c r="C260" t="s">
        <v>1099</v>
      </c>
      <c r="D260" s="115">
        <v>239900</v>
      </c>
      <c r="E260" s="31">
        <v>1</v>
      </c>
      <c r="F260" s="31">
        <v>0</v>
      </c>
      <c r="G260" s="117">
        <v>0</v>
      </c>
      <c r="H260">
        <v>0</v>
      </c>
      <c r="I260" s="117">
        <v>0</v>
      </c>
      <c r="J260" s="31">
        <v>0</v>
      </c>
      <c r="K260" s="31">
        <v>0</v>
      </c>
      <c r="L260" s="117">
        <v>0</v>
      </c>
    </row>
    <row r="261" spans="1:12" x14ac:dyDescent="0.2">
      <c r="A261">
        <v>258</v>
      </c>
      <c r="B261" t="s">
        <v>1069</v>
      </c>
      <c r="C261" t="s">
        <v>1840</v>
      </c>
      <c r="D261" s="115">
        <v>488000</v>
      </c>
      <c r="E261" s="31">
        <v>2</v>
      </c>
      <c r="F261" s="31">
        <v>1</v>
      </c>
      <c r="G261" s="117">
        <v>0.5</v>
      </c>
      <c r="H261">
        <v>1</v>
      </c>
      <c r="I261" s="117">
        <v>0.5</v>
      </c>
      <c r="J261" s="31">
        <v>0</v>
      </c>
      <c r="K261" s="31">
        <v>0</v>
      </c>
      <c r="L261" s="117">
        <v>0</v>
      </c>
    </row>
    <row r="262" spans="1:12" x14ac:dyDescent="0.2">
      <c r="A262">
        <v>288</v>
      </c>
      <c r="B262" t="s">
        <v>2006</v>
      </c>
      <c r="C262" t="s">
        <v>372</v>
      </c>
      <c r="D262" s="115">
        <v>414750</v>
      </c>
      <c r="E262" s="31">
        <v>1</v>
      </c>
      <c r="F262" s="31">
        <v>1</v>
      </c>
      <c r="G262" s="117">
        <v>1</v>
      </c>
      <c r="H262">
        <v>1</v>
      </c>
      <c r="I262" s="117">
        <v>1</v>
      </c>
      <c r="J262" s="31">
        <v>0</v>
      </c>
      <c r="K262" s="31">
        <v>0</v>
      </c>
      <c r="L262" s="117">
        <v>0</v>
      </c>
    </row>
    <row r="263" spans="1:12" x14ac:dyDescent="0.2">
      <c r="A263">
        <v>485</v>
      </c>
      <c r="B263" t="s">
        <v>2974</v>
      </c>
      <c r="C263" t="s">
        <v>1842</v>
      </c>
      <c r="D263" s="115">
        <v>120000</v>
      </c>
      <c r="E263" s="31">
        <v>1</v>
      </c>
      <c r="F263" s="31">
        <v>1</v>
      </c>
      <c r="G263" s="117">
        <v>1</v>
      </c>
      <c r="H263">
        <v>1</v>
      </c>
      <c r="I263" s="117">
        <v>1</v>
      </c>
      <c r="J263" s="31">
        <v>0</v>
      </c>
      <c r="K263" s="31">
        <v>0</v>
      </c>
      <c r="L263" s="117">
        <v>0</v>
      </c>
    </row>
    <row r="264" spans="1:12" x14ac:dyDescent="0.2">
      <c r="A264">
        <v>25</v>
      </c>
      <c r="B264" t="s">
        <v>1702</v>
      </c>
      <c r="C264" t="s">
        <v>1535</v>
      </c>
      <c r="D264" s="115">
        <v>3124224</v>
      </c>
      <c r="E264" s="31">
        <v>14</v>
      </c>
      <c r="F264" s="31">
        <v>5</v>
      </c>
      <c r="G264" s="117">
        <v>0.35714285714285715</v>
      </c>
      <c r="H264">
        <v>8</v>
      </c>
      <c r="I264" s="117">
        <v>0.5714285714285714</v>
      </c>
      <c r="J264" s="31">
        <v>1</v>
      </c>
      <c r="K264" s="31">
        <v>0</v>
      </c>
      <c r="L264" s="117">
        <v>0</v>
      </c>
    </row>
    <row r="265" spans="1:12" x14ac:dyDescent="0.2">
      <c r="A265">
        <v>385</v>
      </c>
      <c r="B265" t="s">
        <v>2493</v>
      </c>
      <c r="C265" t="s">
        <v>1258</v>
      </c>
      <c r="D265" s="115">
        <v>219000</v>
      </c>
      <c r="E265" s="31">
        <v>1</v>
      </c>
      <c r="F265" s="31">
        <v>0</v>
      </c>
      <c r="G265" s="117">
        <v>0</v>
      </c>
      <c r="H265">
        <v>1</v>
      </c>
      <c r="I265" s="117">
        <v>1</v>
      </c>
      <c r="J265" s="31">
        <v>1</v>
      </c>
      <c r="K265" s="31">
        <v>0</v>
      </c>
      <c r="L265" s="117">
        <v>0</v>
      </c>
    </row>
    <row r="266" spans="1:12" x14ac:dyDescent="0.2">
      <c r="A266">
        <v>425</v>
      </c>
      <c r="B266" t="s">
        <v>1932</v>
      </c>
      <c r="C266" t="s">
        <v>1840</v>
      </c>
      <c r="D266" s="115">
        <v>180000</v>
      </c>
      <c r="E266" s="31">
        <v>1</v>
      </c>
      <c r="F266" s="31">
        <v>0</v>
      </c>
      <c r="G266" s="117">
        <v>0</v>
      </c>
      <c r="H266">
        <v>0</v>
      </c>
      <c r="I266" s="117">
        <v>0</v>
      </c>
      <c r="J266" s="31">
        <v>0</v>
      </c>
      <c r="K266" s="31">
        <v>0</v>
      </c>
      <c r="L266" s="117">
        <v>0</v>
      </c>
    </row>
    <row r="267" spans="1:12" x14ac:dyDescent="0.2">
      <c r="A267">
        <v>250</v>
      </c>
      <c r="B267" t="s">
        <v>1695</v>
      </c>
      <c r="C267" t="s">
        <v>1842</v>
      </c>
      <c r="D267" s="115">
        <v>501300</v>
      </c>
      <c r="E267" s="31">
        <v>4</v>
      </c>
      <c r="F267" s="31">
        <v>3</v>
      </c>
      <c r="G267" s="117">
        <v>0.75</v>
      </c>
      <c r="H267">
        <v>3</v>
      </c>
      <c r="I267" s="117">
        <v>0.75</v>
      </c>
      <c r="J267" s="31">
        <v>0</v>
      </c>
      <c r="K267" s="31">
        <v>0</v>
      </c>
      <c r="L267" s="117">
        <v>0</v>
      </c>
    </row>
    <row r="268" spans="1:12" x14ac:dyDescent="0.2">
      <c r="A268">
        <v>428</v>
      </c>
      <c r="B268" t="s">
        <v>1147</v>
      </c>
      <c r="C268" t="s">
        <v>1842</v>
      </c>
      <c r="D268" s="115">
        <v>179000</v>
      </c>
      <c r="E268" s="31">
        <v>1</v>
      </c>
      <c r="F268" s="31">
        <v>0</v>
      </c>
      <c r="G268" s="117">
        <v>0</v>
      </c>
      <c r="H268">
        <v>1</v>
      </c>
      <c r="I268" s="117">
        <v>1</v>
      </c>
      <c r="J268" s="31">
        <v>0</v>
      </c>
      <c r="K268" s="31">
        <v>0</v>
      </c>
      <c r="L268" s="117">
        <v>0</v>
      </c>
    </row>
    <row r="269" spans="1:12" x14ac:dyDescent="0.2">
      <c r="A269">
        <v>66</v>
      </c>
      <c r="B269" t="s">
        <v>2131</v>
      </c>
      <c r="C269" t="s">
        <v>839</v>
      </c>
      <c r="D269" s="115">
        <v>1651500</v>
      </c>
      <c r="E269" s="31">
        <v>8</v>
      </c>
      <c r="F269" s="31">
        <v>1</v>
      </c>
      <c r="G269" s="117">
        <v>0.125</v>
      </c>
      <c r="H269">
        <v>5</v>
      </c>
      <c r="I269" s="117">
        <v>0.625</v>
      </c>
      <c r="J269" s="31">
        <v>0</v>
      </c>
      <c r="K269" s="31">
        <v>0</v>
      </c>
      <c r="L269" s="117">
        <v>0</v>
      </c>
    </row>
    <row r="270" spans="1:12" x14ac:dyDescent="0.2">
      <c r="A270">
        <v>400</v>
      </c>
      <c r="B270" t="s">
        <v>1692</v>
      </c>
      <c r="C270" t="s">
        <v>2029</v>
      </c>
      <c r="D270" s="115">
        <v>204000</v>
      </c>
      <c r="E270" s="31">
        <v>1</v>
      </c>
      <c r="F270" s="31">
        <v>0</v>
      </c>
      <c r="G270" s="117">
        <v>0</v>
      </c>
      <c r="H270">
        <v>1</v>
      </c>
      <c r="I270" s="117">
        <v>1</v>
      </c>
      <c r="J270" s="31">
        <v>1</v>
      </c>
      <c r="K270" s="31">
        <v>0</v>
      </c>
      <c r="L270" s="117">
        <v>0</v>
      </c>
    </row>
    <row r="271" spans="1:12" x14ac:dyDescent="0.2">
      <c r="A271">
        <v>158</v>
      </c>
      <c r="B271" t="s">
        <v>2072</v>
      </c>
      <c r="C271" t="s">
        <v>1858</v>
      </c>
      <c r="D271" s="115">
        <v>858000</v>
      </c>
      <c r="E271" s="31">
        <v>5</v>
      </c>
      <c r="F271" s="31">
        <v>2</v>
      </c>
      <c r="G271" s="117">
        <v>0.4</v>
      </c>
      <c r="H271">
        <v>3</v>
      </c>
      <c r="I271" s="117">
        <v>0.6</v>
      </c>
      <c r="J271" s="31">
        <v>1</v>
      </c>
      <c r="K271" s="31">
        <v>1</v>
      </c>
      <c r="L271" s="117">
        <v>1</v>
      </c>
    </row>
    <row r="272" spans="1:12" x14ac:dyDescent="0.2">
      <c r="A272">
        <v>282</v>
      </c>
      <c r="B272" t="s">
        <v>1830</v>
      </c>
      <c r="C272" t="s">
        <v>1535</v>
      </c>
      <c r="D272" s="115">
        <v>430000</v>
      </c>
      <c r="E272" s="31">
        <v>2</v>
      </c>
      <c r="F272" s="31">
        <v>0</v>
      </c>
      <c r="G272" s="117">
        <v>0</v>
      </c>
      <c r="H272">
        <v>1</v>
      </c>
      <c r="I272" s="117">
        <v>0.5</v>
      </c>
      <c r="J272" s="31">
        <v>0</v>
      </c>
      <c r="K272" s="31">
        <v>0</v>
      </c>
      <c r="L272" s="117">
        <v>0</v>
      </c>
    </row>
    <row r="273" spans="1:12" x14ac:dyDescent="0.2">
      <c r="A273">
        <v>499</v>
      </c>
      <c r="B273" t="s">
        <v>3216</v>
      </c>
      <c r="C273" t="s">
        <v>106</v>
      </c>
      <c r="D273" s="115">
        <v>102000</v>
      </c>
      <c r="E273" s="31">
        <v>1</v>
      </c>
      <c r="F273" s="31">
        <v>1</v>
      </c>
      <c r="G273" s="117">
        <v>1</v>
      </c>
      <c r="H273">
        <v>0</v>
      </c>
      <c r="I273" s="117">
        <v>0</v>
      </c>
      <c r="J273" s="31">
        <v>0</v>
      </c>
      <c r="K273" s="31">
        <v>0</v>
      </c>
      <c r="L273" s="117">
        <v>0</v>
      </c>
    </row>
    <row r="274" spans="1:12" x14ac:dyDescent="0.2">
      <c r="A274">
        <v>326</v>
      </c>
      <c r="B274" t="s">
        <v>1730</v>
      </c>
      <c r="C274" t="s">
        <v>718</v>
      </c>
      <c r="D274" s="115">
        <v>344500</v>
      </c>
      <c r="E274" s="31">
        <v>3</v>
      </c>
      <c r="F274" s="31">
        <v>0</v>
      </c>
      <c r="G274" s="117">
        <v>0</v>
      </c>
      <c r="H274">
        <v>3</v>
      </c>
      <c r="I274" s="117">
        <v>1</v>
      </c>
      <c r="J274" s="31">
        <v>1</v>
      </c>
      <c r="K274" s="31">
        <v>0</v>
      </c>
      <c r="L274" s="117">
        <v>0</v>
      </c>
    </row>
    <row r="275" spans="1:12" x14ac:dyDescent="0.2">
      <c r="A275">
        <v>363</v>
      </c>
      <c r="B275" t="s">
        <v>2087</v>
      </c>
      <c r="C275" t="s">
        <v>2088</v>
      </c>
      <c r="D275" s="115">
        <v>270000</v>
      </c>
      <c r="E275" s="31">
        <v>2</v>
      </c>
      <c r="F275" s="31">
        <v>0</v>
      </c>
      <c r="G275" s="117">
        <v>0</v>
      </c>
      <c r="H275">
        <v>2</v>
      </c>
      <c r="I275" s="117">
        <v>1</v>
      </c>
      <c r="J275" s="31">
        <v>2</v>
      </c>
      <c r="K275" s="31">
        <v>0</v>
      </c>
      <c r="L275" s="117">
        <v>0</v>
      </c>
    </row>
    <row r="276" spans="1:12" x14ac:dyDescent="0.2">
      <c r="A276">
        <v>211</v>
      </c>
      <c r="B276" t="s">
        <v>2028</v>
      </c>
      <c r="C276" t="s">
        <v>1258</v>
      </c>
      <c r="D276" s="115">
        <v>614400</v>
      </c>
      <c r="E276" s="31">
        <v>4</v>
      </c>
      <c r="F276" s="31">
        <v>1</v>
      </c>
      <c r="G276" s="117">
        <v>0.25</v>
      </c>
      <c r="H276">
        <v>1</v>
      </c>
      <c r="I276" s="117">
        <v>0.25</v>
      </c>
      <c r="J276" s="31">
        <v>0</v>
      </c>
      <c r="K276" s="31">
        <v>0</v>
      </c>
      <c r="L276" s="117">
        <v>0</v>
      </c>
    </row>
    <row r="277" spans="1:12" x14ac:dyDescent="0.2">
      <c r="A277">
        <v>144</v>
      </c>
      <c r="B277" t="s">
        <v>1748</v>
      </c>
      <c r="C277" t="s">
        <v>1535</v>
      </c>
      <c r="D277" s="115">
        <v>929400</v>
      </c>
      <c r="E277" s="31">
        <v>4</v>
      </c>
      <c r="F277" s="31">
        <v>2</v>
      </c>
      <c r="G277" s="117">
        <v>0.5</v>
      </c>
      <c r="H277">
        <v>2</v>
      </c>
      <c r="I277" s="117">
        <v>0.5</v>
      </c>
      <c r="J277" s="31">
        <v>0</v>
      </c>
      <c r="K277" s="31">
        <v>0</v>
      </c>
      <c r="L277" s="117">
        <v>0</v>
      </c>
    </row>
    <row r="278" spans="1:12" x14ac:dyDescent="0.2">
      <c r="A278">
        <v>486</v>
      </c>
      <c r="B278" t="s">
        <v>1922</v>
      </c>
      <c r="C278" t="s">
        <v>711</v>
      </c>
      <c r="D278" s="115">
        <v>120000</v>
      </c>
      <c r="E278" s="31">
        <v>1</v>
      </c>
      <c r="F278" s="31">
        <v>0</v>
      </c>
      <c r="G278" s="117">
        <v>0</v>
      </c>
      <c r="H278">
        <v>0</v>
      </c>
      <c r="I278" s="117">
        <v>0</v>
      </c>
      <c r="J278" s="31">
        <v>0</v>
      </c>
      <c r="K278" s="31">
        <v>0</v>
      </c>
      <c r="L278" s="117">
        <v>0</v>
      </c>
    </row>
    <row r="279" spans="1:12" x14ac:dyDescent="0.2">
      <c r="A279">
        <v>452</v>
      </c>
      <c r="B279" t="s">
        <v>1954</v>
      </c>
      <c r="C279" t="s">
        <v>1854</v>
      </c>
      <c r="D279" s="115">
        <v>152000</v>
      </c>
      <c r="E279" s="31">
        <v>1</v>
      </c>
      <c r="F279" s="31">
        <v>0</v>
      </c>
      <c r="G279" s="117">
        <v>0</v>
      </c>
      <c r="H279">
        <v>1</v>
      </c>
      <c r="I279" s="117">
        <v>1</v>
      </c>
      <c r="J279" s="31">
        <v>0</v>
      </c>
      <c r="K279" s="31">
        <v>0</v>
      </c>
      <c r="L279" s="117">
        <v>0</v>
      </c>
    </row>
    <row r="280" spans="1:12" x14ac:dyDescent="0.2">
      <c r="A280">
        <v>96</v>
      </c>
      <c r="B280" t="s">
        <v>1835</v>
      </c>
      <c r="C280" t="s">
        <v>1858</v>
      </c>
      <c r="D280" s="115">
        <v>1294400</v>
      </c>
      <c r="E280" s="31">
        <v>6</v>
      </c>
      <c r="F280" s="31">
        <v>0</v>
      </c>
      <c r="G280" s="117">
        <v>0</v>
      </c>
      <c r="H280">
        <v>3</v>
      </c>
      <c r="I280" s="117">
        <v>0.5</v>
      </c>
      <c r="J280" s="31">
        <v>0</v>
      </c>
      <c r="K280" s="31">
        <v>0</v>
      </c>
      <c r="L280" s="117">
        <v>0</v>
      </c>
    </row>
    <row r="281" spans="1:12" x14ac:dyDescent="0.2">
      <c r="A281">
        <v>458</v>
      </c>
      <c r="B281" t="s">
        <v>1738</v>
      </c>
      <c r="C281" t="s">
        <v>1099</v>
      </c>
      <c r="D281" s="115">
        <v>145000</v>
      </c>
      <c r="E281" s="31">
        <v>1</v>
      </c>
      <c r="F281" s="31">
        <v>1</v>
      </c>
      <c r="G281" s="117">
        <v>1</v>
      </c>
      <c r="H281">
        <v>1</v>
      </c>
      <c r="I281" s="117">
        <v>1</v>
      </c>
      <c r="J281" s="31">
        <v>0</v>
      </c>
      <c r="K281" s="31">
        <v>0</v>
      </c>
      <c r="L281" s="117">
        <v>0</v>
      </c>
    </row>
    <row r="282" spans="1:12" x14ac:dyDescent="0.2">
      <c r="A282">
        <v>357</v>
      </c>
      <c r="B282" t="s">
        <v>1279</v>
      </c>
      <c r="C282" t="s">
        <v>1036</v>
      </c>
      <c r="D282" s="115">
        <v>280000</v>
      </c>
      <c r="E282" s="31">
        <v>1</v>
      </c>
      <c r="F282" s="31">
        <v>1</v>
      </c>
      <c r="G282" s="117">
        <v>1</v>
      </c>
      <c r="H282">
        <v>1</v>
      </c>
      <c r="I282" s="117">
        <v>1</v>
      </c>
      <c r="J282" s="31">
        <v>0</v>
      </c>
      <c r="K282" s="31">
        <v>0</v>
      </c>
      <c r="L282" s="117">
        <v>0</v>
      </c>
    </row>
    <row r="283" spans="1:12" x14ac:dyDescent="0.2">
      <c r="A283">
        <v>512</v>
      </c>
      <c r="B283" t="s">
        <v>1532</v>
      </c>
      <c r="C283" t="s">
        <v>1258</v>
      </c>
      <c r="D283" s="115">
        <v>80650</v>
      </c>
      <c r="E283" s="31">
        <v>1</v>
      </c>
      <c r="F283" s="31">
        <v>0</v>
      </c>
      <c r="G283" s="117">
        <v>0</v>
      </c>
      <c r="H283">
        <v>1</v>
      </c>
      <c r="I283" s="117">
        <v>1</v>
      </c>
      <c r="J283" s="31">
        <v>1</v>
      </c>
      <c r="K283" s="31">
        <v>0</v>
      </c>
      <c r="L283" s="117">
        <v>0</v>
      </c>
    </row>
    <row r="284" spans="1:12" x14ac:dyDescent="0.2">
      <c r="A284">
        <v>259</v>
      </c>
      <c r="B284" t="s">
        <v>305</v>
      </c>
      <c r="C284" t="s">
        <v>1840</v>
      </c>
      <c r="D284" s="115">
        <v>485800</v>
      </c>
      <c r="E284" s="31">
        <v>3</v>
      </c>
      <c r="F284" s="31">
        <v>1</v>
      </c>
      <c r="G284" s="117">
        <v>0.33333333333333331</v>
      </c>
      <c r="H284">
        <v>2</v>
      </c>
      <c r="I284" s="117">
        <v>0.66666666666666663</v>
      </c>
      <c r="J284" s="31">
        <v>0</v>
      </c>
      <c r="K284" s="31">
        <v>0</v>
      </c>
      <c r="L284" s="117">
        <v>0</v>
      </c>
    </row>
    <row r="285" spans="1:12" x14ac:dyDescent="0.2">
      <c r="A285">
        <v>481</v>
      </c>
      <c r="B285" t="s">
        <v>1697</v>
      </c>
      <c r="C285" t="s">
        <v>1854</v>
      </c>
      <c r="D285" s="115">
        <v>122900</v>
      </c>
      <c r="E285" s="31">
        <v>1</v>
      </c>
      <c r="F285" s="31">
        <v>0</v>
      </c>
      <c r="G285" s="117">
        <v>0</v>
      </c>
      <c r="H285">
        <v>0</v>
      </c>
      <c r="I285" s="117">
        <v>0</v>
      </c>
      <c r="J285" s="31">
        <v>0</v>
      </c>
      <c r="K285" s="31">
        <v>0</v>
      </c>
      <c r="L285" s="117">
        <v>0</v>
      </c>
    </row>
    <row r="286" spans="1:12" x14ac:dyDescent="0.2">
      <c r="A286">
        <v>120</v>
      </c>
      <c r="B286" t="s">
        <v>1301</v>
      </c>
      <c r="C286" t="s">
        <v>411</v>
      </c>
      <c r="D286" s="115">
        <v>1105300</v>
      </c>
      <c r="E286" s="31">
        <v>6</v>
      </c>
      <c r="F286" s="31">
        <v>0</v>
      </c>
      <c r="G286" s="117">
        <v>0</v>
      </c>
      <c r="H286">
        <v>1</v>
      </c>
      <c r="I286" s="117">
        <v>0.16666666666666666</v>
      </c>
      <c r="J286" s="31">
        <v>1</v>
      </c>
      <c r="K286" s="31">
        <v>0</v>
      </c>
      <c r="L286" s="117">
        <v>0</v>
      </c>
    </row>
    <row r="287" spans="1:12" x14ac:dyDescent="0.2">
      <c r="A287">
        <v>504</v>
      </c>
      <c r="B287" t="s">
        <v>1965</v>
      </c>
      <c r="C287" t="s">
        <v>1858</v>
      </c>
      <c r="D287" s="115">
        <v>95000</v>
      </c>
      <c r="E287" s="31">
        <v>1</v>
      </c>
      <c r="F287" s="31">
        <v>0</v>
      </c>
      <c r="G287" s="117">
        <v>0</v>
      </c>
      <c r="H287">
        <v>0</v>
      </c>
      <c r="I287" s="117">
        <v>0</v>
      </c>
      <c r="J287" s="31">
        <v>0</v>
      </c>
      <c r="K287" s="31">
        <v>0</v>
      </c>
      <c r="L287" s="117">
        <v>0</v>
      </c>
    </row>
    <row r="288" spans="1:12" x14ac:dyDescent="0.2">
      <c r="A288">
        <v>72</v>
      </c>
      <c r="B288" t="s">
        <v>306</v>
      </c>
      <c r="C288" t="s">
        <v>2085</v>
      </c>
      <c r="D288" s="115">
        <v>1525750</v>
      </c>
      <c r="E288" s="31">
        <v>7</v>
      </c>
      <c r="F288" s="31">
        <v>1</v>
      </c>
      <c r="G288" s="117">
        <v>0.14285714285714285</v>
      </c>
      <c r="H288">
        <v>7</v>
      </c>
      <c r="I288" s="117">
        <v>1</v>
      </c>
      <c r="J288" s="31">
        <v>0</v>
      </c>
      <c r="K288" s="31">
        <v>0</v>
      </c>
      <c r="L288" s="117">
        <v>0</v>
      </c>
    </row>
    <row r="289" spans="1:12" x14ac:dyDescent="0.2">
      <c r="A289">
        <v>296</v>
      </c>
      <c r="B289" t="s">
        <v>1980</v>
      </c>
      <c r="C289" t="s">
        <v>1036</v>
      </c>
      <c r="D289" s="115">
        <v>399900</v>
      </c>
      <c r="E289" s="31">
        <v>1</v>
      </c>
      <c r="F289" s="31">
        <v>1</v>
      </c>
      <c r="G289" s="117">
        <v>1</v>
      </c>
      <c r="H289">
        <v>0</v>
      </c>
      <c r="I289" s="117">
        <v>0</v>
      </c>
      <c r="J289" s="31">
        <v>0</v>
      </c>
      <c r="K289" s="31">
        <v>0</v>
      </c>
      <c r="L289" s="117">
        <v>0</v>
      </c>
    </row>
    <row r="290" spans="1:12" x14ac:dyDescent="0.2">
      <c r="A290">
        <v>358</v>
      </c>
      <c r="B290" t="s">
        <v>2884</v>
      </c>
      <c r="C290" t="s">
        <v>2038</v>
      </c>
      <c r="D290" s="115">
        <v>275000</v>
      </c>
      <c r="E290" s="31">
        <v>1</v>
      </c>
      <c r="F290" s="31">
        <v>0</v>
      </c>
      <c r="G290" s="117">
        <v>0</v>
      </c>
      <c r="H290">
        <v>0</v>
      </c>
      <c r="I290" s="117">
        <v>0</v>
      </c>
      <c r="J290" s="31">
        <v>0</v>
      </c>
      <c r="K290" s="31">
        <v>0</v>
      </c>
      <c r="L290" s="117">
        <v>0</v>
      </c>
    </row>
    <row r="291" spans="1:12" x14ac:dyDescent="0.2">
      <c r="A291">
        <v>327</v>
      </c>
      <c r="B291" t="s">
        <v>107</v>
      </c>
      <c r="C291" t="s">
        <v>1258</v>
      </c>
      <c r="D291" s="115">
        <v>343000</v>
      </c>
      <c r="E291" s="31">
        <v>2</v>
      </c>
      <c r="F291" s="31">
        <v>0</v>
      </c>
      <c r="G291" s="117">
        <v>0</v>
      </c>
      <c r="H291">
        <v>2</v>
      </c>
      <c r="I291" s="117">
        <v>1</v>
      </c>
      <c r="J291" s="31">
        <v>0</v>
      </c>
      <c r="K291" s="31">
        <v>0</v>
      </c>
      <c r="L291" s="117">
        <v>0</v>
      </c>
    </row>
    <row r="292" spans="1:12" x14ac:dyDescent="0.2">
      <c r="A292">
        <v>467</v>
      </c>
      <c r="B292" t="s">
        <v>1859</v>
      </c>
      <c r="C292" t="s">
        <v>1099</v>
      </c>
      <c r="D292" s="115">
        <v>135000</v>
      </c>
      <c r="E292" s="31">
        <v>1</v>
      </c>
      <c r="F292" s="31">
        <v>0</v>
      </c>
      <c r="G292" s="117">
        <v>0</v>
      </c>
      <c r="H292">
        <v>1</v>
      </c>
      <c r="I292" s="117">
        <v>1</v>
      </c>
      <c r="J292" s="31">
        <v>0</v>
      </c>
      <c r="K292" s="31">
        <v>0</v>
      </c>
      <c r="L292" s="117">
        <v>0</v>
      </c>
    </row>
    <row r="293" spans="1:12" x14ac:dyDescent="0.2">
      <c r="A293">
        <v>9</v>
      </c>
      <c r="B293" t="s">
        <v>1222</v>
      </c>
      <c r="C293" t="s">
        <v>1099</v>
      </c>
      <c r="D293" s="115">
        <v>5194850</v>
      </c>
      <c r="E293" s="31">
        <v>37</v>
      </c>
      <c r="F293" s="31">
        <v>8</v>
      </c>
      <c r="G293" s="117">
        <v>0.21621621621621623</v>
      </c>
      <c r="H293">
        <v>6</v>
      </c>
      <c r="I293" s="117">
        <v>0.16216216216216217</v>
      </c>
      <c r="J293" s="31">
        <v>2</v>
      </c>
      <c r="K293" s="31">
        <v>0</v>
      </c>
      <c r="L293" s="117">
        <v>0</v>
      </c>
    </row>
    <row r="294" spans="1:12" x14ac:dyDescent="0.2">
      <c r="A294">
        <v>253</v>
      </c>
      <c r="B294" t="s">
        <v>1534</v>
      </c>
      <c r="C294" t="s">
        <v>1180</v>
      </c>
      <c r="D294" s="115">
        <v>495090</v>
      </c>
      <c r="E294" s="31">
        <v>3</v>
      </c>
      <c r="F294" s="31">
        <v>0</v>
      </c>
      <c r="G294" s="117">
        <v>0</v>
      </c>
      <c r="H294">
        <v>0</v>
      </c>
      <c r="I294" s="117">
        <v>0</v>
      </c>
      <c r="J294" s="31">
        <v>0</v>
      </c>
      <c r="K294" s="31">
        <v>0</v>
      </c>
      <c r="L294" s="117">
        <v>0</v>
      </c>
    </row>
    <row r="295" spans="1:12" x14ac:dyDescent="0.2">
      <c r="A295">
        <v>412</v>
      </c>
      <c r="B295" t="s">
        <v>1687</v>
      </c>
      <c r="C295" t="s">
        <v>1751</v>
      </c>
      <c r="D295" s="115">
        <v>192500</v>
      </c>
      <c r="E295" s="31">
        <v>1</v>
      </c>
      <c r="F295" s="31">
        <v>0</v>
      </c>
      <c r="G295" s="117">
        <v>0</v>
      </c>
      <c r="H295">
        <v>1</v>
      </c>
      <c r="I295" s="117">
        <v>1</v>
      </c>
      <c r="J295" s="31">
        <v>0</v>
      </c>
      <c r="K295" s="31">
        <v>0</v>
      </c>
      <c r="L295" s="117">
        <v>0</v>
      </c>
    </row>
    <row r="296" spans="1:12" x14ac:dyDescent="0.2">
      <c r="A296">
        <v>235</v>
      </c>
      <c r="B296" t="s">
        <v>1038</v>
      </c>
      <c r="C296" t="s">
        <v>1258</v>
      </c>
      <c r="D296" s="115">
        <v>540000</v>
      </c>
      <c r="E296" s="31">
        <v>2</v>
      </c>
      <c r="F296" s="31">
        <v>0</v>
      </c>
      <c r="G296" s="117">
        <v>0</v>
      </c>
      <c r="H296">
        <v>0</v>
      </c>
      <c r="I296" s="117">
        <v>0</v>
      </c>
      <c r="J296" s="31">
        <v>0</v>
      </c>
      <c r="K296" s="31">
        <v>0</v>
      </c>
      <c r="L296" s="117">
        <v>0</v>
      </c>
    </row>
    <row r="297" spans="1:12" x14ac:dyDescent="0.2">
      <c r="A297">
        <v>140</v>
      </c>
      <c r="B297" t="s">
        <v>344</v>
      </c>
      <c r="C297" t="s">
        <v>5</v>
      </c>
      <c r="D297" s="115">
        <v>954900</v>
      </c>
      <c r="E297" s="31">
        <v>5</v>
      </c>
      <c r="F297" s="31">
        <v>3</v>
      </c>
      <c r="G297" s="117">
        <v>0.6</v>
      </c>
      <c r="H297">
        <v>2</v>
      </c>
      <c r="I297" s="117">
        <v>0.4</v>
      </c>
      <c r="J297" s="31">
        <v>1</v>
      </c>
      <c r="K297" s="31">
        <v>1</v>
      </c>
      <c r="L297" s="117">
        <v>1</v>
      </c>
    </row>
    <row r="298" spans="1:12" x14ac:dyDescent="0.2">
      <c r="A298">
        <v>365</v>
      </c>
      <c r="B298" t="s">
        <v>3318</v>
      </c>
      <c r="C298" t="s">
        <v>1099</v>
      </c>
      <c r="D298" s="115">
        <v>265000</v>
      </c>
      <c r="E298" s="31">
        <v>1</v>
      </c>
      <c r="F298" s="31">
        <v>1</v>
      </c>
      <c r="G298" s="117">
        <v>1</v>
      </c>
      <c r="H298">
        <v>1</v>
      </c>
      <c r="I298" s="117">
        <v>1</v>
      </c>
      <c r="J298" s="31">
        <v>1</v>
      </c>
      <c r="K298" s="31">
        <v>1</v>
      </c>
      <c r="L298" s="117">
        <v>1</v>
      </c>
    </row>
    <row r="299" spans="1:12" x14ac:dyDescent="0.2">
      <c r="A299">
        <v>28</v>
      </c>
      <c r="B299" t="s">
        <v>307</v>
      </c>
      <c r="C299" t="s">
        <v>1036</v>
      </c>
      <c r="D299" s="115">
        <v>2910199</v>
      </c>
      <c r="E299" s="31">
        <v>16</v>
      </c>
      <c r="F299" s="31">
        <v>2</v>
      </c>
      <c r="G299" s="117">
        <v>0.125</v>
      </c>
      <c r="H299">
        <v>4</v>
      </c>
      <c r="I299" s="117">
        <v>0.25</v>
      </c>
      <c r="J299" s="31">
        <v>1</v>
      </c>
      <c r="K299" s="31">
        <v>0</v>
      </c>
      <c r="L299" s="117">
        <v>0</v>
      </c>
    </row>
    <row r="300" spans="1:12" x14ac:dyDescent="0.2">
      <c r="A300">
        <v>314</v>
      </c>
      <c r="B300" t="s">
        <v>1450</v>
      </c>
      <c r="C300" t="s">
        <v>1036</v>
      </c>
      <c r="D300" s="115">
        <v>370000</v>
      </c>
      <c r="E300" s="31">
        <v>2</v>
      </c>
      <c r="F300" s="31">
        <v>1</v>
      </c>
      <c r="G300" s="117">
        <v>0.5</v>
      </c>
      <c r="H300">
        <v>0</v>
      </c>
      <c r="I300" s="117">
        <v>0</v>
      </c>
      <c r="J300" s="31">
        <v>0</v>
      </c>
      <c r="K300" s="31">
        <v>0</v>
      </c>
      <c r="L300" s="117">
        <v>0</v>
      </c>
    </row>
    <row r="301" spans="1:12" x14ac:dyDescent="0.2">
      <c r="A301">
        <v>4</v>
      </c>
      <c r="B301" t="s">
        <v>117</v>
      </c>
      <c r="C301" t="s">
        <v>1535</v>
      </c>
      <c r="D301" s="115">
        <v>7885099</v>
      </c>
      <c r="E301" s="31">
        <v>18</v>
      </c>
      <c r="F301" s="31">
        <v>8</v>
      </c>
      <c r="G301" s="117">
        <v>0.44444444444444442</v>
      </c>
      <c r="H301">
        <v>9</v>
      </c>
      <c r="I301" s="117">
        <v>0.5</v>
      </c>
      <c r="J301" s="31">
        <v>0</v>
      </c>
      <c r="K301" s="31">
        <v>0</v>
      </c>
      <c r="L301" s="117">
        <v>0</v>
      </c>
    </row>
    <row r="302" spans="1:12" x14ac:dyDescent="0.2">
      <c r="A302">
        <v>245</v>
      </c>
      <c r="B302" t="s">
        <v>2030</v>
      </c>
      <c r="C302" t="s">
        <v>1949</v>
      </c>
      <c r="D302" s="115">
        <v>522800</v>
      </c>
      <c r="E302" s="31">
        <v>4</v>
      </c>
      <c r="F302" s="31">
        <v>0</v>
      </c>
      <c r="G302" s="117">
        <v>0</v>
      </c>
      <c r="H302">
        <v>2</v>
      </c>
      <c r="I302" s="117">
        <v>0.5</v>
      </c>
      <c r="J302" s="31">
        <v>2</v>
      </c>
      <c r="K302" s="31">
        <v>0</v>
      </c>
      <c r="L302" s="117">
        <v>0</v>
      </c>
    </row>
    <row r="303" spans="1:12" x14ac:dyDescent="0.2">
      <c r="A303">
        <v>283</v>
      </c>
      <c r="B303" t="s">
        <v>1041</v>
      </c>
      <c r="C303" t="s">
        <v>1703</v>
      </c>
      <c r="D303" s="115">
        <v>429000</v>
      </c>
      <c r="E303" s="31">
        <v>4</v>
      </c>
      <c r="F303" s="31">
        <v>0</v>
      </c>
      <c r="G303" s="117">
        <v>0</v>
      </c>
      <c r="H303">
        <v>3</v>
      </c>
      <c r="I303" s="117">
        <v>0.75</v>
      </c>
      <c r="J303" s="31">
        <v>2</v>
      </c>
      <c r="K303" s="31">
        <v>0</v>
      </c>
      <c r="L303" s="117">
        <v>0</v>
      </c>
    </row>
    <row r="304" spans="1:12" x14ac:dyDescent="0.2">
      <c r="A304">
        <v>39</v>
      </c>
      <c r="B304" t="s">
        <v>308</v>
      </c>
      <c r="C304" t="s">
        <v>1840</v>
      </c>
      <c r="D304" s="115">
        <v>2352300</v>
      </c>
      <c r="E304" s="31">
        <v>12</v>
      </c>
      <c r="F304" s="31">
        <v>5</v>
      </c>
      <c r="G304" s="117">
        <v>0.41666666666666669</v>
      </c>
      <c r="H304">
        <v>4</v>
      </c>
      <c r="I304" s="117">
        <v>0.33333333333333331</v>
      </c>
      <c r="J304" s="31">
        <v>3</v>
      </c>
      <c r="K304" s="31">
        <v>2</v>
      </c>
      <c r="L304" s="117">
        <v>0.66666666666666663</v>
      </c>
    </row>
    <row r="305" spans="1:12" x14ac:dyDescent="0.2">
      <c r="A305">
        <v>94</v>
      </c>
      <c r="B305" t="s">
        <v>2247</v>
      </c>
      <c r="C305" t="s">
        <v>1843</v>
      </c>
      <c r="D305" s="115">
        <v>1327000</v>
      </c>
      <c r="E305" s="31">
        <v>7</v>
      </c>
      <c r="F305" s="31">
        <v>1</v>
      </c>
      <c r="G305" s="117">
        <v>0.14285714285714285</v>
      </c>
      <c r="H305">
        <v>2</v>
      </c>
      <c r="I305" s="117">
        <v>0.2857142857142857</v>
      </c>
      <c r="J305" s="31">
        <v>0</v>
      </c>
      <c r="K305" s="31">
        <v>0</v>
      </c>
      <c r="L305" s="117">
        <v>0</v>
      </c>
    </row>
    <row r="306" spans="1:12" x14ac:dyDescent="0.2">
      <c r="A306">
        <v>133</v>
      </c>
      <c r="B306" t="s">
        <v>756</v>
      </c>
      <c r="C306" t="s">
        <v>1854</v>
      </c>
      <c r="D306" s="115">
        <v>1005000</v>
      </c>
      <c r="E306" s="31">
        <v>4</v>
      </c>
      <c r="F306" s="31">
        <v>1</v>
      </c>
      <c r="G306" s="117">
        <v>0.25</v>
      </c>
      <c r="H306">
        <v>4</v>
      </c>
      <c r="I306" s="117">
        <v>1</v>
      </c>
      <c r="J306" s="31">
        <v>0</v>
      </c>
      <c r="K306" s="31">
        <v>0</v>
      </c>
      <c r="L306" s="117">
        <v>0</v>
      </c>
    </row>
    <row r="307" spans="1:12" x14ac:dyDescent="0.2">
      <c r="A307">
        <v>141</v>
      </c>
      <c r="B307" t="s">
        <v>1985</v>
      </c>
      <c r="C307" t="s">
        <v>1936</v>
      </c>
      <c r="D307" s="115">
        <v>941000</v>
      </c>
      <c r="E307" s="31">
        <v>7</v>
      </c>
      <c r="F307" s="31">
        <v>3</v>
      </c>
      <c r="G307" s="117">
        <v>0.42857142857142855</v>
      </c>
      <c r="H307">
        <v>1</v>
      </c>
      <c r="I307" s="117">
        <v>0.14285714285714285</v>
      </c>
      <c r="J307" s="31">
        <v>1</v>
      </c>
      <c r="K307" s="31">
        <v>0</v>
      </c>
      <c r="L307" s="117">
        <v>0</v>
      </c>
    </row>
    <row r="308" spans="1:12" x14ac:dyDescent="0.2">
      <c r="A308">
        <v>410</v>
      </c>
      <c r="B308" t="s">
        <v>1752</v>
      </c>
      <c r="C308" t="s">
        <v>1099</v>
      </c>
      <c r="D308" s="115">
        <v>195000</v>
      </c>
      <c r="E308" s="31">
        <v>1</v>
      </c>
      <c r="F308" s="31">
        <v>0</v>
      </c>
      <c r="G308" s="117">
        <v>0</v>
      </c>
      <c r="H308">
        <v>0</v>
      </c>
      <c r="I308" s="117">
        <v>0</v>
      </c>
      <c r="J308" s="31">
        <v>0</v>
      </c>
      <c r="K308" s="31">
        <v>0</v>
      </c>
      <c r="L308" s="117">
        <v>0</v>
      </c>
    </row>
    <row r="309" spans="1:12" x14ac:dyDescent="0.2">
      <c r="A309">
        <v>468</v>
      </c>
      <c r="B309" t="s">
        <v>1916</v>
      </c>
      <c r="C309" t="s">
        <v>1475</v>
      </c>
      <c r="D309" s="115">
        <v>135000</v>
      </c>
      <c r="E309" s="31">
        <v>1</v>
      </c>
      <c r="F309" s="31">
        <v>0</v>
      </c>
      <c r="G309" s="117">
        <v>0</v>
      </c>
      <c r="H309">
        <v>1</v>
      </c>
      <c r="I309" s="117">
        <v>1</v>
      </c>
      <c r="J309" s="31">
        <v>0</v>
      </c>
      <c r="K309" s="31">
        <v>0</v>
      </c>
      <c r="L309" s="117">
        <v>0</v>
      </c>
    </row>
    <row r="310" spans="1:12" x14ac:dyDescent="0.2">
      <c r="A310">
        <v>81</v>
      </c>
      <c r="B310" t="s">
        <v>1639</v>
      </c>
      <c r="C310" t="s">
        <v>1861</v>
      </c>
      <c r="D310" s="115">
        <v>1430850</v>
      </c>
      <c r="E310" s="31">
        <v>8</v>
      </c>
      <c r="F310" s="31">
        <v>3</v>
      </c>
      <c r="G310" s="117">
        <v>0.375</v>
      </c>
      <c r="H310">
        <v>6</v>
      </c>
      <c r="I310" s="117">
        <v>0.75</v>
      </c>
      <c r="J310" s="31">
        <v>1</v>
      </c>
      <c r="K310" s="31">
        <v>0</v>
      </c>
      <c r="L310" s="117">
        <v>0</v>
      </c>
    </row>
    <row r="311" spans="1:12" x14ac:dyDescent="0.2">
      <c r="A311">
        <v>122</v>
      </c>
      <c r="B311" t="s">
        <v>1457</v>
      </c>
      <c r="C311" t="s">
        <v>1989</v>
      </c>
      <c r="D311" s="115">
        <v>1087000</v>
      </c>
      <c r="E311" s="31">
        <v>3</v>
      </c>
      <c r="F311" s="31">
        <v>0</v>
      </c>
      <c r="G311" s="117">
        <v>0</v>
      </c>
      <c r="H311">
        <v>0</v>
      </c>
      <c r="I311" s="117">
        <v>0</v>
      </c>
      <c r="J311" s="31">
        <v>0</v>
      </c>
      <c r="K311" s="31">
        <v>0</v>
      </c>
      <c r="L311" s="117">
        <v>0</v>
      </c>
    </row>
    <row r="312" spans="1:12" x14ac:dyDescent="0.2">
      <c r="A312">
        <v>397</v>
      </c>
      <c r="B312" t="s">
        <v>290</v>
      </c>
      <c r="C312" t="s">
        <v>116</v>
      </c>
      <c r="D312" s="115">
        <v>205000</v>
      </c>
      <c r="E312" s="31">
        <v>1</v>
      </c>
      <c r="F312" s="31">
        <v>0</v>
      </c>
      <c r="G312" s="117">
        <v>0</v>
      </c>
      <c r="H312">
        <v>0</v>
      </c>
      <c r="I312" s="117">
        <v>0</v>
      </c>
      <c r="J312" s="31">
        <v>0</v>
      </c>
      <c r="K312" s="31">
        <v>0</v>
      </c>
      <c r="L312" s="117">
        <v>0</v>
      </c>
    </row>
    <row r="313" spans="1:12" x14ac:dyDescent="0.2">
      <c r="A313">
        <v>367</v>
      </c>
      <c r="B313" t="s">
        <v>1552</v>
      </c>
      <c r="C313" t="s">
        <v>1842</v>
      </c>
      <c r="D313" s="115">
        <v>250000</v>
      </c>
      <c r="E313" s="31">
        <v>1</v>
      </c>
      <c r="F313" s="31">
        <v>0</v>
      </c>
      <c r="G313" s="117">
        <v>0</v>
      </c>
      <c r="H313">
        <v>0</v>
      </c>
      <c r="I313" s="117">
        <v>0</v>
      </c>
      <c r="J313" s="31">
        <v>0</v>
      </c>
      <c r="K313" s="31">
        <v>0</v>
      </c>
      <c r="L313" s="117">
        <v>0</v>
      </c>
    </row>
    <row r="314" spans="1:12" x14ac:dyDescent="0.2">
      <c r="A314">
        <v>163</v>
      </c>
      <c r="B314" t="s">
        <v>2041</v>
      </c>
      <c r="C314" t="s">
        <v>1180</v>
      </c>
      <c r="D314" s="115">
        <v>820700</v>
      </c>
      <c r="E314" s="31">
        <v>4</v>
      </c>
      <c r="F314" s="31">
        <v>3</v>
      </c>
      <c r="G314" s="117">
        <v>0.75</v>
      </c>
      <c r="H314">
        <v>3</v>
      </c>
      <c r="I314" s="117">
        <v>0.75</v>
      </c>
      <c r="J314" s="31">
        <v>0</v>
      </c>
      <c r="K314" s="31">
        <v>0</v>
      </c>
      <c r="L314" s="117">
        <v>0</v>
      </c>
    </row>
    <row r="315" spans="1:12" x14ac:dyDescent="0.2">
      <c r="A315">
        <v>264</v>
      </c>
      <c r="B315" t="s">
        <v>155</v>
      </c>
      <c r="C315" t="s">
        <v>1943</v>
      </c>
      <c r="D315" s="115">
        <v>471750</v>
      </c>
      <c r="E315" s="31">
        <v>4</v>
      </c>
      <c r="F315" s="31">
        <v>0</v>
      </c>
      <c r="G315" s="117">
        <v>0</v>
      </c>
      <c r="H315">
        <v>0</v>
      </c>
      <c r="I315" s="117">
        <v>0</v>
      </c>
      <c r="J315" s="31">
        <v>0</v>
      </c>
      <c r="K315" s="31">
        <v>0</v>
      </c>
      <c r="L315" s="117">
        <v>0</v>
      </c>
    </row>
    <row r="316" spans="1:12" x14ac:dyDescent="0.2">
      <c r="A316">
        <v>489</v>
      </c>
      <c r="B316" t="s">
        <v>1548</v>
      </c>
      <c r="C316" t="s">
        <v>1861</v>
      </c>
      <c r="D316" s="115">
        <v>117500</v>
      </c>
      <c r="E316" s="31">
        <v>1</v>
      </c>
      <c r="F316" s="31">
        <v>0</v>
      </c>
      <c r="G316" s="117">
        <v>0</v>
      </c>
      <c r="H316">
        <v>0</v>
      </c>
      <c r="I316" s="117">
        <v>0</v>
      </c>
      <c r="J316" s="31">
        <v>0</v>
      </c>
      <c r="K316" s="31">
        <v>0</v>
      </c>
      <c r="L316" s="117">
        <v>0</v>
      </c>
    </row>
    <row r="317" spans="1:12" x14ac:dyDescent="0.2">
      <c r="A317">
        <v>193</v>
      </c>
      <c r="B317" t="s">
        <v>1964</v>
      </c>
      <c r="C317" t="s">
        <v>5</v>
      </c>
      <c r="D317" s="115">
        <v>671500</v>
      </c>
      <c r="E317" s="31">
        <v>4</v>
      </c>
      <c r="F317" s="31">
        <v>0</v>
      </c>
      <c r="G317" s="117">
        <v>0</v>
      </c>
      <c r="H317">
        <v>4</v>
      </c>
      <c r="I317" s="117">
        <v>1</v>
      </c>
      <c r="J317" s="31">
        <v>0</v>
      </c>
      <c r="K317" s="31">
        <v>0</v>
      </c>
      <c r="L317" s="117">
        <v>0</v>
      </c>
    </row>
    <row r="318" spans="1:12" x14ac:dyDescent="0.2">
      <c r="A318">
        <v>191</v>
      </c>
      <c r="B318" t="s">
        <v>840</v>
      </c>
      <c r="C318" t="s">
        <v>1949</v>
      </c>
      <c r="D318" s="115">
        <v>683900</v>
      </c>
      <c r="E318" s="31">
        <v>6</v>
      </c>
      <c r="F318" s="31">
        <v>1</v>
      </c>
      <c r="G318" s="117">
        <v>0.16666666666666666</v>
      </c>
      <c r="H318">
        <v>5</v>
      </c>
      <c r="I318" s="117">
        <v>0.83333333333333337</v>
      </c>
      <c r="J318" s="31">
        <v>4</v>
      </c>
      <c r="K318" s="31">
        <v>0</v>
      </c>
      <c r="L318" s="117">
        <v>0</v>
      </c>
    </row>
    <row r="319" spans="1:12" x14ac:dyDescent="0.2">
      <c r="A319">
        <v>42</v>
      </c>
      <c r="B319" t="s">
        <v>544</v>
      </c>
      <c r="C319" t="s">
        <v>1858</v>
      </c>
      <c r="D319" s="115">
        <v>2295500</v>
      </c>
      <c r="E319" s="31">
        <v>9</v>
      </c>
      <c r="F319" s="31">
        <v>0</v>
      </c>
      <c r="G319" s="117">
        <v>0</v>
      </c>
      <c r="H319">
        <v>5</v>
      </c>
      <c r="I319" s="117">
        <v>0.55555555555555558</v>
      </c>
      <c r="J319" s="31">
        <v>0</v>
      </c>
      <c r="K319" s="31">
        <v>0</v>
      </c>
      <c r="L319" s="117">
        <v>0</v>
      </c>
    </row>
    <row r="320" spans="1:12" x14ac:dyDescent="0.2">
      <c r="A320">
        <v>377</v>
      </c>
      <c r="B320" t="s">
        <v>2506</v>
      </c>
      <c r="C320" t="s">
        <v>1036</v>
      </c>
      <c r="D320" s="115">
        <v>228000</v>
      </c>
      <c r="E320" s="31">
        <v>1</v>
      </c>
      <c r="F320" s="31">
        <v>0</v>
      </c>
      <c r="G320" s="117">
        <v>0</v>
      </c>
      <c r="H320">
        <v>0</v>
      </c>
      <c r="I320" s="117">
        <v>0</v>
      </c>
      <c r="J320" s="31">
        <v>0</v>
      </c>
      <c r="K320" s="31">
        <v>0</v>
      </c>
      <c r="L320" s="117">
        <v>0</v>
      </c>
    </row>
    <row r="321" spans="1:12" x14ac:dyDescent="0.2">
      <c r="A321">
        <v>515</v>
      </c>
      <c r="B321" t="s">
        <v>2768</v>
      </c>
      <c r="C321">
        <v>0</v>
      </c>
      <c r="D321" s="115">
        <v>75000</v>
      </c>
      <c r="E321" s="31">
        <v>1</v>
      </c>
      <c r="F321" s="31">
        <v>0</v>
      </c>
      <c r="G321" s="117">
        <v>0</v>
      </c>
      <c r="H321">
        <v>1</v>
      </c>
      <c r="I321" s="117">
        <v>1</v>
      </c>
      <c r="J321" s="31">
        <v>0</v>
      </c>
      <c r="K321" s="31">
        <v>0</v>
      </c>
      <c r="L321" s="117">
        <v>0</v>
      </c>
    </row>
    <row r="322" spans="1:12" x14ac:dyDescent="0.2">
      <c r="A322">
        <v>227</v>
      </c>
      <c r="B322" t="s">
        <v>2046</v>
      </c>
      <c r="C322" t="s">
        <v>5</v>
      </c>
      <c r="D322" s="115">
        <v>561900</v>
      </c>
      <c r="E322" s="31">
        <v>3</v>
      </c>
      <c r="F322" s="31">
        <v>0</v>
      </c>
      <c r="G322" s="117">
        <v>0</v>
      </c>
      <c r="H322">
        <v>0</v>
      </c>
      <c r="I322" s="117">
        <v>0</v>
      </c>
      <c r="J322" s="31">
        <v>0</v>
      </c>
      <c r="K322" s="31">
        <v>0</v>
      </c>
      <c r="L322" s="117">
        <v>0</v>
      </c>
    </row>
    <row r="323" spans="1:12" x14ac:dyDescent="0.2">
      <c r="A323">
        <v>302</v>
      </c>
      <c r="B323" t="s">
        <v>1956</v>
      </c>
      <c r="C323" t="s">
        <v>1099</v>
      </c>
      <c r="D323" s="115">
        <v>391900</v>
      </c>
      <c r="E323" s="31">
        <v>4</v>
      </c>
      <c r="F323" s="31">
        <v>0</v>
      </c>
      <c r="G323" s="117">
        <v>0</v>
      </c>
      <c r="H323">
        <v>1</v>
      </c>
      <c r="I323" s="117">
        <v>0.25</v>
      </c>
      <c r="J323" s="31">
        <v>0</v>
      </c>
      <c r="K323" s="31">
        <v>0</v>
      </c>
      <c r="L323" s="117">
        <v>0</v>
      </c>
    </row>
    <row r="324" spans="1:12" x14ac:dyDescent="0.2">
      <c r="A324">
        <v>45</v>
      </c>
      <c r="B324" t="s">
        <v>312</v>
      </c>
      <c r="C324" t="s">
        <v>1842</v>
      </c>
      <c r="D324" s="115">
        <v>2124200</v>
      </c>
      <c r="E324" s="31">
        <v>13</v>
      </c>
      <c r="F324" s="31">
        <v>8</v>
      </c>
      <c r="G324" s="117">
        <v>0.61538461538461542</v>
      </c>
      <c r="H324">
        <v>2</v>
      </c>
      <c r="I324" s="117">
        <v>0.15384615384615385</v>
      </c>
      <c r="J324" s="31">
        <v>1</v>
      </c>
      <c r="K324" s="31">
        <v>1</v>
      </c>
      <c r="L324" s="117">
        <v>1</v>
      </c>
    </row>
    <row r="325" spans="1:12" x14ac:dyDescent="0.2">
      <c r="A325">
        <v>347</v>
      </c>
      <c r="B325" t="s">
        <v>313</v>
      </c>
      <c r="C325" t="s">
        <v>1840</v>
      </c>
      <c r="D325" s="115">
        <v>299500</v>
      </c>
      <c r="E325" s="31">
        <v>2</v>
      </c>
      <c r="F325" s="31">
        <v>0</v>
      </c>
      <c r="G325" s="117">
        <v>0</v>
      </c>
      <c r="H325">
        <v>2</v>
      </c>
      <c r="I325" s="117">
        <v>1</v>
      </c>
      <c r="J325" s="31">
        <v>0</v>
      </c>
      <c r="K325" s="31">
        <v>0</v>
      </c>
      <c r="L325" s="117">
        <v>0</v>
      </c>
    </row>
    <row r="326" spans="1:12" x14ac:dyDescent="0.2">
      <c r="A326">
        <v>526</v>
      </c>
      <c r="B326" t="s">
        <v>720</v>
      </c>
      <c r="C326" t="s">
        <v>721</v>
      </c>
      <c r="D326" s="115">
        <v>50000</v>
      </c>
      <c r="E326" s="31">
        <v>1</v>
      </c>
      <c r="F326" s="31">
        <v>0</v>
      </c>
      <c r="G326" s="117">
        <v>0</v>
      </c>
      <c r="H326">
        <v>1</v>
      </c>
      <c r="I326" s="117">
        <v>1</v>
      </c>
      <c r="J326" s="31">
        <v>0</v>
      </c>
      <c r="K326" s="31">
        <v>0</v>
      </c>
      <c r="L326" s="117">
        <v>0</v>
      </c>
    </row>
    <row r="327" spans="1:12" x14ac:dyDescent="0.2">
      <c r="A327">
        <v>436</v>
      </c>
      <c r="B327" t="s">
        <v>1458</v>
      </c>
      <c r="C327" t="s">
        <v>5</v>
      </c>
      <c r="D327" s="115">
        <v>167900</v>
      </c>
      <c r="E327" s="31">
        <v>1</v>
      </c>
      <c r="F327" s="31">
        <v>0</v>
      </c>
      <c r="G327" s="117">
        <v>0</v>
      </c>
      <c r="H327">
        <v>0</v>
      </c>
      <c r="I327" s="117">
        <v>0</v>
      </c>
      <c r="J327" s="31">
        <v>0</v>
      </c>
      <c r="K327" s="31">
        <v>0</v>
      </c>
      <c r="L327" s="117">
        <v>0</v>
      </c>
    </row>
    <row r="328" spans="1:12" x14ac:dyDescent="0.2">
      <c r="A328">
        <v>114</v>
      </c>
      <c r="B328" t="s">
        <v>1310</v>
      </c>
      <c r="C328" t="s">
        <v>1840</v>
      </c>
      <c r="D328" s="115">
        <v>1122000</v>
      </c>
      <c r="E328" s="31">
        <v>5</v>
      </c>
      <c r="F328" s="31">
        <v>3</v>
      </c>
      <c r="G328" s="117">
        <v>0.6</v>
      </c>
      <c r="H328">
        <v>2</v>
      </c>
      <c r="I328" s="117">
        <v>0.4</v>
      </c>
      <c r="J328" s="31">
        <v>1</v>
      </c>
      <c r="K328" s="31">
        <v>1</v>
      </c>
      <c r="L328" s="117">
        <v>1</v>
      </c>
    </row>
    <row r="329" spans="1:12" x14ac:dyDescent="0.2">
      <c r="A329">
        <v>307</v>
      </c>
      <c r="B329" t="s">
        <v>1853</v>
      </c>
      <c r="C329" t="s">
        <v>1842</v>
      </c>
      <c r="D329" s="115">
        <v>381600</v>
      </c>
      <c r="E329" s="31">
        <v>2</v>
      </c>
      <c r="F329" s="31">
        <v>1</v>
      </c>
      <c r="G329" s="117">
        <v>0.5</v>
      </c>
      <c r="H329">
        <v>0</v>
      </c>
      <c r="I329" s="117">
        <v>0</v>
      </c>
      <c r="J329" s="31">
        <v>0</v>
      </c>
      <c r="K329" s="31">
        <v>0</v>
      </c>
      <c r="L329" s="117">
        <v>0</v>
      </c>
    </row>
    <row r="330" spans="1:12" x14ac:dyDescent="0.2">
      <c r="A330">
        <v>439</v>
      </c>
      <c r="B330" t="s">
        <v>302</v>
      </c>
      <c r="C330" t="s">
        <v>303</v>
      </c>
      <c r="D330" s="115">
        <v>165000</v>
      </c>
      <c r="E330" s="31">
        <v>1</v>
      </c>
      <c r="F330" s="31">
        <v>0</v>
      </c>
      <c r="G330" s="117">
        <v>0</v>
      </c>
      <c r="H330">
        <v>0</v>
      </c>
      <c r="I330" s="117">
        <v>0</v>
      </c>
      <c r="J330" s="31">
        <v>0</v>
      </c>
      <c r="K330" s="31">
        <v>0</v>
      </c>
      <c r="L330" s="117">
        <v>0</v>
      </c>
    </row>
    <row r="331" spans="1:12" x14ac:dyDescent="0.2">
      <c r="A331">
        <v>164</v>
      </c>
      <c r="B331" t="s">
        <v>795</v>
      </c>
      <c r="C331" t="s">
        <v>1535</v>
      </c>
      <c r="D331" s="115">
        <v>820000</v>
      </c>
      <c r="E331" s="31">
        <v>2</v>
      </c>
      <c r="F331" s="31">
        <v>2</v>
      </c>
      <c r="G331" s="117">
        <v>1</v>
      </c>
      <c r="H331">
        <v>1</v>
      </c>
      <c r="I331" s="117">
        <v>0.5</v>
      </c>
      <c r="J331" s="31">
        <v>0</v>
      </c>
      <c r="K331" s="31">
        <v>0</v>
      </c>
      <c r="L331" s="117">
        <v>0</v>
      </c>
    </row>
    <row r="332" spans="1:12" x14ac:dyDescent="0.2">
      <c r="A332">
        <v>95</v>
      </c>
      <c r="B332" t="s">
        <v>2059</v>
      </c>
      <c r="C332" t="s">
        <v>1889</v>
      </c>
      <c r="D332" s="115">
        <v>1318799</v>
      </c>
      <c r="E332" s="31">
        <v>6</v>
      </c>
      <c r="F332" s="31">
        <v>1</v>
      </c>
      <c r="G332" s="117">
        <v>0.16666666666666666</v>
      </c>
      <c r="H332">
        <v>3</v>
      </c>
      <c r="I332" s="117">
        <v>0.5</v>
      </c>
      <c r="J332" s="31">
        <v>0</v>
      </c>
      <c r="K332" s="31">
        <v>0</v>
      </c>
      <c r="L332" s="117">
        <v>0</v>
      </c>
    </row>
    <row r="333" spans="1:12" x14ac:dyDescent="0.2">
      <c r="A333">
        <v>279</v>
      </c>
      <c r="B333" t="s">
        <v>812</v>
      </c>
      <c r="C333" t="s">
        <v>1099</v>
      </c>
      <c r="D333" s="115">
        <v>432000</v>
      </c>
      <c r="E333" s="31">
        <v>4</v>
      </c>
      <c r="F333" s="31">
        <v>1</v>
      </c>
      <c r="G333" s="117">
        <v>0.25</v>
      </c>
      <c r="H333">
        <v>2</v>
      </c>
      <c r="I333" s="117">
        <v>0.5</v>
      </c>
      <c r="J333" s="31">
        <v>0</v>
      </c>
      <c r="K333" s="31">
        <v>0</v>
      </c>
      <c r="L333" s="117">
        <v>0</v>
      </c>
    </row>
    <row r="334" spans="1:12" x14ac:dyDescent="0.2">
      <c r="A334">
        <v>84</v>
      </c>
      <c r="B334" t="s">
        <v>2014</v>
      </c>
      <c r="C334" t="s">
        <v>1180</v>
      </c>
      <c r="D334" s="115">
        <v>1418900</v>
      </c>
      <c r="E334" s="31">
        <v>9</v>
      </c>
      <c r="F334" s="31">
        <v>0</v>
      </c>
      <c r="G334" s="117">
        <v>0</v>
      </c>
      <c r="H334">
        <v>6</v>
      </c>
      <c r="I334" s="117">
        <v>0.66666666666666663</v>
      </c>
      <c r="J334" s="31">
        <v>0</v>
      </c>
      <c r="K334" s="31">
        <v>0</v>
      </c>
      <c r="L334" s="117">
        <v>0</v>
      </c>
    </row>
    <row r="335" spans="1:12" x14ac:dyDescent="0.2">
      <c r="A335">
        <v>220</v>
      </c>
      <c r="B335" t="s">
        <v>314</v>
      </c>
      <c r="C335" t="s">
        <v>1840</v>
      </c>
      <c r="D335" s="115">
        <v>593000</v>
      </c>
      <c r="E335" s="31">
        <v>3</v>
      </c>
      <c r="F335" s="31">
        <v>0</v>
      </c>
      <c r="G335" s="117">
        <v>0</v>
      </c>
      <c r="H335">
        <v>3</v>
      </c>
      <c r="I335" s="117">
        <v>1</v>
      </c>
      <c r="J335" s="31">
        <v>0</v>
      </c>
      <c r="K335" s="31">
        <v>0</v>
      </c>
      <c r="L335" s="117">
        <v>0</v>
      </c>
    </row>
    <row r="336" spans="1:12" x14ac:dyDescent="0.2">
      <c r="A336">
        <v>316</v>
      </c>
      <c r="B336" t="s">
        <v>1891</v>
      </c>
      <c r="C336" t="s">
        <v>1036</v>
      </c>
      <c r="D336" s="115">
        <v>369899</v>
      </c>
      <c r="E336" s="31">
        <v>6</v>
      </c>
      <c r="F336" s="31">
        <v>2</v>
      </c>
      <c r="G336" s="117">
        <v>0.33333333333333331</v>
      </c>
      <c r="H336">
        <v>6</v>
      </c>
      <c r="I336" s="117">
        <v>1</v>
      </c>
      <c r="J336" s="31">
        <v>0</v>
      </c>
      <c r="K336" s="31">
        <v>0</v>
      </c>
      <c r="L336" s="117">
        <v>0</v>
      </c>
    </row>
    <row r="337" spans="1:12" x14ac:dyDescent="0.2">
      <c r="A337">
        <v>50</v>
      </c>
      <c r="B337" t="s">
        <v>145</v>
      </c>
      <c r="C337" t="s">
        <v>1842</v>
      </c>
      <c r="D337" s="115">
        <v>2025950</v>
      </c>
      <c r="E337" s="31">
        <v>6</v>
      </c>
      <c r="F337" s="31">
        <v>2</v>
      </c>
      <c r="G337" s="117">
        <v>0.33333333333333331</v>
      </c>
      <c r="H337">
        <v>4</v>
      </c>
      <c r="I337" s="117">
        <v>0.66666666666666663</v>
      </c>
      <c r="J337" s="31">
        <v>0</v>
      </c>
      <c r="K337" s="31">
        <v>0</v>
      </c>
      <c r="L337" s="117">
        <v>0</v>
      </c>
    </row>
    <row r="338" spans="1:12" x14ac:dyDescent="0.2">
      <c r="A338">
        <v>505</v>
      </c>
      <c r="B338" t="s">
        <v>315</v>
      </c>
      <c r="C338" t="s">
        <v>2031</v>
      </c>
      <c r="D338" s="115">
        <v>92800</v>
      </c>
      <c r="E338" s="31">
        <v>1</v>
      </c>
      <c r="F338" s="31">
        <v>0</v>
      </c>
      <c r="G338" s="117">
        <v>0</v>
      </c>
      <c r="H338">
        <v>1</v>
      </c>
      <c r="I338" s="117">
        <v>1</v>
      </c>
      <c r="J338" s="31">
        <v>0</v>
      </c>
      <c r="K338" s="31">
        <v>0</v>
      </c>
      <c r="L338" s="117">
        <v>0</v>
      </c>
    </row>
    <row r="339" spans="1:12" x14ac:dyDescent="0.2">
      <c r="A339">
        <v>426</v>
      </c>
      <c r="B339" t="s">
        <v>2988</v>
      </c>
      <c r="C339" t="s">
        <v>1036</v>
      </c>
      <c r="D339" s="115">
        <v>179500</v>
      </c>
      <c r="E339" s="31">
        <v>1</v>
      </c>
      <c r="F339" s="31">
        <v>0</v>
      </c>
      <c r="G339" s="117">
        <v>0</v>
      </c>
      <c r="H339">
        <v>1</v>
      </c>
      <c r="I339" s="117">
        <v>1</v>
      </c>
      <c r="J339" s="31">
        <v>1</v>
      </c>
      <c r="K339" s="31">
        <v>0</v>
      </c>
      <c r="L339" s="117">
        <v>0</v>
      </c>
    </row>
    <row r="340" spans="1:12" x14ac:dyDescent="0.2">
      <c r="A340">
        <v>317</v>
      </c>
      <c r="B340" t="s">
        <v>2403</v>
      </c>
      <c r="C340" t="s">
        <v>1546</v>
      </c>
      <c r="D340" s="115">
        <v>369500</v>
      </c>
      <c r="E340" s="31">
        <v>2</v>
      </c>
      <c r="F340" s="31">
        <v>0</v>
      </c>
      <c r="G340" s="117">
        <v>0</v>
      </c>
      <c r="H340">
        <v>1</v>
      </c>
      <c r="I340" s="117">
        <v>0.5</v>
      </c>
      <c r="J340" s="31">
        <v>0</v>
      </c>
      <c r="K340" s="31">
        <v>0</v>
      </c>
      <c r="L340" s="117">
        <v>0</v>
      </c>
    </row>
    <row r="341" spans="1:12" x14ac:dyDescent="0.2">
      <c r="A341">
        <v>130</v>
      </c>
      <c r="B341" t="s">
        <v>1232</v>
      </c>
      <c r="C341" t="s">
        <v>1180</v>
      </c>
      <c r="D341" s="115">
        <v>1027150</v>
      </c>
      <c r="E341" s="31">
        <v>4</v>
      </c>
      <c r="F341" s="31">
        <v>2</v>
      </c>
      <c r="G341" s="117">
        <v>0.5</v>
      </c>
      <c r="H341">
        <v>2</v>
      </c>
      <c r="I341" s="117">
        <v>0.5</v>
      </c>
      <c r="J341" s="31">
        <v>0</v>
      </c>
      <c r="K341" s="31">
        <v>0</v>
      </c>
      <c r="L341" s="117">
        <v>0</v>
      </c>
    </row>
    <row r="342" spans="1:12" x14ac:dyDescent="0.2">
      <c r="A342">
        <v>336</v>
      </c>
      <c r="B342" t="s">
        <v>1452</v>
      </c>
      <c r="C342" t="s">
        <v>1889</v>
      </c>
      <c r="D342" s="115">
        <v>319500</v>
      </c>
      <c r="E342" s="31">
        <v>2</v>
      </c>
      <c r="F342" s="31">
        <v>0</v>
      </c>
      <c r="G342" s="117">
        <v>0</v>
      </c>
      <c r="H342">
        <v>1</v>
      </c>
      <c r="I342" s="117">
        <v>0.5</v>
      </c>
      <c r="J342" s="31">
        <v>1</v>
      </c>
      <c r="K342" s="31">
        <v>0</v>
      </c>
      <c r="L342" s="117">
        <v>0</v>
      </c>
    </row>
    <row r="343" spans="1:12" x14ac:dyDescent="0.2">
      <c r="A343">
        <v>287</v>
      </c>
      <c r="B343" t="s">
        <v>316</v>
      </c>
      <c r="C343" t="s">
        <v>1971</v>
      </c>
      <c r="D343" s="115">
        <v>420100</v>
      </c>
      <c r="E343" s="31">
        <v>3</v>
      </c>
      <c r="F343" s="31">
        <v>1</v>
      </c>
      <c r="G343" s="117">
        <v>0.33333333333333331</v>
      </c>
      <c r="H343">
        <v>0</v>
      </c>
      <c r="I343" s="117">
        <v>0</v>
      </c>
      <c r="J343" s="31">
        <v>0</v>
      </c>
      <c r="K343" s="31">
        <v>0</v>
      </c>
      <c r="L343" s="117">
        <v>0</v>
      </c>
    </row>
    <row r="344" spans="1:12" x14ac:dyDescent="0.2">
      <c r="A344">
        <v>55</v>
      </c>
      <c r="B344" t="s">
        <v>317</v>
      </c>
      <c r="C344" t="s">
        <v>1840</v>
      </c>
      <c r="D344" s="115">
        <v>1893300</v>
      </c>
      <c r="E344" s="31">
        <v>9</v>
      </c>
      <c r="F344" s="31">
        <v>8</v>
      </c>
      <c r="G344" s="117">
        <v>0.88888888888888884</v>
      </c>
      <c r="H344">
        <v>4</v>
      </c>
      <c r="I344" s="117">
        <v>0.44444444444444442</v>
      </c>
      <c r="J344" s="31">
        <v>0</v>
      </c>
      <c r="K344" s="31">
        <v>0</v>
      </c>
      <c r="L344" s="117">
        <v>0</v>
      </c>
    </row>
    <row r="345" spans="1:12" x14ac:dyDescent="0.2">
      <c r="A345">
        <v>236</v>
      </c>
      <c r="B345" t="s">
        <v>1539</v>
      </c>
      <c r="C345" t="s">
        <v>1258</v>
      </c>
      <c r="D345" s="115">
        <v>537500</v>
      </c>
      <c r="E345" s="31">
        <v>3</v>
      </c>
      <c r="F345" s="31">
        <v>0</v>
      </c>
      <c r="G345" s="117">
        <v>0</v>
      </c>
      <c r="H345">
        <v>2</v>
      </c>
      <c r="I345" s="117">
        <v>0.66666666666666663</v>
      </c>
      <c r="J345" s="31">
        <v>0</v>
      </c>
      <c r="K345" s="31">
        <v>0</v>
      </c>
      <c r="L345" s="117">
        <v>0</v>
      </c>
    </row>
    <row r="346" spans="1:12" x14ac:dyDescent="0.2">
      <c r="A346">
        <v>234</v>
      </c>
      <c r="B346" t="s">
        <v>1384</v>
      </c>
      <c r="C346" t="s">
        <v>1099</v>
      </c>
      <c r="D346" s="115">
        <v>544500</v>
      </c>
      <c r="E346" s="31">
        <v>4</v>
      </c>
      <c r="F346" s="31">
        <v>1</v>
      </c>
      <c r="G346" s="117">
        <v>0.25</v>
      </c>
      <c r="H346">
        <v>2</v>
      </c>
      <c r="I346" s="117">
        <v>0.5</v>
      </c>
      <c r="J346" s="31">
        <v>1</v>
      </c>
      <c r="K346" s="31">
        <v>1</v>
      </c>
      <c r="L346" s="117">
        <v>1</v>
      </c>
    </row>
    <row r="347" spans="1:12" x14ac:dyDescent="0.2">
      <c r="A347">
        <v>294</v>
      </c>
      <c r="B347" t="s">
        <v>3357</v>
      </c>
      <c r="C347" t="s">
        <v>1842</v>
      </c>
      <c r="D347" s="115">
        <v>403000</v>
      </c>
      <c r="E347" s="31">
        <v>1</v>
      </c>
      <c r="F347" s="31">
        <v>1</v>
      </c>
      <c r="G347" s="117">
        <v>1</v>
      </c>
      <c r="H347">
        <v>0</v>
      </c>
      <c r="I347" s="117">
        <v>0</v>
      </c>
      <c r="J347" s="31">
        <v>0</v>
      </c>
      <c r="K347" s="31">
        <v>0</v>
      </c>
      <c r="L347" s="117">
        <v>0</v>
      </c>
    </row>
    <row r="348" spans="1:12" x14ac:dyDescent="0.2">
      <c r="A348">
        <v>473</v>
      </c>
      <c r="B348" t="s">
        <v>318</v>
      </c>
      <c r="C348" t="s">
        <v>1944</v>
      </c>
      <c r="D348" s="115">
        <v>130500</v>
      </c>
      <c r="E348" s="31">
        <v>3</v>
      </c>
      <c r="F348" s="31">
        <v>0</v>
      </c>
      <c r="G348" s="117">
        <v>0</v>
      </c>
      <c r="H348">
        <v>3</v>
      </c>
      <c r="I348" s="117">
        <v>1</v>
      </c>
      <c r="J348" s="31">
        <v>3</v>
      </c>
      <c r="K348" s="31">
        <v>0</v>
      </c>
      <c r="L348" s="117">
        <v>0</v>
      </c>
    </row>
    <row r="349" spans="1:12" x14ac:dyDescent="0.2">
      <c r="A349">
        <v>528</v>
      </c>
      <c r="B349" t="s">
        <v>1904</v>
      </c>
      <c r="C349" t="s">
        <v>761</v>
      </c>
      <c r="D349" s="115">
        <v>46000</v>
      </c>
      <c r="E349" s="31">
        <v>1</v>
      </c>
      <c r="F349" s="31">
        <v>0</v>
      </c>
      <c r="G349" s="117">
        <v>0</v>
      </c>
      <c r="H349">
        <v>1</v>
      </c>
      <c r="I349" s="117">
        <v>1</v>
      </c>
      <c r="J349" s="31">
        <v>0</v>
      </c>
      <c r="K349" s="31">
        <v>0</v>
      </c>
      <c r="L349" s="117">
        <v>0</v>
      </c>
    </row>
    <row r="350" spans="1:12" x14ac:dyDescent="0.2">
      <c r="A350">
        <v>112</v>
      </c>
      <c r="B350" t="s">
        <v>1390</v>
      </c>
      <c r="C350" t="s">
        <v>1099</v>
      </c>
      <c r="D350" s="115">
        <v>1129550</v>
      </c>
      <c r="E350" s="31">
        <v>9</v>
      </c>
      <c r="F350" s="31">
        <v>1</v>
      </c>
      <c r="G350" s="117">
        <v>0.1111111111111111</v>
      </c>
      <c r="H350">
        <v>4</v>
      </c>
      <c r="I350" s="117">
        <v>0.44444444444444442</v>
      </c>
      <c r="J350" s="31">
        <v>0</v>
      </c>
      <c r="K350" s="31">
        <v>0</v>
      </c>
      <c r="L350" s="117">
        <v>0</v>
      </c>
    </row>
    <row r="351" spans="1:12" x14ac:dyDescent="0.2">
      <c r="A351">
        <v>27</v>
      </c>
      <c r="B351" t="s">
        <v>757</v>
      </c>
      <c r="C351" t="s">
        <v>1258</v>
      </c>
      <c r="D351" s="115">
        <v>2955500</v>
      </c>
      <c r="E351" s="31">
        <v>12</v>
      </c>
      <c r="F351" s="31">
        <v>4</v>
      </c>
      <c r="G351" s="117">
        <v>0.33333333333333331</v>
      </c>
      <c r="H351">
        <v>9</v>
      </c>
      <c r="I351" s="117">
        <v>0.75</v>
      </c>
      <c r="J351" s="31">
        <v>1</v>
      </c>
      <c r="K351" s="31">
        <v>0</v>
      </c>
      <c r="L351" s="117">
        <v>0</v>
      </c>
    </row>
    <row r="352" spans="1:12" x14ac:dyDescent="0.2">
      <c r="A352">
        <v>19</v>
      </c>
      <c r="B352" t="s">
        <v>1691</v>
      </c>
      <c r="C352" t="s">
        <v>5</v>
      </c>
      <c r="D352" s="115">
        <v>3696430</v>
      </c>
      <c r="E352" s="31">
        <v>21</v>
      </c>
      <c r="F352" s="31">
        <v>5</v>
      </c>
      <c r="G352" s="117">
        <v>0.23809523809523808</v>
      </c>
      <c r="H352">
        <v>11</v>
      </c>
      <c r="I352" s="117">
        <v>0.52380952380952384</v>
      </c>
      <c r="J352" s="31">
        <v>2</v>
      </c>
      <c r="K352" s="31">
        <v>1</v>
      </c>
      <c r="L352" s="117">
        <v>0.5</v>
      </c>
    </row>
    <row r="353" spans="1:12" x14ac:dyDescent="0.2">
      <c r="A353">
        <v>514</v>
      </c>
      <c r="B353" t="s">
        <v>2921</v>
      </c>
      <c r="C353" t="s">
        <v>1099</v>
      </c>
      <c r="D353" s="115">
        <v>77000</v>
      </c>
      <c r="E353" s="31">
        <v>1</v>
      </c>
      <c r="F353" s="31">
        <v>0</v>
      </c>
      <c r="G353" s="117">
        <v>0</v>
      </c>
      <c r="H353">
        <v>1</v>
      </c>
      <c r="I353" s="117">
        <v>1</v>
      </c>
      <c r="J353" s="31">
        <v>0</v>
      </c>
      <c r="K353" s="31">
        <v>0</v>
      </c>
      <c r="L353" s="117">
        <v>0</v>
      </c>
    </row>
    <row r="354" spans="1:12" x14ac:dyDescent="0.2">
      <c r="A354">
        <v>475</v>
      </c>
      <c r="B354" t="s">
        <v>1254</v>
      </c>
      <c r="C354" t="s">
        <v>1854</v>
      </c>
      <c r="D354" s="115">
        <v>129000</v>
      </c>
      <c r="E354" s="31">
        <v>1</v>
      </c>
      <c r="F354" s="31">
        <v>0</v>
      </c>
      <c r="G354" s="117">
        <v>0</v>
      </c>
      <c r="H354">
        <v>0</v>
      </c>
      <c r="I354" s="117">
        <v>0</v>
      </c>
      <c r="J354" s="31">
        <v>0</v>
      </c>
      <c r="K354" s="31">
        <v>0</v>
      </c>
      <c r="L354" s="117">
        <v>0</v>
      </c>
    </row>
    <row r="355" spans="1:12" x14ac:dyDescent="0.2">
      <c r="A355">
        <v>97</v>
      </c>
      <c r="B355" t="s">
        <v>319</v>
      </c>
      <c r="C355" t="s">
        <v>1842</v>
      </c>
      <c r="D355" s="115">
        <v>1282890</v>
      </c>
      <c r="E355" s="31">
        <v>7</v>
      </c>
      <c r="F355" s="31">
        <v>5</v>
      </c>
      <c r="G355" s="117">
        <v>0.7142857142857143</v>
      </c>
      <c r="H355">
        <v>4</v>
      </c>
      <c r="I355" s="117">
        <v>0.5714285714285714</v>
      </c>
      <c r="J355" s="31">
        <v>0</v>
      </c>
      <c r="K355" s="31">
        <v>0</v>
      </c>
      <c r="L355" s="117">
        <v>0</v>
      </c>
    </row>
    <row r="356" spans="1:12" x14ac:dyDescent="0.2">
      <c r="A356">
        <v>494</v>
      </c>
      <c r="B356" t="s">
        <v>320</v>
      </c>
      <c r="C356" t="s">
        <v>1843</v>
      </c>
      <c r="D356" s="115">
        <v>111707</v>
      </c>
      <c r="E356" s="31">
        <v>2</v>
      </c>
      <c r="F356" s="31">
        <v>1</v>
      </c>
      <c r="G356" s="117">
        <v>0.5</v>
      </c>
      <c r="H356">
        <v>0</v>
      </c>
      <c r="I356" s="117">
        <v>0</v>
      </c>
      <c r="J356" s="31">
        <v>0</v>
      </c>
      <c r="K356" s="31">
        <v>0</v>
      </c>
      <c r="L356" s="117">
        <v>0</v>
      </c>
    </row>
    <row r="357" spans="1:12" x14ac:dyDescent="0.2">
      <c r="A357">
        <v>411</v>
      </c>
      <c r="B357" t="s">
        <v>183</v>
      </c>
      <c r="C357" t="s">
        <v>1099</v>
      </c>
      <c r="D357" s="115">
        <v>195000</v>
      </c>
      <c r="E357" s="31">
        <v>1</v>
      </c>
      <c r="F357" s="31">
        <v>0</v>
      </c>
      <c r="G357" s="117">
        <v>0</v>
      </c>
      <c r="H357">
        <v>0</v>
      </c>
      <c r="I357" s="117">
        <v>0</v>
      </c>
      <c r="J357" s="31">
        <v>0</v>
      </c>
      <c r="K357" s="31">
        <v>0</v>
      </c>
      <c r="L357" s="117">
        <v>0</v>
      </c>
    </row>
    <row r="358" spans="1:12" x14ac:dyDescent="0.2">
      <c r="A358">
        <v>324</v>
      </c>
      <c r="B358" t="s">
        <v>1571</v>
      </c>
      <c r="C358" t="s">
        <v>1099</v>
      </c>
      <c r="D358" s="115">
        <v>344941</v>
      </c>
      <c r="E358" s="31">
        <v>1</v>
      </c>
      <c r="F358" s="31">
        <v>0</v>
      </c>
      <c r="G358" s="117">
        <v>0</v>
      </c>
      <c r="H358">
        <v>1</v>
      </c>
      <c r="I358" s="117">
        <v>1</v>
      </c>
      <c r="J358" s="31">
        <v>0</v>
      </c>
      <c r="K358" s="31">
        <v>0</v>
      </c>
      <c r="L358" s="117">
        <v>0</v>
      </c>
    </row>
    <row r="359" spans="1:12" x14ac:dyDescent="0.2">
      <c r="A359">
        <v>445</v>
      </c>
      <c r="B359" t="s">
        <v>1939</v>
      </c>
      <c r="C359" t="s">
        <v>1546</v>
      </c>
      <c r="D359" s="115">
        <v>158500</v>
      </c>
      <c r="E359" s="31">
        <v>2</v>
      </c>
      <c r="F359" s="31">
        <v>1</v>
      </c>
      <c r="G359" s="117">
        <v>0.5</v>
      </c>
      <c r="H359">
        <v>2</v>
      </c>
      <c r="I359" s="117">
        <v>1</v>
      </c>
      <c r="J359" s="31">
        <v>0</v>
      </c>
      <c r="K359" s="31">
        <v>0</v>
      </c>
      <c r="L359" s="117">
        <v>0</v>
      </c>
    </row>
    <row r="360" spans="1:12" x14ac:dyDescent="0.2">
      <c r="A360">
        <v>108</v>
      </c>
      <c r="B360" t="s">
        <v>1632</v>
      </c>
      <c r="C360" t="s">
        <v>1535</v>
      </c>
      <c r="D360" s="115">
        <v>1166900</v>
      </c>
      <c r="E360" s="31">
        <v>5</v>
      </c>
      <c r="F360" s="31">
        <v>2</v>
      </c>
      <c r="G360" s="117">
        <v>0.4</v>
      </c>
      <c r="H360">
        <v>4</v>
      </c>
      <c r="I360" s="117">
        <v>0.8</v>
      </c>
      <c r="J360" s="31">
        <v>1</v>
      </c>
      <c r="K360" s="31">
        <v>1</v>
      </c>
      <c r="L360" s="117">
        <v>1</v>
      </c>
    </row>
    <row r="361" spans="1:12" x14ac:dyDescent="0.2">
      <c r="A361">
        <v>469</v>
      </c>
      <c r="B361" t="s">
        <v>487</v>
      </c>
      <c r="C361" t="s">
        <v>1974</v>
      </c>
      <c r="D361" s="115">
        <v>135000</v>
      </c>
      <c r="E361" s="31">
        <v>1</v>
      </c>
      <c r="F361" s="31">
        <v>0</v>
      </c>
      <c r="G361" s="117">
        <v>0</v>
      </c>
      <c r="H361">
        <v>0</v>
      </c>
      <c r="I361" s="117">
        <v>0</v>
      </c>
      <c r="J361" s="31">
        <v>0</v>
      </c>
      <c r="K361" s="31">
        <v>0</v>
      </c>
      <c r="L361" s="117">
        <v>0</v>
      </c>
    </row>
    <row r="362" spans="1:12" x14ac:dyDescent="0.2">
      <c r="A362">
        <v>536</v>
      </c>
      <c r="B362" t="s">
        <v>1715</v>
      </c>
      <c r="C362" t="s">
        <v>1842</v>
      </c>
      <c r="D362" s="115">
        <v>25000</v>
      </c>
      <c r="E362" s="31">
        <v>1</v>
      </c>
      <c r="F362" s="31">
        <v>1</v>
      </c>
      <c r="G362" s="117">
        <v>1</v>
      </c>
      <c r="H362">
        <v>0</v>
      </c>
      <c r="I362" s="117">
        <v>0</v>
      </c>
      <c r="J362" s="31">
        <v>0</v>
      </c>
      <c r="K362" s="31">
        <v>0</v>
      </c>
      <c r="L362" s="117">
        <v>0</v>
      </c>
    </row>
    <row r="363" spans="1:12" x14ac:dyDescent="0.2">
      <c r="A363">
        <v>251</v>
      </c>
      <c r="B363" t="s">
        <v>1933</v>
      </c>
      <c r="C363" t="s">
        <v>1087</v>
      </c>
      <c r="D363" s="115">
        <v>499000</v>
      </c>
      <c r="E363" s="31">
        <v>2</v>
      </c>
      <c r="F363" s="31">
        <v>2</v>
      </c>
      <c r="G363" s="117">
        <v>1</v>
      </c>
      <c r="H363">
        <v>2</v>
      </c>
      <c r="I363" s="117">
        <v>1</v>
      </c>
      <c r="J363" s="31">
        <v>0</v>
      </c>
      <c r="K363" s="31">
        <v>0</v>
      </c>
      <c r="L363" s="117">
        <v>0</v>
      </c>
    </row>
    <row r="364" spans="1:12" x14ac:dyDescent="0.2">
      <c r="A364">
        <v>477</v>
      </c>
      <c r="B364" t="s">
        <v>1919</v>
      </c>
      <c r="C364" t="s">
        <v>1842</v>
      </c>
      <c r="D364" s="115">
        <v>127000</v>
      </c>
      <c r="E364" s="31">
        <v>1</v>
      </c>
      <c r="F364" s="31">
        <v>0</v>
      </c>
      <c r="G364" s="117">
        <v>0</v>
      </c>
      <c r="H364">
        <v>0</v>
      </c>
      <c r="I364" s="117">
        <v>0</v>
      </c>
      <c r="J364" s="31">
        <v>0</v>
      </c>
      <c r="K364" s="31">
        <v>0</v>
      </c>
      <c r="L364" s="117">
        <v>0</v>
      </c>
    </row>
    <row r="365" spans="1:12" x14ac:dyDescent="0.2">
      <c r="A365">
        <v>284</v>
      </c>
      <c r="B365" t="s">
        <v>407</v>
      </c>
      <c r="C365" t="s">
        <v>1180</v>
      </c>
      <c r="D365" s="115">
        <v>425000</v>
      </c>
      <c r="E365" s="31">
        <v>2</v>
      </c>
      <c r="F365" s="31">
        <v>1</v>
      </c>
      <c r="G365" s="117">
        <v>0.5</v>
      </c>
      <c r="H365">
        <v>0</v>
      </c>
      <c r="I365" s="117">
        <v>0</v>
      </c>
      <c r="J365" s="31">
        <v>0</v>
      </c>
      <c r="K365" s="31">
        <v>0</v>
      </c>
      <c r="L365" s="117">
        <v>0</v>
      </c>
    </row>
    <row r="366" spans="1:12" x14ac:dyDescent="0.2">
      <c r="A366">
        <v>226</v>
      </c>
      <c r="B366" t="s">
        <v>879</v>
      </c>
      <c r="C366" t="s">
        <v>0</v>
      </c>
      <c r="D366" s="115">
        <v>566000</v>
      </c>
      <c r="E366" s="31">
        <v>4</v>
      </c>
      <c r="F366" s="31">
        <v>1</v>
      </c>
      <c r="G366" s="117">
        <v>0.25</v>
      </c>
      <c r="H366">
        <v>4</v>
      </c>
      <c r="I366" s="117">
        <v>1</v>
      </c>
      <c r="J366" s="31">
        <v>0</v>
      </c>
      <c r="K366" s="31">
        <v>0</v>
      </c>
      <c r="L366" s="117">
        <v>0</v>
      </c>
    </row>
    <row r="367" spans="1:12" x14ac:dyDescent="0.2">
      <c r="A367">
        <v>238</v>
      </c>
      <c r="B367" t="s">
        <v>2347</v>
      </c>
      <c r="C367" t="s">
        <v>1043</v>
      </c>
      <c r="D367" s="115">
        <v>535000</v>
      </c>
      <c r="E367" s="31">
        <v>2</v>
      </c>
      <c r="F367" s="31">
        <v>1</v>
      </c>
      <c r="G367" s="117">
        <v>0.5</v>
      </c>
      <c r="H367">
        <v>2</v>
      </c>
      <c r="I367" s="117">
        <v>1</v>
      </c>
      <c r="J367" s="31">
        <v>0</v>
      </c>
      <c r="K367" s="31">
        <v>0</v>
      </c>
      <c r="L367" s="117">
        <v>0</v>
      </c>
    </row>
    <row r="368" spans="1:12" x14ac:dyDescent="0.2">
      <c r="A368">
        <v>305</v>
      </c>
      <c r="B368" t="s">
        <v>1947</v>
      </c>
      <c r="C368" t="s">
        <v>1258</v>
      </c>
      <c r="D368" s="115">
        <v>385000</v>
      </c>
      <c r="E368" s="31">
        <v>1</v>
      </c>
      <c r="F368" s="31">
        <v>0</v>
      </c>
      <c r="G368" s="117">
        <v>0</v>
      </c>
      <c r="H368">
        <v>0</v>
      </c>
      <c r="I368" s="117">
        <v>0</v>
      </c>
      <c r="J368" s="31">
        <v>0</v>
      </c>
      <c r="K368" s="31">
        <v>0</v>
      </c>
      <c r="L368" s="117">
        <v>0</v>
      </c>
    </row>
    <row r="369" spans="1:12" x14ac:dyDescent="0.2">
      <c r="A369">
        <v>262</v>
      </c>
      <c r="B369" t="s">
        <v>3074</v>
      </c>
      <c r="C369" t="s">
        <v>1842</v>
      </c>
      <c r="D369" s="115">
        <v>477000</v>
      </c>
      <c r="E369" s="31">
        <v>3</v>
      </c>
      <c r="F369" s="31">
        <v>2</v>
      </c>
      <c r="G369" s="117">
        <v>0.66666666666666663</v>
      </c>
      <c r="H369">
        <v>3</v>
      </c>
      <c r="I369" s="117">
        <v>1</v>
      </c>
      <c r="J369" s="31">
        <v>0</v>
      </c>
      <c r="K369" s="31">
        <v>0</v>
      </c>
      <c r="L369" s="117">
        <v>0</v>
      </c>
    </row>
    <row r="370" spans="1:12" x14ac:dyDescent="0.2">
      <c r="A370">
        <v>2</v>
      </c>
      <c r="B370" t="s">
        <v>1872</v>
      </c>
      <c r="C370" t="s">
        <v>1843</v>
      </c>
      <c r="D370" s="115">
        <v>9824825</v>
      </c>
      <c r="E370" s="31">
        <v>30</v>
      </c>
      <c r="F370" s="31">
        <v>4</v>
      </c>
      <c r="G370" s="117">
        <v>0.13333333333333333</v>
      </c>
      <c r="H370">
        <v>10</v>
      </c>
      <c r="I370" s="117">
        <v>0.33333333333333331</v>
      </c>
      <c r="J370" s="31">
        <v>7</v>
      </c>
      <c r="K370" s="31">
        <v>2</v>
      </c>
      <c r="L370" s="117">
        <v>0.2857142857142857</v>
      </c>
    </row>
    <row r="371" spans="1:12" x14ac:dyDescent="0.2">
      <c r="A371">
        <v>375</v>
      </c>
      <c r="B371" t="s">
        <v>2079</v>
      </c>
      <c r="C371" t="s">
        <v>1907</v>
      </c>
      <c r="D371" s="115">
        <v>230000</v>
      </c>
      <c r="E371" s="31">
        <v>4</v>
      </c>
      <c r="F371" s="31">
        <v>0</v>
      </c>
      <c r="G371" s="117">
        <v>0</v>
      </c>
      <c r="H371">
        <v>3</v>
      </c>
      <c r="I371" s="117">
        <v>0.75</v>
      </c>
      <c r="J371" s="31">
        <v>0</v>
      </c>
      <c r="K371" s="31">
        <v>0</v>
      </c>
      <c r="L371" s="117">
        <v>0</v>
      </c>
    </row>
    <row r="372" spans="1:12" x14ac:dyDescent="0.2">
      <c r="A372">
        <v>361</v>
      </c>
      <c r="B372" t="s">
        <v>2064</v>
      </c>
      <c r="C372" t="s">
        <v>1099</v>
      </c>
      <c r="D372" s="115">
        <v>271000</v>
      </c>
      <c r="E372" s="31">
        <v>2</v>
      </c>
      <c r="F372" s="31">
        <v>0</v>
      </c>
      <c r="G372" s="117">
        <v>0</v>
      </c>
      <c r="H372">
        <v>1</v>
      </c>
      <c r="I372" s="117">
        <v>0.5</v>
      </c>
      <c r="J372" s="31">
        <v>0</v>
      </c>
      <c r="K372" s="31">
        <v>0</v>
      </c>
      <c r="L372" s="117">
        <v>0</v>
      </c>
    </row>
    <row r="373" spans="1:12" x14ac:dyDescent="0.2">
      <c r="A373">
        <v>437</v>
      </c>
      <c r="B373" t="s">
        <v>890</v>
      </c>
      <c r="C373" t="s">
        <v>1036</v>
      </c>
      <c r="D373" s="115">
        <v>167000</v>
      </c>
      <c r="E373" s="31">
        <v>1</v>
      </c>
      <c r="F373" s="31">
        <v>0</v>
      </c>
      <c r="G373" s="117">
        <v>0</v>
      </c>
      <c r="H373">
        <v>0</v>
      </c>
      <c r="I373" s="117">
        <v>0</v>
      </c>
      <c r="J373" s="31">
        <v>0</v>
      </c>
      <c r="K373" s="31">
        <v>0</v>
      </c>
      <c r="L373" s="117">
        <v>0</v>
      </c>
    </row>
    <row r="374" spans="1:12" x14ac:dyDescent="0.2">
      <c r="A374">
        <v>202</v>
      </c>
      <c r="B374" t="s">
        <v>1741</v>
      </c>
      <c r="C374" t="s">
        <v>1099</v>
      </c>
      <c r="D374" s="115">
        <v>630000</v>
      </c>
      <c r="E374" s="31">
        <v>6</v>
      </c>
      <c r="F374" s="31">
        <v>0</v>
      </c>
      <c r="G374" s="117">
        <v>0</v>
      </c>
      <c r="H374">
        <v>6</v>
      </c>
      <c r="I374" s="117">
        <v>1</v>
      </c>
      <c r="J374" s="31">
        <v>0</v>
      </c>
      <c r="K374" s="31">
        <v>0</v>
      </c>
      <c r="L374" s="117">
        <v>0</v>
      </c>
    </row>
    <row r="375" spans="1:12" x14ac:dyDescent="0.2">
      <c r="A375">
        <v>204</v>
      </c>
      <c r="B375" t="s">
        <v>1942</v>
      </c>
      <c r="C375" t="s">
        <v>1180</v>
      </c>
      <c r="D375" s="115">
        <v>628000</v>
      </c>
      <c r="E375" s="31">
        <v>3</v>
      </c>
      <c r="F375" s="31">
        <v>1</v>
      </c>
      <c r="G375" s="117">
        <v>0.33333333333333331</v>
      </c>
      <c r="H375">
        <v>1</v>
      </c>
      <c r="I375" s="117">
        <v>0.33333333333333331</v>
      </c>
      <c r="J375" s="31">
        <v>0</v>
      </c>
      <c r="K375" s="31">
        <v>0</v>
      </c>
      <c r="L375" s="117">
        <v>0</v>
      </c>
    </row>
    <row r="376" spans="1:12" x14ac:dyDescent="0.2">
      <c r="A376">
        <v>297</v>
      </c>
      <c r="B376" t="s">
        <v>339</v>
      </c>
      <c r="C376" t="s">
        <v>5</v>
      </c>
      <c r="D376" s="115">
        <v>399500</v>
      </c>
      <c r="E376" s="31">
        <v>2</v>
      </c>
      <c r="F376" s="31">
        <v>0</v>
      </c>
      <c r="G376" s="117">
        <v>0</v>
      </c>
      <c r="H376">
        <v>1</v>
      </c>
      <c r="I376" s="117">
        <v>0.5</v>
      </c>
      <c r="J376" s="31">
        <v>0</v>
      </c>
      <c r="K376" s="31">
        <v>0</v>
      </c>
      <c r="L376" s="117">
        <v>0</v>
      </c>
    </row>
    <row r="377" spans="1:12" x14ac:dyDescent="0.2">
      <c r="A377">
        <v>156</v>
      </c>
      <c r="B377" t="s">
        <v>2075</v>
      </c>
      <c r="C377" t="s">
        <v>5</v>
      </c>
      <c r="D377" s="115">
        <v>861000</v>
      </c>
      <c r="E377" s="31">
        <v>4</v>
      </c>
      <c r="F377" s="31">
        <v>1</v>
      </c>
      <c r="G377" s="117">
        <v>0.25</v>
      </c>
      <c r="H377">
        <v>4</v>
      </c>
      <c r="I377" s="117">
        <v>1</v>
      </c>
      <c r="J377" s="31">
        <v>0</v>
      </c>
      <c r="K377" s="31">
        <v>0</v>
      </c>
      <c r="L377" s="117">
        <v>0</v>
      </c>
    </row>
    <row r="378" spans="1:12" x14ac:dyDescent="0.2">
      <c r="A378">
        <v>135</v>
      </c>
      <c r="B378" t="s">
        <v>1874</v>
      </c>
      <c r="C378" t="s">
        <v>1875</v>
      </c>
      <c r="D378" s="115">
        <v>983900</v>
      </c>
      <c r="E378" s="31">
        <v>4</v>
      </c>
      <c r="F378" s="31">
        <v>2</v>
      </c>
      <c r="G378" s="117">
        <v>0.5</v>
      </c>
      <c r="H378">
        <v>1</v>
      </c>
      <c r="I378" s="117">
        <v>0.25</v>
      </c>
      <c r="J378" s="31">
        <v>0</v>
      </c>
      <c r="K378" s="31">
        <v>0</v>
      </c>
      <c r="L378" s="117">
        <v>0</v>
      </c>
    </row>
    <row r="379" spans="1:12" x14ac:dyDescent="0.2">
      <c r="A379">
        <v>334</v>
      </c>
      <c r="B379" t="s">
        <v>1981</v>
      </c>
      <c r="C379" t="s">
        <v>2062</v>
      </c>
      <c r="D379" s="115">
        <v>324900</v>
      </c>
      <c r="E379" s="31">
        <v>2</v>
      </c>
      <c r="F379" s="31">
        <v>2</v>
      </c>
      <c r="G379" s="117">
        <v>1</v>
      </c>
      <c r="H379">
        <v>1</v>
      </c>
      <c r="I379" s="117">
        <v>0.5</v>
      </c>
      <c r="J379" s="31">
        <v>1</v>
      </c>
      <c r="K379" s="31">
        <v>1</v>
      </c>
      <c r="L379" s="117">
        <v>1</v>
      </c>
    </row>
    <row r="380" spans="1:12" x14ac:dyDescent="0.2">
      <c r="A380">
        <v>531</v>
      </c>
      <c r="B380" t="s">
        <v>264</v>
      </c>
      <c r="C380" t="s">
        <v>1949</v>
      </c>
      <c r="D380" s="115">
        <v>36500</v>
      </c>
      <c r="E380" s="31">
        <v>1</v>
      </c>
      <c r="F380" s="31">
        <v>0</v>
      </c>
      <c r="G380" s="117">
        <v>0</v>
      </c>
      <c r="H380">
        <v>0</v>
      </c>
      <c r="I380" s="117">
        <v>0</v>
      </c>
      <c r="J380" s="31">
        <v>0</v>
      </c>
      <c r="K380" s="31">
        <v>0</v>
      </c>
      <c r="L380" s="117">
        <v>0</v>
      </c>
    </row>
    <row r="381" spans="1:12" x14ac:dyDescent="0.2">
      <c r="A381">
        <v>500</v>
      </c>
      <c r="B381" t="s">
        <v>921</v>
      </c>
      <c r="C381" t="s">
        <v>1036</v>
      </c>
      <c r="D381" s="115">
        <v>101500</v>
      </c>
      <c r="E381" s="31">
        <v>1</v>
      </c>
      <c r="F381" s="31">
        <v>0</v>
      </c>
      <c r="G381" s="117">
        <v>0</v>
      </c>
      <c r="H381">
        <v>0</v>
      </c>
      <c r="I381" s="117">
        <v>0</v>
      </c>
      <c r="J381" s="31">
        <v>0</v>
      </c>
      <c r="K381" s="31">
        <v>0</v>
      </c>
      <c r="L381" s="117">
        <v>0</v>
      </c>
    </row>
    <row r="382" spans="1:12" x14ac:dyDescent="0.2">
      <c r="A382">
        <v>87</v>
      </c>
      <c r="B382" t="s">
        <v>1229</v>
      </c>
      <c r="C382" t="s">
        <v>1099</v>
      </c>
      <c r="D382" s="115">
        <v>1374300</v>
      </c>
      <c r="E382" s="31">
        <v>7</v>
      </c>
      <c r="F382" s="31">
        <v>1</v>
      </c>
      <c r="G382" s="117">
        <v>0.14285714285714285</v>
      </c>
      <c r="H382">
        <v>1</v>
      </c>
      <c r="I382" s="117">
        <v>0.14285714285714285</v>
      </c>
      <c r="J382" s="31">
        <v>0</v>
      </c>
      <c r="K382" s="31">
        <v>0</v>
      </c>
      <c r="L382" s="117">
        <v>0</v>
      </c>
    </row>
    <row r="383" spans="1:12" x14ac:dyDescent="0.2">
      <c r="A383">
        <v>21</v>
      </c>
      <c r="B383" t="s">
        <v>1040</v>
      </c>
      <c r="C383" t="s">
        <v>5</v>
      </c>
      <c r="D383" s="115">
        <v>3339175</v>
      </c>
      <c r="E383" s="31">
        <v>19</v>
      </c>
      <c r="F383" s="31">
        <v>2</v>
      </c>
      <c r="G383" s="117">
        <v>0.10526315789473684</v>
      </c>
      <c r="H383">
        <v>9</v>
      </c>
      <c r="I383" s="117">
        <v>0.47368421052631576</v>
      </c>
      <c r="J383" s="31">
        <v>0</v>
      </c>
      <c r="K383" s="31">
        <v>0</v>
      </c>
      <c r="L383" s="117">
        <v>0</v>
      </c>
    </row>
    <row r="384" spans="1:12" x14ac:dyDescent="0.2">
      <c r="A384">
        <v>209</v>
      </c>
      <c r="B384" t="s">
        <v>322</v>
      </c>
      <c r="C384" t="s">
        <v>1840</v>
      </c>
      <c r="D384" s="115">
        <v>615500</v>
      </c>
      <c r="E384" s="31">
        <v>3</v>
      </c>
      <c r="F384" s="31">
        <v>2</v>
      </c>
      <c r="G384" s="117">
        <v>0.66666666666666663</v>
      </c>
      <c r="H384">
        <v>1</v>
      </c>
      <c r="I384" s="117">
        <v>0.33333333333333331</v>
      </c>
      <c r="J384" s="31">
        <v>0</v>
      </c>
      <c r="K384" s="31">
        <v>0</v>
      </c>
      <c r="L384" s="117">
        <v>0</v>
      </c>
    </row>
    <row r="385" spans="1:12" x14ac:dyDescent="0.2">
      <c r="A385">
        <v>342</v>
      </c>
      <c r="B385" t="s">
        <v>400</v>
      </c>
      <c r="C385" t="s">
        <v>1840</v>
      </c>
      <c r="D385" s="115">
        <v>305000</v>
      </c>
      <c r="E385" s="31">
        <v>2</v>
      </c>
      <c r="F385" s="31">
        <v>1</v>
      </c>
      <c r="G385" s="117">
        <v>0.5</v>
      </c>
      <c r="H385">
        <v>0</v>
      </c>
      <c r="I385" s="117">
        <v>0</v>
      </c>
      <c r="J385" s="31">
        <v>0</v>
      </c>
      <c r="K385" s="31">
        <v>0</v>
      </c>
      <c r="L385" s="117">
        <v>0</v>
      </c>
    </row>
    <row r="386" spans="1:12" x14ac:dyDescent="0.2">
      <c r="A386">
        <v>267</v>
      </c>
      <c r="B386" t="s">
        <v>1287</v>
      </c>
      <c r="C386" t="s">
        <v>916</v>
      </c>
      <c r="D386" s="115">
        <v>462000</v>
      </c>
      <c r="E386" s="31">
        <v>2</v>
      </c>
      <c r="F386" s="31">
        <v>0</v>
      </c>
      <c r="G386" s="117">
        <v>0</v>
      </c>
      <c r="H386">
        <v>1</v>
      </c>
      <c r="I386" s="117">
        <v>0.5</v>
      </c>
      <c r="J386" s="31">
        <v>0</v>
      </c>
      <c r="K386" s="31">
        <v>0</v>
      </c>
      <c r="L386" s="117">
        <v>0</v>
      </c>
    </row>
    <row r="387" spans="1:12" x14ac:dyDescent="0.2">
      <c r="A387">
        <v>328</v>
      </c>
      <c r="B387" t="s">
        <v>1982</v>
      </c>
      <c r="C387" t="s">
        <v>1983</v>
      </c>
      <c r="D387" s="115">
        <v>341900</v>
      </c>
      <c r="E387" s="31">
        <v>1</v>
      </c>
      <c r="F387" s="31">
        <v>1</v>
      </c>
      <c r="G387" s="117">
        <v>1</v>
      </c>
      <c r="H387">
        <v>0</v>
      </c>
      <c r="I387" s="117">
        <v>0</v>
      </c>
      <c r="J387" s="31">
        <v>0</v>
      </c>
      <c r="K387" s="31">
        <v>0</v>
      </c>
      <c r="L387" s="117">
        <v>0</v>
      </c>
    </row>
    <row r="388" spans="1:12" x14ac:dyDescent="0.2">
      <c r="A388">
        <v>244</v>
      </c>
      <c r="B388" t="s">
        <v>309</v>
      </c>
      <c r="C388" t="s">
        <v>1840</v>
      </c>
      <c r="D388" s="115">
        <v>524400</v>
      </c>
      <c r="E388" s="31">
        <v>4</v>
      </c>
      <c r="F388" s="31">
        <v>0</v>
      </c>
      <c r="G388" s="117">
        <v>0</v>
      </c>
      <c r="H388">
        <v>0</v>
      </c>
      <c r="I388" s="117">
        <v>0</v>
      </c>
      <c r="J388" s="31">
        <v>0</v>
      </c>
      <c r="K388" s="31">
        <v>0</v>
      </c>
      <c r="L388" s="117">
        <v>0</v>
      </c>
    </row>
    <row r="389" spans="1:12" x14ac:dyDescent="0.2">
      <c r="A389">
        <v>491</v>
      </c>
      <c r="B389" t="s">
        <v>1575</v>
      </c>
      <c r="C389" t="s">
        <v>2148</v>
      </c>
      <c r="D389" s="115">
        <v>115000</v>
      </c>
      <c r="E389" s="31">
        <v>2</v>
      </c>
      <c r="F389" s="31">
        <v>1</v>
      </c>
      <c r="G389" s="117">
        <v>0.5</v>
      </c>
      <c r="H389">
        <v>1</v>
      </c>
      <c r="I389" s="117">
        <v>0.5</v>
      </c>
      <c r="J389" s="31">
        <v>1</v>
      </c>
      <c r="K389" s="31">
        <v>0</v>
      </c>
      <c r="L389" s="117">
        <v>0</v>
      </c>
    </row>
    <row r="390" spans="1:12" x14ac:dyDescent="0.2">
      <c r="A390">
        <v>151</v>
      </c>
      <c r="B390" t="s">
        <v>105</v>
      </c>
      <c r="C390" t="s">
        <v>1258</v>
      </c>
      <c r="D390" s="115">
        <v>879900</v>
      </c>
      <c r="E390" s="31">
        <v>4</v>
      </c>
      <c r="F390" s="31">
        <v>0</v>
      </c>
      <c r="G390" s="117">
        <v>0</v>
      </c>
      <c r="H390">
        <v>4</v>
      </c>
      <c r="I390" s="117">
        <v>1</v>
      </c>
      <c r="J390" s="31">
        <v>0</v>
      </c>
      <c r="K390" s="31">
        <v>0</v>
      </c>
      <c r="L390" s="117">
        <v>0</v>
      </c>
    </row>
    <row r="391" spans="1:12" x14ac:dyDescent="0.2">
      <c r="A391">
        <v>212</v>
      </c>
      <c r="B391" t="s">
        <v>1250</v>
      </c>
      <c r="C391" t="s">
        <v>1851</v>
      </c>
      <c r="D391" s="115">
        <v>614000</v>
      </c>
      <c r="E391" s="31">
        <v>5</v>
      </c>
      <c r="F391" s="31">
        <v>1</v>
      </c>
      <c r="G391" s="117">
        <v>0.2</v>
      </c>
      <c r="H391">
        <v>4</v>
      </c>
      <c r="I391" s="117">
        <v>0.8</v>
      </c>
      <c r="J391" s="31">
        <v>3</v>
      </c>
      <c r="K391" s="31">
        <v>0</v>
      </c>
      <c r="L391" s="117">
        <v>0</v>
      </c>
    </row>
    <row r="392" spans="1:12" x14ac:dyDescent="0.2">
      <c r="A392">
        <v>190</v>
      </c>
      <c r="B392" t="s">
        <v>1109</v>
      </c>
      <c r="C392" t="s">
        <v>1842</v>
      </c>
      <c r="D392" s="115">
        <v>689400</v>
      </c>
      <c r="E392" s="31">
        <v>4</v>
      </c>
      <c r="F392" s="31">
        <v>3</v>
      </c>
      <c r="G392" s="117">
        <v>0.75</v>
      </c>
      <c r="H392">
        <v>1</v>
      </c>
      <c r="I392" s="117">
        <v>0.25</v>
      </c>
      <c r="J392" s="31">
        <v>0</v>
      </c>
      <c r="K392" s="31">
        <v>0</v>
      </c>
      <c r="L392" s="117">
        <v>0</v>
      </c>
    </row>
    <row r="393" spans="1:12" x14ac:dyDescent="0.2">
      <c r="A393">
        <v>339</v>
      </c>
      <c r="B393" t="s">
        <v>310</v>
      </c>
      <c r="C393" t="s">
        <v>1923</v>
      </c>
      <c r="D393" s="115">
        <v>306900</v>
      </c>
      <c r="E393" s="31">
        <v>1</v>
      </c>
      <c r="F393" s="31">
        <v>1</v>
      </c>
      <c r="G393" s="117">
        <v>1</v>
      </c>
      <c r="H393">
        <v>0</v>
      </c>
      <c r="I393" s="117">
        <v>0</v>
      </c>
      <c r="J393" s="31">
        <v>0</v>
      </c>
      <c r="K393" s="31">
        <v>0</v>
      </c>
      <c r="L393" s="117">
        <v>0</v>
      </c>
    </row>
    <row r="394" spans="1:12" x14ac:dyDescent="0.2">
      <c r="A394">
        <v>102</v>
      </c>
      <c r="B394" t="s">
        <v>212</v>
      </c>
      <c r="C394" t="s">
        <v>1475</v>
      </c>
      <c r="D394" s="115">
        <v>1205800</v>
      </c>
      <c r="E394" s="31">
        <v>6</v>
      </c>
      <c r="F394" s="31">
        <v>1</v>
      </c>
      <c r="G394" s="117">
        <v>0.16666666666666666</v>
      </c>
      <c r="H394">
        <v>4</v>
      </c>
      <c r="I394" s="117">
        <v>0.66666666666666663</v>
      </c>
      <c r="J394" s="31">
        <v>0</v>
      </c>
      <c r="K394" s="31">
        <v>0</v>
      </c>
      <c r="L394" s="117">
        <v>0</v>
      </c>
    </row>
    <row r="395" spans="1:12" x14ac:dyDescent="0.2">
      <c r="A395">
        <v>447</v>
      </c>
      <c r="B395" t="s">
        <v>2397</v>
      </c>
      <c r="C395" t="s">
        <v>2069</v>
      </c>
      <c r="D395" s="115">
        <v>157000</v>
      </c>
      <c r="E395" s="31">
        <v>1</v>
      </c>
      <c r="F395" s="31">
        <v>0</v>
      </c>
      <c r="G395" s="117">
        <v>0</v>
      </c>
      <c r="H395">
        <v>1</v>
      </c>
      <c r="I395" s="117">
        <v>1</v>
      </c>
      <c r="J395" s="31">
        <v>0</v>
      </c>
      <c r="K395" s="31">
        <v>0</v>
      </c>
      <c r="L395" s="117">
        <v>0</v>
      </c>
    </row>
    <row r="396" spans="1:12" x14ac:dyDescent="0.2">
      <c r="A396">
        <v>532</v>
      </c>
      <c r="B396" t="s">
        <v>265</v>
      </c>
      <c r="C396" t="s">
        <v>1840</v>
      </c>
      <c r="D396" s="115">
        <v>35000</v>
      </c>
      <c r="E396" s="31">
        <v>1</v>
      </c>
      <c r="F396" s="31">
        <v>0</v>
      </c>
      <c r="G396" s="117">
        <v>0</v>
      </c>
      <c r="H396">
        <v>1</v>
      </c>
      <c r="I396" s="117">
        <v>1</v>
      </c>
      <c r="J396" s="31">
        <v>0</v>
      </c>
      <c r="K396" s="31">
        <v>0</v>
      </c>
      <c r="L396" s="117">
        <v>0</v>
      </c>
    </row>
    <row r="397" spans="1:12" x14ac:dyDescent="0.2">
      <c r="A397">
        <v>292</v>
      </c>
      <c r="B397" t="s">
        <v>104</v>
      </c>
      <c r="C397" t="s">
        <v>1529</v>
      </c>
      <c r="D397" s="115">
        <v>407200</v>
      </c>
      <c r="E397" s="31">
        <v>3</v>
      </c>
      <c r="F397" s="31">
        <v>0</v>
      </c>
      <c r="G397" s="117">
        <v>0</v>
      </c>
      <c r="H397">
        <v>2</v>
      </c>
      <c r="I397" s="117">
        <v>0.66666666666666663</v>
      </c>
      <c r="J397" s="31">
        <v>0</v>
      </c>
      <c r="K397" s="31">
        <v>0</v>
      </c>
      <c r="L397" s="117">
        <v>0</v>
      </c>
    </row>
    <row r="398" spans="1:12" x14ac:dyDescent="0.2">
      <c r="A398">
        <v>381</v>
      </c>
      <c r="B398" t="s">
        <v>527</v>
      </c>
      <c r="C398" t="s">
        <v>718</v>
      </c>
      <c r="D398" s="115">
        <v>224000</v>
      </c>
      <c r="E398" s="31">
        <v>2</v>
      </c>
      <c r="F398" s="31">
        <v>0</v>
      </c>
      <c r="G398" s="117">
        <v>0</v>
      </c>
      <c r="H398">
        <v>2</v>
      </c>
      <c r="I398" s="117">
        <v>1</v>
      </c>
      <c r="J398" s="31">
        <v>1</v>
      </c>
      <c r="K398" s="31">
        <v>0</v>
      </c>
      <c r="L398" s="117">
        <v>0</v>
      </c>
    </row>
    <row r="399" spans="1:12" x14ac:dyDescent="0.2">
      <c r="A399">
        <v>331</v>
      </c>
      <c r="B399" t="s">
        <v>2407</v>
      </c>
      <c r="C399" t="s">
        <v>2086</v>
      </c>
      <c r="D399" s="115">
        <v>326300</v>
      </c>
      <c r="E399" s="31">
        <v>3</v>
      </c>
      <c r="F399" s="31">
        <v>1</v>
      </c>
      <c r="G399" s="117">
        <v>0.33333333333333331</v>
      </c>
      <c r="H399">
        <v>1</v>
      </c>
      <c r="I399" s="117">
        <v>0.33333333333333331</v>
      </c>
      <c r="J399" s="31">
        <v>1</v>
      </c>
      <c r="K399" s="31">
        <v>0</v>
      </c>
      <c r="L399" s="117">
        <v>0</v>
      </c>
    </row>
    <row r="400" spans="1:12" x14ac:dyDescent="0.2">
      <c r="A400">
        <v>230</v>
      </c>
      <c r="B400" t="s">
        <v>2910</v>
      </c>
      <c r="C400" t="s">
        <v>1969</v>
      </c>
      <c r="D400" s="115">
        <v>559000</v>
      </c>
      <c r="E400" s="31">
        <v>1</v>
      </c>
      <c r="F400" s="31">
        <v>0</v>
      </c>
      <c r="G400" s="117">
        <v>0</v>
      </c>
      <c r="H400">
        <v>0</v>
      </c>
      <c r="I400" s="117">
        <v>0</v>
      </c>
      <c r="J400" s="31">
        <v>0</v>
      </c>
      <c r="K400" s="31">
        <v>0</v>
      </c>
      <c r="L400" s="117">
        <v>0</v>
      </c>
    </row>
    <row r="401" spans="1:12" x14ac:dyDescent="0.2">
      <c r="A401">
        <v>502</v>
      </c>
      <c r="B401" t="s">
        <v>1178</v>
      </c>
      <c r="C401" t="s">
        <v>801</v>
      </c>
      <c r="D401" s="115">
        <v>100000</v>
      </c>
      <c r="E401" s="31">
        <v>2</v>
      </c>
      <c r="F401" s="31">
        <v>0</v>
      </c>
      <c r="G401" s="117">
        <v>0</v>
      </c>
      <c r="H401">
        <v>2</v>
      </c>
      <c r="I401" s="117">
        <v>1</v>
      </c>
      <c r="J401" s="31">
        <v>1</v>
      </c>
      <c r="K401" s="31">
        <v>0</v>
      </c>
      <c r="L401" s="117">
        <v>0</v>
      </c>
    </row>
    <row r="402" spans="1:12" x14ac:dyDescent="0.2">
      <c r="A402">
        <v>432</v>
      </c>
      <c r="B402" t="s">
        <v>358</v>
      </c>
      <c r="C402" t="s">
        <v>359</v>
      </c>
      <c r="D402" s="115">
        <v>171000</v>
      </c>
      <c r="E402" s="31">
        <v>1</v>
      </c>
      <c r="F402" s="31">
        <v>0</v>
      </c>
      <c r="G402" s="117">
        <v>0</v>
      </c>
      <c r="H402">
        <v>0</v>
      </c>
      <c r="I402" s="117">
        <v>0</v>
      </c>
      <c r="J402" s="31">
        <v>0</v>
      </c>
      <c r="K402" s="31">
        <v>0</v>
      </c>
      <c r="L402" s="117">
        <v>0</v>
      </c>
    </row>
    <row r="403" spans="1:12" x14ac:dyDescent="0.2">
      <c r="A403">
        <v>147</v>
      </c>
      <c r="B403" t="s">
        <v>1269</v>
      </c>
      <c r="C403" t="s">
        <v>1535</v>
      </c>
      <c r="D403" s="115">
        <v>920500</v>
      </c>
      <c r="E403" s="31">
        <v>4</v>
      </c>
      <c r="F403" s="31">
        <v>1</v>
      </c>
      <c r="G403" s="117">
        <v>0.25</v>
      </c>
      <c r="H403">
        <v>1</v>
      </c>
      <c r="I403" s="117">
        <v>0.25</v>
      </c>
      <c r="J403" s="31">
        <v>0</v>
      </c>
      <c r="K403" s="31">
        <v>0</v>
      </c>
      <c r="L403" s="117">
        <v>0</v>
      </c>
    </row>
    <row r="404" spans="1:12" x14ac:dyDescent="0.2">
      <c r="A404">
        <v>323</v>
      </c>
      <c r="B404" t="s">
        <v>1696</v>
      </c>
      <c r="C404" t="s">
        <v>5</v>
      </c>
      <c r="D404" s="115">
        <v>346800</v>
      </c>
      <c r="E404" s="31">
        <v>2</v>
      </c>
      <c r="F404" s="31">
        <v>0</v>
      </c>
      <c r="G404" s="117">
        <v>0</v>
      </c>
      <c r="H404">
        <v>2</v>
      </c>
      <c r="I404" s="117">
        <v>1</v>
      </c>
      <c r="J404" s="31">
        <v>0</v>
      </c>
      <c r="K404" s="31">
        <v>0</v>
      </c>
      <c r="L404" s="117">
        <v>0</v>
      </c>
    </row>
    <row r="405" spans="1:12" x14ac:dyDescent="0.2">
      <c r="A405">
        <v>64</v>
      </c>
      <c r="B405" t="s">
        <v>1857</v>
      </c>
      <c r="C405" t="s">
        <v>1099</v>
      </c>
      <c r="D405" s="115">
        <v>1688400</v>
      </c>
      <c r="E405" s="31">
        <v>9</v>
      </c>
      <c r="F405" s="31">
        <v>3</v>
      </c>
      <c r="G405" s="117">
        <v>0.33333333333333331</v>
      </c>
      <c r="H405">
        <v>9</v>
      </c>
      <c r="I405" s="117">
        <v>1</v>
      </c>
      <c r="J405" s="31">
        <v>0</v>
      </c>
      <c r="K405" s="31">
        <v>0</v>
      </c>
      <c r="L405" s="117">
        <v>0</v>
      </c>
    </row>
    <row r="406" spans="1:12" x14ac:dyDescent="0.2">
      <c r="A406">
        <v>527</v>
      </c>
      <c r="B406" t="s">
        <v>548</v>
      </c>
      <c r="C406" t="s">
        <v>2077</v>
      </c>
      <c r="D406" s="115">
        <v>47000</v>
      </c>
      <c r="E406" s="31">
        <v>1</v>
      </c>
      <c r="F406" s="31">
        <v>0</v>
      </c>
      <c r="G406" s="117">
        <v>0</v>
      </c>
      <c r="H406">
        <v>1</v>
      </c>
      <c r="I406" s="117">
        <v>1</v>
      </c>
      <c r="J406" s="31">
        <v>0</v>
      </c>
      <c r="K406" s="31">
        <v>0</v>
      </c>
      <c r="L406" s="117">
        <v>0</v>
      </c>
    </row>
    <row r="407" spans="1:12" x14ac:dyDescent="0.2">
      <c r="A407">
        <v>207</v>
      </c>
      <c r="B407" t="s">
        <v>3110</v>
      </c>
      <c r="C407" t="s">
        <v>1854</v>
      </c>
      <c r="D407" s="115">
        <v>616900</v>
      </c>
      <c r="E407" s="31">
        <v>3</v>
      </c>
      <c r="F407" s="31">
        <v>0</v>
      </c>
      <c r="G407" s="117">
        <v>0</v>
      </c>
      <c r="H407">
        <v>3</v>
      </c>
      <c r="I407" s="117">
        <v>1</v>
      </c>
      <c r="J407" s="31">
        <v>0</v>
      </c>
      <c r="K407" s="31">
        <v>0</v>
      </c>
      <c r="L407" s="117">
        <v>0</v>
      </c>
    </row>
    <row r="408" spans="1:12" x14ac:dyDescent="0.2">
      <c r="A408">
        <v>404</v>
      </c>
      <c r="B408" t="s">
        <v>2306</v>
      </c>
      <c r="C408" t="s">
        <v>1854</v>
      </c>
      <c r="D408" s="115">
        <v>199900</v>
      </c>
      <c r="E408" s="31">
        <v>1</v>
      </c>
      <c r="F408" s="31">
        <v>0</v>
      </c>
      <c r="G408" s="117">
        <v>0</v>
      </c>
      <c r="H408">
        <v>1</v>
      </c>
      <c r="I408" s="117">
        <v>1</v>
      </c>
      <c r="J408" s="31">
        <v>0</v>
      </c>
      <c r="K408" s="31">
        <v>0</v>
      </c>
      <c r="L408" s="117">
        <v>0</v>
      </c>
    </row>
    <row r="409" spans="1:12" x14ac:dyDescent="0.2">
      <c r="A409">
        <v>446</v>
      </c>
      <c r="B409" t="s">
        <v>2683</v>
      </c>
      <c r="C409" t="s">
        <v>1915</v>
      </c>
      <c r="D409" s="115">
        <v>158500</v>
      </c>
      <c r="E409" s="31">
        <v>2</v>
      </c>
      <c r="F409" s="31">
        <v>0</v>
      </c>
      <c r="G409" s="117">
        <v>0</v>
      </c>
      <c r="H409">
        <v>2</v>
      </c>
      <c r="I409" s="117">
        <v>1</v>
      </c>
      <c r="J409" s="31">
        <v>0</v>
      </c>
      <c r="K409" s="31">
        <v>0</v>
      </c>
      <c r="L409" s="117">
        <v>0</v>
      </c>
    </row>
    <row r="410" spans="1:12" x14ac:dyDescent="0.2">
      <c r="A410">
        <v>166</v>
      </c>
      <c r="B410" t="s">
        <v>1992</v>
      </c>
      <c r="C410" t="s">
        <v>2007</v>
      </c>
      <c r="D410" s="115">
        <v>802320</v>
      </c>
      <c r="E410" s="31">
        <v>3</v>
      </c>
      <c r="F410" s="31">
        <v>0</v>
      </c>
      <c r="G410" s="117">
        <v>0</v>
      </c>
      <c r="H410">
        <v>3</v>
      </c>
      <c r="I410" s="117">
        <v>1</v>
      </c>
      <c r="J410" s="31">
        <v>0</v>
      </c>
      <c r="K410" s="31">
        <v>0</v>
      </c>
      <c r="L410" s="117">
        <v>0</v>
      </c>
    </row>
    <row r="411" spans="1:12" x14ac:dyDescent="0.2">
      <c r="A411">
        <v>537</v>
      </c>
      <c r="B411" t="s">
        <v>1868</v>
      </c>
      <c r="C411" t="s">
        <v>1869</v>
      </c>
      <c r="D411" s="115">
        <v>20573644</v>
      </c>
      <c r="E411" s="31">
        <v>99</v>
      </c>
      <c r="F411" s="31">
        <v>17</v>
      </c>
      <c r="G411" s="117">
        <v>0.17171717171717171</v>
      </c>
      <c r="H411">
        <v>99</v>
      </c>
      <c r="I411" s="117">
        <v>1</v>
      </c>
      <c r="J411" s="31">
        <v>0</v>
      </c>
      <c r="K411" s="31">
        <v>0</v>
      </c>
      <c r="L411" s="117">
        <v>0</v>
      </c>
    </row>
    <row r="412" spans="1:12" x14ac:dyDescent="0.2">
      <c r="A412">
        <v>197</v>
      </c>
      <c r="B412" t="s">
        <v>150</v>
      </c>
      <c r="C412" t="s">
        <v>769</v>
      </c>
      <c r="D412" s="115">
        <v>647250</v>
      </c>
      <c r="E412" s="31">
        <v>2</v>
      </c>
      <c r="F412" s="31">
        <v>1</v>
      </c>
      <c r="G412" s="117">
        <v>0.5</v>
      </c>
      <c r="H412">
        <v>0</v>
      </c>
      <c r="I412" s="117">
        <v>0</v>
      </c>
      <c r="J412" s="31">
        <v>0</v>
      </c>
      <c r="K412" s="31">
        <v>0</v>
      </c>
      <c r="L412" s="117">
        <v>0</v>
      </c>
    </row>
    <row r="413" spans="1:12" x14ac:dyDescent="0.2">
      <c r="A413">
        <v>315</v>
      </c>
      <c r="B413" t="s">
        <v>3151</v>
      </c>
      <c r="C413" t="s">
        <v>3152</v>
      </c>
      <c r="D413" s="115">
        <v>369900</v>
      </c>
      <c r="E413" s="31">
        <v>1</v>
      </c>
      <c r="F413" s="31">
        <v>0</v>
      </c>
      <c r="G413" s="117">
        <v>0</v>
      </c>
      <c r="H413">
        <v>1</v>
      </c>
      <c r="I413" s="117">
        <v>1</v>
      </c>
      <c r="J413" s="31">
        <v>0</v>
      </c>
      <c r="K413" s="31">
        <v>0</v>
      </c>
      <c r="L413" s="117">
        <v>0</v>
      </c>
    </row>
    <row r="414" spans="1:12" x14ac:dyDescent="0.2">
      <c r="A414">
        <v>13</v>
      </c>
      <c r="B414" t="s">
        <v>1910</v>
      </c>
      <c r="C414" t="s">
        <v>1842</v>
      </c>
      <c r="D414" s="115">
        <v>4486640</v>
      </c>
      <c r="E414" s="31">
        <v>18</v>
      </c>
      <c r="F414" s="31">
        <v>17</v>
      </c>
      <c r="G414" s="117">
        <v>0.94444444444444442</v>
      </c>
      <c r="H414">
        <v>7</v>
      </c>
      <c r="I414" s="117">
        <v>0.3888888888888889</v>
      </c>
      <c r="J414" s="31">
        <v>2</v>
      </c>
      <c r="K414" s="31">
        <v>2</v>
      </c>
      <c r="L414" s="117">
        <v>1</v>
      </c>
    </row>
    <row r="415" spans="1:12" x14ac:dyDescent="0.2">
      <c r="A415">
        <v>518</v>
      </c>
      <c r="B415" t="s">
        <v>1551</v>
      </c>
      <c r="C415" t="s">
        <v>718</v>
      </c>
      <c r="D415" s="115">
        <v>67000</v>
      </c>
      <c r="E415" s="31">
        <v>1</v>
      </c>
      <c r="F415" s="31">
        <v>0</v>
      </c>
      <c r="G415" s="117">
        <v>0</v>
      </c>
      <c r="H415">
        <v>0</v>
      </c>
      <c r="I415" s="117">
        <v>0</v>
      </c>
      <c r="J415" s="31">
        <v>0</v>
      </c>
      <c r="K415" s="31">
        <v>0</v>
      </c>
      <c r="L415" s="117">
        <v>0</v>
      </c>
    </row>
    <row r="416" spans="1:12" x14ac:dyDescent="0.2">
      <c r="A416">
        <v>487</v>
      </c>
      <c r="B416" t="s">
        <v>401</v>
      </c>
      <c r="C416" t="s">
        <v>194</v>
      </c>
      <c r="D416" s="115">
        <v>120000</v>
      </c>
      <c r="E416" s="31">
        <v>1</v>
      </c>
      <c r="F416" s="31">
        <v>1</v>
      </c>
      <c r="G416" s="117">
        <v>1</v>
      </c>
      <c r="H416">
        <v>0</v>
      </c>
      <c r="I416" s="117">
        <v>0</v>
      </c>
      <c r="J416" s="31">
        <v>0</v>
      </c>
      <c r="K416" s="31">
        <v>0</v>
      </c>
      <c r="L416" s="117">
        <v>0</v>
      </c>
    </row>
    <row r="417" spans="1:12" x14ac:dyDescent="0.2">
      <c r="A417">
        <v>154</v>
      </c>
      <c r="B417" t="s">
        <v>549</v>
      </c>
      <c r="C417" t="s">
        <v>1180</v>
      </c>
      <c r="D417" s="115">
        <v>866700</v>
      </c>
      <c r="E417" s="31">
        <v>4</v>
      </c>
      <c r="F417" s="31">
        <v>1</v>
      </c>
      <c r="G417" s="117">
        <v>0.25</v>
      </c>
      <c r="H417">
        <v>0</v>
      </c>
      <c r="I417" s="117">
        <v>0</v>
      </c>
      <c r="J417" s="31">
        <v>0</v>
      </c>
      <c r="K417" s="31">
        <v>0</v>
      </c>
      <c r="L417" s="117">
        <v>0</v>
      </c>
    </row>
    <row r="418" spans="1:12" x14ac:dyDescent="0.2">
      <c r="A418">
        <v>1</v>
      </c>
      <c r="B418" t="s">
        <v>326</v>
      </c>
      <c r="C418" t="s">
        <v>1844</v>
      </c>
      <c r="D418" s="115">
        <v>15916938</v>
      </c>
      <c r="E418" s="31">
        <v>81</v>
      </c>
      <c r="F418" s="31">
        <v>7</v>
      </c>
      <c r="G418" s="117">
        <v>8.6419753086419748E-2</v>
      </c>
      <c r="H418">
        <v>58</v>
      </c>
      <c r="I418" s="117">
        <v>0.71604938271604934</v>
      </c>
      <c r="J418" s="31">
        <v>16</v>
      </c>
      <c r="K418" s="31">
        <v>1</v>
      </c>
      <c r="L418" s="117">
        <v>6.25E-2</v>
      </c>
    </row>
    <row r="419" spans="1:12" x14ac:dyDescent="0.2">
      <c r="A419">
        <v>348</v>
      </c>
      <c r="B419" t="s">
        <v>1216</v>
      </c>
      <c r="C419" t="s">
        <v>1845</v>
      </c>
      <c r="D419" s="115">
        <v>299000</v>
      </c>
      <c r="E419" s="31">
        <v>1</v>
      </c>
      <c r="F419" s="31">
        <v>0</v>
      </c>
      <c r="G419" s="117">
        <v>0</v>
      </c>
      <c r="H419">
        <v>0</v>
      </c>
      <c r="I419" s="117">
        <v>0</v>
      </c>
      <c r="J419" s="31">
        <v>0</v>
      </c>
      <c r="K419" s="31">
        <v>0</v>
      </c>
      <c r="L419" s="117">
        <v>0</v>
      </c>
    </row>
    <row r="420" spans="1:12" x14ac:dyDescent="0.2">
      <c r="A420">
        <v>389</v>
      </c>
      <c r="B420" t="s">
        <v>1540</v>
      </c>
      <c r="C420" t="s">
        <v>1541</v>
      </c>
      <c r="D420" s="115">
        <v>217500</v>
      </c>
      <c r="E420" s="31">
        <v>2</v>
      </c>
      <c r="F420" s="31">
        <v>0</v>
      </c>
      <c r="G420" s="117">
        <v>0</v>
      </c>
      <c r="H420">
        <v>1</v>
      </c>
      <c r="I420" s="117">
        <v>0.5</v>
      </c>
      <c r="J420" s="31">
        <v>1</v>
      </c>
      <c r="K420" s="31">
        <v>0</v>
      </c>
      <c r="L420" s="117">
        <v>0</v>
      </c>
    </row>
    <row r="421" spans="1:12" x14ac:dyDescent="0.2">
      <c r="A421">
        <v>349</v>
      </c>
      <c r="B421" t="s">
        <v>1393</v>
      </c>
      <c r="C421" t="s">
        <v>1984</v>
      </c>
      <c r="D421" s="115">
        <v>299000</v>
      </c>
      <c r="E421" s="31">
        <v>4</v>
      </c>
      <c r="F421" s="31">
        <v>1</v>
      </c>
      <c r="G421" s="117">
        <v>0.25</v>
      </c>
      <c r="H421">
        <v>0</v>
      </c>
      <c r="I421" s="117">
        <v>0</v>
      </c>
      <c r="J421" s="31">
        <v>0</v>
      </c>
      <c r="K421" s="31">
        <v>0</v>
      </c>
      <c r="L421" s="117">
        <v>0</v>
      </c>
    </row>
    <row r="422" spans="1:12" x14ac:dyDescent="0.2">
      <c r="A422">
        <v>90</v>
      </c>
      <c r="B422" t="s">
        <v>1395</v>
      </c>
      <c r="C422" t="s">
        <v>1842</v>
      </c>
      <c r="D422" s="115">
        <v>1353700</v>
      </c>
      <c r="E422" s="31">
        <v>9</v>
      </c>
      <c r="F422" s="31">
        <v>3</v>
      </c>
      <c r="G422" s="117">
        <v>0.33333333333333331</v>
      </c>
      <c r="H422">
        <v>1</v>
      </c>
      <c r="I422" s="117">
        <v>0.1111111111111111</v>
      </c>
      <c r="J422" s="31">
        <v>0</v>
      </c>
      <c r="K422" s="31">
        <v>0</v>
      </c>
      <c r="L422" s="117">
        <v>0</v>
      </c>
    </row>
    <row r="423" spans="1:12" x14ac:dyDescent="0.2">
      <c r="A423">
        <v>126</v>
      </c>
      <c r="B423" t="s">
        <v>563</v>
      </c>
      <c r="C423" t="s">
        <v>1840</v>
      </c>
      <c r="D423" s="115">
        <v>1045400</v>
      </c>
      <c r="E423" s="31">
        <v>5</v>
      </c>
      <c r="F423" s="31">
        <v>1</v>
      </c>
      <c r="G423" s="117">
        <v>0.2</v>
      </c>
      <c r="H423">
        <v>0</v>
      </c>
      <c r="I423" s="117">
        <v>0</v>
      </c>
      <c r="J423" s="31">
        <v>0</v>
      </c>
      <c r="K423" s="31">
        <v>0</v>
      </c>
      <c r="L423" s="117">
        <v>0</v>
      </c>
    </row>
    <row r="424" spans="1:12" x14ac:dyDescent="0.2">
      <c r="A424">
        <v>453</v>
      </c>
      <c r="B424" t="s">
        <v>1396</v>
      </c>
      <c r="C424" t="s">
        <v>1907</v>
      </c>
      <c r="D424" s="115">
        <v>150000</v>
      </c>
      <c r="E424" s="31">
        <v>1</v>
      </c>
      <c r="F424" s="31">
        <v>1</v>
      </c>
      <c r="G424" s="117">
        <v>1</v>
      </c>
      <c r="H424">
        <v>1</v>
      </c>
      <c r="I424" s="117">
        <v>1</v>
      </c>
      <c r="J424" s="31">
        <v>0</v>
      </c>
      <c r="K424" s="31">
        <v>0</v>
      </c>
      <c r="L424" s="117">
        <v>0</v>
      </c>
    </row>
    <row r="425" spans="1:12" x14ac:dyDescent="0.2">
      <c r="A425">
        <v>309</v>
      </c>
      <c r="B425" t="s">
        <v>1736</v>
      </c>
      <c r="C425" t="s">
        <v>1854</v>
      </c>
      <c r="D425" s="115">
        <v>379900</v>
      </c>
      <c r="E425" s="31">
        <v>1</v>
      </c>
      <c r="F425" s="31">
        <v>0</v>
      </c>
      <c r="G425" s="117">
        <v>0</v>
      </c>
      <c r="H425">
        <v>1</v>
      </c>
      <c r="I425" s="117">
        <v>1</v>
      </c>
      <c r="J425" s="31">
        <v>0</v>
      </c>
      <c r="K425" s="31">
        <v>0</v>
      </c>
      <c r="L425" s="117">
        <v>0</v>
      </c>
    </row>
    <row r="426" spans="1:12" x14ac:dyDescent="0.2">
      <c r="A426">
        <v>228</v>
      </c>
      <c r="B426" t="s">
        <v>786</v>
      </c>
      <c r="C426" t="s">
        <v>1887</v>
      </c>
      <c r="D426" s="115">
        <v>560300</v>
      </c>
      <c r="E426" s="31">
        <v>3</v>
      </c>
      <c r="F426" s="31">
        <v>0</v>
      </c>
      <c r="G426" s="117">
        <v>0</v>
      </c>
      <c r="H426">
        <v>3</v>
      </c>
      <c r="I426" s="117">
        <v>1</v>
      </c>
      <c r="J426" s="31">
        <v>0</v>
      </c>
      <c r="K426" s="31">
        <v>0</v>
      </c>
      <c r="L426" s="117">
        <v>0</v>
      </c>
    </row>
    <row r="427" spans="1:12" x14ac:dyDescent="0.2">
      <c r="A427">
        <v>510</v>
      </c>
      <c r="B427" t="s">
        <v>1217</v>
      </c>
      <c r="C427" t="s">
        <v>1036</v>
      </c>
      <c r="D427" s="115">
        <v>85000</v>
      </c>
      <c r="E427" s="31">
        <v>1</v>
      </c>
      <c r="F427" s="31">
        <v>0</v>
      </c>
      <c r="G427" s="117">
        <v>0</v>
      </c>
      <c r="H427">
        <v>0</v>
      </c>
      <c r="I427" s="117">
        <v>0</v>
      </c>
      <c r="J427" s="31">
        <v>0</v>
      </c>
      <c r="K427" s="31">
        <v>0</v>
      </c>
      <c r="L427" s="117">
        <v>0</v>
      </c>
    </row>
    <row r="428" spans="1:12" x14ac:dyDescent="0.2">
      <c r="A428">
        <v>107</v>
      </c>
      <c r="B428" t="s">
        <v>545</v>
      </c>
      <c r="C428" t="s">
        <v>1036</v>
      </c>
      <c r="D428" s="115">
        <v>1168000</v>
      </c>
      <c r="E428" s="31">
        <v>5</v>
      </c>
      <c r="F428" s="31">
        <v>2</v>
      </c>
      <c r="G428" s="117">
        <v>0.4</v>
      </c>
      <c r="H428">
        <v>0</v>
      </c>
      <c r="I428" s="117">
        <v>0</v>
      </c>
      <c r="J428" s="31">
        <v>0</v>
      </c>
      <c r="K428" s="31">
        <v>0</v>
      </c>
      <c r="L428" s="117">
        <v>0</v>
      </c>
    </row>
    <row r="429" spans="1:12" x14ac:dyDescent="0.2">
      <c r="A429">
        <v>115</v>
      </c>
      <c r="B429" t="s">
        <v>1398</v>
      </c>
      <c r="C429" t="s">
        <v>1842</v>
      </c>
      <c r="D429" s="115">
        <v>1119800</v>
      </c>
      <c r="E429" s="31">
        <v>3</v>
      </c>
      <c r="F429" s="31">
        <v>1</v>
      </c>
      <c r="G429" s="117">
        <v>0.33333333333333331</v>
      </c>
      <c r="H429">
        <v>2</v>
      </c>
      <c r="I429" s="117">
        <v>0.66666666666666663</v>
      </c>
      <c r="J429" s="31">
        <v>0</v>
      </c>
      <c r="K429" s="31">
        <v>0</v>
      </c>
      <c r="L429" s="117">
        <v>0</v>
      </c>
    </row>
    <row r="430" spans="1:12" x14ac:dyDescent="0.2">
      <c r="A430">
        <v>509</v>
      </c>
      <c r="B430" t="s">
        <v>1399</v>
      </c>
      <c r="C430" t="s">
        <v>281</v>
      </c>
      <c r="D430" s="115">
        <v>86500</v>
      </c>
      <c r="E430" s="31">
        <v>1</v>
      </c>
      <c r="F430" s="31">
        <v>0</v>
      </c>
      <c r="G430" s="117">
        <v>0</v>
      </c>
      <c r="H430">
        <v>0</v>
      </c>
      <c r="I430" s="117">
        <v>0</v>
      </c>
      <c r="J430" s="31">
        <v>0</v>
      </c>
      <c r="K430" s="31">
        <v>0</v>
      </c>
      <c r="L430" s="117">
        <v>0</v>
      </c>
    </row>
    <row r="431" spans="1:12" x14ac:dyDescent="0.2">
      <c r="A431">
        <v>517</v>
      </c>
      <c r="B431" t="s">
        <v>2339</v>
      </c>
      <c r="C431" t="s">
        <v>2340</v>
      </c>
      <c r="D431" s="115">
        <v>70000</v>
      </c>
      <c r="E431" s="31">
        <v>1</v>
      </c>
      <c r="F431" s="31">
        <v>0</v>
      </c>
      <c r="G431" s="117">
        <v>0</v>
      </c>
      <c r="H431">
        <v>1</v>
      </c>
      <c r="I431" s="117">
        <v>1</v>
      </c>
      <c r="J431" s="31">
        <v>1</v>
      </c>
      <c r="K431" s="31">
        <v>0</v>
      </c>
      <c r="L431" s="117">
        <v>0</v>
      </c>
    </row>
    <row r="432" spans="1:12" x14ac:dyDescent="0.2">
      <c r="A432">
        <v>454</v>
      </c>
      <c r="B432" t="s">
        <v>2009</v>
      </c>
      <c r="C432" t="s">
        <v>1258</v>
      </c>
      <c r="D432" s="115">
        <v>150000</v>
      </c>
      <c r="E432" s="31">
        <v>1</v>
      </c>
      <c r="F432" s="31">
        <v>0</v>
      </c>
      <c r="G432" s="117">
        <v>0</v>
      </c>
      <c r="H432">
        <v>1</v>
      </c>
      <c r="I432" s="117">
        <v>1</v>
      </c>
      <c r="J432" s="31">
        <v>1</v>
      </c>
      <c r="K432" s="31">
        <v>0</v>
      </c>
      <c r="L432" s="117">
        <v>0</v>
      </c>
    </row>
    <row r="433" spans="1:12" x14ac:dyDescent="0.2">
      <c r="A433">
        <v>52</v>
      </c>
      <c r="B433" t="s">
        <v>1557</v>
      </c>
      <c r="C433" t="s">
        <v>5</v>
      </c>
      <c r="D433" s="115">
        <v>1989400</v>
      </c>
      <c r="E433" s="31">
        <v>6</v>
      </c>
      <c r="F433" s="31">
        <v>3</v>
      </c>
      <c r="G433" s="117">
        <v>0.5</v>
      </c>
      <c r="H433">
        <v>4</v>
      </c>
      <c r="I433" s="117">
        <v>0.66666666666666663</v>
      </c>
      <c r="J433" s="31">
        <v>0</v>
      </c>
      <c r="K433" s="31">
        <v>0</v>
      </c>
      <c r="L433" s="117">
        <v>0</v>
      </c>
    </row>
    <row r="434" spans="1:12" x14ac:dyDescent="0.2">
      <c r="A434">
        <v>448</v>
      </c>
      <c r="B434" t="s">
        <v>2431</v>
      </c>
      <c r="C434" t="s">
        <v>1099</v>
      </c>
      <c r="D434" s="115">
        <v>156000</v>
      </c>
      <c r="E434" s="31">
        <v>1</v>
      </c>
      <c r="F434" s="31">
        <v>0</v>
      </c>
      <c r="G434" s="117">
        <v>0</v>
      </c>
      <c r="H434">
        <v>0</v>
      </c>
      <c r="I434" s="117">
        <v>0</v>
      </c>
      <c r="J434" s="31">
        <v>0</v>
      </c>
      <c r="K434" s="31">
        <v>0</v>
      </c>
      <c r="L434" s="117">
        <v>0</v>
      </c>
    </row>
    <row r="435" spans="1:12" x14ac:dyDescent="0.2">
      <c r="A435">
        <v>370</v>
      </c>
      <c r="B435" t="s">
        <v>1400</v>
      </c>
      <c r="C435" t="s">
        <v>1842</v>
      </c>
      <c r="D435" s="115">
        <v>242250</v>
      </c>
      <c r="E435" s="31">
        <v>2</v>
      </c>
      <c r="F435" s="31">
        <v>1</v>
      </c>
      <c r="G435" s="117">
        <v>0.5</v>
      </c>
      <c r="H435">
        <v>1</v>
      </c>
      <c r="I435" s="117">
        <v>0.5</v>
      </c>
      <c r="J435" s="31">
        <v>0</v>
      </c>
      <c r="K435" s="31">
        <v>0</v>
      </c>
      <c r="L435" s="117">
        <v>0</v>
      </c>
    </row>
    <row r="436" spans="1:12" x14ac:dyDescent="0.2">
      <c r="A436">
        <v>246</v>
      </c>
      <c r="B436" t="s">
        <v>1705</v>
      </c>
      <c r="C436" t="s">
        <v>125</v>
      </c>
      <c r="D436" s="115">
        <v>514900</v>
      </c>
      <c r="E436" s="31">
        <v>5</v>
      </c>
      <c r="F436" s="31">
        <v>1</v>
      </c>
      <c r="G436" s="117">
        <v>0.2</v>
      </c>
      <c r="H436">
        <v>1</v>
      </c>
      <c r="I436" s="117">
        <v>0.2</v>
      </c>
      <c r="J436" s="31">
        <v>1</v>
      </c>
      <c r="K436" s="31">
        <v>0</v>
      </c>
      <c r="L436" s="117">
        <v>0</v>
      </c>
    </row>
    <row r="437" spans="1:12" x14ac:dyDescent="0.2">
      <c r="A437">
        <v>529</v>
      </c>
      <c r="B437" t="s">
        <v>1986</v>
      </c>
      <c r="C437" t="s">
        <v>1268</v>
      </c>
      <c r="D437" s="115">
        <v>45000</v>
      </c>
      <c r="E437" s="31">
        <v>1</v>
      </c>
      <c r="F437" s="31">
        <v>1</v>
      </c>
      <c r="G437" s="117">
        <v>1</v>
      </c>
      <c r="H437">
        <v>1</v>
      </c>
      <c r="I437" s="117">
        <v>1</v>
      </c>
      <c r="J437" s="31">
        <v>0</v>
      </c>
      <c r="K437" s="31">
        <v>0</v>
      </c>
      <c r="L437" s="117">
        <v>0</v>
      </c>
    </row>
    <row r="438" spans="1:12" x14ac:dyDescent="0.2">
      <c r="A438">
        <v>351</v>
      </c>
      <c r="B438" t="s">
        <v>930</v>
      </c>
      <c r="C438" t="s">
        <v>1887</v>
      </c>
      <c r="D438" s="115">
        <v>297000</v>
      </c>
      <c r="E438" s="31">
        <v>1</v>
      </c>
      <c r="F438" s="31">
        <v>0</v>
      </c>
      <c r="G438" s="117">
        <v>0</v>
      </c>
      <c r="H438">
        <v>1</v>
      </c>
      <c r="I438" s="117">
        <v>1</v>
      </c>
      <c r="J438" s="31">
        <v>0</v>
      </c>
      <c r="K438" s="31">
        <v>0</v>
      </c>
      <c r="L438" s="117">
        <v>0</v>
      </c>
    </row>
    <row r="439" spans="1:12" x14ac:dyDescent="0.2">
      <c r="A439">
        <v>67</v>
      </c>
      <c r="B439" t="s">
        <v>1401</v>
      </c>
      <c r="C439" t="s">
        <v>1842</v>
      </c>
      <c r="D439" s="115">
        <v>1640750</v>
      </c>
      <c r="E439" s="31">
        <v>7</v>
      </c>
      <c r="F439" s="31">
        <v>4</v>
      </c>
      <c r="G439" s="117">
        <v>0.5714285714285714</v>
      </c>
      <c r="H439">
        <v>3</v>
      </c>
      <c r="I439" s="117">
        <v>0.42857142857142855</v>
      </c>
      <c r="J439" s="31">
        <v>0</v>
      </c>
      <c r="K439" s="31">
        <v>0</v>
      </c>
      <c r="L439" s="117">
        <v>0</v>
      </c>
    </row>
    <row r="440" spans="1:12" x14ac:dyDescent="0.2">
      <c r="A440">
        <v>346</v>
      </c>
      <c r="B440" t="s">
        <v>2013</v>
      </c>
      <c r="C440" t="s">
        <v>1180</v>
      </c>
      <c r="D440" s="115">
        <v>301500</v>
      </c>
      <c r="E440" s="31">
        <v>1</v>
      </c>
      <c r="F440" s="31">
        <v>0</v>
      </c>
      <c r="G440" s="117">
        <v>0</v>
      </c>
      <c r="H440">
        <v>1</v>
      </c>
      <c r="I440" s="117">
        <v>1</v>
      </c>
      <c r="J440" s="31">
        <v>0</v>
      </c>
      <c r="K440" s="31">
        <v>0</v>
      </c>
      <c r="L440" s="117">
        <v>0</v>
      </c>
    </row>
    <row r="441" spans="1:12" x14ac:dyDescent="0.2">
      <c r="A441">
        <v>495</v>
      </c>
      <c r="B441" t="s">
        <v>423</v>
      </c>
      <c r="C441" t="s">
        <v>1529</v>
      </c>
      <c r="D441" s="115">
        <v>110500</v>
      </c>
      <c r="E441" s="31">
        <v>1</v>
      </c>
      <c r="F441" s="31">
        <v>1</v>
      </c>
      <c r="G441" s="117">
        <v>1</v>
      </c>
      <c r="H441">
        <v>0</v>
      </c>
      <c r="I441" s="117">
        <v>0</v>
      </c>
      <c r="J441" s="31">
        <v>0</v>
      </c>
      <c r="K441" s="31">
        <v>0</v>
      </c>
      <c r="L441" s="117">
        <v>0</v>
      </c>
    </row>
    <row r="442" spans="1:12" x14ac:dyDescent="0.2">
      <c r="A442">
        <v>77</v>
      </c>
      <c r="B442" t="s">
        <v>1307</v>
      </c>
      <c r="C442" t="s">
        <v>1099</v>
      </c>
      <c r="D442" s="115">
        <v>1499400</v>
      </c>
      <c r="E442" s="31">
        <v>9</v>
      </c>
      <c r="F442" s="31">
        <v>2</v>
      </c>
      <c r="G442" s="117">
        <v>0.22222222222222221</v>
      </c>
      <c r="H442">
        <v>4</v>
      </c>
      <c r="I442" s="117">
        <v>0.44444444444444442</v>
      </c>
      <c r="J442" s="31">
        <v>1</v>
      </c>
      <c r="K442" s="31">
        <v>0</v>
      </c>
      <c r="L442" s="117">
        <v>0</v>
      </c>
    </row>
    <row r="443" spans="1:12" x14ac:dyDescent="0.2">
      <c r="A443">
        <v>493</v>
      </c>
      <c r="B443" t="s">
        <v>1090</v>
      </c>
      <c r="C443" t="s">
        <v>194</v>
      </c>
      <c r="D443" s="115">
        <v>112000</v>
      </c>
      <c r="E443" s="31">
        <v>1</v>
      </c>
      <c r="F443" s="31">
        <v>1</v>
      </c>
      <c r="G443" s="117">
        <v>1</v>
      </c>
      <c r="H443">
        <v>0</v>
      </c>
      <c r="I443" s="117">
        <v>0</v>
      </c>
      <c r="J443" s="31">
        <v>0</v>
      </c>
      <c r="K443" s="31">
        <v>0</v>
      </c>
      <c r="L443" s="117">
        <v>0</v>
      </c>
    </row>
    <row r="444" spans="1:12" x14ac:dyDescent="0.2">
      <c r="A444">
        <v>82</v>
      </c>
      <c r="B444" t="s">
        <v>267</v>
      </c>
      <c r="C444" t="s">
        <v>1858</v>
      </c>
      <c r="D444" s="115">
        <v>1427499</v>
      </c>
      <c r="E444" s="31">
        <v>5</v>
      </c>
      <c r="F444" s="31">
        <v>1</v>
      </c>
      <c r="G444" s="117">
        <v>0.2</v>
      </c>
      <c r="H444">
        <v>3</v>
      </c>
      <c r="I444" s="117">
        <v>0.6</v>
      </c>
      <c r="J444" s="31">
        <v>1</v>
      </c>
      <c r="K444" s="31">
        <v>0</v>
      </c>
      <c r="L444" s="117">
        <v>0</v>
      </c>
    </row>
    <row r="445" spans="1:12" x14ac:dyDescent="0.2">
      <c r="A445">
        <v>435</v>
      </c>
      <c r="B445" t="s">
        <v>1091</v>
      </c>
      <c r="C445" t="s">
        <v>1036</v>
      </c>
      <c r="D445" s="115">
        <v>168000</v>
      </c>
      <c r="E445" s="31">
        <v>1</v>
      </c>
      <c r="F445" s="31">
        <v>1</v>
      </c>
      <c r="G445" s="117">
        <v>1</v>
      </c>
      <c r="H445">
        <v>0</v>
      </c>
      <c r="I445" s="117">
        <v>0</v>
      </c>
      <c r="J445" s="31">
        <v>0</v>
      </c>
      <c r="K445" s="31">
        <v>0</v>
      </c>
      <c r="L445" s="117">
        <v>0</v>
      </c>
    </row>
    <row r="446" spans="1:12" x14ac:dyDescent="0.2">
      <c r="A446">
        <v>225</v>
      </c>
      <c r="B446" t="s">
        <v>361</v>
      </c>
      <c r="C446" t="s">
        <v>1842</v>
      </c>
      <c r="D446" s="115">
        <v>568000</v>
      </c>
      <c r="E446" s="31">
        <v>2</v>
      </c>
      <c r="F446" s="31">
        <v>2</v>
      </c>
      <c r="G446" s="117">
        <v>1</v>
      </c>
      <c r="H446">
        <v>1</v>
      </c>
      <c r="I446" s="117">
        <v>0.5</v>
      </c>
      <c r="J446" s="31">
        <v>0</v>
      </c>
      <c r="K446" s="31">
        <v>0</v>
      </c>
      <c r="L446" s="117">
        <v>0</v>
      </c>
    </row>
    <row r="447" spans="1:12" x14ac:dyDescent="0.2">
      <c r="A447">
        <v>16</v>
      </c>
      <c r="B447" t="s">
        <v>147</v>
      </c>
      <c r="C447" t="s">
        <v>1734</v>
      </c>
      <c r="D447" s="115">
        <v>3834700</v>
      </c>
      <c r="E447" s="31">
        <v>9</v>
      </c>
      <c r="F447" s="31">
        <v>0</v>
      </c>
      <c r="G447" s="117">
        <v>0</v>
      </c>
      <c r="H447">
        <v>6</v>
      </c>
      <c r="I447" s="117">
        <v>0.66666666666666663</v>
      </c>
      <c r="J447" s="31">
        <v>2</v>
      </c>
      <c r="K447" s="31">
        <v>0</v>
      </c>
      <c r="L447" s="117">
        <v>0</v>
      </c>
    </row>
    <row r="448" spans="1:12" x14ac:dyDescent="0.2">
      <c r="A448">
        <v>530</v>
      </c>
      <c r="B448" t="s">
        <v>1713</v>
      </c>
      <c r="C448" t="s">
        <v>1984</v>
      </c>
      <c r="D448" s="115">
        <v>43000</v>
      </c>
      <c r="E448" s="31">
        <v>1</v>
      </c>
      <c r="F448" s="31">
        <v>0</v>
      </c>
      <c r="G448" s="117">
        <v>0</v>
      </c>
      <c r="H448">
        <v>0</v>
      </c>
      <c r="I448" s="117">
        <v>0</v>
      </c>
      <c r="J448" s="31">
        <v>0</v>
      </c>
      <c r="K448" s="31">
        <v>0</v>
      </c>
      <c r="L448" s="117">
        <v>0</v>
      </c>
    </row>
    <row r="449" spans="1:12" x14ac:dyDescent="0.2">
      <c r="A449">
        <v>391</v>
      </c>
      <c r="B449" t="s">
        <v>1739</v>
      </c>
      <c r="C449" t="s">
        <v>1180</v>
      </c>
      <c r="D449" s="115">
        <v>212500</v>
      </c>
      <c r="E449" s="31">
        <v>2</v>
      </c>
      <c r="F449" s="31">
        <v>0</v>
      </c>
      <c r="G449" s="117">
        <v>0</v>
      </c>
      <c r="H449">
        <v>2</v>
      </c>
      <c r="I449" s="117">
        <v>1</v>
      </c>
      <c r="J449" s="31">
        <v>0</v>
      </c>
      <c r="K449" s="31">
        <v>0</v>
      </c>
      <c r="L449" s="117">
        <v>0</v>
      </c>
    </row>
    <row r="450" spans="1:12" x14ac:dyDescent="0.2">
      <c r="A450">
        <v>231</v>
      </c>
      <c r="B450" t="s">
        <v>1686</v>
      </c>
      <c r="C450" t="s">
        <v>1842</v>
      </c>
      <c r="D450" s="115">
        <v>556260</v>
      </c>
      <c r="E450" s="31">
        <v>4</v>
      </c>
      <c r="F450" s="31">
        <v>2</v>
      </c>
      <c r="G450" s="117">
        <v>0.5</v>
      </c>
      <c r="H450">
        <v>1</v>
      </c>
      <c r="I450" s="117">
        <v>0.25</v>
      </c>
      <c r="J450" s="31">
        <v>0</v>
      </c>
      <c r="K450" s="31">
        <v>0</v>
      </c>
      <c r="L450" s="117">
        <v>0</v>
      </c>
    </row>
    <row r="451" spans="1:12" x14ac:dyDescent="0.2">
      <c r="A451">
        <v>79</v>
      </c>
      <c r="B451" t="s">
        <v>15</v>
      </c>
      <c r="C451" t="s">
        <v>118</v>
      </c>
      <c r="D451" s="115">
        <v>1466300</v>
      </c>
      <c r="E451" s="31">
        <v>10</v>
      </c>
      <c r="F451" s="31">
        <v>1</v>
      </c>
      <c r="G451" s="117">
        <v>0.1</v>
      </c>
      <c r="H451">
        <v>4</v>
      </c>
      <c r="I451" s="117">
        <v>0.4</v>
      </c>
      <c r="J451" s="31">
        <v>2</v>
      </c>
      <c r="K451" s="31">
        <v>0</v>
      </c>
      <c r="L451" s="117">
        <v>0</v>
      </c>
    </row>
    <row r="452" spans="1:12" x14ac:dyDescent="0.2">
      <c r="A452">
        <v>6</v>
      </c>
      <c r="B452" t="s">
        <v>566</v>
      </c>
      <c r="C452" t="s">
        <v>1842</v>
      </c>
      <c r="D452" s="115">
        <v>6965650</v>
      </c>
      <c r="E452" s="31">
        <v>30</v>
      </c>
      <c r="F452" s="31">
        <v>28</v>
      </c>
      <c r="G452" s="117">
        <v>0.93333333333333335</v>
      </c>
      <c r="H452">
        <v>7</v>
      </c>
      <c r="I452" s="117">
        <v>0.23333333333333334</v>
      </c>
      <c r="J452" s="31">
        <v>1</v>
      </c>
      <c r="K452" s="31">
        <v>1</v>
      </c>
      <c r="L452" s="117">
        <v>1</v>
      </c>
    </row>
    <row r="453" spans="1:12" x14ac:dyDescent="0.2">
      <c r="A453">
        <v>265</v>
      </c>
      <c r="B453" t="s">
        <v>2161</v>
      </c>
      <c r="C453" t="s">
        <v>303</v>
      </c>
      <c r="D453" s="115">
        <v>468000</v>
      </c>
      <c r="E453" s="31">
        <v>1</v>
      </c>
      <c r="F453" s="31">
        <v>1</v>
      </c>
      <c r="G453" s="117">
        <v>1</v>
      </c>
      <c r="H453">
        <v>1</v>
      </c>
      <c r="I453" s="117">
        <v>1</v>
      </c>
      <c r="J453" s="31">
        <v>0</v>
      </c>
      <c r="K453" s="31">
        <v>0</v>
      </c>
      <c r="L453" s="117">
        <v>0</v>
      </c>
    </row>
    <row r="454" spans="1:12" x14ac:dyDescent="0.2">
      <c r="A454">
        <v>239</v>
      </c>
      <c r="B454" t="s">
        <v>524</v>
      </c>
      <c r="C454" t="s">
        <v>1066</v>
      </c>
      <c r="D454" s="115">
        <v>531000</v>
      </c>
      <c r="E454" s="31">
        <v>2</v>
      </c>
      <c r="F454" s="31">
        <v>1</v>
      </c>
      <c r="G454" s="117">
        <v>0.5</v>
      </c>
      <c r="H454">
        <v>0</v>
      </c>
      <c r="I454" s="117">
        <v>0</v>
      </c>
      <c r="J454" s="31">
        <v>0</v>
      </c>
      <c r="K454" s="31">
        <v>0</v>
      </c>
      <c r="L454" s="117">
        <v>0</v>
      </c>
    </row>
    <row r="455" spans="1:12" x14ac:dyDescent="0.2">
      <c r="A455">
        <v>215</v>
      </c>
      <c r="B455" t="s">
        <v>16</v>
      </c>
      <c r="C455" t="s">
        <v>916</v>
      </c>
      <c r="D455" s="115">
        <v>605000</v>
      </c>
      <c r="E455" s="31">
        <v>3</v>
      </c>
      <c r="F455" s="31">
        <v>0</v>
      </c>
      <c r="G455" s="117">
        <v>0</v>
      </c>
      <c r="H455">
        <v>0</v>
      </c>
      <c r="I455" s="117">
        <v>0</v>
      </c>
      <c r="J455" s="31">
        <v>0</v>
      </c>
      <c r="K455" s="31">
        <v>0</v>
      </c>
      <c r="L455" s="117">
        <v>0</v>
      </c>
    </row>
    <row r="456" spans="1:12" x14ac:dyDescent="0.2">
      <c r="A456">
        <v>219</v>
      </c>
      <c r="B456" t="s">
        <v>1920</v>
      </c>
      <c r="C456" t="s">
        <v>1921</v>
      </c>
      <c r="D456" s="115">
        <v>594750</v>
      </c>
      <c r="E456" s="31">
        <v>1</v>
      </c>
      <c r="F456" s="31">
        <v>1</v>
      </c>
      <c r="G456" s="117">
        <v>1</v>
      </c>
      <c r="H456">
        <v>1</v>
      </c>
      <c r="I456" s="117">
        <v>1</v>
      </c>
      <c r="J456" s="31">
        <v>0</v>
      </c>
      <c r="K456" s="31">
        <v>0</v>
      </c>
      <c r="L456" s="117">
        <v>0</v>
      </c>
    </row>
    <row r="457" spans="1:12" x14ac:dyDescent="0.2">
      <c r="A457">
        <v>516</v>
      </c>
      <c r="B457" t="s">
        <v>797</v>
      </c>
      <c r="C457" t="s">
        <v>1707</v>
      </c>
      <c r="D457" s="115">
        <v>75000</v>
      </c>
      <c r="E457" s="31">
        <v>1</v>
      </c>
      <c r="F457" s="31">
        <v>0</v>
      </c>
      <c r="G457" s="117">
        <v>0</v>
      </c>
      <c r="H457">
        <v>0</v>
      </c>
      <c r="I457" s="117">
        <v>0</v>
      </c>
      <c r="J457" s="31">
        <v>0</v>
      </c>
      <c r="K457" s="31">
        <v>0</v>
      </c>
      <c r="L457" s="117">
        <v>0</v>
      </c>
    </row>
    <row r="458" spans="1:12" x14ac:dyDescent="0.2">
      <c r="A458">
        <v>408</v>
      </c>
      <c r="B458" t="s">
        <v>2284</v>
      </c>
      <c r="C458" t="s">
        <v>1751</v>
      </c>
      <c r="D458" s="115">
        <v>196000</v>
      </c>
      <c r="E458" s="31">
        <v>1</v>
      </c>
      <c r="F458" s="31">
        <v>0</v>
      </c>
      <c r="G458" s="117">
        <v>0</v>
      </c>
      <c r="H458">
        <v>0</v>
      </c>
      <c r="I458" s="117">
        <v>0</v>
      </c>
      <c r="J458" s="31">
        <v>0</v>
      </c>
      <c r="K458" s="31">
        <v>0</v>
      </c>
      <c r="L458" s="117">
        <v>0</v>
      </c>
    </row>
    <row r="459" spans="1:12" x14ac:dyDescent="0.2">
      <c r="A459">
        <v>442</v>
      </c>
      <c r="B459" t="s">
        <v>2401</v>
      </c>
      <c r="C459" t="s">
        <v>1099</v>
      </c>
      <c r="D459" s="115">
        <v>160000</v>
      </c>
      <c r="E459" s="31">
        <v>1</v>
      </c>
      <c r="F459" s="31">
        <v>0</v>
      </c>
      <c r="G459" s="117">
        <v>0</v>
      </c>
      <c r="H459">
        <v>1</v>
      </c>
      <c r="I459" s="117">
        <v>1</v>
      </c>
      <c r="J459" s="31">
        <v>0</v>
      </c>
      <c r="K459" s="31">
        <v>0</v>
      </c>
      <c r="L459" s="117">
        <v>0</v>
      </c>
    </row>
    <row r="460" spans="1:12" x14ac:dyDescent="0.2">
      <c r="A460">
        <v>470</v>
      </c>
      <c r="B460" t="s">
        <v>974</v>
      </c>
      <c r="C460" t="s">
        <v>2968</v>
      </c>
      <c r="D460" s="115">
        <v>133000</v>
      </c>
      <c r="E460" s="31">
        <v>1</v>
      </c>
      <c r="F460" s="31">
        <v>0</v>
      </c>
      <c r="G460" s="117">
        <v>0</v>
      </c>
      <c r="H460">
        <v>1</v>
      </c>
      <c r="I460" s="117">
        <v>1</v>
      </c>
      <c r="J460" s="31">
        <v>0</v>
      </c>
      <c r="K460" s="31">
        <v>0</v>
      </c>
      <c r="L460" s="117">
        <v>0</v>
      </c>
    </row>
    <row r="461" spans="1:12" x14ac:dyDescent="0.2">
      <c r="A461">
        <v>217</v>
      </c>
      <c r="B461" t="s">
        <v>1451</v>
      </c>
      <c r="C461" t="s">
        <v>1915</v>
      </c>
      <c r="D461" s="115">
        <v>596150</v>
      </c>
      <c r="E461" s="31">
        <v>4</v>
      </c>
      <c r="F461" s="31">
        <v>0</v>
      </c>
      <c r="G461" s="117">
        <v>0</v>
      </c>
      <c r="H461">
        <v>4</v>
      </c>
      <c r="I461" s="117">
        <v>1</v>
      </c>
      <c r="J461" s="31">
        <v>2</v>
      </c>
      <c r="K461" s="31">
        <v>0</v>
      </c>
      <c r="L461" s="117">
        <v>0</v>
      </c>
    </row>
    <row r="462" spans="1:12" x14ac:dyDescent="0.2">
      <c r="A462">
        <v>523</v>
      </c>
      <c r="B462" t="s">
        <v>727</v>
      </c>
      <c r="C462" t="s">
        <v>728</v>
      </c>
      <c r="D462" s="115">
        <v>52500</v>
      </c>
      <c r="E462" s="31">
        <v>1</v>
      </c>
      <c r="F462" s="31">
        <v>0</v>
      </c>
      <c r="G462" s="117">
        <v>0</v>
      </c>
      <c r="H462">
        <v>1</v>
      </c>
      <c r="I462" s="117">
        <v>1</v>
      </c>
      <c r="J462" s="31">
        <v>1</v>
      </c>
      <c r="K462" s="31">
        <v>0</v>
      </c>
      <c r="L462" s="117">
        <v>0</v>
      </c>
    </row>
    <row r="463" spans="1:12" x14ac:dyDescent="0.2">
      <c r="A463">
        <v>203</v>
      </c>
      <c r="B463" t="s">
        <v>1905</v>
      </c>
      <c r="C463" t="s">
        <v>1258</v>
      </c>
      <c r="D463" s="115">
        <v>628300</v>
      </c>
      <c r="E463" s="31">
        <v>5</v>
      </c>
      <c r="F463" s="31">
        <v>2</v>
      </c>
      <c r="G463" s="117">
        <v>0.4</v>
      </c>
      <c r="H463">
        <v>3</v>
      </c>
      <c r="I463" s="117">
        <v>0.6</v>
      </c>
      <c r="J463" s="31">
        <v>1</v>
      </c>
      <c r="K463" s="31">
        <v>1</v>
      </c>
      <c r="L463" s="117">
        <v>1</v>
      </c>
    </row>
    <row r="464" spans="1:12" x14ac:dyDescent="0.2">
      <c r="A464">
        <v>124</v>
      </c>
      <c r="B464" t="s">
        <v>243</v>
      </c>
      <c r="C464" t="s">
        <v>1036</v>
      </c>
      <c r="D464" s="115">
        <v>1052500</v>
      </c>
      <c r="E464" s="31">
        <v>7</v>
      </c>
      <c r="F464" s="31">
        <v>0</v>
      </c>
      <c r="G464" s="117">
        <v>0</v>
      </c>
      <c r="H464">
        <v>2</v>
      </c>
      <c r="I464" s="117">
        <v>0.2857142857142857</v>
      </c>
      <c r="J464" s="31">
        <v>0</v>
      </c>
      <c r="K464" s="31">
        <v>0</v>
      </c>
      <c r="L464" s="117">
        <v>0</v>
      </c>
    </row>
    <row r="465" spans="1:12" x14ac:dyDescent="0.2">
      <c r="A465">
        <v>92</v>
      </c>
      <c r="B465" t="s">
        <v>799</v>
      </c>
      <c r="C465" t="s">
        <v>1858</v>
      </c>
      <c r="D465" s="115">
        <v>1341400</v>
      </c>
      <c r="E465" s="31">
        <v>5</v>
      </c>
      <c r="F465" s="31">
        <v>0</v>
      </c>
      <c r="G465" s="117">
        <v>0</v>
      </c>
      <c r="H465">
        <v>4</v>
      </c>
      <c r="I465" s="117">
        <v>0.8</v>
      </c>
      <c r="J465" s="31">
        <v>1</v>
      </c>
      <c r="K465" s="31">
        <v>0</v>
      </c>
      <c r="L465" s="117">
        <v>0</v>
      </c>
    </row>
    <row r="466" spans="1:12" x14ac:dyDescent="0.2">
      <c r="A466">
        <v>237</v>
      </c>
      <c r="B466" t="s">
        <v>1881</v>
      </c>
      <c r="C466" t="s">
        <v>1840</v>
      </c>
      <c r="D466" s="115">
        <v>537500</v>
      </c>
      <c r="E466" s="31">
        <v>2</v>
      </c>
      <c r="F466" s="31">
        <v>1</v>
      </c>
      <c r="G466" s="117">
        <v>0.5</v>
      </c>
      <c r="H466">
        <v>2</v>
      </c>
      <c r="I466" s="117">
        <v>1</v>
      </c>
      <c r="J466" s="31">
        <v>0</v>
      </c>
      <c r="K466" s="31">
        <v>0</v>
      </c>
      <c r="L466" s="117">
        <v>0</v>
      </c>
    </row>
    <row r="467" spans="1:12" x14ac:dyDescent="0.2">
      <c r="A467">
        <v>343</v>
      </c>
      <c r="B467" t="s">
        <v>1449</v>
      </c>
      <c r="C467" t="s">
        <v>1099</v>
      </c>
      <c r="D467" s="115">
        <v>304900</v>
      </c>
      <c r="E467" s="31">
        <v>2</v>
      </c>
      <c r="F467" s="31">
        <v>0</v>
      </c>
      <c r="G467" s="117">
        <v>0</v>
      </c>
      <c r="H467">
        <v>2</v>
      </c>
      <c r="I467" s="117">
        <v>1</v>
      </c>
      <c r="J467" s="31">
        <v>0</v>
      </c>
      <c r="K467" s="31">
        <v>0</v>
      </c>
      <c r="L467" s="117">
        <v>0</v>
      </c>
    </row>
    <row r="468" spans="1:12" x14ac:dyDescent="0.2">
      <c r="A468">
        <v>248</v>
      </c>
      <c r="B468" t="s">
        <v>667</v>
      </c>
      <c r="C468" t="s">
        <v>368</v>
      </c>
      <c r="D468" s="115">
        <v>510000</v>
      </c>
      <c r="E468" s="31">
        <v>1</v>
      </c>
      <c r="F468" s="31">
        <v>0</v>
      </c>
      <c r="G468" s="117">
        <v>0</v>
      </c>
      <c r="H468">
        <v>0</v>
      </c>
      <c r="I468" s="117">
        <v>0</v>
      </c>
      <c r="J468" s="31">
        <v>0</v>
      </c>
      <c r="K468" s="31">
        <v>0</v>
      </c>
      <c r="L468" s="117">
        <v>0</v>
      </c>
    </row>
    <row r="469" spans="1:12" x14ac:dyDescent="0.2">
      <c r="A469">
        <v>106</v>
      </c>
      <c r="B469" t="s">
        <v>1884</v>
      </c>
      <c r="C469" t="s">
        <v>1842</v>
      </c>
      <c r="D469" s="115">
        <v>1168607</v>
      </c>
      <c r="E469" s="31">
        <v>12</v>
      </c>
      <c r="F469" s="31">
        <v>3</v>
      </c>
      <c r="G469" s="117">
        <v>0.25</v>
      </c>
      <c r="H469">
        <v>11</v>
      </c>
      <c r="I469" s="117">
        <v>0.91666666666666663</v>
      </c>
      <c r="J469" s="31">
        <v>0</v>
      </c>
      <c r="K469" s="31">
        <v>0</v>
      </c>
      <c r="L469" s="117">
        <v>0</v>
      </c>
    </row>
    <row r="470" spans="1:12" x14ac:dyDescent="0.2">
      <c r="A470">
        <v>459</v>
      </c>
      <c r="B470" t="s">
        <v>1930</v>
      </c>
      <c r="C470" t="s">
        <v>1036</v>
      </c>
      <c r="D470" s="115">
        <v>145000</v>
      </c>
      <c r="E470" s="31">
        <v>1</v>
      </c>
      <c r="F470" s="31">
        <v>0</v>
      </c>
      <c r="G470" s="117">
        <v>0</v>
      </c>
      <c r="H470">
        <v>0</v>
      </c>
      <c r="I470" s="117">
        <v>0</v>
      </c>
      <c r="J470" s="31">
        <v>0</v>
      </c>
      <c r="K470" s="31">
        <v>0</v>
      </c>
      <c r="L470" s="117">
        <v>0</v>
      </c>
    </row>
    <row r="471" spans="1:12" x14ac:dyDescent="0.2">
      <c r="A471">
        <v>206</v>
      </c>
      <c r="B471" t="s">
        <v>1968</v>
      </c>
      <c r="C471" t="s">
        <v>1258</v>
      </c>
      <c r="D471" s="115">
        <v>619500</v>
      </c>
      <c r="E471" s="31">
        <v>4</v>
      </c>
      <c r="F471" s="31">
        <v>0</v>
      </c>
      <c r="G471" s="117">
        <v>0</v>
      </c>
      <c r="H471">
        <v>3</v>
      </c>
      <c r="I471" s="117">
        <v>0.75</v>
      </c>
      <c r="J471" s="31">
        <v>0</v>
      </c>
      <c r="K471" s="31">
        <v>0</v>
      </c>
      <c r="L471" s="117">
        <v>0</v>
      </c>
    </row>
    <row r="472" spans="1:12" x14ac:dyDescent="0.2">
      <c r="A472">
        <v>508</v>
      </c>
      <c r="B472" t="s">
        <v>2997</v>
      </c>
      <c r="C472" t="s">
        <v>1099</v>
      </c>
      <c r="D472" s="115">
        <v>87000</v>
      </c>
      <c r="E472" s="31">
        <v>1</v>
      </c>
      <c r="F472" s="31">
        <v>0</v>
      </c>
      <c r="G472" s="117">
        <v>0</v>
      </c>
      <c r="H472">
        <v>1</v>
      </c>
      <c r="I472" s="117">
        <v>1</v>
      </c>
      <c r="J472" s="31">
        <v>0</v>
      </c>
      <c r="K472" s="31">
        <v>0</v>
      </c>
      <c r="L472" s="117">
        <v>0</v>
      </c>
    </row>
    <row r="473" spans="1:12" x14ac:dyDescent="0.2">
      <c r="A473">
        <v>471</v>
      </c>
      <c r="B473" t="s">
        <v>1860</v>
      </c>
      <c r="C473" t="s">
        <v>1854</v>
      </c>
      <c r="D473" s="115">
        <v>133000</v>
      </c>
      <c r="E473" s="31">
        <v>1</v>
      </c>
      <c r="F473" s="31">
        <v>0</v>
      </c>
      <c r="G473" s="117">
        <v>0</v>
      </c>
      <c r="H473">
        <v>1</v>
      </c>
      <c r="I473" s="117">
        <v>1</v>
      </c>
      <c r="J473" s="31">
        <v>0</v>
      </c>
      <c r="K473" s="31">
        <v>0</v>
      </c>
      <c r="L473" s="117">
        <v>0</v>
      </c>
    </row>
    <row r="474" spans="1:12" x14ac:dyDescent="0.2">
      <c r="A474">
        <v>522</v>
      </c>
      <c r="B474" t="s">
        <v>1215</v>
      </c>
      <c r="C474" t="s">
        <v>991</v>
      </c>
      <c r="D474" s="115">
        <v>53000</v>
      </c>
      <c r="E474" s="31">
        <v>1</v>
      </c>
      <c r="F474" s="31">
        <v>1</v>
      </c>
      <c r="G474" s="117">
        <v>1</v>
      </c>
      <c r="H474">
        <v>1</v>
      </c>
      <c r="I474" s="117">
        <v>1</v>
      </c>
      <c r="J474" s="31">
        <v>0</v>
      </c>
      <c r="K474" s="31">
        <v>0</v>
      </c>
      <c r="L474" s="117">
        <v>0</v>
      </c>
    </row>
    <row r="475" spans="1:12" x14ac:dyDescent="0.2">
      <c r="A475">
        <v>129</v>
      </c>
      <c r="B475" t="s">
        <v>983</v>
      </c>
      <c r="C475" t="s">
        <v>1535</v>
      </c>
      <c r="D475" s="115">
        <v>1028900</v>
      </c>
      <c r="E475" s="31">
        <v>3</v>
      </c>
      <c r="F475" s="31">
        <v>3</v>
      </c>
      <c r="G475" s="117">
        <v>1</v>
      </c>
      <c r="H475">
        <v>2</v>
      </c>
      <c r="I475" s="117">
        <v>0.66666666666666663</v>
      </c>
      <c r="J475" s="31">
        <v>0</v>
      </c>
      <c r="K475" s="31">
        <v>0</v>
      </c>
      <c r="L475" s="117">
        <v>0</v>
      </c>
    </row>
    <row r="476" spans="1:12" x14ac:dyDescent="0.2">
      <c r="A476">
        <v>388</v>
      </c>
      <c r="B476" t="s">
        <v>153</v>
      </c>
      <c r="C476" t="s">
        <v>197</v>
      </c>
      <c r="D476" s="115">
        <v>218000</v>
      </c>
      <c r="E476" s="31">
        <v>2</v>
      </c>
      <c r="F476" s="31">
        <v>0</v>
      </c>
      <c r="G476" s="117">
        <v>0</v>
      </c>
      <c r="H476">
        <v>0</v>
      </c>
      <c r="I476" s="117">
        <v>0</v>
      </c>
      <c r="J476" s="31">
        <v>0</v>
      </c>
      <c r="K476" s="31">
        <v>0</v>
      </c>
      <c r="L476" s="117">
        <v>0</v>
      </c>
    </row>
    <row r="477" spans="1:12" x14ac:dyDescent="0.2">
      <c r="A477">
        <v>311</v>
      </c>
      <c r="B477" t="s">
        <v>1573</v>
      </c>
      <c r="C477" t="s">
        <v>1475</v>
      </c>
      <c r="D477" s="115">
        <v>375500</v>
      </c>
      <c r="E477" s="31">
        <v>2</v>
      </c>
      <c r="F477" s="31">
        <v>0</v>
      </c>
      <c r="G477" s="117">
        <v>0</v>
      </c>
      <c r="H477">
        <v>2</v>
      </c>
      <c r="I477" s="117">
        <v>1</v>
      </c>
      <c r="J477" s="31">
        <v>1</v>
      </c>
      <c r="K477" s="31">
        <v>0</v>
      </c>
      <c r="L477" s="117">
        <v>0</v>
      </c>
    </row>
    <row r="478" spans="1:12" x14ac:dyDescent="0.2">
      <c r="A478">
        <v>474</v>
      </c>
      <c r="B478" t="s">
        <v>753</v>
      </c>
      <c r="C478" t="s">
        <v>1180</v>
      </c>
      <c r="D478" s="115">
        <v>130000</v>
      </c>
      <c r="E478" s="31">
        <v>1</v>
      </c>
      <c r="F478" s="31">
        <v>1</v>
      </c>
      <c r="G478" s="117">
        <v>1</v>
      </c>
      <c r="H478">
        <v>1</v>
      </c>
      <c r="I478" s="117">
        <v>1</v>
      </c>
      <c r="J478" s="31">
        <v>0</v>
      </c>
      <c r="K478" s="31">
        <v>0</v>
      </c>
      <c r="L478" s="117">
        <v>0</v>
      </c>
    </row>
    <row r="479" spans="1:12" x14ac:dyDescent="0.2">
      <c r="A479">
        <v>116</v>
      </c>
      <c r="B479" t="s">
        <v>692</v>
      </c>
      <c r="C479" t="s">
        <v>1842</v>
      </c>
      <c r="D479" s="115">
        <v>1115000</v>
      </c>
      <c r="E479" s="31">
        <v>6</v>
      </c>
      <c r="F479" s="31">
        <v>3</v>
      </c>
      <c r="G479" s="117">
        <v>0.5</v>
      </c>
      <c r="H479">
        <v>3</v>
      </c>
      <c r="I479" s="117">
        <v>0.5</v>
      </c>
      <c r="J479" s="31">
        <v>0</v>
      </c>
      <c r="K479" s="31">
        <v>0</v>
      </c>
      <c r="L479" s="117">
        <v>0</v>
      </c>
    </row>
    <row r="480" spans="1:12" x14ac:dyDescent="0.2">
      <c r="A480">
        <v>320</v>
      </c>
      <c r="B480" t="s">
        <v>1311</v>
      </c>
      <c r="C480" t="s">
        <v>1867</v>
      </c>
      <c r="D480" s="115">
        <v>360000</v>
      </c>
      <c r="E480" s="31">
        <v>1</v>
      </c>
      <c r="F480" s="31">
        <v>0</v>
      </c>
      <c r="G480" s="117">
        <v>0</v>
      </c>
      <c r="H480">
        <v>0</v>
      </c>
      <c r="I480" s="117">
        <v>0</v>
      </c>
      <c r="J480" s="31">
        <v>0</v>
      </c>
      <c r="K480" s="31">
        <v>0</v>
      </c>
      <c r="L480" s="117">
        <v>0</v>
      </c>
    </row>
    <row r="481" spans="1:12" x14ac:dyDescent="0.2">
      <c r="A481">
        <v>22</v>
      </c>
      <c r="B481" t="s">
        <v>18</v>
      </c>
      <c r="C481" t="s">
        <v>1535</v>
      </c>
      <c r="D481" s="115">
        <v>3272800</v>
      </c>
      <c r="E481" s="31">
        <v>7</v>
      </c>
      <c r="F481" s="31">
        <v>6</v>
      </c>
      <c r="G481" s="117">
        <v>0.8571428571428571</v>
      </c>
      <c r="H481">
        <v>2</v>
      </c>
      <c r="I481" s="117">
        <v>0.2857142857142857</v>
      </c>
      <c r="J481" s="31">
        <v>0</v>
      </c>
      <c r="K481" s="31">
        <v>0</v>
      </c>
      <c r="L481" s="117">
        <v>0</v>
      </c>
    </row>
    <row r="482" spans="1:12" x14ac:dyDescent="0.2">
      <c r="A482">
        <v>416</v>
      </c>
      <c r="B482" t="s">
        <v>1088</v>
      </c>
      <c r="C482" t="s">
        <v>1036</v>
      </c>
      <c r="D482" s="115">
        <v>190000</v>
      </c>
      <c r="E482" s="31">
        <v>1</v>
      </c>
      <c r="F482" s="31">
        <v>0</v>
      </c>
      <c r="G482" s="117">
        <v>0</v>
      </c>
      <c r="H482">
        <v>0</v>
      </c>
      <c r="I482" s="117">
        <v>0</v>
      </c>
      <c r="J482" s="31">
        <v>0</v>
      </c>
      <c r="K482" s="31">
        <v>0</v>
      </c>
      <c r="L482" s="117">
        <v>0</v>
      </c>
    </row>
    <row r="483" spans="1:12" x14ac:dyDescent="0.2">
      <c r="A483">
        <v>224</v>
      </c>
      <c r="B483" t="s">
        <v>2655</v>
      </c>
      <c r="C483" t="s">
        <v>1842</v>
      </c>
      <c r="D483" s="115">
        <v>584000</v>
      </c>
      <c r="E483" s="31">
        <v>3</v>
      </c>
      <c r="F483" s="31">
        <v>2</v>
      </c>
      <c r="G483" s="117">
        <v>0.66666666666666663</v>
      </c>
      <c r="H483">
        <v>2</v>
      </c>
      <c r="I483" s="117">
        <v>0.66666666666666663</v>
      </c>
      <c r="J483" s="31">
        <v>0</v>
      </c>
      <c r="K483" s="31">
        <v>0</v>
      </c>
      <c r="L483" s="117">
        <v>0</v>
      </c>
    </row>
    <row r="484" spans="1:12" x14ac:dyDescent="0.2">
      <c r="A484">
        <v>534</v>
      </c>
      <c r="B484" t="s">
        <v>330</v>
      </c>
      <c r="C484" t="s">
        <v>1907</v>
      </c>
      <c r="D484" s="115">
        <v>32500</v>
      </c>
      <c r="E484" s="31">
        <v>1</v>
      </c>
      <c r="F484" s="31">
        <v>0</v>
      </c>
      <c r="G484" s="117">
        <v>0</v>
      </c>
      <c r="H484">
        <v>1</v>
      </c>
      <c r="I484" s="117">
        <v>1</v>
      </c>
      <c r="J484" s="31">
        <v>1</v>
      </c>
      <c r="K484" s="31">
        <v>0</v>
      </c>
      <c r="L484" s="117">
        <v>0</v>
      </c>
    </row>
    <row r="485" spans="1:12" x14ac:dyDescent="0.2">
      <c r="A485">
        <v>423</v>
      </c>
      <c r="B485" t="s">
        <v>2716</v>
      </c>
      <c r="C485" t="s">
        <v>1751</v>
      </c>
      <c r="D485" s="115">
        <v>184900</v>
      </c>
      <c r="E485" s="31">
        <v>1</v>
      </c>
      <c r="F485" s="31">
        <v>0</v>
      </c>
      <c r="G485" s="117">
        <v>0</v>
      </c>
      <c r="H485">
        <v>1</v>
      </c>
      <c r="I485" s="117">
        <v>1</v>
      </c>
      <c r="J485" s="31">
        <v>0</v>
      </c>
      <c r="K485" s="31">
        <v>0</v>
      </c>
      <c r="L485" s="117">
        <v>0</v>
      </c>
    </row>
    <row r="486" spans="1:12" x14ac:dyDescent="0.2">
      <c r="A486">
        <v>43</v>
      </c>
      <c r="B486" t="s">
        <v>19</v>
      </c>
      <c r="C486" t="s">
        <v>1842</v>
      </c>
      <c r="D486" s="115">
        <v>2202900</v>
      </c>
      <c r="E486" s="31">
        <v>9</v>
      </c>
      <c r="F486" s="31">
        <v>3</v>
      </c>
      <c r="G486" s="117">
        <v>0.33333333333333331</v>
      </c>
      <c r="H486">
        <v>5</v>
      </c>
      <c r="I486" s="117">
        <v>0.55555555555555558</v>
      </c>
      <c r="J486" s="31">
        <v>0</v>
      </c>
      <c r="K486" s="31">
        <v>0</v>
      </c>
      <c r="L486" s="117">
        <v>0</v>
      </c>
    </row>
    <row r="487" spans="1:12" x14ac:dyDescent="0.2">
      <c r="A487">
        <v>353</v>
      </c>
      <c r="B487" t="s">
        <v>915</v>
      </c>
      <c r="C487" t="s">
        <v>1087</v>
      </c>
      <c r="D487" s="115">
        <v>290000</v>
      </c>
      <c r="E487" s="31">
        <v>1</v>
      </c>
      <c r="F487" s="31">
        <v>0</v>
      </c>
      <c r="G487" s="117">
        <v>0</v>
      </c>
      <c r="H487">
        <v>0</v>
      </c>
      <c r="I487" s="117">
        <v>0</v>
      </c>
      <c r="J487" s="31">
        <v>0</v>
      </c>
      <c r="K487" s="31">
        <v>0</v>
      </c>
      <c r="L487" s="117">
        <v>0</v>
      </c>
    </row>
    <row r="488" spans="1:12" x14ac:dyDescent="0.2">
      <c r="A488">
        <v>278</v>
      </c>
      <c r="B488" t="s">
        <v>1706</v>
      </c>
      <c r="C488" t="s">
        <v>1707</v>
      </c>
      <c r="D488" s="115">
        <v>435500</v>
      </c>
      <c r="E488" s="31">
        <v>3</v>
      </c>
      <c r="F488" s="31">
        <v>0</v>
      </c>
      <c r="G488" s="117">
        <v>0</v>
      </c>
      <c r="H488">
        <v>0</v>
      </c>
      <c r="I488" s="117">
        <v>0</v>
      </c>
      <c r="J488" s="31">
        <v>0</v>
      </c>
      <c r="K488" s="31">
        <v>0</v>
      </c>
      <c r="L488" s="117">
        <v>0</v>
      </c>
    </row>
    <row r="489" spans="1:12" x14ac:dyDescent="0.2">
      <c r="A489">
        <v>199</v>
      </c>
      <c r="B489" t="s">
        <v>218</v>
      </c>
      <c r="C489" t="s">
        <v>1036</v>
      </c>
      <c r="D489" s="115">
        <v>643749</v>
      </c>
      <c r="E489" s="31">
        <v>4</v>
      </c>
      <c r="F489" s="31">
        <v>0</v>
      </c>
      <c r="G489" s="117">
        <v>0</v>
      </c>
      <c r="H489">
        <v>0</v>
      </c>
      <c r="I489" s="117">
        <v>0</v>
      </c>
      <c r="J489" s="31">
        <v>0</v>
      </c>
      <c r="K489" s="31">
        <v>0</v>
      </c>
      <c r="L489" s="117">
        <v>0</v>
      </c>
    </row>
    <row r="490" spans="1:12" x14ac:dyDescent="0.2">
      <c r="A490">
        <v>68</v>
      </c>
      <c r="B490" t="s">
        <v>1918</v>
      </c>
      <c r="C490" t="s">
        <v>1840</v>
      </c>
      <c r="D490" s="115">
        <v>1614900</v>
      </c>
      <c r="E490" s="31">
        <v>7</v>
      </c>
      <c r="F490" s="31">
        <v>4</v>
      </c>
      <c r="G490" s="117">
        <v>0.5714285714285714</v>
      </c>
      <c r="H490">
        <v>2</v>
      </c>
      <c r="I490" s="117">
        <v>0.2857142857142857</v>
      </c>
      <c r="J490" s="31">
        <v>0</v>
      </c>
      <c r="K490" s="31">
        <v>0</v>
      </c>
      <c r="L490" s="117">
        <v>0</v>
      </c>
    </row>
    <row r="491" spans="1:12" x14ac:dyDescent="0.2">
      <c r="A491">
        <v>155</v>
      </c>
      <c r="B491" t="s">
        <v>1925</v>
      </c>
      <c r="C491" t="s">
        <v>1840</v>
      </c>
      <c r="D491" s="115">
        <v>864900</v>
      </c>
      <c r="E491" s="31">
        <v>3</v>
      </c>
      <c r="F491" s="31">
        <v>2</v>
      </c>
      <c r="G491" s="117">
        <v>0.66666666666666663</v>
      </c>
      <c r="H491">
        <v>1</v>
      </c>
      <c r="I491" s="117">
        <v>0.33333333333333331</v>
      </c>
      <c r="J491" s="31">
        <v>0</v>
      </c>
      <c r="K491" s="31">
        <v>0</v>
      </c>
      <c r="L491" s="117">
        <v>0</v>
      </c>
    </row>
    <row r="492" spans="1:12" x14ac:dyDescent="0.2">
      <c r="A492">
        <v>134</v>
      </c>
      <c r="B492" t="s">
        <v>1879</v>
      </c>
      <c r="C492" t="s">
        <v>1258</v>
      </c>
      <c r="D492" s="115">
        <v>985400</v>
      </c>
      <c r="E492" s="31">
        <v>6</v>
      </c>
      <c r="F492" s="31">
        <v>1</v>
      </c>
      <c r="G492" s="117">
        <v>0.16666666666666666</v>
      </c>
      <c r="H492">
        <v>2</v>
      </c>
      <c r="I492" s="117">
        <v>0.33333333333333331</v>
      </c>
      <c r="J492" s="31">
        <v>0</v>
      </c>
      <c r="K492" s="31">
        <v>0</v>
      </c>
      <c r="L492" s="117">
        <v>0</v>
      </c>
    </row>
    <row r="493" spans="1:12" x14ac:dyDescent="0.2">
      <c r="A493">
        <v>414</v>
      </c>
      <c r="B493" t="s">
        <v>3308</v>
      </c>
      <c r="C493" t="s">
        <v>1099</v>
      </c>
      <c r="D493" s="115">
        <v>192000</v>
      </c>
      <c r="E493" s="31">
        <v>1</v>
      </c>
      <c r="F493" s="31">
        <v>0</v>
      </c>
      <c r="G493" s="117">
        <v>0</v>
      </c>
      <c r="H493">
        <v>0</v>
      </c>
      <c r="I493" s="117">
        <v>0</v>
      </c>
      <c r="J493" s="31">
        <v>0</v>
      </c>
      <c r="K493" s="31">
        <v>0</v>
      </c>
      <c r="L493" s="117">
        <v>0</v>
      </c>
    </row>
    <row r="494" spans="1:12" x14ac:dyDescent="0.2">
      <c r="A494">
        <v>110</v>
      </c>
      <c r="B494" t="s">
        <v>20</v>
      </c>
      <c r="C494" t="s">
        <v>1861</v>
      </c>
      <c r="D494" s="115">
        <v>1144000</v>
      </c>
      <c r="E494" s="31">
        <v>5</v>
      </c>
      <c r="F494" s="31">
        <v>0</v>
      </c>
      <c r="G494" s="117">
        <v>0</v>
      </c>
      <c r="H494">
        <v>2</v>
      </c>
      <c r="I494" s="117">
        <v>0.4</v>
      </c>
      <c r="J494" s="31">
        <v>0</v>
      </c>
      <c r="K494" s="31">
        <v>0</v>
      </c>
      <c r="L494" s="117">
        <v>0</v>
      </c>
    </row>
    <row r="495" spans="1:12" x14ac:dyDescent="0.2">
      <c r="A495">
        <v>421</v>
      </c>
      <c r="B495" t="s">
        <v>1650</v>
      </c>
      <c r="C495" t="s">
        <v>1099</v>
      </c>
      <c r="D495" s="115">
        <v>185250</v>
      </c>
      <c r="E495" s="31">
        <v>4</v>
      </c>
      <c r="F495" s="31">
        <v>0</v>
      </c>
      <c r="G495" s="117">
        <v>0</v>
      </c>
      <c r="H495">
        <v>4</v>
      </c>
      <c r="I495" s="117">
        <v>1</v>
      </c>
      <c r="J495" s="31">
        <v>0</v>
      </c>
      <c r="K495" s="31">
        <v>0</v>
      </c>
      <c r="L495" s="117">
        <v>0</v>
      </c>
    </row>
    <row r="496" spans="1:12" x14ac:dyDescent="0.2">
      <c r="A496">
        <v>109</v>
      </c>
      <c r="B496" t="s">
        <v>342</v>
      </c>
      <c r="C496" t="s">
        <v>303</v>
      </c>
      <c r="D496" s="115">
        <v>1146900</v>
      </c>
      <c r="E496" s="31">
        <v>3</v>
      </c>
      <c r="F496" s="31">
        <v>3</v>
      </c>
      <c r="G496" s="117">
        <v>1</v>
      </c>
      <c r="H496">
        <v>3</v>
      </c>
      <c r="I496" s="117">
        <v>1</v>
      </c>
      <c r="J496" s="31">
        <v>0</v>
      </c>
      <c r="K496" s="31">
        <v>0</v>
      </c>
      <c r="L496" s="117">
        <v>0</v>
      </c>
    </row>
    <row r="497" spans="1:12" x14ac:dyDescent="0.2">
      <c r="A497">
        <v>434</v>
      </c>
      <c r="B497" t="s">
        <v>1177</v>
      </c>
      <c r="C497" t="s">
        <v>2069</v>
      </c>
      <c r="D497" s="115">
        <v>169000</v>
      </c>
      <c r="E497" s="31">
        <v>1</v>
      </c>
      <c r="F497" s="31">
        <v>0</v>
      </c>
      <c r="G497" s="117">
        <v>0</v>
      </c>
      <c r="H497">
        <v>0</v>
      </c>
      <c r="I497" s="117">
        <v>0</v>
      </c>
      <c r="J497" s="31">
        <v>0</v>
      </c>
      <c r="K497" s="31">
        <v>0</v>
      </c>
      <c r="L497" s="117">
        <v>0</v>
      </c>
    </row>
    <row r="498" spans="1:12" x14ac:dyDescent="0.2">
      <c r="A498">
        <v>392</v>
      </c>
      <c r="B498" t="s">
        <v>1072</v>
      </c>
      <c r="C498" t="s">
        <v>1921</v>
      </c>
      <c r="D498" s="115">
        <v>212000</v>
      </c>
      <c r="E498" s="31">
        <v>1</v>
      </c>
      <c r="F498" s="31">
        <v>1</v>
      </c>
      <c r="G498" s="117">
        <v>1</v>
      </c>
      <c r="H498">
        <v>1</v>
      </c>
      <c r="I498" s="117">
        <v>1</v>
      </c>
      <c r="J498" s="31">
        <v>0</v>
      </c>
      <c r="K498" s="31">
        <v>0</v>
      </c>
      <c r="L498" s="117">
        <v>0</v>
      </c>
    </row>
    <row r="499" spans="1:12" x14ac:dyDescent="0.2">
      <c r="A499">
        <v>185</v>
      </c>
      <c r="B499" t="s">
        <v>1735</v>
      </c>
      <c r="C499" t="s">
        <v>5</v>
      </c>
      <c r="D499" s="115">
        <v>716000</v>
      </c>
      <c r="E499" s="31">
        <v>4</v>
      </c>
      <c r="F499" s="31">
        <v>3</v>
      </c>
      <c r="G499" s="117">
        <v>0.75</v>
      </c>
      <c r="H499">
        <v>3</v>
      </c>
      <c r="I499" s="117">
        <v>0.75</v>
      </c>
      <c r="J499" s="31">
        <v>0</v>
      </c>
      <c r="K499" s="31">
        <v>0</v>
      </c>
      <c r="L499" s="117">
        <v>0</v>
      </c>
    </row>
    <row r="500" spans="1:12" x14ac:dyDescent="0.2">
      <c r="A500">
        <v>232</v>
      </c>
      <c r="B500" t="s">
        <v>148</v>
      </c>
      <c r="C500" t="s">
        <v>1840</v>
      </c>
      <c r="D500" s="115">
        <v>553900</v>
      </c>
      <c r="E500" s="31">
        <v>4</v>
      </c>
      <c r="F500" s="31">
        <v>3</v>
      </c>
      <c r="G500" s="117">
        <v>0.75</v>
      </c>
      <c r="H500">
        <v>0</v>
      </c>
      <c r="I500" s="117">
        <v>0</v>
      </c>
      <c r="J500" s="31">
        <v>0</v>
      </c>
      <c r="K500" s="31">
        <v>0</v>
      </c>
      <c r="L500" s="117">
        <v>0</v>
      </c>
    </row>
    <row r="501" spans="1:12" x14ac:dyDescent="0.2">
      <c r="A501">
        <v>285</v>
      </c>
      <c r="B501" t="s">
        <v>21</v>
      </c>
      <c r="C501" t="s">
        <v>1840</v>
      </c>
      <c r="D501" s="115">
        <v>424000</v>
      </c>
      <c r="E501" s="31">
        <v>1</v>
      </c>
      <c r="F501" s="31">
        <v>1</v>
      </c>
      <c r="G501" s="117">
        <v>1</v>
      </c>
      <c r="H501">
        <v>1</v>
      </c>
      <c r="I501" s="117">
        <v>1</v>
      </c>
      <c r="J501" s="31">
        <v>0</v>
      </c>
      <c r="K501" s="31">
        <v>0</v>
      </c>
      <c r="L501" s="117">
        <v>0</v>
      </c>
    </row>
    <row r="502" spans="1:12" x14ac:dyDescent="0.2">
      <c r="A502">
        <v>379</v>
      </c>
      <c r="B502" t="s">
        <v>2691</v>
      </c>
      <c r="C502" t="s">
        <v>1858</v>
      </c>
      <c r="D502" s="115">
        <v>225000</v>
      </c>
      <c r="E502" s="31">
        <v>1</v>
      </c>
      <c r="F502" s="31">
        <v>0</v>
      </c>
      <c r="G502" s="117">
        <v>0</v>
      </c>
      <c r="H502">
        <v>0</v>
      </c>
      <c r="I502" s="117">
        <v>0</v>
      </c>
      <c r="J502" s="31">
        <v>0</v>
      </c>
      <c r="K502" s="31">
        <v>0</v>
      </c>
      <c r="L502" s="117">
        <v>0</v>
      </c>
    </row>
    <row r="503" spans="1:12" x14ac:dyDescent="0.2">
      <c r="A503">
        <v>255</v>
      </c>
      <c r="B503" t="s">
        <v>1564</v>
      </c>
      <c r="C503" t="s">
        <v>1565</v>
      </c>
      <c r="D503" s="115">
        <v>492300</v>
      </c>
      <c r="E503" s="31">
        <v>3</v>
      </c>
      <c r="F503" s="31">
        <v>0</v>
      </c>
      <c r="G503" s="117">
        <v>0</v>
      </c>
      <c r="H503">
        <v>3</v>
      </c>
      <c r="I503" s="117">
        <v>1</v>
      </c>
      <c r="J503" s="31">
        <v>0</v>
      </c>
      <c r="K503" s="31">
        <v>0</v>
      </c>
      <c r="L503" s="117">
        <v>0</v>
      </c>
    </row>
    <row r="504" spans="1:12" x14ac:dyDescent="0.2">
      <c r="A504">
        <v>472</v>
      </c>
      <c r="B504" t="s">
        <v>788</v>
      </c>
      <c r="C504" t="s">
        <v>1858</v>
      </c>
      <c r="D504" s="115">
        <v>133000</v>
      </c>
      <c r="E504" s="31">
        <v>1</v>
      </c>
      <c r="F504" s="31">
        <v>0</v>
      </c>
      <c r="G504" s="117">
        <v>0</v>
      </c>
      <c r="H504">
        <v>0</v>
      </c>
      <c r="I504" s="117">
        <v>0</v>
      </c>
      <c r="J504" s="31">
        <v>0</v>
      </c>
      <c r="K504" s="31">
        <v>0</v>
      </c>
      <c r="L504" s="117">
        <v>0</v>
      </c>
    </row>
    <row r="505" spans="1:12" x14ac:dyDescent="0.2">
      <c r="A505">
        <v>433</v>
      </c>
      <c r="B505" t="s">
        <v>3339</v>
      </c>
      <c r="C505" t="s">
        <v>1099</v>
      </c>
      <c r="D505" s="115">
        <v>170850</v>
      </c>
      <c r="E505" s="31">
        <v>1</v>
      </c>
      <c r="F505" s="31">
        <v>1</v>
      </c>
      <c r="G505" s="117">
        <v>1</v>
      </c>
      <c r="H505">
        <v>1</v>
      </c>
      <c r="I505" s="117">
        <v>1</v>
      </c>
      <c r="J505" s="31">
        <v>0</v>
      </c>
      <c r="K505" s="31">
        <v>0</v>
      </c>
      <c r="L505" s="117">
        <v>0</v>
      </c>
    </row>
    <row r="506" spans="1:12" x14ac:dyDescent="0.2">
      <c r="A506">
        <v>318</v>
      </c>
      <c r="B506" t="s">
        <v>2099</v>
      </c>
      <c r="C506" t="s">
        <v>1286</v>
      </c>
      <c r="D506" s="115">
        <v>365500</v>
      </c>
      <c r="E506" s="31">
        <v>2</v>
      </c>
      <c r="F506" s="31">
        <v>0</v>
      </c>
      <c r="G506" s="117">
        <v>0</v>
      </c>
      <c r="H506">
        <v>1</v>
      </c>
      <c r="I506" s="117">
        <v>0.5</v>
      </c>
      <c r="J506" s="31">
        <v>0</v>
      </c>
      <c r="K506" s="31">
        <v>0</v>
      </c>
      <c r="L506" s="117">
        <v>0</v>
      </c>
    </row>
    <row r="507" spans="1:12" x14ac:dyDescent="0.2">
      <c r="A507">
        <v>507</v>
      </c>
      <c r="B507" t="s">
        <v>366</v>
      </c>
      <c r="C507" t="s">
        <v>889</v>
      </c>
      <c r="D507" s="115">
        <v>91500</v>
      </c>
      <c r="E507" s="31">
        <v>1</v>
      </c>
      <c r="F507" s="31">
        <v>0</v>
      </c>
      <c r="G507" s="117">
        <v>0</v>
      </c>
      <c r="H507">
        <v>0</v>
      </c>
      <c r="I507" s="117">
        <v>0</v>
      </c>
      <c r="J507" s="31">
        <v>0</v>
      </c>
      <c r="K507" s="31">
        <v>0</v>
      </c>
      <c r="L507" s="117">
        <v>0</v>
      </c>
    </row>
    <row r="508" spans="1:12" x14ac:dyDescent="0.2">
      <c r="A508">
        <v>161</v>
      </c>
      <c r="B508" t="s">
        <v>2089</v>
      </c>
      <c r="C508" t="s">
        <v>1099</v>
      </c>
      <c r="D508" s="115">
        <v>830000</v>
      </c>
      <c r="E508" s="31">
        <v>4</v>
      </c>
      <c r="F508" s="31">
        <v>1</v>
      </c>
      <c r="G508" s="117">
        <v>0.25</v>
      </c>
      <c r="H508">
        <v>2</v>
      </c>
      <c r="I508" s="117">
        <v>0.5</v>
      </c>
      <c r="J508" s="31">
        <v>0</v>
      </c>
      <c r="K508" s="31">
        <v>0</v>
      </c>
      <c r="L508" s="117">
        <v>0</v>
      </c>
    </row>
    <row r="509" spans="1:12" x14ac:dyDescent="0.2">
      <c r="A509">
        <v>356</v>
      </c>
      <c r="B509" t="s">
        <v>1749</v>
      </c>
      <c r="C509" t="s">
        <v>1547</v>
      </c>
      <c r="D509" s="115">
        <v>284000</v>
      </c>
      <c r="E509" s="31">
        <v>1</v>
      </c>
      <c r="F509" s="31">
        <v>0</v>
      </c>
      <c r="G509" s="117">
        <v>0</v>
      </c>
      <c r="H509">
        <v>1</v>
      </c>
      <c r="I509" s="117">
        <v>1</v>
      </c>
      <c r="J509" s="31">
        <v>0</v>
      </c>
      <c r="K509" s="31">
        <v>0</v>
      </c>
      <c r="L509" s="117">
        <v>0</v>
      </c>
    </row>
    <row r="510" spans="1:12" x14ac:dyDescent="0.2">
      <c r="A510">
        <v>449</v>
      </c>
      <c r="B510" t="s">
        <v>22</v>
      </c>
      <c r="C510" t="s">
        <v>368</v>
      </c>
      <c r="D510" s="115">
        <v>156000</v>
      </c>
      <c r="E510" s="31">
        <v>1</v>
      </c>
      <c r="F510" s="31">
        <v>0</v>
      </c>
      <c r="G510" s="117">
        <v>0</v>
      </c>
      <c r="H510">
        <v>1</v>
      </c>
      <c r="I510" s="117">
        <v>1</v>
      </c>
      <c r="J510" s="31">
        <v>1</v>
      </c>
      <c r="K510" s="31">
        <v>0</v>
      </c>
      <c r="L510" s="117">
        <v>0</v>
      </c>
    </row>
    <row r="511" spans="1:12" x14ac:dyDescent="0.2">
      <c r="A511">
        <v>171</v>
      </c>
      <c r="B511" t="s">
        <v>1538</v>
      </c>
      <c r="C511" t="s">
        <v>1842</v>
      </c>
      <c r="D511" s="115">
        <v>795000</v>
      </c>
      <c r="E511" s="31">
        <v>3</v>
      </c>
      <c r="F511" s="31">
        <v>2</v>
      </c>
      <c r="G511" s="117">
        <v>0.66666666666666663</v>
      </c>
      <c r="H511">
        <v>1</v>
      </c>
      <c r="I511" s="117">
        <v>0.33333333333333331</v>
      </c>
      <c r="J511" s="31">
        <v>0</v>
      </c>
      <c r="K511" s="31">
        <v>0</v>
      </c>
      <c r="L511" s="117">
        <v>0</v>
      </c>
    </row>
    <row r="512" spans="1:12" x14ac:dyDescent="0.2">
      <c r="A512">
        <v>274</v>
      </c>
      <c r="B512" t="s">
        <v>23</v>
      </c>
      <c r="C512" t="s">
        <v>5</v>
      </c>
      <c r="D512" s="115">
        <v>440000</v>
      </c>
      <c r="E512" s="31">
        <v>2</v>
      </c>
      <c r="F512" s="31">
        <v>0</v>
      </c>
      <c r="G512" s="117">
        <v>0</v>
      </c>
      <c r="H512">
        <v>1</v>
      </c>
      <c r="I512" s="117">
        <v>0.5</v>
      </c>
      <c r="J512" s="31">
        <v>0</v>
      </c>
      <c r="K512" s="31">
        <v>0</v>
      </c>
      <c r="L512" s="117">
        <v>0</v>
      </c>
    </row>
    <row r="513" spans="1:12" x14ac:dyDescent="0.2">
      <c r="A513">
        <v>366</v>
      </c>
      <c r="B513" t="s">
        <v>2000</v>
      </c>
      <c r="C513" t="s">
        <v>106</v>
      </c>
      <c r="D513" s="115">
        <v>262000</v>
      </c>
      <c r="E513" s="31">
        <v>1</v>
      </c>
      <c r="F513" s="31">
        <v>0</v>
      </c>
      <c r="G513" s="117">
        <v>0</v>
      </c>
      <c r="H513">
        <v>1</v>
      </c>
      <c r="I513" s="117">
        <v>1</v>
      </c>
      <c r="J513" s="31">
        <v>0</v>
      </c>
      <c r="K513" s="31">
        <v>0</v>
      </c>
      <c r="L513" s="117">
        <v>0</v>
      </c>
    </row>
    <row r="514" spans="1:12" x14ac:dyDescent="0.2">
      <c r="A514">
        <v>280</v>
      </c>
      <c r="B514" t="s">
        <v>1873</v>
      </c>
      <c r="C514" t="s">
        <v>1258</v>
      </c>
      <c r="D514" s="115">
        <v>430324</v>
      </c>
      <c r="E514" s="31">
        <v>3</v>
      </c>
      <c r="F514" s="31">
        <v>1</v>
      </c>
      <c r="G514" s="117">
        <v>0.33333333333333331</v>
      </c>
      <c r="H514">
        <v>2</v>
      </c>
      <c r="I514" s="117">
        <v>0.66666666666666663</v>
      </c>
      <c r="J514" s="31">
        <v>0</v>
      </c>
      <c r="K514" s="31">
        <v>0</v>
      </c>
      <c r="L514" s="117">
        <v>0</v>
      </c>
    </row>
    <row r="515" spans="1:12" x14ac:dyDescent="0.2">
      <c r="A515">
        <v>303</v>
      </c>
      <c r="B515" t="s">
        <v>884</v>
      </c>
      <c r="C515" t="s">
        <v>1847</v>
      </c>
      <c r="D515" s="115">
        <v>391000</v>
      </c>
      <c r="E515" s="31">
        <v>3</v>
      </c>
      <c r="F515" s="31">
        <v>2</v>
      </c>
      <c r="G515" s="117">
        <v>0.66666666666666663</v>
      </c>
      <c r="H515">
        <v>3</v>
      </c>
      <c r="I515" s="117">
        <v>1</v>
      </c>
      <c r="J515" s="31">
        <v>0</v>
      </c>
      <c r="K515" s="31">
        <v>0</v>
      </c>
      <c r="L515" s="117">
        <v>0</v>
      </c>
    </row>
    <row r="516" spans="1:12" x14ac:dyDescent="0.2">
      <c r="A516">
        <v>298</v>
      </c>
      <c r="B516" t="s">
        <v>1683</v>
      </c>
      <c r="C516" t="s">
        <v>1734</v>
      </c>
      <c r="D516" s="115">
        <v>399500</v>
      </c>
      <c r="E516" s="31">
        <v>3</v>
      </c>
      <c r="F516" s="31">
        <v>1</v>
      </c>
      <c r="G516" s="117">
        <v>0.33333333333333331</v>
      </c>
      <c r="H516">
        <v>2</v>
      </c>
      <c r="I516" s="117">
        <v>0.66666666666666663</v>
      </c>
      <c r="J516" s="31">
        <v>0</v>
      </c>
      <c r="K516" s="31">
        <v>0</v>
      </c>
      <c r="L516" s="117">
        <v>0</v>
      </c>
    </row>
    <row r="517" spans="1:12" x14ac:dyDescent="0.2">
      <c r="A517">
        <v>170</v>
      </c>
      <c r="B517" t="s">
        <v>2039</v>
      </c>
      <c r="C517" t="s">
        <v>1847</v>
      </c>
      <c r="D517" s="115">
        <v>796900</v>
      </c>
      <c r="E517" s="31">
        <v>5</v>
      </c>
      <c r="F517" s="31">
        <v>3</v>
      </c>
      <c r="G517" s="117">
        <v>0.6</v>
      </c>
      <c r="H517">
        <v>5</v>
      </c>
      <c r="I517" s="117">
        <v>1</v>
      </c>
      <c r="J517" s="31">
        <v>0</v>
      </c>
      <c r="K517" s="31">
        <v>0</v>
      </c>
      <c r="L517" s="117">
        <v>0</v>
      </c>
    </row>
    <row r="518" spans="1:12" x14ac:dyDescent="0.2">
      <c r="A518">
        <v>143</v>
      </c>
      <c r="B518" t="s">
        <v>892</v>
      </c>
      <c r="C518" t="s">
        <v>1180</v>
      </c>
      <c r="D518" s="115">
        <v>939400</v>
      </c>
      <c r="E518" s="31">
        <v>4</v>
      </c>
      <c r="F518" s="31">
        <v>3</v>
      </c>
      <c r="G518" s="117">
        <v>0.75</v>
      </c>
      <c r="H518">
        <v>3</v>
      </c>
      <c r="I518" s="117">
        <v>0.75</v>
      </c>
      <c r="J518" s="31">
        <v>0</v>
      </c>
      <c r="K518" s="31">
        <v>0</v>
      </c>
      <c r="L518" s="117">
        <v>0</v>
      </c>
    </row>
    <row r="519" spans="1:12" x14ac:dyDescent="0.2">
      <c r="A519">
        <v>263</v>
      </c>
      <c r="B519" t="s">
        <v>24</v>
      </c>
      <c r="C519" t="s">
        <v>1840</v>
      </c>
      <c r="D519" s="115">
        <v>473700</v>
      </c>
      <c r="E519" s="31">
        <v>2</v>
      </c>
      <c r="F519" s="31">
        <v>1</v>
      </c>
      <c r="G519" s="117">
        <v>0.5</v>
      </c>
      <c r="H519">
        <v>1</v>
      </c>
      <c r="I519" s="117">
        <v>0.5</v>
      </c>
      <c r="J519" s="31">
        <v>0</v>
      </c>
      <c r="K519" s="31">
        <v>0</v>
      </c>
      <c r="L519" s="117">
        <v>0</v>
      </c>
    </row>
    <row r="520" spans="1:12" x14ac:dyDescent="0.2">
      <c r="A520">
        <v>38</v>
      </c>
      <c r="B520" t="s">
        <v>1125</v>
      </c>
      <c r="C520" t="s">
        <v>303</v>
      </c>
      <c r="D520" s="115">
        <v>2371550</v>
      </c>
      <c r="E520" s="31">
        <v>11</v>
      </c>
      <c r="F520" s="31">
        <v>2</v>
      </c>
      <c r="G520" s="117">
        <v>0.18181818181818182</v>
      </c>
      <c r="H520">
        <v>6</v>
      </c>
      <c r="I520" s="117">
        <v>0.54545454545454541</v>
      </c>
      <c r="J520" s="31">
        <v>0</v>
      </c>
      <c r="K520" s="31">
        <v>0</v>
      </c>
      <c r="L520" s="117">
        <v>0</v>
      </c>
    </row>
    <row r="521" spans="1:12" x14ac:dyDescent="0.2">
      <c r="A521">
        <v>160</v>
      </c>
      <c r="B521" t="s">
        <v>1288</v>
      </c>
      <c r="C521" t="s">
        <v>1840</v>
      </c>
      <c r="D521" s="115">
        <v>840000</v>
      </c>
      <c r="E521" s="31">
        <v>2</v>
      </c>
      <c r="F521" s="31">
        <v>1</v>
      </c>
      <c r="G521" s="117">
        <v>0.5</v>
      </c>
      <c r="H521">
        <v>0</v>
      </c>
      <c r="I521" s="117">
        <v>0</v>
      </c>
      <c r="J521" s="31">
        <v>0</v>
      </c>
      <c r="K521" s="31">
        <v>0</v>
      </c>
      <c r="L521" s="117">
        <v>0</v>
      </c>
    </row>
    <row r="522" spans="1:12" x14ac:dyDescent="0.2">
      <c r="A522">
        <v>399</v>
      </c>
      <c r="B522" t="s">
        <v>550</v>
      </c>
      <c r="C522" t="s">
        <v>1707</v>
      </c>
      <c r="D522" s="115">
        <v>204500</v>
      </c>
      <c r="E522" s="31">
        <v>4</v>
      </c>
      <c r="F522" s="31">
        <v>1</v>
      </c>
      <c r="G522" s="117">
        <v>0.25</v>
      </c>
      <c r="H522">
        <v>0</v>
      </c>
      <c r="I522" s="117">
        <v>0</v>
      </c>
      <c r="J522" s="31">
        <v>0</v>
      </c>
      <c r="K522" s="31">
        <v>0</v>
      </c>
      <c r="L522" s="117">
        <v>0</v>
      </c>
    </row>
    <row r="523" spans="1:12" x14ac:dyDescent="0.2">
      <c r="A523">
        <v>455</v>
      </c>
      <c r="B523" t="s">
        <v>827</v>
      </c>
      <c r="C523" t="s">
        <v>282</v>
      </c>
      <c r="D523" s="115">
        <v>148000</v>
      </c>
      <c r="E523" s="31">
        <v>1</v>
      </c>
      <c r="F523" s="31">
        <v>0</v>
      </c>
      <c r="G523" s="117">
        <v>0</v>
      </c>
      <c r="H523">
        <v>0</v>
      </c>
      <c r="I523" s="117">
        <v>0</v>
      </c>
      <c r="J523" s="31">
        <v>0</v>
      </c>
      <c r="K523" s="31">
        <v>0</v>
      </c>
      <c r="L523" s="117">
        <v>0</v>
      </c>
    </row>
    <row r="524" spans="1:12" x14ac:dyDescent="0.2">
      <c r="A524">
        <v>177</v>
      </c>
      <c r="B524" t="s">
        <v>758</v>
      </c>
      <c r="C524" t="s">
        <v>1842</v>
      </c>
      <c r="D524" s="115">
        <v>751400</v>
      </c>
      <c r="E524" s="31">
        <v>3</v>
      </c>
      <c r="F524" s="31">
        <v>2</v>
      </c>
      <c r="G524" s="117">
        <v>0.66666666666666663</v>
      </c>
      <c r="H524">
        <v>3</v>
      </c>
      <c r="I524" s="117">
        <v>1</v>
      </c>
      <c r="J524" s="31">
        <v>0</v>
      </c>
      <c r="K524" s="31">
        <v>0</v>
      </c>
      <c r="L524" s="117">
        <v>0</v>
      </c>
    </row>
    <row r="525" spans="1:12" x14ac:dyDescent="0.2">
      <c r="A525">
        <v>11</v>
      </c>
      <c r="B525" t="s">
        <v>25</v>
      </c>
      <c r="C525" t="s">
        <v>1840</v>
      </c>
      <c r="D525" s="115">
        <v>5107225</v>
      </c>
      <c r="E525" s="31">
        <v>17</v>
      </c>
      <c r="F525" s="31">
        <v>11</v>
      </c>
      <c r="G525" s="117">
        <v>0.6470588235294118</v>
      </c>
      <c r="H525">
        <v>7</v>
      </c>
      <c r="I525" s="117">
        <v>0.41176470588235292</v>
      </c>
      <c r="J525" s="31">
        <v>0</v>
      </c>
      <c r="K525" s="31">
        <v>0</v>
      </c>
      <c r="L525" s="117">
        <v>0</v>
      </c>
    </row>
    <row r="526" spans="1:12" x14ac:dyDescent="0.2">
      <c r="A526">
        <v>83</v>
      </c>
      <c r="B526" t="s">
        <v>2103</v>
      </c>
      <c r="C526" t="s">
        <v>1842</v>
      </c>
      <c r="D526" s="115">
        <v>1420900</v>
      </c>
      <c r="E526" s="31">
        <v>8</v>
      </c>
      <c r="F526" s="31">
        <v>7</v>
      </c>
      <c r="G526" s="117">
        <v>0.875</v>
      </c>
      <c r="H526">
        <v>5</v>
      </c>
      <c r="I526" s="117">
        <v>0.625</v>
      </c>
      <c r="J526" s="31">
        <v>0</v>
      </c>
      <c r="K526" s="31">
        <v>0</v>
      </c>
      <c r="L526" s="117">
        <v>0</v>
      </c>
    </row>
    <row r="527" spans="1:12" x14ac:dyDescent="0.2">
      <c r="A527">
        <v>407</v>
      </c>
      <c r="B527" t="s">
        <v>1387</v>
      </c>
      <c r="C527" t="s">
        <v>1036</v>
      </c>
      <c r="D527" s="115">
        <v>197000</v>
      </c>
      <c r="E527" s="31">
        <v>1</v>
      </c>
      <c r="F527" s="31">
        <v>0</v>
      </c>
      <c r="G527" s="117">
        <v>0</v>
      </c>
      <c r="H527">
        <v>1</v>
      </c>
      <c r="I527" s="117">
        <v>1</v>
      </c>
      <c r="J527" s="31">
        <v>0</v>
      </c>
      <c r="K527" s="31">
        <v>0</v>
      </c>
      <c r="L527" s="117">
        <v>0</v>
      </c>
    </row>
    <row r="528" spans="1:12" x14ac:dyDescent="0.2">
      <c r="A528">
        <v>205</v>
      </c>
      <c r="B528" t="s">
        <v>26</v>
      </c>
      <c r="C528" t="s">
        <v>1858</v>
      </c>
      <c r="D528" s="115">
        <v>625500</v>
      </c>
      <c r="E528" s="31">
        <v>3</v>
      </c>
      <c r="F528" s="31">
        <v>1</v>
      </c>
      <c r="G528" s="117">
        <v>0.33333333333333331</v>
      </c>
      <c r="H528">
        <v>2</v>
      </c>
      <c r="I528" s="117">
        <v>0.66666666666666663</v>
      </c>
      <c r="J528" s="31">
        <v>0</v>
      </c>
      <c r="K528" s="31">
        <v>0</v>
      </c>
      <c r="L528" s="117">
        <v>0</v>
      </c>
    </row>
    <row r="529" spans="1:12" x14ac:dyDescent="0.2">
      <c r="A529">
        <v>295</v>
      </c>
      <c r="B529" t="s">
        <v>27</v>
      </c>
      <c r="C529" t="s">
        <v>368</v>
      </c>
      <c r="D529" s="115">
        <v>400000</v>
      </c>
      <c r="E529" s="31">
        <v>1</v>
      </c>
      <c r="F529" s="31">
        <v>0</v>
      </c>
      <c r="G529" s="117">
        <v>0</v>
      </c>
      <c r="H529">
        <v>0</v>
      </c>
      <c r="I529" s="117">
        <v>0</v>
      </c>
      <c r="J529" s="31">
        <v>0</v>
      </c>
      <c r="K529" s="31">
        <v>0</v>
      </c>
      <c r="L529" s="117">
        <v>0</v>
      </c>
    </row>
    <row r="530" spans="1:12" x14ac:dyDescent="0.2">
      <c r="A530">
        <v>444</v>
      </c>
      <c r="B530" t="s">
        <v>1937</v>
      </c>
      <c r="C530" t="s">
        <v>1842</v>
      </c>
      <c r="D530" s="115">
        <v>159000</v>
      </c>
      <c r="E530" s="31">
        <v>1</v>
      </c>
      <c r="F530" s="31">
        <v>1</v>
      </c>
      <c r="G530" s="117">
        <v>1</v>
      </c>
      <c r="H530">
        <v>1</v>
      </c>
      <c r="I530" s="117">
        <v>1</v>
      </c>
      <c r="J530" s="31">
        <v>0</v>
      </c>
      <c r="K530" s="31">
        <v>0</v>
      </c>
      <c r="L530" s="117">
        <v>0</v>
      </c>
    </row>
    <row r="531" spans="1:12" x14ac:dyDescent="0.2">
      <c r="A531">
        <v>460</v>
      </c>
      <c r="B531" t="s">
        <v>69</v>
      </c>
      <c r="C531" t="s">
        <v>1847</v>
      </c>
      <c r="D531" s="115">
        <v>140000</v>
      </c>
      <c r="E531" s="31">
        <v>1</v>
      </c>
      <c r="F531" s="31">
        <v>1</v>
      </c>
      <c r="G531" s="117">
        <v>1</v>
      </c>
      <c r="H531">
        <v>0</v>
      </c>
      <c r="I531" s="117">
        <v>0</v>
      </c>
      <c r="J531" s="31">
        <v>0</v>
      </c>
      <c r="K531" s="31">
        <v>0</v>
      </c>
      <c r="L531" s="117">
        <v>0</v>
      </c>
    </row>
    <row r="532" spans="1:12" x14ac:dyDescent="0.2">
      <c r="A532">
        <v>183</v>
      </c>
      <c r="B532" t="s">
        <v>2055</v>
      </c>
      <c r="C532" t="s">
        <v>1535</v>
      </c>
      <c r="D532" s="115">
        <v>729500</v>
      </c>
      <c r="E532" s="31">
        <v>4</v>
      </c>
      <c r="F532" s="31">
        <v>3</v>
      </c>
      <c r="G532" s="117">
        <v>0.75</v>
      </c>
      <c r="H532">
        <v>1</v>
      </c>
      <c r="I532" s="117">
        <v>0.25</v>
      </c>
      <c r="J532" s="31">
        <v>0</v>
      </c>
      <c r="K532" s="31">
        <v>0</v>
      </c>
      <c r="L532" s="117">
        <v>0</v>
      </c>
    </row>
    <row r="533" spans="1:12" x14ac:dyDescent="0.2">
      <c r="A533">
        <v>76</v>
      </c>
      <c r="B533" t="s">
        <v>186</v>
      </c>
      <c r="C533" t="s">
        <v>1842</v>
      </c>
      <c r="D533" s="115">
        <v>1503000</v>
      </c>
      <c r="E533" s="31">
        <v>5</v>
      </c>
      <c r="F533" s="31">
        <v>4</v>
      </c>
      <c r="G533" s="117">
        <v>0.8</v>
      </c>
      <c r="H533">
        <v>2</v>
      </c>
      <c r="I533" s="117">
        <v>0.4</v>
      </c>
      <c r="J533" s="31">
        <v>0</v>
      </c>
      <c r="K533" s="31">
        <v>0</v>
      </c>
      <c r="L533" s="117">
        <v>0</v>
      </c>
    </row>
    <row r="534" spans="1:12" x14ac:dyDescent="0.2">
      <c r="A534">
        <v>360</v>
      </c>
      <c r="B534" t="s">
        <v>3344</v>
      </c>
      <c r="C534" t="s">
        <v>557</v>
      </c>
      <c r="D534" s="115">
        <v>272500</v>
      </c>
      <c r="E534" s="31">
        <v>2</v>
      </c>
      <c r="F534" s="31">
        <v>2</v>
      </c>
      <c r="G534" s="117">
        <v>1</v>
      </c>
      <c r="H534">
        <v>1</v>
      </c>
      <c r="I534" s="117">
        <v>0.5</v>
      </c>
      <c r="J534" s="31">
        <v>0</v>
      </c>
      <c r="K534" s="31">
        <v>0</v>
      </c>
      <c r="L534" s="117">
        <v>0</v>
      </c>
    </row>
    <row r="535" spans="1:12" x14ac:dyDescent="0.2">
      <c r="A535">
        <v>301</v>
      </c>
      <c r="B535" t="s">
        <v>2035</v>
      </c>
      <c r="C535" t="s">
        <v>1475</v>
      </c>
      <c r="D535" s="115">
        <v>395000</v>
      </c>
      <c r="E535" s="31">
        <v>3</v>
      </c>
      <c r="F535" s="31">
        <v>1</v>
      </c>
      <c r="G535" s="117">
        <v>0.33333333333333331</v>
      </c>
      <c r="H535">
        <v>3</v>
      </c>
      <c r="I535" s="117">
        <v>1</v>
      </c>
      <c r="J535" s="31">
        <v>0</v>
      </c>
      <c r="K535" s="31">
        <v>0</v>
      </c>
      <c r="L535" s="117">
        <v>0</v>
      </c>
    </row>
    <row r="536" spans="1:12" x14ac:dyDescent="0.2">
      <c r="A536">
        <v>380</v>
      </c>
      <c r="B536" t="s">
        <v>2250</v>
      </c>
      <c r="C536" t="s">
        <v>2251</v>
      </c>
      <c r="D536" s="115">
        <v>225000</v>
      </c>
      <c r="E536" s="31">
        <v>1</v>
      </c>
      <c r="F536" s="31">
        <v>1</v>
      </c>
      <c r="G536" s="117">
        <v>1</v>
      </c>
      <c r="H536">
        <v>0</v>
      </c>
      <c r="I536" s="117">
        <v>0</v>
      </c>
      <c r="J536" s="31">
        <v>0</v>
      </c>
      <c r="K536" s="31">
        <v>0</v>
      </c>
      <c r="L536" s="117">
        <v>0</v>
      </c>
    </row>
    <row r="537" spans="1:12" x14ac:dyDescent="0.2">
      <c r="A537">
        <v>440</v>
      </c>
      <c r="B537" t="s">
        <v>1901</v>
      </c>
      <c r="C537" t="s">
        <v>1842</v>
      </c>
      <c r="D537" s="115">
        <v>165000</v>
      </c>
      <c r="E537" s="31">
        <v>1</v>
      </c>
      <c r="F537" s="31">
        <v>1</v>
      </c>
      <c r="G537" s="117">
        <v>1</v>
      </c>
      <c r="H537">
        <v>1</v>
      </c>
      <c r="I537" s="117">
        <v>1</v>
      </c>
      <c r="J537" s="31">
        <v>0</v>
      </c>
      <c r="K537" s="31">
        <v>0</v>
      </c>
      <c r="L537" s="117">
        <v>0</v>
      </c>
    </row>
    <row r="538" spans="1:12" x14ac:dyDescent="0.2">
      <c r="A538">
        <v>286</v>
      </c>
      <c r="B538" t="s">
        <v>377</v>
      </c>
      <c r="C538" t="s">
        <v>1842</v>
      </c>
      <c r="D538" s="115">
        <v>422000</v>
      </c>
      <c r="E538" s="31">
        <v>2</v>
      </c>
      <c r="F538" s="31">
        <v>2</v>
      </c>
      <c r="G538" s="117">
        <v>1</v>
      </c>
      <c r="H538">
        <v>1</v>
      </c>
      <c r="I538" s="117">
        <v>0.5</v>
      </c>
      <c r="J538" s="31">
        <v>0</v>
      </c>
      <c r="K538" s="31">
        <v>0</v>
      </c>
      <c r="L538" s="117">
        <v>0</v>
      </c>
    </row>
    <row r="539" spans="1:12" x14ac:dyDescent="0.2">
      <c r="A539">
        <v>443</v>
      </c>
      <c r="B539" t="s">
        <v>1978</v>
      </c>
      <c r="C539" t="s">
        <v>118</v>
      </c>
      <c r="D539" s="115">
        <v>160000</v>
      </c>
      <c r="E539" s="31">
        <v>1</v>
      </c>
      <c r="F539" s="31">
        <v>1</v>
      </c>
      <c r="G539" s="117">
        <v>1</v>
      </c>
      <c r="H539">
        <v>0</v>
      </c>
      <c r="I539" s="117">
        <v>0</v>
      </c>
      <c r="J539" s="31">
        <v>0</v>
      </c>
      <c r="K539" s="31">
        <v>0</v>
      </c>
      <c r="L539" s="117">
        <v>0</v>
      </c>
    </row>
    <row r="540" spans="1:12" x14ac:dyDescent="0.2">
      <c r="A540">
        <v>132</v>
      </c>
      <c r="B540" t="s">
        <v>732</v>
      </c>
      <c r="C540" t="s">
        <v>2054</v>
      </c>
      <c r="D540" s="115">
        <v>1011500</v>
      </c>
      <c r="E540" s="31">
        <v>5</v>
      </c>
      <c r="F540" s="31">
        <v>0</v>
      </c>
      <c r="G540" s="117">
        <v>0</v>
      </c>
      <c r="H540">
        <v>2</v>
      </c>
      <c r="I540" s="117">
        <v>0.4</v>
      </c>
      <c r="J540" s="31">
        <v>0</v>
      </c>
      <c r="K540" s="31">
        <v>0</v>
      </c>
      <c r="L540" s="117">
        <v>0</v>
      </c>
    </row>
    <row r="541" spans="1:12" x14ac:dyDescent="0.2">
      <c r="A541">
        <v>57</v>
      </c>
      <c r="B541" t="s">
        <v>1841</v>
      </c>
      <c r="C541" t="s">
        <v>1840</v>
      </c>
      <c r="D541" s="115">
        <v>1855880</v>
      </c>
      <c r="E541" s="31">
        <v>9</v>
      </c>
      <c r="F541" s="31">
        <v>5</v>
      </c>
      <c r="G541" s="117">
        <v>0.55555555555555558</v>
      </c>
      <c r="H541">
        <v>3</v>
      </c>
      <c r="I541" s="117">
        <v>0.33333333333333331</v>
      </c>
      <c r="J541" s="31">
        <v>0</v>
      </c>
      <c r="K541" s="31">
        <v>0</v>
      </c>
      <c r="L541" s="117">
        <v>0</v>
      </c>
    </row>
    <row r="542" spans="1:12" x14ac:dyDescent="0.2">
      <c r="A542">
        <v>430</v>
      </c>
      <c r="B542" t="s">
        <v>1536</v>
      </c>
      <c r="C542" t="s">
        <v>1258</v>
      </c>
      <c r="D542" s="115">
        <v>174900</v>
      </c>
      <c r="E542" s="31">
        <v>2</v>
      </c>
      <c r="F542" s="31">
        <v>0</v>
      </c>
      <c r="G542" s="117">
        <v>0</v>
      </c>
      <c r="H542">
        <v>1</v>
      </c>
      <c r="I542" s="117">
        <v>0.5</v>
      </c>
      <c r="J542" s="31">
        <v>0</v>
      </c>
      <c r="K542" s="31">
        <v>0</v>
      </c>
      <c r="L542" s="117">
        <v>0</v>
      </c>
    </row>
    <row r="543" spans="1:12" x14ac:dyDescent="0.2">
      <c r="A543">
        <v>268</v>
      </c>
      <c r="B543" t="s">
        <v>112</v>
      </c>
      <c r="C543" t="s">
        <v>1036</v>
      </c>
      <c r="D543" s="115">
        <v>459000</v>
      </c>
      <c r="E543" s="31">
        <v>5</v>
      </c>
      <c r="F543" s="31">
        <v>1</v>
      </c>
      <c r="G543" s="117">
        <v>0.2</v>
      </c>
      <c r="H543">
        <v>2</v>
      </c>
      <c r="I543" s="117">
        <v>0.4</v>
      </c>
      <c r="J543" s="31">
        <v>1</v>
      </c>
      <c r="K543" s="31">
        <v>0</v>
      </c>
      <c r="L543" s="117">
        <v>0</v>
      </c>
    </row>
    <row r="544" spans="1:12" x14ac:dyDescent="0.2">
      <c r="D544" s="115"/>
      <c r="G544" s="117"/>
      <c r="K544" s="31"/>
    </row>
    <row r="545" spans="4:11" x14ac:dyDescent="0.2">
      <c r="D545" s="115"/>
      <c r="G545" s="117"/>
      <c r="K545" s="31"/>
    </row>
    <row r="546" spans="4:11" x14ac:dyDescent="0.2">
      <c r="D546" s="115"/>
      <c r="G546" s="117"/>
      <c r="K546" s="31"/>
    </row>
    <row r="547" spans="4:11" x14ac:dyDescent="0.2">
      <c r="D547" s="115"/>
      <c r="G547" s="117"/>
      <c r="K547" s="31"/>
    </row>
    <row r="548" spans="4:11" x14ac:dyDescent="0.2">
      <c r="D548" s="115"/>
      <c r="G548" s="117"/>
      <c r="K548" s="31"/>
    </row>
    <row r="549" spans="4:11" x14ac:dyDescent="0.2">
      <c r="D549" s="115"/>
      <c r="G549" s="117"/>
      <c r="K549" s="31"/>
    </row>
    <row r="550" spans="4:11" x14ac:dyDescent="0.2">
      <c r="D550" s="115"/>
      <c r="G550" s="117"/>
      <c r="K550" s="31"/>
    </row>
    <row r="551" spans="4:11" x14ac:dyDescent="0.2">
      <c r="D551" s="115"/>
      <c r="G551" s="117"/>
      <c r="K551" s="31"/>
    </row>
    <row r="552" spans="4:11" x14ac:dyDescent="0.2">
      <c r="D552" s="115"/>
      <c r="G552" s="117"/>
      <c r="K552" s="31"/>
    </row>
    <row r="553" spans="4:11" x14ac:dyDescent="0.2">
      <c r="D553" s="115"/>
      <c r="G553" s="117"/>
      <c r="K553" s="31"/>
    </row>
    <row r="554" spans="4:11" x14ac:dyDescent="0.2">
      <c r="D554" s="115"/>
      <c r="G554" s="117"/>
      <c r="K554" s="31"/>
    </row>
    <row r="555" spans="4:11" x14ac:dyDescent="0.2">
      <c r="D555" s="115"/>
      <c r="G555" s="117"/>
      <c r="K555" s="31"/>
    </row>
    <row r="556" spans="4:11" x14ac:dyDescent="0.2">
      <c r="D556" s="115"/>
      <c r="G556" s="117"/>
      <c r="K556" s="31"/>
    </row>
    <row r="557" spans="4:11" x14ac:dyDescent="0.2">
      <c r="D557" s="115"/>
      <c r="G557" s="117"/>
      <c r="K557" s="31"/>
    </row>
    <row r="558" spans="4:11" x14ac:dyDescent="0.2">
      <c r="D558" s="115"/>
      <c r="G558" s="117"/>
      <c r="K558" s="31"/>
    </row>
    <row r="559" spans="4:11" x14ac:dyDescent="0.2">
      <c r="D559" s="115"/>
      <c r="G559" s="117"/>
      <c r="K559" s="31"/>
    </row>
    <row r="560" spans="4:11" x14ac:dyDescent="0.2">
      <c r="D560" s="115"/>
      <c r="G560" s="117"/>
      <c r="K560" s="31"/>
    </row>
    <row r="561" spans="4:11" x14ac:dyDescent="0.2">
      <c r="D561" s="115"/>
      <c r="G561" s="117"/>
      <c r="K561" s="31"/>
    </row>
    <row r="562" spans="4:11" x14ac:dyDescent="0.2">
      <c r="D562" s="115"/>
      <c r="G562" s="117"/>
      <c r="K562" s="31"/>
    </row>
    <row r="563" spans="4:11" x14ac:dyDescent="0.2">
      <c r="D563" s="115"/>
      <c r="G563" s="117"/>
      <c r="K563" s="31"/>
    </row>
    <row r="564" spans="4:11" x14ac:dyDescent="0.2">
      <c r="D564" s="115"/>
      <c r="G564" s="117"/>
      <c r="K564" s="31"/>
    </row>
    <row r="565" spans="4:11" x14ac:dyDescent="0.2">
      <c r="D565" s="115"/>
      <c r="G565" s="117"/>
      <c r="K565" s="31"/>
    </row>
    <row r="566" spans="4:11" x14ac:dyDescent="0.2">
      <c r="D566" s="115"/>
      <c r="G566" s="117"/>
      <c r="K566" s="31"/>
    </row>
    <row r="567" spans="4:11" x14ac:dyDescent="0.2">
      <c r="D567" s="115"/>
      <c r="G567" s="117"/>
      <c r="K567" s="31"/>
    </row>
    <row r="568" spans="4:11" x14ac:dyDescent="0.2">
      <c r="D568" s="115"/>
      <c r="G568" s="117"/>
      <c r="K568" s="31"/>
    </row>
    <row r="569" spans="4:11" x14ac:dyDescent="0.2">
      <c r="D569" s="115"/>
      <c r="G569" s="117"/>
      <c r="K569" s="31"/>
    </row>
    <row r="570" spans="4:11" x14ac:dyDescent="0.2">
      <c r="D570" s="115"/>
      <c r="G570" s="117"/>
      <c r="K570" s="31"/>
    </row>
    <row r="571" spans="4:11" x14ac:dyDescent="0.2">
      <c r="D571" s="115"/>
      <c r="G571" s="117"/>
      <c r="K571" s="31"/>
    </row>
    <row r="572" spans="4:11" x14ac:dyDescent="0.2">
      <c r="D572" s="115"/>
      <c r="G572" s="117"/>
      <c r="K572" s="31"/>
    </row>
    <row r="573" spans="4:11" x14ac:dyDescent="0.2">
      <c r="D573" s="115"/>
      <c r="G573" s="117"/>
      <c r="K573" s="31"/>
    </row>
    <row r="574" spans="4:11" x14ac:dyDescent="0.2">
      <c r="D574" s="115"/>
      <c r="G574" s="117"/>
      <c r="K574" s="31"/>
    </row>
    <row r="575" spans="4:11" x14ac:dyDescent="0.2">
      <c r="D575" s="115"/>
      <c r="G575" s="117"/>
      <c r="K575" s="31"/>
    </row>
    <row r="576" spans="4:11" x14ac:dyDescent="0.2">
      <c r="D576" s="115"/>
      <c r="G576" s="117"/>
      <c r="K576" s="31"/>
    </row>
    <row r="577" spans="4:11" x14ac:dyDescent="0.2">
      <c r="D577" s="115"/>
      <c r="G577" s="117"/>
      <c r="K577" s="31"/>
    </row>
    <row r="578" spans="4:11" x14ac:dyDescent="0.2">
      <c r="D578" s="115"/>
      <c r="G578" s="117"/>
      <c r="K578" s="31"/>
    </row>
    <row r="579" spans="4:11" x14ac:dyDescent="0.2">
      <c r="D579" s="115"/>
      <c r="G579" s="117"/>
      <c r="K579" s="31"/>
    </row>
    <row r="580" spans="4:11" x14ac:dyDescent="0.2">
      <c r="D580" s="115"/>
      <c r="G580" s="117"/>
      <c r="K580" s="31"/>
    </row>
    <row r="581" spans="4:11" x14ac:dyDescent="0.2">
      <c r="D581" s="115"/>
      <c r="G581" s="117"/>
      <c r="K581" s="31"/>
    </row>
    <row r="582" spans="4:11" x14ac:dyDescent="0.2">
      <c r="D582" s="115"/>
      <c r="G582" s="117"/>
      <c r="K582" s="31"/>
    </row>
    <row r="583" spans="4:11" x14ac:dyDescent="0.2">
      <c r="D583" s="115"/>
      <c r="G583" s="117"/>
      <c r="K583" s="31"/>
    </row>
    <row r="584" spans="4:11" x14ac:dyDescent="0.2">
      <c r="D584" s="115"/>
      <c r="G584" s="117"/>
      <c r="K584" s="31"/>
    </row>
    <row r="585" spans="4:11" x14ac:dyDescent="0.2">
      <c r="D585" s="115"/>
      <c r="G585" s="117"/>
      <c r="K585" s="31"/>
    </row>
    <row r="586" spans="4:11" x14ac:dyDescent="0.2">
      <c r="D586" s="115"/>
      <c r="G586" s="117"/>
      <c r="K586" s="31"/>
    </row>
    <row r="587" spans="4:11" x14ac:dyDescent="0.2">
      <c r="D587" s="115"/>
      <c r="G587" s="117"/>
      <c r="K587" s="31"/>
    </row>
    <row r="588" spans="4:11" x14ac:dyDescent="0.2">
      <c r="D588" s="115"/>
      <c r="G588" s="117"/>
      <c r="K588" s="31"/>
    </row>
    <row r="589" spans="4:11" x14ac:dyDescent="0.2">
      <c r="D589" s="115"/>
      <c r="G589" s="117"/>
      <c r="K589" s="31"/>
    </row>
    <row r="590" spans="4:11" x14ac:dyDescent="0.2">
      <c r="D590" s="115"/>
      <c r="G590" s="117"/>
      <c r="K590" s="31"/>
    </row>
    <row r="591" spans="4:11" x14ac:dyDescent="0.2">
      <c r="D591" s="115"/>
      <c r="G591" s="117"/>
      <c r="K591" s="31"/>
    </row>
    <row r="592" spans="4:11" x14ac:dyDescent="0.2">
      <c r="D592" s="115"/>
      <c r="G592" s="117"/>
      <c r="K592" s="31"/>
    </row>
    <row r="593" spans="4:11" x14ac:dyDescent="0.2">
      <c r="D593" s="115"/>
      <c r="G593" s="117"/>
      <c r="K593" s="31"/>
    </row>
    <row r="594" spans="4:11" x14ac:dyDescent="0.2">
      <c r="D594" s="115"/>
      <c r="G594" s="117"/>
      <c r="K594" s="31"/>
    </row>
    <row r="595" spans="4:11" x14ac:dyDescent="0.2">
      <c r="D595" s="115"/>
      <c r="G595" s="117"/>
      <c r="K595" s="31"/>
    </row>
    <row r="596" spans="4:11" x14ac:dyDescent="0.2">
      <c r="D596" s="115"/>
      <c r="G596" s="117"/>
      <c r="K596" s="31"/>
    </row>
    <row r="597" spans="4:11" x14ac:dyDescent="0.2">
      <c r="D597" s="115"/>
      <c r="G597" s="117"/>
      <c r="K597" s="31"/>
    </row>
    <row r="598" spans="4:11" x14ac:dyDescent="0.2">
      <c r="D598" s="115"/>
      <c r="G598" s="117"/>
      <c r="K598" s="31"/>
    </row>
    <row r="599" spans="4:11" x14ac:dyDescent="0.2">
      <c r="D599" s="115"/>
      <c r="G599" s="117"/>
      <c r="K599" s="31"/>
    </row>
    <row r="600" spans="4:11" x14ac:dyDescent="0.2">
      <c r="D600" s="115"/>
      <c r="G600" s="117"/>
      <c r="K600" s="31"/>
    </row>
    <row r="601" spans="4:11" x14ac:dyDescent="0.2">
      <c r="D601" s="115"/>
      <c r="G601" s="117"/>
      <c r="K601" s="31"/>
    </row>
    <row r="602" spans="4:11" x14ac:dyDescent="0.2">
      <c r="D602" s="115"/>
      <c r="G602" s="117"/>
      <c r="K602" s="31"/>
    </row>
    <row r="603" spans="4:11" x14ac:dyDescent="0.2">
      <c r="D603" s="115"/>
      <c r="G603" s="117"/>
      <c r="K603" s="31"/>
    </row>
    <row r="604" spans="4:11" x14ac:dyDescent="0.2">
      <c r="D604" s="115"/>
      <c r="G604" s="117"/>
      <c r="K604" s="31"/>
    </row>
    <row r="605" spans="4:11" x14ac:dyDescent="0.2">
      <c r="D605" s="115"/>
      <c r="G605" s="117"/>
      <c r="K605" s="31"/>
    </row>
    <row r="606" spans="4:11" x14ac:dyDescent="0.2">
      <c r="D606" s="115"/>
      <c r="G606" s="117"/>
      <c r="K606" s="31"/>
    </row>
    <row r="607" spans="4:11" x14ac:dyDescent="0.2">
      <c r="D607" s="115"/>
      <c r="G607" s="117"/>
      <c r="K607" s="31"/>
    </row>
    <row r="608" spans="4:11" x14ac:dyDescent="0.2">
      <c r="D608" s="115"/>
      <c r="G608" s="117"/>
      <c r="K608" s="31"/>
    </row>
    <row r="609" spans="4:11" x14ac:dyDescent="0.2">
      <c r="D609" s="115"/>
      <c r="G609" s="117"/>
      <c r="K609" s="31"/>
    </row>
    <row r="610" spans="4:11" x14ac:dyDescent="0.2">
      <c r="D610" s="115"/>
      <c r="G610" s="117"/>
      <c r="K610" s="31"/>
    </row>
    <row r="611" spans="4:11" x14ac:dyDescent="0.2">
      <c r="D611" s="115"/>
      <c r="G611" s="117"/>
      <c r="K611" s="31"/>
    </row>
    <row r="612" spans="4:11" x14ac:dyDescent="0.2">
      <c r="D612" s="115"/>
      <c r="G612" s="117"/>
      <c r="K612" s="31"/>
    </row>
    <row r="613" spans="4:11" x14ac:dyDescent="0.2">
      <c r="D613" s="115"/>
      <c r="G613" s="117"/>
      <c r="K613" s="31"/>
    </row>
    <row r="614" spans="4:11" x14ac:dyDescent="0.2">
      <c r="D614" s="115"/>
      <c r="G614" s="117"/>
      <c r="K614" s="31"/>
    </row>
    <row r="615" spans="4:11" x14ac:dyDescent="0.2">
      <c r="D615" s="115"/>
      <c r="G615" s="117"/>
      <c r="K615" s="31"/>
    </row>
    <row r="616" spans="4:11" x14ac:dyDescent="0.2">
      <c r="D616" s="115"/>
      <c r="G616" s="117"/>
      <c r="K616" s="31"/>
    </row>
    <row r="617" spans="4:11" x14ac:dyDescent="0.2">
      <c r="D617" s="115"/>
      <c r="G617" s="117"/>
      <c r="K617" s="31"/>
    </row>
    <row r="618" spans="4:11" x14ac:dyDescent="0.2">
      <c r="D618" s="115"/>
      <c r="G618" s="117"/>
      <c r="K618" s="31"/>
    </row>
    <row r="619" spans="4:11" x14ac:dyDescent="0.2">
      <c r="D619" s="115"/>
      <c r="G619" s="117"/>
      <c r="K619" s="31"/>
    </row>
    <row r="620" spans="4:11" x14ac:dyDescent="0.2">
      <c r="D620" s="115"/>
      <c r="G620" s="117"/>
      <c r="K620" s="31"/>
    </row>
    <row r="621" spans="4:11" x14ac:dyDescent="0.2">
      <c r="D621" s="115"/>
      <c r="G621" s="117"/>
      <c r="K621" s="31"/>
    </row>
    <row r="622" spans="4:11" x14ac:dyDescent="0.2">
      <c r="D622" s="115"/>
      <c r="G622" s="117"/>
      <c r="K622" s="31"/>
    </row>
    <row r="623" spans="4:11" x14ac:dyDescent="0.2">
      <c r="D623" s="115"/>
      <c r="G623" s="117"/>
      <c r="K623" s="31"/>
    </row>
    <row r="624" spans="4:11" x14ac:dyDescent="0.2">
      <c r="D624" s="115"/>
      <c r="G624" s="117"/>
      <c r="K624" s="31"/>
    </row>
    <row r="625" spans="4:11" x14ac:dyDescent="0.2">
      <c r="D625" s="115"/>
      <c r="G625" s="117"/>
      <c r="K625" s="31"/>
    </row>
    <row r="626" spans="4:11" x14ac:dyDescent="0.2">
      <c r="D626" s="115"/>
      <c r="G626" s="117"/>
      <c r="K626" s="31"/>
    </row>
    <row r="627" spans="4:11" x14ac:dyDescent="0.2">
      <c r="D627" s="115"/>
      <c r="G627" s="117"/>
      <c r="K627" s="31"/>
    </row>
    <row r="628" spans="4:11" x14ac:dyDescent="0.2">
      <c r="D628" s="115"/>
      <c r="G628" s="117"/>
      <c r="K628" s="31"/>
    </row>
    <row r="629" spans="4:11" x14ac:dyDescent="0.2">
      <c r="D629" s="115"/>
      <c r="G629" s="117"/>
      <c r="K629" s="31"/>
    </row>
    <row r="630" spans="4:11" x14ac:dyDescent="0.2">
      <c r="D630" s="115"/>
      <c r="G630" s="117"/>
      <c r="K630" s="31"/>
    </row>
    <row r="631" spans="4:11" x14ac:dyDescent="0.2">
      <c r="D631" s="115"/>
      <c r="G631" s="117"/>
      <c r="K631" s="31"/>
    </row>
    <row r="632" spans="4:11" x14ac:dyDescent="0.2">
      <c r="D632" s="115"/>
      <c r="G632" s="117"/>
      <c r="K632" s="31"/>
    </row>
    <row r="633" spans="4:11" x14ac:dyDescent="0.2">
      <c r="D633" s="115"/>
      <c r="G633" s="117"/>
      <c r="K633" s="31"/>
    </row>
    <row r="634" spans="4:11" x14ac:dyDescent="0.2">
      <c r="D634" s="115"/>
      <c r="G634" s="117"/>
      <c r="K634" s="31"/>
    </row>
    <row r="635" spans="4:11" x14ac:dyDescent="0.2">
      <c r="D635" s="115"/>
      <c r="G635" s="117"/>
      <c r="K635" s="31"/>
    </row>
    <row r="636" spans="4:11" x14ac:dyDescent="0.2">
      <c r="D636" s="115"/>
      <c r="G636" s="117"/>
      <c r="K636" s="31"/>
    </row>
    <row r="637" spans="4:11" x14ac:dyDescent="0.2">
      <c r="D637" s="115"/>
      <c r="G637" s="117"/>
      <c r="K637" s="31"/>
    </row>
    <row r="638" spans="4:11" x14ac:dyDescent="0.2">
      <c r="D638" s="115"/>
      <c r="G638" s="117"/>
      <c r="K638" s="31"/>
    </row>
    <row r="639" spans="4:11" x14ac:dyDescent="0.2">
      <c r="D639" s="115"/>
      <c r="G639" s="117"/>
      <c r="K639" s="31"/>
    </row>
    <row r="640" spans="4:11" x14ac:dyDescent="0.2">
      <c r="D640" s="115"/>
      <c r="G640" s="117"/>
      <c r="K640" s="31"/>
    </row>
    <row r="641" spans="4:11" x14ac:dyDescent="0.2">
      <c r="D641" s="115"/>
      <c r="G641" s="117"/>
      <c r="K641" s="31"/>
    </row>
    <row r="642" spans="4:11" x14ac:dyDescent="0.2">
      <c r="D642" s="115"/>
      <c r="G642" s="117"/>
      <c r="K642" s="31"/>
    </row>
    <row r="643" spans="4:11" x14ac:dyDescent="0.2">
      <c r="D643" s="115"/>
      <c r="G643" s="117"/>
      <c r="K643" s="31"/>
    </row>
    <row r="644" spans="4:11" x14ac:dyDescent="0.2">
      <c r="D644" s="115"/>
      <c r="G644" s="117"/>
      <c r="K644" s="31"/>
    </row>
    <row r="645" spans="4:11" x14ac:dyDescent="0.2">
      <c r="D645" s="115"/>
      <c r="G645" s="117"/>
      <c r="K645" s="31"/>
    </row>
    <row r="646" spans="4:11" x14ac:dyDescent="0.2">
      <c r="D646" s="115"/>
      <c r="G646" s="117"/>
      <c r="K646" s="31"/>
    </row>
    <row r="647" spans="4:11" x14ac:dyDescent="0.2">
      <c r="D647" s="115"/>
      <c r="G647" s="117"/>
      <c r="K647" s="31"/>
    </row>
    <row r="648" spans="4:11" x14ac:dyDescent="0.2">
      <c r="D648" s="115"/>
      <c r="G648" s="117"/>
      <c r="K648" s="31"/>
    </row>
    <row r="649" spans="4:11" x14ac:dyDescent="0.2">
      <c r="D649" s="115"/>
      <c r="G649" s="117"/>
      <c r="K649" s="31"/>
    </row>
    <row r="650" spans="4:11" x14ac:dyDescent="0.2">
      <c r="D650" s="115"/>
      <c r="G650" s="117"/>
      <c r="K650" s="31"/>
    </row>
    <row r="651" spans="4:11" x14ac:dyDescent="0.2">
      <c r="D651" s="115"/>
      <c r="G651" s="117"/>
      <c r="K651" s="31"/>
    </row>
    <row r="652" spans="4:11" x14ac:dyDescent="0.2">
      <c r="D652" s="115"/>
      <c r="G652" s="117"/>
      <c r="K652" s="31"/>
    </row>
    <row r="653" spans="4:11" x14ac:dyDescent="0.2">
      <c r="D653" s="115"/>
      <c r="G653" s="117"/>
      <c r="K653" s="31"/>
    </row>
    <row r="654" spans="4:11" x14ac:dyDescent="0.2">
      <c r="D654" s="115"/>
      <c r="G654" s="117"/>
      <c r="K654" s="31"/>
    </row>
    <row r="655" spans="4:11" x14ac:dyDescent="0.2">
      <c r="D655" s="115"/>
      <c r="G655" s="117"/>
      <c r="K655" s="31"/>
    </row>
    <row r="656" spans="4:11" x14ac:dyDescent="0.2">
      <c r="D656" s="115"/>
      <c r="G656" s="117"/>
      <c r="K656" s="31"/>
    </row>
    <row r="657" spans="4:11" x14ac:dyDescent="0.2">
      <c r="D657" s="115"/>
      <c r="G657" s="117"/>
      <c r="K657" s="31"/>
    </row>
    <row r="658" spans="4:11" x14ac:dyDescent="0.2">
      <c r="D658" s="115"/>
      <c r="G658" s="117"/>
      <c r="K658" s="31"/>
    </row>
    <row r="659" spans="4:11" x14ac:dyDescent="0.2">
      <c r="D659" s="115"/>
      <c r="G659" s="117"/>
      <c r="K659" s="31"/>
    </row>
    <row r="660" spans="4:11" x14ac:dyDescent="0.2">
      <c r="D660" s="115"/>
      <c r="G660" s="117"/>
      <c r="K660" s="31"/>
    </row>
    <row r="661" spans="4:11" x14ac:dyDescent="0.2">
      <c r="D661" s="115"/>
      <c r="G661" s="117"/>
      <c r="K661" s="31"/>
    </row>
    <row r="662" spans="4:11" x14ac:dyDescent="0.2">
      <c r="D662" s="115"/>
      <c r="G662" s="117"/>
      <c r="K662" s="31"/>
    </row>
    <row r="663" spans="4:11" x14ac:dyDescent="0.2">
      <c r="D663" s="115"/>
      <c r="G663" s="117"/>
      <c r="K663" s="31"/>
    </row>
    <row r="664" spans="4:11" x14ac:dyDescent="0.2">
      <c r="D664" s="115"/>
      <c r="G664" s="117"/>
      <c r="K664" s="31"/>
    </row>
    <row r="665" spans="4:11" x14ac:dyDescent="0.2">
      <c r="D665" s="115"/>
      <c r="G665" s="117"/>
      <c r="K665" s="31"/>
    </row>
    <row r="666" spans="4:11" x14ac:dyDescent="0.2">
      <c r="D666" s="115"/>
      <c r="G666" s="117"/>
      <c r="K666" s="31"/>
    </row>
    <row r="667" spans="4:11" x14ac:dyDescent="0.2">
      <c r="D667" s="115"/>
      <c r="G667" s="117"/>
      <c r="K667" s="31"/>
    </row>
    <row r="668" spans="4:11" x14ac:dyDescent="0.2">
      <c r="D668" s="115"/>
      <c r="G668" s="117"/>
      <c r="K668" s="31"/>
    </row>
    <row r="669" spans="4:11" x14ac:dyDescent="0.2">
      <c r="D669" s="115"/>
      <c r="G669" s="117"/>
      <c r="K669" s="31"/>
    </row>
    <row r="670" spans="4:11" x14ac:dyDescent="0.2">
      <c r="D670" s="115"/>
      <c r="G670" s="117"/>
      <c r="K670" s="31"/>
    </row>
    <row r="671" spans="4:11" x14ac:dyDescent="0.2">
      <c r="D671" s="115"/>
      <c r="G671" s="117"/>
      <c r="K671" s="31"/>
    </row>
    <row r="672" spans="4:11" x14ac:dyDescent="0.2">
      <c r="D672" s="115"/>
      <c r="G672" s="117"/>
      <c r="K672" s="31"/>
    </row>
    <row r="673" spans="4:11" x14ac:dyDescent="0.2">
      <c r="D673" s="115"/>
      <c r="G673" s="117"/>
      <c r="K673" s="31"/>
    </row>
    <row r="674" spans="4:11" x14ac:dyDescent="0.2">
      <c r="D674" s="115"/>
      <c r="G674" s="117"/>
      <c r="K674" s="31"/>
    </row>
    <row r="675" spans="4:11" x14ac:dyDescent="0.2">
      <c r="D675" s="115"/>
      <c r="G675" s="117"/>
      <c r="K675" s="31"/>
    </row>
    <row r="676" spans="4:11" x14ac:dyDescent="0.2">
      <c r="D676" s="115"/>
      <c r="G676" s="117"/>
      <c r="K676" s="31"/>
    </row>
    <row r="677" spans="4:11" x14ac:dyDescent="0.2">
      <c r="D677" s="115"/>
      <c r="G677" s="117"/>
      <c r="K677" s="31"/>
    </row>
    <row r="678" spans="4:11" x14ac:dyDescent="0.2">
      <c r="D678" s="115"/>
      <c r="G678" s="117"/>
      <c r="K678" s="31"/>
    </row>
    <row r="679" spans="4:11" x14ac:dyDescent="0.2">
      <c r="D679" s="115"/>
      <c r="G679" s="117"/>
      <c r="K679" s="31"/>
    </row>
    <row r="680" spans="4:11" x14ac:dyDescent="0.2">
      <c r="D680" s="115"/>
      <c r="G680" s="117"/>
      <c r="K680" s="31"/>
    </row>
    <row r="681" spans="4:11" x14ac:dyDescent="0.2">
      <c r="D681" s="115"/>
      <c r="G681" s="117"/>
      <c r="K681" s="31"/>
    </row>
    <row r="682" spans="4:11" x14ac:dyDescent="0.2">
      <c r="D682" s="115"/>
      <c r="G682" s="117"/>
      <c r="K682" s="31"/>
    </row>
    <row r="683" spans="4:11" x14ac:dyDescent="0.2">
      <c r="D683" s="115"/>
      <c r="G683" s="117"/>
      <c r="K683" s="31"/>
    </row>
    <row r="684" spans="4:11" x14ac:dyDescent="0.2">
      <c r="D684" s="115"/>
      <c r="G684" s="117"/>
      <c r="K684" s="31"/>
    </row>
    <row r="685" spans="4:11" x14ac:dyDescent="0.2">
      <c r="D685" s="115"/>
      <c r="G685" s="117"/>
      <c r="K685" s="31"/>
    </row>
    <row r="686" spans="4:11" x14ac:dyDescent="0.2">
      <c r="D686" s="115"/>
      <c r="G686" s="117"/>
      <c r="K686" s="31"/>
    </row>
    <row r="687" spans="4:11" x14ac:dyDescent="0.2">
      <c r="D687" s="115"/>
      <c r="G687" s="117"/>
      <c r="K687" s="31"/>
    </row>
    <row r="688" spans="4:11" x14ac:dyDescent="0.2">
      <c r="D688" s="115"/>
      <c r="G688" s="117"/>
      <c r="K688" s="31"/>
    </row>
    <row r="689" spans="4:11" x14ac:dyDescent="0.2">
      <c r="D689" s="115"/>
      <c r="G689" s="117"/>
      <c r="K689" s="31"/>
    </row>
    <row r="690" spans="4:11" x14ac:dyDescent="0.2">
      <c r="D690" s="115"/>
      <c r="G690" s="117"/>
      <c r="K690" s="31"/>
    </row>
    <row r="691" spans="4:11" x14ac:dyDescent="0.2">
      <c r="D691" s="115"/>
      <c r="G691" s="117"/>
      <c r="K691" s="31"/>
    </row>
    <row r="692" spans="4:11" x14ac:dyDescent="0.2">
      <c r="D692" s="115"/>
      <c r="G692" s="117"/>
      <c r="K692" s="31"/>
    </row>
    <row r="693" spans="4:11" x14ac:dyDescent="0.2">
      <c r="D693" s="115"/>
      <c r="G693" s="117"/>
      <c r="K693" s="31"/>
    </row>
    <row r="694" spans="4:11" x14ac:dyDescent="0.2">
      <c r="D694" s="115"/>
      <c r="G694" s="117"/>
      <c r="K694" s="31"/>
    </row>
    <row r="695" spans="4:11" x14ac:dyDescent="0.2">
      <c r="D695" s="115"/>
      <c r="G695" s="117"/>
      <c r="K695" s="31"/>
    </row>
    <row r="696" spans="4:11" x14ac:dyDescent="0.2">
      <c r="D696" s="115"/>
      <c r="G696" s="117"/>
      <c r="K696" s="31"/>
    </row>
    <row r="697" spans="4:11" x14ac:dyDescent="0.2">
      <c r="D697" s="115"/>
      <c r="G697" s="117"/>
      <c r="K697" s="31"/>
    </row>
    <row r="698" spans="4:11" x14ac:dyDescent="0.2">
      <c r="D698" s="115"/>
      <c r="G698" s="117"/>
      <c r="K698" s="31"/>
    </row>
    <row r="699" spans="4:11" x14ac:dyDescent="0.2">
      <c r="D699" s="115"/>
      <c r="G699" s="117"/>
      <c r="K699" s="31"/>
    </row>
    <row r="700" spans="4:11" x14ac:dyDescent="0.2">
      <c r="D700" s="115"/>
      <c r="G700" s="117"/>
      <c r="K700" s="31"/>
    </row>
    <row r="701" spans="4:11" x14ac:dyDescent="0.2">
      <c r="D701" s="115"/>
      <c r="G701" s="117"/>
      <c r="K701" s="31"/>
    </row>
    <row r="702" spans="4:11" x14ac:dyDescent="0.2">
      <c r="D702" s="115"/>
      <c r="G702" s="117"/>
      <c r="K702" s="31"/>
    </row>
    <row r="703" spans="4:11" x14ac:dyDescent="0.2">
      <c r="D703" s="115"/>
      <c r="G703" s="117"/>
      <c r="K703" s="31"/>
    </row>
    <row r="704" spans="4:11" x14ac:dyDescent="0.2">
      <c r="D704" s="115"/>
      <c r="G704" s="117"/>
      <c r="K704" s="31"/>
    </row>
    <row r="705" spans="4:11" x14ac:dyDescent="0.2">
      <c r="D705" s="115"/>
      <c r="G705" s="117"/>
      <c r="K705" s="31"/>
    </row>
    <row r="706" spans="4:11" x14ac:dyDescent="0.2">
      <c r="D706" s="115"/>
      <c r="G706" s="117"/>
      <c r="K706" s="31"/>
    </row>
    <row r="707" spans="4:11" x14ac:dyDescent="0.2">
      <c r="D707" s="115"/>
      <c r="G707" s="117"/>
      <c r="K707" s="31"/>
    </row>
    <row r="708" spans="4:11" x14ac:dyDescent="0.2">
      <c r="D708" s="115"/>
      <c r="G708" s="117"/>
      <c r="K708" s="31"/>
    </row>
    <row r="709" spans="4:11" x14ac:dyDescent="0.2">
      <c r="D709" s="115"/>
      <c r="G709" s="117"/>
      <c r="K709" s="31"/>
    </row>
    <row r="710" spans="4:11" x14ac:dyDescent="0.2">
      <c r="D710" s="115"/>
      <c r="G710" s="117"/>
      <c r="K710" s="31"/>
    </row>
    <row r="711" spans="4:11" x14ac:dyDescent="0.2">
      <c r="D711" s="115"/>
      <c r="G711" s="117"/>
      <c r="K711" s="31"/>
    </row>
    <row r="712" spans="4:11" x14ac:dyDescent="0.2">
      <c r="D712" s="115"/>
      <c r="G712" s="117"/>
      <c r="K712" s="31"/>
    </row>
    <row r="713" spans="4:11" x14ac:dyDescent="0.2">
      <c r="D713" s="115"/>
      <c r="G713" s="117"/>
      <c r="K713" s="31"/>
    </row>
    <row r="714" spans="4:11" x14ac:dyDescent="0.2">
      <c r="D714" s="115"/>
      <c r="G714" s="117"/>
      <c r="K714" s="31"/>
    </row>
    <row r="715" spans="4:11" x14ac:dyDescent="0.2">
      <c r="D715" s="115"/>
      <c r="G715" s="117"/>
      <c r="K715" s="31"/>
    </row>
    <row r="716" spans="4:11" x14ac:dyDescent="0.2">
      <c r="D716" s="115"/>
      <c r="G716" s="117"/>
      <c r="K716" s="31"/>
    </row>
    <row r="717" spans="4:11" x14ac:dyDescent="0.2">
      <c r="D717" s="115"/>
      <c r="G717" s="117"/>
      <c r="K717" s="31"/>
    </row>
    <row r="718" spans="4:11" x14ac:dyDescent="0.2">
      <c r="D718" s="115"/>
      <c r="G718" s="117"/>
      <c r="K718" s="31"/>
    </row>
    <row r="719" spans="4:11" x14ac:dyDescent="0.2">
      <c r="D719" s="115"/>
      <c r="G719" s="117"/>
      <c r="K719" s="31"/>
    </row>
    <row r="720" spans="4:11" x14ac:dyDescent="0.2">
      <c r="D720" s="115"/>
      <c r="G720" s="117"/>
      <c r="K720" s="31"/>
    </row>
    <row r="721" spans="4:11" x14ac:dyDescent="0.2">
      <c r="D721" s="115"/>
      <c r="G721" s="117"/>
      <c r="K721" s="31"/>
    </row>
    <row r="722" spans="4:11" x14ac:dyDescent="0.2">
      <c r="D722" s="115"/>
      <c r="G722" s="117"/>
      <c r="K722" s="31"/>
    </row>
    <row r="723" spans="4:11" x14ac:dyDescent="0.2">
      <c r="D723" s="115"/>
      <c r="G723" s="117"/>
      <c r="K723" s="31"/>
    </row>
    <row r="724" spans="4:11" x14ac:dyDescent="0.2">
      <c r="D724" s="115"/>
      <c r="G724" s="117"/>
      <c r="K724" s="31"/>
    </row>
    <row r="725" spans="4:11" x14ac:dyDescent="0.2">
      <c r="D725" s="115"/>
      <c r="G725" s="117"/>
      <c r="K725" s="31"/>
    </row>
    <row r="726" spans="4:11" x14ac:dyDescent="0.2">
      <c r="D726" s="115"/>
      <c r="G726" s="117"/>
      <c r="K726" s="31"/>
    </row>
    <row r="727" spans="4:11" x14ac:dyDescent="0.2">
      <c r="D727" s="115"/>
      <c r="G727" s="117"/>
      <c r="K727" s="31"/>
    </row>
    <row r="728" spans="4:11" x14ac:dyDescent="0.2">
      <c r="D728" s="115"/>
      <c r="G728" s="117"/>
      <c r="K728" s="31"/>
    </row>
    <row r="729" spans="4:11" x14ac:dyDescent="0.2">
      <c r="D729" s="115"/>
      <c r="G729" s="117"/>
      <c r="K729" s="31"/>
    </row>
    <row r="730" spans="4:11" x14ac:dyDescent="0.2">
      <c r="D730" s="115"/>
      <c r="G730" s="117"/>
      <c r="K730" s="31"/>
    </row>
    <row r="731" spans="4:11" x14ac:dyDescent="0.2">
      <c r="D731" s="115"/>
      <c r="G731" s="117"/>
      <c r="K731" s="31"/>
    </row>
    <row r="732" spans="4:11" x14ac:dyDescent="0.2">
      <c r="D732" s="115"/>
      <c r="G732" s="117"/>
      <c r="K732" s="31"/>
    </row>
    <row r="733" spans="4:11" x14ac:dyDescent="0.2">
      <c r="D733" s="115"/>
      <c r="G733" s="117"/>
      <c r="K733" s="31"/>
    </row>
    <row r="734" spans="4:11" x14ac:dyDescent="0.2">
      <c r="D734" s="115"/>
      <c r="G734" s="117"/>
      <c r="K734" s="31"/>
    </row>
    <row r="735" spans="4:11" x14ac:dyDescent="0.2">
      <c r="D735" s="115"/>
      <c r="G735" s="117"/>
      <c r="K735" s="31"/>
    </row>
    <row r="736" spans="4:11" x14ac:dyDescent="0.2">
      <c r="D736" s="115"/>
      <c r="G736" s="117"/>
      <c r="K736" s="31"/>
    </row>
    <row r="737" spans="4:11" x14ac:dyDescent="0.2">
      <c r="D737" s="115"/>
      <c r="G737" s="117"/>
      <c r="K737" s="31"/>
    </row>
    <row r="738" spans="4:11" x14ac:dyDescent="0.2">
      <c r="D738" s="115"/>
      <c r="G738" s="117"/>
      <c r="K738" s="31"/>
    </row>
    <row r="739" spans="4:11" x14ac:dyDescent="0.2">
      <c r="D739" s="115"/>
      <c r="G739" s="117"/>
      <c r="K739" s="31"/>
    </row>
    <row r="740" spans="4:11" x14ac:dyDescent="0.2">
      <c r="D740" s="115"/>
      <c r="G740" s="117"/>
      <c r="K740" s="31"/>
    </row>
    <row r="741" spans="4:11" x14ac:dyDescent="0.2">
      <c r="D741" s="115"/>
      <c r="G741" s="117"/>
      <c r="K741" s="31"/>
    </row>
    <row r="742" spans="4:11" x14ac:dyDescent="0.2">
      <c r="D742" s="115"/>
      <c r="G742" s="117"/>
      <c r="K742" s="31"/>
    </row>
    <row r="743" spans="4:11" x14ac:dyDescent="0.2">
      <c r="D743" s="115"/>
      <c r="G743" s="117"/>
      <c r="K743" s="31"/>
    </row>
    <row r="744" spans="4:11" x14ac:dyDescent="0.2">
      <c r="D744" s="115"/>
      <c r="G744" s="117"/>
      <c r="K744" s="31"/>
    </row>
    <row r="745" spans="4:11" x14ac:dyDescent="0.2">
      <c r="D745" s="115"/>
      <c r="G745" s="117"/>
      <c r="K745" s="31"/>
    </row>
    <row r="746" spans="4:11" x14ac:dyDescent="0.2">
      <c r="D746" s="115"/>
      <c r="G746" s="117"/>
      <c r="K746" s="31"/>
    </row>
    <row r="747" spans="4:11" x14ac:dyDescent="0.2">
      <c r="D747" s="115"/>
      <c r="G747" s="117"/>
      <c r="K747" s="31"/>
    </row>
    <row r="748" spans="4:11" x14ac:dyDescent="0.2">
      <c r="D748" s="115"/>
      <c r="G748" s="117"/>
      <c r="K748" s="31"/>
    </row>
    <row r="749" spans="4:11" x14ac:dyDescent="0.2">
      <c r="D749" s="115"/>
      <c r="G749" s="117"/>
      <c r="K749" s="31"/>
    </row>
    <row r="750" spans="4:11" x14ac:dyDescent="0.2">
      <c r="D750" s="115"/>
      <c r="G750" s="117"/>
      <c r="K750" s="31"/>
    </row>
    <row r="751" spans="4:11" x14ac:dyDescent="0.2">
      <c r="D751" s="115"/>
      <c r="G751" s="117"/>
      <c r="K751" s="31"/>
    </row>
    <row r="752" spans="4:11" x14ac:dyDescent="0.2">
      <c r="D752" s="115"/>
      <c r="G752" s="117"/>
      <c r="K752" s="31"/>
    </row>
    <row r="753" spans="4:11" x14ac:dyDescent="0.2">
      <c r="D753" s="115"/>
      <c r="G753" s="117"/>
      <c r="K753" s="31"/>
    </row>
    <row r="754" spans="4:11" x14ac:dyDescent="0.2">
      <c r="D754" s="115"/>
      <c r="G754" s="117"/>
      <c r="K754" s="31"/>
    </row>
    <row r="755" spans="4:11" x14ac:dyDescent="0.2">
      <c r="D755" s="115"/>
      <c r="G755" s="117"/>
      <c r="K755" s="31"/>
    </row>
    <row r="756" spans="4:11" x14ac:dyDescent="0.2">
      <c r="D756" s="115"/>
      <c r="G756" s="117"/>
      <c r="K756" s="31"/>
    </row>
    <row r="757" spans="4:11" x14ac:dyDescent="0.2">
      <c r="D757" s="115"/>
      <c r="G757" s="117"/>
      <c r="K757" s="31"/>
    </row>
    <row r="758" spans="4:11" x14ac:dyDescent="0.2">
      <c r="D758" s="115"/>
      <c r="G758" s="117"/>
      <c r="K758" s="31"/>
    </row>
    <row r="759" spans="4:11" x14ac:dyDescent="0.2">
      <c r="D759" s="115"/>
      <c r="G759" s="117"/>
      <c r="K759" s="31"/>
    </row>
    <row r="760" spans="4:11" x14ac:dyDescent="0.2">
      <c r="D760" s="115"/>
      <c r="G760" s="117"/>
      <c r="K760" s="31"/>
    </row>
    <row r="761" spans="4:11" x14ac:dyDescent="0.2">
      <c r="D761" s="115"/>
      <c r="G761" s="117"/>
      <c r="K761" s="31"/>
    </row>
    <row r="762" spans="4:11" x14ac:dyDescent="0.2">
      <c r="D762" s="115"/>
      <c r="G762" s="117"/>
      <c r="K762" s="31"/>
    </row>
    <row r="763" spans="4:11" x14ac:dyDescent="0.2">
      <c r="D763" s="115"/>
      <c r="G763" s="117"/>
      <c r="K763" s="31"/>
    </row>
    <row r="764" spans="4:11" x14ac:dyDescent="0.2">
      <c r="D764" s="115"/>
      <c r="G764" s="117"/>
      <c r="K764" s="31"/>
    </row>
    <row r="765" spans="4:11" x14ac:dyDescent="0.2">
      <c r="D765" s="115"/>
      <c r="G765" s="117"/>
      <c r="K765" s="31"/>
    </row>
    <row r="766" spans="4:11" x14ac:dyDescent="0.2">
      <c r="D766" s="115"/>
      <c r="G766" s="117"/>
      <c r="K766" s="31"/>
    </row>
    <row r="767" spans="4:11" x14ac:dyDescent="0.2">
      <c r="D767" s="115"/>
      <c r="G767" s="117"/>
      <c r="K767" s="31"/>
    </row>
    <row r="768" spans="4:11" x14ac:dyDescent="0.2">
      <c r="D768" s="115"/>
      <c r="G768" s="117"/>
      <c r="K768" s="31"/>
    </row>
    <row r="769" spans="4:11" x14ac:dyDescent="0.2">
      <c r="D769" s="115"/>
      <c r="G769" s="117"/>
      <c r="K769" s="31"/>
    </row>
    <row r="770" spans="4:11" x14ac:dyDescent="0.2">
      <c r="D770" s="115"/>
      <c r="G770" s="117"/>
      <c r="K770" s="31"/>
    </row>
    <row r="771" spans="4:11" x14ac:dyDescent="0.2">
      <c r="D771" s="115"/>
      <c r="G771" s="117"/>
      <c r="K771" s="31"/>
    </row>
    <row r="772" spans="4:11" x14ac:dyDescent="0.2">
      <c r="D772" s="115"/>
      <c r="G772" s="117"/>
      <c r="K772" s="31"/>
    </row>
    <row r="773" spans="4:11" x14ac:dyDescent="0.2">
      <c r="D773" s="115"/>
      <c r="G773" s="117"/>
      <c r="K773" s="31"/>
    </row>
    <row r="774" spans="4:11" x14ac:dyDescent="0.2">
      <c r="D774" s="115"/>
      <c r="G774" s="117"/>
      <c r="K774" s="31"/>
    </row>
    <row r="775" spans="4:11" x14ac:dyDescent="0.2">
      <c r="D775" s="115"/>
      <c r="G775" s="117"/>
      <c r="K775" s="31"/>
    </row>
    <row r="776" spans="4:11" x14ac:dyDescent="0.2">
      <c r="D776" s="115"/>
      <c r="G776" s="117"/>
      <c r="K776" s="31"/>
    </row>
    <row r="777" spans="4:11" x14ac:dyDescent="0.2">
      <c r="D777" s="115"/>
      <c r="G777" s="117"/>
      <c r="K777" s="31"/>
    </row>
    <row r="778" spans="4:11" x14ac:dyDescent="0.2">
      <c r="D778" s="115"/>
      <c r="G778" s="117"/>
      <c r="K778" s="31"/>
    </row>
    <row r="779" spans="4:11" x14ac:dyDescent="0.2">
      <c r="D779" s="115"/>
      <c r="G779" s="117"/>
      <c r="K779" s="31"/>
    </row>
    <row r="780" spans="4:11" x14ac:dyDescent="0.2">
      <c r="D780" s="115"/>
      <c r="G780" s="117"/>
      <c r="K780" s="31"/>
    </row>
    <row r="781" spans="4:11" x14ac:dyDescent="0.2">
      <c r="D781" s="115"/>
      <c r="G781" s="117"/>
      <c r="K781" s="31"/>
    </row>
    <row r="782" spans="4:11" x14ac:dyDescent="0.2">
      <c r="D782" s="115"/>
      <c r="G782" s="117"/>
      <c r="K782" s="31"/>
    </row>
    <row r="783" spans="4:11" x14ac:dyDescent="0.2">
      <c r="D783" s="115"/>
      <c r="G783" s="117"/>
      <c r="K783" s="31"/>
    </row>
    <row r="784" spans="4:11" x14ac:dyDescent="0.2">
      <c r="D784" s="115"/>
      <c r="G784" s="117"/>
      <c r="K784" s="31"/>
    </row>
    <row r="785" spans="4:11" x14ac:dyDescent="0.2">
      <c r="D785" s="115"/>
      <c r="G785" s="117"/>
      <c r="K785" s="31"/>
    </row>
    <row r="786" spans="4:11" x14ac:dyDescent="0.2">
      <c r="D786" s="115"/>
      <c r="G786" s="117"/>
      <c r="K786" s="31"/>
    </row>
    <row r="787" spans="4:11" x14ac:dyDescent="0.2">
      <c r="D787" s="115"/>
      <c r="G787" s="117"/>
      <c r="K787" s="31"/>
    </row>
    <row r="788" spans="4:11" x14ac:dyDescent="0.2">
      <c r="D788" s="115"/>
      <c r="G788" s="117"/>
      <c r="K788" s="31"/>
    </row>
    <row r="789" spans="4:11" x14ac:dyDescent="0.2">
      <c r="D789" s="115"/>
      <c r="G789" s="117"/>
      <c r="K789" s="31"/>
    </row>
    <row r="790" spans="4:11" x14ac:dyDescent="0.2">
      <c r="D790" s="115"/>
      <c r="G790" s="117"/>
      <c r="K790" s="31"/>
    </row>
    <row r="791" spans="4:11" x14ac:dyDescent="0.2">
      <c r="D791" s="115"/>
      <c r="G791" s="117"/>
      <c r="K791" s="31"/>
    </row>
    <row r="792" spans="4:11" x14ac:dyDescent="0.2">
      <c r="D792" s="115"/>
      <c r="G792" s="117"/>
      <c r="K792" s="31"/>
    </row>
    <row r="793" spans="4:11" x14ac:dyDescent="0.2">
      <c r="D793" s="115"/>
      <c r="G793" s="117"/>
      <c r="K793" s="31"/>
    </row>
    <row r="794" spans="4:11" x14ac:dyDescent="0.2">
      <c r="D794" s="115"/>
      <c r="G794" s="117"/>
      <c r="K794" s="31"/>
    </row>
    <row r="795" spans="4:11" x14ac:dyDescent="0.2">
      <c r="D795" s="115"/>
      <c r="G795" s="117"/>
      <c r="K795" s="31"/>
    </row>
    <row r="796" spans="4:11" x14ac:dyDescent="0.2">
      <c r="D796" s="115"/>
      <c r="G796" s="117"/>
      <c r="K796" s="31"/>
    </row>
    <row r="797" spans="4:11" x14ac:dyDescent="0.2">
      <c r="D797" s="115"/>
      <c r="G797" s="117"/>
      <c r="K797" s="31"/>
    </row>
    <row r="798" spans="4:11" x14ac:dyDescent="0.2">
      <c r="D798" s="115"/>
      <c r="G798" s="117"/>
      <c r="K798" s="31"/>
    </row>
    <row r="799" spans="4:11" x14ac:dyDescent="0.2">
      <c r="D799" s="115"/>
      <c r="G799" s="117"/>
      <c r="K799" s="31"/>
    </row>
    <row r="800" spans="4:11" x14ac:dyDescent="0.2">
      <c r="D800" s="115"/>
      <c r="G800" s="117"/>
      <c r="K800" s="31"/>
    </row>
    <row r="801" spans="4:11" x14ac:dyDescent="0.2">
      <c r="D801" s="115"/>
      <c r="G801" s="117"/>
      <c r="K801" s="31"/>
    </row>
    <row r="802" spans="4:11" x14ac:dyDescent="0.2">
      <c r="D802" s="115"/>
      <c r="G802" s="117"/>
      <c r="K802" s="31"/>
    </row>
    <row r="803" spans="4:11" x14ac:dyDescent="0.2">
      <c r="D803" s="115"/>
      <c r="G803" s="117"/>
      <c r="K803" s="31"/>
    </row>
    <row r="804" spans="4:11" x14ac:dyDescent="0.2">
      <c r="D804" s="115"/>
      <c r="G804" s="117"/>
      <c r="K804" s="31"/>
    </row>
    <row r="805" spans="4:11" x14ac:dyDescent="0.2">
      <c r="D805" s="115"/>
      <c r="G805" s="117"/>
      <c r="K805" s="31"/>
    </row>
    <row r="806" spans="4:11" x14ac:dyDescent="0.2">
      <c r="D806" s="115"/>
      <c r="G806" s="117"/>
      <c r="K806" s="31"/>
    </row>
    <row r="807" spans="4:11" x14ac:dyDescent="0.2">
      <c r="D807" s="115"/>
      <c r="G807" s="117"/>
      <c r="K807" s="31"/>
    </row>
    <row r="808" spans="4:11" x14ac:dyDescent="0.2">
      <c r="D808" s="115"/>
      <c r="G808" s="117"/>
      <c r="K808" s="31"/>
    </row>
    <row r="809" spans="4:11" x14ac:dyDescent="0.2">
      <c r="D809" s="115"/>
      <c r="G809" s="117"/>
      <c r="K809" s="31"/>
    </row>
    <row r="810" spans="4:11" x14ac:dyDescent="0.2">
      <c r="D810" s="115"/>
      <c r="G810" s="117"/>
      <c r="K810" s="31"/>
    </row>
    <row r="811" spans="4:11" x14ac:dyDescent="0.2">
      <c r="D811" s="115"/>
      <c r="G811" s="117"/>
      <c r="K811" s="31"/>
    </row>
    <row r="812" spans="4:11" x14ac:dyDescent="0.2">
      <c r="D812" s="115"/>
      <c r="G812" s="117"/>
      <c r="K812" s="31"/>
    </row>
    <row r="813" spans="4:11" x14ac:dyDescent="0.2">
      <c r="D813" s="115"/>
      <c r="G813" s="117"/>
      <c r="K813" s="31"/>
    </row>
    <row r="814" spans="4:11" x14ac:dyDescent="0.2">
      <c r="D814" s="115"/>
      <c r="G814" s="117"/>
      <c r="K814" s="31"/>
    </row>
    <row r="815" spans="4:11" x14ac:dyDescent="0.2">
      <c r="D815" s="115"/>
      <c r="G815" s="117"/>
      <c r="K815" s="31"/>
    </row>
    <row r="816" spans="4:11" x14ac:dyDescent="0.2">
      <c r="D816" s="115"/>
      <c r="G816" s="117"/>
      <c r="K816" s="31"/>
    </row>
    <row r="817" spans="4:11" x14ac:dyDescent="0.2">
      <c r="D817" s="115"/>
      <c r="G817" s="117"/>
      <c r="K817" s="31"/>
    </row>
    <row r="818" spans="4:11" x14ac:dyDescent="0.2">
      <c r="D818" s="115"/>
      <c r="G818" s="117"/>
      <c r="K818" s="31"/>
    </row>
    <row r="819" spans="4:11" x14ac:dyDescent="0.2">
      <c r="D819" s="115"/>
      <c r="G819" s="117"/>
      <c r="K819" s="31"/>
    </row>
    <row r="820" spans="4:11" x14ac:dyDescent="0.2">
      <c r="D820" s="115"/>
      <c r="G820" s="117"/>
      <c r="K820" s="31"/>
    </row>
    <row r="821" spans="4:11" x14ac:dyDescent="0.2">
      <c r="D821" s="115"/>
      <c r="G821" s="117"/>
      <c r="K821" s="31"/>
    </row>
    <row r="822" spans="4:11" x14ac:dyDescent="0.2">
      <c r="D822" s="115"/>
      <c r="G822" s="117"/>
      <c r="K822" s="31"/>
    </row>
    <row r="823" spans="4:11" x14ac:dyDescent="0.2">
      <c r="D823" s="115"/>
      <c r="G823" s="117"/>
      <c r="K823" s="31"/>
    </row>
    <row r="824" spans="4:11" x14ac:dyDescent="0.2">
      <c r="D824" s="115"/>
      <c r="G824" s="117"/>
      <c r="K824" s="31"/>
    </row>
    <row r="825" spans="4:11" x14ac:dyDescent="0.2">
      <c r="D825" s="115"/>
      <c r="G825" s="117"/>
      <c r="K825" s="31"/>
    </row>
    <row r="826" spans="4:11" x14ac:dyDescent="0.2">
      <c r="D826" s="115"/>
      <c r="G826" s="117"/>
      <c r="K826" s="31"/>
    </row>
    <row r="827" spans="4:11" x14ac:dyDescent="0.2">
      <c r="D827" s="115"/>
      <c r="G827" s="117"/>
      <c r="K827" s="31"/>
    </row>
    <row r="828" spans="4:11" x14ac:dyDescent="0.2">
      <c r="D828" s="115"/>
      <c r="G828" s="117"/>
      <c r="K828" s="31"/>
    </row>
    <row r="829" spans="4:11" x14ac:dyDescent="0.2">
      <c r="D829" s="115"/>
      <c r="G829" s="117"/>
      <c r="K829" s="31"/>
    </row>
    <row r="830" spans="4:11" x14ac:dyDescent="0.2">
      <c r="D830" s="115"/>
      <c r="G830" s="117"/>
      <c r="K830" s="31"/>
    </row>
    <row r="831" spans="4:11" x14ac:dyDescent="0.2">
      <c r="D831" s="115"/>
      <c r="G831" s="117"/>
      <c r="K831" s="31"/>
    </row>
    <row r="832" spans="4:11" x14ac:dyDescent="0.2">
      <c r="D832" s="115"/>
      <c r="G832" s="117"/>
      <c r="K832" s="31"/>
    </row>
    <row r="833" spans="4:11" x14ac:dyDescent="0.2">
      <c r="D833" s="115"/>
      <c r="G833" s="117"/>
      <c r="K833" s="31"/>
    </row>
    <row r="834" spans="4:11" x14ac:dyDescent="0.2">
      <c r="D834" s="115"/>
      <c r="G834" s="117"/>
      <c r="K834" s="31"/>
    </row>
    <row r="835" spans="4:11" x14ac:dyDescent="0.2">
      <c r="D835" s="115"/>
      <c r="G835" s="117"/>
      <c r="K835" s="31"/>
    </row>
    <row r="836" spans="4:11" x14ac:dyDescent="0.2">
      <c r="D836" s="115"/>
      <c r="G836" s="117"/>
      <c r="K836" s="31"/>
    </row>
    <row r="837" spans="4:11" x14ac:dyDescent="0.2">
      <c r="D837" s="115"/>
      <c r="G837" s="117"/>
      <c r="K837" s="31"/>
    </row>
    <row r="838" spans="4:11" x14ac:dyDescent="0.2">
      <c r="D838" s="115"/>
      <c r="G838" s="117"/>
      <c r="K838" s="31"/>
    </row>
    <row r="839" spans="4:11" x14ac:dyDescent="0.2">
      <c r="D839" s="115"/>
      <c r="G839" s="117"/>
      <c r="K839" s="31"/>
    </row>
    <row r="840" spans="4:11" x14ac:dyDescent="0.2">
      <c r="D840" s="115"/>
      <c r="G840" s="117"/>
      <c r="K840" s="31"/>
    </row>
    <row r="841" spans="4:11" x14ac:dyDescent="0.2">
      <c r="D841" s="115"/>
      <c r="G841" s="117"/>
      <c r="K841" s="31"/>
    </row>
    <row r="842" spans="4:11" x14ac:dyDescent="0.2">
      <c r="D842" s="115"/>
      <c r="G842" s="117"/>
      <c r="K842" s="31"/>
    </row>
    <row r="843" spans="4:11" x14ac:dyDescent="0.2">
      <c r="D843" s="115"/>
      <c r="G843" s="117"/>
      <c r="K843" s="31"/>
    </row>
    <row r="844" spans="4:11" x14ac:dyDescent="0.2">
      <c r="D844" s="115"/>
      <c r="G844" s="117"/>
      <c r="K844" s="31"/>
    </row>
    <row r="845" spans="4:11" x14ac:dyDescent="0.2">
      <c r="D845" s="115"/>
      <c r="G845" s="117"/>
      <c r="K845" s="31"/>
    </row>
    <row r="846" spans="4:11" x14ac:dyDescent="0.2">
      <c r="D846" s="115"/>
      <c r="G846" s="117"/>
      <c r="K846" s="31"/>
    </row>
    <row r="847" spans="4:11" x14ac:dyDescent="0.2">
      <c r="D847" s="115"/>
      <c r="G847" s="117"/>
      <c r="K847" s="31"/>
    </row>
    <row r="848" spans="4:11" x14ac:dyDescent="0.2">
      <c r="D848" s="115"/>
      <c r="G848" s="117"/>
      <c r="K848" s="31"/>
    </row>
    <row r="849" spans="4:11" x14ac:dyDescent="0.2">
      <c r="D849" s="115"/>
      <c r="G849" s="117"/>
      <c r="K849" s="31"/>
    </row>
    <row r="850" spans="4:11" x14ac:dyDescent="0.2">
      <c r="D850" s="115"/>
      <c r="G850" s="117"/>
      <c r="K850" s="31"/>
    </row>
    <row r="851" spans="4:11" x14ac:dyDescent="0.2">
      <c r="D851" s="115"/>
      <c r="G851" s="117"/>
      <c r="K851" s="31"/>
    </row>
    <row r="852" spans="4:11" x14ac:dyDescent="0.2">
      <c r="D852" s="115"/>
      <c r="G852" s="117"/>
      <c r="K852" s="31"/>
    </row>
    <row r="853" spans="4:11" x14ac:dyDescent="0.2">
      <c r="D853" s="115"/>
      <c r="G853" s="117"/>
      <c r="K853" s="31"/>
    </row>
    <row r="854" spans="4:11" x14ac:dyDescent="0.2">
      <c r="D854" s="115"/>
      <c r="G854" s="117"/>
      <c r="K854" s="31"/>
    </row>
    <row r="855" spans="4:11" x14ac:dyDescent="0.2">
      <c r="D855" s="115"/>
      <c r="G855" s="117"/>
      <c r="K855" s="31"/>
    </row>
    <row r="856" spans="4:11" x14ac:dyDescent="0.2">
      <c r="D856" s="115"/>
      <c r="G856" s="117"/>
      <c r="K856" s="31"/>
    </row>
    <row r="857" spans="4:11" x14ac:dyDescent="0.2">
      <c r="D857" s="115"/>
      <c r="G857" s="117"/>
      <c r="K857" s="31"/>
    </row>
    <row r="858" spans="4:11" x14ac:dyDescent="0.2">
      <c r="D858" s="115"/>
      <c r="G858" s="117"/>
      <c r="K858" s="31"/>
    </row>
    <row r="859" spans="4:11" x14ac:dyDescent="0.2">
      <c r="D859" s="115"/>
      <c r="G859" s="117"/>
      <c r="K859" s="31"/>
    </row>
    <row r="860" spans="4:11" x14ac:dyDescent="0.2">
      <c r="D860" s="115"/>
      <c r="G860" s="117"/>
      <c r="K860" s="31"/>
    </row>
    <row r="861" spans="4:11" x14ac:dyDescent="0.2">
      <c r="D861" s="115"/>
      <c r="G861" s="117"/>
      <c r="K861" s="31"/>
    </row>
    <row r="862" spans="4:11" x14ac:dyDescent="0.2">
      <c r="D862" s="115"/>
      <c r="G862" s="117"/>
      <c r="K862" s="31"/>
    </row>
    <row r="863" spans="4:11" x14ac:dyDescent="0.2">
      <c r="D863" s="115"/>
      <c r="G863" s="117"/>
      <c r="K863" s="31"/>
    </row>
    <row r="864" spans="4:11" x14ac:dyDescent="0.2">
      <c r="D864" s="115"/>
      <c r="G864" s="117"/>
      <c r="K864" s="31"/>
    </row>
    <row r="865" spans="4:11" x14ac:dyDescent="0.2">
      <c r="D865" s="115"/>
      <c r="G865" s="117"/>
      <c r="K865" s="31"/>
    </row>
    <row r="866" spans="4:11" x14ac:dyDescent="0.2">
      <c r="D866" s="115"/>
      <c r="G866" s="117"/>
      <c r="K866" s="31"/>
    </row>
    <row r="867" spans="4:11" x14ac:dyDescent="0.2">
      <c r="D867" s="115"/>
      <c r="G867" s="117"/>
      <c r="K867" s="31"/>
    </row>
    <row r="868" spans="4:11" x14ac:dyDescent="0.2">
      <c r="D868" s="115"/>
      <c r="G868" s="117"/>
      <c r="K868" s="31"/>
    </row>
    <row r="869" spans="4:11" x14ac:dyDescent="0.2">
      <c r="D869" s="115"/>
      <c r="G869" s="117"/>
      <c r="K869" s="31"/>
    </row>
    <row r="870" spans="4:11" x14ac:dyDescent="0.2">
      <c r="D870" s="115"/>
      <c r="G870" s="117"/>
      <c r="K870" s="31"/>
    </row>
    <row r="871" spans="4:11" x14ac:dyDescent="0.2">
      <c r="D871" s="115"/>
      <c r="G871" s="117"/>
      <c r="K871" s="31"/>
    </row>
    <row r="872" spans="4:11" x14ac:dyDescent="0.2">
      <c r="D872" s="115"/>
      <c r="G872" s="117"/>
      <c r="K872" s="31"/>
    </row>
    <row r="873" spans="4:11" x14ac:dyDescent="0.2">
      <c r="D873" s="115"/>
      <c r="G873" s="117"/>
      <c r="K873" s="31"/>
    </row>
    <row r="874" spans="4:11" x14ac:dyDescent="0.2">
      <c r="D874" s="115"/>
      <c r="G874" s="117"/>
      <c r="K874" s="31"/>
    </row>
    <row r="875" spans="4:11" x14ac:dyDescent="0.2">
      <c r="D875" s="115"/>
      <c r="G875" s="117"/>
      <c r="K875" s="31"/>
    </row>
    <row r="876" spans="4:11" x14ac:dyDescent="0.2">
      <c r="D876" s="115"/>
      <c r="G876" s="117"/>
      <c r="K876" s="31"/>
    </row>
    <row r="877" spans="4:11" x14ac:dyDescent="0.2">
      <c r="D877" s="115"/>
      <c r="G877" s="117"/>
      <c r="K877" s="31"/>
    </row>
    <row r="878" spans="4:11" x14ac:dyDescent="0.2">
      <c r="D878" s="115"/>
      <c r="G878" s="117"/>
      <c r="K878" s="31"/>
    </row>
    <row r="879" spans="4:11" x14ac:dyDescent="0.2">
      <c r="D879" s="115"/>
      <c r="G879" s="117"/>
      <c r="K879" s="31"/>
    </row>
    <row r="880" spans="4:11" x14ac:dyDescent="0.2">
      <c r="D880" s="115"/>
      <c r="G880" s="117"/>
      <c r="K880" s="31"/>
    </row>
    <row r="881" spans="4:11" x14ac:dyDescent="0.2">
      <c r="D881" s="115"/>
      <c r="G881" s="117"/>
      <c r="K881" s="31"/>
    </row>
    <row r="882" spans="4:11" x14ac:dyDescent="0.2">
      <c r="D882" s="115"/>
      <c r="G882" s="117"/>
      <c r="K882" s="31"/>
    </row>
    <row r="883" spans="4:11" x14ac:dyDescent="0.2">
      <c r="D883" s="115"/>
      <c r="G883" s="117"/>
      <c r="K883" s="31"/>
    </row>
    <row r="884" spans="4:11" x14ac:dyDescent="0.2">
      <c r="D884" s="115"/>
      <c r="G884" s="117"/>
      <c r="K884" s="31"/>
    </row>
    <row r="885" spans="4:11" x14ac:dyDescent="0.2">
      <c r="D885" s="115"/>
      <c r="G885" s="117"/>
      <c r="K885" s="31"/>
    </row>
    <row r="886" spans="4:11" x14ac:dyDescent="0.2">
      <c r="D886" s="115"/>
      <c r="G886" s="117"/>
      <c r="K886" s="31"/>
    </row>
    <row r="887" spans="4:11" x14ac:dyDescent="0.2">
      <c r="D887" s="115"/>
      <c r="G887" s="117"/>
      <c r="K887" s="31"/>
    </row>
    <row r="888" spans="4:11" x14ac:dyDescent="0.2">
      <c r="D888" s="115"/>
      <c r="G888" s="117"/>
      <c r="K888" s="31"/>
    </row>
    <row r="889" spans="4:11" x14ac:dyDescent="0.2">
      <c r="D889" s="115"/>
      <c r="G889" s="117"/>
      <c r="K889" s="31"/>
    </row>
    <row r="890" spans="4:11" x14ac:dyDescent="0.2">
      <c r="D890" s="115"/>
      <c r="G890" s="117"/>
      <c r="K890" s="31"/>
    </row>
    <row r="891" spans="4:11" x14ac:dyDescent="0.2">
      <c r="D891" s="115"/>
      <c r="G891" s="117"/>
      <c r="K891" s="31"/>
    </row>
    <row r="892" spans="4:11" x14ac:dyDescent="0.2">
      <c r="D892" s="115"/>
      <c r="G892" s="117"/>
      <c r="K892" s="31"/>
    </row>
    <row r="893" spans="4:11" x14ac:dyDescent="0.2">
      <c r="D893" s="115"/>
      <c r="G893" s="117"/>
      <c r="K893" s="31"/>
    </row>
    <row r="894" spans="4:11" x14ac:dyDescent="0.2">
      <c r="D894" s="115"/>
      <c r="G894" s="117"/>
      <c r="K894" s="31"/>
    </row>
    <row r="895" spans="4:11" x14ac:dyDescent="0.2">
      <c r="D895" s="115"/>
      <c r="G895" s="117"/>
      <c r="K895" s="31"/>
    </row>
    <row r="896" spans="4:11" x14ac:dyDescent="0.2">
      <c r="D896" s="115"/>
      <c r="G896" s="117"/>
      <c r="K896" s="31"/>
    </row>
    <row r="897" spans="4:11" x14ac:dyDescent="0.2">
      <c r="D897" s="115"/>
      <c r="G897" s="117"/>
      <c r="K897" s="31"/>
    </row>
    <row r="898" spans="4:11" x14ac:dyDescent="0.2">
      <c r="D898" s="115"/>
      <c r="G898" s="117"/>
      <c r="K898" s="31"/>
    </row>
    <row r="899" spans="4:11" x14ac:dyDescent="0.2">
      <c r="D899" s="115"/>
      <c r="G899" s="117"/>
      <c r="K899" s="31"/>
    </row>
    <row r="900" spans="4:11" x14ac:dyDescent="0.2">
      <c r="D900" s="115"/>
      <c r="G900" s="117"/>
      <c r="K900" s="31"/>
    </row>
    <row r="901" spans="4:11" x14ac:dyDescent="0.2">
      <c r="D901" s="115"/>
      <c r="G901" s="117"/>
      <c r="K901" s="31"/>
    </row>
    <row r="902" spans="4:11" x14ac:dyDescent="0.2">
      <c r="D902" s="115"/>
      <c r="G902" s="117"/>
      <c r="K902" s="31"/>
    </row>
    <row r="903" spans="4:11" x14ac:dyDescent="0.2">
      <c r="D903" s="115"/>
      <c r="G903" s="117"/>
      <c r="K903" s="31"/>
    </row>
    <row r="904" spans="4:11" x14ac:dyDescent="0.2">
      <c r="D904" s="115"/>
      <c r="G904" s="117"/>
      <c r="K904" s="31"/>
    </row>
    <row r="905" spans="4:11" x14ac:dyDescent="0.2">
      <c r="D905" s="115"/>
      <c r="G905" s="117"/>
      <c r="K905" s="31"/>
    </row>
    <row r="906" spans="4:11" x14ac:dyDescent="0.2">
      <c r="D906" s="115"/>
      <c r="G906" s="117"/>
      <c r="K906" s="31"/>
    </row>
    <row r="907" spans="4:11" x14ac:dyDescent="0.2">
      <c r="D907" s="115"/>
      <c r="G907" s="117"/>
      <c r="K907" s="31"/>
    </row>
    <row r="908" spans="4:11" x14ac:dyDescent="0.2">
      <c r="D908" s="115"/>
      <c r="G908" s="117"/>
      <c r="K908" s="31"/>
    </row>
    <row r="909" spans="4:11" x14ac:dyDescent="0.2">
      <c r="D909" s="115"/>
      <c r="G909" s="117"/>
      <c r="K909" s="31"/>
    </row>
    <row r="910" spans="4:11" x14ac:dyDescent="0.2">
      <c r="D910" s="115"/>
      <c r="G910" s="117"/>
      <c r="K910" s="31"/>
    </row>
    <row r="911" spans="4:11" x14ac:dyDescent="0.2">
      <c r="D911" s="115"/>
      <c r="G911" s="117"/>
      <c r="K911" s="31"/>
    </row>
    <row r="912" spans="4:11" x14ac:dyDescent="0.2">
      <c r="D912" s="115"/>
      <c r="G912" s="117"/>
      <c r="K912" s="31"/>
    </row>
    <row r="913" spans="4:11" x14ac:dyDescent="0.2">
      <c r="D913" s="115"/>
      <c r="G913" s="117"/>
      <c r="K913" s="31"/>
    </row>
    <row r="914" spans="4:11" x14ac:dyDescent="0.2">
      <c r="D914" s="115"/>
      <c r="G914" s="117"/>
      <c r="K914" s="31"/>
    </row>
    <row r="915" spans="4:11" x14ac:dyDescent="0.2">
      <c r="D915" s="115"/>
      <c r="G915" s="117"/>
      <c r="K915" s="31"/>
    </row>
    <row r="916" spans="4:11" x14ac:dyDescent="0.2">
      <c r="D916" s="115"/>
      <c r="G916" s="117"/>
      <c r="K916" s="31"/>
    </row>
    <row r="917" spans="4:11" x14ac:dyDescent="0.2">
      <c r="D917" s="115"/>
      <c r="G917" s="117"/>
      <c r="K917" s="31"/>
    </row>
    <row r="918" spans="4:11" x14ac:dyDescent="0.2">
      <c r="D918" s="115"/>
      <c r="G918" s="117"/>
      <c r="K918" s="31"/>
    </row>
    <row r="919" spans="4:11" x14ac:dyDescent="0.2">
      <c r="D919" s="115"/>
      <c r="G919" s="117"/>
      <c r="K919" s="31"/>
    </row>
    <row r="920" spans="4:11" x14ac:dyDescent="0.2">
      <c r="D920" s="115"/>
      <c r="G920" s="117"/>
      <c r="K920" s="31"/>
    </row>
    <row r="921" spans="4:11" x14ac:dyDescent="0.2">
      <c r="D921" s="115"/>
      <c r="G921" s="117"/>
      <c r="K921" s="31"/>
    </row>
    <row r="922" spans="4:11" x14ac:dyDescent="0.2">
      <c r="D922" s="115"/>
      <c r="G922" s="117"/>
      <c r="K922" s="31"/>
    </row>
    <row r="923" spans="4:11" x14ac:dyDescent="0.2">
      <c r="D923" s="115"/>
      <c r="G923" s="117"/>
      <c r="K923" s="31"/>
    </row>
    <row r="924" spans="4:11" x14ac:dyDescent="0.2">
      <c r="D924" s="115"/>
      <c r="G924" s="117"/>
      <c r="K924" s="31"/>
    </row>
    <row r="925" spans="4:11" x14ac:dyDescent="0.2">
      <c r="D925" s="115"/>
      <c r="G925" s="117"/>
      <c r="K925" s="31"/>
    </row>
    <row r="926" spans="4:11" x14ac:dyDescent="0.2">
      <c r="D926" s="115"/>
      <c r="G926" s="117"/>
      <c r="K926" s="31"/>
    </row>
    <row r="927" spans="4:11" x14ac:dyDescent="0.2">
      <c r="D927" s="115"/>
      <c r="G927" s="117"/>
      <c r="K927" s="31"/>
    </row>
    <row r="928" spans="4:11" x14ac:dyDescent="0.2">
      <c r="D928" s="115"/>
      <c r="G928" s="117"/>
      <c r="K928" s="31"/>
    </row>
    <row r="929" spans="4:11" x14ac:dyDescent="0.2">
      <c r="D929" s="115"/>
      <c r="G929" s="117"/>
      <c r="K929" s="31"/>
    </row>
    <row r="930" spans="4:11" x14ac:dyDescent="0.2">
      <c r="D930" s="115"/>
      <c r="G930" s="117"/>
      <c r="K930" s="31"/>
    </row>
    <row r="931" spans="4:11" x14ac:dyDescent="0.2">
      <c r="D931" s="115"/>
      <c r="G931" s="117"/>
      <c r="K931" s="31"/>
    </row>
    <row r="932" spans="4:11" x14ac:dyDescent="0.2">
      <c r="D932" s="115"/>
      <c r="G932" s="117"/>
      <c r="K932" s="31"/>
    </row>
    <row r="933" spans="4:11" x14ac:dyDescent="0.2">
      <c r="D933" s="115"/>
      <c r="G933" s="117"/>
      <c r="K933" s="31"/>
    </row>
    <row r="934" spans="4:11" x14ac:dyDescent="0.2">
      <c r="D934" s="137"/>
      <c r="G934" s="147"/>
      <c r="K934" s="110"/>
    </row>
    <row r="935" spans="4:11" x14ac:dyDescent="0.2">
      <c r="D935" s="137"/>
      <c r="G935" s="147"/>
      <c r="K935" s="110"/>
    </row>
    <row r="936" spans="4:11" x14ac:dyDescent="0.2">
      <c r="D936" s="137"/>
      <c r="G936" s="147"/>
      <c r="K936" s="110"/>
    </row>
    <row r="937" spans="4:11" x14ac:dyDescent="0.2">
      <c r="D937" s="137"/>
      <c r="G937" s="147"/>
      <c r="K937" s="110"/>
    </row>
    <row r="938" spans="4:11" x14ac:dyDescent="0.2">
      <c r="D938" s="137"/>
      <c r="G938" s="147"/>
      <c r="K938" s="110"/>
    </row>
    <row r="939" spans="4:11" x14ac:dyDescent="0.2">
      <c r="D939" s="137"/>
      <c r="G939" s="147"/>
      <c r="K939" s="110"/>
    </row>
    <row r="940" spans="4:11" x14ac:dyDescent="0.2">
      <c r="D940" s="137"/>
      <c r="G940" s="147"/>
      <c r="K940" s="110"/>
    </row>
    <row r="941" spans="4:11" x14ac:dyDescent="0.2">
      <c r="D941" s="137"/>
      <c r="G941" s="147"/>
      <c r="K941" s="110"/>
    </row>
    <row r="942" spans="4:11" x14ac:dyDescent="0.2">
      <c r="D942" s="137"/>
      <c r="G942" s="147"/>
      <c r="K942" s="110"/>
    </row>
    <row r="943" spans="4:11" x14ac:dyDescent="0.2">
      <c r="D943" s="137"/>
      <c r="G943" s="147"/>
      <c r="K943" s="110"/>
    </row>
    <row r="944" spans="4:11" x14ac:dyDescent="0.2">
      <c r="D944" s="137"/>
      <c r="G944" s="147"/>
      <c r="K944" s="110"/>
    </row>
    <row r="945" spans="4:11" x14ac:dyDescent="0.2">
      <c r="D945" s="137"/>
      <c r="G945" s="147"/>
      <c r="K945" s="110"/>
    </row>
    <row r="946" spans="4:11" x14ac:dyDescent="0.2">
      <c r="D946" s="137"/>
      <c r="G946" s="147"/>
      <c r="K946" s="110"/>
    </row>
    <row r="947" spans="4:11" x14ac:dyDescent="0.2">
      <c r="D947" s="137"/>
      <c r="G947" s="147"/>
      <c r="K947" s="110"/>
    </row>
    <row r="948" spans="4:11" x14ac:dyDescent="0.2">
      <c r="D948" s="137"/>
      <c r="G948" s="147"/>
      <c r="K948" s="110"/>
    </row>
    <row r="949" spans="4:11" x14ac:dyDescent="0.2">
      <c r="D949" s="137"/>
      <c r="G949" s="147"/>
      <c r="K949" s="110"/>
    </row>
    <row r="950" spans="4:11" x14ac:dyDescent="0.2">
      <c r="D950" s="137"/>
      <c r="G950" s="147"/>
      <c r="K950" s="110"/>
    </row>
    <row r="951" spans="4:11" x14ac:dyDescent="0.2">
      <c r="D951" s="137"/>
      <c r="G951" s="147"/>
      <c r="K951" s="110"/>
    </row>
    <row r="952" spans="4:11" x14ac:dyDescent="0.2">
      <c r="D952" s="137"/>
      <c r="G952" s="147"/>
      <c r="K952" s="110"/>
    </row>
    <row r="953" spans="4:11" x14ac:dyDescent="0.2">
      <c r="D953" s="137"/>
      <c r="G953" s="147"/>
      <c r="K953" s="110"/>
    </row>
    <row r="954" spans="4:11" x14ac:dyDescent="0.2">
      <c r="D954" s="137"/>
      <c r="G954" s="147"/>
      <c r="K954" s="110"/>
    </row>
    <row r="955" spans="4:11" x14ac:dyDescent="0.2">
      <c r="D955" s="137"/>
      <c r="G955" s="147"/>
      <c r="K955" s="110"/>
    </row>
    <row r="956" spans="4:11" x14ac:dyDescent="0.2">
      <c r="D956" s="137"/>
      <c r="G956" s="147"/>
      <c r="K956" s="110"/>
    </row>
    <row r="957" spans="4:11" x14ac:dyDescent="0.2">
      <c r="D957" s="137"/>
      <c r="G957" s="147"/>
      <c r="K957" s="110"/>
    </row>
    <row r="958" spans="4:11" x14ac:dyDescent="0.2">
      <c r="D958" s="137"/>
      <c r="G958" s="147"/>
      <c r="K958" s="110"/>
    </row>
    <row r="959" spans="4:11" x14ac:dyDescent="0.2">
      <c r="D959" s="137"/>
      <c r="G959" s="147"/>
      <c r="K959" s="110"/>
    </row>
    <row r="960" spans="4:11" x14ac:dyDescent="0.2">
      <c r="D960" s="137"/>
      <c r="G960" s="147"/>
      <c r="K960" s="110"/>
    </row>
    <row r="961" spans="4:11" x14ac:dyDescent="0.2">
      <c r="D961" s="137"/>
      <c r="G961" s="147"/>
      <c r="K961" s="110"/>
    </row>
    <row r="962" spans="4:11" x14ac:dyDescent="0.2">
      <c r="D962" s="137"/>
      <c r="G962" s="147"/>
      <c r="K962" s="110"/>
    </row>
    <row r="963" spans="4:11" x14ac:dyDescent="0.2">
      <c r="D963" s="137"/>
      <c r="G963" s="147"/>
      <c r="K963" s="110"/>
    </row>
    <row r="964" spans="4:11" x14ac:dyDescent="0.2">
      <c r="D964" s="137"/>
      <c r="G964" s="147"/>
      <c r="K964" s="110"/>
    </row>
    <row r="965" spans="4:11" x14ac:dyDescent="0.2">
      <c r="D965" s="137"/>
      <c r="G965" s="147"/>
      <c r="K965" s="110"/>
    </row>
    <row r="966" spans="4:11" x14ac:dyDescent="0.2">
      <c r="D966" s="137"/>
      <c r="G966" s="147"/>
      <c r="K966" s="110"/>
    </row>
    <row r="967" spans="4:11" x14ac:dyDescent="0.2">
      <c r="D967" s="137"/>
      <c r="G967" s="147"/>
      <c r="K967" s="110"/>
    </row>
    <row r="968" spans="4:11" x14ac:dyDescent="0.2">
      <c r="D968" s="137"/>
      <c r="G968" s="147"/>
      <c r="K968" s="110"/>
    </row>
    <row r="969" spans="4:11" x14ac:dyDescent="0.2">
      <c r="D969" s="137"/>
      <c r="G969" s="147"/>
      <c r="K969" s="110"/>
    </row>
    <row r="970" spans="4:11" x14ac:dyDescent="0.2">
      <c r="D970" s="137"/>
      <c r="G970" s="147"/>
      <c r="K970" s="110"/>
    </row>
    <row r="971" spans="4:11" x14ac:dyDescent="0.2">
      <c r="D971" s="137"/>
      <c r="G971" s="147"/>
      <c r="K971" s="110"/>
    </row>
    <row r="972" spans="4:11" x14ac:dyDescent="0.2">
      <c r="D972" s="137"/>
      <c r="G972" s="147"/>
      <c r="K972" s="110"/>
    </row>
    <row r="973" spans="4:11" x14ac:dyDescent="0.2">
      <c r="D973" s="137"/>
      <c r="G973" s="147"/>
      <c r="K973" s="110"/>
    </row>
    <row r="974" spans="4:11" x14ac:dyDescent="0.2">
      <c r="D974" s="137"/>
      <c r="G974" s="147"/>
      <c r="K974" s="110"/>
    </row>
    <row r="975" spans="4:11" x14ac:dyDescent="0.2">
      <c r="D975" s="137"/>
      <c r="G975" s="147"/>
      <c r="K975" s="110"/>
    </row>
    <row r="976" spans="4:11" x14ac:dyDescent="0.2">
      <c r="D976" s="137"/>
      <c r="G976" s="147"/>
      <c r="K976" s="110"/>
    </row>
    <row r="977" spans="4:11" x14ac:dyDescent="0.2">
      <c r="D977" s="137"/>
      <c r="G977" s="147"/>
      <c r="K977" s="110"/>
    </row>
    <row r="978" spans="4:11" x14ac:dyDescent="0.2">
      <c r="D978" s="137"/>
      <c r="G978" s="147"/>
      <c r="K978" s="110"/>
    </row>
    <row r="979" spans="4:11" x14ac:dyDescent="0.2">
      <c r="D979" s="137"/>
      <c r="G979" s="147"/>
      <c r="K979" s="110"/>
    </row>
    <row r="980" spans="4:11" x14ac:dyDescent="0.2">
      <c r="D980" s="137"/>
      <c r="G980" s="147"/>
      <c r="K980" s="110"/>
    </row>
    <row r="981" spans="4:11" x14ac:dyDescent="0.2">
      <c r="D981" s="137"/>
      <c r="G981" s="147"/>
      <c r="K981" s="110"/>
    </row>
    <row r="982" spans="4:11" x14ac:dyDescent="0.2">
      <c r="D982" s="137"/>
      <c r="G982" s="147"/>
      <c r="K982" s="110"/>
    </row>
    <row r="983" spans="4:11" x14ac:dyDescent="0.2">
      <c r="D983" s="137"/>
      <c r="G983" s="147"/>
      <c r="K983" s="110"/>
    </row>
    <row r="984" spans="4:11" x14ac:dyDescent="0.2">
      <c r="D984" s="137"/>
      <c r="G984" s="147"/>
      <c r="K984" s="110"/>
    </row>
    <row r="985" spans="4:11" x14ac:dyDescent="0.2">
      <c r="D985" s="137"/>
      <c r="G985" s="147"/>
      <c r="K985" s="110"/>
    </row>
    <row r="986" spans="4:11" x14ac:dyDescent="0.2">
      <c r="D986" s="137"/>
      <c r="G986" s="147"/>
      <c r="K986" s="110"/>
    </row>
    <row r="987" spans="4:11" x14ac:dyDescent="0.2">
      <c r="D987" s="137"/>
      <c r="G987" s="147"/>
      <c r="K987" s="110"/>
    </row>
    <row r="988" spans="4:11" x14ac:dyDescent="0.2">
      <c r="D988" s="137"/>
      <c r="G988" s="147"/>
      <c r="K988" s="110"/>
    </row>
    <row r="989" spans="4:11" x14ac:dyDescent="0.2">
      <c r="D989" s="137"/>
      <c r="G989" s="147"/>
      <c r="K989" s="110"/>
    </row>
    <row r="990" spans="4:11" x14ac:dyDescent="0.2">
      <c r="D990" s="137"/>
      <c r="G990" s="147"/>
      <c r="K990" s="110"/>
    </row>
    <row r="991" spans="4:11" x14ac:dyDescent="0.2">
      <c r="D991" s="137"/>
      <c r="G991" s="147"/>
      <c r="K991" s="110"/>
    </row>
    <row r="992" spans="4:11" x14ac:dyDescent="0.2">
      <c r="D992" s="137"/>
      <c r="G992" s="147"/>
      <c r="K992" s="110"/>
    </row>
    <row r="993" spans="4:11" x14ac:dyDescent="0.2">
      <c r="D993" s="137"/>
      <c r="G993" s="147"/>
      <c r="K993" s="110"/>
    </row>
    <row r="994" spans="4:11" x14ac:dyDescent="0.2">
      <c r="D994" s="137"/>
      <c r="G994" s="147"/>
      <c r="K994" s="110"/>
    </row>
    <row r="995" spans="4:11" x14ac:dyDescent="0.2">
      <c r="D995" s="137"/>
      <c r="G995" s="147"/>
      <c r="K995" s="110"/>
    </row>
    <row r="996" spans="4:11" x14ac:dyDescent="0.2">
      <c r="D996" s="137"/>
      <c r="G996" s="147"/>
      <c r="K996" s="110"/>
    </row>
    <row r="997" spans="4:11" x14ac:dyDescent="0.2">
      <c r="D997" s="137"/>
      <c r="G997" s="147"/>
      <c r="K997" s="110"/>
    </row>
    <row r="998" spans="4:11" x14ac:dyDescent="0.2">
      <c r="D998" s="137"/>
      <c r="G998" s="147"/>
      <c r="K998" s="110"/>
    </row>
    <row r="999" spans="4:11" x14ac:dyDescent="0.2">
      <c r="D999" s="137"/>
      <c r="G999" s="147"/>
      <c r="K999" s="110"/>
    </row>
    <row r="1000" spans="4:11" x14ac:dyDescent="0.2">
      <c r="D1000" s="137"/>
      <c r="G1000" s="147"/>
      <c r="K1000" s="110"/>
    </row>
    <row r="1001" spans="4:11" x14ac:dyDescent="0.2">
      <c r="D1001" s="137"/>
      <c r="G1001" s="147"/>
      <c r="K1001" s="110"/>
    </row>
    <row r="1002" spans="4:11" x14ac:dyDescent="0.2">
      <c r="D1002" s="137"/>
      <c r="G1002" s="147"/>
      <c r="K1002" s="110"/>
    </row>
    <row r="1003" spans="4:11" x14ac:dyDescent="0.2">
      <c r="D1003" s="137"/>
      <c r="G1003" s="147"/>
      <c r="K1003" s="110"/>
    </row>
    <row r="1004" spans="4:11" x14ac:dyDescent="0.2">
      <c r="D1004" s="137"/>
      <c r="G1004" s="147"/>
      <c r="K1004" s="110"/>
    </row>
    <row r="1005" spans="4:11" x14ac:dyDescent="0.2">
      <c r="D1005" s="137"/>
      <c r="G1005" s="147"/>
      <c r="K1005" s="110"/>
    </row>
    <row r="1006" spans="4:11" x14ac:dyDescent="0.2">
      <c r="D1006" s="137"/>
      <c r="G1006" s="147"/>
      <c r="K1006" s="110"/>
    </row>
    <row r="1007" spans="4:11" x14ac:dyDescent="0.2">
      <c r="D1007" s="137"/>
      <c r="G1007" s="147"/>
      <c r="K1007" s="110"/>
    </row>
    <row r="1008" spans="4:11" x14ac:dyDescent="0.2">
      <c r="D1008" s="137"/>
      <c r="G1008" s="147"/>
      <c r="K1008" s="110"/>
    </row>
    <row r="1009" spans="4:11" x14ac:dyDescent="0.2">
      <c r="D1009" s="137"/>
      <c r="G1009" s="147"/>
      <c r="K1009" s="110"/>
    </row>
    <row r="1010" spans="4:11" x14ac:dyDescent="0.2">
      <c r="D1010" s="137"/>
      <c r="G1010" s="147"/>
      <c r="K1010" s="110"/>
    </row>
    <row r="1011" spans="4:11" x14ac:dyDescent="0.2">
      <c r="D1011" s="137"/>
      <c r="G1011" s="147"/>
      <c r="K1011" s="110"/>
    </row>
    <row r="1012" spans="4:11" x14ac:dyDescent="0.2">
      <c r="D1012" s="137"/>
      <c r="G1012" s="147"/>
      <c r="K1012" s="110"/>
    </row>
    <row r="1013" spans="4:11" x14ac:dyDescent="0.2">
      <c r="D1013" s="137"/>
      <c r="G1013" s="147"/>
      <c r="K1013" s="110"/>
    </row>
    <row r="1014" spans="4:11" x14ac:dyDescent="0.2">
      <c r="D1014" s="137"/>
      <c r="G1014" s="147"/>
      <c r="K1014" s="110"/>
    </row>
    <row r="1015" spans="4:11" x14ac:dyDescent="0.2">
      <c r="D1015" s="137"/>
      <c r="G1015" s="147"/>
      <c r="K1015" s="110"/>
    </row>
    <row r="1016" spans="4:11" x14ac:dyDescent="0.2">
      <c r="D1016" s="137"/>
      <c r="G1016" s="147"/>
      <c r="K1016" s="110"/>
    </row>
    <row r="1017" spans="4:11" x14ac:dyDescent="0.2">
      <c r="D1017" s="137"/>
      <c r="G1017" s="147"/>
      <c r="K1017" s="110"/>
    </row>
    <row r="1018" spans="4:11" x14ac:dyDescent="0.2">
      <c r="D1018" s="137"/>
      <c r="G1018" s="147"/>
      <c r="K1018" s="110"/>
    </row>
    <row r="1019" spans="4:11" x14ac:dyDescent="0.2">
      <c r="D1019" s="137"/>
      <c r="G1019" s="147"/>
      <c r="K1019" s="110"/>
    </row>
    <row r="1020" spans="4:11" x14ac:dyDescent="0.2">
      <c r="D1020" s="137"/>
      <c r="G1020" s="147"/>
      <c r="K1020" s="110"/>
    </row>
    <row r="1021" spans="4:11" x14ac:dyDescent="0.2">
      <c r="D1021" s="137"/>
      <c r="G1021" s="147"/>
      <c r="K1021" s="110"/>
    </row>
    <row r="1022" spans="4:11" x14ac:dyDescent="0.2">
      <c r="D1022" s="137"/>
      <c r="G1022" s="147"/>
      <c r="K1022" s="110"/>
    </row>
    <row r="1023" spans="4:11" x14ac:dyDescent="0.2">
      <c r="D1023" s="137"/>
      <c r="G1023" s="147"/>
      <c r="K1023" s="110"/>
    </row>
    <row r="1024" spans="4:11" x14ac:dyDescent="0.2">
      <c r="D1024" s="137"/>
      <c r="G1024" s="147"/>
      <c r="K1024" s="110"/>
    </row>
    <row r="1025" spans="4:11" x14ac:dyDescent="0.2">
      <c r="D1025" s="137"/>
      <c r="G1025" s="147"/>
      <c r="K1025" s="110"/>
    </row>
    <row r="1026" spans="4:11" x14ac:dyDescent="0.2">
      <c r="D1026" s="137"/>
      <c r="G1026" s="147"/>
      <c r="K1026" s="110"/>
    </row>
    <row r="1027" spans="4:11" x14ac:dyDescent="0.2">
      <c r="D1027" s="137"/>
      <c r="G1027" s="147"/>
      <c r="K1027" s="110"/>
    </row>
    <row r="1028" spans="4:11" x14ac:dyDescent="0.2">
      <c r="D1028" s="137"/>
      <c r="G1028" s="147"/>
      <c r="K1028" s="110"/>
    </row>
    <row r="1029" spans="4:11" x14ac:dyDescent="0.2">
      <c r="D1029" s="137"/>
      <c r="G1029" s="147"/>
      <c r="K1029" s="110"/>
    </row>
    <row r="1030" spans="4:11" x14ac:dyDescent="0.2">
      <c r="D1030" s="137"/>
      <c r="G1030" s="147"/>
      <c r="K1030" s="110"/>
    </row>
    <row r="1031" spans="4:11" x14ac:dyDescent="0.2">
      <c r="D1031" s="137"/>
      <c r="G1031" s="147"/>
      <c r="K1031" s="110"/>
    </row>
    <row r="1032" spans="4:11" x14ac:dyDescent="0.2">
      <c r="D1032" s="137"/>
      <c r="G1032" s="147"/>
      <c r="K1032" s="110"/>
    </row>
    <row r="1033" spans="4:11" x14ac:dyDescent="0.2">
      <c r="D1033" s="137"/>
      <c r="G1033" s="147"/>
      <c r="K1033" s="110"/>
    </row>
    <row r="1034" spans="4:11" x14ac:dyDescent="0.2">
      <c r="D1034" s="137"/>
      <c r="G1034" s="147"/>
      <c r="K1034" s="110"/>
    </row>
    <row r="1035" spans="4:11" x14ac:dyDescent="0.2">
      <c r="D1035" s="137"/>
      <c r="G1035" s="147"/>
      <c r="K1035" s="110"/>
    </row>
    <row r="1036" spans="4:11" x14ac:dyDescent="0.2">
      <c r="D1036" s="137"/>
      <c r="G1036" s="147"/>
      <c r="K1036" s="110"/>
    </row>
    <row r="1037" spans="4:11" x14ac:dyDescent="0.2">
      <c r="D1037" s="137"/>
      <c r="G1037" s="147"/>
      <c r="K1037" s="110"/>
    </row>
    <row r="1038" spans="4:11" x14ac:dyDescent="0.2">
      <c r="D1038" s="137"/>
      <c r="G1038" s="147"/>
      <c r="K1038" s="110"/>
    </row>
    <row r="1039" spans="4:11" x14ac:dyDescent="0.2">
      <c r="D1039" s="137"/>
      <c r="G1039" s="147"/>
      <c r="K1039" s="110"/>
    </row>
    <row r="1040" spans="4:11" x14ac:dyDescent="0.2">
      <c r="D1040" s="137"/>
      <c r="G1040" s="147"/>
      <c r="K1040" s="110"/>
    </row>
    <row r="1041" spans="4:11" x14ac:dyDescent="0.2">
      <c r="D1041" s="137"/>
      <c r="G1041" s="147"/>
      <c r="K1041" s="110"/>
    </row>
    <row r="1042" spans="4:11" x14ac:dyDescent="0.2">
      <c r="D1042" s="137"/>
      <c r="G1042" s="147"/>
      <c r="K1042" s="110"/>
    </row>
    <row r="1043" spans="4:11" x14ac:dyDescent="0.2">
      <c r="D1043" s="137"/>
      <c r="G1043" s="147"/>
      <c r="K1043" s="110"/>
    </row>
    <row r="1044" spans="4:11" x14ac:dyDescent="0.2">
      <c r="D1044" s="137"/>
      <c r="G1044" s="147"/>
      <c r="K1044" s="110"/>
    </row>
    <row r="1045" spans="4:11" x14ac:dyDescent="0.2">
      <c r="D1045" s="137"/>
      <c r="G1045" s="147"/>
      <c r="K1045" s="110"/>
    </row>
    <row r="1046" spans="4:11" x14ac:dyDescent="0.2">
      <c r="D1046" s="137"/>
      <c r="G1046" s="147"/>
      <c r="K1046" s="110"/>
    </row>
    <row r="1047" spans="4:11" x14ac:dyDescent="0.2">
      <c r="D1047" s="137"/>
      <c r="G1047" s="147"/>
      <c r="K1047" s="110"/>
    </row>
    <row r="1048" spans="4:11" x14ac:dyDescent="0.2">
      <c r="D1048" s="137"/>
      <c r="G1048" s="147"/>
      <c r="K1048" s="110"/>
    </row>
    <row r="1049" spans="4:11" x14ac:dyDescent="0.2">
      <c r="D1049" s="137"/>
      <c r="G1049" s="147"/>
      <c r="K1049" s="110"/>
    </row>
    <row r="1050" spans="4:11" x14ac:dyDescent="0.2">
      <c r="D1050" s="137"/>
      <c r="G1050" s="147"/>
      <c r="K1050" s="110"/>
    </row>
    <row r="1051" spans="4:11" x14ac:dyDescent="0.2">
      <c r="D1051" s="137"/>
      <c r="G1051" s="147"/>
      <c r="K1051" s="110"/>
    </row>
    <row r="1052" spans="4:11" x14ac:dyDescent="0.2">
      <c r="D1052" s="137"/>
      <c r="G1052" s="147"/>
      <c r="K1052" s="110"/>
    </row>
    <row r="1053" spans="4:11" x14ac:dyDescent="0.2">
      <c r="D1053" s="137"/>
      <c r="G1053" s="147"/>
      <c r="K1053" s="110"/>
    </row>
    <row r="1054" spans="4:11" x14ac:dyDescent="0.2">
      <c r="D1054" s="137"/>
      <c r="G1054" s="147"/>
      <c r="K1054" s="110"/>
    </row>
    <row r="1055" spans="4:11" x14ac:dyDescent="0.2">
      <c r="D1055" s="137"/>
      <c r="G1055" s="147"/>
      <c r="K1055" s="110"/>
    </row>
    <row r="1056" spans="4:11" x14ac:dyDescent="0.2">
      <c r="D1056" s="137"/>
      <c r="G1056" s="147"/>
      <c r="K1056" s="110"/>
    </row>
    <row r="1057" spans="4:11" x14ac:dyDescent="0.2">
      <c r="D1057" s="137"/>
      <c r="G1057" s="147"/>
      <c r="K1057" s="110"/>
    </row>
    <row r="1058" spans="4:11" x14ac:dyDescent="0.2">
      <c r="D1058" s="137"/>
      <c r="G1058" s="147"/>
      <c r="K1058" s="110"/>
    </row>
    <row r="1059" spans="4:11" x14ac:dyDescent="0.2">
      <c r="D1059" s="137"/>
      <c r="G1059" s="147"/>
      <c r="K1059" s="110"/>
    </row>
    <row r="1060" spans="4:11" x14ac:dyDescent="0.2">
      <c r="D1060" s="137"/>
      <c r="G1060" s="147"/>
      <c r="K1060" s="110"/>
    </row>
    <row r="1061" spans="4:11" x14ac:dyDescent="0.2">
      <c r="D1061" s="137"/>
      <c r="G1061" s="147"/>
      <c r="K1061" s="110"/>
    </row>
    <row r="1062" spans="4:11" x14ac:dyDescent="0.2">
      <c r="D1062" s="137"/>
      <c r="G1062" s="147"/>
      <c r="K1062" s="110"/>
    </row>
    <row r="1063" spans="4:11" x14ac:dyDescent="0.2">
      <c r="D1063" s="137"/>
      <c r="G1063" s="147"/>
      <c r="K1063" s="110"/>
    </row>
  </sheetData>
  <sortState xmlns:xlrd2="http://schemas.microsoft.com/office/spreadsheetml/2017/richdata2" ref="A7:L543">
    <sortCondition ref="B7:B543"/>
  </sortState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61"/>
  <sheetViews>
    <sheetView workbookViewId="0">
      <selection activeCell="D41" sqref="D41"/>
    </sheetView>
  </sheetViews>
  <sheetFormatPr defaultRowHeight="12.75" x14ac:dyDescent="0.2"/>
  <cols>
    <col min="1" max="2" width="5.85546875" customWidth="1"/>
    <col min="3" max="3" width="27.5703125" customWidth="1"/>
    <col min="4" max="4" width="33" customWidth="1"/>
    <col min="5" max="5" width="13.42578125" style="96" customWidth="1"/>
    <col min="6" max="6" width="9.42578125" style="31" customWidth="1"/>
    <col min="7" max="7" width="9.140625" style="31"/>
    <col min="8" max="8" width="11.140625" style="147" customWidth="1"/>
    <col min="9" max="9" width="6.42578125" customWidth="1"/>
    <col min="10" max="10" width="8.28515625" style="117" customWidth="1"/>
    <col min="11" max="11" width="8.28515625" style="31" customWidth="1"/>
    <col min="12" max="12" width="7.28515625" style="90" customWidth="1"/>
    <col min="13" max="13" width="9.5703125" style="117" customWidth="1"/>
  </cols>
  <sheetData>
    <row r="1" spans="1:13" s="29" customFormat="1" ht="19.5" customHeight="1" x14ac:dyDescent="0.3">
      <c r="A1" s="152" t="s">
        <v>3875</v>
      </c>
      <c r="B1" s="69"/>
      <c r="E1" s="93"/>
      <c r="F1" s="32"/>
      <c r="G1" s="32"/>
      <c r="H1" s="144"/>
      <c r="J1" s="148"/>
      <c r="K1" s="32"/>
      <c r="L1" s="91"/>
      <c r="M1" s="148"/>
    </row>
    <row r="2" spans="1:13" s="29" customFormat="1" ht="19.5" customHeight="1" x14ac:dyDescent="0.25">
      <c r="A2" s="154" t="s">
        <v>3879</v>
      </c>
      <c r="B2" s="69"/>
      <c r="E2" s="93"/>
      <c r="F2" s="32"/>
      <c r="G2" s="32"/>
      <c r="H2" s="144"/>
      <c r="J2" s="148"/>
      <c r="K2" s="32"/>
      <c r="L2" s="91"/>
      <c r="M2" s="148"/>
    </row>
    <row r="3" spans="1:13" s="29" customFormat="1" ht="19.5" customHeight="1" x14ac:dyDescent="0.25">
      <c r="A3" s="154" t="str">
        <f>+Agents!A3</f>
        <v>Date Range: 1/1/2019 - 5/31/2019</v>
      </c>
      <c r="B3" s="69"/>
      <c r="E3" s="93"/>
      <c r="F3" s="32"/>
      <c r="G3" s="32"/>
      <c r="H3" s="144"/>
      <c r="J3" s="148"/>
      <c r="K3" s="32"/>
      <c r="L3" s="91"/>
      <c r="M3" s="148"/>
    </row>
    <row r="4" spans="1:13" s="29" customFormat="1" ht="19.5" customHeight="1" x14ac:dyDescent="0.25">
      <c r="A4" s="69"/>
      <c r="B4" s="69"/>
      <c r="E4" s="134" t="s">
        <v>1282</v>
      </c>
      <c r="F4" s="32"/>
      <c r="G4" s="32"/>
      <c r="H4" s="144"/>
      <c r="I4" s="138"/>
      <c r="J4" s="144"/>
      <c r="K4" s="32" t="s">
        <v>1281</v>
      </c>
      <c r="L4" s="32"/>
      <c r="M4" s="144"/>
    </row>
    <row r="5" spans="1:13" s="29" customFormat="1" x14ac:dyDescent="0.2">
      <c r="A5" s="59" t="s">
        <v>373</v>
      </c>
      <c r="B5" s="59" t="s">
        <v>373</v>
      </c>
      <c r="C5" s="71" t="s">
        <v>296</v>
      </c>
      <c r="D5" s="71" t="s">
        <v>418</v>
      </c>
      <c r="E5" s="135" t="s">
        <v>293</v>
      </c>
      <c r="F5" s="70" t="s">
        <v>224</v>
      </c>
      <c r="G5" s="70" t="s">
        <v>414</v>
      </c>
      <c r="H5" s="145" t="s">
        <v>415</v>
      </c>
      <c r="I5" s="139" t="s">
        <v>3732</v>
      </c>
      <c r="J5" s="145" t="s">
        <v>3733</v>
      </c>
      <c r="K5" s="70" t="s">
        <v>224</v>
      </c>
      <c r="L5" s="70" t="s">
        <v>414</v>
      </c>
      <c r="M5" s="145" t="s">
        <v>415</v>
      </c>
    </row>
    <row r="6" spans="1:13" s="29" customFormat="1" x14ac:dyDescent="0.2">
      <c r="A6" s="72"/>
      <c r="B6" s="72"/>
      <c r="C6" s="73" t="s">
        <v>914</v>
      </c>
      <c r="D6" s="73"/>
      <c r="E6" s="136">
        <f>SUM(E7:E516)</f>
        <v>159655579</v>
      </c>
      <c r="F6" s="103">
        <f>SUM(F7:F810)</f>
        <v>833</v>
      </c>
      <c r="G6" s="103">
        <f>SUM(G7:G810)</f>
        <v>98</v>
      </c>
      <c r="H6" s="146">
        <f t="shared" ref="H6:H37" si="0">+G6/F6</f>
        <v>0.11764705882352941</v>
      </c>
      <c r="I6" s="103">
        <f>SUM(I7:I810)</f>
        <v>407</v>
      </c>
      <c r="J6" s="146">
        <f>+I6/F6</f>
        <v>0.48859543817527012</v>
      </c>
      <c r="K6" s="103">
        <f>SUM(K7:K810)</f>
        <v>74</v>
      </c>
      <c r="L6" s="103">
        <f>SUM(L7:L810)</f>
        <v>5</v>
      </c>
      <c r="M6" s="146">
        <f>+L6/K6</f>
        <v>6.7567567567567571E-2</v>
      </c>
    </row>
    <row r="7" spans="1:13" x14ac:dyDescent="0.2">
      <c r="A7">
        <v>1</v>
      </c>
      <c r="B7">
        <v>1</v>
      </c>
      <c r="C7" t="s">
        <v>326</v>
      </c>
      <c r="D7" t="s">
        <v>1844</v>
      </c>
      <c r="E7" s="115">
        <v>15916938</v>
      </c>
      <c r="F7" s="31">
        <v>81</v>
      </c>
      <c r="G7" s="31">
        <v>7</v>
      </c>
      <c r="H7" s="147">
        <f t="shared" si="0"/>
        <v>8.6419753086419748E-2</v>
      </c>
      <c r="I7" s="31">
        <v>58</v>
      </c>
      <c r="J7" s="117">
        <v>0.71604938271604934</v>
      </c>
      <c r="K7" s="31">
        <v>16</v>
      </c>
      <c r="L7" s="31">
        <v>1</v>
      </c>
      <c r="M7" s="147">
        <f t="shared" ref="M7:M38" si="1">IF(K7=0,0,L7/K7)</f>
        <v>6.25E-2</v>
      </c>
    </row>
    <row r="8" spans="1:13" x14ac:dyDescent="0.2">
      <c r="A8">
        <f>+A7+1</f>
        <v>2</v>
      </c>
      <c r="B8">
        <v>2</v>
      </c>
      <c r="C8" t="s">
        <v>1872</v>
      </c>
      <c r="D8" t="s">
        <v>1843</v>
      </c>
      <c r="E8" s="115">
        <v>9824825</v>
      </c>
      <c r="F8" s="31">
        <v>30</v>
      </c>
      <c r="G8" s="31">
        <v>4</v>
      </c>
      <c r="H8" s="147">
        <f t="shared" si="0"/>
        <v>0.13333333333333333</v>
      </c>
      <c r="I8" s="31">
        <v>10</v>
      </c>
      <c r="J8" s="117">
        <v>0.33333333333333331</v>
      </c>
      <c r="K8" s="31">
        <v>7</v>
      </c>
      <c r="L8" s="31">
        <v>2</v>
      </c>
      <c r="M8" s="147">
        <f t="shared" si="1"/>
        <v>0.2857142857142857</v>
      </c>
    </row>
    <row r="9" spans="1:13" x14ac:dyDescent="0.2">
      <c r="A9">
        <f t="shared" ref="A9:A72" si="2">+A8+1</f>
        <v>3</v>
      </c>
      <c r="B9">
        <v>5</v>
      </c>
      <c r="C9" t="s">
        <v>1906</v>
      </c>
      <c r="D9" t="s">
        <v>1099</v>
      </c>
      <c r="E9" s="115">
        <v>7140350</v>
      </c>
      <c r="F9" s="31">
        <v>29</v>
      </c>
      <c r="G9" s="31">
        <v>6</v>
      </c>
      <c r="H9" s="147">
        <f t="shared" si="0"/>
        <v>0.20689655172413793</v>
      </c>
      <c r="I9" s="31">
        <v>5</v>
      </c>
      <c r="J9" s="117">
        <v>0.17241379310344829</v>
      </c>
      <c r="K9" s="31">
        <v>3</v>
      </c>
      <c r="L9" s="31">
        <v>0</v>
      </c>
      <c r="M9" s="147">
        <f t="shared" si="1"/>
        <v>0</v>
      </c>
    </row>
    <row r="10" spans="1:13" x14ac:dyDescent="0.2">
      <c r="A10">
        <f t="shared" si="2"/>
        <v>4</v>
      </c>
      <c r="B10">
        <v>9</v>
      </c>
      <c r="C10" t="s">
        <v>1222</v>
      </c>
      <c r="D10" t="s">
        <v>1099</v>
      </c>
      <c r="E10" s="115">
        <v>5194850</v>
      </c>
      <c r="F10" s="31">
        <v>37</v>
      </c>
      <c r="G10" s="31">
        <v>8</v>
      </c>
      <c r="H10" s="147">
        <f t="shared" si="0"/>
        <v>0.21621621621621623</v>
      </c>
      <c r="I10" s="31">
        <v>6</v>
      </c>
      <c r="J10" s="117">
        <v>0.16216216216216217</v>
      </c>
      <c r="K10" s="31">
        <v>2</v>
      </c>
      <c r="L10" s="31">
        <v>0</v>
      </c>
      <c r="M10" s="147">
        <f t="shared" si="1"/>
        <v>0</v>
      </c>
    </row>
    <row r="11" spans="1:13" x14ac:dyDescent="0.2">
      <c r="A11">
        <f t="shared" si="2"/>
        <v>5</v>
      </c>
      <c r="B11">
        <v>10</v>
      </c>
      <c r="C11" t="s">
        <v>1298</v>
      </c>
      <c r="D11" t="s">
        <v>1036</v>
      </c>
      <c r="E11" s="115">
        <v>5134652</v>
      </c>
      <c r="F11" s="31">
        <v>23</v>
      </c>
      <c r="G11" s="31">
        <v>2</v>
      </c>
      <c r="H11" s="147">
        <f t="shared" si="0"/>
        <v>8.6956521739130432E-2</v>
      </c>
      <c r="I11" s="31">
        <v>4</v>
      </c>
      <c r="J11" s="117">
        <v>0.17391304347826086</v>
      </c>
      <c r="K11" s="31">
        <v>2</v>
      </c>
      <c r="L11" s="31">
        <v>0</v>
      </c>
      <c r="M11" s="147">
        <f t="shared" si="1"/>
        <v>0</v>
      </c>
    </row>
    <row r="12" spans="1:13" x14ac:dyDescent="0.2">
      <c r="A12">
        <f t="shared" si="2"/>
        <v>6</v>
      </c>
      <c r="B12">
        <v>12</v>
      </c>
      <c r="C12" t="s">
        <v>1081</v>
      </c>
      <c r="D12" t="s">
        <v>1036</v>
      </c>
      <c r="E12" s="115">
        <v>4844071</v>
      </c>
      <c r="F12" s="31">
        <v>18</v>
      </c>
      <c r="G12" s="31">
        <v>4</v>
      </c>
      <c r="H12" s="147">
        <f t="shared" si="0"/>
        <v>0.22222222222222221</v>
      </c>
      <c r="I12" s="31">
        <v>18</v>
      </c>
      <c r="J12" s="117">
        <v>1</v>
      </c>
      <c r="K12" s="31">
        <v>0</v>
      </c>
      <c r="L12" s="31">
        <v>0</v>
      </c>
      <c r="M12" s="147">
        <f t="shared" si="1"/>
        <v>0</v>
      </c>
    </row>
    <row r="13" spans="1:13" x14ac:dyDescent="0.2">
      <c r="A13">
        <f t="shared" si="2"/>
        <v>7</v>
      </c>
      <c r="B13">
        <v>16</v>
      </c>
      <c r="C13" t="s">
        <v>147</v>
      </c>
      <c r="D13" t="s">
        <v>1734</v>
      </c>
      <c r="E13" s="115">
        <v>3834700</v>
      </c>
      <c r="F13" s="31">
        <v>9</v>
      </c>
      <c r="G13" s="31">
        <v>0</v>
      </c>
      <c r="H13" s="147">
        <f t="shared" si="0"/>
        <v>0</v>
      </c>
      <c r="I13" s="31">
        <v>6</v>
      </c>
      <c r="J13" s="117">
        <v>0.66666666666666663</v>
      </c>
      <c r="K13" s="31">
        <v>2</v>
      </c>
      <c r="L13" s="31">
        <v>0</v>
      </c>
      <c r="M13" s="147">
        <f t="shared" si="1"/>
        <v>0</v>
      </c>
    </row>
    <row r="14" spans="1:13" x14ac:dyDescent="0.2">
      <c r="A14">
        <f t="shared" si="2"/>
        <v>8</v>
      </c>
      <c r="B14">
        <v>17</v>
      </c>
      <c r="C14" t="s">
        <v>852</v>
      </c>
      <c r="D14" t="s">
        <v>1258</v>
      </c>
      <c r="E14" s="115">
        <v>3776000</v>
      </c>
      <c r="F14" s="31">
        <v>14</v>
      </c>
      <c r="G14" s="31">
        <v>0</v>
      </c>
      <c r="H14" s="147">
        <f t="shared" si="0"/>
        <v>0</v>
      </c>
      <c r="I14" s="31">
        <v>7</v>
      </c>
      <c r="J14" s="117">
        <v>0.5</v>
      </c>
      <c r="K14" s="31">
        <v>1</v>
      </c>
      <c r="L14" s="31">
        <v>0</v>
      </c>
      <c r="M14" s="147">
        <f t="shared" si="1"/>
        <v>0</v>
      </c>
    </row>
    <row r="15" spans="1:13" x14ac:dyDescent="0.2">
      <c r="A15">
        <f t="shared" si="2"/>
        <v>9</v>
      </c>
      <c r="B15">
        <v>19</v>
      </c>
      <c r="C15" t="s">
        <v>1691</v>
      </c>
      <c r="D15" t="s">
        <v>5</v>
      </c>
      <c r="E15" s="115">
        <v>3696430</v>
      </c>
      <c r="F15" s="31">
        <v>21</v>
      </c>
      <c r="G15" s="31">
        <v>5</v>
      </c>
      <c r="H15" s="147">
        <f t="shared" si="0"/>
        <v>0.23809523809523808</v>
      </c>
      <c r="I15" s="31">
        <v>11</v>
      </c>
      <c r="J15" s="117">
        <v>0.52380952380952384</v>
      </c>
      <c r="K15" s="31">
        <v>2</v>
      </c>
      <c r="L15" s="31">
        <v>1</v>
      </c>
      <c r="M15" s="147">
        <f t="shared" si="1"/>
        <v>0.5</v>
      </c>
    </row>
    <row r="16" spans="1:13" x14ac:dyDescent="0.2">
      <c r="A16">
        <f t="shared" si="2"/>
        <v>10</v>
      </c>
      <c r="B16">
        <v>20</v>
      </c>
      <c r="C16" t="s">
        <v>1855</v>
      </c>
      <c r="D16" t="s">
        <v>1854</v>
      </c>
      <c r="E16" s="115">
        <v>3428850</v>
      </c>
      <c r="F16" s="31">
        <v>19</v>
      </c>
      <c r="G16" s="31">
        <v>3</v>
      </c>
      <c r="H16" s="147">
        <f t="shared" si="0"/>
        <v>0.15789473684210525</v>
      </c>
      <c r="I16" s="31">
        <v>4</v>
      </c>
      <c r="J16" s="117">
        <v>0.21052631578947367</v>
      </c>
      <c r="K16" s="31">
        <v>2</v>
      </c>
      <c r="L16" s="31">
        <v>0</v>
      </c>
      <c r="M16" s="147">
        <f t="shared" si="1"/>
        <v>0</v>
      </c>
    </row>
    <row r="17" spans="1:13" x14ac:dyDescent="0.2">
      <c r="A17">
        <f t="shared" si="2"/>
        <v>11</v>
      </c>
      <c r="B17">
        <v>21</v>
      </c>
      <c r="C17" t="s">
        <v>1040</v>
      </c>
      <c r="D17" t="s">
        <v>5</v>
      </c>
      <c r="E17" s="115">
        <v>3339175</v>
      </c>
      <c r="F17" s="31">
        <v>19</v>
      </c>
      <c r="G17" s="31">
        <v>2</v>
      </c>
      <c r="H17" s="147">
        <f t="shared" si="0"/>
        <v>0.10526315789473684</v>
      </c>
      <c r="I17" s="31">
        <v>9</v>
      </c>
      <c r="J17" s="117">
        <v>0.47368421052631576</v>
      </c>
      <c r="K17" s="31">
        <v>0</v>
      </c>
      <c r="L17" s="31">
        <v>0</v>
      </c>
      <c r="M17" s="147">
        <f t="shared" si="1"/>
        <v>0</v>
      </c>
    </row>
    <row r="18" spans="1:13" x14ac:dyDescent="0.2">
      <c r="A18">
        <f t="shared" si="2"/>
        <v>12</v>
      </c>
      <c r="B18">
        <v>23</v>
      </c>
      <c r="C18" t="s">
        <v>546</v>
      </c>
      <c r="D18" t="s">
        <v>547</v>
      </c>
      <c r="E18" s="115">
        <v>3227068</v>
      </c>
      <c r="F18" s="31">
        <v>10</v>
      </c>
      <c r="G18" s="31">
        <v>0</v>
      </c>
      <c r="H18" s="147">
        <f t="shared" si="0"/>
        <v>0</v>
      </c>
      <c r="I18" s="31">
        <v>0</v>
      </c>
      <c r="J18" s="117">
        <v>0</v>
      </c>
      <c r="K18" s="31">
        <v>0</v>
      </c>
      <c r="L18" s="31">
        <v>0</v>
      </c>
      <c r="M18" s="147">
        <f t="shared" si="1"/>
        <v>0</v>
      </c>
    </row>
    <row r="19" spans="1:13" x14ac:dyDescent="0.2">
      <c r="A19">
        <f t="shared" si="2"/>
        <v>13</v>
      </c>
      <c r="B19">
        <v>28</v>
      </c>
      <c r="C19" t="s">
        <v>307</v>
      </c>
      <c r="D19" t="s">
        <v>1036</v>
      </c>
      <c r="E19" s="115">
        <v>2910199</v>
      </c>
      <c r="F19" s="31">
        <v>16</v>
      </c>
      <c r="G19" s="31">
        <v>2</v>
      </c>
      <c r="H19" s="147">
        <f t="shared" si="0"/>
        <v>0.125</v>
      </c>
      <c r="I19" s="31">
        <v>4</v>
      </c>
      <c r="J19" s="117">
        <v>0.25</v>
      </c>
      <c r="K19" s="31">
        <v>1</v>
      </c>
      <c r="L19" s="31">
        <v>0</v>
      </c>
      <c r="M19" s="147">
        <f t="shared" si="1"/>
        <v>0</v>
      </c>
    </row>
    <row r="20" spans="1:13" x14ac:dyDescent="0.2">
      <c r="A20">
        <f t="shared" si="2"/>
        <v>14</v>
      </c>
      <c r="B20">
        <v>29</v>
      </c>
      <c r="C20" t="s">
        <v>1908</v>
      </c>
      <c r="D20" t="s">
        <v>1909</v>
      </c>
      <c r="E20" s="115">
        <v>2879630</v>
      </c>
      <c r="F20" s="31">
        <v>8</v>
      </c>
      <c r="G20" s="31">
        <v>0</v>
      </c>
      <c r="H20" s="147">
        <f t="shared" si="0"/>
        <v>0</v>
      </c>
      <c r="I20" s="31">
        <v>0</v>
      </c>
      <c r="J20" s="117">
        <v>0</v>
      </c>
      <c r="K20" s="31">
        <v>0</v>
      </c>
      <c r="L20" s="31">
        <v>0</v>
      </c>
      <c r="M20" s="147">
        <f t="shared" si="1"/>
        <v>0</v>
      </c>
    </row>
    <row r="21" spans="1:13" x14ac:dyDescent="0.2">
      <c r="A21">
        <f t="shared" si="2"/>
        <v>15</v>
      </c>
      <c r="B21">
        <v>34</v>
      </c>
      <c r="C21" t="s">
        <v>849</v>
      </c>
      <c r="D21" t="s">
        <v>1854</v>
      </c>
      <c r="E21" s="115">
        <v>2632975</v>
      </c>
      <c r="F21" s="31">
        <v>10</v>
      </c>
      <c r="G21" s="31">
        <v>2</v>
      </c>
      <c r="H21" s="147">
        <f t="shared" si="0"/>
        <v>0.2</v>
      </c>
      <c r="I21" s="31">
        <v>3</v>
      </c>
      <c r="J21" s="117">
        <v>0.3</v>
      </c>
      <c r="K21" s="31">
        <v>1</v>
      </c>
      <c r="L21" s="31">
        <v>0</v>
      </c>
      <c r="M21" s="147">
        <f t="shared" si="1"/>
        <v>0</v>
      </c>
    </row>
    <row r="22" spans="1:13" x14ac:dyDescent="0.2">
      <c r="A22">
        <f t="shared" si="2"/>
        <v>16</v>
      </c>
      <c r="B22">
        <v>36</v>
      </c>
      <c r="C22" t="s">
        <v>1926</v>
      </c>
      <c r="D22" t="s">
        <v>1535</v>
      </c>
      <c r="E22" s="115">
        <v>2585680</v>
      </c>
      <c r="F22" s="31">
        <v>7</v>
      </c>
      <c r="G22" s="31">
        <v>0</v>
      </c>
      <c r="H22" s="147">
        <f t="shared" si="0"/>
        <v>0</v>
      </c>
      <c r="I22" s="31">
        <v>5</v>
      </c>
      <c r="J22" s="117">
        <v>0.7142857142857143</v>
      </c>
      <c r="K22" s="31">
        <v>0</v>
      </c>
      <c r="L22" s="31">
        <v>0</v>
      </c>
      <c r="M22" s="147">
        <f t="shared" si="1"/>
        <v>0</v>
      </c>
    </row>
    <row r="23" spans="1:13" x14ac:dyDescent="0.2">
      <c r="A23">
        <f t="shared" si="2"/>
        <v>17</v>
      </c>
      <c r="B23">
        <v>38</v>
      </c>
      <c r="C23" t="s">
        <v>1125</v>
      </c>
      <c r="D23" t="s">
        <v>303</v>
      </c>
      <c r="E23" s="115">
        <v>2371550</v>
      </c>
      <c r="F23" s="31">
        <v>11</v>
      </c>
      <c r="G23" s="31">
        <v>2</v>
      </c>
      <c r="H23" s="147">
        <f t="shared" si="0"/>
        <v>0.18181818181818182</v>
      </c>
      <c r="I23" s="31">
        <v>6</v>
      </c>
      <c r="J23" s="117">
        <v>0.54545454545454541</v>
      </c>
      <c r="K23" s="31">
        <v>0</v>
      </c>
      <c r="L23" s="31">
        <v>0</v>
      </c>
      <c r="M23" s="147">
        <f t="shared" si="1"/>
        <v>0</v>
      </c>
    </row>
    <row r="24" spans="1:13" x14ac:dyDescent="0.2">
      <c r="A24">
        <f t="shared" si="2"/>
        <v>18</v>
      </c>
      <c r="B24">
        <v>42</v>
      </c>
      <c r="C24" t="s">
        <v>544</v>
      </c>
      <c r="D24" t="s">
        <v>1858</v>
      </c>
      <c r="E24" s="115">
        <v>2295500</v>
      </c>
      <c r="F24" s="31">
        <v>9</v>
      </c>
      <c r="G24" s="31">
        <v>0</v>
      </c>
      <c r="H24" s="147">
        <f t="shared" si="0"/>
        <v>0</v>
      </c>
      <c r="I24" s="31">
        <v>5</v>
      </c>
      <c r="J24" s="117">
        <v>0.55555555555555558</v>
      </c>
      <c r="K24" s="31">
        <v>0</v>
      </c>
      <c r="L24" s="31">
        <v>0</v>
      </c>
      <c r="M24" s="147">
        <f t="shared" si="1"/>
        <v>0</v>
      </c>
    </row>
    <row r="25" spans="1:13" x14ac:dyDescent="0.2">
      <c r="A25">
        <f t="shared" si="2"/>
        <v>19</v>
      </c>
      <c r="B25">
        <v>44</v>
      </c>
      <c r="C25" t="s">
        <v>1883</v>
      </c>
      <c r="D25" t="s">
        <v>1475</v>
      </c>
      <c r="E25" s="115">
        <v>2157500</v>
      </c>
      <c r="F25" s="31">
        <v>12</v>
      </c>
      <c r="G25" s="31">
        <v>1</v>
      </c>
      <c r="H25" s="147">
        <f t="shared" si="0"/>
        <v>8.3333333333333329E-2</v>
      </c>
      <c r="I25" s="31">
        <v>8</v>
      </c>
      <c r="J25" s="117">
        <v>0.66666666666666663</v>
      </c>
      <c r="K25" s="31">
        <v>2</v>
      </c>
      <c r="L25" s="31">
        <v>0</v>
      </c>
      <c r="M25" s="147">
        <f t="shared" si="1"/>
        <v>0</v>
      </c>
    </row>
    <row r="26" spans="1:13" x14ac:dyDescent="0.2">
      <c r="A26">
        <f t="shared" si="2"/>
        <v>20</v>
      </c>
      <c r="B26">
        <v>46</v>
      </c>
      <c r="C26" t="s">
        <v>1898</v>
      </c>
      <c r="D26" t="s">
        <v>1475</v>
      </c>
      <c r="E26" s="115">
        <v>2073400</v>
      </c>
      <c r="F26" s="31">
        <v>15</v>
      </c>
      <c r="G26" s="31">
        <v>2</v>
      </c>
      <c r="H26" s="147">
        <f t="shared" si="0"/>
        <v>0.13333333333333333</v>
      </c>
      <c r="I26" s="31">
        <v>7</v>
      </c>
      <c r="J26" s="117">
        <v>0.46666666666666667</v>
      </c>
      <c r="K26" s="31">
        <v>0</v>
      </c>
      <c r="L26" s="31">
        <v>0</v>
      </c>
      <c r="M26" s="147">
        <f t="shared" si="1"/>
        <v>0</v>
      </c>
    </row>
    <row r="27" spans="1:13" x14ac:dyDescent="0.2">
      <c r="A27">
        <f t="shared" si="2"/>
        <v>21</v>
      </c>
      <c r="B27">
        <v>48</v>
      </c>
      <c r="C27" t="s">
        <v>1559</v>
      </c>
      <c r="D27" t="s">
        <v>1036</v>
      </c>
      <c r="E27" s="115">
        <v>2068043</v>
      </c>
      <c r="F27" s="31">
        <v>7</v>
      </c>
      <c r="G27" s="31">
        <v>1</v>
      </c>
      <c r="H27" s="147">
        <f t="shared" si="0"/>
        <v>0.14285714285714285</v>
      </c>
      <c r="I27" s="31">
        <v>5</v>
      </c>
      <c r="J27" s="117">
        <v>0.7142857142857143</v>
      </c>
      <c r="K27" s="31">
        <v>1</v>
      </c>
      <c r="L27" s="31">
        <v>1</v>
      </c>
      <c r="M27" s="147">
        <f t="shared" si="1"/>
        <v>1</v>
      </c>
    </row>
    <row r="28" spans="1:13" x14ac:dyDescent="0.2">
      <c r="A28">
        <f t="shared" si="2"/>
        <v>22</v>
      </c>
      <c r="B28">
        <v>51</v>
      </c>
      <c r="C28" t="s">
        <v>1389</v>
      </c>
      <c r="D28" t="s">
        <v>1840</v>
      </c>
      <c r="E28" s="115">
        <v>1991400</v>
      </c>
      <c r="F28" s="31">
        <v>8</v>
      </c>
      <c r="G28" s="31">
        <v>2</v>
      </c>
      <c r="H28" s="147">
        <f t="shared" si="0"/>
        <v>0.25</v>
      </c>
      <c r="I28" s="31">
        <v>1</v>
      </c>
      <c r="J28" s="117">
        <v>0.125</v>
      </c>
      <c r="K28" s="31">
        <v>0</v>
      </c>
      <c r="L28" s="31">
        <v>0</v>
      </c>
      <c r="M28" s="147">
        <f t="shared" si="1"/>
        <v>0</v>
      </c>
    </row>
    <row r="29" spans="1:13" x14ac:dyDescent="0.2">
      <c r="A29">
        <f t="shared" si="2"/>
        <v>23</v>
      </c>
      <c r="B29">
        <v>53</v>
      </c>
      <c r="C29" t="s">
        <v>1848</v>
      </c>
      <c r="D29" t="s">
        <v>1036</v>
      </c>
      <c r="E29" s="115">
        <v>1977700</v>
      </c>
      <c r="F29" s="31">
        <v>12</v>
      </c>
      <c r="G29" s="31">
        <v>0</v>
      </c>
      <c r="H29" s="147">
        <f t="shared" si="0"/>
        <v>0</v>
      </c>
      <c r="I29" s="31">
        <v>8</v>
      </c>
      <c r="J29" s="117">
        <v>0.66666666666666663</v>
      </c>
      <c r="K29" s="31">
        <v>1</v>
      </c>
      <c r="L29" s="31">
        <v>0</v>
      </c>
      <c r="M29" s="147">
        <f t="shared" si="1"/>
        <v>0</v>
      </c>
    </row>
    <row r="30" spans="1:13" x14ac:dyDescent="0.2">
      <c r="A30">
        <f t="shared" si="2"/>
        <v>24</v>
      </c>
      <c r="B30">
        <v>56</v>
      </c>
      <c r="C30" t="s">
        <v>719</v>
      </c>
      <c r="D30" t="s">
        <v>1036</v>
      </c>
      <c r="E30" s="115">
        <v>1867300</v>
      </c>
      <c r="F30" s="31">
        <v>11</v>
      </c>
      <c r="G30" s="31">
        <v>0</v>
      </c>
      <c r="H30" s="147">
        <f t="shared" si="0"/>
        <v>0</v>
      </c>
      <c r="I30" s="31">
        <v>7</v>
      </c>
      <c r="J30" s="117">
        <v>0.63636363636363635</v>
      </c>
      <c r="K30" s="31">
        <v>1</v>
      </c>
      <c r="L30" s="31">
        <v>0</v>
      </c>
      <c r="M30" s="147">
        <f t="shared" si="1"/>
        <v>0</v>
      </c>
    </row>
    <row r="31" spans="1:13" x14ac:dyDescent="0.2">
      <c r="A31">
        <f t="shared" si="2"/>
        <v>25</v>
      </c>
      <c r="B31">
        <v>58</v>
      </c>
      <c r="C31" t="s">
        <v>1892</v>
      </c>
      <c r="D31" t="s">
        <v>5</v>
      </c>
      <c r="E31" s="115">
        <v>1815400</v>
      </c>
      <c r="F31" s="31">
        <v>6</v>
      </c>
      <c r="G31" s="31">
        <v>0</v>
      </c>
      <c r="H31" s="147">
        <f t="shared" si="0"/>
        <v>0</v>
      </c>
      <c r="I31" s="31">
        <v>5</v>
      </c>
      <c r="J31" s="117">
        <v>0.83333333333333337</v>
      </c>
      <c r="K31" s="31">
        <v>0</v>
      </c>
      <c r="L31" s="31">
        <v>0</v>
      </c>
      <c r="M31" s="147">
        <f t="shared" si="1"/>
        <v>0</v>
      </c>
    </row>
    <row r="32" spans="1:13" x14ac:dyDescent="0.2">
      <c r="A32">
        <f t="shared" si="2"/>
        <v>26</v>
      </c>
      <c r="B32">
        <v>63</v>
      </c>
      <c r="C32" t="s">
        <v>398</v>
      </c>
      <c r="D32" t="s">
        <v>1258</v>
      </c>
      <c r="E32" s="115">
        <v>1716500</v>
      </c>
      <c r="F32" s="31">
        <v>9</v>
      </c>
      <c r="G32" s="31">
        <v>2</v>
      </c>
      <c r="H32" s="147">
        <f t="shared" si="0"/>
        <v>0.22222222222222221</v>
      </c>
      <c r="I32" s="31">
        <v>4</v>
      </c>
      <c r="J32" s="117">
        <v>0.44444444444444442</v>
      </c>
      <c r="K32" s="31">
        <v>1</v>
      </c>
      <c r="L32" s="31">
        <v>0</v>
      </c>
      <c r="M32" s="147">
        <f t="shared" si="1"/>
        <v>0</v>
      </c>
    </row>
    <row r="33" spans="1:13" x14ac:dyDescent="0.2">
      <c r="A33">
        <f t="shared" si="2"/>
        <v>27</v>
      </c>
      <c r="B33">
        <v>65</v>
      </c>
      <c r="C33" t="s">
        <v>2065</v>
      </c>
      <c r="D33" t="s">
        <v>5</v>
      </c>
      <c r="E33" s="115">
        <v>1669800</v>
      </c>
      <c r="F33" s="31">
        <v>9</v>
      </c>
      <c r="G33" s="31">
        <v>2</v>
      </c>
      <c r="H33" s="147">
        <f t="shared" si="0"/>
        <v>0.22222222222222221</v>
      </c>
      <c r="I33" s="31">
        <v>5</v>
      </c>
      <c r="J33" s="117">
        <v>0.55555555555555558</v>
      </c>
      <c r="K33" s="31">
        <v>0</v>
      </c>
      <c r="L33" s="31">
        <v>0</v>
      </c>
      <c r="M33" s="147">
        <f t="shared" si="1"/>
        <v>0</v>
      </c>
    </row>
    <row r="34" spans="1:13" x14ac:dyDescent="0.2">
      <c r="A34">
        <f t="shared" si="2"/>
        <v>28</v>
      </c>
      <c r="B34">
        <v>66</v>
      </c>
      <c r="C34" t="s">
        <v>2131</v>
      </c>
      <c r="D34" t="s">
        <v>839</v>
      </c>
      <c r="E34" s="115">
        <v>1651500</v>
      </c>
      <c r="F34" s="31">
        <v>8</v>
      </c>
      <c r="G34" s="31">
        <v>1</v>
      </c>
      <c r="H34" s="147">
        <f t="shared" si="0"/>
        <v>0.125</v>
      </c>
      <c r="I34" s="31">
        <v>5</v>
      </c>
      <c r="J34" s="117">
        <v>0.625</v>
      </c>
      <c r="K34" s="31">
        <v>0</v>
      </c>
      <c r="L34" s="31">
        <v>0</v>
      </c>
      <c r="M34" s="147">
        <f t="shared" si="1"/>
        <v>0</v>
      </c>
    </row>
    <row r="35" spans="1:13" x14ac:dyDescent="0.2">
      <c r="A35">
        <f t="shared" si="2"/>
        <v>29</v>
      </c>
      <c r="B35">
        <v>72</v>
      </c>
      <c r="C35" t="s">
        <v>306</v>
      </c>
      <c r="D35" t="s">
        <v>2085</v>
      </c>
      <c r="E35" s="115">
        <v>1525750</v>
      </c>
      <c r="F35" s="31">
        <v>7</v>
      </c>
      <c r="G35" s="31">
        <v>1</v>
      </c>
      <c r="H35" s="147">
        <f t="shared" si="0"/>
        <v>0.14285714285714285</v>
      </c>
      <c r="I35" s="31">
        <v>7</v>
      </c>
      <c r="J35" s="117">
        <v>1</v>
      </c>
      <c r="K35" s="31">
        <v>0</v>
      </c>
      <c r="L35" s="31">
        <v>0</v>
      </c>
      <c r="M35" s="147">
        <f t="shared" si="1"/>
        <v>0</v>
      </c>
    </row>
    <row r="36" spans="1:13" x14ac:dyDescent="0.2">
      <c r="A36">
        <f t="shared" si="2"/>
        <v>30</v>
      </c>
      <c r="B36">
        <v>73</v>
      </c>
      <c r="C36" t="s">
        <v>154</v>
      </c>
      <c r="D36" t="s">
        <v>1099</v>
      </c>
      <c r="E36" s="115">
        <v>1523800</v>
      </c>
      <c r="F36" s="31">
        <v>13</v>
      </c>
      <c r="G36" s="31">
        <v>1</v>
      </c>
      <c r="H36" s="147">
        <f t="shared" si="0"/>
        <v>7.6923076923076927E-2</v>
      </c>
      <c r="I36" s="31">
        <v>6</v>
      </c>
      <c r="J36" s="117">
        <v>0.46153846153846156</v>
      </c>
      <c r="K36" s="31">
        <v>2</v>
      </c>
      <c r="L36" s="31">
        <v>0</v>
      </c>
      <c r="M36" s="147">
        <f t="shared" si="1"/>
        <v>0</v>
      </c>
    </row>
    <row r="37" spans="1:13" x14ac:dyDescent="0.2">
      <c r="A37">
        <f t="shared" si="2"/>
        <v>31</v>
      </c>
      <c r="B37">
        <v>77</v>
      </c>
      <c r="C37" t="s">
        <v>1307</v>
      </c>
      <c r="D37" t="s">
        <v>1099</v>
      </c>
      <c r="E37" s="115">
        <v>1499400</v>
      </c>
      <c r="F37" s="31">
        <v>9</v>
      </c>
      <c r="G37" s="31">
        <v>2</v>
      </c>
      <c r="H37" s="147">
        <f t="shared" si="0"/>
        <v>0.22222222222222221</v>
      </c>
      <c r="I37" s="31">
        <v>4</v>
      </c>
      <c r="J37" s="117">
        <v>0.44444444444444442</v>
      </c>
      <c r="K37" s="31">
        <v>1</v>
      </c>
      <c r="L37" s="31">
        <v>0</v>
      </c>
      <c r="M37" s="147">
        <f t="shared" si="1"/>
        <v>0</v>
      </c>
    </row>
    <row r="38" spans="1:13" x14ac:dyDescent="0.2">
      <c r="A38">
        <f t="shared" si="2"/>
        <v>32</v>
      </c>
      <c r="B38">
        <v>79</v>
      </c>
      <c r="C38" t="s">
        <v>15</v>
      </c>
      <c r="D38" t="s">
        <v>118</v>
      </c>
      <c r="E38" s="115">
        <v>1466300</v>
      </c>
      <c r="F38" s="31">
        <v>10</v>
      </c>
      <c r="G38" s="31">
        <v>1</v>
      </c>
      <c r="H38" s="147">
        <f t="shared" ref="H38:H69" si="3">+G38/F38</f>
        <v>0.1</v>
      </c>
      <c r="I38" s="31">
        <v>4</v>
      </c>
      <c r="J38" s="117">
        <v>0.4</v>
      </c>
      <c r="K38" s="31">
        <v>2</v>
      </c>
      <c r="L38" s="31">
        <v>0</v>
      </c>
      <c r="M38" s="147">
        <f t="shared" si="1"/>
        <v>0</v>
      </c>
    </row>
    <row r="39" spans="1:13" x14ac:dyDescent="0.2">
      <c r="A39">
        <f t="shared" si="2"/>
        <v>33</v>
      </c>
      <c r="B39">
        <v>80</v>
      </c>
      <c r="C39" t="s">
        <v>826</v>
      </c>
      <c r="D39" t="s">
        <v>1258</v>
      </c>
      <c r="E39" s="115">
        <v>1447750</v>
      </c>
      <c r="F39" s="31">
        <v>10</v>
      </c>
      <c r="G39" s="31">
        <v>2</v>
      </c>
      <c r="H39" s="147">
        <f t="shared" si="3"/>
        <v>0.2</v>
      </c>
      <c r="I39" s="31">
        <v>5</v>
      </c>
      <c r="J39" s="117">
        <v>0.5</v>
      </c>
      <c r="K39" s="31">
        <v>0</v>
      </c>
      <c r="L39" s="31">
        <v>0</v>
      </c>
      <c r="M39" s="147">
        <f t="shared" ref="M39:M70" si="4">IF(K39=0,0,L39/K39)</f>
        <v>0</v>
      </c>
    </row>
    <row r="40" spans="1:13" x14ac:dyDescent="0.2">
      <c r="A40">
        <f t="shared" si="2"/>
        <v>34</v>
      </c>
      <c r="B40">
        <v>82</v>
      </c>
      <c r="C40" t="s">
        <v>267</v>
      </c>
      <c r="D40" t="s">
        <v>1858</v>
      </c>
      <c r="E40" s="115">
        <v>1427499</v>
      </c>
      <c r="F40" s="31">
        <v>5</v>
      </c>
      <c r="G40" s="31">
        <v>1</v>
      </c>
      <c r="H40" s="147">
        <f t="shared" si="3"/>
        <v>0.2</v>
      </c>
      <c r="I40" s="31">
        <v>3</v>
      </c>
      <c r="J40" s="117">
        <v>0.6</v>
      </c>
      <c r="K40" s="31">
        <v>1</v>
      </c>
      <c r="L40" s="31">
        <v>0</v>
      </c>
      <c r="M40" s="147">
        <f t="shared" si="4"/>
        <v>0</v>
      </c>
    </row>
    <row r="41" spans="1:13" x14ac:dyDescent="0.2">
      <c r="A41">
        <f t="shared" si="2"/>
        <v>35</v>
      </c>
      <c r="B41">
        <v>84</v>
      </c>
      <c r="C41" t="s">
        <v>2014</v>
      </c>
      <c r="D41" t="s">
        <v>1180</v>
      </c>
      <c r="E41" s="115">
        <v>1418900</v>
      </c>
      <c r="F41" s="31">
        <v>9</v>
      </c>
      <c r="G41" s="31">
        <v>0</v>
      </c>
      <c r="H41" s="147">
        <f t="shared" si="3"/>
        <v>0</v>
      </c>
      <c r="I41" s="31">
        <v>6</v>
      </c>
      <c r="J41" s="117">
        <v>0.66666666666666663</v>
      </c>
      <c r="K41" s="31">
        <v>0</v>
      </c>
      <c r="L41" s="31">
        <v>0</v>
      </c>
      <c r="M41" s="147">
        <f t="shared" si="4"/>
        <v>0</v>
      </c>
    </row>
    <row r="42" spans="1:13" x14ac:dyDescent="0.2">
      <c r="A42">
        <f t="shared" si="2"/>
        <v>36</v>
      </c>
      <c r="B42">
        <v>85</v>
      </c>
      <c r="C42" t="s">
        <v>1544</v>
      </c>
      <c r="D42" t="s">
        <v>1734</v>
      </c>
      <c r="E42" s="115">
        <v>1415500</v>
      </c>
      <c r="F42" s="31">
        <v>7</v>
      </c>
      <c r="G42" s="31">
        <v>1</v>
      </c>
      <c r="H42" s="147">
        <f t="shared" si="3"/>
        <v>0.14285714285714285</v>
      </c>
      <c r="I42" s="31">
        <v>4</v>
      </c>
      <c r="J42" s="117">
        <v>0.5714285714285714</v>
      </c>
      <c r="K42" s="31">
        <v>0</v>
      </c>
      <c r="L42" s="31">
        <v>0</v>
      </c>
      <c r="M42" s="147">
        <f t="shared" si="4"/>
        <v>0</v>
      </c>
    </row>
    <row r="43" spans="1:13" x14ac:dyDescent="0.2">
      <c r="A43">
        <f t="shared" si="2"/>
        <v>37</v>
      </c>
      <c r="B43">
        <v>87</v>
      </c>
      <c r="C43" t="s">
        <v>1229</v>
      </c>
      <c r="D43" t="s">
        <v>1099</v>
      </c>
      <c r="E43" s="115">
        <v>1374300</v>
      </c>
      <c r="F43" s="31">
        <v>7</v>
      </c>
      <c r="G43" s="31">
        <v>1</v>
      </c>
      <c r="H43" s="147">
        <f t="shared" si="3"/>
        <v>0.14285714285714285</v>
      </c>
      <c r="I43" s="31">
        <v>1</v>
      </c>
      <c r="J43" s="117">
        <v>0.14285714285714285</v>
      </c>
      <c r="K43" s="31">
        <v>0</v>
      </c>
      <c r="L43" s="31">
        <v>0</v>
      </c>
      <c r="M43" s="147">
        <f t="shared" si="4"/>
        <v>0</v>
      </c>
    </row>
    <row r="44" spans="1:13" x14ac:dyDescent="0.2">
      <c r="A44">
        <f t="shared" si="2"/>
        <v>38</v>
      </c>
      <c r="B44">
        <v>89</v>
      </c>
      <c r="C44" t="s">
        <v>1210</v>
      </c>
      <c r="D44" t="s">
        <v>991</v>
      </c>
      <c r="E44" s="115">
        <v>1354603</v>
      </c>
      <c r="F44" s="31">
        <v>13</v>
      </c>
      <c r="G44" s="31">
        <v>3</v>
      </c>
      <c r="H44" s="147">
        <f t="shared" si="3"/>
        <v>0.23076923076923078</v>
      </c>
      <c r="I44" s="31">
        <v>1</v>
      </c>
      <c r="J44" s="117">
        <v>7.6923076923076927E-2</v>
      </c>
      <c r="K44" s="31">
        <v>0</v>
      </c>
      <c r="L44" s="31">
        <v>0</v>
      </c>
      <c r="M44" s="147">
        <f t="shared" si="4"/>
        <v>0</v>
      </c>
    </row>
    <row r="45" spans="1:13" x14ac:dyDescent="0.2">
      <c r="A45">
        <f t="shared" si="2"/>
        <v>39</v>
      </c>
      <c r="B45">
        <v>93</v>
      </c>
      <c r="C45" t="s">
        <v>1633</v>
      </c>
      <c r="D45" t="s">
        <v>1036</v>
      </c>
      <c r="E45" s="115">
        <v>1330500</v>
      </c>
      <c r="F45" s="31">
        <v>7</v>
      </c>
      <c r="G45" s="31">
        <v>1</v>
      </c>
      <c r="H45" s="147">
        <f t="shared" si="3"/>
        <v>0.14285714285714285</v>
      </c>
      <c r="I45" s="31">
        <v>7</v>
      </c>
      <c r="J45" s="117">
        <v>1</v>
      </c>
      <c r="K45" s="31">
        <v>0</v>
      </c>
      <c r="L45" s="31">
        <v>0</v>
      </c>
      <c r="M45" s="147">
        <f t="shared" si="4"/>
        <v>0</v>
      </c>
    </row>
    <row r="46" spans="1:13" x14ac:dyDescent="0.2">
      <c r="A46">
        <f t="shared" si="2"/>
        <v>40</v>
      </c>
      <c r="B46">
        <v>94</v>
      </c>
      <c r="C46" t="s">
        <v>2247</v>
      </c>
      <c r="D46" t="s">
        <v>1843</v>
      </c>
      <c r="E46" s="115">
        <v>1327000</v>
      </c>
      <c r="F46" s="31">
        <v>7</v>
      </c>
      <c r="G46" s="31">
        <v>1</v>
      </c>
      <c r="H46" s="147">
        <f t="shared" si="3"/>
        <v>0.14285714285714285</v>
      </c>
      <c r="I46" s="31">
        <v>2</v>
      </c>
      <c r="J46" s="117">
        <v>0.2857142857142857</v>
      </c>
      <c r="K46" s="31">
        <v>0</v>
      </c>
      <c r="L46" s="31">
        <v>0</v>
      </c>
      <c r="M46" s="147">
        <f t="shared" si="4"/>
        <v>0</v>
      </c>
    </row>
    <row r="47" spans="1:13" x14ac:dyDescent="0.2">
      <c r="A47">
        <f t="shared" si="2"/>
        <v>41</v>
      </c>
      <c r="B47">
        <v>95</v>
      </c>
      <c r="C47" t="s">
        <v>2059</v>
      </c>
      <c r="D47" t="s">
        <v>1889</v>
      </c>
      <c r="E47" s="115">
        <v>1318799</v>
      </c>
      <c r="F47" s="31">
        <v>6</v>
      </c>
      <c r="G47" s="31">
        <v>1</v>
      </c>
      <c r="H47" s="147">
        <f t="shared" si="3"/>
        <v>0.16666666666666666</v>
      </c>
      <c r="I47" s="31">
        <v>3</v>
      </c>
      <c r="J47" s="117">
        <v>0.5</v>
      </c>
      <c r="K47" s="31">
        <v>0</v>
      </c>
      <c r="L47" s="31">
        <v>0</v>
      </c>
      <c r="M47" s="147">
        <f t="shared" si="4"/>
        <v>0</v>
      </c>
    </row>
    <row r="48" spans="1:13" x14ac:dyDescent="0.2">
      <c r="A48">
        <f t="shared" si="2"/>
        <v>42</v>
      </c>
      <c r="B48">
        <v>96</v>
      </c>
      <c r="C48" t="s">
        <v>1835</v>
      </c>
      <c r="D48" t="s">
        <v>1858</v>
      </c>
      <c r="E48" s="115">
        <v>1294400</v>
      </c>
      <c r="F48" s="31">
        <v>6</v>
      </c>
      <c r="G48" s="31">
        <v>0</v>
      </c>
      <c r="H48" s="147">
        <f t="shared" si="3"/>
        <v>0</v>
      </c>
      <c r="I48" s="31">
        <v>3</v>
      </c>
      <c r="J48" s="117">
        <v>0.5</v>
      </c>
      <c r="K48" s="31">
        <v>0</v>
      </c>
      <c r="L48" s="31">
        <v>0</v>
      </c>
      <c r="M48" s="147">
        <f t="shared" si="4"/>
        <v>0</v>
      </c>
    </row>
    <row r="49" spans="1:13" x14ac:dyDescent="0.2">
      <c r="A49">
        <f t="shared" si="2"/>
        <v>43</v>
      </c>
      <c r="B49">
        <v>99</v>
      </c>
      <c r="C49" t="s">
        <v>955</v>
      </c>
      <c r="D49" t="s">
        <v>1036</v>
      </c>
      <c r="E49" s="115">
        <v>1257500</v>
      </c>
      <c r="F49" s="31">
        <v>7</v>
      </c>
      <c r="G49" s="31">
        <v>1</v>
      </c>
      <c r="H49" s="147">
        <f t="shared" si="3"/>
        <v>0.14285714285714285</v>
      </c>
      <c r="I49" s="31">
        <v>4</v>
      </c>
      <c r="J49" s="117">
        <v>0.5714285714285714</v>
      </c>
      <c r="K49" s="31">
        <v>0</v>
      </c>
      <c r="L49" s="31">
        <v>0</v>
      </c>
      <c r="M49" s="147">
        <f t="shared" si="4"/>
        <v>0</v>
      </c>
    </row>
    <row r="50" spans="1:13" x14ac:dyDescent="0.2">
      <c r="A50">
        <f t="shared" si="2"/>
        <v>44</v>
      </c>
      <c r="B50">
        <v>100</v>
      </c>
      <c r="C50" t="s">
        <v>357</v>
      </c>
      <c r="D50" t="s">
        <v>1099</v>
      </c>
      <c r="E50" s="115">
        <v>1250900</v>
      </c>
      <c r="F50" s="31">
        <v>12</v>
      </c>
      <c r="G50" s="31">
        <v>2</v>
      </c>
      <c r="H50" s="147">
        <f t="shared" si="3"/>
        <v>0.16666666666666666</v>
      </c>
      <c r="I50" s="31">
        <v>5</v>
      </c>
      <c r="J50" s="117">
        <v>0.41666666666666669</v>
      </c>
      <c r="K50" s="31">
        <v>1</v>
      </c>
      <c r="L50" s="31">
        <v>0</v>
      </c>
      <c r="M50" s="147">
        <f t="shared" si="4"/>
        <v>0</v>
      </c>
    </row>
    <row r="51" spans="1:13" x14ac:dyDescent="0.2">
      <c r="A51">
        <f t="shared" si="2"/>
        <v>45</v>
      </c>
      <c r="B51">
        <v>102</v>
      </c>
      <c r="C51" t="s">
        <v>212</v>
      </c>
      <c r="D51" t="s">
        <v>1475</v>
      </c>
      <c r="E51" s="115">
        <v>1205800</v>
      </c>
      <c r="F51" s="31">
        <v>6</v>
      </c>
      <c r="G51" s="31">
        <v>1</v>
      </c>
      <c r="H51" s="147">
        <f t="shared" si="3"/>
        <v>0.16666666666666666</v>
      </c>
      <c r="I51" s="31">
        <v>4</v>
      </c>
      <c r="J51" s="117">
        <v>0.66666666666666663</v>
      </c>
      <c r="K51" s="31">
        <v>0</v>
      </c>
      <c r="L51" s="31">
        <v>0</v>
      </c>
      <c r="M51" s="147">
        <f t="shared" si="4"/>
        <v>0</v>
      </c>
    </row>
    <row r="52" spans="1:13" x14ac:dyDescent="0.2">
      <c r="A52">
        <f t="shared" si="2"/>
        <v>46</v>
      </c>
      <c r="B52">
        <v>103</v>
      </c>
      <c r="C52" t="s">
        <v>1950</v>
      </c>
      <c r="D52" t="s">
        <v>5</v>
      </c>
      <c r="E52" s="115">
        <v>1191800</v>
      </c>
      <c r="F52" s="31">
        <v>7</v>
      </c>
      <c r="G52" s="31">
        <v>1</v>
      </c>
      <c r="H52" s="147">
        <f t="shared" si="3"/>
        <v>0.14285714285714285</v>
      </c>
      <c r="I52" s="31">
        <v>6</v>
      </c>
      <c r="J52" s="117">
        <v>0.8571428571428571</v>
      </c>
      <c r="K52" s="31">
        <v>0</v>
      </c>
      <c r="L52" s="31">
        <v>0</v>
      </c>
      <c r="M52" s="147">
        <f t="shared" si="4"/>
        <v>0</v>
      </c>
    </row>
    <row r="53" spans="1:13" x14ac:dyDescent="0.2">
      <c r="A53">
        <f t="shared" si="2"/>
        <v>47</v>
      </c>
      <c r="B53">
        <v>104</v>
      </c>
      <c r="C53" t="s">
        <v>1255</v>
      </c>
      <c r="D53" t="s">
        <v>1475</v>
      </c>
      <c r="E53" s="115">
        <v>1176300</v>
      </c>
      <c r="F53" s="31">
        <v>6</v>
      </c>
      <c r="G53" s="31">
        <v>0</v>
      </c>
      <c r="H53" s="147">
        <f t="shared" si="3"/>
        <v>0</v>
      </c>
      <c r="I53" s="31">
        <v>5</v>
      </c>
      <c r="J53" s="117">
        <v>0.83333333333333337</v>
      </c>
      <c r="K53" s="31">
        <v>0</v>
      </c>
      <c r="L53" s="31">
        <v>0</v>
      </c>
      <c r="M53" s="147">
        <f t="shared" si="4"/>
        <v>0</v>
      </c>
    </row>
    <row r="54" spans="1:13" x14ac:dyDescent="0.2">
      <c r="A54">
        <f t="shared" si="2"/>
        <v>48</v>
      </c>
      <c r="B54">
        <v>105</v>
      </c>
      <c r="C54" t="s">
        <v>691</v>
      </c>
      <c r="D54" t="s">
        <v>982</v>
      </c>
      <c r="E54" s="115">
        <v>1174210</v>
      </c>
      <c r="F54" s="31">
        <v>7</v>
      </c>
      <c r="G54" s="31">
        <v>0</v>
      </c>
      <c r="H54" s="147">
        <f t="shared" si="3"/>
        <v>0</v>
      </c>
      <c r="I54" s="31">
        <v>6</v>
      </c>
      <c r="J54" s="117">
        <v>0.8571428571428571</v>
      </c>
      <c r="K54" s="31">
        <v>4</v>
      </c>
      <c r="L54" s="31">
        <v>0</v>
      </c>
      <c r="M54" s="147">
        <f t="shared" si="4"/>
        <v>0</v>
      </c>
    </row>
    <row r="55" spans="1:13" x14ac:dyDescent="0.2">
      <c r="A55">
        <f t="shared" si="2"/>
        <v>49</v>
      </c>
      <c r="B55">
        <v>106</v>
      </c>
      <c r="C55" t="s">
        <v>1884</v>
      </c>
      <c r="D55" t="s">
        <v>1842</v>
      </c>
      <c r="E55" s="115">
        <v>1168607</v>
      </c>
      <c r="F55" s="31">
        <v>12</v>
      </c>
      <c r="G55" s="31">
        <v>3</v>
      </c>
      <c r="H55" s="147">
        <f t="shared" si="3"/>
        <v>0.25</v>
      </c>
      <c r="I55" s="31">
        <v>11</v>
      </c>
      <c r="J55" s="117">
        <v>0.91666666666666663</v>
      </c>
      <c r="K55" s="31">
        <v>0</v>
      </c>
      <c r="L55" s="31">
        <v>0</v>
      </c>
      <c r="M55" s="147">
        <f t="shared" si="4"/>
        <v>0</v>
      </c>
    </row>
    <row r="56" spans="1:13" x14ac:dyDescent="0.2">
      <c r="A56">
        <f t="shared" si="2"/>
        <v>50</v>
      </c>
      <c r="B56">
        <v>112</v>
      </c>
      <c r="C56" t="s">
        <v>1390</v>
      </c>
      <c r="D56" t="s">
        <v>1099</v>
      </c>
      <c r="E56" s="115">
        <v>1129550</v>
      </c>
      <c r="F56" s="31">
        <v>9</v>
      </c>
      <c r="G56" s="31">
        <v>1</v>
      </c>
      <c r="H56" s="147">
        <f t="shared" si="3"/>
        <v>0.1111111111111111</v>
      </c>
      <c r="I56" s="31">
        <v>4</v>
      </c>
      <c r="J56" s="117">
        <v>0.44444444444444442</v>
      </c>
      <c r="K56" s="31">
        <v>0</v>
      </c>
      <c r="L56" s="31">
        <v>0</v>
      </c>
      <c r="M56" s="147">
        <f t="shared" si="4"/>
        <v>0</v>
      </c>
    </row>
    <row r="57" spans="1:13" x14ac:dyDescent="0.2">
      <c r="A57">
        <f t="shared" si="2"/>
        <v>51</v>
      </c>
      <c r="B57">
        <v>120</v>
      </c>
      <c r="C57" t="s">
        <v>1301</v>
      </c>
      <c r="D57" t="s">
        <v>411</v>
      </c>
      <c r="E57" s="115">
        <v>1105300</v>
      </c>
      <c r="F57" s="31">
        <v>6</v>
      </c>
      <c r="G57" s="31">
        <v>0</v>
      </c>
      <c r="H57" s="147">
        <f t="shared" si="3"/>
        <v>0</v>
      </c>
      <c r="I57" s="31">
        <v>1</v>
      </c>
      <c r="J57" s="117">
        <v>0.16666666666666666</v>
      </c>
      <c r="K57" s="31">
        <v>1</v>
      </c>
      <c r="L57" s="31">
        <v>0</v>
      </c>
      <c r="M57" s="147">
        <f t="shared" si="4"/>
        <v>0</v>
      </c>
    </row>
    <row r="58" spans="1:13" x14ac:dyDescent="0.2">
      <c r="A58">
        <f t="shared" si="2"/>
        <v>52</v>
      </c>
      <c r="B58">
        <v>124</v>
      </c>
      <c r="C58" t="s">
        <v>243</v>
      </c>
      <c r="D58" t="s">
        <v>1036</v>
      </c>
      <c r="E58" s="115">
        <v>1052500</v>
      </c>
      <c r="F58" s="31">
        <v>7</v>
      </c>
      <c r="G58" s="31">
        <v>0</v>
      </c>
      <c r="H58" s="147">
        <f t="shared" si="3"/>
        <v>0</v>
      </c>
      <c r="I58" s="31">
        <v>2</v>
      </c>
      <c r="J58" s="117">
        <v>0.2857142857142857</v>
      </c>
      <c r="K58" s="31">
        <v>0</v>
      </c>
      <c r="L58" s="31">
        <v>0</v>
      </c>
      <c r="M58" s="147">
        <f t="shared" si="4"/>
        <v>0</v>
      </c>
    </row>
    <row r="59" spans="1:13" x14ac:dyDescent="0.2">
      <c r="A59">
        <f t="shared" si="2"/>
        <v>53</v>
      </c>
      <c r="B59">
        <v>125</v>
      </c>
      <c r="C59" t="s">
        <v>989</v>
      </c>
      <c r="D59" t="s">
        <v>1840</v>
      </c>
      <c r="E59" s="115">
        <v>1049000</v>
      </c>
      <c r="F59" s="31">
        <v>5</v>
      </c>
      <c r="G59" s="31">
        <v>1</v>
      </c>
      <c r="H59" s="147">
        <f t="shared" si="3"/>
        <v>0.2</v>
      </c>
      <c r="I59" s="31">
        <v>3</v>
      </c>
      <c r="J59" s="117">
        <v>0.6</v>
      </c>
      <c r="K59" s="31">
        <v>0</v>
      </c>
      <c r="L59" s="31">
        <v>0</v>
      </c>
      <c r="M59" s="147">
        <f t="shared" si="4"/>
        <v>0</v>
      </c>
    </row>
    <row r="60" spans="1:13" x14ac:dyDescent="0.2">
      <c r="A60">
        <f t="shared" si="2"/>
        <v>54</v>
      </c>
      <c r="B60">
        <v>126</v>
      </c>
      <c r="C60" t="s">
        <v>563</v>
      </c>
      <c r="D60" t="s">
        <v>1840</v>
      </c>
      <c r="E60" s="115">
        <v>1045400</v>
      </c>
      <c r="F60" s="31">
        <v>5</v>
      </c>
      <c r="G60" s="31">
        <v>1</v>
      </c>
      <c r="H60" s="147">
        <f t="shared" si="3"/>
        <v>0.2</v>
      </c>
      <c r="I60" s="31">
        <v>0</v>
      </c>
      <c r="J60" s="117">
        <v>0</v>
      </c>
      <c r="K60" s="31">
        <v>0</v>
      </c>
      <c r="L60" s="31">
        <v>0</v>
      </c>
      <c r="M60" s="147">
        <f t="shared" si="4"/>
        <v>0</v>
      </c>
    </row>
    <row r="61" spans="1:13" x14ac:dyDescent="0.2">
      <c r="A61">
        <f t="shared" si="2"/>
        <v>55</v>
      </c>
      <c r="B61">
        <v>127</v>
      </c>
      <c r="C61" t="s">
        <v>714</v>
      </c>
      <c r="D61" t="s">
        <v>1099</v>
      </c>
      <c r="E61" s="115">
        <v>1038515</v>
      </c>
      <c r="F61" s="31">
        <v>6</v>
      </c>
      <c r="G61" s="31">
        <v>1</v>
      </c>
      <c r="H61" s="147">
        <f t="shared" si="3"/>
        <v>0.16666666666666666</v>
      </c>
      <c r="I61" s="31">
        <v>4</v>
      </c>
      <c r="J61" s="117">
        <v>0.66666666666666663</v>
      </c>
      <c r="K61" s="31">
        <v>0</v>
      </c>
      <c r="L61" s="31">
        <v>0</v>
      </c>
      <c r="M61" s="147">
        <f t="shared" si="4"/>
        <v>0</v>
      </c>
    </row>
    <row r="62" spans="1:13" x14ac:dyDescent="0.2">
      <c r="A62">
        <f t="shared" si="2"/>
        <v>56</v>
      </c>
      <c r="B62">
        <v>134</v>
      </c>
      <c r="C62" t="s">
        <v>1879</v>
      </c>
      <c r="D62" t="s">
        <v>1258</v>
      </c>
      <c r="E62" s="115">
        <v>985400</v>
      </c>
      <c r="F62" s="31">
        <v>6</v>
      </c>
      <c r="G62" s="31">
        <v>1</v>
      </c>
      <c r="H62" s="147">
        <f t="shared" si="3"/>
        <v>0.16666666666666666</v>
      </c>
      <c r="I62" s="31">
        <v>2</v>
      </c>
      <c r="J62" s="117">
        <v>0.33333333333333331</v>
      </c>
      <c r="K62" s="31">
        <v>0</v>
      </c>
      <c r="L62" s="31">
        <v>0</v>
      </c>
      <c r="M62" s="147">
        <f t="shared" si="4"/>
        <v>0</v>
      </c>
    </row>
    <row r="63" spans="1:13" x14ac:dyDescent="0.2">
      <c r="A63">
        <f t="shared" si="2"/>
        <v>57</v>
      </c>
      <c r="B63">
        <v>138</v>
      </c>
      <c r="C63" t="s">
        <v>1924</v>
      </c>
      <c r="D63" t="s">
        <v>1843</v>
      </c>
      <c r="E63" s="115">
        <v>968500</v>
      </c>
      <c r="F63" s="31">
        <v>9</v>
      </c>
      <c r="G63" s="31">
        <v>1</v>
      </c>
      <c r="H63" s="147">
        <f t="shared" si="3"/>
        <v>0.1111111111111111</v>
      </c>
      <c r="I63" s="31">
        <v>7</v>
      </c>
      <c r="J63" s="117">
        <v>0.77777777777777779</v>
      </c>
      <c r="K63" s="31">
        <v>0</v>
      </c>
      <c r="L63" s="31">
        <v>0</v>
      </c>
      <c r="M63" s="147">
        <f t="shared" si="4"/>
        <v>0</v>
      </c>
    </row>
    <row r="64" spans="1:13" x14ac:dyDescent="0.2">
      <c r="A64">
        <f t="shared" si="2"/>
        <v>58</v>
      </c>
      <c r="B64">
        <v>139</v>
      </c>
      <c r="C64" t="s">
        <v>851</v>
      </c>
      <c r="D64" t="s">
        <v>993</v>
      </c>
      <c r="E64" s="115">
        <v>968050</v>
      </c>
      <c r="F64" s="31">
        <v>5</v>
      </c>
      <c r="G64" s="31">
        <v>1</v>
      </c>
      <c r="H64" s="147">
        <f t="shared" si="3"/>
        <v>0.2</v>
      </c>
      <c r="I64" s="31">
        <v>1</v>
      </c>
      <c r="J64" s="117">
        <v>0.2</v>
      </c>
      <c r="K64" s="31">
        <v>1</v>
      </c>
      <c r="L64" s="31">
        <v>0</v>
      </c>
      <c r="M64" s="147">
        <f t="shared" si="4"/>
        <v>0</v>
      </c>
    </row>
    <row r="65" spans="1:13" x14ac:dyDescent="0.2">
      <c r="A65">
        <f t="shared" si="2"/>
        <v>59</v>
      </c>
      <c r="B65">
        <v>142</v>
      </c>
      <c r="C65" t="s">
        <v>885</v>
      </c>
      <c r="D65" t="s">
        <v>1840</v>
      </c>
      <c r="E65" s="115">
        <v>940500</v>
      </c>
      <c r="F65" s="31">
        <v>9</v>
      </c>
      <c r="G65" s="31">
        <v>0</v>
      </c>
      <c r="H65" s="147">
        <f t="shared" si="3"/>
        <v>0</v>
      </c>
      <c r="I65" s="31">
        <v>5</v>
      </c>
      <c r="J65" s="117">
        <v>0.55555555555555558</v>
      </c>
      <c r="K65" s="31">
        <v>0</v>
      </c>
      <c r="L65" s="31">
        <v>0</v>
      </c>
      <c r="M65" s="147">
        <f t="shared" si="4"/>
        <v>0</v>
      </c>
    </row>
    <row r="66" spans="1:13" x14ac:dyDescent="0.2">
      <c r="A66">
        <f t="shared" si="2"/>
        <v>60</v>
      </c>
      <c r="B66">
        <v>150</v>
      </c>
      <c r="C66" t="s">
        <v>408</v>
      </c>
      <c r="D66" t="s">
        <v>197</v>
      </c>
      <c r="E66" s="115">
        <v>881900</v>
      </c>
      <c r="F66" s="31">
        <v>6</v>
      </c>
      <c r="G66" s="31">
        <v>1</v>
      </c>
      <c r="H66" s="147">
        <f t="shared" si="3"/>
        <v>0.16666666666666666</v>
      </c>
      <c r="I66" s="31">
        <v>2</v>
      </c>
      <c r="J66" s="117">
        <v>0.33333333333333331</v>
      </c>
      <c r="K66" s="31">
        <v>0</v>
      </c>
      <c r="L66" s="31">
        <v>0</v>
      </c>
      <c r="M66" s="147">
        <f t="shared" si="4"/>
        <v>0</v>
      </c>
    </row>
    <row r="67" spans="1:13" x14ac:dyDescent="0.2">
      <c r="A67">
        <f t="shared" si="2"/>
        <v>61</v>
      </c>
      <c r="B67">
        <v>159</v>
      </c>
      <c r="C67" t="s">
        <v>1966</v>
      </c>
      <c r="D67" t="s">
        <v>1854</v>
      </c>
      <c r="E67" s="115">
        <v>843500</v>
      </c>
      <c r="F67" s="31">
        <v>6</v>
      </c>
      <c r="G67" s="31">
        <v>0</v>
      </c>
      <c r="H67" s="147">
        <f t="shared" si="3"/>
        <v>0</v>
      </c>
      <c r="I67" s="31">
        <v>6</v>
      </c>
      <c r="J67" s="117">
        <v>1</v>
      </c>
      <c r="K67" s="31">
        <v>0</v>
      </c>
      <c r="L67" s="31">
        <v>0</v>
      </c>
      <c r="M67" s="147">
        <f t="shared" si="4"/>
        <v>0</v>
      </c>
    </row>
    <row r="68" spans="1:13" x14ac:dyDescent="0.2">
      <c r="A68">
        <f t="shared" si="2"/>
        <v>62</v>
      </c>
      <c r="B68">
        <v>165</v>
      </c>
      <c r="C68" t="s">
        <v>1826</v>
      </c>
      <c r="D68" t="s">
        <v>1734</v>
      </c>
      <c r="E68" s="115">
        <v>819000</v>
      </c>
      <c r="F68" s="31">
        <v>5</v>
      </c>
      <c r="G68" s="31">
        <v>1</v>
      </c>
      <c r="H68" s="147">
        <f t="shared" si="3"/>
        <v>0.2</v>
      </c>
      <c r="I68" s="31">
        <v>1</v>
      </c>
      <c r="J68" s="117">
        <v>0.2</v>
      </c>
      <c r="K68" s="31">
        <v>0</v>
      </c>
      <c r="L68" s="31">
        <v>0</v>
      </c>
      <c r="M68" s="147">
        <f t="shared" si="4"/>
        <v>0</v>
      </c>
    </row>
    <row r="69" spans="1:13" x14ac:dyDescent="0.2">
      <c r="A69">
        <f t="shared" si="2"/>
        <v>63</v>
      </c>
      <c r="B69">
        <v>168</v>
      </c>
      <c r="C69" t="s">
        <v>244</v>
      </c>
      <c r="D69" t="s">
        <v>1907</v>
      </c>
      <c r="E69" s="115">
        <v>798798</v>
      </c>
      <c r="F69" s="31">
        <v>6</v>
      </c>
      <c r="G69" s="31">
        <v>0</v>
      </c>
      <c r="H69" s="147">
        <f t="shared" si="3"/>
        <v>0</v>
      </c>
      <c r="I69" s="31">
        <v>5</v>
      </c>
      <c r="J69" s="117">
        <v>0.83333333333333337</v>
      </c>
      <c r="K69" s="31">
        <v>0</v>
      </c>
      <c r="L69" s="31">
        <v>0</v>
      </c>
      <c r="M69" s="147">
        <f t="shared" si="4"/>
        <v>0</v>
      </c>
    </row>
    <row r="70" spans="1:13" x14ac:dyDescent="0.2">
      <c r="A70">
        <f t="shared" si="2"/>
        <v>64</v>
      </c>
      <c r="B70">
        <v>178</v>
      </c>
      <c r="C70" t="s">
        <v>201</v>
      </c>
      <c r="D70" t="s">
        <v>1907</v>
      </c>
      <c r="E70" s="115">
        <v>745000</v>
      </c>
      <c r="F70" s="31">
        <v>6</v>
      </c>
      <c r="G70" s="31">
        <v>1</v>
      </c>
      <c r="H70" s="147">
        <f t="shared" ref="H70:H101" si="5">+G70/F70</f>
        <v>0.16666666666666666</v>
      </c>
      <c r="I70" s="31">
        <v>1</v>
      </c>
      <c r="J70" s="117">
        <v>0.16666666666666666</v>
      </c>
      <c r="K70" s="31">
        <v>0</v>
      </c>
      <c r="L70" s="31">
        <v>0</v>
      </c>
      <c r="M70" s="147">
        <f t="shared" si="4"/>
        <v>0</v>
      </c>
    </row>
    <row r="71" spans="1:13" x14ac:dyDescent="0.2">
      <c r="A71">
        <f t="shared" si="2"/>
        <v>65</v>
      </c>
      <c r="B71">
        <v>187</v>
      </c>
      <c r="C71" t="s">
        <v>1234</v>
      </c>
      <c r="D71" t="s">
        <v>1036</v>
      </c>
      <c r="E71" s="115">
        <v>703283</v>
      </c>
      <c r="F71" s="31">
        <v>7</v>
      </c>
      <c r="G71" s="31">
        <v>0</v>
      </c>
      <c r="H71" s="147">
        <f t="shared" si="5"/>
        <v>0</v>
      </c>
      <c r="I71" s="31">
        <v>4</v>
      </c>
      <c r="J71" s="117">
        <v>0.5714285714285714</v>
      </c>
      <c r="K71" s="31">
        <v>0</v>
      </c>
      <c r="L71" s="31">
        <v>0</v>
      </c>
      <c r="M71" s="147">
        <f t="shared" ref="M71:M102" si="6">IF(K71=0,0,L71/K71)</f>
        <v>0</v>
      </c>
    </row>
    <row r="72" spans="1:13" x14ac:dyDescent="0.2">
      <c r="A72">
        <f t="shared" si="2"/>
        <v>66</v>
      </c>
      <c r="B72">
        <v>191</v>
      </c>
      <c r="C72" t="s">
        <v>840</v>
      </c>
      <c r="D72" t="s">
        <v>1949</v>
      </c>
      <c r="E72" s="115">
        <v>683900</v>
      </c>
      <c r="F72" s="31">
        <v>6</v>
      </c>
      <c r="G72" s="31">
        <v>1</v>
      </c>
      <c r="H72" s="147">
        <f t="shared" si="5"/>
        <v>0.16666666666666666</v>
      </c>
      <c r="I72" s="31">
        <v>5</v>
      </c>
      <c r="J72" s="117">
        <v>0.83333333333333337</v>
      </c>
      <c r="K72" s="31">
        <v>4</v>
      </c>
      <c r="L72" s="31">
        <v>0</v>
      </c>
      <c r="M72" s="147">
        <f t="shared" si="6"/>
        <v>0</v>
      </c>
    </row>
    <row r="73" spans="1:13" x14ac:dyDescent="0.2">
      <c r="A73">
        <f t="shared" ref="A73:A87" si="7">+A72+1</f>
        <v>67</v>
      </c>
      <c r="B73">
        <v>194</v>
      </c>
      <c r="C73" t="s">
        <v>1876</v>
      </c>
      <c r="D73" t="s">
        <v>539</v>
      </c>
      <c r="E73" s="115">
        <v>663500</v>
      </c>
      <c r="F73" s="31">
        <v>7</v>
      </c>
      <c r="G73" s="31">
        <v>0</v>
      </c>
      <c r="H73" s="147">
        <f t="shared" si="5"/>
        <v>0</v>
      </c>
      <c r="I73" s="31">
        <v>2</v>
      </c>
      <c r="J73" s="117">
        <v>0.2857142857142857</v>
      </c>
      <c r="K73" s="31">
        <v>2</v>
      </c>
      <c r="L73" s="31">
        <v>0</v>
      </c>
      <c r="M73" s="147">
        <f t="shared" si="6"/>
        <v>0</v>
      </c>
    </row>
    <row r="74" spans="1:13" x14ac:dyDescent="0.2">
      <c r="A74">
        <f t="shared" si="7"/>
        <v>68</v>
      </c>
      <c r="B74">
        <v>212</v>
      </c>
      <c r="C74" t="s">
        <v>1250</v>
      </c>
      <c r="D74" t="s">
        <v>1851</v>
      </c>
      <c r="E74" s="115">
        <v>614000</v>
      </c>
      <c r="F74" s="31">
        <v>5</v>
      </c>
      <c r="G74" s="31">
        <v>1</v>
      </c>
      <c r="H74" s="147">
        <f t="shared" si="5"/>
        <v>0.2</v>
      </c>
      <c r="I74" s="31">
        <v>4</v>
      </c>
      <c r="J74" s="117">
        <v>0.8</v>
      </c>
      <c r="K74" s="31">
        <v>3</v>
      </c>
      <c r="L74" s="31">
        <v>0</v>
      </c>
      <c r="M74" s="147">
        <f t="shared" si="6"/>
        <v>0</v>
      </c>
    </row>
    <row r="75" spans="1:13" x14ac:dyDescent="0.2">
      <c r="A75">
        <f t="shared" si="7"/>
        <v>69</v>
      </c>
      <c r="B75">
        <v>246</v>
      </c>
      <c r="C75" t="s">
        <v>1705</v>
      </c>
      <c r="D75" t="s">
        <v>125</v>
      </c>
      <c r="E75" s="115">
        <v>514900</v>
      </c>
      <c r="F75" s="31">
        <v>5</v>
      </c>
      <c r="G75" s="31">
        <v>1</v>
      </c>
      <c r="H75" s="147">
        <f t="shared" si="5"/>
        <v>0.2</v>
      </c>
      <c r="I75" s="31">
        <v>1</v>
      </c>
      <c r="J75" s="117">
        <v>0.2</v>
      </c>
      <c r="K75" s="31">
        <v>1</v>
      </c>
      <c r="L75" s="31">
        <v>0</v>
      </c>
      <c r="M75" s="147">
        <f t="shared" si="6"/>
        <v>0</v>
      </c>
    </row>
    <row r="76" spans="1:13" x14ac:dyDescent="0.2">
      <c r="A76">
        <f t="shared" si="7"/>
        <v>70</v>
      </c>
      <c r="B76">
        <v>247</v>
      </c>
      <c r="C76" t="s">
        <v>1960</v>
      </c>
      <c r="D76" t="s">
        <v>197</v>
      </c>
      <c r="E76" s="115">
        <v>514500</v>
      </c>
      <c r="F76" s="31">
        <v>6</v>
      </c>
      <c r="G76" s="31">
        <v>1</v>
      </c>
      <c r="H76" s="147">
        <f t="shared" si="5"/>
        <v>0.16666666666666666</v>
      </c>
      <c r="I76" s="31">
        <v>4</v>
      </c>
      <c r="J76" s="117">
        <v>0.66666666666666663</v>
      </c>
      <c r="K76" s="31">
        <v>1</v>
      </c>
      <c r="L76" s="31">
        <v>0</v>
      </c>
      <c r="M76" s="147">
        <f t="shared" si="6"/>
        <v>0</v>
      </c>
    </row>
    <row r="77" spans="1:13" x14ac:dyDescent="0.2">
      <c r="A77">
        <f t="shared" si="7"/>
        <v>71</v>
      </c>
      <c r="B77">
        <v>257</v>
      </c>
      <c r="C77" t="s">
        <v>198</v>
      </c>
      <c r="D77" t="s">
        <v>285</v>
      </c>
      <c r="E77" s="115">
        <v>490800</v>
      </c>
      <c r="F77" s="31">
        <v>7</v>
      </c>
      <c r="G77" s="31">
        <v>1</v>
      </c>
      <c r="H77" s="147">
        <f t="shared" si="5"/>
        <v>0.14285714285714285</v>
      </c>
      <c r="I77" s="31">
        <v>0</v>
      </c>
      <c r="J77" s="117">
        <v>0</v>
      </c>
      <c r="K77" s="31">
        <v>0</v>
      </c>
      <c r="L77" s="31">
        <v>0</v>
      </c>
      <c r="M77" s="147">
        <f t="shared" si="6"/>
        <v>0</v>
      </c>
    </row>
    <row r="78" spans="1:13" x14ac:dyDescent="0.2">
      <c r="A78">
        <f t="shared" si="7"/>
        <v>72</v>
      </c>
      <c r="B78">
        <v>268</v>
      </c>
      <c r="C78" t="s">
        <v>112</v>
      </c>
      <c r="D78" t="s">
        <v>1036</v>
      </c>
      <c r="E78" s="115">
        <v>459000</v>
      </c>
      <c r="F78" s="31">
        <v>5</v>
      </c>
      <c r="G78" s="31">
        <v>1</v>
      </c>
      <c r="H78" s="147">
        <f t="shared" si="5"/>
        <v>0.2</v>
      </c>
      <c r="I78" s="31">
        <v>2</v>
      </c>
      <c r="J78" s="117">
        <v>0.4</v>
      </c>
      <c r="K78" s="31">
        <v>1</v>
      </c>
      <c r="L78" s="31">
        <v>0</v>
      </c>
      <c r="M78" s="147">
        <f t="shared" si="6"/>
        <v>0</v>
      </c>
    </row>
    <row r="79" spans="1:13" x14ac:dyDescent="0.2">
      <c r="A79">
        <f t="shared" si="7"/>
        <v>73</v>
      </c>
      <c r="B79">
        <v>180</v>
      </c>
      <c r="C79" t="s">
        <v>182</v>
      </c>
      <c r="D79" t="s">
        <v>718</v>
      </c>
      <c r="E79" s="115">
        <v>731225</v>
      </c>
      <c r="F79" s="31">
        <v>6</v>
      </c>
      <c r="G79" s="31">
        <v>0</v>
      </c>
      <c r="H79" s="147">
        <f t="shared" si="5"/>
        <v>0</v>
      </c>
      <c r="I79" s="31">
        <v>5</v>
      </c>
      <c r="J79" s="117">
        <v>0.83333333333333337</v>
      </c>
      <c r="K79" s="31">
        <v>1</v>
      </c>
      <c r="L79" s="31">
        <v>0</v>
      </c>
      <c r="M79" s="147">
        <f t="shared" si="6"/>
        <v>0</v>
      </c>
    </row>
    <row r="80" spans="1:13" x14ac:dyDescent="0.2">
      <c r="A80">
        <f t="shared" si="7"/>
        <v>74</v>
      </c>
      <c r="B80">
        <v>202</v>
      </c>
      <c r="C80" t="s">
        <v>1741</v>
      </c>
      <c r="D80" t="s">
        <v>1099</v>
      </c>
      <c r="E80" s="115">
        <v>630000</v>
      </c>
      <c r="F80" s="31">
        <v>6</v>
      </c>
      <c r="G80" s="31">
        <v>0</v>
      </c>
      <c r="H80" s="147">
        <f t="shared" si="5"/>
        <v>0</v>
      </c>
      <c r="I80" s="31">
        <v>6</v>
      </c>
      <c r="J80" s="117">
        <v>1</v>
      </c>
      <c r="K80" s="31">
        <v>0</v>
      </c>
      <c r="L80" s="31">
        <v>0</v>
      </c>
      <c r="M80" s="147">
        <f t="shared" si="6"/>
        <v>0</v>
      </c>
    </row>
    <row r="81" spans="1:13" x14ac:dyDescent="0.2">
      <c r="A81">
        <f t="shared" si="7"/>
        <v>75</v>
      </c>
      <c r="B81">
        <v>210</v>
      </c>
      <c r="C81" t="s">
        <v>1957</v>
      </c>
      <c r="D81" t="s">
        <v>1843</v>
      </c>
      <c r="E81" s="115">
        <v>615100</v>
      </c>
      <c r="F81" s="31">
        <v>6</v>
      </c>
      <c r="G81" s="31">
        <v>0</v>
      </c>
      <c r="H81" s="147">
        <f t="shared" si="5"/>
        <v>0</v>
      </c>
      <c r="I81" s="31">
        <v>0</v>
      </c>
      <c r="J81" s="117">
        <v>0</v>
      </c>
      <c r="K81" s="31">
        <v>0</v>
      </c>
      <c r="L81" s="31">
        <v>0</v>
      </c>
      <c r="M81" s="147">
        <f t="shared" si="6"/>
        <v>0</v>
      </c>
    </row>
    <row r="82" spans="1:13" x14ac:dyDescent="0.2">
      <c r="A82">
        <f t="shared" si="7"/>
        <v>76</v>
      </c>
      <c r="B82">
        <v>88</v>
      </c>
      <c r="C82" t="s">
        <v>211</v>
      </c>
      <c r="D82" t="s">
        <v>2025</v>
      </c>
      <c r="E82" s="115">
        <v>1359400</v>
      </c>
      <c r="F82" s="31">
        <v>5</v>
      </c>
      <c r="G82" s="31">
        <v>0</v>
      </c>
      <c r="H82" s="147">
        <f t="shared" si="5"/>
        <v>0</v>
      </c>
      <c r="I82" s="31">
        <v>2</v>
      </c>
      <c r="J82" s="117">
        <v>0.4</v>
      </c>
      <c r="K82" s="31">
        <v>2</v>
      </c>
      <c r="L82" s="31">
        <v>0</v>
      </c>
      <c r="M82" s="147">
        <f t="shared" si="6"/>
        <v>0</v>
      </c>
    </row>
    <row r="83" spans="1:13" x14ac:dyDescent="0.2">
      <c r="A83">
        <f t="shared" si="7"/>
        <v>77</v>
      </c>
      <c r="B83">
        <v>92</v>
      </c>
      <c r="C83" t="s">
        <v>799</v>
      </c>
      <c r="D83" t="s">
        <v>1858</v>
      </c>
      <c r="E83" s="115">
        <v>1341400</v>
      </c>
      <c r="F83" s="31">
        <v>5</v>
      </c>
      <c r="G83" s="31">
        <v>0</v>
      </c>
      <c r="H83" s="147">
        <f t="shared" si="5"/>
        <v>0</v>
      </c>
      <c r="I83" s="31">
        <v>4</v>
      </c>
      <c r="J83" s="117">
        <v>0.8</v>
      </c>
      <c r="K83" s="31">
        <v>1</v>
      </c>
      <c r="L83" s="31">
        <v>0</v>
      </c>
      <c r="M83" s="147">
        <f t="shared" si="6"/>
        <v>0</v>
      </c>
    </row>
    <row r="84" spans="1:13" x14ac:dyDescent="0.2">
      <c r="A84">
        <f t="shared" si="7"/>
        <v>78</v>
      </c>
      <c r="B84">
        <v>110</v>
      </c>
      <c r="C84" t="s">
        <v>20</v>
      </c>
      <c r="D84" t="s">
        <v>1861</v>
      </c>
      <c r="E84" s="115">
        <v>1144000</v>
      </c>
      <c r="F84" s="31">
        <v>5</v>
      </c>
      <c r="G84" s="31">
        <v>0</v>
      </c>
      <c r="H84" s="147">
        <f t="shared" si="5"/>
        <v>0</v>
      </c>
      <c r="I84" s="31">
        <v>2</v>
      </c>
      <c r="J84" s="117">
        <v>0.4</v>
      </c>
      <c r="K84" s="31">
        <v>0</v>
      </c>
      <c r="L84" s="31">
        <v>0</v>
      </c>
      <c r="M84" s="147">
        <f t="shared" si="6"/>
        <v>0</v>
      </c>
    </row>
    <row r="85" spans="1:13" x14ac:dyDescent="0.2">
      <c r="A85">
        <f t="shared" si="7"/>
        <v>79</v>
      </c>
      <c r="B85">
        <v>132</v>
      </c>
      <c r="C85" t="s">
        <v>732</v>
      </c>
      <c r="D85" t="s">
        <v>2054</v>
      </c>
      <c r="E85" s="115">
        <v>1011500</v>
      </c>
      <c r="F85" s="31">
        <v>5</v>
      </c>
      <c r="G85" s="31">
        <v>0</v>
      </c>
      <c r="H85" s="147">
        <f t="shared" si="5"/>
        <v>0</v>
      </c>
      <c r="I85" s="31">
        <v>2</v>
      </c>
      <c r="J85" s="117">
        <v>0.4</v>
      </c>
      <c r="K85" s="31">
        <v>0</v>
      </c>
      <c r="L85" s="31">
        <v>0</v>
      </c>
      <c r="M85" s="147">
        <f t="shared" si="6"/>
        <v>0</v>
      </c>
    </row>
    <row r="86" spans="1:13" x14ac:dyDescent="0.2">
      <c r="A86">
        <f t="shared" si="7"/>
        <v>80</v>
      </c>
      <c r="B86">
        <v>152</v>
      </c>
      <c r="C86" t="s">
        <v>1553</v>
      </c>
      <c r="D86" t="s">
        <v>1842</v>
      </c>
      <c r="E86" s="115">
        <v>874500</v>
      </c>
      <c r="F86" s="31">
        <v>5</v>
      </c>
      <c r="G86" s="31">
        <v>0</v>
      </c>
      <c r="H86" s="147">
        <f t="shared" si="5"/>
        <v>0</v>
      </c>
      <c r="I86" s="31">
        <v>2</v>
      </c>
      <c r="J86" s="117">
        <v>0.4</v>
      </c>
      <c r="K86" s="31">
        <v>0</v>
      </c>
      <c r="L86" s="31">
        <v>0</v>
      </c>
      <c r="M86" s="147">
        <f t="shared" si="6"/>
        <v>0</v>
      </c>
    </row>
    <row r="87" spans="1:13" x14ac:dyDescent="0.2">
      <c r="A87">
        <f t="shared" si="7"/>
        <v>81</v>
      </c>
      <c r="B87">
        <v>175</v>
      </c>
      <c r="C87" t="s">
        <v>1863</v>
      </c>
      <c r="D87" t="s">
        <v>1099</v>
      </c>
      <c r="E87" s="115">
        <v>762054</v>
      </c>
      <c r="F87" s="31">
        <v>5</v>
      </c>
      <c r="G87" s="31">
        <v>0</v>
      </c>
      <c r="H87" s="147">
        <f t="shared" si="5"/>
        <v>0</v>
      </c>
      <c r="I87" s="31">
        <v>5</v>
      </c>
      <c r="J87" s="117">
        <v>1</v>
      </c>
      <c r="K87" s="31">
        <v>0</v>
      </c>
      <c r="L87" s="31">
        <v>0</v>
      </c>
      <c r="M87" s="147">
        <f t="shared" si="6"/>
        <v>0</v>
      </c>
    </row>
    <row r="88" spans="1:13" x14ac:dyDescent="0.2">
      <c r="E88" s="115"/>
      <c r="I88" s="31"/>
      <c r="L88" s="31"/>
      <c r="M88" s="147"/>
    </row>
    <row r="89" spans="1:13" x14ac:dyDescent="0.2">
      <c r="E89" s="115"/>
      <c r="I89" s="31"/>
      <c r="L89" s="31"/>
      <c r="M89" s="147"/>
    </row>
    <row r="90" spans="1:13" x14ac:dyDescent="0.2">
      <c r="E90" s="115"/>
      <c r="I90" s="31"/>
      <c r="L90" s="31"/>
      <c r="M90" s="147"/>
    </row>
    <row r="91" spans="1:13" x14ac:dyDescent="0.2">
      <c r="E91" s="115"/>
      <c r="I91" s="31"/>
      <c r="L91" s="31"/>
      <c r="M91" s="147"/>
    </row>
    <row r="92" spans="1:13" x14ac:dyDescent="0.2">
      <c r="E92" s="115"/>
      <c r="I92" s="31"/>
      <c r="L92" s="31"/>
      <c r="M92" s="147"/>
    </row>
    <row r="93" spans="1:13" x14ac:dyDescent="0.2">
      <c r="E93" s="115"/>
      <c r="I93" s="31"/>
      <c r="L93" s="31"/>
      <c r="M93" s="147"/>
    </row>
    <row r="94" spans="1:13" x14ac:dyDescent="0.2">
      <c r="E94" s="115"/>
      <c r="I94" s="31"/>
      <c r="L94" s="31"/>
      <c r="M94" s="147"/>
    </row>
    <row r="95" spans="1:13" x14ac:dyDescent="0.2">
      <c r="E95" s="115"/>
      <c r="I95" s="31"/>
      <c r="L95" s="31"/>
      <c r="M95" s="147"/>
    </row>
    <row r="96" spans="1:13" x14ac:dyDescent="0.2">
      <c r="E96" s="115"/>
      <c r="I96" s="31"/>
      <c r="L96" s="31"/>
      <c r="M96" s="147"/>
    </row>
    <row r="97" spans="5:13" x14ac:dyDescent="0.2">
      <c r="E97" s="115"/>
      <c r="I97" s="31"/>
      <c r="L97" s="31"/>
      <c r="M97" s="147"/>
    </row>
    <row r="98" spans="5:13" x14ac:dyDescent="0.2">
      <c r="E98" s="115"/>
      <c r="I98" s="31"/>
      <c r="L98" s="31"/>
      <c r="M98" s="147"/>
    </row>
    <row r="99" spans="5:13" x14ac:dyDescent="0.2">
      <c r="E99" s="115"/>
      <c r="I99" s="31"/>
      <c r="L99" s="31"/>
      <c r="M99" s="147"/>
    </row>
    <row r="100" spans="5:13" x14ac:dyDescent="0.2">
      <c r="E100" s="115"/>
      <c r="I100" s="31"/>
      <c r="L100" s="31"/>
      <c r="M100" s="147"/>
    </row>
    <row r="101" spans="5:13" x14ac:dyDescent="0.2">
      <c r="E101" s="115"/>
      <c r="I101" s="31"/>
      <c r="L101" s="31"/>
      <c r="M101" s="147"/>
    </row>
    <row r="102" spans="5:13" x14ac:dyDescent="0.2">
      <c r="E102" s="115"/>
      <c r="I102" s="31"/>
      <c r="L102" s="31"/>
      <c r="M102" s="147"/>
    </row>
    <row r="103" spans="5:13" x14ac:dyDescent="0.2">
      <c r="E103" s="115"/>
      <c r="I103" s="31"/>
      <c r="L103" s="31"/>
      <c r="M103" s="147"/>
    </row>
    <row r="104" spans="5:13" x14ac:dyDescent="0.2">
      <c r="E104" s="115"/>
      <c r="I104" s="31"/>
      <c r="L104" s="31"/>
      <c r="M104" s="147"/>
    </row>
    <row r="105" spans="5:13" x14ac:dyDescent="0.2">
      <c r="E105" s="115"/>
      <c r="I105" s="31"/>
      <c r="L105" s="31"/>
      <c r="M105" s="147"/>
    </row>
    <row r="106" spans="5:13" x14ac:dyDescent="0.2">
      <c r="E106" s="115"/>
      <c r="I106" s="31"/>
      <c r="L106" s="31"/>
      <c r="M106" s="147"/>
    </row>
    <row r="107" spans="5:13" x14ac:dyDescent="0.2">
      <c r="E107" s="115"/>
      <c r="I107" s="31"/>
      <c r="L107" s="31"/>
      <c r="M107" s="147"/>
    </row>
    <row r="108" spans="5:13" x14ac:dyDescent="0.2">
      <c r="E108" s="115"/>
      <c r="I108" s="31"/>
      <c r="L108" s="31"/>
      <c r="M108" s="147"/>
    </row>
    <row r="109" spans="5:13" x14ac:dyDescent="0.2">
      <c r="E109" s="115"/>
      <c r="I109" s="31"/>
      <c r="L109" s="31"/>
      <c r="M109" s="147"/>
    </row>
    <row r="110" spans="5:13" x14ac:dyDescent="0.2">
      <c r="E110" s="115"/>
      <c r="I110" s="31"/>
      <c r="L110" s="31"/>
      <c r="M110" s="147"/>
    </row>
    <row r="111" spans="5:13" x14ac:dyDescent="0.2">
      <c r="E111" s="115"/>
      <c r="I111" s="31"/>
      <c r="L111" s="31"/>
      <c r="M111" s="147"/>
    </row>
    <row r="112" spans="5:13" x14ac:dyDescent="0.2">
      <c r="E112" s="115"/>
      <c r="I112" s="31"/>
      <c r="L112" s="31"/>
      <c r="M112" s="147"/>
    </row>
    <row r="113" spans="5:13" x14ac:dyDescent="0.2">
      <c r="E113" s="115"/>
      <c r="I113" s="31"/>
      <c r="L113" s="31"/>
      <c r="M113" s="147"/>
    </row>
    <row r="114" spans="5:13" x14ac:dyDescent="0.2">
      <c r="E114" s="115"/>
      <c r="I114" s="31"/>
      <c r="L114" s="31"/>
      <c r="M114" s="147"/>
    </row>
    <row r="115" spans="5:13" x14ac:dyDescent="0.2">
      <c r="E115" s="115"/>
      <c r="I115" s="31"/>
      <c r="L115" s="31"/>
      <c r="M115" s="147"/>
    </row>
    <row r="116" spans="5:13" x14ac:dyDescent="0.2">
      <c r="E116" s="115"/>
      <c r="I116" s="31"/>
      <c r="L116" s="31"/>
      <c r="M116" s="147"/>
    </row>
    <row r="117" spans="5:13" x14ac:dyDescent="0.2">
      <c r="E117" s="115"/>
      <c r="I117" s="31"/>
      <c r="L117" s="31"/>
      <c r="M117" s="147"/>
    </row>
    <row r="118" spans="5:13" x14ac:dyDescent="0.2">
      <c r="E118" s="115"/>
      <c r="I118" s="31"/>
      <c r="L118" s="31"/>
      <c r="M118" s="147"/>
    </row>
    <row r="119" spans="5:13" x14ac:dyDescent="0.2">
      <c r="E119" s="115"/>
      <c r="I119" s="31"/>
      <c r="L119" s="31"/>
      <c r="M119" s="147"/>
    </row>
    <row r="120" spans="5:13" x14ac:dyDescent="0.2">
      <c r="E120" s="115"/>
      <c r="I120" s="31"/>
      <c r="L120" s="31"/>
      <c r="M120" s="147"/>
    </row>
    <row r="121" spans="5:13" x14ac:dyDescent="0.2">
      <c r="E121" s="115"/>
      <c r="I121" s="31"/>
      <c r="L121" s="31"/>
      <c r="M121" s="147"/>
    </row>
    <row r="122" spans="5:13" x14ac:dyDescent="0.2">
      <c r="E122" s="115"/>
      <c r="I122" s="31"/>
      <c r="L122" s="31"/>
      <c r="M122" s="147"/>
    </row>
    <row r="123" spans="5:13" x14ac:dyDescent="0.2">
      <c r="E123" s="115"/>
      <c r="I123" s="31"/>
      <c r="L123" s="31"/>
      <c r="M123" s="147"/>
    </row>
    <row r="124" spans="5:13" x14ac:dyDescent="0.2">
      <c r="E124" s="115"/>
      <c r="I124" s="31"/>
      <c r="L124" s="31"/>
      <c r="M124" s="147"/>
    </row>
    <row r="125" spans="5:13" x14ac:dyDescent="0.2">
      <c r="E125" s="115"/>
      <c r="I125" s="31"/>
      <c r="L125" s="31"/>
      <c r="M125" s="147"/>
    </row>
    <row r="126" spans="5:13" x14ac:dyDescent="0.2">
      <c r="E126" s="115"/>
      <c r="I126" s="31"/>
      <c r="L126" s="31"/>
      <c r="M126" s="147"/>
    </row>
    <row r="127" spans="5:13" x14ac:dyDescent="0.2">
      <c r="E127" s="115"/>
      <c r="I127" s="31"/>
      <c r="L127" s="31"/>
      <c r="M127" s="147"/>
    </row>
    <row r="128" spans="5:13" x14ac:dyDescent="0.2">
      <c r="E128" s="115"/>
      <c r="I128" s="31"/>
      <c r="L128" s="31"/>
      <c r="M128" s="147"/>
    </row>
    <row r="129" spans="5:13" x14ac:dyDescent="0.2">
      <c r="E129" s="115"/>
      <c r="I129" s="31"/>
      <c r="L129" s="31"/>
      <c r="M129" s="147"/>
    </row>
    <row r="130" spans="5:13" x14ac:dyDescent="0.2">
      <c r="E130" s="115"/>
      <c r="I130" s="31"/>
      <c r="L130" s="31"/>
      <c r="M130" s="147"/>
    </row>
    <row r="131" spans="5:13" x14ac:dyDescent="0.2">
      <c r="E131" s="115"/>
      <c r="I131" s="31"/>
      <c r="L131" s="31"/>
      <c r="M131" s="147"/>
    </row>
    <row r="132" spans="5:13" x14ac:dyDescent="0.2">
      <c r="E132" s="115"/>
      <c r="I132" s="31"/>
      <c r="L132" s="31"/>
      <c r="M132" s="147"/>
    </row>
    <row r="133" spans="5:13" x14ac:dyDescent="0.2">
      <c r="E133" s="115"/>
      <c r="I133" s="31"/>
      <c r="L133" s="31"/>
      <c r="M133" s="147"/>
    </row>
    <row r="134" spans="5:13" x14ac:dyDescent="0.2">
      <c r="E134" s="115"/>
      <c r="I134" s="31"/>
      <c r="L134" s="31"/>
      <c r="M134" s="147"/>
    </row>
    <row r="135" spans="5:13" x14ac:dyDescent="0.2">
      <c r="E135" s="115"/>
      <c r="I135" s="31"/>
      <c r="L135" s="31"/>
      <c r="M135" s="147"/>
    </row>
    <row r="136" spans="5:13" x14ac:dyDescent="0.2">
      <c r="E136" s="115"/>
      <c r="I136" s="31"/>
      <c r="L136" s="31"/>
      <c r="M136" s="147"/>
    </row>
    <row r="137" spans="5:13" x14ac:dyDescent="0.2">
      <c r="E137" s="115"/>
      <c r="I137" s="31"/>
      <c r="L137" s="31"/>
      <c r="M137" s="147"/>
    </row>
    <row r="138" spans="5:13" x14ac:dyDescent="0.2">
      <c r="E138" s="115"/>
      <c r="I138" s="31"/>
      <c r="L138" s="31"/>
      <c r="M138" s="147"/>
    </row>
    <row r="139" spans="5:13" x14ac:dyDescent="0.2">
      <c r="E139" s="115"/>
      <c r="I139" s="31"/>
      <c r="L139" s="31"/>
      <c r="M139" s="147"/>
    </row>
    <row r="140" spans="5:13" x14ac:dyDescent="0.2">
      <c r="E140" s="115"/>
      <c r="I140" s="31"/>
      <c r="L140" s="31"/>
      <c r="M140" s="147"/>
    </row>
    <row r="141" spans="5:13" x14ac:dyDescent="0.2">
      <c r="E141" s="115"/>
      <c r="I141" s="31"/>
      <c r="L141" s="31"/>
      <c r="M141" s="147"/>
    </row>
    <row r="142" spans="5:13" x14ac:dyDescent="0.2">
      <c r="E142" s="115"/>
      <c r="I142" s="31"/>
      <c r="L142" s="31"/>
      <c r="M142" s="147"/>
    </row>
    <row r="143" spans="5:13" x14ac:dyDescent="0.2">
      <c r="E143" s="115"/>
      <c r="I143" s="31"/>
      <c r="L143" s="31"/>
      <c r="M143" s="147"/>
    </row>
    <row r="144" spans="5:13" x14ac:dyDescent="0.2">
      <c r="E144" s="115"/>
      <c r="I144" s="31"/>
      <c r="L144" s="31"/>
      <c r="M144" s="147"/>
    </row>
    <row r="145" spans="5:13" x14ac:dyDescent="0.2">
      <c r="E145" s="115"/>
      <c r="I145" s="31"/>
      <c r="L145" s="31"/>
      <c r="M145" s="147"/>
    </row>
    <row r="146" spans="5:13" x14ac:dyDescent="0.2">
      <c r="E146" s="115"/>
      <c r="I146" s="31"/>
      <c r="L146" s="31"/>
      <c r="M146" s="147"/>
    </row>
    <row r="147" spans="5:13" x14ac:dyDescent="0.2">
      <c r="E147" s="115"/>
      <c r="I147" s="31"/>
      <c r="L147" s="31"/>
      <c r="M147" s="147"/>
    </row>
    <row r="148" spans="5:13" x14ac:dyDescent="0.2">
      <c r="E148" s="115"/>
      <c r="I148" s="31"/>
      <c r="L148" s="31"/>
      <c r="M148" s="147"/>
    </row>
    <row r="149" spans="5:13" x14ac:dyDescent="0.2">
      <c r="E149" s="115"/>
      <c r="I149" s="31"/>
      <c r="L149" s="31"/>
      <c r="M149" s="147"/>
    </row>
    <row r="150" spans="5:13" x14ac:dyDescent="0.2">
      <c r="E150" s="115"/>
      <c r="I150" s="31"/>
      <c r="L150" s="31"/>
      <c r="M150" s="147"/>
    </row>
    <row r="151" spans="5:13" x14ac:dyDescent="0.2">
      <c r="E151" s="115"/>
      <c r="I151" s="31"/>
      <c r="L151" s="31"/>
      <c r="M151" s="147"/>
    </row>
    <row r="152" spans="5:13" x14ac:dyDescent="0.2">
      <c r="E152" s="115"/>
      <c r="I152" s="31"/>
      <c r="L152" s="31"/>
      <c r="M152" s="147"/>
    </row>
    <row r="153" spans="5:13" x14ac:dyDescent="0.2">
      <c r="E153" s="115"/>
      <c r="I153" s="31"/>
      <c r="L153" s="31"/>
      <c r="M153" s="147"/>
    </row>
    <row r="154" spans="5:13" x14ac:dyDescent="0.2">
      <c r="E154" s="115"/>
      <c r="I154" s="31"/>
      <c r="L154" s="31"/>
      <c r="M154" s="147"/>
    </row>
    <row r="155" spans="5:13" x14ac:dyDescent="0.2">
      <c r="E155" s="115"/>
      <c r="I155" s="31"/>
      <c r="L155" s="31"/>
      <c r="M155" s="147"/>
    </row>
    <row r="156" spans="5:13" x14ac:dyDescent="0.2">
      <c r="E156" s="115"/>
      <c r="I156" s="31"/>
      <c r="L156" s="31"/>
      <c r="M156" s="147"/>
    </row>
    <row r="157" spans="5:13" x14ac:dyDescent="0.2">
      <c r="E157" s="115"/>
      <c r="I157" s="31"/>
      <c r="L157" s="31"/>
      <c r="M157" s="147"/>
    </row>
    <row r="158" spans="5:13" x14ac:dyDescent="0.2">
      <c r="E158" s="115"/>
      <c r="I158" s="31"/>
      <c r="L158" s="31"/>
      <c r="M158" s="147"/>
    </row>
    <row r="159" spans="5:13" x14ac:dyDescent="0.2">
      <c r="E159" s="115"/>
      <c r="I159" s="31"/>
      <c r="L159" s="31"/>
      <c r="M159" s="147"/>
    </row>
    <row r="160" spans="5:13" x14ac:dyDescent="0.2">
      <c r="E160" s="115"/>
      <c r="I160" s="31"/>
      <c r="L160" s="31"/>
      <c r="M160" s="147"/>
    </row>
    <row r="161" spans="5:13" x14ac:dyDescent="0.2">
      <c r="E161" s="115"/>
      <c r="I161" s="31"/>
      <c r="L161" s="31"/>
      <c r="M161" s="147"/>
    </row>
    <row r="162" spans="5:13" x14ac:dyDescent="0.2">
      <c r="E162" s="115"/>
      <c r="I162" s="31"/>
      <c r="L162" s="31"/>
      <c r="M162" s="147"/>
    </row>
    <row r="163" spans="5:13" x14ac:dyDescent="0.2">
      <c r="E163" s="115"/>
      <c r="I163" s="31"/>
      <c r="L163" s="31"/>
      <c r="M163" s="147"/>
    </row>
    <row r="164" spans="5:13" x14ac:dyDescent="0.2">
      <c r="E164" s="115"/>
      <c r="I164" s="31"/>
      <c r="L164" s="31"/>
      <c r="M164" s="147"/>
    </row>
    <row r="165" spans="5:13" x14ac:dyDescent="0.2">
      <c r="E165" s="115"/>
      <c r="I165" s="31"/>
      <c r="L165" s="31"/>
      <c r="M165" s="147"/>
    </row>
    <row r="166" spans="5:13" x14ac:dyDescent="0.2">
      <c r="E166" s="115"/>
      <c r="I166" s="31"/>
      <c r="L166" s="31"/>
      <c r="M166" s="147"/>
    </row>
    <row r="167" spans="5:13" x14ac:dyDescent="0.2">
      <c r="E167" s="115"/>
      <c r="I167" s="31"/>
      <c r="L167" s="31"/>
      <c r="M167" s="147"/>
    </row>
    <row r="168" spans="5:13" x14ac:dyDescent="0.2">
      <c r="E168" s="115"/>
      <c r="I168" s="31"/>
      <c r="L168" s="31"/>
      <c r="M168" s="147"/>
    </row>
    <row r="169" spans="5:13" x14ac:dyDescent="0.2">
      <c r="E169" s="115"/>
      <c r="I169" s="31"/>
      <c r="L169" s="31"/>
      <c r="M169" s="147"/>
    </row>
    <row r="170" spans="5:13" x14ac:dyDescent="0.2">
      <c r="E170" s="115"/>
      <c r="I170" s="31"/>
      <c r="L170" s="31"/>
      <c r="M170" s="147"/>
    </row>
    <row r="171" spans="5:13" x14ac:dyDescent="0.2">
      <c r="E171" s="115"/>
      <c r="I171" s="31"/>
      <c r="L171" s="31"/>
      <c r="M171" s="147"/>
    </row>
    <row r="172" spans="5:13" x14ac:dyDescent="0.2">
      <c r="E172" s="115"/>
      <c r="I172" s="31"/>
      <c r="L172" s="31"/>
      <c r="M172" s="147"/>
    </row>
    <row r="173" spans="5:13" x14ac:dyDescent="0.2">
      <c r="E173" s="115"/>
      <c r="I173" s="31"/>
      <c r="L173" s="31"/>
      <c r="M173" s="147"/>
    </row>
    <row r="174" spans="5:13" x14ac:dyDescent="0.2">
      <c r="E174" s="115"/>
      <c r="I174" s="31"/>
      <c r="L174" s="31"/>
      <c r="M174" s="147"/>
    </row>
    <row r="175" spans="5:13" x14ac:dyDescent="0.2">
      <c r="E175" s="115"/>
      <c r="I175" s="31"/>
      <c r="L175" s="31"/>
      <c r="M175" s="147"/>
    </row>
    <row r="176" spans="5:13" x14ac:dyDescent="0.2">
      <c r="E176" s="115"/>
      <c r="I176" s="31"/>
      <c r="L176" s="31"/>
      <c r="M176" s="147"/>
    </row>
    <row r="177" spans="5:13" x14ac:dyDescent="0.2">
      <c r="E177" s="115"/>
      <c r="I177" s="31"/>
      <c r="L177" s="31"/>
      <c r="M177" s="147"/>
    </row>
    <row r="178" spans="5:13" x14ac:dyDescent="0.2">
      <c r="E178" s="115"/>
      <c r="I178" s="31"/>
      <c r="L178" s="31"/>
      <c r="M178" s="147"/>
    </row>
    <row r="179" spans="5:13" x14ac:dyDescent="0.2">
      <c r="E179" s="115"/>
      <c r="I179" s="31"/>
      <c r="L179" s="31"/>
      <c r="M179" s="147"/>
    </row>
    <row r="180" spans="5:13" x14ac:dyDescent="0.2">
      <c r="E180" s="115"/>
      <c r="I180" s="31"/>
      <c r="L180" s="31"/>
      <c r="M180" s="147"/>
    </row>
    <row r="181" spans="5:13" x14ac:dyDescent="0.2">
      <c r="E181" s="115"/>
      <c r="I181" s="31"/>
      <c r="L181" s="31"/>
      <c r="M181" s="147"/>
    </row>
    <row r="182" spans="5:13" x14ac:dyDescent="0.2">
      <c r="E182" s="115"/>
      <c r="I182" s="31"/>
      <c r="L182" s="31"/>
      <c r="M182" s="147"/>
    </row>
    <row r="183" spans="5:13" x14ac:dyDescent="0.2">
      <c r="E183" s="115"/>
      <c r="I183" s="31"/>
      <c r="L183" s="31"/>
      <c r="M183" s="147"/>
    </row>
    <row r="184" spans="5:13" x14ac:dyDescent="0.2">
      <c r="E184" s="115"/>
      <c r="I184" s="31"/>
      <c r="L184" s="31"/>
      <c r="M184" s="147"/>
    </row>
    <row r="185" spans="5:13" x14ac:dyDescent="0.2">
      <c r="E185" s="115"/>
      <c r="I185" s="31"/>
      <c r="L185" s="31"/>
      <c r="M185" s="147"/>
    </row>
    <row r="186" spans="5:13" x14ac:dyDescent="0.2">
      <c r="E186" s="115"/>
      <c r="I186" s="31"/>
      <c r="L186" s="31"/>
      <c r="M186" s="147"/>
    </row>
    <row r="187" spans="5:13" x14ac:dyDescent="0.2">
      <c r="E187" s="115"/>
      <c r="I187" s="31"/>
      <c r="L187" s="31"/>
      <c r="M187" s="147"/>
    </row>
    <row r="188" spans="5:13" x14ac:dyDescent="0.2">
      <c r="E188" s="115"/>
      <c r="I188" s="31"/>
      <c r="L188" s="31"/>
      <c r="M188" s="147"/>
    </row>
    <row r="189" spans="5:13" x14ac:dyDescent="0.2">
      <c r="E189" s="115"/>
      <c r="I189" s="31"/>
      <c r="L189" s="31"/>
      <c r="M189" s="147"/>
    </row>
    <row r="190" spans="5:13" x14ac:dyDescent="0.2">
      <c r="E190" s="115"/>
      <c r="I190" s="31"/>
      <c r="L190" s="31"/>
      <c r="M190" s="147"/>
    </row>
    <row r="191" spans="5:13" x14ac:dyDescent="0.2">
      <c r="E191" s="115"/>
      <c r="I191" s="31"/>
      <c r="L191" s="31"/>
      <c r="M191" s="147"/>
    </row>
    <row r="192" spans="5:13" x14ac:dyDescent="0.2">
      <c r="E192" s="115"/>
      <c r="I192" s="31"/>
      <c r="L192" s="31"/>
      <c r="M192" s="147"/>
    </row>
    <row r="193" spans="5:13" x14ac:dyDescent="0.2">
      <c r="E193" s="115"/>
      <c r="I193" s="31"/>
      <c r="L193" s="31"/>
      <c r="M193" s="147"/>
    </row>
    <row r="194" spans="5:13" x14ac:dyDescent="0.2">
      <c r="E194" s="115"/>
      <c r="I194" s="31"/>
      <c r="L194" s="31"/>
      <c r="M194" s="147"/>
    </row>
    <row r="195" spans="5:13" x14ac:dyDescent="0.2">
      <c r="E195" s="115"/>
      <c r="I195" s="31"/>
      <c r="L195" s="31"/>
      <c r="M195" s="147"/>
    </row>
    <row r="196" spans="5:13" x14ac:dyDescent="0.2">
      <c r="E196" s="115"/>
      <c r="I196" s="31"/>
      <c r="L196" s="31"/>
      <c r="M196" s="147"/>
    </row>
    <row r="197" spans="5:13" x14ac:dyDescent="0.2">
      <c r="E197" s="115"/>
      <c r="I197" s="31"/>
      <c r="L197" s="31"/>
      <c r="M197" s="147"/>
    </row>
    <row r="198" spans="5:13" x14ac:dyDescent="0.2">
      <c r="E198" s="115"/>
      <c r="I198" s="31"/>
      <c r="L198" s="31"/>
      <c r="M198" s="147"/>
    </row>
    <row r="199" spans="5:13" x14ac:dyDescent="0.2">
      <c r="E199" s="115"/>
      <c r="I199" s="31"/>
      <c r="L199" s="31"/>
      <c r="M199" s="147"/>
    </row>
    <row r="200" spans="5:13" x14ac:dyDescent="0.2">
      <c r="E200" s="115"/>
      <c r="I200" s="31"/>
      <c r="L200" s="31"/>
      <c r="M200" s="147"/>
    </row>
    <row r="201" spans="5:13" x14ac:dyDescent="0.2">
      <c r="E201" s="115"/>
      <c r="I201" s="31"/>
      <c r="L201" s="31"/>
      <c r="M201" s="147"/>
    </row>
    <row r="202" spans="5:13" x14ac:dyDescent="0.2">
      <c r="E202" s="115"/>
      <c r="I202" s="31"/>
      <c r="L202" s="31"/>
      <c r="M202" s="147"/>
    </row>
    <row r="203" spans="5:13" x14ac:dyDescent="0.2">
      <c r="E203" s="115"/>
      <c r="I203" s="31"/>
      <c r="L203" s="31"/>
      <c r="M203" s="147"/>
    </row>
    <row r="204" spans="5:13" x14ac:dyDescent="0.2">
      <c r="E204" s="115"/>
      <c r="I204" s="31"/>
      <c r="L204" s="31"/>
      <c r="M204" s="147"/>
    </row>
    <row r="205" spans="5:13" x14ac:dyDescent="0.2">
      <c r="E205" s="115"/>
      <c r="I205" s="31"/>
      <c r="L205" s="31"/>
      <c r="M205" s="147"/>
    </row>
    <row r="206" spans="5:13" x14ac:dyDescent="0.2">
      <c r="E206" s="115"/>
      <c r="I206" s="31"/>
      <c r="L206" s="31"/>
      <c r="M206" s="147"/>
    </row>
    <row r="207" spans="5:13" x14ac:dyDescent="0.2">
      <c r="E207" s="115"/>
      <c r="I207" s="31"/>
      <c r="L207" s="31"/>
      <c r="M207" s="147"/>
    </row>
    <row r="208" spans="5:13" x14ac:dyDescent="0.2">
      <c r="E208" s="115"/>
      <c r="I208" s="31"/>
      <c r="L208" s="31"/>
      <c r="M208" s="147"/>
    </row>
    <row r="209" spans="5:13" x14ac:dyDescent="0.2">
      <c r="E209" s="115"/>
      <c r="I209" s="31"/>
      <c r="L209" s="31"/>
      <c r="M209" s="147"/>
    </row>
    <row r="210" spans="5:13" x14ac:dyDescent="0.2">
      <c r="E210" s="115"/>
      <c r="I210" s="31"/>
      <c r="L210" s="31"/>
      <c r="M210" s="147"/>
    </row>
    <row r="211" spans="5:13" x14ac:dyDescent="0.2">
      <c r="E211" s="115"/>
      <c r="I211" s="31"/>
      <c r="L211" s="31"/>
      <c r="M211" s="147"/>
    </row>
    <row r="212" spans="5:13" x14ac:dyDescent="0.2">
      <c r="E212" s="115"/>
      <c r="I212" s="31"/>
      <c r="L212" s="31"/>
      <c r="M212" s="147"/>
    </row>
    <row r="213" spans="5:13" x14ac:dyDescent="0.2">
      <c r="E213" s="115"/>
      <c r="I213" s="31"/>
      <c r="L213" s="31"/>
      <c r="M213" s="147"/>
    </row>
    <row r="214" spans="5:13" x14ac:dyDescent="0.2">
      <c r="E214" s="115"/>
      <c r="I214" s="31"/>
      <c r="L214" s="31"/>
      <c r="M214" s="147"/>
    </row>
    <row r="215" spans="5:13" x14ac:dyDescent="0.2">
      <c r="E215" s="115"/>
      <c r="I215" s="31"/>
      <c r="L215" s="31"/>
      <c r="M215" s="147"/>
    </row>
    <row r="216" spans="5:13" x14ac:dyDescent="0.2">
      <c r="E216" s="115"/>
      <c r="I216" s="31"/>
      <c r="L216" s="31"/>
      <c r="M216" s="147"/>
    </row>
    <row r="217" spans="5:13" x14ac:dyDescent="0.2">
      <c r="E217" s="115"/>
      <c r="I217" s="31"/>
      <c r="L217" s="31"/>
      <c r="M217" s="147"/>
    </row>
    <row r="218" spans="5:13" x14ac:dyDescent="0.2">
      <c r="E218" s="115"/>
      <c r="I218" s="31"/>
      <c r="L218" s="31"/>
      <c r="M218" s="147"/>
    </row>
    <row r="219" spans="5:13" x14ac:dyDescent="0.2">
      <c r="E219" s="115"/>
      <c r="I219" s="31"/>
      <c r="L219" s="31"/>
      <c r="M219" s="147"/>
    </row>
    <row r="220" spans="5:13" x14ac:dyDescent="0.2">
      <c r="E220" s="115"/>
      <c r="I220" s="31"/>
      <c r="L220" s="31"/>
      <c r="M220" s="147"/>
    </row>
    <row r="221" spans="5:13" x14ac:dyDescent="0.2">
      <c r="E221" s="115"/>
      <c r="I221" s="31"/>
      <c r="L221" s="31"/>
      <c r="M221" s="147"/>
    </row>
    <row r="222" spans="5:13" x14ac:dyDescent="0.2">
      <c r="E222" s="115"/>
      <c r="I222" s="31"/>
      <c r="L222" s="31"/>
      <c r="M222" s="147"/>
    </row>
    <row r="223" spans="5:13" x14ac:dyDescent="0.2">
      <c r="E223" s="115"/>
      <c r="I223" s="31"/>
      <c r="L223" s="31"/>
      <c r="M223" s="147"/>
    </row>
    <row r="224" spans="5:13" x14ac:dyDescent="0.2">
      <c r="E224" s="115"/>
      <c r="I224" s="31"/>
      <c r="L224" s="31"/>
      <c r="M224" s="147"/>
    </row>
    <row r="225" spans="5:13" x14ac:dyDescent="0.2">
      <c r="E225" s="115"/>
      <c r="I225" s="31"/>
      <c r="L225" s="31"/>
      <c r="M225" s="147"/>
    </row>
    <row r="226" spans="5:13" x14ac:dyDescent="0.2">
      <c r="E226" s="115"/>
      <c r="I226" s="31"/>
      <c r="L226" s="31"/>
      <c r="M226" s="147"/>
    </row>
    <row r="227" spans="5:13" x14ac:dyDescent="0.2">
      <c r="E227" s="115"/>
      <c r="I227" s="31"/>
      <c r="L227" s="31"/>
      <c r="M227" s="147"/>
    </row>
    <row r="228" spans="5:13" x14ac:dyDescent="0.2">
      <c r="E228" s="115"/>
      <c r="I228" s="31"/>
      <c r="L228" s="31"/>
      <c r="M228" s="147"/>
    </row>
    <row r="229" spans="5:13" x14ac:dyDescent="0.2">
      <c r="E229" s="115"/>
      <c r="I229" s="31"/>
      <c r="L229" s="31"/>
      <c r="M229" s="147"/>
    </row>
    <row r="230" spans="5:13" x14ac:dyDescent="0.2">
      <c r="E230" s="115"/>
      <c r="I230" s="31"/>
      <c r="L230" s="31"/>
      <c r="M230" s="147"/>
    </row>
    <row r="231" spans="5:13" x14ac:dyDescent="0.2">
      <c r="E231" s="115"/>
      <c r="I231" s="31"/>
      <c r="L231" s="31"/>
      <c r="M231" s="147"/>
    </row>
    <row r="232" spans="5:13" x14ac:dyDescent="0.2">
      <c r="E232" s="115"/>
      <c r="I232" s="31"/>
      <c r="L232" s="31"/>
      <c r="M232" s="147"/>
    </row>
    <row r="233" spans="5:13" x14ac:dyDescent="0.2">
      <c r="E233" s="115"/>
      <c r="I233" s="31"/>
      <c r="L233" s="31"/>
      <c r="M233" s="147"/>
    </row>
    <row r="234" spans="5:13" x14ac:dyDescent="0.2">
      <c r="E234" s="115"/>
      <c r="I234" s="31"/>
      <c r="L234" s="31"/>
      <c r="M234" s="147"/>
    </row>
    <row r="235" spans="5:13" x14ac:dyDescent="0.2">
      <c r="E235" s="115"/>
      <c r="I235" s="31"/>
      <c r="L235" s="31"/>
      <c r="M235" s="147"/>
    </row>
    <row r="236" spans="5:13" x14ac:dyDescent="0.2">
      <c r="E236" s="115"/>
      <c r="I236" s="31"/>
      <c r="L236" s="31"/>
      <c r="M236" s="147"/>
    </row>
    <row r="237" spans="5:13" x14ac:dyDescent="0.2">
      <c r="E237" s="115"/>
      <c r="I237" s="31"/>
      <c r="L237" s="31"/>
      <c r="M237" s="147"/>
    </row>
    <row r="238" spans="5:13" x14ac:dyDescent="0.2">
      <c r="E238" s="115"/>
      <c r="I238" s="31"/>
      <c r="L238" s="31"/>
      <c r="M238" s="147"/>
    </row>
    <row r="239" spans="5:13" x14ac:dyDescent="0.2">
      <c r="E239" s="115"/>
      <c r="I239" s="31"/>
      <c r="L239" s="31"/>
      <c r="M239" s="147"/>
    </row>
    <row r="240" spans="5:13" x14ac:dyDescent="0.2">
      <c r="E240" s="115"/>
      <c r="I240" s="31"/>
      <c r="L240" s="31"/>
      <c r="M240" s="147"/>
    </row>
    <row r="241" spans="5:13" x14ac:dyDescent="0.2">
      <c r="E241" s="115"/>
      <c r="I241" s="31"/>
      <c r="L241" s="31"/>
      <c r="M241" s="147"/>
    </row>
    <row r="242" spans="5:13" x14ac:dyDescent="0.2">
      <c r="E242" s="115"/>
      <c r="I242" s="31"/>
      <c r="L242" s="31"/>
      <c r="M242" s="147"/>
    </row>
    <row r="243" spans="5:13" x14ac:dyDescent="0.2">
      <c r="E243" s="115"/>
      <c r="I243" s="31"/>
      <c r="L243" s="31"/>
      <c r="M243" s="147"/>
    </row>
    <row r="244" spans="5:13" x14ac:dyDescent="0.2">
      <c r="E244" s="115"/>
      <c r="I244" s="31"/>
      <c r="L244" s="31"/>
      <c r="M244" s="147"/>
    </row>
    <row r="245" spans="5:13" x14ac:dyDescent="0.2">
      <c r="E245" s="115"/>
      <c r="I245" s="31"/>
      <c r="L245" s="31"/>
      <c r="M245" s="147"/>
    </row>
    <row r="246" spans="5:13" x14ac:dyDescent="0.2">
      <c r="E246" s="115"/>
      <c r="I246" s="31"/>
      <c r="L246" s="31"/>
      <c r="M246" s="147"/>
    </row>
    <row r="247" spans="5:13" x14ac:dyDescent="0.2">
      <c r="E247" s="115"/>
      <c r="I247" s="31"/>
      <c r="L247" s="31"/>
      <c r="M247" s="147"/>
    </row>
    <row r="248" spans="5:13" x14ac:dyDescent="0.2">
      <c r="E248" s="115"/>
      <c r="I248" s="31"/>
      <c r="L248" s="31"/>
      <c r="M248" s="147"/>
    </row>
    <row r="249" spans="5:13" x14ac:dyDescent="0.2">
      <c r="E249" s="115"/>
      <c r="I249" s="31"/>
      <c r="L249" s="31"/>
      <c r="M249" s="147"/>
    </row>
    <row r="250" spans="5:13" x14ac:dyDescent="0.2">
      <c r="E250" s="115"/>
      <c r="I250" s="31"/>
      <c r="L250" s="31"/>
      <c r="M250" s="147"/>
    </row>
    <row r="251" spans="5:13" x14ac:dyDescent="0.2">
      <c r="E251" s="115"/>
      <c r="I251" s="31"/>
      <c r="L251" s="31"/>
      <c r="M251" s="147"/>
    </row>
    <row r="252" spans="5:13" x14ac:dyDescent="0.2">
      <c r="E252" s="115"/>
      <c r="I252" s="31"/>
      <c r="L252" s="31"/>
      <c r="M252" s="147"/>
    </row>
    <row r="253" spans="5:13" x14ac:dyDescent="0.2">
      <c r="E253" s="115"/>
      <c r="I253" s="31"/>
      <c r="L253" s="31"/>
      <c r="M253" s="147"/>
    </row>
    <row r="254" spans="5:13" x14ac:dyDescent="0.2">
      <c r="E254" s="115"/>
      <c r="I254" s="31"/>
      <c r="L254" s="31"/>
      <c r="M254" s="147"/>
    </row>
    <row r="255" spans="5:13" x14ac:dyDescent="0.2">
      <c r="E255" s="115"/>
      <c r="I255" s="31"/>
      <c r="L255" s="31"/>
      <c r="M255" s="147"/>
    </row>
    <row r="256" spans="5:13" x14ac:dyDescent="0.2">
      <c r="E256" s="115"/>
      <c r="I256" s="31"/>
      <c r="L256" s="31"/>
      <c r="M256" s="147"/>
    </row>
    <row r="257" spans="5:13" x14ac:dyDescent="0.2">
      <c r="E257" s="115"/>
      <c r="I257" s="31"/>
      <c r="L257" s="31"/>
      <c r="M257" s="147"/>
    </row>
    <row r="258" spans="5:13" x14ac:dyDescent="0.2">
      <c r="E258" s="115"/>
      <c r="I258" s="31"/>
      <c r="L258" s="31"/>
      <c r="M258" s="147"/>
    </row>
    <row r="259" spans="5:13" x14ac:dyDescent="0.2">
      <c r="E259" s="115"/>
      <c r="I259" s="31"/>
      <c r="L259" s="31"/>
      <c r="M259" s="147"/>
    </row>
    <row r="260" spans="5:13" x14ac:dyDescent="0.2">
      <c r="E260" s="115"/>
      <c r="I260" s="31"/>
      <c r="L260" s="31"/>
      <c r="M260" s="147"/>
    </row>
    <row r="261" spans="5:13" x14ac:dyDescent="0.2">
      <c r="E261" s="115"/>
      <c r="I261" s="31"/>
      <c r="L261" s="31"/>
      <c r="M261" s="147"/>
    </row>
    <row r="262" spans="5:13" x14ac:dyDescent="0.2">
      <c r="E262" s="115"/>
      <c r="I262" s="31"/>
      <c r="L262" s="31"/>
      <c r="M262" s="147"/>
    </row>
    <row r="263" spans="5:13" x14ac:dyDescent="0.2">
      <c r="E263" s="115"/>
      <c r="I263" s="31"/>
      <c r="L263" s="31"/>
      <c r="M263" s="147"/>
    </row>
    <row r="264" spans="5:13" x14ac:dyDescent="0.2">
      <c r="E264" s="115"/>
      <c r="I264" s="31"/>
      <c r="L264" s="31"/>
      <c r="M264" s="147"/>
    </row>
    <row r="265" spans="5:13" x14ac:dyDescent="0.2">
      <c r="E265" s="115"/>
      <c r="I265" s="31"/>
      <c r="L265" s="31"/>
      <c r="M265" s="147"/>
    </row>
    <row r="266" spans="5:13" x14ac:dyDescent="0.2">
      <c r="E266" s="115"/>
      <c r="I266" s="31"/>
      <c r="L266" s="31"/>
      <c r="M266" s="147"/>
    </row>
    <row r="267" spans="5:13" x14ac:dyDescent="0.2">
      <c r="E267" s="115"/>
      <c r="I267" s="31"/>
      <c r="L267" s="31"/>
      <c r="M267" s="147"/>
    </row>
    <row r="268" spans="5:13" x14ac:dyDescent="0.2">
      <c r="E268" s="115"/>
      <c r="I268" s="31"/>
      <c r="L268" s="31"/>
      <c r="M268" s="147"/>
    </row>
    <row r="269" spans="5:13" x14ac:dyDescent="0.2">
      <c r="E269" s="115"/>
      <c r="I269" s="31"/>
      <c r="L269" s="31"/>
      <c r="M269" s="147"/>
    </row>
    <row r="270" spans="5:13" x14ac:dyDescent="0.2">
      <c r="E270" s="115"/>
      <c r="I270" s="31"/>
      <c r="L270" s="31"/>
      <c r="M270" s="147"/>
    </row>
    <row r="271" spans="5:13" x14ac:dyDescent="0.2">
      <c r="E271" s="115"/>
      <c r="I271" s="31"/>
      <c r="L271" s="31"/>
      <c r="M271" s="147"/>
    </row>
    <row r="272" spans="5:13" x14ac:dyDescent="0.2">
      <c r="E272" s="115"/>
      <c r="I272" s="31"/>
      <c r="L272" s="31"/>
      <c r="M272" s="147"/>
    </row>
    <row r="273" spans="5:13" x14ac:dyDescent="0.2">
      <c r="E273" s="115"/>
      <c r="I273" s="31"/>
      <c r="L273" s="31"/>
      <c r="M273" s="147"/>
    </row>
    <row r="274" spans="5:13" x14ac:dyDescent="0.2">
      <c r="E274" s="115"/>
      <c r="I274" s="31"/>
      <c r="L274" s="31"/>
      <c r="M274" s="147"/>
    </row>
    <row r="275" spans="5:13" x14ac:dyDescent="0.2">
      <c r="E275" s="115"/>
      <c r="I275" s="31"/>
      <c r="L275" s="31"/>
      <c r="M275" s="147"/>
    </row>
    <row r="276" spans="5:13" x14ac:dyDescent="0.2">
      <c r="E276" s="115"/>
      <c r="I276" s="31"/>
      <c r="L276" s="31"/>
      <c r="M276" s="147"/>
    </row>
    <row r="277" spans="5:13" x14ac:dyDescent="0.2">
      <c r="E277" s="115"/>
      <c r="I277" s="31"/>
      <c r="L277" s="31"/>
      <c r="M277" s="147"/>
    </row>
    <row r="278" spans="5:13" x14ac:dyDescent="0.2">
      <c r="E278" s="115"/>
      <c r="I278" s="31"/>
      <c r="L278" s="31"/>
      <c r="M278" s="147"/>
    </row>
    <row r="279" spans="5:13" x14ac:dyDescent="0.2">
      <c r="E279" s="115"/>
      <c r="I279" s="31"/>
      <c r="L279" s="31"/>
      <c r="M279" s="147"/>
    </row>
    <row r="280" spans="5:13" x14ac:dyDescent="0.2">
      <c r="E280" s="115"/>
      <c r="I280" s="31"/>
      <c r="L280" s="31"/>
      <c r="M280" s="147"/>
    </row>
    <row r="281" spans="5:13" x14ac:dyDescent="0.2">
      <c r="E281" s="115"/>
      <c r="I281" s="31"/>
      <c r="L281" s="31"/>
      <c r="M281" s="147"/>
    </row>
    <row r="282" spans="5:13" x14ac:dyDescent="0.2">
      <c r="E282" s="115"/>
      <c r="I282" s="31"/>
      <c r="L282" s="31"/>
      <c r="M282" s="147"/>
    </row>
    <row r="283" spans="5:13" x14ac:dyDescent="0.2">
      <c r="E283" s="115"/>
      <c r="I283" s="31"/>
      <c r="L283" s="31"/>
      <c r="M283" s="147"/>
    </row>
    <row r="284" spans="5:13" x14ac:dyDescent="0.2">
      <c r="E284" s="115"/>
      <c r="I284" s="31"/>
      <c r="L284" s="31"/>
      <c r="M284" s="147"/>
    </row>
    <row r="285" spans="5:13" x14ac:dyDescent="0.2">
      <c r="E285" s="115"/>
      <c r="I285" s="31"/>
      <c r="L285" s="31"/>
      <c r="M285" s="147"/>
    </row>
    <row r="286" spans="5:13" x14ac:dyDescent="0.2">
      <c r="E286" s="115"/>
      <c r="I286" s="31"/>
      <c r="L286" s="31"/>
      <c r="M286" s="147"/>
    </row>
    <row r="287" spans="5:13" x14ac:dyDescent="0.2">
      <c r="E287" s="115"/>
      <c r="I287" s="31"/>
      <c r="L287" s="31"/>
      <c r="M287" s="147"/>
    </row>
    <row r="288" spans="5:13" x14ac:dyDescent="0.2">
      <c r="E288" s="115"/>
      <c r="I288" s="31"/>
      <c r="L288" s="31"/>
      <c r="M288" s="147"/>
    </row>
    <row r="289" spans="5:13" x14ac:dyDescent="0.2">
      <c r="E289" s="115"/>
      <c r="I289" s="31"/>
      <c r="L289" s="31"/>
      <c r="M289" s="147"/>
    </row>
    <row r="290" spans="5:13" x14ac:dyDescent="0.2">
      <c r="E290" s="115"/>
      <c r="I290" s="31"/>
      <c r="L290" s="31"/>
      <c r="M290" s="147"/>
    </row>
    <row r="291" spans="5:13" x14ac:dyDescent="0.2">
      <c r="E291" s="115"/>
      <c r="I291" s="31"/>
      <c r="L291" s="31"/>
      <c r="M291" s="147"/>
    </row>
    <row r="292" spans="5:13" x14ac:dyDescent="0.2">
      <c r="E292" s="115"/>
      <c r="I292" s="31"/>
      <c r="L292" s="31"/>
      <c r="M292" s="147"/>
    </row>
    <row r="293" spans="5:13" x14ac:dyDescent="0.2">
      <c r="E293" s="115"/>
      <c r="I293" s="31"/>
      <c r="L293" s="31"/>
      <c r="M293" s="147"/>
    </row>
    <row r="294" spans="5:13" x14ac:dyDescent="0.2">
      <c r="E294" s="115"/>
      <c r="I294" s="31"/>
      <c r="L294" s="31"/>
      <c r="M294" s="147"/>
    </row>
    <row r="295" spans="5:13" x14ac:dyDescent="0.2">
      <c r="E295" s="115"/>
      <c r="I295" s="31"/>
      <c r="L295" s="31"/>
      <c r="M295" s="147"/>
    </row>
    <row r="296" spans="5:13" x14ac:dyDescent="0.2">
      <c r="E296" s="115"/>
      <c r="I296" s="31"/>
      <c r="L296" s="31"/>
      <c r="M296" s="147"/>
    </row>
    <row r="297" spans="5:13" x14ac:dyDescent="0.2">
      <c r="E297" s="115"/>
      <c r="I297" s="31"/>
      <c r="L297" s="31"/>
      <c r="M297" s="147"/>
    </row>
    <row r="298" spans="5:13" x14ac:dyDescent="0.2">
      <c r="E298" s="115"/>
      <c r="I298" s="31"/>
      <c r="L298" s="31"/>
      <c r="M298" s="147"/>
    </row>
    <row r="299" spans="5:13" x14ac:dyDescent="0.2">
      <c r="E299" s="115"/>
      <c r="I299" s="31"/>
      <c r="L299" s="31"/>
      <c r="M299" s="147"/>
    </row>
    <row r="300" spans="5:13" x14ac:dyDescent="0.2">
      <c r="E300" s="115"/>
      <c r="I300" s="31"/>
      <c r="L300" s="31"/>
      <c r="M300" s="147"/>
    </row>
    <row r="301" spans="5:13" x14ac:dyDescent="0.2">
      <c r="E301" s="115"/>
      <c r="I301" s="31"/>
      <c r="L301" s="31"/>
      <c r="M301" s="147"/>
    </row>
    <row r="302" spans="5:13" x14ac:dyDescent="0.2">
      <c r="E302" s="115"/>
      <c r="I302" s="31"/>
      <c r="L302" s="31"/>
      <c r="M302" s="147"/>
    </row>
    <row r="303" spans="5:13" x14ac:dyDescent="0.2">
      <c r="E303" s="115"/>
      <c r="I303" s="31"/>
      <c r="L303" s="31"/>
      <c r="M303" s="147"/>
    </row>
    <row r="304" spans="5:13" x14ac:dyDescent="0.2">
      <c r="E304" s="115"/>
      <c r="I304" s="31"/>
      <c r="L304" s="31"/>
      <c r="M304" s="147"/>
    </row>
    <row r="305" spans="5:13" x14ac:dyDescent="0.2">
      <c r="E305" s="115"/>
      <c r="I305" s="31"/>
      <c r="L305" s="31"/>
      <c r="M305" s="147"/>
    </row>
    <row r="306" spans="5:13" x14ac:dyDescent="0.2">
      <c r="E306" s="115"/>
      <c r="I306" s="31"/>
      <c r="L306" s="31"/>
      <c r="M306" s="147"/>
    </row>
    <row r="307" spans="5:13" x14ac:dyDescent="0.2">
      <c r="E307" s="115"/>
      <c r="I307" s="31"/>
      <c r="L307" s="31"/>
      <c r="M307" s="147"/>
    </row>
    <row r="308" spans="5:13" x14ac:dyDescent="0.2">
      <c r="E308" s="115"/>
      <c r="I308" s="31"/>
      <c r="L308" s="31"/>
      <c r="M308" s="147"/>
    </row>
    <row r="309" spans="5:13" x14ac:dyDescent="0.2">
      <c r="E309" s="115"/>
      <c r="I309" s="31"/>
      <c r="L309" s="31"/>
      <c r="M309" s="147"/>
    </row>
    <row r="310" spans="5:13" x14ac:dyDescent="0.2">
      <c r="E310" s="115"/>
      <c r="I310" s="31"/>
      <c r="L310" s="31"/>
      <c r="M310" s="147"/>
    </row>
    <row r="311" spans="5:13" x14ac:dyDescent="0.2">
      <c r="E311" s="115"/>
      <c r="I311" s="31"/>
      <c r="L311" s="31"/>
      <c r="M311" s="147"/>
    </row>
    <row r="312" spans="5:13" x14ac:dyDescent="0.2">
      <c r="E312" s="115"/>
      <c r="I312" s="31"/>
      <c r="L312" s="31"/>
      <c r="M312" s="147"/>
    </row>
    <row r="313" spans="5:13" x14ac:dyDescent="0.2">
      <c r="E313" s="115"/>
      <c r="I313" s="31"/>
      <c r="L313" s="31"/>
      <c r="M313" s="147"/>
    </row>
    <row r="314" spans="5:13" x14ac:dyDescent="0.2">
      <c r="E314" s="115"/>
      <c r="I314" s="31"/>
      <c r="L314" s="31"/>
      <c r="M314" s="147"/>
    </row>
    <row r="315" spans="5:13" x14ac:dyDescent="0.2">
      <c r="E315" s="115"/>
      <c r="I315" s="31"/>
      <c r="L315" s="31"/>
      <c r="M315" s="147"/>
    </row>
    <row r="316" spans="5:13" x14ac:dyDescent="0.2">
      <c r="E316" s="115"/>
      <c r="I316" s="31"/>
      <c r="L316" s="31"/>
      <c r="M316" s="147"/>
    </row>
    <row r="317" spans="5:13" x14ac:dyDescent="0.2">
      <c r="E317" s="115"/>
      <c r="I317" s="31"/>
      <c r="L317" s="31"/>
      <c r="M317" s="147"/>
    </row>
    <row r="318" spans="5:13" x14ac:dyDescent="0.2">
      <c r="E318" s="115"/>
      <c r="I318" s="31"/>
      <c r="L318" s="31"/>
      <c r="M318" s="147"/>
    </row>
    <row r="319" spans="5:13" x14ac:dyDescent="0.2">
      <c r="E319" s="115"/>
      <c r="I319" s="31"/>
      <c r="L319" s="31"/>
      <c r="M319" s="147"/>
    </row>
    <row r="320" spans="5:13" x14ac:dyDescent="0.2">
      <c r="E320" s="115"/>
      <c r="I320" s="31"/>
      <c r="L320" s="31"/>
      <c r="M320" s="147"/>
    </row>
    <row r="321" spans="5:13" x14ac:dyDescent="0.2">
      <c r="E321" s="115"/>
      <c r="I321" s="31"/>
      <c r="L321" s="31"/>
      <c r="M321" s="147"/>
    </row>
    <row r="322" spans="5:13" x14ac:dyDescent="0.2">
      <c r="E322" s="115"/>
      <c r="I322" s="31"/>
      <c r="L322" s="31"/>
      <c r="M322" s="147"/>
    </row>
    <row r="323" spans="5:13" x14ac:dyDescent="0.2">
      <c r="E323" s="115"/>
      <c r="I323" s="31"/>
      <c r="L323" s="31"/>
      <c r="M323" s="147"/>
    </row>
    <row r="324" spans="5:13" x14ac:dyDescent="0.2">
      <c r="E324" s="115"/>
      <c r="I324" s="31"/>
      <c r="L324" s="31"/>
      <c r="M324" s="147"/>
    </row>
    <row r="325" spans="5:13" x14ac:dyDescent="0.2">
      <c r="E325" s="115"/>
      <c r="I325" s="31"/>
      <c r="L325" s="31"/>
      <c r="M325" s="147"/>
    </row>
    <row r="326" spans="5:13" x14ac:dyDescent="0.2">
      <c r="E326" s="115"/>
      <c r="I326" s="31"/>
      <c r="L326" s="31"/>
      <c r="M326" s="147"/>
    </row>
    <row r="327" spans="5:13" x14ac:dyDescent="0.2">
      <c r="E327" s="115"/>
      <c r="I327" s="31"/>
      <c r="L327" s="31"/>
      <c r="M327" s="147"/>
    </row>
    <row r="328" spans="5:13" x14ac:dyDescent="0.2">
      <c r="E328" s="115"/>
      <c r="I328" s="31"/>
      <c r="L328" s="31"/>
      <c r="M328" s="147"/>
    </row>
    <row r="329" spans="5:13" x14ac:dyDescent="0.2">
      <c r="E329" s="115"/>
      <c r="I329" s="31"/>
      <c r="L329" s="31"/>
      <c r="M329" s="147"/>
    </row>
    <row r="330" spans="5:13" x14ac:dyDescent="0.2">
      <c r="E330" s="115"/>
      <c r="I330" s="31"/>
      <c r="L330" s="31"/>
      <c r="M330" s="147"/>
    </row>
    <row r="331" spans="5:13" x14ac:dyDescent="0.2">
      <c r="E331" s="115"/>
      <c r="I331" s="31"/>
      <c r="L331" s="31"/>
      <c r="M331" s="147"/>
    </row>
    <row r="332" spans="5:13" x14ac:dyDescent="0.2">
      <c r="E332" s="115"/>
      <c r="I332" s="31"/>
      <c r="L332" s="31"/>
      <c r="M332" s="147"/>
    </row>
    <row r="333" spans="5:13" x14ac:dyDescent="0.2">
      <c r="E333" s="115"/>
      <c r="I333" s="31"/>
      <c r="L333" s="31"/>
      <c r="M333" s="147"/>
    </row>
    <row r="334" spans="5:13" x14ac:dyDescent="0.2">
      <c r="E334" s="115"/>
      <c r="I334" s="31"/>
      <c r="L334" s="31"/>
      <c r="M334" s="147"/>
    </row>
    <row r="335" spans="5:13" x14ac:dyDescent="0.2">
      <c r="E335" s="115"/>
      <c r="I335" s="31"/>
      <c r="L335" s="31"/>
      <c r="M335" s="147"/>
    </row>
    <row r="336" spans="5:13" x14ac:dyDescent="0.2">
      <c r="E336" s="115"/>
      <c r="I336" s="31"/>
      <c r="L336" s="31"/>
      <c r="M336" s="147"/>
    </row>
    <row r="337" spans="5:13" x14ac:dyDescent="0.2">
      <c r="E337" s="115"/>
      <c r="I337" s="31"/>
      <c r="L337" s="31"/>
      <c r="M337" s="147"/>
    </row>
    <row r="338" spans="5:13" x14ac:dyDescent="0.2">
      <c r="E338" s="115"/>
      <c r="I338" s="31"/>
      <c r="L338" s="31"/>
      <c r="M338" s="147"/>
    </row>
    <row r="339" spans="5:13" x14ac:dyDescent="0.2">
      <c r="E339" s="115"/>
      <c r="I339" s="31"/>
      <c r="L339" s="31"/>
      <c r="M339" s="147"/>
    </row>
    <row r="340" spans="5:13" x14ac:dyDescent="0.2">
      <c r="E340" s="115"/>
      <c r="I340" s="31"/>
      <c r="L340" s="31"/>
      <c r="M340" s="147"/>
    </row>
    <row r="341" spans="5:13" x14ac:dyDescent="0.2">
      <c r="E341" s="115"/>
      <c r="I341" s="31"/>
      <c r="L341" s="31"/>
      <c r="M341" s="147"/>
    </row>
    <row r="342" spans="5:13" x14ac:dyDescent="0.2">
      <c r="E342" s="115"/>
      <c r="I342" s="31"/>
      <c r="L342" s="31"/>
      <c r="M342" s="147"/>
    </row>
    <row r="343" spans="5:13" x14ac:dyDescent="0.2">
      <c r="E343" s="115"/>
      <c r="I343" s="31"/>
      <c r="L343" s="31"/>
      <c r="M343" s="147"/>
    </row>
    <row r="344" spans="5:13" x14ac:dyDescent="0.2">
      <c r="E344" s="115"/>
      <c r="I344" s="31"/>
      <c r="L344" s="31"/>
      <c r="M344" s="147"/>
    </row>
    <row r="345" spans="5:13" x14ac:dyDescent="0.2">
      <c r="E345" s="115"/>
      <c r="I345" s="31"/>
      <c r="L345" s="31"/>
      <c r="M345" s="147"/>
    </row>
    <row r="346" spans="5:13" x14ac:dyDescent="0.2">
      <c r="E346" s="115"/>
      <c r="I346" s="31"/>
      <c r="L346" s="31"/>
      <c r="M346" s="147"/>
    </row>
    <row r="347" spans="5:13" x14ac:dyDescent="0.2">
      <c r="E347" s="115"/>
      <c r="I347" s="31"/>
      <c r="L347" s="31"/>
      <c r="M347" s="147"/>
    </row>
    <row r="348" spans="5:13" x14ac:dyDescent="0.2">
      <c r="E348" s="115"/>
      <c r="I348" s="31"/>
      <c r="L348" s="31"/>
      <c r="M348" s="147"/>
    </row>
    <row r="349" spans="5:13" x14ac:dyDescent="0.2">
      <c r="E349" s="115"/>
      <c r="I349" s="31"/>
      <c r="L349" s="31"/>
      <c r="M349" s="147"/>
    </row>
    <row r="350" spans="5:13" x14ac:dyDescent="0.2">
      <c r="E350" s="115"/>
      <c r="I350" s="31"/>
      <c r="L350" s="31"/>
      <c r="M350" s="147"/>
    </row>
    <row r="351" spans="5:13" x14ac:dyDescent="0.2">
      <c r="E351" s="115"/>
      <c r="I351" s="31"/>
      <c r="L351" s="31"/>
      <c r="M351" s="147"/>
    </row>
    <row r="352" spans="5:13" x14ac:dyDescent="0.2">
      <c r="E352" s="115"/>
      <c r="I352" s="31"/>
      <c r="L352" s="31"/>
      <c r="M352" s="147"/>
    </row>
    <row r="353" spans="5:13" x14ac:dyDescent="0.2">
      <c r="E353" s="115"/>
      <c r="I353" s="31"/>
      <c r="L353" s="31"/>
      <c r="M353" s="147"/>
    </row>
    <row r="354" spans="5:13" x14ac:dyDescent="0.2">
      <c r="E354" s="115"/>
      <c r="I354" s="31"/>
      <c r="L354" s="31"/>
      <c r="M354" s="147"/>
    </row>
    <row r="355" spans="5:13" x14ac:dyDescent="0.2">
      <c r="E355" s="115"/>
      <c r="I355" s="31"/>
      <c r="L355" s="31"/>
      <c r="M355" s="147"/>
    </row>
    <row r="356" spans="5:13" x14ac:dyDescent="0.2">
      <c r="E356" s="115"/>
      <c r="I356" s="31"/>
      <c r="L356" s="31"/>
      <c r="M356" s="147"/>
    </row>
    <row r="357" spans="5:13" x14ac:dyDescent="0.2">
      <c r="E357" s="115"/>
      <c r="I357" s="31"/>
      <c r="L357" s="31"/>
      <c r="M357" s="147"/>
    </row>
    <row r="358" spans="5:13" x14ac:dyDescent="0.2">
      <c r="E358" s="115"/>
      <c r="I358" s="31"/>
      <c r="L358" s="31"/>
      <c r="M358" s="147"/>
    </row>
    <row r="359" spans="5:13" x14ac:dyDescent="0.2">
      <c r="E359" s="115"/>
      <c r="I359" s="31"/>
      <c r="L359" s="31"/>
      <c r="M359" s="147"/>
    </row>
    <row r="360" spans="5:13" x14ac:dyDescent="0.2">
      <c r="E360" s="115"/>
      <c r="I360" s="31"/>
      <c r="L360" s="31"/>
      <c r="M360" s="147"/>
    </row>
    <row r="361" spans="5:13" x14ac:dyDescent="0.2">
      <c r="E361" s="115"/>
      <c r="I361" s="31"/>
      <c r="L361" s="31"/>
      <c r="M361" s="147"/>
    </row>
    <row r="362" spans="5:13" x14ac:dyDescent="0.2">
      <c r="E362" s="115"/>
      <c r="I362" s="31"/>
      <c r="L362" s="31"/>
      <c r="M362" s="147"/>
    </row>
    <row r="363" spans="5:13" x14ac:dyDescent="0.2">
      <c r="E363" s="115"/>
      <c r="I363" s="31"/>
      <c r="L363" s="31"/>
      <c r="M363" s="147"/>
    </row>
    <row r="364" spans="5:13" x14ac:dyDescent="0.2">
      <c r="E364" s="115"/>
      <c r="I364" s="31"/>
      <c r="L364" s="31"/>
      <c r="M364" s="147"/>
    </row>
    <row r="365" spans="5:13" x14ac:dyDescent="0.2">
      <c r="E365" s="115"/>
      <c r="I365" s="31"/>
      <c r="L365" s="31"/>
      <c r="M365" s="147"/>
    </row>
    <row r="366" spans="5:13" x14ac:dyDescent="0.2">
      <c r="E366" s="115"/>
      <c r="I366" s="31"/>
      <c r="L366" s="31"/>
      <c r="M366" s="147"/>
    </row>
    <row r="367" spans="5:13" x14ac:dyDescent="0.2">
      <c r="E367" s="115"/>
      <c r="I367" s="31"/>
      <c r="L367" s="31"/>
      <c r="M367" s="147"/>
    </row>
    <row r="368" spans="5:13" x14ac:dyDescent="0.2">
      <c r="E368" s="115"/>
      <c r="I368" s="31"/>
      <c r="L368" s="31"/>
      <c r="M368" s="147"/>
    </row>
    <row r="369" spans="5:13" x14ac:dyDescent="0.2">
      <c r="E369" s="115"/>
      <c r="I369" s="31"/>
      <c r="L369" s="31"/>
      <c r="M369" s="147"/>
    </row>
    <row r="370" spans="5:13" x14ac:dyDescent="0.2">
      <c r="E370" s="115"/>
      <c r="I370" s="31"/>
      <c r="L370" s="31"/>
      <c r="M370" s="147"/>
    </row>
    <row r="371" spans="5:13" x14ac:dyDescent="0.2">
      <c r="E371" s="115"/>
      <c r="I371" s="31"/>
      <c r="L371" s="31"/>
      <c r="M371" s="147"/>
    </row>
    <row r="372" spans="5:13" x14ac:dyDescent="0.2">
      <c r="E372" s="115"/>
      <c r="I372" s="31"/>
      <c r="L372" s="31"/>
      <c r="M372" s="147"/>
    </row>
    <row r="373" spans="5:13" x14ac:dyDescent="0.2">
      <c r="E373" s="115"/>
      <c r="I373" s="31"/>
      <c r="L373" s="31"/>
      <c r="M373" s="147"/>
    </row>
    <row r="374" spans="5:13" x14ac:dyDescent="0.2">
      <c r="E374" s="115"/>
      <c r="I374" s="31"/>
      <c r="L374" s="31"/>
      <c r="M374" s="147"/>
    </row>
    <row r="375" spans="5:13" x14ac:dyDescent="0.2">
      <c r="E375" s="115"/>
      <c r="I375" s="31"/>
      <c r="L375" s="31"/>
      <c r="M375" s="147"/>
    </row>
    <row r="376" spans="5:13" x14ac:dyDescent="0.2">
      <c r="E376" s="115"/>
      <c r="I376" s="31"/>
      <c r="L376" s="31"/>
      <c r="M376" s="147"/>
    </row>
    <row r="377" spans="5:13" x14ac:dyDescent="0.2">
      <c r="E377" s="115"/>
      <c r="I377" s="31"/>
      <c r="L377" s="31"/>
      <c r="M377" s="147"/>
    </row>
    <row r="378" spans="5:13" x14ac:dyDescent="0.2">
      <c r="E378" s="115"/>
      <c r="I378" s="31"/>
      <c r="L378" s="31"/>
      <c r="M378" s="147"/>
    </row>
    <row r="379" spans="5:13" x14ac:dyDescent="0.2">
      <c r="E379" s="115"/>
      <c r="I379" s="31"/>
      <c r="L379" s="31"/>
      <c r="M379" s="147"/>
    </row>
    <row r="380" spans="5:13" x14ac:dyDescent="0.2">
      <c r="E380" s="115"/>
      <c r="I380" s="31"/>
      <c r="L380" s="31"/>
      <c r="M380" s="147"/>
    </row>
    <row r="381" spans="5:13" x14ac:dyDescent="0.2">
      <c r="E381" s="115"/>
      <c r="I381" s="31"/>
      <c r="L381" s="31"/>
      <c r="M381" s="147"/>
    </row>
    <row r="382" spans="5:13" x14ac:dyDescent="0.2">
      <c r="E382" s="115"/>
      <c r="I382" s="31"/>
      <c r="L382" s="31"/>
      <c r="M382" s="147"/>
    </row>
    <row r="383" spans="5:13" x14ac:dyDescent="0.2">
      <c r="E383" s="115"/>
      <c r="I383" s="31"/>
      <c r="L383" s="31"/>
      <c r="M383" s="147"/>
    </row>
    <row r="384" spans="5:13" x14ac:dyDescent="0.2">
      <c r="E384" s="115"/>
      <c r="I384" s="31"/>
      <c r="L384" s="31"/>
      <c r="M384" s="147"/>
    </row>
    <row r="385" spans="5:13" x14ac:dyDescent="0.2">
      <c r="E385" s="115"/>
      <c r="I385" s="31"/>
      <c r="L385" s="31"/>
      <c r="M385" s="147"/>
    </row>
    <row r="386" spans="5:13" x14ac:dyDescent="0.2">
      <c r="E386" s="115"/>
      <c r="I386" s="31"/>
      <c r="L386" s="31"/>
      <c r="M386" s="147"/>
    </row>
    <row r="387" spans="5:13" x14ac:dyDescent="0.2">
      <c r="E387" s="115"/>
      <c r="I387" s="31"/>
      <c r="L387" s="31"/>
      <c r="M387" s="147"/>
    </row>
    <row r="388" spans="5:13" x14ac:dyDescent="0.2">
      <c r="E388" s="115"/>
      <c r="I388" s="31"/>
      <c r="L388" s="31"/>
      <c r="M388" s="147"/>
    </row>
    <row r="389" spans="5:13" x14ac:dyDescent="0.2">
      <c r="E389" s="115"/>
      <c r="I389" s="31"/>
      <c r="L389" s="31"/>
      <c r="M389" s="147"/>
    </row>
    <row r="390" spans="5:13" x14ac:dyDescent="0.2">
      <c r="E390" s="115"/>
      <c r="I390" s="31"/>
      <c r="L390" s="31"/>
      <c r="M390" s="147"/>
    </row>
    <row r="391" spans="5:13" x14ac:dyDescent="0.2">
      <c r="E391" s="115"/>
      <c r="I391" s="31"/>
      <c r="L391" s="31"/>
      <c r="M391" s="147"/>
    </row>
    <row r="392" spans="5:13" x14ac:dyDescent="0.2">
      <c r="E392" s="115"/>
      <c r="I392" s="31"/>
      <c r="L392" s="31"/>
      <c r="M392" s="147"/>
    </row>
    <row r="393" spans="5:13" x14ac:dyDescent="0.2">
      <c r="E393" s="115"/>
      <c r="I393" s="31"/>
      <c r="L393" s="31"/>
      <c r="M393" s="147"/>
    </row>
    <row r="394" spans="5:13" x14ac:dyDescent="0.2">
      <c r="E394" s="115"/>
      <c r="I394" s="31"/>
      <c r="L394" s="31"/>
      <c r="M394" s="147"/>
    </row>
    <row r="395" spans="5:13" x14ac:dyDescent="0.2">
      <c r="E395" s="115"/>
      <c r="I395" s="31"/>
      <c r="L395" s="31"/>
      <c r="M395" s="147"/>
    </row>
    <row r="396" spans="5:13" x14ac:dyDescent="0.2">
      <c r="E396" s="115"/>
      <c r="I396" s="31"/>
      <c r="L396" s="31"/>
      <c r="M396" s="147"/>
    </row>
    <row r="397" spans="5:13" x14ac:dyDescent="0.2">
      <c r="E397" s="115"/>
      <c r="I397" s="31"/>
      <c r="L397" s="31"/>
      <c r="M397" s="147"/>
    </row>
    <row r="398" spans="5:13" x14ac:dyDescent="0.2">
      <c r="E398" s="115"/>
      <c r="I398" s="31"/>
      <c r="L398" s="31"/>
      <c r="M398" s="147"/>
    </row>
    <row r="399" spans="5:13" x14ac:dyDescent="0.2">
      <c r="E399" s="115"/>
      <c r="I399" s="31"/>
      <c r="L399" s="31"/>
      <c r="M399" s="147"/>
    </row>
    <row r="400" spans="5:13" x14ac:dyDescent="0.2">
      <c r="E400" s="115"/>
      <c r="I400" s="31"/>
      <c r="L400" s="31"/>
      <c r="M400" s="147"/>
    </row>
    <row r="401" spans="5:13" x14ac:dyDescent="0.2">
      <c r="E401" s="115"/>
      <c r="I401" s="31"/>
      <c r="L401" s="31"/>
      <c r="M401" s="147"/>
    </row>
    <row r="402" spans="5:13" x14ac:dyDescent="0.2">
      <c r="E402" s="115"/>
      <c r="I402" s="31"/>
      <c r="L402" s="31"/>
      <c r="M402" s="147"/>
    </row>
    <row r="403" spans="5:13" x14ac:dyDescent="0.2">
      <c r="E403" s="115"/>
      <c r="I403" s="31"/>
      <c r="L403" s="31"/>
      <c r="M403" s="147"/>
    </row>
    <row r="404" spans="5:13" x14ac:dyDescent="0.2">
      <c r="E404" s="115"/>
      <c r="I404" s="31"/>
      <c r="L404" s="31"/>
      <c r="M404" s="147"/>
    </row>
    <row r="405" spans="5:13" x14ac:dyDescent="0.2">
      <c r="E405" s="115"/>
      <c r="I405" s="31"/>
      <c r="L405" s="31"/>
      <c r="M405" s="147"/>
    </row>
    <row r="406" spans="5:13" x14ac:dyDescent="0.2">
      <c r="E406" s="115"/>
      <c r="I406" s="31"/>
      <c r="L406" s="31"/>
      <c r="M406" s="147"/>
    </row>
    <row r="407" spans="5:13" x14ac:dyDescent="0.2">
      <c r="E407" s="115"/>
      <c r="I407" s="31"/>
      <c r="L407" s="31"/>
      <c r="M407" s="147"/>
    </row>
    <row r="408" spans="5:13" x14ac:dyDescent="0.2">
      <c r="E408" s="115"/>
      <c r="I408" s="31"/>
      <c r="L408" s="31"/>
      <c r="M408" s="147"/>
    </row>
    <row r="409" spans="5:13" x14ac:dyDescent="0.2">
      <c r="E409" s="115"/>
      <c r="I409" s="31"/>
      <c r="L409" s="31"/>
      <c r="M409" s="147"/>
    </row>
    <row r="410" spans="5:13" x14ac:dyDescent="0.2">
      <c r="E410" s="115"/>
      <c r="I410" s="31"/>
      <c r="L410" s="31"/>
      <c r="M410" s="147"/>
    </row>
    <row r="411" spans="5:13" x14ac:dyDescent="0.2">
      <c r="E411" s="115"/>
      <c r="I411" s="31"/>
      <c r="L411" s="31"/>
      <c r="M411" s="147"/>
    </row>
    <row r="412" spans="5:13" x14ac:dyDescent="0.2">
      <c r="E412" s="115"/>
      <c r="I412" s="31"/>
      <c r="L412" s="31"/>
      <c r="M412" s="147"/>
    </row>
    <row r="413" spans="5:13" x14ac:dyDescent="0.2">
      <c r="E413" s="115"/>
      <c r="I413" s="31"/>
      <c r="L413" s="31"/>
      <c r="M413" s="147"/>
    </row>
    <row r="414" spans="5:13" x14ac:dyDescent="0.2">
      <c r="E414" s="115"/>
      <c r="I414" s="31"/>
      <c r="L414" s="31"/>
      <c r="M414" s="147"/>
    </row>
    <row r="415" spans="5:13" x14ac:dyDescent="0.2">
      <c r="E415" s="115"/>
      <c r="I415" s="31"/>
      <c r="L415" s="31"/>
      <c r="M415" s="147"/>
    </row>
    <row r="416" spans="5:13" x14ac:dyDescent="0.2">
      <c r="E416" s="115"/>
      <c r="I416" s="31"/>
      <c r="L416" s="31"/>
      <c r="M416" s="147"/>
    </row>
    <row r="417" spans="5:13" x14ac:dyDescent="0.2">
      <c r="E417" s="115"/>
      <c r="I417" s="31"/>
      <c r="L417" s="31"/>
      <c r="M417" s="147"/>
    </row>
    <row r="418" spans="5:13" x14ac:dyDescent="0.2">
      <c r="E418" s="115"/>
      <c r="I418" s="31"/>
      <c r="L418" s="31"/>
      <c r="M418" s="147"/>
    </row>
    <row r="419" spans="5:13" x14ac:dyDescent="0.2">
      <c r="E419" s="115"/>
      <c r="I419" s="31"/>
      <c r="L419" s="31"/>
      <c r="M419" s="147"/>
    </row>
    <row r="420" spans="5:13" x14ac:dyDescent="0.2">
      <c r="E420" s="115"/>
      <c r="I420" s="31"/>
      <c r="L420" s="31"/>
      <c r="M420" s="147"/>
    </row>
    <row r="421" spans="5:13" x14ac:dyDescent="0.2">
      <c r="E421" s="115"/>
      <c r="I421" s="31"/>
      <c r="L421" s="31"/>
      <c r="M421" s="147"/>
    </row>
    <row r="422" spans="5:13" x14ac:dyDescent="0.2">
      <c r="E422" s="115"/>
      <c r="I422" s="31"/>
      <c r="L422" s="31"/>
      <c r="M422" s="147"/>
    </row>
    <row r="423" spans="5:13" x14ac:dyDescent="0.2">
      <c r="E423" s="115"/>
      <c r="I423" s="31"/>
      <c r="L423" s="31"/>
      <c r="M423" s="147"/>
    </row>
    <row r="424" spans="5:13" x14ac:dyDescent="0.2">
      <c r="E424" s="115"/>
      <c r="I424" s="31"/>
      <c r="L424" s="31"/>
      <c r="M424" s="147"/>
    </row>
    <row r="425" spans="5:13" x14ac:dyDescent="0.2">
      <c r="E425" s="115"/>
      <c r="I425" s="31"/>
      <c r="L425" s="31"/>
      <c r="M425" s="147"/>
    </row>
    <row r="426" spans="5:13" x14ac:dyDescent="0.2">
      <c r="E426" s="115"/>
      <c r="I426" s="31"/>
      <c r="L426" s="31"/>
      <c r="M426" s="147"/>
    </row>
    <row r="427" spans="5:13" x14ac:dyDescent="0.2">
      <c r="E427" s="115"/>
      <c r="I427" s="31"/>
      <c r="L427" s="31"/>
      <c r="M427" s="147"/>
    </row>
    <row r="428" spans="5:13" x14ac:dyDescent="0.2">
      <c r="E428" s="115"/>
      <c r="I428" s="31"/>
      <c r="L428" s="31"/>
      <c r="M428" s="147"/>
    </row>
    <row r="429" spans="5:13" x14ac:dyDescent="0.2">
      <c r="E429" s="115"/>
      <c r="I429" s="31"/>
      <c r="L429" s="31"/>
      <c r="M429" s="147"/>
    </row>
    <row r="430" spans="5:13" x14ac:dyDescent="0.2">
      <c r="E430" s="115"/>
      <c r="I430" s="31"/>
      <c r="L430" s="31"/>
      <c r="M430" s="147"/>
    </row>
    <row r="431" spans="5:13" x14ac:dyDescent="0.2">
      <c r="E431" s="115"/>
      <c r="I431" s="31"/>
      <c r="L431" s="31"/>
      <c r="M431" s="147"/>
    </row>
    <row r="432" spans="5:13" x14ac:dyDescent="0.2">
      <c r="E432" s="115"/>
      <c r="I432" s="31"/>
      <c r="L432" s="31"/>
      <c r="M432" s="147"/>
    </row>
    <row r="433" spans="5:13" x14ac:dyDescent="0.2">
      <c r="E433" s="115"/>
      <c r="I433" s="31"/>
      <c r="L433" s="31"/>
      <c r="M433" s="147"/>
    </row>
    <row r="434" spans="5:13" x14ac:dyDescent="0.2">
      <c r="E434" s="115"/>
      <c r="I434" s="31"/>
      <c r="L434" s="31"/>
      <c r="M434" s="147"/>
    </row>
    <row r="435" spans="5:13" x14ac:dyDescent="0.2">
      <c r="E435" s="115"/>
      <c r="I435" s="31"/>
      <c r="L435" s="31"/>
      <c r="M435" s="147"/>
    </row>
    <row r="436" spans="5:13" x14ac:dyDescent="0.2">
      <c r="E436" s="115"/>
      <c r="I436" s="31"/>
      <c r="L436" s="31"/>
      <c r="M436" s="147"/>
    </row>
    <row r="437" spans="5:13" x14ac:dyDescent="0.2">
      <c r="E437" s="115"/>
      <c r="I437" s="31"/>
      <c r="L437" s="31"/>
      <c r="M437" s="147"/>
    </row>
    <row r="438" spans="5:13" x14ac:dyDescent="0.2">
      <c r="E438" s="115"/>
      <c r="I438" s="31"/>
      <c r="L438" s="31"/>
      <c r="M438" s="147"/>
    </row>
    <row r="439" spans="5:13" x14ac:dyDescent="0.2">
      <c r="E439" s="115"/>
      <c r="I439" s="31"/>
      <c r="L439" s="31"/>
      <c r="M439" s="147"/>
    </row>
    <row r="440" spans="5:13" x14ac:dyDescent="0.2">
      <c r="E440" s="115"/>
      <c r="I440" s="31"/>
      <c r="L440" s="31"/>
      <c r="M440" s="147"/>
    </row>
    <row r="441" spans="5:13" x14ac:dyDescent="0.2">
      <c r="E441" s="115"/>
      <c r="I441" s="31"/>
      <c r="L441" s="31"/>
      <c r="M441" s="147"/>
    </row>
    <row r="442" spans="5:13" x14ac:dyDescent="0.2">
      <c r="E442" s="115"/>
      <c r="I442" s="31"/>
      <c r="L442" s="31"/>
      <c r="M442" s="147"/>
    </row>
    <row r="443" spans="5:13" x14ac:dyDescent="0.2">
      <c r="E443" s="115"/>
      <c r="I443" s="31"/>
      <c r="L443" s="31"/>
      <c r="M443" s="147"/>
    </row>
    <row r="444" spans="5:13" x14ac:dyDescent="0.2">
      <c r="E444" s="115"/>
      <c r="I444" s="31"/>
      <c r="L444" s="31"/>
      <c r="M444" s="147"/>
    </row>
    <row r="445" spans="5:13" x14ac:dyDescent="0.2">
      <c r="E445" s="115"/>
      <c r="I445" s="31"/>
      <c r="L445" s="31"/>
      <c r="M445" s="147"/>
    </row>
    <row r="446" spans="5:13" x14ac:dyDescent="0.2">
      <c r="E446" s="115"/>
      <c r="I446" s="31"/>
      <c r="L446" s="31"/>
      <c r="M446" s="147"/>
    </row>
    <row r="447" spans="5:13" x14ac:dyDescent="0.2">
      <c r="E447" s="115"/>
      <c r="I447" s="31"/>
      <c r="L447" s="31"/>
      <c r="M447" s="147"/>
    </row>
    <row r="448" spans="5:13" x14ac:dyDescent="0.2">
      <c r="E448" s="115"/>
      <c r="I448" s="31"/>
      <c r="L448" s="31"/>
      <c r="M448" s="147"/>
    </row>
    <row r="449" spans="5:13" x14ac:dyDescent="0.2">
      <c r="E449" s="115"/>
      <c r="I449" s="31"/>
      <c r="L449" s="31"/>
      <c r="M449" s="147"/>
    </row>
    <row r="450" spans="5:13" x14ac:dyDescent="0.2">
      <c r="E450" s="115"/>
      <c r="I450" s="31"/>
      <c r="L450" s="31"/>
      <c r="M450" s="147"/>
    </row>
    <row r="451" spans="5:13" x14ac:dyDescent="0.2">
      <c r="E451" s="115"/>
      <c r="I451" s="31"/>
      <c r="L451" s="31"/>
      <c r="M451" s="147"/>
    </row>
    <row r="452" spans="5:13" x14ac:dyDescent="0.2">
      <c r="E452" s="115"/>
      <c r="I452" s="31"/>
      <c r="L452" s="31"/>
      <c r="M452" s="147"/>
    </row>
    <row r="453" spans="5:13" x14ac:dyDescent="0.2">
      <c r="E453" s="115"/>
      <c r="I453" s="31"/>
      <c r="L453" s="31"/>
      <c r="M453" s="147"/>
    </row>
    <row r="454" spans="5:13" x14ac:dyDescent="0.2">
      <c r="E454" s="115"/>
      <c r="I454" s="31"/>
      <c r="L454" s="31"/>
      <c r="M454" s="147"/>
    </row>
    <row r="455" spans="5:13" x14ac:dyDescent="0.2">
      <c r="E455" s="115"/>
      <c r="I455" s="31"/>
      <c r="L455" s="31"/>
      <c r="M455" s="147"/>
    </row>
    <row r="456" spans="5:13" x14ac:dyDescent="0.2">
      <c r="E456" s="115"/>
      <c r="I456" s="31"/>
      <c r="L456" s="31"/>
      <c r="M456" s="147"/>
    </row>
    <row r="457" spans="5:13" x14ac:dyDescent="0.2">
      <c r="E457" s="115"/>
      <c r="I457" s="31"/>
      <c r="L457" s="31"/>
      <c r="M457" s="147"/>
    </row>
    <row r="458" spans="5:13" x14ac:dyDescent="0.2">
      <c r="E458" s="115"/>
      <c r="I458" s="31"/>
      <c r="L458" s="31"/>
      <c r="M458" s="147"/>
    </row>
    <row r="459" spans="5:13" x14ac:dyDescent="0.2">
      <c r="E459" s="115"/>
      <c r="I459" s="31"/>
      <c r="L459" s="31"/>
      <c r="M459" s="147"/>
    </row>
    <row r="460" spans="5:13" x14ac:dyDescent="0.2">
      <c r="E460" s="115"/>
      <c r="I460" s="31"/>
      <c r="L460" s="31"/>
      <c r="M460" s="147"/>
    </row>
    <row r="461" spans="5:13" x14ac:dyDescent="0.2">
      <c r="E461" s="115"/>
      <c r="I461" s="31"/>
      <c r="L461" s="31"/>
      <c r="M461" s="147"/>
    </row>
    <row r="462" spans="5:13" x14ac:dyDescent="0.2">
      <c r="E462" s="115"/>
      <c r="I462" s="31"/>
      <c r="L462" s="31"/>
      <c r="M462" s="147"/>
    </row>
    <row r="463" spans="5:13" x14ac:dyDescent="0.2">
      <c r="E463" s="115"/>
      <c r="I463" s="31"/>
      <c r="L463" s="31"/>
      <c r="M463" s="147"/>
    </row>
    <row r="464" spans="5:13" x14ac:dyDescent="0.2">
      <c r="E464" s="115"/>
      <c r="I464" s="31"/>
      <c r="L464" s="31"/>
      <c r="M464" s="147"/>
    </row>
    <row r="465" spans="5:13" x14ac:dyDescent="0.2">
      <c r="E465" s="115"/>
      <c r="I465" s="31"/>
      <c r="L465" s="31"/>
      <c r="M465" s="147"/>
    </row>
    <row r="466" spans="5:13" x14ac:dyDescent="0.2">
      <c r="E466" s="115"/>
      <c r="I466" s="31"/>
      <c r="L466" s="31"/>
      <c r="M466" s="147"/>
    </row>
    <row r="467" spans="5:13" x14ac:dyDescent="0.2">
      <c r="E467" s="115"/>
      <c r="I467" s="31"/>
      <c r="L467" s="31"/>
      <c r="M467" s="147"/>
    </row>
    <row r="468" spans="5:13" x14ac:dyDescent="0.2">
      <c r="E468" s="115"/>
      <c r="I468" s="31"/>
      <c r="L468" s="31"/>
      <c r="M468" s="147"/>
    </row>
    <row r="469" spans="5:13" x14ac:dyDescent="0.2">
      <c r="E469" s="115"/>
      <c r="I469" s="31"/>
      <c r="L469" s="31"/>
      <c r="M469" s="147"/>
    </row>
    <row r="470" spans="5:13" x14ac:dyDescent="0.2">
      <c r="E470" s="115"/>
      <c r="I470" s="31"/>
      <c r="L470" s="31"/>
      <c r="M470" s="147"/>
    </row>
    <row r="471" spans="5:13" x14ac:dyDescent="0.2">
      <c r="E471" s="33"/>
      <c r="F471"/>
      <c r="G471"/>
      <c r="H471" s="117"/>
      <c r="K471"/>
      <c r="L471" s="40"/>
    </row>
    <row r="472" spans="5:13" x14ac:dyDescent="0.2">
      <c r="E472" s="33"/>
      <c r="F472"/>
      <c r="G472"/>
      <c r="H472" s="117"/>
      <c r="K472"/>
      <c r="L472" s="40"/>
    </row>
    <row r="473" spans="5:13" x14ac:dyDescent="0.2">
      <c r="E473" s="33"/>
      <c r="F473"/>
      <c r="G473"/>
      <c r="H473" s="117"/>
      <c r="K473"/>
      <c r="L473" s="40"/>
    </row>
    <row r="474" spans="5:13" x14ac:dyDescent="0.2">
      <c r="E474" s="33"/>
      <c r="F474"/>
      <c r="G474"/>
      <c r="H474" s="117"/>
      <c r="K474"/>
      <c r="L474" s="40"/>
    </row>
    <row r="475" spans="5:13" x14ac:dyDescent="0.2">
      <c r="E475" s="33"/>
      <c r="F475"/>
      <c r="G475"/>
      <c r="H475" s="117"/>
      <c r="K475"/>
      <c r="L475" s="40"/>
    </row>
    <row r="476" spans="5:13" x14ac:dyDescent="0.2">
      <c r="E476" s="33"/>
      <c r="F476"/>
      <c r="G476"/>
      <c r="H476" s="117"/>
      <c r="K476"/>
      <c r="L476" s="40"/>
    </row>
    <row r="477" spans="5:13" x14ac:dyDescent="0.2">
      <c r="E477" s="33"/>
      <c r="F477"/>
      <c r="G477"/>
      <c r="H477" s="117"/>
      <c r="K477"/>
      <c r="L477" s="40"/>
    </row>
    <row r="478" spans="5:13" x14ac:dyDescent="0.2">
      <c r="E478" s="33"/>
      <c r="F478"/>
      <c r="G478"/>
      <c r="H478" s="117"/>
      <c r="K478"/>
      <c r="L478" s="40"/>
    </row>
    <row r="479" spans="5:13" x14ac:dyDescent="0.2">
      <c r="E479" s="33"/>
      <c r="F479"/>
      <c r="G479"/>
      <c r="H479" s="117"/>
      <c r="K479"/>
      <c r="L479" s="40"/>
    </row>
    <row r="480" spans="5:13" x14ac:dyDescent="0.2">
      <c r="E480" s="33"/>
      <c r="F480"/>
      <c r="G480"/>
      <c r="H480" s="117"/>
      <c r="K480"/>
      <c r="L480" s="40"/>
    </row>
    <row r="481" spans="5:12" x14ac:dyDescent="0.2">
      <c r="E481" s="33"/>
      <c r="F481"/>
      <c r="G481"/>
      <c r="H481" s="117"/>
      <c r="K481"/>
      <c r="L481" s="40"/>
    </row>
    <row r="482" spans="5:12" x14ac:dyDescent="0.2">
      <c r="E482" s="33"/>
      <c r="F482"/>
      <c r="G482"/>
      <c r="H482" s="117"/>
      <c r="K482"/>
      <c r="L482" s="40"/>
    </row>
    <row r="483" spans="5:12" x14ac:dyDescent="0.2">
      <c r="E483" s="33"/>
      <c r="F483"/>
      <c r="G483"/>
      <c r="H483" s="117"/>
      <c r="K483"/>
      <c r="L483" s="40"/>
    </row>
    <row r="484" spans="5:12" x14ac:dyDescent="0.2">
      <c r="E484" s="33"/>
      <c r="F484"/>
      <c r="G484"/>
      <c r="H484" s="117"/>
      <c r="K484"/>
      <c r="L484" s="40"/>
    </row>
    <row r="485" spans="5:12" x14ac:dyDescent="0.2">
      <c r="E485" s="33"/>
      <c r="F485"/>
      <c r="G485"/>
      <c r="H485" s="117"/>
      <c r="K485"/>
      <c r="L485" s="40"/>
    </row>
    <row r="486" spans="5:12" x14ac:dyDescent="0.2">
      <c r="E486" s="33"/>
      <c r="F486"/>
      <c r="G486"/>
      <c r="H486" s="117"/>
      <c r="K486"/>
      <c r="L486" s="40"/>
    </row>
    <row r="487" spans="5:12" x14ac:dyDescent="0.2">
      <c r="E487" s="33"/>
      <c r="F487"/>
      <c r="G487"/>
      <c r="H487" s="117"/>
      <c r="K487"/>
      <c r="L487" s="40"/>
    </row>
    <row r="488" spans="5:12" x14ac:dyDescent="0.2">
      <c r="E488" s="33"/>
      <c r="F488"/>
      <c r="G488"/>
      <c r="H488" s="117"/>
      <c r="K488"/>
      <c r="L488" s="40"/>
    </row>
    <row r="489" spans="5:12" x14ac:dyDescent="0.2">
      <c r="E489" s="33"/>
      <c r="F489"/>
      <c r="G489"/>
      <c r="H489" s="117"/>
      <c r="K489"/>
      <c r="L489" s="40"/>
    </row>
    <row r="490" spans="5:12" x14ac:dyDescent="0.2">
      <c r="E490" s="33"/>
      <c r="F490"/>
      <c r="G490"/>
      <c r="H490" s="117"/>
      <c r="K490"/>
      <c r="L490" s="40"/>
    </row>
    <row r="491" spans="5:12" x14ac:dyDescent="0.2">
      <c r="E491" s="33"/>
      <c r="F491"/>
      <c r="G491"/>
      <c r="H491" s="117"/>
      <c r="K491"/>
      <c r="L491" s="40"/>
    </row>
    <row r="492" spans="5:12" x14ac:dyDescent="0.2">
      <c r="E492" s="33"/>
      <c r="F492"/>
      <c r="G492"/>
      <c r="H492" s="117"/>
      <c r="K492"/>
      <c r="L492" s="40"/>
    </row>
    <row r="493" spans="5:12" x14ac:dyDescent="0.2">
      <c r="E493" s="33"/>
      <c r="F493"/>
      <c r="G493"/>
      <c r="H493" s="117"/>
      <c r="K493"/>
      <c r="L493" s="40"/>
    </row>
    <row r="494" spans="5:12" x14ac:dyDescent="0.2">
      <c r="E494" s="33"/>
      <c r="F494"/>
      <c r="G494"/>
      <c r="H494" s="117"/>
      <c r="K494"/>
      <c r="L494" s="40"/>
    </row>
    <row r="495" spans="5:12" x14ac:dyDescent="0.2">
      <c r="E495" s="33"/>
      <c r="F495"/>
      <c r="G495"/>
      <c r="H495" s="117"/>
      <c r="K495"/>
      <c r="L495" s="40"/>
    </row>
    <row r="496" spans="5:12" x14ac:dyDescent="0.2">
      <c r="E496" s="33"/>
      <c r="F496"/>
      <c r="G496"/>
      <c r="H496" s="117"/>
      <c r="K496"/>
      <c r="L496" s="40"/>
    </row>
    <row r="497" spans="5:12" x14ac:dyDescent="0.2">
      <c r="E497" s="33"/>
      <c r="F497"/>
      <c r="G497"/>
      <c r="H497" s="117"/>
      <c r="K497"/>
      <c r="L497" s="40"/>
    </row>
    <row r="498" spans="5:12" x14ac:dyDescent="0.2">
      <c r="E498" s="33"/>
      <c r="F498"/>
      <c r="G498"/>
      <c r="H498" s="117"/>
      <c r="K498"/>
      <c r="L498" s="40"/>
    </row>
    <row r="499" spans="5:12" x14ac:dyDescent="0.2">
      <c r="E499" s="33"/>
      <c r="F499"/>
      <c r="G499"/>
      <c r="H499" s="117"/>
      <c r="K499"/>
      <c r="L499" s="40"/>
    </row>
    <row r="500" spans="5:12" x14ac:dyDescent="0.2">
      <c r="E500" s="33"/>
      <c r="F500"/>
      <c r="G500"/>
      <c r="H500" s="117"/>
      <c r="K500"/>
      <c r="L500" s="40"/>
    </row>
    <row r="501" spans="5:12" x14ac:dyDescent="0.2">
      <c r="E501" s="33"/>
      <c r="F501"/>
      <c r="G501"/>
      <c r="H501" s="117"/>
      <c r="K501"/>
      <c r="L501" s="40"/>
    </row>
    <row r="502" spans="5:12" x14ac:dyDescent="0.2">
      <c r="E502" s="33"/>
      <c r="F502"/>
      <c r="G502"/>
      <c r="H502" s="117"/>
      <c r="K502"/>
      <c r="L502" s="40"/>
    </row>
    <row r="503" spans="5:12" x14ac:dyDescent="0.2">
      <c r="E503" s="33"/>
      <c r="F503"/>
      <c r="G503"/>
      <c r="H503" s="117"/>
      <c r="K503"/>
      <c r="L503" s="40"/>
    </row>
    <row r="504" spans="5:12" x14ac:dyDescent="0.2">
      <c r="E504" s="33"/>
      <c r="F504"/>
      <c r="G504"/>
      <c r="H504" s="117"/>
      <c r="K504"/>
      <c r="L504" s="40"/>
    </row>
    <row r="505" spans="5:12" x14ac:dyDescent="0.2">
      <c r="E505" s="33"/>
      <c r="F505"/>
      <c r="G505"/>
      <c r="H505" s="117"/>
      <c r="K505"/>
      <c r="L505" s="40"/>
    </row>
    <row r="506" spans="5:12" x14ac:dyDescent="0.2">
      <c r="E506" s="33"/>
      <c r="F506"/>
      <c r="G506"/>
      <c r="H506" s="117"/>
      <c r="K506"/>
      <c r="L506" s="40"/>
    </row>
    <row r="507" spans="5:12" x14ac:dyDescent="0.2">
      <c r="E507" s="33"/>
      <c r="F507"/>
      <c r="G507"/>
      <c r="H507" s="117"/>
      <c r="K507"/>
      <c r="L507" s="40"/>
    </row>
    <row r="508" spans="5:12" x14ac:dyDescent="0.2">
      <c r="E508" s="33"/>
      <c r="F508"/>
      <c r="G508"/>
      <c r="H508" s="117"/>
      <c r="K508"/>
      <c r="L508" s="40"/>
    </row>
    <row r="509" spans="5:12" x14ac:dyDescent="0.2">
      <c r="E509" s="33"/>
      <c r="F509"/>
      <c r="G509"/>
      <c r="H509" s="117"/>
      <c r="K509"/>
      <c r="L509" s="40"/>
    </row>
    <row r="510" spans="5:12" x14ac:dyDescent="0.2">
      <c r="E510" s="33"/>
      <c r="F510"/>
      <c r="G510"/>
      <c r="H510" s="117"/>
      <c r="K510"/>
      <c r="L510" s="40"/>
    </row>
    <row r="511" spans="5:12" x14ac:dyDescent="0.2">
      <c r="E511" s="33"/>
      <c r="F511"/>
      <c r="G511"/>
      <c r="H511" s="117"/>
      <c r="K511"/>
      <c r="L511" s="40"/>
    </row>
    <row r="512" spans="5:12" x14ac:dyDescent="0.2">
      <c r="E512" s="33"/>
      <c r="F512"/>
      <c r="G512"/>
      <c r="H512" s="117"/>
      <c r="K512"/>
      <c r="L512" s="40"/>
    </row>
    <row r="513" spans="5:12" x14ac:dyDescent="0.2">
      <c r="E513" s="33"/>
      <c r="F513"/>
      <c r="G513"/>
      <c r="H513" s="117"/>
      <c r="K513"/>
      <c r="L513" s="40"/>
    </row>
    <row r="514" spans="5:12" x14ac:dyDescent="0.2">
      <c r="E514" s="33"/>
      <c r="F514"/>
      <c r="G514"/>
      <c r="H514" s="117"/>
      <c r="K514"/>
      <c r="L514" s="40"/>
    </row>
    <row r="515" spans="5:12" x14ac:dyDescent="0.2">
      <c r="E515" s="33"/>
      <c r="F515"/>
      <c r="G515"/>
      <c r="H515" s="117"/>
      <c r="K515"/>
      <c r="L515" s="40"/>
    </row>
    <row r="516" spans="5:12" x14ac:dyDescent="0.2">
      <c r="E516" s="33"/>
      <c r="F516"/>
      <c r="G516"/>
      <c r="H516" s="117"/>
      <c r="K516"/>
      <c r="L516" s="40"/>
    </row>
    <row r="517" spans="5:12" x14ac:dyDescent="0.2">
      <c r="E517" s="33"/>
      <c r="F517"/>
      <c r="G517"/>
      <c r="H517" s="117"/>
      <c r="K517"/>
      <c r="L517" s="40"/>
    </row>
    <row r="518" spans="5:12" x14ac:dyDescent="0.2">
      <c r="E518" s="33"/>
      <c r="F518"/>
      <c r="G518"/>
      <c r="H518" s="117"/>
      <c r="K518"/>
      <c r="L518" s="40"/>
    </row>
    <row r="519" spans="5:12" x14ac:dyDescent="0.2">
      <c r="E519" s="33"/>
      <c r="F519"/>
      <c r="G519"/>
      <c r="H519" s="117"/>
      <c r="K519"/>
      <c r="L519" s="40"/>
    </row>
    <row r="520" spans="5:12" x14ac:dyDescent="0.2">
      <c r="E520" s="33"/>
      <c r="F520"/>
      <c r="G520"/>
      <c r="H520" s="117"/>
      <c r="K520"/>
      <c r="L520" s="40"/>
    </row>
    <row r="521" spans="5:12" x14ac:dyDescent="0.2">
      <c r="E521" s="33"/>
      <c r="F521"/>
      <c r="G521"/>
      <c r="H521" s="117"/>
      <c r="K521"/>
      <c r="L521" s="40"/>
    </row>
    <row r="522" spans="5:12" x14ac:dyDescent="0.2">
      <c r="E522" s="33"/>
      <c r="F522"/>
      <c r="G522"/>
      <c r="H522" s="117"/>
      <c r="K522"/>
      <c r="L522" s="40"/>
    </row>
    <row r="523" spans="5:12" x14ac:dyDescent="0.2">
      <c r="E523" s="33"/>
      <c r="F523"/>
      <c r="G523"/>
      <c r="H523" s="117"/>
      <c r="K523"/>
      <c r="L523" s="40"/>
    </row>
    <row r="524" spans="5:12" x14ac:dyDescent="0.2">
      <c r="E524" s="33"/>
      <c r="F524"/>
      <c r="G524"/>
      <c r="H524" s="117"/>
      <c r="K524"/>
      <c r="L524" s="40"/>
    </row>
    <row r="525" spans="5:12" x14ac:dyDescent="0.2">
      <c r="E525" s="33"/>
      <c r="F525"/>
      <c r="G525"/>
      <c r="H525" s="117"/>
      <c r="K525"/>
      <c r="L525" s="40"/>
    </row>
    <row r="526" spans="5:12" x14ac:dyDescent="0.2">
      <c r="E526" s="33"/>
      <c r="F526"/>
      <c r="G526"/>
      <c r="H526" s="117"/>
      <c r="K526"/>
      <c r="L526" s="40"/>
    </row>
    <row r="527" spans="5:12" x14ac:dyDescent="0.2">
      <c r="E527" s="33"/>
      <c r="F527"/>
      <c r="G527"/>
      <c r="H527" s="117"/>
      <c r="K527"/>
      <c r="L527" s="40"/>
    </row>
    <row r="528" spans="5:12" x14ac:dyDescent="0.2">
      <c r="E528" s="33"/>
      <c r="F528"/>
      <c r="G528"/>
      <c r="H528" s="117"/>
      <c r="K528"/>
      <c r="L528" s="40"/>
    </row>
    <row r="529" spans="5:12" x14ac:dyDescent="0.2">
      <c r="E529" s="33"/>
      <c r="F529"/>
      <c r="G529"/>
      <c r="H529" s="117"/>
      <c r="K529"/>
      <c r="L529" s="40"/>
    </row>
    <row r="530" spans="5:12" x14ac:dyDescent="0.2">
      <c r="E530" s="33"/>
      <c r="F530"/>
      <c r="G530"/>
      <c r="H530" s="117"/>
      <c r="K530"/>
      <c r="L530" s="40"/>
    </row>
    <row r="531" spans="5:12" x14ac:dyDescent="0.2">
      <c r="E531" s="33"/>
      <c r="F531"/>
      <c r="G531"/>
      <c r="H531" s="117"/>
      <c r="K531"/>
      <c r="L531" s="40"/>
    </row>
    <row r="532" spans="5:12" x14ac:dyDescent="0.2">
      <c r="E532" s="33"/>
      <c r="F532"/>
      <c r="G532"/>
      <c r="H532" s="117"/>
      <c r="K532"/>
      <c r="L532" s="40"/>
    </row>
    <row r="533" spans="5:12" x14ac:dyDescent="0.2">
      <c r="E533" s="33"/>
      <c r="F533"/>
      <c r="G533"/>
      <c r="H533" s="117"/>
      <c r="K533"/>
      <c r="L533" s="40"/>
    </row>
    <row r="534" spans="5:12" x14ac:dyDescent="0.2">
      <c r="E534" s="33"/>
      <c r="F534"/>
      <c r="G534"/>
      <c r="H534" s="117"/>
      <c r="K534"/>
      <c r="L534" s="40"/>
    </row>
    <row r="535" spans="5:12" x14ac:dyDescent="0.2">
      <c r="E535" s="33"/>
      <c r="F535"/>
      <c r="G535"/>
      <c r="H535" s="117"/>
      <c r="K535"/>
      <c r="L535" s="40"/>
    </row>
    <row r="536" spans="5:12" x14ac:dyDescent="0.2">
      <c r="E536" s="33"/>
      <c r="F536"/>
      <c r="G536"/>
      <c r="H536" s="117"/>
      <c r="K536"/>
      <c r="L536" s="40"/>
    </row>
    <row r="537" spans="5:12" x14ac:dyDescent="0.2">
      <c r="E537" s="33"/>
      <c r="F537"/>
      <c r="G537"/>
      <c r="H537" s="117"/>
      <c r="K537"/>
      <c r="L537" s="40"/>
    </row>
    <row r="538" spans="5:12" x14ac:dyDescent="0.2">
      <c r="E538" s="33"/>
      <c r="F538"/>
      <c r="G538"/>
      <c r="H538" s="117"/>
      <c r="K538"/>
      <c r="L538" s="40"/>
    </row>
    <row r="539" spans="5:12" x14ac:dyDescent="0.2">
      <c r="E539" s="33"/>
      <c r="F539"/>
      <c r="G539"/>
      <c r="H539" s="117"/>
      <c r="K539"/>
      <c r="L539" s="40"/>
    </row>
    <row r="540" spans="5:12" x14ac:dyDescent="0.2">
      <c r="E540" s="33"/>
      <c r="F540"/>
      <c r="G540"/>
      <c r="H540" s="117"/>
      <c r="K540"/>
      <c r="L540" s="40"/>
    </row>
    <row r="541" spans="5:12" x14ac:dyDescent="0.2">
      <c r="E541" s="33"/>
      <c r="F541"/>
      <c r="G541"/>
      <c r="H541" s="117"/>
      <c r="K541"/>
      <c r="L541" s="40"/>
    </row>
    <row r="542" spans="5:12" x14ac:dyDescent="0.2">
      <c r="E542" s="33"/>
      <c r="F542"/>
      <c r="G542"/>
      <c r="H542" s="117"/>
      <c r="K542"/>
      <c r="L542" s="40"/>
    </row>
    <row r="543" spans="5:12" x14ac:dyDescent="0.2">
      <c r="E543" s="33"/>
      <c r="F543"/>
      <c r="G543"/>
      <c r="H543" s="117"/>
      <c r="K543"/>
      <c r="L543" s="40"/>
    </row>
    <row r="544" spans="5:12" x14ac:dyDescent="0.2">
      <c r="E544" s="33"/>
      <c r="F544"/>
      <c r="G544"/>
      <c r="H544" s="117"/>
      <c r="K544"/>
      <c r="L544" s="40"/>
    </row>
    <row r="545" spans="5:12" x14ac:dyDescent="0.2">
      <c r="E545" s="33"/>
      <c r="F545"/>
      <c r="G545"/>
      <c r="H545" s="117"/>
      <c r="K545"/>
      <c r="L545" s="40"/>
    </row>
    <row r="546" spans="5:12" x14ac:dyDescent="0.2">
      <c r="E546" s="33"/>
      <c r="F546"/>
      <c r="G546"/>
      <c r="H546" s="117"/>
      <c r="K546"/>
      <c r="L546" s="40"/>
    </row>
    <row r="547" spans="5:12" x14ac:dyDescent="0.2">
      <c r="E547" s="33"/>
      <c r="F547"/>
      <c r="G547"/>
      <c r="H547" s="117"/>
      <c r="K547"/>
      <c r="L547" s="40"/>
    </row>
    <row r="548" spans="5:12" x14ac:dyDescent="0.2">
      <c r="E548" s="33"/>
      <c r="F548"/>
      <c r="G548"/>
      <c r="H548" s="117"/>
      <c r="K548"/>
      <c r="L548" s="40"/>
    </row>
    <row r="549" spans="5:12" x14ac:dyDescent="0.2">
      <c r="E549" s="33"/>
      <c r="F549"/>
      <c r="G549"/>
      <c r="H549" s="117"/>
      <c r="K549"/>
      <c r="L549" s="40"/>
    </row>
    <row r="550" spans="5:12" x14ac:dyDescent="0.2">
      <c r="E550" s="33"/>
      <c r="F550"/>
      <c r="G550"/>
      <c r="H550" s="117"/>
      <c r="K550"/>
      <c r="L550" s="40"/>
    </row>
    <row r="551" spans="5:12" x14ac:dyDescent="0.2">
      <c r="E551" s="33"/>
      <c r="F551"/>
      <c r="G551"/>
      <c r="H551" s="117"/>
      <c r="K551"/>
      <c r="L551" s="40"/>
    </row>
    <row r="552" spans="5:12" x14ac:dyDescent="0.2">
      <c r="E552" s="33"/>
      <c r="F552"/>
      <c r="G552"/>
      <c r="H552" s="117"/>
      <c r="K552"/>
      <c r="L552" s="40"/>
    </row>
    <row r="553" spans="5:12" x14ac:dyDescent="0.2">
      <c r="E553" s="33"/>
      <c r="F553"/>
      <c r="G553"/>
      <c r="H553" s="117"/>
      <c r="K553"/>
      <c r="L553" s="40"/>
    </row>
    <row r="554" spans="5:12" x14ac:dyDescent="0.2">
      <c r="E554" s="33"/>
      <c r="F554"/>
      <c r="G554"/>
      <c r="H554" s="117"/>
      <c r="K554"/>
      <c r="L554" s="40"/>
    </row>
    <row r="555" spans="5:12" x14ac:dyDescent="0.2">
      <c r="E555" s="33"/>
      <c r="F555"/>
      <c r="G555"/>
      <c r="H555" s="117"/>
      <c r="K555"/>
      <c r="L555" s="40"/>
    </row>
    <row r="556" spans="5:12" x14ac:dyDescent="0.2">
      <c r="E556" s="33"/>
      <c r="F556"/>
      <c r="G556"/>
      <c r="H556" s="117"/>
      <c r="K556"/>
      <c r="L556" s="40"/>
    </row>
    <row r="557" spans="5:12" x14ac:dyDescent="0.2">
      <c r="E557" s="33"/>
      <c r="F557"/>
      <c r="G557"/>
      <c r="H557" s="117"/>
      <c r="K557"/>
      <c r="L557" s="40"/>
    </row>
    <row r="558" spans="5:12" x14ac:dyDescent="0.2">
      <c r="E558" s="33"/>
      <c r="F558"/>
      <c r="G558"/>
      <c r="H558" s="117"/>
      <c r="K558"/>
      <c r="L558" s="40"/>
    </row>
    <row r="559" spans="5:12" x14ac:dyDescent="0.2">
      <c r="E559" s="33"/>
      <c r="F559"/>
      <c r="G559"/>
      <c r="H559" s="117"/>
      <c r="K559"/>
      <c r="L559" s="40"/>
    </row>
    <row r="560" spans="5:12" x14ac:dyDescent="0.2">
      <c r="E560" s="33"/>
      <c r="F560"/>
      <c r="G560"/>
      <c r="H560" s="117"/>
      <c r="K560"/>
      <c r="L560" s="40"/>
    </row>
    <row r="561" spans="5:12" x14ac:dyDescent="0.2">
      <c r="E561" s="33"/>
      <c r="F561"/>
      <c r="G561"/>
      <c r="H561" s="117"/>
      <c r="K561"/>
      <c r="L561" s="40"/>
    </row>
  </sheetData>
  <sortState xmlns:xlrd2="http://schemas.microsoft.com/office/spreadsheetml/2017/richdata2" ref="A7:M78">
    <sortCondition descending="1" ref="E7:E78"/>
  </sortState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&amp;CNon-Customers - 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10"/>
  <sheetViews>
    <sheetView workbookViewId="0">
      <selection activeCell="A4" sqref="A4"/>
    </sheetView>
  </sheetViews>
  <sheetFormatPr defaultRowHeight="12.75" x14ac:dyDescent="0.2"/>
  <cols>
    <col min="1" max="1" width="5.85546875" customWidth="1"/>
    <col min="2" max="2" width="27.5703125" customWidth="1"/>
    <col min="3" max="3" width="35.5703125" customWidth="1"/>
    <col min="4" max="4" width="13" style="87" customWidth="1"/>
    <col min="5" max="5" width="8.7109375" customWidth="1"/>
    <col min="6" max="6" width="6.5703125" customWidth="1"/>
    <col min="7" max="7" width="11.140625" style="151" customWidth="1"/>
    <col min="8" max="8" width="6.5703125" customWidth="1"/>
    <col min="9" max="9" width="8.28515625" style="117" customWidth="1"/>
    <col min="10" max="10" width="8.28515625" customWidth="1"/>
    <col min="11" max="11" width="6.5703125" style="99" customWidth="1"/>
    <col min="12" max="12" width="9.28515625" style="117" customWidth="1"/>
  </cols>
  <sheetData>
    <row r="1" spans="1:12" s="29" customFormat="1" ht="19.5" customHeight="1" x14ac:dyDescent="0.3">
      <c r="A1" s="152" t="s">
        <v>3875</v>
      </c>
      <c r="D1" s="82"/>
      <c r="G1" s="144"/>
      <c r="I1" s="148"/>
      <c r="K1" s="91"/>
      <c r="L1" s="148"/>
    </row>
    <row r="2" spans="1:12" s="29" customFormat="1" ht="19.5" customHeight="1" x14ac:dyDescent="0.25">
      <c r="A2" s="154" t="s">
        <v>3880</v>
      </c>
      <c r="D2" s="82"/>
      <c r="G2" s="144"/>
      <c r="I2" s="148"/>
      <c r="K2" s="91"/>
      <c r="L2" s="148"/>
    </row>
    <row r="3" spans="1:12" s="29" customFormat="1" ht="19.5" customHeight="1" x14ac:dyDescent="0.25">
      <c r="A3" s="69" t="str">
        <f>+Agents!A3</f>
        <v>Date Range: 1/1/2019 - 5/31/2019</v>
      </c>
      <c r="D3" s="82"/>
      <c r="G3" s="144"/>
      <c r="I3" s="148"/>
      <c r="K3" s="91"/>
      <c r="L3" s="148"/>
    </row>
    <row r="4" spans="1:12" s="29" customFormat="1" ht="19.5" customHeight="1" x14ac:dyDescent="0.25">
      <c r="A4" s="69"/>
      <c r="D4" s="134" t="s">
        <v>1282</v>
      </c>
      <c r="E4" s="32"/>
      <c r="F4" s="32"/>
      <c r="G4" s="144"/>
      <c r="H4" s="138"/>
      <c r="I4" s="144"/>
      <c r="J4" s="32" t="s">
        <v>1281</v>
      </c>
      <c r="K4" s="32"/>
      <c r="L4" s="144"/>
    </row>
    <row r="5" spans="1:12" s="29" customFormat="1" x14ac:dyDescent="0.2">
      <c r="A5" s="59" t="s">
        <v>373</v>
      </c>
      <c r="B5" s="71" t="s">
        <v>296</v>
      </c>
      <c r="C5" s="71" t="s">
        <v>418</v>
      </c>
      <c r="D5" s="135" t="s">
        <v>293</v>
      </c>
      <c r="E5" s="70" t="s">
        <v>224</v>
      </c>
      <c r="F5" s="70" t="s">
        <v>414</v>
      </c>
      <c r="G5" s="145" t="s">
        <v>415</v>
      </c>
      <c r="H5" s="139" t="s">
        <v>3732</v>
      </c>
      <c r="I5" s="145" t="s">
        <v>3733</v>
      </c>
      <c r="J5" s="70" t="s">
        <v>224</v>
      </c>
      <c r="K5" s="70" t="s">
        <v>414</v>
      </c>
      <c r="L5" s="145" t="s">
        <v>415</v>
      </c>
    </row>
    <row r="6" spans="1:12" s="29" customFormat="1" x14ac:dyDescent="0.2">
      <c r="A6" s="72"/>
      <c r="B6" s="73" t="s">
        <v>914</v>
      </c>
      <c r="C6" s="73"/>
      <c r="D6" s="136">
        <f>SUM(D7:D516)</f>
        <v>159655579</v>
      </c>
      <c r="E6" s="103">
        <f>SUM(E7:E810)</f>
        <v>833</v>
      </c>
      <c r="F6" s="103">
        <f>SUM(F7:F810)</f>
        <v>98</v>
      </c>
      <c r="G6" s="146">
        <f t="shared" ref="G6:G37" si="0">+F6/E6</f>
        <v>0.11764705882352941</v>
      </c>
      <c r="H6" s="103">
        <f>SUM(H7:H810)</f>
        <v>407</v>
      </c>
      <c r="I6" s="146">
        <f>+H6/E6</f>
        <v>0.48859543817527012</v>
      </c>
      <c r="J6" s="103">
        <f>SUM(J7:J810)</f>
        <v>74</v>
      </c>
      <c r="K6" s="103">
        <f>SUM(K7:K810)</f>
        <v>5</v>
      </c>
      <c r="L6" s="146">
        <f>+K6/J6</f>
        <v>6.7567567567567571E-2</v>
      </c>
    </row>
    <row r="7" spans="1:12" x14ac:dyDescent="0.2">
      <c r="A7">
        <v>29</v>
      </c>
      <c r="B7" t="s">
        <v>1908</v>
      </c>
      <c r="C7" t="s">
        <v>1909</v>
      </c>
      <c r="D7" s="115">
        <v>2879630</v>
      </c>
      <c r="E7" s="31">
        <v>8</v>
      </c>
      <c r="F7" s="31">
        <v>0</v>
      </c>
      <c r="G7" s="147">
        <f t="shared" si="0"/>
        <v>0</v>
      </c>
      <c r="H7" s="31">
        <v>0</v>
      </c>
      <c r="I7" s="117">
        <v>0</v>
      </c>
      <c r="J7" s="31">
        <v>0</v>
      </c>
      <c r="K7" s="31">
        <v>0</v>
      </c>
      <c r="L7" s="147">
        <f t="shared" ref="L7:L38" si="1">IF(J7=0,0,K7/J7)</f>
        <v>0</v>
      </c>
    </row>
    <row r="8" spans="1:12" x14ac:dyDescent="0.2">
      <c r="A8">
        <v>180</v>
      </c>
      <c r="B8" t="s">
        <v>182</v>
      </c>
      <c r="C8" t="s">
        <v>718</v>
      </c>
      <c r="D8" s="115">
        <v>731225</v>
      </c>
      <c r="E8" s="31">
        <v>6</v>
      </c>
      <c r="F8" s="31">
        <v>0</v>
      </c>
      <c r="G8" s="147">
        <f t="shared" si="0"/>
        <v>0</v>
      </c>
      <c r="H8" s="31">
        <v>5</v>
      </c>
      <c r="I8" s="117">
        <v>0.83333333333333337</v>
      </c>
      <c r="J8" s="31">
        <v>1</v>
      </c>
      <c r="K8" s="31">
        <v>0</v>
      </c>
      <c r="L8" s="147">
        <f t="shared" si="1"/>
        <v>0</v>
      </c>
    </row>
    <row r="9" spans="1:12" x14ac:dyDescent="0.2">
      <c r="A9">
        <v>58</v>
      </c>
      <c r="B9" t="s">
        <v>1892</v>
      </c>
      <c r="C9" t="s">
        <v>5</v>
      </c>
      <c r="D9" s="115">
        <v>1815400</v>
      </c>
      <c r="E9" s="31">
        <v>6</v>
      </c>
      <c r="F9" s="31">
        <v>0</v>
      </c>
      <c r="G9" s="147">
        <f t="shared" si="0"/>
        <v>0</v>
      </c>
      <c r="H9" s="31">
        <v>5</v>
      </c>
      <c r="I9" s="117">
        <v>0.83333333333333337</v>
      </c>
      <c r="J9" s="31">
        <v>0</v>
      </c>
      <c r="K9" s="31">
        <v>0</v>
      </c>
      <c r="L9" s="147">
        <f t="shared" si="1"/>
        <v>0</v>
      </c>
    </row>
    <row r="10" spans="1:12" x14ac:dyDescent="0.2">
      <c r="A10">
        <v>73</v>
      </c>
      <c r="B10" t="s">
        <v>154</v>
      </c>
      <c r="C10" t="s">
        <v>1099</v>
      </c>
      <c r="D10" s="115">
        <v>1523800</v>
      </c>
      <c r="E10" s="31">
        <v>13</v>
      </c>
      <c r="F10" s="31">
        <v>1</v>
      </c>
      <c r="G10" s="147">
        <f t="shared" si="0"/>
        <v>7.6923076923076927E-2</v>
      </c>
      <c r="H10" s="31">
        <v>6</v>
      </c>
      <c r="I10" s="117">
        <v>0.46153846153846156</v>
      </c>
      <c r="J10" s="31">
        <v>2</v>
      </c>
      <c r="K10" s="31">
        <v>0</v>
      </c>
      <c r="L10" s="147">
        <f t="shared" si="1"/>
        <v>0</v>
      </c>
    </row>
    <row r="11" spans="1:12" x14ac:dyDescent="0.2">
      <c r="A11">
        <v>194</v>
      </c>
      <c r="B11" t="s">
        <v>1876</v>
      </c>
      <c r="C11" t="s">
        <v>539</v>
      </c>
      <c r="D11" s="115">
        <v>663500</v>
      </c>
      <c r="E11" s="31">
        <v>7</v>
      </c>
      <c r="F11" s="31">
        <v>0</v>
      </c>
      <c r="G11" s="147">
        <f t="shared" si="0"/>
        <v>0</v>
      </c>
      <c r="H11" s="31">
        <v>2</v>
      </c>
      <c r="I11" s="117">
        <v>0.2857142857142857</v>
      </c>
      <c r="J11" s="31">
        <v>2</v>
      </c>
      <c r="K11" s="31">
        <v>0</v>
      </c>
      <c r="L11" s="147">
        <f t="shared" si="1"/>
        <v>0</v>
      </c>
    </row>
    <row r="12" spans="1:12" x14ac:dyDescent="0.2">
      <c r="A12">
        <v>51</v>
      </c>
      <c r="B12" t="s">
        <v>1389</v>
      </c>
      <c r="C12" t="s">
        <v>1840</v>
      </c>
      <c r="D12" s="115">
        <v>1991400</v>
      </c>
      <c r="E12" s="31">
        <v>8</v>
      </c>
      <c r="F12" s="31">
        <v>2</v>
      </c>
      <c r="G12" s="147">
        <f t="shared" si="0"/>
        <v>0.25</v>
      </c>
      <c r="H12" s="31">
        <v>1</v>
      </c>
      <c r="I12" s="117">
        <v>0.125</v>
      </c>
      <c r="J12" s="31">
        <v>0</v>
      </c>
      <c r="K12" s="31">
        <v>0</v>
      </c>
      <c r="L12" s="147">
        <f t="shared" si="1"/>
        <v>0</v>
      </c>
    </row>
    <row r="13" spans="1:12" x14ac:dyDescent="0.2">
      <c r="A13">
        <v>187</v>
      </c>
      <c r="B13" t="s">
        <v>1234</v>
      </c>
      <c r="C13" t="s">
        <v>1036</v>
      </c>
      <c r="D13" s="115">
        <v>703283</v>
      </c>
      <c r="E13" s="31">
        <v>7</v>
      </c>
      <c r="F13" s="31">
        <v>0</v>
      </c>
      <c r="G13" s="147">
        <f t="shared" si="0"/>
        <v>0</v>
      </c>
      <c r="H13" s="31">
        <v>4</v>
      </c>
      <c r="I13" s="117">
        <v>0.5714285714285714</v>
      </c>
      <c r="J13" s="31">
        <v>0</v>
      </c>
      <c r="K13" s="31">
        <v>0</v>
      </c>
      <c r="L13" s="147">
        <f t="shared" si="1"/>
        <v>0</v>
      </c>
    </row>
    <row r="14" spans="1:12" x14ac:dyDescent="0.2">
      <c r="A14">
        <v>105</v>
      </c>
      <c r="B14" t="s">
        <v>691</v>
      </c>
      <c r="C14" t="s">
        <v>982</v>
      </c>
      <c r="D14" s="115">
        <v>1174210</v>
      </c>
      <c r="E14" s="31">
        <v>7</v>
      </c>
      <c r="F14" s="31">
        <v>0</v>
      </c>
      <c r="G14" s="147">
        <f t="shared" si="0"/>
        <v>0</v>
      </c>
      <c r="H14" s="31">
        <v>6</v>
      </c>
      <c r="I14" s="117">
        <v>0.8571428571428571</v>
      </c>
      <c r="J14" s="31">
        <v>4</v>
      </c>
      <c r="K14" s="31">
        <v>0</v>
      </c>
      <c r="L14" s="147">
        <f t="shared" si="1"/>
        <v>0</v>
      </c>
    </row>
    <row r="15" spans="1:12" x14ac:dyDescent="0.2">
      <c r="A15">
        <v>125</v>
      </c>
      <c r="B15" t="s">
        <v>989</v>
      </c>
      <c r="C15" t="s">
        <v>1840</v>
      </c>
      <c r="D15" s="115">
        <v>1049000</v>
      </c>
      <c r="E15" s="31">
        <v>5</v>
      </c>
      <c r="F15" s="31">
        <v>1</v>
      </c>
      <c r="G15" s="147">
        <f t="shared" si="0"/>
        <v>0.2</v>
      </c>
      <c r="H15" s="31">
        <v>3</v>
      </c>
      <c r="I15" s="117">
        <v>0.6</v>
      </c>
      <c r="J15" s="31">
        <v>0</v>
      </c>
      <c r="K15" s="31">
        <v>0</v>
      </c>
      <c r="L15" s="147">
        <f t="shared" si="1"/>
        <v>0</v>
      </c>
    </row>
    <row r="16" spans="1:12" x14ac:dyDescent="0.2">
      <c r="A16">
        <v>165</v>
      </c>
      <c r="B16" t="s">
        <v>1826</v>
      </c>
      <c r="C16" t="s">
        <v>1734</v>
      </c>
      <c r="D16" s="115">
        <v>819000</v>
      </c>
      <c r="E16" s="31">
        <v>5</v>
      </c>
      <c r="F16" s="31">
        <v>1</v>
      </c>
      <c r="G16" s="147">
        <f t="shared" si="0"/>
        <v>0.2</v>
      </c>
      <c r="H16" s="31">
        <v>1</v>
      </c>
      <c r="I16" s="117">
        <v>0.2</v>
      </c>
      <c r="J16" s="31">
        <v>0</v>
      </c>
      <c r="K16" s="31">
        <v>0</v>
      </c>
      <c r="L16" s="147">
        <f t="shared" si="1"/>
        <v>0</v>
      </c>
    </row>
    <row r="17" spans="1:12" x14ac:dyDescent="0.2">
      <c r="A17">
        <v>56</v>
      </c>
      <c r="B17" t="s">
        <v>719</v>
      </c>
      <c r="C17" t="s">
        <v>1036</v>
      </c>
      <c r="D17" s="115">
        <v>1867300</v>
      </c>
      <c r="E17" s="31">
        <v>11</v>
      </c>
      <c r="F17" s="31">
        <v>0</v>
      </c>
      <c r="G17" s="147">
        <f t="shared" si="0"/>
        <v>0</v>
      </c>
      <c r="H17" s="31">
        <v>7</v>
      </c>
      <c r="I17" s="117">
        <v>0.63636363636363635</v>
      </c>
      <c r="J17" s="31">
        <v>1</v>
      </c>
      <c r="K17" s="31">
        <v>0</v>
      </c>
      <c r="L17" s="147">
        <f t="shared" si="1"/>
        <v>0</v>
      </c>
    </row>
    <row r="18" spans="1:12" ht="11.25" customHeight="1" x14ac:dyDescent="0.2">
      <c r="A18">
        <v>104</v>
      </c>
      <c r="B18" t="s">
        <v>1255</v>
      </c>
      <c r="C18" t="s">
        <v>1475</v>
      </c>
      <c r="D18" s="115">
        <v>1176300</v>
      </c>
      <c r="E18" s="31">
        <v>6</v>
      </c>
      <c r="F18" s="31">
        <v>0</v>
      </c>
      <c r="G18" s="147">
        <f t="shared" si="0"/>
        <v>0</v>
      </c>
      <c r="H18" s="31">
        <v>5</v>
      </c>
      <c r="I18" s="117">
        <v>0.83333333333333337</v>
      </c>
      <c r="J18" s="31">
        <v>0</v>
      </c>
      <c r="K18" s="31">
        <v>0</v>
      </c>
      <c r="L18" s="147">
        <f t="shared" si="1"/>
        <v>0</v>
      </c>
    </row>
    <row r="19" spans="1:12" x14ac:dyDescent="0.2">
      <c r="A19">
        <v>152</v>
      </c>
      <c r="B19" t="s">
        <v>1553</v>
      </c>
      <c r="C19" t="s">
        <v>1842</v>
      </c>
      <c r="D19" s="115">
        <v>874500</v>
      </c>
      <c r="E19" s="31">
        <v>5</v>
      </c>
      <c r="F19" s="31">
        <v>0</v>
      </c>
      <c r="G19" s="147">
        <f t="shared" si="0"/>
        <v>0</v>
      </c>
      <c r="H19" s="31">
        <v>2</v>
      </c>
      <c r="I19" s="117">
        <v>0.4</v>
      </c>
      <c r="J19" s="31">
        <v>0</v>
      </c>
      <c r="K19" s="31">
        <v>0</v>
      </c>
      <c r="L19" s="147">
        <f t="shared" si="1"/>
        <v>0</v>
      </c>
    </row>
    <row r="20" spans="1:12" x14ac:dyDescent="0.2">
      <c r="A20">
        <v>93</v>
      </c>
      <c r="B20" t="s">
        <v>1633</v>
      </c>
      <c r="C20" t="s">
        <v>1036</v>
      </c>
      <c r="D20" s="115">
        <v>1330500</v>
      </c>
      <c r="E20" s="31">
        <v>7</v>
      </c>
      <c r="F20" s="31">
        <v>1</v>
      </c>
      <c r="G20" s="147">
        <f t="shared" si="0"/>
        <v>0.14285714285714285</v>
      </c>
      <c r="H20" s="31">
        <v>7</v>
      </c>
      <c r="I20" s="117">
        <v>1</v>
      </c>
      <c r="J20" s="31">
        <v>0</v>
      </c>
      <c r="K20" s="31">
        <v>0</v>
      </c>
      <c r="L20" s="147">
        <f t="shared" si="1"/>
        <v>0</v>
      </c>
    </row>
    <row r="21" spans="1:12" x14ac:dyDescent="0.2">
      <c r="A21">
        <v>34</v>
      </c>
      <c r="B21" t="s">
        <v>849</v>
      </c>
      <c r="C21" t="s">
        <v>1854</v>
      </c>
      <c r="D21" s="115">
        <v>2632975</v>
      </c>
      <c r="E21" s="31">
        <v>10</v>
      </c>
      <c r="F21" s="31">
        <v>2</v>
      </c>
      <c r="G21" s="147">
        <f t="shared" si="0"/>
        <v>0.2</v>
      </c>
      <c r="H21" s="31">
        <v>3</v>
      </c>
      <c r="I21" s="117">
        <v>0.3</v>
      </c>
      <c r="J21" s="31">
        <v>1</v>
      </c>
      <c r="K21" s="31">
        <v>0</v>
      </c>
      <c r="L21" s="147">
        <f t="shared" si="1"/>
        <v>0</v>
      </c>
    </row>
    <row r="22" spans="1:12" x14ac:dyDescent="0.2">
      <c r="A22">
        <v>23</v>
      </c>
      <c r="B22" t="s">
        <v>546</v>
      </c>
      <c r="C22" t="s">
        <v>547</v>
      </c>
      <c r="D22" s="115">
        <v>3227068</v>
      </c>
      <c r="E22" s="31">
        <v>10</v>
      </c>
      <c r="F22" s="31">
        <v>0</v>
      </c>
      <c r="G22" s="147">
        <f t="shared" si="0"/>
        <v>0</v>
      </c>
      <c r="H22" s="31">
        <v>0</v>
      </c>
      <c r="I22" s="117">
        <v>0</v>
      </c>
      <c r="J22" s="31">
        <v>0</v>
      </c>
      <c r="K22" s="31">
        <v>0</v>
      </c>
      <c r="L22" s="147">
        <f t="shared" si="1"/>
        <v>0</v>
      </c>
    </row>
    <row r="23" spans="1:12" x14ac:dyDescent="0.2">
      <c r="A23">
        <v>127</v>
      </c>
      <c r="B23" t="s">
        <v>714</v>
      </c>
      <c r="C23" t="s">
        <v>1099</v>
      </c>
      <c r="D23" s="115">
        <v>1038515</v>
      </c>
      <c r="E23" s="31">
        <v>6</v>
      </c>
      <c r="F23" s="31">
        <v>1</v>
      </c>
      <c r="G23" s="147">
        <f t="shared" si="0"/>
        <v>0.16666666666666666</v>
      </c>
      <c r="H23" s="31">
        <v>4</v>
      </c>
      <c r="I23" s="117">
        <v>0.66666666666666663</v>
      </c>
      <c r="J23" s="31">
        <v>0</v>
      </c>
      <c r="K23" s="31">
        <v>0</v>
      </c>
      <c r="L23" s="147">
        <f t="shared" si="1"/>
        <v>0</v>
      </c>
    </row>
    <row r="24" spans="1:12" x14ac:dyDescent="0.2">
      <c r="A24">
        <v>150</v>
      </c>
      <c r="B24" t="s">
        <v>408</v>
      </c>
      <c r="C24" t="s">
        <v>197</v>
      </c>
      <c r="D24" s="115">
        <v>881900</v>
      </c>
      <c r="E24" s="31">
        <v>6</v>
      </c>
      <c r="F24" s="31">
        <v>1</v>
      </c>
      <c r="G24" s="147">
        <f t="shared" si="0"/>
        <v>0.16666666666666666</v>
      </c>
      <c r="H24" s="31">
        <v>2</v>
      </c>
      <c r="I24" s="117">
        <v>0.33333333333333331</v>
      </c>
      <c r="J24" s="31">
        <v>0</v>
      </c>
      <c r="K24" s="31">
        <v>0</v>
      </c>
      <c r="L24" s="147">
        <f t="shared" si="1"/>
        <v>0</v>
      </c>
    </row>
    <row r="25" spans="1:12" x14ac:dyDescent="0.2">
      <c r="A25">
        <v>12</v>
      </c>
      <c r="B25" t="s">
        <v>1081</v>
      </c>
      <c r="C25" t="s">
        <v>1036</v>
      </c>
      <c r="D25" s="115">
        <v>4844071</v>
      </c>
      <c r="E25" s="31">
        <v>18</v>
      </c>
      <c r="F25" s="31">
        <v>4</v>
      </c>
      <c r="G25" s="147">
        <f t="shared" si="0"/>
        <v>0.22222222222222221</v>
      </c>
      <c r="H25" s="31">
        <v>18</v>
      </c>
      <c r="I25" s="117">
        <v>1</v>
      </c>
      <c r="J25" s="31">
        <v>0</v>
      </c>
      <c r="K25" s="31">
        <v>0</v>
      </c>
      <c r="L25" s="147">
        <f t="shared" si="1"/>
        <v>0</v>
      </c>
    </row>
    <row r="26" spans="1:12" x14ac:dyDescent="0.2">
      <c r="A26">
        <v>103</v>
      </c>
      <c r="B26" t="s">
        <v>1950</v>
      </c>
      <c r="C26" t="s">
        <v>5</v>
      </c>
      <c r="D26" s="115">
        <v>1191800</v>
      </c>
      <c r="E26" s="31">
        <v>7</v>
      </c>
      <c r="F26" s="31">
        <v>1</v>
      </c>
      <c r="G26" s="147">
        <f t="shared" si="0"/>
        <v>0.14285714285714285</v>
      </c>
      <c r="H26" s="31">
        <v>6</v>
      </c>
      <c r="I26" s="117">
        <v>0.8571428571428571</v>
      </c>
      <c r="J26" s="31">
        <v>0</v>
      </c>
      <c r="K26" s="31">
        <v>0</v>
      </c>
      <c r="L26" s="147">
        <f t="shared" si="1"/>
        <v>0</v>
      </c>
    </row>
    <row r="27" spans="1:12" x14ac:dyDescent="0.2">
      <c r="A27">
        <v>159</v>
      </c>
      <c r="B27" t="s">
        <v>1966</v>
      </c>
      <c r="C27" t="s">
        <v>1854</v>
      </c>
      <c r="D27" s="115">
        <v>843500</v>
      </c>
      <c r="E27" s="31">
        <v>6</v>
      </c>
      <c r="F27" s="31">
        <v>0</v>
      </c>
      <c r="G27" s="147">
        <f t="shared" si="0"/>
        <v>0</v>
      </c>
      <c r="H27" s="31">
        <v>6</v>
      </c>
      <c r="I27" s="117">
        <v>1</v>
      </c>
      <c r="J27" s="31">
        <v>0</v>
      </c>
      <c r="K27" s="31">
        <v>0</v>
      </c>
      <c r="L27" s="147">
        <f t="shared" si="1"/>
        <v>0</v>
      </c>
    </row>
    <row r="28" spans="1:12" x14ac:dyDescent="0.2">
      <c r="A28">
        <v>46</v>
      </c>
      <c r="B28" t="s">
        <v>1898</v>
      </c>
      <c r="C28" t="s">
        <v>1475</v>
      </c>
      <c r="D28" s="115">
        <v>2073400</v>
      </c>
      <c r="E28" s="31">
        <v>15</v>
      </c>
      <c r="F28" s="31">
        <v>2</v>
      </c>
      <c r="G28" s="147">
        <f t="shared" si="0"/>
        <v>0.13333333333333333</v>
      </c>
      <c r="H28" s="31">
        <v>7</v>
      </c>
      <c r="I28" s="117">
        <v>0.46666666666666667</v>
      </c>
      <c r="J28" s="31">
        <v>0</v>
      </c>
      <c r="K28" s="31">
        <v>0</v>
      </c>
      <c r="L28" s="147">
        <f t="shared" si="1"/>
        <v>0</v>
      </c>
    </row>
    <row r="29" spans="1:12" x14ac:dyDescent="0.2">
      <c r="A29">
        <v>138</v>
      </c>
      <c r="B29" t="s">
        <v>1924</v>
      </c>
      <c r="C29" t="s">
        <v>1843</v>
      </c>
      <c r="D29" s="115">
        <v>968500</v>
      </c>
      <c r="E29" s="31">
        <v>9</v>
      </c>
      <c r="F29" s="31">
        <v>1</v>
      </c>
      <c r="G29" s="147">
        <f t="shared" si="0"/>
        <v>0.1111111111111111</v>
      </c>
      <c r="H29" s="31">
        <v>7</v>
      </c>
      <c r="I29" s="117">
        <v>0.77777777777777779</v>
      </c>
      <c r="J29" s="31">
        <v>0</v>
      </c>
      <c r="K29" s="31">
        <v>0</v>
      </c>
      <c r="L29" s="147">
        <f t="shared" si="1"/>
        <v>0</v>
      </c>
    </row>
    <row r="30" spans="1:12" x14ac:dyDescent="0.2">
      <c r="A30">
        <v>168</v>
      </c>
      <c r="B30" t="s">
        <v>244</v>
      </c>
      <c r="C30" t="s">
        <v>1907</v>
      </c>
      <c r="D30" s="115">
        <v>798798</v>
      </c>
      <c r="E30" s="31">
        <v>6</v>
      </c>
      <c r="F30" s="31">
        <v>0</v>
      </c>
      <c r="G30" s="147">
        <f t="shared" si="0"/>
        <v>0</v>
      </c>
      <c r="H30" s="31">
        <v>5</v>
      </c>
      <c r="I30" s="117">
        <v>0.83333333333333337</v>
      </c>
      <c r="J30" s="31">
        <v>0</v>
      </c>
      <c r="K30" s="31">
        <v>0</v>
      </c>
      <c r="L30" s="147">
        <f t="shared" si="1"/>
        <v>0</v>
      </c>
    </row>
    <row r="31" spans="1:12" x14ac:dyDescent="0.2">
      <c r="A31">
        <v>139</v>
      </c>
      <c r="B31" t="s">
        <v>851</v>
      </c>
      <c r="C31" t="s">
        <v>993</v>
      </c>
      <c r="D31" s="115">
        <v>968050</v>
      </c>
      <c r="E31" s="31">
        <v>5</v>
      </c>
      <c r="F31" s="31">
        <v>1</v>
      </c>
      <c r="G31" s="147">
        <f t="shared" si="0"/>
        <v>0.2</v>
      </c>
      <c r="H31" s="31">
        <v>1</v>
      </c>
      <c r="I31" s="117">
        <v>0.2</v>
      </c>
      <c r="J31" s="31">
        <v>1</v>
      </c>
      <c r="K31" s="31">
        <v>0</v>
      </c>
      <c r="L31" s="147">
        <f t="shared" si="1"/>
        <v>0</v>
      </c>
    </row>
    <row r="32" spans="1:12" x14ac:dyDescent="0.2">
      <c r="A32">
        <v>175</v>
      </c>
      <c r="B32" t="s">
        <v>1863</v>
      </c>
      <c r="C32" t="s">
        <v>1099</v>
      </c>
      <c r="D32" s="115">
        <v>762054</v>
      </c>
      <c r="E32" s="31">
        <v>5</v>
      </c>
      <c r="F32" s="31">
        <v>0</v>
      </c>
      <c r="G32" s="147">
        <f t="shared" si="0"/>
        <v>0</v>
      </c>
      <c r="H32" s="31">
        <v>5</v>
      </c>
      <c r="I32" s="117">
        <v>1</v>
      </c>
      <c r="J32" s="31">
        <v>0</v>
      </c>
      <c r="K32" s="31">
        <v>0</v>
      </c>
      <c r="L32" s="147">
        <f t="shared" si="1"/>
        <v>0</v>
      </c>
    </row>
    <row r="33" spans="1:12" x14ac:dyDescent="0.2">
      <c r="A33">
        <v>17</v>
      </c>
      <c r="B33" t="s">
        <v>852</v>
      </c>
      <c r="C33" t="s">
        <v>1258</v>
      </c>
      <c r="D33" s="115">
        <v>3776000</v>
      </c>
      <c r="E33" s="31">
        <v>14</v>
      </c>
      <c r="F33" s="31">
        <v>0</v>
      </c>
      <c r="G33" s="147">
        <f t="shared" si="0"/>
        <v>0</v>
      </c>
      <c r="H33" s="31">
        <v>7</v>
      </c>
      <c r="I33" s="117">
        <v>0.5</v>
      </c>
      <c r="J33" s="31">
        <v>1</v>
      </c>
      <c r="K33" s="31">
        <v>0</v>
      </c>
      <c r="L33" s="147">
        <f t="shared" si="1"/>
        <v>0</v>
      </c>
    </row>
    <row r="34" spans="1:12" x14ac:dyDescent="0.2">
      <c r="A34">
        <v>88</v>
      </c>
      <c r="B34" t="s">
        <v>211</v>
      </c>
      <c r="C34" t="s">
        <v>2025</v>
      </c>
      <c r="D34" s="115">
        <v>1359400</v>
      </c>
      <c r="E34" s="31">
        <v>5</v>
      </c>
      <c r="F34" s="31">
        <v>0</v>
      </c>
      <c r="G34" s="147">
        <f t="shared" si="0"/>
        <v>0</v>
      </c>
      <c r="H34" s="31">
        <v>2</v>
      </c>
      <c r="I34" s="117">
        <v>0.4</v>
      </c>
      <c r="J34" s="31">
        <v>2</v>
      </c>
      <c r="K34" s="31">
        <v>0</v>
      </c>
      <c r="L34" s="147">
        <f t="shared" si="1"/>
        <v>0</v>
      </c>
    </row>
    <row r="35" spans="1:12" x14ac:dyDescent="0.2">
      <c r="A35">
        <v>99</v>
      </c>
      <c r="B35" t="s">
        <v>955</v>
      </c>
      <c r="C35" t="s">
        <v>1036</v>
      </c>
      <c r="D35" s="115">
        <v>1257500</v>
      </c>
      <c r="E35" s="31">
        <v>7</v>
      </c>
      <c r="F35" s="31">
        <v>1</v>
      </c>
      <c r="G35" s="147">
        <f t="shared" si="0"/>
        <v>0.14285714285714285</v>
      </c>
      <c r="H35" s="31">
        <v>4</v>
      </c>
      <c r="I35" s="117">
        <v>0.5714285714285714</v>
      </c>
      <c r="J35" s="31">
        <v>0</v>
      </c>
      <c r="K35" s="31">
        <v>0</v>
      </c>
      <c r="L35" s="147">
        <f t="shared" si="1"/>
        <v>0</v>
      </c>
    </row>
    <row r="36" spans="1:12" x14ac:dyDescent="0.2">
      <c r="A36">
        <v>247</v>
      </c>
      <c r="B36" t="s">
        <v>1960</v>
      </c>
      <c r="C36" t="s">
        <v>197</v>
      </c>
      <c r="D36" s="115">
        <v>514500</v>
      </c>
      <c r="E36" s="31">
        <v>6</v>
      </c>
      <c r="F36" s="31">
        <v>1</v>
      </c>
      <c r="G36" s="147">
        <f t="shared" si="0"/>
        <v>0.16666666666666666</v>
      </c>
      <c r="H36" s="31">
        <v>4</v>
      </c>
      <c r="I36" s="117">
        <v>0.66666666666666663</v>
      </c>
      <c r="J36" s="31">
        <v>1</v>
      </c>
      <c r="K36" s="31">
        <v>0</v>
      </c>
      <c r="L36" s="147">
        <f t="shared" si="1"/>
        <v>0</v>
      </c>
    </row>
    <row r="37" spans="1:12" x14ac:dyDescent="0.2">
      <c r="A37">
        <v>80</v>
      </c>
      <c r="B37" t="s">
        <v>826</v>
      </c>
      <c r="C37" t="s">
        <v>1258</v>
      </c>
      <c r="D37" s="115">
        <v>1447750</v>
      </c>
      <c r="E37" s="31">
        <v>10</v>
      </c>
      <c r="F37" s="31">
        <v>2</v>
      </c>
      <c r="G37" s="147">
        <f t="shared" si="0"/>
        <v>0.2</v>
      </c>
      <c r="H37" s="31">
        <v>5</v>
      </c>
      <c r="I37" s="117">
        <v>0.5</v>
      </c>
      <c r="J37" s="31">
        <v>0</v>
      </c>
      <c r="K37" s="31">
        <v>0</v>
      </c>
      <c r="L37" s="147">
        <f t="shared" si="1"/>
        <v>0</v>
      </c>
    </row>
    <row r="38" spans="1:12" x14ac:dyDescent="0.2">
      <c r="A38">
        <v>20</v>
      </c>
      <c r="B38" t="s">
        <v>1855</v>
      </c>
      <c r="C38" t="s">
        <v>1854</v>
      </c>
      <c r="D38" s="115">
        <v>3428850</v>
      </c>
      <c r="E38" s="31">
        <v>19</v>
      </c>
      <c r="F38" s="31">
        <v>3</v>
      </c>
      <c r="G38" s="147">
        <f t="shared" ref="G38:G69" si="2">+F38/E38</f>
        <v>0.15789473684210525</v>
      </c>
      <c r="H38" s="31">
        <v>4</v>
      </c>
      <c r="I38" s="117">
        <v>0.21052631578947367</v>
      </c>
      <c r="J38" s="31">
        <v>2</v>
      </c>
      <c r="K38" s="31">
        <v>0</v>
      </c>
      <c r="L38" s="147">
        <f t="shared" si="1"/>
        <v>0</v>
      </c>
    </row>
    <row r="39" spans="1:12" x14ac:dyDescent="0.2">
      <c r="A39">
        <v>142</v>
      </c>
      <c r="B39" t="s">
        <v>885</v>
      </c>
      <c r="C39" t="s">
        <v>1840</v>
      </c>
      <c r="D39" s="115">
        <v>940500</v>
      </c>
      <c r="E39" s="31">
        <v>9</v>
      </c>
      <c r="F39" s="31">
        <v>0</v>
      </c>
      <c r="G39" s="147">
        <f t="shared" si="2"/>
        <v>0</v>
      </c>
      <c r="H39" s="31">
        <v>5</v>
      </c>
      <c r="I39" s="117">
        <v>0.55555555555555558</v>
      </c>
      <c r="J39" s="31">
        <v>0</v>
      </c>
      <c r="K39" s="31">
        <v>0</v>
      </c>
      <c r="L39" s="147">
        <f t="shared" ref="L39:L70" si="3">IF(J39=0,0,K39/J39)</f>
        <v>0</v>
      </c>
    </row>
    <row r="40" spans="1:12" x14ac:dyDescent="0.2">
      <c r="A40">
        <v>63</v>
      </c>
      <c r="B40" t="s">
        <v>398</v>
      </c>
      <c r="C40" t="s">
        <v>1258</v>
      </c>
      <c r="D40" s="115">
        <v>1716500</v>
      </c>
      <c r="E40" s="31">
        <v>9</v>
      </c>
      <c r="F40" s="31">
        <v>2</v>
      </c>
      <c r="G40" s="147">
        <f t="shared" si="2"/>
        <v>0.22222222222222221</v>
      </c>
      <c r="H40" s="31">
        <v>4</v>
      </c>
      <c r="I40" s="117">
        <v>0.44444444444444442</v>
      </c>
      <c r="J40" s="31">
        <v>1</v>
      </c>
      <c r="K40" s="31">
        <v>0</v>
      </c>
      <c r="L40" s="147">
        <f t="shared" si="3"/>
        <v>0</v>
      </c>
    </row>
    <row r="41" spans="1:12" x14ac:dyDescent="0.2">
      <c r="A41">
        <v>210</v>
      </c>
      <c r="B41" t="s">
        <v>1957</v>
      </c>
      <c r="C41" t="s">
        <v>1843</v>
      </c>
      <c r="D41" s="115">
        <v>615100</v>
      </c>
      <c r="E41" s="31">
        <v>6</v>
      </c>
      <c r="F41" s="31">
        <v>0</v>
      </c>
      <c r="G41" s="147">
        <f t="shared" si="2"/>
        <v>0</v>
      </c>
      <c r="H41" s="31">
        <v>0</v>
      </c>
      <c r="I41" s="117">
        <v>0</v>
      </c>
      <c r="J41" s="31">
        <v>0</v>
      </c>
      <c r="K41" s="31">
        <v>0</v>
      </c>
      <c r="L41" s="147">
        <f t="shared" si="3"/>
        <v>0</v>
      </c>
    </row>
    <row r="42" spans="1:12" x14ac:dyDescent="0.2">
      <c r="A42">
        <v>36</v>
      </c>
      <c r="B42" t="s">
        <v>1926</v>
      </c>
      <c r="C42" t="s">
        <v>1535</v>
      </c>
      <c r="D42" s="115">
        <v>2585680</v>
      </c>
      <c r="E42" s="31">
        <v>7</v>
      </c>
      <c r="F42" s="31">
        <v>0</v>
      </c>
      <c r="G42" s="147">
        <f t="shared" si="2"/>
        <v>0</v>
      </c>
      <c r="H42" s="31">
        <v>5</v>
      </c>
      <c r="I42" s="117">
        <v>0.7142857142857143</v>
      </c>
      <c r="J42" s="31">
        <v>0</v>
      </c>
      <c r="K42" s="31">
        <v>0</v>
      </c>
      <c r="L42" s="147">
        <f t="shared" si="3"/>
        <v>0</v>
      </c>
    </row>
    <row r="43" spans="1:12" x14ac:dyDescent="0.2">
      <c r="A43">
        <v>89</v>
      </c>
      <c r="B43" t="s">
        <v>1210</v>
      </c>
      <c r="C43" t="s">
        <v>991</v>
      </c>
      <c r="D43" s="115">
        <v>1354603</v>
      </c>
      <c r="E43" s="31">
        <v>13</v>
      </c>
      <c r="F43" s="31">
        <v>3</v>
      </c>
      <c r="G43" s="147">
        <f t="shared" si="2"/>
        <v>0.23076923076923078</v>
      </c>
      <c r="H43" s="31">
        <v>1</v>
      </c>
      <c r="I43" s="117">
        <v>7.6923076923076927E-2</v>
      </c>
      <c r="J43" s="31">
        <v>0</v>
      </c>
      <c r="K43" s="31">
        <v>0</v>
      </c>
      <c r="L43" s="147">
        <f t="shared" si="3"/>
        <v>0</v>
      </c>
    </row>
    <row r="44" spans="1:12" x14ac:dyDescent="0.2">
      <c r="A44">
        <v>44</v>
      </c>
      <c r="B44" t="s">
        <v>1883</v>
      </c>
      <c r="C44" t="s">
        <v>1475</v>
      </c>
      <c r="D44" s="115">
        <v>2157500</v>
      </c>
      <c r="E44" s="31">
        <v>12</v>
      </c>
      <c r="F44" s="31">
        <v>1</v>
      </c>
      <c r="G44" s="147">
        <f t="shared" si="2"/>
        <v>8.3333333333333329E-2</v>
      </c>
      <c r="H44" s="31">
        <v>8</v>
      </c>
      <c r="I44" s="117">
        <v>0.66666666666666663</v>
      </c>
      <c r="J44" s="31">
        <v>2</v>
      </c>
      <c r="K44" s="31">
        <v>0</v>
      </c>
      <c r="L44" s="147">
        <f t="shared" si="3"/>
        <v>0</v>
      </c>
    </row>
    <row r="45" spans="1:12" x14ac:dyDescent="0.2">
      <c r="A45">
        <v>100</v>
      </c>
      <c r="B45" t="s">
        <v>357</v>
      </c>
      <c r="C45" t="s">
        <v>1099</v>
      </c>
      <c r="D45" s="115">
        <v>1250900</v>
      </c>
      <c r="E45" s="31">
        <v>12</v>
      </c>
      <c r="F45" s="31">
        <v>2</v>
      </c>
      <c r="G45" s="147">
        <f t="shared" si="2"/>
        <v>0.16666666666666666</v>
      </c>
      <c r="H45" s="31">
        <v>5</v>
      </c>
      <c r="I45" s="117">
        <v>0.41666666666666669</v>
      </c>
      <c r="J45" s="31">
        <v>1</v>
      </c>
      <c r="K45" s="31">
        <v>0</v>
      </c>
      <c r="L45" s="147">
        <f t="shared" si="3"/>
        <v>0</v>
      </c>
    </row>
    <row r="46" spans="1:12" x14ac:dyDescent="0.2">
      <c r="A46">
        <v>65</v>
      </c>
      <c r="B46" t="s">
        <v>2065</v>
      </c>
      <c r="C46" t="s">
        <v>5</v>
      </c>
      <c r="D46" s="115">
        <v>1669800</v>
      </c>
      <c r="E46" s="31">
        <v>9</v>
      </c>
      <c r="F46" s="31">
        <v>2</v>
      </c>
      <c r="G46" s="147">
        <f t="shared" si="2"/>
        <v>0.22222222222222221</v>
      </c>
      <c r="H46" s="31">
        <v>5</v>
      </c>
      <c r="I46" s="117">
        <v>0.55555555555555558</v>
      </c>
      <c r="J46" s="31">
        <v>0</v>
      </c>
      <c r="K46" s="31">
        <v>0</v>
      </c>
      <c r="L46" s="147">
        <f t="shared" si="3"/>
        <v>0</v>
      </c>
    </row>
    <row r="47" spans="1:12" x14ac:dyDescent="0.2">
      <c r="A47">
        <v>257</v>
      </c>
      <c r="B47" t="s">
        <v>198</v>
      </c>
      <c r="C47" t="s">
        <v>285</v>
      </c>
      <c r="D47" s="115">
        <v>490800</v>
      </c>
      <c r="E47" s="31">
        <v>7</v>
      </c>
      <c r="F47" s="31">
        <v>1</v>
      </c>
      <c r="G47" s="147">
        <f t="shared" si="2"/>
        <v>0.14285714285714285</v>
      </c>
      <c r="H47" s="31">
        <v>0</v>
      </c>
      <c r="I47" s="117">
        <v>0</v>
      </c>
      <c r="J47" s="31">
        <v>0</v>
      </c>
      <c r="K47" s="31">
        <v>0</v>
      </c>
      <c r="L47" s="147">
        <f t="shared" si="3"/>
        <v>0</v>
      </c>
    </row>
    <row r="48" spans="1:12" x14ac:dyDescent="0.2">
      <c r="A48">
        <v>10</v>
      </c>
      <c r="B48" t="s">
        <v>1298</v>
      </c>
      <c r="C48" t="s">
        <v>1036</v>
      </c>
      <c r="D48" s="115">
        <v>5134652</v>
      </c>
      <c r="E48" s="31">
        <v>23</v>
      </c>
      <c r="F48" s="31">
        <v>2</v>
      </c>
      <c r="G48" s="147">
        <f t="shared" si="2"/>
        <v>8.6956521739130432E-2</v>
      </c>
      <c r="H48" s="31">
        <v>4</v>
      </c>
      <c r="I48" s="117">
        <v>0.17391304347826086</v>
      </c>
      <c r="J48" s="31">
        <v>2</v>
      </c>
      <c r="K48" s="31">
        <v>0</v>
      </c>
      <c r="L48" s="147">
        <f t="shared" si="3"/>
        <v>0</v>
      </c>
    </row>
    <row r="49" spans="1:12" x14ac:dyDescent="0.2">
      <c r="A49">
        <v>5</v>
      </c>
      <c r="B49" t="s">
        <v>1906</v>
      </c>
      <c r="C49" t="s">
        <v>1099</v>
      </c>
      <c r="D49" s="115">
        <v>7140350</v>
      </c>
      <c r="E49" s="31">
        <v>29</v>
      </c>
      <c r="F49" s="31">
        <v>6</v>
      </c>
      <c r="G49" s="147">
        <f t="shared" si="2"/>
        <v>0.20689655172413793</v>
      </c>
      <c r="H49" s="31">
        <v>5</v>
      </c>
      <c r="I49" s="117">
        <v>0.17241379310344829</v>
      </c>
      <c r="J49" s="31">
        <v>3</v>
      </c>
      <c r="K49" s="31">
        <v>0</v>
      </c>
      <c r="L49" s="147">
        <f t="shared" si="3"/>
        <v>0</v>
      </c>
    </row>
    <row r="50" spans="1:12" x14ac:dyDescent="0.2">
      <c r="A50">
        <v>53</v>
      </c>
      <c r="B50" t="s">
        <v>1848</v>
      </c>
      <c r="C50" t="s">
        <v>1036</v>
      </c>
      <c r="D50" s="115">
        <v>1977700</v>
      </c>
      <c r="E50" s="31">
        <v>12</v>
      </c>
      <c r="F50" s="31">
        <v>0</v>
      </c>
      <c r="G50" s="147">
        <f t="shared" si="2"/>
        <v>0</v>
      </c>
      <c r="H50" s="31">
        <v>8</v>
      </c>
      <c r="I50" s="117">
        <v>0.66666666666666663</v>
      </c>
      <c r="J50" s="31">
        <v>1</v>
      </c>
      <c r="K50" s="31">
        <v>0</v>
      </c>
      <c r="L50" s="147">
        <f t="shared" si="3"/>
        <v>0</v>
      </c>
    </row>
    <row r="51" spans="1:12" x14ac:dyDescent="0.2">
      <c r="A51">
        <v>178</v>
      </c>
      <c r="B51" t="s">
        <v>201</v>
      </c>
      <c r="C51" t="s">
        <v>1907</v>
      </c>
      <c r="D51" s="115">
        <v>745000</v>
      </c>
      <c r="E51" s="31">
        <v>6</v>
      </c>
      <c r="F51" s="31">
        <v>1</v>
      </c>
      <c r="G51" s="147">
        <f t="shared" si="2"/>
        <v>0.16666666666666666</v>
      </c>
      <c r="H51" s="31">
        <v>1</v>
      </c>
      <c r="I51" s="117">
        <v>0.16666666666666666</v>
      </c>
      <c r="J51" s="31">
        <v>0</v>
      </c>
      <c r="K51" s="31">
        <v>0</v>
      </c>
      <c r="L51" s="147">
        <f t="shared" si="3"/>
        <v>0</v>
      </c>
    </row>
    <row r="52" spans="1:12" x14ac:dyDescent="0.2">
      <c r="A52">
        <v>48</v>
      </c>
      <c r="B52" t="s">
        <v>1559</v>
      </c>
      <c r="C52" t="s">
        <v>1036</v>
      </c>
      <c r="D52" s="115">
        <v>2068043</v>
      </c>
      <c r="E52" s="31">
        <v>7</v>
      </c>
      <c r="F52" s="31">
        <v>1</v>
      </c>
      <c r="G52" s="147">
        <f t="shared" si="2"/>
        <v>0.14285714285714285</v>
      </c>
      <c r="H52" s="31">
        <v>5</v>
      </c>
      <c r="I52" s="117">
        <v>0.7142857142857143</v>
      </c>
      <c r="J52" s="31">
        <v>1</v>
      </c>
      <c r="K52" s="31">
        <v>1</v>
      </c>
      <c r="L52" s="147">
        <f t="shared" si="3"/>
        <v>1</v>
      </c>
    </row>
    <row r="53" spans="1:12" x14ac:dyDescent="0.2">
      <c r="A53">
        <v>85</v>
      </c>
      <c r="B53" t="s">
        <v>1544</v>
      </c>
      <c r="C53" t="s">
        <v>1734</v>
      </c>
      <c r="D53" s="115">
        <v>1415500</v>
      </c>
      <c r="E53" s="31">
        <v>7</v>
      </c>
      <c r="F53" s="31">
        <v>1</v>
      </c>
      <c r="G53" s="147">
        <f t="shared" si="2"/>
        <v>0.14285714285714285</v>
      </c>
      <c r="H53" s="31">
        <v>4</v>
      </c>
      <c r="I53" s="117">
        <v>0.5714285714285714</v>
      </c>
      <c r="J53" s="31">
        <v>0</v>
      </c>
      <c r="K53" s="31">
        <v>0</v>
      </c>
      <c r="L53" s="147">
        <f t="shared" si="3"/>
        <v>0</v>
      </c>
    </row>
    <row r="54" spans="1:12" x14ac:dyDescent="0.2">
      <c r="A54">
        <v>66</v>
      </c>
      <c r="B54" t="s">
        <v>2131</v>
      </c>
      <c r="C54" t="s">
        <v>839</v>
      </c>
      <c r="D54" s="115">
        <v>1651500</v>
      </c>
      <c r="E54" s="31">
        <v>8</v>
      </c>
      <c r="F54" s="31">
        <v>1</v>
      </c>
      <c r="G54" s="147">
        <f t="shared" si="2"/>
        <v>0.125</v>
      </c>
      <c r="H54" s="31">
        <v>5</v>
      </c>
      <c r="I54" s="117">
        <v>0.625</v>
      </c>
      <c r="J54" s="31">
        <v>0</v>
      </c>
      <c r="K54" s="31">
        <v>0</v>
      </c>
      <c r="L54" s="147">
        <f t="shared" si="3"/>
        <v>0</v>
      </c>
    </row>
    <row r="55" spans="1:12" x14ac:dyDescent="0.2">
      <c r="A55">
        <v>96</v>
      </c>
      <c r="B55" t="s">
        <v>1835</v>
      </c>
      <c r="C55" t="s">
        <v>1858</v>
      </c>
      <c r="D55" s="115">
        <v>1294400</v>
      </c>
      <c r="E55" s="31">
        <v>6</v>
      </c>
      <c r="F55" s="31">
        <v>0</v>
      </c>
      <c r="G55" s="147">
        <f t="shared" si="2"/>
        <v>0</v>
      </c>
      <c r="H55" s="31">
        <v>3</v>
      </c>
      <c r="I55" s="117">
        <v>0.5</v>
      </c>
      <c r="J55" s="31">
        <v>0</v>
      </c>
      <c r="K55" s="31">
        <v>0</v>
      </c>
      <c r="L55" s="147">
        <f t="shared" si="3"/>
        <v>0</v>
      </c>
    </row>
    <row r="56" spans="1:12" x14ac:dyDescent="0.2">
      <c r="A56">
        <v>120</v>
      </c>
      <c r="B56" t="s">
        <v>1301</v>
      </c>
      <c r="C56" t="s">
        <v>411</v>
      </c>
      <c r="D56" s="115">
        <v>1105300</v>
      </c>
      <c r="E56" s="31">
        <v>6</v>
      </c>
      <c r="F56" s="31">
        <v>0</v>
      </c>
      <c r="G56" s="147">
        <f t="shared" si="2"/>
        <v>0</v>
      </c>
      <c r="H56" s="31">
        <v>1</v>
      </c>
      <c r="I56" s="117">
        <v>0.16666666666666666</v>
      </c>
      <c r="J56" s="31">
        <v>1</v>
      </c>
      <c r="K56" s="31">
        <v>0</v>
      </c>
      <c r="L56" s="147">
        <f t="shared" si="3"/>
        <v>0</v>
      </c>
    </row>
    <row r="57" spans="1:12" x14ac:dyDescent="0.2">
      <c r="A57">
        <v>72</v>
      </c>
      <c r="B57" t="s">
        <v>306</v>
      </c>
      <c r="C57" t="s">
        <v>2085</v>
      </c>
      <c r="D57" s="115">
        <v>1525750</v>
      </c>
      <c r="E57" s="31">
        <v>7</v>
      </c>
      <c r="F57" s="31">
        <v>1</v>
      </c>
      <c r="G57" s="147">
        <f t="shared" si="2"/>
        <v>0.14285714285714285</v>
      </c>
      <c r="H57" s="31">
        <v>7</v>
      </c>
      <c r="I57" s="117">
        <v>1</v>
      </c>
      <c r="J57" s="31">
        <v>0</v>
      </c>
      <c r="K57" s="31">
        <v>0</v>
      </c>
      <c r="L57" s="147">
        <f t="shared" si="3"/>
        <v>0</v>
      </c>
    </row>
    <row r="58" spans="1:12" x14ac:dyDescent="0.2">
      <c r="A58">
        <v>9</v>
      </c>
      <c r="B58" t="s">
        <v>1222</v>
      </c>
      <c r="C58" t="s">
        <v>1099</v>
      </c>
      <c r="D58" s="115">
        <v>5194850</v>
      </c>
      <c r="E58" s="31">
        <v>37</v>
      </c>
      <c r="F58" s="31">
        <v>8</v>
      </c>
      <c r="G58" s="147">
        <f t="shared" si="2"/>
        <v>0.21621621621621623</v>
      </c>
      <c r="H58" s="31">
        <v>6</v>
      </c>
      <c r="I58" s="117">
        <v>0.16216216216216217</v>
      </c>
      <c r="J58" s="31">
        <v>2</v>
      </c>
      <c r="K58" s="31">
        <v>0</v>
      </c>
      <c r="L58" s="147">
        <f t="shared" si="3"/>
        <v>0</v>
      </c>
    </row>
    <row r="59" spans="1:12" x14ac:dyDescent="0.2">
      <c r="A59">
        <v>28</v>
      </c>
      <c r="B59" t="s">
        <v>307</v>
      </c>
      <c r="C59" t="s">
        <v>1036</v>
      </c>
      <c r="D59" s="115">
        <v>2910199</v>
      </c>
      <c r="E59" s="31">
        <v>16</v>
      </c>
      <c r="F59" s="31">
        <v>2</v>
      </c>
      <c r="G59" s="147">
        <f t="shared" si="2"/>
        <v>0.125</v>
      </c>
      <c r="H59" s="31">
        <v>4</v>
      </c>
      <c r="I59" s="117">
        <v>0.25</v>
      </c>
      <c r="J59" s="31">
        <v>1</v>
      </c>
      <c r="K59" s="31">
        <v>0</v>
      </c>
      <c r="L59" s="147">
        <f t="shared" si="3"/>
        <v>0</v>
      </c>
    </row>
    <row r="60" spans="1:12" x14ac:dyDescent="0.2">
      <c r="A60">
        <v>94</v>
      </c>
      <c r="B60" t="s">
        <v>2247</v>
      </c>
      <c r="C60" t="s">
        <v>1843</v>
      </c>
      <c r="D60" s="115">
        <v>1327000</v>
      </c>
      <c r="E60" s="31">
        <v>7</v>
      </c>
      <c r="F60" s="31">
        <v>1</v>
      </c>
      <c r="G60" s="147">
        <f t="shared" si="2"/>
        <v>0.14285714285714285</v>
      </c>
      <c r="H60" s="31">
        <v>2</v>
      </c>
      <c r="I60" s="117">
        <v>0.2857142857142857</v>
      </c>
      <c r="J60" s="31">
        <v>0</v>
      </c>
      <c r="K60" s="31">
        <v>0</v>
      </c>
      <c r="L60" s="147">
        <f t="shared" si="3"/>
        <v>0</v>
      </c>
    </row>
    <row r="61" spans="1:12" x14ac:dyDescent="0.2">
      <c r="A61">
        <v>191</v>
      </c>
      <c r="B61" t="s">
        <v>840</v>
      </c>
      <c r="C61" t="s">
        <v>1949</v>
      </c>
      <c r="D61" s="115">
        <v>683900</v>
      </c>
      <c r="E61" s="31">
        <v>6</v>
      </c>
      <c r="F61" s="31">
        <v>1</v>
      </c>
      <c r="G61" s="147">
        <f t="shared" si="2"/>
        <v>0.16666666666666666</v>
      </c>
      <c r="H61" s="31">
        <v>5</v>
      </c>
      <c r="I61" s="117">
        <v>0.83333333333333337</v>
      </c>
      <c r="J61" s="31">
        <v>4</v>
      </c>
      <c r="K61" s="31">
        <v>0</v>
      </c>
      <c r="L61" s="147">
        <f t="shared" si="3"/>
        <v>0</v>
      </c>
    </row>
    <row r="62" spans="1:12" x14ac:dyDescent="0.2">
      <c r="A62">
        <v>42</v>
      </c>
      <c r="B62" t="s">
        <v>544</v>
      </c>
      <c r="C62" t="s">
        <v>1858</v>
      </c>
      <c r="D62" s="115">
        <v>2295500</v>
      </c>
      <c r="E62" s="31">
        <v>9</v>
      </c>
      <c r="F62" s="31">
        <v>0</v>
      </c>
      <c r="G62" s="147">
        <f t="shared" si="2"/>
        <v>0</v>
      </c>
      <c r="H62" s="31">
        <v>5</v>
      </c>
      <c r="I62" s="117">
        <v>0.55555555555555558</v>
      </c>
      <c r="J62" s="31">
        <v>0</v>
      </c>
      <c r="K62" s="31">
        <v>0</v>
      </c>
      <c r="L62" s="147">
        <f t="shared" si="3"/>
        <v>0</v>
      </c>
    </row>
    <row r="63" spans="1:12" x14ac:dyDescent="0.2">
      <c r="A63">
        <v>95</v>
      </c>
      <c r="B63" t="s">
        <v>2059</v>
      </c>
      <c r="C63" t="s">
        <v>1889</v>
      </c>
      <c r="D63" s="115">
        <v>1318799</v>
      </c>
      <c r="E63" s="31">
        <v>6</v>
      </c>
      <c r="F63" s="31">
        <v>1</v>
      </c>
      <c r="G63" s="147">
        <f t="shared" si="2"/>
        <v>0.16666666666666666</v>
      </c>
      <c r="H63" s="31">
        <v>3</v>
      </c>
      <c r="I63" s="117">
        <v>0.5</v>
      </c>
      <c r="J63" s="31">
        <v>0</v>
      </c>
      <c r="K63" s="31">
        <v>0</v>
      </c>
      <c r="L63" s="147">
        <f t="shared" si="3"/>
        <v>0</v>
      </c>
    </row>
    <row r="64" spans="1:12" x14ac:dyDescent="0.2">
      <c r="A64">
        <v>84</v>
      </c>
      <c r="B64" t="s">
        <v>2014</v>
      </c>
      <c r="C64" t="s">
        <v>1180</v>
      </c>
      <c r="D64" s="115">
        <v>1418900</v>
      </c>
      <c r="E64" s="31">
        <v>9</v>
      </c>
      <c r="F64" s="31">
        <v>0</v>
      </c>
      <c r="G64" s="147">
        <f t="shared" si="2"/>
        <v>0</v>
      </c>
      <c r="H64" s="31">
        <v>6</v>
      </c>
      <c r="I64" s="117">
        <v>0.66666666666666663</v>
      </c>
      <c r="J64" s="31">
        <v>0</v>
      </c>
      <c r="K64" s="31">
        <v>0</v>
      </c>
      <c r="L64" s="147">
        <f t="shared" si="3"/>
        <v>0</v>
      </c>
    </row>
    <row r="65" spans="1:12" x14ac:dyDescent="0.2">
      <c r="A65">
        <v>112</v>
      </c>
      <c r="B65" t="s">
        <v>1390</v>
      </c>
      <c r="C65" t="s">
        <v>1099</v>
      </c>
      <c r="D65" s="115">
        <v>1129550</v>
      </c>
      <c r="E65" s="31">
        <v>9</v>
      </c>
      <c r="F65" s="31">
        <v>1</v>
      </c>
      <c r="G65" s="147">
        <f t="shared" si="2"/>
        <v>0.1111111111111111</v>
      </c>
      <c r="H65" s="31">
        <v>4</v>
      </c>
      <c r="I65" s="117">
        <v>0.44444444444444442</v>
      </c>
      <c r="J65" s="31">
        <v>0</v>
      </c>
      <c r="K65" s="31">
        <v>0</v>
      </c>
      <c r="L65" s="147">
        <f t="shared" si="3"/>
        <v>0</v>
      </c>
    </row>
    <row r="66" spans="1:12" x14ac:dyDescent="0.2">
      <c r="A66">
        <v>19</v>
      </c>
      <c r="B66" t="s">
        <v>1691</v>
      </c>
      <c r="C66" t="s">
        <v>5</v>
      </c>
      <c r="D66" s="115">
        <v>3696430</v>
      </c>
      <c r="E66" s="31">
        <v>21</v>
      </c>
      <c r="F66" s="31">
        <v>5</v>
      </c>
      <c r="G66" s="147">
        <f t="shared" si="2"/>
        <v>0.23809523809523808</v>
      </c>
      <c r="H66" s="31">
        <v>11</v>
      </c>
      <c r="I66" s="117">
        <v>0.52380952380952384</v>
      </c>
      <c r="J66" s="31">
        <v>2</v>
      </c>
      <c r="K66" s="31">
        <v>1</v>
      </c>
      <c r="L66" s="147">
        <f t="shared" si="3"/>
        <v>0.5</v>
      </c>
    </row>
    <row r="67" spans="1:12" x14ac:dyDescent="0.2">
      <c r="A67">
        <v>2</v>
      </c>
      <c r="B67" t="s">
        <v>1872</v>
      </c>
      <c r="C67" t="s">
        <v>1843</v>
      </c>
      <c r="D67" s="115">
        <v>9824825</v>
      </c>
      <c r="E67" s="31">
        <v>30</v>
      </c>
      <c r="F67" s="31">
        <v>4</v>
      </c>
      <c r="G67" s="147">
        <f t="shared" si="2"/>
        <v>0.13333333333333333</v>
      </c>
      <c r="H67" s="31">
        <v>10</v>
      </c>
      <c r="I67" s="117">
        <v>0.33333333333333331</v>
      </c>
      <c r="J67" s="31">
        <v>7</v>
      </c>
      <c r="K67" s="31">
        <v>2</v>
      </c>
      <c r="L67" s="147">
        <f t="shared" si="3"/>
        <v>0.2857142857142857</v>
      </c>
    </row>
    <row r="68" spans="1:12" x14ac:dyDescent="0.2">
      <c r="A68">
        <v>202</v>
      </c>
      <c r="B68" t="s">
        <v>1741</v>
      </c>
      <c r="C68" t="s">
        <v>1099</v>
      </c>
      <c r="D68" s="115">
        <v>630000</v>
      </c>
      <c r="E68" s="31">
        <v>6</v>
      </c>
      <c r="F68" s="31">
        <v>0</v>
      </c>
      <c r="G68" s="147">
        <f t="shared" si="2"/>
        <v>0</v>
      </c>
      <c r="H68" s="31">
        <v>6</v>
      </c>
      <c r="I68" s="117">
        <v>1</v>
      </c>
      <c r="J68" s="31">
        <v>0</v>
      </c>
      <c r="K68" s="31">
        <v>0</v>
      </c>
      <c r="L68" s="147">
        <f t="shared" si="3"/>
        <v>0</v>
      </c>
    </row>
    <row r="69" spans="1:12" x14ac:dyDescent="0.2">
      <c r="A69">
        <v>87</v>
      </c>
      <c r="B69" t="s">
        <v>1229</v>
      </c>
      <c r="C69" t="s">
        <v>1099</v>
      </c>
      <c r="D69" s="115">
        <v>1374300</v>
      </c>
      <c r="E69" s="31">
        <v>7</v>
      </c>
      <c r="F69" s="31">
        <v>1</v>
      </c>
      <c r="G69" s="147">
        <f t="shared" si="2"/>
        <v>0.14285714285714285</v>
      </c>
      <c r="H69" s="31">
        <v>1</v>
      </c>
      <c r="I69" s="117">
        <v>0.14285714285714285</v>
      </c>
      <c r="J69" s="31">
        <v>0</v>
      </c>
      <c r="K69" s="31">
        <v>0</v>
      </c>
      <c r="L69" s="147">
        <f t="shared" si="3"/>
        <v>0</v>
      </c>
    </row>
    <row r="70" spans="1:12" x14ac:dyDescent="0.2">
      <c r="A70">
        <v>21</v>
      </c>
      <c r="B70" t="s">
        <v>1040</v>
      </c>
      <c r="C70" t="s">
        <v>5</v>
      </c>
      <c r="D70" s="115">
        <v>3339175</v>
      </c>
      <c r="E70" s="31">
        <v>19</v>
      </c>
      <c r="F70" s="31">
        <v>2</v>
      </c>
      <c r="G70" s="147">
        <f t="shared" ref="G70:G101" si="4">+F70/E70</f>
        <v>0.10526315789473684</v>
      </c>
      <c r="H70" s="31">
        <v>9</v>
      </c>
      <c r="I70" s="117">
        <v>0.47368421052631576</v>
      </c>
      <c r="J70" s="31">
        <v>0</v>
      </c>
      <c r="K70" s="31">
        <v>0</v>
      </c>
      <c r="L70" s="147">
        <f t="shared" si="3"/>
        <v>0</v>
      </c>
    </row>
    <row r="71" spans="1:12" x14ac:dyDescent="0.2">
      <c r="A71">
        <v>212</v>
      </c>
      <c r="B71" t="s">
        <v>1250</v>
      </c>
      <c r="C71" t="s">
        <v>1851</v>
      </c>
      <c r="D71" s="115">
        <v>614000</v>
      </c>
      <c r="E71" s="31">
        <v>5</v>
      </c>
      <c r="F71" s="31">
        <v>1</v>
      </c>
      <c r="G71" s="147">
        <f t="shared" si="4"/>
        <v>0.2</v>
      </c>
      <c r="H71" s="31">
        <v>4</v>
      </c>
      <c r="I71" s="117">
        <v>0.8</v>
      </c>
      <c r="J71" s="31">
        <v>3</v>
      </c>
      <c r="K71" s="31">
        <v>0</v>
      </c>
      <c r="L71" s="147">
        <f t="shared" ref="L71:L102" si="5">IF(J71=0,0,K71/J71)</f>
        <v>0</v>
      </c>
    </row>
    <row r="72" spans="1:12" x14ac:dyDescent="0.2">
      <c r="A72">
        <v>102</v>
      </c>
      <c r="B72" t="s">
        <v>212</v>
      </c>
      <c r="C72" t="s">
        <v>1475</v>
      </c>
      <c r="D72" s="115">
        <v>1205800</v>
      </c>
      <c r="E72" s="31">
        <v>6</v>
      </c>
      <c r="F72" s="31">
        <v>1</v>
      </c>
      <c r="G72" s="147">
        <f t="shared" si="4"/>
        <v>0.16666666666666666</v>
      </c>
      <c r="H72" s="31">
        <v>4</v>
      </c>
      <c r="I72" s="117">
        <v>0.66666666666666663</v>
      </c>
      <c r="J72" s="31">
        <v>0</v>
      </c>
      <c r="K72" s="31">
        <v>0</v>
      </c>
      <c r="L72" s="147">
        <f t="shared" si="5"/>
        <v>0</v>
      </c>
    </row>
    <row r="73" spans="1:12" x14ac:dyDescent="0.2">
      <c r="A73">
        <v>1</v>
      </c>
      <c r="B73" t="s">
        <v>326</v>
      </c>
      <c r="C73" t="s">
        <v>1844</v>
      </c>
      <c r="D73" s="115">
        <v>15916938</v>
      </c>
      <c r="E73" s="31">
        <v>81</v>
      </c>
      <c r="F73" s="31">
        <v>7</v>
      </c>
      <c r="G73" s="147">
        <f t="shared" si="4"/>
        <v>8.6419753086419748E-2</v>
      </c>
      <c r="H73" s="31">
        <v>58</v>
      </c>
      <c r="I73" s="117">
        <v>0.71604938271604934</v>
      </c>
      <c r="J73" s="31">
        <v>16</v>
      </c>
      <c r="K73" s="31">
        <v>1</v>
      </c>
      <c r="L73" s="147">
        <f t="shared" si="5"/>
        <v>6.25E-2</v>
      </c>
    </row>
    <row r="74" spans="1:12" x14ac:dyDescent="0.2">
      <c r="A74">
        <v>126</v>
      </c>
      <c r="B74" t="s">
        <v>563</v>
      </c>
      <c r="C74" t="s">
        <v>1840</v>
      </c>
      <c r="D74" s="115">
        <v>1045400</v>
      </c>
      <c r="E74" s="31">
        <v>5</v>
      </c>
      <c r="F74" s="31">
        <v>1</v>
      </c>
      <c r="G74" s="147">
        <f t="shared" si="4"/>
        <v>0.2</v>
      </c>
      <c r="H74" s="31">
        <v>0</v>
      </c>
      <c r="I74" s="117">
        <v>0</v>
      </c>
      <c r="J74" s="31">
        <v>0</v>
      </c>
      <c r="K74" s="31">
        <v>0</v>
      </c>
      <c r="L74" s="147">
        <f t="shared" si="5"/>
        <v>0</v>
      </c>
    </row>
    <row r="75" spans="1:12" x14ac:dyDescent="0.2">
      <c r="A75">
        <v>246</v>
      </c>
      <c r="B75" t="s">
        <v>1705</v>
      </c>
      <c r="C75" t="s">
        <v>125</v>
      </c>
      <c r="D75" s="115">
        <v>514900</v>
      </c>
      <c r="E75" s="31">
        <v>5</v>
      </c>
      <c r="F75" s="31">
        <v>1</v>
      </c>
      <c r="G75" s="147">
        <f t="shared" si="4"/>
        <v>0.2</v>
      </c>
      <c r="H75" s="31">
        <v>1</v>
      </c>
      <c r="I75" s="117">
        <v>0.2</v>
      </c>
      <c r="J75" s="31">
        <v>1</v>
      </c>
      <c r="K75" s="31">
        <v>0</v>
      </c>
      <c r="L75" s="147">
        <f t="shared" si="5"/>
        <v>0</v>
      </c>
    </row>
    <row r="76" spans="1:12" x14ac:dyDescent="0.2">
      <c r="A76">
        <v>77</v>
      </c>
      <c r="B76" t="s">
        <v>1307</v>
      </c>
      <c r="C76" t="s">
        <v>1099</v>
      </c>
      <c r="D76" s="115">
        <v>1499400</v>
      </c>
      <c r="E76" s="31">
        <v>9</v>
      </c>
      <c r="F76" s="31">
        <v>2</v>
      </c>
      <c r="G76" s="147">
        <f t="shared" si="4"/>
        <v>0.22222222222222221</v>
      </c>
      <c r="H76" s="31">
        <v>4</v>
      </c>
      <c r="I76" s="117">
        <v>0.44444444444444442</v>
      </c>
      <c r="J76" s="31">
        <v>1</v>
      </c>
      <c r="K76" s="31">
        <v>0</v>
      </c>
      <c r="L76" s="147">
        <f t="shared" si="5"/>
        <v>0</v>
      </c>
    </row>
    <row r="77" spans="1:12" x14ac:dyDescent="0.2">
      <c r="A77">
        <v>82</v>
      </c>
      <c r="B77" t="s">
        <v>267</v>
      </c>
      <c r="C77" t="s">
        <v>1858</v>
      </c>
      <c r="D77" s="115">
        <v>1427499</v>
      </c>
      <c r="E77" s="31">
        <v>5</v>
      </c>
      <c r="F77" s="31">
        <v>1</v>
      </c>
      <c r="G77" s="147">
        <f t="shared" si="4"/>
        <v>0.2</v>
      </c>
      <c r="H77" s="31">
        <v>3</v>
      </c>
      <c r="I77" s="117">
        <v>0.6</v>
      </c>
      <c r="J77" s="31">
        <v>1</v>
      </c>
      <c r="K77" s="31">
        <v>0</v>
      </c>
      <c r="L77" s="147">
        <f t="shared" si="5"/>
        <v>0</v>
      </c>
    </row>
    <row r="78" spans="1:12" x14ac:dyDescent="0.2">
      <c r="A78">
        <v>16</v>
      </c>
      <c r="B78" t="s">
        <v>147</v>
      </c>
      <c r="C78" t="s">
        <v>1734</v>
      </c>
      <c r="D78" s="115">
        <v>3834700</v>
      </c>
      <c r="E78" s="31">
        <v>9</v>
      </c>
      <c r="F78" s="31">
        <v>0</v>
      </c>
      <c r="G78" s="147">
        <f t="shared" si="4"/>
        <v>0</v>
      </c>
      <c r="H78" s="31">
        <v>6</v>
      </c>
      <c r="I78" s="117">
        <v>0.66666666666666663</v>
      </c>
      <c r="J78" s="31">
        <v>2</v>
      </c>
      <c r="K78" s="31">
        <v>0</v>
      </c>
      <c r="L78" s="147">
        <f t="shared" si="5"/>
        <v>0</v>
      </c>
    </row>
    <row r="79" spans="1:12" x14ac:dyDescent="0.2">
      <c r="A79">
        <v>79</v>
      </c>
      <c r="B79" t="s">
        <v>15</v>
      </c>
      <c r="C79" t="s">
        <v>118</v>
      </c>
      <c r="D79" s="115">
        <v>1466300</v>
      </c>
      <c r="E79" s="31">
        <v>10</v>
      </c>
      <c r="F79" s="31">
        <v>1</v>
      </c>
      <c r="G79" s="147">
        <f t="shared" si="4"/>
        <v>0.1</v>
      </c>
      <c r="H79" s="31">
        <v>4</v>
      </c>
      <c r="I79" s="117">
        <v>0.4</v>
      </c>
      <c r="J79" s="31">
        <v>2</v>
      </c>
      <c r="K79" s="31">
        <v>0</v>
      </c>
      <c r="L79" s="147">
        <f t="shared" si="5"/>
        <v>0</v>
      </c>
    </row>
    <row r="80" spans="1:12" x14ac:dyDescent="0.2">
      <c r="A80">
        <v>124</v>
      </c>
      <c r="B80" t="s">
        <v>243</v>
      </c>
      <c r="C80" t="s">
        <v>1036</v>
      </c>
      <c r="D80" s="115">
        <v>1052500</v>
      </c>
      <c r="E80" s="31">
        <v>7</v>
      </c>
      <c r="F80" s="31">
        <v>0</v>
      </c>
      <c r="G80" s="147">
        <f t="shared" si="4"/>
        <v>0</v>
      </c>
      <c r="H80" s="31">
        <v>2</v>
      </c>
      <c r="I80" s="117">
        <v>0.2857142857142857</v>
      </c>
      <c r="J80" s="31">
        <v>0</v>
      </c>
      <c r="K80" s="31">
        <v>0</v>
      </c>
      <c r="L80" s="147">
        <f t="shared" si="5"/>
        <v>0</v>
      </c>
    </row>
    <row r="81" spans="1:12" x14ac:dyDescent="0.2">
      <c r="A81">
        <v>92</v>
      </c>
      <c r="B81" t="s">
        <v>799</v>
      </c>
      <c r="C81" t="s">
        <v>1858</v>
      </c>
      <c r="D81" s="115">
        <v>1341400</v>
      </c>
      <c r="E81" s="31">
        <v>5</v>
      </c>
      <c r="F81" s="31">
        <v>0</v>
      </c>
      <c r="G81" s="147">
        <f t="shared" si="4"/>
        <v>0</v>
      </c>
      <c r="H81" s="31">
        <v>4</v>
      </c>
      <c r="I81" s="117">
        <v>0.8</v>
      </c>
      <c r="J81" s="31">
        <v>1</v>
      </c>
      <c r="K81" s="31">
        <v>0</v>
      </c>
      <c r="L81" s="147">
        <f t="shared" si="5"/>
        <v>0</v>
      </c>
    </row>
    <row r="82" spans="1:12" x14ac:dyDescent="0.2">
      <c r="A82">
        <v>106</v>
      </c>
      <c r="B82" t="s">
        <v>1884</v>
      </c>
      <c r="C82" t="s">
        <v>1842</v>
      </c>
      <c r="D82" s="115">
        <v>1168607</v>
      </c>
      <c r="E82" s="31">
        <v>12</v>
      </c>
      <c r="F82" s="31">
        <v>3</v>
      </c>
      <c r="G82" s="147">
        <f t="shared" si="4"/>
        <v>0.25</v>
      </c>
      <c r="H82" s="31">
        <v>11</v>
      </c>
      <c r="I82" s="117">
        <v>0.91666666666666663</v>
      </c>
      <c r="J82" s="31">
        <v>0</v>
      </c>
      <c r="K82" s="31">
        <v>0</v>
      </c>
      <c r="L82" s="147">
        <f t="shared" si="5"/>
        <v>0</v>
      </c>
    </row>
    <row r="83" spans="1:12" x14ac:dyDescent="0.2">
      <c r="A83">
        <v>134</v>
      </c>
      <c r="B83" t="s">
        <v>1879</v>
      </c>
      <c r="C83" t="s">
        <v>1258</v>
      </c>
      <c r="D83" s="115">
        <v>985400</v>
      </c>
      <c r="E83" s="31">
        <v>6</v>
      </c>
      <c r="F83" s="31">
        <v>1</v>
      </c>
      <c r="G83" s="147">
        <f t="shared" si="4"/>
        <v>0.16666666666666666</v>
      </c>
      <c r="H83" s="31">
        <v>2</v>
      </c>
      <c r="I83" s="117">
        <v>0.33333333333333331</v>
      </c>
      <c r="J83" s="31">
        <v>0</v>
      </c>
      <c r="K83" s="31">
        <v>0</v>
      </c>
      <c r="L83" s="147">
        <f t="shared" si="5"/>
        <v>0</v>
      </c>
    </row>
    <row r="84" spans="1:12" x14ac:dyDescent="0.2">
      <c r="A84">
        <v>110</v>
      </c>
      <c r="B84" t="s">
        <v>20</v>
      </c>
      <c r="C84" t="s">
        <v>1861</v>
      </c>
      <c r="D84" s="115">
        <v>1144000</v>
      </c>
      <c r="E84" s="31">
        <v>5</v>
      </c>
      <c r="F84" s="31">
        <v>0</v>
      </c>
      <c r="G84" s="147">
        <f t="shared" si="4"/>
        <v>0</v>
      </c>
      <c r="H84" s="31">
        <v>2</v>
      </c>
      <c r="I84" s="117">
        <v>0.4</v>
      </c>
      <c r="J84" s="31">
        <v>0</v>
      </c>
      <c r="K84" s="31">
        <v>0</v>
      </c>
      <c r="L84" s="147">
        <f t="shared" si="5"/>
        <v>0</v>
      </c>
    </row>
    <row r="85" spans="1:12" x14ac:dyDescent="0.2">
      <c r="A85">
        <v>38</v>
      </c>
      <c r="B85" t="s">
        <v>1125</v>
      </c>
      <c r="C85" t="s">
        <v>303</v>
      </c>
      <c r="D85" s="115">
        <v>2371550</v>
      </c>
      <c r="E85" s="31">
        <v>11</v>
      </c>
      <c r="F85" s="31">
        <v>2</v>
      </c>
      <c r="G85" s="147">
        <f t="shared" si="4"/>
        <v>0.18181818181818182</v>
      </c>
      <c r="H85" s="31">
        <v>6</v>
      </c>
      <c r="I85" s="117">
        <v>0.54545454545454541</v>
      </c>
      <c r="J85" s="31">
        <v>0</v>
      </c>
      <c r="K85" s="31">
        <v>0</v>
      </c>
      <c r="L85" s="147">
        <f t="shared" si="5"/>
        <v>0</v>
      </c>
    </row>
    <row r="86" spans="1:12" x14ac:dyDescent="0.2">
      <c r="A86">
        <v>132</v>
      </c>
      <c r="B86" t="s">
        <v>732</v>
      </c>
      <c r="C86" t="s">
        <v>2054</v>
      </c>
      <c r="D86" s="115">
        <v>1011500</v>
      </c>
      <c r="E86" s="31">
        <v>5</v>
      </c>
      <c r="F86" s="31">
        <v>0</v>
      </c>
      <c r="G86" s="147">
        <f t="shared" si="4"/>
        <v>0</v>
      </c>
      <c r="H86" s="31">
        <v>2</v>
      </c>
      <c r="I86" s="117">
        <v>0.4</v>
      </c>
      <c r="J86" s="31">
        <v>0</v>
      </c>
      <c r="K86" s="31">
        <v>0</v>
      </c>
      <c r="L86" s="147">
        <f t="shared" si="5"/>
        <v>0</v>
      </c>
    </row>
    <row r="87" spans="1:12" x14ac:dyDescent="0.2">
      <c r="A87">
        <v>268</v>
      </c>
      <c r="B87" t="s">
        <v>112</v>
      </c>
      <c r="C87" t="s">
        <v>1036</v>
      </c>
      <c r="D87" s="115">
        <v>459000</v>
      </c>
      <c r="E87" s="31">
        <v>5</v>
      </c>
      <c r="F87" s="31">
        <v>1</v>
      </c>
      <c r="G87" s="147">
        <f t="shared" si="4"/>
        <v>0.2</v>
      </c>
      <c r="H87" s="31">
        <v>2</v>
      </c>
      <c r="I87" s="117">
        <v>0.4</v>
      </c>
      <c r="J87" s="31">
        <v>1</v>
      </c>
      <c r="K87" s="31">
        <v>0</v>
      </c>
      <c r="L87" s="147">
        <f t="shared" si="5"/>
        <v>0</v>
      </c>
    </row>
    <row r="88" spans="1:12" x14ac:dyDescent="0.2">
      <c r="D88" s="33"/>
      <c r="G88" s="117"/>
      <c r="K88" s="40"/>
    </row>
    <row r="89" spans="1:12" x14ac:dyDescent="0.2">
      <c r="D89" s="33"/>
      <c r="G89" s="117"/>
      <c r="K89" s="40"/>
    </row>
    <row r="90" spans="1:12" x14ac:dyDescent="0.2">
      <c r="D90" s="33"/>
      <c r="G90" s="117"/>
      <c r="K90" s="40"/>
    </row>
    <row r="91" spans="1:12" x14ac:dyDescent="0.2">
      <c r="D91" s="33"/>
      <c r="G91" s="117"/>
      <c r="K91" s="40"/>
    </row>
    <row r="92" spans="1:12" x14ac:dyDescent="0.2">
      <c r="D92" s="33"/>
      <c r="G92" s="117"/>
      <c r="K92" s="40"/>
    </row>
    <row r="93" spans="1:12" x14ac:dyDescent="0.2">
      <c r="D93" s="33"/>
      <c r="G93" s="117"/>
      <c r="K93" s="40"/>
    </row>
    <row r="94" spans="1:12" x14ac:dyDescent="0.2">
      <c r="D94" s="33"/>
      <c r="G94" s="117"/>
      <c r="K94" s="40"/>
    </row>
    <row r="95" spans="1:12" x14ac:dyDescent="0.2">
      <c r="D95" s="33"/>
      <c r="G95" s="117"/>
      <c r="K95" s="40"/>
    </row>
    <row r="96" spans="1:12" x14ac:dyDescent="0.2">
      <c r="D96" s="33"/>
      <c r="G96" s="117"/>
      <c r="K96" s="40"/>
    </row>
    <row r="97" spans="4:11" x14ac:dyDescent="0.2">
      <c r="D97" s="33"/>
      <c r="G97" s="117"/>
      <c r="K97" s="40"/>
    </row>
    <row r="98" spans="4:11" x14ac:dyDescent="0.2">
      <c r="D98" s="33"/>
      <c r="G98" s="117"/>
      <c r="K98" s="40"/>
    </row>
    <row r="99" spans="4:11" x14ac:dyDescent="0.2">
      <c r="D99" s="33"/>
      <c r="G99" s="117"/>
      <c r="K99" s="40"/>
    </row>
    <row r="100" spans="4:11" x14ac:dyDescent="0.2">
      <c r="D100" s="33"/>
      <c r="G100" s="117"/>
      <c r="K100" s="40"/>
    </row>
    <row r="101" spans="4:11" x14ac:dyDescent="0.2">
      <c r="D101" s="33"/>
      <c r="G101" s="117"/>
      <c r="K101" s="40"/>
    </row>
    <row r="102" spans="4:11" x14ac:dyDescent="0.2">
      <c r="D102" s="33"/>
      <c r="G102" s="117"/>
      <c r="K102" s="40"/>
    </row>
    <row r="103" spans="4:11" x14ac:dyDescent="0.2">
      <c r="D103" s="33"/>
      <c r="G103" s="117"/>
      <c r="K103" s="40"/>
    </row>
    <row r="104" spans="4:11" x14ac:dyDescent="0.2">
      <c r="D104" s="33"/>
      <c r="G104" s="117"/>
      <c r="K104" s="40"/>
    </row>
    <row r="105" spans="4:11" x14ac:dyDescent="0.2">
      <c r="D105" s="33"/>
      <c r="G105" s="117"/>
      <c r="K105" s="40"/>
    </row>
    <row r="106" spans="4:11" x14ac:dyDescent="0.2">
      <c r="D106" s="33"/>
      <c r="G106" s="117"/>
      <c r="K106" s="40"/>
    </row>
    <row r="107" spans="4:11" x14ac:dyDescent="0.2">
      <c r="D107" s="33"/>
      <c r="G107" s="117"/>
      <c r="K107" s="40"/>
    </row>
    <row r="108" spans="4:11" x14ac:dyDescent="0.2">
      <c r="D108" s="33"/>
      <c r="G108" s="117"/>
      <c r="K108" s="40"/>
    </row>
    <row r="109" spans="4:11" x14ac:dyDescent="0.2">
      <c r="D109" s="33"/>
      <c r="G109" s="117"/>
      <c r="K109" s="40"/>
    </row>
    <row r="110" spans="4:11" x14ac:dyDescent="0.2">
      <c r="D110" s="33"/>
      <c r="G110" s="117"/>
      <c r="K110" s="40"/>
    </row>
    <row r="111" spans="4:11" x14ac:dyDescent="0.2">
      <c r="D111" s="33"/>
      <c r="G111" s="117"/>
      <c r="K111" s="40"/>
    </row>
    <row r="112" spans="4:11" x14ac:dyDescent="0.2">
      <c r="D112" s="33"/>
      <c r="G112" s="117"/>
      <c r="K112" s="40"/>
    </row>
    <row r="113" spans="4:11" x14ac:dyDescent="0.2">
      <c r="D113" s="33"/>
      <c r="G113" s="117"/>
      <c r="K113" s="40"/>
    </row>
    <row r="114" spans="4:11" x14ac:dyDescent="0.2">
      <c r="D114" s="33"/>
      <c r="G114" s="117"/>
      <c r="K114" s="40"/>
    </row>
    <row r="115" spans="4:11" x14ac:dyDescent="0.2">
      <c r="D115" s="33"/>
      <c r="G115" s="117"/>
      <c r="K115" s="40"/>
    </row>
    <row r="116" spans="4:11" x14ac:dyDescent="0.2">
      <c r="D116" s="33"/>
      <c r="G116" s="117"/>
      <c r="K116" s="40"/>
    </row>
    <row r="117" spans="4:11" x14ac:dyDescent="0.2">
      <c r="D117" s="33"/>
      <c r="G117" s="117"/>
      <c r="K117" s="40"/>
    </row>
    <row r="118" spans="4:11" x14ac:dyDescent="0.2">
      <c r="D118" s="33"/>
      <c r="G118" s="117"/>
      <c r="K118" s="40"/>
    </row>
    <row r="119" spans="4:11" x14ac:dyDescent="0.2">
      <c r="D119" s="33"/>
      <c r="G119" s="117"/>
      <c r="K119" s="40"/>
    </row>
    <row r="120" spans="4:11" x14ac:dyDescent="0.2">
      <c r="D120" s="33"/>
      <c r="G120" s="117"/>
      <c r="K120" s="40"/>
    </row>
    <row r="121" spans="4:11" x14ac:dyDescent="0.2">
      <c r="D121" s="33"/>
      <c r="G121" s="117"/>
      <c r="K121" s="40"/>
    </row>
    <row r="122" spans="4:11" x14ac:dyDescent="0.2">
      <c r="D122" s="33"/>
      <c r="G122" s="117"/>
      <c r="K122" s="40"/>
    </row>
    <row r="123" spans="4:11" x14ac:dyDescent="0.2">
      <c r="D123" s="33"/>
      <c r="G123" s="117"/>
      <c r="K123" s="40"/>
    </row>
    <row r="124" spans="4:11" x14ac:dyDescent="0.2">
      <c r="D124" s="33"/>
      <c r="G124" s="117"/>
      <c r="K124" s="40"/>
    </row>
    <row r="125" spans="4:11" x14ac:dyDescent="0.2">
      <c r="D125" s="33"/>
      <c r="G125" s="117"/>
      <c r="K125" s="40"/>
    </row>
    <row r="126" spans="4:11" x14ac:dyDescent="0.2">
      <c r="D126" s="33"/>
      <c r="G126" s="117"/>
      <c r="K126" s="40"/>
    </row>
    <row r="127" spans="4:11" x14ac:dyDescent="0.2">
      <c r="D127" s="33"/>
      <c r="G127" s="117"/>
      <c r="K127" s="40"/>
    </row>
    <row r="128" spans="4:11" x14ac:dyDescent="0.2">
      <c r="D128" s="33"/>
      <c r="G128" s="117"/>
      <c r="K128" s="40"/>
    </row>
    <row r="129" spans="4:11" x14ac:dyDescent="0.2">
      <c r="D129" s="33"/>
      <c r="G129" s="117"/>
      <c r="K129" s="40"/>
    </row>
    <row r="130" spans="4:11" x14ac:dyDescent="0.2">
      <c r="D130" s="33"/>
      <c r="G130" s="117"/>
      <c r="K130" s="40"/>
    </row>
    <row r="131" spans="4:11" x14ac:dyDescent="0.2">
      <c r="D131" s="33"/>
      <c r="G131" s="117"/>
      <c r="K131" s="40"/>
    </row>
    <row r="132" spans="4:11" x14ac:dyDescent="0.2">
      <c r="D132" s="33"/>
      <c r="G132" s="117"/>
      <c r="K132" s="40"/>
    </row>
    <row r="133" spans="4:11" x14ac:dyDescent="0.2">
      <c r="D133" s="33"/>
      <c r="G133" s="117"/>
      <c r="K133" s="40"/>
    </row>
    <row r="134" spans="4:11" x14ac:dyDescent="0.2">
      <c r="D134" s="33"/>
      <c r="G134" s="117"/>
      <c r="K134" s="40"/>
    </row>
    <row r="135" spans="4:11" x14ac:dyDescent="0.2">
      <c r="D135" s="33"/>
      <c r="G135" s="117"/>
      <c r="K135" s="40"/>
    </row>
    <row r="136" spans="4:11" x14ac:dyDescent="0.2">
      <c r="D136" s="33"/>
      <c r="G136" s="117"/>
      <c r="K136" s="40"/>
    </row>
    <row r="137" spans="4:11" x14ac:dyDescent="0.2">
      <c r="D137" s="33"/>
      <c r="G137" s="117"/>
      <c r="K137" s="40"/>
    </row>
    <row r="138" spans="4:11" x14ac:dyDescent="0.2">
      <c r="D138" s="33"/>
      <c r="G138" s="117"/>
      <c r="K138" s="40"/>
    </row>
    <row r="139" spans="4:11" x14ac:dyDescent="0.2">
      <c r="D139" s="33"/>
      <c r="G139" s="117"/>
      <c r="K139" s="40"/>
    </row>
    <row r="140" spans="4:11" x14ac:dyDescent="0.2">
      <c r="D140" s="33"/>
      <c r="G140" s="117"/>
      <c r="K140" s="40"/>
    </row>
    <row r="141" spans="4:11" x14ac:dyDescent="0.2">
      <c r="D141" s="33"/>
      <c r="G141" s="117"/>
      <c r="K141" s="40"/>
    </row>
    <row r="142" spans="4:11" x14ac:dyDescent="0.2">
      <c r="D142" s="33"/>
      <c r="G142" s="117"/>
      <c r="K142" s="40"/>
    </row>
    <row r="143" spans="4:11" x14ac:dyDescent="0.2">
      <c r="D143" s="33"/>
      <c r="G143" s="117"/>
      <c r="K143" s="40"/>
    </row>
    <row r="144" spans="4:11" x14ac:dyDescent="0.2">
      <c r="D144" s="33"/>
      <c r="G144" s="117"/>
      <c r="K144" s="40"/>
    </row>
    <row r="145" spans="4:11" x14ac:dyDescent="0.2">
      <c r="D145" s="33"/>
      <c r="G145" s="117"/>
      <c r="K145" s="40"/>
    </row>
    <row r="146" spans="4:11" x14ac:dyDescent="0.2">
      <c r="D146" s="33"/>
      <c r="G146" s="117"/>
      <c r="K146" s="40"/>
    </row>
    <row r="147" spans="4:11" x14ac:dyDescent="0.2">
      <c r="D147" s="33"/>
      <c r="G147" s="117"/>
      <c r="K147" s="40"/>
    </row>
    <row r="148" spans="4:11" x14ac:dyDescent="0.2">
      <c r="D148" s="33"/>
      <c r="G148" s="117"/>
      <c r="K148" s="40"/>
    </row>
    <row r="149" spans="4:11" x14ac:dyDescent="0.2">
      <c r="D149" s="33"/>
      <c r="G149" s="117"/>
      <c r="K149" s="40"/>
    </row>
    <row r="150" spans="4:11" x14ac:dyDescent="0.2">
      <c r="D150" s="33"/>
      <c r="G150" s="117"/>
      <c r="K150" s="40"/>
    </row>
    <row r="151" spans="4:11" x14ac:dyDescent="0.2">
      <c r="D151" s="33"/>
      <c r="G151" s="117"/>
      <c r="K151" s="40"/>
    </row>
    <row r="152" spans="4:11" x14ac:dyDescent="0.2">
      <c r="D152" s="33"/>
      <c r="G152" s="117"/>
      <c r="K152" s="40"/>
    </row>
    <row r="153" spans="4:11" x14ac:dyDescent="0.2">
      <c r="D153" s="33"/>
      <c r="G153" s="117"/>
      <c r="K153" s="40"/>
    </row>
    <row r="154" spans="4:11" x14ac:dyDescent="0.2">
      <c r="D154" s="33"/>
      <c r="G154" s="117"/>
      <c r="K154" s="40"/>
    </row>
    <row r="155" spans="4:11" x14ac:dyDescent="0.2">
      <c r="D155" s="33"/>
      <c r="G155" s="117"/>
      <c r="K155" s="40"/>
    </row>
    <row r="156" spans="4:11" x14ac:dyDescent="0.2">
      <c r="D156" s="33"/>
      <c r="G156" s="117"/>
      <c r="K156" s="40"/>
    </row>
    <row r="157" spans="4:11" x14ac:dyDescent="0.2">
      <c r="D157" s="33"/>
      <c r="G157" s="117"/>
      <c r="K157" s="40"/>
    </row>
    <row r="158" spans="4:11" x14ac:dyDescent="0.2">
      <c r="D158" s="33"/>
      <c r="G158" s="117"/>
      <c r="K158" s="40"/>
    </row>
    <row r="159" spans="4:11" x14ac:dyDescent="0.2">
      <c r="D159" s="33"/>
      <c r="G159" s="117"/>
      <c r="K159" s="40"/>
    </row>
    <row r="160" spans="4:11" x14ac:dyDescent="0.2">
      <c r="D160" s="33"/>
      <c r="G160" s="117"/>
      <c r="K160" s="40"/>
    </row>
    <row r="161" spans="4:11" x14ac:dyDescent="0.2">
      <c r="D161" s="33"/>
      <c r="G161" s="117"/>
      <c r="K161" s="40"/>
    </row>
    <row r="162" spans="4:11" x14ac:dyDescent="0.2">
      <c r="D162" s="33"/>
      <c r="G162" s="117"/>
      <c r="K162" s="40"/>
    </row>
    <row r="163" spans="4:11" x14ac:dyDescent="0.2">
      <c r="D163" s="33"/>
      <c r="G163" s="117"/>
      <c r="K163" s="40"/>
    </row>
    <row r="164" spans="4:11" x14ac:dyDescent="0.2">
      <c r="D164" s="33"/>
      <c r="G164" s="117"/>
      <c r="K164" s="40"/>
    </row>
    <row r="165" spans="4:11" x14ac:dyDescent="0.2">
      <c r="D165" s="33"/>
      <c r="G165" s="117"/>
      <c r="K165" s="40"/>
    </row>
    <row r="166" spans="4:11" x14ac:dyDescent="0.2">
      <c r="D166" s="33"/>
      <c r="G166" s="117"/>
      <c r="K166" s="40"/>
    </row>
    <row r="167" spans="4:11" x14ac:dyDescent="0.2">
      <c r="D167" s="33"/>
      <c r="G167" s="117"/>
      <c r="K167" s="40"/>
    </row>
    <row r="168" spans="4:11" x14ac:dyDescent="0.2">
      <c r="D168" s="33"/>
      <c r="G168" s="117"/>
      <c r="K168" s="40"/>
    </row>
    <row r="169" spans="4:11" x14ac:dyDescent="0.2">
      <c r="D169" s="33"/>
      <c r="G169" s="117"/>
      <c r="K169" s="40"/>
    </row>
    <row r="170" spans="4:11" x14ac:dyDescent="0.2">
      <c r="D170" s="33"/>
      <c r="G170" s="117"/>
      <c r="K170" s="40"/>
    </row>
    <row r="171" spans="4:11" x14ac:dyDescent="0.2">
      <c r="D171" s="33"/>
      <c r="G171" s="117"/>
      <c r="K171" s="40"/>
    </row>
    <row r="172" spans="4:11" x14ac:dyDescent="0.2">
      <c r="D172" s="33"/>
      <c r="G172" s="117"/>
      <c r="K172" s="40"/>
    </row>
    <row r="173" spans="4:11" x14ac:dyDescent="0.2">
      <c r="D173" s="33"/>
      <c r="G173" s="117"/>
      <c r="K173" s="40"/>
    </row>
    <row r="174" spans="4:11" x14ac:dyDescent="0.2">
      <c r="D174" s="33"/>
      <c r="G174" s="117"/>
      <c r="K174" s="40"/>
    </row>
    <row r="175" spans="4:11" x14ac:dyDescent="0.2">
      <c r="D175" s="33"/>
      <c r="G175" s="117"/>
      <c r="K175" s="40"/>
    </row>
    <row r="176" spans="4:11" x14ac:dyDescent="0.2">
      <c r="D176" s="33"/>
      <c r="G176" s="117"/>
      <c r="K176" s="40"/>
    </row>
    <row r="177" spans="4:11" x14ac:dyDescent="0.2">
      <c r="D177" s="33"/>
      <c r="G177" s="117"/>
      <c r="K177" s="40"/>
    </row>
    <row r="178" spans="4:11" x14ac:dyDescent="0.2">
      <c r="D178" s="33"/>
      <c r="G178" s="117"/>
      <c r="K178" s="40"/>
    </row>
    <row r="179" spans="4:11" x14ac:dyDescent="0.2">
      <c r="D179" s="33"/>
      <c r="G179" s="117"/>
      <c r="K179" s="40"/>
    </row>
    <row r="180" spans="4:11" x14ac:dyDescent="0.2">
      <c r="D180" s="33"/>
      <c r="G180" s="117"/>
      <c r="K180" s="40"/>
    </row>
    <row r="181" spans="4:11" x14ac:dyDescent="0.2">
      <c r="D181" s="33"/>
      <c r="G181" s="117"/>
      <c r="K181" s="40"/>
    </row>
    <row r="182" spans="4:11" x14ac:dyDescent="0.2">
      <c r="D182" s="33"/>
      <c r="G182" s="117"/>
      <c r="K182" s="40"/>
    </row>
    <row r="183" spans="4:11" x14ac:dyDescent="0.2">
      <c r="D183" s="33"/>
      <c r="G183" s="117"/>
      <c r="K183" s="40"/>
    </row>
    <row r="184" spans="4:11" x14ac:dyDescent="0.2">
      <c r="D184" s="33"/>
      <c r="G184" s="117"/>
      <c r="K184" s="40"/>
    </row>
    <row r="185" spans="4:11" x14ac:dyDescent="0.2">
      <c r="D185" s="33"/>
      <c r="G185" s="117"/>
      <c r="K185" s="40"/>
    </row>
    <row r="186" spans="4:11" x14ac:dyDescent="0.2">
      <c r="D186" s="33"/>
      <c r="G186" s="117"/>
      <c r="K186" s="40"/>
    </row>
    <row r="187" spans="4:11" x14ac:dyDescent="0.2">
      <c r="D187" s="33"/>
      <c r="G187" s="117"/>
      <c r="K187" s="40"/>
    </row>
    <row r="188" spans="4:11" x14ac:dyDescent="0.2">
      <c r="D188" s="33"/>
      <c r="G188" s="117"/>
      <c r="K188" s="40"/>
    </row>
    <row r="189" spans="4:11" x14ac:dyDescent="0.2">
      <c r="D189" s="33"/>
      <c r="G189" s="117"/>
      <c r="K189" s="40"/>
    </row>
    <row r="190" spans="4:11" x14ac:dyDescent="0.2">
      <c r="D190" s="33"/>
      <c r="G190" s="117"/>
      <c r="K190" s="40"/>
    </row>
    <row r="191" spans="4:11" x14ac:dyDescent="0.2">
      <c r="D191" s="33"/>
      <c r="G191" s="117"/>
      <c r="K191" s="40"/>
    </row>
    <row r="192" spans="4:11" x14ac:dyDescent="0.2">
      <c r="D192" s="33"/>
      <c r="G192" s="117"/>
      <c r="K192" s="40"/>
    </row>
    <row r="193" spans="4:11" x14ac:dyDescent="0.2">
      <c r="D193" s="33"/>
      <c r="G193" s="117"/>
      <c r="K193" s="40"/>
    </row>
    <row r="194" spans="4:11" x14ac:dyDescent="0.2">
      <c r="D194" s="33"/>
      <c r="G194" s="117"/>
      <c r="K194" s="40"/>
    </row>
    <row r="195" spans="4:11" x14ac:dyDescent="0.2">
      <c r="D195" s="33"/>
      <c r="G195" s="117"/>
      <c r="K195" s="40"/>
    </row>
    <row r="196" spans="4:11" x14ac:dyDescent="0.2">
      <c r="D196" s="33"/>
      <c r="G196" s="117"/>
      <c r="K196" s="40"/>
    </row>
    <row r="197" spans="4:11" x14ac:dyDescent="0.2">
      <c r="D197" s="33"/>
      <c r="G197" s="117"/>
      <c r="K197" s="40"/>
    </row>
    <row r="198" spans="4:11" x14ac:dyDescent="0.2">
      <c r="D198" s="33"/>
      <c r="G198" s="117"/>
      <c r="K198" s="40"/>
    </row>
    <row r="199" spans="4:11" x14ac:dyDescent="0.2">
      <c r="D199" s="33"/>
      <c r="G199" s="117"/>
      <c r="K199" s="40"/>
    </row>
    <row r="200" spans="4:11" x14ac:dyDescent="0.2">
      <c r="D200" s="33"/>
      <c r="G200" s="117"/>
      <c r="K200" s="40"/>
    </row>
    <row r="201" spans="4:11" x14ac:dyDescent="0.2">
      <c r="D201" s="33"/>
      <c r="G201" s="117"/>
      <c r="K201" s="40"/>
    </row>
    <row r="202" spans="4:11" x14ac:dyDescent="0.2">
      <c r="D202" s="33"/>
      <c r="G202" s="117"/>
      <c r="K202" s="40"/>
    </row>
    <row r="203" spans="4:11" x14ac:dyDescent="0.2">
      <c r="D203" s="33"/>
      <c r="G203" s="117"/>
      <c r="K203" s="40"/>
    </row>
    <row r="204" spans="4:11" x14ac:dyDescent="0.2">
      <c r="D204" s="33"/>
      <c r="G204" s="117"/>
      <c r="K204" s="40"/>
    </row>
    <row r="205" spans="4:11" x14ac:dyDescent="0.2">
      <c r="D205" s="33"/>
      <c r="G205" s="117"/>
      <c r="K205" s="40"/>
    </row>
    <row r="206" spans="4:11" x14ac:dyDescent="0.2">
      <c r="D206" s="33"/>
      <c r="G206" s="117"/>
      <c r="K206" s="40"/>
    </row>
    <row r="207" spans="4:11" x14ac:dyDescent="0.2">
      <c r="D207" s="33"/>
      <c r="G207" s="117"/>
      <c r="K207" s="40"/>
    </row>
    <row r="208" spans="4:11" x14ac:dyDescent="0.2">
      <c r="D208" s="33"/>
      <c r="G208" s="117"/>
      <c r="K208" s="40"/>
    </row>
    <row r="209" spans="4:11" x14ac:dyDescent="0.2">
      <c r="D209" s="33"/>
      <c r="G209" s="117"/>
      <c r="K209" s="40"/>
    </row>
    <row r="210" spans="4:11" x14ac:dyDescent="0.2">
      <c r="D210" s="33"/>
      <c r="G210" s="117"/>
      <c r="K210" s="40"/>
    </row>
    <row r="211" spans="4:11" x14ac:dyDescent="0.2">
      <c r="D211" s="33"/>
      <c r="G211" s="117"/>
      <c r="K211" s="40"/>
    </row>
    <row r="212" spans="4:11" x14ac:dyDescent="0.2">
      <c r="D212" s="33"/>
      <c r="G212" s="117"/>
      <c r="K212" s="40"/>
    </row>
    <row r="213" spans="4:11" x14ac:dyDescent="0.2">
      <c r="D213" s="33"/>
      <c r="G213" s="117"/>
      <c r="K213" s="40"/>
    </row>
    <row r="214" spans="4:11" x14ac:dyDescent="0.2">
      <c r="D214" s="33"/>
      <c r="G214" s="117"/>
      <c r="K214" s="40"/>
    </row>
    <row r="215" spans="4:11" x14ac:dyDescent="0.2">
      <c r="D215" s="33"/>
      <c r="G215" s="117"/>
      <c r="K215" s="40"/>
    </row>
    <row r="216" spans="4:11" x14ac:dyDescent="0.2">
      <c r="D216" s="33"/>
      <c r="G216" s="117"/>
      <c r="K216" s="40"/>
    </row>
    <row r="217" spans="4:11" x14ac:dyDescent="0.2">
      <c r="D217" s="33"/>
      <c r="G217" s="117"/>
      <c r="K217" s="40"/>
    </row>
    <row r="218" spans="4:11" x14ac:dyDescent="0.2">
      <c r="D218" s="33"/>
      <c r="G218" s="117"/>
      <c r="K218" s="40"/>
    </row>
    <row r="219" spans="4:11" x14ac:dyDescent="0.2">
      <c r="D219" s="33"/>
      <c r="G219" s="117"/>
      <c r="K219" s="40"/>
    </row>
    <row r="220" spans="4:11" x14ac:dyDescent="0.2">
      <c r="D220" s="33"/>
      <c r="G220" s="117"/>
      <c r="K220" s="40"/>
    </row>
    <row r="221" spans="4:11" x14ac:dyDescent="0.2">
      <c r="D221" s="33"/>
      <c r="G221" s="117"/>
      <c r="K221" s="40"/>
    </row>
    <row r="222" spans="4:11" x14ac:dyDescent="0.2">
      <c r="D222" s="33"/>
      <c r="G222" s="117"/>
      <c r="K222" s="40"/>
    </row>
    <row r="223" spans="4:11" x14ac:dyDescent="0.2">
      <c r="D223" s="33"/>
      <c r="G223" s="117"/>
      <c r="K223" s="40"/>
    </row>
    <row r="224" spans="4:11" x14ac:dyDescent="0.2">
      <c r="D224" s="33"/>
      <c r="G224" s="117"/>
      <c r="K224" s="40"/>
    </row>
    <row r="225" spans="4:11" x14ac:dyDescent="0.2">
      <c r="D225" s="33"/>
      <c r="G225" s="117"/>
      <c r="K225" s="40"/>
    </row>
    <row r="226" spans="4:11" x14ac:dyDescent="0.2">
      <c r="D226" s="33"/>
      <c r="G226" s="117"/>
      <c r="K226" s="40"/>
    </row>
    <row r="227" spans="4:11" x14ac:dyDescent="0.2">
      <c r="D227" s="33"/>
      <c r="G227" s="117"/>
      <c r="K227" s="40"/>
    </row>
    <row r="228" spans="4:11" x14ac:dyDescent="0.2">
      <c r="D228" s="33"/>
      <c r="G228" s="117"/>
      <c r="K228" s="40"/>
    </row>
    <row r="229" spans="4:11" x14ac:dyDescent="0.2">
      <c r="D229" s="33"/>
      <c r="G229" s="117"/>
      <c r="K229" s="40"/>
    </row>
    <row r="230" spans="4:11" x14ac:dyDescent="0.2">
      <c r="D230" s="33"/>
      <c r="G230" s="117"/>
      <c r="K230" s="40"/>
    </row>
    <row r="231" spans="4:11" x14ac:dyDescent="0.2">
      <c r="D231" s="33"/>
      <c r="G231" s="117"/>
      <c r="K231" s="40"/>
    </row>
    <row r="232" spans="4:11" x14ac:dyDescent="0.2">
      <c r="D232" s="33"/>
      <c r="G232" s="117"/>
      <c r="K232" s="40"/>
    </row>
    <row r="233" spans="4:11" x14ac:dyDescent="0.2">
      <c r="D233" s="33"/>
      <c r="G233" s="117"/>
      <c r="K233" s="40"/>
    </row>
    <row r="234" spans="4:11" x14ac:dyDescent="0.2">
      <c r="D234" s="33"/>
      <c r="G234" s="117"/>
      <c r="K234" s="40"/>
    </row>
    <row r="235" spans="4:11" x14ac:dyDescent="0.2">
      <c r="D235" s="33"/>
      <c r="G235" s="117"/>
      <c r="K235" s="40"/>
    </row>
    <row r="236" spans="4:11" x14ac:dyDescent="0.2">
      <c r="D236" s="33"/>
      <c r="G236" s="117"/>
      <c r="K236" s="40"/>
    </row>
    <row r="237" spans="4:11" x14ac:dyDescent="0.2">
      <c r="D237" s="33"/>
      <c r="G237" s="117"/>
      <c r="K237" s="40"/>
    </row>
    <row r="238" spans="4:11" x14ac:dyDescent="0.2">
      <c r="D238" s="33"/>
      <c r="G238" s="117"/>
      <c r="K238" s="40"/>
    </row>
    <row r="239" spans="4:11" x14ac:dyDescent="0.2">
      <c r="D239" s="33"/>
      <c r="G239" s="117"/>
      <c r="K239" s="40"/>
    </row>
    <row r="240" spans="4:11" x14ac:dyDescent="0.2">
      <c r="D240" s="33"/>
      <c r="G240" s="117"/>
      <c r="K240" s="40"/>
    </row>
    <row r="241" spans="4:11" x14ac:dyDescent="0.2">
      <c r="D241" s="33"/>
      <c r="G241" s="117"/>
      <c r="K241" s="40"/>
    </row>
    <row r="242" spans="4:11" x14ac:dyDescent="0.2">
      <c r="D242" s="33"/>
      <c r="G242" s="117"/>
      <c r="K242" s="40"/>
    </row>
    <row r="243" spans="4:11" x14ac:dyDescent="0.2">
      <c r="D243" s="33"/>
      <c r="G243" s="117"/>
      <c r="K243" s="40"/>
    </row>
    <row r="244" spans="4:11" x14ac:dyDescent="0.2">
      <c r="D244" s="33"/>
      <c r="G244" s="117"/>
      <c r="K244" s="40"/>
    </row>
    <row r="245" spans="4:11" x14ac:dyDescent="0.2">
      <c r="D245" s="33"/>
      <c r="G245" s="117"/>
      <c r="K245" s="40"/>
    </row>
    <row r="246" spans="4:11" x14ac:dyDescent="0.2">
      <c r="D246" s="33"/>
      <c r="G246" s="117"/>
      <c r="K246" s="40"/>
    </row>
    <row r="247" spans="4:11" x14ac:dyDescent="0.2">
      <c r="D247" s="33"/>
      <c r="G247" s="117"/>
      <c r="K247" s="40"/>
    </row>
    <row r="248" spans="4:11" x14ac:dyDescent="0.2">
      <c r="D248" s="33"/>
      <c r="G248" s="117"/>
      <c r="K248" s="40"/>
    </row>
    <row r="249" spans="4:11" x14ac:dyDescent="0.2">
      <c r="D249" s="33"/>
      <c r="G249" s="117"/>
      <c r="K249" s="40"/>
    </row>
    <row r="250" spans="4:11" x14ac:dyDescent="0.2">
      <c r="D250" s="33"/>
      <c r="G250" s="117"/>
      <c r="K250" s="40"/>
    </row>
    <row r="251" spans="4:11" x14ac:dyDescent="0.2">
      <c r="D251" s="33"/>
      <c r="G251" s="117"/>
      <c r="K251" s="40"/>
    </row>
    <row r="252" spans="4:11" x14ac:dyDescent="0.2">
      <c r="D252" s="33"/>
      <c r="G252" s="117"/>
      <c r="K252" s="40"/>
    </row>
    <row r="253" spans="4:11" x14ac:dyDescent="0.2">
      <c r="D253" s="33"/>
      <c r="G253" s="117"/>
      <c r="K253" s="40"/>
    </row>
    <row r="254" spans="4:11" x14ac:dyDescent="0.2">
      <c r="D254" s="33"/>
      <c r="G254" s="117"/>
      <c r="K254" s="40"/>
    </row>
    <row r="255" spans="4:11" x14ac:dyDescent="0.2">
      <c r="D255" s="33"/>
      <c r="G255" s="117"/>
      <c r="K255" s="40"/>
    </row>
    <row r="256" spans="4:11" x14ac:dyDescent="0.2">
      <c r="D256" s="33"/>
      <c r="G256" s="117"/>
      <c r="K256" s="40"/>
    </row>
    <row r="257" spans="4:11" x14ac:dyDescent="0.2">
      <c r="D257" s="33"/>
      <c r="G257" s="117"/>
      <c r="K257" s="40"/>
    </row>
    <row r="258" spans="4:11" x14ac:dyDescent="0.2">
      <c r="D258" s="33"/>
      <c r="G258" s="117"/>
      <c r="K258" s="40"/>
    </row>
    <row r="259" spans="4:11" x14ac:dyDescent="0.2">
      <c r="D259" s="33"/>
      <c r="G259" s="117"/>
      <c r="K259" s="40"/>
    </row>
    <row r="260" spans="4:11" x14ac:dyDescent="0.2">
      <c r="D260" s="33"/>
      <c r="G260" s="117"/>
      <c r="K260" s="40"/>
    </row>
    <row r="261" spans="4:11" x14ac:dyDescent="0.2">
      <c r="D261" s="33"/>
      <c r="G261" s="117"/>
      <c r="K261" s="40"/>
    </row>
    <row r="262" spans="4:11" x14ac:dyDescent="0.2">
      <c r="D262" s="33"/>
      <c r="G262" s="117"/>
      <c r="K262" s="40"/>
    </row>
    <row r="263" spans="4:11" x14ac:dyDescent="0.2">
      <c r="D263" s="33"/>
      <c r="G263" s="117"/>
      <c r="K263" s="40"/>
    </row>
    <row r="264" spans="4:11" x14ac:dyDescent="0.2">
      <c r="D264" s="33"/>
      <c r="G264" s="117"/>
      <c r="K264" s="40"/>
    </row>
    <row r="265" spans="4:11" x14ac:dyDescent="0.2">
      <c r="D265" s="33"/>
      <c r="G265" s="117"/>
      <c r="K265" s="40"/>
    </row>
    <row r="266" spans="4:11" x14ac:dyDescent="0.2">
      <c r="D266" s="33"/>
      <c r="G266" s="117"/>
      <c r="K266" s="40"/>
    </row>
    <row r="267" spans="4:11" x14ac:dyDescent="0.2">
      <c r="D267" s="33"/>
      <c r="G267" s="117"/>
      <c r="K267" s="40"/>
    </row>
    <row r="268" spans="4:11" x14ac:dyDescent="0.2">
      <c r="D268" s="33"/>
      <c r="G268" s="117"/>
      <c r="K268" s="40"/>
    </row>
    <row r="269" spans="4:11" x14ac:dyDescent="0.2">
      <c r="D269" s="33"/>
      <c r="G269" s="117"/>
      <c r="K269" s="40"/>
    </row>
    <row r="270" spans="4:11" x14ac:dyDescent="0.2">
      <c r="D270" s="33"/>
      <c r="G270" s="117"/>
      <c r="K270" s="40"/>
    </row>
    <row r="271" spans="4:11" x14ac:dyDescent="0.2">
      <c r="D271" s="33"/>
      <c r="G271" s="117"/>
      <c r="K271" s="40"/>
    </row>
    <row r="272" spans="4:11" x14ac:dyDescent="0.2">
      <c r="D272" s="33"/>
      <c r="G272" s="117"/>
      <c r="K272" s="40"/>
    </row>
    <row r="273" spans="4:11" x14ac:dyDescent="0.2">
      <c r="D273" s="33"/>
      <c r="G273" s="117"/>
      <c r="K273" s="40"/>
    </row>
    <row r="274" spans="4:11" x14ac:dyDescent="0.2">
      <c r="D274" s="33"/>
      <c r="G274" s="117"/>
      <c r="K274" s="40"/>
    </row>
    <row r="275" spans="4:11" x14ac:dyDescent="0.2">
      <c r="D275" s="33"/>
      <c r="G275" s="117"/>
      <c r="K275" s="40"/>
    </row>
    <row r="276" spans="4:11" x14ac:dyDescent="0.2">
      <c r="D276" s="33"/>
      <c r="G276" s="117"/>
      <c r="K276" s="40"/>
    </row>
    <row r="277" spans="4:11" x14ac:dyDescent="0.2">
      <c r="D277" s="33"/>
      <c r="G277" s="117"/>
      <c r="K277" s="40"/>
    </row>
    <row r="278" spans="4:11" x14ac:dyDescent="0.2">
      <c r="D278" s="33"/>
      <c r="G278" s="117"/>
      <c r="K278" s="40"/>
    </row>
    <row r="279" spans="4:11" x14ac:dyDescent="0.2">
      <c r="D279" s="33"/>
      <c r="G279" s="117"/>
      <c r="K279" s="40"/>
    </row>
    <row r="280" spans="4:11" x14ac:dyDescent="0.2">
      <c r="D280" s="33"/>
      <c r="G280" s="117"/>
      <c r="K280" s="40"/>
    </row>
    <row r="281" spans="4:11" x14ac:dyDescent="0.2">
      <c r="D281" s="33"/>
      <c r="G281" s="117"/>
      <c r="K281" s="40"/>
    </row>
    <row r="282" spans="4:11" x14ac:dyDescent="0.2">
      <c r="D282" s="33"/>
      <c r="G282" s="117"/>
      <c r="K282" s="40"/>
    </row>
    <row r="283" spans="4:11" x14ac:dyDescent="0.2">
      <c r="D283" s="33"/>
      <c r="G283" s="117"/>
      <c r="K283" s="40"/>
    </row>
    <row r="284" spans="4:11" x14ac:dyDescent="0.2">
      <c r="D284" s="33"/>
      <c r="G284" s="117"/>
      <c r="K284" s="40"/>
    </row>
    <row r="285" spans="4:11" x14ac:dyDescent="0.2">
      <c r="D285" s="33"/>
      <c r="G285" s="117"/>
      <c r="K285" s="40"/>
    </row>
    <row r="286" spans="4:11" x14ac:dyDescent="0.2">
      <c r="D286" s="33"/>
      <c r="G286" s="117"/>
      <c r="K286" s="40"/>
    </row>
    <row r="287" spans="4:11" x14ac:dyDescent="0.2">
      <c r="D287" s="33"/>
      <c r="G287" s="117"/>
      <c r="K287" s="40"/>
    </row>
    <row r="288" spans="4:11" x14ac:dyDescent="0.2">
      <c r="D288" s="33"/>
      <c r="G288" s="117"/>
      <c r="K288" s="40"/>
    </row>
    <row r="289" spans="4:11" x14ac:dyDescent="0.2">
      <c r="D289" s="33"/>
      <c r="G289" s="117"/>
      <c r="K289" s="40"/>
    </row>
    <row r="290" spans="4:11" x14ac:dyDescent="0.2">
      <c r="D290" s="33"/>
      <c r="G290" s="117"/>
      <c r="K290" s="40"/>
    </row>
    <row r="291" spans="4:11" x14ac:dyDescent="0.2">
      <c r="D291" s="33"/>
      <c r="G291" s="117"/>
      <c r="K291" s="40"/>
    </row>
    <row r="292" spans="4:11" x14ac:dyDescent="0.2">
      <c r="D292" s="33"/>
      <c r="G292" s="117"/>
      <c r="K292" s="40"/>
    </row>
    <row r="293" spans="4:11" x14ac:dyDescent="0.2">
      <c r="D293" s="33"/>
      <c r="G293" s="117"/>
      <c r="K293" s="40"/>
    </row>
    <row r="294" spans="4:11" x14ac:dyDescent="0.2">
      <c r="D294" s="33"/>
      <c r="G294" s="117"/>
      <c r="K294" s="40"/>
    </row>
    <row r="295" spans="4:11" x14ac:dyDescent="0.2">
      <c r="D295" s="33"/>
      <c r="G295" s="117"/>
      <c r="K295" s="40"/>
    </row>
    <row r="296" spans="4:11" x14ac:dyDescent="0.2">
      <c r="D296" s="33"/>
      <c r="G296" s="117"/>
      <c r="K296" s="40"/>
    </row>
    <row r="297" spans="4:11" x14ac:dyDescent="0.2">
      <c r="D297" s="33"/>
      <c r="G297" s="117"/>
      <c r="K297" s="40"/>
    </row>
    <row r="298" spans="4:11" x14ac:dyDescent="0.2">
      <c r="D298" s="33"/>
      <c r="G298" s="117"/>
      <c r="K298" s="40"/>
    </row>
    <row r="299" spans="4:11" x14ac:dyDescent="0.2">
      <c r="D299" s="33"/>
      <c r="G299" s="117"/>
      <c r="K299" s="40"/>
    </row>
    <row r="300" spans="4:11" x14ac:dyDescent="0.2">
      <c r="D300" s="33"/>
      <c r="G300" s="117"/>
      <c r="K300" s="40"/>
    </row>
    <row r="301" spans="4:11" x14ac:dyDescent="0.2">
      <c r="D301" s="33"/>
      <c r="G301" s="117"/>
      <c r="K301" s="40"/>
    </row>
    <row r="302" spans="4:11" x14ac:dyDescent="0.2">
      <c r="D302" s="33"/>
      <c r="G302" s="117"/>
      <c r="K302" s="40"/>
    </row>
    <row r="303" spans="4:11" x14ac:dyDescent="0.2">
      <c r="D303" s="33"/>
      <c r="G303" s="117"/>
      <c r="K303" s="40"/>
    </row>
    <row r="304" spans="4:11" x14ac:dyDescent="0.2">
      <c r="D304" s="33"/>
      <c r="G304" s="117"/>
      <c r="K304" s="40"/>
    </row>
    <row r="305" spans="4:11" x14ac:dyDescent="0.2">
      <c r="D305" s="33"/>
      <c r="G305" s="117"/>
      <c r="K305" s="40"/>
    </row>
    <row r="306" spans="4:11" x14ac:dyDescent="0.2">
      <c r="D306" s="33"/>
      <c r="G306" s="117"/>
      <c r="K306" s="40"/>
    </row>
    <row r="307" spans="4:11" x14ac:dyDescent="0.2">
      <c r="D307" s="33"/>
      <c r="G307" s="117"/>
      <c r="K307" s="40"/>
    </row>
    <row r="308" spans="4:11" x14ac:dyDescent="0.2">
      <c r="D308" s="33"/>
      <c r="G308" s="117"/>
      <c r="K308" s="40"/>
    </row>
    <row r="309" spans="4:11" x14ac:dyDescent="0.2">
      <c r="D309" s="33"/>
      <c r="G309" s="117"/>
      <c r="K309" s="40"/>
    </row>
    <row r="310" spans="4:11" x14ac:dyDescent="0.2">
      <c r="D310" s="33"/>
      <c r="G310" s="117"/>
      <c r="K310" s="40"/>
    </row>
  </sheetData>
  <sortState xmlns:xlrd2="http://schemas.microsoft.com/office/spreadsheetml/2017/richdata2" ref="A7:L87">
    <sortCondition ref="B7:B87"/>
  </sortState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&amp;CNon-Customers (Alphabetical) - 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83"/>
  <sheetViews>
    <sheetView workbookViewId="0">
      <selection sqref="A1:XFD3"/>
    </sheetView>
  </sheetViews>
  <sheetFormatPr defaultRowHeight="12.75" x14ac:dyDescent="0.2"/>
  <cols>
    <col min="1" max="1" width="5.85546875" customWidth="1"/>
    <col min="2" max="2" width="11.140625" style="40" customWidth="1"/>
    <col min="3" max="3" width="43.85546875" customWidth="1"/>
    <col min="4" max="4" width="17" style="137" customWidth="1"/>
    <col min="5" max="5" width="9.7109375" style="31" customWidth="1"/>
    <col min="6" max="6" width="9.140625" style="31"/>
    <col min="7" max="7" width="10.28515625" style="147" bestFit="1" customWidth="1"/>
    <col min="8" max="8" width="7.85546875" style="31" customWidth="1"/>
    <col min="9" max="9" width="10" style="117" customWidth="1"/>
    <col min="10" max="10" width="9.7109375" style="31" customWidth="1"/>
    <col min="11" max="11" width="10.28515625" style="110" customWidth="1"/>
    <col min="12" max="12" width="10.5703125" style="117" customWidth="1"/>
    <col min="14" max="14" width="13.85546875" bestFit="1" customWidth="1"/>
    <col min="17" max="17" width="14.85546875" bestFit="1" customWidth="1"/>
  </cols>
  <sheetData>
    <row r="1" spans="1:12" s="29" customFormat="1" ht="19.5" customHeight="1" x14ac:dyDescent="0.3">
      <c r="A1" s="152" t="s">
        <v>3875</v>
      </c>
      <c r="B1" s="76"/>
      <c r="D1" s="134"/>
      <c r="E1" s="32"/>
      <c r="F1" s="32"/>
      <c r="G1" s="144"/>
      <c r="H1" s="32"/>
      <c r="I1" s="148"/>
      <c r="J1" s="32"/>
      <c r="K1" s="138"/>
      <c r="L1" s="148"/>
    </row>
    <row r="2" spans="1:12" s="29" customFormat="1" ht="19.5" customHeight="1" x14ac:dyDescent="0.25">
      <c r="A2" s="154" t="s">
        <v>3881</v>
      </c>
      <c r="B2" s="76"/>
      <c r="D2" s="134"/>
      <c r="E2" s="32"/>
      <c r="F2" s="32"/>
      <c r="G2" s="144"/>
      <c r="H2" s="32"/>
      <c r="I2" s="148"/>
      <c r="J2" s="32"/>
      <c r="K2" s="138"/>
      <c r="L2" s="148"/>
    </row>
    <row r="3" spans="1:12" s="29" customFormat="1" ht="19.5" customHeight="1" x14ac:dyDescent="0.25">
      <c r="A3" s="154" t="str">
        <f>+Agents!A3</f>
        <v>Date Range: 1/1/2019 - 5/31/2019</v>
      </c>
      <c r="B3" s="76"/>
      <c r="D3" s="134"/>
      <c r="E3" s="32"/>
      <c r="F3" s="32"/>
      <c r="G3" s="144"/>
      <c r="H3" s="32"/>
      <c r="I3" s="148"/>
      <c r="J3" s="32"/>
      <c r="K3" s="138"/>
      <c r="L3" s="148"/>
    </row>
    <row r="4" spans="1:12" s="29" customFormat="1" ht="19.5" customHeight="1" x14ac:dyDescent="0.25">
      <c r="A4" s="69"/>
      <c r="B4" s="76"/>
      <c r="D4" s="134" t="s">
        <v>1282</v>
      </c>
      <c r="E4" s="32"/>
      <c r="F4" s="32"/>
      <c r="G4" s="144"/>
      <c r="H4" s="32"/>
      <c r="I4" s="148"/>
      <c r="J4" s="32" t="s">
        <v>1281</v>
      </c>
      <c r="K4" s="138"/>
      <c r="L4" s="148"/>
    </row>
    <row r="5" spans="1:12" s="29" customFormat="1" x14ac:dyDescent="0.2">
      <c r="A5" s="59" t="s">
        <v>373</v>
      </c>
      <c r="B5" s="60" t="s">
        <v>913</v>
      </c>
      <c r="C5" s="71" t="s">
        <v>418</v>
      </c>
      <c r="D5" s="135" t="s">
        <v>293</v>
      </c>
      <c r="E5" s="70" t="s">
        <v>224</v>
      </c>
      <c r="F5" s="70" t="s">
        <v>414</v>
      </c>
      <c r="G5" s="145" t="s">
        <v>415</v>
      </c>
      <c r="H5" s="70" t="s">
        <v>3732</v>
      </c>
      <c r="I5" s="149" t="s">
        <v>3733</v>
      </c>
      <c r="J5" s="70" t="s">
        <v>224</v>
      </c>
      <c r="K5" s="139" t="s">
        <v>414</v>
      </c>
      <c r="L5" s="148" t="s">
        <v>415</v>
      </c>
    </row>
    <row r="6" spans="1:12" s="29" customFormat="1" x14ac:dyDescent="0.2">
      <c r="A6" s="72"/>
      <c r="B6" s="74"/>
      <c r="C6" s="73" t="s">
        <v>914</v>
      </c>
      <c r="D6" s="136">
        <f>SUM(D7:D159)</f>
        <v>458517664</v>
      </c>
      <c r="E6" s="103">
        <f>SUM(E7:E243)</f>
        <v>2229</v>
      </c>
      <c r="F6" s="103">
        <f>SUM(F7:F243)</f>
        <v>639</v>
      </c>
      <c r="G6" s="146">
        <f t="shared" ref="G6:G37" si="0">+F6/E6</f>
        <v>0.28667563930013457</v>
      </c>
      <c r="H6" s="103">
        <f>SUM(H7:H243)</f>
        <v>1253</v>
      </c>
      <c r="I6" s="150">
        <f t="shared" ref="I6:I37" si="1">+H6/E6</f>
        <v>0.56213548676536562</v>
      </c>
      <c r="J6" s="103">
        <f>SUM(J7:J243)</f>
        <v>558</v>
      </c>
      <c r="K6" s="103">
        <f>SUM(K7:K243)</f>
        <v>154</v>
      </c>
      <c r="L6" s="150">
        <f>+K6/J6</f>
        <v>0.27598566308243727</v>
      </c>
    </row>
    <row r="7" spans="1:12" x14ac:dyDescent="0.2">
      <c r="A7">
        <v>1</v>
      </c>
      <c r="B7" s="40">
        <f t="shared" ref="B7:B38" si="2">+D7/$D$6</f>
        <v>0.13595308075197732</v>
      </c>
      <c r="C7" s="33" t="s">
        <v>3762</v>
      </c>
      <c r="D7" s="115">
        <v>62336889</v>
      </c>
      <c r="E7" s="31">
        <v>277</v>
      </c>
      <c r="F7" s="31">
        <v>167</v>
      </c>
      <c r="G7" s="147">
        <f t="shared" si="0"/>
        <v>0.6028880866425993</v>
      </c>
      <c r="H7" s="31">
        <v>154</v>
      </c>
      <c r="I7" s="117">
        <f t="shared" si="1"/>
        <v>0.55595667870036103</v>
      </c>
      <c r="J7" s="31">
        <v>64</v>
      </c>
      <c r="K7" s="31">
        <v>58</v>
      </c>
      <c r="L7" s="117">
        <f t="shared" ref="L7:L38" si="3">IF(J7=0,0,K7/J7)</f>
        <v>0.90625</v>
      </c>
    </row>
    <row r="8" spans="1:12" x14ac:dyDescent="0.2">
      <c r="A8">
        <f>+A7+1</f>
        <v>2</v>
      </c>
      <c r="B8" s="40">
        <f t="shared" si="2"/>
        <v>8.3770805392570438E-2</v>
      </c>
      <c r="C8" s="33" t="s">
        <v>3809</v>
      </c>
      <c r="D8" s="115">
        <v>38410394</v>
      </c>
      <c r="E8" s="31">
        <v>178</v>
      </c>
      <c r="F8" s="31">
        <v>76</v>
      </c>
      <c r="G8" s="147">
        <f t="shared" si="0"/>
        <v>0.42696629213483145</v>
      </c>
      <c r="H8" s="31">
        <v>76</v>
      </c>
      <c r="I8" s="117">
        <f t="shared" si="1"/>
        <v>0.42696629213483145</v>
      </c>
      <c r="J8" s="31">
        <v>36</v>
      </c>
      <c r="K8" s="31">
        <v>22</v>
      </c>
      <c r="L8" s="117">
        <f t="shared" si="3"/>
        <v>0.61111111111111116</v>
      </c>
    </row>
    <row r="9" spans="1:12" x14ac:dyDescent="0.2">
      <c r="A9">
        <f t="shared" ref="A9:A72" si="4">+A8+1</f>
        <v>3</v>
      </c>
      <c r="B9" s="40">
        <f t="shared" si="2"/>
        <v>8.348353837901433E-2</v>
      </c>
      <c r="C9" s="33" t="s">
        <v>3755</v>
      </c>
      <c r="D9" s="115">
        <v>38278677</v>
      </c>
      <c r="E9" s="31">
        <v>125</v>
      </c>
      <c r="F9" s="31">
        <v>61</v>
      </c>
      <c r="G9" s="147">
        <f t="shared" si="0"/>
        <v>0.48799999999999999</v>
      </c>
      <c r="H9" s="31">
        <v>72</v>
      </c>
      <c r="I9" s="117">
        <f t="shared" si="1"/>
        <v>0.57599999999999996</v>
      </c>
      <c r="J9" s="31">
        <v>36</v>
      </c>
      <c r="K9" s="31">
        <v>20</v>
      </c>
      <c r="L9" s="117">
        <f t="shared" si="3"/>
        <v>0.55555555555555558</v>
      </c>
    </row>
    <row r="10" spans="1:12" x14ac:dyDescent="0.2">
      <c r="A10">
        <f t="shared" si="4"/>
        <v>4</v>
      </c>
      <c r="B10" s="40">
        <f t="shared" si="2"/>
        <v>7.7421918035419465E-2</v>
      </c>
      <c r="C10" s="33" t="s">
        <v>3744</v>
      </c>
      <c r="D10" s="115">
        <v>35499317</v>
      </c>
      <c r="E10" s="31">
        <v>178</v>
      </c>
      <c r="F10" s="31">
        <v>28</v>
      </c>
      <c r="G10" s="147">
        <f t="shared" si="0"/>
        <v>0.15730337078651685</v>
      </c>
      <c r="H10" s="31">
        <v>96</v>
      </c>
      <c r="I10" s="117">
        <f t="shared" si="1"/>
        <v>0.5393258426966292</v>
      </c>
      <c r="J10" s="31">
        <v>50</v>
      </c>
      <c r="K10" s="31">
        <v>4</v>
      </c>
      <c r="L10" s="117">
        <f t="shared" si="3"/>
        <v>0.08</v>
      </c>
    </row>
    <row r="11" spans="1:12" x14ac:dyDescent="0.2">
      <c r="A11">
        <f t="shared" si="4"/>
        <v>5</v>
      </c>
      <c r="B11" s="40">
        <f t="shared" si="2"/>
        <v>7.6314311851680375E-2</v>
      </c>
      <c r="C11" s="33" t="s">
        <v>3802</v>
      </c>
      <c r="D11" s="115">
        <v>34991460</v>
      </c>
      <c r="E11" s="31">
        <v>206</v>
      </c>
      <c r="F11" s="31">
        <v>44</v>
      </c>
      <c r="G11" s="147">
        <f t="shared" si="0"/>
        <v>0.21359223300970873</v>
      </c>
      <c r="H11" s="31">
        <v>105</v>
      </c>
      <c r="I11" s="117">
        <f t="shared" si="1"/>
        <v>0.50970873786407767</v>
      </c>
      <c r="J11" s="31">
        <v>58</v>
      </c>
      <c r="K11" s="31">
        <v>4</v>
      </c>
      <c r="L11" s="117">
        <f t="shared" si="3"/>
        <v>6.8965517241379309E-2</v>
      </c>
    </row>
    <row r="12" spans="1:12" x14ac:dyDescent="0.2">
      <c r="A12">
        <f t="shared" si="4"/>
        <v>6</v>
      </c>
      <c r="B12" s="40">
        <f t="shared" si="2"/>
        <v>7.5082075791086639E-2</v>
      </c>
      <c r="C12" s="33" t="s">
        <v>3816</v>
      </c>
      <c r="D12" s="115">
        <v>34426458</v>
      </c>
      <c r="E12" s="31">
        <v>151</v>
      </c>
      <c r="F12" s="31">
        <v>51</v>
      </c>
      <c r="G12" s="147">
        <f t="shared" si="0"/>
        <v>0.33774834437086093</v>
      </c>
      <c r="H12" s="31">
        <v>100</v>
      </c>
      <c r="I12" s="117">
        <f t="shared" si="1"/>
        <v>0.66225165562913912</v>
      </c>
      <c r="J12" s="31">
        <v>42</v>
      </c>
      <c r="K12" s="31">
        <v>20</v>
      </c>
      <c r="L12" s="117">
        <f t="shared" si="3"/>
        <v>0.47619047619047616</v>
      </c>
    </row>
    <row r="13" spans="1:12" x14ac:dyDescent="0.2">
      <c r="A13">
        <f t="shared" si="4"/>
        <v>7</v>
      </c>
      <c r="B13" s="40">
        <f t="shared" si="2"/>
        <v>4.6154653705991137E-2</v>
      </c>
      <c r="C13" s="33" t="s">
        <v>3829</v>
      </c>
      <c r="D13" s="115">
        <v>21162724</v>
      </c>
      <c r="E13" s="31">
        <v>104</v>
      </c>
      <c r="F13" s="31">
        <v>20</v>
      </c>
      <c r="G13" s="147">
        <f t="shared" si="0"/>
        <v>0.19230769230769232</v>
      </c>
      <c r="H13" s="31">
        <v>58</v>
      </c>
      <c r="I13" s="117">
        <f t="shared" si="1"/>
        <v>0.55769230769230771</v>
      </c>
      <c r="J13" s="31">
        <v>22</v>
      </c>
      <c r="K13" s="31">
        <v>2</v>
      </c>
      <c r="L13" s="117">
        <f t="shared" si="3"/>
        <v>9.0909090909090912E-2</v>
      </c>
    </row>
    <row r="14" spans="1:12" x14ac:dyDescent="0.2">
      <c r="A14">
        <f t="shared" si="4"/>
        <v>8</v>
      </c>
      <c r="B14" s="40">
        <f t="shared" si="2"/>
        <v>3.4713903628367085E-2</v>
      </c>
      <c r="C14" s="33" t="s">
        <v>3784</v>
      </c>
      <c r="D14" s="115">
        <v>15916938</v>
      </c>
      <c r="E14" s="31">
        <v>81</v>
      </c>
      <c r="F14" s="31">
        <v>7</v>
      </c>
      <c r="G14" s="147">
        <f t="shared" si="0"/>
        <v>8.6419753086419748E-2</v>
      </c>
      <c r="H14" s="31">
        <v>58</v>
      </c>
      <c r="I14" s="117">
        <f t="shared" si="1"/>
        <v>0.71604938271604934</v>
      </c>
      <c r="J14" s="31">
        <v>32</v>
      </c>
      <c r="K14" s="31">
        <v>2</v>
      </c>
      <c r="L14" s="117">
        <f t="shared" si="3"/>
        <v>6.25E-2</v>
      </c>
    </row>
    <row r="15" spans="1:12" x14ac:dyDescent="0.2">
      <c r="A15">
        <f t="shared" si="4"/>
        <v>9</v>
      </c>
      <c r="B15" s="40">
        <f t="shared" si="2"/>
        <v>2.7778716067087005E-2</v>
      </c>
      <c r="C15" s="33" t="s">
        <v>3850</v>
      </c>
      <c r="D15" s="115">
        <v>12737032</v>
      </c>
      <c r="E15" s="31">
        <v>53</v>
      </c>
      <c r="F15" s="31">
        <v>7</v>
      </c>
      <c r="G15" s="147">
        <f t="shared" si="0"/>
        <v>0.13207547169811321</v>
      </c>
      <c r="H15" s="31">
        <v>22</v>
      </c>
      <c r="I15" s="117">
        <f t="shared" si="1"/>
        <v>0.41509433962264153</v>
      </c>
      <c r="J15" s="31">
        <v>22</v>
      </c>
      <c r="K15" s="31">
        <v>4</v>
      </c>
      <c r="L15" s="117">
        <f t="shared" si="3"/>
        <v>0.18181818181818182</v>
      </c>
    </row>
    <row r="16" spans="1:12" x14ac:dyDescent="0.2">
      <c r="A16">
        <f t="shared" si="4"/>
        <v>10</v>
      </c>
      <c r="B16" s="40">
        <f t="shared" si="2"/>
        <v>2.4177749016884114E-2</v>
      </c>
      <c r="C16" s="33" t="s">
        <v>3872</v>
      </c>
      <c r="D16" s="115">
        <v>11085925</v>
      </c>
      <c r="E16" s="31">
        <v>57</v>
      </c>
      <c r="F16" s="31">
        <v>8</v>
      </c>
      <c r="G16" s="147">
        <f t="shared" si="0"/>
        <v>0.14035087719298245</v>
      </c>
      <c r="H16" s="31">
        <v>33</v>
      </c>
      <c r="I16" s="117">
        <f t="shared" si="1"/>
        <v>0.57894736842105265</v>
      </c>
      <c r="J16" s="31">
        <v>10</v>
      </c>
      <c r="K16" s="31">
        <v>0</v>
      </c>
      <c r="L16" s="117">
        <f t="shared" si="3"/>
        <v>0</v>
      </c>
    </row>
    <row r="17" spans="1:12" ht="11.25" customHeight="1" x14ac:dyDescent="0.2">
      <c r="A17">
        <f t="shared" si="4"/>
        <v>11</v>
      </c>
      <c r="B17" s="40">
        <f t="shared" si="2"/>
        <v>1.8749244958205142E-2</v>
      </c>
      <c r="C17" s="33" t="s">
        <v>3750</v>
      </c>
      <c r="D17" s="115">
        <v>8596860</v>
      </c>
      <c r="E17" s="31">
        <v>34</v>
      </c>
      <c r="F17" s="31">
        <v>6</v>
      </c>
      <c r="G17" s="147">
        <f t="shared" si="0"/>
        <v>0.17647058823529413</v>
      </c>
      <c r="H17" s="31">
        <v>19</v>
      </c>
      <c r="I17" s="117">
        <f t="shared" si="1"/>
        <v>0.55882352941176472</v>
      </c>
      <c r="J17" s="31">
        <v>4</v>
      </c>
      <c r="K17" s="31">
        <v>0</v>
      </c>
      <c r="L17" s="117">
        <f t="shared" si="3"/>
        <v>0</v>
      </c>
    </row>
    <row r="18" spans="1:12" x14ac:dyDescent="0.2">
      <c r="A18">
        <f t="shared" si="4"/>
        <v>12</v>
      </c>
      <c r="B18" s="40">
        <f t="shared" si="2"/>
        <v>1.8701011265729556E-2</v>
      </c>
      <c r="C18" s="33" t="s">
        <v>3746</v>
      </c>
      <c r="D18" s="115">
        <v>8574744</v>
      </c>
      <c r="E18" s="31">
        <v>36</v>
      </c>
      <c r="F18" s="31">
        <v>4</v>
      </c>
      <c r="G18" s="147">
        <f t="shared" si="0"/>
        <v>0.1111111111111111</v>
      </c>
      <c r="H18" s="31">
        <v>22</v>
      </c>
      <c r="I18" s="117">
        <f t="shared" si="1"/>
        <v>0.61111111111111116</v>
      </c>
      <c r="J18" s="31">
        <v>12</v>
      </c>
      <c r="K18" s="31">
        <v>2</v>
      </c>
      <c r="L18" s="117">
        <f t="shared" si="3"/>
        <v>0.16666666666666666</v>
      </c>
    </row>
    <row r="19" spans="1:12" x14ac:dyDescent="0.2">
      <c r="A19">
        <f t="shared" si="4"/>
        <v>13</v>
      </c>
      <c r="B19" s="40">
        <f t="shared" si="2"/>
        <v>1.7556444673852305E-2</v>
      </c>
      <c r="C19" s="33" t="s">
        <v>3786</v>
      </c>
      <c r="D19" s="115">
        <v>8049940</v>
      </c>
      <c r="E19" s="31">
        <v>43</v>
      </c>
      <c r="F19" s="31">
        <v>15</v>
      </c>
      <c r="G19" s="147">
        <f t="shared" si="0"/>
        <v>0.34883720930232559</v>
      </c>
      <c r="H19" s="31">
        <v>26</v>
      </c>
      <c r="I19" s="117">
        <f t="shared" si="1"/>
        <v>0.60465116279069764</v>
      </c>
      <c r="J19" s="31">
        <v>8</v>
      </c>
      <c r="K19" s="31">
        <v>4</v>
      </c>
      <c r="L19" s="117">
        <f t="shared" si="3"/>
        <v>0.5</v>
      </c>
    </row>
    <row r="20" spans="1:12" x14ac:dyDescent="0.2">
      <c r="A20">
        <f t="shared" si="4"/>
        <v>14</v>
      </c>
      <c r="B20" s="40">
        <f t="shared" si="2"/>
        <v>1.732157913113681E-2</v>
      </c>
      <c r="C20" s="33" t="s">
        <v>3737</v>
      </c>
      <c r="D20" s="115">
        <v>7942250</v>
      </c>
      <c r="E20" s="31">
        <v>37</v>
      </c>
      <c r="F20" s="31">
        <v>21</v>
      </c>
      <c r="G20" s="147">
        <f t="shared" si="0"/>
        <v>0.56756756756756754</v>
      </c>
      <c r="H20" s="31">
        <v>26</v>
      </c>
      <c r="I20" s="117">
        <f t="shared" si="1"/>
        <v>0.70270270270270274</v>
      </c>
      <c r="J20" s="31">
        <v>4</v>
      </c>
      <c r="K20" s="31">
        <v>4</v>
      </c>
      <c r="L20" s="117">
        <f t="shared" si="3"/>
        <v>1</v>
      </c>
    </row>
    <row r="21" spans="1:12" x14ac:dyDescent="0.2">
      <c r="A21">
        <f t="shared" si="4"/>
        <v>15</v>
      </c>
      <c r="B21" s="40">
        <f t="shared" si="2"/>
        <v>1.7228343900836066E-2</v>
      </c>
      <c r="C21" s="33" t="s">
        <v>3774</v>
      </c>
      <c r="D21" s="115">
        <v>7899500</v>
      </c>
      <c r="E21" s="31">
        <v>48</v>
      </c>
      <c r="F21" s="31">
        <v>5</v>
      </c>
      <c r="G21" s="147">
        <f t="shared" si="0"/>
        <v>0.10416666666666667</v>
      </c>
      <c r="H21" s="31">
        <v>31</v>
      </c>
      <c r="I21" s="117">
        <f t="shared" si="1"/>
        <v>0.64583333333333337</v>
      </c>
      <c r="J21" s="31">
        <v>8</v>
      </c>
      <c r="K21" s="31">
        <v>0</v>
      </c>
      <c r="L21" s="117">
        <f t="shared" si="3"/>
        <v>0</v>
      </c>
    </row>
    <row r="22" spans="1:12" x14ac:dyDescent="0.2">
      <c r="A22">
        <f t="shared" si="4"/>
        <v>16</v>
      </c>
      <c r="B22" s="40">
        <f t="shared" si="2"/>
        <v>7.610729692629682E-3</v>
      </c>
      <c r="C22" s="33" t="s">
        <v>3854</v>
      </c>
      <c r="D22" s="115">
        <v>3489654</v>
      </c>
      <c r="E22" s="31">
        <v>20</v>
      </c>
      <c r="F22" s="31">
        <v>8</v>
      </c>
      <c r="G22" s="147">
        <f t="shared" si="0"/>
        <v>0.4</v>
      </c>
      <c r="H22" s="31">
        <v>12</v>
      </c>
      <c r="I22" s="117">
        <f t="shared" si="1"/>
        <v>0.6</v>
      </c>
      <c r="J22" s="31">
        <v>6</v>
      </c>
      <c r="K22" s="31">
        <v>0</v>
      </c>
      <c r="L22" s="117">
        <f t="shared" si="3"/>
        <v>0</v>
      </c>
    </row>
    <row r="23" spans="1:12" x14ac:dyDescent="0.2">
      <c r="A23">
        <f t="shared" si="4"/>
        <v>17</v>
      </c>
      <c r="B23" s="40">
        <f t="shared" si="2"/>
        <v>7.3559870530963889E-3</v>
      </c>
      <c r="C23" s="33" t="s">
        <v>3778</v>
      </c>
      <c r="D23" s="115">
        <v>3372850</v>
      </c>
      <c r="E23" s="31">
        <v>16</v>
      </c>
      <c r="F23" s="31">
        <v>4</v>
      </c>
      <c r="G23" s="147">
        <f t="shared" si="0"/>
        <v>0.25</v>
      </c>
      <c r="H23" s="31">
        <v>10</v>
      </c>
      <c r="I23" s="117">
        <f t="shared" si="1"/>
        <v>0.625</v>
      </c>
      <c r="J23" s="31">
        <v>2</v>
      </c>
      <c r="K23" s="31">
        <v>0</v>
      </c>
      <c r="L23" s="117">
        <f t="shared" si="3"/>
        <v>0</v>
      </c>
    </row>
    <row r="24" spans="1:12" x14ac:dyDescent="0.2">
      <c r="A24">
        <f t="shared" si="4"/>
        <v>18</v>
      </c>
      <c r="B24" s="40">
        <f t="shared" si="2"/>
        <v>7.1486886053750811E-3</v>
      </c>
      <c r="C24" s="33" t="s">
        <v>3770</v>
      </c>
      <c r="D24" s="115">
        <v>3277800</v>
      </c>
      <c r="E24" s="31">
        <v>12</v>
      </c>
      <c r="F24" s="31">
        <v>2</v>
      </c>
      <c r="G24" s="147">
        <f t="shared" si="0"/>
        <v>0.16666666666666666</v>
      </c>
      <c r="H24" s="31">
        <v>12</v>
      </c>
      <c r="I24" s="117">
        <f t="shared" si="1"/>
        <v>1</v>
      </c>
      <c r="J24" s="31">
        <v>0</v>
      </c>
      <c r="K24" s="31">
        <v>0</v>
      </c>
      <c r="L24" s="117">
        <f t="shared" si="3"/>
        <v>0</v>
      </c>
    </row>
    <row r="25" spans="1:12" x14ac:dyDescent="0.2">
      <c r="A25">
        <f t="shared" si="4"/>
        <v>19</v>
      </c>
      <c r="B25" s="40">
        <f t="shared" si="2"/>
        <v>7.038045103536077E-3</v>
      </c>
      <c r="C25" s="33" t="s">
        <v>3798</v>
      </c>
      <c r="D25" s="115">
        <v>3227068</v>
      </c>
      <c r="E25" s="31">
        <v>10</v>
      </c>
      <c r="F25" s="31">
        <v>0</v>
      </c>
      <c r="G25" s="147">
        <f t="shared" si="0"/>
        <v>0</v>
      </c>
      <c r="H25" s="31">
        <v>0</v>
      </c>
      <c r="I25" s="117">
        <f t="shared" si="1"/>
        <v>0</v>
      </c>
      <c r="J25" s="31">
        <v>0</v>
      </c>
      <c r="K25" s="31">
        <v>0</v>
      </c>
      <c r="L25" s="117">
        <f t="shared" si="3"/>
        <v>0</v>
      </c>
    </row>
    <row r="26" spans="1:12" x14ac:dyDescent="0.2">
      <c r="A26">
        <f t="shared" si="4"/>
        <v>20</v>
      </c>
      <c r="B26" s="40">
        <f t="shared" si="2"/>
        <v>6.6865471948317351E-3</v>
      </c>
      <c r="C26" s="33" t="s">
        <v>3873</v>
      </c>
      <c r="D26" s="115">
        <v>3065900</v>
      </c>
      <c r="E26" s="31">
        <v>12</v>
      </c>
      <c r="F26" s="31">
        <v>4</v>
      </c>
      <c r="G26" s="147">
        <f t="shared" si="0"/>
        <v>0.33333333333333331</v>
      </c>
      <c r="H26" s="31">
        <v>8</v>
      </c>
      <c r="I26" s="117">
        <f t="shared" si="1"/>
        <v>0.66666666666666663</v>
      </c>
      <c r="J26" s="31">
        <v>0</v>
      </c>
      <c r="K26" s="31">
        <v>0</v>
      </c>
      <c r="L26" s="117">
        <f t="shared" si="3"/>
        <v>0</v>
      </c>
    </row>
    <row r="27" spans="1:12" x14ac:dyDescent="0.2">
      <c r="A27">
        <f t="shared" si="4"/>
        <v>21</v>
      </c>
      <c r="B27" s="40">
        <f t="shared" si="2"/>
        <v>6.5245687023302986E-3</v>
      </c>
      <c r="C27" s="33" t="s">
        <v>3811</v>
      </c>
      <c r="D27" s="115">
        <v>2991630</v>
      </c>
      <c r="E27" s="31">
        <v>9</v>
      </c>
      <c r="F27" s="31">
        <v>0</v>
      </c>
      <c r="G27" s="147">
        <f t="shared" si="0"/>
        <v>0</v>
      </c>
      <c r="H27" s="31">
        <v>0</v>
      </c>
      <c r="I27" s="117">
        <f t="shared" si="1"/>
        <v>0</v>
      </c>
      <c r="J27" s="31">
        <v>0</v>
      </c>
      <c r="K27" s="31">
        <v>0</v>
      </c>
      <c r="L27" s="117">
        <f t="shared" si="3"/>
        <v>0</v>
      </c>
    </row>
    <row r="28" spans="1:12" x14ac:dyDescent="0.2">
      <c r="A28">
        <f t="shared" si="4"/>
        <v>22</v>
      </c>
      <c r="B28" s="40">
        <f t="shared" si="2"/>
        <v>4.7937084491471195E-3</v>
      </c>
      <c r="C28" s="33" t="s">
        <v>3760</v>
      </c>
      <c r="D28" s="115">
        <v>2198000</v>
      </c>
      <c r="E28" s="31">
        <v>14</v>
      </c>
      <c r="F28" s="31">
        <v>2</v>
      </c>
      <c r="G28" s="147">
        <f t="shared" si="0"/>
        <v>0.14285714285714285</v>
      </c>
      <c r="H28" s="31">
        <v>6</v>
      </c>
      <c r="I28" s="117">
        <f t="shared" si="1"/>
        <v>0.42857142857142855</v>
      </c>
      <c r="J28" s="31">
        <v>4</v>
      </c>
      <c r="K28" s="31">
        <v>0</v>
      </c>
      <c r="L28" s="117">
        <f t="shared" si="3"/>
        <v>0</v>
      </c>
    </row>
    <row r="29" spans="1:12" x14ac:dyDescent="0.2">
      <c r="A29">
        <f t="shared" si="4"/>
        <v>23</v>
      </c>
      <c r="B29" s="40">
        <f t="shared" si="2"/>
        <v>4.7509620043776546E-3</v>
      </c>
      <c r="C29" s="33" t="s">
        <v>3795</v>
      </c>
      <c r="D29" s="115">
        <v>2178400</v>
      </c>
      <c r="E29" s="31">
        <v>11</v>
      </c>
      <c r="F29" s="31">
        <v>1</v>
      </c>
      <c r="G29" s="147">
        <f t="shared" si="0"/>
        <v>9.0909090909090912E-2</v>
      </c>
      <c r="H29" s="31">
        <v>6</v>
      </c>
      <c r="I29" s="117">
        <f t="shared" si="1"/>
        <v>0.54545454545454541</v>
      </c>
      <c r="J29" s="31">
        <v>2</v>
      </c>
      <c r="K29" s="31">
        <v>0</v>
      </c>
      <c r="L29" s="117">
        <f t="shared" si="3"/>
        <v>0</v>
      </c>
    </row>
    <row r="30" spans="1:12" x14ac:dyDescent="0.2">
      <c r="A30">
        <f t="shared" si="4"/>
        <v>24</v>
      </c>
      <c r="B30" s="40">
        <f t="shared" si="2"/>
        <v>4.6077832238105446E-3</v>
      </c>
      <c r="C30" s="33" t="s">
        <v>3815</v>
      </c>
      <c r="D30" s="115">
        <v>2112750</v>
      </c>
      <c r="E30" s="31">
        <v>14</v>
      </c>
      <c r="F30" s="31">
        <v>6</v>
      </c>
      <c r="G30" s="147">
        <f t="shared" si="0"/>
        <v>0.42857142857142855</v>
      </c>
      <c r="H30" s="31">
        <v>10</v>
      </c>
      <c r="I30" s="117">
        <f t="shared" si="1"/>
        <v>0.7142857142857143</v>
      </c>
      <c r="J30" s="31">
        <v>2</v>
      </c>
      <c r="K30" s="31">
        <v>2</v>
      </c>
      <c r="L30" s="117">
        <f t="shared" si="3"/>
        <v>1</v>
      </c>
    </row>
    <row r="31" spans="1:12" x14ac:dyDescent="0.2">
      <c r="A31">
        <f t="shared" si="4"/>
        <v>25</v>
      </c>
      <c r="B31" s="40">
        <f t="shared" si="2"/>
        <v>4.3827057445708353E-3</v>
      </c>
      <c r="C31" s="33" t="s">
        <v>3761</v>
      </c>
      <c r="D31" s="115">
        <v>2009548</v>
      </c>
      <c r="E31" s="31">
        <v>18</v>
      </c>
      <c r="F31" s="31">
        <v>2</v>
      </c>
      <c r="G31" s="147">
        <f t="shared" si="0"/>
        <v>0.1111111111111111</v>
      </c>
      <c r="H31" s="31">
        <v>12</v>
      </c>
      <c r="I31" s="117">
        <f t="shared" si="1"/>
        <v>0.66666666666666663</v>
      </c>
      <c r="J31" s="31">
        <v>4</v>
      </c>
      <c r="K31" s="31">
        <v>0</v>
      </c>
      <c r="L31" s="117">
        <f t="shared" si="3"/>
        <v>0</v>
      </c>
    </row>
    <row r="32" spans="1:12" x14ac:dyDescent="0.2">
      <c r="A32">
        <f t="shared" si="4"/>
        <v>26</v>
      </c>
      <c r="B32" s="40">
        <f t="shared" si="2"/>
        <v>3.8511035422181686E-3</v>
      </c>
      <c r="C32" s="33" t="s">
        <v>3859</v>
      </c>
      <c r="D32" s="115">
        <v>1765799</v>
      </c>
      <c r="E32" s="31">
        <v>10</v>
      </c>
      <c r="F32" s="31">
        <v>3</v>
      </c>
      <c r="G32" s="147">
        <f t="shared" si="0"/>
        <v>0.3</v>
      </c>
      <c r="H32" s="31">
        <v>6</v>
      </c>
      <c r="I32" s="117">
        <f t="shared" si="1"/>
        <v>0.6</v>
      </c>
      <c r="J32" s="31">
        <v>2</v>
      </c>
      <c r="K32" s="31">
        <v>0</v>
      </c>
      <c r="L32" s="117">
        <f t="shared" si="3"/>
        <v>0</v>
      </c>
    </row>
    <row r="33" spans="1:12" x14ac:dyDescent="0.2">
      <c r="A33">
        <f t="shared" si="4"/>
        <v>27</v>
      </c>
      <c r="B33" s="40">
        <f t="shared" si="2"/>
        <v>3.5985527484498395E-3</v>
      </c>
      <c r="C33" s="33" t="s">
        <v>3748</v>
      </c>
      <c r="D33" s="115">
        <v>1650000</v>
      </c>
      <c r="E33" s="31">
        <v>6</v>
      </c>
      <c r="F33" s="31">
        <v>2</v>
      </c>
      <c r="G33" s="147">
        <f t="shared" si="0"/>
        <v>0.33333333333333331</v>
      </c>
      <c r="H33" s="31">
        <v>1</v>
      </c>
      <c r="I33" s="117">
        <f t="shared" si="1"/>
        <v>0.16666666666666666</v>
      </c>
      <c r="J33" s="31">
        <v>2</v>
      </c>
      <c r="K33" s="31">
        <v>0</v>
      </c>
      <c r="L33" s="117">
        <f t="shared" si="3"/>
        <v>0</v>
      </c>
    </row>
    <row r="34" spans="1:12" x14ac:dyDescent="0.2">
      <c r="A34">
        <f t="shared" si="4"/>
        <v>28</v>
      </c>
      <c r="B34" s="40">
        <f t="shared" si="2"/>
        <v>3.418407016921381E-3</v>
      </c>
      <c r="C34" s="33" t="s">
        <v>3836</v>
      </c>
      <c r="D34" s="115">
        <v>1567400</v>
      </c>
      <c r="E34" s="31">
        <v>6</v>
      </c>
      <c r="F34" s="31">
        <v>0</v>
      </c>
      <c r="G34" s="147">
        <f t="shared" si="0"/>
        <v>0</v>
      </c>
      <c r="H34" s="31">
        <v>3</v>
      </c>
      <c r="I34" s="117">
        <f t="shared" si="1"/>
        <v>0.5</v>
      </c>
      <c r="J34" s="31">
        <v>6</v>
      </c>
      <c r="K34" s="31">
        <v>0</v>
      </c>
      <c r="L34" s="117">
        <f t="shared" si="3"/>
        <v>0</v>
      </c>
    </row>
    <row r="35" spans="1:12" x14ac:dyDescent="0.2">
      <c r="A35">
        <f t="shared" si="4"/>
        <v>29</v>
      </c>
      <c r="B35" s="40">
        <f t="shared" si="2"/>
        <v>3.3660644314893831E-3</v>
      </c>
      <c r="C35" s="33" t="s">
        <v>3757</v>
      </c>
      <c r="D35" s="115">
        <v>1543400</v>
      </c>
      <c r="E35" s="31">
        <v>13</v>
      </c>
      <c r="F35" s="31">
        <v>1</v>
      </c>
      <c r="G35" s="147">
        <f t="shared" si="0"/>
        <v>7.6923076923076927E-2</v>
      </c>
      <c r="H35" s="31">
        <v>6</v>
      </c>
      <c r="I35" s="117">
        <f t="shared" si="1"/>
        <v>0.46153846153846156</v>
      </c>
      <c r="J35" s="31">
        <v>4</v>
      </c>
      <c r="K35" s="31">
        <v>2</v>
      </c>
      <c r="L35" s="117">
        <f t="shared" si="3"/>
        <v>0.5</v>
      </c>
    </row>
    <row r="36" spans="1:12" x14ac:dyDescent="0.2">
      <c r="A36">
        <f t="shared" si="4"/>
        <v>30</v>
      </c>
      <c r="B36" s="40">
        <f t="shared" si="2"/>
        <v>3.3275708217862681E-3</v>
      </c>
      <c r="C36" s="33" t="s">
        <v>3831</v>
      </c>
      <c r="D36" s="115">
        <v>1525750</v>
      </c>
      <c r="E36" s="31">
        <v>7</v>
      </c>
      <c r="F36" s="31">
        <v>1</v>
      </c>
      <c r="G36" s="147">
        <f t="shared" si="0"/>
        <v>0.14285714285714285</v>
      </c>
      <c r="H36" s="31">
        <v>7</v>
      </c>
      <c r="I36" s="117">
        <f t="shared" si="1"/>
        <v>1</v>
      </c>
      <c r="J36" s="31">
        <v>0</v>
      </c>
      <c r="K36" s="31">
        <v>0</v>
      </c>
      <c r="L36" s="117">
        <f t="shared" si="3"/>
        <v>0</v>
      </c>
    </row>
    <row r="37" spans="1:12" x14ac:dyDescent="0.2">
      <c r="A37">
        <f t="shared" si="4"/>
        <v>31</v>
      </c>
      <c r="B37" s="40">
        <f t="shared" si="2"/>
        <v>3.0509184483675637E-3</v>
      </c>
      <c r="C37" s="33" t="s">
        <v>3740</v>
      </c>
      <c r="D37" s="115">
        <v>1398900</v>
      </c>
      <c r="E37" s="31">
        <v>10</v>
      </c>
      <c r="F37" s="31">
        <v>2</v>
      </c>
      <c r="G37" s="147">
        <f t="shared" si="0"/>
        <v>0.2</v>
      </c>
      <c r="H37" s="31">
        <v>9</v>
      </c>
      <c r="I37" s="117">
        <f t="shared" si="1"/>
        <v>0.9</v>
      </c>
      <c r="J37" s="31">
        <v>4</v>
      </c>
      <c r="K37" s="31">
        <v>0</v>
      </c>
      <c r="L37" s="117">
        <f t="shared" si="3"/>
        <v>0</v>
      </c>
    </row>
    <row r="38" spans="1:12" x14ac:dyDescent="0.2">
      <c r="A38">
        <f t="shared" si="4"/>
        <v>32</v>
      </c>
      <c r="B38" s="40">
        <f t="shared" si="2"/>
        <v>3.0380508961155312E-3</v>
      </c>
      <c r="C38" s="33" t="s">
        <v>3781</v>
      </c>
      <c r="D38" s="115">
        <v>1393000</v>
      </c>
      <c r="E38" s="31">
        <v>7</v>
      </c>
      <c r="F38" s="31">
        <v>2</v>
      </c>
      <c r="G38" s="147">
        <f t="shared" ref="G38:G69" si="5">+F38/E38</f>
        <v>0.2857142857142857</v>
      </c>
      <c r="H38" s="31">
        <v>3</v>
      </c>
      <c r="I38" s="117">
        <f t="shared" ref="I38:I69" si="6">+H38/E38</f>
        <v>0.42857142857142855</v>
      </c>
      <c r="J38" s="31">
        <v>0</v>
      </c>
      <c r="K38" s="31">
        <v>0</v>
      </c>
      <c r="L38" s="117">
        <f t="shared" si="3"/>
        <v>0</v>
      </c>
    </row>
    <row r="39" spans="1:12" x14ac:dyDescent="0.2">
      <c r="A39">
        <f t="shared" si="4"/>
        <v>33</v>
      </c>
      <c r="B39" s="40">
        <f t="shared" ref="B39:B70" si="7">+D39/$D$6</f>
        <v>3.0195128971083653E-3</v>
      </c>
      <c r="C39" s="33" t="s">
        <v>3788</v>
      </c>
      <c r="D39" s="115">
        <v>1384500</v>
      </c>
      <c r="E39" s="31">
        <v>9</v>
      </c>
      <c r="F39" s="31">
        <v>1</v>
      </c>
      <c r="G39" s="147">
        <f t="shared" si="5"/>
        <v>0.1111111111111111</v>
      </c>
      <c r="H39" s="31">
        <v>5</v>
      </c>
      <c r="I39" s="117">
        <f t="shared" si="6"/>
        <v>0.55555555555555558</v>
      </c>
      <c r="J39" s="31">
        <v>6</v>
      </c>
      <c r="K39" s="31">
        <v>0</v>
      </c>
      <c r="L39" s="117">
        <f t="shared" ref="L39:L70" si="8">IF(J39=0,0,K39/J39)</f>
        <v>0</v>
      </c>
    </row>
    <row r="40" spans="1:12" x14ac:dyDescent="0.2">
      <c r="A40">
        <f t="shared" si="4"/>
        <v>34</v>
      </c>
      <c r="B40" s="40">
        <f t="shared" si="7"/>
        <v>2.9399085484305356E-3</v>
      </c>
      <c r="C40" s="33" t="s">
        <v>3771</v>
      </c>
      <c r="D40" s="115">
        <v>1348000</v>
      </c>
      <c r="E40" s="31">
        <v>6</v>
      </c>
      <c r="F40" s="31">
        <v>4</v>
      </c>
      <c r="G40" s="147">
        <f t="shared" si="5"/>
        <v>0.66666666666666663</v>
      </c>
      <c r="H40" s="31">
        <v>2</v>
      </c>
      <c r="I40" s="117">
        <f t="shared" si="6"/>
        <v>0.33333333333333331</v>
      </c>
      <c r="J40" s="31">
        <v>0</v>
      </c>
      <c r="K40" s="31">
        <v>0</v>
      </c>
      <c r="L40" s="117">
        <f t="shared" si="8"/>
        <v>0</v>
      </c>
    </row>
    <row r="41" spans="1:12" x14ac:dyDescent="0.2">
      <c r="A41">
        <f t="shared" si="4"/>
        <v>35</v>
      </c>
      <c r="B41" s="40">
        <f t="shared" si="7"/>
        <v>2.867719399355572E-3</v>
      </c>
      <c r="C41" s="33" t="s">
        <v>3864</v>
      </c>
      <c r="D41" s="115">
        <v>1314900</v>
      </c>
      <c r="E41" s="31">
        <v>5</v>
      </c>
      <c r="F41" s="31">
        <v>0</v>
      </c>
      <c r="G41" s="147">
        <f t="shared" si="5"/>
        <v>0</v>
      </c>
      <c r="H41" s="31">
        <v>3</v>
      </c>
      <c r="I41" s="117">
        <f t="shared" si="6"/>
        <v>0.6</v>
      </c>
      <c r="J41" s="31">
        <v>2</v>
      </c>
      <c r="K41" s="31">
        <v>0</v>
      </c>
      <c r="L41" s="117">
        <f t="shared" si="8"/>
        <v>0</v>
      </c>
    </row>
    <row r="42" spans="1:12" x14ac:dyDescent="0.2">
      <c r="A42">
        <f t="shared" si="4"/>
        <v>36</v>
      </c>
      <c r="B42" s="40">
        <f t="shared" si="7"/>
        <v>2.8346236187751319E-3</v>
      </c>
      <c r="C42" s="33" t="s">
        <v>3792</v>
      </c>
      <c r="D42" s="115">
        <v>1299725</v>
      </c>
      <c r="E42" s="31">
        <v>11</v>
      </c>
      <c r="F42" s="31">
        <v>0</v>
      </c>
      <c r="G42" s="147">
        <f t="shared" si="5"/>
        <v>0</v>
      </c>
      <c r="H42" s="31">
        <v>10</v>
      </c>
      <c r="I42" s="117">
        <f t="shared" si="6"/>
        <v>0.90909090909090906</v>
      </c>
      <c r="J42" s="31">
        <v>8</v>
      </c>
      <c r="K42" s="31">
        <v>0</v>
      </c>
      <c r="L42" s="117">
        <f t="shared" si="8"/>
        <v>0</v>
      </c>
    </row>
    <row r="43" spans="1:12" x14ac:dyDescent="0.2">
      <c r="A43">
        <f t="shared" si="4"/>
        <v>37</v>
      </c>
      <c r="B43" s="40">
        <f t="shared" si="7"/>
        <v>2.7113459253774791E-3</v>
      </c>
      <c r="C43" s="33" t="s">
        <v>3835</v>
      </c>
      <c r="D43" s="115">
        <v>1243200</v>
      </c>
      <c r="E43" s="31">
        <v>11</v>
      </c>
      <c r="F43" s="31">
        <v>1</v>
      </c>
      <c r="G43" s="147">
        <f t="shared" si="5"/>
        <v>9.0909090909090912E-2</v>
      </c>
      <c r="H43" s="31">
        <v>7</v>
      </c>
      <c r="I43" s="117">
        <f t="shared" si="6"/>
        <v>0.63636363636363635</v>
      </c>
      <c r="J43" s="31">
        <v>12</v>
      </c>
      <c r="K43" s="31">
        <v>0</v>
      </c>
      <c r="L43" s="117">
        <f t="shared" si="8"/>
        <v>0</v>
      </c>
    </row>
    <row r="44" spans="1:12" x14ac:dyDescent="0.2">
      <c r="A44">
        <f t="shared" si="4"/>
        <v>38</v>
      </c>
      <c r="B44" s="40">
        <f t="shared" si="7"/>
        <v>2.5907398847779179E-3</v>
      </c>
      <c r="C44" s="33" t="s">
        <v>3861</v>
      </c>
      <c r="D44" s="115">
        <v>1187900</v>
      </c>
      <c r="E44" s="31">
        <v>8</v>
      </c>
      <c r="F44" s="31">
        <v>5</v>
      </c>
      <c r="G44" s="147">
        <f t="shared" si="5"/>
        <v>0.625</v>
      </c>
      <c r="H44" s="31">
        <v>8</v>
      </c>
      <c r="I44" s="117">
        <f t="shared" si="6"/>
        <v>1</v>
      </c>
      <c r="J44" s="31">
        <v>2</v>
      </c>
      <c r="K44" s="31">
        <v>2</v>
      </c>
      <c r="L44" s="117">
        <f t="shared" si="8"/>
        <v>1</v>
      </c>
    </row>
    <row r="45" spans="1:12" x14ac:dyDescent="0.2">
      <c r="A45">
        <f t="shared" si="4"/>
        <v>39</v>
      </c>
      <c r="B45" s="40">
        <f t="shared" si="7"/>
        <v>2.5608828016710824E-3</v>
      </c>
      <c r="C45" s="33" t="s">
        <v>3874</v>
      </c>
      <c r="D45" s="115">
        <v>1174210</v>
      </c>
      <c r="E45" s="31">
        <v>7</v>
      </c>
      <c r="F45" s="31">
        <v>0</v>
      </c>
      <c r="G45" s="147">
        <f t="shared" si="5"/>
        <v>0</v>
      </c>
      <c r="H45" s="31">
        <v>6</v>
      </c>
      <c r="I45" s="117">
        <f t="shared" si="6"/>
        <v>0.8571428571428571</v>
      </c>
      <c r="J45" s="31">
        <v>8</v>
      </c>
      <c r="K45" s="31">
        <v>0</v>
      </c>
      <c r="L45" s="117">
        <f t="shared" si="8"/>
        <v>0</v>
      </c>
    </row>
    <row r="46" spans="1:12" x14ac:dyDescent="0.2">
      <c r="A46">
        <f t="shared" si="4"/>
        <v>40</v>
      </c>
      <c r="B46" s="40">
        <f t="shared" si="7"/>
        <v>2.5525734162337526E-3</v>
      </c>
      <c r="C46" s="33" t="s">
        <v>3870</v>
      </c>
      <c r="D46" s="115">
        <v>1170400</v>
      </c>
      <c r="E46" s="31">
        <v>5</v>
      </c>
      <c r="F46" s="31">
        <v>0</v>
      </c>
      <c r="G46" s="147">
        <f t="shared" si="5"/>
        <v>0</v>
      </c>
      <c r="H46" s="31">
        <v>4</v>
      </c>
      <c r="I46" s="117">
        <f t="shared" si="6"/>
        <v>0.8</v>
      </c>
      <c r="J46" s="31">
        <v>0</v>
      </c>
      <c r="K46" s="31">
        <v>0</v>
      </c>
      <c r="L46" s="117">
        <f t="shared" si="8"/>
        <v>0</v>
      </c>
    </row>
    <row r="47" spans="1:12" x14ac:dyDescent="0.2">
      <c r="A47">
        <f t="shared" si="4"/>
        <v>41</v>
      </c>
      <c r="B47" s="40">
        <f t="shared" si="7"/>
        <v>2.5004489249077218E-3</v>
      </c>
      <c r="C47" s="33" t="s">
        <v>3807</v>
      </c>
      <c r="D47" s="115">
        <v>1146500</v>
      </c>
      <c r="E47" s="31">
        <v>6</v>
      </c>
      <c r="F47" s="31">
        <v>0</v>
      </c>
      <c r="G47" s="147">
        <f t="shared" si="5"/>
        <v>0</v>
      </c>
      <c r="H47" s="31">
        <v>2</v>
      </c>
      <c r="I47" s="117">
        <f t="shared" si="6"/>
        <v>0.33333333333333331</v>
      </c>
      <c r="J47" s="31">
        <v>0</v>
      </c>
      <c r="K47" s="31">
        <v>0</v>
      </c>
      <c r="L47" s="117">
        <f t="shared" si="8"/>
        <v>0</v>
      </c>
    </row>
    <row r="48" spans="1:12" x14ac:dyDescent="0.2">
      <c r="A48">
        <f t="shared" si="4"/>
        <v>42</v>
      </c>
      <c r="B48" s="40">
        <f t="shared" si="7"/>
        <v>2.4111393885143757E-3</v>
      </c>
      <c r="C48" s="33" t="s">
        <v>3756</v>
      </c>
      <c r="D48" s="115">
        <v>1105550</v>
      </c>
      <c r="E48" s="31">
        <v>7</v>
      </c>
      <c r="F48" s="31">
        <v>2</v>
      </c>
      <c r="G48" s="147">
        <f t="shared" si="5"/>
        <v>0.2857142857142857</v>
      </c>
      <c r="H48" s="31">
        <v>0</v>
      </c>
      <c r="I48" s="117">
        <f t="shared" si="6"/>
        <v>0</v>
      </c>
      <c r="J48" s="31">
        <v>0</v>
      </c>
      <c r="K48" s="31">
        <v>0</v>
      </c>
      <c r="L48" s="117">
        <f t="shared" si="8"/>
        <v>0</v>
      </c>
    </row>
    <row r="49" spans="1:12" x14ac:dyDescent="0.2">
      <c r="A49">
        <f t="shared" si="4"/>
        <v>43</v>
      </c>
      <c r="B49" s="40">
        <f t="shared" si="7"/>
        <v>2.410594153249459E-3</v>
      </c>
      <c r="C49" s="33" t="s">
        <v>3783</v>
      </c>
      <c r="D49" s="115">
        <v>1105300</v>
      </c>
      <c r="E49" s="31">
        <v>6</v>
      </c>
      <c r="F49" s="31">
        <v>0</v>
      </c>
      <c r="G49" s="147">
        <f t="shared" si="5"/>
        <v>0</v>
      </c>
      <c r="H49" s="31">
        <v>1</v>
      </c>
      <c r="I49" s="117">
        <f t="shared" si="6"/>
        <v>0.16666666666666666</v>
      </c>
      <c r="J49" s="31">
        <v>2</v>
      </c>
      <c r="K49" s="31">
        <v>0</v>
      </c>
      <c r="L49" s="117">
        <f t="shared" si="8"/>
        <v>0</v>
      </c>
    </row>
    <row r="50" spans="1:12" x14ac:dyDescent="0.2">
      <c r="A50">
        <f t="shared" si="4"/>
        <v>44</v>
      </c>
      <c r="B50" s="40">
        <f t="shared" si="7"/>
        <v>2.4025312141518719E-3</v>
      </c>
      <c r="C50" s="33" t="s">
        <v>3826</v>
      </c>
      <c r="D50" s="115">
        <v>1101603</v>
      </c>
      <c r="E50" s="31">
        <v>12</v>
      </c>
      <c r="F50" s="31">
        <v>3</v>
      </c>
      <c r="G50" s="147">
        <f t="shared" si="5"/>
        <v>0.25</v>
      </c>
      <c r="H50" s="31">
        <v>1</v>
      </c>
      <c r="I50" s="117">
        <f t="shared" si="6"/>
        <v>8.3333333333333329E-2</v>
      </c>
      <c r="J50" s="31">
        <v>2</v>
      </c>
      <c r="K50" s="31">
        <v>2</v>
      </c>
      <c r="L50" s="117">
        <f t="shared" si="8"/>
        <v>1</v>
      </c>
    </row>
    <row r="51" spans="1:12" x14ac:dyDescent="0.2">
      <c r="A51">
        <f t="shared" si="4"/>
        <v>45</v>
      </c>
      <c r="B51" s="40">
        <f t="shared" si="7"/>
        <v>2.370682931857561E-3</v>
      </c>
      <c r="C51" s="33" t="s">
        <v>3858</v>
      </c>
      <c r="D51" s="115">
        <v>1087000</v>
      </c>
      <c r="E51" s="31">
        <v>3</v>
      </c>
      <c r="F51" s="31">
        <v>0</v>
      </c>
      <c r="G51" s="147">
        <f t="shared" si="5"/>
        <v>0</v>
      </c>
      <c r="H51" s="31">
        <v>0</v>
      </c>
      <c r="I51" s="117">
        <f t="shared" si="6"/>
        <v>0</v>
      </c>
      <c r="J51" s="31">
        <v>0</v>
      </c>
      <c r="K51" s="31">
        <v>0</v>
      </c>
      <c r="L51" s="117">
        <f t="shared" si="8"/>
        <v>0</v>
      </c>
    </row>
    <row r="52" spans="1:12" x14ac:dyDescent="0.2">
      <c r="A52">
        <f t="shared" si="4"/>
        <v>46</v>
      </c>
      <c r="B52" s="40">
        <f t="shared" si="7"/>
        <v>2.2526394970031078E-3</v>
      </c>
      <c r="C52" s="33" t="s">
        <v>3841</v>
      </c>
      <c r="D52" s="115">
        <v>1032875</v>
      </c>
      <c r="E52" s="31">
        <v>8</v>
      </c>
      <c r="F52" s="31">
        <v>0</v>
      </c>
      <c r="G52" s="147">
        <f t="shared" si="5"/>
        <v>0</v>
      </c>
      <c r="H52" s="31">
        <v>4</v>
      </c>
      <c r="I52" s="117">
        <f t="shared" si="6"/>
        <v>0.5</v>
      </c>
      <c r="J52" s="31">
        <v>8</v>
      </c>
      <c r="K52" s="31">
        <v>0</v>
      </c>
      <c r="L52" s="117">
        <f t="shared" si="8"/>
        <v>0</v>
      </c>
    </row>
    <row r="53" spans="1:12" x14ac:dyDescent="0.2">
      <c r="A53">
        <f t="shared" si="4"/>
        <v>47</v>
      </c>
      <c r="B53" s="40">
        <f t="shared" si="7"/>
        <v>2.1458279086059378E-3</v>
      </c>
      <c r="C53" s="33" t="s">
        <v>3791</v>
      </c>
      <c r="D53" s="115">
        <v>983900</v>
      </c>
      <c r="E53" s="31">
        <v>4</v>
      </c>
      <c r="F53" s="31">
        <v>2</v>
      </c>
      <c r="G53" s="147">
        <f t="shared" si="5"/>
        <v>0.5</v>
      </c>
      <c r="H53" s="31">
        <v>1</v>
      </c>
      <c r="I53" s="117">
        <f t="shared" si="6"/>
        <v>0.25</v>
      </c>
      <c r="J53" s="31">
        <v>0</v>
      </c>
      <c r="K53" s="31">
        <v>0</v>
      </c>
      <c r="L53" s="117">
        <f t="shared" si="8"/>
        <v>0</v>
      </c>
    </row>
    <row r="54" spans="1:12" x14ac:dyDescent="0.2">
      <c r="A54">
        <f t="shared" si="4"/>
        <v>48</v>
      </c>
      <c r="B54" s="40">
        <f t="shared" si="7"/>
        <v>2.1112599928102224E-3</v>
      </c>
      <c r="C54" s="33" t="s">
        <v>3787</v>
      </c>
      <c r="D54" s="115">
        <v>968050</v>
      </c>
      <c r="E54" s="31">
        <v>5</v>
      </c>
      <c r="F54" s="31">
        <v>1</v>
      </c>
      <c r="G54" s="147">
        <f t="shared" si="5"/>
        <v>0.2</v>
      </c>
      <c r="H54" s="31">
        <v>1</v>
      </c>
      <c r="I54" s="117">
        <f t="shared" si="6"/>
        <v>0.2</v>
      </c>
      <c r="J54" s="31">
        <v>2</v>
      </c>
      <c r="K54" s="31">
        <v>0</v>
      </c>
      <c r="L54" s="117">
        <f t="shared" si="8"/>
        <v>0</v>
      </c>
    </row>
    <row r="55" spans="1:12" x14ac:dyDescent="0.2">
      <c r="A55">
        <f t="shared" si="4"/>
        <v>49</v>
      </c>
      <c r="B55" s="40">
        <f t="shared" si="7"/>
        <v>2.0522655371462417E-3</v>
      </c>
      <c r="C55" s="33" t="s">
        <v>3824</v>
      </c>
      <c r="D55" s="115">
        <v>941000</v>
      </c>
      <c r="E55" s="31">
        <v>7</v>
      </c>
      <c r="F55" s="31">
        <v>3</v>
      </c>
      <c r="G55" s="147">
        <f t="shared" si="5"/>
        <v>0.42857142857142855</v>
      </c>
      <c r="H55" s="31">
        <v>1</v>
      </c>
      <c r="I55" s="117">
        <f t="shared" si="6"/>
        <v>0.14285714285714285</v>
      </c>
      <c r="J55" s="31">
        <v>2</v>
      </c>
      <c r="K55" s="31">
        <v>0</v>
      </c>
      <c r="L55" s="117">
        <f t="shared" si="8"/>
        <v>0</v>
      </c>
    </row>
    <row r="56" spans="1:12" x14ac:dyDescent="0.2">
      <c r="A56">
        <f t="shared" si="4"/>
        <v>50</v>
      </c>
      <c r="B56" s="40">
        <f t="shared" si="7"/>
        <v>2.0316556441323927E-3</v>
      </c>
      <c r="C56" s="33" t="s">
        <v>3794</v>
      </c>
      <c r="D56" s="115">
        <v>931550</v>
      </c>
      <c r="E56" s="31">
        <v>6</v>
      </c>
      <c r="F56" s="31">
        <v>2</v>
      </c>
      <c r="G56" s="147">
        <f t="shared" si="5"/>
        <v>0.33333333333333331</v>
      </c>
      <c r="H56" s="31">
        <v>1</v>
      </c>
      <c r="I56" s="117">
        <f t="shared" si="6"/>
        <v>0.16666666666666666</v>
      </c>
      <c r="J56" s="31">
        <v>2</v>
      </c>
      <c r="K56" s="31">
        <v>0</v>
      </c>
      <c r="L56" s="117">
        <f t="shared" si="8"/>
        <v>0</v>
      </c>
    </row>
    <row r="57" spans="1:12" x14ac:dyDescent="0.2">
      <c r="A57">
        <f t="shared" si="4"/>
        <v>51</v>
      </c>
      <c r="B57" s="40">
        <f t="shared" si="7"/>
        <v>1.9892363405218778E-3</v>
      </c>
      <c r="C57" s="33" t="s">
        <v>3834</v>
      </c>
      <c r="D57" s="115">
        <v>912100</v>
      </c>
      <c r="E57" s="31">
        <v>7</v>
      </c>
      <c r="F57" s="31">
        <v>0</v>
      </c>
      <c r="G57" s="147">
        <f t="shared" si="5"/>
        <v>0</v>
      </c>
      <c r="H57" s="31">
        <v>4</v>
      </c>
      <c r="I57" s="117">
        <f t="shared" si="6"/>
        <v>0.5714285714285714</v>
      </c>
      <c r="J57" s="31">
        <v>2</v>
      </c>
      <c r="K57" s="31">
        <v>0</v>
      </c>
      <c r="L57" s="117">
        <f t="shared" si="8"/>
        <v>0</v>
      </c>
    </row>
    <row r="58" spans="1:12" x14ac:dyDescent="0.2">
      <c r="A58">
        <f t="shared" si="4"/>
        <v>52</v>
      </c>
      <c r="B58" s="40">
        <f t="shared" si="7"/>
        <v>1.9235900146259142E-3</v>
      </c>
      <c r="C58" s="33" t="s">
        <v>3765</v>
      </c>
      <c r="D58" s="115">
        <v>882000</v>
      </c>
      <c r="E58" s="31">
        <v>5</v>
      </c>
      <c r="F58" s="31">
        <v>2</v>
      </c>
      <c r="G58" s="147">
        <f t="shared" si="5"/>
        <v>0.4</v>
      </c>
      <c r="H58" s="31">
        <v>3</v>
      </c>
      <c r="I58" s="117">
        <f t="shared" si="6"/>
        <v>0.6</v>
      </c>
      <c r="J58" s="31">
        <v>2</v>
      </c>
      <c r="K58" s="31">
        <v>0</v>
      </c>
      <c r="L58" s="117">
        <f t="shared" si="8"/>
        <v>0</v>
      </c>
    </row>
    <row r="59" spans="1:12" x14ac:dyDescent="0.2">
      <c r="A59">
        <f t="shared" si="4"/>
        <v>53</v>
      </c>
      <c r="B59" s="40">
        <f t="shared" si="7"/>
        <v>1.8756093113132496E-3</v>
      </c>
      <c r="C59" s="33" t="s">
        <v>3742</v>
      </c>
      <c r="D59" s="115">
        <v>860000</v>
      </c>
      <c r="E59" s="31">
        <v>1</v>
      </c>
      <c r="F59" s="31">
        <v>0</v>
      </c>
      <c r="G59" s="147">
        <f t="shared" si="5"/>
        <v>0</v>
      </c>
      <c r="H59" s="31">
        <v>0</v>
      </c>
      <c r="I59" s="117">
        <f t="shared" si="6"/>
        <v>0</v>
      </c>
      <c r="J59" s="31">
        <v>0</v>
      </c>
      <c r="K59" s="31">
        <v>0</v>
      </c>
      <c r="L59" s="117">
        <f t="shared" si="8"/>
        <v>0</v>
      </c>
    </row>
    <row r="60" spans="1:12" x14ac:dyDescent="0.2">
      <c r="A60">
        <f t="shared" si="4"/>
        <v>54</v>
      </c>
      <c r="B60" s="40">
        <f t="shared" si="7"/>
        <v>1.8697207704521498E-3</v>
      </c>
      <c r="C60" s="33" t="s">
        <v>3793</v>
      </c>
      <c r="D60" s="115">
        <v>857300</v>
      </c>
      <c r="E60" s="31">
        <v>4</v>
      </c>
      <c r="F60" s="31">
        <v>0</v>
      </c>
      <c r="G60" s="147">
        <f t="shared" si="5"/>
        <v>0</v>
      </c>
      <c r="H60" s="31">
        <v>4</v>
      </c>
      <c r="I60" s="117">
        <f t="shared" si="6"/>
        <v>1</v>
      </c>
      <c r="J60" s="31">
        <v>0</v>
      </c>
      <c r="K60" s="31">
        <v>0</v>
      </c>
      <c r="L60" s="117">
        <f t="shared" si="8"/>
        <v>0</v>
      </c>
    </row>
    <row r="61" spans="1:12" x14ac:dyDescent="0.2">
      <c r="A61">
        <f t="shared" si="4"/>
        <v>55</v>
      </c>
      <c r="B61" s="40">
        <f t="shared" si="7"/>
        <v>1.7594741998860049E-3</v>
      </c>
      <c r="C61" s="33" t="s">
        <v>3840</v>
      </c>
      <c r="D61" s="115">
        <v>806750</v>
      </c>
      <c r="E61" s="31">
        <v>2</v>
      </c>
      <c r="F61" s="31">
        <v>2</v>
      </c>
      <c r="G61" s="147">
        <f t="shared" si="5"/>
        <v>1</v>
      </c>
      <c r="H61" s="31">
        <v>2</v>
      </c>
      <c r="I61" s="117">
        <f t="shared" si="6"/>
        <v>1</v>
      </c>
      <c r="J61" s="31">
        <v>0</v>
      </c>
      <c r="K61" s="31">
        <v>0</v>
      </c>
      <c r="L61" s="117">
        <f t="shared" si="8"/>
        <v>0</v>
      </c>
    </row>
    <row r="62" spans="1:12" x14ac:dyDescent="0.2">
      <c r="A62">
        <f t="shared" si="4"/>
        <v>56</v>
      </c>
      <c r="B62" s="40">
        <f t="shared" si="7"/>
        <v>1.749812630991682E-3</v>
      </c>
      <c r="C62" s="33" t="s">
        <v>3821</v>
      </c>
      <c r="D62" s="115">
        <v>802320</v>
      </c>
      <c r="E62" s="31">
        <v>3</v>
      </c>
      <c r="F62" s="31">
        <v>0</v>
      </c>
      <c r="G62" s="147">
        <f t="shared" si="5"/>
        <v>0</v>
      </c>
      <c r="H62" s="31">
        <v>3</v>
      </c>
      <c r="I62" s="117">
        <f t="shared" si="6"/>
        <v>1</v>
      </c>
      <c r="J62" s="31">
        <v>0</v>
      </c>
      <c r="K62" s="31">
        <v>0</v>
      </c>
      <c r="L62" s="117">
        <f t="shared" si="8"/>
        <v>0</v>
      </c>
    </row>
    <row r="63" spans="1:12" x14ac:dyDescent="0.2">
      <c r="A63">
        <f t="shared" si="4"/>
        <v>57</v>
      </c>
      <c r="B63" s="40">
        <f t="shared" si="7"/>
        <v>1.7447528477332556E-3</v>
      </c>
      <c r="C63" s="33" t="s">
        <v>3751</v>
      </c>
      <c r="D63" s="115">
        <v>800000</v>
      </c>
      <c r="E63" s="31">
        <v>4</v>
      </c>
      <c r="F63" s="31">
        <v>0</v>
      </c>
      <c r="G63" s="147">
        <f t="shared" si="5"/>
        <v>0</v>
      </c>
      <c r="H63" s="31">
        <v>1</v>
      </c>
      <c r="I63" s="117">
        <f t="shared" si="6"/>
        <v>0.25</v>
      </c>
      <c r="J63" s="31">
        <v>2</v>
      </c>
      <c r="K63" s="31">
        <v>0</v>
      </c>
      <c r="L63" s="117">
        <f t="shared" si="8"/>
        <v>0</v>
      </c>
    </row>
    <row r="64" spans="1:12" x14ac:dyDescent="0.2">
      <c r="A64">
        <f t="shared" si="4"/>
        <v>58</v>
      </c>
      <c r="B64" s="40">
        <f t="shared" si="7"/>
        <v>1.7016792618048408E-3</v>
      </c>
      <c r="C64" s="33" t="s">
        <v>3832</v>
      </c>
      <c r="D64" s="115">
        <v>780250</v>
      </c>
      <c r="E64" s="31">
        <v>3</v>
      </c>
      <c r="F64" s="31">
        <v>1</v>
      </c>
      <c r="G64" s="147">
        <f t="shared" si="5"/>
        <v>0.33333333333333331</v>
      </c>
      <c r="H64" s="31">
        <v>0</v>
      </c>
      <c r="I64" s="117">
        <f t="shared" si="6"/>
        <v>0</v>
      </c>
      <c r="J64" s="31">
        <v>0</v>
      </c>
      <c r="K64" s="31">
        <v>0</v>
      </c>
      <c r="L64" s="117">
        <f t="shared" si="8"/>
        <v>0</v>
      </c>
    </row>
    <row r="65" spans="1:12" x14ac:dyDescent="0.2">
      <c r="A65">
        <f t="shared" si="4"/>
        <v>59</v>
      </c>
      <c r="B65" s="40">
        <f t="shared" si="7"/>
        <v>1.6684199106449255E-3</v>
      </c>
      <c r="C65" s="33" t="s">
        <v>3759</v>
      </c>
      <c r="D65" s="115">
        <v>765000</v>
      </c>
      <c r="E65" s="31">
        <v>9</v>
      </c>
      <c r="F65" s="31">
        <v>1</v>
      </c>
      <c r="G65" s="147">
        <f t="shared" si="5"/>
        <v>0.1111111111111111</v>
      </c>
      <c r="H65" s="31">
        <v>0</v>
      </c>
      <c r="I65" s="117">
        <f t="shared" si="6"/>
        <v>0</v>
      </c>
      <c r="J65" s="31">
        <v>0</v>
      </c>
      <c r="K65" s="31">
        <v>0</v>
      </c>
      <c r="L65" s="117">
        <f t="shared" si="8"/>
        <v>0</v>
      </c>
    </row>
    <row r="66" spans="1:12" x14ac:dyDescent="0.2">
      <c r="A66">
        <f t="shared" si="4"/>
        <v>60</v>
      </c>
      <c r="B66" s="40">
        <f t="shared" si="7"/>
        <v>1.6422486179289268E-3</v>
      </c>
      <c r="C66" s="33" t="s">
        <v>3857</v>
      </c>
      <c r="D66" s="115">
        <v>753000</v>
      </c>
      <c r="E66" s="31">
        <v>5</v>
      </c>
      <c r="F66" s="31">
        <v>2</v>
      </c>
      <c r="G66" s="147">
        <f t="shared" si="5"/>
        <v>0.4</v>
      </c>
      <c r="H66" s="31">
        <v>0</v>
      </c>
      <c r="I66" s="117">
        <f t="shared" si="6"/>
        <v>0</v>
      </c>
      <c r="J66" s="31">
        <v>0</v>
      </c>
      <c r="K66" s="31">
        <v>0</v>
      </c>
      <c r="L66" s="117">
        <f t="shared" si="8"/>
        <v>0</v>
      </c>
    </row>
    <row r="67" spans="1:12" x14ac:dyDescent="0.2">
      <c r="A67">
        <f t="shared" si="4"/>
        <v>61</v>
      </c>
      <c r="B67" s="40">
        <f t="shared" si="7"/>
        <v>1.6125878195174614E-3</v>
      </c>
      <c r="C67" s="33" t="s">
        <v>3842</v>
      </c>
      <c r="D67" s="115">
        <v>739400</v>
      </c>
      <c r="E67" s="31">
        <v>8</v>
      </c>
      <c r="F67" s="31">
        <v>1</v>
      </c>
      <c r="G67" s="147">
        <f t="shared" si="5"/>
        <v>0.125</v>
      </c>
      <c r="H67" s="31">
        <v>0</v>
      </c>
      <c r="I67" s="117">
        <f t="shared" si="6"/>
        <v>0</v>
      </c>
      <c r="J67" s="31">
        <v>0</v>
      </c>
      <c r="K67" s="31">
        <v>0</v>
      </c>
      <c r="L67" s="117">
        <f t="shared" si="8"/>
        <v>0</v>
      </c>
    </row>
    <row r="68" spans="1:12" x14ac:dyDescent="0.2">
      <c r="A68">
        <f t="shared" si="4"/>
        <v>62</v>
      </c>
      <c r="B68" s="40">
        <f t="shared" si="7"/>
        <v>1.4828218264673005E-3</v>
      </c>
      <c r="C68" s="33" t="s">
        <v>3817</v>
      </c>
      <c r="D68" s="115">
        <v>679900</v>
      </c>
      <c r="E68" s="31">
        <v>6</v>
      </c>
      <c r="F68" s="31">
        <v>1</v>
      </c>
      <c r="G68" s="147">
        <f t="shared" si="5"/>
        <v>0.16666666666666666</v>
      </c>
      <c r="H68" s="31">
        <v>2</v>
      </c>
      <c r="I68" s="117">
        <f t="shared" si="6"/>
        <v>0.33333333333333331</v>
      </c>
      <c r="J68" s="31">
        <v>2</v>
      </c>
      <c r="K68" s="31">
        <v>0</v>
      </c>
      <c r="L68" s="117">
        <f t="shared" si="8"/>
        <v>0</v>
      </c>
    </row>
    <row r="69" spans="1:12" x14ac:dyDescent="0.2">
      <c r="A69">
        <f t="shared" si="4"/>
        <v>63</v>
      </c>
      <c r="B69" s="40">
        <f t="shared" si="7"/>
        <v>1.4775875679241008E-3</v>
      </c>
      <c r="C69" s="33" t="s">
        <v>3844</v>
      </c>
      <c r="D69" s="115">
        <v>677500</v>
      </c>
      <c r="E69" s="31">
        <v>3</v>
      </c>
      <c r="F69" s="31">
        <v>0</v>
      </c>
      <c r="G69" s="147">
        <f t="shared" si="5"/>
        <v>0</v>
      </c>
      <c r="H69" s="31">
        <v>2</v>
      </c>
      <c r="I69" s="117">
        <f t="shared" si="6"/>
        <v>0.66666666666666663</v>
      </c>
      <c r="J69" s="31">
        <v>2</v>
      </c>
      <c r="K69" s="31">
        <v>0</v>
      </c>
      <c r="L69" s="117">
        <f t="shared" si="8"/>
        <v>0</v>
      </c>
    </row>
    <row r="70" spans="1:12" x14ac:dyDescent="0.2">
      <c r="A70">
        <f t="shared" si="4"/>
        <v>64</v>
      </c>
      <c r="B70" s="40">
        <f t="shared" si="7"/>
        <v>1.4503258046782686E-3</v>
      </c>
      <c r="C70" s="33" t="s">
        <v>3852</v>
      </c>
      <c r="D70" s="115">
        <v>665000</v>
      </c>
      <c r="E70" s="31">
        <v>2</v>
      </c>
      <c r="F70" s="31">
        <v>0</v>
      </c>
      <c r="G70" s="147">
        <f t="shared" ref="G70:G101" si="9">+F70/E70</f>
        <v>0</v>
      </c>
      <c r="H70" s="31">
        <v>0</v>
      </c>
      <c r="I70" s="117">
        <f t="shared" ref="I70:I101" si="10">+H70/E70</f>
        <v>0</v>
      </c>
      <c r="J70" s="31">
        <v>0</v>
      </c>
      <c r="K70" s="31">
        <v>0</v>
      </c>
      <c r="L70" s="117">
        <f t="shared" si="8"/>
        <v>0</v>
      </c>
    </row>
    <row r="71" spans="1:12" x14ac:dyDescent="0.2">
      <c r="A71">
        <f t="shared" si="4"/>
        <v>65</v>
      </c>
      <c r="B71" s="40">
        <f t="shared" ref="B71:B102" si="11">+D71/$D$6</f>
        <v>1.4470543930887687E-3</v>
      </c>
      <c r="C71" s="33" t="s">
        <v>3752</v>
      </c>
      <c r="D71" s="115">
        <v>663500</v>
      </c>
      <c r="E71" s="31">
        <v>7</v>
      </c>
      <c r="F71" s="31">
        <v>0</v>
      </c>
      <c r="G71" s="147">
        <f t="shared" si="9"/>
        <v>0</v>
      </c>
      <c r="H71" s="31">
        <v>2</v>
      </c>
      <c r="I71" s="117">
        <f t="shared" si="10"/>
        <v>0.2857142857142857</v>
      </c>
      <c r="J71" s="31">
        <v>4</v>
      </c>
      <c r="K71" s="31">
        <v>0</v>
      </c>
      <c r="L71" s="117">
        <f t="shared" ref="L71:L102" si="12">IF(J71=0,0,K71/J71)</f>
        <v>0</v>
      </c>
    </row>
    <row r="72" spans="1:12" x14ac:dyDescent="0.2">
      <c r="A72">
        <f t="shared" si="4"/>
        <v>66</v>
      </c>
      <c r="B72" s="40">
        <f t="shared" si="11"/>
        <v>1.4459639225589355E-3</v>
      </c>
      <c r="C72" s="33" t="s">
        <v>3738</v>
      </c>
      <c r="D72" s="115">
        <v>663000</v>
      </c>
      <c r="E72" s="31">
        <v>5</v>
      </c>
      <c r="F72" s="31">
        <v>1</v>
      </c>
      <c r="G72" s="147">
        <f t="shared" si="9"/>
        <v>0.2</v>
      </c>
      <c r="H72" s="31">
        <v>4</v>
      </c>
      <c r="I72" s="117">
        <f t="shared" si="10"/>
        <v>0.8</v>
      </c>
      <c r="J72" s="31">
        <v>0</v>
      </c>
      <c r="K72" s="31">
        <v>0</v>
      </c>
      <c r="L72" s="117">
        <f t="shared" si="12"/>
        <v>0</v>
      </c>
    </row>
    <row r="73" spans="1:12" x14ac:dyDescent="0.2">
      <c r="A73">
        <f t="shared" ref="A73:A136" si="13">+A72+1</f>
        <v>67</v>
      </c>
      <c r="B73" s="40">
        <f t="shared" si="11"/>
        <v>1.411614100869187E-3</v>
      </c>
      <c r="C73" s="33" t="s">
        <v>3790</v>
      </c>
      <c r="D73" s="115">
        <v>647250</v>
      </c>
      <c r="E73" s="31">
        <v>2</v>
      </c>
      <c r="F73" s="31">
        <v>1</v>
      </c>
      <c r="G73" s="147">
        <f t="shared" si="9"/>
        <v>0.5</v>
      </c>
      <c r="H73" s="31">
        <v>0</v>
      </c>
      <c r="I73" s="117">
        <f t="shared" si="10"/>
        <v>0</v>
      </c>
      <c r="J73" s="31">
        <v>0</v>
      </c>
      <c r="K73" s="31">
        <v>0</v>
      </c>
      <c r="L73" s="117">
        <f t="shared" si="12"/>
        <v>0</v>
      </c>
    </row>
    <row r="74" spans="1:12" x14ac:dyDescent="0.2">
      <c r="A74">
        <f t="shared" si="13"/>
        <v>68</v>
      </c>
      <c r="B74" s="40">
        <f t="shared" si="11"/>
        <v>1.4001641603059375E-3</v>
      </c>
      <c r="C74" s="33" t="s">
        <v>3813</v>
      </c>
      <c r="D74" s="115">
        <v>642000</v>
      </c>
      <c r="E74" s="31">
        <v>3</v>
      </c>
      <c r="F74" s="31">
        <v>0</v>
      </c>
      <c r="G74" s="147">
        <f t="shared" si="9"/>
        <v>0</v>
      </c>
      <c r="H74" s="31">
        <v>0</v>
      </c>
      <c r="I74" s="117">
        <f t="shared" si="10"/>
        <v>0</v>
      </c>
      <c r="J74" s="31">
        <v>0</v>
      </c>
      <c r="K74" s="31">
        <v>0</v>
      </c>
      <c r="L74" s="117">
        <f t="shared" si="12"/>
        <v>0</v>
      </c>
    </row>
    <row r="75" spans="1:12" x14ac:dyDescent="0.2">
      <c r="A75">
        <f t="shared" si="13"/>
        <v>69</v>
      </c>
      <c r="B75" s="40">
        <f t="shared" si="11"/>
        <v>1.3504387041455396E-3</v>
      </c>
      <c r="C75" s="33" t="s">
        <v>3753</v>
      </c>
      <c r="D75" s="115">
        <v>619200</v>
      </c>
      <c r="E75" s="31">
        <v>4</v>
      </c>
      <c r="F75" s="31">
        <v>1</v>
      </c>
      <c r="G75" s="147">
        <f t="shared" si="9"/>
        <v>0.25</v>
      </c>
      <c r="H75" s="31">
        <v>1</v>
      </c>
      <c r="I75" s="117">
        <f t="shared" si="10"/>
        <v>0.25</v>
      </c>
      <c r="J75" s="31">
        <v>2</v>
      </c>
      <c r="K75" s="31">
        <v>0</v>
      </c>
      <c r="L75" s="117">
        <f t="shared" si="12"/>
        <v>0</v>
      </c>
    </row>
    <row r="76" spans="1:12" x14ac:dyDescent="0.2">
      <c r="A76">
        <f t="shared" si="13"/>
        <v>70</v>
      </c>
      <c r="B76" s="40">
        <f t="shared" si="11"/>
        <v>1.3390978106352736E-3</v>
      </c>
      <c r="C76" s="33" t="s">
        <v>3747</v>
      </c>
      <c r="D76" s="115">
        <v>614000</v>
      </c>
      <c r="E76" s="31">
        <v>5</v>
      </c>
      <c r="F76" s="31">
        <v>1</v>
      </c>
      <c r="G76" s="147">
        <f t="shared" si="9"/>
        <v>0.2</v>
      </c>
      <c r="H76" s="31">
        <v>4</v>
      </c>
      <c r="I76" s="117">
        <f t="shared" si="10"/>
        <v>0.8</v>
      </c>
      <c r="J76" s="31">
        <v>6</v>
      </c>
      <c r="K76" s="31">
        <v>0</v>
      </c>
      <c r="L76" s="117">
        <f t="shared" si="12"/>
        <v>0</v>
      </c>
    </row>
    <row r="77" spans="1:12" x14ac:dyDescent="0.2">
      <c r="A77">
        <f t="shared" si="13"/>
        <v>71</v>
      </c>
      <c r="B77" s="40">
        <f t="shared" si="11"/>
        <v>1.3085646357999417E-3</v>
      </c>
      <c r="C77" s="33" t="s">
        <v>3754</v>
      </c>
      <c r="D77" s="115">
        <v>600000</v>
      </c>
      <c r="E77" s="31">
        <v>2</v>
      </c>
      <c r="F77" s="31">
        <v>0</v>
      </c>
      <c r="G77" s="147">
        <f t="shared" si="9"/>
        <v>0</v>
      </c>
      <c r="H77" s="31">
        <v>1</v>
      </c>
      <c r="I77" s="117">
        <f t="shared" si="10"/>
        <v>0.5</v>
      </c>
      <c r="J77" s="31">
        <v>0</v>
      </c>
      <c r="K77" s="31">
        <v>0</v>
      </c>
      <c r="L77" s="117">
        <f t="shared" si="12"/>
        <v>0</v>
      </c>
    </row>
    <row r="78" spans="1:12" x14ac:dyDescent="0.2">
      <c r="A78">
        <f t="shared" si="13"/>
        <v>72</v>
      </c>
      <c r="B78" s="40">
        <f t="shared" si="11"/>
        <v>1.2540411093082773E-3</v>
      </c>
      <c r="C78" s="33" t="s">
        <v>3739</v>
      </c>
      <c r="D78" s="115">
        <v>575000</v>
      </c>
      <c r="E78" s="31">
        <v>3</v>
      </c>
      <c r="F78" s="31">
        <v>0</v>
      </c>
      <c r="G78" s="147">
        <f t="shared" si="9"/>
        <v>0</v>
      </c>
      <c r="H78" s="31">
        <v>2</v>
      </c>
      <c r="I78" s="117">
        <f t="shared" si="10"/>
        <v>0.66666666666666663</v>
      </c>
      <c r="J78" s="31">
        <v>0</v>
      </c>
      <c r="K78" s="31">
        <v>0</v>
      </c>
      <c r="L78" s="117">
        <f t="shared" si="12"/>
        <v>0</v>
      </c>
    </row>
    <row r="79" spans="1:12" x14ac:dyDescent="0.2">
      <c r="A79">
        <f t="shared" si="13"/>
        <v>73</v>
      </c>
      <c r="B79" s="40">
        <f t="shared" si="11"/>
        <v>1.2344126397712783E-3</v>
      </c>
      <c r="C79" s="33" t="s">
        <v>3849</v>
      </c>
      <c r="D79" s="115">
        <v>566000</v>
      </c>
      <c r="E79" s="31">
        <v>4</v>
      </c>
      <c r="F79" s="31">
        <v>1</v>
      </c>
      <c r="G79" s="147">
        <f t="shared" si="9"/>
        <v>0.25</v>
      </c>
      <c r="H79" s="31">
        <v>4</v>
      </c>
      <c r="I79" s="117">
        <f t="shared" si="10"/>
        <v>1</v>
      </c>
      <c r="J79" s="31">
        <v>0</v>
      </c>
      <c r="K79" s="31">
        <v>0</v>
      </c>
      <c r="L79" s="117">
        <f t="shared" si="12"/>
        <v>0</v>
      </c>
    </row>
    <row r="80" spans="1:12" x14ac:dyDescent="0.2">
      <c r="A80">
        <f t="shared" si="13"/>
        <v>74</v>
      </c>
      <c r="B80" s="40">
        <f t="shared" si="11"/>
        <v>1.2208908052013456E-3</v>
      </c>
      <c r="C80" s="33" t="s">
        <v>3800</v>
      </c>
      <c r="D80" s="115">
        <v>559800</v>
      </c>
      <c r="E80" s="31">
        <v>3</v>
      </c>
      <c r="F80" s="31">
        <v>0</v>
      </c>
      <c r="G80" s="147">
        <f t="shared" si="9"/>
        <v>0</v>
      </c>
      <c r="H80" s="31">
        <v>0</v>
      </c>
      <c r="I80" s="117">
        <f t="shared" si="10"/>
        <v>0</v>
      </c>
      <c r="J80" s="31">
        <v>0</v>
      </c>
      <c r="K80" s="31">
        <v>0</v>
      </c>
      <c r="L80" s="117">
        <f t="shared" si="12"/>
        <v>0</v>
      </c>
    </row>
    <row r="81" spans="1:12" x14ac:dyDescent="0.2">
      <c r="A81">
        <f t="shared" si="13"/>
        <v>75</v>
      </c>
      <c r="B81" s="40">
        <f t="shared" si="11"/>
        <v>1.2191460523536123E-3</v>
      </c>
      <c r="C81" s="33" t="s">
        <v>3779</v>
      </c>
      <c r="D81" s="115">
        <v>559000</v>
      </c>
      <c r="E81" s="31">
        <v>1</v>
      </c>
      <c r="F81" s="31">
        <v>0</v>
      </c>
      <c r="G81" s="147">
        <f t="shared" si="9"/>
        <v>0</v>
      </c>
      <c r="H81" s="31">
        <v>0</v>
      </c>
      <c r="I81" s="117">
        <f t="shared" si="10"/>
        <v>0</v>
      </c>
      <c r="J81" s="31">
        <v>0</v>
      </c>
      <c r="K81" s="31">
        <v>0</v>
      </c>
      <c r="L81" s="117">
        <f t="shared" si="12"/>
        <v>0</v>
      </c>
    </row>
    <row r="82" spans="1:12" x14ac:dyDescent="0.2">
      <c r="A82">
        <f t="shared" si="13"/>
        <v>76</v>
      </c>
      <c r="B82" s="40">
        <f t="shared" si="11"/>
        <v>1.1580797026829483E-3</v>
      </c>
      <c r="C82" s="33" t="s">
        <v>3745</v>
      </c>
      <c r="D82" s="115">
        <v>531000</v>
      </c>
      <c r="E82" s="31">
        <v>2</v>
      </c>
      <c r="F82" s="31">
        <v>1</v>
      </c>
      <c r="G82" s="147">
        <f t="shared" si="9"/>
        <v>0.5</v>
      </c>
      <c r="H82" s="31">
        <v>0</v>
      </c>
      <c r="I82" s="117">
        <f t="shared" si="10"/>
        <v>0</v>
      </c>
      <c r="J82" s="31">
        <v>0</v>
      </c>
      <c r="K82" s="31">
        <v>0</v>
      </c>
      <c r="L82" s="117">
        <f t="shared" si="12"/>
        <v>0</v>
      </c>
    </row>
    <row r="83" spans="1:12" x14ac:dyDescent="0.2">
      <c r="A83">
        <f t="shared" si="13"/>
        <v>77</v>
      </c>
      <c r="B83" s="40">
        <f t="shared" si="11"/>
        <v>1.1449940563249489E-3</v>
      </c>
      <c r="C83" s="33" t="s">
        <v>3764</v>
      </c>
      <c r="D83" s="115">
        <v>525000</v>
      </c>
      <c r="E83" s="31">
        <v>1</v>
      </c>
      <c r="F83" s="31">
        <v>0</v>
      </c>
      <c r="G83" s="147">
        <f t="shared" si="9"/>
        <v>0</v>
      </c>
      <c r="H83" s="31">
        <v>0</v>
      </c>
      <c r="I83" s="117">
        <f t="shared" si="10"/>
        <v>0</v>
      </c>
      <c r="J83" s="31">
        <v>0</v>
      </c>
      <c r="K83" s="31">
        <v>0</v>
      </c>
      <c r="L83" s="117">
        <f t="shared" si="12"/>
        <v>0</v>
      </c>
    </row>
    <row r="84" spans="1:12" x14ac:dyDescent="0.2">
      <c r="A84">
        <f t="shared" si="13"/>
        <v>78</v>
      </c>
      <c r="B84" s="40">
        <f t="shared" si="11"/>
        <v>1.0762944129454519E-3</v>
      </c>
      <c r="C84" s="33" t="s">
        <v>3839</v>
      </c>
      <c r="D84" s="115">
        <v>493500</v>
      </c>
      <c r="E84" s="31">
        <v>2</v>
      </c>
      <c r="F84" s="31">
        <v>2</v>
      </c>
      <c r="G84" s="147">
        <f t="shared" si="9"/>
        <v>1</v>
      </c>
      <c r="H84" s="31">
        <v>1</v>
      </c>
      <c r="I84" s="117">
        <f t="shared" si="10"/>
        <v>0.5</v>
      </c>
      <c r="J84" s="31">
        <v>0</v>
      </c>
      <c r="K84" s="31">
        <v>0</v>
      </c>
      <c r="L84" s="117">
        <f t="shared" si="12"/>
        <v>0</v>
      </c>
    </row>
    <row r="85" spans="1:12" x14ac:dyDescent="0.2">
      <c r="A85">
        <f t="shared" si="13"/>
        <v>79</v>
      </c>
      <c r="B85" s="40">
        <f t="shared" si="11"/>
        <v>1.0736772836738521E-3</v>
      </c>
      <c r="C85" s="33" t="s">
        <v>3820</v>
      </c>
      <c r="D85" s="115">
        <v>492300</v>
      </c>
      <c r="E85" s="31">
        <v>3</v>
      </c>
      <c r="F85" s="31">
        <v>0</v>
      </c>
      <c r="G85" s="147">
        <f t="shared" si="9"/>
        <v>0</v>
      </c>
      <c r="H85" s="31">
        <v>3</v>
      </c>
      <c r="I85" s="117">
        <f t="shared" si="10"/>
        <v>1</v>
      </c>
      <c r="J85" s="31">
        <v>0</v>
      </c>
      <c r="K85" s="31">
        <v>0</v>
      </c>
      <c r="L85" s="117">
        <f t="shared" si="12"/>
        <v>0</v>
      </c>
    </row>
    <row r="86" spans="1:12" x14ac:dyDescent="0.2">
      <c r="A86">
        <f t="shared" si="13"/>
        <v>80</v>
      </c>
      <c r="B86" s="40">
        <f t="shared" si="11"/>
        <v>1.0728049072499855E-3</v>
      </c>
      <c r="C86" s="33" t="s">
        <v>3827</v>
      </c>
      <c r="D86" s="115">
        <v>491900</v>
      </c>
      <c r="E86" s="31">
        <v>2</v>
      </c>
      <c r="F86" s="31">
        <v>0</v>
      </c>
      <c r="G86" s="147">
        <f t="shared" si="9"/>
        <v>0</v>
      </c>
      <c r="H86" s="31">
        <v>0</v>
      </c>
      <c r="I86" s="117">
        <f t="shared" si="10"/>
        <v>0</v>
      </c>
      <c r="J86" s="31">
        <v>0</v>
      </c>
      <c r="K86" s="31">
        <v>0</v>
      </c>
      <c r="L86" s="117">
        <f t="shared" si="12"/>
        <v>0</v>
      </c>
    </row>
    <row r="87" spans="1:12" x14ac:dyDescent="0.2">
      <c r="A87">
        <f t="shared" si="13"/>
        <v>81</v>
      </c>
      <c r="B87" s="40">
        <f t="shared" si="11"/>
        <v>1.0704058720843522E-3</v>
      </c>
      <c r="C87" s="33" t="s">
        <v>3865</v>
      </c>
      <c r="D87" s="115">
        <v>490800</v>
      </c>
      <c r="E87" s="31">
        <v>7</v>
      </c>
      <c r="F87" s="31">
        <v>1</v>
      </c>
      <c r="G87" s="147">
        <f t="shared" si="9"/>
        <v>0.14285714285714285</v>
      </c>
      <c r="H87" s="31">
        <v>0</v>
      </c>
      <c r="I87" s="117">
        <f t="shared" si="10"/>
        <v>0</v>
      </c>
      <c r="J87" s="31">
        <v>0</v>
      </c>
      <c r="K87" s="31">
        <v>0</v>
      </c>
      <c r="L87" s="117">
        <f t="shared" si="12"/>
        <v>0</v>
      </c>
    </row>
    <row r="88" spans="1:12" x14ac:dyDescent="0.2">
      <c r="A88">
        <f t="shared" si="13"/>
        <v>82</v>
      </c>
      <c r="B88" s="40">
        <f t="shared" si="11"/>
        <v>1.0054138285062885E-3</v>
      </c>
      <c r="C88" s="33" t="s">
        <v>3768</v>
      </c>
      <c r="D88" s="115">
        <v>461000</v>
      </c>
      <c r="E88" s="31">
        <v>2</v>
      </c>
      <c r="F88" s="31">
        <v>1</v>
      </c>
      <c r="G88" s="147">
        <f t="shared" si="9"/>
        <v>0.5</v>
      </c>
      <c r="H88" s="31">
        <v>1</v>
      </c>
      <c r="I88" s="117">
        <f t="shared" si="10"/>
        <v>0.5</v>
      </c>
      <c r="J88" s="31">
        <v>0</v>
      </c>
      <c r="K88" s="31">
        <v>0</v>
      </c>
      <c r="L88" s="117">
        <f t="shared" si="12"/>
        <v>0</v>
      </c>
    </row>
    <row r="89" spans="1:12" x14ac:dyDescent="0.2">
      <c r="A89">
        <f t="shared" si="13"/>
        <v>83</v>
      </c>
      <c r="B89" s="40">
        <f t="shared" si="11"/>
        <v>9.6942830102179011E-4</v>
      </c>
      <c r="C89" s="33" t="s">
        <v>3789</v>
      </c>
      <c r="D89" s="115">
        <v>444500</v>
      </c>
      <c r="E89" s="31">
        <v>2</v>
      </c>
      <c r="F89" s="31">
        <v>0</v>
      </c>
      <c r="G89" s="147">
        <f t="shared" si="9"/>
        <v>0</v>
      </c>
      <c r="H89" s="31">
        <v>0</v>
      </c>
      <c r="I89" s="117">
        <f t="shared" si="10"/>
        <v>0</v>
      </c>
      <c r="J89" s="31">
        <v>0</v>
      </c>
      <c r="K89" s="31">
        <v>0</v>
      </c>
      <c r="L89" s="117">
        <f t="shared" si="12"/>
        <v>0</v>
      </c>
    </row>
    <row r="90" spans="1:12" x14ac:dyDescent="0.2">
      <c r="A90">
        <f t="shared" si="13"/>
        <v>84</v>
      </c>
      <c r="B90" s="40">
        <f t="shared" si="11"/>
        <v>9.6114072499505713E-4</v>
      </c>
      <c r="C90" s="33" t="s">
        <v>3767</v>
      </c>
      <c r="D90" s="115">
        <v>440700</v>
      </c>
      <c r="E90" s="31">
        <v>4</v>
      </c>
      <c r="F90" s="31">
        <v>0</v>
      </c>
      <c r="G90" s="147">
        <f t="shared" si="9"/>
        <v>0</v>
      </c>
      <c r="H90" s="31">
        <v>2</v>
      </c>
      <c r="I90" s="117">
        <f t="shared" si="10"/>
        <v>0.5</v>
      </c>
      <c r="J90" s="31">
        <v>2</v>
      </c>
      <c r="K90" s="31">
        <v>0</v>
      </c>
      <c r="L90" s="117">
        <f t="shared" si="12"/>
        <v>0</v>
      </c>
    </row>
    <row r="91" spans="1:12" x14ac:dyDescent="0.2">
      <c r="A91">
        <f t="shared" si="13"/>
        <v>85</v>
      </c>
      <c r="B91" s="40">
        <f t="shared" si="11"/>
        <v>9.3562371459695822E-4</v>
      </c>
      <c r="C91" s="33" t="s">
        <v>3838</v>
      </c>
      <c r="D91" s="115">
        <v>429000</v>
      </c>
      <c r="E91" s="31">
        <v>4</v>
      </c>
      <c r="F91" s="31">
        <v>0</v>
      </c>
      <c r="G91" s="147">
        <f t="shared" si="9"/>
        <v>0</v>
      </c>
      <c r="H91" s="31">
        <v>3</v>
      </c>
      <c r="I91" s="117">
        <f t="shared" si="10"/>
        <v>0.75</v>
      </c>
      <c r="J91" s="31">
        <v>4</v>
      </c>
      <c r="K91" s="31">
        <v>0</v>
      </c>
      <c r="L91" s="117">
        <f t="shared" si="12"/>
        <v>0</v>
      </c>
    </row>
    <row r="92" spans="1:12" x14ac:dyDescent="0.2">
      <c r="A92">
        <f t="shared" si="13"/>
        <v>86</v>
      </c>
      <c r="B92" s="40">
        <f t="shared" si="11"/>
        <v>9.1621333916592574E-4</v>
      </c>
      <c r="C92" s="33" t="s">
        <v>3810</v>
      </c>
      <c r="D92" s="115">
        <v>420100</v>
      </c>
      <c r="E92" s="31">
        <v>3</v>
      </c>
      <c r="F92" s="31">
        <v>1</v>
      </c>
      <c r="G92" s="147">
        <f t="shared" si="9"/>
        <v>0.33333333333333331</v>
      </c>
      <c r="H92" s="31">
        <v>0</v>
      </c>
      <c r="I92" s="117">
        <f t="shared" si="10"/>
        <v>0</v>
      </c>
      <c r="J92" s="31">
        <v>0</v>
      </c>
      <c r="K92" s="31">
        <v>0</v>
      </c>
      <c r="L92" s="117">
        <f t="shared" si="12"/>
        <v>0</v>
      </c>
    </row>
    <row r="93" spans="1:12" x14ac:dyDescent="0.2">
      <c r="A93">
        <f t="shared" si="13"/>
        <v>87</v>
      </c>
      <c r="B93" s="40">
        <f t="shared" si="11"/>
        <v>9.0454530449670962E-4</v>
      </c>
      <c r="C93" s="33" t="s">
        <v>3743</v>
      </c>
      <c r="D93" s="115">
        <v>414750</v>
      </c>
      <c r="E93" s="31">
        <v>1</v>
      </c>
      <c r="F93" s="31">
        <v>1</v>
      </c>
      <c r="G93" s="147">
        <f t="shared" si="9"/>
        <v>1</v>
      </c>
      <c r="H93" s="31">
        <v>1</v>
      </c>
      <c r="I93" s="117">
        <f t="shared" si="10"/>
        <v>1</v>
      </c>
      <c r="J93" s="31">
        <v>0</v>
      </c>
      <c r="K93" s="31">
        <v>0</v>
      </c>
      <c r="L93" s="117">
        <f t="shared" si="12"/>
        <v>0</v>
      </c>
    </row>
    <row r="94" spans="1:12" x14ac:dyDescent="0.2">
      <c r="A94">
        <f t="shared" si="13"/>
        <v>88</v>
      </c>
      <c r="B94" s="40">
        <f t="shared" si="11"/>
        <v>8.0673009797066399E-4</v>
      </c>
      <c r="C94" s="33" t="s">
        <v>3860</v>
      </c>
      <c r="D94" s="115">
        <v>369900</v>
      </c>
      <c r="E94" s="31">
        <v>1</v>
      </c>
      <c r="F94" s="31">
        <v>0</v>
      </c>
      <c r="G94" s="147">
        <f t="shared" si="9"/>
        <v>0</v>
      </c>
      <c r="H94" s="31">
        <v>1</v>
      </c>
      <c r="I94" s="117">
        <f t="shared" si="10"/>
        <v>1</v>
      </c>
      <c r="J94" s="31">
        <v>0</v>
      </c>
      <c r="K94" s="31">
        <v>0</v>
      </c>
      <c r="L94" s="117">
        <f t="shared" si="12"/>
        <v>0</v>
      </c>
    </row>
    <row r="95" spans="1:12" x14ac:dyDescent="0.2">
      <c r="A95">
        <f t="shared" si="13"/>
        <v>89</v>
      </c>
      <c r="B95" s="40">
        <f t="shared" si="11"/>
        <v>7.938625457186312E-4</v>
      </c>
      <c r="C95" s="33" t="s">
        <v>3812</v>
      </c>
      <c r="D95" s="115">
        <v>364000</v>
      </c>
      <c r="E95" s="31">
        <v>2</v>
      </c>
      <c r="F95" s="31">
        <v>1</v>
      </c>
      <c r="G95" s="147">
        <f t="shared" si="9"/>
        <v>0.5</v>
      </c>
      <c r="H95" s="31">
        <v>1</v>
      </c>
      <c r="I95" s="117">
        <f t="shared" si="10"/>
        <v>0.5</v>
      </c>
      <c r="J95" s="31">
        <v>0</v>
      </c>
      <c r="K95" s="31">
        <v>0</v>
      </c>
      <c r="L95" s="117">
        <f t="shared" si="12"/>
        <v>0</v>
      </c>
    </row>
    <row r="96" spans="1:12" x14ac:dyDescent="0.2">
      <c r="A96">
        <f t="shared" si="13"/>
        <v>90</v>
      </c>
      <c r="B96" s="40">
        <f t="shared" si="11"/>
        <v>7.8077689936063182E-4</v>
      </c>
      <c r="C96" s="33" t="s">
        <v>3801</v>
      </c>
      <c r="D96" s="115">
        <v>358000</v>
      </c>
      <c r="E96" s="31">
        <v>2</v>
      </c>
      <c r="F96" s="31">
        <v>1</v>
      </c>
      <c r="G96" s="147">
        <f t="shared" si="9"/>
        <v>0.5</v>
      </c>
      <c r="H96" s="31">
        <v>2</v>
      </c>
      <c r="I96" s="117">
        <f t="shared" si="10"/>
        <v>1</v>
      </c>
      <c r="J96" s="31">
        <v>0</v>
      </c>
      <c r="K96" s="31">
        <v>0</v>
      </c>
      <c r="L96" s="117">
        <f t="shared" si="12"/>
        <v>0</v>
      </c>
    </row>
    <row r="97" spans="1:12" x14ac:dyDescent="0.2">
      <c r="A97">
        <f t="shared" si="13"/>
        <v>91</v>
      </c>
      <c r="B97" s="40">
        <f t="shared" si="11"/>
        <v>7.7041742932721562E-4</v>
      </c>
      <c r="C97" s="33" t="s">
        <v>3803</v>
      </c>
      <c r="D97" s="115">
        <v>353250</v>
      </c>
      <c r="E97" s="31">
        <v>3</v>
      </c>
      <c r="F97" s="31">
        <v>0</v>
      </c>
      <c r="G97" s="147">
        <f t="shared" si="9"/>
        <v>0</v>
      </c>
      <c r="H97" s="31">
        <v>2</v>
      </c>
      <c r="I97" s="117">
        <f t="shared" si="10"/>
        <v>0.66666666666666663</v>
      </c>
      <c r="J97" s="31">
        <v>0</v>
      </c>
      <c r="K97" s="31">
        <v>0</v>
      </c>
      <c r="L97" s="117">
        <f t="shared" si="12"/>
        <v>0</v>
      </c>
    </row>
    <row r="98" spans="1:12" x14ac:dyDescent="0.2">
      <c r="A98">
        <f t="shared" si="13"/>
        <v>92</v>
      </c>
      <c r="B98" s="40">
        <f t="shared" si="11"/>
        <v>7.4566374830000001E-4</v>
      </c>
      <c r="C98" s="33" t="s">
        <v>3818</v>
      </c>
      <c r="D98" s="115">
        <v>341900</v>
      </c>
      <c r="E98" s="31">
        <v>1</v>
      </c>
      <c r="F98" s="31">
        <v>1</v>
      </c>
      <c r="G98" s="147">
        <f t="shared" si="9"/>
        <v>1</v>
      </c>
      <c r="H98" s="31">
        <v>0</v>
      </c>
      <c r="I98" s="117">
        <f t="shared" si="10"/>
        <v>0</v>
      </c>
      <c r="J98" s="31">
        <v>0</v>
      </c>
      <c r="K98" s="31">
        <v>0</v>
      </c>
      <c r="L98" s="117">
        <f t="shared" si="12"/>
        <v>0</v>
      </c>
    </row>
    <row r="99" spans="1:12" x14ac:dyDescent="0.2">
      <c r="A99">
        <f t="shared" si="13"/>
        <v>93</v>
      </c>
      <c r="B99" s="40">
        <f t="shared" si="11"/>
        <v>7.1098678545130159E-4</v>
      </c>
      <c r="C99" s="33" t="s">
        <v>3830</v>
      </c>
      <c r="D99" s="115">
        <v>326000</v>
      </c>
      <c r="E99" s="31">
        <v>2</v>
      </c>
      <c r="F99" s="31">
        <v>0</v>
      </c>
      <c r="G99" s="147">
        <f t="shared" si="9"/>
        <v>0</v>
      </c>
      <c r="H99" s="31">
        <v>1</v>
      </c>
      <c r="I99" s="117">
        <f t="shared" si="10"/>
        <v>0.5</v>
      </c>
      <c r="J99" s="31">
        <v>0</v>
      </c>
      <c r="K99" s="31">
        <v>0</v>
      </c>
      <c r="L99" s="117">
        <f t="shared" si="12"/>
        <v>0</v>
      </c>
    </row>
    <row r="100" spans="1:12" x14ac:dyDescent="0.2">
      <c r="A100">
        <f t="shared" si="13"/>
        <v>94</v>
      </c>
      <c r="B100" s="40">
        <f t="shared" si="11"/>
        <v>7.1033250313340163E-4</v>
      </c>
      <c r="C100" s="33" t="s">
        <v>3863</v>
      </c>
      <c r="D100" s="115">
        <v>325700</v>
      </c>
      <c r="E100" s="31">
        <v>2</v>
      </c>
      <c r="F100" s="31">
        <v>0</v>
      </c>
      <c r="G100" s="147">
        <f t="shared" si="9"/>
        <v>0</v>
      </c>
      <c r="H100" s="31">
        <v>2</v>
      </c>
      <c r="I100" s="117">
        <f t="shared" si="10"/>
        <v>1</v>
      </c>
      <c r="J100" s="31">
        <v>0</v>
      </c>
      <c r="K100" s="31">
        <v>0</v>
      </c>
      <c r="L100" s="117">
        <f t="shared" si="12"/>
        <v>0</v>
      </c>
    </row>
    <row r="101" spans="1:12" x14ac:dyDescent="0.2">
      <c r="A101">
        <f t="shared" si="13"/>
        <v>95</v>
      </c>
      <c r="B101" s="40">
        <f t="shared" si="11"/>
        <v>7.0858775028566834E-4</v>
      </c>
      <c r="C101" s="33" t="s">
        <v>3806</v>
      </c>
      <c r="D101" s="115">
        <v>324900</v>
      </c>
      <c r="E101" s="31">
        <v>2</v>
      </c>
      <c r="F101" s="31">
        <v>2</v>
      </c>
      <c r="G101" s="147">
        <f t="shared" si="9"/>
        <v>1</v>
      </c>
      <c r="H101" s="31">
        <v>1</v>
      </c>
      <c r="I101" s="117">
        <f t="shared" si="10"/>
        <v>0.5</v>
      </c>
      <c r="J101" s="31">
        <v>0</v>
      </c>
      <c r="K101" s="31">
        <v>0</v>
      </c>
      <c r="L101" s="117">
        <f t="shared" si="12"/>
        <v>0</v>
      </c>
    </row>
    <row r="102" spans="1:12" x14ac:dyDescent="0.2">
      <c r="A102">
        <f t="shared" si="13"/>
        <v>96</v>
      </c>
      <c r="B102" s="40">
        <f t="shared" si="11"/>
        <v>6.6933081121167009E-4</v>
      </c>
      <c r="C102" s="33" t="s">
        <v>3780</v>
      </c>
      <c r="D102" s="115">
        <v>306900</v>
      </c>
      <c r="E102" s="31">
        <v>1</v>
      </c>
      <c r="F102" s="31">
        <v>1</v>
      </c>
      <c r="G102" s="147">
        <f t="shared" ref="G102:G133" si="14">+F102/E102</f>
        <v>1</v>
      </c>
      <c r="H102" s="31">
        <v>0</v>
      </c>
      <c r="I102" s="117">
        <f t="shared" ref="I102:I133" si="15">+H102/E102</f>
        <v>0</v>
      </c>
      <c r="J102" s="31">
        <v>0</v>
      </c>
      <c r="K102" s="31">
        <v>0</v>
      </c>
      <c r="L102" s="117">
        <f t="shared" si="12"/>
        <v>0</v>
      </c>
    </row>
    <row r="103" spans="1:12" x14ac:dyDescent="0.2">
      <c r="A103">
        <f t="shared" si="13"/>
        <v>97</v>
      </c>
      <c r="B103" s="40">
        <f t="shared" ref="B103:B134" si="16">+D103/$D$6</f>
        <v>6.6518702319830366E-4</v>
      </c>
      <c r="C103" s="33" t="s">
        <v>3814</v>
      </c>
      <c r="D103" s="115">
        <v>305000</v>
      </c>
      <c r="E103" s="31">
        <v>1</v>
      </c>
      <c r="F103" s="31">
        <v>0</v>
      </c>
      <c r="G103" s="147">
        <f t="shared" si="14"/>
        <v>0</v>
      </c>
      <c r="H103" s="31">
        <v>0</v>
      </c>
      <c r="I103" s="117">
        <f t="shared" si="15"/>
        <v>0</v>
      </c>
      <c r="J103" s="31">
        <v>0</v>
      </c>
      <c r="K103" s="31">
        <v>0</v>
      </c>
      <c r="L103" s="117">
        <f t="shared" ref="L103:L134" si="17">IF(J103=0,0,K103/J103)</f>
        <v>0</v>
      </c>
    </row>
    <row r="104" spans="1:12" x14ac:dyDescent="0.2">
      <c r="A104">
        <f t="shared" si="13"/>
        <v>98</v>
      </c>
      <c r="B104" s="40">
        <f t="shared" si="16"/>
        <v>6.5210137684030428E-4</v>
      </c>
      <c r="C104" s="33" t="s">
        <v>3828</v>
      </c>
      <c r="D104" s="115">
        <v>299000</v>
      </c>
      <c r="E104" s="31">
        <v>1</v>
      </c>
      <c r="F104" s="31">
        <v>0</v>
      </c>
      <c r="G104" s="147">
        <f t="shared" si="14"/>
        <v>0</v>
      </c>
      <c r="H104" s="31">
        <v>0</v>
      </c>
      <c r="I104" s="117">
        <f t="shared" si="15"/>
        <v>0</v>
      </c>
      <c r="J104" s="31">
        <v>0</v>
      </c>
      <c r="K104" s="31">
        <v>0</v>
      </c>
      <c r="L104" s="117">
        <f t="shared" si="17"/>
        <v>0</v>
      </c>
    </row>
    <row r="105" spans="1:12" x14ac:dyDescent="0.2">
      <c r="A105">
        <f t="shared" si="13"/>
        <v>99</v>
      </c>
      <c r="B105" s="40">
        <f t="shared" si="16"/>
        <v>6.3240747907151507E-4</v>
      </c>
      <c r="C105" s="33" t="s">
        <v>3848</v>
      </c>
      <c r="D105" s="115">
        <v>289970</v>
      </c>
      <c r="E105" s="31">
        <v>1</v>
      </c>
      <c r="F105" s="31">
        <v>0</v>
      </c>
      <c r="G105" s="147">
        <f t="shared" si="14"/>
        <v>0</v>
      </c>
      <c r="H105" s="31">
        <v>1</v>
      </c>
      <c r="I105" s="117">
        <f t="shared" si="15"/>
        <v>1</v>
      </c>
      <c r="J105" s="31">
        <v>2</v>
      </c>
      <c r="K105" s="31">
        <v>0</v>
      </c>
      <c r="L105" s="117">
        <f t="shared" si="17"/>
        <v>0</v>
      </c>
    </row>
    <row r="106" spans="1:12" x14ac:dyDescent="0.2">
      <c r="A106">
        <f t="shared" si="13"/>
        <v>100</v>
      </c>
      <c r="B106" s="40">
        <f t="shared" si="16"/>
        <v>5.943064387591402E-4</v>
      </c>
      <c r="C106" s="33" t="s">
        <v>3869</v>
      </c>
      <c r="D106" s="115">
        <v>272500</v>
      </c>
      <c r="E106" s="31">
        <v>2</v>
      </c>
      <c r="F106" s="31">
        <v>2</v>
      </c>
      <c r="G106" s="147">
        <f t="shared" si="14"/>
        <v>1</v>
      </c>
      <c r="H106" s="31">
        <v>1</v>
      </c>
      <c r="I106" s="117">
        <f t="shared" si="15"/>
        <v>0.5</v>
      </c>
      <c r="J106" s="31">
        <v>0</v>
      </c>
      <c r="K106" s="31">
        <v>0</v>
      </c>
      <c r="L106" s="117">
        <f t="shared" si="17"/>
        <v>0</v>
      </c>
    </row>
    <row r="107" spans="1:12" x14ac:dyDescent="0.2">
      <c r="A107">
        <f t="shared" si="13"/>
        <v>101</v>
      </c>
      <c r="B107" s="40">
        <f t="shared" si="16"/>
        <v>5.8885408610997374E-4</v>
      </c>
      <c r="C107" s="33" t="s">
        <v>3867</v>
      </c>
      <c r="D107" s="115">
        <v>270000</v>
      </c>
      <c r="E107" s="31">
        <v>2</v>
      </c>
      <c r="F107" s="31">
        <v>0</v>
      </c>
      <c r="G107" s="147">
        <f t="shared" si="14"/>
        <v>0</v>
      </c>
      <c r="H107" s="31">
        <v>2</v>
      </c>
      <c r="I107" s="117">
        <f t="shared" si="15"/>
        <v>1</v>
      </c>
      <c r="J107" s="31">
        <v>4</v>
      </c>
      <c r="K107" s="31">
        <v>0</v>
      </c>
      <c r="L107" s="117">
        <f t="shared" si="17"/>
        <v>0</v>
      </c>
    </row>
    <row r="108" spans="1:12" x14ac:dyDescent="0.2">
      <c r="A108">
        <f t="shared" si="13"/>
        <v>102</v>
      </c>
      <c r="B108" s="40">
        <f t="shared" si="16"/>
        <v>5.0597832584264413E-4</v>
      </c>
      <c r="C108" s="33" t="s">
        <v>3843</v>
      </c>
      <c r="D108" s="115">
        <v>232000</v>
      </c>
      <c r="E108" s="31">
        <v>2</v>
      </c>
      <c r="F108" s="31">
        <v>2</v>
      </c>
      <c r="G108" s="147">
        <f t="shared" si="14"/>
        <v>1</v>
      </c>
      <c r="H108" s="31">
        <v>0</v>
      </c>
      <c r="I108" s="117">
        <f t="shared" si="15"/>
        <v>0</v>
      </c>
      <c r="J108" s="31">
        <v>0</v>
      </c>
      <c r="K108" s="31">
        <v>0</v>
      </c>
      <c r="L108" s="117">
        <f t="shared" si="17"/>
        <v>0</v>
      </c>
    </row>
    <row r="109" spans="1:12" x14ac:dyDescent="0.2">
      <c r="A109">
        <f t="shared" si="13"/>
        <v>103</v>
      </c>
      <c r="B109" s="40">
        <f t="shared" si="16"/>
        <v>4.9172587601772303E-4</v>
      </c>
      <c r="C109" s="33" t="s">
        <v>3866</v>
      </c>
      <c r="D109" s="115">
        <v>225465</v>
      </c>
      <c r="E109" s="31">
        <v>1</v>
      </c>
      <c r="F109" s="31">
        <v>0</v>
      </c>
      <c r="G109" s="147">
        <f t="shared" si="14"/>
        <v>0</v>
      </c>
      <c r="H109" s="31">
        <v>1</v>
      </c>
      <c r="I109" s="117">
        <f t="shared" si="15"/>
        <v>1</v>
      </c>
      <c r="J109" s="31">
        <v>0</v>
      </c>
      <c r="K109" s="31">
        <v>0</v>
      </c>
      <c r="L109" s="117">
        <f t="shared" si="17"/>
        <v>0</v>
      </c>
    </row>
    <row r="110" spans="1:12" x14ac:dyDescent="0.2">
      <c r="A110">
        <f t="shared" si="13"/>
        <v>104</v>
      </c>
      <c r="B110" s="40">
        <f t="shared" si="16"/>
        <v>4.9071173842497808E-4</v>
      </c>
      <c r="C110" s="33" t="s">
        <v>3804</v>
      </c>
      <c r="D110" s="115">
        <v>225000</v>
      </c>
      <c r="E110" s="31">
        <v>1</v>
      </c>
      <c r="F110" s="31">
        <v>1</v>
      </c>
      <c r="G110" s="147">
        <f t="shared" si="14"/>
        <v>1</v>
      </c>
      <c r="H110" s="31">
        <v>0</v>
      </c>
      <c r="I110" s="117">
        <f t="shared" si="15"/>
        <v>0</v>
      </c>
      <c r="J110" s="31">
        <v>0</v>
      </c>
      <c r="K110" s="31">
        <v>0</v>
      </c>
      <c r="L110" s="117">
        <f t="shared" si="17"/>
        <v>0</v>
      </c>
    </row>
    <row r="111" spans="1:12" x14ac:dyDescent="0.2">
      <c r="A111">
        <f t="shared" si="13"/>
        <v>105</v>
      </c>
      <c r="B111" s="40">
        <f t="shared" si="16"/>
        <v>4.8307844471614511E-4</v>
      </c>
      <c r="C111" s="33" t="s">
        <v>3796</v>
      </c>
      <c r="D111" s="115">
        <v>221500</v>
      </c>
      <c r="E111" s="31">
        <v>1</v>
      </c>
      <c r="F111" s="31">
        <v>0</v>
      </c>
      <c r="G111" s="147">
        <f t="shared" si="14"/>
        <v>0</v>
      </c>
      <c r="H111" s="31">
        <v>1</v>
      </c>
      <c r="I111" s="117">
        <f t="shared" si="15"/>
        <v>1</v>
      </c>
      <c r="J111" s="31">
        <v>0</v>
      </c>
      <c r="K111" s="31">
        <v>0</v>
      </c>
      <c r="L111" s="117">
        <f t="shared" si="17"/>
        <v>0</v>
      </c>
    </row>
    <row r="112" spans="1:12" x14ac:dyDescent="0.2">
      <c r="A112">
        <f t="shared" si="13"/>
        <v>106</v>
      </c>
      <c r="B112" s="40">
        <f t="shared" si="16"/>
        <v>4.7435468047747885E-4</v>
      </c>
      <c r="C112" s="33" t="s">
        <v>3846</v>
      </c>
      <c r="D112" s="115">
        <v>217500</v>
      </c>
      <c r="E112" s="31">
        <v>2</v>
      </c>
      <c r="F112" s="31">
        <v>0</v>
      </c>
      <c r="G112" s="147">
        <f t="shared" si="14"/>
        <v>0</v>
      </c>
      <c r="H112" s="31">
        <v>1</v>
      </c>
      <c r="I112" s="117">
        <f t="shared" si="15"/>
        <v>0.5</v>
      </c>
      <c r="J112" s="31">
        <v>2</v>
      </c>
      <c r="K112" s="31">
        <v>0</v>
      </c>
      <c r="L112" s="117">
        <f t="shared" si="17"/>
        <v>0</v>
      </c>
    </row>
    <row r="113" spans="1:12" x14ac:dyDescent="0.2">
      <c r="A113">
        <f t="shared" si="13"/>
        <v>107</v>
      </c>
      <c r="B113" s="40">
        <f t="shared" si="16"/>
        <v>4.5254526988081312E-4</v>
      </c>
      <c r="C113" s="33" t="s">
        <v>3823</v>
      </c>
      <c r="D113" s="115">
        <v>207500</v>
      </c>
      <c r="E113" s="31">
        <v>1</v>
      </c>
      <c r="F113" s="31">
        <v>0</v>
      </c>
      <c r="G113" s="147">
        <f t="shared" si="14"/>
        <v>0</v>
      </c>
      <c r="H113" s="31">
        <v>0</v>
      </c>
      <c r="I113" s="117">
        <f t="shared" si="15"/>
        <v>0</v>
      </c>
      <c r="J113" s="31">
        <v>0</v>
      </c>
      <c r="K113" s="31">
        <v>0</v>
      </c>
      <c r="L113" s="117">
        <f t="shared" si="17"/>
        <v>0</v>
      </c>
    </row>
    <row r="114" spans="1:12" x14ac:dyDescent="0.2">
      <c r="A114">
        <f t="shared" si="13"/>
        <v>108</v>
      </c>
      <c r="B114" s="40">
        <f t="shared" si="16"/>
        <v>4.4709291723164671E-4</v>
      </c>
      <c r="C114" s="33" t="s">
        <v>3758</v>
      </c>
      <c r="D114" s="115">
        <v>205000</v>
      </c>
      <c r="E114" s="31">
        <v>1</v>
      </c>
      <c r="F114" s="31">
        <v>0</v>
      </c>
      <c r="G114" s="147">
        <f t="shared" si="14"/>
        <v>0</v>
      </c>
      <c r="H114" s="31">
        <v>0</v>
      </c>
      <c r="I114" s="117">
        <f t="shared" si="15"/>
        <v>0</v>
      </c>
      <c r="J114" s="31">
        <v>0</v>
      </c>
      <c r="K114" s="31">
        <v>0</v>
      </c>
      <c r="L114" s="117">
        <f t="shared" si="17"/>
        <v>0</v>
      </c>
    </row>
    <row r="115" spans="1:12" x14ac:dyDescent="0.2">
      <c r="A115">
        <f t="shared" si="13"/>
        <v>109</v>
      </c>
      <c r="B115" s="40">
        <f t="shared" si="16"/>
        <v>4.4709291723164671E-4</v>
      </c>
      <c r="C115" s="33" t="s">
        <v>3799</v>
      </c>
      <c r="D115" s="115">
        <v>205000</v>
      </c>
      <c r="E115" s="31">
        <v>1</v>
      </c>
      <c r="F115" s="31">
        <v>0</v>
      </c>
      <c r="G115" s="147">
        <f t="shared" si="14"/>
        <v>0</v>
      </c>
      <c r="H115" s="31">
        <v>0</v>
      </c>
      <c r="I115" s="117">
        <f t="shared" si="15"/>
        <v>0</v>
      </c>
      <c r="J115" s="31">
        <v>0</v>
      </c>
      <c r="K115" s="31">
        <v>0</v>
      </c>
      <c r="L115" s="117">
        <f t="shared" si="17"/>
        <v>0</v>
      </c>
    </row>
    <row r="116" spans="1:12" x14ac:dyDescent="0.2">
      <c r="A116">
        <f t="shared" si="13"/>
        <v>110</v>
      </c>
      <c r="B116" s="40">
        <f t="shared" si="16"/>
        <v>4.4708201252634841E-4</v>
      </c>
      <c r="C116" s="33" t="s">
        <v>3773</v>
      </c>
      <c r="D116" s="115">
        <v>204995</v>
      </c>
      <c r="E116" s="31">
        <v>2</v>
      </c>
      <c r="F116" s="31">
        <v>0</v>
      </c>
      <c r="G116" s="147">
        <f t="shared" si="14"/>
        <v>0</v>
      </c>
      <c r="H116" s="31">
        <v>2</v>
      </c>
      <c r="I116" s="117">
        <f t="shared" si="15"/>
        <v>1</v>
      </c>
      <c r="J116" s="31">
        <v>2</v>
      </c>
      <c r="K116" s="31">
        <v>0</v>
      </c>
      <c r="L116" s="117">
        <f t="shared" si="17"/>
        <v>0</v>
      </c>
    </row>
    <row r="117" spans="1:12" x14ac:dyDescent="0.2">
      <c r="A117">
        <f t="shared" si="13"/>
        <v>111</v>
      </c>
      <c r="B117" s="40">
        <f t="shared" si="16"/>
        <v>4.4491197617198015E-4</v>
      </c>
      <c r="C117" s="33" t="s">
        <v>3763</v>
      </c>
      <c r="D117" s="115">
        <v>204000</v>
      </c>
      <c r="E117" s="31">
        <v>1</v>
      </c>
      <c r="F117" s="31">
        <v>0</v>
      </c>
      <c r="G117" s="147">
        <f t="shared" si="14"/>
        <v>0</v>
      </c>
      <c r="H117" s="31">
        <v>1</v>
      </c>
      <c r="I117" s="117">
        <f t="shared" si="15"/>
        <v>1</v>
      </c>
      <c r="J117" s="31">
        <v>2</v>
      </c>
      <c r="K117" s="31">
        <v>0</v>
      </c>
      <c r="L117" s="117">
        <f t="shared" si="17"/>
        <v>0</v>
      </c>
    </row>
    <row r="118" spans="1:12" x14ac:dyDescent="0.2">
      <c r="A118">
        <f t="shared" si="13"/>
        <v>112</v>
      </c>
      <c r="B118" s="40">
        <f t="shared" si="16"/>
        <v>4.2724635358868095E-4</v>
      </c>
      <c r="C118" s="33" t="s">
        <v>3847</v>
      </c>
      <c r="D118" s="115">
        <v>195900</v>
      </c>
      <c r="E118" s="31">
        <v>1</v>
      </c>
      <c r="F118" s="31">
        <v>0</v>
      </c>
      <c r="G118" s="147">
        <f t="shared" si="14"/>
        <v>0</v>
      </c>
      <c r="H118" s="31">
        <v>1</v>
      </c>
      <c r="I118" s="117">
        <f t="shared" si="15"/>
        <v>1</v>
      </c>
      <c r="J118" s="31">
        <v>0</v>
      </c>
      <c r="K118" s="31">
        <v>0</v>
      </c>
      <c r="L118" s="117">
        <f t="shared" si="17"/>
        <v>0</v>
      </c>
    </row>
    <row r="119" spans="1:12" x14ac:dyDescent="0.2">
      <c r="A119">
        <f t="shared" si="13"/>
        <v>113</v>
      </c>
      <c r="B119" s="40">
        <f t="shared" si="16"/>
        <v>4.0347409603831534E-4</v>
      </c>
      <c r="C119" s="33" t="s">
        <v>3851</v>
      </c>
      <c r="D119" s="115">
        <v>185000</v>
      </c>
      <c r="E119" s="31">
        <v>2</v>
      </c>
      <c r="F119" s="31">
        <v>0</v>
      </c>
      <c r="G119" s="147">
        <f t="shared" si="14"/>
        <v>0</v>
      </c>
      <c r="H119" s="31">
        <v>0</v>
      </c>
      <c r="I119" s="117">
        <f t="shared" si="15"/>
        <v>0</v>
      </c>
      <c r="J119" s="31">
        <v>0</v>
      </c>
      <c r="K119" s="31">
        <v>0</v>
      </c>
      <c r="L119" s="117">
        <f t="shared" si="17"/>
        <v>0</v>
      </c>
    </row>
    <row r="120" spans="1:12" x14ac:dyDescent="0.2">
      <c r="A120">
        <f t="shared" si="13"/>
        <v>114</v>
      </c>
      <c r="B120" s="40">
        <f t="shared" si="16"/>
        <v>3.9038844968031591E-4</v>
      </c>
      <c r="C120" s="33" t="s">
        <v>3766</v>
      </c>
      <c r="D120" s="115">
        <v>179000</v>
      </c>
      <c r="E120" s="31">
        <v>1</v>
      </c>
      <c r="F120" s="31">
        <v>0</v>
      </c>
      <c r="G120" s="147">
        <f t="shared" si="14"/>
        <v>0</v>
      </c>
      <c r="H120" s="31">
        <v>0</v>
      </c>
      <c r="I120" s="117">
        <f t="shared" si="15"/>
        <v>0</v>
      </c>
      <c r="J120" s="31">
        <v>0</v>
      </c>
      <c r="K120" s="31">
        <v>0</v>
      </c>
      <c r="L120" s="117">
        <f t="shared" si="17"/>
        <v>0</v>
      </c>
    </row>
    <row r="121" spans="1:12" x14ac:dyDescent="0.2">
      <c r="A121">
        <f t="shared" si="13"/>
        <v>115</v>
      </c>
      <c r="B121" s="40">
        <f t="shared" si="16"/>
        <v>3.7294092120298335E-4</v>
      </c>
      <c r="C121" s="33" t="s">
        <v>3856</v>
      </c>
      <c r="D121" s="115">
        <v>171000</v>
      </c>
      <c r="E121" s="31">
        <v>1</v>
      </c>
      <c r="F121" s="31">
        <v>0</v>
      </c>
      <c r="G121" s="147">
        <f t="shared" si="14"/>
        <v>0</v>
      </c>
      <c r="H121" s="31">
        <v>0</v>
      </c>
      <c r="I121" s="117">
        <f t="shared" si="15"/>
        <v>0</v>
      </c>
      <c r="J121" s="31">
        <v>0</v>
      </c>
      <c r="K121" s="31">
        <v>0</v>
      </c>
      <c r="L121" s="117">
        <f t="shared" si="17"/>
        <v>0</v>
      </c>
    </row>
    <row r="122" spans="1:12" x14ac:dyDescent="0.2">
      <c r="A122">
        <f t="shared" si="13"/>
        <v>116</v>
      </c>
      <c r="B122" s="40">
        <f t="shared" si="16"/>
        <v>3.7054188603735015E-4</v>
      </c>
      <c r="C122" s="33" t="s">
        <v>3808</v>
      </c>
      <c r="D122" s="115">
        <v>169900</v>
      </c>
      <c r="E122" s="31">
        <v>1</v>
      </c>
      <c r="F122" s="31">
        <v>1</v>
      </c>
      <c r="G122" s="147">
        <f t="shared" si="14"/>
        <v>1</v>
      </c>
      <c r="H122" s="31">
        <v>0</v>
      </c>
      <c r="I122" s="117">
        <f t="shared" si="15"/>
        <v>0</v>
      </c>
      <c r="J122" s="31">
        <v>0</v>
      </c>
      <c r="K122" s="31">
        <v>0</v>
      </c>
      <c r="L122" s="117">
        <f t="shared" si="17"/>
        <v>0</v>
      </c>
    </row>
    <row r="123" spans="1:12" x14ac:dyDescent="0.2">
      <c r="A123">
        <f t="shared" si="13"/>
        <v>117</v>
      </c>
      <c r="B123" s="40">
        <f t="shared" si="16"/>
        <v>3.0511365424735305E-4</v>
      </c>
      <c r="C123" s="33" t="s">
        <v>3741</v>
      </c>
      <c r="D123" s="115">
        <v>139900</v>
      </c>
      <c r="E123" s="31">
        <v>1</v>
      </c>
      <c r="F123" s="31">
        <v>0</v>
      </c>
      <c r="G123" s="147">
        <f t="shared" si="14"/>
        <v>0</v>
      </c>
      <c r="H123" s="31">
        <v>0</v>
      </c>
      <c r="I123" s="117">
        <f t="shared" si="15"/>
        <v>0</v>
      </c>
      <c r="J123" s="31">
        <v>0</v>
      </c>
      <c r="K123" s="31">
        <v>0</v>
      </c>
      <c r="L123" s="117">
        <f t="shared" si="17"/>
        <v>0</v>
      </c>
    </row>
    <row r="124" spans="1:12" x14ac:dyDescent="0.2">
      <c r="A124">
        <f t="shared" si="13"/>
        <v>118</v>
      </c>
      <c r="B124" s="40">
        <f t="shared" si="16"/>
        <v>2.9442704305498687E-4</v>
      </c>
      <c r="C124" s="33" t="s">
        <v>3805</v>
      </c>
      <c r="D124" s="115">
        <v>135000</v>
      </c>
      <c r="E124" s="31">
        <v>1</v>
      </c>
      <c r="F124" s="31">
        <v>0</v>
      </c>
      <c r="G124" s="147">
        <f t="shared" si="14"/>
        <v>0</v>
      </c>
      <c r="H124" s="31">
        <v>1</v>
      </c>
      <c r="I124" s="117">
        <f t="shared" si="15"/>
        <v>1</v>
      </c>
      <c r="J124" s="31">
        <v>2</v>
      </c>
      <c r="K124" s="31">
        <v>0</v>
      </c>
      <c r="L124" s="117">
        <f t="shared" si="17"/>
        <v>0</v>
      </c>
    </row>
    <row r="125" spans="1:12" x14ac:dyDescent="0.2">
      <c r="A125">
        <f t="shared" si="13"/>
        <v>119</v>
      </c>
      <c r="B125" s="40">
        <f t="shared" si="16"/>
        <v>2.9006516093565374E-4</v>
      </c>
      <c r="C125" s="33" t="s">
        <v>3855</v>
      </c>
      <c r="D125" s="115">
        <v>133000</v>
      </c>
      <c r="E125" s="31">
        <v>1</v>
      </c>
      <c r="F125" s="31">
        <v>0</v>
      </c>
      <c r="G125" s="147">
        <f t="shared" si="14"/>
        <v>0</v>
      </c>
      <c r="H125" s="31">
        <v>1</v>
      </c>
      <c r="I125" s="117">
        <f t="shared" si="15"/>
        <v>1</v>
      </c>
      <c r="J125" s="31">
        <v>0</v>
      </c>
      <c r="K125" s="31">
        <v>0</v>
      </c>
      <c r="L125" s="117">
        <f t="shared" si="17"/>
        <v>0</v>
      </c>
    </row>
    <row r="126" spans="1:12" x14ac:dyDescent="0.2">
      <c r="A126">
        <f t="shared" si="13"/>
        <v>120</v>
      </c>
      <c r="B126" s="40">
        <f t="shared" si="16"/>
        <v>2.8461280828648728E-4</v>
      </c>
      <c r="C126" s="33" t="s">
        <v>3782</v>
      </c>
      <c r="D126" s="115">
        <v>130500</v>
      </c>
      <c r="E126" s="31">
        <v>3</v>
      </c>
      <c r="F126" s="31">
        <v>0</v>
      </c>
      <c r="G126" s="147">
        <f t="shared" si="14"/>
        <v>0</v>
      </c>
      <c r="H126" s="31">
        <v>3</v>
      </c>
      <c r="I126" s="117">
        <f t="shared" si="15"/>
        <v>1</v>
      </c>
      <c r="J126" s="31">
        <v>6</v>
      </c>
      <c r="K126" s="31">
        <v>0</v>
      </c>
      <c r="L126" s="117">
        <f t="shared" si="17"/>
        <v>0</v>
      </c>
    </row>
    <row r="127" spans="1:12" x14ac:dyDescent="0.2">
      <c r="A127">
        <f t="shared" si="13"/>
        <v>121</v>
      </c>
      <c r="B127" s="40">
        <f t="shared" si="16"/>
        <v>2.7676142047168768E-4</v>
      </c>
      <c r="C127" s="33" t="s">
        <v>3776</v>
      </c>
      <c r="D127" s="115">
        <v>126900</v>
      </c>
      <c r="E127" s="31">
        <v>1</v>
      </c>
      <c r="F127" s="31">
        <v>1</v>
      </c>
      <c r="G127" s="147">
        <f t="shared" si="14"/>
        <v>1</v>
      </c>
      <c r="H127" s="31">
        <v>0</v>
      </c>
      <c r="I127" s="117">
        <f t="shared" si="15"/>
        <v>0</v>
      </c>
      <c r="J127" s="31">
        <v>0</v>
      </c>
      <c r="K127" s="31">
        <v>0</v>
      </c>
      <c r="L127" s="117">
        <f t="shared" si="17"/>
        <v>0</v>
      </c>
    </row>
    <row r="128" spans="1:12" x14ac:dyDescent="0.2">
      <c r="A128">
        <f t="shared" si="13"/>
        <v>122</v>
      </c>
      <c r="B128" s="40">
        <f t="shared" si="16"/>
        <v>2.6171292715998831E-4</v>
      </c>
      <c r="C128" s="33" t="s">
        <v>3749</v>
      </c>
      <c r="D128" s="115">
        <v>120000</v>
      </c>
      <c r="E128" s="31">
        <v>1</v>
      </c>
      <c r="F128" s="31">
        <v>0</v>
      </c>
      <c r="G128" s="147">
        <f t="shared" si="14"/>
        <v>0</v>
      </c>
      <c r="H128" s="31">
        <v>0</v>
      </c>
      <c r="I128" s="117">
        <f t="shared" si="15"/>
        <v>0</v>
      </c>
      <c r="J128" s="31">
        <v>0</v>
      </c>
      <c r="K128" s="31">
        <v>0</v>
      </c>
      <c r="L128" s="117">
        <f t="shared" si="17"/>
        <v>0</v>
      </c>
    </row>
    <row r="129" spans="1:12" x14ac:dyDescent="0.2">
      <c r="A129">
        <f t="shared" si="13"/>
        <v>123</v>
      </c>
      <c r="B129" s="40">
        <f t="shared" si="16"/>
        <v>2.508082218616555E-4</v>
      </c>
      <c r="C129" s="33" t="s">
        <v>3772</v>
      </c>
      <c r="D129" s="115">
        <v>115000</v>
      </c>
      <c r="E129" s="31">
        <v>2</v>
      </c>
      <c r="F129" s="31">
        <v>1</v>
      </c>
      <c r="G129" s="147">
        <f t="shared" si="14"/>
        <v>0.5</v>
      </c>
      <c r="H129" s="31">
        <v>1</v>
      </c>
      <c r="I129" s="117">
        <f t="shared" si="15"/>
        <v>0.5</v>
      </c>
      <c r="J129" s="31">
        <v>2</v>
      </c>
      <c r="K129" s="31">
        <v>0</v>
      </c>
      <c r="L129" s="117">
        <f t="shared" si="17"/>
        <v>0</v>
      </c>
    </row>
    <row r="130" spans="1:12" x14ac:dyDescent="0.2">
      <c r="A130">
        <f t="shared" si="13"/>
        <v>124</v>
      </c>
      <c r="B130" s="40">
        <f t="shared" si="16"/>
        <v>2.508082218616555E-4</v>
      </c>
      <c r="C130" s="33" t="s">
        <v>3785</v>
      </c>
      <c r="D130" s="115">
        <v>115000</v>
      </c>
      <c r="E130" s="31">
        <v>1</v>
      </c>
      <c r="F130" s="31">
        <v>0</v>
      </c>
      <c r="G130" s="147">
        <f t="shared" si="14"/>
        <v>0</v>
      </c>
      <c r="H130" s="31">
        <v>0</v>
      </c>
      <c r="I130" s="117">
        <f t="shared" si="15"/>
        <v>0</v>
      </c>
      <c r="J130" s="31">
        <v>0</v>
      </c>
      <c r="K130" s="31">
        <v>0</v>
      </c>
      <c r="L130" s="117">
        <f t="shared" si="17"/>
        <v>0</v>
      </c>
    </row>
    <row r="131" spans="1:12" x14ac:dyDescent="0.2">
      <c r="A131">
        <f t="shared" si="13"/>
        <v>125</v>
      </c>
      <c r="B131" s="40">
        <f t="shared" si="16"/>
        <v>2.2616358788742324E-4</v>
      </c>
      <c r="C131" s="33" t="s">
        <v>3871</v>
      </c>
      <c r="D131" s="115">
        <v>103700</v>
      </c>
      <c r="E131" s="31">
        <v>1</v>
      </c>
      <c r="F131" s="31">
        <v>0</v>
      </c>
      <c r="G131" s="147">
        <f t="shared" si="14"/>
        <v>0</v>
      </c>
      <c r="H131" s="31">
        <v>0</v>
      </c>
      <c r="I131" s="117">
        <f t="shared" si="15"/>
        <v>0</v>
      </c>
      <c r="J131" s="31">
        <v>0</v>
      </c>
      <c r="K131" s="31">
        <v>0</v>
      </c>
      <c r="L131" s="117">
        <f t="shared" si="17"/>
        <v>0</v>
      </c>
    </row>
    <row r="132" spans="1:12" x14ac:dyDescent="0.2">
      <c r="A132">
        <f t="shared" si="13"/>
        <v>126</v>
      </c>
      <c r="B132" s="40">
        <f t="shared" si="16"/>
        <v>2.1809410596665695E-4</v>
      </c>
      <c r="C132" s="33" t="s">
        <v>3853</v>
      </c>
      <c r="D132" s="115">
        <v>100000</v>
      </c>
      <c r="E132" s="31">
        <v>2</v>
      </c>
      <c r="F132" s="31">
        <v>0</v>
      </c>
      <c r="G132" s="147">
        <f t="shared" si="14"/>
        <v>0</v>
      </c>
      <c r="H132" s="31">
        <v>2</v>
      </c>
      <c r="I132" s="117">
        <f t="shared" si="15"/>
        <v>1</v>
      </c>
      <c r="J132" s="31">
        <v>2</v>
      </c>
      <c r="K132" s="31">
        <v>0</v>
      </c>
      <c r="L132" s="117">
        <f t="shared" si="17"/>
        <v>0</v>
      </c>
    </row>
    <row r="133" spans="1:12" x14ac:dyDescent="0.2">
      <c r="A133">
        <f t="shared" si="13"/>
        <v>127</v>
      </c>
      <c r="B133" s="40">
        <f t="shared" si="16"/>
        <v>2.0239133033705763E-4</v>
      </c>
      <c r="C133" s="33" t="s">
        <v>3819</v>
      </c>
      <c r="D133" s="115">
        <v>92800</v>
      </c>
      <c r="E133" s="31">
        <v>1</v>
      </c>
      <c r="F133" s="31">
        <v>0</v>
      </c>
      <c r="G133" s="147">
        <f t="shared" si="14"/>
        <v>0</v>
      </c>
      <c r="H133" s="31">
        <v>1</v>
      </c>
      <c r="I133" s="117">
        <f t="shared" si="15"/>
        <v>1</v>
      </c>
      <c r="J133" s="31">
        <v>0</v>
      </c>
      <c r="K133" s="31">
        <v>0</v>
      </c>
      <c r="L133" s="117">
        <f t="shared" si="17"/>
        <v>0</v>
      </c>
    </row>
    <row r="134" spans="1:12" x14ac:dyDescent="0.2">
      <c r="A134">
        <f t="shared" si="13"/>
        <v>128</v>
      </c>
      <c r="B134" s="40">
        <f t="shared" si="16"/>
        <v>1.9955610695949111E-4</v>
      </c>
      <c r="C134" s="33" t="s">
        <v>3775</v>
      </c>
      <c r="D134" s="115">
        <v>91500</v>
      </c>
      <c r="E134" s="31">
        <v>1</v>
      </c>
      <c r="F134" s="31">
        <v>0</v>
      </c>
      <c r="G134" s="147">
        <f t="shared" ref="G134:G165" si="18">+F134/E134</f>
        <v>0</v>
      </c>
      <c r="H134" s="31">
        <v>0</v>
      </c>
      <c r="I134" s="117">
        <f t="shared" ref="I134:I165" si="19">+H134/E134</f>
        <v>0</v>
      </c>
      <c r="J134" s="31">
        <v>0</v>
      </c>
      <c r="K134" s="31">
        <v>0</v>
      </c>
      <c r="L134" s="117">
        <f t="shared" si="17"/>
        <v>0</v>
      </c>
    </row>
    <row r="135" spans="1:12" x14ac:dyDescent="0.2">
      <c r="A135">
        <f t="shared" si="13"/>
        <v>129</v>
      </c>
      <c r="B135" s="40">
        <f t="shared" ref="B135:B144" si="20">+D135/$D$6</f>
        <v>1.8865140166115824E-4</v>
      </c>
      <c r="C135" s="33" t="s">
        <v>3825</v>
      </c>
      <c r="D135" s="115">
        <v>86500</v>
      </c>
      <c r="E135" s="31">
        <v>1</v>
      </c>
      <c r="F135" s="31">
        <v>0</v>
      </c>
      <c r="G135" s="147">
        <f t="shared" si="18"/>
        <v>0</v>
      </c>
      <c r="H135" s="31">
        <v>0</v>
      </c>
      <c r="I135" s="117">
        <f t="shared" si="19"/>
        <v>0</v>
      </c>
      <c r="J135" s="31">
        <v>0</v>
      </c>
      <c r="K135" s="31">
        <v>0</v>
      </c>
      <c r="L135" s="117">
        <f t="shared" ref="L135:L166" si="21">IF(J135=0,0,K135/J135)</f>
        <v>0</v>
      </c>
    </row>
    <row r="136" spans="1:12" x14ac:dyDescent="0.2">
      <c r="A136">
        <f t="shared" si="13"/>
        <v>130</v>
      </c>
      <c r="B136" s="40">
        <f t="shared" si="20"/>
        <v>1.5266587417665987E-4</v>
      </c>
      <c r="C136" s="33" t="s">
        <v>3777</v>
      </c>
      <c r="D136" s="115">
        <v>70000</v>
      </c>
      <c r="E136" s="31">
        <v>1</v>
      </c>
      <c r="F136" s="31">
        <v>0</v>
      </c>
      <c r="G136" s="147">
        <f t="shared" si="18"/>
        <v>0</v>
      </c>
      <c r="H136" s="31">
        <v>1</v>
      </c>
      <c r="I136" s="117">
        <f t="shared" si="19"/>
        <v>1</v>
      </c>
      <c r="J136" s="31">
        <v>2</v>
      </c>
      <c r="K136" s="31">
        <v>0</v>
      </c>
      <c r="L136" s="117">
        <f t="shared" si="21"/>
        <v>0</v>
      </c>
    </row>
    <row r="137" spans="1:12" x14ac:dyDescent="0.2">
      <c r="A137">
        <f t="shared" ref="A137:A144" si="22">+A136+1</f>
        <v>131</v>
      </c>
      <c r="B137" s="40">
        <f t="shared" si="20"/>
        <v>1.1449940563249489E-4</v>
      </c>
      <c r="C137" s="33" t="s">
        <v>3833</v>
      </c>
      <c r="D137" s="115">
        <v>52500</v>
      </c>
      <c r="E137" s="31">
        <v>1</v>
      </c>
      <c r="F137" s="31">
        <v>0</v>
      </c>
      <c r="G137" s="147">
        <f t="shared" si="18"/>
        <v>0</v>
      </c>
      <c r="H137" s="31">
        <v>1</v>
      </c>
      <c r="I137" s="117">
        <f t="shared" si="19"/>
        <v>1</v>
      </c>
      <c r="J137" s="31">
        <v>2</v>
      </c>
      <c r="K137" s="31">
        <v>0</v>
      </c>
      <c r="L137" s="117">
        <f t="shared" si="21"/>
        <v>0</v>
      </c>
    </row>
    <row r="138" spans="1:12" x14ac:dyDescent="0.2">
      <c r="A138">
        <f t="shared" si="22"/>
        <v>132</v>
      </c>
      <c r="B138" s="40">
        <f t="shared" si="20"/>
        <v>1.0904705298332847E-4</v>
      </c>
      <c r="C138" s="33" t="s">
        <v>3797</v>
      </c>
      <c r="D138" s="115">
        <v>50000</v>
      </c>
      <c r="E138" s="31">
        <v>1</v>
      </c>
      <c r="F138" s="31">
        <v>0</v>
      </c>
      <c r="G138" s="147">
        <f t="shared" si="18"/>
        <v>0</v>
      </c>
      <c r="H138" s="31">
        <v>1</v>
      </c>
      <c r="I138" s="117">
        <f t="shared" si="19"/>
        <v>1</v>
      </c>
      <c r="J138" s="31">
        <v>0</v>
      </c>
      <c r="K138" s="31">
        <v>0</v>
      </c>
      <c r="L138" s="117">
        <f t="shared" si="21"/>
        <v>0</v>
      </c>
    </row>
    <row r="139" spans="1:12" x14ac:dyDescent="0.2">
      <c r="A139">
        <f t="shared" si="22"/>
        <v>133</v>
      </c>
      <c r="B139" s="40">
        <f t="shared" si="20"/>
        <v>1.0250422980432876E-4</v>
      </c>
      <c r="C139" s="33" t="s">
        <v>3845</v>
      </c>
      <c r="D139" s="115">
        <v>47000</v>
      </c>
      <c r="E139" s="31">
        <v>1</v>
      </c>
      <c r="F139" s="31">
        <v>0</v>
      </c>
      <c r="G139" s="147">
        <f t="shared" si="18"/>
        <v>0</v>
      </c>
      <c r="H139" s="31">
        <v>1</v>
      </c>
      <c r="I139" s="117">
        <f t="shared" si="19"/>
        <v>1</v>
      </c>
      <c r="J139" s="31">
        <v>0</v>
      </c>
      <c r="K139" s="31">
        <v>0</v>
      </c>
      <c r="L139" s="117">
        <f t="shared" si="21"/>
        <v>0</v>
      </c>
    </row>
    <row r="140" spans="1:12" x14ac:dyDescent="0.2">
      <c r="A140">
        <f t="shared" si="22"/>
        <v>134</v>
      </c>
      <c r="B140" s="40">
        <f t="shared" si="20"/>
        <v>1.0032328874466219E-4</v>
      </c>
      <c r="C140" s="33" t="s">
        <v>3868</v>
      </c>
      <c r="D140" s="115">
        <v>46000</v>
      </c>
      <c r="E140" s="31">
        <v>1</v>
      </c>
      <c r="F140" s="31">
        <v>0</v>
      </c>
      <c r="G140" s="147">
        <f t="shared" si="18"/>
        <v>0</v>
      </c>
      <c r="H140" s="31">
        <v>1</v>
      </c>
      <c r="I140" s="117">
        <f t="shared" si="19"/>
        <v>1</v>
      </c>
      <c r="J140" s="31">
        <v>0</v>
      </c>
      <c r="K140" s="31">
        <v>0</v>
      </c>
      <c r="L140" s="117">
        <f t="shared" si="21"/>
        <v>0</v>
      </c>
    </row>
    <row r="141" spans="1:12" x14ac:dyDescent="0.2">
      <c r="A141">
        <f t="shared" si="22"/>
        <v>135</v>
      </c>
      <c r="B141" s="40">
        <f t="shared" si="20"/>
        <v>9.8142347684995618E-5</v>
      </c>
      <c r="C141" s="33" t="s">
        <v>3769</v>
      </c>
      <c r="D141" s="115">
        <v>45000</v>
      </c>
      <c r="E141" s="31">
        <v>1</v>
      </c>
      <c r="F141" s="31">
        <v>1</v>
      </c>
      <c r="G141" s="147">
        <f t="shared" si="18"/>
        <v>1</v>
      </c>
      <c r="H141" s="31">
        <v>1</v>
      </c>
      <c r="I141" s="117">
        <f t="shared" si="19"/>
        <v>1</v>
      </c>
      <c r="J141" s="31">
        <v>0</v>
      </c>
      <c r="K141" s="31">
        <v>0</v>
      </c>
      <c r="L141" s="117">
        <f t="shared" si="21"/>
        <v>0</v>
      </c>
    </row>
    <row r="142" spans="1:12" x14ac:dyDescent="0.2">
      <c r="A142">
        <f t="shared" si="22"/>
        <v>136</v>
      </c>
      <c r="B142" s="40">
        <f t="shared" si="20"/>
        <v>7.4151996028663358E-5</v>
      </c>
      <c r="C142" s="33" t="s">
        <v>3837</v>
      </c>
      <c r="D142" s="115">
        <v>34000</v>
      </c>
      <c r="E142" s="31">
        <v>1</v>
      </c>
      <c r="F142" s="31">
        <v>1</v>
      </c>
      <c r="G142" s="147">
        <f t="shared" si="18"/>
        <v>1</v>
      </c>
      <c r="H142" s="31">
        <v>1</v>
      </c>
      <c r="I142" s="117">
        <f t="shared" si="19"/>
        <v>1</v>
      </c>
      <c r="J142" s="31">
        <v>0</v>
      </c>
      <c r="K142" s="31">
        <v>0</v>
      </c>
      <c r="L142" s="117">
        <f t="shared" si="21"/>
        <v>0</v>
      </c>
    </row>
    <row r="143" spans="1:12" x14ac:dyDescent="0.2">
      <c r="A143">
        <f t="shared" si="22"/>
        <v>137</v>
      </c>
      <c r="B143" s="40">
        <f t="shared" si="20"/>
        <v>5.8885408610997369E-5</v>
      </c>
      <c r="C143" s="33" t="s">
        <v>3862</v>
      </c>
      <c r="D143" s="115">
        <v>27000</v>
      </c>
      <c r="E143" s="31">
        <v>1</v>
      </c>
      <c r="F143" s="31">
        <v>0</v>
      </c>
      <c r="G143" s="147">
        <f t="shared" si="18"/>
        <v>0</v>
      </c>
      <c r="H143" s="31">
        <v>1</v>
      </c>
      <c r="I143" s="117">
        <f t="shared" si="19"/>
        <v>1</v>
      </c>
      <c r="J143" s="31">
        <v>0</v>
      </c>
      <c r="K143" s="31">
        <v>0</v>
      </c>
      <c r="L143" s="117">
        <f t="shared" si="21"/>
        <v>0</v>
      </c>
    </row>
    <row r="144" spans="1:12" x14ac:dyDescent="0.2">
      <c r="A144">
        <f t="shared" si="22"/>
        <v>138</v>
      </c>
      <c r="B144" s="40">
        <f t="shared" si="20"/>
        <v>4.4869904946562754E-2</v>
      </c>
      <c r="C144" s="33" t="s">
        <v>3822</v>
      </c>
      <c r="D144" s="115">
        <v>20573644</v>
      </c>
      <c r="E144" s="31">
        <v>99</v>
      </c>
      <c r="F144" s="31">
        <v>17</v>
      </c>
      <c r="G144" s="147">
        <f t="shared" si="18"/>
        <v>0.17171717171717171</v>
      </c>
      <c r="H144" s="31">
        <v>99</v>
      </c>
      <c r="I144" s="117">
        <f t="shared" si="19"/>
        <v>1</v>
      </c>
      <c r="J144" s="31">
        <v>0</v>
      </c>
      <c r="K144" s="31">
        <v>0</v>
      </c>
      <c r="L144" s="117">
        <f t="shared" si="21"/>
        <v>0</v>
      </c>
    </row>
    <row r="145" spans="3:11" x14ac:dyDescent="0.2">
      <c r="C145" s="33"/>
      <c r="D145" s="115"/>
      <c r="K145" s="31"/>
    </row>
    <row r="146" spans="3:11" x14ac:dyDescent="0.2">
      <c r="C146" s="33"/>
      <c r="D146" s="115"/>
      <c r="K146" s="31"/>
    </row>
    <row r="147" spans="3:11" x14ac:dyDescent="0.2">
      <c r="C147" s="33"/>
      <c r="D147" s="115"/>
      <c r="K147" s="31"/>
    </row>
    <row r="148" spans="3:11" x14ac:dyDescent="0.2">
      <c r="C148" s="33"/>
      <c r="D148" s="115"/>
      <c r="G148" s="117"/>
      <c r="K148" s="31"/>
    </row>
    <row r="149" spans="3:11" x14ac:dyDescent="0.2">
      <c r="C149" s="33"/>
      <c r="D149" s="115"/>
      <c r="G149" s="117"/>
      <c r="K149" s="31"/>
    </row>
    <row r="150" spans="3:11" x14ac:dyDescent="0.2">
      <c r="C150" s="33"/>
      <c r="D150" s="115"/>
      <c r="G150" s="117"/>
      <c r="K150" s="31"/>
    </row>
    <row r="151" spans="3:11" x14ac:dyDescent="0.2">
      <c r="C151" s="33"/>
      <c r="D151" s="115"/>
      <c r="G151" s="117"/>
      <c r="K151" s="31"/>
    </row>
    <row r="152" spans="3:11" x14ac:dyDescent="0.2">
      <c r="C152" s="33"/>
      <c r="D152" s="115"/>
      <c r="G152" s="117"/>
      <c r="K152" s="31"/>
    </row>
    <row r="153" spans="3:11" x14ac:dyDescent="0.2">
      <c r="C153" s="33"/>
      <c r="D153" s="115"/>
      <c r="G153" s="117"/>
      <c r="K153" s="31"/>
    </row>
    <row r="154" spans="3:11" x14ac:dyDescent="0.2">
      <c r="C154" s="33"/>
      <c r="D154" s="115"/>
      <c r="G154" s="117"/>
      <c r="K154" s="31"/>
    </row>
    <row r="155" spans="3:11" x14ac:dyDescent="0.2">
      <c r="C155" s="33"/>
      <c r="D155" s="115"/>
      <c r="G155" s="117"/>
      <c r="K155" s="31"/>
    </row>
    <row r="156" spans="3:11" x14ac:dyDescent="0.2">
      <c r="C156" s="33"/>
      <c r="D156" s="115"/>
      <c r="G156" s="117"/>
      <c r="K156" s="31"/>
    </row>
    <row r="157" spans="3:11" x14ac:dyDescent="0.2">
      <c r="C157" s="33"/>
      <c r="D157" s="115"/>
      <c r="G157" s="117"/>
      <c r="K157" s="31"/>
    </row>
    <row r="158" spans="3:11" x14ac:dyDescent="0.2">
      <c r="C158" s="33"/>
      <c r="D158" s="115"/>
      <c r="G158" s="117"/>
      <c r="K158" s="31"/>
    </row>
    <row r="159" spans="3:11" x14ac:dyDescent="0.2">
      <c r="C159" s="33"/>
      <c r="D159" s="115"/>
      <c r="G159" s="117"/>
      <c r="K159" s="31"/>
    </row>
    <row r="160" spans="3:11" x14ac:dyDescent="0.2">
      <c r="C160" s="33"/>
      <c r="D160" s="115"/>
      <c r="G160" s="117"/>
      <c r="K160" s="31"/>
    </row>
    <row r="161" spans="3:11" x14ac:dyDescent="0.2">
      <c r="C161" s="33"/>
      <c r="D161" s="115"/>
      <c r="G161" s="117"/>
      <c r="K161" s="31"/>
    </row>
    <row r="162" spans="3:11" x14ac:dyDescent="0.2">
      <c r="C162" s="33"/>
      <c r="D162" s="115"/>
      <c r="G162" s="117"/>
      <c r="K162" s="31"/>
    </row>
    <row r="163" spans="3:11" x14ac:dyDescent="0.2">
      <c r="C163" s="33"/>
      <c r="D163" s="115"/>
      <c r="G163" s="117"/>
      <c r="K163" s="31"/>
    </row>
    <row r="164" spans="3:11" x14ac:dyDescent="0.2">
      <c r="C164" s="33"/>
      <c r="D164" s="115"/>
      <c r="G164" s="117"/>
      <c r="K164" s="31"/>
    </row>
    <row r="165" spans="3:11" x14ac:dyDescent="0.2">
      <c r="C165" s="33"/>
      <c r="D165" s="115"/>
      <c r="G165" s="117"/>
      <c r="K165" s="31"/>
    </row>
    <row r="166" spans="3:11" x14ac:dyDescent="0.2">
      <c r="C166" s="33"/>
      <c r="D166" s="115"/>
      <c r="G166" s="117"/>
      <c r="K166" s="31"/>
    </row>
    <row r="167" spans="3:11" x14ac:dyDescent="0.2">
      <c r="C167" s="33"/>
      <c r="D167" s="115"/>
      <c r="G167" s="117"/>
      <c r="K167" s="31"/>
    </row>
    <row r="168" spans="3:11" x14ac:dyDescent="0.2">
      <c r="C168" s="33"/>
      <c r="D168" s="115"/>
      <c r="G168" s="117"/>
      <c r="K168" s="31"/>
    </row>
    <row r="169" spans="3:11" x14ac:dyDescent="0.2">
      <c r="C169" s="33"/>
      <c r="D169" s="115"/>
      <c r="G169" s="117"/>
      <c r="K169" s="31"/>
    </row>
    <row r="170" spans="3:11" x14ac:dyDescent="0.2">
      <c r="C170" s="33"/>
      <c r="D170" s="115"/>
      <c r="G170" s="117"/>
      <c r="K170" s="31"/>
    </row>
    <row r="171" spans="3:11" x14ac:dyDescent="0.2">
      <c r="C171" s="33"/>
      <c r="D171" s="115"/>
      <c r="G171" s="117"/>
      <c r="K171" s="31"/>
    </row>
    <row r="172" spans="3:11" x14ac:dyDescent="0.2">
      <c r="C172" s="33"/>
      <c r="D172" s="115"/>
      <c r="G172" s="117"/>
      <c r="K172" s="31"/>
    </row>
    <row r="173" spans="3:11" x14ac:dyDescent="0.2">
      <c r="C173" s="33"/>
      <c r="D173" s="115"/>
      <c r="G173" s="117"/>
      <c r="K173" s="31"/>
    </row>
    <row r="174" spans="3:11" x14ac:dyDescent="0.2">
      <c r="C174" s="33"/>
      <c r="D174" s="115"/>
      <c r="G174" s="117"/>
      <c r="K174" s="31"/>
    </row>
    <row r="175" spans="3:11" x14ac:dyDescent="0.2">
      <c r="C175" s="33"/>
      <c r="D175" s="115"/>
      <c r="G175" s="117"/>
      <c r="K175" s="31"/>
    </row>
    <row r="176" spans="3:11" x14ac:dyDescent="0.2">
      <c r="C176" s="33"/>
      <c r="D176" s="115"/>
      <c r="G176" s="117"/>
      <c r="K176" s="31"/>
    </row>
    <row r="177" spans="3:11" x14ac:dyDescent="0.2">
      <c r="C177" s="33"/>
      <c r="D177" s="115"/>
      <c r="G177" s="117"/>
      <c r="K177" s="31"/>
    </row>
    <row r="178" spans="3:11" x14ac:dyDescent="0.2">
      <c r="C178" s="33"/>
      <c r="D178" s="115"/>
      <c r="G178" s="117"/>
      <c r="K178" s="31"/>
    </row>
    <row r="179" spans="3:11" x14ac:dyDescent="0.2">
      <c r="C179" s="33"/>
      <c r="D179" s="115"/>
      <c r="G179" s="117"/>
      <c r="K179" s="31"/>
    </row>
    <row r="180" spans="3:11" x14ac:dyDescent="0.2">
      <c r="C180" s="33"/>
      <c r="D180" s="115"/>
      <c r="G180" s="117"/>
      <c r="K180" s="31"/>
    </row>
    <row r="181" spans="3:11" x14ac:dyDescent="0.2">
      <c r="C181" s="33"/>
      <c r="D181" s="115"/>
      <c r="G181" s="117"/>
      <c r="K181" s="31"/>
    </row>
    <row r="182" spans="3:11" x14ac:dyDescent="0.2">
      <c r="D182" s="115"/>
      <c r="G182" s="117"/>
      <c r="K182" s="31"/>
    </row>
    <row r="183" spans="3:11" x14ac:dyDescent="0.2">
      <c r="C183" s="96"/>
      <c r="D183" s="115"/>
      <c r="G183" s="117"/>
      <c r="K183" s="31"/>
    </row>
    <row r="184" spans="3:11" x14ac:dyDescent="0.2">
      <c r="C184" s="33"/>
      <c r="D184" s="115"/>
      <c r="G184" s="117"/>
      <c r="K184" s="31"/>
    </row>
    <row r="185" spans="3:11" x14ac:dyDescent="0.2">
      <c r="D185" s="115"/>
      <c r="G185" s="117"/>
      <c r="K185" s="31"/>
    </row>
    <row r="186" spans="3:11" x14ac:dyDescent="0.2">
      <c r="C186" s="33"/>
      <c r="D186" s="115"/>
      <c r="G186" s="117"/>
      <c r="K186" s="31"/>
    </row>
    <row r="187" spans="3:11" x14ac:dyDescent="0.2">
      <c r="C187" s="79"/>
      <c r="D187" s="115"/>
      <c r="G187" s="117"/>
      <c r="K187" s="31"/>
    </row>
    <row r="188" spans="3:11" x14ac:dyDescent="0.2">
      <c r="D188" s="115"/>
      <c r="G188" s="117"/>
      <c r="K188" s="31"/>
    </row>
    <row r="189" spans="3:11" x14ac:dyDescent="0.2">
      <c r="C189" s="33"/>
      <c r="D189" s="115"/>
      <c r="G189" s="117"/>
      <c r="K189" s="31"/>
    </row>
    <row r="190" spans="3:11" x14ac:dyDescent="0.2">
      <c r="D190" s="115"/>
      <c r="G190" s="117"/>
      <c r="K190" s="31"/>
    </row>
    <row r="191" spans="3:11" x14ac:dyDescent="0.2">
      <c r="C191" s="33"/>
      <c r="D191" s="115"/>
      <c r="G191" s="117"/>
      <c r="K191" s="31"/>
    </row>
    <row r="192" spans="3:11" x14ac:dyDescent="0.2">
      <c r="D192" s="115"/>
      <c r="G192" s="117"/>
      <c r="K192" s="31"/>
    </row>
    <row r="193" spans="3:11" x14ac:dyDescent="0.2">
      <c r="C193" s="96"/>
      <c r="D193" s="115"/>
      <c r="G193" s="117"/>
      <c r="K193" s="31"/>
    </row>
    <row r="194" spans="3:11" x14ac:dyDescent="0.2">
      <c r="D194" s="115"/>
      <c r="G194" s="117"/>
      <c r="K194" s="31"/>
    </row>
    <row r="195" spans="3:11" x14ac:dyDescent="0.2">
      <c r="D195" s="115"/>
      <c r="G195" s="117"/>
      <c r="K195" s="31"/>
    </row>
    <row r="196" spans="3:11" x14ac:dyDescent="0.2">
      <c r="D196" s="115"/>
      <c r="G196" s="117"/>
      <c r="K196" s="31"/>
    </row>
    <row r="197" spans="3:11" x14ac:dyDescent="0.2">
      <c r="D197" s="115"/>
      <c r="G197" s="117"/>
      <c r="K197" s="31"/>
    </row>
    <row r="198" spans="3:11" x14ac:dyDescent="0.2">
      <c r="C198" s="33"/>
      <c r="D198" s="115"/>
      <c r="G198" s="117"/>
      <c r="K198" s="31"/>
    </row>
    <row r="199" spans="3:11" x14ac:dyDescent="0.2">
      <c r="D199" s="115"/>
      <c r="G199" s="117"/>
      <c r="K199" s="31"/>
    </row>
    <row r="200" spans="3:11" x14ac:dyDescent="0.2">
      <c r="C200" s="33"/>
      <c r="D200" s="115"/>
      <c r="G200" s="117"/>
      <c r="K200" s="31"/>
    </row>
    <row r="201" spans="3:11" x14ac:dyDescent="0.2">
      <c r="C201" s="33"/>
      <c r="D201" s="115"/>
      <c r="G201" s="117"/>
      <c r="K201" s="31"/>
    </row>
    <row r="202" spans="3:11" x14ac:dyDescent="0.2">
      <c r="C202" s="79"/>
      <c r="D202" s="115"/>
      <c r="G202" s="117"/>
      <c r="K202" s="31"/>
    </row>
    <row r="203" spans="3:11" x14ac:dyDescent="0.2">
      <c r="C203" s="33"/>
      <c r="D203" s="115"/>
      <c r="G203" s="117"/>
      <c r="K203" s="31"/>
    </row>
    <row r="204" spans="3:11" x14ac:dyDescent="0.2">
      <c r="D204" s="115"/>
      <c r="G204" s="117"/>
      <c r="K204" s="31"/>
    </row>
    <row r="205" spans="3:11" x14ac:dyDescent="0.2">
      <c r="D205" s="115"/>
      <c r="G205" s="117"/>
      <c r="K205" s="31"/>
    </row>
    <row r="206" spans="3:11" x14ac:dyDescent="0.2">
      <c r="D206" s="115"/>
      <c r="G206" s="117"/>
      <c r="K206" s="31"/>
    </row>
    <row r="207" spans="3:11" x14ac:dyDescent="0.2">
      <c r="D207" s="115"/>
      <c r="G207" s="117"/>
      <c r="K207" s="31"/>
    </row>
    <row r="208" spans="3:11" x14ac:dyDescent="0.2">
      <c r="C208" s="33"/>
      <c r="D208" s="115"/>
      <c r="G208" s="117"/>
      <c r="K208" s="31"/>
    </row>
    <row r="209" spans="3:11" x14ac:dyDescent="0.2">
      <c r="D209" s="115"/>
      <c r="G209" s="117"/>
      <c r="K209" s="31"/>
    </row>
    <row r="210" spans="3:11" x14ac:dyDescent="0.2">
      <c r="C210" s="33"/>
      <c r="D210" s="115"/>
      <c r="G210" s="117"/>
      <c r="K210" s="31"/>
    </row>
    <row r="211" spans="3:11" x14ac:dyDescent="0.2">
      <c r="C211" s="33"/>
      <c r="D211" s="115"/>
      <c r="G211" s="117"/>
      <c r="K211" s="31"/>
    </row>
    <row r="212" spans="3:11" x14ac:dyDescent="0.2">
      <c r="C212" s="33"/>
      <c r="D212" s="115"/>
      <c r="G212" s="117"/>
      <c r="K212" s="31"/>
    </row>
    <row r="213" spans="3:11" x14ac:dyDescent="0.2">
      <c r="D213" s="115"/>
      <c r="G213" s="117"/>
      <c r="K213" s="31"/>
    </row>
    <row r="214" spans="3:11" x14ac:dyDescent="0.2">
      <c r="C214" s="33"/>
      <c r="D214" s="115"/>
      <c r="G214" s="117"/>
      <c r="K214" s="31"/>
    </row>
    <row r="215" spans="3:11" x14ac:dyDescent="0.2">
      <c r="D215" s="115"/>
      <c r="G215" s="117"/>
      <c r="K215" s="31"/>
    </row>
    <row r="216" spans="3:11" x14ac:dyDescent="0.2">
      <c r="C216" s="33"/>
      <c r="D216" s="115"/>
      <c r="G216" s="117"/>
      <c r="K216" s="31"/>
    </row>
    <row r="217" spans="3:11" x14ac:dyDescent="0.2">
      <c r="C217" s="79"/>
      <c r="D217" s="115"/>
      <c r="G217" s="117"/>
      <c r="K217" s="31"/>
    </row>
    <row r="218" spans="3:11" x14ac:dyDescent="0.2">
      <c r="C218" s="79"/>
      <c r="D218" s="115"/>
      <c r="G218" s="117"/>
      <c r="K218" s="31"/>
    </row>
    <row r="219" spans="3:11" x14ac:dyDescent="0.2">
      <c r="C219" s="79"/>
      <c r="D219" s="115"/>
      <c r="G219" s="117"/>
      <c r="K219" s="31"/>
    </row>
    <row r="220" spans="3:11" x14ac:dyDescent="0.2">
      <c r="C220" s="79"/>
      <c r="D220" s="115"/>
      <c r="G220" s="117"/>
      <c r="K220" s="31"/>
    </row>
    <row r="221" spans="3:11" x14ac:dyDescent="0.2">
      <c r="C221" s="79"/>
      <c r="D221" s="115"/>
      <c r="G221" s="117"/>
      <c r="K221" s="31"/>
    </row>
    <row r="222" spans="3:11" x14ac:dyDescent="0.2">
      <c r="C222" s="79"/>
      <c r="D222" s="115"/>
      <c r="G222" s="117"/>
      <c r="K222" s="31"/>
    </row>
    <row r="223" spans="3:11" x14ac:dyDescent="0.2">
      <c r="C223" s="79"/>
      <c r="D223" s="115"/>
      <c r="G223" s="117"/>
      <c r="K223" s="31"/>
    </row>
    <row r="224" spans="3:11" x14ac:dyDescent="0.2">
      <c r="C224" s="79"/>
      <c r="D224" s="115"/>
      <c r="G224" s="117"/>
      <c r="K224" s="31"/>
    </row>
    <row r="225" spans="3:11" x14ac:dyDescent="0.2">
      <c r="C225" s="79"/>
      <c r="D225" s="115"/>
      <c r="G225" s="117"/>
      <c r="K225" s="31"/>
    </row>
    <row r="226" spans="3:11" x14ac:dyDescent="0.2">
      <c r="D226" s="115"/>
      <c r="G226" s="117"/>
      <c r="K226" s="31"/>
    </row>
    <row r="227" spans="3:11" x14ac:dyDescent="0.2">
      <c r="D227" s="115"/>
      <c r="G227" s="117"/>
      <c r="K227" s="31"/>
    </row>
    <row r="228" spans="3:11" x14ac:dyDescent="0.2">
      <c r="D228" s="115"/>
      <c r="G228" s="117"/>
      <c r="K228" s="31"/>
    </row>
    <row r="229" spans="3:11" x14ac:dyDescent="0.2">
      <c r="D229" s="115"/>
      <c r="G229" s="117"/>
      <c r="K229" s="31"/>
    </row>
    <row r="230" spans="3:11" x14ac:dyDescent="0.2">
      <c r="D230" s="115"/>
      <c r="G230" s="117"/>
      <c r="K230" s="31"/>
    </row>
    <row r="231" spans="3:11" x14ac:dyDescent="0.2">
      <c r="D231" s="115"/>
      <c r="G231" s="117"/>
      <c r="K231" s="31"/>
    </row>
    <row r="232" spans="3:11" x14ac:dyDescent="0.2">
      <c r="D232" s="115"/>
      <c r="G232" s="117"/>
      <c r="K232" s="31"/>
    </row>
    <row r="233" spans="3:11" x14ac:dyDescent="0.2">
      <c r="D233" s="115"/>
      <c r="G233" s="117"/>
      <c r="K233" s="31"/>
    </row>
    <row r="234" spans="3:11" x14ac:dyDescent="0.2">
      <c r="D234" s="115"/>
      <c r="G234" s="117"/>
      <c r="K234" s="31"/>
    </row>
    <row r="235" spans="3:11" x14ac:dyDescent="0.2">
      <c r="D235" s="115"/>
      <c r="G235" s="117"/>
      <c r="K235" s="31"/>
    </row>
    <row r="236" spans="3:11" x14ac:dyDescent="0.2">
      <c r="D236" s="115"/>
      <c r="G236" s="117"/>
      <c r="K236" s="31"/>
    </row>
    <row r="237" spans="3:11" x14ac:dyDescent="0.2">
      <c r="D237" s="115"/>
      <c r="G237" s="117"/>
      <c r="K237" s="31"/>
    </row>
    <row r="238" spans="3:11" x14ac:dyDescent="0.2">
      <c r="D238" s="115"/>
      <c r="G238" s="117"/>
      <c r="K238" s="31"/>
    </row>
    <row r="239" spans="3:11" x14ac:dyDescent="0.2">
      <c r="D239" s="115"/>
      <c r="G239" s="117"/>
      <c r="K239" s="31"/>
    </row>
    <row r="240" spans="3:11" x14ac:dyDescent="0.2">
      <c r="D240" s="115"/>
      <c r="G240" s="117"/>
      <c r="K240" s="31"/>
    </row>
    <row r="241" spans="4:11" x14ac:dyDescent="0.2">
      <c r="D241" s="115"/>
      <c r="G241" s="117"/>
      <c r="K241" s="31"/>
    </row>
    <row r="242" spans="4:11" x14ac:dyDescent="0.2">
      <c r="D242" s="115"/>
      <c r="G242" s="117"/>
      <c r="K242" s="31"/>
    </row>
    <row r="243" spans="4:11" x14ac:dyDescent="0.2">
      <c r="D243" s="115"/>
      <c r="G243" s="117"/>
      <c r="K243" s="31"/>
    </row>
    <row r="244" spans="4:11" x14ac:dyDescent="0.2">
      <c r="D244" s="115"/>
      <c r="G244" s="117"/>
      <c r="K244" s="31"/>
    </row>
    <row r="245" spans="4:11" x14ac:dyDescent="0.2">
      <c r="D245" s="115"/>
      <c r="G245" s="117"/>
      <c r="K245" s="31"/>
    </row>
    <row r="246" spans="4:11" x14ac:dyDescent="0.2">
      <c r="D246" s="115"/>
      <c r="G246" s="117"/>
      <c r="K246" s="31"/>
    </row>
    <row r="247" spans="4:11" x14ac:dyDescent="0.2">
      <c r="D247" s="115"/>
      <c r="G247" s="117"/>
      <c r="K247" s="31"/>
    </row>
    <row r="248" spans="4:11" x14ac:dyDescent="0.2">
      <c r="D248" s="115"/>
      <c r="G248" s="117"/>
      <c r="K248" s="31"/>
    </row>
    <row r="249" spans="4:11" x14ac:dyDescent="0.2">
      <c r="D249" s="115"/>
      <c r="G249" s="117"/>
      <c r="K249" s="31"/>
    </row>
    <row r="250" spans="4:11" x14ac:dyDescent="0.2">
      <c r="D250" s="115"/>
      <c r="G250" s="117"/>
      <c r="K250" s="31"/>
    </row>
    <row r="251" spans="4:11" x14ac:dyDescent="0.2">
      <c r="D251" s="115"/>
      <c r="G251" s="117"/>
      <c r="K251" s="31"/>
    </row>
    <row r="252" spans="4:11" x14ac:dyDescent="0.2">
      <c r="D252" s="115"/>
      <c r="G252" s="117"/>
      <c r="K252" s="31"/>
    </row>
    <row r="253" spans="4:11" x14ac:dyDescent="0.2">
      <c r="D253" s="115"/>
      <c r="G253" s="117"/>
      <c r="K253" s="31"/>
    </row>
    <row r="254" spans="4:11" x14ac:dyDescent="0.2">
      <c r="D254" s="115"/>
      <c r="G254" s="117"/>
      <c r="K254" s="31"/>
    </row>
    <row r="255" spans="4:11" x14ac:dyDescent="0.2">
      <c r="D255" s="115"/>
      <c r="G255" s="117"/>
      <c r="K255" s="31"/>
    </row>
    <row r="256" spans="4:11" x14ac:dyDescent="0.2">
      <c r="D256" s="115"/>
      <c r="G256" s="117"/>
      <c r="K256" s="31"/>
    </row>
    <row r="257" spans="4:11" x14ac:dyDescent="0.2">
      <c r="D257" s="115"/>
      <c r="G257" s="117"/>
      <c r="K257" s="31"/>
    </row>
    <row r="258" spans="4:11" x14ac:dyDescent="0.2">
      <c r="D258" s="115"/>
      <c r="G258" s="117"/>
      <c r="K258" s="31"/>
    </row>
    <row r="259" spans="4:11" x14ac:dyDescent="0.2">
      <c r="D259" s="115"/>
      <c r="G259" s="117"/>
      <c r="K259" s="31"/>
    </row>
    <row r="260" spans="4:11" x14ac:dyDescent="0.2">
      <c r="D260" s="115"/>
      <c r="G260" s="117"/>
      <c r="K260" s="31"/>
    </row>
    <row r="261" spans="4:11" x14ac:dyDescent="0.2">
      <c r="D261" s="115"/>
      <c r="G261" s="117"/>
      <c r="K261" s="31"/>
    </row>
    <row r="262" spans="4:11" x14ac:dyDescent="0.2">
      <c r="D262" s="115"/>
      <c r="G262" s="117"/>
      <c r="K262" s="31"/>
    </row>
    <row r="263" spans="4:11" x14ac:dyDescent="0.2">
      <c r="D263" s="115"/>
      <c r="G263" s="117"/>
      <c r="K263" s="31"/>
    </row>
    <row r="264" spans="4:11" x14ac:dyDescent="0.2">
      <c r="D264" s="115"/>
      <c r="G264" s="117"/>
      <c r="K264" s="31"/>
    </row>
    <row r="265" spans="4:11" x14ac:dyDescent="0.2">
      <c r="D265" s="115"/>
      <c r="G265" s="117"/>
      <c r="K265" s="31"/>
    </row>
    <row r="266" spans="4:11" x14ac:dyDescent="0.2">
      <c r="D266" s="115"/>
      <c r="G266" s="117"/>
      <c r="K266" s="31"/>
    </row>
    <row r="267" spans="4:11" x14ac:dyDescent="0.2">
      <c r="D267" s="115"/>
      <c r="G267" s="117"/>
      <c r="K267" s="31"/>
    </row>
    <row r="268" spans="4:11" x14ac:dyDescent="0.2">
      <c r="D268" s="115"/>
      <c r="G268" s="117"/>
      <c r="K268" s="31"/>
    </row>
    <row r="269" spans="4:11" x14ac:dyDescent="0.2">
      <c r="D269" s="115"/>
      <c r="G269" s="117"/>
      <c r="K269" s="31"/>
    </row>
    <row r="270" spans="4:11" x14ac:dyDescent="0.2">
      <c r="D270" s="115"/>
      <c r="G270" s="117"/>
      <c r="K270" s="31"/>
    </row>
    <row r="271" spans="4:11" x14ac:dyDescent="0.2">
      <c r="D271" s="115"/>
      <c r="G271" s="117"/>
      <c r="K271" s="31"/>
    </row>
    <row r="272" spans="4:11" x14ac:dyDescent="0.2">
      <c r="D272" s="115"/>
      <c r="G272" s="117"/>
      <c r="K272" s="31"/>
    </row>
    <row r="273" spans="4:11" x14ac:dyDescent="0.2">
      <c r="D273" s="115"/>
      <c r="G273" s="117"/>
      <c r="K273" s="31"/>
    </row>
    <row r="274" spans="4:11" x14ac:dyDescent="0.2">
      <c r="D274" s="115"/>
      <c r="G274" s="117"/>
      <c r="K274" s="31"/>
    </row>
    <row r="275" spans="4:11" x14ac:dyDescent="0.2">
      <c r="D275" s="115"/>
      <c r="G275" s="117"/>
      <c r="K275" s="31"/>
    </row>
    <row r="276" spans="4:11" x14ac:dyDescent="0.2">
      <c r="D276" s="115"/>
      <c r="G276" s="117"/>
      <c r="K276" s="31"/>
    </row>
    <row r="277" spans="4:11" x14ac:dyDescent="0.2">
      <c r="D277" s="115"/>
      <c r="G277" s="117"/>
      <c r="K277" s="31"/>
    </row>
    <row r="278" spans="4:11" x14ac:dyDescent="0.2">
      <c r="D278" s="115"/>
      <c r="G278" s="117"/>
      <c r="K278" s="31"/>
    </row>
    <row r="279" spans="4:11" x14ac:dyDescent="0.2">
      <c r="D279" s="115"/>
      <c r="G279" s="117"/>
      <c r="K279" s="31"/>
    </row>
    <row r="280" spans="4:11" x14ac:dyDescent="0.2">
      <c r="D280" s="115"/>
      <c r="G280" s="117"/>
      <c r="K280" s="31"/>
    </row>
    <row r="281" spans="4:11" x14ac:dyDescent="0.2">
      <c r="D281" s="115"/>
      <c r="G281" s="117"/>
      <c r="K281" s="31"/>
    </row>
    <row r="282" spans="4:11" x14ac:dyDescent="0.2">
      <c r="D282" s="115"/>
      <c r="G282" s="117"/>
      <c r="K282" s="31"/>
    </row>
    <row r="283" spans="4:11" x14ac:dyDescent="0.2">
      <c r="D283" s="115"/>
      <c r="G283" s="117"/>
      <c r="K283" s="31"/>
    </row>
    <row r="284" spans="4:11" x14ac:dyDescent="0.2">
      <c r="D284" s="115"/>
      <c r="G284" s="117"/>
      <c r="K284" s="31"/>
    </row>
    <row r="285" spans="4:11" x14ac:dyDescent="0.2">
      <c r="D285" s="115"/>
      <c r="G285" s="117"/>
      <c r="K285" s="31"/>
    </row>
    <row r="286" spans="4:11" x14ac:dyDescent="0.2">
      <c r="D286" s="115"/>
      <c r="G286" s="117"/>
      <c r="K286" s="31"/>
    </row>
    <row r="287" spans="4:11" x14ac:dyDescent="0.2">
      <c r="D287" s="115"/>
      <c r="G287" s="117"/>
      <c r="K287" s="31"/>
    </row>
    <row r="288" spans="4:11" x14ac:dyDescent="0.2">
      <c r="D288" s="115"/>
      <c r="G288" s="117"/>
      <c r="K288" s="31"/>
    </row>
    <row r="289" spans="4:11" x14ac:dyDescent="0.2">
      <c r="D289" s="115"/>
      <c r="G289" s="117"/>
      <c r="K289" s="31"/>
    </row>
    <row r="290" spans="4:11" x14ac:dyDescent="0.2">
      <c r="D290" s="115"/>
      <c r="G290" s="117"/>
      <c r="K290" s="31"/>
    </row>
    <row r="291" spans="4:11" x14ac:dyDescent="0.2">
      <c r="D291" s="115"/>
      <c r="G291" s="117"/>
      <c r="K291" s="31"/>
    </row>
    <row r="292" spans="4:11" x14ac:dyDescent="0.2">
      <c r="D292" s="115"/>
      <c r="G292" s="117"/>
      <c r="K292" s="31"/>
    </row>
    <row r="293" spans="4:11" x14ac:dyDescent="0.2">
      <c r="D293" s="115"/>
      <c r="G293" s="117"/>
      <c r="K293" s="31"/>
    </row>
    <row r="294" spans="4:11" x14ac:dyDescent="0.2">
      <c r="D294" s="115"/>
      <c r="G294" s="117"/>
      <c r="K294" s="31"/>
    </row>
    <row r="295" spans="4:11" x14ac:dyDescent="0.2">
      <c r="D295" s="115"/>
      <c r="G295" s="117"/>
      <c r="K295" s="31"/>
    </row>
    <row r="296" spans="4:11" x14ac:dyDescent="0.2">
      <c r="D296" s="115"/>
      <c r="G296" s="117"/>
      <c r="K296" s="31"/>
    </row>
    <row r="297" spans="4:11" x14ac:dyDescent="0.2">
      <c r="D297" s="115"/>
      <c r="G297" s="117"/>
      <c r="K297" s="31"/>
    </row>
    <row r="298" spans="4:11" x14ac:dyDescent="0.2">
      <c r="D298" s="115"/>
      <c r="G298" s="117"/>
      <c r="K298" s="31"/>
    </row>
    <row r="299" spans="4:11" x14ac:dyDescent="0.2">
      <c r="D299" s="115"/>
      <c r="G299" s="117"/>
      <c r="K299" s="31"/>
    </row>
    <row r="300" spans="4:11" x14ac:dyDescent="0.2">
      <c r="D300" s="115"/>
      <c r="G300" s="117"/>
      <c r="K300" s="31"/>
    </row>
    <row r="301" spans="4:11" x14ac:dyDescent="0.2">
      <c r="D301" s="115"/>
      <c r="G301" s="117"/>
      <c r="K301" s="31"/>
    </row>
    <row r="302" spans="4:11" x14ac:dyDescent="0.2">
      <c r="D302" s="115"/>
      <c r="G302" s="117"/>
      <c r="K302" s="31"/>
    </row>
    <row r="303" spans="4:11" x14ac:dyDescent="0.2">
      <c r="D303" s="115"/>
      <c r="G303" s="117"/>
      <c r="K303" s="31"/>
    </row>
    <row r="304" spans="4:11" x14ac:dyDescent="0.2">
      <c r="D304" s="115"/>
      <c r="G304" s="117"/>
      <c r="K304" s="31"/>
    </row>
    <row r="305" spans="4:11" x14ac:dyDescent="0.2">
      <c r="D305" s="115"/>
      <c r="G305" s="117"/>
      <c r="K305" s="31"/>
    </row>
    <row r="306" spans="4:11" x14ac:dyDescent="0.2">
      <c r="D306" s="115"/>
      <c r="G306" s="117"/>
      <c r="K306" s="31"/>
    </row>
    <row r="307" spans="4:11" x14ac:dyDescent="0.2">
      <c r="D307" s="115"/>
      <c r="G307" s="117"/>
      <c r="K307" s="31"/>
    </row>
    <row r="308" spans="4:11" x14ac:dyDescent="0.2">
      <c r="D308" s="115"/>
      <c r="G308" s="117"/>
      <c r="K308" s="31"/>
    </row>
    <row r="309" spans="4:11" x14ac:dyDescent="0.2">
      <c r="D309" s="115"/>
      <c r="G309" s="117"/>
      <c r="K309" s="31"/>
    </row>
    <row r="310" spans="4:11" x14ac:dyDescent="0.2">
      <c r="D310" s="115"/>
      <c r="G310" s="117"/>
      <c r="K310" s="31"/>
    </row>
    <row r="311" spans="4:11" x14ac:dyDescent="0.2">
      <c r="D311" s="115"/>
      <c r="G311" s="117"/>
      <c r="K311" s="31"/>
    </row>
    <row r="312" spans="4:11" x14ac:dyDescent="0.2">
      <c r="D312" s="115"/>
      <c r="G312" s="117"/>
      <c r="K312" s="31"/>
    </row>
    <row r="313" spans="4:11" x14ac:dyDescent="0.2">
      <c r="D313" s="115"/>
      <c r="G313" s="117"/>
      <c r="K313" s="31"/>
    </row>
    <row r="314" spans="4:11" x14ac:dyDescent="0.2">
      <c r="D314" s="115"/>
      <c r="G314" s="117"/>
      <c r="K314" s="31"/>
    </row>
    <row r="315" spans="4:11" x14ac:dyDescent="0.2">
      <c r="D315" s="115"/>
      <c r="G315" s="117"/>
      <c r="K315" s="31"/>
    </row>
    <row r="316" spans="4:11" x14ac:dyDescent="0.2">
      <c r="D316" s="115"/>
      <c r="G316" s="117"/>
      <c r="K316" s="31"/>
    </row>
    <row r="317" spans="4:11" x14ac:dyDescent="0.2">
      <c r="D317" s="115"/>
      <c r="G317" s="117"/>
      <c r="K317" s="31"/>
    </row>
    <row r="318" spans="4:11" x14ac:dyDescent="0.2">
      <c r="D318" s="115"/>
      <c r="G318" s="117"/>
      <c r="K318" s="31"/>
    </row>
    <row r="319" spans="4:11" x14ac:dyDescent="0.2">
      <c r="D319" s="115"/>
      <c r="G319" s="117"/>
      <c r="K319" s="31"/>
    </row>
    <row r="320" spans="4:11" x14ac:dyDescent="0.2">
      <c r="D320" s="115"/>
      <c r="G320" s="117"/>
      <c r="K320" s="31"/>
    </row>
    <row r="321" spans="4:11" x14ac:dyDescent="0.2">
      <c r="D321" s="115"/>
      <c r="G321" s="117"/>
      <c r="K321" s="31"/>
    </row>
    <row r="322" spans="4:11" x14ac:dyDescent="0.2">
      <c r="D322" s="115"/>
      <c r="G322" s="117"/>
      <c r="K322" s="31"/>
    </row>
    <row r="323" spans="4:11" x14ac:dyDescent="0.2">
      <c r="D323" s="115"/>
      <c r="G323" s="117"/>
      <c r="K323" s="31"/>
    </row>
    <row r="324" spans="4:11" x14ac:dyDescent="0.2">
      <c r="D324" s="115"/>
      <c r="G324" s="117"/>
      <c r="K324" s="31"/>
    </row>
    <row r="325" spans="4:11" x14ac:dyDescent="0.2">
      <c r="D325" s="115"/>
      <c r="G325" s="117"/>
      <c r="K325" s="31"/>
    </row>
    <row r="326" spans="4:11" x14ac:dyDescent="0.2">
      <c r="D326" s="115"/>
      <c r="G326" s="117"/>
      <c r="K326" s="31"/>
    </row>
    <row r="327" spans="4:11" x14ac:dyDescent="0.2">
      <c r="D327" s="115"/>
      <c r="G327" s="117"/>
      <c r="K327" s="31"/>
    </row>
    <row r="328" spans="4:11" x14ac:dyDescent="0.2">
      <c r="D328" s="115"/>
      <c r="G328" s="117"/>
      <c r="K328" s="31"/>
    </row>
    <row r="329" spans="4:11" x14ac:dyDescent="0.2">
      <c r="D329" s="115"/>
      <c r="G329" s="117"/>
      <c r="K329" s="31"/>
    </row>
    <row r="330" spans="4:11" x14ac:dyDescent="0.2">
      <c r="D330" s="115"/>
      <c r="G330" s="117"/>
      <c r="K330" s="31"/>
    </row>
    <row r="331" spans="4:11" x14ac:dyDescent="0.2">
      <c r="D331" s="115"/>
      <c r="G331" s="117"/>
      <c r="K331" s="31"/>
    </row>
    <row r="332" spans="4:11" x14ac:dyDescent="0.2">
      <c r="D332" s="115"/>
      <c r="G332" s="117"/>
      <c r="K332" s="31"/>
    </row>
    <row r="333" spans="4:11" x14ac:dyDescent="0.2">
      <c r="D333" s="115"/>
      <c r="G333" s="117"/>
      <c r="K333" s="31"/>
    </row>
    <row r="334" spans="4:11" x14ac:dyDescent="0.2">
      <c r="D334" s="115"/>
      <c r="G334" s="117"/>
      <c r="K334" s="31"/>
    </row>
    <row r="335" spans="4:11" x14ac:dyDescent="0.2">
      <c r="D335" s="115"/>
      <c r="G335" s="117"/>
      <c r="K335" s="31"/>
    </row>
    <row r="336" spans="4:11" x14ac:dyDescent="0.2">
      <c r="D336" s="115"/>
      <c r="G336" s="117"/>
      <c r="K336" s="31"/>
    </row>
    <row r="337" spans="4:11" x14ac:dyDescent="0.2">
      <c r="D337" s="115"/>
      <c r="G337" s="117"/>
      <c r="K337" s="31"/>
    </row>
    <row r="338" spans="4:11" x14ac:dyDescent="0.2">
      <c r="D338" s="115"/>
      <c r="G338" s="117"/>
      <c r="K338" s="31"/>
    </row>
    <row r="339" spans="4:11" x14ac:dyDescent="0.2">
      <c r="D339" s="115"/>
      <c r="G339" s="117"/>
      <c r="K339" s="31"/>
    </row>
    <row r="340" spans="4:11" x14ac:dyDescent="0.2">
      <c r="D340" s="115"/>
      <c r="G340" s="117"/>
      <c r="K340" s="31"/>
    </row>
    <row r="341" spans="4:11" x14ac:dyDescent="0.2">
      <c r="D341" s="115"/>
      <c r="G341" s="117"/>
      <c r="K341" s="31"/>
    </row>
    <row r="342" spans="4:11" x14ac:dyDescent="0.2">
      <c r="D342" s="115"/>
      <c r="G342" s="117"/>
      <c r="K342" s="31"/>
    </row>
    <row r="343" spans="4:11" x14ac:dyDescent="0.2">
      <c r="D343" s="115"/>
      <c r="G343" s="117"/>
      <c r="K343" s="31"/>
    </row>
    <row r="344" spans="4:11" x14ac:dyDescent="0.2">
      <c r="D344" s="115"/>
      <c r="G344" s="117"/>
      <c r="K344" s="31"/>
    </row>
    <row r="345" spans="4:11" x14ac:dyDescent="0.2">
      <c r="D345" s="115"/>
      <c r="G345" s="117"/>
      <c r="K345" s="31"/>
    </row>
    <row r="346" spans="4:11" x14ac:dyDescent="0.2">
      <c r="D346" s="115"/>
      <c r="G346" s="117"/>
      <c r="K346" s="31"/>
    </row>
    <row r="347" spans="4:11" x14ac:dyDescent="0.2">
      <c r="D347" s="115"/>
      <c r="G347" s="117"/>
      <c r="K347" s="31"/>
    </row>
    <row r="348" spans="4:11" x14ac:dyDescent="0.2">
      <c r="D348" s="115"/>
      <c r="G348" s="117"/>
      <c r="K348" s="31"/>
    </row>
    <row r="349" spans="4:11" x14ac:dyDescent="0.2">
      <c r="D349" s="115"/>
      <c r="G349" s="117"/>
      <c r="K349" s="31"/>
    </row>
    <row r="350" spans="4:11" x14ac:dyDescent="0.2">
      <c r="D350" s="115"/>
      <c r="G350" s="117"/>
      <c r="K350" s="31"/>
    </row>
    <row r="351" spans="4:11" x14ac:dyDescent="0.2">
      <c r="D351" s="115"/>
      <c r="G351" s="117"/>
      <c r="K351" s="31"/>
    </row>
    <row r="352" spans="4:11" x14ac:dyDescent="0.2">
      <c r="D352" s="115"/>
      <c r="G352" s="117"/>
      <c r="K352" s="31"/>
    </row>
    <row r="353" spans="4:11" x14ac:dyDescent="0.2">
      <c r="D353" s="115"/>
      <c r="G353" s="117"/>
      <c r="K353" s="31"/>
    </row>
    <row r="354" spans="4:11" x14ac:dyDescent="0.2">
      <c r="D354" s="115"/>
      <c r="G354" s="117"/>
      <c r="K354" s="31"/>
    </row>
    <row r="355" spans="4:11" x14ac:dyDescent="0.2">
      <c r="D355" s="115"/>
      <c r="G355" s="117"/>
      <c r="K355" s="31"/>
    </row>
    <row r="356" spans="4:11" x14ac:dyDescent="0.2">
      <c r="D356" s="115"/>
      <c r="G356" s="117"/>
      <c r="K356" s="31"/>
    </row>
    <row r="357" spans="4:11" x14ac:dyDescent="0.2">
      <c r="D357" s="115"/>
      <c r="G357" s="117"/>
      <c r="K357" s="31"/>
    </row>
    <row r="358" spans="4:11" x14ac:dyDescent="0.2">
      <c r="D358" s="115"/>
      <c r="G358" s="117"/>
      <c r="K358" s="31"/>
    </row>
    <row r="359" spans="4:11" x14ac:dyDescent="0.2">
      <c r="D359" s="115"/>
      <c r="G359" s="117"/>
      <c r="K359" s="31"/>
    </row>
    <row r="360" spans="4:11" x14ac:dyDescent="0.2">
      <c r="D360" s="115"/>
      <c r="G360" s="117"/>
      <c r="K360" s="31"/>
    </row>
    <row r="361" spans="4:11" x14ac:dyDescent="0.2">
      <c r="D361" s="115"/>
      <c r="G361" s="117"/>
      <c r="K361" s="31"/>
    </row>
    <row r="362" spans="4:11" x14ac:dyDescent="0.2">
      <c r="D362" s="115"/>
      <c r="G362" s="117"/>
      <c r="K362" s="31"/>
    </row>
    <row r="363" spans="4:11" x14ac:dyDescent="0.2">
      <c r="D363" s="115"/>
      <c r="G363" s="117"/>
      <c r="K363" s="31"/>
    </row>
    <row r="364" spans="4:11" x14ac:dyDescent="0.2">
      <c r="D364" s="115"/>
      <c r="G364" s="117"/>
      <c r="K364" s="31"/>
    </row>
    <row r="365" spans="4:11" x14ac:dyDescent="0.2">
      <c r="D365" s="115"/>
      <c r="G365" s="117"/>
      <c r="K365" s="31"/>
    </row>
    <row r="366" spans="4:11" x14ac:dyDescent="0.2">
      <c r="D366" s="115"/>
      <c r="G366" s="117"/>
      <c r="K366" s="31"/>
    </row>
    <row r="367" spans="4:11" x14ac:dyDescent="0.2">
      <c r="D367" s="115"/>
      <c r="G367" s="117"/>
      <c r="K367" s="31"/>
    </row>
    <row r="368" spans="4:11" x14ac:dyDescent="0.2">
      <c r="D368" s="115"/>
      <c r="G368" s="117"/>
      <c r="K368" s="31"/>
    </row>
    <row r="369" spans="4:11" x14ac:dyDescent="0.2">
      <c r="D369" s="115"/>
      <c r="G369" s="117"/>
      <c r="K369" s="31"/>
    </row>
    <row r="370" spans="4:11" x14ac:dyDescent="0.2">
      <c r="D370" s="115"/>
      <c r="G370" s="117"/>
      <c r="K370" s="31"/>
    </row>
    <row r="371" spans="4:11" x14ac:dyDescent="0.2">
      <c r="D371" s="115"/>
      <c r="G371" s="117"/>
      <c r="K371" s="31"/>
    </row>
    <row r="372" spans="4:11" x14ac:dyDescent="0.2">
      <c r="D372" s="115"/>
      <c r="G372" s="117"/>
      <c r="K372" s="31"/>
    </row>
    <row r="373" spans="4:11" x14ac:dyDescent="0.2">
      <c r="D373" s="115"/>
      <c r="G373" s="117"/>
      <c r="K373" s="31"/>
    </row>
    <row r="374" spans="4:11" x14ac:dyDescent="0.2">
      <c r="D374" s="115"/>
      <c r="G374" s="117"/>
      <c r="K374" s="31"/>
    </row>
    <row r="375" spans="4:11" x14ac:dyDescent="0.2">
      <c r="D375" s="115"/>
      <c r="G375" s="117"/>
      <c r="K375" s="31"/>
    </row>
    <row r="376" spans="4:11" x14ac:dyDescent="0.2">
      <c r="D376" s="115"/>
      <c r="G376" s="117"/>
      <c r="K376" s="31"/>
    </row>
    <row r="377" spans="4:11" x14ac:dyDescent="0.2">
      <c r="D377" s="115"/>
      <c r="G377" s="117"/>
      <c r="K377" s="31"/>
    </row>
    <row r="378" spans="4:11" x14ac:dyDescent="0.2">
      <c r="D378" s="115"/>
      <c r="G378" s="117"/>
      <c r="K378" s="31"/>
    </row>
    <row r="379" spans="4:11" x14ac:dyDescent="0.2">
      <c r="D379" s="115"/>
      <c r="G379" s="117"/>
      <c r="K379" s="31"/>
    </row>
    <row r="380" spans="4:11" x14ac:dyDescent="0.2">
      <c r="D380" s="115"/>
      <c r="G380" s="117"/>
      <c r="K380" s="31"/>
    </row>
    <row r="381" spans="4:11" x14ac:dyDescent="0.2">
      <c r="D381" s="115"/>
      <c r="G381" s="117"/>
      <c r="K381" s="31"/>
    </row>
    <row r="382" spans="4:11" x14ac:dyDescent="0.2">
      <c r="D382" s="115"/>
      <c r="G382" s="117"/>
      <c r="K382" s="31"/>
    </row>
    <row r="383" spans="4:11" x14ac:dyDescent="0.2">
      <c r="D383" s="115"/>
      <c r="G383" s="117"/>
      <c r="K383" s="31"/>
    </row>
    <row r="384" spans="4:11" x14ac:dyDescent="0.2">
      <c r="D384" s="115"/>
      <c r="G384" s="117"/>
      <c r="K384" s="31"/>
    </row>
    <row r="385" spans="4:11" x14ac:dyDescent="0.2">
      <c r="D385" s="115"/>
      <c r="G385" s="117"/>
      <c r="K385" s="31"/>
    </row>
    <row r="386" spans="4:11" x14ac:dyDescent="0.2">
      <c r="D386" s="115"/>
      <c r="G386" s="117"/>
      <c r="K386" s="31"/>
    </row>
    <row r="387" spans="4:11" x14ac:dyDescent="0.2">
      <c r="D387" s="115"/>
      <c r="G387" s="117"/>
      <c r="K387" s="31"/>
    </row>
    <row r="388" spans="4:11" x14ac:dyDescent="0.2">
      <c r="D388" s="115"/>
      <c r="G388" s="117"/>
      <c r="K388" s="31"/>
    </row>
    <row r="389" spans="4:11" x14ac:dyDescent="0.2">
      <c r="D389" s="115"/>
      <c r="G389" s="117"/>
      <c r="K389" s="31"/>
    </row>
    <row r="390" spans="4:11" x14ac:dyDescent="0.2">
      <c r="D390" s="115"/>
      <c r="G390" s="117"/>
      <c r="K390" s="31"/>
    </row>
    <row r="391" spans="4:11" x14ac:dyDescent="0.2">
      <c r="D391" s="115"/>
      <c r="G391" s="117"/>
      <c r="K391" s="31"/>
    </row>
    <row r="392" spans="4:11" x14ac:dyDescent="0.2">
      <c r="D392" s="115"/>
      <c r="G392" s="117"/>
      <c r="K392" s="31"/>
    </row>
    <row r="393" spans="4:11" x14ac:dyDescent="0.2">
      <c r="D393" s="115"/>
      <c r="G393" s="117"/>
      <c r="K393" s="31"/>
    </row>
    <row r="394" spans="4:11" x14ac:dyDescent="0.2">
      <c r="D394" s="115"/>
      <c r="G394" s="117"/>
      <c r="K394" s="31"/>
    </row>
    <row r="395" spans="4:11" x14ac:dyDescent="0.2">
      <c r="D395" s="115"/>
      <c r="G395" s="117"/>
      <c r="K395" s="31"/>
    </row>
    <row r="396" spans="4:11" x14ac:dyDescent="0.2">
      <c r="D396" s="115"/>
      <c r="G396" s="117"/>
      <c r="K396" s="31"/>
    </row>
    <row r="397" spans="4:11" x14ac:dyDescent="0.2">
      <c r="D397" s="115"/>
      <c r="G397" s="117"/>
      <c r="K397" s="31"/>
    </row>
    <row r="398" spans="4:11" x14ac:dyDescent="0.2">
      <c r="D398" s="115"/>
      <c r="G398" s="117"/>
      <c r="K398" s="31"/>
    </row>
    <row r="399" spans="4:11" x14ac:dyDescent="0.2">
      <c r="D399" s="115"/>
      <c r="G399" s="117"/>
      <c r="K399" s="31"/>
    </row>
    <row r="400" spans="4:11" x14ac:dyDescent="0.2">
      <c r="D400" s="115"/>
      <c r="G400" s="117"/>
      <c r="K400" s="31"/>
    </row>
    <row r="401" spans="4:11" x14ac:dyDescent="0.2">
      <c r="D401" s="115"/>
      <c r="G401" s="117"/>
      <c r="K401" s="31"/>
    </row>
    <row r="402" spans="4:11" x14ac:dyDescent="0.2">
      <c r="D402" s="115"/>
      <c r="G402" s="117"/>
      <c r="K402" s="31"/>
    </row>
    <row r="403" spans="4:11" x14ac:dyDescent="0.2">
      <c r="D403" s="115"/>
      <c r="G403" s="117"/>
      <c r="K403" s="31"/>
    </row>
    <row r="404" spans="4:11" x14ac:dyDescent="0.2">
      <c r="D404" s="115"/>
      <c r="G404" s="117"/>
      <c r="K404" s="31"/>
    </row>
    <row r="405" spans="4:11" x14ac:dyDescent="0.2">
      <c r="D405" s="115"/>
      <c r="G405" s="117"/>
      <c r="K405" s="31"/>
    </row>
    <row r="406" spans="4:11" x14ac:dyDescent="0.2">
      <c r="D406" s="115"/>
      <c r="G406" s="117"/>
      <c r="K406" s="31"/>
    </row>
    <row r="407" spans="4:11" x14ac:dyDescent="0.2">
      <c r="D407" s="115"/>
      <c r="G407" s="117"/>
      <c r="K407" s="31"/>
    </row>
    <row r="408" spans="4:11" x14ac:dyDescent="0.2">
      <c r="D408" s="115"/>
      <c r="G408" s="117"/>
      <c r="K408" s="31"/>
    </row>
    <row r="409" spans="4:11" x14ac:dyDescent="0.2">
      <c r="D409" s="115"/>
      <c r="G409" s="117"/>
      <c r="K409" s="31"/>
    </row>
    <row r="410" spans="4:11" x14ac:dyDescent="0.2">
      <c r="D410" s="115"/>
      <c r="G410" s="117"/>
      <c r="K410" s="31"/>
    </row>
    <row r="411" spans="4:11" x14ac:dyDescent="0.2">
      <c r="D411" s="115"/>
      <c r="G411" s="117"/>
      <c r="K411" s="31"/>
    </row>
    <row r="412" spans="4:11" x14ac:dyDescent="0.2">
      <c r="D412" s="115"/>
      <c r="G412" s="117"/>
      <c r="K412" s="31"/>
    </row>
    <row r="413" spans="4:11" x14ac:dyDescent="0.2">
      <c r="D413" s="115"/>
      <c r="G413" s="117"/>
      <c r="K413" s="31"/>
    </row>
    <row r="414" spans="4:11" x14ac:dyDescent="0.2">
      <c r="D414" s="115"/>
      <c r="G414" s="117"/>
      <c r="K414" s="31"/>
    </row>
    <row r="415" spans="4:11" x14ac:dyDescent="0.2">
      <c r="D415" s="115"/>
      <c r="G415" s="117"/>
      <c r="K415" s="31"/>
    </row>
    <row r="416" spans="4:11" x14ac:dyDescent="0.2">
      <c r="D416" s="115"/>
      <c r="G416" s="117"/>
      <c r="K416" s="31"/>
    </row>
    <row r="417" spans="4:11" x14ac:dyDescent="0.2">
      <c r="D417" s="115"/>
      <c r="G417" s="117"/>
      <c r="K417" s="31"/>
    </row>
    <row r="418" spans="4:11" x14ac:dyDescent="0.2">
      <c r="D418" s="115"/>
      <c r="G418" s="117"/>
      <c r="K418" s="31"/>
    </row>
    <row r="419" spans="4:11" x14ac:dyDescent="0.2">
      <c r="D419" s="115"/>
      <c r="G419" s="117"/>
      <c r="K419" s="31"/>
    </row>
    <row r="420" spans="4:11" x14ac:dyDescent="0.2">
      <c r="D420" s="115"/>
      <c r="G420" s="117"/>
      <c r="K420" s="31"/>
    </row>
    <row r="421" spans="4:11" x14ac:dyDescent="0.2">
      <c r="D421" s="115"/>
      <c r="G421" s="117"/>
      <c r="K421" s="31"/>
    </row>
    <row r="422" spans="4:11" x14ac:dyDescent="0.2">
      <c r="D422" s="115"/>
      <c r="G422" s="117"/>
      <c r="K422" s="31"/>
    </row>
    <row r="423" spans="4:11" x14ac:dyDescent="0.2">
      <c r="D423" s="115"/>
      <c r="G423" s="117"/>
      <c r="K423" s="31"/>
    </row>
    <row r="424" spans="4:11" x14ac:dyDescent="0.2">
      <c r="D424" s="115"/>
      <c r="G424" s="117"/>
      <c r="K424" s="31"/>
    </row>
    <row r="425" spans="4:11" x14ac:dyDescent="0.2">
      <c r="D425" s="115"/>
      <c r="G425" s="117"/>
      <c r="K425" s="31"/>
    </row>
    <row r="426" spans="4:11" x14ac:dyDescent="0.2">
      <c r="D426" s="115"/>
      <c r="G426" s="117"/>
      <c r="K426" s="31"/>
    </row>
    <row r="427" spans="4:11" x14ac:dyDescent="0.2">
      <c r="D427" s="115"/>
      <c r="G427" s="117"/>
      <c r="K427" s="31"/>
    </row>
    <row r="428" spans="4:11" x14ac:dyDescent="0.2">
      <c r="D428" s="115"/>
      <c r="G428" s="117"/>
      <c r="K428" s="31"/>
    </row>
    <row r="429" spans="4:11" x14ac:dyDescent="0.2">
      <c r="D429" s="115"/>
      <c r="G429" s="117"/>
      <c r="K429" s="31"/>
    </row>
    <row r="430" spans="4:11" x14ac:dyDescent="0.2">
      <c r="D430" s="115"/>
      <c r="G430" s="117"/>
      <c r="K430" s="31"/>
    </row>
    <row r="431" spans="4:11" x14ac:dyDescent="0.2">
      <c r="D431" s="115"/>
      <c r="G431" s="117"/>
      <c r="K431" s="31"/>
    </row>
    <row r="432" spans="4:11" x14ac:dyDescent="0.2">
      <c r="D432" s="115"/>
      <c r="G432" s="117"/>
      <c r="K432" s="31"/>
    </row>
    <row r="433" spans="4:11" x14ac:dyDescent="0.2">
      <c r="D433" s="115"/>
      <c r="G433" s="117"/>
      <c r="K433" s="31"/>
    </row>
    <row r="434" spans="4:11" x14ac:dyDescent="0.2">
      <c r="D434" s="115"/>
      <c r="G434" s="117"/>
      <c r="K434" s="31"/>
    </row>
    <row r="435" spans="4:11" x14ac:dyDescent="0.2">
      <c r="D435" s="115"/>
      <c r="G435" s="117"/>
      <c r="K435" s="31"/>
    </row>
    <row r="436" spans="4:11" x14ac:dyDescent="0.2">
      <c r="D436" s="115"/>
      <c r="G436" s="117"/>
      <c r="K436" s="31"/>
    </row>
    <row r="437" spans="4:11" x14ac:dyDescent="0.2">
      <c r="D437" s="115"/>
      <c r="G437" s="117"/>
      <c r="K437" s="31"/>
    </row>
    <row r="438" spans="4:11" x14ac:dyDescent="0.2">
      <c r="D438" s="115"/>
      <c r="G438" s="117"/>
      <c r="K438" s="31"/>
    </row>
    <row r="439" spans="4:11" x14ac:dyDescent="0.2">
      <c r="D439" s="115"/>
      <c r="G439" s="117"/>
      <c r="K439" s="31"/>
    </row>
    <row r="440" spans="4:11" x14ac:dyDescent="0.2">
      <c r="D440" s="115"/>
      <c r="G440" s="117"/>
      <c r="K440" s="31"/>
    </row>
    <row r="441" spans="4:11" x14ac:dyDescent="0.2">
      <c r="D441" s="115"/>
      <c r="G441" s="117"/>
      <c r="K441" s="31"/>
    </row>
    <row r="442" spans="4:11" x14ac:dyDescent="0.2">
      <c r="D442" s="115"/>
      <c r="G442" s="117"/>
      <c r="K442" s="31"/>
    </row>
    <row r="443" spans="4:11" x14ac:dyDescent="0.2">
      <c r="D443" s="115"/>
      <c r="G443" s="117"/>
      <c r="K443" s="31"/>
    </row>
    <row r="444" spans="4:11" x14ac:dyDescent="0.2">
      <c r="D444" s="115"/>
      <c r="G444" s="117"/>
      <c r="K444" s="31"/>
    </row>
    <row r="445" spans="4:11" x14ac:dyDescent="0.2">
      <c r="D445" s="115"/>
      <c r="G445" s="117"/>
      <c r="K445" s="31"/>
    </row>
    <row r="446" spans="4:11" x14ac:dyDescent="0.2">
      <c r="D446" s="115"/>
      <c r="G446" s="117"/>
      <c r="K446" s="31"/>
    </row>
    <row r="447" spans="4:11" x14ac:dyDescent="0.2">
      <c r="D447" s="115"/>
      <c r="G447" s="117"/>
      <c r="K447" s="31"/>
    </row>
    <row r="448" spans="4:11" x14ac:dyDescent="0.2">
      <c r="D448" s="115"/>
      <c r="G448" s="117"/>
      <c r="K448" s="31"/>
    </row>
    <row r="449" spans="4:11" x14ac:dyDescent="0.2">
      <c r="D449" s="115"/>
      <c r="G449" s="117"/>
      <c r="K449" s="31"/>
    </row>
    <row r="450" spans="4:11" x14ac:dyDescent="0.2">
      <c r="D450" s="115"/>
      <c r="G450" s="117"/>
      <c r="K450" s="31"/>
    </row>
    <row r="451" spans="4:11" x14ac:dyDescent="0.2">
      <c r="D451" s="115"/>
      <c r="G451" s="117"/>
      <c r="K451" s="31"/>
    </row>
    <row r="452" spans="4:11" x14ac:dyDescent="0.2">
      <c r="D452" s="115"/>
      <c r="G452" s="117"/>
      <c r="K452" s="31"/>
    </row>
    <row r="453" spans="4:11" x14ac:dyDescent="0.2">
      <c r="D453" s="115"/>
      <c r="G453" s="117"/>
      <c r="K453" s="31"/>
    </row>
    <row r="454" spans="4:11" x14ac:dyDescent="0.2">
      <c r="D454" s="115"/>
      <c r="G454" s="117"/>
      <c r="K454" s="31"/>
    </row>
    <row r="455" spans="4:11" x14ac:dyDescent="0.2">
      <c r="D455" s="115"/>
      <c r="G455" s="117"/>
      <c r="K455" s="31"/>
    </row>
    <row r="456" spans="4:11" x14ac:dyDescent="0.2">
      <c r="D456" s="115"/>
      <c r="G456" s="117"/>
      <c r="K456" s="31"/>
    </row>
    <row r="457" spans="4:11" x14ac:dyDescent="0.2">
      <c r="D457" s="115"/>
      <c r="G457" s="117"/>
      <c r="K457" s="31"/>
    </row>
    <row r="458" spans="4:11" x14ac:dyDescent="0.2">
      <c r="D458" s="115"/>
      <c r="G458" s="117"/>
      <c r="K458" s="31"/>
    </row>
    <row r="459" spans="4:11" x14ac:dyDescent="0.2">
      <c r="D459" s="115"/>
      <c r="G459" s="117"/>
      <c r="K459" s="31"/>
    </row>
    <row r="460" spans="4:11" x14ac:dyDescent="0.2">
      <c r="D460" s="115"/>
      <c r="G460" s="117"/>
      <c r="K460" s="31"/>
    </row>
    <row r="461" spans="4:11" x14ac:dyDescent="0.2">
      <c r="D461" s="115"/>
      <c r="G461" s="117"/>
      <c r="K461" s="31"/>
    </row>
    <row r="462" spans="4:11" x14ac:dyDescent="0.2">
      <c r="D462" s="115"/>
      <c r="G462" s="117"/>
      <c r="K462" s="31"/>
    </row>
    <row r="463" spans="4:11" x14ac:dyDescent="0.2">
      <c r="D463" s="115"/>
      <c r="G463" s="117"/>
      <c r="K463" s="31"/>
    </row>
    <row r="464" spans="4:11" x14ac:dyDescent="0.2">
      <c r="D464" s="115"/>
      <c r="G464" s="117"/>
      <c r="K464" s="31"/>
    </row>
    <row r="465" spans="4:11" x14ac:dyDescent="0.2">
      <c r="D465" s="115"/>
      <c r="G465" s="117"/>
      <c r="K465" s="31"/>
    </row>
    <row r="466" spans="4:11" x14ac:dyDescent="0.2">
      <c r="D466" s="115"/>
      <c r="G466" s="117"/>
      <c r="K466" s="31"/>
    </row>
    <row r="467" spans="4:11" x14ac:dyDescent="0.2">
      <c r="D467" s="115"/>
      <c r="G467" s="117"/>
      <c r="K467" s="31"/>
    </row>
    <row r="468" spans="4:11" x14ac:dyDescent="0.2">
      <c r="D468" s="115"/>
      <c r="G468" s="117"/>
      <c r="K468" s="31"/>
    </row>
    <row r="469" spans="4:11" x14ac:dyDescent="0.2">
      <c r="D469" s="115"/>
      <c r="G469" s="117"/>
      <c r="K469" s="31"/>
    </row>
    <row r="470" spans="4:11" x14ac:dyDescent="0.2">
      <c r="D470" s="115"/>
      <c r="G470" s="117"/>
      <c r="K470" s="31"/>
    </row>
    <row r="471" spans="4:11" x14ac:dyDescent="0.2">
      <c r="D471" s="115"/>
      <c r="G471" s="117"/>
      <c r="K471" s="31"/>
    </row>
    <row r="472" spans="4:11" x14ac:dyDescent="0.2">
      <c r="D472" s="115"/>
      <c r="G472" s="117"/>
      <c r="K472" s="31"/>
    </row>
    <row r="473" spans="4:11" x14ac:dyDescent="0.2">
      <c r="D473" s="115"/>
      <c r="G473" s="117"/>
      <c r="K473" s="31"/>
    </row>
    <row r="474" spans="4:11" x14ac:dyDescent="0.2">
      <c r="D474" s="115"/>
      <c r="G474" s="117"/>
      <c r="K474" s="31"/>
    </row>
    <row r="475" spans="4:11" x14ac:dyDescent="0.2">
      <c r="D475" s="115"/>
      <c r="G475" s="117"/>
      <c r="K475" s="31"/>
    </row>
    <row r="476" spans="4:11" x14ac:dyDescent="0.2">
      <c r="D476" s="115"/>
      <c r="G476" s="117"/>
      <c r="K476" s="31"/>
    </row>
    <row r="477" spans="4:11" x14ac:dyDescent="0.2">
      <c r="D477" s="115"/>
      <c r="G477" s="117"/>
      <c r="K477" s="31"/>
    </row>
    <row r="478" spans="4:11" x14ac:dyDescent="0.2">
      <c r="D478" s="115"/>
      <c r="G478" s="117"/>
      <c r="K478" s="31"/>
    </row>
    <row r="479" spans="4:11" x14ac:dyDescent="0.2">
      <c r="D479" s="115"/>
      <c r="G479" s="117"/>
      <c r="K479" s="31"/>
    </row>
    <row r="480" spans="4:11" x14ac:dyDescent="0.2">
      <c r="D480" s="115"/>
      <c r="G480" s="117"/>
      <c r="K480" s="31"/>
    </row>
    <row r="481" spans="4:11" x14ac:dyDescent="0.2">
      <c r="D481" s="115"/>
      <c r="G481" s="117"/>
      <c r="K481" s="31"/>
    </row>
    <row r="482" spans="4:11" x14ac:dyDescent="0.2">
      <c r="D482" s="115"/>
      <c r="G482" s="117"/>
      <c r="K482" s="31"/>
    </row>
    <row r="483" spans="4:11" x14ac:dyDescent="0.2">
      <c r="D483" s="115"/>
      <c r="G483" s="117"/>
      <c r="K483" s="31"/>
    </row>
    <row r="484" spans="4:11" x14ac:dyDescent="0.2">
      <c r="D484" s="115"/>
      <c r="G484" s="117"/>
      <c r="K484" s="31"/>
    </row>
    <row r="485" spans="4:11" x14ac:dyDescent="0.2">
      <c r="D485" s="115"/>
      <c r="G485" s="117"/>
      <c r="K485" s="31"/>
    </row>
    <row r="486" spans="4:11" x14ac:dyDescent="0.2">
      <c r="D486" s="115"/>
      <c r="G486" s="117"/>
      <c r="K486" s="31"/>
    </row>
    <row r="487" spans="4:11" x14ac:dyDescent="0.2">
      <c r="D487" s="115"/>
      <c r="G487" s="117"/>
      <c r="K487" s="31"/>
    </row>
    <row r="488" spans="4:11" x14ac:dyDescent="0.2">
      <c r="D488" s="115"/>
      <c r="G488" s="117"/>
      <c r="K488" s="31"/>
    </row>
    <row r="489" spans="4:11" x14ac:dyDescent="0.2">
      <c r="D489" s="115"/>
      <c r="G489" s="117"/>
      <c r="K489" s="31"/>
    </row>
    <row r="490" spans="4:11" x14ac:dyDescent="0.2">
      <c r="D490" s="115"/>
      <c r="G490" s="117"/>
      <c r="K490" s="31"/>
    </row>
    <row r="491" spans="4:11" x14ac:dyDescent="0.2">
      <c r="D491" s="115"/>
      <c r="G491" s="117"/>
      <c r="K491" s="31"/>
    </row>
    <row r="492" spans="4:11" x14ac:dyDescent="0.2">
      <c r="D492" s="115"/>
      <c r="G492" s="117"/>
      <c r="K492" s="31"/>
    </row>
    <row r="493" spans="4:11" x14ac:dyDescent="0.2">
      <c r="D493" s="115"/>
      <c r="G493" s="117"/>
      <c r="K493" s="31"/>
    </row>
    <row r="494" spans="4:11" x14ac:dyDescent="0.2">
      <c r="D494" s="115"/>
      <c r="G494" s="117"/>
      <c r="K494" s="31"/>
    </row>
    <row r="495" spans="4:11" x14ac:dyDescent="0.2">
      <c r="D495" s="115"/>
      <c r="G495" s="117"/>
      <c r="K495" s="31"/>
    </row>
    <row r="496" spans="4:11" x14ac:dyDescent="0.2">
      <c r="D496" s="115"/>
      <c r="G496" s="117"/>
      <c r="K496" s="31"/>
    </row>
    <row r="497" spans="4:11" x14ac:dyDescent="0.2">
      <c r="D497" s="115"/>
      <c r="G497" s="117"/>
      <c r="K497" s="31"/>
    </row>
    <row r="498" spans="4:11" x14ac:dyDescent="0.2">
      <c r="D498" s="115"/>
      <c r="G498" s="117"/>
      <c r="K498" s="31"/>
    </row>
    <row r="499" spans="4:11" x14ac:dyDescent="0.2">
      <c r="D499" s="115"/>
      <c r="G499" s="117"/>
      <c r="K499" s="31"/>
    </row>
    <row r="500" spans="4:11" x14ac:dyDescent="0.2">
      <c r="D500" s="115"/>
      <c r="G500" s="117"/>
      <c r="K500" s="31"/>
    </row>
    <row r="501" spans="4:11" x14ac:dyDescent="0.2">
      <c r="D501" s="115"/>
      <c r="G501" s="117"/>
      <c r="K501" s="31"/>
    </row>
    <row r="502" spans="4:11" x14ac:dyDescent="0.2">
      <c r="D502" s="115"/>
      <c r="G502" s="117"/>
      <c r="K502" s="31"/>
    </row>
    <row r="503" spans="4:11" x14ac:dyDescent="0.2">
      <c r="D503" s="115"/>
      <c r="G503" s="117"/>
      <c r="K503" s="31"/>
    </row>
    <row r="504" spans="4:11" x14ac:dyDescent="0.2">
      <c r="D504" s="115"/>
      <c r="G504" s="117"/>
      <c r="K504" s="31"/>
    </row>
    <row r="505" spans="4:11" x14ac:dyDescent="0.2">
      <c r="D505" s="115"/>
      <c r="G505" s="117"/>
      <c r="K505" s="31"/>
    </row>
    <row r="506" spans="4:11" x14ac:dyDescent="0.2">
      <c r="D506" s="115"/>
      <c r="G506" s="117"/>
      <c r="K506" s="31"/>
    </row>
    <row r="507" spans="4:11" x14ac:dyDescent="0.2">
      <c r="D507" s="115"/>
      <c r="G507" s="117"/>
      <c r="K507" s="31"/>
    </row>
    <row r="508" spans="4:11" x14ac:dyDescent="0.2">
      <c r="D508" s="115"/>
      <c r="G508" s="117"/>
      <c r="K508" s="31"/>
    </row>
    <row r="509" spans="4:11" x14ac:dyDescent="0.2">
      <c r="D509" s="115"/>
      <c r="G509" s="117"/>
      <c r="K509" s="31"/>
    </row>
    <row r="510" spans="4:11" x14ac:dyDescent="0.2">
      <c r="D510" s="115"/>
      <c r="G510" s="117"/>
      <c r="K510" s="31"/>
    </row>
    <row r="511" spans="4:11" x14ac:dyDescent="0.2">
      <c r="D511" s="115"/>
      <c r="G511" s="117"/>
      <c r="K511" s="31"/>
    </row>
    <row r="512" spans="4:11" x14ac:dyDescent="0.2">
      <c r="D512" s="115"/>
      <c r="G512" s="117"/>
      <c r="K512" s="31"/>
    </row>
    <row r="513" spans="4:11" x14ac:dyDescent="0.2">
      <c r="D513" s="115"/>
      <c r="G513" s="117"/>
      <c r="K513" s="31"/>
    </row>
    <row r="514" spans="4:11" x14ac:dyDescent="0.2">
      <c r="D514" s="115"/>
      <c r="G514" s="117"/>
      <c r="K514" s="31"/>
    </row>
    <row r="515" spans="4:11" x14ac:dyDescent="0.2">
      <c r="D515" s="115"/>
      <c r="G515" s="117"/>
      <c r="K515" s="31"/>
    </row>
    <row r="516" spans="4:11" x14ac:dyDescent="0.2">
      <c r="D516" s="115"/>
      <c r="G516" s="117"/>
      <c r="K516" s="31"/>
    </row>
    <row r="517" spans="4:11" x14ac:dyDescent="0.2">
      <c r="D517" s="115"/>
      <c r="G517" s="117"/>
      <c r="K517" s="31"/>
    </row>
    <row r="518" spans="4:11" x14ac:dyDescent="0.2">
      <c r="D518" s="115"/>
      <c r="G518" s="117"/>
      <c r="K518" s="31"/>
    </row>
    <row r="519" spans="4:11" x14ac:dyDescent="0.2">
      <c r="D519" s="115"/>
      <c r="G519" s="117"/>
      <c r="K519" s="31"/>
    </row>
    <row r="520" spans="4:11" x14ac:dyDescent="0.2">
      <c r="D520" s="115"/>
      <c r="G520" s="117"/>
      <c r="K520" s="31"/>
    </row>
    <row r="521" spans="4:11" x14ac:dyDescent="0.2">
      <c r="D521" s="115"/>
      <c r="G521" s="117"/>
      <c r="K521" s="31"/>
    </row>
    <row r="522" spans="4:11" x14ac:dyDescent="0.2">
      <c r="D522" s="115"/>
      <c r="G522" s="117"/>
      <c r="K522" s="31"/>
    </row>
    <row r="523" spans="4:11" x14ac:dyDescent="0.2">
      <c r="D523" s="115"/>
      <c r="G523" s="117"/>
      <c r="K523" s="31"/>
    </row>
    <row r="524" spans="4:11" x14ac:dyDescent="0.2">
      <c r="D524" s="115"/>
      <c r="G524" s="117"/>
      <c r="K524" s="31"/>
    </row>
    <row r="525" spans="4:11" x14ac:dyDescent="0.2">
      <c r="D525" s="115"/>
      <c r="G525" s="117"/>
      <c r="K525" s="31"/>
    </row>
    <row r="526" spans="4:11" x14ac:dyDescent="0.2">
      <c r="D526" s="115"/>
      <c r="G526" s="117"/>
      <c r="K526" s="31"/>
    </row>
    <row r="527" spans="4:11" x14ac:dyDescent="0.2">
      <c r="D527" s="115"/>
      <c r="G527" s="117"/>
      <c r="K527" s="31"/>
    </row>
    <row r="528" spans="4:11" x14ac:dyDescent="0.2">
      <c r="D528" s="115"/>
      <c r="G528" s="117"/>
      <c r="K528" s="31"/>
    </row>
    <row r="529" spans="4:11" x14ac:dyDescent="0.2">
      <c r="D529" s="115"/>
      <c r="G529" s="117"/>
      <c r="K529" s="31"/>
    </row>
    <row r="530" spans="4:11" x14ac:dyDescent="0.2">
      <c r="D530" s="115"/>
      <c r="G530" s="117"/>
      <c r="K530" s="31"/>
    </row>
    <row r="531" spans="4:11" x14ac:dyDescent="0.2">
      <c r="D531" s="115"/>
      <c r="G531" s="117"/>
      <c r="K531" s="31"/>
    </row>
    <row r="532" spans="4:11" x14ac:dyDescent="0.2">
      <c r="D532" s="115"/>
      <c r="G532" s="117"/>
      <c r="K532" s="31"/>
    </row>
    <row r="533" spans="4:11" x14ac:dyDescent="0.2">
      <c r="D533" s="115"/>
      <c r="G533" s="117"/>
      <c r="K533" s="31"/>
    </row>
    <row r="534" spans="4:11" x14ac:dyDescent="0.2">
      <c r="D534" s="115"/>
      <c r="G534" s="117"/>
      <c r="K534" s="31"/>
    </row>
    <row r="535" spans="4:11" x14ac:dyDescent="0.2">
      <c r="D535" s="115"/>
      <c r="G535" s="117"/>
      <c r="K535" s="31"/>
    </row>
    <row r="536" spans="4:11" x14ac:dyDescent="0.2">
      <c r="D536" s="115"/>
      <c r="G536" s="117"/>
      <c r="K536" s="31"/>
    </row>
    <row r="537" spans="4:11" x14ac:dyDescent="0.2">
      <c r="D537" s="115"/>
      <c r="G537" s="117"/>
      <c r="K537" s="31"/>
    </row>
    <row r="538" spans="4:11" x14ac:dyDescent="0.2">
      <c r="D538" s="115"/>
      <c r="G538" s="117"/>
      <c r="K538" s="31"/>
    </row>
    <row r="539" spans="4:11" x14ac:dyDescent="0.2">
      <c r="D539" s="115"/>
      <c r="G539" s="117"/>
      <c r="K539" s="31"/>
    </row>
    <row r="540" spans="4:11" x14ac:dyDescent="0.2">
      <c r="D540" s="115"/>
      <c r="G540" s="117"/>
      <c r="K540" s="31"/>
    </row>
    <row r="541" spans="4:11" x14ac:dyDescent="0.2">
      <c r="D541" s="115"/>
      <c r="G541" s="117"/>
      <c r="K541" s="31"/>
    </row>
    <row r="542" spans="4:11" x14ac:dyDescent="0.2">
      <c r="D542" s="115"/>
      <c r="G542" s="117"/>
      <c r="K542" s="31"/>
    </row>
    <row r="543" spans="4:11" x14ac:dyDescent="0.2">
      <c r="D543" s="115"/>
      <c r="G543" s="117"/>
      <c r="K543" s="31"/>
    </row>
    <row r="544" spans="4:11" x14ac:dyDescent="0.2">
      <c r="D544" s="115"/>
      <c r="G544" s="117"/>
      <c r="K544" s="31"/>
    </row>
    <row r="545" spans="4:11" x14ac:dyDescent="0.2">
      <c r="D545" s="115"/>
      <c r="G545" s="117"/>
      <c r="K545" s="31"/>
    </row>
    <row r="546" spans="4:11" x14ac:dyDescent="0.2">
      <c r="D546" s="115"/>
      <c r="G546" s="117"/>
      <c r="K546" s="31"/>
    </row>
    <row r="547" spans="4:11" x14ac:dyDescent="0.2">
      <c r="D547" s="115"/>
      <c r="G547" s="117"/>
      <c r="K547" s="31"/>
    </row>
    <row r="548" spans="4:11" x14ac:dyDescent="0.2">
      <c r="D548" s="115"/>
      <c r="G548" s="117"/>
      <c r="K548" s="31"/>
    </row>
    <row r="549" spans="4:11" x14ac:dyDescent="0.2">
      <c r="D549" s="115"/>
      <c r="G549" s="117"/>
      <c r="K549" s="31"/>
    </row>
    <row r="550" spans="4:11" x14ac:dyDescent="0.2">
      <c r="D550" s="115"/>
      <c r="G550" s="117"/>
      <c r="K550" s="31"/>
    </row>
    <row r="551" spans="4:11" x14ac:dyDescent="0.2">
      <c r="D551" s="115"/>
      <c r="F551" s="110"/>
      <c r="G551" s="117"/>
      <c r="J551" s="110"/>
      <c r="K551" s="31"/>
    </row>
    <row r="552" spans="4:11" x14ac:dyDescent="0.2">
      <c r="D552" s="115"/>
      <c r="F552" s="110"/>
      <c r="G552" s="117"/>
      <c r="J552" s="110"/>
      <c r="K552" s="31"/>
    </row>
    <row r="553" spans="4:11" x14ac:dyDescent="0.2">
      <c r="D553" s="115"/>
      <c r="F553" s="110"/>
      <c r="G553" s="117"/>
      <c r="J553" s="110"/>
      <c r="K553" s="31"/>
    </row>
    <row r="554" spans="4:11" x14ac:dyDescent="0.2">
      <c r="D554" s="115"/>
      <c r="F554" s="110"/>
      <c r="G554" s="117"/>
      <c r="J554" s="110"/>
      <c r="K554" s="31"/>
    </row>
    <row r="555" spans="4:11" x14ac:dyDescent="0.2">
      <c r="D555" s="115"/>
      <c r="F555" s="110"/>
      <c r="G555" s="117"/>
      <c r="J555" s="110"/>
      <c r="K555" s="31"/>
    </row>
    <row r="556" spans="4:11" x14ac:dyDescent="0.2">
      <c r="D556" s="115"/>
      <c r="F556" s="110"/>
      <c r="G556" s="117"/>
      <c r="J556" s="110"/>
      <c r="K556" s="31"/>
    </row>
    <row r="557" spans="4:11" x14ac:dyDescent="0.2">
      <c r="D557" s="115"/>
      <c r="F557" s="110"/>
      <c r="G557" s="117"/>
      <c r="J557" s="110"/>
      <c r="K557" s="31"/>
    </row>
    <row r="558" spans="4:11" x14ac:dyDescent="0.2">
      <c r="D558" s="115"/>
      <c r="F558" s="110"/>
      <c r="G558" s="117"/>
      <c r="J558" s="110"/>
      <c r="K558" s="31"/>
    </row>
    <row r="559" spans="4:11" x14ac:dyDescent="0.2">
      <c r="D559" s="115"/>
      <c r="F559" s="110"/>
      <c r="G559" s="117"/>
      <c r="J559" s="110"/>
      <c r="K559" s="31"/>
    </row>
    <row r="560" spans="4:11" x14ac:dyDescent="0.2">
      <c r="D560" s="115"/>
      <c r="F560" s="110"/>
      <c r="G560" s="117"/>
      <c r="J560" s="110"/>
      <c r="K560" s="31"/>
    </row>
    <row r="561" spans="4:11" x14ac:dyDescent="0.2">
      <c r="D561" s="115"/>
      <c r="F561" s="110"/>
      <c r="G561" s="117"/>
      <c r="J561" s="110"/>
      <c r="K561" s="31"/>
    </row>
    <row r="562" spans="4:11" x14ac:dyDescent="0.2">
      <c r="D562" s="115"/>
      <c r="F562" s="110"/>
      <c r="G562" s="117"/>
      <c r="J562" s="110"/>
      <c r="K562" s="31"/>
    </row>
    <row r="563" spans="4:11" x14ac:dyDescent="0.2">
      <c r="D563" s="115"/>
      <c r="F563" s="110"/>
      <c r="G563" s="117"/>
      <c r="J563" s="110"/>
      <c r="K563" s="31"/>
    </row>
    <row r="564" spans="4:11" x14ac:dyDescent="0.2">
      <c r="D564" s="115"/>
      <c r="F564" s="110"/>
      <c r="G564" s="117"/>
      <c r="J564" s="110"/>
      <c r="K564" s="31"/>
    </row>
    <row r="565" spans="4:11" x14ac:dyDescent="0.2">
      <c r="D565" s="115"/>
      <c r="F565" s="110"/>
      <c r="G565" s="117"/>
      <c r="J565" s="110"/>
      <c r="K565" s="31"/>
    </row>
    <row r="566" spans="4:11" x14ac:dyDescent="0.2">
      <c r="D566" s="115"/>
      <c r="F566" s="110"/>
      <c r="G566" s="117"/>
      <c r="J566" s="110"/>
      <c r="K566" s="31"/>
    </row>
    <row r="567" spans="4:11" x14ac:dyDescent="0.2">
      <c r="D567" s="115"/>
      <c r="F567" s="110"/>
      <c r="G567" s="117"/>
      <c r="J567" s="110"/>
      <c r="K567" s="31"/>
    </row>
    <row r="568" spans="4:11" x14ac:dyDescent="0.2">
      <c r="D568" s="115"/>
      <c r="F568" s="110"/>
      <c r="G568" s="117"/>
      <c r="J568" s="110"/>
      <c r="K568" s="31"/>
    </row>
    <row r="569" spans="4:11" x14ac:dyDescent="0.2">
      <c r="D569" s="115"/>
      <c r="F569" s="110"/>
      <c r="G569" s="117"/>
      <c r="J569" s="110"/>
      <c r="K569" s="31"/>
    </row>
    <row r="570" spans="4:11" x14ac:dyDescent="0.2">
      <c r="D570" s="115"/>
      <c r="F570" s="110"/>
      <c r="G570" s="117"/>
      <c r="J570" s="110"/>
      <c r="K570" s="31"/>
    </row>
    <row r="571" spans="4:11" x14ac:dyDescent="0.2">
      <c r="D571" s="115"/>
      <c r="F571" s="110"/>
      <c r="G571" s="117"/>
      <c r="J571" s="110"/>
      <c r="K571" s="31"/>
    </row>
    <row r="572" spans="4:11" x14ac:dyDescent="0.2">
      <c r="D572" s="115"/>
      <c r="F572" s="110"/>
      <c r="G572" s="117"/>
      <c r="J572" s="110"/>
      <c r="K572" s="31"/>
    </row>
    <row r="573" spans="4:11" x14ac:dyDescent="0.2">
      <c r="D573" s="115"/>
      <c r="F573" s="110"/>
      <c r="G573" s="117"/>
      <c r="J573" s="110"/>
      <c r="K573" s="31"/>
    </row>
    <row r="574" spans="4:11" x14ac:dyDescent="0.2">
      <c r="D574" s="115"/>
      <c r="F574" s="110"/>
      <c r="G574" s="117"/>
      <c r="J574" s="110"/>
      <c r="K574" s="31"/>
    </row>
    <row r="575" spans="4:11" x14ac:dyDescent="0.2">
      <c r="D575" s="115"/>
      <c r="F575" s="110"/>
      <c r="G575" s="117"/>
      <c r="J575" s="110"/>
      <c r="K575" s="31"/>
    </row>
    <row r="576" spans="4:11" x14ac:dyDescent="0.2">
      <c r="D576" s="115"/>
      <c r="F576" s="110"/>
      <c r="G576" s="117"/>
      <c r="J576" s="110"/>
      <c r="K576" s="31"/>
    </row>
    <row r="577" spans="4:11" x14ac:dyDescent="0.2">
      <c r="D577" s="115"/>
      <c r="F577" s="110"/>
      <c r="G577" s="117"/>
      <c r="J577" s="110"/>
      <c r="K577" s="31"/>
    </row>
    <row r="578" spans="4:11" x14ac:dyDescent="0.2">
      <c r="D578" s="115"/>
      <c r="F578" s="110"/>
      <c r="G578" s="117"/>
      <c r="J578" s="110"/>
      <c r="K578" s="31"/>
    </row>
    <row r="579" spans="4:11" x14ac:dyDescent="0.2">
      <c r="D579" s="115"/>
      <c r="F579" s="110"/>
      <c r="G579" s="117"/>
      <c r="J579" s="110"/>
      <c r="K579" s="31"/>
    </row>
    <row r="580" spans="4:11" x14ac:dyDescent="0.2">
      <c r="D580" s="115"/>
      <c r="F580" s="110"/>
      <c r="G580" s="117"/>
      <c r="J580" s="110"/>
      <c r="K580" s="31"/>
    </row>
    <row r="581" spans="4:11" x14ac:dyDescent="0.2">
      <c r="D581" s="115"/>
      <c r="F581" s="110"/>
      <c r="G581" s="117"/>
      <c r="J581" s="110"/>
      <c r="K581" s="31"/>
    </row>
    <row r="582" spans="4:11" x14ac:dyDescent="0.2">
      <c r="D582" s="115"/>
      <c r="F582" s="110"/>
      <c r="G582" s="117"/>
      <c r="J582" s="110"/>
      <c r="K582" s="31"/>
    </row>
    <row r="583" spans="4:11" x14ac:dyDescent="0.2">
      <c r="D583" s="115"/>
      <c r="F583" s="110"/>
      <c r="G583" s="117"/>
      <c r="J583" s="110"/>
      <c r="K583" s="31"/>
    </row>
  </sheetData>
  <sortState xmlns:xlrd2="http://schemas.microsoft.com/office/spreadsheetml/2017/richdata2" ref="B7:L143">
    <sortCondition descending="1" ref="D7:D143"/>
  </sortState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&amp;CBrokers Ranked - 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965"/>
  <sheetViews>
    <sheetView zoomScale="75" workbookViewId="0">
      <selection activeCell="N2" sqref="N2"/>
    </sheetView>
  </sheetViews>
  <sheetFormatPr defaultRowHeight="12.75" x14ac:dyDescent="0.2"/>
  <cols>
    <col min="1" max="1" width="14.140625" customWidth="1"/>
    <col min="2" max="2" width="16.85546875" customWidth="1"/>
    <col min="3" max="3" width="30.7109375" bestFit="1" customWidth="1"/>
    <col min="4" max="4" width="27.7109375" customWidth="1"/>
    <col min="5" max="5" width="20.5703125" customWidth="1"/>
    <col min="6" max="6" width="14.85546875" customWidth="1"/>
    <col min="7" max="7" width="11.7109375" bestFit="1" customWidth="1"/>
    <col min="8" max="8" width="16.28515625" bestFit="1" customWidth="1"/>
    <col min="9" max="9" width="12.28515625" customWidth="1"/>
    <col min="10" max="10" width="17.85546875" style="65" customWidth="1"/>
    <col min="11" max="11" width="9" customWidth="1"/>
    <col min="12" max="12" width="8.140625" customWidth="1"/>
    <col min="13" max="13" width="43" style="52" bestFit="1" customWidth="1"/>
    <col min="14" max="14" width="15.85546875" customWidth="1"/>
    <col min="15" max="15" width="14" customWidth="1"/>
  </cols>
  <sheetData>
    <row r="1" spans="1:15" x14ac:dyDescent="0.2">
      <c r="A1" s="114" t="s">
        <v>3735</v>
      </c>
    </row>
    <row r="2" spans="1:15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25" t="s">
        <v>293</v>
      </c>
      <c r="I2" s="27" t="s">
        <v>770</v>
      </c>
      <c r="J2" s="66" t="s">
        <v>402</v>
      </c>
      <c r="K2" s="24" t="s">
        <v>224</v>
      </c>
      <c r="L2" s="53" t="s">
        <v>297</v>
      </c>
      <c r="M2" s="55" t="s">
        <v>419</v>
      </c>
      <c r="N2" s="68" t="s">
        <v>403</v>
      </c>
      <c r="O2" s="68" t="s">
        <v>404</v>
      </c>
    </row>
    <row r="3" spans="1:15" s="8" customFormat="1" ht="14.25" customHeight="1" x14ac:dyDescent="0.2">
      <c r="A3" t="s">
        <v>1632</v>
      </c>
      <c r="B3" t="s">
        <v>1535</v>
      </c>
      <c r="C3" t="s">
        <v>1679</v>
      </c>
      <c r="D3" t="s">
        <v>1680</v>
      </c>
      <c r="E3" t="s">
        <v>3145</v>
      </c>
      <c r="F3" t="s">
        <v>1249</v>
      </c>
      <c r="G3" s="3">
        <v>43598</v>
      </c>
      <c r="H3" s="2">
        <v>305000</v>
      </c>
      <c r="I3" s="12" t="s">
        <v>838</v>
      </c>
      <c r="J3" s="67">
        <f t="shared" ref="J3:J17" si="0">IF(A3=C3,0,H3)</f>
        <v>305000</v>
      </c>
      <c r="K3" s="5">
        <f>IF(J3&gt;0,1,0)</f>
        <v>1</v>
      </c>
      <c r="L3" s="54">
        <f>IF(K3=0,0,IF(I3="did not close",0,IF(I3="",0,1)))</f>
        <v>0</v>
      </c>
      <c r="M3" s="56" t="str">
        <f>IF(D3="",D2,D3)</f>
        <v>ListingSpark</v>
      </c>
      <c r="N3" s="5">
        <f>IF(A3=C3,1,0)</f>
        <v>0</v>
      </c>
      <c r="O3" s="5">
        <f>IF(K3=0,IF(I3="did not close",0,IF(I3="",0,1)),0)</f>
        <v>0</v>
      </c>
    </row>
    <row r="4" spans="1:15" s="8" customFormat="1" ht="14.25" customHeight="1" x14ac:dyDescent="0.2">
      <c r="A4" t="s">
        <v>1950</v>
      </c>
      <c r="B4" t="s">
        <v>5</v>
      </c>
      <c r="C4" t="s">
        <v>551</v>
      </c>
      <c r="D4" t="s">
        <v>1099</v>
      </c>
      <c r="E4" t="s">
        <v>2107</v>
      </c>
      <c r="F4" t="s">
        <v>1249</v>
      </c>
      <c r="G4" s="3">
        <v>43469</v>
      </c>
      <c r="H4" s="2">
        <v>270000</v>
      </c>
      <c r="I4" s="12" t="s">
        <v>838</v>
      </c>
      <c r="J4" s="67">
        <f t="shared" si="0"/>
        <v>270000</v>
      </c>
      <c r="K4" s="5">
        <f>IF(J4&gt;0,1,0)</f>
        <v>1</v>
      </c>
      <c r="L4" s="54">
        <f>IF(K4=0,0,IF(I4="did not close",0,IF(I4="",0,1)))</f>
        <v>0</v>
      </c>
      <c r="M4" s="56" t="str">
        <f>IF(D4="",#REF!,D4)</f>
        <v>Keller Williams Realty - Waco</v>
      </c>
      <c r="N4" s="5">
        <f>IF(A4=C4,1,0)</f>
        <v>0</v>
      </c>
      <c r="O4" s="5">
        <f>IF(K4=0,IF(I4="did not close",0,IF(I4="",0,1)),0)</f>
        <v>0</v>
      </c>
    </row>
    <row r="5" spans="1:15" s="8" customFormat="1" ht="14.25" customHeight="1" x14ac:dyDescent="0.2">
      <c r="A5" t="s">
        <v>152</v>
      </c>
      <c r="B5" t="s">
        <v>1842</v>
      </c>
      <c r="C5" t="s">
        <v>1542</v>
      </c>
      <c r="D5" t="s">
        <v>1842</v>
      </c>
      <c r="E5" t="s">
        <v>2960</v>
      </c>
      <c r="F5" t="s">
        <v>7</v>
      </c>
      <c r="G5" s="3">
        <v>43580</v>
      </c>
      <c r="H5" s="2">
        <v>449000</v>
      </c>
      <c r="I5" s="12">
        <v>20190637</v>
      </c>
      <c r="J5" s="67">
        <f t="shared" si="0"/>
        <v>449000</v>
      </c>
      <c r="K5" s="5">
        <f>IF(J5&gt;0,1,0)</f>
        <v>1</v>
      </c>
      <c r="L5" s="54">
        <f>IF(K5=0,0,IF(I5="did not close",0,IF(I5="",0,1)))</f>
        <v>1</v>
      </c>
      <c r="M5" s="56" t="str">
        <f t="shared" ref="M5:M56" si="1">IF(D5="",D4,D5)</f>
        <v>Coldwell Banker Apex, REALTORS</v>
      </c>
      <c r="N5" s="5">
        <f>IF(A5=C5,1,0)</f>
        <v>0</v>
      </c>
      <c r="O5" s="5">
        <f>IF(K5=0,IF(I5="did not close",0,IF(I5="",0,1)),0)</f>
        <v>0</v>
      </c>
    </row>
    <row r="6" spans="1:15" s="8" customFormat="1" ht="14.25" customHeight="1" x14ac:dyDescent="0.2">
      <c r="A6" t="s">
        <v>1068</v>
      </c>
      <c r="B6" t="s">
        <v>1535</v>
      </c>
      <c r="C6" t="s">
        <v>1542</v>
      </c>
      <c r="D6" t="s">
        <v>1842</v>
      </c>
      <c r="E6" t="s">
        <v>3205</v>
      </c>
      <c r="F6" t="s">
        <v>6</v>
      </c>
      <c r="G6" s="3">
        <v>43605</v>
      </c>
      <c r="H6" s="2">
        <v>416000</v>
      </c>
      <c r="I6" s="12">
        <v>20190924</v>
      </c>
      <c r="J6" s="67">
        <f t="shared" si="0"/>
        <v>416000</v>
      </c>
      <c r="K6" s="5">
        <f t="shared" ref="K6:K69" si="2">IF(J6&gt;0,1,0)</f>
        <v>1</v>
      </c>
      <c r="L6" s="54">
        <f t="shared" ref="L6:L69" si="3">IF(K6=0,0,IF(I6="did not close",0,IF(I6="",0,1)))</f>
        <v>1</v>
      </c>
      <c r="M6" s="56" t="str">
        <f t="shared" si="1"/>
        <v>Coldwell Banker Apex, REALTORS</v>
      </c>
      <c r="N6" s="5">
        <f t="shared" ref="N6:N69" si="4">IF(A6=C6,1,0)</f>
        <v>0</v>
      </c>
      <c r="O6" s="5">
        <f t="shared" ref="O6:O69" si="5">IF(K6=0,IF(I6="did not close",0,IF(I6="",0,1)),0)</f>
        <v>0</v>
      </c>
    </row>
    <row r="7" spans="1:15" s="8" customFormat="1" ht="14.25" customHeight="1" x14ac:dyDescent="0.2">
      <c r="A7" t="s">
        <v>1868</v>
      </c>
      <c r="B7" t="s">
        <v>1869</v>
      </c>
      <c r="C7" t="s">
        <v>829</v>
      </c>
      <c r="D7" t="s">
        <v>368</v>
      </c>
      <c r="E7" t="s">
        <v>2342</v>
      </c>
      <c r="F7" t="s">
        <v>301</v>
      </c>
      <c r="G7" s="3">
        <v>43508</v>
      </c>
      <c r="H7" s="2">
        <v>120000</v>
      </c>
      <c r="I7" s="12" t="s">
        <v>838</v>
      </c>
      <c r="J7" s="67">
        <f t="shared" si="0"/>
        <v>120000</v>
      </c>
      <c r="K7" s="5">
        <f t="shared" si="2"/>
        <v>1</v>
      </c>
      <c r="L7" s="54">
        <f t="shared" si="3"/>
        <v>0</v>
      </c>
      <c r="M7" s="56" t="str">
        <f>IF(D7="",#REF!,D7)</f>
        <v>Bosque Real Estate, Inc.</v>
      </c>
      <c r="N7" s="5">
        <f t="shared" si="4"/>
        <v>0</v>
      </c>
      <c r="O7" s="5">
        <f t="shared" si="5"/>
        <v>0</v>
      </c>
    </row>
    <row r="8" spans="1:15" s="8" customFormat="1" ht="14.25" customHeight="1" x14ac:dyDescent="0.2">
      <c r="A8" t="s">
        <v>1728</v>
      </c>
      <c r="B8" t="s">
        <v>5</v>
      </c>
      <c r="C8" t="s">
        <v>829</v>
      </c>
      <c r="D8" t="s">
        <v>368</v>
      </c>
      <c r="E8" t="s">
        <v>3349</v>
      </c>
      <c r="F8" t="s">
        <v>794</v>
      </c>
      <c r="G8" s="3">
        <v>43616</v>
      </c>
      <c r="H8" s="2">
        <v>264000</v>
      </c>
      <c r="I8" s="12">
        <v>20190661</v>
      </c>
      <c r="J8" s="67">
        <f t="shared" si="0"/>
        <v>264000</v>
      </c>
      <c r="K8" s="5">
        <f t="shared" si="2"/>
        <v>1</v>
      </c>
      <c r="L8" s="54">
        <f t="shared" si="3"/>
        <v>1</v>
      </c>
      <c r="M8" s="56" t="str">
        <f t="shared" si="1"/>
        <v>Bosque Real Estate, Inc.</v>
      </c>
      <c r="N8" s="5">
        <f t="shared" si="4"/>
        <v>0</v>
      </c>
      <c r="O8" s="5">
        <f t="shared" si="5"/>
        <v>0</v>
      </c>
    </row>
    <row r="9" spans="1:15" s="8" customFormat="1" ht="14.25" customHeight="1" x14ac:dyDescent="0.2">
      <c r="A9" t="s">
        <v>326</v>
      </c>
      <c r="B9" t="s">
        <v>1844</v>
      </c>
      <c r="C9" t="s">
        <v>1908</v>
      </c>
      <c r="D9" t="s">
        <v>1909</v>
      </c>
      <c r="E9" t="s">
        <v>2268</v>
      </c>
      <c r="F9" t="s">
        <v>7</v>
      </c>
      <c r="G9" s="3">
        <v>43496</v>
      </c>
      <c r="H9" s="2">
        <v>366210</v>
      </c>
      <c r="I9" s="12" t="s">
        <v>838</v>
      </c>
      <c r="J9" s="67">
        <f t="shared" si="0"/>
        <v>366210</v>
      </c>
      <c r="K9" s="5">
        <f t="shared" si="2"/>
        <v>1</v>
      </c>
      <c r="L9" s="54">
        <f t="shared" si="3"/>
        <v>0</v>
      </c>
      <c r="M9" s="56" t="str">
        <f t="shared" si="1"/>
        <v>Knob &amp; Key Realty Partners, LLC</v>
      </c>
      <c r="N9" s="5">
        <f t="shared" si="4"/>
        <v>0</v>
      </c>
      <c r="O9" s="5">
        <f t="shared" si="5"/>
        <v>0</v>
      </c>
    </row>
    <row r="10" spans="1:15" s="8" customFormat="1" ht="14.25" customHeight="1" x14ac:dyDescent="0.2">
      <c r="A10" t="s">
        <v>147</v>
      </c>
      <c r="B10" t="s">
        <v>1734</v>
      </c>
      <c r="C10" t="s">
        <v>1908</v>
      </c>
      <c r="D10" t="s">
        <v>1909</v>
      </c>
      <c r="E10" t="s">
        <v>2464</v>
      </c>
      <c r="F10" t="s">
        <v>7</v>
      </c>
      <c r="G10" s="3">
        <v>43524</v>
      </c>
      <c r="H10" s="2">
        <v>257000</v>
      </c>
      <c r="I10" s="12" t="s">
        <v>838</v>
      </c>
      <c r="J10" s="67">
        <f t="shared" si="0"/>
        <v>257000</v>
      </c>
      <c r="K10" s="5">
        <f t="shared" si="2"/>
        <v>1</v>
      </c>
      <c r="L10" s="54">
        <f t="shared" si="3"/>
        <v>0</v>
      </c>
      <c r="M10" s="56" t="str">
        <f t="shared" si="1"/>
        <v>Knob &amp; Key Realty Partners, LLC</v>
      </c>
      <c r="N10" s="5">
        <f t="shared" si="4"/>
        <v>0</v>
      </c>
      <c r="O10" s="5">
        <f t="shared" si="5"/>
        <v>0</v>
      </c>
    </row>
    <row r="11" spans="1:15" s="8" customFormat="1" ht="14.25" customHeight="1" x14ac:dyDescent="0.2">
      <c r="A11" t="s">
        <v>1868</v>
      </c>
      <c r="B11" t="s">
        <v>1869</v>
      </c>
      <c r="C11" t="s">
        <v>1908</v>
      </c>
      <c r="D11" t="s">
        <v>1909</v>
      </c>
      <c r="E11" t="s">
        <v>2664</v>
      </c>
      <c r="F11" t="s">
        <v>1249</v>
      </c>
      <c r="G11" s="3">
        <v>43545</v>
      </c>
      <c r="H11" s="2">
        <v>466630</v>
      </c>
      <c r="I11" s="12" t="s">
        <v>838</v>
      </c>
      <c r="J11" s="67">
        <f t="shared" si="0"/>
        <v>466630</v>
      </c>
      <c r="K11" s="5">
        <f t="shared" si="2"/>
        <v>1</v>
      </c>
      <c r="L11" s="54">
        <f t="shared" si="3"/>
        <v>0</v>
      </c>
      <c r="M11" s="56" t="str">
        <f t="shared" si="1"/>
        <v>Knob &amp; Key Realty Partners, LLC</v>
      </c>
      <c r="N11" s="5">
        <f t="shared" si="4"/>
        <v>0</v>
      </c>
      <c r="O11" s="5">
        <f t="shared" si="5"/>
        <v>0</v>
      </c>
    </row>
    <row r="12" spans="1:15" s="8" customFormat="1" ht="14.25" customHeight="1" x14ac:dyDescent="0.2">
      <c r="A12" t="s">
        <v>530</v>
      </c>
      <c r="B12" t="s">
        <v>1858</v>
      </c>
      <c r="C12" t="s">
        <v>1908</v>
      </c>
      <c r="D12" t="s">
        <v>1909</v>
      </c>
      <c r="E12" t="s">
        <v>2765</v>
      </c>
      <c r="F12" t="s">
        <v>7</v>
      </c>
      <c r="G12" s="3">
        <v>43556</v>
      </c>
      <c r="H12" s="2">
        <v>311820</v>
      </c>
      <c r="I12" s="12" t="s">
        <v>838</v>
      </c>
      <c r="J12" s="67">
        <f t="shared" si="0"/>
        <v>311820</v>
      </c>
      <c r="K12" s="5">
        <f t="shared" si="2"/>
        <v>1</v>
      </c>
      <c r="L12" s="54">
        <f t="shared" si="3"/>
        <v>0</v>
      </c>
      <c r="M12" s="56" t="str">
        <f>IF(D12="",#REF!,D12)</f>
        <v>Knob &amp; Key Realty Partners, LLC</v>
      </c>
      <c r="N12" s="5">
        <f t="shared" si="4"/>
        <v>0</v>
      </c>
      <c r="O12" s="5">
        <f t="shared" si="5"/>
        <v>0</v>
      </c>
    </row>
    <row r="13" spans="1:15" s="8" customFormat="1" ht="14.25" customHeight="1" x14ac:dyDescent="0.2">
      <c r="A13" t="s">
        <v>1910</v>
      </c>
      <c r="B13" t="s">
        <v>1842</v>
      </c>
      <c r="C13" t="s">
        <v>1908</v>
      </c>
      <c r="D13" t="s">
        <v>1909</v>
      </c>
      <c r="E13" t="s">
        <v>2869</v>
      </c>
      <c r="F13" t="s">
        <v>7</v>
      </c>
      <c r="G13" s="3">
        <v>43567</v>
      </c>
      <c r="H13" s="2">
        <v>359990</v>
      </c>
      <c r="I13" s="12" t="s">
        <v>838</v>
      </c>
      <c r="J13" s="67">
        <f t="shared" si="0"/>
        <v>359990</v>
      </c>
      <c r="K13" s="5">
        <f t="shared" si="2"/>
        <v>1</v>
      </c>
      <c r="L13" s="54">
        <f t="shared" si="3"/>
        <v>0</v>
      </c>
      <c r="M13" s="56" t="str">
        <f t="shared" si="1"/>
        <v>Knob &amp; Key Realty Partners, LLC</v>
      </c>
      <c r="N13" s="5">
        <f t="shared" si="4"/>
        <v>0</v>
      </c>
      <c r="O13" s="5">
        <f t="shared" si="5"/>
        <v>0</v>
      </c>
    </row>
    <row r="14" spans="1:15" s="8" customFormat="1" ht="14.25" customHeight="1" x14ac:dyDescent="0.2">
      <c r="A14" t="s">
        <v>1868</v>
      </c>
      <c r="B14" t="s">
        <v>1869</v>
      </c>
      <c r="C14" t="s">
        <v>1908</v>
      </c>
      <c r="D14" t="s">
        <v>1909</v>
      </c>
      <c r="E14" t="s">
        <v>3034</v>
      </c>
      <c r="F14" t="s">
        <v>6</v>
      </c>
      <c r="G14" s="3">
        <v>43586</v>
      </c>
      <c r="H14" s="2">
        <v>294000</v>
      </c>
      <c r="I14" s="12" t="s">
        <v>838</v>
      </c>
      <c r="J14" s="67">
        <f t="shared" si="0"/>
        <v>294000</v>
      </c>
      <c r="K14" s="5">
        <f t="shared" si="2"/>
        <v>1</v>
      </c>
      <c r="L14" s="54">
        <f t="shared" si="3"/>
        <v>0</v>
      </c>
      <c r="M14" s="56" t="str">
        <f>IF(D14="",#REF!,D14)</f>
        <v>Knob &amp; Key Realty Partners, LLC</v>
      </c>
      <c r="N14" s="5">
        <f t="shared" si="4"/>
        <v>0</v>
      </c>
      <c r="O14" s="5">
        <f t="shared" si="5"/>
        <v>0</v>
      </c>
    </row>
    <row r="15" spans="1:15" s="8" customFormat="1" ht="14.25" customHeight="1" x14ac:dyDescent="0.2">
      <c r="A15" t="s">
        <v>1559</v>
      </c>
      <c r="B15" t="s">
        <v>1036</v>
      </c>
      <c r="C15" t="s">
        <v>1908</v>
      </c>
      <c r="D15" t="s">
        <v>1909</v>
      </c>
      <c r="E15" t="s">
        <v>3139</v>
      </c>
      <c r="F15" t="s">
        <v>1249</v>
      </c>
      <c r="G15" s="3">
        <v>43595</v>
      </c>
      <c r="H15" s="2">
        <v>483990</v>
      </c>
      <c r="I15" s="12" t="s">
        <v>838</v>
      </c>
      <c r="J15" s="67">
        <f t="shared" si="0"/>
        <v>483990</v>
      </c>
      <c r="K15" s="5">
        <f t="shared" si="2"/>
        <v>1</v>
      </c>
      <c r="L15" s="54">
        <f t="shared" si="3"/>
        <v>0</v>
      </c>
      <c r="M15" s="56" t="str">
        <f t="shared" si="1"/>
        <v>Knob &amp; Key Realty Partners, LLC</v>
      </c>
      <c r="N15" s="5">
        <f t="shared" si="4"/>
        <v>0</v>
      </c>
      <c r="O15" s="5">
        <f t="shared" si="5"/>
        <v>0</v>
      </c>
    </row>
    <row r="16" spans="1:15" s="8" customFormat="1" ht="14.25" customHeight="1" x14ac:dyDescent="0.2">
      <c r="A16" t="s">
        <v>1213</v>
      </c>
      <c r="B16" t="s">
        <v>1842</v>
      </c>
      <c r="C16" t="s">
        <v>1908</v>
      </c>
      <c r="D16" t="s">
        <v>1909</v>
      </c>
      <c r="E16" t="s">
        <v>3232</v>
      </c>
      <c r="F16" t="s">
        <v>216</v>
      </c>
      <c r="G16" s="3">
        <v>43607</v>
      </c>
      <c r="H16" s="2">
        <v>339990</v>
      </c>
      <c r="I16" s="12" t="s">
        <v>838</v>
      </c>
      <c r="J16" s="67">
        <f t="shared" si="0"/>
        <v>339990</v>
      </c>
      <c r="K16" s="5">
        <f t="shared" si="2"/>
        <v>1</v>
      </c>
      <c r="L16" s="54">
        <f t="shared" si="3"/>
        <v>0</v>
      </c>
      <c r="M16" s="56" t="str">
        <f t="shared" si="1"/>
        <v>Knob &amp; Key Realty Partners, LLC</v>
      </c>
      <c r="N16" s="5">
        <f t="shared" si="4"/>
        <v>0</v>
      </c>
      <c r="O16" s="5">
        <f t="shared" si="5"/>
        <v>0</v>
      </c>
    </row>
    <row r="17" spans="1:15" s="8" customFormat="1" ht="14.25" customHeight="1" x14ac:dyDescent="0.2">
      <c r="A17" t="s">
        <v>2501</v>
      </c>
      <c r="B17" t="s">
        <v>1941</v>
      </c>
      <c r="C17" t="s">
        <v>2501</v>
      </c>
      <c r="D17" t="s">
        <v>1941</v>
      </c>
      <c r="E17" t="s">
        <v>2502</v>
      </c>
      <c r="F17" t="s">
        <v>796</v>
      </c>
      <c r="G17" s="3">
        <v>43528</v>
      </c>
      <c r="H17" s="2">
        <v>140000</v>
      </c>
      <c r="I17" s="12" t="s">
        <v>838</v>
      </c>
      <c r="J17" s="67">
        <f t="shared" si="0"/>
        <v>0</v>
      </c>
      <c r="K17" s="5">
        <f t="shared" si="2"/>
        <v>0</v>
      </c>
      <c r="L17" s="54">
        <f t="shared" si="3"/>
        <v>0</v>
      </c>
      <c r="M17" s="56" t="str">
        <f t="shared" si="1"/>
        <v>Twin Bends, LLC</v>
      </c>
      <c r="N17" s="5">
        <f t="shared" si="4"/>
        <v>1</v>
      </c>
      <c r="O17" s="5">
        <f t="shared" si="5"/>
        <v>0</v>
      </c>
    </row>
    <row r="18" spans="1:15" s="8" customFormat="1" ht="14.25" customHeight="1" x14ac:dyDescent="0.2">
      <c r="A18" t="s">
        <v>833</v>
      </c>
      <c r="B18" t="s">
        <v>1180</v>
      </c>
      <c r="C18" t="s">
        <v>1890</v>
      </c>
      <c r="D18" t="s">
        <v>1931</v>
      </c>
      <c r="E18" t="s">
        <v>2232</v>
      </c>
      <c r="F18" t="s">
        <v>6</v>
      </c>
      <c r="G18" s="3">
        <v>43493</v>
      </c>
      <c r="H18" s="2">
        <v>50500</v>
      </c>
      <c r="I18" s="12" t="s">
        <v>838</v>
      </c>
      <c r="J18" s="67">
        <f t="shared" ref="J18:J27" si="6">IF(A18=C18,0,H18)</f>
        <v>50500</v>
      </c>
      <c r="K18" s="5">
        <f t="shared" si="2"/>
        <v>1</v>
      </c>
      <c r="L18" s="54">
        <f t="shared" si="3"/>
        <v>0</v>
      </c>
      <c r="M18" s="56" t="str">
        <f>IF(D18="",#REF!,D18)</f>
        <v>Dark Horse Realty</v>
      </c>
      <c r="N18" s="5">
        <f t="shared" si="4"/>
        <v>0</v>
      </c>
      <c r="O18" s="5">
        <f t="shared" si="5"/>
        <v>0</v>
      </c>
    </row>
    <row r="19" spans="1:15" s="8" customFormat="1" ht="14.25" customHeight="1" x14ac:dyDescent="0.2">
      <c r="A19" t="s">
        <v>1702</v>
      </c>
      <c r="B19" t="s">
        <v>1535</v>
      </c>
      <c r="C19" t="s">
        <v>1890</v>
      </c>
      <c r="D19" t="s">
        <v>1931</v>
      </c>
      <c r="E19" t="s">
        <v>2276</v>
      </c>
      <c r="F19" t="s">
        <v>6</v>
      </c>
      <c r="G19" s="3">
        <v>43497</v>
      </c>
      <c r="H19" s="2">
        <v>57500</v>
      </c>
      <c r="I19" s="12" t="s">
        <v>838</v>
      </c>
      <c r="J19" s="67">
        <f t="shared" si="6"/>
        <v>57500</v>
      </c>
      <c r="K19" s="5">
        <f t="shared" si="2"/>
        <v>1</v>
      </c>
      <c r="L19" s="54">
        <f t="shared" si="3"/>
        <v>0</v>
      </c>
      <c r="M19" s="56" t="str">
        <f t="shared" si="1"/>
        <v>Dark Horse Realty</v>
      </c>
      <c r="N19" s="5">
        <f t="shared" si="4"/>
        <v>0</v>
      </c>
      <c r="O19" s="5">
        <f t="shared" si="5"/>
        <v>0</v>
      </c>
    </row>
    <row r="20" spans="1:15" s="8" customFormat="1" ht="14.25" customHeight="1" x14ac:dyDescent="0.2">
      <c r="A20" t="s">
        <v>1890</v>
      </c>
      <c r="B20" t="s">
        <v>1931</v>
      </c>
      <c r="C20" t="s">
        <v>1890</v>
      </c>
      <c r="D20" t="s">
        <v>1931</v>
      </c>
      <c r="E20" t="s">
        <v>2943</v>
      </c>
      <c r="F20" t="s">
        <v>1127</v>
      </c>
      <c r="G20" s="3">
        <v>43577</v>
      </c>
      <c r="H20" s="2">
        <v>142000</v>
      </c>
      <c r="I20" s="12" t="s">
        <v>838</v>
      </c>
      <c r="J20" s="67">
        <f t="shared" si="6"/>
        <v>0</v>
      </c>
      <c r="K20" s="5">
        <f t="shared" si="2"/>
        <v>0</v>
      </c>
      <c r="L20" s="54">
        <f t="shared" si="3"/>
        <v>0</v>
      </c>
      <c r="M20" s="56" t="str">
        <f t="shared" si="1"/>
        <v>Dark Horse Realty</v>
      </c>
      <c r="N20" s="5">
        <f t="shared" si="4"/>
        <v>1</v>
      </c>
      <c r="O20" s="5">
        <f t="shared" si="5"/>
        <v>0</v>
      </c>
    </row>
    <row r="21" spans="1:15" s="8" customFormat="1" ht="14.25" customHeight="1" x14ac:dyDescent="0.2">
      <c r="A21" t="s">
        <v>1882</v>
      </c>
      <c r="B21" t="s">
        <v>1535</v>
      </c>
      <c r="C21" t="s">
        <v>1244</v>
      </c>
      <c r="D21" t="s">
        <v>1535</v>
      </c>
      <c r="E21" t="s">
        <v>2102</v>
      </c>
      <c r="F21" t="s">
        <v>6</v>
      </c>
      <c r="G21" s="3">
        <v>43468</v>
      </c>
      <c r="H21" s="2">
        <v>321500</v>
      </c>
      <c r="I21" s="12" t="s">
        <v>838</v>
      </c>
      <c r="J21" s="67">
        <f t="shared" si="6"/>
        <v>321500</v>
      </c>
      <c r="K21" s="5">
        <f t="shared" si="2"/>
        <v>1</v>
      </c>
      <c r="L21" s="54">
        <f t="shared" si="3"/>
        <v>0</v>
      </c>
      <c r="M21" s="56" t="str">
        <f t="shared" si="1"/>
        <v>Camille Johnson, REALTORS</v>
      </c>
      <c r="N21" s="5">
        <f t="shared" si="4"/>
        <v>0</v>
      </c>
      <c r="O21" s="5">
        <f t="shared" si="5"/>
        <v>0</v>
      </c>
    </row>
    <row r="22" spans="1:15" s="8" customFormat="1" ht="14.25" customHeight="1" x14ac:dyDescent="0.2">
      <c r="A22" t="s">
        <v>813</v>
      </c>
      <c r="B22" t="s">
        <v>1099</v>
      </c>
      <c r="C22" t="s">
        <v>1244</v>
      </c>
      <c r="D22" t="s">
        <v>1535</v>
      </c>
      <c r="E22" t="s">
        <v>2139</v>
      </c>
      <c r="F22" t="s">
        <v>123</v>
      </c>
      <c r="G22" s="3">
        <v>43476</v>
      </c>
      <c r="H22" s="2">
        <v>186500</v>
      </c>
      <c r="I22" s="12">
        <v>20182810</v>
      </c>
      <c r="J22" s="67">
        <f t="shared" si="6"/>
        <v>186500</v>
      </c>
      <c r="K22" s="5">
        <f t="shared" si="2"/>
        <v>1</v>
      </c>
      <c r="L22" s="54">
        <f t="shared" si="3"/>
        <v>1</v>
      </c>
      <c r="M22" s="56" t="str">
        <f t="shared" si="1"/>
        <v>Camille Johnson, REALTORS</v>
      </c>
      <c r="N22" s="5">
        <f t="shared" si="4"/>
        <v>0</v>
      </c>
      <c r="O22" s="5">
        <f t="shared" si="5"/>
        <v>0</v>
      </c>
    </row>
    <row r="23" spans="1:15" s="8" customFormat="1" ht="14.25" customHeight="1" x14ac:dyDescent="0.2">
      <c r="A23" t="s">
        <v>326</v>
      </c>
      <c r="B23" t="s">
        <v>1844</v>
      </c>
      <c r="C23" t="s">
        <v>1244</v>
      </c>
      <c r="D23" t="s">
        <v>1535</v>
      </c>
      <c r="E23" t="s">
        <v>2608</v>
      </c>
      <c r="F23" t="s">
        <v>6</v>
      </c>
      <c r="G23" s="3">
        <v>43539</v>
      </c>
      <c r="H23" s="2">
        <v>182500</v>
      </c>
      <c r="I23" s="12" t="s">
        <v>838</v>
      </c>
      <c r="J23" s="67">
        <f t="shared" si="6"/>
        <v>182500</v>
      </c>
      <c r="K23" s="5">
        <f t="shared" si="2"/>
        <v>1</v>
      </c>
      <c r="L23" s="54">
        <f t="shared" si="3"/>
        <v>0</v>
      </c>
      <c r="M23" s="56" t="str">
        <f t="shared" si="1"/>
        <v>Camille Johnson, REALTORS</v>
      </c>
      <c r="N23" s="5">
        <f t="shared" si="4"/>
        <v>0</v>
      </c>
      <c r="O23" s="5">
        <f t="shared" si="5"/>
        <v>0</v>
      </c>
    </row>
    <row r="24" spans="1:15" s="8" customFormat="1" ht="14.25" customHeight="1" x14ac:dyDescent="0.2">
      <c r="A24" t="s">
        <v>757</v>
      </c>
      <c r="B24" t="s">
        <v>1258</v>
      </c>
      <c r="C24" t="s">
        <v>1244</v>
      </c>
      <c r="D24" t="s">
        <v>1535</v>
      </c>
      <c r="E24" t="s">
        <v>2635</v>
      </c>
      <c r="F24" t="s">
        <v>1126</v>
      </c>
      <c r="G24" s="3">
        <v>43543</v>
      </c>
      <c r="H24" s="2">
        <v>387500</v>
      </c>
      <c r="I24" s="12" t="s">
        <v>838</v>
      </c>
      <c r="J24" s="67">
        <f t="shared" si="6"/>
        <v>387500</v>
      </c>
      <c r="K24" s="5">
        <f t="shared" si="2"/>
        <v>1</v>
      </c>
      <c r="L24" s="54">
        <f t="shared" si="3"/>
        <v>0</v>
      </c>
      <c r="M24" s="56" t="str">
        <f t="shared" si="1"/>
        <v>Camille Johnson, REALTORS</v>
      </c>
      <c r="N24" s="5">
        <f t="shared" si="4"/>
        <v>0</v>
      </c>
      <c r="O24" s="5">
        <f t="shared" si="5"/>
        <v>0</v>
      </c>
    </row>
    <row r="25" spans="1:15" s="8" customFormat="1" ht="14.25" customHeight="1" x14ac:dyDescent="0.2">
      <c r="A25" t="s">
        <v>1244</v>
      </c>
      <c r="B25" t="s">
        <v>1535</v>
      </c>
      <c r="C25" t="s">
        <v>1244</v>
      </c>
      <c r="D25" t="s">
        <v>1535</v>
      </c>
      <c r="E25" t="s">
        <v>3175</v>
      </c>
      <c r="F25" t="s">
        <v>6</v>
      </c>
      <c r="G25" s="3">
        <v>43600</v>
      </c>
      <c r="H25" s="2">
        <v>219900</v>
      </c>
      <c r="I25" s="12">
        <v>20190761</v>
      </c>
      <c r="J25" s="67">
        <f t="shared" si="6"/>
        <v>0</v>
      </c>
      <c r="K25" s="5">
        <f t="shared" si="2"/>
        <v>0</v>
      </c>
      <c r="L25" s="54">
        <f t="shared" si="3"/>
        <v>0</v>
      </c>
      <c r="M25" s="56" t="str">
        <f t="shared" si="1"/>
        <v>Camille Johnson, REALTORS</v>
      </c>
      <c r="N25" s="5">
        <f t="shared" si="4"/>
        <v>1</v>
      </c>
      <c r="O25" s="5">
        <f t="shared" si="5"/>
        <v>1</v>
      </c>
    </row>
    <row r="26" spans="1:15" s="8" customFormat="1" ht="14.25" customHeight="1" x14ac:dyDescent="0.2">
      <c r="A26" t="s">
        <v>1835</v>
      </c>
      <c r="B26" t="s">
        <v>1858</v>
      </c>
      <c r="C26" t="s">
        <v>1244</v>
      </c>
      <c r="D26" t="s">
        <v>1535</v>
      </c>
      <c r="E26" t="s">
        <v>3334</v>
      </c>
      <c r="F26" t="s">
        <v>6</v>
      </c>
      <c r="G26" s="3">
        <v>43616</v>
      </c>
      <c r="H26" s="2">
        <v>222000</v>
      </c>
      <c r="I26" s="12" t="s">
        <v>838</v>
      </c>
      <c r="J26" s="67">
        <f t="shared" si="6"/>
        <v>222000</v>
      </c>
      <c r="K26" s="5">
        <f t="shared" si="2"/>
        <v>1</v>
      </c>
      <c r="L26" s="54">
        <f t="shared" si="3"/>
        <v>0</v>
      </c>
      <c r="M26" s="56" t="str">
        <f t="shared" si="1"/>
        <v>Camille Johnson, REALTORS</v>
      </c>
      <c r="N26" s="5">
        <f t="shared" si="4"/>
        <v>0</v>
      </c>
      <c r="O26" s="5">
        <f t="shared" si="5"/>
        <v>0</v>
      </c>
    </row>
    <row r="27" spans="1:15" s="8" customFormat="1" ht="14.25" customHeight="1" x14ac:dyDescent="0.2">
      <c r="A27" t="s">
        <v>1718</v>
      </c>
      <c r="B27" t="s">
        <v>1099</v>
      </c>
      <c r="C27" t="s">
        <v>152</v>
      </c>
      <c r="D27" t="s">
        <v>1842</v>
      </c>
      <c r="E27" t="s">
        <v>2126</v>
      </c>
      <c r="F27" t="s">
        <v>1249</v>
      </c>
      <c r="G27" s="3">
        <v>43474</v>
      </c>
      <c r="H27" s="2">
        <v>320000</v>
      </c>
      <c r="I27" s="12">
        <v>20182924</v>
      </c>
      <c r="J27" s="67">
        <f t="shared" si="6"/>
        <v>320000</v>
      </c>
      <c r="K27" s="5">
        <f t="shared" si="2"/>
        <v>1</v>
      </c>
      <c r="L27" s="54">
        <f t="shared" si="3"/>
        <v>1</v>
      </c>
      <c r="M27" s="56" t="str">
        <f t="shared" si="1"/>
        <v>Coldwell Banker Apex, REALTORS</v>
      </c>
      <c r="N27" s="5">
        <f t="shared" si="4"/>
        <v>0</v>
      </c>
      <c r="O27" s="5">
        <f t="shared" si="5"/>
        <v>0</v>
      </c>
    </row>
    <row r="28" spans="1:15" s="8" customFormat="1" ht="14.25" customHeight="1" x14ac:dyDescent="0.2">
      <c r="A28" t="s">
        <v>117</v>
      </c>
      <c r="B28" t="s">
        <v>1535</v>
      </c>
      <c r="C28" t="s">
        <v>152</v>
      </c>
      <c r="D28" t="s">
        <v>1842</v>
      </c>
      <c r="E28" t="s">
        <v>2281</v>
      </c>
      <c r="F28" t="s">
        <v>1126</v>
      </c>
      <c r="G28" s="3">
        <v>43497</v>
      </c>
      <c r="H28" s="2">
        <v>334000</v>
      </c>
      <c r="I28" s="12">
        <v>20190001</v>
      </c>
      <c r="J28" s="67">
        <f>IF(A28=C28,0,H28)</f>
        <v>334000</v>
      </c>
      <c r="K28" s="5">
        <f t="shared" si="2"/>
        <v>1</v>
      </c>
      <c r="L28" s="54">
        <f t="shared" si="3"/>
        <v>1</v>
      </c>
      <c r="M28" s="56" t="str">
        <f>IF(D28="",#REF!,D28)</f>
        <v>Coldwell Banker Apex, REALTORS</v>
      </c>
      <c r="N28" s="5">
        <f t="shared" si="4"/>
        <v>0</v>
      </c>
      <c r="O28" s="5">
        <f t="shared" si="5"/>
        <v>0</v>
      </c>
    </row>
    <row r="29" spans="1:15" s="8" customFormat="1" ht="14.25" customHeight="1" x14ac:dyDescent="0.2">
      <c r="A29" t="s">
        <v>319</v>
      </c>
      <c r="B29" t="s">
        <v>1842</v>
      </c>
      <c r="C29" t="s">
        <v>152</v>
      </c>
      <c r="D29" t="s">
        <v>1842</v>
      </c>
      <c r="E29" t="s">
        <v>2483</v>
      </c>
      <c r="F29" t="s">
        <v>6</v>
      </c>
      <c r="G29" s="3">
        <v>43525</v>
      </c>
      <c r="H29" s="2">
        <v>70000</v>
      </c>
      <c r="I29" s="12">
        <v>20190302</v>
      </c>
      <c r="J29" s="67">
        <f>IF(A29=C29,0,H29)</f>
        <v>70000</v>
      </c>
      <c r="K29" s="5">
        <f t="shared" si="2"/>
        <v>1</v>
      </c>
      <c r="L29" s="54">
        <f t="shared" si="3"/>
        <v>1</v>
      </c>
      <c r="M29" s="56" t="str">
        <f>IF(D29="",#REF!,D29)</f>
        <v>Coldwell Banker Apex, REALTORS</v>
      </c>
      <c r="N29" s="5">
        <f t="shared" si="4"/>
        <v>0</v>
      </c>
      <c r="O29" s="5">
        <f t="shared" si="5"/>
        <v>0</v>
      </c>
    </row>
    <row r="30" spans="1:15" s="8" customFormat="1" ht="14.25" customHeight="1" x14ac:dyDescent="0.2">
      <c r="A30" t="s">
        <v>1081</v>
      </c>
      <c r="B30" t="s">
        <v>1036</v>
      </c>
      <c r="C30" t="s">
        <v>152</v>
      </c>
      <c r="D30" t="s">
        <v>1842</v>
      </c>
      <c r="E30" t="s">
        <v>2554</v>
      </c>
      <c r="F30" t="s">
        <v>7</v>
      </c>
      <c r="G30" s="3">
        <v>43532</v>
      </c>
      <c r="H30" s="2">
        <v>570000</v>
      </c>
      <c r="I30" s="12">
        <v>20190140</v>
      </c>
      <c r="J30" s="67">
        <f>IF(A30=C30,0,H30)</f>
        <v>570000</v>
      </c>
      <c r="K30" s="5">
        <f t="shared" si="2"/>
        <v>1</v>
      </c>
      <c r="L30" s="54">
        <f t="shared" si="3"/>
        <v>1</v>
      </c>
      <c r="M30" s="56" t="str">
        <f>IF(D30="",#REF!,D30)</f>
        <v>Coldwell Banker Apex, REALTORS</v>
      </c>
      <c r="N30" s="5">
        <f t="shared" si="4"/>
        <v>0</v>
      </c>
      <c r="O30" s="5">
        <f t="shared" si="5"/>
        <v>0</v>
      </c>
    </row>
    <row r="31" spans="1:15" s="8" customFormat="1" ht="14.25" customHeight="1" x14ac:dyDescent="0.2">
      <c r="A31" t="s">
        <v>152</v>
      </c>
      <c r="B31" t="s">
        <v>1842</v>
      </c>
      <c r="C31" t="s">
        <v>152</v>
      </c>
      <c r="D31" t="s">
        <v>1842</v>
      </c>
      <c r="E31" t="s">
        <v>2555</v>
      </c>
      <c r="F31" t="s">
        <v>216</v>
      </c>
      <c r="G31" s="3">
        <v>43532</v>
      </c>
      <c r="H31" s="2">
        <v>245000</v>
      </c>
      <c r="I31" s="12">
        <v>20190305</v>
      </c>
      <c r="J31" s="67">
        <f>IF(A31=C31,0,H31)</f>
        <v>0</v>
      </c>
      <c r="K31" s="5">
        <f t="shared" si="2"/>
        <v>0</v>
      </c>
      <c r="L31" s="54">
        <f t="shared" si="3"/>
        <v>0</v>
      </c>
      <c r="M31" s="56" t="str">
        <f t="shared" si="1"/>
        <v>Coldwell Banker Apex, REALTORS</v>
      </c>
      <c r="N31" s="5">
        <f t="shared" si="4"/>
        <v>1</v>
      </c>
      <c r="O31" s="5">
        <f t="shared" si="5"/>
        <v>1</v>
      </c>
    </row>
    <row r="32" spans="1:15" s="8" customFormat="1" ht="14.25" customHeight="1" x14ac:dyDescent="0.2">
      <c r="A32" t="s">
        <v>1695</v>
      </c>
      <c r="B32" t="s">
        <v>1842</v>
      </c>
      <c r="C32" t="s">
        <v>152</v>
      </c>
      <c r="D32" t="s">
        <v>1842</v>
      </c>
      <c r="E32" t="s">
        <v>2873</v>
      </c>
      <c r="F32" t="s">
        <v>123</v>
      </c>
      <c r="G32" s="3">
        <v>43570</v>
      </c>
      <c r="H32" s="2">
        <v>195900</v>
      </c>
      <c r="I32" s="12">
        <v>20190562</v>
      </c>
      <c r="J32" s="67">
        <f>IF(A32=C32,0,H32)</f>
        <v>195900</v>
      </c>
      <c r="K32" s="5">
        <f t="shared" si="2"/>
        <v>1</v>
      </c>
      <c r="L32" s="54">
        <f t="shared" si="3"/>
        <v>1</v>
      </c>
      <c r="M32" s="56" t="str">
        <f t="shared" si="1"/>
        <v>Coldwell Banker Apex, REALTORS</v>
      </c>
      <c r="N32" s="5">
        <f t="shared" si="4"/>
        <v>0</v>
      </c>
      <c r="O32" s="5">
        <f t="shared" si="5"/>
        <v>0</v>
      </c>
    </row>
    <row r="33" spans="1:15" s="8" customFormat="1" ht="14.25" customHeight="1" x14ac:dyDescent="0.2">
      <c r="A33" t="s">
        <v>326</v>
      </c>
      <c r="B33" t="s">
        <v>1844</v>
      </c>
      <c r="C33" t="s">
        <v>152</v>
      </c>
      <c r="D33" t="s">
        <v>1842</v>
      </c>
      <c r="E33" t="s">
        <v>2981</v>
      </c>
      <c r="F33" t="s">
        <v>6</v>
      </c>
      <c r="G33" s="3">
        <v>43581</v>
      </c>
      <c r="H33" s="2">
        <v>270000</v>
      </c>
      <c r="I33" s="12" t="s">
        <v>838</v>
      </c>
      <c r="J33" s="67">
        <f t="shared" ref="J33:J42" si="7">IF(A33=C33,0,H33)</f>
        <v>270000</v>
      </c>
      <c r="K33" s="5">
        <f t="shared" si="2"/>
        <v>1</v>
      </c>
      <c r="L33" s="54">
        <f t="shared" si="3"/>
        <v>0</v>
      </c>
      <c r="M33" s="56" t="str">
        <f t="shared" si="1"/>
        <v>Coldwell Banker Apex, REALTORS</v>
      </c>
      <c r="N33" s="5">
        <f t="shared" si="4"/>
        <v>0</v>
      </c>
      <c r="O33" s="5">
        <f t="shared" si="5"/>
        <v>0</v>
      </c>
    </row>
    <row r="34" spans="1:15" s="8" customFormat="1" ht="14.25" customHeight="1" x14ac:dyDescent="0.2">
      <c r="A34" t="s">
        <v>894</v>
      </c>
      <c r="B34" t="s">
        <v>1842</v>
      </c>
      <c r="C34" t="s">
        <v>152</v>
      </c>
      <c r="D34" t="s">
        <v>1842</v>
      </c>
      <c r="E34" t="s">
        <v>3195</v>
      </c>
      <c r="F34" t="s">
        <v>1126</v>
      </c>
      <c r="G34" s="3">
        <v>43602</v>
      </c>
      <c r="H34" s="2">
        <v>352000</v>
      </c>
      <c r="I34" s="12" t="s">
        <v>838</v>
      </c>
      <c r="J34" s="67">
        <f t="shared" si="7"/>
        <v>352000</v>
      </c>
      <c r="K34" s="5">
        <f t="shared" si="2"/>
        <v>1</v>
      </c>
      <c r="L34" s="54">
        <f t="shared" si="3"/>
        <v>0</v>
      </c>
      <c r="M34" s="56" t="str">
        <f>IF(D34="",#REF!,D34)</f>
        <v>Coldwell Banker Apex, REALTORS</v>
      </c>
      <c r="N34" s="5">
        <f t="shared" si="4"/>
        <v>0</v>
      </c>
      <c r="O34" s="5">
        <f t="shared" si="5"/>
        <v>0</v>
      </c>
    </row>
    <row r="35" spans="1:15" s="8" customFormat="1" ht="14.25" customHeight="1" x14ac:dyDescent="0.2">
      <c r="A35" t="s">
        <v>146</v>
      </c>
      <c r="B35" t="s">
        <v>1840</v>
      </c>
      <c r="C35" t="s">
        <v>152</v>
      </c>
      <c r="D35" t="s">
        <v>1842</v>
      </c>
      <c r="E35" t="s">
        <v>3320</v>
      </c>
      <c r="F35" t="s">
        <v>216</v>
      </c>
      <c r="G35" s="3">
        <v>43615</v>
      </c>
      <c r="H35" s="2">
        <v>189000</v>
      </c>
      <c r="I35" s="12">
        <v>20190935</v>
      </c>
      <c r="J35" s="67">
        <f t="shared" si="7"/>
        <v>189000</v>
      </c>
      <c r="K35" s="5">
        <f t="shared" si="2"/>
        <v>1</v>
      </c>
      <c r="L35" s="54">
        <f t="shared" si="3"/>
        <v>1</v>
      </c>
      <c r="M35" s="56" t="str">
        <f>IF(D35="",#REF!,D35)</f>
        <v>Coldwell Banker Apex, REALTORS</v>
      </c>
      <c r="N35" s="5">
        <f t="shared" si="4"/>
        <v>0</v>
      </c>
      <c r="O35" s="5">
        <f t="shared" si="5"/>
        <v>0</v>
      </c>
    </row>
    <row r="36" spans="1:15" s="8" customFormat="1" ht="14.25" customHeight="1" x14ac:dyDescent="0.2">
      <c r="A36" t="s">
        <v>25</v>
      </c>
      <c r="B36" t="s">
        <v>1840</v>
      </c>
      <c r="C36" t="s">
        <v>13</v>
      </c>
      <c r="D36" t="s">
        <v>1840</v>
      </c>
      <c r="E36" t="s">
        <v>2508</v>
      </c>
      <c r="F36" t="s">
        <v>7</v>
      </c>
      <c r="G36" s="3">
        <v>43528</v>
      </c>
      <c r="H36" s="2">
        <v>525000</v>
      </c>
      <c r="I36" s="12">
        <v>20190200</v>
      </c>
      <c r="J36" s="67">
        <f t="shared" si="7"/>
        <v>525000</v>
      </c>
      <c r="K36" s="5">
        <f t="shared" si="2"/>
        <v>1</v>
      </c>
      <c r="L36" s="54">
        <f t="shared" si="3"/>
        <v>1</v>
      </c>
      <c r="M36" s="56" t="str">
        <f t="shared" si="1"/>
        <v>Kelly, Realtors</v>
      </c>
      <c r="N36" s="5">
        <f t="shared" si="4"/>
        <v>0</v>
      </c>
      <c r="O36" s="5">
        <f t="shared" si="5"/>
        <v>0</v>
      </c>
    </row>
    <row r="37" spans="1:15" s="8" customFormat="1" ht="14.25" customHeight="1" x14ac:dyDescent="0.2">
      <c r="A37" t="s">
        <v>1868</v>
      </c>
      <c r="B37" t="s">
        <v>1869</v>
      </c>
      <c r="C37" t="s">
        <v>13</v>
      </c>
      <c r="D37" t="s">
        <v>1840</v>
      </c>
      <c r="E37" t="s">
        <v>2662</v>
      </c>
      <c r="F37" t="s">
        <v>6</v>
      </c>
      <c r="G37" s="3">
        <v>43545</v>
      </c>
      <c r="H37" s="2">
        <v>196000</v>
      </c>
      <c r="I37" s="12" t="s">
        <v>838</v>
      </c>
      <c r="J37" s="67">
        <f t="shared" si="7"/>
        <v>196000</v>
      </c>
      <c r="K37" s="5">
        <f t="shared" si="2"/>
        <v>1</v>
      </c>
      <c r="L37" s="54">
        <f t="shared" si="3"/>
        <v>0</v>
      </c>
      <c r="M37" s="56" t="str">
        <f t="shared" si="1"/>
        <v>Kelly, Realtors</v>
      </c>
      <c r="N37" s="5">
        <f t="shared" si="4"/>
        <v>0</v>
      </c>
      <c r="O37" s="5">
        <f t="shared" si="5"/>
        <v>0</v>
      </c>
    </row>
    <row r="38" spans="1:15" s="8" customFormat="1" ht="14.25" customHeight="1" x14ac:dyDescent="0.2">
      <c r="A38" t="s">
        <v>1863</v>
      </c>
      <c r="B38" t="s">
        <v>1099</v>
      </c>
      <c r="C38" t="s">
        <v>13</v>
      </c>
      <c r="D38" t="s">
        <v>1840</v>
      </c>
      <c r="E38" t="s">
        <v>2001</v>
      </c>
      <c r="F38" t="s">
        <v>6</v>
      </c>
      <c r="G38" s="3">
        <v>43552</v>
      </c>
      <c r="H38" s="2">
        <v>277900</v>
      </c>
      <c r="I38" s="12" t="s">
        <v>838</v>
      </c>
      <c r="J38" s="67">
        <f t="shared" si="7"/>
        <v>277900</v>
      </c>
      <c r="K38" s="5">
        <f t="shared" si="2"/>
        <v>1</v>
      </c>
      <c r="L38" s="54">
        <f t="shared" si="3"/>
        <v>0</v>
      </c>
      <c r="M38" s="56" t="str">
        <f t="shared" si="1"/>
        <v>Kelly, Realtors</v>
      </c>
      <c r="N38" s="5">
        <f t="shared" si="4"/>
        <v>0</v>
      </c>
      <c r="O38" s="5">
        <f t="shared" si="5"/>
        <v>0</v>
      </c>
    </row>
    <row r="39" spans="1:15" s="8" customFormat="1" ht="14.25" customHeight="1" x14ac:dyDescent="0.2">
      <c r="A39" t="s">
        <v>1968</v>
      </c>
      <c r="B39" t="s">
        <v>1258</v>
      </c>
      <c r="C39" t="s">
        <v>13</v>
      </c>
      <c r="D39" t="s">
        <v>1840</v>
      </c>
      <c r="E39" t="s">
        <v>2951</v>
      </c>
      <c r="F39" t="s">
        <v>6</v>
      </c>
      <c r="G39" s="3">
        <v>43578</v>
      </c>
      <c r="H39" s="2">
        <v>232500</v>
      </c>
      <c r="I39" s="12" t="s">
        <v>838</v>
      </c>
      <c r="J39" s="67">
        <f t="shared" si="7"/>
        <v>232500</v>
      </c>
      <c r="K39" s="5">
        <f t="shared" si="2"/>
        <v>1</v>
      </c>
      <c r="L39" s="54">
        <f t="shared" si="3"/>
        <v>0</v>
      </c>
      <c r="M39" s="56" t="str">
        <f>IF(D39="",#REF!,D39)</f>
        <v>Kelly, Realtors</v>
      </c>
      <c r="N39" s="5">
        <f t="shared" si="4"/>
        <v>0</v>
      </c>
      <c r="O39" s="5">
        <f t="shared" si="5"/>
        <v>0</v>
      </c>
    </row>
    <row r="40" spans="1:15" s="8" customFormat="1" ht="14.25" customHeight="1" x14ac:dyDescent="0.2">
      <c r="A40" t="s">
        <v>719</v>
      </c>
      <c r="B40" t="s">
        <v>1036</v>
      </c>
      <c r="C40" t="s">
        <v>13</v>
      </c>
      <c r="D40" t="s">
        <v>1840</v>
      </c>
      <c r="E40" t="s">
        <v>3069</v>
      </c>
      <c r="F40" t="s">
        <v>6</v>
      </c>
      <c r="G40" s="3">
        <v>43591</v>
      </c>
      <c r="H40" s="2">
        <v>190000</v>
      </c>
      <c r="I40" s="12" t="s">
        <v>838</v>
      </c>
      <c r="J40" s="67">
        <f t="shared" si="7"/>
        <v>190000</v>
      </c>
      <c r="K40" s="5">
        <f t="shared" si="2"/>
        <v>1</v>
      </c>
      <c r="L40" s="54">
        <f t="shared" si="3"/>
        <v>0</v>
      </c>
      <c r="M40" s="56" t="str">
        <f t="shared" si="1"/>
        <v>Kelly, Realtors</v>
      </c>
      <c r="N40" s="5">
        <f t="shared" si="4"/>
        <v>0</v>
      </c>
      <c r="O40" s="5">
        <f t="shared" si="5"/>
        <v>0</v>
      </c>
    </row>
    <row r="41" spans="1:15" s="8" customFormat="1" ht="14.25" customHeight="1" x14ac:dyDescent="0.2">
      <c r="A41" t="s">
        <v>1881</v>
      </c>
      <c r="B41" t="s">
        <v>1840</v>
      </c>
      <c r="C41" t="s">
        <v>13</v>
      </c>
      <c r="D41" t="s">
        <v>1840</v>
      </c>
      <c r="E41" t="s">
        <v>3158</v>
      </c>
      <c r="F41" t="s">
        <v>1249</v>
      </c>
      <c r="G41" s="3">
        <v>43598</v>
      </c>
      <c r="H41" s="2">
        <v>352500</v>
      </c>
      <c r="I41" s="12">
        <v>20190609</v>
      </c>
      <c r="J41" s="67">
        <f t="shared" si="7"/>
        <v>352500</v>
      </c>
      <c r="K41" s="5">
        <f t="shared" si="2"/>
        <v>1</v>
      </c>
      <c r="L41" s="54">
        <f t="shared" si="3"/>
        <v>1</v>
      </c>
      <c r="M41" s="56" t="str">
        <f t="shared" si="1"/>
        <v>Kelly, Realtors</v>
      </c>
      <c r="N41" s="5">
        <f t="shared" si="4"/>
        <v>0</v>
      </c>
      <c r="O41" s="5">
        <f t="shared" si="5"/>
        <v>0</v>
      </c>
    </row>
    <row r="42" spans="1:15" s="8" customFormat="1" ht="14.25" customHeight="1" x14ac:dyDescent="0.2">
      <c r="A42" t="s">
        <v>3110</v>
      </c>
      <c r="B42" t="s">
        <v>1854</v>
      </c>
      <c r="C42" t="s">
        <v>1299</v>
      </c>
      <c r="D42" t="s">
        <v>1036</v>
      </c>
      <c r="E42" t="s">
        <v>1708</v>
      </c>
      <c r="F42" t="s">
        <v>6</v>
      </c>
      <c r="G42" s="3">
        <v>43615</v>
      </c>
      <c r="H42" s="2">
        <v>182000</v>
      </c>
      <c r="I42" s="12" t="s">
        <v>838</v>
      </c>
      <c r="J42" s="67">
        <f t="shared" si="7"/>
        <v>182000</v>
      </c>
      <c r="K42" s="5">
        <f t="shared" si="2"/>
        <v>1</v>
      </c>
      <c r="L42" s="54">
        <f t="shared" si="3"/>
        <v>0</v>
      </c>
      <c r="M42" s="56" t="str">
        <f t="shared" si="1"/>
        <v>Bentwood Realty</v>
      </c>
      <c r="N42" s="5">
        <f t="shared" si="4"/>
        <v>0</v>
      </c>
      <c r="O42" s="5">
        <f t="shared" si="5"/>
        <v>0</v>
      </c>
    </row>
    <row r="43" spans="1:15" s="8" customFormat="1" ht="14.25" customHeight="1" x14ac:dyDescent="0.2">
      <c r="A43" t="s">
        <v>212</v>
      </c>
      <c r="B43" t="s">
        <v>1475</v>
      </c>
      <c r="C43" t="s">
        <v>787</v>
      </c>
      <c r="D43" t="s">
        <v>1036</v>
      </c>
      <c r="E43" t="s">
        <v>2221</v>
      </c>
      <c r="F43" t="s">
        <v>123</v>
      </c>
      <c r="G43" s="3">
        <v>43490</v>
      </c>
      <c r="H43" s="2">
        <v>184900</v>
      </c>
      <c r="I43" s="12" t="s">
        <v>838</v>
      </c>
      <c r="J43" s="67">
        <f t="shared" ref="J43:J58" si="8">IF(A43=C43,0,H43)</f>
        <v>184900</v>
      </c>
      <c r="K43" s="5">
        <f t="shared" si="2"/>
        <v>1</v>
      </c>
      <c r="L43" s="54">
        <f t="shared" si="3"/>
        <v>0</v>
      </c>
      <c r="M43" s="56" t="str">
        <f t="shared" si="1"/>
        <v>Bentwood Realty</v>
      </c>
      <c r="N43" s="5">
        <f t="shared" si="4"/>
        <v>0</v>
      </c>
      <c r="O43" s="5">
        <f t="shared" si="5"/>
        <v>0</v>
      </c>
    </row>
    <row r="44" spans="1:15" s="8" customFormat="1" ht="14.25" customHeight="1" x14ac:dyDescent="0.2">
      <c r="A44" t="s">
        <v>147</v>
      </c>
      <c r="B44" t="s">
        <v>1734</v>
      </c>
      <c r="C44" t="s">
        <v>787</v>
      </c>
      <c r="D44" t="s">
        <v>1036</v>
      </c>
      <c r="E44" t="s">
        <v>3086</v>
      </c>
      <c r="F44" t="s">
        <v>7</v>
      </c>
      <c r="G44" s="3">
        <v>43592</v>
      </c>
      <c r="H44" s="2">
        <v>645000</v>
      </c>
      <c r="I44" s="12" t="s">
        <v>838</v>
      </c>
      <c r="J44" s="67">
        <f t="shared" si="8"/>
        <v>645000</v>
      </c>
      <c r="K44" s="5">
        <f t="shared" si="2"/>
        <v>1</v>
      </c>
      <c r="L44" s="54">
        <f t="shared" si="3"/>
        <v>0</v>
      </c>
      <c r="M44" s="56" t="str">
        <f t="shared" si="1"/>
        <v>Bentwood Realty</v>
      </c>
      <c r="N44" s="5">
        <f t="shared" si="4"/>
        <v>0</v>
      </c>
      <c r="O44" s="5">
        <f t="shared" si="5"/>
        <v>0</v>
      </c>
    </row>
    <row r="45" spans="1:15" s="8" customFormat="1" ht="14.25" customHeight="1" x14ac:dyDescent="0.2">
      <c r="A45" t="s">
        <v>1868</v>
      </c>
      <c r="B45" t="s">
        <v>1869</v>
      </c>
      <c r="C45" t="s">
        <v>182</v>
      </c>
      <c r="D45" t="s">
        <v>718</v>
      </c>
      <c r="E45" t="s">
        <v>2645</v>
      </c>
      <c r="F45" t="s">
        <v>215</v>
      </c>
      <c r="G45" s="3">
        <v>43544</v>
      </c>
      <c r="H45" s="2">
        <v>66950</v>
      </c>
      <c r="I45" s="12" t="s">
        <v>838</v>
      </c>
      <c r="J45" s="67">
        <f t="shared" si="8"/>
        <v>66950</v>
      </c>
      <c r="K45" s="5">
        <f t="shared" si="2"/>
        <v>1</v>
      </c>
      <c r="L45" s="54">
        <f t="shared" si="3"/>
        <v>0</v>
      </c>
      <c r="M45" s="56" t="str">
        <f t="shared" si="1"/>
        <v>Heritage Real Estate</v>
      </c>
      <c r="N45" s="5">
        <f t="shared" si="4"/>
        <v>0</v>
      </c>
      <c r="O45" s="5">
        <f t="shared" si="5"/>
        <v>0</v>
      </c>
    </row>
    <row r="46" spans="1:15" s="8" customFormat="1" ht="14.25" customHeight="1" x14ac:dyDescent="0.2">
      <c r="A46" t="s">
        <v>182</v>
      </c>
      <c r="B46" t="s">
        <v>718</v>
      </c>
      <c r="C46" t="s">
        <v>182</v>
      </c>
      <c r="D46" t="s">
        <v>718</v>
      </c>
      <c r="E46" t="s">
        <v>3083</v>
      </c>
      <c r="F46" t="s">
        <v>552</v>
      </c>
      <c r="G46" s="3">
        <v>43591</v>
      </c>
      <c r="H46" s="2">
        <v>56500</v>
      </c>
      <c r="I46" s="12" t="s">
        <v>838</v>
      </c>
      <c r="J46" s="67">
        <f t="shared" si="8"/>
        <v>0</v>
      </c>
      <c r="K46" s="5">
        <f t="shared" si="2"/>
        <v>0</v>
      </c>
      <c r="L46" s="54">
        <f t="shared" si="3"/>
        <v>0</v>
      </c>
      <c r="M46" s="56" t="str">
        <f t="shared" si="1"/>
        <v>Heritage Real Estate</v>
      </c>
      <c r="N46" s="5">
        <f t="shared" si="4"/>
        <v>1</v>
      </c>
      <c r="O46" s="5">
        <f t="shared" si="5"/>
        <v>0</v>
      </c>
    </row>
    <row r="47" spans="1:15" s="8" customFormat="1" ht="14.25" customHeight="1" x14ac:dyDescent="0.2">
      <c r="A47" t="s">
        <v>1865</v>
      </c>
      <c r="B47" t="s">
        <v>1842</v>
      </c>
      <c r="C47" t="s">
        <v>2057</v>
      </c>
      <c r="D47" t="s">
        <v>1842</v>
      </c>
      <c r="E47" t="s">
        <v>3043</v>
      </c>
      <c r="F47" t="s">
        <v>1126</v>
      </c>
      <c r="G47" s="3">
        <v>43587</v>
      </c>
      <c r="H47" s="2">
        <v>233000</v>
      </c>
      <c r="I47" s="12">
        <v>20190773</v>
      </c>
      <c r="J47" s="67">
        <f t="shared" si="8"/>
        <v>233000</v>
      </c>
      <c r="K47" s="5">
        <f t="shared" si="2"/>
        <v>1</v>
      </c>
      <c r="L47" s="54">
        <f t="shared" si="3"/>
        <v>1</v>
      </c>
      <c r="M47" s="56" t="str">
        <f t="shared" si="1"/>
        <v>Coldwell Banker Apex, REALTORS</v>
      </c>
      <c r="N47" s="5">
        <f t="shared" si="4"/>
        <v>0</v>
      </c>
      <c r="O47" s="5">
        <f t="shared" si="5"/>
        <v>0</v>
      </c>
    </row>
    <row r="48" spans="1:15" s="8" customFormat="1" ht="14.25" customHeight="1" x14ac:dyDescent="0.2">
      <c r="A48" t="s">
        <v>1691</v>
      </c>
      <c r="B48" t="s">
        <v>5</v>
      </c>
      <c r="C48" t="s">
        <v>894</v>
      </c>
      <c r="D48" t="s">
        <v>1842</v>
      </c>
      <c r="E48" t="s">
        <v>364</v>
      </c>
      <c r="F48" t="s">
        <v>216</v>
      </c>
      <c r="G48" s="3">
        <v>43521</v>
      </c>
      <c r="H48" s="2">
        <v>252000</v>
      </c>
      <c r="I48" s="12" t="s">
        <v>838</v>
      </c>
      <c r="J48" s="67">
        <f t="shared" si="8"/>
        <v>252000</v>
      </c>
      <c r="K48" s="5">
        <f t="shared" si="2"/>
        <v>1</v>
      </c>
      <c r="L48" s="54">
        <f t="shared" si="3"/>
        <v>0</v>
      </c>
      <c r="M48" s="56" t="str">
        <f t="shared" si="1"/>
        <v>Coldwell Banker Apex, REALTORS</v>
      </c>
      <c r="N48" s="5">
        <f t="shared" si="4"/>
        <v>0</v>
      </c>
      <c r="O48" s="5">
        <f t="shared" si="5"/>
        <v>0</v>
      </c>
    </row>
    <row r="49" spans="1:15" s="8" customFormat="1" ht="14.25" customHeight="1" x14ac:dyDescent="0.2">
      <c r="A49" t="s">
        <v>852</v>
      </c>
      <c r="B49" t="s">
        <v>1258</v>
      </c>
      <c r="C49" t="s">
        <v>894</v>
      </c>
      <c r="D49" t="s">
        <v>1842</v>
      </c>
      <c r="E49" t="s">
        <v>2880</v>
      </c>
      <c r="F49" t="s">
        <v>6</v>
      </c>
      <c r="G49" s="3">
        <v>43570</v>
      </c>
      <c r="H49" s="2">
        <v>319000</v>
      </c>
      <c r="I49" s="12" t="s">
        <v>838</v>
      </c>
      <c r="J49" s="67">
        <f t="shared" si="8"/>
        <v>319000</v>
      </c>
      <c r="K49" s="5">
        <f t="shared" si="2"/>
        <v>1</v>
      </c>
      <c r="L49" s="54">
        <f t="shared" si="3"/>
        <v>0</v>
      </c>
      <c r="M49" s="56" t="str">
        <f t="shared" si="1"/>
        <v>Coldwell Banker Apex, REALTORS</v>
      </c>
      <c r="N49" s="5">
        <f t="shared" si="4"/>
        <v>0</v>
      </c>
      <c r="O49" s="5">
        <f t="shared" si="5"/>
        <v>0</v>
      </c>
    </row>
    <row r="50" spans="1:15" s="8" customFormat="1" ht="14.25" customHeight="1" x14ac:dyDescent="0.2">
      <c r="A50" t="s">
        <v>13</v>
      </c>
      <c r="B50" t="s">
        <v>1840</v>
      </c>
      <c r="C50" t="s">
        <v>894</v>
      </c>
      <c r="D50" t="s">
        <v>1842</v>
      </c>
      <c r="E50" t="s">
        <v>2060</v>
      </c>
      <c r="F50" t="s">
        <v>6</v>
      </c>
      <c r="G50" s="3">
        <v>43609</v>
      </c>
      <c r="H50" s="2">
        <v>245000</v>
      </c>
      <c r="I50" s="12">
        <v>20190905</v>
      </c>
      <c r="J50" s="67">
        <f t="shared" si="8"/>
        <v>245000</v>
      </c>
      <c r="K50" s="5">
        <f t="shared" si="2"/>
        <v>1</v>
      </c>
      <c r="L50" s="54">
        <f t="shared" si="3"/>
        <v>1</v>
      </c>
      <c r="M50" s="56" t="str">
        <f t="shared" si="1"/>
        <v>Coldwell Banker Apex, REALTORS</v>
      </c>
      <c r="N50" s="5">
        <f t="shared" si="4"/>
        <v>0</v>
      </c>
      <c r="O50" s="5">
        <f t="shared" si="5"/>
        <v>0</v>
      </c>
    </row>
    <row r="51" spans="1:15" s="8" customFormat="1" ht="14.25" customHeight="1" x14ac:dyDescent="0.2">
      <c r="A51" t="s">
        <v>719</v>
      </c>
      <c r="B51" t="s">
        <v>1036</v>
      </c>
      <c r="C51" t="s">
        <v>894</v>
      </c>
      <c r="D51" t="s">
        <v>1842</v>
      </c>
      <c r="E51" t="s">
        <v>3360</v>
      </c>
      <c r="F51" t="s">
        <v>1249</v>
      </c>
      <c r="G51" s="3">
        <v>43616</v>
      </c>
      <c r="H51" s="2">
        <v>250000</v>
      </c>
      <c r="I51" s="12" t="s">
        <v>838</v>
      </c>
      <c r="J51" s="67">
        <f t="shared" si="8"/>
        <v>250000</v>
      </c>
      <c r="K51" s="5">
        <f t="shared" si="2"/>
        <v>1</v>
      </c>
      <c r="L51" s="54">
        <f t="shared" si="3"/>
        <v>0</v>
      </c>
      <c r="M51" s="56" t="str">
        <f t="shared" si="1"/>
        <v>Coldwell Banker Apex, REALTORS</v>
      </c>
      <c r="N51" s="5">
        <f t="shared" si="4"/>
        <v>0</v>
      </c>
      <c r="O51" s="5">
        <f t="shared" si="5"/>
        <v>0</v>
      </c>
    </row>
    <row r="52" spans="1:15" s="8" customFormat="1" ht="14.25" customHeight="1" x14ac:dyDescent="0.2">
      <c r="A52" t="s">
        <v>3151</v>
      </c>
      <c r="B52" t="s">
        <v>3152</v>
      </c>
      <c r="C52" t="s">
        <v>1892</v>
      </c>
      <c r="D52" t="s">
        <v>5</v>
      </c>
      <c r="E52" t="s">
        <v>3153</v>
      </c>
      <c r="F52" t="s">
        <v>123</v>
      </c>
      <c r="G52" s="3">
        <v>43598</v>
      </c>
      <c r="H52" s="2">
        <v>369900</v>
      </c>
      <c r="I52" s="12" t="s">
        <v>838</v>
      </c>
      <c r="J52" s="67">
        <f t="shared" si="8"/>
        <v>369900</v>
      </c>
      <c r="K52" s="5">
        <f t="shared" si="2"/>
        <v>1</v>
      </c>
      <c r="L52" s="54">
        <f t="shared" si="3"/>
        <v>0</v>
      </c>
      <c r="M52" s="56" t="str">
        <f t="shared" si="1"/>
        <v>Magnolia Realty</v>
      </c>
      <c r="N52" s="5">
        <f t="shared" si="4"/>
        <v>0</v>
      </c>
      <c r="O52" s="5">
        <f t="shared" si="5"/>
        <v>0</v>
      </c>
    </row>
    <row r="53" spans="1:15" s="8" customFormat="1" ht="14.25" customHeight="1" x14ac:dyDescent="0.2">
      <c r="A53" t="s">
        <v>2748</v>
      </c>
      <c r="B53"/>
      <c r="C53" t="s">
        <v>1482</v>
      </c>
      <c r="D53" t="s">
        <v>1258</v>
      </c>
      <c r="E53" t="s">
        <v>2749</v>
      </c>
      <c r="F53" t="s">
        <v>328</v>
      </c>
      <c r="G53" s="3">
        <v>43553</v>
      </c>
      <c r="H53" s="2">
        <v>84000</v>
      </c>
      <c r="I53" s="12" t="s">
        <v>838</v>
      </c>
      <c r="J53" s="67">
        <f t="shared" si="8"/>
        <v>84000</v>
      </c>
      <c r="K53" s="5">
        <f t="shared" si="2"/>
        <v>1</v>
      </c>
      <c r="L53" s="54">
        <f t="shared" si="3"/>
        <v>0</v>
      </c>
      <c r="M53" s="56" t="str">
        <f t="shared" si="1"/>
        <v>Re/Max Centex, REALTORS</v>
      </c>
      <c r="N53" s="5">
        <f t="shared" si="4"/>
        <v>0</v>
      </c>
      <c r="O53" s="5">
        <f t="shared" si="5"/>
        <v>0</v>
      </c>
    </row>
    <row r="54" spans="1:15" s="8" customFormat="1" ht="14.25" customHeight="1" x14ac:dyDescent="0.2">
      <c r="A54" t="s">
        <v>154</v>
      </c>
      <c r="B54" t="s">
        <v>1099</v>
      </c>
      <c r="C54" t="s">
        <v>154</v>
      </c>
      <c r="D54" t="s">
        <v>1099</v>
      </c>
      <c r="E54" t="s">
        <v>2350</v>
      </c>
      <c r="F54" t="s">
        <v>6</v>
      </c>
      <c r="G54" s="3">
        <v>43509</v>
      </c>
      <c r="H54" s="2">
        <v>37000</v>
      </c>
      <c r="I54" s="12" t="s">
        <v>838</v>
      </c>
      <c r="J54" s="67">
        <f t="shared" si="8"/>
        <v>0</v>
      </c>
      <c r="K54" s="5">
        <f t="shared" si="2"/>
        <v>0</v>
      </c>
      <c r="L54" s="54">
        <f t="shared" si="3"/>
        <v>0</v>
      </c>
      <c r="M54" s="56" t="str">
        <f t="shared" si="1"/>
        <v>Keller Williams Realty - Waco</v>
      </c>
      <c r="N54" s="5">
        <f t="shared" si="4"/>
        <v>1</v>
      </c>
      <c r="O54" s="5">
        <f t="shared" si="5"/>
        <v>0</v>
      </c>
    </row>
    <row r="55" spans="1:15" s="8" customFormat="1" ht="14.25" customHeight="1" x14ac:dyDescent="0.2">
      <c r="A55" t="s">
        <v>154</v>
      </c>
      <c r="B55" t="s">
        <v>1099</v>
      </c>
      <c r="C55" t="s">
        <v>154</v>
      </c>
      <c r="D55" t="s">
        <v>1099</v>
      </c>
      <c r="E55" t="s">
        <v>2368</v>
      </c>
      <c r="F55" t="s">
        <v>6</v>
      </c>
      <c r="G55" s="3">
        <v>43511</v>
      </c>
      <c r="H55" s="2">
        <v>144400</v>
      </c>
      <c r="I55" s="12" t="s">
        <v>838</v>
      </c>
      <c r="J55" s="67">
        <f t="shared" si="8"/>
        <v>0</v>
      </c>
      <c r="K55" s="5">
        <f t="shared" si="2"/>
        <v>0</v>
      </c>
      <c r="L55" s="54">
        <f t="shared" si="3"/>
        <v>0</v>
      </c>
      <c r="M55" s="56" t="str">
        <f t="shared" si="1"/>
        <v>Keller Williams Realty - Waco</v>
      </c>
      <c r="N55" s="5">
        <f t="shared" si="4"/>
        <v>1</v>
      </c>
      <c r="O55" s="5">
        <f t="shared" si="5"/>
        <v>0</v>
      </c>
    </row>
    <row r="56" spans="1:15" s="8" customFormat="1" ht="14.25" customHeight="1" x14ac:dyDescent="0.2">
      <c r="A56" t="s">
        <v>1933</v>
      </c>
      <c r="B56" t="s">
        <v>1087</v>
      </c>
      <c r="C56" t="s">
        <v>154</v>
      </c>
      <c r="D56" t="s">
        <v>1099</v>
      </c>
      <c r="E56" t="s">
        <v>2830</v>
      </c>
      <c r="F56" t="s">
        <v>6</v>
      </c>
      <c r="G56" s="3">
        <v>43564</v>
      </c>
      <c r="H56" s="2">
        <v>105000</v>
      </c>
      <c r="I56" s="12">
        <v>20190483</v>
      </c>
      <c r="J56" s="67">
        <f t="shared" si="8"/>
        <v>105000</v>
      </c>
      <c r="K56" s="5">
        <f t="shared" si="2"/>
        <v>1</v>
      </c>
      <c r="L56" s="54">
        <f t="shared" si="3"/>
        <v>1</v>
      </c>
      <c r="M56" s="56" t="str">
        <f t="shared" si="1"/>
        <v>Keller Williams Realty - Waco</v>
      </c>
      <c r="N56" s="5">
        <f t="shared" si="4"/>
        <v>0</v>
      </c>
      <c r="O56" s="5">
        <f t="shared" si="5"/>
        <v>0</v>
      </c>
    </row>
    <row r="57" spans="1:15" s="8" customFormat="1" ht="14.25" customHeight="1" x14ac:dyDescent="0.2">
      <c r="A57" t="s">
        <v>885</v>
      </c>
      <c r="B57" t="s">
        <v>1840</v>
      </c>
      <c r="C57" t="s">
        <v>154</v>
      </c>
      <c r="D57" t="s">
        <v>1099</v>
      </c>
      <c r="E57" t="s">
        <v>2899</v>
      </c>
      <c r="F57" t="s">
        <v>123</v>
      </c>
      <c r="G57" s="3">
        <v>43572</v>
      </c>
      <c r="H57" s="2">
        <v>120500</v>
      </c>
      <c r="I57" s="12" t="s">
        <v>838</v>
      </c>
      <c r="J57" s="67">
        <f t="shared" si="8"/>
        <v>120500</v>
      </c>
      <c r="K57" s="5">
        <f t="shared" si="2"/>
        <v>1</v>
      </c>
      <c r="L57" s="54">
        <f t="shared" si="3"/>
        <v>0</v>
      </c>
      <c r="M57" s="56" t="str">
        <f>IF(D57="",#REF!,D57)</f>
        <v>Keller Williams Realty - Waco</v>
      </c>
      <c r="N57" s="5">
        <f t="shared" si="4"/>
        <v>0</v>
      </c>
      <c r="O57" s="5">
        <f t="shared" si="5"/>
        <v>0</v>
      </c>
    </row>
    <row r="58" spans="1:15" s="8" customFormat="1" ht="14.25" customHeight="1" x14ac:dyDescent="0.2">
      <c r="A58" t="s">
        <v>2014</v>
      </c>
      <c r="B58" t="s">
        <v>1180</v>
      </c>
      <c r="C58" t="s">
        <v>154</v>
      </c>
      <c r="D58" t="s">
        <v>1099</v>
      </c>
      <c r="E58" t="s">
        <v>3055</v>
      </c>
      <c r="F58" t="s">
        <v>6</v>
      </c>
      <c r="G58" s="3">
        <v>43588</v>
      </c>
      <c r="H58" s="2">
        <v>76000</v>
      </c>
      <c r="I58" s="12" t="s">
        <v>838</v>
      </c>
      <c r="J58" s="67">
        <f t="shared" si="8"/>
        <v>76000</v>
      </c>
      <c r="K58" s="5">
        <f t="shared" si="2"/>
        <v>1</v>
      </c>
      <c r="L58" s="54">
        <f t="shared" si="3"/>
        <v>0</v>
      </c>
      <c r="M58" s="56" t="str">
        <f t="shared" ref="M58:M110" si="9">IF(D58="",D57,D58)</f>
        <v>Keller Williams Realty - Waco</v>
      </c>
      <c r="N58" s="5">
        <f t="shared" si="4"/>
        <v>0</v>
      </c>
      <c r="O58" s="5">
        <f t="shared" si="5"/>
        <v>0</v>
      </c>
    </row>
    <row r="59" spans="1:15" s="8" customFormat="1" ht="14.25" customHeight="1" x14ac:dyDescent="0.2">
      <c r="A59" t="s">
        <v>326</v>
      </c>
      <c r="B59" t="s">
        <v>1844</v>
      </c>
      <c r="C59" t="s">
        <v>154</v>
      </c>
      <c r="D59" t="s">
        <v>1099</v>
      </c>
      <c r="E59" t="s">
        <v>3095</v>
      </c>
      <c r="F59" t="s">
        <v>6</v>
      </c>
      <c r="G59" s="3">
        <v>43593</v>
      </c>
      <c r="H59" s="2">
        <v>139900</v>
      </c>
      <c r="I59" s="12" t="s">
        <v>838</v>
      </c>
      <c r="J59" s="67">
        <f t="shared" ref="J59:J71" si="10">IF(A59=C59,0,H59)</f>
        <v>139900</v>
      </c>
      <c r="K59" s="5">
        <f t="shared" si="2"/>
        <v>1</v>
      </c>
      <c r="L59" s="54">
        <f t="shared" si="3"/>
        <v>0</v>
      </c>
      <c r="M59" s="56" t="str">
        <f t="shared" si="9"/>
        <v>Keller Williams Realty - Waco</v>
      </c>
      <c r="N59" s="5">
        <f t="shared" si="4"/>
        <v>0</v>
      </c>
      <c r="O59" s="5">
        <f t="shared" si="5"/>
        <v>0</v>
      </c>
    </row>
    <row r="60" spans="1:15" s="8" customFormat="1" ht="14.25" customHeight="1" x14ac:dyDescent="0.2">
      <c r="A60" t="s">
        <v>2035</v>
      </c>
      <c r="B60" t="s">
        <v>1475</v>
      </c>
      <c r="C60" t="s">
        <v>154</v>
      </c>
      <c r="D60" t="s">
        <v>1099</v>
      </c>
      <c r="E60" t="s">
        <v>2217</v>
      </c>
      <c r="F60" t="s">
        <v>6</v>
      </c>
      <c r="G60" s="3">
        <v>43598</v>
      </c>
      <c r="H60" s="2">
        <v>140000</v>
      </c>
      <c r="I60" s="12" t="s">
        <v>838</v>
      </c>
      <c r="J60" s="67">
        <f t="shared" si="10"/>
        <v>140000</v>
      </c>
      <c r="K60" s="5">
        <f t="shared" si="2"/>
        <v>1</v>
      </c>
      <c r="L60" s="54">
        <f t="shared" si="3"/>
        <v>0</v>
      </c>
      <c r="M60" s="56" t="str">
        <f t="shared" si="9"/>
        <v>Keller Williams Realty - Waco</v>
      </c>
      <c r="N60" s="5">
        <f t="shared" si="4"/>
        <v>0</v>
      </c>
      <c r="O60" s="5">
        <f t="shared" si="5"/>
        <v>0</v>
      </c>
    </row>
    <row r="61" spans="1:15" s="8" customFormat="1" ht="14.25" customHeight="1" x14ac:dyDescent="0.2">
      <c r="A61" t="s">
        <v>1897</v>
      </c>
      <c r="B61" t="s">
        <v>1842</v>
      </c>
      <c r="C61" t="s">
        <v>154</v>
      </c>
      <c r="D61" t="s">
        <v>1099</v>
      </c>
      <c r="E61" t="s">
        <v>3181</v>
      </c>
      <c r="F61" t="s">
        <v>216</v>
      </c>
      <c r="G61" s="3">
        <v>43601</v>
      </c>
      <c r="H61" s="2">
        <v>178000</v>
      </c>
      <c r="I61" s="12" t="s">
        <v>838</v>
      </c>
      <c r="J61" s="67">
        <f t="shared" si="10"/>
        <v>178000</v>
      </c>
      <c r="K61" s="5">
        <f t="shared" si="2"/>
        <v>1</v>
      </c>
      <c r="L61" s="54">
        <f t="shared" si="3"/>
        <v>0</v>
      </c>
      <c r="M61" s="56" t="str">
        <f t="shared" si="9"/>
        <v>Keller Williams Realty - Waco</v>
      </c>
      <c r="N61" s="5">
        <f t="shared" si="4"/>
        <v>0</v>
      </c>
      <c r="O61" s="5">
        <f t="shared" si="5"/>
        <v>0</v>
      </c>
    </row>
    <row r="62" spans="1:15" s="8" customFormat="1" ht="14.25" customHeight="1" x14ac:dyDescent="0.2">
      <c r="A62" t="s">
        <v>826</v>
      </c>
      <c r="B62" t="s">
        <v>1258</v>
      </c>
      <c r="C62" t="s">
        <v>154</v>
      </c>
      <c r="D62" t="s">
        <v>1099</v>
      </c>
      <c r="E62" t="s">
        <v>3246</v>
      </c>
      <c r="F62" t="s">
        <v>6</v>
      </c>
      <c r="G62" s="3">
        <v>43608</v>
      </c>
      <c r="H62" s="2">
        <v>134000</v>
      </c>
      <c r="I62" s="12" t="s">
        <v>838</v>
      </c>
      <c r="J62" s="67">
        <f t="shared" si="10"/>
        <v>134000</v>
      </c>
      <c r="K62" s="5">
        <f t="shared" si="2"/>
        <v>1</v>
      </c>
      <c r="L62" s="54">
        <f t="shared" si="3"/>
        <v>0</v>
      </c>
      <c r="M62" s="56" t="str">
        <f t="shared" si="9"/>
        <v>Keller Williams Realty - Waco</v>
      </c>
      <c r="N62" s="5">
        <f t="shared" si="4"/>
        <v>0</v>
      </c>
      <c r="O62" s="5">
        <f t="shared" si="5"/>
        <v>0</v>
      </c>
    </row>
    <row r="63" spans="1:15" s="8" customFormat="1" ht="14.25" customHeight="1" x14ac:dyDescent="0.2">
      <c r="A63" t="s">
        <v>1712</v>
      </c>
      <c r="B63" t="s">
        <v>1734</v>
      </c>
      <c r="C63" t="s">
        <v>1300</v>
      </c>
      <c r="D63" t="s">
        <v>1099</v>
      </c>
      <c r="E63" t="s">
        <v>2147</v>
      </c>
      <c r="F63" t="s">
        <v>6</v>
      </c>
      <c r="G63" s="3">
        <v>43476</v>
      </c>
      <c r="H63" s="2">
        <v>132000</v>
      </c>
      <c r="I63" s="12" t="s">
        <v>838</v>
      </c>
      <c r="J63" s="67">
        <f t="shared" si="10"/>
        <v>132000</v>
      </c>
      <c r="K63" s="5">
        <f t="shared" si="2"/>
        <v>1</v>
      </c>
      <c r="L63" s="54">
        <f t="shared" si="3"/>
        <v>0</v>
      </c>
      <c r="M63" s="56" t="str">
        <f t="shared" si="9"/>
        <v>Keller Williams Realty - Waco</v>
      </c>
      <c r="N63" s="5">
        <f t="shared" si="4"/>
        <v>0</v>
      </c>
      <c r="O63" s="5">
        <f t="shared" si="5"/>
        <v>0</v>
      </c>
    </row>
    <row r="64" spans="1:15" s="8" customFormat="1" ht="14.25" customHeight="1" x14ac:dyDescent="0.2">
      <c r="A64" t="s">
        <v>1691</v>
      </c>
      <c r="B64" t="s">
        <v>5</v>
      </c>
      <c r="C64" t="s">
        <v>724</v>
      </c>
      <c r="D64" t="s">
        <v>1036</v>
      </c>
      <c r="E64" t="s">
        <v>2745</v>
      </c>
      <c r="F64" t="s">
        <v>6</v>
      </c>
      <c r="G64" s="3">
        <v>43553</v>
      </c>
      <c r="H64" s="2">
        <v>244000</v>
      </c>
      <c r="I64" s="12" t="s">
        <v>838</v>
      </c>
      <c r="J64" s="67">
        <f t="shared" si="10"/>
        <v>244000</v>
      </c>
      <c r="K64" s="5">
        <f t="shared" si="2"/>
        <v>1</v>
      </c>
      <c r="L64" s="54">
        <f t="shared" si="3"/>
        <v>0</v>
      </c>
      <c r="M64" s="56" t="str">
        <f t="shared" si="9"/>
        <v>Bentwood Realty</v>
      </c>
      <c r="N64" s="5">
        <f t="shared" si="4"/>
        <v>0</v>
      </c>
      <c r="O64" s="5">
        <f t="shared" si="5"/>
        <v>0</v>
      </c>
    </row>
    <row r="65" spans="1:15" s="8" customFormat="1" ht="14.25" customHeight="1" x14ac:dyDescent="0.2">
      <c r="A65" t="s">
        <v>813</v>
      </c>
      <c r="B65" t="s">
        <v>1099</v>
      </c>
      <c r="C65" t="s">
        <v>574</v>
      </c>
      <c r="D65" t="s">
        <v>1535</v>
      </c>
      <c r="E65" t="s">
        <v>2209</v>
      </c>
      <c r="F65" t="s">
        <v>6</v>
      </c>
      <c r="G65" s="3">
        <v>43489</v>
      </c>
      <c r="H65" s="2">
        <v>290000</v>
      </c>
      <c r="I65" s="12" t="s">
        <v>838</v>
      </c>
      <c r="J65" s="67">
        <f t="shared" si="10"/>
        <v>290000</v>
      </c>
      <c r="K65" s="5">
        <f t="shared" si="2"/>
        <v>1</v>
      </c>
      <c r="L65" s="54">
        <f t="shared" si="3"/>
        <v>0</v>
      </c>
      <c r="M65" s="56" t="str">
        <f t="shared" si="9"/>
        <v>Camille Johnson, REALTORS</v>
      </c>
      <c r="N65" s="5">
        <f t="shared" si="4"/>
        <v>0</v>
      </c>
      <c r="O65" s="5">
        <f t="shared" si="5"/>
        <v>0</v>
      </c>
    </row>
    <row r="66" spans="1:15" s="8" customFormat="1" ht="14.25" customHeight="1" x14ac:dyDescent="0.2">
      <c r="A66" t="s">
        <v>1888</v>
      </c>
      <c r="B66" t="s">
        <v>1840</v>
      </c>
      <c r="C66" t="s">
        <v>574</v>
      </c>
      <c r="D66" t="s">
        <v>1535</v>
      </c>
      <c r="E66" t="s">
        <v>2578</v>
      </c>
      <c r="F66" t="s">
        <v>6</v>
      </c>
      <c r="G66" s="3">
        <v>43536</v>
      </c>
      <c r="H66" s="2">
        <v>239500</v>
      </c>
      <c r="I66" s="12">
        <v>20190346</v>
      </c>
      <c r="J66" s="67">
        <f t="shared" si="10"/>
        <v>239500</v>
      </c>
      <c r="K66" s="5">
        <f t="shared" si="2"/>
        <v>1</v>
      </c>
      <c r="L66" s="54">
        <f t="shared" si="3"/>
        <v>1</v>
      </c>
      <c r="M66" s="56" t="str">
        <f t="shared" si="9"/>
        <v>Camille Johnson, REALTORS</v>
      </c>
      <c r="N66" s="5">
        <f t="shared" si="4"/>
        <v>0</v>
      </c>
      <c r="O66" s="5">
        <f t="shared" si="5"/>
        <v>0</v>
      </c>
    </row>
    <row r="67" spans="1:15" s="8" customFormat="1" ht="14.25" customHeight="1" x14ac:dyDescent="0.2">
      <c r="A67" t="s">
        <v>1229</v>
      </c>
      <c r="B67" t="s">
        <v>1099</v>
      </c>
      <c r="C67" t="s">
        <v>574</v>
      </c>
      <c r="D67" t="s">
        <v>1535</v>
      </c>
      <c r="E67" t="s">
        <v>2666</v>
      </c>
      <c r="F67" t="s">
        <v>1249</v>
      </c>
      <c r="G67" s="3">
        <v>43546</v>
      </c>
      <c r="H67" s="2">
        <v>167500</v>
      </c>
      <c r="I67" s="12" t="s">
        <v>838</v>
      </c>
      <c r="J67" s="67">
        <f t="shared" si="10"/>
        <v>167500</v>
      </c>
      <c r="K67" s="5">
        <f t="shared" si="2"/>
        <v>1</v>
      </c>
      <c r="L67" s="54">
        <f t="shared" si="3"/>
        <v>0</v>
      </c>
      <c r="M67" s="56" t="str">
        <f>IF(D67="",#REF!,D67)</f>
        <v>Camille Johnson, REALTORS</v>
      </c>
      <c r="N67" s="5">
        <f t="shared" si="4"/>
        <v>0</v>
      </c>
      <c r="O67" s="5">
        <f t="shared" si="5"/>
        <v>0</v>
      </c>
    </row>
    <row r="68" spans="1:15" s="8" customFormat="1" ht="14.25" customHeight="1" x14ac:dyDescent="0.2">
      <c r="A68" t="s">
        <v>566</v>
      </c>
      <c r="B68" t="s">
        <v>1842</v>
      </c>
      <c r="C68" t="s">
        <v>574</v>
      </c>
      <c r="D68" t="s">
        <v>1535</v>
      </c>
      <c r="E68" t="s">
        <v>2766</v>
      </c>
      <c r="F68" t="s">
        <v>216</v>
      </c>
      <c r="G68" s="3">
        <v>43557</v>
      </c>
      <c r="H68" s="2">
        <v>225500</v>
      </c>
      <c r="I68" s="12">
        <v>20190416</v>
      </c>
      <c r="J68" s="67">
        <f t="shared" si="10"/>
        <v>225500</v>
      </c>
      <c r="K68" s="5">
        <f t="shared" si="2"/>
        <v>1</v>
      </c>
      <c r="L68" s="54">
        <f t="shared" si="3"/>
        <v>1</v>
      </c>
      <c r="M68" s="56" t="str">
        <f>IF(D68="",#REF!,D68)</f>
        <v>Camille Johnson, REALTORS</v>
      </c>
      <c r="N68" s="5">
        <f t="shared" si="4"/>
        <v>0</v>
      </c>
      <c r="O68" s="5">
        <f t="shared" si="5"/>
        <v>0</v>
      </c>
    </row>
    <row r="69" spans="1:15" s="8" customFormat="1" ht="14.25" customHeight="1" x14ac:dyDescent="0.2">
      <c r="A69" t="s">
        <v>1872</v>
      </c>
      <c r="B69" t="s">
        <v>1843</v>
      </c>
      <c r="C69" t="s">
        <v>574</v>
      </c>
      <c r="D69" t="s">
        <v>1535</v>
      </c>
      <c r="E69" t="s">
        <v>2906</v>
      </c>
      <c r="F69" t="s">
        <v>6</v>
      </c>
      <c r="G69" s="3">
        <v>43573</v>
      </c>
      <c r="H69" s="2">
        <v>285000</v>
      </c>
      <c r="I69" s="12" t="s">
        <v>838</v>
      </c>
      <c r="J69" s="67">
        <f t="shared" si="10"/>
        <v>285000</v>
      </c>
      <c r="K69" s="5">
        <f t="shared" si="2"/>
        <v>1</v>
      </c>
      <c r="L69" s="54">
        <f t="shared" si="3"/>
        <v>0</v>
      </c>
      <c r="M69" s="56" t="str">
        <f t="shared" si="9"/>
        <v>Camille Johnson, REALTORS</v>
      </c>
      <c r="N69" s="5">
        <f t="shared" si="4"/>
        <v>0</v>
      </c>
      <c r="O69" s="5">
        <f t="shared" si="5"/>
        <v>0</v>
      </c>
    </row>
    <row r="70" spans="1:15" s="8" customFormat="1" ht="14.25" customHeight="1" x14ac:dyDescent="0.2">
      <c r="A70" t="s">
        <v>930</v>
      </c>
      <c r="B70" t="s">
        <v>1887</v>
      </c>
      <c r="C70" t="s">
        <v>574</v>
      </c>
      <c r="D70" t="s">
        <v>1535</v>
      </c>
      <c r="E70" t="s">
        <v>3297</v>
      </c>
      <c r="F70" t="s">
        <v>216</v>
      </c>
      <c r="G70" s="3">
        <v>43613</v>
      </c>
      <c r="H70" s="2">
        <v>297000</v>
      </c>
      <c r="I70" s="12" t="s">
        <v>838</v>
      </c>
      <c r="J70" s="67">
        <f t="shared" si="10"/>
        <v>297000</v>
      </c>
      <c r="K70" s="5">
        <f t="shared" ref="K70:K133" si="11">IF(J70&gt;0,1,0)</f>
        <v>1</v>
      </c>
      <c r="L70" s="54">
        <f t="shared" ref="L70:L133" si="12">IF(K70=0,0,IF(I70="did not close",0,IF(I70="",0,1)))</f>
        <v>0</v>
      </c>
      <c r="M70" s="56" t="str">
        <f t="shared" si="9"/>
        <v>Camille Johnson, REALTORS</v>
      </c>
      <c r="N70" s="5">
        <f t="shared" ref="N70:N133" si="13">IF(A70=C70,1,0)</f>
        <v>0</v>
      </c>
      <c r="O70" s="5">
        <f t="shared" ref="O70:O133" si="14">IF(K70=0,IF(I70="did not close",0,IF(I70="",0,1)),0)</f>
        <v>0</v>
      </c>
    </row>
    <row r="71" spans="1:15" s="8" customFormat="1" ht="14.25" customHeight="1" x14ac:dyDescent="0.2">
      <c r="A71" t="s">
        <v>574</v>
      </c>
      <c r="B71" t="s">
        <v>1535</v>
      </c>
      <c r="C71" t="s">
        <v>574</v>
      </c>
      <c r="D71" t="s">
        <v>1535</v>
      </c>
      <c r="E71" t="s">
        <v>3327</v>
      </c>
      <c r="F71" t="s">
        <v>7</v>
      </c>
      <c r="G71" s="3">
        <v>43615</v>
      </c>
      <c r="H71" s="2">
        <v>799900</v>
      </c>
      <c r="I71" s="12">
        <v>20190557</v>
      </c>
      <c r="J71" s="67">
        <f t="shared" si="10"/>
        <v>0</v>
      </c>
      <c r="K71" s="5">
        <f t="shared" si="11"/>
        <v>0</v>
      </c>
      <c r="L71" s="54">
        <f t="shared" si="12"/>
        <v>0</v>
      </c>
      <c r="M71" s="56" t="str">
        <f t="shared" si="9"/>
        <v>Camille Johnson, REALTORS</v>
      </c>
      <c r="N71" s="5">
        <f t="shared" si="13"/>
        <v>1</v>
      </c>
      <c r="O71" s="5">
        <f t="shared" si="14"/>
        <v>1</v>
      </c>
    </row>
    <row r="72" spans="1:15" s="8" customFormat="1" ht="14.25" customHeight="1" x14ac:dyDescent="0.2">
      <c r="A72" t="s">
        <v>1081</v>
      </c>
      <c r="B72" t="s">
        <v>1036</v>
      </c>
      <c r="C72" t="s">
        <v>1629</v>
      </c>
      <c r="D72" t="s">
        <v>1840</v>
      </c>
      <c r="E72" t="s">
        <v>2296</v>
      </c>
      <c r="F72" t="s">
        <v>6</v>
      </c>
      <c r="G72" s="3">
        <v>43500</v>
      </c>
      <c r="H72" s="2">
        <v>358000</v>
      </c>
      <c r="I72" s="12">
        <v>20182101</v>
      </c>
      <c r="J72" s="67">
        <f>IF(A72=C72,0,H72)</f>
        <v>358000</v>
      </c>
      <c r="K72" s="5">
        <f t="shared" si="11"/>
        <v>1</v>
      </c>
      <c r="L72" s="54">
        <f t="shared" si="12"/>
        <v>1</v>
      </c>
      <c r="M72" s="56" t="str">
        <f t="shared" si="9"/>
        <v>Kelly, Realtors</v>
      </c>
      <c r="N72" s="5">
        <f t="shared" si="13"/>
        <v>0</v>
      </c>
      <c r="O72" s="5">
        <f t="shared" si="14"/>
        <v>0</v>
      </c>
    </row>
    <row r="73" spans="1:15" s="8" customFormat="1" ht="14.25" customHeight="1" x14ac:dyDescent="0.2">
      <c r="A73" t="s">
        <v>2347</v>
      </c>
      <c r="B73" t="s">
        <v>1043</v>
      </c>
      <c r="C73" t="s">
        <v>1629</v>
      </c>
      <c r="D73" t="s">
        <v>1840</v>
      </c>
      <c r="E73" t="s">
        <v>2411</v>
      </c>
      <c r="F73" t="s">
        <v>6</v>
      </c>
      <c r="G73" s="3">
        <v>43518</v>
      </c>
      <c r="H73" s="2">
        <v>385000</v>
      </c>
      <c r="I73" s="12" t="s">
        <v>838</v>
      </c>
      <c r="J73" s="67">
        <f t="shared" ref="J73:J86" si="15">IF(A73=C73,0,H73)</f>
        <v>385000</v>
      </c>
      <c r="K73" s="5">
        <f t="shared" si="11"/>
        <v>1</v>
      </c>
      <c r="L73" s="54">
        <f t="shared" si="12"/>
        <v>0</v>
      </c>
      <c r="M73" s="56" t="str">
        <f t="shared" si="9"/>
        <v>Kelly, Realtors</v>
      </c>
      <c r="N73" s="5">
        <f t="shared" si="13"/>
        <v>0</v>
      </c>
      <c r="O73" s="5">
        <f t="shared" si="14"/>
        <v>0</v>
      </c>
    </row>
    <row r="74" spans="1:15" s="8" customFormat="1" ht="14.25" customHeight="1" x14ac:dyDescent="0.2">
      <c r="A74" t="s">
        <v>1868</v>
      </c>
      <c r="B74" t="s">
        <v>1869</v>
      </c>
      <c r="C74" t="s">
        <v>1629</v>
      </c>
      <c r="D74" t="s">
        <v>1840</v>
      </c>
      <c r="E74" t="s">
        <v>2417</v>
      </c>
      <c r="F74" t="s">
        <v>6</v>
      </c>
      <c r="G74" s="3">
        <v>43518</v>
      </c>
      <c r="H74" s="2">
        <v>345000</v>
      </c>
      <c r="I74" s="12">
        <v>20190171</v>
      </c>
      <c r="J74" s="67">
        <f t="shared" si="15"/>
        <v>345000</v>
      </c>
      <c r="K74" s="5">
        <f t="shared" si="11"/>
        <v>1</v>
      </c>
      <c r="L74" s="54">
        <f t="shared" si="12"/>
        <v>1</v>
      </c>
      <c r="M74" s="56" t="str">
        <f t="shared" si="9"/>
        <v>Kelly, Realtors</v>
      </c>
      <c r="N74" s="5">
        <f t="shared" si="13"/>
        <v>0</v>
      </c>
      <c r="O74" s="5">
        <f t="shared" si="14"/>
        <v>0</v>
      </c>
    </row>
    <row r="75" spans="1:15" s="8" customFormat="1" ht="14.25" customHeight="1" x14ac:dyDescent="0.2">
      <c r="A75" t="s">
        <v>1868</v>
      </c>
      <c r="B75" t="s">
        <v>1869</v>
      </c>
      <c r="C75" t="s">
        <v>1629</v>
      </c>
      <c r="D75" t="s">
        <v>1840</v>
      </c>
      <c r="E75" t="s">
        <v>2628</v>
      </c>
      <c r="F75" t="s">
        <v>6</v>
      </c>
      <c r="G75" s="3">
        <v>43542</v>
      </c>
      <c r="H75" s="2">
        <v>270000</v>
      </c>
      <c r="I75" s="12">
        <v>20190365</v>
      </c>
      <c r="J75" s="67">
        <f t="shared" si="15"/>
        <v>270000</v>
      </c>
      <c r="K75" s="5">
        <f t="shared" si="11"/>
        <v>1</v>
      </c>
      <c r="L75" s="54">
        <f t="shared" si="12"/>
        <v>1</v>
      </c>
      <c r="M75" s="56" t="str">
        <f>IF(D75="",#REF!,D75)</f>
        <v>Kelly, Realtors</v>
      </c>
      <c r="N75" s="5">
        <f t="shared" si="13"/>
        <v>0</v>
      </c>
      <c r="O75" s="5">
        <f t="shared" si="14"/>
        <v>0</v>
      </c>
    </row>
    <row r="76" spans="1:15" s="8" customFormat="1" ht="14.25" customHeight="1" x14ac:dyDescent="0.2">
      <c r="A76" t="s">
        <v>1125</v>
      </c>
      <c r="B76" t="s">
        <v>303</v>
      </c>
      <c r="C76" t="s">
        <v>1629</v>
      </c>
      <c r="D76" t="s">
        <v>1840</v>
      </c>
      <c r="E76" t="s">
        <v>2814</v>
      </c>
      <c r="F76" t="s">
        <v>6</v>
      </c>
      <c r="G76" s="3">
        <v>43563</v>
      </c>
      <c r="H76" s="2">
        <v>263500</v>
      </c>
      <c r="I76" s="12">
        <v>20190515</v>
      </c>
      <c r="J76" s="67">
        <f t="shared" si="15"/>
        <v>263500</v>
      </c>
      <c r="K76" s="5">
        <f t="shared" si="11"/>
        <v>1</v>
      </c>
      <c r="L76" s="54">
        <f t="shared" si="12"/>
        <v>1</v>
      </c>
      <c r="M76" s="56" t="str">
        <f t="shared" si="9"/>
        <v>Kelly, Realtors</v>
      </c>
      <c r="N76" s="5">
        <f t="shared" si="13"/>
        <v>0</v>
      </c>
      <c r="O76" s="5">
        <f t="shared" si="14"/>
        <v>0</v>
      </c>
    </row>
    <row r="77" spans="1:15" s="8" customFormat="1" ht="14.25" customHeight="1" x14ac:dyDescent="0.2">
      <c r="A77" t="s">
        <v>1648</v>
      </c>
      <c r="B77" t="s">
        <v>5</v>
      </c>
      <c r="C77" t="s">
        <v>1629</v>
      </c>
      <c r="D77" t="s">
        <v>1840</v>
      </c>
      <c r="E77" t="s">
        <v>2861</v>
      </c>
      <c r="F77" t="s">
        <v>1249</v>
      </c>
      <c r="G77" s="3">
        <v>43567</v>
      </c>
      <c r="H77" s="2">
        <v>306000</v>
      </c>
      <c r="I77" s="12">
        <v>20190533</v>
      </c>
      <c r="J77" s="67">
        <f t="shared" si="15"/>
        <v>306000</v>
      </c>
      <c r="K77" s="5">
        <f t="shared" si="11"/>
        <v>1</v>
      </c>
      <c r="L77" s="54">
        <f t="shared" si="12"/>
        <v>1</v>
      </c>
      <c r="M77" s="56" t="str">
        <f>IF(D77="",#REF!,D77)</f>
        <v>Kelly, Realtors</v>
      </c>
      <c r="N77" s="5">
        <f t="shared" si="13"/>
        <v>0</v>
      </c>
      <c r="O77" s="5">
        <f t="shared" si="14"/>
        <v>0</v>
      </c>
    </row>
    <row r="78" spans="1:15" s="8" customFormat="1" ht="14.25" customHeight="1" x14ac:dyDescent="0.2">
      <c r="A78" t="s">
        <v>710</v>
      </c>
      <c r="B78" t="s">
        <v>303</v>
      </c>
      <c r="C78" t="s">
        <v>1629</v>
      </c>
      <c r="D78" t="s">
        <v>1840</v>
      </c>
      <c r="E78" t="s">
        <v>2952</v>
      </c>
      <c r="F78" t="s">
        <v>6</v>
      </c>
      <c r="G78" s="3">
        <v>43579</v>
      </c>
      <c r="H78" s="2">
        <v>185500</v>
      </c>
      <c r="I78" s="12">
        <v>20190772</v>
      </c>
      <c r="J78" s="67">
        <f t="shared" si="15"/>
        <v>185500</v>
      </c>
      <c r="K78" s="5">
        <f t="shared" si="11"/>
        <v>1</v>
      </c>
      <c r="L78" s="54">
        <f t="shared" si="12"/>
        <v>1</v>
      </c>
      <c r="M78" s="56" t="str">
        <f>IF(D78="",#REF!,D78)</f>
        <v>Kelly, Realtors</v>
      </c>
      <c r="N78" s="5">
        <f t="shared" si="13"/>
        <v>0</v>
      </c>
      <c r="O78" s="5">
        <f t="shared" si="14"/>
        <v>0</v>
      </c>
    </row>
    <row r="79" spans="1:15" s="8" customFormat="1" ht="14.25" customHeight="1" x14ac:dyDescent="0.2">
      <c r="A79" t="s">
        <v>1711</v>
      </c>
      <c r="B79" t="s">
        <v>1099</v>
      </c>
      <c r="C79" t="s">
        <v>1629</v>
      </c>
      <c r="D79" t="s">
        <v>1840</v>
      </c>
      <c r="E79" t="s">
        <v>3265</v>
      </c>
      <c r="F79" t="s">
        <v>6</v>
      </c>
      <c r="G79" s="3">
        <v>43609</v>
      </c>
      <c r="H79" s="2">
        <v>199000</v>
      </c>
      <c r="I79" s="12" t="s">
        <v>838</v>
      </c>
      <c r="J79" s="67">
        <f t="shared" si="15"/>
        <v>199000</v>
      </c>
      <c r="K79" s="5">
        <f t="shared" si="11"/>
        <v>1</v>
      </c>
      <c r="L79" s="54">
        <f t="shared" si="12"/>
        <v>0</v>
      </c>
      <c r="M79" s="56" t="str">
        <f>IF(D79="",#REF!,D79)</f>
        <v>Kelly, Realtors</v>
      </c>
      <c r="N79" s="5">
        <f t="shared" si="13"/>
        <v>0</v>
      </c>
      <c r="O79" s="5">
        <f t="shared" si="14"/>
        <v>0</v>
      </c>
    </row>
    <row r="80" spans="1:15" s="8" customFormat="1" ht="14.25" customHeight="1" x14ac:dyDescent="0.2">
      <c r="A80" t="s">
        <v>1868</v>
      </c>
      <c r="B80" t="s">
        <v>1869</v>
      </c>
      <c r="C80" t="s">
        <v>1635</v>
      </c>
      <c r="D80" t="s">
        <v>1636</v>
      </c>
      <c r="E80" t="s">
        <v>2441</v>
      </c>
      <c r="F80" t="s">
        <v>1570</v>
      </c>
      <c r="G80" s="3">
        <v>43522</v>
      </c>
      <c r="H80" s="2">
        <v>139900</v>
      </c>
      <c r="I80" s="12" t="s">
        <v>838</v>
      </c>
      <c r="J80" s="67">
        <f t="shared" si="15"/>
        <v>139900</v>
      </c>
      <c r="K80" s="5">
        <f t="shared" si="11"/>
        <v>1</v>
      </c>
      <c r="L80" s="54">
        <f t="shared" si="12"/>
        <v>0</v>
      </c>
      <c r="M80" s="56" t="str">
        <f t="shared" si="9"/>
        <v>AT Home Texas Real Estate</v>
      </c>
      <c r="N80" s="5">
        <f t="shared" si="13"/>
        <v>0</v>
      </c>
      <c r="O80" s="5">
        <f t="shared" si="14"/>
        <v>0</v>
      </c>
    </row>
    <row r="81" spans="1:15" s="8" customFormat="1" ht="14.25" customHeight="1" x14ac:dyDescent="0.2">
      <c r="A81" t="s">
        <v>2099</v>
      </c>
      <c r="B81" t="s">
        <v>1286</v>
      </c>
      <c r="C81" t="s">
        <v>363</v>
      </c>
      <c r="D81" t="s">
        <v>282</v>
      </c>
      <c r="E81" t="s">
        <v>2100</v>
      </c>
      <c r="F81" t="s">
        <v>1249</v>
      </c>
      <c r="G81" s="3">
        <v>43467</v>
      </c>
      <c r="H81" s="2">
        <v>179500</v>
      </c>
      <c r="I81" s="12" t="s">
        <v>838</v>
      </c>
      <c r="J81" s="67">
        <f t="shared" si="15"/>
        <v>179500</v>
      </c>
      <c r="K81" s="5">
        <f t="shared" si="11"/>
        <v>1</v>
      </c>
      <c r="L81" s="54">
        <f t="shared" si="12"/>
        <v>0</v>
      </c>
      <c r="M81" s="56" t="str">
        <f t="shared" si="9"/>
        <v>Front Gate Properties</v>
      </c>
      <c r="N81" s="5">
        <f t="shared" si="13"/>
        <v>0</v>
      </c>
      <c r="O81" s="5">
        <f t="shared" si="14"/>
        <v>0</v>
      </c>
    </row>
    <row r="82" spans="1:15" s="8" customFormat="1" ht="14.25" customHeight="1" x14ac:dyDescent="0.2">
      <c r="A82" t="s">
        <v>182</v>
      </c>
      <c r="B82" t="s">
        <v>718</v>
      </c>
      <c r="C82" t="s">
        <v>363</v>
      </c>
      <c r="D82" t="s">
        <v>282</v>
      </c>
      <c r="E82" t="s">
        <v>1893</v>
      </c>
      <c r="F82" t="s">
        <v>216</v>
      </c>
      <c r="G82" s="3">
        <v>43563</v>
      </c>
      <c r="H82" s="2">
        <v>208000</v>
      </c>
      <c r="I82" s="12" t="s">
        <v>838</v>
      </c>
      <c r="J82" s="67">
        <f t="shared" si="15"/>
        <v>208000</v>
      </c>
      <c r="K82" s="5">
        <f t="shared" si="11"/>
        <v>1</v>
      </c>
      <c r="L82" s="54">
        <f t="shared" si="12"/>
        <v>0</v>
      </c>
      <c r="M82" s="56" t="str">
        <f t="shared" si="9"/>
        <v>Front Gate Properties</v>
      </c>
      <c r="N82" s="5">
        <f t="shared" si="13"/>
        <v>0</v>
      </c>
      <c r="O82" s="5">
        <f t="shared" si="14"/>
        <v>0</v>
      </c>
    </row>
    <row r="83" spans="1:15" s="8" customFormat="1" ht="14.25" customHeight="1" x14ac:dyDescent="0.2">
      <c r="A83" t="s">
        <v>1868</v>
      </c>
      <c r="B83" t="s">
        <v>1869</v>
      </c>
      <c r="C83" t="s">
        <v>1728</v>
      </c>
      <c r="D83" t="s">
        <v>5</v>
      </c>
      <c r="E83" t="s">
        <v>2728</v>
      </c>
      <c r="F83" t="s">
        <v>794</v>
      </c>
      <c r="G83" s="3">
        <v>43552</v>
      </c>
      <c r="H83" s="2">
        <v>175000</v>
      </c>
      <c r="I83" s="12">
        <v>20190468</v>
      </c>
      <c r="J83" s="67">
        <f t="shared" si="15"/>
        <v>175000</v>
      </c>
      <c r="K83" s="5">
        <f t="shared" si="11"/>
        <v>1</v>
      </c>
      <c r="L83" s="54">
        <f t="shared" si="12"/>
        <v>1</v>
      </c>
      <c r="M83" s="56" t="str">
        <f>IF(D83="",#REF!,D83)</f>
        <v>Magnolia Realty</v>
      </c>
      <c r="N83" s="5">
        <f t="shared" si="13"/>
        <v>0</v>
      </c>
      <c r="O83" s="5">
        <f t="shared" si="14"/>
        <v>0</v>
      </c>
    </row>
    <row r="84" spans="1:15" s="8" customFormat="1" ht="14.25" customHeight="1" x14ac:dyDescent="0.2">
      <c r="A84" t="s">
        <v>710</v>
      </c>
      <c r="B84" t="s">
        <v>303</v>
      </c>
      <c r="C84" t="s">
        <v>710</v>
      </c>
      <c r="D84" t="s">
        <v>303</v>
      </c>
      <c r="E84" t="s">
        <v>2141</v>
      </c>
      <c r="F84" t="s">
        <v>6</v>
      </c>
      <c r="G84" s="3">
        <v>43476</v>
      </c>
      <c r="H84" s="2">
        <v>143300</v>
      </c>
      <c r="I84" s="12">
        <v>20182662</v>
      </c>
      <c r="J84" s="67">
        <f t="shared" si="15"/>
        <v>0</v>
      </c>
      <c r="K84" s="5">
        <f t="shared" si="11"/>
        <v>0</v>
      </c>
      <c r="L84" s="54">
        <f t="shared" si="12"/>
        <v>0</v>
      </c>
      <c r="M84" s="56" t="str">
        <f t="shared" si="9"/>
        <v>AG Real Estate &amp; Associates</v>
      </c>
      <c r="N84" s="5">
        <f t="shared" si="13"/>
        <v>1</v>
      </c>
      <c r="O84" s="5">
        <f t="shared" si="14"/>
        <v>1</v>
      </c>
    </row>
    <row r="85" spans="1:15" s="8" customFormat="1" ht="14.25" customHeight="1" x14ac:dyDescent="0.2">
      <c r="A85" t="s">
        <v>1966</v>
      </c>
      <c r="B85" t="s">
        <v>1854</v>
      </c>
      <c r="C85" t="s">
        <v>710</v>
      </c>
      <c r="D85" t="s">
        <v>303</v>
      </c>
      <c r="E85" t="s">
        <v>2376</v>
      </c>
      <c r="F85" t="s">
        <v>6</v>
      </c>
      <c r="G85" s="3">
        <v>43511</v>
      </c>
      <c r="H85" s="2">
        <v>85000</v>
      </c>
      <c r="I85" s="12" t="s">
        <v>838</v>
      </c>
      <c r="J85" s="67">
        <f t="shared" si="15"/>
        <v>85000</v>
      </c>
      <c r="K85" s="5">
        <f t="shared" si="11"/>
        <v>1</v>
      </c>
      <c r="L85" s="54">
        <f t="shared" si="12"/>
        <v>0</v>
      </c>
      <c r="M85" s="56" t="str">
        <f t="shared" si="9"/>
        <v>AG Real Estate &amp; Associates</v>
      </c>
      <c r="N85" s="5">
        <f t="shared" si="13"/>
        <v>0</v>
      </c>
      <c r="O85" s="5">
        <f t="shared" si="14"/>
        <v>0</v>
      </c>
    </row>
    <row r="86" spans="1:15" s="8" customFormat="1" ht="14.25" customHeight="1" x14ac:dyDescent="0.2">
      <c r="A86" t="s">
        <v>826</v>
      </c>
      <c r="B86" t="s">
        <v>1258</v>
      </c>
      <c r="C86" t="s">
        <v>710</v>
      </c>
      <c r="D86" t="s">
        <v>303</v>
      </c>
      <c r="E86" t="s">
        <v>2489</v>
      </c>
      <c r="F86" t="s">
        <v>6</v>
      </c>
      <c r="G86" s="3">
        <v>43525</v>
      </c>
      <c r="H86" s="2">
        <v>92500</v>
      </c>
      <c r="I86" s="12">
        <v>20190135</v>
      </c>
      <c r="J86" s="67">
        <f t="shared" si="15"/>
        <v>92500</v>
      </c>
      <c r="K86" s="5">
        <f t="shared" si="11"/>
        <v>1</v>
      </c>
      <c r="L86" s="54">
        <f t="shared" si="12"/>
        <v>1</v>
      </c>
      <c r="M86" s="56" t="str">
        <f t="shared" si="9"/>
        <v>AG Real Estate &amp; Associates</v>
      </c>
      <c r="N86" s="5">
        <f t="shared" si="13"/>
        <v>0</v>
      </c>
      <c r="O86" s="5">
        <f t="shared" si="14"/>
        <v>0</v>
      </c>
    </row>
    <row r="87" spans="1:15" s="8" customFormat="1" ht="14.25" customHeight="1" x14ac:dyDescent="0.2">
      <c r="A87" t="s">
        <v>710</v>
      </c>
      <c r="B87" t="s">
        <v>303</v>
      </c>
      <c r="C87" t="s">
        <v>710</v>
      </c>
      <c r="D87" t="s">
        <v>303</v>
      </c>
      <c r="E87" t="s">
        <v>2544</v>
      </c>
      <c r="F87" t="s">
        <v>6</v>
      </c>
      <c r="G87" s="3">
        <v>43532</v>
      </c>
      <c r="H87" s="2">
        <v>184500</v>
      </c>
      <c r="I87" s="12">
        <v>20190237</v>
      </c>
      <c r="J87" s="67">
        <f t="shared" ref="J87:J93" si="16">IF(A87=C87,0,H87)</f>
        <v>0</v>
      </c>
      <c r="K87" s="5">
        <f t="shared" si="11"/>
        <v>0</v>
      </c>
      <c r="L87" s="54">
        <f t="shared" si="12"/>
        <v>0</v>
      </c>
      <c r="M87" s="56" t="str">
        <f t="shared" si="9"/>
        <v>AG Real Estate &amp; Associates</v>
      </c>
      <c r="N87" s="5">
        <f t="shared" si="13"/>
        <v>1</v>
      </c>
      <c r="O87" s="5">
        <f t="shared" si="14"/>
        <v>1</v>
      </c>
    </row>
    <row r="88" spans="1:15" s="8" customFormat="1" ht="14.25" customHeight="1" x14ac:dyDescent="0.2">
      <c r="A88" t="s">
        <v>1081</v>
      </c>
      <c r="B88" t="s">
        <v>1036</v>
      </c>
      <c r="C88" t="s">
        <v>710</v>
      </c>
      <c r="D88" t="s">
        <v>303</v>
      </c>
      <c r="E88" t="s">
        <v>2820</v>
      </c>
      <c r="F88" t="s">
        <v>7</v>
      </c>
      <c r="G88" s="3">
        <v>43563</v>
      </c>
      <c r="H88" s="2">
        <v>310000</v>
      </c>
      <c r="I88" s="12" t="s">
        <v>838</v>
      </c>
      <c r="J88" s="67">
        <f t="shared" si="16"/>
        <v>310000</v>
      </c>
      <c r="K88" s="5">
        <f t="shared" si="11"/>
        <v>1</v>
      </c>
      <c r="L88" s="54">
        <f t="shared" si="12"/>
        <v>0</v>
      </c>
      <c r="M88" s="56" t="str">
        <f t="shared" si="9"/>
        <v>AG Real Estate &amp; Associates</v>
      </c>
      <c r="N88" s="5">
        <f t="shared" si="13"/>
        <v>0</v>
      </c>
      <c r="O88" s="5">
        <f t="shared" si="14"/>
        <v>0</v>
      </c>
    </row>
    <row r="89" spans="1:15" s="8" customFormat="1" ht="14.25" customHeight="1" x14ac:dyDescent="0.2">
      <c r="A89" t="s">
        <v>2066</v>
      </c>
      <c r="B89" t="s">
        <v>1842</v>
      </c>
      <c r="C89" t="s">
        <v>710</v>
      </c>
      <c r="D89" t="s">
        <v>303</v>
      </c>
      <c r="E89" t="s">
        <v>3101</v>
      </c>
      <c r="F89" t="s">
        <v>6</v>
      </c>
      <c r="G89" s="3">
        <v>43594</v>
      </c>
      <c r="H89" s="2">
        <v>171000</v>
      </c>
      <c r="I89" s="12">
        <v>20190839</v>
      </c>
      <c r="J89" s="67">
        <f t="shared" si="16"/>
        <v>171000</v>
      </c>
      <c r="K89" s="5">
        <f t="shared" si="11"/>
        <v>1</v>
      </c>
      <c r="L89" s="54">
        <f t="shared" si="12"/>
        <v>1</v>
      </c>
      <c r="M89" s="56" t="str">
        <f t="shared" si="9"/>
        <v>AG Real Estate &amp; Associates</v>
      </c>
      <c r="N89" s="5">
        <f t="shared" si="13"/>
        <v>0</v>
      </c>
      <c r="O89" s="5">
        <f t="shared" si="14"/>
        <v>0</v>
      </c>
    </row>
    <row r="90" spans="1:15" s="8" customFormat="1" ht="14.25" customHeight="1" x14ac:dyDescent="0.2">
      <c r="A90" t="s">
        <v>1891</v>
      </c>
      <c r="B90" t="s">
        <v>1036</v>
      </c>
      <c r="C90" t="s">
        <v>1876</v>
      </c>
      <c r="D90" t="s">
        <v>539</v>
      </c>
      <c r="E90" t="s">
        <v>2701</v>
      </c>
      <c r="F90" t="s">
        <v>426</v>
      </c>
      <c r="G90" s="3">
        <v>43549</v>
      </c>
      <c r="H90" s="2">
        <v>40000</v>
      </c>
      <c r="I90" s="12" t="s">
        <v>838</v>
      </c>
      <c r="J90" s="67">
        <f t="shared" si="16"/>
        <v>40000</v>
      </c>
      <c r="K90" s="5">
        <f t="shared" si="11"/>
        <v>1</v>
      </c>
      <c r="L90" s="54">
        <f t="shared" si="12"/>
        <v>0</v>
      </c>
      <c r="M90" s="56" t="str">
        <f t="shared" si="9"/>
        <v>Brown Real Estate</v>
      </c>
      <c r="N90" s="5">
        <f t="shared" si="13"/>
        <v>0</v>
      </c>
      <c r="O90" s="5">
        <f t="shared" si="14"/>
        <v>0</v>
      </c>
    </row>
    <row r="91" spans="1:15" s="8" customFormat="1" ht="14.25" customHeight="1" x14ac:dyDescent="0.2">
      <c r="A91" t="s">
        <v>2921</v>
      </c>
      <c r="B91" t="s">
        <v>1099</v>
      </c>
      <c r="C91" t="s">
        <v>1876</v>
      </c>
      <c r="D91" t="s">
        <v>539</v>
      </c>
      <c r="E91" t="s">
        <v>2922</v>
      </c>
      <c r="F91" t="s">
        <v>6</v>
      </c>
      <c r="G91" s="3">
        <v>43574</v>
      </c>
      <c r="H91" s="2">
        <v>77000</v>
      </c>
      <c r="I91" s="12" t="s">
        <v>838</v>
      </c>
      <c r="J91" s="67">
        <f t="shared" si="16"/>
        <v>77000</v>
      </c>
      <c r="K91" s="5">
        <f t="shared" si="11"/>
        <v>1</v>
      </c>
      <c r="L91" s="54">
        <f t="shared" si="12"/>
        <v>0</v>
      </c>
      <c r="M91" s="56" t="str">
        <f>IF(D91="",#REF!,D91)</f>
        <v>Brown Real Estate</v>
      </c>
      <c r="N91" s="5">
        <f t="shared" si="13"/>
        <v>0</v>
      </c>
      <c r="O91" s="5">
        <f t="shared" si="14"/>
        <v>0</v>
      </c>
    </row>
    <row r="92" spans="1:15" s="8" customFormat="1" ht="14.25" customHeight="1" x14ac:dyDescent="0.2">
      <c r="A92" t="s">
        <v>1539</v>
      </c>
      <c r="B92" t="s">
        <v>1258</v>
      </c>
      <c r="C92" t="s">
        <v>1876</v>
      </c>
      <c r="D92" t="s">
        <v>539</v>
      </c>
      <c r="E92" t="s">
        <v>2946</v>
      </c>
      <c r="F92" t="s">
        <v>1249</v>
      </c>
      <c r="G92" s="3">
        <v>43578</v>
      </c>
      <c r="H92" s="2">
        <v>116500</v>
      </c>
      <c r="I92" s="12" t="s">
        <v>838</v>
      </c>
      <c r="J92" s="67">
        <f t="shared" si="16"/>
        <v>116500</v>
      </c>
      <c r="K92" s="5">
        <f t="shared" si="11"/>
        <v>1</v>
      </c>
      <c r="L92" s="54">
        <f t="shared" si="12"/>
        <v>0</v>
      </c>
      <c r="M92" s="56" t="str">
        <f>IF(D92="",#REF!,D92)</f>
        <v>Brown Real Estate</v>
      </c>
      <c r="N92" s="5">
        <f t="shared" si="13"/>
        <v>0</v>
      </c>
      <c r="O92" s="5">
        <f t="shared" si="14"/>
        <v>0</v>
      </c>
    </row>
    <row r="93" spans="1:15" s="8" customFormat="1" ht="14.25" customHeight="1" x14ac:dyDescent="0.2">
      <c r="A93" t="s">
        <v>1876</v>
      </c>
      <c r="B93" t="s">
        <v>539</v>
      </c>
      <c r="C93" t="s">
        <v>1876</v>
      </c>
      <c r="D93" t="s">
        <v>539</v>
      </c>
      <c r="E93" t="s">
        <v>2985</v>
      </c>
      <c r="F93" t="s">
        <v>553</v>
      </c>
      <c r="G93" s="3">
        <v>43581</v>
      </c>
      <c r="H93" s="2">
        <v>92000</v>
      </c>
      <c r="I93" s="12" t="s">
        <v>838</v>
      </c>
      <c r="J93" s="67">
        <f t="shared" si="16"/>
        <v>0</v>
      </c>
      <c r="K93" s="5">
        <f t="shared" si="11"/>
        <v>0</v>
      </c>
      <c r="L93" s="54">
        <f t="shared" si="12"/>
        <v>0</v>
      </c>
      <c r="M93" s="56" t="str">
        <f t="shared" si="9"/>
        <v>Brown Real Estate</v>
      </c>
      <c r="N93" s="5">
        <f t="shared" si="13"/>
        <v>1</v>
      </c>
      <c r="O93" s="5">
        <f t="shared" si="14"/>
        <v>0</v>
      </c>
    </row>
    <row r="94" spans="1:15" s="8" customFormat="1" ht="14.25" customHeight="1" x14ac:dyDescent="0.2">
      <c r="A94" t="s">
        <v>1876</v>
      </c>
      <c r="B94" t="s">
        <v>539</v>
      </c>
      <c r="C94" t="s">
        <v>1876</v>
      </c>
      <c r="D94" t="s">
        <v>539</v>
      </c>
      <c r="E94" t="s">
        <v>3078</v>
      </c>
      <c r="F94" t="s">
        <v>553</v>
      </c>
      <c r="G94" s="3">
        <v>43591</v>
      </c>
      <c r="H94" s="2">
        <v>98000</v>
      </c>
      <c r="I94" s="12" t="s">
        <v>838</v>
      </c>
      <c r="J94" s="67">
        <f t="shared" ref="J94:J101" si="17">IF(A94=C94,0,H94)</f>
        <v>0</v>
      </c>
      <c r="K94" s="5">
        <f t="shared" si="11"/>
        <v>0</v>
      </c>
      <c r="L94" s="54">
        <f t="shared" si="12"/>
        <v>0</v>
      </c>
      <c r="M94" s="56" t="str">
        <f>IF(D94="",#REF!,D94)</f>
        <v>Brown Real Estate</v>
      </c>
      <c r="N94" s="5">
        <f t="shared" si="13"/>
        <v>1</v>
      </c>
      <c r="O94" s="5">
        <f t="shared" si="14"/>
        <v>0</v>
      </c>
    </row>
    <row r="95" spans="1:15" s="8" customFormat="1" ht="14.25" customHeight="1" x14ac:dyDescent="0.2">
      <c r="A95" t="s">
        <v>1041</v>
      </c>
      <c r="B95" t="s">
        <v>1703</v>
      </c>
      <c r="C95" t="s">
        <v>1876</v>
      </c>
      <c r="D95" t="s">
        <v>539</v>
      </c>
      <c r="E95" t="s">
        <v>3105</v>
      </c>
      <c r="F95" t="s">
        <v>553</v>
      </c>
      <c r="G95" s="3">
        <v>43594</v>
      </c>
      <c r="H95" s="2">
        <v>60000</v>
      </c>
      <c r="I95" s="12" t="s">
        <v>838</v>
      </c>
      <c r="J95" s="67">
        <f t="shared" si="17"/>
        <v>60000</v>
      </c>
      <c r="K95" s="5">
        <f t="shared" si="11"/>
        <v>1</v>
      </c>
      <c r="L95" s="54">
        <f t="shared" si="12"/>
        <v>0</v>
      </c>
      <c r="M95" s="56" t="str">
        <f t="shared" si="9"/>
        <v>Brown Real Estate</v>
      </c>
      <c r="N95" s="5">
        <f t="shared" si="13"/>
        <v>0</v>
      </c>
      <c r="O95" s="5">
        <f t="shared" si="14"/>
        <v>0</v>
      </c>
    </row>
    <row r="96" spans="1:15" s="8" customFormat="1" ht="14.25" customHeight="1" x14ac:dyDescent="0.2">
      <c r="A96" t="s">
        <v>339</v>
      </c>
      <c r="B96" t="s">
        <v>5</v>
      </c>
      <c r="C96" t="s">
        <v>1876</v>
      </c>
      <c r="D96" t="s">
        <v>539</v>
      </c>
      <c r="E96" t="s">
        <v>3325</v>
      </c>
      <c r="F96" t="s">
        <v>216</v>
      </c>
      <c r="G96" s="3">
        <v>43615</v>
      </c>
      <c r="H96" s="2">
        <v>180000</v>
      </c>
      <c r="I96" s="12" t="s">
        <v>838</v>
      </c>
      <c r="J96" s="67">
        <f t="shared" si="17"/>
        <v>180000</v>
      </c>
      <c r="K96" s="5">
        <f t="shared" si="11"/>
        <v>1</v>
      </c>
      <c r="L96" s="54">
        <f t="shared" si="12"/>
        <v>0</v>
      </c>
      <c r="M96" s="56" t="str">
        <f t="shared" si="9"/>
        <v>Brown Real Estate</v>
      </c>
      <c r="N96" s="5">
        <f t="shared" si="13"/>
        <v>0</v>
      </c>
      <c r="O96" s="5">
        <f t="shared" si="14"/>
        <v>0</v>
      </c>
    </row>
    <row r="97" spans="1:15" s="8" customFormat="1" ht="14.25" customHeight="1" x14ac:dyDescent="0.2">
      <c r="A97" t="s">
        <v>1964</v>
      </c>
      <c r="B97" t="s">
        <v>5</v>
      </c>
      <c r="C97" t="s">
        <v>2080</v>
      </c>
      <c r="D97" t="s">
        <v>1842</v>
      </c>
      <c r="E97" t="s">
        <v>2123</v>
      </c>
      <c r="F97" t="s">
        <v>6</v>
      </c>
      <c r="G97" s="3">
        <v>43474</v>
      </c>
      <c r="H97" s="2">
        <v>245000</v>
      </c>
      <c r="I97" s="12" t="s">
        <v>838</v>
      </c>
      <c r="J97" s="67">
        <f t="shared" si="17"/>
        <v>245000</v>
      </c>
      <c r="K97" s="5">
        <f t="shared" si="11"/>
        <v>1</v>
      </c>
      <c r="L97" s="54">
        <f t="shared" si="12"/>
        <v>0</v>
      </c>
      <c r="M97" s="56" t="str">
        <f t="shared" si="9"/>
        <v>Coldwell Banker Apex, REALTORS</v>
      </c>
      <c r="N97" s="5">
        <f t="shared" si="13"/>
        <v>0</v>
      </c>
      <c r="O97" s="5">
        <f t="shared" si="14"/>
        <v>0</v>
      </c>
    </row>
    <row r="98" spans="1:15" s="8" customFormat="1" ht="14.25" customHeight="1" x14ac:dyDescent="0.2">
      <c r="A98" t="s">
        <v>317</v>
      </c>
      <c r="B98" t="s">
        <v>1840</v>
      </c>
      <c r="C98" t="s">
        <v>2080</v>
      </c>
      <c r="D98" t="s">
        <v>1842</v>
      </c>
      <c r="E98" t="s">
        <v>3249</v>
      </c>
      <c r="F98" t="s">
        <v>6</v>
      </c>
      <c r="G98" s="3">
        <v>43608</v>
      </c>
      <c r="H98" s="2">
        <v>165000</v>
      </c>
      <c r="I98" s="12">
        <v>20190941</v>
      </c>
      <c r="J98" s="67">
        <f t="shared" si="17"/>
        <v>165000</v>
      </c>
      <c r="K98" s="5">
        <f t="shared" si="11"/>
        <v>1</v>
      </c>
      <c r="L98" s="54">
        <f t="shared" si="12"/>
        <v>1</v>
      </c>
      <c r="M98" s="56" t="str">
        <f t="shared" si="9"/>
        <v>Coldwell Banker Apex, REALTORS</v>
      </c>
      <c r="N98" s="5">
        <f t="shared" si="13"/>
        <v>0</v>
      </c>
      <c r="O98" s="5">
        <f t="shared" si="14"/>
        <v>0</v>
      </c>
    </row>
    <row r="99" spans="1:15" s="8" customFormat="1" ht="14.25" customHeight="1" x14ac:dyDescent="0.2">
      <c r="A99" t="s">
        <v>544</v>
      </c>
      <c r="B99" t="s">
        <v>1858</v>
      </c>
      <c r="C99" t="s">
        <v>530</v>
      </c>
      <c r="D99" t="s">
        <v>1858</v>
      </c>
      <c r="E99" t="s">
        <v>2564</v>
      </c>
      <c r="F99" t="s">
        <v>6</v>
      </c>
      <c r="G99" s="3">
        <v>43535</v>
      </c>
      <c r="H99" s="2">
        <v>87500</v>
      </c>
      <c r="I99" s="12" t="s">
        <v>838</v>
      </c>
      <c r="J99" s="67">
        <f t="shared" si="17"/>
        <v>87500</v>
      </c>
      <c r="K99" s="5">
        <f t="shared" si="11"/>
        <v>1</v>
      </c>
      <c r="L99" s="54">
        <f t="shared" si="12"/>
        <v>0</v>
      </c>
      <c r="M99" s="56" t="str">
        <f t="shared" si="9"/>
        <v>Better Homes and Gardens</v>
      </c>
      <c r="N99" s="5">
        <f t="shared" si="13"/>
        <v>0</v>
      </c>
      <c r="O99" s="5">
        <f t="shared" si="14"/>
        <v>0</v>
      </c>
    </row>
    <row r="100" spans="1:15" s="8" customFormat="1" ht="14.25" customHeight="1" x14ac:dyDescent="0.2">
      <c r="A100" t="s">
        <v>1925</v>
      </c>
      <c r="B100" t="s">
        <v>1840</v>
      </c>
      <c r="C100" t="s">
        <v>2195</v>
      </c>
      <c r="D100" t="s">
        <v>2196</v>
      </c>
      <c r="E100" t="s">
        <v>2197</v>
      </c>
      <c r="F100" t="s">
        <v>6</v>
      </c>
      <c r="G100" s="3">
        <v>43487</v>
      </c>
      <c r="H100" s="2">
        <v>126900</v>
      </c>
      <c r="I100" s="12">
        <v>20182874</v>
      </c>
      <c r="J100" s="67">
        <f t="shared" si="17"/>
        <v>126900</v>
      </c>
      <c r="K100" s="5">
        <f t="shared" si="11"/>
        <v>1</v>
      </c>
      <c r="L100" s="54">
        <f t="shared" si="12"/>
        <v>1</v>
      </c>
      <c r="M100" s="56" t="str">
        <f t="shared" si="9"/>
        <v>EST8 Homes</v>
      </c>
      <c r="N100" s="5">
        <f t="shared" si="13"/>
        <v>0</v>
      </c>
      <c r="O100" s="5">
        <f t="shared" si="14"/>
        <v>0</v>
      </c>
    </row>
    <row r="101" spans="1:15" s="8" customFormat="1" ht="14.25" customHeight="1" x14ac:dyDescent="0.2">
      <c r="A101" t="s">
        <v>212</v>
      </c>
      <c r="B101" t="s">
        <v>1475</v>
      </c>
      <c r="C101" t="s">
        <v>987</v>
      </c>
      <c r="D101" t="s">
        <v>1840</v>
      </c>
      <c r="E101" t="s">
        <v>2587</v>
      </c>
      <c r="F101" t="s">
        <v>6</v>
      </c>
      <c r="G101" s="3">
        <v>43537</v>
      </c>
      <c r="H101" s="2">
        <v>134000</v>
      </c>
      <c r="I101" s="12" t="s">
        <v>838</v>
      </c>
      <c r="J101" s="67">
        <f t="shared" si="17"/>
        <v>134000</v>
      </c>
      <c r="K101" s="5">
        <f t="shared" si="11"/>
        <v>1</v>
      </c>
      <c r="L101" s="54">
        <f t="shared" si="12"/>
        <v>0</v>
      </c>
      <c r="M101" s="56" t="str">
        <f t="shared" si="9"/>
        <v>Kelly, Realtors</v>
      </c>
      <c r="N101" s="5">
        <f t="shared" si="13"/>
        <v>0</v>
      </c>
      <c r="O101" s="5">
        <f t="shared" si="14"/>
        <v>0</v>
      </c>
    </row>
    <row r="102" spans="1:15" s="8" customFormat="1" ht="14.25" customHeight="1" x14ac:dyDescent="0.2">
      <c r="A102" t="s">
        <v>199</v>
      </c>
      <c r="B102" t="s">
        <v>1840</v>
      </c>
      <c r="C102" t="s">
        <v>987</v>
      </c>
      <c r="D102" t="s">
        <v>1840</v>
      </c>
      <c r="E102" t="s">
        <v>3267</v>
      </c>
      <c r="F102" t="s">
        <v>6</v>
      </c>
      <c r="G102" s="3">
        <v>43609</v>
      </c>
      <c r="H102" s="2">
        <v>94900</v>
      </c>
      <c r="I102" s="12" t="s">
        <v>838</v>
      </c>
      <c r="J102" s="67">
        <f>IF(A102=C102,0,H102)</f>
        <v>94900</v>
      </c>
      <c r="K102" s="5">
        <f t="shared" si="11"/>
        <v>1</v>
      </c>
      <c r="L102" s="54">
        <f t="shared" si="12"/>
        <v>0</v>
      </c>
      <c r="M102" s="56" t="str">
        <f>IF(D102="",#REF!,D102)</f>
        <v>Kelly, Realtors</v>
      </c>
      <c r="N102" s="5">
        <f t="shared" si="13"/>
        <v>0</v>
      </c>
      <c r="O102" s="5">
        <f t="shared" si="14"/>
        <v>0</v>
      </c>
    </row>
    <row r="103" spans="1:15" s="8" customFormat="1" ht="14.25" customHeight="1" x14ac:dyDescent="0.2">
      <c r="A103" t="s">
        <v>1040</v>
      </c>
      <c r="B103" t="s">
        <v>5</v>
      </c>
      <c r="C103" t="s">
        <v>1389</v>
      </c>
      <c r="D103" t="s">
        <v>1840</v>
      </c>
      <c r="E103" t="s">
        <v>2302</v>
      </c>
      <c r="F103" t="s">
        <v>6</v>
      </c>
      <c r="G103" s="3">
        <v>43500</v>
      </c>
      <c r="H103" s="2">
        <v>101500</v>
      </c>
      <c r="I103" s="12" t="s">
        <v>838</v>
      </c>
      <c r="J103" s="67">
        <f>IF(A103=C103,0,H103)</f>
        <v>101500</v>
      </c>
      <c r="K103" s="5">
        <f t="shared" si="11"/>
        <v>1</v>
      </c>
      <c r="L103" s="54">
        <f t="shared" si="12"/>
        <v>0</v>
      </c>
      <c r="M103" s="56" t="str">
        <f t="shared" si="9"/>
        <v>Kelly, Realtors</v>
      </c>
      <c r="N103" s="5">
        <f t="shared" si="13"/>
        <v>0</v>
      </c>
      <c r="O103" s="5">
        <f t="shared" si="14"/>
        <v>0</v>
      </c>
    </row>
    <row r="104" spans="1:15" s="8" customFormat="1" ht="14.25" customHeight="1" x14ac:dyDescent="0.2">
      <c r="A104" t="s">
        <v>1068</v>
      </c>
      <c r="B104" t="s">
        <v>1535</v>
      </c>
      <c r="C104" t="s">
        <v>1389</v>
      </c>
      <c r="D104" t="s">
        <v>1840</v>
      </c>
      <c r="E104" t="s">
        <v>2421</v>
      </c>
      <c r="F104" t="s">
        <v>6</v>
      </c>
      <c r="G104" s="3">
        <v>43518</v>
      </c>
      <c r="H104" s="2">
        <v>387000</v>
      </c>
      <c r="I104" s="12" t="s">
        <v>838</v>
      </c>
      <c r="J104" s="67">
        <f>IF(A104=C104,0,H104)</f>
        <v>387000</v>
      </c>
      <c r="K104" s="5">
        <f t="shared" si="11"/>
        <v>1</v>
      </c>
      <c r="L104" s="54">
        <f t="shared" si="12"/>
        <v>0</v>
      </c>
      <c r="M104" s="56" t="str">
        <f t="shared" si="9"/>
        <v>Kelly, Realtors</v>
      </c>
      <c r="N104" s="5">
        <f t="shared" si="13"/>
        <v>0</v>
      </c>
      <c r="O104" s="5">
        <f t="shared" si="14"/>
        <v>0</v>
      </c>
    </row>
    <row r="105" spans="1:15" s="8" customFormat="1" ht="14.25" customHeight="1" x14ac:dyDescent="0.2">
      <c r="A105" t="s">
        <v>357</v>
      </c>
      <c r="B105" t="s">
        <v>1099</v>
      </c>
      <c r="C105" t="s">
        <v>1389</v>
      </c>
      <c r="D105" t="s">
        <v>1840</v>
      </c>
      <c r="E105" t="s">
        <v>2559</v>
      </c>
      <c r="F105" t="s">
        <v>6</v>
      </c>
      <c r="G105" s="3">
        <v>43532</v>
      </c>
      <c r="H105" s="2">
        <v>89900</v>
      </c>
      <c r="I105" s="12" t="s">
        <v>838</v>
      </c>
      <c r="J105" s="67">
        <f>IF(A105=C105,0,H105)</f>
        <v>89900</v>
      </c>
      <c r="K105" s="5">
        <f t="shared" si="11"/>
        <v>1</v>
      </c>
      <c r="L105" s="54">
        <f t="shared" si="12"/>
        <v>0</v>
      </c>
      <c r="M105" s="56" t="str">
        <f t="shared" si="9"/>
        <v>Kelly, Realtors</v>
      </c>
      <c r="N105" s="5">
        <f t="shared" si="13"/>
        <v>0</v>
      </c>
      <c r="O105" s="5">
        <f t="shared" si="14"/>
        <v>0</v>
      </c>
    </row>
    <row r="106" spans="1:15" s="8" customFormat="1" ht="14.25" customHeight="1" x14ac:dyDescent="0.2">
      <c r="A106" t="s">
        <v>1863</v>
      </c>
      <c r="B106" t="s">
        <v>1099</v>
      </c>
      <c r="C106" t="s">
        <v>1389</v>
      </c>
      <c r="D106" t="s">
        <v>1840</v>
      </c>
      <c r="E106" t="s">
        <v>2709</v>
      </c>
      <c r="F106" t="s">
        <v>216</v>
      </c>
      <c r="G106" s="3">
        <v>43551</v>
      </c>
      <c r="H106" s="2">
        <v>210500</v>
      </c>
      <c r="I106" s="12" t="s">
        <v>838</v>
      </c>
      <c r="J106" s="67">
        <f t="shared" ref="J106:J116" si="18">IF(A106=C106,0,H106)</f>
        <v>210500</v>
      </c>
      <c r="K106" s="5">
        <f t="shared" si="11"/>
        <v>1</v>
      </c>
      <c r="L106" s="54">
        <f t="shared" si="12"/>
        <v>0</v>
      </c>
      <c r="M106" s="56" t="str">
        <f t="shared" si="9"/>
        <v>Kelly, Realtors</v>
      </c>
      <c r="N106" s="5">
        <f t="shared" si="13"/>
        <v>0</v>
      </c>
      <c r="O106" s="5">
        <f t="shared" si="14"/>
        <v>0</v>
      </c>
    </row>
    <row r="107" spans="1:15" s="8" customFormat="1" ht="14.25" customHeight="1" x14ac:dyDescent="0.2">
      <c r="A107" t="s">
        <v>362</v>
      </c>
      <c r="B107" t="s">
        <v>2253</v>
      </c>
      <c r="C107" t="s">
        <v>1389</v>
      </c>
      <c r="D107" t="s">
        <v>1840</v>
      </c>
      <c r="E107" t="s">
        <v>2779</v>
      </c>
      <c r="F107" t="s">
        <v>425</v>
      </c>
      <c r="G107" s="3">
        <v>43558</v>
      </c>
      <c r="H107" s="2">
        <v>330000</v>
      </c>
      <c r="I107" s="12">
        <v>20190335</v>
      </c>
      <c r="J107" s="67">
        <f t="shared" si="18"/>
        <v>330000</v>
      </c>
      <c r="K107" s="5">
        <f t="shared" si="11"/>
        <v>1</v>
      </c>
      <c r="L107" s="54">
        <f t="shared" si="12"/>
        <v>1</v>
      </c>
      <c r="M107" s="56" t="str">
        <f t="shared" si="9"/>
        <v>Kelly, Realtors</v>
      </c>
      <c r="N107" s="5">
        <f t="shared" si="13"/>
        <v>0</v>
      </c>
      <c r="O107" s="5">
        <f t="shared" si="14"/>
        <v>0</v>
      </c>
    </row>
    <row r="108" spans="1:15" s="8" customFormat="1" ht="14.25" customHeight="1" x14ac:dyDescent="0.2">
      <c r="A108" t="s">
        <v>955</v>
      </c>
      <c r="B108" t="s">
        <v>1036</v>
      </c>
      <c r="C108" t="s">
        <v>1389</v>
      </c>
      <c r="D108" t="s">
        <v>1840</v>
      </c>
      <c r="E108" t="s">
        <v>2045</v>
      </c>
      <c r="F108" t="s">
        <v>216</v>
      </c>
      <c r="G108" s="3">
        <v>43573</v>
      </c>
      <c r="H108" s="2">
        <v>170000</v>
      </c>
      <c r="I108" s="12" t="s">
        <v>838</v>
      </c>
      <c r="J108" s="67">
        <f t="shared" si="18"/>
        <v>170000</v>
      </c>
      <c r="K108" s="5">
        <f t="shared" si="11"/>
        <v>1</v>
      </c>
      <c r="L108" s="54">
        <f t="shared" si="12"/>
        <v>0</v>
      </c>
      <c r="M108" s="56" t="str">
        <f t="shared" si="9"/>
        <v>Kelly, Realtors</v>
      </c>
      <c r="N108" s="5">
        <f t="shared" si="13"/>
        <v>0</v>
      </c>
      <c r="O108" s="5">
        <f t="shared" si="14"/>
        <v>0</v>
      </c>
    </row>
    <row r="109" spans="1:15" s="8" customFormat="1" ht="14.25" customHeight="1" x14ac:dyDescent="0.2">
      <c r="A109" t="s">
        <v>764</v>
      </c>
      <c r="B109" t="s">
        <v>1842</v>
      </c>
      <c r="C109" t="s">
        <v>1389</v>
      </c>
      <c r="D109" t="s">
        <v>1840</v>
      </c>
      <c r="E109" t="s">
        <v>3242</v>
      </c>
      <c r="F109" t="s">
        <v>1249</v>
      </c>
      <c r="G109" s="3">
        <v>43607</v>
      </c>
      <c r="H109" s="2">
        <v>387500</v>
      </c>
      <c r="I109" s="12">
        <v>20190835</v>
      </c>
      <c r="J109" s="67">
        <f t="shared" si="18"/>
        <v>387500</v>
      </c>
      <c r="K109" s="5">
        <f t="shared" si="11"/>
        <v>1</v>
      </c>
      <c r="L109" s="54">
        <f t="shared" si="12"/>
        <v>1</v>
      </c>
      <c r="M109" s="56" t="str">
        <f t="shared" si="9"/>
        <v>Kelly, Realtors</v>
      </c>
      <c r="N109" s="5">
        <f t="shared" si="13"/>
        <v>0</v>
      </c>
      <c r="O109" s="5">
        <f t="shared" si="14"/>
        <v>0</v>
      </c>
    </row>
    <row r="110" spans="1:15" s="8" customFormat="1" ht="14.25" customHeight="1" x14ac:dyDescent="0.2">
      <c r="A110" t="s">
        <v>1741</v>
      </c>
      <c r="B110" t="s">
        <v>1099</v>
      </c>
      <c r="C110" t="s">
        <v>1234</v>
      </c>
      <c r="D110" t="s">
        <v>1036</v>
      </c>
      <c r="E110" t="s">
        <v>2217</v>
      </c>
      <c r="F110" t="s">
        <v>6</v>
      </c>
      <c r="G110" s="3">
        <v>43490</v>
      </c>
      <c r="H110" s="2">
        <v>43750</v>
      </c>
      <c r="I110" s="12" t="s">
        <v>838</v>
      </c>
      <c r="J110" s="67">
        <f t="shared" si="18"/>
        <v>43750</v>
      </c>
      <c r="K110" s="5">
        <f t="shared" si="11"/>
        <v>1</v>
      </c>
      <c r="L110" s="54">
        <f t="shared" si="12"/>
        <v>0</v>
      </c>
      <c r="M110" s="56" t="str">
        <f t="shared" si="9"/>
        <v>Bentwood Realty</v>
      </c>
      <c r="N110" s="5">
        <f t="shared" si="13"/>
        <v>0</v>
      </c>
      <c r="O110" s="5">
        <f t="shared" si="14"/>
        <v>0</v>
      </c>
    </row>
    <row r="111" spans="1:15" s="8" customFormat="1" ht="14.25" customHeight="1" x14ac:dyDescent="0.2">
      <c r="A111" t="s">
        <v>1868</v>
      </c>
      <c r="B111" t="s">
        <v>1869</v>
      </c>
      <c r="C111" t="s">
        <v>1234</v>
      </c>
      <c r="D111" t="s">
        <v>1036</v>
      </c>
      <c r="E111" t="s">
        <v>2926</v>
      </c>
      <c r="F111" t="s">
        <v>6</v>
      </c>
      <c r="G111" s="3">
        <v>43577</v>
      </c>
      <c r="H111" s="2">
        <v>23000</v>
      </c>
      <c r="I111" s="12" t="s">
        <v>838</v>
      </c>
      <c r="J111" s="67">
        <f t="shared" si="18"/>
        <v>23000</v>
      </c>
      <c r="K111" s="5">
        <f t="shared" si="11"/>
        <v>1</v>
      </c>
      <c r="L111" s="54">
        <f t="shared" si="12"/>
        <v>0</v>
      </c>
      <c r="M111" s="56" t="str">
        <f t="shared" ref="M111:M163" si="19">IF(D111="",D110,D111)</f>
        <v>Bentwood Realty</v>
      </c>
      <c r="N111" s="5">
        <f t="shared" si="13"/>
        <v>0</v>
      </c>
      <c r="O111" s="5">
        <f t="shared" si="14"/>
        <v>0</v>
      </c>
    </row>
    <row r="112" spans="1:15" s="8" customFormat="1" ht="14.25" customHeight="1" x14ac:dyDescent="0.2">
      <c r="A112" t="s">
        <v>1868</v>
      </c>
      <c r="B112" t="s">
        <v>1869</v>
      </c>
      <c r="C112" t="s">
        <v>1234</v>
      </c>
      <c r="D112" t="s">
        <v>1036</v>
      </c>
      <c r="E112" t="s">
        <v>2927</v>
      </c>
      <c r="F112" t="s">
        <v>6</v>
      </c>
      <c r="G112" s="3">
        <v>43577</v>
      </c>
      <c r="H112" s="2">
        <v>50000</v>
      </c>
      <c r="I112" s="12" t="s">
        <v>838</v>
      </c>
      <c r="J112" s="67">
        <f t="shared" si="18"/>
        <v>50000</v>
      </c>
      <c r="K112" s="5">
        <f t="shared" si="11"/>
        <v>1</v>
      </c>
      <c r="L112" s="54">
        <f t="shared" si="12"/>
        <v>0</v>
      </c>
      <c r="M112" s="56" t="str">
        <f t="shared" si="19"/>
        <v>Bentwood Realty</v>
      </c>
      <c r="N112" s="5">
        <f t="shared" si="13"/>
        <v>0</v>
      </c>
      <c r="O112" s="5">
        <f t="shared" si="14"/>
        <v>0</v>
      </c>
    </row>
    <row r="113" spans="1:15" s="8" customFormat="1" ht="14.25" customHeight="1" x14ac:dyDescent="0.2">
      <c r="A113" t="s">
        <v>800</v>
      </c>
      <c r="B113" t="s">
        <v>1286</v>
      </c>
      <c r="C113" t="s">
        <v>2606</v>
      </c>
      <c r="D113" t="s">
        <v>1286</v>
      </c>
      <c r="E113" t="s">
        <v>2607</v>
      </c>
      <c r="F113" t="s">
        <v>426</v>
      </c>
      <c r="G113" s="3">
        <v>43538</v>
      </c>
      <c r="H113" s="2">
        <v>90000</v>
      </c>
      <c r="I113" s="12" t="s">
        <v>838</v>
      </c>
      <c r="J113" s="67">
        <f t="shared" si="18"/>
        <v>90000</v>
      </c>
      <c r="K113" s="5">
        <f t="shared" si="11"/>
        <v>1</v>
      </c>
      <c r="L113" s="54">
        <f t="shared" si="12"/>
        <v>0</v>
      </c>
      <c r="M113" s="56" t="str">
        <f t="shared" si="19"/>
        <v>Harrell Residential</v>
      </c>
      <c r="N113" s="5">
        <f t="shared" si="13"/>
        <v>0</v>
      </c>
      <c r="O113" s="5">
        <f t="shared" si="14"/>
        <v>0</v>
      </c>
    </row>
    <row r="114" spans="1:15" s="8" customFormat="1" ht="14.25" customHeight="1" x14ac:dyDescent="0.2">
      <c r="A114" t="s">
        <v>1246</v>
      </c>
      <c r="B114" t="s">
        <v>1535</v>
      </c>
      <c r="C114" t="s">
        <v>2606</v>
      </c>
      <c r="D114" t="s">
        <v>1286</v>
      </c>
      <c r="E114" t="s">
        <v>2696</v>
      </c>
      <c r="F114" t="s">
        <v>1249</v>
      </c>
      <c r="G114" s="3">
        <v>43549</v>
      </c>
      <c r="H114" s="2">
        <v>225500</v>
      </c>
      <c r="I114" s="12">
        <v>20190420</v>
      </c>
      <c r="J114" s="67">
        <f t="shared" si="18"/>
        <v>225500</v>
      </c>
      <c r="K114" s="5">
        <f t="shared" si="11"/>
        <v>1</v>
      </c>
      <c r="L114" s="54">
        <f t="shared" si="12"/>
        <v>1</v>
      </c>
      <c r="M114" s="56" t="str">
        <f t="shared" si="19"/>
        <v>Harrell Residential</v>
      </c>
      <c r="N114" s="5">
        <f t="shared" si="13"/>
        <v>0</v>
      </c>
      <c r="O114" s="5">
        <f t="shared" si="14"/>
        <v>0</v>
      </c>
    </row>
    <row r="115" spans="1:15" s="8" customFormat="1" ht="14.25" customHeight="1" x14ac:dyDescent="0.2">
      <c r="A115" t="s">
        <v>714</v>
      </c>
      <c r="B115" t="s">
        <v>1099</v>
      </c>
      <c r="C115" t="s">
        <v>2606</v>
      </c>
      <c r="D115" t="s">
        <v>1286</v>
      </c>
      <c r="E115" t="s">
        <v>3196</v>
      </c>
      <c r="F115" t="s">
        <v>1126</v>
      </c>
      <c r="G115" s="3">
        <v>43602</v>
      </c>
      <c r="H115" s="2">
        <v>162500</v>
      </c>
      <c r="I115" s="12" t="s">
        <v>838</v>
      </c>
      <c r="J115" s="67">
        <f t="shared" si="18"/>
        <v>162500</v>
      </c>
      <c r="K115" s="5">
        <f t="shared" si="11"/>
        <v>1</v>
      </c>
      <c r="L115" s="54">
        <f t="shared" si="12"/>
        <v>0</v>
      </c>
      <c r="M115" s="56" t="str">
        <f t="shared" si="19"/>
        <v>Harrell Residential</v>
      </c>
      <c r="N115" s="5">
        <f t="shared" si="13"/>
        <v>0</v>
      </c>
      <c r="O115" s="5">
        <f t="shared" si="14"/>
        <v>0</v>
      </c>
    </row>
    <row r="116" spans="1:15" s="8" customFormat="1" ht="14.25" customHeight="1" x14ac:dyDescent="0.2">
      <c r="A116" t="s">
        <v>1913</v>
      </c>
      <c r="B116" t="s">
        <v>1036</v>
      </c>
      <c r="C116" t="s">
        <v>1913</v>
      </c>
      <c r="D116" t="s">
        <v>1036</v>
      </c>
      <c r="E116" t="s">
        <v>2244</v>
      </c>
      <c r="F116" t="s">
        <v>123</v>
      </c>
      <c r="G116" s="3">
        <v>43495</v>
      </c>
      <c r="H116" s="2">
        <v>331500</v>
      </c>
      <c r="I116" s="12" t="s">
        <v>838</v>
      </c>
      <c r="J116" s="67">
        <f t="shared" si="18"/>
        <v>0</v>
      </c>
      <c r="K116" s="5">
        <f t="shared" si="11"/>
        <v>0</v>
      </c>
      <c r="L116" s="54">
        <f t="shared" si="12"/>
        <v>0</v>
      </c>
      <c r="M116" s="56" t="str">
        <f t="shared" si="19"/>
        <v>Bentwood Realty</v>
      </c>
      <c r="N116" s="5">
        <f t="shared" si="13"/>
        <v>1</v>
      </c>
      <c r="O116" s="5">
        <f t="shared" si="14"/>
        <v>0</v>
      </c>
    </row>
    <row r="117" spans="1:15" s="8" customFormat="1" ht="14.25" customHeight="1" x14ac:dyDescent="0.2">
      <c r="A117" t="s">
        <v>691</v>
      </c>
      <c r="B117" t="s">
        <v>982</v>
      </c>
      <c r="C117" t="s">
        <v>691</v>
      </c>
      <c r="D117" t="s">
        <v>982</v>
      </c>
      <c r="E117" t="s">
        <v>2394</v>
      </c>
      <c r="F117" t="s">
        <v>6</v>
      </c>
      <c r="G117" s="3">
        <v>43515</v>
      </c>
      <c r="H117" s="2">
        <v>169000</v>
      </c>
      <c r="I117" s="12" t="s">
        <v>838</v>
      </c>
      <c r="J117" s="67">
        <f>IF(A117=C117,0,H117)</f>
        <v>0</v>
      </c>
      <c r="K117" s="5">
        <f t="shared" si="11"/>
        <v>0</v>
      </c>
      <c r="L117" s="54">
        <f t="shared" si="12"/>
        <v>0</v>
      </c>
      <c r="M117" s="56" t="str">
        <f>IF(D117="",#REF!,D117)</f>
        <v>Woody Butler Properties</v>
      </c>
      <c r="N117" s="5">
        <f t="shared" si="13"/>
        <v>1</v>
      </c>
      <c r="O117" s="5">
        <f t="shared" si="14"/>
        <v>0</v>
      </c>
    </row>
    <row r="118" spans="1:15" s="8" customFormat="1" ht="14.25" customHeight="1" x14ac:dyDescent="0.2">
      <c r="A118" t="s">
        <v>691</v>
      </c>
      <c r="B118" t="s">
        <v>982</v>
      </c>
      <c r="C118" t="s">
        <v>691</v>
      </c>
      <c r="D118" t="s">
        <v>982</v>
      </c>
      <c r="E118" t="s">
        <v>2703</v>
      </c>
      <c r="F118" t="s">
        <v>910</v>
      </c>
      <c r="G118" s="3">
        <v>43549</v>
      </c>
      <c r="H118" s="2">
        <v>171400</v>
      </c>
      <c r="I118" s="12" t="s">
        <v>838</v>
      </c>
      <c r="J118" s="67">
        <f>IF(A118=C118,0,H118)</f>
        <v>0</v>
      </c>
      <c r="K118" s="5">
        <f t="shared" si="11"/>
        <v>0</v>
      </c>
      <c r="L118" s="54">
        <f t="shared" si="12"/>
        <v>0</v>
      </c>
      <c r="M118" s="56" t="str">
        <f>IF(D118="",#REF!,D118)</f>
        <v>Woody Butler Properties</v>
      </c>
      <c r="N118" s="5">
        <f t="shared" si="13"/>
        <v>1</v>
      </c>
      <c r="O118" s="5">
        <f t="shared" si="14"/>
        <v>0</v>
      </c>
    </row>
    <row r="119" spans="1:15" s="8" customFormat="1" ht="14.25" customHeight="1" x14ac:dyDescent="0.2">
      <c r="A119" t="s">
        <v>2065</v>
      </c>
      <c r="B119" t="s">
        <v>1842</v>
      </c>
      <c r="C119" t="s">
        <v>691</v>
      </c>
      <c r="D119" t="s">
        <v>982</v>
      </c>
      <c r="E119" t="s">
        <v>791</v>
      </c>
      <c r="F119" t="s">
        <v>6</v>
      </c>
      <c r="G119" s="3">
        <v>43559</v>
      </c>
      <c r="H119" s="2">
        <v>147900</v>
      </c>
      <c r="I119" s="12" t="s">
        <v>838</v>
      </c>
      <c r="J119" s="67">
        <f>IF(A119=C119,0,H119)</f>
        <v>147900</v>
      </c>
      <c r="K119" s="5">
        <f t="shared" si="11"/>
        <v>1</v>
      </c>
      <c r="L119" s="54">
        <f t="shared" si="12"/>
        <v>0</v>
      </c>
      <c r="M119" s="56" t="str">
        <f t="shared" si="19"/>
        <v>Woody Butler Properties</v>
      </c>
      <c r="N119" s="5">
        <f t="shared" si="13"/>
        <v>0</v>
      </c>
      <c r="O119" s="5">
        <f t="shared" si="14"/>
        <v>0</v>
      </c>
    </row>
    <row r="120" spans="1:15" s="8" customFormat="1" ht="14.25" customHeight="1" x14ac:dyDescent="0.2">
      <c r="A120" t="s">
        <v>691</v>
      </c>
      <c r="B120" t="s">
        <v>982</v>
      </c>
      <c r="C120" t="s">
        <v>691</v>
      </c>
      <c r="D120" t="s">
        <v>982</v>
      </c>
      <c r="E120" t="s">
        <v>3179</v>
      </c>
      <c r="F120" t="s">
        <v>6</v>
      </c>
      <c r="G120" s="3">
        <v>43600</v>
      </c>
      <c r="H120" s="2">
        <v>145000</v>
      </c>
      <c r="I120" s="12" t="s">
        <v>838</v>
      </c>
      <c r="J120" s="67">
        <f t="shared" ref="J120:J125" si="20">IF(A120=C120,0,H120)</f>
        <v>0</v>
      </c>
      <c r="K120" s="5">
        <f t="shared" si="11"/>
        <v>0</v>
      </c>
      <c r="L120" s="54">
        <f t="shared" si="12"/>
        <v>0</v>
      </c>
      <c r="M120" s="56" t="str">
        <f t="shared" si="19"/>
        <v>Woody Butler Properties</v>
      </c>
      <c r="N120" s="5">
        <f t="shared" si="13"/>
        <v>1</v>
      </c>
      <c r="O120" s="5">
        <f t="shared" si="14"/>
        <v>0</v>
      </c>
    </row>
    <row r="121" spans="1:15" s="8" customFormat="1" ht="14.25" customHeight="1" x14ac:dyDescent="0.2">
      <c r="A121" t="s">
        <v>691</v>
      </c>
      <c r="B121" t="s">
        <v>982</v>
      </c>
      <c r="C121" t="s">
        <v>691</v>
      </c>
      <c r="D121" t="s">
        <v>982</v>
      </c>
      <c r="E121" t="s">
        <v>3229</v>
      </c>
      <c r="F121" t="s">
        <v>910</v>
      </c>
      <c r="G121" s="3">
        <v>43606</v>
      </c>
      <c r="H121" s="2">
        <v>166010</v>
      </c>
      <c r="I121" s="12" t="s">
        <v>838</v>
      </c>
      <c r="J121" s="67">
        <f t="shared" si="20"/>
        <v>0</v>
      </c>
      <c r="K121" s="5">
        <f t="shared" si="11"/>
        <v>0</v>
      </c>
      <c r="L121" s="54">
        <f t="shared" si="12"/>
        <v>0</v>
      </c>
      <c r="M121" s="56" t="str">
        <f t="shared" si="19"/>
        <v>Woody Butler Properties</v>
      </c>
      <c r="N121" s="5">
        <f t="shared" si="13"/>
        <v>1</v>
      </c>
      <c r="O121" s="5">
        <f t="shared" si="14"/>
        <v>0</v>
      </c>
    </row>
    <row r="122" spans="1:15" s="8" customFormat="1" ht="14.25" customHeight="1" x14ac:dyDescent="0.2">
      <c r="A122" t="s">
        <v>1630</v>
      </c>
      <c r="B122" t="s">
        <v>2025</v>
      </c>
      <c r="C122" t="s">
        <v>1630</v>
      </c>
      <c r="D122" t="s">
        <v>2025</v>
      </c>
      <c r="E122" t="s">
        <v>2241</v>
      </c>
      <c r="F122" t="s">
        <v>123</v>
      </c>
      <c r="G122" s="3">
        <v>43495</v>
      </c>
      <c r="H122" s="2">
        <v>208000</v>
      </c>
      <c r="I122" s="12" t="s">
        <v>838</v>
      </c>
      <c r="J122" s="67">
        <f t="shared" si="20"/>
        <v>0</v>
      </c>
      <c r="K122" s="5">
        <f t="shared" si="11"/>
        <v>0</v>
      </c>
      <c r="L122" s="54">
        <f t="shared" si="12"/>
        <v>0</v>
      </c>
      <c r="M122" s="56" t="str">
        <f t="shared" si="19"/>
        <v>Red Oak Properties</v>
      </c>
      <c r="N122" s="5">
        <f t="shared" si="13"/>
        <v>1</v>
      </c>
      <c r="O122" s="5">
        <f t="shared" si="14"/>
        <v>0</v>
      </c>
    </row>
    <row r="123" spans="1:15" s="8" customFormat="1" ht="14.25" customHeight="1" x14ac:dyDescent="0.2">
      <c r="A123" t="s">
        <v>1388</v>
      </c>
      <c r="B123" t="s">
        <v>303</v>
      </c>
      <c r="C123" t="s">
        <v>113</v>
      </c>
      <c r="D123" t="s">
        <v>559</v>
      </c>
      <c r="E123" t="s">
        <v>2223</v>
      </c>
      <c r="F123" t="s">
        <v>6</v>
      </c>
      <c r="G123" s="3">
        <v>43490</v>
      </c>
      <c r="H123" s="2">
        <v>200000</v>
      </c>
      <c r="I123" s="12">
        <v>20182848</v>
      </c>
      <c r="J123" s="67">
        <f t="shared" si="20"/>
        <v>200000</v>
      </c>
      <c r="K123" s="5">
        <f t="shared" si="11"/>
        <v>1</v>
      </c>
      <c r="L123" s="54">
        <f t="shared" si="12"/>
        <v>1</v>
      </c>
      <c r="M123" s="56" t="str">
        <f t="shared" si="19"/>
        <v>The Conine Group, REALTORS</v>
      </c>
      <c r="N123" s="5">
        <f t="shared" si="13"/>
        <v>0</v>
      </c>
      <c r="O123" s="5">
        <f t="shared" si="14"/>
        <v>0</v>
      </c>
    </row>
    <row r="124" spans="1:15" s="8" customFormat="1" ht="14.25" customHeight="1" x14ac:dyDescent="0.2">
      <c r="A124" t="s">
        <v>1850</v>
      </c>
      <c r="B124" t="s">
        <v>5</v>
      </c>
      <c r="C124" t="s">
        <v>113</v>
      </c>
      <c r="D124" t="s">
        <v>559</v>
      </c>
      <c r="E124" t="s">
        <v>2226</v>
      </c>
      <c r="F124" t="s">
        <v>424</v>
      </c>
      <c r="G124" s="3">
        <v>43490</v>
      </c>
      <c r="H124" s="2">
        <v>273000</v>
      </c>
      <c r="I124" s="12" t="s">
        <v>838</v>
      </c>
      <c r="J124" s="67">
        <f t="shared" si="20"/>
        <v>273000</v>
      </c>
      <c r="K124" s="5">
        <f t="shared" si="11"/>
        <v>1</v>
      </c>
      <c r="L124" s="54">
        <f t="shared" si="12"/>
        <v>0</v>
      </c>
      <c r="M124" s="56" t="str">
        <f t="shared" si="19"/>
        <v>The Conine Group, REALTORS</v>
      </c>
      <c r="N124" s="5">
        <f t="shared" si="13"/>
        <v>0</v>
      </c>
      <c r="O124" s="5">
        <f t="shared" si="14"/>
        <v>0</v>
      </c>
    </row>
    <row r="125" spans="1:15" s="8" customFormat="1" ht="14.25" customHeight="1" x14ac:dyDescent="0.2">
      <c r="A125" t="s">
        <v>154</v>
      </c>
      <c r="B125" t="s">
        <v>1099</v>
      </c>
      <c r="C125" t="s">
        <v>113</v>
      </c>
      <c r="D125" t="s">
        <v>559</v>
      </c>
      <c r="E125" t="s">
        <v>2892</v>
      </c>
      <c r="F125" t="s">
        <v>6</v>
      </c>
      <c r="G125" s="3">
        <v>43571</v>
      </c>
      <c r="H125" s="2">
        <v>106000</v>
      </c>
      <c r="I125" s="12" t="s">
        <v>838</v>
      </c>
      <c r="J125" s="67">
        <f t="shared" si="20"/>
        <v>106000</v>
      </c>
      <c r="K125" s="5">
        <f t="shared" si="11"/>
        <v>1</v>
      </c>
      <c r="L125" s="54">
        <f t="shared" si="12"/>
        <v>0</v>
      </c>
      <c r="M125" s="56" t="str">
        <f t="shared" si="19"/>
        <v>The Conine Group, REALTORS</v>
      </c>
      <c r="N125" s="5">
        <f t="shared" si="13"/>
        <v>0</v>
      </c>
      <c r="O125" s="5">
        <f t="shared" si="14"/>
        <v>0</v>
      </c>
    </row>
    <row r="126" spans="1:15" s="8" customFormat="1" ht="14.25" customHeight="1" x14ac:dyDescent="0.2">
      <c r="A126" t="s">
        <v>2997</v>
      </c>
      <c r="B126" t="s">
        <v>1099</v>
      </c>
      <c r="C126" t="s">
        <v>113</v>
      </c>
      <c r="D126" t="s">
        <v>559</v>
      </c>
      <c r="E126" t="s">
        <v>2998</v>
      </c>
      <c r="F126" t="s">
        <v>6</v>
      </c>
      <c r="G126" s="3">
        <v>43584</v>
      </c>
      <c r="H126" s="2">
        <v>87000</v>
      </c>
      <c r="I126" s="12" t="s">
        <v>838</v>
      </c>
      <c r="J126" s="67">
        <f>IF(A126=C126,0,H126)</f>
        <v>87000</v>
      </c>
      <c r="K126" s="5">
        <f t="shared" si="11"/>
        <v>1</v>
      </c>
      <c r="L126" s="54">
        <f t="shared" si="12"/>
        <v>0</v>
      </c>
      <c r="M126" s="56" t="str">
        <f t="shared" si="19"/>
        <v>The Conine Group, REALTORS</v>
      </c>
      <c r="N126" s="5">
        <f t="shared" si="13"/>
        <v>0</v>
      </c>
      <c r="O126" s="5">
        <f t="shared" si="14"/>
        <v>0</v>
      </c>
    </row>
    <row r="127" spans="1:15" s="8" customFormat="1" ht="14.25" customHeight="1" x14ac:dyDescent="0.2">
      <c r="A127" t="s">
        <v>710</v>
      </c>
      <c r="B127" t="s">
        <v>303</v>
      </c>
      <c r="C127" t="s">
        <v>113</v>
      </c>
      <c r="D127" t="s">
        <v>559</v>
      </c>
      <c r="E127" t="s">
        <v>3233</v>
      </c>
      <c r="F127" t="s">
        <v>6</v>
      </c>
      <c r="G127" s="3">
        <v>43607</v>
      </c>
      <c r="H127" s="2">
        <v>87000</v>
      </c>
      <c r="I127" s="12">
        <v>20190872</v>
      </c>
      <c r="J127" s="67">
        <f>IF(A127=C127,0,H127)</f>
        <v>87000</v>
      </c>
      <c r="K127" s="5">
        <f t="shared" si="11"/>
        <v>1</v>
      </c>
      <c r="L127" s="54">
        <f t="shared" si="12"/>
        <v>1</v>
      </c>
      <c r="M127" s="56" t="str">
        <f t="shared" si="19"/>
        <v>The Conine Group, REALTORS</v>
      </c>
      <c r="N127" s="5">
        <f t="shared" si="13"/>
        <v>0</v>
      </c>
      <c r="O127" s="5">
        <f t="shared" si="14"/>
        <v>0</v>
      </c>
    </row>
    <row r="128" spans="1:15" s="8" customFormat="1" ht="14.25" customHeight="1" x14ac:dyDescent="0.2">
      <c r="A128" t="s">
        <v>1999</v>
      </c>
      <c r="B128" t="s">
        <v>2073</v>
      </c>
      <c r="C128" t="s">
        <v>1999</v>
      </c>
      <c r="D128" t="s">
        <v>2073</v>
      </c>
      <c r="E128" t="s">
        <v>2327</v>
      </c>
      <c r="F128" t="s">
        <v>215</v>
      </c>
      <c r="G128" s="3">
        <v>43504</v>
      </c>
      <c r="H128" s="2">
        <v>60000</v>
      </c>
      <c r="I128" s="12" t="s">
        <v>838</v>
      </c>
      <c r="J128" s="67">
        <f t="shared" ref="J128:J146" si="21">IF(A128=C128,0,H128)</f>
        <v>0</v>
      </c>
      <c r="K128" s="5">
        <f t="shared" si="11"/>
        <v>0</v>
      </c>
      <c r="L128" s="54">
        <f t="shared" si="12"/>
        <v>0</v>
      </c>
      <c r="M128" s="56" t="str">
        <f t="shared" si="19"/>
        <v>Sadler Land and Realty</v>
      </c>
      <c r="N128" s="5">
        <f t="shared" si="13"/>
        <v>1</v>
      </c>
      <c r="O128" s="5">
        <f t="shared" si="14"/>
        <v>0</v>
      </c>
    </row>
    <row r="129" spans="1:15" s="8" customFormat="1" ht="14.25" customHeight="1" x14ac:dyDescent="0.2">
      <c r="A129" t="s">
        <v>1999</v>
      </c>
      <c r="B129" t="s">
        <v>2073</v>
      </c>
      <c r="C129" t="s">
        <v>1999</v>
      </c>
      <c r="D129" t="s">
        <v>2073</v>
      </c>
      <c r="E129" t="s">
        <v>2424</v>
      </c>
      <c r="F129" t="s">
        <v>214</v>
      </c>
      <c r="G129" s="3">
        <v>43518</v>
      </c>
      <c r="H129" s="2">
        <v>136000</v>
      </c>
      <c r="I129" s="12" t="s">
        <v>838</v>
      </c>
      <c r="J129" s="67">
        <f t="shared" si="21"/>
        <v>0</v>
      </c>
      <c r="K129" s="5">
        <f t="shared" si="11"/>
        <v>0</v>
      </c>
      <c r="L129" s="54">
        <f t="shared" si="12"/>
        <v>0</v>
      </c>
      <c r="M129" s="56" t="str">
        <f t="shared" si="19"/>
        <v>Sadler Land and Realty</v>
      </c>
      <c r="N129" s="5">
        <f t="shared" si="13"/>
        <v>1</v>
      </c>
      <c r="O129" s="5">
        <f t="shared" si="14"/>
        <v>0</v>
      </c>
    </row>
    <row r="130" spans="1:15" s="8" customFormat="1" ht="14.25" customHeight="1" x14ac:dyDescent="0.2">
      <c r="A130" t="s">
        <v>182</v>
      </c>
      <c r="B130" t="s">
        <v>718</v>
      </c>
      <c r="C130" t="s">
        <v>1999</v>
      </c>
      <c r="D130" t="s">
        <v>2073</v>
      </c>
      <c r="E130" t="s">
        <v>2612</v>
      </c>
      <c r="F130" t="s">
        <v>215</v>
      </c>
      <c r="G130" s="3">
        <v>43539</v>
      </c>
      <c r="H130" s="2">
        <v>55775</v>
      </c>
      <c r="I130" s="12" t="s">
        <v>838</v>
      </c>
      <c r="J130" s="67">
        <f t="shared" si="21"/>
        <v>55775</v>
      </c>
      <c r="K130" s="5">
        <f t="shared" si="11"/>
        <v>1</v>
      </c>
      <c r="L130" s="54">
        <f t="shared" si="12"/>
        <v>0</v>
      </c>
      <c r="M130" s="56" t="str">
        <f t="shared" si="19"/>
        <v>Sadler Land and Realty</v>
      </c>
      <c r="N130" s="5">
        <f t="shared" si="13"/>
        <v>0</v>
      </c>
      <c r="O130" s="5">
        <f t="shared" si="14"/>
        <v>0</v>
      </c>
    </row>
    <row r="131" spans="1:15" s="8" customFormat="1" ht="14.25" customHeight="1" x14ac:dyDescent="0.2">
      <c r="A131" t="s">
        <v>182</v>
      </c>
      <c r="B131" t="s">
        <v>718</v>
      </c>
      <c r="C131" t="s">
        <v>1999</v>
      </c>
      <c r="D131" t="s">
        <v>2073</v>
      </c>
      <c r="E131" t="s">
        <v>2773</v>
      </c>
      <c r="F131" t="s">
        <v>215</v>
      </c>
      <c r="G131" s="3">
        <v>43557</v>
      </c>
      <c r="H131" s="2">
        <v>147000</v>
      </c>
      <c r="I131" s="12" t="s">
        <v>838</v>
      </c>
      <c r="J131" s="67">
        <f t="shared" si="21"/>
        <v>147000</v>
      </c>
      <c r="K131" s="5">
        <f t="shared" si="11"/>
        <v>1</v>
      </c>
      <c r="L131" s="54">
        <f t="shared" si="12"/>
        <v>0</v>
      </c>
      <c r="M131" s="56" t="str">
        <f t="shared" si="19"/>
        <v>Sadler Land and Realty</v>
      </c>
      <c r="N131" s="5">
        <f t="shared" si="13"/>
        <v>0</v>
      </c>
      <c r="O131" s="5">
        <f t="shared" si="14"/>
        <v>0</v>
      </c>
    </row>
    <row r="132" spans="1:15" s="8" customFormat="1" ht="14.25" customHeight="1" x14ac:dyDescent="0.2">
      <c r="A132" t="s">
        <v>3092</v>
      </c>
      <c r="B132" t="s">
        <v>731</v>
      </c>
      <c r="C132" t="s">
        <v>3092</v>
      </c>
      <c r="D132" t="s">
        <v>731</v>
      </c>
      <c r="E132" t="s">
        <v>3093</v>
      </c>
      <c r="F132" t="s">
        <v>6</v>
      </c>
      <c r="G132" s="3">
        <v>43593</v>
      </c>
      <c r="H132" s="2">
        <v>39995</v>
      </c>
      <c r="I132" s="12" t="s">
        <v>838</v>
      </c>
      <c r="J132" s="67">
        <f t="shared" si="21"/>
        <v>0</v>
      </c>
      <c r="K132" s="5">
        <f t="shared" si="11"/>
        <v>0</v>
      </c>
      <c r="L132" s="54">
        <f t="shared" si="12"/>
        <v>0</v>
      </c>
      <c r="M132" s="56" t="str">
        <f t="shared" si="19"/>
        <v>ERA Colonial Real Estate</v>
      </c>
      <c r="N132" s="5">
        <f t="shared" si="13"/>
        <v>1</v>
      </c>
      <c r="O132" s="5">
        <f t="shared" si="14"/>
        <v>0</v>
      </c>
    </row>
    <row r="133" spans="1:15" s="8" customFormat="1" ht="14.25" customHeight="1" x14ac:dyDescent="0.2">
      <c r="A133" t="s">
        <v>691</v>
      </c>
      <c r="B133" t="s">
        <v>982</v>
      </c>
      <c r="C133" t="s">
        <v>340</v>
      </c>
      <c r="D133" t="s">
        <v>1842</v>
      </c>
      <c r="E133" t="s">
        <v>3241</v>
      </c>
      <c r="F133" t="s">
        <v>6</v>
      </c>
      <c r="G133" s="3">
        <v>43607</v>
      </c>
      <c r="H133" s="2">
        <v>162000</v>
      </c>
      <c r="I133" s="12" t="s">
        <v>838</v>
      </c>
      <c r="J133" s="67">
        <f t="shared" si="21"/>
        <v>162000</v>
      </c>
      <c r="K133" s="5">
        <f t="shared" si="11"/>
        <v>1</v>
      </c>
      <c r="L133" s="54">
        <f t="shared" si="12"/>
        <v>0</v>
      </c>
      <c r="M133" s="56" t="str">
        <f>IF(D133="",#REF!,D133)</f>
        <v>Coldwell Banker Apex, REALTORS</v>
      </c>
      <c r="N133" s="5">
        <f t="shared" si="13"/>
        <v>0</v>
      </c>
      <c r="O133" s="5">
        <f t="shared" si="14"/>
        <v>0</v>
      </c>
    </row>
    <row r="134" spans="1:15" s="8" customFormat="1" ht="14.25" customHeight="1" x14ac:dyDescent="0.2">
      <c r="A134" t="s">
        <v>269</v>
      </c>
      <c r="B134" t="s">
        <v>1547</v>
      </c>
      <c r="C134" t="s">
        <v>989</v>
      </c>
      <c r="D134" t="s">
        <v>1840</v>
      </c>
      <c r="E134" t="s">
        <v>2961</v>
      </c>
      <c r="F134" t="s">
        <v>1249</v>
      </c>
      <c r="G134" s="3">
        <v>43580</v>
      </c>
      <c r="H134" s="2">
        <v>234000</v>
      </c>
      <c r="I134" s="12" t="s">
        <v>838</v>
      </c>
      <c r="J134" s="67">
        <f t="shared" si="21"/>
        <v>234000</v>
      </c>
      <c r="K134" s="5">
        <f t="shared" ref="K134:K197" si="22">IF(J134&gt;0,1,0)</f>
        <v>1</v>
      </c>
      <c r="L134" s="54">
        <f t="shared" ref="L134:L197" si="23">IF(K134=0,0,IF(I134="did not close",0,IF(I134="",0,1)))</f>
        <v>0</v>
      </c>
      <c r="M134" s="56" t="str">
        <f t="shared" si="19"/>
        <v>Kelly, Realtors</v>
      </c>
      <c r="N134" s="5">
        <f t="shared" ref="N134:N197" si="24">IF(A134=C134,1,0)</f>
        <v>0</v>
      </c>
      <c r="O134" s="5">
        <f t="shared" ref="O134:O197" si="25">IF(K134=0,IF(I134="did not close",0,IF(I134="",0,1)),0)</f>
        <v>0</v>
      </c>
    </row>
    <row r="135" spans="1:15" s="8" customFormat="1" ht="14.25" customHeight="1" x14ac:dyDescent="0.2">
      <c r="A135" t="s">
        <v>1998</v>
      </c>
      <c r="B135" t="s">
        <v>1854</v>
      </c>
      <c r="C135" t="s">
        <v>989</v>
      </c>
      <c r="D135" t="s">
        <v>1840</v>
      </c>
      <c r="E135" t="s">
        <v>3243</v>
      </c>
      <c r="F135" t="s">
        <v>6</v>
      </c>
      <c r="G135" s="3">
        <v>43607</v>
      </c>
      <c r="H135" s="2">
        <v>100000</v>
      </c>
      <c r="I135" s="12" t="s">
        <v>838</v>
      </c>
      <c r="J135" s="67">
        <f t="shared" si="21"/>
        <v>100000</v>
      </c>
      <c r="K135" s="5">
        <f t="shared" si="22"/>
        <v>1</v>
      </c>
      <c r="L135" s="54">
        <f t="shared" si="23"/>
        <v>0</v>
      </c>
      <c r="M135" s="56" t="str">
        <f>IF(D135="",#REF!,D135)</f>
        <v>Kelly, Realtors</v>
      </c>
      <c r="N135" s="5">
        <f t="shared" si="24"/>
        <v>0</v>
      </c>
      <c r="O135" s="5">
        <f t="shared" si="25"/>
        <v>0</v>
      </c>
    </row>
    <row r="136" spans="1:15" s="8" customFormat="1" ht="14.25" customHeight="1" x14ac:dyDescent="0.2">
      <c r="A136" t="s">
        <v>1850</v>
      </c>
      <c r="B136" t="s">
        <v>5</v>
      </c>
      <c r="C136" t="s">
        <v>990</v>
      </c>
      <c r="D136" t="s">
        <v>1087</v>
      </c>
      <c r="E136" t="s">
        <v>2212</v>
      </c>
      <c r="F136" t="s">
        <v>122</v>
      </c>
      <c r="G136" s="3">
        <v>43489</v>
      </c>
      <c r="H136" s="2">
        <v>158400</v>
      </c>
      <c r="I136" s="12">
        <v>20182854</v>
      </c>
      <c r="J136" s="67">
        <f t="shared" si="21"/>
        <v>158400</v>
      </c>
      <c r="K136" s="5">
        <f t="shared" si="22"/>
        <v>1</v>
      </c>
      <c r="L136" s="54">
        <f t="shared" si="23"/>
        <v>1</v>
      </c>
      <c r="M136" s="56" t="str">
        <f t="shared" si="19"/>
        <v>Texas Premier Realty</v>
      </c>
      <c r="N136" s="5">
        <f t="shared" si="24"/>
        <v>0</v>
      </c>
      <c r="O136" s="5">
        <f t="shared" si="25"/>
        <v>0</v>
      </c>
    </row>
    <row r="137" spans="1:15" s="8" customFormat="1" ht="14.25" customHeight="1" x14ac:dyDescent="0.2">
      <c r="A137" t="s">
        <v>2084</v>
      </c>
      <c r="B137" t="s">
        <v>2038</v>
      </c>
      <c r="C137" t="s">
        <v>990</v>
      </c>
      <c r="D137" t="s">
        <v>1087</v>
      </c>
      <c r="E137" t="s">
        <v>2438</v>
      </c>
      <c r="F137" t="s">
        <v>6</v>
      </c>
      <c r="G137" s="3">
        <v>43522</v>
      </c>
      <c r="H137" s="2">
        <v>69850</v>
      </c>
      <c r="I137" s="12" t="s">
        <v>838</v>
      </c>
      <c r="J137" s="67">
        <f t="shared" si="21"/>
        <v>69850</v>
      </c>
      <c r="K137" s="5">
        <f t="shared" si="22"/>
        <v>1</v>
      </c>
      <c r="L137" s="54">
        <f t="shared" si="23"/>
        <v>0</v>
      </c>
      <c r="M137" s="56" t="str">
        <f>IF(D137="",#REF!,D137)</f>
        <v>Texas Premier Realty</v>
      </c>
      <c r="N137" s="5">
        <f t="shared" si="24"/>
        <v>0</v>
      </c>
      <c r="O137" s="5">
        <f t="shared" si="25"/>
        <v>0</v>
      </c>
    </row>
    <row r="138" spans="1:15" s="8" customFormat="1" ht="14.25" customHeight="1" x14ac:dyDescent="0.2">
      <c r="A138" t="s">
        <v>990</v>
      </c>
      <c r="B138" t="s">
        <v>1087</v>
      </c>
      <c r="C138" t="s">
        <v>990</v>
      </c>
      <c r="D138" t="s">
        <v>1087</v>
      </c>
      <c r="E138" t="s">
        <v>3143</v>
      </c>
      <c r="F138" t="s">
        <v>6</v>
      </c>
      <c r="G138" s="3">
        <v>43598</v>
      </c>
      <c r="H138" s="2">
        <v>164000</v>
      </c>
      <c r="I138" s="12" t="s">
        <v>838</v>
      </c>
      <c r="J138" s="67">
        <f t="shared" si="21"/>
        <v>0</v>
      </c>
      <c r="K138" s="5">
        <f t="shared" si="22"/>
        <v>0</v>
      </c>
      <c r="L138" s="54">
        <f t="shared" si="23"/>
        <v>0</v>
      </c>
      <c r="M138" s="56" t="str">
        <f t="shared" si="19"/>
        <v>Texas Premier Realty</v>
      </c>
      <c r="N138" s="5">
        <f t="shared" si="24"/>
        <v>1</v>
      </c>
      <c r="O138" s="5">
        <f t="shared" si="25"/>
        <v>0</v>
      </c>
    </row>
    <row r="139" spans="1:15" s="8" customFormat="1" ht="14.25" customHeight="1" x14ac:dyDescent="0.2">
      <c r="A139" t="s">
        <v>322</v>
      </c>
      <c r="B139" t="s">
        <v>1840</v>
      </c>
      <c r="C139" t="s">
        <v>990</v>
      </c>
      <c r="D139" t="s">
        <v>1087</v>
      </c>
      <c r="E139" t="s">
        <v>3162</v>
      </c>
      <c r="F139" t="s">
        <v>123</v>
      </c>
      <c r="G139" s="3">
        <v>43599</v>
      </c>
      <c r="H139" s="2">
        <v>211000</v>
      </c>
      <c r="I139" s="12">
        <v>20190769</v>
      </c>
      <c r="J139" s="67">
        <f t="shared" si="21"/>
        <v>211000</v>
      </c>
      <c r="K139" s="5">
        <f t="shared" si="22"/>
        <v>1</v>
      </c>
      <c r="L139" s="54">
        <f t="shared" si="23"/>
        <v>1</v>
      </c>
      <c r="M139" s="56" t="str">
        <f>IF(D139="",#REF!,D139)</f>
        <v>Texas Premier Realty</v>
      </c>
      <c r="N139" s="5">
        <f t="shared" si="24"/>
        <v>0</v>
      </c>
      <c r="O139" s="5">
        <f t="shared" si="25"/>
        <v>0</v>
      </c>
    </row>
    <row r="140" spans="1:15" s="8" customFormat="1" ht="14.25" customHeight="1" x14ac:dyDescent="0.2">
      <c r="A140" t="s">
        <v>990</v>
      </c>
      <c r="B140" t="s">
        <v>1087</v>
      </c>
      <c r="C140" t="s">
        <v>990</v>
      </c>
      <c r="D140" t="s">
        <v>1087</v>
      </c>
      <c r="E140" t="s">
        <v>3354</v>
      </c>
      <c r="F140" t="s">
        <v>6</v>
      </c>
      <c r="G140" s="3">
        <v>43616</v>
      </c>
      <c r="H140" s="2">
        <v>105000</v>
      </c>
      <c r="I140" s="12" t="s">
        <v>838</v>
      </c>
      <c r="J140" s="67">
        <f t="shared" si="21"/>
        <v>0</v>
      </c>
      <c r="K140" s="5">
        <f t="shared" si="22"/>
        <v>0</v>
      </c>
      <c r="L140" s="54">
        <f t="shared" si="23"/>
        <v>0</v>
      </c>
      <c r="M140" s="56" t="str">
        <f t="shared" si="19"/>
        <v>Texas Premier Realty</v>
      </c>
      <c r="N140" s="5">
        <f t="shared" si="24"/>
        <v>1</v>
      </c>
      <c r="O140" s="5">
        <f t="shared" si="25"/>
        <v>0</v>
      </c>
    </row>
    <row r="141" spans="1:15" s="8" customFormat="1" ht="14.25" customHeight="1" x14ac:dyDescent="0.2">
      <c r="A141" t="s">
        <v>1850</v>
      </c>
      <c r="B141" t="s">
        <v>5</v>
      </c>
      <c r="C141" t="s">
        <v>1651</v>
      </c>
      <c r="D141" t="s">
        <v>1099</v>
      </c>
      <c r="E141" t="s">
        <v>2556</v>
      </c>
      <c r="F141" t="s">
        <v>700</v>
      </c>
      <c r="G141" s="3">
        <v>43532</v>
      </c>
      <c r="H141" s="2">
        <v>295000</v>
      </c>
      <c r="I141" s="12">
        <v>20190155</v>
      </c>
      <c r="J141" s="67">
        <f t="shared" si="21"/>
        <v>295000</v>
      </c>
      <c r="K141" s="5">
        <f t="shared" si="22"/>
        <v>1</v>
      </c>
      <c r="L141" s="54">
        <f t="shared" si="23"/>
        <v>1</v>
      </c>
      <c r="M141" s="56" t="str">
        <f t="shared" si="19"/>
        <v>Keller Williams Realty - Waco</v>
      </c>
      <c r="N141" s="5">
        <f t="shared" si="24"/>
        <v>0</v>
      </c>
      <c r="O141" s="5">
        <f t="shared" si="25"/>
        <v>0</v>
      </c>
    </row>
    <row r="142" spans="1:15" s="8" customFormat="1" ht="14.25" customHeight="1" x14ac:dyDescent="0.2">
      <c r="A142" t="s">
        <v>2066</v>
      </c>
      <c r="B142" t="s">
        <v>1842</v>
      </c>
      <c r="C142" t="s">
        <v>1826</v>
      </c>
      <c r="D142" t="s">
        <v>1734</v>
      </c>
      <c r="E142" t="s">
        <v>2237</v>
      </c>
      <c r="F142" t="s">
        <v>6</v>
      </c>
      <c r="G142" s="3">
        <v>43494</v>
      </c>
      <c r="H142" s="2">
        <v>172000</v>
      </c>
      <c r="I142" s="12">
        <v>20190085</v>
      </c>
      <c r="J142" s="67">
        <f t="shared" si="21"/>
        <v>172000</v>
      </c>
      <c r="K142" s="5">
        <f t="shared" si="22"/>
        <v>1</v>
      </c>
      <c r="L142" s="54">
        <f t="shared" si="23"/>
        <v>1</v>
      </c>
      <c r="M142" s="56" t="str">
        <f t="shared" si="19"/>
        <v>Bridge Realty</v>
      </c>
      <c r="N142" s="5">
        <f t="shared" si="24"/>
        <v>0</v>
      </c>
      <c r="O142" s="5">
        <f t="shared" si="25"/>
        <v>0</v>
      </c>
    </row>
    <row r="143" spans="1:15" s="8" customFormat="1" ht="14.25" customHeight="1" x14ac:dyDescent="0.2">
      <c r="A143" t="s">
        <v>1868</v>
      </c>
      <c r="B143" t="s">
        <v>1869</v>
      </c>
      <c r="C143" t="s">
        <v>1826</v>
      </c>
      <c r="D143" t="s">
        <v>1734</v>
      </c>
      <c r="E143" t="s">
        <v>2529</v>
      </c>
      <c r="F143" t="s">
        <v>301</v>
      </c>
      <c r="G143" s="3">
        <v>43530</v>
      </c>
      <c r="H143" s="2">
        <v>155000</v>
      </c>
      <c r="I143" s="12" t="s">
        <v>838</v>
      </c>
      <c r="J143" s="67">
        <f t="shared" si="21"/>
        <v>155000</v>
      </c>
      <c r="K143" s="5">
        <f t="shared" si="22"/>
        <v>1</v>
      </c>
      <c r="L143" s="54">
        <f t="shared" si="23"/>
        <v>0</v>
      </c>
      <c r="M143" s="56" t="str">
        <f t="shared" si="19"/>
        <v>Bridge Realty</v>
      </c>
      <c r="N143" s="5">
        <f t="shared" si="24"/>
        <v>0</v>
      </c>
      <c r="O143" s="5">
        <f t="shared" si="25"/>
        <v>0</v>
      </c>
    </row>
    <row r="144" spans="1:15" s="8" customFormat="1" ht="14.25" customHeight="1" x14ac:dyDescent="0.2">
      <c r="A144" t="s">
        <v>1868</v>
      </c>
      <c r="B144" t="s">
        <v>1869</v>
      </c>
      <c r="C144" t="s">
        <v>1826</v>
      </c>
      <c r="D144" t="s">
        <v>1734</v>
      </c>
      <c r="E144" t="s">
        <v>2622</v>
      </c>
      <c r="F144" t="s">
        <v>6</v>
      </c>
      <c r="G144" s="3">
        <v>43542</v>
      </c>
      <c r="H144" s="2">
        <v>162000</v>
      </c>
      <c r="I144" s="12" t="s">
        <v>838</v>
      </c>
      <c r="J144" s="67">
        <f t="shared" si="21"/>
        <v>162000</v>
      </c>
      <c r="K144" s="5">
        <f t="shared" si="22"/>
        <v>1</v>
      </c>
      <c r="L144" s="54">
        <f t="shared" si="23"/>
        <v>0</v>
      </c>
      <c r="M144" s="56" t="str">
        <f t="shared" si="19"/>
        <v>Bridge Realty</v>
      </c>
      <c r="N144" s="5">
        <f t="shared" si="24"/>
        <v>0</v>
      </c>
      <c r="O144" s="5">
        <f t="shared" si="25"/>
        <v>0</v>
      </c>
    </row>
    <row r="145" spans="1:15" s="8" customFormat="1" ht="14.25" customHeight="1" x14ac:dyDescent="0.2">
      <c r="A145" t="s">
        <v>326</v>
      </c>
      <c r="B145" t="s">
        <v>1844</v>
      </c>
      <c r="C145" t="s">
        <v>1826</v>
      </c>
      <c r="D145" t="s">
        <v>1734</v>
      </c>
      <c r="E145" t="s">
        <v>2665</v>
      </c>
      <c r="F145" t="s">
        <v>1126</v>
      </c>
      <c r="G145" s="3">
        <v>43546</v>
      </c>
      <c r="H145" s="2">
        <v>135000</v>
      </c>
      <c r="I145" s="12" t="s">
        <v>838</v>
      </c>
      <c r="J145" s="67">
        <f t="shared" si="21"/>
        <v>135000</v>
      </c>
      <c r="K145" s="5">
        <f t="shared" si="22"/>
        <v>1</v>
      </c>
      <c r="L145" s="54">
        <f t="shared" si="23"/>
        <v>0</v>
      </c>
      <c r="M145" s="56" t="str">
        <f t="shared" si="19"/>
        <v>Bridge Realty</v>
      </c>
      <c r="N145" s="5">
        <f t="shared" si="24"/>
        <v>0</v>
      </c>
      <c r="O145" s="5">
        <f t="shared" si="25"/>
        <v>0</v>
      </c>
    </row>
    <row r="146" spans="1:15" s="8" customFormat="1" ht="14.25" customHeight="1" x14ac:dyDescent="0.2">
      <c r="A146" t="s">
        <v>1742</v>
      </c>
      <c r="B146" t="s">
        <v>1840</v>
      </c>
      <c r="C146" t="s">
        <v>1742</v>
      </c>
      <c r="D146" t="s">
        <v>1840</v>
      </c>
      <c r="E146" t="s">
        <v>2460</v>
      </c>
      <c r="F146" t="s">
        <v>6</v>
      </c>
      <c r="G146" s="3">
        <v>43524</v>
      </c>
      <c r="H146" s="2">
        <v>57000</v>
      </c>
      <c r="I146" s="12" t="s">
        <v>838</v>
      </c>
      <c r="J146" s="67">
        <f t="shared" si="21"/>
        <v>0</v>
      </c>
      <c r="K146" s="5">
        <f t="shared" si="22"/>
        <v>0</v>
      </c>
      <c r="L146" s="54">
        <f t="shared" si="23"/>
        <v>0</v>
      </c>
      <c r="M146" s="56" t="str">
        <f t="shared" si="19"/>
        <v>Kelly, Realtors</v>
      </c>
      <c r="N146" s="5">
        <f t="shared" si="24"/>
        <v>1</v>
      </c>
      <c r="O146" s="5">
        <f t="shared" si="25"/>
        <v>0</v>
      </c>
    </row>
    <row r="147" spans="1:15" s="8" customFormat="1" ht="14.25" customHeight="1" x14ac:dyDescent="0.2">
      <c r="A147" t="s">
        <v>319</v>
      </c>
      <c r="B147" t="s">
        <v>1842</v>
      </c>
      <c r="C147" t="s">
        <v>1742</v>
      </c>
      <c r="D147" t="s">
        <v>1840</v>
      </c>
      <c r="E147" t="s">
        <v>2912</v>
      </c>
      <c r="F147" t="s">
        <v>6</v>
      </c>
      <c r="G147" s="3">
        <v>43573</v>
      </c>
      <c r="H147" s="2">
        <v>98590</v>
      </c>
      <c r="I147" s="12">
        <v>20190590</v>
      </c>
      <c r="J147" s="67">
        <f t="shared" ref="J147:J153" si="26">IF(A147=C147,0,H147)</f>
        <v>98590</v>
      </c>
      <c r="K147" s="5">
        <f t="shared" si="22"/>
        <v>1</v>
      </c>
      <c r="L147" s="54">
        <f t="shared" si="23"/>
        <v>1</v>
      </c>
      <c r="M147" s="56" t="str">
        <f t="shared" si="19"/>
        <v>Kelly, Realtors</v>
      </c>
      <c r="N147" s="5">
        <f t="shared" si="24"/>
        <v>0</v>
      </c>
      <c r="O147" s="5">
        <f t="shared" si="25"/>
        <v>0</v>
      </c>
    </row>
    <row r="148" spans="1:15" s="8" customFormat="1" ht="14.25" customHeight="1" x14ac:dyDescent="0.2">
      <c r="A148" t="s">
        <v>548</v>
      </c>
      <c r="B148" t="s">
        <v>2077</v>
      </c>
      <c r="C148" t="s">
        <v>1742</v>
      </c>
      <c r="D148" t="s">
        <v>1840</v>
      </c>
      <c r="E148" t="s">
        <v>2962</v>
      </c>
      <c r="F148" t="s">
        <v>6</v>
      </c>
      <c r="G148" s="3">
        <v>43580</v>
      </c>
      <c r="H148" s="2">
        <v>47000</v>
      </c>
      <c r="I148" s="12" t="s">
        <v>838</v>
      </c>
      <c r="J148" s="67">
        <f t="shared" si="26"/>
        <v>47000</v>
      </c>
      <c r="K148" s="5">
        <f t="shared" si="22"/>
        <v>1</v>
      </c>
      <c r="L148" s="54">
        <f t="shared" si="23"/>
        <v>0</v>
      </c>
      <c r="M148" s="56" t="str">
        <f t="shared" si="19"/>
        <v>Kelly, Realtors</v>
      </c>
      <c r="N148" s="5">
        <f t="shared" si="24"/>
        <v>0</v>
      </c>
      <c r="O148" s="5">
        <f t="shared" si="25"/>
        <v>0</v>
      </c>
    </row>
    <row r="149" spans="1:15" s="8" customFormat="1" ht="14.25" customHeight="1" x14ac:dyDescent="0.2">
      <c r="A149" t="s">
        <v>1398</v>
      </c>
      <c r="B149" t="s">
        <v>1842</v>
      </c>
      <c r="C149" t="s">
        <v>719</v>
      </c>
      <c r="D149" t="s">
        <v>1036</v>
      </c>
      <c r="E149" t="s">
        <v>2169</v>
      </c>
      <c r="F149" t="s">
        <v>1249</v>
      </c>
      <c r="G149" s="3">
        <v>43482</v>
      </c>
      <c r="H149" s="2">
        <v>199900</v>
      </c>
      <c r="I149" s="12" t="s">
        <v>838</v>
      </c>
      <c r="J149" s="67">
        <f t="shared" si="26"/>
        <v>199900</v>
      </c>
      <c r="K149" s="5">
        <f t="shared" si="22"/>
        <v>1</v>
      </c>
      <c r="L149" s="54">
        <f t="shared" si="23"/>
        <v>0</v>
      </c>
      <c r="M149" s="56" t="str">
        <f>IF(D149="",#REF!,D149)</f>
        <v>Bentwood Realty</v>
      </c>
      <c r="N149" s="5">
        <f t="shared" si="24"/>
        <v>0</v>
      </c>
      <c r="O149" s="5">
        <f t="shared" si="25"/>
        <v>0</v>
      </c>
    </row>
    <row r="150" spans="1:15" s="8" customFormat="1" ht="14.25" customHeight="1" x14ac:dyDescent="0.2">
      <c r="A150" t="s">
        <v>1884</v>
      </c>
      <c r="B150" t="s">
        <v>1842</v>
      </c>
      <c r="C150" t="s">
        <v>719</v>
      </c>
      <c r="D150" t="s">
        <v>1036</v>
      </c>
      <c r="E150" t="s">
        <v>2457</v>
      </c>
      <c r="F150" t="s">
        <v>6</v>
      </c>
      <c r="G150" s="3">
        <v>43524</v>
      </c>
      <c r="H150" s="2">
        <v>96000</v>
      </c>
      <c r="I150" s="12" t="s">
        <v>838</v>
      </c>
      <c r="J150" s="67">
        <f t="shared" si="26"/>
        <v>96000</v>
      </c>
      <c r="K150" s="5">
        <f t="shared" si="22"/>
        <v>1</v>
      </c>
      <c r="L150" s="54">
        <f t="shared" si="23"/>
        <v>0</v>
      </c>
      <c r="M150" s="56" t="str">
        <f>IF(D150="",#REF!,D150)</f>
        <v>Bentwood Realty</v>
      </c>
      <c r="N150" s="5">
        <f t="shared" si="24"/>
        <v>0</v>
      </c>
      <c r="O150" s="5">
        <f t="shared" si="25"/>
        <v>0</v>
      </c>
    </row>
    <row r="151" spans="1:15" s="8" customFormat="1" ht="14.25" customHeight="1" x14ac:dyDescent="0.2">
      <c r="A151" t="s">
        <v>269</v>
      </c>
      <c r="B151" t="s">
        <v>1547</v>
      </c>
      <c r="C151" t="s">
        <v>719</v>
      </c>
      <c r="D151" t="s">
        <v>1036</v>
      </c>
      <c r="E151" t="s">
        <v>3017</v>
      </c>
      <c r="F151" t="s">
        <v>6</v>
      </c>
      <c r="G151" s="3">
        <v>43585</v>
      </c>
      <c r="H151" s="2">
        <v>305000</v>
      </c>
      <c r="I151" s="12" t="s">
        <v>838</v>
      </c>
      <c r="J151" s="67">
        <f t="shared" si="26"/>
        <v>305000</v>
      </c>
      <c r="K151" s="5">
        <f t="shared" si="22"/>
        <v>1</v>
      </c>
      <c r="L151" s="54">
        <f t="shared" si="23"/>
        <v>0</v>
      </c>
      <c r="M151" s="56" t="str">
        <f>IF(D151="",#REF!,D151)</f>
        <v>Bentwood Realty</v>
      </c>
      <c r="N151" s="5">
        <f t="shared" si="24"/>
        <v>0</v>
      </c>
      <c r="O151" s="5">
        <f t="shared" si="25"/>
        <v>0</v>
      </c>
    </row>
    <row r="152" spans="1:15" s="8" customFormat="1" ht="14.25" customHeight="1" x14ac:dyDescent="0.2">
      <c r="A152" t="s">
        <v>719</v>
      </c>
      <c r="B152" t="s">
        <v>1036</v>
      </c>
      <c r="C152" t="s">
        <v>719</v>
      </c>
      <c r="D152" t="s">
        <v>1036</v>
      </c>
      <c r="E152" t="s">
        <v>883</v>
      </c>
      <c r="F152" t="s">
        <v>6</v>
      </c>
      <c r="G152" s="3">
        <v>43592</v>
      </c>
      <c r="H152" s="2">
        <v>239900</v>
      </c>
      <c r="I152" s="12" t="s">
        <v>838</v>
      </c>
      <c r="J152" s="67">
        <f t="shared" si="26"/>
        <v>0</v>
      </c>
      <c r="K152" s="5">
        <f t="shared" si="22"/>
        <v>0</v>
      </c>
      <c r="L152" s="54">
        <f t="shared" si="23"/>
        <v>0</v>
      </c>
      <c r="M152" s="56" t="str">
        <f t="shared" si="19"/>
        <v>Bentwood Realty</v>
      </c>
      <c r="N152" s="5">
        <f t="shared" si="24"/>
        <v>1</v>
      </c>
      <c r="O152" s="5">
        <f t="shared" si="25"/>
        <v>0</v>
      </c>
    </row>
    <row r="153" spans="1:15" s="8" customFormat="1" ht="14.25" customHeight="1" x14ac:dyDescent="0.2">
      <c r="A153" t="s">
        <v>243</v>
      </c>
      <c r="B153" t="s">
        <v>1036</v>
      </c>
      <c r="C153" t="s">
        <v>719</v>
      </c>
      <c r="D153" t="s">
        <v>1036</v>
      </c>
      <c r="E153" t="s">
        <v>3200</v>
      </c>
      <c r="F153" t="s">
        <v>6</v>
      </c>
      <c r="G153" s="3">
        <v>43602</v>
      </c>
      <c r="H153" s="2">
        <v>187500</v>
      </c>
      <c r="I153" s="12" t="s">
        <v>838</v>
      </c>
      <c r="J153" s="67">
        <f t="shared" si="26"/>
        <v>187500</v>
      </c>
      <c r="K153" s="5">
        <f t="shared" si="22"/>
        <v>1</v>
      </c>
      <c r="L153" s="54">
        <f t="shared" si="23"/>
        <v>0</v>
      </c>
      <c r="M153" s="56" t="str">
        <f t="shared" si="19"/>
        <v>Bentwood Realty</v>
      </c>
      <c r="N153" s="5">
        <f t="shared" si="24"/>
        <v>0</v>
      </c>
      <c r="O153" s="5">
        <f t="shared" si="25"/>
        <v>0</v>
      </c>
    </row>
    <row r="154" spans="1:15" s="8" customFormat="1" ht="14.25" customHeight="1" x14ac:dyDescent="0.2">
      <c r="A154" t="s">
        <v>1926</v>
      </c>
      <c r="B154" t="s">
        <v>1535</v>
      </c>
      <c r="C154" t="s">
        <v>1252</v>
      </c>
      <c r="D154" t="s">
        <v>1253</v>
      </c>
      <c r="E154" t="s">
        <v>2439</v>
      </c>
      <c r="F154" t="s">
        <v>6</v>
      </c>
      <c r="G154" s="3">
        <v>43522</v>
      </c>
      <c r="H154" s="2">
        <v>207500</v>
      </c>
      <c r="I154" s="12" t="s">
        <v>838</v>
      </c>
      <c r="J154" s="67">
        <f t="shared" ref="J154:J168" si="27">IF(A154=C154,0,H154)</f>
        <v>207500</v>
      </c>
      <c r="K154" s="5">
        <f t="shared" si="22"/>
        <v>1</v>
      </c>
      <c r="L154" s="54">
        <f t="shared" si="23"/>
        <v>0</v>
      </c>
      <c r="M154" s="56" t="str">
        <f t="shared" si="19"/>
        <v>Paramount Realty &amp; Management</v>
      </c>
      <c r="N154" s="5">
        <f t="shared" si="24"/>
        <v>0</v>
      </c>
      <c r="O154" s="5">
        <f t="shared" si="25"/>
        <v>0</v>
      </c>
    </row>
    <row r="155" spans="1:15" s="8" customFormat="1" ht="14.25" customHeight="1" x14ac:dyDescent="0.2">
      <c r="A155" t="s">
        <v>1691</v>
      </c>
      <c r="B155" t="s">
        <v>5</v>
      </c>
      <c r="C155" t="s">
        <v>1255</v>
      </c>
      <c r="D155" t="s">
        <v>1475</v>
      </c>
      <c r="E155" t="s">
        <v>2681</v>
      </c>
      <c r="F155" t="s">
        <v>6</v>
      </c>
      <c r="G155" s="3">
        <v>43546</v>
      </c>
      <c r="H155" s="2">
        <v>185000</v>
      </c>
      <c r="I155" s="12" t="s">
        <v>838</v>
      </c>
      <c r="J155" s="67">
        <f t="shared" si="27"/>
        <v>185000</v>
      </c>
      <c r="K155" s="5">
        <f t="shared" si="22"/>
        <v>1</v>
      </c>
      <c r="L155" s="54">
        <f t="shared" si="23"/>
        <v>0</v>
      </c>
      <c r="M155" s="56" t="str">
        <f t="shared" si="19"/>
        <v>ERA Courtyard Real Estate</v>
      </c>
      <c r="N155" s="5">
        <f t="shared" si="24"/>
        <v>0</v>
      </c>
      <c r="O155" s="5">
        <f t="shared" si="25"/>
        <v>0</v>
      </c>
    </row>
    <row r="156" spans="1:15" s="8" customFormat="1" ht="14.25" customHeight="1" x14ac:dyDescent="0.2">
      <c r="A156" t="s">
        <v>764</v>
      </c>
      <c r="B156" t="s">
        <v>1842</v>
      </c>
      <c r="C156" t="s">
        <v>1704</v>
      </c>
      <c r="D156" t="s">
        <v>1842</v>
      </c>
      <c r="E156" t="s">
        <v>2205</v>
      </c>
      <c r="F156" t="s">
        <v>6</v>
      </c>
      <c r="G156" s="3">
        <v>43488</v>
      </c>
      <c r="H156" s="2">
        <v>106000</v>
      </c>
      <c r="I156" s="12">
        <v>20190072</v>
      </c>
      <c r="J156" s="67">
        <f t="shared" si="27"/>
        <v>106000</v>
      </c>
      <c r="K156" s="5">
        <f t="shared" si="22"/>
        <v>1</v>
      </c>
      <c r="L156" s="54">
        <f t="shared" si="23"/>
        <v>1</v>
      </c>
      <c r="M156" s="56" t="str">
        <f>IF(D156="",#REF!,D156)</f>
        <v>Coldwell Banker Apex, REALTORS</v>
      </c>
      <c r="N156" s="5">
        <f t="shared" si="24"/>
        <v>0</v>
      </c>
      <c r="O156" s="5">
        <f t="shared" si="25"/>
        <v>0</v>
      </c>
    </row>
    <row r="157" spans="1:15" s="8" customFormat="1" ht="14.25" customHeight="1" x14ac:dyDescent="0.2">
      <c r="A157" t="s">
        <v>974</v>
      </c>
      <c r="B157" t="s">
        <v>2968</v>
      </c>
      <c r="C157" t="s">
        <v>2954</v>
      </c>
      <c r="D157" t="s">
        <v>1842</v>
      </c>
      <c r="E157" t="s">
        <v>2969</v>
      </c>
      <c r="F157" t="s">
        <v>6</v>
      </c>
      <c r="G157" s="3">
        <v>43581</v>
      </c>
      <c r="H157" s="2">
        <v>133000</v>
      </c>
      <c r="I157" s="12" t="s">
        <v>838</v>
      </c>
      <c r="J157" s="67">
        <f t="shared" si="27"/>
        <v>133000</v>
      </c>
      <c r="K157" s="5">
        <f t="shared" si="22"/>
        <v>1</v>
      </c>
      <c r="L157" s="54">
        <f t="shared" si="23"/>
        <v>0</v>
      </c>
      <c r="M157" s="56" t="str">
        <f t="shared" si="19"/>
        <v>Coldwell Banker Apex, REALTORS</v>
      </c>
      <c r="N157" s="5">
        <f t="shared" si="24"/>
        <v>0</v>
      </c>
      <c r="O157" s="5">
        <f t="shared" si="25"/>
        <v>0</v>
      </c>
    </row>
    <row r="158" spans="1:15" s="8" customFormat="1" ht="14.25" customHeight="1" x14ac:dyDescent="0.2">
      <c r="A158" t="s">
        <v>1390</v>
      </c>
      <c r="B158" t="s">
        <v>1099</v>
      </c>
      <c r="C158" t="s">
        <v>2954</v>
      </c>
      <c r="D158" t="s">
        <v>1842</v>
      </c>
      <c r="E158" t="s">
        <v>2977</v>
      </c>
      <c r="F158" t="s">
        <v>123</v>
      </c>
      <c r="G158" s="3">
        <v>43581</v>
      </c>
      <c r="H158" s="2">
        <v>189900</v>
      </c>
      <c r="I158" s="12" t="s">
        <v>838</v>
      </c>
      <c r="J158" s="67">
        <f t="shared" si="27"/>
        <v>189900</v>
      </c>
      <c r="K158" s="5">
        <f t="shared" si="22"/>
        <v>1</v>
      </c>
      <c r="L158" s="54">
        <f t="shared" si="23"/>
        <v>0</v>
      </c>
      <c r="M158" s="56" t="str">
        <f t="shared" si="19"/>
        <v>Coldwell Banker Apex, REALTORS</v>
      </c>
      <c r="N158" s="5">
        <f t="shared" si="24"/>
        <v>0</v>
      </c>
      <c r="O158" s="5">
        <f t="shared" si="25"/>
        <v>0</v>
      </c>
    </row>
    <row r="159" spans="1:15" s="8" customFormat="1" ht="14.25" customHeight="1" x14ac:dyDescent="0.2">
      <c r="A159" t="s">
        <v>1852</v>
      </c>
      <c r="B159" t="s">
        <v>1258</v>
      </c>
      <c r="C159" t="s">
        <v>1554</v>
      </c>
      <c r="D159" t="s">
        <v>1941</v>
      </c>
      <c r="E159" t="s">
        <v>2275</v>
      </c>
      <c r="F159" t="s">
        <v>425</v>
      </c>
      <c r="G159" s="3">
        <v>43496</v>
      </c>
      <c r="H159" s="2">
        <v>430000</v>
      </c>
      <c r="I159" s="12" t="s">
        <v>838</v>
      </c>
      <c r="J159" s="67">
        <f t="shared" si="27"/>
        <v>430000</v>
      </c>
      <c r="K159" s="5">
        <f t="shared" si="22"/>
        <v>1</v>
      </c>
      <c r="L159" s="54">
        <f t="shared" si="23"/>
        <v>0</v>
      </c>
      <c r="M159" s="56" t="str">
        <f t="shared" si="19"/>
        <v>Twin Bends, LLC</v>
      </c>
      <c r="N159" s="5">
        <f t="shared" si="24"/>
        <v>0</v>
      </c>
      <c r="O159" s="5">
        <f t="shared" si="25"/>
        <v>0</v>
      </c>
    </row>
    <row r="160" spans="1:15" s="8" customFormat="1" ht="14.25" customHeight="1" x14ac:dyDescent="0.2">
      <c r="A160" t="s">
        <v>1868</v>
      </c>
      <c r="B160" t="s">
        <v>1869</v>
      </c>
      <c r="C160" t="s">
        <v>1554</v>
      </c>
      <c r="D160" t="s">
        <v>1941</v>
      </c>
      <c r="E160" t="s">
        <v>3266</v>
      </c>
      <c r="F160" t="s">
        <v>215</v>
      </c>
      <c r="G160" s="3">
        <v>43609</v>
      </c>
      <c r="H160" s="2">
        <v>265900</v>
      </c>
      <c r="I160" s="12" t="s">
        <v>838</v>
      </c>
      <c r="J160" s="67">
        <f t="shared" si="27"/>
        <v>265900</v>
      </c>
      <c r="K160" s="5">
        <f t="shared" si="22"/>
        <v>1</v>
      </c>
      <c r="L160" s="54">
        <f t="shared" si="23"/>
        <v>0</v>
      </c>
      <c r="M160" s="56" t="str">
        <f>IF(D160="",#REF!,D160)</f>
        <v>Twin Bends, LLC</v>
      </c>
      <c r="N160" s="5">
        <f t="shared" si="24"/>
        <v>0</v>
      </c>
      <c r="O160" s="5">
        <f t="shared" si="25"/>
        <v>0</v>
      </c>
    </row>
    <row r="161" spans="1:15" s="8" customFormat="1" ht="14.25" customHeight="1" x14ac:dyDescent="0.2">
      <c r="A161" t="s">
        <v>279</v>
      </c>
      <c r="B161" t="s">
        <v>1036</v>
      </c>
      <c r="C161" t="s">
        <v>279</v>
      </c>
      <c r="D161" t="s">
        <v>1036</v>
      </c>
      <c r="E161" t="s">
        <v>2475</v>
      </c>
      <c r="F161" t="s">
        <v>2476</v>
      </c>
      <c r="G161" s="3">
        <v>43524</v>
      </c>
      <c r="H161" s="2">
        <v>121000</v>
      </c>
      <c r="I161" s="12" t="s">
        <v>838</v>
      </c>
      <c r="J161" s="67">
        <f t="shared" si="27"/>
        <v>0</v>
      </c>
      <c r="K161" s="5">
        <f t="shared" si="22"/>
        <v>0</v>
      </c>
      <c r="L161" s="54">
        <f t="shared" si="23"/>
        <v>0</v>
      </c>
      <c r="M161" s="56" t="str">
        <f t="shared" si="19"/>
        <v>Bentwood Realty</v>
      </c>
      <c r="N161" s="5">
        <f t="shared" si="24"/>
        <v>1</v>
      </c>
      <c r="O161" s="5">
        <f t="shared" si="25"/>
        <v>0</v>
      </c>
    </row>
    <row r="162" spans="1:15" s="8" customFormat="1" ht="14.25" customHeight="1" x14ac:dyDescent="0.2">
      <c r="A162" t="s">
        <v>1924</v>
      </c>
      <c r="B162" t="s">
        <v>1843</v>
      </c>
      <c r="C162" t="s">
        <v>1204</v>
      </c>
      <c r="D162" t="s">
        <v>1842</v>
      </c>
      <c r="E162" t="s">
        <v>2533</v>
      </c>
      <c r="F162" t="s">
        <v>6</v>
      </c>
      <c r="G162" s="3">
        <v>43531</v>
      </c>
      <c r="H162" s="2">
        <v>59900</v>
      </c>
      <c r="I162" s="12" t="s">
        <v>838</v>
      </c>
      <c r="J162" s="67">
        <f t="shared" si="27"/>
        <v>59900</v>
      </c>
      <c r="K162" s="5">
        <f t="shared" si="22"/>
        <v>1</v>
      </c>
      <c r="L162" s="54">
        <f t="shared" si="23"/>
        <v>0</v>
      </c>
      <c r="M162" s="56" t="str">
        <f t="shared" si="19"/>
        <v>Coldwell Banker Apex, REALTORS</v>
      </c>
      <c r="N162" s="5">
        <f t="shared" si="24"/>
        <v>0</v>
      </c>
      <c r="O162" s="5">
        <f t="shared" si="25"/>
        <v>0</v>
      </c>
    </row>
    <row r="163" spans="1:15" s="8" customFormat="1" ht="14.25" customHeight="1" x14ac:dyDescent="0.2">
      <c r="A163" t="s">
        <v>1868</v>
      </c>
      <c r="B163" t="s">
        <v>1869</v>
      </c>
      <c r="C163" t="s">
        <v>2078</v>
      </c>
      <c r="D163" t="s">
        <v>1842</v>
      </c>
      <c r="E163" t="s">
        <v>831</v>
      </c>
      <c r="F163" t="s">
        <v>6</v>
      </c>
      <c r="G163" s="3">
        <v>43528</v>
      </c>
      <c r="H163" s="2">
        <v>176500</v>
      </c>
      <c r="I163" s="12">
        <v>20190327</v>
      </c>
      <c r="J163" s="67">
        <f t="shared" si="27"/>
        <v>176500</v>
      </c>
      <c r="K163" s="5">
        <f t="shared" si="22"/>
        <v>1</v>
      </c>
      <c r="L163" s="54">
        <f t="shared" si="23"/>
        <v>1</v>
      </c>
      <c r="M163" s="56" t="str">
        <f t="shared" si="19"/>
        <v>Coldwell Banker Apex, REALTORS</v>
      </c>
      <c r="N163" s="5">
        <f t="shared" si="24"/>
        <v>0</v>
      </c>
      <c r="O163" s="5">
        <f t="shared" si="25"/>
        <v>0</v>
      </c>
    </row>
    <row r="164" spans="1:15" s="8" customFormat="1" ht="14.25" customHeight="1" x14ac:dyDescent="0.2">
      <c r="A164" t="s">
        <v>1868</v>
      </c>
      <c r="B164" t="s">
        <v>1869</v>
      </c>
      <c r="C164" t="s">
        <v>2078</v>
      </c>
      <c r="D164" t="s">
        <v>1842</v>
      </c>
      <c r="E164" t="s">
        <v>2804</v>
      </c>
      <c r="F164" t="s">
        <v>301</v>
      </c>
      <c r="G164" s="3">
        <v>43560</v>
      </c>
      <c r="H164" s="2">
        <v>292000</v>
      </c>
      <c r="I164" s="12" t="s">
        <v>838</v>
      </c>
      <c r="J164" s="67">
        <f t="shared" si="27"/>
        <v>292000</v>
      </c>
      <c r="K164" s="5">
        <f t="shared" si="22"/>
        <v>1</v>
      </c>
      <c r="L164" s="54">
        <f t="shared" si="23"/>
        <v>0</v>
      </c>
      <c r="M164" s="56" t="str">
        <f t="shared" ref="M164:M211" si="28">IF(D164="",D163,D164)</f>
        <v>Coldwell Banker Apex, REALTORS</v>
      </c>
      <c r="N164" s="5">
        <f t="shared" si="24"/>
        <v>0</v>
      </c>
      <c r="O164" s="5">
        <f t="shared" si="25"/>
        <v>0</v>
      </c>
    </row>
    <row r="165" spans="1:15" s="8" customFormat="1" ht="14.25" customHeight="1" x14ac:dyDescent="0.2">
      <c r="A165" t="s">
        <v>1868</v>
      </c>
      <c r="B165" t="s">
        <v>1869</v>
      </c>
      <c r="C165" t="s">
        <v>2078</v>
      </c>
      <c r="D165" t="s">
        <v>118</v>
      </c>
      <c r="E165" t="s">
        <v>3269</v>
      </c>
      <c r="F165" t="s">
        <v>3270</v>
      </c>
      <c r="G165" s="3">
        <v>43609</v>
      </c>
      <c r="H165" s="2">
        <v>435000</v>
      </c>
      <c r="I165" s="12" t="s">
        <v>838</v>
      </c>
      <c r="J165" s="67">
        <f t="shared" si="27"/>
        <v>435000</v>
      </c>
      <c r="K165" s="5">
        <f t="shared" si="22"/>
        <v>1</v>
      </c>
      <c r="L165" s="54">
        <f t="shared" si="23"/>
        <v>0</v>
      </c>
      <c r="M165" s="56" t="str">
        <f t="shared" si="28"/>
        <v>Central Realty</v>
      </c>
      <c r="N165" s="5">
        <f t="shared" si="24"/>
        <v>0</v>
      </c>
      <c r="O165" s="5">
        <f t="shared" si="25"/>
        <v>0</v>
      </c>
    </row>
    <row r="166" spans="1:15" s="8" customFormat="1" ht="14.25" customHeight="1" x14ac:dyDescent="0.2">
      <c r="A166" t="s">
        <v>1906</v>
      </c>
      <c r="B166" t="s">
        <v>1099</v>
      </c>
      <c r="C166" t="s">
        <v>1553</v>
      </c>
      <c r="D166" t="s">
        <v>1842</v>
      </c>
      <c r="E166" t="s">
        <v>2822</v>
      </c>
      <c r="F166" t="s">
        <v>6</v>
      </c>
      <c r="G166" s="3">
        <v>43563</v>
      </c>
      <c r="H166" s="2">
        <v>245000</v>
      </c>
      <c r="I166" s="12" t="s">
        <v>838</v>
      </c>
      <c r="J166" s="67">
        <f t="shared" si="27"/>
        <v>245000</v>
      </c>
      <c r="K166" s="5">
        <f t="shared" si="22"/>
        <v>1</v>
      </c>
      <c r="L166" s="54">
        <f t="shared" si="23"/>
        <v>0</v>
      </c>
      <c r="M166" s="56" t="str">
        <f t="shared" si="28"/>
        <v>Coldwell Banker Apex, REALTORS</v>
      </c>
      <c r="N166" s="5">
        <f t="shared" si="24"/>
        <v>0</v>
      </c>
      <c r="O166" s="5">
        <f t="shared" si="25"/>
        <v>0</v>
      </c>
    </row>
    <row r="167" spans="1:15" s="8" customFormat="1" ht="14.25" customHeight="1" x14ac:dyDescent="0.2">
      <c r="A167" t="s">
        <v>1181</v>
      </c>
      <c r="B167" t="s">
        <v>5</v>
      </c>
      <c r="C167" t="s">
        <v>1553</v>
      </c>
      <c r="D167" t="s">
        <v>1842</v>
      </c>
      <c r="E167" t="s">
        <v>2042</v>
      </c>
      <c r="F167" t="s">
        <v>1249</v>
      </c>
      <c r="G167" s="3">
        <v>43572</v>
      </c>
      <c r="H167" s="2">
        <v>141000</v>
      </c>
      <c r="I167" s="12" t="s">
        <v>838</v>
      </c>
      <c r="J167" s="67">
        <f t="shared" si="27"/>
        <v>141000</v>
      </c>
      <c r="K167" s="5">
        <f t="shared" si="22"/>
        <v>1</v>
      </c>
      <c r="L167" s="54">
        <f t="shared" si="23"/>
        <v>0</v>
      </c>
      <c r="M167" s="56" t="str">
        <f>IF(D167="",#REF!,D167)</f>
        <v>Coldwell Banker Apex, REALTORS</v>
      </c>
      <c r="N167" s="5">
        <f t="shared" si="24"/>
        <v>0</v>
      </c>
      <c r="O167" s="5">
        <f t="shared" si="25"/>
        <v>0</v>
      </c>
    </row>
    <row r="168" spans="1:15" s="8" customFormat="1" ht="14.25" customHeight="1" x14ac:dyDescent="0.2">
      <c r="A168" t="s">
        <v>1835</v>
      </c>
      <c r="B168" t="s">
        <v>1858</v>
      </c>
      <c r="C168" t="s">
        <v>1553</v>
      </c>
      <c r="D168" t="s">
        <v>1842</v>
      </c>
      <c r="E168" t="s">
        <v>3248</v>
      </c>
      <c r="F168" t="s">
        <v>1126</v>
      </c>
      <c r="G168" s="3">
        <v>43608</v>
      </c>
      <c r="H168" s="2">
        <v>153000</v>
      </c>
      <c r="I168" s="12" t="s">
        <v>838</v>
      </c>
      <c r="J168" s="67">
        <f t="shared" si="27"/>
        <v>153000</v>
      </c>
      <c r="K168" s="5">
        <f t="shared" si="22"/>
        <v>1</v>
      </c>
      <c r="L168" s="54">
        <f t="shared" si="23"/>
        <v>0</v>
      </c>
      <c r="M168" s="56" t="str">
        <f>IF(D168="",#REF!,D168)</f>
        <v>Coldwell Banker Apex, REALTORS</v>
      </c>
      <c r="N168" s="5">
        <f t="shared" si="24"/>
        <v>0</v>
      </c>
      <c r="O168" s="5">
        <f t="shared" si="25"/>
        <v>0</v>
      </c>
    </row>
    <row r="169" spans="1:15" s="8" customFormat="1" ht="14.25" customHeight="1" x14ac:dyDescent="0.2">
      <c r="A169" t="s">
        <v>1906</v>
      </c>
      <c r="B169" t="s">
        <v>1099</v>
      </c>
      <c r="C169" t="s">
        <v>1882</v>
      </c>
      <c r="D169" t="s">
        <v>1535</v>
      </c>
      <c r="E169" t="s">
        <v>2125</v>
      </c>
      <c r="F169" t="s">
        <v>6</v>
      </c>
      <c r="G169" s="3">
        <v>43474</v>
      </c>
      <c r="H169" s="2">
        <v>235000</v>
      </c>
      <c r="I169" s="12" t="s">
        <v>838</v>
      </c>
      <c r="J169" s="67">
        <f>IF(A169=C169,0,H169)</f>
        <v>235000</v>
      </c>
      <c r="K169" s="5">
        <f t="shared" si="22"/>
        <v>1</v>
      </c>
      <c r="L169" s="54">
        <f t="shared" si="23"/>
        <v>0</v>
      </c>
      <c r="M169" s="56" t="str">
        <f t="shared" si="28"/>
        <v>Camille Johnson, REALTORS</v>
      </c>
      <c r="N169" s="5">
        <f t="shared" si="24"/>
        <v>0</v>
      </c>
      <c r="O169" s="5">
        <f t="shared" si="25"/>
        <v>0</v>
      </c>
    </row>
    <row r="170" spans="1:15" s="8" customFormat="1" ht="14.25" customHeight="1" x14ac:dyDescent="0.2">
      <c r="A170" t="s">
        <v>566</v>
      </c>
      <c r="B170" t="s">
        <v>1842</v>
      </c>
      <c r="C170" t="s">
        <v>1882</v>
      </c>
      <c r="D170" t="s">
        <v>1535</v>
      </c>
      <c r="E170" t="s">
        <v>2181</v>
      </c>
      <c r="F170" t="s">
        <v>6</v>
      </c>
      <c r="G170" s="3">
        <v>43483</v>
      </c>
      <c r="H170" s="2">
        <v>297500</v>
      </c>
      <c r="I170" s="12">
        <v>20182729</v>
      </c>
      <c r="J170" s="67">
        <f>IF(A170=C170,0,H170)</f>
        <v>297500</v>
      </c>
      <c r="K170" s="5">
        <f t="shared" si="22"/>
        <v>1</v>
      </c>
      <c r="L170" s="54">
        <f t="shared" si="23"/>
        <v>1</v>
      </c>
      <c r="M170" s="56" t="str">
        <f>IF(D170="",#REF!,D170)</f>
        <v>Camille Johnson, REALTORS</v>
      </c>
      <c r="N170" s="5">
        <f t="shared" si="24"/>
        <v>0</v>
      </c>
      <c r="O170" s="5">
        <f t="shared" si="25"/>
        <v>0</v>
      </c>
    </row>
    <row r="171" spans="1:15" s="8" customFormat="1" ht="14.25" customHeight="1" x14ac:dyDescent="0.2">
      <c r="A171" t="s">
        <v>908</v>
      </c>
      <c r="B171" t="s">
        <v>5</v>
      </c>
      <c r="C171" t="s">
        <v>1882</v>
      </c>
      <c r="D171" t="s">
        <v>1535</v>
      </c>
      <c r="E171" t="s">
        <v>2202</v>
      </c>
      <c r="F171" t="s">
        <v>6</v>
      </c>
      <c r="G171" s="3">
        <v>43487</v>
      </c>
      <c r="H171" s="2">
        <v>450000</v>
      </c>
      <c r="I171" s="12">
        <v>20182896</v>
      </c>
      <c r="J171" s="67">
        <f t="shared" ref="J171:J178" si="29">IF(A171=C171,0,H171)</f>
        <v>450000</v>
      </c>
      <c r="K171" s="5">
        <f t="shared" si="22"/>
        <v>1</v>
      </c>
      <c r="L171" s="54">
        <f t="shared" si="23"/>
        <v>1</v>
      </c>
      <c r="M171" s="56" t="str">
        <f>IF(D171="",#REF!,D171)</f>
        <v>Camille Johnson, REALTORS</v>
      </c>
      <c r="N171" s="5">
        <f t="shared" si="24"/>
        <v>0</v>
      </c>
      <c r="O171" s="5">
        <f t="shared" si="25"/>
        <v>0</v>
      </c>
    </row>
    <row r="172" spans="1:15" s="8" customFormat="1" ht="14.25" customHeight="1" x14ac:dyDescent="0.2">
      <c r="A172" t="s">
        <v>117</v>
      </c>
      <c r="B172" t="s">
        <v>1535</v>
      </c>
      <c r="C172" t="s">
        <v>1882</v>
      </c>
      <c r="D172" t="s">
        <v>1535</v>
      </c>
      <c r="E172" t="s">
        <v>2261</v>
      </c>
      <c r="F172" t="s">
        <v>6</v>
      </c>
      <c r="G172" s="3">
        <v>43496</v>
      </c>
      <c r="H172" s="2">
        <v>1000000</v>
      </c>
      <c r="I172" s="12">
        <v>20190056</v>
      </c>
      <c r="J172" s="67">
        <f t="shared" si="29"/>
        <v>1000000</v>
      </c>
      <c r="K172" s="5">
        <f t="shared" si="22"/>
        <v>1</v>
      </c>
      <c r="L172" s="54">
        <f t="shared" si="23"/>
        <v>1</v>
      </c>
      <c r="M172" s="56" t="str">
        <f t="shared" si="28"/>
        <v>Camille Johnson, REALTORS</v>
      </c>
      <c r="N172" s="5">
        <f t="shared" si="24"/>
        <v>0</v>
      </c>
      <c r="O172" s="5">
        <f t="shared" si="25"/>
        <v>0</v>
      </c>
    </row>
    <row r="173" spans="1:15" s="8" customFormat="1" ht="14.25" customHeight="1" x14ac:dyDescent="0.2">
      <c r="A173" t="s">
        <v>842</v>
      </c>
      <c r="B173" t="s">
        <v>1940</v>
      </c>
      <c r="C173" t="s">
        <v>1882</v>
      </c>
      <c r="D173" t="s">
        <v>1535</v>
      </c>
      <c r="E173" t="s">
        <v>2274</v>
      </c>
      <c r="F173" t="s">
        <v>6</v>
      </c>
      <c r="G173" s="3">
        <v>43496</v>
      </c>
      <c r="H173" s="2">
        <v>255000</v>
      </c>
      <c r="I173" s="12" t="s">
        <v>838</v>
      </c>
      <c r="J173" s="67">
        <f t="shared" si="29"/>
        <v>255000</v>
      </c>
      <c r="K173" s="5">
        <f t="shared" si="22"/>
        <v>1</v>
      </c>
      <c r="L173" s="54">
        <f t="shared" si="23"/>
        <v>0</v>
      </c>
      <c r="M173" s="56" t="str">
        <f t="shared" si="28"/>
        <v>Camille Johnson, REALTORS</v>
      </c>
      <c r="N173" s="5">
        <f t="shared" si="24"/>
        <v>0</v>
      </c>
      <c r="O173" s="5">
        <f t="shared" si="25"/>
        <v>0</v>
      </c>
    </row>
    <row r="174" spans="1:15" s="8" customFormat="1" ht="14.25" customHeight="1" x14ac:dyDescent="0.2">
      <c r="A174" t="s">
        <v>117</v>
      </c>
      <c r="B174" t="s">
        <v>1535</v>
      </c>
      <c r="C174" t="s">
        <v>1882</v>
      </c>
      <c r="D174" t="s">
        <v>1535</v>
      </c>
      <c r="E174" t="s">
        <v>2446</v>
      </c>
      <c r="F174" t="s">
        <v>7</v>
      </c>
      <c r="G174" s="3">
        <v>43523</v>
      </c>
      <c r="H174" s="2">
        <v>735000</v>
      </c>
      <c r="I174" s="12" t="s">
        <v>838</v>
      </c>
      <c r="J174" s="67">
        <f t="shared" si="29"/>
        <v>735000</v>
      </c>
      <c r="K174" s="5">
        <f t="shared" si="22"/>
        <v>1</v>
      </c>
      <c r="L174" s="54">
        <f t="shared" si="23"/>
        <v>0</v>
      </c>
      <c r="M174" s="56" t="str">
        <f>IF(D174="",#REF!,D174)</f>
        <v>Camille Johnson, REALTORS</v>
      </c>
      <c r="N174" s="5">
        <f t="shared" si="24"/>
        <v>0</v>
      </c>
      <c r="O174" s="5">
        <f t="shared" si="25"/>
        <v>0</v>
      </c>
    </row>
    <row r="175" spans="1:15" s="8" customFormat="1" ht="14.25" customHeight="1" x14ac:dyDescent="0.2">
      <c r="A175" t="s">
        <v>1926</v>
      </c>
      <c r="B175" t="s">
        <v>1535</v>
      </c>
      <c r="C175" t="s">
        <v>1882</v>
      </c>
      <c r="D175" t="s">
        <v>1535</v>
      </c>
      <c r="E175" t="s">
        <v>2754</v>
      </c>
      <c r="F175" t="s">
        <v>6</v>
      </c>
      <c r="G175" s="3">
        <v>43556</v>
      </c>
      <c r="H175" s="2">
        <v>194500</v>
      </c>
      <c r="I175" s="12" t="s">
        <v>838</v>
      </c>
      <c r="J175" s="67">
        <f t="shared" si="29"/>
        <v>194500</v>
      </c>
      <c r="K175" s="5">
        <f t="shared" si="22"/>
        <v>1</v>
      </c>
      <c r="L175" s="54">
        <f t="shared" si="23"/>
        <v>0</v>
      </c>
      <c r="M175" s="56" t="str">
        <f t="shared" si="28"/>
        <v>Camille Johnson, REALTORS</v>
      </c>
      <c r="N175" s="5">
        <f t="shared" si="24"/>
        <v>0</v>
      </c>
      <c r="O175" s="5">
        <f t="shared" si="25"/>
        <v>0</v>
      </c>
    </row>
    <row r="176" spans="1:15" s="8" customFormat="1" ht="14.25" customHeight="1" x14ac:dyDescent="0.2">
      <c r="A176" t="s">
        <v>269</v>
      </c>
      <c r="B176" t="s">
        <v>1547</v>
      </c>
      <c r="C176" t="s">
        <v>1882</v>
      </c>
      <c r="D176" t="s">
        <v>1535</v>
      </c>
      <c r="E176" t="s">
        <v>2860</v>
      </c>
      <c r="F176" t="s">
        <v>216</v>
      </c>
      <c r="G176" s="3">
        <v>43567</v>
      </c>
      <c r="H176" s="2">
        <v>228000</v>
      </c>
      <c r="I176" s="12" t="s">
        <v>838</v>
      </c>
      <c r="J176" s="67">
        <f t="shared" si="29"/>
        <v>228000</v>
      </c>
      <c r="K176" s="5">
        <f t="shared" si="22"/>
        <v>1</v>
      </c>
      <c r="L176" s="54">
        <f t="shared" si="23"/>
        <v>0</v>
      </c>
      <c r="M176" s="56" t="str">
        <f t="shared" si="28"/>
        <v>Camille Johnson, REALTORS</v>
      </c>
      <c r="N176" s="5">
        <f t="shared" si="24"/>
        <v>0</v>
      </c>
      <c r="O176" s="5">
        <f t="shared" si="25"/>
        <v>0</v>
      </c>
    </row>
    <row r="177" spans="1:15" s="8" customFormat="1" ht="14.25" customHeight="1" x14ac:dyDescent="0.2">
      <c r="A177" t="s">
        <v>544</v>
      </c>
      <c r="B177" t="s">
        <v>1858</v>
      </c>
      <c r="C177" t="s">
        <v>1882</v>
      </c>
      <c r="D177" t="s">
        <v>1535</v>
      </c>
      <c r="E177" t="s">
        <v>3004</v>
      </c>
      <c r="F177" t="s">
        <v>6</v>
      </c>
      <c r="G177" s="3">
        <v>43584</v>
      </c>
      <c r="H177" s="2">
        <v>557000</v>
      </c>
      <c r="I177" s="12" t="s">
        <v>838</v>
      </c>
      <c r="J177" s="67">
        <f t="shared" si="29"/>
        <v>557000</v>
      </c>
      <c r="K177" s="5">
        <f t="shared" si="22"/>
        <v>1</v>
      </c>
      <c r="L177" s="54">
        <f t="shared" si="23"/>
        <v>0</v>
      </c>
      <c r="M177" s="56" t="str">
        <f>IF(D177="",#REF!,D177)</f>
        <v>Camille Johnson, REALTORS</v>
      </c>
      <c r="N177" s="5">
        <f t="shared" si="24"/>
        <v>0</v>
      </c>
      <c r="O177" s="5">
        <f t="shared" si="25"/>
        <v>0</v>
      </c>
    </row>
    <row r="178" spans="1:15" s="8" customFormat="1" ht="14.25" customHeight="1" x14ac:dyDescent="0.2">
      <c r="A178" t="s">
        <v>1072</v>
      </c>
      <c r="B178" t="s">
        <v>1921</v>
      </c>
      <c r="C178" t="s">
        <v>1882</v>
      </c>
      <c r="D178" t="s">
        <v>1535</v>
      </c>
      <c r="E178" t="s">
        <v>3046</v>
      </c>
      <c r="F178" t="s">
        <v>6</v>
      </c>
      <c r="G178" s="3">
        <v>43588</v>
      </c>
      <c r="H178" s="2">
        <v>212000</v>
      </c>
      <c r="I178" s="12">
        <v>20190843</v>
      </c>
      <c r="J178" s="67">
        <f t="shared" si="29"/>
        <v>212000</v>
      </c>
      <c r="K178" s="5">
        <f t="shared" si="22"/>
        <v>1</v>
      </c>
      <c r="L178" s="54">
        <f t="shared" si="23"/>
        <v>1</v>
      </c>
      <c r="M178" s="56" t="str">
        <f>IF(D178="",#REF!,D178)</f>
        <v>Camille Johnson, REALTORS</v>
      </c>
      <c r="N178" s="5">
        <f t="shared" si="24"/>
        <v>0</v>
      </c>
      <c r="O178" s="5">
        <f t="shared" si="25"/>
        <v>0</v>
      </c>
    </row>
    <row r="179" spans="1:15" s="8" customFormat="1" ht="14.25" customHeight="1" x14ac:dyDescent="0.2">
      <c r="A179" t="s">
        <v>1748</v>
      </c>
      <c r="B179" t="s">
        <v>1535</v>
      </c>
      <c r="C179" t="s">
        <v>1882</v>
      </c>
      <c r="D179" t="s">
        <v>1535</v>
      </c>
      <c r="E179" t="s">
        <v>3071</v>
      </c>
      <c r="F179" t="s">
        <v>1249</v>
      </c>
      <c r="G179" s="3">
        <v>43591</v>
      </c>
      <c r="H179" s="2">
        <v>240000</v>
      </c>
      <c r="I179" s="12">
        <v>20190731</v>
      </c>
      <c r="J179" s="67">
        <f t="shared" ref="J179:J190" si="30">IF(A179=C179,0,H179)</f>
        <v>240000</v>
      </c>
      <c r="K179" s="5">
        <f t="shared" si="22"/>
        <v>1</v>
      </c>
      <c r="L179" s="54">
        <f t="shared" si="23"/>
        <v>1</v>
      </c>
      <c r="M179" s="56" t="str">
        <f t="shared" si="28"/>
        <v>Camille Johnson, REALTORS</v>
      </c>
      <c r="N179" s="5">
        <f t="shared" si="24"/>
        <v>0</v>
      </c>
      <c r="O179" s="5">
        <f t="shared" si="25"/>
        <v>0</v>
      </c>
    </row>
    <row r="180" spans="1:15" s="8" customFormat="1" ht="14.25" customHeight="1" x14ac:dyDescent="0.2">
      <c r="A180" t="s">
        <v>1255</v>
      </c>
      <c r="B180" t="s">
        <v>1475</v>
      </c>
      <c r="C180" t="s">
        <v>1882</v>
      </c>
      <c r="D180" t="s">
        <v>1535</v>
      </c>
      <c r="E180" t="s">
        <v>3146</v>
      </c>
      <c r="F180" t="s">
        <v>6</v>
      </c>
      <c r="G180" s="3">
        <v>43598</v>
      </c>
      <c r="H180" s="2">
        <v>166000</v>
      </c>
      <c r="I180" s="12" t="s">
        <v>838</v>
      </c>
      <c r="J180" s="67">
        <f t="shared" si="30"/>
        <v>166000</v>
      </c>
      <c r="K180" s="5">
        <f t="shared" si="22"/>
        <v>1</v>
      </c>
      <c r="L180" s="54">
        <f t="shared" si="23"/>
        <v>0</v>
      </c>
      <c r="M180" s="56" t="str">
        <f t="shared" si="28"/>
        <v>Camille Johnson, REALTORS</v>
      </c>
      <c r="N180" s="5">
        <f t="shared" si="24"/>
        <v>0</v>
      </c>
      <c r="O180" s="5">
        <f t="shared" si="25"/>
        <v>0</v>
      </c>
    </row>
    <row r="181" spans="1:15" s="8" customFormat="1" ht="14.25" customHeight="1" x14ac:dyDescent="0.2">
      <c r="A181" t="s">
        <v>1530</v>
      </c>
      <c r="B181" t="s">
        <v>5</v>
      </c>
      <c r="C181" t="s">
        <v>1882</v>
      </c>
      <c r="D181" t="s">
        <v>1535</v>
      </c>
      <c r="E181" t="s">
        <v>3180</v>
      </c>
      <c r="F181" t="s">
        <v>6</v>
      </c>
      <c r="G181" s="3">
        <v>43600</v>
      </c>
      <c r="H181" s="2">
        <v>322000</v>
      </c>
      <c r="I181" s="12" t="s">
        <v>838</v>
      </c>
      <c r="J181" s="67">
        <f t="shared" si="30"/>
        <v>322000</v>
      </c>
      <c r="K181" s="5">
        <f t="shared" si="22"/>
        <v>1</v>
      </c>
      <c r="L181" s="54">
        <f t="shared" si="23"/>
        <v>0</v>
      </c>
      <c r="M181" s="56" t="str">
        <f t="shared" si="28"/>
        <v>Camille Johnson, REALTORS</v>
      </c>
      <c r="N181" s="5">
        <f t="shared" si="24"/>
        <v>0</v>
      </c>
      <c r="O181" s="5">
        <f t="shared" si="25"/>
        <v>0</v>
      </c>
    </row>
    <row r="182" spans="1:15" s="8" customFormat="1" ht="14.25" customHeight="1" x14ac:dyDescent="0.2">
      <c r="A182" t="s">
        <v>117</v>
      </c>
      <c r="B182" t="s">
        <v>1535</v>
      </c>
      <c r="C182" t="s">
        <v>1882</v>
      </c>
      <c r="D182" t="s">
        <v>1535</v>
      </c>
      <c r="E182" t="s">
        <v>3201</v>
      </c>
      <c r="F182" t="s">
        <v>6</v>
      </c>
      <c r="G182" s="3">
        <v>43602</v>
      </c>
      <c r="H182" s="2">
        <v>735000</v>
      </c>
      <c r="I182" s="12">
        <v>20190594</v>
      </c>
      <c r="J182" s="67">
        <f t="shared" si="30"/>
        <v>735000</v>
      </c>
      <c r="K182" s="5">
        <f t="shared" si="22"/>
        <v>1</v>
      </c>
      <c r="L182" s="54">
        <f t="shared" si="23"/>
        <v>1</v>
      </c>
      <c r="M182" s="56" t="str">
        <f t="shared" si="28"/>
        <v>Camille Johnson, REALTORS</v>
      </c>
      <c r="N182" s="5">
        <f t="shared" si="24"/>
        <v>0</v>
      </c>
      <c r="O182" s="5">
        <f t="shared" si="25"/>
        <v>0</v>
      </c>
    </row>
    <row r="183" spans="1:15" s="8" customFormat="1" ht="14.25" customHeight="1" x14ac:dyDescent="0.2">
      <c r="A183" t="s">
        <v>26</v>
      </c>
      <c r="B183" t="s">
        <v>1858</v>
      </c>
      <c r="C183" t="s">
        <v>1882</v>
      </c>
      <c r="D183" t="s">
        <v>1535</v>
      </c>
      <c r="E183" t="s">
        <v>3206</v>
      </c>
      <c r="F183" t="s">
        <v>7</v>
      </c>
      <c r="G183" s="3">
        <v>43605</v>
      </c>
      <c r="H183" s="2">
        <v>310000</v>
      </c>
      <c r="I183" s="12" t="s">
        <v>838</v>
      </c>
      <c r="J183" s="67">
        <f t="shared" si="30"/>
        <v>310000</v>
      </c>
      <c r="K183" s="5">
        <f t="shared" si="22"/>
        <v>1</v>
      </c>
      <c r="L183" s="54">
        <f t="shared" si="23"/>
        <v>0</v>
      </c>
      <c r="M183" s="56" t="str">
        <f>IF(D183="",#REF!,D183)</f>
        <v>Camille Johnson, REALTORS</v>
      </c>
      <c r="N183" s="5">
        <f t="shared" si="24"/>
        <v>0</v>
      </c>
      <c r="O183" s="5">
        <f t="shared" si="25"/>
        <v>0</v>
      </c>
    </row>
    <row r="184" spans="1:15" s="8" customFormat="1" ht="14.25" customHeight="1" x14ac:dyDescent="0.2">
      <c r="A184" t="s">
        <v>1897</v>
      </c>
      <c r="B184" t="s">
        <v>1842</v>
      </c>
      <c r="C184" t="s">
        <v>529</v>
      </c>
      <c r="D184" t="s">
        <v>1036</v>
      </c>
      <c r="E184" t="s">
        <v>2392</v>
      </c>
      <c r="F184" t="s">
        <v>6</v>
      </c>
      <c r="G184" s="3">
        <v>43515</v>
      </c>
      <c r="H184" s="2">
        <v>82000</v>
      </c>
      <c r="I184" s="12">
        <v>20190124</v>
      </c>
      <c r="J184" s="67">
        <f t="shared" si="30"/>
        <v>82000</v>
      </c>
      <c r="K184" s="5">
        <f t="shared" si="22"/>
        <v>1</v>
      </c>
      <c r="L184" s="54">
        <f t="shared" si="23"/>
        <v>1</v>
      </c>
      <c r="M184" s="56" t="str">
        <f t="shared" si="28"/>
        <v>Bentwood Realty</v>
      </c>
      <c r="N184" s="5">
        <f t="shared" si="24"/>
        <v>0</v>
      </c>
      <c r="O184" s="5">
        <f t="shared" si="25"/>
        <v>0</v>
      </c>
    </row>
    <row r="185" spans="1:15" s="8" customFormat="1" ht="14.25" customHeight="1" x14ac:dyDescent="0.2">
      <c r="A185" t="s">
        <v>1684</v>
      </c>
      <c r="B185" t="s">
        <v>2328</v>
      </c>
      <c r="C185" t="s">
        <v>1684</v>
      </c>
      <c r="D185" t="s">
        <v>2328</v>
      </c>
      <c r="E185" t="s">
        <v>2500</v>
      </c>
      <c r="F185" t="s">
        <v>111</v>
      </c>
      <c r="G185" s="3">
        <v>43526</v>
      </c>
      <c r="H185" s="2">
        <v>40000</v>
      </c>
      <c r="I185" s="12" t="s">
        <v>838</v>
      </c>
      <c r="J185" s="67">
        <f t="shared" si="30"/>
        <v>0</v>
      </c>
      <c r="K185" s="5">
        <f t="shared" si="22"/>
        <v>0</v>
      </c>
      <c r="L185" s="54">
        <f t="shared" si="23"/>
        <v>0</v>
      </c>
      <c r="M185" s="56" t="str">
        <f t="shared" si="28"/>
        <v>Sojourn Enterprises</v>
      </c>
      <c r="N185" s="5">
        <f t="shared" si="24"/>
        <v>1</v>
      </c>
      <c r="O185" s="5">
        <f t="shared" si="25"/>
        <v>0</v>
      </c>
    </row>
    <row r="186" spans="1:15" s="8" customFormat="1" ht="14.25" customHeight="1" x14ac:dyDescent="0.2">
      <c r="A186" t="s">
        <v>787</v>
      </c>
      <c r="B186" t="s">
        <v>1036</v>
      </c>
      <c r="C186" t="s">
        <v>1684</v>
      </c>
      <c r="D186" t="s">
        <v>2328</v>
      </c>
      <c r="E186" t="s">
        <v>3090</v>
      </c>
      <c r="F186" t="s">
        <v>1249</v>
      </c>
      <c r="G186" s="3">
        <v>43592</v>
      </c>
      <c r="H186" s="2">
        <v>575000</v>
      </c>
      <c r="I186" s="12" t="s">
        <v>838</v>
      </c>
      <c r="J186" s="67">
        <f t="shared" si="30"/>
        <v>575000</v>
      </c>
      <c r="K186" s="5">
        <f t="shared" si="22"/>
        <v>1</v>
      </c>
      <c r="L186" s="54">
        <f t="shared" si="23"/>
        <v>0</v>
      </c>
      <c r="M186" s="56" t="str">
        <f t="shared" si="28"/>
        <v>Sojourn Enterprises</v>
      </c>
      <c r="N186" s="5">
        <f t="shared" si="24"/>
        <v>0</v>
      </c>
      <c r="O186" s="5">
        <f t="shared" si="25"/>
        <v>0</v>
      </c>
    </row>
    <row r="187" spans="1:15" s="8" customFormat="1" ht="14.25" customHeight="1" x14ac:dyDescent="0.2">
      <c r="A187" t="s">
        <v>1081</v>
      </c>
      <c r="B187" t="s">
        <v>1036</v>
      </c>
      <c r="C187" t="s">
        <v>28</v>
      </c>
      <c r="D187" t="s">
        <v>1031</v>
      </c>
      <c r="E187" t="s">
        <v>2188</v>
      </c>
      <c r="F187" t="s">
        <v>911</v>
      </c>
      <c r="G187" s="3">
        <v>43483</v>
      </c>
      <c r="H187" s="2">
        <v>130000</v>
      </c>
      <c r="I187" s="12" t="s">
        <v>838</v>
      </c>
      <c r="J187" s="67">
        <f t="shared" si="30"/>
        <v>130000</v>
      </c>
      <c r="K187" s="5">
        <f t="shared" si="22"/>
        <v>1</v>
      </c>
      <c r="L187" s="54">
        <f t="shared" si="23"/>
        <v>0</v>
      </c>
      <c r="M187" s="56" t="str">
        <f t="shared" si="28"/>
        <v>Texan Realty</v>
      </c>
      <c r="N187" s="5">
        <f t="shared" si="24"/>
        <v>0</v>
      </c>
      <c r="O187" s="5">
        <f t="shared" si="25"/>
        <v>0</v>
      </c>
    </row>
    <row r="188" spans="1:15" s="8" customFormat="1" ht="14.25" customHeight="1" x14ac:dyDescent="0.2">
      <c r="A188" t="s">
        <v>1960</v>
      </c>
      <c r="B188" t="s">
        <v>197</v>
      </c>
      <c r="C188" t="s">
        <v>28</v>
      </c>
      <c r="D188" t="s">
        <v>1031</v>
      </c>
      <c r="E188" t="s">
        <v>2898</v>
      </c>
      <c r="F188" t="s">
        <v>911</v>
      </c>
      <c r="G188" s="3">
        <v>43572</v>
      </c>
      <c r="H188" s="2">
        <v>55000</v>
      </c>
      <c r="I188" s="12" t="s">
        <v>838</v>
      </c>
      <c r="J188" s="67">
        <f t="shared" si="30"/>
        <v>55000</v>
      </c>
      <c r="K188" s="5">
        <f t="shared" si="22"/>
        <v>1</v>
      </c>
      <c r="L188" s="54">
        <f t="shared" si="23"/>
        <v>0</v>
      </c>
      <c r="M188" s="56" t="str">
        <f t="shared" si="28"/>
        <v>Texan Realty</v>
      </c>
      <c r="N188" s="5">
        <f t="shared" si="24"/>
        <v>0</v>
      </c>
      <c r="O188" s="5">
        <f t="shared" si="25"/>
        <v>0</v>
      </c>
    </row>
    <row r="189" spans="1:15" s="8" customFormat="1" ht="14.25" customHeight="1" x14ac:dyDescent="0.2">
      <c r="A189" t="s">
        <v>758</v>
      </c>
      <c r="B189" t="s">
        <v>1842</v>
      </c>
      <c r="C189" t="s">
        <v>1712</v>
      </c>
      <c r="D189" t="s">
        <v>1734</v>
      </c>
      <c r="E189" t="s">
        <v>2365</v>
      </c>
      <c r="F189" t="s">
        <v>216</v>
      </c>
      <c r="G189" s="3">
        <v>43511</v>
      </c>
      <c r="H189" s="2">
        <v>250000</v>
      </c>
      <c r="I189" s="12" t="s">
        <v>838</v>
      </c>
      <c r="J189" s="67">
        <f t="shared" si="30"/>
        <v>250000</v>
      </c>
      <c r="K189" s="5">
        <f t="shared" si="22"/>
        <v>1</v>
      </c>
      <c r="L189" s="54">
        <f t="shared" si="23"/>
        <v>0</v>
      </c>
      <c r="M189" s="56" t="str">
        <f t="shared" si="28"/>
        <v>Bridge Realty</v>
      </c>
      <c r="N189" s="5">
        <f t="shared" si="24"/>
        <v>0</v>
      </c>
      <c r="O189" s="5">
        <f t="shared" si="25"/>
        <v>0</v>
      </c>
    </row>
    <row r="190" spans="1:15" s="8" customFormat="1" ht="14.25" customHeight="1" x14ac:dyDescent="0.2">
      <c r="A190" t="s">
        <v>1892</v>
      </c>
      <c r="B190" t="s">
        <v>5</v>
      </c>
      <c r="C190" t="s">
        <v>1712</v>
      </c>
      <c r="D190" t="s">
        <v>1734</v>
      </c>
      <c r="E190" t="s">
        <v>2453</v>
      </c>
      <c r="F190" t="s">
        <v>6</v>
      </c>
      <c r="G190" s="3">
        <v>43523</v>
      </c>
      <c r="H190" s="2">
        <v>190500</v>
      </c>
      <c r="I190" s="12" t="s">
        <v>838</v>
      </c>
      <c r="J190" s="67">
        <f t="shared" si="30"/>
        <v>190500</v>
      </c>
      <c r="K190" s="5">
        <f t="shared" si="22"/>
        <v>1</v>
      </c>
      <c r="L190" s="54">
        <f t="shared" si="23"/>
        <v>0</v>
      </c>
      <c r="M190" s="56" t="str">
        <f t="shared" si="28"/>
        <v>Bridge Realty</v>
      </c>
      <c r="N190" s="5">
        <f t="shared" si="24"/>
        <v>0</v>
      </c>
      <c r="O190" s="5">
        <f t="shared" si="25"/>
        <v>0</v>
      </c>
    </row>
    <row r="191" spans="1:15" s="8" customFormat="1" ht="14.25" customHeight="1" x14ac:dyDescent="0.2">
      <c r="A191" t="s">
        <v>3074</v>
      </c>
      <c r="B191" t="s">
        <v>1842</v>
      </c>
      <c r="C191" t="s">
        <v>1712</v>
      </c>
      <c r="D191" t="s">
        <v>1734</v>
      </c>
      <c r="E191" t="s">
        <v>3075</v>
      </c>
      <c r="F191" t="s">
        <v>1249</v>
      </c>
      <c r="G191" s="3">
        <v>43591</v>
      </c>
      <c r="H191" s="2">
        <v>232000</v>
      </c>
      <c r="I191" s="12">
        <v>20190698</v>
      </c>
      <c r="J191" s="67">
        <f t="shared" ref="J191:J199" si="31">IF(A191=C191,0,H191)</f>
        <v>232000</v>
      </c>
      <c r="K191" s="5">
        <f t="shared" si="22"/>
        <v>1</v>
      </c>
      <c r="L191" s="54">
        <f t="shared" si="23"/>
        <v>1</v>
      </c>
      <c r="M191" s="56" t="str">
        <f>IF(D191="",#REF!,D191)</f>
        <v>Bridge Realty</v>
      </c>
      <c r="N191" s="5">
        <f t="shared" si="24"/>
        <v>0</v>
      </c>
      <c r="O191" s="5">
        <f t="shared" si="25"/>
        <v>0</v>
      </c>
    </row>
    <row r="192" spans="1:15" s="8" customFormat="1" ht="14.25" customHeight="1" x14ac:dyDescent="0.2">
      <c r="A192" t="s">
        <v>1246</v>
      </c>
      <c r="B192" t="s">
        <v>1535</v>
      </c>
      <c r="C192" t="s">
        <v>1712</v>
      </c>
      <c r="D192" t="s">
        <v>1734</v>
      </c>
      <c r="E192" t="s">
        <v>3193</v>
      </c>
      <c r="F192" t="s">
        <v>1249</v>
      </c>
      <c r="G192" s="3">
        <v>43602</v>
      </c>
      <c r="H192" s="2">
        <v>230000</v>
      </c>
      <c r="I192" s="12">
        <v>20190845</v>
      </c>
      <c r="J192" s="67">
        <f t="shared" si="31"/>
        <v>230000</v>
      </c>
      <c r="K192" s="5">
        <f t="shared" si="22"/>
        <v>1</v>
      </c>
      <c r="L192" s="54">
        <f t="shared" si="23"/>
        <v>1</v>
      </c>
      <c r="M192" s="56" t="str">
        <f t="shared" si="28"/>
        <v>Bridge Realty</v>
      </c>
      <c r="N192" s="5">
        <f t="shared" si="24"/>
        <v>0</v>
      </c>
      <c r="O192" s="5">
        <f t="shared" si="25"/>
        <v>0</v>
      </c>
    </row>
    <row r="193" spans="1:15" s="8" customFormat="1" ht="14.25" customHeight="1" x14ac:dyDescent="0.2">
      <c r="A193" t="s">
        <v>663</v>
      </c>
      <c r="B193" t="s">
        <v>1840</v>
      </c>
      <c r="C193" t="s">
        <v>1712</v>
      </c>
      <c r="D193" t="s">
        <v>1734</v>
      </c>
      <c r="E193" t="s">
        <v>1067</v>
      </c>
      <c r="F193" t="s">
        <v>6</v>
      </c>
      <c r="G193" s="3">
        <v>43606</v>
      </c>
      <c r="H193" s="2">
        <v>235000</v>
      </c>
      <c r="I193" s="12">
        <v>20190881</v>
      </c>
      <c r="J193" s="67">
        <f t="shared" si="31"/>
        <v>235000</v>
      </c>
      <c r="K193" s="5">
        <f t="shared" si="22"/>
        <v>1</v>
      </c>
      <c r="L193" s="54">
        <f t="shared" si="23"/>
        <v>1</v>
      </c>
      <c r="M193" s="56" t="str">
        <f t="shared" si="28"/>
        <v>Bridge Realty</v>
      </c>
      <c r="N193" s="5">
        <f t="shared" si="24"/>
        <v>0</v>
      </c>
      <c r="O193" s="5">
        <f t="shared" si="25"/>
        <v>0</v>
      </c>
    </row>
    <row r="194" spans="1:15" s="8" customFormat="1" ht="14.25" customHeight="1" x14ac:dyDescent="0.2">
      <c r="A194" t="s">
        <v>1068</v>
      </c>
      <c r="B194" t="s">
        <v>1535</v>
      </c>
      <c r="C194" t="s">
        <v>849</v>
      </c>
      <c r="D194" t="s">
        <v>1854</v>
      </c>
      <c r="E194" t="s">
        <v>2416</v>
      </c>
      <c r="F194" t="s">
        <v>7</v>
      </c>
      <c r="G194" s="3">
        <v>43518</v>
      </c>
      <c r="H194" s="2">
        <v>293000</v>
      </c>
      <c r="I194" s="12" t="s">
        <v>838</v>
      </c>
      <c r="J194" s="67">
        <f t="shared" si="31"/>
        <v>293000</v>
      </c>
      <c r="K194" s="5">
        <f t="shared" si="22"/>
        <v>1</v>
      </c>
      <c r="L194" s="54">
        <f t="shared" si="23"/>
        <v>0</v>
      </c>
      <c r="M194" s="56" t="str">
        <f t="shared" si="28"/>
        <v>Weichert, Realtors - Realty Experts</v>
      </c>
      <c r="N194" s="5">
        <f t="shared" si="24"/>
        <v>0</v>
      </c>
      <c r="O194" s="5">
        <f t="shared" si="25"/>
        <v>0</v>
      </c>
    </row>
    <row r="195" spans="1:15" s="8" customFormat="1" ht="14.25" customHeight="1" x14ac:dyDescent="0.2">
      <c r="A195" t="s">
        <v>1868</v>
      </c>
      <c r="B195" t="s">
        <v>1869</v>
      </c>
      <c r="C195" t="s">
        <v>849</v>
      </c>
      <c r="D195" t="s">
        <v>1854</v>
      </c>
      <c r="E195" t="s">
        <v>2467</v>
      </c>
      <c r="F195" t="s">
        <v>121</v>
      </c>
      <c r="G195" s="3">
        <v>43524</v>
      </c>
      <c r="H195" s="2">
        <v>122900</v>
      </c>
      <c r="I195" s="12" t="s">
        <v>838</v>
      </c>
      <c r="J195" s="67">
        <f t="shared" si="31"/>
        <v>122900</v>
      </c>
      <c r="K195" s="5">
        <f t="shared" si="22"/>
        <v>1</v>
      </c>
      <c r="L195" s="54">
        <f t="shared" si="23"/>
        <v>0</v>
      </c>
      <c r="M195" s="56" t="str">
        <f>IF(D195="",#REF!,D195)</f>
        <v>Weichert, Realtors - Realty Experts</v>
      </c>
      <c r="N195" s="5">
        <f t="shared" si="24"/>
        <v>0</v>
      </c>
      <c r="O195" s="5">
        <f t="shared" si="25"/>
        <v>0</v>
      </c>
    </row>
    <row r="196" spans="1:15" s="8" customFormat="1" ht="14.25" customHeight="1" x14ac:dyDescent="0.2">
      <c r="A196" t="s">
        <v>849</v>
      </c>
      <c r="B196" t="s">
        <v>1854</v>
      </c>
      <c r="C196" t="s">
        <v>849</v>
      </c>
      <c r="D196" t="s">
        <v>1854</v>
      </c>
      <c r="E196" t="s">
        <v>2490</v>
      </c>
      <c r="F196" t="s">
        <v>6</v>
      </c>
      <c r="G196" s="3">
        <v>43525</v>
      </c>
      <c r="H196" s="2">
        <v>109900</v>
      </c>
      <c r="I196" s="12" t="s">
        <v>838</v>
      </c>
      <c r="J196" s="67">
        <f t="shared" si="31"/>
        <v>0</v>
      </c>
      <c r="K196" s="5">
        <f t="shared" si="22"/>
        <v>0</v>
      </c>
      <c r="L196" s="54">
        <f t="shared" si="23"/>
        <v>0</v>
      </c>
      <c r="M196" s="56" t="str">
        <f>IF(D196="",#REF!,D196)</f>
        <v>Weichert, Realtors - Realty Experts</v>
      </c>
      <c r="N196" s="5">
        <f t="shared" si="24"/>
        <v>1</v>
      </c>
      <c r="O196" s="5">
        <f t="shared" si="25"/>
        <v>0</v>
      </c>
    </row>
    <row r="197" spans="1:15" s="8" customFormat="1" ht="14.25" customHeight="1" x14ac:dyDescent="0.2">
      <c r="A197" t="s">
        <v>25</v>
      </c>
      <c r="B197" t="s">
        <v>1840</v>
      </c>
      <c r="C197" t="s">
        <v>849</v>
      </c>
      <c r="D197" t="s">
        <v>1854</v>
      </c>
      <c r="E197" t="s">
        <v>2650</v>
      </c>
      <c r="F197" t="s">
        <v>6</v>
      </c>
      <c r="G197" s="3">
        <v>43545</v>
      </c>
      <c r="H197" s="2">
        <v>133375</v>
      </c>
      <c r="I197" s="12">
        <v>20190520</v>
      </c>
      <c r="J197" s="67">
        <f t="shared" si="31"/>
        <v>133375</v>
      </c>
      <c r="K197" s="5">
        <f t="shared" si="22"/>
        <v>1</v>
      </c>
      <c r="L197" s="54">
        <f t="shared" si="23"/>
        <v>1</v>
      </c>
      <c r="M197" s="56" t="str">
        <f>IF(D197="",#REF!,D197)</f>
        <v>Weichert, Realtors - Realty Experts</v>
      </c>
      <c r="N197" s="5">
        <f t="shared" si="24"/>
        <v>0</v>
      </c>
      <c r="O197" s="5">
        <f t="shared" si="25"/>
        <v>0</v>
      </c>
    </row>
    <row r="198" spans="1:15" s="8" customFormat="1" ht="14.25" customHeight="1" x14ac:dyDescent="0.2">
      <c r="A198" t="s">
        <v>1881</v>
      </c>
      <c r="B198" t="s">
        <v>1840</v>
      </c>
      <c r="C198" t="s">
        <v>849</v>
      </c>
      <c r="D198" t="s">
        <v>1854</v>
      </c>
      <c r="E198" t="s">
        <v>2767</v>
      </c>
      <c r="F198" t="s">
        <v>6</v>
      </c>
      <c r="G198" s="3">
        <v>43557</v>
      </c>
      <c r="H198" s="2">
        <v>185000</v>
      </c>
      <c r="I198" s="12" t="s">
        <v>838</v>
      </c>
      <c r="J198" s="67">
        <f t="shared" si="31"/>
        <v>185000</v>
      </c>
      <c r="K198" s="5">
        <f t="shared" ref="K198:K261" si="32">IF(J198&gt;0,1,0)</f>
        <v>1</v>
      </c>
      <c r="L198" s="54">
        <f t="shared" ref="L198:L261" si="33">IF(K198=0,0,IF(I198="did not close",0,IF(I198="",0,1)))</f>
        <v>0</v>
      </c>
      <c r="M198" s="56" t="str">
        <f t="shared" si="28"/>
        <v>Weichert, Realtors - Realty Experts</v>
      </c>
      <c r="N198" s="5">
        <f t="shared" ref="N198:N261" si="34">IF(A198=C198,1,0)</f>
        <v>0</v>
      </c>
      <c r="O198" s="5">
        <f t="shared" ref="O198:O261" si="35">IF(K198=0,IF(I198="did not close",0,IF(I198="",0,1)),0)</f>
        <v>0</v>
      </c>
    </row>
    <row r="199" spans="1:15" s="8" customFormat="1" ht="14.25" customHeight="1" x14ac:dyDescent="0.2">
      <c r="A199" t="s">
        <v>1956</v>
      </c>
      <c r="B199" t="s">
        <v>1099</v>
      </c>
      <c r="C199" t="s">
        <v>849</v>
      </c>
      <c r="D199" t="s">
        <v>1854</v>
      </c>
      <c r="E199" t="s">
        <v>3007</v>
      </c>
      <c r="F199" t="s">
        <v>6</v>
      </c>
      <c r="G199" s="3">
        <v>43585</v>
      </c>
      <c r="H199" s="2">
        <v>149900</v>
      </c>
      <c r="I199" s="12" t="s">
        <v>838</v>
      </c>
      <c r="J199" s="67">
        <f t="shared" si="31"/>
        <v>149900</v>
      </c>
      <c r="K199" s="5">
        <f t="shared" si="32"/>
        <v>1</v>
      </c>
      <c r="L199" s="54">
        <f t="shared" si="33"/>
        <v>0</v>
      </c>
      <c r="M199" s="56" t="str">
        <f t="shared" si="28"/>
        <v>Weichert, Realtors - Realty Experts</v>
      </c>
      <c r="N199" s="5">
        <f t="shared" si="34"/>
        <v>0</v>
      </c>
      <c r="O199" s="5">
        <f t="shared" si="35"/>
        <v>0</v>
      </c>
    </row>
    <row r="200" spans="1:15" s="8" customFormat="1" ht="14.25" customHeight="1" x14ac:dyDescent="0.2">
      <c r="A200" t="s">
        <v>1222</v>
      </c>
      <c r="B200" t="s">
        <v>1099</v>
      </c>
      <c r="C200" t="s">
        <v>849</v>
      </c>
      <c r="D200" t="s">
        <v>1854</v>
      </c>
      <c r="E200" t="s">
        <v>3013</v>
      </c>
      <c r="F200" t="s">
        <v>6</v>
      </c>
      <c r="G200" s="3">
        <v>43585</v>
      </c>
      <c r="H200" s="2">
        <v>327000</v>
      </c>
      <c r="I200" s="12" t="s">
        <v>838</v>
      </c>
      <c r="J200" s="67">
        <f t="shared" ref="J200:J209" si="36">IF(A200=C200,0,H200)</f>
        <v>327000</v>
      </c>
      <c r="K200" s="5">
        <f t="shared" si="32"/>
        <v>1</v>
      </c>
      <c r="L200" s="54">
        <f t="shared" si="33"/>
        <v>0</v>
      </c>
      <c r="M200" s="56" t="str">
        <f t="shared" si="28"/>
        <v>Weichert, Realtors - Realty Experts</v>
      </c>
      <c r="N200" s="5">
        <f t="shared" si="34"/>
        <v>0</v>
      </c>
      <c r="O200" s="5">
        <f t="shared" si="35"/>
        <v>0</v>
      </c>
    </row>
    <row r="201" spans="1:15" s="8" customFormat="1" ht="14.25" customHeight="1" x14ac:dyDescent="0.2">
      <c r="A201" t="s">
        <v>212</v>
      </c>
      <c r="B201" t="s">
        <v>1475</v>
      </c>
      <c r="C201" t="s">
        <v>849</v>
      </c>
      <c r="D201" t="s">
        <v>1854</v>
      </c>
      <c r="E201" t="s">
        <v>3053</v>
      </c>
      <c r="F201" t="s">
        <v>1249</v>
      </c>
      <c r="G201" s="3">
        <v>43588</v>
      </c>
      <c r="H201" s="2">
        <v>494900</v>
      </c>
      <c r="I201" s="12" t="s">
        <v>838</v>
      </c>
      <c r="J201" s="67">
        <f t="shared" si="36"/>
        <v>494900</v>
      </c>
      <c r="K201" s="5">
        <f t="shared" si="32"/>
        <v>1</v>
      </c>
      <c r="L201" s="54">
        <f t="shared" si="33"/>
        <v>0</v>
      </c>
      <c r="M201" s="56" t="str">
        <f t="shared" si="28"/>
        <v>Weichert, Realtors - Realty Experts</v>
      </c>
      <c r="N201" s="5">
        <f t="shared" si="34"/>
        <v>0</v>
      </c>
      <c r="O201" s="5">
        <f t="shared" si="35"/>
        <v>0</v>
      </c>
    </row>
    <row r="202" spans="1:15" s="8" customFormat="1" ht="14.25" customHeight="1" x14ac:dyDescent="0.2">
      <c r="A202" t="s">
        <v>2013</v>
      </c>
      <c r="B202" t="s">
        <v>1180</v>
      </c>
      <c r="C202" t="s">
        <v>1828</v>
      </c>
      <c r="D202" t="s">
        <v>1842</v>
      </c>
      <c r="E202" t="s">
        <v>2332</v>
      </c>
      <c r="F202" t="s">
        <v>1092</v>
      </c>
      <c r="G202" s="3">
        <v>43504</v>
      </c>
      <c r="H202" s="2">
        <v>301500</v>
      </c>
      <c r="I202" s="12" t="s">
        <v>838</v>
      </c>
      <c r="J202" s="67">
        <f t="shared" si="36"/>
        <v>301500</v>
      </c>
      <c r="K202" s="5">
        <f t="shared" si="32"/>
        <v>1</v>
      </c>
      <c r="L202" s="54">
        <f t="shared" si="33"/>
        <v>0</v>
      </c>
      <c r="M202" s="56" t="str">
        <f t="shared" si="28"/>
        <v>Coldwell Banker Apex, REALTORS</v>
      </c>
      <c r="N202" s="5">
        <f t="shared" si="34"/>
        <v>0</v>
      </c>
      <c r="O202" s="5">
        <f t="shared" si="35"/>
        <v>0</v>
      </c>
    </row>
    <row r="203" spans="1:15" s="8" customFormat="1" ht="14.25" customHeight="1" x14ac:dyDescent="0.2">
      <c r="A203" t="s">
        <v>1885</v>
      </c>
      <c r="B203" t="s">
        <v>1886</v>
      </c>
      <c r="C203" t="s">
        <v>1885</v>
      </c>
      <c r="D203" t="s">
        <v>1886</v>
      </c>
      <c r="E203" t="s">
        <v>2384</v>
      </c>
      <c r="F203" t="s">
        <v>1126</v>
      </c>
      <c r="G203" s="3">
        <v>43514</v>
      </c>
      <c r="H203" s="2">
        <v>289970</v>
      </c>
      <c r="I203" s="12" t="s">
        <v>838</v>
      </c>
      <c r="J203" s="67">
        <f t="shared" si="36"/>
        <v>0</v>
      </c>
      <c r="K203" s="5">
        <f t="shared" si="32"/>
        <v>0</v>
      </c>
      <c r="L203" s="54">
        <f t="shared" si="33"/>
        <v>0</v>
      </c>
      <c r="M203" s="56" t="str">
        <f t="shared" si="28"/>
        <v>Stylecraft Builders, Inc.</v>
      </c>
      <c r="N203" s="5">
        <f t="shared" si="34"/>
        <v>1</v>
      </c>
      <c r="O203" s="5">
        <f t="shared" si="35"/>
        <v>0</v>
      </c>
    </row>
    <row r="204" spans="1:15" s="8" customFormat="1" ht="14.25" customHeight="1" x14ac:dyDescent="0.2">
      <c r="A204" t="s">
        <v>1542</v>
      </c>
      <c r="B204" t="s">
        <v>1842</v>
      </c>
      <c r="C204" t="s">
        <v>546</v>
      </c>
      <c r="D204" t="s">
        <v>547</v>
      </c>
      <c r="E204" t="s">
        <v>2127</v>
      </c>
      <c r="F204" t="s">
        <v>6</v>
      </c>
      <c r="G204" s="3">
        <v>43474</v>
      </c>
      <c r="H204" s="2">
        <v>376320</v>
      </c>
      <c r="I204" s="12" t="s">
        <v>838</v>
      </c>
      <c r="J204" s="67">
        <f t="shared" si="36"/>
        <v>376320</v>
      </c>
      <c r="K204" s="5">
        <f t="shared" si="32"/>
        <v>1</v>
      </c>
      <c r="L204" s="54">
        <f t="shared" si="33"/>
        <v>0</v>
      </c>
      <c r="M204" s="56" t="str">
        <f t="shared" si="28"/>
        <v>Johnson Agency</v>
      </c>
      <c r="N204" s="5">
        <f t="shared" si="34"/>
        <v>0</v>
      </c>
      <c r="O204" s="5">
        <f t="shared" si="35"/>
        <v>0</v>
      </c>
    </row>
    <row r="205" spans="1:15" s="8" customFormat="1" ht="14.25" customHeight="1" x14ac:dyDescent="0.2">
      <c r="A205" t="s">
        <v>1868</v>
      </c>
      <c r="B205" t="s">
        <v>1869</v>
      </c>
      <c r="C205" t="s">
        <v>546</v>
      </c>
      <c r="D205" t="s">
        <v>547</v>
      </c>
      <c r="E205" t="s">
        <v>2620</v>
      </c>
      <c r="F205" t="s">
        <v>286</v>
      </c>
      <c r="G205" s="3">
        <v>43539</v>
      </c>
      <c r="H205" s="2">
        <v>163200</v>
      </c>
      <c r="I205" s="12" t="s">
        <v>838</v>
      </c>
      <c r="J205" s="67">
        <f t="shared" si="36"/>
        <v>163200</v>
      </c>
      <c r="K205" s="5">
        <f t="shared" si="32"/>
        <v>1</v>
      </c>
      <c r="L205" s="54">
        <f t="shared" si="33"/>
        <v>0</v>
      </c>
      <c r="M205" s="56" t="str">
        <f t="shared" si="28"/>
        <v>Johnson Agency</v>
      </c>
      <c r="N205" s="5">
        <f t="shared" si="34"/>
        <v>0</v>
      </c>
      <c r="O205" s="5">
        <f t="shared" si="35"/>
        <v>0</v>
      </c>
    </row>
    <row r="206" spans="1:15" s="8" customFormat="1" ht="14.25" customHeight="1" x14ac:dyDescent="0.2">
      <c r="A206" t="s">
        <v>1571</v>
      </c>
      <c r="B206" t="s">
        <v>1099</v>
      </c>
      <c r="C206" t="s">
        <v>546</v>
      </c>
      <c r="D206" t="s">
        <v>547</v>
      </c>
      <c r="E206" t="s">
        <v>2743</v>
      </c>
      <c r="F206" t="s">
        <v>6</v>
      </c>
      <c r="G206" s="3">
        <v>43553</v>
      </c>
      <c r="H206" s="2">
        <v>344941</v>
      </c>
      <c r="I206" s="12" t="s">
        <v>838</v>
      </c>
      <c r="J206" s="67">
        <f t="shared" si="36"/>
        <v>344941</v>
      </c>
      <c r="K206" s="5">
        <f t="shared" si="32"/>
        <v>1</v>
      </c>
      <c r="L206" s="54">
        <f t="shared" si="33"/>
        <v>0</v>
      </c>
      <c r="M206" s="56" t="str">
        <f t="shared" si="28"/>
        <v>Johnson Agency</v>
      </c>
      <c r="N206" s="5">
        <f t="shared" si="34"/>
        <v>0</v>
      </c>
      <c r="O206" s="5">
        <f t="shared" si="35"/>
        <v>0</v>
      </c>
    </row>
    <row r="207" spans="1:15" s="8" customFormat="1" ht="14.25" customHeight="1" x14ac:dyDescent="0.2">
      <c r="A207" t="s">
        <v>1081</v>
      </c>
      <c r="B207" t="s">
        <v>1036</v>
      </c>
      <c r="C207" t="s">
        <v>546</v>
      </c>
      <c r="D207" t="s">
        <v>547</v>
      </c>
      <c r="E207" t="s">
        <v>2744</v>
      </c>
      <c r="F207" t="s">
        <v>6</v>
      </c>
      <c r="G207" s="3">
        <v>43553</v>
      </c>
      <c r="H207" s="2">
        <v>297566</v>
      </c>
      <c r="I207" s="12" t="s">
        <v>838</v>
      </c>
      <c r="J207" s="67">
        <f t="shared" si="36"/>
        <v>297566</v>
      </c>
      <c r="K207" s="5">
        <f t="shared" si="32"/>
        <v>1</v>
      </c>
      <c r="L207" s="54">
        <f t="shared" si="33"/>
        <v>0</v>
      </c>
      <c r="M207" s="56" t="str">
        <f t="shared" si="28"/>
        <v>Johnson Agency</v>
      </c>
      <c r="N207" s="5">
        <f t="shared" si="34"/>
        <v>0</v>
      </c>
      <c r="O207" s="5">
        <f t="shared" si="35"/>
        <v>0</v>
      </c>
    </row>
    <row r="208" spans="1:15" s="8" customFormat="1" ht="14.25" customHeight="1" x14ac:dyDescent="0.2">
      <c r="A208" t="s">
        <v>1298</v>
      </c>
      <c r="B208" t="s">
        <v>1036</v>
      </c>
      <c r="C208" t="s">
        <v>546</v>
      </c>
      <c r="D208" t="s">
        <v>547</v>
      </c>
      <c r="E208" t="s">
        <v>2848</v>
      </c>
      <c r="F208" t="s">
        <v>6</v>
      </c>
      <c r="G208" s="3">
        <v>43566</v>
      </c>
      <c r="H208" s="2">
        <v>311362</v>
      </c>
      <c r="I208" s="12" t="s">
        <v>838</v>
      </c>
      <c r="J208" s="67">
        <f t="shared" si="36"/>
        <v>311362</v>
      </c>
      <c r="K208" s="5">
        <f t="shared" si="32"/>
        <v>1</v>
      </c>
      <c r="L208" s="54">
        <f t="shared" si="33"/>
        <v>0</v>
      </c>
      <c r="M208" s="56" t="str">
        <f t="shared" si="28"/>
        <v>Johnson Agency</v>
      </c>
      <c r="N208" s="5">
        <f t="shared" si="34"/>
        <v>0</v>
      </c>
      <c r="O208" s="5">
        <f t="shared" si="35"/>
        <v>0</v>
      </c>
    </row>
    <row r="209" spans="1:15" s="8" customFormat="1" ht="14.25" customHeight="1" x14ac:dyDescent="0.2">
      <c r="A209" t="s">
        <v>1868</v>
      </c>
      <c r="B209" t="s">
        <v>1869</v>
      </c>
      <c r="C209" t="s">
        <v>546</v>
      </c>
      <c r="D209" t="s">
        <v>547</v>
      </c>
      <c r="E209" t="s">
        <v>2944</v>
      </c>
      <c r="F209" t="s">
        <v>6</v>
      </c>
      <c r="G209" s="3">
        <v>43577</v>
      </c>
      <c r="H209" s="2">
        <v>333998</v>
      </c>
      <c r="I209" s="12" t="s">
        <v>838</v>
      </c>
      <c r="J209" s="67">
        <f t="shared" si="36"/>
        <v>333998</v>
      </c>
      <c r="K209" s="5">
        <f t="shared" si="32"/>
        <v>1</v>
      </c>
      <c r="L209" s="54">
        <f t="shared" si="33"/>
        <v>0</v>
      </c>
      <c r="M209" s="56" t="str">
        <f t="shared" si="28"/>
        <v>Johnson Agency</v>
      </c>
      <c r="N209" s="5">
        <f t="shared" si="34"/>
        <v>0</v>
      </c>
      <c r="O209" s="5">
        <f t="shared" si="35"/>
        <v>0</v>
      </c>
    </row>
    <row r="210" spans="1:15" s="8" customFormat="1" ht="14.25" customHeight="1" x14ac:dyDescent="0.2">
      <c r="A210" t="s">
        <v>117</v>
      </c>
      <c r="B210" t="s">
        <v>1535</v>
      </c>
      <c r="C210" t="s">
        <v>546</v>
      </c>
      <c r="D210" t="s">
        <v>547</v>
      </c>
      <c r="E210" t="s">
        <v>2957</v>
      </c>
      <c r="F210" t="s">
        <v>6</v>
      </c>
      <c r="G210" s="3">
        <v>43579</v>
      </c>
      <c r="H210" s="2">
        <v>362099</v>
      </c>
      <c r="I210" s="12" t="s">
        <v>838</v>
      </c>
      <c r="J210" s="67">
        <f>IF(A210=C210,0,H210)</f>
        <v>362099</v>
      </c>
      <c r="K210" s="5">
        <f t="shared" si="32"/>
        <v>1</v>
      </c>
      <c r="L210" s="54">
        <f t="shared" si="33"/>
        <v>0</v>
      </c>
      <c r="M210" s="56" t="str">
        <f t="shared" si="28"/>
        <v>Johnson Agency</v>
      </c>
      <c r="N210" s="5">
        <f t="shared" si="34"/>
        <v>0</v>
      </c>
      <c r="O210" s="5">
        <f t="shared" si="35"/>
        <v>0</v>
      </c>
    </row>
    <row r="211" spans="1:15" s="8" customFormat="1" ht="14.25" customHeight="1" x14ac:dyDescent="0.2">
      <c r="A211" t="s">
        <v>1868</v>
      </c>
      <c r="B211" t="s">
        <v>1869</v>
      </c>
      <c r="C211" t="s">
        <v>546</v>
      </c>
      <c r="D211" t="s">
        <v>547</v>
      </c>
      <c r="E211" t="s">
        <v>2999</v>
      </c>
      <c r="F211" t="s">
        <v>6</v>
      </c>
      <c r="G211" s="3">
        <v>43584</v>
      </c>
      <c r="H211" s="2">
        <v>346256</v>
      </c>
      <c r="I211" s="12" t="s">
        <v>838</v>
      </c>
      <c r="J211" s="67">
        <f>IF(A211=C211,0,H211)</f>
        <v>346256</v>
      </c>
      <c r="K211" s="5">
        <f t="shared" si="32"/>
        <v>1</v>
      </c>
      <c r="L211" s="54">
        <f t="shared" si="33"/>
        <v>0</v>
      </c>
      <c r="M211" s="56" t="str">
        <f t="shared" si="28"/>
        <v>Johnson Agency</v>
      </c>
      <c r="N211" s="5">
        <f t="shared" si="34"/>
        <v>0</v>
      </c>
      <c r="O211" s="5">
        <f t="shared" si="35"/>
        <v>0</v>
      </c>
    </row>
    <row r="212" spans="1:15" s="8" customFormat="1" ht="14.25" customHeight="1" x14ac:dyDescent="0.2">
      <c r="A212" t="s">
        <v>1702</v>
      </c>
      <c r="B212" t="s">
        <v>1535</v>
      </c>
      <c r="C212" t="s">
        <v>546</v>
      </c>
      <c r="D212" t="s">
        <v>547</v>
      </c>
      <c r="E212" t="s">
        <v>3000</v>
      </c>
      <c r="F212" t="s">
        <v>6</v>
      </c>
      <c r="G212" s="3">
        <v>43584</v>
      </c>
      <c r="H212" s="2">
        <v>389774</v>
      </c>
      <c r="I212" s="12" t="s">
        <v>838</v>
      </c>
      <c r="J212" s="67">
        <f>IF(A212=C212,0,H212)</f>
        <v>389774</v>
      </c>
      <c r="K212" s="5">
        <f t="shared" si="32"/>
        <v>1</v>
      </c>
      <c r="L212" s="54">
        <f t="shared" si="33"/>
        <v>0</v>
      </c>
      <c r="M212" s="56" t="str">
        <f>IF(D212="",#REF!,D212)</f>
        <v>Johnson Agency</v>
      </c>
      <c r="N212" s="5">
        <f t="shared" si="34"/>
        <v>0</v>
      </c>
      <c r="O212" s="5">
        <f t="shared" si="35"/>
        <v>0</v>
      </c>
    </row>
    <row r="213" spans="1:15" s="8" customFormat="1" ht="14.25" customHeight="1" x14ac:dyDescent="0.2">
      <c r="A213" t="s">
        <v>1213</v>
      </c>
      <c r="B213" t="s">
        <v>1842</v>
      </c>
      <c r="C213" t="s">
        <v>546</v>
      </c>
      <c r="D213" t="s">
        <v>547</v>
      </c>
      <c r="E213" t="s">
        <v>3300</v>
      </c>
      <c r="F213" t="s">
        <v>6</v>
      </c>
      <c r="G213" s="3">
        <v>43613</v>
      </c>
      <c r="H213" s="2">
        <v>301552</v>
      </c>
      <c r="I213" s="12" t="s">
        <v>838</v>
      </c>
      <c r="J213" s="67">
        <f>IF(A213=C213,0,H213)</f>
        <v>301552</v>
      </c>
      <c r="K213" s="5">
        <f t="shared" si="32"/>
        <v>1</v>
      </c>
      <c r="L213" s="54">
        <f t="shared" si="33"/>
        <v>0</v>
      </c>
      <c r="M213" s="56" t="str">
        <f>IF(D213="",#REF!,D213)</f>
        <v>Johnson Agency</v>
      </c>
      <c r="N213" s="5">
        <f t="shared" si="34"/>
        <v>0</v>
      </c>
      <c r="O213" s="5">
        <f t="shared" si="35"/>
        <v>0</v>
      </c>
    </row>
    <row r="214" spans="1:15" s="8" customFormat="1" ht="14.25" customHeight="1" x14ac:dyDescent="0.2">
      <c r="A214" t="s">
        <v>1557</v>
      </c>
      <c r="B214" t="s">
        <v>5</v>
      </c>
      <c r="C214" t="s">
        <v>2229</v>
      </c>
      <c r="D214" t="s">
        <v>1953</v>
      </c>
      <c r="E214" t="s">
        <v>3245</v>
      </c>
      <c r="F214" t="s">
        <v>425</v>
      </c>
      <c r="G214" s="3">
        <v>43607</v>
      </c>
      <c r="H214" s="2">
        <v>240000</v>
      </c>
      <c r="I214" s="12">
        <v>20190815</v>
      </c>
      <c r="J214" s="67">
        <f>IF(A214=C214,0,H214)</f>
        <v>240000</v>
      </c>
      <c r="K214" s="5">
        <f t="shared" si="32"/>
        <v>1</v>
      </c>
      <c r="L214" s="54">
        <f t="shared" si="33"/>
        <v>1</v>
      </c>
      <c r="M214" s="56" t="str">
        <f t="shared" ref="M214:M265" si="37">IF(D214="",D213,D214)</f>
        <v>Ron Henderson R.E.</v>
      </c>
      <c r="N214" s="5">
        <f t="shared" si="34"/>
        <v>0</v>
      </c>
      <c r="O214" s="5">
        <f t="shared" si="35"/>
        <v>0</v>
      </c>
    </row>
    <row r="215" spans="1:15" s="8" customFormat="1" ht="14.25" customHeight="1" x14ac:dyDescent="0.2">
      <c r="A215" t="s">
        <v>306</v>
      </c>
      <c r="B215" t="s">
        <v>2085</v>
      </c>
      <c r="C215" t="s">
        <v>722</v>
      </c>
      <c r="D215" t="s">
        <v>1842</v>
      </c>
      <c r="E215" t="s">
        <v>2160</v>
      </c>
      <c r="F215" t="s">
        <v>6</v>
      </c>
      <c r="G215" s="3">
        <v>43480</v>
      </c>
      <c r="H215" s="2">
        <v>223000</v>
      </c>
      <c r="I215" s="12" t="s">
        <v>838</v>
      </c>
      <c r="J215" s="67">
        <f t="shared" ref="J215:J220" si="38">IF(A215=C215,0,H215)</f>
        <v>223000</v>
      </c>
      <c r="K215" s="5">
        <f t="shared" si="32"/>
        <v>1</v>
      </c>
      <c r="L215" s="54">
        <f t="shared" si="33"/>
        <v>0</v>
      </c>
      <c r="M215" s="56" t="str">
        <f t="shared" si="37"/>
        <v>Coldwell Banker Apex, REALTORS</v>
      </c>
      <c r="N215" s="5">
        <f t="shared" si="34"/>
        <v>0</v>
      </c>
      <c r="O215" s="5">
        <f t="shared" si="35"/>
        <v>0</v>
      </c>
    </row>
    <row r="216" spans="1:15" s="8" customFormat="1" ht="14.25" customHeight="1" x14ac:dyDescent="0.2">
      <c r="A216" t="s">
        <v>1081</v>
      </c>
      <c r="B216" t="s">
        <v>1036</v>
      </c>
      <c r="C216" t="s">
        <v>722</v>
      </c>
      <c r="D216" t="s">
        <v>1842</v>
      </c>
      <c r="E216" t="s">
        <v>3060</v>
      </c>
      <c r="F216" t="s">
        <v>425</v>
      </c>
      <c r="G216" s="3">
        <v>43588</v>
      </c>
      <c r="H216" s="2">
        <v>433000</v>
      </c>
      <c r="I216" s="12" t="s">
        <v>838</v>
      </c>
      <c r="J216" s="67">
        <f t="shared" si="38"/>
        <v>433000</v>
      </c>
      <c r="K216" s="5">
        <f t="shared" si="32"/>
        <v>1</v>
      </c>
      <c r="L216" s="54">
        <f t="shared" si="33"/>
        <v>0</v>
      </c>
      <c r="M216" s="56" t="str">
        <f t="shared" si="37"/>
        <v>Coldwell Banker Apex, REALTORS</v>
      </c>
      <c r="N216" s="5">
        <f t="shared" si="34"/>
        <v>0</v>
      </c>
      <c r="O216" s="5">
        <f t="shared" si="35"/>
        <v>0</v>
      </c>
    </row>
    <row r="217" spans="1:15" s="8" customFormat="1" ht="14.25" customHeight="1" x14ac:dyDescent="0.2">
      <c r="A217" t="s">
        <v>1557</v>
      </c>
      <c r="B217" t="s">
        <v>5</v>
      </c>
      <c r="C217" t="s">
        <v>722</v>
      </c>
      <c r="D217" t="s">
        <v>1842</v>
      </c>
      <c r="E217" t="s">
        <v>3305</v>
      </c>
      <c r="F217" t="s">
        <v>6</v>
      </c>
      <c r="G217" s="3">
        <v>43614</v>
      </c>
      <c r="H217" s="2">
        <v>342500</v>
      </c>
      <c r="I217" s="12">
        <v>20190903</v>
      </c>
      <c r="J217" s="67">
        <f t="shared" si="38"/>
        <v>342500</v>
      </c>
      <c r="K217" s="5">
        <f t="shared" si="32"/>
        <v>1</v>
      </c>
      <c r="L217" s="54">
        <f t="shared" si="33"/>
        <v>1</v>
      </c>
      <c r="M217" s="56" t="str">
        <f>IF(D217="",#REF!,D217)</f>
        <v>Coldwell Banker Apex, REALTORS</v>
      </c>
      <c r="N217" s="5">
        <f t="shared" si="34"/>
        <v>0</v>
      </c>
      <c r="O217" s="5">
        <f t="shared" si="35"/>
        <v>0</v>
      </c>
    </row>
    <row r="218" spans="1:15" s="8" customFormat="1" ht="14.25" customHeight="1" x14ac:dyDescent="0.2">
      <c r="A218" t="s">
        <v>314</v>
      </c>
      <c r="B218" t="s">
        <v>1840</v>
      </c>
      <c r="C218" t="s">
        <v>714</v>
      </c>
      <c r="D218" t="s">
        <v>1099</v>
      </c>
      <c r="E218" t="s">
        <v>1071</v>
      </c>
      <c r="F218" t="s">
        <v>6</v>
      </c>
      <c r="G218" s="3">
        <v>43529</v>
      </c>
      <c r="H218" s="2">
        <v>205000</v>
      </c>
      <c r="I218" s="12" t="s">
        <v>838</v>
      </c>
      <c r="J218" s="67">
        <f t="shared" si="38"/>
        <v>205000</v>
      </c>
      <c r="K218" s="5">
        <f t="shared" si="32"/>
        <v>1</v>
      </c>
      <c r="L218" s="54">
        <f t="shared" si="33"/>
        <v>0</v>
      </c>
      <c r="M218" s="56" t="str">
        <f>IF(D218="",#REF!,D218)</f>
        <v>Keller Williams Realty - Waco</v>
      </c>
      <c r="N218" s="5">
        <f t="shared" si="34"/>
        <v>0</v>
      </c>
      <c r="O218" s="5">
        <f t="shared" si="35"/>
        <v>0</v>
      </c>
    </row>
    <row r="219" spans="1:15" s="8" customFormat="1" ht="14.25" customHeight="1" x14ac:dyDescent="0.2">
      <c r="A219" t="s">
        <v>1910</v>
      </c>
      <c r="B219" t="s">
        <v>1842</v>
      </c>
      <c r="C219" t="s">
        <v>714</v>
      </c>
      <c r="D219" t="s">
        <v>1099</v>
      </c>
      <c r="E219" t="s">
        <v>3218</v>
      </c>
      <c r="F219" t="s">
        <v>123</v>
      </c>
      <c r="G219" s="3">
        <v>43605</v>
      </c>
      <c r="H219" s="2">
        <v>139000</v>
      </c>
      <c r="I219" s="12">
        <v>20190867</v>
      </c>
      <c r="J219" s="67">
        <f t="shared" si="38"/>
        <v>139000</v>
      </c>
      <c r="K219" s="5">
        <f t="shared" si="32"/>
        <v>1</v>
      </c>
      <c r="L219" s="54">
        <f t="shared" si="33"/>
        <v>1</v>
      </c>
      <c r="M219" s="56" t="str">
        <f t="shared" si="37"/>
        <v>Keller Williams Realty - Waco</v>
      </c>
      <c r="N219" s="5">
        <f t="shared" si="34"/>
        <v>0</v>
      </c>
      <c r="O219" s="5">
        <f t="shared" si="35"/>
        <v>0</v>
      </c>
    </row>
    <row r="220" spans="1:15" s="8" customFormat="1" ht="14.25" customHeight="1" x14ac:dyDescent="0.2">
      <c r="A220" t="s">
        <v>885</v>
      </c>
      <c r="B220" t="s">
        <v>1840</v>
      </c>
      <c r="C220" t="s">
        <v>1569</v>
      </c>
      <c r="D220" t="s">
        <v>1099</v>
      </c>
      <c r="E220" t="s">
        <v>2259</v>
      </c>
      <c r="F220" t="s">
        <v>6</v>
      </c>
      <c r="G220" s="3">
        <v>43496</v>
      </c>
      <c r="H220" s="2">
        <v>110000</v>
      </c>
      <c r="I220" s="12" t="s">
        <v>838</v>
      </c>
      <c r="J220" s="67">
        <f t="shared" si="38"/>
        <v>110000</v>
      </c>
      <c r="K220" s="5">
        <f t="shared" si="32"/>
        <v>1</v>
      </c>
      <c r="L220" s="54">
        <f t="shared" si="33"/>
        <v>0</v>
      </c>
      <c r="M220" s="56" t="str">
        <f t="shared" si="37"/>
        <v>Keller Williams Realty - Waco</v>
      </c>
      <c r="N220" s="5">
        <f t="shared" si="34"/>
        <v>0</v>
      </c>
      <c r="O220" s="5">
        <f t="shared" si="35"/>
        <v>0</v>
      </c>
    </row>
    <row r="221" spans="1:15" s="8" customFormat="1" ht="14.25" customHeight="1" x14ac:dyDescent="0.2">
      <c r="A221" t="s">
        <v>2131</v>
      </c>
      <c r="B221" t="s">
        <v>839</v>
      </c>
      <c r="C221" t="s">
        <v>408</v>
      </c>
      <c r="D221" t="s">
        <v>197</v>
      </c>
      <c r="E221" t="s">
        <v>2132</v>
      </c>
      <c r="F221" t="s">
        <v>123</v>
      </c>
      <c r="G221" s="3">
        <v>43475</v>
      </c>
      <c r="H221" s="2">
        <v>98000</v>
      </c>
      <c r="I221" s="12" t="s">
        <v>838</v>
      </c>
      <c r="J221" s="67">
        <f>IF(A221=C221,0,H221)</f>
        <v>98000</v>
      </c>
      <c r="K221" s="5">
        <f t="shared" si="32"/>
        <v>1</v>
      </c>
      <c r="L221" s="54">
        <f t="shared" si="33"/>
        <v>0</v>
      </c>
      <c r="M221" s="56" t="str">
        <f>IF(D221="",#REF!,D221)</f>
        <v>Carbajal Realty</v>
      </c>
      <c r="N221" s="5">
        <f t="shared" si="34"/>
        <v>0</v>
      </c>
      <c r="O221" s="5">
        <f t="shared" si="35"/>
        <v>0</v>
      </c>
    </row>
    <row r="222" spans="1:15" s="8" customFormat="1" ht="14.25" customHeight="1" x14ac:dyDescent="0.2">
      <c r="A222" t="s">
        <v>326</v>
      </c>
      <c r="B222" t="s">
        <v>1844</v>
      </c>
      <c r="C222" t="s">
        <v>408</v>
      </c>
      <c r="D222" t="s">
        <v>197</v>
      </c>
      <c r="E222" t="s">
        <v>2048</v>
      </c>
      <c r="F222" t="s">
        <v>6</v>
      </c>
      <c r="G222" s="3">
        <v>43586</v>
      </c>
      <c r="H222" s="2">
        <v>100000</v>
      </c>
      <c r="I222" s="12" t="s">
        <v>838</v>
      </c>
      <c r="J222" s="67">
        <f t="shared" ref="J222:J238" si="39">IF(A222=C222,0,H222)</f>
        <v>100000</v>
      </c>
      <c r="K222" s="5">
        <f t="shared" si="32"/>
        <v>1</v>
      </c>
      <c r="L222" s="54">
        <f t="shared" si="33"/>
        <v>0</v>
      </c>
      <c r="M222" s="56" t="str">
        <f t="shared" si="37"/>
        <v>Carbajal Realty</v>
      </c>
      <c r="N222" s="5">
        <f t="shared" si="34"/>
        <v>0</v>
      </c>
      <c r="O222" s="5">
        <f t="shared" si="35"/>
        <v>0</v>
      </c>
    </row>
    <row r="223" spans="1:15" s="8" customFormat="1" ht="14.25" customHeight="1" x14ac:dyDescent="0.2">
      <c r="A223" t="s">
        <v>1868</v>
      </c>
      <c r="B223" t="s">
        <v>1869</v>
      </c>
      <c r="C223" t="s">
        <v>408</v>
      </c>
      <c r="D223" t="s">
        <v>197</v>
      </c>
      <c r="E223" t="s">
        <v>3140</v>
      </c>
      <c r="F223" t="s">
        <v>6</v>
      </c>
      <c r="G223" s="3">
        <v>43595</v>
      </c>
      <c r="H223" s="2">
        <v>214900</v>
      </c>
      <c r="I223" s="12" t="s">
        <v>838</v>
      </c>
      <c r="J223" s="67">
        <f t="shared" si="39"/>
        <v>214900</v>
      </c>
      <c r="K223" s="5">
        <f t="shared" si="32"/>
        <v>1</v>
      </c>
      <c r="L223" s="54">
        <f t="shared" si="33"/>
        <v>0</v>
      </c>
      <c r="M223" s="56" t="str">
        <f t="shared" si="37"/>
        <v>Carbajal Realty</v>
      </c>
      <c r="N223" s="5">
        <f t="shared" si="34"/>
        <v>0</v>
      </c>
      <c r="O223" s="5">
        <f t="shared" si="35"/>
        <v>0</v>
      </c>
    </row>
    <row r="224" spans="1:15" s="8" customFormat="1" ht="14.25" customHeight="1" x14ac:dyDescent="0.2">
      <c r="A224" t="s">
        <v>1960</v>
      </c>
      <c r="B224" t="s">
        <v>197</v>
      </c>
      <c r="C224" t="s">
        <v>408</v>
      </c>
      <c r="D224" t="s">
        <v>197</v>
      </c>
      <c r="E224" t="s">
        <v>2050</v>
      </c>
      <c r="F224" t="s">
        <v>6</v>
      </c>
      <c r="G224" s="3">
        <v>43615</v>
      </c>
      <c r="H224" s="2">
        <v>71000</v>
      </c>
      <c r="I224" s="12">
        <v>20190135</v>
      </c>
      <c r="J224" s="67">
        <f t="shared" si="39"/>
        <v>71000</v>
      </c>
      <c r="K224" s="5">
        <f t="shared" si="32"/>
        <v>1</v>
      </c>
      <c r="L224" s="54">
        <f t="shared" si="33"/>
        <v>1</v>
      </c>
      <c r="M224" s="56" t="str">
        <f t="shared" si="37"/>
        <v>Carbajal Realty</v>
      </c>
      <c r="N224" s="5">
        <f t="shared" si="34"/>
        <v>0</v>
      </c>
      <c r="O224" s="5">
        <f t="shared" si="35"/>
        <v>0</v>
      </c>
    </row>
    <row r="225" spans="1:15" s="8" customFormat="1" ht="14.25" customHeight="1" x14ac:dyDescent="0.2">
      <c r="A225" t="s">
        <v>1735</v>
      </c>
      <c r="B225" t="s">
        <v>5</v>
      </c>
      <c r="C225" t="s">
        <v>1950</v>
      </c>
      <c r="D225" t="s">
        <v>5</v>
      </c>
      <c r="E225" t="s">
        <v>3058</v>
      </c>
      <c r="F225" t="s">
        <v>6</v>
      </c>
      <c r="G225" s="3">
        <v>43588</v>
      </c>
      <c r="H225" s="2">
        <v>210000</v>
      </c>
      <c r="I225" s="12">
        <v>20190814</v>
      </c>
      <c r="J225" s="67">
        <f t="shared" si="39"/>
        <v>210000</v>
      </c>
      <c r="K225" s="5">
        <f t="shared" si="32"/>
        <v>1</v>
      </c>
      <c r="L225" s="54">
        <f t="shared" si="33"/>
        <v>1</v>
      </c>
      <c r="M225" s="56" t="str">
        <f t="shared" si="37"/>
        <v>Magnolia Realty</v>
      </c>
      <c r="N225" s="5">
        <f t="shared" si="34"/>
        <v>0</v>
      </c>
      <c r="O225" s="5">
        <f t="shared" si="35"/>
        <v>0</v>
      </c>
    </row>
    <row r="226" spans="1:15" s="8" customFormat="1" ht="14.25" customHeight="1" x14ac:dyDescent="0.2">
      <c r="A226" t="s">
        <v>2006</v>
      </c>
      <c r="B226" t="s">
        <v>372</v>
      </c>
      <c r="C226" t="s">
        <v>1182</v>
      </c>
      <c r="D226" t="s">
        <v>1840</v>
      </c>
      <c r="E226" t="s">
        <v>2152</v>
      </c>
      <c r="F226" t="s">
        <v>1249</v>
      </c>
      <c r="G226" s="3">
        <v>43479</v>
      </c>
      <c r="H226" s="2">
        <v>414750</v>
      </c>
      <c r="I226" s="12">
        <v>20182761</v>
      </c>
      <c r="J226" s="67">
        <f t="shared" si="39"/>
        <v>414750</v>
      </c>
      <c r="K226" s="5">
        <f t="shared" si="32"/>
        <v>1</v>
      </c>
      <c r="L226" s="54">
        <f t="shared" si="33"/>
        <v>1</v>
      </c>
      <c r="M226" s="56" t="str">
        <f>IF(D226="",#REF!,D226)</f>
        <v>Kelly, Realtors</v>
      </c>
      <c r="N226" s="5">
        <f t="shared" si="34"/>
        <v>0</v>
      </c>
      <c r="O226" s="5">
        <f t="shared" si="35"/>
        <v>0</v>
      </c>
    </row>
    <row r="227" spans="1:15" s="8" customFormat="1" ht="14.25" customHeight="1" x14ac:dyDescent="0.2">
      <c r="A227" t="s">
        <v>2716</v>
      </c>
      <c r="B227" t="s">
        <v>1751</v>
      </c>
      <c r="C227" t="s">
        <v>1182</v>
      </c>
      <c r="D227" t="s">
        <v>1840</v>
      </c>
      <c r="E227" t="s">
        <v>2717</v>
      </c>
      <c r="F227" t="s">
        <v>111</v>
      </c>
      <c r="G227" s="3">
        <v>43551</v>
      </c>
      <c r="H227" s="2">
        <v>184900</v>
      </c>
      <c r="I227" s="12" t="s">
        <v>838</v>
      </c>
      <c r="J227" s="67">
        <f t="shared" si="39"/>
        <v>184900</v>
      </c>
      <c r="K227" s="5">
        <f t="shared" si="32"/>
        <v>1</v>
      </c>
      <c r="L227" s="54">
        <f t="shared" si="33"/>
        <v>0</v>
      </c>
      <c r="M227" s="56" t="str">
        <f t="shared" si="37"/>
        <v>Kelly, Realtors</v>
      </c>
      <c r="N227" s="5">
        <f t="shared" si="34"/>
        <v>0</v>
      </c>
      <c r="O227" s="5">
        <f t="shared" si="35"/>
        <v>0</v>
      </c>
    </row>
    <row r="228" spans="1:15" s="8" customFormat="1" ht="14.25" customHeight="1" x14ac:dyDescent="0.2">
      <c r="A228" t="s">
        <v>1549</v>
      </c>
      <c r="B228" t="s">
        <v>1915</v>
      </c>
      <c r="C228" t="s">
        <v>2012</v>
      </c>
      <c r="D228" t="s">
        <v>1976</v>
      </c>
      <c r="E228" t="s">
        <v>2155</v>
      </c>
      <c r="F228" t="s">
        <v>111</v>
      </c>
      <c r="G228" s="3">
        <v>43480</v>
      </c>
      <c r="H228" s="2">
        <v>265250</v>
      </c>
      <c r="I228" s="12" t="s">
        <v>838</v>
      </c>
      <c r="J228" s="67">
        <f t="shared" si="39"/>
        <v>265250</v>
      </c>
      <c r="K228" s="5">
        <f t="shared" si="32"/>
        <v>1</v>
      </c>
      <c r="L228" s="54">
        <f t="shared" si="33"/>
        <v>0</v>
      </c>
      <c r="M228" s="56" t="str">
        <f t="shared" si="37"/>
        <v>Re/Max Temple-Belton</v>
      </c>
      <c r="N228" s="5">
        <f t="shared" si="34"/>
        <v>0</v>
      </c>
      <c r="O228" s="5">
        <f t="shared" si="35"/>
        <v>0</v>
      </c>
    </row>
    <row r="229" spans="1:15" s="8" customFormat="1" ht="14.25" customHeight="1" x14ac:dyDescent="0.2">
      <c r="A229" t="s">
        <v>2066</v>
      </c>
      <c r="B229" t="s">
        <v>1842</v>
      </c>
      <c r="C229" t="s">
        <v>2012</v>
      </c>
      <c r="D229" t="s">
        <v>1976</v>
      </c>
      <c r="E229" t="s">
        <v>2539</v>
      </c>
      <c r="F229" t="s">
        <v>6</v>
      </c>
      <c r="G229" s="3">
        <v>43531</v>
      </c>
      <c r="H229" s="2">
        <v>220000</v>
      </c>
      <c r="I229" s="12">
        <v>20190245</v>
      </c>
      <c r="J229" s="67">
        <f t="shared" si="39"/>
        <v>220000</v>
      </c>
      <c r="K229" s="5">
        <f t="shared" si="32"/>
        <v>1</v>
      </c>
      <c r="L229" s="54">
        <f t="shared" si="33"/>
        <v>1</v>
      </c>
      <c r="M229" s="56" t="str">
        <f t="shared" si="37"/>
        <v>Re/Max Temple-Belton</v>
      </c>
      <c r="N229" s="5">
        <f t="shared" si="34"/>
        <v>0</v>
      </c>
      <c r="O229" s="5">
        <f t="shared" si="35"/>
        <v>0</v>
      </c>
    </row>
    <row r="230" spans="1:15" s="8" customFormat="1" ht="14.25" customHeight="1" x14ac:dyDescent="0.2">
      <c r="A230" t="s">
        <v>1868</v>
      </c>
      <c r="B230" t="s">
        <v>1869</v>
      </c>
      <c r="C230" t="s">
        <v>2012</v>
      </c>
      <c r="D230" t="s">
        <v>1976</v>
      </c>
      <c r="E230" t="s">
        <v>2846</v>
      </c>
      <c r="F230" t="s">
        <v>1831</v>
      </c>
      <c r="G230" s="3">
        <v>43566</v>
      </c>
      <c r="H230" s="2">
        <v>295000</v>
      </c>
      <c r="I230" s="12" t="s">
        <v>838</v>
      </c>
      <c r="J230" s="67">
        <f t="shared" si="39"/>
        <v>295000</v>
      </c>
      <c r="K230" s="5">
        <f t="shared" si="32"/>
        <v>1</v>
      </c>
      <c r="L230" s="54">
        <f t="shared" si="33"/>
        <v>0</v>
      </c>
      <c r="M230" s="56" t="str">
        <f t="shared" si="37"/>
        <v>Re/Max Temple-Belton</v>
      </c>
      <c r="N230" s="5">
        <f t="shared" si="34"/>
        <v>0</v>
      </c>
      <c r="O230" s="5">
        <f t="shared" si="35"/>
        <v>0</v>
      </c>
    </row>
    <row r="231" spans="1:15" s="8" customFormat="1" ht="14.25" customHeight="1" x14ac:dyDescent="0.2">
      <c r="A231" t="s">
        <v>1694</v>
      </c>
      <c r="B231" t="s">
        <v>1180</v>
      </c>
      <c r="C231" t="s">
        <v>1694</v>
      </c>
      <c r="D231" t="s">
        <v>1180</v>
      </c>
      <c r="E231" t="s">
        <v>2761</v>
      </c>
      <c r="F231" t="s">
        <v>6</v>
      </c>
      <c r="G231" s="3">
        <v>43556</v>
      </c>
      <c r="H231" s="2">
        <v>58000</v>
      </c>
      <c r="I231" s="12">
        <v>20190506</v>
      </c>
      <c r="J231" s="67">
        <f t="shared" si="39"/>
        <v>0</v>
      </c>
      <c r="K231" s="5">
        <f t="shared" si="32"/>
        <v>0</v>
      </c>
      <c r="L231" s="54">
        <f t="shared" si="33"/>
        <v>0</v>
      </c>
      <c r="M231" s="56" t="str">
        <f>IF(D231="",#REF!,D231)</f>
        <v>Greater Waco Realty, Inc.</v>
      </c>
      <c r="N231" s="5">
        <f t="shared" si="34"/>
        <v>1</v>
      </c>
      <c r="O231" s="5">
        <f t="shared" si="35"/>
        <v>1</v>
      </c>
    </row>
    <row r="232" spans="1:15" s="8" customFormat="1" ht="14.25" customHeight="1" x14ac:dyDescent="0.2">
      <c r="A232" t="s">
        <v>1125</v>
      </c>
      <c r="B232" t="s">
        <v>303</v>
      </c>
      <c r="C232" t="s">
        <v>1694</v>
      </c>
      <c r="D232" t="s">
        <v>1180</v>
      </c>
      <c r="E232" t="s">
        <v>2889</v>
      </c>
      <c r="F232" t="s">
        <v>216</v>
      </c>
      <c r="G232" s="3">
        <v>43571</v>
      </c>
      <c r="H232" s="2">
        <v>173000</v>
      </c>
      <c r="I232" s="12" t="s">
        <v>838</v>
      </c>
      <c r="J232" s="67">
        <f t="shared" si="39"/>
        <v>173000</v>
      </c>
      <c r="K232" s="5">
        <f t="shared" si="32"/>
        <v>1</v>
      </c>
      <c r="L232" s="54">
        <f t="shared" si="33"/>
        <v>0</v>
      </c>
      <c r="M232" s="56" t="str">
        <f>IF(D232="",#REF!,D232)</f>
        <v>Greater Waco Realty, Inc.</v>
      </c>
      <c r="N232" s="5">
        <f t="shared" si="34"/>
        <v>0</v>
      </c>
      <c r="O232" s="5">
        <f t="shared" si="35"/>
        <v>0</v>
      </c>
    </row>
    <row r="233" spans="1:15" s="8" customFormat="1" ht="14.25" customHeight="1" x14ac:dyDescent="0.2">
      <c r="A233" t="s">
        <v>2014</v>
      </c>
      <c r="B233" t="s">
        <v>1180</v>
      </c>
      <c r="C233" t="s">
        <v>1694</v>
      </c>
      <c r="D233" t="s">
        <v>1180</v>
      </c>
      <c r="E233" t="s">
        <v>3109</v>
      </c>
      <c r="F233" t="s">
        <v>216</v>
      </c>
      <c r="G233" s="3">
        <v>43595</v>
      </c>
      <c r="H233" s="2">
        <v>234900</v>
      </c>
      <c r="I233" s="12" t="s">
        <v>838</v>
      </c>
      <c r="J233" s="67">
        <f t="shared" si="39"/>
        <v>234900</v>
      </c>
      <c r="K233" s="5">
        <f t="shared" si="32"/>
        <v>1</v>
      </c>
      <c r="L233" s="54">
        <f t="shared" si="33"/>
        <v>0</v>
      </c>
      <c r="M233" s="56" t="str">
        <f t="shared" si="37"/>
        <v>Greater Waco Realty, Inc.</v>
      </c>
      <c r="N233" s="5">
        <f t="shared" si="34"/>
        <v>0</v>
      </c>
      <c r="O233" s="5">
        <f t="shared" si="35"/>
        <v>0</v>
      </c>
    </row>
    <row r="234" spans="1:15" s="8" customFormat="1" ht="14.25" customHeight="1" x14ac:dyDescent="0.2">
      <c r="A234" t="s">
        <v>2401</v>
      </c>
      <c r="B234" t="s">
        <v>1099</v>
      </c>
      <c r="C234" t="s">
        <v>1068</v>
      </c>
      <c r="D234" t="s">
        <v>1535</v>
      </c>
      <c r="E234" t="s">
        <v>2402</v>
      </c>
      <c r="F234" t="s">
        <v>11</v>
      </c>
      <c r="G234" s="3">
        <v>43517</v>
      </c>
      <c r="H234" s="2">
        <v>160000</v>
      </c>
      <c r="I234" s="12" t="s">
        <v>838</v>
      </c>
      <c r="J234" s="67">
        <f t="shared" si="39"/>
        <v>160000</v>
      </c>
      <c r="K234" s="5">
        <f t="shared" si="32"/>
        <v>1</v>
      </c>
      <c r="L234" s="54">
        <f t="shared" si="33"/>
        <v>0</v>
      </c>
      <c r="M234" s="56" t="str">
        <f t="shared" si="37"/>
        <v>Camille Johnson, REALTORS</v>
      </c>
      <c r="N234" s="5">
        <f t="shared" si="34"/>
        <v>0</v>
      </c>
      <c r="O234" s="5">
        <f t="shared" si="35"/>
        <v>0</v>
      </c>
    </row>
    <row r="235" spans="1:15" s="8" customFormat="1" ht="14.25" customHeight="1" x14ac:dyDescent="0.2">
      <c r="A235" t="s">
        <v>574</v>
      </c>
      <c r="B235" t="s">
        <v>1535</v>
      </c>
      <c r="C235" t="s">
        <v>1068</v>
      </c>
      <c r="D235" t="s">
        <v>1535</v>
      </c>
      <c r="E235" t="s">
        <v>2621</v>
      </c>
      <c r="F235" t="s">
        <v>6</v>
      </c>
      <c r="G235" s="3">
        <v>43539</v>
      </c>
      <c r="H235" s="2">
        <v>348000</v>
      </c>
      <c r="I235" s="12">
        <v>20190257</v>
      </c>
      <c r="J235" s="67">
        <f t="shared" si="39"/>
        <v>348000</v>
      </c>
      <c r="K235" s="5">
        <f t="shared" si="32"/>
        <v>1</v>
      </c>
      <c r="L235" s="54">
        <f t="shared" si="33"/>
        <v>1</v>
      </c>
      <c r="M235" s="56" t="str">
        <f t="shared" si="37"/>
        <v>Camille Johnson, REALTORS</v>
      </c>
      <c r="N235" s="5">
        <f t="shared" si="34"/>
        <v>0</v>
      </c>
      <c r="O235" s="5">
        <f t="shared" si="35"/>
        <v>0</v>
      </c>
    </row>
    <row r="236" spans="1:15" s="8" customFormat="1" ht="14.25" customHeight="1" x14ac:dyDescent="0.2">
      <c r="A236" t="s">
        <v>2040</v>
      </c>
      <c r="B236" t="s">
        <v>1043</v>
      </c>
      <c r="C236" t="s">
        <v>2040</v>
      </c>
      <c r="D236" t="s">
        <v>1043</v>
      </c>
      <c r="E236" t="s">
        <v>3235</v>
      </c>
      <c r="F236" t="s">
        <v>120</v>
      </c>
      <c r="G236" s="3">
        <v>43607</v>
      </c>
      <c r="H236" s="2">
        <v>120000</v>
      </c>
      <c r="I236" s="12" t="s">
        <v>838</v>
      </c>
      <c r="J236" s="67">
        <f t="shared" si="39"/>
        <v>0</v>
      </c>
      <c r="K236" s="5">
        <f t="shared" si="32"/>
        <v>0</v>
      </c>
      <c r="L236" s="54">
        <f t="shared" si="33"/>
        <v>0</v>
      </c>
      <c r="M236" s="56" t="str">
        <f t="shared" si="37"/>
        <v>Cory Duncan</v>
      </c>
      <c r="N236" s="5">
        <f t="shared" si="34"/>
        <v>1</v>
      </c>
      <c r="O236" s="5">
        <f t="shared" si="35"/>
        <v>0</v>
      </c>
    </row>
    <row r="237" spans="1:15" s="8" customFormat="1" ht="14.25" customHeight="1" x14ac:dyDescent="0.2">
      <c r="A237" t="s">
        <v>1633</v>
      </c>
      <c r="B237" t="s">
        <v>1036</v>
      </c>
      <c r="C237" t="s">
        <v>1698</v>
      </c>
      <c r="D237" t="s">
        <v>1036</v>
      </c>
      <c r="E237" t="s">
        <v>2309</v>
      </c>
      <c r="F237" t="s">
        <v>6</v>
      </c>
      <c r="G237" s="3">
        <v>43502</v>
      </c>
      <c r="H237" s="2">
        <v>230000</v>
      </c>
      <c r="I237" s="12" t="s">
        <v>838</v>
      </c>
      <c r="J237" s="67">
        <f t="shared" si="39"/>
        <v>230000</v>
      </c>
      <c r="K237" s="5">
        <f t="shared" si="32"/>
        <v>1</v>
      </c>
      <c r="L237" s="54">
        <f t="shared" si="33"/>
        <v>0</v>
      </c>
      <c r="M237" s="56" t="str">
        <f t="shared" si="37"/>
        <v>Bentwood Realty</v>
      </c>
      <c r="N237" s="5">
        <f t="shared" si="34"/>
        <v>0</v>
      </c>
      <c r="O237" s="5">
        <f t="shared" si="35"/>
        <v>0</v>
      </c>
    </row>
    <row r="238" spans="1:15" s="8" customFormat="1" ht="14.25" customHeight="1" x14ac:dyDescent="0.2">
      <c r="A238" t="s">
        <v>1892</v>
      </c>
      <c r="B238" t="s">
        <v>5</v>
      </c>
      <c r="C238" t="s">
        <v>1698</v>
      </c>
      <c r="D238" t="s">
        <v>1036</v>
      </c>
      <c r="E238" t="s">
        <v>2352</v>
      </c>
      <c r="F238" t="s">
        <v>1249</v>
      </c>
      <c r="G238" s="3">
        <v>43509</v>
      </c>
      <c r="H238" s="2">
        <v>220000</v>
      </c>
      <c r="I238" s="12" t="s">
        <v>838</v>
      </c>
      <c r="J238" s="67">
        <f t="shared" si="39"/>
        <v>220000</v>
      </c>
      <c r="K238" s="5">
        <f t="shared" si="32"/>
        <v>1</v>
      </c>
      <c r="L238" s="54">
        <f t="shared" si="33"/>
        <v>0</v>
      </c>
      <c r="M238" s="56" t="str">
        <f>IF(D238="",#REF!,D238)</f>
        <v>Bentwood Realty</v>
      </c>
      <c r="N238" s="5">
        <f t="shared" si="34"/>
        <v>0</v>
      </c>
      <c r="O238" s="5">
        <f t="shared" si="35"/>
        <v>0</v>
      </c>
    </row>
    <row r="239" spans="1:15" s="8" customFormat="1" ht="14.25" customHeight="1" x14ac:dyDescent="0.2">
      <c r="A239" t="s">
        <v>2014</v>
      </c>
      <c r="B239" t="s">
        <v>1180</v>
      </c>
      <c r="C239" t="s">
        <v>1698</v>
      </c>
      <c r="D239" t="s">
        <v>1036</v>
      </c>
      <c r="E239" t="s">
        <v>2362</v>
      </c>
      <c r="F239" t="s">
        <v>6</v>
      </c>
      <c r="G239" s="3">
        <v>43510</v>
      </c>
      <c r="H239" s="2">
        <v>189000</v>
      </c>
      <c r="I239" s="12" t="s">
        <v>838</v>
      </c>
      <c r="J239" s="67">
        <f t="shared" ref="J239:J245" si="40">IF(A239=C239,0,H239)</f>
        <v>189000</v>
      </c>
      <c r="K239" s="5">
        <f t="shared" si="32"/>
        <v>1</v>
      </c>
      <c r="L239" s="54">
        <f t="shared" si="33"/>
        <v>0</v>
      </c>
      <c r="M239" s="56" t="str">
        <f t="shared" si="37"/>
        <v>Bentwood Realty</v>
      </c>
      <c r="N239" s="5">
        <f t="shared" si="34"/>
        <v>0</v>
      </c>
      <c r="O239" s="5">
        <f t="shared" si="35"/>
        <v>0</v>
      </c>
    </row>
    <row r="240" spans="1:15" s="8" customFormat="1" ht="14.25" customHeight="1" x14ac:dyDescent="0.2">
      <c r="A240" t="s">
        <v>719</v>
      </c>
      <c r="B240" t="s">
        <v>1036</v>
      </c>
      <c r="C240" t="s">
        <v>1698</v>
      </c>
      <c r="D240" t="s">
        <v>1036</v>
      </c>
      <c r="E240" t="s">
        <v>2568</v>
      </c>
      <c r="F240" t="s">
        <v>6</v>
      </c>
      <c r="G240" s="3">
        <v>43535</v>
      </c>
      <c r="H240" s="2">
        <v>127000</v>
      </c>
      <c r="I240" s="12" t="s">
        <v>838</v>
      </c>
      <c r="J240" s="67">
        <f t="shared" si="40"/>
        <v>127000</v>
      </c>
      <c r="K240" s="5">
        <f t="shared" si="32"/>
        <v>1</v>
      </c>
      <c r="L240" s="54">
        <f t="shared" si="33"/>
        <v>0</v>
      </c>
      <c r="M240" s="56" t="str">
        <f t="shared" si="37"/>
        <v>Bentwood Realty</v>
      </c>
      <c r="N240" s="5">
        <f t="shared" si="34"/>
        <v>0</v>
      </c>
      <c r="O240" s="5">
        <f t="shared" si="35"/>
        <v>0</v>
      </c>
    </row>
    <row r="241" spans="1:15" s="8" customFormat="1" ht="14.25" customHeight="1" x14ac:dyDescent="0.2">
      <c r="A241" t="s">
        <v>879</v>
      </c>
      <c r="B241" t="s">
        <v>0</v>
      </c>
      <c r="C241" t="s">
        <v>1698</v>
      </c>
      <c r="D241" t="s">
        <v>1036</v>
      </c>
      <c r="E241" t="s">
        <v>2731</v>
      </c>
      <c r="F241" t="s">
        <v>6</v>
      </c>
      <c r="G241" s="3">
        <v>43553</v>
      </c>
      <c r="H241" s="2">
        <v>101000</v>
      </c>
      <c r="I241" s="12">
        <v>20190474</v>
      </c>
      <c r="J241" s="67">
        <f t="shared" si="40"/>
        <v>101000</v>
      </c>
      <c r="K241" s="5">
        <f t="shared" si="32"/>
        <v>1</v>
      </c>
      <c r="L241" s="54">
        <f t="shared" si="33"/>
        <v>1</v>
      </c>
      <c r="M241" s="56" t="str">
        <f t="shared" si="37"/>
        <v>Bentwood Realty</v>
      </c>
      <c r="N241" s="5">
        <f t="shared" si="34"/>
        <v>0</v>
      </c>
      <c r="O241" s="5">
        <f t="shared" si="35"/>
        <v>0</v>
      </c>
    </row>
    <row r="242" spans="1:15" s="8" customFormat="1" ht="14.25" customHeight="1" x14ac:dyDescent="0.2">
      <c r="A242" t="s">
        <v>1702</v>
      </c>
      <c r="B242" t="s">
        <v>1535</v>
      </c>
      <c r="C242" t="s">
        <v>1698</v>
      </c>
      <c r="D242" t="s">
        <v>1036</v>
      </c>
      <c r="E242" t="s">
        <v>3182</v>
      </c>
      <c r="F242" t="s">
        <v>6</v>
      </c>
      <c r="G242" s="3">
        <v>43601</v>
      </c>
      <c r="H242" s="2">
        <v>209000</v>
      </c>
      <c r="I242" s="12">
        <v>20190901</v>
      </c>
      <c r="J242" s="67">
        <f t="shared" si="40"/>
        <v>209000</v>
      </c>
      <c r="K242" s="5">
        <f t="shared" si="32"/>
        <v>1</v>
      </c>
      <c r="L242" s="54">
        <f t="shared" si="33"/>
        <v>1</v>
      </c>
      <c r="M242" s="56" t="str">
        <f t="shared" si="37"/>
        <v>Bentwood Realty</v>
      </c>
      <c r="N242" s="5">
        <f t="shared" si="34"/>
        <v>0</v>
      </c>
      <c r="O242" s="5">
        <f t="shared" si="35"/>
        <v>0</v>
      </c>
    </row>
    <row r="243" spans="1:15" s="8" customFormat="1" ht="14.25" customHeight="1" x14ac:dyDescent="0.2">
      <c r="A243" t="s">
        <v>1850</v>
      </c>
      <c r="B243" t="s">
        <v>5</v>
      </c>
      <c r="C243" t="s">
        <v>1850</v>
      </c>
      <c r="D243" t="s">
        <v>5</v>
      </c>
      <c r="E243" t="s">
        <v>2116</v>
      </c>
      <c r="F243" t="s">
        <v>185</v>
      </c>
      <c r="G243" s="3">
        <v>43472</v>
      </c>
      <c r="H243" s="2">
        <v>245000</v>
      </c>
      <c r="I243" s="12" t="s">
        <v>838</v>
      </c>
      <c r="J243" s="67">
        <f t="shared" si="40"/>
        <v>0</v>
      </c>
      <c r="K243" s="5">
        <f t="shared" si="32"/>
        <v>0</v>
      </c>
      <c r="L243" s="54">
        <f t="shared" si="33"/>
        <v>0</v>
      </c>
      <c r="M243" s="56" t="str">
        <f t="shared" si="37"/>
        <v>Magnolia Realty</v>
      </c>
      <c r="N243" s="5">
        <f t="shared" si="34"/>
        <v>1</v>
      </c>
      <c r="O243" s="5">
        <f t="shared" si="35"/>
        <v>0</v>
      </c>
    </row>
    <row r="244" spans="1:15" s="8" customFormat="1" ht="14.25" customHeight="1" x14ac:dyDescent="0.2">
      <c r="A244" t="s">
        <v>2397</v>
      </c>
      <c r="B244" t="s">
        <v>2069</v>
      </c>
      <c r="C244" t="s">
        <v>1850</v>
      </c>
      <c r="D244" t="s">
        <v>5</v>
      </c>
      <c r="E244" t="s">
        <v>2398</v>
      </c>
      <c r="F244" t="s">
        <v>6</v>
      </c>
      <c r="G244" s="3">
        <v>43516</v>
      </c>
      <c r="H244" s="2">
        <v>157000</v>
      </c>
      <c r="I244" s="12" t="s">
        <v>838</v>
      </c>
      <c r="J244" s="67">
        <f t="shared" si="40"/>
        <v>157000</v>
      </c>
      <c r="K244" s="5">
        <f t="shared" si="32"/>
        <v>1</v>
      </c>
      <c r="L244" s="54">
        <f t="shared" si="33"/>
        <v>0</v>
      </c>
      <c r="M244" s="56" t="str">
        <f t="shared" si="37"/>
        <v>Magnolia Realty</v>
      </c>
      <c r="N244" s="5">
        <f t="shared" si="34"/>
        <v>0</v>
      </c>
      <c r="O244" s="5">
        <f t="shared" si="35"/>
        <v>0</v>
      </c>
    </row>
    <row r="245" spans="1:15" s="8" customFormat="1" ht="14.25" customHeight="1" x14ac:dyDescent="0.2">
      <c r="A245" t="s">
        <v>244</v>
      </c>
      <c r="B245" t="s">
        <v>1907</v>
      </c>
      <c r="C245" t="s">
        <v>1850</v>
      </c>
      <c r="D245" t="s">
        <v>5</v>
      </c>
      <c r="E245" t="s">
        <v>2524</v>
      </c>
      <c r="F245" t="s">
        <v>6</v>
      </c>
      <c r="G245" s="3">
        <v>43529</v>
      </c>
      <c r="H245" s="2">
        <v>87000</v>
      </c>
      <c r="I245" s="12" t="s">
        <v>838</v>
      </c>
      <c r="J245" s="67">
        <f t="shared" si="40"/>
        <v>87000</v>
      </c>
      <c r="K245" s="5">
        <f t="shared" si="32"/>
        <v>1</v>
      </c>
      <c r="L245" s="54">
        <f t="shared" si="33"/>
        <v>0</v>
      </c>
      <c r="M245" s="56" t="str">
        <f t="shared" si="37"/>
        <v>Magnolia Realty</v>
      </c>
      <c r="N245" s="5">
        <f t="shared" si="34"/>
        <v>0</v>
      </c>
      <c r="O245" s="5">
        <f t="shared" si="35"/>
        <v>0</v>
      </c>
    </row>
    <row r="246" spans="1:15" s="8" customFormat="1" ht="14.25" customHeight="1" x14ac:dyDescent="0.2">
      <c r="A246" t="s">
        <v>2039</v>
      </c>
      <c r="B246" t="s">
        <v>1847</v>
      </c>
      <c r="C246" t="s">
        <v>1719</v>
      </c>
      <c r="D246" t="s">
        <v>5</v>
      </c>
      <c r="E246" t="s">
        <v>2387</v>
      </c>
      <c r="F246" t="s">
        <v>6</v>
      </c>
      <c r="G246" s="3">
        <v>43515</v>
      </c>
      <c r="H246" s="2">
        <v>132000</v>
      </c>
      <c r="I246" s="12">
        <v>20190110</v>
      </c>
      <c r="J246" s="67">
        <f t="shared" ref="J246:J264" si="41">IF(A246=C246,0,H246)</f>
        <v>132000</v>
      </c>
      <c r="K246" s="5">
        <f t="shared" si="32"/>
        <v>1</v>
      </c>
      <c r="L246" s="54">
        <f t="shared" si="33"/>
        <v>1</v>
      </c>
      <c r="M246" s="56" t="str">
        <f t="shared" si="37"/>
        <v>Magnolia Realty</v>
      </c>
      <c r="N246" s="5">
        <f t="shared" si="34"/>
        <v>0</v>
      </c>
      <c r="O246" s="5">
        <f t="shared" si="35"/>
        <v>0</v>
      </c>
    </row>
    <row r="247" spans="1:15" s="8" customFormat="1" ht="14.25" customHeight="1" x14ac:dyDescent="0.2">
      <c r="A247" t="s">
        <v>1855</v>
      </c>
      <c r="B247" t="s">
        <v>1854</v>
      </c>
      <c r="C247" t="s">
        <v>1719</v>
      </c>
      <c r="D247" t="s">
        <v>5</v>
      </c>
      <c r="E247" t="s">
        <v>3117</v>
      </c>
      <c r="F247" t="s">
        <v>6</v>
      </c>
      <c r="G247" s="3">
        <v>43595</v>
      </c>
      <c r="H247" s="2">
        <v>327500</v>
      </c>
      <c r="I247" s="12" t="s">
        <v>838</v>
      </c>
      <c r="J247" s="67">
        <f t="shared" si="41"/>
        <v>327500</v>
      </c>
      <c r="K247" s="5">
        <f t="shared" si="32"/>
        <v>1</v>
      </c>
      <c r="L247" s="54">
        <f t="shared" si="33"/>
        <v>0</v>
      </c>
      <c r="M247" s="56" t="str">
        <f t="shared" si="37"/>
        <v>Magnolia Realty</v>
      </c>
      <c r="N247" s="5">
        <f t="shared" si="34"/>
        <v>0</v>
      </c>
      <c r="O247" s="5">
        <f t="shared" si="35"/>
        <v>0</v>
      </c>
    </row>
    <row r="248" spans="1:15" s="8" customFormat="1" ht="14.25" customHeight="1" x14ac:dyDescent="0.2">
      <c r="A248" t="s">
        <v>757</v>
      </c>
      <c r="B248" t="s">
        <v>1258</v>
      </c>
      <c r="C248" t="s">
        <v>842</v>
      </c>
      <c r="D248" t="s">
        <v>1940</v>
      </c>
      <c r="E248" t="s">
        <v>2204</v>
      </c>
      <c r="F248" t="s">
        <v>6</v>
      </c>
      <c r="G248" s="3">
        <v>43487</v>
      </c>
      <c r="H248" s="2">
        <v>462000</v>
      </c>
      <c r="I248" s="12">
        <v>20182817</v>
      </c>
      <c r="J248" s="67">
        <f t="shared" si="41"/>
        <v>462000</v>
      </c>
      <c r="K248" s="5">
        <f t="shared" si="32"/>
        <v>1</v>
      </c>
      <c r="L248" s="54">
        <f t="shared" si="33"/>
        <v>1</v>
      </c>
      <c r="M248" s="56" t="str">
        <f t="shared" si="37"/>
        <v>WHT Properties</v>
      </c>
      <c r="N248" s="5">
        <f t="shared" si="34"/>
        <v>0</v>
      </c>
      <c r="O248" s="5">
        <f t="shared" si="35"/>
        <v>0</v>
      </c>
    </row>
    <row r="249" spans="1:15" s="8" customFormat="1" ht="14.25" customHeight="1" x14ac:dyDescent="0.2">
      <c r="A249" t="s">
        <v>2347</v>
      </c>
      <c r="B249" t="s">
        <v>1043</v>
      </c>
      <c r="C249" t="s">
        <v>842</v>
      </c>
      <c r="D249" t="s">
        <v>1940</v>
      </c>
      <c r="E249" t="s">
        <v>2348</v>
      </c>
      <c r="F249" t="s">
        <v>6</v>
      </c>
      <c r="G249" s="3">
        <v>43508</v>
      </c>
      <c r="H249" s="2">
        <v>150000</v>
      </c>
      <c r="I249" s="12">
        <v>20190108</v>
      </c>
      <c r="J249" s="67">
        <f t="shared" si="41"/>
        <v>150000</v>
      </c>
      <c r="K249" s="5">
        <f t="shared" si="32"/>
        <v>1</v>
      </c>
      <c r="L249" s="54">
        <f t="shared" si="33"/>
        <v>1</v>
      </c>
      <c r="M249" s="56" t="str">
        <f t="shared" si="37"/>
        <v>WHT Properties</v>
      </c>
      <c r="N249" s="5">
        <f t="shared" si="34"/>
        <v>0</v>
      </c>
      <c r="O249" s="5">
        <f t="shared" si="35"/>
        <v>0</v>
      </c>
    </row>
    <row r="250" spans="1:15" s="8" customFormat="1" ht="14.25" customHeight="1" x14ac:dyDescent="0.2">
      <c r="A250" t="s">
        <v>2071</v>
      </c>
      <c r="B250" t="s">
        <v>303</v>
      </c>
      <c r="C250" t="s">
        <v>842</v>
      </c>
      <c r="D250" t="s">
        <v>1940</v>
      </c>
      <c r="E250" t="s">
        <v>3047</v>
      </c>
      <c r="F250" t="s">
        <v>425</v>
      </c>
      <c r="G250" s="3">
        <v>43588</v>
      </c>
      <c r="H250" s="2">
        <v>160000</v>
      </c>
      <c r="I250" s="12" t="s">
        <v>838</v>
      </c>
      <c r="J250" s="67">
        <f t="shared" si="41"/>
        <v>160000</v>
      </c>
      <c r="K250" s="5">
        <f t="shared" si="32"/>
        <v>1</v>
      </c>
      <c r="L250" s="54">
        <f t="shared" si="33"/>
        <v>0</v>
      </c>
      <c r="M250" s="56" t="str">
        <f t="shared" si="37"/>
        <v>WHT Properties</v>
      </c>
      <c r="N250" s="5">
        <f t="shared" si="34"/>
        <v>0</v>
      </c>
      <c r="O250" s="5">
        <f t="shared" si="35"/>
        <v>0</v>
      </c>
    </row>
    <row r="251" spans="1:15" s="8" customFormat="1" ht="14.25" customHeight="1" x14ac:dyDescent="0.2">
      <c r="A251" t="s">
        <v>955</v>
      </c>
      <c r="B251" t="s">
        <v>1036</v>
      </c>
      <c r="C251" t="s">
        <v>842</v>
      </c>
      <c r="D251" t="s">
        <v>1940</v>
      </c>
      <c r="E251" t="s">
        <v>3061</v>
      </c>
      <c r="F251" t="s">
        <v>216</v>
      </c>
      <c r="G251" s="3">
        <v>43591</v>
      </c>
      <c r="H251" s="2">
        <v>300000</v>
      </c>
      <c r="I251" s="12" t="s">
        <v>838</v>
      </c>
      <c r="J251" s="67">
        <f t="shared" si="41"/>
        <v>300000</v>
      </c>
      <c r="K251" s="5">
        <f t="shared" si="32"/>
        <v>1</v>
      </c>
      <c r="L251" s="54">
        <f t="shared" si="33"/>
        <v>0</v>
      </c>
      <c r="M251" s="56" t="str">
        <f t="shared" si="37"/>
        <v>WHT Properties</v>
      </c>
      <c r="N251" s="5">
        <f t="shared" si="34"/>
        <v>0</v>
      </c>
      <c r="O251" s="5">
        <f t="shared" si="35"/>
        <v>0</v>
      </c>
    </row>
    <row r="252" spans="1:15" s="8" customFormat="1" ht="14.25" customHeight="1" x14ac:dyDescent="0.2">
      <c r="A252" t="s">
        <v>18</v>
      </c>
      <c r="B252" t="s">
        <v>1535</v>
      </c>
      <c r="C252" t="s">
        <v>1948</v>
      </c>
      <c r="D252" t="s">
        <v>1842</v>
      </c>
      <c r="E252" t="s">
        <v>2796</v>
      </c>
      <c r="F252" t="s">
        <v>7</v>
      </c>
      <c r="G252" s="3">
        <v>43560</v>
      </c>
      <c r="H252" s="2">
        <v>1065000</v>
      </c>
      <c r="I252" s="12">
        <v>20190500</v>
      </c>
      <c r="J252" s="67">
        <f t="shared" si="41"/>
        <v>1065000</v>
      </c>
      <c r="K252" s="5">
        <f t="shared" si="32"/>
        <v>1</v>
      </c>
      <c r="L252" s="54">
        <f t="shared" si="33"/>
        <v>1</v>
      </c>
      <c r="M252" s="56" t="str">
        <f t="shared" si="37"/>
        <v>Coldwell Banker Apex, REALTORS</v>
      </c>
      <c r="N252" s="5">
        <f t="shared" si="34"/>
        <v>0</v>
      </c>
      <c r="O252" s="5">
        <f t="shared" si="35"/>
        <v>0</v>
      </c>
    </row>
    <row r="253" spans="1:15" s="8" customFormat="1" ht="14.25" customHeight="1" x14ac:dyDescent="0.2">
      <c r="A253" t="s">
        <v>2247</v>
      </c>
      <c r="B253" t="s">
        <v>1843</v>
      </c>
      <c r="C253" t="s">
        <v>1927</v>
      </c>
      <c r="D253" t="s">
        <v>303</v>
      </c>
      <c r="E253" t="s">
        <v>2528</v>
      </c>
      <c r="F253" t="s">
        <v>6</v>
      </c>
      <c r="G253" s="3">
        <v>43530</v>
      </c>
      <c r="H253" s="2">
        <v>135000</v>
      </c>
      <c r="I253" s="12" t="s">
        <v>838</v>
      </c>
      <c r="J253" s="67">
        <f t="shared" si="41"/>
        <v>135000</v>
      </c>
      <c r="K253" s="5">
        <f t="shared" si="32"/>
        <v>1</v>
      </c>
      <c r="L253" s="54">
        <f t="shared" si="33"/>
        <v>0</v>
      </c>
      <c r="M253" s="56" t="str">
        <f t="shared" si="37"/>
        <v>AG Real Estate &amp; Associates</v>
      </c>
      <c r="N253" s="5">
        <f t="shared" si="34"/>
        <v>0</v>
      </c>
      <c r="O253" s="5">
        <f t="shared" si="35"/>
        <v>0</v>
      </c>
    </row>
    <row r="254" spans="1:15" s="8" customFormat="1" ht="14.25" customHeight="1" x14ac:dyDescent="0.2">
      <c r="A254" t="s">
        <v>326</v>
      </c>
      <c r="B254" t="s">
        <v>1844</v>
      </c>
      <c r="C254" t="s">
        <v>1456</v>
      </c>
      <c r="D254" t="s">
        <v>1840</v>
      </c>
      <c r="E254" t="s">
        <v>922</v>
      </c>
      <c r="F254" t="s">
        <v>6</v>
      </c>
      <c r="G254" s="3">
        <v>43500</v>
      </c>
      <c r="H254" s="2">
        <v>152500</v>
      </c>
      <c r="I254" s="12" t="s">
        <v>838</v>
      </c>
      <c r="J254" s="67">
        <f t="shared" si="41"/>
        <v>152500</v>
      </c>
      <c r="K254" s="5">
        <f t="shared" si="32"/>
        <v>1</v>
      </c>
      <c r="L254" s="54">
        <f t="shared" si="33"/>
        <v>0</v>
      </c>
      <c r="M254" s="56" t="str">
        <f t="shared" si="37"/>
        <v>Kelly, Realtors</v>
      </c>
      <c r="N254" s="5">
        <f t="shared" si="34"/>
        <v>0</v>
      </c>
      <c r="O254" s="5">
        <f t="shared" si="35"/>
        <v>0</v>
      </c>
    </row>
    <row r="255" spans="1:15" s="8" customFormat="1" ht="14.25" customHeight="1" x14ac:dyDescent="0.2">
      <c r="A255" t="s">
        <v>1749</v>
      </c>
      <c r="B255" t="s">
        <v>1547</v>
      </c>
      <c r="C255" t="s">
        <v>1456</v>
      </c>
      <c r="D255" t="s">
        <v>1840</v>
      </c>
      <c r="E255" t="s">
        <v>2984</v>
      </c>
      <c r="F255" t="s">
        <v>6</v>
      </c>
      <c r="G255" s="3">
        <v>43581</v>
      </c>
      <c r="H255" s="2">
        <v>284000</v>
      </c>
      <c r="I255" s="12" t="s">
        <v>838</v>
      </c>
      <c r="J255" s="67">
        <f t="shared" si="41"/>
        <v>284000</v>
      </c>
      <c r="K255" s="5">
        <f t="shared" si="32"/>
        <v>1</v>
      </c>
      <c r="L255" s="54">
        <f t="shared" si="33"/>
        <v>0</v>
      </c>
      <c r="M255" s="56" t="str">
        <f>IF(D255="",#REF!,D255)</f>
        <v>Kelly, Realtors</v>
      </c>
      <c r="N255" s="5">
        <f t="shared" si="34"/>
        <v>0</v>
      </c>
      <c r="O255" s="5">
        <f t="shared" si="35"/>
        <v>0</v>
      </c>
    </row>
    <row r="256" spans="1:15" s="8" customFormat="1" ht="14.25" customHeight="1" x14ac:dyDescent="0.2">
      <c r="A256" t="s">
        <v>885</v>
      </c>
      <c r="B256" t="s">
        <v>1840</v>
      </c>
      <c r="C256" t="s">
        <v>1898</v>
      </c>
      <c r="D256" t="s">
        <v>1475</v>
      </c>
      <c r="E256" t="s">
        <v>2596</v>
      </c>
      <c r="F256" t="s">
        <v>6</v>
      </c>
      <c r="G256" s="3">
        <v>43538</v>
      </c>
      <c r="H256" s="2">
        <v>113000</v>
      </c>
      <c r="I256" s="12" t="s">
        <v>838</v>
      </c>
      <c r="J256" s="67">
        <f t="shared" si="41"/>
        <v>113000</v>
      </c>
      <c r="K256" s="5">
        <f t="shared" si="32"/>
        <v>1</v>
      </c>
      <c r="L256" s="54">
        <f t="shared" si="33"/>
        <v>0</v>
      </c>
      <c r="M256" s="56" t="str">
        <f>IF(D256="",#REF!,D256)</f>
        <v>ERA Courtyard Real Estate</v>
      </c>
      <c r="N256" s="5">
        <f t="shared" si="34"/>
        <v>0</v>
      </c>
      <c r="O256" s="5">
        <f t="shared" si="35"/>
        <v>0</v>
      </c>
    </row>
    <row r="257" spans="1:15" s="8" customFormat="1" ht="14.25" customHeight="1" x14ac:dyDescent="0.2">
      <c r="A257" t="s">
        <v>2613</v>
      </c>
      <c r="B257" t="s">
        <v>1889</v>
      </c>
      <c r="C257" t="s">
        <v>1898</v>
      </c>
      <c r="D257" t="s">
        <v>1475</v>
      </c>
      <c r="E257" t="s">
        <v>2629</v>
      </c>
      <c r="F257" t="s">
        <v>6</v>
      </c>
      <c r="G257" s="3">
        <v>43542</v>
      </c>
      <c r="H257" s="2">
        <v>60000</v>
      </c>
      <c r="I257" s="12">
        <v>20190443</v>
      </c>
      <c r="J257" s="67">
        <f t="shared" si="41"/>
        <v>60000</v>
      </c>
      <c r="K257" s="5">
        <f t="shared" si="32"/>
        <v>1</v>
      </c>
      <c r="L257" s="54">
        <f t="shared" si="33"/>
        <v>1</v>
      </c>
      <c r="M257" s="56" t="str">
        <f>IF(D257="",#REF!,D257)</f>
        <v>ERA Courtyard Real Estate</v>
      </c>
      <c r="N257" s="5">
        <f t="shared" si="34"/>
        <v>0</v>
      </c>
      <c r="O257" s="5">
        <f t="shared" si="35"/>
        <v>0</v>
      </c>
    </row>
    <row r="258" spans="1:15" s="8" customFormat="1" ht="14.25" customHeight="1" x14ac:dyDescent="0.2">
      <c r="A258" t="s">
        <v>1687</v>
      </c>
      <c r="B258" t="s">
        <v>1751</v>
      </c>
      <c r="C258" t="s">
        <v>1898</v>
      </c>
      <c r="D258" t="s">
        <v>1475</v>
      </c>
      <c r="E258" t="s">
        <v>2729</v>
      </c>
      <c r="F258" t="s">
        <v>6</v>
      </c>
      <c r="G258" s="3">
        <v>43552</v>
      </c>
      <c r="H258" s="2">
        <v>192500</v>
      </c>
      <c r="I258" s="12" t="s">
        <v>838</v>
      </c>
      <c r="J258" s="67">
        <f t="shared" si="41"/>
        <v>192500</v>
      </c>
      <c r="K258" s="5">
        <f t="shared" si="32"/>
        <v>1</v>
      </c>
      <c r="L258" s="54">
        <f t="shared" si="33"/>
        <v>0</v>
      </c>
      <c r="M258" s="56" t="str">
        <f>IF(D258="",#REF!,D258)</f>
        <v>ERA Courtyard Real Estate</v>
      </c>
      <c r="N258" s="5">
        <f t="shared" si="34"/>
        <v>0</v>
      </c>
      <c r="O258" s="5">
        <f t="shared" si="35"/>
        <v>0</v>
      </c>
    </row>
    <row r="259" spans="1:15" s="8" customFormat="1" ht="14.25" customHeight="1" x14ac:dyDescent="0.2">
      <c r="A259" t="s">
        <v>710</v>
      </c>
      <c r="B259" t="s">
        <v>303</v>
      </c>
      <c r="C259" t="s">
        <v>1898</v>
      </c>
      <c r="D259" t="s">
        <v>1475</v>
      </c>
      <c r="E259" t="s">
        <v>2738</v>
      </c>
      <c r="F259" t="s">
        <v>6</v>
      </c>
      <c r="G259" s="3">
        <v>43553</v>
      </c>
      <c r="H259" s="2">
        <v>141000</v>
      </c>
      <c r="I259" s="12">
        <v>20190469</v>
      </c>
      <c r="J259" s="67">
        <f t="shared" si="41"/>
        <v>141000</v>
      </c>
      <c r="K259" s="5">
        <f t="shared" si="32"/>
        <v>1</v>
      </c>
      <c r="L259" s="54">
        <f t="shared" si="33"/>
        <v>1</v>
      </c>
      <c r="M259" s="56" t="str">
        <f t="shared" si="37"/>
        <v>ERA Courtyard Real Estate</v>
      </c>
      <c r="N259" s="5">
        <f t="shared" si="34"/>
        <v>0</v>
      </c>
      <c r="O259" s="5">
        <f t="shared" si="35"/>
        <v>0</v>
      </c>
    </row>
    <row r="260" spans="1:15" s="8" customFormat="1" ht="14.25" customHeight="1" x14ac:dyDescent="0.2">
      <c r="A260" t="s">
        <v>879</v>
      </c>
      <c r="B260" t="s">
        <v>0</v>
      </c>
      <c r="C260" t="s">
        <v>1898</v>
      </c>
      <c r="D260" t="s">
        <v>1475</v>
      </c>
      <c r="E260" t="s">
        <v>2771</v>
      </c>
      <c r="F260" t="s">
        <v>6</v>
      </c>
      <c r="G260" s="3">
        <v>43557</v>
      </c>
      <c r="H260" s="2">
        <v>149000</v>
      </c>
      <c r="I260" s="12" t="s">
        <v>838</v>
      </c>
      <c r="J260" s="67">
        <f t="shared" si="41"/>
        <v>149000</v>
      </c>
      <c r="K260" s="5">
        <f t="shared" si="32"/>
        <v>1</v>
      </c>
      <c r="L260" s="54">
        <f t="shared" si="33"/>
        <v>0</v>
      </c>
      <c r="M260" s="56" t="str">
        <f t="shared" si="37"/>
        <v>ERA Courtyard Real Estate</v>
      </c>
      <c r="N260" s="5">
        <f t="shared" si="34"/>
        <v>0</v>
      </c>
      <c r="O260" s="5">
        <f t="shared" si="35"/>
        <v>0</v>
      </c>
    </row>
    <row r="261" spans="1:15" s="8" customFormat="1" ht="14.25" customHeight="1" x14ac:dyDescent="0.2">
      <c r="A261" t="s">
        <v>1729</v>
      </c>
      <c r="B261" t="s">
        <v>1036</v>
      </c>
      <c r="C261" t="s">
        <v>1898</v>
      </c>
      <c r="D261" t="s">
        <v>1475</v>
      </c>
      <c r="E261" t="s">
        <v>2826</v>
      </c>
      <c r="F261" t="s">
        <v>216</v>
      </c>
      <c r="G261" s="3">
        <v>43564</v>
      </c>
      <c r="H261" s="2">
        <v>121600</v>
      </c>
      <c r="I261" s="12" t="s">
        <v>838</v>
      </c>
      <c r="J261" s="67">
        <f t="shared" si="41"/>
        <v>121600</v>
      </c>
      <c r="K261" s="5">
        <f t="shared" si="32"/>
        <v>1</v>
      </c>
      <c r="L261" s="54">
        <f t="shared" si="33"/>
        <v>0</v>
      </c>
      <c r="M261" s="56" t="str">
        <f t="shared" si="37"/>
        <v>ERA Courtyard Real Estate</v>
      </c>
      <c r="N261" s="5">
        <f t="shared" si="34"/>
        <v>0</v>
      </c>
      <c r="O261" s="5">
        <f t="shared" si="35"/>
        <v>0</v>
      </c>
    </row>
    <row r="262" spans="1:15" s="8" customFormat="1" ht="14.25" customHeight="1" x14ac:dyDescent="0.2">
      <c r="A262" t="s">
        <v>1741</v>
      </c>
      <c r="B262" t="s">
        <v>1099</v>
      </c>
      <c r="C262" t="s">
        <v>1898</v>
      </c>
      <c r="D262" t="s">
        <v>1475</v>
      </c>
      <c r="E262" t="s">
        <v>2891</v>
      </c>
      <c r="F262" t="s">
        <v>6</v>
      </c>
      <c r="G262" s="3">
        <v>43571</v>
      </c>
      <c r="H262" s="2">
        <v>105000</v>
      </c>
      <c r="I262" s="12" t="s">
        <v>838</v>
      </c>
      <c r="J262" s="67">
        <f t="shared" si="41"/>
        <v>105000</v>
      </c>
      <c r="K262" s="5">
        <f t="shared" ref="K262:K325" si="42">IF(J262&gt;0,1,0)</f>
        <v>1</v>
      </c>
      <c r="L262" s="54">
        <f t="shared" ref="L262:L325" si="43">IF(K262=0,0,IF(I262="did not close",0,IF(I262="",0,1)))</f>
        <v>0</v>
      </c>
      <c r="M262" s="56" t="str">
        <f t="shared" si="37"/>
        <v>ERA Courtyard Real Estate</v>
      </c>
      <c r="N262" s="5">
        <f t="shared" ref="N262:N325" si="44">IF(A262=C262,1,0)</f>
        <v>0</v>
      </c>
      <c r="O262" s="5">
        <f t="shared" ref="O262:O325" si="45">IF(K262=0,IF(I262="did not close",0,IF(I262="",0,1)),0)</f>
        <v>0</v>
      </c>
    </row>
    <row r="263" spans="1:15" s="8" customFormat="1" ht="14.25" customHeight="1" x14ac:dyDescent="0.2">
      <c r="A263" t="s">
        <v>2865</v>
      </c>
      <c r="B263" t="s">
        <v>2083</v>
      </c>
      <c r="C263" t="s">
        <v>1898</v>
      </c>
      <c r="D263" t="s">
        <v>1475</v>
      </c>
      <c r="E263" t="s">
        <v>2953</v>
      </c>
      <c r="F263" t="s">
        <v>123</v>
      </c>
      <c r="G263" s="3">
        <v>43579</v>
      </c>
      <c r="H263" s="2">
        <v>155000</v>
      </c>
      <c r="I263" s="12" t="s">
        <v>838</v>
      </c>
      <c r="J263" s="67">
        <f t="shared" si="41"/>
        <v>155000</v>
      </c>
      <c r="K263" s="5">
        <f t="shared" si="42"/>
        <v>1</v>
      </c>
      <c r="L263" s="54">
        <f t="shared" si="43"/>
        <v>0</v>
      </c>
      <c r="M263" s="56" t="str">
        <f t="shared" si="37"/>
        <v>ERA Courtyard Real Estate</v>
      </c>
      <c r="N263" s="5">
        <f t="shared" si="44"/>
        <v>0</v>
      </c>
      <c r="O263" s="5">
        <f t="shared" si="45"/>
        <v>0</v>
      </c>
    </row>
    <row r="264" spans="1:15" s="8" customFormat="1" ht="14.25" customHeight="1" x14ac:dyDescent="0.2">
      <c r="A264" t="s">
        <v>1068</v>
      </c>
      <c r="B264" t="s">
        <v>1535</v>
      </c>
      <c r="C264" t="s">
        <v>1270</v>
      </c>
      <c r="D264" t="s">
        <v>1535</v>
      </c>
      <c r="E264" t="s">
        <v>2872</v>
      </c>
      <c r="F264" t="s">
        <v>6</v>
      </c>
      <c r="G264" s="3">
        <v>43570</v>
      </c>
      <c r="H264" s="2">
        <v>250000</v>
      </c>
      <c r="I264" s="12" t="s">
        <v>838</v>
      </c>
      <c r="J264" s="67">
        <f t="shared" si="41"/>
        <v>250000</v>
      </c>
      <c r="K264" s="5">
        <f t="shared" si="42"/>
        <v>1</v>
      </c>
      <c r="L264" s="54">
        <f t="shared" si="43"/>
        <v>0</v>
      </c>
      <c r="M264" s="56" t="str">
        <f t="shared" si="37"/>
        <v>Camille Johnson, REALTORS</v>
      </c>
      <c r="N264" s="5">
        <f t="shared" si="44"/>
        <v>0</v>
      </c>
      <c r="O264" s="5">
        <f t="shared" si="45"/>
        <v>0</v>
      </c>
    </row>
    <row r="265" spans="1:15" s="8" customFormat="1" ht="14.25" customHeight="1" x14ac:dyDescent="0.2">
      <c r="A265" t="s">
        <v>1946</v>
      </c>
      <c r="B265" t="s">
        <v>1840</v>
      </c>
      <c r="C265" t="s">
        <v>2625</v>
      </c>
      <c r="D265" t="s">
        <v>2083</v>
      </c>
      <c r="E265" t="s">
        <v>2626</v>
      </c>
      <c r="F265" t="s">
        <v>1249</v>
      </c>
      <c r="G265" s="3">
        <v>43542</v>
      </c>
      <c r="H265" s="2">
        <v>198000</v>
      </c>
      <c r="I265" s="12" t="s">
        <v>838</v>
      </c>
      <c r="J265" s="67">
        <f>IF(A265=C265,0,H265)</f>
        <v>198000</v>
      </c>
      <c r="K265" s="5">
        <f t="shared" si="42"/>
        <v>1</v>
      </c>
      <c r="L265" s="54">
        <f t="shared" si="43"/>
        <v>0</v>
      </c>
      <c r="M265" s="56" t="str">
        <f t="shared" si="37"/>
        <v>All City Real Estate</v>
      </c>
      <c r="N265" s="5">
        <f t="shared" si="44"/>
        <v>0</v>
      </c>
      <c r="O265" s="5">
        <f t="shared" si="45"/>
        <v>0</v>
      </c>
    </row>
    <row r="266" spans="1:15" s="8" customFormat="1" ht="14.25" customHeight="1" x14ac:dyDescent="0.2">
      <c r="A266" t="s">
        <v>1729</v>
      </c>
      <c r="B266" t="s">
        <v>1036</v>
      </c>
      <c r="C266" t="s">
        <v>1247</v>
      </c>
      <c r="D266" t="s">
        <v>1484</v>
      </c>
      <c r="E266" t="s">
        <v>3021</v>
      </c>
      <c r="F266" t="s">
        <v>123</v>
      </c>
      <c r="G266" s="3">
        <v>43585</v>
      </c>
      <c r="H266" s="2">
        <v>315000</v>
      </c>
      <c r="I266" s="12" t="s">
        <v>838</v>
      </c>
      <c r="J266" s="67">
        <f>IF(A266=C266,0,H266)</f>
        <v>315000</v>
      </c>
      <c r="K266" s="5">
        <f t="shared" si="42"/>
        <v>1</v>
      </c>
      <c r="L266" s="54">
        <f t="shared" si="43"/>
        <v>0</v>
      </c>
      <c r="M266" s="56" t="str">
        <f>IF(D266="",#REF!,D266)</f>
        <v>Darren McKethan, REALTORS</v>
      </c>
      <c r="N266" s="5">
        <f t="shared" si="44"/>
        <v>0</v>
      </c>
      <c r="O266" s="5">
        <f t="shared" si="45"/>
        <v>0</v>
      </c>
    </row>
    <row r="267" spans="1:15" s="8" customFormat="1" ht="14.25" customHeight="1" x14ac:dyDescent="0.2">
      <c r="A267" t="s">
        <v>1629</v>
      </c>
      <c r="B267" t="s">
        <v>1840</v>
      </c>
      <c r="C267" t="s">
        <v>2020</v>
      </c>
      <c r="D267" t="s">
        <v>1036</v>
      </c>
      <c r="E267" t="s">
        <v>2520</v>
      </c>
      <c r="F267" t="s">
        <v>6</v>
      </c>
      <c r="G267" s="3">
        <v>43529</v>
      </c>
      <c r="H267" s="2">
        <v>252000</v>
      </c>
      <c r="I267" s="12">
        <v>20190069</v>
      </c>
      <c r="J267" s="67">
        <f>IF(A267=C267,0,H267)</f>
        <v>252000</v>
      </c>
      <c r="K267" s="5">
        <f t="shared" si="42"/>
        <v>1</v>
      </c>
      <c r="L267" s="54">
        <f t="shared" si="43"/>
        <v>1</v>
      </c>
      <c r="M267" s="56" t="str">
        <f t="shared" ref="M267:M319" si="46">IF(D267="",D266,D267)</f>
        <v>Bentwood Realty</v>
      </c>
      <c r="N267" s="5">
        <f t="shared" si="44"/>
        <v>0</v>
      </c>
      <c r="O267" s="5">
        <f t="shared" si="45"/>
        <v>0</v>
      </c>
    </row>
    <row r="268" spans="1:15" s="8" customFormat="1" ht="14.25" customHeight="1" x14ac:dyDescent="0.2">
      <c r="A268" t="s">
        <v>145</v>
      </c>
      <c r="B268" t="s">
        <v>1842</v>
      </c>
      <c r="C268" t="s">
        <v>2020</v>
      </c>
      <c r="D268" t="s">
        <v>1036</v>
      </c>
      <c r="E268" t="s">
        <v>3359</v>
      </c>
      <c r="F268" t="s">
        <v>7</v>
      </c>
      <c r="G268" s="3">
        <v>43616</v>
      </c>
      <c r="H268" s="2">
        <v>352950</v>
      </c>
      <c r="I268" s="12" t="s">
        <v>838</v>
      </c>
      <c r="J268" s="67">
        <f>IF(A268=C268,0,H268)</f>
        <v>352950</v>
      </c>
      <c r="K268" s="5">
        <f t="shared" si="42"/>
        <v>1</v>
      </c>
      <c r="L268" s="54">
        <f t="shared" si="43"/>
        <v>0</v>
      </c>
      <c r="M268" s="56" t="str">
        <f t="shared" si="46"/>
        <v>Bentwood Realty</v>
      </c>
      <c r="N268" s="5">
        <f t="shared" si="44"/>
        <v>0</v>
      </c>
      <c r="O268" s="5">
        <f t="shared" si="45"/>
        <v>0</v>
      </c>
    </row>
    <row r="269" spans="1:15" s="8" customFormat="1" ht="14.25" customHeight="1" x14ac:dyDescent="0.2">
      <c r="A269" t="s">
        <v>305</v>
      </c>
      <c r="B269" t="s">
        <v>1840</v>
      </c>
      <c r="C269" t="s">
        <v>1924</v>
      </c>
      <c r="D269" t="s">
        <v>1843</v>
      </c>
      <c r="E269" t="s">
        <v>2535</v>
      </c>
      <c r="F269" t="s">
        <v>6</v>
      </c>
      <c r="G269" s="3">
        <v>43531</v>
      </c>
      <c r="H269" s="2">
        <v>149000</v>
      </c>
      <c r="I269" s="12" t="s">
        <v>838</v>
      </c>
      <c r="J269" s="67">
        <f t="shared" ref="J269:J276" si="47">IF(A269=C269,0,H269)</f>
        <v>149000</v>
      </c>
      <c r="K269" s="5">
        <f t="shared" si="42"/>
        <v>1</v>
      </c>
      <c r="L269" s="54">
        <f t="shared" si="43"/>
        <v>0</v>
      </c>
      <c r="M269" s="56" t="str">
        <f>IF(D269="",#REF!,D269)</f>
        <v>Synergy, Realtors</v>
      </c>
      <c r="N269" s="5">
        <f t="shared" si="44"/>
        <v>0</v>
      </c>
      <c r="O269" s="5">
        <f t="shared" si="45"/>
        <v>0</v>
      </c>
    </row>
    <row r="270" spans="1:15" s="8" customFormat="1" ht="14.25" customHeight="1" x14ac:dyDescent="0.2">
      <c r="A270" t="s">
        <v>1868</v>
      </c>
      <c r="B270" t="s">
        <v>1869</v>
      </c>
      <c r="C270" t="s">
        <v>1924</v>
      </c>
      <c r="D270" t="s">
        <v>1843</v>
      </c>
      <c r="E270" t="s">
        <v>2878</v>
      </c>
      <c r="F270" t="s">
        <v>426</v>
      </c>
      <c r="G270" s="3">
        <v>43570</v>
      </c>
      <c r="H270" s="2">
        <v>80000</v>
      </c>
      <c r="I270" s="12">
        <v>20190570</v>
      </c>
      <c r="J270" s="67">
        <f t="shared" si="47"/>
        <v>80000</v>
      </c>
      <c r="K270" s="5">
        <f t="shared" si="42"/>
        <v>1</v>
      </c>
      <c r="L270" s="54">
        <f t="shared" si="43"/>
        <v>1</v>
      </c>
      <c r="M270" s="56" t="str">
        <f>IF(D270="",#REF!,D270)</f>
        <v>Synergy, Realtors</v>
      </c>
      <c r="N270" s="5">
        <f t="shared" si="44"/>
        <v>0</v>
      </c>
      <c r="O270" s="5">
        <f t="shared" si="45"/>
        <v>0</v>
      </c>
    </row>
    <row r="271" spans="1:15" s="8" customFormat="1" ht="14.25" customHeight="1" x14ac:dyDescent="0.2">
      <c r="A271" t="s">
        <v>555</v>
      </c>
      <c r="B271" t="s">
        <v>1535</v>
      </c>
      <c r="C271" t="s">
        <v>1880</v>
      </c>
      <c r="D271" t="s">
        <v>126</v>
      </c>
      <c r="E271" t="s">
        <v>2166</v>
      </c>
      <c r="F271" t="s">
        <v>6</v>
      </c>
      <c r="G271" s="3">
        <v>43481</v>
      </c>
      <c r="H271" s="2">
        <v>204500</v>
      </c>
      <c r="I271" s="12" t="s">
        <v>838</v>
      </c>
      <c r="J271" s="67">
        <f t="shared" si="47"/>
        <v>204500</v>
      </c>
      <c r="K271" s="5">
        <f t="shared" si="42"/>
        <v>1</v>
      </c>
      <c r="L271" s="54">
        <f t="shared" si="43"/>
        <v>0</v>
      </c>
      <c r="M271" s="56" t="str">
        <f t="shared" si="46"/>
        <v>Campus, REALTORS</v>
      </c>
      <c r="N271" s="5">
        <f t="shared" si="44"/>
        <v>0</v>
      </c>
      <c r="O271" s="5">
        <f t="shared" si="45"/>
        <v>0</v>
      </c>
    </row>
    <row r="272" spans="1:15" s="8" customFormat="1" ht="14.25" customHeight="1" x14ac:dyDescent="0.2">
      <c r="A272" t="s">
        <v>2014</v>
      </c>
      <c r="B272" t="s">
        <v>1180</v>
      </c>
      <c r="C272" t="s">
        <v>1880</v>
      </c>
      <c r="D272" t="s">
        <v>126</v>
      </c>
      <c r="E272" t="s">
        <v>2363</v>
      </c>
      <c r="F272" t="s">
        <v>6</v>
      </c>
      <c r="G272" s="3">
        <v>43510</v>
      </c>
      <c r="H272" s="2">
        <v>187000</v>
      </c>
      <c r="I272" s="12" t="s">
        <v>838</v>
      </c>
      <c r="J272" s="67">
        <f t="shared" si="47"/>
        <v>187000</v>
      </c>
      <c r="K272" s="5">
        <f t="shared" si="42"/>
        <v>1</v>
      </c>
      <c r="L272" s="54">
        <f t="shared" si="43"/>
        <v>0</v>
      </c>
      <c r="M272" s="56" t="str">
        <f>IF(D272="",#REF!,D272)</f>
        <v>Campus, REALTORS</v>
      </c>
      <c r="N272" s="5">
        <f t="shared" si="44"/>
        <v>0</v>
      </c>
      <c r="O272" s="5">
        <f t="shared" si="45"/>
        <v>0</v>
      </c>
    </row>
    <row r="273" spans="1:15" s="8" customFormat="1" ht="14.25" customHeight="1" x14ac:dyDescent="0.2">
      <c r="A273" t="s">
        <v>1868</v>
      </c>
      <c r="B273" t="s">
        <v>1869</v>
      </c>
      <c r="C273" t="s">
        <v>1880</v>
      </c>
      <c r="D273" t="s">
        <v>126</v>
      </c>
      <c r="E273" t="s">
        <v>2413</v>
      </c>
      <c r="F273" t="s">
        <v>6</v>
      </c>
      <c r="G273" s="3">
        <v>43518</v>
      </c>
      <c r="H273" s="2">
        <v>179000</v>
      </c>
      <c r="I273" s="12">
        <v>20190152</v>
      </c>
      <c r="J273" s="67">
        <f t="shared" si="47"/>
        <v>179000</v>
      </c>
      <c r="K273" s="5">
        <f t="shared" si="42"/>
        <v>1</v>
      </c>
      <c r="L273" s="54">
        <f t="shared" si="43"/>
        <v>1</v>
      </c>
      <c r="M273" s="56" t="str">
        <f t="shared" si="46"/>
        <v>Campus, REALTORS</v>
      </c>
      <c r="N273" s="5">
        <f t="shared" si="44"/>
        <v>0</v>
      </c>
      <c r="O273" s="5">
        <f t="shared" si="45"/>
        <v>0</v>
      </c>
    </row>
    <row r="274" spans="1:15" s="8" customFormat="1" ht="14.25" customHeight="1" x14ac:dyDescent="0.2">
      <c r="A274" t="s">
        <v>1966</v>
      </c>
      <c r="B274" t="s">
        <v>1854</v>
      </c>
      <c r="C274" t="s">
        <v>1880</v>
      </c>
      <c r="D274" t="s">
        <v>126</v>
      </c>
      <c r="E274" t="s">
        <v>2455</v>
      </c>
      <c r="F274" t="s">
        <v>6</v>
      </c>
      <c r="G274" s="3">
        <v>43524</v>
      </c>
      <c r="H274" s="2">
        <v>133900</v>
      </c>
      <c r="I274" s="12" t="s">
        <v>838</v>
      </c>
      <c r="J274" s="67">
        <f t="shared" si="47"/>
        <v>133900</v>
      </c>
      <c r="K274" s="5">
        <f t="shared" si="42"/>
        <v>1</v>
      </c>
      <c r="L274" s="54">
        <f t="shared" si="43"/>
        <v>0</v>
      </c>
      <c r="M274" s="56" t="str">
        <f t="shared" si="46"/>
        <v>Campus, REALTORS</v>
      </c>
      <c r="N274" s="5">
        <f t="shared" si="44"/>
        <v>0</v>
      </c>
      <c r="O274" s="5">
        <f t="shared" si="45"/>
        <v>0</v>
      </c>
    </row>
    <row r="275" spans="1:15" s="8" customFormat="1" ht="14.25" customHeight="1" x14ac:dyDescent="0.2">
      <c r="A275" t="s">
        <v>1400</v>
      </c>
      <c r="B275" t="s">
        <v>1842</v>
      </c>
      <c r="C275" t="s">
        <v>1880</v>
      </c>
      <c r="D275" t="s">
        <v>126</v>
      </c>
      <c r="E275" t="s">
        <v>2576</v>
      </c>
      <c r="F275" t="s">
        <v>6</v>
      </c>
      <c r="G275" s="3">
        <v>43535</v>
      </c>
      <c r="H275" s="2">
        <v>117250</v>
      </c>
      <c r="I275" s="12">
        <v>20190139</v>
      </c>
      <c r="J275" s="67">
        <f t="shared" si="47"/>
        <v>117250</v>
      </c>
      <c r="K275" s="5">
        <f t="shared" si="42"/>
        <v>1</v>
      </c>
      <c r="L275" s="54">
        <f t="shared" si="43"/>
        <v>1</v>
      </c>
      <c r="M275" s="56" t="str">
        <f t="shared" si="46"/>
        <v>Campus, REALTORS</v>
      </c>
      <c r="N275" s="5">
        <f t="shared" si="44"/>
        <v>0</v>
      </c>
      <c r="O275" s="5">
        <f t="shared" si="45"/>
        <v>0</v>
      </c>
    </row>
    <row r="276" spans="1:15" s="8" customFormat="1" ht="14.25" customHeight="1" x14ac:dyDescent="0.2">
      <c r="A276" t="s">
        <v>326</v>
      </c>
      <c r="B276" t="s">
        <v>1844</v>
      </c>
      <c r="C276" t="s">
        <v>1880</v>
      </c>
      <c r="D276" t="s">
        <v>126</v>
      </c>
      <c r="E276" t="s">
        <v>2015</v>
      </c>
      <c r="F276" t="s">
        <v>6</v>
      </c>
      <c r="G276" s="3">
        <v>43546</v>
      </c>
      <c r="H276" s="2">
        <v>126900</v>
      </c>
      <c r="I276" s="12" t="s">
        <v>838</v>
      </c>
      <c r="J276" s="67">
        <f t="shared" si="47"/>
        <v>126900</v>
      </c>
      <c r="K276" s="5">
        <f t="shared" si="42"/>
        <v>1</v>
      </c>
      <c r="L276" s="54">
        <f t="shared" si="43"/>
        <v>0</v>
      </c>
      <c r="M276" s="56" t="str">
        <f>IF(D276="",#REF!,D276)</f>
        <v>Campus, REALTORS</v>
      </c>
      <c r="N276" s="5">
        <f t="shared" si="44"/>
        <v>0</v>
      </c>
      <c r="O276" s="5">
        <f t="shared" si="45"/>
        <v>0</v>
      </c>
    </row>
    <row r="277" spans="1:15" s="8" customFormat="1" ht="14.25" customHeight="1" x14ac:dyDescent="0.2">
      <c r="A277" t="s">
        <v>1543</v>
      </c>
      <c r="B277" t="s">
        <v>1036</v>
      </c>
      <c r="C277" t="s">
        <v>1880</v>
      </c>
      <c r="D277" t="s">
        <v>126</v>
      </c>
      <c r="E277" t="s">
        <v>3122</v>
      </c>
      <c r="F277" t="s">
        <v>6</v>
      </c>
      <c r="G277" s="3">
        <v>43595</v>
      </c>
      <c r="H277" s="2">
        <v>157000</v>
      </c>
      <c r="I277" s="12" t="s">
        <v>838</v>
      </c>
      <c r="J277" s="67">
        <f>IF(A277=C277,0,H277)</f>
        <v>157000</v>
      </c>
      <c r="K277" s="5">
        <f t="shared" si="42"/>
        <v>1</v>
      </c>
      <c r="L277" s="54">
        <f t="shared" si="43"/>
        <v>0</v>
      </c>
      <c r="M277" s="56" t="str">
        <f t="shared" si="46"/>
        <v>Campus, REALTORS</v>
      </c>
      <c r="N277" s="5">
        <f t="shared" si="44"/>
        <v>0</v>
      </c>
      <c r="O277" s="5">
        <f t="shared" si="45"/>
        <v>0</v>
      </c>
    </row>
    <row r="278" spans="1:15" s="8" customFormat="1" ht="14.25" customHeight="1" x14ac:dyDescent="0.2">
      <c r="A278" t="s">
        <v>326</v>
      </c>
      <c r="B278" t="s">
        <v>1844</v>
      </c>
      <c r="C278" t="s">
        <v>244</v>
      </c>
      <c r="D278" t="s">
        <v>1907</v>
      </c>
      <c r="E278" t="s">
        <v>2918</v>
      </c>
      <c r="F278" t="s">
        <v>6</v>
      </c>
      <c r="G278" s="3">
        <v>43573</v>
      </c>
      <c r="H278" s="2">
        <v>187298</v>
      </c>
      <c r="I278" s="12" t="s">
        <v>838</v>
      </c>
      <c r="J278" s="67">
        <f t="shared" ref="J278:J283" si="48">IF(A278=C278,0,H278)</f>
        <v>187298</v>
      </c>
      <c r="K278" s="5">
        <f t="shared" si="42"/>
        <v>1</v>
      </c>
      <c r="L278" s="54">
        <f t="shared" si="43"/>
        <v>0</v>
      </c>
      <c r="M278" s="56" t="str">
        <f t="shared" si="46"/>
        <v>CIF Real Estate Services, Inc.</v>
      </c>
      <c r="N278" s="5">
        <f t="shared" si="44"/>
        <v>0</v>
      </c>
      <c r="O278" s="5">
        <f t="shared" si="45"/>
        <v>0</v>
      </c>
    </row>
    <row r="279" spans="1:15" s="8" customFormat="1" ht="14.25" customHeight="1" x14ac:dyDescent="0.2">
      <c r="A279" t="s">
        <v>1271</v>
      </c>
      <c r="B279" t="s">
        <v>1943</v>
      </c>
      <c r="C279" t="s">
        <v>851</v>
      </c>
      <c r="D279" t="s">
        <v>993</v>
      </c>
      <c r="E279" t="s">
        <v>2092</v>
      </c>
      <c r="F279" t="s">
        <v>6</v>
      </c>
      <c r="G279" s="3">
        <v>43467</v>
      </c>
      <c r="H279" s="2">
        <v>135750</v>
      </c>
      <c r="I279" s="12" t="s">
        <v>838</v>
      </c>
      <c r="J279" s="67">
        <f t="shared" si="48"/>
        <v>135750</v>
      </c>
      <c r="K279" s="5">
        <f t="shared" si="42"/>
        <v>1</v>
      </c>
      <c r="L279" s="54">
        <f t="shared" si="43"/>
        <v>0</v>
      </c>
      <c r="M279" s="56" t="str">
        <f t="shared" si="46"/>
        <v>Hallmark Realty</v>
      </c>
      <c r="N279" s="5">
        <f t="shared" si="44"/>
        <v>0</v>
      </c>
      <c r="O279" s="5">
        <f t="shared" si="45"/>
        <v>0</v>
      </c>
    </row>
    <row r="280" spans="1:15" s="8" customFormat="1" ht="14.25" customHeight="1" x14ac:dyDescent="0.2">
      <c r="A280" t="s">
        <v>1864</v>
      </c>
      <c r="B280" t="s">
        <v>1087</v>
      </c>
      <c r="C280" t="s">
        <v>851</v>
      </c>
      <c r="D280" t="s">
        <v>993</v>
      </c>
      <c r="E280" t="s">
        <v>2586</v>
      </c>
      <c r="F280" t="s">
        <v>1249</v>
      </c>
      <c r="G280" s="3">
        <v>43537</v>
      </c>
      <c r="H280" s="2">
        <v>188000</v>
      </c>
      <c r="I280" s="12" t="s">
        <v>838</v>
      </c>
      <c r="J280" s="67">
        <f t="shared" si="48"/>
        <v>188000</v>
      </c>
      <c r="K280" s="5">
        <f t="shared" si="42"/>
        <v>1</v>
      </c>
      <c r="L280" s="54">
        <f t="shared" si="43"/>
        <v>0</v>
      </c>
      <c r="M280" s="56" t="str">
        <f t="shared" si="46"/>
        <v>Hallmark Realty</v>
      </c>
      <c r="N280" s="5">
        <f t="shared" si="44"/>
        <v>0</v>
      </c>
      <c r="O280" s="5">
        <f t="shared" si="45"/>
        <v>0</v>
      </c>
    </row>
    <row r="281" spans="1:15" s="8" customFormat="1" ht="14.25" customHeight="1" x14ac:dyDescent="0.2">
      <c r="A281" t="s">
        <v>317</v>
      </c>
      <c r="B281" t="s">
        <v>1840</v>
      </c>
      <c r="C281" t="s">
        <v>851</v>
      </c>
      <c r="D281" t="s">
        <v>993</v>
      </c>
      <c r="E281" t="s">
        <v>2759</v>
      </c>
      <c r="F281" t="s">
        <v>1249</v>
      </c>
      <c r="G281" s="3">
        <v>43556</v>
      </c>
      <c r="H281" s="2">
        <v>255500</v>
      </c>
      <c r="I281" s="12">
        <v>20190288</v>
      </c>
      <c r="J281" s="67">
        <f t="shared" si="48"/>
        <v>255500</v>
      </c>
      <c r="K281" s="5">
        <f t="shared" si="42"/>
        <v>1</v>
      </c>
      <c r="L281" s="54">
        <f t="shared" si="43"/>
        <v>1</v>
      </c>
      <c r="M281" s="56" t="str">
        <f t="shared" si="46"/>
        <v>Hallmark Realty</v>
      </c>
      <c r="N281" s="5">
        <f t="shared" si="44"/>
        <v>0</v>
      </c>
      <c r="O281" s="5">
        <f t="shared" si="45"/>
        <v>0</v>
      </c>
    </row>
    <row r="282" spans="1:15" s="8" customFormat="1" ht="14.25" customHeight="1" x14ac:dyDescent="0.2">
      <c r="A282" t="s">
        <v>851</v>
      </c>
      <c r="B282" t="s">
        <v>993</v>
      </c>
      <c r="C282" t="s">
        <v>851</v>
      </c>
      <c r="D282" t="s">
        <v>993</v>
      </c>
      <c r="E282" t="s">
        <v>2911</v>
      </c>
      <c r="F282" t="s">
        <v>6</v>
      </c>
      <c r="G282" s="3">
        <v>43573</v>
      </c>
      <c r="H282" s="2">
        <v>191300</v>
      </c>
      <c r="I282" s="12" t="s">
        <v>838</v>
      </c>
      <c r="J282" s="67">
        <f t="shared" si="48"/>
        <v>0</v>
      </c>
      <c r="K282" s="5">
        <f t="shared" si="42"/>
        <v>0</v>
      </c>
      <c r="L282" s="54">
        <f t="shared" si="43"/>
        <v>0</v>
      </c>
      <c r="M282" s="56" t="str">
        <f t="shared" si="46"/>
        <v>Hallmark Realty</v>
      </c>
      <c r="N282" s="5">
        <f t="shared" si="44"/>
        <v>1</v>
      </c>
      <c r="O282" s="5">
        <f t="shared" si="45"/>
        <v>0</v>
      </c>
    </row>
    <row r="283" spans="1:15" s="8" customFormat="1" ht="14.25" customHeight="1" x14ac:dyDescent="0.2">
      <c r="A283" t="s">
        <v>1234</v>
      </c>
      <c r="B283" t="s">
        <v>1036</v>
      </c>
      <c r="C283" t="s">
        <v>851</v>
      </c>
      <c r="D283" t="s">
        <v>993</v>
      </c>
      <c r="E283" t="s">
        <v>3268</v>
      </c>
      <c r="F283" t="s">
        <v>6</v>
      </c>
      <c r="G283" s="3">
        <v>43609</v>
      </c>
      <c r="H283" s="2">
        <v>197500</v>
      </c>
      <c r="I283" s="12" t="s">
        <v>838</v>
      </c>
      <c r="J283" s="67">
        <f t="shared" si="48"/>
        <v>197500</v>
      </c>
      <c r="K283" s="5">
        <f t="shared" si="42"/>
        <v>1</v>
      </c>
      <c r="L283" s="54">
        <f t="shared" si="43"/>
        <v>0</v>
      </c>
      <c r="M283" s="56" t="str">
        <f t="shared" si="46"/>
        <v>Hallmark Realty</v>
      </c>
      <c r="N283" s="5">
        <f t="shared" si="44"/>
        <v>0</v>
      </c>
      <c r="O283" s="5">
        <f t="shared" si="45"/>
        <v>0</v>
      </c>
    </row>
    <row r="284" spans="1:15" s="8" customFormat="1" ht="14.25" customHeight="1" x14ac:dyDescent="0.2">
      <c r="A284" t="s">
        <v>812</v>
      </c>
      <c r="B284" t="s">
        <v>1087</v>
      </c>
      <c r="C284" t="s">
        <v>1914</v>
      </c>
      <c r="D284" t="s">
        <v>1099</v>
      </c>
      <c r="E284" t="s">
        <v>2008</v>
      </c>
      <c r="F284" t="s">
        <v>6</v>
      </c>
      <c r="G284" s="3">
        <v>43508</v>
      </c>
      <c r="H284" s="2">
        <v>101000</v>
      </c>
      <c r="I284" s="12" t="s">
        <v>838</v>
      </c>
      <c r="J284" s="67">
        <f t="shared" ref="J284:J289" si="49">IF(A284=C284,0,H284)</f>
        <v>101000</v>
      </c>
      <c r="K284" s="5">
        <f t="shared" si="42"/>
        <v>1</v>
      </c>
      <c r="L284" s="54">
        <f t="shared" si="43"/>
        <v>0</v>
      </c>
      <c r="M284" s="56" t="str">
        <f t="shared" si="46"/>
        <v>Keller Williams Realty - Waco</v>
      </c>
      <c r="N284" s="5">
        <f t="shared" si="44"/>
        <v>0</v>
      </c>
      <c r="O284" s="5">
        <f t="shared" si="45"/>
        <v>0</v>
      </c>
    </row>
    <row r="285" spans="1:15" s="8" customFormat="1" ht="14.25" customHeight="1" x14ac:dyDescent="0.2">
      <c r="A285" t="s">
        <v>2075</v>
      </c>
      <c r="B285" t="s">
        <v>5</v>
      </c>
      <c r="C285" t="s">
        <v>1454</v>
      </c>
      <c r="D285" t="s">
        <v>5</v>
      </c>
      <c r="E285" t="s">
        <v>2097</v>
      </c>
      <c r="F285" t="s">
        <v>6</v>
      </c>
      <c r="G285" s="3">
        <v>43467</v>
      </c>
      <c r="H285" s="2">
        <v>269000</v>
      </c>
      <c r="I285" s="12" t="s">
        <v>838</v>
      </c>
      <c r="J285" s="67">
        <f t="shared" si="49"/>
        <v>269000</v>
      </c>
      <c r="K285" s="5">
        <f t="shared" si="42"/>
        <v>1</v>
      </c>
      <c r="L285" s="54">
        <f t="shared" si="43"/>
        <v>0</v>
      </c>
      <c r="M285" s="56" t="str">
        <f t="shared" si="46"/>
        <v>Magnolia Realty</v>
      </c>
      <c r="N285" s="5">
        <f t="shared" si="44"/>
        <v>0</v>
      </c>
      <c r="O285" s="5">
        <f t="shared" si="45"/>
        <v>0</v>
      </c>
    </row>
    <row r="286" spans="1:15" s="8" customFormat="1" ht="14.25" customHeight="1" x14ac:dyDescent="0.2">
      <c r="A286" t="s">
        <v>154</v>
      </c>
      <c r="B286" t="s">
        <v>1099</v>
      </c>
      <c r="C286" t="s">
        <v>1454</v>
      </c>
      <c r="D286" t="s">
        <v>5</v>
      </c>
      <c r="E286" t="s">
        <v>2381</v>
      </c>
      <c r="F286" t="s">
        <v>6</v>
      </c>
      <c r="G286" s="3">
        <v>43514</v>
      </c>
      <c r="H286" s="2">
        <v>91000</v>
      </c>
      <c r="I286" s="12" t="s">
        <v>838</v>
      </c>
      <c r="J286" s="67">
        <f t="shared" si="49"/>
        <v>91000</v>
      </c>
      <c r="K286" s="5">
        <f t="shared" si="42"/>
        <v>1</v>
      </c>
      <c r="L286" s="54">
        <f t="shared" si="43"/>
        <v>0</v>
      </c>
      <c r="M286" s="56" t="str">
        <f t="shared" si="46"/>
        <v>Magnolia Realty</v>
      </c>
      <c r="N286" s="5">
        <f t="shared" si="44"/>
        <v>0</v>
      </c>
      <c r="O286" s="5">
        <f t="shared" si="45"/>
        <v>0</v>
      </c>
    </row>
    <row r="287" spans="1:15" s="8" customFormat="1" ht="14.25" customHeight="1" x14ac:dyDescent="0.2">
      <c r="A287" t="s">
        <v>894</v>
      </c>
      <c r="B287" t="s">
        <v>1842</v>
      </c>
      <c r="C287" t="s">
        <v>1454</v>
      </c>
      <c r="D287" t="s">
        <v>5</v>
      </c>
      <c r="E287" t="s">
        <v>2756</v>
      </c>
      <c r="F287" t="s">
        <v>1249</v>
      </c>
      <c r="G287" s="3">
        <v>43556</v>
      </c>
      <c r="H287" s="2">
        <v>370000</v>
      </c>
      <c r="I287" s="12">
        <v>20190316</v>
      </c>
      <c r="J287" s="67">
        <f t="shared" si="49"/>
        <v>370000</v>
      </c>
      <c r="K287" s="5">
        <f t="shared" si="42"/>
        <v>1</v>
      </c>
      <c r="L287" s="54">
        <f t="shared" si="43"/>
        <v>1</v>
      </c>
      <c r="M287" s="56" t="str">
        <f t="shared" si="46"/>
        <v>Magnolia Realty</v>
      </c>
      <c r="N287" s="5">
        <f t="shared" si="44"/>
        <v>0</v>
      </c>
      <c r="O287" s="5">
        <f t="shared" si="45"/>
        <v>0</v>
      </c>
    </row>
    <row r="288" spans="1:15" s="8" customFormat="1" ht="14.25" customHeight="1" x14ac:dyDescent="0.2">
      <c r="A288" t="s">
        <v>147</v>
      </c>
      <c r="B288" t="s">
        <v>1734</v>
      </c>
      <c r="C288" t="s">
        <v>852</v>
      </c>
      <c r="D288" t="s">
        <v>1258</v>
      </c>
      <c r="E288" t="s">
        <v>2334</v>
      </c>
      <c r="F288" t="s">
        <v>6</v>
      </c>
      <c r="G288" s="3">
        <v>43504</v>
      </c>
      <c r="H288" s="2">
        <v>278900</v>
      </c>
      <c r="I288" s="12" t="s">
        <v>838</v>
      </c>
      <c r="J288" s="67">
        <f t="shared" si="49"/>
        <v>278900</v>
      </c>
      <c r="K288" s="5">
        <f t="shared" si="42"/>
        <v>1</v>
      </c>
      <c r="L288" s="54">
        <f t="shared" si="43"/>
        <v>0</v>
      </c>
      <c r="M288" s="56" t="str">
        <f t="shared" si="46"/>
        <v>Re/Max Centex, REALTORS</v>
      </c>
      <c r="N288" s="5">
        <f t="shared" si="44"/>
        <v>0</v>
      </c>
      <c r="O288" s="5">
        <f t="shared" si="45"/>
        <v>0</v>
      </c>
    </row>
    <row r="289" spans="1:15" s="8" customFormat="1" ht="14.25" customHeight="1" x14ac:dyDescent="0.2">
      <c r="A289" t="s">
        <v>852</v>
      </c>
      <c r="B289" t="s">
        <v>1258</v>
      </c>
      <c r="C289" t="s">
        <v>852</v>
      </c>
      <c r="D289" t="s">
        <v>1258</v>
      </c>
      <c r="E289" t="s">
        <v>2396</v>
      </c>
      <c r="F289" t="s">
        <v>424</v>
      </c>
      <c r="G289" s="3">
        <v>43516</v>
      </c>
      <c r="H289" s="2">
        <v>87900</v>
      </c>
      <c r="I289" s="12" t="s">
        <v>838</v>
      </c>
      <c r="J289" s="67">
        <f t="shared" si="49"/>
        <v>0</v>
      </c>
      <c r="K289" s="5">
        <f t="shared" si="42"/>
        <v>0</v>
      </c>
      <c r="L289" s="54">
        <f t="shared" si="43"/>
        <v>0</v>
      </c>
      <c r="M289" s="56" t="str">
        <f t="shared" si="46"/>
        <v>Re/Max Centex, REALTORS</v>
      </c>
      <c r="N289" s="5">
        <f t="shared" si="44"/>
        <v>1</v>
      </c>
      <c r="O289" s="5">
        <f t="shared" si="45"/>
        <v>0</v>
      </c>
    </row>
    <row r="290" spans="1:15" s="8" customFormat="1" ht="14.25" customHeight="1" x14ac:dyDescent="0.2">
      <c r="A290" t="s">
        <v>1868</v>
      </c>
      <c r="B290" t="s">
        <v>1869</v>
      </c>
      <c r="C290" t="s">
        <v>852</v>
      </c>
      <c r="D290" t="s">
        <v>1258</v>
      </c>
      <c r="E290" t="s">
        <v>2444</v>
      </c>
      <c r="F290" t="s">
        <v>123</v>
      </c>
      <c r="G290" s="3">
        <v>43523</v>
      </c>
      <c r="H290" s="2">
        <v>229000</v>
      </c>
      <c r="I290" s="12" t="s">
        <v>838</v>
      </c>
      <c r="J290" s="67">
        <f>IF(A290=C290,0,H290)</f>
        <v>229000</v>
      </c>
      <c r="K290" s="5">
        <f t="shared" si="42"/>
        <v>1</v>
      </c>
      <c r="L290" s="54">
        <f t="shared" si="43"/>
        <v>0</v>
      </c>
      <c r="M290" s="56" t="str">
        <f>IF(D290="",#REF!,D290)</f>
        <v>Re/Max Centex, REALTORS</v>
      </c>
      <c r="N290" s="5">
        <f t="shared" si="44"/>
        <v>0</v>
      </c>
      <c r="O290" s="5">
        <f t="shared" si="45"/>
        <v>0</v>
      </c>
    </row>
    <row r="291" spans="1:15" s="8" customFormat="1" ht="14.25" customHeight="1" x14ac:dyDescent="0.2">
      <c r="A291" t="s">
        <v>1868</v>
      </c>
      <c r="B291" t="s">
        <v>1869</v>
      </c>
      <c r="C291" t="s">
        <v>852</v>
      </c>
      <c r="D291" t="s">
        <v>1258</v>
      </c>
      <c r="E291" t="s">
        <v>2511</v>
      </c>
      <c r="F291" t="s">
        <v>122</v>
      </c>
      <c r="G291" s="3">
        <v>43528</v>
      </c>
      <c r="H291" s="2">
        <v>369900</v>
      </c>
      <c r="I291" s="12" t="s">
        <v>838</v>
      </c>
      <c r="J291" s="67">
        <f t="shared" ref="J291:J296" si="50">IF(A291=C291,0,H291)</f>
        <v>369900</v>
      </c>
      <c r="K291" s="5">
        <f t="shared" si="42"/>
        <v>1</v>
      </c>
      <c r="L291" s="54">
        <f t="shared" si="43"/>
        <v>0</v>
      </c>
      <c r="M291" s="56" t="str">
        <f>IF(D291="",#REF!,D291)</f>
        <v>Re/Max Centex, REALTORS</v>
      </c>
      <c r="N291" s="5">
        <f t="shared" si="44"/>
        <v>0</v>
      </c>
      <c r="O291" s="5">
        <f t="shared" si="45"/>
        <v>0</v>
      </c>
    </row>
    <row r="292" spans="1:15" s="8" customFormat="1" ht="14.25" customHeight="1" x14ac:dyDescent="0.2">
      <c r="A292" t="s">
        <v>1125</v>
      </c>
      <c r="B292" t="s">
        <v>303</v>
      </c>
      <c r="C292" t="s">
        <v>852</v>
      </c>
      <c r="D292" t="s">
        <v>1258</v>
      </c>
      <c r="E292" t="s">
        <v>2634</v>
      </c>
      <c r="F292" t="s">
        <v>6</v>
      </c>
      <c r="G292" s="3">
        <v>43543</v>
      </c>
      <c r="H292" s="2">
        <v>209900</v>
      </c>
      <c r="I292" s="12" t="s">
        <v>838</v>
      </c>
      <c r="J292" s="67">
        <f t="shared" si="50"/>
        <v>209900</v>
      </c>
      <c r="K292" s="5">
        <f t="shared" si="42"/>
        <v>1</v>
      </c>
      <c r="L292" s="54">
        <f t="shared" si="43"/>
        <v>0</v>
      </c>
      <c r="M292" s="56" t="str">
        <f t="shared" si="46"/>
        <v>Re/Max Centex, REALTORS</v>
      </c>
      <c r="N292" s="5">
        <f t="shared" si="44"/>
        <v>0</v>
      </c>
      <c r="O292" s="5">
        <f t="shared" si="45"/>
        <v>0</v>
      </c>
    </row>
    <row r="293" spans="1:15" s="8" customFormat="1" ht="14.25" customHeight="1" x14ac:dyDescent="0.2">
      <c r="A293" t="s">
        <v>308</v>
      </c>
      <c r="B293" t="s">
        <v>1840</v>
      </c>
      <c r="C293" t="s">
        <v>852</v>
      </c>
      <c r="D293" t="s">
        <v>1258</v>
      </c>
      <c r="E293" t="s">
        <v>3049</v>
      </c>
      <c r="F293" t="s">
        <v>7</v>
      </c>
      <c r="G293" s="3">
        <v>43588</v>
      </c>
      <c r="H293" s="2">
        <v>299000</v>
      </c>
      <c r="I293" s="12" t="s">
        <v>838</v>
      </c>
      <c r="J293" s="67">
        <f t="shared" si="50"/>
        <v>299000</v>
      </c>
      <c r="K293" s="5">
        <f t="shared" si="42"/>
        <v>1</v>
      </c>
      <c r="L293" s="54">
        <f t="shared" si="43"/>
        <v>0</v>
      </c>
      <c r="M293" s="56" t="str">
        <f t="shared" si="46"/>
        <v>Re/Max Centex, REALTORS</v>
      </c>
      <c r="N293" s="5">
        <f t="shared" si="44"/>
        <v>0</v>
      </c>
      <c r="O293" s="5">
        <f t="shared" si="45"/>
        <v>0</v>
      </c>
    </row>
    <row r="294" spans="1:15" s="8" customFormat="1" ht="14.25" customHeight="1" x14ac:dyDescent="0.2">
      <c r="A294" t="s">
        <v>1542</v>
      </c>
      <c r="B294" t="s">
        <v>1842</v>
      </c>
      <c r="C294" t="s">
        <v>852</v>
      </c>
      <c r="D294" t="s">
        <v>1258</v>
      </c>
      <c r="E294" t="s">
        <v>3107</v>
      </c>
      <c r="F294" t="s">
        <v>1126</v>
      </c>
      <c r="G294" s="3">
        <v>43594</v>
      </c>
      <c r="H294" s="2">
        <v>457000</v>
      </c>
      <c r="I294" s="12" t="s">
        <v>838</v>
      </c>
      <c r="J294" s="67">
        <f t="shared" si="50"/>
        <v>457000</v>
      </c>
      <c r="K294" s="5">
        <f t="shared" si="42"/>
        <v>1</v>
      </c>
      <c r="L294" s="54">
        <f t="shared" si="43"/>
        <v>0</v>
      </c>
      <c r="M294" s="56" t="str">
        <f t="shared" si="46"/>
        <v>Re/Max Centex, REALTORS</v>
      </c>
      <c r="N294" s="5">
        <f t="shared" si="44"/>
        <v>0</v>
      </c>
      <c r="O294" s="5">
        <f t="shared" si="45"/>
        <v>0</v>
      </c>
    </row>
    <row r="295" spans="1:15" s="8" customFormat="1" ht="14.25" customHeight="1" x14ac:dyDescent="0.2">
      <c r="A295" t="s">
        <v>13</v>
      </c>
      <c r="B295" t="s">
        <v>1840</v>
      </c>
      <c r="C295" t="s">
        <v>852</v>
      </c>
      <c r="D295" t="s">
        <v>1258</v>
      </c>
      <c r="E295" t="s">
        <v>3149</v>
      </c>
      <c r="F295" t="s">
        <v>6</v>
      </c>
      <c r="G295" s="3">
        <v>43598</v>
      </c>
      <c r="H295" s="2">
        <v>214900</v>
      </c>
      <c r="I295" s="12" t="s">
        <v>838</v>
      </c>
      <c r="J295" s="67">
        <f t="shared" si="50"/>
        <v>214900</v>
      </c>
      <c r="K295" s="5">
        <f t="shared" si="42"/>
        <v>1</v>
      </c>
      <c r="L295" s="54">
        <f t="shared" si="43"/>
        <v>0</v>
      </c>
      <c r="M295" s="56" t="str">
        <f t="shared" si="46"/>
        <v>Re/Max Centex, REALTORS</v>
      </c>
      <c r="N295" s="5">
        <f t="shared" si="44"/>
        <v>0</v>
      </c>
      <c r="O295" s="5">
        <f t="shared" si="45"/>
        <v>0</v>
      </c>
    </row>
    <row r="296" spans="1:15" s="8" customFormat="1" ht="14.25" customHeight="1" x14ac:dyDescent="0.2">
      <c r="A296" t="s">
        <v>1910</v>
      </c>
      <c r="B296" t="s">
        <v>1842</v>
      </c>
      <c r="C296" t="s">
        <v>2053</v>
      </c>
      <c r="D296" t="s">
        <v>1854</v>
      </c>
      <c r="E296" t="s">
        <v>2447</v>
      </c>
      <c r="F296" t="s">
        <v>6</v>
      </c>
      <c r="G296" s="3">
        <v>43523</v>
      </c>
      <c r="H296" s="2">
        <v>150000</v>
      </c>
      <c r="I296" s="12">
        <v>20190292</v>
      </c>
      <c r="J296" s="67">
        <f t="shared" si="50"/>
        <v>150000</v>
      </c>
      <c r="K296" s="5">
        <f t="shared" si="42"/>
        <v>1</v>
      </c>
      <c r="L296" s="54">
        <f t="shared" si="43"/>
        <v>1</v>
      </c>
      <c r="M296" s="56" t="str">
        <f>IF(D296="",#REF!,D296)</f>
        <v>Weichert, Realtors - Realty Experts</v>
      </c>
      <c r="N296" s="5">
        <f t="shared" si="44"/>
        <v>0</v>
      </c>
      <c r="O296" s="5">
        <f t="shared" si="45"/>
        <v>0</v>
      </c>
    </row>
    <row r="297" spans="1:15" s="8" customFormat="1" ht="14.25" customHeight="1" x14ac:dyDescent="0.2">
      <c r="A297" t="s">
        <v>1857</v>
      </c>
      <c r="B297" t="s">
        <v>1099</v>
      </c>
      <c r="C297" t="s">
        <v>2053</v>
      </c>
      <c r="D297" t="s">
        <v>1854</v>
      </c>
      <c r="E297" t="s">
        <v>2845</v>
      </c>
      <c r="F297" t="s">
        <v>6</v>
      </c>
      <c r="G297" s="3">
        <v>43566</v>
      </c>
      <c r="H297" s="2">
        <v>120000</v>
      </c>
      <c r="I297" s="12" t="s">
        <v>838</v>
      </c>
      <c r="J297" s="67">
        <f t="shared" ref="J297:J314" si="51">IF(A297=C297,0,H297)</f>
        <v>120000</v>
      </c>
      <c r="K297" s="5">
        <f t="shared" si="42"/>
        <v>1</v>
      </c>
      <c r="L297" s="54">
        <f t="shared" si="43"/>
        <v>0</v>
      </c>
      <c r="M297" s="56" t="str">
        <f t="shared" si="46"/>
        <v>Weichert, Realtors - Realty Experts</v>
      </c>
      <c r="N297" s="5">
        <f t="shared" si="44"/>
        <v>0</v>
      </c>
      <c r="O297" s="5">
        <f t="shared" si="45"/>
        <v>0</v>
      </c>
    </row>
    <row r="298" spans="1:15" s="8" customFormat="1" ht="14.25" customHeight="1" x14ac:dyDescent="0.2">
      <c r="A298" t="s">
        <v>2010</v>
      </c>
      <c r="B298" t="s">
        <v>1286</v>
      </c>
      <c r="C298" t="s">
        <v>2010</v>
      </c>
      <c r="D298" t="s">
        <v>1286</v>
      </c>
      <c r="E298" t="s">
        <v>2638</v>
      </c>
      <c r="F298" t="s">
        <v>111</v>
      </c>
      <c r="G298" s="3">
        <v>43543</v>
      </c>
      <c r="H298" s="2">
        <v>66000</v>
      </c>
      <c r="I298" s="12" t="s">
        <v>838</v>
      </c>
      <c r="J298" s="67">
        <f t="shared" si="51"/>
        <v>0</v>
      </c>
      <c r="K298" s="5">
        <f t="shared" si="42"/>
        <v>0</v>
      </c>
      <c r="L298" s="54">
        <f t="shared" si="43"/>
        <v>0</v>
      </c>
      <c r="M298" s="56" t="str">
        <f t="shared" si="46"/>
        <v>Harrell Residential</v>
      </c>
      <c r="N298" s="5">
        <f t="shared" si="44"/>
        <v>1</v>
      </c>
      <c r="O298" s="5">
        <f t="shared" si="45"/>
        <v>0</v>
      </c>
    </row>
    <row r="299" spans="1:15" s="8" customFormat="1" ht="14.25" customHeight="1" x14ac:dyDescent="0.2">
      <c r="A299" t="s">
        <v>2683</v>
      </c>
      <c r="B299" t="s">
        <v>1915</v>
      </c>
      <c r="C299" t="s">
        <v>2010</v>
      </c>
      <c r="D299" t="s">
        <v>1286</v>
      </c>
      <c r="E299" t="s">
        <v>2684</v>
      </c>
      <c r="F299" t="s">
        <v>6</v>
      </c>
      <c r="G299" s="3">
        <v>43546</v>
      </c>
      <c r="H299" s="2">
        <v>120000</v>
      </c>
      <c r="I299" s="12" t="s">
        <v>838</v>
      </c>
      <c r="J299" s="67">
        <f t="shared" si="51"/>
        <v>120000</v>
      </c>
      <c r="K299" s="5">
        <f t="shared" si="42"/>
        <v>1</v>
      </c>
      <c r="L299" s="54">
        <f t="shared" si="43"/>
        <v>0</v>
      </c>
      <c r="M299" s="56" t="str">
        <f t="shared" si="46"/>
        <v>Harrell Residential</v>
      </c>
      <c r="N299" s="5">
        <f t="shared" si="44"/>
        <v>0</v>
      </c>
      <c r="O299" s="5">
        <f t="shared" si="45"/>
        <v>0</v>
      </c>
    </row>
    <row r="300" spans="1:15" s="8" customFormat="1" ht="14.25" customHeight="1" x14ac:dyDescent="0.2">
      <c r="A300" t="s">
        <v>1210</v>
      </c>
      <c r="B300" t="s">
        <v>1258</v>
      </c>
      <c r="C300" t="s">
        <v>211</v>
      </c>
      <c r="D300" t="s">
        <v>2025</v>
      </c>
      <c r="E300" t="s">
        <v>2074</v>
      </c>
      <c r="F300" t="s">
        <v>1249</v>
      </c>
      <c r="G300" s="3">
        <v>43577</v>
      </c>
      <c r="H300" s="2">
        <v>253000</v>
      </c>
      <c r="I300" s="12" t="s">
        <v>838</v>
      </c>
      <c r="J300" s="67">
        <f t="shared" si="51"/>
        <v>253000</v>
      </c>
      <c r="K300" s="5">
        <f t="shared" si="42"/>
        <v>1</v>
      </c>
      <c r="L300" s="54">
        <f t="shared" si="43"/>
        <v>0</v>
      </c>
      <c r="M300" s="56" t="str">
        <f t="shared" si="46"/>
        <v>Red Oak Properties</v>
      </c>
      <c r="N300" s="5">
        <f t="shared" si="44"/>
        <v>0</v>
      </c>
      <c r="O300" s="5">
        <f t="shared" si="45"/>
        <v>0</v>
      </c>
    </row>
    <row r="301" spans="1:15" s="8" customFormat="1" ht="14.25" customHeight="1" x14ac:dyDescent="0.2">
      <c r="A301" t="s">
        <v>211</v>
      </c>
      <c r="B301" t="s">
        <v>2025</v>
      </c>
      <c r="C301" t="s">
        <v>211</v>
      </c>
      <c r="D301" t="s">
        <v>2025</v>
      </c>
      <c r="E301" t="s">
        <v>2956</v>
      </c>
      <c r="F301" t="s">
        <v>6</v>
      </c>
      <c r="G301" s="3">
        <v>43579</v>
      </c>
      <c r="H301" s="2">
        <v>350000</v>
      </c>
      <c r="I301" s="12" t="s">
        <v>838</v>
      </c>
      <c r="J301" s="67">
        <f t="shared" si="51"/>
        <v>0</v>
      </c>
      <c r="K301" s="5">
        <f t="shared" si="42"/>
        <v>0</v>
      </c>
      <c r="L301" s="54">
        <f t="shared" si="43"/>
        <v>0</v>
      </c>
      <c r="M301" s="56" t="str">
        <f t="shared" si="46"/>
        <v>Red Oak Properties</v>
      </c>
      <c r="N301" s="5">
        <f t="shared" si="44"/>
        <v>1</v>
      </c>
      <c r="O301" s="5">
        <f t="shared" si="45"/>
        <v>0</v>
      </c>
    </row>
    <row r="302" spans="1:15" s="8" customFormat="1" ht="14.25" customHeight="1" x14ac:dyDescent="0.2">
      <c r="A302" t="s">
        <v>3132</v>
      </c>
      <c r="B302" t="s">
        <v>3133</v>
      </c>
      <c r="C302" t="s">
        <v>211</v>
      </c>
      <c r="D302" t="s">
        <v>2025</v>
      </c>
      <c r="E302" t="s">
        <v>3134</v>
      </c>
      <c r="F302" t="s">
        <v>6</v>
      </c>
      <c r="G302" s="3">
        <v>43595</v>
      </c>
      <c r="H302" s="2">
        <v>195900</v>
      </c>
      <c r="I302" s="12" t="s">
        <v>838</v>
      </c>
      <c r="J302" s="67">
        <f t="shared" si="51"/>
        <v>195900</v>
      </c>
      <c r="K302" s="5">
        <f t="shared" si="42"/>
        <v>1</v>
      </c>
      <c r="L302" s="54">
        <f t="shared" si="43"/>
        <v>0</v>
      </c>
      <c r="M302" s="56" t="str">
        <f t="shared" si="46"/>
        <v>Red Oak Properties</v>
      </c>
      <c r="N302" s="5">
        <f t="shared" si="44"/>
        <v>0</v>
      </c>
      <c r="O302" s="5">
        <f t="shared" si="45"/>
        <v>0</v>
      </c>
    </row>
    <row r="303" spans="1:15" s="8" customFormat="1" ht="14.25" customHeight="1" x14ac:dyDescent="0.2">
      <c r="A303" t="s">
        <v>211</v>
      </c>
      <c r="B303" t="s">
        <v>2025</v>
      </c>
      <c r="C303" t="s">
        <v>211</v>
      </c>
      <c r="D303" t="s">
        <v>2025</v>
      </c>
      <c r="E303" t="s">
        <v>798</v>
      </c>
      <c r="F303" t="s">
        <v>1249</v>
      </c>
      <c r="G303" s="3">
        <v>43606</v>
      </c>
      <c r="H303" s="2">
        <v>194000</v>
      </c>
      <c r="I303" s="12" t="s">
        <v>838</v>
      </c>
      <c r="J303" s="67">
        <f t="shared" si="51"/>
        <v>0</v>
      </c>
      <c r="K303" s="5">
        <f t="shared" si="42"/>
        <v>0</v>
      </c>
      <c r="L303" s="54">
        <f t="shared" si="43"/>
        <v>0</v>
      </c>
      <c r="M303" s="56" t="str">
        <f>IF(D303="",#REF!,D303)</f>
        <v>Red Oak Properties</v>
      </c>
      <c r="N303" s="5">
        <f t="shared" si="44"/>
        <v>1</v>
      </c>
      <c r="O303" s="5">
        <f t="shared" si="45"/>
        <v>0</v>
      </c>
    </row>
    <row r="304" spans="1:15" s="8" customFormat="1" ht="14.25" customHeight="1" x14ac:dyDescent="0.2">
      <c r="A304" t="s">
        <v>1868</v>
      </c>
      <c r="B304" t="s">
        <v>1869</v>
      </c>
      <c r="C304" t="s">
        <v>211</v>
      </c>
      <c r="D304" t="s">
        <v>2025</v>
      </c>
      <c r="E304" t="s">
        <v>3258</v>
      </c>
      <c r="F304" t="s">
        <v>6</v>
      </c>
      <c r="G304" s="3">
        <v>43608</v>
      </c>
      <c r="H304" s="2">
        <v>366500</v>
      </c>
      <c r="I304" s="12" t="s">
        <v>838</v>
      </c>
      <c r="J304" s="67">
        <f t="shared" si="51"/>
        <v>366500</v>
      </c>
      <c r="K304" s="5">
        <f t="shared" si="42"/>
        <v>1</v>
      </c>
      <c r="L304" s="54">
        <f t="shared" si="43"/>
        <v>0</v>
      </c>
      <c r="M304" s="56" t="str">
        <f t="shared" si="46"/>
        <v>Red Oak Properties</v>
      </c>
      <c r="N304" s="5">
        <f t="shared" si="44"/>
        <v>0</v>
      </c>
      <c r="O304" s="5">
        <f t="shared" si="45"/>
        <v>0</v>
      </c>
    </row>
    <row r="305" spans="1:15" s="8" customFormat="1" ht="14.25" customHeight="1" x14ac:dyDescent="0.2">
      <c r="A305" t="s">
        <v>326</v>
      </c>
      <c r="B305" t="s">
        <v>1844</v>
      </c>
      <c r="C305" t="s">
        <v>1480</v>
      </c>
      <c r="D305" t="s">
        <v>1840</v>
      </c>
      <c r="E305" t="s">
        <v>2597</v>
      </c>
      <c r="F305" t="s">
        <v>121</v>
      </c>
      <c r="G305" s="3">
        <v>43538</v>
      </c>
      <c r="H305" s="2">
        <v>73000</v>
      </c>
      <c r="I305" s="12" t="s">
        <v>838</v>
      </c>
      <c r="J305" s="67">
        <f t="shared" si="51"/>
        <v>73000</v>
      </c>
      <c r="K305" s="5">
        <f t="shared" si="42"/>
        <v>1</v>
      </c>
      <c r="L305" s="54">
        <f t="shared" si="43"/>
        <v>0</v>
      </c>
      <c r="M305" s="56" t="str">
        <f t="shared" si="46"/>
        <v>Kelly, Realtors</v>
      </c>
      <c r="N305" s="5">
        <f t="shared" si="44"/>
        <v>0</v>
      </c>
      <c r="O305" s="5">
        <f t="shared" si="45"/>
        <v>0</v>
      </c>
    </row>
    <row r="306" spans="1:15" s="8" customFormat="1" ht="14.25" customHeight="1" x14ac:dyDescent="0.2">
      <c r="A306" t="s">
        <v>1480</v>
      </c>
      <c r="B306" t="s">
        <v>1840</v>
      </c>
      <c r="C306" t="s">
        <v>1480</v>
      </c>
      <c r="D306" t="s">
        <v>1840</v>
      </c>
      <c r="E306" t="s">
        <v>2950</v>
      </c>
      <c r="F306" t="s">
        <v>700</v>
      </c>
      <c r="G306" s="3">
        <v>43578</v>
      </c>
      <c r="H306" s="2">
        <v>115000</v>
      </c>
      <c r="I306" s="12" t="s">
        <v>838</v>
      </c>
      <c r="J306" s="67">
        <f t="shared" si="51"/>
        <v>0</v>
      </c>
      <c r="K306" s="5">
        <f t="shared" si="42"/>
        <v>0</v>
      </c>
      <c r="L306" s="54">
        <f t="shared" si="43"/>
        <v>0</v>
      </c>
      <c r="M306" s="56" t="str">
        <f t="shared" si="46"/>
        <v>Kelly, Realtors</v>
      </c>
      <c r="N306" s="5">
        <f t="shared" si="44"/>
        <v>1</v>
      </c>
      <c r="O306" s="5">
        <f t="shared" si="45"/>
        <v>0</v>
      </c>
    </row>
    <row r="307" spans="1:15" s="8" customFormat="1" ht="14.25" customHeight="1" x14ac:dyDescent="0.2">
      <c r="A307" t="s">
        <v>574</v>
      </c>
      <c r="B307" t="s">
        <v>1535</v>
      </c>
      <c r="C307" t="s">
        <v>1899</v>
      </c>
      <c r="D307" t="s">
        <v>1900</v>
      </c>
      <c r="E307" t="s">
        <v>2119</v>
      </c>
      <c r="F307" t="s">
        <v>328</v>
      </c>
      <c r="G307" s="3">
        <v>43472</v>
      </c>
      <c r="H307" s="2">
        <v>860000</v>
      </c>
      <c r="I307" s="12" t="s">
        <v>838</v>
      </c>
      <c r="J307" s="67">
        <f t="shared" si="51"/>
        <v>860000</v>
      </c>
      <c r="K307" s="5">
        <f t="shared" si="42"/>
        <v>1</v>
      </c>
      <c r="L307" s="54">
        <f t="shared" si="43"/>
        <v>0</v>
      </c>
      <c r="M307" s="56" t="str">
        <f t="shared" si="46"/>
        <v>Bartlett Real Estate</v>
      </c>
      <c r="N307" s="5">
        <f t="shared" si="44"/>
        <v>0</v>
      </c>
      <c r="O307" s="5">
        <f t="shared" si="45"/>
        <v>0</v>
      </c>
    </row>
    <row r="308" spans="1:15" s="8" customFormat="1" ht="14.25" customHeight="1" x14ac:dyDescent="0.2">
      <c r="A308" t="s">
        <v>186</v>
      </c>
      <c r="B308" t="s">
        <v>1842</v>
      </c>
      <c r="C308" t="s">
        <v>1634</v>
      </c>
      <c r="D308" t="s">
        <v>368</v>
      </c>
      <c r="E308" t="s">
        <v>2836</v>
      </c>
      <c r="F308" t="s">
        <v>534</v>
      </c>
      <c r="G308" s="3">
        <v>43565</v>
      </c>
      <c r="H308" s="2">
        <v>200000</v>
      </c>
      <c r="I308" s="12">
        <v>20190397</v>
      </c>
      <c r="J308" s="67">
        <f t="shared" si="51"/>
        <v>200000</v>
      </c>
      <c r="K308" s="5">
        <f t="shared" si="42"/>
        <v>1</v>
      </c>
      <c r="L308" s="54">
        <f t="shared" si="43"/>
        <v>1</v>
      </c>
      <c r="M308" s="56" t="str">
        <f t="shared" si="46"/>
        <v>Bosque Real Estate, Inc.</v>
      </c>
      <c r="N308" s="5">
        <f t="shared" si="44"/>
        <v>0</v>
      </c>
      <c r="O308" s="5">
        <f t="shared" si="45"/>
        <v>0</v>
      </c>
    </row>
    <row r="309" spans="1:15" s="8" customFormat="1" ht="14.25" customHeight="1" x14ac:dyDescent="0.2">
      <c r="A309" t="s">
        <v>105</v>
      </c>
      <c r="B309" t="s">
        <v>1258</v>
      </c>
      <c r="C309" t="s">
        <v>430</v>
      </c>
      <c r="D309" t="s">
        <v>1258</v>
      </c>
      <c r="E309" t="s">
        <v>2663</v>
      </c>
      <c r="F309" t="s">
        <v>6</v>
      </c>
      <c r="G309" s="3">
        <v>43545</v>
      </c>
      <c r="H309" s="2">
        <v>160000</v>
      </c>
      <c r="I309" s="12" t="s">
        <v>838</v>
      </c>
      <c r="J309" s="67">
        <f t="shared" si="51"/>
        <v>160000</v>
      </c>
      <c r="K309" s="5">
        <f t="shared" si="42"/>
        <v>1</v>
      </c>
      <c r="L309" s="54">
        <f t="shared" si="43"/>
        <v>0</v>
      </c>
      <c r="M309" s="56" t="str">
        <f>IF(D309="",#REF!,D309)</f>
        <v>Re/Max Centex, REALTORS</v>
      </c>
      <c r="N309" s="5">
        <f t="shared" si="44"/>
        <v>0</v>
      </c>
      <c r="O309" s="5">
        <f t="shared" si="45"/>
        <v>0</v>
      </c>
    </row>
    <row r="310" spans="1:15" s="8" customFormat="1" ht="14.25" customHeight="1" x14ac:dyDescent="0.2">
      <c r="A310" t="s">
        <v>370</v>
      </c>
      <c r="B310" t="s">
        <v>5</v>
      </c>
      <c r="C310" t="s">
        <v>430</v>
      </c>
      <c r="D310" t="s">
        <v>1258</v>
      </c>
      <c r="E310" t="s">
        <v>3064</v>
      </c>
      <c r="F310" t="s">
        <v>6</v>
      </c>
      <c r="G310" s="3">
        <v>43591</v>
      </c>
      <c r="H310" s="2">
        <v>150000</v>
      </c>
      <c r="I310" s="12" t="s">
        <v>838</v>
      </c>
      <c r="J310" s="67">
        <f t="shared" si="51"/>
        <v>150000</v>
      </c>
      <c r="K310" s="5">
        <f t="shared" si="42"/>
        <v>1</v>
      </c>
      <c r="L310" s="54">
        <f t="shared" si="43"/>
        <v>0</v>
      </c>
      <c r="M310" s="56" t="str">
        <f>IF(D310="",#REF!,D310)</f>
        <v>Re/Max Centex, REALTORS</v>
      </c>
      <c r="N310" s="5">
        <f t="shared" si="44"/>
        <v>0</v>
      </c>
      <c r="O310" s="5">
        <f t="shared" si="45"/>
        <v>0</v>
      </c>
    </row>
    <row r="311" spans="1:15" s="8" customFormat="1" ht="14.25" customHeight="1" x14ac:dyDescent="0.2">
      <c r="A311" t="s">
        <v>1966</v>
      </c>
      <c r="B311" t="s">
        <v>1854</v>
      </c>
      <c r="C311" t="s">
        <v>1073</v>
      </c>
      <c r="D311" t="s">
        <v>209</v>
      </c>
      <c r="E311" t="s">
        <v>2456</v>
      </c>
      <c r="F311" t="s">
        <v>6</v>
      </c>
      <c r="G311" s="3">
        <v>43524</v>
      </c>
      <c r="H311" s="2">
        <v>103700</v>
      </c>
      <c r="I311" s="12" t="s">
        <v>838</v>
      </c>
      <c r="J311" s="67">
        <f t="shared" si="51"/>
        <v>103700</v>
      </c>
      <c r="K311" s="5">
        <f t="shared" si="42"/>
        <v>1</v>
      </c>
      <c r="L311" s="54">
        <f t="shared" si="43"/>
        <v>0</v>
      </c>
      <c r="M311" s="56" t="str">
        <f t="shared" si="46"/>
        <v>Walter Pearce Real Estate</v>
      </c>
      <c r="N311" s="5">
        <f t="shared" si="44"/>
        <v>0</v>
      </c>
      <c r="O311" s="5">
        <f t="shared" si="45"/>
        <v>0</v>
      </c>
    </row>
    <row r="312" spans="1:15" s="8" customFormat="1" ht="14.25" customHeight="1" x14ac:dyDescent="0.2">
      <c r="A312" t="s">
        <v>1109</v>
      </c>
      <c r="B312" t="s">
        <v>1842</v>
      </c>
      <c r="C312" t="s">
        <v>1549</v>
      </c>
      <c r="D312" t="s">
        <v>1915</v>
      </c>
      <c r="E312" t="s">
        <v>2971</v>
      </c>
      <c r="F312" t="s">
        <v>6</v>
      </c>
      <c r="G312" s="3">
        <v>43581</v>
      </c>
      <c r="H312" s="2">
        <v>183000</v>
      </c>
      <c r="I312" s="12">
        <v>20190575</v>
      </c>
      <c r="J312" s="67">
        <f t="shared" si="51"/>
        <v>183000</v>
      </c>
      <c r="K312" s="5">
        <f t="shared" si="42"/>
        <v>1</v>
      </c>
      <c r="L312" s="54">
        <f t="shared" si="43"/>
        <v>1</v>
      </c>
      <c r="M312" s="56" t="str">
        <f t="shared" si="46"/>
        <v>Amazing Realty LLC</v>
      </c>
      <c r="N312" s="5">
        <f t="shared" si="44"/>
        <v>0</v>
      </c>
      <c r="O312" s="5">
        <f t="shared" si="45"/>
        <v>0</v>
      </c>
    </row>
    <row r="313" spans="1:15" s="8" customFormat="1" ht="14.25" customHeight="1" x14ac:dyDescent="0.2">
      <c r="A313" t="s">
        <v>1937</v>
      </c>
      <c r="B313" t="s">
        <v>1842</v>
      </c>
      <c r="C313" t="s">
        <v>1477</v>
      </c>
      <c r="D313" t="s">
        <v>1043</v>
      </c>
      <c r="E313" t="s">
        <v>2304</v>
      </c>
      <c r="F313" t="s">
        <v>6</v>
      </c>
      <c r="G313" s="3">
        <v>43500</v>
      </c>
      <c r="H313" s="2">
        <v>159000</v>
      </c>
      <c r="I313" s="12">
        <v>20182845</v>
      </c>
      <c r="J313" s="67">
        <f t="shared" si="51"/>
        <v>159000</v>
      </c>
      <c r="K313" s="5">
        <f t="shared" si="42"/>
        <v>1</v>
      </c>
      <c r="L313" s="54">
        <f t="shared" si="43"/>
        <v>1</v>
      </c>
      <c r="M313" s="56" t="str">
        <f t="shared" si="46"/>
        <v>Cory Duncan</v>
      </c>
      <c r="N313" s="5">
        <f t="shared" si="44"/>
        <v>0</v>
      </c>
      <c r="O313" s="5">
        <f t="shared" si="45"/>
        <v>0</v>
      </c>
    </row>
    <row r="314" spans="1:15" s="8" customFormat="1" ht="14.25" customHeight="1" x14ac:dyDescent="0.2">
      <c r="A314" t="s">
        <v>2108</v>
      </c>
      <c r="B314" t="s">
        <v>1099</v>
      </c>
      <c r="C314" t="s">
        <v>1477</v>
      </c>
      <c r="D314" t="s">
        <v>1043</v>
      </c>
      <c r="E314" t="s">
        <v>2584</v>
      </c>
      <c r="F314" t="s">
        <v>6</v>
      </c>
      <c r="G314" s="3">
        <v>43536</v>
      </c>
      <c r="H314" s="2">
        <v>68000</v>
      </c>
      <c r="I314" s="12" t="s">
        <v>838</v>
      </c>
      <c r="J314" s="67">
        <f t="shared" si="51"/>
        <v>68000</v>
      </c>
      <c r="K314" s="5">
        <f t="shared" si="42"/>
        <v>1</v>
      </c>
      <c r="L314" s="54">
        <f t="shared" si="43"/>
        <v>0</v>
      </c>
      <c r="M314" s="56" t="str">
        <f t="shared" si="46"/>
        <v>Cory Duncan</v>
      </c>
      <c r="N314" s="5">
        <f t="shared" si="44"/>
        <v>0</v>
      </c>
      <c r="O314" s="5">
        <f t="shared" si="45"/>
        <v>0</v>
      </c>
    </row>
    <row r="315" spans="1:15" s="8" customFormat="1" ht="14.25" customHeight="1" x14ac:dyDescent="0.2">
      <c r="A315" t="s">
        <v>1040</v>
      </c>
      <c r="B315" t="s">
        <v>5</v>
      </c>
      <c r="C315" t="s">
        <v>1870</v>
      </c>
      <c r="D315" t="s">
        <v>2073</v>
      </c>
      <c r="E315" t="s">
        <v>2752</v>
      </c>
      <c r="F315" t="s">
        <v>215</v>
      </c>
      <c r="G315" s="3">
        <v>43553</v>
      </c>
      <c r="H315" s="2">
        <v>180000</v>
      </c>
      <c r="I315" s="12" t="s">
        <v>838</v>
      </c>
      <c r="J315" s="67">
        <f t="shared" ref="J315:J322" si="52">IF(A315=C315,0,H315)</f>
        <v>180000</v>
      </c>
      <c r="K315" s="5">
        <f t="shared" si="42"/>
        <v>1</v>
      </c>
      <c r="L315" s="54">
        <f t="shared" si="43"/>
        <v>0</v>
      </c>
      <c r="M315" s="56" t="str">
        <f t="shared" si="46"/>
        <v>Sadler Land and Realty</v>
      </c>
      <c r="N315" s="5">
        <f t="shared" si="44"/>
        <v>0</v>
      </c>
      <c r="O315" s="5">
        <f t="shared" si="45"/>
        <v>0</v>
      </c>
    </row>
    <row r="316" spans="1:15" s="8" customFormat="1" ht="14.25" customHeight="1" x14ac:dyDescent="0.2">
      <c r="A316" t="s">
        <v>1271</v>
      </c>
      <c r="B316" t="s">
        <v>1943</v>
      </c>
      <c r="C316" t="s">
        <v>1870</v>
      </c>
      <c r="D316" t="s">
        <v>2073</v>
      </c>
      <c r="E316" t="s">
        <v>2788</v>
      </c>
      <c r="F316" t="s">
        <v>215</v>
      </c>
      <c r="G316" s="3">
        <v>43559</v>
      </c>
      <c r="H316" s="2">
        <v>156600</v>
      </c>
      <c r="I316" s="12" t="s">
        <v>838</v>
      </c>
      <c r="J316" s="67">
        <f t="shared" si="52"/>
        <v>156600</v>
      </c>
      <c r="K316" s="5">
        <f t="shared" si="42"/>
        <v>1</v>
      </c>
      <c r="L316" s="54">
        <f t="shared" si="43"/>
        <v>0</v>
      </c>
      <c r="M316" s="56" t="str">
        <f t="shared" si="46"/>
        <v>Sadler Land and Realty</v>
      </c>
      <c r="N316" s="5">
        <f t="shared" si="44"/>
        <v>0</v>
      </c>
      <c r="O316" s="5">
        <f t="shared" si="45"/>
        <v>0</v>
      </c>
    </row>
    <row r="317" spans="1:15" s="8" customFormat="1" ht="14.25" customHeight="1" x14ac:dyDescent="0.2">
      <c r="A317" t="s">
        <v>1979</v>
      </c>
      <c r="B317" t="s">
        <v>2073</v>
      </c>
      <c r="C317" t="s">
        <v>1870</v>
      </c>
      <c r="D317" t="s">
        <v>2073</v>
      </c>
      <c r="E317" t="s">
        <v>2996</v>
      </c>
      <c r="F317" t="s">
        <v>215</v>
      </c>
      <c r="G317" s="3">
        <v>43584</v>
      </c>
      <c r="H317" s="2">
        <v>77500</v>
      </c>
      <c r="I317" s="12" t="s">
        <v>838</v>
      </c>
      <c r="J317" s="67">
        <f t="shared" si="52"/>
        <v>77500</v>
      </c>
      <c r="K317" s="5">
        <f t="shared" si="42"/>
        <v>1</v>
      </c>
      <c r="L317" s="54">
        <f t="shared" si="43"/>
        <v>0</v>
      </c>
      <c r="M317" s="56" t="str">
        <f t="shared" si="46"/>
        <v>Sadler Land and Realty</v>
      </c>
      <c r="N317" s="5">
        <f t="shared" si="44"/>
        <v>0</v>
      </c>
      <c r="O317" s="5">
        <f t="shared" si="45"/>
        <v>0</v>
      </c>
    </row>
    <row r="318" spans="1:15" s="8" customFormat="1" ht="14.25" customHeight="1" x14ac:dyDescent="0.2">
      <c r="A318" t="s">
        <v>342</v>
      </c>
      <c r="B318" t="s">
        <v>303</v>
      </c>
      <c r="C318" t="s">
        <v>813</v>
      </c>
      <c r="D318" t="s">
        <v>1099</v>
      </c>
      <c r="E318" t="s">
        <v>2163</v>
      </c>
      <c r="F318" t="s">
        <v>1249</v>
      </c>
      <c r="G318" s="3">
        <v>43480</v>
      </c>
      <c r="H318" s="2">
        <v>450000</v>
      </c>
      <c r="I318" s="12">
        <v>20182825</v>
      </c>
      <c r="J318" s="67">
        <f t="shared" si="52"/>
        <v>450000</v>
      </c>
      <c r="K318" s="5">
        <f t="shared" si="42"/>
        <v>1</v>
      </c>
      <c r="L318" s="54">
        <f t="shared" si="43"/>
        <v>1</v>
      </c>
      <c r="M318" s="56" t="str">
        <f t="shared" si="46"/>
        <v>Keller Williams Realty - Waco</v>
      </c>
      <c r="N318" s="5">
        <f t="shared" si="44"/>
        <v>0</v>
      </c>
      <c r="O318" s="5">
        <f t="shared" si="45"/>
        <v>0</v>
      </c>
    </row>
    <row r="319" spans="1:15" s="8" customFormat="1" ht="14.25" customHeight="1" x14ac:dyDescent="0.2">
      <c r="A319" t="s">
        <v>2035</v>
      </c>
      <c r="B319" t="s">
        <v>1475</v>
      </c>
      <c r="C319" t="s">
        <v>813</v>
      </c>
      <c r="D319" t="s">
        <v>1099</v>
      </c>
      <c r="E319" t="s">
        <v>2733</v>
      </c>
      <c r="F319" t="s">
        <v>6</v>
      </c>
      <c r="G319" s="3">
        <v>43553</v>
      </c>
      <c r="H319" s="2">
        <v>170000</v>
      </c>
      <c r="I319" s="12">
        <v>20190452</v>
      </c>
      <c r="J319" s="67">
        <f t="shared" si="52"/>
        <v>170000</v>
      </c>
      <c r="K319" s="5">
        <f t="shared" si="42"/>
        <v>1</v>
      </c>
      <c r="L319" s="54">
        <f t="shared" si="43"/>
        <v>1</v>
      </c>
      <c r="M319" s="56" t="str">
        <f t="shared" si="46"/>
        <v>Keller Williams Realty - Waco</v>
      </c>
      <c r="N319" s="5">
        <f t="shared" si="44"/>
        <v>0</v>
      </c>
      <c r="O319" s="5">
        <f t="shared" si="45"/>
        <v>0</v>
      </c>
    </row>
    <row r="320" spans="1:15" s="8" customFormat="1" ht="14.25" customHeight="1" x14ac:dyDescent="0.2">
      <c r="A320" t="s">
        <v>1904</v>
      </c>
      <c r="B320" t="s">
        <v>761</v>
      </c>
      <c r="C320" t="s">
        <v>955</v>
      </c>
      <c r="D320" t="s">
        <v>1036</v>
      </c>
      <c r="E320" t="s">
        <v>2366</v>
      </c>
      <c r="F320" t="s">
        <v>6</v>
      </c>
      <c r="G320" s="3">
        <v>43511</v>
      </c>
      <c r="H320" s="2">
        <v>46000</v>
      </c>
      <c r="I320" s="12" t="s">
        <v>838</v>
      </c>
      <c r="J320" s="67">
        <f t="shared" si="52"/>
        <v>46000</v>
      </c>
      <c r="K320" s="5">
        <f t="shared" si="42"/>
        <v>1</v>
      </c>
      <c r="L320" s="54">
        <f t="shared" si="43"/>
        <v>0</v>
      </c>
      <c r="M320" s="56" t="str">
        <f t="shared" ref="M320:M376" si="53">IF(D320="",D319,D320)</f>
        <v>Bentwood Realty</v>
      </c>
      <c r="N320" s="5">
        <f t="shared" si="44"/>
        <v>0</v>
      </c>
      <c r="O320" s="5">
        <f t="shared" si="45"/>
        <v>0</v>
      </c>
    </row>
    <row r="321" spans="1:15" s="8" customFormat="1" ht="14.25" customHeight="1" x14ac:dyDescent="0.2">
      <c r="A321" t="s">
        <v>1868</v>
      </c>
      <c r="B321" t="s">
        <v>1869</v>
      </c>
      <c r="C321" t="s">
        <v>955</v>
      </c>
      <c r="D321" t="s">
        <v>1036</v>
      </c>
      <c r="E321" t="s">
        <v>2377</v>
      </c>
      <c r="F321" t="s">
        <v>6</v>
      </c>
      <c r="G321" s="3">
        <v>43511</v>
      </c>
      <c r="H321" s="2">
        <v>181500</v>
      </c>
      <c r="I321" s="12" t="s">
        <v>838</v>
      </c>
      <c r="J321" s="67">
        <f t="shared" si="52"/>
        <v>181500</v>
      </c>
      <c r="K321" s="5">
        <f t="shared" si="42"/>
        <v>1</v>
      </c>
      <c r="L321" s="54">
        <f t="shared" si="43"/>
        <v>0</v>
      </c>
      <c r="M321" s="56" t="str">
        <f t="shared" si="53"/>
        <v>Bentwood Realty</v>
      </c>
      <c r="N321" s="5">
        <f t="shared" si="44"/>
        <v>0</v>
      </c>
      <c r="O321" s="5">
        <f t="shared" si="45"/>
        <v>0</v>
      </c>
    </row>
    <row r="322" spans="1:15" s="8" customFormat="1" ht="14.25" customHeight="1" x14ac:dyDescent="0.2">
      <c r="A322" t="s">
        <v>2066</v>
      </c>
      <c r="B322" t="s">
        <v>1842</v>
      </c>
      <c r="C322" t="s">
        <v>955</v>
      </c>
      <c r="D322" t="s">
        <v>1036</v>
      </c>
      <c r="E322" t="s">
        <v>2825</v>
      </c>
      <c r="F322" t="s">
        <v>6</v>
      </c>
      <c r="G322" s="3">
        <v>43564</v>
      </c>
      <c r="H322" s="2">
        <v>265000</v>
      </c>
      <c r="I322" s="12">
        <v>20190620</v>
      </c>
      <c r="J322" s="67">
        <f t="shared" si="52"/>
        <v>265000</v>
      </c>
      <c r="K322" s="5">
        <f t="shared" si="42"/>
        <v>1</v>
      </c>
      <c r="L322" s="54">
        <f t="shared" si="43"/>
        <v>1</v>
      </c>
      <c r="M322" s="56" t="str">
        <f t="shared" si="53"/>
        <v>Bentwood Realty</v>
      </c>
      <c r="N322" s="5">
        <f t="shared" si="44"/>
        <v>0</v>
      </c>
      <c r="O322" s="5">
        <f t="shared" si="45"/>
        <v>0</v>
      </c>
    </row>
    <row r="323" spans="1:15" s="8" customFormat="1" ht="14.25" customHeight="1" x14ac:dyDescent="0.2">
      <c r="A323" t="s">
        <v>1868</v>
      </c>
      <c r="B323" t="s">
        <v>1869</v>
      </c>
      <c r="C323" t="s">
        <v>1960</v>
      </c>
      <c r="D323" t="s">
        <v>197</v>
      </c>
      <c r="E323" t="s">
        <v>2510</v>
      </c>
      <c r="F323" t="s">
        <v>6</v>
      </c>
      <c r="G323" s="3">
        <v>43528</v>
      </c>
      <c r="H323" s="2">
        <v>160000</v>
      </c>
      <c r="I323" s="12" t="s">
        <v>838</v>
      </c>
      <c r="J323" s="67">
        <f>IF(A323=C323,0,H323)</f>
        <v>160000</v>
      </c>
      <c r="K323" s="5">
        <f t="shared" si="42"/>
        <v>1</v>
      </c>
      <c r="L323" s="54">
        <f t="shared" si="43"/>
        <v>0</v>
      </c>
      <c r="M323" s="56" t="str">
        <f>IF(D323="",#REF!,D323)</f>
        <v>Carbajal Realty</v>
      </c>
      <c r="N323" s="5">
        <f t="shared" si="44"/>
        <v>0</v>
      </c>
      <c r="O323" s="5">
        <f t="shared" si="45"/>
        <v>0</v>
      </c>
    </row>
    <row r="324" spans="1:15" s="8" customFormat="1" ht="14.25" customHeight="1" x14ac:dyDescent="0.2">
      <c r="A324" t="s">
        <v>1960</v>
      </c>
      <c r="B324" t="s">
        <v>197</v>
      </c>
      <c r="C324" t="s">
        <v>1960</v>
      </c>
      <c r="D324" t="s">
        <v>197</v>
      </c>
      <c r="E324" t="s">
        <v>2523</v>
      </c>
      <c r="F324" t="s">
        <v>911</v>
      </c>
      <c r="G324" s="3">
        <v>43529</v>
      </c>
      <c r="H324" s="2">
        <v>78000</v>
      </c>
      <c r="I324" s="12" t="s">
        <v>838</v>
      </c>
      <c r="J324" s="67">
        <f>IF(A324=C324,0,H324)</f>
        <v>0</v>
      </c>
      <c r="K324" s="5">
        <f t="shared" si="42"/>
        <v>0</v>
      </c>
      <c r="L324" s="54">
        <f t="shared" si="43"/>
        <v>0</v>
      </c>
      <c r="M324" s="56" t="str">
        <f t="shared" si="53"/>
        <v>Carbajal Realty</v>
      </c>
      <c r="N324" s="5">
        <f t="shared" si="44"/>
        <v>1</v>
      </c>
      <c r="O324" s="5">
        <f t="shared" si="45"/>
        <v>0</v>
      </c>
    </row>
    <row r="325" spans="1:15" s="8" customFormat="1" ht="14.25" customHeight="1" x14ac:dyDescent="0.2">
      <c r="A325" t="s">
        <v>1543</v>
      </c>
      <c r="B325" t="s">
        <v>1036</v>
      </c>
      <c r="C325" t="s">
        <v>1960</v>
      </c>
      <c r="D325" t="s">
        <v>197</v>
      </c>
      <c r="E325" t="s">
        <v>2940</v>
      </c>
      <c r="F325" t="s">
        <v>6</v>
      </c>
      <c r="G325" s="3">
        <v>43577</v>
      </c>
      <c r="H325" s="2">
        <v>117500</v>
      </c>
      <c r="I325" s="12" t="s">
        <v>838</v>
      </c>
      <c r="J325" s="67">
        <f>IF(A325=C325,0,H325)</f>
        <v>117500</v>
      </c>
      <c r="K325" s="5">
        <f t="shared" si="42"/>
        <v>1</v>
      </c>
      <c r="L325" s="54">
        <f t="shared" si="43"/>
        <v>0</v>
      </c>
      <c r="M325" s="56" t="str">
        <f t="shared" si="53"/>
        <v>Carbajal Realty</v>
      </c>
      <c r="N325" s="5">
        <f t="shared" si="44"/>
        <v>0</v>
      </c>
      <c r="O325" s="5">
        <f t="shared" si="45"/>
        <v>0</v>
      </c>
    </row>
    <row r="326" spans="1:15" s="8" customFormat="1" ht="14.25" customHeight="1" x14ac:dyDescent="0.2">
      <c r="A326" t="s">
        <v>1894</v>
      </c>
      <c r="B326" t="s">
        <v>1535</v>
      </c>
      <c r="C326" t="s">
        <v>1894</v>
      </c>
      <c r="D326" t="s">
        <v>1535</v>
      </c>
      <c r="E326" t="s">
        <v>2172</v>
      </c>
      <c r="F326" t="s">
        <v>121</v>
      </c>
      <c r="G326" s="3">
        <v>43482</v>
      </c>
      <c r="H326" s="2">
        <v>18000</v>
      </c>
      <c r="I326" s="12">
        <v>20182360</v>
      </c>
      <c r="J326" s="67">
        <f>IF(A326=C326,0,H326)</f>
        <v>0</v>
      </c>
      <c r="K326" s="5">
        <f t="shared" ref="K326:K389" si="54">IF(J326&gt;0,1,0)</f>
        <v>0</v>
      </c>
      <c r="L326" s="54">
        <f t="shared" ref="L326:L389" si="55">IF(K326=0,0,IF(I326="did not close",0,IF(I326="",0,1)))</f>
        <v>0</v>
      </c>
      <c r="M326" s="56" t="str">
        <f>IF(D326="",#REF!,D326)</f>
        <v>Camille Johnson, REALTORS</v>
      </c>
      <c r="N326" s="5">
        <f t="shared" ref="N326:N389" si="56">IF(A326=C326,1,0)</f>
        <v>1</v>
      </c>
      <c r="O326" s="5">
        <f t="shared" ref="O326:O389" si="57">IF(K326=0,IF(I326="did not close",0,IF(I326="",0,1)),0)</f>
        <v>1</v>
      </c>
    </row>
    <row r="327" spans="1:15" s="8" customFormat="1" ht="14.25" customHeight="1" x14ac:dyDescent="0.2">
      <c r="A327" t="s">
        <v>1868</v>
      </c>
      <c r="B327" t="s">
        <v>1869</v>
      </c>
      <c r="C327" t="s">
        <v>1242</v>
      </c>
      <c r="D327" t="s">
        <v>1258</v>
      </c>
      <c r="E327" t="s">
        <v>2175</v>
      </c>
      <c r="F327" t="s">
        <v>6</v>
      </c>
      <c r="G327" s="3">
        <v>43482</v>
      </c>
      <c r="H327" s="2">
        <v>50000</v>
      </c>
      <c r="I327" s="12" t="s">
        <v>838</v>
      </c>
      <c r="J327" s="67">
        <f t="shared" ref="J327:J335" si="58">IF(A327=C327,0,H327)</f>
        <v>50000</v>
      </c>
      <c r="K327" s="5">
        <f t="shared" si="54"/>
        <v>1</v>
      </c>
      <c r="L327" s="54">
        <f t="shared" si="55"/>
        <v>0</v>
      </c>
      <c r="M327" s="56" t="str">
        <f t="shared" si="53"/>
        <v>Re/Max Centex, REALTORS</v>
      </c>
      <c r="N327" s="5">
        <f t="shared" si="56"/>
        <v>0</v>
      </c>
      <c r="O327" s="5">
        <f t="shared" si="57"/>
        <v>0</v>
      </c>
    </row>
    <row r="328" spans="1:15" s="8" customFormat="1" ht="14.25" customHeight="1" x14ac:dyDescent="0.2">
      <c r="A328" t="s">
        <v>1242</v>
      </c>
      <c r="B328" t="s">
        <v>1258</v>
      </c>
      <c r="C328" t="s">
        <v>1242</v>
      </c>
      <c r="D328" t="s">
        <v>1258</v>
      </c>
      <c r="E328" t="s">
        <v>2337</v>
      </c>
      <c r="F328" t="s">
        <v>844</v>
      </c>
      <c r="G328" s="3">
        <v>43504</v>
      </c>
      <c r="H328" s="2">
        <v>120000</v>
      </c>
      <c r="I328" s="12" t="s">
        <v>838</v>
      </c>
      <c r="J328" s="67">
        <f t="shared" si="58"/>
        <v>0</v>
      </c>
      <c r="K328" s="5">
        <f t="shared" si="54"/>
        <v>0</v>
      </c>
      <c r="L328" s="54">
        <f t="shared" si="55"/>
        <v>0</v>
      </c>
      <c r="M328" s="56" t="str">
        <f t="shared" si="53"/>
        <v>Re/Max Centex, REALTORS</v>
      </c>
      <c r="N328" s="5">
        <f t="shared" si="56"/>
        <v>1</v>
      </c>
      <c r="O328" s="5">
        <f t="shared" si="57"/>
        <v>0</v>
      </c>
    </row>
    <row r="329" spans="1:15" s="8" customFormat="1" ht="14.25" customHeight="1" x14ac:dyDescent="0.2">
      <c r="A329" t="s">
        <v>25</v>
      </c>
      <c r="B329" t="s">
        <v>1840</v>
      </c>
      <c r="C329" t="s">
        <v>1242</v>
      </c>
      <c r="D329" t="s">
        <v>1258</v>
      </c>
      <c r="E329" t="s">
        <v>1039</v>
      </c>
      <c r="F329" t="s">
        <v>6</v>
      </c>
      <c r="G329" s="3">
        <v>43522</v>
      </c>
      <c r="H329" s="2">
        <v>145000</v>
      </c>
      <c r="I329" s="12">
        <v>20190333</v>
      </c>
      <c r="J329" s="67">
        <f t="shared" si="58"/>
        <v>145000</v>
      </c>
      <c r="K329" s="5">
        <f t="shared" si="54"/>
        <v>1</v>
      </c>
      <c r="L329" s="54">
        <f t="shared" si="55"/>
        <v>1</v>
      </c>
      <c r="M329" s="56" t="str">
        <f t="shared" si="53"/>
        <v>Re/Max Centex, REALTORS</v>
      </c>
      <c r="N329" s="5">
        <f t="shared" si="56"/>
        <v>0</v>
      </c>
      <c r="O329" s="5">
        <f t="shared" si="57"/>
        <v>0</v>
      </c>
    </row>
    <row r="330" spans="1:15" s="8" customFormat="1" ht="14.25" customHeight="1" x14ac:dyDescent="0.2">
      <c r="A330" t="s">
        <v>21</v>
      </c>
      <c r="B330" t="s">
        <v>1840</v>
      </c>
      <c r="C330" t="s">
        <v>1242</v>
      </c>
      <c r="D330" t="s">
        <v>1258</v>
      </c>
      <c r="E330" t="s">
        <v>3326</v>
      </c>
      <c r="F330" t="s">
        <v>1249</v>
      </c>
      <c r="G330" s="3">
        <v>43615</v>
      </c>
      <c r="H330" s="2">
        <v>424000</v>
      </c>
      <c r="I330" s="12">
        <v>20190894</v>
      </c>
      <c r="J330" s="67">
        <f t="shared" si="58"/>
        <v>424000</v>
      </c>
      <c r="K330" s="5">
        <f t="shared" si="54"/>
        <v>1</v>
      </c>
      <c r="L330" s="54">
        <f t="shared" si="55"/>
        <v>1</v>
      </c>
      <c r="M330" s="56" t="str">
        <f t="shared" si="53"/>
        <v>Re/Max Centex, REALTORS</v>
      </c>
      <c r="N330" s="5">
        <f t="shared" si="56"/>
        <v>0</v>
      </c>
      <c r="O330" s="5">
        <f t="shared" si="57"/>
        <v>0</v>
      </c>
    </row>
    <row r="331" spans="1:15" s="8" customFormat="1" ht="14.25" customHeight="1" x14ac:dyDescent="0.2">
      <c r="A331" t="s">
        <v>722</v>
      </c>
      <c r="B331" t="s">
        <v>1842</v>
      </c>
      <c r="C331" t="s">
        <v>1242</v>
      </c>
      <c r="D331" t="s">
        <v>1258</v>
      </c>
      <c r="E331" t="s">
        <v>3341</v>
      </c>
      <c r="F331" t="s">
        <v>425</v>
      </c>
      <c r="G331" s="3">
        <v>43616</v>
      </c>
      <c r="H331" s="2">
        <v>385000</v>
      </c>
      <c r="I331" s="12">
        <v>20190948</v>
      </c>
      <c r="J331" s="67">
        <f t="shared" si="58"/>
        <v>385000</v>
      </c>
      <c r="K331" s="5">
        <f t="shared" si="54"/>
        <v>1</v>
      </c>
      <c r="L331" s="54">
        <f t="shared" si="55"/>
        <v>1</v>
      </c>
      <c r="M331" s="56" t="str">
        <f t="shared" si="53"/>
        <v>Re/Max Centex, REALTORS</v>
      </c>
      <c r="N331" s="5">
        <f t="shared" si="56"/>
        <v>0</v>
      </c>
      <c r="O331" s="5">
        <f t="shared" si="57"/>
        <v>0</v>
      </c>
    </row>
    <row r="332" spans="1:15" s="8" customFormat="1" ht="14.25" customHeight="1" x14ac:dyDescent="0.2">
      <c r="A332" t="s">
        <v>892</v>
      </c>
      <c r="B332" t="s">
        <v>1180</v>
      </c>
      <c r="C332" t="s">
        <v>792</v>
      </c>
      <c r="D332" t="s">
        <v>1099</v>
      </c>
      <c r="E332" t="s">
        <v>2715</v>
      </c>
      <c r="F332" t="s">
        <v>1126</v>
      </c>
      <c r="G332" s="3">
        <v>43551</v>
      </c>
      <c r="H332" s="2">
        <v>316500</v>
      </c>
      <c r="I332" s="12" t="s">
        <v>838</v>
      </c>
      <c r="J332" s="67">
        <f t="shared" si="58"/>
        <v>316500</v>
      </c>
      <c r="K332" s="5">
        <f t="shared" si="54"/>
        <v>1</v>
      </c>
      <c r="L332" s="54">
        <f t="shared" si="55"/>
        <v>0</v>
      </c>
      <c r="M332" s="56" t="str">
        <f t="shared" si="53"/>
        <v>Keller Williams Realty - Waco</v>
      </c>
      <c r="N332" s="5">
        <f t="shared" si="56"/>
        <v>0</v>
      </c>
      <c r="O332" s="5">
        <f t="shared" si="57"/>
        <v>0</v>
      </c>
    </row>
    <row r="333" spans="1:15" s="8" customFormat="1" ht="14.25" customHeight="1" x14ac:dyDescent="0.2">
      <c r="A333" t="s">
        <v>1542</v>
      </c>
      <c r="B333" t="s">
        <v>1842</v>
      </c>
      <c r="C333" t="s">
        <v>792</v>
      </c>
      <c r="D333" t="s">
        <v>1099</v>
      </c>
      <c r="E333" t="s">
        <v>2834</v>
      </c>
      <c r="F333" t="s">
        <v>6</v>
      </c>
      <c r="G333" s="3">
        <v>43565</v>
      </c>
      <c r="H333" s="2">
        <v>234000</v>
      </c>
      <c r="I333" s="12">
        <v>20190578</v>
      </c>
      <c r="J333" s="67">
        <f t="shared" si="58"/>
        <v>234000</v>
      </c>
      <c r="K333" s="5">
        <f t="shared" si="54"/>
        <v>1</v>
      </c>
      <c r="L333" s="54">
        <f t="shared" si="55"/>
        <v>1</v>
      </c>
      <c r="M333" s="56" t="str">
        <f t="shared" si="53"/>
        <v>Keller Williams Realty - Waco</v>
      </c>
      <c r="N333" s="5">
        <f t="shared" si="56"/>
        <v>0</v>
      </c>
      <c r="O333" s="5">
        <f t="shared" si="57"/>
        <v>0</v>
      </c>
    </row>
    <row r="334" spans="1:15" s="8" customFormat="1" ht="14.25" customHeight="1" x14ac:dyDescent="0.2">
      <c r="A334" t="s">
        <v>792</v>
      </c>
      <c r="B334" t="s">
        <v>1099</v>
      </c>
      <c r="C334" t="s">
        <v>792</v>
      </c>
      <c r="D334" t="s">
        <v>1099</v>
      </c>
      <c r="E334" t="s">
        <v>3168</v>
      </c>
      <c r="F334" t="s">
        <v>426</v>
      </c>
      <c r="G334" s="3">
        <v>43600</v>
      </c>
      <c r="H334" s="2">
        <v>195000</v>
      </c>
      <c r="I334" s="12" t="s">
        <v>838</v>
      </c>
      <c r="J334" s="67">
        <f t="shared" si="58"/>
        <v>0</v>
      </c>
      <c r="K334" s="5">
        <f t="shared" si="54"/>
        <v>0</v>
      </c>
      <c r="L334" s="54">
        <f t="shared" si="55"/>
        <v>0</v>
      </c>
      <c r="M334" s="56" t="str">
        <f t="shared" si="53"/>
        <v>Keller Williams Realty - Waco</v>
      </c>
      <c r="N334" s="5">
        <f t="shared" si="56"/>
        <v>1</v>
      </c>
      <c r="O334" s="5">
        <f t="shared" si="57"/>
        <v>0</v>
      </c>
    </row>
    <row r="335" spans="1:15" s="8" customFormat="1" ht="14.25" customHeight="1" x14ac:dyDescent="0.2">
      <c r="A335" t="s">
        <v>1639</v>
      </c>
      <c r="B335" t="s">
        <v>1861</v>
      </c>
      <c r="C335" t="s">
        <v>826</v>
      </c>
      <c r="D335" t="s">
        <v>1258</v>
      </c>
      <c r="E335" t="s">
        <v>2150</v>
      </c>
      <c r="F335" t="s">
        <v>730</v>
      </c>
      <c r="G335" s="3">
        <v>43479</v>
      </c>
      <c r="H335" s="2">
        <v>155000</v>
      </c>
      <c r="I335" s="12" t="s">
        <v>838</v>
      </c>
      <c r="J335" s="67">
        <f t="shared" si="58"/>
        <v>155000</v>
      </c>
      <c r="K335" s="5">
        <f t="shared" si="54"/>
        <v>1</v>
      </c>
      <c r="L335" s="54">
        <f t="shared" si="55"/>
        <v>0</v>
      </c>
      <c r="M335" s="56" t="str">
        <f t="shared" si="53"/>
        <v>Re/Max Centex, REALTORS</v>
      </c>
      <c r="N335" s="5">
        <f t="shared" si="56"/>
        <v>0</v>
      </c>
      <c r="O335" s="5">
        <f t="shared" si="57"/>
        <v>0</v>
      </c>
    </row>
    <row r="336" spans="1:15" s="8" customFormat="1" ht="14.25" customHeight="1" x14ac:dyDescent="0.2">
      <c r="A336" t="s">
        <v>2131</v>
      </c>
      <c r="B336" t="s">
        <v>839</v>
      </c>
      <c r="C336" t="s">
        <v>826</v>
      </c>
      <c r="D336" t="s">
        <v>1258</v>
      </c>
      <c r="E336" t="s">
        <v>2762</v>
      </c>
      <c r="F336" t="s">
        <v>301</v>
      </c>
      <c r="G336" s="3">
        <v>43556</v>
      </c>
      <c r="H336" s="2">
        <v>212500</v>
      </c>
      <c r="I336" s="12" t="s">
        <v>838</v>
      </c>
      <c r="J336" s="67">
        <f t="shared" ref="J336:J343" si="59">IF(A336=C336,0,H336)</f>
        <v>212500</v>
      </c>
      <c r="K336" s="5">
        <f t="shared" si="54"/>
        <v>1</v>
      </c>
      <c r="L336" s="54">
        <f t="shared" si="55"/>
        <v>0</v>
      </c>
      <c r="M336" s="56" t="str">
        <f t="shared" si="53"/>
        <v>Re/Max Centex, REALTORS</v>
      </c>
      <c r="N336" s="5">
        <f t="shared" si="56"/>
        <v>0</v>
      </c>
      <c r="O336" s="5">
        <f t="shared" si="57"/>
        <v>0</v>
      </c>
    </row>
    <row r="337" spans="1:15" s="8" customFormat="1" ht="14.25" customHeight="1" x14ac:dyDescent="0.2">
      <c r="A337" t="s">
        <v>1300</v>
      </c>
      <c r="B337" t="s">
        <v>1099</v>
      </c>
      <c r="C337" t="s">
        <v>826</v>
      </c>
      <c r="D337" t="s">
        <v>1258</v>
      </c>
      <c r="E337" t="s">
        <v>2803</v>
      </c>
      <c r="F337" t="s">
        <v>6</v>
      </c>
      <c r="G337" s="3">
        <v>43560</v>
      </c>
      <c r="H337" s="2">
        <v>138500</v>
      </c>
      <c r="I337" s="12" t="s">
        <v>838</v>
      </c>
      <c r="J337" s="67">
        <f t="shared" si="59"/>
        <v>138500</v>
      </c>
      <c r="K337" s="5">
        <f t="shared" si="54"/>
        <v>1</v>
      </c>
      <c r="L337" s="54">
        <f t="shared" si="55"/>
        <v>0</v>
      </c>
      <c r="M337" s="56" t="str">
        <f t="shared" si="53"/>
        <v>Re/Max Centex, REALTORS</v>
      </c>
      <c r="N337" s="5">
        <f t="shared" si="56"/>
        <v>0</v>
      </c>
      <c r="O337" s="5">
        <f t="shared" si="57"/>
        <v>0</v>
      </c>
    </row>
    <row r="338" spans="1:15" s="8" customFormat="1" ht="14.25" customHeight="1" x14ac:dyDescent="0.2">
      <c r="A338" t="s">
        <v>1916</v>
      </c>
      <c r="B338" t="s">
        <v>1475</v>
      </c>
      <c r="C338" t="s">
        <v>826</v>
      </c>
      <c r="D338" t="s">
        <v>1258</v>
      </c>
      <c r="E338" t="s">
        <v>3108</v>
      </c>
      <c r="F338" t="s">
        <v>110</v>
      </c>
      <c r="G338" s="3">
        <v>43594</v>
      </c>
      <c r="H338" s="2">
        <v>135000</v>
      </c>
      <c r="I338" s="12" t="s">
        <v>838</v>
      </c>
      <c r="J338" s="67">
        <f t="shared" si="59"/>
        <v>135000</v>
      </c>
      <c r="K338" s="5">
        <f t="shared" si="54"/>
        <v>1</v>
      </c>
      <c r="L338" s="54">
        <f t="shared" si="55"/>
        <v>0</v>
      </c>
      <c r="M338" s="56" t="str">
        <f t="shared" si="53"/>
        <v>Re/Max Centex, REALTORS</v>
      </c>
      <c r="N338" s="5">
        <f t="shared" si="56"/>
        <v>0</v>
      </c>
      <c r="O338" s="5">
        <f t="shared" si="57"/>
        <v>0</v>
      </c>
    </row>
    <row r="339" spans="1:15" s="8" customFormat="1" ht="14.25" customHeight="1" x14ac:dyDescent="0.2">
      <c r="A339" t="s">
        <v>1232</v>
      </c>
      <c r="B339" t="s">
        <v>1180</v>
      </c>
      <c r="C339" t="s">
        <v>826</v>
      </c>
      <c r="D339" t="s">
        <v>1258</v>
      </c>
      <c r="E339" t="s">
        <v>3123</v>
      </c>
      <c r="F339" t="s">
        <v>6</v>
      </c>
      <c r="G339" s="3">
        <v>43595</v>
      </c>
      <c r="H339" s="2">
        <v>124250</v>
      </c>
      <c r="I339" s="12">
        <v>20190866</v>
      </c>
      <c r="J339" s="67">
        <f t="shared" si="59"/>
        <v>124250</v>
      </c>
      <c r="K339" s="5">
        <f t="shared" si="54"/>
        <v>1</v>
      </c>
      <c r="L339" s="54">
        <f t="shared" si="55"/>
        <v>1</v>
      </c>
      <c r="M339" s="56" t="str">
        <f t="shared" si="53"/>
        <v>Re/Max Centex, REALTORS</v>
      </c>
      <c r="N339" s="5">
        <f t="shared" si="56"/>
        <v>0</v>
      </c>
      <c r="O339" s="5">
        <f t="shared" si="57"/>
        <v>0</v>
      </c>
    </row>
    <row r="340" spans="1:15" s="8" customFormat="1" ht="14.25" customHeight="1" x14ac:dyDescent="0.2">
      <c r="A340" t="s">
        <v>1855</v>
      </c>
      <c r="B340" t="s">
        <v>1854</v>
      </c>
      <c r="C340" t="s">
        <v>1855</v>
      </c>
      <c r="D340" t="s">
        <v>1854</v>
      </c>
      <c r="E340" t="s">
        <v>2158</v>
      </c>
      <c r="F340" t="s">
        <v>844</v>
      </c>
      <c r="G340" s="3">
        <v>43480</v>
      </c>
      <c r="H340" s="2">
        <v>198000</v>
      </c>
      <c r="I340" s="12" t="s">
        <v>838</v>
      </c>
      <c r="J340" s="67">
        <f t="shared" si="59"/>
        <v>0</v>
      </c>
      <c r="K340" s="5">
        <f t="shared" si="54"/>
        <v>0</v>
      </c>
      <c r="L340" s="54">
        <f t="shared" si="55"/>
        <v>0</v>
      </c>
      <c r="M340" s="56" t="str">
        <f t="shared" si="53"/>
        <v>Weichert, Realtors - Realty Experts</v>
      </c>
      <c r="N340" s="5">
        <f t="shared" si="56"/>
        <v>1</v>
      </c>
      <c r="O340" s="5">
        <f t="shared" si="57"/>
        <v>0</v>
      </c>
    </row>
    <row r="341" spans="1:15" s="8" customFormat="1" ht="14.25" customHeight="1" x14ac:dyDescent="0.2">
      <c r="A341" t="s">
        <v>1178</v>
      </c>
      <c r="B341" t="s">
        <v>801</v>
      </c>
      <c r="C341" t="s">
        <v>1855</v>
      </c>
      <c r="D341" t="s">
        <v>1854</v>
      </c>
      <c r="E341" t="s">
        <v>2168</v>
      </c>
      <c r="F341" t="s">
        <v>730</v>
      </c>
      <c r="G341" s="3">
        <v>43481</v>
      </c>
      <c r="H341" s="2">
        <v>50000</v>
      </c>
      <c r="I341" s="12" t="s">
        <v>838</v>
      </c>
      <c r="J341" s="67">
        <f t="shared" si="59"/>
        <v>50000</v>
      </c>
      <c r="K341" s="5">
        <f t="shared" si="54"/>
        <v>1</v>
      </c>
      <c r="L341" s="54">
        <f t="shared" si="55"/>
        <v>0</v>
      </c>
      <c r="M341" s="56" t="str">
        <f t="shared" si="53"/>
        <v>Weichert, Realtors - Realty Experts</v>
      </c>
      <c r="N341" s="5">
        <f t="shared" si="56"/>
        <v>0</v>
      </c>
      <c r="O341" s="5">
        <f t="shared" si="57"/>
        <v>0</v>
      </c>
    </row>
    <row r="342" spans="1:15" s="8" customFormat="1" ht="14.25" customHeight="1" x14ac:dyDescent="0.2">
      <c r="A342" t="s">
        <v>326</v>
      </c>
      <c r="B342" t="s">
        <v>1844</v>
      </c>
      <c r="C342" t="s">
        <v>1855</v>
      </c>
      <c r="D342" t="s">
        <v>1854</v>
      </c>
      <c r="E342" t="s">
        <v>2375</v>
      </c>
      <c r="F342" t="s">
        <v>7</v>
      </c>
      <c r="G342" s="3">
        <v>43511</v>
      </c>
      <c r="H342" s="2">
        <v>192500</v>
      </c>
      <c r="I342" s="12" t="s">
        <v>838</v>
      </c>
      <c r="J342" s="67">
        <f t="shared" si="59"/>
        <v>192500</v>
      </c>
      <c r="K342" s="5">
        <f t="shared" si="54"/>
        <v>1</v>
      </c>
      <c r="L342" s="54">
        <f t="shared" si="55"/>
        <v>0</v>
      </c>
      <c r="M342" s="56" t="str">
        <f t="shared" si="53"/>
        <v>Weichert, Realtors - Realty Experts</v>
      </c>
      <c r="N342" s="5">
        <f t="shared" si="56"/>
        <v>0</v>
      </c>
      <c r="O342" s="5">
        <f t="shared" si="57"/>
        <v>0</v>
      </c>
    </row>
    <row r="343" spans="1:15" s="8" customFormat="1" ht="14.25" customHeight="1" x14ac:dyDescent="0.2">
      <c r="A343" t="s">
        <v>1232</v>
      </c>
      <c r="B343" t="s">
        <v>1180</v>
      </c>
      <c r="C343" t="s">
        <v>1855</v>
      </c>
      <c r="D343" t="s">
        <v>1854</v>
      </c>
      <c r="E343" t="s">
        <v>2409</v>
      </c>
      <c r="F343" t="s">
        <v>1249</v>
      </c>
      <c r="G343" s="3">
        <v>43517</v>
      </c>
      <c r="H343" s="2">
        <v>228000</v>
      </c>
      <c r="I343" s="12" t="s">
        <v>838</v>
      </c>
      <c r="J343" s="67">
        <f t="shared" si="59"/>
        <v>228000</v>
      </c>
      <c r="K343" s="5">
        <f t="shared" si="54"/>
        <v>1</v>
      </c>
      <c r="L343" s="54">
        <f t="shared" si="55"/>
        <v>0</v>
      </c>
      <c r="M343" s="56" t="str">
        <f t="shared" si="53"/>
        <v>Weichert, Realtors - Realty Experts</v>
      </c>
      <c r="N343" s="5">
        <f t="shared" si="56"/>
        <v>0</v>
      </c>
      <c r="O343" s="5">
        <f t="shared" si="57"/>
        <v>0</v>
      </c>
    </row>
    <row r="344" spans="1:15" s="8" customFormat="1" ht="14.25" customHeight="1" x14ac:dyDescent="0.2">
      <c r="A344" t="s">
        <v>326</v>
      </c>
      <c r="B344" t="s">
        <v>1844</v>
      </c>
      <c r="C344" t="s">
        <v>1855</v>
      </c>
      <c r="D344" t="s">
        <v>1854</v>
      </c>
      <c r="E344" t="s">
        <v>2430</v>
      </c>
      <c r="F344" t="s">
        <v>123</v>
      </c>
      <c r="G344" s="3">
        <v>43521</v>
      </c>
      <c r="H344" s="2">
        <v>145000</v>
      </c>
      <c r="I344" s="12" t="s">
        <v>838</v>
      </c>
      <c r="J344" s="67">
        <f t="shared" ref="J344:J352" si="60">IF(A344=C344,0,H344)</f>
        <v>145000</v>
      </c>
      <c r="K344" s="5">
        <f t="shared" si="54"/>
        <v>1</v>
      </c>
      <c r="L344" s="54">
        <f t="shared" si="55"/>
        <v>0</v>
      </c>
      <c r="M344" s="56" t="str">
        <f t="shared" si="53"/>
        <v>Weichert, Realtors - Realty Experts</v>
      </c>
      <c r="N344" s="5">
        <f t="shared" si="56"/>
        <v>0</v>
      </c>
      <c r="O344" s="5">
        <f t="shared" si="57"/>
        <v>0</v>
      </c>
    </row>
    <row r="345" spans="1:15" s="8" customFormat="1" ht="14.25" customHeight="1" x14ac:dyDescent="0.2">
      <c r="A345" t="s">
        <v>408</v>
      </c>
      <c r="B345" t="s">
        <v>197</v>
      </c>
      <c r="C345" t="s">
        <v>1855</v>
      </c>
      <c r="D345" t="s">
        <v>1854</v>
      </c>
      <c r="E345" t="s">
        <v>2472</v>
      </c>
      <c r="F345" t="s">
        <v>6</v>
      </c>
      <c r="G345" s="3">
        <v>43524</v>
      </c>
      <c r="H345" s="2">
        <v>218000</v>
      </c>
      <c r="I345" s="12" t="s">
        <v>838</v>
      </c>
      <c r="J345" s="67">
        <f t="shared" si="60"/>
        <v>218000</v>
      </c>
      <c r="K345" s="5">
        <f t="shared" si="54"/>
        <v>1</v>
      </c>
      <c r="L345" s="54">
        <f t="shared" si="55"/>
        <v>0</v>
      </c>
      <c r="M345" s="56" t="str">
        <f t="shared" si="53"/>
        <v>Weichert, Realtors - Realty Experts</v>
      </c>
      <c r="N345" s="5">
        <f t="shared" si="56"/>
        <v>0</v>
      </c>
      <c r="O345" s="5">
        <f t="shared" si="57"/>
        <v>0</v>
      </c>
    </row>
    <row r="346" spans="1:15" s="8" customFormat="1" ht="14.25" customHeight="1" x14ac:dyDescent="0.2">
      <c r="A346" t="s">
        <v>1855</v>
      </c>
      <c r="B346" t="s">
        <v>1854</v>
      </c>
      <c r="C346" t="s">
        <v>1855</v>
      </c>
      <c r="D346" t="s">
        <v>1854</v>
      </c>
      <c r="E346" t="s">
        <v>1042</v>
      </c>
      <c r="F346" t="s">
        <v>6</v>
      </c>
      <c r="G346" s="3">
        <v>43530</v>
      </c>
      <c r="H346" s="2">
        <v>170000</v>
      </c>
      <c r="I346" s="12" t="s">
        <v>838</v>
      </c>
      <c r="J346" s="67">
        <f t="shared" si="60"/>
        <v>0</v>
      </c>
      <c r="K346" s="5">
        <f t="shared" si="54"/>
        <v>0</v>
      </c>
      <c r="L346" s="54">
        <f t="shared" si="55"/>
        <v>0</v>
      </c>
      <c r="M346" s="56" t="str">
        <f t="shared" si="53"/>
        <v>Weichert, Realtors - Realty Experts</v>
      </c>
      <c r="N346" s="5">
        <f t="shared" si="56"/>
        <v>1</v>
      </c>
      <c r="O346" s="5">
        <f t="shared" si="57"/>
        <v>0</v>
      </c>
    </row>
    <row r="347" spans="1:15" s="8" customFormat="1" ht="14.25" customHeight="1" x14ac:dyDescent="0.2">
      <c r="A347" t="s">
        <v>2053</v>
      </c>
      <c r="B347" t="s">
        <v>1854</v>
      </c>
      <c r="C347" t="s">
        <v>1855</v>
      </c>
      <c r="D347" t="s">
        <v>1854</v>
      </c>
      <c r="E347" t="s">
        <v>2595</v>
      </c>
      <c r="F347" t="s">
        <v>6</v>
      </c>
      <c r="G347" s="3">
        <v>43537</v>
      </c>
      <c r="H347" s="2">
        <v>239000</v>
      </c>
      <c r="I347" s="12" t="s">
        <v>838</v>
      </c>
      <c r="J347" s="67">
        <f t="shared" si="60"/>
        <v>239000</v>
      </c>
      <c r="K347" s="5">
        <f t="shared" si="54"/>
        <v>1</v>
      </c>
      <c r="L347" s="54">
        <f t="shared" si="55"/>
        <v>0</v>
      </c>
      <c r="M347" s="56" t="str">
        <f t="shared" si="53"/>
        <v>Weichert, Realtors - Realty Experts</v>
      </c>
      <c r="N347" s="5">
        <f t="shared" si="56"/>
        <v>0</v>
      </c>
      <c r="O347" s="5">
        <f t="shared" si="57"/>
        <v>0</v>
      </c>
    </row>
    <row r="348" spans="1:15" s="8" customFormat="1" ht="14.25" customHeight="1" x14ac:dyDescent="0.2">
      <c r="A348" t="s">
        <v>1451</v>
      </c>
      <c r="B348" t="s">
        <v>1915</v>
      </c>
      <c r="C348" t="s">
        <v>1855</v>
      </c>
      <c r="D348" t="s">
        <v>1854</v>
      </c>
      <c r="E348" t="s">
        <v>2619</v>
      </c>
      <c r="F348" t="s">
        <v>301</v>
      </c>
      <c r="G348" s="3">
        <v>43539</v>
      </c>
      <c r="H348" s="2">
        <v>79350</v>
      </c>
      <c r="I348" s="12" t="s">
        <v>838</v>
      </c>
      <c r="J348" s="67">
        <f t="shared" si="60"/>
        <v>79350</v>
      </c>
      <c r="K348" s="5">
        <f t="shared" si="54"/>
        <v>1</v>
      </c>
      <c r="L348" s="54">
        <f t="shared" si="55"/>
        <v>0</v>
      </c>
      <c r="M348" s="56" t="str">
        <f t="shared" si="53"/>
        <v>Weichert, Realtors - Realty Experts</v>
      </c>
      <c r="N348" s="5">
        <f t="shared" si="56"/>
        <v>0</v>
      </c>
      <c r="O348" s="5">
        <f t="shared" si="57"/>
        <v>0</v>
      </c>
    </row>
    <row r="349" spans="1:15" s="8" customFormat="1" ht="14.25" customHeight="1" x14ac:dyDescent="0.2">
      <c r="A349" t="s">
        <v>363</v>
      </c>
      <c r="B349" t="s">
        <v>282</v>
      </c>
      <c r="C349" t="s">
        <v>1855</v>
      </c>
      <c r="D349" t="s">
        <v>1854</v>
      </c>
      <c r="E349" t="s">
        <v>2775</v>
      </c>
      <c r="F349" t="s">
        <v>7</v>
      </c>
      <c r="G349" s="3">
        <v>43557</v>
      </c>
      <c r="H349" s="2">
        <v>150000</v>
      </c>
      <c r="I349" s="12">
        <v>20190297</v>
      </c>
      <c r="J349" s="67">
        <f t="shared" si="60"/>
        <v>150000</v>
      </c>
      <c r="K349" s="5">
        <f t="shared" si="54"/>
        <v>1</v>
      </c>
      <c r="L349" s="54">
        <f t="shared" si="55"/>
        <v>1</v>
      </c>
      <c r="M349" s="56" t="str">
        <f t="shared" si="53"/>
        <v>Weichert, Realtors - Realty Experts</v>
      </c>
      <c r="N349" s="5">
        <f t="shared" si="56"/>
        <v>0</v>
      </c>
      <c r="O349" s="5">
        <f t="shared" si="57"/>
        <v>0</v>
      </c>
    </row>
    <row r="350" spans="1:15" s="8" customFormat="1" ht="14.25" customHeight="1" x14ac:dyDescent="0.2">
      <c r="A350" t="s">
        <v>342</v>
      </c>
      <c r="B350" t="s">
        <v>303</v>
      </c>
      <c r="C350" t="s">
        <v>1855</v>
      </c>
      <c r="D350" t="s">
        <v>1854</v>
      </c>
      <c r="E350" t="s">
        <v>2824</v>
      </c>
      <c r="F350" t="s">
        <v>6</v>
      </c>
      <c r="G350" s="3">
        <v>43564</v>
      </c>
      <c r="H350" s="2">
        <v>197000</v>
      </c>
      <c r="I350" s="12">
        <v>20190524</v>
      </c>
      <c r="J350" s="67">
        <f t="shared" si="60"/>
        <v>197000</v>
      </c>
      <c r="K350" s="5">
        <f t="shared" si="54"/>
        <v>1</v>
      </c>
      <c r="L350" s="54">
        <f t="shared" si="55"/>
        <v>1</v>
      </c>
      <c r="M350" s="56" t="str">
        <f t="shared" si="53"/>
        <v>Weichert, Realtors - Realty Experts</v>
      </c>
      <c r="N350" s="5">
        <f t="shared" si="56"/>
        <v>0</v>
      </c>
      <c r="O350" s="5">
        <f t="shared" si="57"/>
        <v>0</v>
      </c>
    </row>
    <row r="351" spans="1:15" s="8" customFormat="1" ht="14.25" customHeight="1" x14ac:dyDescent="0.2">
      <c r="A351" t="s">
        <v>15</v>
      </c>
      <c r="B351" t="s">
        <v>118</v>
      </c>
      <c r="C351" t="s">
        <v>1855</v>
      </c>
      <c r="D351" t="s">
        <v>1854</v>
      </c>
      <c r="E351" t="s">
        <v>3027</v>
      </c>
      <c r="F351" t="s">
        <v>123</v>
      </c>
      <c r="G351" s="3">
        <v>43585</v>
      </c>
      <c r="H351" s="2">
        <v>98000</v>
      </c>
      <c r="I351" s="12" t="s">
        <v>838</v>
      </c>
      <c r="J351" s="67">
        <f t="shared" si="60"/>
        <v>98000</v>
      </c>
      <c r="K351" s="5">
        <f t="shared" si="54"/>
        <v>1</v>
      </c>
      <c r="L351" s="54">
        <f t="shared" si="55"/>
        <v>0</v>
      </c>
      <c r="M351" s="56" t="str">
        <f t="shared" si="53"/>
        <v>Weichert, Realtors - Realty Experts</v>
      </c>
      <c r="N351" s="5">
        <f t="shared" si="56"/>
        <v>0</v>
      </c>
      <c r="O351" s="5">
        <f t="shared" si="57"/>
        <v>0</v>
      </c>
    </row>
    <row r="352" spans="1:15" s="8" customFormat="1" ht="14.25" customHeight="1" x14ac:dyDescent="0.2">
      <c r="A352" t="s">
        <v>3110</v>
      </c>
      <c r="B352" t="s">
        <v>1854</v>
      </c>
      <c r="C352" t="s">
        <v>1855</v>
      </c>
      <c r="D352" t="s">
        <v>1854</v>
      </c>
      <c r="E352" t="s">
        <v>3114</v>
      </c>
      <c r="F352" t="s">
        <v>6</v>
      </c>
      <c r="G352" s="3">
        <v>43595</v>
      </c>
      <c r="H352" s="2">
        <v>236000</v>
      </c>
      <c r="I352" s="12" t="s">
        <v>838</v>
      </c>
      <c r="J352" s="67">
        <f t="shared" si="60"/>
        <v>236000</v>
      </c>
      <c r="K352" s="5">
        <f t="shared" si="54"/>
        <v>1</v>
      </c>
      <c r="L352" s="54">
        <f t="shared" si="55"/>
        <v>0</v>
      </c>
      <c r="M352" s="56" t="str">
        <f t="shared" si="53"/>
        <v>Weichert, Realtors - Realty Experts</v>
      </c>
      <c r="N352" s="5">
        <f t="shared" si="56"/>
        <v>0</v>
      </c>
      <c r="O352" s="5">
        <f t="shared" si="57"/>
        <v>0</v>
      </c>
    </row>
    <row r="353" spans="1:15" s="8" customFormat="1" ht="14.25" customHeight="1" x14ac:dyDescent="0.2">
      <c r="A353" t="s">
        <v>313</v>
      </c>
      <c r="B353" t="s">
        <v>1840</v>
      </c>
      <c r="C353" t="s">
        <v>1855</v>
      </c>
      <c r="D353" t="s">
        <v>1854</v>
      </c>
      <c r="E353" t="s">
        <v>1070</v>
      </c>
      <c r="F353" t="s">
        <v>6</v>
      </c>
      <c r="G353" s="3">
        <v>43595</v>
      </c>
      <c r="H353" s="2">
        <v>209500</v>
      </c>
      <c r="I353" s="12" t="s">
        <v>838</v>
      </c>
      <c r="J353" s="67">
        <f t="shared" ref="J353:J360" si="61">IF(A353=C353,0,H353)</f>
        <v>209500</v>
      </c>
      <c r="K353" s="5">
        <f t="shared" si="54"/>
        <v>1</v>
      </c>
      <c r="L353" s="54">
        <f t="shared" si="55"/>
        <v>0</v>
      </c>
      <c r="M353" s="56" t="str">
        <f t="shared" si="53"/>
        <v>Weichert, Realtors - Realty Experts</v>
      </c>
      <c r="N353" s="5">
        <f t="shared" si="56"/>
        <v>0</v>
      </c>
      <c r="O353" s="5">
        <f t="shared" si="57"/>
        <v>0</v>
      </c>
    </row>
    <row r="354" spans="1:15" s="8" customFormat="1" ht="14.25" customHeight="1" x14ac:dyDescent="0.2">
      <c r="A354" t="s">
        <v>112</v>
      </c>
      <c r="B354" t="s">
        <v>1036</v>
      </c>
      <c r="C354" t="s">
        <v>1855</v>
      </c>
      <c r="D354" t="s">
        <v>1854</v>
      </c>
      <c r="E354" t="s">
        <v>3148</v>
      </c>
      <c r="F354" t="s">
        <v>287</v>
      </c>
      <c r="G354" s="3">
        <v>43598</v>
      </c>
      <c r="H354" s="2">
        <v>130000</v>
      </c>
      <c r="I354" s="12" t="s">
        <v>838</v>
      </c>
      <c r="J354" s="67">
        <f t="shared" si="61"/>
        <v>130000</v>
      </c>
      <c r="K354" s="5">
        <f t="shared" si="54"/>
        <v>1</v>
      </c>
      <c r="L354" s="54">
        <f t="shared" si="55"/>
        <v>0</v>
      </c>
      <c r="M354" s="56" t="str">
        <f t="shared" si="53"/>
        <v>Weichert, Realtors - Realty Experts</v>
      </c>
      <c r="N354" s="5">
        <f t="shared" si="56"/>
        <v>0</v>
      </c>
      <c r="O354" s="5">
        <f t="shared" si="57"/>
        <v>0</v>
      </c>
    </row>
    <row r="355" spans="1:15" s="8" customFormat="1" ht="14.25" customHeight="1" x14ac:dyDescent="0.2">
      <c r="A355" t="s">
        <v>1872</v>
      </c>
      <c r="B355" t="s">
        <v>1843</v>
      </c>
      <c r="C355" t="s">
        <v>1855</v>
      </c>
      <c r="D355" t="s">
        <v>1854</v>
      </c>
      <c r="E355" t="s">
        <v>3247</v>
      </c>
      <c r="F355" t="s">
        <v>216</v>
      </c>
      <c r="G355" s="3">
        <v>43608</v>
      </c>
      <c r="H355" s="2">
        <v>281000</v>
      </c>
      <c r="I355" s="12" t="s">
        <v>838</v>
      </c>
      <c r="J355" s="67">
        <f t="shared" si="61"/>
        <v>281000</v>
      </c>
      <c r="K355" s="5">
        <f t="shared" si="54"/>
        <v>1</v>
      </c>
      <c r="L355" s="54">
        <f t="shared" si="55"/>
        <v>0</v>
      </c>
      <c r="M355" s="56" t="str">
        <f t="shared" si="53"/>
        <v>Weichert, Realtors - Realty Experts</v>
      </c>
      <c r="N355" s="5">
        <f t="shared" si="56"/>
        <v>0</v>
      </c>
      <c r="O355" s="5">
        <f t="shared" si="57"/>
        <v>0</v>
      </c>
    </row>
    <row r="356" spans="1:15" s="8" customFormat="1" ht="14.25" customHeight="1" x14ac:dyDescent="0.2">
      <c r="A356" t="s">
        <v>1884</v>
      </c>
      <c r="B356" t="s">
        <v>1842</v>
      </c>
      <c r="C356" t="s">
        <v>1855</v>
      </c>
      <c r="D356" t="s">
        <v>1854</v>
      </c>
      <c r="E356" t="s">
        <v>3322</v>
      </c>
      <c r="F356" t="s">
        <v>6</v>
      </c>
      <c r="G356" s="3">
        <v>43615</v>
      </c>
      <c r="H356" s="2">
        <v>85000</v>
      </c>
      <c r="I356" s="12" t="s">
        <v>838</v>
      </c>
      <c r="J356" s="67">
        <f t="shared" si="61"/>
        <v>85000</v>
      </c>
      <c r="K356" s="5">
        <f t="shared" si="54"/>
        <v>1</v>
      </c>
      <c r="L356" s="54">
        <f t="shared" si="55"/>
        <v>0</v>
      </c>
      <c r="M356" s="56" t="str">
        <f t="shared" si="53"/>
        <v>Weichert, Realtors - Realty Experts</v>
      </c>
      <c r="N356" s="5">
        <f t="shared" si="56"/>
        <v>0</v>
      </c>
      <c r="O356" s="5">
        <f t="shared" si="57"/>
        <v>0</v>
      </c>
    </row>
    <row r="357" spans="1:15" s="8" customFormat="1" ht="14.25" customHeight="1" x14ac:dyDescent="0.2">
      <c r="A357" t="s">
        <v>326</v>
      </c>
      <c r="B357" t="s">
        <v>1844</v>
      </c>
      <c r="C357" t="s">
        <v>885</v>
      </c>
      <c r="D357" t="s">
        <v>1840</v>
      </c>
      <c r="E357" t="s">
        <v>2216</v>
      </c>
      <c r="F357" t="s">
        <v>7</v>
      </c>
      <c r="G357" s="3">
        <v>43490</v>
      </c>
      <c r="H357" s="2">
        <v>80000</v>
      </c>
      <c r="I357" s="12" t="s">
        <v>838</v>
      </c>
      <c r="J357" s="67">
        <f t="shared" si="61"/>
        <v>80000</v>
      </c>
      <c r="K357" s="5">
        <f t="shared" si="54"/>
        <v>1</v>
      </c>
      <c r="L357" s="54">
        <f t="shared" si="55"/>
        <v>0</v>
      </c>
      <c r="M357" s="56" t="str">
        <f t="shared" si="53"/>
        <v>Kelly, Realtors</v>
      </c>
      <c r="N357" s="5">
        <f t="shared" si="56"/>
        <v>0</v>
      </c>
      <c r="O357" s="5">
        <f t="shared" si="57"/>
        <v>0</v>
      </c>
    </row>
    <row r="358" spans="1:15" s="8" customFormat="1" ht="14.25" customHeight="1" x14ac:dyDescent="0.2">
      <c r="A358" t="s">
        <v>1857</v>
      </c>
      <c r="B358" t="s">
        <v>1099</v>
      </c>
      <c r="C358" t="s">
        <v>885</v>
      </c>
      <c r="D358" t="s">
        <v>1840</v>
      </c>
      <c r="E358" t="s">
        <v>2670</v>
      </c>
      <c r="F358" t="s">
        <v>6</v>
      </c>
      <c r="G358" s="3">
        <v>43546</v>
      </c>
      <c r="H358" s="2">
        <v>173000</v>
      </c>
      <c r="I358" s="12" t="s">
        <v>838</v>
      </c>
      <c r="J358" s="67">
        <f t="shared" si="61"/>
        <v>173000</v>
      </c>
      <c r="K358" s="5">
        <f t="shared" si="54"/>
        <v>1</v>
      </c>
      <c r="L358" s="54">
        <f t="shared" si="55"/>
        <v>0</v>
      </c>
      <c r="M358" s="56" t="str">
        <f t="shared" si="53"/>
        <v>Kelly, Realtors</v>
      </c>
      <c r="N358" s="5">
        <f t="shared" si="56"/>
        <v>0</v>
      </c>
      <c r="O358" s="5">
        <f t="shared" si="57"/>
        <v>0</v>
      </c>
    </row>
    <row r="359" spans="1:15" s="8" customFormat="1" ht="14.25" customHeight="1" x14ac:dyDescent="0.2">
      <c r="A359" t="s">
        <v>1691</v>
      </c>
      <c r="B359" t="s">
        <v>5</v>
      </c>
      <c r="C359" t="s">
        <v>885</v>
      </c>
      <c r="D359" t="s">
        <v>1840</v>
      </c>
      <c r="E359" t="s">
        <v>2712</v>
      </c>
      <c r="F359" t="s">
        <v>6</v>
      </c>
      <c r="G359" s="3">
        <v>43551</v>
      </c>
      <c r="H359" s="2">
        <v>170000</v>
      </c>
      <c r="I359" s="12" t="s">
        <v>838</v>
      </c>
      <c r="J359" s="67">
        <f t="shared" si="61"/>
        <v>170000</v>
      </c>
      <c r="K359" s="5">
        <f t="shared" si="54"/>
        <v>1</v>
      </c>
      <c r="L359" s="54">
        <f t="shared" si="55"/>
        <v>0</v>
      </c>
      <c r="M359" s="56" t="str">
        <f t="shared" si="53"/>
        <v>Kelly, Realtors</v>
      </c>
      <c r="N359" s="5">
        <f t="shared" si="56"/>
        <v>0</v>
      </c>
      <c r="O359" s="5">
        <f t="shared" si="57"/>
        <v>0</v>
      </c>
    </row>
    <row r="360" spans="1:15" s="8" customFormat="1" ht="14.25" customHeight="1" x14ac:dyDescent="0.2">
      <c r="A360" t="s">
        <v>265</v>
      </c>
      <c r="B360" t="s">
        <v>1840</v>
      </c>
      <c r="C360" t="s">
        <v>885</v>
      </c>
      <c r="D360" t="s">
        <v>1840</v>
      </c>
      <c r="E360" t="s">
        <v>2829</v>
      </c>
      <c r="F360" t="s">
        <v>6</v>
      </c>
      <c r="G360" s="3">
        <v>43564</v>
      </c>
      <c r="H360" s="2">
        <v>35000</v>
      </c>
      <c r="I360" s="12" t="s">
        <v>838</v>
      </c>
      <c r="J360" s="67">
        <f t="shared" si="61"/>
        <v>35000</v>
      </c>
      <c r="K360" s="5">
        <f t="shared" si="54"/>
        <v>1</v>
      </c>
      <c r="L360" s="54">
        <f t="shared" si="55"/>
        <v>0</v>
      </c>
      <c r="M360" s="56" t="str">
        <f t="shared" si="53"/>
        <v>Kelly, Realtors</v>
      </c>
      <c r="N360" s="5">
        <f t="shared" si="56"/>
        <v>0</v>
      </c>
      <c r="O360" s="5">
        <f t="shared" si="57"/>
        <v>0</v>
      </c>
    </row>
    <row r="361" spans="1:15" s="8" customFormat="1" ht="14.25" customHeight="1" x14ac:dyDescent="0.2">
      <c r="A361" t="s">
        <v>1544</v>
      </c>
      <c r="B361" t="s">
        <v>1734</v>
      </c>
      <c r="C361" t="s">
        <v>398</v>
      </c>
      <c r="D361" t="s">
        <v>1258</v>
      </c>
      <c r="E361" t="s">
        <v>2201</v>
      </c>
      <c r="F361" t="s">
        <v>425</v>
      </c>
      <c r="G361" s="3">
        <v>43487</v>
      </c>
      <c r="H361" s="2">
        <v>280000</v>
      </c>
      <c r="I361" s="12" t="s">
        <v>838</v>
      </c>
      <c r="J361" s="67">
        <f t="shared" ref="J361:J366" si="62">IF(A361=C361,0,H361)</f>
        <v>280000</v>
      </c>
      <c r="K361" s="5">
        <f t="shared" si="54"/>
        <v>1</v>
      </c>
      <c r="L361" s="54">
        <f t="shared" si="55"/>
        <v>0</v>
      </c>
      <c r="M361" s="56" t="str">
        <f>IF(D361="",#REF!,D361)</f>
        <v>Re/Max Centex, REALTORS</v>
      </c>
      <c r="N361" s="5">
        <f t="shared" si="56"/>
        <v>0</v>
      </c>
      <c r="O361" s="5">
        <f t="shared" si="57"/>
        <v>0</v>
      </c>
    </row>
    <row r="362" spans="1:15" s="8" customFormat="1" ht="14.25" customHeight="1" x14ac:dyDescent="0.2">
      <c r="A362" t="s">
        <v>2247</v>
      </c>
      <c r="B362" t="s">
        <v>1843</v>
      </c>
      <c r="C362" t="s">
        <v>398</v>
      </c>
      <c r="D362" t="s">
        <v>1258</v>
      </c>
      <c r="E362" t="s">
        <v>2477</v>
      </c>
      <c r="F362" t="s">
        <v>6</v>
      </c>
      <c r="G362" s="3">
        <v>43524</v>
      </c>
      <c r="H362" s="2">
        <v>84000</v>
      </c>
      <c r="I362" s="12">
        <v>20190351</v>
      </c>
      <c r="J362" s="67">
        <f t="shared" si="62"/>
        <v>84000</v>
      </c>
      <c r="K362" s="5">
        <f t="shared" si="54"/>
        <v>1</v>
      </c>
      <c r="L362" s="54">
        <f t="shared" si="55"/>
        <v>1</v>
      </c>
      <c r="M362" s="56" t="str">
        <f t="shared" si="53"/>
        <v>Re/Max Centex, REALTORS</v>
      </c>
      <c r="N362" s="5">
        <f t="shared" si="56"/>
        <v>0</v>
      </c>
      <c r="O362" s="5">
        <f t="shared" si="57"/>
        <v>0</v>
      </c>
    </row>
    <row r="363" spans="1:15" s="8" customFormat="1" ht="14.25" customHeight="1" x14ac:dyDescent="0.2">
      <c r="A363" t="s">
        <v>1868</v>
      </c>
      <c r="B363" t="s">
        <v>1869</v>
      </c>
      <c r="C363" t="s">
        <v>398</v>
      </c>
      <c r="D363" t="s">
        <v>1258</v>
      </c>
      <c r="E363" t="s">
        <v>2740</v>
      </c>
      <c r="F363" t="s">
        <v>6</v>
      </c>
      <c r="G363" s="3">
        <v>43553</v>
      </c>
      <c r="H363" s="2">
        <v>290100</v>
      </c>
      <c r="I363" s="12" t="s">
        <v>838</v>
      </c>
      <c r="J363" s="67">
        <f t="shared" si="62"/>
        <v>290100</v>
      </c>
      <c r="K363" s="5">
        <f t="shared" si="54"/>
        <v>1</v>
      </c>
      <c r="L363" s="54">
        <f t="shared" si="55"/>
        <v>0</v>
      </c>
      <c r="M363" s="56" t="str">
        <f t="shared" si="53"/>
        <v>Re/Max Centex, REALTORS</v>
      </c>
      <c r="N363" s="5">
        <f t="shared" si="56"/>
        <v>0</v>
      </c>
      <c r="O363" s="5">
        <f t="shared" si="57"/>
        <v>0</v>
      </c>
    </row>
    <row r="364" spans="1:15" s="8" customFormat="1" ht="14.25" customHeight="1" x14ac:dyDescent="0.2">
      <c r="A364" t="s">
        <v>1868</v>
      </c>
      <c r="B364" t="s">
        <v>1869</v>
      </c>
      <c r="C364" t="s">
        <v>398</v>
      </c>
      <c r="D364" t="s">
        <v>1258</v>
      </c>
      <c r="E364" t="s">
        <v>2786</v>
      </c>
      <c r="F364" t="s">
        <v>7</v>
      </c>
      <c r="G364" s="3">
        <v>43558</v>
      </c>
      <c r="H364" s="2">
        <v>153900</v>
      </c>
      <c r="I364" s="12" t="s">
        <v>838</v>
      </c>
      <c r="J364" s="67">
        <f t="shared" si="62"/>
        <v>153900</v>
      </c>
      <c r="K364" s="5">
        <f t="shared" si="54"/>
        <v>1</v>
      </c>
      <c r="L364" s="54">
        <f t="shared" si="55"/>
        <v>0</v>
      </c>
      <c r="M364" s="56" t="str">
        <f>IF(D364="",#REF!,D364)</f>
        <v>Re/Max Centex, REALTORS</v>
      </c>
      <c r="N364" s="5">
        <f t="shared" si="56"/>
        <v>0</v>
      </c>
      <c r="O364" s="5">
        <f t="shared" si="57"/>
        <v>0</v>
      </c>
    </row>
    <row r="365" spans="1:15" s="8" customFormat="1" ht="14.25" customHeight="1" x14ac:dyDescent="0.2">
      <c r="A365" t="s">
        <v>314</v>
      </c>
      <c r="B365" t="s">
        <v>1840</v>
      </c>
      <c r="C365" t="s">
        <v>398</v>
      </c>
      <c r="D365" t="s">
        <v>1258</v>
      </c>
      <c r="E365" t="s">
        <v>2934</v>
      </c>
      <c r="F365" t="s">
        <v>216</v>
      </c>
      <c r="G365" s="3">
        <v>43577</v>
      </c>
      <c r="H365" s="2">
        <v>202000</v>
      </c>
      <c r="I365" s="12" t="s">
        <v>838</v>
      </c>
      <c r="J365" s="67">
        <f t="shared" si="62"/>
        <v>202000</v>
      </c>
      <c r="K365" s="5">
        <f t="shared" si="54"/>
        <v>1</v>
      </c>
      <c r="L365" s="54">
        <f t="shared" si="55"/>
        <v>0</v>
      </c>
      <c r="M365" s="56" t="str">
        <f t="shared" si="53"/>
        <v>Re/Max Centex, REALTORS</v>
      </c>
      <c r="N365" s="5">
        <f t="shared" si="56"/>
        <v>0</v>
      </c>
      <c r="O365" s="5">
        <f t="shared" si="57"/>
        <v>0</v>
      </c>
    </row>
    <row r="366" spans="1:15" s="8" customFormat="1" ht="14.25" customHeight="1" x14ac:dyDescent="0.2">
      <c r="A366" t="s">
        <v>398</v>
      </c>
      <c r="B366" t="s">
        <v>1258</v>
      </c>
      <c r="C366" t="s">
        <v>398</v>
      </c>
      <c r="D366" t="s">
        <v>1258</v>
      </c>
      <c r="E366" t="s">
        <v>3295</v>
      </c>
      <c r="F366" t="s">
        <v>6</v>
      </c>
      <c r="G366" s="3">
        <v>43613</v>
      </c>
      <c r="H366" s="2">
        <v>197500</v>
      </c>
      <c r="I366" s="12" t="s">
        <v>838</v>
      </c>
      <c r="J366" s="67">
        <f t="shared" si="62"/>
        <v>0</v>
      </c>
      <c r="K366" s="5">
        <f t="shared" si="54"/>
        <v>0</v>
      </c>
      <c r="L366" s="54">
        <f t="shared" si="55"/>
        <v>0</v>
      </c>
      <c r="M366" s="56" t="str">
        <f>IF(D366="",#REF!,D366)</f>
        <v>Re/Max Centex, REALTORS</v>
      </c>
      <c r="N366" s="5">
        <f t="shared" si="56"/>
        <v>1</v>
      </c>
      <c r="O366" s="5">
        <f t="shared" si="57"/>
        <v>0</v>
      </c>
    </row>
    <row r="367" spans="1:15" s="8" customFormat="1" ht="14.25" customHeight="1" x14ac:dyDescent="0.2">
      <c r="A367" t="s">
        <v>1924</v>
      </c>
      <c r="B367" t="s">
        <v>1843</v>
      </c>
      <c r="C367" t="s">
        <v>1957</v>
      </c>
      <c r="D367" t="s">
        <v>1843</v>
      </c>
      <c r="E367" t="s">
        <v>2200</v>
      </c>
      <c r="F367" t="s">
        <v>802</v>
      </c>
      <c r="G367" s="3">
        <v>43487</v>
      </c>
      <c r="H367" s="2">
        <v>110100</v>
      </c>
      <c r="I367" s="12" t="s">
        <v>838</v>
      </c>
      <c r="J367" s="67">
        <f t="shared" ref="J367:J375" si="63">IF(A367=C367,0,H367)</f>
        <v>110100</v>
      </c>
      <c r="K367" s="5">
        <f t="shared" si="54"/>
        <v>1</v>
      </c>
      <c r="L367" s="54">
        <f t="shared" si="55"/>
        <v>0</v>
      </c>
      <c r="M367" s="56" t="str">
        <f>IF(D367="",#REF!,D367)</f>
        <v>Synergy, Realtors</v>
      </c>
      <c r="N367" s="5">
        <f t="shared" si="56"/>
        <v>0</v>
      </c>
      <c r="O367" s="5">
        <f t="shared" si="57"/>
        <v>0</v>
      </c>
    </row>
    <row r="368" spans="1:15" s="8" customFormat="1" ht="14.25" customHeight="1" x14ac:dyDescent="0.2">
      <c r="A368" t="s">
        <v>1211</v>
      </c>
      <c r="B368" t="s">
        <v>1843</v>
      </c>
      <c r="C368" t="s">
        <v>1957</v>
      </c>
      <c r="D368" t="s">
        <v>1843</v>
      </c>
      <c r="E368" t="s">
        <v>2374</v>
      </c>
      <c r="F368" t="s">
        <v>111</v>
      </c>
      <c r="G368" s="3">
        <v>43511</v>
      </c>
      <c r="H368" s="2">
        <v>30000</v>
      </c>
      <c r="I368" s="12" t="s">
        <v>838</v>
      </c>
      <c r="J368" s="67">
        <f t="shared" si="63"/>
        <v>30000</v>
      </c>
      <c r="K368" s="5">
        <f t="shared" si="54"/>
        <v>1</v>
      </c>
      <c r="L368" s="54">
        <f t="shared" si="55"/>
        <v>0</v>
      </c>
      <c r="M368" s="56" t="str">
        <f>IF(D368="",#REF!,D368)</f>
        <v>Synergy, Realtors</v>
      </c>
      <c r="N368" s="5">
        <f t="shared" si="56"/>
        <v>0</v>
      </c>
      <c r="O368" s="5">
        <f t="shared" si="57"/>
        <v>0</v>
      </c>
    </row>
    <row r="369" spans="1:15" s="8" customFormat="1" ht="14.25" customHeight="1" x14ac:dyDescent="0.2">
      <c r="A369" t="s">
        <v>786</v>
      </c>
      <c r="B369" t="s">
        <v>1887</v>
      </c>
      <c r="C369" t="s">
        <v>1957</v>
      </c>
      <c r="D369" t="s">
        <v>1843</v>
      </c>
      <c r="E369" t="s">
        <v>2492</v>
      </c>
      <c r="F369" t="s">
        <v>700</v>
      </c>
      <c r="G369" s="3">
        <v>43525</v>
      </c>
      <c r="H369" s="2">
        <v>239000</v>
      </c>
      <c r="I369" s="12" t="s">
        <v>838</v>
      </c>
      <c r="J369" s="67">
        <f t="shared" si="63"/>
        <v>239000</v>
      </c>
      <c r="K369" s="5">
        <f t="shared" si="54"/>
        <v>1</v>
      </c>
      <c r="L369" s="54">
        <f t="shared" si="55"/>
        <v>0</v>
      </c>
      <c r="M369" s="56" t="str">
        <f t="shared" si="53"/>
        <v>Synergy, Realtors</v>
      </c>
      <c r="N369" s="5">
        <f t="shared" si="56"/>
        <v>0</v>
      </c>
      <c r="O369" s="5">
        <f t="shared" si="57"/>
        <v>0</v>
      </c>
    </row>
    <row r="370" spans="1:15" s="8" customFormat="1" ht="14.25" customHeight="1" x14ac:dyDescent="0.2">
      <c r="A370" t="s">
        <v>1211</v>
      </c>
      <c r="B370" t="s">
        <v>1843</v>
      </c>
      <c r="C370" t="s">
        <v>1957</v>
      </c>
      <c r="D370" t="s">
        <v>1843</v>
      </c>
      <c r="E370" t="s">
        <v>2924</v>
      </c>
      <c r="F370" t="s">
        <v>6</v>
      </c>
      <c r="G370" s="3">
        <v>43574</v>
      </c>
      <c r="H370" s="2">
        <v>66000</v>
      </c>
      <c r="I370" s="12" t="s">
        <v>838</v>
      </c>
      <c r="J370" s="67">
        <f t="shared" si="63"/>
        <v>66000</v>
      </c>
      <c r="K370" s="5">
        <f t="shared" si="54"/>
        <v>1</v>
      </c>
      <c r="L370" s="54">
        <f t="shared" si="55"/>
        <v>0</v>
      </c>
      <c r="M370" s="56" t="str">
        <f t="shared" si="53"/>
        <v>Synergy, Realtors</v>
      </c>
      <c r="N370" s="5">
        <f t="shared" si="56"/>
        <v>0</v>
      </c>
      <c r="O370" s="5">
        <f t="shared" si="57"/>
        <v>0</v>
      </c>
    </row>
    <row r="371" spans="1:15" s="8" customFormat="1" ht="14.25" customHeight="1" x14ac:dyDescent="0.2">
      <c r="A371" t="s">
        <v>1211</v>
      </c>
      <c r="B371" t="s">
        <v>1843</v>
      </c>
      <c r="C371" t="s">
        <v>1957</v>
      </c>
      <c r="D371" t="s">
        <v>1843</v>
      </c>
      <c r="E371" t="s">
        <v>3177</v>
      </c>
      <c r="F371" t="s">
        <v>425</v>
      </c>
      <c r="G371" s="3">
        <v>43600</v>
      </c>
      <c r="H371" s="2">
        <v>90000</v>
      </c>
      <c r="I371" s="12" t="s">
        <v>838</v>
      </c>
      <c r="J371" s="67">
        <f t="shared" si="63"/>
        <v>90000</v>
      </c>
      <c r="K371" s="5">
        <f t="shared" si="54"/>
        <v>1</v>
      </c>
      <c r="L371" s="54">
        <f t="shared" si="55"/>
        <v>0</v>
      </c>
      <c r="M371" s="56" t="str">
        <f t="shared" si="53"/>
        <v>Synergy, Realtors</v>
      </c>
      <c r="N371" s="5">
        <f t="shared" si="56"/>
        <v>0</v>
      </c>
      <c r="O371" s="5">
        <f t="shared" si="57"/>
        <v>0</v>
      </c>
    </row>
    <row r="372" spans="1:15" s="8" customFormat="1" ht="14.25" customHeight="1" x14ac:dyDescent="0.2">
      <c r="A372" t="s">
        <v>1702</v>
      </c>
      <c r="B372" t="s">
        <v>1535</v>
      </c>
      <c r="C372" t="s">
        <v>1957</v>
      </c>
      <c r="D372" t="s">
        <v>1843</v>
      </c>
      <c r="E372" t="s">
        <v>3203</v>
      </c>
      <c r="F372" t="s">
        <v>7</v>
      </c>
      <c r="G372" s="3">
        <v>43602</v>
      </c>
      <c r="H372" s="2">
        <v>80000</v>
      </c>
      <c r="I372" s="12" t="s">
        <v>838</v>
      </c>
      <c r="J372" s="67">
        <f t="shared" si="63"/>
        <v>80000</v>
      </c>
      <c r="K372" s="5">
        <f t="shared" si="54"/>
        <v>1</v>
      </c>
      <c r="L372" s="54">
        <f t="shared" si="55"/>
        <v>0</v>
      </c>
      <c r="M372" s="56" t="str">
        <f t="shared" si="53"/>
        <v>Synergy, Realtors</v>
      </c>
      <c r="N372" s="5">
        <f t="shared" si="56"/>
        <v>0</v>
      </c>
      <c r="O372" s="5">
        <f t="shared" si="57"/>
        <v>0</v>
      </c>
    </row>
    <row r="373" spans="1:15" s="8" customFormat="1" ht="14.25" customHeight="1" x14ac:dyDescent="0.2">
      <c r="A373" t="s">
        <v>1401</v>
      </c>
      <c r="B373" t="s">
        <v>1842</v>
      </c>
      <c r="C373" t="s">
        <v>793</v>
      </c>
      <c r="D373" t="s">
        <v>1036</v>
      </c>
      <c r="E373" t="s">
        <v>3023</v>
      </c>
      <c r="F373" t="s">
        <v>216</v>
      </c>
      <c r="G373" s="3">
        <v>43585</v>
      </c>
      <c r="H373" s="2">
        <v>218500</v>
      </c>
      <c r="I373" s="12" t="s">
        <v>838</v>
      </c>
      <c r="J373" s="67">
        <f t="shared" si="63"/>
        <v>218500</v>
      </c>
      <c r="K373" s="5">
        <f t="shared" si="54"/>
        <v>1</v>
      </c>
      <c r="L373" s="54">
        <f t="shared" si="55"/>
        <v>0</v>
      </c>
      <c r="M373" s="56" t="str">
        <f t="shared" si="53"/>
        <v>Bentwood Realty</v>
      </c>
      <c r="N373" s="5">
        <f t="shared" si="56"/>
        <v>0</v>
      </c>
      <c r="O373" s="5">
        <f t="shared" si="57"/>
        <v>0</v>
      </c>
    </row>
    <row r="374" spans="1:15" s="8" customFormat="1" ht="14.25" customHeight="1" x14ac:dyDescent="0.2">
      <c r="A374" t="s">
        <v>2735</v>
      </c>
      <c r="B374" t="s">
        <v>2736</v>
      </c>
      <c r="C374" t="s">
        <v>2735</v>
      </c>
      <c r="D374" t="s">
        <v>2736</v>
      </c>
      <c r="E374" t="s">
        <v>2737</v>
      </c>
      <c r="F374" t="s">
        <v>301</v>
      </c>
      <c r="G374" s="3">
        <v>43553</v>
      </c>
      <c r="H374" s="2">
        <v>135000</v>
      </c>
      <c r="I374" s="12" t="s">
        <v>838</v>
      </c>
      <c r="J374" s="67">
        <f t="shared" si="63"/>
        <v>0</v>
      </c>
      <c r="K374" s="5">
        <f t="shared" si="54"/>
        <v>0</v>
      </c>
      <c r="L374" s="54">
        <f t="shared" si="55"/>
        <v>0</v>
      </c>
      <c r="M374" s="56" t="str">
        <f t="shared" si="53"/>
        <v>Keller Williams Realty Ellis Co</v>
      </c>
      <c r="N374" s="5">
        <f t="shared" si="56"/>
        <v>1</v>
      </c>
      <c r="O374" s="5">
        <f t="shared" si="57"/>
        <v>0</v>
      </c>
    </row>
    <row r="375" spans="1:15" s="8" customFormat="1" ht="14.25" customHeight="1" x14ac:dyDescent="0.2">
      <c r="A375" t="s">
        <v>842</v>
      </c>
      <c r="B375" t="s">
        <v>1940</v>
      </c>
      <c r="C375" t="s">
        <v>288</v>
      </c>
      <c r="D375" t="s">
        <v>1840</v>
      </c>
      <c r="E375" t="s">
        <v>2445</v>
      </c>
      <c r="F375" t="s">
        <v>216</v>
      </c>
      <c r="G375" s="3">
        <v>43523</v>
      </c>
      <c r="H375" s="2">
        <v>166000</v>
      </c>
      <c r="I375" s="12">
        <v>20190193</v>
      </c>
      <c r="J375" s="67">
        <f t="shared" si="63"/>
        <v>166000</v>
      </c>
      <c r="K375" s="5">
        <f t="shared" si="54"/>
        <v>1</v>
      </c>
      <c r="L375" s="54">
        <f t="shared" si="55"/>
        <v>1</v>
      </c>
      <c r="M375" s="56" t="str">
        <f t="shared" si="53"/>
        <v>Kelly, Realtors</v>
      </c>
      <c r="N375" s="5">
        <f t="shared" si="56"/>
        <v>0</v>
      </c>
      <c r="O375" s="5">
        <f t="shared" si="57"/>
        <v>0</v>
      </c>
    </row>
    <row r="376" spans="1:15" s="8" customFormat="1" ht="14.25" customHeight="1" x14ac:dyDescent="0.2">
      <c r="A376" t="s">
        <v>1544</v>
      </c>
      <c r="B376" t="s">
        <v>1734</v>
      </c>
      <c r="C376" t="s">
        <v>288</v>
      </c>
      <c r="D376" t="s">
        <v>1840</v>
      </c>
      <c r="E376" t="s">
        <v>2451</v>
      </c>
      <c r="F376" t="s">
        <v>6</v>
      </c>
      <c r="G376" s="3">
        <v>43523</v>
      </c>
      <c r="H376" s="2">
        <v>60000</v>
      </c>
      <c r="I376" s="12" t="s">
        <v>838</v>
      </c>
      <c r="J376" s="67">
        <f t="shared" ref="J376:J392" si="64">IF(A376=C376,0,H376)</f>
        <v>60000</v>
      </c>
      <c r="K376" s="5">
        <f t="shared" si="54"/>
        <v>1</v>
      </c>
      <c r="L376" s="54">
        <f t="shared" si="55"/>
        <v>0</v>
      </c>
      <c r="M376" s="56" t="str">
        <f t="shared" si="53"/>
        <v>Kelly, Realtors</v>
      </c>
      <c r="N376" s="5">
        <f t="shared" si="56"/>
        <v>0</v>
      </c>
      <c r="O376" s="5">
        <f t="shared" si="57"/>
        <v>0</v>
      </c>
    </row>
    <row r="377" spans="1:15" s="8" customFormat="1" ht="14.25" customHeight="1" x14ac:dyDescent="0.2">
      <c r="A377" t="s">
        <v>1942</v>
      </c>
      <c r="B377" t="s">
        <v>1180</v>
      </c>
      <c r="C377" t="s">
        <v>1926</v>
      </c>
      <c r="D377" t="s">
        <v>1535</v>
      </c>
      <c r="E377" t="s">
        <v>3003</v>
      </c>
      <c r="F377" t="s">
        <v>6</v>
      </c>
      <c r="G377" s="3">
        <v>43584</v>
      </c>
      <c r="H377" s="2">
        <v>250000</v>
      </c>
      <c r="I377" s="12" t="s">
        <v>838</v>
      </c>
      <c r="J377" s="67">
        <f t="shared" si="64"/>
        <v>250000</v>
      </c>
      <c r="K377" s="5">
        <f t="shared" si="54"/>
        <v>1</v>
      </c>
      <c r="L377" s="54">
        <f t="shared" si="55"/>
        <v>0</v>
      </c>
      <c r="M377" s="56" t="str">
        <f>IF(D377="",#REF!,D377)</f>
        <v>Camille Johnson, REALTORS</v>
      </c>
      <c r="N377" s="5">
        <f t="shared" si="56"/>
        <v>0</v>
      </c>
      <c r="O377" s="5">
        <f t="shared" si="57"/>
        <v>0</v>
      </c>
    </row>
    <row r="378" spans="1:15" s="8" customFormat="1" ht="14.25" customHeight="1" x14ac:dyDescent="0.2">
      <c r="A378" t="s">
        <v>326</v>
      </c>
      <c r="B378" t="s">
        <v>1844</v>
      </c>
      <c r="C378" t="s">
        <v>1926</v>
      </c>
      <c r="D378" t="s">
        <v>1535</v>
      </c>
      <c r="E378" t="s">
        <v>3039</v>
      </c>
      <c r="F378" t="s">
        <v>7</v>
      </c>
      <c r="G378" s="3">
        <v>43586</v>
      </c>
      <c r="H378" s="2">
        <v>450000</v>
      </c>
      <c r="I378" s="12" t="s">
        <v>838</v>
      </c>
      <c r="J378" s="67">
        <f t="shared" si="64"/>
        <v>450000</v>
      </c>
      <c r="K378" s="5">
        <f t="shared" si="54"/>
        <v>1</v>
      </c>
      <c r="L378" s="54">
        <f t="shared" si="55"/>
        <v>0</v>
      </c>
      <c r="M378" s="56" t="str">
        <f t="shared" ref="M378:M434" si="65">IF(D378="",D377,D378)</f>
        <v>Camille Johnson, REALTORS</v>
      </c>
      <c r="N378" s="5">
        <f t="shared" si="56"/>
        <v>0</v>
      </c>
      <c r="O378" s="5">
        <f t="shared" si="57"/>
        <v>0</v>
      </c>
    </row>
    <row r="379" spans="1:15" s="8" customFormat="1" ht="14.25" customHeight="1" x14ac:dyDescent="0.2">
      <c r="A379" t="s">
        <v>1702</v>
      </c>
      <c r="B379" t="s">
        <v>1535</v>
      </c>
      <c r="C379" t="s">
        <v>1210</v>
      </c>
      <c r="D379" t="s">
        <v>991</v>
      </c>
      <c r="E379" t="s">
        <v>2173</v>
      </c>
      <c r="F379" t="s">
        <v>6</v>
      </c>
      <c r="G379" s="3">
        <v>43482</v>
      </c>
      <c r="H379" s="2">
        <v>101400</v>
      </c>
      <c r="I379" s="12">
        <v>20190846</v>
      </c>
      <c r="J379" s="67">
        <f t="shared" si="64"/>
        <v>101400</v>
      </c>
      <c r="K379" s="5">
        <f t="shared" si="54"/>
        <v>1</v>
      </c>
      <c r="L379" s="54">
        <f t="shared" si="55"/>
        <v>1</v>
      </c>
      <c r="M379" s="56" t="str">
        <f>IF(D379="",#REF!,D379)</f>
        <v>Premier, REALTORS</v>
      </c>
      <c r="N379" s="5">
        <f t="shared" si="56"/>
        <v>0</v>
      </c>
      <c r="O379" s="5">
        <f t="shared" si="57"/>
        <v>0</v>
      </c>
    </row>
    <row r="380" spans="1:15" s="8" customFormat="1" ht="14.25" customHeight="1" x14ac:dyDescent="0.2">
      <c r="A380" t="s">
        <v>1384</v>
      </c>
      <c r="B380" t="s">
        <v>1099</v>
      </c>
      <c r="C380" t="s">
        <v>1210</v>
      </c>
      <c r="D380" t="s">
        <v>991</v>
      </c>
      <c r="E380" t="s">
        <v>2179</v>
      </c>
      <c r="F380" t="s">
        <v>700</v>
      </c>
      <c r="G380" s="3">
        <v>43483</v>
      </c>
      <c r="H380" s="2">
        <v>78000</v>
      </c>
      <c r="I380" s="12" t="s">
        <v>838</v>
      </c>
      <c r="J380" s="67">
        <f t="shared" si="64"/>
        <v>78000</v>
      </c>
      <c r="K380" s="5">
        <f t="shared" si="54"/>
        <v>1</v>
      </c>
      <c r="L380" s="54">
        <f t="shared" si="55"/>
        <v>0</v>
      </c>
      <c r="M380" s="56" t="str">
        <f t="shared" si="65"/>
        <v>Premier, REALTORS</v>
      </c>
      <c r="N380" s="5">
        <f t="shared" si="56"/>
        <v>0</v>
      </c>
      <c r="O380" s="5">
        <f t="shared" si="57"/>
        <v>0</v>
      </c>
    </row>
    <row r="381" spans="1:15" s="8" customFormat="1" ht="14.25" customHeight="1" x14ac:dyDescent="0.2">
      <c r="A381" t="s">
        <v>1848</v>
      </c>
      <c r="B381" t="s">
        <v>1036</v>
      </c>
      <c r="C381" t="s">
        <v>1210</v>
      </c>
      <c r="D381" t="s">
        <v>991</v>
      </c>
      <c r="E381" t="s">
        <v>2210</v>
      </c>
      <c r="F381" t="s">
        <v>120</v>
      </c>
      <c r="G381" s="3">
        <v>43489</v>
      </c>
      <c r="H381" s="2">
        <v>88400</v>
      </c>
      <c r="I381" s="12" t="s">
        <v>838</v>
      </c>
      <c r="J381" s="67">
        <f t="shared" si="64"/>
        <v>88400</v>
      </c>
      <c r="K381" s="5">
        <f t="shared" si="54"/>
        <v>1</v>
      </c>
      <c r="L381" s="54">
        <f t="shared" si="55"/>
        <v>0</v>
      </c>
      <c r="M381" s="56" t="str">
        <f t="shared" si="65"/>
        <v>Premier, REALTORS</v>
      </c>
      <c r="N381" s="5">
        <f t="shared" si="56"/>
        <v>0</v>
      </c>
      <c r="O381" s="5">
        <f t="shared" si="57"/>
        <v>0</v>
      </c>
    </row>
    <row r="382" spans="1:15" s="8" customFormat="1" ht="14.25" customHeight="1" x14ac:dyDescent="0.2">
      <c r="A382" t="s">
        <v>1215</v>
      </c>
      <c r="B382" t="s">
        <v>991</v>
      </c>
      <c r="C382" t="s">
        <v>1210</v>
      </c>
      <c r="D382" t="s">
        <v>991</v>
      </c>
      <c r="E382" t="s">
        <v>2218</v>
      </c>
      <c r="F382" t="s">
        <v>301</v>
      </c>
      <c r="G382" s="3">
        <v>43490</v>
      </c>
      <c r="H382" s="2">
        <v>53000</v>
      </c>
      <c r="I382" s="12">
        <v>20182874</v>
      </c>
      <c r="J382" s="67">
        <f t="shared" si="64"/>
        <v>53000</v>
      </c>
      <c r="K382" s="5">
        <f t="shared" si="54"/>
        <v>1</v>
      </c>
      <c r="L382" s="54">
        <f t="shared" si="55"/>
        <v>1</v>
      </c>
      <c r="M382" s="56" t="str">
        <f t="shared" si="65"/>
        <v>Premier, REALTORS</v>
      </c>
      <c r="N382" s="5">
        <f t="shared" si="56"/>
        <v>0</v>
      </c>
      <c r="O382" s="5">
        <f t="shared" si="57"/>
        <v>0</v>
      </c>
    </row>
    <row r="383" spans="1:15" s="8" customFormat="1" ht="14.25" customHeight="1" x14ac:dyDescent="0.2">
      <c r="A383" t="s">
        <v>1549</v>
      </c>
      <c r="B383" t="s">
        <v>1915</v>
      </c>
      <c r="C383" t="s">
        <v>1210</v>
      </c>
      <c r="D383" t="s">
        <v>991</v>
      </c>
      <c r="E383" t="s">
        <v>2399</v>
      </c>
      <c r="F383" t="s">
        <v>6</v>
      </c>
      <c r="G383" s="3">
        <v>43516</v>
      </c>
      <c r="H383" s="2">
        <v>71000</v>
      </c>
      <c r="I383" s="12">
        <v>20191368</v>
      </c>
      <c r="J383" s="67">
        <f t="shared" si="64"/>
        <v>71000</v>
      </c>
      <c r="K383" s="5">
        <f t="shared" si="54"/>
        <v>1</v>
      </c>
      <c r="L383" s="54">
        <f t="shared" si="55"/>
        <v>1</v>
      </c>
      <c r="M383" s="56" t="str">
        <f t="shared" si="65"/>
        <v>Premier, REALTORS</v>
      </c>
      <c r="N383" s="5">
        <f t="shared" si="56"/>
        <v>0</v>
      </c>
      <c r="O383" s="5">
        <f t="shared" si="57"/>
        <v>0</v>
      </c>
    </row>
    <row r="384" spans="1:15" s="8" customFormat="1" ht="14.25" customHeight="1" x14ac:dyDescent="0.2">
      <c r="A384" t="s">
        <v>1559</v>
      </c>
      <c r="B384" t="s">
        <v>1036</v>
      </c>
      <c r="C384" t="s">
        <v>1210</v>
      </c>
      <c r="D384" t="s">
        <v>991</v>
      </c>
      <c r="E384" t="s">
        <v>2577</v>
      </c>
      <c r="F384" t="s">
        <v>6</v>
      </c>
      <c r="G384" s="3">
        <v>43536</v>
      </c>
      <c r="H384" s="2">
        <v>57153</v>
      </c>
      <c r="I384" s="12" t="s">
        <v>838</v>
      </c>
      <c r="J384" s="67">
        <f t="shared" si="64"/>
        <v>57153</v>
      </c>
      <c r="K384" s="5">
        <f t="shared" si="54"/>
        <v>1</v>
      </c>
      <c r="L384" s="54">
        <f t="shared" si="55"/>
        <v>0</v>
      </c>
      <c r="M384" s="56" t="str">
        <f>IF(D384="",#REF!,D384)</f>
        <v>Premier, REALTORS</v>
      </c>
      <c r="N384" s="5">
        <f t="shared" si="56"/>
        <v>0</v>
      </c>
      <c r="O384" s="5">
        <f t="shared" si="57"/>
        <v>0</v>
      </c>
    </row>
    <row r="385" spans="1:15" s="8" customFormat="1" ht="14.25" customHeight="1" x14ac:dyDescent="0.2">
      <c r="A385" t="s">
        <v>244</v>
      </c>
      <c r="B385" t="s">
        <v>1907</v>
      </c>
      <c r="C385" t="s">
        <v>1210</v>
      </c>
      <c r="D385" t="s">
        <v>991</v>
      </c>
      <c r="E385" t="s">
        <v>2705</v>
      </c>
      <c r="F385" t="s">
        <v>1126</v>
      </c>
      <c r="G385" s="3">
        <v>43550</v>
      </c>
      <c r="H385" s="2">
        <v>105000</v>
      </c>
      <c r="I385" s="12" t="s">
        <v>838</v>
      </c>
      <c r="J385" s="67">
        <f t="shared" si="64"/>
        <v>105000</v>
      </c>
      <c r="K385" s="5">
        <f t="shared" si="54"/>
        <v>1</v>
      </c>
      <c r="L385" s="54">
        <f t="shared" si="55"/>
        <v>0</v>
      </c>
      <c r="M385" s="56" t="str">
        <f t="shared" si="65"/>
        <v>Premier, REALTORS</v>
      </c>
      <c r="N385" s="5">
        <f t="shared" si="56"/>
        <v>0</v>
      </c>
      <c r="O385" s="5">
        <f t="shared" si="57"/>
        <v>0</v>
      </c>
    </row>
    <row r="386" spans="1:15" s="8" customFormat="1" ht="14.25" customHeight="1" x14ac:dyDescent="0.2">
      <c r="A386" t="s">
        <v>1564</v>
      </c>
      <c r="B386" t="s">
        <v>1565</v>
      </c>
      <c r="C386" t="s">
        <v>1210</v>
      </c>
      <c r="D386" t="s">
        <v>991</v>
      </c>
      <c r="E386" t="s">
        <v>3036</v>
      </c>
      <c r="F386" t="s">
        <v>120</v>
      </c>
      <c r="G386" s="3">
        <v>43586</v>
      </c>
      <c r="H386" s="2">
        <v>35300</v>
      </c>
      <c r="I386" s="12" t="s">
        <v>838</v>
      </c>
      <c r="J386" s="67">
        <f t="shared" si="64"/>
        <v>35300</v>
      </c>
      <c r="K386" s="5">
        <f t="shared" si="54"/>
        <v>1</v>
      </c>
      <c r="L386" s="54">
        <f t="shared" si="55"/>
        <v>0</v>
      </c>
      <c r="M386" s="56" t="str">
        <f t="shared" si="65"/>
        <v>Premier, REALTORS</v>
      </c>
      <c r="N386" s="5">
        <f t="shared" si="56"/>
        <v>0</v>
      </c>
      <c r="O386" s="5">
        <f t="shared" si="57"/>
        <v>0</v>
      </c>
    </row>
    <row r="387" spans="1:15" s="8" customFormat="1" ht="14.25" customHeight="1" x14ac:dyDescent="0.2">
      <c r="A387" t="s">
        <v>1639</v>
      </c>
      <c r="B387" t="s">
        <v>1861</v>
      </c>
      <c r="C387" t="s">
        <v>1210</v>
      </c>
      <c r="D387" t="s">
        <v>991</v>
      </c>
      <c r="E387" t="s">
        <v>3050</v>
      </c>
      <c r="F387" t="s">
        <v>730</v>
      </c>
      <c r="G387" s="3">
        <v>43588</v>
      </c>
      <c r="H387" s="2">
        <v>63850</v>
      </c>
      <c r="I387" s="12" t="s">
        <v>838</v>
      </c>
      <c r="J387" s="67">
        <f t="shared" si="64"/>
        <v>63850</v>
      </c>
      <c r="K387" s="5">
        <f t="shared" si="54"/>
        <v>1</v>
      </c>
      <c r="L387" s="54">
        <f t="shared" si="55"/>
        <v>0</v>
      </c>
      <c r="M387" s="56" t="str">
        <f t="shared" si="65"/>
        <v>Premier, REALTORS</v>
      </c>
      <c r="N387" s="5">
        <f t="shared" si="56"/>
        <v>0</v>
      </c>
      <c r="O387" s="5">
        <f t="shared" si="57"/>
        <v>0</v>
      </c>
    </row>
    <row r="388" spans="1:15" s="8" customFormat="1" ht="14.25" customHeight="1" x14ac:dyDescent="0.2">
      <c r="A388" t="s">
        <v>1924</v>
      </c>
      <c r="B388" t="s">
        <v>1843</v>
      </c>
      <c r="C388" t="s">
        <v>1210</v>
      </c>
      <c r="D388" t="s">
        <v>991</v>
      </c>
      <c r="E388" t="s">
        <v>3185</v>
      </c>
      <c r="F388" t="s">
        <v>6</v>
      </c>
      <c r="G388" s="3">
        <v>43601</v>
      </c>
      <c r="H388" s="2">
        <v>87000</v>
      </c>
      <c r="I388" s="12" t="s">
        <v>838</v>
      </c>
      <c r="J388" s="67">
        <f t="shared" si="64"/>
        <v>87000</v>
      </c>
      <c r="K388" s="5">
        <f t="shared" si="54"/>
        <v>1</v>
      </c>
      <c r="L388" s="54">
        <f t="shared" si="55"/>
        <v>0</v>
      </c>
      <c r="M388" s="56" t="str">
        <f t="shared" si="65"/>
        <v>Premier, REALTORS</v>
      </c>
      <c r="N388" s="5">
        <f t="shared" si="56"/>
        <v>0</v>
      </c>
      <c r="O388" s="5">
        <f t="shared" si="57"/>
        <v>0</v>
      </c>
    </row>
    <row r="389" spans="1:15" s="8" customFormat="1" ht="14.25" customHeight="1" x14ac:dyDescent="0.2">
      <c r="A389" t="s">
        <v>1968</v>
      </c>
      <c r="B389" t="s">
        <v>1258</v>
      </c>
      <c r="C389" t="s">
        <v>1210</v>
      </c>
      <c r="D389" t="s">
        <v>991</v>
      </c>
      <c r="E389" t="s">
        <v>3236</v>
      </c>
      <c r="F389" t="s">
        <v>6</v>
      </c>
      <c r="G389" s="3">
        <v>43607</v>
      </c>
      <c r="H389" s="2">
        <v>141500</v>
      </c>
      <c r="I389" s="12" t="s">
        <v>838</v>
      </c>
      <c r="J389" s="67">
        <f t="shared" si="64"/>
        <v>141500</v>
      </c>
      <c r="K389" s="5">
        <f t="shared" si="54"/>
        <v>1</v>
      </c>
      <c r="L389" s="54">
        <f t="shared" si="55"/>
        <v>0</v>
      </c>
      <c r="M389" s="56" t="str">
        <f>IF(D389="",#REF!,D389)</f>
        <v>Premier, REALTORS</v>
      </c>
      <c r="N389" s="5">
        <f t="shared" si="56"/>
        <v>0</v>
      </c>
      <c r="O389" s="5">
        <f t="shared" si="57"/>
        <v>0</v>
      </c>
    </row>
    <row r="390" spans="1:15" s="8" customFormat="1" ht="14.25" customHeight="1" x14ac:dyDescent="0.2">
      <c r="A390" t="s">
        <v>544</v>
      </c>
      <c r="B390" t="s">
        <v>1858</v>
      </c>
      <c r="C390" t="s">
        <v>1210</v>
      </c>
      <c r="D390" t="s">
        <v>991</v>
      </c>
      <c r="E390" t="s">
        <v>3238</v>
      </c>
      <c r="F390" t="s">
        <v>216</v>
      </c>
      <c r="G390" s="3">
        <v>43607</v>
      </c>
      <c r="H390" s="2">
        <v>220000</v>
      </c>
      <c r="I390" s="12" t="s">
        <v>838</v>
      </c>
      <c r="J390" s="67">
        <f t="shared" si="64"/>
        <v>220000</v>
      </c>
      <c r="K390" s="5">
        <f t="shared" ref="K390:K453" si="66">IF(J390&gt;0,1,0)</f>
        <v>1</v>
      </c>
      <c r="L390" s="54">
        <f t="shared" ref="L390:L453" si="67">IF(K390=0,0,IF(I390="did not close",0,IF(I390="",0,1)))</f>
        <v>0</v>
      </c>
      <c r="M390" s="56" t="str">
        <f t="shared" si="65"/>
        <v>Premier, REALTORS</v>
      </c>
      <c r="N390" s="5">
        <f t="shared" ref="N390:N453" si="68">IF(A390=C390,1,0)</f>
        <v>0</v>
      </c>
      <c r="O390" s="5">
        <f t="shared" ref="O390:O453" si="69">IF(K390=0,IF(I390="did not close",0,IF(I390="",0,1)),0)</f>
        <v>0</v>
      </c>
    </row>
    <row r="391" spans="1:15" s="8" customFormat="1" ht="14.25" customHeight="1" x14ac:dyDescent="0.2">
      <c r="A391" t="s">
        <v>1307</v>
      </c>
      <c r="B391" t="s">
        <v>1099</v>
      </c>
      <c r="C391" t="s">
        <v>1089</v>
      </c>
      <c r="D391" t="s">
        <v>5</v>
      </c>
      <c r="E391" t="s">
        <v>2823</v>
      </c>
      <c r="F391" t="s">
        <v>8</v>
      </c>
      <c r="G391" s="3">
        <v>43564</v>
      </c>
      <c r="H391" s="2">
        <v>161500</v>
      </c>
      <c r="I391" s="12" t="s">
        <v>838</v>
      </c>
      <c r="J391" s="67">
        <f t="shared" si="64"/>
        <v>161500</v>
      </c>
      <c r="K391" s="5">
        <f t="shared" si="66"/>
        <v>1</v>
      </c>
      <c r="L391" s="54">
        <f t="shared" si="67"/>
        <v>0</v>
      </c>
      <c r="M391" s="56" t="str">
        <f t="shared" si="65"/>
        <v>Magnolia Realty</v>
      </c>
      <c r="N391" s="5">
        <f t="shared" si="68"/>
        <v>0</v>
      </c>
      <c r="O391" s="5">
        <f t="shared" si="69"/>
        <v>0</v>
      </c>
    </row>
    <row r="392" spans="1:15" s="8" customFormat="1" ht="14.25" customHeight="1" x14ac:dyDescent="0.2">
      <c r="A392" t="s">
        <v>1213</v>
      </c>
      <c r="B392" t="s">
        <v>1842</v>
      </c>
      <c r="C392" t="s">
        <v>109</v>
      </c>
      <c r="D392" t="s">
        <v>1036</v>
      </c>
      <c r="E392" t="s">
        <v>2137</v>
      </c>
      <c r="F392" t="s">
        <v>6</v>
      </c>
      <c r="G392" s="3">
        <v>43476</v>
      </c>
      <c r="H392" s="2">
        <v>159500</v>
      </c>
      <c r="I392" s="12">
        <v>20190037</v>
      </c>
      <c r="J392" s="67">
        <f t="shared" si="64"/>
        <v>159500</v>
      </c>
      <c r="K392" s="5">
        <f t="shared" si="66"/>
        <v>1</v>
      </c>
      <c r="L392" s="54">
        <f t="shared" si="67"/>
        <v>1</v>
      </c>
      <c r="M392" s="56" t="str">
        <f>IF(D392="",#REF!,D392)</f>
        <v>Bentwood Realty</v>
      </c>
      <c r="N392" s="5">
        <f t="shared" si="68"/>
        <v>0</v>
      </c>
      <c r="O392" s="5">
        <f t="shared" si="69"/>
        <v>0</v>
      </c>
    </row>
    <row r="393" spans="1:15" s="8" customFormat="1" ht="14.25" customHeight="1" x14ac:dyDescent="0.2">
      <c r="A393" t="s">
        <v>2028</v>
      </c>
      <c r="B393" t="s">
        <v>1258</v>
      </c>
      <c r="C393" t="s">
        <v>109</v>
      </c>
      <c r="D393" t="s">
        <v>1036</v>
      </c>
      <c r="E393" t="s">
        <v>2167</v>
      </c>
      <c r="F393" t="s">
        <v>6</v>
      </c>
      <c r="G393" s="3">
        <v>43481</v>
      </c>
      <c r="H393" s="2">
        <v>142900</v>
      </c>
      <c r="I393" s="12" t="s">
        <v>838</v>
      </c>
      <c r="J393" s="67">
        <f t="shared" ref="J393:J398" si="70">IF(A393=C393,0,H393)</f>
        <v>142900</v>
      </c>
      <c r="K393" s="5">
        <f t="shared" si="66"/>
        <v>1</v>
      </c>
      <c r="L393" s="54">
        <f t="shared" si="67"/>
        <v>0</v>
      </c>
      <c r="M393" s="56" t="str">
        <f t="shared" si="65"/>
        <v>Bentwood Realty</v>
      </c>
      <c r="N393" s="5">
        <f t="shared" si="68"/>
        <v>0</v>
      </c>
      <c r="O393" s="5">
        <f t="shared" si="69"/>
        <v>0</v>
      </c>
    </row>
    <row r="394" spans="1:15" s="8" customFormat="1" ht="14.25" customHeight="1" x14ac:dyDescent="0.2">
      <c r="A394" t="s">
        <v>1868</v>
      </c>
      <c r="B394" t="s">
        <v>1869</v>
      </c>
      <c r="C394" t="s">
        <v>362</v>
      </c>
      <c r="D394" t="s">
        <v>2253</v>
      </c>
      <c r="E394" t="s">
        <v>2254</v>
      </c>
      <c r="F394" t="s">
        <v>65</v>
      </c>
      <c r="G394" s="3">
        <v>43496</v>
      </c>
      <c r="H394" s="2">
        <v>106500</v>
      </c>
      <c r="I394" s="12">
        <v>20190027</v>
      </c>
      <c r="J394" s="67">
        <f t="shared" si="70"/>
        <v>106500</v>
      </c>
      <c r="K394" s="5">
        <f t="shared" si="66"/>
        <v>1</v>
      </c>
      <c r="L394" s="54">
        <f t="shared" si="67"/>
        <v>1</v>
      </c>
      <c r="M394" s="56" t="str">
        <f t="shared" si="65"/>
        <v>EASTER AND EASTER REALTORS</v>
      </c>
      <c r="N394" s="5">
        <f t="shared" si="68"/>
        <v>0</v>
      </c>
      <c r="O394" s="5">
        <f t="shared" si="69"/>
        <v>0</v>
      </c>
    </row>
    <row r="395" spans="1:15" s="8" customFormat="1" ht="14.25" customHeight="1" x14ac:dyDescent="0.2">
      <c r="A395" t="s">
        <v>223</v>
      </c>
      <c r="B395" t="s">
        <v>1842</v>
      </c>
      <c r="C395" t="s">
        <v>362</v>
      </c>
      <c r="D395" t="s">
        <v>2253</v>
      </c>
      <c r="E395" t="s">
        <v>108</v>
      </c>
      <c r="F395" t="s">
        <v>553</v>
      </c>
      <c r="G395" s="3">
        <v>43539</v>
      </c>
      <c r="H395" s="2">
        <v>247500</v>
      </c>
      <c r="I395" s="12" t="s">
        <v>838</v>
      </c>
      <c r="J395" s="67">
        <f t="shared" si="70"/>
        <v>247500</v>
      </c>
      <c r="K395" s="5">
        <f t="shared" si="66"/>
        <v>1</v>
      </c>
      <c r="L395" s="54">
        <f t="shared" si="67"/>
        <v>0</v>
      </c>
      <c r="M395" s="56" t="str">
        <f t="shared" si="65"/>
        <v>EASTER AND EASTER REALTORS</v>
      </c>
      <c r="N395" s="5">
        <f t="shared" si="68"/>
        <v>0</v>
      </c>
      <c r="O395" s="5">
        <f t="shared" si="69"/>
        <v>0</v>
      </c>
    </row>
    <row r="396" spans="1:15" s="8" customFormat="1" ht="14.25" customHeight="1" x14ac:dyDescent="0.2">
      <c r="A396" t="s">
        <v>855</v>
      </c>
      <c r="B396" t="s">
        <v>1258</v>
      </c>
      <c r="C396" t="s">
        <v>362</v>
      </c>
      <c r="D396" t="s">
        <v>2253</v>
      </c>
      <c r="E396" t="s">
        <v>2850</v>
      </c>
      <c r="F396" t="s">
        <v>65</v>
      </c>
      <c r="G396" s="3">
        <v>43567</v>
      </c>
      <c r="H396" s="2">
        <v>54000</v>
      </c>
      <c r="I396" s="12">
        <v>20190444</v>
      </c>
      <c r="J396" s="67">
        <f t="shared" si="70"/>
        <v>54000</v>
      </c>
      <c r="K396" s="5">
        <f t="shared" si="66"/>
        <v>1</v>
      </c>
      <c r="L396" s="54">
        <f t="shared" si="67"/>
        <v>1</v>
      </c>
      <c r="M396" s="56" t="str">
        <f t="shared" si="65"/>
        <v>EASTER AND EASTER REALTORS</v>
      </c>
      <c r="N396" s="5">
        <f t="shared" si="68"/>
        <v>0</v>
      </c>
      <c r="O396" s="5">
        <f t="shared" si="69"/>
        <v>0</v>
      </c>
    </row>
    <row r="397" spans="1:15" s="8" customFormat="1" ht="14.25" customHeight="1" x14ac:dyDescent="0.2">
      <c r="A397" t="s">
        <v>1639</v>
      </c>
      <c r="B397" t="s">
        <v>1861</v>
      </c>
      <c r="C397" t="s">
        <v>362</v>
      </c>
      <c r="D397" t="s">
        <v>2253</v>
      </c>
      <c r="E397" t="s">
        <v>2870</v>
      </c>
      <c r="F397" t="s">
        <v>1249</v>
      </c>
      <c r="G397" s="3">
        <v>43567</v>
      </c>
      <c r="H397" s="2">
        <v>362000</v>
      </c>
      <c r="I397" s="12" t="s">
        <v>838</v>
      </c>
      <c r="J397" s="67">
        <f t="shared" si="70"/>
        <v>362000</v>
      </c>
      <c r="K397" s="5">
        <f t="shared" si="66"/>
        <v>1</v>
      </c>
      <c r="L397" s="54">
        <f t="shared" si="67"/>
        <v>0</v>
      </c>
      <c r="M397" s="56" t="str">
        <f t="shared" si="65"/>
        <v>EASTER AND EASTER REALTORS</v>
      </c>
      <c r="N397" s="5">
        <f t="shared" si="68"/>
        <v>0</v>
      </c>
      <c r="O397" s="5">
        <f t="shared" si="69"/>
        <v>0</v>
      </c>
    </row>
    <row r="398" spans="1:15" s="8" customFormat="1" ht="14.25" customHeight="1" x14ac:dyDescent="0.2">
      <c r="A398" t="s">
        <v>1732</v>
      </c>
      <c r="B398" t="s">
        <v>1475</v>
      </c>
      <c r="C398" t="s">
        <v>1732</v>
      </c>
      <c r="D398" t="s">
        <v>1475</v>
      </c>
      <c r="E398" t="s">
        <v>3033</v>
      </c>
      <c r="F398" t="s">
        <v>730</v>
      </c>
      <c r="G398" s="3">
        <v>43586</v>
      </c>
      <c r="H398" s="2">
        <v>21000</v>
      </c>
      <c r="I398" s="12" t="s">
        <v>838</v>
      </c>
      <c r="J398" s="67">
        <f t="shared" si="70"/>
        <v>0</v>
      </c>
      <c r="K398" s="5">
        <f t="shared" si="66"/>
        <v>0</v>
      </c>
      <c r="L398" s="54">
        <f t="shared" si="67"/>
        <v>0</v>
      </c>
      <c r="M398" s="56" t="str">
        <f t="shared" si="65"/>
        <v>ERA Courtyard Real Estate</v>
      </c>
      <c r="N398" s="5">
        <f t="shared" si="68"/>
        <v>1</v>
      </c>
      <c r="O398" s="5">
        <f t="shared" si="69"/>
        <v>0</v>
      </c>
    </row>
    <row r="399" spans="1:15" s="8" customFormat="1" ht="14.25" customHeight="1" x14ac:dyDescent="0.2">
      <c r="A399" t="s">
        <v>2066</v>
      </c>
      <c r="B399" t="s">
        <v>1842</v>
      </c>
      <c r="C399" t="s">
        <v>1732</v>
      </c>
      <c r="D399" t="s">
        <v>1475</v>
      </c>
      <c r="E399" t="s">
        <v>3136</v>
      </c>
      <c r="F399" t="s">
        <v>123</v>
      </c>
      <c r="G399" s="3">
        <v>43595</v>
      </c>
      <c r="H399" s="2">
        <v>230000</v>
      </c>
      <c r="I399" s="12" t="s">
        <v>838</v>
      </c>
      <c r="J399" s="67">
        <f t="shared" ref="J399:J413" si="71">IF(A399=C399,0,H399)</f>
        <v>230000</v>
      </c>
      <c r="K399" s="5">
        <f t="shared" si="66"/>
        <v>1</v>
      </c>
      <c r="L399" s="54">
        <f t="shared" si="67"/>
        <v>0</v>
      </c>
      <c r="M399" s="56" t="str">
        <f t="shared" si="65"/>
        <v>ERA Courtyard Real Estate</v>
      </c>
      <c r="N399" s="5">
        <f t="shared" si="68"/>
        <v>0</v>
      </c>
      <c r="O399" s="5">
        <f t="shared" si="69"/>
        <v>0</v>
      </c>
    </row>
    <row r="400" spans="1:15" s="8" customFormat="1" ht="14.25" customHeight="1" x14ac:dyDescent="0.2">
      <c r="A400" t="s">
        <v>104</v>
      </c>
      <c r="B400" t="s">
        <v>1529</v>
      </c>
      <c r="C400" t="s">
        <v>1732</v>
      </c>
      <c r="D400" t="s">
        <v>1475</v>
      </c>
      <c r="E400" t="s">
        <v>3352</v>
      </c>
      <c r="F400" t="s">
        <v>121</v>
      </c>
      <c r="G400" s="3">
        <v>43616</v>
      </c>
      <c r="H400" s="2">
        <v>130000</v>
      </c>
      <c r="I400" s="12" t="s">
        <v>838</v>
      </c>
      <c r="J400" s="67">
        <f t="shared" si="71"/>
        <v>130000</v>
      </c>
      <c r="K400" s="5">
        <f t="shared" si="66"/>
        <v>1</v>
      </c>
      <c r="L400" s="54">
        <f t="shared" si="67"/>
        <v>0</v>
      </c>
      <c r="M400" s="56" t="str">
        <f t="shared" si="65"/>
        <v>ERA Courtyard Real Estate</v>
      </c>
      <c r="N400" s="5">
        <f t="shared" si="68"/>
        <v>0</v>
      </c>
      <c r="O400" s="5">
        <f t="shared" si="69"/>
        <v>0</v>
      </c>
    </row>
    <row r="401" spans="1:15" s="8" customFormat="1" ht="14.25" customHeight="1" x14ac:dyDescent="0.2">
      <c r="A401" t="s">
        <v>1246</v>
      </c>
      <c r="B401" t="s">
        <v>1535</v>
      </c>
      <c r="C401" t="s">
        <v>1213</v>
      </c>
      <c r="D401" t="s">
        <v>1842</v>
      </c>
      <c r="E401" t="s">
        <v>2128</v>
      </c>
      <c r="F401" t="s">
        <v>6</v>
      </c>
      <c r="G401" s="3">
        <v>43475</v>
      </c>
      <c r="H401" s="2">
        <v>165400</v>
      </c>
      <c r="I401" s="12">
        <v>20182829</v>
      </c>
      <c r="J401" s="67">
        <f t="shared" si="71"/>
        <v>165400</v>
      </c>
      <c r="K401" s="5">
        <f t="shared" si="66"/>
        <v>1</v>
      </c>
      <c r="L401" s="54">
        <f t="shared" si="67"/>
        <v>1</v>
      </c>
      <c r="M401" s="56" t="str">
        <f t="shared" si="65"/>
        <v>Coldwell Banker Apex, REALTORS</v>
      </c>
      <c r="N401" s="5">
        <f t="shared" si="68"/>
        <v>0</v>
      </c>
      <c r="O401" s="5">
        <f t="shared" si="69"/>
        <v>0</v>
      </c>
    </row>
    <row r="402" spans="1:15" s="8" customFormat="1" ht="14.25" customHeight="1" x14ac:dyDescent="0.2">
      <c r="A402" t="s">
        <v>2103</v>
      </c>
      <c r="B402" t="s">
        <v>1842</v>
      </c>
      <c r="C402" t="s">
        <v>1213</v>
      </c>
      <c r="D402" t="s">
        <v>1842</v>
      </c>
      <c r="E402" t="s">
        <v>2623</v>
      </c>
      <c r="F402" t="s">
        <v>6</v>
      </c>
      <c r="G402" s="3">
        <v>43542</v>
      </c>
      <c r="H402" s="2">
        <v>140000</v>
      </c>
      <c r="I402" s="12">
        <v>20190411</v>
      </c>
      <c r="J402" s="67">
        <f t="shared" si="71"/>
        <v>140000</v>
      </c>
      <c r="K402" s="5">
        <f t="shared" si="66"/>
        <v>1</v>
      </c>
      <c r="L402" s="54">
        <f t="shared" si="67"/>
        <v>1</v>
      </c>
      <c r="M402" s="56" t="str">
        <f t="shared" si="65"/>
        <v>Coldwell Banker Apex, REALTORS</v>
      </c>
      <c r="N402" s="5">
        <f t="shared" si="68"/>
        <v>0</v>
      </c>
      <c r="O402" s="5">
        <f t="shared" si="69"/>
        <v>0</v>
      </c>
    </row>
    <row r="403" spans="1:15" s="8" customFormat="1" ht="14.25" customHeight="1" x14ac:dyDescent="0.2">
      <c r="A403" t="s">
        <v>199</v>
      </c>
      <c r="B403" t="s">
        <v>1840</v>
      </c>
      <c r="C403" t="s">
        <v>1213</v>
      </c>
      <c r="D403" t="s">
        <v>1842</v>
      </c>
      <c r="E403" t="s">
        <v>2706</v>
      </c>
      <c r="F403" t="s">
        <v>1249</v>
      </c>
      <c r="G403" s="3">
        <v>43550</v>
      </c>
      <c r="H403" s="2">
        <v>155000</v>
      </c>
      <c r="I403" s="12" t="s">
        <v>838</v>
      </c>
      <c r="J403" s="67">
        <f t="shared" si="71"/>
        <v>155000</v>
      </c>
      <c r="K403" s="5">
        <f t="shared" si="66"/>
        <v>1</v>
      </c>
      <c r="L403" s="54">
        <f t="shared" si="67"/>
        <v>0</v>
      </c>
      <c r="M403" s="56" t="str">
        <f t="shared" si="65"/>
        <v>Coldwell Banker Apex, REALTORS</v>
      </c>
      <c r="N403" s="5">
        <f t="shared" si="68"/>
        <v>0</v>
      </c>
      <c r="O403" s="5">
        <f t="shared" si="69"/>
        <v>0</v>
      </c>
    </row>
    <row r="404" spans="1:15" s="8" customFormat="1" ht="14.25" customHeight="1" x14ac:dyDescent="0.2">
      <c r="A404" t="s">
        <v>1401</v>
      </c>
      <c r="B404" t="s">
        <v>1842</v>
      </c>
      <c r="C404" t="s">
        <v>1213</v>
      </c>
      <c r="D404" t="s">
        <v>1842</v>
      </c>
      <c r="E404" t="s">
        <v>2900</v>
      </c>
      <c r="F404" t="s">
        <v>6</v>
      </c>
      <c r="G404" s="3">
        <v>43572</v>
      </c>
      <c r="H404" s="2">
        <v>160000</v>
      </c>
      <c r="I404" s="12">
        <v>20190584</v>
      </c>
      <c r="J404" s="67">
        <f t="shared" si="71"/>
        <v>160000</v>
      </c>
      <c r="K404" s="5">
        <f t="shared" si="66"/>
        <v>1</v>
      </c>
      <c r="L404" s="54">
        <f t="shared" si="67"/>
        <v>1</v>
      </c>
      <c r="M404" s="56" t="str">
        <f t="shared" si="65"/>
        <v>Coldwell Banker Apex, REALTORS</v>
      </c>
      <c r="N404" s="5">
        <f t="shared" si="68"/>
        <v>0</v>
      </c>
      <c r="O404" s="5">
        <f t="shared" si="69"/>
        <v>0</v>
      </c>
    </row>
    <row r="405" spans="1:15" s="8" customFormat="1" ht="14.25" customHeight="1" x14ac:dyDescent="0.2">
      <c r="A405" t="s">
        <v>3110</v>
      </c>
      <c r="B405" t="s">
        <v>1854</v>
      </c>
      <c r="C405" t="s">
        <v>1213</v>
      </c>
      <c r="D405" t="s">
        <v>1842</v>
      </c>
      <c r="E405" t="s">
        <v>3111</v>
      </c>
      <c r="F405" t="s">
        <v>6</v>
      </c>
      <c r="G405" s="3">
        <v>43595</v>
      </c>
      <c r="H405" s="2">
        <v>198900</v>
      </c>
      <c r="I405" s="12" t="s">
        <v>838</v>
      </c>
      <c r="J405" s="67">
        <f t="shared" si="71"/>
        <v>198900</v>
      </c>
      <c r="K405" s="5">
        <f t="shared" si="66"/>
        <v>1</v>
      </c>
      <c r="L405" s="54">
        <f t="shared" si="67"/>
        <v>0</v>
      </c>
      <c r="M405" s="56" t="str">
        <f t="shared" si="65"/>
        <v>Coldwell Banker Apex, REALTORS</v>
      </c>
      <c r="N405" s="5">
        <f t="shared" si="68"/>
        <v>0</v>
      </c>
      <c r="O405" s="5">
        <f t="shared" si="69"/>
        <v>0</v>
      </c>
    </row>
    <row r="406" spans="1:15" s="8" customFormat="1" ht="14.25" customHeight="1" x14ac:dyDescent="0.2">
      <c r="A406" t="s">
        <v>2032</v>
      </c>
      <c r="B406" t="s">
        <v>1484</v>
      </c>
      <c r="C406" t="s">
        <v>1213</v>
      </c>
      <c r="D406" t="s">
        <v>1842</v>
      </c>
      <c r="E406" t="s">
        <v>3237</v>
      </c>
      <c r="F406" t="s">
        <v>6</v>
      </c>
      <c r="G406" s="3">
        <v>43607</v>
      </c>
      <c r="H406" s="2">
        <v>146000</v>
      </c>
      <c r="I406" s="12">
        <v>20190768</v>
      </c>
      <c r="J406" s="67">
        <f t="shared" si="71"/>
        <v>146000</v>
      </c>
      <c r="K406" s="5">
        <f t="shared" si="66"/>
        <v>1</v>
      </c>
      <c r="L406" s="54">
        <f t="shared" si="67"/>
        <v>1</v>
      </c>
      <c r="M406" s="56" t="str">
        <f t="shared" si="65"/>
        <v>Coldwell Banker Apex, REALTORS</v>
      </c>
      <c r="N406" s="5">
        <f t="shared" si="68"/>
        <v>0</v>
      </c>
      <c r="O406" s="5">
        <f t="shared" si="69"/>
        <v>0</v>
      </c>
    </row>
    <row r="407" spans="1:15" s="8" customFormat="1" ht="14.25" customHeight="1" x14ac:dyDescent="0.2">
      <c r="A407" t="s">
        <v>812</v>
      </c>
      <c r="B407" t="s">
        <v>1099</v>
      </c>
      <c r="C407" t="s">
        <v>1213</v>
      </c>
      <c r="D407" t="s">
        <v>1842</v>
      </c>
      <c r="E407" t="s">
        <v>3277</v>
      </c>
      <c r="F407" t="s">
        <v>6</v>
      </c>
      <c r="G407" s="3">
        <v>43609</v>
      </c>
      <c r="H407" s="2">
        <v>170000</v>
      </c>
      <c r="I407" s="12">
        <v>20190748</v>
      </c>
      <c r="J407" s="67">
        <f t="shared" si="71"/>
        <v>170000</v>
      </c>
      <c r="K407" s="5">
        <f t="shared" si="66"/>
        <v>1</v>
      </c>
      <c r="L407" s="54">
        <f t="shared" si="67"/>
        <v>1</v>
      </c>
      <c r="M407" s="56" t="str">
        <f t="shared" si="65"/>
        <v>Coldwell Banker Apex, REALTORS</v>
      </c>
      <c r="N407" s="5">
        <f t="shared" si="68"/>
        <v>0</v>
      </c>
      <c r="O407" s="5">
        <f t="shared" si="69"/>
        <v>0</v>
      </c>
    </row>
    <row r="408" spans="1:15" s="8" customFormat="1" ht="14.25" customHeight="1" x14ac:dyDescent="0.2">
      <c r="A408" t="s">
        <v>1735</v>
      </c>
      <c r="B408" t="s">
        <v>5</v>
      </c>
      <c r="C408" t="s">
        <v>1718</v>
      </c>
      <c r="D408" t="s">
        <v>1099</v>
      </c>
      <c r="E408" t="s">
        <v>2324</v>
      </c>
      <c r="F408" t="s">
        <v>6</v>
      </c>
      <c r="G408" s="3">
        <v>43504</v>
      </c>
      <c r="H408" s="2">
        <v>52000</v>
      </c>
      <c r="I408" s="12">
        <v>20190137</v>
      </c>
      <c r="J408" s="67">
        <f t="shared" si="71"/>
        <v>52000</v>
      </c>
      <c r="K408" s="5">
        <f t="shared" si="66"/>
        <v>1</v>
      </c>
      <c r="L408" s="54">
        <f t="shared" si="67"/>
        <v>1</v>
      </c>
      <c r="M408" s="56" t="str">
        <f t="shared" si="65"/>
        <v>Keller Williams Realty - Waco</v>
      </c>
      <c r="N408" s="5">
        <f t="shared" si="68"/>
        <v>0</v>
      </c>
      <c r="O408" s="5">
        <f t="shared" si="69"/>
        <v>0</v>
      </c>
    </row>
    <row r="409" spans="1:15" s="8" customFormat="1" ht="14.25" customHeight="1" x14ac:dyDescent="0.2">
      <c r="A409" t="s">
        <v>13</v>
      </c>
      <c r="B409" t="s">
        <v>1840</v>
      </c>
      <c r="C409" t="s">
        <v>1718</v>
      </c>
      <c r="D409" t="s">
        <v>1099</v>
      </c>
      <c r="E409" t="s">
        <v>2979</v>
      </c>
      <c r="F409" t="s">
        <v>6</v>
      </c>
      <c r="G409" s="3">
        <v>43581</v>
      </c>
      <c r="H409" s="2">
        <v>138100</v>
      </c>
      <c r="I409" s="12" t="s">
        <v>838</v>
      </c>
      <c r="J409" s="67">
        <f t="shared" si="71"/>
        <v>138100</v>
      </c>
      <c r="K409" s="5">
        <f t="shared" si="66"/>
        <v>1</v>
      </c>
      <c r="L409" s="54">
        <f t="shared" si="67"/>
        <v>0</v>
      </c>
      <c r="M409" s="56" t="str">
        <f t="shared" si="65"/>
        <v>Keller Williams Realty - Waco</v>
      </c>
      <c r="N409" s="5">
        <f t="shared" si="68"/>
        <v>0</v>
      </c>
      <c r="O409" s="5">
        <f t="shared" si="69"/>
        <v>0</v>
      </c>
    </row>
    <row r="410" spans="1:15" s="8" customFormat="1" ht="14.25" customHeight="1" x14ac:dyDescent="0.2">
      <c r="A410" t="s">
        <v>267</v>
      </c>
      <c r="B410" t="s">
        <v>1858</v>
      </c>
      <c r="C410" t="s">
        <v>1718</v>
      </c>
      <c r="D410" t="s">
        <v>1099</v>
      </c>
      <c r="E410" t="s">
        <v>3306</v>
      </c>
      <c r="F410" t="s">
        <v>6</v>
      </c>
      <c r="G410" s="3">
        <v>43614</v>
      </c>
      <c r="H410" s="2">
        <v>297000</v>
      </c>
      <c r="I410" s="12" t="s">
        <v>838</v>
      </c>
      <c r="J410" s="67">
        <f t="shared" si="71"/>
        <v>297000</v>
      </c>
      <c r="K410" s="5">
        <f t="shared" si="66"/>
        <v>1</v>
      </c>
      <c r="L410" s="54">
        <f t="shared" si="67"/>
        <v>0</v>
      </c>
      <c r="M410" s="56" t="str">
        <f t="shared" si="65"/>
        <v>Keller Williams Realty - Waco</v>
      </c>
      <c r="N410" s="5">
        <f t="shared" si="68"/>
        <v>0</v>
      </c>
      <c r="O410" s="5">
        <f t="shared" si="69"/>
        <v>0</v>
      </c>
    </row>
    <row r="411" spans="1:15" s="8" customFormat="1" ht="14.25" customHeight="1" x14ac:dyDescent="0.2">
      <c r="A411" t="s">
        <v>326</v>
      </c>
      <c r="B411" t="s">
        <v>1844</v>
      </c>
      <c r="C411" t="s">
        <v>1214</v>
      </c>
      <c r="D411" t="s">
        <v>1036</v>
      </c>
      <c r="E411" t="s">
        <v>2300</v>
      </c>
      <c r="F411" t="s">
        <v>216</v>
      </c>
      <c r="G411" s="3">
        <v>43500</v>
      </c>
      <c r="H411" s="2">
        <v>218000</v>
      </c>
      <c r="I411" s="12" t="s">
        <v>838</v>
      </c>
      <c r="J411" s="67">
        <f t="shared" si="71"/>
        <v>218000</v>
      </c>
      <c r="K411" s="5">
        <f t="shared" si="66"/>
        <v>1</v>
      </c>
      <c r="L411" s="54">
        <f t="shared" si="67"/>
        <v>0</v>
      </c>
      <c r="M411" s="56" t="str">
        <f t="shared" si="65"/>
        <v>Bentwood Realty</v>
      </c>
      <c r="N411" s="5">
        <f t="shared" si="68"/>
        <v>0</v>
      </c>
      <c r="O411" s="5">
        <f t="shared" si="69"/>
        <v>0</v>
      </c>
    </row>
    <row r="412" spans="1:15" s="8" customFormat="1" ht="14.25" customHeight="1" x14ac:dyDescent="0.2">
      <c r="A412" t="s">
        <v>1865</v>
      </c>
      <c r="B412" t="s">
        <v>1842</v>
      </c>
      <c r="C412" t="s">
        <v>663</v>
      </c>
      <c r="D412" t="s">
        <v>1840</v>
      </c>
      <c r="E412" t="s">
        <v>3183</v>
      </c>
      <c r="F412" t="s">
        <v>6</v>
      </c>
      <c r="G412" s="3">
        <v>43601</v>
      </c>
      <c r="H412" s="2">
        <v>175000</v>
      </c>
      <c r="I412" s="12">
        <v>20190691</v>
      </c>
      <c r="J412" s="67">
        <f t="shared" si="71"/>
        <v>175000</v>
      </c>
      <c r="K412" s="5">
        <f t="shared" si="66"/>
        <v>1</v>
      </c>
      <c r="L412" s="54">
        <f t="shared" si="67"/>
        <v>1</v>
      </c>
      <c r="M412" s="56" t="str">
        <f t="shared" si="65"/>
        <v>Kelly, Realtors</v>
      </c>
      <c r="N412" s="5">
        <f t="shared" si="68"/>
        <v>0</v>
      </c>
      <c r="O412" s="5">
        <f t="shared" si="69"/>
        <v>0</v>
      </c>
    </row>
    <row r="413" spans="1:15" s="8" customFormat="1" ht="14.25" customHeight="1" x14ac:dyDescent="0.2">
      <c r="A413" t="s">
        <v>1879</v>
      </c>
      <c r="B413" t="s">
        <v>1258</v>
      </c>
      <c r="C413" t="s">
        <v>764</v>
      </c>
      <c r="D413" t="s">
        <v>1842</v>
      </c>
      <c r="E413" t="s">
        <v>2219</v>
      </c>
      <c r="F413" t="s">
        <v>6</v>
      </c>
      <c r="G413" s="3">
        <v>43490</v>
      </c>
      <c r="H413" s="2">
        <v>179000</v>
      </c>
      <c r="I413" s="12" t="s">
        <v>838</v>
      </c>
      <c r="J413" s="67">
        <f t="shared" si="71"/>
        <v>179000</v>
      </c>
      <c r="K413" s="5">
        <f t="shared" si="66"/>
        <v>1</v>
      </c>
      <c r="L413" s="54">
        <f t="shared" si="67"/>
        <v>0</v>
      </c>
      <c r="M413" s="56" t="str">
        <f t="shared" si="65"/>
        <v>Coldwell Banker Apex, REALTORS</v>
      </c>
      <c r="N413" s="5">
        <f t="shared" si="68"/>
        <v>0</v>
      </c>
      <c r="O413" s="5">
        <f t="shared" si="69"/>
        <v>0</v>
      </c>
    </row>
    <row r="414" spans="1:15" s="8" customFormat="1" ht="14.25" customHeight="1" x14ac:dyDescent="0.2">
      <c r="A414" t="s">
        <v>1848</v>
      </c>
      <c r="B414" t="s">
        <v>1036</v>
      </c>
      <c r="C414" t="s">
        <v>764</v>
      </c>
      <c r="D414" t="s">
        <v>1842</v>
      </c>
      <c r="E414" t="s">
        <v>2360</v>
      </c>
      <c r="F414" t="s">
        <v>6</v>
      </c>
      <c r="G414" s="3">
        <v>43510</v>
      </c>
      <c r="H414" s="2">
        <v>240000</v>
      </c>
      <c r="I414" s="12" t="s">
        <v>838</v>
      </c>
      <c r="J414" s="67">
        <f t="shared" ref="J414:J424" si="72">IF(A414=C414,0,H414)</f>
        <v>240000</v>
      </c>
      <c r="K414" s="5">
        <f t="shared" si="66"/>
        <v>1</v>
      </c>
      <c r="L414" s="54">
        <f t="shared" si="67"/>
        <v>0</v>
      </c>
      <c r="M414" s="56" t="str">
        <f t="shared" si="65"/>
        <v>Coldwell Banker Apex, REALTORS</v>
      </c>
      <c r="N414" s="5">
        <f t="shared" si="68"/>
        <v>0</v>
      </c>
      <c r="O414" s="5">
        <f t="shared" si="69"/>
        <v>0</v>
      </c>
    </row>
    <row r="415" spans="1:15" s="8" customFormat="1" ht="14.25" customHeight="1" x14ac:dyDescent="0.2">
      <c r="A415" t="s">
        <v>1559</v>
      </c>
      <c r="B415" t="s">
        <v>1036</v>
      </c>
      <c r="C415" t="s">
        <v>764</v>
      </c>
      <c r="D415" t="s">
        <v>1842</v>
      </c>
      <c r="E415" t="s">
        <v>2643</v>
      </c>
      <c r="F415" t="s">
        <v>6</v>
      </c>
      <c r="G415" s="3">
        <v>43544</v>
      </c>
      <c r="H415" s="2">
        <v>188400</v>
      </c>
      <c r="I415" s="12" t="s">
        <v>838</v>
      </c>
      <c r="J415" s="67">
        <f t="shared" si="72"/>
        <v>188400</v>
      </c>
      <c r="K415" s="5">
        <f t="shared" si="66"/>
        <v>1</v>
      </c>
      <c r="L415" s="54">
        <f t="shared" si="67"/>
        <v>0</v>
      </c>
      <c r="M415" s="56" t="str">
        <f t="shared" si="65"/>
        <v>Coldwell Banker Apex, REALTORS</v>
      </c>
      <c r="N415" s="5">
        <f t="shared" si="68"/>
        <v>0</v>
      </c>
      <c r="O415" s="5">
        <f t="shared" si="69"/>
        <v>0</v>
      </c>
    </row>
    <row r="416" spans="1:15" s="8" customFormat="1" ht="14.25" customHeight="1" x14ac:dyDescent="0.2">
      <c r="A416" t="s">
        <v>2815</v>
      </c>
      <c r="B416" t="s">
        <v>1099</v>
      </c>
      <c r="C416" t="s">
        <v>764</v>
      </c>
      <c r="D416" t="s">
        <v>1842</v>
      </c>
      <c r="E416" t="s">
        <v>2816</v>
      </c>
      <c r="F416" t="s">
        <v>6</v>
      </c>
      <c r="G416" s="3">
        <v>43563</v>
      </c>
      <c r="H416" s="2">
        <v>344900</v>
      </c>
      <c r="I416" s="12" t="s">
        <v>838</v>
      </c>
      <c r="J416" s="67">
        <f t="shared" si="72"/>
        <v>344900</v>
      </c>
      <c r="K416" s="5">
        <f t="shared" si="66"/>
        <v>1</v>
      </c>
      <c r="L416" s="54">
        <f t="shared" si="67"/>
        <v>0</v>
      </c>
      <c r="M416" s="56" t="str">
        <f t="shared" si="65"/>
        <v>Coldwell Banker Apex, REALTORS</v>
      </c>
      <c r="N416" s="5">
        <f t="shared" si="68"/>
        <v>0</v>
      </c>
      <c r="O416" s="5">
        <f t="shared" si="69"/>
        <v>0</v>
      </c>
    </row>
    <row r="417" spans="1:15" s="8" customFormat="1" ht="14.25" customHeight="1" x14ac:dyDescent="0.2">
      <c r="A417" t="s">
        <v>1542</v>
      </c>
      <c r="B417" t="s">
        <v>1842</v>
      </c>
      <c r="C417" t="s">
        <v>764</v>
      </c>
      <c r="D417" t="s">
        <v>1842</v>
      </c>
      <c r="E417" t="s">
        <v>3190</v>
      </c>
      <c r="F417" t="s">
        <v>1249</v>
      </c>
      <c r="G417" s="3">
        <v>43602</v>
      </c>
      <c r="H417" s="2">
        <v>454000</v>
      </c>
      <c r="I417" s="12">
        <v>20190886</v>
      </c>
      <c r="J417" s="67">
        <f t="shared" si="72"/>
        <v>454000</v>
      </c>
      <c r="K417" s="5">
        <f t="shared" si="66"/>
        <v>1</v>
      </c>
      <c r="L417" s="54">
        <f t="shared" si="67"/>
        <v>1</v>
      </c>
      <c r="M417" s="56" t="str">
        <f t="shared" si="65"/>
        <v>Coldwell Banker Apex, REALTORS</v>
      </c>
      <c r="N417" s="5">
        <f t="shared" si="68"/>
        <v>0</v>
      </c>
      <c r="O417" s="5">
        <f t="shared" si="69"/>
        <v>0</v>
      </c>
    </row>
    <row r="418" spans="1:15" s="8" customFormat="1" ht="14.25" customHeight="1" x14ac:dyDescent="0.2">
      <c r="A418" t="s">
        <v>1559</v>
      </c>
      <c r="B418" t="s">
        <v>1036</v>
      </c>
      <c r="C418" t="s">
        <v>764</v>
      </c>
      <c r="D418" t="s">
        <v>1842</v>
      </c>
      <c r="E418" t="s">
        <v>3284</v>
      </c>
      <c r="F418" t="s">
        <v>425</v>
      </c>
      <c r="G418" s="3">
        <v>43609</v>
      </c>
      <c r="H418" s="2">
        <v>525000</v>
      </c>
      <c r="I418" s="12" t="s">
        <v>838</v>
      </c>
      <c r="J418" s="67">
        <f t="shared" si="72"/>
        <v>525000</v>
      </c>
      <c r="K418" s="5">
        <f t="shared" si="66"/>
        <v>1</v>
      </c>
      <c r="L418" s="54">
        <f t="shared" si="67"/>
        <v>0</v>
      </c>
      <c r="M418" s="56" t="str">
        <f t="shared" si="65"/>
        <v>Coldwell Banker Apex, REALTORS</v>
      </c>
      <c r="N418" s="5">
        <f t="shared" si="68"/>
        <v>0</v>
      </c>
      <c r="O418" s="5">
        <f t="shared" si="69"/>
        <v>0</v>
      </c>
    </row>
    <row r="419" spans="1:15" s="8" customFormat="1" ht="14.25" customHeight="1" x14ac:dyDescent="0.2">
      <c r="A419" t="s">
        <v>370</v>
      </c>
      <c r="B419" t="s">
        <v>5</v>
      </c>
      <c r="C419" t="s">
        <v>764</v>
      </c>
      <c r="D419" t="s">
        <v>1842</v>
      </c>
      <c r="E419" t="s">
        <v>3310</v>
      </c>
      <c r="F419" t="s">
        <v>6</v>
      </c>
      <c r="G419" s="3">
        <v>43614</v>
      </c>
      <c r="H419" s="2">
        <v>375000</v>
      </c>
      <c r="I419" s="12" t="s">
        <v>838</v>
      </c>
      <c r="J419" s="67">
        <f t="shared" si="72"/>
        <v>375000</v>
      </c>
      <c r="K419" s="5">
        <f t="shared" si="66"/>
        <v>1</v>
      </c>
      <c r="L419" s="54">
        <f t="shared" si="67"/>
        <v>0</v>
      </c>
      <c r="M419" s="56" t="str">
        <f t="shared" si="65"/>
        <v>Coldwell Banker Apex, REALTORS</v>
      </c>
      <c r="N419" s="5">
        <f t="shared" si="68"/>
        <v>0</v>
      </c>
      <c r="O419" s="5">
        <f t="shared" si="69"/>
        <v>0</v>
      </c>
    </row>
    <row r="420" spans="1:15" s="8" customFormat="1" ht="14.25" customHeight="1" x14ac:dyDescent="0.2">
      <c r="A420" t="s">
        <v>1926</v>
      </c>
      <c r="B420" t="s">
        <v>1535</v>
      </c>
      <c r="C420" t="s">
        <v>3250</v>
      </c>
      <c r="D420" t="s">
        <v>1535</v>
      </c>
      <c r="E420" t="s">
        <v>3251</v>
      </c>
      <c r="F420" t="s">
        <v>6</v>
      </c>
      <c r="G420" s="3">
        <v>43608</v>
      </c>
      <c r="H420" s="2">
        <v>1100000</v>
      </c>
      <c r="I420" s="12" t="s">
        <v>838</v>
      </c>
      <c r="J420" s="67">
        <f t="shared" si="72"/>
        <v>1100000</v>
      </c>
      <c r="K420" s="5">
        <f t="shared" si="66"/>
        <v>1</v>
      </c>
      <c r="L420" s="54">
        <f t="shared" si="67"/>
        <v>0</v>
      </c>
      <c r="M420" s="56" t="str">
        <f t="shared" si="65"/>
        <v>Camille Johnson, REALTORS</v>
      </c>
      <c r="N420" s="5">
        <f t="shared" si="68"/>
        <v>0</v>
      </c>
      <c r="O420" s="5">
        <f t="shared" si="69"/>
        <v>0</v>
      </c>
    </row>
    <row r="421" spans="1:15" s="8" customFormat="1" ht="14.25" customHeight="1" x14ac:dyDescent="0.2">
      <c r="A421" t="s">
        <v>357</v>
      </c>
      <c r="B421" t="s">
        <v>1099</v>
      </c>
      <c r="C421" t="s">
        <v>66</v>
      </c>
      <c r="D421" t="s">
        <v>1036</v>
      </c>
      <c r="E421" t="s">
        <v>2322</v>
      </c>
      <c r="F421" t="s">
        <v>6</v>
      </c>
      <c r="G421" s="3">
        <v>43504</v>
      </c>
      <c r="H421" s="2">
        <v>53000</v>
      </c>
      <c r="I421" s="12" t="s">
        <v>838</v>
      </c>
      <c r="J421" s="67">
        <f t="shared" si="72"/>
        <v>53000</v>
      </c>
      <c r="K421" s="5">
        <f t="shared" si="66"/>
        <v>1</v>
      </c>
      <c r="L421" s="54">
        <f t="shared" si="67"/>
        <v>0</v>
      </c>
      <c r="M421" s="56" t="str">
        <f t="shared" si="65"/>
        <v>Bentwood Realty</v>
      </c>
      <c r="N421" s="5">
        <f t="shared" si="68"/>
        <v>0</v>
      </c>
      <c r="O421" s="5">
        <f t="shared" si="69"/>
        <v>0</v>
      </c>
    </row>
    <row r="422" spans="1:15" s="8" customFormat="1" ht="14.25" customHeight="1" x14ac:dyDescent="0.2">
      <c r="A422" t="s">
        <v>1902</v>
      </c>
      <c r="B422" t="s">
        <v>1546</v>
      </c>
      <c r="C422" t="s">
        <v>66</v>
      </c>
      <c r="D422" t="s">
        <v>1036</v>
      </c>
      <c r="E422" t="s">
        <v>3169</v>
      </c>
      <c r="F422" t="s">
        <v>6</v>
      </c>
      <c r="G422" s="3">
        <v>43600</v>
      </c>
      <c r="H422" s="2">
        <v>135000</v>
      </c>
      <c r="I422" s="12" t="s">
        <v>838</v>
      </c>
      <c r="J422" s="67">
        <f t="shared" si="72"/>
        <v>135000</v>
      </c>
      <c r="K422" s="5">
        <f t="shared" si="66"/>
        <v>1</v>
      </c>
      <c r="L422" s="54">
        <f t="shared" si="67"/>
        <v>0</v>
      </c>
      <c r="M422" s="56" t="str">
        <f t="shared" si="65"/>
        <v>Bentwood Realty</v>
      </c>
      <c r="N422" s="5">
        <f t="shared" si="68"/>
        <v>0</v>
      </c>
      <c r="O422" s="5">
        <f t="shared" si="69"/>
        <v>0</v>
      </c>
    </row>
    <row r="423" spans="1:15" s="8" customFormat="1" ht="14.25" customHeight="1" x14ac:dyDescent="0.2">
      <c r="A423" t="s">
        <v>1883</v>
      </c>
      <c r="B423" t="s">
        <v>1475</v>
      </c>
      <c r="C423" t="s">
        <v>1883</v>
      </c>
      <c r="D423" t="s">
        <v>1475</v>
      </c>
      <c r="E423" t="s">
        <v>2176</v>
      </c>
      <c r="F423" t="s">
        <v>216</v>
      </c>
      <c r="G423" s="3">
        <v>43483</v>
      </c>
      <c r="H423" s="2">
        <v>189000</v>
      </c>
      <c r="I423" s="12" t="s">
        <v>838</v>
      </c>
      <c r="J423" s="67">
        <f t="shared" si="72"/>
        <v>0</v>
      </c>
      <c r="K423" s="5">
        <f t="shared" si="66"/>
        <v>0</v>
      </c>
      <c r="L423" s="54">
        <f t="shared" si="67"/>
        <v>0</v>
      </c>
      <c r="M423" s="56" t="str">
        <f t="shared" si="65"/>
        <v>ERA Courtyard Real Estate</v>
      </c>
      <c r="N423" s="5">
        <f t="shared" si="68"/>
        <v>1</v>
      </c>
      <c r="O423" s="5">
        <f t="shared" si="69"/>
        <v>0</v>
      </c>
    </row>
    <row r="424" spans="1:15" s="8" customFormat="1" ht="14.25" customHeight="1" x14ac:dyDescent="0.2">
      <c r="A424" t="s">
        <v>1068</v>
      </c>
      <c r="B424" t="s">
        <v>1535</v>
      </c>
      <c r="C424" t="s">
        <v>1883</v>
      </c>
      <c r="D424" t="s">
        <v>1475</v>
      </c>
      <c r="E424" t="s">
        <v>2183</v>
      </c>
      <c r="F424" t="s">
        <v>216</v>
      </c>
      <c r="G424" s="3">
        <v>43483</v>
      </c>
      <c r="H424" s="2">
        <v>233000</v>
      </c>
      <c r="I424" s="12" t="s">
        <v>838</v>
      </c>
      <c r="J424" s="67">
        <f t="shared" si="72"/>
        <v>233000</v>
      </c>
      <c r="K424" s="5">
        <f t="shared" si="66"/>
        <v>1</v>
      </c>
      <c r="L424" s="54">
        <f t="shared" si="67"/>
        <v>0</v>
      </c>
      <c r="M424" s="56" t="str">
        <f t="shared" si="65"/>
        <v>ERA Courtyard Real Estate</v>
      </c>
      <c r="N424" s="5">
        <f t="shared" si="68"/>
        <v>0</v>
      </c>
      <c r="O424" s="5">
        <f t="shared" si="69"/>
        <v>0</v>
      </c>
    </row>
    <row r="425" spans="1:15" s="8" customFormat="1" ht="14.25" customHeight="1" x14ac:dyDescent="0.2">
      <c r="A425" t="s">
        <v>1826</v>
      </c>
      <c r="B425" t="s">
        <v>1734</v>
      </c>
      <c r="C425" t="s">
        <v>1883</v>
      </c>
      <c r="D425" t="s">
        <v>1475</v>
      </c>
      <c r="E425" t="s">
        <v>2588</v>
      </c>
      <c r="F425" t="s">
        <v>802</v>
      </c>
      <c r="G425" s="3">
        <v>43537</v>
      </c>
      <c r="H425" s="2">
        <v>195000</v>
      </c>
      <c r="I425" s="12" t="s">
        <v>838</v>
      </c>
      <c r="J425" s="67">
        <f>IF(A425=C425,0,H425)</f>
        <v>195000</v>
      </c>
      <c r="K425" s="5">
        <f t="shared" si="66"/>
        <v>1</v>
      </c>
      <c r="L425" s="54">
        <f t="shared" si="67"/>
        <v>0</v>
      </c>
      <c r="M425" s="56" t="str">
        <f>IF(D425="",#REF!,D425)</f>
        <v>ERA Courtyard Real Estate</v>
      </c>
      <c r="N425" s="5">
        <f t="shared" si="68"/>
        <v>0</v>
      </c>
      <c r="O425" s="5">
        <f t="shared" si="69"/>
        <v>0</v>
      </c>
    </row>
    <row r="426" spans="1:15" s="8" customFormat="1" ht="14.25" customHeight="1" x14ac:dyDescent="0.2">
      <c r="A426" t="s">
        <v>1479</v>
      </c>
      <c r="B426" t="s">
        <v>1854</v>
      </c>
      <c r="C426" t="s">
        <v>1883</v>
      </c>
      <c r="D426" t="s">
        <v>1475</v>
      </c>
      <c r="E426" t="s">
        <v>2827</v>
      </c>
      <c r="F426" t="s">
        <v>802</v>
      </c>
      <c r="G426" s="3">
        <v>43564</v>
      </c>
      <c r="H426" s="2">
        <v>127500</v>
      </c>
      <c r="I426" s="12" t="s">
        <v>838</v>
      </c>
      <c r="J426" s="67">
        <f>IF(A426=C426,0,H426)</f>
        <v>127500</v>
      </c>
      <c r="K426" s="5">
        <f t="shared" si="66"/>
        <v>1</v>
      </c>
      <c r="L426" s="54">
        <f t="shared" si="67"/>
        <v>0</v>
      </c>
      <c r="M426" s="56" t="str">
        <f t="shared" si="65"/>
        <v>ERA Courtyard Real Estate</v>
      </c>
      <c r="N426" s="5">
        <f t="shared" si="68"/>
        <v>0</v>
      </c>
      <c r="O426" s="5">
        <f t="shared" si="69"/>
        <v>0</v>
      </c>
    </row>
    <row r="427" spans="1:15" s="8" customFormat="1" ht="14.25" customHeight="1" x14ac:dyDescent="0.2">
      <c r="A427" t="s">
        <v>1883</v>
      </c>
      <c r="B427" t="s">
        <v>1475</v>
      </c>
      <c r="C427" t="s">
        <v>1883</v>
      </c>
      <c r="D427" t="s">
        <v>1475</v>
      </c>
      <c r="E427" t="s">
        <v>3161</v>
      </c>
      <c r="F427" t="s">
        <v>12</v>
      </c>
      <c r="G427" s="3">
        <v>43599</v>
      </c>
      <c r="H427" s="2">
        <v>115000</v>
      </c>
      <c r="I427" s="12" t="s">
        <v>838</v>
      </c>
      <c r="J427" s="67">
        <f>IF(A427=C427,0,H427)</f>
        <v>0</v>
      </c>
      <c r="K427" s="5">
        <f t="shared" si="66"/>
        <v>0</v>
      </c>
      <c r="L427" s="54">
        <f t="shared" si="67"/>
        <v>0</v>
      </c>
      <c r="M427" s="56" t="str">
        <f t="shared" si="65"/>
        <v>ERA Courtyard Real Estate</v>
      </c>
      <c r="N427" s="5">
        <f t="shared" si="68"/>
        <v>1</v>
      </c>
      <c r="O427" s="5">
        <f t="shared" si="69"/>
        <v>0</v>
      </c>
    </row>
    <row r="428" spans="1:15" s="8" customFormat="1" ht="14.25" customHeight="1" x14ac:dyDescent="0.2">
      <c r="A428" t="s">
        <v>1482</v>
      </c>
      <c r="B428" t="s">
        <v>1258</v>
      </c>
      <c r="C428" t="s">
        <v>1883</v>
      </c>
      <c r="D428" t="s">
        <v>1475</v>
      </c>
      <c r="E428" t="s">
        <v>3288</v>
      </c>
      <c r="F428" t="s">
        <v>6</v>
      </c>
      <c r="G428" s="3">
        <v>43609</v>
      </c>
      <c r="H428" s="2">
        <v>181000</v>
      </c>
      <c r="I428" s="12" t="s">
        <v>838</v>
      </c>
      <c r="J428" s="67">
        <f>IF(A428=C428,0,H428)</f>
        <v>181000</v>
      </c>
      <c r="K428" s="5">
        <f t="shared" si="66"/>
        <v>1</v>
      </c>
      <c r="L428" s="54">
        <f t="shared" si="67"/>
        <v>0</v>
      </c>
      <c r="M428" s="56" t="str">
        <f t="shared" si="65"/>
        <v>ERA Courtyard Real Estate</v>
      </c>
      <c r="N428" s="5">
        <f t="shared" si="68"/>
        <v>0</v>
      </c>
      <c r="O428" s="5">
        <f t="shared" si="69"/>
        <v>0</v>
      </c>
    </row>
    <row r="429" spans="1:15" s="8" customFormat="1" ht="14.25" customHeight="1" x14ac:dyDescent="0.2">
      <c r="A429" t="s">
        <v>2053</v>
      </c>
      <c r="B429" t="s">
        <v>1854</v>
      </c>
      <c r="C429" t="s">
        <v>357</v>
      </c>
      <c r="D429" t="s">
        <v>1099</v>
      </c>
      <c r="E429" t="s">
        <v>2207</v>
      </c>
      <c r="F429" t="s">
        <v>6</v>
      </c>
      <c r="G429" s="3">
        <v>43488</v>
      </c>
      <c r="H429" s="2">
        <v>78000</v>
      </c>
      <c r="I429" s="12" t="s">
        <v>838</v>
      </c>
      <c r="J429" s="67">
        <f t="shared" ref="J429:J443" si="73">IF(A429=C429,0,H429)</f>
        <v>78000</v>
      </c>
      <c r="K429" s="5">
        <f t="shared" si="66"/>
        <v>1</v>
      </c>
      <c r="L429" s="54">
        <f t="shared" si="67"/>
        <v>0</v>
      </c>
      <c r="M429" s="56" t="str">
        <f t="shared" si="65"/>
        <v>Keller Williams Realty - Waco</v>
      </c>
      <c r="N429" s="5">
        <f t="shared" si="68"/>
        <v>0</v>
      </c>
      <c r="O429" s="5">
        <f t="shared" si="69"/>
        <v>0</v>
      </c>
    </row>
    <row r="430" spans="1:15" s="8" customFormat="1" ht="14.25" customHeight="1" x14ac:dyDescent="0.2">
      <c r="A430" t="s">
        <v>2089</v>
      </c>
      <c r="B430" t="s">
        <v>1099</v>
      </c>
      <c r="C430" t="s">
        <v>357</v>
      </c>
      <c r="D430" t="s">
        <v>1099</v>
      </c>
      <c r="E430" t="s">
        <v>2227</v>
      </c>
      <c r="F430" t="s">
        <v>6</v>
      </c>
      <c r="G430" s="3">
        <v>43493</v>
      </c>
      <c r="H430" s="2">
        <v>55000</v>
      </c>
      <c r="I430" s="12" t="s">
        <v>838</v>
      </c>
      <c r="J430" s="67">
        <f t="shared" si="73"/>
        <v>55000</v>
      </c>
      <c r="K430" s="5">
        <f t="shared" si="66"/>
        <v>1</v>
      </c>
      <c r="L430" s="54">
        <f t="shared" si="67"/>
        <v>0</v>
      </c>
      <c r="M430" s="56" t="str">
        <f t="shared" si="65"/>
        <v>Keller Williams Realty - Waco</v>
      </c>
      <c r="N430" s="5">
        <f t="shared" si="68"/>
        <v>0</v>
      </c>
      <c r="O430" s="5">
        <f t="shared" si="69"/>
        <v>0</v>
      </c>
    </row>
    <row r="431" spans="1:15" s="8" customFormat="1" ht="14.25" customHeight="1" x14ac:dyDescent="0.2">
      <c r="A431" t="s">
        <v>1481</v>
      </c>
      <c r="B431" t="s">
        <v>1529</v>
      </c>
      <c r="C431" t="s">
        <v>357</v>
      </c>
      <c r="D431" t="s">
        <v>1099</v>
      </c>
      <c r="E431" t="s">
        <v>2308</v>
      </c>
      <c r="F431" t="s">
        <v>1127</v>
      </c>
      <c r="G431" s="3">
        <v>43501</v>
      </c>
      <c r="H431" s="2">
        <v>6800</v>
      </c>
      <c r="I431" s="12">
        <v>20190194</v>
      </c>
      <c r="J431" s="67">
        <f t="shared" si="73"/>
        <v>6800</v>
      </c>
      <c r="K431" s="5">
        <f t="shared" si="66"/>
        <v>1</v>
      </c>
      <c r="L431" s="54">
        <f t="shared" si="67"/>
        <v>1</v>
      </c>
      <c r="M431" s="56" t="str">
        <f t="shared" si="65"/>
        <v>Keller Williams Realty - Waco</v>
      </c>
      <c r="N431" s="5">
        <f t="shared" si="68"/>
        <v>0</v>
      </c>
      <c r="O431" s="5">
        <f t="shared" si="69"/>
        <v>0</v>
      </c>
    </row>
    <row r="432" spans="1:15" s="8" customFormat="1" ht="14.25" customHeight="1" x14ac:dyDescent="0.2">
      <c r="A432" t="s">
        <v>357</v>
      </c>
      <c r="B432" t="s">
        <v>1099</v>
      </c>
      <c r="C432" t="s">
        <v>357</v>
      </c>
      <c r="D432" t="s">
        <v>1099</v>
      </c>
      <c r="E432" t="s">
        <v>2426</v>
      </c>
      <c r="F432" t="s">
        <v>2427</v>
      </c>
      <c r="G432" s="3">
        <v>43519</v>
      </c>
      <c r="H432" s="2">
        <v>60000</v>
      </c>
      <c r="I432" s="12" t="s">
        <v>838</v>
      </c>
      <c r="J432" s="67">
        <f t="shared" si="73"/>
        <v>0</v>
      </c>
      <c r="K432" s="5">
        <f t="shared" si="66"/>
        <v>0</v>
      </c>
      <c r="L432" s="54">
        <f t="shared" si="67"/>
        <v>0</v>
      </c>
      <c r="M432" s="56" t="str">
        <f t="shared" si="65"/>
        <v>Keller Williams Realty - Waco</v>
      </c>
      <c r="N432" s="5">
        <f t="shared" si="68"/>
        <v>1</v>
      </c>
      <c r="O432" s="5">
        <f t="shared" si="69"/>
        <v>0</v>
      </c>
    </row>
    <row r="433" spans="1:15" s="8" customFormat="1" ht="14.25" customHeight="1" x14ac:dyDescent="0.2">
      <c r="A433" t="s">
        <v>2403</v>
      </c>
      <c r="B433" t="s">
        <v>1546</v>
      </c>
      <c r="C433" t="s">
        <v>357</v>
      </c>
      <c r="D433" t="s">
        <v>1099</v>
      </c>
      <c r="E433" t="s">
        <v>2780</v>
      </c>
      <c r="F433" t="s">
        <v>6</v>
      </c>
      <c r="G433" s="3">
        <v>43558</v>
      </c>
      <c r="H433" s="2">
        <v>70000</v>
      </c>
      <c r="I433" s="12" t="s">
        <v>838</v>
      </c>
      <c r="J433" s="67">
        <f t="shared" si="73"/>
        <v>70000</v>
      </c>
      <c r="K433" s="5">
        <f t="shared" si="66"/>
        <v>1</v>
      </c>
      <c r="L433" s="54">
        <f t="shared" si="67"/>
        <v>0</v>
      </c>
      <c r="M433" s="56" t="str">
        <f t="shared" si="65"/>
        <v>Keller Williams Realty - Waco</v>
      </c>
      <c r="N433" s="5">
        <f t="shared" si="68"/>
        <v>0</v>
      </c>
      <c r="O433" s="5">
        <f t="shared" si="69"/>
        <v>0</v>
      </c>
    </row>
    <row r="434" spans="1:15" s="8" customFormat="1" ht="14.25" customHeight="1" x14ac:dyDescent="0.2">
      <c r="A434" t="s">
        <v>2865</v>
      </c>
      <c r="B434" t="s">
        <v>2083</v>
      </c>
      <c r="C434" t="s">
        <v>357</v>
      </c>
      <c r="D434" t="s">
        <v>1099</v>
      </c>
      <c r="E434" t="s">
        <v>2866</v>
      </c>
      <c r="F434" t="s">
        <v>1249</v>
      </c>
      <c r="G434" s="3">
        <v>43567</v>
      </c>
      <c r="H434" s="2">
        <v>222000</v>
      </c>
      <c r="I434" s="12" t="s">
        <v>838</v>
      </c>
      <c r="J434" s="67">
        <f t="shared" si="73"/>
        <v>222000</v>
      </c>
      <c r="K434" s="5">
        <f t="shared" si="66"/>
        <v>1</v>
      </c>
      <c r="L434" s="54">
        <f t="shared" si="67"/>
        <v>0</v>
      </c>
      <c r="M434" s="56" t="str">
        <f t="shared" si="65"/>
        <v>Keller Williams Realty - Waco</v>
      </c>
      <c r="N434" s="5">
        <f t="shared" si="68"/>
        <v>0</v>
      </c>
      <c r="O434" s="5">
        <f t="shared" si="69"/>
        <v>0</v>
      </c>
    </row>
    <row r="435" spans="1:15" s="8" customFormat="1" ht="14.25" customHeight="1" x14ac:dyDescent="0.2">
      <c r="A435" t="s">
        <v>1694</v>
      </c>
      <c r="B435" t="s">
        <v>1180</v>
      </c>
      <c r="C435" t="s">
        <v>357</v>
      </c>
      <c r="D435" t="s">
        <v>1099</v>
      </c>
      <c r="E435" t="s">
        <v>3113</v>
      </c>
      <c r="F435" t="s">
        <v>6</v>
      </c>
      <c r="G435" s="3">
        <v>43595</v>
      </c>
      <c r="H435" s="2">
        <v>236500</v>
      </c>
      <c r="I435" s="12">
        <v>20190766</v>
      </c>
      <c r="J435" s="67">
        <f t="shared" si="73"/>
        <v>236500</v>
      </c>
      <c r="K435" s="5">
        <f t="shared" si="66"/>
        <v>1</v>
      </c>
      <c r="L435" s="54">
        <f t="shared" si="67"/>
        <v>1</v>
      </c>
      <c r="M435" s="56" t="str">
        <f t="shared" ref="M435:M484" si="74">IF(D435="",D434,D435)</f>
        <v>Keller Williams Realty - Waco</v>
      </c>
      <c r="N435" s="5">
        <f t="shared" si="68"/>
        <v>0</v>
      </c>
      <c r="O435" s="5">
        <f t="shared" si="69"/>
        <v>0</v>
      </c>
    </row>
    <row r="436" spans="1:15" s="8" customFormat="1" ht="14.25" customHeight="1" x14ac:dyDescent="0.2">
      <c r="A436" t="s">
        <v>1303</v>
      </c>
      <c r="B436" t="s">
        <v>1099</v>
      </c>
      <c r="C436" t="s">
        <v>357</v>
      </c>
      <c r="D436" t="s">
        <v>1099</v>
      </c>
      <c r="E436" t="s">
        <v>3292</v>
      </c>
      <c r="F436" t="s">
        <v>6</v>
      </c>
      <c r="G436" s="3">
        <v>43613</v>
      </c>
      <c r="H436" s="2">
        <v>110000</v>
      </c>
      <c r="I436" s="12" t="s">
        <v>838</v>
      </c>
      <c r="J436" s="67">
        <f t="shared" si="73"/>
        <v>110000</v>
      </c>
      <c r="K436" s="5">
        <f t="shared" si="66"/>
        <v>1</v>
      </c>
      <c r="L436" s="54">
        <f t="shared" si="67"/>
        <v>0</v>
      </c>
      <c r="M436" s="56" t="str">
        <f t="shared" si="74"/>
        <v>Keller Williams Realty - Waco</v>
      </c>
      <c r="N436" s="5">
        <f t="shared" si="68"/>
        <v>0</v>
      </c>
      <c r="O436" s="5">
        <f t="shared" si="69"/>
        <v>0</v>
      </c>
    </row>
    <row r="437" spans="1:15" s="8" customFormat="1" ht="14.25" customHeight="1" x14ac:dyDescent="0.2">
      <c r="A437" t="s">
        <v>1553</v>
      </c>
      <c r="B437" t="s">
        <v>1842</v>
      </c>
      <c r="C437" t="s">
        <v>891</v>
      </c>
      <c r="D437" t="s">
        <v>2063</v>
      </c>
      <c r="E437" t="s">
        <v>2277</v>
      </c>
      <c r="F437" t="s">
        <v>216</v>
      </c>
      <c r="G437" s="3">
        <v>43497</v>
      </c>
      <c r="H437" s="2">
        <v>115000</v>
      </c>
      <c r="I437" s="12" t="s">
        <v>838</v>
      </c>
      <c r="J437" s="67">
        <f t="shared" si="73"/>
        <v>115000</v>
      </c>
      <c r="K437" s="5">
        <f t="shared" si="66"/>
        <v>1</v>
      </c>
      <c r="L437" s="54">
        <f t="shared" si="67"/>
        <v>0</v>
      </c>
      <c r="M437" s="56" t="str">
        <f t="shared" si="74"/>
        <v>Graham &amp; Co Realty Group</v>
      </c>
      <c r="N437" s="5">
        <f t="shared" si="68"/>
        <v>0</v>
      </c>
      <c r="O437" s="5">
        <f t="shared" si="69"/>
        <v>0</v>
      </c>
    </row>
    <row r="438" spans="1:15" s="8" customFormat="1" ht="14.25" customHeight="1" x14ac:dyDescent="0.2">
      <c r="A438" t="s">
        <v>1868</v>
      </c>
      <c r="B438" t="s">
        <v>1869</v>
      </c>
      <c r="C438" t="s">
        <v>2068</v>
      </c>
      <c r="D438" t="s">
        <v>1984</v>
      </c>
      <c r="E438" t="s">
        <v>2271</v>
      </c>
      <c r="F438" t="s">
        <v>301</v>
      </c>
      <c r="G438" s="3">
        <v>43496</v>
      </c>
      <c r="H438" s="2">
        <v>115000</v>
      </c>
      <c r="I438" s="12" t="s">
        <v>838</v>
      </c>
      <c r="J438" s="67">
        <f t="shared" si="73"/>
        <v>115000</v>
      </c>
      <c r="K438" s="5">
        <f t="shared" si="66"/>
        <v>1</v>
      </c>
      <c r="L438" s="54">
        <f t="shared" si="67"/>
        <v>0</v>
      </c>
      <c r="M438" s="56" t="str">
        <f t="shared" si="74"/>
        <v>Sauer &amp; Associates, Inc.</v>
      </c>
      <c r="N438" s="5">
        <f t="shared" si="68"/>
        <v>0</v>
      </c>
      <c r="O438" s="5">
        <f t="shared" si="69"/>
        <v>0</v>
      </c>
    </row>
    <row r="439" spans="1:15" s="8" customFormat="1" ht="14.25" customHeight="1" x14ac:dyDescent="0.2">
      <c r="A439" t="s">
        <v>1307</v>
      </c>
      <c r="B439" t="s">
        <v>1099</v>
      </c>
      <c r="C439" t="s">
        <v>2068</v>
      </c>
      <c r="D439" t="s">
        <v>1984</v>
      </c>
      <c r="E439" t="s">
        <v>2349</v>
      </c>
      <c r="F439" t="s">
        <v>301</v>
      </c>
      <c r="G439" s="3">
        <v>43508</v>
      </c>
      <c r="H439" s="2">
        <v>139500</v>
      </c>
      <c r="I439" s="12" t="s">
        <v>838</v>
      </c>
      <c r="J439" s="67">
        <f t="shared" si="73"/>
        <v>139500</v>
      </c>
      <c r="K439" s="5">
        <f t="shared" si="66"/>
        <v>1</v>
      </c>
      <c r="L439" s="54">
        <f t="shared" si="67"/>
        <v>0</v>
      </c>
      <c r="M439" s="56" t="str">
        <f t="shared" si="74"/>
        <v>Sauer &amp; Associates, Inc.</v>
      </c>
      <c r="N439" s="5">
        <f t="shared" si="68"/>
        <v>0</v>
      </c>
      <c r="O439" s="5">
        <f t="shared" si="69"/>
        <v>0</v>
      </c>
    </row>
    <row r="440" spans="1:15" s="8" customFormat="1" ht="14.25" customHeight="1" x14ac:dyDescent="0.2">
      <c r="A440" t="s">
        <v>1868</v>
      </c>
      <c r="B440" t="s">
        <v>1869</v>
      </c>
      <c r="C440" t="s">
        <v>2068</v>
      </c>
      <c r="D440" t="s">
        <v>1984</v>
      </c>
      <c r="E440" t="s">
        <v>2862</v>
      </c>
      <c r="F440" t="s">
        <v>301</v>
      </c>
      <c r="G440" s="3">
        <v>43567</v>
      </c>
      <c r="H440" s="2">
        <v>142900</v>
      </c>
      <c r="I440" s="12" t="s">
        <v>838</v>
      </c>
      <c r="J440" s="67">
        <f t="shared" si="73"/>
        <v>142900</v>
      </c>
      <c r="K440" s="5">
        <f t="shared" si="66"/>
        <v>1</v>
      </c>
      <c r="L440" s="54">
        <f t="shared" si="67"/>
        <v>0</v>
      </c>
      <c r="M440" s="56" t="str">
        <f>IF(D440="",#REF!,D440)</f>
        <v>Sauer &amp; Associates, Inc.</v>
      </c>
      <c r="N440" s="5">
        <f t="shared" si="68"/>
        <v>0</v>
      </c>
      <c r="O440" s="5">
        <f t="shared" si="69"/>
        <v>0</v>
      </c>
    </row>
    <row r="441" spans="1:15" s="8" customFormat="1" ht="14.25" customHeight="1" x14ac:dyDescent="0.2">
      <c r="A441" t="s">
        <v>757</v>
      </c>
      <c r="B441" t="s">
        <v>1258</v>
      </c>
      <c r="C441" t="s">
        <v>908</v>
      </c>
      <c r="D441" t="s">
        <v>5</v>
      </c>
      <c r="E441" t="s">
        <v>2111</v>
      </c>
      <c r="F441" t="s">
        <v>425</v>
      </c>
      <c r="G441" s="3">
        <v>43469</v>
      </c>
      <c r="H441" s="2">
        <v>512000</v>
      </c>
      <c r="I441" s="12">
        <v>20182805</v>
      </c>
      <c r="J441" s="67">
        <f t="shared" si="73"/>
        <v>512000</v>
      </c>
      <c r="K441" s="5">
        <f t="shared" si="66"/>
        <v>1</v>
      </c>
      <c r="L441" s="54">
        <f t="shared" si="67"/>
        <v>1</v>
      </c>
      <c r="M441" s="56" t="str">
        <f>IF(D441="",#REF!,D441)</f>
        <v>Magnolia Realty</v>
      </c>
      <c r="N441" s="5">
        <f t="shared" si="68"/>
        <v>0</v>
      </c>
      <c r="O441" s="5">
        <f t="shared" si="69"/>
        <v>0</v>
      </c>
    </row>
    <row r="442" spans="1:15" s="8" customFormat="1" ht="14.25" customHeight="1" x14ac:dyDescent="0.2">
      <c r="A442" t="s">
        <v>342</v>
      </c>
      <c r="B442" t="s">
        <v>303</v>
      </c>
      <c r="C442" t="s">
        <v>908</v>
      </c>
      <c r="D442" t="s">
        <v>5</v>
      </c>
      <c r="E442" t="s">
        <v>2113</v>
      </c>
      <c r="F442" t="s">
        <v>6</v>
      </c>
      <c r="G442" s="3">
        <v>43469</v>
      </c>
      <c r="H442" s="2">
        <v>499900</v>
      </c>
      <c r="I442" s="12">
        <v>20182635</v>
      </c>
      <c r="J442" s="67">
        <f t="shared" si="73"/>
        <v>499900</v>
      </c>
      <c r="K442" s="5">
        <f t="shared" si="66"/>
        <v>1</v>
      </c>
      <c r="L442" s="54">
        <f t="shared" si="67"/>
        <v>1</v>
      </c>
      <c r="M442" s="56" t="str">
        <f t="shared" si="74"/>
        <v>Magnolia Realty</v>
      </c>
      <c r="N442" s="5">
        <f t="shared" si="68"/>
        <v>0</v>
      </c>
      <c r="O442" s="5">
        <f t="shared" si="69"/>
        <v>0</v>
      </c>
    </row>
    <row r="443" spans="1:15" s="8" customFormat="1" ht="14.25" customHeight="1" x14ac:dyDescent="0.2">
      <c r="A443" t="s">
        <v>892</v>
      </c>
      <c r="B443" t="s">
        <v>1180</v>
      </c>
      <c r="C443" t="s">
        <v>908</v>
      </c>
      <c r="D443" t="s">
        <v>5</v>
      </c>
      <c r="E443" t="s">
        <v>2279</v>
      </c>
      <c r="F443" t="s">
        <v>1249</v>
      </c>
      <c r="G443" s="3">
        <v>43497</v>
      </c>
      <c r="H443" s="2">
        <v>184900</v>
      </c>
      <c r="I443" s="12">
        <v>20190028</v>
      </c>
      <c r="J443" s="67">
        <f t="shared" si="73"/>
        <v>184900</v>
      </c>
      <c r="K443" s="5">
        <f t="shared" si="66"/>
        <v>1</v>
      </c>
      <c r="L443" s="54">
        <f t="shared" si="67"/>
        <v>1</v>
      </c>
      <c r="M443" s="56" t="str">
        <f t="shared" si="74"/>
        <v>Magnolia Realty</v>
      </c>
      <c r="N443" s="5">
        <f t="shared" si="68"/>
        <v>0</v>
      </c>
      <c r="O443" s="5">
        <f t="shared" si="69"/>
        <v>0</v>
      </c>
    </row>
    <row r="444" spans="1:15" s="8" customFormat="1" ht="14.25" customHeight="1" x14ac:dyDescent="0.2">
      <c r="A444" t="s">
        <v>908</v>
      </c>
      <c r="B444" t="s">
        <v>5</v>
      </c>
      <c r="C444" t="s">
        <v>908</v>
      </c>
      <c r="D444" t="s">
        <v>5</v>
      </c>
      <c r="E444" t="s">
        <v>2294</v>
      </c>
      <c r="F444" t="s">
        <v>301</v>
      </c>
      <c r="G444" s="3">
        <v>43497</v>
      </c>
      <c r="H444" s="2">
        <v>251000</v>
      </c>
      <c r="I444" s="12" t="s">
        <v>838</v>
      </c>
      <c r="J444" s="67">
        <f t="shared" ref="J444:J450" si="75">IF(A444=C444,0,H444)</f>
        <v>0</v>
      </c>
      <c r="K444" s="5">
        <f t="shared" si="66"/>
        <v>0</v>
      </c>
      <c r="L444" s="54">
        <f t="shared" si="67"/>
        <v>0</v>
      </c>
      <c r="M444" s="56" t="str">
        <f t="shared" si="74"/>
        <v>Magnolia Realty</v>
      </c>
      <c r="N444" s="5">
        <f t="shared" si="68"/>
        <v>1</v>
      </c>
      <c r="O444" s="5">
        <f t="shared" si="69"/>
        <v>0</v>
      </c>
    </row>
    <row r="445" spans="1:15" s="8" customFormat="1" ht="14.25" customHeight="1" x14ac:dyDescent="0.2">
      <c r="A445" t="s">
        <v>1398</v>
      </c>
      <c r="B445" t="s">
        <v>1842</v>
      </c>
      <c r="C445" t="s">
        <v>908</v>
      </c>
      <c r="D445" t="s">
        <v>5</v>
      </c>
      <c r="E445" t="s">
        <v>2344</v>
      </c>
      <c r="F445" t="s">
        <v>1126</v>
      </c>
      <c r="G445" s="3">
        <v>43508</v>
      </c>
      <c r="H445" s="2">
        <v>499900</v>
      </c>
      <c r="I445" s="12">
        <v>20190150</v>
      </c>
      <c r="J445" s="67">
        <f t="shared" si="75"/>
        <v>499900</v>
      </c>
      <c r="K445" s="5">
        <f t="shared" si="66"/>
        <v>1</v>
      </c>
      <c r="L445" s="54">
        <f t="shared" si="67"/>
        <v>1</v>
      </c>
      <c r="M445" s="56" t="str">
        <f t="shared" si="74"/>
        <v>Magnolia Realty</v>
      </c>
      <c r="N445" s="5">
        <f t="shared" si="68"/>
        <v>0</v>
      </c>
      <c r="O445" s="5">
        <f t="shared" si="69"/>
        <v>0</v>
      </c>
    </row>
    <row r="446" spans="1:15" s="8" customFormat="1" ht="14.25" customHeight="1" x14ac:dyDescent="0.2">
      <c r="A446" t="s">
        <v>908</v>
      </c>
      <c r="B446" t="s">
        <v>5</v>
      </c>
      <c r="C446" t="s">
        <v>908</v>
      </c>
      <c r="D446" t="s">
        <v>5</v>
      </c>
      <c r="E446" t="s">
        <v>2355</v>
      </c>
      <c r="F446" t="s">
        <v>425</v>
      </c>
      <c r="G446" s="3">
        <v>43509</v>
      </c>
      <c r="H446" s="2">
        <v>1050000</v>
      </c>
      <c r="I446" s="12">
        <v>20182861</v>
      </c>
      <c r="J446" s="67">
        <f t="shared" si="75"/>
        <v>0</v>
      </c>
      <c r="K446" s="5">
        <f t="shared" si="66"/>
        <v>0</v>
      </c>
      <c r="L446" s="54">
        <f t="shared" si="67"/>
        <v>0</v>
      </c>
      <c r="M446" s="56" t="str">
        <f t="shared" si="74"/>
        <v>Magnolia Realty</v>
      </c>
      <c r="N446" s="5">
        <f t="shared" si="68"/>
        <v>1</v>
      </c>
      <c r="O446" s="5">
        <f t="shared" si="69"/>
        <v>1</v>
      </c>
    </row>
    <row r="447" spans="1:15" s="8" customFormat="1" ht="14.25" customHeight="1" x14ac:dyDescent="0.2">
      <c r="A447" t="s">
        <v>20</v>
      </c>
      <c r="B447" t="s">
        <v>1861</v>
      </c>
      <c r="C447" t="s">
        <v>908</v>
      </c>
      <c r="D447" t="s">
        <v>5</v>
      </c>
      <c r="E447" t="s">
        <v>2437</v>
      </c>
      <c r="F447" t="s">
        <v>123</v>
      </c>
      <c r="G447" s="3">
        <v>43521</v>
      </c>
      <c r="H447" s="2">
        <v>135000</v>
      </c>
      <c r="I447" s="12" t="s">
        <v>838</v>
      </c>
      <c r="J447" s="67">
        <f t="shared" si="75"/>
        <v>135000</v>
      </c>
      <c r="K447" s="5">
        <f t="shared" si="66"/>
        <v>1</v>
      </c>
      <c r="L447" s="54">
        <f t="shared" si="67"/>
        <v>0</v>
      </c>
      <c r="M447" s="56" t="str">
        <f t="shared" si="74"/>
        <v>Magnolia Realty</v>
      </c>
      <c r="N447" s="5">
        <f t="shared" si="68"/>
        <v>0</v>
      </c>
      <c r="O447" s="5">
        <f t="shared" si="69"/>
        <v>0</v>
      </c>
    </row>
    <row r="448" spans="1:15" s="8" customFormat="1" ht="14.25" customHeight="1" x14ac:dyDescent="0.2">
      <c r="A448" t="s">
        <v>1530</v>
      </c>
      <c r="B448" t="s">
        <v>5</v>
      </c>
      <c r="C448" t="s">
        <v>908</v>
      </c>
      <c r="D448" t="s">
        <v>5</v>
      </c>
      <c r="E448" t="s">
        <v>2470</v>
      </c>
      <c r="F448" t="s">
        <v>6</v>
      </c>
      <c r="G448" s="3">
        <v>43524</v>
      </c>
      <c r="H448" s="2">
        <v>249900</v>
      </c>
      <c r="I448" s="12">
        <v>20182914</v>
      </c>
      <c r="J448" s="67">
        <f t="shared" si="75"/>
        <v>249900</v>
      </c>
      <c r="K448" s="5">
        <f t="shared" si="66"/>
        <v>1</v>
      </c>
      <c r="L448" s="54">
        <f t="shared" si="67"/>
        <v>1</v>
      </c>
      <c r="M448" s="56" t="str">
        <f t="shared" si="74"/>
        <v>Magnolia Realty</v>
      </c>
      <c r="N448" s="5">
        <f t="shared" si="68"/>
        <v>0</v>
      </c>
      <c r="O448" s="5">
        <f t="shared" si="69"/>
        <v>0</v>
      </c>
    </row>
    <row r="449" spans="1:15" s="8" customFormat="1" ht="14.25" customHeight="1" x14ac:dyDescent="0.2">
      <c r="A449" t="s">
        <v>1868</v>
      </c>
      <c r="B449" t="s">
        <v>1869</v>
      </c>
      <c r="C449" t="s">
        <v>908</v>
      </c>
      <c r="D449" t="s">
        <v>5</v>
      </c>
      <c r="E449" t="s">
        <v>2509</v>
      </c>
      <c r="F449" t="s">
        <v>65</v>
      </c>
      <c r="G449" s="3">
        <v>43528</v>
      </c>
      <c r="H449" s="2">
        <v>342000</v>
      </c>
      <c r="I449" s="12" t="s">
        <v>838</v>
      </c>
      <c r="J449" s="67">
        <f t="shared" si="75"/>
        <v>342000</v>
      </c>
      <c r="K449" s="5">
        <f t="shared" si="66"/>
        <v>1</v>
      </c>
      <c r="L449" s="54">
        <f t="shared" si="67"/>
        <v>0</v>
      </c>
      <c r="M449" s="56" t="str">
        <f>IF(D449="",#REF!,D449)</f>
        <v>Magnolia Realty</v>
      </c>
      <c r="N449" s="5">
        <f t="shared" si="68"/>
        <v>0</v>
      </c>
      <c r="O449" s="5">
        <f t="shared" si="69"/>
        <v>0</v>
      </c>
    </row>
    <row r="450" spans="1:15" s="8" customFormat="1" ht="14.25" customHeight="1" x14ac:dyDescent="0.2">
      <c r="A450" t="s">
        <v>20</v>
      </c>
      <c r="B450" t="s">
        <v>1861</v>
      </c>
      <c r="C450" t="s">
        <v>908</v>
      </c>
      <c r="D450" t="s">
        <v>5</v>
      </c>
      <c r="E450" t="s">
        <v>2513</v>
      </c>
      <c r="F450" t="s">
        <v>65</v>
      </c>
      <c r="G450" s="3">
        <v>43528</v>
      </c>
      <c r="H450" s="2">
        <v>342000</v>
      </c>
      <c r="I450" s="12" t="s">
        <v>838</v>
      </c>
      <c r="J450" s="67">
        <f t="shared" si="75"/>
        <v>342000</v>
      </c>
      <c r="K450" s="5">
        <f t="shared" si="66"/>
        <v>1</v>
      </c>
      <c r="L450" s="54">
        <f t="shared" si="67"/>
        <v>0</v>
      </c>
      <c r="M450" s="56" t="str">
        <f t="shared" si="74"/>
        <v>Magnolia Realty</v>
      </c>
      <c r="N450" s="5">
        <f t="shared" si="68"/>
        <v>0</v>
      </c>
      <c r="O450" s="5">
        <f t="shared" si="69"/>
        <v>0</v>
      </c>
    </row>
    <row r="451" spans="1:15" s="8" customFormat="1" ht="14.25" customHeight="1" x14ac:dyDescent="0.2">
      <c r="A451" t="s">
        <v>908</v>
      </c>
      <c r="B451" t="s">
        <v>5</v>
      </c>
      <c r="C451" t="s">
        <v>908</v>
      </c>
      <c r="D451" t="s">
        <v>5</v>
      </c>
      <c r="E451" t="s">
        <v>2560</v>
      </c>
      <c r="F451" t="s">
        <v>8</v>
      </c>
      <c r="G451" s="3">
        <v>43532</v>
      </c>
      <c r="H451" s="2">
        <v>123000</v>
      </c>
      <c r="I451" s="12">
        <v>20190274</v>
      </c>
      <c r="J451" s="67">
        <f t="shared" ref="J451:J460" si="76">IF(A451=C451,0,H451)</f>
        <v>0</v>
      </c>
      <c r="K451" s="5">
        <f t="shared" si="66"/>
        <v>0</v>
      </c>
      <c r="L451" s="54">
        <f t="shared" si="67"/>
        <v>0</v>
      </c>
      <c r="M451" s="56" t="str">
        <f t="shared" si="74"/>
        <v>Magnolia Realty</v>
      </c>
      <c r="N451" s="5">
        <f t="shared" si="68"/>
        <v>1</v>
      </c>
      <c r="O451" s="5">
        <f t="shared" si="69"/>
        <v>1</v>
      </c>
    </row>
    <row r="452" spans="1:15" s="8" customFormat="1" ht="14.25" customHeight="1" x14ac:dyDescent="0.2">
      <c r="A452" t="s">
        <v>199</v>
      </c>
      <c r="B452" t="s">
        <v>1840</v>
      </c>
      <c r="C452" t="s">
        <v>908</v>
      </c>
      <c r="D452" t="s">
        <v>5</v>
      </c>
      <c r="E452" t="s">
        <v>2657</v>
      </c>
      <c r="F452" t="s">
        <v>802</v>
      </c>
      <c r="G452" s="3">
        <v>43545</v>
      </c>
      <c r="H452" s="2">
        <v>191000</v>
      </c>
      <c r="I452" s="12">
        <v>20190312</v>
      </c>
      <c r="J452" s="67">
        <f t="shared" si="76"/>
        <v>191000</v>
      </c>
      <c r="K452" s="5">
        <f t="shared" si="66"/>
        <v>1</v>
      </c>
      <c r="L452" s="54">
        <f t="shared" si="67"/>
        <v>1</v>
      </c>
      <c r="M452" s="56" t="str">
        <f t="shared" si="74"/>
        <v>Magnolia Realty</v>
      </c>
      <c r="N452" s="5">
        <f t="shared" si="68"/>
        <v>0</v>
      </c>
      <c r="O452" s="5">
        <f t="shared" si="69"/>
        <v>0</v>
      </c>
    </row>
    <row r="453" spans="1:15" s="8" customFormat="1" ht="14.25" customHeight="1" x14ac:dyDescent="0.2">
      <c r="A453" t="s">
        <v>1719</v>
      </c>
      <c r="B453" t="s">
        <v>5</v>
      </c>
      <c r="C453" t="s">
        <v>908</v>
      </c>
      <c r="D453" t="s">
        <v>5</v>
      </c>
      <c r="E453" t="s">
        <v>2785</v>
      </c>
      <c r="F453" t="s">
        <v>65</v>
      </c>
      <c r="G453" s="3">
        <v>43558</v>
      </c>
      <c r="H453" s="2">
        <v>155000</v>
      </c>
      <c r="I453" s="12">
        <v>20190404</v>
      </c>
      <c r="J453" s="67">
        <f t="shared" si="76"/>
        <v>155000</v>
      </c>
      <c r="K453" s="5">
        <f t="shared" si="66"/>
        <v>1</v>
      </c>
      <c r="L453" s="54">
        <f t="shared" si="67"/>
        <v>1</v>
      </c>
      <c r="M453" s="56" t="str">
        <f t="shared" si="74"/>
        <v>Magnolia Realty</v>
      </c>
      <c r="N453" s="5">
        <f t="shared" si="68"/>
        <v>0</v>
      </c>
      <c r="O453" s="5">
        <f t="shared" si="69"/>
        <v>0</v>
      </c>
    </row>
    <row r="454" spans="1:15" s="8" customFormat="1" ht="14.25" customHeight="1" x14ac:dyDescent="0.2">
      <c r="A454" t="s">
        <v>1647</v>
      </c>
      <c r="B454" t="s">
        <v>5</v>
      </c>
      <c r="C454" t="s">
        <v>908</v>
      </c>
      <c r="D454" t="s">
        <v>5</v>
      </c>
      <c r="E454" t="s">
        <v>2828</v>
      </c>
      <c r="F454" t="s">
        <v>6</v>
      </c>
      <c r="G454" s="3">
        <v>43564</v>
      </c>
      <c r="H454" s="2">
        <v>325000</v>
      </c>
      <c r="I454" s="12">
        <v>20190242</v>
      </c>
      <c r="J454" s="67">
        <f t="shared" si="76"/>
        <v>325000</v>
      </c>
      <c r="K454" s="5">
        <f t="shared" ref="K454:K517" si="77">IF(J454&gt;0,1,0)</f>
        <v>1</v>
      </c>
      <c r="L454" s="54">
        <f t="shared" ref="L454:L517" si="78">IF(K454=0,0,IF(I454="did not close",0,IF(I454="",0,1)))</f>
        <v>1</v>
      </c>
      <c r="M454" s="56" t="str">
        <f t="shared" si="74"/>
        <v>Magnolia Realty</v>
      </c>
      <c r="N454" s="5">
        <f t="shared" ref="N454:N517" si="79">IF(A454=C454,1,0)</f>
        <v>0</v>
      </c>
      <c r="O454" s="5">
        <f t="shared" ref="O454:O517" si="80">IF(K454=0,IF(I454="did not close",0,IF(I454="",0,1)),0)</f>
        <v>0</v>
      </c>
    </row>
    <row r="455" spans="1:15" s="8" customFormat="1" ht="14.25" customHeight="1" x14ac:dyDescent="0.2">
      <c r="A455" t="s">
        <v>2683</v>
      </c>
      <c r="B455" t="s">
        <v>1915</v>
      </c>
      <c r="C455" t="s">
        <v>908</v>
      </c>
      <c r="D455" t="s">
        <v>5</v>
      </c>
      <c r="E455" t="s">
        <v>2831</v>
      </c>
      <c r="F455" t="s">
        <v>6</v>
      </c>
      <c r="G455" s="3">
        <v>43564</v>
      </c>
      <c r="H455" s="2">
        <v>38500</v>
      </c>
      <c r="I455" s="12" t="s">
        <v>838</v>
      </c>
      <c r="J455" s="67">
        <f t="shared" si="76"/>
        <v>38500</v>
      </c>
      <c r="K455" s="5">
        <f t="shared" si="77"/>
        <v>1</v>
      </c>
      <c r="L455" s="54">
        <f t="shared" si="78"/>
        <v>0</v>
      </c>
      <c r="M455" s="56" t="str">
        <f>IF(D455="",#REF!,D455)</f>
        <v>Magnolia Realty</v>
      </c>
      <c r="N455" s="5">
        <f t="shared" si="79"/>
        <v>0</v>
      </c>
      <c r="O455" s="5">
        <f t="shared" si="80"/>
        <v>0</v>
      </c>
    </row>
    <row r="456" spans="1:15" s="8" customFormat="1" ht="14.25" customHeight="1" x14ac:dyDescent="0.2">
      <c r="A456" t="s">
        <v>1542</v>
      </c>
      <c r="B456" t="s">
        <v>1842</v>
      </c>
      <c r="C456" t="s">
        <v>908</v>
      </c>
      <c r="D456" t="s">
        <v>5</v>
      </c>
      <c r="E456" t="s">
        <v>2839</v>
      </c>
      <c r="F456" t="s">
        <v>1249</v>
      </c>
      <c r="G456" s="3">
        <v>43566</v>
      </c>
      <c r="H456" s="2">
        <v>370000</v>
      </c>
      <c r="I456" s="12">
        <v>20190528</v>
      </c>
      <c r="J456" s="67">
        <f t="shared" si="76"/>
        <v>370000</v>
      </c>
      <c r="K456" s="5">
        <f t="shared" si="77"/>
        <v>1</v>
      </c>
      <c r="L456" s="54">
        <f t="shared" si="78"/>
        <v>1</v>
      </c>
      <c r="M456" s="56" t="str">
        <f t="shared" si="74"/>
        <v>Magnolia Realty</v>
      </c>
      <c r="N456" s="5">
        <f t="shared" si="79"/>
        <v>0</v>
      </c>
      <c r="O456" s="5">
        <f t="shared" si="80"/>
        <v>0</v>
      </c>
    </row>
    <row r="457" spans="1:15" s="8" customFormat="1" ht="14.25" customHeight="1" x14ac:dyDescent="0.2">
      <c r="A457" t="s">
        <v>1868</v>
      </c>
      <c r="B457" t="s">
        <v>1869</v>
      </c>
      <c r="C457" t="s">
        <v>908</v>
      </c>
      <c r="D457" t="s">
        <v>5</v>
      </c>
      <c r="E457" t="s">
        <v>2890</v>
      </c>
      <c r="F457" t="s">
        <v>1126</v>
      </c>
      <c r="G457" s="3">
        <v>43571</v>
      </c>
      <c r="H457" s="2">
        <v>404900</v>
      </c>
      <c r="I457" s="12">
        <v>20190540</v>
      </c>
      <c r="J457" s="67">
        <f t="shared" si="76"/>
        <v>404900</v>
      </c>
      <c r="K457" s="5">
        <f t="shared" si="77"/>
        <v>1</v>
      </c>
      <c r="L457" s="54">
        <f t="shared" si="78"/>
        <v>1</v>
      </c>
      <c r="M457" s="56" t="str">
        <f>IF(D457="",#REF!,D457)</f>
        <v>Magnolia Realty</v>
      </c>
      <c r="N457" s="5">
        <f t="shared" si="79"/>
        <v>0</v>
      </c>
      <c r="O457" s="5">
        <f t="shared" si="80"/>
        <v>0</v>
      </c>
    </row>
    <row r="458" spans="1:15" s="8" customFormat="1" ht="14.25" customHeight="1" x14ac:dyDescent="0.2">
      <c r="A458" t="s">
        <v>710</v>
      </c>
      <c r="B458" t="s">
        <v>303</v>
      </c>
      <c r="C458" t="s">
        <v>908</v>
      </c>
      <c r="D458" t="s">
        <v>5</v>
      </c>
      <c r="E458" t="s">
        <v>2923</v>
      </c>
      <c r="F458" t="s">
        <v>1249</v>
      </c>
      <c r="G458" s="3">
        <v>43574</v>
      </c>
      <c r="H458" s="2">
        <v>348000</v>
      </c>
      <c r="I458" s="12">
        <v>20190644</v>
      </c>
      <c r="J458" s="67">
        <f t="shared" si="76"/>
        <v>348000</v>
      </c>
      <c r="K458" s="5">
        <f t="shared" si="77"/>
        <v>1</v>
      </c>
      <c r="L458" s="54">
        <f t="shared" si="78"/>
        <v>1</v>
      </c>
      <c r="M458" s="56" t="str">
        <f t="shared" si="74"/>
        <v>Magnolia Realty</v>
      </c>
      <c r="N458" s="5">
        <f t="shared" si="79"/>
        <v>0</v>
      </c>
      <c r="O458" s="5">
        <f t="shared" si="80"/>
        <v>0</v>
      </c>
    </row>
    <row r="459" spans="1:15" s="8" customFormat="1" ht="14.25" customHeight="1" x14ac:dyDescent="0.2">
      <c r="A459" t="s">
        <v>908</v>
      </c>
      <c r="B459" t="s">
        <v>5</v>
      </c>
      <c r="C459" t="s">
        <v>908</v>
      </c>
      <c r="D459" t="s">
        <v>5</v>
      </c>
      <c r="E459" t="s">
        <v>3227</v>
      </c>
      <c r="F459" t="s">
        <v>553</v>
      </c>
      <c r="G459" s="3">
        <v>43606</v>
      </c>
      <c r="H459" s="2">
        <v>255000</v>
      </c>
      <c r="I459" s="12">
        <v>20190937</v>
      </c>
      <c r="J459" s="67">
        <f t="shared" si="76"/>
        <v>0</v>
      </c>
      <c r="K459" s="5">
        <f t="shared" si="77"/>
        <v>0</v>
      </c>
      <c r="L459" s="54">
        <f t="shared" si="78"/>
        <v>0</v>
      </c>
      <c r="M459" s="56" t="str">
        <f>IF(D459="",#REF!,D459)</f>
        <v>Magnolia Realty</v>
      </c>
      <c r="N459" s="5">
        <f t="shared" si="79"/>
        <v>1</v>
      </c>
      <c r="O459" s="5">
        <f t="shared" si="80"/>
        <v>1</v>
      </c>
    </row>
    <row r="460" spans="1:15" s="8" customFormat="1" ht="14.25" customHeight="1" x14ac:dyDescent="0.2">
      <c r="A460" t="s">
        <v>908</v>
      </c>
      <c r="B460" t="s">
        <v>5</v>
      </c>
      <c r="C460" t="s">
        <v>908</v>
      </c>
      <c r="D460" t="s">
        <v>5</v>
      </c>
      <c r="E460" t="s">
        <v>2021</v>
      </c>
      <c r="F460" t="s">
        <v>6</v>
      </c>
      <c r="G460" s="3">
        <v>43607</v>
      </c>
      <c r="H460" s="2">
        <v>195000</v>
      </c>
      <c r="I460" s="12">
        <v>20190928</v>
      </c>
      <c r="J460" s="67">
        <f t="shared" si="76"/>
        <v>0</v>
      </c>
      <c r="K460" s="5">
        <f t="shared" si="77"/>
        <v>0</v>
      </c>
      <c r="L460" s="54">
        <f t="shared" si="78"/>
        <v>0</v>
      </c>
      <c r="M460" s="56" t="str">
        <f t="shared" si="74"/>
        <v>Magnolia Realty</v>
      </c>
      <c r="N460" s="5">
        <f t="shared" si="79"/>
        <v>1</v>
      </c>
      <c r="O460" s="5">
        <f t="shared" si="80"/>
        <v>1</v>
      </c>
    </row>
    <row r="461" spans="1:15" s="8" customFormat="1" ht="14.25" customHeight="1" x14ac:dyDescent="0.2">
      <c r="A461" t="s">
        <v>1234</v>
      </c>
      <c r="B461" t="s">
        <v>1036</v>
      </c>
      <c r="C461" t="s">
        <v>1647</v>
      </c>
      <c r="D461" t="s">
        <v>5</v>
      </c>
      <c r="E461" t="s">
        <v>3275</v>
      </c>
      <c r="F461" t="s">
        <v>6</v>
      </c>
      <c r="G461" s="3">
        <v>43609</v>
      </c>
      <c r="H461" s="2">
        <v>94133</v>
      </c>
      <c r="I461" s="12" t="s">
        <v>838</v>
      </c>
      <c r="J461" s="67">
        <f>IF(A461=C461,0,H461)</f>
        <v>94133</v>
      </c>
      <c r="K461" s="5">
        <f t="shared" si="77"/>
        <v>1</v>
      </c>
      <c r="L461" s="54">
        <f t="shared" si="78"/>
        <v>0</v>
      </c>
      <c r="M461" s="56" t="str">
        <f t="shared" si="74"/>
        <v>Magnolia Realty</v>
      </c>
      <c r="N461" s="5">
        <f t="shared" si="79"/>
        <v>0</v>
      </c>
      <c r="O461" s="5">
        <f t="shared" si="80"/>
        <v>0</v>
      </c>
    </row>
    <row r="462" spans="1:15" s="8" customFormat="1" ht="14.25" customHeight="1" x14ac:dyDescent="0.2">
      <c r="A462" t="s">
        <v>1859</v>
      </c>
      <c r="B462" t="s">
        <v>1099</v>
      </c>
      <c r="C462" t="s">
        <v>3355</v>
      </c>
      <c r="D462" t="s">
        <v>2054</v>
      </c>
      <c r="E462" t="s">
        <v>3356</v>
      </c>
      <c r="F462" t="s">
        <v>6</v>
      </c>
      <c r="G462" s="3">
        <v>43616</v>
      </c>
      <c r="H462" s="2">
        <v>135000</v>
      </c>
      <c r="I462" s="12" t="s">
        <v>838</v>
      </c>
      <c r="J462" s="67">
        <f>IF(A462=C462,0,H462)</f>
        <v>135000</v>
      </c>
      <c r="K462" s="5">
        <f t="shared" si="77"/>
        <v>1</v>
      </c>
      <c r="L462" s="54">
        <f t="shared" si="78"/>
        <v>0</v>
      </c>
      <c r="M462" s="56" t="str">
        <f t="shared" si="74"/>
        <v>Keller Williams Realty GT</v>
      </c>
      <c r="N462" s="5">
        <f t="shared" si="79"/>
        <v>0</v>
      </c>
      <c r="O462" s="5">
        <f t="shared" si="80"/>
        <v>0</v>
      </c>
    </row>
    <row r="463" spans="1:15" s="8" customFormat="1" ht="14.25" customHeight="1" x14ac:dyDescent="0.2">
      <c r="A463" t="s">
        <v>326</v>
      </c>
      <c r="B463" t="s">
        <v>1844</v>
      </c>
      <c r="C463" t="s">
        <v>2065</v>
      </c>
      <c r="D463" t="s">
        <v>5</v>
      </c>
      <c r="E463" t="s">
        <v>2410</v>
      </c>
      <c r="F463" t="s">
        <v>11</v>
      </c>
      <c r="G463" s="3">
        <v>43517</v>
      </c>
      <c r="H463" s="2">
        <v>333000</v>
      </c>
      <c r="I463" s="12" t="s">
        <v>838</v>
      </c>
      <c r="J463" s="67">
        <f>IF(A463=C463,0,H463)</f>
        <v>333000</v>
      </c>
      <c r="K463" s="5">
        <f t="shared" si="77"/>
        <v>1</v>
      </c>
      <c r="L463" s="54">
        <f t="shared" si="78"/>
        <v>0</v>
      </c>
      <c r="M463" s="56" t="str">
        <f t="shared" si="74"/>
        <v>Magnolia Realty</v>
      </c>
      <c r="N463" s="5">
        <f t="shared" si="79"/>
        <v>0</v>
      </c>
      <c r="O463" s="5">
        <f t="shared" si="80"/>
        <v>0</v>
      </c>
    </row>
    <row r="464" spans="1:15" s="8" customFormat="1" ht="14.25" customHeight="1" x14ac:dyDescent="0.2">
      <c r="A464" t="s">
        <v>884</v>
      </c>
      <c r="B464" t="s">
        <v>1847</v>
      </c>
      <c r="C464" t="s">
        <v>2065</v>
      </c>
      <c r="D464" t="s">
        <v>5</v>
      </c>
      <c r="E464" t="s">
        <v>2718</v>
      </c>
      <c r="F464" t="s">
        <v>6</v>
      </c>
      <c r="G464" s="3">
        <v>43551</v>
      </c>
      <c r="H464" s="2">
        <v>95000</v>
      </c>
      <c r="I464" s="12">
        <v>20190102</v>
      </c>
      <c r="J464" s="67">
        <f>IF(A464=C464,0,H464)</f>
        <v>95000</v>
      </c>
      <c r="K464" s="5">
        <f t="shared" si="77"/>
        <v>1</v>
      </c>
      <c r="L464" s="54">
        <f t="shared" si="78"/>
        <v>1</v>
      </c>
      <c r="M464" s="56" t="str">
        <f>IF(D464="",#REF!,D464)</f>
        <v>Magnolia Realty</v>
      </c>
      <c r="N464" s="5">
        <f t="shared" si="79"/>
        <v>0</v>
      </c>
      <c r="O464" s="5">
        <f t="shared" si="80"/>
        <v>0</v>
      </c>
    </row>
    <row r="465" spans="1:15" s="8" customFormat="1" ht="14.25" customHeight="1" x14ac:dyDescent="0.2">
      <c r="A465" t="s">
        <v>1644</v>
      </c>
      <c r="B465" t="s">
        <v>1036</v>
      </c>
      <c r="C465" t="s">
        <v>2065</v>
      </c>
      <c r="D465" t="s">
        <v>1842</v>
      </c>
      <c r="E465" t="s">
        <v>2070</v>
      </c>
      <c r="F465" t="s">
        <v>1249</v>
      </c>
      <c r="G465" s="3">
        <v>43556</v>
      </c>
      <c r="H465" s="2">
        <v>175000</v>
      </c>
      <c r="I465" s="12" t="s">
        <v>838</v>
      </c>
      <c r="J465" s="67">
        <f>IF(A465=C465,0,H465)</f>
        <v>175000</v>
      </c>
      <c r="K465" s="5">
        <f t="shared" si="77"/>
        <v>1</v>
      </c>
      <c r="L465" s="54">
        <f t="shared" si="78"/>
        <v>0</v>
      </c>
      <c r="M465" s="56" t="str">
        <f>IF(D465="",#REF!,D465)</f>
        <v>Coldwell Banker Apex, REALTORS</v>
      </c>
      <c r="N465" s="5">
        <f t="shared" si="79"/>
        <v>0</v>
      </c>
      <c r="O465" s="5">
        <f t="shared" si="80"/>
        <v>0</v>
      </c>
    </row>
    <row r="466" spans="1:15" s="8" customFormat="1" ht="14.25" customHeight="1" x14ac:dyDescent="0.2">
      <c r="A466" t="s">
        <v>107</v>
      </c>
      <c r="B466" t="s">
        <v>1258</v>
      </c>
      <c r="C466" t="s">
        <v>2065</v>
      </c>
      <c r="D466" t="s">
        <v>1842</v>
      </c>
      <c r="E466" t="s">
        <v>3264</v>
      </c>
      <c r="F466" t="s">
        <v>1249</v>
      </c>
      <c r="G466" s="3">
        <v>43609</v>
      </c>
      <c r="H466" s="2">
        <v>218000</v>
      </c>
      <c r="I466" s="12" t="s">
        <v>838</v>
      </c>
      <c r="J466" s="67">
        <f t="shared" ref="J466:J473" si="81">IF(A466=C466,0,H466)</f>
        <v>218000</v>
      </c>
      <c r="K466" s="5">
        <f t="shared" si="77"/>
        <v>1</v>
      </c>
      <c r="L466" s="54">
        <f t="shared" si="78"/>
        <v>0</v>
      </c>
      <c r="M466" s="56" t="str">
        <f>IF(D466="",#REF!,D466)</f>
        <v>Coldwell Banker Apex, REALTORS</v>
      </c>
      <c r="N466" s="5">
        <f t="shared" si="79"/>
        <v>0</v>
      </c>
      <c r="O466" s="5">
        <f t="shared" si="80"/>
        <v>0</v>
      </c>
    </row>
    <row r="467" spans="1:15" s="8" customFormat="1" ht="14.25" customHeight="1" x14ac:dyDescent="0.2">
      <c r="A467" t="s">
        <v>326</v>
      </c>
      <c r="B467" t="s">
        <v>1844</v>
      </c>
      <c r="C467" t="s">
        <v>399</v>
      </c>
      <c r="D467" t="s">
        <v>1867</v>
      </c>
      <c r="E467" t="s">
        <v>2531</v>
      </c>
      <c r="F467" t="s">
        <v>6</v>
      </c>
      <c r="G467" s="3">
        <v>43530</v>
      </c>
      <c r="H467" s="2">
        <v>305000</v>
      </c>
      <c r="I467" s="12" t="s">
        <v>838</v>
      </c>
      <c r="J467" s="67">
        <f t="shared" si="81"/>
        <v>305000</v>
      </c>
      <c r="K467" s="5">
        <f t="shared" si="77"/>
        <v>1</v>
      </c>
      <c r="L467" s="54">
        <f t="shared" si="78"/>
        <v>0</v>
      </c>
      <c r="M467" s="56" t="str">
        <f t="shared" si="74"/>
        <v>Texas Crossroads Realty, LLC</v>
      </c>
      <c r="N467" s="5">
        <f t="shared" si="79"/>
        <v>0</v>
      </c>
      <c r="O467" s="5">
        <f t="shared" si="80"/>
        <v>0</v>
      </c>
    </row>
    <row r="468" spans="1:15" s="8" customFormat="1" ht="14.25" customHeight="1" x14ac:dyDescent="0.2">
      <c r="A468" t="s">
        <v>800</v>
      </c>
      <c r="B468" t="s">
        <v>1286</v>
      </c>
      <c r="C468" t="s">
        <v>800</v>
      </c>
      <c r="D468" t="s">
        <v>1286</v>
      </c>
      <c r="E468" t="s">
        <v>1179</v>
      </c>
      <c r="F468" t="s">
        <v>6</v>
      </c>
      <c r="G468" s="3">
        <v>43539</v>
      </c>
      <c r="H468" s="2">
        <v>205000</v>
      </c>
      <c r="I468" s="12" t="s">
        <v>838</v>
      </c>
      <c r="J468" s="67">
        <f t="shared" si="81"/>
        <v>0</v>
      </c>
      <c r="K468" s="5">
        <f t="shared" si="77"/>
        <v>0</v>
      </c>
      <c r="L468" s="54">
        <f t="shared" si="78"/>
        <v>0</v>
      </c>
      <c r="M468" s="56" t="str">
        <f>IF(D468="",#REF!,D468)</f>
        <v>Harrell Residential</v>
      </c>
      <c r="N468" s="5">
        <f t="shared" si="79"/>
        <v>1</v>
      </c>
      <c r="O468" s="5">
        <f t="shared" si="80"/>
        <v>0</v>
      </c>
    </row>
    <row r="469" spans="1:15" s="8" customFormat="1" ht="14.25" customHeight="1" x14ac:dyDescent="0.2">
      <c r="A469" t="s">
        <v>315</v>
      </c>
      <c r="B469" t="s">
        <v>2031</v>
      </c>
      <c r="C469" t="s">
        <v>198</v>
      </c>
      <c r="D469" t="s">
        <v>285</v>
      </c>
      <c r="E469" t="s">
        <v>2299</v>
      </c>
      <c r="F469" t="s">
        <v>730</v>
      </c>
      <c r="G469" s="3">
        <v>43500</v>
      </c>
      <c r="H469" s="2">
        <v>92800</v>
      </c>
      <c r="I469" s="12" t="s">
        <v>838</v>
      </c>
      <c r="J469" s="67">
        <f t="shared" si="81"/>
        <v>92800</v>
      </c>
      <c r="K469" s="5">
        <f t="shared" si="77"/>
        <v>1</v>
      </c>
      <c r="L469" s="54">
        <f t="shared" si="78"/>
        <v>0</v>
      </c>
      <c r="M469" s="56" t="str">
        <f>IF(D469="",#REF!,D469)</f>
        <v>Twin Lakes Ranch Realty</v>
      </c>
      <c r="N469" s="5">
        <f t="shared" si="79"/>
        <v>0</v>
      </c>
      <c r="O469" s="5">
        <f t="shared" si="80"/>
        <v>0</v>
      </c>
    </row>
    <row r="470" spans="1:15" s="8" customFormat="1" ht="14.25" customHeight="1" x14ac:dyDescent="0.2">
      <c r="A470" t="s">
        <v>1868</v>
      </c>
      <c r="B470" t="s">
        <v>1869</v>
      </c>
      <c r="C470" t="s">
        <v>198</v>
      </c>
      <c r="D470" t="s">
        <v>285</v>
      </c>
      <c r="E470" t="s">
        <v>2443</v>
      </c>
      <c r="F470" t="s">
        <v>730</v>
      </c>
      <c r="G470" s="3">
        <v>43522</v>
      </c>
      <c r="H470" s="2">
        <v>29000</v>
      </c>
      <c r="I470" s="12" t="s">
        <v>838</v>
      </c>
      <c r="J470" s="67">
        <f t="shared" si="81"/>
        <v>29000</v>
      </c>
      <c r="K470" s="5">
        <f t="shared" si="77"/>
        <v>1</v>
      </c>
      <c r="L470" s="54">
        <f t="shared" si="78"/>
        <v>0</v>
      </c>
      <c r="M470" s="56" t="str">
        <f t="shared" si="74"/>
        <v>Twin Lakes Ranch Realty</v>
      </c>
      <c r="N470" s="5">
        <f t="shared" si="79"/>
        <v>0</v>
      </c>
      <c r="O470" s="5">
        <f t="shared" si="80"/>
        <v>0</v>
      </c>
    </row>
    <row r="471" spans="1:15" s="8" customFormat="1" ht="14.25" customHeight="1" x14ac:dyDescent="0.2">
      <c r="A471" t="s">
        <v>1633</v>
      </c>
      <c r="B471" t="s">
        <v>1036</v>
      </c>
      <c r="C471" t="s">
        <v>198</v>
      </c>
      <c r="D471" t="s">
        <v>285</v>
      </c>
      <c r="E471" t="s">
        <v>2471</v>
      </c>
      <c r="F471" t="s">
        <v>730</v>
      </c>
      <c r="G471" s="3">
        <v>43524</v>
      </c>
      <c r="H471" s="2">
        <v>44000</v>
      </c>
      <c r="I471" s="12" t="s">
        <v>838</v>
      </c>
      <c r="J471" s="67">
        <f t="shared" si="81"/>
        <v>44000</v>
      </c>
      <c r="K471" s="5">
        <f t="shared" si="77"/>
        <v>1</v>
      </c>
      <c r="L471" s="54">
        <f t="shared" si="78"/>
        <v>0</v>
      </c>
      <c r="M471" s="56" t="str">
        <f t="shared" si="74"/>
        <v>Twin Lakes Ranch Realty</v>
      </c>
      <c r="N471" s="5">
        <f t="shared" si="79"/>
        <v>0</v>
      </c>
      <c r="O471" s="5">
        <f t="shared" si="80"/>
        <v>0</v>
      </c>
    </row>
    <row r="472" spans="1:15" s="8" customFormat="1" ht="14.25" customHeight="1" x14ac:dyDescent="0.2">
      <c r="A472" t="s">
        <v>1270</v>
      </c>
      <c r="B472" t="s">
        <v>1535</v>
      </c>
      <c r="C472" t="s">
        <v>198</v>
      </c>
      <c r="D472" t="s">
        <v>285</v>
      </c>
      <c r="E472" t="s">
        <v>2812</v>
      </c>
      <c r="F472" t="s">
        <v>730</v>
      </c>
      <c r="G472" s="3">
        <v>43563</v>
      </c>
      <c r="H472" s="2">
        <v>100000</v>
      </c>
      <c r="I472" s="12" t="s">
        <v>838</v>
      </c>
      <c r="J472" s="67">
        <f t="shared" si="81"/>
        <v>100000</v>
      </c>
      <c r="K472" s="5">
        <f t="shared" si="77"/>
        <v>1</v>
      </c>
      <c r="L472" s="54">
        <f t="shared" si="78"/>
        <v>0</v>
      </c>
      <c r="M472" s="56" t="str">
        <f t="shared" si="74"/>
        <v>Twin Lakes Ranch Realty</v>
      </c>
      <c r="N472" s="5">
        <f t="shared" si="79"/>
        <v>0</v>
      </c>
      <c r="O472" s="5">
        <f t="shared" si="80"/>
        <v>0</v>
      </c>
    </row>
    <row r="473" spans="1:15" s="8" customFormat="1" ht="14.25" customHeight="1" x14ac:dyDescent="0.2">
      <c r="A473" t="s">
        <v>1396</v>
      </c>
      <c r="B473" t="s">
        <v>1907</v>
      </c>
      <c r="C473" t="s">
        <v>198</v>
      </c>
      <c r="D473" t="s">
        <v>285</v>
      </c>
      <c r="E473" t="s">
        <v>2881</v>
      </c>
      <c r="F473" t="s">
        <v>730</v>
      </c>
      <c r="G473" s="3">
        <v>43570</v>
      </c>
      <c r="H473" s="2">
        <v>150000</v>
      </c>
      <c r="I473" s="12">
        <v>20190186</v>
      </c>
      <c r="J473" s="67">
        <f t="shared" si="81"/>
        <v>150000</v>
      </c>
      <c r="K473" s="5">
        <f t="shared" si="77"/>
        <v>1</v>
      </c>
      <c r="L473" s="54">
        <f t="shared" si="78"/>
        <v>1</v>
      </c>
      <c r="M473" s="56" t="str">
        <f t="shared" si="74"/>
        <v>Twin Lakes Ranch Realty</v>
      </c>
      <c r="N473" s="5">
        <f t="shared" si="79"/>
        <v>0</v>
      </c>
      <c r="O473" s="5">
        <f t="shared" si="80"/>
        <v>0</v>
      </c>
    </row>
    <row r="474" spans="1:15" s="8" customFormat="1" ht="14.25" customHeight="1" x14ac:dyDescent="0.2">
      <c r="A474" t="s">
        <v>2090</v>
      </c>
      <c r="B474" t="s">
        <v>1099</v>
      </c>
      <c r="C474" t="s">
        <v>198</v>
      </c>
      <c r="D474" t="s">
        <v>285</v>
      </c>
      <c r="E474" t="s">
        <v>3025</v>
      </c>
      <c r="F474" t="s">
        <v>730</v>
      </c>
      <c r="G474" s="3">
        <v>43585</v>
      </c>
      <c r="H474" s="2">
        <v>48000</v>
      </c>
      <c r="I474" s="12" t="s">
        <v>838</v>
      </c>
      <c r="J474" s="67">
        <f>IF(A474=C474,0,H474)</f>
        <v>48000</v>
      </c>
      <c r="K474" s="5">
        <f t="shared" si="77"/>
        <v>1</v>
      </c>
      <c r="L474" s="54">
        <f t="shared" si="78"/>
        <v>0</v>
      </c>
      <c r="M474" s="56" t="str">
        <f t="shared" si="74"/>
        <v>Twin Lakes Ranch Realty</v>
      </c>
      <c r="N474" s="5">
        <f t="shared" si="79"/>
        <v>0</v>
      </c>
      <c r="O474" s="5">
        <f t="shared" si="80"/>
        <v>0</v>
      </c>
    </row>
    <row r="475" spans="1:15" s="8" customFormat="1" ht="14.25" customHeight="1" x14ac:dyDescent="0.2">
      <c r="A475" t="s">
        <v>3079</v>
      </c>
      <c r="B475" t="s">
        <v>3080</v>
      </c>
      <c r="C475" t="s">
        <v>198</v>
      </c>
      <c r="D475" t="s">
        <v>285</v>
      </c>
      <c r="E475" t="s">
        <v>3081</v>
      </c>
      <c r="F475" t="s">
        <v>730</v>
      </c>
      <c r="G475" s="3">
        <v>43591</v>
      </c>
      <c r="H475" s="2">
        <v>27000</v>
      </c>
      <c r="I475" s="12" t="s">
        <v>838</v>
      </c>
      <c r="J475" s="67">
        <f>IF(A475=C475,0,H475)</f>
        <v>27000</v>
      </c>
      <c r="K475" s="5">
        <f t="shared" si="77"/>
        <v>1</v>
      </c>
      <c r="L475" s="54">
        <f t="shared" si="78"/>
        <v>0</v>
      </c>
      <c r="M475" s="56" t="str">
        <f t="shared" si="74"/>
        <v>Twin Lakes Ranch Realty</v>
      </c>
      <c r="N475" s="5">
        <f t="shared" si="79"/>
        <v>0</v>
      </c>
      <c r="O475" s="5">
        <f t="shared" si="80"/>
        <v>0</v>
      </c>
    </row>
    <row r="476" spans="1:15" s="8" customFormat="1" ht="14.25" customHeight="1" x14ac:dyDescent="0.2">
      <c r="A476" t="s">
        <v>1387</v>
      </c>
      <c r="B476" t="s">
        <v>1036</v>
      </c>
      <c r="C476" t="s">
        <v>717</v>
      </c>
      <c r="D476" t="s">
        <v>231</v>
      </c>
      <c r="E476" t="s">
        <v>2461</v>
      </c>
      <c r="F476" t="s">
        <v>6</v>
      </c>
      <c r="G476" s="3">
        <v>43524</v>
      </c>
      <c r="H476" s="2">
        <v>197000</v>
      </c>
      <c r="I476" s="12" t="s">
        <v>838</v>
      </c>
      <c r="J476" s="67">
        <f>IF(A476=C476,0,H476)</f>
        <v>197000</v>
      </c>
      <c r="K476" s="5">
        <f t="shared" si="77"/>
        <v>1</v>
      </c>
      <c r="L476" s="54">
        <f t="shared" si="78"/>
        <v>0</v>
      </c>
      <c r="M476" s="56" t="str">
        <f t="shared" si="74"/>
        <v>ListingResults.com</v>
      </c>
      <c r="N476" s="5">
        <f t="shared" si="79"/>
        <v>0</v>
      </c>
      <c r="O476" s="5">
        <f t="shared" si="80"/>
        <v>0</v>
      </c>
    </row>
    <row r="477" spans="1:15" s="8" customFormat="1" ht="14.25" customHeight="1" x14ac:dyDescent="0.2">
      <c r="A477" t="s">
        <v>326</v>
      </c>
      <c r="B477" t="s">
        <v>1844</v>
      </c>
      <c r="C477" t="s">
        <v>717</v>
      </c>
      <c r="D477" t="s">
        <v>231</v>
      </c>
      <c r="E477" t="s">
        <v>2580</v>
      </c>
      <c r="F477" t="s">
        <v>6</v>
      </c>
      <c r="G477" s="3">
        <v>43536</v>
      </c>
      <c r="H477" s="2">
        <v>179000</v>
      </c>
      <c r="I477" s="12" t="s">
        <v>838</v>
      </c>
      <c r="J477" s="67">
        <f>IF(A477=C477,0,H477)</f>
        <v>179000</v>
      </c>
      <c r="K477" s="5">
        <f t="shared" si="77"/>
        <v>1</v>
      </c>
      <c r="L477" s="54">
        <f t="shared" si="78"/>
        <v>0</v>
      </c>
      <c r="M477" s="56" t="str">
        <f t="shared" si="74"/>
        <v>ListingResults.com</v>
      </c>
      <c r="N477" s="5">
        <f t="shared" si="79"/>
        <v>0</v>
      </c>
      <c r="O477" s="5">
        <f t="shared" si="80"/>
        <v>0</v>
      </c>
    </row>
    <row r="478" spans="1:15" s="8" customFormat="1" ht="14.25" customHeight="1" x14ac:dyDescent="0.2">
      <c r="A478" t="s">
        <v>1868</v>
      </c>
      <c r="B478" t="s">
        <v>1869</v>
      </c>
      <c r="C478" t="s">
        <v>717</v>
      </c>
      <c r="D478" t="s">
        <v>231</v>
      </c>
      <c r="E478" t="s">
        <v>3329</v>
      </c>
      <c r="F478" t="s">
        <v>6</v>
      </c>
      <c r="G478" s="3">
        <v>43615</v>
      </c>
      <c r="H478" s="2">
        <v>266000</v>
      </c>
      <c r="I478" s="12" t="s">
        <v>838</v>
      </c>
      <c r="J478" s="67">
        <f>IF(A478=C478,0,H478)</f>
        <v>266000</v>
      </c>
      <c r="K478" s="5">
        <f t="shared" si="77"/>
        <v>1</v>
      </c>
      <c r="L478" s="54">
        <f t="shared" si="78"/>
        <v>0</v>
      </c>
      <c r="M478" s="56" t="str">
        <f t="shared" si="74"/>
        <v>ListingResults.com</v>
      </c>
      <c r="N478" s="5">
        <f t="shared" si="79"/>
        <v>0</v>
      </c>
      <c r="O478" s="5">
        <f t="shared" si="80"/>
        <v>0</v>
      </c>
    </row>
    <row r="479" spans="1:15" s="8" customFormat="1" ht="14.25" customHeight="1" x14ac:dyDescent="0.2">
      <c r="A479" t="s">
        <v>1939</v>
      </c>
      <c r="B479" t="s">
        <v>1546</v>
      </c>
      <c r="C479" t="s">
        <v>1531</v>
      </c>
      <c r="D479" t="s">
        <v>1707</v>
      </c>
      <c r="E479" t="s">
        <v>2687</v>
      </c>
      <c r="F479" t="s">
        <v>6</v>
      </c>
      <c r="G479" s="3">
        <v>43549</v>
      </c>
      <c r="H479" s="2">
        <v>50000</v>
      </c>
      <c r="I479" s="12" t="s">
        <v>838</v>
      </c>
      <c r="J479" s="67">
        <f t="shared" ref="J479:J486" si="82">IF(A479=C479,0,H479)</f>
        <v>50000</v>
      </c>
      <c r="K479" s="5">
        <f t="shared" si="77"/>
        <v>1</v>
      </c>
      <c r="L479" s="54">
        <f t="shared" si="78"/>
        <v>0</v>
      </c>
      <c r="M479" s="56" t="str">
        <f t="shared" si="74"/>
        <v>Central Metro Realty</v>
      </c>
      <c r="N479" s="5">
        <f t="shared" si="79"/>
        <v>0</v>
      </c>
      <c r="O479" s="5">
        <f t="shared" si="80"/>
        <v>0</v>
      </c>
    </row>
    <row r="480" spans="1:15" s="8" customFormat="1" ht="14.25" customHeight="1" x14ac:dyDescent="0.2">
      <c r="A480" t="s">
        <v>1918</v>
      </c>
      <c r="B480" t="s">
        <v>1840</v>
      </c>
      <c r="C480" t="s">
        <v>199</v>
      </c>
      <c r="D480" t="s">
        <v>1840</v>
      </c>
      <c r="E480" t="s">
        <v>2313</v>
      </c>
      <c r="F480" t="s">
        <v>6</v>
      </c>
      <c r="G480" s="3">
        <v>43503</v>
      </c>
      <c r="H480" s="2">
        <v>200000</v>
      </c>
      <c r="I480" s="12" t="s">
        <v>838</v>
      </c>
      <c r="J480" s="67">
        <f t="shared" si="82"/>
        <v>200000</v>
      </c>
      <c r="K480" s="5">
        <f t="shared" si="77"/>
        <v>1</v>
      </c>
      <c r="L480" s="54">
        <f t="shared" si="78"/>
        <v>0</v>
      </c>
      <c r="M480" s="56" t="str">
        <f>IF(D480="",#REF!,D480)</f>
        <v>Kelly, Realtors</v>
      </c>
      <c r="N480" s="5">
        <f t="shared" si="79"/>
        <v>0</v>
      </c>
      <c r="O480" s="5">
        <f t="shared" si="80"/>
        <v>0</v>
      </c>
    </row>
    <row r="481" spans="1:15" s="8" customFormat="1" ht="14.25" customHeight="1" x14ac:dyDescent="0.2">
      <c r="A481" t="s">
        <v>885</v>
      </c>
      <c r="B481" t="s">
        <v>1840</v>
      </c>
      <c r="C481" t="s">
        <v>199</v>
      </c>
      <c r="D481" t="s">
        <v>1840</v>
      </c>
      <c r="E481" t="s">
        <v>2482</v>
      </c>
      <c r="F481" t="s">
        <v>6</v>
      </c>
      <c r="G481" s="3">
        <v>43525</v>
      </c>
      <c r="H481" s="2">
        <v>39000</v>
      </c>
      <c r="I481" s="12" t="s">
        <v>838</v>
      </c>
      <c r="J481" s="67">
        <f t="shared" si="82"/>
        <v>39000</v>
      </c>
      <c r="K481" s="5">
        <f t="shared" si="77"/>
        <v>1</v>
      </c>
      <c r="L481" s="54">
        <f t="shared" si="78"/>
        <v>0</v>
      </c>
      <c r="M481" s="56" t="str">
        <f>IF(D481="",#REF!,D481)</f>
        <v>Kelly, Realtors</v>
      </c>
      <c r="N481" s="5">
        <f t="shared" si="79"/>
        <v>0</v>
      </c>
      <c r="O481" s="5">
        <f t="shared" si="80"/>
        <v>0</v>
      </c>
    </row>
    <row r="482" spans="1:15" s="8" customFormat="1" ht="14.25" customHeight="1" x14ac:dyDescent="0.2">
      <c r="A482" t="s">
        <v>1841</v>
      </c>
      <c r="B482" t="s">
        <v>1840</v>
      </c>
      <c r="C482" t="s">
        <v>199</v>
      </c>
      <c r="D482" t="s">
        <v>1840</v>
      </c>
      <c r="E482" t="s">
        <v>2485</v>
      </c>
      <c r="F482" t="s">
        <v>216</v>
      </c>
      <c r="G482" s="3">
        <v>43525</v>
      </c>
      <c r="H482" s="2">
        <v>146500</v>
      </c>
      <c r="I482" s="12">
        <v>20190188</v>
      </c>
      <c r="J482" s="67">
        <f t="shared" si="82"/>
        <v>146500</v>
      </c>
      <c r="K482" s="5">
        <f t="shared" si="77"/>
        <v>1</v>
      </c>
      <c r="L482" s="54">
        <f t="shared" si="78"/>
        <v>1</v>
      </c>
      <c r="M482" s="56" t="str">
        <f t="shared" si="74"/>
        <v>Kelly, Realtors</v>
      </c>
      <c r="N482" s="5">
        <f t="shared" si="79"/>
        <v>0</v>
      </c>
      <c r="O482" s="5">
        <f t="shared" si="80"/>
        <v>0</v>
      </c>
    </row>
    <row r="483" spans="1:15" s="8" customFormat="1" ht="14.25" customHeight="1" x14ac:dyDescent="0.2">
      <c r="A483" t="s">
        <v>13</v>
      </c>
      <c r="B483" t="s">
        <v>1840</v>
      </c>
      <c r="C483" t="s">
        <v>199</v>
      </c>
      <c r="D483" t="s">
        <v>1840</v>
      </c>
      <c r="E483" t="s">
        <v>2856</v>
      </c>
      <c r="F483" t="s">
        <v>6</v>
      </c>
      <c r="G483" s="3">
        <v>43567</v>
      </c>
      <c r="H483" s="2">
        <v>315000</v>
      </c>
      <c r="I483" s="12">
        <v>20190456</v>
      </c>
      <c r="J483" s="67">
        <f t="shared" si="82"/>
        <v>315000</v>
      </c>
      <c r="K483" s="5">
        <f t="shared" si="77"/>
        <v>1</v>
      </c>
      <c r="L483" s="54">
        <f t="shared" si="78"/>
        <v>1</v>
      </c>
      <c r="M483" s="56" t="str">
        <f t="shared" si="74"/>
        <v>Kelly, Realtors</v>
      </c>
      <c r="N483" s="5">
        <f t="shared" si="79"/>
        <v>0</v>
      </c>
      <c r="O483" s="5">
        <f t="shared" si="80"/>
        <v>0</v>
      </c>
    </row>
    <row r="484" spans="1:15" s="8" customFormat="1" ht="14.25" customHeight="1" x14ac:dyDescent="0.2">
      <c r="A484" t="s">
        <v>1868</v>
      </c>
      <c r="B484" t="s">
        <v>1869</v>
      </c>
      <c r="C484" t="s">
        <v>199</v>
      </c>
      <c r="D484" t="s">
        <v>1840</v>
      </c>
      <c r="E484" t="s">
        <v>2965</v>
      </c>
      <c r="F484" t="s">
        <v>6</v>
      </c>
      <c r="G484" s="3">
        <v>43581</v>
      </c>
      <c r="H484" s="2">
        <v>120000</v>
      </c>
      <c r="I484" s="12" t="s">
        <v>838</v>
      </c>
      <c r="J484" s="67">
        <f t="shared" si="82"/>
        <v>120000</v>
      </c>
      <c r="K484" s="5">
        <f t="shared" si="77"/>
        <v>1</v>
      </c>
      <c r="L484" s="54">
        <f t="shared" si="78"/>
        <v>0</v>
      </c>
      <c r="M484" s="56" t="str">
        <f t="shared" si="74"/>
        <v>Kelly, Realtors</v>
      </c>
      <c r="N484" s="5">
        <f t="shared" si="79"/>
        <v>0</v>
      </c>
      <c r="O484" s="5">
        <f t="shared" si="80"/>
        <v>0</v>
      </c>
    </row>
    <row r="485" spans="1:15" s="8" customFormat="1" ht="14.25" customHeight="1" x14ac:dyDescent="0.2">
      <c r="A485" t="s">
        <v>326</v>
      </c>
      <c r="B485" t="s">
        <v>1844</v>
      </c>
      <c r="C485" t="s">
        <v>834</v>
      </c>
      <c r="D485" t="s">
        <v>1036</v>
      </c>
      <c r="E485" t="s">
        <v>2044</v>
      </c>
      <c r="F485" t="s">
        <v>802</v>
      </c>
      <c r="G485" s="3">
        <v>43546</v>
      </c>
      <c r="H485" s="2">
        <v>122500</v>
      </c>
      <c r="I485" s="12" t="s">
        <v>838</v>
      </c>
      <c r="J485" s="67">
        <f t="shared" si="82"/>
        <v>122500</v>
      </c>
      <c r="K485" s="5">
        <f t="shared" si="77"/>
        <v>1</v>
      </c>
      <c r="L485" s="54">
        <f t="shared" si="78"/>
        <v>0</v>
      </c>
      <c r="M485" s="56" t="str">
        <f>IF(D485="",#REF!,D485)</f>
        <v>Bentwood Realty</v>
      </c>
      <c r="N485" s="5">
        <f t="shared" si="79"/>
        <v>0</v>
      </c>
      <c r="O485" s="5">
        <f t="shared" si="80"/>
        <v>0</v>
      </c>
    </row>
    <row r="486" spans="1:15" s="8" customFormat="1" ht="14.25" customHeight="1" x14ac:dyDescent="0.2">
      <c r="A486" t="s">
        <v>2103</v>
      </c>
      <c r="B486" t="s">
        <v>1842</v>
      </c>
      <c r="C486" t="s">
        <v>1298</v>
      </c>
      <c r="D486" t="s">
        <v>1036</v>
      </c>
      <c r="E486" t="s">
        <v>2110</v>
      </c>
      <c r="F486" t="s">
        <v>6</v>
      </c>
      <c r="G486" s="3">
        <v>43469</v>
      </c>
      <c r="H486" s="2">
        <v>235000</v>
      </c>
      <c r="I486" s="12">
        <v>20182543</v>
      </c>
      <c r="J486" s="67">
        <f t="shared" si="82"/>
        <v>235000</v>
      </c>
      <c r="K486" s="5">
        <f t="shared" si="77"/>
        <v>1</v>
      </c>
      <c r="L486" s="54">
        <f t="shared" si="78"/>
        <v>1</v>
      </c>
      <c r="M486" s="56" t="str">
        <f t="shared" ref="M486:M535" si="83">IF(D486="",D485,D486)</f>
        <v>Bentwood Realty</v>
      </c>
      <c r="N486" s="5">
        <f t="shared" si="79"/>
        <v>0</v>
      </c>
      <c r="O486" s="5">
        <f t="shared" si="80"/>
        <v>0</v>
      </c>
    </row>
    <row r="487" spans="1:15" s="8" customFormat="1" ht="14.25" customHeight="1" x14ac:dyDescent="0.2">
      <c r="A487" t="s">
        <v>1992</v>
      </c>
      <c r="B487" t="s">
        <v>2007</v>
      </c>
      <c r="C487" t="s">
        <v>1298</v>
      </c>
      <c r="D487" t="s">
        <v>1036</v>
      </c>
      <c r="E487" t="s">
        <v>2159</v>
      </c>
      <c r="F487" t="s">
        <v>1126</v>
      </c>
      <c r="G487" s="3">
        <v>43480</v>
      </c>
      <c r="H487" s="2">
        <v>191425</v>
      </c>
      <c r="I487" s="12" t="s">
        <v>838</v>
      </c>
      <c r="J487" s="67">
        <f t="shared" ref="J487:J493" si="84">IF(A487=C487,0,H487)</f>
        <v>191425</v>
      </c>
      <c r="K487" s="5">
        <f t="shared" si="77"/>
        <v>1</v>
      </c>
      <c r="L487" s="54">
        <f t="shared" si="78"/>
        <v>0</v>
      </c>
      <c r="M487" s="56" t="str">
        <f>IF(D487="",#REF!,D487)</f>
        <v>Bentwood Realty</v>
      </c>
      <c r="N487" s="5">
        <f t="shared" si="79"/>
        <v>0</v>
      </c>
      <c r="O487" s="5">
        <f t="shared" si="80"/>
        <v>0</v>
      </c>
    </row>
    <row r="488" spans="1:15" s="8" customFormat="1" ht="14.25" customHeight="1" x14ac:dyDescent="0.2">
      <c r="A488" t="s">
        <v>19</v>
      </c>
      <c r="B488" t="s">
        <v>1842</v>
      </c>
      <c r="C488" t="s">
        <v>1298</v>
      </c>
      <c r="D488" t="s">
        <v>1036</v>
      </c>
      <c r="E488" t="s">
        <v>2177</v>
      </c>
      <c r="F488" t="s">
        <v>6</v>
      </c>
      <c r="G488" s="3">
        <v>43483</v>
      </c>
      <c r="H488" s="2">
        <v>237500</v>
      </c>
      <c r="I488" s="12" t="s">
        <v>838</v>
      </c>
      <c r="J488" s="67">
        <f t="shared" si="84"/>
        <v>237500</v>
      </c>
      <c r="K488" s="5">
        <f t="shared" si="77"/>
        <v>1</v>
      </c>
      <c r="L488" s="54">
        <f t="shared" si="78"/>
        <v>0</v>
      </c>
      <c r="M488" s="56" t="str">
        <f t="shared" si="83"/>
        <v>Bentwood Realty</v>
      </c>
      <c r="N488" s="5">
        <f t="shared" si="79"/>
        <v>0</v>
      </c>
      <c r="O488" s="5">
        <f t="shared" si="80"/>
        <v>0</v>
      </c>
    </row>
    <row r="489" spans="1:15" s="8" customFormat="1" ht="14.25" customHeight="1" x14ac:dyDescent="0.2">
      <c r="A489" t="s">
        <v>1992</v>
      </c>
      <c r="B489" t="s">
        <v>2007</v>
      </c>
      <c r="C489" t="s">
        <v>1298</v>
      </c>
      <c r="D489" t="s">
        <v>1036</v>
      </c>
      <c r="E489" t="s">
        <v>2182</v>
      </c>
      <c r="F489" t="s">
        <v>1126</v>
      </c>
      <c r="G489" s="3">
        <v>43483</v>
      </c>
      <c r="H489" s="2">
        <v>369900</v>
      </c>
      <c r="I489" s="12" t="s">
        <v>838</v>
      </c>
      <c r="J489" s="67">
        <f t="shared" si="84"/>
        <v>369900</v>
      </c>
      <c r="K489" s="5">
        <f t="shared" si="77"/>
        <v>1</v>
      </c>
      <c r="L489" s="54">
        <f t="shared" si="78"/>
        <v>0</v>
      </c>
      <c r="M489" s="56" t="str">
        <f t="shared" si="83"/>
        <v>Bentwood Realty</v>
      </c>
      <c r="N489" s="5">
        <f t="shared" si="79"/>
        <v>0</v>
      </c>
      <c r="O489" s="5">
        <f t="shared" si="80"/>
        <v>0</v>
      </c>
    </row>
    <row r="490" spans="1:15" s="8" customFormat="1" ht="14.25" customHeight="1" x14ac:dyDescent="0.2">
      <c r="A490" t="s">
        <v>357</v>
      </c>
      <c r="B490" t="s">
        <v>1099</v>
      </c>
      <c r="C490" t="s">
        <v>1298</v>
      </c>
      <c r="D490" t="s">
        <v>1036</v>
      </c>
      <c r="E490" t="s">
        <v>2215</v>
      </c>
      <c r="F490" t="s">
        <v>6</v>
      </c>
      <c r="G490" s="3">
        <v>43490</v>
      </c>
      <c r="H490" s="2">
        <v>180000</v>
      </c>
      <c r="I490" s="12" t="s">
        <v>838</v>
      </c>
      <c r="J490" s="67">
        <f t="shared" si="84"/>
        <v>180000</v>
      </c>
      <c r="K490" s="5">
        <f t="shared" si="77"/>
        <v>1</v>
      </c>
      <c r="L490" s="54">
        <f t="shared" si="78"/>
        <v>0</v>
      </c>
      <c r="M490" s="56" t="str">
        <f t="shared" si="83"/>
        <v>Bentwood Realty</v>
      </c>
      <c r="N490" s="5">
        <f t="shared" si="79"/>
        <v>0</v>
      </c>
      <c r="O490" s="5">
        <f t="shared" si="80"/>
        <v>0</v>
      </c>
    </row>
    <row r="491" spans="1:15" s="8" customFormat="1" ht="14.25" customHeight="1" x14ac:dyDescent="0.2">
      <c r="A491" t="s">
        <v>714</v>
      </c>
      <c r="B491" t="s">
        <v>1099</v>
      </c>
      <c r="C491" t="s">
        <v>1298</v>
      </c>
      <c r="D491" t="s">
        <v>1036</v>
      </c>
      <c r="E491" t="s">
        <v>2319</v>
      </c>
      <c r="F491" t="s">
        <v>6</v>
      </c>
      <c r="G491" s="3">
        <v>43503</v>
      </c>
      <c r="H491" s="2">
        <v>259115</v>
      </c>
      <c r="I491" s="12" t="s">
        <v>838</v>
      </c>
      <c r="J491" s="67">
        <f t="shared" si="84"/>
        <v>259115</v>
      </c>
      <c r="K491" s="5">
        <f t="shared" si="77"/>
        <v>1</v>
      </c>
      <c r="L491" s="54">
        <f t="shared" si="78"/>
        <v>0</v>
      </c>
      <c r="M491" s="56" t="str">
        <f t="shared" si="83"/>
        <v>Bentwood Realty</v>
      </c>
      <c r="N491" s="5">
        <f t="shared" si="79"/>
        <v>0</v>
      </c>
      <c r="O491" s="5">
        <f t="shared" si="80"/>
        <v>0</v>
      </c>
    </row>
    <row r="492" spans="1:15" s="8" customFormat="1" ht="14.25" customHeight="1" x14ac:dyDescent="0.2">
      <c r="A492" t="s">
        <v>1081</v>
      </c>
      <c r="B492" t="s">
        <v>1036</v>
      </c>
      <c r="C492" t="s">
        <v>1298</v>
      </c>
      <c r="D492" t="s">
        <v>1036</v>
      </c>
      <c r="E492" t="s">
        <v>2331</v>
      </c>
      <c r="F492" t="s">
        <v>1126</v>
      </c>
      <c r="G492" s="3">
        <v>43504</v>
      </c>
      <c r="H492" s="2">
        <v>286030</v>
      </c>
      <c r="I492" s="12" t="s">
        <v>838</v>
      </c>
      <c r="J492" s="67">
        <f t="shared" si="84"/>
        <v>286030</v>
      </c>
      <c r="K492" s="5">
        <f t="shared" si="77"/>
        <v>1</v>
      </c>
      <c r="L492" s="54">
        <f t="shared" si="78"/>
        <v>0</v>
      </c>
      <c r="M492" s="56" t="str">
        <f t="shared" si="83"/>
        <v>Bentwood Realty</v>
      </c>
      <c r="N492" s="5">
        <f t="shared" si="79"/>
        <v>0</v>
      </c>
      <c r="O492" s="5">
        <f t="shared" si="80"/>
        <v>0</v>
      </c>
    </row>
    <row r="493" spans="1:15" s="8" customFormat="1" ht="14.25" customHeight="1" x14ac:dyDescent="0.2">
      <c r="A493" t="s">
        <v>1704</v>
      </c>
      <c r="B493" t="s">
        <v>1842</v>
      </c>
      <c r="C493" t="s">
        <v>1298</v>
      </c>
      <c r="D493" t="s">
        <v>1036</v>
      </c>
      <c r="E493" t="s">
        <v>2393</v>
      </c>
      <c r="F493" t="s">
        <v>1126</v>
      </c>
      <c r="G493" s="3">
        <v>43515</v>
      </c>
      <c r="H493" s="2">
        <v>221430</v>
      </c>
      <c r="I493" s="12" t="s">
        <v>838</v>
      </c>
      <c r="J493" s="67">
        <f t="shared" si="84"/>
        <v>221430</v>
      </c>
      <c r="K493" s="5">
        <f t="shared" si="77"/>
        <v>1</v>
      </c>
      <c r="L493" s="54">
        <f t="shared" si="78"/>
        <v>0</v>
      </c>
      <c r="M493" s="56" t="str">
        <f t="shared" si="83"/>
        <v>Bentwood Realty</v>
      </c>
      <c r="N493" s="5">
        <f t="shared" si="79"/>
        <v>0</v>
      </c>
      <c r="O493" s="5">
        <f t="shared" si="80"/>
        <v>0</v>
      </c>
    </row>
    <row r="494" spans="1:15" s="8" customFormat="1" ht="14.25" customHeight="1" x14ac:dyDescent="0.2">
      <c r="A494" t="s">
        <v>977</v>
      </c>
      <c r="B494" t="s">
        <v>125</v>
      </c>
      <c r="C494" t="s">
        <v>1298</v>
      </c>
      <c r="D494" t="s">
        <v>1036</v>
      </c>
      <c r="E494" t="s">
        <v>2414</v>
      </c>
      <c r="F494" t="s">
        <v>11</v>
      </c>
      <c r="G494" s="3">
        <v>43518</v>
      </c>
      <c r="H494" s="2">
        <v>165000</v>
      </c>
      <c r="I494" s="12" t="s">
        <v>838</v>
      </c>
      <c r="J494" s="67">
        <f t="shared" ref="J494:J499" si="85">IF(A494=C494,0,H494)</f>
        <v>165000</v>
      </c>
      <c r="K494" s="5">
        <f t="shared" si="77"/>
        <v>1</v>
      </c>
      <c r="L494" s="54">
        <f t="shared" si="78"/>
        <v>0</v>
      </c>
      <c r="M494" s="56" t="str">
        <f t="shared" si="83"/>
        <v>Bentwood Realty</v>
      </c>
      <c r="N494" s="5">
        <f t="shared" si="79"/>
        <v>0</v>
      </c>
      <c r="O494" s="5">
        <f t="shared" si="80"/>
        <v>0</v>
      </c>
    </row>
    <row r="495" spans="1:15" s="8" customFormat="1" ht="14.25" customHeight="1" x14ac:dyDescent="0.2">
      <c r="A495" t="s">
        <v>1298</v>
      </c>
      <c r="B495" t="s">
        <v>1036</v>
      </c>
      <c r="C495" t="s">
        <v>1298</v>
      </c>
      <c r="D495" t="s">
        <v>1036</v>
      </c>
      <c r="E495" t="s">
        <v>2433</v>
      </c>
      <c r="F495" t="s">
        <v>1126</v>
      </c>
      <c r="G495" s="3">
        <v>43521</v>
      </c>
      <c r="H495" s="2">
        <v>217850</v>
      </c>
      <c r="I495" s="12" t="s">
        <v>838</v>
      </c>
      <c r="J495" s="67">
        <f t="shared" si="85"/>
        <v>0</v>
      </c>
      <c r="K495" s="5">
        <f t="shared" si="77"/>
        <v>0</v>
      </c>
      <c r="L495" s="54">
        <f t="shared" si="78"/>
        <v>0</v>
      </c>
      <c r="M495" s="56" t="str">
        <f t="shared" si="83"/>
        <v>Bentwood Realty</v>
      </c>
      <c r="N495" s="5">
        <f t="shared" si="79"/>
        <v>1</v>
      </c>
      <c r="O495" s="5">
        <f t="shared" si="80"/>
        <v>0</v>
      </c>
    </row>
    <row r="496" spans="1:15" s="8" customFormat="1" ht="14.25" customHeight="1" x14ac:dyDescent="0.2">
      <c r="A496" t="s">
        <v>1992</v>
      </c>
      <c r="B496" t="s">
        <v>2007</v>
      </c>
      <c r="C496" t="s">
        <v>1298</v>
      </c>
      <c r="D496" t="s">
        <v>1036</v>
      </c>
      <c r="E496" t="s">
        <v>2591</v>
      </c>
      <c r="F496" t="s">
        <v>6</v>
      </c>
      <c r="G496" s="3">
        <v>43537</v>
      </c>
      <c r="H496" s="2">
        <v>240995</v>
      </c>
      <c r="I496" s="12" t="s">
        <v>838</v>
      </c>
      <c r="J496" s="67">
        <f t="shared" si="85"/>
        <v>240995</v>
      </c>
      <c r="K496" s="5">
        <f t="shared" si="77"/>
        <v>1</v>
      </c>
      <c r="L496" s="54">
        <f t="shared" si="78"/>
        <v>0</v>
      </c>
      <c r="M496" s="56" t="str">
        <f t="shared" si="83"/>
        <v>Bentwood Realty</v>
      </c>
      <c r="N496" s="5">
        <f t="shared" si="79"/>
        <v>0</v>
      </c>
      <c r="O496" s="5">
        <f t="shared" si="80"/>
        <v>0</v>
      </c>
    </row>
    <row r="497" spans="1:15" s="8" customFormat="1" ht="14.25" customHeight="1" x14ac:dyDescent="0.2">
      <c r="A497" t="s">
        <v>2047</v>
      </c>
      <c r="B497" t="s">
        <v>5</v>
      </c>
      <c r="C497" t="s">
        <v>1298</v>
      </c>
      <c r="D497" t="s">
        <v>1036</v>
      </c>
      <c r="E497" t="s">
        <v>2700</v>
      </c>
      <c r="F497" t="s">
        <v>1126</v>
      </c>
      <c r="G497" s="3">
        <v>43549</v>
      </c>
      <c r="H497" s="2">
        <v>221820</v>
      </c>
      <c r="I497" s="12" t="s">
        <v>838</v>
      </c>
      <c r="J497" s="67">
        <f t="shared" si="85"/>
        <v>221820</v>
      </c>
      <c r="K497" s="5">
        <f t="shared" si="77"/>
        <v>1</v>
      </c>
      <c r="L497" s="54">
        <f t="shared" si="78"/>
        <v>0</v>
      </c>
      <c r="M497" s="56" t="str">
        <f t="shared" si="83"/>
        <v>Bentwood Realty</v>
      </c>
      <c r="N497" s="5">
        <f t="shared" si="79"/>
        <v>0</v>
      </c>
      <c r="O497" s="5">
        <f t="shared" si="80"/>
        <v>0</v>
      </c>
    </row>
    <row r="498" spans="1:15" s="8" customFormat="1" ht="14.25" customHeight="1" x14ac:dyDescent="0.2">
      <c r="A498" t="s">
        <v>117</v>
      </c>
      <c r="B498" t="s">
        <v>1535</v>
      </c>
      <c r="C498" t="s">
        <v>1298</v>
      </c>
      <c r="D498" t="s">
        <v>1036</v>
      </c>
      <c r="E498" t="s">
        <v>2757</v>
      </c>
      <c r="F498" t="s">
        <v>6</v>
      </c>
      <c r="G498" s="3">
        <v>43556</v>
      </c>
      <c r="H498" s="2">
        <v>277000</v>
      </c>
      <c r="I498" s="12">
        <v>20190453</v>
      </c>
      <c r="J498" s="67">
        <f t="shared" si="85"/>
        <v>277000</v>
      </c>
      <c r="K498" s="5">
        <f t="shared" si="77"/>
        <v>1</v>
      </c>
      <c r="L498" s="54">
        <f t="shared" si="78"/>
        <v>1</v>
      </c>
      <c r="M498" s="56" t="str">
        <f t="shared" si="83"/>
        <v>Bentwood Realty</v>
      </c>
      <c r="N498" s="5">
        <f t="shared" si="79"/>
        <v>0</v>
      </c>
      <c r="O498" s="5">
        <f t="shared" si="80"/>
        <v>0</v>
      </c>
    </row>
    <row r="499" spans="1:15" s="8" customFormat="1" ht="14.25" customHeight="1" x14ac:dyDescent="0.2">
      <c r="A499" t="s">
        <v>832</v>
      </c>
      <c r="B499" t="s">
        <v>1284</v>
      </c>
      <c r="C499" t="s">
        <v>1298</v>
      </c>
      <c r="D499" t="s">
        <v>1036</v>
      </c>
      <c r="E499" t="s">
        <v>2867</v>
      </c>
      <c r="F499" t="s">
        <v>1126</v>
      </c>
      <c r="G499" s="3">
        <v>43567</v>
      </c>
      <c r="H499" s="2">
        <v>225465</v>
      </c>
      <c r="I499" s="12" t="s">
        <v>838</v>
      </c>
      <c r="J499" s="67">
        <f t="shared" si="85"/>
        <v>225465</v>
      </c>
      <c r="K499" s="5">
        <f t="shared" si="77"/>
        <v>1</v>
      </c>
      <c r="L499" s="54">
        <f t="shared" si="78"/>
        <v>0</v>
      </c>
      <c r="M499" s="56" t="str">
        <f t="shared" si="83"/>
        <v>Bentwood Realty</v>
      </c>
      <c r="N499" s="5">
        <f t="shared" si="79"/>
        <v>0</v>
      </c>
      <c r="O499" s="5">
        <f t="shared" si="80"/>
        <v>0</v>
      </c>
    </row>
    <row r="500" spans="1:15" s="8" customFormat="1" ht="14.25" customHeight="1" x14ac:dyDescent="0.2">
      <c r="A500" t="s">
        <v>117</v>
      </c>
      <c r="B500" t="s">
        <v>1535</v>
      </c>
      <c r="C500" t="s">
        <v>1298</v>
      </c>
      <c r="D500" t="s">
        <v>1036</v>
      </c>
      <c r="E500" t="s">
        <v>2868</v>
      </c>
      <c r="F500" t="s">
        <v>1126</v>
      </c>
      <c r="G500" s="3">
        <v>43567</v>
      </c>
      <c r="H500" s="2">
        <v>238800</v>
      </c>
      <c r="I500" s="12" t="s">
        <v>838</v>
      </c>
      <c r="J500" s="67">
        <f t="shared" ref="J500:J511" si="86">IF(A500=C500,0,H500)</f>
        <v>238800</v>
      </c>
      <c r="K500" s="5">
        <f t="shared" si="77"/>
        <v>1</v>
      </c>
      <c r="L500" s="54">
        <f t="shared" si="78"/>
        <v>0</v>
      </c>
      <c r="M500" s="56" t="str">
        <f t="shared" si="83"/>
        <v>Bentwood Realty</v>
      </c>
      <c r="N500" s="5">
        <f t="shared" si="79"/>
        <v>0</v>
      </c>
      <c r="O500" s="5">
        <f t="shared" si="80"/>
        <v>0</v>
      </c>
    </row>
    <row r="501" spans="1:15" s="8" customFormat="1" ht="14.25" customHeight="1" x14ac:dyDescent="0.2">
      <c r="A501" t="s">
        <v>1255</v>
      </c>
      <c r="B501" t="s">
        <v>1475</v>
      </c>
      <c r="C501" t="s">
        <v>1298</v>
      </c>
      <c r="D501" t="s">
        <v>1036</v>
      </c>
      <c r="E501" t="s">
        <v>2945</v>
      </c>
      <c r="F501" t="s">
        <v>216</v>
      </c>
      <c r="G501" s="3">
        <v>43578</v>
      </c>
      <c r="H501" s="2">
        <v>199900</v>
      </c>
      <c r="I501" s="12" t="s">
        <v>838</v>
      </c>
      <c r="J501" s="67">
        <f t="shared" si="86"/>
        <v>199900</v>
      </c>
      <c r="K501" s="5">
        <f t="shared" si="77"/>
        <v>1</v>
      </c>
      <c r="L501" s="54">
        <f t="shared" si="78"/>
        <v>0</v>
      </c>
      <c r="M501" s="56" t="str">
        <f t="shared" si="83"/>
        <v>Bentwood Realty</v>
      </c>
      <c r="N501" s="5">
        <f t="shared" si="79"/>
        <v>0</v>
      </c>
      <c r="O501" s="5">
        <f t="shared" si="80"/>
        <v>0</v>
      </c>
    </row>
    <row r="502" spans="1:15" s="8" customFormat="1" ht="14.25" customHeight="1" x14ac:dyDescent="0.2">
      <c r="A502" t="s">
        <v>757</v>
      </c>
      <c r="B502" t="s">
        <v>1258</v>
      </c>
      <c r="C502" t="s">
        <v>1298</v>
      </c>
      <c r="D502" t="s">
        <v>1036</v>
      </c>
      <c r="E502" t="s">
        <v>3102</v>
      </c>
      <c r="F502" t="s">
        <v>123</v>
      </c>
      <c r="G502" s="3">
        <v>43594</v>
      </c>
      <c r="H502" s="2">
        <v>177000</v>
      </c>
      <c r="I502" s="12" t="s">
        <v>838</v>
      </c>
      <c r="J502" s="67">
        <f t="shared" si="86"/>
        <v>177000</v>
      </c>
      <c r="K502" s="5">
        <f t="shared" si="77"/>
        <v>1</v>
      </c>
      <c r="L502" s="54">
        <f t="shared" si="78"/>
        <v>0</v>
      </c>
      <c r="M502" s="56" t="str">
        <f t="shared" si="83"/>
        <v>Bentwood Realty</v>
      </c>
      <c r="N502" s="5">
        <f t="shared" si="79"/>
        <v>0</v>
      </c>
      <c r="O502" s="5">
        <f t="shared" si="80"/>
        <v>0</v>
      </c>
    </row>
    <row r="503" spans="1:15" s="8" customFormat="1" ht="14.25" customHeight="1" x14ac:dyDescent="0.2">
      <c r="A503" t="s">
        <v>756</v>
      </c>
      <c r="B503" t="s">
        <v>1854</v>
      </c>
      <c r="C503" t="s">
        <v>1298</v>
      </c>
      <c r="D503" t="s">
        <v>1036</v>
      </c>
      <c r="E503" t="s">
        <v>3118</v>
      </c>
      <c r="F503" t="s">
        <v>1249</v>
      </c>
      <c r="G503" s="3">
        <v>43595</v>
      </c>
      <c r="H503" s="2">
        <v>185500</v>
      </c>
      <c r="I503" s="12" t="s">
        <v>838</v>
      </c>
      <c r="J503" s="67">
        <f t="shared" si="86"/>
        <v>185500</v>
      </c>
      <c r="K503" s="5">
        <f t="shared" si="77"/>
        <v>1</v>
      </c>
      <c r="L503" s="54">
        <f t="shared" si="78"/>
        <v>0</v>
      </c>
      <c r="M503" s="56" t="str">
        <f t="shared" si="83"/>
        <v>Bentwood Realty</v>
      </c>
      <c r="N503" s="5">
        <f t="shared" si="79"/>
        <v>0</v>
      </c>
      <c r="O503" s="5">
        <f t="shared" si="80"/>
        <v>0</v>
      </c>
    </row>
    <row r="504" spans="1:15" s="8" customFormat="1" ht="14.25" customHeight="1" x14ac:dyDescent="0.2">
      <c r="A504" t="s">
        <v>1298</v>
      </c>
      <c r="B504" t="s">
        <v>1036</v>
      </c>
      <c r="C504" t="s">
        <v>1298</v>
      </c>
      <c r="D504" t="s">
        <v>1036</v>
      </c>
      <c r="E504" t="s">
        <v>3126</v>
      </c>
      <c r="F504" t="s">
        <v>6</v>
      </c>
      <c r="G504" s="3">
        <v>43595</v>
      </c>
      <c r="H504" s="2">
        <v>214000</v>
      </c>
      <c r="I504" s="12" t="s">
        <v>838</v>
      </c>
      <c r="J504" s="67">
        <f t="shared" si="86"/>
        <v>0</v>
      </c>
      <c r="K504" s="5">
        <f t="shared" si="77"/>
        <v>0</v>
      </c>
      <c r="L504" s="54">
        <f t="shared" si="78"/>
        <v>0</v>
      </c>
      <c r="M504" s="56" t="str">
        <f t="shared" si="83"/>
        <v>Bentwood Realty</v>
      </c>
      <c r="N504" s="5">
        <f t="shared" si="79"/>
        <v>1</v>
      </c>
      <c r="O504" s="5">
        <f t="shared" si="80"/>
        <v>0</v>
      </c>
    </row>
    <row r="505" spans="1:15" s="8" customFormat="1" ht="14.25" customHeight="1" x14ac:dyDescent="0.2">
      <c r="A505" t="s">
        <v>1929</v>
      </c>
      <c r="B505" t="s">
        <v>1547</v>
      </c>
      <c r="C505" t="s">
        <v>1298</v>
      </c>
      <c r="D505" t="s">
        <v>1036</v>
      </c>
      <c r="E505" t="s">
        <v>3192</v>
      </c>
      <c r="F505" t="s">
        <v>216</v>
      </c>
      <c r="G505" s="3">
        <v>43602</v>
      </c>
      <c r="H505" s="2">
        <v>159900</v>
      </c>
      <c r="I505" s="12" t="s">
        <v>838</v>
      </c>
      <c r="J505" s="67">
        <f t="shared" si="86"/>
        <v>159900</v>
      </c>
      <c r="K505" s="5">
        <f t="shared" si="77"/>
        <v>1</v>
      </c>
      <c r="L505" s="54">
        <f t="shared" si="78"/>
        <v>0</v>
      </c>
      <c r="M505" s="56" t="str">
        <f t="shared" si="83"/>
        <v>Bentwood Realty</v>
      </c>
      <c r="N505" s="5">
        <f t="shared" si="79"/>
        <v>0</v>
      </c>
      <c r="O505" s="5">
        <f t="shared" si="80"/>
        <v>0</v>
      </c>
    </row>
    <row r="506" spans="1:15" s="8" customFormat="1" ht="14.25" customHeight="1" x14ac:dyDescent="0.2">
      <c r="A506" t="s">
        <v>1712</v>
      </c>
      <c r="B506" t="s">
        <v>1734</v>
      </c>
      <c r="C506" t="s">
        <v>1298</v>
      </c>
      <c r="D506" t="s">
        <v>1036</v>
      </c>
      <c r="E506" t="s">
        <v>3255</v>
      </c>
      <c r="F506" t="s">
        <v>6</v>
      </c>
      <c r="G506" s="3">
        <v>43608</v>
      </c>
      <c r="H506" s="2">
        <v>181660</v>
      </c>
      <c r="I506" s="12" t="s">
        <v>838</v>
      </c>
      <c r="J506" s="67">
        <f t="shared" si="86"/>
        <v>181660</v>
      </c>
      <c r="K506" s="5">
        <f t="shared" si="77"/>
        <v>1</v>
      </c>
      <c r="L506" s="54">
        <f t="shared" si="78"/>
        <v>0</v>
      </c>
      <c r="M506" s="56" t="str">
        <f>IF(D506="",#REF!,D506)</f>
        <v>Bentwood Realty</v>
      </c>
      <c r="N506" s="5">
        <f t="shared" si="79"/>
        <v>0</v>
      </c>
      <c r="O506" s="5">
        <f t="shared" si="80"/>
        <v>0</v>
      </c>
    </row>
    <row r="507" spans="1:15" s="8" customFormat="1" ht="14.25" customHeight="1" x14ac:dyDescent="0.2">
      <c r="A507" t="s">
        <v>1868</v>
      </c>
      <c r="B507" t="s">
        <v>1869</v>
      </c>
      <c r="C507" t="s">
        <v>3119</v>
      </c>
      <c r="D507" t="s">
        <v>3120</v>
      </c>
      <c r="E507" t="s">
        <v>3121</v>
      </c>
      <c r="F507" t="s">
        <v>110</v>
      </c>
      <c r="G507" s="3">
        <v>43595</v>
      </c>
      <c r="H507" s="2">
        <v>180000</v>
      </c>
      <c r="I507" s="12" t="s">
        <v>838</v>
      </c>
      <c r="J507" s="67">
        <f t="shared" si="86"/>
        <v>180000</v>
      </c>
      <c r="K507" s="5">
        <f t="shared" si="77"/>
        <v>1</v>
      </c>
      <c r="L507" s="54">
        <f t="shared" si="78"/>
        <v>0</v>
      </c>
      <c r="M507" s="56" t="str">
        <f t="shared" si="83"/>
        <v>Julie Siddons, REALTORS</v>
      </c>
      <c r="N507" s="5">
        <f t="shared" si="79"/>
        <v>0</v>
      </c>
      <c r="O507" s="5">
        <f t="shared" si="80"/>
        <v>0</v>
      </c>
    </row>
    <row r="508" spans="1:15" s="8" customFormat="1" ht="14.25" customHeight="1" x14ac:dyDescent="0.2">
      <c r="A508" t="s">
        <v>1868</v>
      </c>
      <c r="B508" t="s">
        <v>1869</v>
      </c>
      <c r="C508" t="s">
        <v>3119</v>
      </c>
      <c r="D508" t="s">
        <v>3120</v>
      </c>
      <c r="E508" t="s">
        <v>3147</v>
      </c>
      <c r="F508" t="s">
        <v>110</v>
      </c>
      <c r="G508" s="3">
        <v>43598</v>
      </c>
      <c r="H508" s="2">
        <v>189900</v>
      </c>
      <c r="I508" s="12" t="s">
        <v>838</v>
      </c>
      <c r="J508" s="67">
        <f t="shared" si="86"/>
        <v>189900</v>
      </c>
      <c r="K508" s="5">
        <f t="shared" si="77"/>
        <v>1</v>
      </c>
      <c r="L508" s="54">
        <f t="shared" si="78"/>
        <v>0</v>
      </c>
      <c r="M508" s="56" t="str">
        <f t="shared" si="83"/>
        <v>Julie Siddons, REALTORS</v>
      </c>
      <c r="N508" s="5">
        <f t="shared" si="79"/>
        <v>0</v>
      </c>
      <c r="O508" s="5">
        <f t="shared" si="80"/>
        <v>0</v>
      </c>
    </row>
    <row r="509" spans="1:15" s="8" customFormat="1" ht="14.25" customHeight="1" x14ac:dyDescent="0.2">
      <c r="A509" t="s">
        <v>1868</v>
      </c>
      <c r="B509" t="s">
        <v>1869</v>
      </c>
      <c r="C509" t="s">
        <v>3119</v>
      </c>
      <c r="D509" t="s">
        <v>3120</v>
      </c>
      <c r="E509" t="s">
        <v>3154</v>
      </c>
      <c r="F509" t="s">
        <v>110</v>
      </c>
      <c r="G509" s="3">
        <v>43598</v>
      </c>
      <c r="H509" s="2">
        <v>189900</v>
      </c>
      <c r="I509" s="12" t="s">
        <v>838</v>
      </c>
      <c r="J509" s="67">
        <f t="shared" si="86"/>
        <v>189900</v>
      </c>
      <c r="K509" s="5">
        <f t="shared" si="77"/>
        <v>1</v>
      </c>
      <c r="L509" s="54">
        <f t="shared" si="78"/>
        <v>0</v>
      </c>
      <c r="M509" s="56" t="str">
        <f t="shared" si="83"/>
        <v>Julie Siddons, REALTORS</v>
      </c>
      <c r="N509" s="5">
        <f t="shared" si="79"/>
        <v>0</v>
      </c>
      <c r="O509" s="5">
        <f t="shared" si="80"/>
        <v>0</v>
      </c>
    </row>
    <row r="510" spans="1:15" s="8" customFormat="1" ht="14.25" customHeight="1" x14ac:dyDescent="0.2">
      <c r="A510" t="s">
        <v>1868</v>
      </c>
      <c r="B510" t="s">
        <v>1869</v>
      </c>
      <c r="C510" t="s">
        <v>1945</v>
      </c>
      <c r="D510" t="s">
        <v>839</v>
      </c>
      <c r="E510" t="s">
        <v>2795</v>
      </c>
      <c r="F510" t="s">
        <v>110</v>
      </c>
      <c r="G510" s="3">
        <v>43560</v>
      </c>
      <c r="H510" s="2">
        <v>72000</v>
      </c>
      <c r="I510" s="12" t="s">
        <v>838</v>
      </c>
      <c r="J510" s="67">
        <f t="shared" si="86"/>
        <v>72000</v>
      </c>
      <c r="K510" s="5">
        <f t="shared" si="77"/>
        <v>1</v>
      </c>
      <c r="L510" s="54">
        <f t="shared" si="78"/>
        <v>0</v>
      </c>
      <c r="M510" s="56" t="str">
        <f>IF(D510="",#REF!,D510)</f>
        <v>Jana Nors Real Estate</v>
      </c>
      <c r="N510" s="5">
        <f t="shared" si="79"/>
        <v>0</v>
      </c>
      <c r="O510" s="5">
        <f t="shared" si="80"/>
        <v>0</v>
      </c>
    </row>
    <row r="511" spans="1:15" s="8" customFormat="1" ht="14.25" customHeight="1" x14ac:dyDescent="0.2">
      <c r="A511" t="s">
        <v>1945</v>
      </c>
      <c r="B511" t="s">
        <v>839</v>
      </c>
      <c r="C511" t="s">
        <v>1945</v>
      </c>
      <c r="D511" t="s">
        <v>839</v>
      </c>
      <c r="E511" t="s">
        <v>3012</v>
      </c>
      <c r="F511" t="s">
        <v>110</v>
      </c>
      <c r="G511" s="3">
        <v>43585</v>
      </c>
      <c r="H511" s="2">
        <v>75000</v>
      </c>
      <c r="I511" s="12" t="s">
        <v>838</v>
      </c>
      <c r="J511" s="67">
        <f t="shared" si="86"/>
        <v>0</v>
      </c>
      <c r="K511" s="5">
        <f t="shared" si="77"/>
        <v>0</v>
      </c>
      <c r="L511" s="54">
        <f t="shared" si="78"/>
        <v>0</v>
      </c>
      <c r="M511" s="56" t="str">
        <f>IF(D511="",#REF!,D511)</f>
        <v>Jana Nors Real Estate</v>
      </c>
      <c r="N511" s="5">
        <f t="shared" si="79"/>
        <v>1</v>
      </c>
      <c r="O511" s="5">
        <f t="shared" si="80"/>
        <v>0</v>
      </c>
    </row>
    <row r="512" spans="1:15" s="8" customFormat="1" ht="14.25" customHeight="1" x14ac:dyDescent="0.2">
      <c r="A512" t="s">
        <v>1736</v>
      </c>
      <c r="B512" t="s">
        <v>1854</v>
      </c>
      <c r="C512" t="s">
        <v>1945</v>
      </c>
      <c r="D512" t="s">
        <v>839</v>
      </c>
      <c r="E512" t="s">
        <v>3032</v>
      </c>
      <c r="F512" t="s">
        <v>6</v>
      </c>
      <c r="G512" s="3">
        <v>43586</v>
      </c>
      <c r="H512" s="2">
        <v>379900</v>
      </c>
      <c r="I512" s="12" t="s">
        <v>838</v>
      </c>
      <c r="J512" s="67">
        <f>IF(A512=C512,0,H512)</f>
        <v>379900</v>
      </c>
      <c r="K512" s="5">
        <f t="shared" si="77"/>
        <v>1</v>
      </c>
      <c r="L512" s="54">
        <f t="shared" si="78"/>
        <v>0</v>
      </c>
      <c r="M512" s="56" t="str">
        <f t="shared" si="83"/>
        <v>Jana Nors Real Estate</v>
      </c>
      <c r="N512" s="5">
        <f t="shared" si="79"/>
        <v>0</v>
      </c>
      <c r="O512" s="5">
        <f t="shared" si="80"/>
        <v>0</v>
      </c>
    </row>
    <row r="513" spans="1:15" s="8" customFormat="1" ht="14.25" customHeight="1" x14ac:dyDescent="0.2">
      <c r="A513" t="s">
        <v>2550</v>
      </c>
      <c r="B513" t="s">
        <v>2551</v>
      </c>
      <c r="C513" t="s">
        <v>2004</v>
      </c>
      <c r="D513" t="s">
        <v>1260</v>
      </c>
      <c r="E513" t="s">
        <v>2552</v>
      </c>
      <c r="F513" t="s">
        <v>123</v>
      </c>
      <c r="G513" s="3">
        <v>43532</v>
      </c>
      <c r="H513" s="2">
        <v>221500</v>
      </c>
      <c r="I513" s="12" t="s">
        <v>838</v>
      </c>
      <c r="J513" s="67">
        <f t="shared" ref="J513:J518" si="87">IF(A513=C513,0,H513)</f>
        <v>221500</v>
      </c>
      <c r="K513" s="5">
        <f t="shared" si="77"/>
        <v>1</v>
      </c>
      <c r="L513" s="54">
        <f t="shared" si="78"/>
        <v>0</v>
      </c>
      <c r="M513" s="56" t="str">
        <f t="shared" si="83"/>
        <v>Hart, REALTORS</v>
      </c>
      <c r="N513" s="5">
        <f t="shared" si="79"/>
        <v>0</v>
      </c>
      <c r="O513" s="5">
        <f t="shared" si="80"/>
        <v>0</v>
      </c>
    </row>
    <row r="514" spans="1:15" s="8" customFormat="1" ht="14.25" customHeight="1" x14ac:dyDescent="0.2">
      <c r="A514" t="s">
        <v>3072</v>
      </c>
      <c r="B514" t="s">
        <v>5</v>
      </c>
      <c r="C514" t="s">
        <v>2004</v>
      </c>
      <c r="D514" t="s">
        <v>1260</v>
      </c>
      <c r="E514" t="s">
        <v>3073</v>
      </c>
      <c r="F514" t="s">
        <v>123</v>
      </c>
      <c r="G514" s="3">
        <v>43591</v>
      </c>
      <c r="H514" s="2">
        <v>223000</v>
      </c>
      <c r="I514" s="12" t="s">
        <v>838</v>
      </c>
      <c r="J514" s="67">
        <f t="shared" si="87"/>
        <v>223000</v>
      </c>
      <c r="K514" s="5">
        <f t="shared" si="77"/>
        <v>1</v>
      </c>
      <c r="L514" s="54">
        <f t="shared" si="78"/>
        <v>0</v>
      </c>
      <c r="M514" s="56" t="str">
        <f>IF(D514="",#REF!,D514)</f>
        <v>Hart, REALTORS</v>
      </c>
      <c r="N514" s="5">
        <f t="shared" si="79"/>
        <v>0</v>
      </c>
      <c r="O514" s="5">
        <f t="shared" si="80"/>
        <v>0</v>
      </c>
    </row>
    <row r="515" spans="1:15" s="8" customFormat="1" ht="14.25" customHeight="1" x14ac:dyDescent="0.2">
      <c r="A515" t="s">
        <v>2047</v>
      </c>
      <c r="B515" t="s">
        <v>5</v>
      </c>
      <c r="C515" t="s">
        <v>824</v>
      </c>
      <c r="D515" t="s">
        <v>1036</v>
      </c>
      <c r="E515" t="s">
        <v>2423</v>
      </c>
      <c r="F515" t="s">
        <v>1249</v>
      </c>
      <c r="G515" s="3">
        <v>43518</v>
      </c>
      <c r="H515" s="2">
        <v>225200</v>
      </c>
      <c r="I515" s="12">
        <v>20190221</v>
      </c>
      <c r="J515" s="67">
        <f t="shared" si="87"/>
        <v>225200</v>
      </c>
      <c r="K515" s="5">
        <f t="shared" si="77"/>
        <v>1</v>
      </c>
      <c r="L515" s="54">
        <f t="shared" si="78"/>
        <v>1</v>
      </c>
      <c r="M515" s="56" t="str">
        <f t="shared" si="83"/>
        <v>Bentwood Realty</v>
      </c>
      <c r="N515" s="5">
        <f t="shared" si="79"/>
        <v>0</v>
      </c>
      <c r="O515" s="5">
        <f t="shared" si="80"/>
        <v>0</v>
      </c>
    </row>
    <row r="516" spans="1:15" s="8" customFormat="1" ht="14.25" customHeight="1" x14ac:dyDescent="0.2">
      <c r="A516" t="s">
        <v>1633</v>
      </c>
      <c r="B516" t="s">
        <v>1036</v>
      </c>
      <c r="C516" t="s">
        <v>1631</v>
      </c>
      <c r="D516" t="s">
        <v>1036</v>
      </c>
      <c r="E516" t="s">
        <v>2178</v>
      </c>
      <c r="F516" t="s">
        <v>6</v>
      </c>
      <c r="G516" s="3">
        <v>43483</v>
      </c>
      <c r="H516" s="2">
        <v>133000</v>
      </c>
      <c r="I516" s="12" t="s">
        <v>838</v>
      </c>
      <c r="J516" s="67">
        <f t="shared" si="87"/>
        <v>133000</v>
      </c>
      <c r="K516" s="5">
        <f t="shared" si="77"/>
        <v>1</v>
      </c>
      <c r="L516" s="54">
        <f t="shared" si="78"/>
        <v>0</v>
      </c>
      <c r="M516" s="56" t="str">
        <f t="shared" si="83"/>
        <v>Bentwood Realty</v>
      </c>
      <c r="N516" s="5">
        <f t="shared" si="79"/>
        <v>0</v>
      </c>
      <c r="O516" s="5">
        <f t="shared" si="80"/>
        <v>0</v>
      </c>
    </row>
    <row r="517" spans="1:15" s="8" customFormat="1" ht="14.25" customHeight="1" x14ac:dyDescent="0.2">
      <c r="A517" t="s">
        <v>1891</v>
      </c>
      <c r="B517" t="s">
        <v>1036</v>
      </c>
      <c r="C517" t="s">
        <v>1246</v>
      </c>
      <c r="D517" t="s">
        <v>1535</v>
      </c>
      <c r="E517" t="s">
        <v>3087</v>
      </c>
      <c r="F517" t="s">
        <v>6</v>
      </c>
      <c r="G517" s="3">
        <v>43592</v>
      </c>
      <c r="H517" s="2">
        <v>149900</v>
      </c>
      <c r="I517" s="12">
        <v>20190738</v>
      </c>
      <c r="J517" s="67">
        <f t="shared" si="87"/>
        <v>149900</v>
      </c>
      <c r="K517" s="5">
        <f t="shared" si="77"/>
        <v>1</v>
      </c>
      <c r="L517" s="54">
        <f t="shared" si="78"/>
        <v>1</v>
      </c>
      <c r="M517" s="56" t="str">
        <f t="shared" si="83"/>
        <v>Camille Johnson, REALTORS</v>
      </c>
      <c r="N517" s="5">
        <f t="shared" si="79"/>
        <v>0</v>
      </c>
      <c r="O517" s="5">
        <f t="shared" si="80"/>
        <v>0</v>
      </c>
    </row>
    <row r="518" spans="1:15" s="8" customFormat="1" ht="14.25" customHeight="1" x14ac:dyDescent="0.2">
      <c r="A518" t="s">
        <v>756</v>
      </c>
      <c r="B518" t="s">
        <v>1854</v>
      </c>
      <c r="C518" t="s">
        <v>1246</v>
      </c>
      <c r="D518" t="s">
        <v>1535</v>
      </c>
      <c r="E518" t="s">
        <v>3189</v>
      </c>
      <c r="F518" t="s">
        <v>7</v>
      </c>
      <c r="G518" s="3">
        <v>43602</v>
      </c>
      <c r="H518" s="2">
        <v>375000</v>
      </c>
      <c r="I518" s="12" t="s">
        <v>838</v>
      </c>
      <c r="J518" s="67">
        <f t="shared" si="87"/>
        <v>375000</v>
      </c>
      <c r="K518" s="5">
        <f t="shared" ref="K518:K581" si="88">IF(J518&gt;0,1,0)</f>
        <v>1</v>
      </c>
      <c r="L518" s="54">
        <f t="shared" ref="L518:L581" si="89">IF(K518=0,0,IF(I518="did not close",0,IF(I518="",0,1)))</f>
        <v>0</v>
      </c>
      <c r="M518" s="56" t="str">
        <f t="shared" si="83"/>
        <v>Camille Johnson, REALTORS</v>
      </c>
      <c r="N518" s="5">
        <f t="shared" ref="N518:N581" si="90">IF(A518=C518,1,0)</f>
        <v>0</v>
      </c>
      <c r="O518" s="5">
        <f t="shared" ref="O518:O581" si="91">IF(K518=0,IF(I518="did not close",0,IF(I518="",0,1)),0)</f>
        <v>0</v>
      </c>
    </row>
    <row r="519" spans="1:15" s="8" customFormat="1" ht="14.25" customHeight="1" x14ac:dyDescent="0.2">
      <c r="A519" t="s">
        <v>146</v>
      </c>
      <c r="B519" t="s">
        <v>1840</v>
      </c>
      <c r="C519" t="s">
        <v>200</v>
      </c>
      <c r="D519" t="s">
        <v>282</v>
      </c>
      <c r="E519" t="s">
        <v>2787</v>
      </c>
      <c r="F519" t="s">
        <v>216</v>
      </c>
      <c r="G519" s="3">
        <v>43559</v>
      </c>
      <c r="H519" s="2">
        <v>136000</v>
      </c>
      <c r="I519" s="12" t="s">
        <v>838</v>
      </c>
      <c r="J519" s="67">
        <f>IF(A519=C519,0,H519)</f>
        <v>136000</v>
      </c>
      <c r="K519" s="5">
        <f t="shared" si="88"/>
        <v>1</v>
      </c>
      <c r="L519" s="54">
        <f t="shared" si="89"/>
        <v>0</v>
      </c>
      <c r="M519" s="56" t="str">
        <f t="shared" si="83"/>
        <v>Front Gate Properties</v>
      </c>
      <c r="N519" s="5">
        <f t="shared" si="90"/>
        <v>0</v>
      </c>
      <c r="O519" s="5">
        <f t="shared" si="91"/>
        <v>0</v>
      </c>
    </row>
    <row r="520" spans="1:15" s="8" customFormat="1" ht="14.25" customHeight="1" x14ac:dyDescent="0.2">
      <c r="A520" t="s">
        <v>105</v>
      </c>
      <c r="B520" t="s">
        <v>1258</v>
      </c>
      <c r="C520" t="s">
        <v>3076</v>
      </c>
      <c r="D520" t="s">
        <v>1099</v>
      </c>
      <c r="E520" t="s">
        <v>3077</v>
      </c>
      <c r="F520" t="s">
        <v>6</v>
      </c>
      <c r="G520" s="3">
        <v>43591</v>
      </c>
      <c r="H520" s="2">
        <v>174900</v>
      </c>
      <c r="I520" s="12" t="s">
        <v>838</v>
      </c>
      <c r="J520" s="67">
        <f>IF(A520=C520,0,H520)</f>
        <v>174900</v>
      </c>
      <c r="K520" s="5">
        <f t="shared" si="88"/>
        <v>1</v>
      </c>
      <c r="L520" s="54">
        <f t="shared" si="89"/>
        <v>0</v>
      </c>
      <c r="M520" s="56" t="str">
        <f t="shared" si="83"/>
        <v>Keller Williams Realty - Waco</v>
      </c>
      <c r="N520" s="5">
        <f t="shared" si="90"/>
        <v>0</v>
      </c>
      <c r="O520" s="5">
        <f t="shared" si="91"/>
        <v>0</v>
      </c>
    </row>
    <row r="521" spans="1:15" s="8" customFormat="1" ht="14.25" customHeight="1" x14ac:dyDescent="0.2">
      <c r="A521" t="s">
        <v>2103</v>
      </c>
      <c r="B521" t="s">
        <v>1842</v>
      </c>
      <c r="C521" t="s">
        <v>3076</v>
      </c>
      <c r="D521" t="s">
        <v>1099</v>
      </c>
      <c r="E521" t="s">
        <v>3106</v>
      </c>
      <c r="F521" t="s">
        <v>6</v>
      </c>
      <c r="G521" s="3">
        <v>43594</v>
      </c>
      <c r="H521" s="2">
        <v>169900</v>
      </c>
      <c r="I521" s="12" t="s">
        <v>838</v>
      </c>
      <c r="J521" s="67">
        <f>IF(A521=C521,0,H521)</f>
        <v>169900</v>
      </c>
      <c r="K521" s="5">
        <f t="shared" si="88"/>
        <v>1</v>
      </c>
      <c r="L521" s="54">
        <f t="shared" si="89"/>
        <v>0</v>
      </c>
      <c r="M521" s="56" t="str">
        <f t="shared" si="83"/>
        <v>Keller Williams Realty - Waco</v>
      </c>
      <c r="N521" s="5">
        <f t="shared" si="90"/>
        <v>0</v>
      </c>
      <c r="O521" s="5">
        <f t="shared" si="91"/>
        <v>0</v>
      </c>
    </row>
    <row r="522" spans="1:15" s="8" customFormat="1" ht="14.25" customHeight="1" x14ac:dyDescent="0.2">
      <c r="A522" t="s">
        <v>1868</v>
      </c>
      <c r="B522" t="s">
        <v>1869</v>
      </c>
      <c r="C522" t="s">
        <v>2066</v>
      </c>
      <c r="D522" t="s">
        <v>1842</v>
      </c>
      <c r="E522" t="s">
        <v>2713</v>
      </c>
      <c r="F522" t="s">
        <v>730</v>
      </c>
      <c r="G522" s="3">
        <v>43551</v>
      </c>
      <c r="H522" s="2">
        <v>43000</v>
      </c>
      <c r="I522" s="12" t="s">
        <v>838</v>
      </c>
      <c r="J522" s="67">
        <f>IF(A522=C522,0,H522)</f>
        <v>43000</v>
      </c>
      <c r="K522" s="5">
        <f t="shared" si="88"/>
        <v>1</v>
      </c>
      <c r="L522" s="54">
        <f t="shared" si="89"/>
        <v>0</v>
      </c>
      <c r="M522" s="56" t="str">
        <f t="shared" si="83"/>
        <v>Coldwell Banker Apex, REALTORS</v>
      </c>
      <c r="N522" s="5">
        <f t="shared" si="90"/>
        <v>0</v>
      </c>
      <c r="O522" s="5">
        <f t="shared" si="91"/>
        <v>0</v>
      </c>
    </row>
    <row r="523" spans="1:15" s="8" customFormat="1" ht="14.25" customHeight="1" x14ac:dyDescent="0.2">
      <c r="A523" t="s">
        <v>2066</v>
      </c>
      <c r="B523" t="s">
        <v>1842</v>
      </c>
      <c r="C523" t="s">
        <v>2066</v>
      </c>
      <c r="D523" t="s">
        <v>1842</v>
      </c>
      <c r="E523" t="s">
        <v>2742</v>
      </c>
      <c r="F523" t="s">
        <v>6</v>
      </c>
      <c r="G523" s="3">
        <v>43553</v>
      </c>
      <c r="H523" s="2">
        <v>116000</v>
      </c>
      <c r="I523" s="12">
        <v>20190446</v>
      </c>
      <c r="J523" s="67">
        <f t="shared" ref="J523:J529" si="92">IF(A523=C523,0,H523)</f>
        <v>0</v>
      </c>
      <c r="K523" s="5">
        <f t="shared" si="88"/>
        <v>0</v>
      </c>
      <c r="L523" s="54">
        <f t="shared" si="89"/>
        <v>0</v>
      </c>
      <c r="M523" s="56" t="str">
        <f t="shared" si="83"/>
        <v>Coldwell Banker Apex, REALTORS</v>
      </c>
      <c r="N523" s="5">
        <f t="shared" si="90"/>
        <v>1</v>
      </c>
      <c r="O523" s="5">
        <f t="shared" si="91"/>
        <v>1</v>
      </c>
    </row>
    <row r="524" spans="1:15" s="8" customFormat="1" ht="14.25" customHeight="1" x14ac:dyDescent="0.2">
      <c r="A524" t="s">
        <v>3074</v>
      </c>
      <c r="B524" t="s">
        <v>1842</v>
      </c>
      <c r="C524" t="s">
        <v>2066</v>
      </c>
      <c r="D524" t="s">
        <v>1842</v>
      </c>
      <c r="E524" t="s">
        <v>3338</v>
      </c>
      <c r="F524" t="s">
        <v>730</v>
      </c>
      <c r="G524" s="3">
        <v>43616</v>
      </c>
      <c r="H524" s="2">
        <v>118000</v>
      </c>
      <c r="I524" s="12">
        <v>20190952</v>
      </c>
      <c r="J524" s="67">
        <f t="shared" si="92"/>
        <v>118000</v>
      </c>
      <c r="K524" s="5">
        <f t="shared" si="88"/>
        <v>1</v>
      </c>
      <c r="L524" s="54">
        <f t="shared" si="89"/>
        <v>1</v>
      </c>
      <c r="M524" s="56" t="str">
        <f t="shared" si="83"/>
        <v>Coldwell Banker Apex, REALTORS</v>
      </c>
      <c r="N524" s="5">
        <f t="shared" si="90"/>
        <v>0</v>
      </c>
      <c r="O524" s="5">
        <f t="shared" si="91"/>
        <v>0</v>
      </c>
    </row>
    <row r="525" spans="1:15" s="8" customFormat="1" ht="14.25" customHeight="1" x14ac:dyDescent="0.2">
      <c r="A525" t="s">
        <v>1721</v>
      </c>
      <c r="B525" t="s">
        <v>5</v>
      </c>
      <c r="C525" t="s">
        <v>1721</v>
      </c>
      <c r="D525" t="s">
        <v>5</v>
      </c>
      <c r="E525" t="s">
        <v>2228</v>
      </c>
      <c r="F525" t="s">
        <v>1209</v>
      </c>
      <c r="G525" s="3">
        <v>43493</v>
      </c>
      <c r="H525" s="2">
        <v>96000</v>
      </c>
      <c r="I525" s="12" t="s">
        <v>838</v>
      </c>
      <c r="J525" s="67">
        <f t="shared" si="92"/>
        <v>0</v>
      </c>
      <c r="K525" s="5">
        <f t="shared" si="88"/>
        <v>0</v>
      </c>
      <c r="L525" s="54">
        <f t="shared" si="89"/>
        <v>0</v>
      </c>
      <c r="M525" s="56" t="str">
        <f>IF(D525="",#REF!,D525)</f>
        <v>Magnolia Realty</v>
      </c>
      <c r="N525" s="5">
        <f t="shared" si="90"/>
        <v>1</v>
      </c>
      <c r="O525" s="5">
        <f t="shared" si="91"/>
        <v>0</v>
      </c>
    </row>
    <row r="526" spans="1:15" s="8" customFormat="1" ht="14.25" customHeight="1" x14ac:dyDescent="0.2">
      <c r="A526" t="s">
        <v>1696</v>
      </c>
      <c r="B526" t="s">
        <v>5</v>
      </c>
      <c r="C526" t="s">
        <v>1906</v>
      </c>
      <c r="D526" t="s">
        <v>1099</v>
      </c>
      <c r="E526" t="s">
        <v>2095</v>
      </c>
      <c r="F526" t="s">
        <v>6</v>
      </c>
      <c r="G526" s="3">
        <v>43467</v>
      </c>
      <c r="H526" s="2">
        <v>151800</v>
      </c>
      <c r="I526" s="12" t="s">
        <v>838</v>
      </c>
      <c r="J526" s="67">
        <f t="shared" si="92"/>
        <v>151800</v>
      </c>
      <c r="K526" s="5">
        <f t="shared" si="88"/>
        <v>1</v>
      </c>
      <c r="L526" s="54">
        <f t="shared" si="89"/>
        <v>0</v>
      </c>
      <c r="M526" s="56" t="str">
        <f>IF(D526="",#REF!,D526)</f>
        <v>Keller Williams Realty - Waco</v>
      </c>
      <c r="N526" s="5">
        <f t="shared" si="90"/>
        <v>0</v>
      </c>
      <c r="O526" s="5">
        <f t="shared" si="91"/>
        <v>0</v>
      </c>
    </row>
    <row r="527" spans="1:15" s="8" customFormat="1" ht="14.25" customHeight="1" x14ac:dyDescent="0.2">
      <c r="A527" t="s">
        <v>306</v>
      </c>
      <c r="B527" t="s">
        <v>2085</v>
      </c>
      <c r="C527" t="s">
        <v>1906</v>
      </c>
      <c r="D527" t="s">
        <v>1099</v>
      </c>
      <c r="E527" t="s">
        <v>2112</v>
      </c>
      <c r="F527" t="s">
        <v>6</v>
      </c>
      <c r="G527" s="3">
        <v>43469</v>
      </c>
      <c r="H527" s="2">
        <v>223000</v>
      </c>
      <c r="I527" s="12" t="s">
        <v>838</v>
      </c>
      <c r="J527" s="67">
        <f t="shared" si="92"/>
        <v>223000</v>
      </c>
      <c r="K527" s="5">
        <f t="shared" si="88"/>
        <v>1</v>
      </c>
      <c r="L527" s="54">
        <f t="shared" si="89"/>
        <v>0</v>
      </c>
      <c r="M527" s="56" t="str">
        <f t="shared" si="83"/>
        <v>Keller Williams Realty - Waco</v>
      </c>
      <c r="N527" s="5">
        <f t="shared" si="90"/>
        <v>0</v>
      </c>
      <c r="O527" s="5">
        <f t="shared" si="91"/>
        <v>0</v>
      </c>
    </row>
    <row r="528" spans="1:15" s="8" customFormat="1" ht="14.25" customHeight="1" x14ac:dyDescent="0.2">
      <c r="A528" t="s">
        <v>326</v>
      </c>
      <c r="B528" t="s">
        <v>1844</v>
      </c>
      <c r="C528" t="s">
        <v>1906</v>
      </c>
      <c r="D528" t="s">
        <v>1099</v>
      </c>
      <c r="E528" t="s">
        <v>2151</v>
      </c>
      <c r="F528" t="s">
        <v>425</v>
      </c>
      <c r="G528" s="3">
        <v>43479</v>
      </c>
      <c r="H528" s="2">
        <v>495000</v>
      </c>
      <c r="I528" s="12" t="s">
        <v>838</v>
      </c>
      <c r="J528" s="67">
        <f t="shared" si="92"/>
        <v>495000</v>
      </c>
      <c r="K528" s="5">
        <f t="shared" si="88"/>
        <v>1</v>
      </c>
      <c r="L528" s="54">
        <f t="shared" si="89"/>
        <v>0</v>
      </c>
      <c r="M528" s="56" t="str">
        <f t="shared" si="83"/>
        <v>Keller Williams Realty - Waco</v>
      </c>
      <c r="N528" s="5">
        <f t="shared" si="90"/>
        <v>0</v>
      </c>
      <c r="O528" s="5">
        <f t="shared" si="91"/>
        <v>0</v>
      </c>
    </row>
    <row r="529" spans="1:15" s="8" customFormat="1" ht="14.25" customHeight="1" x14ac:dyDescent="0.2">
      <c r="A529" t="s">
        <v>574</v>
      </c>
      <c r="B529" t="s">
        <v>1535</v>
      </c>
      <c r="C529" t="s">
        <v>1906</v>
      </c>
      <c r="D529" t="s">
        <v>1099</v>
      </c>
      <c r="E529" t="s">
        <v>2189</v>
      </c>
      <c r="F529" t="s">
        <v>123</v>
      </c>
      <c r="G529" s="3">
        <v>43483</v>
      </c>
      <c r="H529" s="2">
        <v>299000</v>
      </c>
      <c r="I529" s="12">
        <v>20182865</v>
      </c>
      <c r="J529" s="67">
        <f t="shared" si="92"/>
        <v>299000</v>
      </c>
      <c r="K529" s="5">
        <f t="shared" si="88"/>
        <v>1</v>
      </c>
      <c r="L529" s="54">
        <f t="shared" si="89"/>
        <v>1</v>
      </c>
      <c r="M529" s="56" t="str">
        <f>IF(D529="",#REF!,D529)</f>
        <v>Keller Williams Realty - Waco</v>
      </c>
      <c r="N529" s="5">
        <f t="shared" si="90"/>
        <v>0</v>
      </c>
      <c r="O529" s="5">
        <f t="shared" si="91"/>
        <v>0</v>
      </c>
    </row>
    <row r="530" spans="1:15" s="8" customFormat="1" ht="14.25" customHeight="1" x14ac:dyDescent="0.2">
      <c r="A530" t="s">
        <v>1997</v>
      </c>
      <c r="B530" t="s">
        <v>1751</v>
      </c>
      <c r="C530" t="s">
        <v>1906</v>
      </c>
      <c r="D530" t="s">
        <v>1099</v>
      </c>
      <c r="E530" t="s">
        <v>2283</v>
      </c>
      <c r="F530" t="s">
        <v>301</v>
      </c>
      <c r="G530" s="3">
        <v>43497</v>
      </c>
      <c r="H530" s="2">
        <v>267000</v>
      </c>
      <c r="I530" s="12" t="s">
        <v>838</v>
      </c>
      <c r="J530" s="67">
        <f t="shared" ref="J530:J538" si="93">IF(A530=C530,0,H530)</f>
        <v>267000</v>
      </c>
      <c r="K530" s="5">
        <f t="shared" si="88"/>
        <v>1</v>
      </c>
      <c r="L530" s="54">
        <f t="shared" si="89"/>
        <v>0</v>
      </c>
      <c r="M530" s="56" t="str">
        <f t="shared" si="83"/>
        <v>Keller Williams Realty - Waco</v>
      </c>
      <c r="N530" s="5">
        <f t="shared" si="90"/>
        <v>0</v>
      </c>
      <c r="O530" s="5">
        <f t="shared" si="91"/>
        <v>0</v>
      </c>
    </row>
    <row r="531" spans="1:15" s="8" customFormat="1" ht="14.25" customHeight="1" x14ac:dyDescent="0.2">
      <c r="A531" t="s">
        <v>1841</v>
      </c>
      <c r="B531" t="s">
        <v>1840</v>
      </c>
      <c r="C531" t="s">
        <v>1906</v>
      </c>
      <c r="D531" t="s">
        <v>1099</v>
      </c>
      <c r="E531" t="s">
        <v>2305</v>
      </c>
      <c r="F531" t="s">
        <v>6</v>
      </c>
      <c r="G531" s="3">
        <v>43500</v>
      </c>
      <c r="H531" s="2">
        <v>169900</v>
      </c>
      <c r="I531" s="12">
        <v>20190050</v>
      </c>
      <c r="J531" s="67">
        <f t="shared" si="93"/>
        <v>169900</v>
      </c>
      <c r="K531" s="5">
        <f t="shared" si="88"/>
        <v>1</v>
      </c>
      <c r="L531" s="54">
        <f t="shared" si="89"/>
        <v>1</v>
      </c>
      <c r="M531" s="56" t="str">
        <f t="shared" si="83"/>
        <v>Keller Williams Realty - Waco</v>
      </c>
      <c r="N531" s="5">
        <f t="shared" si="90"/>
        <v>0</v>
      </c>
      <c r="O531" s="5">
        <f t="shared" si="91"/>
        <v>0</v>
      </c>
    </row>
    <row r="532" spans="1:15" s="8" customFormat="1" ht="14.25" customHeight="1" x14ac:dyDescent="0.2">
      <c r="A532" t="s">
        <v>2071</v>
      </c>
      <c r="B532" t="s">
        <v>303</v>
      </c>
      <c r="C532" t="s">
        <v>1906</v>
      </c>
      <c r="D532" t="s">
        <v>1099</v>
      </c>
      <c r="E532" t="s">
        <v>2338</v>
      </c>
      <c r="F532" t="s">
        <v>6</v>
      </c>
      <c r="G532" s="3">
        <v>43507</v>
      </c>
      <c r="H532" s="2">
        <v>371250</v>
      </c>
      <c r="I532" s="12">
        <v>20190185</v>
      </c>
      <c r="J532" s="67">
        <f t="shared" si="93"/>
        <v>371250</v>
      </c>
      <c r="K532" s="5">
        <f t="shared" si="88"/>
        <v>1</v>
      </c>
      <c r="L532" s="54">
        <f t="shared" si="89"/>
        <v>1</v>
      </c>
      <c r="M532" s="56" t="str">
        <f t="shared" si="83"/>
        <v>Keller Williams Realty - Waco</v>
      </c>
      <c r="N532" s="5">
        <f t="shared" si="90"/>
        <v>0</v>
      </c>
      <c r="O532" s="5">
        <f t="shared" si="91"/>
        <v>0</v>
      </c>
    </row>
    <row r="533" spans="1:15" s="8" customFormat="1" ht="14.25" customHeight="1" x14ac:dyDescent="0.2">
      <c r="A533" t="s">
        <v>908</v>
      </c>
      <c r="B533" t="s">
        <v>5</v>
      </c>
      <c r="C533" t="s">
        <v>1906</v>
      </c>
      <c r="D533" t="s">
        <v>1099</v>
      </c>
      <c r="E533" t="s">
        <v>2382</v>
      </c>
      <c r="F533" t="s">
        <v>1209</v>
      </c>
      <c r="G533" s="3">
        <v>43514</v>
      </c>
      <c r="H533" s="2">
        <v>126000</v>
      </c>
      <c r="I533" s="12" t="s">
        <v>838</v>
      </c>
      <c r="J533" s="67">
        <f t="shared" si="93"/>
        <v>126000</v>
      </c>
      <c r="K533" s="5">
        <f t="shared" si="88"/>
        <v>1</v>
      </c>
      <c r="L533" s="54">
        <f t="shared" si="89"/>
        <v>0</v>
      </c>
      <c r="M533" s="56" t="str">
        <f>IF(D533="",#REF!,D533)</f>
        <v>Keller Williams Realty - Waco</v>
      </c>
      <c r="N533" s="5">
        <f t="shared" si="90"/>
        <v>0</v>
      </c>
      <c r="O533" s="5">
        <f t="shared" si="91"/>
        <v>0</v>
      </c>
    </row>
    <row r="534" spans="1:15" s="8" customFormat="1" ht="14.25" customHeight="1" x14ac:dyDescent="0.2">
      <c r="A534" t="s">
        <v>1868</v>
      </c>
      <c r="B534" t="s">
        <v>1869</v>
      </c>
      <c r="C534" t="s">
        <v>1906</v>
      </c>
      <c r="D534" t="s">
        <v>1099</v>
      </c>
      <c r="E534" t="s">
        <v>2473</v>
      </c>
      <c r="F534" t="s">
        <v>6</v>
      </c>
      <c r="G534" s="3">
        <v>43524</v>
      </c>
      <c r="H534" s="2">
        <v>245000</v>
      </c>
      <c r="I534" s="12" t="s">
        <v>838</v>
      </c>
      <c r="J534" s="67">
        <f t="shared" si="93"/>
        <v>245000</v>
      </c>
      <c r="K534" s="5">
        <f t="shared" si="88"/>
        <v>1</v>
      </c>
      <c r="L534" s="54">
        <f t="shared" si="89"/>
        <v>0</v>
      </c>
      <c r="M534" s="56" t="str">
        <f>IF(D534="",#REF!,D534)</f>
        <v>Keller Williams Realty - Waco</v>
      </c>
      <c r="N534" s="5">
        <f t="shared" si="90"/>
        <v>0</v>
      </c>
      <c r="O534" s="5">
        <f t="shared" si="91"/>
        <v>0</v>
      </c>
    </row>
    <row r="535" spans="1:15" s="8" customFormat="1" ht="14.25" customHeight="1" x14ac:dyDescent="0.2">
      <c r="A535" t="s">
        <v>1906</v>
      </c>
      <c r="B535" t="s">
        <v>1099</v>
      </c>
      <c r="C535" t="s">
        <v>1906</v>
      </c>
      <c r="D535" t="s">
        <v>1099</v>
      </c>
      <c r="E535" t="s">
        <v>2481</v>
      </c>
      <c r="F535" t="s">
        <v>425</v>
      </c>
      <c r="G535" s="3">
        <v>43525</v>
      </c>
      <c r="H535" s="2">
        <v>730000</v>
      </c>
      <c r="I535" s="12" t="s">
        <v>838</v>
      </c>
      <c r="J535" s="67">
        <f t="shared" si="93"/>
        <v>0</v>
      </c>
      <c r="K535" s="5">
        <f t="shared" si="88"/>
        <v>0</v>
      </c>
      <c r="L535" s="54">
        <f t="shared" si="89"/>
        <v>0</v>
      </c>
      <c r="M535" s="56" t="str">
        <f t="shared" si="83"/>
        <v>Keller Williams Realty - Waco</v>
      </c>
      <c r="N535" s="5">
        <f t="shared" si="90"/>
        <v>1</v>
      </c>
      <c r="O535" s="5">
        <f t="shared" si="91"/>
        <v>0</v>
      </c>
    </row>
    <row r="536" spans="1:15" s="8" customFormat="1" ht="14.25" customHeight="1" x14ac:dyDescent="0.2">
      <c r="A536" t="s">
        <v>1081</v>
      </c>
      <c r="B536" t="s">
        <v>1036</v>
      </c>
      <c r="C536" t="s">
        <v>1906</v>
      </c>
      <c r="D536" t="s">
        <v>1099</v>
      </c>
      <c r="E536" t="s">
        <v>2486</v>
      </c>
      <c r="F536" t="s">
        <v>6</v>
      </c>
      <c r="G536" s="3">
        <v>43525</v>
      </c>
      <c r="H536" s="2">
        <v>160000</v>
      </c>
      <c r="I536" s="12" t="s">
        <v>838</v>
      </c>
      <c r="J536" s="67">
        <f t="shared" si="93"/>
        <v>160000</v>
      </c>
      <c r="K536" s="5">
        <f t="shared" si="88"/>
        <v>1</v>
      </c>
      <c r="L536" s="54">
        <f t="shared" si="89"/>
        <v>0</v>
      </c>
      <c r="M536" s="56" t="str">
        <f>IF(D536="",#REF!,D536)</f>
        <v>Keller Williams Realty - Waco</v>
      </c>
      <c r="N536" s="5">
        <f t="shared" si="90"/>
        <v>0</v>
      </c>
      <c r="O536" s="5">
        <f t="shared" si="91"/>
        <v>0</v>
      </c>
    </row>
    <row r="537" spans="1:15" s="8" customFormat="1" ht="14.25" customHeight="1" x14ac:dyDescent="0.2">
      <c r="A537" t="s">
        <v>1704</v>
      </c>
      <c r="B537" t="s">
        <v>1842</v>
      </c>
      <c r="C537" t="s">
        <v>1906</v>
      </c>
      <c r="D537" t="s">
        <v>1099</v>
      </c>
      <c r="E537" t="s">
        <v>2487</v>
      </c>
      <c r="F537" t="s">
        <v>216</v>
      </c>
      <c r="G537" s="3">
        <v>43525</v>
      </c>
      <c r="H537" s="2">
        <v>220000</v>
      </c>
      <c r="I537" s="12" t="s">
        <v>838</v>
      </c>
      <c r="J537" s="67">
        <f t="shared" si="93"/>
        <v>220000</v>
      </c>
      <c r="K537" s="5">
        <f t="shared" si="88"/>
        <v>1</v>
      </c>
      <c r="L537" s="54">
        <f t="shared" si="89"/>
        <v>0</v>
      </c>
      <c r="M537" s="56" t="str">
        <f>IF(D537="",#REF!,D537)</f>
        <v>Keller Williams Realty - Waco</v>
      </c>
      <c r="N537" s="5">
        <f t="shared" si="90"/>
        <v>0</v>
      </c>
      <c r="O537" s="5">
        <f t="shared" si="91"/>
        <v>0</v>
      </c>
    </row>
    <row r="538" spans="1:15" s="8" customFormat="1" ht="14.25" customHeight="1" x14ac:dyDescent="0.2">
      <c r="A538" t="s">
        <v>1390</v>
      </c>
      <c r="B538" t="s">
        <v>1099</v>
      </c>
      <c r="C538" t="s">
        <v>1906</v>
      </c>
      <c r="D538" t="s">
        <v>1099</v>
      </c>
      <c r="E538" t="s">
        <v>2563</v>
      </c>
      <c r="F538" t="s">
        <v>6</v>
      </c>
      <c r="G538" s="3">
        <v>43532</v>
      </c>
      <c r="H538" s="2">
        <v>78250</v>
      </c>
      <c r="I538" s="12" t="s">
        <v>838</v>
      </c>
      <c r="J538" s="67">
        <f t="shared" si="93"/>
        <v>78250</v>
      </c>
      <c r="K538" s="5">
        <f t="shared" si="88"/>
        <v>1</v>
      </c>
      <c r="L538" s="54">
        <f t="shared" si="89"/>
        <v>0</v>
      </c>
      <c r="M538" s="56" t="str">
        <f t="shared" ref="M538:M585" si="94">IF(D538="",D537,D538)</f>
        <v>Keller Williams Realty - Waco</v>
      </c>
      <c r="N538" s="5">
        <f t="shared" si="90"/>
        <v>0</v>
      </c>
      <c r="O538" s="5">
        <f t="shared" si="91"/>
        <v>0</v>
      </c>
    </row>
    <row r="539" spans="1:15" s="8" customFormat="1" ht="14.25" customHeight="1" x14ac:dyDescent="0.2">
      <c r="A539" t="s">
        <v>1906</v>
      </c>
      <c r="B539" t="s">
        <v>1099</v>
      </c>
      <c r="C539" t="s">
        <v>1906</v>
      </c>
      <c r="D539" t="s">
        <v>1099</v>
      </c>
      <c r="E539" t="s">
        <v>2600</v>
      </c>
      <c r="F539" t="s">
        <v>6</v>
      </c>
      <c r="G539" s="3">
        <v>43538</v>
      </c>
      <c r="H539" s="2">
        <v>307000</v>
      </c>
      <c r="I539" s="12" t="s">
        <v>838</v>
      </c>
      <c r="J539" s="67">
        <f t="shared" ref="J539:J551" si="95">IF(A539=C539,0,H539)</f>
        <v>0</v>
      </c>
      <c r="K539" s="5">
        <f t="shared" si="88"/>
        <v>0</v>
      </c>
      <c r="L539" s="54">
        <f t="shared" si="89"/>
        <v>0</v>
      </c>
      <c r="M539" s="56" t="str">
        <f t="shared" si="94"/>
        <v>Keller Williams Realty - Waco</v>
      </c>
      <c r="N539" s="5">
        <f t="shared" si="90"/>
        <v>1</v>
      </c>
      <c r="O539" s="5">
        <f t="shared" si="91"/>
        <v>0</v>
      </c>
    </row>
    <row r="540" spans="1:15" s="8" customFormat="1" ht="14.25" customHeight="1" x14ac:dyDescent="0.2">
      <c r="A540" t="s">
        <v>1741</v>
      </c>
      <c r="B540" t="s">
        <v>1099</v>
      </c>
      <c r="C540" t="s">
        <v>1906</v>
      </c>
      <c r="D540" t="s">
        <v>1099</v>
      </c>
      <c r="E540" t="s">
        <v>2695</v>
      </c>
      <c r="F540" t="s">
        <v>6</v>
      </c>
      <c r="G540" s="3">
        <v>43549</v>
      </c>
      <c r="H540" s="2">
        <v>155000</v>
      </c>
      <c r="I540" s="12" t="s">
        <v>838</v>
      </c>
      <c r="J540" s="67">
        <f t="shared" si="95"/>
        <v>155000</v>
      </c>
      <c r="K540" s="5">
        <f t="shared" si="88"/>
        <v>1</v>
      </c>
      <c r="L540" s="54">
        <f t="shared" si="89"/>
        <v>0</v>
      </c>
      <c r="M540" s="56" t="str">
        <f t="shared" si="94"/>
        <v>Keller Williams Realty - Waco</v>
      </c>
      <c r="N540" s="5">
        <f t="shared" si="90"/>
        <v>0</v>
      </c>
      <c r="O540" s="5">
        <f t="shared" si="91"/>
        <v>0</v>
      </c>
    </row>
    <row r="541" spans="1:15" s="8" customFormat="1" ht="14.25" customHeight="1" x14ac:dyDescent="0.2">
      <c r="A541" t="s">
        <v>19</v>
      </c>
      <c r="B541" t="s">
        <v>1842</v>
      </c>
      <c r="C541" t="s">
        <v>1906</v>
      </c>
      <c r="D541" t="s">
        <v>1099</v>
      </c>
      <c r="E541" t="s">
        <v>2710</v>
      </c>
      <c r="F541" t="s">
        <v>6</v>
      </c>
      <c r="G541" s="3">
        <v>43551</v>
      </c>
      <c r="H541" s="2">
        <v>217000</v>
      </c>
      <c r="I541" s="12" t="s">
        <v>838</v>
      </c>
      <c r="J541" s="67">
        <f t="shared" si="95"/>
        <v>217000</v>
      </c>
      <c r="K541" s="5">
        <f t="shared" si="88"/>
        <v>1</v>
      </c>
      <c r="L541" s="54">
        <f t="shared" si="89"/>
        <v>0</v>
      </c>
      <c r="M541" s="56" t="str">
        <f t="shared" si="94"/>
        <v>Keller Williams Realty - Waco</v>
      </c>
      <c r="N541" s="5">
        <f t="shared" si="90"/>
        <v>0</v>
      </c>
      <c r="O541" s="5">
        <f t="shared" si="91"/>
        <v>0</v>
      </c>
    </row>
    <row r="542" spans="1:15" s="8" customFormat="1" ht="14.25" customHeight="1" x14ac:dyDescent="0.2">
      <c r="A542" t="s">
        <v>2066</v>
      </c>
      <c r="B542" t="s">
        <v>1842</v>
      </c>
      <c r="C542" t="s">
        <v>1906</v>
      </c>
      <c r="D542" t="s">
        <v>1099</v>
      </c>
      <c r="E542" t="s">
        <v>2741</v>
      </c>
      <c r="F542" t="s">
        <v>6</v>
      </c>
      <c r="G542" s="3">
        <v>43553</v>
      </c>
      <c r="H542" s="2">
        <v>267500</v>
      </c>
      <c r="I542" s="12">
        <v>20190502</v>
      </c>
      <c r="J542" s="67">
        <f t="shared" si="95"/>
        <v>267500</v>
      </c>
      <c r="K542" s="5">
        <f t="shared" si="88"/>
        <v>1</v>
      </c>
      <c r="L542" s="54">
        <f t="shared" si="89"/>
        <v>1</v>
      </c>
      <c r="M542" s="56" t="str">
        <f t="shared" si="94"/>
        <v>Keller Williams Realty - Waco</v>
      </c>
      <c r="N542" s="5">
        <f t="shared" si="90"/>
        <v>0</v>
      </c>
      <c r="O542" s="5">
        <f t="shared" si="91"/>
        <v>0</v>
      </c>
    </row>
    <row r="543" spans="1:15" s="8" customFormat="1" ht="14.25" customHeight="1" x14ac:dyDescent="0.2">
      <c r="A543" t="s">
        <v>1748</v>
      </c>
      <c r="B543" t="s">
        <v>1535</v>
      </c>
      <c r="C543" t="s">
        <v>1906</v>
      </c>
      <c r="D543" t="s">
        <v>1099</v>
      </c>
      <c r="E543" t="s">
        <v>2778</v>
      </c>
      <c r="F543" t="s">
        <v>123</v>
      </c>
      <c r="G543" s="3">
        <v>43558</v>
      </c>
      <c r="H543" s="2">
        <v>277500</v>
      </c>
      <c r="I543" s="12" t="s">
        <v>838</v>
      </c>
      <c r="J543" s="67">
        <f t="shared" si="95"/>
        <v>277500</v>
      </c>
      <c r="K543" s="5">
        <f t="shared" si="88"/>
        <v>1</v>
      </c>
      <c r="L543" s="54">
        <f t="shared" si="89"/>
        <v>0</v>
      </c>
      <c r="M543" s="56" t="str">
        <f t="shared" si="94"/>
        <v>Keller Williams Realty - Waco</v>
      </c>
      <c r="N543" s="5">
        <f t="shared" si="90"/>
        <v>0</v>
      </c>
      <c r="O543" s="5">
        <f t="shared" si="91"/>
        <v>0</v>
      </c>
    </row>
    <row r="544" spans="1:15" s="8" customFormat="1" ht="14.25" customHeight="1" x14ac:dyDescent="0.2">
      <c r="A544" t="s">
        <v>849</v>
      </c>
      <c r="B544" t="s">
        <v>1854</v>
      </c>
      <c r="C544" t="s">
        <v>1906</v>
      </c>
      <c r="D544" t="s">
        <v>1099</v>
      </c>
      <c r="E544" t="s">
        <v>2837</v>
      </c>
      <c r="F544" t="s">
        <v>1126</v>
      </c>
      <c r="G544" s="3">
        <v>43565</v>
      </c>
      <c r="H544" s="2">
        <v>685000</v>
      </c>
      <c r="I544" s="12" t="s">
        <v>838</v>
      </c>
      <c r="J544" s="67">
        <f t="shared" si="95"/>
        <v>685000</v>
      </c>
      <c r="K544" s="5">
        <f t="shared" si="88"/>
        <v>1</v>
      </c>
      <c r="L544" s="54">
        <f t="shared" si="89"/>
        <v>0</v>
      </c>
      <c r="M544" s="56" t="str">
        <f t="shared" si="94"/>
        <v>Keller Williams Realty - Waco</v>
      </c>
      <c r="N544" s="5">
        <f t="shared" si="90"/>
        <v>0</v>
      </c>
      <c r="O544" s="5">
        <f t="shared" si="91"/>
        <v>0</v>
      </c>
    </row>
    <row r="545" spans="1:15" s="8" customFormat="1" ht="14.25" customHeight="1" x14ac:dyDescent="0.2">
      <c r="A545" t="s">
        <v>885</v>
      </c>
      <c r="B545" t="s">
        <v>1840</v>
      </c>
      <c r="C545" t="s">
        <v>1906</v>
      </c>
      <c r="D545" t="s">
        <v>1099</v>
      </c>
      <c r="E545" t="s">
        <v>3096</v>
      </c>
      <c r="F545" t="s">
        <v>6</v>
      </c>
      <c r="G545" s="3">
        <v>43593</v>
      </c>
      <c r="H545" s="2">
        <v>100000</v>
      </c>
      <c r="I545" s="12" t="s">
        <v>838</v>
      </c>
      <c r="J545" s="67">
        <f t="shared" si="95"/>
        <v>100000</v>
      </c>
      <c r="K545" s="5">
        <f t="shared" si="88"/>
        <v>1</v>
      </c>
      <c r="L545" s="54">
        <f t="shared" si="89"/>
        <v>0</v>
      </c>
      <c r="M545" s="56" t="str">
        <f t="shared" si="94"/>
        <v>Keller Williams Realty - Waco</v>
      </c>
      <c r="N545" s="5">
        <f t="shared" si="90"/>
        <v>0</v>
      </c>
      <c r="O545" s="5">
        <f t="shared" si="91"/>
        <v>0</v>
      </c>
    </row>
    <row r="546" spans="1:15" s="8" customFormat="1" ht="14.25" customHeight="1" x14ac:dyDescent="0.2">
      <c r="A546" t="s">
        <v>199</v>
      </c>
      <c r="B546" t="s">
        <v>1840</v>
      </c>
      <c r="C546" t="s">
        <v>1906</v>
      </c>
      <c r="D546" t="s">
        <v>1099</v>
      </c>
      <c r="E546" t="s">
        <v>1308</v>
      </c>
      <c r="F546" t="s">
        <v>1126</v>
      </c>
      <c r="G546" s="3">
        <v>43600</v>
      </c>
      <c r="H546" s="2">
        <v>365000</v>
      </c>
      <c r="I546" s="12" t="s">
        <v>838</v>
      </c>
      <c r="J546" s="67">
        <f t="shared" si="95"/>
        <v>365000</v>
      </c>
      <c r="K546" s="5">
        <f t="shared" si="88"/>
        <v>1</v>
      </c>
      <c r="L546" s="54">
        <f t="shared" si="89"/>
        <v>0</v>
      </c>
      <c r="M546" s="56" t="str">
        <f>IF(D546="",#REF!,D546)</f>
        <v>Keller Williams Realty - Waco</v>
      </c>
      <c r="N546" s="5">
        <f t="shared" si="90"/>
        <v>0</v>
      </c>
      <c r="O546" s="5">
        <f t="shared" si="91"/>
        <v>0</v>
      </c>
    </row>
    <row r="547" spans="1:15" s="8" customFormat="1" ht="14.25" customHeight="1" x14ac:dyDescent="0.2">
      <c r="A547" t="s">
        <v>1222</v>
      </c>
      <c r="B547" t="s">
        <v>1099</v>
      </c>
      <c r="C547" t="s">
        <v>1906</v>
      </c>
      <c r="D547" t="s">
        <v>1099</v>
      </c>
      <c r="E547" t="s">
        <v>3210</v>
      </c>
      <c r="F547" t="s">
        <v>802</v>
      </c>
      <c r="G547" s="3">
        <v>43605</v>
      </c>
      <c r="H547" s="2">
        <v>125000</v>
      </c>
      <c r="I547" s="12" t="s">
        <v>838</v>
      </c>
      <c r="J547" s="67">
        <f t="shared" si="95"/>
        <v>125000</v>
      </c>
      <c r="K547" s="5">
        <f t="shared" si="88"/>
        <v>1</v>
      </c>
      <c r="L547" s="54">
        <f t="shared" si="89"/>
        <v>0</v>
      </c>
      <c r="M547" s="56" t="str">
        <f t="shared" si="94"/>
        <v>Keller Williams Realty - Waco</v>
      </c>
      <c r="N547" s="5">
        <f t="shared" si="90"/>
        <v>0</v>
      </c>
      <c r="O547" s="5">
        <f t="shared" si="91"/>
        <v>0</v>
      </c>
    </row>
    <row r="548" spans="1:15" s="8" customFormat="1" ht="14.25" customHeight="1" x14ac:dyDescent="0.2">
      <c r="A548" t="s">
        <v>2103</v>
      </c>
      <c r="B548" t="s">
        <v>1842</v>
      </c>
      <c r="C548" t="s">
        <v>1906</v>
      </c>
      <c r="D548" t="s">
        <v>1099</v>
      </c>
      <c r="E548" t="s">
        <v>3257</v>
      </c>
      <c r="F548" t="s">
        <v>730</v>
      </c>
      <c r="G548" s="3">
        <v>43608</v>
      </c>
      <c r="H548" s="2">
        <v>115000</v>
      </c>
      <c r="I548" s="12">
        <v>20191698</v>
      </c>
      <c r="J548" s="67">
        <f t="shared" si="95"/>
        <v>115000</v>
      </c>
      <c r="K548" s="5">
        <f t="shared" si="88"/>
        <v>1</v>
      </c>
      <c r="L548" s="54">
        <f t="shared" si="89"/>
        <v>1</v>
      </c>
      <c r="M548" s="56" t="str">
        <f t="shared" si="94"/>
        <v>Keller Williams Realty - Waco</v>
      </c>
      <c r="N548" s="5">
        <f t="shared" si="90"/>
        <v>0</v>
      </c>
      <c r="O548" s="5">
        <f t="shared" si="91"/>
        <v>0</v>
      </c>
    </row>
    <row r="549" spans="1:15" s="8" customFormat="1" ht="14.25" customHeight="1" x14ac:dyDescent="0.2">
      <c r="A549" t="s">
        <v>1888</v>
      </c>
      <c r="B549" t="s">
        <v>1840</v>
      </c>
      <c r="C549" t="s">
        <v>1906</v>
      </c>
      <c r="D549" t="s">
        <v>1099</v>
      </c>
      <c r="E549" t="s">
        <v>3278</v>
      </c>
      <c r="F549" t="s">
        <v>425</v>
      </c>
      <c r="G549" s="3">
        <v>43609</v>
      </c>
      <c r="H549" s="2">
        <v>166000</v>
      </c>
      <c r="I549" s="12">
        <v>20190983</v>
      </c>
      <c r="J549" s="67">
        <f t="shared" si="95"/>
        <v>166000</v>
      </c>
      <c r="K549" s="5">
        <f t="shared" si="88"/>
        <v>1</v>
      </c>
      <c r="L549" s="54">
        <f t="shared" si="89"/>
        <v>1</v>
      </c>
      <c r="M549" s="56" t="str">
        <f t="shared" si="94"/>
        <v>Keller Williams Realty - Waco</v>
      </c>
      <c r="N549" s="5">
        <f t="shared" si="90"/>
        <v>0</v>
      </c>
      <c r="O549" s="5">
        <f t="shared" si="91"/>
        <v>0</v>
      </c>
    </row>
    <row r="550" spans="1:15" s="8" customFormat="1" ht="14.25" customHeight="1" x14ac:dyDescent="0.2">
      <c r="A550" t="s">
        <v>757</v>
      </c>
      <c r="B550" t="s">
        <v>1258</v>
      </c>
      <c r="C550" t="s">
        <v>1906</v>
      </c>
      <c r="D550" t="s">
        <v>1099</v>
      </c>
      <c r="E550" t="s">
        <v>3302</v>
      </c>
      <c r="F550" t="s">
        <v>6</v>
      </c>
      <c r="G550" s="3">
        <v>43614</v>
      </c>
      <c r="H550" s="2">
        <v>54100</v>
      </c>
      <c r="I550" s="12" t="s">
        <v>838</v>
      </c>
      <c r="J550" s="67">
        <f t="shared" si="95"/>
        <v>54100</v>
      </c>
      <c r="K550" s="5">
        <f t="shared" si="88"/>
        <v>1</v>
      </c>
      <c r="L550" s="54">
        <f t="shared" si="89"/>
        <v>0</v>
      </c>
      <c r="M550" s="56" t="str">
        <f t="shared" si="94"/>
        <v>Keller Williams Realty - Waco</v>
      </c>
      <c r="N550" s="5">
        <f t="shared" si="90"/>
        <v>0</v>
      </c>
      <c r="O550" s="5">
        <f t="shared" si="91"/>
        <v>0</v>
      </c>
    </row>
    <row r="551" spans="1:15" s="8" customFormat="1" ht="14.25" customHeight="1" x14ac:dyDescent="0.2">
      <c r="A551" t="s">
        <v>1906</v>
      </c>
      <c r="B551" t="s">
        <v>1099</v>
      </c>
      <c r="C551" t="s">
        <v>1906</v>
      </c>
      <c r="D551" t="s">
        <v>1099</v>
      </c>
      <c r="E551" t="s">
        <v>3324</v>
      </c>
      <c r="F551" t="s">
        <v>425</v>
      </c>
      <c r="G551" s="3">
        <v>43615</v>
      </c>
      <c r="H551" s="2">
        <v>99350</v>
      </c>
      <c r="I551" s="12" t="s">
        <v>838</v>
      </c>
      <c r="J551" s="67">
        <f t="shared" si="95"/>
        <v>0</v>
      </c>
      <c r="K551" s="5">
        <f t="shared" si="88"/>
        <v>0</v>
      </c>
      <c r="L551" s="54">
        <f t="shared" si="89"/>
        <v>0</v>
      </c>
      <c r="M551" s="56" t="str">
        <f t="shared" si="94"/>
        <v>Keller Williams Realty - Waco</v>
      </c>
      <c r="N551" s="5">
        <f t="shared" si="90"/>
        <v>1</v>
      </c>
      <c r="O551" s="5">
        <f t="shared" si="91"/>
        <v>0</v>
      </c>
    </row>
    <row r="552" spans="1:15" s="8" customFormat="1" ht="14.25" customHeight="1" x14ac:dyDescent="0.2">
      <c r="A552" t="s">
        <v>1890</v>
      </c>
      <c r="B552" t="s">
        <v>1931</v>
      </c>
      <c r="C552" t="s">
        <v>1906</v>
      </c>
      <c r="D552" t="s">
        <v>1099</v>
      </c>
      <c r="E552" t="s">
        <v>3348</v>
      </c>
      <c r="F552" t="s">
        <v>6</v>
      </c>
      <c r="G552" s="3">
        <v>43616</v>
      </c>
      <c r="H552" s="2">
        <v>190700</v>
      </c>
      <c r="I552" s="12" t="s">
        <v>838</v>
      </c>
      <c r="J552" s="67">
        <f t="shared" ref="J552:J557" si="96">IF(A552=C552,0,H552)</f>
        <v>190700</v>
      </c>
      <c r="K552" s="5">
        <f t="shared" si="88"/>
        <v>1</v>
      </c>
      <c r="L552" s="54">
        <f t="shared" si="89"/>
        <v>0</v>
      </c>
      <c r="M552" s="56" t="str">
        <f t="shared" si="94"/>
        <v>Keller Williams Realty - Waco</v>
      </c>
      <c r="N552" s="5">
        <f t="shared" si="90"/>
        <v>0</v>
      </c>
      <c r="O552" s="5">
        <f t="shared" si="91"/>
        <v>0</v>
      </c>
    </row>
    <row r="553" spans="1:15" s="8" customFormat="1" ht="14.25" customHeight="1" x14ac:dyDescent="0.2">
      <c r="A553" t="s">
        <v>1848</v>
      </c>
      <c r="B553" t="s">
        <v>1036</v>
      </c>
      <c r="C553" t="s">
        <v>1848</v>
      </c>
      <c r="D553" t="s">
        <v>1036</v>
      </c>
      <c r="E553" t="s">
        <v>2117</v>
      </c>
      <c r="F553" t="s">
        <v>6</v>
      </c>
      <c r="G553" s="3">
        <v>43472</v>
      </c>
      <c r="H553" s="2">
        <v>164500</v>
      </c>
      <c r="I553" s="12" t="s">
        <v>838</v>
      </c>
      <c r="J553" s="67">
        <f t="shared" si="96"/>
        <v>0</v>
      </c>
      <c r="K553" s="5">
        <f t="shared" si="88"/>
        <v>0</v>
      </c>
      <c r="L553" s="54">
        <f t="shared" si="89"/>
        <v>0</v>
      </c>
      <c r="M553" s="56" t="str">
        <f>IF(D553="",#REF!,D553)</f>
        <v>Bentwood Realty</v>
      </c>
      <c r="N553" s="5">
        <f t="shared" si="90"/>
        <v>1</v>
      </c>
      <c r="O553" s="5">
        <f t="shared" si="91"/>
        <v>0</v>
      </c>
    </row>
    <row r="554" spans="1:15" s="8" customFormat="1" ht="14.25" customHeight="1" x14ac:dyDescent="0.2">
      <c r="A554" t="s">
        <v>1477</v>
      </c>
      <c r="B554" t="s">
        <v>1861</v>
      </c>
      <c r="C554" t="s">
        <v>1848</v>
      </c>
      <c r="D554" t="s">
        <v>1036</v>
      </c>
      <c r="E554" t="s">
        <v>1849</v>
      </c>
      <c r="F554" t="s">
        <v>6</v>
      </c>
      <c r="G554" s="3">
        <v>43552</v>
      </c>
      <c r="H554" s="2">
        <v>211500</v>
      </c>
      <c r="I554" s="12" t="s">
        <v>838</v>
      </c>
      <c r="J554" s="67">
        <f t="shared" si="96"/>
        <v>211500</v>
      </c>
      <c r="K554" s="5">
        <f t="shared" si="88"/>
        <v>1</v>
      </c>
      <c r="L554" s="54">
        <f t="shared" si="89"/>
        <v>0</v>
      </c>
      <c r="M554" s="56" t="str">
        <f t="shared" si="94"/>
        <v>Bentwood Realty</v>
      </c>
      <c r="N554" s="5">
        <f t="shared" si="90"/>
        <v>0</v>
      </c>
      <c r="O554" s="5">
        <f t="shared" si="91"/>
        <v>0</v>
      </c>
    </row>
    <row r="555" spans="1:15" s="8" customFormat="1" ht="14.25" customHeight="1" x14ac:dyDescent="0.2">
      <c r="A555" t="s">
        <v>1081</v>
      </c>
      <c r="B555" t="s">
        <v>1036</v>
      </c>
      <c r="C555" t="s">
        <v>1848</v>
      </c>
      <c r="D555" t="s">
        <v>1036</v>
      </c>
      <c r="E555" t="s">
        <v>2753</v>
      </c>
      <c r="F555" t="s">
        <v>6</v>
      </c>
      <c r="G555" s="3">
        <v>43556</v>
      </c>
      <c r="H555" s="2">
        <v>180000</v>
      </c>
      <c r="I555" s="12" t="s">
        <v>838</v>
      </c>
      <c r="J555" s="67">
        <f t="shared" si="96"/>
        <v>180000</v>
      </c>
      <c r="K555" s="5">
        <f t="shared" si="88"/>
        <v>1</v>
      </c>
      <c r="L555" s="54">
        <f t="shared" si="89"/>
        <v>0</v>
      </c>
      <c r="M555" s="56" t="str">
        <f>IF(D555="",#REF!,D555)</f>
        <v>Bentwood Realty</v>
      </c>
      <c r="N555" s="5">
        <f t="shared" si="90"/>
        <v>0</v>
      </c>
      <c r="O555" s="5">
        <f t="shared" si="91"/>
        <v>0</v>
      </c>
    </row>
    <row r="556" spans="1:15" s="8" customFormat="1" ht="14.25" customHeight="1" x14ac:dyDescent="0.2">
      <c r="A556" t="s">
        <v>987</v>
      </c>
      <c r="B556" t="s">
        <v>1840</v>
      </c>
      <c r="C556" t="s">
        <v>1848</v>
      </c>
      <c r="D556" t="s">
        <v>1036</v>
      </c>
      <c r="E556" t="s">
        <v>2917</v>
      </c>
      <c r="F556" t="s">
        <v>6</v>
      </c>
      <c r="G556" s="3">
        <v>43573</v>
      </c>
      <c r="H556" s="2">
        <v>117500</v>
      </c>
      <c r="I556" s="12" t="s">
        <v>838</v>
      </c>
      <c r="J556" s="67">
        <f t="shared" si="96"/>
        <v>117500</v>
      </c>
      <c r="K556" s="5">
        <f t="shared" si="88"/>
        <v>1</v>
      </c>
      <c r="L556" s="54">
        <f t="shared" si="89"/>
        <v>0</v>
      </c>
      <c r="M556" s="56" t="str">
        <f>IF(D556="",#REF!,D556)</f>
        <v>Bentwood Realty</v>
      </c>
      <c r="N556" s="5">
        <f t="shared" si="90"/>
        <v>0</v>
      </c>
      <c r="O556" s="5">
        <f t="shared" si="91"/>
        <v>0</v>
      </c>
    </row>
    <row r="557" spans="1:15" s="8" customFormat="1" ht="14.25" customHeight="1" x14ac:dyDescent="0.2">
      <c r="A557" t="s">
        <v>1449</v>
      </c>
      <c r="B557" t="s">
        <v>1099</v>
      </c>
      <c r="C557" t="s">
        <v>1848</v>
      </c>
      <c r="D557" t="s">
        <v>1036</v>
      </c>
      <c r="E557" t="s">
        <v>2980</v>
      </c>
      <c r="F557" t="s">
        <v>425</v>
      </c>
      <c r="G557" s="3">
        <v>43581</v>
      </c>
      <c r="H557" s="2">
        <v>127900</v>
      </c>
      <c r="I557" s="12" t="s">
        <v>838</v>
      </c>
      <c r="J557" s="67">
        <f t="shared" si="96"/>
        <v>127900</v>
      </c>
      <c r="K557" s="5">
        <f t="shared" si="88"/>
        <v>1</v>
      </c>
      <c r="L557" s="54">
        <f t="shared" si="89"/>
        <v>0</v>
      </c>
      <c r="M557" s="56" t="str">
        <f>IF(D557="",#REF!,D557)</f>
        <v>Bentwood Realty</v>
      </c>
      <c r="N557" s="5">
        <f t="shared" si="90"/>
        <v>0</v>
      </c>
      <c r="O557" s="5">
        <f t="shared" si="91"/>
        <v>0</v>
      </c>
    </row>
    <row r="558" spans="1:15" s="8" customFormat="1" ht="14.25" customHeight="1" x14ac:dyDescent="0.2">
      <c r="A558" t="s">
        <v>152</v>
      </c>
      <c r="B558" t="s">
        <v>1842</v>
      </c>
      <c r="C558" t="s">
        <v>1838</v>
      </c>
      <c r="D558" t="s">
        <v>1099</v>
      </c>
      <c r="E558" t="s">
        <v>2255</v>
      </c>
      <c r="F558" t="s">
        <v>123</v>
      </c>
      <c r="G558" s="3">
        <v>43496</v>
      </c>
      <c r="H558" s="2">
        <v>187500</v>
      </c>
      <c r="I558" s="12" t="s">
        <v>838</v>
      </c>
      <c r="J558" s="67">
        <f t="shared" ref="J558:J581" si="97">IF(A558=C558,0,H558)</f>
        <v>187500</v>
      </c>
      <c r="K558" s="5">
        <f t="shared" si="88"/>
        <v>1</v>
      </c>
      <c r="L558" s="54">
        <f t="shared" si="89"/>
        <v>0</v>
      </c>
      <c r="M558" s="56" t="str">
        <f t="shared" si="94"/>
        <v>Keller Williams Realty - Waco</v>
      </c>
      <c r="N558" s="5">
        <f t="shared" si="90"/>
        <v>0</v>
      </c>
      <c r="O558" s="5">
        <f t="shared" si="91"/>
        <v>0</v>
      </c>
    </row>
    <row r="559" spans="1:15" s="8" customFormat="1" ht="14.25" customHeight="1" x14ac:dyDescent="0.2">
      <c r="A559" t="s">
        <v>1863</v>
      </c>
      <c r="B559" t="s">
        <v>1099</v>
      </c>
      <c r="C559" t="s">
        <v>1864</v>
      </c>
      <c r="D559" t="s">
        <v>1087</v>
      </c>
      <c r="E559" t="s">
        <v>2668</v>
      </c>
      <c r="F559" t="s">
        <v>7</v>
      </c>
      <c r="G559" s="3">
        <v>43546</v>
      </c>
      <c r="H559" s="2">
        <v>101654</v>
      </c>
      <c r="I559" s="12" t="s">
        <v>838</v>
      </c>
      <c r="J559" s="67">
        <f t="shared" si="97"/>
        <v>101654</v>
      </c>
      <c r="K559" s="5">
        <f t="shared" si="88"/>
        <v>1</v>
      </c>
      <c r="L559" s="54">
        <f t="shared" si="89"/>
        <v>0</v>
      </c>
      <c r="M559" s="56" t="str">
        <f>IF(D559="",#REF!,D559)</f>
        <v>Texas Premier Realty</v>
      </c>
      <c r="N559" s="5">
        <f t="shared" si="90"/>
        <v>0</v>
      </c>
      <c r="O559" s="5">
        <f t="shared" si="91"/>
        <v>0</v>
      </c>
    </row>
    <row r="560" spans="1:15" s="8" customFormat="1" ht="14.25" customHeight="1" x14ac:dyDescent="0.2">
      <c r="A560" t="s">
        <v>813</v>
      </c>
      <c r="B560" t="s">
        <v>1099</v>
      </c>
      <c r="C560" t="s">
        <v>1864</v>
      </c>
      <c r="D560" t="s">
        <v>1087</v>
      </c>
      <c r="E560" t="s">
        <v>2669</v>
      </c>
      <c r="F560" t="s">
        <v>123</v>
      </c>
      <c r="G560" s="3">
        <v>43546</v>
      </c>
      <c r="H560" s="2">
        <v>242000</v>
      </c>
      <c r="I560" s="12">
        <v>20190442</v>
      </c>
      <c r="J560" s="67">
        <f t="shared" si="97"/>
        <v>242000</v>
      </c>
      <c r="K560" s="5">
        <f t="shared" si="88"/>
        <v>1</v>
      </c>
      <c r="L560" s="54">
        <f t="shared" si="89"/>
        <v>1</v>
      </c>
      <c r="M560" s="56" t="str">
        <f t="shared" si="94"/>
        <v>Texas Premier Realty</v>
      </c>
      <c r="N560" s="5">
        <f t="shared" si="90"/>
        <v>0</v>
      </c>
      <c r="O560" s="5">
        <f t="shared" si="91"/>
        <v>0</v>
      </c>
    </row>
    <row r="561" spans="1:15" s="8" customFormat="1" ht="14.25" customHeight="1" x14ac:dyDescent="0.2">
      <c r="A561" t="s">
        <v>826</v>
      </c>
      <c r="B561" t="s">
        <v>1258</v>
      </c>
      <c r="C561" t="s">
        <v>1864</v>
      </c>
      <c r="D561" t="s">
        <v>1087</v>
      </c>
      <c r="E561" t="s">
        <v>3009</v>
      </c>
      <c r="F561" t="s">
        <v>6</v>
      </c>
      <c r="G561" s="3">
        <v>43585</v>
      </c>
      <c r="H561" s="2">
        <v>95000</v>
      </c>
      <c r="I561" s="12" t="s">
        <v>838</v>
      </c>
      <c r="J561" s="67">
        <f t="shared" si="97"/>
        <v>95000</v>
      </c>
      <c r="K561" s="5">
        <f t="shared" si="88"/>
        <v>1</v>
      </c>
      <c r="L561" s="54">
        <f t="shared" si="89"/>
        <v>0</v>
      </c>
      <c r="M561" s="56" t="str">
        <f>IF(D561="",#REF!,D561)</f>
        <v>Texas Premier Realty</v>
      </c>
      <c r="N561" s="5">
        <f t="shared" si="90"/>
        <v>0</v>
      </c>
      <c r="O561" s="5">
        <f t="shared" si="91"/>
        <v>0</v>
      </c>
    </row>
    <row r="562" spans="1:15" s="8" customFormat="1" ht="14.25" customHeight="1" x14ac:dyDescent="0.2">
      <c r="A562" t="s">
        <v>722</v>
      </c>
      <c r="B562" t="s">
        <v>1842</v>
      </c>
      <c r="C562" t="s">
        <v>1864</v>
      </c>
      <c r="D562" t="s">
        <v>1087</v>
      </c>
      <c r="E562" t="s">
        <v>3015</v>
      </c>
      <c r="F562" t="s">
        <v>425</v>
      </c>
      <c r="G562" s="3">
        <v>43585</v>
      </c>
      <c r="H562" s="2">
        <v>231000</v>
      </c>
      <c r="I562" s="12">
        <v>20190667</v>
      </c>
      <c r="J562" s="67">
        <f t="shared" si="97"/>
        <v>231000</v>
      </c>
      <c r="K562" s="5">
        <f t="shared" si="88"/>
        <v>1</v>
      </c>
      <c r="L562" s="54">
        <f t="shared" si="89"/>
        <v>1</v>
      </c>
      <c r="M562" s="56" t="str">
        <f>IF(D562="",#REF!,D562)</f>
        <v>Texas Premier Realty</v>
      </c>
      <c r="N562" s="5">
        <f t="shared" si="90"/>
        <v>0</v>
      </c>
      <c r="O562" s="5">
        <f t="shared" si="91"/>
        <v>0</v>
      </c>
    </row>
    <row r="563" spans="1:15" s="8" customFormat="1" ht="14.25" customHeight="1" x14ac:dyDescent="0.2">
      <c r="A563" t="s">
        <v>1864</v>
      </c>
      <c r="B563" t="s">
        <v>1087</v>
      </c>
      <c r="C563" t="s">
        <v>1864</v>
      </c>
      <c r="D563" t="s">
        <v>1087</v>
      </c>
      <c r="E563" t="s">
        <v>3018</v>
      </c>
      <c r="F563" t="s">
        <v>6</v>
      </c>
      <c r="G563" s="3">
        <v>43585</v>
      </c>
      <c r="H563" s="2">
        <v>51000</v>
      </c>
      <c r="I563" s="12" t="s">
        <v>838</v>
      </c>
      <c r="J563" s="67">
        <f t="shared" si="97"/>
        <v>0</v>
      </c>
      <c r="K563" s="5">
        <f t="shared" si="88"/>
        <v>0</v>
      </c>
      <c r="L563" s="54">
        <f t="shared" si="89"/>
        <v>0</v>
      </c>
      <c r="M563" s="56" t="str">
        <f>IF(D563="",#REF!,D563)</f>
        <v>Texas Premier Realty</v>
      </c>
      <c r="N563" s="5">
        <f t="shared" si="90"/>
        <v>1</v>
      </c>
      <c r="O563" s="5">
        <f t="shared" si="91"/>
        <v>0</v>
      </c>
    </row>
    <row r="564" spans="1:15" s="8" customFormat="1" ht="14.25" customHeight="1" x14ac:dyDescent="0.2">
      <c r="A564" t="s">
        <v>2041</v>
      </c>
      <c r="B564" t="s">
        <v>1180</v>
      </c>
      <c r="C564" t="s">
        <v>1648</v>
      </c>
      <c r="D564" t="s">
        <v>5</v>
      </c>
      <c r="E564" t="s">
        <v>2589</v>
      </c>
      <c r="F564" t="s">
        <v>1126</v>
      </c>
      <c r="G564" s="3">
        <v>43537</v>
      </c>
      <c r="H564" s="2">
        <v>310000</v>
      </c>
      <c r="I564" s="12">
        <v>20190367</v>
      </c>
      <c r="J564" s="67">
        <f t="shared" si="97"/>
        <v>310000</v>
      </c>
      <c r="K564" s="5">
        <f t="shared" si="88"/>
        <v>1</v>
      </c>
      <c r="L564" s="54">
        <f t="shared" si="89"/>
        <v>1</v>
      </c>
      <c r="M564" s="56" t="str">
        <f>IF(D564="",#REF!,D564)</f>
        <v>Magnolia Realty</v>
      </c>
      <c r="N564" s="5">
        <f t="shared" si="90"/>
        <v>0</v>
      </c>
      <c r="O564" s="5">
        <f t="shared" si="91"/>
        <v>0</v>
      </c>
    </row>
    <row r="565" spans="1:15" s="8" customFormat="1" ht="14.25" customHeight="1" x14ac:dyDescent="0.2">
      <c r="A565" t="s">
        <v>2079</v>
      </c>
      <c r="B565" t="s">
        <v>1907</v>
      </c>
      <c r="C565" t="s">
        <v>201</v>
      </c>
      <c r="D565" t="s">
        <v>1907</v>
      </c>
      <c r="E565" t="s">
        <v>2518</v>
      </c>
      <c r="F565" t="s">
        <v>6</v>
      </c>
      <c r="G565" s="3">
        <v>43529</v>
      </c>
      <c r="H565" s="2">
        <v>65000</v>
      </c>
      <c r="I565" s="12" t="s">
        <v>838</v>
      </c>
      <c r="J565" s="67">
        <f t="shared" si="97"/>
        <v>65000</v>
      </c>
      <c r="K565" s="5">
        <f t="shared" si="88"/>
        <v>1</v>
      </c>
      <c r="L565" s="54">
        <f t="shared" si="89"/>
        <v>0</v>
      </c>
      <c r="M565" s="56" t="str">
        <f>IF(D565="",#REF!,D565)</f>
        <v>CIF Real Estate Services, Inc.</v>
      </c>
      <c r="N565" s="5">
        <f t="shared" si="90"/>
        <v>0</v>
      </c>
      <c r="O565" s="5">
        <f t="shared" si="91"/>
        <v>0</v>
      </c>
    </row>
    <row r="566" spans="1:15" s="8" customFormat="1" ht="14.25" customHeight="1" x14ac:dyDescent="0.2">
      <c r="A566" t="s">
        <v>1857</v>
      </c>
      <c r="B566" t="s">
        <v>1099</v>
      </c>
      <c r="C566" t="s">
        <v>201</v>
      </c>
      <c r="D566" t="s">
        <v>1907</v>
      </c>
      <c r="E566" t="s">
        <v>2639</v>
      </c>
      <c r="F566" t="s">
        <v>6</v>
      </c>
      <c r="G566" s="3">
        <v>43543</v>
      </c>
      <c r="H566" s="2">
        <v>115000</v>
      </c>
      <c r="I566" s="12" t="s">
        <v>838</v>
      </c>
      <c r="J566" s="67">
        <f t="shared" si="97"/>
        <v>115000</v>
      </c>
      <c r="K566" s="5">
        <f t="shared" si="88"/>
        <v>1</v>
      </c>
      <c r="L566" s="54">
        <f t="shared" si="89"/>
        <v>0</v>
      </c>
      <c r="M566" s="56" t="str">
        <f t="shared" si="94"/>
        <v>CIF Real Estate Services, Inc.</v>
      </c>
      <c r="N566" s="5">
        <f t="shared" si="90"/>
        <v>0</v>
      </c>
      <c r="O566" s="5">
        <f t="shared" si="91"/>
        <v>0</v>
      </c>
    </row>
    <row r="567" spans="1:15" s="8" customFormat="1" ht="14.25" customHeight="1" x14ac:dyDescent="0.2">
      <c r="A567" t="s">
        <v>305</v>
      </c>
      <c r="B567" t="s">
        <v>1840</v>
      </c>
      <c r="C567" t="s">
        <v>201</v>
      </c>
      <c r="D567" t="s">
        <v>1907</v>
      </c>
      <c r="E567" t="s">
        <v>2793</v>
      </c>
      <c r="F567" t="s">
        <v>6</v>
      </c>
      <c r="G567" s="3">
        <v>43560</v>
      </c>
      <c r="H567" s="2">
        <v>131000</v>
      </c>
      <c r="I567" s="12">
        <v>20190523</v>
      </c>
      <c r="J567" s="67">
        <f t="shared" si="97"/>
        <v>131000</v>
      </c>
      <c r="K567" s="5">
        <f t="shared" si="88"/>
        <v>1</v>
      </c>
      <c r="L567" s="54">
        <f t="shared" si="89"/>
        <v>1</v>
      </c>
      <c r="M567" s="56" t="str">
        <f t="shared" si="94"/>
        <v>CIF Real Estate Services, Inc.</v>
      </c>
      <c r="N567" s="5">
        <f t="shared" si="90"/>
        <v>0</v>
      </c>
      <c r="O567" s="5">
        <f t="shared" si="91"/>
        <v>0</v>
      </c>
    </row>
    <row r="568" spans="1:15" s="8" customFormat="1" ht="14.25" customHeight="1" x14ac:dyDescent="0.2">
      <c r="A568" t="s">
        <v>990</v>
      </c>
      <c r="B568" t="s">
        <v>1087</v>
      </c>
      <c r="C568" t="s">
        <v>201</v>
      </c>
      <c r="D568" t="s">
        <v>1907</v>
      </c>
      <c r="E568" t="s">
        <v>3142</v>
      </c>
      <c r="F568" t="s">
        <v>1249</v>
      </c>
      <c r="G568" s="3">
        <v>43598</v>
      </c>
      <c r="H568" s="2">
        <v>186000</v>
      </c>
      <c r="I568" s="12" t="s">
        <v>838</v>
      </c>
      <c r="J568" s="67">
        <f t="shared" si="97"/>
        <v>186000</v>
      </c>
      <c r="K568" s="5">
        <f t="shared" si="88"/>
        <v>1</v>
      </c>
      <c r="L568" s="54">
        <f t="shared" si="89"/>
        <v>0</v>
      </c>
      <c r="M568" s="56" t="str">
        <f t="shared" si="94"/>
        <v>CIF Real Estate Services, Inc.</v>
      </c>
      <c r="N568" s="5">
        <f t="shared" si="90"/>
        <v>0</v>
      </c>
      <c r="O568" s="5">
        <f t="shared" si="91"/>
        <v>0</v>
      </c>
    </row>
    <row r="569" spans="1:15" s="8" customFormat="1" ht="14.25" customHeight="1" x14ac:dyDescent="0.2">
      <c r="A569" t="s">
        <v>1898</v>
      </c>
      <c r="B569" t="s">
        <v>1475</v>
      </c>
      <c r="C569" t="s">
        <v>201</v>
      </c>
      <c r="D569" t="s">
        <v>1907</v>
      </c>
      <c r="E569" t="s">
        <v>3191</v>
      </c>
      <c r="F569" t="s">
        <v>6</v>
      </c>
      <c r="G569" s="3">
        <v>43602</v>
      </c>
      <c r="H569" s="2">
        <v>133000</v>
      </c>
      <c r="I569" s="12" t="s">
        <v>838</v>
      </c>
      <c r="J569" s="67">
        <f t="shared" si="97"/>
        <v>133000</v>
      </c>
      <c r="K569" s="5">
        <f t="shared" si="88"/>
        <v>1</v>
      </c>
      <c r="L569" s="54">
        <f t="shared" si="89"/>
        <v>0</v>
      </c>
      <c r="M569" s="56" t="str">
        <f t="shared" si="94"/>
        <v>CIF Real Estate Services, Inc.</v>
      </c>
      <c r="N569" s="5">
        <f t="shared" si="90"/>
        <v>0</v>
      </c>
      <c r="O569" s="5">
        <f t="shared" si="91"/>
        <v>0</v>
      </c>
    </row>
    <row r="570" spans="1:15" s="8" customFormat="1" ht="14.25" customHeight="1" x14ac:dyDescent="0.2">
      <c r="A570" t="s">
        <v>1872</v>
      </c>
      <c r="B570" t="s">
        <v>1843</v>
      </c>
      <c r="C570" t="s">
        <v>202</v>
      </c>
      <c r="D570" t="s">
        <v>1840</v>
      </c>
      <c r="E570" t="s">
        <v>3138</v>
      </c>
      <c r="F570" t="s">
        <v>6</v>
      </c>
      <c r="G570" s="3">
        <v>43595</v>
      </c>
      <c r="H570" s="2">
        <v>300000</v>
      </c>
      <c r="I570" s="12" t="s">
        <v>838</v>
      </c>
      <c r="J570" s="67">
        <f t="shared" si="97"/>
        <v>300000</v>
      </c>
      <c r="K570" s="5">
        <f t="shared" si="88"/>
        <v>1</v>
      </c>
      <c r="L570" s="54">
        <f t="shared" si="89"/>
        <v>0</v>
      </c>
      <c r="M570" s="56" t="str">
        <f t="shared" si="94"/>
        <v>Kelly, Realtors</v>
      </c>
      <c r="N570" s="5">
        <f t="shared" si="90"/>
        <v>0</v>
      </c>
      <c r="O570" s="5">
        <f t="shared" si="91"/>
        <v>0</v>
      </c>
    </row>
    <row r="571" spans="1:15" s="8" customFormat="1" ht="14.25" customHeight="1" x14ac:dyDescent="0.2">
      <c r="A571" t="s">
        <v>326</v>
      </c>
      <c r="B571" t="s">
        <v>1844</v>
      </c>
      <c r="C571" t="s">
        <v>202</v>
      </c>
      <c r="D571" t="s">
        <v>1840</v>
      </c>
      <c r="E571" t="s">
        <v>3323</v>
      </c>
      <c r="F571" t="s">
        <v>216</v>
      </c>
      <c r="G571" s="3">
        <v>43615</v>
      </c>
      <c r="H571" s="2">
        <v>150000</v>
      </c>
      <c r="I571" s="12" t="s">
        <v>838</v>
      </c>
      <c r="J571" s="67">
        <f t="shared" si="97"/>
        <v>150000</v>
      </c>
      <c r="K571" s="5">
        <f t="shared" si="88"/>
        <v>1</v>
      </c>
      <c r="L571" s="54">
        <f t="shared" si="89"/>
        <v>0</v>
      </c>
      <c r="M571" s="56" t="str">
        <f t="shared" si="94"/>
        <v>Kelly, Realtors</v>
      </c>
      <c r="N571" s="5">
        <f t="shared" si="90"/>
        <v>0</v>
      </c>
      <c r="O571" s="5">
        <f t="shared" si="91"/>
        <v>0</v>
      </c>
    </row>
    <row r="572" spans="1:15" s="8" customFormat="1" ht="14.25" customHeight="1" x14ac:dyDescent="0.2">
      <c r="A572" t="s">
        <v>203</v>
      </c>
      <c r="B572" t="s">
        <v>1974</v>
      </c>
      <c r="C572" t="s">
        <v>203</v>
      </c>
      <c r="D572" t="s">
        <v>1974</v>
      </c>
      <c r="E572" t="s">
        <v>2231</v>
      </c>
      <c r="F572" t="s">
        <v>6</v>
      </c>
      <c r="G572" s="3">
        <v>43493</v>
      </c>
      <c r="H572" s="2">
        <v>70200</v>
      </c>
      <c r="I572" s="12" t="s">
        <v>838</v>
      </c>
      <c r="J572" s="67">
        <f t="shared" si="97"/>
        <v>0</v>
      </c>
      <c r="K572" s="5">
        <f t="shared" si="88"/>
        <v>0</v>
      </c>
      <c r="L572" s="54">
        <f t="shared" si="89"/>
        <v>0</v>
      </c>
      <c r="M572" s="56" t="str">
        <f>IF(D572="",#REF!,D572)</f>
        <v>Bruce, Realtors</v>
      </c>
      <c r="N572" s="5">
        <f t="shared" si="90"/>
        <v>1</v>
      </c>
      <c r="O572" s="5">
        <f t="shared" si="91"/>
        <v>0</v>
      </c>
    </row>
    <row r="573" spans="1:15" s="8" customFormat="1" ht="14.25" customHeight="1" x14ac:dyDescent="0.2">
      <c r="A573" t="s">
        <v>152</v>
      </c>
      <c r="B573" t="s">
        <v>1842</v>
      </c>
      <c r="C573" t="s">
        <v>203</v>
      </c>
      <c r="D573" t="s">
        <v>1974</v>
      </c>
      <c r="E573" t="s">
        <v>2282</v>
      </c>
      <c r="F573" t="s">
        <v>6</v>
      </c>
      <c r="G573" s="3">
        <v>43497</v>
      </c>
      <c r="H573" s="2">
        <v>185000</v>
      </c>
      <c r="I573" s="12">
        <v>20182857</v>
      </c>
      <c r="J573" s="67">
        <f t="shared" si="97"/>
        <v>185000</v>
      </c>
      <c r="K573" s="5">
        <f t="shared" si="88"/>
        <v>1</v>
      </c>
      <c r="L573" s="54">
        <f t="shared" si="89"/>
        <v>1</v>
      </c>
      <c r="M573" s="56" t="str">
        <f t="shared" si="94"/>
        <v>Bruce, Realtors</v>
      </c>
      <c r="N573" s="5">
        <f t="shared" si="90"/>
        <v>0</v>
      </c>
      <c r="O573" s="5">
        <f t="shared" si="91"/>
        <v>0</v>
      </c>
    </row>
    <row r="574" spans="1:15" s="8" customFormat="1" ht="14.25" customHeight="1" x14ac:dyDescent="0.2">
      <c r="A574" t="s">
        <v>1966</v>
      </c>
      <c r="B574" t="s">
        <v>1854</v>
      </c>
      <c r="C574" t="s">
        <v>203</v>
      </c>
      <c r="D574" t="s">
        <v>1974</v>
      </c>
      <c r="E574" t="s">
        <v>2593</v>
      </c>
      <c r="F574" t="s">
        <v>123</v>
      </c>
      <c r="G574" s="3">
        <v>43537</v>
      </c>
      <c r="H574" s="2">
        <v>229000</v>
      </c>
      <c r="I574" s="12" t="s">
        <v>838</v>
      </c>
      <c r="J574" s="67">
        <f t="shared" si="97"/>
        <v>229000</v>
      </c>
      <c r="K574" s="5">
        <f t="shared" si="88"/>
        <v>1</v>
      </c>
      <c r="L574" s="54">
        <f t="shared" si="89"/>
        <v>0</v>
      </c>
      <c r="M574" s="56" t="str">
        <f t="shared" si="94"/>
        <v>Bruce, Realtors</v>
      </c>
      <c r="N574" s="5">
        <f t="shared" si="90"/>
        <v>0</v>
      </c>
      <c r="O574" s="5">
        <f t="shared" si="91"/>
        <v>0</v>
      </c>
    </row>
    <row r="575" spans="1:15" s="8" customFormat="1" ht="14.25" customHeight="1" x14ac:dyDescent="0.2">
      <c r="A575" t="s">
        <v>1870</v>
      </c>
      <c r="B575" t="s">
        <v>2073</v>
      </c>
      <c r="C575" t="s">
        <v>1979</v>
      </c>
      <c r="D575" t="s">
        <v>2073</v>
      </c>
      <c r="E575" t="s">
        <v>3289</v>
      </c>
      <c r="F575" t="s">
        <v>215</v>
      </c>
      <c r="G575" s="3">
        <v>43609</v>
      </c>
      <c r="H575" s="2">
        <v>220000</v>
      </c>
      <c r="I575" s="12" t="s">
        <v>838</v>
      </c>
      <c r="J575" s="67">
        <f t="shared" si="97"/>
        <v>220000</v>
      </c>
      <c r="K575" s="5">
        <f t="shared" si="88"/>
        <v>1</v>
      </c>
      <c r="L575" s="54">
        <f t="shared" si="89"/>
        <v>0</v>
      </c>
      <c r="M575" s="56" t="str">
        <f t="shared" si="94"/>
        <v>Sadler Land and Realty</v>
      </c>
      <c r="N575" s="5">
        <f t="shared" si="90"/>
        <v>0</v>
      </c>
      <c r="O575" s="5">
        <f t="shared" si="91"/>
        <v>0</v>
      </c>
    </row>
    <row r="576" spans="1:15" s="8" customFormat="1" ht="14.25" customHeight="1" x14ac:dyDescent="0.2">
      <c r="A576" t="s">
        <v>326</v>
      </c>
      <c r="B576" t="s">
        <v>1844</v>
      </c>
      <c r="C576" t="s">
        <v>2090</v>
      </c>
      <c r="D576" t="s">
        <v>1099</v>
      </c>
      <c r="E576" t="s">
        <v>3028</v>
      </c>
      <c r="F576" t="s">
        <v>700</v>
      </c>
      <c r="G576" s="3">
        <v>43585</v>
      </c>
      <c r="H576" s="2">
        <v>175000</v>
      </c>
      <c r="I576" s="12" t="s">
        <v>838</v>
      </c>
      <c r="J576" s="67">
        <f t="shared" si="97"/>
        <v>175000</v>
      </c>
      <c r="K576" s="5">
        <f t="shared" si="88"/>
        <v>1</v>
      </c>
      <c r="L576" s="54">
        <f t="shared" si="89"/>
        <v>0</v>
      </c>
      <c r="M576" s="56" t="str">
        <f>IF(D576="",#REF!,D576)</f>
        <v>Keller Williams Realty - Waco</v>
      </c>
      <c r="N576" s="5">
        <f t="shared" si="90"/>
        <v>0</v>
      </c>
      <c r="O576" s="5">
        <f t="shared" si="91"/>
        <v>0</v>
      </c>
    </row>
    <row r="577" spans="1:15" s="8" customFormat="1" ht="14.25" customHeight="1" x14ac:dyDescent="0.2">
      <c r="A577" t="s">
        <v>1868</v>
      </c>
      <c r="B577" t="s">
        <v>1869</v>
      </c>
      <c r="C577" t="s">
        <v>1866</v>
      </c>
      <c r="D577" t="s">
        <v>1258</v>
      </c>
      <c r="E577" t="s">
        <v>2514</v>
      </c>
      <c r="F577" t="s">
        <v>2515</v>
      </c>
      <c r="G577" s="3">
        <v>43528</v>
      </c>
      <c r="H577" s="2">
        <v>295000</v>
      </c>
      <c r="I577" s="12" t="s">
        <v>838</v>
      </c>
      <c r="J577" s="67">
        <f t="shared" si="97"/>
        <v>295000</v>
      </c>
      <c r="K577" s="5">
        <f t="shared" si="88"/>
        <v>1</v>
      </c>
      <c r="L577" s="54">
        <f t="shared" si="89"/>
        <v>0</v>
      </c>
      <c r="M577" s="56" t="str">
        <f>IF(D577="",#REF!,D577)</f>
        <v>Re/Max Centex, REALTORS</v>
      </c>
      <c r="N577" s="5">
        <f t="shared" si="90"/>
        <v>0</v>
      </c>
      <c r="O577" s="5">
        <f t="shared" si="91"/>
        <v>0</v>
      </c>
    </row>
    <row r="578" spans="1:15" s="8" customFormat="1" ht="14.25" customHeight="1" x14ac:dyDescent="0.2">
      <c r="A578" t="s">
        <v>1924</v>
      </c>
      <c r="B578" t="s">
        <v>1843</v>
      </c>
      <c r="C578" t="s">
        <v>1866</v>
      </c>
      <c r="D578" t="s">
        <v>1258</v>
      </c>
      <c r="E578" t="s">
        <v>2609</v>
      </c>
      <c r="F578" t="s">
        <v>6</v>
      </c>
      <c r="G578" s="3">
        <v>43539</v>
      </c>
      <c r="H578" s="2">
        <v>135500</v>
      </c>
      <c r="I578" s="12" t="s">
        <v>838</v>
      </c>
      <c r="J578" s="67">
        <f t="shared" si="97"/>
        <v>135500</v>
      </c>
      <c r="K578" s="5">
        <f t="shared" si="88"/>
        <v>1</v>
      </c>
      <c r="L578" s="54">
        <f t="shared" si="89"/>
        <v>0</v>
      </c>
      <c r="M578" s="56" t="str">
        <f t="shared" si="94"/>
        <v>Re/Max Centex, REALTORS</v>
      </c>
      <c r="N578" s="5">
        <f t="shared" si="90"/>
        <v>0</v>
      </c>
      <c r="O578" s="5">
        <f t="shared" si="91"/>
        <v>0</v>
      </c>
    </row>
    <row r="579" spans="1:15" s="8" customFormat="1" ht="14.25" customHeight="1" x14ac:dyDescent="0.2">
      <c r="A579" t="s">
        <v>1650</v>
      </c>
      <c r="B579" t="s">
        <v>1099</v>
      </c>
      <c r="C579" t="s">
        <v>1866</v>
      </c>
      <c r="D579" t="s">
        <v>3037</v>
      </c>
      <c r="E579" t="s">
        <v>3038</v>
      </c>
      <c r="F579" t="s">
        <v>425</v>
      </c>
      <c r="G579" s="3">
        <v>43586</v>
      </c>
      <c r="H579" s="2">
        <v>70000</v>
      </c>
      <c r="I579" s="12" t="s">
        <v>838</v>
      </c>
      <c r="J579" s="67">
        <f t="shared" si="97"/>
        <v>70000</v>
      </c>
      <c r="K579" s="5">
        <f t="shared" si="88"/>
        <v>1</v>
      </c>
      <c r="L579" s="54">
        <f t="shared" si="89"/>
        <v>0</v>
      </c>
      <c r="M579" s="56" t="str">
        <f t="shared" si="94"/>
        <v>Burns Real Estate Services</v>
      </c>
      <c r="N579" s="5">
        <f t="shared" si="90"/>
        <v>0</v>
      </c>
      <c r="O579" s="5">
        <f t="shared" si="91"/>
        <v>0</v>
      </c>
    </row>
    <row r="580" spans="1:15" s="8" customFormat="1" ht="14.25" customHeight="1" x14ac:dyDescent="0.2">
      <c r="A580" t="s">
        <v>1868</v>
      </c>
      <c r="B580" t="s">
        <v>1869</v>
      </c>
      <c r="C580" t="s">
        <v>1888</v>
      </c>
      <c r="D580" t="s">
        <v>1840</v>
      </c>
      <c r="E580" t="s">
        <v>2454</v>
      </c>
      <c r="F580" t="s">
        <v>6</v>
      </c>
      <c r="G580" s="3">
        <v>43523</v>
      </c>
      <c r="H580" s="2">
        <v>523000</v>
      </c>
      <c r="I580" s="12">
        <v>20190184</v>
      </c>
      <c r="J580" s="67">
        <f t="shared" si="97"/>
        <v>523000</v>
      </c>
      <c r="K580" s="5">
        <f t="shared" si="88"/>
        <v>1</v>
      </c>
      <c r="L580" s="54">
        <f t="shared" si="89"/>
        <v>1</v>
      </c>
      <c r="M580" s="56" t="str">
        <f>IF(D580="",#REF!,D580)</f>
        <v>Kelly, Realtors</v>
      </c>
      <c r="N580" s="5">
        <f t="shared" si="90"/>
        <v>0</v>
      </c>
      <c r="O580" s="5">
        <f t="shared" si="91"/>
        <v>0</v>
      </c>
    </row>
    <row r="581" spans="1:15" s="8" customFormat="1" ht="14.25" customHeight="1" x14ac:dyDescent="0.2">
      <c r="A581" t="s">
        <v>1451</v>
      </c>
      <c r="B581" t="s">
        <v>1915</v>
      </c>
      <c r="C581" t="s">
        <v>1888</v>
      </c>
      <c r="D581" t="s">
        <v>1840</v>
      </c>
      <c r="E581" t="s">
        <v>2491</v>
      </c>
      <c r="F581" t="s">
        <v>123</v>
      </c>
      <c r="G581" s="3">
        <v>43525</v>
      </c>
      <c r="H581" s="2">
        <v>189900</v>
      </c>
      <c r="I581" s="12" t="s">
        <v>838</v>
      </c>
      <c r="J581" s="67">
        <f t="shared" si="97"/>
        <v>189900</v>
      </c>
      <c r="K581" s="5">
        <f t="shared" si="88"/>
        <v>1</v>
      </c>
      <c r="L581" s="54">
        <f t="shared" si="89"/>
        <v>0</v>
      </c>
      <c r="M581" s="56" t="str">
        <f t="shared" si="94"/>
        <v>Kelly, Realtors</v>
      </c>
      <c r="N581" s="5">
        <f t="shared" si="90"/>
        <v>0</v>
      </c>
      <c r="O581" s="5">
        <f t="shared" si="91"/>
        <v>0</v>
      </c>
    </row>
    <row r="582" spans="1:15" s="8" customFormat="1" ht="14.25" customHeight="1" x14ac:dyDescent="0.2">
      <c r="A582" t="s">
        <v>1557</v>
      </c>
      <c r="B582" t="s">
        <v>5</v>
      </c>
      <c r="C582" t="s">
        <v>1888</v>
      </c>
      <c r="D582" t="s">
        <v>1840</v>
      </c>
      <c r="E582" t="s">
        <v>2938</v>
      </c>
      <c r="F582" t="s">
        <v>6</v>
      </c>
      <c r="G582" s="3">
        <v>43577</v>
      </c>
      <c r="H582" s="2">
        <v>400000</v>
      </c>
      <c r="I582" s="12" t="s">
        <v>838</v>
      </c>
      <c r="J582" s="67">
        <f t="shared" ref="J582:J645" si="98">IF(A582=C582,0,H582)</f>
        <v>400000</v>
      </c>
      <c r="K582" s="5">
        <f t="shared" ref="K582:K645" si="99">IF(J582&gt;0,1,0)</f>
        <v>1</v>
      </c>
      <c r="L582" s="54">
        <f t="shared" ref="L582:L645" si="100">IF(K582=0,0,IF(I582="did not close",0,IF(I582="",0,1)))</f>
        <v>0</v>
      </c>
      <c r="M582" s="56" t="str">
        <f t="shared" si="94"/>
        <v>Kelly, Realtors</v>
      </c>
      <c r="N582" s="5">
        <f t="shared" ref="N582:N645" si="101">IF(A582=C582,1,0)</f>
        <v>0</v>
      </c>
      <c r="O582" s="5">
        <f t="shared" ref="O582:O645" si="102">IF(K582=0,IF(I582="did not close",0,IF(I582="",0,1)),0)</f>
        <v>0</v>
      </c>
    </row>
    <row r="583" spans="1:15" s="8" customFormat="1" ht="14.25" customHeight="1" x14ac:dyDescent="0.2">
      <c r="A583" t="s">
        <v>692</v>
      </c>
      <c r="B583" t="s">
        <v>1842</v>
      </c>
      <c r="C583" t="s">
        <v>1888</v>
      </c>
      <c r="D583" t="s">
        <v>1840</v>
      </c>
      <c r="E583" t="s">
        <v>3207</v>
      </c>
      <c r="F583" t="s">
        <v>6</v>
      </c>
      <c r="G583" s="3">
        <v>43605</v>
      </c>
      <c r="H583" s="2">
        <v>279000</v>
      </c>
      <c r="I583" s="12">
        <v>20190860</v>
      </c>
      <c r="J583" s="67">
        <f t="shared" si="98"/>
        <v>279000</v>
      </c>
      <c r="K583" s="5">
        <f t="shared" si="99"/>
        <v>1</v>
      </c>
      <c r="L583" s="54">
        <f t="shared" si="100"/>
        <v>1</v>
      </c>
      <c r="M583" s="56" t="str">
        <f t="shared" si="94"/>
        <v>Kelly, Realtors</v>
      </c>
      <c r="N583" s="5">
        <f t="shared" si="101"/>
        <v>0</v>
      </c>
      <c r="O583" s="5">
        <f t="shared" si="102"/>
        <v>0</v>
      </c>
    </row>
    <row r="584" spans="1:15" s="8" customFormat="1" ht="14.25" customHeight="1" x14ac:dyDescent="0.2">
      <c r="A584" t="s">
        <v>555</v>
      </c>
      <c r="B584" t="s">
        <v>1535</v>
      </c>
      <c r="C584" t="s">
        <v>1888</v>
      </c>
      <c r="D584" t="s">
        <v>1840</v>
      </c>
      <c r="E584" t="s">
        <v>3253</v>
      </c>
      <c r="F584" t="s">
        <v>6</v>
      </c>
      <c r="G584" s="3">
        <v>43608</v>
      </c>
      <c r="H584" s="2">
        <v>202000</v>
      </c>
      <c r="I584" s="12">
        <v>20190756</v>
      </c>
      <c r="J584" s="67">
        <f t="shared" si="98"/>
        <v>202000</v>
      </c>
      <c r="K584" s="5">
        <f t="shared" si="99"/>
        <v>1</v>
      </c>
      <c r="L584" s="54">
        <f t="shared" si="100"/>
        <v>1</v>
      </c>
      <c r="M584" s="56" t="str">
        <f t="shared" si="94"/>
        <v>Kelly, Realtors</v>
      </c>
      <c r="N584" s="5">
        <f t="shared" si="101"/>
        <v>0</v>
      </c>
      <c r="O584" s="5">
        <f t="shared" si="102"/>
        <v>0</v>
      </c>
    </row>
    <row r="585" spans="1:15" s="8" customFormat="1" ht="14.25" customHeight="1" x14ac:dyDescent="0.2">
      <c r="A585" t="s">
        <v>317</v>
      </c>
      <c r="B585" t="s">
        <v>1840</v>
      </c>
      <c r="C585" t="s">
        <v>1888</v>
      </c>
      <c r="D585" t="s">
        <v>1840</v>
      </c>
      <c r="E585" t="s">
        <v>3263</v>
      </c>
      <c r="F585" t="s">
        <v>6</v>
      </c>
      <c r="G585" s="3">
        <v>43609</v>
      </c>
      <c r="H585" s="2">
        <v>206000</v>
      </c>
      <c r="I585" s="12">
        <v>20190929</v>
      </c>
      <c r="J585" s="67">
        <f t="shared" si="98"/>
        <v>206000</v>
      </c>
      <c r="K585" s="5">
        <f t="shared" si="99"/>
        <v>1</v>
      </c>
      <c r="L585" s="54">
        <f t="shared" si="100"/>
        <v>1</v>
      </c>
      <c r="M585" s="56" t="str">
        <f t="shared" si="94"/>
        <v>Kelly, Realtors</v>
      </c>
      <c r="N585" s="5">
        <f t="shared" si="101"/>
        <v>0</v>
      </c>
      <c r="O585" s="5">
        <f t="shared" si="102"/>
        <v>0</v>
      </c>
    </row>
    <row r="586" spans="1:15" s="8" customFormat="1" ht="14.25" customHeight="1" x14ac:dyDescent="0.2">
      <c r="A586" t="s">
        <v>1542</v>
      </c>
      <c r="B586" t="s">
        <v>1842</v>
      </c>
      <c r="C586" t="s">
        <v>1977</v>
      </c>
      <c r="D586" t="s">
        <v>1132</v>
      </c>
      <c r="E586" t="s">
        <v>2157</v>
      </c>
      <c r="F586" t="s">
        <v>1249</v>
      </c>
      <c r="G586" s="3">
        <v>43480</v>
      </c>
      <c r="H586" s="2">
        <v>525000</v>
      </c>
      <c r="I586" s="12" t="s">
        <v>838</v>
      </c>
      <c r="J586" s="67">
        <f t="shared" si="98"/>
        <v>525000</v>
      </c>
      <c r="K586" s="5">
        <f t="shared" si="99"/>
        <v>1</v>
      </c>
      <c r="L586" s="54">
        <f t="shared" si="100"/>
        <v>0</v>
      </c>
      <c r="M586" s="56" t="str">
        <f t="shared" ref="M586:M636" si="103">IF(D586="",D585,D586)</f>
        <v>Cornerstone Group</v>
      </c>
      <c r="N586" s="5">
        <f t="shared" si="101"/>
        <v>0</v>
      </c>
      <c r="O586" s="5">
        <f t="shared" si="102"/>
        <v>0</v>
      </c>
    </row>
    <row r="587" spans="1:15" s="8" customFormat="1" ht="14.25" customHeight="1" x14ac:dyDescent="0.2">
      <c r="A587" t="s">
        <v>1147</v>
      </c>
      <c r="B587" t="s">
        <v>1842</v>
      </c>
      <c r="C587" t="s">
        <v>488</v>
      </c>
      <c r="D587" t="s">
        <v>666</v>
      </c>
      <c r="E587" t="s">
        <v>3062</v>
      </c>
      <c r="F587" t="s">
        <v>6</v>
      </c>
      <c r="G587" s="3">
        <v>43591</v>
      </c>
      <c r="H587" s="2">
        <v>179000</v>
      </c>
      <c r="I587" s="12" t="s">
        <v>838</v>
      </c>
      <c r="J587" s="67">
        <f t="shared" si="98"/>
        <v>179000</v>
      </c>
      <c r="K587" s="5">
        <f t="shared" si="99"/>
        <v>1</v>
      </c>
      <c r="L587" s="54">
        <f t="shared" si="100"/>
        <v>0</v>
      </c>
      <c r="M587" s="56" t="str">
        <f t="shared" si="103"/>
        <v>Creekview Realty</v>
      </c>
      <c r="N587" s="5">
        <f t="shared" si="101"/>
        <v>0</v>
      </c>
      <c r="O587" s="5">
        <f t="shared" si="102"/>
        <v>0</v>
      </c>
    </row>
    <row r="588" spans="1:15" s="8" customFormat="1" ht="14.25" customHeight="1" x14ac:dyDescent="0.2">
      <c r="A588" t="s">
        <v>1068</v>
      </c>
      <c r="B588" t="s">
        <v>1535</v>
      </c>
      <c r="C588" t="s">
        <v>1897</v>
      </c>
      <c r="D588" t="s">
        <v>1842</v>
      </c>
      <c r="E588" t="s">
        <v>2913</v>
      </c>
      <c r="F588" t="s">
        <v>1249</v>
      </c>
      <c r="G588" s="3">
        <v>43573</v>
      </c>
      <c r="H588" s="2">
        <v>152150</v>
      </c>
      <c r="I588" s="12">
        <v>20190586</v>
      </c>
      <c r="J588" s="67">
        <f t="shared" si="98"/>
        <v>152150</v>
      </c>
      <c r="K588" s="5">
        <f t="shared" si="99"/>
        <v>1</v>
      </c>
      <c r="L588" s="54">
        <f t="shared" si="100"/>
        <v>1</v>
      </c>
      <c r="M588" s="56" t="str">
        <f t="shared" si="103"/>
        <v>Coldwell Banker Apex, REALTORS</v>
      </c>
      <c r="N588" s="5">
        <f t="shared" si="101"/>
        <v>0</v>
      </c>
      <c r="O588" s="5">
        <f t="shared" si="102"/>
        <v>0</v>
      </c>
    </row>
    <row r="589" spans="1:15" s="8" customFormat="1" ht="14.25" customHeight="1" x14ac:dyDescent="0.2">
      <c r="A589" t="s">
        <v>544</v>
      </c>
      <c r="B589" t="s">
        <v>1858</v>
      </c>
      <c r="C589" t="s">
        <v>1559</v>
      </c>
      <c r="D589" t="s">
        <v>1036</v>
      </c>
      <c r="E589" t="s">
        <v>2383</v>
      </c>
      <c r="F589" t="s">
        <v>6</v>
      </c>
      <c r="G589" s="3">
        <v>43514</v>
      </c>
      <c r="H589" s="2">
        <v>320000</v>
      </c>
      <c r="I589" s="12" t="s">
        <v>838</v>
      </c>
      <c r="J589" s="67">
        <f t="shared" si="98"/>
        <v>320000</v>
      </c>
      <c r="K589" s="5">
        <f t="shared" si="99"/>
        <v>1</v>
      </c>
      <c r="L589" s="54">
        <f t="shared" si="100"/>
        <v>0</v>
      </c>
      <c r="M589" s="56" t="str">
        <f t="shared" si="103"/>
        <v>Bentwood Realty</v>
      </c>
      <c r="N589" s="5">
        <f t="shared" si="101"/>
        <v>0</v>
      </c>
      <c r="O589" s="5">
        <f t="shared" si="102"/>
        <v>0</v>
      </c>
    </row>
    <row r="590" spans="1:15" s="8" customFormat="1" ht="14.25" customHeight="1" x14ac:dyDescent="0.2">
      <c r="A590" t="s">
        <v>1559</v>
      </c>
      <c r="B590" t="s">
        <v>1036</v>
      </c>
      <c r="C590" t="s">
        <v>1559</v>
      </c>
      <c r="D590" t="s">
        <v>1036</v>
      </c>
      <c r="E590" t="s">
        <v>2419</v>
      </c>
      <c r="F590" t="s">
        <v>6</v>
      </c>
      <c r="G590" s="3">
        <v>43518</v>
      </c>
      <c r="H590" s="2">
        <v>93500</v>
      </c>
      <c r="I590" s="12">
        <v>20190230</v>
      </c>
      <c r="J590" s="67">
        <f t="shared" si="98"/>
        <v>0</v>
      </c>
      <c r="K590" s="5">
        <f t="shared" si="99"/>
        <v>0</v>
      </c>
      <c r="L590" s="54">
        <f t="shared" si="100"/>
        <v>0</v>
      </c>
      <c r="M590" s="56" t="str">
        <f t="shared" si="103"/>
        <v>Bentwood Realty</v>
      </c>
      <c r="N590" s="5">
        <f t="shared" si="101"/>
        <v>1</v>
      </c>
      <c r="O590" s="5">
        <f t="shared" si="102"/>
        <v>1</v>
      </c>
    </row>
    <row r="591" spans="1:15" s="8" customFormat="1" ht="14.25" customHeight="1" x14ac:dyDescent="0.2">
      <c r="A591" t="s">
        <v>430</v>
      </c>
      <c r="B591" t="s">
        <v>1258</v>
      </c>
      <c r="C591" t="s">
        <v>1559</v>
      </c>
      <c r="D591" t="s">
        <v>1036</v>
      </c>
      <c r="E591" t="s">
        <v>2888</v>
      </c>
      <c r="F591" t="s">
        <v>6</v>
      </c>
      <c r="G591" s="3">
        <v>43570</v>
      </c>
      <c r="H591" s="2">
        <v>400000</v>
      </c>
      <c r="I591" s="12" t="s">
        <v>838</v>
      </c>
      <c r="J591" s="67">
        <f t="shared" si="98"/>
        <v>400000</v>
      </c>
      <c r="K591" s="5">
        <f t="shared" si="99"/>
        <v>1</v>
      </c>
      <c r="L591" s="54">
        <f t="shared" si="100"/>
        <v>0</v>
      </c>
      <c r="M591" s="56" t="str">
        <f t="shared" si="103"/>
        <v>Bentwood Realty</v>
      </c>
      <c r="N591" s="5">
        <f t="shared" si="101"/>
        <v>0</v>
      </c>
      <c r="O591" s="5">
        <f t="shared" si="102"/>
        <v>0</v>
      </c>
    </row>
    <row r="592" spans="1:15" s="8" customFormat="1" ht="14.25" customHeight="1" x14ac:dyDescent="0.2">
      <c r="A592" t="s">
        <v>551</v>
      </c>
      <c r="B592" t="s">
        <v>1099</v>
      </c>
      <c r="C592" t="s">
        <v>1481</v>
      </c>
      <c r="D592" t="s">
        <v>1529</v>
      </c>
      <c r="E592" t="s">
        <v>2783</v>
      </c>
      <c r="F592" t="s">
        <v>6</v>
      </c>
      <c r="G592" s="3">
        <v>43558</v>
      </c>
      <c r="H592" s="2">
        <v>103000</v>
      </c>
      <c r="I592" s="12" t="s">
        <v>838</v>
      </c>
      <c r="J592" s="67">
        <f t="shared" si="98"/>
        <v>103000</v>
      </c>
      <c r="K592" s="5">
        <f t="shared" si="99"/>
        <v>1</v>
      </c>
      <c r="L592" s="54">
        <f t="shared" si="100"/>
        <v>0</v>
      </c>
      <c r="M592" s="56" t="str">
        <f t="shared" si="103"/>
        <v>Local Life Realty</v>
      </c>
      <c r="N592" s="5">
        <f t="shared" si="101"/>
        <v>0</v>
      </c>
      <c r="O592" s="5">
        <f t="shared" si="102"/>
        <v>0</v>
      </c>
    </row>
    <row r="593" spans="1:15" s="8" customFormat="1" ht="14.25" customHeight="1" x14ac:dyDescent="0.2">
      <c r="A593" t="s">
        <v>1481</v>
      </c>
      <c r="B593" t="s">
        <v>1529</v>
      </c>
      <c r="C593" t="s">
        <v>1481</v>
      </c>
      <c r="D593" t="s">
        <v>1529</v>
      </c>
      <c r="E593" t="s">
        <v>2791</v>
      </c>
      <c r="F593" t="s">
        <v>6</v>
      </c>
      <c r="G593" s="3">
        <v>43560</v>
      </c>
      <c r="H593" s="2">
        <v>149900</v>
      </c>
      <c r="I593" s="12">
        <v>20190617</v>
      </c>
      <c r="J593" s="67">
        <f t="shared" si="98"/>
        <v>0</v>
      </c>
      <c r="K593" s="5">
        <f t="shared" si="99"/>
        <v>0</v>
      </c>
      <c r="L593" s="54">
        <f t="shared" si="100"/>
        <v>0</v>
      </c>
      <c r="M593" s="56" t="str">
        <f t="shared" si="103"/>
        <v>Local Life Realty</v>
      </c>
      <c r="N593" s="5">
        <f t="shared" si="101"/>
        <v>1</v>
      </c>
      <c r="O593" s="5">
        <f t="shared" si="102"/>
        <v>1</v>
      </c>
    </row>
    <row r="594" spans="1:15" s="8" customFormat="1" ht="14.25" customHeight="1" x14ac:dyDescent="0.2">
      <c r="A594" t="s">
        <v>1089</v>
      </c>
      <c r="B594" t="s">
        <v>5</v>
      </c>
      <c r="C594" t="s">
        <v>1481</v>
      </c>
      <c r="D594" t="s">
        <v>1529</v>
      </c>
      <c r="E594" t="s">
        <v>3259</v>
      </c>
      <c r="F594" t="s">
        <v>534</v>
      </c>
      <c r="G594" s="3">
        <v>43608</v>
      </c>
      <c r="H594" s="2">
        <v>350000</v>
      </c>
      <c r="I594" s="12" t="s">
        <v>838</v>
      </c>
      <c r="J594" s="67">
        <f t="shared" si="98"/>
        <v>350000</v>
      </c>
      <c r="K594" s="5">
        <f t="shared" si="99"/>
        <v>1</v>
      </c>
      <c r="L594" s="54">
        <f t="shared" si="100"/>
        <v>0</v>
      </c>
      <c r="M594" s="56" t="str">
        <f t="shared" si="103"/>
        <v>Local Life Realty</v>
      </c>
      <c r="N594" s="5">
        <f t="shared" si="101"/>
        <v>0</v>
      </c>
      <c r="O594" s="5">
        <f t="shared" si="102"/>
        <v>0</v>
      </c>
    </row>
    <row r="595" spans="1:15" s="8" customFormat="1" ht="14.25" customHeight="1" x14ac:dyDescent="0.2">
      <c r="A595" t="s">
        <v>1883</v>
      </c>
      <c r="B595" t="s">
        <v>1475</v>
      </c>
      <c r="C595" t="s">
        <v>1256</v>
      </c>
      <c r="D595" t="s">
        <v>1036</v>
      </c>
      <c r="E595" t="s">
        <v>2581</v>
      </c>
      <c r="F595" t="s">
        <v>6</v>
      </c>
      <c r="G595" s="3">
        <v>43536</v>
      </c>
      <c r="H595" s="2">
        <v>125000</v>
      </c>
      <c r="I595" s="12" t="s">
        <v>838</v>
      </c>
      <c r="J595" s="67">
        <f t="shared" si="98"/>
        <v>125000</v>
      </c>
      <c r="K595" s="5">
        <f t="shared" si="99"/>
        <v>1</v>
      </c>
      <c r="L595" s="54">
        <f t="shared" si="100"/>
        <v>0</v>
      </c>
      <c r="M595" s="56" t="str">
        <f t="shared" si="103"/>
        <v>Bentwood Realty</v>
      </c>
      <c r="N595" s="5">
        <f t="shared" si="101"/>
        <v>0</v>
      </c>
      <c r="O595" s="5">
        <f t="shared" si="102"/>
        <v>0</v>
      </c>
    </row>
    <row r="596" spans="1:15" s="8" customFormat="1" ht="14.25" customHeight="1" x14ac:dyDescent="0.2">
      <c r="A596" t="s">
        <v>1960</v>
      </c>
      <c r="B596" t="s">
        <v>197</v>
      </c>
      <c r="C596" t="s">
        <v>725</v>
      </c>
      <c r="D596" t="s">
        <v>2086</v>
      </c>
      <c r="E596" t="s">
        <v>2122</v>
      </c>
      <c r="F596" t="s">
        <v>911</v>
      </c>
      <c r="G596" s="3">
        <v>43473</v>
      </c>
      <c r="H596" s="2">
        <v>33000</v>
      </c>
      <c r="I596" s="12" t="s">
        <v>838</v>
      </c>
      <c r="J596" s="67">
        <f t="shared" si="98"/>
        <v>33000</v>
      </c>
      <c r="K596" s="5">
        <f t="shared" si="99"/>
        <v>1</v>
      </c>
      <c r="L596" s="54">
        <f t="shared" si="100"/>
        <v>0</v>
      </c>
      <c r="M596" s="56" t="str">
        <f>IF(D596="",#REF!,D596)</f>
        <v>J R Grace Realty</v>
      </c>
      <c r="N596" s="5">
        <f t="shared" si="101"/>
        <v>0</v>
      </c>
      <c r="O596" s="5">
        <f t="shared" si="102"/>
        <v>0</v>
      </c>
    </row>
    <row r="597" spans="1:15" s="8" customFormat="1" ht="14.25" customHeight="1" x14ac:dyDescent="0.2">
      <c r="A597" t="s">
        <v>25</v>
      </c>
      <c r="B597" t="s">
        <v>1840</v>
      </c>
      <c r="C597" t="s">
        <v>725</v>
      </c>
      <c r="D597" t="s">
        <v>2086</v>
      </c>
      <c r="E597" t="s">
        <v>2847</v>
      </c>
      <c r="F597" t="s">
        <v>802</v>
      </c>
      <c r="G597" s="3">
        <v>43566</v>
      </c>
      <c r="H597" s="2">
        <v>515000</v>
      </c>
      <c r="I597" s="12">
        <v>20190554</v>
      </c>
      <c r="J597" s="67">
        <f t="shared" si="98"/>
        <v>515000</v>
      </c>
      <c r="K597" s="5">
        <f t="shared" si="99"/>
        <v>1</v>
      </c>
      <c r="L597" s="54">
        <f t="shared" si="100"/>
        <v>1</v>
      </c>
      <c r="M597" s="56" t="str">
        <f>IF(D597="",#REF!,D597)</f>
        <v>J R Grace Realty</v>
      </c>
      <c r="N597" s="5">
        <f t="shared" si="101"/>
        <v>0</v>
      </c>
      <c r="O597" s="5">
        <f t="shared" si="102"/>
        <v>0</v>
      </c>
    </row>
    <row r="598" spans="1:15" s="8" customFormat="1" ht="14.25" customHeight="1" x14ac:dyDescent="0.2">
      <c r="A598" t="s">
        <v>1741</v>
      </c>
      <c r="B598" t="s">
        <v>1099</v>
      </c>
      <c r="C598" t="s">
        <v>725</v>
      </c>
      <c r="D598" t="s">
        <v>2086</v>
      </c>
      <c r="E598" t="s">
        <v>3316</v>
      </c>
      <c r="F598" t="s">
        <v>6</v>
      </c>
      <c r="G598" s="3">
        <v>43615</v>
      </c>
      <c r="H598" s="2">
        <v>57250</v>
      </c>
      <c r="I598" s="12" t="s">
        <v>838</v>
      </c>
      <c r="J598" s="67">
        <f t="shared" si="98"/>
        <v>57250</v>
      </c>
      <c r="K598" s="5">
        <f t="shared" si="99"/>
        <v>1</v>
      </c>
      <c r="L598" s="54">
        <f t="shared" si="100"/>
        <v>0</v>
      </c>
      <c r="M598" s="56" t="str">
        <f t="shared" si="103"/>
        <v>J R Grace Realty</v>
      </c>
      <c r="N598" s="5">
        <f t="shared" si="101"/>
        <v>0</v>
      </c>
      <c r="O598" s="5">
        <f t="shared" si="102"/>
        <v>0</v>
      </c>
    </row>
    <row r="599" spans="1:15" s="8" customFormat="1" ht="14.25" customHeight="1" x14ac:dyDescent="0.2">
      <c r="A599" t="s">
        <v>1388</v>
      </c>
      <c r="B599" t="s">
        <v>303</v>
      </c>
      <c r="C599" t="s">
        <v>1990</v>
      </c>
      <c r="D599" t="s">
        <v>1016</v>
      </c>
      <c r="E599" t="s">
        <v>2425</v>
      </c>
      <c r="F599" t="s">
        <v>6</v>
      </c>
      <c r="G599" s="3">
        <v>43518</v>
      </c>
      <c r="H599" s="2">
        <v>205000</v>
      </c>
      <c r="I599" s="12" t="s">
        <v>838</v>
      </c>
      <c r="J599" s="67">
        <f t="shared" si="98"/>
        <v>205000</v>
      </c>
      <c r="K599" s="5">
        <f t="shared" si="99"/>
        <v>1</v>
      </c>
      <c r="L599" s="54">
        <f t="shared" si="100"/>
        <v>0</v>
      </c>
      <c r="M599" s="56" t="str">
        <f t="shared" si="103"/>
        <v>Judson Griffis Real Estate</v>
      </c>
      <c r="N599" s="5">
        <f t="shared" si="101"/>
        <v>0</v>
      </c>
      <c r="O599" s="5">
        <f t="shared" si="102"/>
        <v>0</v>
      </c>
    </row>
    <row r="600" spans="1:15" s="8" customFormat="1" ht="14.25" customHeight="1" x14ac:dyDescent="0.2">
      <c r="A600" t="s">
        <v>1891</v>
      </c>
      <c r="B600" t="s">
        <v>1036</v>
      </c>
      <c r="C600" t="s">
        <v>1544</v>
      </c>
      <c r="D600" t="s">
        <v>1909</v>
      </c>
      <c r="E600" t="s">
        <v>2199</v>
      </c>
      <c r="F600" t="s">
        <v>1126</v>
      </c>
      <c r="G600" s="3">
        <v>43487</v>
      </c>
      <c r="H600" s="2">
        <v>112000</v>
      </c>
      <c r="I600" s="12" t="s">
        <v>838</v>
      </c>
      <c r="J600" s="67">
        <f t="shared" si="98"/>
        <v>112000</v>
      </c>
      <c r="K600" s="5">
        <f t="shared" si="99"/>
        <v>1</v>
      </c>
      <c r="L600" s="54">
        <f t="shared" si="100"/>
        <v>0</v>
      </c>
      <c r="M600" s="56" t="str">
        <f t="shared" si="103"/>
        <v>Knob &amp; Key Realty Partners, LLC</v>
      </c>
      <c r="N600" s="5">
        <f t="shared" si="101"/>
        <v>0</v>
      </c>
      <c r="O600" s="5">
        <f t="shared" si="102"/>
        <v>0</v>
      </c>
    </row>
    <row r="601" spans="1:15" s="8" customFormat="1" ht="14.25" customHeight="1" x14ac:dyDescent="0.2">
      <c r="A601" t="s">
        <v>2066</v>
      </c>
      <c r="B601" t="s">
        <v>1842</v>
      </c>
      <c r="C601" t="s">
        <v>1544</v>
      </c>
      <c r="D601" t="s">
        <v>1734</v>
      </c>
      <c r="E601" t="s">
        <v>2367</v>
      </c>
      <c r="F601" t="s">
        <v>6</v>
      </c>
      <c r="G601" s="3">
        <v>43511</v>
      </c>
      <c r="H601" s="2">
        <v>203500</v>
      </c>
      <c r="I601" s="12">
        <v>20190070</v>
      </c>
      <c r="J601" s="67">
        <f t="shared" si="98"/>
        <v>203500</v>
      </c>
      <c r="K601" s="5">
        <f t="shared" si="99"/>
        <v>1</v>
      </c>
      <c r="L601" s="54">
        <f t="shared" si="100"/>
        <v>1</v>
      </c>
      <c r="M601" s="56" t="str">
        <f>IF(D601="",#REF!,D601)</f>
        <v>Bridge Realty</v>
      </c>
      <c r="N601" s="5">
        <f t="shared" si="101"/>
        <v>0</v>
      </c>
      <c r="O601" s="5">
        <f t="shared" si="102"/>
        <v>0</v>
      </c>
    </row>
    <row r="602" spans="1:15" s="8" customFormat="1" ht="14.25" customHeight="1" x14ac:dyDescent="0.2">
      <c r="A602" t="s">
        <v>2059</v>
      </c>
      <c r="B602" t="s">
        <v>1889</v>
      </c>
      <c r="C602" t="s">
        <v>1544</v>
      </c>
      <c r="D602" t="s">
        <v>1734</v>
      </c>
      <c r="E602" t="s">
        <v>3156</v>
      </c>
      <c r="F602" t="s">
        <v>6</v>
      </c>
      <c r="G602" s="3">
        <v>43598</v>
      </c>
      <c r="H602" s="2">
        <v>200000</v>
      </c>
      <c r="I602" s="12" t="s">
        <v>838</v>
      </c>
      <c r="J602" s="67">
        <f t="shared" si="98"/>
        <v>200000</v>
      </c>
      <c r="K602" s="5">
        <f t="shared" si="99"/>
        <v>1</v>
      </c>
      <c r="L602" s="54">
        <f t="shared" si="100"/>
        <v>0</v>
      </c>
      <c r="M602" s="56" t="str">
        <f>IF(D602="",#REF!,D602)</f>
        <v>Bridge Realty</v>
      </c>
      <c r="N602" s="5">
        <f t="shared" si="101"/>
        <v>0</v>
      </c>
      <c r="O602" s="5">
        <f t="shared" si="102"/>
        <v>0</v>
      </c>
    </row>
    <row r="603" spans="1:15" s="8" customFormat="1" ht="14.25" customHeight="1" x14ac:dyDescent="0.2">
      <c r="A603" t="s">
        <v>2020</v>
      </c>
      <c r="B603" t="s">
        <v>1036</v>
      </c>
      <c r="C603" t="s">
        <v>2047</v>
      </c>
      <c r="D603" t="s">
        <v>5</v>
      </c>
      <c r="E603" t="s">
        <v>2561</v>
      </c>
      <c r="F603" t="s">
        <v>6</v>
      </c>
      <c r="G603" s="3">
        <v>43532</v>
      </c>
      <c r="H603" s="2">
        <v>320000</v>
      </c>
      <c r="I603" s="12">
        <v>20190202</v>
      </c>
      <c r="J603" s="67">
        <f t="shared" si="98"/>
        <v>320000</v>
      </c>
      <c r="K603" s="5">
        <f t="shared" si="99"/>
        <v>1</v>
      </c>
      <c r="L603" s="54">
        <f t="shared" si="100"/>
        <v>1</v>
      </c>
      <c r="M603" s="56" t="str">
        <f>IF(D603="",#REF!,D603)</f>
        <v>Magnolia Realty</v>
      </c>
      <c r="N603" s="5">
        <f t="shared" si="101"/>
        <v>0</v>
      </c>
      <c r="O603" s="5">
        <f t="shared" si="102"/>
        <v>0</v>
      </c>
    </row>
    <row r="604" spans="1:15" s="8" customFormat="1" ht="14.25" customHeight="1" x14ac:dyDescent="0.2">
      <c r="A604" t="s">
        <v>1868</v>
      </c>
      <c r="B604" t="s">
        <v>1869</v>
      </c>
      <c r="C604" t="s">
        <v>2047</v>
      </c>
      <c r="D604" t="s">
        <v>5</v>
      </c>
      <c r="E604" t="s">
        <v>3098</v>
      </c>
      <c r="F604" t="s">
        <v>3099</v>
      </c>
      <c r="G604" s="3">
        <v>43593</v>
      </c>
      <c r="H604" s="2">
        <v>101000</v>
      </c>
      <c r="I604" s="12" t="s">
        <v>838</v>
      </c>
      <c r="J604" s="67">
        <f t="shared" si="98"/>
        <v>101000</v>
      </c>
      <c r="K604" s="5">
        <f t="shared" si="99"/>
        <v>1</v>
      </c>
      <c r="L604" s="54">
        <f t="shared" si="100"/>
        <v>0</v>
      </c>
      <c r="M604" s="56" t="str">
        <f t="shared" si="103"/>
        <v>Magnolia Realty</v>
      </c>
      <c r="N604" s="5">
        <f t="shared" si="101"/>
        <v>0</v>
      </c>
      <c r="O604" s="5">
        <f t="shared" si="102"/>
        <v>0</v>
      </c>
    </row>
    <row r="605" spans="1:15" s="8" customFormat="1" ht="14.25" customHeight="1" x14ac:dyDescent="0.2">
      <c r="A605" t="s">
        <v>25</v>
      </c>
      <c r="B605" t="s">
        <v>1840</v>
      </c>
      <c r="C605" t="s">
        <v>853</v>
      </c>
      <c r="D605" t="s">
        <v>854</v>
      </c>
      <c r="E605" t="s">
        <v>2690</v>
      </c>
      <c r="F605" t="s">
        <v>6</v>
      </c>
      <c r="G605" s="3">
        <v>43549</v>
      </c>
      <c r="H605" s="2">
        <v>225500</v>
      </c>
      <c r="I605" s="12" t="s">
        <v>838</v>
      </c>
      <c r="J605" s="67">
        <f t="shared" si="98"/>
        <v>225500</v>
      </c>
      <c r="K605" s="5">
        <f t="shared" si="99"/>
        <v>1</v>
      </c>
      <c r="L605" s="54">
        <f t="shared" si="100"/>
        <v>0</v>
      </c>
      <c r="M605" s="56" t="str">
        <f t="shared" si="103"/>
        <v>Properties Plus</v>
      </c>
      <c r="N605" s="5">
        <f t="shared" si="101"/>
        <v>0</v>
      </c>
      <c r="O605" s="5">
        <f t="shared" si="102"/>
        <v>0</v>
      </c>
    </row>
    <row r="606" spans="1:15" s="8" customFormat="1" ht="14.25" customHeight="1" x14ac:dyDescent="0.2">
      <c r="A606" t="s">
        <v>19</v>
      </c>
      <c r="B606" t="s">
        <v>1842</v>
      </c>
      <c r="C606" t="s">
        <v>853</v>
      </c>
      <c r="D606" t="s">
        <v>854</v>
      </c>
      <c r="E606" t="s">
        <v>2939</v>
      </c>
      <c r="F606" t="s">
        <v>6</v>
      </c>
      <c r="G606" s="3">
        <v>43577</v>
      </c>
      <c r="H606" s="2">
        <v>266400</v>
      </c>
      <c r="I606" s="12" t="s">
        <v>838</v>
      </c>
      <c r="J606" s="67">
        <f t="shared" si="98"/>
        <v>266400</v>
      </c>
      <c r="K606" s="5">
        <f t="shared" si="99"/>
        <v>1</v>
      </c>
      <c r="L606" s="54">
        <f t="shared" si="100"/>
        <v>0</v>
      </c>
      <c r="M606" s="56" t="str">
        <f t="shared" si="103"/>
        <v>Properties Plus</v>
      </c>
      <c r="N606" s="5">
        <f t="shared" si="101"/>
        <v>0</v>
      </c>
      <c r="O606" s="5">
        <f t="shared" si="102"/>
        <v>0</v>
      </c>
    </row>
    <row r="607" spans="1:15" s="8" customFormat="1" ht="14.25" customHeight="1" x14ac:dyDescent="0.2">
      <c r="A607" t="s">
        <v>813</v>
      </c>
      <c r="B607" t="s">
        <v>1099</v>
      </c>
      <c r="C607" t="s">
        <v>1862</v>
      </c>
      <c r="D607" t="s">
        <v>1258</v>
      </c>
      <c r="E607" t="s">
        <v>2675</v>
      </c>
      <c r="F607" t="s">
        <v>7</v>
      </c>
      <c r="G607" s="3">
        <v>43546</v>
      </c>
      <c r="H607" s="2">
        <v>172000</v>
      </c>
      <c r="I607" s="12">
        <v>20190276</v>
      </c>
      <c r="J607" s="67">
        <f t="shared" si="98"/>
        <v>172000</v>
      </c>
      <c r="K607" s="5">
        <f t="shared" si="99"/>
        <v>1</v>
      </c>
      <c r="L607" s="54">
        <f t="shared" si="100"/>
        <v>1</v>
      </c>
      <c r="M607" s="56" t="str">
        <f>IF(D607="",#REF!,D607)</f>
        <v>Re/Max Centex, REALTORS</v>
      </c>
      <c r="N607" s="5">
        <f t="shared" si="101"/>
        <v>0</v>
      </c>
      <c r="O607" s="5">
        <f t="shared" si="102"/>
        <v>0</v>
      </c>
    </row>
    <row r="608" spans="1:15" s="8" customFormat="1" ht="14.25" customHeight="1" x14ac:dyDescent="0.2">
      <c r="A608" t="s">
        <v>1738</v>
      </c>
      <c r="B608" t="s">
        <v>1099</v>
      </c>
      <c r="C608" t="s">
        <v>334</v>
      </c>
      <c r="D608" t="s">
        <v>1258</v>
      </c>
      <c r="E608" t="s">
        <v>3044</v>
      </c>
      <c r="F608" t="s">
        <v>64</v>
      </c>
      <c r="G608" s="3">
        <v>43587</v>
      </c>
      <c r="H608" s="2">
        <v>145000</v>
      </c>
      <c r="I608" s="12">
        <v>20190002</v>
      </c>
      <c r="J608" s="67">
        <f t="shared" si="98"/>
        <v>145000</v>
      </c>
      <c r="K608" s="5">
        <f t="shared" si="99"/>
        <v>1</v>
      </c>
      <c r="L608" s="54">
        <f t="shared" si="100"/>
        <v>1</v>
      </c>
      <c r="M608" s="56" t="str">
        <f t="shared" si="103"/>
        <v>Re/Max Centex, REALTORS</v>
      </c>
      <c r="N608" s="5">
        <f t="shared" si="101"/>
        <v>0</v>
      </c>
      <c r="O608" s="5">
        <f t="shared" si="102"/>
        <v>0</v>
      </c>
    </row>
    <row r="609" spans="1:15" s="8" customFormat="1" ht="14.25" customHeight="1" x14ac:dyDescent="0.2">
      <c r="A609" t="s">
        <v>2079</v>
      </c>
      <c r="B609" t="s">
        <v>1907</v>
      </c>
      <c r="C609" t="s">
        <v>335</v>
      </c>
      <c r="D609" t="s">
        <v>1258</v>
      </c>
      <c r="E609" t="s">
        <v>2257</v>
      </c>
      <c r="F609" t="s">
        <v>11</v>
      </c>
      <c r="G609" s="3">
        <v>43496</v>
      </c>
      <c r="H609" s="2">
        <v>64000</v>
      </c>
      <c r="I609" s="12" t="s">
        <v>838</v>
      </c>
      <c r="J609" s="67">
        <f t="shared" si="98"/>
        <v>64000</v>
      </c>
      <c r="K609" s="5">
        <f t="shared" si="99"/>
        <v>1</v>
      </c>
      <c r="L609" s="54">
        <f t="shared" si="100"/>
        <v>0</v>
      </c>
      <c r="M609" s="56" t="str">
        <f t="shared" si="103"/>
        <v>Re/Max Centex, REALTORS</v>
      </c>
      <c r="N609" s="5">
        <f t="shared" si="101"/>
        <v>0</v>
      </c>
      <c r="O609" s="5">
        <f t="shared" si="102"/>
        <v>0</v>
      </c>
    </row>
    <row r="610" spans="1:15" s="8" customFormat="1" ht="14.25" customHeight="1" x14ac:dyDescent="0.2">
      <c r="A610" t="s">
        <v>2079</v>
      </c>
      <c r="B610" t="s">
        <v>1907</v>
      </c>
      <c r="C610" t="s">
        <v>335</v>
      </c>
      <c r="D610" t="s">
        <v>1258</v>
      </c>
      <c r="E610" t="s">
        <v>2449</v>
      </c>
      <c r="F610" t="s">
        <v>11</v>
      </c>
      <c r="G610" s="3">
        <v>43523</v>
      </c>
      <c r="H610" s="2">
        <v>28000</v>
      </c>
      <c r="I610" s="12" t="s">
        <v>838</v>
      </c>
      <c r="J610" s="67">
        <f t="shared" si="98"/>
        <v>28000</v>
      </c>
      <c r="K610" s="5">
        <f t="shared" si="99"/>
        <v>1</v>
      </c>
      <c r="L610" s="54">
        <f t="shared" si="100"/>
        <v>0</v>
      </c>
      <c r="M610" s="56" t="str">
        <f>IF(D610="",#REF!,D610)</f>
        <v>Re/Max Centex, REALTORS</v>
      </c>
      <c r="N610" s="5">
        <f t="shared" si="101"/>
        <v>0</v>
      </c>
      <c r="O610" s="5">
        <f t="shared" si="102"/>
        <v>0</v>
      </c>
    </row>
    <row r="611" spans="1:15" s="8" customFormat="1" ht="14.25" customHeight="1" x14ac:dyDescent="0.2">
      <c r="A611" t="s">
        <v>894</v>
      </c>
      <c r="B611" t="s">
        <v>1842</v>
      </c>
      <c r="C611" t="s">
        <v>2056</v>
      </c>
      <c r="D611" t="s">
        <v>1099</v>
      </c>
      <c r="E611" t="s">
        <v>2385</v>
      </c>
      <c r="F611" t="s">
        <v>425</v>
      </c>
      <c r="G611" s="3">
        <v>43514</v>
      </c>
      <c r="H611" s="2">
        <v>239900</v>
      </c>
      <c r="I611" s="12" t="s">
        <v>838</v>
      </c>
      <c r="J611" s="67">
        <f t="shared" si="98"/>
        <v>239900</v>
      </c>
      <c r="K611" s="5">
        <f t="shared" si="99"/>
        <v>1</v>
      </c>
      <c r="L611" s="54">
        <f t="shared" si="100"/>
        <v>0</v>
      </c>
      <c r="M611" s="56" t="str">
        <f t="shared" si="103"/>
        <v>Keller Williams Realty - Waco</v>
      </c>
      <c r="N611" s="5">
        <f t="shared" si="101"/>
        <v>0</v>
      </c>
      <c r="O611" s="5">
        <f t="shared" si="102"/>
        <v>0</v>
      </c>
    </row>
    <row r="612" spans="1:15" s="8" customFormat="1" ht="14.25" customHeight="1" x14ac:dyDescent="0.2">
      <c r="A612" t="s">
        <v>1279</v>
      </c>
      <c r="B612" t="s">
        <v>1036</v>
      </c>
      <c r="C612" t="s">
        <v>1069</v>
      </c>
      <c r="D612" t="s">
        <v>1840</v>
      </c>
      <c r="E612" t="s">
        <v>2680</v>
      </c>
      <c r="F612" t="s">
        <v>6</v>
      </c>
      <c r="G612" s="3">
        <v>43546</v>
      </c>
      <c r="H612" s="2">
        <v>280000</v>
      </c>
      <c r="I612" s="12">
        <v>20190378</v>
      </c>
      <c r="J612" s="67">
        <f t="shared" si="98"/>
        <v>280000</v>
      </c>
      <c r="K612" s="5">
        <f t="shared" si="99"/>
        <v>1</v>
      </c>
      <c r="L612" s="54">
        <f t="shared" si="100"/>
        <v>1</v>
      </c>
      <c r="M612" s="56" t="str">
        <f t="shared" si="103"/>
        <v>Kelly, Realtors</v>
      </c>
      <c r="N612" s="5">
        <f t="shared" si="101"/>
        <v>0</v>
      </c>
      <c r="O612" s="5">
        <f t="shared" si="102"/>
        <v>0</v>
      </c>
    </row>
    <row r="613" spans="1:15" s="8" customFormat="1" ht="14.25" customHeight="1" x14ac:dyDescent="0.2">
      <c r="A613" t="s">
        <v>1702</v>
      </c>
      <c r="B613" t="s">
        <v>1535</v>
      </c>
      <c r="C613" t="s">
        <v>1702</v>
      </c>
      <c r="D613" t="s">
        <v>1535</v>
      </c>
      <c r="E613" t="s">
        <v>2124</v>
      </c>
      <c r="F613" t="s">
        <v>7</v>
      </c>
      <c r="G613" s="3">
        <v>43474</v>
      </c>
      <c r="H613" s="2">
        <v>747000</v>
      </c>
      <c r="I613" s="12" t="s">
        <v>838</v>
      </c>
      <c r="J613" s="67">
        <f t="shared" si="98"/>
        <v>0</v>
      </c>
      <c r="K613" s="5">
        <f t="shared" si="99"/>
        <v>0</v>
      </c>
      <c r="L613" s="54">
        <f t="shared" si="100"/>
        <v>0</v>
      </c>
      <c r="M613" s="56" t="str">
        <f>IF(D613="",#REF!,D613)</f>
        <v>Camille Johnson, REALTORS</v>
      </c>
      <c r="N613" s="5">
        <f t="shared" si="101"/>
        <v>1</v>
      </c>
      <c r="O613" s="5">
        <f t="shared" si="102"/>
        <v>0</v>
      </c>
    </row>
    <row r="614" spans="1:15" s="8" customFormat="1" ht="14.25" customHeight="1" x14ac:dyDescent="0.2">
      <c r="A614" t="s">
        <v>1868</v>
      </c>
      <c r="B614" t="s">
        <v>1869</v>
      </c>
      <c r="C614" t="s">
        <v>1702</v>
      </c>
      <c r="D614" t="s">
        <v>1535</v>
      </c>
      <c r="E614" t="s">
        <v>2301</v>
      </c>
      <c r="F614" t="s">
        <v>70</v>
      </c>
      <c r="G614" s="3">
        <v>43500</v>
      </c>
      <c r="H614" s="2">
        <v>179900</v>
      </c>
      <c r="I614" s="12" t="s">
        <v>838</v>
      </c>
      <c r="J614" s="67">
        <f t="shared" si="98"/>
        <v>179900</v>
      </c>
      <c r="K614" s="5">
        <f t="shared" si="99"/>
        <v>1</v>
      </c>
      <c r="L614" s="54">
        <f t="shared" si="100"/>
        <v>0</v>
      </c>
      <c r="M614" s="56" t="str">
        <f t="shared" si="103"/>
        <v>Camille Johnson, REALTORS</v>
      </c>
      <c r="N614" s="5">
        <f t="shared" si="101"/>
        <v>0</v>
      </c>
      <c r="O614" s="5">
        <f t="shared" si="102"/>
        <v>0</v>
      </c>
    </row>
    <row r="615" spans="1:15" s="8" customFormat="1" ht="14.25" customHeight="1" x14ac:dyDescent="0.2">
      <c r="A615" t="s">
        <v>1929</v>
      </c>
      <c r="B615" t="s">
        <v>1547</v>
      </c>
      <c r="C615" t="s">
        <v>1702</v>
      </c>
      <c r="D615" t="s">
        <v>1535</v>
      </c>
      <c r="E615" t="s">
        <v>2566</v>
      </c>
      <c r="F615" t="s">
        <v>6</v>
      </c>
      <c r="G615" s="3">
        <v>43535</v>
      </c>
      <c r="H615" s="2">
        <v>126900</v>
      </c>
      <c r="I615" s="12" t="s">
        <v>838</v>
      </c>
      <c r="J615" s="67">
        <f t="shared" si="98"/>
        <v>126900</v>
      </c>
      <c r="K615" s="5">
        <f t="shared" si="99"/>
        <v>1</v>
      </c>
      <c r="L615" s="54">
        <f t="shared" si="100"/>
        <v>0</v>
      </c>
      <c r="M615" s="56" t="str">
        <f t="shared" si="103"/>
        <v>Camille Johnson, REALTORS</v>
      </c>
      <c r="N615" s="5">
        <f t="shared" si="101"/>
        <v>0</v>
      </c>
      <c r="O615" s="5">
        <f t="shared" si="102"/>
        <v>0</v>
      </c>
    </row>
    <row r="616" spans="1:15" s="8" customFormat="1" ht="14.25" customHeight="1" x14ac:dyDescent="0.2">
      <c r="A616" t="s">
        <v>722</v>
      </c>
      <c r="B616" t="s">
        <v>1842</v>
      </c>
      <c r="C616" t="s">
        <v>1702</v>
      </c>
      <c r="D616" t="s">
        <v>1535</v>
      </c>
      <c r="E616" t="s">
        <v>2571</v>
      </c>
      <c r="F616" t="s">
        <v>6</v>
      </c>
      <c r="G616" s="3">
        <v>43535</v>
      </c>
      <c r="H616" s="2">
        <v>310000</v>
      </c>
      <c r="I616" s="12">
        <v>20190363</v>
      </c>
      <c r="J616" s="67">
        <f t="shared" si="98"/>
        <v>310000</v>
      </c>
      <c r="K616" s="5">
        <f t="shared" si="99"/>
        <v>1</v>
      </c>
      <c r="L616" s="54">
        <f t="shared" si="100"/>
        <v>1</v>
      </c>
      <c r="M616" s="56" t="str">
        <f t="shared" si="103"/>
        <v>Camille Johnson, REALTORS</v>
      </c>
      <c r="N616" s="5">
        <f t="shared" si="101"/>
        <v>0</v>
      </c>
      <c r="O616" s="5">
        <f t="shared" si="102"/>
        <v>0</v>
      </c>
    </row>
    <row r="617" spans="1:15" s="8" customFormat="1" ht="14.25" customHeight="1" x14ac:dyDescent="0.2">
      <c r="A617" t="s">
        <v>2066</v>
      </c>
      <c r="B617" t="s">
        <v>1842</v>
      </c>
      <c r="C617" t="s">
        <v>1702</v>
      </c>
      <c r="D617" t="s">
        <v>1535</v>
      </c>
      <c r="E617" t="s">
        <v>3127</v>
      </c>
      <c r="F617" t="s">
        <v>6</v>
      </c>
      <c r="G617" s="3">
        <v>43595</v>
      </c>
      <c r="H617" s="2">
        <v>191750</v>
      </c>
      <c r="I617" s="12">
        <v>20190632</v>
      </c>
      <c r="J617" s="67">
        <f t="shared" si="98"/>
        <v>191750</v>
      </c>
      <c r="K617" s="5">
        <f t="shared" si="99"/>
        <v>1</v>
      </c>
      <c r="L617" s="54">
        <f t="shared" si="100"/>
        <v>1</v>
      </c>
      <c r="M617" s="56" t="str">
        <f>IF(D617="",#REF!,D617)</f>
        <v>Camille Johnson, REALTORS</v>
      </c>
      <c r="N617" s="5">
        <f t="shared" si="101"/>
        <v>0</v>
      </c>
      <c r="O617" s="5">
        <f t="shared" si="102"/>
        <v>0</v>
      </c>
    </row>
    <row r="618" spans="1:15" s="8" customFormat="1" ht="14.25" customHeight="1" x14ac:dyDescent="0.2">
      <c r="A618" t="s">
        <v>894</v>
      </c>
      <c r="B618" t="s">
        <v>1842</v>
      </c>
      <c r="C618" t="s">
        <v>1702</v>
      </c>
      <c r="D618" t="s">
        <v>1535</v>
      </c>
      <c r="E618" t="s">
        <v>2173</v>
      </c>
      <c r="F618" t="s">
        <v>1249</v>
      </c>
      <c r="G618" s="3">
        <v>43600</v>
      </c>
      <c r="H618" s="2">
        <v>209000</v>
      </c>
      <c r="I618" s="12">
        <v>20190846</v>
      </c>
      <c r="J618" s="67">
        <f t="shared" si="98"/>
        <v>209000</v>
      </c>
      <c r="K618" s="5">
        <f t="shared" si="99"/>
        <v>1</v>
      </c>
      <c r="L618" s="54">
        <f t="shared" si="100"/>
        <v>1</v>
      </c>
      <c r="M618" s="56" t="str">
        <f t="shared" si="103"/>
        <v>Camille Johnson, REALTORS</v>
      </c>
      <c r="N618" s="5">
        <f t="shared" si="101"/>
        <v>0</v>
      </c>
      <c r="O618" s="5">
        <f t="shared" si="102"/>
        <v>0</v>
      </c>
    </row>
    <row r="619" spans="1:15" s="8" customFormat="1" ht="14.25" customHeight="1" x14ac:dyDescent="0.2">
      <c r="A619" t="s">
        <v>1719</v>
      </c>
      <c r="B619" t="s">
        <v>5</v>
      </c>
      <c r="C619" t="s">
        <v>1702</v>
      </c>
      <c r="D619" t="s">
        <v>1535</v>
      </c>
      <c r="E619" t="s">
        <v>3303</v>
      </c>
      <c r="F619" t="s">
        <v>6</v>
      </c>
      <c r="G619" s="3">
        <v>43614</v>
      </c>
      <c r="H619" s="2">
        <v>130000</v>
      </c>
      <c r="I619" s="12" t="s">
        <v>838</v>
      </c>
      <c r="J619" s="67">
        <f t="shared" si="98"/>
        <v>130000</v>
      </c>
      <c r="K619" s="5">
        <f t="shared" si="99"/>
        <v>1</v>
      </c>
      <c r="L619" s="54">
        <f t="shared" si="100"/>
        <v>0</v>
      </c>
      <c r="M619" s="56" t="str">
        <f>IF(D619="",#REF!,D619)</f>
        <v>Camille Johnson, REALTORS</v>
      </c>
      <c r="N619" s="5">
        <f t="shared" si="101"/>
        <v>0</v>
      </c>
      <c r="O619" s="5">
        <f t="shared" si="102"/>
        <v>0</v>
      </c>
    </row>
    <row r="620" spans="1:15" s="8" customFormat="1" ht="14.25" customHeight="1" x14ac:dyDescent="0.2">
      <c r="A620" t="s">
        <v>2493</v>
      </c>
      <c r="B620" t="s">
        <v>1258</v>
      </c>
      <c r="C620" t="s">
        <v>2493</v>
      </c>
      <c r="D620" t="s">
        <v>1258</v>
      </c>
      <c r="E620" t="s">
        <v>2494</v>
      </c>
      <c r="F620" t="s">
        <v>6</v>
      </c>
      <c r="G620" s="3">
        <v>43525</v>
      </c>
      <c r="H620" s="2">
        <v>219000</v>
      </c>
      <c r="I620" s="12" t="s">
        <v>838</v>
      </c>
      <c r="J620" s="67">
        <f t="shared" si="98"/>
        <v>0</v>
      </c>
      <c r="K620" s="5">
        <f t="shared" si="99"/>
        <v>0</v>
      </c>
      <c r="L620" s="54">
        <f t="shared" si="100"/>
        <v>0</v>
      </c>
      <c r="M620" s="56" t="str">
        <f t="shared" si="103"/>
        <v>Re/Max Centex, REALTORS</v>
      </c>
      <c r="N620" s="5">
        <f t="shared" si="101"/>
        <v>1</v>
      </c>
      <c r="O620" s="5">
        <f t="shared" si="102"/>
        <v>0</v>
      </c>
    </row>
    <row r="621" spans="1:15" s="8" customFormat="1" ht="14.25" customHeight="1" x14ac:dyDescent="0.2">
      <c r="A621" t="s">
        <v>307</v>
      </c>
      <c r="B621" t="s">
        <v>1036</v>
      </c>
      <c r="C621" t="s">
        <v>1932</v>
      </c>
      <c r="D621" t="s">
        <v>1840</v>
      </c>
      <c r="E621" t="s">
        <v>3063</v>
      </c>
      <c r="F621" t="s">
        <v>6</v>
      </c>
      <c r="G621" s="3">
        <v>43591</v>
      </c>
      <c r="H621" s="2">
        <v>180000</v>
      </c>
      <c r="I621" s="12" t="s">
        <v>838</v>
      </c>
      <c r="J621" s="67">
        <f t="shared" si="98"/>
        <v>180000</v>
      </c>
      <c r="K621" s="5">
        <f t="shared" si="99"/>
        <v>1</v>
      </c>
      <c r="L621" s="54">
        <f t="shared" si="100"/>
        <v>0</v>
      </c>
      <c r="M621" s="56" t="str">
        <f t="shared" si="103"/>
        <v>Kelly, Realtors</v>
      </c>
      <c r="N621" s="5">
        <f t="shared" si="101"/>
        <v>0</v>
      </c>
      <c r="O621" s="5">
        <f t="shared" si="102"/>
        <v>0</v>
      </c>
    </row>
    <row r="622" spans="1:15" s="8" customFormat="1" ht="14.25" customHeight="1" x14ac:dyDescent="0.2">
      <c r="A622" t="s">
        <v>2014</v>
      </c>
      <c r="B622" t="s">
        <v>1180</v>
      </c>
      <c r="C622" t="s">
        <v>1695</v>
      </c>
      <c r="D622" t="s">
        <v>1842</v>
      </c>
      <c r="E622" t="s">
        <v>2405</v>
      </c>
      <c r="F622" t="s">
        <v>6</v>
      </c>
      <c r="G622" s="3">
        <v>43517</v>
      </c>
      <c r="H622" s="2">
        <v>75000</v>
      </c>
      <c r="I622" s="12" t="s">
        <v>838</v>
      </c>
      <c r="J622" s="67">
        <f t="shared" si="98"/>
        <v>75000</v>
      </c>
      <c r="K622" s="5">
        <f t="shared" si="99"/>
        <v>1</v>
      </c>
      <c r="L622" s="54">
        <f t="shared" si="100"/>
        <v>0</v>
      </c>
      <c r="M622" s="56" t="str">
        <f t="shared" si="103"/>
        <v>Coldwell Banker Apex, REALTORS</v>
      </c>
      <c r="N622" s="5">
        <f t="shared" si="101"/>
        <v>0</v>
      </c>
      <c r="O622" s="5">
        <f t="shared" si="102"/>
        <v>0</v>
      </c>
    </row>
    <row r="623" spans="1:15" s="8" customFormat="1" ht="14.25" customHeight="1" x14ac:dyDescent="0.2">
      <c r="A623" t="s">
        <v>1868</v>
      </c>
      <c r="B623" t="s">
        <v>1869</v>
      </c>
      <c r="C623" t="s">
        <v>2131</v>
      </c>
      <c r="D623" t="s">
        <v>839</v>
      </c>
      <c r="E623" t="s">
        <v>2388</v>
      </c>
      <c r="F623" t="s">
        <v>110</v>
      </c>
      <c r="G623" s="3">
        <v>43515</v>
      </c>
      <c r="H623" s="2">
        <v>42000</v>
      </c>
      <c r="I623" s="12" t="s">
        <v>838</v>
      </c>
      <c r="J623" s="67">
        <f t="shared" si="98"/>
        <v>42000</v>
      </c>
      <c r="K623" s="5">
        <f t="shared" si="99"/>
        <v>1</v>
      </c>
      <c r="L623" s="54">
        <f t="shared" si="100"/>
        <v>0</v>
      </c>
      <c r="M623" s="56" t="str">
        <f t="shared" si="103"/>
        <v>Jana Nors Real Estate</v>
      </c>
      <c r="N623" s="5">
        <f t="shared" si="101"/>
        <v>0</v>
      </c>
      <c r="O623" s="5">
        <f t="shared" si="102"/>
        <v>0</v>
      </c>
    </row>
    <row r="624" spans="1:15" s="8" customFormat="1" ht="14.25" customHeight="1" x14ac:dyDescent="0.2">
      <c r="A624" t="s">
        <v>1868</v>
      </c>
      <c r="B624" t="s">
        <v>1869</v>
      </c>
      <c r="C624" t="s">
        <v>2131</v>
      </c>
      <c r="D624" t="s">
        <v>839</v>
      </c>
      <c r="E624" t="s">
        <v>2986</v>
      </c>
      <c r="F624" t="s">
        <v>110</v>
      </c>
      <c r="G624" s="3">
        <v>43584</v>
      </c>
      <c r="H624" s="2">
        <v>30000</v>
      </c>
      <c r="I624" s="12" t="s">
        <v>838</v>
      </c>
      <c r="J624" s="67">
        <f t="shared" si="98"/>
        <v>30000</v>
      </c>
      <c r="K624" s="5">
        <f t="shared" si="99"/>
        <v>1</v>
      </c>
      <c r="L624" s="54">
        <f t="shared" si="100"/>
        <v>0</v>
      </c>
      <c r="M624" s="56" t="str">
        <f t="shared" si="103"/>
        <v>Jana Nors Real Estate</v>
      </c>
      <c r="N624" s="5">
        <f t="shared" si="101"/>
        <v>0</v>
      </c>
      <c r="O624" s="5">
        <f t="shared" si="102"/>
        <v>0</v>
      </c>
    </row>
    <row r="625" spans="1:15" s="8" customFormat="1" ht="14.25" customHeight="1" x14ac:dyDescent="0.2">
      <c r="A625" t="s">
        <v>842</v>
      </c>
      <c r="B625" t="s">
        <v>1940</v>
      </c>
      <c r="C625" t="s">
        <v>2131</v>
      </c>
      <c r="D625" t="s">
        <v>839</v>
      </c>
      <c r="E625" t="s">
        <v>3051</v>
      </c>
      <c r="F625" t="s">
        <v>11</v>
      </c>
      <c r="G625" s="3">
        <v>43588</v>
      </c>
      <c r="H625" s="2">
        <v>310000</v>
      </c>
      <c r="I625" s="12" t="s">
        <v>838</v>
      </c>
      <c r="J625" s="67">
        <f t="shared" si="98"/>
        <v>310000</v>
      </c>
      <c r="K625" s="5">
        <f t="shared" si="99"/>
        <v>1</v>
      </c>
      <c r="L625" s="54">
        <f t="shared" si="100"/>
        <v>0</v>
      </c>
      <c r="M625" s="56" t="str">
        <f t="shared" si="103"/>
        <v>Jana Nors Real Estate</v>
      </c>
      <c r="N625" s="5">
        <f t="shared" si="101"/>
        <v>0</v>
      </c>
      <c r="O625" s="5">
        <f t="shared" si="102"/>
        <v>0</v>
      </c>
    </row>
    <row r="626" spans="1:15" s="8" customFormat="1" ht="14.25" customHeight="1" x14ac:dyDescent="0.2">
      <c r="A626" t="s">
        <v>1692</v>
      </c>
      <c r="B626" t="s">
        <v>2029</v>
      </c>
      <c r="C626" t="s">
        <v>1692</v>
      </c>
      <c r="D626" t="s">
        <v>2029</v>
      </c>
      <c r="E626" t="s">
        <v>2810</v>
      </c>
      <c r="F626" t="s">
        <v>213</v>
      </c>
      <c r="G626" s="3">
        <v>43560</v>
      </c>
      <c r="H626" s="2">
        <v>204000</v>
      </c>
      <c r="I626" s="12" t="s">
        <v>838</v>
      </c>
      <c r="J626" s="67">
        <f t="shared" si="98"/>
        <v>0</v>
      </c>
      <c r="K626" s="5">
        <f t="shared" si="99"/>
        <v>0</v>
      </c>
      <c r="L626" s="54">
        <f t="shared" si="100"/>
        <v>0</v>
      </c>
      <c r="M626" s="56" t="str">
        <f t="shared" si="103"/>
        <v>Cook Appraisals, Inc</v>
      </c>
      <c r="N626" s="5">
        <f t="shared" si="101"/>
        <v>1</v>
      </c>
      <c r="O626" s="5">
        <f t="shared" si="102"/>
        <v>0</v>
      </c>
    </row>
    <row r="627" spans="1:15" s="8" customFormat="1" ht="14.25" customHeight="1" x14ac:dyDescent="0.2">
      <c r="A627" t="s">
        <v>894</v>
      </c>
      <c r="B627" t="s">
        <v>1842</v>
      </c>
      <c r="C627" t="s">
        <v>2072</v>
      </c>
      <c r="D627" t="s">
        <v>1858</v>
      </c>
      <c r="E627" t="s">
        <v>2602</v>
      </c>
      <c r="F627" t="s">
        <v>6</v>
      </c>
      <c r="G627" s="3">
        <v>43538</v>
      </c>
      <c r="H627" s="2">
        <v>365000</v>
      </c>
      <c r="I627" s="12">
        <v>20190215</v>
      </c>
      <c r="J627" s="67">
        <f t="shared" si="98"/>
        <v>365000</v>
      </c>
      <c r="K627" s="5">
        <f t="shared" si="99"/>
        <v>1</v>
      </c>
      <c r="L627" s="54">
        <f t="shared" si="100"/>
        <v>1</v>
      </c>
      <c r="M627" s="56" t="str">
        <f t="shared" si="103"/>
        <v>Better Homes and Gardens</v>
      </c>
      <c r="N627" s="5">
        <f t="shared" si="101"/>
        <v>0</v>
      </c>
      <c r="O627" s="5">
        <f t="shared" si="102"/>
        <v>0</v>
      </c>
    </row>
    <row r="628" spans="1:15" s="8" customFormat="1" ht="14.25" customHeight="1" x14ac:dyDescent="0.2">
      <c r="A628" t="s">
        <v>2072</v>
      </c>
      <c r="B628" t="s">
        <v>1858</v>
      </c>
      <c r="C628" t="s">
        <v>2072</v>
      </c>
      <c r="D628" t="s">
        <v>1858</v>
      </c>
      <c r="E628" t="s">
        <v>2702</v>
      </c>
      <c r="F628" t="s">
        <v>7</v>
      </c>
      <c r="G628" s="3">
        <v>43549</v>
      </c>
      <c r="H628" s="2">
        <v>133000</v>
      </c>
      <c r="I628" s="12">
        <v>20190382</v>
      </c>
      <c r="J628" s="67">
        <f t="shared" si="98"/>
        <v>0</v>
      </c>
      <c r="K628" s="5">
        <f t="shared" si="99"/>
        <v>0</v>
      </c>
      <c r="L628" s="54">
        <f t="shared" si="100"/>
        <v>0</v>
      </c>
      <c r="M628" s="56" t="str">
        <f>IF(D628="",#REF!,D628)</f>
        <v>Better Homes and Gardens</v>
      </c>
      <c r="N628" s="5">
        <f t="shared" si="101"/>
        <v>1</v>
      </c>
      <c r="O628" s="5">
        <f t="shared" si="102"/>
        <v>1</v>
      </c>
    </row>
    <row r="629" spans="1:15" s="8" customFormat="1" ht="14.25" customHeight="1" x14ac:dyDescent="0.2">
      <c r="A629" t="s">
        <v>1864</v>
      </c>
      <c r="B629" t="s">
        <v>1087</v>
      </c>
      <c r="C629" t="s">
        <v>2072</v>
      </c>
      <c r="D629" t="s">
        <v>1858</v>
      </c>
      <c r="E629" t="s">
        <v>3332</v>
      </c>
      <c r="F629" t="s">
        <v>7</v>
      </c>
      <c r="G629" s="3">
        <v>43616</v>
      </c>
      <c r="H629" s="2">
        <v>120000</v>
      </c>
      <c r="I629" s="12" t="s">
        <v>838</v>
      </c>
      <c r="J629" s="67">
        <f t="shared" si="98"/>
        <v>120000</v>
      </c>
      <c r="K629" s="5">
        <f t="shared" si="99"/>
        <v>1</v>
      </c>
      <c r="L629" s="54">
        <f t="shared" si="100"/>
        <v>0</v>
      </c>
      <c r="M629" s="56" t="str">
        <f>IF(D629="",#REF!,D629)</f>
        <v>Better Homes and Gardens</v>
      </c>
      <c r="N629" s="5">
        <f t="shared" si="101"/>
        <v>0</v>
      </c>
      <c r="O629" s="5">
        <f t="shared" si="102"/>
        <v>0</v>
      </c>
    </row>
    <row r="630" spans="1:15" s="8" customFormat="1" ht="14.25" customHeight="1" x14ac:dyDescent="0.2">
      <c r="A630" t="s">
        <v>326</v>
      </c>
      <c r="B630" t="s">
        <v>1844</v>
      </c>
      <c r="C630" t="s">
        <v>1830</v>
      </c>
      <c r="D630" t="s">
        <v>1535</v>
      </c>
      <c r="E630" t="s">
        <v>2928</v>
      </c>
      <c r="F630" t="s">
        <v>6</v>
      </c>
      <c r="G630" s="3">
        <v>43577</v>
      </c>
      <c r="H630" s="2">
        <v>240000</v>
      </c>
      <c r="I630" s="12" t="s">
        <v>838</v>
      </c>
      <c r="J630" s="67">
        <f t="shared" si="98"/>
        <v>240000</v>
      </c>
      <c r="K630" s="5">
        <f t="shared" si="99"/>
        <v>1</v>
      </c>
      <c r="L630" s="54">
        <f t="shared" si="100"/>
        <v>0</v>
      </c>
      <c r="M630" s="56" t="str">
        <f t="shared" si="103"/>
        <v>Camille Johnson, REALTORS</v>
      </c>
      <c r="N630" s="5">
        <f t="shared" si="101"/>
        <v>0</v>
      </c>
      <c r="O630" s="5">
        <f t="shared" si="102"/>
        <v>0</v>
      </c>
    </row>
    <row r="631" spans="1:15" s="8" customFormat="1" ht="14.25" customHeight="1" x14ac:dyDescent="0.2">
      <c r="A631" t="s">
        <v>212</v>
      </c>
      <c r="B631" t="s">
        <v>1475</v>
      </c>
      <c r="C631" t="s">
        <v>3216</v>
      </c>
      <c r="D631" t="s">
        <v>106</v>
      </c>
      <c r="E631" t="s">
        <v>3217</v>
      </c>
      <c r="F631" t="s">
        <v>65</v>
      </c>
      <c r="G631" s="3">
        <v>43605</v>
      </c>
      <c r="H631" s="2">
        <v>102000</v>
      </c>
      <c r="I631" s="12">
        <v>20190571</v>
      </c>
      <c r="J631" s="67">
        <f t="shared" si="98"/>
        <v>102000</v>
      </c>
      <c r="K631" s="5">
        <f t="shared" si="99"/>
        <v>1</v>
      </c>
      <c r="L631" s="54">
        <f t="shared" si="100"/>
        <v>1</v>
      </c>
      <c r="M631" s="56" t="str">
        <f>IF(D631="",#REF!,D631)</f>
        <v>Legacy Land &amp; Ranches</v>
      </c>
      <c r="N631" s="5">
        <f t="shared" si="101"/>
        <v>0</v>
      </c>
      <c r="O631" s="5">
        <f t="shared" si="102"/>
        <v>0</v>
      </c>
    </row>
    <row r="632" spans="1:15" s="8" customFormat="1" ht="14.25" customHeight="1" x14ac:dyDescent="0.2">
      <c r="A632" t="s">
        <v>1730</v>
      </c>
      <c r="B632" t="s">
        <v>718</v>
      </c>
      <c r="C632" t="s">
        <v>1730</v>
      </c>
      <c r="D632" t="s">
        <v>718</v>
      </c>
      <c r="E632" t="s">
        <v>3082</v>
      </c>
      <c r="F632" t="s">
        <v>1092</v>
      </c>
      <c r="G632" s="3">
        <v>43591</v>
      </c>
      <c r="H632" s="2">
        <v>172500</v>
      </c>
      <c r="I632" s="12" t="s">
        <v>838</v>
      </c>
      <c r="J632" s="67">
        <f t="shared" si="98"/>
        <v>0</v>
      </c>
      <c r="K632" s="5">
        <f t="shared" si="99"/>
        <v>0</v>
      </c>
      <c r="L632" s="54">
        <f t="shared" si="100"/>
        <v>0</v>
      </c>
      <c r="M632" s="56" t="str">
        <f t="shared" si="103"/>
        <v>Heritage Real Estate</v>
      </c>
      <c r="N632" s="5">
        <f t="shared" si="101"/>
        <v>1</v>
      </c>
      <c r="O632" s="5">
        <f t="shared" si="102"/>
        <v>0</v>
      </c>
    </row>
    <row r="633" spans="1:15" s="8" customFormat="1" ht="14.25" customHeight="1" x14ac:dyDescent="0.2">
      <c r="A633" t="s">
        <v>2087</v>
      </c>
      <c r="B633" t="s">
        <v>2088</v>
      </c>
      <c r="C633" t="s">
        <v>2087</v>
      </c>
      <c r="D633" t="s">
        <v>2088</v>
      </c>
      <c r="E633" t="s">
        <v>2206</v>
      </c>
      <c r="F633" t="s">
        <v>6</v>
      </c>
      <c r="G633" s="3">
        <v>43488</v>
      </c>
      <c r="H633" s="2">
        <v>145000</v>
      </c>
      <c r="I633" s="12" t="s">
        <v>838</v>
      </c>
      <c r="J633" s="67">
        <f t="shared" si="98"/>
        <v>0</v>
      </c>
      <c r="K633" s="5">
        <f t="shared" si="99"/>
        <v>0</v>
      </c>
      <c r="L633" s="54">
        <f t="shared" si="100"/>
        <v>0</v>
      </c>
      <c r="M633" s="56" t="str">
        <f t="shared" si="103"/>
        <v>Versatile Real Estate Co.</v>
      </c>
      <c r="N633" s="5">
        <f t="shared" si="101"/>
        <v>1</v>
      </c>
      <c r="O633" s="5">
        <f t="shared" si="102"/>
        <v>0</v>
      </c>
    </row>
    <row r="634" spans="1:15" s="8" customFormat="1" ht="14.25" customHeight="1" x14ac:dyDescent="0.2">
      <c r="A634" t="s">
        <v>2087</v>
      </c>
      <c r="B634" t="s">
        <v>2088</v>
      </c>
      <c r="C634" t="s">
        <v>2087</v>
      </c>
      <c r="D634" t="s">
        <v>2088</v>
      </c>
      <c r="E634" t="s">
        <v>2611</v>
      </c>
      <c r="F634" t="s">
        <v>6</v>
      </c>
      <c r="G634" s="3">
        <v>43539</v>
      </c>
      <c r="H634" s="2">
        <v>125000</v>
      </c>
      <c r="I634" s="12" t="s">
        <v>838</v>
      </c>
      <c r="J634" s="67">
        <f t="shared" si="98"/>
        <v>0</v>
      </c>
      <c r="K634" s="5">
        <f t="shared" si="99"/>
        <v>0</v>
      </c>
      <c r="L634" s="54">
        <f t="shared" si="100"/>
        <v>0</v>
      </c>
      <c r="M634" s="56" t="str">
        <f t="shared" si="103"/>
        <v>Versatile Real Estate Co.</v>
      </c>
      <c r="N634" s="5">
        <f t="shared" si="101"/>
        <v>1</v>
      </c>
      <c r="O634" s="5">
        <f t="shared" si="102"/>
        <v>0</v>
      </c>
    </row>
    <row r="635" spans="1:15" s="8" customFormat="1" ht="14.25" customHeight="1" x14ac:dyDescent="0.2">
      <c r="A635" t="s">
        <v>1868</v>
      </c>
      <c r="B635" t="s">
        <v>1869</v>
      </c>
      <c r="C635" t="s">
        <v>2028</v>
      </c>
      <c r="D635" t="s">
        <v>1258</v>
      </c>
      <c r="E635" t="s">
        <v>2171</v>
      </c>
      <c r="F635" t="s">
        <v>802</v>
      </c>
      <c r="G635" s="3">
        <v>43482</v>
      </c>
      <c r="H635" s="2">
        <v>133500</v>
      </c>
      <c r="I635" s="12" t="s">
        <v>838</v>
      </c>
      <c r="J635" s="67">
        <f t="shared" si="98"/>
        <v>133500</v>
      </c>
      <c r="K635" s="5">
        <f t="shared" si="99"/>
        <v>1</v>
      </c>
      <c r="L635" s="54">
        <f t="shared" si="100"/>
        <v>0</v>
      </c>
      <c r="M635" s="56" t="str">
        <f t="shared" si="103"/>
        <v>Re/Max Centex, REALTORS</v>
      </c>
      <c r="N635" s="5">
        <f t="shared" si="101"/>
        <v>0</v>
      </c>
      <c r="O635" s="5">
        <f t="shared" si="102"/>
        <v>0</v>
      </c>
    </row>
    <row r="636" spans="1:15" s="8" customFormat="1" ht="14.25" customHeight="1" x14ac:dyDescent="0.2">
      <c r="A636" t="s">
        <v>1069</v>
      </c>
      <c r="B636" t="s">
        <v>1840</v>
      </c>
      <c r="C636" t="s">
        <v>2028</v>
      </c>
      <c r="D636" t="s">
        <v>1258</v>
      </c>
      <c r="E636" t="s">
        <v>2326</v>
      </c>
      <c r="F636" t="s">
        <v>6</v>
      </c>
      <c r="G636" s="3">
        <v>43504</v>
      </c>
      <c r="H636" s="2">
        <v>208000</v>
      </c>
      <c r="I636" s="12" t="s">
        <v>838</v>
      </c>
      <c r="J636" s="67">
        <f t="shared" si="98"/>
        <v>208000</v>
      </c>
      <c r="K636" s="5">
        <f t="shared" si="99"/>
        <v>1</v>
      </c>
      <c r="L636" s="54">
        <f t="shared" si="100"/>
        <v>0</v>
      </c>
      <c r="M636" s="56" t="str">
        <f t="shared" si="103"/>
        <v>Re/Max Centex, REALTORS</v>
      </c>
      <c r="N636" s="5">
        <f t="shared" si="101"/>
        <v>0</v>
      </c>
      <c r="O636" s="5">
        <f t="shared" si="102"/>
        <v>0</v>
      </c>
    </row>
    <row r="637" spans="1:15" s="8" customFormat="1" ht="14.25" customHeight="1" x14ac:dyDescent="0.2">
      <c r="A637" t="s">
        <v>753</v>
      </c>
      <c r="B637" t="s">
        <v>1180</v>
      </c>
      <c r="C637" t="s">
        <v>2028</v>
      </c>
      <c r="D637" t="s">
        <v>1258</v>
      </c>
      <c r="E637" t="s">
        <v>1567</v>
      </c>
      <c r="F637" t="s">
        <v>6</v>
      </c>
      <c r="G637" s="3">
        <v>43518</v>
      </c>
      <c r="H637" s="2">
        <v>130000</v>
      </c>
      <c r="I637" s="12">
        <v>20190165</v>
      </c>
      <c r="J637" s="67">
        <f t="shared" si="98"/>
        <v>130000</v>
      </c>
      <c r="K637" s="5">
        <f t="shared" si="99"/>
        <v>1</v>
      </c>
      <c r="L637" s="54">
        <f t="shared" si="100"/>
        <v>1</v>
      </c>
      <c r="M637" s="56" t="str">
        <f t="shared" ref="M637:M692" si="104">IF(D637="",D636,D637)</f>
        <v>Re/Max Centex, REALTORS</v>
      </c>
      <c r="N637" s="5">
        <f t="shared" si="101"/>
        <v>0</v>
      </c>
      <c r="O637" s="5">
        <f t="shared" si="102"/>
        <v>0</v>
      </c>
    </row>
    <row r="638" spans="1:15" s="8" customFormat="1" ht="14.25" customHeight="1" x14ac:dyDescent="0.2">
      <c r="A638" t="s">
        <v>2059</v>
      </c>
      <c r="B638" t="s">
        <v>1889</v>
      </c>
      <c r="C638" t="s">
        <v>1748</v>
      </c>
      <c r="D638" t="s">
        <v>1535</v>
      </c>
      <c r="E638" t="s">
        <v>2536</v>
      </c>
      <c r="F638" t="s">
        <v>123</v>
      </c>
      <c r="G638" s="3">
        <v>43531</v>
      </c>
      <c r="H638" s="2">
        <v>157900</v>
      </c>
      <c r="I638" s="12" t="s">
        <v>838</v>
      </c>
      <c r="J638" s="67">
        <f t="shared" si="98"/>
        <v>157900</v>
      </c>
      <c r="K638" s="5">
        <f t="shared" si="99"/>
        <v>1</v>
      </c>
      <c r="L638" s="54">
        <f t="shared" si="100"/>
        <v>0</v>
      </c>
      <c r="M638" s="56" t="str">
        <f t="shared" si="104"/>
        <v>Camille Johnson, REALTORS</v>
      </c>
      <c r="N638" s="5">
        <f t="shared" si="101"/>
        <v>0</v>
      </c>
      <c r="O638" s="5">
        <f t="shared" si="102"/>
        <v>0</v>
      </c>
    </row>
    <row r="639" spans="1:15" s="8" customFormat="1" ht="14.25" customHeight="1" x14ac:dyDescent="0.2">
      <c r="A639" t="s">
        <v>710</v>
      </c>
      <c r="B639" t="s">
        <v>303</v>
      </c>
      <c r="C639" t="s">
        <v>1748</v>
      </c>
      <c r="D639" t="s">
        <v>1535</v>
      </c>
      <c r="E639" t="s">
        <v>3211</v>
      </c>
      <c r="F639" t="s">
        <v>216</v>
      </c>
      <c r="G639" s="3">
        <v>43605</v>
      </c>
      <c r="H639" s="2">
        <v>254000</v>
      </c>
      <c r="I639" s="12">
        <v>20190813</v>
      </c>
      <c r="J639" s="67">
        <f t="shared" si="98"/>
        <v>254000</v>
      </c>
      <c r="K639" s="5">
        <f t="shared" si="99"/>
        <v>1</v>
      </c>
      <c r="L639" s="54">
        <f t="shared" si="100"/>
        <v>1</v>
      </c>
      <c r="M639" s="56" t="str">
        <f t="shared" si="104"/>
        <v>Camille Johnson, REALTORS</v>
      </c>
      <c r="N639" s="5">
        <f t="shared" si="101"/>
        <v>0</v>
      </c>
      <c r="O639" s="5">
        <f t="shared" si="102"/>
        <v>0</v>
      </c>
    </row>
    <row r="640" spans="1:15" s="8" customFormat="1" ht="14.25" customHeight="1" x14ac:dyDescent="0.2">
      <c r="A640" t="s">
        <v>1868</v>
      </c>
      <c r="B640" t="s">
        <v>1869</v>
      </c>
      <c r="C640" t="s">
        <v>1922</v>
      </c>
      <c r="D640" t="s">
        <v>711</v>
      </c>
      <c r="E640" t="s">
        <v>2590</v>
      </c>
      <c r="F640" t="s">
        <v>6</v>
      </c>
      <c r="G640" s="3">
        <v>43537</v>
      </c>
      <c r="H640" s="2">
        <v>120000</v>
      </c>
      <c r="I640" s="12" t="s">
        <v>838</v>
      </c>
      <c r="J640" s="67">
        <f t="shared" si="98"/>
        <v>120000</v>
      </c>
      <c r="K640" s="5">
        <f t="shared" si="99"/>
        <v>1</v>
      </c>
      <c r="L640" s="54">
        <f t="shared" si="100"/>
        <v>0</v>
      </c>
      <c r="M640" s="56" t="str">
        <f>IF(D640="",#REF!,D640)</f>
        <v>Brazos Valley Real Estate</v>
      </c>
      <c r="N640" s="5">
        <f t="shared" si="101"/>
        <v>0</v>
      </c>
      <c r="O640" s="5">
        <f t="shared" si="102"/>
        <v>0</v>
      </c>
    </row>
    <row r="641" spans="1:15" s="8" customFormat="1" ht="14.25" customHeight="1" x14ac:dyDescent="0.2">
      <c r="A641" t="s">
        <v>1894</v>
      </c>
      <c r="B641" t="s">
        <v>1535</v>
      </c>
      <c r="C641" t="s">
        <v>1835</v>
      </c>
      <c r="D641" t="s">
        <v>1858</v>
      </c>
      <c r="E641" t="s">
        <v>2187</v>
      </c>
      <c r="F641" t="s">
        <v>6</v>
      </c>
      <c r="G641" s="3">
        <v>43483</v>
      </c>
      <c r="H641" s="2">
        <v>307000</v>
      </c>
      <c r="I641" s="12" t="s">
        <v>838</v>
      </c>
      <c r="J641" s="67">
        <f t="shared" si="98"/>
        <v>307000</v>
      </c>
      <c r="K641" s="5">
        <f t="shared" si="99"/>
        <v>1</v>
      </c>
      <c r="L641" s="54">
        <f t="shared" si="100"/>
        <v>0</v>
      </c>
      <c r="M641" s="56" t="str">
        <f t="shared" si="104"/>
        <v>Better Homes and Gardens</v>
      </c>
      <c r="N641" s="5">
        <f t="shared" si="101"/>
        <v>0</v>
      </c>
      <c r="O641" s="5">
        <f t="shared" si="102"/>
        <v>0</v>
      </c>
    </row>
    <row r="642" spans="1:15" s="8" customFormat="1" ht="14.25" customHeight="1" x14ac:dyDescent="0.2">
      <c r="A642" t="s">
        <v>714</v>
      </c>
      <c r="B642" t="s">
        <v>1099</v>
      </c>
      <c r="C642" t="s">
        <v>1835</v>
      </c>
      <c r="D642" t="s">
        <v>1858</v>
      </c>
      <c r="E642" t="s">
        <v>2325</v>
      </c>
      <c r="F642" t="s">
        <v>1126</v>
      </c>
      <c r="G642" s="3">
        <v>43504</v>
      </c>
      <c r="H642" s="2">
        <v>169900</v>
      </c>
      <c r="I642" s="12" t="s">
        <v>838</v>
      </c>
      <c r="J642" s="67">
        <f t="shared" si="98"/>
        <v>169900</v>
      </c>
      <c r="K642" s="5">
        <f t="shared" si="99"/>
        <v>1</v>
      </c>
      <c r="L642" s="54">
        <f t="shared" si="100"/>
        <v>0</v>
      </c>
      <c r="M642" s="56" t="str">
        <f t="shared" si="104"/>
        <v>Better Homes and Gardens</v>
      </c>
      <c r="N642" s="5">
        <f t="shared" si="101"/>
        <v>0</v>
      </c>
      <c r="O642" s="5">
        <f t="shared" si="102"/>
        <v>0</v>
      </c>
    </row>
    <row r="643" spans="1:15" s="8" customFormat="1" ht="14.25" customHeight="1" x14ac:dyDescent="0.2">
      <c r="A643" t="s">
        <v>852</v>
      </c>
      <c r="B643" t="s">
        <v>1258</v>
      </c>
      <c r="C643" t="s">
        <v>1835</v>
      </c>
      <c r="D643" t="s">
        <v>1858</v>
      </c>
      <c r="E643" t="s">
        <v>2844</v>
      </c>
      <c r="F643" t="s">
        <v>6</v>
      </c>
      <c r="G643" s="3">
        <v>43566</v>
      </c>
      <c r="H643" s="2">
        <v>217500</v>
      </c>
      <c r="I643" s="12" t="s">
        <v>838</v>
      </c>
      <c r="J643" s="67">
        <f t="shared" si="98"/>
        <v>217500</v>
      </c>
      <c r="K643" s="5">
        <f t="shared" si="99"/>
        <v>1</v>
      </c>
      <c r="L643" s="54">
        <f t="shared" si="100"/>
        <v>0</v>
      </c>
      <c r="M643" s="56" t="str">
        <f>IF(D643="",#REF!,D643)</f>
        <v>Better Homes and Gardens</v>
      </c>
      <c r="N643" s="5">
        <f t="shared" si="101"/>
        <v>0</v>
      </c>
      <c r="O643" s="5">
        <f t="shared" si="102"/>
        <v>0</v>
      </c>
    </row>
    <row r="644" spans="1:15" s="8" customFormat="1" ht="14.25" customHeight="1" x14ac:dyDescent="0.2">
      <c r="A644" t="s">
        <v>1532</v>
      </c>
      <c r="B644" t="s">
        <v>1258</v>
      </c>
      <c r="C644" t="s">
        <v>1532</v>
      </c>
      <c r="D644" t="s">
        <v>1258</v>
      </c>
      <c r="E644" t="s">
        <v>2288</v>
      </c>
      <c r="F644" t="s">
        <v>6</v>
      </c>
      <c r="G644" s="3">
        <v>43497</v>
      </c>
      <c r="H644" s="2">
        <v>80650</v>
      </c>
      <c r="I644" s="12" t="s">
        <v>838</v>
      </c>
      <c r="J644" s="67">
        <f t="shared" si="98"/>
        <v>0</v>
      </c>
      <c r="K644" s="5">
        <f t="shared" si="99"/>
        <v>0</v>
      </c>
      <c r="L644" s="54">
        <f t="shared" si="100"/>
        <v>0</v>
      </c>
      <c r="M644" s="56" t="str">
        <f t="shared" si="104"/>
        <v>Re/Max Centex, REALTORS</v>
      </c>
      <c r="N644" s="5">
        <f t="shared" si="101"/>
        <v>1</v>
      </c>
      <c r="O644" s="5">
        <f t="shared" si="102"/>
        <v>0</v>
      </c>
    </row>
    <row r="645" spans="1:15" s="8" customFormat="1" ht="14.25" customHeight="1" x14ac:dyDescent="0.2">
      <c r="A645" t="s">
        <v>1395</v>
      </c>
      <c r="B645" t="s">
        <v>1842</v>
      </c>
      <c r="C645" t="s">
        <v>305</v>
      </c>
      <c r="D645" t="s">
        <v>1840</v>
      </c>
      <c r="E645" t="s">
        <v>2570</v>
      </c>
      <c r="F645" t="s">
        <v>1249</v>
      </c>
      <c r="G645" s="3">
        <v>43535</v>
      </c>
      <c r="H645" s="2">
        <v>205800</v>
      </c>
      <c r="I645" s="12" t="s">
        <v>838</v>
      </c>
      <c r="J645" s="67">
        <f t="shared" si="98"/>
        <v>205800</v>
      </c>
      <c r="K645" s="5">
        <f t="shared" si="99"/>
        <v>1</v>
      </c>
      <c r="L645" s="54">
        <f t="shared" si="100"/>
        <v>0</v>
      </c>
      <c r="M645" s="56" t="str">
        <f t="shared" si="104"/>
        <v>Kelly, Realtors</v>
      </c>
      <c r="N645" s="5">
        <f t="shared" si="101"/>
        <v>0</v>
      </c>
      <c r="O645" s="5">
        <f t="shared" si="102"/>
        <v>0</v>
      </c>
    </row>
    <row r="646" spans="1:15" s="8" customFormat="1" ht="14.25" customHeight="1" x14ac:dyDescent="0.2">
      <c r="A646" t="s">
        <v>1868</v>
      </c>
      <c r="B646" t="s">
        <v>1869</v>
      </c>
      <c r="C646" t="s">
        <v>1697</v>
      </c>
      <c r="D646" t="s">
        <v>1854</v>
      </c>
      <c r="E646" t="s">
        <v>3280</v>
      </c>
      <c r="F646" t="s">
        <v>70</v>
      </c>
      <c r="G646" s="3">
        <v>43609</v>
      </c>
      <c r="H646" s="2">
        <v>122900</v>
      </c>
      <c r="I646" s="12" t="s">
        <v>838</v>
      </c>
      <c r="J646" s="67">
        <f t="shared" ref="J646:J709" si="105">IF(A646=C646,0,H646)</f>
        <v>122900</v>
      </c>
      <c r="K646" s="5">
        <f t="shared" ref="K646:K709" si="106">IF(J646&gt;0,1,0)</f>
        <v>1</v>
      </c>
      <c r="L646" s="54">
        <f t="shared" ref="L646:L709" si="107">IF(K646=0,0,IF(I646="did not close",0,IF(I646="",0,1)))</f>
        <v>0</v>
      </c>
      <c r="M646" s="56" t="str">
        <f t="shared" si="104"/>
        <v>Weichert, Realtors - Realty Experts</v>
      </c>
      <c r="N646" s="5">
        <f t="shared" ref="N646:N709" si="108">IF(A646=C646,1,0)</f>
        <v>0</v>
      </c>
      <c r="O646" s="5">
        <f t="shared" ref="O646:O709" si="109">IF(K646=0,IF(I646="did not close",0,IF(I646="",0,1)),0)</f>
        <v>0</v>
      </c>
    </row>
    <row r="647" spans="1:15" s="8" customFormat="1" ht="14.25" customHeight="1" x14ac:dyDescent="0.2">
      <c r="A647" t="s">
        <v>1868</v>
      </c>
      <c r="B647" t="s">
        <v>1869</v>
      </c>
      <c r="C647" t="s">
        <v>1301</v>
      </c>
      <c r="D647" t="s">
        <v>411</v>
      </c>
      <c r="E647" t="s">
        <v>2291</v>
      </c>
      <c r="F647" t="s">
        <v>328</v>
      </c>
      <c r="G647" s="3">
        <v>43497</v>
      </c>
      <c r="H647" s="2">
        <v>247000</v>
      </c>
      <c r="I647" s="12" t="s">
        <v>838</v>
      </c>
      <c r="J647" s="67">
        <f t="shared" si="105"/>
        <v>247000</v>
      </c>
      <c r="K647" s="5">
        <f t="shared" si="106"/>
        <v>1</v>
      </c>
      <c r="L647" s="54">
        <f t="shared" si="107"/>
        <v>0</v>
      </c>
      <c r="M647" s="56" t="str">
        <f t="shared" si="104"/>
        <v>Gore Real Estate Group</v>
      </c>
      <c r="N647" s="5">
        <f t="shared" si="108"/>
        <v>0</v>
      </c>
      <c r="O647" s="5">
        <f t="shared" si="109"/>
        <v>0</v>
      </c>
    </row>
    <row r="648" spans="1:15" s="8" customFormat="1" ht="14.25" customHeight="1" x14ac:dyDescent="0.2">
      <c r="A648" t="s">
        <v>1950</v>
      </c>
      <c r="B648" t="s">
        <v>5</v>
      </c>
      <c r="C648" t="s">
        <v>1301</v>
      </c>
      <c r="D648" t="s">
        <v>411</v>
      </c>
      <c r="E648" t="s">
        <v>2369</v>
      </c>
      <c r="F648" t="s">
        <v>287</v>
      </c>
      <c r="G648" s="3">
        <v>43511</v>
      </c>
      <c r="H648" s="2">
        <v>129900</v>
      </c>
      <c r="I648" s="12" t="s">
        <v>838</v>
      </c>
      <c r="J648" s="67">
        <f t="shared" si="105"/>
        <v>129900</v>
      </c>
      <c r="K648" s="5">
        <f t="shared" si="106"/>
        <v>1</v>
      </c>
      <c r="L648" s="54">
        <f t="shared" si="107"/>
        <v>0</v>
      </c>
      <c r="M648" s="56" t="str">
        <f t="shared" si="104"/>
        <v>Gore Real Estate Group</v>
      </c>
      <c r="N648" s="5">
        <f t="shared" si="108"/>
        <v>0</v>
      </c>
      <c r="O648" s="5">
        <f t="shared" si="109"/>
        <v>0</v>
      </c>
    </row>
    <row r="649" spans="1:15" s="8" customFormat="1" ht="14.25" customHeight="1" x14ac:dyDescent="0.2">
      <c r="A649" t="s">
        <v>1868</v>
      </c>
      <c r="B649" t="s">
        <v>1869</v>
      </c>
      <c r="C649" t="s">
        <v>1301</v>
      </c>
      <c r="D649" t="s">
        <v>411</v>
      </c>
      <c r="E649" t="s">
        <v>2640</v>
      </c>
      <c r="F649" t="s">
        <v>328</v>
      </c>
      <c r="G649" s="3">
        <v>43543</v>
      </c>
      <c r="H649" s="2">
        <v>170000</v>
      </c>
      <c r="I649" s="12" t="s">
        <v>838</v>
      </c>
      <c r="J649" s="67">
        <f t="shared" si="105"/>
        <v>170000</v>
      </c>
      <c r="K649" s="5">
        <f t="shared" si="106"/>
        <v>1</v>
      </c>
      <c r="L649" s="54">
        <f t="shared" si="107"/>
        <v>0</v>
      </c>
      <c r="M649" s="56" t="str">
        <f>IF(D649="",#REF!,D649)</f>
        <v>Gore Real Estate Group</v>
      </c>
      <c r="N649" s="5">
        <f t="shared" si="108"/>
        <v>0</v>
      </c>
      <c r="O649" s="5">
        <f t="shared" si="109"/>
        <v>0</v>
      </c>
    </row>
    <row r="650" spans="1:15" s="8" customFormat="1" ht="14.25" customHeight="1" x14ac:dyDescent="0.2">
      <c r="A650" t="s">
        <v>1868</v>
      </c>
      <c r="B650" t="s">
        <v>1869</v>
      </c>
      <c r="C650" t="s">
        <v>1301</v>
      </c>
      <c r="D650" t="s">
        <v>411</v>
      </c>
      <c r="E650" t="s">
        <v>3056</v>
      </c>
      <c r="F650" t="s">
        <v>328</v>
      </c>
      <c r="G650" s="3">
        <v>43588</v>
      </c>
      <c r="H650" s="2">
        <v>228500</v>
      </c>
      <c r="I650" s="12" t="s">
        <v>838</v>
      </c>
      <c r="J650" s="67">
        <f t="shared" si="105"/>
        <v>228500</v>
      </c>
      <c r="K650" s="5">
        <f t="shared" si="106"/>
        <v>1</v>
      </c>
      <c r="L650" s="54">
        <f t="shared" si="107"/>
        <v>0</v>
      </c>
      <c r="M650" s="56" t="str">
        <f t="shared" si="104"/>
        <v>Gore Real Estate Group</v>
      </c>
      <c r="N650" s="5">
        <f t="shared" si="108"/>
        <v>0</v>
      </c>
      <c r="O650" s="5">
        <f t="shared" si="109"/>
        <v>0</v>
      </c>
    </row>
    <row r="651" spans="1:15" s="8" customFormat="1" ht="14.25" customHeight="1" x14ac:dyDescent="0.2">
      <c r="A651" t="s">
        <v>1301</v>
      </c>
      <c r="B651" t="s">
        <v>411</v>
      </c>
      <c r="C651" t="s">
        <v>1301</v>
      </c>
      <c r="D651" t="s">
        <v>411</v>
      </c>
      <c r="E651" t="s">
        <v>3065</v>
      </c>
      <c r="F651" t="s">
        <v>328</v>
      </c>
      <c r="G651" s="3">
        <v>43591</v>
      </c>
      <c r="H651" s="2">
        <v>40000</v>
      </c>
      <c r="I651" s="12" t="s">
        <v>838</v>
      </c>
      <c r="J651" s="67">
        <f t="shared" si="105"/>
        <v>0</v>
      </c>
      <c r="K651" s="5">
        <f t="shared" si="106"/>
        <v>0</v>
      </c>
      <c r="L651" s="54">
        <f t="shared" si="107"/>
        <v>0</v>
      </c>
      <c r="M651" s="56" t="str">
        <f t="shared" si="104"/>
        <v>Gore Real Estate Group</v>
      </c>
      <c r="N651" s="5">
        <f t="shared" si="108"/>
        <v>1</v>
      </c>
      <c r="O651" s="5">
        <f t="shared" si="109"/>
        <v>0</v>
      </c>
    </row>
    <row r="652" spans="1:15" s="8" customFormat="1" ht="14.25" customHeight="1" x14ac:dyDescent="0.2">
      <c r="A652" t="s">
        <v>1868</v>
      </c>
      <c r="B652" t="s">
        <v>1869</v>
      </c>
      <c r="C652" t="s">
        <v>1301</v>
      </c>
      <c r="D652" t="s">
        <v>411</v>
      </c>
      <c r="E652" t="s">
        <v>3160</v>
      </c>
      <c r="F652" t="s">
        <v>328</v>
      </c>
      <c r="G652" s="3">
        <v>43598</v>
      </c>
      <c r="H652" s="2">
        <v>289900</v>
      </c>
      <c r="I652" s="12" t="s">
        <v>838</v>
      </c>
      <c r="J652" s="67">
        <f t="shared" si="105"/>
        <v>289900</v>
      </c>
      <c r="K652" s="5">
        <f t="shared" si="106"/>
        <v>1</v>
      </c>
      <c r="L652" s="54">
        <f t="shared" si="107"/>
        <v>0</v>
      </c>
      <c r="M652" s="56" t="str">
        <f t="shared" si="104"/>
        <v>Gore Real Estate Group</v>
      </c>
      <c r="N652" s="5">
        <f t="shared" si="108"/>
        <v>0</v>
      </c>
      <c r="O652" s="5">
        <f t="shared" si="109"/>
        <v>0</v>
      </c>
    </row>
    <row r="653" spans="1:15" s="8" customFormat="1" ht="14.25" customHeight="1" x14ac:dyDescent="0.2">
      <c r="A653" t="s">
        <v>2072</v>
      </c>
      <c r="B653" t="s">
        <v>1858</v>
      </c>
      <c r="C653" t="s">
        <v>1965</v>
      </c>
      <c r="D653" t="s">
        <v>1858</v>
      </c>
      <c r="E653" t="s">
        <v>2115</v>
      </c>
      <c r="F653" t="s">
        <v>7</v>
      </c>
      <c r="G653" s="3">
        <v>43472</v>
      </c>
      <c r="H653" s="2">
        <v>95000</v>
      </c>
      <c r="I653" s="12" t="s">
        <v>838</v>
      </c>
      <c r="J653" s="67">
        <f t="shared" si="105"/>
        <v>95000</v>
      </c>
      <c r="K653" s="5">
        <f t="shared" si="106"/>
        <v>1</v>
      </c>
      <c r="L653" s="54">
        <f t="shared" si="107"/>
        <v>0</v>
      </c>
      <c r="M653" s="56" t="str">
        <f>IF(D653="",#REF!,D653)</f>
        <v>Better Homes and Gardens</v>
      </c>
      <c r="N653" s="5">
        <f t="shared" si="108"/>
        <v>0</v>
      </c>
      <c r="O653" s="5">
        <f t="shared" si="109"/>
        <v>0</v>
      </c>
    </row>
    <row r="654" spans="1:15" s="8" customFormat="1" ht="14.25" customHeight="1" x14ac:dyDescent="0.2">
      <c r="A654" t="s">
        <v>908</v>
      </c>
      <c r="B654" t="s">
        <v>5</v>
      </c>
      <c r="C654" t="s">
        <v>1980</v>
      </c>
      <c r="D654" t="s">
        <v>1036</v>
      </c>
      <c r="E654" t="s">
        <v>2537</v>
      </c>
      <c r="F654" t="s">
        <v>425</v>
      </c>
      <c r="G654" s="3">
        <v>43531</v>
      </c>
      <c r="H654" s="2">
        <v>399900</v>
      </c>
      <c r="I654" s="12">
        <v>20190300</v>
      </c>
      <c r="J654" s="67">
        <f t="shared" si="105"/>
        <v>399900</v>
      </c>
      <c r="K654" s="5">
        <f t="shared" si="106"/>
        <v>1</v>
      </c>
      <c r="L654" s="54">
        <f t="shared" si="107"/>
        <v>1</v>
      </c>
      <c r="M654" s="56" t="str">
        <f t="shared" si="104"/>
        <v>Bentwood Realty</v>
      </c>
      <c r="N654" s="5">
        <f t="shared" si="108"/>
        <v>0</v>
      </c>
      <c r="O654" s="5">
        <f t="shared" si="109"/>
        <v>0</v>
      </c>
    </row>
    <row r="655" spans="1:15" s="8" customFormat="1" ht="14.25" customHeight="1" x14ac:dyDescent="0.2">
      <c r="A655" t="s">
        <v>1868</v>
      </c>
      <c r="B655" t="s">
        <v>1869</v>
      </c>
      <c r="C655" t="s">
        <v>2884</v>
      </c>
      <c r="D655" t="s">
        <v>2038</v>
      </c>
      <c r="E655" t="s">
        <v>2885</v>
      </c>
      <c r="F655" t="s">
        <v>215</v>
      </c>
      <c r="G655" s="3">
        <v>43570</v>
      </c>
      <c r="H655" s="2">
        <v>275000</v>
      </c>
      <c r="I655" s="12" t="s">
        <v>838</v>
      </c>
      <c r="J655" s="67">
        <f t="shared" si="105"/>
        <v>275000</v>
      </c>
      <c r="K655" s="5">
        <f t="shared" si="106"/>
        <v>1</v>
      </c>
      <c r="L655" s="54">
        <f t="shared" si="107"/>
        <v>0</v>
      </c>
      <c r="M655" s="56" t="str">
        <f t="shared" si="104"/>
        <v>Keller Williams Realty Austin NW</v>
      </c>
      <c r="N655" s="5">
        <f t="shared" si="108"/>
        <v>0</v>
      </c>
      <c r="O655" s="5">
        <f t="shared" si="109"/>
        <v>0</v>
      </c>
    </row>
    <row r="656" spans="1:15" s="8" customFormat="1" ht="14.25" customHeight="1" x14ac:dyDescent="0.2">
      <c r="A656" t="s">
        <v>1222</v>
      </c>
      <c r="B656" t="s">
        <v>1099</v>
      </c>
      <c r="C656" t="s">
        <v>1222</v>
      </c>
      <c r="D656" t="s">
        <v>1099</v>
      </c>
      <c r="E656" t="s">
        <v>2190</v>
      </c>
      <c r="F656" t="s">
        <v>328</v>
      </c>
      <c r="G656" s="3">
        <v>43484</v>
      </c>
      <c r="H656" s="2">
        <v>135000</v>
      </c>
      <c r="I656" s="12" t="s">
        <v>838</v>
      </c>
      <c r="J656" s="67">
        <f t="shared" si="105"/>
        <v>0</v>
      </c>
      <c r="K656" s="5">
        <f t="shared" si="106"/>
        <v>0</v>
      </c>
      <c r="L656" s="54">
        <f t="shared" si="107"/>
        <v>0</v>
      </c>
      <c r="M656" s="56" t="str">
        <f t="shared" si="104"/>
        <v>Keller Williams Realty - Waco</v>
      </c>
      <c r="N656" s="5">
        <f t="shared" si="108"/>
        <v>1</v>
      </c>
      <c r="O656" s="5">
        <f t="shared" si="109"/>
        <v>0</v>
      </c>
    </row>
    <row r="657" spans="1:15" s="8" customFormat="1" ht="14.25" customHeight="1" x14ac:dyDescent="0.2">
      <c r="A657" t="s">
        <v>1222</v>
      </c>
      <c r="B657" t="s">
        <v>1099</v>
      </c>
      <c r="C657" t="s">
        <v>1222</v>
      </c>
      <c r="D657" t="s">
        <v>1099</v>
      </c>
      <c r="E657" t="s">
        <v>2213</v>
      </c>
      <c r="F657" t="s">
        <v>6</v>
      </c>
      <c r="G657" s="3">
        <v>43489</v>
      </c>
      <c r="H657" s="2">
        <v>30000</v>
      </c>
      <c r="I657" s="12" t="s">
        <v>838</v>
      </c>
      <c r="J657" s="67">
        <f t="shared" si="105"/>
        <v>0</v>
      </c>
      <c r="K657" s="5">
        <f t="shared" si="106"/>
        <v>0</v>
      </c>
      <c r="L657" s="54">
        <f t="shared" si="107"/>
        <v>0</v>
      </c>
      <c r="M657" s="56" t="str">
        <f t="shared" si="104"/>
        <v>Keller Williams Realty - Waco</v>
      </c>
      <c r="N657" s="5">
        <f t="shared" si="108"/>
        <v>1</v>
      </c>
      <c r="O657" s="5">
        <f t="shared" si="109"/>
        <v>0</v>
      </c>
    </row>
    <row r="658" spans="1:15" s="8" customFormat="1" ht="14.25" customHeight="1" x14ac:dyDescent="0.2">
      <c r="A658" t="s">
        <v>1884</v>
      </c>
      <c r="B658" t="s">
        <v>1842</v>
      </c>
      <c r="C658" t="s">
        <v>1222</v>
      </c>
      <c r="D658" t="s">
        <v>1099</v>
      </c>
      <c r="E658" t="s">
        <v>2236</v>
      </c>
      <c r="F658" t="s">
        <v>6</v>
      </c>
      <c r="G658" s="3">
        <v>43494</v>
      </c>
      <c r="H658" s="2">
        <v>128900</v>
      </c>
      <c r="I658" s="12">
        <v>20182908</v>
      </c>
      <c r="J658" s="67">
        <f t="shared" si="105"/>
        <v>128900</v>
      </c>
      <c r="K658" s="5">
        <f t="shared" si="106"/>
        <v>1</v>
      </c>
      <c r="L658" s="54">
        <f t="shared" si="107"/>
        <v>1</v>
      </c>
      <c r="M658" s="56" t="str">
        <f>IF(D658="",#REF!,D658)</f>
        <v>Keller Williams Realty - Waco</v>
      </c>
      <c r="N658" s="5">
        <f t="shared" si="108"/>
        <v>0</v>
      </c>
      <c r="O658" s="5">
        <f t="shared" si="109"/>
        <v>0</v>
      </c>
    </row>
    <row r="659" spans="1:15" s="8" customFormat="1" ht="14.25" customHeight="1" x14ac:dyDescent="0.2">
      <c r="A659" t="s">
        <v>1868</v>
      </c>
      <c r="B659" t="s">
        <v>1869</v>
      </c>
      <c r="C659" t="s">
        <v>1222</v>
      </c>
      <c r="D659" t="s">
        <v>1099</v>
      </c>
      <c r="E659" t="s">
        <v>2286</v>
      </c>
      <c r="F659" t="s">
        <v>1126</v>
      </c>
      <c r="G659" s="3">
        <v>43497</v>
      </c>
      <c r="H659" s="2">
        <v>357000</v>
      </c>
      <c r="I659" s="12">
        <v>20190898</v>
      </c>
      <c r="J659" s="67">
        <f t="shared" si="105"/>
        <v>357000</v>
      </c>
      <c r="K659" s="5">
        <f t="shared" si="106"/>
        <v>1</v>
      </c>
      <c r="L659" s="54">
        <f t="shared" si="107"/>
        <v>1</v>
      </c>
      <c r="M659" s="56" t="str">
        <f t="shared" si="104"/>
        <v>Keller Williams Realty - Waco</v>
      </c>
      <c r="N659" s="5">
        <f t="shared" si="108"/>
        <v>0</v>
      </c>
      <c r="O659" s="5">
        <f t="shared" si="109"/>
        <v>0</v>
      </c>
    </row>
    <row r="660" spans="1:15" s="8" customFormat="1" ht="14.25" customHeight="1" x14ac:dyDescent="0.2">
      <c r="A660" t="s">
        <v>1694</v>
      </c>
      <c r="B660" t="s">
        <v>1180</v>
      </c>
      <c r="C660" t="s">
        <v>1222</v>
      </c>
      <c r="D660" t="s">
        <v>1099</v>
      </c>
      <c r="E660" t="s">
        <v>2311</v>
      </c>
      <c r="F660" t="s">
        <v>6</v>
      </c>
      <c r="G660" s="3">
        <v>43503</v>
      </c>
      <c r="H660" s="2">
        <v>119000</v>
      </c>
      <c r="I660" s="12">
        <v>20190201</v>
      </c>
      <c r="J660" s="67">
        <f t="shared" si="105"/>
        <v>119000</v>
      </c>
      <c r="K660" s="5">
        <f t="shared" si="106"/>
        <v>1</v>
      </c>
      <c r="L660" s="54">
        <f t="shared" si="107"/>
        <v>1</v>
      </c>
      <c r="M660" s="56" t="str">
        <f t="shared" si="104"/>
        <v>Keller Williams Realty - Waco</v>
      </c>
      <c r="N660" s="5">
        <f t="shared" si="108"/>
        <v>0</v>
      </c>
      <c r="O660" s="5">
        <f t="shared" si="109"/>
        <v>0</v>
      </c>
    </row>
    <row r="661" spans="1:15" s="8" customFormat="1" ht="14.25" customHeight="1" x14ac:dyDescent="0.2">
      <c r="A661" t="s">
        <v>1650</v>
      </c>
      <c r="B661" t="s">
        <v>1099</v>
      </c>
      <c r="C661" t="s">
        <v>1222</v>
      </c>
      <c r="D661" t="s">
        <v>1099</v>
      </c>
      <c r="E661" t="s">
        <v>2315</v>
      </c>
      <c r="F661" t="s">
        <v>6</v>
      </c>
      <c r="G661" s="3">
        <v>43503</v>
      </c>
      <c r="H661" s="2">
        <v>48000</v>
      </c>
      <c r="I661" s="12" t="s">
        <v>838</v>
      </c>
      <c r="J661" s="67">
        <f t="shared" si="105"/>
        <v>48000</v>
      </c>
      <c r="K661" s="5">
        <f t="shared" si="106"/>
        <v>1</v>
      </c>
      <c r="L661" s="54">
        <f t="shared" si="107"/>
        <v>0</v>
      </c>
      <c r="M661" s="56" t="str">
        <f t="shared" si="104"/>
        <v>Keller Williams Realty - Waco</v>
      </c>
      <c r="N661" s="5">
        <f t="shared" si="108"/>
        <v>0</v>
      </c>
      <c r="O661" s="5">
        <f t="shared" si="109"/>
        <v>0</v>
      </c>
    </row>
    <row r="662" spans="1:15" s="8" customFormat="1" ht="14.25" customHeight="1" x14ac:dyDescent="0.2">
      <c r="A662" t="s">
        <v>313</v>
      </c>
      <c r="B662" t="s">
        <v>1840</v>
      </c>
      <c r="C662" t="s">
        <v>1222</v>
      </c>
      <c r="D662" t="s">
        <v>1099</v>
      </c>
      <c r="E662" t="s">
        <v>2364</v>
      </c>
      <c r="F662" t="s">
        <v>6</v>
      </c>
      <c r="G662" s="3">
        <v>43510</v>
      </c>
      <c r="H662" s="2">
        <v>90000</v>
      </c>
      <c r="I662" s="12" t="s">
        <v>838</v>
      </c>
      <c r="J662" s="67">
        <f t="shared" si="105"/>
        <v>90000</v>
      </c>
      <c r="K662" s="5">
        <f t="shared" si="106"/>
        <v>1</v>
      </c>
      <c r="L662" s="54">
        <f t="shared" si="107"/>
        <v>0</v>
      </c>
      <c r="M662" s="56" t="str">
        <f t="shared" si="104"/>
        <v>Keller Williams Realty - Waco</v>
      </c>
      <c r="N662" s="5">
        <f t="shared" si="108"/>
        <v>0</v>
      </c>
      <c r="O662" s="5">
        <f t="shared" si="109"/>
        <v>0</v>
      </c>
    </row>
    <row r="663" spans="1:15" s="8" customFormat="1" ht="14.25" customHeight="1" x14ac:dyDescent="0.2">
      <c r="A663" t="s">
        <v>319</v>
      </c>
      <c r="B663" t="s">
        <v>1842</v>
      </c>
      <c r="C663" t="s">
        <v>1222</v>
      </c>
      <c r="D663" t="s">
        <v>1099</v>
      </c>
      <c r="E663" t="s">
        <v>2548</v>
      </c>
      <c r="F663" t="s">
        <v>216</v>
      </c>
      <c r="G663" s="3">
        <v>43532</v>
      </c>
      <c r="H663" s="2">
        <v>219900</v>
      </c>
      <c r="I663" s="12">
        <v>20190192</v>
      </c>
      <c r="J663" s="67">
        <f t="shared" si="105"/>
        <v>219900</v>
      </c>
      <c r="K663" s="5">
        <f t="shared" si="106"/>
        <v>1</v>
      </c>
      <c r="L663" s="54">
        <f t="shared" si="107"/>
        <v>1</v>
      </c>
      <c r="M663" s="56" t="str">
        <f t="shared" si="104"/>
        <v>Keller Williams Realty - Waco</v>
      </c>
      <c r="N663" s="5">
        <f t="shared" si="108"/>
        <v>0</v>
      </c>
      <c r="O663" s="5">
        <f t="shared" si="109"/>
        <v>0</v>
      </c>
    </row>
    <row r="664" spans="1:15" s="8" customFormat="1" ht="14.25" customHeight="1" x14ac:dyDescent="0.2">
      <c r="A664" t="s">
        <v>1390</v>
      </c>
      <c r="B664" t="s">
        <v>1099</v>
      </c>
      <c r="C664" t="s">
        <v>1222</v>
      </c>
      <c r="D664" t="s">
        <v>1099</v>
      </c>
      <c r="E664" t="s">
        <v>2637</v>
      </c>
      <c r="F664" t="s">
        <v>6</v>
      </c>
      <c r="G664" s="3">
        <v>43543</v>
      </c>
      <c r="H664" s="2">
        <v>102000</v>
      </c>
      <c r="I664" s="12" t="s">
        <v>838</v>
      </c>
      <c r="J664" s="67">
        <f t="shared" si="105"/>
        <v>102000</v>
      </c>
      <c r="K664" s="5">
        <f t="shared" si="106"/>
        <v>1</v>
      </c>
      <c r="L664" s="54">
        <f t="shared" si="107"/>
        <v>0</v>
      </c>
      <c r="M664" s="56" t="str">
        <f t="shared" si="104"/>
        <v>Keller Williams Realty - Waco</v>
      </c>
      <c r="N664" s="5">
        <f t="shared" si="108"/>
        <v>0</v>
      </c>
      <c r="O664" s="5">
        <f t="shared" si="109"/>
        <v>0</v>
      </c>
    </row>
    <row r="665" spans="1:15" s="8" customFormat="1" ht="14.25" customHeight="1" x14ac:dyDescent="0.2">
      <c r="A665" t="s">
        <v>2071</v>
      </c>
      <c r="B665" t="s">
        <v>303</v>
      </c>
      <c r="C665" t="s">
        <v>1222</v>
      </c>
      <c r="D665" t="s">
        <v>1099</v>
      </c>
      <c r="E665" t="s">
        <v>2654</v>
      </c>
      <c r="F665" t="s">
        <v>6</v>
      </c>
      <c r="G665" s="3">
        <v>43545</v>
      </c>
      <c r="H665" s="2">
        <v>185000</v>
      </c>
      <c r="I665" s="12">
        <v>20190341</v>
      </c>
      <c r="J665" s="67">
        <f t="shared" si="105"/>
        <v>185000</v>
      </c>
      <c r="K665" s="5">
        <f t="shared" si="106"/>
        <v>1</v>
      </c>
      <c r="L665" s="54">
        <f t="shared" si="107"/>
        <v>1</v>
      </c>
      <c r="M665" s="56" t="str">
        <f t="shared" si="104"/>
        <v>Keller Williams Realty - Waco</v>
      </c>
      <c r="N665" s="5">
        <f t="shared" si="108"/>
        <v>0</v>
      </c>
      <c r="O665" s="5">
        <f t="shared" si="109"/>
        <v>0</v>
      </c>
    </row>
    <row r="666" spans="1:15" s="8" customFormat="1" ht="14.25" customHeight="1" x14ac:dyDescent="0.2">
      <c r="A666" t="s">
        <v>786</v>
      </c>
      <c r="B666" t="s">
        <v>1887</v>
      </c>
      <c r="C666" t="s">
        <v>1222</v>
      </c>
      <c r="D666" t="s">
        <v>1099</v>
      </c>
      <c r="E666" t="s">
        <v>2688</v>
      </c>
      <c r="F666" t="s">
        <v>123</v>
      </c>
      <c r="G666" s="3">
        <v>43549</v>
      </c>
      <c r="H666" s="2">
        <v>161400</v>
      </c>
      <c r="I666" s="12" t="s">
        <v>838</v>
      </c>
      <c r="J666" s="67">
        <f t="shared" si="105"/>
        <v>161400</v>
      </c>
      <c r="K666" s="5">
        <f t="shared" si="106"/>
        <v>1</v>
      </c>
      <c r="L666" s="54">
        <f t="shared" si="107"/>
        <v>0</v>
      </c>
      <c r="M666" s="56" t="str">
        <f t="shared" si="104"/>
        <v>Keller Williams Realty - Waco</v>
      </c>
      <c r="N666" s="5">
        <f t="shared" si="108"/>
        <v>0</v>
      </c>
      <c r="O666" s="5">
        <f t="shared" si="109"/>
        <v>0</v>
      </c>
    </row>
    <row r="667" spans="1:15" s="8" customFormat="1" ht="14.25" customHeight="1" x14ac:dyDescent="0.2">
      <c r="A667" t="s">
        <v>377</v>
      </c>
      <c r="B667" t="s">
        <v>1842</v>
      </c>
      <c r="C667" t="s">
        <v>1222</v>
      </c>
      <c r="D667" t="s">
        <v>1099</v>
      </c>
      <c r="E667" t="s">
        <v>2689</v>
      </c>
      <c r="F667" t="s">
        <v>1127</v>
      </c>
      <c r="G667" s="3">
        <v>43549</v>
      </c>
      <c r="H667" s="2">
        <v>164000</v>
      </c>
      <c r="I667" s="12">
        <v>20190463</v>
      </c>
      <c r="J667" s="67">
        <f t="shared" si="105"/>
        <v>164000</v>
      </c>
      <c r="K667" s="5">
        <f t="shared" si="106"/>
        <v>1</v>
      </c>
      <c r="L667" s="54">
        <f t="shared" si="107"/>
        <v>1</v>
      </c>
      <c r="M667" s="56" t="str">
        <f t="shared" si="104"/>
        <v>Keller Williams Realty - Waco</v>
      </c>
      <c r="N667" s="5">
        <f t="shared" si="108"/>
        <v>0</v>
      </c>
      <c r="O667" s="5">
        <f t="shared" si="109"/>
        <v>0</v>
      </c>
    </row>
    <row r="668" spans="1:15" s="8" customFormat="1" ht="14.25" customHeight="1" x14ac:dyDescent="0.2">
      <c r="A668" t="s">
        <v>1884</v>
      </c>
      <c r="B668" t="s">
        <v>1842</v>
      </c>
      <c r="C668" t="s">
        <v>1222</v>
      </c>
      <c r="D668" t="s">
        <v>1099</v>
      </c>
      <c r="E668" t="s">
        <v>2704</v>
      </c>
      <c r="F668" t="s">
        <v>6</v>
      </c>
      <c r="G668" s="3">
        <v>43550</v>
      </c>
      <c r="H668" s="2">
        <v>65000</v>
      </c>
      <c r="I668" s="12" t="s">
        <v>838</v>
      </c>
      <c r="J668" s="67">
        <f t="shared" si="105"/>
        <v>65000</v>
      </c>
      <c r="K668" s="5">
        <f t="shared" si="106"/>
        <v>1</v>
      </c>
      <c r="L668" s="54">
        <f t="shared" si="107"/>
        <v>0</v>
      </c>
      <c r="M668" s="56" t="str">
        <f t="shared" si="104"/>
        <v>Keller Williams Realty - Waco</v>
      </c>
      <c r="N668" s="5">
        <f t="shared" si="108"/>
        <v>0</v>
      </c>
      <c r="O668" s="5">
        <f t="shared" si="109"/>
        <v>0</v>
      </c>
    </row>
    <row r="669" spans="1:15" s="8" customFormat="1" ht="14.25" customHeight="1" x14ac:dyDescent="0.2">
      <c r="A669" t="s">
        <v>1542</v>
      </c>
      <c r="B669" t="s">
        <v>1842</v>
      </c>
      <c r="C669" t="s">
        <v>1222</v>
      </c>
      <c r="D669" t="s">
        <v>1099</v>
      </c>
      <c r="E669" t="s">
        <v>2723</v>
      </c>
      <c r="F669" t="s">
        <v>216</v>
      </c>
      <c r="G669" s="3">
        <v>43552</v>
      </c>
      <c r="H669" s="2">
        <v>132000</v>
      </c>
      <c r="I669" s="12" t="s">
        <v>838</v>
      </c>
      <c r="J669" s="67">
        <f t="shared" si="105"/>
        <v>132000</v>
      </c>
      <c r="K669" s="5">
        <f t="shared" si="106"/>
        <v>1</v>
      </c>
      <c r="L669" s="54">
        <f t="shared" si="107"/>
        <v>0</v>
      </c>
      <c r="M669" s="56" t="str">
        <f t="shared" si="104"/>
        <v>Keller Williams Realty - Waco</v>
      </c>
      <c r="N669" s="5">
        <f t="shared" si="108"/>
        <v>0</v>
      </c>
      <c r="O669" s="5">
        <f t="shared" si="109"/>
        <v>0</v>
      </c>
    </row>
    <row r="670" spans="1:15" s="8" customFormat="1" ht="14.25" customHeight="1" x14ac:dyDescent="0.2">
      <c r="A670" t="s">
        <v>1650</v>
      </c>
      <c r="B670" t="s">
        <v>1099</v>
      </c>
      <c r="C670" t="s">
        <v>1222</v>
      </c>
      <c r="D670" t="s">
        <v>1099</v>
      </c>
      <c r="E670" t="s">
        <v>2800</v>
      </c>
      <c r="F670" t="s">
        <v>6</v>
      </c>
      <c r="G670" s="3">
        <v>43560</v>
      </c>
      <c r="H670" s="2">
        <v>40250</v>
      </c>
      <c r="I670" s="12" t="s">
        <v>838</v>
      </c>
      <c r="J670" s="67">
        <f t="shared" si="105"/>
        <v>40250</v>
      </c>
      <c r="K670" s="5">
        <f t="shared" si="106"/>
        <v>1</v>
      </c>
      <c r="L670" s="54">
        <f t="shared" si="107"/>
        <v>0</v>
      </c>
      <c r="M670" s="56" t="str">
        <f t="shared" si="104"/>
        <v>Keller Williams Realty - Waco</v>
      </c>
      <c r="N670" s="5">
        <f t="shared" si="108"/>
        <v>0</v>
      </c>
      <c r="O670" s="5">
        <f t="shared" si="109"/>
        <v>0</v>
      </c>
    </row>
    <row r="671" spans="1:15" s="8" customFormat="1" ht="14.25" customHeight="1" x14ac:dyDescent="0.2">
      <c r="A671" t="s">
        <v>1884</v>
      </c>
      <c r="B671" t="s">
        <v>1842</v>
      </c>
      <c r="C671" t="s">
        <v>1222</v>
      </c>
      <c r="D671" t="s">
        <v>1099</v>
      </c>
      <c r="E671" t="s">
        <v>2801</v>
      </c>
      <c r="F671" t="s">
        <v>6</v>
      </c>
      <c r="G671" s="3">
        <v>43560</v>
      </c>
      <c r="H671" s="2">
        <v>65000</v>
      </c>
      <c r="I671" s="12" t="s">
        <v>838</v>
      </c>
      <c r="J671" s="67">
        <f t="shared" si="105"/>
        <v>65000</v>
      </c>
      <c r="K671" s="5">
        <f t="shared" si="106"/>
        <v>1</v>
      </c>
      <c r="L671" s="54">
        <f t="shared" si="107"/>
        <v>0</v>
      </c>
      <c r="M671" s="56" t="str">
        <f t="shared" si="104"/>
        <v>Keller Williams Realty - Waco</v>
      </c>
      <c r="N671" s="5">
        <f t="shared" si="108"/>
        <v>0</v>
      </c>
      <c r="O671" s="5">
        <f t="shared" si="109"/>
        <v>0</v>
      </c>
    </row>
    <row r="672" spans="1:15" s="8" customFormat="1" ht="14.25" customHeight="1" x14ac:dyDescent="0.2">
      <c r="A672" t="s">
        <v>1898</v>
      </c>
      <c r="B672" t="s">
        <v>1475</v>
      </c>
      <c r="C672" t="s">
        <v>1222</v>
      </c>
      <c r="D672" t="s">
        <v>1099</v>
      </c>
      <c r="E672" t="s">
        <v>2835</v>
      </c>
      <c r="F672" t="s">
        <v>6</v>
      </c>
      <c r="G672" s="3">
        <v>43565</v>
      </c>
      <c r="H672" s="2">
        <v>100000</v>
      </c>
      <c r="I672" s="12" t="s">
        <v>838</v>
      </c>
      <c r="J672" s="67">
        <f t="shared" si="105"/>
        <v>100000</v>
      </c>
      <c r="K672" s="5">
        <f t="shared" si="106"/>
        <v>1</v>
      </c>
      <c r="L672" s="54">
        <f t="shared" si="107"/>
        <v>0</v>
      </c>
      <c r="M672" s="56" t="str">
        <f t="shared" si="104"/>
        <v>Keller Williams Realty - Waco</v>
      </c>
      <c r="N672" s="5">
        <f t="shared" si="108"/>
        <v>0</v>
      </c>
      <c r="O672" s="5">
        <f t="shared" si="109"/>
        <v>0</v>
      </c>
    </row>
    <row r="673" spans="1:15" s="8" customFormat="1" ht="14.25" customHeight="1" x14ac:dyDescent="0.2">
      <c r="A673" t="s">
        <v>2815</v>
      </c>
      <c r="B673" t="s">
        <v>1099</v>
      </c>
      <c r="C673" t="s">
        <v>1222</v>
      </c>
      <c r="D673" t="s">
        <v>1099</v>
      </c>
      <c r="E673" t="s">
        <v>2842</v>
      </c>
      <c r="F673" t="s">
        <v>216</v>
      </c>
      <c r="G673" s="3">
        <v>43566</v>
      </c>
      <c r="H673" s="2">
        <v>186000</v>
      </c>
      <c r="I673" s="12" t="s">
        <v>838</v>
      </c>
      <c r="J673" s="67">
        <f t="shared" si="105"/>
        <v>186000</v>
      </c>
      <c r="K673" s="5">
        <f t="shared" si="106"/>
        <v>1</v>
      </c>
      <c r="L673" s="54">
        <f t="shared" si="107"/>
        <v>0</v>
      </c>
      <c r="M673" s="56" t="str">
        <f t="shared" si="104"/>
        <v>Keller Williams Realty - Waco</v>
      </c>
      <c r="N673" s="5">
        <f t="shared" si="108"/>
        <v>0</v>
      </c>
      <c r="O673" s="5">
        <f t="shared" si="109"/>
        <v>0</v>
      </c>
    </row>
    <row r="674" spans="1:15" s="8" customFormat="1" ht="14.25" customHeight="1" x14ac:dyDescent="0.2">
      <c r="A674" t="s">
        <v>1905</v>
      </c>
      <c r="B674" t="s">
        <v>1258</v>
      </c>
      <c r="C674" t="s">
        <v>1222</v>
      </c>
      <c r="D674" t="s">
        <v>1099</v>
      </c>
      <c r="E674" t="s">
        <v>2853</v>
      </c>
      <c r="F674" t="s">
        <v>6</v>
      </c>
      <c r="G674" s="3">
        <v>43567</v>
      </c>
      <c r="H674" s="2">
        <v>60000</v>
      </c>
      <c r="I674" s="12" t="s">
        <v>838</v>
      </c>
      <c r="J674" s="67">
        <f t="shared" si="105"/>
        <v>60000</v>
      </c>
      <c r="K674" s="5">
        <f t="shared" si="106"/>
        <v>1</v>
      </c>
      <c r="L674" s="54">
        <f t="shared" si="107"/>
        <v>0</v>
      </c>
      <c r="M674" s="56" t="str">
        <f t="shared" si="104"/>
        <v>Keller Williams Realty - Waco</v>
      </c>
      <c r="N674" s="5">
        <f t="shared" si="108"/>
        <v>0</v>
      </c>
      <c r="O674" s="5">
        <f t="shared" si="109"/>
        <v>0</v>
      </c>
    </row>
    <row r="675" spans="1:15" s="8" customFormat="1" ht="14.25" customHeight="1" x14ac:dyDescent="0.2">
      <c r="A675" t="s">
        <v>1698</v>
      </c>
      <c r="B675" t="s">
        <v>1036</v>
      </c>
      <c r="C675" t="s">
        <v>1222</v>
      </c>
      <c r="D675" t="s">
        <v>1099</v>
      </c>
      <c r="E675" t="s">
        <v>2883</v>
      </c>
      <c r="F675" t="s">
        <v>6</v>
      </c>
      <c r="G675" s="3">
        <v>43570</v>
      </c>
      <c r="H675" s="2">
        <v>64000</v>
      </c>
      <c r="I675" s="12" t="s">
        <v>838</v>
      </c>
      <c r="J675" s="67">
        <f t="shared" si="105"/>
        <v>64000</v>
      </c>
      <c r="K675" s="5">
        <f t="shared" si="106"/>
        <v>1</v>
      </c>
      <c r="L675" s="54">
        <f t="shared" si="107"/>
        <v>0</v>
      </c>
      <c r="M675" s="56" t="str">
        <f t="shared" si="104"/>
        <v>Keller Williams Realty - Waco</v>
      </c>
      <c r="N675" s="5">
        <f t="shared" si="108"/>
        <v>0</v>
      </c>
      <c r="O675" s="5">
        <f t="shared" si="109"/>
        <v>0</v>
      </c>
    </row>
    <row r="676" spans="1:15" s="8" customFormat="1" ht="14.25" customHeight="1" x14ac:dyDescent="0.2">
      <c r="A676" t="s">
        <v>757</v>
      </c>
      <c r="B676" t="s">
        <v>1258</v>
      </c>
      <c r="C676" t="s">
        <v>1222</v>
      </c>
      <c r="D676" t="s">
        <v>1099</v>
      </c>
      <c r="E676" t="s">
        <v>2894</v>
      </c>
      <c r="F676" t="s">
        <v>6</v>
      </c>
      <c r="G676" s="3">
        <v>43572</v>
      </c>
      <c r="H676" s="2">
        <v>66000</v>
      </c>
      <c r="I676" s="12" t="s">
        <v>838</v>
      </c>
      <c r="J676" s="67">
        <f t="shared" si="105"/>
        <v>66000</v>
      </c>
      <c r="K676" s="5">
        <f t="shared" si="106"/>
        <v>1</v>
      </c>
      <c r="L676" s="54">
        <f t="shared" si="107"/>
        <v>0</v>
      </c>
      <c r="M676" s="56" t="str">
        <f t="shared" si="104"/>
        <v>Keller Williams Realty - Waco</v>
      </c>
      <c r="N676" s="5">
        <f t="shared" si="108"/>
        <v>0</v>
      </c>
      <c r="O676" s="5">
        <f t="shared" si="109"/>
        <v>0</v>
      </c>
    </row>
    <row r="677" spans="1:15" s="8" customFormat="1" ht="14.25" customHeight="1" x14ac:dyDescent="0.2">
      <c r="A677" t="s">
        <v>1481</v>
      </c>
      <c r="B677" t="s">
        <v>1529</v>
      </c>
      <c r="C677" t="s">
        <v>1222</v>
      </c>
      <c r="D677" t="s">
        <v>1099</v>
      </c>
      <c r="E677" t="s">
        <v>2937</v>
      </c>
      <c r="F677" t="s">
        <v>6</v>
      </c>
      <c r="G677" s="3">
        <v>43577</v>
      </c>
      <c r="H677" s="2">
        <v>120000</v>
      </c>
      <c r="I677" s="12">
        <v>20190582</v>
      </c>
      <c r="J677" s="67">
        <f t="shared" si="105"/>
        <v>120000</v>
      </c>
      <c r="K677" s="5">
        <f t="shared" si="106"/>
        <v>1</v>
      </c>
      <c r="L677" s="54">
        <f t="shared" si="107"/>
        <v>1</v>
      </c>
      <c r="M677" s="56" t="str">
        <f t="shared" si="104"/>
        <v>Keller Williams Realty - Waco</v>
      </c>
      <c r="N677" s="5">
        <f t="shared" si="108"/>
        <v>0</v>
      </c>
      <c r="O677" s="5">
        <f t="shared" si="109"/>
        <v>0</v>
      </c>
    </row>
    <row r="678" spans="1:15" s="8" customFormat="1" ht="14.25" customHeight="1" x14ac:dyDescent="0.2">
      <c r="A678" t="s">
        <v>1868</v>
      </c>
      <c r="B678" t="s">
        <v>1869</v>
      </c>
      <c r="C678" t="s">
        <v>1222</v>
      </c>
      <c r="D678" t="s">
        <v>1099</v>
      </c>
      <c r="E678" t="s">
        <v>3024</v>
      </c>
      <c r="F678" t="s">
        <v>1092</v>
      </c>
      <c r="G678" s="3">
        <v>43585</v>
      </c>
      <c r="H678" s="2">
        <v>185000</v>
      </c>
      <c r="I678" s="12" t="s">
        <v>838</v>
      </c>
      <c r="J678" s="67">
        <f t="shared" si="105"/>
        <v>185000</v>
      </c>
      <c r="K678" s="5">
        <f t="shared" si="106"/>
        <v>1</v>
      </c>
      <c r="L678" s="54">
        <f t="shared" si="107"/>
        <v>0</v>
      </c>
      <c r="M678" s="56" t="str">
        <f t="shared" si="104"/>
        <v>Keller Williams Realty - Waco</v>
      </c>
      <c r="N678" s="5">
        <f t="shared" si="108"/>
        <v>0</v>
      </c>
      <c r="O678" s="5">
        <f t="shared" si="109"/>
        <v>0</v>
      </c>
    </row>
    <row r="679" spans="1:15" s="8" customFormat="1" ht="14.25" customHeight="1" x14ac:dyDescent="0.2">
      <c r="A679" t="s">
        <v>2000</v>
      </c>
      <c r="B679" t="s">
        <v>106</v>
      </c>
      <c r="C679" t="s">
        <v>1222</v>
      </c>
      <c r="D679" t="s">
        <v>1099</v>
      </c>
      <c r="E679" t="s">
        <v>3040</v>
      </c>
      <c r="F679" t="s">
        <v>123</v>
      </c>
      <c r="G679" s="3">
        <v>43587</v>
      </c>
      <c r="H679" s="2">
        <v>262000</v>
      </c>
      <c r="I679" s="12" t="s">
        <v>838</v>
      </c>
      <c r="J679" s="67">
        <f t="shared" si="105"/>
        <v>262000</v>
      </c>
      <c r="K679" s="5">
        <f t="shared" si="106"/>
        <v>1</v>
      </c>
      <c r="L679" s="54">
        <f t="shared" si="107"/>
        <v>0</v>
      </c>
      <c r="M679" s="56" t="str">
        <f t="shared" si="104"/>
        <v>Keller Williams Realty - Waco</v>
      </c>
      <c r="N679" s="5">
        <f t="shared" si="108"/>
        <v>0</v>
      </c>
      <c r="O679" s="5">
        <f t="shared" si="109"/>
        <v>0</v>
      </c>
    </row>
    <row r="680" spans="1:15" s="8" customFormat="1" ht="14.25" customHeight="1" x14ac:dyDescent="0.2">
      <c r="A680" t="s">
        <v>2064</v>
      </c>
      <c r="B680" t="s">
        <v>1099</v>
      </c>
      <c r="C680" t="s">
        <v>1222</v>
      </c>
      <c r="D680" t="s">
        <v>1099</v>
      </c>
      <c r="E680" t="s">
        <v>3155</v>
      </c>
      <c r="F680" t="s">
        <v>11</v>
      </c>
      <c r="G680" s="3">
        <v>43598</v>
      </c>
      <c r="H680" s="2">
        <v>146000</v>
      </c>
      <c r="I680" s="12" t="s">
        <v>838</v>
      </c>
      <c r="J680" s="67">
        <f t="shared" si="105"/>
        <v>146000</v>
      </c>
      <c r="K680" s="5">
        <f t="shared" si="106"/>
        <v>1</v>
      </c>
      <c r="L680" s="54">
        <f t="shared" si="107"/>
        <v>0</v>
      </c>
      <c r="M680" s="56" t="str">
        <f t="shared" si="104"/>
        <v>Keller Williams Realty - Waco</v>
      </c>
      <c r="N680" s="5">
        <f t="shared" si="108"/>
        <v>0</v>
      </c>
      <c r="O680" s="5">
        <f t="shared" si="109"/>
        <v>0</v>
      </c>
    </row>
    <row r="681" spans="1:15" s="8" customFormat="1" ht="14.25" customHeight="1" x14ac:dyDescent="0.2">
      <c r="A681" t="s">
        <v>3163</v>
      </c>
      <c r="B681" t="s">
        <v>1099</v>
      </c>
      <c r="C681" t="s">
        <v>1222</v>
      </c>
      <c r="D681" t="s">
        <v>1099</v>
      </c>
      <c r="E681" t="s">
        <v>3164</v>
      </c>
      <c r="F681" t="s">
        <v>6</v>
      </c>
      <c r="G681" s="3">
        <v>43599</v>
      </c>
      <c r="H681" s="2">
        <v>57000</v>
      </c>
      <c r="I681" s="12" t="s">
        <v>838</v>
      </c>
      <c r="J681" s="67">
        <f t="shared" si="105"/>
        <v>57000</v>
      </c>
      <c r="K681" s="5">
        <f t="shared" si="106"/>
        <v>1</v>
      </c>
      <c r="L681" s="54">
        <f t="shared" si="107"/>
        <v>0</v>
      </c>
      <c r="M681" s="56" t="str">
        <f>IF(D681="",#REF!,D681)</f>
        <v>Keller Williams Realty - Waco</v>
      </c>
      <c r="N681" s="5">
        <f t="shared" si="108"/>
        <v>0</v>
      </c>
      <c r="O681" s="5">
        <f t="shared" si="109"/>
        <v>0</v>
      </c>
    </row>
    <row r="682" spans="1:15" s="8" customFormat="1" ht="14.25" customHeight="1" x14ac:dyDescent="0.2">
      <c r="A682" t="s">
        <v>852</v>
      </c>
      <c r="B682" t="s">
        <v>1258</v>
      </c>
      <c r="C682" t="s">
        <v>1222</v>
      </c>
      <c r="D682" t="s">
        <v>1099</v>
      </c>
      <c r="E682" t="s">
        <v>3184</v>
      </c>
      <c r="F682" t="s">
        <v>534</v>
      </c>
      <c r="G682" s="3">
        <v>43601</v>
      </c>
      <c r="H682" s="2">
        <v>315000</v>
      </c>
      <c r="I682" s="12" t="s">
        <v>838</v>
      </c>
      <c r="J682" s="67">
        <f t="shared" si="105"/>
        <v>315000</v>
      </c>
      <c r="K682" s="5">
        <f t="shared" si="106"/>
        <v>1</v>
      </c>
      <c r="L682" s="54">
        <f t="shared" si="107"/>
        <v>0</v>
      </c>
      <c r="M682" s="56" t="str">
        <f>IF(D682="",#REF!,D682)</f>
        <v>Keller Williams Realty - Waco</v>
      </c>
      <c r="N682" s="5">
        <f t="shared" si="108"/>
        <v>0</v>
      </c>
      <c r="O682" s="5">
        <f t="shared" si="109"/>
        <v>0</v>
      </c>
    </row>
    <row r="683" spans="1:15" s="8" customFormat="1" ht="14.25" customHeight="1" x14ac:dyDescent="0.2">
      <c r="A683" t="s">
        <v>1891</v>
      </c>
      <c r="B683" t="s">
        <v>1036</v>
      </c>
      <c r="C683" t="s">
        <v>1222</v>
      </c>
      <c r="D683" t="s">
        <v>1099</v>
      </c>
      <c r="E683" t="s">
        <v>3204</v>
      </c>
      <c r="F683" t="s">
        <v>6</v>
      </c>
      <c r="G683" s="3">
        <v>43605</v>
      </c>
      <c r="H683" s="2">
        <v>23000</v>
      </c>
      <c r="I683" s="12" t="s">
        <v>838</v>
      </c>
      <c r="J683" s="67">
        <f t="shared" si="105"/>
        <v>23000</v>
      </c>
      <c r="K683" s="5">
        <f t="shared" si="106"/>
        <v>1</v>
      </c>
      <c r="L683" s="54">
        <f t="shared" si="107"/>
        <v>0</v>
      </c>
      <c r="M683" s="56" t="str">
        <f>IF(D683="",#REF!,D683)</f>
        <v>Keller Williams Realty - Waco</v>
      </c>
      <c r="N683" s="5">
        <f t="shared" si="108"/>
        <v>0</v>
      </c>
      <c r="O683" s="5">
        <f t="shared" si="109"/>
        <v>0</v>
      </c>
    </row>
    <row r="684" spans="1:15" s="8" customFormat="1" ht="14.25" customHeight="1" x14ac:dyDescent="0.2">
      <c r="A684" t="s">
        <v>1863</v>
      </c>
      <c r="B684" t="s">
        <v>1099</v>
      </c>
      <c r="C684" t="s">
        <v>1222</v>
      </c>
      <c r="D684" t="s">
        <v>1099</v>
      </c>
      <c r="E684" t="s">
        <v>3219</v>
      </c>
      <c r="F684" t="s">
        <v>70</v>
      </c>
      <c r="G684" s="3">
        <v>43605</v>
      </c>
      <c r="H684" s="2">
        <v>72000</v>
      </c>
      <c r="I684" s="12" t="s">
        <v>838</v>
      </c>
      <c r="J684" s="67">
        <f t="shared" si="105"/>
        <v>72000</v>
      </c>
      <c r="K684" s="5">
        <f t="shared" si="106"/>
        <v>1</v>
      </c>
      <c r="L684" s="54">
        <f t="shared" si="107"/>
        <v>0</v>
      </c>
      <c r="M684" s="56" t="str">
        <f t="shared" si="104"/>
        <v>Keller Williams Realty - Waco</v>
      </c>
      <c r="N684" s="5">
        <f t="shared" si="108"/>
        <v>0</v>
      </c>
      <c r="O684" s="5">
        <f t="shared" si="109"/>
        <v>0</v>
      </c>
    </row>
    <row r="685" spans="1:15" s="8" customFormat="1" ht="14.25" customHeight="1" x14ac:dyDescent="0.2">
      <c r="A685" t="s">
        <v>2075</v>
      </c>
      <c r="B685" t="s">
        <v>5</v>
      </c>
      <c r="C685" t="s">
        <v>1222</v>
      </c>
      <c r="D685" t="s">
        <v>1099</v>
      </c>
      <c r="E685" t="s">
        <v>3239</v>
      </c>
      <c r="F685" t="s">
        <v>6</v>
      </c>
      <c r="G685" s="3">
        <v>43607</v>
      </c>
      <c r="H685" s="2">
        <v>162000</v>
      </c>
      <c r="I685" s="12">
        <v>20190613</v>
      </c>
      <c r="J685" s="67">
        <f t="shared" si="105"/>
        <v>162000</v>
      </c>
      <c r="K685" s="5">
        <f t="shared" si="106"/>
        <v>1</v>
      </c>
      <c r="L685" s="54">
        <f t="shared" si="107"/>
        <v>1</v>
      </c>
      <c r="M685" s="56" t="str">
        <f t="shared" si="104"/>
        <v>Keller Williams Realty - Waco</v>
      </c>
      <c r="N685" s="5">
        <f t="shared" si="108"/>
        <v>0</v>
      </c>
      <c r="O685" s="5">
        <f t="shared" si="109"/>
        <v>0</v>
      </c>
    </row>
    <row r="686" spans="1:15" s="8" customFormat="1" ht="14.25" customHeight="1" x14ac:dyDescent="0.2">
      <c r="A686" t="s">
        <v>1868</v>
      </c>
      <c r="B686" t="s">
        <v>1869</v>
      </c>
      <c r="C686" t="s">
        <v>1222</v>
      </c>
      <c r="D686" t="s">
        <v>1099</v>
      </c>
      <c r="E686" t="s">
        <v>3279</v>
      </c>
      <c r="F686" t="s">
        <v>422</v>
      </c>
      <c r="G686" s="3">
        <v>43609</v>
      </c>
      <c r="H686" s="2">
        <v>75000</v>
      </c>
      <c r="I686" s="12" t="s">
        <v>838</v>
      </c>
      <c r="J686" s="67">
        <f t="shared" si="105"/>
        <v>75000</v>
      </c>
      <c r="K686" s="5">
        <f t="shared" si="106"/>
        <v>1</v>
      </c>
      <c r="L686" s="54">
        <f t="shared" si="107"/>
        <v>0</v>
      </c>
      <c r="M686" s="56" t="str">
        <f t="shared" si="104"/>
        <v>Keller Williams Realty - Waco</v>
      </c>
      <c r="N686" s="5">
        <f t="shared" si="108"/>
        <v>0</v>
      </c>
      <c r="O686" s="5">
        <f t="shared" si="109"/>
        <v>0</v>
      </c>
    </row>
    <row r="687" spans="1:15" s="8" customFormat="1" ht="14.25" customHeight="1" x14ac:dyDescent="0.2">
      <c r="A687" t="s">
        <v>1650</v>
      </c>
      <c r="B687" t="s">
        <v>1099</v>
      </c>
      <c r="C687" t="s">
        <v>1222</v>
      </c>
      <c r="D687" t="s">
        <v>1099</v>
      </c>
      <c r="E687" t="s">
        <v>3260</v>
      </c>
      <c r="F687" t="s">
        <v>1092</v>
      </c>
      <c r="G687" s="3">
        <v>43609</v>
      </c>
      <c r="H687" s="2">
        <v>27000</v>
      </c>
      <c r="I687" s="12" t="s">
        <v>838</v>
      </c>
      <c r="J687" s="67">
        <f t="shared" si="105"/>
        <v>27000</v>
      </c>
      <c r="K687" s="5">
        <f t="shared" si="106"/>
        <v>1</v>
      </c>
      <c r="L687" s="54">
        <f t="shared" si="107"/>
        <v>0</v>
      </c>
      <c r="M687" s="56" t="str">
        <f t="shared" si="104"/>
        <v>Keller Williams Realty - Waco</v>
      </c>
      <c r="N687" s="5">
        <f t="shared" si="108"/>
        <v>0</v>
      </c>
      <c r="O687" s="5">
        <f t="shared" si="109"/>
        <v>0</v>
      </c>
    </row>
    <row r="688" spans="1:15" s="8" customFormat="1" ht="14.25" customHeight="1" x14ac:dyDescent="0.2">
      <c r="A688" t="s">
        <v>1924</v>
      </c>
      <c r="B688" t="s">
        <v>1843</v>
      </c>
      <c r="C688" t="s">
        <v>1222</v>
      </c>
      <c r="D688" t="s">
        <v>1099</v>
      </c>
      <c r="E688" t="s">
        <v>3294</v>
      </c>
      <c r="F688" t="s">
        <v>6</v>
      </c>
      <c r="G688" s="3">
        <v>43613</v>
      </c>
      <c r="H688" s="2">
        <v>202500</v>
      </c>
      <c r="I688" s="12" t="s">
        <v>838</v>
      </c>
      <c r="J688" s="67">
        <f t="shared" si="105"/>
        <v>202500</v>
      </c>
      <c r="K688" s="5">
        <f t="shared" si="106"/>
        <v>1</v>
      </c>
      <c r="L688" s="54">
        <f t="shared" si="107"/>
        <v>0</v>
      </c>
      <c r="M688" s="56" t="str">
        <f t="shared" si="104"/>
        <v>Keller Williams Realty - Waco</v>
      </c>
      <c r="N688" s="5">
        <f t="shared" si="108"/>
        <v>0</v>
      </c>
      <c r="O688" s="5">
        <f t="shared" si="109"/>
        <v>0</v>
      </c>
    </row>
    <row r="689" spans="1:15" s="8" customFormat="1" ht="14.25" customHeight="1" x14ac:dyDescent="0.2">
      <c r="A689" t="s">
        <v>2058</v>
      </c>
      <c r="B689" t="s">
        <v>1180</v>
      </c>
      <c r="C689" t="s">
        <v>1534</v>
      </c>
      <c r="D689" t="s">
        <v>1180</v>
      </c>
      <c r="E689" t="s">
        <v>2246</v>
      </c>
      <c r="F689" t="s">
        <v>11</v>
      </c>
      <c r="G689" s="3">
        <v>43496</v>
      </c>
      <c r="H689" s="2">
        <v>152590</v>
      </c>
      <c r="I689" s="12" t="s">
        <v>838</v>
      </c>
      <c r="J689" s="67">
        <f t="shared" si="105"/>
        <v>152590</v>
      </c>
      <c r="K689" s="5">
        <f t="shared" si="106"/>
        <v>1</v>
      </c>
      <c r="L689" s="54">
        <f t="shared" si="107"/>
        <v>0</v>
      </c>
      <c r="M689" s="56" t="str">
        <f t="shared" si="104"/>
        <v>Greater Waco Realty, Inc.</v>
      </c>
      <c r="N689" s="5">
        <f t="shared" si="108"/>
        <v>0</v>
      </c>
      <c r="O689" s="5">
        <f t="shared" si="109"/>
        <v>0</v>
      </c>
    </row>
    <row r="690" spans="1:15" s="8" customFormat="1" ht="14.25" customHeight="1" x14ac:dyDescent="0.2">
      <c r="A690" t="s">
        <v>824</v>
      </c>
      <c r="B690" t="s">
        <v>1036</v>
      </c>
      <c r="C690" t="s">
        <v>1534</v>
      </c>
      <c r="D690" t="s">
        <v>1180</v>
      </c>
      <c r="E690" t="s">
        <v>2434</v>
      </c>
      <c r="F690" t="s">
        <v>6</v>
      </c>
      <c r="G690" s="3">
        <v>43521</v>
      </c>
      <c r="H690" s="2">
        <v>185000</v>
      </c>
      <c r="I690" s="12" t="s">
        <v>838</v>
      </c>
      <c r="J690" s="67">
        <f t="shared" si="105"/>
        <v>185000</v>
      </c>
      <c r="K690" s="5">
        <f t="shared" si="106"/>
        <v>1</v>
      </c>
      <c r="L690" s="54">
        <f t="shared" si="107"/>
        <v>0</v>
      </c>
      <c r="M690" s="56" t="str">
        <f t="shared" si="104"/>
        <v>Greater Waco Realty, Inc.</v>
      </c>
      <c r="N690" s="5">
        <f t="shared" si="108"/>
        <v>0</v>
      </c>
      <c r="O690" s="5">
        <f t="shared" si="109"/>
        <v>0</v>
      </c>
    </row>
    <row r="691" spans="1:15" s="8" customFormat="1" ht="14.25" customHeight="1" x14ac:dyDescent="0.2">
      <c r="A691" t="s">
        <v>1691</v>
      </c>
      <c r="B691" t="s">
        <v>5</v>
      </c>
      <c r="C691" t="s">
        <v>1534</v>
      </c>
      <c r="D691" t="s">
        <v>1180</v>
      </c>
      <c r="E691" t="s">
        <v>3048</v>
      </c>
      <c r="F691" t="s">
        <v>7</v>
      </c>
      <c r="G691" s="3">
        <v>43588</v>
      </c>
      <c r="H691" s="2">
        <v>157500</v>
      </c>
      <c r="I691" s="12" t="s">
        <v>838</v>
      </c>
      <c r="J691" s="67">
        <f t="shared" si="105"/>
        <v>157500</v>
      </c>
      <c r="K691" s="5">
        <f t="shared" si="106"/>
        <v>1</v>
      </c>
      <c r="L691" s="54">
        <f t="shared" si="107"/>
        <v>0</v>
      </c>
      <c r="M691" s="56" t="str">
        <f t="shared" si="104"/>
        <v>Greater Waco Realty, Inc.</v>
      </c>
      <c r="N691" s="5">
        <f t="shared" si="108"/>
        <v>0</v>
      </c>
      <c r="O691" s="5">
        <f t="shared" si="109"/>
        <v>0</v>
      </c>
    </row>
    <row r="692" spans="1:15" s="8" customFormat="1" ht="14.25" customHeight="1" x14ac:dyDescent="0.2">
      <c r="A692" t="s">
        <v>1719</v>
      </c>
      <c r="B692" t="s">
        <v>5</v>
      </c>
      <c r="C692" t="s">
        <v>1038</v>
      </c>
      <c r="D692" t="s">
        <v>1258</v>
      </c>
      <c r="E692" t="s">
        <v>2893</v>
      </c>
      <c r="F692" t="s">
        <v>1249</v>
      </c>
      <c r="G692" s="3">
        <v>43572</v>
      </c>
      <c r="H692" s="2">
        <v>310000</v>
      </c>
      <c r="I692" s="12" t="s">
        <v>838</v>
      </c>
      <c r="J692" s="67">
        <f t="shared" si="105"/>
        <v>310000</v>
      </c>
      <c r="K692" s="5">
        <f t="shared" si="106"/>
        <v>1</v>
      </c>
      <c r="L692" s="54">
        <f t="shared" si="107"/>
        <v>0</v>
      </c>
      <c r="M692" s="56" t="str">
        <f t="shared" si="104"/>
        <v>Re/Max Centex, REALTORS</v>
      </c>
      <c r="N692" s="5">
        <f t="shared" si="108"/>
        <v>0</v>
      </c>
      <c r="O692" s="5">
        <f t="shared" si="109"/>
        <v>0</v>
      </c>
    </row>
    <row r="693" spans="1:15" s="8" customFormat="1" ht="14.25" customHeight="1" x14ac:dyDescent="0.2">
      <c r="A693" t="s">
        <v>1125</v>
      </c>
      <c r="B693" t="s">
        <v>303</v>
      </c>
      <c r="C693" t="s">
        <v>1038</v>
      </c>
      <c r="D693" t="s">
        <v>1258</v>
      </c>
      <c r="E693" t="s">
        <v>3085</v>
      </c>
      <c r="F693" t="s">
        <v>216</v>
      </c>
      <c r="G693" s="3">
        <v>43592</v>
      </c>
      <c r="H693" s="2">
        <v>230000</v>
      </c>
      <c r="I693" s="12" t="s">
        <v>838</v>
      </c>
      <c r="J693" s="67">
        <f t="shared" si="105"/>
        <v>230000</v>
      </c>
      <c r="K693" s="5">
        <f t="shared" si="106"/>
        <v>1</v>
      </c>
      <c r="L693" s="54">
        <f t="shared" si="107"/>
        <v>0</v>
      </c>
      <c r="M693" s="56" t="str">
        <f>IF(D693="",#REF!,D693)</f>
        <v>Re/Max Centex, REALTORS</v>
      </c>
      <c r="N693" s="5">
        <f t="shared" si="108"/>
        <v>0</v>
      </c>
      <c r="O693" s="5">
        <f t="shared" si="109"/>
        <v>0</v>
      </c>
    </row>
    <row r="694" spans="1:15" s="8" customFormat="1" ht="14.25" customHeight="1" x14ac:dyDescent="0.2">
      <c r="A694" t="s">
        <v>2229</v>
      </c>
      <c r="B694" t="s">
        <v>1953</v>
      </c>
      <c r="C694" t="s">
        <v>344</v>
      </c>
      <c r="D694" t="s">
        <v>5</v>
      </c>
      <c r="E694" t="s">
        <v>2230</v>
      </c>
      <c r="F694" t="s">
        <v>6</v>
      </c>
      <c r="G694" s="3">
        <v>43493</v>
      </c>
      <c r="H694" s="2">
        <v>253500</v>
      </c>
      <c r="I694" s="12">
        <v>20182858</v>
      </c>
      <c r="J694" s="67">
        <f t="shared" si="105"/>
        <v>253500</v>
      </c>
      <c r="K694" s="5">
        <f t="shared" si="106"/>
        <v>1</v>
      </c>
      <c r="L694" s="54">
        <f t="shared" si="107"/>
        <v>1</v>
      </c>
      <c r="M694" s="56" t="str">
        <f t="shared" ref="M694:M748" si="110">IF(D694="",D693,D694)</f>
        <v>Magnolia Realty</v>
      </c>
      <c r="N694" s="5">
        <f t="shared" si="108"/>
        <v>0</v>
      </c>
      <c r="O694" s="5">
        <f t="shared" si="109"/>
        <v>0</v>
      </c>
    </row>
    <row r="695" spans="1:15" s="8" customFormat="1" ht="14.25" customHeight="1" x14ac:dyDescent="0.2">
      <c r="A695" t="s">
        <v>894</v>
      </c>
      <c r="B695" t="s">
        <v>1842</v>
      </c>
      <c r="C695" t="s">
        <v>344</v>
      </c>
      <c r="D695" t="s">
        <v>5</v>
      </c>
      <c r="E695" t="s">
        <v>2428</v>
      </c>
      <c r="F695" t="s">
        <v>1126</v>
      </c>
      <c r="G695" s="3">
        <v>43521</v>
      </c>
      <c r="H695" s="2">
        <v>210000</v>
      </c>
      <c r="I695" s="12">
        <v>20190156</v>
      </c>
      <c r="J695" s="67">
        <f t="shared" si="105"/>
        <v>210000</v>
      </c>
      <c r="K695" s="5">
        <f t="shared" si="106"/>
        <v>1</v>
      </c>
      <c r="L695" s="54">
        <f t="shared" si="107"/>
        <v>1</v>
      </c>
      <c r="M695" s="56" t="str">
        <f t="shared" si="110"/>
        <v>Magnolia Realty</v>
      </c>
      <c r="N695" s="5">
        <f t="shared" si="108"/>
        <v>0</v>
      </c>
      <c r="O695" s="5">
        <f t="shared" si="109"/>
        <v>0</v>
      </c>
    </row>
    <row r="696" spans="1:15" s="8" customFormat="1" ht="14.25" customHeight="1" x14ac:dyDescent="0.2">
      <c r="A696" t="s">
        <v>344</v>
      </c>
      <c r="B696" t="s">
        <v>1842</v>
      </c>
      <c r="C696" t="s">
        <v>344</v>
      </c>
      <c r="D696" t="s">
        <v>1842</v>
      </c>
      <c r="E696" t="s">
        <v>2642</v>
      </c>
      <c r="F696" t="s">
        <v>6</v>
      </c>
      <c r="G696" s="3">
        <v>43544</v>
      </c>
      <c r="H696" s="2">
        <v>198000</v>
      </c>
      <c r="I696" s="12">
        <v>20190498</v>
      </c>
      <c r="J696" s="67">
        <f t="shared" si="105"/>
        <v>0</v>
      </c>
      <c r="K696" s="5">
        <f t="shared" si="106"/>
        <v>0</v>
      </c>
      <c r="L696" s="54">
        <f t="shared" si="107"/>
        <v>0</v>
      </c>
      <c r="M696" s="56" t="str">
        <f t="shared" si="110"/>
        <v>Coldwell Banker Apex, REALTORS</v>
      </c>
      <c r="N696" s="5">
        <f t="shared" si="108"/>
        <v>1</v>
      </c>
      <c r="O696" s="5">
        <f t="shared" si="109"/>
        <v>1</v>
      </c>
    </row>
    <row r="697" spans="1:15" s="8" customFormat="1" ht="14.25" customHeight="1" x14ac:dyDescent="0.2">
      <c r="A697" t="s">
        <v>1255</v>
      </c>
      <c r="B697" t="s">
        <v>1475</v>
      </c>
      <c r="C697" t="s">
        <v>344</v>
      </c>
      <c r="D697" t="s">
        <v>1842</v>
      </c>
      <c r="E697" t="s">
        <v>2908</v>
      </c>
      <c r="F697" t="s">
        <v>6</v>
      </c>
      <c r="G697" s="3">
        <v>43573</v>
      </c>
      <c r="H697" s="2">
        <v>123400</v>
      </c>
      <c r="I697" s="12" t="s">
        <v>838</v>
      </c>
      <c r="J697" s="67">
        <f t="shared" si="105"/>
        <v>123400</v>
      </c>
      <c r="K697" s="5">
        <f t="shared" si="106"/>
        <v>1</v>
      </c>
      <c r="L697" s="54">
        <f t="shared" si="107"/>
        <v>0</v>
      </c>
      <c r="M697" s="56" t="str">
        <f t="shared" si="110"/>
        <v>Coldwell Banker Apex, REALTORS</v>
      </c>
      <c r="N697" s="5">
        <f t="shared" si="108"/>
        <v>0</v>
      </c>
      <c r="O697" s="5">
        <f t="shared" si="109"/>
        <v>0</v>
      </c>
    </row>
    <row r="698" spans="1:15" s="8" customFormat="1" ht="14.25" customHeight="1" x14ac:dyDescent="0.2">
      <c r="A698" t="s">
        <v>3318</v>
      </c>
      <c r="B698" t="s">
        <v>1099</v>
      </c>
      <c r="C698" t="s">
        <v>3318</v>
      </c>
      <c r="D698" t="s">
        <v>1099</v>
      </c>
      <c r="E698" t="s">
        <v>3319</v>
      </c>
      <c r="F698" t="s">
        <v>216</v>
      </c>
      <c r="G698" s="3">
        <v>43615</v>
      </c>
      <c r="H698" s="2">
        <v>265000</v>
      </c>
      <c r="I698" s="12">
        <v>20190986</v>
      </c>
      <c r="J698" s="67">
        <f t="shared" si="105"/>
        <v>0</v>
      </c>
      <c r="K698" s="5">
        <f t="shared" si="106"/>
        <v>0</v>
      </c>
      <c r="L698" s="54">
        <f t="shared" si="107"/>
        <v>0</v>
      </c>
      <c r="M698" s="56" t="str">
        <f t="shared" si="110"/>
        <v>Keller Williams Realty - Waco</v>
      </c>
      <c r="N698" s="5">
        <f t="shared" si="108"/>
        <v>1</v>
      </c>
      <c r="O698" s="5">
        <f t="shared" si="109"/>
        <v>1</v>
      </c>
    </row>
    <row r="699" spans="1:15" s="8" customFormat="1" ht="14.25" customHeight="1" x14ac:dyDescent="0.2">
      <c r="A699" t="s">
        <v>1081</v>
      </c>
      <c r="B699" t="s">
        <v>1036</v>
      </c>
      <c r="C699" t="s">
        <v>307</v>
      </c>
      <c r="D699" t="s">
        <v>1036</v>
      </c>
      <c r="E699" t="s">
        <v>2156</v>
      </c>
      <c r="F699" t="s">
        <v>6</v>
      </c>
      <c r="G699" s="3">
        <v>43480</v>
      </c>
      <c r="H699" s="2">
        <v>150000</v>
      </c>
      <c r="I699" s="12">
        <v>20190852</v>
      </c>
      <c r="J699" s="67">
        <f t="shared" si="105"/>
        <v>150000</v>
      </c>
      <c r="K699" s="5">
        <f t="shared" si="106"/>
        <v>1</v>
      </c>
      <c r="L699" s="54">
        <f t="shared" si="107"/>
        <v>1</v>
      </c>
      <c r="M699" s="56" t="str">
        <f t="shared" si="110"/>
        <v>Bentwood Realty</v>
      </c>
      <c r="N699" s="5">
        <f t="shared" si="108"/>
        <v>0</v>
      </c>
      <c r="O699" s="5">
        <f t="shared" si="109"/>
        <v>0</v>
      </c>
    </row>
    <row r="700" spans="1:15" s="8" customFormat="1" ht="14.25" customHeight="1" x14ac:dyDescent="0.2">
      <c r="A700" t="s">
        <v>1891</v>
      </c>
      <c r="B700" t="s">
        <v>1036</v>
      </c>
      <c r="C700" t="s">
        <v>307</v>
      </c>
      <c r="D700" t="s">
        <v>1036</v>
      </c>
      <c r="E700" t="s">
        <v>2400</v>
      </c>
      <c r="F700" t="s">
        <v>6</v>
      </c>
      <c r="G700" s="3">
        <v>43516</v>
      </c>
      <c r="H700" s="2">
        <v>7999</v>
      </c>
      <c r="I700" s="12" t="s">
        <v>838</v>
      </c>
      <c r="J700" s="67">
        <f t="shared" si="105"/>
        <v>7999</v>
      </c>
      <c r="K700" s="5">
        <f t="shared" si="106"/>
        <v>1</v>
      </c>
      <c r="L700" s="54">
        <f t="shared" si="107"/>
        <v>0</v>
      </c>
      <c r="M700" s="56" t="str">
        <f t="shared" si="110"/>
        <v>Bentwood Realty</v>
      </c>
      <c r="N700" s="5">
        <f t="shared" si="108"/>
        <v>0</v>
      </c>
      <c r="O700" s="5">
        <f t="shared" si="109"/>
        <v>0</v>
      </c>
    </row>
    <row r="701" spans="1:15" s="8" customFormat="1" ht="14.25" customHeight="1" x14ac:dyDescent="0.2">
      <c r="A701" t="s">
        <v>842</v>
      </c>
      <c r="B701" t="s">
        <v>1940</v>
      </c>
      <c r="C701" t="s">
        <v>307</v>
      </c>
      <c r="D701" t="s">
        <v>1036</v>
      </c>
      <c r="E701" t="s">
        <v>973</v>
      </c>
      <c r="F701" t="s">
        <v>6</v>
      </c>
      <c r="G701" s="3">
        <v>43525</v>
      </c>
      <c r="H701" s="2">
        <v>164900</v>
      </c>
      <c r="I701" s="12">
        <v>20190273</v>
      </c>
      <c r="J701" s="67">
        <f t="shared" si="105"/>
        <v>164900</v>
      </c>
      <c r="K701" s="5">
        <f t="shared" si="106"/>
        <v>1</v>
      </c>
      <c r="L701" s="54">
        <f t="shared" si="107"/>
        <v>1</v>
      </c>
      <c r="M701" s="56" t="str">
        <f t="shared" si="110"/>
        <v>Bentwood Realty</v>
      </c>
      <c r="N701" s="5">
        <f t="shared" si="108"/>
        <v>0</v>
      </c>
      <c r="O701" s="5">
        <f t="shared" si="109"/>
        <v>0</v>
      </c>
    </row>
    <row r="702" spans="1:15" s="8" customFormat="1" ht="14.25" customHeight="1" x14ac:dyDescent="0.2">
      <c r="A702" t="s">
        <v>1277</v>
      </c>
      <c r="B702" t="s">
        <v>2516</v>
      </c>
      <c r="C702" t="s">
        <v>307</v>
      </c>
      <c r="D702" t="s">
        <v>1036</v>
      </c>
      <c r="E702" t="s">
        <v>2517</v>
      </c>
      <c r="F702" t="s">
        <v>6</v>
      </c>
      <c r="G702" s="3">
        <v>43529</v>
      </c>
      <c r="H702" s="2">
        <v>178000</v>
      </c>
      <c r="I702" s="12" t="s">
        <v>838</v>
      </c>
      <c r="J702" s="67">
        <f t="shared" si="105"/>
        <v>178000</v>
      </c>
      <c r="K702" s="5">
        <f t="shared" si="106"/>
        <v>1</v>
      </c>
      <c r="L702" s="54">
        <f t="shared" si="107"/>
        <v>0</v>
      </c>
      <c r="M702" s="56" t="str">
        <f t="shared" si="110"/>
        <v>Bentwood Realty</v>
      </c>
      <c r="N702" s="5">
        <f t="shared" si="108"/>
        <v>0</v>
      </c>
      <c r="O702" s="5">
        <f t="shared" si="109"/>
        <v>0</v>
      </c>
    </row>
    <row r="703" spans="1:15" s="8" customFormat="1" ht="14.25" customHeight="1" x14ac:dyDescent="0.2">
      <c r="A703" t="s">
        <v>691</v>
      </c>
      <c r="B703" t="s">
        <v>982</v>
      </c>
      <c r="C703" t="s">
        <v>307</v>
      </c>
      <c r="D703" t="s">
        <v>1036</v>
      </c>
      <c r="E703" t="s">
        <v>2534</v>
      </c>
      <c r="F703" t="s">
        <v>6</v>
      </c>
      <c r="G703" s="3">
        <v>43531</v>
      </c>
      <c r="H703" s="2">
        <v>212900</v>
      </c>
      <c r="I703" s="12" t="s">
        <v>838</v>
      </c>
      <c r="J703" s="67">
        <f t="shared" si="105"/>
        <v>212900</v>
      </c>
      <c r="K703" s="5">
        <f t="shared" si="106"/>
        <v>1</v>
      </c>
      <c r="L703" s="54">
        <f t="shared" si="107"/>
        <v>0</v>
      </c>
      <c r="M703" s="56" t="str">
        <f>IF(D703="",#REF!,D703)</f>
        <v>Bentwood Realty</v>
      </c>
      <c r="N703" s="5">
        <f t="shared" si="108"/>
        <v>0</v>
      </c>
      <c r="O703" s="5">
        <f t="shared" si="109"/>
        <v>0</v>
      </c>
    </row>
    <row r="704" spans="1:15" s="8" customFormat="1" ht="14.25" customHeight="1" x14ac:dyDescent="0.2">
      <c r="A704" t="s">
        <v>1479</v>
      </c>
      <c r="B704" t="s">
        <v>1854</v>
      </c>
      <c r="C704" t="s">
        <v>307</v>
      </c>
      <c r="D704" t="s">
        <v>1036</v>
      </c>
      <c r="E704" t="s">
        <v>365</v>
      </c>
      <c r="F704" t="s">
        <v>6</v>
      </c>
      <c r="G704" s="3">
        <v>43537</v>
      </c>
      <c r="H704" s="2">
        <v>160000</v>
      </c>
      <c r="I704" s="12" t="s">
        <v>838</v>
      </c>
      <c r="J704" s="67">
        <f t="shared" si="105"/>
        <v>160000</v>
      </c>
      <c r="K704" s="5">
        <f t="shared" si="106"/>
        <v>1</v>
      </c>
      <c r="L704" s="54">
        <f t="shared" si="107"/>
        <v>0</v>
      </c>
      <c r="M704" s="56" t="str">
        <f>IF(D704="",#REF!,D704)</f>
        <v>Bentwood Realty</v>
      </c>
      <c r="N704" s="5">
        <f t="shared" si="108"/>
        <v>0</v>
      </c>
      <c r="O704" s="5">
        <f t="shared" si="109"/>
        <v>0</v>
      </c>
    </row>
    <row r="705" spans="1:15" s="8" customFormat="1" ht="14.25" customHeight="1" x14ac:dyDescent="0.2">
      <c r="A705" t="s">
        <v>2065</v>
      </c>
      <c r="B705" t="s">
        <v>1842</v>
      </c>
      <c r="C705" t="s">
        <v>307</v>
      </c>
      <c r="D705" t="s">
        <v>1036</v>
      </c>
      <c r="E705" t="s">
        <v>2693</v>
      </c>
      <c r="F705" t="s">
        <v>1249</v>
      </c>
      <c r="G705" s="3">
        <v>43549</v>
      </c>
      <c r="H705" s="2">
        <v>324900</v>
      </c>
      <c r="I705" s="12" t="s">
        <v>838</v>
      </c>
      <c r="J705" s="67">
        <f t="shared" si="105"/>
        <v>324900</v>
      </c>
      <c r="K705" s="5">
        <f t="shared" si="106"/>
        <v>1</v>
      </c>
      <c r="L705" s="54">
        <f t="shared" si="107"/>
        <v>0</v>
      </c>
      <c r="M705" s="56" t="str">
        <f t="shared" si="110"/>
        <v>Bentwood Realty</v>
      </c>
      <c r="N705" s="5">
        <f t="shared" si="108"/>
        <v>0</v>
      </c>
      <c r="O705" s="5">
        <f t="shared" si="109"/>
        <v>0</v>
      </c>
    </row>
    <row r="706" spans="1:15" s="8" customFormat="1" ht="14.25" customHeight="1" x14ac:dyDescent="0.2">
      <c r="A706" t="s">
        <v>1298</v>
      </c>
      <c r="B706" t="s">
        <v>1036</v>
      </c>
      <c r="C706" t="s">
        <v>307</v>
      </c>
      <c r="D706" t="s">
        <v>1036</v>
      </c>
      <c r="E706" t="s">
        <v>2719</v>
      </c>
      <c r="F706" t="s">
        <v>6</v>
      </c>
      <c r="G706" s="3">
        <v>43551</v>
      </c>
      <c r="H706" s="2">
        <v>138000</v>
      </c>
      <c r="I706" s="12" t="s">
        <v>838</v>
      </c>
      <c r="J706" s="67">
        <f t="shared" si="105"/>
        <v>138000</v>
      </c>
      <c r="K706" s="5">
        <f t="shared" si="106"/>
        <v>1</v>
      </c>
      <c r="L706" s="54">
        <f t="shared" si="107"/>
        <v>0</v>
      </c>
      <c r="M706" s="56" t="str">
        <f>IF(D706="",#REF!,D706)</f>
        <v>Bentwood Realty</v>
      </c>
      <c r="N706" s="5">
        <f t="shared" si="108"/>
        <v>0</v>
      </c>
      <c r="O706" s="5">
        <f t="shared" si="109"/>
        <v>0</v>
      </c>
    </row>
    <row r="707" spans="1:15" s="8" customFormat="1" ht="14.25" customHeight="1" x14ac:dyDescent="0.2">
      <c r="A707" t="s">
        <v>307</v>
      </c>
      <c r="B707" t="s">
        <v>1036</v>
      </c>
      <c r="C707" t="s">
        <v>307</v>
      </c>
      <c r="D707" t="s">
        <v>1036</v>
      </c>
      <c r="E707" t="s">
        <v>2807</v>
      </c>
      <c r="F707" t="s">
        <v>6</v>
      </c>
      <c r="G707" s="3">
        <v>43560</v>
      </c>
      <c r="H707" s="2">
        <v>230000</v>
      </c>
      <c r="I707" s="12" t="s">
        <v>838</v>
      </c>
      <c r="J707" s="67">
        <f t="shared" si="105"/>
        <v>0</v>
      </c>
      <c r="K707" s="5">
        <f t="shared" si="106"/>
        <v>0</v>
      </c>
      <c r="L707" s="54">
        <f t="shared" si="107"/>
        <v>0</v>
      </c>
      <c r="M707" s="56" t="str">
        <f t="shared" si="110"/>
        <v>Bentwood Realty</v>
      </c>
      <c r="N707" s="5">
        <f t="shared" si="108"/>
        <v>1</v>
      </c>
      <c r="O707" s="5">
        <f t="shared" si="109"/>
        <v>0</v>
      </c>
    </row>
    <row r="708" spans="1:15" s="8" customFormat="1" ht="14.25" customHeight="1" x14ac:dyDescent="0.2">
      <c r="A708" t="s">
        <v>244</v>
      </c>
      <c r="B708" t="s">
        <v>1907</v>
      </c>
      <c r="C708" t="s">
        <v>307</v>
      </c>
      <c r="D708" t="s">
        <v>1036</v>
      </c>
      <c r="E708" t="s">
        <v>2874</v>
      </c>
      <c r="F708" t="s">
        <v>6</v>
      </c>
      <c r="G708" s="3">
        <v>43570</v>
      </c>
      <c r="H708" s="2">
        <v>165000</v>
      </c>
      <c r="I708" s="12" t="s">
        <v>838</v>
      </c>
      <c r="J708" s="67">
        <f t="shared" si="105"/>
        <v>165000</v>
      </c>
      <c r="K708" s="5">
        <f t="shared" si="106"/>
        <v>1</v>
      </c>
      <c r="L708" s="54">
        <f t="shared" si="107"/>
        <v>0</v>
      </c>
      <c r="M708" s="56" t="str">
        <f t="shared" si="110"/>
        <v>Bentwood Realty</v>
      </c>
      <c r="N708" s="5">
        <f t="shared" si="108"/>
        <v>0</v>
      </c>
      <c r="O708" s="5">
        <f t="shared" si="109"/>
        <v>0</v>
      </c>
    </row>
    <row r="709" spans="1:15" s="8" customFormat="1" ht="14.25" customHeight="1" x14ac:dyDescent="0.2">
      <c r="A709" t="s">
        <v>1081</v>
      </c>
      <c r="B709" t="s">
        <v>1036</v>
      </c>
      <c r="C709" t="s">
        <v>307</v>
      </c>
      <c r="D709" t="s">
        <v>1036</v>
      </c>
      <c r="E709" t="s">
        <v>2897</v>
      </c>
      <c r="F709" t="s">
        <v>425</v>
      </c>
      <c r="G709" s="3">
        <v>43572</v>
      </c>
      <c r="H709" s="2">
        <v>493000</v>
      </c>
      <c r="I709" s="12" t="s">
        <v>838</v>
      </c>
      <c r="J709" s="67">
        <f t="shared" si="105"/>
        <v>493000</v>
      </c>
      <c r="K709" s="5">
        <f t="shared" si="106"/>
        <v>1</v>
      </c>
      <c r="L709" s="54">
        <f t="shared" si="107"/>
        <v>0</v>
      </c>
      <c r="M709" s="56" t="str">
        <f>IF(D709="",#REF!,D709)</f>
        <v>Bentwood Realty</v>
      </c>
      <c r="N709" s="5">
        <f t="shared" si="108"/>
        <v>0</v>
      </c>
      <c r="O709" s="5">
        <f t="shared" si="109"/>
        <v>0</v>
      </c>
    </row>
    <row r="710" spans="1:15" s="8" customFormat="1" ht="14.25" customHeight="1" x14ac:dyDescent="0.2">
      <c r="A710" t="s">
        <v>2501</v>
      </c>
      <c r="B710" t="s">
        <v>1941</v>
      </c>
      <c r="C710" t="s">
        <v>307</v>
      </c>
      <c r="D710" t="s">
        <v>1036</v>
      </c>
      <c r="E710" t="s">
        <v>2905</v>
      </c>
      <c r="F710" t="s">
        <v>6</v>
      </c>
      <c r="G710" s="3">
        <v>43573</v>
      </c>
      <c r="H710" s="2">
        <v>94000</v>
      </c>
      <c r="I710" s="12" t="s">
        <v>838</v>
      </c>
      <c r="J710" s="67">
        <f t="shared" ref="J710:J773" si="111">IF(A710=C710,0,H710)</f>
        <v>94000</v>
      </c>
      <c r="K710" s="5">
        <f t="shared" ref="K710:K773" si="112">IF(J710&gt;0,1,0)</f>
        <v>1</v>
      </c>
      <c r="L710" s="54">
        <f t="shared" ref="L710:L773" si="113">IF(K710=0,0,IF(I710="did not close",0,IF(I710="",0,1)))</f>
        <v>0</v>
      </c>
      <c r="M710" s="56" t="str">
        <f t="shared" si="110"/>
        <v>Bentwood Realty</v>
      </c>
      <c r="N710" s="5">
        <f t="shared" ref="N710:N773" si="114">IF(A710=C710,1,0)</f>
        <v>0</v>
      </c>
      <c r="O710" s="5">
        <f t="shared" ref="O710:O773" si="115">IF(K710=0,IF(I710="did not close",0,IF(I710="",0,1)),0)</f>
        <v>0</v>
      </c>
    </row>
    <row r="711" spans="1:15" s="8" customFormat="1" ht="14.25" customHeight="1" x14ac:dyDescent="0.2">
      <c r="A711" t="s">
        <v>955</v>
      </c>
      <c r="B711" t="s">
        <v>1036</v>
      </c>
      <c r="C711" t="s">
        <v>307</v>
      </c>
      <c r="D711" t="s">
        <v>1036</v>
      </c>
      <c r="E711" t="s">
        <v>3231</v>
      </c>
      <c r="F711" t="s">
        <v>6</v>
      </c>
      <c r="G711" s="3">
        <v>43607</v>
      </c>
      <c r="H711" s="2">
        <v>120000</v>
      </c>
      <c r="I711" s="12" t="s">
        <v>838</v>
      </c>
      <c r="J711" s="67">
        <f t="shared" si="111"/>
        <v>120000</v>
      </c>
      <c r="K711" s="5">
        <f t="shared" si="112"/>
        <v>1</v>
      </c>
      <c r="L711" s="54">
        <f t="shared" si="113"/>
        <v>0</v>
      </c>
      <c r="M711" s="56" t="str">
        <f t="shared" si="110"/>
        <v>Bentwood Realty</v>
      </c>
      <c r="N711" s="5">
        <f t="shared" si="114"/>
        <v>0</v>
      </c>
      <c r="O711" s="5">
        <f t="shared" si="115"/>
        <v>0</v>
      </c>
    </row>
    <row r="712" spans="1:15" s="8" customFormat="1" ht="14.25" customHeight="1" x14ac:dyDescent="0.2">
      <c r="A712" t="s">
        <v>152</v>
      </c>
      <c r="B712" t="s">
        <v>1842</v>
      </c>
      <c r="C712" t="s">
        <v>1450</v>
      </c>
      <c r="D712" t="s">
        <v>1036</v>
      </c>
      <c r="E712" t="s">
        <v>2565</v>
      </c>
      <c r="F712" t="s">
        <v>6</v>
      </c>
      <c r="G712" s="3">
        <v>43535</v>
      </c>
      <c r="H712" s="2">
        <v>200000</v>
      </c>
      <c r="I712" s="12">
        <v>20190306</v>
      </c>
      <c r="J712" s="67">
        <f t="shared" si="111"/>
        <v>200000</v>
      </c>
      <c r="K712" s="5">
        <f t="shared" si="112"/>
        <v>1</v>
      </c>
      <c r="L712" s="54">
        <f t="shared" si="113"/>
        <v>1</v>
      </c>
      <c r="M712" s="56" t="str">
        <f t="shared" si="110"/>
        <v>Bentwood Realty</v>
      </c>
      <c r="N712" s="5">
        <f t="shared" si="114"/>
        <v>0</v>
      </c>
      <c r="O712" s="5">
        <f t="shared" si="115"/>
        <v>0</v>
      </c>
    </row>
    <row r="713" spans="1:15" s="8" customFormat="1" ht="14.25" customHeight="1" x14ac:dyDescent="0.2">
      <c r="A713" t="s">
        <v>1848</v>
      </c>
      <c r="B713" t="s">
        <v>1036</v>
      </c>
      <c r="C713" t="s">
        <v>1450</v>
      </c>
      <c r="D713" t="s">
        <v>1036</v>
      </c>
      <c r="E713" t="s">
        <v>2794</v>
      </c>
      <c r="F713" t="s">
        <v>6</v>
      </c>
      <c r="G713" s="3">
        <v>43560</v>
      </c>
      <c r="H713" s="2">
        <v>170000</v>
      </c>
      <c r="I713" s="12" t="s">
        <v>838</v>
      </c>
      <c r="J713" s="67">
        <f t="shared" si="111"/>
        <v>170000</v>
      </c>
      <c r="K713" s="5">
        <f t="shared" si="112"/>
        <v>1</v>
      </c>
      <c r="L713" s="54">
        <f t="shared" si="113"/>
        <v>0</v>
      </c>
      <c r="M713" s="56" t="str">
        <f t="shared" si="110"/>
        <v>Bentwood Realty</v>
      </c>
      <c r="N713" s="5">
        <f t="shared" si="114"/>
        <v>0</v>
      </c>
      <c r="O713" s="5">
        <f t="shared" si="115"/>
        <v>0</v>
      </c>
    </row>
    <row r="714" spans="1:15" s="8" customFormat="1" ht="14.25" customHeight="1" x14ac:dyDescent="0.2">
      <c r="A714" t="s">
        <v>1868</v>
      </c>
      <c r="B714" t="s">
        <v>1869</v>
      </c>
      <c r="C714" t="s">
        <v>117</v>
      </c>
      <c r="D714" t="s">
        <v>1535</v>
      </c>
      <c r="E714" t="s">
        <v>2380</v>
      </c>
      <c r="F714" t="s">
        <v>425</v>
      </c>
      <c r="G714" s="3">
        <v>43511</v>
      </c>
      <c r="H714" s="2">
        <v>800000</v>
      </c>
      <c r="I714" s="12">
        <v>20182900</v>
      </c>
      <c r="J714" s="67">
        <f t="shared" si="111"/>
        <v>800000</v>
      </c>
      <c r="K714" s="5">
        <f t="shared" si="112"/>
        <v>1</v>
      </c>
      <c r="L714" s="54">
        <f t="shared" si="113"/>
        <v>1</v>
      </c>
      <c r="M714" s="56" t="str">
        <f t="shared" si="110"/>
        <v>Camille Johnson, REALTORS</v>
      </c>
      <c r="N714" s="5">
        <f t="shared" si="114"/>
        <v>0</v>
      </c>
      <c r="O714" s="5">
        <f t="shared" si="115"/>
        <v>0</v>
      </c>
    </row>
    <row r="715" spans="1:15" s="8" customFormat="1" ht="14.25" customHeight="1" x14ac:dyDescent="0.2">
      <c r="A715" t="s">
        <v>1894</v>
      </c>
      <c r="B715" t="s">
        <v>1535</v>
      </c>
      <c r="C715" t="s">
        <v>117</v>
      </c>
      <c r="D715" t="s">
        <v>1535</v>
      </c>
      <c r="E715" t="s">
        <v>2720</v>
      </c>
      <c r="F715" t="s">
        <v>7</v>
      </c>
      <c r="G715" s="3">
        <v>43551</v>
      </c>
      <c r="H715" s="2">
        <v>491000</v>
      </c>
      <c r="I715" s="12" t="s">
        <v>838</v>
      </c>
      <c r="J715" s="67">
        <f t="shared" si="111"/>
        <v>491000</v>
      </c>
      <c r="K715" s="5">
        <f t="shared" si="112"/>
        <v>1</v>
      </c>
      <c r="L715" s="54">
        <f t="shared" si="113"/>
        <v>0</v>
      </c>
      <c r="M715" s="56" t="str">
        <f>IF(D715="",#REF!,D715)</f>
        <v>Camille Johnson, REALTORS</v>
      </c>
      <c r="N715" s="5">
        <f t="shared" si="114"/>
        <v>0</v>
      </c>
      <c r="O715" s="5">
        <f t="shared" si="115"/>
        <v>0</v>
      </c>
    </row>
    <row r="716" spans="1:15" s="8" customFormat="1" ht="14.25" customHeight="1" x14ac:dyDescent="0.2">
      <c r="A716" t="s">
        <v>1830</v>
      </c>
      <c r="B716" t="s">
        <v>1535</v>
      </c>
      <c r="C716" t="s">
        <v>117</v>
      </c>
      <c r="D716" t="s">
        <v>1535</v>
      </c>
      <c r="E716" t="s">
        <v>2936</v>
      </c>
      <c r="F716" t="s">
        <v>6</v>
      </c>
      <c r="G716" s="3">
        <v>43577</v>
      </c>
      <c r="H716" s="2">
        <v>190000</v>
      </c>
      <c r="I716" s="12" t="s">
        <v>838</v>
      </c>
      <c r="J716" s="67">
        <f t="shared" si="111"/>
        <v>190000</v>
      </c>
      <c r="K716" s="5">
        <f t="shared" si="112"/>
        <v>1</v>
      </c>
      <c r="L716" s="54">
        <f t="shared" si="113"/>
        <v>0</v>
      </c>
      <c r="M716" s="56" t="str">
        <f t="shared" si="110"/>
        <v>Camille Johnson, REALTORS</v>
      </c>
      <c r="N716" s="5">
        <f t="shared" si="114"/>
        <v>0</v>
      </c>
      <c r="O716" s="5">
        <f t="shared" si="115"/>
        <v>0</v>
      </c>
    </row>
    <row r="717" spans="1:15" s="8" customFormat="1" ht="14.25" customHeight="1" x14ac:dyDescent="0.2">
      <c r="A717" t="s">
        <v>1868</v>
      </c>
      <c r="B717" t="s">
        <v>1869</v>
      </c>
      <c r="C717" t="s">
        <v>117</v>
      </c>
      <c r="D717" t="s">
        <v>1535</v>
      </c>
      <c r="E717" t="s">
        <v>2978</v>
      </c>
      <c r="F717" t="s">
        <v>6</v>
      </c>
      <c r="G717" s="3">
        <v>43581</v>
      </c>
      <c r="H717" s="2">
        <v>525000</v>
      </c>
      <c r="I717" s="12">
        <v>20190694</v>
      </c>
      <c r="J717" s="67">
        <f t="shared" si="111"/>
        <v>525000</v>
      </c>
      <c r="K717" s="5">
        <f t="shared" si="112"/>
        <v>1</v>
      </c>
      <c r="L717" s="54">
        <f t="shared" si="113"/>
        <v>1</v>
      </c>
      <c r="M717" s="56" t="str">
        <f t="shared" si="110"/>
        <v>Camille Johnson, REALTORS</v>
      </c>
      <c r="N717" s="5">
        <f t="shared" si="114"/>
        <v>0</v>
      </c>
      <c r="O717" s="5">
        <f t="shared" si="115"/>
        <v>0</v>
      </c>
    </row>
    <row r="718" spans="1:15" s="8" customFormat="1" ht="14.25" customHeight="1" x14ac:dyDescent="0.2">
      <c r="A718" t="s">
        <v>326</v>
      </c>
      <c r="B718" t="s">
        <v>1844</v>
      </c>
      <c r="C718" t="s">
        <v>117</v>
      </c>
      <c r="D718" t="s">
        <v>1535</v>
      </c>
      <c r="E718" t="s">
        <v>3042</v>
      </c>
      <c r="F718" t="s">
        <v>6</v>
      </c>
      <c r="G718" s="3">
        <v>43587</v>
      </c>
      <c r="H718" s="2">
        <v>183300</v>
      </c>
      <c r="I718" s="12" t="s">
        <v>838</v>
      </c>
      <c r="J718" s="67">
        <f t="shared" si="111"/>
        <v>183300</v>
      </c>
      <c r="K718" s="5">
        <f t="shared" si="112"/>
        <v>1</v>
      </c>
      <c r="L718" s="54">
        <f t="shared" si="113"/>
        <v>0</v>
      </c>
      <c r="M718" s="56" t="str">
        <f t="shared" si="110"/>
        <v>Camille Johnson, REALTORS</v>
      </c>
      <c r="N718" s="5">
        <f t="shared" si="114"/>
        <v>0</v>
      </c>
      <c r="O718" s="5">
        <f t="shared" si="115"/>
        <v>0</v>
      </c>
    </row>
    <row r="719" spans="1:15" s="8" customFormat="1" ht="14.25" customHeight="1" x14ac:dyDescent="0.2">
      <c r="A719" t="s">
        <v>1040</v>
      </c>
      <c r="B719" t="s">
        <v>5</v>
      </c>
      <c r="C719" t="s">
        <v>117</v>
      </c>
      <c r="D719" t="s">
        <v>1535</v>
      </c>
      <c r="E719" t="s">
        <v>3057</v>
      </c>
      <c r="F719" t="s">
        <v>425</v>
      </c>
      <c r="G719" s="3">
        <v>43588</v>
      </c>
      <c r="H719" s="2">
        <v>299900</v>
      </c>
      <c r="I719" s="12" t="s">
        <v>838</v>
      </c>
      <c r="J719" s="67">
        <f t="shared" si="111"/>
        <v>299900</v>
      </c>
      <c r="K719" s="5">
        <f t="shared" si="112"/>
        <v>1</v>
      </c>
      <c r="L719" s="54">
        <f t="shared" si="113"/>
        <v>0</v>
      </c>
      <c r="M719" s="56" t="str">
        <f t="shared" si="110"/>
        <v>Camille Johnson, REALTORS</v>
      </c>
      <c r="N719" s="5">
        <f t="shared" si="114"/>
        <v>0</v>
      </c>
      <c r="O719" s="5">
        <f t="shared" si="115"/>
        <v>0</v>
      </c>
    </row>
    <row r="720" spans="1:15" s="8" customFormat="1" ht="14.25" customHeight="1" x14ac:dyDescent="0.2">
      <c r="A720" t="s">
        <v>908</v>
      </c>
      <c r="B720" t="s">
        <v>5</v>
      </c>
      <c r="C720" t="s">
        <v>117</v>
      </c>
      <c r="D720" t="s">
        <v>1535</v>
      </c>
      <c r="E720" t="s">
        <v>3176</v>
      </c>
      <c r="F720" t="s">
        <v>425</v>
      </c>
      <c r="G720" s="3">
        <v>43600</v>
      </c>
      <c r="H720" s="2">
        <v>499000</v>
      </c>
      <c r="I720" s="12">
        <v>20190654</v>
      </c>
      <c r="J720" s="67">
        <f t="shared" si="111"/>
        <v>499000</v>
      </c>
      <c r="K720" s="5">
        <f t="shared" si="112"/>
        <v>1</v>
      </c>
      <c r="L720" s="54">
        <f t="shared" si="113"/>
        <v>1</v>
      </c>
      <c r="M720" s="56" t="str">
        <f t="shared" si="110"/>
        <v>Camille Johnson, REALTORS</v>
      </c>
      <c r="N720" s="5">
        <f t="shared" si="114"/>
        <v>0</v>
      </c>
      <c r="O720" s="5">
        <f t="shared" si="115"/>
        <v>0</v>
      </c>
    </row>
    <row r="721" spans="1:15" s="8" customFormat="1" ht="14.25" customHeight="1" x14ac:dyDescent="0.2">
      <c r="A721" t="s">
        <v>1564</v>
      </c>
      <c r="B721" t="s">
        <v>1565</v>
      </c>
      <c r="C721" t="s">
        <v>117</v>
      </c>
      <c r="D721" t="s">
        <v>1535</v>
      </c>
      <c r="E721" t="s">
        <v>3244</v>
      </c>
      <c r="F721" t="s">
        <v>65</v>
      </c>
      <c r="G721" s="3">
        <v>43607</v>
      </c>
      <c r="H721" s="2">
        <v>244000</v>
      </c>
      <c r="I721" s="12" t="s">
        <v>838</v>
      </c>
      <c r="J721" s="67">
        <f t="shared" si="111"/>
        <v>244000</v>
      </c>
      <c r="K721" s="5">
        <f t="shared" si="112"/>
        <v>1</v>
      </c>
      <c r="L721" s="54">
        <f t="shared" si="113"/>
        <v>0</v>
      </c>
      <c r="M721" s="56" t="str">
        <f t="shared" si="110"/>
        <v>Camille Johnson, REALTORS</v>
      </c>
      <c r="N721" s="5">
        <f t="shared" si="114"/>
        <v>0</v>
      </c>
      <c r="O721" s="5">
        <f t="shared" si="115"/>
        <v>0</v>
      </c>
    </row>
    <row r="722" spans="1:15" s="8" customFormat="1" ht="14.25" customHeight="1" x14ac:dyDescent="0.2">
      <c r="A722" t="s">
        <v>326</v>
      </c>
      <c r="B722" t="s">
        <v>1844</v>
      </c>
      <c r="C722" t="s">
        <v>117</v>
      </c>
      <c r="D722" t="s">
        <v>1535</v>
      </c>
      <c r="E722" t="s">
        <v>3283</v>
      </c>
      <c r="F722" t="s">
        <v>6</v>
      </c>
      <c r="G722" s="3">
        <v>43609</v>
      </c>
      <c r="H722" s="2">
        <v>705000</v>
      </c>
      <c r="I722" s="12" t="s">
        <v>838</v>
      </c>
      <c r="J722" s="67">
        <f t="shared" si="111"/>
        <v>705000</v>
      </c>
      <c r="K722" s="5">
        <f t="shared" si="112"/>
        <v>1</v>
      </c>
      <c r="L722" s="54">
        <f t="shared" si="113"/>
        <v>0</v>
      </c>
      <c r="M722" s="56" t="str">
        <f t="shared" si="110"/>
        <v>Camille Johnson, REALTORS</v>
      </c>
      <c r="N722" s="5">
        <f t="shared" si="114"/>
        <v>0</v>
      </c>
      <c r="O722" s="5">
        <f t="shared" si="115"/>
        <v>0</v>
      </c>
    </row>
    <row r="723" spans="1:15" s="8" customFormat="1" ht="14.25" customHeight="1" x14ac:dyDescent="0.2">
      <c r="A723" t="s">
        <v>326</v>
      </c>
      <c r="B723" t="s">
        <v>1844</v>
      </c>
      <c r="C723" t="s">
        <v>2030</v>
      </c>
      <c r="D723" t="s">
        <v>1949</v>
      </c>
      <c r="E723" t="s">
        <v>2185</v>
      </c>
      <c r="F723" t="s">
        <v>123</v>
      </c>
      <c r="G723" s="3">
        <v>43483</v>
      </c>
      <c r="H723" s="2">
        <v>370000</v>
      </c>
      <c r="I723" s="12" t="s">
        <v>838</v>
      </c>
      <c r="J723" s="67">
        <f t="shared" si="111"/>
        <v>370000</v>
      </c>
      <c r="K723" s="5">
        <f t="shared" si="112"/>
        <v>1</v>
      </c>
      <c r="L723" s="54">
        <f t="shared" si="113"/>
        <v>0</v>
      </c>
      <c r="M723" s="56" t="str">
        <f t="shared" si="110"/>
        <v>Realty Plus - Mexia</v>
      </c>
      <c r="N723" s="5">
        <f t="shared" si="114"/>
        <v>0</v>
      </c>
      <c r="O723" s="5">
        <f t="shared" si="115"/>
        <v>0</v>
      </c>
    </row>
    <row r="724" spans="1:15" s="8" customFormat="1" ht="14.25" customHeight="1" x14ac:dyDescent="0.2">
      <c r="A724" t="s">
        <v>527</v>
      </c>
      <c r="B724" t="s">
        <v>718</v>
      </c>
      <c r="C724" t="s">
        <v>2030</v>
      </c>
      <c r="D724" t="s">
        <v>1949</v>
      </c>
      <c r="E724" t="s">
        <v>3001</v>
      </c>
      <c r="F724" t="s">
        <v>1092</v>
      </c>
      <c r="G724" s="3">
        <v>43584</v>
      </c>
      <c r="H724" s="2">
        <v>29000</v>
      </c>
      <c r="I724" s="12" t="s">
        <v>838</v>
      </c>
      <c r="J724" s="67">
        <f t="shared" si="111"/>
        <v>29000</v>
      </c>
      <c r="K724" s="5">
        <f t="shared" si="112"/>
        <v>1</v>
      </c>
      <c r="L724" s="54">
        <f t="shared" si="113"/>
        <v>0</v>
      </c>
      <c r="M724" s="56" t="str">
        <f t="shared" si="110"/>
        <v>Realty Plus - Mexia</v>
      </c>
      <c r="N724" s="5">
        <f t="shared" si="114"/>
        <v>0</v>
      </c>
      <c r="O724" s="5">
        <f t="shared" si="115"/>
        <v>0</v>
      </c>
    </row>
    <row r="725" spans="1:15" s="8" customFormat="1" ht="14.25" customHeight="1" x14ac:dyDescent="0.2">
      <c r="A725" t="s">
        <v>2030</v>
      </c>
      <c r="B725" t="s">
        <v>1949</v>
      </c>
      <c r="C725" t="s">
        <v>2030</v>
      </c>
      <c r="D725" t="s">
        <v>1949</v>
      </c>
      <c r="E725" t="s">
        <v>3002</v>
      </c>
      <c r="F725" t="s">
        <v>213</v>
      </c>
      <c r="G725" s="3">
        <v>43584</v>
      </c>
      <c r="H725" s="2">
        <v>61900</v>
      </c>
      <c r="I725" s="12" t="s">
        <v>838</v>
      </c>
      <c r="J725" s="67">
        <f t="shared" si="111"/>
        <v>0</v>
      </c>
      <c r="K725" s="5">
        <f t="shared" si="112"/>
        <v>0</v>
      </c>
      <c r="L725" s="54">
        <f t="shared" si="113"/>
        <v>0</v>
      </c>
      <c r="M725" s="56" t="str">
        <f t="shared" si="110"/>
        <v>Realty Plus - Mexia</v>
      </c>
      <c r="N725" s="5">
        <f t="shared" si="114"/>
        <v>1</v>
      </c>
      <c r="O725" s="5">
        <f t="shared" si="115"/>
        <v>0</v>
      </c>
    </row>
    <row r="726" spans="1:15" s="8" customFormat="1" ht="14.25" customHeight="1" x14ac:dyDescent="0.2">
      <c r="A726" t="s">
        <v>2030</v>
      </c>
      <c r="B726" t="s">
        <v>1949</v>
      </c>
      <c r="C726" t="s">
        <v>2030</v>
      </c>
      <c r="D726" t="s">
        <v>1949</v>
      </c>
      <c r="E726" t="s">
        <v>3005</v>
      </c>
      <c r="F726" t="s">
        <v>1092</v>
      </c>
      <c r="G726" s="3">
        <v>43584</v>
      </c>
      <c r="H726" s="2">
        <v>61900</v>
      </c>
      <c r="I726" s="12" t="s">
        <v>838</v>
      </c>
      <c r="J726" s="67">
        <f t="shared" si="111"/>
        <v>0</v>
      </c>
      <c r="K726" s="5">
        <f t="shared" si="112"/>
        <v>0</v>
      </c>
      <c r="L726" s="54">
        <f t="shared" si="113"/>
        <v>0</v>
      </c>
      <c r="M726" s="56" t="str">
        <f t="shared" si="110"/>
        <v>Realty Plus - Mexia</v>
      </c>
      <c r="N726" s="5">
        <f t="shared" si="114"/>
        <v>1</v>
      </c>
      <c r="O726" s="5">
        <f t="shared" si="115"/>
        <v>0</v>
      </c>
    </row>
    <row r="727" spans="1:15" s="8" customFormat="1" ht="14.25" customHeight="1" x14ac:dyDescent="0.2">
      <c r="A727" t="s">
        <v>1041</v>
      </c>
      <c r="B727" t="s">
        <v>1703</v>
      </c>
      <c r="C727" t="s">
        <v>1041</v>
      </c>
      <c r="D727" t="s">
        <v>1703</v>
      </c>
      <c r="E727" t="s">
        <v>2530</v>
      </c>
      <c r="F727" t="s">
        <v>553</v>
      </c>
      <c r="G727" s="3">
        <v>43530</v>
      </c>
      <c r="H727" s="2">
        <v>45000</v>
      </c>
      <c r="I727" s="12" t="s">
        <v>838</v>
      </c>
      <c r="J727" s="67">
        <f t="shared" si="111"/>
        <v>0</v>
      </c>
      <c r="K727" s="5">
        <f t="shared" si="112"/>
        <v>0</v>
      </c>
      <c r="L727" s="54">
        <f t="shared" si="113"/>
        <v>0</v>
      </c>
      <c r="M727" s="56" t="str">
        <f t="shared" si="110"/>
        <v>Rockin' KH Properties, LLC</v>
      </c>
      <c r="N727" s="5">
        <f t="shared" si="114"/>
        <v>1</v>
      </c>
      <c r="O727" s="5">
        <f t="shared" si="115"/>
        <v>0</v>
      </c>
    </row>
    <row r="728" spans="1:15" s="8" customFormat="1" ht="14.25" customHeight="1" x14ac:dyDescent="0.2">
      <c r="A728" t="s">
        <v>879</v>
      </c>
      <c r="B728" t="s">
        <v>0</v>
      </c>
      <c r="C728" t="s">
        <v>1041</v>
      </c>
      <c r="D728" t="s">
        <v>1703</v>
      </c>
      <c r="E728" t="s">
        <v>3172</v>
      </c>
      <c r="F728" t="s">
        <v>6</v>
      </c>
      <c r="G728" s="3">
        <v>43600</v>
      </c>
      <c r="H728" s="2">
        <v>230000</v>
      </c>
      <c r="I728" s="12" t="s">
        <v>838</v>
      </c>
      <c r="J728" s="67">
        <f t="shared" si="111"/>
        <v>230000</v>
      </c>
      <c r="K728" s="5">
        <f t="shared" si="112"/>
        <v>1</v>
      </c>
      <c r="L728" s="54">
        <f t="shared" si="113"/>
        <v>0</v>
      </c>
      <c r="M728" s="56" t="str">
        <f t="shared" si="110"/>
        <v>Rockin' KH Properties, LLC</v>
      </c>
      <c r="N728" s="5">
        <f t="shared" si="114"/>
        <v>0</v>
      </c>
      <c r="O728" s="5">
        <f t="shared" si="115"/>
        <v>0</v>
      </c>
    </row>
    <row r="729" spans="1:15" s="8" customFormat="1" ht="14.25" customHeight="1" x14ac:dyDescent="0.2">
      <c r="A729" t="s">
        <v>1041</v>
      </c>
      <c r="B729" t="s">
        <v>1703</v>
      </c>
      <c r="C729" t="s">
        <v>1041</v>
      </c>
      <c r="D729" t="s">
        <v>1703</v>
      </c>
      <c r="E729" t="s">
        <v>3261</v>
      </c>
      <c r="F729" t="s">
        <v>553</v>
      </c>
      <c r="G729" s="3">
        <v>43609</v>
      </c>
      <c r="H729" s="2">
        <v>94000</v>
      </c>
      <c r="I729" s="12" t="s">
        <v>838</v>
      </c>
      <c r="J729" s="67">
        <f t="shared" si="111"/>
        <v>0</v>
      </c>
      <c r="K729" s="5">
        <f t="shared" si="112"/>
        <v>0</v>
      </c>
      <c r="L729" s="54">
        <f t="shared" si="113"/>
        <v>0</v>
      </c>
      <c r="M729" s="56" t="str">
        <f t="shared" si="110"/>
        <v>Rockin' KH Properties, LLC</v>
      </c>
      <c r="N729" s="5">
        <f t="shared" si="114"/>
        <v>1</v>
      </c>
      <c r="O729" s="5">
        <f t="shared" si="115"/>
        <v>0</v>
      </c>
    </row>
    <row r="730" spans="1:15" s="8" customFormat="1" ht="14.25" customHeight="1" x14ac:dyDescent="0.2">
      <c r="A730" t="s">
        <v>840</v>
      </c>
      <c r="B730" t="s">
        <v>1949</v>
      </c>
      <c r="C730" t="s">
        <v>308</v>
      </c>
      <c r="D730" t="s">
        <v>1840</v>
      </c>
      <c r="E730" t="s">
        <v>2442</v>
      </c>
      <c r="F730" t="s">
        <v>216</v>
      </c>
      <c r="G730" s="3">
        <v>43522</v>
      </c>
      <c r="H730" s="2">
        <v>163500</v>
      </c>
      <c r="I730" s="12">
        <v>20190157</v>
      </c>
      <c r="J730" s="67">
        <f t="shared" si="111"/>
        <v>163500</v>
      </c>
      <c r="K730" s="5">
        <f t="shared" si="112"/>
        <v>1</v>
      </c>
      <c r="L730" s="54">
        <f t="shared" si="113"/>
        <v>1</v>
      </c>
      <c r="M730" s="56" t="str">
        <f t="shared" si="110"/>
        <v>Kelly, Realtors</v>
      </c>
      <c r="N730" s="5">
        <f t="shared" si="114"/>
        <v>0</v>
      </c>
      <c r="O730" s="5">
        <f t="shared" si="115"/>
        <v>0</v>
      </c>
    </row>
    <row r="731" spans="1:15" s="8" customFormat="1" ht="14.25" customHeight="1" x14ac:dyDescent="0.2">
      <c r="A731" t="s">
        <v>1683</v>
      </c>
      <c r="B731" t="s">
        <v>1734</v>
      </c>
      <c r="C731" t="s">
        <v>308</v>
      </c>
      <c r="D731" t="s">
        <v>1840</v>
      </c>
      <c r="E731" t="s">
        <v>2792</v>
      </c>
      <c r="F731" t="s">
        <v>6</v>
      </c>
      <c r="G731" s="3">
        <v>43560</v>
      </c>
      <c r="H731" s="2">
        <v>168500</v>
      </c>
      <c r="I731" s="12">
        <v>20190545</v>
      </c>
      <c r="J731" s="67">
        <f t="shared" si="111"/>
        <v>168500</v>
      </c>
      <c r="K731" s="5">
        <f t="shared" si="112"/>
        <v>1</v>
      </c>
      <c r="L731" s="54">
        <f t="shared" si="113"/>
        <v>1</v>
      </c>
      <c r="M731" s="56" t="str">
        <f t="shared" si="110"/>
        <v>Kelly, Realtors</v>
      </c>
      <c r="N731" s="5">
        <f t="shared" si="114"/>
        <v>0</v>
      </c>
      <c r="O731" s="5">
        <f t="shared" si="115"/>
        <v>0</v>
      </c>
    </row>
    <row r="732" spans="1:15" s="8" customFormat="1" ht="14.25" customHeight="1" x14ac:dyDescent="0.2">
      <c r="A732" t="s">
        <v>308</v>
      </c>
      <c r="B732" t="s">
        <v>1840</v>
      </c>
      <c r="C732" t="s">
        <v>308</v>
      </c>
      <c r="D732" t="s">
        <v>1840</v>
      </c>
      <c r="E732" t="s">
        <v>2802</v>
      </c>
      <c r="F732" t="s">
        <v>911</v>
      </c>
      <c r="G732" s="3">
        <v>43560</v>
      </c>
      <c r="H732" s="2">
        <v>180000</v>
      </c>
      <c r="I732" s="12">
        <v>20190392</v>
      </c>
      <c r="J732" s="67">
        <f t="shared" si="111"/>
        <v>0</v>
      </c>
      <c r="K732" s="5">
        <f t="shared" si="112"/>
        <v>0</v>
      </c>
      <c r="L732" s="54">
        <f t="shared" si="113"/>
        <v>0</v>
      </c>
      <c r="M732" s="56" t="str">
        <f t="shared" si="110"/>
        <v>Kelly, Realtors</v>
      </c>
      <c r="N732" s="5">
        <f t="shared" si="114"/>
        <v>1</v>
      </c>
      <c r="O732" s="5">
        <f t="shared" si="115"/>
        <v>1</v>
      </c>
    </row>
    <row r="733" spans="1:15" s="8" customFormat="1" ht="14.25" customHeight="1" x14ac:dyDescent="0.2">
      <c r="A733" t="s">
        <v>1898</v>
      </c>
      <c r="B733" t="s">
        <v>1475</v>
      </c>
      <c r="C733" t="s">
        <v>308</v>
      </c>
      <c r="D733" t="s">
        <v>1840</v>
      </c>
      <c r="E733" t="s">
        <v>2855</v>
      </c>
      <c r="F733" t="s">
        <v>216</v>
      </c>
      <c r="G733" s="3">
        <v>43567</v>
      </c>
      <c r="H733" s="2">
        <v>195000</v>
      </c>
      <c r="I733" s="12" t="s">
        <v>838</v>
      </c>
      <c r="J733" s="67">
        <f t="shared" si="111"/>
        <v>195000</v>
      </c>
      <c r="K733" s="5">
        <f t="shared" si="112"/>
        <v>1</v>
      </c>
      <c r="L733" s="54">
        <f t="shared" si="113"/>
        <v>0</v>
      </c>
      <c r="M733" s="56" t="str">
        <f t="shared" si="110"/>
        <v>Kelly, Realtors</v>
      </c>
      <c r="N733" s="5">
        <f t="shared" si="114"/>
        <v>0</v>
      </c>
      <c r="O733" s="5">
        <f t="shared" si="115"/>
        <v>0</v>
      </c>
    </row>
    <row r="734" spans="1:15" s="8" customFormat="1" ht="14.25" customHeight="1" x14ac:dyDescent="0.2">
      <c r="A734" t="s">
        <v>1089</v>
      </c>
      <c r="B734" t="s">
        <v>5</v>
      </c>
      <c r="C734" t="s">
        <v>308</v>
      </c>
      <c r="D734" t="s">
        <v>1840</v>
      </c>
      <c r="E734" t="s">
        <v>2907</v>
      </c>
      <c r="F734" t="s">
        <v>123</v>
      </c>
      <c r="G734" s="3">
        <v>43573</v>
      </c>
      <c r="H734" s="2">
        <v>229900</v>
      </c>
      <c r="I734" s="12" t="s">
        <v>838</v>
      </c>
      <c r="J734" s="67">
        <f t="shared" si="111"/>
        <v>229900</v>
      </c>
      <c r="K734" s="5">
        <f t="shared" si="112"/>
        <v>1</v>
      </c>
      <c r="L734" s="54">
        <f t="shared" si="113"/>
        <v>0</v>
      </c>
      <c r="M734" s="56" t="str">
        <f t="shared" si="110"/>
        <v>Kelly, Realtors</v>
      </c>
      <c r="N734" s="5">
        <f t="shared" si="114"/>
        <v>0</v>
      </c>
      <c r="O734" s="5">
        <f t="shared" si="115"/>
        <v>0</v>
      </c>
    </row>
    <row r="735" spans="1:15" s="8" customFormat="1" ht="14.25" customHeight="1" x14ac:dyDescent="0.2">
      <c r="A735" t="s">
        <v>852</v>
      </c>
      <c r="B735" t="s">
        <v>1258</v>
      </c>
      <c r="C735" t="s">
        <v>308</v>
      </c>
      <c r="D735" t="s">
        <v>1840</v>
      </c>
      <c r="E735" t="s">
        <v>2983</v>
      </c>
      <c r="F735" t="s">
        <v>6</v>
      </c>
      <c r="G735" s="3">
        <v>43581</v>
      </c>
      <c r="H735" s="2">
        <v>370000</v>
      </c>
      <c r="I735" s="12" t="s">
        <v>838</v>
      </c>
      <c r="J735" s="67">
        <f t="shared" si="111"/>
        <v>370000</v>
      </c>
      <c r="K735" s="5">
        <f t="shared" si="112"/>
        <v>1</v>
      </c>
      <c r="L735" s="54">
        <f t="shared" si="113"/>
        <v>0</v>
      </c>
      <c r="M735" s="56" t="str">
        <f t="shared" si="110"/>
        <v>Kelly, Realtors</v>
      </c>
      <c r="N735" s="5">
        <f t="shared" si="114"/>
        <v>0</v>
      </c>
      <c r="O735" s="5">
        <f t="shared" si="115"/>
        <v>0</v>
      </c>
    </row>
    <row r="736" spans="1:15" s="8" customFormat="1" ht="14.25" customHeight="1" x14ac:dyDescent="0.2">
      <c r="A736" t="s">
        <v>1868</v>
      </c>
      <c r="B736" t="s">
        <v>1869</v>
      </c>
      <c r="C736" t="s">
        <v>308</v>
      </c>
      <c r="D736" t="s">
        <v>1840</v>
      </c>
      <c r="E736" t="s">
        <v>3088</v>
      </c>
      <c r="F736" t="s">
        <v>111</v>
      </c>
      <c r="G736" s="3">
        <v>43592</v>
      </c>
      <c r="H736" s="2">
        <v>333000</v>
      </c>
      <c r="I736" s="12" t="s">
        <v>838</v>
      </c>
      <c r="J736" s="67">
        <f t="shared" si="111"/>
        <v>333000</v>
      </c>
      <c r="K736" s="5">
        <f t="shared" si="112"/>
        <v>1</v>
      </c>
      <c r="L736" s="54">
        <f t="shared" si="113"/>
        <v>0</v>
      </c>
      <c r="M736" s="56" t="str">
        <f t="shared" si="110"/>
        <v>Kelly, Realtors</v>
      </c>
      <c r="N736" s="5">
        <f t="shared" si="114"/>
        <v>0</v>
      </c>
      <c r="O736" s="5">
        <f t="shared" si="115"/>
        <v>0</v>
      </c>
    </row>
    <row r="737" spans="1:15" s="8" customFormat="1" ht="14.25" customHeight="1" x14ac:dyDescent="0.2">
      <c r="A737" t="s">
        <v>308</v>
      </c>
      <c r="B737" t="s">
        <v>1840</v>
      </c>
      <c r="C737" t="s">
        <v>308</v>
      </c>
      <c r="D737" t="s">
        <v>1840</v>
      </c>
      <c r="E737" t="s">
        <v>3170</v>
      </c>
      <c r="F737" t="s">
        <v>700</v>
      </c>
      <c r="G737" s="3">
        <v>43600</v>
      </c>
      <c r="H737" s="2">
        <v>124900</v>
      </c>
      <c r="I737" s="12" t="s">
        <v>838</v>
      </c>
      <c r="J737" s="67">
        <f t="shared" si="111"/>
        <v>0</v>
      </c>
      <c r="K737" s="5">
        <f t="shared" si="112"/>
        <v>0</v>
      </c>
      <c r="L737" s="54">
        <f t="shared" si="113"/>
        <v>0</v>
      </c>
      <c r="M737" s="56" t="str">
        <f t="shared" si="110"/>
        <v>Kelly, Realtors</v>
      </c>
      <c r="N737" s="5">
        <f t="shared" si="114"/>
        <v>1</v>
      </c>
      <c r="O737" s="5">
        <f t="shared" si="115"/>
        <v>0</v>
      </c>
    </row>
    <row r="738" spans="1:15" s="8" customFormat="1" ht="14.25" customHeight="1" x14ac:dyDescent="0.2">
      <c r="A738" t="s">
        <v>764</v>
      </c>
      <c r="B738" t="s">
        <v>1842</v>
      </c>
      <c r="C738" t="s">
        <v>308</v>
      </c>
      <c r="D738" t="s">
        <v>1840</v>
      </c>
      <c r="E738" t="s">
        <v>3223</v>
      </c>
      <c r="F738" t="s">
        <v>216</v>
      </c>
      <c r="G738" s="3">
        <v>43606</v>
      </c>
      <c r="H738" s="2">
        <v>137500</v>
      </c>
      <c r="I738" s="12">
        <v>20191000</v>
      </c>
      <c r="J738" s="67">
        <f t="shared" si="111"/>
        <v>137500</v>
      </c>
      <c r="K738" s="5">
        <f t="shared" si="112"/>
        <v>1</v>
      </c>
      <c r="L738" s="54">
        <f t="shared" si="113"/>
        <v>1</v>
      </c>
      <c r="M738" s="56" t="str">
        <f t="shared" si="110"/>
        <v>Kelly, Realtors</v>
      </c>
      <c r="N738" s="5">
        <f t="shared" si="114"/>
        <v>0</v>
      </c>
      <c r="O738" s="5">
        <f t="shared" si="115"/>
        <v>0</v>
      </c>
    </row>
    <row r="739" spans="1:15" s="8" customFormat="1" ht="14.25" customHeight="1" x14ac:dyDescent="0.2">
      <c r="A739" t="s">
        <v>308</v>
      </c>
      <c r="B739" t="s">
        <v>1840</v>
      </c>
      <c r="C739" t="s">
        <v>308</v>
      </c>
      <c r="D739" t="s">
        <v>1840</v>
      </c>
      <c r="E739" t="s">
        <v>3296</v>
      </c>
      <c r="F739" t="s">
        <v>700</v>
      </c>
      <c r="G739" s="3">
        <v>43613</v>
      </c>
      <c r="H739" s="2">
        <v>68000</v>
      </c>
      <c r="I739" s="12">
        <v>20190817</v>
      </c>
      <c r="J739" s="67">
        <f t="shared" si="111"/>
        <v>0</v>
      </c>
      <c r="K739" s="5">
        <f t="shared" si="112"/>
        <v>0</v>
      </c>
      <c r="L739" s="54">
        <f t="shared" si="113"/>
        <v>0</v>
      </c>
      <c r="M739" s="56" t="str">
        <f t="shared" si="110"/>
        <v>Kelly, Realtors</v>
      </c>
      <c r="N739" s="5">
        <f t="shared" si="114"/>
        <v>1</v>
      </c>
      <c r="O739" s="5">
        <f t="shared" si="115"/>
        <v>1</v>
      </c>
    </row>
    <row r="740" spans="1:15" s="8" customFormat="1" ht="14.25" customHeight="1" x14ac:dyDescent="0.2">
      <c r="A740" t="s">
        <v>117</v>
      </c>
      <c r="B740" t="s">
        <v>1535</v>
      </c>
      <c r="C740" t="s">
        <v>308</v>
      </c>
      <c r="D740" t="s">
        <v>1840</v>
      </c>
      <c r="E740" t="s">
        <v>3301</v>
      </c>
      <c r="F740" t="s">
        <v>123</v>
      </c>
      <c r="G740" s="3">
        <v>43614</v>
      </c>
      <c r="H740" s="2">
        <v>83000</v>
      </c>
      <c r="I740" s="12" t="s">
        <v>838</v>
      </c>
      <c r="J740" s="67">
        <f t="shared" si="111"/>
        <v>83000</v>
      </c>
      <c r="K740" s="5">
        <f t="shared" si="112"/>
        <v>1</v>
      </c>
      <c r="L740" s="54">
        <f t="shared" si="113"/>
        <v>0</v>
      </c>
      <c r="M740" s="56" t="str">
        <f t="shared" si="110"/>
        <v>Kelly, Realtors</v>
      </c>
      <c r="N740" s="5">
        <f t="shared" si="114"/>
        <v>0</v>
      </c>
      <c r="O740" s="5">
        <f t="shared" si="115"/>
        <v>0</v>
      </c>
    </row>
    <row r="741" spans="1:15" s="8" customFormat="1" ht="14.25" customHeight="1" x14ac:dyDescent="0.2">
      <c r="A741" t="s">
        <v>19</v>
      </c>
      <c r="B741" t="s">
        <v>1842</v>
      </c>
      <c r="C741" t="s">
        <v>2247</v>
      </c>
      <c r="D741" t="s">
        <v>1843</v>
      </c>
      <c r="E741" t="s">
        <v>2248</v>
      </c>
      <c r="F741" t="s">
        <v>6</v>
      </c>
      <c r="G741" s="3">
        <v>43496</v>
      </c>
      <c r="H741" s="2">
        <v>175000</v>
      </c>
      <c r="I741" s="12" t="s">
        <v>838</v>
      </c>
      <c r="J741" s="67">
        <f t="shared" si="111"/>
        <v>175000</v>
      </c>
      <c r="K741" s="5">
        <f t="shared" si="112"/>
        <v>1</v>
      </c>
      <c r="L741" s="54">
        <f t="shared" si="113"/>
        <v>0</v>
      </c>
      <c r="M741" s="56" t="str">
        <f t="shared" si="110"/>
        <v>Synergy, Realtors</v>
      </c>
      <c r="N741" s="5">
        <f t="shared" si="114"/>
        <v>0</v>
      </c>
      <c r="O741" s="5">
        <f t="shared" si="115"/>
        <v>0</v>
      </c>
    </row>
    <row r="742" spans="1:15" s="8" customFormat="1" ht="14.25" customHeight="1" x14ac:dyDescent="0.2">
      <c r="A742" t="s">
        <v>2108</v>
      </c>
      <c r="B742" t="s">
        <v>1099</v>
      </c>
      <c r="C742" t="s">
        <v>2247</v>
      </c>
      <c r="D742" t="s">
        <v>1843</v>
      </c>
      <c r="E742" t="s">
        <v>2659</v>
      </c>
      <c r="F742" t="s">
        <v>6</v>
      </c>
      <c r="G742" s="3">
        <v>43545</v>
      </c>
      <c r="H742" s="2">
        <v>138000</v>
      </c>
      <c r="I742" s="12" t="s">
        <v>838</v>
      </c>
      <c r="J742" s="67">
        <f t="shared" si="111"/>
        <v>138000</v>
      </c>
      <c r="K742" s="5">
        <f t="shared" si="112"/>
        <v>1</v>
      </c>
      <c r="L742" s="54">
        <f t="shared" si="113"/>
        <v>0</v>
      </c>
      <c r="M742" s="56" t="str">
        <f t="shared" si="110"/>
        <v>Synergy, Realtors</v>
      </c>
      <c r="N742" s="5">
        <f t="shared" si="114"/>
        <v>0</v>
      </c>
      <c r="O742" s="5">
        <f t="shared" si="115"/>
        <v>0</v>
      </c>
    </row>
    <row r="743" spans="1:15" s="8" customFormat="1" ht="14.25" customHeight="1" x14ac:dyDescent="0.2">
      <c r="A743" t="s">
        <v>1997</v>
      </c>
      <c r="B743" t="s">
        <v>1751</v>
      </c>
      <c r="C743" t="s">
        <v>2247</v>
      </c>
      <c r="D743" t="s">
        <v>1843</v>
      </c>
      <c r="E743" t="s">
        <v>2726</v>
      </c>
      <c r="F743" t="s">
        <v>123</v>
      </c>
      <c r="G743" s="3">
        <v>43552</v>
      </c>
      <c r="H743" s="2">
        <v>330000</v>
      </c>
      <c r="I743" s="12" t="s">
        <v>838</v>
      </c>
      <c r="J743" s="67">
        <f t="shared" si="111"/>
        <v>330000</v>
      </c>
      <c r="K743" s="5">
        <f t="shared" si="112"/>
        <v>1</v>
      </c>
      <c r="L743" s="54">
        <f t="shared" si="113"/>
        <v>0</v>
      </c>
      <c r="M743" s="56" t="str">
        <f t="shared" si="110"/>
        <v>Synergy, Realtors</v>
      </c>
      <c r="N743" s="5">
        <f t="shared" si="114"/>
        <v>0</v>
      </c>
      <c r="O743" s="5">
        <f t="shared" si="115"/>
        <v>0</v>
      </c>
    </row>
    <row r="744" spans="1:15" s="8" customFormat="1" ht="14.25" customHeight="1" x14ac:dyDescent="0.2">
      <c r="A744" t="s">
        <v>732</v>
      </c>
      <c r="B744" t="s">
        <v>2054</v>
      </c>
      <c r="C744" t="s">
        <v>2247</v>
      </c>
      <c r="D744" t="s">
        <v>1843</v>
      </c>
      <c r="E744" t="s">
        <v>2990</v>
      </c>
      <c r="F744" t="s">
        <v>1249</v>
      </c>
      <c r="G744" s="3">
        <v>43584</v>
      </c>
      <c r="H744" s="2">
        <v>150000</v>
      </c>
      <c r="I744" s="12" t="s">
        <v>838</v>
      </c>
      <c r="J744" s="67">
        <f t="shared" si="111"/>
        <v>150000</v>
      </c>
      <c r="K744" s="5">
        <f t="shared" si="112"/>
        <v>1</v>
      </c>
      <c r="L744" s="54">
        <f t="shared" si="113"/>
        <v>0</v>
      </c>
      <c r="M744" s="56" t="str">
        <f>IF(D744="",#REF!,D744)</f>
        <v>Synergy, Realtors</v>
      </c>
      <c r="N744" s="5">
        <f t="shared" si="114"/>
        <v>0</v>
      </c>
      <c r="O744" s="5">
        <f t="shared" si="115"/>
        <v>0</v>
      </c>
    </row>
    <row r="745" spans="1:15" s="8" customFormat="1" ht="14.25" customHeight="1" x14ac:dyDescent="0.2">
      <c r="A745" t="s">
        <v>2131</v>
      </c>
      <c r="B745" t="s">
        <v>839</v>
      </c>
      <c r="C745" t="s">
        <v>2247</v>
      </c>
      <c r="D745" t="s">
        <v>1843</v>
      </c>
      <c r="E745" t="s">
        <v>3035</v>
      </c>
      <c r="F745" t="s">
        <v>6</v>
      </c>
      <c r="G745" s="3">
        <v>43586</v>
      </c>
      <c r="H745" s="2">
        <v>315000</v>
      </c>
      <c r="I745" s="12" t="s">
        <v>838</v>
      </c>
      <c r="J745" s="67">
        <f t="shared" si="111"/>
        <v>315000</v>
      </c>
      <c r="K745" s="5">
        <f t="shared" si="112"/>
        <v>1</v>
      </c>
      <c r="L745" s="54">
        <f t="shared" si="113"/>
        <v>0</v>
      </c>
      <c r="M745" s="56" t="str">
        <f t="shared" si="110"/>
        <v>Synergy, Realtors</v>
      </c>
      <c r="N745" s="5">
        <f t="shared" si="114"/>
        <v>0</v>
      </c>
      <c r="O745" s="5">
        <f t="shared" si="115"/>
        <v>0</v>
      </c>
    </row>
    <row r="746" spans="1:15" s="8" customFormat="1" ht="14.25" customHeight="1" x14ac:dyDescent="0.2">
      <c r="A746" t="s">
        <v>1954</v>
      </c>
      <c r="B746" t="s">
        <v>1854</v>
      </c>
      <c r="C746" t="s">
        <v>1985</v>
      </c>
      <c r="D746" t="s">
        <v>1936</v>
      </c>
      <c r="E746" t="s">
        <v>2478</v>
      </c>
      <c r="F746" t="s">
        <v>7</v>
      </c>
      <c r="G746" s="3">
        <v>43524</v>
      </c>
      <c r="H746" s="2">
        <v>152000</v>
      </c>
      <c r="I746" s="12" t="s">
        <v>838</v>
      </c>
      <c r="J746" s="67">
        <f t="shared" si="111"/>
        <v>152000</v>
      </c>
      <c r="K746" s="5">
        <f t="shared" si="112"/>
        <v>1</v>
      </c>
      <c r="L746" s="54">
        <f t="shared" si="113"/>
        <v>0</v>
      </c>
      <c r="M746" s="56" t="str">
        <f>IF(D746="",#REF!,D746)</f>
        <v>Paschall, Skipper &amp; Associates</v>
      </c>
      <c r="N746" s="5">
        <f t="shared" si="114"/>
        <v>0</v>
      </c>
      <c r="O746" s="5">
        <f t="shared" si="115"/>
        <v>0</v>
      </c>
    </row>
    <row r="747" spans="1:15" s="8" customFormat="1" ht="14.25" customHeight="1" x14ac:dyDescent="0.2">
      <c r="A747" t="s">
        <v>2055</v>
      </c>
      <c r="B747" t="s">
        <v>1535</v>
      </c>
      <c r="C747" t="s">
        <v>1985</v>
      </c>
      <c r="D747" t="s">
        <v>1936</v>
      </c>
      <c r="E747" t="s">
        <v>2540</v>
      </c>
      <c r="F747" t="s">
        <v>7</v>
      </c>
      <c r="G747" s="3">
        <v>43531</v>
      </c>
      <c r="H747" s="2">
        <v>118000</v>
      </c>
      <c r="I747" s="12">
        <v>20190212</v>
      </c>
      <c r="J747" s="67">
        <f t="shared" si="111"/>
        <v>118000</v>
      </c>
      <c r="K747" s="5">
        <f t="shared" si="112"/>
        <v>1</v>
      </c>
      <c r="L747" s="54">
        <f t="shared" si="113"/>
        <v>1</v>
      </c>
      <c r="M747" s="56" t="str">
        <f t="shared" si="110"/>
        <v>Paschall, Skipper &amp; Associates</v>
      </c>
      <c r="N747" s="5">
        <f t="shared" si="114"/>
        <v>0</v>
      </c>
      <c r="O747" s="5">
        <f t="shared" si="115"/>
        <v>0</v>
      </c>
    </row>
    <row r="748" spans="1:15" s="8" customFormat="1" ht="14.25" customHeight="1" x14ac:dyDescent="0.2">
      <c r="A748" t="s">
        <v>1985</v>
      </c>
      <c r="B748" t="s">
        <v>1936</v>
      </c>
      <c r="C748" t="s">
        <v>1985</v>
      </c>
      <c r="D748" t="s">
        <v>1936</v>
      </c>
      <c r="E748" t="s">
        <v>2618</v>
      </c>
      <c r="F748" t="s">
        <v>7</v>
      </c>
      <c r="G748" s="3">
        <v>43539</v>
      </c>
      <c r="H748" s="2">
        <v>165000</v>
      </c>
      <c r="I748" s="12" t="s">
        <v>838</v>
      </c>
      <c r="J748" s="67">
        <f t="shared" si="111"/>
        <v>0</v>
      </c>
      <c r="K748" s="5">
        <f t="shared" si="112"/>
        <v>0</v>
      </c>
      <c r="L748" s="54">
        <f t="shared" si="113"/>
        <v>0</v>
      </c>
      <c r="M748" s="56" t="str">
        <f t="shared" si="110"/>
        <v>Paschall, Skipper &amp; Associates</v>
      </c>
      <c r="N748" s="5">
        <f t="shared" si="114"/>
        <v>1</v>
      </c>
      <c r="O748" s="5">
        <f t="shared" si="115"/>
        <v>0</v>
      </c>
    </row>
    <row r="749" spans="1:15" s="8" customFormat="1" ht="14.25" customHeight="1" x14ac:dyDescent="0.2">
      <c r="A749" t="s">
        <v>2655</v>
      </c>
      <c r="B749" t="s">
        <v>1842</v>
      </c>
      <c r="C749" t="s">
        <v>1985</v>
      </c>
      <c r="D749" t="s">
        <v>1936</v>
      </c>
      <c r="E749" t="s">
        <v>2808</v>
      </c>
      <c r="F749" t="s">
        <v>7</v>
      </c>
      <c r="G749" s="3">
        <v>43560</v>
      </c>
      <c r="H749" s="2">
        <v>229000</v>
      </c>
      <c r="I749" s="12">
        <v>20190460</v>
      </c>
      <c r="J749" s="67">
        <f t="shared" si="111"/>
        <v>229000</v>
      </c>
      <c r="K749" s="5">
        <f t="shared" si="112"/>
        <v>1</v>
      </c>
      <c r="L749" s="54">
        <f t="shared" si="113"/>
        <v>1</v>
      </c>
      <c r="M749" s="56" t="str">
        <f t="shared" ref="M749:M798" si="116">IF(D749="",D748,D749)</f>
        <v>Paschall, Skipper &amp; Associates</v>
      </c>
      <c r="N749" s="5">
        <f t="shared" si="114"/>
        <v>0</v>
      </c>
      <c r="O749" s="5">
        <f t="shared" si="115"/>
        <v>0</v>
      </c>
    </row>
    <row r="750" spans="1:15" s="8" customFormat="1" ht="14.25" customHeight="1" x14ac:dyDescent="0.2">
      <c r="A750" t="s">
        <v>307</v>
      </c>
      <c r="B750" t="s">
        <v>1036</v>
      </c>
      <c r="C750" t="s">
        <v>1985</v>
      </c>
      <c r="D750" t="s">
        <v>1936</v>
      </c>
      <c r="E750" t="s">
        <v>2887</v>
      </c>
      <c r="F750" t="s">
        <v>7</v>
      </c>
      <c r="G750" s="3">
        <v>43570</v>
      </c>
      <c r="H750" s="2">
        <v>50000</v>
      </c>
      <c r="I750" s="12" t="s">
        <v>838</v>
      </c>
      <c r="J750" s="67">
        <f t="shared" si="111"/>
        <v>50000</v>
      </c>
      <c r="K750" s="5">
        <f t="shared" si="112"/>
        <v>1</v>
      </c>
      <c r="L750" s="54">
        <f t="shared" si="113"/>
        <v>0</v>
      </c>
      <c r="M750" s="56" t="str">
        <f>IF(D750="",#REF!,D750)</f>
        <v>Paschall, Skipper &amp; Associates</v>
      </c>
      <c r="N750" s="5">
        <f t="shared" si="114"/>
        <v>0</v>
      </c>
      <c r="O750" s="5">
        <f t="shared" si="115"/>
        <v>0</v>
      </c>
    </row>
    <row r="751" spans="1:15" s="8" customFormat="1" ht="14.25" customHeight="1" x14ac:dyDescent="0.2">
      <c r="A751" t="s">
        <v>884</v>
      </c>
      <c r="B751" t="s">
        <v>1847</v>
      </c>
      <c r="C751" t="s">
        <v>1985</v>
      </c>
      <c r="D751" t="s">
        <v>1936</v>
      </c>
      <c r="E751" t="s">
        <v>3022</v>
      </c>
      <c r="F751" t="s">
        <v>7</v>
      </c>
      <c r="G751" s="3">
        <v>43585</v>
      </c>
      <c r="H751" s="2">
        <v>82000</v>
      </c>
      <c r="I751" s="12">
        <v>20190531</v>
      </c>
      <c r="J751" s="67">
        <f t="shared" si="111"/>
        <v>82000</v>
      </c>
      <c r="K751" s="5">
        <f t="shared" si="112"/>
        <v>1</v>
      </c>
      <c r="L751" s="54">
        <f t="shared" si="113"/>
        <v>1</v>
      </c>
      <c r="M751" s="56" t="str">
        <f t="shared" si="116"/>
        <v>Paschall, Skipper &amp; Associates</v>
      </c>
      <c r="N751" s="5">
        <f t="shared" si="114"/>
        <v>0</v>
      </c>
      <c r="O751" s="5">
        <f t="shared" si="115"/>
        <v>0</v>
      </c>
    </row>
    <row r="752" spans="1:15" s="8" customFormat="1" ht="14.25" customHeight="1" x14ac:dyDescent="0.2">
      <c r="A752" t="s">
        <v>2072</v>
      </c>
      <c r="B752" t="s">
        <v>1858</v>
      </c>
      <c r="C752" t="s">
        <v>1985</v>
      </c>
      <c r="D752" t="s">
        <v>1936</v>
      </c>
      <c r="E752" t="s">
        <v>3045</v>
      </c>
      <c r="F752" t="s">
        <v>7</v>
      </c>
      <c r="G752" s="3">
        <v>43588</v>
      </c>
      <c r="H752" s="2">
        <v>145000</v>
      </c>
      <c r="I752" s="12" t="s">
        <v>838</v>
      </c>
      <c r="J752" s="67">
        <f t="shared" si="111"/>
        <v>145000</v>
      </c>
      <c r="K752" s="5">
        <f t="shared" si="112"/>
        <v>1</v>
      </c>
      <c r="L752" s="54">
        <f t="shared" si="113"/>
        <v>0</v>
      </c>
      <c r="M752" s="56" t="str">
        <f t="shared" si="116"/>
        <v>Paschall, Skipper &amp; Associates</v>
      </c>
      <c r="N752" s="5">
        <f t="shared" si="114"/>
        <v>0</v>
      </c>
      <c r="O752" s="5">
        <f t="shared" si="115"/>
        <v>0</v>
      </c>
    </row>
    <row r="753" spans="1:15" s="8" customFormat="1" ht="14.25" customHeight="1" x14ac:dyDescent="0.2">
      <c r="A753" t="s">
        <v>2065</v>
      </c>
      <c r="B753" t="s">
        <v>1842</v>
      </c>
      <c r="C753" t="s">
        <v>1752</v>
      </c>
      <c r="D753" t="s">
        <v>1099</v>
      </c>
      <c r="E753" t="s">
        <v>3125</v>
      </c>
      <c r="F753" t="s">
        <v>216</v>
      </c>
      <c r="G753" s="3">
        <v>43595</v>
      </c>
      <c r="H753" s="2">
        <v>195000</v>
      </c>
      <c r="I753" s="12" t="s">
        <v>838</v>
      </c>
      <c r="J753" s="67">
        <f t="shared" si="111"/>
        <v>195000</v>
      </c>
      <c r="K753" s="5">
        <f t="shared" si="112"/>
        <v>1</v>
      </c>
      <c r="L753" s="54">
        <f t="shared" si="113"/>
        <v>0</v>
      </c>
      <c r="M753" s="56" t="str">
        <f>IF(D753="",#REF!,D753)</f>
        <v>Keller Williams Realty - Waco</v>
      </c>
      <c r="N753" s="5">
        <f t="shared" si="114"/>
        <v>0</v>
      </c>
      <c r="O753" s="5">
        <f t="shared" si="115"/>
        <v>0</v>
      </c>
    </row>
    <row r="754" spans="1:15" s="8" customFormat="1" ht="14.25" customHeight="1" x14ac:dyDescent="0.2">
      <c r="A754" t="s">
        <v>1894</v>
      </c>
      <c r="B754" t="s">
        <v>1535</v>
      </c>
      <c r="C754" t="s">
        <v>1639</v>
      </c>
      <c r="D754" t="s">
        <v>1861</v>
      </c>
      <c r="E754" t="s">
        <v>1716</v>
      </c>
      <c r="F754" t="s">
        <v>6</v>
      </c>
      <c r="G754" s="3">
        <v>43494</v>
      </c>
      <c r="H754" s="2">
        <v>177500</v>
      </c>
      <c r="I754" s="12" t="s">
        <v>838</v>
      </c>
      <c r="J754" s="67">
        <f t="shared" si="111"/>
        <v>177500</v>
      </c>
      <c r="K754" s="5">
        <f t="shared" si="112"/>
        <v>1</v>
      </c>
      <c r="L754" s="54">
        <f t="shared" si="113"/>
        <v>0</v>
      </c>
      <c r="M754" s="56" t="str">
        <f t="shared" si="116"/>
        <v>Exp Realty LLC</v>
      </c>
      <c r="N754" s="5">
        <f t="shared" si="114"/>
        <v>0</v>
      </c>
      <c r="O754" s="5">
        <f t="shared" si="115"/>
        <v>0</v>
      </c>
    </row>
    <row r="755" spans="1:15" s="8" customFormat="1" ht="14.25" customHeight="1" x14ac:dyDescent="0.2">
      <c r="A755" t="s">
        <v>317</v>
      </c>
      <c r="B755" t="s">
        <v>1840</v>
      </c>
      <c r="C755" t="s">
        <v>1639</v>
      </c>
      <c r="D755" t="s">
        <v>1861</v>
      </c>
      <c r="E755" t="s">
        <v>2418</v>
      </c>
      <c r="F755" t="s">
        <v>6</v>
      </c>
      <c r="G755" s="3">
        <v>43518</v>
      </c>
      <c r="H755" s="2">
        <v>187500</v>
      </c>
      <c r="I755" s="12">
        <v>20191141</v>
      </c>
      <c r="J755" s="67">
        <f t="shared" si="111"/>
        <v>187500</v>
      </c>
      <c r="K755" s="5">
        <f t="shared" si="112"/>
        <v>1</v>
      </c>
      <c r="L755" s="54">
        <f t="shared" si="113"/>
        <v>1</v>
      </c>
      <c r="M755" s="56" t="str">
        <f t="shared" si="116"/>
        <v>Exp Realty LLC</v>
      </c>
      <c r="N755" s="5">
        <f t="shared" si="114"/>
        <v>0</v>
      </c>
      <c r="O755" s="5">
        <f t="shared" si="115"/>
        <v>0</v>
      </c>
    </row>
    <row r="756" spans="1:15" s="8" customFormat="1" ht="14.25" customHeight="1" x14ac:dyDescent="0.2">
      <c r="A756" t="s">
        <v>1639</v>
      </c>
      <c r="B756" t="s">
        <v>1861</v>
      </c>
      <c r="C756" t="s">
        <v>1639</v>
      </c>
      <c r="D756" t="s">
        <v>1861</v>
      </c>
      <c r="E756" t="s">
        <v>2582</v>
      </c>
      <c r="F756" t="s">
        <v>1249</v>
      </c>
      <c r="G756" s="3">
        <v>43536</v>
      </c>
      <c r="H756" s="2">
        <v>145000</v>
      </c>
      <c r="I756" s="12" t="s">
        <v>838</v>
      </c>
      <c r="J756" s="67">
        <f t="shared" si="111"/>
        <v>0</v>
      </c>
      <c r="K756" s="5">
        <f t="shared" si="112"/>
        <v>0</v>
      </c>
      <c r="L756" s="54">
        <f t="shared" si="113"/>
        <v>0</v>
      </c>
      <c r="M756" s="56" t="str">
        <f t="shared" si="116"/>
        <v>Exp Realty LLC</v>
      </c>
      <c r="N756" s="5">
        <f t="shared" si="114"/>
        <v>1</v>
      </c>
      <c r="O756" s="5">
        <f t="shared" si="115"/>
        <v>0</v>
      </c>
    </row>
    <row r="757" spans="1:15" s="8" customFormat="1" ht="14.25" customHeight="1" x14ac:dyDescent="0.2">
      <c r="A757" t="s">
        <v>990</v>
      </c>
      <c r="B757" t="s">
        <v>1087</v>
      </c>
      <c r="C757" t="s">
        <v>1457</v>
      </c>
      <c r="D757" t="s">
        <v>1989</v>
      </c>
      <c r="E757" t="s">
        <v>2903</v>
      </c>
      <c r="F757" t="s">
        <v>1126</v>
      </c>
      <c r="G757" s="3">
        <v>43572</v>
      </c>
      <c r="H757" s="2">
        <v>366000</v>
      </c>
      <c r="I757" s="12" t="s">
        <v>838</v>
      </c>
      <c r="J757" s="67">
        <f t="shared" si="111"/>
        <v>366000</v>
      </c>
      <c r="K757" s="5">
        <f t="shared" si="112"/>
        <v>1</v>
      </c>
      <c r="L757" s="54">
        <f t="shared" si="113"/>
        <v>0</v>
      </c>
      <c r="M757" s="56" t="str">
        <f t="shared" si="116"/>
        <v>The Pelham Group</v>
      </c>
      <c r="N757" s="5">
        <f t="shared" si="114"/>
        <v>0</v>
      </c>
      <c r="O757" s="5">
        <f t="shared" si="115"/>
        <v>0</v>
      </c>
    </row>
    <row r="758" spans="1:15" s="8" customFormat="1" ht="14.25" customHeight="1" x14ac:dyDescent="0.2">
      <c r="A758" t="s">
        <v>1539</v>
      </c>
      <c r="B758" t="s">
        <v>1258</v>
      </c>
      <c r="C758" t="s">
        <v>1457</v>
      </c>
      <c r="D758" t="s">
        <v>1989</v>
      </c>
      <c r="E758" t="s">
        <v>2963</v>
      </c>
      <c r="F758" t="s">
        <v>1126</v>
      </c>
      <c r="G758" s="3">
        <v>43580</v>
      </c>
      <c r="H758" s="2">
        <v>356000</v>
      </c>
      <c r="I758" s="12" t="s">
        <v>838</v>
      </c>
      <c r="J758" s="67">
        <f t="shared" si="111"/>
        <v>356000</v>
      </c>
      <c r="K758" s="5">
        <f t="shared" si="112"/>
        <v>1</v>
      </c>
      <c r="L758" s="54">
        <f t="shared" si="113"/>
        <v>0</v>
      </c>
      <c r="M758" s="56" t="str">
        <f t="shared" si="116"/>
        <v>The Pelham Group</v>
      </c>
      <c r="N758" s="5">
        <f t="shared" si="114"/>
        <v>0</v>
      </c>
      <c r="O758" s="5">
        <f t="shared" si="115"/>
        <v>0</v>
      </c>
    </row>
    <row r="759" spans="1:15" s="8" customFormat="1" ht="14.25" customHeight="1" x14ac:dyDescent="0.2">
      <c r="A759" t="s">
        <v>1647</v>
      </c>
      <c r="B759" t="s">
        <v>5</v>
      </c>
      <c r="C759" t="s">
        <v>1457</v>
      </c>
      <c r="D759" t="s">
        <v>1989</v>
      </c>
      <c r="E759" t="s">
        <v>3159</v>
      </c>
      <c r="F759" t="s">
        <v>1126</v>
      </c>
      <c r="G759" s="3">
        <v>43598</v>
      </c>
      <c r="H759" s="2">
        <v>365000</v>
      </c>
      <c r="I759" s="12" t="s">
        <v>838</v>
      </c>
      <c r="J759" s="67">
        <f t="shared" si="111"/>
        <v>365000</v>
      </c>
      <c r="K759" s="5">
        <f t="shared" si="112"/>
        <v>1</v>
      </c>
      <c r="L759" s="54">
        <f t="shared" si="113"/>
        <v>0</v>
      </c>
      <c r="M759" s="56" t="str">
        <f>IF(D759="",#REF!,D759)</f>
        <v>The Pelham Group</v>
      </c>
      <c r="N759" s="5">
        <f t="shared" si="114"/>
        <v>0</v>
      </c>
      <c r="O759" s="5">
        <f t="shared" si="115"/>
        <v>0</v>
      </c>
    </row>
    <row r="760" spans="1:15" s="8" customFormat="1" ht="14.25" customHeight="1" x14ac:dyDescent="0.2">
      <c r="A760" t="s">
        <v>1884</v>
      </c>
      <c r="B760" t="s">
        <v>1842</v>
      </c>
      <c r="C760" t="s">
        <v>290</v>
      </c>
      <c r="D760" t="s">
        <v>116</v>
      </c>
      <c r="E760" t="s">
        <v>2699</v>
      </c>
      <c r="F760" t="s">
        <v>6</v>
      </c>
      <c r="G760" s="3">
        <v>43549</v>
      </c>
      <c r="H760" s="2">
        <v>205000</v>
      </c>
      <c r="I760" s="12" t="s">
        <v>838</v>
      </c>
      <c r="J760" s="67">
        <f t="shared" si="111"/>
        <v>205000</v>
      </c>
      <c r="K760" s="5">
        <f t="shared" si="112"/>
        <v>1</v>
      </c>
      <c r="L760" s="54">
        <f t="shared" si="113"/>
        <v>0</v>
      </c>
      <c r="M760" s="56" t="str">
        <f>IF(D760="",#REF!,D760)</f>
        <v>Castle Creek Realty</v>
      </c>
      <c r="N760" s="5">
        <f t="shared" si="114"/>
        <v>0</v>
      </c>
      <c r="O760" s="5">
        <f t="shared" si="115"/>
        <v>0</v>
      </c>
    </row>
    <row r="761" spans="1:15" s="8" customFormat="1" ht="14.25" customHeight="1" x14ac:dyDescent="0.2">
      <c r="A761" t="s">
        <v>1918</v>
      </c>
      <c r="B761" t="s">
        <v>1840</v>
      </c>
      <c r="C761" t="s">
        <v>1552</v>
      </c>
      <c r="D761" t="s">
        <v>1842</v>
      </c>
      <c r="E761" t="s">
        <v>2599</v>
      </c>
      <c r="F761" t="s">
        <v>1249</v>
      </c>
      <c r="G761" s="3">
        <v>43538</v>
      </c>
      <c r="H761" s="2">
        <v>250000</v>
      </c>
      <c r="I761" s="12" t="s">
        <v>838</v>
      </c>
      <c r="J761" s="67">
        <f t="shared" si="111"/>
        <v>250000</v>
      </c>
      <c r="K761" s="5">
        <f t="shared" si="112"/>
        <v>1</v>
      </c>
      <c r="L761" s="54">
        <f t="shared" si="113"/>
        <v>0</v>
      </c>
      <c r="M761" s="56" t="str">
        <f t="shared" si="116"/>
        <v>Coldwell Banker Apex, REALTORS</v>
      </c>
      <c r="N761" s="5">
        <f t="shared" si="114"/>
        <v>0</v>
      </c>
      <c r="O761" s="5">
        <f t="shared" si="115"/>
        <v>0</v>
      </c>
    </row>
    <row r="762" spans="1:15" s="8" customFormat="1" ht="14.25" customHeight="1" x14ac:dyDescent="0.2">
      <c r="A762" t="s">
        <v>1926</v>
      </c>
      <c r="B762" t="s">
        <v>1535</v>
      </c>
      <c r="C762" t="s">
        <v>2041</v>
      </c>
      <c r="D762" t="s">
        <v>1180</v>
      </c>
      <c r="E762" t="s">
        <v>2651</v>
      </c>
      <c r="F762" t="s">
        <v>6</v>
      </c>
      <c r="G762" s="3">
        <v>43545</v>
      </c>
      <c r="H762" s="2">
        <v>145000</v>
      </c>
      <c r="I762" s="12" t="s">
        <v>838</v>
      </c>
      <c r="J762" s="67">
        <f t="shared" si="111"/>
        <v>145000</v>
      </c>
      <c r="K762" s="5">
        <f t="shared" si="112"/>
        <v>1</v>
      </c>
      <c r="L762" s="54">
        <f t="shared" si="113"/>
        <v>0</v>
      </c>
      <c r="M762" s="56" t="str">
        <f t="shared" si="116"/>
        <v>Greater Waco Realty, Inc.</v>
      </c>
      <c r="N762" s="5">
        <f t="shared" si="114"/>
        <v>0</v>
      </c>
      <c r="O762" s="5">
        <f t="shared" si="115"/>
        <v>0</v>
      </c>
    </row>
    <row r="763" spans="1:15" s="8" customFormat="1" ht="14.25" customHeight="1" x14ac:dyDescent="0.2">
      <c r="A763" t="s">
        <v>1868</v>
      </c>
      <c r="B763" t="s">
        <v>1869</v>
      </c>
      <c r="C763" t="s">
        <v>155</v>
      </c>
      <c r="D763" t="s">
        <v>1943</v>
      </c>
      <c r="E763" t="s">
        <v>2335</v>
      </c>
      <c r="F763" t="s">
        <v>880</v>
      </c>
      <c r="G763" s="3">
        <v>43504</v>
      </c>
      <c r="H763" s="2">
        <v>58000</v>
      </c>
      <c r="I763" s="12" t="s">
        <v>838</v>
      </c>
      <c r="J763" s="67">
        <f t="shared" si="111"/>
        <v>58000</v>
      </c>
      <c r="K763" s="5">
        <f t="shared" si="112"/>
        <v>1</v>
      </c>
      <c r="L763" s="54">
        <f t="shared" si="113"/>
        <v>0</v>
      </c>
      <c r="M763" s="56" t="str">
        <f t="shared" si="116"/>
        <v>Realty Plus - Groesbeck</v>
      </c>
      <c r="N763" s="5">
        <f t="shared" si="114"/>
        <v>0</v>
      </c>
      <c r="O763" s="5">
        <f t="shared" si="115"/>
        <v>0</v>
      </c>
    </row>
    <row r="764" spans="1:15" s="8" customFormat="1" ht="14.25" customHeight="1" x14ac:dyDescent="0.2">
      <c r="A764" t="s">
        <v>1271</v>
      </c>
      <c r="B764" t="s">
        <v>1943</v>
      </c>
      <c r="C764" t="s">
        <v>155</v>
      </c>
      <c r="D764" t="s">
        <v>1943</v>
      </c>
      <c r="E764" t="s">
        <v>2372</v>
      </c>
      <c r="F764" t="s">
        <v>215</v>
      </c>
      <c r="G764" s="3">
        <v>43511</v>
      </c>
      <c r="H764" s="2">
        <v>55000</v>
      </c>
      <c r="I764" s="12" t="s">
        <v>838</v>
      </c>
      <c r="J764" s="67">
        <f t="shared" si="111"/>
        <v>55000</v>
      </c>
      <c r="K764" s="5">
        <f t="shared" si="112"/>
        <v>1</v>
      </c>
      <c r="L764" s="54">
        <f t="shared" si="113"/>
        <v>0</v>
      </c>
      <c r="M764" s="56" t="str">
        <f t="shared" si="116"/>
        <v>Realty Plus - Groesbeck</v>
      </c>
      <c r="N764" s="5">
        <f t="shared" si="114"/>
        <v>0</v>
      </c>
      <c r="O764" s="5">
        <f t="shared" si="115"/>
        <v>0</v>
      </c>
    </row>
    <row r="765" spans="1:15" s="8" customFormat="1" ht="14.25" customHeight="1" x14ac:dyDescent="0.2">
      <c r="A765" t="s">
        <v>1868</v>
      </c>
      <c r="B765" t="s">
        <v>1869</v>
      </c>
      <c r="C765" t="s">
        <v>155</v>
      </c>
      <c r="D765" t="s">
        <v>1943</v>
      </c>
      <c r="E765" t="s">
        <v>2958</v>
      </c>
      <c r="F765" t="s">
        <v>215</v>
      </c>
      <c r="G765" s="3">
        <v>43580</v>
      </c>
      <c r="H765" s="2">
        <v>72500</v>
      </c>
      <c r="I765" s="12" t="s">
        <v>838</v>
      </c>
      <c r="J765" s="67">
        <f t="shared" si="111"/>
        <v>72500</v>
      </c>
      <c r="K765" s="5">
        <f t="shared" si="112"/>
        <v>1</v>
      </c>
      <c r="L765" s="54">
        <f t="shared" si="113"/>
        <v>0</v>
      </c>
      <c r="M765" s="56" t="str">
        <f t="shared" si="116"/>
        <v>Realty Plus - Groesbeck</v>
      </c>
      <c r="N765" s="5">
        <f t="shared" si="114"/>
        <v>0</v>
      </c>
      <c r="O765" s="5">
        <f t="shared" si="115"/>
        <v>0</v>
      </c>
    </row>
    <row r="766" spans="1:15" s="8" customFormat="1" ht="14.25" customHeight="1" x14ac:dyDescent="0.2">
      <c r="A766" t="s">
        <v>1868</v>
      </c>
      <c r="B766" t="s">
        <v>1869</v>
      </c>
      <c r="C766" t="s">
        <v>155</v>
      </c>
      <c r="D766" t="s">
        <v>1943</v>
      </c>
      <c r="E766" t="s">
        <v>3293</v>
      </c>
      <c r="F766" t="s">
        <v>953</v>
      </c>
      <c r="G766" s="3">
        <v>43613</v>
      </c>
      <c r="H766" s="2">
        <v>286250</v>
      </c>
      <c r="I766" s="12" t="s">
        <v>838</v>
      </c>
      <c r="J766" s="67">
        <f t="shared" si="111"/>
        <v>286250</v>
      </c>
      <c r="K766" s="5">
        <f t="shared" si="112"/>
        <v>1</v>
      </c>
      <c r="L766" s="54">
        <f t="shared" si="113"/>
        <v>0</v>
      </c>
      <c r="M766" s="56" t="str">
        <f t="shared" si="116"/>
        <v>Realty Plus - Groesbeck</v>
      </c>
      <c r="N766" s="5">
        <f t="shared" si="114"/>
        <v>0</v>
      </c>
      <c r="O766" s="5">
        <f t="shared" si="115"/>
        <v>0</v>
      </c>
    </row>
    <row r="767" spans="1:15" s="8" customFormat="1" ht="14.25" customHeight="1" x14ac:dyDescent="0.2">
      <c r="A767" t="s">
        <v>1924</v>
      </c>
      <c r="B767" t="s">
        <v>1843</v>
      </c>
      <c r="C767" t="s">
        <v>1548</v>
      </c>
      <c r="D767" t="s">
        <v>1861</v>
      </c>
      <c r="E767" t="s">
        <v>2135</v>
      </c>
      <c r="F767" t="s">
        <v>6</v>
      </c>
      <c r="G767" s="3">
        <v>43475</v>
      </c>
      <c r="H767" s="2">
        <v>117500</v>
      </c>
      <c r="I767" s="12" t="s">
        <v>838</v>
      </c>
      <c r="J767" s="67">
        <f t="shared" si="111"/>
        <v>117500</v>
      </c>
      <c r="K767" s="5">
        <f t="shared" si="112"/>
        <v>1</v>
      </c>
      <c r="L767" s="54">
        <f t="shared" si="113"/>
        <v>0</v>
      </c>
      <c r="M767" s="56" t="str">
        <f t="shared" si="116"/>
        <v>Exp Realty LLC</v>
      </c>
      <c r="N767" s="5">
        <f t="shared" si="114"/>
        <v>0</v>
      </c>
      <c r="O767" s="5">
        <f t="shared" si="115"/>
        <v>0</v>
      </c>
    </row>
    <row r="768" spans="1:15" s="8" customFormat="1" ht="14.25" customHeight="1" x14ac:dyDescent="0.2">
      <c r="A768" t="s">
        <v>840</v>
      </c>
      <c r="B768" t="s">
        <v>1949</v>
      </c>
      <c r="C768" t="s">
        <v>840</v>
      </c>
      <c r="D768" t="s">
        <v>1949</v>
      </c>
      <c r="E768" t="s">
        <v>2145</v>
      </c>
      <c r="F768" t="s">
        <v>1092</v>
      </c>
      <c r="G768" s="3">
        <v>43476</v>
      </c>
      <c r="H768" s="2">
        <v>119900</v>
      </c>
      <c r="I768" s="12" t="s">
        <v>838</v>
      </c>
      <c r="J768" s="67">
        <f t="shared" si="111"/>
        <v>0</v>
      </c>
      <c r="K768" s="5">
        <f t="shared" si="112"/>
        <v>0</v>
      </c>
      <c r="L768" s="54">
        <f t="shared" si="113"/>
        <v>0</v>
      </c>
      <c r="M768" s="56" t="str">
        <f t="shared" si="116"/>
        <v>Realty Plus - Mexia</v>
      </c>
      <c r="N768" s="5">
        <f t="shared" si="114"/>
        <v>1</v>
      </c>
      <c r="O768" s="5">
        <f t="shared" si="115"/>
        <v>0</v>
      </c>
    </row>
    <row r="769" spans="1:15" s="8" customFormat="1" ht="14.25" customHeight="1" x14ac:dyDescent="0.2">
      <c r="A769" t="s">
        <v>840</v>
      </c>
      <c r="B769" t="s">
        <v>1949</v>
      </c>
      <c r="C769" t="s">
        <v>840</v>
      </c>
      <c r="D769" t="s">
        <v>1949</v>
      </c>
      <c r="E769" t="s">
        <v>2594</v>
      </c>
      <c r="F769" t="s">
        <v>1092</v>
      </c>
      <c r="G769" s="3">
        <v>43537</v>
      </c>
      <c r="H769" s="2">
        <v>163500</v>
      </c>
      <c r="I769" s="12" t="s">
        <v>838</v>
      </c>
      <c r="J769" s="67">
        <f t="shared" si="111"/>
        <v>0</v>
      </c>
      <c r="K769" s="5">
        <f t="shared" si="112"/>
        <v>0</v>
      </c>
      <c r="L769" s="54">
        <f t="shared" si="113"/>
        <v>0</v>
      </c>
      <c r="M769" s="56" t="str">
        <f t="shared" si="116"/>
        <v>Realty Plus - Mexia</v>
      </c>
      <c r="N769" s="5">
        <f t="shared" si="114"/>
        <v>1</v>
      </c>
      <c r="O769" s="5">
        <f t="shared" si="115"/>
        <v>0</v>
      </c>
    </row>
    <row r="770" spans="1:15" s="8" customFormat="1" ht="14.25" customHeight="1" x14ac:dyDescent="0.2">
      <c r="A770" t="s">
        <v>840</v>
      </c>
      <c r="B770" t="s">
        <v>1949</v>
      </c>
      <c r="C770" t="s">
        <v>840</v>
      </c>
      <c r="D770" t="s">
        <v>1949</v>
      </c>
      <c r="E770" t="s">
        <v>2798</v>
      </c>
      <c r="F770" t="s">
        <v>1092</v>
      </c>
      <c r="G770" s="3">
        <v>43560</v>
      </c>
      <c r="H770" s="2">
        <v>32000</v>
      </c>
      <c r="I770" s="12" t="s">
        <v>838</v>
      </c>
      <c r="J770" s="67">
        <f t="shared" si="111"/>
        <v>0</v>
      </c>
      <c r="K770" s="5">
        <f t="shared" si="112"/>
        <v>0</v>
      </c>
      <c r="L770" s="54">
        <f t="shared" si="113"/>
        <v>0</v>
      </c>
      <c r="M770" s="56" t="str">
        <f t="shared" si="116"/>
        <v>Realty Plus - Mexia</v>
      </c>
      <c r="N770" s="5">
        <f t="shared" si="114"/>
        <v>1</v>
      </c>
      <c r="O770" s="5">
        <f t="shared" si="115"/>
        <v>0</v>
      </c>
    </row>
    <row r="771" spans="1:15" s="8" customFormat="1" ht="14.25" customHeight="1" x14ac:dyDescent="0.2">
      <c r="A771" t="s">
        <v>1868</v>
      </c>
      <c r="B771" t="s">
        <v>1869</v>
      </c>
      <c r="C771" t="s">
        <v>840</v>
      </c>
      <c r="D771" t="s">
        <v>1949</v>
      </c>
      <c r="E771" t="s">
        <v>2871</v>
      </c>
      <c r="F771" t="s">
        <v>213</v>
      </c>
      <c r="G771" s="3">
        <v>43567</v>
      </c>
      <c r="H771" s="2">
        <v>73000</v>
      </c>
      <c r="I771" s="12" t="s">
        <v>838</v>
      </c>
      <c r="J771" s="67">
        <f t="shared" si="111"/>
        <v>73000</v>
      </c>
      <c r="K771" s="5">
        <f t="shared" si="112"/>
        <v>1</v>
      </c>
      <c r="L771" s="54">
        <f t="shared" si="113"/>
        <v>0</v>
      </c>
      <c r="M771" s="56" t="str">
        <f t="shared" si="116"/>
        <v>Realty Plus - Mexia</v>
      </c>
      <c r="N771" s="5">
        <f t="shared" si="114"/>
        <v>0</v>
      </c>
      <c r="O771" s="5">
        <f t="shared" si="115"/>
        <v>0</v>
      </c>
    </row>
    <row r="772" spans="1:15" s="8" customFormat="1" ht="14.25" customHeight="1" x14ac:dyDescent="0.2">
      <c r="A772" t="s">
        <v>840</v>
      </c>
      <c r="B772" t="s">
        <v>1949</v>
      </c>
      <c r="C772" t="s">
        <v>840</v>
      </c>
      <c r="D772" t="s">
        <v>1949</v>
      </c>
      <c r="E772" t="s">
        <v>2948</v>
      </c>
      <c r="F772" t="s">
        <v>1092</v>
      </c>
      <c r="G772" s="3">
        <v>43578</v>
      </c>
      <c r="H772" s="2">
        <v>132000</v>
      </c>
      <c r="I772" s="12" t="s">
        <v>838</v>
      </c>
      <c r="J772" s="67">
        <f t="shared" si="111"/>
        <v>0</v>
      </c>
      <c r="K772" s="5">
        <f t="shared" si="112"/>
        <v>0</v>
      </c>
      <c r="L772" s="54">
        <f t="shared" si="113"/>
        <v>0</v>
      </c>
      <c r="M772" s="56" t="str">
        <f t="shared" si="116"/>
        <v>Realty Plus - Mexia</v>
      </c>
      <c r="N772" s="5">
        <f t="shared" si="114"/>
        <v>1</v>
      </c>
      <c r="O772" s="5">
        <f t="shared" si="115"/>
        <v>0</v>
      </c>
    </row>
    <row r="773" spans="1:15" s="8" customFormat="1" ht="14.25" customHeight="1" x14ac:dyDescent="0.2">
      <c r="A773" t="s">
        <v>786</v>
      </c>
      <c r="B773" t="s">
        <v>1887</v>
      </c>
      <c r="C773" t="s">
        <v>544</v>
      </c>
      <c r="D773" t="s">
        <v>1858</v>
      </c>
      <c r="E773" t="s">
        <v>2263</v>
      </c>
      <c r="F773" t="s">
        <v>216</v>
      </c>
      <c r="G773" s="3">
        <v>43496</v>
      </c>
      <c r="H773" s="2">
        <v>159900</v>
      </c>
      <c r="I773" s="12" t="s">
        <v>838</v>
      </c>
      <c r="J773" s="67">
        <f t="shared" si="111"/>
        <v>159900</v>
      </c>
      <c r="K773" s="5">
        <f t="shared" si="112"/>
        <v>1</v>
      </c>
      <c r="L773" s="54">
        <f t="shared" si="113"/>
        <v>0</v>
      </c>
      <c r="M773" s="56" t="str">
        <f t="shared" si="116"/>
        <v>Better Homes and Gardens</v>
      </c>
      <c r="N773" s="5">
        <f t="shared" si="114"/>
        <v>0</v>
      </c>
      <c r="O773" s="5">
        <f t="shared" si="115"/>
        <v>0</v>
      </c>
    </row>
    <row r="774" spans="1:15" s="8" customFormat="1" ht="14.25" customHeight="1" x14ac:dyDescent="0.2">
      <c r="A774" t="s">
        <v>326</v>
      </c>
      <c r="B774" t="s">
        <v>1844</v>
      </c>
      <c r="C774" t="s">
        <v>544</v>
      </c>
      <c r="D774" t="s">
        <v>1858</v>
      </c>
      <c r="E774" t="s">
        <v>2901</v>
      </c>
      <c r="F774" t="s">
        <v>216</v>
      </c>
      <c r="G774" s="3">
        <v>43572</v>
      </c>
      <c r="H774" s="2">
        <v>258200</v>
      </c>
      <c r="I774" s="12" t="s">
        <v>838</v>
      </c>
      <c r="J774" s="67">
        <f t="shared" ref="J774:J837" si="117">IF(A774=C774,0,H774)</f>
        <v>258200</v>
      </c>
      <c r="K774" s="5">
        <f t="shared" ref="K774:K837" si="118">IF(J774&gt;0,1,0)</f>
        <v>1</v>
      </c>
      <c r="L774" s="54">
        <f t="shared" ref="L774:L837" si="119">IF(K774=0,0,IF(I774="did not close",0,IF(I774="",0,1)))</f>
        <v>0</v>
      </c>
      <c r="M774" s="56" t="str">
        <f>IF(D774="",#REF!,D774)</f>
        <v>Better Homes and Gardens</v>
      </c>
      <c r="N774" s="5">
        <f t="shared" ref="N774:N837" si="120">IF(A774=C774,1,0)</f>
        <v>0</v>
      </c>
      <c r="O774" s="5">
        <f t="shared" ref="O774:O837" si="121">IF(K774=0,IF(I774="did not close",0,IF(I774="",0,1)),0)</f>
        <v>0</v>
      </c>
    </row>
    <row r="775" spans="1:15" s="8" customFormat="1" ht="14.25" customHeight="1" x14ac:dyDescent="0.2">
      <c r="A775" t="s">
        <v>1739</v>
      </c>
      <c r="B775" t="s">
        <v>1180</v>
      </c>
      <c r="C775" t="s">
        <v>544</v>
      </c>
      <c r="D775" t="s">
        <v>1858</v>
      </c>
      <c r="E775" t="s">
        <v>2930</v>
      </c>
      <c r="F775" t="s">
        <v>6</v>
      </c>
      <c r="G775" s="3">
        <v>43577</v>
      </c>
      <c r="H775" s="2">
        <v>80000</v>
      </c>
      <c r="I775" s="12" t="s">
        <v>838</v>
      </c>
      <c r="J775" s="67">
        <f t="shared" si="117"/>
        <v>80000</v>
      </c>
      <c r="K775" s="5">
        <f t="shared" si="118"/>
        <v>1</v>
      </c>
      <c r="L775" s="54">
        <f t="shared" si="119"/>
        <v>0</v>
      </c>
      <c r="M775" s="56" t="str">
        <f>IF(D775="",#REF!,D775)</f>
        <v>Better Homes and Gardens</v>
      </c>
      <c r="N775" s="5">
        <f t="shared" si="120"/>
        <v>0</v>
      </c>
      <c r="O775" s="5">
        <f t="shared" si="121"/>
        <v>0</v>
      </c>
    </row>
    <row r="776" spans="1:15" s="8" customFormat="1" ht="14.25" customHeight="1" x14ac:dyDescent="0.2">
      <c r="A776" t="s">
        <v>2059</v>
      </c>
      <c r="B776" t="s">
        <v>1889</v>
      </c>
      <c r="C776" t="s">
        <v>544</v>
      </c>
      <c r="D776" t="s">
        <v>1858</v>
      </c>
      <c r="E776" t="s">
        <v>2995</v>
      </c>
      <c r="F776" t="s">
        <v>1126</v>
      </c>
      <c r="G776" s="3">
        <v>43584</v>
      </c>
      <c r="H776" s="2">
        <v>479900</v>
      </c>
      <c r="I776" s="12" t="s">
        <v>838</v>
      </c>
      <c r="J776" s="67">
        <f t="shared" si="117"/>
        <v>479900</v>
      </c>
      <c r="K776" s="5">
        <f t="shared" si="118"/>
        <v>1</v>
      </c>
      <c r="L776" s="54">
        <f t="shared" si="119"/>
        <v>0</v>
      </c>
      <c r="M776" s="56" t="str">
        <f t="shared" si="116"/>
        <v>Better Homes and Gardens</v>
      </c>
      <c r="N776" s="5">
        <f t="shared" si="120"/>
        <v>0</v>
      </c>
      <c r="O776" s="5">
        <f t="shared" si="121"/>
        <v>0</v>
      </c>
    </row>
    <row r="777" spans="1:15" s="8" customFormat="1" ht="14.25" customHeight="1" x14ac:dyDescent="0.2">
      <c r="A777" t="s">
        <v>1836</v>
      </c>
      <c r="B777" t="s">
        <v>1099</v>
      </c>
      <c r="C777" t="s">
        <v>2506</v>
      </c>
      <c r="D777" t="s">
        <v>1036</v>
      </c>
      <c r="E777" t="s">
        <v>2507</v>
      </c>
      <c r="F777" t="s">
        <v>425</v>
      </c>
      <c r="G777" s="3">
        <v>43528</v>
      </c>
      <c r="H777" s="2">
        <v>228000</v>
      </c>
      <c r="I777" s="12" t="s">
        <v>838</v>
      </c>
      <c r="J777" s="67">
        <f t="shared" si="117"/>
        <v>228000</v>
      </c>
      <c r="K777" s="5">
        <f t="shared" si="118"/>
        <v>1</v>
      </c>
      <c r="L777" s="54">
        <f t="shared" si="119"/>
        <v>0</v>
      </c>
      <c r="M777" s="56" t="str">
        <f t="shared" si="116"/>
        <v>Bentwood Realty</v>
      </c>
      <c r="N777" s="5">
        <f t="shared" si="120"/>
        <v>0</v>
      </c>
      <c r="O777" s="5">
        <f t="shared" si="121"/>
        <v>0</v>
      </c>
    </row>
    <row r="778" spans="1:15" s="8" customFormat="1" ht="14.25" customHeight="1" x14ac:dyDescent="0.2">
      <c r="A778" t="s">
        <v>182</v>
      </c>
      <c r="B778" t="s">
        <v>718</v>
      </c>
      <c r="C778" t="s">
        <v>2046</v>
      </c>
      <c r="D778" t="s">
        <v>5</v>
      </c>
      <c r="E778" t="s">
        <v>2851</v>
      </c>
      <c r="F778" t="s">
        <v>6</v>
      </c>
      <c r="G778" s="3">
        <v>43567</v>
      </c>
      <c r="H778" s="2">
        <v>197000</v>
      </c>
      <c r="I778" s="12" t="s">
        <v>838</v>
      </c>
      <c r="J778" s="67">
        <f t="shared" si="117"/>
        <v>197000</v>
      </c>
      <c r="K778" s="5">
        <f t="shared" si="118"/>
        <v>1</v>
      </c>
      <c r="L778" s="54">
        <f t="shared" si="119"/>
        <v>0</v>
      </c>
      <c r="M778" s="56" t="str">
        <f>IF(D778="",#REF!,D778)</f>
        <v>Magnolia Realty</v>
      </c>
      <c r="N778" s="5">
        <f t="shared" si="120"/>
        <v>0</v>
      </c>
      <c r="O778" s="5">
        <f t="shared" si="121"/>
        <v>0</v>
      </c>
    </row>
    <row r="779" spans="1:15" s="8" customFormat="1" ht="14.25" customHeight="1" x14ac:dyDescent="0.2">
      <c r="A779" t="s">
        <v>1702</v>
      </c>
      <c r="B779" t="s">
        <v>1535</v>
      </c>
      <c r="C779" t="s">
        <v>2046</v>
      </c>
      <c r="D779" t="s">
        <v>5</v>
      </c>
      <c r="E779" t="s">
        <v>3198</v>
      </c>
      <c r="F779" t="s">
        <v>1126</v>
      </c>
      <c r="G779" s="3">
        <v>43602</v>
      </c>
      <c r="H779" s="2">
        <v>185000</v>
      </c>
      <c r="I779" s="12" t="s">
        <v>838</v>
      </c>
      <c r="J779" s="67">
        <f t="shared" si="117"/>
        <v>185000</v>
      </c>
      <c r="K779" s="5">
        <f t="shared" si="118"/>
        <v>1</v>
      </c>
      <c r="L779" s="54">
        <f t="shared" si="119"/>
        <v>0</v>
      </c>
      <c r="M779" s="56" t="str">
        <f t="shared" si="116"/>
        <v>Magnolia Realty</v>
      </c>
      <c r="N779" s="5">
        <f t="shared" si="120"/>
        <v>0</v>
      </c>
      <c r="O779" s="5">
        <f t="shared" si="121"/>
        <v>0</v>
      </c>
    </row>
    <row r="780" spans="1:15" s="8" customFormat="1" ht="14.25" customHeight="1" x14ac:dyDescent="0.2">
      <c r="A780" t="s">
        <v>326</v>
      </c>
      <c r="B780" t="s">
        <v>1844</v>
      </c>
      <c r="C780" t="s">
        <v>2046</v>
      </c>
      <c r="D780" t="s">
        <v>5</v>
      </c>
      <c r="E780" t="s">
        <v>3256</v>
      </c>
      <c r="F780" t="s">
        <v>7</v>
      </c>
      <c r="G780" s="3">
        <v>43608</v>
      </c>
      <c r="H780" s="2">
        <v>179900</v>
      </c>
      <c r="I780" s="12" t="s">
        <v>838</v>
      </c>
      <c r="J780" s="67">
        <f t="shared" si="117"/>
        <v>179900</v>
      </c>
      <c r="K780" s="5">
        <f t="shared" si="118"/>
        <v>1</v>
      </c>
      <c r="L780" s="54">
        <f t="shared" si="119"/>
        <v>0</v>
      </c>
      <c r="M780" s="56" t="str">
        <f>IF(D780="",#REF!,D780)</f>
        <v>Magnolia Realty</v>
      </c>
      <c r="N780" s="5">
        <f t="shared" si="120"/>
        <v>0</v>
      </c>
      <c r="O780" s="5">
        <f t="shared" si="121"/>
        <v>0</v>
      </c>
    </row>
    <row r="781" spans="1:15" s="8" customFormat="1" ht="14.25" customHeight="1" x14ac:dyDescent="0.2">
      <c r="A781" t="s">
        <v>1390</v>
      </c>
      <c r="B781" t="s">
        <v>1099</v>
      </c>
      <c r="C781" t="s">
        <v>1956</v>
      </c>
      <c r="D781" t="s">
        <v>1099</v>
      </c>
      <c r="E781" t="s">
        <v>2144</v>
      </c>
      <c r="F781" t="s">
        <v>6</v>
      </c>
      <c r="G781" s="3">
        <v>43476</v>
      </c>
      <c r="H781" s="2">
        <v>48000</v>
      </c>
      <c r="I781" s="12" t="s">
        <v>838</v>
      </c>
      <c r="J781" s="67">
        <f t="shared" si="117"/>
        <v>48000</v>
      </c>
      <c r="K781" s="5">
        <f t="shared" si="118"/>
        <v>1</v>
      </c>
      <c r="L781" s="54">
        <f t="shared" si="119"/>
        <v>0</v>
      </c>
      <c r="M781" s="56" t="str">
        <f t="shared" si="116"/>
        <v>Keller Williams Realty - Waco</v>
      </c>
      <c r="N781" s="5">
        <f t="shared" si="120"/>
        <v>0</v>
      </c>
      <c r="O781" s="5">
        <f t="shared" si="121"/>
        <v>0</v>
      </c>
    </row>
    <row r="782" spans="1:15" s="8" customFormat="1" ht="14.25" customHeight="1" x14ac:dyDescent="0.2">
      <c r="A782" t="s">
        <v>1868</v>
      </c>
      <c r="B782" t="s">
        <v>1869</v>
      </c>
      <c r="C782" t="s">
        <v>1956</v>
      </c>
      <c r="D782" t="s">
        <v>1099</v>
      </c>
      <c r="E782" t="s">
        <v>1911</v>
      </c>
      <c r="F782" t="s">
        <v>426</v>
      </c>
      <c r="G782" s="3">
        <v>43553</v>
      </c>
      <c r="H782" s="2">
        <v>29000</v>
      </c>
      <c r="I782" s="12" t="s">
        <v>838</v>
      </c>
      <c r="J782" s="67">
        <f t="shared" si="117"/>
        <v>29000</v>
      </c>
      <c r="K782" s="5">
        <f t="shared" si="118"/>
        <v>1</v>
      </c>
      <c r="L782" s="54">
        <f t="shared" si="119"/>
        <v>0</v>
      </c>
      <c r="M782" s="56" t="str">
        <f t="shared" si="116"/>
        <v>Keller Williams Realty - Waco</v>
      </c>
      <c r="N782" s="5">
        <f t="shared" si="120"/>
        <v>0</v>
      </c>
      <c r="O782" s="5">
        <f t="shared" si="121"/>
        <v>0</v>
      </c>
    </row>
    <row r="783" spans="1:15" s="8" customFormat="1" ht="14.25" customHeight="1" x14ac:dyDescent="0.2">
      <c r="A783" t="s">
        <v>1868</v>
      </c>
      <c r="B783" t="s">
        <v>1869</v>
      </c>
      <c r="C783" t="s">
        <v>1956</v>
      </c>
      <c r="D783" t="s">
        <v>1099</v>
      </c>
      <c r="E783" t="s">
        <v>2914</v>
      </c>
      <c r="F783" t="s">
        <v>1831</v>
      </c>
      <c r="G783" s="3">
        <v>43573</v>
      </c>
      <c r="H783" s="2">
        <v>165000</v>
      </c>
      <c r="I783" s="12" t="s">
        <v>838</v>
      </c>
      <c r="J783" s="67">
        <f t="shared" si="117"/>
        <v>165000</v>
      </c>
      <c r="K783" s="5">
        <f t="shared" si="118"/>
        <v>1</v>
      </c>
      <c r="L783" s="54">
        <f t="shared" si="119"/>
        <v>0</v>
      </c>
      <c r="M783" s="56" t="str">
        <f t="shared" si="116"/>
        <v>Keller Williams Realty - Waco</v>
      </c>
      <c r="N783" s="5">
        <f t="shared" si="120"/>
        <v>0</v>
      </c>
      <c r="O783" s="5">
        <f t="shared" si="121"/>
        <v>0</v>
      </c>
    </row>
    <row r="784" spans="1:15" s="8" customFormat="1" ht="14.25" customHeight="1" x14ac:dyDescent="0.2">
      <c r="A784" t="s">
        <v>1691</v>
      </c>
      <c r="B784" t="s">
        <v>5</v>
      </c>
      <c r="C784" t="s">
        <v>312</v>
      </c>
      <c r="D784" t="s">
        <v>1842</v>
      </c>
      <c r="E784" t="s">
        <v>2140</v>
      </c>
      <c r="F784" t="s">
        <v>6</v>
      </c>
      <c r="G784" s="3">
        <v>43476</v>
      </c>
      <c r="H784" s="2">
        <v>142000</v>
      </c>
      <c r="I784" s="12">
        <v>20182801</v>
      </c>
      <c r="J784" s="67">
        <f t="shared" si="117"/>
        <v>142000</v>
      </c>
      <c r="K784" s="5">
        <f t="shared" si="118"/>
        <v>1</v>
      </c>
      <c r="L784" s="54">
        <f t="shared" si="119"/>
        <v>1</v>
      </c>
      <c r="M784" s="56" t="str">
        <f t="shared" si="116"/>
        <v>Coldwell Banker Apex, REALTORS</v>
      </c>
      <c r="N784" s="5">
        <f t="shared" si="120"/>
        <v>0</v>
      </c>
      <c r="O784" s="5">
        <f t="shared" si="121"/>
        <v>0</v>
      </c>
    </row>
    <row r="785" spans="1:15" s="8" customFormat="1" ht="14.25" customHeight="1" x14ac:dyDescent="0.2">
      <c r="A785" t="s">
        <v>2078</v>
      </c>
      <c r="B785" t="s">
        <v>1842</v>
      </c>
      <c r="C785" t="s">
        <v>312</v>
      </c>
      <c r="D785" t="s">
        <v>1842</v>
      </c>
      <c r="E785" t="s">
        <v>2191</v>
      </c>
      <c r="F785" t="s">
        <v>6</v>
      </c>
      <c r="G785" s="3">
        <v>43486</v>
      </c>
      <c r="H785" s="2">
        <v>160000</v>
      </c>
      <c r="I785" s="12">
        <v>20182904</v>
      </c>
      <c r="J785" s="67">
        <f t="shared" si="117"/>
        <v>160000</v>
      </c>
      <c r="K785" s="5">
        <f t="shared" si="118"/>
        <v>1</v>
      </c>
      <c r="L785" s="54">
        <f t="shared" si="119"/>
        <v>1</v>
      </c>
      <c r="M785" s="56" t="str">
        <f>IF(D785="",#REF!,D785)</f>
        <v>Coldwell Banker Apex, REALTORS</v>
      </c>
      <c r="N785" s="5">
        <f t="shared" si="120"/>
        <v>0</v>
      </c>
      <c r="O785" s="5">
        <f t="shared" si="121"/>
        <v>0</v>
      </c>
    </row>
    <row r="786" spans="1:15" s="8" customFormat="1" ht="14.25" customHeight="1" x14ac:dyDescent="0.2">
      <c r="A786" t="s">
        <v>1894</v>
      </c>
      <c r="B786" t="s">
        <v>1535</v>
      </c>
      <c r="C786" t="s">
        <v>312</v>
      </c>
      <c r="D786" t="s">
        <v>1842</v>
      </c>
      <c r="E786" t="s">
        <v>2258</v>
      </c>
      <c r="F786" t="s">
        <v>6</v>
      </c>
      <c r="G786" s="3">
        <v>43496</v>
      </c>
      <c r="H786" s="2">
        <v>240000</v>
      </c>
      <c r="I786" s="12">
        <v>20190020</v>
      </c>
      <c r="J786" s="67">
        <f t="shared" si="117"/>
        <v>240000</v>
      </c>
      <c r="K786" s="5">
        <f t="shared" si="118"/>
        <v>1</v>
      </c>
      <c r="L786" s="54">
        <f t="shared" si="119"/>
        <v>1</v>
      </c>
      <c r="M786" s="56" t="str">
        <f>IF(D786="",#REF!,D786)</f>
        <v>Coldwell Banker Apex, REALTORS</v>
      </c>
      <c r="N786" s="5">
        <f t="shared" si="120"/>
        <v>0</v>
      </c>
      <c r="O786" s="5">
        <f t="shared" si="121"/>
        <v>0</v>
      </c>
    </row>
    <row r="787" spans="1:15" s="8" customFormat="1" ht="14.25" customHeight="1" x14ac:dyDescent="0.2">
      <c r="A787" t="s">
        <v>326</v>
      </c>
      <c r="B787" t="s">
        <v>1844</v>
      </c>
      <c r="C787" t="s">
        <v>312</v>
      </c>
      <c r="D787" t="s">
        <v>1842</v>
      </c>
      <c r="E787" t="s">
        <v>2345</v>
      </c>
      <c r="F787" t="s">
        <v>6</v>
      </c>
      <c r="G787" s="3">
        <v>43508</v>
      </c>
      <c r="H787" s="2">
        <v>167500</v>
      </c>
      <c r="I787" s="12" t="s">
        <v>838</v>
      </c>
      <c r="J787" s="67">
        <f t="shared" si="117"/>
        <v>167500</v>
      </c>
      <c r="K787" s="5">
        <f t="shared" si="118"/>
        <v>1</v>
      </c>
      <c r="L787" s="54">
        <f t="shared" si="119"/>
        <v>0</v>
      </c>
      <c r="M787" s="56" t="str">
        <f>IF(D787="",#REF!,D787)</f>
        <v>Coldwell Banker Apex, REALTORS</v>
      </c>
      <c r="N787" s="5">
        <f t="shared" si="120"/>
        <v>0</v>
      </c>
      <c r="O787" s="5">
        <f t="shared" si="121"/>
        <v>0</v>
      </c>
    </row>
    <row r="788" spans="1:15" s="8" customFormat="1" ht="14.25" customHeight="1" x14ac:dyDescent="0.2">
      <c r="A788" t="s">
        <v>2390</v>
      </c>
      <c r="B788" t="s">
        <v>118</v>
      </c>
      <c r="C788" t="s">
        <v>312</v>
      </c>
      <c r="D788" t="s">
        <v>1842</v>
      </c>
      <c r="E788" t="s">
        <v>2391</v>
      </c>
      <c r="F788" t="s">
        <v>121</v>
      </c>
      <c r="G788" s="3">
        <v>43515</v>
      </c>
      <c r="H788" s="2">
        <v>102700</v>
      </c>
      <c r="I788" s="12" t="s">
        <v>838</v>
      </c>
      <c r="J788" s="67">
        <f t="shared" si="117"/>
        <v>102700</v>
      </c>
      <c r="K788" s="5">
        <f t="shared" si="118"/>
        <v>1</v>
      </c>
      <c r="L788" s="54">
        <f t="shared" si="119"/>
        <v>0</v>
      </c>
      <c r="M788" s="56" t="str">
        <f t="shared" si="116"/>
        <v>Coldwell Banker Apex, REALTORS</v>
      </c>
      <c r="N788" s="5">
        <f t="shared" si="120"/>
        <v>0</v>
      </c>
      <c r="O788" s="5">
        <f t="shared" si="121"/>
        <v>0</v>
      </c>
    </row>
    <row r="789" spans="1:15" s="8" customFormat="1" ht="14.25" customHeight="1" x14ac:dyDescent="0.2">
      <c r="A789" t="s">
        <v>800</v>
      </c>
      <c r="B789" t="s">
        <v>1286</v>
      </c>
      <c r="C789" t="s">
        <v>312</v>
      </c>
      <c r="D789" t="s">
        <v>1842</v>
      </c>
      <c r="E789" t="s">
        <v>2479</v>
      </c>
      <c r="F789" t="s">
        <v>6</v>
      </c>
      <c r="G789" s="3">
        <v>43524</v>
      </c>
      <c r="H789" s="2">
        <v>150000</v>
      </c>
      <c r="I789" s="12" t="s">
        <v>838</v>
      </c>
      <c r="J789" s="67">
        <f t="shared" si="117"/>
        <v>150000</v>
      </c>
      <c r="K789" s="5">
        <f t="shared" si="118"/>
        <v>1</v>
      </c>
      <c r="L789" s="54">
        <f t="shared" si="119"/>
        <v>0</v>
      </c>
      <c r="M789" s="56" t="str">
        <f>IF(D789="",#REF!,D789)</f>
        <v>Coldwell Banker Apex, REALTORS</v>
      </c>
      <c r="N789" s="5">
        <f t="shared" si="120"/>
        <v>0</v>
      </c>
      <c r="O789" s="5">
        <f t="shared" si="121"/>
        <v>0</v>
      </c>
    </row>
    <row r="790" spans="1:15" s="8" customFormat="1" ht="14.25" customHeight="1" x14ac:dyDescent="0.2">
      <c r="A790" t="s">
        <v>117</v>
      </c>
      <c r="B790" t="s">
        <v>1535</v>
      </c>
      <c r="C790" t="s">
        <v>312</v>
      </c>
      <c r="D790" t="s">
        <v>1842</v>
      </c>
      <c r="E790" t="s">
        <v>2579</v>
      </c>
      <c r="F790" t="s">
        <v>6</v>
      </c>
      <c r="G790" s="3">
        <v>43536</v>
      </c>
      <c r="H790" s="2">
        <v>183000</v>
      </c>
      <c r="I790" s="12">
        <v>20190290</v>
      </c>
      <c r="J790" s="67">
        <f t="shared" si="117"/>
        <v>183000</v>
      </c>
      <c r="K790" s="5">
        <f t="shared" si="118"/>
        <v>1</v>
      </c>
      <c r="L790" s="54">
        <f t="shared" si="119"/>
        <v>1</v>
      </c>
      <c r="M790" s="56" t="str">
        <f t="shared" si="116"/>
        <v>Coldwell Banker Apex, REALTORS</v>
      </c>
      <c r="N790" s="5">
        <f t="shared" si="120"/>
        <v>0</v>
      </c>
      <c r="O790" s="5">
        <f t="shared" si="121"/>
        <v>0</v>
      </c>
    </row>
    <row r="791" spans="1:15" s="8" customFormat="1" ht="14.25" customHeight="1" x14ac:dyDescent="0.2">
      <c r="A791" t="s">
        <v>1691</v>
      </c>
      <c r="B791" t="s">
        <v>5</v>
      </c>
      <c r="C791" t="s">
        <v>312</v>
      </c>
      <c r="D791" t="s">
        <v>1842</v>
      </c>
      <c r="E791" t="s">
        <v>2859</v>
      </c>
      <c r="F791" t="s">
        <v>1127</v>
      </c>
      <c r="G791" s="3">
        <v>43567</v>
      </c>
      <c r="H791" s="2">
        <v>135000</v>
      </c>
      <c r="I791" s="12" t="s">
        <v>838</v>
      </c>
      <c r="J791" s="67">
        <f t="shared" si="117"/>
        <v>135000</v>
      </c>
      <c r="K791" s="5">
        <f t="shared" si="118"/>
        <v>1</v>
      </c>
      <c r="L791" s="54">
        <f t="shared" si="119"/>
        <v>0</v>
      </c>
      <c r="M791" s="56" t="str">
        <f t="shared" si="116"/>
        <v>Coldwell Banker Apex, REALTORS</v>
      </c>
      <c r="N791" s="5">
        <f t="shared" si="120"/>
        <v>0</v>
      </c>
      <c r="O791" s="5">
        <f t="shared" si="121"/>
        <v>0</v>
      </c>
    </row>
    <row r="792" spans="1:15" s="8" customFormat="1" ht="14.25" customHeight="1" x14ac:dyDescent="0.2">
      <c r="A792" t="s">
        <v>1246</v>
      </c>
      <c r="B792" t="s">
        <v>1535</v>
      </c>
      <c r="C792" t="s">
        <v>312</v>
      </c>
      <c r="D792" t="s">
        <v>1842</v>
      </c>
      <c r="E792" t="s">
        <v>2947</v>
      </c>
      <c r="F792" t="s">
        <v>6</v>
      </c>
      <c r="G792" s="3">
        <v>43578</v>
      </c>
      <c r="H792" s="2">
        <v>214000</v>
      </c>
      <c r="I792" s="12">
        <v>20190623</v>
      </c>
      <c r="J792" s="67">
        <f t="shared" si="117"/>
        <v>214000</v>
      </c>
      <c r="K792" s="5">
        <f t="shared" si="118"/>
        <v>1</v>
      </c>
      <c r="L792" s="54">
        <f t="shared" si="119"/>
        <v>1</v>
      </c>
      <c r="M792" s="56" t="str">
        <f>IF(D792="",#REF!,D792)</f>
        <v>Coldwell Banker Apex, REALTORS</v>
      </c>
      <c r="N792" s="5">
        <f t="shared" si="120"/>
        <v>0</v>
      </c>
      <c r="O792" s="5">
        <f t="shared" si="121"/>
        <v>0</v>
      </c>
    </row>
    <row r="793" spans="1:15" s="8" customFormat="1" ht="14.25" customHeight="1" x14ac:dyDescent="0.2">
      <c r="A793" t="s">
        <v>2974</v>
      </c>
      <c r="B793" t="s">
        <v>1842</v>
      </c>
      <c r="C793" t="s">
        <v>312</v>
      </c>
      <c r="D793" t="s">
        <v>1842</v>
      </c>
      <c r="E793" t="s">
        <v>2975</v>
      </c>
      <c r="F793" t="s">
        <v>6</v>
      </c>
      <c r="G793" s="3">
        <v>43581</v>
      </c>
      <c r="H793" s="2">
        <v>120000</v>
      </c>
      <c r="I793" s="12">
        <v>20190824</v>
      </c>
      <c r="J793" s="67">
        <f t="shared" si="117"/>
        <v>120000</v>
      </c>
      <c r="K793" s="5">
        <f t="shared" si="118"/>
        <v>1</v>
      </c>
      <c r="L793" s="54">
        <f t="shared" si="119"/>
        <v>1</v>
      </c>
      <c r="M793" s="56" t="str">
        <f t="shared" si="116"/>
        <v>Coldwell Banker Apex, REALTORS</v>
      </c>
      <c r="N793" s="5">
        <f t="shared" si="120"/>
        <v>0</v>
      </c>
      <c r="O793" s="5">
        <f t="shared" si="121"/>
        <v>0</v>
      </c>
    </row>
    <row r="794" spans="1:15" s="8" customFormat="1" ht="14.25" customHeight="1" x14ac:dyDescent="0.2">
      <c r="A794" t="s">
        <v>23</v>
      </c>
      <c r="B794" t="s">
        <v>5</v>
      </c>
      <c r="C794" t="s">
        <v>312</v>
      </c>
      <c r="D794" t="s">
        <v>1842</v>
      </c>
      <c r="E794" t="s">
        <v>3254</v>
      </c>
      <c r="F794" t="s">
        <v>216</v>
      </c>
      <c r="G794" s="3">
        <v>43608</v>
      </c>
      <c r="H794" s="2">
        <v>185000</v>
      </c>
      <c r="I794" s="12" t="s">
        <v>838</v>
      </c>
      <c r="J794" s="67">
        <f t="shared" si="117"/>
        <v>185000</v>
      </c>
      <c r="K794" s="5">
        <f t="shared" si="118"/>
        <v>1</v>
      </c>
      <c r="L794" s="54">
        <f t="shared" si="119"/>
        <v>0</v>
      </c>
      <c r="M794" s="56" t="str">
        <f>IF(D794="",#REF!,D794)</f>
        <v>Coldwell Banker Apex, REALTORS</v>
      </c>
      <c r="N794" s="5">
        <f t="shared" si="120"/>
        <v>0</v>
      </c>
      <c r="O794" s="5">
        <f t="shared" si="121"/>
        <v>0</v>
      </c>
    </row>
    <row r="795" spans="1:15" s="8" customFormat="1" ht="14.25" customHeight="1" x14ac:dyDescent="0.2">
      <c r="A795" t="s">
        <v>312</v>
      </c>
      <c r="B795" t="s">
        <v>1842</v>
      </c>
      <c r="C795" t="s">
        <v>312</v>
      </c>
      <c r="D795" t="s">
        <v>1842</v>
      </c>
      <c r="E795" t="s">
        <v>3282</v>
      </c>
      <c r="F795" t="s">
        <v>6</v>
      </c>
      <c r="G795" s="3">
        <v>43609</v>
      </c>
      <c r="H795" s="2">
        <v>220000</v>
      </c>
      <c r="I795" s="12">
        <v>20190897</v>
      </c>
      <c r="J795" s="67">
        <f t="shared" si="117"/>
        <v>0</v>
      </c>
      <c r="K795" s="5">
        <f t="shared" si="118"/>
        <v>0</v>
      </c>
      <c r="L795" s="54">
        <f t="shared" si="119"/>
        <v>0</v>
      </c>
      <c r="M795" s="56" t="str">
        <f t="shared" si="116"/>
        <v>Coldwell Banker Apex, REALTORS</v>
      </c>
      <c r="N795" s="5">
        <f t="shared" si="120"/>
        <v>1</v>
      </c>
      <c r="O795" s="5">
        <f t="shared" si="121"/>
        <v>1</v>
      </c>
    </row>
    <row r="796" spans="1:15" s="8" customFormat="1" ht="14.25" customHeight="1" x14ac:dyDescent="0.2">
      <c r="A796" t="s">
        <v>1230</v>
      </c>
      <c r="B796" t="s">
        <v>5</v>
      </c>
      <c r="C796" t="s">
        <v>1458</v>
      </c>
      <c r="D796" t="s">
        <v>5</v>
      </c>
      <c r="E796" t="s">
        <v>3333</v>
      </c>
      <c r="F796" t="s">
        <v>216</v>
      </c>
      <c r="G796" s="3">
        <v>43616</v>
      </c>
      <c r="H796" s="2">
        <v>167900</v>
      </c>
      <c r="I796" s="12" t="s">
        <v>838</v>
      </c>
      <c r="J796" s="67">
        <f t="shared" si="117"/>
        <v>167900</v>
      </c>
      <c r="K796" s="5">
        <f t="shared" si="118"/>
        <v>1</v>
      </c>
      <c r="L796" s="54">
        <f t="shared" si="119"/>
        <v>0</v>
      </c>
      <c r="M796" s="56" t="str">
        <f t="shared" si="116"/>
        <v>Magnolia Realty</v>
      </c>
      <c r="N796" s="5">
        <f t="shared" si="120"/>
        <v>0</v>
      </c>
      <c r="O796" s="5">
        <f t="shared" si="121"/>
        <v>0</v>
      </c>
    </row>
    <row r="797" spans="1:15" s="8" customFormat="1" ht="14.25" customHeight="1" x14ac:dyDescent="0.2">
      <c r="A797" t="s">
        <v>1271</v>
      </c>
      <c r="B797" t="s">
        <v>1943</v>
      </c>
      <c r="C797" t="s">
        <v>1310</v>
      </c>
      <c r="D797" t="s">
        <v>1840</v>
      </c>
      <c r="E797" t="s">
        <v>2496</v>
      </c>
      <c r="F797" t="s">
        <v>730</v>
      </c>
      <c r="G797" s="3">
        <v>43525</v>
      </c>
      <c r="H797" s="2">
        <v>148000</v>
      </c>
      <c r="I797" s="12" t="s">
        <v>838</v>
      </c>
      <c r="J797" s="67">
        <f t="shared" si="117"/>
        <v>148000</v>
      </c>
      <c r="K797" s="5">
        <f t="shared" si="118"/>
        <v>1</v>
      </c>
      <c r="L797" s="54">
        <f t="shared" si="119"/>
        <v>0</v>
      </c>
      <c r="M797" s="56" t="str">
        <f t="shared" si="116"/>
        <v>Kelly, Realtors</v>
      </c>
      <c r="N797" s="5">
        <f t="shared" si="120"/>
        <v>0</v>
      </c>
      <c r="O797" s="5">
        <f t="shared" si="121"/>
        <v>0</v>
      </c>
    </row>
    <row r="798" spans="1:15" s="8" customFormat="1" ht="14.25" customHeight="1" x14ac:dyDescent="0.2">
      <c r="A798" t="s">
        <v>1310</v>
      </c>
      <c r="B798" t="s">
        <v>1840</v>
      </c>
      <c r="C798" t="s">
        <v>1310</v>
      </c>
      <c r="D798" t="s">
        <v>1840</v>
      </c>
      <c r="E798" t="s">
        <v>2797</v>
      </c>
      <c r="F798" t="s">
        <v>911</v>
      </c>
      <c r="G798" s="3">
        <v>43560</v>
      </c>
      <c r="H798" s="2">
        <v>162000</v>
      </c>
      <c r="I798" s="12">
        <v>20190455</v>
      </c>
      <c r="J798" s="67">
        <f t="shared" si="117"/>
        <v>0</v>
      </c>
      <c r="K798" s="5">
        <f t="shared" si="118"/>
        <v>0</v>
      </c>
      <c r="L798" s="54">
        <f t="shared" si="119"/>
        <v>0</v>
      </c>
      <c r="M798" s="56" t="str">
        <f t="shared" si="116"/>
        <v>Kelly, Realtors</v>
      </c>
      <c r="N798" s="5">
        <f t="shared" si="120"/>
        <v>1</v>
      </c>
      <c r="O798" s="5">
        <f t="shared" si="121"/>
        <v>1</v>
      </c>
    </row>
    <row r="799" spans="1:15" s="8" customFormat="1" ht="14.25" customHeight="1" x14ac:dyDescent="0.2">
      <c r="A799" t="s">
        <v>1868</v>
      </c>
      <c r="B799" t="s">
        <v>1869</v>
      </c>
      <c r="C799" t="s">
        <v>1310</v>
      </c>
      <c r="D799" t="s">
        <v>1840</v>
      </c>
      <c r="E799" t="s">
        <v>2902</v>
      </c>
      <c r="F799" t="s">
        <v>124</v>
      </c>
      <c r="G799" s="3">
        <v>43572</v>
      </c>
      <c r="H799" s="2">
        <v>205000</v>
      </c>
      <c r="I799" s="12">
        <v>20190587</v>
      </c>
      <c r="J799" s="67">
        <f t="shared" si="117"/>
        <v>205000</v>
      </c>
      <c r="K799" s="5">
        <f t="shared" si="118"/>
        <v>1</v>
      </c>
      <c r="L799" s="54">
        <f t="shared" si="119"/>
        <v>1</v>
      </c>
      <c r="M799" s="56" t="str">
        <f t="shared" ref="M799:M852" si="122">IF(D799="",D798,D799)</f>
        <v>Kelly, Realtors</v>
      </c>
      <c r="N799" s="5">
        <f t="shared" si="120"/>
        <v>0</v>
      </c>
      <c r="O799" s="5">
        <f t="shared" si="121"/>
        <v>0</v>
      </c>
    </row>
    <row r="800" spans="1:15" s="8" customFormat="1" ht="14.25" customHeight="1" x14ac:dyDescent="0.2">
      <c r="A800" t="s">
        <v>1866</v>
      </c>
      <c r="B800" t="s">
        <v>3037</v>
      </c>
      <c r="C800" t="s">
        <v>1310</v>
      </c>
      <c r="D800" t="s">
        <v>1840</v>
      </c>
      <c r="E800" t="s">
        <v>3361</v>
      </c>
      <c r="F800" t="s">
        <v>802</v>
      </c>
      <c r="G800" s="3">
        <v>43616</v>
      </c>
      <c r="H800" s="2">
        <v>530000</v>
      </c>
      <c r="I800" s="12" t="s">
        <v>838</v>
      </c>
      <c r="J800" s="67">
        <f t="shared" si="117"/>
        <v>530000</v>
      </c>
      <c r="K800" s="5">
        <f t="shared" si="118"/>
        <v>1</v>
      </c>
      <c r="L800" s="54">
        <f t="shared" si="119"/>
        <v>0</v>
      </c>
      <c r="M800" s="56" t="str">
        <f t="shared" si="122"/>
        <v>Kelly, Realtors</v>
      </c>
      <c r="N800" s="5">
        <f t="shared" si="120"/>
        <v>0</v>
      </c>
      <c r="O800" s="5">
        <f t="shared" si="121"/>
        <v>0</v>
      </c>
    </row>
    <row r="801" spans="1:15" s="8" customFormat="1" ht="14.25" customHeight="1" x14ac:dyDescent="0.2">
      <c r="A801" t="s">
        <v>2036</v>
      </c>
      <c r="B801" t="s">
        <v>5</v>
      </c>
      <c r="C801" t="s">
        <v>1853</v>
      </c>
      <c r="D801" t="s">
        <v>1842</v>
      </c>
      <c r="E801" t="s">
        <v>2316</v>
      </c>
      <c r="F801" t="s">
        <v>1249</v>
      </c>
      <c r="G801" s="3">
        <v>43503</v>
      </c>
      <c r="H801" s="2">
        <v>174100</v>
      </c>
      <c r="I801" s="12" t="s">
        <v>838</v>
      </c>
      <c r="J801" s="67">
        <f t="shared" si="117"/>
        <v>174100</v>
      </c>
      <c r="K801" s="5">
        <f t="shared" si="118"/>
        <v>1</v>
      </c>
      <c r="L801" s="54">
        <f t="shared" si="119"/>
        <v>0</v>
      </c>
      <c r="M801" s="56" t="str">
        <f t="shared" si="122"/>
        <v>Coldwell Banker Apex, REALTORS</v>
      </c>
      <c r="N801" s="5">
        <f t="shared" si="120"/>
        <v>0</v>
      </c>
      <c r="O801" s="5">
        <f t="shared" si="121"/>
        <v>0</v>
      </c>
    </row>
    <row r="802" spans="1:15" s="8" customFormat="1" ht="14.25" customHeight="1" x14ac:dyDescent="0.2">
      <c r="A802" t="s">
        <v>1686</v>
      </c>
      <c r="B802" t="s">
        <v>1842</v>
      </c>
      <c r="C802" t="s">
        <v>1853</v>
      </c>
      <c r="D802" t="s">
        <v>1842</v>
      </c>
      <c r="E802" t="s">
        <v>2819</v>
      </c>
      <c r="F802" t="s">
        <v>6</v>
      </c>
      <c r="G802" s="3">
        <v>43563</v>
      </c>
      <c r="H802" s="2">
        <v>207500</v>
      </c>
      <c r="I802" s="12">
        <v>20190360</v>
      </c>
      <c r="J802" s="67">
        <f t="shared" si="117"/>
        <v>207500</v>
      </c>
      <c r="K802" s="5">
        <f t="shared" si="118"/>
        <v>1</v>
      </c>
      <c r="L802" s="54">
        <f t="shared" si="119"/>
        <v>1</v>
      </c>
      <c r="M802" s="56" t="str">
        <f t="shared" si="122"/>
        <v>Coldwell Banker Apex, REALTORS</v>
      </c>
      <c r="N802" s="5">
        <f t="shared" si="120"/>
        <v>0</v>
      </c>
      <c r="O802" s="5">
        <f t="shared" si="121"/>
        <v>0</v>
      </c>
    </row>
    <row r="803" spans="1:15" s="8" customFormat="1" ht="14.25" customHeight="1" x14ac:dyDescent="0.2">
      <c r="A803" t="s">
        <v>3092</v>
      </c>
      <c r="B803" t="s">
        <v>731</v>
      </c>
      <c r="C803" t="s">
        <v>302</v>
      </c>
      <c r="D803" t="s">
        <v>303</v>
      </c>
      <c r="E803" t="s">
        <v>3262</v>
      </c>
      <c r="F803" t="s">
        <v>6</v>
      </c>
      <c r="G803" s="3">
        <v>43609</v>
      </c>
      <c r="H803" s="2">
        <v>165000</v>
      </c>
      <c r="I803" s="12" t="s">
        <v>838</v>
      </c>
      <c r="J803" s="67">
        <f t="shared" si="117"/>
        <v>165000</v>
      </c>
      <c r="K803" s="5">
        <f t="shared" si="118"/>
        <v>1</v>
      </c>
      <c r="L803" s="54">
        <f t="shared" si="119"/>
        <v>0</v>
      </c>
      <c r="M803" s="56" t="str">
        <f t="shared" si="122"/>
        <v>AG Real Estate &amp; Associates</v>
      </c>
      <c r="N803" s="5">
        <f t="shared" si="120"/>
        <v>0</v>
      </c>
      <c r="O803" s="5">
        <f t="shared" si="121"/>
        <v>0</v>
      </c>
    </row>
    <row r="804" spans="1:15" s="8" customFormat="1" ht="14.25" customHeight="1" x14ac:dyDescent="0.2">
      <c r="A804" t="s">
        <v>1246</v>
      </c>
      <c r="B804" t="s">
        <v>1535</v>
      </c>
      <c r="C804" t="s">
        <v>795</v>
      </c>
      <c r="D804" t="s">
        <v>1535</v>
      </c>
      <c r="E804" t="s">
        <v>3104</v>
      </c>
      <c r="F804" t="s">
        <v>6</v>
      </c>
      <c r="G804" s="3">
        <v>43594</v>
      </c>
      <c r="H804" s="2">
        <v>417000</v>
      </c>
      <c r="I804" s="12">
        <v>20190685</v>
      </c>
      <c r="J804" s="67">
        <f t="shared" si="117"/>
        <v>417000</v>
      </c>
      <c r="K804" s="5">
        <f t="shared" si="118"/>
        <v>1</v>
      </c>
      <c r="L804" s="54">
        <f t="shared" si="119"/>
        <v>1</v>
      </c>
      <c r="M804" s="56" t="str">
        <f t="shared" si="122"/>
        <v>Camille Johnson, REALTORS</v>
      </c>
      <c r="N804" s="5">
        <f t="shared" si="120"/>
        <v>0</v>
      </c>
      <c r="O804" s="5">
        <f t="shared" si="121"/>
        <v>0</v>
      </c>
    </row>
    <row r="805" spans="1:15" s="8" customFormat="1" ht="14.25" customHeight="1" x14ac:dyDescent="0.2">
      <c r="A805" t="s">
        <v>1868</v>
      </c>
      <c r="B805" t="s">
        <v>1869</v>
      </c>
      <c r="C805" t="s">
        <v>2059</v>
      </c>
      <c r="D805" t="s">
        <v>1889</v>
      </c>
      <c r="E805" t="s">
        <v>2777</v>
      </c>
      <c r="F805" t="s">
        <v>6</v>
      </c>
      <c r="G805" s="3">
        <v>43558</v>
      </c>
      <c r="H805" s="2">
        <v>93000</v>
      </c>
      <c r="I805" s="12" t="s">
        <v>838</v>
      </c>
      <c r="J805" s="67">
        <f t="shared" si="117"/>
        <v>93000</v>
      </c>
      <c r="K805" s="5">
        <f t="shared" si="118"/>
        <v>1</v>
      </c>
      <c r="L805" s="54">
        <f t="shared" si="119"/>
        <v>0</v>
      </c>
      <c r="M805" s="56" t="str">
        <f t="shared" si="122"/>
        <v>The Triliji Group</v>
      </c>
      <c r="N805" s="5">
        <f t="shared" si="120"/>
        <v>0</v>
      </c>
      <c r="O805" s="5">
        <f t="shared" si="121"/>
        <v>0</v>
      </c>
    </row>
    <row r="806" spans="1:15" s="8" customFormat="1" ht="14.25" customHeight="1" x14ac:dyDescent="0.2">
      <c r="A806" t="s">
        <v>267</v>
      </c>
      <c r="B806" t="s">
        <v>1858</v>
      </c>
      <c r="C806" t="s">
        <v>2059</v>
      </c>
      <c r="D806" t="s">
        <v>1889</v>
      </c>
      <c r="E806" t="s">
        <v>2966</v>
      </c>
      <c r="F806" t="s">
        <v>6</v>
      </c>
      <c r="G806" s="3">
        <v>43581</v>
      </c>
      <c r="H806" s="2">
        <v>273999</v>
      </c>
      <c r="I806" s="12" t="s">
        <v>838</v>
      </c>
      <c r="J806" s="67">
        <f t="shared" si="117"/>
        <v>273999</v>
      </c>
      <c r="K806" s="5">
        <f t="shared" si="118"/>
        <v>1</v>
      </c>
      <c r="L806" s="54">
        <f t="shared" si="119"/>
        <v>0</v>
      </c>
      <c r="M806" s="56" t="str">
        <f>IF(D806="",#REF!,D806)</f>
        <v>The Triliji Group</v>
      </c>
      <c r="N806" s="5">
        <f t="shared" si="120"/>
        <v>0</v>
      </c>
      <c r="O806" s="5">
        <f t="shared" si="121"/>
        <v>0</v>
      </c>
    </row>
    <row r="807" spans="1:15" s="8" customFormat="1" ht="14.25" customHeight="1" x14ac:dyDescent="0.2">
      <c r="A807" t="s">
        <v>1883</v>
      </c>
      <c r="B807" t="s">
        <v>1475</v>
      </c>
      <c r="C807" t="s">
        <v>2059</v>
      </c>
      <c r="D807" t="s">
        <v>1889</v>
      </c>
      <c r="E807" t="s">
        <v>2052</v>
      </c>
      <c r="F807" t="s">
        <v>6</v>
      </c>
      <c r="G807" s="3">
        <v>43614</v>
      </c>
      <c r="H807" s="2">
        <v>114000</v>
      </c>
      <c r="I807" s="12">
        <v>20190833</v>
      </c>
      <c r="J807" s="67">
        <f t="shared" si="117"/>
        <v>114000</v>
      </c>
      <c r="K807" s="5">
        <f t="shared" si="118"/>
        <v>1</v>
      </c>
      <c r="L807" s="54">
        <f t="shared" si="119"/>
        <v>1</v>
      </c>
      <c r="M807" s="56" t="str">
        <f t="shared" si="122"/>
        <v>The Triliji Group</v>
      </c>
      <c r="N807" s="5">
        <f t="shared" si="120"/>
        <v>0</v>
      </c>
      <c r="O807" s="5">
        <f t="shared" si="121"/>
        <v>0</v>
      </c>
    </row>
    <row r="808" spans="1:15" s="8" customFormat="1" ht="14.25" customHeight="1" x14ac:dyDescent="0.2">
      <c r="A808" t="s">
        <v>692</v>
      </c>
      <c r="B808" t="s">
        <v>1842</v>
      </c>
      <c r="C808" t="s">
        <v>812</v>
      </c>
      <c r="D808" t="s">
        <v>1099</v>
      </c>
      <c r="E808" t="s">
        <v>2833</v>
      </c>
      <c r="F808" t="s">
        <v>6</v>
      </c>
      <c r="G808" s="3">
        <v>43565</v>
      </c>
      <c r="H808" s="2">
        <v>78000</v>
      </c>
      <c r="I808" s="12" t="s">
        <v>838</v>
      </c>
      <c r="J808" s="67">
        <f t="shared" si="117"/>
        <v>78000</v>
      </c>
      <c r="K808" s="5">
        <f t="shared" si="118"/>
        <v>1</v>
      </c>
      <c r="L808" s="54">
        <f t="shared" si="119"/>
        <v>0</v>
      </c>
      <c r="M808" s="56" t="str">
        <f t="shared" si="122"/>
        <v>Keller Williams Realty - Waco</v>
      </c>
      <c r="N808" s="5">
        <f t="shared" si="120"/>
        <v>0</v>
      </c>
      <c r="O808" s="5">
        <f t="shared" si="121"/>
        <v>0</v>
      </c>
    </row>
    <row r="809" spans="1:15" s="8" customFormat="1" ht="14.25" customHeight="1" x14ac:dyDescent="0.2">
      <c r="A809" t="s">
        <v>326</v>
      </c>
      <c r="B809" t="s">
        <v>1844</v>
      </c>
      <c r="C809" t="s">
        <v>812</v>
      </c>
      <c r="D809" t="s">
        <v>1099</v>
      </c>
      <c r="E809" t="s">
        <v>3130</v>
      </c>
      <c r="F809" t="s">
        <v>6</v>
      </c>
      <c r="G809" s="3">
        <v>43595</v>
      </c>
      <c r="H809" s="2">
        <v>83000</v>
      </c>
      <c r="I809" s="12" t="s">
        <v>838</v>
      </c>
      <c r="J809" s="67">
        <f t="shared" si="117"/>
        <v>83000</v>
      </c>
      <c r="K809" s="5">
        <f t="shared" si="118"/>
        <v>1</v>
      </c>
      <c r="L809" s="54">
        <f t="shared" si="119"/>
        <v>0</v>
      </c>
      <c r="M809" s="56" t="str">
        <f t="shared" si="122"/>
        <v>Keller Williams Realty - Waco</v>
      </c>
      <c r="N809" s="5">
        <f t="shared" si="120"/>
        <v>0</v>
      </c>
      <c r="O809" s="5">
        <f t="shared" si="121"/>
        <v>0</v>
      </c>
    </row>
    <row r="810" spans="1:15" s="8" customFormat="1" ht="14.25" customHeight="1" x14ac:dyDescent="0.2">
      <c r="A810" t="s">
        <v>787</v>
      </c>
      <c r="B810" t="s">
        <v>1036</v>
      </c>
      <c r="C810" t="s">
        <v>2014</v>
      </c>
      <c r="D810" t="s">
        <v>1180</v>
      </c>
      <c r="E810" t="s">
        <v>2598</v>
      </c>
      <c r="F810" t="s">
        <v>6</v>
      </c>
      <c r="G810" s="3">
        <v>43538</v>
      </c>
      <c r="H810" s="2">
        <v>79000</v>
      </c>
      <c r="I810" s="12" t="s">
        <v>838</v>
      </c>
      <c r="J810" s="67">
        <f t="shared" si="117"/>
        <v>79000</v>
      </c>
      <c r="K810" s="5">
        <f t="shared" si="118"/>
        <v>1</v>
      </c>
      <c r="L810" s="54">
        <f t="shared" si="119"/>
        <v>0</v>
      </c>
      <c r="M810" s="56" t="str">
        <f>IF(D810="",#REF!,D810)</f>
        <v>Greater Waco Realty, Inc.</v>
      </c>
      <c r="N810" s="5">
        <f t="shared" si="120"/>
        <v>0</v>
      </c>
      <c r="O810" s="5">
        <f t="shared" si="121"/>
        <v>0</v>
      </c>
    </row>
    <row r="811" spans="1:15" s="8" customFormat="1" ht="14.25" customHeight="1" x14ac:dyDescent="0.2">
      <c r="A811" t="s">
        <v>1564</v>
      </c>
      <c r="B811" t="s">
        <v>1565</v>
      </c>
      <c r="C811" t="s">
        <v>2014</v>
      </c>
      <c r="D811" t="s">
        <v>1180</v>
      </c>
      <c r="E811" t="s">
        <v>3137</v>
      </c>
      <c r="F811" t="s">
        <v>6</v>
      </c>
      <c r="G811" s="3">
        <v>43595</v>
      </c>
      <c r="H811" s="2">
        <v>213000</v>
      </c>
      <c r="I811" s="12" t="s">
        <v>838</v>
      </c>
      <c r="J811" s="67">
        <f t="shared" si="117"/>
        <v>213000</v>
      </c>
      <c r="K811" s="5">
        <f t="shared" si="118"/>
        <v>1</v>
      </c>
      <c r="L811" s="54">
        <f t="shared" si="119"/>
        <v>0</v>
      </c>
      <c r="M811" s="56" t="str">
        <f t="shared" si="122"/>
        <v>Greater Waco Realty, Inc.</v>
      </c>
      <c r="N811" s="5">
        <f t="shared" si="120"/>
        <v>0</v>
      </c>
      <c r="O811" s="5">
        <f t="shared" si="121"/>
        <v>0</v>
      </c>
    </row>
    <row r="812" spans="1:15" s="8" customFormat="1" ht="14.25" customHeight="1" x14ac:dyDescent="0.2">
      <c r="A812" t="s">
        <v>1883</v>
      </c>
      <c r="B812" t="s">
        <v>1475</v>
      </c>
      <c r="C812" t="s">
        <v>2014</v>
      </c>
      <c r="D812" t="s">
        <v>1180</v>
      </c>
      <c r="E812" t="s">
        <v>3178</v>
      </c>
      <c r="F812" t="s">
        <v>1249</v>
      </c>
      <c r="G812" s="3">
        <v>43600</v>
      </c>
      <c r="H812" s="2">
        <v>263000</v>
      </c>
      <c r="I812" s="12" t="s">
        <v>838</v>
      </c>
      <c r="J812" s="67">
        <f t="shared" si="117"/>
        <v>263000</v>
      </c>
      <c r="K812" s="5">
        <f t="shared" si="118"/>
        <v>1</v>
      </c>
      <c r="L812" s="54">
        <f t="shared" si="119"/>
        <v>0</v>
      </c>
      <c r="M812" s="56" t="str">
        <f t="shared" si="122"/>
        <v>Greater Waco Realty, Inc.</v>
      </c>
      <c r="N812" s="5">
        <f t="shared" si="120"/>
        <v>0</v>
      </c>
      <c r="O812" s="5">
        <f t="shared" si="121"/>
        <v>0</v>
      </c>
    </row>
    <row r="813" spans="1:15" s="8" customFormat="1" ht="14.25" customHeight="1" x14ac:dyDescent="0.2">
      <c r="A813" t="s">
        <v>690</v>
      </c>
      <c r="B813" t="s">
        <v>1842</v>
      </c>
      <c r="C813" t="s">
        <v>145</v>
      </c>
      <c r="D813" t="s">
        <v>1842</v>
      </c>
      <c r="E813" t="s">
        <v>2526</v>
      </c>
      <c r="F813" t="s">
        <v>1249</v>
      </c>
      <c r="G813" s="3">
        <v>43529</v>
      </c>
      <c r="H813" s="2">
        <v>900000</v>
      </c>
      <c r="I813" s="12" t="s">
        <v>838</v>
      </c>
      <c r="J813" s="67">
        <f t="shared" si="117"/>
        <v>900000</v>
      </c>
      <c r="K813" s="5">
        <f t="shared" si="118"/>
        <v>1</v>
      </c>
      <c r="L813" s="54">
        <f t="shared" si="119"/>
        <v>0</v>
      </c>
      <c r="M813" s="56" t="str">
        <f t="shared" si="122"/>
        <v>Coldwell Banker Apex, REALTORS</v>
      </c>
      <c r="N813" s="5">
        <f t="shared" si="120"/>
        <v>0</v>
      </c>
      <c r="O813" s="5">
        <f t="shared" si="121"/>
        <v>0</v>
      </c>
    </row>
    <row r="814" spans="1:15" s="8" customFormat="1" ht="14.25" customHeight="1" x14ac:dyDescent="0.2">
      <c r="A814" t="s">
        <v>1857</v>
      </c>
      <c r="B814" t="s">
        <v>1099</v>
      </c>
      <c r="C814" t="s">
        <v>145</v>
      </c>
      <c r="D814" t="s">
        <v>1842</v>
      </c>
      <c r="E814" t="s">
        <v>3171</v>
      </c>
      <c r="F814" t="s">
        <v>123</v>
      </c>
      <c r="G814" s="3">
        <v>43600</v>
      </c>
      <c r="H814" s="2">
        <v>170000</v>
      </c>
      <c r="I814" s="12" t="s">
        <v>838</v>
      </c>
      <c r="J814" s="67">
        <f t="shared" si="117"/>
        <v>170000</v>
      </c>
      <c r="K814" s="5">
        <f t="shared" si="118"/>
        <v>1</v>
      </c>
      <c r="L814" s="54">
        <f t="shared" si="119"/>
        <v>0</v>
      </c>
      <c r="M814" s="56" t="str">
        <f t="shared" si="122"/>
        <v>Coldwell Banker Apex, REALTORS</v>
      </c>
      <c r="N814" s="5">
        <f t="shared" si="120"/>
        <v>0</v>
      </c>
      <c r="O814" s="5">
        <f t="shared" si="121"/>
        <v>0</v>
      </c>
    </row>
    <row r="815" spans="1:15" s="8" customFormat="1" ht="14.25" customHeight="1" x14ac:dyDescent="0.2">
      <c r="A815" t="s">
        <v>2988</v>
      </c>
      <c r="B815" t="s">
        <v>1036</v>
      </c>
      <c r="C815" t="s">
        <v>2988</v>
      </c>
      <c r="D815" t="s">
        <v>1036</v>
      </c>
      <c r="E815" t="s">
        <v>2989</v>
      </c>
      <c r="F815" t="s">
        <v>6</v>
      </c>
      <c r="G815" s="3">
        <v>43584</v>
      </c>
      <c r="H815" s="2">
        <v>179500</v>
      </c>
      <c r="I815" s="12" t="s">
        <v>838</v>
      </c>
      <c r="J815" s="67">
        <f t="shared" si="117"/>
        <v>0</v>
      </c>
      <c r="K815" s="5">
        <f t="shared" si="118"/>
        <v>0</v>
      </c>
      <c r="L815" s="54">
        <f t="shared" si="119"/>
        <v>0</v>
      </c>
      <c r="M815" s="56" t="str">
        <f t="shared" si="122"/>
        <v>Bentwood Realty</v>
      </c>
      <c r="N815" s="5">
        <f t="shared" si="120"/>
        <v>1</v>
      </c>
      <c r="O815" s="5">
        <f t="shared" si="121"/>
        <v>0</v>
      </c>
    </row>
    <row r="816" spans="1:15" s="8" customFormat="1" ht="14.25" customHeight="1" x14ac:dyDescent="0.2">
      <c r="A816" t="s">
        <v>1125</v>
      </c>
      <c r="B816" t="s">
        <v>303</v>
      </c>
      <c r="C816" t="s">
        <v>2403</v>
      </c>
      <c r="D816" t="s">
        <v>1546</v>
      </c>
      <c r="E816" t="s">
        <v>2404</v>
      </c>
      <c r="F816" t="s">
        <v>425</v>
      </c>
      <c r="G816" s="3">
        <v>43517</v>
      </c>
      <c r="H816" s="2">
        <v>299500</v>
      </c>
      <c r="I816" s="12" t="s">
        <v>838</v>
      </c>
      <c r="J816" s="67">
        <f t="shared" si="117"/>
        <v>299500</v>
      </c>
      <c r="K816" s="5">
        <f t="shared" si="118"/>
        <v>1</v>
      </c>
      <c r="L816" s="54">
        <f t="shared" si="119"/>
        <v>0</v>
      </c>
      <c r="M816" s="56" t="str">
        <f t="shared" si="122"/>
        <v>Alamo Real Estate</v>
      </c>
      <c r="N816" s="5">
        <f t="shared" si="120"/>
        <v>0</v>
      </c>
      <c r="O816" s="5">
        <f t="shared" si="121"/>
        <v>0</v>
      </c>
    </row>
    <row r="817" spans="1:15" s="8" customFormat="1" ht="14.25" customHeight="1" x14ac:dyDescent="0.2">
      <c r="A817" t="s">
        <v>722</v>
      </c>
      <c r="B817" t="s">
        <v>1842</v>
      </c>
      <c r="C817" t="s">
        <v>1232</v>
      </c>
      <c r="D817" t="s">
        <v>1180</v>
      </c>
      <c r="E817" t="s">
        <v>2336</v>
      </c>
      <c r="F817" t="s">
        <v>425</v>
      </c>
      <c r="G817" s="3">
        <v>43504</v>
      </c>
      <c r="H817" s="2">
        <v>490000</v>
      </c>
      <c r="I817" s="12">
        <v>20190131</v>
      </c>
      <c r="J817" s="67">
        <f t="shared" si="117"/>
        <v>490000</v>
      </c>
      <c r="K817" s="5">
        <f t="shared" si="118"/>
        <v>1</v>
      </c>
      <c r="L817" s="54">
        <f t="shared" si="119"/>
        <v>1</v>
      </c>
      <c r="M817" s="56" t="str">
        <f t="shared" si="122"/>
        <v>Greater Waco Realty, Inc.</v>
      </c>
      <c r="N817" s="5">
        <f t="shared" si="120"/>
        <v>0</v>
      </c>
      <c r="O817" s="5">
        <f t="shared" si="121"/>
        <v>0</v>
      </c>
    </row>
    <row r="818" spans="1:15" s="8" customFormat="1" ht="14.25" customHeight="1" x14ac:dyDescent="0.2">
      <c r="A818" t="s">
        <v>1222</v>
      </c>
      <c r="B818" t="s">
        <v>1099</v>
      </c>
      <c r="C818" t="s">
        <v>1232</v>
      </c>
      <c r="D818" t="s">
        <v>1180</v>
      </c>
      <c r="E818" t="s">
        <v>3335</v>
      </c>
      <c r="F818" t="s">
        <v>6</v>
      </c>
      <c r="G818" s="3">
        <v>43616</v>
      </c>
      <c r="H818" s="2">
        <v>184900</v>
      </c>
      <c r="I818" s="12" t="s">
        <v>838</v>
      </c>
      <c r="J818" s="67">
        <f t="shared" si="117"/>
        <v>184900</v>
      </c>
      <c r="K818" s="5">
        <f t="shared" si="118"/>
        <v>1</v>
      </c>
      <c r="L818" s="54">
        <f t="shared" si="119"/>
        <v>0</v>
      </c>
      <c r="M818" s="56" t="str">
        <f t="shared" si="122"/>
        <v>Greater Waco Realty, Inc.</v>
      </c>
      <c r="N818" s="5">
        <f t="shared" si="120"/>
        <v>0</v>
      </c>
      <c r="O818" s="5">
        <f t="shared" si="121"/>
        <v>0</v>
      </c>
    </row>
    <row r="819" spans="1:15" s="8" customFormat="1" ht="14.25" customHeight="1" x14ac:dyDescent="0.2">
      <c r="A819" t="s">
        <v>1633</v>
      </c>
      <c r="B819" t="s">
        <v>1036</v>
      </c>
      <c r="C819" t="s">
        <v>1452</v>
      </c>
      <c r="D819" t="s">
        <v>1889</v>
      </c>
      <c r="E819" t="s">
        <v>2272</v>
      </c>
      <c r="F819" t="s">
        <v>6</v>
      </c>
      <c r="G819" s="3">
        <v>43496</v>
      </c>
      <c r="H819" s="2">
        <v>274500</v>
      </c>
      <c r="I819" s="12" t="s">
        <v>838</v>
      </c>
      <c r="J819" s="67">
        <f t="shared" si="117"/>
        <v>274500</v>
      </c>
      <c r="K819" s="5">
        <f t="shared" si="118"/>
        <v>1</v>
      </c>
      <c r="L819" s="54">
        <f t="shared" si="119"/>
        <v>0</v>
      </c>
      <c r="M819" s="56" t="str">
        <f>IF(D819="",#REF!,D819)</f>
        <v>The Triliji Group</v>
      </c>
      <c r="N819" s="5">
        <f t="shared" si="120"/>
        <v>0</v>
      </c>
      <c r="O819" s="5">
        <f t="shared" si="121"/>
        <v>0</v>
      </c>
    </row>
    <row r="820" spans="1:15" s="8" customFormat="1" ht="14.25" customHeight="1" x14ac:dyDescent="0.2">
      <c r="A820" t="s">
        <v>1452</v>
      </c>
      <c r="B820" t="s">
        <v>1889</v>
      </c>
      <c r="C820" t="s">
        <v>1452</v>
      </c>
      <c r="D820" t="s">
        <v>1889</v>
      </c>
      <c r="E820" t="s">
        <v>3091</v>
      </c>
      <c r="F820" t="s">
        <v>6</v>
      </c>
      <c r="G820" s="3">
        <v>43592</v>
      </c>
      <c r="H820" s="2">
        <v>45000</v>
      </c>
      <c r="I820" s="12" t="s">
        <v>838</v>
      </c>
      <c r="J820" s="67">
        <f t="shared" si="117"/>
        <v>0</v>
      </c>
      <c r="K820" s="5">
        <f t="shared" si="118"/>
        <v>0</v>
      </c>
      <c r="L820" s="54">
        <f t="shared" si="119"/>
        <v>0</v>
      </c>
      <c r="M820" s="56" t="str">
        <f>IF(D820="",#REF!,D820)</f>
        <v>The Triliji Group</v>
      </c>
      <c r="N820" s="5">
        <f t="shared" si="120"/>
        <v>1</v>
      </c>
      <c r="O820" s="5">
        <f t="shared" si="121"/>
        <v>0</v>
      </c>
    </row>
    <row r="821" spans="1:15" s="8" customFormat="1" ht="14.25" customHeight="1" x14ac:dyDescent="0.2">
      <c r="A821" t="s">
        <v>2066</v>
      </c>
      <c r="B821" t="s">
        <v>1842</v>
      </c>
      <c r="C821" t="s">
        <v>316</v>
      </c>
      <c r="D821" t="s">
        <v>1971</v>
      </c>
      <c r="E821" t="s">
        <v>2532</v>
      </c>
      <c r="F821" t="s">
        <v>1249</v>
      </c>
      <c r="G821" s="3">
        <v>43531</v>
      </c>
      <c r="H821" s="2">
        <v>150100</v>
      </c>
      <c r="I821" s="12" t="s">
        <v>838</v>
      </c>
      <c r="J821" s="67">
        <f t="shared" si="117"/>
        <v>150100</v>
      </c>
      <c r="K821" s="5">
        <f t="shared" si="118"/>
        <v>1</v>
      </c>
      <c r="L821" s="54">
        <f t="shared" si="119"/>
        <v>0</v>
      </c>
      <c r="M821" s="56" t="str">
        <f t="shared" si="122"/>
        <v>Key Real Estate Services</v>
      </c>
      <c r="N821" s="5">
        <f t="shared" si="120"/>
        <v>0</v>
      </c>
      <c r="O821" s="5">
        <f t="shared" si="121"/>
        <v>0</v>
      </c>
    </row>
    <row r="822" spans="1:15" s="8" customFormat="1" ht="14.25" customHeight="1" x14ac:dyDescent="0.2">
      <c r="A822" t="s">
        <v>2066</v>
      </c>
      <c r="B822" t="s">
        <v>1842</v>
      </c>
      <c r="C822" t="s">
        <v>316</v>
      </c>
      <c r="D822" t="s">
        <v>1971</v>
      </c>
      <c r="E822" t="s">
        <v>2949</v>
      </c>
      <c r="F822" t="s">
        <v>6</v>
      </c>
      <c r="G822" s="3">
        <v>43578</v>
      </c>
      <c r="H822" s="2">
        <v>170000</v>
      </c>
      <c r="I822" s="12">
        <v>20190653</v>
      </c>
      <c r="J822" s="67">
        <f t="shared" si="117"/>
        <v>170000</v>
      </c>
      <c r="K822" s="5">
        <f t="shared" si="118"/>
        <v>1</v>
      </c>
      <c r="L822" s="54">
        <f t="shared" si="119"/>
        <v>1</v>
      </c>
      <c r="M822" s="56" t="str">
        <f t="shared" si="122"/>
        <v>Key Real Estate Services</v>
      </c>
      <c r="N822" s="5">
        <f t="shared" si="120"/>
        <v>0</v>
      </c>
      <c r="O822" s="5">
        <f t="shared" si="121"/>
        <v>0</v>
      </c>
    </row>
    <row r="823" spans="1:15" s="8" customFormat="1" ht="14.25" customHeight="1" x14ac:dyDescent="0.2">
      <c r="A823" t="s">
        <v>1863</v>
      </c>
      <c r="B823" t="s">
        <v>1099</v>
      </c>
      <c r="C823" t="s">
        <v>316</v>
      </c>
      <c r="D823" t="s">
        <v>1971</v>
      </c>
      <c r="E823" t="s">
        <v>3224</v>
      </c>
      <c r="F823" t="s">
        <v>6</v>
      </c>
      <c r="G823" s="3">
        <v>43606</v>
      </c>
      <c r="H823" s="2">
        <v>100000</v>
      </c>
      <c r="I823" s="12" t="s">
        <v>838</v>
      </c>
      <c r="J823" s="67">
        <f t="shared" si="117"/>
        <v>100000</v>
      </c>
      <c r="K823" s="5">
        <f t="shared" si="118"/>
        <v>1</v>
      </c>
      <c r="L823" s="54">
        <f t="shared" si="119"/>
        <v>0</v>
      </c>
      <c r="M823" s="56" t="str">
        <f t="shared" si="122"/>
        <v>Key Real Estate Services</v>
      </c>
      <c r="N823" s="5">
        <f t="shared" si="120"/>
        <v>0</v>
      </c>
      <c r="O823" s="5">
        <f t="shared" si="121"/>
        <v>0</v>
      </c>
    </row>
    <row r="824" spans="1:15" s="8" customFormat="1" ht="14.25" customHeight="1" x14ac:dyDescent="0.2">
      <c r="A824" t="s">
        <v>18</v>
      </c>
      <c r="B824" t="s">
        <v>1535</v>
      </c>
      <c r="C824" t="s">
        <v>317</v>
      </c>
      <c r="D824" t="s">
        <v>1840</v>
      </c>
      <c r="E824" t="s">
        <v>2094</v>
      </c>
      <c r="F824" t="s">
        <v>216</v>
      </c>
      <c r="G824" s="3">
        <v>43467</v>
      </c>
      <c r="H824" s="2">
        <v>233000</v>
      </c>
      <c r="I824" s="12">
        <v>20182762</v>
      </c>
      <c r="J824" s="67">
        <f t="shared" si="117"/>
        <v>233000</v>
      </c>
      <c r="K824" s="5">
        <f t="shared" si="118"/>
        <v>1</v>
      </c>
      <c r="L824" s="54">
        <f t="shared" si="119"/>
        <v>1</v>
      </c>
      <c r="M824" s="56" t="str">
        <f t="shared" si="122"/>
        <v>Kelly, Realtors</v>
      </c>
      <c r="N824" s="5">
        <f t="shared" si="120"/>
        <v>0</v>
      </c>
      <c r="O824" s="5">
        <f t="shared" si="121"/>
        <v>0</v>
      </c>
    </row>
    <row r="825" spans="1:15" s="8" customFormat="1" ht="14.25" customHeight="1" x14ac:dyDescent="0.2">
      <c r="A825" t="s">
        <v>2108</v>
      </c>
      <c r="B825" t="s">
        <v>1099</v>
      </c>
      <c r="C825" t="s">
        <v>317</v>
      </c>
      <c r="D825" t="s">
        <v>1840</v>
      </c>
      <c r="E825" t="s">
        <v>2109</v>
      </c>
      <c r="F825" t="s">
        <v>6</v>
      </c>
      <c r="G825" s="3">
        <v>43469</v>
      </c>
      <c r="H825" s="2">
        <v>82900</v>
      </c>
      <c r="I825" s="12">
        <v>20182786</v>
      </c>
      <c r="J825" s="67">
        <f t="shared" si="117"/>
        <v>82900</v>
      </c>
      <c r="K825" s="5">
        <f t="shared" si="118"/>
        <v>1</v>
      </c>
      <c r="L825" s="54">
        <f t="shared" si="119"/>
        <v>1</v>
      </c>
      <c r="M825" s="56" t="str">
        <f>IF(D825="",#REF!,D825)</f>
        <v>Kelly, Realtors</v>
      </c>
      <c r="N825" s="5">
        <f t="shared" si="120"/>
        <v>0</v>
      </c>
      <c r="O825" s="5">
        <f t="shared" si="121"/>
        <v>0</v>
      </c>
    </row>
    <row r="826" spans="1:15" s="8" customFormat="1" ht="14.25" customHeight="1" x14ac:dyDescent="0.2">
      <c r="A826" t="s">
        <v>1307</v>
      </c>
      <c r="B826" t="s">
        <v>1099</v>
      </c>
      <c r="C826" t="s">
        <v>317</v>
      </c>
      <c r="D826" t="s">
        <v>1840</v>
      </c>
      <c r="E826" t="s">
        <v>2652</v>
      </c>
      <c r="F826" t="s">
        <v>6</v>
      </c>
      <c r="G826" s="3">
        <v>43545</v>
      </c>
      <c r="H826" s="2">
        <v>238500</v>
      </c>
      <c r="I826" s="12" t="s">
        <v>838</v>
      </c>
      <c r="J826" s="67">
        <f t="shared" si="117"/>
        <v>238500</v>
      </c>
      <c r="K826" s="5">
        <f t="shared" si="118"/>
        <v>1</v>
      </c>
      <c r="L826" s="54">
        <f t="shared" si="119"/>
        <v>0</v>
      </c>
      <c r="M826" s="56" t="str">
        <f>IF(D826="",#REF!,D826)</f>
        <v>Kelly, Realtors</v>
      </c>
      <c r="N826" s="5">
        <f t="shared" si="120"/>
        <v>0</v>
      </c>
      <c r="O826" s="5">
        <f t="shared" si="121"/>
        <v>0</v>
      </c>
    </row>
    <row r="827" spans="1:15" s="8" customFormat="1" ht="14.25" customHeight="1" x14ac:dyDescent="0.2">
      <c r="A827" t="s">
        <v>757</v>
      </c>
      <c r="B827" t="s">
        <v>1258</v>
      </c>
      <c r="C827" t="s">
        <v>317</v>
      </c>
      <c r="D827" t="s">
        <v>1840</v>
      </c>
      <c r="E827" t="s">
        <v>2840</v>
      </c>
      <c r="F827" t="s">
        <v>1249</v>
      </c>
      <c r="G827" s="3">
        <v>43566</v>
      </c>
      <c r="H827" s="2">
        <v>209900</v>
      </c>
      <c r="I827" s="12">
        <v>20190522</v>
      </c>
      <c r="J827" s="67">
        <f t="shared" si="117"/>
        <v>209900</v>
      </c>
      <c r="K827" s="5">
        <f t="shared" si="118"/>
        <v>1</v>
      </c>
      <c r="L827" s="54">
        <f t="shared" si="119"/>
        <v>1</v>
      </c>
      <c r="M827" s="56" t="str">
        <f t="shared" si="122"/>
        <v>Kelly, Realtors</v>
      </c>
      <c r="N827" s="5">
        <f t="shared" si="120"/>
        <v>0</v>
      </c>
      <c r="O827" s="5">
        <f t="shared" si="121"/>
        <v>0</v>
      </c>
    </row>
    <row r="828" spans="1:15" s="8" customFormat="1" ht="14.25" customHeight="1" x14ac:dyDescent="0.2">
      <c r="A828" t="s">
        <v>892</v>
      </c>
      <c r="B828" t="s">
        <v>1180</v>
      </c>
      <c r="C828" t="s">
        <v>317</v>
      </c>
      <c r="D828" t="s">
        <v>1840</v>
      </c>
      <c r="E828" t="s">
        <v>2418</v>
      </c>
      <c r="F828" t="s">
        <v>6</v>
      </c>
      <c r="G828" s="3">
        <v>43609</v>
      </c>
      <c r="H828" s="2">
        <v>315000</v>
      </c>
      <c r="I828" s="12">
        <v>20191141</v>
      </c>
      <c r="J828" s="67">
        <f t="shared" si="117"/>
        <v>315000</v>
      </c>
      <c r="K828" s="5">
        <f t="shared" si="118"/>
        <v>1</v>
      </c>
      <c r="L828" s="54">
        <f t="shared" si="119"/>
        <v>1</v>
      </c>
      <c r="M828" s="56" t="str">
        <f t="shared" si="122"/>
        <v>Kelly, Realtors</v>
      </c>
      <c r="N828" s="5">
        <f t="shared" si="120"/>
        <v>0</v>
      </c>
      <c r="O828" s="5">
        <f t="shared" si="121"/>
        <v>0</v>
      </c>
    </row>
    <row r="829" spans="1:15" s="8" customFormat="1" ht="14.25" customHeight="1" x14ac:dyDescent="0.2">
      <c r="A829" t="s">
        <v>1040</v>
      </c>
      <c r="B829" t="s">
        <v>5</v>
      </c>
      <c r="C829" t="s">
        <v>1539</v>
      </c>
      <c r="D829" t="s">
        <v>1258</v>
      </c>
      <c r="E829" t="s">
        <v>3019</v>
      </c>
      <c r="F829" t="s">
        <v>6</v>
      </c>
      <c r="G829" s="3">
        <v>43585</v>
      </c>
      <c r="H829" s="2">
        <v>65000</v>
      </c>
      <c r="I829" s="12" t="s">
        <v>838</v>
      </c>
      <c r="J829" s="67">
        <f t="shared" si="117"/>
        <v>65000</v>
      </c>
      <c r="K829" s="5">
        <f t="shared" si="118"/>
        <v>1</v>
      </c>
      <c r="L829" s="54">
        <f t="shared" si="119"/>
        <v>0</v>
      </c>
      <c r="M829" s="56" t="str">
        <f t="shared" si="122"/>
        <v>Re/Max Centex, REALTORS</v>
      </c>
      <c r="N829" s="5">
        <f t="shared" si="120"/>
        <v>0</v>
      </c>
      <c r="O829" s="5">
        <f t="shared" si="121"/>
        <v>0</v>
      </c>
    </row>
    <row r="830" spans="1:15" s="8" customFormat="1" ht="14.25" customHeight="1" x14ac:dyDescent="0.2">
      <c r="A830" t="s">
        <v>1868</v>
      </c>
      <c r="B830" t="s">
        <v>1869</v>
      </c>
      <c r="C830" t="s">
        <v>1384</v>
      </c>
      <c r="D830" t="s">
        <v>1099</v>
      </c>
      <c r="E830" t="s">
        <v>2351</v>
      </c>
      <c r="F830" t="s">
        <v>6</v>
      </c>
      <c r="G830" s="3">
        <v>43509</v>
      </c>
      <c r="H830" s="2">
        <v>76000</v>
      </c>
      <c r="I830" s="12" t="s">
        <v>838</v>
      </c>
      <c r="J830" s="67">
        <f t="shared" si="117"/>
        <v>76000</v>
      </c>
      <c r="K830" s="5">
        <f t="shared" si="118"/>
        <v>1</v>
      </c>
      <c r="L830" s="54">
        <f t="shared" si="119"/>
        <v>0</v>
      </c>
      <c r="M830" s="56" t="str">
        <f t="shared" si="122"/>
        <v>Keller Williams Realty - Waco</v>
      </c>
      <c r="N830" s="5">
        <f t="shared" si="120"/>
        <v>0</v>
      </c>
      <c r="O830" s="5">
        <f t="shared" si="121"/>
        <v>0</v>
      </c>
    </row>
    <row r="831" spans="1:15" s="8" customFormat="1" ht="14.25" customHeight="1" x14ac:dyDescent="0.2">
      <c r="A831" t="s">
        <v>1647</v>
      </c>
      <c r="B831" t="s">
        <v>5</v>
      </c>
      <c r="C831" t="s">
        <v>1384</v>
      </c>
      <c r="D831" t="s">
        <v>1099</v>
      </c>
      <c r="E831" t="s">
        <v>2919</v>
      </c>
      <c r="F831" t="s">
        <v>6</v>
      </c>
      <c r="G831" s="3">
        <v>43573</v>
      </c>
      <c r="H831" s="2">
        <v>137500</v>
      </c>
      <c r="I831" s="12" t="s">
        <v>838</v>
      </c>
      <c r="J831" s="67">
        <f t="shared" si="117"/>
        <v>137500</v>
      </c>
      <c r="K831" s="5">
        <f t="shared" si="118"/>
        <v>1</v>
      </c>
      <c r="L831" s="54">
        <f t="shared" si="119"/>
        <v>0</v>
      </c>
      <c r="M831" s="56" t="str">
        <f t="shared" si="122"/>
        <v>Keller Williams Realty - Waco</v>
      </c>
      <c r="N831" s="5">
        <f t="shared" si="120"/>
        <v>0</v>
      </c>
      <c r="O831" s="5">
        <f t="shared" si="121"/>
        <v>0</v>
      </c>
    </row>
    <row r="832" spans="1:15" s="8" customFormat="1" ht="14.25" customHeight="1" x14ac:dyDescent="0.2">
      <c r="A832" t="s">
        <v>1384</v>
      </c>
      <c r="B832" t="s">
        <v>1099</v>
      </c>
      <c r="C832" t="s">
        <v>1384</v>
      </c>
      <c r="D832" t="s">
        <v>1099</v>
      </c>
      <c r="E832" t="s">
        <v>3222</v>
      </c>
      <c r="F832" t="s">
        <v>6</v>
      </c>
      <c r="G832" s="3">
        <v>43605</v>
      </c>
      <c r="H832" s="2">
        <v>253000</v>
      </c>
      <c r="I832" s="12">
        <v>20191129</v>
      </c>
      <c r="J832" s="67">
        <f t="shared" si="117"/>
        <v>0</v>
      </c>
      <c r="K832" s="5">
        <f t="shared" si="118"/>
        <v>0</v>
      </c>
      <c r="L832" s="54">
        <f t="shared" si="119"/>
        <v>0</v>
      </c>
      <c r="M832" s="56" t="str">
        <f t="shared" si="122"/>
        <v>Keller Williams Realty - Waco</v>
      </c>
      <c r="N832" s="5">
        <f t="shared" si="120"/>
        <v>1</v>
      </c>
      <c r="O832" s="5">
        <f t="shared" si="121"/>
        <v>1</v>
      </c>
    </row>
    <row r="833" spans="1:15" s="8" customFormat="1" ht="14.25" customHeight="1" x14ac:dyDescent="0.2">
      <c r="A833" t="s">
        <v>795</v>
      </c>
      <c r="B833" t="s">
        <v>1535</v>
      </c>
      <c r="C833" t="s">
        <v>3357</v>
      </c>
      <c r="D833" t="s">
        <v>1842</v>
      </c>
      <c r="E833" t="s">
        <v>3358</v>
      </c>
      <c r="F833" t="s">
        <v>1249</v>
      </c>
      <c r="G833" s="3">
        <v>43616</v>
      </c>
      <c r="H833" s="2">
        <v>403000</v>
      </c>
      <c r="I833" s="12">
        <v>20190863</v>
      </c>
      <c r="J833" s="67">
        <f t="shared" si="117"/>
        <v>403000</v>
      </c>
      <c r="K833" s="5">
        <f t="shared" si="118"/>
        <v>1</v>
      </c>
      <c r="L833" s="54">
        <f t="shared" si="119"/>
        <v>1</v>
      </c>
      <c r="M833" s="56" t="str">
        <f t="shared" si="122"/>
        <v>Coldwell Banker Apex, REALTORS</v>
      </c>
      <c r="N833" s="5">
        <f t="shared" si="120"/>
        <v>0</v>
      </c>
      <c r="O833" s="5">
        <f t="shared" si="121"/>
        <v>0</v>
      </c>
    </row>
    <row r="834" spans="1:15" s="8" customFormat="1" ht="14.25" customHeight="1" x14ac:dyDescent="0.2">
      <c r="A834" t="s">
        <v>318</v>
      </c>
      <c r="B834" t="s">
        <v>1944</v>
      </c>
      <c r="C834" t="s">
        <v>318</v>
      </c>
      <c r="D834" t="s">
        <v>1944</v>
      </c>
      <c r="E834" t="s">
        <v>2647</v>
      </c>
      <c r="F834" t="s">
        <v>730</v>
      </c>
      <c r="G834" s="3">
        <v>43544</v>
      </c>
      <c r="H834" s="2">
        <v>43500</v>
      </c>
      <c r="I834" s="12" t="s">
        <v>838</v>
      </c>
      <c r="J834" s="67">
        <f t="shared" si="117"/>
        <v>0</v>
      </c>
      <c r="K834" s="5">
        <f t="shared" si="118"/>
        <v>0</v>
      </c>
      <c r="L834" s="54">
        <f t="shared" si="119"/>
        <v>0</v>
      </c>
      <c r="M834" s="56" t="str">
        <f t="shared" si="122"/>
        <v>Gatlin, Realtors</v>
      </c>
      <c r="N834" s="5">
        <f t="shared" si="120"/>
        <v>1</v>
      </c>
      <c r="O834" s="5">
        <f t="shared" si="121"/>
        <v>0</v>
      </c>
    </row>
    <row r="835" spans="1:15" s="8" customFormat="1" ht="14.25" customHeight="1" x14ac:dyDescent="0.2">
      <c r="A835" t="s">
        <v>318</v>
      </c>
      <c r="B835" t="s">
        <v>1944</v>
      </c>
      <c r="C835" t="s">
        <v>318</v>
      </c>
      <c r="D835" t="s">
        <v>1944</v>
      </c>
      <c r="E835" t="s">
        <v>2648</v>
      </c>
      <c r="F835" t="s">
        <v>730</v>
      </c>
      <c r="G835" s="3">
        <v>43544</v>
      </c>
      <c r="H835" s="2">
        <v>43500</v>
      </c>
      <c r="I835" s="12" t="s">
        <v>838</v>
      </c>
      <c r="J835" s="67">
        <f t="shared" si="117"/>
        <v>0</v>
      </c>
      <c r="K835" s="5">
        <f t="shared" si="118"/>
        <v>0</v>
      </c>
      <c r="L835" s="54">
        <f t="shared" si="119"/>
        <v>0</v>
      </c>
      <c r="M835" s="56" t="str">
        <f t="shared" si="122"/>
        <v>Gatlin, Realtors</v>
      </c>
      <c r="N835" s="5">
        <f t="shared" si="120"/>
        <v>1</v>
      </c>
      <c r="O835" s="5">
        <f t="shared" si="121"/>
        <v>0</v>
      </c>
    </row>
    <row r="836" spans="1:15" s="8" customFormat="1" ht="14.25" customHeight="1" x14ac:dyDescent="0.2">
      <c r="A836" t="s">
        <v>318</v>
      </c>
      <c r="B836" t="s">
        <v>1944</v>
      </c>
      <c r="C836" t="s">
        <v>318</v>
      </c>
      <c r="D836" t="s">
        <v>1944</v>
      </c>
      <c r="E836" t="s">
        <v>2649</v>
      </c>
      <c r="F836" t="s">
        <v>730</v>
      </c>
      <c r="G836" s="3">
        <v>43544</v>
      </c>
      <c r="H836" s="2">
        <v>43500</v>
      </c>
      <c r="I836" s="12" t="s">
        <v>838</v>
      </c>
      <c r="J836" s="67">
        <f t="shared" si="117"/>
        <v>0</v>
      </c>
      <c r="K836" s="5">
        <f t="shared" si="118"/>
        <v>0</v>
      </c>
      <c r="L836" s="54">
        <f t="shared" si="119"/>
        <v>0</v>
      </c>
      <c r="M836" s="56" t="str">
        <f t="shared" si="122"/>
        <v>Gatlin, Realtors</v>
      </c>
      <c r="N836" s="5">
        <f t="shared" si="120"/>
        <v>1</v>
      </c>
      <c r="O836" s="5">
        <f t="shared" si="121"/>
        <v>0</v>
      </c>
    </row>
    <row r="837" spans="1:15" s="8" customFormat="1" ht="14.25" customHeight="1" x14ac:dyDescent="0.2">
      <c r="A837" t="s">
        <v>2078</v>
      </c>
      <c r="B837" t="s">
        <v>1842</v>
      </c>
      <c r="C837" t="s">
        <v>1390</v>
      </c>
      <c r="D837" t="s">
        <v>1099</v>
      </c>
      <c r="E837" t="s">
        <v>2420</v>
      </c>
      <c r="F837" t="s">
        <v>6</v>
      </c>
      <c r="G837" s="3">
        <v>43518</v>
      </c>
      <c r="H837" s="2">
        <v>98000</v>
      </c>
      <c r="I837" s="12">
        <v>20190168</v>
      </c>
      <c r="J837" s="67">
        <f t="shared" si="117"/>
        <v>98000</v>
      </c>
      <c r="K837" s="5">
        <f t="shared" si="118"/>
        <v>1</v>
      </c>
      <c r="L837" s="54">
        <f t="shared" si="119"/>
        <v>1</v>
      </c>
      <c r="M837" s="56" t="str">
        <f t="shared" si="122"/>
        <v>Keller Williams Realty - Waco</v>
      </c>
      <c r="N837" s="5">
        <f t="shared" si="120"/>
        <v>0</v>
      </c>
      <c r="O837" s="5">
        <f t="shared" si="121"/>
        <v>0</v>
      </c>
    </row>
    <row r="838" spans="1:15" s="8" customFormat="1" ht="14.25" customHeight="1" x14ac:dyDescent="0.2">
      <c r="A838" t="s">
        <v>1730</v>
      </c>
      <c r="B838" t="s">
        <v>718</v>
      </c>
      <c r="C838" t="s">
        <v>1390</v>
      </c>
      <c r="D838" t="s">
        <v>1099</v>
      </c>
      <c r="E838" t="s">
        <v>2674</v>
      </c>
      <c r="F838" t="s">
        <v>1092</v>
      </c>
      <c r="G838" s="3">
        <v>43546</v>
      </c>
      <c r="H838" s="2">
        <v>105000</v>
      </c>
      <c r="I838" s="12" t="s">
        <v>838</v>
      </c>
      <c r="J838" s="67">
        <f t="shared" ref="J838:J901" si="123">IF(A838=C838,0,H838)</f>
        <v>105000</v>
      </c>
      <c r="K838" s="5">
        <f t="shared" ref="K838:K901" si="124">IF(J838&gt;0,1,0)</f>
        <v>1</v>
      </c>
      <c r="L838" s="54">
        <f t="shared" ref="L838:L901" si="125">IF(K838=0,0,IF(I838="did not close",0,IF(I838="",0,1)))</f>
        <v>0</v>
      </c>
      <c r="M838" s="56" t="str">
        <f t="shared" si="122"/>
        <v>Keller Williams Realty - Waco</v>
      </c>
      <c r="N838" s="5">
        <f t="shared" ref="N838:N901" si="126">IF(A838=C838,1,0)</f>
        <v>0</v>
      </c>
      <c r="O838" s="5">
        <f t="shared" ref="O838:O901" si="127">IF(K838=0,IF(I838="did not close",0,IF(I838="",0,1)),0)</f>
        <v>0</v>
      </c>
    </row>
    <row r="839" spans="1:15" s="8" customFormat="1" ht="14.25" customHeight="1" x14ac:dyDescent="0.2">
      <c r="A839" t="s">
        <v>1898</v>
      </c>
      <c r="B839" t="s">
        <v>1475</v>
      </c>
      <c r="C839" t="s">
        <v>1390</v>
      </c>
      <c r="D839" t="s">
        <v>1099</v>
      </c>
      <c r="E839" t="s">
        <v>2018</v>
      </c>
      <c r="F839" t="s">
        <v>6</v>
      </c>
      <c r="G839" s="3">
        <v>43579</v>
      </c>
      <c r="H839" s="2">
        <v>202900</v>
      </c>
      <c r="I839" s="12" t="s">
        <v>838</v>
      </c>
      <c r="J839" s="67">
        <f t="shared" si="123"/>
        <v>202900</v>
      </c>
      <c r="K839" s="5">
        <f t="shared" si="124"/>
        <v>1</v>
      </c>
      <c r="L839" s="54">
        <f t="shared" si="125"/>
        <v>0</v>
      </c>
      <c r="M839" s="56" t="str">
        <f t="shared" si="122"/>
        <v>Keller Williams Realty - Waco</v>
      </c>
      <c r="N839" s="5">
        <f t="shared" si="126"/>
        <v>0</v>
      </c>
      <c r="O839" s="5">
        <f t="shared" si="127"/>
        <v>0</v>
      </c>
    </row>
    <row r="840" spans="1:15" s="8" customFormat="1" ht="14.25" customHeight="1" x14ac:dyDescent="0.2">
      <c r="A840" t="s">
        <v>26</v>
      </c>
      <c r="B840" t="s">
        <v>1858</v>
      </c>
      <c r="C840" t="s">
        <v>1390</v>
      </c>
      <c r="D840" t="s">
        <v>1099</v>
      </c>
      <c r="E840" t="s">
        <v>3089</v>
      </c>
      <c r="F840" t="s">
        <v>6</v>
      </c>
      <c r="G840" s="3">
        <v>43592</v>
      </c>
      <c r="H840" s="2">
        <v>180500</v>
      </c>
      <c r="I840" s="12" t="s">
        <v>838</v>
      </c>
      <c r="J840" s="67">
        <f t="shared" si="123"/>
        <v>180500</v>
      </c>
      <c r="K840" s="5">
        <f t="shared" si="124"/>
        <v>1</v>
      </c>
      <c r="L840" s="54">
        <f t="shared" si="125"/>
        <v>0</v>
      </c>
      <c r="M840" s="56" t="str">
        <f t="shared" si="122"/>
        <v>Keller Williams Realty - Waco</v>
      </c>
      <c r="N840" s="5">
        <f t="shared" si="126"/>
        <v>0</v>
      </c>
      <c r="O840" s="5">
        <f t="shared" si="127"/>
        <v>0</v>
      </c>
    </row>
    <row r="841" spans="1:15" s="8" customFormat="1" ht="14.25" customHeight="1" x14ac:dyDescent="0.2">
      <c r="A841" t="s">
        <v>1741</v>
      </c>
      <c r="B841" t="s">
        <v>1099</v>
      </c>
      <c r="C841" t="s">
        <v>1390</v>
      </c>
      <c r="D841" t="s">
        <v>1099</v>
      </c>
      <c r="E841" t="s">
        <v>3272</v>
      </c>
      <c r="F841" t="s">
        <v>6</v>
      </c>
      <c r="G841" s="3">
        <v>43609</v>
      </c>
      <c r="H841" s="2">
        <v>125000</v>
      </c>
      <c r="I841" s="12" t="s">
        <v>838</v>
      </c>
      <c r="J841" s="67">
        <f t="shared" si="123"/>
        <v>125000</v>
      </c>
      <c r="K841" s="5">
        <f t="shared" si="124"/>
        <v>1</v>
      </c>
      <c r="L841" s="54">
        <f t="shared" si="125"/>
        <v>0</v>
      </c>
      <c r="M841" s="56" t="str">
        <f t="shared" si="122"/>
        <v>Keller Williams Realty - Waco</v>
      </c>
      <c r="N841" s="5">
        <f t="shared" si="126"/>
        <v>0</v>
      </c>
      <c r="O841" s="5">
        <f t="shared" si="127"/>
        <v>0</v>
      </c>
    </row>
    <row r="842" spans="1:15" s="8" customFormat="1" ht="14.25" customHeight="1" x14ac:dyDescent="0.2">
      <c r="A842" t="s">
        <v>663</v>
      </c>
      <c r="B842" t="s">
        <v>1840</v>
      </c>
      <c r="C842" t="s">
        <v>757</v>
      </c>
      <c r="D842" t="s">
        <v>1258</v>
      </c>
      <c r="E842" t="s">
        <v>2708</v>
      </c>
      <c r="F842" t="s">
        <v>6</v>
      </c>
      <c r="G842" s="3">
        <v>43551</v>
      </c>
      <c r="H842" s="2">
        <v>182000</v>
      </c>
      <c r="I842" s="12" t="s">
        <v>838</v>
      </c>
      <c r="J842" s="67">
        <f t="shared" si="123"/>
        <v>182000</v>
      </c>
      <c r="K842" s="5">
        <f t="shared" si="124"/>
        <v>1</v>
      </c>
      <c r="L842" s="54">
        <f t="shared" si="125"/>
        <v>0</v>
      </c>
      <c r="M842" s="56" t="str">
        <f t="shared" si="122"/>
        <v>Re/Max Centex, REALTORS</v>
      </c>
      <c r="N842" s="5">
        <f t="shared" si="126"/>
        <v>0</v>
      </c>
      <c r="O842" s="5">
        <f t="shared" si="127"/>
        <v>0</v>
      </c>
    </row>
    <row r="843" spans="1:15" s="8" customFormat="1" ht="14.25" customHeight="1" x14ac:dyDescent="0.2">
      <c r="A843" t="s">
        <v>757</v>
      </c>
      <c r="B843" t="s">
        <v>1258</v>
      </c>
      <c r="C843" t="s">
        <v>757</v>
      </c>
      <c r="D843" t="s">
        <v>1258</v>
      </c>
      <c r="E843" t="s">
        <v>2941</v>
      </c>
      <c r="F843" t="s">
        <v>216</v>
      </c>
      <c r="G843" s="3">
        <v>43577</v>
      </c>
      <c r="H843" s="2">
        <v>175000</v>
      </c>
      <c r="I843" s="12" t="s">
        <v>838</v>
      </c>
      <c r="J843" s="67">
        <f t="shared" si="123"/>
        <v>0</v>
      </c>
      <c r="K843" s="5">
        <f t="shared" si="124"/>
        <v>0</v>
      </c>
      <c r="L843" s="54">
        <f t="shared" si="125"/>
        <v>0</v>
      </c>
      <c r="M843" s="56" t="str">
        <f t="shared" si="122"/>
        <v>Re/Max Centex, REALTORS</v>
      </c>
      <c r="N843" s="5">
        <f t="shared" si="126"/>
        <v>1</v>
      </c>
      <c r="O843" s="5">
        <f t="shared" si="127"/>
        <v>0</v>
      </c>
    </row>
    <row r="844" spans="1:15" s="8" customFormat="1" ht="14.25" customHeight="1" x14ac:dyDescent="0.2">
      <c r="A844" t="s">
        <v>1868</v>
      </c>
      <c r="B844" t="s">
        <v>1869</v>
      </c>
      <c r="C844" t="s">
        <v>757</v>
      </c>
      <c r="D844" t="s">
        <v>1258</v>
      </c>
      <c r="E844" t="s">
        <v>3234</v>
      </c>
      <c r="F844" t="s">
        <v>216</v>
      </c>
      <c r="G844" s="3">
        <v>43607</v>
      </c>
      <c r="H844" s="2">
        <v>206000</v>
      </c>
      <c r="I844" s="12" t="s">
        <v>838</v>
      </c>
      <c r="J844" s="67">
        <f t="shared" si="123"/>
        <v>206000</v>
      </c>
      <c r="K844" s="5">
        <f t="shared" si="124"/>
        <v>1</v>
      </c>
      <c r="L844" s="54">
        <f t="shared" si="125"/>
        <v>0</v>
      </c>
      <c r="M844" s="56" t="str">
        <f t="shared" si="122"/>
        <v>Re/Max Centex, REALTORS</v>
      </c>
      <c r="N844" s="5">
        <f t="shared" si="126"/>
        <v>0</v>
      </c>
      <c r="O844" s="5">
        <f t="shared" si="127"/>
        <v>0</v>
      </c>
    </row>
    <row r="845" spans="1:15" s="8" customFormat="1" ht="14.25" customHeight="1" x14ac:dyDescent="0.2">
      <c r="A845" t="s">
        <v>1857</v>
      </c>
      <c r="B845" t="s">
        <v>1099</v>
      </c>
      <c r="C845" t="s">
        <v>757</v>
      </c>
      <c r="D845" t="s">
        <v>1258</v>
      </c>
      <c r="E845" t="s">
        <v>3347</v>
      </c>
      <c r="F845" t="s">
        <v>7</v>
      </c>
      <c r="G845" s="3">
        <v>43616</v>
      </c>
      <c r="H845" s="2">
        <v>350000</v>
      </c>
      <c r="I845" s="12">
        <v>20191012</v>
      </c>
      <c r="J845" s="67">
        <f t="shared" si="123"/>
        <v>350000</v>
      </c>
      <c r="K845" s="5">
        <f t="shared" si="124"/>
        <v>1</v>
      </c>
      <c r="L845" s="54">
        <f t="shared" si="125"/>
        <v>1</v>
      </c>
      <c r="M845" s="56" t="str">
        <f t="shared" si="122"/>
        <v>Re/Max Centex, REALTORS</v>
      </c>
      <c r="N845" s="5">
        <f t="shared" si="126"/>
        <v>0</v>
      </c>
      <c r="O845" s="5">
        <f t="shared" si="127"/>
        <v>0</v>
      </c>
    </row>
    <row r="846" spans="1:15" s="8" customFormat="1" ht="14.25" customHeight="1" x14ac:dyDescent="0.2">
      <c r="A846" t="s">
        <v>408</v>
      </c>
      <c r="B846" t="s">
        <v>197</v>
      </c>
      <c r="C846" t="s">
        <v>1691</v>
      </c>
      <c r="D846" t="s">
        <v>5</v>
      </c>
      <c r="E846" t="s">
        <v>2260</v>
      </c>
      <c r="F846" t="s">
        <v>6</v>
      </c>
      <c r="G846" s="3">
        <v>43496</v>
      </c>
      <c r="H846" s="2">
        <v>180000</v>
      </c>
      <c r="I846" s="12" t="s">
        <v>838</v>
      </c>
      <c r="J846" s="67">
        <f t="shared" si="123"/>
        <v>180000</v>
      </c>
      <c r="K846" s="5">
        <f t="shared" si="124"/>
        <v>1</v>
      </c>
      <c r="L846" s="54">
        <f t="shared" si="125"/>
        <v>0</v>
      </c>
      <c r="M846" s="56" t="str">
        <f t="shared" si="122"/>
        <v>Magnolia Realty</v>
      </c>
      <c r="N846" s="5">
        <f t="shared" si="126"/>
        <v>0</v>
      </c>
      <c r="O846" s="5">
        <f t="shared" si="127"/>
        <v>0</v>
      </c>
    </row>
    <row r="847" spans="1:15" s="8" customFormat="1" ht="14.25" customHeight="1" x14ac:dyDescent="0.2">
      <c r="A847" t="s">
        <v>1691</v>
      </c>
      <c r="B847" t="s">
        <v>5</v>
      </c>
      <c r="C847" t="s">
        <v>1691</v>
      </c>
      <c r="D847" t="s">
        <v>5</v>
      </c>
      <c r="E847" t="s">
        <v>2289</v>
      </c>
      <c r="F847" t="s">
        <v>6</v>
      </c>
      <c r="G847" s="3">
        <v>43497</v>
      </c>
      <c r="H847" s="2">
        <v>160000</v>
      </c>
      <c r="I847" s="12" t="s">
        <v>838</v>
      </c>
      <c r="J847" s="67">
        <f t="shared" si="123"/>
        <v>0</v>
      </c>
      <c r="K847" s="5">
        <f t="shared" si="124"/>
        <v>0</v>
      </c>
      <c r="L847" s="54">
        <f t="shared" si="125"/>
        <v>0</v>
      </c>
      <c r="M847" s="56" t="str">
        <f t="shared" si="122"/>
        <v>Magnolia Realty</v>
      </c>
      <c r="N847" s="5">
        <f t="shared" si="126"/>
        <v>1</v>
      </c>
      <c r="O847" s="5">
        <f t="shared" si="127"/>
        <v>0</v>
      </c>
    </row>
    <row r="848" spans="1:15" s="8" customFormat="1" ht="14.25" customHeight="1" x14ac:dyDescent="0.2">
      <c r="A848" t="s">
        <v>1850</v>
      </c>
      <c r="B848" t="s">
        <v>5</v>
      </c>
      <c r="C848" t="s">
        <v>1691</v>
      </c>
      <c r="D848" t="s">
        <v>5</v>
      </c>
      <c r="E848" t="s">
        <v>2480</v>
      </c>
      <c r="F848" t="s">
        <v>6</v>
      </c>
      <c r="G848" s="3">
        <v>43525</v>
      </c>
      <c r="H848" s="2">
        <v>332900</v>
      </c>
      <c r="I848" s="12" t="s">
        <v>838</v>
      </c>
      <c r="J848" s="67">
        <f t="shared" si="123"/>
        <v>332900</v>
      </c>
      <c r="K848" s="5">
        <f t="shared" si="124"/>
        <v>1</v>
      </c>
      <c r="L848" s="54">
        <f t="shared" si="125"/>
        <v>0</v>
      </c>
      <c r="M848" s="56" t="str">
        <f>IF(D848="",#REF!,D848)</f>
        <v>Magnolia Realty</v>
      </c>
      <c r="N848" s="5">
        <f t="shared" si="126"/>
        <v>0</v>
      </c>
      <c r="O848" s="5">
        <f t="shared" si="127"/>
        <v>0</v>
      </c>
    </row>
    <row r="849" spans="1:15" s="8" customFormat="1" ht="14.25" customHeight="1" x14ac:dyDescent="0.2">
      <c r="A849" t="s">
        <v>1538</v>
      </c>
      <c r="B849" t="s">
        <v>1842</v>
      </c>
      <c r="C849" t="s">
        <v>1691</v>
      </c>
      <c r="D849" t="s">
        <v>5</v>
      </c>
      <c r="E849" t="s">
        <v>2557</v>
      </c>
      <c r="F849" t="s">
        <v>123</v>
      </c>
      <c r="G849" s="3">
        <v>43532</v>
      </c>
      <c r="H849" s="2">
        <v>300000</v>
      </c>
      <c r="I849" s="12">
        <v>20190197</v>
      </c>
      <c r="J849" s="67">
        <f t="shared" si="123"/>
        <v>300000</v>
      </c>
      <c r="K849" s="5">
        <f t="shared" si="124"/>
        <v>1</v>
      </c>
      <c r="L849" s="54">
        <f t="shared" si="125"/>
        <v>1</v>
      </c>
      <c r="M849" s="56" t="str">
        <f>IF(D849="",#REF!,D849)</f>
        <v>Magnolia Realty</v>
      </c>
      <c r="N849" s="5">
        <f t="shared" si="126"/>
        <v>0</v>
      </c>
      <c r="O849" s="5">
        <f t="shared" si="127"/>
        <v>0</v>
      </c>
    </row>
    <row r="850" spans="1:15" s="8" customFormat="1" ht="14.25" customHeight="1" x14ac:dyDescent="0.2">
      <c r="A850" t="s">
        <v>1848</v>
      </c>
      <c r="B850" t="s">
        <v>1036</v>
      </c>
      <c r="C850" t="s">
        <v>1691</v>
      </c>
      <c r="D850" t="s">
        <v>5</v>
      </c>
      <c r="E850" t="s">
        <v>2676</v>
      </c>
      <c r="F850" t="s">
        <v>7</v>
      </c>
      <c r="G850" s="3">
        <v>43546</v>
      </c>
      <c r="H850" s="2">
        <v>149900</v>
      </c>
      <c r="I850" s="12" t="s">
        <v>838</v>
      </c>
      <c r="J850" s="67">
        <f t="shared" si="123"/>
        <v>149900</v>
      </c>
      <c r="K850" s="5">
        <f t="shared" si="124"/>
        <v>1</v>
      </c>
      <c r="L850" s="54">
        <f t="shared" si="125"/>
        <v>0</v>
      </c>
      <c r="M850" s="56" t="str">
        <f>IF(D850="",#REF!,D850)</f>
        <v>Magnolia Realty</v>
      </c>
      <c r="N850" s="5">
        <f t="shared" si="126"/>
        <v>0</v>
      </c>
      <c r="O850" s="5">
        <f t="shared" si="127"/>
        <v>0</v>
      </c>
    </row>
    <row r="851" spans="1:15" s="8" customFormat="1" ht="14.25" customHeight="1" x14ac:dyDescent="0.2">
      <c r="A851" t="s">
        <v>104</v>
      </c>
      <c r="B851" t="s">
        <v>1529</v>
      </c>
      <c r="C851" t="s">
        <v>1691</v>
      </c>
      <c r="D851" t="s">
        <v>5</v>
      </c>
      <c r="E851" t="s">
        <v>2686</v>
      </c>
      <c r="F851" t="s">
        <v>6</v>
      </c>
      <c r="G851" s="3">
        <v>43549</v>
      </c>
      <c r="H851" s="2">
        <v>157200</v>
      </c>
      <c r="I851" s="12" t="s">
        <v>838</v>
      </c>
      <c r="J851" s="67">
        <f t="shared" si="123"/>
        <v>157200</v>
      </c>
      <c r="K851" s="5">
        <f t="shared" si="124"/>
        <v>1</v>
      </c>
      <c r="L851" s="54">
        <f t="shared" si="125"/>
        <v>0</v>
      </c>
      <c r="M851" s="56" t="str">
        <f>IF(D851="",#REF!,D851)</f>
        <v>Magnolia Realty</v>
      </c>
      <c r="N851" s="5">
        <f t="shared" si="126"/>
        <v>0</v>
      </c>
      <c r="O851" s="5">
        <f t="shared" si="127"/>
        <v>0</v>
      </c>
    </row>
    <row r="852" spans="1:15" s="8" customFormat="1" ht="14.25" customHeight="1" x14ac:dyDescent="0.2">
      <c r="A852" t="s">
        <v>1917</v>
      </c>
      <c r="B852" t="s">
        <v>5</v>
      </c>
      <c r="C852" t="s">
        <v>1691</v>
      </c>
      <c r="D852" t="s">
        <v>5</v>
      </c>
      <c r="E852" t="s">
        <v>1967</v>
      </c>
      <c r="F852" t="s">
        <v>6</v>
      </c>
      <c r="G852" s="3">
        <v>43584</v>
      </c>
      <c r="H852" s="2">
        <v>205000</v>
      </c>
      <c r="I852" s="12">
        <v>20190565</v>
      </c>
      <c r="J852" s="67">
        <f t="shared" si="123"/>
        <v>205000</v>
      </c>
      <c r="K852" s="5">
        <f t="shared" si="124"/>
        <v>1</v>
      </c>
      <c r="L852" s="54">
        <f t="shared" si="125"/>
        <v>1</v>
      </c>
      <c r="M852" s="56" t="str">
        <f t="shared" si="122"/>
        <v>Magnolia Realty</v>
      </c>
      <c r="N852" s="5">
        <f t="shared" si="126"/>
        <v>0</v>
      </c>
      <c r="O852" s="5">
        <f t="shared" si="127"/>
        <v>0</v>
      </c>
    </row>
    <row r="853" spans="1:15" s="8" customFormat="1" ht="14.25" customHeight="1" x14ac:dyDescent="0.2">
      <c r="A853" t="s">
        <v>1964</v>
      </c>
      <c r="B853" t="s">
        <v>5</v>
      </c>
      <c r="C853" t="s">
        <v>1691</v>
      </c>
      <c r="D853" t="s">
        <v>5</v>
      </c>
      <c r="E853" t="s">
        <v>2994</v>
      </c>
      <c r="F853" t="s">
        <v>6</v>
      </c>
      <c r="G853" s="3">
        <v>43584</v>
      </c>
      <c r="H853" s="2">
        <v>112500</v>
      </c>
      <c r="I853" s="12" t="s">
        <v>838</v>
      </c>
      <c r="J853" s="67">
        <f t="shared" si="123"/>
        <v>112500</v>
      </c>
      <c r="K853" s="5">
        <f t="shared" si="124"/>
        <v>1</v>
      </c>
      <c r="L853" s="54">
        <f t="shared" si="125"/>
        <v>0</v>
      </c>
      <c r="M853" s="56" t="str">
        <f>IF(D853="",#REF!,D853)</f>
        <v>Magnolia Realty</v>
      </c>
      <c r="N853" s="5">
        <f t="shared" si="126"/>
        <v>0</v>
      </c>
      <c r="O853" s="5">
        <f t="shared" si="127"/>
        <v>0</v>
      </c>
    </row>
    <row r="854" spans="1:15" s="8" customFormat="1" ht="14.25" customHeight="1" x14ac:dyDescent="0.2">
      <c r="A854" t="s">
        <v>1898</v>
      </c>
      <c r="B854" t="s">
        <v>1475</v>
      </c>
      <c r="C854" t="s">
        <v>1691</v>
      </c>
      <c r="D854" t="s">
        <v>5</v>
      </c>
      <c r="E854" t="s">
        <v>3066</v>
      </c>
      <c r="F854" t="s">
        <v>6</v>
      </c>
      <c r="G854" s="3">
        <v>43591</v>
      </c>
      <c r="H854" s="2">
        <v>179000</v>
      </c>
      <c r="I854" s="12" t="s">
        <v>838</v>
      </c>
      <c r="J854" s="67">
        <f t="shared" si="123"/>
        <v>179000</v>
      </c>
      <c r="K854" s="5">
        <f t="shared" si="124"/>
        <v>1</v>
      </c>
      <c r="L854" s="54">
        <f t="shared" si="125"/>
        <v>0</v>
      </c>
      <c r="M854" s="56" t="str">
        <f t="shared" ref="M854:M907" si="128">IF(D854="",D853,D854)</f>
        <v>Magnolia Realty</v>
      </c>
      <c r="N854" s="5">
        <f t="shared" si="126"/>
        <v>0</v>
      </c>
      <c r="O854" s="5">
        <f t="shared" si="127"/>
        <v>0</v>
      </c>
    </row>
    <row r="855" spans="1:15" s="8" customFormat="1" ht="14.25" customHeight="1" x14ac:dyDescent="0.2">
      <c r="A855" t="s">
        <v>710</v>
      </c>
      <c r="B855" t="s">
        <v>303</v>
      </c>
      <c r="C855" t="s">
        <v>1691</v>
      </c>
      <c r="D855" t="s">
        <v>5</v>
      </c>
      <c r="E855" t="s">
        <v>3067</v>
      </c>
      <c r="F855" t="s">
        <v>6</v>
      </c>
      <c r="G855" s="3">
        <v>43591</v>
      </c>
      <c r="H855" s="2">
        <v>64000</v>
      </c>
      <c r="I855" s="12">
        <v>20190864</v>
      </c>
      <c r="J855" s="67">
        <f t="shared" si="123"/>
        <v>64000</v>
      </c>
      <c r="K855" s="5">
        <f t="shared" si="124"/>
        <v>1</v>
      </c>
      <c r="L855" s="54">
        <f t="shared" si="125"/>
        <v>1</v>
      </c>
      <c r="M855" s="56" t="str">
        <f t="shared" si="128"/>
        <v>Magnolia Realty</v>
      </c>
      <c r="N855" s="5">
        <f t="shared" si="126"/>
        <v>0</v>
      </c>
      <c r="O855" s="5">
        <f t="shared" si="127"/>
        <v>0</v>
      </c>
    </row>
    <row r="856" spans="1:15" s="8" customFormat="1" ht="14.25" customHeight="1" x14ac:dyDescent="0.2">
      <c r="A856" t="s">
        <v>1691</v>
      </c>
      <c r="B856" t="s">
        <v>5</v>
      </c>
      <c r="C856" t="s">
        <v>1691</v>
      </c>
      <c r="D856" t="s">
        <v>5</v>
      </c>
      <c r="E856" t="s">
        <v>3150</v>
      </c>
      <c r="F856" t="s">
        <v>6</v>
      </c>
      <c r="G856" s="3">
        <v>43598</v>
      </c>
      <c r="H856" s="2">
        <v>159900</v>
      </c>
      <c r="I856" s="12">
        <v>20190039</v>
      </c>
      <c r="J856" s="67">
        <f t="shared" si="123"/>
        <v>0</v>
      </c>
      <c r="K856" s="5">
        <f t="shared" si="124"/>
        <v>0</v>
      </c>
      <c r="L856" s="54">
        <f t="shared" si="125"/>
        <v>0</v>
      </c>
      <c r="M856" s="56" t="str">
        <f t="shared" si="128"/>
        <v>Magnolia Realty</v>
      </c>
      <c r="N856" s="5">
        <f t="shared" si="126"/>
        <v>1</v>
      </c>
      <c r="O856" s="5">
        <f t="shared" si="127"/>
        <v>1</v>
      </c>
    </row>
    <row r="857" spans="1:15" s="8" customFormat="1" ht="14.25" customHeight="1" x14ac:dyDescent="0.2">
      <c r="A857" t="s">
        <v>720</v>
      </c>
      <c r="B857" t="s">
        <v>721</v>
      </c>
      <c r="C857" t="s">
        <v>1691</v>
      </c>
      <c r="D857" t="s">
        <v>5</v>
      </c>
      <c r="E857" t="s">
        <v>3214</v>
      </c>
      <c r="F857" t="s">
        <v>6</v>
      </c>
      <c r="G857" s="3">
        <v>43605</v>
      </c>
      <c r="H857" s="2">
        <v>50000</v>
      </c>
      <c r="I857" s="12" t="s">
        <v>838</v>
      </c>
      <c r="J857" s="67">
        <f t="shared" si="123"/>
        <v>50000</v>
      </c>
      <c r="K857" s="5">
        <f t="shared" si="124"/>
        <v>1</v>
      </c>
      <c r="L857" s="54">
        <f t="shared" si="125"/>
        <v>0</v>
      </c>
      <c r="M857" s="56" t="str">
        <f t="shared" si="128"/>
        <v>Magnolia Realty</v>
      </c>
      <c r="N857" s="5">
        <f t="shared" si="126"/>
        <v>0</v>
      </c>
      <c r="O857" s="5">
        <f t="shared" si="127"/>
        <v>0</v>
      </c>
    </row>
    <row r="858" spans="1:15" s="8" customFormat="1" ht="14.25" customHeight="1" x14ac:dyDescent="0.2">
      <c r="A858" t="s">
        <v>1868</v>
      </c>
      <c r="B858" t="s">
        <v>1869</v>
      </c>
      <c r="C858" t="s">
        <v>1254</v>
      </c>
      <c r="D858" t="s">
        <v>1854</v>
      </c>
      <c r="E858" t="s">
        <v>2373</v>
      </c>
      <c r="F858" t="s">
        <v>65</v>
      </c>
      <c r="G858" s="3">
        <v>43511</v>
      </c>
      <c r="H858" s="2">
        <v>129000</v>
      </c>
      <c r="I858" s="12" t="s">
        <v>838</v>
      </c>
      <c r="J858" s="67">
        <f t="shared" si="123"/>
        <v>129000</v>
      </c>
      <c r="K858" s="5">
        <f t="shared" si="124"/>
        <v>1</v>
      </c>
      <c r="L858" s="54">
        <f t="shared" si="125"/>
        <v>0</v>
      </c>
      <c r="M858" s="56" t="str">
        <f t="shared" si="128"/>
        <v>Weichert, Realtors - Realty Experts</v>
      </c>
      <c r="N858" s="5">
        <f t="shared" si="126"/>
        <v>0</v>
      </c>
      <c r="O858" s="5">
        <f t="shared" si="127"/>
        <v>0</v>
      </c>
    </row>
    <row r="859" spans="1:15" s="8" customFormat="1" ht="14.25" customHeight="1" x14ac:dyDescent="0.2">
      <c r="A859" t="s">
        <v>1898</v>
      </c>
      <c r="B859" t="s">
        <v>1475</v>
      </c>
      <c r="C859" t="s">
        <v>319</v>
      </c>
      <c r="D859" t="s">
        <v>1842</v>
      </c>
      <c r="E859" t="s">
        <v>2269</v>
      </c>
      <c r="F859" t="s">
        <v>6</v>
      </c>
      <c r="G859" s="3">
        <v>43496</v>
      </c>
      <c r="H859" s="2">
        <v>139900</v>
      </c>
      <c r="I859" s="12" t="s">
        <v>838</v>
      </c>
      <c r="J859" s="67">
        <f t="shared" si="123"/>
        <v>139900</v>
      </c>
      <c r="K859" s="5">
        <f t="shared" si="124"/>
        <v>1</v>
      </c>
      <c r="L859" s="54">
        <f t="shared" si="125"/>
        <v>0</v>
      </c>
      <c r="M859" s="56" t="str">
        <f t="shared" si="128"/>
        <v>Coldwell Banker Apex, REALTORS</v>
      </c>
      <c r="N859" s="5">
        <f t="shared" si="126"/>
        <v>0</v>
      </c>
      <c r="O859" s="5">
        <f t="shared" si="127"/>
        <v>0</v>
      </c>
    </row>
    <row r="860" spans="1:15" s="8" customFormat="1" ht="14.25" customHeight="1" x14ac:dyDescent="0.2">
      <c r="A860" t="s">
        <v>2014</v>
      </c>
      <c r="B860" t="s">
        <v>1180</v>
      </c>
      <c r="C860" t="s">
        <v>319</v>
      </c>
      <c r="D860" t="s">
        <v>1842</v>
      </c>
      <c r="E860" t="s">
        <v>2574</v>
      </c>
      <c r="F860" t="s">
        <v>6</v>
      </c>
      <c r="G860" s="3">
        <v>43535</v>
      </c>
      <c r="H860" s="2">
        <v>102000</v>
      </c>
      <c r="I860" s="12" t="s">
        <v>838</v>
      </c>
      <c r="J860" s="67">
        <f t="shared" si="123"/>
        <v>102000</v>
      </c>
      <c r="K860" s="5">
        <f t="shared" si="124"/>
        <v>1</v>
      </c>
      <c r="L860" s="54">
        <f t="shared" si="125"/>
        <v>0</v>
      </c>
      <c r="M860" s="56" t="str">
        <f t="shared" si="128"/>
        <v>Coldwell Banker Apex, REALTORS</v>
      </c>
      <c r="N860" s="5">
        <f t="shared" si="126"/>
        <v>0</v>
      </c>
      <c r="O860" s="5">
        <f t="shared" si="127"/>
        <v>0</v>
      </c>
    </row>
    <row r="861" spans="1:15" s="8" customFormat="1" ht="14.25" customHeight="1" x14ac:dyDescent="0.2">
      <c r="A861" t="s">
        <v>269</v>
      </c>
      <c r="B861" t="s">
        <v>1547</v>
      </c>
      <c r="C861" t="s">
        <v>319</v>
      </c>
      <c r="D861" t="s">
        <v>1842</v>
      </c>
      <c r="E861" t="s">
        <v>3213</v>
      </c>
      <c r="F861" t="s">
        <v>7</v>
      </c>
      <c r="G861" s="3">
        <v>43605</v>
      </c>
      <c r="H861" s="2">
        <v>589000</v>
      </c>
      <c r="I861" s="12">
        <v>20190749</v>
      </c>
      <c r="J861" s="67">
        <f t="shared" si="123"/>
        <v>589000</v>
      </c>
      <c r="K861" s="5">
        <f t="shared" si="124"/>
        <v>1</v>
      </c>
      <c r="L861" s="54">
        <f t="shared" si="125"/>
        <v>1</v>
      </c>
      <c r="M861" s="56" t="str">
        <f t="shared" si="128"/>
        <v>Coldwell Banker Apex, REALTORS</v>
      </c>
      <c r="N861" s="5">
        <f t="shared" si="126"/>
        <v>0</v>
      </c>
      <c r="O861" s="5">
        <f t="shared" si="127"/>
        <v>0</v>
      </c>
    </row>
    <row r="862" spans="1:15" s="8" customFormat="1" ht="14.25" customHeight="1" x14ac:dyDescent="0.2">
      <c r="A862" t="s">
        <v>406</v>
      </c>
      <c r="B862" t="s">
        <v>729</v>
      </c>
      <c r="C862" t="s">
        <v>320</v>
      </c>
      <c r="D862" t="s">
        <v>1843</v>
      </c>
      <c r="E862" t="s">
        <v>2234</v>
      </c>
      <c r="F862" t="s">
        <v>7</v>
      </c>
      <c r="G862" s="3">
        <v>43493</v>
      </c>
      <c r="H862" s="2">
        <v>34000</v>
      </c>
      <c r="I862" s="12">
        <v>20190721</v>
      </c>
      <c r="J862" s="67">
        <f t="shared" si="123"/>
        <v>34000</v>
      </c>
      <c r="K862" s="5">
        <f t="shared" si="124"/>
        <v>1</v>
      </c>
      <c r="L862" s="54">
        <f t="shared" si="125"/>
        <v>1</v>
      </c>
      <c r="M862" s="56" t="str">
        <f>IF(D862="",#REF!,D862)</f>
        <v>Synergy, Realtors</v>
      </c>
      <c r="N862" s="5">
        <f t="shared" si="126"/>
        <v>0</v>
      </c>
      <c r="O862" s="5">
        <f t="shared" si="127"/>
        <v>0</v>
      </c>
    </row>
    <row r="863" spans="1:15" s="8" customFormat="1" ht="14.25" customHeight="1" x14ac:dyDescent="0.2">
      <c r="A863" t="s">
        <v>1884</v>
      </c>
      <c r="B863" t="s">
        <v>1842</v>
      </c>
      <c r="C863" t="s">
        <v>320</v>
      </c>
      <c r="D863" t="s">
        <v>1843</v>
      </c>
      <c r="E863" t="s">
        <v>3286</v>
      </c>
      <c r="F863" t="s">
        <v>6</v>
      </c>
      <c r="G863" s="3">
        <v>43609</v>
      </c>
      <c r="H863" s="2">
        <v>77707</v>
      </c>
      <c r="I863" s="12" t="s">
        <v>838</v>
      </c>
      <c r="J863" s="67">
        <f t="shared" si="123"/>
        <v>77707</v>
      </c>
      <c r="K863" s="5">
        <f t="shared" si="124"/>
        <v>1</v>
      </c>
      <c r="L863" s="54">
        <f t="shared" si="125"/>
        <v>0</v>
      </c>
      <c r="M863" s="56" t="str">
        <f t="shared" si="128"/>
        <v>Synergy, Realtors</v>
      </c>
      <c r="N863" s="5">
        <f t="shared" si="126"/>
        <v>0</v>
      </c>
      <c r="O863" s="5">
        <f t="shared" si="127"/>
        <v>0</v>
      </c>
    </row>
    <row r="864" spans="1:15" s="8" customFormat="1" ht="14.25" customHeight="1" x14ac:dyDescent="0.2">
      <c r="A864" t="s">
        <v>326</v>
      </c>
      <c r="B864" t="s">
        <v>1844</v>
      </c>
      <c r="C864" t="s">
        <v>183</v>
      </c>
      <c r="D864" t="s">
        <v>1099</v>
      </c>
      <c r="E864" t="s">
        <v>2379</v>
      </c>
      <c r="F864" t="s">
        <v>1249</v>
      </c>
      <c r="G864" s="3">
        <v>43511</v>
      </c>
      <c r="H864" s="2">
        <v>195000</v>
      </c>
      <c r="I864" s="12" t="s">
        <v>838</v>
      </c>
      <c r="J864" s="67">
        <f t="shared" si="123"/>
        <v>195000</v>
      </c>
      <c r="K864" s="5">
        <f t="shared" si="124"/>
        <v>1</v>
      </c>
      <c r="L864" s="54">
        <f t="shared" si="125"/>
        <v>0</v>
      </c>
      <c r="M864" s="56" t="str">
        <f t="shared" si="128"/>
        <v>Keller Williams Realty - Waco</v>
      </c>
      <c r="N864" s="5">
        <f t="shared" si="126"/>
        <v>0</v>
      </c>
      <c r="O864" s="5">
        <f t="shared" si="127"/>
        <v>0</v>
      </c>
    </row>
    <row r="865" spans="1:15" s="8" customFormat="1" ht="14.25" customHeight="1" x14ac:dyDescent="0.2">
      <c r="A865" t="s">
        <v>1632</v>
      </c>
      <c r="B865" t="s">
        <v>1535</v>
      </c>
      <c r="C865" t="s">
        <v>1632</v>
      </c>
      <c r="D865" t="s">
        <v>1535</v>
      </c>
      <c r="E865" t="s">
        <v>2760</v>
      </c>
      <c r="F865" t="s">
        <v>1249</v>
      </c>
      <c r="G865" s="3">
        <v>43556</v>
      </c>
      <c r="H865" s="2">
        <v>267000</v>
      </c>
      <c r="I865" s="12">
        <v>20190334</v>
      </c>
      <c r="J865" s="67">
        <f t="shared" si="123"/>
        <v>0</v>
      </c>
      <c r="K865" s="5">
        <f t="shared" si="124"/>
        <v>0</v>
      </c>
      <c r="L865" s="54">
        <f t="shared" si="125"/>
        <v>0</v>
      </c>
      <c r="M865" s="56" t="str">
        <f t="shared" si="128"/>
        <v>Camille Johnson, REALTORS</v>
      </c>
      <c r="N865" s="5">
        <f t="shared" si="126"/>
        <v>1</v>
      </c>
      <c r="O865" s="5">
        <f t="shared" si="127"/>
        <v>1</v>
      </c>
    </row>
    <row r="866" spans="1:15" s="8" customFormat="1" ht="14.25" customHeight="1" x14ac:dyDescent="0.2">
      <c r="A866" t="s">
        <v>1928</v>
      </c>
      <c r="B866" t="s">
        <v>1842</v>
      </c>
      <c r="C866" t="s">
        <v>1632</v>
      </c>
      <c r="D866" t="s">
        <v>1535</v>
      </c>
      <c r="E866" t="s">
        <v>825</v>
      </c>
      <c r="F866" t="s">
        <v>6</v>
      </c>
      <c r="G866" s="3">
        <v>43573</v>
      </c>
      <c r="H866" s="2">
        <v>155000</v>
      </c>
      <c r="I866" s="12" t="s">
        <v>838</v>
      </c>
      <c r="J866" s="67">
        <f t="shared" si="123"/>
        <v>155000</v>
      </c>
      <c r="K866" s="5">
        <f t="shared" si="124"/>
        <v>1</v>
      </c>
      <c r="L866" s="54">
        <f t="shared" si="125"/>
        <v>0</v>
      </c>
      <c r="M866" s="56" t="str">
        <f>IF(D866="",#REF!,D866)</f>
        <v>Camille Johnson, REALTORS</v>
      </c>
      <c r="N866" s="5">
        <f t="shared" si="126"/>
        <v>0</v>
      </c>
      <c r="O866" s="5">
        <f t="shared" si="127"/>
        <v>0</v>
      </c>
    </row>
    <row r="867" spans="1:15" s="8" customFormat="1" ht="14.25" customHeight="1" x14ac:dyDescent="0.2">
      <c r="A867" t="s">
        <v>1480</v>
      </c>
      <c r="B867" t="s">
        <v>1840</v>
      </c>
      <c r="C867" t="s">
        <v>487</v>
      </c>
      <c r="D867" t="s">
        <v>1974</v>
      </c>
      <c r="E867" t="s">
        <v>2142</v>
      </c>
      <c r="F867" t="s">
        <v>700</v>
      </c>
      <c r="G867" s="3">
        <v>43476</v>
      </c>
      <c r="H867" s="2">
        <v>135000</v>
      </c>
      <c r="I867" s="12" t="s">
        <v>838</v>
      </c>
      <c r="J867" s="67">
        <f t="shared" si="123"/>
        <v>135000</v>
      </c>
      <c r="K867" s="5">
        <f t="shared" si="124"/>
        <v>1</v>
      </c>
      <c r="L867" s="54">
        <f t="shared" si="125"/>
        <v>0</v>
      </c>
      <c r="M867" s="56" t="str">
        <f>IF(D867="",#REF!,D867)</f>
        <v>Bruce, Realtors</v>
      </c>
      <c r="N867" s="5">
        <f t="shared" si="126"/>
        <v>0</v>
      </c>
      <c r="O867" s="5">
        <f t="shared" si="127"/>
        <v>0</v>
      </c>
    </row>
    <row r="868" spans="1:15" s="8" customFormat="1" ht="14.25" customHeight="1" x14ac:dyDescent="0.2">
      <c r="A868" t="s">
        <v>1270</v>
      </c>
      <c r="B868" t="s">
        <v>1535</v>
      </c>
      <c r="C868" t="s">
        <v>1715</v>
      </c>
      <c r="D868" t="s">
        <v>1842</v>
      </c>
      <c r="E868" t="s">
        <v>2469</v>
      </c>
      <c r="F868" t="s">
        <v>70</v>
      </c>
      <c r="G868" s="3">
        <v>43524</v>
      </c>
      <c r="H868" s="2">
        <v>25000</v>
      </c>
      <c r="I868" s="12">
        <v>20190231</v>
      </c>
      <c r="J868" s="67">
        <f t="shared" si="123"/>
        <v>25000</v>
      </c>
      <c r="K868" s="5">
        <f t="shared" si="124"/>
        <v>1</v>
      </c>
      <c r="L868" s="54">
        <f t="shared" si="125"/>
        <v>1</v>
      </c>
      <c r="M868" s="56" t="str">
        <f t="shared" si="128"/>
        <v>Coldwell Banker Apex, REALTORS</v>
      </c>
      <c r="N868" s="5">
        <f t="shared" si="126"/>
        <v>0</v>
      </c>
      <c r="O868" s="5">
        <f t="shared" si="127"/>
        <v>0</v>
      </c>
    </row>
    <row r="869" spans="1:15" s="8" customFormat="1" ht="14.25" customHeight="1" x14ac:dyDescent="0.2">
      <c r="A869" t="s">
        <v>3074</v>
      </c>
      <c r="B869" t="s">
        <v>1842</v>
      </c>
      <c r="C869" t="s">
        <v>1919</v>
      </c>
      <c r="D869" t="s">
        <v>1842</v>
      </c>
      <c r="E869" t="s">
        <v>3351</v>
      </c>
      <c r="F869" t="s">
        <v>6</v>
      </c>
      <c r="G869" s="3">
        <v>43616</v>
      </c>
      <c r="H869" s="2">
        <v>127000</v>
      </c>
      <c r="I869" s="12" t="s">
        <v>838</v>
      </c>
      <c r="J869" s="67">
        <f t="shared" si="123"/>
        <v>127000</v>
      </c>
      <c r="K869" s="5">
        <f t="shared" si="124"/>
        <v>1</v>
      </c>
      <c r="L869" s="54">
        <f t="shared" si="125"/>
        <v>0</v>
      </c>
      <c r="M869" s="56" t="str">
        <f t="shared" si="128"/>
        <v>Coldwell Banker Apex, REALTORS</v>
      </c>
      <c r="N869" s="5">
        <f t="shared" si="126"/>
        <v>0</v>
      </c>
      <c r="O869" s="5">
        <f t="shared" si="127"/>
        <v>0</v>
      </c>
    </row>
    <row r="870" spans="1:15" s="8" customFormat="1" ht="14.25" customHeight="1" x14ac:dyDescent="0.2">
      <c r="A870" t="s">
        <v>1040</v>
      </c>
      <c r="B870" t="s">
        <v>5</v>
      </c>
      <c r="C870" t="s">
        <v>407</v>
      </c>
      <c r="D870" t="s">
        <v>1180</v>
      </c>
      <c r="E870" t="s">
        <v>2318</v>
      </c>
      <c r="F870" t="s">
        <v>216</v>
      </c>
      <c r="G870" s="3">
        <v>43503</v>
      </c>
      <c r="H870" s="2">
        <v>362500</v>
      </c>
      <c r="I870" s="12">
        <v>20182884</v>
      </c>
      <c r="J870" s="67">
        <f t="shared" si="123"/>
        <v>362500</v>
      </c>
      <c r="K870" s="5">
        <f t="shared" si="124"/>
        <v>1</v>
      </c>
      <c r="L870" s="54">
        <f t="shared" si="125"/>
        <v>1</v>
      </c>
      <c r="M870" s="56" t="str">
        <f t="shared" si="128"/>
        <v>Greater Waco Realty, Inc.</v>
      </c>
      <c r="N870" s="5">
        <f t="shared" si="126"/>
        <v>0</v>
      </c>
      <c r="O870" s="5">
        <f t="shared" si="127"/>
        <v>0</v>
      </c>
    </row>
    <row r="871" spans="1:15" s="8" customFormat="1" ht="14.25" customHeight="1" x14ac:dyDescent="0.2">
      <c r="A871" t="s">
        <v>1684</v>
      </c>
      <c r="B871" t="s">
        <v>2328</v>
      </c>
      <c r="C871" t="s">
        <v>407</v>
      </c>
      <c r="D871" t="s">
        <v>1180</v>
      </c>
      <c r="E871" t="s">
        <v>2329</v>
      </c>
      <c r="F871" t="s">
        <v>424</v>
      </c>
      <c r="G871" s="3">
        <v>43504</v>
      </c>
      <c r="H871" s="2">
        <v>62500</v>
      </c>
      <c r="I871" s="12" t="s">
        <v>838</v>
      </c>
      <c r="J871" s="67">
        <f t="shared" si="123"/>
        <v>62500</v>
      </c>
      <c r="K871" s="5">
        <f t="shared" si="124"/>
        <v>1</v>
      </c>
      <c r="L871" s="54">
        <f t="shared" si="125"/>
        <v>0</v>
      </c>
      <c r="M871" s="56" t="str">
        <f t="shared" si="128"/>
        <v>Greater Waco Realty, Inc.</v>
      </c>
      <c r="N871" s="5">
        <f t="shared" si="126"/>
        <v>0</v>
      </c>
      <c r="O871" s="5">
        <f t="shared" si="127"/>
        <v>0</v>
      </c>
    </row>
    <row r="872" spans="1:15" s="8" customFormat="1" ht="14.25" customHeight="1" x14ac:dyDescent="0.2">
      <c r="A872" t="s">
        <v>1248</v>
      </c>
      <c r="B872" t="s">
        <v>1941</v>
      </c>
      <c r="C872" t="s">
        <v>1947</v>
      </c>
      <c r="D872" t="s">
        <v>1258</v>
      </c>
      <c r="E872" t="s">
        <v>2239</v>
      </c>
      <c r="F872" t="s">
        <v>6</v>
      </c>
      <c r="G872" s="3">
        <v>43495</v>
      </c>
      <c r="H872" s="2">
        <v>385000</v>
      </c>
      <c r="I872" s="12" t="s">
        <v>838</v>
      </c>
      <c r="J872" s="67">
        <f t="shared" si="123"/>
        <v>385000</v>
      </c>
      <c r="K872" s="5">
        <f t="shared" si="124"/>
        <v>1</v>
      </c>
      <c r="L872" s="54">
        <f t="shared" si="125"/>
        <v>0</v>
      </c>
      <c r="M872" s="56" t="str">
        <f t="shared" si="128"/>
        <v>Re/Max Centex, REALTORS</v>
      </c>
      <c r="N872" s="5">
        <f t="shared" si="126"/>
        <v>0</v>
      </c>
      <c r="O872" s="5">
        <f t="shared" si="127"/>
        <v>0</v>
      </c>
    </row>
    <row r="873" spans="1:15" s="8" customFormat="1" ht="14.25" customHeight="1" x14ac:dyDescent="0.2">
      <c r="A873" t="s">
        <v>1872</v>
      </c>
      <c r="B873" t="s">
        <v>1843</v>
      </c>
      <c r="C873" t="s">
        <v>1872</v>
      </c>
      <c r="D873" t="s">
        <v>1843</v>
      </c>
      <c r="E873" t="s">
        <v>2114</v>
      </c>
      <c r="F873" t="s">
        <v>1249</v>
      </c>
      <c r="G873" s="3">
        <v>43469</v>
      </c>
      <c r="H873" s="2">
        <v>260000</v>
      </c>
      <c r="I873" s="12">
        <v>20182789</v>
      </c>
      <c r="J873" s="67">
        <f t="shared" si="123"/>
        <v>0</v>
      </c>
      <c r="K873" s="5">
        <f t="shared" si="124"/>
        <v>0</v>
      </c>
      <c r="L873" s="54">
        <f t="shared" si="125"/>
        <v>0</v>
      </c>
      <c r="M873" s="56" t="str">
        <f>IF(D873="",#REF!,D873)</f>
        <v>Synergy, Realtors</v>
      </c>
      <c r="N873" s="5">
        <f t="shared" si="126"/>
        <v>1</v>
      </c>
      <c r="O873" s="5">
        <f t="shared" si="127"/>
        <v>1</v>
      </c>
    </row>
    <row r="874" spans="1:15" s="8" customFormat="1" ht="14.25" customHeight="1" x14ac:dyDescent="0.2">
      <c r="A874" t="s">
        <v>2047</v>
      </c>
      <c r="B874" t="s">
        <v>5</v>
      </c>
      <c r="C874" t="s">
        <v>1872</v>
      </c>
      <c r="D874" t="s">
        <v>1843</v>
      </c>
      <c r="E874" t="s">
        <v>2146</v>
      </c>
      <c r="F874" t="s">
        <v>6</v>
      </c>
      <c r="G874" s="3">
        <v>43476</v>
      </c>
      <c r="H874" s="2">
        <v>240000</v>
      </c>
      <c r="I874" s="12" t="s">
        <v>838</v>
      </c>
      <c r="J874" s="67">
        <f t="shared" si="123"/>
        <v>240000</v>
      </c>
      <c r="K874" s="5">
        <f t="shared" si="124"/>
        <v>1</v>
      </c>
      <c r="L874" s="54">
        <f t="shared" si="125"/>
        <v>0</v>
      </c>
      <c r="M874" s="56" t="str">
        <f t="shared" si="128"/>
        <v>Synergy, Realtors</v>
      </c>
      <c r="N874" s="5">
        <f t="shared" si="126"/>
        <v>0</v>
      </c>
      <c r="O874" s="5">
        <f t="shared" si="127"/>
        <v>0</v>
      </c>
    </row>
    <row r="875" spans="1:15" s="8" customFormat="1" ht="14.25" customHeight="1" x14ac:dyDescent="0.2">
      <c r="A875" t="s">
        <v>1631</v>
      </c>
      <c r="B875" t="s">
        <v>1036</v>
      </c>
      <c r="C875" t="s">
        <v>1872</v>
      </c>
      <c r="D875" t="s">
        <v>1843</v>
      </c>
      <c r="E875" t="s">
        <v>2174</v>
      </c>
      <c r="F875" t="s">
        <v>6</v>
      </c>
      <c r="G875" s="3">
        <v>43482</v>
      </c>
      <c r="H875" s="2">
        <v>345000</v>
      </c>
      <c r="I875" s="12" t="s">
        <v>838</v>
      </c>
      <c r="J875" s="67">
        <f t="shared" si="123"/>
        <v>345000</v>
      </c>
      <c r="K875" s="5">
        <f t="shared" si="124"/>
        <v>1</v>
      </c>
      <c r="L875" s="54">
        <f t="shared" si="125"/>
        <v>0</v>
      </c>
      <c r="M875" s="56" t="str">
        <f t="shared" si="128"/>
        <v>Synergy, Realtors</v>
      </c>
      <c r="N875" s="5">
        <f t="shared" si="126"/>
        <v>0</v>
      </c>
      <c r="O875" s="5">
        <f t="shared" si="127"/>
        <v>0</v>
      </c>
    </row>
    <row r="876" spans="1:15" s="8" customFormat="1" ht="14.25" customHeight="1" x14ac:dyDescent="0.2">
      <c r="A876" t="s">
        <v>1968</v>
      </c>
      <c r="B876" t="s">
        <v>1258</v>
      </c>
      <c r="C876" t="s">
        <v>1872</v>
      </c>
      <c r="D876" t="s">
        <v>1843</v>
      </c>
      <c r="E876" t="s">
        <v>2203</v>
      </c>
      <c r="F876" t="s">
        <v>6</v>
      </c>
      <c r="G876" s="3">
        <v>43487</v>
      </c>
      <c r="H876" s="2">
        <v>130000</v>
      </c>
      <c r="I876" s="12" t="s">
        <v>838</v>
      </c>
      <c r="J876" s="67">
        <f t="shared" si="123"/>
        <v>130000</v>
      </c>
      <c r="K876" s="5">
        <f t="shared" si="124"/>
        <v>1</v>
      </c>
      <c r="L876" s="54">
        <f t="shared" si="125"/>
        <v>0</v>
      </c>
      <c r="M876" s="56" t="str">
        <f t="shared" si="128"/>
        <v>Synergy, Realtors</v>
      </c>
      <c r="N876" s="5">
        <f t="shared" si="126"/>
        <v>0</v>
      </c>
      <c r="O876" s="5">
        <f t="shared" si="127"/>
        <v>0</v>
      </c>
    </row>
    <row r="877" spans="1:15" s="8" customFormat="1" ht="14.25" customHeight="1" x14ac:dyDescent="0.2">
      <c r="A877" t="s">
        <v>1872</v>
      </c>
      <c r="B877" t="s">
        <v>1843</v>
      </c>
      <c r="C877" t="s">
        <v>1872</v>
      </c>
      <c r="D877" t="s">
        <v>1843</v>
      </c>
      <c r="E877" t="s">
        <v>2224</v>
      </c>
      <c r="F877" t="s">
        <v>123</v>
      </c>
      <c r="G877" s="3">
        <v>43490</v>
      </c>
      <c r="H877" s="2">
        <v>405000</v>
      </c>
      <c r="I877" s="12" t="s">
        <v>838</v>
      </c>
      <c r="J877" s="67">
        <f t="shared" si="123"/>
        <v>0</v>
      </c>
      <c r="K877" s="5">
        <f t="shared" si="124"/>
        <v>0</v>
      </c>
      <c r="L877" s="54">
        <f t="shared" si="125"/>
        <v>0</v>
      </c>
      <c r="M877" s="56" t="str">
        <f t="shared" si="128"/>
        <v>Synergy, Realtors</v>
      </c>
      <c r="N877" s="5">
        <f t="shared" si="126"/>
        <v>1</v>
      </c>
      <c r="O877" s="5">
        <f t="shared" si="127"/>
        <v>0</v>
      </c>
    </row>
    <row r="878" spans="1:15" s="8" customFormat="1" ht="14.25" customHeight="1" x14ac:dyDescent="0.2">
      <c r="A878" t="s">
        <v>1872</v>
      </c>
      <c r="B878" t="s">
        <v>1843</v>
      </c>
      <c r="C878" t="s">
        <v>1872</v>
      </c>
      <c r="D878" t="s">
        <v>1843</v>
      </c>
      <c r="E878" t="s">
        <v>2245</v>
      </c>
      <c r="F878" t="s">
        <v>534</v>
      </c>
      <c r="G878" s="3">
        <v>43495</v>
      </c>
      <c r="H878" s="2">
        <v>442000</v>
      </c>
      <c r="I878" s="12" t="s">
        <v>838</v>
      </c>
      <c r="J878" s="67">
        <f t="shared" si="123"/>
        <v>0</v>
      </c>
      <c r="K878" s="5">
        <f t="shared" si="124"/>
        <v>0</v>
      </c>
      <c r="L878" s="54">
        <f t="shared" si="125"/>
        <v>0</v>
      </c>
      <c r="M878" s="56" t="str">
        <f t="shared" si="128"/>
        <v>Synergy, Realtors</v>
      </c>
      <c r="N878" s="5">
        <f t="shared" si="126"/>
        <v>1</v>
      </c>
      <c r="O878" s="5">
        <f t="shared" si="127"/>
        <v>0</v>
      </c>
    </row>
    <row r="879" spans="1:15" s="8" customFormat="1" ht="14.25" customHeight="1" x14ac:dyDescent="0.2">
      <c r="A879" t="s">
        <v>1040</v>
      </c>
      <c r="B879" t="s">
        <v>5</v>
      </c>
      <c r="C879" t="s">
        <v>1872</v>
      </c>
      <c r="D879" t="s">
        <v>1843</v>
      </c>
      <c r="E879" t="s">
        <v>2264</v>
      </c>
      <c r="F879" t="s">
        <v>216</v>
      </c>
      <c r="G879" s="3">
        <v>43496</v>
      </c>
      <c r="H879" s="2">
        <v>192000</v>
      </c>
      <c r="I879" s="12" t="s">
        <v>838</v>
      </c>
      <c r="J879" s="67">
        <f t="shared" si="123"/>
        <v>192000</v>
      </c>
      <c r="K879" s="5">
        <f t="shared" si="124"/>
        <v>1</v>
      </c>
      <c r="L879" s="54">
        <f t="shared" si="125"/>
        <v>0</v>
      </c>
      <c r="M879" s="56" t="str">
        <f t="shared" si="128"/>
        <v>Synergy, Realtors</v>
      </c>
      <c r="N879" s="5">
        <f t="shared" si="126"/>
        <v>0</v>
      </c>
      <c r="O879" s="5">
        <f t="shared" si="127"/>
        <v>0</v>
      </c>
    </row>
    <row r="880" spans="1:15" s="8" customFormat="1" ht="14.25" customHeight="1" x14ac:dyDescent="0.2">
      <c r="A880" t="s">
        <v>2039</v>
      </c>
      <c r="B880" t="s">
        <v>1847</v>
      </c>
      <c r="C880" t="s">
        <v>1872</v>
      </c>
      <c r="D880" t="s">
        <v>1843</v>
      </c>
      <c r="E880" t="s">
        <v>2354</v>
      </c>
      <c r="F880" t="s">
        <v>6</v>
      </c>
      <c r="G880" s="3">
        <v>43509</v>
      </c>
      <c r="H880" s="2">
        <v>162500</v>
      </c>
      <c r="I880" s="12" t="s">
        <v>838</v>
      </c>
      <c r="J880" s="67">
        <f t="shared" si="123"/>
        <v>162500</v>
      </c>
      <c r="K880" s="5">
        <f t="shared" si="124"/>
        <v>1</v>
      </c>
      <c r="L880" s="54">
        <f t="shared" si="125"/>
        <v>0</v>
      </c>
      <c r="M880" s="56" t="str">
        <f t="shared" si="128"/>
        <v>Synergy, Realtors</v>
      </c>
      <c r="N880" s="5">
        <f t="shared" si="126"/>
        <v>0</v>
      </c>
      <c r="O880" s="5">
        <f t="shared" si="127"/>
        <v>0</v>
      </c>
    </row>
    <row r="881" spans="1:15" s="8" customFormat="1" ht="14.25" customHeight="1" x14ac:dyDescent="0.2">
      <c r="A881" t="s">
        <v>1857</v>
      </c>
      <c r="B881" t="s">
        <v>1099</v>
      </c>
      <c r="C881" t="s">
        <v>1872</v>
      </c>
      <c r="D881" t="s">
        <v>1843</v>
      </c>
      <c r="E881" t="s">
        <v>2359</v>
      </c>
      <c r="F881" t="s">
        <v>6</v>
      </c>
      <c r="G881" s="3">
        <v>43510</v>
      </c>
      <c r="H881" s="2">
        <v>178500</v>
      </c>
      <c r="I881" s="12" t="s">
        <v>838</v>
      </c>
      <c r="J881" s="67">
        <f t="shared" si="123"/>
        <v>178500</v>
      </c>
      <c r="K881" s="5">
        <f t="shared" si="124"/>
        <v>1</v>
      </c>
      <c r="L881" s="54">
        <f t="shared" si="125"/>
        <v>0</v>
      </c>
      <c r="M881" s="56" t="str">
        <f>IF(D881="",#REF!,D881)</f>
        <v>Synergy, Realtors</v>
      </c>
      <c r="N881" s="5">
        <f t="shared" si="126"/>
        <v>0</v>
      </c>
      <c r="O881" s="5">
        <f t="shared" si="127"/>
        <v>0</v>
      </c>
    </row>
    <row r="882" spans="1:15" s="8" customFormat="1" ht="14.25" customHeight="1" x14ac:dyDescent="0.2">
      <c r="A882" t="s">
        <v>1712</v>
      </c>
      <c r="B882" t="s">
        <v>1734</v>
      </c>
      <c r="C882" t="s">
        <v>1872</v>
      </c>
      <c r="D882" t="s">
        <v>1843</v>
      </c>
      <c r="E882" t="s">
        <v>1386</v>
      </c>
      <c r="F882" t="s">
        <v>6</v>
      </c>
      <c r="G882" s="3">
        <v>43511</v>
      </c>
      <c r="H882" s="2">
        <v>148000</v>
      </c>
      <c r="I882" s="12" t="s">
        <v>838</v>
      </c>
      <c r="J882" s="67">
        <f t="shared" si="123"/>
        <v>148000</v>
      </c>
      <c r="K882" s="5">
        <f t="shared" si="124"/>
        <v>1</v>
      </c>
      <c r="L882" s="54">
        <f t="shared" si="125"/>
        <v>0</v>
      </c>
      <c r="M882" s="56" t="str">
        <f>IF(D882="",#REF!,D882)</f>
        <v>Synergy, Realtors</v>
      </c>
      <c r="N882" s="5">
        <f t="shared" si="126"/>
        <v>0</v>
      </c>
      <c r="O882" s="5">
        <f t="shared" si="127"/>
        <v>0</v>
      </c>
    </row>
    <row r="883" spans="1:15" s="8" customFormat="1" ht="14.25" customHeight="1" x14ac:dyDescent="0.2">
      <c r="A883" t="s">
        <v>326</v>
      </c>
      <c r="B883" t="s">
        <v>1844</v>
      </c>
      <c r="C883" t="s">
        <v>1872</v>
      </c>
      <c r="D883" t="s">
        <v>1843</v>
      </c>
      <c r="E883" t="s">
        <v>2440</v>
      </c>
      <c r="F883" t="s">
        <v>6</v>
      </c>
      <c r="G883" s="3">
        <v>43522</v>
      </c>
      <c r="H883" s="2">
        <v>129800</v>
      </c>
      <c r="I883" s="12" t="s">
        <v>838</v>
      </c>
      <c r="J883" s="67">
        <f t="shared" si="123"/>
        <v>129800</v>
      </c>
      <c r="K883" s="5">
        <f t="shared" si="124"/>
        <v>1</v>
      </c>
      <c r="L883" s="54">
        <f t="shared" si="125"/>
        <v>0</v>
      </c>
      <c r="M883" s="56" t="str">
        <f t="shared" si="128"/>
        <v>Synergy, Realtors</v>
      </c>
      <c r="N883" s="5">
        <f t="shared" si="126"/>
        <v>0</v>
      </c>
      <c r="O883" s="5">
        <f t="shared" si="127"/>
        <v>0</v>
      </c>
    </row>
    <row r="884" spans="1:15" s="8" customFormat="1" ht="14.25" customHeight="1" x14ac:dyDescent="0.2">
      <c r="A884" t="s">
        <v>574</v>
      </c>
      <c r="B884" t="s">
        <v>1535</v>
      </c>
      <c r="C884" t="s">
        <v>1872</v>
      </c>
      <c r="D884" t="s">
        <v>1843</v>
      </c>
      <c r="E884" t="s">
        <v>2499</v>
      </c>
      <c r="F884" t="s">
        <v>7</v>
      </c>
      <c r="G884" s="3">
        <v>43525</v>
      </c>
      <c r="H884" s="2">
        <v>1123000</v>
      </c>
      <c r="I884" s="12">
        <v>20190169</v>
      </c>
      <c r="J884" s="67">
        <f t="shared" si="123"/>
        <v>1123000</v>
      </c>
      <c r="K884" s="5">
        <f t="shared" si="124"/>
        <v>1</v>
      </c>
      <c r="L884" s="54">
        <f t="shared" si="125"/>
        <v>1</v>
      </c>
      <c r="M884" s="56" t="str">
        <f t="shared" si="128"/>
        <v>Synergy, Realtors</v>
      </c>
      <c r="N884" s="5">
        <f t="shared" si="126"/>
        <v>0</v>
      </c>
      <c r="O884" s="5">
        <f t="shared" si="127"/>
        <v>0</v>
      </c>
    </row>
    <row r="885" spans="1:15" s="8" customFormat="1" ht="14.25" customHeight="1" x14ac:dyDescent="0.2">
      <c r="A885" t="s">
        <v>757</v>
      </c>
      <c r="B885" t="s">
        <v>1258</v>
      </c>
      <c r="C885" t="s">
        <v>1872</v>
      </c>
      <c r="D885" t="s">
        <v>1843</v>
      </c>
      <c r="E885" t="s">
        <v>2525</v>
      </c>
      <c r="F885" t="s">
        <v>6</v>
      </c>
      <c r="G885" s="3">
        <v>43529</v>
      </c>
      <c r="H885" s="2">
        <v>174000</v>
      </c>
      <c r="I885" s="12" t="s">
        <v>838</v>
      </c>
      <c r="J885" s="67">
        <f t="shared" si="123"/>
        <v>174000</v>
      </c>
      <c r="K885" s="5">
        <f t="shared" si="124"/>
        <v>1</v>
      </c>
      <c r="L885" s="54">
        <f t="shared" si="125"/>
        <v>0</v>
      </c>
      <c r="M885" s="56" t="str">
        <f t="shared" si="128"/>
        <v>Synergy, Realtors</v>
      </c>
      <c r="N885" s="5">
        <f t="shared" si="126"/>
        <v>0</v>
      </c>
      <c r="O885" s="5">
        <f t="shared" si="127"/>
        <v>0</v>
      </c>
    </row>
    <row r="886" spans="1:15" s="8" customFormat="1" ht="14.25" customHeight="1" x14ac:dyDescent="0.2">
      <c r="A886" t="s">
        <v>1872</v>
      </c>
      <c r="B886" t="s">
        <v>1843</v>
      </c>
      <c r="C886" t="s">
        <v>1872</v>
      </c>
      <c r="D886" t="s">
        <v>1843</v>
      </c>
      <c r="E886" t="s">
        <v>2543</v>
      </c>
      <c r="F886" t="s">
        <v>6</v>
      </c>
      <c r="G886" s="3">
        <v>43532</v>
      </c>
      <c r="H886" s="2">
        <v>192000</v>
      </c>
      <c r="I886" s="12" t="s">
        <v>838</v>
      </c>
      <c r="J886" s="67">
        <f t="shared" si="123"/>
        <v>0</v>
      </c>
      <c r="K886" s="5">
        <f t="shared" si="124"/>
        <v>0</v>
      </c>
      <c r="L886" s="54">
        <f t="shared" si="125"/>
        <v>0</v>
      </c>
      <c r="M886" s="56" t="str">
        <f t="shared" si="128"/>
        <v>Synergy, Realtors</v>
      </c>
      <c r="N886" s="5">
        <f t="shared" si="126"/>
        <v>1</v>
      </c>
      <c r="O886" s="5">
        <f t="shared" si="127"/>
        <v>0</v>
      </c>
    </row>
    <row r="887" spans="1:15" s="8" customFormat="1" ht="14.25" customHeight="1" x14ac:dyDescent="0.2">
      <c r="A887" t="s">
        <v>551</v>
      </c>
      <c r="B887" t="s">
        <v>1099</v>
      </c>
      <c r="C887" t="s">
        <v>1872</v>
      </c>
      <c r="D887" t="s">
        <v>1843</v>
      </c>
      <c r="E887" t="s">
        <v>2549</v>
      </c>
      <c r="F887" t="s">
        <v>6</v>
      </c>
      <c r="G887" s="3">
        <v>43532</v>
      </c>
      <c r="H887" s="2">
        <v>207500</v>
      </c>
      <c r="I887" s="12" t="s">
        <v>838</v>
      </c>
      <c r="J887" s="67">
        <f t="shared" si="123"/>
        <v>207500</v>
      </c>
      <c r="K887" s="5">
        <f t="shared" si="124"/>
        <v>1</v>
      </c>
      <c r="L887" s="54">
        <f t="shared" si="125"/>
        <v>0</v>
      </c>
      <c r="M887" s="56" t="str">
        <f t="shared" si="128"/>
        <v>Synergy, Realtors</v>
      </c>
      <c r="N887" s="5">
        <f t="shared" si="126"/>
        <v>0</v>
      </c>
      <c r="O887" s="5">
        <f t="shared" si="127"/>
        <v>0</v>
      </c>
    </row>
    <row r="888" spans="1:15" s="8" customFormat="1" ht="14.25" customHeight="1" x14ac:dyDescent="0.2">
      <c r="A888" t="s">
        <v>1633</v>
      </c>
      <c r="B888" t="s">
        <v>1036</v>
      </c>
      <c r="C888" t="s">
        <v>1872</v>
      </c>
      <c r="D888" t="s">
        <v>1843</v>
      </c>
      <c r="E888" t="s">
        <v>2732</v>
      </c>
      <c r="F888" t="s">
        <v>216</v>
      </c>
      <c r="G888" s="3">
        <v>43553</v>
      </c>
      <c r="H888" s="2">
        <v>275000</v>
      </c>
      <c r="I888" s="12" t="s">
        <v>838</v>
      </c>
      <c r="J888" s="67">
        <f t="shared" si="123"/>
        <v>275000</v>
      </c>
      <c r="K888" s="5">
        <f t="shared" si="124"/>
        <v>1</v>
      </c>
      <c r="L888" s="54">
        <f t="shared" si="125"/>
        <v>0</v>
      </c>
      <c r="M888" s="56" t="str">
        <f t="shared" si="128"/>
        <v>Synergy, Realtors</v>
      </c>
      <c r="N888" s="5">
        <f t="shared" si="126"/>
        <v>0</v>
      </c>
      <c r="O888" s="5">
        <f t="shared" si="127"/>
        <v>0</v>
      </c>
    </row>
    <row r="889" spans="1:15" s="8" customFormat="1" ht="14.25" customHeight="1" x14ac:dyDescent="0.2">
      <c r="A889" t="s">
        <v>1631</v>
      </c>
      <c r="B889" t="s">
        <v>1036</v>
      </c>
      <c r="C889" t="s">
        <v>1872</v>
      </c>
      <c r="D889" t="s">
        <v>1843</v>
      </c>
      <c r="E889" t="s">
        <v>2764</v>
      </c>
      <c r="F889" t="s">
        <v>1249</v>
      </c>
      <c r="G889" s="3">
        <v>43556</v>
      </c>
      <c r="H889" s="2">
        <v>660000</v>
      </c>
      <c r="I889" s="12" t="s">
        <v>838</v>
      </c>
      <c r="J889" s="67">
        <f t="shared" si="123"/>
        <v>660000</v>
      </c>
      <c r="K889" s="5">
        <f t="shared" si="124"/>
        <v>1</v>
      </c>
      <c r="L889" s="54">
        <f t="shared" si="125"/>
        <v>0</v>
      </c>
      <c r="M889" s="56" t="str">
        <f t="shared" si="128"/>
        <v>Synergy, Realtors</v>
      </c>
      <c r="N889" s="5">
        <f t="shared" si="126"/>
        <v>0</v>
      </c>
      <c r="O889" s="5">
        <f t="shared" si="127"/>
        <v>0</v>
      </c>
    </row>
    <row r="890" spans="1:15" s="8" customFormat="1" ht="14.25" customHeight="1" x14ac:dyDescent="0.2">
      <c r="A890" t="s">
        <v>152</v>
      </c>
      <c r="B890" t="s">
        <v>1842</v>
      </c>
      <c r="C890" t="s">
        <v>1872</v>
      </c>
      <c r="D890" t="s">
        <v>1843</v>
      </c>
      <c r="E890" t="s">
        <v>2799</v>
      </c>
      <c r="F890" t="s">
        <v>123</v>
      </c>
      <c r="G890" s="3">
        <v>43560</v>
      </c>
      <c r="H890" s="2">
        <v>385000</v>
      </c>
      <c r="I890" s="12" t="s">
        <v>838</v>
      </c>
      <c r="J890" s="67">
        <f t="shared" si="123"/>
        <v>385000</v>
      </c>
      <c r="K890" s="5">
        <f t="shared" si="124"/>
        <v>1</v>
      </c>
      <c r="L890" s="54">
        <f t="shared" si="125"/>
        <v>0</v>
      </c>
      <c r="M890" s="56" t="str">
        <f>IF(D890="",#REF!,D890)</f>
        <v>Synergy, Realtors</v>
      </c>
      <c r="N890" s="5">
        <f t="shared" si="126"/>
        <v>0</v>
      </c>
      <c r="O890" s="5">
        <f t="shared" si="127"/>
        <v>0</v>
      </c>
    </row>
    <row r="891" spans="1:15" s="8" customFormat="1" ht="14.25" customHeight="1" x14ac:dyDescent="0.2">
      <c r="A891" t="s">
        <v>530</v>
      </c>
      <c r="B891" t="s">
        <v>1858</v>
      </c>
      <c r="C891" t="s">
        <v>1872</v>
      </c>
      <c r="D891" t="s">
        <v>1843</v>
      </c>
      <c r="E891" t="s">
        <v>2806</v>
      </c>
      <c r="F891" t="s">
        <v>6</v>
      </c>
      <c r="G891" s="3">
        <v>43560</v>
      </c>
      <c r="H891" s="2">
        <v>195625</v>
      </c>
      <c r="I891" s="12" t="s">
        <v>838</v>
      </c>
      <c r="J891" s="67">
        <f t="shared" si="123"/>
        <v>195625</v>
      </c>
      <c r="K891" s="5">
        <f t="shared" si="124"/>
        <v>1</v>
      </c>
      <c r="L891" s="54">
        <f t="shared" si="125"/>
        <v>0</v>
      </c>
      <c r="M891" s="56" t="str">
        <f t="shared" si="128"/>
        <v>Synergy, Realtors</v>
      </c>
      <c r="N891" s="5">
        <f t="shared" si="126"/>
        <v>0</v>
      </c>
      <c r="O891" s="5">
        <f t="shared" si="127"/>
        <v>0</v>
      </c>
    </row>
    <row r="892" spans="1:15" s="8" customFormat="1" ht="14.25" customHeight="1" x14ac:dyDescent="0.2">
      <c r="A892" t="s">
        <v>1872</v>
      </c>
      <c r="B892" t="s">
        <v>1843</v>
      </c>
      <c r="C892" t="s">
        <v>1872</v>
      </c>
      <c r="D892" t="s">
        <v>1843</v>
      </c>
      <c r="E892" t="s">
        <v>2813</v>
      </c>
      <c r="F892" t="s">
        <v>6</v>
      </c>
      <c r="G892" s="3">
        <v>43563</v>
      </c>
      <c r="H892" s="2">
        <v>235000</v>
      </c>
      <c r="I892" s="12" t="s">
        <v>838</v>
      </c>
      <c r="J892" s="67">
        <f t="shared" si="123"/>
        <v>0</v>
      </c>
      <c r="K892" s="5">
        <f t="shared" si="124"/>
        <v>0</v>
      </c>
      <c r="L892" s="54">
        <f t="shared" si="125"/>
        <v>0</v>
      </c>
      <c r="M892" s="56" t="str">
        <f t="shared" si="128"/>
        <v>Synergy, Realtors</v>
      </c>
      <c r="N892" s="5">
        <f t="shared" si="126"/>
        <v>1</v>
      </c>
      <c r="O892" s="5">
        <f t="shared" si="127"/>
        <v>0</v>
      </c>
    </row>
    <row r="893" spans="1:15" s="8" customFormat="1" ht="14.25" customHeight="1" x14ac:dyDescent="0.2">
      <c r="A893" t="s">
        <v>363</v>
      </c>
      <c r="B893" t="s">
        <v>282</v>
      </c>
      <c r="C893" t="s">
        <v>1872</v>
      </c>
      <c r="D893" t="s">
        <v>1843</v>
      </c>
      <c r="E893" t="s">
        <v>2877</v>
      </c>
      <c r="F893" t="s">
        <v>1126</v>
      </c>
      <c r="G893" s="3">
        <v>43570</v>
      </c>
      <c r="H893" s="2">
        <v>386500</v>
      </c>
      <c r="I893" s="12" t="s">
        <v>838</v>
      </c>
      <c r="J893" s="67">
        <f t="shared" si="123"/>
        <v>386500</v>
      </c>
      <c r="K893" s="5">
        <f t="shared" si="124"/>
        <v>1</v>
      </c>
      <c r="L893" s="54">
        <f t="shared" si="125"/>
        <v>0</v>
      </c>
      <c r="M893" s="56" t="str">
        <f t="shared" si="128"/>
        <v>Synergy, Realtors</v>
      </c>
      <c r="N893" s="5">
        <f t="shared" si="126"/>
        <v>0</v>
      </c>
      <c r="O893" s="5">
        <f t="shared" si="127"/>
        <v>0</v>
      </c>
    </row>
    <row r="894" spans="1:15" s="8" customFormat="1" ht="14.25" customHeight="1" x14ac:dyDescent="0.2">
      <c r="A894" t="s">
        <v>1850</v>
      </c>
      <c r="B894" t="s">
        <v>1842</v>
      </c>
      <c r="C894" t="s">
        <v>1872</v>
      </c>
      <c r="D894" t="s">
        <v>1843</v>
      </c>
      <c r="E894" t="s">
        <v>2886</v>
      </c>
      <c r="F894" t="s">
        <v>6</v>
      </c>
      <c r="G894" s="3">
        <v>43570</v>
      </c>
      <c r="H894" s="2">
        <v>166000</v>
      </c>
      <c r="I894" s="12" t="s">
        <v>838</v>
      </c>
      <c r="J894" s="67">
        <f t="shared" si="123"/>
        <v>166000</v>
      </c>
      <c r="K894" s="5">
        <f t="shared" si="124"/>
        <v>1</v>
      </c>
      <c r="L894" s="54">
        <f t="shared" si="125"/>
        <v>0</v>
      </c>
      <c r="M894" s="56" t="str">
        <f t="shared" si="128"/>
        <v>Synergy, Realtors</v>
      </c>
      <c r="N894" s="5">
        <f t="shared" si="126"/>
        <v>0</v>
      </c>
      <c r="O894" s="5">
        <f t="shared" si="127"/>
        <v>0</v>
      </c>
    </row>
    <row r="895" spans="1:15" s="8" customFormat="1" ht="14.25" customHeight="1" x14ac:dyDescent="0.2">
      <c r="A895" t="s">
        <v>758</v>
      </c>
      <c r="B895" t="s">
        <v>1842</v>
      </c>
      <c r="C895" t="s">
        <v>1872</v>
      </c>
      <c r="D895" t="s">
        <v>1843</v>
      </c>
      <c r="E895" t="s">
        <v>2915</v>
      </c>
      <c r="F895" t="s">
        <v>6</v>
      </c>
      <c r="G895" s="3">
        <v>43573</v>
      </c>
      <c r="H895" s="2">
        <v>331400</v>
      </c>
      <c r="I895" s="12">
        <v>20190693</v>
      </c>
      <c r="J895" s="67">
        <f t="shared" si="123"/>
        <v>331400</v>
      </c>
      <c r="K895" s="5">
        <f t="shared" si="124"/>
        <v>1</v>
      </c>
      <c r="L895" s="54">
        <f t="shared" si="125"/>
        <v>1</v>
      </c>
      <c r="M895" s="56" t="str">
        <f t="shared" si="128"/>
        <v>Synergy, Realtors</v>
      </c>
      <c r="N895" s="5">
        <f t="shared" si="126"/>
        <v>0</v>
      </c>
      <c r="O895" s="5">
        <f t="shared" si="127"/>
        <v>0</v>
      </c>
    </row>
    <row r="896" spans="1:15" s="8" customFormat="1" ht="14.25" customHeight="1" x14ac:dyDescent="0.2">
      <c r="A896" t="s">
        <v>1872</v>
      </c>
      <c r="B896" t="s">
        <v>1843</v>
      </c>
      <c r="C896" t="s">
        <v>1872</v>
      </c>
      <c r="D896" t="s">
        <v>1843</v>
      </c>
      <c r="E896" t="s">
        <v>2925</v>
      </c>
      <c r="F896" t="s">
        <v>6</v>
      </c>
      <c r="G896" s="3">
        <v>43577</v>
      </c>
      <c r="H896" s="2">
        <v>210000</v>
      </c>
      <c r="I896" s="12" t="s">
        <v>838</v>
      </c>
      <c r="J896" s="67">
        <f t="shared" si="123"/>
        <v>0</v>
      </c>
      <c r="K896" s="5">
        <f t="shared" si="124"/>
        <v>0</v>
      </c>
      <c r="L896" s="54">
        <f t="shared" si="125"/>
        <v>0</v>
      </c>
      <c r="M896" s="56" t="str">
        <f t="shared" si="128"/>
        <v>Synergy, Realtors</v>
      </c>
      <c r="N896" s="5">
        <f t="shared" si="126"/>
        <v>1</v>
      </c>
      <c r="O896" s="5">
        <f t="shared" si="127"/>
        <v>0</v>
      </c>
    </row>
    <row r="897" spans="1:15" s="8" customFormat="1" ht="14.25" customHeight="1" x14ac:dyDescent="0.2">
      <c r="A897" t="s">
        <v>1872</v>
      </c>
      <c r="B897" t="s">
        <v>1843</v>
      </c>
      <c r="C897" t="s">
        <v>1872</v>
      </c>
      <c r="D897" t="s">
        <v>1843</v>
      </c>
      <c r="E897" t="s">
        <v>2976</v>
      </c>
      <c r="F897" t="s">
        <v>7</v>
      </c>
      <c r="G897" s="3">
        <v>43581</v>
      </c>
      <c r="H897" s="2">
        <v>1370000</v>
      </c>
      <c r="I897" s="12">
        <v>20190652</v>
      </c>
      <c r="J897" s="67">
        <f t="shared" si="123"/>
        <v>0</v>
      </c>
      <c r="K897" s="5">
        <f t="shared" si="124"/>
        <v>0</v>
      </c>
      <c r="L897" s="54">
        <f t="shared" si="125"/>
        <v>0</v>
      </c>
      <c r="M897" s="56" t="str">
        <f t="shared" si="128"/>
        <v>Synergy, Realtors</v>
      </c>
      <c r="N897" s="5">
        <f t="shared" si="126"/>
        <v>1</v>
      </c>
      <c r="O897" s="5">
        <f t="shared" si="127"/>
        <v>1</v>
      </c>
    </row>
    <row r="898" spans="1:15" s="8" customFormat="1" ht="14.25" customHeight="1" x14ac:dyDescent="0.2">
      <c r="A898" t="s">
        <v>1896</v>
      </c>
      <c r="B898" t="s">
        <v>1734</v>
      </c>
      <c r="C898" t="s">
        <v>1872</v>
      </c>
      <c r="D898" t="s">
        <v>1843</v>
      </c>
      <c r="E898" t="s">
        <v>3006</v>
      </c>
      <c r="F898" t="s">
        <v>6</v>
      </c>
      <c r="G898" s="3">
        <v>43585</v>
      </c>
      <c r="H898" s="2">
        <v>230000</v>
      </c>
      <c r="I898" s="12" t="s">
        <v>838</v>
      </c>
      <c r="J898" s="67">
        <f t="shared" si="123"/>
        <v>230000</v>
      </c>
      <c r="K898" s="5">
        <f t="shared" si="124"/>
        <v>1</v>
      </c>
      <c r="L898" s="54">
        <f t="shared" si="125"/>
        <v>0</v>
      </c>
      <c r="M898" s="56" t="str">
        <f t="shared" si="128"/>
        <v>Synergy, Realtors</v>
      </c>
      <c r="N898" s="5">
        <f t="shared" si="126"/>
        <v>0</v>
      </c>
      <c r="O898" s="5">
        <f t="shared" si="127"/>
        <v>0</v>
      </c>
    </row>
    <row r="899" spans="1:15" s="8" customFormat="1" ht="14.25" customHeight="1" x14ac:dyDescent="0.2">
      <c r="A899" t="s">
        <v>19</v>
      </c>
      <c r="B899" t="s">
        <v>1842</v>
      </c>
      <c r="C899" t="s">
        <v>1872</v>
      </c>
      <c r="D899" t="s">
        <v>1843</v>
      </c>
      <c r="E899" t="s">
        <v>3273</v>
      </c>
      <c r="F899" t="s">
        <v>6</v>
      </c>
      <c r="G899" s="3">
        <v>43609</v>
      </c>
      <c r="H899" s="2">
        <v>185000</v>
      </c>
      <c r="I899" s="12" t="s">
        <v>838</v>
      </c>
      <c r="J899" s="67">
        <f t="shared" si="123"/>
        <v>185000</v>
      </c>
      <c r="K899" s="5">
        <f t="shared" si="124"/>
        <v>1</v>
      </c>
      <c r="L899" s="54">
        <f t="shared" si="125"/>
        <v>0</v>
      </c>
      <c r="M899" s="56" t="str">
        <f t="shared" si="128"/>
        <v>Synergy, Realtors</v>
      </c>
      <c r="N899" s="5">
        <f t="shared" si="126"/>
        <v>0</v>
      </c>
      <c r="O899" s="5">
        <f t="shared" si="127"/>
        <v>0</v>
      </c>
    </row>
    <row r="900" spans="1:15" s="8" customFormat="1" ht="14.25" customHeight="1" x14ac:dyDescent="0.2">
      <c r="A900" t="s">
        <v>1873</v>
      </c>
      <c r="B900" t="s">
        <v>1258</v>
      </c>
      <c r="C900" t="s">
        <v>2079</v>
      </c>
      <c r="D900" t="s">
        <v>1907</v>
      </c>
      <c r="E900" t="s">
        <v>2027</v>
      </c>
      <c r="F900" t="s">
        <v>6</v>
      </c>
      <c r="G900" s="3">
        <v>43595</v>
      </c>
      <c r="H900" s="2">
        <v>73000</v>
      </c>
      <c r="I900" s="12" t="s">
        <v>838</v>
      </c>
      <c r="J900" s="67">
        <f t="shared" si="123"/>
        <v>73000</v>
      </c>
      <c r="K900" s="5">
        <f t="shared" si="124"/>
        <v>1</v>
      </c>
      <c r="L900" s="54">
        <f t="shared" si="125"/>
        <v>0</v>
      </c>
      <c r="M900" s="56" t="str">
        <f t="shared" si="128"/>
        <v>CIF Real Estate Services, Inc.</v>
      </c>
      <c r="N900" s="5">
        <f t="shared" si="126"/>
        <v>0</v>
      </c>
      <c r="O900" s="5">
        <f t="shared" si="127"/>
        <v>0</v>
      </c>
    </row>
    <row r="901" spans="1:15" s="8" customFormat="1" ht="14.25" customHeight="1" x14ac:dyDescent="0.2">
      <c r="A901" t="s">
        <v>1857</v>
      </c>
      <c r="B901" t="s">
        <v>1099</v>
      </c>
      <c r="C901" t="s">
        <v>2064</v>
      </c>
      <c r="D901" t="s">
        <v>1099</v>
      </c>
      <c r="E901" t="s">
        <v>3112</v>
      </c>
      <c r="F901" t="s">
        <v>6</v>
      </c>
      <c r="G901" s="3">
        <v>43595</v>
      </c>
      <c r="H901" s="2">
        <v>125000</v>
      </c>
      <c r="I901" s="12" t="s">
        <v>838</v>
      </c>
      <c r="J901" s="67">
        <f t="shared" si="123"/>
        <v>125000</v>
      </c>
      <c r="K901" s="5">
        <f t="shared" si="124"/>
        <v>1</v>
      </c>
      <c r="L901" s="54">
        <f t="shared" si="125"/>
        <v>0</v>
      </c>
      <c r="M901" s="56" t="str">
        <f t="shared" si="128"/>
        <v>Keller Williams Realty - Waco</v>
      </c>
      <c r="N901" s="5">
        <f t="shared" si="126"/>
        <v>0</v>
      </c>
      <c r="O901" s="5">
        <f t="shared" si="127"/>
        <v>0</v>
      </c>
    </row>
    <row r="902" spans="1:15" s="8" customFormat="1" ht="14.25" customHeight="1" x14ac:dyDescent="0.2">
      <c r="A902" t="s">
        <v>154</v>
      </c>
      <c r="B902" t="s">
        <v>1099</v>
      </c>
      <c r="C902" t="s">
        <v>890</v>
      </c>
      <c r="D902" t="s">
        <v>1036</v>
      </c>
      <c r="E902" t="s">
        <v>2920</v>
      </c>
      <c r="F902" t="s">
        <v>534</v>
      </c>
      <c r="G902" s="3">
        <v>43573</v>
      </c>
      <c r="H902" s="2">
        <v>167000</v>
      </c>
      <c r="I902" s="12" t="s">
        <v>838</v>
      </c>
      <c r="J902" s="67">
        <f t="shared" ref="J902:J965" si="129">IF(A902=C902,0,H902)</f>
        <v>167000</v>
      </c>
      <c r="K902" s="5">
        <f t="shared" ref="K902:K965" si="130">IF(J902&gt;0,1,0)</f>
        <v>1</v>
      </c>
      <c r="L902" s="54">
        <f t="shared" ref="L902:L965" si="131">IF(K902=0,0,IF(I902="did not close",0,IF(I902="",0,1)))</f>
        <v>0</v>
      </c>
      <c r="M902" s="56" t="str">
        <f>IF(D902="",#REF!,D902)</f>
        <v>Bentwood Realty</v>
      </c>
      <c r="N902" s="5">
        <f t="shared" ref="N902:N965" si="132">IF(A902=C902,1,0)</f>
        <v>0</v>
      </c>
      <c r="O902" s="5">
        <f t="shared" ref="O902:O965" si="133">IF(K902=0,IF(I902="did not close",0,IF(I902="",0,1)),0)</f>
        <v>0</v>
      </c>
    </row>
    <row r="903" spans="1:15" s="8" customFormat="1" ht="14.25" customHeight="1" x14ac:dyDescent="0.2">
      <c r="A903" t="s">
        <v>1557</v>
      </c>
      <c r="B903" t="s">
        <v>5</v>
      </c>
      <c r="C903" t="s">
        <v>1942</v>
      </c>
      <c r="D903" t="s">
        <v>1180</v>
      </c>
      <c r="E903" t="s">
        <v>2310</v>
      </c>
      <c r="F903" t="s">
        <v>6</v>
      </c>
      <c r="G903" s="3">
        <v>43502</v>
      </c>
      <c r="H903" s="2">
        <v>130000</v>
      </c>
      <c r="I903" s="12">
        <v>20190138</v>
      </c>
      <c r="J903" s="67">
        <f t="shared" si="129"/>
        <v>130000</v>
      </c>
      <c r="K903" s="5">
        <f t="shared" si="130"/>
        <v>1</v>
      </c>
      <c r="L903" s="54">
        <f t="shared" si="131"/>
        <v>1</v>
      </c>
      <c r="M903" s="56" t="str">
        <f t="shared" si="128"/>
        <v>Greater Waco Realty, Inc.</v>
      </c>
      <c r="N903" s="5">
        <f t="shared" si="132"/>
        <v>0</v>
      </c>
      <c r="O903" s="5">
        <f t="shared" si="133"/>
        <v>0</v>
      </c>
    </row>
    <row r="904" spans="1:15" s="8" customFormat="1" ht="14.25" customHeight="1" x14ac:dyDescent="0.2">
      <c r="A904" t="s">
        <v>1848</v>
      </c>
      <c r="B904" t="s">
        <v>1036</v>
      </c>
      <c r="C904" t="s">
        <v>1942</v>
      </c>
      <c r="D904" t="s">
        <v>1180</v>
      </c>
      <c r="E904" t="s">
        <v>2972</v>
      </c>
      <c r="F904" t="s">
        <v>6</v>
      </c>
      <c r="G904" s="3">
        <v>43581</v>
      </c>
      <c r="H904" s="2">
        <v>248000</v>
      </c>
      <c r="I904" s="12" t="s">
        <v>838</v>
      </c>
      <c r="J904" s="67">
        <f t="shared" si="129"/>
        <v>248000</v>
      </c>
      <c r="K904" s="5">
        <f t="shared" si="130"/>
        <v>1</v>
      </c>
      <c r="L904" s="54">
        <f t="shared" si="131"/>
        <v>0</v>
      </c>
      <c r="M904" s="56" t="str">
        <f t="shared" si="128"/>
        <v>Greater Waco Realty, Inc.</v>
      </c>
      <c r="N904" s="5">
        <f t="shared" si="132"/>
        <v>0</v>
      </c>
      <c r="O904" s="5">
        <f t="shared" si="133"/>
        <v>0</v>
      </c>
    </row>
    <row r="905" spans="1:15" s="8" customFormat="1" ht="14.25" customHeight="1" x14ac:dyDescent="0.2">
      <c r="A905" t="s">
        <v>756</v>
      </c>
      <c r="B905" t="s">
        <v>1854</v>
      </c>
      <c r="C905" t="s">
        <v>339</v>
      </c>
      <c r="D905" t="s">
        <v>5</v>
      </c>
      <c r="E905" t="s">
        <v>2694</v>
      </c>
      <c r="F905" t="s">
        <v>6</v>
      </c>
      <c r="G905" s="3">
        <v>43549</v>
      </c>
      <c r="H905" s="2">
        <v>219500</v>
      </c>
      <c r="I905" s="12" t="s">
        <v>838</v>
      </c>
      <c r="J905" s="67">
        <f t="shared" si="129"/>
        <v>219500</v>
      </c>
      <c r="K905" s="5">
        <f t="shared" si="130"/>
        <v>1</v>
      </c>
      <c r="L905" s="54">
        <f t="shared" si="131"/>
        <v>0</v>
      </c>
      <c r="M905" s="56" t="str">
        <f t="shared" si="128"/>
        <v>Magnolia Realty</v>
      </c>
      <c r="N905" s="5">
        <f t="shared" si="132"/>
        <v>0</v>
      </c>
      <c r="O905" s="5">
        <f t="shared" si="133"/>
        <v>0</v>
      </c>
    </row>
    <row r="906" spans="1:15" s="8" customFormat="1" ht="14.25" customHeight="1" x14ac:dyDescent="0.2">
      <c r="A906" t="s">
        <v>1892</v>
      </c>
      <c r="B906" t="s">
        <v>5</v>
      </c>
      <c r="C906" t="s">
        <v>1874</v>
      </c>
      <c r="D906" t="s">
        <v>1875</v>
      </c>
      <c r="E906" t="s">
        <v>2297</v>
      </c>
      <c r="F906" t="s">
        <v>7</v>
      </c>
      <c r="G906" s="3">
        <v>43500</v>
      </c>
      <c r="H906" s="2">
        <v>435000</v>
      </c>
      <c r="I906" s="12" t="s">
        <v>838</v>
      </c>
      <c r="J906" s="67">
        <f t="shared" si="129"/>
        <v>435000</v>
      </c>
      <c r="K906" s="5">
        <f t="shared" si="130"/>
        <v>1</v>
      </c>
      <c r="L906" s="54">
        <f t="shared" si="131"/>
        <v>0</v>
      </c>
      <c r="M906" s="56" t="str">
        <f t="shared" si="128"/>
        <v>Helms and Miller, Realtors</v>
      </c>
      <c r="N906" s="5">
        <f t="shared" si="132"/>
        <v>0</v>
      </c>
      <c r="O906" s="5">
        <f t="shared" si="133"/>
        <v>0</v>
      </c>
    </row>
    <row r="907" spans="1:15" s="8" customFormat="1" ht="14.25" customHeight="1" x14ac:dyDescent="0.2">
      <c r="A907" t="s">
        <v>344</v>
      </c>
      <c r="B907" t="s">
        <v>1842</v>
      </c>
      <c r="C907" t="s">
        <v>1874</v>
      </c>
      <c r="D907" t="s">
        <v>1875</v>
      </c>
      <c r="E907" t="s">
        <v>2466</v>
      </c>
      <c r="F907" t="s">
        <v>6</v>
      </c>
      <c r="G907" s="3">
        <v>43524</v>
      </c>
      <c r="H907" s="2">
        <v>170000</v>
      </c>
      <c r="I907" s="12" t="s">
        <v>838</v>
      </c>
      <c r="J907" s="67">
        <f t="shared" si="129"/>
        <v>170000</v>
      </c>
      <c r="K907" s="5">
        <f t="shared" si="130"/>
        <v>1</v>
      </c>
      <c r="L907" s="54">
        <f t="shared" si="131"/>
        <v>0</v>
      </c>
      <c r="M907" s="56" t="str">
        <f t="shared" si="128"/>
        <v>Helms and Miller, Realtors</v>
      </c>
      <c r="N907" s="5">
        <f t="shared" si="132"/>
        <v>0</v>
      </c>
      <c r="O907" s="5">
        <f t="shared" si="133"/>
        <v>0</v>
      </c>
    </row>
    <row r="908" spans="1:15" s="8" customFormat="1" ht="14.25" customHeight="1" x14ac:dyDescent="0.2">
      <c r="A908" t="s">
        <v>1891</v>
      </c>
      <c r="B908" t="s">
        <v>1036</v>
      </c>
      <c r="C908" t="s">
        <v>1874</v>
      </c>
      <c r="D908" t="s">
        <v>1875</v>
      </c>
      <c r="E908" t="s">
        <v>2633</v>
      </c>
      <c r="F908" t="s">
        <v>6</v>
      </c>
      <c r="G908" s="3">
        <v>43543</v>
      </c>
      <c r="H908" s="2">
        <v>37000</v>
      </c>
      <c r="I908" s="12">
        <v>20190521</v>
      </c>
      <c r="J908" s="67">
        <f t="shared" si="129"/>
        <v>37000</v>
      </c>
      <c r="K908" s="5">
        <f t="shared" si="130"/>
        <v>1</v>
      </c>
      <c r="L908" s="54">
        <f t="shared" si="131"/>
        <v>1</v>
      </c>
      <c r="M908" s="56" t="str">
        <f t="shared" ref="M908:M961" si="134">IF(D908="",D907,D908)</f>
        <v>Helms and Miller, Realtors</v>
      </c>
      <c r="N908" s="5">
        <f t="shared" si="132"/>
        <v>0</v>
      </c>
      <c r="O908" s="5">
        <f t="shared" si="133"/>
        <v>0</v>
      </c>
    </row>
    <row r="909" spans="1:15" s="8" customFormat="1" ht="14.25" customHeight="1" x14ac:dyDescent="0.2">
      <c r="A909" t="s">
        <v>1981</v>
      </c>
      <c r="B909" t="s">
        <v>2062</v>
      </c>
      <c r="C909" t="s">
        <v>1981</v>
      </c>
      <c r="D909" t="s">
        <v>1959</v>
      </c>
      <c r="E909" t="s">
        <v>2186</v>
      </c>
      <c r="F909" t="s">
        <v>6</v>
      </c>
      <c r="G909" s="3">
        <v>43483</v>
      </c>
      <c r="H909" s="2">
        <v>169900</v>
      </c>
      <c r="I909" s="12">
        <v>20182852</v>
      </c>
      <c r="J909" s="67">
        <f t="shared" si="129"/>
        <v>0</v>
      </c>
      <c r="K909" s="5">
        <f t="shared" si="130"/>
        <v>0</v>
      </c>
      <c r="L909" s="54">
        <f t="shared" si="131"/>
        <v>0</v>
      </c>
      <c r="M909" s="56" t="str">
        <f t="shared" si="134"/>
        <v>Keller Williams Signature</v>
      </c>
      <c r="N909" s="5">
        <f t="shared" si="132"/>
        <v>1</v>
      </c>
      <c r="O909" s="5">
        <f t="shared" si="133"/>
        <v>1</v>
      </c>
    </row>
    <row r="910" spans="1:15" s="8" customFormat="1" ht="14.25" customHeight="1" x14ac:dyDescent="0.2">
      <c r="A910" t="s">
        <v>1868</v>
      </c>
      <c r="B910" t="s">
        <v>1869</v>
      </c>
      <c r="C910" t="s">
        <v>1981</v>
      </c>
      <c r="D910" t="s">
        <v>2062</v>
      </c>
      <c r="E910" t="s">
        <v>2498</v>
      </c>
      <c r="F910" t="s">
        <v>6</v>
      </c>
      <c r="G910" s="3">
        <v>43525</v>
      </c>
      <c r="H910" s="2">
        <v>155000</v>
      </c>
      <c r="I910" s="12">
        <v>20190121</v>
      </c>
      <c r="J910" s="67">
        <f t="shared" si="129"/>
        <v>155000</v>
      </c>
      <c r="K910" s="5">
        <f t="shared" si="130"/>
        <v>1</v>
      </c>
      <c r="L910" s="54">
        <f t="shared" si="131"/>
        <v>1</v>
      </c>
      <c r="M910" s="56" t="str">
        <f t="shared" si="134"/>
        <v>Keller Williams Realty Greater Northwest</v>
      </c>
      <c r="N910" s="5">
        <f t="shared" si="132"/>
        <v>0</v>
      </c>
      <c r="O910" s="5">
        <f t="shared" si="133"/>
        <v>0</v>
      </c>
    </row>
    <row r="911" spans="1:15" s="8" customFormat="1" ht="14.25" customHeight="1" x14ac:dyDescent="0.2">
      <c r="A911" t="s">
        <v>1868</v>
      </c>
      <c r="B911" t="s">
        <v>1869</v>
      </c>
      <c r="C911" t="s">
        <v>264</v>
      </c>
      <c r="D911" t="s">
        <v>1949</v>
      </c>
      <c r="E911" t="s">
        <v>3187</v>
      </c>
      <c r="F911" t="s">
        <v>880</v>
      </c>
      <c r="G911" s="3">
        <v>43602</v>
      </c>
      <c r="H911" s="2">
        <v>36500</v>
      </c>
      <c r="I911" s="12" t="s">
        <v>838</v>
      </c>
      <c r="J911" s="67">
        <f t="shared" si="129"/>
        <v>36500</v>
      </c>
      <c r="K911" s="5">
        <f t="shared" si="130"/>
        <v>1</v>
      </c>
      <c r="L911" s="54">
        <f t="shared" si="131"/>
        <v>0</v>
      </c>
      <c r="M911" s="56" t="str">
        <f>IF(D911="",#REF!,D911)</f>
        <v>Realty Plus - Mexia</v>
      </c>
      <c r="N911" s="5">
        <f t="shared" si="132"/>
        <v>0</v>
      </c>
      <c r="O911" s="5">
        <f t="shared" si="133"/>
        <v>0</v>
      </c>
    </row>
    <row r="912" spans="1:15" s="8" customFormat="1" ht="14.25" customHeight="1" x14ac:dyDescent="0.2">
      <c r="A912" t="s">
        <v>1868</v>
      </c>
      <c r="B912" t="s">
        <v>1869</v>
      </c>
      <c r="C912" t="s">
        <v>921</v>
      </c>
      <c r="D912" t="s">
        <v>1036</v>
      </c>
      <c r="E912" t="s">
        <v>2267</v>
      </c>
      <c r="F912" t="s">
        <v>911</v>
      </c>
      <c r="G912" s="3">
        <v>43496</v>
      </c>
      <c r="H912" s="2">
        <v>101500</v>
      </c>
      <c r="I912" s="12" t="s">
        <v>838</v>
      </c>
      <c r="J912" s="67">
        <f t="shared" si="129"/>
        <v>101500</v>
      </c>
      <c r="K912" s="5">
        <f t="shared" si="130"/>
        <v>1</v>
      </c>
      <c r="L912" s="54">
        <f t="shared" si="131"/>
        <v>0</v>
      </c>
      <c r="M912" s="56" t="str">
        <f t="shared" si="134"/>
        <v>Bentwood Realty</v>
      </c>
      <c r="N912" s="5">
        <f t="shared" si="132"/>
        <v>0</v>
      </c>
      <c r="O912" s="5">
        <f t="shared" si="133"/>
        <v>0</v>
      </c>
    </row>
    <row r="913" spans="1:15" s="8" customFormat="1" ht="14.25" customHeight="1" x14ac:dyDescent="0.2">
      <c r="A913" t="s">
        <v>1718</v>
      </c>
      <c r="B913" t="s">
        <v>1099</v>
      </c>
      <c r="C913" t="s">
        <v>1229</v>
      </c>
      <c r="D913" t="s">
        <v>1099</v>
      </c>
      <c r="E913" t="s">
        <v>2130</v>
      </c>
      <c r="F913" t="s">
        <v>6</v>
      </c>
      <c r="G913" s="3">
        <v>43475</v>
      </c>
      <c r="H913" s="2">
        <v>63000</v>
      </c>
      <c r="I913" s="12" t="s">
        <v>838</v>
      </c>
      <c r="J913" s="67">
        <f t="shared" si="129"/>
        <v>63000</v>
      </c>
      <c r="K913" s="5">
        <f t="shared" si="130"/>
        <v>1</v>
      </c>
      <c r="L913" s="54">
        <f t="shared" si="131"/>
        <v>0</v>
      </c>
      <c r="M913" s="56" t="str">
        <f t="shared" si="134"/>
        <v>Keller Williams Realty - Waco</v>
      </c>
      <c r="N913" s="5">
        <f t="shared" si="132"/>
        <v>0</v>
      </c>
      <c r="O913" s="5">
        <f t="shared" si="133"/>
        <v>0</v>
      </c>
    </row>
    <row r="914" spans="1:15" s="8" customFormat="1" ht="14.25" customHeight="1" x14ac:dyDescent="0.2">
      <c r="A914" t="s">
        <v>1243</v>
      </c>
      <c r="B914" t="s">
        <v>1734</v>
      </c>
      <c r="C914" t="s">
        <v>1229</v>
      </c>
      <c r="D914" t="s">
        <v>1099</v>
      </c>
      <c r="E914" t="s">
        <v>2292</v>
      </c>
      <c r="F914" t="s">
        <v>794</v>
      </c>
      <c r="G914" s="3">
        <v>43497</v>
      </c>
      <c r="H914" s="2">
        <v>285000</v>
      </c>
      <c r="I914" s="12" t="s">
        <v>838</v>
      </c>
      <c r="J914" s="67">
        <f t="shared" si="129"/>
        <v>285000</v>
      </c>
      <c r="K914" s="5">
        <f t="shared" si="130"/>
        <v>1</v>
      </c>
      <c r="L914" s="54">
        <f t="shared" si="131"/>
        <v>0</v>
      </c>
      <c r="M914" s="56" t="str">
        <f t="shared" si="134"/>
        <v>Keller Williams Realty - Waco</v>
      </c>
      <c r="N914" s="5">
        <f t="shared" si="132"/>
        <v>0</v>
      </c>
      <c r="O914" s="5">
        <f t="shared" si="133"/>
        <v>0</v>
      </c>
    </row>
    <row r="915" spans="1:15" s="8" customFormat="1" ht="14.25" customHeight="1" x14ac:dyDescent="0.2">
      <c r="A915" t="s">
        <v>1629</v>
      </c>
      <c r="B915" t="s">
        <v>1840</v>
      </c>
      <c r="C915" t="s">
        <v>1229</v>
      </c>
      <c r="D915" t="s">
        <v>1099</v>
      </c>
      <c r="E915" t="s">
        <v>2406</v>
      </c>
      <c r="F915" t="s">
        <v>6</v>
      </c>
      <c r="G915" s="3">
        <v>43517</v>
      </c>
      <c r="H915" s="2">
        <v>226800</v>
      </c>
      <c r="I915" s="12">
        <v>20190101</v>
      </c>
      <c r="J915" s="67">
        <f t="shared" si="129"/>
        <v>226800</v>
      </c>
      <c r="K915" s="5">
        <f t="shared" si="130"/>
        <v>1</v>
      </c>
      <c r="L915" s="54">
        <f t="shared" si="131"/>
        <v>1</v>
      </c>
      <c r="M915" s="56" t="str">
        <f t="shared" si="134"/>
        <v>Keller Williams Realty - Waco</v>
      </c>
      <c r="N915" s="5">
        <f t="shared" si="132"/>
        <v>0</v>
      </c>
      <c r="O915" s="5">
        <f t="shared" si="133"/>
        <v>0</v>
      </c>
    </row>
    <row r="916" spans="1:15" s="8" customFormat="1" ht="14.25" customHeight="1" x14ac:dyDescent="0.2">
      <c r="A916" t="s">
        <v>2036</v>
      </c>
      <c r="B916" t="s">
        <v>5</v>
      </c>
      <c r="C916" t="s">
        <v>1229</v>
      </c>
      <c r="D916" t="s">
        <v>1099</v>
      </c>
      <c r="E916" t="s">
        <v>2667</v>
      </c>
      <c r="F916" t="s">
        <v>6</v>
      </c>
      <c r="G916" s="3">
        <v>43546</v>
      </c>
      <c r="H916" s="2">
        <v>167000</v>
      </c>
      <c r="I916" s="12" t="s">
        <v>838</v>
      </c>
      <c r="J916" s="67">
        <f t="shared" si="129"/>
        <v>167000</v>
      </c>
      <c r="K916" s="5">
        <f t="shared" si="130"/>
        <v>1</v>
      </c>
      <c r="L916" s="54">
        <f t="shared" si="131"/>
        <v>0</v>
      </c>
      <c r="M916" s="56" t="str">
        <f t="shared" si="134"/>
        <v>Keller Williams Realty - Waco</v>
      </c>
      <c r="N916" s="5">
        <f t="shared" si="132"/>
        <v>0</v>
      </c>
      <c r="O916" s="5">
        <f t="shared" si="133"/>
        <v>0</v>
      </c>
    </row>
    <row r="917" spans="1:15" s="8" customFormat="1" ht="14.25" customHeight="1" x14ac:dyDescent="0.2">
      <c r="A917" t="s">
        <v>1883</v>
      </c>
      <c r="B917" t="s">
        <v>1475</v>
      </c>
      <c r="C917" t="s">
        <v>1229</v>
      </c>
      <c r="D917" t="s">
        <v>1099</v>
      </c>
      <c r="E917" t="s">
        <v>2678</v>
      </c>
      <c r="F917" t="s">
        <v>123</v>
      </c>
      <c r="G917" s="3">
        <v>43546</v>
      </c>
      <c r="H917" s="2">
        <v>240000</v>
      </c>
      <c r="I917" s="12" t="s">
        <v>838</v>
      </c>
      <c r="J917" s="67">
        <f t="shared" si="129"/>
        <v>240000</v>
      </c>
      <c r="K917" s="5">
        <f t="shared" si="130"/>
        <v>1</v>
      </c>
      <c r="L917" s="54">
        <f t="shared" si="131"/>
        <v>0</v>
      </c>
      <c r="M917" s="56" t="str">
        <f t="shared" si="134"/>
        <v>Keller Williams Realty - Waco</v>
      </c>
      <c r="N917" s="5">
        <f t="shared" si="132"/>
        <v>0</v>
      </c>
      <c r="O917" s="5">
        <f t="shared" si="133"/>
        <v>0</v>
      </c>
    </row>
    <row r="918" spans="1:15" s="8" customFormat="1" ht="14.25" customHeight="1" x14ac:dyDescent="0.2">
      <c r="A918" t="s">
        <v>1691</v>
      </c>
      <c r="B918" t="s">
        <v>5</v>
      </c>
      <c r="C918" t="s">
        <v>1229</v>
      </c>
      <c r="D918" t="s">
        <v>1099</v>
      </c>
      <c r="E918" t="s">
        <v>3054</v>
      </c>
      <c r="F918" t="s">
        <v>6</v>
      </c>
      <c r="G918" s="3">
        <v>43588</v>
      </c>
      <c r="H918" s="2">
        <v>225000</v>
      </c>
      <c r="I918" s="12" t="s">
        <v>838</v>
      </c>
      <c r="J918" s="67">
        <f t="shared" si="129"/>
        <v>225000</v>
      </c>
      <c r="K918" s="5">
        <f t="shared" si="130"/>
        <v>1</v>
      </c>
      <c r="L918" s="54">
        <f t="shared" si="131"/>
        <v>0</v>
      </c>
      <c r="M918" s="56" t="str">
        <f t="shared" si="134"/>
        <v>Keller Williams Realty - Waco</v>
      </c>
      <c r="N918" s="5">
        <f t="shared" si="132"/>
        <v>0</v>
      </c>
      <c r="O918" s="5">
        <f t="shared" si="133"/>
        <v>0</v>
      </c>
    </row>
    <row r="919" spans="1:15" s="8" customFormat="1" ht="14.25" customHeight="1" x14ac:dyDescent="0.2">
      <c r="A919" t="s">
        <v>1544</v>
      </c>
      <c r="B919" t="s">
        <v>1734</v>
      </c>
      <c r="C919" t="s">
        <v>1040</v>
      </c>
      <c r="D919" t="s">
        <v>5</v>
      </c>
      <c r="E919" t="s">
        <v>2143</v>
      </c>
      <c r="F919" t="s">
        <v>425</v>
      </c>
      <c r="G919" s="3">
        <v>43476</v>
      </c>
      <c r="H919" s="2">
        <v>535000</v>
      </c>
      <c r="I919" s="12" t="s">
        <v>838</v>
      </c>
      <c r="J919" s="67">
        <f t="shared" si="129"/>
        <v>535000</v>
      </c>
      <c r="K919" s="5">
        <f t="shared" si="130"/>
        <v>1</v>
      </c>
      <c r="L919" s="54">
        <f t="shared" si="131"/>
        <v>0</v>
      </c>
      <c r="M919" s="56" t="str">
        <f t="shared" si="134"/>
        <v>Magnolia Realty</v>
      </c>
      <c r="N919" s="5">
        <f t="shared" si="132"/>
        <v>0</v>
      </c>
      <c r="O919" s="5">
        <f t="shared" si="133"/>
        <v>0</v>
      </c>
    </row>
    <row r="920" spans="1:15" s="8" customFormat="1" ht="14.25" customHeight="1" x14ac:dyDescent="0.2">
      <c r="A920" t="s">
        <v>1081</v>
      </c>
      <c r="B920" t="s">
        <v>1036</v>
      </c>
      <c r="C920" t="s">
        <v>1040</v>
      </c>
      <c r="D920" t="s">
        <v>5</v>
      </c>
      <c r="E920" t="s">
        <v>2280</v>
      </c>
      <c r="F920" t="s">
        <v>216</v>
      </c>
      <c r="G920" s="3">
        <v>43497</v>
      </c>
      <c r="H920" s="2">
        <v>145375</v>
      </c>
      <c r="I920" s="12" t="s">
        <v>838</v>
      </c>
      <c r="J920" s="67">
        <f t="shared" si="129"/>
        <v>145375</v>
      </c>
      <c r="K920" s="5">
        <f t="shared" si="130"/>
        <v>1</v>
      </c>
      <c r="L920" s="54">
        <f t="shared" si="131"/>
        <v>0</v>
      </c>
      <c r="M920" s="56" t="str">
        <f>IF(D920="",#REF!,D920)</f>
        <v>Magnolia Realty</v>
      </c>
      <c r="N920" s="5">
        <f t="shared" si="132"/>
        <v>0</v>
      </c>
      <c r="O920" s="5">
        <f t="shared" si="133"/>
        <v>0</v>
      </c>
    </row>
    <row r="921" spans="1:15" s="8" customFormat="1" ht="14.25" customHeight="1" x14ac:dyDescent="0.2">
      <c r="A921" t="s">
        <v>2306</v>
      </c>
      <c r="B921" t="s">
        <v>1854</v>
      </c>
      <c r="C921" t="s">
        <v>1040</v>
      </c>
      <c r="D921" t="s">
        <v>5</v>
      </c>
      <c r="E921" t="s">
        <v>2307</v>
      </c>
      <c r="F921" t="s">
        <v>6</v>
      </c>
      <c r="G921" s="3">
        <v>43501</v>
      </c>
      <c r="H921" s="2">
        <v>199900</v>
      </c>
      <c r="I921" s="12" t="s">
        <v>838</v>
      </c>
      <c r="J921" s="67">
        <f t="shared" si="129"/>
        <v>199900</v>
      </c>
      <c r="K921" s="5">
        <f t="shared" si="130"/>
        <v>1</v>
      </c>
      <c r="L921" s="54">
        <f t="shared" si="131"/>
        <v>0</v>
      </c>
      <c r="M921" s="56" t="str">
        <f>IF(D921="",#REF!,D921)</f>
        <v>Magnolia Realty</v>
      </c>
      <c r="N921" s="5">
        <f t="shared" si="132"/>
        <v>0</v>
      </c>
      <c r="O921" s="5">
        <f t="shared" si="133"/>
        <v>0</v>
      </c>
    </row>
    <row r="922" spans="1:15" s="8" customFormat="1" ht="14.25" customHeight="1" x14ac:dyDescent="0.2">
      <c r="A922" t="s">
        <v>1950</v>
      </c>
      <c r="B922" t="s">
        <v>5</v>
      </c>
      <c r="C922" t="s">
        <v>1040</v>
      </c>
      <c r="D922" t="s">
        <v>5</v>
      </c>
      <c r="E922" t="s">
        <v>2386</v>
      </c>
      <c r="F922" t="s">
        <v>6</v>
      </c>
      <c r="G922" s="3">
        <v>43515</v>
      </c>
      <c r="H922" s="2">
        <v>159900</v>
      </c>
      <c r="I922" s="12" t="s">
        <v>838</v>
      </c>
      <c r="J922" s="67">
        <f t="shared" si="129"/>
        <v>159900</v>
      </c>
      <c r="K922" s="5">
        <f t="shared" si="130"/>
        <v>1</v>
      </c>
      <c r="L922" s="54">
        <f t="shared" si="131"/>
        <v>0</v>
      </c>
      <c r="M922" s="56" t="str">
        <f t="shared" si="134"/>
        <v>Magnolia Realty</v>
      </c>
      <c r="N922" s="5">
        <f t="shared" si="132"/>
        <v>0</v>
      </c>
      <c r="O922" s="5">
        <f t="shared" si="133"/>
        <v>0</v>
      </c>
    </row>
    <row r="923" spans="1:15" s="8" customFormat="1" ht="14.25" customHeight="1" x14ac:dyDescent="0.2">
      <c r="A923" t="s">
        <v>326</v>
      </c>
      <c r="B923" t="s">
        <v>1844</v>
      </c>
      <c r="C923" t="s">
        <v>1040</v>
      </c>
      <c r="D923" t="s">
        <v>5</v>
      </c>
      <c r="E923" t="s">
        <v>2671</v>
      </c>
      <c r="F923" t="s">
        <v>6</v>
      </c>
      <c r="G923" s="3">
        <v>43546</v>
      </c>
      <c r="H923" s="2">
        <v>141500</v>
      </c>
      <c r="I923" s="12" t="s">
        <v>838</v>
      </c>
      <c r="J923" s="67">
        <f t="shared" si="129"/>
        <v>141500</v>
      </c>
      <c r="K923" s="5">
        <f t="shared" si="130"/>
        <v>1</v>
      </c>
      <c r="L923" s="54">
        <f t="shared" si="131"/>
        <v>0</v>
      </c>
      <c r="M923" s="56" t="str">
        <f t="shared" si="134"/>
        <v>Magnolia Realty</v>
      </c>
      <c r="N923" s="5">
        <f t="shared" si="132"/>
        <v>0</v>
      </c>
      <c r="O923" s="5">
        <f t="shared" si="133"/>
        <v>0</v>
      </c>
    </row>
    <row r="924" spans="1:15" s="8" customFormat="1" ht="14.25" customHeight="1" x14ac:dyDescent="0.2">
      <c r="A924" t="s">
        <v>2036</v>
      </c>
      <c r="B924" t="s">
        <v>5</v>
      </c>
      <c r="C924" t="s">
        <v>1040</v>
      </c>
      <c r="D924" t="s">
        <v>5</v>
      </c>
      <c r="E924" t="s">
        <v>2776</v>
      </c>
      <c r="F924" t="s">
        <v>6</v>
      </c>
      <c r="G924" s="3">
        <v>43558</v>
      </c>
      <c r="H924" s="2">
        <v>31500</v>
      </c>
      <c r="I924" s="12" t="s">
        <v>838</v>
      </c>
      <c r="J924" s="67">
        <f t="shared" si="129"/>
        <v>31500</v>
      </c>
      <c r="K924" s="5">
        <f t="shared" si="130"/>
        <v>1</v>
      </c>
      <c r="L924" s="54">
        <f t="shared" si="131"/>
        <v>0</v>
      </c>
      <c r="M924" s="56" t="str">
        <f t="shared" si="134"/>
        <v>Magnolia Realty</v>
      </c>
      <c r="N924" s="5">
        <f t="shared" si="132"/>
        <v>0</v>
      </c>
      <c r="O924" s="5">
        <f t="shared" si="133"/>
        <v>0</v>
      </c>
    </row>
    <row r="925" spans="1:15" s="8" customFormat="1" ht="14.25" customHeight="1" x14ac:dyDescent="0.2">
      <c r="A925" t="s">
        <v>1848</v>
      </c>
      <c r="B925" t="s">
        <v>1036</v>
      </c>
      <c r="C925" t="s">
        <v>1040</v>
      </c>
      <c r="D925" t="s">
        <v>5</v>
      </c>
      <c r="E925" t="s">
        <v>1717</v>
      </c>
      <c r="F925" t="s">
        <v>6</v>
      </c>
      <c r="G925" s="3">
        <v>43564</v>
      </c>
      <c r="H925" s="2">
        <v>188500</v>
      </c>
      <c r="I925" s="12" t="s">
        <v>838</v>
      </c>
      <c r="J925" s="67">
        <f t="shared" si="129"/>
        <v>188500</v>
      </c>
      <c r="K925" s="5">
        <f t="shared" si="130"/>
        <v>1</v>
      </c>
      <c r="L925" s="54">
        <f t="shared" si="131"/>
        <v>0</v>
      </c>
      <c r="M925" s="56" t="str">
        <f t="shared" si="134"/>
        <v>Magnolia Realty</v>
      </c>
      <c r="N925" s="5">
        <f t="shared" si="132"/>
        <v>0</v>
      </c>
      <c r="O925" s="5">
        <f t="shared" si="133"/>
        <v>0</v>
      </c>
    </row>
    <row r="926" spans="1:15" s="8" customFormat="1" ht="14.25" customHeight="1" x14ac:dyDescent="0.2">
      <c r="A926" t="s">
        <v>2065</v>
      </c>
      <c r="B926" t="s">
        <v>1842</v>
      </c>
      <c r="C926" t="s">
        <v>1040</v>
      </c>
      <c r="D926" t="s">
        <v>5</v>
      </c>
      <c r="E926" t="s">
        <v>2967</v>
      </c>
      <c r="F926" t="s">
        <v>6</v>
      </c>
      <c r="G926" s="3">
        <v>43581</v>
      </c>
      <c r="H926" s="2">
        <v>47000</v>
      </c>
      <c r="I926" s="12" t="s">
        <v>838</v>
      </c>
      <c r="J926" s="67">
        <f t="shared" si="129"/>
        <v>47000</v>
      </c>
      <c r="K926" s="5">
        <f t="shared" si="130"/>
        <v>1</v>
      </c>
      <c r="L926" s="54">
        <f t="shared" si="131"/>
        <v>0</v>
      </c>
      <c r="M926" s="56" t="str">
        <f t="shared" si="134"/>
        <v>Magnolia Realty</v>
      </c>
      <c r="N926" s="5">
        <f t="shared" si="132"/>
        <v>0</v>
      </c>
      <c r="O926" s="5">
        <f t="shared" si="133"/>
        <v>0</v>
      </c>
    </row>
    <row r="927" spans="1:15" s="8" customFormat="1" ht="14.25" customHeight="1" x14ac:dyDescent="0.2">
      <c r="A927" t="s">
        <v>990</v>
      </c>
      <c r="B927" t="s">
        <v>1087</v>
      </c>
      <c r="C927" t="s">
        <v>1040</v>
      </c>
      <c r="D927" t="s">
        <v>5</v>
      </c>
      <c r="E927" t="s">
        <v>3199</v>
      </c>
      <c r="F927" t="s">
        <v>6</v>
      </c>
      <c r="G927" s="3">
        <v>43602</v>
      </c>
      <c r="H927" s="2">
        <v>115000</v>
      </c>
      <c r="I927" s="12">
        <v>20190072</v>
      </c>
      <c r="J927" s="67">
        <f t="shared" si="129"/>
        <v>115000</v>
      </c>
      <c r="K927" s="5">
        <f t="shared" si="130"/>
        <v>1</v>
      </c>
      <c r="L927" s="54">
        <f t="shared" si="131"/>
        <v>1</v>
      </c>
      <c r="M927" s="56" t="str">
        <f t="shared" si="134"/>
        <v>Magnolia Realty</v>
      </c>
      <c r="N927" s="5">
        <f t="shared" si="132"/>
        <v>0</v>
      </c>
      <c r="O927" s="5">
        <f t="shared" si="133"/>
        <v>0</v>
      </c>
    </row>
    <row r="928" spans="1:15" s="8" customFormat="1" ht="14.25" customHeight="1" x14ac:dyDescent="0.2">
      <c r="A928" t="s">
        <v>1702</v>
      </c>
      <c r="B928" t="s">
        <v>1535</v>
      </c>
      <c r="C928" t="s">
        <v>1040</v>
      </c>
      <c r="D928" t="s">
        <v>5</v>
      </c>
      <c r="E928" t="s">
        <v>3315</v>
      </c>
      <c r="F928" t="s">
        <v>216</v>
      </c>
      <c r="G928" s="3">
        <v>43615</v>
      </c>
      <c r="H928" s="2">
        <v>207000</v>
      </c>
      <c r="I928" s="12" t="s">
        <v>838</v>
      </c>
      <c r="J928" s="67">
        <f t="shared" si="129"/>
        <v>207000</v>
      </c>
      <c r="K928" s="5">
        <f t="shared" si="130"/>
        <v>1</v>
      </c>
      <c r="L928" s="54">
        <f t="shared" si="131"/>
        <v>0</v>
      </c>
      <c r="M928" s="56" t="str">
        <f t="shared" si="134"/>
        <v>Magnolia Realty</v>
      </c>
      <c r="N928" s="5">
        <f t="shared" si="132"/>
        <v>0</v>
      </c>
      <c r="O928" s="5">
        <f t="shared" si="133"/>
        <v>0</v>
      </c>
    </row>
    <row r="929" spans="1:15" s="8" customFormat="1" ht="14.25" customHeight="1" x14ac:dyDescent="0.2">
      <c r="A929" t="s">
        <v>1553</v>
      </c>
      <c r="B929" t="s">
        <v>1842</v>
      </c>
      <c r="C929" t="s">
        <v>322</v>
      </c>
      <c r="D929" t="s">
        <v>1840</v>
      </c>
      <c r="E929" t="s">
        <v>2616</v>
      </c>
      <c r="F929" t="s">
        <v>6</v>
      </c>
      <c r="G929" s="3">
        <v>43539</v>
      </c>
      <c r="H929" s="2">
        <v>220500</v>
      </c>
      <c r="I929" s="12" t="s">
        <v>838</v>
      </c>
      <c r="J929" s="67">
        <f t="shared" si="129"/>
        <v>220500</v>
      </c>
      <c r="K929" s="5">
        <f t="shared" si="130"/>
        <v>1</v>
      </c>
      <c r="L929" s="54">
        <f t="shared" si="131"/>
        <v>0</v>
      </c>
      <c r="M929" s="56" t="str">
        <f t="shared" si="134"/>
        <v>Kelly, Realtors</v>
      </c>
      <c r="N929" s="5">
        <f t="shared" si="132"/>
        <v>0</v>
      </c>
      <c r="O929" s="5">
        <f t="shared" si="133"/>
        <v>0</v>
      </c>
    </row>
    <row r="930" spans="1:15" s="8" customFormat="1" ht="14.25" customHeight="1" x14ac:dyDescent="0.2">
      <c r="A930" t="s">
        <v>398</v>
      </c>
      <c r="B930" t="s">
        <v>1258</v>
      </c>
      <c r="C930" t="s">
        <v>322</v>
      </c>
      <c r="D930" t="s">
        <v>1840</v>
      </c>
      <c r="E930" t="s">
        <v>1972</v>
      </c>
      <c r="F930" t="s">
        <v>216</v>
      </c>
      <c r="G930" s="3">
        <v>43553</v>
      </c>
      <c r="H930" s="2">
        <v>184000</v>
      </c>
      <c r="I930" s="12">
        <v>20190475</v>
      </c>
      <c r="J930" s="67">
        <f t="shared" si="129"/>
        <v>184000</v>
      </c>
      <c r="K930" s="5">
        <f t="shared" si="130"/>
        <v>1</v>
      </c>
      <c r="L930" s="54">
        <f t="shared" si="131"/>
        <v>1</v>
      </c>
      <c r="M930" s="56" t="str">
        <f t="shared" si="134"/>
        <v>Kelly, Realtors</v>
      </c>
      <c r="N930" s="5">
        <f t="shared" si="132"/>
        <v>0</v>
      </c>
      <c r="O930" s="5">
        <f t="shared" si="133"/>
        <v>0</v>
      </c>
    </row>
    <row r="931" spans="1:15" s="8" customFormat="1" ht="14.25" customHeight="1" x14ac:dyDescent="0.2">
      <c r="A931" t="s">
        <v>1643</v>
      </c>
      <c r="B931" t="s">
        <v>1099</v>
      </c>
      <c r="C931" t="s">
        <v>400</v>
      </c>
      <c r="D931" t="s">
        <v>1840</v>
      </c>
      <c r="E931" t="s">
        <v>2262</v>
      </c>
      <c r="F931" t="s">
        <v>216</v>
      </c>
      <c r="G931" s="3">
        <v>43496</v>
      </c>
      <c r="H931" s="2">
        <v>240000</v>
      </c>
      <c r="I931" s="12" t="s">
        <v>838</v>
      </c>
      <c r="J931" s="67">
        <f t="shared" si="129"/>
        <v>240000</v>
      </c>
      <c r="K931" s="5">
        <f t="shared" si="130"/>
        <v>1</v>
      </c>
      <c r="L931" s="54">
        <f t="shared" si="131"/>
        <v>0</v>
      </c>
      <c r="M931" s="56" t="str">
        <f t="shared" si="134"/>
        <v>Kelly, Realtors</v>
      </c>
      <c r="N931" s="5">
        <f t="shared" si="132"/>
        <v>0</v>
      </c>
      <c r="O931" s="5">
        <f t="shared" si="133"/>
        <v>0</v>
      </c>
    </row>
    <row r="932" spans="1:15" s="8" customFormat="1" ht="14.25" customHeight="1" x14ac:dyDescent="0.2">
      <c r="A932" t="s">
        <v>2370</v>
      </c>
      <c r="B932" t="s">
        <v>1720</v>
      </c>
      <c r="C932" t="s">
        <v>400</v>
      </c>
      <c r="D932" t="s">
        <v>1840</v>
      </c>
      <c r="E932" t="s">
        <v>2697</v>
      </c>
      <c r="F932" t="s">
        <v>6</v>
      </c>
      <c r="G932" s="3">
        <v>43549</v>
      </c>
      <c r="H932" s="2">
        <v>65000</v>
      </c>
      <c r="I932" s="12">
        <v>20190191</v>
      </c>
      <c r="J932" s="67">
        <f t="shared" si="129"/>
        <v>65000</v>
      </c>
      <c r="K932" s="5">
        <f t="shared" si="130"/>
        <v>1</v>
      </c>
      <c r="L932" s="54">
        <f t="shared" si="131"/>
        <v>1</v>
      </c>
      <c r="M932" s="56" t="str">
        <f t="shared" si="134"/>
        <v>Kelly, Realtors</v>
      </c>
      <c r="N932" s="5">
        <f t="shared" si="132"/>
        <v>0</v>
      </c>
      <c r="O932" s="5">
        <f t="shared" si="133"/>
        <v>0</v>
      </c>
    </row>
    <row r="933" spans="1:15" s="8" customFormat="1" ht="14.25" customHeight="1" x14ac:dyDescent="0.2">
      <c r="A933" t="s">
        <v>1696</v>
      </c>
      <c r="B933" t="s">
        <v>5</v>
      </c>
      <c r="C933" t="s">
        <v>1287</v>
      </c>
      <c r="D933" t="s">
        <v>916</v>
      </c>
      <c r="E933" t="s">
        <v>2266</v>
      </c>
      <c r="F933" t="s">
        <v>6</v>
      </c>
      <c r="G933" s="3">
        <v>43496</v>
      </c>
      <c r="H933" s="2">
        <v>195000</v>
      </c>
      <c r="I933" s="12" t="s">
        <v>838</v>
      </c>
      <c r="J933" s="67">
        <f t="shared" si="129"/>
        <v>195000</v>
      </c>
      <c r="K933" s="5">
        <f t="shared" si="130"/>
        <v>1</v>
      </c>
      <c r="L933" s="54">
        <f t="shared" si="131"/>
        <v>0</v>
      </c>
      <c r="M933" s="56" t="str">
        <f t="shared" si="134"/>
        <v>Brothers Management</v>
      </c>
      <c r="N933" s="5">
        <f t="shared" si="132"/>
        <v>0</v>
      </c>
      <c r="O933" s="5">
        <f t="shared" si="133"/>
        <v>0</v>
      </c>
    </row>
    <row r="934" spans="1:15" s="8" customFormat="1" ht="14.25" customHeight="1" x14ac:dyDescent="0.2">
      <c r="A934" t="s">
        <v>1874</v>
      </c>
      <c r="B934" t="s">
        <v>1875</v>
      </c>
      <c r="C934" t="s">
        <v>1982</v>
      </c>
      <c r="D934" t="s">
        <v>1983</v>
      </c>
      <c r="E934" t="s">
        <v>2465</v>
      </c>
      <c r="F934" t="s">
        <v>6</v>
      </c>
      <c r="G934" s="3">
        <v>43524</v>
      </c>
      <c r="H934" s="2">
        <v>341900</v>
      </c>
      <c r="I934" s="12">
        <v>20190105</v>
      </c>
      <c r="J934" s="67">
        <f t="shared" si="129"/>
        <v>341900</v>
      </c>
      <c r="K934" s="5">
        <f t="shared" si="130"/>
        <v>1</v>
      </c>
      <c r="L934" s="54">
        <f t="shared" si="131"/>
        <v>1</v>
      </c>
      <c r="M934" s="56" t="str">
        <f t="shared" si="134"/>
        <v>Mike Romano, REALTOR</v>
      </c>
      <c r="N934" s="5">
        <f t="shared" si="132"/>
        <v>0</v>
      </c>
      <c r="O934" s="5">
        <f t="shared" si="133"/>
        <v>0</v>
      </c>
    </row>
    <row r="935" spans="1:15" s="8" customFormat="1" ht="14.25" customHeight="1" x14ac:dyDescent="0.2">
      <c r="A935" t="s">
        <v>243</v>
      </c>
      <c r="B935" t="s">
        <v>1036</v>
      </c>
      <c r="C935" t="s">
        <v>309</v>
      </c>
      <c r="D935" t="s">
        <v>1840</v>
      </c>
      <c r="E935" t="s">
        <v>2249</v>
      </c>
      <c r="F935" t="s">
        <v>6</v>
      </c>
      <c r="G935" s="3">
        <v>43496</v>
      </c>
      <c r="H935" s="2">
        <v>62500</v>
      </c>
      <c r="I935" s="12" t="s">
        <v>838</v>
      </c>
      <c r="J935" s="67">
        <f t="shared" si="129"/>
        <v>62500</v>
      </c>
      <c r="K935" s="5">
        <f t="shared" si="130"/>
        <v>1</v>
      </c>
      <c r="L935" s="54">
        <f t="shared" si="131"/>
        <v>0</v>
      </c>
      <c r="M935" s="56" t="str">
        <f t="shared" si="134"/>
        <v>Kelly, Realtors</v>
      </c>
      <c r="N935" s="5">
        <f t="shared" si="132"/>
        <v>0</v>
      </c>
      <c r="O935" s="5">
        <f t="shared" si="133"/>
        <v>0</v>
      </c>
    </row>
    <row r="936" spans="1:15" s="8" customFormat="1" ht="14.25" customHeight="1" x14ac:dyDescent="0.2">
      <c r="A936" t="s">
        <v>1536</v>
      </c>
      <c r="B936" t="s">
        <v>1258</v>
      </c>
      <c r="C936" t="s">
        <v>309</v>
      </c>
      <c r="D936" t="s">
        <v>1840</v>
      </c>
      <c r="E936" t="s">
        <v>2435</v>
      </c>
      <c r="F936" t="s">
        <v>6</v>
      </c>
      <c r="G936" s="3">
        <v>43521</v>
      </c>
      <c r="H936" s="2">
        <v>74900</v>
      </c>
      <c r="I936" s="12" t="s">
        <v>838</v>
      </c>
      <c r="J936" s="67">
        <f t="shared" si="129"/>
        <v>74900</v>
      </c>
      <c r="K936" s="5">
        <f t="shared" si="130"/>
        <v>1</v>
      </c>
      <c r="L936" s="54">
        <f t="shared" si="131"/>
        <v>0</v>
      </c>
      <c r="M936" s="56" t="str">
        <f t="shared" si="134"/>
        <v>Kelly, Realtors</v>
      </c>
      <c r="N936" s="5">
        <f t="shared" si="132"/>
        <v>0</v>
      </c>
      <c r="O936" s="5">
        <f t="shared" si="133"/>
        <v>0</v>
      </c>
    </row>
    <row r="937" spans="1:15" s="8" customFormat="1" ht="14.25" customHeight="1" x14ac:dyDescent="0.2">
      <c r="A937" t="s">
        <v>842</v>
      </c>
      <c r="B937" t="s">
        <v>1940</v>
      </c>
      <c r="C937" t="s">
        <v>309</v>
      </c>
      <c r="D937" t="s">
        <v>1840</v>
      </c>
      <c r="E937" t="s">
        <v>3029</v>
      </c>
      <c r="F937" t="s">
        <v>6</v>
      </c>
      <c r="G937" s="3">
        <v>43585</v>
      </c>
      <c r="H937" s="2">
        <v>294000</v>
      </c>
      <c r="I937" s="12" t="s">
        <v>838</v>
      </c>
      <c r="J937" s="67">
        <f t="shared" si="129"/>
        <v>294000</v>
      </c>
      <c r="K937" s="5">
        <f t="shared" si="130"/>
        <v>1</v>
      </c>
      <c r="L937" s="54">
        <f t="shared" si="131"/>
        <v>0</v>
      </c>
      <c r="M937" s="56" t="str">
        <f t="shared" si="134"/>
        <v>Kelly, Realtors</v>
      </c>
      <c r="N937" s="5">
        <f t="shared" si="132"/>
        <v>0</v>
      </c>
      <c r="O937" s="5">
        <f t="shared" si="133"/>
        <v>0</v>
      </c>
    </row>
    <row r="938" spans="1:15" s="8" customFormat="1" ht="14.25" customHeight="1" x14ac:dyDescent="0.2">
      <c r="A938" t="s">
        <v>1884</v>
      </c>
      <c r="B938" t="s">
        <v>1842</v>
      </c>
      <c r="C938" t="s">
        <v>309</v>
      </c>
      <c r="D938" t="s">
        <v>1840</v>
      </c>
      <c r="E938" t="s">
        <v>3212</v>
      </c>
      <c r="F938" t="s">
        <v>6</v>
      </c>
      <c r="G938" s="3">
        <v>43605</v>
      </c>
      <c r="H938" s="2">
        <v>93000</v>
      </c>
      <c r="I938" s="12" t="s">
        <v>838</v>
      </c>
      <c r="J938" s="67">
        <f t="shared" si="129"/>
        <v>93000</v>
      </c>
      <c r="K938" s="5">
        <f t="shared" si="130"/>
        <v>1</v>
      </c>
      <c r="L938" s="54">
        <f t="shared" si="131"/>
        <v>0</v>
      </c>
      <c r="M938" s="56" t="str">
        <f t="shared" si="134"/>
        <v>Kelly, Realtors</v>
      </c>
      <c r="N938" s="5">
        <f t="shared" si="132"/>
        <v>0</v>
      </c>
      <c r="O938" s="5">
        <f t="shared" si="133"/>
        <v>0</v>
      </c>
    </row>
    <row r="939" spans="1:15" s="8" customFormat="1" ht="14.25" customHeight="1" x14ac:dyDescent="0.2">
      <c r="A939" t="s">
        <v>1884</v>
      </c>
      <c r="B939" t="s">
        <v>1842</v>
      </c>
      <c r="C939" t="s">
        <v>1575</v>
      </c>
      <c r="D939" t="s">
        <v>2148</v>
      </c>
      <c r="E939" t="s">
        <v>2149</v>
      </c>
      <c r="F939" t="s">
        <v>6</v>
      </c>
      <c r="G939" s="3">
        <v>43479</v>
      </c>
      <c r="H939" s="2">
        <v>55000</v>
      </c>
      <c r="I939" s="12">
        <v>20190030</v>
      </c>
      <c r="J939" s="67">
        <f t="shared" si="129"/>
        <v>55000</v>
      </c>
      <c r="K939" s="5">
        <f t="shared" si="130"/>
        <v>1</v>
      </c>
      <c r="L939" s="54">
        <f t="shared" si="131"/>
        <v>1</v>
      </c>
      <c r="M939" s="56" t="str">
        <f t="shared" si="134"/>
        <v>Equity Home Team</v>
      </c>
      <c r="N939" s="5">
        <f t="shared" si="132"/>
        <v>0</v>
      </c>
      <c r="O939" s="5">
        <f t="shared" si="133"/>
        <v>0</v>
      </c>
    </row>
    <row r="940" spans="1:15" s="8" customFormat="1" ht="14.25" customHeight="1" x14ac:dyDescent="0.2">
      <c r="A940" t="s">
        <v>1575</v>
      </c>
      <c r="B940" t="s">
        <v>2148</v>
      </c>
      <c r="C940" t="s">
        <v>1575</v>
      </c>
      <c r="D940" t="s">
        <v>2148</v>
      </c>
      <c r="E940" t="s">
        <v>2572</v>
      </c>
      <c r="F940" t="s">
        <v>6</v>
      </c>
      <c r="G940" s="3">
        <v>43535</v>
      </c>
      <c r="H940" s="2">
        <v>60000</v>
      </c>
      <c r="I940" s="12" t="s">
        <v>838</v>
      </c>
      <c r="J940" s="67">
        <f t="shared" si="129"/>
        <v>0</v>
      </c>
      <c r="K940" s="5">
        <f t="shared" si="130"/>
        <v>0</v>
      </c>
      <c r="L940" s="54">
        <f t="shared" si="131"/>
        <v>0</v>
      </c>
      <c r="M940" s="56" t="str">
        <f t="shared" si="134"/>
        <v>Equity Home Team</v>
      </c>
      <c r="N940" s="5">
        <f t="shared" si="132"/>
        <v>1</v>
      </c>
      <c r="O940" s="5">
        <f t="shared" si="133"/>
        <v>0</v>
      </c>
    </row>
    <row r="941" spans="1:15" s="8" customFormat="1" ht="14.25" customHeight="1" x14ac:dyDescent="0.2">
      <c r="A941" t="s">
        <v>326</v>
      </c>
      <c r="B941" t="s">
        <v>1844</v>
      </c>
      <c r="C941" t="s">
        <v>1250</v>
      </c>
      <c r="D941" t="s">
        <v>1851</v>
      </c>
      <c r="E941" t="s">
        <v>2120</v>
      </c>
      <c r="F941" t="s">
        <v>6</v>
      </c>
      <c r="G941" s="3">
        <v>43472</v>
      </c>
      <c r="H941" s="2">
        <v>91000</v>
      </c>
      <c r="I941" s="12" t="s">
        <v>838</v>
      </c>
      <c r="J941" s="67">
        <f t="shared" si="129"/>
        <v>91000</v>
      </c>
      <c r="K941" s="5">
        <f t="shared" si="130"/>
        <v>1</v>
      </c>
      <c r="L941" s="54">
        <f t="shared" si="131"/>
        <v>0</v>
      </c>
      <c r="M941" s="56" t="str">
        <f t="shared" si="134"/>
        <v>Bluebonnet Properties Inc.</v>
      </c>
      <c r="N941" s="5">
        <f t="shared" si="132"/>
        <v>0</v>
      </c>
      <c r="O941" s="5">
        <f t="shared" si="133"/>
        <v>0</v>
      </c>
    </row>
    <row r="942" spans="1:15" s="8" customFormat="1" ht="14.25" customHeight="1" x14ac:dyDescent="0.2">
      <c r="A942" t="s">
        <v>1250</v>
      </c>
      <c r="B942" t="s">
        <v>1851</v>
      </c>
      <c r="C942" t="s">
        <v>1250</v>
      </c>
      <c r="D942" t="s">
        <v>1851</v>
      </c>
      <c r="E942" t="s">
        <v>2422</v>
      </c>
      <c r="F942" t="s">
        <v>216</v>
      </c>
      <c r="G942" s="3">
        <v>43518</v>
      </c>
      <c r="H942" s="2">
        <v>199000</v>
      </c>
      <c r="I942" s="12" t="s">
        <v>838</v>
      </c>
      <c r="J942" s="67">
        <f t="shared" si="129"/>
        <v>0</v>
      </c>
      <c r="K942" s="5">
        <f t="shared" si="130"/>
        <v>0</v>
      </c>
      <c r="L942" s="54">
        <f t="shared" si="131"/>
        <v>0</v>
      </c>
      <c r="M942" s="56" t="str">
        <f t="shared" si="134"/>
        <v>Bluebonnet Properties Inc.</v>
      </c>
      <c r="N942" s="5">
        <f t="shared" si="132"/>
        <v>1</v>
      </c>
      <c r="O942" s="5">
        <f t="shared" si="133"/>
        <v>0</v>
      </c>
    </row>
    <row r="943" spans="1:15" s="8" customFormat="1" ht="14.25" customHeight="1" x14ac:dyDescent="0.2">
      <c r="A943" t="s">
        <v>1250</v>
      </c>
      <c r="B943" t="s">
        <v>1851</v>
      </c>
      <c r="C943" t="s">
        <v>1250</v>
      </c>
      <c r="D943" t="s">
        <v>1851</v>
      </c>
      <c r="E943" t="s">
        <v>2644</v>
      </c>
      <c r="F943" t="s">
        <v>6</v>
      </c>
      <c r="G943" s="3">
        <v>43544</v>
      </c>
      <c r="H943" s="2">
        <v>124000</v>
      </c>
      <c r="I943" s="12" t="s">
        <v>838</v>
      </c>
      <c r="J943" s="67">
        <f t="shared" si="129"/>
        <v>0</v>
      </c>
      <c r="K943" s="5">
        <f t="shared" si="130"/>
        <v>0</v>
      </c>
      <c r="L943" s="54">
        <f t="shared" si="131"/>
        <v>0</v>
      </c>
      <c r="M943" s="56" t="str">
        <f t="shared" si="134"/>
        <v>Bluebonnet Properties Inc.</v>
      </c>
      <c r="N943" s="5">
        <f t="shared" si="132"/>
        <v>1</v>
      </c>
      <c r="O943" s="5">
        <f t="shared" si="133"/>
        <v>0</v>
      </c>
    </row>
    <row r="944" spans="1:15" s="8" customFormat="1" ht="14.25" customHeight="1" x14ac:dyDescent="0.2">
      <c r="A944" t="s">
        <v>1250</v>
      </c>
      <c r="B944" t="s">
        <v>1851</v>
      </c>
      <c r="C944" t="s">
        <v>1250</v>
      </c>
      <c r="D944" t="s">
        <v>1851</v>
      </c>
      <c r="E944" t="s">
        <v>3202</v>
      </c>
      <c r="F944" t="s">
        <v>6</v>
      </c>
      <c r="G944" s="3">
        <v>43602</v>
      </c>
      <c r="H944" s="2">
        <v>56000</v>
      </c>
      <c r="I944" s="12" t="s">
        <v>838</v>
      </c>
      <c r="J944" s="67">
        <f t="shared" si="129"/>
        <v>0</v>
      </c>
      <c r="K944" s="5">
        <f t="shared" si="130"/>
        <v>0</v>
      </c>
      <c r="L944" s="54">
        <f t="shared" si="131"/>
        <v>0</v>
      </c>
      <c r="M944" s="56" t="str">
        <f t="shared" si="134"/>
        <v>Bluebonnet Properties Inc.</v>
      </c>
      <c r="N944" s="5">
        <f t="shared" si="132"/>
        <v>1</v>
      </c>
      <c r="O944" s="5">
        <f t="shared" si="133"/>
        <v>0</v>
      </c>
    </row>
    <row r="945" spans="1:15" s="8" customFormat="1" ht="14.25" customHeight="1" x14ac:dyDescent="0.2">
      <c r="A945" t="s">
        <v>363</v>
      </c>
      <c r="B945" t="s">
        <v>282</v>
      </c>
      <c r="C945" t="s">
        <v>1109</v>
      </c>
      <c r="D945" t="s">
        <v>1842</v>
      </c>
      <c r="E945" t="s">
        <v>2784</v>
      </c>
      <c r="F945" t="s">
        <v>1249</v>
      </c>
      <c r="G945" s="3">
        <v>43558</v>
      </c>
      <c r="H945" s="2">
        <v>185000</v>
      </c>
      <c r="I945" s="12">
        <v>20190402</v>
      </c>
      <c r="J945" s="67">
        <f t="shared" si="129"/>
        <v>185000</v>
      </c>
      <c r="K945" s="5">
        <f t="shared" si="130"/>
        <v>1</v>
      </c>
      <c r="L945" s="54">
        <f t="shared" si="131"/>
        <v>1</v>
      </c>
      <c r="M945" s="56" t="str">
        <f>IF(D945="",#REF!,D945)</f>
        <v>Coldwell Banker Apex, REALTORS</v>
      </c>
      <c r="N945" s="5">
        <f t="shared" si="132"/>
        <v>0</v>
      </c>
      <c r="O945" s="5">
        <f t="shared" si="133"/>
        <v>0</v>
      </c>
    </row>
    <row r="946" spans="1:15" s="8" customFormat="1" ht="14.25" customHeight="1" x14ac:dyDescent="0.2">
      <c r="A946" t="s">
        <v>1939</v>
      </c>
      <c r="B946" t="s">
        <v>1546</v>
      </c>
      <c r="C946" t="s">
        <v>1109</v>
      </c>
      <c r="D946" t="s">
        <v>1842</v>
      </c>
      <c r="E946" t="s">
        <v>2832</v>
      </c>
      <c r="F946" t="s">
        <v>6</v>
      </c>
      <c r="G946" s="3">
        <v>43565</v>
      </c>
      <c r="H946" s="2">
        <v>108500</v>
      </c>
      <c r="I946" s="12">
        <v>20190239</v>
      </c>
      <c r="J946" s="67">
        <f t="shared" si="129"/>
        <v>108500</v>
      </c>
      <c r="K946" s="5">
        <f t="shared" si="130"/>
        <v>1</v>
      </c>
      <c r="L946" s="54">
        <f t="shared" si="131"/>
        <v>1</v>
      </c>
      <c r="M946" s="56" t="str">
        <f>IF(D946="",#REF!,D946)</f>
        <v>Coldwell Banker Apex, REALTORS</v>
      </c>
      <c r="N946" s="5">
        <f t="shared" si="132"/>
        <v>0</v>
      </c>
      <c r="O946" s="5">
        <f t="shared" si="133"/>
        <v>0</v>
      </c>
    </row>
    <row r="947" spans="1:15" s="8" customFormat="1" ht="14.25" customHeight="1" x14ac:dyDescent="0.2">
      <c r="A947" t="s">
        <v>1966</v>
      </c>
      <c r="B947" t="s">
        <v>1854</v>
      </c>
      <c r="C947" t="s">
        <v>1109</v>
      </c>
      <c r="D947" t="s">
        <v>1842</v>
      </c>
      <c r="E947" t="s">
        <v>3016</v>
      </c>
      <c r="F947" t="s">
        <v>7</v>
      </c>
      <c r="G947" s="3">
        <v>43585</v>
      </c>
      <c r="H947" s="2">
        <v>212900</v>
      </c>
      <c r="I947" s="12" t="s">
        <v>838</v>
      </c>
      <c r="J947" s="67">
        <f t="shared" si="129"/>
        <v>212900</v>
      </c>
      <c r="K947" s="5">
        <f t="shared" si="130"/>
        <v>1</v>
      </c>
      <c r="L947" s="54">
        <f t="shared" si="131"/>
        <v>0</v>
      </c>
      <c r="M947" s="56" t="str">
        <f t="shared" si="134"/>
        <v>Coldwell Banker Apex, REALTORS</v>
      </c>
      <c r="N947" s="5">
        <f t="shared" si="132"/>
        <v>0</v>
      </c>
      <c r="O947" s="5">
        <f t="shared" si="133"/>
        <v>0</v>
      </c>
    </row>
    <row r="948" spans="1:15" s="8" customFormat="1" ht="14.25" customHeight="1" x14ac:dyDescent="0.2">
      <c r="A948" t="s">
        <v>1125</v>
      </c>
      <c r="B948" t="s">
        <v>303</v>
      </c>
      <c r="C948" t="s">
        <v>310</v>
      </c>
      <c r="D948" t="s">
        <v>1923</v>
      </c>
      <c r="E948" t="s">
        <v>2585</v>
      </c>
      <c r="F948" t="s">
        <v>6</v>
      </c>
      <c r="G948" s="3">
        <v>43536</v>
      </c>
      <c r="H948" s="2">
        <v>306900</v>
      </c>
      <c r="I948" s="12">
        <v>20190338</v>
      </c>
      <c r="J948" s="67">
        <f t="shared" si="129"/>
        <v>306900</v>
      </c>
      <c r="K948" s="5">
        <f t="shared" si="130"/>
        <v>1</v>
      </c>
      <c r="L948" s="54">
        <f t="shared" si="131"/>
        <v>1</v>
      </c>
      <c r="M948" s="56" t="str">
        <f t="shared" si="134"/>
        <v>Fireside Realtors</v>
      </c>
      <c r="N948" s="5">
        <f t="shared" si="132"/>
        <v>0</v>
      </c>
      <c r="O948" s="5">
        <f t="shared" si="133"/>
        <v>0</v>
      </c>
    </row>
    <row r="949" spans="1:15" s="8" customFormat="1" ht="14.25" customHeight="1" x14ac:dyDescent="0.2">
      <c r="A949" t="s">
        <v>1711</v>
      </c>
      <c r="B949" t="s">
        <v>1099</v>
      </c>
      <c r="C949" t="s">
        <v>212</v>
      </c>
      <c r="D949" t="s">
        <v>1475</v>
      </c>
      <c r="E949" t="s">
        <v>2208</v>
      </c>
      <c r="F949" t="s">
        <v>216</v>
      </c>
      <c r="G949" s="3">
        <v>43488</v>
      </c>
      <c r="H949" s="2">
        <v>164000</v>
      </c>
      <c r="I949" s="12" t="s">
        <v>838</v>
      </c>
      <c r="J949" s="67">
        <f t="shared" si="129"/>
        <v>164000</v>
      </c>
      <c r="K949" s="5">
        <f t="shared" si="130"/>
        <v>1</v>
      </c>
      <c r="L949" s="54">
        <f t="shared" si="131"/>
        <v>0</v>
      </c>
      <c r="M949" s="56" t="str">
        <f>IF(D949="",#REF!,D949)</f>
        <v>ERA Courtyard Real Estate</v>
      </c>
      <c r="N949" s="5">
        <f t="shared" si="132"/>
        <v>0</v>
      </c>
      <c r="O949" s="5">
        <f t="shared" si="133"/>
        <v>0</v>
      </c>
    </row>
    <row r="950" spans="1:15" s="8" customFormat="1" ht="14.25" customHeight="1" x14ac:dyDescent="0.2">
      <c r="A950" t="s">
        <v>1243</v>
      </c>
      <c r="B950" t="s">
        <v>1734</v>
      </c>
      <c r="C950" t="s">
        <v>212</v>
      </c>
      <c r="D950" t="s">
        <v>1475</v>
      </c>
      <c r="E950" t="s">
        <v>2811</v>
      </c>
      <c r="F950" t="s">
        <v>6</v>
      </c>
      <c r="G950" s="3">
        <v>43563</v>
      </c>
      <c r="H950" s="2">
        <v>126000</v>
      </c>
      <c r="I950" s="12" t="s">
        <v>838</v>
      </c>
      <c r="J950" s="67">
        <f t="shared" si="129"/>
        <v>126000</v>
      </c>
      <c r="K950" s="5">
        <f t="shared" si="130"/>
        <v>1</v>
      </c>
      <c r="L950" s="54">
        <f t="shared" si="131"/>
        <v>0</v>
      </c>
      <c r="M950" s="56" t="str">
        <f t="shared" si="134"/>
        <v>ERA Courtyard Real Estate</v>
      </c>
      <c r="N950" s="5">
        <f t="shared" si="132"/>
        <v>0</v>
      </c>
      <c r="O950" s="5">
        <f t="shared" si="133"/>
        <v>0</v>
      </c>
    </row>
    <row r="951" spans="1:15" s="8" customFormat="1" ht="14.25" customHeight="1" x14ac:dyDescent="0.2">
      <c r="A951" t="s">
        <v>1950</v>
      </c>
      <c r="B951" t="s">
        <v>5</v>
      </c>
      <c r="C951" t="s">
        <v>104</v>
      </c>
      <c r="D951" t="s">
        <v>1529</v>
      </c>
      <c r="E951" t="s">
        <v>2973</v>
      </c>
      <c r="F951" t="s">
        <v>11</v>
      </c>
      <c r="G951" s="3">
        <v>43581</v>
      </c>
      <c r="H951" s="2">
        <v>120000</v>
      </c>
      <c r="I951" s="12" t="s">
        <v>838</v>
      </c>
      <c r="J951" s="67">
        <f t="shared" si="129"/>
        <v>120000</v>
      </c>
      <c r="K951" s="5">
        <f t="shared" si="130"/>
        <v>1</v>
      </c>
      <c r="L951" s="54">
        <f t="shared" si="131"/>
        <v>0</v>
      </c>
      <c r="M951" s="56" t="str">
        <f>IF(D951="",#REF!,D951)</f>
        <v>Local Life Realty</v>
      </c>
      <c r="N951" s="5">
        <f t="shared" si="132"/>
        <v>0</v>
      </c>
      <c r="O951" s="5">
        <f t="shared" si="133"/>
        <v>0</v>
      </c>
    </row>
    <row r="952" spans="1:15" s="8" customFormat="1" ht="14.25" customHeight="1" x14ac:dyDescent="0.2">
      <c r="A952" t="s">
        <v>527</v>
      </c>
      <c r="B952" t="s">
        <v>718</v>
      </c>
      <c r="C952" t="s">
        <v>527</v>
      </c>
      <c r="D952" t="s">
        <v>718</v>
      </c>
      <c r="E952" t="s">
        <v>2781</v>
      </c>
      <c r="F952" t="s">
        <v>215</v>
      </c>
      <c r="G952" s="3">
        <v>43558</v>
      </c>
      <c r="H952" s="2">
        <v>195000</v>
      </c>
      <c r="I952" s="12" t="s">
        <v>838</v>
      </c>
      <c r="J952" s="67">
        <f t="shared" si="129"/>
        <v>0</v>
      </c>
      <c r="K952" s="5">
        <f t="shared" si="130"/>
        <v>0</v>
      </c>
      <c r="L952" s="54">
        <f t="shared" si="131"/>
        <v>0</v>
      </c>
      <c r="M952" s="56" t="str">
        <f>IF(D952="",#REF!,D952)</f>
        <v>Heritage Real Estate</v>
      </c>
      <c r="N952" s="5">
        <f t="shared" si="132"/>
        <v>1</v>
      </c>
      <c r="O952" s="5">
        <f t="shared" si="133"/>
        <v>0</v>
      </c>
    </row>
    <row r="953" spans="1:15" s="8" customFormat="1" ht="14.25" customHeight="1" x14ac:dyDescent="0.2">
      <c r="A953" t="s">
        <v>2407</v>
      </c>
      <c r="B953" t="s">
        <v>2086</v>
      </c>
      <c r="C953" t="s">
        <v>2407</v>
      </c>
      <c r="D953" t="s">
        <v>2086</v>
      </c>
      <c r="E953" t="s">
        <v>2408</v>
      </c>
      <c r="F953" t="s">
        <v>6</v>
      </c>
      <c r="G953" s="3">
        <v>43517</v>
      </c>
      <c r="H953" s="2">
        <v>143000</v>
      </c>
      <c r="I953" s="12" t="s">
        <v>838</v>
      </c>
      <c r="J953" s="67">
        <f t="shared" si="129"/>
        <v>0</v>
      </c>
      <c r="K953" s="5">
        <f t="shared" si="130"/>
        <v>0</v>
      </c>
      <c r="L953" s="54">
        <f t="shared" si="131"/>
        <v>0</v>
      </c>
      <c r="M953" s="56" t="str">
        <f t="shared" si="134"/>
        <v>J R Grace Realty</v>
      </c>
      <c r="N953" s="5">
        <f t="shared" si="132"/>
        <v>1</v>
      </c>
      <c r="O953" s="5">
        <f t="shared" si="133"/>
        <v>0</v>
      </c>
    </row>
    <row r="954" spans="1:15" s="8" customFormat="1" ht="14.25" customHeight="1" x14ac:dyDescent="0.2">
      <c r="A954" t="s">
        <v>2084</v>
      </c>
      <c r="B954" t="s">
        <v>2038</v>
      </c>
      <c r="C954" t="s">
        <v>2407</v>
      </c>
      <c r="D954" t="s">
        <v>2086</v>
      </c>
      <c r="E954" t="s">
        <v>2468</v>
      </c>
      <c r="F954" t="s">
        <v>6</v>
      </c>
      <c r="G954" s="3">
        <v>43524</v>
      </c>
      <c r="H954" s="2">
        <v>8400</v>
      </c>
      <c r="I954" s="12" t="s">
        <v>838</v>
      </c>
      <c r="J954" s="67">
        <f t="shared" si="129"/>
        <v>8400</v>
      </c>
      <c r="K954" s="5">
        <f t="shared" si="130"/>
        <v>1</v>
      </c>
      <c r="L954" s="54">
        <f t="shared" si="131"/>
        <v>0</v>
      </c>
      <c r="M954" s="56" t="str">
        <f t="shared" si="134"/>
        <v>J R Grace Realty</v>
      </c>
      <c r="N954" s="5">
        <f t="shared" si="132"/>
        <v>0</v>
      </c>
      <c r="O954" s="5">
        <f t="shared" si="133"/>
        <v>0</v>
      </c>
    </row>
    <row r="955" spans="1:15" s="8" customFormat="1" ht="14.25" customHeight="1" x14ac:dyDescent="0.2">
      <c r="A955" t="s">
        <v>1481</v>
      </c>
      <c r="B955" t="s">
        <v>1529</v>
      </c>
      <c r="C955" t="s">
        <v>2407</v>
      </c>
      <c r="D955" t="s">
        <v>2086</v>
      </c>
      <c r="E955" t="s">
        <v>2734</v>
      </c>
      <c r="F955" t="s">
        <v>123</v>
      </c>
      <c r="G955" s="3">
        <v>43553</v>
      </c>
      <c r="H955" s="2">
        <v>174900</v>
      </c>
      <c r="I955" s="12">
        <v>20190514</v>
      </c>
      <c r="J955" s="67">
        <f t="shared" si="129"/>
        <v>174900</v>
      </c>
      <c r="K955" s="5">
        <f t="shared" si="130"/>
        <v>1</v>
      </c>
      <c r="L955" s="54">
        <f t="shared" si="131"/>
        <v>1</v>
      </c>
      <c r="M955" s="56" t="str">
        <f t="shared" si="134"/>
        <v>J R Grace Realty</v>
      </c>
      <c r="N955" s="5">
        <f t="shared" si="132"/>
        <v>0</v>
      </c>
      <c r="O955" s="5">
        <f t="shared" si="133"/>
        <v>0</v>
      </c>
    </row>
    <row r="956" spans="1:15" s="8" customFormat="1" ht="14.25" customHeight="1" x14ac:dyDescent="0.2">
      <c r="A956" t="s">
        <v>1530</v>
      </c>
      <c r="B956" t="s">
        <v>5</v>
      </c>
      <c r="C956" t="s">
        <v>2910</v>
      </c>
      <c r="D956" t="s">
        <v>1969</v>
      </c>
      <c r="E956" t="s">
        <v>2034</v>
      </c>
      <c r="F956" t="s">
        <v>1249</v>
      </c>
      <c r="G956" s="3">
        <v>43573</v>
      </c>
      <c r="H956" s="2">
        <v>559000</v>
      </c>
      <c r="I956" s="12" t="s">
        <v>838</v>
      </c>
      <c r="J956" s="67">
        <f t="shared" si="129"/>
        <v>559000</v>
      </c>
      <c r="K956" s="5">
        <f t="shared" si="130"/>
        <v>1</v>
      </c>
      <c r="L956" s="54">
        <f t="shared" si="131"/>
        <v>0</v>
      </c>
      <c r="M956" s="56" t="str">
        <f t="shared" si="134"/>
        <v>Fathom Realty, LLC</v>
      </c>
      <c r="N956" s="5">
        <f t="shared" si="132"/>
        <v>0</v>
      </c>
      <c r="O956" s="5">
        <f t="shared" si="133"/>
        <v>0</v>
      </c>
    </row>
    <row r="957" spans="1:15" s="8" customFormat="1" ht="14.25" customHeight="1" x14ac:dyDescent="0.2">
      <c r="A957" t="s">
        <v>1178</v>
      </c>
      <c r="B957" t="s">
        <v>801</v>
      </c>
      <c r="C957" t="s">
        <v>1178</v>
      </c>
      <c r="D957" t="s">
        <v>801</v>
      </c>
      <c r="E957" t="s">
        <v>3314</v>
      </c>
      <c r="F957" t="s">
        <v>730</v>
      </c>
      <c r="G957" s="3">
        <v>43614</v>
      </c>
      <c r="H957" s="2">
        <v>50000</v>
      </c>
      <c r="I957" s="12" t="s">
        <v>838</v>
      </c>
      <c r="J957" s="67">
        <f t="shared" si="129"/>
        <v>0</v>
      </c>
      <c r="K957" s="5">
        <f t="shared" si="130"/>
        <v>0</v>
      </c>
      <c r="L957" s="54">
        <f t="shared" si="131"/>
        <v>0</v>
      </c>
      <c r="M957" s="56" t="str">
        <f t="shared" si="134"/>
        <v>Texas Farm &amp; Ranch Realty</v>
      </c>
      <c r="N957" s="5">
        <f t="shared" si="132"/>
        <v>1</v>
      </c>
      <c r="O957" s="5">
        <f t="shared" si="133"/>
        <v>0</v>
      </c>
    </row>
    <row r="958" spans="1:15" s="8" customFormat="1" ht="14.25" customHeight="1" x14ac:dyDescent="0.2">
      <c r="A958" t="s">
        <v>326</v>
      </c>
      <c r="B958" t="s">
        <v>1844</v>
      </c>
      <c r="C958" t="s">
        <v>358</v>
      </c>
      <c r="D958" t="s">
        <v>359</v>
      </c>
      <c r="E958" t="s">
        <v>2562</v>
      </c>
      <c r="F958" t="s">
        <v>6</v>
      </c>
      <c r="G958" s="3">
        <v>43532</v>
      </c>
      <c r="H958" s="2">
        <v>171000</v>
      </c>
      <c r="I958" s="12" t="s">
        <v>838</v>
      </c>
      <c r="J958" s="67">
        <f t="shared" si="129"/>
        <v>171000</v>
      </c>
      <c r="K958" s="5">
        <f t="shared" si="130"/>
        <v>1</v>
      </c>
      <c r="L958" s="54">
        <f t="shared" si="131"/>
        <v>0</v>
      </c>
      <c r="M958" s="56" t="str">
        <f t="shared" si="134"/>
        <v>Texas Style Living</v>
      </c>
      <c r="N958" s="5">
        <f t="shared" si="132"/>
        <v>0</v>
      </c>
      <c r="O958" s="5">
        <f t="shared" si="133"/>
        <v>0</v>
      </c>
    </row>
    <row r="959" spans="1:15" s="8" customFormat="1" ht="14.25" customHeight="1" x14ac:dyDescent="0.2">
      <c r="A959" t="s">
        <v>1631</v>
      </c>
      <c r="B959" t="s">
        <v>1036</v>
      </c>
      <c r="C959" t="s">
        <v>1269</v>
      </c>
      <c r="D959" t="s">
        <v>1535</v>
      </c>
      <c r="E959" t="s">
        <v>2096</v>
      </c>
      <c r="F959" t="s">
        <v>6</v>
      </c>
      <c r="G959" s="3">
        <v>43467</v>
      </c>
      <c r="H959" s="2">
        <v>365000</v>
      </c>
      <c r="I959" s="12" t="s">
        <v>838</v>
      </c>
      <c r="J959" s="67">
        <f t="shared" si="129"/>
        <v>365000</v>
      </c>
      <c r="K959" s="5">
        <f t="shared" si="130"/>
        <v>1</v>
      </c>
      <c r="L959" s="54">
        <f t="shared" si="131"/>
        <v>0</v>
      </c>
      <c r="M959" s="56" t="str">
        <f t="shared" si="134"/>
        <v>Camille Johnson, REALTORS</v>
      </c>
      <c r="N959" s="5">
        <f t="shared" si="132"/>
        <v>0</v>
      </c>
      <c r="O959" s="5">
        <f t="shared" si="133"/>
        <v>0</v>
      </c>
    </row>
    <row r="960" spans="1:15" s="8" customFormat="1" ht="14.25" customHeight="1" x14ac:dyDescent="0.2">
      <c r="A960" t="s">
        <v>145</v>
      </c>
      <c r="B960" t="s">
        <v>1842</v>
      </c>
      <c r="C960" t="s">
        <v>1269</v>
      </c>
      <c r="D960" t="s">
        <v>1535</v>
      </c>
      <c r="E960" t="s">
        <v>2448</v>
      </c>
      <c r="F960" t="s">
        <v>123</v>
      </c>
      <c r="G960" s="3">
        <v>43523</v>
      </c>
      <c r="H960" s="2">
        <v>185000</v>
      </c>
      <c r="I960" s="12">
        <v>20190217</v>
      </c>
      <c r="J960" s="67">
        <f t="shared" si="129"/>
        <v>185000</v>
      </c>
      <c r="K960" s="5">
        <f t="shared" si="130"/>
        <v>1</v>
      </c>
      <c r="L960" s="54">
        <f t="shared" si="131"/>
        <v>1</v>
      </c>
      <c r="M960" s="56" t="str">
        <f t="shared" si="134"/>
        <v>Camille Johnson, REALTORS</v>
      </c>
      <c r="N960" s="5">
        <f t="shared" si="132"/>
        <v>0</v>
      </c>
      <c r="O960" s="5">
        <f t="shared" si="133"/>
        <v>0</v>
      </c>
    </row>
    <row r="961" spans="1:15" s="8" customFormat="1" ht="14.25" customHeight="1" x14ac:dyDescent="0.2">
      <c r="A961" t="s">
        <v>799</v>
      </c>
      <c r="B961" t="s">
        <v>1858</v>
      </c>
      <c r="C961" t="s">
        <v>1269</v>
      </c>
      <c r="D961" t="s">
        <v>1535</v>
      </c>
      <c r="E961" t="s">
        <v>2519</v>
      </c>
      <c r="F961" t="s">
        <v>1249</v>
      </c>
      <c r="G961" s="3">
        <v>43529</v>
      </c>
      <c r="H961" s="2">
        <v>180500</v>
      </c>
      <c r="I961" s="12" t="s">
        <v>838</v>
      </c>
      <c r="J961" s="67">
        <f t="shared" si="129"/>
        <v>180500</v>
      </c>
      <c r="K961" s="5">
        <f t="shared" si="130"/>
        <v>1</v>
      </c>
      <c r="L961" s="54">
        <f t="shared" si="131"/>
        <v>0</v>
      </c>
      <c r="M961" s="56" t="str">
        <f t="shared" si="134"/>
        <v>Camille Johnson, REALTORS</v>
      </c>
      <c r="N961" s="5">
        <f t="shared" si="132"/>
        <v>0</v>
      </c>
      <c r="O961" s="5">
        <f t="shared" si="133"/>
        <v>0</v>
      </c>
    </row>
    <row r="962" spans="1:15" s="8" customFormat="1" ht="14.25" customHeight="1" x14ac:dyDescent="0.2">
      <c r="A962" t="s">
        <v>792</v>
      </c>
      <c r="B962" t="s">
        <v>1099</v>
      </c>
      <c r="C962" t="s">
        <v>150</v>
      </c>
      <c r="D962" t="s">
        <v>769</v>
      </c>
      <c r="E962" t="s">
        <v>2134</v>
      </c>
      <c r="F962" t="s">
        <v>6</v>
      </c>
      <c r="G962" s="3">
        <v>43475</v>
      </c>
      <c r="H962" s="2">
        <v>52500</v>
      </c>
      <c r="I962" s="12" t="s">
        <v>838</v>
      </c>
      <c r="J962" s="67">
        <f t="shared" si="129"/>
        <v>52500</v>
      </c>
      <c r="K962" s="5">
        <f t="shared" si="130"/>
        <v>1</v>
      </c>
      <c r="L962" s="54">
        <f t="shared" si="131"/>
        <v>0</v>
      </c>
      <c r="M962" s="56" t="str">
        <f>IF(D962="",#REF!,D962)</f>
        <v>Heart of Texas Realty</v>
      </c>
      <c r="N962" s="5">
        <f t="shared" si="132"/>
        <v>0</v>
      </c>
      <c r="O962" s="5">
        <f t="shared" si="133"/>
        <v>0</v>
      </c>
    </row>
    <row r="963" spans="1:15" s="8" customFormat="1" ht="14.25" customHeight="1" x14ac:dyDescent="0.2">
      <c r="A963" t="s">
        <v>1920</v>
      </c>
      <c r="B963" t="s">
        <v>1921</v>
      </c>
      <c r="C963" t="s">
        <v>150</v>
      </c>
      <c r="D963" t="s">
        <v>769</v>
      </c>
      <c r="E963" t="s">
        <v>3141</v>
      </c>
      <c r="F963" t="s">
        <v>1249</v>
      </c>
      <c r="G963" s="3">
        <v>43595</v>
      </c>
      <c r="H963" s="2">
        <v>594750</v>
      </c>
      <c r="I963" s="12">
        <v>20190755</v>
      </c>
      <c r="J963" s="67">
        <f t="shared" si="129"/>
        <v>594750</v>
      </c>
      <c r="K963" s="5">
        <f t="shared" si="130"/>
        <v>1</v>
      </c>
      <c r="L963" s="54">
        <f t="shared" si="131"/>
        <v>1</v>
      </c>
      <c r="M963" s="56" t="str">
        <f>IF(D963="",#REF!,D963)</f>
        <v>Heart of Texas Realty</v>
      </c>
      <c r="N963" s="5">
        <f t="shared" si="132"/>
        <v>0</v>
      </c>
      <c r="O963" s="5">
        <f t="shared" si="133"/>
        <v>0</v>
      </c>
    </row>
    <row r="964" spans="1:15" s="8" customFormat="1" ht="14.25" customHeight="1" x14ac:dyDescent="0.2">
      <c r="A964" t="s">
        <v>908</v>
      </c>
      <c r="B964" t="s">
        <v>5</v>
      </c>
      <c r="C964" t="s">
        <v>1910</v>
      </c>
      <c r="D964" t="s">
        <v>1842</v>
      </c>
      <c r="E964" t="s">
        <v>2273</v>
      </c>
      <c r="F964" t="s">
        <v>123</v>
      </c>
      <c r="G964" s="3">
        <v>43496</v>
      </c>
      <c r="H964" s="2">
        <v>276000</v>
      </c>
      <c r="I964" s="12">
        <v>20190009</v>
      </c>
      <c r="J964" s="67">
        <f t="shared" si="129"/>
        <v>276000</v>
      </c>
      <c r="K964" s="5">
        <f t="shared" si="130"/>
        <v>1</v>
      </c>
      <c r="L964" s="54">
        <f t="shared" si="131"/>
        <v>1</v>
      </c>
      <c r="M964" s="56" t="str">
        <f t="shared" ref="M964:M1017" si="135">IF(D964="",D963,D964)</f>
        <v>Coldwell Banker Apex, REALTORS</v>
      </c>
      <c r="N964" s="5">
        <f t="shared" si="132"/>
        <v>0</v>
      </c>
      <c r="O964" s="5">
        <f t="shared" si="133"/>
        <v>0</v>
      </c>
    </row>
    <row r="965" spans="1:15" s="8" customFormat="1" ht="14.25" customHeight="1" x14ac:dyDescent="0.2">
      <c r="A965" t="s">
        <v>1910</v>
      </c>
      <c r="B965" t="s">
        <v>1842</v>
      </c>
      <c r="C965" t="s">
        <v>1910</v>
      </c>
      <c r="D965" t="s">
        <v>1842</v>
      </c>
      <c r="E965" t="s">
        <v>2321</v>
      </c>
      <c r="F965" t="s">
        <v>6</v>
      </c>
      <c r="G965" s="3">
        <v>43504</v>
      </c>
      <c r="H965" s="2">
        <v>105000</v>
      </c>
      <c r="I965" s="12">
        <v>20190114</v>
      </c>
      <c r="J965" s="67">
        <f t="shared" si="129"/>
        <v>0</v>
      </c>
      <c r="K965" s="5">
        <f t="shared" si="130"/>
        <v>0</v>
      </c>
      <c r="L965" s="54">
        <f t="shared" si="131"/>
        <v>0</v>
      </c>
      <c r="M965" s="56" t="str">
        <f t="shared" si="135"/>
        <v>Coldwell Banker Apex, REALTORS</v>
      </c>
      <c r="N965" s="5">
        <f t="shared" si="132"/>
        <v>1</v>
      </c>
      <c r="O965" s="5">
        <f t="shared" si="133"/>
        <v>1</v>
      </c>
    </row>
    <row r="966" spans="1:15" s="8" customFormat="1" ht="14.25" customHeight="1" x14ac:dyDescent="0.2">
      <c r="A966" t="s">
        <v>2053</v>
      </c>
      <c r="B966" t="s">
        <v>1854</v>
      </c>
      <c r="C966" t="s">
        <v>1910</v>
      </c>
      <c r="D966" t="s">
        <v>1842</v>
      </c>
      <c r="E966" t="s">
        <v>1725</v>
      </c>
      <c r="F966" t="s">
        <v>1126</v>
      </c>
      <c r="G966" s="3">
        <v>43509</v>
      </c>
      <c r="H966" s="2">
        <v>237000</v>
      </c>
      <c r="I966" s="12">
        <v>20190079</v>
      </c>
      <c r="J966" s="67">
        <f t="shared" ref="J966:J1029" si="136">IF(A966=C966,0,H966)</f>
        <v>237000</v>
      </c>
      <c r="K966" s="5">
        <f t="shared" ref="K966:K1029" si="137">IF(J966&gt;0,1,0)</f>
        <v>1</v>
      </c>
      <c r="L966" s="54">
        <f t="shared" ref="L966:L1029" si="138">IF(K966=0,0,IF(I966="did not close",0,IF(I966="",0,1)))</f>
        <v>1</v>
      </c>
      <c r="M966" s="56" t="str">
        <f t="shared" si="135"/>
        <v>Coldwell Banker Apex, REALTORS</v>
      </c>
      <c r="N966" s="5">
        <f t="shared" ref="N966:N1029" si="139">IF(A966=C966,1,0)</f>
        <v>0</v>
      </c>
      <c r="O966" s="5">
        <f t="shared" ref="O966:O1029" si="140">IF(K966=0,IF(I966="did not close",0,IF(I966="",0,1)),0)</f>
        <v>0</v>
      </c>
    </row>
    <row r="967" spans="1:15" s="8" customFormat="1" ht="14.25" customHeight="1" x14ac:dyDescent="0.2">
      <c r="A967" t="s">
        <v>2078</v>
      </c>
      <c r="B967" t="s">
        <v>1842</v>
      </c>
      <c r="C967" t="s">
        <v>1910</v>
      </c>
      <c r="D967" t="s">
        <v>1842</v>
      </c>
      <c r="E967" t="s">
        <v>2357</v>
      </c>
      <c r="F967" t="s">
        <v>6</v>
      </c>
      <c r="G967" s="3">
        <v>43510</v>
      </c>
      <c r="H967" s="2">
        <v>152000</v>
      </c>
      <c r="I967" s="12">
        <v>20190092</v>
      </c>
      <c r="J967" s="67">
        <f t="shared" si="136"/>
        <v>152000</v>
      </c>
      <c r="K967" s="5">
        <f t="shared" si="137"/>
        <v>1</v>
      </c>
      <c r="L967" s="54">
        <f t="shared" si="138"/>
        <v>1</v>
      </c>
      <c r="M967" s="56" t="str">
        <f t="shared" si="135"/>
        <v>Coldwell Banker Apex, REALTORS</v>
      </c>
      <c r="N967" s="5">
        <f t="shared" si="139"/>
        <v>0</v>
      </c>
      <c r="O967" s="5">
        <f t="shared" si="140"/>
        <v>0</v>
      </c>
    </row>
    <row r="968" spans="1:15" s="8" customFormat="1" ht="14.25" customHeight="1" x14ac:dyDescent="0.2">
      <c r="A968" t="s">
        <v>1910</v>
      </c>
      <c r="B968" t="s">
        <v>1842</v>
      </c>
      <c r="C968" t="s">
        <v>1910</v>
      </c>
      <c r="D968" t="s">
        <v>1842</v>
      </c>
      <c r="E968" t="s">
        <v>2538</v>
      </c>
      <c r="F968" t="s">
        <v>6</v>
      </c>
      <c r="G968" s="3">
        <v>43531</v>
      </c>
      <c r="H968" s="2">
        <v>280000</v>
      </c>
      <c r="I968" s="12">
        <v>20190390</v>
      </c>
      <c r="J968" s="67">
        <f t="shared" si="136"/>
        <v>0</v>
      </c>
      <c r="K968" s="5">
        <f t="shared" si="137"/>
        <v>0</v>
      </c>
      <c r="L968" s="54">
        <f t="shared" si="138"/>
        <v>0</v>
      </c>
      <c r="M968" s="56" t="str">
        <f t="shared" si="135"/>
        <v>Coldwell Banker Apex, REALTORS</v>
      </c>
      <c r="N968" s="5">
        <f t="shared" si="139"/>
        <v>1</v>
      </c>
      <c r="O968" s="5">
        <f t="shared" si="140"/>
        <v>1</v>
      </c>
    </row>
    <row r="969" spans="1:15" s="8" customFormat="1" ht="14.25" customHeight="1" x14ac:dyDescent="0.2">
      <c r="A969" t="s">
        <v>1068</v>
      </c>
      <c r="B969" t="s">
        <v>1535</v>
      </c>
      <c r="C969" t="s">
        <v>1910</v>
      </c>
      <c r="D969" t="s">
        <v>1842</v>
      </c>
      <c r="E969" t="s">
        <v>2547</v>
      </c>
      <c r="F969" t="s">
        <v>1249</v>
      </c>
      <c r="G969" s="3">
        <v>43532</v>
      </c>
      <c r="H969" s="2">
        <v>256000</v>
      </c>
      <c r="I969" s="12">
        <v>20190298</v>
      </c>
      <c r="J969" s="67">
        <f t="shared" si="136"/>
        <v>256000</v>
      </c>
      <c r="K969" s="5">
        <f t="shared" si="137"/>
        <v>1</v>
      </c>
      <c r="L969" s="54">
        <f t="shared" si="138"/>
        <v>1</v>
      </c>
      <c r="M969" s="56" t="str">
        <f t="shared" si="135"/>
        <v>Coldwell Banker Apex, REALTORS</v>
      </c>
      <c r="N969" s="5">
        <f t="shared" si="139"/>
        <v>0</v>
      </c>
      <c r="O969" s="5">
        <f t="shared" si="140"/>
        <v>0</v>
      </c>
    </row>
    <row r="970" spans="1:15" s="8" customFormat="1" ht="14.25" customHeight="1" x14ac:dyDescent="0.2">
      <c r="A970" t="s">
        <v>1388</v>
      </c>
      <c r="B970" t="s">
        <v>303</v>
      </c>
      <c r="C970" t="s">
        <v>1910</v>
      </c>
      <c r="D970" t="s">
        <v>1842</v>
      </c>
      <c r="E970" t="s">
        <v>2739</v>
      </c>
      <c r="F970" t="s">
        <v>6</v>
      </c>
      <c r="G970" s="3">
        <v>43553</v>
      </c>
      <c r="H970" s="2">
        <v>144750</v>
      </c>
      <c r="I970" s="12">
        <v>20190470</v>
      </c>
      <c r="J970" s="67">
        <f t="shared" si="136"/>
        <v>144750</v>
      </c>
      <c r="K970" s="5">
        <f t="shared" si="137"/>
        <v>1</v>
      </c>
      <c r="L970" s="54">
        <f t="shared" si="138"/>
        <v>1</v>
      </c>
      <c r="M970" s="56" t="str">
        <f t="shared" si="135"/>
        <v>Coldwell Banker Apex, REALTORS</v>
      </c>
      <c r="N970" s="5">
        <f t="shared" si="139"/>
        <v>0</v>
      </c>
      <c r="O970" s="5">
        <f t="shared" si="140"/>
        <v>0</v>
      </c>
    </row>
    <row r="971" spans="1:15" s="8" customFormat="1" ht="14.25" customHeight="1" x14ac:dyDescent="0.2">
      <c r="A971" t="s">
        <v>362</v>
      </c>
      <c r="B971" t="s">
        <v>2253</v>
      </c>
      <c r="C971" t="s">
        <v>1910</v>
      </c>
      <c r="D971" t="s">
        <v>1842</v>
      </c>
      <c r="E971" t="s">
        <v>1293</v>
      </c>
      <c r="F971" t="s">
        <v>216</v>
      </c>
      <c r="G971" s="3">
        <v>43560</v>
      </c>
      <c r="H971" s="2">
        <v>248000</v>
      </c>
      <c r="I971" s="12">
        <v>20190307</v>
      </c>
      <c r="J971" s="67">
        <f t="shared" si="136"/>
        <v>248000</v>
      </c>
      <c r="K971" s="5">
        <f t="shared" si="137"/>
        <v>1</v>
      </c>
      <c r="L971" s="54">
        <f t="shared" si="138"/>
        <v>1</v>
      </c>
      <c r="M971" s="56" t="str">
        <f t="shared" si="135"/>
        <v>Coldwell Banker Apex, REALTORS</v>
      </c>
      <c r="N971" s="5">
        <f t="shared" si="139"/>
        <v>0</v>
      </c>
      <c r="O971" s="5">
        <f t="shared" si="140"/>
        <v>0</v>
      </c>
    </row>
    <row r="972" spans="1:15" s="8" customFormat="1" ht="14.25" customHeight="1" x14ac:dyDescent="0.2">
      <c r="A972" t="s">
        <v>908</v>
      </c>
      <c r="B972" t="s">
        <v>5</v>
      </c>
      <c r="C972" t="s">
        <v>1910</v>
      </c>
      <c r="D972" t="s">
        <v>1842</v>
      </c>
      <c r="E972" t="s">
        <v>2857</v>
      </c>
      <c r="F972" t="s">
        <v>6</v>
      </c>
      <c r="G972" s="3">
        <v>43567</v>
      </c>
      <c r="H972" s="2">
        <v>124900</v>
      </c>
      <c r="I972" s="12">
        <v>20190525</v>
      </c>
      <c r="J972" s="67">
        <f t="shared" si="136"/>
        <v>124900</v>
      </c>
      <c r="K972" s="5">
        <f t="shared" si="137"/>
        <v>1</v>
      </c>
      <c r="L972" s="54">
        <f t="shared" si="138"/>
        <v>1</v>
      </c>
      <c r="M972" s="56" t="str">
        <f t="shared" si="135"/>
        <v>Coldwell Banker Apex, REALTORS</v>
      </c>
      <c r="N972" s="5">
        <f t="shared" si="139"/>
        <v>0</v>
      </c>
      <c r="O972" s="5">
        <f t="shared" si="140"/>
        <v>0</v>
      </c>
    </row>
    <row r="973" spans="1:15" s="8" customFormat="1" ht="14.25" customHeight="1" x14ac:dyDescent="0.2">
      <c r="A973" t="s">
        <v>186</v>
      </c>
      <c r="B973" t="s">
        <v>1842</v>
      </c>
      <c r="C973" t="s">
        <v>1910</v>
      </c>
      <c r="D973" t="s">
        <v>1842</v>
      </c>
      <c r="E973" t="s">
        <v>2916</v>
      </c>
      <c r="F973" t="s">
        <v>1249</v>
      </c>
      <c r="G973" s="3">
        <v>43573</v>
      </c>
      <c r="H973" s="2">
        <v>625000</v>
      </c>
      <c r="I973" s="12">
        <v>20190236</v>
      </c>
      <c r="J973" s="67">
        <f t="shared" si="136"/>
        <v>625000</v>
      </c>
      <c r="K973" s="5">
        <f t="shared" si="137"/>
        <v>1</v>
      </c>
      <c r="L973" s="54">
        <f t="shared" si="138"/>
        <v>1</v>
      </c>
      <c r="M973" s="56" t="str">
        <f>IF(D973="",#REF!,D973)</f>
        <v>Coldwell Banker Apex, REALTORS</v>
      </c>
      <c r="N973" s="5">
        <f t="shared" si="139"/>
        <v>0</v>
      </c>
      <c r="O973" s="5">
        <f t="shared" si="140"/>
        <v>0</v>
      </c>
    </row>
    <row r="974" spans="1:15" s="8" customFormat="1" ht="14.25" customHeight="1" x14ac:dyDescent="0.2">
      <c r="A974" t="s">
        <v>2954</v>
      </c>
      <c r="B974" t="s">
        <v>1861</v>
      </c>
      <c r="C974" t="s">
        <v>1910</v>
      </c>
      <c r="D974" t="s">
        <v>1842</v>
      </c>
      <c r="E974" t="s">
        <v>2955</v>
      </c>
      <c r="F974" t="s">
        <v>7</v>
      </c>
      <c r="G974" s="3">
        <v>43579</v>
      </c>
      <c r="H974" s="2">
        <v>469000</v>
      </c>
      <c r="I974" s="12">
        <v>20190580</v>
      </c>
      <c r="J974" s="67">
        <f t="shared" si="136"/>
        <v>469000</v>
      </c>
      <c r="K974" s="5">
        <f t="shared" si="137"/>
        <v>1</v>
      </c>
      <c r="L974" s="54">
        <f t="shared" si="138"/>
        <v>1</v>
      </c>
      <c r="M974" s="56" t="str">
        <f t="shared" si="135"/>
        <v>Coldwell Banker Apex, REALTORS</v>
      </c>
      <c r="N974" s="5">
        <f t="shared" si="139"/>
        <v>0</v>
      </c>
      <c r="O974" s="5">
        <f t="shared" si="140"/>
        <v>0</v>
      </c>
    </row>
    <row r="975" spans="1:15" s="8" customFormat="1" ht="14.25" customHeight="1" x14ac:dyDescent="0.2">
      <c r="A975" t="s">
        <v>1933</v>
      </c>
      <c r="B975" t="s">
        <v>1087</v>
      </c>
      <c r="C975" t="s">
        <v>1910</v>
      </c>
      <c r="D975" t="s">
        <v>1842</v>
      </c>
      <c r="E975" t="s">
        <v>3240</v>
      </c>
      <c r="F975" t="s">
        <v>65</v>
      </c>
      <c r="G975" s="3">
        <v>43607</v>
      </c>
      <c r="H975" s="2">
        <v>394000</v>
      </c>
      <c r="I975" s="12">
        <v>20190896</v>
      </c>
      <c r="J975" s="67">
        <f t="shared" si="136"/>
        <v>394000</v>
      </c>
      <c r="K975" s="5">
        <f t="shared" si="137"/>
        <v>1</v>
      </c>
      <c r="L975" s="54">
        <f t="shared" si="138"/>
        <v>1</v>
      </c>
      <c r="M975" s="56" t="str">
        <f>IF(D975="",#REF!,D975)</f>
        <v>Coldwell Banker Apex, REALTORS</v>
      </c>
      <c r="N975" s="5">
        <f t="shared" si="139"/>
        <v>0</v>
      </c>
      <c r="O975" s="5">
        <f t="shared" si="140"/>
        <v>0</v>
      </c>
    </row>
    <row r="976" spans="1:15" s="8" customFormat="1" ht="14.25" customHeight="1" x14ac:dyDescent="0.2">
      <c r="A976" t="s">
        <v>2065</v>
      </c>
      <c r="B976" t="s">
        <v>1842</v>
      </c>
      <c r="C976" t="s">
        <v>1910</v>
      </c>
      <c r="D976" t="s">
        <v>1842</v>
      </c>
      <c r="E976" t="s">
        <v>3274</v>
      </c>
      <c r="F976" t="s">
        <v>6</v>
      </c>
      <c r="G976" s="3">
        <v>43609</v>
      </c>
      <c r="H976" s="2">
        <v>134000</v>
      </c>
      <c r="I976" s="12">
        <v>20190816</v>
      </c>
      <c r="J976" s="67">
        <f t="shared" si="136"/>
        <v>134000</v>
      </c>
      <c r="K976" s="5">
        <f t="shared" si="137"/>
        <v>1</v>
      </c>
      <c r="L976" s="54">
        <f t="shared" si="138"/>
        <v>1</v>
      </c>
      <c r="M976" s="56" t="str">
        <f t="shared" si="135"/>
        <v>Coldwell Banker Apex, REALTORS</v>
      </c>
      <c r="N976" s="5">
        <f t="shared" si="139"/>
        <v>0</v>
      </c>
      <c r="O976" s="5">
        <f t="shared" si="140"/>
        <v>0</v>
      </c>
    </row>
    <row r="977" spans="1:15" s="8" customFormat="1" ht="14.25" customHeight="1" x14ac:dyDescent="0.2">
      <c r="A977" t="s">
        <v>1730</v>
      </c>
      <c r="B977" t="s">
        <v>718</v>
      </c>
      <c r="C977" t="s">
        <v>1551</v>
      </c>
      <c r="D977" t="s">
        <v>718</v>
      </c>
      <c r="E977" t="s">
        <v>2755</v>
      </c>
      <c r="F977" t="s">
        <v>1092</v>
      </c>
      <c r="G977" s="3">
        <v>43556</v>
      </c>
      <c r="H977" s="2">
        <v>67000</v>
      </c>
      <c r="I977" s="12" t="s">
        <v>838</v>
      </c>
      <c r="J977" s="67">
        <f t="shared" si="136"/>
        <v>67000</v>
      </c>
      <c r="K977" s="5">
        <f t="shared" si="137"/>
        <v>1</v>
      </c>
      <c r="L977" s="54">
        <f t="shared" si="138"/>
        <v>0</v>
      </c>
      <c r="M977" s="56" t="str">
        <f t="shared" si="135"/>
        <v>Heritage Real Estate</v>
      </c>
      <c r="N977" s="5">
        <f t="shared" si="139"/>
        <v>0</v>
      </c>
      <c r="O977" s="5">
        <f t="shared" si="140"/>
        <v>0</v>
      </c>
    </row>
    <row r="978" spans="1:15" s="8" customFormat="1" ht="14.25" customHeight="1" x14ac:dyDescent="0.2">
      <c r="A978" t="s">
        <v>1865</v>
      </c>
      <c r="B978" t="s">
        <v>1842</v>
      </c>
      <c r="C978" t="s">
        <v>401</v>
      </c>
      <c r="D978" t="s">
        <v>194</v>
      </c>
      <c r="E978" t="s">
        <v>3031</v>
      </c>
      <c r="F978" t="s">
        <v>11</v>
      </c>
      <c r="G978" s="3">
        <v>43586</v>
      </c>
      <c r="H978" s="2">
        <v>120000</v>
      </c>
      <c r="I978" s="12">
        <v>20190736</v>
      </c>
      <c r="J978" s="67">
        <f t="shared" si="136"/>
        <v>120000</v>
      </c>
      <c r="K978" s="5">
        <f t="shared" si="137"/>
        <v>1</v>
      </c>
      <c r="L978" s="54">
        <f t="shared" si="138"/>
        <v>1</v>
      </c>
      <c r="M978" s="56" t="str">
        <f t="shared" si="135"/>
        <v>Slovak Realty</v>
      </c>
      <c r="N978" s="5">
        <f t="shared" si="139"/>
        <v>0</v>
      </c>
      <c r="O978" s="5">
        <f t="shared" si="140"/>
        <v>0</v>
      </c>
    </row>
    <row r="979" spans="1:15" s="8" customFormat="1" ht="14.25" customHeight="1" x14ac:dyDescent="0.2">
      <c r="A979" t="s">
        <v>2039</v>
      </c>
      <c r="B979" t="s">
        <v>1847</v>
      </c>
      <c r="C979" t="s">
        <v>549</v>
      </c>
      <c r="D979" t="s">
        <v>1180</v>
      </c>
      <c r="E979" t="s">
        <v>2136</v>
      </c>
      <c r="F979" t="s">
        <v>6</v>
      </c>
      <c r="G979" s="3">
        <v>43475</v>
      </c>
      <c r="H979" s="2">
        <v>139900</v>
      </c>
      <c r="I979" s="12" t="s">
        <v>838</v>
      </c>
      <c r="J979" s="67">
        <f t="shared" si="136"/>
        <v>139900</v>
      </c>
      <c r="K979" s="5">
        <f t="shared" si="137"/>
        <v>1</v>
      </c>
      <c r="L979" s="54">
        <f t="shared" si="138"/>
        <v>0</v>
      </c>
      <c r="M979" s="56" t="str">
        <f t="shared" si="135"/>
        <v>Greater Waco Realty, Inc.</v>
      </c>
      <c r="N979" s="5">
        <f t="shared" si="139"/>
        <v>0</v>
      </c>
      <c r="O979" s="5">
        <f t="shared" si="140"/>
        <v>0</v>
      </c>
    </row>
    <row r="980" spans="1:15" s="8" customFormat="1" ht="14.25" customHeight="1" x14ac:dyDescent="0.2">
      <c r="A980" t="s">
        <v>1230</v>
      </c>
      <c r="B980" t="s">
        <v>5</v>
      </c>
      <c r="C980" t="s">
        <v>549</v>
      </c>
      <c r="D980" t="s">
        <v>1180</v>
      </c>
      <c r="E980" t="s">
        <v>2605</v>
      </c>
      <c r="F980" t="s">
        <v>6</v>
      </c>
      <c r="G980" s="3">
        <v>43538</v>
      </c>
      <c r="H980" s="2">
        <v>204900</v>
      </c>
      <c r="I980" s="12" t="s">
        <v>838</v>
      </c>
      <c r="J980" s="67">
        <f t="shared" si="136"/>
        <v>204900</v>
      </c>
      <c r="K980" s="5">
        <f t="shared" si="137"/>
        <v>1</v>
      </c>
      <c r="L980" s="54">
        <f t="shared" si="138"/>
        <v>0</v>
      </c>
      <c r="M980" s="56" t="str">
        <f t="shared" si="135"/>
        <v>Greater Waco Realty, Inc.</v>
      </c>
      <c r="N980" s="5">
        <f t="shared" si="139"/>
        <v>0</v>
      </c>
      <c r="O980" s="5">
        <f t="shared" si="140"/>
        <v>0</v>
      </c>
    </row>
    <row r="981" spans="1:15" s="8" customFormat="1" ht="14.25" customHeight="1" x14ac:dyDescent="0.2">
      <c r="A981" t="s">
        <v>1542</v>
      </c>
      <c r="B981" t="s">
        <v>1842</v>
      </c>
      <c r="C981" t="s">
        <v>549</v>
      </c>
      <c r="D981" t="s">
        <v>1180</v>
      </c>
      <c r="E981" t="s">
        <v>2746</v>
      </c>
      <c r="F981" t="s">
        <v>6</v>
      </c>
      <c r="G981" s="3">
        <v>43553</v>
      </c>
      <c r="H981" s="2">
        <v>302900</v>
      </c>
      <c r="I981" s="12">
        <v>20190226</v>
      </c>
      <c r="J981" s="67">
        <f t="shared" si="136"/>
        <v>302900</v>
      </c>
      <c r="K981" s="5">
        <f t="shared" si="137"/>
        <v>1</v>
      </c>
      <c r="L981" s="54">
        <f t="shared" si="138"/>
        <v>1</v>
      </c>
      <c r="M981" s="56" t="str">
        <f t="shared" si="135"/>
        <v>Greater Waco Realty, Inc.</v>
      </c>
      <c r="N981" s="5">
        <f t="shared" si="139"/>
        <v>0</v>
      </c>
      <c r="O981" s="5">
        <f t="shared" si="140"/>
        <v>0</v>
      </c>
    </row>
    <row r="982" spans="1:15" s="8" customFormat="1" ht="14.25" customHeight="1" x14ac:dyDescent="0.2">
      <c r="A982" t="s">
        <v>1081</v>
      </c>
      <c r="B982" t="s">
        <v>1036</v>
      </c>
      <c r="C982" t="s">
        <v>549</v>
      </c>
      <c r="D982" t="s">
        <v>1180</v>
      </c>
      <c r="E982" t="s">
        <v>3281</v>
      </c>
      <c r="F982" t="s">
        <v>7</v>
      </c>
      <c r="G982" s="3">
        <v>43609</v>
      </c>
      <c r="H982" s="2">
        <v>219000</v>
      </c>
      <c r="I982" s="12" t="s">
        <v>838</v>
      </c>
      <c r="J982" s="67">
        <f t="shared" si="136"/>
        <v>219000</v>
      </c>
      <c r="K982" s="5">
        <f t="shared" si="137"/>
        <v>1</v>
      </c>
      <c r="L982" s="54">
        <f t="shared" si="138"/>
        <v>0</v>
      </c>
      <c r="M982" s="56" t="str">
        <f t="shared" si="135"/>
        <v>Greater Waco Realty, Inc.</v>
      </c>
      <c r="N982" s="5">
        <f t="shared" si="139"/>
        <v>0</v>
      </c>
      <c r="O982" s="5">
        <f t="shared" si="140"/>
        <v>0</v>
      </c>
    </row>
    <row r="983" spans="1:15" s="8" customFormat="1" ht="14.25" customHeight="1" x14ac:dyDescent="0.2">
      <c r="A983" t="s">
        <v>326</v>
      </c>
      <c r="B983" t="s">
        <v>1844</v>
      </c>
      <c r="C983" t="s">
        <v>326</v>
      </c>
      <c r="D983" t="s">
        <v>1844</v>
      </c>
      <c r="E983" t="s">
        <v>2101</v>
      </c>
      <c r="F983" t="s">
        <v>6</v>
      </c>
      <c r="G983" s="3">
        <v>43467</v>
      </c>
      <c r="H983" s="2">
        <v>165000</v>
      </c>
      <c r="I983" s="12" t="s">
        <v>838</v>
      </c>
      <c r="J983" s="67">
        <f t="shared" si="136"/>
        <v>0</v>
      </c>
      <c r="K983" s="5">
        <f t="shared" si="137"/>
        <v>0</v>
      </c>
      <c r="L983" s="54">
        <f t="shared" si="138"/>
        <v>0</v>
      </c>
      <c r="M983" s="56" t="str">
        <f t="shared" si="135"/>
        <v>Graceland Real Estate</v>
      </c>
      <c r="N983" s="5">
        <f t="shared" si="139"/>
        <v>1</v>
      </c>
      <c r="O983" s="5">
        <f t="shared" si="140"/>
        <v>0</v>
      </c>
    </row>
    <row r="984" spans="1:15" s="8" customFormat="1" ht="14.25" customHeight="1" x14ac:dyDescent="0.2">
      <c r="A984" t="s">
        <v>326</v>
      </c>
      <c r="B984" t="s">
        <v>1844</v>
      </c>
      <c r="C984" t="s">
        <v>326</v>
      </c>
      <c r="D984" t="s">
        <v>1844</v>
      </c>
      <c r="E984" t="s">
        <v>2194</v>
      </c>
      <c r="F984" t="s">
        <v>6</v>
      </c>
      <c r="G984" s="3">
        <v>43487</v>
      </c>
      <c r="H984" s="2">
        <v>310000</v>
      </c>
      <c r="I984" s="12" t="s">
        <v>838</v>
      </c>
      <c r="J984" s="67">
        <f t="shared" si="136"/>
        <v>0</v>
      </c>
      <c r="K984" s="5">
        <f t="shared" si="137"/>
        <v>0</v>
      </c>
      <c r="L984" s="54">
        <f t="shared" si="138"/>
        <v>0</v>
      </c>
      <c r="M984" s="56" t="str">
        <f t="shared" si="135"/>
        <v>Graceland Real Estate</v>
      </c>
      <c r="N984" s="5">
        <f t="shared" si="139"/>
        <v>1</v>
      </c>
      <c r="O984" s="5">
        <f t="shared" si="140"/>
        <v>0</v>
      </c>
    </row>
    <row r="985" spans="1:15" s="8" customFormat="1" ht="14.25" customHeight="1" x14ac:dyDescent="0.2">
      <c r="A985" t="s">
        <v>361</v>
      </c>
      <c r="B985" t="s">
        <v>1842</v>
      </c>
      <c r="C985" t="s">
        <v>326</v>
      </c>
      <c r="D985" t="s">
        <v>1844</v>
      </c>
      <c r="E985" t="s">
        <v>2214</v>
      </c>
      <c r="F985" t="s">
        <v>7</v>
      </c>
      <c r="G985" s="3">
        <v>43489</v>
      </c>
      <c r="H985" s="2">
        <v>353000</v>
      </c>
      <c r="I985" s="12">
        <v>20192925</v>
      </c>
      <c r="J985" s="67">
        <f t="shared" si="136"/>
        <v>353000</v>
      </c>
      <c r="K985" s="5">
        <f t="shared" si="137"/>
        <v>1</v>
      </c>
      <c r="L985" s="54">
        <f t="shared" si="138"/>
        <v>1</v>
      </c>
      <c r="M985" s="56" t="str">
        <f t="shared" si="135"/>
        <v>Graceland Real Estate</v>
      </c>
      <c r="N985" s="5">
        <f t="shared" si="139"/>
        <v>0</v>
      </c>
      <c r="O985" s="5">
        <f t="shared" si="140"/>
        <v>0</v>
      </c>
    </row>
    <row r="986" spans="1:15" s="8" customFormat="1" ht="14.25" customHeight="1" x14ac:dyDescent="0.2">
      <c r="A986" t="s">
        <v>1081</v>
      </c>
      <c r="B986" t="s">
        <v>1036</v>
      </c>
      <c r="C986" t="s">
        <v>326</v>
      </c>
      <c r="D986" t="s">
        <v>1844</v>
      </c>
      <c r="E986" t="s">
        <v>2222</v>
      </c>
      <c r="F986" t="s">
        <v>6</v>
      </c>
      <c r="G986" s="3">
        <v>43490</v>
      </c>
      <c r="H986" s="2">
        <v>112000</v>
      </c>
      <c r="I986" s="12" t="s">
        <v>838</v>
      </c>
      <c r="J986" s="67">
        <f t="shared" si="136"/>
        <v>112000</v>
      </c>
      <c r="K986" s="5">
        <f t="shared" si="137"/>
        <v>1</v>
      </c>
      <c r="L986" s="54">
        <f t="shared" si="138"/>
        <v>0</v>
      </c>
      <c r="M986" s="56" t="str">
        <f t="shared" si="135"/>
        <v>Graceland Real Estate</v>
      </c>
      <c r="N986" s="5">
        <f t="shared" si="139"/>
        <v>0</v>
      </c>
      <c r="O986" s="5">
        <f t="shared" si="140"/>
        <v>0</v>
      </c>
    </row>
    <row r="987" spans="1:15" s="8" customFormat="1" ht="14.25" customHeight="1" x14ac:dyDescent="0.2">
      <c r="A987" t="s">
        <v>884</v>
      </c>
      <c r="B987" t="s">
        <v>1847</v>
      </c>
      <c r="C987" t="s">
        <v>326</v>
      </c>
      <c r="D987" t="s">
        <v>1844</v>
      </c>
      <c r="E987" t="s">
        <v>2240</v>
      </c>
      <c r="F987" t="s">
        <v>216</v>
      </c>
      <c r="G987" s="3">
        <v>43495</v>
      </c>
      <c r="H987" s="2">
        <v>214000</v>
      </c>
      <c r="I987" s="12" t="s">
        <v>838</v>
      </c>
      <c r="J987" s="67">
        <f t="shared" si="136"/>
        <v>214000</v>
      </c>
      <c r="K987" s="5">
        <f t="shared" si="137"/>
        <v>1</v>
      </c>
      <c r="L987" s="54">
        <f t="shared" si="138"/>
        <v>0</v>
      </c>
      <c r="M987" s="56" t="str">
        <f t="shared" si="135"/>
        <v>Graceland Real Estate</v>
      </c>
      <c r="N987" s="5">
        <f t="shared" si="139"/>
        <v>0</v>
      </c>
      <c r="O987" s="5">
        <f t="shared" si="140"/>
        <v>0</v>
      </c>
    </row>
    <row r="988" spans="1:15" s="8" customFormat="1" ht="14.25" customHeight="1" x14ac:dyDescent="0.2">
      <c r="A988" t="s">
        <v>326</v>
      </c>
      <c r="B988" t="s">
        <v>1844</v>
      </c>
      <c r="C988" t="s">
        <v>326</v>
      </c>
      <c r="D988" t="s">
        <v>1844</v>
      </c>
      <c r="E988" t="s">
        <v>2303</v>
      </c>
      <c r="F988" t="s">
        <v>730</v>
      </c>
      <c r="G988" s="3">
        <v>43500</v>
      </c>
      <c r="H988" s="2">
        <v>20000</v>
      </c>
      <c r="I988" s="12" t="s">
        <v>838</v>
      </c>
      <c r="J988" s="67">
        <f t="shared" si="136"/>
        <v>0</v>
      </c>
      <c r="K988" s="5">
        <f t="shared" si="137"/>
        <v>0</v>
      </c>
      <c r="L988" s="54">
        <f t="shared" si="138"/>
        <v>0</v>
      </c>
      <c r="M988" s="56" t="str">
        <f t="shared" si="135"/>
        <v>Graceland Real Estate</v>
      </c>
      <c r="N988" s="5">
        <f t="shared" si="139"/>
        <v>1</v>
      </c>
      <c r="O988" s="5">
        <f t="shared" si="140"/>
        <v>0</v>
      </c>
    </row>
    <row r="989" spans="1:15" s="8" customFormat="1" ht="14.25" customHeight="1" x14ac:dyDescent="0.2">
      <c r="A989" t="s">
        <v>1883</v>
      </c>
      <c r="B989" t="s">
        <v>1475</v>
      </c>
      <c r="C989" t="s">
        <v>326</v>
      </c>
      <c r="D989" t="s">
        <v>1844</v>
      </c>
      <c r="E989" t="s">
        <v>2330</v>
      </c>
      <c r="F989" t="s">
        <v>216</v>
      </c>
      <c r="G989" s="3">
        <v>43504</v>
      </c>
      <c r="H989" s="2">
        <v>233000</v>
      </c>
      <c r="I989" s="12" t="s">
        <v>838</v>
      </c>
      <c r="J989" s="67">
        <f t="shared" si="136"/>
        <v>233000</v>
      </c>
      <c r="K989" s="5">
        <f t="shared" si="137"/>
        <v>1</v>
      </c>
      <c r="L989" s="54">
        <f t="shared" si="138"/>
        <v>0</v>
      </c>
      <c r="M989" s="56" t="str">
        <f t="shared" si="135"/>
        <v>Graceland Real Estate</v>
      </c>
      <c r="N989" s="5">
        <f t="shared" si="139"/>
        <v>0</v>
      </c>
      <c r="O989" s="5">
        <f t="shared" si="140"/>
        <v>0</v>
      </c>
    </row>
    <row r="990" spans="1:15" s="8" customFormat="1" ht="14.25" customHeight="1" x14ac:dyDescent="0.2">
      <c r="A990" t="s">
        <v>326</v>
      </c>
      <c r="B990" t="s">
        <v>1844</v>
      </c>
      <c r="C990" t="s">
        <v>326</v>
      </c>
      <c r="D990" t="s">
        <v>1844</v>
      </c>
      <c r="E990" t="s">
        <v>2358</v>
      </c>
      <c r="F990" t="s">
        <v>6</v>
      </c>
      <c r="G990" s="3">
        <v>43510</v>
      </c>
      <c r="H990" s="2">
        <v>49000</v>
      </c>
      <c r="I990" s="12" t="s">
        <v>838</v>
      </c>
      <c r="J990" s="67">
        <f t="shared" si="136"/>
        <v>0</v>
      </c>
      <c r="K990" s="5">
        <f t="shared" si="137"/>
        <v>0</v>
      </c>
      <c r="L990" s="54">
        <f t="shared" si="138"/>
        <v>0</v>
      </c>
      <c r="M990" s="56" t="str">
        <f t="shared" si="135"/>
        <v>Graceland Real Estate</v>
      </c>
      <c r="N990" s="5">
        <f t="shared" si="139"/>
        <v>1</v>
      </c>
      <c r="O990" s="5">
        <f t="shared" si="140"/>
        <v>0</v>
      </c>
    </row>
    <row r="991" spans="1:15" s="8" customFormat="1" ht="14.25" customHeight="1" x14ac:dyDescent="0.2">
      <c r="A991" t="s">
        <v>1964</v>
      </c>
      <c r="B991" t="s">
        <v>5</v>
      </c>
      <c r="C991" t="s">
        <v>326</v>
      </c>
      <c r="D991" t="s">
        <v>1844</v>
      </c>
      <c r="E991" t="s">
        <v>2389</v>
      </c>
      <c r="F991" t="s">
        <v>216</v>
      </c>
      <c r="G991" s="3">
        <v>43515</v>
      </c>
      <c r="H991" s="2">
        <v>199000</v>
      </c>
      <c r="I991" s="12" t="s">
        <v>838</v>
      </c>
      <c r="J991" s="67">
        <f t="shared" si="136"/>
        <v>199000</v>
      </c>
      <c r="K991" s="5">
        <f t="shared" si="137"/>
        <v>1</v>
      </c>
      <c r="L991" s="54">
        <f t="shared" si="138"/>
        <v>0</v>
      </c>
      <c r="M991" s="56" t="str">
        <f t="shared" si="135"/>
        <v>Graceland Real Estate</v>
      </c>
      <c r="N991" s="5">
        <f t="shared" si="139"/>
        <v>0</v>
      </c>
      <c r="O991" s="5">
        <f t="shared" si="140"/>
        <v>0</v>
      </c>
    </row>
    <row r="992" spans="1:15" s="8" customFormat="1" ht="14.25" customHeight="1" x14ac:dyDescent="0.2">
      <c r="A992" t="s">
        <v>1077</v>
      </c>
      <c r="B992" t="s">
        <v>1840</v>
      </c>
      <c r="C992" t="s">
        <v>326</v>
      </c>
      <c r="D992" t="s">
        <v>1844</v>
      </c>
      <c r="E992" t="s">
        <v>2429</v>
      </c>
      <c r="F992" t="s">
        <v>216</v>
      </c>
      <c r="G992" s="3">
        <v>43521</v>
      </c>
      <c r="H992" s="2">
        <v>192000</v>
      </c>
      <c r="I992" s="12">
        <v>20190134</v>
      </c>
      <c r="J992" s="67">
        <f t="shared" si="136"/>
        <v>192000</v>
      </c>
      <c r="K992" s="5">
        <f t="shared" si="137"/>
        <v>1</v>
      </c>
      <c r="L992" s="54">
        <f t="shared" si="138"/>
        <v>1</v>
      </c>
      <c r="M992" s="56" t="str">
        <f t="shared" si="135"/>
        <v>Graceland Real Estate</v>
      </c>
      <c r="N992" s="5">
        <f t="shared" si="139"/>
        <v>0</v>
      </c>
      <c r="O992" s="5">
        <f t="shared" si="140"/>
        <v>0</v>
      </c>
    </row>
    <row r="993" spans="1:15" s="8" customFormat="1" ht="14.25" customHeight="1" x14ac:dyDescent="0.2">
      <c r="A993" t="s">
        <v>326</v>
      </c>
      <c r="B993" t="s">
        <v>1844</v>
      </c>
      <c r="C993" t="s">
        <v>326</v>
      </c>
      <c r="D993" t="s">
        <v>1844</v>
      </c>
      <c r="E993" t="s">
        <v>2452</v>
      </c>
      <c r="F993" t="s">
        <v>7</v>
      </c>
      <c r="G993" s="3">
        <v>43523</v>
      </c>
      <c r="H993" s="2">
        <v>75000</v>
      </c>
      <c r="I993" s="12" t="s">
        <v>838</v>
      </c>
      <c r="J993" s="67">
        <f t="shared" si="136"/>
        <v>0</v>
      </c>
      <c r="K993" s="5">
        <f t="shared" si="137"/>
        <v>0</v>
      </c>
      <c r="L993" s="54">
        <f t="shared" si="138"/>
        <v>0</v>
      </c>
      <c r="M993" s="56" t="str">
        <f t="shared" si="135"/>
        <v>Graceland Real Estate</v>
      </c>
      <c r="N993" s="5">
        <f t="shared" si="139"/>
        <v>1</v>
      </c>
      <c r="O993" s="5">
        <f t="shared" si="140"/>
        <v>0</v>
      </c>
    </row>
    <row r="994" spans="1:15" s="8" customFormat="1" ht="14.25" customHeight="1" x14ac:dyDescent="0.2">
      <c r="A994" t="s">
        <v>326</v>
      </c>
      <c r="B994" t="s">
        <v>1844</v>
      </c>
      <c r="C994" t="s">
        <v>326</v>
      </c>
      <c r="D994" t="s">
        <v>1844</v>
      </c>
      <c r="E994" t="s">
        <v>2463</v>
      </c>
      <c r="F994" t="s">
        <v>216</v>
      </c>
      <c r="G994" s="3">
        <v>43524</v>
      </c>
      <c r="H994" s="2">
        <v>170000</v>
      </c>
      <c r="I994" s="12" t="s">
        <v>838</v>
      </c>
      <c r="J994" s="67">
        <f t="shared" si="136"/>
        <v>0</v>
      </c>
      <c r="K994" s="5">
        <f t="shared" si="137"/>
        <v>0</v>
      </c>
      <c r="L994" s="54">
        <f t="shared" si="138"/>
        <v>0</v>
      </c>
      <c r="M994" s="56" t="str">
        <f t="shared" si="135"/>
        <v>Graceland Real Estate</v>
      </c>
      <c r="N994" s="5">
        <f t="shared" si="139"/>
        <v>1</v>
      </c>
      <c r="O994" s="5">
        <f t="shared" si="140"/>
        <v>0</v>
      </c>
    </row>
    <row r="995" spans="1:15" s="8" customFormat="1" ht="14.25" customHeight="1" x14ac:dyDescent="0.2">
      <c r="A995" t="s">
        <v>1246</v>
      </c>
      <c r="B995" t="s">
        <v>1535</v>
      </c>
      <c r="C995" t="s">
        <v>326</v>
      </c>
      <c r="D995" t="s">
        <v>1844</v>
      </c>
      <c r="E995" t="s">
        <v>2503</v>
      </c>
      <c r="F995" t="s">
        <v>6</v>
      </c>
      <c r="G995" s="3">
        <v>43528</v>
      </c>
      <c r="H995" s="2">
        <v>180000</v>
      </c>
      <c r="I995" s="12">
        <v>20190203</v>
      </c>
      <c r="J995" s="67">
        <f t="shared" si="136"/>
        <v>180000</v>
      </c>
      <c r="K995" s="5">
        <f t="shared" si="137"/>
        <v>1</v>
      </c>
      <c r="L995" s="54">
        <f t="shared" si="138"/>
        <v>1</v>
      </c>
      <c r="M995" s="56" t="str">
        <f t="shared" si="135"/>
        <v>Graceland Real Estate</v>
      </c>
      <c r="N995" s="5">
        <f t="shared" si="139"/>
        <v>0</v>
      </c>
      <c r="O995" s="5">
        <f t="shared" si="140"/>
        <v>0</v>
      </c>
    </row>
    <row r="996" spans="1:15" s="8" customFormat="1" ht="14.25" customHeight="1" x14ac:dyDescent="0.2">
      <c r="A996" t="s">
        <v>1569</v>
      </c>
      <c r="B996" t="s">
        <v>1099</v>
      </c>
      <c r="C996" t="s">
        <v>326</v>
      </c>
      <c r="D996" t="s">
        <v>1844</v>
      </c>
      <c r="E996" t="s">
        <v>2504</v>
      </c>
      <c r="F996" t="s">
        <v>911</v>
      </c>
      <c r="G996" s="3">
        <v>43528</v>
      </c>
      <c r="H996" s="2">
        <v>107000</v>
      </c>
      <c r="I996" s="12" t="s">
        <v>838</v>
      </c>
      <c r="J996" s="67">
        <f t="shared" si="136"/>
        <v>107000</v>
      </c>
      <c r="K996" s="5">
        <f t="shared" si="137"/>
        <v>1</v>
      </c>
      <c r="L996" s="54">
        <f t="shared" si="138"/>
        <v>0</v>
      </c>
      <c r="M996" s="56" t="str">
        <f t="shared" si="135"/>
        <v>Graceland Real Estate</v>
      </c>
      <c r="N996" s="5">
        <f t="shared" si="139"/>
        <v>0</v>
      </c>
      <c r="O996" s="5">
        <f t="shared" si="140"/>
        <v>0</v>
      </c>
    </row>
    <row r="997" spans="1:15" s="8" customFormat="1" ht="14.25" customHeight="1" x14ac:dyDescent="0.2">
      <c r="A997" t="s">
        <v>326</v>
      </c>
      <c r="B997" t="s">
        <v>1844</v>
      </c>
      <c r="C997" t="s">
        <v>326</v>
      </c>
      <c r="D997" t="s">
        <v>1844</v>
      </c>
      <c r="E997" t="s">
        <v>2546</v>
      </c>
      <c r="F997" t="s">
        <v>6</v>
      </c>
      <c r="G997" s="3">
        <v>43532</v>
      </c>
      <c r="H997" s="2">
        <v>141250</v>
      </c>
      <c r="I997" s="12">
        <v>20190139</v>
      </c>
      <c r="J997" s="67">
        <f t="shared" si="136"/>
        <v>0</v>
      </c>
      <c r="K997" s="5">
        <f t="shared" si="137"/>
        <v>0</v>
      </c>
      <c r="L997" s="54">
        <f t="shared" si="138"/>
        <v>0</v>
      </c>
      <c r="M997" s="56" t="str">
        <f t="shared" si="135"/>
        <v>Graceland Real Estate</v>
      </c>
      <c r="N997" s="5">
        <f t="shared" si="139"/>
        <v>1</v>
      </c>
      <c r="O997" s="5">
        <f t="shared" si="140"/>
        <v>1</v>
      </c>
    </row>
    <row r="998" spans="1:15" s="8" customFormat="1" ht="14.25" customHeight="1" x14ac:dyDescent="0.2">
      <c r="A998" t="s">
        <v>326</v>
      </c>
      <c r="B998" t="s">
        <v>1844</v>
      </c>
      <c r="C998" t="s">
        <v>326</v>
      </c>
      <c r="D998" t="s">
        <v>1844</v>
      </c>
      <c r="E998" t="s">
        <v>2558</v>
      </c>
      <c r="F998" t="s">
        <v>6</v>
      </c>
      <c r="G998" s="3">
        <v>43532</v>
      </c>
      <c r="H998" s="2">
        <v>299000</v>
      </c>
      <c r="I998" s="12" t="s">
        <v>838</v>
      </c>
      <c r="J998" s="67">
        <f t="shared" si="136"/>
        <v>0</v>
      </c>
      <c r="K998" s="5">
        <f t="shared" si="137"/>
        <v>0</v>
      </c>
      <c r="L998" s="54">
        <f t="shared" si="138"/>
        <v>0</v>
      </c>
      <c r="M998" s="56" t="str">
        <f t="shared" si="135"/>
        <v>Graceland Real Estate</v>
      </c>
      <c r="N998" s="5">
        <f t="shared" si="139"/>
        <v>1</v>
      </c>
      <c r="O998" s="5">
        <f t="shared" si="140"/>
        <v>0</v>
      </c>
    </row>
    <row r="999" spans="1:15" s="8" customFormat="1" ht="14.25" customHeight="1" x14ac:dyDescent="0.2">
      <c r="A999" t="s">
        <v>2067</v>
      </c>
      <c r="B999" t="s">
        <v>1907</v>
      </c>
      <c r="C999" t="s">
        <v>326</v>
      </c>
      <c r="D999" t="s">
        <v>1844</v>
      </c>
      <c r="E999" t="s">
        <v>2569</v>
      </c>
      <c r="F999" t="s">
        <v>6</v>
      </c>
      <c r="G999" s="3">
        <v>43535</v>
      </c>
      <c r="H999" s="2">
        <v>118250</v>
      </c>
      <c r="I999" s="12" t="s">
        <v>838</v>
      </c>
      <c r="J999" s="67">
        <f t="shared" si="136"/>
        <v>118250</v>
      </c>
      <c r="K999" s="5">
        <f t="shared" si="137"/>
        <v>1</v>
      </c>
      <c r="L999" s="54">
        <f t="shared" si="138"/>
        <v>0</v>
      </c>
      <c r="M999" s="56" t="str">
        <f t="shared" si="135"/>
        <v>Graceland Real Estate</v>
      </c>
      <c r="N999" s="5">
        <f t="shared" si="139"/>
        <v>0</v>
      </c>
      <c r="O999" s="5">
        <f t="shared" si="140"/>
        <v>0</v>
      </c>
    </row>
    <row r="1000" spans="1:15" s="8" customFormat="1" ht="14.25" customHeight="1" x14ac:dyDescent="0.2">
      <c r="A1000" t="s">
        <v>1691</v>
      </c>
      <c r="B1000" t="s">
        <v>5</v>
      </c>
      <c r="C1000" t="s">
        <v>326</v>
      </c>
      <c r="D1000" t="s">
        <v>1844</v>
      </c>
      <c r="E1000" t="s">
        <v>2592</v>
      </c>
      <c r="F1000" t="s">
        <v>7</v>
      </c>
      <c r="G1000" s="3">
        <v>43537</v>
      </c>
      <c r="H1000" s="2">
        <v>135530</v>
      </c>
      <c r="I1000" s="12" t="s">
        <v>838</v>
      </c>
      <c r="J1000" s="67">
        <f t="shared" si="136"/>
        <v>135530</v>
      </c>
      <c r="K1000" s="5">
        <f t="shared" si="137"/>
        <v>1</v>
      </c>
      <c r="L1000" s="54">
        <f t="shared" si="138"/>
        <v>0</v>
      </c>
      <c r="M1000" s="56" t="str">
        <f t="shared" si="135"/>
        <v>Graceland Real Estate</v>
      </c>
      <c r="N1000" s="5">
        <f t="shared" si="139"/>
        <v>0</v>
      </c>
      <c r="O1000" s="5">
        <f t="shared" si="140"/>
        <v>0</v>
      </c>
    </row>
    <row r="1001" spans="1:15" s="8" customFormat="1" ht="14.25" customHeight="1" x14ac:dyDescent="0.2">
      <c r="A1001" t="s">
        <v>184</v>
      </c>
      <c r="B1001" t="s">
        <v>1547</v>
      </c>
      <c r="C1001" t="s">
        <v>326</v>
      </c>
      <c r="D1001" t="s">
        <v>1844</v>
      </c>
      <c r="E1001" t="s">
        <v>2790</v>
      </c>
      <c r="F1001" t="s">
        <v>123</v>
      </c>
      <c r="G1001" s="3">
        <v>43559</v>
      </c>
      <c r="H1001" s="2">
        <v>315000</v>
      </c>
      <c r="I1001" s="12" t="s">
        <v>838</v>
      </c>
      <c r="J1001" s="67">
        <f t="shared" si="136"/>
        <v>315000</v>
      </c>
      <c r="K1001" s="5">
        <f t="shared" si="137"/>
        <v>1</v>
      </c>
      <c r="L1001" s="54">
        <f t="shared" si="138"/>
        <v>0</v>
      </c>
      <c r="M1001" s="56" t="str">
        <f t="shared" si="135"/>
        <v>Graceland Real Estate</v>
      </c>
      <c r="N1001" s="5">
        <f t="shared" si="139"/>
        <v>0</v>
      </c>
      <c r="O1001" s="5">
        <f t="shared" si="140"/>
        <v>0</v>
      </c>
    </row>
    <row r="1002" spans="1:15" s="8" customFormat="1" ht="14.25" customHeight="1" x14ac:dyDescent="0.2">
      <c r="A1002" t="s">
        <v>326</v>
      </c>
      <c r="B1002" t="s">
        <v>1844</v>
      </c>
      <c r="C1002" t="s">
        <v>326</v>
      </c>
      <c r="D1002" t="s">
        <v>1844</v>
      </c>
      <c r="E1002" t="s">
        <v>2858</v>
      </c>
      <c r="F1002" t="s">
        <v>6</v>
      </c>
      <c r="G1002" s="3">
        <v>43567</v>
      </c>
      <c r="H1002" s="2">
        <v>112000</v>
      </c>
      <c r="I1002" s="12" t="s">
        <v>838</v>
      </c>
      <c r="J1002" s="67">
        <f t="shared" si="136"/>
        <v>0</v>
      </c>
      <c r="K1002" s="5">
        <f t="shared" si="137"/>
        <v>0</v>
      </c>
      <c r="L1002" s="54">
        <f t="shared" si="138"/>
        <v>0</v>
      </c>
      <c r="M1002" s="56" t="str">
        <f t="shared" si="135"/>
        <v>Graceland Real Estate</v>
      </c>
      <c r="N1002" s="5">
        <f t="shared" si="139"/>
        <v>1</v>
      </c>
      <c r="O1002" s="5">
        <f t="shared" si="140"/>
        <v>0</v>
      </c>
    </row>
    <row r="1003" spans="1:15" s="8" customFormat="1" ht="14.25" customHeight="1" x14ac:dyDescent="0.2">
      <c r="A1003" t="s">
        <v>326</v>
      </c>
      <c r="B1003" t="s">
        <v>1844</v>
      </c>
      <c r="C1003" t="s">
        <v>326</v>
      </c>
      <c r="D1003" t="s">
        <v>1844</v>
      </c>
      <c r="E1003" t="s">
        <v>1991</v>
      </c>
      <c r="F1003" t="s">
        <v>123</v>
      </c>
      <c r="G1003" s="3">
        <v>43570</v>
      </c>
      <c r="H1003" s="2">
        <v>272900</v>
      </c>
      <c r="I1003" s="12" t="s">
        <v>838</v>
      </c>
      <c r="J1003" s="67">
        <f t="shared" si="136"/>
        <v>0</v>
      </c>
      <c r="K1003" s="5">
        <f t="shared" si="137"/>
        <v>0</v>
      </c>
      <c r="L1003" s="54">
        <f t="shared" si="138"/>
        <v>0</v>
      </c>
      <c r="M1003" s="56" t="str">
        <f t="shared" si="135"/>
        <v>Graceland Real Estate</v>
      </c>
      <c r="N1003" s="5">
        <f t="shared" si="139"/>
        <v>1</v>
      </c>
      <c r="O1003" s="5">
        <f t="shared" si="140"/>
        <v>0</v>
      </c>
    </row>
    <row r="1004" spans="1:15" s="8" customFormat="1" ht="14.25" customHeight="1" x14ac:dyDescent="0.2">
      <c r="A1004" t="s">
        <v>852</v>
      </c>
      <c r="B1004" t="s">
        <v>1258</v>
      </c>
      <c r="C1004" t="s">
        <v>326</v>
      </c>
      <c r="D1004" t="s">
        <v>1844</v>
      </c>
      <c r="E1004" t="s">
        <v>2896</v>
      </c>
      <c r="F1004" t="s">
        <v>216</v>
      </c>
      <c r="G1004" s="3">
        <v>43572</v>
      </c>
      <c r="H1004" s="2">
        <v>212000</v>
      </c>
      <c r="I1004" s="12" t="s">
        <v>838</v>
      </c>
      <c r="J1004" s="67">
        <f t="shared" si="136"/>
        <v>212000</v>
      </c>
      <c r="K1004" s="5">
        <f t="shared" si="137"/>
        <v>1</v>
      </c>
      <c r="L1004" s="54">
        <f t="shared" si="138"/>
        <v>0</v>
      </c>
      <c r="M1004" s="56" t="str">
        <f t="shared" si="135"/>
        <v>Graceland Real Estate</v>
      </c>
      <c r="N1004" s="5">
        <f t="shared" si="139"/>
        <v>0</v>
      </c>
      <c r="O1004" s="5">
        <f t="shared" si="140"/>
        <v>0</v>
      </c>
    </row>
    <row r="1005" spans="1:15" s="8" customFormat="1" ht="14.25" customHeight="1" x14ac:dyDescent="0.2">
      <c r="A1005" t="s">
        <v>326</v>
      </c>
      <c r="B1005" t="s">
        <v>1844</v>
      </c>
      <c r="C1005" t="s">
        <v>326</v>
      </c>
      <c r="D1005" t="s">
        <v>1844</v>
      </c>
      <c r="E1005" t="s">
        <v>2904</v>
      </c>
      <c r="F1005" t="s">
        <v>6</v>
      </c>
      <c r="G1005" s="3">
        <v>43573</v>
      </c>
      <c r="H1005" s="2">
        <v>178000</v>
      </c>
      <c r="I1005" s="12" t="s">
        <v>838</v>
      </c>
      <c r="J1005" s="67">
        <f t="shared" si="136"/>
        <v>0</v>
      </c>
      <c r="K1005" s="5">
        <f t="shared" si="137"/>
        <v>0</v>
      </c>
      <c r="L1005" s="54">
        <f t="shared" si="138"/>
        <v>0</v>
      </c>
      <c r="M1005" s="56" t="str">
        <f t="shared" si="135"/>
        <v>Graceland Real Estate</v>
      </c>
      <c r="N1005" s="5">
        <f t="shared" si="139"/>
        <v>1</v>
      </c>
      <c r="O1005" s="5">
        <f t="shared" si="140"/>
        <v>0</v>
      </c>
    </row>
    <row r="1006" spans="1:15" s="8" customFormat="1" ht="14.25" customHeight="1" x14ac:dyDescent="0.2">
      <c r="A1006" t="s">
        <v>1401</v>
      </c>
      <c r="B1006" t="s">
        <v>1842</v>
      </c>
      <c r="C1006" t="s">
        <v>326</v>
      </c>
      <c r="D1006" t="s">
        <v>1844</v>
      </c>
      <c r="E1006" t="s">
        <v>2931</v>
      </c>
      <c r="F1006" t="s">
        <v>6</v>
      </c>
      <c r="G1006" s="3">
        <v>43577</v>
      </c>
      <c r="H1006" s="2">
        <v>303100</v>
      </c>
      <c r="I1006" s="12" t="s">
        <v>838</v>
      </c>
      <c r="J1006" s="67">
        <f t="shared" si="136"/>
        <v>303100</v>
      </c>
      <c r="K1006" s="5">
        <f t="shared" si="137"/>
        <v>1</v>
      </c>
      <c r="L1006" s="54">
        <f t="shared" si="138"/>
        <v>0</v>
      </c>
      <c r="M1006" s="56" t="str">
        <f t="shared" si="135"/>
        <v>Graceland Real Estate</v>
      </c>
      <c r="N1006" s="5">
        <f t="shared" si="139"/>
        <v>0</v>
      </c>
      <c r="O1006" s="5">
        <f t="shared" si="140"/>
        <v>0</v>
      </c>
    </row>
    <row r="1007" spans="1:15" s="8" customFormat="1" ht="14.25" customHeight="1" x14ac:dyDescent="0.2">
      <c r="A1007" t="s">
        <v>1222</v>
      </c>
      <c r="B1007" t="s">
        <v>1099</v>
      </c>
      <c r="C1007" t="s">
        <v>326</v>
      </c>
      <c r="D1007" t="s">
        <v>1844</v>
      </c>
      <c r="E1007" t="s">
        <v>2935</v>
      </c>
      <c r="F1007" t="s">
        <v>426</v>
      </c>
      <c r="G1007" s="3">
        <v>43577</v>
      </c>
      <c r="H1007" s="2">
        <v>393000</v>
      </c>
      <c r="I1007" s="12" t="s">
        <v>838</v>
      </c>
      <c r="J1007" s="67">
        <f t="shared" si="136"/>
        <v>393000</v>
      </c>
      <c r="K1007" s="5">
        <f t="shared" si="137"/>
        <v>1</v>
      </c>
      <c r="L1007" s="54">
        <f t="shared" si="138"/>
        <v>0</v>
      </c>
      <c r="M1007" s="56" t="str">
        <f t="shared" si="135"/>
        <v>Graceland Real Estate</v>
      </c>
      <c r="N1007" s="5">
        <f t="shared" si="139"/>
        <v>0</v>
      </c>
      <c r="O1007" s="5">
        <f t="shared" si="140"/>
        <v>0</v>
      </c>
    </row>
    <row r="1008" spans="1:15" s="8" customFormat="1" ht="14.25" customHeight="1" x14ac:dyDescent="0.2">
      <c r="A1008" t="s">
        <v>1835</v>
      </c>
      <c r="B1008" t="s">
        <v>1858</v>
      </c>
      <c r="C1008" t="s">
        <v>326</v>
      </c>
      <c r="D1008" t="s">
        <v>1844</v>
      </c>
      <c r="E1008" t="s">
        <v>2993</v>
      </c>
      <c r="F1008" t="s">
        <v>6</v>
      </c>
      <c r="G1008" s="3">
        <v>43584</v>
      </c>
      <c r="H1008" s="2">
        <v>225000</v>
      </c>
      <c r="I1008" s="12" t="s">
        <v>838</v>
      </c>
      <c r="J1008" s="67">
        <f t="shared" si="136"/>
        <v>225000</v>
      </c>
      <c r="K1008" s="5">
        <f t="shared" si="137"/>
        <v>1</v>
      </c>
      <c r="L1008" s="54">
        <f t="shared" si="138"/>
        <v>0</v>
      </c>
      <c r="M1008" s="56" t="str">
        <f t="shared" si="135"/>
        <v>Graceland Real Estate</v>
      </c>
      <c r="N1008" s="5">
        <f t="shared" si="139"/>
        <v>0</v>
      </c>
      <c r="O1008" s="5">
        <f t="shared" si="140"/>
        <v>0</v>
      </c>
    </row>
    <row r="1009" spans="1:15" s="8" customFormat="1" ht="14.25" customHeight="1" x14ac:dyDescent="0.2">
      <c r="A1009" t="s">
        <v>566</v>
      </c>
      <c r="B1009" t="s">
        <v>1842</v>
      </c>
      <c r="C1009" t="s">
        <v>326</v>
      </c>
      <c r="D1009" t="s">
        <v>1844</v>
      </c>
      <c r="E1009" t="s">
        <v>3008</v>
      </c>
      <c r="F1009" t="s">
        <v>6</v>
      </c>
      <c r="G1009" s="3">
        <v>43585</v>
      </c>
      <c r="H1009" s="2">
        <v>185000</v>
      </c>
      <c r="I1009" s="12">
        <v>20190864</v>
      </c>
      <c r="J1009" s="67">
        <f t="shared" si="136"/>
        <v>185000</v>
      </c>
      <c r="K1009" s="5">
        <f t="shared" si="137"/>
        <v>1</v>
      </c>
      <c r="L1009" s="54">
        <f t="shared" si="138"/>
        <v>1</v>
      </c>
      <c r="M1009" s="56" t="str">
        <f t="shared" si="135"/>
        <v>Graceland Real Estate</v>
      </c>
      <c r="N1009" s="5">
        <f t="shared" si="139"/>
        <v>0</v>
      </c>
      <c r="O1009" s="5">
        <f t="shared" si="140"/>
        <v>0</v>
      </c>
    </row>
    <row r="1010" spans="1:15" s="8" customFormat="1" ht="14.25" customHeight="1" x14ac:dyDescent="0.2">
      <c r="A1010" t="s">
        <v>1868</v>
      </c>
      <c r="B1010" t="s">
        <v>1869</v>
      </c>
      <c r="C1010" t="s">
        <v>326</v>
      </c>
      <c r="D1010" t="s">
        <v>1844</v>
      </c>
      <c r="E1010" t="s">
        <v>3052</v>
      </c>
      <c r="F1010" t="s">
        <v>11</v>
      </c>
      <c r="G1010" s="3">
        <v>43588</v>
      </c>
      <c r="H1010" s="2">
        <v>150000</v>
      </c>
      <c r="I1010" s="12" t="s">
        <v>838</v>
      </c>
      <c r="J1010" s="67">
        <f t="shared" si="136"/>
        <v>150000</v>
      </c>
      <c r="K1010" s="5">
        <f t="shared" si="137"/>
        <v>1</v>
      </c>
      <c r="L1010" s="54">
        <f t="shared" si="138"/>
        <v>0</v>
      </c>
      <c r="M1010" s="56" t="str">
        <f t="shared" si="135"/>
        <v>Graceland Real Estate</v>
      </c>
      <c r="N1010" s="5">
        <f t="shared" si="139"/>
        <v>0</v>
      </c>
      <c r="O1010" s="5">
        <f t="shared" si="140"/>
        <v>0</v>
      </c>
    </row>
    <row r="1011" spans="1:15" s="8" customFormat="1" ht="14.25" customHeight="1" x14ac:dyDescent="0.2">
      <c r="A1011" t="s">
        <v>1632</v>
      </c>
      <c r="B1011" t="s">
        <v>1535</v>
      </c>
      <c r="C1011" t="s">
        <v>326</v>
      </c>
      <c r="D1011" t="s">
        <v>1844</v>
      </c>
      <c r="E1011" t="s">
        <v>3070</v>
      </c>
      <c r="F1011" t="s">
        <v>1126</v>
      </c>
      <c r="G1011" s="3">
        <v>43591</v>
      </c>
      <c r="H1011" s="2">
        <v>205000</v>
      </c>
      <c r="I1011" s="12" t="s">
        <v>838</v>
      </c>
      <c r="J1011" s="67">
        <f t="shared" si="136"/>
        <v>205000</v>
      </c>
      <c r="K1011" s="5">
        <f t="shared" si="137"/>
        <v>1</v>
      </c>
      <c r="L1011" s="54">
        <f t="shared" si="138"/>
        <v>0</v>
      </c>
      <c r="M1011" s="56" t="str">
        <f t="shared" si="135"/>
        <v>Graceland Real Estate</v>
      </c>
      <c r="N1011" s="5">
        <f t="shared" si="139"/>
        <v>0</v>
      </c>
      <c r="O1011" s="5">
        <f t="shared" si="140"/>
        <v>0</v>
      </c>
    </row>
    <row r="1012" spans="1:15" s="8" customFormat="1" ht="14.25" customHeight="1" x14ac:dyDescent="0.2">
      <c r="A1012" t="s">
        <v>326</v>
      </c>
      <c r="B1012" t="s">
        <v>1844</v>
      </c>
      <c r="C1012" t="s">
        <v>326</v>
      </c>
      <c r="D1012" t="s">
        <v>1844</v>
      </c>
      <c r="E1012" t="s">
        <v>3124</v>
      </c>
      <c r="F1012" t="s">
        <v>910</v>
      </c>
      <c r="G1012" s="3">
        <v>43595</v>
      </c>
      <c r="H1012" s="2">
        <v>145000</v>
      </c>
      <c r="I1012" s="12" t="s">
        <v>838</v>
      </c>
      <c r="J1012" s="67">
        <f t="shared" si="136"/>
        <v>0</v>
      </c>
      <c r="K1012" s="5">
        <f t="shared" si="137"/>
        <v>0</v>
      </c>
      <c r="L1012" s="54">
        <f t="shared" si="138"/>
        <v>0</v>
      </c>
      <c r="M1012" s="56" t="str">
        <f>IF(D1012="",#REF!,D1012)</f>
        <v>Graceland Real Estate</v>
      </c>
      <c r="N1012" s="5">
        <f t="shared" si="139"/>
        <v>1</v>
      </c>
      <c r="O1012" s="5">
        <f t="shared" si="140"/>
        <v>0</v>
      </c>
    </row>
    <row r="1013" spans="1:15" s="8" customFormat="1" ht="14.25" customHeight="1" x14ac:dyDescent="0.2">
      <c r="A1013" t="s">
        <v>326</v>
      </c>
      <c r="B1013" t="s">
        <v>1844</v>
      </c>
      <c r="C1013" t="s">
        <v>326</v>
      </c>
      <c r="D1013" t="s">
        <v>1844</v>
      </c>
      <c r="E1013" t="s">
        <v>3166</v>
      </c>
      <c r="F1013" t="s">
        <v>6</v>
      </c>
      <c r="G1013" s="3">
        <v>43600</v>
      </c>
      <c r="H1013" s="2">
        <v>59000</v>
      </c>
      <c r="I1013" s="12" t="s">
        <v>838</v>
      </c>
      <c r="J1013" s="67">
        <f t="shared" si="136"/>
        <v>0</v>
      </c>
      <c r="K1013" s="5">
        <f t="shared" si="137"/>
        <v>0</v>
      </c>
      <c r="L1013" s="54">
        <f t="shared" si="138"/>
        <v>0</v>
      </c>
      <c r="M1013" s="56" t="str">
        <f t="shared" si="135"/>
        <v>Graceland Real Estate</v>
      </c>
      <c r="N1013" s="5">
        <f t="shared" si="139"/>
        <v>1</v>
      </c>
      <c r="O1013" s="5">
        <f t="shared" si="140"/>
        <v>0</v>
      </c>
    </row>
    <row r="1014" spans="1:15" s="8" customFormat="1" ht="14.25" customHeight="1" x14ac:dyDescent="0.2">
      <c r="A1014" t="s">
        <v>879</v>
      </c>
      <c r="B1014" t="s">
        <v>0</v>
      </c>
      <c r="C1014" t="s">
        <v>326</v>
      </c>
      <c r="D1014" t="s">
        <v>1844</v>
      </c>
      <c r="E1014" t="s">
        <v>3186</v>
      </c>
      <c r="F1014" t="s">
        <v>6</v>
      </c>
      <c r="G1014" s="3">
        <v>43602</v>
      </c>
      <c r="H1014" s="2">
        <v>86000</v>
      </c>
      <c r="I1014" s="12" t="s">
        <v>838</v>
      </c>
      <c r="J1014" s="67">
        <f t="shared" si="136"/>
        <v>86000</v>
      </c>
      <c r="K1014" s="5">
        <f t="shared" si="137"/>
        <v>1</v>
      </c>
      <c r="L1014" s="54">
        <f t="shared" si="138"/>
        <v>0</v>
      </c>
      <c r="M1014" s="56" t="str">
        <f>IF(D1014="",#REF!,D1014)</f>
        <v>Graceland Real Estate</v>
      </c>
      <c r="N1014" s="5">
        <f t="shared" si="139"/>
        <v>0</v>
      </c>
      <c r="O1014" s="5">
        <f t="shared" si="140"/>
        <v>0</v>
      </c>
    </row>
    <row r="1015" spans="1:15" s="8" customFormat="1" ht="14.25" customHeight="1" x14ac:dyDescent="0.2">
      <c r="A1015" t="s">
        <v>13</v>
      </c>
      <c r="B1015" t="s">
        <v>1840</v>
      </c>
      <c r="C1015" t="s">
        <v>326</v>
      </c>
      <c r="D1015" t="s">
        <v>1844</v>
      </c>
      <c r="E1015" t="s">
        <v>3226</v>
      </c>
      <c r="F1015" t="s">
        <v>6</v>
      </c>
      <c r="G1015" s="3">
        <v>43606</v>
      </c>
      <c r="H1015" s="2">
        <v>159900</v>
      </c>
      <c r="I1015" s="12" t="s">
        <v>838</v>
      </c>
      <c r="J1015" s="67">
        <f t="shared" si="136"/>
        <v>159900</v>
      </c>
      <c r="K1015" s="5">
        <f t="shared" si="137"/>
        <v>1</v>
      </c>
      <c r="L1015" s="54">
        <f t="shared" si="138"/>
        <v>0</v>
      </c>
      <c r="M1015" s="56" t="str">
        <f>IF(D1015="",#REF!,D1015)</f>
        <v>Graceland Real Estate</v>
      </c>
      <c r="N1015" s="5">
        <f t="shared" si="139"/>
        <v>0</v>
      </c>
      <c r="O1015" s="5">
        <f t="shared" si="140"/>
        <v>0</v>
      </c>
    </row>
    <row r="1016" spans="1:15" s="8" customFormat="1" ht="14.25" customHeight="1" x14ac:dyDescent="0.2">
      <c r="A1016" t="s">
        <v>307</v>
      </c>
      <c r="B1016" t="s">
        <v>1036</v>
      </c>
      <c r="C1016" t="s">
        <v>326</v>
      </c>
      <c r="D1016" t="s">
        <v>1844</v>
      </c>
      <c r="E1016" t="s">
        <v>3298</v>
      </c>
      <c r="F1016" t="s">
        <v>1126</v>
      </c>
      <c r="G1016" s="3">
        <v>43613</v>
      </c>
      <c r="H1016" s="2">
        <v>241500</v>
      </c>
      <c r="I1016" s="12" t="s">
        <v>838</v>
      </c>
      <c r="J1016" s="67">
        <f t="shared" si="136"/>
        <v>241500</v>
      </c>
      <c r="K1016" s="5">
        <f t="shared" si="137"/>
        <v>1</v>
      </c>
      <c r="L1016" s="54">
        <f t="shared" si="138"/>
        <v>0</v>
      </c>
      <c r="M1016" s="56" t="str">
        <f>IF(D1016="",#REF!,D1016)</f>
        <v>Graceland Real Estate</v>
      </c>
      <c r="N1016" s="5">
        <f t="shared" si="139"/>
        <v>0</v>
      </c>
      <c r="O1016" s="5">
        <f t="shared" si="140"/>
        <v>0</v>
      </c>
    </row>
    <row r="1017" spans="1:15" s="8" customFormat="1" ht="14.25" customHeight="1" x14ac:dyDescent="0.2">
      <c r="A1017" t="s">
        <v>1892</v>
      </c>
      <c r="B1017" t="s">
        <v>5</v>
      </c>
      <c r="C1017" t="s">
        <v>326</v>
      </c>
      <c r="D1017" t="s">
        <v>1844</v>
      </c>
      <c r="E1017" t="s">
        <v>3331</v>
      </c>
      <c r="F1017" t="s">
        <v>6</v>
      </c>
      <c r="G1017" s="3">
        <v>43615</v>
      </c>
      <c r="H1017" s="2">
        <v>90000</v>
      </c>
      <c r="I1017" s="12"/>
      <c r="J1017" s="67">
        <f t="shared" si="136"/>
        <v>90000</v>
      </c>
      <c r="K1017" s="5">
        <f t="shared" si="137"/>
        <v>1</v>
      </c>
      <c r="L1017" s="54">
        <f t="shared" si="138"/>
        <v>0</v>
      </c>
      <c r="M1017" s="56" t="str">
        <f t="shared" si="135"/>
        <v>Graceland Real Estate</v>
      </c>
      <c r="N1017" s="5">
        <f t="shared" si="139"/>
        <v>0</v>
      </c>
      <c r="O1017" s="5">
        <f t="shared" si="140"/>
        <v>0</v>
      </c>
    </row>
    <row r="1018" spans="1:15" s="8" customFormat="1" ht="14.25" customHeight="1" x14ac:dyDescent="0.2">
      <c r="A1018" t="s">
        <v>1040</v>
      </c>
      <c r="B1018" t="s">
        <v>5</v>
      </c>
      <c r="C1018" t="s">
        <v>326</v>
      </c>
      <c r="D1018" t="s">
        <v>1844</v>
      </c>
      <c r="E1018" t="s">
        <v>3330</v>
      </c>
      <c r="F1018" t="s">
        <v>1249</v>
      </c>
      <c r="G1018" s="3">
        <v>43615</v>
      </c>
      <c r="H1018" s="2">
        <v>220000</v>
      </c>
      <c r="I1018" s="12" t="s">
        <v>838</v>
      </c>
      <c r="J1018" s="67">
        <f t="shared" si="136"/>
        <v>220000</v>
      </c>
      <c r="K1018" s="5">
        <f t="shared" si="137"/>
        <v>1</v>
      </c>
      <c r="L1018" s="54">
        <f t="shared" si="138"/>
        <v>0</v>
      </c>
      <c r="M1018" s="56" t="str">
        <f>IF(D1018="",#REF!,D1018)</f>
        <v>Graceland Real Estate</v>
      </c>
      <c r="N1018" s="5">
        <f t="shared" si="139"/>
        <v>0</v>
      </c>
      <c r="O1018" s="5">
        <f t="shared" si="140"/>
        <v>0</v>
      </c>
    </row>
    <row r="1019" spans="1:15" s="8" customFormat="1" ht="14.25" customHeight="1" x14ac:dyDescent="0.2">
      <c r="A1019" t="s">
        <v>326</v>
      </c>
      <c r="B1019" t="s">
        <v>1844</v>
      </c>
      <c r="C1019" t="s">
        <v>326</v>
      </c>
      <c r="D1019" t="s">
        <v>1844</v>
      </c>
      <c r="E1019" t="s">
        <v>3321</v>
      </c>
      <c r="F1019" t="s">
        <v>7</v>
      </c>
      <c r="G1019" s="3">
        <v>43615</v>
      </c>
      <c r="H1019" s="2">
        <v>80000</v>
      </c>
      <c r="I1019" s="12" t="s">
        <v>838</v>
      </c>
      <c r="J1019" s="67">
        <f t="shared" si="136"/>
        <v>0</v>
      </c>
      <c r="K1019" s="5">
        <f t="shared" si="137"/>
        <v>0</v>
      </c>
      <c r="L1019" s="54">
        <f t="shared" si="138"/>
        <v>0</v>
      </c>
      <c r="M1019" s="56" t="str">
        <f t="shared" ref="M1019:M1064" si="141">IF(D1019="",D1018,D1019)</f>
        <v>Graceland Real Estate</v>
      </c>
      <c r="N1019" s="5">
        <f t="shared" si="139"/>
        <v>1</v>
      </c>
      <c r="O1019" s="5">
        <f t="shared" si="140"/>
        <v>0</v>
      </c>
    </row>
    <row r="1020" spans="1:15" s="8" customFormat="1" ht="14.25" customHeight="1" x14ac:dyDescent="0.2">
      <c r="A1020" t="s">
        <v>326</v>
      </c>
      <c r="B1020" t="s">
        <v>1844</v>
      </c>
      <c r="C1020" t="s">
        <v>326</v>
      </c>
      <c r="D1020" t="s">
        <v>1844</v>
      </c>
      <c r="E1020" t="s">
        <v>3342</v>
      </c>
      <c r="F1020" t="s">
        <v>216</v>
      </c>
      <c r="G1020" s="3">
        <v>43616</v>
      </c>
      <c r="H1020" s="2">
        <v>235000</v>
      </c>
      <c r="I1020" s="12" t="s">
        <v>838</v>
      </c>
      <c r="J1020" s="67">
        <f t="shared" si="136"/>
        <v>0</v>
      </c>
      <c r="K1020" s="5">
        <f t="shared" si="137"/>
        <v>0</v>
      </c>
      <c r="L1020" s="54">
        <f t="shared" si="138"/>
        <v>0</v>
      </c>
      <c r="M1020" s="56" t="str">
        <f t="shared" si="141"/>
        <v>Graceland Real Estate</v>
      </c>
      <c r="N1020" s="5">
        <f t="shared" si="139"/>
        <v>1</v>
      </c>
      <c r="O1020" s="5">
        <f t="shared" si="140"/>
        <v>0</v>
      </c>
    </row>
    <row r="1021" spans="1:15" s="8" customFormat="1" ht="14.25" customHeight="1" x14ac:dyDescent="0.2">
      <c r="A1021" t="s">
        <v>326</v>
      </c>
      <c r="B1021" t="s">
        <v>1844</v>
      </c>
      <c r="C1021" t="s">
        <v>326</v>
      </c>
      <c r="D1021" t="s">
        <v>1844</v>
      </c>
      <c r="E1021" t="s">
        <v>222</v>
      </c>
      <c r="F1021" t="s">
        <v>216</v>
      </c>
      <c r="G1021" s="3">
        <v>43616</v>
      </c>
      <c r="H1021" s="2">
        <v>315000</v>
      </c>
      <c r="I1021" s="12" t="s">
        <v>838</v>
      </c>
      <c r="J1021" s="67">
        <f t="shared" si="136"/>
        <v>0</v>
      </c>
      <c r="K1021" s="5">
        <f t="shared" si="137"/>
        <v>0</v>
      </c>
      <c r="L1021" s="54">
        <f t="shared" si="138"/>
        <v>0</v>
      </c>
      <c r="M1021" s="56" t="str">
        <f>IF(D1021="",#REF!,D1021)</f>
        <v>Graceland Real Estate</v>
      </c>
      <c r="N1021" s="5">
        <f t="shared" si="139"/>
        <v>1</v>
      </c>
      <c r="O1021" s="5">
        <f t="shared" si="140"/>
        <v>0</v>
      </c>
    </row>
    <row r="1022" spans="1:15" s="8" customFormat="1" ht="14.25" customHeight="1" x14ac:dyDescent="0.2">
      <c r="A1022" t="s">
        <v>799</v>
      </c>
      <c r="B1022" t="s">
        <v>1858</v>
      </c>
      <c r="C1022" t="s">
        <v>1216</v>
      </c>
      <c r="D1022" t="s">
        <v>1845</v>
      </c>
      <c r="E1022" t="s">
        <v>1846</v>
      </c>
      <c r="F1022" t="s">
        <v>6</v>
      </c>
      <c r="G1022" s="3">
        <v>43609</v>
      </c>
      <c r="H1022" s="2">
        <v>299000</v>
      </c>
      <c r="I1022" s="12" t="s">
        <v>838</v>
      </c>
      <c r="J1022" s="67">
        <f t="shared" si="136"/>
        <v>299000</v>
      </c>
      <c r="K1022" s="5">
        <f t="shared" si="137"/>
        <v>1</v>
      </c>
      <c r="L1022" s="54">
        <f t="shared" si="138"/>
        <v>0</v>
      </c>
      <c r="M1022" s="56" t="str">
        <f t="shared" si="141"/>
        <v>Quick &amp; Associates, Realtors</v>
      </c>
      <c r="N1022" s="5">
        <f t="shared" si="139"/>
        <v>0</v>
      </c>
      <c r="O1022" s="5">
        <f t="shared" si="140"/>
        <v>0</v>
      </c>
    </row>
    <row r="1023" spans="1:15" s="8" customFormat="1" ht="14.25" customHeight="1" x14ac:dyDescent="0.2">
      <c r="A1023" t="s">
        <v>107</v>
      </c>
      <c r="B1023" t="s">
        <v>1258</v>
      </c>
      <c r="C1023" t="s">
        <v>1540</v>
      </c>
      <c r="D1023" t="s">
        <v>1541</v>
      </c>
      <c r="E1023" t="s">
        <v>2682</v>
      </c>
      <c r="F1023" t="s">
        <v>6</v>
      </c>
      <c r="G1023" s="3">
        <v>43546</v>
      </c>
      <c r="H1023" s="2">
        <v>125000</v>
      </c>
      <c r="I1023" s="12" t="s">
        <v>838</v>
      </c>
      <c r="J1023" s="67">
        <f t="shared" si="136"/>
        <v>125000</v>
      </c>
      <c r="K1023" s="5">
        <f t="shared" si="137"/>
        <v>1</v>
      </c>
      <c r="L1023" s="54">
        <f t="shared" si="138"/>
        <v>0</v>
      </c>
      <c r="M1023" s="56" t="str">
        <f>IF(D1023="",#REF!,D1023)</f>
        <v>Stanford Properties</v>
      </c>
      <c r="N1023" s="5">
        <f t="shared" si="139"/>
        <v>0</v>
      </c>
      <c r="O1023" s="5">
        <f t="shared" si="140"/>
        <v>0</v>
      </c>
    </row>
    <row r="1024" spans="1:15" s="8" customFormat="1" ht="14.25" customHeight="1" x14ac:dyDescent="0.2">
      <c r="A1024" t="s">
        <v>1540</v>
      </c>
      <c r="B1024" t="s">
        <v>1541</v>
      </c>
      <c r="C1024" t="s">
        <v>1540</v>
      </c>
      <c r="D1024" t="s">
        <v>1541</v>
      </c>
      <c r="E1024" t="s">
        <v>2772</v>
      </c>
      <c r="F1024" t="s">
        <v>286</v>
      </c>
      <c r="G1024" s="3">
        <v>43557</v>
      </c>
      <c r="H1024" s="2">
        <v>92500</v>
      </c>
      <c r="I1024" s="12" t="s">
        <v>838</v>
      </c>
      <c r="J1024" s="67">
        <f t="shared" si="136"/>
        <v>0</v>
      </c>
      <c r="K1024" s="5">
        <f t="shared" si="137"/>
        <v>0</v>
      </c>
      <c r="L1024" s="54">
        <f t="shared" si="138"/>
        <v>0</v>
      </c>
      <c r="M1024" s="56" t="str">
        <f>IF(D1024="",#REF!,D1024)</f>
        <v>Stanford Properties</v>
      </c>
      <c r="N1024" s="5">
        <f t="shared" si="139"/>
        <v>1</v>
      </c>
      <c r="O1024" s="5">
        <f t="shared" si="140"/>
        <v>0</v>
      </c>
    </row>
    <row r="1025" spans="1:15" s="8" customFormat="1" ht="14.25" customHeight="1" x14ac:dyDescent="0.2">
      <c r="A1025" t="s">
        <v>1868</v>
      </c>
      <c r="B1025" t="s">
        <v>1869</v>
      </c>
      <c r="C1025" t="s">
        <v>1393</v>
      </c>
      <c r="D1025" t="s">
        <v>1984</v>
      </c>
      <c r="E1025" t="s">
        <v>2630</v>
      </c>
      <c r="F1025" t="s">
        <v>1209</v>
      </c>
      <c r="G1025" s="3">
        <v>43542</v>
      </c>
      <c r="H1025" s="2">
        <v>22500</v>
      </c>
      <c r="I1025" s="12" t="s">
        <v>838</v>
      </c>
      <c r="J1025" s="67">
        <f t="shared" si="136"/>
        <v>22500</v>
      </c>
      <c r="K1025" s="5">
        <f t="shared" si="137"/>
        <v>1</v>
      </c>
      <c r="L1025" s="54">
        <f t="shared" si="138"/>
        <v>0</v>
      </c>
      <c r="M1025" s="56" t="str">
        <f t="shared" si="141"/>
        <v>Sauer &amp; Associates, Inc.</v>
      </c>
      <c r="N1025" s="5">
        <f t="shared" si="139"/>
        <v>0</v>
      </c>
      <c r="O1025" s="5">
        <f t="shared" si="140"/>
        <v>0</v>
      </c>
    </row>
    <row r="1026" spans="1:15" s="8" customFormat="1" ht="14.25" customHeight="1" x14ac:dyDescent="0.2">
      <c r="A1026" t="s">
        <v>1868</v>
      </c>
      <c r="B1026" t="s">
        <v>1869</v>
      </c>
      <c r="C1026" t="s">
        <v>1393</v>
      </c>
      <c r="D1026" t="s">
        <v>1984</v>
      </c>
      <c r="E1026" t="s">
        <v>532</v>
      </c>
      <c r="F1026" t="s">
        <v>8</v>
      </c>
      <c r="G1026" s="3">
        <v>43564</v>
      </c>
      <c r="H1026" s="2">
        <v>60000</v>
      </c>
      <c r="I1026" s="12" t="s">
        <v>838</v>
      </c>
      <c r="J1026" s="67">
        <f t="shared" si="136"/>
        <v>60000</v>
      </c>
      <c r="K1026" s="5">
        <f t="shared" si="137"/>
        <v>1</v>
      </c>
      <c r="L1026" s="54">
        <f t="shared" si="138"/>
        <v>0</v>
      </c>
      <c r="M1026" s="56" t="str">
        <f t="shared" si="141"/>
        <v>Sauer &amp; Associates, Inc.</v>
      </c>
      <c r="N1026" s="5">
        <f t="shared" si="139"/>
        <v>0</v>
      </c>
      <c r="O1026" s="5">
        <f t="shared" si="140"/>
        <v>0</v>
      </c>
    </row>
    <row r="1027" spans="1:15" s="8" customFormat="1" ht="14.25" customHeight="1" x14ac:dyDescent="0.2">
      <c r="A1027" t="s">
        <v>1868</v>
      </c>
      <c r="B1027" t="s">
        <v>1869</v>
      </c>
      <c r="C1027" t="s">
        <v>1393</v>
      </c>
      <c r="D1027" t="s">
        <v>1984</v>
      </c>
      <c r="E1027" t="s">
        <v>3291</v>
      </c>
      <c r="F1027" t="s">
        <v>301</v>
      </c>
      <c r="G1027" s="3">
        <v>43613</v>
      </c>
      <c r="H1027" s="2">
        <v>109000</v>
      </c>
      <c r="I1027" s="12" t="s">
        <v>838</v>
      </c>
      <c r="J1027" s="67">
        <f t="shared" si="136"/>
        <v>109000</v>
      </c>
      <c r="K1027" s="5">
        <f t="shared" si="137"/>
        <v>1</v>
      </c>
      <c r="L1027" s="54">
        <f t="shared" si="138"/>
        <v>0</v>
      </c>
      <c r="M1027" s="56" t="str">
        <f t="shared" si="141"/>
        <v>Sauer &amp; Associates, Inc.</v>
      </c>
      <c r="N1027" s="5">
        <f t="shared" si="139"/>
        <v>0</v>
      </c>
      <c r="O1027" s="5">
        <f t="shared" si="140"/>
        <v>0</v>
      </c>
    </row>
    <row r="1028" spans="1:15" s="8" customFormat="1" ht="14.25" customHeight="1" x14ac:dyDescent="0.2">
      <c r="A1028" t="s">
        <v>3344</v>
      </c>
      <c r="B1028" t="s">
        <v>557</v>
      </c>
      <c r="C1028" t="s">
        <v>1393</v>
      </c>
      <c r="D1028" t="s">
        <v>1984</v>
      </c>
      <c r="E1028" t="s">
        <v>3350</v>
      </c>
      <c r="F1028" t="s">
        <v>8</v>
      </c>
      <c r="G1028" s="3">
        <v>43616</v>
      </c>
      <c r="H1028" s="2">
        <v>107500</v>
      </c>
      <c r="I1028" s="12">
        <v>20191017</v>
      </c>
      <c r="J1028" s="67">
        <f t="shared" si="136"/>
        <v>107500</v>
      </c>
      <c r="K1028" s="5">
        <f t="shared" si="137"/>
        <v>1</v>
      </c>
      <c r="L1028" s="54">
        <f t="shared" si="138"/>
        <v>1</v>
      </c>
      <c r="M1028" s="56" t="str">
        <f t="shared" si="141"/>
        <v>Sauer &amp; Associates, Inc.</v>
      </c>
      <c r="N1028" s="5">
        <f t="shared" si="139"/>
        <v>0</v>
      </c>
      <c r="O1028" s="5">
        <f t="shared" si="140"/>
        <v>0</v>
      </c>
    </row>
    <row r="1029" spans="1:15" s="8" customFormat="1" ht="14.25" customHeight="1" x14ac:dyDescent="0.2">
      <c r="A1029" t="s">
        <v>2071</v>
      </c>
      <c r="B1029" t="s">
        <v>303</v>
      </c>
      <c r="C1029" t="s">
        <v>1395</v>
      </c>
      <c r="D1029" t="s">
        <v>1842</v>
      </c>
      <c r="E1029" t="s">
        <v>2450</v>
      </c>
      <c r="F1029" t="s">
        <v>6</v>
      </c>
      <c r="G1029" s="3">
        <v>43523</v>
      </c>
      <c r="H1029" s="2">
        <v>109000</v>
      </c>
      <c r="I1029" s="12">
        <v>20190214</v>
      </c>
      <c r="J1029" s="67">
        <f t="shared" si="136"/>
        <v>109000</v>
      </c>
      <c r="K1029" s="5">
        <f t="shared" si="137"/>
        <v>1</v>
      </c>
      <c r="L1029" s="54">
        <f t="shared" si="138"/>
        <v>1</v>
      </c>
      <c r="M1029" s="56" t="str">
        <f t="shared" si="141"/>
        <v>Coldwell Banker Apex, REALTORS</v>
      </c>
      <c r="N1029" s="5">
        <f t="shared" si="139"/>
        <v>0</v>
      </c>
      <c r="O1029" s="5">
        <f t="shared" si="140"/>
        <v>0</v>
      </c>
    </row>
    <row r="1030" spans="1:15" s="8" customFormat="1" ht="14.25" customHeight="1" x14ac:dyDescent="0.2">
      <c r="A1030" t="s">
        <v>1950</v>
      </c>
      <c r="B1030" t="s">
        <v>5</v>
      </c>
      <c r="C1030" t="s">
        <v>1395</v>
      </c>
      <c r="D1030" t="s">
        <v>1842</v>
      </c>
      <c r="E1030" t="s">
        <v>151</v>
      </c>
      <c r="F1030" t="s">
        <v>6</v>
      </c>
      <c r="G1030" s="3">
        <v>43539</v>
      </c>
      <c r="H1030" s="2">
        <v>205000</v>
      </c>
      <c r="I1030" s="12" t="s">
        <v>838</v>
      </c>
      <c r="J1030" s="67">
        <f t="shared" ref="J1030:J1093" si="142">IF(A1030=C1030,0,H1030)</f>
        <v>205000</v>
      </c>
      <c r="K1030" s="5">
        <f t="shared" ref="K1030:K1093" si="143">IF(J1030&gt;0,1,0)</f>
        <v>1</v>
      </c>
      <c r="L1030" s="54">
        <f t="shared" ref="L1030:L1093" si="144">IF(K1030=0,0,IF(I1030="did not close",0,IF(I1030="",0,1)))</f>
        <v>0</v>
      </c>
      <c r="M1030" s="56" t="str">
        <f t="shared" si="141"/>
        <v>Coldwell Banker Apex, REALTORS</v>
      </c>
      <c r="N1030" s="5">
        <f t="shared" ref="N1030:N1093" si="145">IF(A1030=C1030,1,0)</f>
        <v>0</v>
      </c>
      <c r="O1030" s="5">
        <f t="shared" ref="O1030:O1093" si="146">IF(K1030=0,IF(I1030="did not close",0,IF(I1030="",0,1)),0)</f>
        <v>0</v>
      </c>
    </row>
    <row r="1031" spans="1:15" s="8" customFormat="1" ht="14.25" customHeight="1" x14ac:dyDescent="0.2">
      <c r="A1031" t="s">
        <v>201</v>
      </c>
      <c r="B1031" t="s">
        <v>1907</v>
      </c>
      <c r="C1031" t="s">
        <v>1395</v>
      </c>
      <c r="D1031" t="s">
        <v>1842</v>
      </c>
      <c r="E1031" t="s">
        <v>2725</v>
      </c>
      <c r="F1031" t="s">
        <v>6</v>
      </c>
      <c r="G1031" s="3">
        <v>43552</v>
      </c>
      <c r="H1031" s="2">
        <v>115000</v>
      </c>
      <c r="I1031" s="12" t="s">
        <v>838</v>
      </c>
      <c r="J1031" s="67">
        <f t="shared" si="142"/>
        <v>115000</v>
      </c>
      <c r="K1031" s="5">
        <f t="shared" si="143"/>
        <v>1</v>
      </c>
      <c r="L1031" s="54">
        <f t="shared" si="144"/>
        <v>0</v>
      </c>
      <c r="M1031" s="56" t="str">
        <f t="shared" si="141"/>
        <v>Coldwell Banker Apex, REALTORS</v>
      </c>
      <c r="N1031" s="5">
        <f t="shared" si="145"/>
        <v>0</v>
      </c>
      <c r="O1031" s="5">
        <f t="shared" si="146"/>
        <v>0</v>
      </c>
    </row>
    <row r="1032" spans="1:15" s="8" customFormat="1" ht="14.25" customHeight="1" x14ac:dyDescent="0.2">
      <c r="A1032" t="s">
        <v>719</v>
      </c>
      <c r="B1032" t="s">
        <v>1036</v>
      </c>
      <c r="C1032" t="s">
        <v>1395</v>
      </c>
      <c r="D1032" t="s">
        <v>1842</v>
      </c>
      <c r="E1032" t="s">
        <v>2750</v>
      </c>
      <c r="F1032" t="s">
        <v>6</v>
      </c>
      <c r="G1032" s="3">
        <v>43553</v>
      </c>
      <c r="H1032" s="2">
        <v>55500</v>
      </c>
      <c r="I1032" s="12" t="s">
        <v>838</v>
      </c>
      <c r="J1032" s="67">
        <f t="shared" si="142"/>
        <v>55500</v>
      </c>
      <c r="K1032" s="5">
        <f t="shared" si="143"/>
        <v>1</v>
      </c>
      <c r="L1032" s="54">
        <f t="shared" si="144"/>
        <v>0</v>
      </c>
      <c r="M1032" s="56" t="str">
        <f t="shared" si="141"/>
        <v>Coldwell Banker Apex, REALTORS</v>
      </c>
      <c r="N1032" s="5">
        <f t="shared" si="145"/>
        <v>0</v>
      </c>
      <c r="O1032" s="5">
        <f t="shared" si="146"/>
        <v>0</v>
      </c>
    </row>
    <row r="1033" spans="1:15" s="8" customFormat="1" ht="14.25" customHeight="1" x14ac:dyDescent="0.2">
      <c r="A1033" t="s">
        <v>719</v>
      </c>
      <c r="B1033" t="s">
        <v>1036</v>
      </c>
      <c r="C1033" t="s">
        <v>1395</v>
      </c>
      <c r="D1033" t="s">
        <v>1842</v>
      </c>
      <c r="E1033" t="s">
        <v>2751</v>
      </c>
      <c r="F1033" t="s">
        <v>6</v>
      </c>
      <c r="G1033" s="3">
        <v>43553</v>
      </c>
      <c r="H1033" s="2">
        <v>55500</v>
      </c>
      <c r="I1033" s="12" t="s">
        <v>838</v>
      </c>
      <c r="J1033" s="67">
        <f t="shared" si="142"/>
        <v>55500</v>
      </c>
      <c r="K1033" s="5">
        <f t="shared" si="143"/>
        <v>1</v>
      </c>
      <c r="L1033" s="54">
        <f t="shared" si="144"/>
        <v>0</v>
      </c>
      <c r="M1033" s="56" t="str">
        <f>IF(D1033="",#REF!,D1033)</f>
        <v>Coldwell Banker Apex, REALTORS</v>
      </c>
      <c r="N1033" s="5">
        <f t="shared" si="145"/>
        <v>0</v>
      </c>
      <c r="O1033" s="5">
        <f t="shared" si="146"/>
        <v>0</v>
      </c>
    </row>
    <row r="1034" spans="1:15" s="8" customFormat="1" ht="14.25" customHeight="1" x14ac:dyDescent="0.2">
      <c r="A1034" t="s">
        <v>1244</v>
      </c>
      <c r="B1034" t="s">
        <v>1535</v>
      </c>
      <c r="C1034" t="s">
        <v>1395</v>
      </c>
      <c r="D1034" t="s">
        <v>1842</v>
      </c>
      <c r="E1034" t="s">
        <v>3010</v>
      </c>
      <c r="F1034" t="s">
        <v>6</v>
      </c>
      <c r="G1034" s="3">
        <v>43585</v>
      </c>
      <c r="H1034" s="2">
        <v>225000</v>
      </c>
      <c r="I1034" s="12">
        <v>20190668</v>
      </c>
      <c r="J1034" s="67">
        <f t="shared" si="142"/>
        <v>225000</v>
      </c>
      <c r="K1034" s="5">
        <f t="shared" si="143"/>
        <v>1</v>
      </c>
      <c r="L1034" s="54">
        <f t="shared" si="144"/>
        <v>1</v>
      </c>
      <c r="M1034" s="56" t="str">
        <f>IF(D1034="",#REF!,D1034)</f>
        <v>Coldwell Banker Apex, REALTORS</v>
      </c>
      <c r="N1034" s="5">
        <f t="shared" si="145"/>
        <v>0</v>
      </c>
      <c r="O1034" s="5">
        <f t="shared" si="146"/>
        <v>0</v>
      </c>
    </row>
    <row r="1035" spans="1:15" s="8" customFormat="1" ht="14.25" customHeight="1" x14ac:dyDescent="0.2">
      <c r="A1035" t="s">
        <v>2815</v>
      </c>
      <c r="B1035" t="s">
        <v>1099</v>
      </c>
      <c r="C1035" t="s">
        <v>1395</v>
      </c>
      <c r="D1035" t="s">
        <v>1842</v>
      </c>
      <c r="E1035" t="s">
        <v>3194</v>
      </c>
      <c r="F1035" t="s">
        <v>6</v>
      </c>
      <c r="G1035" s="3">
        <v>43602</v>
      </c>
      <c r="H1035" s="2">
        <v>158900</v>
      </c>
      <c r="I1035" s="12" t="s">
        <v>838</v>
      </c>
      <c r="J1035" s="67">
        <f t="shared" si="142"/>
        <v>158900</v>
      </c>
      <c r="K1035" s="5">
        <f t="shared" si="143"/>
        <v>1</v>
      </c>
      <c r="L1035" s="54">
        <f t="shared" si="144"/>
        <v>0</v>
      </c>
      <c r="M1035" s="56" t="str">
        <f t="shared" si="141"/>
        <v>Coldwell Banker Apex, REALTORS</v>
      </c>
      <c r="N1035" s="5">
        <f t="shared" si="145"/>
        <v>0</v>
      </c>
      <c r="O1035" s="5">
        <f t="shared" si="146"/>
        <v>0</v>
      </c>
    </row>
    <row r="1036" spans="1:15" s="8" customFormat="1" ht="14.25" customHeight="1" x14ac:dyDescent="0.2">
      <c r="A1036" t="s">
        <v>1894</v>
      </c>
      <c r="B1036" t="s">
        <v>1535</v>
      </c>
      <c r="C1036" t="s">
        <v>1395</v>
      </c>
      <c r="D1036" t="s">
        <v>1842</v>
      </c>
      <c r="E1036" t="s">
        <v>3285</v>
      </c>
      <c r="F1036" t="s">
        <v>216</v>
      </c>
      <c r="G1036" s="3">
        <v>43609</v>
      </c>
      <c r="H1036" s="2">
        <v>224000</v>
      </c>
      <c r="I1036" s="12">
        <v>20190891</v>
      </c>
      <c r="J1036" s="67">
        <f t="shared" si="142"/>
        <v>224000</v>
      </c>
      <c r="K1036" s="5">
        <f t="shared" si="143"/>
        <v>1</v>
      </c>
      <c r="L1036" s="54">
        <f t="shared" si="144"/>
        <v>1</v>
      </c>
      <c r="M1036" s="56" t="str">
        <f>IF(D1036="",#REF!,D1036)</f>
        <v>Coldwell Banker Apex, REALTORS</v>
      </c>
      <c r="N1036" s="5">
        <f t="shared" si="145"/>
        <v>0</v>
      </c>
      <c r="O1036" s="5">
        <f t="shared" si="146"/>
        <v>0</v>
      </c>
    </row>
    <row r="1037" spans="1:15" s="8" customFormat="1" ht="14.25" customHeight="1" x14ac:dyDescent="0.2">
      <c r="A1037" t="s">
        <v>1719</v>
      </c>
      <c r="B1037" t="s">
        <v>5</v>
      </c>
      <c r="C1037" t="s">
        <v>563</v>
      </c>
      <c r="D1037" t="s">
        <v>1840</v>
      </c>
      <c r="E1037" t="s">
        <v>2220</v>
      </c>
      <c r="F1037" t="s">
        <v>1249</v>
      </c>
      <c r="G1037" s="3">
        <v>43490</v>
      </c>
      <c r="H1037" s="2">
        <v>75000</v>
      </c>
      <c r="I1037" s="12" t="s">
        <v>838</v>
      </c>
      <c r="J1037" s="67">
        <f t="shared" si="142"/>
        <v>75000</v>
      </c>
      <c r="K1037" s="5">
        <f t="shared" si="143"/>
        <v>1</v>
      </c>
      <c r="L1037" s="54">
        <f t="shared" si="144"/>
        <v>0</v>
      </c>
      <c r="M1037" s="56" t="str">
        <f>IF(D1037="",#REF!,D1037)</f>
        <v>Kelly, Realtors</v>
      </c>
      <c r="N1037" s="5">
        <f t="shared" si="145"/>
        <v>0</v>
      </c>
      <c r="O1037" s="5">
        <f t="shared" si="146"/>
        <v>0</v>
      </c>
    </row>
    <row r="1038" spans="1:15" s="8" customFormat="1" ht="14.25" customHeight="1" x14ac:dyDescent="0.2">
      <c r="A1038" t="s">
        <v>1868</v>
      </c>
      <c r="B1038" t="s">
        <v>1869</v>
      </c>
      <c r="C1038" t="s">
        <v>563</v>
      </c>
      <c r="D1038" t="s">
        <v>1840</v>
      </c>
      <c r="E1038" t="s">
        <v>2603</v>
      </c>
      <c r="F1038" t="s">
        <v>426</v>
      </c>
      <c r="G1038" s="3">
        <v>43538</v>
      </c>
      <c r="H1038" s="2">
        <v>58500</v>
      </c>
      <c r="I1038" s="12" t="s">
        <v>838</v>
      </c>
      <c r="J1038" s="67">
        <f t="shared" si="142"/>
        <v>58500</v>
      </c>
      <c r="K1038" s="5">
        <f t="shared" si="143"/>
        <v>1</v>
      </c>
      <c r="L1038" s="54">
        <f t="shared" si="144"/>
        <v>0</v>
      </c>
      <c r="M1038" s="56" t="str">
        <f>IF(D1038="",#REF!,D1038)</f>
        <v>Kelly, Realtors</v>
      </c>
      <c r="N1038" s="5">
        <f t="shared" si="145"/>
        <v>0</v>
      </c>
      <c r="O1038" s="5">
        <f t="shared" si="146"/>
        <v>0</v>
      </c>
    </row>
    <row r="1039" spans="1:15" s="8" customFormat="1" ht="14.25" customHeight="1" x14ac:dyDescent="0.2">
      <c r="A1039" t="s">
        <v>1081</v>
      </c>
      <c r="B1039" t="s">
        <v>1036</v>
      </c>
      <c r="C1039" t="s">
        <v>563</v>
      </c>
      <c r="D1039" t="s">
        <v>1840</v>
      </c>
      <c r="E1039" t="s">
        <v>2821</v>
      </c>
      <c r="F1039" t="s">
        <v>6</v>
      </c>
      <c r="G1039" s="3">
        <v>43563</v>
      </c>
      <c r="H1039" s="2">
        <v>490000</v>
      </c>
      <c r="I1039" s="12" t="s">
        <v>838</v>
      </c>
      <c r="J1039" s="67">
        <f t="shared" si="142"/>
        <v>490000</v>
      </c>
      <c r="K1039" s="5">
        <f t="shared" si="143"/>
        <v>1</v>
      </c>
      <c r="L1039" s="54">
        <f t="shared" si="144"/>
        <v>0</v>
      </c>
      <c r="M1039" s="56" t="str">
        <f>IF(D1039="",#REF!,D1039)</f>
        <v>Kelly, Realtors</v>
      </c>
      <c r="N1039" s="5">
        <f t="shared" si="145"/>
        <v>0</v>
      </c>
      <c r="O1039" s="5">
        <f t="shared" si="146"/>
        <v>0</v>
      </c>
    </row>
    <row r="1040" spans="1:15" s="8" customFormat="1" ht="14.25" customHeight="1" x14ac:dyDescent="0.2">
      <c r="A1040" t="s">
        <v>955</v>
      </c>
      <c r="B1040" t="s">
        <v>1036</v>
      </c>
      <c r="C1040" t="s">
        <v>563</v>
      </c>
      <c r="D1040" t="s">
        <v>1840</v>
      </c>
      <c r="E1040" t="s">
        <v>3173</v>
      </c>
      <c r="F1040" t="s">
        <v>123</v>
      </c>
      <c r="G1040" s="3">
        <v>43600</v>
      </c>
      <c r="H1040" s="2">
        <v>175000</v>
      </c>
      <c r="I1040" s="12" t="s">
        <v>838</v>
      </c>
      <c r="J1040" s="67">
        <f t="shared" si="142"/>
        <v>175000</v>
      </c>
      <c r="K1040" s="5">
        <f t="shared" si="143"/>
        <v>1</v>
      </c>
      <c r="L1040" s="54">
        <f t="shared" si="144"/>
        <v>0</v>
      </c>
      <c r="M1040" s="56" t="str">
        <f>IF(D1040="",#REF!,D1040)</f>
        <v>Kelly, Realtors</v>
      </c>
      <c r="N1040" s="5">
        <f t="shared" si="145"/>
        <v>0</v>
      </c>
      <c r="O1040" s="5">
        <f t="shared" si="146"/>
        <v>0</v>
      </c>
    </row>
    <row r="1041" spans="1:15" s="8" customFormat="1" ht="14.25" customHeight="1" x14ac:dyDescent="0.2">
      <c r="A1041" t="s">
        <v>983</v>
      </c>
      <c r="B1041" t="s">
        <v>1535</v>
      </c>
      <c r="C1041" t="s">
        <v>563</v>
      </c>
      <c r="D1041" t="s">
        <v>1840</v>
      </c>
      <c r="E1041" t="s">
        <v>541</v>
      </c>
      <c r="F1041" t="s">
        <v>6</v>
      </c>
      <c r="G1041" s="3">
        <v>43609</v>
      </c>
      <c r="H1041" s="2">
        <v>246900</v>
      </c>
      <c r="I1041" s="12">
        <v>20190836</v>
      </c>
      <c r="J1041" s="67">
        <f t="shared" si="142"/>
        <v>246900</v>
      </c>
      <c r="K1041" s="5">
        <f t="shared" si="143"/>
        <v>1</v>
      </c>
      <c r="L1041" s="54">
        <f t="shared" si="144"/>
        <v>1</v>
      </c>
      <c r="M1041" s="56" t="str">
        <f>IF(D1041="",#REF!,D1041)</f>
        <v>Kelly, Realtors</v>
      </c>
      <c r="N1041" s="5">
        <f t="shared" si="145"/>
        <v>0</v>
      </c>
      <c r="O1041" s="5">
        <f t="shared" si="146"/>
        <v>0</v>
      </c>
    </row>
    <row r="1042" spans="1:15" s="8" customFormat="1" ht="14.25" customHeight="1" x14ac:dyDescent="0.2">
      <c r="A1042" t="s">
        <v>2035</v>
      </c>
      <c r="B1042" t="s">
        <v>1475</v>
      </c>
      <c r="C1042" t="s">
        <v>1217</v>
      </c>
      <c r="D1042" t="s">
        <v>1036</v>
      </c>
      <c r="E1042" t="s">
        <v>3311</v>
      </c>
      <c r="F1042" t="s">
        <v>6</v>
      </c>
      <c r="G1042" s="3">
        <v>43614</v>
      </c>
      <c r="H1042" s="2">
        <v>85000</v>
      </c>
      <c r="I1042" s="12" t="s">
        <v>838</v>
      </c>
      <c r="J1042" s="67">
        <f t="shared" si="142"/>
        <v>85000</v>
      </c>
      <c r="K1042" s="5">
        <f t="shared" si="143"/>
        <v>1</v>
      </c>
      <c r="L1042" s="54">
        <f t="shared" si="144"/>
        <v>0</v>
      </c>
      <c r="M1042" s="56" t="str">
        <f>IF(D1042="",#REF!,D1042)</f>
        <v>Bentwood Realty</v>
      </c>
      <c r="N1042" s="5">
        <f t="shared" si="145"/>
        <v>0</v>
      </c>
      <c r="O1042" s="5">
        <f t="shared" si="146"/>
        <v>0</v>
      </c>
    </row>
    <row r="1043" spans="1:15" s="8" customFormat="1" ht="14.25" customHeight="1" x14ac:dyDescent="0.2">
      <c r="A1043" t="s">
        <v>529</v>
      </c>
      <c r="B1043" t="s">
        <v>1036</v>
      </c>
      <c r="C1043" t="s">
        <v>545</v>
      </c>
      <c r="D1043" t="s">
        <v>1036</v>
      </c>
      <c r="E1043" t="s">
        <v>2314</v>
      </c>
      <c r="F1043" t="s">
        <v>425</v>
      </c>
      <c r="G1043" s="3">
        <v>43503</v>
      </c>
      <c r="H1043" s="2">
        <v>131000</v>
      </c>
      <c r="I1043" s="12" t="s">
        <v>838</v>
      </c>
      <c r="J1043" s="67">
        <f t="shared" si="142"/>
        <v>131000</v>
      </c>
      <c r="K1043" s="5">
        <f t="shared" si="143"/>
        <v>1</v>
      </c>
      <c r="L1043" s="54">
        <f t="shared" si="144"/>
        <v>0</v>
      </c>
      <c r="M1043" s="56" t="str">
        <f t="shared" si="141"/>
        <v>Bentwood Realty</v>
      </c>
      <c r="N1043" s="5">
        <f t="shared" si="145"/>
        <v>0</v>
      </c>
      <c r="O1043" s="5">
        <f t="shared" si="146"/>
        <v>0</v>
      </c>
    </row>
    <row r="1044" spans="1:15" s="8" customFormat="1" ht="14.25" customHeight="1" x14ac:dyDescent="0.2">
      <c r="A1044" t="s">
        <v>25</v>
      </c>
      <c r="B1044" t="s">
        <v>1840</v>
      </c>
      <c r="C1044" t="s">
        <v>545</v>
      </c>
      <c r="D1044" t="s">
        <v>1036</v>
      </c>
      <c r="E1044" t="s">
        <v>2378</v>
      </c>
      <c r="F1044" t="s">
        <v>65</v>
      </c>
      <c r="G1044" s="3">
        <v>43511</v>
      </c>
      <c r="H1044" s="2">
        <v>510000</v>
      </c>
      <c r="I1044" s="12">
        <v>20190058</v>
      </c>
      <c r="J1044" s="67">
        <f t="shared" si="142"/>
        <v>510000</v>
      </c>
      <c r="K1044" s="5">
        <f t="shared" si="143"/>
        <v>1</v>
      </c>
      <c r="L1044" s="54">
        <f t="shared" si="144"/>
        <v>1</v>
      </c>
      <c r="M1044" s="56" t="str">
        <f>IF(D1044="",#REF!,D1044)</f>
        <v>Bentwood Realty</v>
      </c>
      <c r="N1044" s="5">
        <f t="shared" si="145"/>
        <v>0</v>
      </c>
      <c r="O1044" s="5">
        <f t="shared" si="146"/>
        <v>0</v>
      </c>
    </row>
    <row r="1045" spans="1:15" s="8" customFormat="1" ht="14.25" customHeight="1" x14ac:dyDescent="0.2">
      <c r="A1045" t="s">
        <v>692</v>
      </c>
      <c r="B1045" t="s">
        <v>1842</v>
      </c>
      <c r="C1045" t="s">
        <v>545</v>
      </c>
      <c r="D1045" t="s">
        <v>1036</v>
      </c>
      <c r="E1045" t="s">
        <v>2542</v>
      </c>
      <c r="F1045" t="s">
        <v>6</v>
      </c>
      <c r="G1045" s="3">
        <v>43531</v>
      </c>
      <c r="H1045" s="2">
        <v>180000</v>
      </c>
      <c r="I1045" s="12">
        <v>20190258</v>
      </c>
      <c r="J1045" s="67">
        <f t="shared" si="142"/>
        <v>180000</v>
      </c>
      <c r="K1045" s="5">
        <f t="shared" si="143"/>
        <v>1</v>
      </c>
      <c r="L1045" s="54">
        <f t="shared" si="144"/>
        <v>1</v>
      </c>
      <c r="M1045" s="56" t="str">
        <f t="shared" si="141"/>
        <v>Bentwood Realty</v>
      </c>
      <c r="N1045" s="5">
        <f t="shared" si="145"/>
        <v>0</v>
      </c>
      <c r="O1045" s="5">
        <f t="shared" si="146"/>
        <v>0</v>
      </c>
    </row>
    <row r="1046" spans="1:15" s="8" customFormat="1" ht="14.25" customHeight="1" x14ac:dyDescent="0.2">
      <c r="A1046" t="s">
        <v>2768</v>
      </c>
      <c r="B1046"/>
      <c r="C1046" t="s">
        <v>545</v>
      </c>
      <c r="D1046" t="s">
        <v>1036</v>
      </c>
      <c r="E1046" t="s">
        <v>2769</v>
      </c>
      <c r="F1046" t="s">
        <v>287</v>
      </c>
      <c r="G1046" s="3">
        <v>43557</v>
      </c>
      <c r="H1046" s="2">
        <v>75000</v>
      </c>
      <c r="I1046" s="12" t="s">
        <v>838</v>
      </c>
      <c r="J1046" s="67">
        <f t="shared" si="142"/>
        <v>75000</v>
      </c>
      <c r="K1046" s="5">
        <f t="shared" si="143"/>
        <v>1</v>
      </c>
      <c r="L1046" s="54">
        <f t="shared" si="144"/>
        <v>0</v>
      </c>
      <c r="M1046" s="56" t="str">
        <f t="shared" si="141"/>
        <v>Bentwood Realty</v>
      </c>
      <c r="N1046" s="5">
        <f t="shared" si="145"/>
        <v>0</v>
      </c>
      <c r="O1046" s="5">
        <f t="shared" si="146"/>
        <v>0</v>
      </c>
    </row>
    <row r="1047" spans="1:15" s="8" customFormat="1" ht="14.25" customHeight="1" x14ac:dyDescent="0.2">
      <c r="A1047" t="s">
        <v>1868</v>
      </c>
      <c r="B1047" t="s">
        <v>1869</v>
      </c>
      <c r="C1047" t="s">
        <v>545</v>
      </c>
      <c r="D1047" t="s">
        <v>1036</v>
      </c>
      <c r="E1047" t="s">
        <v>3157</v>
      </c>
      <c r="F1047" t="s">
        <v>286</v>
      </c>
      <c r="G1047" s="3">
        <v>43598</v>
      </c>
      <c r="H1047" s="2">
        <v>272000</v>
      </c>
      <c r="I1047" s="12" t="s">
        <v>838</v>
      </c>
      <c r="J1047" s="67">
        <f t="shared" si="142"/>
        <v>272000</v>
      </c>
      <c r="K1047" s="5">
        <f t="shared" si="143"/>
        <v>1</v>
      </c>
      <c r="L1047" s="54">
        <f t="shared" si="144"/>
        <v>0</v>
      </c>
      <c r="M1047" s="56" t="str">
        <f>IF(D1047="",#REF!,D1047)</f>
        <v>Bentwood Realty</v>
      </c>
      <c r="N1047" s="5">
        <f t="shared" si="145"/>
        <v>0</v>
      </c>
      <c r="O1047" s="5">
        <f t="shared" si="146"/>
        <v>0</v>
      </c>
    </row>
    <row r="1048" spans="1:15" s="8" customFormat="1" ht="14.25" customHeight="1" x14ac:dyDescent="0.2">
      <c r="A1048" t="s">
        <v>1182</v>
      </c>
      <c r="B1048" t="s">
        <v>1840</v>
      </c>
      <c r="C1048" t="s">
        <v>1398</v>
      </c>
      <c r="D1048" t="s">
        <v>1842</v>
      </c>
      <c r="E1048" t="s">
        <v>2154</v>
      </c>
      <c r="F1048" t="s">
        <v>6</v>
      </c>
      <c r="G1048" s="3">
        <v>43480</v>
      </c>
      <c r="H1048" s="2">
        <v>420000</v>
      </c>
      <c r="I1048" s="12" t="s">
        <v>838</v>
      </c>
      <c r="J1048" s="67">
        <f t="shared" si="142"/>
        <v>420000</v>
      </c>
      <c r="K1048" s="5">
        <f t="shared" si="143"/>
        <v>1</v>
      </c>
      <c r="L1048" s="54">
        <f t="shared" si="144"/>
        <v>0</v>
      </c>
      <c r="M1048" s="56" t="str">
        <f>IF(D1048="",#REF!,D1048)</f>
        <v>Coldwell Banker Apex, REALTORS</v>
      </c>
      <c r="N1048" s="5">
        <f t="shared" si="145"/>
        <v>0</v>
      </c>
      <c r="O1048" s="5">
        <f t="shared" si="146"/>
        <v>0</v>
      </c>
    </row>
    <row r="1049" spans="1:15" s="8" customFormat="1" ht="14.25" customHeight="1" x14ac:dyDescent="0.2">
      <c r="A1049" t="s">
        <v>1898</v>
      </c>
      <c r="B1049" t="s">
        <v>1475</v>
      </c>
      <c r="C1049" t="s">
        <v>1399</v>
      </c>
      <c r="D1049" t="s">
        <v>281</v>
      </c>
      <c r="E1049" t="s">
        <v>2091</v>
      </c>
      <c r="F1049" t="s">
        <v>6</v>
      </c>
      <c r="G1049" s="3">
        <v>43467</v>
      </c>
      <c r="H1049" s="2">
        <v>86500</v>
      </c>
      <c r="I1049" s="12" t="s">
        <v>838</v>
      </c>
      <c r="J1049" s="67">
        <f t="shared" si="142"/>
        <v>86500</v>
      </c>
      <c r="K1049" s="5">
        <f t="shared" si="143"/>
        <v>1</v>
      </c>
      <c r="L1049" s="54">
        <f t="shared" si="144"/>
        <v>0</v>
      </c>
      <c r="M1049" s="56" t="str">
        <f t="shared" si="141"/>
        <v>Paton Real Estate</v>
      </c>
      <c r="N1049" s="5">
        <f t="shared" si="145"/>
        <v>0</v>
      </c>
      <c r="O1049" s="5">
        <f t="shared" si="146"/>
        <v>0</v>
      </c>
    </row>
    <row r="1050" spans="1:15" s="8" customFormat="1" ht="14.25" customHeight="1" x14ac:dyDescent="0.2">
      <c r="A1050" t="s">
        <v>2339</v>
      </c>
      <c r="B1050" t="s">
        <v>2340</v>
      </c>
      <c r="C1050" t="s">
        <v>2339</v>
      </c>
      <c r="D1050" t="s">
        <v>2340</v>
      </c>
      <c r="E1050" t="s">
        <v>2341</v>
      </c>
      <c r="F1050" t="s">
        <v>6</v>
      </c>
      <c r="G1050" s="3">
        <v>43507</v>
      </c>
      <c r="H1050" s="2">
        <v>70000</v>
      </c>
      <c r="I1050" s="12" t="s">
        <v>838</v>
      </c>
      <c r="J1050" s="67">
        <f t="shared" si="142"/>
        <v>0</v>
      </c>
      <c r="K1050" s="5">
        <f t="shared" si="143"/>
        <v>0</v>
      </c>
      <c r="L1050" s="54">
        <f t="shared" si="144"/>
        <v>0</v>
      </c>
      <c r="M1050" s="56" t="str">
        <f t="shared" si="141"/>
        <v>Exit Superior Realty</v>
      </c>
      <c r="N1050" s="5">
        <f t="shared" si="145"/>
        <v>1</v>
      </c>
      <c r="O1050" s="5">
        <f t="shared" si="146"/>
        <v>0</v>
      </c>
    </row>
    <row r="1051" spans="1:15" s="8" customFormat="1" ht="14.25" customHeight="1" x14ac:dyDescent="0.2">
      <c r="A1051" t="s">
        <v>2009</v>
      </c>
      <c r="B1051" t="s">
        <v>1258</v>
      </c>
      <c r="C1051" t="s">
        <v>2009</v>
      </c>
      <c r="D1051" t="s">
        <v>1258</v>
      </c>
      <c r="E1051" t="s">
        <v>3135</v>
      </c>
      <c r="F1051" t="s">
        <v>121</v>
      </c>
      <c r="G1051" s="3">
        <v>43595</v>
      </c>
      <c r="H1051" s="2">
        <v>150000</v>
      </c>
      <c r="I1051" s="12" t="s">
        <v>838</v>
      </c>
      <c r="J1051" s="67">
        <f t="shared" si="142"/>
        <v>0</v>
      </c>
      <c r="K1051" s="5">
        <f t="shared" si="143"/>
        <v>0</v>
      </c>
      <c r="L1051" s="54">
        <f t="shared" si="144"/>
        <v>0</v>
      </c>
      <c r="M1051" s="56" t="str">
        <f t="shared" si="141"/>
        <v>Re/Max Centex, REALTORS</v>
      </c>
      <c r="N1051" s="5">
        <f t="shared" si="145"/>
        <v>1</v>
      </c>
      <c r="O1051" s="5">
        <f t="shared" si="146"/>
        <v>0</v>
      </c>
    </row>
    <row r="1052" spans="1:15" s="8" customFormat="1" ht="14.25" customHeight="1" x14ac:dyDescent="0.2">
      <c r="A1052" t="s">
        <v>799</v>
      </c>
      <c r="B1052" t="s">
        <v>1858</v>
      </c>
      <c r="C1052" t="s">
        <v>1557</v>
      </c>
      <c r="D1052" t="s">
        <v>5</v>
      </c>
      <c r="E1052" t="s">
        <v>2333</v>
      </c>
      <c r="F1052" t="s">
        <v>425</v>
      </c>
      <c r="G1052" s="3">
        <v>43504</v>
      </c>
      <c r="H1052" s="2">
        <v>561900</v>
      </c>
      <c r="I1052" s="12" t="s">
        <v>838</v>
      </c>
      <c r="J1052" s="67">
        <f t="shared" si="142"/>
        <v>561900</v>
      </c>
      <c r="K1052" s="5">
        <f t="shared" si="143"/>
        <v>1</v>
      </c>
      <c r="L1052" s="54">
        <f t="shared" si="144"/>
        <v>0</v>
      </c>
      <c r="M1052" s="56" t="str">
        <f t="shared" si="141"/>
        <v>Magnolia Realty</v>
      </c>
      <c r="N1052" s="5">
        <f t="shared" si="145"/>
        <v>0</v>
      </c>
      <c r="O1052" s="5">
        <f t="shared" si="146"/>
        <v>0</v>
      </c>
    </row>
    <row r="1053" spans="1:15" s="8" customFormat="1" ht="14.25" customHeight="1" x14ac:dyDescent="0.2">
      <c r="A1053" t="s">
        <v>105</v>
      </c>
      <c r="B1053" t="s">
        <v>1258</v>
      </c>
      <c r="C1053" t="s">
        <v>1557</v>
      </c>
      <c r="D1053" t="s">
        <v>5</v>
      </c>
      <c r="E1053" t="s">
        <v>2497</v>
      </c>
      <c r="F1053" t="s">
        <v>794</v>
      </c>
      <c r="G1053" s="3">
        <v>43525</v>
      </c>
      <c r="H1053" s="2">
        <v>315000</v>
      </c>
      <c r="I1053" s="12" t="s">
        <v>838</v>
      </c>
      <c r="J1053" s="67">
        <f t="shared" si="142"/>
        <v>315000</v>
      </c>
      <c r="K1053" s="5">
        <f t="shared" si="143"/>
        <v>1</v>
      </c>
      <c r="L1053" s="54">
        <f t="shared" si="144"/>
        <v>0</v>
      </c>
      <c r="M1053" s="56" t="str">
        <f t="shared" si="141"/>
        <v>Magnolia Realty</v>
      </c>
      <c r="N1053" s="5">
        <f t="shared" si="145"/>
        <v>0</v>
      </c>
      <c r="O1053" s="5">
        <f t="shared" si="146"/>
        <v>0</v>
      </c>
    </row>
    <row r="1054" spans="1:15" s="8" customFormat="1" ht="14.25" customHeight="1" x14ac:dyDescent="0.2">
      <c r="A1054" t="s">
        <v>2075</v>
      </c>
      <c r="B1054" t="s">
        <v>5</v>
      </c>
      <c r="C1054" t="s">
        <v>2431</v>
      </c>
      <c r="D1054" t="s">
        <v>1099</v>
      </c>
      <c r="E1054" t="s">
        <v>2432</v>
      </c>
      <c r="F1054" t="s">
        <v>216</v>
      </c>
      <c r="G1054" s="3">
        <v>43521</v>
      </c>
      <c r="H1054" s="2">
        <v>156000</v>
      </c>
      <c r="I1054" s="12" t="s">
        <v>838</v>
      </c>
      <c r="J1054" s="67">
        <f t="shared" si="142"/>
        <v>156000</v>
      </c>
      <c r="K1054" s="5">
        <f t="shared" si="143"/>
        <v>1</v>
      </c>
      <c r="L1054" s="54">
        <f t="shared" si="144"/>
        <v>0</v>
      </c>
      <c r="M1054" s="56" t="str">
        <f t="shared" si="141"/>
        <v>Keller Williams Realty - Waco</v>
      </c>
      <c r="N1054" s="5">
        <f t="shared" si="145"/>
        <v>0</v>
      </c>
      <c r="O1054" s="5">
        <f t="shared" si="146"/>
        <v>0</v>
      </c>
    </row>
    <row r="1055" spans="1:15" s="8" customFormat="1" ht="14.25" customHeight="1" x14ac:dyDescent="0.2">
      <c r="A1055" t="s">
        <v>1549</v>
      </c>
      <c r="B1055" t="s">
        <v>1915</v>
      </c>
      <c r="C1055" t="s">
        <v>1400</v>
      </c>
      <c r="D1055" t="s">
        <v>1842</v>
      </c>
      <c r="E1055" t="s">
        <v>2658</v>
      </c>
      <c r="F1055" t="s">
        <v>6</v>
      </c>
      <c r="G1055" s="3">
        <v>43545</v>
      </c>
      <c r="H1055" s="2">
        <v>125000</v>
      </c>
      <c r="I1055" s="12" t="s">
        <v>838</v>
      </c>
      <c r="J1055" s="67">
        <f t="shared" si="142"/>
        <v>125000</v>
      </c>
      <c r="K1055" s="5">
        <f t="shared" si="143"/>
        <v>1</v>
      </c>
      <c r="L1055" s="54">
        <f t="shared" si="144"/>
        <v>0</v>
      </c>
      <c r="M1055" s="56" t="str">
        <f>IF(D1055="",#REF!,D1055)</f>
        <v>Coldwell Banker Apex, REALTORS</v>
      </c>
      <c r="N1055" s="5">
        <f t="shared" si="145"/>
        <v>0</v>
      </c>
      <c r="O1055" s="5">
        <f t="shared" si="146"/>
        <v>0</v>
      </c>
    </row>
    <row r="1056" spans="1:15" s="8" customFormat="1" ht="14.25" customHeight="1" x14ac:dyDescent="0.2">
      <c r="A1056" t="s">
        <v>1905</v>
      </c>
      <c r="B1056" t="s">
        <v>1258</v>
      </c>
      <c r="C1056" t="s">
        <v>1705</v>
      </c>
      <c r="D1056" t="s">
        <v>125</v>
      </c>
      <c r="E1056" t="s">
        <v>2164</v>
      </c>
      <c r="F1056" t="s">
        <v>6</v>
      </c>
      <c r="G1056" s="3">
        <v>43480</v>
      </c>
      <c r="H1056" s="2">
        <v>27000</v>
      </c>
      <c r="I1056" s="12" t="s">
        <v>838</v>
      </c>
      <c r="J1056" s="67">
        <f t="shared" si="142"/>
        <v>27000</v>
      </c>
      <c r="K1056" s="5">
        <f t="shared" si="143"/>
        <v>1</v>
      </c>
      <c r="L1056" s="54">
        <f t="shared" si="144"/>
        <v>0</v>
      </c>
      <c r="M1056" s="56" t="str">
        <f t="shared" si="141"/>
        <v>Marak Realty</v>
      </c>
      <c r="N1056" s="5">
        <f t="shared" si="145"/>
        <v>0</v>
      </c>
      <c r="O1056" s="5">
        <f t="shared" si="146"/>
        <v>0</v>
      </c>
    </row>
    <row r="1057" spans="1:15" s="8" customFormat="1" ht="14.25" customHeight="1" x14ac:dyDescent="0.2">
      <c r="A1057" t="s">
        <v>1481</v>
      </c>
      <c r="B1057" t="s">
        <v>1529</v>
      </c>
      <c r="C1057" t="s">
        <v>1705</v>
      </c>
      <c r="D1057" t="s">
        <v>125</v>
      </c>
      <c r="E1057" t="s">
        <v>2724</v>
      </c>
      <c r="F1057" t="s">
        <v>11</v>
      </c>
      <c r="G1057" s="3">
        <v>43552</v>
      </c>
      <c r="H1057" s="2">
        <v>150000</v>
      </c>
      <c r="I1057" s="12">
        <v>20190249</v>
      </c>
      <c r="J1057" s="67">
        <f t="shared" si="142"/>
        <v>150000</v>
      </c>
      <c r="K1057" s="5">
        <f t="shared" si="143"/>
        <v>1</v>
      </c>
      <c r="L1057" s="54">
        <f t="shared" si="144"/>
        <v>1</v>
      </c>
      <c r="M1057" s="56" t="str">
        <f t="shared" si="141"/>
        <v>Marak Realty</v>
      </c>
      <c r="N1057" s="5">
        <f t="shared" si="145"/>
        <v>0</v>
      </c>
      <c r="O1057" s="5">
        <f t="shared" si="146"/>
        <v>0</v>
      </c>
    </row>
    <row r="1058" spans="1:15" x14ac:dyDescent="0.2">
      <c r="A1058" t="s">
        <v>1868</v>
      </c>
      <c r="B1058" t="s">
        <v>1869</v>
      </c>
      <c r="C1058" t="s">
        <v>1705</v>
      </c>
      <c r="D1058" t="s">
        <v>125</v>
      </c>
      <c r="E1058" t="s">
        <v>2789</v>
      </c>
      <c r="F1058" t="s">
        <v>301</v>
      </c>
      <c r="G1058" s="3">
        <v>43559</v>
      </c>
      <c r="H1058" s="2">
        <v>192900</v>
      </c>
      <c r="I1058" s="12" t="s">
        <v>838</v>
      </c>
      <c r="J1058" s="67">
        <f t="shared" si="142"/>
        <v>192900</v>
      </c>
      <c r="K1058" s="5">
        <f t="shared" si="143"/>
        <v>1</v>
      </c>
      <c r="L1058" s="54">
        <f t="shared" si="144"/>
        <v>0</v>
      </c>
      <c r="M1058" s="56" t="str">
        <f t="shared" si="141"/>
        <v>Marak Realty</v>
      </c>
      <c r="N1058" s="5">
        <f t="shared" si="145"/>
        <v>0</v>
      </c>
      <c r="O1058" s="5">
        <f t="shared" si="146"/>
        <v>0</v>
      </c>
    </row>
    <row r="1059" spans="1:15" x14ac:dyDescent="0.2">
      <c r="A1059" t="s">
        <v>1705</v>
      </c>
      <c r="B1059" t="s">
        <v>125</v>
      </c>
      <c r="C1059" t="s">
        <v>1705</v>
      </c>
      <c r="D1059" t="s">
        <v>125</v>
      </c>
      <c r="E1059" t="s">
        <v>2942</v>
      </c>
      <c r="F1059" t="s">
        <v>11</v>
      </c>
      <c r="G1059" s="3">
        <v>43577</v>
      </c>
      <c r="H1059" s="2">
        <v>40000</v>
      </c>
      <c r="I1059" s="12" t="s">
        <v>838</v>
      </c>
      <c r="J1059" s="67">
        <f t="shared" si="142"/>
        <v>0</v>
      </c>
      <c r="K1059" s="5">
        <f t="shared" si="143"/>
        <v>0</v>
      </c>
      <c r="L1059" s="54">
        <f t="shared" si="144"/>
        <v>0</v>
      </c>
      <c r="M1059" s="56" t="str">
        <f t="shared" si="141"/>
        <v>Marak Realty</v>
      </c>
      <c r="N1059" s="5">
        <f t="shared" si="145"/>
        <v>1</v>
      </c>
      <c r="O1059" s="5">
        <f t="shared" si="146"/>
        <v>0</v>
      </c>
    </row>
    <row r="1060" spans="1:15" x14ac:dyDescent="0.2">
      <c r="A1060" t="s">
        <v>989</v>
      </c>
      <c r="B1060" t="s">
        <v>1840</v>
      </c>
      <c r="C1060" t="s">
        <v>1705</v>
      </c>
      <c r="D1060" t="s">
        <v>125</v>
      </c>
      <c r="E1060" t="s">
        <v>2964</v>
      </c>
      <c r="F1060" t="s">
        <v>6</v>
      </c>
      <c r="G1060" s="3">
        <v>43580</v>
      </c>
      <c r="H1060" s="2">
        <v>105000</v>
      </c>
      <c r="I1060" s="12" t="s">
        <v>838</v>
      </c>
      <c r="J1060" s="67">
        <f t="shared" si="142"/>
        <v>105000</v>
      </c>
      <c r="K1060" s="5">
        <f t="shared" si="143"/>
        <v>1</v>
      </c>
      <c r="L1060" s="54">
        <f t="shared" si="144"/>
        <v>0</v>
      </c>
      <c r="M1060" s="56" t="str">
        <f t="shared" si="141"/>
        <v>Marak Realty</v>
      </c>
      <c r="N1060" s="5">
        <f t="shared" si="145"/>
        <v>0</v>
      </c>
      <c r="O1060" s="5">
        <f t="shared" si="146"/>
        <v>0</v>
      </c>
    </row>
    <row r="1061" spans="1:15" x14ac:dyDescent="0.2">
      <c r="A1061" t="s">
        <v>15</v>
      </c>
      <c r="B1061" t="s">
        <v>118</v>
      </c>
      <c r="C1061" t="s">
        <v>1401</v>
      </c>
      <c r="D1061" t="s">
        <v>1842</v>
      </c>
      <c r="E1061" t="s">
        <v>2003</v>
      </c>
      <c r="F1061" t="s">
        <v>6</v>
      </c>
      <c r="G1061" s="3">
        <v>43490</v>
      </c>
      <c r="H1061" s="2">
        <v>232000</v>
      </c>
      <c r="I1061" s="12" t="s">
        <v>838</v>
      </c>
      <c r="J1061" s="67">
        <f t="shared" si="142"/>
        <v>232000</v>
      </c>
      <c r="K1061" s="5">
        <f t="shared" si="143"/>
        <v>1</v>
      </c>
      <c r="L1061" s="54">
        <f t="shared" si="144"/>
        <v>0</v>
      </c>
      <c r="M1061" s="56" t="str">
        <f t="shared" si="141"/>
        <v>Coldwell Banker Apex, REALTORS</v>
      </c>
      <c r="N1061" s="5">
        <f t="shared" si="145"/>
        <v>0</v>
      </c>
      <c r="O1061" s="5">
        <f t="shared" si="146"/>
        <v>0</v>
      </c>
    </row>
    <row r="1062" spans="1:15" x14ac:dyDescent="0.2">
      <c r="A1062" t="s">
        <v>326</v>
      </c>
      <c r="B1062" t="s">
        <v>1844</v>
      </c>
      <c r="C1062" t="s">
        <v>1401</v>
      </c>
      <c r="D1062" t="s">
        <v>1842</v>
      </c>
      <c r="E1062" t="s">
        <v>2298</v>
      </c>
      <c r="F1062" t="s">
        <v>6</v>
      </c>
      <c r="G1062" s="3">
        <v>43500</v>
      </c>
      <c r="H1062" s="2">
        <v>296500</v>
      </c>
      <c r="I1062" s="12">
        <v>20190031</v>
      </c>
      <c r="J1062" s="67">
        <f t="shared" si="142"/>
        <v>296500</v>
      </c>
      <c r="K1062" s="5">
        <f t="shared" si="143"/>
        <v>1</v>
      </c>
      <c r="L1062" s="54">
        <f t="shared" si="144"/>
        <v>1</v>
      </c>
      <c r="M1062" s="56" t="str">
        <f t="shared" si="141"/>
        <v>Coldwell Banker Apex, REALTORS</v>
      </c>
      <c r="N1062" s="5">
        <f t="shared" si="145"/>
        <v>0</v>
      </c>
      <c r="O1062" s="5">
        <f t="shared" si="146"/>
        <v>0</v>
      </c>
    </row>
    <row r="1063" spans="1:15" x14ac:dyDescent="0.2">
      <c r="A1063" t="s">
        <v>1864</v>
      </c>
      <c r="B1063" t="s">
        <v>1087</v>
      </c>
      <c r="C1063" t="s">
        <v>1401</v>
      </c>
      <c r="D1063" t="s">
        <v>1842</v>
      </c>
      <c r="E1063" t="s">
        <v>1218</v>
      </c>
      <c r="F1063" t="s">
        <v>6</v>
      </c>
      <c r="G1063" s="3">
        <v>43585</v>
      </c>
      <c r="H1063" s="2">
        <v>195750</v>
      </c>
      <c r="I1063" s="12">
        <v>20190504</v>
      </c>
      <c r="J1063" s="67">
        <f t="shared" si="142"/>
        <v>195750</v>
      </c>
      <c r="K1063" s="5">
        <f t="shared" si="143"/>
        <v>1</v>
      </c>
      <c r="L1063" s="54">
        <f t="shared" si="144"/>
        <v>1</v>
      </c>
      <c r="M1063" s="56" t="str">
        <f t="shared" si="141"/>
        <v>Coldwell Banker Apex, REALTORS</v>
      </c>
      <c r="N1063" s="5">
        <f t="shared" si="145"/>
        <v>0</v>
      </c>
      <c r="O1063" s="5">
        <f t="shared" si="146"/>
        <v>0</v>
      </c>
    </row>
    <row r="1064" spans="1:15" x14ac:dyDescent="0.2">
      <c r="A1064" t="s">
        <v>1632</v>
      </c>
      <c r="B1064" t="s">
        <v>1535</v>
      </c>
      <c r="C1064" t="s">
        <v>1401</v>
      </c>
      <c r="D1064" t="s">
        <v>1842</v>
      </c>
      <c r="E1064" t="s">
        <v>3128</v>
      </c>
      <c r="F1064" t="s">
        <v>1249</v>
      </c>
      <c r="G1064" s="3">
        <v>43595</v>
      </c>
      <c r="H1064" s="2">
        <v>234900</v>
      </c>
      <c r="I1064" s="12">
        <v>20190916</v>
      </c>
      <c r="J1064" s="67">
        <f t="shared" si="142"/>
        <v>234900</v>
      </c>
      <c r="K1064" s="5">
        <f t="shared" si="143"/>
        <v>1</v>
      </c>
      <c r="L1064" s="54">
        <f t="shared" si="144"/>
        <v>1</v>
      </c>
      <c r="M1064" s="56" t="str">
        <f t="shared" si="141"/>
        <v>Coldwell Banker Apex, REALTORS</v>
      </c>
      <c r="N1064" s="5">
        <f t="shared" si="145"/>
        <v>0</v>
      </c>
      <c r="O1064" s="5">
        <f t="shared" si="146"/>
        <v>0</v>
      </c>
    </row>
    <row r="1065" spans="1:15" x14ac:dyDescent="0.2">
      <c r="A1065" t="s">
        <v>1695</v>
      </c>
      <c r="B1065" t="s">
        <v>1842</v>
      </c>
      <c r="C1065" t="s">
        <v>423</v>
      </c>
      <c r="D1065" t="s">
        <v>1529</v>
      </c>
      <c r="E1065" t="s">
        <v>2970</v>
      </c>
      <c r="F1065" t="s">
        <v>6</v>
      </c>
      <c r="G1065" s="3">
        <v>43581</v>
      </c>
      <c r="H1065" s="2">
        <v>110500</v>
      </c>
      <c r="I1065" s="12">
        <v>20190619</v>
      </c>
      <c r="J1065" s="67">
        <f t="shared" si="142"/>
        <v>110500</v>
      </c>
      <c r="K1065" s="5">
        <f t="shared" si="143"/>
        <v>1</v>
      </c>
      <c r="L1065" s="54">
        <f t="shared" si="144"/>
        <v>1</v>
      </c>
      <c r="M1065" s="56" t="str">
        <f>IF(D1065="",#REF!,D1065)</f>
        <v>Local Life Realty</v>
      </c>
      <c r="N1065" s="5">
        <f t="shared" si="145"/>
        <v>0</v>
      </c>
      <c r="O1065" s="5">
        <f t="shared" si="146"/>
        <v>0</v>
      </c>
    </row>
    <row r="1066" spans="1:15" x14ac:dyDescent="0.2">
      <c r="A1066" t="s">
        <v>1481</v>
      </c>
      <c r="B1066" t="s">
        <v>1529</v>
      </c>
      <c r="C1066" t="s">
        <v>1307</v>
      </c>
      <c r="D1066" t="s">
        <v>1099</v>
      </c>
      <c r="E1066" t="s">
        <v>2265</v>
      </c>
      <c r="F1066" t="s">
        <v>426</v>
      </c>
      <c r="G1066" s="3">
        <v>43496</v>
      </c>
      <c r="H1066" s="2">
        <v>225000</v>
      </c>
      <c r="I1066" s="12" t="s">
        <v>838</v>
      </c>
      <c r="J1066" s="67">
        <f t="shared" si="142"/>
        <v>225000</v>
      </c>
      <c r="K1066" s="5">
        <f t="shared" si="143"/>
        <v>1</v>
      </c>
      <c r="L1066" s="54">
        <f t="shared" si="144"/>
        <v>0</v>
      </c>
      <c r="M1066" s="56" t="str">
        <f>IF(D1066="",#REF!,D1066)</f>
        <v>Keller Williams Realty - Waco</v>
      </c>
      <c r="N1066" s="5">
        <f t="shared" si="145"/>
        <v>0</v>
      </c>
      <c r="O1066" s="5">
        <f t="shared" si="146"/>
        <v>0</v>
      </c>
    </row>
    <row r="1067" spans="1:15" x14ac:dyDescent="0.2">
      <c r="A1067" t="s">
        <v>1698</v>
      </c>
      <c r="B1067" t="s">
        <v>1036</v>
      </c>
      <c r="C1067" t="s">
        <v>1307</v>
      </c>
      <c r="D1067" t="s">
        <v>1099</v>
      </c>
      <c r="E1067" t="s">
        <v>2346</v>
      </c>
      <c r="F1067" t="s">
        <v>6</v>
      </c>
      <c r="G1067" s="3">
        <v>43508</v>
      </c>
      <c r="H1067" s="2">
        <v>125000</v>
      </c>
      <c r="I1067" s="12">
        <v>20190076</v>
      </c>
      <c r="J1067" s="67">
        <f t="shared" si="142"/>
        <v>125000</v>
      </c>
      <c r="K1067" s="5">
        <f t="shared" si="143"/>
        <v>1</v>
      </c>
      <c r="L1067" s="54">
        <f t="shared" si="144"/>
        <v>1</v>
      </c>
      <c r="M1067" s="56" t="str">
        <f t="shared" ref="M1067:M1112" si="147">IF(D1067="",D1066,D1067)</f>
        <v>Keller Williams Realty - Waco</v>
      </c>
      <c r="N1067" s="5">
        <f t="shared" si="145"/>
        <v>0</v>
      </c>
      <c r="O1067" s="5">
        <f t="shared" si="146"/>
        <v>0</v>
      </c>
    </row>
    <row r="1068" spans="1:15" x14ac:dyDescent="0.2">
      <c r="A1068" t="s">
        <v>269</v>
      </c>
      <c r="B1068" t="s">
        <v>1547</v>
      </c>
      <c r="C1068" t="s">
        <v>1307</v>
      </c>
      <c r="D1068" t="s">
        <v>1099</v>
      </c>
      <c r="E1068" t="s">
        <v>2679</v>
      </c>
      <c r="F1068" t="s">
        <v>6</v>
      </c>
      <c r="G1068" s="3">
        <v>43546</v>
      </c>
      <c r="H1068" s="2">
        <v>118000</v>
      </c>
      <c r="I1068" s="12" t="s">
        <v>838</v>
      </c>
      <c r="J1068" s="67">
        <f t="shared" si="142"/>
        <v>118000</v>
      </c>
      <c r="K1068" s="5">
        <f t="shared" si="143"/>
        <v>1</v>
      </c>
      <c r="L1068" s="54">
        <f t="shared" si="144"/>
        <v>0</v>
      </c>
      <c r="M1068" s="56" t="str">
        <f t="shared" si="147"/>
        <v>Keller Williams Realty - Waco</v>
      </c>
      <c r="N1068" s="5">
        <f t="shared" si="145"/>
        <v>0</v>
      </c>
      <c r="O1068" s="5">
        <f t="shared" si="146"/>
        <v>0</v>
      </c>
    </row>
    <row r="1069" spans="1:15" x14ac:dyDescent="0.2">
      <c r="A1069" t="s">
        <v>1307</v>
      </c>
      <c r="B1069" t="s">
        <v>1099</v>
      </c>
      <c r="C1069" t="s">
        <v>1307</v>
      </c>
      <c r="D1069" t="s">
        <v>1099</v>
      </c>
      <c r="E1069" t="s">
        <v>2722</v>
      </c>
      <c r="F1069" t="s">
        <v>123</v>
      </c>
      <c r="G1069" s="3">
        <v>43552</v>
      </c>
      <c r="H1069" s="2">
        <v>113900</v>
      </c>
      <c r="I1069" s="12" t="s">
        <v>838</v>
      </c>
      <c r="J1069" s="67">
        <f t="shared" si="142"/>
        <v>0</v>
      </c>
      <c r="K1069" s="5">
        <f t="shared" si="143"/>
        <v>0</v>
      </c>
      <c r="L1069" s="54">
        <f t="shared" si="144"/>
        <v>0</v>
      </c>
      <c r="M1069" s="56" t="str">
        <f t="shared" si="147"/>
        <v>Keller Williams Realty - Waco</v>
      </c>
      <c r="N1069" s="5">
        <f t="shared" si="145"/>
        <v>1</v>
      </c>
      <c r="O1069" s="5">
        <f t="shared" si="146"/>
        <v>0</v>
      </c>
    </row>
    <row r="1070" spans="1:15" x14ac:dyDescent="0.2">
      <c r="A1070" t="s">
        <v>826</v>
      </c>
      <c r="B1070" t="s">
        <v>1258</v>
      </c>
      <c r="C1070" t="s">
        <v>1307</v>
      </c>
      <c r="D1070" t="s">
        <v>1099</v>
      </c>
      <c r="E1070" t="s">
        <v>2929</v>
      </c>
      <c r="F1070" t="s">
        <v>216</v>
      </c>
      <c r="G1070" s="3">
        <v>43577</v>
      </c>
      <c r="H1070" s="2">
        <v>183000</v>
      </c>
      <c r="I1070" s="12" t="s">
        <v>838</v>
      </c>
      <c r="J1070" s="67">
        <f t="shared" si="142"/>
        <v>183000</v>
      </c>
      <c r="K1070" s="5">
        <f t="shared" si="143"/>
        <v>1</v>
      </c>
      <c r="L1070" s="54">
        <f t="shared" si="144"/>
        <v>0</v>
      </c>
      <c r="M1070" s="56" t="str">
        <f t="shared" si="147"/>
        <v>Keller Williams Realty - Waco</v>
      </c>
      <c r="N1070" s="5">
        <f t="shared" si="145"/>
        <v>0</v>
      </c>
      <c r="O1070" s="5">
        <f t="shared" si="146"/>
        <v>0</v>
      </c>
    </row>
    <row r="1071" spans="1:15" x14ac:dyDescent="0.2">
      <c r="A1071" t="s">
        <v>1910</v>
      </c>
      <c r="B1071" t="s">
        <v>1842</v>
      </c>
      <c r="C1071" t="s">
        <v>1307</v>
      </c>
      <c r="D1071" t="s">
        <v>1099</v>
      </c>
      <c r="E1071" t="s">
        <v>3014</v>
      </c>
      <c r="F1071" t="s">
        <v>6</v>
      </c>
      <c r="G1071" s="3">
        <v>43585</v>
      </c>
      <c r="H1071" s="2">
        <v>195000</v>
      </c>
      <c r="I1071" s="12">
        <v>20190665</v>
      </c>
      <c r="J1071" s="67">
        <f t="shared" si="142"/>
        <v>195000</v>
      </c>
      <c r="K1071" s="5">
        <f t="shared" si="143"/>
        <v>1</v>
      </c>
      <c r="L1071" s="54">
        <f t="shared" si="144"/>
        <v>1</v>
      </c>
      <c r="M1071" s="56" t="str">
        <f t="shared" si="147"/>
        <v>Keller Williams Realty - Waco</v>
      </c>
      <c r="N1071" s="5">
        <f t="shared" si="145"/>
        <v>0</v>
      </c>
      <c r="O1071" s="5">
        <f t="shared" si="146"/>
        <v>0</v>
      </c>
    </row>
    <row r="1072" spans="1:15" x14ac:dyDescent="0.2">
      <c r="A1072" t="s">
        <v>2631</v>
      </c>
      <c r="B1072" t="s">
        <v>1842</v>
      </c>
      <c r="C1072" t="s">
        <v>1090</v>
      </c>
      <c r="D1072" t="s">
        <v>194</v>
      </c>
      <c r="E1072" t="s">
        <v>2632</v>
      </c>
      <c r="F1072" t="s">
        <v>11</v>
      </c>
      <c r="G1072" s="3">
        <v>43542</v>
      </c>
      <c r="H1072" s="2">
        <v>112000</v>
      </c>
      <c r="I1072" s="12">
        <v>20190331</v>
      </c>
      <c r="J1072" s="67">
        <f t="shared" si="142"/>
        <v>112000</v>
      </c>
      <c r="K1072" s="5">
        <f t="shared" si="143"/>
        <v>1</v>
      </c>
      <c r="L1072" s="54">
        <f t="shared" si="144"/>
        <v>1</v>
      </c>
      <c r="M1072" s="56" t="str">
        <f>IF(D1072="",#REF!,D1072)</f>
        <v>Slovak Realty</v>
      </c>
      <c r="N1072" s="5">
        <f t="shared" si="145"/>
        <v>0</v>
      </c>
      <c r="O1072" s="5">
        <f t="shared" si="146"/>
        <v>0</v>
      </c>
    </row>
    <row r="1073" spans="1:15" x14ac:dyDescent="0.2">
      <c r="A1073" t="s">
        <v>1389</v>
      </c>
      <c r="B1073" t="s">
        <v>1840</v>
      </c>
      <c r="C1073" t="s">
        <v>267</v>
      </c>
      <c r="D1073" t="s">
        <v>1858</v>
      </c>
      <c r="E1073" t="s">
        <v>2876</v>
      </c>
      <c r="F1073" t="s">
        <v>216</v>
      </c>
      <c r="G1073" s="3">
        <v>43570</v>
      </c>
      <c r="H1073" s="2">
        <v>315000</v>
      </c>
      <c r="I1073" s="12" t="s">
        <v>838</v>
      </c>
      <c r="J1073" s="67">
        <f t="shared" si="142"/>
        <v>315000</v>
      </c>
      <c r="K1073" s="5">
        <f t="shared" si="143"/>
        <v>1</v>
      </c>
      <c r="L1073" s="54">
        <f t="shared" si="144"/>
        <v>0</v>
      </c>
      <c r="M1073" s="56" t="str">
        <f t="shared" si="147"/>
        <v>Better Homes and Gardens</v>
      </c>
      <c r="N1073" s="5">
        <f t="shared" si="145"/>
        <v>0</v>
      </c>
      <c r="O1073" s="5">
        <f t="shared" si="146"/>
        <v>0</v>
      </c>
    </row>
    <row r="1074" spans="1:15" x14ac:dyDescent="0.2">
      <c r="A1074" t="s">
        <v>813</v>
      </c>
      <c r="B1074" t="s">
        <v>1099</v>
      </c>
      <c r="C1074" t="s">
        <v>267</v>
      </c>
      <c r="D1074" t="s">
        <v>1858</v>
      </c>
      <c r="E1074" t="s">
        <v>3020</v>
      </c>
      <c r="F1074" t="s">
        <v>6</v>
      </c>
      <c r="G1074" s="3">
        <v>43585</v>
      </c>
      <c r="H1074" s="2">
        <v>221000</v>
      </c>
      <c r="I1074" s="12">
        <v>20190673</v>
      </c>
      <c r="J1074" s="67">
        <f t="shared" si="142"/>
        <v>221000</v>
      </c>
      <c r="K1074" s="5">
        <f t="shared" si="143"/>
        <v>1</v>
      </c>
      <c r="L1074" s="54">
        <f t="shared" si="144"/>
        <v>1</v>
      </c>
      <c r="M1074" s="56" t="str">
        <f>IF(D1074="",#REF!,D1074)</f>
        <v>Better Homes and Gardens</v>
      </c>
      <c r="N1074" s="5">
        <f t="shared" si="145"/>
        <v>0</v>
      </c>
      <c r="O1074" s="5">
        <f t="shared" si="146"/>
        <v>0</v>
      </c>
    </row>
    <row r="1075" spans="1:15" x14ac:dyDescent="0.2">
      <c r="A1075" t="s">
        <v>267</v>
      </c>
      <c r="B1075" t="s">
        <v>1858</v>
      </c>
      <c r="C1075" t="s">
        <v>267</v>
      </c>
      <c r="D1075" t="s">
        <v>1858</v>
      </c>
      <c r="E1075" t="s">
        <v>3188</v>
      </c>
      <c r="F1075" t="s">
        <v>426</v>
      </c>
      <c r="G1075" s="3">
        <v>43602</v>
      </c>
      <c r="H1075" s="2">
        <v>320500</v>
      </c>
      <c r="I1075" s="12" t="s">
        <v>838</v>
      </c>
      <c r="J1075" s="67">
        <f t="shared" si="142"/>
        <v>0</v>
      </c>
      <c r="K1075" s="5">
        <f t="shared" si="143"/>
        <v>0</v>
      </c>
      <c r="L1075" s="54">
        <f t="shared" si="144"/>
        <v>0</v>
      </c>
      <c r="M1075" s="56" t="str">
        <f t="shared" si="147"/>
        <v>Better Homes and Gardens</v>
      </c>
      <c r="N1075" s="5">
        <f t="shared" si="145"/>
        <v>1</v>
      </c>
      <c r="O1075" s="5">
        <f t="shared" si="146"/>
        <v>0</v>
      </c>
    </row>
    <row r="1076" spans="1:15" x14ac:dyDescent="0.2">
      <c r="A1076" t="s">
        <v>2078</v>
      </c>
      <c r="B1076" t="s">
        <v>1842</v>
      </c>
      <c r="C1076" t="s">
        <v>1091</v>
      </c>
      <c r="D1076" t="s">
        <v>1036</v>
      </c>
      <c r="E1076" t="s">
        <v>2636</v>
      </c>
      <c r="F1076" t="s">
        <v>6</v>
      </c>
      <c r="G1076" s="3">
        <v>43543</v>
      </c>
      <c r="H1076" s="2">
        <v>168000</v>
      </c>
      <c r="I1076" s="12">
        <v>20190371</v>
      </c>
      <c r="J1076" s="67">
        <f t="shared" si="142"/>
        <v>168000</v>
      </c>
      <c r="K1076" s="5">
        <f t="shared" si="143"/>
        <v>1</v>
      </c>
      <c r="L1076" s="54">
        <f t="shared" si="144"/>
        <v>1</v>
      </c>
      <c r="M1076" s="56" t="str">
        <f t="shared" si="147"/>
        <v>Bentwood Realty</v>
      </c>
      <c r="N1076" s="5">
        <f t="shared" si="145"/>
        <v>0</v>
      </c>
      <c r="O1076" s="5">
        <f t="shared" si="146"/>
        <v>0</v>
      </c>
    </row>
    <row r="1077" spans="1:15" x14ac:dyDescent="0.2">
      <c r="A1077" t="s">
        <v>1639</v>
      </c>
      <c r="B1077" t="s">
        <v>1861</v>
      </c>
      <c r="C1077" t="s">
        <v>361</v>
      </c>
      <c r="D1077" t="s">
        <v>1842</v>
      </c>
      <c r="E1077" t="s">
        <v>3041</v>
      </c>
      <c r="F1077" t="s">
        <v>6</v>
      </c>
      <c r="G1077" s="3">
        <v>43587</v>
      </c>
      <c r="H1077" s="2">
        <v>215000</v>
      </c>
      <c r="I1077" s="12">
        <v>20190742</v>
      </c>
      <c r="J1077" s="67">
        <f t="shared" si="142"/>
        <v>215000</v>
      </c>
      <c r="K1077" s="5">
        <f t="shared" si="143"/>
        <v>1</v>
      </c>
      <c r="L1077" s="54">
        <f t="shared" si="144"/>
        <v>1</v>
      </c>
      <c r="M1077" s="56" t="str">
        <f>IF(D1077="",#REF!,D1077)</f>
        <v>Coldwell Banker Apex, REALTORS</v>
      </c>
      <c r="N1077" s="5">
        <f t="shared" si="145"/>
        <v>0</v>
      </c>
      <c r="O1077" s="5">
        <f t="shared" si="146"/>
        <v>0</v>
      </c>
    </row>
    <row r="1078" spans="1:15" x14ac:dyDescent="0.2">
      <c r="A1078" t="s">
        <v>1964</v>
      </c>
      <c r="B1078" t="s">
        <v>5</v>
      </c>
      <c r="C1078" t="s">
        <v>147</v>
      </c>
      <c r="D1078" t="s">
        <v>1734</v>
      </c>
      <c r="E1078" t="s">
        <v>2153</v>
      </c>
      <c r="F1078" t="s">
        <v>1092</v>
      </c>
      <c r="G1078" s="3">
        <v>43479</v>
      </c>
      <c r="H1078" s="2">
        <v>115000</v>
      </c>
      <c r="I1078" s="12" t="s">
        <v>838</v>
      </c>
      <c r="J1078" s="67">
        <f t="shared" si="142"/>
        <v>115000</v>
      </c>
      <c r="K1078" s="5">
        <f t="shared" si="143"/>
        <v>1</v>
      </c>
      <c r="L1078" s="54">
        <f t="shared" si="144"/>
        <v>0</v>
      </c>
      <c r="M1078" s="56" t="str">
        <f t="shared" si="147"/>
        <v>Bridge Realty</v>
      </c>
      <c r="N1078" s="5">
        <f t="shared" si="145"/>
        <v>0</v>
      </c>
      <c r="O1078" s="5">
        <f t="shared" si="146"/>
        <v>0</v>
      </c>
    </row>
    <row r="1079" spans="1:15" x14ac:dyDescent="0.2">
      <c r="A1079" t="s">
        <v>306</v>
      </c>
      <c r="B1079" t="s">
        <v>2085</v>
      </c>
      <c r="C1079" t="s">
        <v>147</v>
      </c>
      <c r="D1079" t="s">
        <v>1734</v>
      </c>
      <c r="E1079" t="s">
        <v>2165</v>
      </c>
      <c r="F1079" t="s">
        <v>425</v>
      </c>
      <c r="G1079" s="3">
        <v>43480</v>
      </c>
      <c r="H1079" s="2">
        <v>530000</v>
      </c>
      <c r="I1079" s="12" t="s">
        <v>838</v>
      </c>
      <c r="J1079" s="67">
        <f t="shared" si="142"/>
        <v>530000</v>
      </c>
      <c r="K1079" s="5">
        <f t="shared" si="143"/>
        <v>1</v>
      </c>
      <c r="L1079" s="54">
        <f t="shared" si="144"/>
        <v>0</v>
      </c>
      <c r="M1079" s="56" t="str">
        <f t="shared" si="147"/>
        <v>Bridge Realty</v>
      </c>
      <c r="N1079" s="5">
        <f t="shared" si="145"/>
        <v>0</v>
      </c>
      <c r="O1079" s="5">
        <f t="shared" si="146"/>
        <v>0</v>
      </c>
    </row>
    <row r="1080" spans="1:15" x14ac:dyDescent="0.2">
      <c r="A1080" t="s">
        <v>147</v>
      </c>
      <c r="B1080" t="s">
        <v>1734</v>
      </c>
      <c r="C1080" t="s">
        <v>147</v>
      </c>
      <c r="D1080" t="s">
        <v>1734</v>
      </c>
      <c r="E1080" t="s">
        <v>2295</v>
      </c>
      <c r="F1080" t="s">
        <v>6</v>
      </c>
      <c r="G1080" s="3">
        <v>43497</v>
      </c>
      <c r="H1080" s="2">
        <v>439000</v>
      </c>
      <c r="I1080" s="12" t="s">
        <v>838</v>
      </c>
      <c r="J1080" s="67">
        <f t="shared" si="142"/>
        <v>0</v>
      </c>
      <c r="K1080" s="5">
        <f t="shared" si="143"/>
        <v>0</v>
      </c>
      <c r="L1080" s="54">
        <f t="shared" si="144"/>
        <v>0</v>
      </c>
      <c r="M1080" s="56" t="str">
        <f t="shared" si="147"/>
        <v>Bridge Realty</v>
      </c>
      <c r="N1080" s="5">
        <f t="shared" si="145"/>
        <v>1</v>
      </c>
      <c r="O1080" s="5">
        <f t="shared" si="146"/>
        <v>0</v>
      </c>
    </row>
    <row r="1081" spans="1:15" x14ac:dyDescent="0.2">
      <c r="A1081" t="s">
        <v>147</v>
      </c>
      <c r="B1081" t="s">
        <v>1734</v>
      </c>
      <c r="C1081" t="s">
        <v>147</v>
      </c>
      <c r="D1081" t="s">
        <v>1734</v>
      </c>
      <c r="E1081" t="s">
        <v>2344</v>
      </c>
      <c r="F1081" t="s">
        <v>1126</v>
      </c>
      <c r="G1081" s="3">
        <v>43579</v>
      </c>
      <c r="H1081" s="2">
        <v>546000</v>
      </c>
      <c r="I1081" s="12" t="s">
        <v>838</v>
      </c>
      <c r="J1081" s="67">
        <f t="shared" si="142"/>
        <v>0</v>
      </c>
      <c r="K1081" s="5">
        <f t="shared" si="143"/>
        <v>0</v>
      </c>
      <c r="L1081" s="54">
        <f t="shared" si="144"/>
        <v>0</v>
      </c>
      <c r="M1081" s="56" t="str">
        <f>IF(D1081="",#REF!,D1081)</f>
        <v>Bridge Realty</v>
      </c>
      <c r="N1081" s="5">
        <f t="shared" si="145"/>
        <v>1</v>
      </c>
      <c r="O1081" s="5">
        <f t="shared" si="146"/>
        <v>0</v>
      </c>
    </row>
    <row r="1082" spans="1:15" x14ac:dyDescent="0.2">
      <c r="A1082" t="s">
        <v>1868</v>
      </c>
      <c r="B1082" t="s">
        <v>1869</v>
      </c>
      <c r="C1082" t="s">
        <v>147</v>
      </c>
      <c r="D1082" t="s">
        <v>1734</v>
      </c>
      <c r="E1082" t="s">
        <v>3068</v>
      </c>
      <c r="F1082" t="s">
        <v>6</v>
      </c>
      <c r="G1082" s="3">
        <v>43591</v>
      </c>
      <c r="H1082" s="2">
        <v>695000</v>
      </c>
      <c r="I1082" s="12" t="s">
        <v>838</v>
      </c>
      <c r="J1082" s="67">
        <f t="shared" si="142"/>
        <v>695000</v>
      </c>
      <c r="K1082" s="5">
        <f t="shared" si="143"/>
        <v>1</v>
      </c>
      <c r="L1082" s="54">
        <f t="shared" si="144"/>
        <v>0</v>
      </c>
      <c r="M1082" s="56" t="str">
        <f t="shared" si="147"/>
        <v>Bridge Realty</v>
      </c>
      <c r="N1082" s="5">
        <f t="shared" si="145"/>
        <v>0</v>
      </c>
      <c r="O1082" s="5">
        <f t="shared" si="146"/>
        <v>0</v>
      </c>
    </row>
    <row r="1083" spans="1:15" x14ac:dyDescent="0.2">
      <c r="A1083" t="s">
        <v>1868</v>
      </c>
      <c r="B1083" t="s">
        <v>1869</v>
      </c>
      <c r="C1083" t="s">
        <v>1713</v>
      </c>
      <c r="D1083" t="s">
        <v>1984</v>
      </c>
      <c r="E1083" t="s">
        <v>2660</v>
      </c>
      <c r="F1083" t="s">
        <v>301</v>
      </c>
      <c r="G1083" s="3">
        <v>43545</v>
      </c>
      <c r="H1083" s="2">
        <v>43000</v>
      </c>
      <c r="I1083" s="12" t="s">
        <v>838</v>
      </c>
      <c r="J1083" s="67">
        <f t="shared" si="142"/>
        <v>43000</v>
      </c>
      <c r="K1083" s="5">
        <f t="shared" si="143"/>
        <v>1</v>
      </c>
      <c r="L1083" s="54">
        <f t="shared" si="144"/>
        <v>0</v>
      </c>
      <c r="M1083" s="56" t="str">
        <f t="shared" si="147"/>
        <v>Sauer &amp; Associates, Inc.</v>
      </c>
      <c r="N1083" s="5">
        <f t="shared" si="145"/>
        <v>0</v>
      </c>
      <c r="O1083" s="5">
        <f t="shared" si="146"/>
        <v>0</v>
      </c>
    </row>
    <row r="1084" spans="1:15" x14ac:dyDescent="0.2">
      <c r="A1084" t="s">
        <v>1868</v>
      </c>
      <c r="B1084" t="s">
        <v>1869</v>
      </c>
      <c r="C1084" t="s">
        <v>1686</v>
      </c>
      <c r="D1084" t="s">
        <v>1842</v>
      </c>
      <c r="E1084" t="s">
        <v>2933</v>
      </c>
      <c r="F1084" t="s">
        <v>6</v>
      </c>
      <c r="G1084" s="3">
        <v>43577</v>
      </c>
      <c r="H1084" s="2">
        <v>101260</v>
      </c>
      <c r="I1084" s="12" t="s">
        <v>838</v>
      </c>
      <c r="J1084" s="67">
        <f t="shared" si="142"/>
        <v>101260</v>
      </c>
      <c r="K1084" s="5">
        <f t="shared" si="143"/>
        <v>1</v>
      </c>
      <c r="L1084" s="54">
        <f t="shared" si="144"/>
        <v>0</v>
      </c>
      <c r="M1084" s="56" t="str">
        <f t="shared" si="147"/>
        <v>Coldwell Banker Apex, REALTORS</v>
      </c>
      <c r="N1084" s="5">
        <f t="shared" si="145"/>
        <v>0</v>
      </c>
      <c r="O1084" s="5">
        <f t="shared" si="146"/>
        <v>0</v>
      </c>
    </row>
    <row r="1085" spans="1:15" x14ac:dyDescent="0.2">
      <c r="A1085" t="s">
        <v>1888</v>
      </c>
      <c r="B1085" t="s">
        <v>1840</v>
      </c>
      <c r="C1085" t="s">
        <v>1686</v>
      </c>
      <c r="D1085" t="s">
        <v>1842</v>
      </c>
      <c r="E1085" t="s">
        <v>3197</v>
      </c>
      <c r="F1085" t="s">
        <v>6</v>
      </c>
      <c r="G1085" s="3">
        <v>43602</v>
      </c>
      <c r="H1085" s="2">
        <v>94000</v>
      </c>
      <c r="I1085" s="12" t="s">
        <v>838</v>
      </c>
      <c r="J1085" s="67">
        <f t="shared" si="142"/>
        <v>94000</v>
      </c>
      <c r="K1085" s="5">
        <f t="shared" si="143"/>
        <v>1</v>
      </c>
      <c r="L1085" s="54">
        <f t="shared" si="144"/>
        <v>0</v>
      </c>
      <c r="M1085" s="56" t="str">
        <f>IF(D1085="",#REF!,D1085)</f>
        <v>Coldwell Banker Apex, REALTORS</v>
      </c>
      <c r="N1085" s="5">
        <f t="shared" si="145"/>
        <v>0</v>
      </c>
      <c r="O1085" s="5">
        <f t="shared" si="146"/>
        <v>0</v>
      </c>
    </row>
    <row r="1086" spans="1:15" x14ac:dyDescent="0.2">
      <c r="A1086" t="s">
        <v>1894</v>
      </c>
      <c r="B1086" t="s">
        <v>1535</v>
      </c>
      <c r="C1086" t="s">
        <v>1686</v>
      </c>
      <c r="D1086" t="s">
        <v>1842</v>
      </c>
      <c r="E1086" t="s">
        <v>3225</v>
      </c>
      <c r="F1086" t="s">
        <v>6</v>
      </c>
      <c r="G1086" s="3">
        <v>43606</v>
      </c>
      <c r="H1086" s="2">
        <v>153500</v>
      </c>
      <c r="I1086" s="12">
        <v>20190958</v>
      </c>
      <c r="J1086" s="67">
        <f t="shared" si="142"/>
        <v>153500</v>
      </c>
      <c r="K1086" s="5">
        <f t="shared" si="143"/>
        <v>1</v>
      </c>
      <c r="L1086" s="54">
        <f t="shared" si="144"/>
        <v>1</v>
      </c>
      <c r="M1086" s="56" t="str">
        <f t="shared" si="147"/>
        <v>Coldwell Banker Apex, REALTORS</v>
      </c>
      <c r="N1086" s="5">
        <f t="shared" si="145"/>
        <v>0</v>
      </c>
      <c r="O1086" s="5">
        <f t="shared" si="146"/>
        <v>0</v>
      </c>
    </row>
    <row r="1087" spans="1:15" x14ac:dyDescent="0.2">
      <c r="A1087" t="s">
        <v>1081</v>
      </c>
      <c r="B1087" t="s">
        <v>1036</v>
      </c>
      <c r="C1087" t="s">
        <v>15</v>
      </c>
      <c r="D1087" t="s">
        <v>118</v>
      </c>
      <c r="E1087" t="s">
        <v>2521</v>
      </c>
      <c r="F1087" t="s">
        <v>70</v>
      </c>
      <c r="G1087" s="3">
        <v>43529</v>
      </c>
      <c r="H1087" s="2">
        <v>99500</v>
      </c>
      <c r="I1087" s="12" t="s">
        <v>838</v>
      </c>
      <c r="J1087" s="67">
        <f t="shared" si="142"/>
        <v>99500</v>
      </c>
      <c r="K1087" s="5">
        <f t="shared" si="143"/>
        <v>1</v>
      </c>
      <c r="L1087" s="54">
        <f t="shared" si="144"/>
        <v>0</v>
      </c>
      <c r="M1087" s="56" t="str">
        <f>IF(D1087="",#REF!,D1087)</f>
        <v>Central Realty</v>
      </c>
      <c r="N1087" s="5">
        <f t="shared" si="145"/>
        <v>0</v>
      </c>
      <c r="O1087" s="5">
        <f t="shared" si="146"/>
        <v>0</v>
      </c>
    </row>
    <row r="1088" spans="1:15" x14ac:dyDescent="0.2">
      <c r="A1088" t="s">
        <v>2041</v>
      </c>
      <c r="B1088" t="s">
        <v>1180</v>
      </c>
      <c r="C1088" t="s">
        <v>15</v>
      </c>
      <c r="D1088" t="s">
        <v>118</v>
      </c>
      <c r="E1088" t="s">
        <v>2646</v>
      </c>
      <c r="F1088" t="s">
        <v>216</v>
      </c>
      <c r="G1088" s="3">
        <v>43544</v>
      </c>
      <c r="H1088" s="2">
        <v>168700</v>
      </c>
      <c r="I1088" s="12">
        <v>20190251</v>
      </c>
      <c r="J1088" s="67">
        <f t="shared" si="142"/>
        <v>168700</v>
      </c>
      <c r="K1088" s="5">
        <f t="shared" si="143"/>
        <v>1</v>
      </c>
      <c r="L1088" s="54">
        <f t="shared" si="144"/>
        <v>1</v>
      </c>
      <c r="M1088" s="56" t="str">
        <f>IF(D1088="",#REF!,D1088)</f>
        <v>Central Realty</v>
      </c>
      <c r="N1088" s="5">
        <f t="shared" si="145"/>
        <v>0</v>
      </c>
      <c r="O1088" s="5">
        <f t="shared" si="146"/>
        <v>0</v>
      </c>
    </row>
    <row r="1089" spans="1:15" x14ac:dyDescent="0.2">
      <c r="A1089" t="s">
        <v>15</v>
      </c>
      <c r="B1089" t="s">
        <v>118</v>
      </c>
      <c r="C1089" t="s">
        <v>15</v>
      </c>
      <c r="D1089" t="s">
        <v>118</v>
      </c>
      <c r="E1089" t="s">
        <v>2721</v>
      </c>
      <c r="F1089" t="s">
        <v>534</v>
      </c>
      <c r="G1089" s="3">
        <v>43551</v>
      </c>
      <c r="H1089" s="2">
        <v>23500</v>
      </c>
      <c r="I1089" s="12" t="s">
        <v>838</v>
      </c>
      <c r="J1089" s="67">
        <f t="shared" si="142"/>
        <v>0</v>
      </c>
      <c r="K1089" s="5">
        <f t="shared" si="143"/>
        <v>0</v>
      </c>
      <c r="L1089" s="54">
        <f t="shared" si="144"/>
        <v>0</v>
      </c>
      <c r="M1089" s="56" t="str">
        <f>IF(D1089="",#REF!,D1089)</f>
        <v>Central Realty</v>
      </c>
      <c r="N1089" s="5">
        <f t="shared" si="145"/>
        <v>1</v>
      </c>
      <c r="O1089" s="5">
        <f t="shared" si="146"/>
        <v>0</v>
      </c>
    </row>
    <row r="1090" spans="1:15" x14ac:dyDescent="0.2">
      <c r="A1090" t="s">
        <v>15</v>
      </c>
      <c r="B1090" t="s">
        <v>118</v>
      </c>
      <c r="C1090" t="s">
        <v>15</v>
      </c>
      <c r="D1090" t="s">
        <v>118</v>
      </c>
      <c r="E1090" t="s">
        <v>2854</v>
      </c>
      <c r="F1090" t="s">
        <v>6</v>
      </c>
      <c r="G1090" s="3">
        <v>43567</v>
      </c>
      <c r="H1090" s="2">
        <v>164700</v>
      </c>
      <c r="I1090" s="12" t="s">
        <v>838</v>
      </c>
      <c r="J1090" s="67">
        <f t="shared" si="142"/>
        <v>0</v>
      </c>
      <c r="K1090" s="5">
        <f t="shared" si="143"/>
        <v>0</v>
      </c>
      <c r="L1090" s="54">
        <f t="shared" si="144"/>
        <v>0</v>
      </c>
      <c r="M1090" s="56" t="str">
        <f t="shared" si="147"/>
        <v>Central Realty</v>
      </c>
      <c r="N1090" s="5">
        <f t="shared" si="145"/>
        <v>1</v>
      </c>
      <c r="O1090" s="5">
        <f t="shared" si="146"/>
        <v>0</v>
      </c>
    </row>
    <row r="1091" spans="1:15" x14ac:dyDescent="0.2">
      <c r="A1091" t="s">
        <v>1481</v>
      </c>
      <c r="B1091" t="s">
        <v>1529</v>
      </c>
      <c r="C1091" t="s">
        <v>15</v>
      </c>
      <c r="D1091" t="s">
        <v>118</v>
      </c>
      <c r="E1091" t="s">
        <v>2932</v>
      </c>
      <c r="F1091" t="s">
        <v>6</v>
      </c>
      <c r="G1091" s="3">
        <v>43577</v>
      </c>
      <c r="H1091" s="2">
        <v>155500</v>
      </c>
      <c r="I1091" s="12" t="s">
        <v>838</v>
      </c>
      <c r="J1091" s="67">
        <f t="shared" si="142"/>
        <v>155500</v>
      </c>
      <c r="K1091" s="5">
        <f t="shared" si="143"/>
        <v>1</v>
      </c>
      <c r="L1091" s="54">
        <f t="shared" si="144"/>
        <v>0</v>
      </c>
      <c r="M1091" s="56" t="str">
        <f t="shared" si="147"/>
        <v>Central Realty</v>
      </c>
      <c r="N1091" s="5">
        <f t="shared" si="145"/>
        <v>0</v>
      </c>
      <c r="O1091" s="5">
        <f t="shared" si="146"/>
        <v>0</v>
      </c>
    </row>
    <row r="1092" spans="1:15" x14ac:dyDescent="0.2">
      <c r="A1092" t="s">
        <v>357</v>
      </c>
      <c r="B1092" t="s">
        <v>1099</v>
      </c>
      <c r="C1092" t="s">
        <v>15</v>
      </c>
      <c r="D1092" t="s">
        <v>118</v>
      </c>
      <c r="E1092" t="s">
        <v>2991</v>
      </c>
      <c r="F1092" t="s">
        <v>6</v>
      </c>
      <c r="G1092" s="3">
        <v>43584</v>
      </c>
      <c r="H1092" s="2">
        <v>89700</v>
      </c>
      <c r="I1092" s="12" t="s">
        <v>838</v>
      </c>
      <c r="J1092" s="67">
        <f t="shared" si="142"/>
        <v>89700</v>
      </c>
      <c r="K1092" s="5">
        <f t="shared" si="143"/>
        <v>1</v>
      </c>
      <c r="L1092" s="54">
        <f t="shared" si="144"/>
        <v>0</v>
      </c>
      <c r="M1092" s="56" t="str">
        <f t="shared" si="147"/>
        <v>Central Realty</v>
      </c>
      <c r="N1092" s="5">
        <f t="shared" si="145"/>
        <v>0</v>
      </c>
      <c r="O1092" s="5">
        <f t="shared" si="146"/>
        <v>0</v>
      </c>
    </row>
    <row r="1093" spans="1:15" x14ac:dyDescent="0.2">
      <c r="A1093" t="s">
        <v>24</v>
      </c>
      <c r="B1093" t="s">
        <v>1840</v>
      </c>
      <c r="C1093" t="s">
        <v>15</v>
      </c>
      <c r="D1093" t="s">
        <v>118</v>
      </c>
      <c r="E1093" t="s">
        <v>3276</v>
      </c>
      <c r="F1093" t="s">
        <v>6</v>
      </c>
      <c r="G1093" s="3">
        <v>43609</v>
      </c>
      <c r="H1093" s="2">
        <v>284700</v>
      </c>
      <c r="I1093" s="12" t="s">
        <v>838</v>
      </c>
      <c r="J1093" s="67">
        <f t="shared" si="142"/>
        <v>284700</v>
      </c>
      <c r="K1093" s="5">
        <f t="shared" si="143"/>
        <v>1</v>
      </c>
      <c r="L1093" s="54">
        <f t="shared" si="144"/>
        <v>0</v>
      </c>
      <c r="M1093" s="56" t="str">
        <f>IF(D1093="",#REF!,D1093)</f>
        <v>Central Realty</v>
      </c>
      <c r="N1093" s="5">
        <f t="shared" si="145"/>
        <v>0</v>
      </c>
      <c r="O1093" s="5">
        <f t="shared" si="146"/>
        <v>0</v>
      </c>
    </row>
    <row r="1094" spans="1:15" x14ac:dyDescent="0.2">
      <c r="A1094" t="s">
        <v>2053</v>
      </c>
      <c r="B1094" t="s">
        <v>1854</v>
      </c>
      <c r="C1094" t="s">
        <v>15</v>
      </c>
      <c r="D1094" t="s">
        <v>118</v>
      </c>
      <c r="E1094" t="s">
        <v>3353</v>
      </c>
      <c r="F1094" t="s">
        <v>700</v>
      </c>
      <c r="G1094" s="3">
        <v>43616</v>
      </c>
      <c r="H1094" s="2">
        <v>150000</v>
      </c>
      <c r="I1094" s="12" t="s">
        <v>838</v>
      </c>
      <c r="J1094" s="67">
        <f t="shared" ref="J1094:J1157" si="148">IF(A1094=C1094,0,H1094)</f>
        <v>150000</v>
      </c>
      <c r="K1094" s="5">
        <f t="shared" ref="K1094:K1157" si="149">IF(J1094&gt;0,1,0)</f>
        <v>1</v>
      </c>
      <c r="L1094" s="54">
        <f t="shared" ref="L1094:L1157" si="150">IF(K1094=0,0,IF(I1094="did not close",0,IF(I1094="",0,1)))</f>
        <v>0</v>
      </c>
      <c r="M1094" s="56" t="str">
        <f t="shared" si="147"/>
        <v>Central Realty</v>
      </c>
      <c r="N1094" s="5">
        <f t="shared" ref="N1094:N1157" si="151">IF(A1094=C1094,1,0)</f>
        <v>0</v>
      </c>
      <c r="O1094" s="5">
        <f t="shared" ref="O1094:O1157" si="152">IF(K1094=0,IF(I1094="did not close",0,IF(I1094="",0,1)),0)</f>
        <v>0</v>
      </c>
    </row>
    <row r="1095" spans="1:15" x14ac:dyDescent="0.2">
      <c r="A1095" t="s">
        <v>2041</v>
      </c>
      <c r="B1095" t="s">
        <v>1180</v>
      </c>
      <c r="C1095" t="s">
        <v>566</v>
      </c>
      <c r="D1095" t="s">
        <v>1842</v>
      </c>
      <c r="E1095" t="s">
        <v>2133</v>
      </c>
      <c r="F1095" t="s">
        <v>123</v>
      </c>
      <c r="G1095" s="3">
        <v>43475</v>
      </c>
      <c r="H1095" s="2">
        <v>197000</v>
      </c>
      <c r="I1095" s="12">
        <v>20182836</v>
      </c>
      <c r="J1095" s="67">
        <f t="shared" si="148"/>
        <v>197000</v>
      </c>
      <c r="K1095" s="5">
        <f t="shared" si="149"/>
        <v>1</v>
      </c>
      <c r="L1095" s="54">
        <f t="shared" si="150"/>
        <v>1</v>
      </c>
      <c r="M1095" s="56" t="str">
        <f t="shared" si="147"/>
        <v>Coldwell Banker Apex, REALTORS</v>
      </c>
      <c r="N1095" s="5">
        <f t="shared" si="151"/>
        <v>0</v>
      </c>
      <c r="O1095" s="5">
        <f t="shared" si="152"/>
        <v>0</v>
      </c>
    </row>
    <row r="1096" spans="1:15" x14ac:dyDescent="0.2">
      <c r="A1096" t="s">
        <v>269</v>
      </c>
      <c r="B1096" t="s">
        <v>1547</v>
      </c>
      <c r="C1096" t="s">
        <v>566</v>
      </c>
      <c r="D1096" t="s">
        <v>1842</v>
      </c>
      <c r="E1096" t="s">
        <v>2256</v>
      </c>
      <c r="F1096" t="s">
        <v>7</v>
      </c>
      <c r="G1096" s="3">
        <v>43496</v>
      </c>
      <c r="H1096" s="2">
        <v>273000</v>
      </c>
      <c r="I1096" s="12">
        <v>20190089</v>
      </c>
      <c r="J1096" s="67">
        <f t="shared" si="148"/>
        <v>273000</v>
      </c>
      <c r="K1096" s="5">
        <f t="shared" si="149"/>
        <v>1</v>
      </c>
      <c r="L1096" s="54">
        <f t="shared" si="150"/>
        <v>1</v>
      </c>
      <c r="M1096" s="56" t="str">
        <f t="shared" si="147"/>
        <v>Coldwell Banker Apex, REALTORS</v>
      </c>
      <c r="N1096" s="5">
        <f t="shared" si="151"/>
        <v>0</v>
      </c>
      <c r="O1096" s="5">
        <f t="shared" si="152"/>
        <v>0</v>
      </c>
    </row>
    <row r="1097" spans="1:15" x14ac:dyDescent="0.2">
      <c r="A1097" t="s">
        <v>2066</v>
      </c>
      <c r="B1097" t="s">
        <v>1842</v>
      </c>
      <c r="C1097" t="s">
        <v>566</v>
      </c>
      <c r="D1097" t="s">
        <v>1842</v>
      </c>
      <c r="E1097" t="s">
        <v>2287</v>
      </c>
      <c r="F1097" t="s">
        <v>6</v>
      </c>
      <c r="G1097" s="3">
        <v>43497</v>
      </c>
      <c r="H1097" s="2">
        <v>355000</v>
      </c>
      <c r="I1097" s="12">
        <v>20190011</v>
      </c>
      <c r="J1097" s="67">
        <f t="shared" si="148"/>
        <v>355000</v>
      </c>
      <c r="K1097" s="5">
        <f t="shared" si="149"/>
        <v>1</v>
      </c>
      <c r="L1097" s="54">
        <f t="shared" si="150"/>
        <v>1</v>
      </c>
      <c r="M1097" s="56" t="str">
        <f t="shared" si="147"/>
        <v>Coldwell Banker Apex, REALTORS</v>
      </c>
      <c r="N1097" s="5">
        <f t="shared" si="151"/>
        <v>0</v>
      </c>
      <c r="O1097" s="5">
        <f t="shared" si="152"/>
        <v>0</v>
      </c>
    </row>
    <row r="1098" spans="1:15" x14ac:dyDescent="0.2">
      <c r="A1098" t="s">
        <v>1639</v>
      </c>
      <c r="B1098" t="s">
        <v>1861</v>
      </c>
      <c r="C1098" t="s">
        <v>566</v>
      </c>
      <c r="D1098" t="s">
        <v>1842</v>
      </c>
      <c r="E1098" t="s">
        <v>2356</v>
      </c>
      <c r="F1098" t="s">
        <v>6</v>
      </c>
      <c r="G1098" s="3">
        <v>43510</v>
      </c>
      <c r="H1098" s="2">
        <v>125000</v>
      </c>
      <c r="I1098" s="12">
        <v>20190116</v>
      </c>
      <c r="J1098" s="67">
        <f t="shared" si="148"/>
        <v>125000</v>
      </c>
      <c r="K1098" s="5">
        <f t="shared" si="149"/>
        <v>1</v>
      </c>
      <c r="L1098" s="54">
        <f t="shared" si="150"/>
        <v>1</v>
      </c>
      <c r="M1098" s="56" t="str">
        <f>IF(D1098="",#REF!,D1098)</f>
        <v>Coldwell Banker Apex, REALTORS</v>
      </c>
      <c r="N1098" s="5">
        <f t="shared" si="151"/>
        <v>0</v>
      </c>
      <c r="O1098" s="5">
        <f t="shared" si="152"/>
        <v>0</v>
      </c>
    </row>
    <row r="1099" spans="1:15" x14ac:dyDescent="0.2">
      <c r="A1099" t="s">
        <v>2131</v>
      </c>
      <c r="B1099" t="s">
        <v>839</v>
      </c>
      <c r="C1099" t="s">
        <v>566</v>
      </c>
      <c r="D1099" t="s">
        <v>1842</v>
      </c>
      <c r="E1099" t="s">
        <v>2458</v>
      </c>
      <c r="F1099" t="s">
        <v>6</v>
      </c>
      <c r="G1099" s="3">
        <v>43524</v>
      </c>
      <c r="H1099" s="2">
        <v>369000</v>
      </c>
      <c r="I1099" s="12">
        <v>20190220</v>
      </c>
      <c r="J1099" s="67">
        <f t="shared" si="148"/>
        <v>369000</v>
      </c>
      <c r="K1099" s="5">
        <f t="shared" si="149"/>
        <v>1</v>
      </c>
      <c r="L1099" s="54">
        <f t="shared" si="150"/>
        <v>1</v>
      </c>
      <c r="M1099" s="56" t="str">
        <f>IF(D1099="",#REF!,D1099)</f>
        <v>Coldwell Banker Apex, REALTORS</v>
      </c>
      <c r="N1099" s="5">
        <f t="shared" si="151"/>
        <v>0</v>
      </c>
      <c r="O1099" s="5">
        <f t="shared" si="152"/>
        <v>0</v>
      </c>
    </row>
    <row r="1100" spans="1:15" x14ac:dyDescent="0.2">
      <c r="A1100" t="s">
        <v>1644</v>
      </c>
      <c r="B1100" t="s">
        <v>1036</v>
      </c>
      <c r="C1100" t="s">
        <v>566</v>
      </c>
      <c r="D1100" t="s">
        <v>1842</v>
      </c>
      <c r="E1100" t="s">
        <v>2462</v>
      </c>
      <c r="F1100" t="s">
        <v>1126</v>
      </c>
      <c r="G1100" s="3">
        <v>43524</v>
      </c>
      <c r="H1100" s="2">
        <v>336000</v>
      </c>
      <c r="I1100" s="12">
        <v>20190196</v>
      </c>
      <c r="J1100" s="67">
        <f t="shared" si="148"/>
        <v>336000</v>
      </c>
      <c r="K1100" s="5">
        <f t="shared" si="149"/>
        <v>1</v>
      </c>
      <c r="L1100" s="54">
        <f t="shared" si="150"/>
        <v>1</v>
      </c>
      <c r="M1100" s="56" t="str">
        <f>IF(D1100="",#REF!,D1100)</f>
        <v>Coldwell Banker Apex, REALTORS</v>
      </c>
      <c r="N1100" s="5">
        <f t="shared" si="151"/>
        <v>0</v>
      </c>
      <c r="O1100" s="5">
        <f t="shared" si="152"/>
        <v>0</v>
      </c>
    </row>
    <row r="1101" spans="1:15" x14ac:dyDescent="0.2">
      <c r="A1101" t="s">
        <v>2039</v>
      </c>
      <c r="B1101" t="s">
        <v>1847</v>
      </c>
      <c r="C1101" t="s">
        <v>566</v>
      </c>
      <c r="D1101" t="s">
        <v>1842</v>
      </c>
      <c r="E1101" t="s">
        <v>2474</v>
      </c>
      <c r="F1101" t="s">
        <v>216</v>
      </c>
      <c r="G1101" s="3">
        <v>43524</v>
      </c>
      <c r="H1101" s="2">
        <v>222500</v>
      </c>
      <c r="I1101" s="12">
        <v>20190177</v>
      </c>
      <c r="J1101" s="67">
        <f t="shared" si="148"/>
        <v>222500</v>
      </c>
      <c r="K1101" s="5">
        <f t="shared" si="149"/>
        <v>1</v>
      </c>
      <c r="L1101" s="54">
        <f t="shared" si="150"/>
        <v>1</v>
      </c>
      <c r="M1101" s="56" t="str">
        <f t="shared" si="147"/>
        <v>Coldwell Banker Apex, REALTORS</v>
      </c>
      <c r="N1101" s="5">
        <f t="shared" si="151"/>
        <v>0</v>
      </c>
      <c r="O1101" s="5">
        <f t="shared" si="152"/>
        <v>0</v>
      </c>
    </row>
    <row r="1102" spans="1:15" x14ac:dyDescent="0.2">
      <c r="A1102" t="s">
        <v>1879</v>
      </c>
      <c r="B1102" t="s">
        <v>1258</v>
      </c>
      <c r="C1102" t="s">
        <v>566</v>
      </c>
      <c r="D1102" t="s">
        <v>1842</v>
      </c>
      <c r="E1102" t="s">
        <v>2484</v>
      </c>
      <c r="F1102" t="s">
        <v>1249</v>
      </c>
      <c r="G1102" s="3">
        <v>43525</v>
      </c>
      <c r="H1102" s="2">
        <v>235000</v>
      </c>
      <c r="I1102" s="12">
        <v>20190255</v>
      </c>
      <c r="J1102" s="67">
        <f t="shared" si="148"/>
        <v>235000</v>
      </c>
      <c r="K1102" s="5">
        <f t="shared" si="149"/>
        <v>1</v>
      </c>
      <c r="L1102" s="54">
        <f t="shared" si="150"/>
        <v>1</v>
      </c>
      <c r="M1102" s="56" t="str">
        <f>IF(D1102="",#REF!,D1102)</f>
        <v>Coldwell Banker Apex, REALTORS</v>
      </c>
      <c r="N1102" s="5">
        <f t="shared" si="151"/>
        <v>0</v>
      </c>
      <c r="O1102" s="5">
        <f t="shared" si="152"/>
        <v>0</v>
      </c>
    </row>
    <row r="1103" spans="1:15" x14ac:dyDescent="0.2">
      <c r="A1103" t="s">
        <v>1456</v>
      </c>
      <c r="B1103" t="s">
        <v>1840</v>
      </c>
      <c r="C1103" t="s">
        <v>566</v>
      </c>
      <c r="D1103" t="s">
        <v>1842</v>
      </c>
      <c r="E1103" t="s">
        <v>2527</v>
      </c>
      <c r="F1103" t="s">
        <v>6</v>
      </c>
      <c r="G1103" s="3">
        <v>43530</v>
      </c>
      <c r="H1103" s="2">
        <v>220000</v>
      </c>
      <c r="I1103" s="12">
        <v>20190291</v>
      </c>
      <c r="J1103" s="67">
        <f t="shared" si="148"/>
        <v>220000</v>
      </c>
      <c r="K1103" s="5">
        <f t="shared" si="149"/>
        <v>1</v>
      </c>
      <c r="L1103" s="54">
        <f t="shared" si="150"/>
        <v>1</v>
      </c>
      <c r="M1103" s="56" t="str">
        <f t="shared" si="147"/>
        <v>Coldwell Banker Apex, REALTORS</v>
      </c>
      <c r="N1103" s="5">
        <f t="shared" si="151"/>
        <v>0</v>
      </c>
      <c r="O1103" s="5">
        <f t="shared" si="152"/>
        <v>0</v>
      </c>
    </row>
    <row r="1104" spans="1:15" x14ac:dyDescent="0.2">
      <c r="A1104" t="s">
        <v>989</v>
      </c>
      <c r="B1104" t="s">
        <v>1840</v>
      </c>
      <c r="C1104" t="s">
        <v>566</v>
      </c>
      <c r="D1104" t="s">
        <v>1842</v>
      </c>
      <c r="E1104" t="s">
        <v>2545</v>
      </c>
      <c r="F1104" t="s">
        <v>216</v>
      </c>
      <c r="G1104" s="3">
        <v>43532</v>
      </c>
      <c r="H1104" s="2">
        <v>405000</v>
      </c>
      <c r="I1104" s="12">
        <v>20190368</v>
      </c>
      <c r="J1104" s="67">
        <f t="shared" si="148"/>
        <v>405000</v>
      </c>
      <c r="K1104" s="5">
        <f t="shared" si="149"/>
        <v>1</v>
      </c>
      <c r="L1104" s="54">
        <f t="shared" si="150"/>
        <v>1</v>
      </c>
      <c r="M1104" s="56" t="str">
        <f t="shared" si="147"/>
        <v>Coldwell Banker Apex, REALTORS</v>
      </c>
      <c r="N1104" s="5">
        <f t="shared" si="151"/>
        <v>0</v>
      </c>
      <c r="O1104" s="5">
        <f t="shared" si="152"/>
        <v>0</v>
      </c>
    </row>
    <row r="1105" spans="1:15" x14ac:dyDescent="0.2">
      <c r="A1105" t="s">
        <v>764</v>
      </c>
      <c r="B1105" t="s">
        <v>1842</v>
      </c>
      <c r="C1105" t="s">
        <v>566</v>
      </c>
      <c r="D1105" t="s">
        <v>1842</v>
      </c>
      <c r="E1105" t="s">
        <v>2567</v>
      </c>
      <c r="F1105" t="s">
        <v>6</v>
      </c>
      <c r="G1105" s="3">
        <v>43535</v>
      </c>
      <c r="H1105" s="2">
        <v>219900</v>
      </c>
      <c r="I1105" s="12">
        <v>20190293</v>
      </c>
      <c r="J1105" s="67">
        <f t="shared" si="148"/>
        <v>219900</v>
      </c>
      <c r="K1105" s="5">
        <f t="shared" si="149"/>
        <v>1</v>
      </c>
      <c r="L1105" s="54">
        <f t="shared" si="150"/>
        <v>1</v>
      </c>
      <c r="M1105" s="56" t="str">
        <f t="shared" si="147"/>
        <v>Coldwell Banker Apex, REALTORS</v>
      </c>
      <c r="N1105" s="5">
        <f t="shared" si="151"/>
        <v>0</v>
      </c>
      <c r="O1105" s="5">
        <f t="shared" si="152"/>
        <v>0</v>
      </c>
    </row>
    <row r="1106" spans="1:15" x14ac:dyDescent="0.2">
      <c r="A1106" t="s">
        <v>319</v>
      </c>
      <c r="B1106" t="s">
        <v>1842</v>
      </c>
      <c r="C1106" t="s">
        <v>566</v>
      </c>
      <c r="D1106" t="s">
        <v>1842</v>
      </c>
      <c r="E1106" t="s">
        <v>2617</v>
      </c>
      <c r="F1106" t="s">
        <v>6</v>
      </c>
      <c r="G1106" s="3">
        <v>43539</v>
      </c>
      <c r="H1106" s="2">
        <v>63500</v>
      </c>
      <c r="I1106" s="12">
        <v>20190351</v>
      </c>
      <c r="J1106" s="67">
        <f t="shared" si="148"/>
        <v>63500</v>
      </c>
      <c r="K1106" s="5">
        <f t="shared" si="149"/>
        <v>1</v>
      </c>
      <c r="L1106" s="54">
        <f t="shared" si="150"/>
        <v>1</v>
      </c>
      <c r="M1106" s="56" t="str">
        <f t="shared" si="147"/>
        <v>Coldwell Banker Apex, REALTORS</v>
      </c>
      <c r="N1106" s="5">
        <f t="shared" si="151"/>
        <v>0</v>
      </c>
      <c r="O1106" s="5">
        <f t="shared" si="152"/>
        <v>0</v>
      </c>
    </row>
    <row r="1107" spans="1:15" x14ac:dyDescent="0.2">
      <c r="A1107" t="s">
        <v>566</v>
      </c>
      <c r="B1107" t="s">
        <v>1842</v>
      </c>
      <c r="C1107" t="s">
        <v>566</v>
      </c>
      <c r="D1107" t="s">
        <v>1842</v>
      </c>
      <c r="E1107" t="s">
        <v>2817</v>
      </c>
      <c r="F1107" t="s">
        <v>123</v>
      </c>
      <c r="G1107" s="3">
        <v>43563</v>
      </c>
      <c r="H1107" s="2">
        <v>155000</v>
      </c>
      <c r="I1107" s="12">
        <v>20190482</v>
      </c>
      <c r="J1107" s="67">
        <f t="shared" si="148"/>
        <v>0</v>
      </c>
      <c r="K1107" s="5">
        <f t="shared" si="149"/>
        <v>0</v>
      </c>
      <c r="L1107" s="54">
        <f t="shared" si="150"/>
        <v>0</v>
      </c>
      <c r="M1107" s="56" t="str">
        <f>IF(D1107="",#REF!,D1107)</f>
        <v>Coldwell Banker Apex, REALTORS</v>
      </c>
      <c r="N1107" s="5">
        <f t="shared" si="151"/>
        <v>1</v>
      </c>
      <c r="O1107" s="5">
        <f t="shared" si="152"/>
        <v>1</v>
      </c>
    </row>
    <row r="1108" spans="1:15" x14ac:dyDescent="0.2">
      <c r="A1108" t="s">
        <v>1643</v>
      </c>
      <c r="B1108" t="s">
        <v>1099</v>
      </c>
      <c r="C1108" t="s">
        <v>566</v>
      </c>
      <c r="D1108" t="s">
        <v>1842</v>
      </c>
      <c r="E1108" t="s">
        <v>2841</v>
      </c>
      <c r="F1108" t="s">
        <v>6</v>
      </c>
      <c r="G1108" s="3">
        <v>43566</v>
      </c>
      <c r="H1108" s="2">
        <v>365000</v>
      </c>
      <c r="I1108" s="12">
        <v>20190618</v>
      </c>
      <c r="J1108" s="67">
        <f t="shared" si="148"/>
        <v>365000</v>
      </c>
      <c r="K1108" s="5">
        <f t="shared" si="149"/>
        <v>1</v>
      </c>
      <c r="L1108" s="54">
        <f t="shared" si="150"/>
        <v>1</v>
      </c>
      <c r="M1108" s="56" t="str">
        <f t="shared" si="147"/>
        <v>Coldwell Banker Apex, REALTORS</v>
      </c>
      <c r="N1108" s="5">
        <f t="shared" si="151"/>
        <v>0</v>
      </c>
      <c r="O1108" s="5">
        <f t="shared" si="152"/>
        <v>0</v>
      </c>
    </row>
    <row r="1109" spans="1:15" x14ac:dyDescent="0.2">
      <c r="A1109" t="s">
        <v>2036</v>
      </c>
      <c r="B1109" t="s">
        <v>5</v>
      </c>
      <c r="C1109" t="s">
        <v>566</v>
      </c>
      <c r="D1109" t="s">
        <v>1842</v>
      </c>
      <c r="E1109" t="s">
        <v>2909</v>
      </c>
      <c r="F1109" t="s">
        <v>6</v>
      </c>
      <c r="G1109" s="3">
        <v>43573</v>
      </c>
      <c r="H1109" s="2">
        <v>179900</v>
      </c>
      <c r="I1109" s="12">
        <v>20190572</v>
      </c>
      <c r="J1109" s="67">
        <f t="shared" si="148"/>
        <v>179900</v>
      </c>
      <c r="K1109" s="5">
        <f t="shared" si="149"/>
        <v>1</v>
      </c>
      <c r="L1109" s="54">
        <f t="shared" si="150"/>
        <v>1</v>
      </c>
      <c r="M1109" s="56" t="str">
        <f t="shared" si="147"/>
        <v>Coldwell Banker Apex, REALTORS</v>
      </c>
      <c r="N1109" s="5">
        <f t="shared" si="151"/>
        <v>0</v>
      </c>
      <c r="O1109" s="5">
        <f t="shared" si="152"/>
        <v>0</v>
      </c>
    </row>
    <row r="1110" spans="1:15" x14ac:dyDescent="0.2">
      <c r="A1110" t="s">
        <v>842</v>
      </c>
      <c r="B1110" t="s">
        <v>1940</v>
      </c>
      <c r="C1110" t="s">
        <v>566</v>
      </c>
      <c r="D1110" t="s">
        <v>1842</v>
      </c>
      <c r="E1110" t="s">
        <v>1895</v>
      </c>
      <c r="F1110" t="s">
        <v>6</v>
      </c>
      <c r="G1110" s="3">
        <v>43585</v>
      </c>
      <c r="H1110" s="2">
        <v>196000</v>
      </c>
      <c r="I1110" s="12" t="s">
        <v>838</v>
      </c>
      <c r="J1110" s="67">
        <f t="shared" si="148"/>
        <v>196000</v>
      </c>
      <c r="K1110" s="5">
        <f t="shared" si="149"/>
        <v>1</v>
      </c>
      <c r="L1110" s="54">
        <f t="shared" si="150"/>
        <v>0</v>
      </c>
      <c r="M1110" s="56" t="str">
        <f t="shared" si="147"/>
        <v>Coldwell Banker Apex, REALTORS</v>
      </c>
      <c r="N1110" s="5">
        <f t="shared" si="151"/>
        <v>0</v>
      </c>
      <c r="O1110" s="5">
        <f t="shared" si="152"/>
        <v>0</v>
      </c>
    </row>
    <row r="1111" spans="1:15" x14ac:dyDescent="0.2">
      <c r="A1111" t="s">
        <v>1855</v>
      </c>
      <c r="B1111" t="s">
        <v>1854</v>
      </c>
      <c r="C1111" t="s">
        <v>566</v>
      </c>
      <c r="D1111" t="s">
        <v>1842</v>
      </c>
      <c r="E1111" t="s">
        <v>3026</v>
      </c>
      <c r="F1111" t="s">
        <v>6</v>
      </c>
      <c r="G1111" s="3">
        <v>43585</v>
      </c>
      <c r="H1111" s="2">
        <v>195000</v>
      </c>
      <c r="I1111" s="12">
        <v>20190132</v>
      </c>
      <c r="J1111" s="67">
        <f t="shared" si="148"/>
        <v>195000</v>
      </c>
      <c r="K1111" s="5">
        <f t="shared" si="149"/>
        <v>1</v>
      </c>
      <c r="L1111" s="54">
        <f t="shared" si="150"/>
        <v>1</v>
      </c>
      <c r="M1111" s="56" t="str">
        <f t="shared" si="147"/>
        <v>Coldwell Banker Apex, REALTORS</v>
      </c>
      <c r="N1111" s="5">
        <f t="shared" si="151"/>
        <v>0</v>
      </c>
      <c r="O1111" s="5">
        <f t="shared" si="152"/>
        <v>0</v>
      </c>
    </row>
    <row r="1112" spans="1:15" x14ac:dyDescent="0.2">
      <c r="A1112" t="s">
        <v>1081</v>
      </c>
      <c r="B1112" t="s">
        <v>1036</v>
      </c>
      <c r="C1112" t="s">
        <v>566</v>
      </c>
      <c r="D1112" t="s">
        <v>1842</v>
      </c>
      <c r="E1112" t="s">
        <v>3030</v>
      </c>
      <c r="F1112" t="s">
        <v>123</v>
      </c>
      <c r="G1112" s="3">
        <v>43586</v>
      </c>
      <c r="H1112" s="2">
        <v>146000</v>
      </c>
      <c r="I1112" s="12">
        <v>20190055</v>
      </c>
      <c r="J1112" s="67">
        <f t="shared" si="148"/>
        <v>146000</v>
      </c>
      <c r="K1112" s="5">
        <f t="shared" si="149"/>
        <v>1</v>
      </c>
      <c r="L1112" s="54">
        <f t="shared" si="150"/>
        <v>1</v>
      </c>
      <c r="M1112" s="56" t="str">
        <f t="shared" si="147"/>
        <v>Coldwell Banker Apex, REALTORS</v>
      </c>
      <c r="N1112" s="5">
        <f t="shared" si="151"/>
        <v>0</v>
      </c>
      <c r="O1112" s="5">
        <f t="shared" si="152"/>
        <v>0</v>
      </c>
    </row>
    <row r="1113" spans="1:15" x14ac:dyDescent="0.2">
      <c r="A1113" t="s">
        <v>813</v>
      </c>
      <c r="B1113" t="s">
        <v>1099</v>
      </c>
      <c r="C1113" t="s">
        <v>566</v>
      </c>
      <c r="D1113" t="s">
        <v>1842</v>
      </c>
      <c r="E1113" t="s">
        <v>3059</v>
      </c>
      <c r="F1113" t="s">
        <v>216</v>
      </c>
      <c r="G1113" s="3">
        <v>43588</v>
      </c>
      <c r="H1113" s="2">
        <v>175000</v>
      </c>
      <c r="I1113" s="12">
        <v>20190697</v>
      </c>
      <c r="J1113" s="67">
        <f t="shared" si="148"/>
        <v>175000</v>
      </c>
      <c r="K1113" s="5">
        <f t="shared" si="149"/>
        <v>1</v>
      </c>
      <c r="L1113" s="54">
        <f t="shared" si="150"/>
        <v>1</v>
      </c>
      <c r="M1113" s="56" t="str">
        <f>IF(D1113="",#REF!,D1113)</f>
        <v>Coldwell Banker Apex, REALTORS</v>
      </c>
      <c r="N1113" s="5">
        <f t="shared" si="151"/>
        <v>0</v>
      </c>
      <c r="O1113" s="5">
        <f t="shared" si="152"/>
        <v>0</v>
      </c>
    </row>
    <row r="1114" spans="1:15" x14ac:dyDescent="0.2">
      <c r="A1114" t="s">
        <v>2036</v>
      </c>
      <c r="B1114" t="s">
        <v>5</v>
      </c>
      <c r="C1114" t="s">
        <v>566</v>
      </c>
      <c r="D1114" t="s">
        <v>1842</v>
      </c>
      <c r="E1114" t="s">
        <v>3209</v>
      </c>
      <c r="F1114" t="s">
        <v>216</v>
      </c>
      <c r="G1114" s="3">
        <v>43605</v>
      </c>
      <c r="H1114" s="2">
        <v>177000</v>
      </c>
      <c r="I1114" s="12">
        <v>20190900</v>
      </c>
      <c r="J1114" s="67">
        <f t="shared" si="148"/>
        <v>177000</v>
      </c>
      <c r="K1114" s="5">
        <f t="shared" si="149"/>
        <v>1</v>
      </c>
      <c r="L1114" s="54">
        <f t="shared" si="150"/>
        <v>1</v>
      </c>
      <c r="M1114" s="56" t="str">
        <f>IF(D1114="",#REF!,D1114)</f>
        <v>Coldwell Banker Apex, REALTORS</v>
      </c>
      <c r="N1114" s="5">
        <f t="shared" si="151"/>
        <v>0</v>
      </c>
      <c r="O1114" s="5">
        <f t="shared" si="152"/>
        <v>0</v>
      </c>
    </row>
    <row r="1115" spans="1:15" x14ac:dyDescent="0.2">
      <c r="A1115" t="s">
        <v>1479</v>
      </c>
      <c r="B1115" t="s">
        <v>1854</v>
      </c>
      <c r="C1115" t="s">
        <v>566</v>
      </c>
      <c r="D1115" t="s">
        <v>1842</v>
      </c>
      <c r="E1115" t="s">
        <v>3230</v>
      </c>
      <c r="F1115" t="s">
        <v>1249</v>
      </c>
      <c r="G1115" s="3">
        <v>43606</v>
      </c>
      <c r="H1115" s="2">
        <v>300500</v>
      </c>
      <c r="I1115" s="12" t="s">
        <v>838</v>
      </c>
      <c r="J1115" s="67">
        <f t="shared" si="148"/>
        <v>300500</v>
      </c>
      <c r="K1115" s="5">
        <f t="shared" si="149"/>
        <v>1</v>
      </c>
      <c r="L1115" s="54">
        <f t="shared" si="150"/>
        <v>0</v>
      </c>
      <c r="M1115" s="56" t="str">
        <f t="shared" ref="M1115:M1158" si="153">IF(D1115="",D1114,D1115)</f>
        <v>Coldwell Banker Apex, REALTORS</v>
      </c>
      <c r="N1115" s="5">
        <f t="shared" si="151"/>
        <v>0</v>
      </c>
      <c r="O1115" s="5">
        <f t="shared" si="152"/>
        <v>0</v>
      </c>
    </row>
    <row r="1116" spans="1:15" x14ac:dyDescent="0.2">
      <c r="A1116" t="s">
        <v>1310</v>
      </c>
      <c r="B1116" t="s">
        <v>1840</v>
      </c>
      <c r="C1116" t="s">
        <v>566</v>
      </c>
      <c r="D1116" t="s">
        <v>1842</v>
      </c>
      <c r="E1116" t="s">
        <v>3317</v>
      </c>
      <c r="F1116" t="s">
        <v>6</v>
      </c>
      <c r="G1116" s="3">
        <v>43615</v>
      </c>
      <c r="H1116" s="2">
        <v>77000</v>
      </c>
      <c r="I1116" s="12">
        <v>20191019</v>
      </c>
      <c r="J1116" s="67">
        <f t="shared" si="148"/>
        <v>77000</v>
      </c>
      <c r="K1116" s="5">
        <f t="shared" si="149"/>
        <v>1</v>
      </c>
      <c r="L1116" s="54">
        <f t="shared" si="150"/>
        <v>1</v>
      </c>
      <c r="M1116" s="56" t="str">
        <f>IF(D1116="",#REF!,D1116)</f>
        <v>Coldwell Banker Apex, REALTORS</v>
      </c>
      <c r="N1116" s="5">
        <f t="shared" si="151"/>
        <v>0</v>
      </c>
      <c r="O1116" s="5">
        <f t="shared" si="152"/>
        <v>0</v>
      </c>
    </row>
    <row r="1117" spans="1:15" x14ac:dyDescent="0.2">
      <c r="A1117" t="s">
        <v>1633</v>
      </c>
      <c r="B1117" t="s">
        <v>1036</v>
      </c>
      <c r="C1117" t="s">
        <v>566</v>
      </c>
      <c r="D1117" t="s">
        <v>1842</v>
      </c>
      <c r="E1117" t="s">
        <v>3343</v>
      </c>
      <c r="F1117" t="s">
        <v>6</v>
      </c>
      <c r="G1117" s="3">
        <v>43616</v>
      </c>
      <c r="H1117" s="2">
        <v>205000</v>
      </c>
      <c r="I1117" s="12">
        <v>20190931</v>
      </c>
      <c r="J1117" s="67">
        <f t="shared" si="148"/>
        <v>205000</v>
      </c>
      <c r="K1117" s="5">
        <f t="shared" si="149"/>
        <v>1</v>
      </c>
      <c r="L1117" s="54">
        <f t="shared" si="150"/>
        <v>1</v>
      </c>
      <c r="M1117" s="56" t="str">
        <f t="shared" si="153"/>
        <v>Coldwell Banker Apex, REALTORS</v>
      </c>
      <c r="N1117" s="5">
        <f t="shared" si="151"/>
        <v>0</v>
      </c>
      <c r="O1117" s="5">
        <f t="shared" si="152"/>
        <v>0</v>
      </c>
    </row>
    <row r="1118" spans="1:15" x14ac:dyDescent="0.2">
      <c r="A1118" t="s">
        <v>3339</v>
      </c>
      <c r="B1118" t="s">
        <v>1099</v>
      </c>
      <c r="C1118" t="s">
        <v>566</v>
      </c>
      <c r="D1118" t="s">
        <v>1842</v>
      </c>
      <c r="E1118" t="s">
        <v>3340</v>
      </c>
      <c r="F1118" t="s">
        <v>6</v>
      </c>
      <c r="G1118" s="3">
        <v>43616</v>
      </c>
      <c r="H1118" s="2">
        <v>170850</v>
      </c>
      <c r="I1118" s="12">
        <v>20190672</v>
      </c>
      <c r="J1118" s="67">
        <f t="shared" si="148"/>
        <v>170850</v>
      </c>
      <c r="K1118" s="5">
        <f t="shared" si="149"/>
        <v>1</v>
      </c>
      <c r="L1118" s="54">
        <f t="shared" si="150"/>
        <v>1</v>
      </c>
      <c r="M1118" s="56" t="str">
        <f t="shared" si="153"/>
        <v>Coldwell Banker Apex, REALTORS</v>
      </c>
      <c r="N1118" s="5">
        <f t="shared" si="151"/>
        <v>0</v>
      </c>
      <c r="O1118" s="5">
        <f t="shared" si="152"/>
        <v>0</v>
      </c>
    </row>
    <row r="1119" spans="1:15" x14ac:dyDescent="0.2">
      <c r="A1119" t="s">
        <v>1850</v>
      </c>
      <c r="B1119" t="s">
        <v>5</v>
      </c>
      <c r="C1119" t="s">
        <v>524</v>
      </c>
      <c r="D1119" t="s">
        <v>1066</v>
      </c>
      <c r="E1119" t="s">
        <v>2415</v>
      </c>
      <c r="F1119" t="s">
        <v>534</v>
      </c>
      <c r="G1119" s="3">
        <v>43518</v>
      </c>
      <c r="H1119" s="2">
        <v>299000</v>
      </c>
      <c r="I1119" s="12">
        <v>20190136</v>
      </c>
      <c r="J1119" s="67">
        <f t="shared" si="148"/>
        <v>299000</v>
      </c>
      <c r="K1119" s="5">
        <f t="shared" si="149"/>
        <v>1</v>
      </c>
      <c r="L1119" s="54">
        <f t="shared" si="150"/>
        <v>1</v>
      </c>
      <c r="M1119" s="56" t="str">
        <f t="shared" si="153"/>
        <v>Berkshire Hathaway Texas Realty</v>
      </c>
      <c r="N1119" s="5">
        <f t="shared" si="151"/>
        <v>0</v>
      </c>
      <c r="O1119" s="5">
        <f t="shared" si="152"/>
        <v>0</v>
      </c>
    </row>
    <row r="1120" spans="1:15" x14ac:dyDescent="0.2">
      <c r="A1120" t="s">
        <v>145</v>
      </c>
      <c r="B1120" t="s">
        <v>1842</v>
      </c>
      <c r="C1120" t="s">
        <v>524</v>
      </c>
      <c r="D1120" t="s">
        <v>1066</v>
      </c>
      <c r="E1120" t="s">
        <v>2959</v>
      </c>
      <c r="F1120" t="s">
        <v>1126</v>
      </c>
      <c r="G1120" s="3">
        <v>43580</v>
      </c>
      <c r="H1120" s="2">
        <v>232000</v>
      </c>
      <c r="I1120" s="12" t="s">
        <v>838</v>
      </c>
      <c r="J1120" s="67">
        <f t="shared" si="148"/>
        <v>232000</v>
      </c>
      <c r="K1120" s="5">
        <f t="shared" si="149"/>
        <v>1</v>
      </c>
      <c r="L1120" s="54">
        <f t="shared" si="150"/>
        <v>0</v>
      </c>
      <c r="M1120" s="56" t="str">
        <f>IF(D1120="",#REF!,D1120)</f>
        <v>Berkshire Hathaway Texas Realty</v>
      </c>
      <c r="N1120" s="5">
        <f t="shared" si="151"/>
        <v>0</v>
      </c>
      <c r="O1120" s="5">
        <f t="shared" si="152"/>
        <v>0</v>
      </c>
    </row>
    <row r="1121" spans="1:15" x14ac:dyDescent="0.2">
      <c r="A1121" t="s">
        <v>1860</v>
      </c>
      <c r="B1121" t="s">
        <v>1854</v>
      </c>
      <c r="C1121" t="s">
        <v>16</v>
      </c>
      <c r="D1121" t="s">
        <v>916</v>
      </c>
      <c r="E1121" t="s">
        <v>2184</v>
      </c>
      <c r="F1121" t="s">
        <v>6</v>
      </c>
      <c r="G1121" s="3">
        <v>43483</v>
      </c>
      <c r="H1121" s="2">
        <v>133000</v>
      </c>
      <c r="I1121" s="12" t="s">
        <v>838</v>
      </c>
      <c r="J1121" s="67">
        <f t="shared" si="148"/>
        <v>133000</v>
      </c>
      <c r="K1121" s="5">
        <f t="shared" si="149"/>
        <v>1</v>
      </c>
      <c r="L1121" s="54">
        <f t="shared" si="150"/>
        <v>0</v>
      </c>
      <c r="M1121" s="56" t="str">
        <f t="shared" si="153"/>
        <v>Brothers Management</v>
      </c>
      <c r="N1121" s="5">
        <f t="shared" si="151"/>
        <v>0</v>
      </c>
      <c r="O1121" s="5">
        <f t="shared" si="152"/>
        <v>0</v>
      </c>
    </row>
    <row r="1122" spans="1:15" x14ac:dyDescent="0.2">
      <c r="A1122" t="s">
        <v>989</v>
      </c>
      <c r="B1122" t="s">
        <v>1840</v>
      </c>
      <c r="C1122" t="s">
        <v>16</v>
      </c>
      <c r="D1122" t="s">
        <v>916</v>
      </c>
      <c r="E1122" t="s">
        <v>2747</v>
      </c>
      <c r="F1122" t="s">
        <v>6</v>
      </c>
      <c r="G1122" s="3">
        <v>43553</v>
      </c>
      <c r="H1122" s="2">
        <v>205000</v>
      </c>
      <c r="I1122" s="12" t="s">
        <v>838</v>
      </c>
      <c r="J1122" s="67">
        <f t="shared" si="148"/>
        <v>205000</v>
      </c>
      <c r="K1122" s="5">
        <f t="shared" si="149"/>
        <v>1</v>
      </c>
      <c r="L1122" s="54">
        <f t="shared" si="150"/>
        <v>0</v>
      </c>
      <c r="M1122" s="56" t="str">
        <f>IF(D1122="",#REF!,D1122)</f>
        <v>Brothers Management</v>
      </c>
      <c r="N1122" s="5">
        <f t="shared" si="151"/>
        <v>0</v>
      </c>
      <c r="O1122" s="5">
        <f t="shared" si="152"/>
        <v>0</v>
      </c>
    </row>
    <row r="1123" spans="1:15" x14ac:dyDescent="0.2">
      <c r="A1123" t="s">
        <v>1287</v>
      </c>
      <c r="B1123" t="s">
        <v>916</v>
      </c>
      <c r="C1123" t="s">
        <v>16</v>
      </c>
      <c r="D1123" t="s">
        <v>916</v>
      </c>
      <c r="E1123" t="s">
        <v>2992</v>
      </c>
      <c r="F1123" t="s">
        <v>6</v>
      </c>
      <c r="G1123" s="3">
        <v>43584</v>
      </c>
      <c r="H1123" s="2">
        <v>267000</v>
      </c>
      <c r="I1123" s="12" t="s">
        <v>838</v>
      </c>
      <c r="J1123" s="67">
        <f t="shared" si="148"/>
        <v>267000</v>
      </c>
      <c r="K1123" s="5">
        <f t="shared" si="149"/>
        <v>1</v>
      </c>
      <c r="L1123" s="54">
        <f t="shared" si="150"/>
        <v>0</v>
      </c>
      <c r="M1123" s="56" t="str">
        <f t="shared" si="153"/>
        <v>Brothers Management</v>
      </c>
      <c r="N1123" s="5">
        <f t="shared" si="151"/>
        <v>0</v>
      </c>
      <c r="O1123" s="5">
        <f t="shared" si="152"/>
        <v>0</v>
      </c>
    </row>
    <row r="1124" spans="1:15" x14ac:dyDescent="0.2">
      <c r="A1124" t="s">
        <v>1868</v>
      </c>
      <c r="B1124" t="s">
        <v>1869</v>
      </c>
      <c r="C1124" t="s">
        <v>797</v>
      </c>
      <c r="D1124" t="s">
        <v>1707</v>
      </c>
      <c r="E1124" t="s">
        <v>2293</v>
      </c>
      <c r="F1124" t="s">
        <v>301</v>
      </c>
      <c r="G1124" s="3">
        <v>43497</v>
      </c>
      <c r="H1124" s="2">
        <v>75000</v>
      </c>
      <c r="I1124" s="12" t="s">
        <v>838</v>
      </c>
      <c r="J1124" s="67">
        <f t="shared" si="148"/>
        <v>75000</v>
      </c>
      <c r="K1124" s="5">
        <f t="shared" si="149"/>
        <v>1</v>
      </c>
      <c r="L1124" s="54">
        <f t="shared" si="150"/>
        <v>0</v>
      </c>
      <c r="M1124" s="56" t="str">
        <f>IF(D1124="",#REF!,D1124)</f>
        <v>Central Metro Realty</v>
      </c>
      <c r="N1124" s="5">
        <f t="shared" si="151"/>
        <v>0</v>
      </c>
      <c r="O1124" s="5">
        <f t="shared" si="152"/>
        <v>0</v>
      </c>
    </row>
    <row r="1125" spans="1:15" x14ac:dyDescent="0.2">
      <c r="A1125" t="s">
        <v>852</v>
      </c>
      <c r="B1125" t="s">
        <v>1258</v>
      </c>
      <c r="C1125" t="s">
        <v>2284</v>
      </c>
      <c r="D1125" t="s">
        <v>1751</v>
      </c>
      <c r="E1125" t="s">
        <v>2285</v>
      </c>
      <c r="F1125" t="s">
        <v>1126</v>
      </c>
      <c r="G1125" s="3">
        <v>43497</v>
      </c>
      <c r="H1125" s="2">
        <v>196000</v>
      </c>
      <c r="I1125" s="12" t="s">
        <v>838</v>
      </c>
      <c r="J1125" s="67">
        <f t="shared" si="148"/>
        <v>196000</v>
      </c>
      <c r="K1125" s="5">
        <f t="shared" si="149"/>
        <v>1</v>
      </c>
      <c r="L1125" s="54">
        <f t="shared" si="150"/>
        <v>0</v>
      </c>
      <c r="M1125" s="56" t="str">
        <f t="shared" si="153"/>
        <v>Vista Real Estate</v>
      </c>
      <c r="N1125" s="5">
        <f t="shared" si="151"/>
        <v>0</v>
      </c>
      <c r="O1125" s="5">
        <f t="shared" si="152"/>
        <v>0</v>
      </c>
    </row>
    <row r="1126" spans="1:15" x14ac:dyDescent="0.2">
      <c r="A1126" t="s">
        <v>1451</v>
      </c>
      <c r="B1126" t="s">
        <v>1915</v>
      </c>
      <c r="C1126" t="s">
        <v>1451</v>
      </c>
      <c r="D1126" t="s">
        <v>1915</v>
      </c>
      <c r="E1126" t="s">
        <v>2211</v>
      </c>
      <c r="F1126" t="s">
        <v>8</v>
      </c>
      <c r="G1126" s="3">
        <v>43489</v>
      </c>
      <c r="H1126" s="2">
        <v>176900</v>
      </c>
      <c r="I1126" s="12" t="s">
        <v>838</v>
      </c>
      <c r="J1126" s="67">
        <f t="shared" si="148"/>
        <v>0</v>
      </c>
      <c r="K1126" s="5">
        <f t="shared" si="149"/>
        <v>0</v>
      </c>
      <c r="L1126" s="54">
        <f t="shared" si="150"/>
        <v>0</v>
      </c>
      <c r="M1126" s="56" t="str">
        <f>IF(D1126="",#REF!,D1126)</f>
        <v>Amazing Realty LLC</v>
      </c>
      <c r="N1126" s="5">
        <f t="shared" si="151"/>
        <v>1</v>
      </c>
      <c r="O1126" s="5">
        <f t="shared" si="152"/>
        <v>0</v>
      </c>
    </row>
    <row r="1127" spans="1:15" x14ac:dyDescent="0.2">
      <c r="A1127" t="s">
        <v>1451</v>
      </c>
      <c r="B1127" t="s">
        <v>1915</v>
      </c>
      <c r="C1127" t="s">
        <v>1451</v>
      </c>
      <c r="D1127" t="s">
        <v>1915</v>
      </c>
      <c r="E1127" t="s">
        <v>2488</v>
      </c>
      <c r="F1127" t="s">
        <v>123</v>
      </c>
      <c r="G1127" s="3">
        <v>43525</v>
      </c>
      <c r="H1127" s="2">
        <v>150000</v>
      </c>
      <c r="I1127" s="12" t="s">
        <v>838</v>
      </c>
      <c r="J1127" s="67">
        <f t="shared" si="148"/>
        <v>0</v>
      </c>
      <c r="K1127" s="5">
        <f t="shared" si="149"/>
        <v>0</v>
      </c>
      <c r="L1127" s="54">
        <f t="shared" si="150"/>
        <v>0</v>
      </c>
      <c r="M1127" s="56" t="str">
        <f>IF(D1127="",#REF!,D1127)</f>
        <v>Amazing Realty LLC</v>
      </c>
      <c r="N1127" s="5">
        <f t="shared" si="151"/>
        <v>1</v>
      </c>
      <c r="O1127" s="5">
        <f t="shared" si="152"/>
        <v>0</v>
      </c>
    </row>
    <row r="1128" spans="1:15" x14ac:dyDescent="0.2">
      <c r="A1128" t="s">
        <v>727</v>
      </c>
      <c r="B1128" t="s">
        <v>728</v>
      </c>
      <c r="C1128" t="s">
        <v>727</v>
      </c>
      <c r="D1128" t="s">
        <v>728</v>
      </c>
      <c r="E1128" t="s">
        <v>2711</v>
      </c>
      <c r="F1128" t="s">
        <v>70</v>
      </c>
      <c r="G1128" s="3">
        <v>43551</v>
      </c>
      <c r="H1128" s="2">
        <v>52500</v>
      </c>
      <c r="I1128" s="12" t="s">
        <v>838</v>
      </c>
      <c r="J1128" s="67">
        <f t="shared" si="148"/>
        <v>0</v>
      </c>
      <c r="K1128" s="5">
        <f t="shared" si="149"/>
        <v>0</v>
      </c>
      <c r="L1128" s="54">
        <f t="shared" si="150"/>
        <v>0</v>
      </c>
      <c r="M1128" s="56" t="str">
        <f t="shared" si="153"/>
        <v>Real Time Investments, LLC</v>
      </c>
      <c r="N1128" s="5">
        <f t="shared" si="151"/>
        <v>1</v>
      </c>
      <c r="O1128" s="5">
        <f t="shared" si="152"/>
        <v>0</v>
      </c>
    </row>
    <row r="1129" spans="1:15" x14ac:dyDescent="0.2">
      <c r="A1129" t="s">
        <v>1905</v>
      </c>
      <c r="B1129" t="s">
        <v>1258</v>
      </c>
      <c r="C1129" t="s">
        <v>1905</v>
      </c>
      <c r="D1129" t="s">
        <v>1258</v>
      </c>
      <c r="E1129" t="s">
        <v>2106</v>
      </c>
      <c r="F1129" t="s">
        <v>6</v>
      </c>
      <c r="G1129" s="3">
        <v>43469</v>
      </c>
      <c r="H1129" s="2">
        <v>51500</v>
      </c>
      <c r="I1129" s="12">
        <v>20182596</v>
      </c>
      <c r="J1129" s="67">
        <f t="shared" si="148"/>
        <v>0</v>
      </c>
      <c r="K1129" s="5">
        <f t="shared" si="149"/>
        <v>0</v>
      </c>
      <c r="L1129" s="54">
        <f t="shared" si="150"/>
        <v>0</v>
      </c>
      <c r="M1129" s="56" t="str">
        <f t="shared" si="153"/>
        <v>Re/Max Centex, REALTORS</v>
      </c>
      <c r="N1129" s="5">
        <f t="shared" si="151"/>
        <v>1</v>
      </c>
      <c r="O1129" s="5">
        <f t="shared" si="152"/>
        <v>1</v>
      </c>
    </row>
    <row r="1130" spans="1:15" x14ac:dyDescent="0.2">
      <c r="A1130" t="s">
        <v>1234</v>
      </c>
      <c r="B1130" t="s">
        <v>1036</v>
      </c>
      <c r="C1130" t="s">
        <v>1905</v>
      </c>
      <c r="D1130" t="s">
        <v>1258</v>
      </c>
      <c r="E1130" t="s">
        <v>2982</v>
      </c>
      <c r="F1130" t="s">
        <v>6</v>
      </c>
      <c r="G1130" s="3">
        <v>43581</v>
      </c>
      <c r="H1130" s="2">
        <v>159900</v>
      </c>
      <c r="I1130" s="12" t="s">
        <v>838</v>
      </c>
      <c r="J1130" s="67">
        <f t="shared" si="148"/>
        <v>159900</v>
      </c>
      <c r="K1130" s="5">
        <f t="shared" si="149"/>
        <v>1</v>
      </c>
      <c r="L1130" s="54">
        <f t="shared" si="150"/>
        <v>0</v>
      </c>
      <c r="M1130" s="56" t="str">
        <f t="shared" si="153"/>
        <v>Re/Max Centex, REALTORS</v>
      </c>
      <c r="N1130" s="5">
        <f t="shared" si="151"/>
        <v>0</v>
      </c>
      <c r="O1130" s="5">
        <f t="shared" si="152"/>
        <v>0</v>
      </c>
    </row>
    <row r="1131" spans="1:15" x14ac:dyDescent="0.2">
      <c r="A1131" t="s">
        <v>722</v>
      </c>
      <c r="B1131" t="s">
        <v>1842</v>
      </c>
      <c r="C1131" t="s">
        <v>1905</v>
      </c>
      <c r="D1131" t="s">
        <v>1258</v>
      </c>
      <c r="E1131" t="s">
        <v>3011</v>
      </c>
      <c r="F1131" t="s">
        <v>121</v>
      </c>
      <c r="G1131" s="3">
        <v>43585</v>
      </c>
      <c r="H1131" s="2">
        <v>329900</v>
      </c>
      <c r="I1131" s="12">
        <v>20190700</v>
      </c>
      <c r="J1131" s="67">
        <f t="shared" si="148"/>
        <v>329900</v>
      </c>
      <c r="K1131" s="5">
        <f t="shared" si="149"/>
        <v>1</v>
      </c>
      <c r="L1131" s="54">
        <f t="shared" si="150"/>
        <v>1</v>
      </c>
      <c r="M1131" s="56" t="str">
        <f t="shared" si="153"/>
        <v>Re/Max Centex, REALTORS</v>
      </c>
      <c r="N1131" s="5">
        <f t="shared" si="151"/>
        <v>0</v>
      </c>
      <c r="O1131" s="5">
        <f t="shared" si="152"/>
        <v>0</v>
      </c>
    </row>
    <row r="1132" spans="1:15" x14ac:dyDescent="0.2">
      <c r="A1132" t="s">
        <v>1739</v>
      </c>
      <c r="B1132" t="s">
        <v>1180</v>
      </c>
      <c r="C1132" t="s">
        <v>243</v>
      </c>
      <c r="D1132" t="s">
        <v>1036</v>
      </c>
      <c r="E1132" t="s">
        <v>2436</v>
      </c>
      <c r="F1132" t="s">
        <v>6</v>
      </c>
      <c r="G1132" s="3">
        <v>43521</v>
      </c>
      <c r="H1132" s="2">
        <v>132500</v>
      </c>
      <c r="I1132" s="12" t="s">
        <v>838</v>
      </c>
      <c r="J1132" s="67">
        <f t="shared" si="148"/>
        <v>132500</v>
      </c>
      <c r="K1132" s="5">
        <f t="shared" si="149"/>
        <v>1</v>
      </c>
      <c r="L1132" s="54">
        <f t="shared" si="150"/>
        <v>0</v>
      </c>
      <c r="M1132" s="56" t="str">
        <f t="shared" si="153"/>
        <v>Bentwood Realty</v>
      </c>
      <c r="N1132" s="5">
        <f t="shared" si="151"/>
        <v>0</v>
      </c>
      <c r="O1132" s="5">
        <f t="shared" si="152"/>
        <v>0</v>
      </c>
    </row>
    <row r="1133" spans="1:15" x14ac:dyDescent="0.2">
      <c r="A1133" t="s">
        <v>326</v>
      </c>
      <c r="B1133" t="s">
        <v>1844</v>
      </c>
      <c r="C1133" t="s">
        <v>243</v>
      </c>
      <c r="D1133" t="s">
        <v>1036</v>
      </c>
      <c r="E1133" t="s">
        <v>2624</v>
      </c>
      <c r="F1133" t="s">
        <v>1127</v>
      </c>
      <c r="G1133" s="3">
        <v>43542</v>
      </c>
      <c r="H1133" s="2">
        <v>121000</v>
      </c>
      <c r="I1133" s="12" t="s">
        <v>838</v>
      </c>
      <c r="J1133" s="67">
        <f t="shared" si="148"/>
        <v>121000</v>
      </c>
      <c r="K1133" s="5">
        <f t="shared" si="149"/>
        <v>1</v>
      </c>
      <c r="L1133" s="54">
        <f t="shared" si="150"/>
        <v>0</v>
      </c>
      <c r="M1133" s="56" t="str">
        <f>IF(D1133="",#REF!,D1133)</f>
        <v>Bentwood Realty</v>
      </c>
      <c r="N1133" s="5">
        <f t="shared" si="151"/>
        <v>0</v>
      </c>
      <c r="O1133" s="5">
        <f t="shared" si="152"/>
        <v>0</v>
      </c>
    </row>
    <row r="1134" spans="1:15" x14ac:dyDescent="0.2">
      <c r="A1134" t="s">
        <v>326</v>
      </c>
      <c r="B1134" t="s">
        <v>1844</v>
      </c>
      <c r="C1134" t="s">
        <v>243</v>
      </c>
      <c r="D1134" t="s">
        <v>1036</v>
      </c>
      <c r="E1134" t="s">
        <v>2707</v>
      </c>
      <c r="F1134" t="s">
        <v>1126</v>
      </c>
      <c r="G1134" s="3">
        <v>43550</v>
      </c>
      <c r="H1134" s="2">
        <v>222000</v>
      </c>
      <c r="I1134" s="12" t="s">
        <v>838</v>
      </c>
      <c r="J1134" s="67">
        <f t="shared" si="148"/>
        <v>222000</v>
      </c>
      <c r="K1134" s="5">
        <f t="shared" si="149"/>
        <v>1</v>
      </c>
      <c r="L1134" s="54">
        <f t="shared" si="150"/>
        <v>0</v>
      </c>
      <c r="M1134" s="56" t="str">
        <f t="shared" si="153"/>
        <v>Bentwood Realty</v>
      </c>
      <c r="N1134" s="5">
        <f t="shared" si="151"/>
        <v>0</v>
      </c>
      <c r="O1134" s="5">
        <f t="shared" si="152"/>
        <v>0</v>
      </c>
    </row>
    <row r="1135" spans="1:15" x14ac:dyDescent="0.2">
      <c r="A1135" t="s">
        <v>1833</v>
      </c>
      <c r="B1135" t="s">
        <v>1036</v>
      </c>
      <c r="C1135" t="s">
        <v>243</v>
      </c>
      <c r="D1135" t="s">
        <v>1036</v>
      </c>
      <c r="E1135" t="s">
        <v>2774</v>
      </c>
      <c r="F1135" t="s">
        <v>6</v>
      </c>
      <c r="G1135" s="3">
        <v>43557</v>
      </c>
      <c r="H1135" s="2">
        <v>175000</v>
      </c>
      <c r="I1135" s="12" t="s">
        <v>838</v>
      </c>
      <c r="J1135" s="67">
        <f t="shared" si="148"/>
        <v>175000</v>
      </c>
      <c r="K1135" s="5">
        <f t="shared" si="149"/>
        <v>1</v>
      </c>
      <c r="L1135" s="54">
        <f t="shared" si="150"/>
        <v>0</v>
      </c>
      <c r="M1135" s="56" t="str">
        <f t="shared" si="153"/>
        <v>Bentwood Realty</v>
      </c>
      <c r="N1135" s="5">
        <f t="shared" si="151"/>
        <v>0</v>
      </c>
      <c r="O1135" s="5">
        <f t="shared" si="152"/>
        <v>0</v>
      </c>
    </row>
    <row r="1136" spans="1:15" x14ac:dyDescent="0.2">
      <c r="A1136" t="s">
        <v>326</v>
      </c>
      <c r="B1136" t="s">
        <v>1844</v>
      </c>
      <c r="C1136" t="s">
        <v>243</v>
      </c>
      <c r="D1136" t="s">
        <v>1036</v>
      </c>
      <c r="E1136" t="s">
        <v>3252</v>
      </c>
      <c r="F1136" t="s">
        <v>6</v>
      </c>
      <c r="G1136" s="3">
        <v>43608</v>
      </c>
      <c r="H1136" s="2">
        <v>152000</v>
      </c>
      <c r="I1136" s="12" t="s">
        <v>838</v>
      </c>
      <c r="J1136" s="67">
        <f t="shared" si="148"/>
        <v>152000</v>
      </c>
      <c r="K1136" s="5">
        <f t="shared" si="149"/>
        <v>1</v>
      </c>
      <c r="L1136" s="54">
        <f t="shared" si="150"/>
        <v>0</v>
      </c>
      <c r="M1136" s="56" t="str">
        <f>IF(D1136="",#REF!,D1136)</f>
        <v>Bentwood Realty</v>
      </c>
      <c r="N1136" s="5">
        <f t="shared" si="151"/>
        <v>0</v>
      </c>
      <c r="O1136" s="5">
        <f t="shared" si="152"/>
        <v>0</v>
      </c>
    </row>
    <row r="1137" spans="1:15" x14ac:dyDescent="0.2">
      <c r="A1137" t="s">
        <v>326</v>
      </c>
      <c r="B1137" t="s">
        <v>1844</v>
      </c>
      <c r="C1137" t="s">
        <v>799</v>
      </c>
      <c r="D1137" t="s">
        <v>1858</v>
      </c>
      <c r="E1137" t="s">
        <v>2615</v>
      </c>
      <c r="F1137" t="s">
        <v>6</v>
      </c>
      <c r="G1137" s="3">
        <v>43539</v>
      </c>
      <c r="H1137" s="2">
        <v>85000</v>
      </c>
      <c r="I1137" s="12" t="s">
        <v>838</v>
      </c>
      <c r="J1137" s="67">
        <f t="shared" si="148"/>
        <v>85000</v>
      </c>
      <c r="K1137" s="5">
        <f t="shared" si="149"/>
        <v>1</v>
      </c>
      <c r="L1137" s="54">
        <f t="shared" si="150"/>
        <v>0</v>
      </c>
      <c r="M1137" s="56" t="str">
        <f t="shared" si="153"/>
        <v>Better Homes and Gardens</v>
      </c>
      <c r="N1137" s="5">
        <f t="shared" si="151"/>
        <v>0</v>
      </c>
      <c r="O1137" s="5">
        <f t="shared" si="152"/>
        <v>0</v>
      </c>
    </row>
    <row r="1138" spans="1:15" x14ac:dyDescent="0.2">
      <c r="A1138" t="s">
        <v>799</v>
      </c>
      <c r="B1138" t="s">
        <v>1858</v>
      </c>
      <c r="C1138" t="s">
        <v>799</v>
      </c>
      <c r="D1138" t="s">
        <v>1858</v>
      </c>
      <c r="E1138" t="s">
        <v>3131</v>
      </c>
      <c r="F1138" t="s">
        <v>11</v>
      </c>
      <c r="G1138" s="3">
        <v>43595</v>
      </c>
      <c r="H1138" s="2">
        <v>215000</v>
      </c>
      <c r="I1138" s="12" t="s">
        <v>838</v>
      </c>
      <c r="J1138" s="67">
        <f t="shared" si="148"/>
        <v>0</v>
      </c>
      <c r="K1138" s="5">
        <f t="shared" si="149"/>
        <v>0</v>
      </c>
      <c r="L1138" s="54">
        <f t="shared" si="150"/>
        <v>0</v>
      </c>
      <c r="M1138" s="56" t="str">
        <f t="shared" si="153"/>
        <v>Better Homes and Gardens</v>
      </c>
      <c r="N1138" s="5">
        <f t="shared" si="151"/>
        <v>1</v>
      </c>
      <c r="O1138" s="5">
        <f t="shared" si="152"/>
        <v>0</v>
      </c>
    </row>
    <row r="1139" spans="1:15" x14ac:dyDescent="0.2">
      <c r="A1139" t="s">
        <v>1892</v>
      </c>
      <c r="B1139" t="s">
        <v>5</v>
      </c>
      <c r="C1139" t="s">
        <v>667</v>
      </c>
      <c r="D1139" t="s">
        <v>368</v>
      </c>
      <c r="E1139" t="s">
        <v>2805</v>
      </c>
      <c r="F1139" t="s">
        <v>425</v>
      </c>
      <c r="G1139" s="3">
        <v>43560</v>
      </c>
      <c r="H1139" s="2">
        <v>510000</v>
      </c>
      <c r="I1139" s="12" t="s">
        <v>838</v>
      </c>
      <c r="J1139" s="67">
        <f t="shared" si="148"/>
        <v>510000</v>
      </c>
      <c r="K1139" s="5">
        <f t="shared" si="149"/>
        <v>1</v>
      </c>
      <c r="L1139" s="54">
        <f t="shared" si="150"/>
        <v>0</v>
      </c>
      <c r="M1139" s="56" t="str">
        <f>IF(D1139="",#REF!,D1139)</f>
        <v>Bosque Real Estate, Inc.</v>
      </c>
      <c r="N1139" s="5">
        <f t="shared" si="151"/>
        <v>0</v>
      </c>
      <c r="O1139" s="5">
        <f t="shared" si="152"/>
        <v>0</v>
      </c>
    </row>
    <row r="1140" spans="1:15" x14ac:dyDescent="0.2">
      <c r="A1140" t="s">
        <v>1857</v>
      </c>
      <c r="B1140" t="s">
        <v>1099</v>
      </c>
      <c r="C1140" t="s">
        <v>1884</v>
      </c>
      <c r="D1140" t="s">
        <v>1842</v>
      </c>
      <c r="E1140" t="s">
        <v>3220</v>
      </c>
      <c r="F1140" t="s">
        <v>6</v>
      </c>
      <c r="G1140" s="3">
        <v>43605</v>
      </c>
      <c r="H1140" s="2">
        <v>118000</v>
      </c>
      <c r="I1140" s="12">
        <v>20190688</v>
      </c>
      <c r="J1140" s="67">
        <f t="shared" si="148"/>
        <v>118000</v>
      </c>
      <c r="K1140" s="5">
        <f t="shared" si="149"/>
        <v>1</v>
      </c>
      <c r="L1140" s="54">
        <f t="shared" si="150"/>
        <v>1</v>
      </c>
      <c r="M1140" s="56" t="str">
        <f t="shared" si="153"/>
        <v>Coldwell Banker Apex, REALTORS</v>
      </c>
      <c r="N1140" s="5">
        <f t="shared" si="151"/>
        <v>0</v>
      </c>
      <c r="O1140" s="5">
        <f t="shared" si="152"/>
        <v>0</v>
      </c>
    </row>
    <row r="1141" spans="1:15" x14ac:dyDescent="0.2">
      <c r="A1141" t="s">
        <v>551</v>
      </c>
      <c r="B1141" t="s">
        <v>1099</v>
      </c>
      <c r="C1141" t="s">
        <v>1930</v>
      </c>
      <c r="D1141" t="s">
        <v>1036</v>
      </c>
      <c r="E1141" t="s">
        <v>2987</v>
      </c>
      <c r="F1141" t="s">
        <v>1126</v>
      </c>
      <c r="G1141" s="3">
        <v>43584</v>
      </c>
      <c r="H1141" s="2">
        <v>145000</v>
      </c>
      <c r="I1141" s="12" t="s">
        <v>838</v>
      </c>
      <c r="J1141" s="67">
        <f t="shared" si="148"/>
        <v>145000</v>
      </c>
      <c r="K1141" s="5">
        <f t="shared" si="149"/>
        <v>1</v>
      </c>
      <c r="L1141" s="54">
        <f t="shared" si="150"/>
        <v>0</v>
      </c>
      <c r="M1141" s="56" t="str">
        <f t="shared" si="153"/>
        <v>Bentwood Realty</v>
      </c>
      <c r="N1141" s="5">
        <f t="shared" si="151"/>
        <v>0</v>
      </c>
      <c r="O1141" s="5">
        <f t="shared" si="152"/>
        <v>0</v>
      </c>
    </row>
    <row r="1142" spans="1:15" x14ac:dyDescent="0.2">
      <c r="A1142" t="s">
        <v>244</v>
      </c>
      <c r="B1142" t="s">
        <v>1907</v>
      </c>
      <c r="C1142" t="s">
        <v>1968</v>
      </c>
      <c r="D1142" t="s">
        <v>1258</v>
      </c>
      <c r="E1142" t="s">
        <v>3362</v>
      </c>
      <c r="F1142" t="s">
        <v>6</v>
      </c>
      <c r="G1142" s="3">
        <v>43616</v>
      </c>
      <c r="H1142" s="2">
        <v>115500</v>
      </c>
      <c r="I1142" s="12" t="s">
        <v>838</v>
      </c>
      <c r="J1142" s="67">
        <f t="shared" si="148"/>
        <v>115500</v>
      </c>
      <c r="K1142" s="5">
        <f t="shared" si="149"/>
        <v>1</v>
      </c>
      <c r="L1142" s="54">
        <f t="shared" si="150"/>
        <v>0</v>
      </c>
      <c r="M1142" s="56" t="str">
        <f t="shared" si="153"/>
        <v>Re/Max Centex, REALTORS</v>
      </c>
      <c r="N1142" s="5">
        <f t="shared" si="151"/>
        <v>0</v>
      </c>
      <c r="O1142" s="5">
        <f t="shared" si="152"/>
        <v>0</v>
      </c>
    </row>
    <row r="1143" spans="1:15" x14ac:dyDescent="0.2">
      <c r="A1143" t="s">
        <v>566</v>
      </c>
      <c r="B1143" t="s">
        <v>1842</v>
      </c>
      <c r="C1143" t="s">
        <v>983</v>
      </c>
      <c r="D1143" t="s">
        <v>1535</v>
      </c>
      <c r="E1143" t="s">
        <v>3271</v>
      </c>
      <c r="F1143" t="s">
        <v>6</v>
      </c>
      <c r="G1143" s="3">
        <v>43609</v>
      </c>
      <c r="H1143" s="2">
        <v>235500</v>
      </c>
      <c r="I1143" s="12">
        <v>20190820</v>
      </c>
      <c r="J1143" s="67">
        <f t="shared" si="148"/>
        <v>235500</v>
      </c>
      <c r="K1143" s="5">
        <f t="shared" si="149"/>
        <v>1</v>
      </c>
      <c r="L1143" s="54">
        <f t="shared" si="150"/>
        <v>1</v>
      </c>
      <c r="M1143" s="56" t="str">
        <f>IF(D1143="",#REF!,D1143)</f>
        <v>Camille Johnson, REALTORS</v>
      </c>
      <c r="N1143" s="5">
        <f t="shared" si="151"/>
        <v>0</v>
      </c>
      <c r="O1143" s="5">
        <f t="shared" si="152"/>
        <v>0</v>
      </c>
    </row>
    <row r="1144" spans="1:15" x14ac:dyDescent="0.2">
      <c r="A1144" t="s">
        <v>306</v>
      </c>
      <c r="B1144" t="s">
        <v>2085</v>
      </c>
      <c r="C1144" t="s">
        <v>153</v>
      </c>
      <c r="D1144" t="s">
        <v>197</v>
      </c>
      <c r="E1144" t="s">
        <v>2863</v>
      </c>
      <c r="F1144" t="s">
        <v>6</v>
      </c>
      <c r="G1144" s="3">
        <v>43567</v>
      </c>
      <c r="H1144" s="2">
        <v>115000</v>
      </c>
      <c r="I1144" s="12" t="s">
        <v>838</v>
      </c>
      <c r="J1144" s="67">
        <f t="shared" si="148"/>
        <v>115000</v>
      </c>
      <c r="K1144" s="5">
        <f t="shared" si="149"/>
        <v>1</v>
      </c>
      <c r="L1144" s="54">
        <f t="shared" si="150"/>
        <v>0</v>
      </c>
      <c r="M1144" s="56" t="str">
        <f t="shared" si="153"/>
        <v>Carbajal Realty</v>
      </c>
      <c r="N1144" s="5">
        <f t="shared" si="151"/>
        <v>0</v>
      </c>
      <c r="O1144" s="5">
        <f t="shared" si="152"/>
        <v>0</v>
      </c>
    </row>
    <row r="1145" spans="1:15" x14ac:dyDescent="0.2">
      <c r="A1145" t="s">
        <v>1884</v>
      </c>
      <c r="B1145" t="s">
        <v>1842</v>
      </c>
      <c r="C1145" t="s">
        <v>153</v>
      </c>
      <c r="D1145" t="s">
        <v>197</v>
      </c>
      <c r="E1145" t="s">
        <v>3290</v>
      </c>
      <c r="F1145" t="s">
        <v>6</v>
      </c>
      <c r="G1145" s="3">
        <v>43613</v>
      </c>
      <c r="H1145" s="2">
        <v>103000</v>
      </c>
      <c r="I1145" s="12" t="s">
        <v>838</v>
      </c>
      <c r="J1145" s="67">
        <f t="shared" si="148"/>
        <v>103000</v>
      </c>
      <c r="K1145" s="5">
        <f t="shared" si="149"/>
        <v>1</v>
      </c>
      <c r="L1145" s="54">
        <f t="shared" si="150"/>
        <v>0</v>
      </c>
      <c r="M1145" s="56" t="str">
        <f>IF(D1145="",#REF!,D1145)</f>
        <v>Carbajal Realty</v>
      </c>
      <c r="N1145" s="5">
        <f t="shared" si="151"/>
        <v>0</v>
      </c>
      <c r="O1145" s="5">
        <f t="shared" si="152"/>
        <v>0</v>
      </c>
    </row>
    <row r="1146" spans="1:15" x14ac:dyDescent="0.2">
      <c r="A1146" t="s">
        <v>1573</v>
      </c>
      <c r="B1146" t="s">
        <v>1475</v>
      </c>
      <c r="C1146" t="s">
        <v>1573</v>
      </c>
      <c r="D1146" t="s">
        <v>1475</v>
      </c>
      <c r="E1146" t="s">
        <v>2121</v>
      </c>
      <c r="F1146" t="s">
        <v>216</v>
      </c>
      <c r="G1146" s="3">
        <v>43472</v>
      </c>
      <c r="H1146" s="2">
        <v>290000</v>
      </c>
      <c r="I1146" s="12" t="s">
        <v>838</v>
      </c>
      <c r="J1146" s="67">
        <f t="shared" si="148"/>
        <v>0</v>
      </c>
      <c r="K1146" s="5">
        <f t="shared" si="149"/>
        <v>0</v>
      </c>
      <c r="L1146" s="54">
        <f t="shared" si="150"/>
        <v>0</v>
      </c>
      <c r="M1146" s="56" t="str">
        <f>IF(D1146="",#REF!,D1146)</f>
        <v>ERA Courtyard Real Estate</v>
      </c>
      <c r="N1146" s="5">
        <f t="shared" si="151"/>
        <v>1</v>
      </c>
      <c r="O1146" s="5">
        <f t="shared" si="152"/>
        <v>0</v>
      </c>
    </row>
    <row r="1147" spans="1:15" x14ac:dyDescent="0.2">
      <c r="A1147" t="s">
        <v>714</v>
      </c>
      <c r="B1147" t="s">
        <v>1099</v>
      </c>
      <c r="C1147" t="s">
        <v>692</v>
      </c>
      <c r="D1147" t="s">
        <v>1842</v>
      </c>
      <c r="E1147" t="s">
        <v>2192</v>
      </c>
      <c r="F1147" t="s">
        <v>6</v>
      </c>
      <c r="G1147" s="3">
        <v>43486</v>
      </c>
      <c r="H1147" s="2">
        <v>103000</v>
      </c>
      <c r="I1147" s="12" t="s">
        <v>838</v>
      </c>
      <c r="J1147" s="67">
        <f t="shared" si="148"/>
        <v>103000</v>
      </c>
      <c r="K1147" s="5">
        <f t="shared" si="149"/>
        <v>1</v>
      </c>
      <c r="L1147" s="54">
        <f t="shared" si="150"/>
        <v>0</v>
      </c>
      <c r="M1147" s="56" t="str">
        <f t="shared" si="153"/>
        <v>Coldwell Banker Apex, REALTORS</v>
      </c>
      <c r="N1147" s="5">
        <f t="shared" si="151"/>
        <v>0</v>
      </c>
      <c r="O1147" s="5">
        <f t="shared" si="152"/>
        <v>0</v>
      </c>
    </row>
    <row r="1148" spans="1:15" x14ac:dyDescent="0.2">
      <c r="A1148" t="s">
        <v>1868</v>
      </c>
      <c r="B1148" t="s">
        <v>1869</v>
      </c>
      <c r="C1148" t="s">
        <v>692</v>
      </c>
      <c r="D1148" t="s">
        <v>1842</v>
      </c>
      <c r="E1148" t="s">
        <v>2242</v>
      </c>
      <c r="F1148" t="s">
        <v>6</v>
      </c>
      <c r="G1148" s="3">
        <v>43495</v>
      </c>
      <c r="H1148" s="2">
        <v>335000</v>
      </c>
      <c r="I1148" s="12" t="s">
        <v>838</v>
      </c>
      <c r="J1148" s="67">
        <f t="shared" si="148"/>
        <v>335000</v>
      </c>
      <c r="K1148" s="5">
        <f t="shared" si="149"/>
        <v>1</v>
      </c>
      <c r="L1148" s="54">
        <f t="shared" si="150"/>
        <v>0</v>
      </c>
      <c r="M1148" s="56" t="str">
        <f t="shared" si="153"/>
        <v>Coldwell Banker Apex, REALTORS</v>
      </c>
      <c r="N1148" s="5">
        <f t="shared" si="151"/>
        <v>0</v>
      </c>
      <c r="O1148" s="5">
        <f t="shared" si="152"/>
        <v>0</v>
      </c>
    </row>
    <row r="1149" spans="1:15" x14ac:dyDescent="0.2">
      <c r="A1149" t="s">
        <v>2103</v>
      </c>
      <c r="B1149" t="s">
        <v>1842</v>
      </c>
      <c r="C1149" t="s">
        <v>692</v>
      </c>
      <c r="D1149" t="s">
        <v>1842</v>
      </c>
      <c r="E1149" t="s">
        <v>2541</v>
      </c>
      <c r="F1149" t="s">
        <v>6</v>
      </c>
      <c r="G1149" s="3">
        <v>43531</v>
      </c>
      <c r="H1149" s="2">
        <v>140000</v>
      </c>
      <c r="I1149" s="12">
        <v>20190362</v>
      </c>
      <c r="J1149" s="67">
        <f t="shared" si="148"/>
        <v>140000</v>
      </c>
      <c r="K1149" s="5">
        <f t="shared" si="149"/>
        <v>1</v>
      </c>
      <c r="L1149" s="54">
        <f t="shared" si="150"/>
        <v>1</v>
      </c>
      <c r="M1149" s="56" t="str">
        <f>IF(D1149="",#REF!,D1149)</f>
        <v>Coldwell Banker Apex, REALTORS</v>
      </c>
      <c r="N1149" s="5">
        <f t="shared" si="151"/>
        <v>0</v>
      </c>
      <c r="O1149" s="5">
        <f t="shared" si="152"/>
        <v>0</v>
      </c>
    </row>
    <row r="1150" spans="1:15" x14ac:dyDescent="0.2">
      <c r="A1150" t="s">
        <v>1864</v>
      </c>
      <c r="B1150" t="s">
        <v>1258</v>
      </c>
      <c r="C1150" t="s">
        <v>1311</v>
      </c>
      <c r="D1150" t="s">
        <v>1867</v>
      </c>
      <c r="E1150" t="s">
        <v>2278</v>
      </c>
      <c r="F1150" t="s">
        <v>1126</v>
      </c>
      <c r="G1150" s="3">
        <v>43497</v>
      </c>
      <c r="H1150" s="2">
        <v>360000</v>
      </c>
      <c r="I1150" s="12" t="s">
        <v>838</v>
      </c>
      <c r="J1150" s="67">
        <f t="shared" si="148"/>
        <v>360000</v>
      </c>
      <c r="K1150" s="5">
        <f t="shared" si="149"/>
        <v>1</v>
      </c>
      <c r="L1150" s="54">
        <f t="shared" si="150"/>
        <v>0</v>
      </c>
      <c r="M1150" s="56" t="str">
        <f t="shared" si="153"/>
        <v>Texas Crossroads Realty, LLC</v>
      </c>
      <c r="N1150" s="5">
        <f t="shared" si="151"/>
        <v>0</v>
      </c>
      <c r="O1150" s="5">
        <f t="shared" si="152"/>
        <v>0</v>
      </c>
    </row>
    <row r="1151" spans="1:15" x14ac:dyDescent="0.2">
      <c r="A1151" t="s">
        <v>1868</v>
      </c>
      <c r="B1151" t="s">
        <v>1869</v>
      </c>
      <c r="C1151" t="s">
        <v>18</v>
      </c>
      <c r="D1151" t="s">
        <v>1535</v>
      </c>
      <c r="E1151" t="s">
        <v>2225</v>
      </c>
      <c r="F1151" t="s">
        <v>301</v>
      </c>
      <c r="G1151" s="3">
        <v>43490</v>
      </c>
      <c r="H1151" s="2">
        <v>63500</v>
      </c>
      <c r="I1151" s="12" t="s">
        <v>838</v>
      </c>
      <c r="J1151" s="67">
        <f t="shared" si="148"/>
        <v>63500</v>
      </c>
      <c r="K1151" s="5">
        <f t="shared" si="149"/>
        <v>1</v>
      </c>
      <c r="L1151" s="54">
        <f t="shared" si="150"/>
        <v>0</v>
      </c>
      <c r="M1151" s="56" t="str">
        <f t="shared" si="153"/>
        <v>Camille Johnson, REALTORS</v>
      </c>
      <c r="N1151" s="5">
        <f t="shared" si="151"/>
        <v>0</v>
      </c>
      <c r="O1151" s="5">
        <f t="shared" si="152"/>
        <v>0</v>
      </c>
    </row>
    <row r="1152" spans="1:15" x14ac:dyDescent="0.2">
      <c r="A1152" t="s">
        <v>983</v>
      </c>
      <c r="B1152" t="s">
        <v>1535</v>
      </c>
      <c r="C1152" t="s">
        <v>18</v>
      </c>
      <c r="D1152" t="s">
        <v>1535</v>
      </c>
      <c r="E1152" t="s">
        <v>2573</v>
      </c>
      <c r="F1152" t="s">
        <v>6</v>
      </c>
      <c r="G1152" s="3">
        <v>43535</v>
      </c>
      <c r="H1152" s="2">
        <v>546500</v>
      </c>
      <c r="I1152" s="12">
        <v>20190189</v>
      </c>
      <c r="J1152" s="67">
        <f t="shared" si="148"/>
        <v>546500</v>
      </c>
      <c r="K1152" s="5">
        <f t="shared" si="149"/>
        <v>1</v>
      </c>
      <c r="L1152" s="54">
        <f t="shared" si="150"/>
        <v>1</v>
      </c>
      <c r="M1152" s="56" t="str">
        <f t="shared" si="153"/>
        <v>Camille Johnson, REALTORS</v>
      </c>
      <c r="N1152" s="5">
        <f t="shared" si="151"/>
        <v>0</v>
      </c>
      <c r="O1152" s="5">
        <f t="shared" si="152"/>
        <v>0</v>
      </c>
    </row>
    <row r="1153" spans="1:15" x14ac:dyDescent="0.2">
      <c r="A1153" t="s">
        <v>764</v>
      </c>
      <c r="B1153" t="s">
        <v>1842</v>
      </c>
      <c r="C1153" t="s">
        <v>18</v>
      </c>
      <c r="D1153" t="s">
        <v>1535</v>
      </c>
      <c r="E1153" t="s">
        <v>3097</v>
      </c>
      <c r="F1153" t="s">
        <v>6</v>
      </c>
      <c r="G1153" s="3">
        <v>43593</v>
      </c>
      <c r="H1153" s="2">
        <v>673000</v>
      </c>
      <c r="I1153" s="12">
        <v>20190708</v>
      </c>
      <c r="J1153" s="67">
        <f t="shared" si="148"/>
        <v>673000</v>
      </c>
      <c r="K1153" s="5">
        <f t="shared" si="149"/>
        <v>1</v>
      </c>
      <c r="L1153" s="54">
        <f t="shared" si="150"/>
        <v>1</v>
      </c>
      <c r="M1153" s="56" t="str">
        <f t="shared" si="153"/>
        <v>Camille Johnson, REALTORS</v>
      </c>
      <c r="N1153" s="5">
        <f t="shared" si="151"/>
        <v>0</v>
      </c>
      <c r="O1153" s="5">
        <f t="shared" si="152"/>
        <v>0</v>
      </c>
    </row>
    <row r="1154" spans="1:15" x14ac:dyDescent="0.2">
      <c r="A1154" t="s">
        <v>1868</v>
      </c>
      <c r="B1154" t="s">
        <v>1869</v>
      </c>
      <c r="C1154" t="s">
        <v>18</v>
      </c>
      <c r="D1154" t="s">
        <v>1535</v>
      </c>
      <c r="E1154" t="s">
        <v>3174</v>
      </c>
      <c r="F1154" t="s">
        <v>7</v>
      </c>
      <c r="G1154" s="3">
        <v>43600</v>
      </c>
      <c r="H1154" s="2">
        <v>352900</v>
      </c>
      <c r="I1154" s="12">
        <v>20190714</v>
      </c>
      <c r="J1154" s="67">
        <f t="shared" si="148"/>
        <v>352900</v>
      </c>
      <c r="K1154" s="5">
        <f t="shared" si="149"/>
        <v>1</v>
      </c>
      <c r="L1154" s="54">
        <f t="shared" si="150"/>
        <v>1</v>
      </c>
      <c r="M1154" s="56" t="str">
        <f>IF(D1154="",#REF!,D1154)</f>
        <v>Camille Johnson, REALTORS</v>
      </c>
      <c r="N1154" s="5">
        <f t="shared" si="151"/>
        <v>0</v>
      </c>
      <c r="O1154" s="5">
        <f t="shared" si="152"/>
        <v>0</v>
      </c>
    </row>
    <row r="1155" spans="1:15" x14ac:dyDescent="0.2">
      <c r="A1155" t="s">
        <v>1857</v>
      </c>
      <c r="B1155" t="s">
        <v>1099</v>
      </c>
      <c r="C1155" t="s">
        <v>18</v>
      </c>
      <c r="D1155" t="s">
        <v>1535</v>
      </c>
      <c r="E1155" t="s">
        <v>3313</v>
      </c>
      <c r="F1155" t="s">
        <v>6</v>
      </c>
      <c r="G1155" s="3">
        <v>43614</v>
      </c>
      <c r="H1155" s="2">
        <v>338900</v>
      </c>
      <c r="I1155" s="12">
        <v>20190631</v>
      </c>
      <c r="J1155" s="67">
        <f t="shared" si="148"/>
        <v>338900</v>
      </c>
      <c r="K1155" s="5">
        <f t="shared" si="149"/>
        <v>1</v>
      </c>
      <c r="L1155" s="54">
        <f t="shared" si="150"/>
        <v>1</v>
      </c>
      <c r="M1155" s="56" t="str">
        <f t="shared" si="153"/>
        <v>Camille Johnson, REALTORS</v>
      </c>
      <c r="N1155" s="5">
        <f t="shared" si="151"/>
        <v>0</v>
      </c>
      <c r="O1155" s="5">
        <f t="shared" si="152"/>
        <v>0</v>
      </c>
    </row>
    <row r="1156" spans="1:15" x14ac:dyDescent="0.2">
      <c r="A1156" t="s">
        <v>1269</v>
      </c>
      <c r="B1156" t="s">
        <v>1535</v>
      </c>
      <c r="C1156" t="s">
        <v>1088</v>
      </c>
      <c r="D1156" t="s">
        <v>1036</v>
      </c>
      <c r="E1156" t="s">
        <v>2270</v>
      </c>
      <c r="F1156" t="s">
        <v>6</v>
      </c>
      <c r="G1156" s="3">
        <v>43496</v>
      </c>
      <c r="H1156" s="2">
        <v>190000</v>
      </c>
      <c r="I1156" s="12" t="s">
        <v>838</v>
      </c>
      <c r="J1156" s="67">
        <f t="shared" si="148"/>
        <v>190000</v>
      </c>
      <c r="K1156" s="5">
        <f t="shared" si="149"/>
        <v>1</v>
      </c>
      <c r="L1156" s="54">
        <f t="shared" si="150"/>
        <v>0</v>
      </c>
      <c r="M1156" s="56" t="str">
        <f>IF(D1156="",#REF!,D1156)</f>
        <v>Bentwood Realty</v>
      </c>
      <c r="N1156" s="5">
        <f t="shared" si="151"/>
        <v>0</v>
      </c>
      <c r="O1156" s="5">
        <f t="shared" si="152"/>
        <v>0</v>
      </c>
    </row>
    <row r="1157" spans="1:15" x14ac:dyDescent="0.2">
      <c r="A1157" t="s">
        <v>1929</v>
      </c>
      <c r="B1157" t="s">
        <v>1547</v>
      </c>
      <c r="C1157" t="s">
        <v>2655</v>
      </c>
      <c r="D1157" t="s">
        <v>1842</v>
      </c>
      <c r="E1157" t="s">
        <v>2656</v>
      </c>
      <c r="F1157" t="s">
        <v>1249</v>
      </c>
      <c r="G1157" s="3">
        <v>43545</v>
      </c>
      <c r="H1157" s="2">
        <v>220000</v>
      </c>
      <c r="I1157" s="12" t="s">
        <v>838</v>
      </c>
      <c r="J1157" s="67">
        <f t="shared" si="148"/>
        <v>220000</v>
      </c>
      <c r="K1157" s="5">
        <f t="shared" si="149"/>
        <v>1</v>
      </c>
      <c r="L1157" s="54">
        <f t="shared" si="150"/>
        <v>0</v>
      </c>
      <c r="M1157" s="56" t="str">
        <f>IF(D1157="",#REF!,D1157)</f>
        <v>Coldwell Banker Apex, REALTORS</v>
      </c>
      <c r="N1157" s="5">
        <f t="shared" si="151"/>
        <v>0</v>
      </c>
      <c r="O1157" s="5">
        <f t="shared" si="152"/>
        <v>0</v>
      </c>
    </row>
    <row r="1158" spans="1:15" x14ac:dyDescent="0.2">
      <c r="A1158" t="s">
        <v>330</v>
      </c>
      <c r="B1158" t="s">
        <v>1907</v>
      </c>
      <c r="C1158" t="s">
        <v>330</v>
      </c>
      <c r="D1158" t="s">
        <v>1907</v>
      </c>
      <c r="E1158" t="s">
        <v>3215</v>
      </c>
      <c r="F1158" t="s">
        <v>426</v>
      </c>
      <c r="G1158" s="3">
        <v>43605</v>
      </c>
      <c r="H1158" s="2">
        <v>32500</v>
      </c>
      <c r="I1158" s="12" t="s">
        <v>838</v>
      </c>
      <c r="J1158" s="67">
        <f t="shared" ref="J1158:J1221" si="154">IF(A1158=C1158,0,H1158)</f>
        <v>0</v>
      </c>
      <c r="K1158" s="5">
        <f t="shared" ref="K1158:K1221" si="155">IF(J1158&gt;0,1,0)</f>
        <v>0</v>
      </c>
      <c r="L1158" s="54">
        <f t="shared" ref="L1158:L1221" si="156">IF(K1158=0,0,IF(I1158="did not close",0,IF(I1158="",0,1)))</f>
        <v>0</v>
      </c>
      <c r="M1158" s="56" t="str">
        <f t="shared" si="153"/>
        <v>CIF Real Estate Services, Inc.</v>
      </c>
      <c r="N1158" s="5">
        <f t="shared" ref="N1158:N1221" si="157">IF(A1158=C1158,1,0)</f>
        <v>1</v>
      </c>
      <c r="O1158" s="5">
        <f t="shared" ref="O1158:O1221" si="158">IF(K1158=0,IF(I1158="did not close",0,IF(I1158="",0,1)),0)</f>
        <v>0</v>
      </c>
    </row>
    <row r="1159" spans="1:15" x14ac:dyDescent="0.2">
      <c r="A1159" t="s">
        <v>2161</v>
      </c>
      <c r="B1159" t="s">
        <v>303</v>
      </c>
      <c r="C1159" t="s">
        <v>19</v>
      </c>
      <c r="D1159" t="s">
        <v>1842</v>
      </c>
      <c r="E1159" t="s">
        <v>2162</v>
      </c>
      <c r="F1159" t="s">
        <v>425</v>
      </c>
      <c r="G1159" s="3">
        <v>43480</v>
      </c>
      <c r="H1159" s="2">
        <v>468000</v>
      </c>
      <c r="I1159" s="12">
        <v>20182899</v>
      </c>
      <c r="J1159" s="67">
        <f t="shared" si="154"/>
        <v>468000</v>
      </c>
      <c r="K1159" s="5">
        <f t="shared" si="155"/>
        <v>1</v>
      </c>
      <c r="L1159" s="54">
        <f t="shared" si="156"/>
        <v>1</v>
      </c>
      <c r="M1159" s="56" t="str">
        <f>IF(D1159="",#REF!,D1159)</f>
        <v>Coldwell Banker Apex, REALTORS</v>
      </c>
      <c r="N1159" s="5">
        <f t="shared" si="157"/>
        <v>0</v>
      </c>
      <c r="O1159" s="5">
        <f t="shared" si="158"/>
        <v>0</v>
      </c>
    </row>
    <row r="1160" spans="1:15" x14ac:dyDescent="0.2">
      <c r="A1160" t="s">
        <v>842</v>
      </c>
      <c r="B1160" t="s">
        <v>1940</v>
      </c>
      <c r="C1160" t="s">
        <v>19</v>
      </c>
      <c r="D1160" t="s">
        <v>1842</v>
      </c>
      <c r="E1160" t="s">
        <v>2170</v>
      </c>
      <c r="F1160" t="s">
        <v>6</v>
      </c>
      <c r="G1160" s="3">
        <v>43482</v>
      </c>
      <c r="H1160" s="2">
        <v>299000</v>
      </c>
      <c r="I1160" s="12" t="s">
        <v>838</v>
      </c>
      <c r="J1160" s="67">
        <f t="shared" si="154"/>
        <v>299000</v>
      </c>
      <c r="K1160" s="5">
        <f t="shared" si="155"/>
        <v>1</v>
      </c>
      <c r="L1160" s="54">
        <f t="shared" si="156"/>
        <v>0</v>
      </c>
      <c r="M1160" s="56" t="str">
        <f>IF(D1160="",#REF!,D1160)</f>
        <v>Coldwell Banker Apex, REALTORS</v>
      </c>
      <c r="N1160" s="5">
        <f t="shared" si="157"/>
        <v>0</v>
      </c>
      <c r="O1160" s="5">
        <f t="shared" si="158"/>
        <v>0</v>
      </c>
    </row>
    <row r="1161" spans="1:15" x14ac:dyDescent="0.2">
      <c r="A1161" t="s">
        <v>1735</v>
      </c>
      <c r="B1161" t="s">
        <v>5</v>
      </c>
      <c r="C1161" t="s">
        <v>19</v>
      </c>
      <c r="D1161" t="s">
        <v>1842</v>
      </c>
      <c r="E1161" t="s">
        <v>2601</v>
      </c>
      <c r="F1161" t="s">
        <v>6</v>
      </c>
      <c r="G1161" s="3">
        <v>43538</v>
      </c>
      <c r="H1161" s="2">
        <v>180000</v>
      </c>
      <c r="I1161" s="12">
        <v>20190218</v>
      </c>
      <c r="J1161" s="67">
        <f t="shared" si="154"/>
        <v>180000</v>
      </c>
      <c r="K1161" s="5">
        <f t="shared" si="155"/>
        <v>1</v>
      </c>
      <c r="L1161" s="54">
        <f t="shared" si="156"/>
        <v>1</v>
      </c>
      <c r="M1161" s="56" t="str">
        <f>IF(D1161="",#REF!,D1161)</f>
        <v>Coldwell Banker Apex, REALTORS</v>
      </c>
      <c r="N1161" s="5">
        <f t="shared" si="157"/>
        <v>0</v>
      </c>
      <c r="O1161" s="5">
        <f t="shared" si="158"/>
        <v>0</v>
      </c>
    </row>
    <row r="1162" spans="1:15" x14ac:dyDescent="0.2">
      <c r="A1162" t="s">
        <v>1897</v>
      </c>
      <c r="B1162" t="s">
        <v>1842</v>
      </c>
      <c r="C1162" t="s">
        <v>19</v>
      </c>
      <c r="D1162" t="s">
        <v>1842</v>
      </c>
      <c r="E1162" t="s">
        <v>3304</v>
      </c>
      <c r="F1162" t="s">
        <v>6</v>
      </c>
      <c r="G1162" s="3">
        <v>43614</v>
      </c>
      <c r="H1162" s="2">
        <v>175000</v>
      </c>
      <c r="I1162" s="12">
        <v>20190939</v>
      </c>
      <c r="J1162" s="67">
        <f t="shared" si="154"/>
        <v>175000</v>
      </c>
      <c r="K1162" s="5">
        <f t="shared" si="155"/>
        <v>1</v>
      </c>
      <c r="L1162" s="54">
        <f t="shared" si="156"/>
        <v>1</v>
      </c>
      <c r="M1162" s="56" t="str">
        <f t="shared" ref="M1162:M1215" si="159">IF(D1162="",D1161,D1162)</f>
        <v>Coldwell Banker Apex, REALTORS</v>
      </c>
      <c r="N1162" s="5">
        <f t="shared" si="157"/>
        <v>0</v>
      </c>
      <c r="O1162" s="5">
        <f t="shared" si="158"/>
        <v>0</v>
      </c>
    </row>
    <row r="1163" spans="1:15" x14ac:dyDescent="0.2">
      <c r="A1163" t="s">
        <v>1644</v>
      </c>
      <c r="B1163" t="s">
        <v>1036</v>
      </c>
      <c r="C1163" t="s">
        <v>915</v>
      </c>
      <c r="D1163" t="s">
        <v>1087</v>
      </c>
      <c r="E1163" t="s">
        <v>3084</v>
      </c>
      <c r="F1163" t="s">
        <v>6</v>
      </c>
      <c r="G1163" s="3">
        <v>43592</v>
      </c>
      <c r="H1163" s="2">
        <v>290000</v>
      </c>
      <c r="I1163" s="12" t="s">
        <v>838</v>
      </c>
      <c r="J1163" s="67">
        <f t="shared" si="154"/>
        <v>290000</v>
      </c>
      <c r="K1163" s="5">
        <f t="shared" si="155"/>
        <v>1</v>
      </c>
      <c r="L1163" s="54">
        <f t="shared" si="156"/>
        <v>0</v>
      </c>
      <c r="M1163" s="56" t="str">
        <f>IF(D1163="",#REF!,D1163)</f>
        <v>Texas Premier Realty</v>
      </c>
      <c r="N1163" s="5">
        <f t="shared" si="157"/>
        <v>0</v>
      </c>
      <c r="O1163" s="5">
        <f t="shared" si="158"/>
        <v>0</v>
      </c>
    </row>
    <row r="1164" spans="1:15" x14ac:dyDescent="0.2">
      <c r="A1164" t="s">
        <v>1950</v>
      </c>
      <c r="B1164" t="s">
        <v>5</v>
      </c>
      <c r="C1164" t="s">
        <v>1706</v>
      </c>
      <c r="D1164" t="s">
        <v>1707</v>
      </c>
      <c r="E1164" t="s">
        <v>2673</v>
      </c>
      <c r="F1164" t="s">
        <v>7</v>
      </c>
      <c r="G1164" s="3">
        <v>43546</v>
      </c>
      <c r="H1164" s="2">
        <v>97000</v>
      </c>
      <c r="I1164" s="12" t="s">
        <v>838</v>
      </c>
      <c r="J1164" s="67">
        <f t="shared" si="154"/>
        <v>97000</v>
      </c>
      <c r="K1164" s="5">
        <f t="shared" si="155"/>
        <v>1</v>
      </c>
      <c r="L1164" s="54">
        <f t="shared" si="156"/>
        <v>0</v>
      </c>
      <c r="M1164" s="56" t="str">
        <f>IF(D1164="",#REF!,D1164)</f>
        <v>Central Metro Realty</v>
      </c>
      <c r="N1164" s="5">
        <f t="shared" si="157"/>
        <v>0</v>
      </c>
      <c r="O1164" s="5">
        <f t="shared" si="158"/>
        <v>0</v>
      </c>
    </row>
    <row r="1165" spans="1:15" x14ac:dyDescent="0.2">
      <c r="A1165" t="s">
        <v>326</v>
      </c>
      <c r="B1165" t="s">
        <v>1844</v>
      </c>
      <c r="C1165" t="s">
        <v>1706</v>
      </c>
      <c r="D1165" t="s">
        <v>1707</v>
      </c>
      <c r="E1165" t="s">
        <v>3167</v>
      </c>
      <c r="F1165" t="s">
        <v>216</v>
      </c>
      <c r="G1165" s="3">
        <v>43600</v>
      </c>
      <c r="H1165" s="2">
        <v>194500</v>
      </c>
      <c r="I1165" s="12" t="s">
        <v>838</v>
      </c>
      <c r="J1165" s="67">
        <f t="shared" si="154"/>
        <v>194500</v>
      </c>
      <c r="K1165" s="5">
        <f t="shared" si="155"/>
        <v>1</v>
      </c>
      <c r="L1165" s="54">
        <f t="shared" si="156"/>
        <v>0</v>
      </c>
      <c r="M1165" s="56" t="str">
        <f t="shared" si="159"/>
        <v>Central Metro Realty</v>
      </c>
      <c r="N1165" s="5">
        <f t="shared" si="157"/>
        <v>0</v>
      </c>
      <c r="O1165" s="5">
        <f t="shared" si="158"/>
        <v>0</v>
      </c>
    </row>
    <row r="1166" spans="1:15" x14ac:dyDescent="0.2">
      <c r="A1166" t="s">
        <v>1741</v>
      </c>
      <c r="B1166" t="s">
        <v>1099</v>
      </c>
      <c r="C1166" t="s">
        <v>1706</v>
      </c>
      <c r="D1166" t="s">
        <v>1707</v>
      </c>
      <c r="E1166" t="s">
        <v>3208</v>
      </c>
      <c r="F1166" t="s">
        <v>6</v>
      </c>
      <c r="G1166" s="3">
        <v>43605</v>
      </c>
      <c r="H1166" s="2">
        <v>144000</v>
      </c>
      <c r="I1166" s="12" t="s">
        <v>838</v>
      </c>
      <c r="J1166" s="67">
        <f t="shared" si="154"/>
        <v>144000</v>
      </c>
      <c r="K1166" s="5">
        <f t="shared" si="155"/>
        <v>1</v>
      </c>
      <c r="L1166" s="54">
        <f t="shared" si="156"/>
        <v>0</v>
      </c>
      <c r="M1166" s="56" t="str">
        <f t="shared" si="159"/>
        <v>Central Metro Realty</v>
      </c>
      <c r="N1166" s="5">
        <f t="shared" si="157"/>
        <v>0</v>
      </c>
      <c r="O1166" s="5">
        <f t="shared" si="158"/>
        <v>0</v>
      </c>
    </row>
    <row r="1167" spans="1:15" x14ac:dyDescent="0.2">
      <c r="A1167" t="s">
        <v>1884</v>
      </c>
      <c r="B1167" t="s">
        <v>1842</v>
      </c>
      <c r="C1167" t="s">
        <v>218</v>
      </c>
      <c r="D1167" t="s">
        <v>1036</v>
      </c>
      <c r="E1167" t="s">
        <v>2361</v>
      </c>
      <c r="F1167" t="s">
        <v>6</v>
      </c>
      <c r="G1167" s="3">
        <v>43510</v>
      </c>
      <c r="H1167" s="2">
        <v>77000</v>
      </c>
      <c r="I1167" s="12" t="s">
        <v>838</v>
      </c>
      <c r="J1167" s="67">
        <f t="shared" si="154"/>
        <v>77000</v>
      </c>
      <c r="K1167" s="5">
        <f t="shared" si="155"/>
        <v>1</v>
      </c>
      <c r="L1167" s="54">
        <f t="shared" si="156"/>
        <v>0</v>
      </c>
      <c r="M1167" s="56" t="str">
        <f t="shared" si="159"/>
        <v>Bentwood Realty</v>
      </c>
      <c r="N1167" s="5">
        <f t="shared" si="157"/>
        <v>0</v>
      </c>
      <c r="O1167" s="5">
        <f t="shared" si="158"/>
        <v>0</v>
      </c>
    </row>
    <row r="1168" spans="1:15" x14ac:dyDescent="0.2">
      <c r="A1168" t="s">
        <v>199</v>
      </c>
      <c r="B1168" t="s">
        <v>1840</v>
      </c>
      <c r="C1168" t="s">
        <v>218</v>
      </c>
      <c r="D1168" t="s">
        <v>1036</v>
      </c>
      <c r="E1168" t="s">
        <v>2672</v>
      </c>
      <c r="F1168" t="s">
        <v>6</v>
      </c>
      <c r="G1168" s="3">
        <v>43546</v>
      </c>
      <c r="H1168" s="2">
        <v>171749</v>
      </c>
      <c r="I1168" s="12" t="s">
        <v>838</v>
      </c>
      <c r="J1168" s="67">
        <f t="shared" si="154"/>
        <v>171749</v>
      </c>
      <c r="K1168" s="5">
        <f t="shared" si="155"/>
        <v>1</v>
      </c>
      <c r="L1168" s="54">
        <f t="shared" si="156"/>
        <v>0</v>
      </c>
      <c r="M1168" s="56" t="str">
        <f t="shared" si="159"/>
        <v>Bentwood Realty</v>
      </c>
      <c r="N1168" s="5">
        <f t="shared" si="157"/>
        <v>0</v>
      </c>
      <c r="O1168" s="5">
        <f t="shared" si="158"/>
        <v>0</v>
      </c>
    </row>
    <row r="1169" spans="1:15" x14ac:dyDescent="0.2">
      <c r="A1169" t="s">
        <v>987</v>
      </c>
      <c r="B1169" t="s">
        <v>1840</v>
      </c>
      <c r="C1169" t="s">
        <v>218</v>
      </c>
      <c r="D1169" t="s">
        <v>1036</v>
      </c>
      <c r="E1169" t="s">
        <v>2818</v>
      </c>
      <c r="F1169" t="s">
        <v>6</v>
      </c>
      <c r="G1169" s="3">
        <v>43563</v>
      </c>
      <c r="H1169" s="2">
        <v>120000</v>
      </c>
      <c r="I1169" s="12" t="s">
        <v>838</v>
      </c>
      <c r="J1169" s="67">
        <f t="shared" si="154"/>
        <v>120000</v>
      </c>
      <c r="K1169" s="5">
        <f t="shared" si="155"/>
        <v>1</v>
      </c>
      <c r="L1169" s="54">
        <f t="shared" si="156"/>
        <v>0</v>
      </c>
      <c r="M1169" s="56" t="str">
        <f t="shared" si="159"/>
        <v>Bentwood Realty</v>
      </c>
      <c r="N1169" s="5">
        <f t="shared" si="157"/>
        <v>0</v>
      </c>
      <c r="O1169" s="5">
        <f t="shared" si="158"/>
        <v>0</v>
      </c>
    </row>
    <row r="1170" spans="1:15" x14ac:dyDescent="0.2">
      <c r="A1170" t="s">
        <v>2131</v>
      </c>
      <c r="B1170" t="s">
        <v>839</v>
      </c>
      <c r="C1170" t="s">
        <v>218</v>
      </c>
      <c r="D1170" t="s">
        <v>1036</v>
      </c>
      <c r="E1170" t="s">
        <v>2838</v>
      </c>
      <c r="F1170" t="s">
        <v>6</v>
      </c>
      <c r="G1170" s="3">
        <v>43565</v>
      </c>
      <c r="H1170" s="2">
        <v>275000</v>
      </c>
      <c r="I1170" s="12" t="s">
        <v>838</v>
      </c>
      <c r="J1170" s="67">
        <f t="shared" si="154"/>
        <v>275000</v>
      </c>
      <c r="K1170" s="5">
        <f t="shared" si="155"/>
        <v>1</v>
      </c>
      <c r="L1170" s="54">
        <f t="shared" si="156"/>
        <v>0</v>
      </c>
      <c r="M1170" s="56" t="str">
        <f t="shared" si="159"/>
        <v>Bentwood Realty</v>
      </c>
      <c r="N1170" s="5">
        <f t="shared" si="157"/>
        <v>0</v>
      </c>
      <c r="O1170" s="5">
        <f t="shared" si="158"/>
        <v>0</v>
      </c>
    </row>
    <row r="1171" spans="1:15" x14ac:dyDescent="0.2">
      <c r="A1171" t="s">
        <v>25</v>
      </c>
      <c r="B1171" t="s">
        <v>1840</v>
      </c>
      <c r="C1171" t="s">
        <v>1918</v>
      </c>
      <c r="D1171" t="s">
        <v>1840</v>
      </c>
      <c r="E1171" t="s">
        <v>2505</v>
      </c>
      <c r="F1171" t="s">
        <v>6</v>
      </c>
      <c r="G1171" s="3">
        <v>43528</v>
      </c>
      <c r="H1171" s="2">
        <v>290000</v>
      </c>
      <c r="I1171" s="12">
        <v>20182837</v>
      </c>
      <c r="J1171" s="67">
        <f t="shared" si="154"/>
        <v>290000</v>
      </c>
      <c r="K1171" s="5">
        <f t="shared" si="155"/>
        <v>1</v>
      </c>
      <c r="L1171" s="54">
        <f t="shared" si="156"/>
        <v>1</v>
      </c>
      <c r="M1171" s="56" t="str">
        <f t="shared" si="159"/>
        <v>Kelly, Realtors</v>
      </c>
      <c r="N1171" s="5">
        <f t="shared" si="157"/>
        <v>0</v>
      </c>
      <c r="O1171" s="5">
        <f t="shared" si="158"/>
        <v>0</v>
      </c>
    </row>
    <row r="1172" spans="1:15" x14ac:dyDescent="0.2">
      <c r="A1172" t="s">
        <v>1277</v>
      </c>
      <c r="B1172" t="s">
        <v>2516</v>
      </c>
      <c r="C1172" t="s">
        <v>1918</v>
      </c>
      <c r="D1172" t="s">
        <v>1840</v>
      </c>
      <c r="E1172" t="s">
        <v>2758</v>
      </c>
      <c r="F1172" t="s">
        <v>6</v>
      </c>
      <c r="G1172" s="3">
        <v>43556</v>
      </c>
      <c r="H1172" s="2">
        <v>147700</v>
      </c>
      <c r="I1172" s="12" t="s">
        <v>838</v>
      </c>
      <c r="J1172" s="67">
        <f t="shared" si="154"/>
        <v>147700</v>
      </c>
      <c r="K1172" s="5">
        <f t="shared" si="155"/>
        <v>1</v>
      </c>
      <c r="L1172" s="54">
        <f t="shared" si="156"/>
        <v>0</v>
      </c>
      <c r="M1172" s="56" t="str">
        <f t="shared" si="159"/>
        <v>Kelly, Realtors</v>
      </c>
      <c r="N1172" s="5">
        <f t="shared" si="157"/>
        <v>0</v>
      </c>
      <c r="O1172" s="5">
        <f t="shared" si="158"/>
        <v>0</v>
      </c>
    </row>
    <row r="1173" spans="1:15" x14ac:dyDescent="0.2">
      <c r="A1173" t="s">
        <v>2066</v>
      </c>
      <c r="B1173" t="s">
        <v>1842</v>
      </c>
      <c r="C1173" t="s">
        <v>1918</v>
      </c>
      <c r="D1173" t="s">
        <v>1840</v>
      </c>
      <c r="E1173" t="s">
        <v>716</v>
      </c>
      <c r="F1173" t="s">
        <v>6</v>
      </c>
      <c r="G1173" s="3">
        <v>43563</v>
      </c>
      <c r="H1173" s="2">
        <v>197700</v>
      </c>
      <c r="I1173" s="12">
        <v>20190534</v>
      </c>
      <c r="J1173" s="67">
        <f t="shared" si="154"/>
        <v>197700</v>
      </c>
      <c r="K1173" s="5">
        <f t="shared" si="155"/>
        <v>1</v>
      </c>
      <c r="L1173" s="54">
        <f t="shared" si="156"/>
        <v>1</v>
      </c>
      <c r="M1173" s="56" t="str">
        <f t="shared" si="159"/>
        <v>Kelly, Realtors</v>
      </c>
      <c r="N1173" s="5">
        <f t="shared" si="157"/>
        <v>0</v>
      </c>
      <c r="O1173" s="5">
        <f t="shared" si="158"/>
        <v>0</v>
      </c>
    </row>
    <row r="1174" spans="1:15" x14ac:dyDescent="0.2">
      <c r="A1174" t="s">
        <v>764</v>
      </c>
      <c r="B1174" t="s">
        <v>1842</v>
      </c>
      <c r="C1174" t="s">
        <v>1918</v>
      </c>
      <c r="D1174" t="s">
        <v>1840</v>
      </c>
      <c r="E1174" t="s">
        <v>2895</v>
      </c>
      <c r="F1174" t="s">
        <v>216</v>
      </c>
      <c r="G1174" s="3">
        <v>43572</v>
      </c>
      <c r="H1174" s="2">
        <v>247000</v>
      </c>
      <c r="I1174" s="12">
        <v>20190602</v>
      </c>
      <c r="J1174" s="67">
        <f t="shared" si="154"/>
        <v>247000</v>
      </c>
      <c r="K1174" s="5">
        <f t="shared" si="155"/>
        <v>1</v>
      </c>
      <c r="L1174" s="54">
        <f t="shared" si="156"/>
        <v>1</v>
      </c>
      <c r="M1174" s="56" t="str">
        <f t="shared" si="159"/>
        <v>Kelly, Realtors</v>
      </c>
      <c r="N1174" s="5">
        <f t="shared" si="157"/>
        <v>0</v>
      </c>
      <c r="O1174" s="5">
        <f t="shared" si="158"/>
        <v>0</v>
      </c>
    </row>
    <row r="1175" spans="1:15" x14ac:dyDescent="0.2">
      <c r="A1175" t="s">
        <v>13</v>
      </c>
      <c r="B1175" t="s">
        <v>1840</v>
      </c>
      <c r="C1175" t="s">
        <v>1918</v>
      </c>
      <c r="D1175" t="s">
        <v>1840</v>
      </c>
      <c r="E1175" t="s">
        <v>3129</v>
      </c>
      <c r="F1175" t="s">
        <v>6</v>
      </c>
      <c r="G1175" s="3">
        <v>43595</v>
      </c>
      <c r="H1175" s="2">
        <v>282500</v>
      </c>
      <c r="I1175" s="12">
        <v>20190519</v>
      </c>
      <c r="J1175" s="67">
        <f t="shared" si="154"/>
        <v>282500</v>
      </c>
      <c r="K1175" s="5">
        <f t="shared" si="155"/>
        <v>1</v>
      </c>
      <c r="L1175" s="54">
        <f t="shared" si="156"/>
        <v>1</v>
      </c>
      <c r="M1175" s="56" t="str">
        <f t="shared" si="159"/>
        <v>Kelly, Realtors</v>
      </c>
      <c r="N1175" s="5">
        <f t="shared" si="157"/>
        <v>0</v>
      </c>
      <c r="O1175" s="5">
        <f t="shared" si="158"/>
        <v>0</v>
      </c>
    </row>
    <row r="1176" spans="1:15" x14ac:dyDescent="0.2">
      <c r="A1176" t="s">
        <v>1882</v>
      </c>
      <c r="B1176" t="s">
        <v>1535</v>
      </c>
      <c r="C1176" t="s">
        <v>1925</v>
      </c>
      <c r="D1176" t="s">
        <v>1840</v>
      </c>
      <c r="E1176" t="s">
        <v>2512</v>
      </c>
      <c r="F1176" t="s">
        <v>6</v>
      </c>
      <c r="G1176" s="3">
        <v>43528</v>
      </c>
      <c r="H1176" s="2">
        <v>435000</v>
      </c>
      <c r="I1176" s="12" t="s">
        <v>838</v>
      </c>
      <c r="J1176" s="67">
        <f t="shared" si="154"/>
        <v>435000</v>
      </c>
      <c r="K1176" s="5">
        <f t="shared" si="155"/>
        <v>1</v>
      </c>
      <c r="L1176" s="54">
        <f t="shared" si="156"/>
        <v>0</v>
      </c>
      <c r="M1176" s="56" t="str">
        <f t="shared" si="159"/>
        <v>Kelly, Realtors</v>
      </c>
      <c r="N1176" s="5">
        <f t="shared" si="157"/>
        <v>0</v>
      </c>
      <c r="O1176" s="5">
        <f t="shared" si="158"/>
        <v>0</v>
      </c>
    </row>
    <row r="1177" spans="1:15" x14ac:dyDescent="0.2">
      <c r="A1177" t="s">
        <v>566</v>
      </c>
      <c r="B1177" t="s">
        <v>1842</v>
      </c>
      <c r="C1177" t="s">
        <v>1925</v>
      </c>
      <c r="D1177" t="s">
        <v>1840</v>
      </c>
      <c r="E1177" t="s">
        <v>2864</v>
      </c>
      <c r="F1177" t="s">
        <v>1249</v>
      </c>
      <c r="G1177" s="3">
        <v>43567</v>
      </c>
      <c r="H1177" s="2">
        <v>303000</v>
      </c>
      <c r="I1177" s="12">
        <v>20190614</v>
      </c>
      <c r="J1177" s="67">
        <f t="shared" si="154"/>
        <v>303000</v>
      </c>
      <c r="K1177" s="5">
        <f t="shared" si="155"/>
        <v>1</v>
      </c>
      <c r="L1177" s="54">
        <f t="shared" si="156"/>
        <v>1</v>
      </c>
      <c r="M1177" s="56" t="str">
        <f t="shared" si="159"/>
        <v>Kelly, Realtors</v>
      </c>
      <c r="N1177" s="5">
        <f t="shared" si="157"/>
        <v>0</v>
      </c>
      <c r="O1177" s="5">
        <f t="shared" si="158"/>
        <v>0</v>
      </c>
    </row>
    <row r="1178" spans="1:15" x14ac:dyDescent="0.2">
      <c r="A1178" t="s">
        <v>1040</v>
      </c>
      <c r="B1178" t="s">
        <v>5</v>
      </c>
      <c r="C1178" t="s">
        <v>1879</v>
      </c>
      <c r="D1178" t="s">
        <v>1258</v>
      </c>
      <c r="E1178" t="s">
        <v>2238</v>
      </c>
      <c r="F1178" t="s">
        <v>6</v>
      </c>
      <c r="G1178" s="3">
        <v>43495</v>
      </c>
      <c r="H1178" s="2">
        <v>73000</v>
      </c>
      <c r="I1178" s="12" t="s">
        <v>838</v>
      </c>
      <c r="J1178" s="67">
        <f t="shared" si="154"/>
        <v>73000</v>
      </c>
      <c r="K1178" s="5">
        <f t="shared" si="155"/>
        <v>1</v>
      </c>
      <c r="L1178" s="54">
        <f t="shared" si="156"/>
        <v>0</v>
      </c>
      <c r="M1178" s="56" t="str">
        <f t="shared" si="159"/>
        <v>Re/Max Centex, REALTORS</v>
      </c>
      <c r="N1178" s="5">
        <f t="shared" si="157"/>
        <v>0</v>
      </c>
      <c r="O1178" s="5">
        <f t="shared" si="158"/>
        <v>0</v>
      </c>
    </row>
    <row r="1179" spans="1:15" x14ac:dyDescent="0.2">
      <c r="A1179" t="s">
        <v>1089</v>
      </c>
      <c r="B1179" t="s">
        <v>5</v>
      </c>
      <c r="C1179" t="s">
        <v>1879</v>
      </c>
      <c r="D1179" t="s">
        <v>1258</v>
      </c>
      <c r="E1179" t="s">
        <v>2343</v>
      </c>
      <c r="F1179" t="s">
        <v>6</v>
      </c>
      <c r="G1179" s="3">
        <v>43508</v>
      </c>
      <c r="H1179" s="2">
        <v>162000</v>
      </c>
      <c r="I1179" s="12" t="s">
        <v>838</v>
      </c>
      <c r="J1179" s="67">
        <f t="shared" si="154"/>
        <v>162000</v>
      </c>
      <c r="K1179" s="5">
        <f t="shared" si="155"/>
        <v>1</v>
      </c>
      <c r="L1179" s="54">
        <f t="shared" si="156"/>
        <v>0</v>
      </c>
      <c r="M1179" s="56" t="str">
        <f t="shared" si="159"/>
        <v>Re/Max Centex, REALTORS</v>
      </c>
      <c r="N1179" s="5">
        <f t="shared" si="157"/>
        <v>0</v>
      </c>
      <c r="O1179" s="5">
        <f t="shared" si="158"/>
        <v>0</v>
      </c>
    </row>
    <row r="1180" spans="1:15" x14ac:dyDescent="0.2">
      <c r="A1180" t="s">
        <v>1873</v>
      </c>
      <c r="B1180" t="s">
        <v>1258</v>
      </c>
      <c r="C1180" t="s">
        <v>1879</v>
      </c>
      <c r="D1180" t="s">
        <v>1258</v>
      </c>
      <c r="E1180" t="s">
        <v>2395</v>
      </c>
      <c r="F1180" t="s">
        <v>6</v>
      </c>
      <c r="G1180" s="3">
        <v>43516</v>
      </c>
      <c r="H1180" s="2">
        <v>191400</v>
      </c>
      <c r="I1180" s="12" t="s">
        <v>838</v>
      </c>
      <c r="J1180" s="67">
        <f t="shared" si="154"/>
        <v>191400</v>
      </c>
      <c r="K1180" s="5">
        <f t="shared" si="155"/>
        <v>1</v>
      </c>
      <c r="L1180" s="54">
        <f t="shared" si="156"/>
        <v>0</v>
      </c>
      <c r="M1180" s="56" t="str">
        <f t="shared" si="159"/>
        <v>Re/Max Centex, REALTORS</v>
      </c>
      <c r="N1180" s="5">
        <f t="shared" si="157"/>
        <v>0</v>
      </c>
      <c r="O1180" s="5">
        <f t="shared" si="158"/>
        <v>0</v>
      </c>
    </row>
    <row r="1181" spans="1:15" x14ac:dyDescent="0.2">
      <c r="A1181" t="s">
        <v>306</v>
      </c>
      <c r="B1181" t="s">
        <v>2085</v>
      </c>
      <c r="C1181" t="s">
        <v>1879</v>
      </c>
      <c r="D1181" t="s">
        <v>1258</v>
      </c>
      <c r="E1181" t="s">
        <v>3287</v>
      </c>
      <c r="F1181" t="s">
        <v>6</v>
      </c>
      <c r="G1181" s="3">
        <v>43609</v>
      </c>
      <c r="H1181" s="2">
        <v>145000</v>
      </c>
      <c r="I1181" s="12" t="s">
        <v>838</v>
      </c>
      <c r="J1181" s="67">
        <f t="shared" si="154"/>
        <v>145000</v>
      </c>
      <c r="K1181" s="5">
        <f t="shared" si="155"/>
        <v>1</v>
      </c>
      <c r="L1181" s="54">
        <f t="shared" si="156"/>
        <v>0</v>
      </c>
      <c r="M1181" s="56" t="str">
        <f t="shared" si="159"/>
        <v>Re/Max Centex, REALTORS</v>
      </c>
      <c r="N1181" s="5">
        <f t="shared" si="157"/>
        <v>0</v>
      </c>
      <c r="O1181" s="5">
        <f t="shared" si="158"/>
        <v>0</v>
      </c>
    </row>
    <row r="1182" spans="1:15" x14ac:dyDescent="0.2">
      <c r="A1182" t="s">
        <v>1255</v>
      </c>
      <c r="B1182" t="s">
        <v>1475</v>
      </c>
      <c r="C1182" t="s">
        <v>3308</v>
      </c>
      <c r="D1182" t="s">
        <v>1099</v>
      </c>
      <c r="E1182" t="s">
        <v>3309</v>
      </c>
      <c r="F1182" t="s">
        <v>6</v>
      </c>
      <c r="G1182" s="3">
        <v>43614</v>
      </c>
      <c r="H1182" s="2">
        <v>192000</v>
      </c>
      <c r="I1182" s="12" t="s">
        <v>838</v>
      </c>
      <c r="J1182" s="67">
        <f t="shared" si="154"/>
        <v>192000</v>
      </c>
      <c r="K1182" s="5">
        <f t="shared" si="155"/>
        <v>1</v>
      </c>
      <c r="L1182" s="54">
        <f t="shared" si="156"/>
        <v>0</v>
      </c>
      <c r="M1182" s="56" t="str">
        <f t="shared" si="159"/>
        <v>Keller Williams Realty - Waco</v>
      </c>
      <c r="N1182" s="5">
        <f t="shared" si="157"/>
        <v>0</v>
      </c>
      <c r="O1182" s="5">
        <f t="shared" si="158"/>
        <v>0</v>
      </c>
    </row>
    <row r="1183" spans="1:15" x14ac:dyDescent="0.2">
      <c r="A1183" t="s">
        <v>1883</v>
      </c>
      <c r="B1183" t="s">
        <v>1475</v>
      </c>
      <c r="C1183" t="s">
        <v>20</v>
      </c>
      <c r="D1183" t="s">
        <v>1861</v>
      </c>
      <c r="E1183" t="s">
        <v>3228</v>
      </c>
      <c r="F1183" t="s">
        <v>6</v>
      </c>
      <c r="G1183" s="3">
        <v>43606</v>
      </c>
      <c r="H1183" s="2">
        <v>142000</v>
      </c>
      <c r="I1183" s="12" t="s">
        <v>838</v>
      </c>
      <c r="J1183" s="67">
        <f t="shared" si="154"/>
        <v>142000</v>
      </c>
      <c r="K1183" s="5">
        <f t="shared" si="155"/>
        <v>1</v>
      </c>
      <c r="L1183" s="54">
        <f t="shared" si="156"/>
        <v>0</v>
      </c>
      <c r="M1183" s="56" t="str">
        <f t="shared" si="159"/>
        <v>Exp Realty LLC</v>
      </c>
      <c r="N1183" s="5">
        <f t="shared" si="157"/>
        <v>0</v>
      </c>
      <c r="O1183" s="5">
        <f t="shared" si="158"/>
        <v>0</v>
      </c>
    </row>
    <row r="1184" spans="1:15" x14ac:dyDescent="0.2">
      <c r="A1184" t="s">
        <v>1255</v>
      </c>
      <c r="B1184" t="s">
        <v>1475</v>
      </c>
      <c r="C1184" t="s">
        <v>20</v>
      </c>
      <c r="D1184" t="s">
        <v>1861</v>
      </c>
      <c r="E1184" t="s">
        <v>3299</v>
      </c>
      <c r="F1184" t="s">
        <v>553</v>
      </c>
      <c r="G1184" s="3">
        <v>43613</v>
      </c>
      <c r="H1184" s="2">
        <v>310000</v>
      </c>
      <c r="I1184" s="12" t="s">
        <v>838</v>
      </c>
      <c r="J1184" s="67">
        <f t="shared" si="154"/>
        <v>310000</v>
      </c>
      <c r="K1184" s="5">
        <f t="shared" si="155"/>
        <v>1</v>
      </c>
      <c r="L1184" s="54">
        <f t="shared" si="156"/>
        <v>0</v>
      </c>
      <c r="M1184" s="56" t="str">
        <f t="shared" si="159"/>
        <v>Exp Realty LLC</v>
      </c>
      <c r="N1184" s="5">
        <f t="shared" si="157"/>
        <v>0</v>
      </c>
      <c r="O1184" s="5">
        <f t="shared" si="158"/>
        <v>0</v>
      </c>
    </row>
    <row r="1185" spans="1:15" x14ac:dyDescent="0.2">
      <c r="A1185" t="s">
        <v>1388</v>
      </c>
      <c r="B1185" t="s">
        <v>303</v>
      </c>
      <c r="C1185" t="s">
        <v>20</v>
      </c>
      <c r="D1185" t="s">
        <v>1861</v>
      </c>
      <c r="E1185" t="s">
        <v>3346</v>
      </c>
      <c r="F1185" t="s">
        <v>6</v>
      </c>
      <c r="G1185" s="3">
        <v>43616</v>
      </c>
      <c r="H1185" s="2">
        <v>215000</v>
      </c>
      <c r="I1185" s="12" t="s">
        <v>838</v>
      </c>
      <c r="J1185" s="67">
        <f t="shared" si="154"/>
        <v>215000</v>
      </c>
      <c r="K1185" s="5">
        <f t="shared" si="155"/>
        <v>1</v>
      </c>
      <c r="L1185" s="54">
        <f t="shared" si="156"/>
        <v>0</v>
      </c>
      <c r="M1185" s="56" t="str">
        <f t="shared" si="159"/>
        <v>Exp Realty LLC</v>
      </c>
      <c r="N1185" s="5">
        <f t="shared" si="157"/>
        <v>0</v>
      </c>
      <c r="O1185" s="5">
        <f t="shared" si="158"/>
        <v>0</v>
      </c>
    </row>
    <row r="1186" spans="1:15" x14ac:dyDescent="0.2">
      <c r="A1186" t="s">
        <v>1633</v>
      </c>
      <c r="B1186" t="s">
        <v>1036</v>
      </c>
      <c r="C1186" t="s">
        <v>1177</v>
      </c>
      <c r="D1186" t="s">
        <v>2069</v>
      </c>
      <c r="E1186" t="s">
        <v>2290</v>
      </c>
      <c r="F1186" t="s">
        <v>6</v>
      </c>
      <c r="G1186" s="3">
        <v>43497</v>
      </c>
      <c r="H1186" s="2">
        <v>169000</v>
      </c>
      <c r="I1186" s="12" t="s">
        <v>838</v>
      </c>
      <c r="J1186" s="67">
        <f t="shared" si="154"/>
        <v>169000</v>
      </c>
      <c r="K1186" s="5">
        <f t="shared" si="155"/>
        <v>1</v>
      </c>
      <c r="L1186" s="54">
        <f t="shared" si="156"/>
        <v>0</v>
      </c>
      <c r="M1186" s="56" t="str">
        <f t="shared" si="159"/>
        <v>RE/MAX Family</v>
      </c>
      <c r="N1186" s="5">
        <f t="shared" si="157"/>
        <v>0</v>
      </c>
      <c r="O1186" s="5">
        <f t="shared" si="158"/>
        <v>0</v>
      </c>
    </row>
    <row r="1187" spans="1:15" x14ac:dyDescent="0.2">
      <c r="A1187" t="s">
        <v>2075</v>
      </c>
      <c r="B1187" t="s">
        <v>5</v>
      </c>
      <c r="C1187" t="s">
        <v>1735</v>
      </c>
      <c r="D1187" t="s">
        <v>5</v>
      </c>
      <c r="E1187" t="s">
        <v>2193</v>
      </c>
      <c r="F1187" t="s">
        <v>7</v>
      </c>
      <c r="G1187" s="3">
        <v>43486</v>
      </c>
      <c r="H1187" s="2">
        <v>274000</v>
      </c>
      <c r="I1187" s="12" t="s">
        <v>838</v>
      </c>
      <c r="J1187" s="67">
        <f t="shared" si="154"/>
        <v>274000</v>
      </c>
      <c r="K1187" s="5">
        <f t="shared" si="155"/>
        <v>1</v>
      </c>
      <c r="L1187" s="54">
        <f t="shared" si="156"/>
        <v>0</v>
      </c>
      <c r="M1187" s="56" t="str">
        <f t="shared" si="159"/>
        <v>Magnolia Realty</v>
      </c>
      <c r="N1187" s="5">
        <f t="shared" si="157"/>
        <v>0</v>
      </c>
      <c r="O1187" s="5">
        <f t="shared" si="158"/>
        <v>0</v>
      </c>
    </row>
    <row r="1188" spans="1:15" x14ac:dyDescent="0.2">
      <c r="A1188" t="s">
        <v>326</v>
      </c>
      <c r="B1188" t="s">
        <v>1844</v>
      </c>
      <c r="C1188" t="s">
        <v>148</v>
      </c>
      <c r="D1188" t="s">
        <v>1840</v>
      </c>
      <c r="E1188" t="s">
        <v>2243</v>
      </c>
      <c r="F1188" t="s">
        <v>6</v>
      </c>
      <c r="G1188" s="3">
        <v>43495</v>
      </c>
      <c r="H1188" s="2">
        <v>97000</v>
      </c>
      <c r="I1188" s="12">
        <v>20182831</v>
      </c>
      <c r="J1188" s="67">
        <f t="shared" si="154"/>
        <v>97000</v>
      </c>
      <c r="K1188" s="5">
        <f t="shared" si="155"/>
        <v>1</v>
      </c>
      <c r="L1188" s="54">
        <f t="shared" si="156"/>
        <v>1</v>
      </c>
      <c r="M1188" s="56" t="str">
        <f t="shared" si="159"/>
        <v>Kelly, Realtors</v>
      </c>
      <c r="N1188" s="5">
        <f t="shared" si="157"/>
        <v>0</v>
      </c>
      <c r="O1188" s="5">
        <f t="shared" si="158"/>
        <v>0</v>
      </c>
    </row>
    <row r="1189" spans="1:15" x14ac:dyDescent="0.2">
      <c r="A1189" t="s">
        <v>758</v>
      </c>
      <c r="B1189" t="s">
        <v>1842</v>
      </c>
      <c r="C1189" t="s">
        <v>148</v>
      </c>
      <c r="D1189" t="s">
        <v>1840</v>
      </c>
      <c r="E1189" t="s">
        <v>2653</v>
      </c>
      <c r="F1189" t="s">
        <v>216</v>
      </c>
      <c r="G1189" s="3">
        <v>43545</v>
      </c>
      <c r="H1189" s="2">
        <v>170000</v>
      </c>
      <c r="I1189" s="12">
        <v>20190394</v>
      </c>
      <c r="J1189" s="67">
        <f t="shared" si="154"/>
        <v>170000</v>
      </c>
      <c r="K1189" s="5">
        <f t="shared" si="155"/>
        <v>1</v>
      </c>
      <c r="L1189" s="54">
        <f t="shared" si="156"/>
        <v>1</v>
      </c>
      <c r="M1189" s="56" t="str">
        <f t="shared" si="159"/>
        <v>Kelly, Realtors</v>
      </c>
      <c r="N1189" s="5">
        <f t="shared" si="157"/>
        <v>0</v>
      </c>
      <c r="O1189" s="5">
        <f t="shared" si="158"/>
        <v>0</v>
      </c>
    </row>
    <row r="1190" spans="1:15" x14ac:dyDescent="0.2">
      <c r="A1190" t="s">
        <v>1868</v>
      </c>
      <c r="B1190" t="s">
        <v>1869</v>
      </c>
      <c r="C1190" t="s">
        <v>148</v>
      </c>
      <c r="D1190" t="s">
        <v>1840</v>
      </c>
      <c r="E1190" t="s">
        <v>2782</v>
      </c>
      <c r="F1190" t="s">
        <v>1292</v>
      </c>
      <c r="G1190" s="3">
        <v>43558</v>
      </c>
      <c r="H1190" s="2">
        <v>167000</v>
      </c>
      <c r="I1190" s="12" t="s">
        <v>838</v>
      </c>
      <c r="J1190" s="67">
        <f t="shared" si="154"/>
        <v>167000</v>
      </c>
      <c r="K1190" s="5">
        <f t="shared" si="155"/>
        <v>1</v>
      </c>
      <c r="L1190" s="54">
        <f t="shared" si="156"/>
        <v>0</v>
      </c>
      <c r="M1190" s="56" t="str">
        <f t="shared" si="159"/>
        <v>Kelly, Realtors</v>
      </c>
      <c r="N1190" s="5">
        <f t="shared" si="157"/>
        <v>0</v>
      </c>
      <c r="O1190" s="5">
        <f t="shared" si="158"/>
        <v>0</v>
      </c>
    </row>
    <row r="1191" spans="1:15" x14ac:dyDescent="0.2">
      <c r="A1191" t="s">
        <v>1695</v>
      </c>
      <c r="B1191" t="s">
        <v>1842</v>
      </c>
      <c r="C1191" t="s">
        <v>148</v>
      </c>
      <c r="D1191" t="s">
        <v>1840</v>
      </c>
      <c r="E1191" t="s">
        <v>3116</v>
      </c>
      <c r="F1191" t="s">
        <v>6</v>
      </c>
      <c r="G1191" s="3">
        <v>43595</v>
      </c>
      <c r="H1191" s="2">
        <v>119900</v>
      </c>
      <c r="I1191" s="12">
        <v>20190782</v>
      </c>
      <c r="J1191" s="67">
        <f t="shared" si="154"/>
        <v>119900</v>
      </c>
      <c r="K1191" s="5">
        <f t="shared" si="155"/>
        <v>1</v>
      </c>
      <c r="L1191" s="54">
        <f t="shared" si="156"/>
        <v>1</v>
      </c>
      <c r="M1191" s="56" t="str">
        <f t="shared" si="159"/>
        <v>Kelly, Realtors</v>
      </c>
      <c r="N1191" s="5">
        <f t="shared" si="157"/>
        <v>0</v>
      </c>
      <c r="O1191" s="5">
        <f t="shared" si="158"/>
        <v>0</v>
      </c>
    </row>
    <row r="1192" spans="1:15" x14ac:dyDescent="0.2">
      <c r="A1192" t="s">
        <v>306</v>
      </c>
      <c r="B1192" t="s">
        <v>2085</v>
      </c>
      <c r="C1192" t="s">
        <v>2691</v>
      </c>
      <c r="D1192" t="s">
        <v>1858</v>
      </c>
      <c r="E1192" t="s">
        <v>2692</v>
      </c>
      <c r="F1192" t="s">
        <v>6</v>
      </c>
      <c r="G1192" s="3">
        <v>43549</v>
      </c>
      <c r="H1192" s="2">
        <v>225000</v>
      </c>
      <c r="I1192" s="12" t="s">
        <v>838</v>
      </c>
      <c r="J1192" s="67">
        <f t="shared" si="154"/>
        <v>225000</v>
      </c>
      <c r="K1192" s="5">
        <f t="shared" si="155"/>
        <v>1</v>
      </c>
      <c r="L1192" s="54">
        <f t="shared" si="156"/>
        <v>0</v>
      </c>
      <c r="M1192" s="56" t="str">
        <f t="shared" si="159"/>
        <v>Better Homes and Gardens</v>
      </c>
      <c r="N1192" s="5">
        <f t="shared" si="157"/>
        <v>0</v>
      </c>
      <c r="O1192" s="5">
        <f t="shared" si="158"/>
        <v>0</v>
      </c>
    </row>
    <row r="1193" spans="1:15" x14ac:dyDescent="0.2">
      <c r="A1193" t="s">
        <v>544</v>
      </c>
      <c r="B1193" t="s">
        <v>1858</v>
      </c>
      <c r="C1193" t="s">
        <v>788</v>
      </c>
      <c r="D1193" t="s">
        <v>1858</v>
      </c>
      <c r="E1193" t="s">
        <v>2730</v>
      </c>
      <c r="F1193" t="s">
        <v>425</v>
      </c>
      <c r="G1193" s="3">
        <v>43553</v>
      </c>
      <c r="H1193" s="2">
        <v>133000</v>
      </c>
      <c r="I1193" s="12" t="s">
        <v>838</v>
      </c>
      <c r="J1193" s="67">
        <f t="shared" si="154"/>
        <v>133000</v>
      </c>
      <c r="K1193" s="5">
        <f t="shared" si="155"/>
        <v>1</v>
      </c>
      <c r="L1193" s="54">
        <f t="shared" si="156"/>
        <v>0</v>
      </c>
      <c r="M1193" s="56" t="str">
        <f t="shared" si="159"/>
        <v>Better Homes and Gardens</v>
      </c>
      <c r="N1193" s="5">
        <f t="shared" si="157"/>
        <v>0</v>
      </c>
      <c r="O1193" s="5">
        <f t="shared" si="158"/>
        <v>0</v>
      </c>
    </row>
    <row r="1194" spans="1:15" x14ac:dyDescent="0.2">
      <c r="A1194" t="s">
        <v>314</v>
      </c>
      <c r="B1194" t="s">
        <v>1840</v>
      </c>
      <c r="C1194" t="s">
        <v>2099</v>
      </c>
      <c r="D1194" t="s">
        <v>1286</v>
      </c>
      <c r="E1194" t="s">
        <v>2105</v>
      </c>
      <c r="F1194" t="s">
        <v>425</v>
      </c>
      <c r="G1194" s="3">
        <v>43469</v>
      </c>
      <c r="H1194" s="2">
        <v>186000</v>
      </c>
      <c r="I1194" s="12" t="s">
        <v>838</v>
      </c>
      <c r="J1194" s="67">
        <f t="shared" si="154"/>
        <v>186000</v>
      </c>
      <c r="K1194" s="5">
        <f t="shared" si="155"/>
        <v>1</v>
      </c>
      <c r="L1194" s="54">
        <f t="shared" si="156"/>
        <v>0</v>
      </c>
      <c r="M1194" s="56" t="str">
        <f t="shared" si="159"/>
        <v>Harrell Residential</v>
      </c>
      <c r="N1194" s="5">
        <f t="shared" si="157"/>
        <v>0</v>
      </c>
      <c r="O1194" s="5">
        <f t="shared" si="158"/>
        <v>0</v>
      </c>
    </row>
    <row r="1195" spans="1:15" x14ac:dyDescent="0.2">
      <c r="A1195" t="s">
        <v>1848</v>
      </c>
      <c r="B1195" t="s">
        <v>1036</v>
      </c>
      <c r="C1195" t="s">
        <v>366</v>
      </c>
      <c r="D1195" t="s">
        <v>889</v>
      </c>
      <c r="E1195" t="s">
        <v>2049</v>
      </c>
      <c r="F1195" t="s">
        <v>6</v>
      </c>
      <c r="G1195" s="3">
        <v>43580</v>
      </c>
      <c r="H1195" s="2">
        <v>91500</v>
      </c>
      <c r="I1195" s="12" t="s">
        <v>838</v>
      </c>
      <c r="J1195" s="67">
        <f t="shared" si="154"/>
        <v>91500</v>
      </c>
      <c r="K1195" s="5">
        <f t="shared" si="155"/>
        <v>1</v>
      </c>
      <c r="L1195" s="54">
        <f t="shared" si="156"/>
        <v>0</v>
      </c>
      <c r="M1195" s="56" t="str">
        <f t="shared" si="159"/>
        <v>Erath Realty</v>
      </c>
      <c r="N1195" s="5">
        <f t="shared" si="157"/>
        <v>0</v>
      </c>
      <c r="O1195" s="5">
        <f t="shared" si="158"/>
        <v>0</v>
      </c>
    </row>
    <row r="1196" spans="1:15" x14ac:dyDescent="0.2">
      <c r="A1196" t="s">
        <v>105</v>
      </c>
      <c r="B1196" t="s">
        <v>1258</v>
      </c>
      <c r="C1196" t="s">
        <v>2089</v>
      </c>
      <c r="D1196" t="s">
        <v>1099</v>
      </c>
      <c r="E1196" t="s">
        <v>1856</v>
      </c>
      <c r="F1196" t="s">
        <v>6</v>
      </c>
      <c r="G1196" s="3">
        <v>43552</v>
      </c>
      <c r="H1196" s="2">
        <v>230000</v>
      </c>
      <c r="I1196" s="12" t="s">
        <v>838</v>
      </c>
      <c r="J1196" s="67">
        <f t="shared" si="154"/>
        <v>230000</v>
      </c>
      <c r="K1196" s="5">
        <f t="shared" si="155"/>
        <v>1</v>
      </c>
      <c r="L1196" s="54">
        <f t="shared" si="156"/>
        <v>0</v>
      </c>
      <c r="M1196" s="56" t="str">
        <f t="shared" si="159"/>
        <v>Keller Williams Realty - Waco</v>
      </c>
      <c r="N1196" s="5">
        <f t="shared" si="157"/>
        <v>0</v>
      </c>
      <c r="O1196" s="5">
        <f t="shared" si="158"/>
        <v>0</v>
      </c>
    </row>
    <row r="1197" spans="1:15" x14ac:dyDescent="0.2">
      <c r="A1197" t="s">
        <v>847</v>
      </c>
      <c r="B1197" t="s">
        <v>1036</v>
      </c>
      <c r="C1197" t="s">
        <v>2089</v>
      </c>
      <c r="D1197" t="s">
        <v>1099</v>
      </c>
      <c r="E1197" t="s">
        <v>2023</v>
      </c>
      <c r="F1197" t="s">
        <v>6</v>
      </c>
      <c r="G1197" s="3">
        <v>43578</v>
      </c>
      <c r="H1197" s="2">
        <v>200000</v>
      </c>
      <c r="I1197" s="12" t="s">
        <v>838</v>
      </c>
      <c r="J1197" s="67">
        <f t="shared" si="154"/>
        <v>200000</v>
      </c>
      <c r="K1197" s="5">
        <f t="shared" si="155"/>
        <v>1</v>
      </c>
      <c r="L1197" s="54">
        <f t="shared" si="156"/>
        <v>0</v>
      </c>
      <c r="M1197" s="56" t="str">
        <f t="shared" si="159"/>
        <v>Keller Williams Realty - Waco</v>
      </c>
      <c r="N1197" s="5">
        <f t="shared" si="157"/>
        <v>0</v>
      </c>
      <c r="O1197" s="5">
        <f t="shared" si="158"/>
        <v>0</v>
      </c>
    </row>
    <row r="1198" spans="1:15" x14ac:dyDescent="0.2">
      <c r="A1198" t="s">
        <v>22</v>
      </c>
      <c r="B1198" t="s">
        <v>368</v>
      </c>
      <c r="C1198" t="s">
        <v>22</v>
      </c>
      <c r="D1198" t="s">
        <v>368</v>
      </c>
      <c r="E1198" t="s">
        <v>2320</v>
      </c>
      <c r="F1198" t="s">
        <v>1093</v>
      </c>
      <c r="G1198" s="3">
        <v>43503</v>
      </c>
      <c r="H1198" s="2">
        <v>156000</v>
      </c>
      <c r="I1198" s="12" t="s">
        <v>838</v>
      </c>
      <c r="J1198" s="67">
        <f t="shared" si="154"/>
        <v>0</v>
      </c>
      <c r="K1198" s="5">
        <f t="shared" si="155"/>
        <v>0</v>
      </c>
      <c r="L1198" s="54">
        <f t="shared" si="156"/>
        <v>0</v>
      </c>
      <c r="M1198" s="56" t="str">
        <f t="shared" si="159"/>
        <v>Bosque Real Estate, Inc.</v>
      </c>
      <c r="N1198" s="5">
        <f t="shared" si="157"/>
        <v>1</v>
      </c>
      <c r="O1198" s="5">
        <f t="shared" si="158"/>
        <v>0</v>
      </c>
    </row>
    <row r="1199" spans="1:15" x14ac:dyDescent="0.2">
      <c r="A1199" t="s">
        <v>145</v>
      </c>
      <c r="B1199" t="s">
        <v>1842</v>
      </c>
      <c r="C1199" t="s">
        <v>1538</v>
      </c>
      <c r="D1199" t="s">
        <v>1842</v>
      </c>
      <c r="E1199" t="s">
        <v>2553</v>
      </c>
      <c r="F1199" t="s">
        <v>123</v>
      </c>
      <c r="G1199" s="3">
        <v>43532</v>
      </c>
      <c r="H1199" s="2">
        <v>186000</v>
      </c>
      <c r="I1199" s="12">
        <v>20190198</v>
      </c>
      <c r="J1199" s="67">
        <f t="shared" si="154"/>
        <v>186000</v>
      </c>
      <c r="K1199" s="5">
        <f t="shared" si="155"/>
        <v>1</v>
      </c>
      <c r="L1199" s="54">
        <f t="shared" si="156"/>
        <v>1</v>
      </c>
      <c r="M1199" s="56" t="str">
        <f>IF(D1199="",#REF!,D1199)</f>
        <v>Coldwell Banker Apex, REALTORS</v>
      </c>
      <c r="N1199" s="5">
        <f t="shared" si="157"/>
        <v>0</v>
      </c>
      <c r="O1199" s="5">
        <f t="shared" si="158"/>
        <v>0</v>
      </c>
    </row>
    <row r="1200" spans="1:15" x14ac:dyDescent="0.2">
      <c r="A1200" t="s">
        <v>842</v>
      </c>
      <c r="B1200" t="s">
        <v>1940</v>
      </c>
      <c r="C1200" t="s">
        <v>1538</v>
      </c>
      <c r="D1200" t="s">
        <v>1842</v>
      </c>
      <c r="E1200" t="s">
        <v>2875</v>
      </c>
      <c r="F1200" t="s">
        <v>6</v>
      </c>
      <c r="G1200" s="3">
        <v>43570</v>
      </c>
      <c r="H1200" s="2">
        <v>309000</v>
      </c>
      <c r="I1200" s="12" t="s">
        <v>838</v>
      </c>
      <c r="J1200" s="67">
        <f t="shared" si="154"/>
        <v>309000</v>
      </c>
      <c r="K1200" s="5">
        <f t="shared" si="155"/>
        <v>1</v>
      </c>
      <c r="L1200" s="54">
        <f t="shared" si="156"/>
        <v>0</v>
      </c>
      <c r="M1200" s="56" t="str">
        <f t="shared" si="159"/>
        <v>Coldwell Banker Apex, REALTORS</v>
      </c>
      <c r="N1200" s="5">
        <f t="shared" si="157"/>
        <v>0</v>
      </c>
      <c r="O1200" s="5">
        <f t="shared" si="158"/>
        <v>0</v>
      </c>
    </row>
    <row r="1201" spans="1:15" x14ac:dyDescent="0.2">
      <c r="A1201" t="s">
        <v>1998</v>
      </c>
      <c r="B1201" t="s">
        <v>1854</v>
      </c>
      <c r="C1201" t="s">
        <v>23</v>
      </c>
      <c r="D1201" t="s">
        <v>5</v>
      </c>
      <c r="E1201" t="s">
        <v>2575</v>
      </c>
      <c r="F1201" t="s">
        <v>6</v>
      </c>
      <c r="G1201" s="3">
        <v>43535</v>
      </c>
      <c r="H1201" s="2">
        <v>255000</v>
      </c>
      <c r="I1201" s="12" t="s">
        <v>838</v>
      </c>
      <c r="J1201" s="67">
        <f t="shared" si="154"/>
        <v>255000</v>
      </c>
      <c r="K1201" s="5">
        <f t="shared" si="155"/>
        <v>1</v>
      </c>
      <c r="L1201" s="54">
        <f t="shared" si="156"/>
        <v>0</v>
      </c>
      <c r="M1201" s="56" t="str">
        <f t="shared" si="159"/>
        <v>Magnolia Realty</v>
      </c>
      <c r="N1201" s="5">
        <f t="shared" si="157"/>
        <v>0</v>
      </c>
      <c r="O1201" s="5">
        <f t="shared" si="158"/>
        <v>0</v>
      </c>
    </row>
    <row r="1202" spans="1:15" x14ac:dyDescent="0.2">
      <c r="A1202" t="s">
        <v>1894</v>
      </c>
      <c r="B1202" t="s">
        <v>1535</v>
      </c>
      <c r="C1202" t="s">
        <v>1873</v>
      </c>
      <c r="D1202" t="s">
        <v>1258</v>
      </c>
      <c r="E1202" t="s">
        <v>2022</v>
      </c>
      <c r="F1202" t="s">
        <v>6</v>
      </c>
      <c r="G1202" s="3">
        <v>43581</v>
      </c>
      <c r="H1202" s="2">
        <v>165924</v>
      </c>
      <c r="I1202" s="12">
        <v>20190854</v>
      </c>
      <c r="J1202" s="67">
        <f t="shared" si="154"/>
        <v>165924</v>
      </c>
      <c r="K1202" s="5">
        <f t="shared" si="155"/>
        <v>1</v>
      </c>
      <c r="L1202" s="54">
        <f t="shared" si="156"/>
        <v>1</v>
      </c>
      <c r="M1202" s="56" t="str">
        <f>IF(D1202="",#REF!,D1202)</f>
        <v>Re/Max Centex, REALTORS</v>
      </c>
      <c r="N1202" s="5">
        <f t="shared" si="157"/>
        <v>0</v>
      </c>
      <c r="O1202" s="5">
        <f t="shared" si="158"/>
        <v>0</v>
      </c>
    </row>
    <row r="1203" spans="1:15" x14ac:dyDescent="0.2">
      <c r="A1203" t="s">
        <v>719</v>
      </c>
      <c r="B1203" t="s">
        <v>1036</v>
      </c>
      <c r="C1203" t="s">
        <v>1683</v>
      </c>
      <c r="D1203" t="s">
        <v>1734</v>
      </c>
      <c r="E1203" t="s">
        <v>2843</v>
      </c>
      <c r="F1203" t="s">
        <v>1249</v>
      </c>
      <c r="G1203" s="3">
        <v>43566</v>
      </c>
      <c r="H1203" s="2">
        <v>161000</v>
      </c>
      <c r="I1203" s="12" t="s">
        <v>838</v>
      </c>
      <c r="J1203" s="67">
        <f t="shared" si="154"/>
        <v>161000</v>
      </c>
      <c r="K1203" s="5">
        <f t="shared" si="155"/>
        <v>1</v>
      </c>
      <c r="L1203" s="54">
        <f t="shared" si="156"/>
        <v>0</v>
      </c>
      <c r="M1203" s="56" t="str">
        <f t="shared" si="159"/>
        <v>Bridge Realty</v>
      </c>
      <c r="N1203" s="5">
        <f t="shared" si="157"/>
        <v>0</v>
      </c>
      <c r="O1203" s="5">
        <f t="shared" si="158"/>
        <v>0</v>
      </c>
    </row>
    <row r="1204" spans="1:15" x14ac:dyDescent="0.2">
      <c r="A1204" t="s">
        <v>1221</v>
      </c>
      <c r="B1204" t="s">
        <v>1180</v>
      </c>
      <c r="C1204" t="s">
        <v>892</v>
      </c>
      <c r="D1204" t="s">
        <v>1180</v>
      </c>
      <c r="E1204" t="s">
        <v>2661</v>
      </c>
      <c r="F1204" t="s">
        <v>1126</v>
      </c>
      <c r="G1204" s="3">
        <v>43545</v>
      </c>
      <c r="H1204" s="2">
        <v>123000</v>
      </c>
      <c r="I1204" s="12">
        <v>20190401</v>
      </c>
      <c r="J1204" s="67">
        <f t="shared" si="154"/>
        <v>123000</v>
      </c>
      <c r="K1204" s="5">
        <f t="shared" si="155"/>
        <v>1</v>
      </c>
      <c r="L1204" s="54">
        <f t="shared" si="156"/>
        <v>1</v>
      </c>
      <c r="M1204" s="56" t="str">
        <f t="shared" si="159"/>
        <v>Greater Waco Realty, Inc.</v>
      </c>
      <c r="N1204" s="5">
        <f t="shared" si="157"/>
        <v>0</v>
      </c>
      <c r="O1204" s="5">
        <f t="shared" si="158"/>
        <v>0</v>
      </c>
    </row>
    <row r="1205" spans="1:15" x14ac:dyDescent="0.2">
      <c r="A1205" t="s">
        <v>1841</v>
      </c>
      <c r="B1205" t="s">
        <v>1840</v>
      </c>
      <c r="C1205" t="s">
        <v>24</v>
      </c>
      <c r="D1205" t="s">
        <v>1840</v>
      </c>
      <c r="E1205" t="s">
        <v>3337</v>
      </c>
      <c r="F1205" t="s">
        <v>6</v>
      </c>
      <c r="G1205" s="3">
        <v>43616</v>
      </c>
      <c r="H1205" s="2">
        <v>189000</v>
      </c>
      <c r="I1205" s="12">
        <v>20190995</v>
      </c>
      <c r="J1205" s="67">
        <f t="shared" si="154"/>
        <v>189000</v>
      </c>
      <c r="K1205" s="5">
        <f t="shared" si="155"/>
        <v>1</v>
      </c>
      <c r="L1205" s="54">
        <f t="shared" si="156"/>
        <v>1</v>
      </c>
      <c r="M1205" s="56" t="str">
        <f t="shared" si="159"/>
        <v>Kelly, Realtors</v>
      </c>
      <c r="N1205" s="5">
        <f t="shared" si="157"/>
        <v>0</v>
      </c>
      <c r="O1205" s="5">
        <f t="shared" si="158"/>
        <v>0</v>
      </c>
    </row>
    <row r="1206" spans="1:15" x14ac:dyDescent="0.2">
      <c r="A1206" t="s">
        <v>1481</v>
      </c>
      <c r="B1206" t="s">
        <v>1529</v>
      </c>
      <c r="C1206" t="s">
        <v>1125</v>
      </c>
      <c r="D1206" t="s">
        <v>303</v>
      </c>
      <c r="E1206" t="s">
        <v>2138</v>
      </c>
      <c r="F1206" t="s">
        <v>216</v>
      </c>
      <c r="G1206" s="3">
        <v>43476</v>
      </c>
      <c r="H1206" s="2">
        <v>159950</v>
      </c>
      <c r="I1206" s="12" t="s">
        <v>838</v>
      </c>
      <c r="J1206" s="67">
        <f t="shared" si="154"/>
        <v>159950</v>
      </c>
      <c r="K1206" s="5">
        <f t="shared" si="155"/>
        <v>1</v>
      </c>
      <c r="L1206" s="54">
        <f t="shared" si="156"/>
        <v>0</v>
      </c>
      <c r="M1206" s="56" t="str">
        <f>IF(D1206="",#REF!,D1206)</f>
        <v>AG Real Estate &amp; Associates</v>
      </c>
      <c r="N1206" s="5">
        <f t="shared" si="157"/>
        <v>0</v>
      </c>
      <c r="O1206" s="5">
        <f t="shared" si="158"/>
        <v>0</v>
      </c>
    </row>
    <row r="1207" spans="1:15" x14ac:dyDescent="0.2">
      <c r="A1207" t="s">
        <v>244</v>
      </c>
      <c r="B1207" t="s">
        <v>1907</v>
      </c>
      <c r="C1207" t="s">
        <v>1125</v>
      </c>
      <c r="D1207" t="s">
        <v>303</v>
      </c>
      <c r="E1207" t="s">
        <v>2198</v>
      </c>
      <c r="F1207" t="s">
        <v>1249</v>
      </c>
      <c r="G1207" s="3">
        <v>43487</v>
      </c>
      <c r="H1207" s="2">
        <v>139000</v>
      </c>
      <c r="I1207" s="12" t="s">
        <v>838</v>
      </c>
      <c r="J1207" s="67">
        <f t="shared" si="154"/>
        <v>139000</v>
      </c>
      <c r="K1207" s="5">
        <f t="shared" si="155"/>
        <v>1</v>
      </c>
      <c r="L1207" s="54">
        <f t="shared" si="156"/>
        <v>0</v>
      </c>
      <c r="M1207" s="56" t="str">
        <f t="shared" si="159"/>
        <v>AG Real Estate &amp; Associates</v>
      </c>
      <c r="N1207" s="5">
        <f t="shared" si="157"/>
        <v>0</v>
      </c>
      <c r="O1207" s="5">
        <f t="shared" si="158"/>
        <v>0</v>
      </c>
    </row>
    <row r="1208" spans="1:15" x14ac:dyDescent="0.2">
      <c r="A1208" t="s">
        <v>288</v>
      </c>
      <c r="B1208" t="s">
        <v>1840</v>
      </c>
      <c r="C1208" t="s">
        <v>1125</v>
      </c>
      <c r="D1208" t="s">
        <v>303</v>
      </c>
      <c r="E1208" t="s">
        <v>2641</v>
      </c>
      <c r="F1208" t="s">
        <v>6</v>
      </c>
      <c r="G1208" s="3">
        <v>43544</v>
      </c>
      <c r="H1208" s="2">
        <v>224900</v>
      </c>
      <c r="I1208" s="12" t="s">
        <v>838</v>
      </c>
      <c r="J1208" s="67">
        <f t="shared" si="154"/>
        <v>224900</v>
      </c>
      <c r="K1208" s="5">
        <f t="shared" si="155"/>
        <v>1</v>
      </c>
      <c r="L1208" s="54">
        <f t="shared" si="156"/>
        <v>0</v>
      </c>
      <c r="M1208" s="56" t="str">
        <f t="shared" si="159"/>
        <v>AG Real Estate &amp; Associates</v>
      </c>
      <c r="N1208" s="5">
        <f t="shared" si="157"/>
        <v>0</v>
      </c>
      <c r="O1208" s="5">
        <f t="shared" si="158"/>
        <v>0</v>
      </c>
    </row>
    <row r="1209" spans="1:15" x14ac:dyDescent="0.2">
      <c r="A1209" t="s">
        <v>398</v>
      </c>
      <c r="B1209" t="s">
        <v>1258</v>
      </c>
      <c r="C1209" t="s">
        <v>1125</v>
      </c>
      <c r="D1209" t="s">
        <v>303</v>
      </c>
      <c r="E1209" t="s">
        <v>3312</v>
      </c>
      <c r="F1209" t="s">
        <v>1126</v>
      </c>
      <c r="G1209" s="3">
        <v>43614</v>
      </c>
      <c r="H1209" s="2">
        <v>190000</v>
      </c>
      <c r="I1209" s="12" t="s">
        <v>838</v>
      </c>
      <c r="J1209" s="67">
        <f t="shared" si="154"/>
        <v>190000</v>
      </c>
      <c r="K1209" s="5">
        <f t="shared" si="155"/>
        <v>1</v>
      </c>
      <c r="L1209" s="54">
        <f t="shared" si="156"/>
        <v>0</v>
      </c>
      <c r="M1209" s="56" t="str">
        <f t="shared" si="159"/>
        <v>AG Real Estate &amp; Associates</v>
      </c>
      <c r="N1209" s="5">
        <f t="shared" si="157"/>
        <v>0</v>
      </c>
      <c r="O1209" s="5">
        <f t="shared" si="158"/>
        <v>0</v>
      </c>
    </row>
    <row r="1210" spans="1:15" x14ac:dyDescent="0.2">
      <c r="A1210" t="s">
        <v>1181</v>
      </c>
      <c r="B1210" t="s">
        <v>5</v>
      </c>
      <c r="C1210" t="s">
        <v>1125</v>
      </c>
      <c r="D1210" t="s">
        <v>303</v>
      </c>
      <c r="E1210" t="s">
        <v>3307</v>
      </c>
      <c r="F1210" t="s">
        <v>216</v>
      </c>
      <c r="G1210" s="3">
        <v>43614</v>
      </c>
      <c r="H1210" s="2">
        <v>174900</v>
      </c>
      <c r="I1210" s="12" t="s">
        <v>838</v>
      </c>
      <c r="J1210" s="67">
        <f t="shared" si="154"/>
        <v>174900</v>
      </c>
      <c r="K1210" s="5">
        <f t="shared" si="155"/>
        <v>1</v>
      </c>
      <c r="L1210" s="54">
        <f t="shared" si="156"/>
        <v>0</v>
      </c>
      <c r="M1210" s="56" t="str">
        <f t="shared" si="159"/>
        <v>AG Real Estate &amp; Associates</v>
      </c>
      <c r="N1210" s="5">
        <f t="shared" si="157"/>
        <v>0</v>
      </c>
      <c r="O1210" s="5">
        <f t="shared" si="158"/>
        <v>0</v>
      </c>
    </row>
    <row r="1211" spans="1:15" x14ac:dyDescent="0.2">
      <c r="A1211" t="s">
        <v>1085</v>
      </c>
      <c r="B1211" t="s">
        <v>5</v>
      </c>
      <c r="C1211" t="s">
        <v>1288</v>
      </c>
      <c r="D1211" t="s">
        <v>1840</v>
      </c>
      <c r="E1211" t="s">
        <v>2312</v>
      </c>
      <c r="F1211" t="s">
        <v>6</v>
      </c>
      <c r="G1211" s="3">
        <v>43503</v>
      </c>
      <c r="H1211" s="2">
        <v>190000</v>
      </c>
      <c r="I1211" s="12">
        <v>20190038</v>
      </c>
      <c r="J1211" s="67">
        <f t="shared" si="154"/>
        <v>190000</v>
      </c>
      <c r="K1211" s="5">
        <f t="shared" si="155"/>
        <v>1</v>
      </c>
      <c r="L1211" s="54">
        <f t="shared" si="156"/>
        <v>1</v>
      </c>
      <c r="M1211" s="56" t="str">
        <f>IF(D1211="",#REF!,D1211)</f>
        <v>Kelly, Realtors</v>
      </c>
      <c r="N1211" s="5">
        <f t="shared" si="157"/>
        <v>0</v>
      </c>
      <c r="O1211" s="5">
        <f t="shared" si="158"/>
        <v>0</v>
      </c>
    </row>
    <row r="1212" spans="1:15" x14ac:dyDescent="0.2">
      <c r="A1212" t="s">
        <v>337</v>
      </c>
      <c r="B1212" t="s">
        <v>1258</v>
      </c>
      <c r="C1212" t="s">
        <v>1288</v>
      </c>
      <c r="D1212" t="s">
        <v>1840</v>
      </c>
      <c r="E1212" t="s">
        <v>2727</v>
      </c>
      <c r="F1212" t="s">
        <v>6</v>
      </c>
      <c r="G1212" s="3">
        <v>43552</v>
      </c>
      <c r="H1212" s="2">
        <v>650000</v>
      </c>
      <c r="I1212" s="12" t="s">
        <v>838</v>
      </c>
      <c r="J1212" s="67">
        <f t="shared" si="154"/>
        <v>650000</v>
      </c>
      <c r="K1212" s="5">
        <f t="shared" si="155"/>
        <v>1</v>
      </c>
      <c r="L1212" s="54">
        <f t="shared" si="156"/>
        <v>0</v>
      </c>
      <c r="M1212" s="56" t="str">
        <f t="shared" si="159"/>
        <v>Kelly, Realtors</v>
      </c>
      <c r="N1212" s="5">
        <f t="shared" si="157"/>
        <v>0</v>
      </c>
      <c r="O1212" s="5">
        <f t="shared" si="158"/>
        <v>0</v>
      </c>
    </row>
    <row r="1213" spans="1:15" x14ac:dyDescent="0.2">
      <c r="A1213" t="s">
        <v>1924</v>
      </c>
      <c r="B1213" t="s">
        <v>1843</v>
      </c>
      <c r="C1213" t="s">
        <v>550</v>
      </c>
      <c r="D1213" t="s">
        <v>1707</v>
      </c>
      <c r="E1213" t="s">
        <v>2412</v>
      </c>
      <c r="F1213" t="s">
        <v>6</v>
      </c>
      <c r="G1213" s="3">
        <v>43518</v>
      </c>
      <c r="H1213" s="2">
        <v>27000</v>
      </c>
      <c r="I1213" s="12" t="s">
        <v>838</v>
      </c>
      <c r="J1213" s="67">
        <f t="shared" si="154"/>
        <v>27000</v>
      </c>
      <c r="K1213" s="5">
        <f t="shared" si="155"/>
        <v>1</v>
      </c>
      <c r="L1213" s="54">
        <f t="shared" si="156"/>
        <v>0</v>
      </c>
      <c r="M1213" s="56" t="str">
        <f t="shared" si="159"/>
        <v>Central Metro Realty</v>
      </c>
      <c r="N1213" s="5">
        <f t="shared" si="157"/>
        <v>0</v>
      </c>
      <c r="O1213" s="5">
        <f t="shared" si="158"/>
        <v>0</v>
      </c>
    </row>
    <row r="1214" spans="1:15" x14ac:dyDescent="0.2">
      <c r="A1214" t="s">
        <v>2613</v>
      </c>
      <c r="B1214" t="s">
        <v>1889</v>
      </c>
      <c r="C1214" t="s">
        <v>550</v>
      </c>
      <c r="D1214" t="s">
        <v>1707</v>
      </c>
      <c r="E1214" t="s">
        <v>2614</v>
      </c>
      <c r="F1214" t="s">
        <v>6</v>
      </c>
      <c r="G1214" s="3">
        <v>43539</v>
      </c>
      <c r="H1214" s="2">
        <v>67500</v>
      </c>
      <c r="I1214" s="12">
        <v>20190445</v>
      </c>
      <c r="J1214" s="67">
        <f t="shared" si="154"/>
        <v>67500</v>
      </c>
      <c r="K1214" s="5">
        <f t="shared" si="155"/>
        <v>1</v>
      </c>
      <c r="L1214" s="54">
        <f t="shared" si="156"/>
        <v>1</v>
      </c>
      <c r="M1214" s="56" t="str">
        <f t="shared" si="159"/>
        <v>Central Metro Realty</v>
      </c>
      <c r="N1214" s="5">
        <f t="shared" si="157"/>
        <v>0</v>
      </c>
      <c r="O1214" s="5">
        <f t="shared" si="158"/>
        <v>0</v>
      </c>
    </row>
    <row r="1215" spans="1:15" x14ac:dyDescent="0.2">
      <c r="A1215" t="s">
        <v>1544</v>
      </c>
      <c r="B1215" t="s">
        <v>1734</v>
      </c>
      <c r="C1215" t="s">
        <v>550</v>
      </c>
      <c r="D1215" t="s">
        <v>1707</v>
      </c>
      <c r="E1215" t="s">
        <v>2698</v>
      </c>
      <c r="F1215" t="s">
        <v>6</v>
      </c>
      <c r="G1215" s="3">
        <v>43549</v>
      </c>
      <c r="H1215" s="2">
        <v>25000</v>
      </c>
      <c r="I1215" s="12" t="s">
        <v>838</v>
      </c>
      <c r="J1215" s="67">
        <f t="shared" si="154"/>
        <v>25000</v>
      </c>
      <c r="K1215" s="5">
        <f t="shared" si="155"/>
        <v>1</v>
      </c>
      <c r="L1215" s="54">
        <f t="shared" si="156"/>
        <v>0</v>
      </c>
      <c r="M1215" s="56" t="str">
        <f t="shared" si="159"/>
        <v>Central Metro Realty</v>
      </c>
      <c r="N1215" s="5">
        <f t="shared" si="157"/>
        <v>0</v>
      </c>
      <c r="O1215" s="5">
        <f t="shared" si="158"/>
        <v>0</v>
      </c>
    </row>
    <row r="1216" spans="1:15" x14ac:dyDescent="0.2">
      <c r="A1216" t="s">
        <v>154</v>
      </c>
      <c r="B1216" t="s">
        <v>1099</v>
      </c>
      <c r="C1216" t="s">
        <v>550</v>
      </c>
      <c r="D1216" t="s">
        <v>1707</v>
      </c>
      <c r="E1216" t="s">
        <v>2849</v>
      </c>
      <c r="F1216" t="s">
        <v>6</v>
      </c>
      <c r="G1216" s="3">
        <v>43566</v>
      </c>
      <c r="H1216" s="2">
        <v>85000</v>
      </c>
      <c r="I1216" s="12" t="s">
        <v>838</v>
      </c>
      <c r="J1216" s="67">
        <f t="shared" si="154"/>
        <v>85000</v>
      </c>
      <c r="K1216" s="5">
        <f t="shared" si="155"/>
        <v>1</v>
      </c>
      <c r="L1216" s="54">
        <f t="shared" si="156"/>
        <v>0</v>
      </c>
      <c r="M1216" s="56" t="str">
        <f t="shared" ref="M1216:M1272" si="160">IF(D1216="",D1215,D1216)</f>
        <v>Central Metro Realty</v>
      </c>
      <c r="N1216" s="5">
        <f t="shared" si="157"/>
        <v>0</v>
      </c>
      <c r="O1216" s="5">
        <f t="shared" si="158"/>
        <v>0</v>
      </c>
    </row>
    <row r="1217" spans="1:15" x14ac:dyDescent="0.2">
      <c r="A1217" t="s">
        <v>1694</v>
      </c>
      <c r="B1217" t="s">
        <v>1180</v>
      </c>
      <c r="C1217" t="s">
        <v>827</v>
      </c>
      <c r="D1217" t="s">
        <v>282</v>
      </c>
      <c r="E1217" t="s">
        <v>2043</v>
      </c>
      <c r="F1217" t="s">
        <v>1126</v>
      </c>
      <c r="G1217" s="3">
        <v>43592</v>
      </c>
      <c r="H1217" s="2">
        <v>148000</v>
      </c>
      <c r="I1217" s="12" t="s">
        <v>838</v>
      </c>
      <c r="J1217" s="67">
        <f t="shared" si="154"/>
        <v>148000</v>
      </c>
      <c r="K1217" s="5">
        <f t="shared" si="155"/>
        <v>1</v>
      </c>
      <c r="L1217" s="54">
        <f t="shared" si="156"/>
        <v>0</v>
      </c>
      <c r="M1217" s="56" t="str">
        <f t="shared" si="160"/>
        <v>Front Gate Properties</v>
      </c>
      <c r="N1217" s="5">
        <f t="shared" si="157"/>
        <v>0</v>
      </c>
      <c r="O1217" s="5">
        <f t="shared" si="158"/>
        <v>0</v>
      </c>
    </row>
    <row r="1218" spans="1:15" x14ac:dyDescent="0.2">
      <c r="A1218" t="s">
        <v>1910</v>
      </c>
      <c r="B1218" t="s">
        <v>1842</v>
      </c>
      <c r="C1218" t="s">
        <v>25</v>
      </c>
      <c r="D1218" t="s">
        <v>1840</v>
      </c>
      <c r="E1218" t="s">
        <v>2180</v>
      </c>
      <c r="F1218" t="s">
        <v>216</v>
      </c>
      <c r="G1218" s="3">
        <v>43483</v>
      </c>
      <c r="H1218" s="2">
        <v>197000</v>
      </c>
      <c r="I1218" s="12">
        <v>20182880</v>
      </c>
      <c r="J1218" s="67">
        <f t="shared" si="154"/>
        <v>197000</v>
      </c>
      <c r="K1218" s="5">
        <f t="shared" si="155"/>
        <v>1</v>
      </c>
      <c r="L1218" s="54">
        <f t="shared" si="156"/>
        <v>1</v>
      </c>
      <c r="M1218" s="56" t="str">
        <f t="shared" si="160"/>
        <v>Kelly, Realtors</v>
      </c>
      <c r="N1218" s="5">
        <f t="shared" si="157"/>
        <v>0</v>
      </c>
      <c r="O1218" s="5">
        <f t="shared" si="158"/>
        <v>0</v>
      </c>
    </row>
    <row r="1219" spans="1:15" x14ac:dyDescent="0.2">
      <c r="A1219" t="s">
        <v>1683</v>
      </c>
      <c r="B1219" t="s">
        <v>1734</v>
      </c>
      <c r="C1219" t="s">
        <v>25</v>
      </c>
      <c r="D1219" t="s">
        <v>1840</v>
      </c>
      <c r="E1219" t="s">
        <v>2317</v>
      </c>
      <c r="F1219" t="s">
        <v>6</v>
      </c>
      <c r="G1219" s="3">
        <v>43503</v>
      </c>
      <c r="H1219" s="2">
        <v>70000</v>
      </c>
      <c r="I1219" s="12" t="s">
        <v>838</v>
      </c>
      <c r="J1219" s="67">
        <f t="shared" si="154"/>
        <v>70000</v>
      </c>
      <c r="K1219" s="5">
        <f t="shared" si="155"/>
        <v>1</v>
      </c>
      <c r="L1219" s="54">
        <f t="shared" si="156"/>
        <v>0</v>
      </c>
      <c r="M1219" s="56" t="str">
        <f t="shared" si="160"/>
        <v>Kelly, Realtors</v>
      </c>
      <c r="N1219" s="5">
        <f t="shared" si="157"/>
        <v>0</v>
      </c>
      <c r="O1219" s="5">
        <f t="shared" si="158"/>
        <v>0</v>
      </c>
    </row>
    <row r="1220" spans="1:15" x14ac:dyDescent="0.2">
      <c r="A1220" t="s">
        <v>732</v>
      </c>
      <c r="B1220" t="s">
        <v>2054</v>
      </c>
      <c r="C1220" t="s">
        <v>25</v>
      </c>
      <c r="D1220" t="s">
        <v>1840</v>
      </c>
      <c r="E1220" t="s">
        <v>2353</v>
      </c>
      <c r="F1220" t="s">
        <v>7</v>
      </c>
      <c r="G1220" s="3">
        <v>43509</v>
      </c>
      <c r="H1220" s="2">
        <v>348000</v>
      </c>
      <c r="I1220" s="12" t="s">
        <v>838</v>
      </c>
      <c r="J1220" s="67">
        <f t="shared" si="154"/>
        <v>348000</v>
      </c>
      <c r="K1220" s="5">
        <f t="shared" si="155"/>
        <v>1</v>
      </c>
      <c r="L1220" s="54">
        <f t="shared" si="156"/>
        <v>0</v>
      </c>
      <c r="M1220" s="56" t="str">
        <f t="shared" si="160"/>
        <v>Kelly, Realtors</v>
      </c>
      <c r="N1220" s="5">
        <f t="shared" si="157"/>
        <v>0</v>
      </c>
      <c r="O1220" s="5">
        <f t="shared" si="158"/>
        <v>0</v>
      </c>
    </row>
    <row r="1221" spans="1:15" x14ac:dyDescent="0.2">
      <c r="A1221" t="s">
        <v>1081</v>
      </c>
      <c r="B1221" t="s">
        <v>1036</v>
      </c>
      <c r="C1221" t="s">
        <v>25</v>
      </c>
      <c r="D1221" t="s">
        <v>1840</v>
      </c>
      <c r="E1221" t="s">
        <v>2627</v>
      </c>
      <c r="F1221" t="s">
        <v>123</v>
      </c>
      <c r="G1221" s="3">
        <v>43542</v>
      </c>
      <c r="H1221" s="2">
        <v>264600</v>
      </c>
      <c r="I1221" s="12" t="s">
        <v>838</v>
      </c>
      <c r="J1221" s="67">
        <f t="shared" si="154"/>
        <v>264600</v>
      </c>
      <c r="K1221" s="5">
        <f t="shared" si="155"/>
        <v>1</v>
      </c>
      <c r="L1221" s="54">
        <f t="shared" si="156"/>
        <v>0</v>
      </c>
      <c r="M1221" s="56" t="str">
        <f>IF(D1221="",#REF!,D1221)</f>
        <v>Kelly, Realtors</v>
      </c>
      <c r="N1221" s="5">
        <f t="shared" si="157"/>
        <v>0</v>
      </c>
      <c r="O1221" s="5">
        <f t="shared" si="158"/>
        <v>0</v>
      </c>
    </row>
    <row r="1222" spans="1:15" x14ac:dyDescent="0.2">
      <c r="A1222" t="s">
        <v>1213</v>
      </c>
      <c r="B1222" t="s">
        <v>1842</v>
      </c>
      <c r="C1222" t="s">
        <v>25</v>
      </c>
      <c r="D1222" t="s">
        <v>1840</v>
      </c>
      <c r="E1222" t="s">
        <v>2714</v>
      </c>
      <c r="F1222" t="s">
        <v>1249</v>
      </c>
      <c r="G1222" s="3">
        <v>43551</v>
      </c>
      <c r="H1222" s="2">
        <v>212900</v>
      </c>
      <c r="I1222" s="12">
        <v>20190555</v>
      </c>
      <c r="J1222" s="67">
        <f t="shared" ref="J1222:J1285" si="161">IF(A1222=C1222,0,H1222)</f>
        <v>212900</v>
      </c>
      <c r="K1222" s="5">
        <f t="shared" ref="K1222:K1285" si="162">IF(J1222&gt;0,1,0)</f>
        <v>1</v>
      </c>
      <c r="L1222" s="54">
        <f t="shared" ref="L1222:L1285" si="163">IF(K1222=0,0,IF(I1222="did not close",0,IF(I1222="",0,1)))</f>
        <v>1</v>
      </c>
      <c r="M1222" s="56" t="str">
        <f t="shared" si="160"/>
        <v>Kelly, Realtors</v>
      </c>
      <c r="N1222" s="5">
        <f t="shared" ref="N1222:N1285" si="164">IF(A1222=C1222,1,0)</f>
        <v>0</v>
      </c>
      <c r="O1222" s="5">
        <f t="shared" ref="O1222:O1285" si="165">IF(K1222=0,IF(I1222="did not close",0,IF(I1222="",0,1)),0)</f>
        <v>0</v>
      </c>
    </row>
    <row r="1223" spans="1:15" x14ac:dyDescent="0.2">
      <c r="A1223" t="s">
        <v>1868</v>
      </c>
      <c r="B1223" t="s">
        <v>1869</v>
      </c>
      <c r="C1223" t="s">
        <v>25</v>
      </c>
      <c r="D1223" t="s">
        <v>1840</v>
      </c>
      <c r="E1223" t="s">
        <v>2809</v>
      </c>
      <c r="F1223" t="s">
        <v>6</v>
      </c>
      <c r="G1223" s="3">
        <v>43560</v>
      </c>
      <c r="H1223" s="2">
        <v>1050000</v>
      </c>
      <c r="I1223" s="12">
        <v>20190424</v>
      </c>
      <c r="J1223" s="67">
        <f t="shared" si="161"/>
        <v>1050000</v>
      </c>
      <c r="K1223" s="5">
        <f t="shared" si="162"/>
        <v>1</v>
      </c>
      <c r="L1223" s="54">
        <f t="shared" si="163"/>
        <v>1</v>
      </c>
      <c r="M1223" s="56" t="str">
        <f t="shared" si="160"/>
        <v>Kelly, Realtors</v>
      </c>
      <c r="N1223" s="5">
        <f t="shared" si="164"/>
        <v>0</v>
      </c>
      <c r="O1223" s="5">
        <f t="shared" si="165"/>
        <v>0</v>
      </c>
    </row>
    <row r="1224" spans="1:15" x14ac:dyDescent="0.2">
      <c r="A1224" t="s">
        <v>1040</v>
      </c>
      <c r="B1224" t="s">
        <v>5</v>
      </c>
      <c r="C1224" t="s">
        <v>25</v>
      </c>
      <c r="D1224" t="s">
        <v>1840</v>
      </c>
      <c r="E1224" t="s">
        <v>2852</v>
      </c>
      <c r="F1224" t="s">
        <v>6</v>
      </c>
      <c r="G1224" s="3">
        <v>43567</v>
      </c>
      <c r="H1224" s="2">
        <v>74600</v>
      </c>
      <c r="I1224" s="12" t="s">
        <v>838</v>
      </c>
      <c r="J1224" s="67">
        <f t="shared" si="161"/>
        <v>74600</v>
      </c>
      <c r="K1224" s="5">
        <f t="shared" si="162"/>
        <v>1</v>
      </c>
      <c r="L1224" s="54">
        <f t="shared" si="163"/>
        <v>0</v>
      </c>
      <c r="M1224" s="56" t="str">
        <f t="shared" si="160"/>
        <v>Kelly, Realtors</v>
      </c>
      <c r="N1224" s="5">
        <f t="shared" si="164"/>
        <v>0</v>
      </c>
      <c r="O1224" s="5">
        <f t="shared" si="165"/>
        <v>0</v>
      </c>
    </row>
    <row r="1225" spans="1:15" x14ac:dyDescent="0.2">
      <c r="A1225" t="s">
        <v>306</v>
      </c>
      <c r="B1225" t="s">
        <v>2085</v>
      </c>
      <c r="C1225" t="s">
        <v>25</v>
      </c>
      <c r="D1225" t="s">
        <v>1840</v>
      </c>
      <c r="E1225" t="s">
        <v>3100</v>
      </c>
      <c r="F1225" t="s">
        <v>6</v>
      </c>
      <c r="G1225" s="3">
        <v>43594</v>
      </c>
      <c r="H1225" s="2">
        <v>64750</v>
      </c>
      <c r="I1225" s="12">
        <v>20182631</v>
      </c>
      <c r="J1225" s="67">
        <f t="shared" si="161"/>
        <v>64750</v>
      </c>
      <c r="K1225" s="5">
        <f t="shared" si="162"/>
        <v>1</v>
      </c>
      <c r="L1225" s="54">
        <f t="shared" si="163"/>
        <v>1</v>
      </c>
      <c r="M1225" s="56" t="str">
        <f t="shared" si="160"/>
        <v>Kelly, Realtors</v>
      </c>
      <c r="N1225" s="5">
        <f t="shared" si="164"/>
        <v>0</v>
      </c>
      <c r="O1225" s="5">
        <f t="shared" si="165"/>
        <v>0</v>
      </c>
    </row>
    <row r="1226" spans="1:15" x14ac:dyDescent="0.2">
      <c r="A1226" t="s">
        <v>529</v>
      </c>
      <c r="B1226" t="s">
        <v>1036</v>
      </c>
      <c r="C1226" t="s">
        <v>25</v>
      </c>
      <c r="D1226" t="s">
        <v>1840</v>
      </c>
      <c r="E1226" t="s">
        <v>3103</v>
      </c>
      <c r="F1226" t="s">
        <v>6</v>
      </c>
      <c r="G1226" s="3">
        <v>43594</v>
      </c>
      <c r="H1226" s="2">
        <v>125500</v>
      </c>
      <c r="I1226" s="12" t="s">
        <v>838</v>
      </c>
      <c r="J1226" s="67">
        <f t="shared" si="161"/>
        <v>125500</v>
      </c>
      <c r="K1226" s="5">
        <f t="shared" si="162"/>
        <v>1</v>
      </c>
      <c r="L1226" s="54">
        <f t="shared" si="163"/>
        <v>0</v>
      </c>
      <c r="M1226" s="56" t="str">
        <f t="shared" si="160"/>
        <v>Kelly, Realtors</v>
      </c>
      <c r="N1226" s="5">
        <f t="shared" si="164"/>
        <v>0</v>
      </c>
      <c r="O1226" s="5">
        <f t="shared" si="165"/>
        <v>0</v>
      </c>
    </row>
    <row r="1227" spans="1:15" x14ac:dyDescent="0.2">
      <c r="A1227" t="s">
        <v>566</v>
      </c>
      <c r="B1227" t="s">
        <v>1842</v>
      </c>
      <c r="C1227" t="s">
        <v>25</v>
      </c>
      <c r="D1227" t="s">
        <v>1840</v>
      </c>
      <c r="E1227" t="s">
        <v>2286</v>
      </c>
      <c r="F1227" t="s">
        <v>1126</v>
      </c>
      <c r="G1227" s="3">
        <v>43602</v>
      </c>
      <c r="H1227" s="2">
        <v>356000</v>
      </c>
      <c r="I1227" s="12">
        <v>20190898</v>
      </c>
      <c r="J1227" s="67">
        <f t="shared" si="161"/>
        <v>356000</v>
      </c>
      <c r="K1227" s="5">
        <f t="shared" si="162"/>
        <v>1</v>
      </c>
      <c r="L1227" s="54">
        <f t="shared" si="163"/>
        <v>1</v>
      </c>
      <c r="M1227" s="56" t="str">
        <f t="shared" si="160"/>
        <v>Kelly, Realtors</v>
      </c>
      <c r="N1227" s="5">
        <f t="shared" si="164"/>
        <v>0</v>
      </c>
      <c r="O1227" s="5">
        <f t="shared" si="165"/>
        <v>0</v>
      </c>
    </row>
    <row r="1228" spans="1:15" x14ac:dyDescent="0.2">
      <c r="A1228" t="s">
        <v>849</v>
      </c>
      <c r="B1228" t="s">
        <v>1854</v>
      </c>
      <c r="C1228" t="s">
        <v>2103</v>
      </c>
      <c r="D1228" t="s">
        <v>1842</v>
      </c>
      <c r="E1228" t="s">
        <v>2104</v>
      </c>
      <c r="F1228" t="s">
        <v>6</v>
      </c>
      <c r="G1228" s="3">
        <v>43469</v>
      </c>
      <c r="H1228" s="2">
        <v>132000</v>
      </c>
      <c r="I1228" s="12">
        <v>20182450</v>
      </c>
      <c r="J1228" s="67">
        <f t="shared" si="161"/>
        <v>132000</v>
      </c>
      <c r="K1228" s="5">
        <f t="shared" si="162"/>
        <v>1</v>
      </c>
      <c r="L1228" s="54">
        <f t="shared" si="163"/>
        <v>1</v>
      </c>
      <c r="M1228" s="56" t="str">
        <f>IF(D1228="",#REF!,D1228)</f>
        <v>Coldwell Banker Apex, REALTORS</v>
      </c>
      <c r="N1228" s="5">
        <f t="shared" si="164"/>
        <v>0</v>
      </c>
      <c r="O1228" s="5">
        <f t="shared" si="165"/>
        <v>0</v>
      </c>
    </row>
    <row r="1229" spans="1:15" x14ac:dyDescent="0.2">
      <c r="A1229" t="s">
        <v>1250</v>
      </c>
      <c r="B1229" t="s">
        <v>1851</v>
      </c>
      <c r="C1229" t="s">
        <v>2103</v>
      </c>
      <c r="D1229" t="s">
        <v>1842</v>
      </c>
      <c r="E1229" t="s">
        <v>3144</v>
      </c>
      <c r="F1229" t="s">
        <v>6</v>
      </c>
      <c r="G1229" s="3">
        <v>43598</v>
      </c>
      <c r="H1229" s="2">
        <v>144000</v>
      </c>
      <c r="I1229" s="12">
        <v>20190912</v>
      </c>
      <c r="J1229" s="67">
        <f t="shared" si="161"/>
        <v>144000</v>
      </c>
      <c r="K1229" s="5">
        <f t="shared" si="162"/>
        <v>1</v>
      </c>
      <c r="L1229" s="54">
        <f t="shared" si="163"/>
        <v>1</v>
      </c>
      <c r="M1229" s="56" t="str">
        <f t="shared" si="160"/>
        <v>Coldwell Banker Apex, REALTORS</v>
      </c>
      <c r="N1229" s="5">
        <f t="shared" si="164"/>
        <v>0</v>
      </c>
      <c r="O1229" s="5">
        <f t="shared" si="165"/>
        <v>0</v>
      </c>
    </row>
    <row r="1230" spans="1:15" x14ac:dyDescent="0.2">
      <c r="A1230" t="s">
        <v>2089</v>
      </c>
      <c r="B1230" t="s">
        <v>1258</v>
      </c>
      <c r="C1230" t="s">
        <v>2103</v>
      </c>
      <c r="D1230" t="s">
        <v>1842</v>
      </c>
      <c r="E1230" t="s">
        <v>3328</v>
      </c>
      <c r="F1230" t="s">
        <v>216</v>
      </c>
      <c r="G1230" s="3">
        <v>43615</v>
      </c>
      <c r="H1230" s="2">
        <v>345000</v>
      </c>
      <c r="I1230" s="12">
        <v>20190391</v>
      </c>
      <c r="J1230" s="67">
        <f t="shared" si="161"/>
        <v>345000</v>
      </c>
      <c r="K1230" s="5">
        <f t="shared" si="162"/>
        <v>1</v>
      </c>
      <c r="L1230" s="54">
        <f t="shared" si="163"/>
        <v>1</v>
      </c>
      <c r="M1230" s="56" t="str">
        <f>IF(D1230="",#REF!,D1230)</f>
        <v>Coldwell Banker Apex, REALTORS</v>
      </c>
      <c r="N1230" s="5">
        <f t="shared" si="164"/>
        <v>0</v>
      </c>
      <c r="O1230" s="5">
        <f t="shared" si="165"/>
        <v>0</v>
      </c>
    </row>
    <row r="1231" spans="1:15" x14ac:dyDescent="0.2">
      <c r="A1231" t="s">
        <v>2655</v>
      </c>
      <c r="B1231" t="s">
        <v>1842</v>
      </c>
      <c r="C1231" t="s">
        <v>26</v>
      </c>
      <c r="D1231" t="s">
        <v>1858</v>
      </c>
      <c r="E1231" t="s">
        <v>2879</v>
      </c>
      <c r="F1231" t="s">
        <v>123</v>
      </c>
      <c r="G1231" s="3">
        <v>43570</v>
      </c>
      <c r="H1231" s="2">
        <v>135000</v>
      </c>
      <c r="I1231" s="12">
        <v>20190536</v>
      </c>
      <c r="J1231" s="67">
        <f t="shared" si="161"/>
        <v>135000</v>
      </c>
      <c r="K1231" s="5">
        <f t="shared" si="162"/>
        <v>1</v>
      </c>
      <c r="L1231" s="54">
        <f t="shared" si="163"/>
        <v>1</v>
      </c>
      <c r="M1231" s="56" t="str">
        <f t="shared" si="160"/>
        <v>Better Homes and Gardens</v>
      </c>
      <c r="N1231" s="5">
        <f t="shared" si="164"/>
        <v>0</v>
      </c>
      <c r="O1231" s="5">
        <f t="shared" si="165"/>
        <v>0</v>
      </c>
    </row>
    <row r="1232" spans="1:15" x14ac:dyDescent="0.2">
      <c r="A1232" t="s">
        <v>1868</v>
      </c>
      <c r="B1232" t="s">
        <v>1869</v>
      </c>
      <c r="C1232" t="s">
        <v>27</v>
      </c>
      <c r="D1232" t="s">
        <v>368</v>
      </c>
      <c r="E1232" t="s">
        <v>2685</v>
      </c>
      <c r="F1232" t="s">
        <v>8</v>
      </c>
      <c r="G1232" s="3">
        <v>43546</v>
      </c>
      <c r="H1232" s="2">
        <v>400000</v>
      </c>
      <c r="I1232" s="12" t="s">
        <v>838</v>
      </c>
      <c r="J1232" s="67">
        <f t="shared" si="161"/>
        <v>400000</v>
      </c>
      <c r="K1232" s="5">
        <f t="shared" si="162"/>
        <v>1</v>
      </c>
      <c r="L1232" s="54">
        <f t="shared" si="163"/>
        <v>0</v>
      </c>
      <c r="M1232" s="56" t="str">
        <f t="shared" si="160"/>
        <v>Bosque Real Estate, Inc.</v>
      </c>
      <c r="N1232" s="5">
        <f t="shared" si="164"/>
        <v>0</v>
      </c>
      <c r="O1232" s="5">
        <f t="shared" si="165"/>
        <v>0</v>
      </c>
    </row>
    <row r="1233" spans="1:15" x14ac:dyDescent="0.2">
      <c r="A1233" t="s">
        <v>2039</v>
      </c>
      <c r="B1233" t="s">
        <v>1847</v>
      </c>
      <c r="C1233" t="s">
        <v>69</v>
      </c>
      <c r="D1233" t="s">
        <v>1847</v>
      </c>
      <c r="E1233" t="s">
        <v>2610</v>
      </c>
      <c r="F1233" t="s">
        <v>6</v>
      </c>
      <c r="G1233" s="3">
        <v>43539</v>
      </c>
      <c r="H1233" s="2">
        <v>140000</v>
      </c>
      <c r="I1233" s="12">
        <v>20190303</v>
      </c>
      <c r="J1233" s="67">
        <f t="shared" si="161"/>
        <v>140000</v>
      </c>
      <c r="K1233" s="5">
        <f t="shared" si="162"/>
        <v>1</v>
      </c>
      <c r="L1233" s="54">
        <f t="shared" si="163"/>
        <v>1</v>
      </c>
      <c r="M1233" s="56" t="str">
        <f t="shared" si="160"/>
        <v>Towne Adams, Realtors</v>
      </c>
      <c r="N1233" s="5">
        <f t="shared" si="164"/>
        <v>0</v>
      </c>
      <c r="O1233" s="5">
        <f t="shared" si="165"/>
        <v>0</v>
      </c>
    </row>
    <row r="1234" spans="1:15" x14ac:dyDescent="0.2">
      <c r="A1234" t="s">
        <v>1966</v>
      </c>
      <c r="B1234" t="s">
        <v>1854</v>
      </c>
      <c r="C1234" t="s">
        <v>2055</v>
      </c>
      <c r="D1234" t="s">
        <v>1535</v>
      </c>
      <c r="E1234" t="s">
        <v>2677</v>
      </c>
      <c r="F1234" t="s">
        <v>6</v>
      </c>
      <c r="G1234" s="3">
        <v>43546</v>
      </c>
      <c r="H1234" s="2">
        <v>79000</v>
      </c>
      <c r="I1234" s="12" t="s">
        <v>838</v>
      </c>
      <c r="J1234" s="67">
        <f t="shared" si="161"/>
        <v>79000</v>
      </c>
      <c r="K1234" s="5">
        <f t="shared" si="162"/>
        <v>1</v>
      </c>
      <c r="L1234" s="54">
        <f t="shared" si="163"/>
        <v>0</v>
      </c>
      <c r="M1234" s="56" t="str">
        <f t="shared" si="160"/>
        <v>Camille Johnson, REALTORS</v>
      </c>
      <c r="N1234" s="5">
        <f t="shared" si="164"/>
        <v>0</v>
      </c>
      <c r="O1234" s="5">
        <f t="shared" si="165"/>
        <v>0</v>
      </c>
    </row>
    <row r="1235" spans="1:15" x14ac:dyDescent="0.2">
      <c r="A1235" t="s">
        <v>1868</v>
      </c>
      <c r="B1235" t="s">
        <v>1869</v>
      </c>
      <c r="C1235" t="s">
        <v>2055</v>
      </c>
      <c r="D1235" t="s">
        <v>1535</v>
      </c>
      <c r="E1235" t="s">
        <v>2882</v>
      </c>
      <c r="F1235" t="s">
        <v>6</v>
      </c>
      <c r="G1235" s="3">
        <v>43570</v>
      </c>
      <c r="H1235" s="2">
        <v>92500</v>
      </c>
      <c r="I1235" s="12">
        <v>20190543</v>
      </c>
      <c r="J1235" s="67">
        <f t="shared" si="161"/>
        <v>92500</v>
      </c>
      <c r="K1235" s="5">
        <f t="shared" si="162"/>
        <v>1</v>
      </c>
      <c r="L1235" s="54">
        <f t="shared" si="163"/>
        <v>1</v>
      </c>
      <c r="M1235" s="56" t="str">
        <f t="shared" si="160"/>
        <v>Camille Johnson, REALTORS</v>
      </c>
      <c r="N1235" s="5">
        <f t="shared" si="164"/>
        <v>0</v>
      </c>
      <c r="O1235" s="5">
        <f t="shared" si="165"/>
        <v>0</v>
      </c>
    </row>
    <row r="1236" spans="1:15" x14ac:dyDescent="0.2">
      <c r="A1236" t="s">
        <v>1850</v>
      </c>
      <c r="B1236" t="s">
        <v>1842</v>
      </c>
      <c r="C1236" t="s">
        <v>2055</v>
      </c>
      <c r="D1236" t="s">
        <v>1535</v>
      </c>
      <c r="E1236" t="s">
        <v>3221</v>
      </c>
      <c r="F1236" t="s">
        <v>6</v>
      </c>
      <c r="G1236" s="3">
        <v>43605</v>
      </c>
      <c r="H1236" s="2">
        <v>440000</v>
      </c>
      <c r="I1236" s="12">
        <v>20191023</v>
      </c>
      <c r="J1236" s="67">
        <f t="shared" si="161"/>
        <v>440000</v>
      </c>
      <c r="K1236" s="5">
        <f t="shared" si="162"/>
        <v>1</v>
      </c>
      <c r="L1236" s="54">
        <f t="shared" si="163"/>
        <v>1</v>
      </c>
      <c r="M1236" s="56" t="str">
        <f t="shared" si="160"/>
        <v>Camille Johnson, REALTORS</v>
      </c>
      <c r="N1236" s="5">
        <f t="shared" si="164"/>
        <v>0</v>
      </c>
      <c r="O1236" s="5">
        <f t="shared" si="165"/>
        <v>0</v>
      </c>
    </row>
    <row r="1237" spans="1:15" x14ac:dyDescent="0.2">
      <c r="A1237" t="s">
        <v>813</v>
      </c>
      <c r="B1237" t="s">
        <v>1099</v>
      </c>
      <c r="C1237" t="s">
        <v>186</v>
      </c>
      <c r="D1237" t="s">
        <v>1842</v>
      </c>
      <c r="E1237" t="s">
        <v>2118</v>
      </c>
      <c r="F1237" t="s">
        <v>6</v>
      </c>
      <c r="G1237" s="3">
        <v>43472</v>
      </c>
      <c r="H1237" s="2">
        <v>165000</v>
      </c>
      <c r="I1237" s="12">
        <v>20182779</v>
      </c>
      <c r="J1237" s="67">
        <f t="shared" si="161"/>
        <v>165000</v>
      </c>
      <c r="K1237" s="5">
        <f t="shared" si="162"/>
        <v>1</v>
      </c>
      <c r="L1237" s="54">
        <f t="shared" si="163"/>
        <v>1</v>
      </c>
      <c r="M1237" s="56" t="str">
        <f t="shared" si="160"/>
        <v>Coldwell Banker Apex, REALTORS</v>
      </c>
      <c r="N1237" s="5">
        <f t="shared" si="164"/>
        <v>0</v>
      </c>
      <c r="O1237" s="5">
        <f t="shared" si="165"/>
        <v>0</v>
      </c>
    </row>
    <row r="1238" spans="1:15" x14ac:dyDescent="0.2">
      <c r="A1238" t="s">
        <v>1449</v>
      </c>
      <c r="B1238" t="s">
        <v>1099</v>
      </c>
      <c r="C1238" t="s">
        <v>186</v>
      </c>
      <c r="D1238" t="s">
        <v>1842</v>
      </c>
      <c r="E1238" t="s">
        <v>2459</v>
      </c>
      <c r="F1238" t="s">
        <v>6</v>
      </c>
      <c r="G1238" s="3">
        <v>43524</v>
      </c>
      <c r="H1238" s="2">
        <v>177000</v>
      </c>
      <c r="I1238" s="12" t="s">
        <v>838</v>
      </c>
      <c r="J1238" s="67">
        <f t="shared" si="161"/>
        <v>177000</v>
      </c>
      <c r="K1238" s="5">
        <f t="shared" si="162"/>
        <v>1</v>
      </c>
      <c r="L1238" s="54">
        <f t="shared" si="163"/>
        <v>0</v>
      </c>
      <c r="M1238" s="56" t="str">
        <f t="shared" si="160"/>
        <v>Coldwell Banker Apex, REALTORS</v>
      </c>
      <c r="N1238" s="5">
        <f t="shared" si="164"/>
        <v>0</v>
      </c>
      <c r="O1238" s="5">
        <f t="shared" si="165"/>
        <v>0</v>
      </c>
    </row>
    <row r="1239" spans="1:15" x14ac:dyDescent="0.2">
      <c r="A1239" t="s">
        <v>574</v>
      </c>
      <c r="B1239" t="s">
        <v>1535</v>
      </c>
      <c r="C1239" t="s">
        <v>186</v>
      </c>
      <c r="D1239" t="s">
        <v>1842</v>
      </c>
      <c r="E1239" t="s">
        <v>2770</v>
      </c>
      <c r="F1239" t="s">
        <v>1249</v>
      </c>
      <c r="G1239" s="3">
        <v>43557</v>
      </c>
      <c r="H1239" s="2">
        <v>336000</v>
      </c>
      <c r="I1239" s="12">
        <v>20190387</v>
      </c>
      <c r="J1239" s="67">
        <f t="shared" si="161"/>
        <v>336000</v>
      </c>
      <c r="K1239" s="5">
        <f t="shared" si="162"/>
        <v>1</v>
      </c>
      <c r="L1239" s="54">
        <f t="shared" si="163"/>
        <v>1</v>
      </c>
      <c r="M1239" s="56" t="str">
        <f t="shared" si="160"/>
        <v>Coldwell Banker Apex, REALTORS</v>
      </c>
      <c r="N1239" s="5">
        <f t="shared" si="164"/>
        <v>0</v>
      </c>
      <c r="O1239" s="5">
        <f t="shared" si="165"/>
        <v>0</v>
      </c>
    </row>
    <row r="1240" spans="1:15" x14ac:dyDescent="0.2">
      <c r="A1240" t="s">
        <v>1901</v>
      </c>
      <c r="B1240" t="s">
        <v>1842</v>
      </c>
      <c r="C1240" t="s">
        <v>3344</v>
      </c>
      <c r="D1240" t="s">
        <v>557</v>
      </c>
      <c r="E1240" t="s">
        <v>3345</v>
      </c>
      <c r="F1240" t="s">
        <v>6</v>
      </c>
      <c r="G1240" s="3">
        <v>43616</v>
      </c>
      <c r="H1240" s="2">
        <v>165000</v>
      </c>
      <c r="I1240" s="12">
        <v>20190993</v>
      </c>
      <c r="J1240" s="67">
        <f t="shared" si="161"/>
        <v>165000</v>
      </c>
      <c r="K1240" s="5">
        <f t="shared" si="162"/>
        <v>1</v>
      </c>
      <c r="L1240" s="54">
        <f t="shared" si="163"/>
        <v>1</v>
      </c>
      <c r="M1240" s="56" t="str">
        <f t="shared" si="160"/>
        <v>Vision Realty</v>
      </c>
      <c r="N1240" s="5">
        <f t="shared" si="164"/>
        <v>0</v>
      </c>
      <c r="O1240" s="5">
        <f t="shared" si="165"/>
        <v>0</v>
      </c>
    </row>
    <row r="1241" spans="1:15" x14ac:dyDescent="0.2">
      <c r="A1241" t="s">
        <v>756</v>
      </c>
      <c r="B1241" t="s">
        <v>1854</v>
      </c>
      <c r="C1241" t="s">
        <v>2250</v>
      </c>
      <c r="D1241" t="s">
        <v>2251</v>
      </c>
      <c r="E1241" t="s">
        <v>2252</v>
      </c>
      <c r="F1241" t="s">
        <v>6</v>
      </c>
      <c r="G1241" s="3">
        <v>43496</v>
      </c>
      <c r="H1241" s="2">
        <v>225000</v>
      </c>
      <c r="I1241" s="12">
        <v>20182907</v>
      </c>
      <c r="J1241" s="67">
        <f t="shared" si="161"/>
        <v>225000</v>
      </c>
      <c r="K1241" s="5">
        <f t="shared" si="162"/>
        <v>1</v>
      </c>
      <c r="L1241" s="54">
        <f t="shared" si="163"/>
        <v>1</v>
      </c>
      <c r="M1241" s="56" t="str">
        <f t="shared" si="160"/>
        <v>Keller Williams Realty Coppell</v>
      </c>
      <c r="N1241" s="5">
        <f t="shared" si="164"/>
        <v>0</v>
      </c>
      <c r="O1241" s="5">
        <f t="shared" si="165"/>
        <v>0</v>
      </c>
    </row>
    <row r="1242" spans="1:15" x14ac:dyDescent="0.2">
      <c r="A1242" t="s">
        <v>764</v>
      </c>
      <c r="B1242" t="s">
        <v>1842</v>
      </c>
      <c r="C1242" t="s">
        <v>377</v>
      </c>
      <c r="D1242" t="s">
        <v>1842</v>
      </c>
      <c r="E1242" t="s">
        <v>2522</v>
      </c>
      <c r="F1242" t="s">
        <v>6</v>
      </c>
      <c r="G1242" s="3">
        <v>43529</v>
      </c>
      <c r="H1242" s="2">
        <v>258000</v>
      </c>
      <c r="I1242" s="12">
        <v>20190227</v>
      </c>
      <c r="J1242" s="67">
        <f t="shared" si="161"/>
        <v>258000</v>
      </c>
      <c r="K1242" s="5">
        <f t="shared" si="162"/>
        <v>1</v>
      </c>
      <c r="L1242" s="54">
        <f t="shared" si="163"/>
        <v>1</v>
      </c>
      <c r="M1242" s="56" t="str">
        <f t="shared" si="160"/>
        <v>Coldwell Banker Apex, REALTORS</v>
      </c>
      <c r="N1242" s="5">
        <f t="shared" si="164"/>
        <v>0</v>
      </c>
      <c r="O1242" s="5">
        <f t="shared" si="165"/>
        <v>0</v>
      </c>
    </row>
    <row r="1243" spans="1:15" x14ac:dyDescent="0.2">
      <c r="A1243" t="s">
        <v>1213</v>
      </c>
      <c r="B1243" t="s">
        <v>1842</v>
      </c>
      <c r="C1243" t="s">
        <v>1978</v>
      </c>
      <c r="D1243" t="s">
        <v>118</v>
      </c>
      <c r="E1243" t="s">
        <v>2235</v>
      </c>
      <c r="F1243" t="s">
        <v>11</v>
      </c>
      <c r="G1243" s="3">
        <v>43494</v>
      </c>
      <c r="H1243" s="2">
        <v>160000</v>
      </c>
      <c r="I1243" s="12">
        <v>20190022</v>
      </c>
      <c r="J1243" s="67">
        <f t="shared" si="161"/>
        <v>160000</v>
      </c>
      <c r="K1243" s="5">
        <f t="shared" si="162"/>
        <v>1</v>
      </c>
      <c r="L1243" s="54">
        <f t="shared" si="163"/>
        <v>1</v>
      </c>
      <c r="M1243" s="56" t="str">
        <f t="shared" si="160"/>
        <v>Central Realty</v>
      </c>
      <c r="N1243" s="5">
        <f t="shared" si="164"/>
        <v>0</v>
      </c>
      <c r="O1243" s="5">
        <f t="shared" si="165"/>
        <v>0</v>
      </c>
    </row>
    <row r="1244" spans="1:15" x14ac:dyDescent="0.2">
      <c r="A1244" t="s">
        <v>2370</v>
      </c>
      <c r="B1244" t="s">
        <v>1720</v>
      </c>
      <c r="C1244" t="s">
        <v>732</v>
      </c>
      <c r="D1244" t="s">
        <v>2054</v>
      </c>
      <c r="E1244" t="s">
        <v>2371</v>
      </c>
      <c r="F1244" t="s">
        <v>426</v>
      </c>
      <c r="G1244" s="3">
        <v>43511</v>
      </c>
      <c r="H1244" s="2">
        <v>293000</v>
      </c>
      <c r="I1244" s="12" t="s">
        <v>838</v>
      </c>
      <c r="J1244" s="67">
        <f t="shared" si="161"/>
        <v>293000</v>
      </c>
      <c r="K1244" s="5">
        <f t="shared" si="162"/>
        <v>1</v>
      </c>
      <c r="L1244" s="54">
        <f t="shared" si="163"/>
        <v>0</v>
      </c>
      <c r="M1244" s="56" t="str">
        <f t="shared" si="160"/>
        <v>Keller Williams Realty GT</v>
      </c>
      <c r="N1244" s="5">
        <f t="shared" si="164"/>
        <v>0</v>
      </c>
      <c r="O1244" s="5">
        <f t="shared" si="165"/>
        <v>0</v>
      </c>
    </row>
    <row r="1245" spans="1:15" x14ac:dyDescent="0.2">
      <c r="A1245" t="s">
        <v>1573</v>
      </c>
      <c r="B1245" t="s">
        <v>1475</v>
      </c>
      <c r="C1245" t="s">
        <v>732</v>
      </c>
      <c r="D1245" t="s">
        <v>2054</v>
      </c>
      <c r="E1245" t="s">
        <v>2495</v>
      </c>
      <c r="F1245" t="s">
        <v>426</v>
      </c>
      <c r="G1245" s="3">
        <v>43525</v>
      </c>
      <c r="H1245" s="2">
        <v>85500</v>
      </c>
      <c r="I1245" s="12" t="s">
        <v>838</v>
      </c>
      <c r="J1245" s="67">
        <f t="shared" si="161"/>
        <v>85500</v>
      </c>
      <c r="K1245" s="5">
        <f t="shared" si="162"/>
        <v>1</v>
      </c>
      <c r="L1245" s="54">
        <f t="shared" si="163"/>
        <v>0</v>
      </c>
      <c r="M1245" s="56" t="str">
        <f t="shared" si="160"/>
        <v>Keller Williams Realty GT</v>
      </c>
      <c r="N1245" s="5">
        <f t="shared" si="164"/>
        <v>0</v>
      </c>
      <c r="O1245" s="5">
        <f t="shared" si="165"/>
        <v>0</v>
      </c>
    </row>
    <row r="1246" spans="1:15" x14ac:dyDescent="0.2">
      <c r="A1246" t="s">
        <v>398</v>
      </c>
      <c r="B1246" t="s">
        <v>1258</v>
      </c>
      <c r="C1246" t="s">
        <v>732</v>
      </c>
      <c r="D1246" t="s">
        <v>2054</v>
      </c>
      <c r="E1246" t="s">
        <v>3336</v>
      </c>
      <c r="F1246" t="s">
        <v>426</v>
      </c>
      <c r="G1246" s="3">
        <v>43616</v>
      </c>
      <c r="H1246" s="2">
        <v>135000</v>
      </c>
      <c r="I1246" s="12" t="s">
        <v>838</v>
      </c>
      <c r="J1246" s="67">
        <f t="shared" si="161"/>
        <v>135000</v>
      </c>
      <c r="K1246" s="5">
        <f t="shared" si="162"/>
        <v>1</v>
      </c>
      <c r="L1246" s="54">
        <f t="shared" si="163"/>
        <v>0</v>
      </c>
      <c r="M1246" s="56" t="str">
        <f t="shared" si="160"/>
        <v>Keller Williams Realty GT</v>
      </c>
      <c r="N1246" s="5">
        <f t="shared" si="164"/>
        <v>0</v>
      </c>
      <c r="O1246" s="5">
        <f t="shared" si="165"/>
        <v>0</v>
      </c>
    </row>
    <row r="1247" spans="1:15" x14ac:dyDescent="0.2">
      <c r="A1247" t="s">
        <v>1068</v>
      </c>
      <c r="B1247" t="s">
        <v>1535</v>
      </c>
      <c r="C1247" t="s">
        <v>1841</v>
      </c>
      <c r="D1247" t="s">
        <v>1840</v>
      </c>
      <c r="E1247" t="s">
        <v>2129</v>
      </c>
      <c r="F1247" t="s">
        <v>6</v>
      </c>
      <c r="G1247" s="3">
        <v>43475</v>
      </c>
      <c r="H1247" s="2">
        <v>135000</v>
      </c>
      <c r="I1247" s="12">
        <v>20182806</v>
      </c>
      <c r="J1247" s="67">
        <f t="shared" si="161"/>
        <v>135000</v>
      </c>
      <c r="K1247" s="5">
        <f t="shared" si="162"/>
        <v>1</v>
      </c>
      <c r="L1247" s="54">
        <f t="shared" si="163"/>
        <v>1</v>
      </c>
      <c r="M1247" s="56" t="str">
        <f t="shared" si="160"/>
        <v>Kelly, Realtors</v>
      </c>
      <c r="N1247" s="5">
        <f t="shared" si="164"/>
        <v>0</v>
      </c>
      <c r="O1247" s="5">
        <f t="shared" si="165"/>
        <v>0</v>
      </c>
    </row>
    <row r="1248" spans="1:15" x14ac:dyDescent="0.2">
      <c r="A1248" t="s">
        <v>1986</v>
      </c>
      <c r="B1248" t="s">
        <v>1268</v>
      </c>
      <c r="C1248" t="s">
        <v>1841</v>
      </c>
      <c r="D1248" t="s">
        <v>1840</v>
      </c>
      <c r="E1248" t="s">
        <v>2323</v>
      </c>
      <c r="F1248" t="s">
        <v>6</v>
      </c>
      <c r="G1248" s="3">
        <v>43504</v>
      </c>
      <c r="H1248" s="2">
        <v>45000</v>
      </c>
      <c r="I1248" s="12">
        <v>20182868</v>
      </c>
      <c r="J1248" s="67">
        <f t="shared" si="161"/>
        <v>45000</v>
      </c>
      <c r="K1248" s="5">
        <f t="shared" si="162"/>
        <v>1</v>
      </c>
      <c r="L1248" s="54">
        <f t="shared" si="163"/>
        <v>1</v>
      </c>
      <c r="M1248" s="56" t="str">
        <f t="shared" si="160"/>
        <v>Kelly, Realtors</v>
      </c>
      <c r="N1248" s="5">
        <f t="shared" si="164"/>
        <v>0</v>
      </c>
      <c r="O1248" s="5">
        <f t="shared" si="165"/>
        <v>0</v>
      </c>
    </row>
    <row r="1249" spans="1:15" x14ac:dyDescent="0.2">
      <c r="A1249" t="s">
        <v>184</v>
      </c>
      <c r="B1249" t="s">
        <v>1547</v>
      </c>
      <c r="C1249" t="s">
        <v>1841</v>
      </c>
      <c r="D1249" t="s">
        <v>1840</v>
      </c>
      <c r="E1249" t="s">
        <v>2604</v>
      </c>
      <c r="F1249" t="s">
        <v>6</v>
      </c>
      <c r="G1249" s="3">
        <v>43538</v>
      </c>
      <c r="H1249" s="2">
        <v>425000</v>
      </c>
      <c r="I1249" s="12" t="s">
        <v>838</v>
      </c>
      <c r="J1249" s="67">
        <f t="shared" si="161"/>
        <v>425000</v>
      </c>
      <c r="K1249" s="5">
        <f t="shared" si="162"/>
        <v>1</v>
      </c>
      <c r="L1249" s="54">
        <f t="shared" si="163"/>
        <v>0</v>
      </c>
      <c r="M1249" s="56" t="str">
        <f t="shared" si="160"/>
        <v>Kelly, Realtors</v>
      </c>
      <c r="N1249" s="5">
        <f t="shared" si="164"/>
        <v>0</v>
      </c>
      <c r="O1249" s="5">
        <f t="shared" si="165"/>
        <v>0</v>
      </c>
    </row>
    <row r="1250" spans="1:15" x14ac:dyDescent="0.2">
      <c r="A1250" t="s">
        <v>147</v>
      </c>
      <c r="B1250" t="s">
        <v>1734</v>
      </c>
      <c r="C1250" t="s">
        <v>1841</v>
      </c>
      <c r="D1250" t="s">
        <v>1840</v>
      </c>
      <c r="E1250" t="s">
        <v>2763</v>
      </c>
      <c r="F1250" t="s">
        <v>7</v>
      </c>
      <c r="G1250" s="3">
        <v>43556</v>
      </c>
      <c r="H1250" s="2">
        <v>328800</v>
      </c>
      <c r="I1250" s="12" t="s">
        <v>838</v>
      </c>
      <c r="J1250" s="67">
        <f t="shared" si="161"/>
        <v>328800</v>
      </c>
      <c r="K1250" s="5">
        <f t="shared" si="162"/>
        <v>1</v>
      </c>
      <c r="L1250" s="54">
        <f t="shared" si="163"/>
        <v>0</v>
      </c>
      <c r="M1250" s="56" t="str">
        <f>IF(D1250="",#REF!,D1250)</f>
        <v>Kelly, Realtors</v>
      </c>
      <c r="N1250" s="5">
        <f t="shared" si="164"/>
        <v>0</v>
      </c>
      <c r="O1250" s="5">
        <f t="shared" si="165"/>
        <v>0</v>
      </c>
    </row>
    <row r="1251" spans="1:15" x14ac:dyDescent="0.2">
      <c r="A1251" t="s">
        <v>1926</v>
      </c>
      <c r="B1251" t="s">
        <v>1535</v>
      </c>
      <c r="C1251" t="s">
        <v>1841</v>
      </c>
      <c r="D1251" t="s">
        <v>1840</v>
      </c>
      <c r="E1251" t="s">
        <v>3094</v>
      </c>
      <c r="F1251" t="s">
        <v>6</v>
      </c>
      <c r="G1251" s="3">
        <v>43593</v>
      </c>
      <c r="H1251" s="2">
        <v>238680</v>
      </c>
      <c r="I1251" s="12" t="s">
        <v>838</v>
      </c>
      <c r="J1251" s="67">
        <f t="shared" si="161"/>
        <v>238680</v>
      </c>
      <c r="K1251" s="5">
        <f t="shared" si="162"/>
        <v>1</v>
      </c>
      <c r="L1251" s="54">
        <f t="shared" si="163"/>
        <v>0</v>
      </c>
      <c r="M1251" s="56" t="str">
        <f t="shared" si="160"/>
        <v>Kelly, Realtors</v>
      </c>
      <c r="N1251" s="5">
        <f t="shared" si="164"/>
        <v>0</v>
      </c>
      <c r="O1251" s="5">
        <f t="shared" si="165"/>
        <v>0</v>
      </c>
    </row>
    <row r="1252" spans="1:15" x14ac:dyDescent="0.2">
      <c r="A1252" t="s">
        <v>826</v>
      </c>
      <c r="B1252" t="s">
        <v>1258</v>
      </c>
      <c r="C1252" t="s">
        <v>1841</v>
      </c>
      <c r="D1252" t="s">
        <v>1840</v>
      </c>
      <c r="E1252" t="s">
        <v>3115</v>
      </c>
      <c r="F1252" t="s">
        <v>216</v>
      </c>
      <c r="G1252" s="3">
        <v>43595</v>
      </c>
      <c r="H1252" s="2">
        <v>178000</v>
      </c>
      <c r="I1252" s="12" t="s">
        <v>838</v>
      </c>
      <c r="J1252" s="67">
        <f t="shared" si="161"/>
        <v>178000</v>
      </c>
      <c r="K1252" s="5">
        <f t="shared" si="162"/>
        <v>1</v>
      </c>
      <c r="L1252" s="54">
        <f t="shared" si="163"/>
        <v>0</v>
      </c>
      <c r="M1252" s="56" t="str">
        <f t="shared" si="160"/>
        <v>Kelly, Realtors</v>
      </c>
      <c r="N1252" s="5">
        <f t="shared" si="164"/>
        <v>0</v>
      </c>
      <c r="O1252" s="5">
        <f t="shared" si="165"/>
        <v>0</v>
      </c>
    </row>
    <row r="1253" spans="1:15" x14ac:dyDescent="0.2">
      <c r="A1253" t="s">
        <v>1242</v>
      </c>
      <c r="B1253" t="s">
        <v>1258</v>
      </c>
      <c r="C1253" t="s">
        <v>1536</v>
      </c>
      <c r="D1253" t="s">
        <v>1258</v>
      </c>
      <c r="E1253" t="s">
        <v>2583</v>
      </c>
      <c r="F1253" t="s">
        <v>6</v>
      </c>
      <c r="G1253" s="3">
        <v>43536</v>
      </c>
      <c r="H1253" s="2">
        <v>100000</v>
      </c>
      <c r="I1253" s="12" t="s">
        <v>838</v>
      </c>
      <c r="J1253" s="67">
        <f t="shared" si="161"/>
        <v>100000</v>
      </c>
      <c r="K1253" s="5">
        <f t="shared" si="162"/>
        <v>1</v>
      </c>
      <c r="L1253" s="54">
        <f t="shared" si="163"/>
        <v>0</v>
      </c>
      <c r="M1253" s="56" t="str">
        <f>IF(D1253="",#REF!,D1253)</f>
        <v>Re/Max Centex, REALTORS</v>
      </c>
      <c r="N1253" s="5">
        <f t="shared" si="164"/>
        <v>0</v>
      </c>
      <c r="O1253" s="5">
        <f t="shared" si="165"/>
        <v>0</v>
      </c>
    </row>
    <row r="1254" spans="1:15" x14ac:dyDescent="0.2">
      <c r="A1254" t="s">
        <v>312</v>
      </c>
      <c r="B1254" t="s">
        <v>1842</v>
      </c>
      <c r="C1254" t="s">
        <v>112</v>
      </c>
      <c r="D1254" t="s">
        <v>1036</v>
      </c>
      <c r="E1254" t="s">
        <v>2093</v>
      </c>
      <c r="F1254" t="s">
        <v>7</v>
      </c>
      <c r="G1254" s="3">
        <v>43467</v>
      </c>
      <c r="H1254" s="2">
        <v>105000</v>
      </c>
      <c r="I1254" s="12">
        <v>20182608</v>
      </c>
      <c r="J1254" s="67">
        <f t="shared" si="161"/>
        <v>105000</v>
      </c>
      <c r="K1254" s="5">
        <f t="shared" si="162"/>
        <v>1</v>
      </c>
      <c r="L1254" s="54">
        <f t="shared" si="163"/>
        <v>1</v>
      </c>
      <c r="M1254" s="56" t="str">
        <f t="shared" si="160"/>
        <v>Bentwood Realty</v>
      </c>
      <c r="N1254" s="5">
        <f t="shared" si="164"/>
        <v>0</v>
      </c>
      <c r="O1254" s="5">
        <f t="shared" si="165"/>
        <v>0</v>
      </c>
    </row>
    <row r="1255" spans="1:15" x14ac:dyDescent="0.2">
      <c r="A1255" t="s">
        <v>1234</v>
      </c>
      <c r="B1255" t="s">
        <v>1036</v>
      </c>
      <c r="C1255" t="s">
        <v>112</v>
      </c>
      <c r="D1255" t="s">
        <v>1036</v>
      </c>
      <c r="E1255" t="s">
        <v>2098</v>
      </c>
      <c r="F1255" t="s">
        <v>121</v>
      </c>
      <c r="G1255" s="3">
        <v>43467</v>
      </c>
      <c r="H1255" s="2">
        <v>135000</v>
      </c>
      <c r="I1255" s="12" t="s">
        <v>838</v>
      </c>
      <c r="J1255" s="67">
        <f t="shared" si="161"/>
        <v>135000</v>
      </c>
      <c r="K1255" s="5">
        <f t="shared" si="162"/>
        <v>1</v>
      </c>
      <c r="L1255" s="54">
        <f t="shared" si="163"/>
        <v>0</v>
      </c>
      <c r="M1255" s="56" t="str">
        <f t="shared" si="160"/>
        <v>Bentwood Realty</v>
      </c>
      <c r="N1255" s="5">
        <f t="shared" si="164"/>
        <v>0</v>
      </c>
      <c r="O1255" s="5">
        <f t="shared" si="165"/>
        <v>0</v>
      </c>
    </row>
    <row r="1256" spans="1:15" x14ac:dyDescent="0.2">
      <c r="A1256" t="s">
        <v>112</v>
      </c>
      <c r="B1256" t="s">
        <v>1036</v>
      </c>
      <c r="C1256" t="s">
        <v>112</v>
      </c>
      <c r="D1256" t="s">
        <v>1036</v>
      </c>
      <c r="E1256" t="s">
        <v>2233</v>
      </c>
      <c r="F1256" t="s">
        <v>121</v>
      </c>
      <c r="G1256" s="3">
        <v>43493</v>
      </c>
      <c r="H1256" s="2">
        <v>55000</v>
      </c>
      <c r="I1256" s="12" t="s">
        <v>838</v>
      </c>
      <c r="J1256" s="67">
        <f t="shared" si="161"/>
        <v>0</v>
      </c>
      <c r="K1256" s="5">
        <f t="shared" si="162"/>
        <v>0</v>
      </c>
      <c r="L1256" s="54">
        <f t="shared" si="163"/>
        <v>0</v>
      </c>
      <c r="M1256" s="56" t="str">
        <f t="shared" si="160"/>
        <v>Bentwood Realty</v>
      </c>
      <c r="N1256" s="5">
        <f t="shared" si="164"/>
        <v>1</v>
      </c>
      <c r="O1256" s="5">
        <f t="shared" si="165"/>
        <v>0</v>
      </c>
    </row>
    <row r="1257" spans="1:15" x14ac:dyDescent="0.2">
      <c r="A1257" t="s">
        <v>2078</v>
      </c>
      <c r="B1257" t="s">
        <v>118</v>
      </c>
      <c r="C1257" t="s">
        <v>112</v>
      </c>
      <c r="D1257" t="s">
        <v>1036</v>
      </c>
      <c r="E1257" t="s">
        <v>3165</v>
      </c>
      <c r="F1257" t="s">
        <v>6</v>
      </c>
      <c r="G1257" s="3">
        <v>43599</v>
      </c>
      <c r="H1257" s="2">
        <v>34000</v>
      </c>
      <c r="I1257" s="12" t="s">
        <v>838</v>
      </c>
      <c r="J1257" s="67">
        <f t="shared" si="161"/>
        <v>34000</v>
      </c>
      <c r="K1257" s="5">
        <f t="shared" si="162"/>
        <v>1</v>
      </c>
      <c r="L1257" s="54">
        <f t="shared" si="163"/>
        <v>0</v>
      </c>
      <c r="M1257" s="56" t="str">
        <f t="shared" si="160"/>
        <v>Bentwood Realty</v>
      </c>
      <c r="N1257" s="5">
        <f t="shared" si="164"/>
        <v>0</v>
      </c>
      <c r="O1257" s="5">
        <f t="shared" si="165"/>
        <v>0</v>
      </c>
    </row>
    <row r="1258" spans="1:15" x14ac:dyDescent="0.2">
      <c r="G1258" s="3"/>
      <c r="H1258" s="2"/>
      <c r="I1258" s="12"/>
      <c r="J1258" s="67">
        <f t="shared" si="161"/>
        <v>0</v>
      </c>
      <c r="K1258" s="5">
        <f t="shared" si="162"/>
        <v>0</v>
      </c>
      <c r="L1258" s="54">
        <f t="shared" si="163"/>
        <v>0</v>
      </c>
      <c r="M1258" s="56" t="str">
        <f t="shared" si="160"/>
        <v>Bentwood Realty</v>
      </c>
      <c r="N1258" s="5">
        <f t="shared" si="164"/>
        <v>1</v>
      </c>
      <c r="O1258" s="5">
        <f t="shared" si="165"/>
        <v>0</v>
      </c>
    </row>
    <row r="1259" spans="1:15" x14ac:dyDescent="0.2">
      <c r="G1259" s="3"/>
      <c r="H1259" s="2"/>
      <c r="I1259" s="12"/>
      <c r="J1259" s="67">
        <f t="shared" si="161"/>
        <v>0</v>
      </c>
      <c r="K1259" s="5">
        <f t="shared" si="162"/>
        <v>0</v>
      </c>
      <c r="L1259" s="54">
        <f t="shared" si="163"/>
        <v>0</v>
      </c>
      <c r="M1259" s="56">
        <f t="shared" si="160"/>
        <v>0</v>
      </c>
      <c r="N1259" s="5">
        <f t="shared" si="164"/>
        <v>1</v>
      </c>
      <c r="O1259" s="5">
        <f t="shared" si="165"/>
        <v>0</v>
      </c>
    </row>
    <row r="1260" spans="1:15" x14ac:dyDescent="0.2">
      <c r="G1260" s="3"/>
      <c r="H1260" s="2"/>
      <c r="I1260" s="12"/>
      <c r="J1260" s="67">
        <f t="shared" si="161"/>
        <v>0</v>
      </c>
      <c r="K1260" s="5">
        <f t="shared" si="162"/>
        <v>0</v>
      </c>
      <c r="L1260" s="54">
        <f t="shared" si="163"/>
        <v>0</v>
      </c>
      <c r="M1260" s="56">
        <f t="shared" si="160"/>
        <v>0</v>
      </c>
      <c r="N1260" s="5">
        <f t="shared" si="164"/>
        <v>1</v>
      </c>
      <c r="O1260" s="5">
        <f t="shared" si="165"/>
        <v>0</v>
      </c>
    </row>
    <row r="1261" spans="1:15" x14ac:dyDescent="0.2">
      <c r="G1261" s="3"/>
      <c r="H1261" s="2"/>
      <c r="I1261" s="12"/>
      <c r="J1261" s="67">
        <f t="shared" si="161"/>
        <v>0</v>
      </c>
      <c r="K1261" s="5">
        <f t="shared" si="162"/>
        <v>0</v>
      </c>
      <c r="L1261" s="54">
        <f t="shared" si="163"/>
        <v>0</v>
      </c>
      <c r="M1261" s="56">
        <f t="shared" si="160"/>
        <v>0</v>
      </c>
      <c r="N1261" s="5">
        <f t="shared" si="164"/>
        <v>1</v>
      </c>
      <c r="O1261" s="5">
        <f t="shared" si="165"/>
        <v>0</v>
      </c>
    </row>
    <row r="1262" spans="1:15" x14ac:dyDescent="0.2">
      <c r="G1262" s="3"/>
      <c r="H1262" s="2"/>
      <c r="I1262" s="12"/>
      <c r="J1262" s="67">
        <f t="shared" si="161"/>
        <v>0</v>
      </c>
      <c r="K1262" s="5">
        <f t="shared" si="162"/>
        <v>0</v>
      </c>
      <c r="L1262" s="54">
        <f t="shared" si="163"/>
        <v>0</v>
      </c>
      <c r="M1262" s="56">
        <f t="shared" si="160"/>
        <v>0</v>
      </c>
      <c r="N1262" s="5">
        <f t="shared" si="164"/>
        <v>1</v>
      </c>
      <c r="O1262" s="5">
        <f t="shared" si="165"/>
        <v>0</v>
      </c>
    </row>
    <row r="1263" spans="1:15" x14ac:dyDescent="0.2">
      <c r="G1263" s="3"/>
      <c r="H1263" s="2"/>
      <c r="I1263" s="12"/>
      <c r="J1263" s="67">
        <f t="shared" si="161"/>
        <v>0</v>
      </c>
      <c r="K1263" s="5">
        <f t="shared" si="162"/>
        <v>0</v>
      </c>
      <c r="L1263" s="54">
        <f t="shared" si="163"/>
        <v>0</v>
      </c>
      <c r="M1263" s="56">
        <f t="shared" si="160"/>
        <v>0</v>
      </c>
      <c r="N1263" s="5">
        <f t="shared" si="164"/>
        <v>1</v>
      </c>
      <c r="O1263" s="5">
        <f t="shared" si="165"/>
        <v>0</v>
      </c>
    </row>
    <row r="1264" spans="1:15" x14ac:dyDescent="0.2">
      <c r="G1264" s="3"/>
      <c r="H1264" s="2"/>
      <c r="I1264" s="12"/>
      <c r="J1264" s="67">
        <f t="shared" si="161"/>
        <v>0</v>
      </c>
      <c r="K1264" s="5">
        <f t="shared" si="162"/>
        <v>0</v>
      </c>
      <c r="L1264" s="54">
        <f t="shared" si="163"/>
        <v>0</v>
      </c>
      <c r="M1264" s="56">
        <f t="shared" si="160"/>
        <v>0</v>
      </c>
      <c r="N1264" s="5">
        <f t="shared" si="164"/>
        <v>1</v>
      </c>
      <c r="O1264" s="5">
        <f t="shared" si="165"/>
        <v>0</v>
      </c>
    </row>
    <row r="1265" spans="7:15" x14ac:dyDescent="0.2">
      <c r="G1265" s="3"/>
      <c r="H1265" s="2"/>
      <c r="I1265" s="12"/>
      <c r="J1265" s="67">
        <f t="shared" si="161"/>
        <v>0</v>
      </c>
      <c r="K1265" s="5">
        <f t="shared" si="162"/>
        <v>0</v>
      </c>
      <c r="L1265" s="54">
        <f t="shared" si="163"/>
        <v>0</v>
      </c>
      <c r="M1265" s="56">
        <f t="shared" si="160"/>
        <v>0</v>
      </c>
      <c r="N1265" s="5">
        <f t="shared" si="164"/>
        <v>1</v>
      </c>
      <c r="O1265" s="5">
        <f t="shared" si="165"/>
        <v>0</v>
      </c>
    </row>
    <row r="1266" spans="7:15" x14ac:dyDescent="0.2">
      <c r="G1266" s="3"/>
      <c r="H1266" s="2"/>
      <c r="I1266" s="12"/>
      <c r="J1266" s="67">
        <f t="shared" si="161"/>
        <v>0</v>
      </c>
      <c r="K1266" s="5">
        <f t="shared" si="162"/>
        <v>0</v>
      </c>
      <c r="L1266" s="54">
        <f t="shared" si="163"/>
        <v>0</v>
      </c>
      <c r="M1266" s="56">
        <f t="shared" si="160"/>
        <v>0</v>
      </c>
      <c r="N1266" s="5">
        <f t="shared" si="164"/>
        <v>1</v>
      </c>
      <c r="O1266" s="5">
        <f t="shared" si="165"/>
        <v>0</v>
      </c>
    </row>
    <row r="1267" spans="7:15" x14ac:dyDescent="0.2">
      <c r="G1267" s="3"/>
      <c r="H1267" s="2"/>
      <c r="I1267" s="12"/>
      <c r="J1267" s="67">
        <f t="shared" si="161"/>
        <v>0</v>
      </c>
      <c r="K1267" s="5">
        <f t="shared" si="162"/>
        <v>0</v>
      </c>
      <c r="L1267" s="54">
        <f t="shared" si="163"/>
        <v>0</v>
      </c>
      <c r="M1267" s="56">
        <f t="shared" si="160"/>
        <v>0</v>
      </c>
      <c r="N1267" s="5">
        <f t="shared" si="164"/>
        <v>1</v>
      </c>
      <c r="O1267" s="5">
        <f t="shared" si="165"/>
        <v>0</v>
      </c>
    </row>
    <row r="1268" spans="7:15" x14ac:dyDescent="0.2">
      <c r="G1268" s="3"/>
      <c r="H1268" s="2"/>
      <c r="I1268" s="12"/>
      <c r="J1268" s="67">
        <f t="shared" si="161"/>
        <v>0</v>
      </c>
      <c r="K1268" s="5">
        <f t="shared" si="162"/>
        <v>0</v>
      </c>
      <c r="L1268" s="54">
        <f t="shared" si="163"/>
        <v>0</v>
      </c>
      <c r="M1268" s="56">
        <f t="shared" si="160"/>
        <v>0</v>
      </c>
      <c r="N1268" s="5">
        <f t="shared" si="164"/>
        <v>1</v>
      </c>
      <c r="O1268" s="5">
        <f t="shared" si="165"/>
        <v>0</v>
      </c>
    </row>
    <row r="1269" spans="7:15" x14ac:dyDescent="0.2">
      <c r="G1269" s="3"/>
      <c r="H1269" s="2"/>
      <c r="I1269" s="12"/>
      <c r="J1269" s="67">
        <f t="shared" si="161"/>
        <v>0</v>
      </c>
      <c r="K1269" s="5">
        <f t="shared" si="162"/>
        <v>0</v>
      </c>
      <c r="L1269" s="54">
        <f t="shared" si="163"/>
        <v>0</v>
      </c>
      <c r="M1269" s="56" t="e">
        <f>IF(D1269="",#REF!,D1269)</f>
        <v>#REF!</v>
      </c>
      <c r="N1269" s="5">
        <f t="shared" si="164"/>
        <v>1</v>
      </c>
      <c r="O1269" s="5">
        <f t="shared" si="165"/>
        <v>0</v>
      </c>
    </row>
    <row r="1270" spans="7:15" x14ac:dyDescent="0.2">
      <c r="G1270" s="3"/>
      <c r="H1270" s="2"/>
      <c r="I1270" s="12"/>
      <c r="J1270" s="67">
        <f t="shared" si="161"/>
        <v>0</v>
      </c>
      <c r="K1270" s="5">
        <f t="shared" si="162"/>
        <v>0</v>
      </c>
      <c r="L1270" s="54">
        <f t="shared" si="163"/>
        <v>0</v>
      </c>
      <c r="M1270" s="56" t="e">
        <f>IF(D1270="",#REF!,D1270)</f>
        <v>#REF!</v>
      </c>
      <c r="N1270" s="5">
        <f t="shared" si="164"/>
        <v>1</v>
      </c>
      <c r="O1270" s="5">
        <f t="shared" si="165"/>
        <v>0</v>
      </c>
    </row>
    <row r="1271" spans="7:15" x14ac:dyDescent="0.2">
      <c r="G1271" s="3"/>
      <c r="H1271" s="2"/>
      <c r="I1271" s="12"/>
      <c r="J1271" s="67">
        <f t="shared" si="161"/>
        <v>0</v>
      </c>
      <c r="K1271" s="5">
        <f t="shared" si="162"/>
        <v>0</v>
      </c>
      <c r="L1271" s="54">
        <f t="shared" si="163"/>
        <v>0</v>
      </c>
      <c r="M1271" s="56">
        <f t="shared" si="160"/>
        <v>0</v>
      </c>
      <c r="N1271" s="5">
        <f t="shared" si="164"/>
        <v>1</v>
      </c>
      <c r="O1271" s="5">
        <f t="shared" si="165"/>
        <v>0</v>
      </c>
    </row>
    <row r="1272" spans="7:15" x14ac:dyDescent="0.2">
      <c r="G1272" s="3"/>
      <c r="H1272" s="2"/>
      <c r="I1272" s="12"/>
      <c r="J1272" s="67">
        <f t="shared" si="161"/>
        <v>0</v>
      </c>
      <c r="K1272" s="5">
        <f t="shared" si="162"/>
        <v>0</v>
      </c>
      <c r="L1272" s="54">
        <f t="shared" si="163"/>
        <v>0</v>
      </c>
      <c r="M1272" s="56">
        <f t="shared" si="160"/>
        <v>0</v>
      </c>
      <c r="N1272" s="5">
        <f t="shared" si="164"/>
        <v>1</v>
      </c>
      <c r="O1272" s="5">
        <f t="shared" si="165"/>
        <v>0</v>
      </c>
    </row>
    <row r="1273" spans="7:15" x14ac:dyDescent="0.2">
      <c r="G1273" s="3"/>
      <c r="H1273" s="2"/>
      <c r="I1273" s="12"/>
      <c r="J1273" s="67">
        <f t="shared" si="161"/>
        <v>0</v>
      </c>
      <c r="K1273" s="5">
        <f t="shared" si="162"/>
        <v>0</v>
      </c>
      <c r="L1273" s="54">
        <f t="shared" si="163"/>
        <v>0</v>
      </c>
      <c r="M1273" s="56">
        <f t="shared" ref="M1273:M1324" si="166">IF(D1273="",D1272,D1273)</f>
        <v>0</v>
      </c>
      <c r="N1273" s="5">
        <f t="shared" si="164"/>
        <v>1</v>
      </c>
      <c r="O1273" s="5">
        <f t="shared" si="165"/>
        <v>0</v>
      </c>
    </row>
    <row r="1274" spans="7:15" x14ac:dyDescent="0.2">
      <c r="G1274" s="3"/>
      <c r="H1274" s="2"/>
      <c r="I1274" s="12"/>
      <c r="J1274" s="67">
        <f t="shared" si="161"/>
        <v>0</v>
      </c>
      <c r="K1274" s="5">
        <f t="shared" si="162"/>
        <v>0</v>
      </c>
      <c r="L1274" s="54">
        <f t="shared" si="163"/>
        <v>0</v>
      </c>
      <c r="M1274" s="56">
        <f t="shared" si="166"/>
        <v>0</v>
      </c>
      <c r="N1274" s="5">
        <f t="shared" si="164"/>
        <v>1</v>
      </c>
      <c r="O1274" s="5">
        <f t="shared" si="165"/>
        <v>0</v>
      </c>
    </row>
    <row r="1275" spans="7:15" x14ac:dyDescent="0.2">
      <c r="G1275" s="3"/>
      <c r="H1275" s="2"/>
      <c r="I1275" s="12"/>
      <c r="J1275" s="67">
        <f t="shared" si="161"/>
        <v>0</v>
      </c>
      <c r="K1275" s="5">
        <f t="shared" si="162"/>
        <v>0</v>
      </c>
      <c r="L1275" s="54">
        <f t="shared" si="163"/>
        <v>0</v>
      </c>
      <c r="M1275" s="56">
        <f t="shared" si="166"/>
        <v>0</v>
      </c>
      <c r="N1275" s="5">
        <f t="shared" si="164"/>
        <v>1</v>
      </c>
      <c r="O1275" s="5">
        <f t="shared" si="165"/>
        <v>0</v>
      </c>
    </row>
    <row r="1276" spans="7:15" x14ac:dyDescent="0.2">
      <c r="G1276" s="3"/>
      <c r="H1276" s="2"/>
      <c r="I1276" s="12"/>
      <c r="J1276" s="67">
        <f t="shared" si="161"/>
        <v>0</v>
      </c>
      <c r="K1276" s="5">
        <f t="shared" si="162"/>
        <v>0</v>
      </c>
      <c r="L1276" s="54">
        <f t="shared" si="163"/>
        <v>0</v>
      </c>
      <c r="M1276" s="56">
        <f t="shared" si="166"/>
        <v>0</v>
      </c>
      <c r="N1276" s="5">
        <f t="shared" si="164"/>
        <v>1</v>
      </c>
      <c r="O1276" s="5">
        <f t="shared" si="165"/>
        <v>0</v>
      </c>
    </row>
    <row r="1277" spans="7:15" x14ac:dyDescent="0.2">
      <c r="G1277" s="3"/>
      <c r="H1277" s="2"/>
      <c r="I1277" s="12"/>
      <c r="J1277" s="67">
        <f t="shared" si="161"/>
        <v>0</v>
      </c>
      <c r="K1277" s="5">
        <f t="shared" si="162"/>
        <v>0</v>
      </c>
      <c r="L1277" s="54">
        <f t="shared" si="163"/>
        <v>0</v>
      </c>
      <c r="M1277" s="56">
        <f t="shared" si="166"/>
        <v>0</v>
      </c>
      <c r="N1277" s="5">
        <f t="shared" si="164"/>
        <v>1</v>
      </c>
      <c r="O1277" s="5">
        <f t="shared" si="165"/>
        <v>0</v>
      </c>
    </row>
    <row r="1278" spans="7:15" x14ac:dyDescent="0.2">
      <c r="G1278" s="3"/>
      <c r="H1278" s="2"/>
      <c r="I1278" s="12"/>
      <c r="J1278" s="67">
        <f t="shared" si="161"/>
        <v>0</v>
      </c>
      <c r="K1278" s="5">
        <f t="shared" si="162"/>
        <v>0</v>
      </c>
      <c r="L1278" s="54">
        <f t="shared" si="163"/>
        <v>0</v>
      </c>
      <c r="M1278" s="56">
        <f t="shared" si="166"/>
        <v>0</v>
      </c>
      <c r="N1278" s="5">
        <f t="shared" si="164"/>
        <v>1</v>
      </c>
      <c r="O1278" s="5">
        <f t="shared" si="165"/>
        <v>0</v>
      </c>
    </row>
    <row r="1279" spans="7:15" x14ac:dyDescent="0.2">
      <c r="G1279" s="3"/>
      <c r="H1279" s="2"/>
      <c r="I1279" s="12"/>
      <c r="J1279" s="67">
        <f t="shared" si="161"/>
        <v>0</v>
      </c>
      <c r="K1279" s="5">
        <f t="shared" si="162"/>
        <v>0</v>
      </c>
      <c r="L1279" s="54">
        <f t="shared" si="163"/>
        <v>0</v>
      </c>
      <c r="M1279" s="56" t="e">
        <f>IF(D1279="",#REF!,D1279)</f>
        <v>#REF!</v>
      </c>
      <c r="N1279" s="5">
        <f t="shared" si="164"/>
        <v>1</v>
      </c>
      <c r="O1279" s="5">
        <f t="shared" si="165"/>
        <v>0</v>
      </c>
    </row>
    <row r="1280" spans="7:15" x14ac:dyDescent="0.2">
      <c r="G1280" s="3"/>
      <c r="H1280" s="2"/>
      <c r="I1280" s="12"/>
      <c r="J1280" s="67">
        <f t="shared" si="161"/>
        <v>0</v>
      </c>
      <c r="K1280" s="5">
        <f t="shared" si="162"/>
        <v>0</v>
      </c>
      <c r="L1280" s="54">
        <f t="shared" si="163"/>
        <v>0</v>
      </c>
      <c r="M1280" s="56">
        <f t="shared" si="166"/>
        <v>0</v>
      </c>
      <c r="N1280" s="5">
        <f t="shared" si="164"/>
        <v>1</v>
      </c>
      <c r="O1280" s="5">
        <f t="shared" si="165"/>
        <v>0</v>
      </c>
    </row>
    <row r="1281" spans="7:15" x14ac:dyDescent="0.2">
      <c r="G1281" s="3"/>
      <c r="H1281" s="2"/>
      <c r="I1281" s="12"/>
      <c r="J1281" s="67">
        <f t="shared" si="161"/>
        <v>0</v>
      </c>
      <c r="K1281" s="5">
        <f t="shared" si="162"/>
        <v>0</v>
      </c>
      <c r="L1281" s="54">
        <f t="shared" si="163"/>
        <v>0</v>
      </c>
      <c r="M1281" s="56">
        <f t="shared" si="166"/>
        <v>0</v>
      </c>
      <c r="N1281" s="5">
        <f t="shared" si="164"/>
        <v>1</v>
      </c>
      <c r="O1281" s="5">
        <f t="shared" si="165"/>
        <v>0</v>
      </c>
    </row>
    <row r="1282" spans="7:15" x14ac:dyDescent="0.2">
      <c r="G1282" s="3"/>
      <c r="H1282" s="2"/>
      <c r="I1282" s="12"/>
      <c r="J1282" s="67">
        <f t="shared" si="161"/>
        <v>0</v>
      </c>
      <c r="K1282" s="5">
        <f t="shared" si="162"/>
        <v>0</v>
      </c>
      <c r="L1282" s="54">
        <f t="shared" si="163"/>
        <v>0</v>
      </c>
      <c r="M1282" s="56">
        <f t="shared" si="166"/>
        <v>0</v>
      </c>
      <c r="N1282" s="5">
        <f t="shared" si="164"/>
        <v>1</v>
      </c>
      <c r="O1282" s="5">
        <f t="shared" si="165"/>
        <v>0</v>
      </c>
    </row>
    <row r="1283" spans="7:15" x14ac:dyDescent="0.2">
      <c r="G1283" s="3"/>
      <c r="H1283" s="2"/>
      <c r="I1283" s="12"/>
      <c r="J1283" s="67">
        <f t="shared" si="161"/>
        <v>0</v>
      </c>
      <c r="K1283" s="5">
        <f t="shared" si="162"/>
        <v>0</v>
      </c>
      <c r="L1283" s="54">
        <f t="shared" si="163"/>
        <v>0</v>
      </c>
      <c r="M1283" s="56">
        <f t="shared" si="166"/>
        <v>0</v>
      </c>
      <c r="N1283" s="5">
        <f t="shared" si="164"/>
        <v>1</v>
      </c>
      <c r="O1283" s="5">
        <f t="shared" si="165"/>
        <v>0</v>
      </c>
    </row>
    <row r="1284" spans="7:15" x14ac:dyDescent="0.2">
      <c r="G1284" s="3"/>
      <c r="H1284" s="2"/>
      <c r="I1284" s="12"/>
      <c r="J1284" s="67">
        <f t="shared" si="161"/>
        <v>0</v>
      </c>
      <c r="K1284" s="5">
        <f t="shared" si="162"/>
        <v>0</v>
      </c>
      <c r="L1284" s="54">
        <f t="shared" si="163"/>
        <v>0</v>
      </c>
      <c r="M1284" s="56">
        <f t="shared" si="166"/>
        <v>0</v>
      </c>
      <c r="N1284" s="5">
        <f t="shared" si="164"/>
        <v>1</v>
      </c>
      <c r="O1284" s="5">
        <f t="shared" si="165"/>
        <v>0</v>
      </c>
    </row>
    <row r="1285" spans="7:15" x14ac:dyDescent="0.2">
      <c r="G1285" s="3"/>
      <c r="H1285" s="2"/>
      <c r="I1285" s="12"/>
      <c r="J1285" s="67">
        <f t="shared" si="161"/>
        <v>0</v>
      </c>
      <c r="K1285" s="5">
        <f t="shared" si="162"/>
        <v>0</v>
      </c>
      <c r="L1285" s="54">
        <f t="shared" si="163"/>
        <v>0</v>
      </c>
      <c r="M1285" s="56">
        <f t="shared" si="166"/>
        <v>0</v>
      </c>
      <c r="N1285" s="5">
        <f t="shared" si="164"/>
        <v>1</v>
      </c>
      <c r="O1285" s="5">
        <f t="shared" si="165"/>
        <v>0</v>
      </c>
    </row>
    <row r="1286" spans="7:15" x14ac:dyDescent="0.2">
      <c r="G1286" s="3"/>
      <c r="H1286" s="2"/>
      <c r="I1286" s="12"/>
      <c r="J1286" s="67">
        <f t="shared" ref="J1286:J1349" si="167">IF(A1286=C1286,0,H1286)</f>
        <v>0</v>
      </c>
      <c r="K1286" s="5">
        <f t="shared" ref="K1286:K1349" si="168">IF(J1286&gt;0,1,0)</f>
        <v>0</v>
      </c>
      <c r="L1286" s="54">
        <f t="shared" ref="L1286:L1349" si="169">IF(K1286=0,0,IF(I1286="did not close",0,IF(I1286="",0,1)))</f>
        <v>0</v>
      </c>
      <c r="M1286" s="56">
        <f t="shared" si="166"/>
        <v>0</v>
      </c>
      <c r="N1286" s="5">
        <f t="shared" ref="N1286:N1349" si="170">IF(A1286=C1286,1,0)</f>
        <v>1</v>
      </c>
      <c r="O1286" s="5">
        <f t="shared" ref="O1286:O1349" si="171">IF(K1286=0,IF(I1286="did not close",0,IF(I1286="",0,1)),0)</f>
        <v>0</v>
      </c>
    </row>
    <row r="1287" spans="7:15" x14ac:dyDescent="0.2">
      <c r="G1287" s="3"/>
      <c r="H1287" s="2"/>
      <c r="I1287" s="12"/>
      <c r="J1287" s="67">
        <f t="shared" si="167"/>
        <v>0</v>
      </c>
      <c r="K1287" s="5">
        <f t="shared" si="168"/>
        <v>0</v>
      </c>
      <c r="L1287" s="54">
        <f t="shared" si="169"/>
        <v>0</v>
      </c>
      <c r="M1287" s="56">
        <f t="shared" si="166"/>
        <v>0</v>
      </c>
      <c r="N1287" s="5">
        <f t="shared" si="170"/>
        <v>1</v>
      </c>
      <c r="O1287" s="5">
        <f t="shared" si="171"/>
        <v>0</v>
      </c>
    </row>
    <row r="1288" spans="7:15" x14ac:dyDescent="0.2">
      <c r="G1288" s="3"/>
      <c r="H1288" s="2"/>
      <c r="I1288" s="12"/>
      <c r="J1288" s="67">
        <f t="shared" si="167"/>
        <v>0</v>
      </c>
      <c r="K1288" s="5">
        <f t="shared" si="168"/>
        <v>0</v>
      </c>
      <c r="L1288" s="54">
        <f t="shared" si="169"/>
        <v>0</v>
      </c>
      <c r="M1288" s="56">
        <f t="shared" si="166"/>
        <v>0</v>
      </c>
      <c r="N1288" s="5">
        <f t="shared" si="170"/>
        <v>1</v>
      </c>
      <c r="O1288" s="5">
        <f t="shared" si="171"/>
        <v>0</v>
      </c>
    </row>
    <row r="1289" spans="7:15" x14ac:dyDescent="0.2">
      <c r="G1289" s="3"/>
      <c r="H1289" s="2"/>
      <c r="I1289" s="12"/>
      <c r="J1289" s="67">
        <f t="shared" si="167"/>
        <v>0</v>
      </c>
      <c r="K1289" s="5">
        <f t="shared" si="168"/>
        <v>0</v>
      </c>
      <c r="L1289" s="54">
        <f t="shared" si="169"/>
        <v>0</v>
      </c>
      <c r="M1289" s="56">
        <f t="shared" si="166"/>
        <v>0</v>
      </c>
      <c r="N1289" s="5">
        <f t="shared" si="170"/>
        <v>1</v>
      </c>
      <c r="O1289" s="5">
        <f t="shared" si="171"/>
        <v>0</v>
      </c>
    </row>
    <row r="1290" spans="7:15" x14ac:dyDescent="0.2">
      <c r="G1290" s="3"/>
      <c r="H1290" s="2"/>
      <c r="I1290" s="12"/>
      <c r="J1290" s="67">
        <f t="shared" si="167"/>
        <v>0</v>
      </c>
      <c r="K1290" s="5">
        <f t="shared" si="168"/>
        <v>0</v>
      </c>
      <c r="L1290" s="54">
        <f t="shared" si="169"/>
        <v>0</v>
      </c>
      <c r="M1290" s="56">
        <f t="shared" si="166"/>
        <v>0</v>
      </c>
      <c r="N1290" s="5">
        <f t="shared" si="170"/>
        <v>1</v>
      </c>
      <c r="O1290" s="5">
        <f t="shared" si="171"/>
        <v>0</v>
      </c>
    </row>
    <row r="1291" spans="7:15" x14ac:dyDescent="0.2">
      <c r="G1291" s="3"/>
      <c r="H1291" s="2"/>
      <c r="I1291" s="12"/>
      <c r="J1291" s="67">
        <f t="shared" si="167"/>
        <v>0</v>
      </c>
      <c r="K1291" s="5">
        <f t="shared" si="168"/>
        <v>0</v>
      </c>
      <c r="L1291" s="54">
        <f t="shared" si="169"/>
        <v>0</v>
      </c>
      <c r="M1291" s="56">
        <f t="shared" si="166"/>
        <v>0</v>
      </c>
      <c r="N1291" s="5">
        <f t="shared" si="170"/>
        <v>1</v>
      </c>
      <c r="O1291" s="5">
        <f t="shared" si="171"/>
        <v>0</v>
      </c>
    </row>
    <row r="1292" spans="7:15" x14ac:dyDescent="0.2">
      <c r="G1292" s="3"/>
      <c r="H1292" s="2"/>
      <c r="I1292" s="12"/>
      <c r="J1292" s="67">
        <f t="shared" si="167"/>
        <v>0</v>
      </c>
      <c r="K1292" s="5">
        <f t="shared" si="168"/>
        <v>0</v>
      </c>
      <c r="L1292" s="54">
        <f t="shared" si="169"/>
        <v>0</v>
      </c>
      <c r="M1292" s="56">
        <f t="shared" si="166"/>
        <v>0</v>
      </c>
      <c r="N1292" s="5">
        <f t="shared" si="170"/>
        <v>1</v>
      </c>
      <c r="O1292" s="5">
        <f t="shared" si="171"/>
        <v>0</v>
      </c>
    </row>
    <row r="1293" spans="7:15" x14ac:dyDescent="0.2">
      <c r="G1293" s="3"/>
      <c r="H1293" s="2"/>
      <c r="I1293" s="12"/>
      <c r="J1293" s="67">
        <f t="shared" si="167"/>
        <v>0</v>
      </c>
      <c r="K1293" s="5">
        <f t="shared" si="168"/>
        <v>0</v>
      </c>
      <c r="L1293" s="54">
        <f t="shared" si="169"/>
        <v>0</v>
      </c>
      <c r="M1293" s="56">
        <f t="shared" si="166"/>
        <v>0</v>
      </c>
      <c r="N1293" s="5">
        <f t="shared" si="170"/>
        <v>1</v>
      </c>
      <c r="O1293" s="5">
        <f t="shared" si="171"/>
        <v>0</v>
      </c>
    </row>
    <row r="1294" spans="7:15" x14ac:dyDescent="0.2">
      <c r="G1294" s="3"/>
      <c r="H1294" s="2"/>
      <c r="I1294" s="12"/>
      <c r="J1294" s="67">
        <f t="shared" si="167"/>
        <v>0</v>
      </c>
      <c r="K1294" s="5">
        <f t="shared" si="168"/>
        <v>0</v>
      </c>
      <c r="L1294" s="54">
        <f t="shared" si="169"/>
        <v>0</v>
      </c>
      <c r="M1294" s="56">
        <f t="shared" si="166"/>
        <v>0</v>
      </c>
      <c r="N1294" s="5">
        <f t="shared" si="170"/>
        <v>1</v>
      </c>
      <c r="O1294" s="5">
        <f t="shared" si="171"/>
        <v>0</v>
      </c>
    </row>
    <row r="1295" spans="7:15" x14ac:dyDescent="0.2">
      <c r="G1295" s="3"/>
      <c r="H1295" s="2"/>
      <c r="I1295" s="12"/>
      <c r="J1295" s="67">
        <f t="shared" si="167"/>
        <v>0</v>
      </c>
      <c r="K1295" s="5">
        <f t="shared" si="168"/>
        <v>0</v>
      </c>
      <c r="L1295" s="54">
        <f t="shared" si="169"/>
        <v>0</v>
      </c>
      <c r="M1295" s="56">
        <f t="shared" si="166"/>
        <v>0</v>
      </c>
      <c r="N1295" s="5">
        <f t="shared" si="170"/>
        <v>1</v>
      </c>
      <c r="O1295" s="5">
        <f t="shared" si="171"/>
        <v>0</v>
      </c>
    </row>
    <row r="1296" spans="7:15" x14ac:dyDescent="0.2">
      <c r="G1296" s="3"/>
      <c r="H1296" s="2"/>
      <c r="I1296" s="12"/>
      <c r="J1296" s="67">
        <f t="shared" si="167"/>
        <v>0</v>
      </c>
      <c r="K1296" s="5">
        <f t="shared" si="168"/>
        <v>0</v>
      </c>
      <c r="L1296" s="54">
        <f t="shared" si="169"/>
        <v>0</v>
      </c>
      <c r="M1296" s="56">
        <f t="shared" si="166"/>
        <v>0</v>
      </c>
      <c r="N1296" s="5">
        <f t="shared" si="170"/>
        <v>1</v>
      </c>
      <c r="O1296" s="5">
        <f t="shared" si="171"/>
        <v>0</v>
      </c>
    </row>
    <row r="1297" spans="7:15" x14ac:dyDescent="0.2">
      <c r="G1297" s="3"/>
      <c r="H1297" s="2"/>
      <c r="I1297" s="12"/>
      <c r="J1297" s="67">
        <f t="shared" si="167"/>
        <v>0</v>
      </c>
      <c r="K1297" s="5">
        <f t="shared" si="168"/>
        <v>0</v>
      </c>
      <c r="L1297" s="54">
        <f t="shared" si="169"/>
        <v>0</v>
      </c>
      <c r="M1297" s="56">
        <f t="shared" si="166"/>
        <v>0</v>
      </c>
      <c r="N1297" s="5">
        <f t="shared" si="170"/>
        <v>1</v>
      </c>
      <c r="O1297" s="5">
        <f t="shared" si="171"/>
        <v>0</v>
      </c>
    </row>
    <row r="1298" spans="7:15" x14ac:dyDescent="0.2">
      <c r="G1298" s="3"/>
      <c r="H1298" s="2"/>
      <c r="I1298" s="12"/>
      <c r="J1298" s="67">
        <f t="shared" si="167"/>
        <v>0</v>
      </c>
      <c r="K1298" s="5">
        <f t="shared" si="168"/>
        <v>0</v>
      </c>
      <c r="L1298" s="54">
        <f t="shared" si="169"/>
        <v>0</v>
      </c>
      <c r="M1298" s="56">
        <f t="shared" si="166"/>
        <v>0</v>
      </c>
      <c r="N1298" s="5">
        <f t="shared" si="170"/>
        <v>1</v>
      </c>
      <c r="O1298" s="5">
        <f t="shared" si="171"/>
        <v>0</v>
      </c>
    </row>
    <row r="1299" spans="7:15" x14ac:dyDescent="0.2">
      <c r="G1299" s="3"/>
      <c r="H1299" s="2"/>
      <c r="I1299" s="12"/>
      <c r="J1299" s="67">
        <f t="shared" si="167"/>
        <v>0</v>
      </c>
      <c r="K1299" s="5">
        <f t="shared" si="168"/>
        <v>0</v>
      </c>
      <c r="L1299" s="54">
        <f t="shared" si="169"/>
        <v>0</v>
      </c>
      <c r="M1299" s="56" t="e">
        <f>IF(D1299="",#REF!,D1299)</f>
        <v>#REF!</v>
      </c>
      <c r="N1299" s="5">
        <f t="shared" si="170"/>
        <v>1</v>
      </c>
      <c r="O1299" s="5">
        <f t="shared" si="171"/>
        <v>0</v>
      </c>
    </row>
    <row r="1300" spans="7:15" x14ac:dyDescent="0.2">
      <c r="G1300" s="3"/>
      <c r="H1300" s="2"/>
      <c r="I1300" s="12"/>
      <c r="J1300" s="67">
        <f t="shared" si="167"/>
        <v>0</v>
      </c>
      <c r="K1300" s="5">
        <f t="shared" si="168"/>
        <v>0</v>
      </c>
      <c r="L1300" s="54">
        <f t="shared" si="169"/>
        <v>0</v>
      </c>
      <c r="M1300" s="56">
        <f t="shared" si="166"/>
        <v>0</v>
      </c>
      <c r="N1300" s="5">
        <f t="shared" si="170"/>
        <v>1</v>
      </c>
      <c r="O1300" s="5">
        <f t="shared" si="171"/>
        <v>0</v>
      </c>
    </row>
    <row r="1301" spans="7:15" x14ac:dyDescent="0.2">
      <c r="G1301" s="3"/>
      <c r="H1301" s="2"/>
      <c r="I1301" s="12"/>
      <c r="J1301" s="67">
        <f t="shared" si="167"/>
        <v>0</v>
      </c>
      <c r="K1301" s="5">
        <f t="shared" si="168"/>
        <v>0</v>
      </c>
      <c r="L1301" s="54">
        <f t="shared" si="169"/>
        <v>0</v>
      </c>
      <c r="M1301" s="56">
        <f t="shared" si="166"/>
        <v>0</v>
      </c>
      <c r="N1301" s="5">
        <f t="shared" si="170"/>
        <v>1</v>
      </c>
      <c r="O1301" s="5">
        <f t="shared" si="171"/>
        <v>0</v>
      </c>
    </row>
    <row r="1302" spans="7:15" x14ac:dyDescent="0.2">
      <c r="G1302" s="3"/>
      <c r="H1302" s="2"/>
      <c r="I1302" s="12"/>
      <c r="J1302" s="67">
        <f t="shared" si="167"/>
        <v>0</v>
      </c>
      <c r="K1302" s="5">
        <f t="shared" si="168"/>
        <v>0</v>
      </c>
      <c r="L1302" s="54">
        <f t="shared" si="169"/>
        <v>0</v>
      </c>
      <c r="M1302" s="56">
        <f t="shared" si="166"/>
        <v>0</v>
      </c>
      <c r="N1302" s="5">
        <f t="shared" si="170"/>
        <v>1</v>
      </c>
      <c r="O1302" s="5">
        <f t="shared" si="171"/>
        <v>0</v>
      </c>
    </row>
    <row r="1303" spans="7:15" x14ac:dyDescent="0.2">
      <c r="G1303" s="3"/>
      <c r="H1303" s="2"/>
      <c r="I1303" s="12"/>
      <c r="J1303" s="67">
        <f t="shared" si="167"/>
        <v>0</v>
      </c>
      <c r="K1303" s="5">
        <f t="shared" si="168"/>
        <v>0</v>
      </c>
      <c r="L1303" s="54">
        <f t="shared" si="169"/>
        <v>0</v>
      </c>
      <c r="M1303" s="56">
        <f t="shared" si="166"/>
        <v>0</v>
      </c>
      <c r="N1303" s="5">
        <f t="shared" si="170"/>
        <v>1</v>
      </c>
      <c r="O1303" s="5">
        <f t="shared" si="171"/>
        <v>0</v>
      </c>
    </row>
    <row r="1304" spans="7:15" x14ac:dyDescent="0.2">
      <c r="G1304" s="3"/>
      <c r="H1304" s="2"/>
      <c r="I1304" s="12"/>
      <c r="J1304" s="67">
        <f t="shared" si="167"/>
        <v>0</v>
      </c>
      <c r="K1304" s="5">
        <f t="shared" si="168"/>
        <v>0</v>
      </c>
      <c r="L1304" s="54">
        <f t="shared" si="169"/>
        <v>0</v>
      </c>
      <c r="M1304" s="56">
        <f t="shared" si="166"/>
        <v>0</v>
      </c>
      <c r="N1304" s="5">
        <f t="shared" si="170"/>
        <v>1</v>
      </c>
      <c r="O1304" s="5">
        <f t="shared" si="171"/>
        <v>0</v>
      </c>
    </row>
    <row r="1305" spans="7:15" x14ac:dyDescent="0.2">
      <c r="G1305" s="3"/>
      <c r="H1305" s="2"/>
      <c r="I1305" s="12"/>
      <c r="J1305" s="67">
        <f t="shared" si="167"/>
        <v>0</v>
      </c>
      <c r="K1305" s="5">
        <f t="shared" si="168"/>
        <v>0</v>
      </c>
      <c r="L1305" s="54">
        <f t="shared" si="169"/>
        <v>0</v>
      </c>
      <c r="M1305" s="56">
        <f t="shared" si="166"/>
        <v>0</v>
      </c>
      <c r="N1305" s="5">
        <f t="shared" si="170"/>
        <v>1</v>
      </c>
      <c r="O1305" s="5">
        <f t="shared" si="171"/>
        <v>0</v>
      </c>
    </row>
    <row r="1306" spans="7:15" x14ac:dyDescent="0.2">
      <c r="G1306" s="3"/>
      <c r="H1306" s="2"/>
      <c r="I1306" s="12"/>
      <c r="J1306" s="67">
        <f t="shared" si="167"/>
        <v>0</v>
      </c>
      <c r="K1306" s="5">
        <f t="shared" si="168"/>
        <v>0</v>
      </c>
      <c r="L1306" s="54">
        <f t="shared" si="169"/>
        <v>0</v>
      </c>
      <c r="M1306" s="56">
        <f t="shared" si="166"/>
        <v>0</v>
      </c>
      <c r="N1306" s="5">
        <f t="shared" si="170"/>
        <v>1</v>
      </c>
      <c r="O1306" s="5">
        <f t="shared" si="171"/>
        <v>0</v>
      </c>
    </row>
    <row r="1307" spans="7:15" x14ac:dyDescent="0.2">
      <c r="G1307" s="3"/>
      <c r="H1307" s="2"/>
      <c r="I1307" s="12"/>
      <c r="J1307" s="67">
        <f t="shared" si="167"/>
        <v>0</v>
      </c>
      <c r="K1307" s="5">
        <f t="shared" si="168"/>
        <v>0</v>
      </c>
      <c r="L1307" s="54">
        <f t="shared" si="169"/>
        <v>0</v>
      </c>
      <c r="M1307" s="56" t="e">
        <f>IF(D1307="",#REF!,D1307)</f>
        <v>#REF!</v>
      </c>
      <c r="N1307" s="5">
        <f t="shared" si="170"/>
        <v>1</v>
      </c>
      <c r="O1307" s="5">
        <f t="shared" si="171"/>
        <v>0</v>
      </c>
    </row>
    <row r="1308" spans="7:15" x14ac:dyDescent="0.2">
      <c r="G1308" s="3"/>
      <c r="H1308" s="2"/>
      <c r="I1308" s="12"/>
      <c r="J1308" s="67">
        <f t="shared" si="167"/>
        <v>0</v>
      </c>
      <c r="K1308" s="5">
        <f t="shared" si="168"/>
        <v>0</v>
      </c>
      <c r="L1308" s="54">
        <f t="shared" si="169"/>
        <v>0</v>
      </c>
      <c r="M1308" s="56">
        <f t="shared" si="166"/>
        <v>0</v>
      </c>
      <c r="N1308" s="5">
        <f t="shared" si="170"/>
        <v>1</v>
      </c>
      <c r="O1308" s="5">
        <f t="shared" si="171"/>
        <v>0</v>
      </c>
    </row>
    <row r="1309" spans="7:15" x14ac:dyDescent="0.2">
      <c r="G1309" s="3"/>
      <c r="H1309" s="2"/>
      <c r="I1309" s="12"/>
      <c r="J1309" s="67">
        <f t="shared" si="167"/>
        <v>0</v>
      </c>
      <c r="K1309" s="5">
        <f t="shared" si="168"/>
        <v>0</v>
      </c>
      <c r="L1309" s="54">
        <f t="shared" si="169"/>
        <v>0</v>
      </c>
      <c r="M1309" s="56">
        <f t="shared" si="166"/>
        <v>0</v>
      </c>
      <c r="N1309" s="5">
        <f t="shared" si="170"/>
        <v>1</v>
      </c>
      <c r="O1309" s="5">
        <f t="shared" si="171"/>
        <v>0</v>
      </c>
    </row>
    <row r="1310" spans="7:15" x14ac:dyDescent="0.2">
      <c r="G1310" s="3"/>
      <c r="H1310" s="2"/>
      <c r="I1310" s="12"/>
      <c r="J1310" s="67">
        <f t="shared" si="167"/>
        <v>0</v>
      </c>
      <c r="K1310" s="5">
        <f t="shared" si="168"/>
        <v>0</v>
      </c>
      <c r="L1310" s="54">
        <f t="shared" si="169"/>
        <v>0</v>
      </c>
      <c r="M1310" s="56" t="e">
        <f>IF(D1310="",#REF!,D1310)</f>
        <v>#REF!</v>
      </c>
      <c r="N1310" s="5">
        <f t="shared" si="170"/>
        <v>1</v>
      </c>
      <c r="O1310" s="5">
        <f t="shared" si="171"/>
        <v>0</v>
      </c>
    </row>
    <row r="1311" spans="7:15" x14ac:dyDescent="0.2">
      <c r="G1311" s="3"/>
      <c r="H1311" s="2"/>
      <c r="I1311" s="12"/>
      <c r="J1311" s="67">
        <f t="shared" si="167"/>
        <v>0</v>
      </c>
      <c r="K1311" s="5">
        <f t="shared" si="168"/>
        <v>0</v>
      </c>
      <c r="L1311" s="54">
        <f t="shared" si="169"/>
        <v>0</v>
      </c>
      <c r="M1311" s="56" t="e">
        <f>IF(D1311="",#REF!,D1311)</f>
        <v>#REF!</v>
      </c>
      <c r="N1311" s="5">
        <f t="shared" si="170"/>
        <v>1</v>
      </c>
      <c r="O1311" s="5">
        <f t="shared" si="171"/>
        <v>0</v>
      </c>
    </row>
    <row r="1312" spans="7:15" x14ac:dyDescent="0.2">
      <c r="G1312" s="3"/>
      <c r="H1312" s="2"/>
      <c r="I1312" s="12"/>
      <c r="J1312" s="67">
        <f t="shared" si="167"/>
        <v>0</v>
      </c>
      <c r="K1312" s="5">
        <f t="shared" si="168"/>
        <v>0</v>
      </c>
      <c r="L1312" s="54">
        <f t="shared" si="169"/>
        <v>0</v>
      </c>
      <c r="M1312" s="56" t="e">
        <f>IF(D1312="",#REF!,D1312)</f>
        <v>#REF!</v>
      </c>
      <c r="N1312" s="5">
        <f t="shared" si="170"/>
        <v>1</v>
      </c>
      <c r="O1312" s="5">
        <f t="shared" si="171"/>
        <v>0</v>
      </c>
    </row>
    <row r="1313" spans="7:15" x14ac:dyDescent="0.2">
      <c r="G1313" s="3"/>
      <c r="H1313" s="2"/>
      <c r="I1313" s="12"/>
      <c r="J1313" s="67">
        <f t="shared" si="167"/>
        <v>0</v>
      </c>
      <c r="K1313" s="5">
        <f t="shared" si="168"/>
        <v>0</v>
      </c>
      <c r="L1313" s="54">
        <f t="shared" si="169"/>
        <v>0</v>
      </c>
      <c r="M1313" s="56">
        <f t="shared" si="166"/>
        <v>0</v>
      </c>
      <c r="N1313" s="5">
        <f t="shared" si="170"/>
        <v>1</v>
      </c>
      <c r="O1313" s="5">
        <f t="shared" si="171"/>
        <v>0</v>
      </c>
    </row>
    <row r="1314" spans="7:15" x14ac:dyDescent="0.2">
      <c r="G1314" s="3"/>
      <c r="H1314" s="2"/>
      <c r="I1314" s="12"/>
      <c r="J1314" s="67">
        <f t="shared" si="167"/>
        <v>0</v>
      </c>
      <c r="K1314" s="5">
        <f t="shared" si="168"/>
        <v>0</v>
      </c>
      <c r="L1314" s="54">
        <f t="shared" si="169"/>
        <v>0</v>
      </c>
      <c r="M1314" s="56" t="e">
        <f>IF(D1314="",#REF!,D1314)</f>
        <v>#REF!</v>
      </c>
      <c r="N1314" s="5">
        <f t="shared" si="170"/>
        <v>1</v>
      </c>
      <c r="O1314" s="5">
        <f t="shared" si="171"/>
        <v>0</v>
      </c>
    </row>
    <row r="1315" spans="7:15" x14ac:dyDescent="0.2">
      <c r="G1315" s="3"/>
      <c r="H1315" s="2"/>
      <c r="I1315" s="12"/>
      <c r="J1315" s="67">
        <f t="shared" si="167"/>
        <v>0</v>
      </c>
      <c r="K1315" s="5">
        <f t="shared" si="168"/>
        <v>0</v>
      </c>
      <c r="L1315" s="54">
        <f t="shared" si="169"/>
        <v>0</v>
      </c>
      <c r="M1315" s="56">
        <f t="shared" si="166"/>
        <v>0</v>
      </c>
      <c r="N1315" s="5">
        <f t="shared" si="170"/>
        <v>1</v>
      </c>
      <c r="O1315" s="5">
        <f t="shared" si="171"/>
        <v>0</v>
      </c>
    </row>
    <row r="1316" spans="7:15" x14ac:dyDescent="0.2">
      <c r="G1316" s="3"/>
      <c r="H1316" s="2"/>
      <c r="I1316" s="12"/>
      <c r="J1316" s="67">
        <f t="shared" si="167"/>
        <v>0</v>
      </c>
      <c r="K1316" s="5">
        <f t="shared" si="168"/>
        <v>0</v>
      </c>
      <c r="L1316" s="54">
        <f t="shared" si="169"/>
        <v>0</v>
      </c>
      <c r="M1316" s="56">
        <f t="shared" si="166"/>
        <v>0</v>
      </c>
      <c r="N1316" s="5">
        <f t="shared" si="170"/>
        <v>1</v>
      </c>
      <c r="O1316" s="5">
        <f t="shared" si="171"/>
        <v>0</v>
      </c>
    </row>
    <row r="1317" spans="7:15" x14ac:dyDescent="0.2">
      <c r="G1317" s="3"/>
      <c r="H1317" s="2"/>
      <c r="I1317" s="12"/>
      <c r="J1317" s="67">
        <f t="shared" si="167"/>
        <v>0</v>
      </c>
      <c r="K1317" s="5">
        <f t="shared" si="168"/>
        <v>0</v>
      </c>
      <c r="L1317" s="54">
        <f t="shared" si="169"/>
        <v>0</v>
      </c>
      <c r="M1317" s="56" t="e">
        <f>IF(D1317="",#REF!,D1317)</f>
        <v>#REF!</v>
      </c>
      <c r="N1317" s="5">
        <f t="shared" si="170"/>
        <v>1</v>
      </c>
      <c r="O1317" s="5">
        <f t="shared" si="171"/>
        <v>0</v>
      </c>
    </row>
    <row r="1318" spans="7:15" x14ac:dyDescent="0.2">
      <c r="G1318" s="3"/>
      <c r="H1318" s="2"/>
      <c r="I1318" s="12"/>
      <c r="J1318" s="67">
        <f t="shared" si="167"/>
        <v>0</v>
      </c>
      <c r="K1318" s="5">
        <f t="shared" si="168"/>
        <v>0</v>
      </c>
      <c r="L1318" s="54">
        <f t="shared" si="169"/>
        <v>0</v>
      </c>
      <c r="M1318" s="56" t="e">
        <f>IF(D1318="",#REF!,D1318)</f>
        <v>#REF!</v>
      </c>
      <c r="N1318" s="5">
        <f t="shared" si="170"/>
        <v>1</v>
      </c>
      <c r="O1318" s="5">
        <f t="shared" si="171"/>
        <v>0</v>
      </c>
    </row>
    <row r="1319" spans="7:15" x14ac:dyDescent="0.2">
      <c r="G1319" s="3"/>
      <c r="H1319" s="2"/>
      <c r="I1319" s="12"/>
      <c r="J1319" s="67">
        <f t="shared" si="167"/>
        <v>0</v>
      </c>
      <c r="K1319" s="5">
        <f t="shared" si="168"/>
        <v>0</v>
      </c>
      <c r="L1319" s="54">
        <f t="shared" si="169"/>
        <v>0</v>
      </c>
      <c r="M1319" s="56">
        <f t="shared" si="166"/>
        <v>0</v>
      </c>
      <c r="N1319" s="5">
        <f t="shared" si="170"/>
        <v>1</v>
      </c>
      <c r="O1319" s="5">
        <f t="shared" si="171"/>
        <v>0</v>
      </c>
    </row>
    <row r="1320" spans="7:15" x14ac:dyDescent="0.2">
      <c r="G1320" s="3"/>
      <c r="H1320" s="2"/>
      <c r="I1320" s="12"/>
      <c r="J1320" s="67">
        <f t="shared" si="167"/>
        <v>0</v>
      </c>
      <c r="K1320" s="5">
        <f t="shared" si="168"/>
        <v>0</v>
      </c>
      <c r="L1320" s="54">
        <f t="shared" si="169"/>
        <v>0</v>
      </c>
      <c r="M1320" s="56">
        <f t="shared" si="166"/>
        <v>0</v>
      </c>
      <c r="N1320" s="5">
        <f t="shared" si="170"/>
        <v>1</v>
      </c>
      <c r="O1320" s="5">
        <f t="shared" si="171"/>
        <v>0</v>
      </c>
    </row>
    <row r="1321" spans="7:15" x14ac:dyDescent="0.2">
      <c r="G1321" s="3"/>
      <c r="H1321" s="2"/>
      <c r="I1321" s="12"/>
      <c r="J1321" s="67">
        <f t="shared" si="167"/>
        <v>0</v>
      </c>
      <c r="K1321" s="5">
        <f t="shared" si="168"/>
        <v>0</v>
      </c>
      <c r="L1321" s="54">
        <f t="shared" si="169"/>
        <v>0</v>
      </c>
      <c r="M1321" s="56" t="e">
        <f>IF(D1321="",#REF!,D1321)</f>
        <v>#REF!</v>
      </c>
      <c r="N1321" s="5">
        <f t="shared" si="170"/>
        <v>1</v>
      </c>
      <c r="O1321" s="5">
        <f t="shared" si="171"/>
        <v>0</v>
      </c>
    </row>
    <row r="1322" spans="7:15" x14ac:dyDescent="0.2">
      <c r="G1322" s="3"/>
      <c r="H1322" s="2"/>
      <c r="I1322" s="12"/>
      <c r="J1322" s="67">
        <f t="shared" si="167"/>
        <v>0</v>
      </c>
      <c r="K1322" s="5">
        <f t="shared" si="168"/>
        <v>0</v>
      </c>
      <c r="L1322" s="54">
        <f t="shared" si="169"/>
        <v>0</v>
      </c>
      <c r="M1322" s="56">
        <f t="shared" si="166"/>
        <v>0</v>
      </c>
      <c r="N1322" s="5">
        <f t="shared" si="170"/>
        <v>1</v>
      </c>
      <c r="O1322" s="5">
        <f t="shared" si="171"/>
        <v>0</v>
      </c>
    </row>
    <row r="1323" spans="7:15" x14ac:dyDescent="0.2">
      <c r="G1323" s="3"/>
      <c r="H1323" s="2"/>
      <c r="I1323" s="12"/>
      <c r="J1323" s="67">
        <f t="shared" si="167"/>
        <v>0</v>
      </c>
      <c r="K1323" s="5">
        <f t="shared" si="168"/>
        <v>0</v>
      </c>
      <c r="L1323" s="54">
        <f t="shared" si="169"/>
        <v>0</v>
      </c>
      <c r="M1323" s="56" t="e">
        <f>IF(D1323="",#REF!,D1323)</f>
        <v>#REF!</v>
      </c>
      <c r="N1323" s="5">
        <f t="shared" si="170"/>
        <v>1</v>
      </c>
      <c r="O1323" s="5">
        <f t="shared" si="171"/>
        <v>0</v>
      </c>
    </row>
    <row r="1324" spans="7:15" x14ac:dyDescent="0.2">
      <c r="G1324" s="3"/>
      <c r="H1324" s="2"/>
      <c r="I1324" s="12"/>
      <c r="J1324" s="67">
        <f t="shared" si="167"/>
        <v>0</v>
      </c>
      <c r="K1324" s="5">
        <f t="shared" si="168"/>
        <v>0</v>
      </c>
      <c r="L1324" s="54">
        <f t="shared" si="169"/>
        <v>0</v>
      </c>
      <c r="M1324" s="56">
        <f t="shared" si="166"/>
        <v>0</v>
      </c>
      <c r="N1324" s="5">
        <f t="shared" si="170"/>
        <v>1</v>
      </c>
      <c r="O1324" s="5">
        <f t="shared" si="171"/>
        <v>0</v>
      </c>
    </row>
    <row r="1325" spans="7:15" x14ac:dyDescent="0.2">
      <c r="G1325" s="3"/>
      <c r="H1325" s="2"/>
      <c r="I1325" s="12"/>
      <c r="J1325" s="67">
        <f t="shared" si="167"/>
        <v>0</v>
      </c>
      <c r="K1325" s="5">
        <f t="shared" si="168"/>
        <v>0</v>
      </c>
      <c r="L1325" s="54">
        <f t="shared" si="169"/>
        <v>0</v>
      </c>
      <c r="M1325" s="56" t="e">
        <f>IF(D1325="",#REF!,D1325)</f>
        <v>#REF!</v>
      </c>
      <c r="N1325" s="5">
        <f t="shared" si="170"/>
        <v>1</v>
      </c>
      <c r="O1325" s="5">
        <f t="shared" si="171"/>
        <v>0</v>
      </c>
    </row>
    <row r="1326" spans="7:15" x14ac:dyDescent="0.2">
      <c r="G1326" s="3"/>
      <c r="H1326" s="2"/>
      <c r="I1326" s="12"/>
      <c r="J1326" s="67">
        <f t="shared" si="167"/>
        <v>0</v>
      </c>
      <c r="K1326" s="5">
        <f t="shared" si="168"/>
        <v>0</v>
      </c>
      <c r="L1326" s="54">
        <f t="shared" si="169"/>
        <v>0</v>
      </c>
      <c r="M1326" s="56">
        <f t="shared" ref="M1326:M1378" si="172">IF(D1326="",D1325,D1326)</f>
        <v>0</v>
      </c>
      <c r="N1326" s="5">
        <f t="shared" si="170"/>
        <v>1</v>
      </c>
      <c r="O1326" s="5">
        <f t="shared" si="171"/>
        <v>0</v>
      </c>
    </row>
    <row r="1327" spans="7:15" x14ac:dyDescent="0.2">
      <c r="G1327" s="3"/>
      <c r="H1327" s="2"/>
      <c r="I1327" s="12"/>
      <c r="J1327" s="67">
        <f t="shared" si="167"/>
        <v>0</v>
      </c>
      <c r="K1327" s="5">
        <f t="shared" si="168"/>
        <v>0</v>
      </c>
      <c r="L1327" s="54">
        <f t="shared" si="169"/>
        <v>0</v>
      </c>
      <c r="M1327" s="56">
        <f t="shared" si="172"/>
        <v>0</v>
      </c>
      <c r="N1327" s="5">
        <f t="shared" si="170"/>
        <v>1</v>
      </c>
      <c r="O1327" s="5">
        <f t="shared" si="171"/>
        <v>0</v>
      </c>
    </row>
    <row r="1328" spans="7:15" x14ac:dyDescent="0.2">
      <c r="G1328" s="3"/>
      <c r="H1328" s="2"/>
      <c r="I1328" s="12"/>
      <c r="J1328" s="67">
        <f t="shared" si="167"/>
        <v>0</v>
      </c>
      <c r="K1328" s="5">
        <f t="shared" si="168"/>
        <v>0</v>
      </c>
      <c r="L1328" s="54">
        <f t="shared" si="169"/>
        <v>0</v>
      </c>
      <c r="M1328" s="56" t="e">
        <f>IF(D1328="",#REF!,D1328)</f>
        <v>#REF!</v>
      </c>
      <c r="N1328" s="5">
        <f t="shared" si="170"/>
        <v>1</v>
      </c>
      <c r="O1328" s="5">
        <f t="shared" si="171"/>
        <v>0</v>
      </c>
    </row>
    <row r="1329" spans="7:15" x14ac:dyDescent="0.2">
      <c r="G1329" s="3"/>
      <c r="H1329" s="2"/>
      <c r="I1329" s="12"/>
      <c r="J1329" s="67">
        <f t="shared" si="167"/>
        <v>0</v>
      </c>
      <c r="K1329" s="5">
        <f t="shared" si="168"/>
        <v>0</v>
      </c>
      <c r="L1329" s="54">
        <f t="shared" si="169"/>
        <v>0</v>
      </c>
      <c r="M1329" s="56">
        <f t="shared" si="172"/>
        <v>0</v>
      </c>
      <c r="N1329" s="5">
        <f t="shared" si="170"/>
        <v>1</v>
      </c>
      <c r="O1329" s="5">
        <f t="shared" si="171"/>
        <v>0</v>
      </c>
    </row>
    <row r="1330" spans="7:15" x14ac:dyDescent="0.2">
      <c r="G1330" s="3"/>
      <c r="H1330" s="2"/>
      <c r="I1330" s="12"/>
      <c r="J1330" s="67">
        <f t="shared" si="167"/>
        <v>0</v>
      </c>
      <c r="K1330" s="5">
        <f t="shared" si="168"/>
        <v>0</v>
      </c>
      <c r="L1330" s="54">
        <f t="shared" si="169"/>
        <v>0</v>
      </c>
      <c r="M1330" s="56">
        <f t="shared" si="172"/>
        <v>0</v>
      </c>
      <c r="N1330" s="5">
        <f t="shared" si="170"/>
        <v>1</v>
      </c>
      <c r="O1330" s="5">
        <f t="shared" si="171"/>
        <v>0</v>
      </c>
    </row>
    <row r="1331" spans="7:15" x14ac:dyDescent="0.2">
      <c r="G1331" s="3"/>
      <c r="H1331" s="2"/>
      <c r="I1331" s="12"/>
      <c r="J1331" s="67">
        <f t="shared" si="167"/>
        <v>0</v>
      </c>
      <c r="K1331" s="5">
        <f t="shared" si="168"/>
        <v>0</v>
      </c>
      <c r="L1331" s="54">
        <f t="shared" si="169"/>
        <v>0</v>
      </c>
      <c r="M1331" s="56">
        <f t="shared" si="172"/>
        <v>0</v>
      </c>
      <c r="N1331" s="5">
        <f t="shared" si="170"/>
        <v>1</v>
      </c>
      <c r="O1331" s="5">
        <f t="shared" si="171"/>
        <v>0</v>
      </c>
    </row>
    <row r="1332" spans="7:15" x14ac:dyDescent="0.2">
      <c r="G1332" s="3"/>
      <c r="H1332" s="2"/>
      <c r="I1332" s="12"/>
      <c r="J1332" s="67">
        <f t="shared" si="167"/>
        <v>0</v>
      </c>
      <c r="K1332" s="5">
        <f t="shared" si="168"/>
        <v>0</v>
      </c>
      <c r="L1332" s="54">
        <f t="shared" si="169"/>
        <v>0</v>
      </c>
      <c r="M1332" s="56">
        <f t="shared" si="172"/>
        <v>0</v>
      </c>
      <c r="N1332" s="5">
        <f t="shared" si="170"/>
        <v>1</v>
      </c>
      <c r="O1332" s="5">
        <f t="shared" si="171"/>
        <v>0</v>
      </c>
    </row>
    <row r="1333" spans="7:15" x14ac:dyDescent="0.2">
      <c r="G1333" s="3"/>
      <c r="H1333" s="2"/>
      <c r="I1333" s="12"/>
      <c r="J1333" s="67">
        <f t="shared" si="167"/>
        <v>0</v>
      </c>
      <c r="K1333" s="5">
        <f t="shared" si="168"/>
        <v>0</v>
      </c>
      <c r="L1333" s="54">
        <f t="shared" si="169"/>
        <v>0</v>
      </c>
      <c r="M1333" s="56">
        <f t="shared" si="172"/>
        <v>0</v>
      </c>
      <c r="N1333" s="5">
        <f t="shared" si="170"/>
        <v>1</v>
      </c>
      <c r="O1333" s="5">
        <f t="shared" si="171"/>
        <v>0</v>
      </c>
    </row>
    <row r="1334" spans="7:15" x14ac:dyDescent="0.2">
      <c r="G1334" s="3"/>
      <c r="H1334" s="2"/>
      <c r="I1334" s="12"/>
      <c r="J1334" s="67">
        <f t="shared" si="167"/>
        <v>0</v>
      </c>
      <c r="K1334" s="5">
        <f t="shared" si="168"/>
        <v>0</v>
      </c>
      <c r="L1334" s="54">
        <f t="shared" si="169"/>
        <v>0</v>
      </c>
      <c r="M1334" s="56" t="e">
        <f>IF(D1334="",#REF!,D1334)</f>
        <v>#REF!</v>
      </c>
      <c r="N1334" s="5">
        <f t="shared" si="170"/>
        <v>1</v>
      </c>
      <c r="O1334" s="5">
        <f t="shared" si="171"/>
        <v>0</v>
      </c>
    </row>
    <row r="1335" spans="7:15" x14ac:dyDescent="0.2">
      <c r="G1335" s="3"/>
      <c r="H1335" s="2"/>
      <c r="I1335" s="12"/>
      <c r="J1335" s="67">
        <f t="shared" si="167"/>
        <v>0</v>
      </c>
      <c r="K1335" s="5">
        <f t="shared" si="168"/>
        <v>0</v>
      </c>
      <c r="L1335" s="54">
        <f t="shared" si="169"/>
        <v>0</v>
      </c>
      <c r="M1335" s="56">
        <f t="shared" si="172"/>
        <v>0</v>
      </c>
      <c r="N1335" s="5">
        <f t="shared" si="170"/>
        <v>1</v>
      </c>
      <c r="O1335" s="5">
        <f t="shared" si="171"/>
        <v>0</v>
      </c>
    </row>
    <row r="1336" spans="7:15" x14ac:dyDescent="0.2">
      <c r="G1336" s="3"/>
      <c r="H1336" s="2"/>
      <c r="I1336" s="12"/>
      <c r="J1336" s="67">
        <f t="shared" si="167"/>
        <v>0</v>
      </c>
      <c r="K1336" s="5">
        <f t="shared" si="168"/>
        <v>0</v>
      </c>
      <c r="L1336" s="54">
        <f t="shared" si="169"/>
        <v>0</v>
      </c>
      <c r="M1336" s="56">
        <f t="shared" si="172"/>
        <v>0</v>
      </c>
      <c r="N1336" s="5">
        <f t="shared" si="170"/>
        <v>1</v>
      </c>
      <c r="O1336" s="5">
        <f t="shared" si="171"/>
        <v>0</v>
      </c>
    </row>
    <row r="1337" spans="7:15" x14ac:dyDescent="0.2">
      <c r="G1337" s="3"/>
      <c r="H1337" s="2"/>
      <c r="I1337" s="12"/>
      <c r="J1337" s="67">
        <f t="shared" si="167"/>
        <v>0</v>
      </c>
      <c r="K1337" s="5">
        <f t="shared" si="168"/>
        <v>0</v>
      </c>
      <c r="L1337" s="54">
        <f t="shared" si="169"/>
        <v>0</v>
      </c>
      <c r="M1337" s="56" t="e">
        <f>IF(D1337="",#REF!,D1337)</f>
        <v>#REF!</v>
      </c>
      <c r="N1337" s="5">
        <f t="shared" si="170"/>
        <v>1</v>
      </c>
      <c r="O1337" s="5">
        <f t="shared" si="171"/>
        <v>0</v>
      </c>
    </row>
    <row r="1338" spans="7:15" x14ac:dyDescent="0.2">
      <c r="G1338" s="3"/>
      <c r="H1338" s="2"/>
      <c r="I1338" s="12"/>
      <c r="J1338" s="67">
        <f t="shared" si="167"/>
        <v>0</v>
      </c>
      <c r="K1338" s="5">
        <f t="shared" si="168"/>
        <v>0</v>
      </c>
      <c r="L1338" s="54">
        <f t="shared" si="169"/>
        <v>0</v>
      </c>
      <c r="M1338" s="56">
        <f t="shared" si="172"/>
        <v>0</v>
      </c>
      <c r="N1338" s="5">
        <f t="shared" si="170"/>
        <v>1</v>
      </c>
      <c r="O1338" s="5">
        <f t="shared" si="171"/>
        <v>0</v>
      </c>
    </row>
    <row r="1339" spans="7:15" x14ac:dyDescent="0.2">
      <c r="G1339" s="3"/>
      <c r="H1339" s="2"/>
      <c r="I1339" s="12"/>
      <c r="J1339" s="67">
        <f t="shared" si="167"/>
        <v>0</v>
      </c>
      <c r="K1339" s="5">
        <f t="shared" si="168"/>
        <v>0</v>
      </c>
      <c r="L1339" s="54">
        <f t="shared" si="169"/>
        <v>0</v>
      </c>
      <c r="M1339" s="56">
        <f t="shared" si="172"/>
        <v>0</v>
      </c>
      <c r="N1339" s="5">
        <f t="shared" si="170"/>
        <v>1</v>
      </c>
      <c r="O1339" s="5">
        <f t="shared" si="171"/>
        <v>0</v>
      </c>
    </row>
    <row r="1340" spans="7:15" x14ac:dyDescent="0.2">
      <c r="G1340" s="3"/>
      <c r="H1340" s="2"/>
      <c r="I1340" s="12"/>
      <c r="J1340" s="67">
        <f t="shared" si="167"/>
        <v>0</v>
      </c>
      <c r="K1340" s="5">
        <f t="shared" si="168"/>
        <v>0</v>
      </c>
      <c r="L1340" s="54">
        <f t="shared" si="169"/>
        <v>0</v>
      </c>
      <c r="M1340" s="56">
        <f t="shared" si="172"/>
        <v>0</v>
      </c>
      <c r="N1340" s="5">
        <f t="shared" si="170"/>
        <v>1</v>
      </c>
      <c r="O1340" s="5">
        <f t="shared" si="171"/>
        <v>0</v>
      </c>
    </row>
    <row r="1341" spans="7:15" x14ac:dyDescent="0.2">
      <c r="G1341" s="3"/>
      <c r="H1341" s="2"/>
      <c r="I1341" s="12"/>
      <c r="J1341" s="67">
        <f t="shared" si="167"/>
        <v>0</v>
      </c>
      <c r="K1341" s="5">
        <f t="shared" si="168"/>
        <v>0</v>
      </c>
      <c r="L1341" s="54">
        <f t="shared" si="169"/>
        <v>0</v>
      </c>
      <c r="M1341" s="56">
        <f t="shared" si="172"/>
        <v>0</v>
      </c>
      <c r="N1341" s="5">
        <f t="shared" si="170"/>
        <v>1</v>
      </c>
      <c r="O1341" s="5">
        <f t="shared" si="171"/>
        <v>0</v>
      </c>
    </row>
    <row r="1342" spans="7:15" x14ac:dyDescent="0.2">
      <c r="G1342" s="3"/>
      <c r="H1342" s="2"/>
      <c r="I1342" s="12"/>
      <c r="J1342" s="67">
        <f t="shared" si="167"/>
        <v>0</v>
      </c>
      <c r="K1342" s="5">
        <f t="shared" si="168"/>
        <v>0</v>
      </c>
      <c r="L1342" s="54">
        <f t="shared" si="169"/>
        <v>0</v>
      </c>
      <c r="M1342" s="56">
        <f t="shared" si="172"/>
        <v>0</v>
      </c>
      <c r="N1342" s="5">
        <f t="shared" si="170"/>
        <v>1</v>
      </c>
      <c r="O1342" s="5">
        <f t="shared" si="171"/>
        <v>0</v>
      </c>
    </row>
    <row r="1343" spans="7:15" x14ac:dyDescent="0.2">
      <c r="G1343" s="3"/>
      <c r="H1343" s="2"/>
      <c r="I1343" s="12"/>
      <c r="J1343" s="67">
        <f t="shared" si="167"/>
        <v>0</v>
      </c>
      <c r="K1343" s="5">
        <f t="shared" si="168"/>
        <v>0</v>
      </c>
      <c r="L1343" s="54">
        <f t="shared" si="169"/>
        <v>0</v>
      </c>
      <c r="M1343" s="56">
        <f t="shared" si="172"/>
        <v>0</v>
      </c>
      <c r="N1343" s="5">
        <f t="shared" si="170"/>
        <v>1</v>
      </c>
      <c r="O1343" s="5">
        <f t="shared" si="171"/>
        <v>0</v>
      </c>
    </row>
    <row r="1344" spans="7:15" x14ac:dyDescent="0.2">
      <c r="G1344" s="3"/>
      <c r="H1344" s="2"/>
      <c r="I1344" s="12"/>
      <c r="J1344" s="67">
        <f t="shared" si="167"/>
        <v>0</v>
      </c>
      <c r="K1344" s="5">
        <f t="shared" si="168"/>
        <v>0</v>
      </c>
      <c r="L1344" s="54">
        <f t="shared" si="169"/>
        <v>0</v>
      </c>
      <c r="M1344" s="56" t="e">
        <f>IF(D1344="",#REF!,D1344)</f>
        <v>#REF!</v>
      </c>
      <c r="N1344" s="5">
        <f t="shared" si="170"/>
        <v>1</v>
      </c>
      <c r="O1344" s="5">
        <f t="shared" si="171"/>
        <v>0</v>
      </c>
    </row>
    <row r="1345" spans="7:15" x14ac:dyDescent="0.2">
      <c r="G1345" s="3"/>
      <c r="H1345" s="2"/>
      <c r="I1345" s="12"/>
      <c r="J1345" s="67">
        <f t="shared" si="167"/>
        <v>0</v>
      </c>
      <c r="K1345" s="5">
        <f t="shared" si="168"/>
        <v>0</v>
      </c>
      <c r="L1345" s="54">
        <f t="shared" si="169"/>
        <v>0</v>
      </c>
      <c r="M1345" s="56">
        <f t="shared" si="172"/>
        <v>0</v>
      </c>
      <c r="N1345" s="5">
        <f t="shared" si="170"/>
        <v>1</v>
      </c>
      <c r="O1345" s="5">
        <f t="shared" si="171"/>
        <v>0</v>
      </c>
    </row>
    <row r="1346" spans="7:15" x14ac:dyDescent="0.2">
      <c r="G1346" s="3"/>
      <c r="H1346" s="2"/>
      <c r="I1346" s="12"/>
      <c r="J1346" s="67">
        <f t="shared" si="167"/>
        <v>0</v>
      </c>
      <c r="K1346" s="5">
        <f t="shared" si="168"/>
        <v>0</v>
      </c>
      <c r="L1346" s="54">
        <f t="shared" si="169"/>
        <v>0</v>
      </c>
      <c r="M1346" s="56">
        <f t="shared" si="172"/>
        <v>0</v>
      </c>
      <c r="N1346" s="5">
        <f t="shared" si="170"/>
        <v>1</v>
      </c>
      <c r="O1346" s="5">
        <f t="shared" si="171"/>
        <v>0</v>
      </c>
    </row>
    <row r="1347" spans="7:15" x14ac:dyDescent="0.2">
      <c r="G1347" s="3"/>
      <c r="H1347" s="2"/>
      <c r="I1347" s="12"/>
      <c r="J1347" s="67">
        <f t="shared" si="167"/>
        <v>0</v>
      </c>
      <c r="K1347" s="5">
        <f t="shared" si="168"/>
        <v>0</v>
      </c>
      <c r="L1347" s="54">
        <f t="shared" si="169"/>
        <v>0</v>
      </c>
      <c r="M1347" s="56">
        <f t="shared" si="172"/>
        <v>0</v>
      </c>
      <c r="N1347" s="5">
        <f t="shared" si="170"/>
        <v>1</v>
      </c>
      <c r="O1347" s="5">
        <f t="shared" si="171"/>
        <v>0</v>
      </c>
    </row>
    <row r="1348" spans="7:15" x14ac:dyDescent="0.2">
      <c r="G1348" s="3"/>
      <c r="H1348" s="2"/>
      <c r="I1348" s="12"/>
      <c r="J1348" s="67">
        <f t="shared" si="167"/>
        <v>0</v>
      </c>
      <c r="K1348" s="5">
        <f t="shared" si="168"/>
        <v>0</v>
      </c>
      <c r="L1348" s="54">
        <f t="shared" si="169"/>
        <v>0</v>
      </c>
      <c r="M1348" s="56">
        <f t="shared" si="172"/>
        <v>0</v>
      </c>
      <c r="N1348" s="5">
        <f t="shared" si="170"/>
        <v>1</v>
      </c>
      <c r="O1348" s="5">
        <f t="shared" si="171"/>
        <v>0</v>
      </c>
    </row>
    <row r="1349" spans="7:15" x14ac:dyDescent="0.2">
      <c r="G1349" s="3"/>
      <c r="H1349" s="2"/>
      <c r="I1349" s="12"/>
      <c r="J1349" s="67">
        <f t="shared" si="167"/>
        <v>0</v>
      </c>
      <c r="K1349" s="5">
        <f t="shared" si="168"/>
        <v>0</v>
      </c>
      <c r="L1349" s="54">
        <f t="shared" si="169"/>
        <v>0</v>
      </c>
      <c r="M1349" s="56">
        <f t="shared" si="172"/>
        <v>0</v>
      </c>
      <c r="N1349" s="5">
        <f t="shared" si="170"/>
        <v>1</v>
      </c>
      <c r="O1349" s="5">
        <f t="shared" si="171"/>
        <v>0</v>
      </c>
    </row>
    <row r="1350" spans="7:15" x14ac:dyDescent="0.2">
      <c r="G1350" s="3"/>
      <c r="H1350" s="2"/>
      <c r="I1350" s="12"/>
      <c r="J1350" s="67">
        <f t="shared" ref="J1350:J1413" si="173">IF(A1350=C1350,0,H1350)</f>
        <v>0</v>
      </c>
      <c r="K1350" s="5">
        <f t="shared" ref="K1350:K1413" si="174">IF(J1350&gt;0,1,0)</f>
        <v>0</v>
      </c>
      <c r="L1350" s="54">
        <f t="shared" ref="L1350:L1413" si="175">IF(K1350=0,0,IF(I1350="did not close",0,IF(I1350="",0,1)))</f>
        <v>0</v>
      </c>
      <c r="M1350" s="56">
        <f t="shared" si="172"/>
        <v>0</v>
      </c>
      <c r="N1350" s="5">
        <f t="shared" ref="N1350:N1413" si="176">IF(A1350=C1350,1,0)</f>
        <v>1</v>
      </c>
      <c r="O1350" s="5">
        <f t="shared" ref="O1350:O1413" si="177">IF(K1350=0,IF(I1350="did not close",0,IF(I1350="",0,1)),0)</f>
        <v>0</v>
      </c>
    </row>
    <row r="1351" spans="7:15" x14ac:dyDescent="0.2">
      <c r="G1351" s="3"/>
      <c r="H1351" s="2"/>
      <c r="I1351" s="12"/>
      <c r="J1351" s="67">
        <f t="shared" si="173"/>
        <v>0</v>
      </c>
      <c r="K1351" s="5">
        <f t="shared" si="174"/>
        <v>0</v>
      </c>
      <c r="L1351" s="54">
        <f t="shared" si="175"/>
        <v>0</v>
      </c>
      <c r="M1351" s="56">
        <f t="shared" si="172"/>
        <v>0</v>
      </c>
      <c r="N1351" s="5">
        <f t="shared" si="176"/>
        <v>1</v>
      </c>
      <c r="O1351" s="5">
        <f t="shared" si="177"/>
        <v>0</v>
      </c>
    </row>
    <row r="1352" spans="7:15" x14ac:dyDescent="0.2">
      <c r="G1352" s="3"/>
      <c r="H1352" s="2"/>
      <c r="I1352" s="12"/>
      <c r="J1352" s="67">
        <f t="shared" si="173"/>
        <v>0</v>
      </c>
      <c r="K1352" s="5">
        <f t="shared" si="174"/>
        <v>0</v>
      </c>
      <c r="L1352" s="54">
        <f t="shared" si="175"/>
        <v>0</v>
      </c>
      <c r="M1352" s="56" t="e">
        <f>IF(D1352="",#REF!,D1352)</f>
        <v>#REF!</v>
      </c>
      <c r="N1352" s="5">
        <f t="shared" si="176"/>
        <v>1</v>
      </c>
      <c r="O1352" s="5">
        <f t="shared" si="177"/>
        <v>0</v>
      </c>
    </row>
    <row r="1353" spans="7:15" x14ac:dyDescent="0.2">
      <c r="G1353" s="3"/>
      <c r="H1353" s="2"/>
      <c r="I1353" s="12"/>
      <c r="J1353" s="67">
        <f t="shared" si="173"/>
        <v>0</v>
      </c>
      <c r="K1353" s="5">
        <f t="shared" si="174"/>
        <v>0</v>
      </c>
      <c r="L1353" s="54">
        <f t="shared" si="175"/>
        <v>0</v>
      </c>
      <c r="M1353" s="56" t="e">
        <f>IF(D1353="",#REF!,D1353)</f>
        <v>#REF!</v>
      </c>
      <c r="N1353" s="5">
        <f t="shared" si="176"/>
        <v>1</v>
      </c>
      <c r="O1353" s="5">
        <f t="shared" si="177"/>
        <v>0</v>
      </c>
    </row>
    <row r="1354" spans="7:15" x14ac:dyDescent="0.2">
      <c r="G1354" s="3"/>
      <c r="H1354" s="2"/>
      <c r="I1354" s="12"/>
      <c r="J1354" s="67">
        <f t="shared" si="173"/>
        <v>0</v>
      </c>
      <c r="K1354" s="5">
        <f t="shared" si="174"/>
        <v>0</v>
      </c>
      <c r="L1354" s="54">
        <f t="shared" si="175"/>
        <v>0</v>
      </c>
      <c r="M1354" s="56">
        <f t="shared" si="172"/>
        <v>0</v>
      </c>
      <c r="N1354" s="5">
        <f t="shared" si="176"/>
        <v>1</v>
      </c>
      <c r="O1354" s="5">
        <f t="shared" si="177"/>
        <v>0</v>
      </c>
    </row>
    <row r="1355" spans="7:15" x14ac:dyDescent="0.2">
      <c r="G1355" s="3"/>
      <c r="H1355" s="2"/>
      <c r="I1355" s="12"/>
      <c r="J1355" s="67">
        <f t="shared" si="173"/>
        <v>0</v>
      </c>
      <c r="K1355" s="5">
        <f t="shared" si="174"/>
        <v>0</v>
      </c>
      <c r="L1355" s="54">
        <f t="shared" si="175"/>
        <v>0</v>
      </c>
      <c r="M1355" s="56">
        <f t="shared" si="172"/>
        <v>0</v>
      </c>
      <c r="N1355" s="5">
        <f t="shared" si="176"/>
        <v>1</v>
      </c>
      <c r="O1355" s="5">
        <f t="shared" si="177"/>
        <v>0</v>
      </c>
    </row>
    <row r="1356" spans="7:15" x14ac:dyDescent="0.2">
      <c r="G1356" s="3"/>
      <c r="H1356" s="2"/>
      <c r="I1356" s="12"/>
      <c r="J1356" s="67">
        <f t="shared" si="173"/>
        <v>0</v>
      </c>
      <c r="K1356" s="5">
        <f t="shared" si="174"/>
        <v>0</v>
      </c>
      <c r="L1356" s="54">
        <f t="shared" si="175"/>
        <v>0</v>
      </c>
      <c r="M1356" s="56">
        <f t="shared" si="172"/>
        <v>0</v>
      </c>
      <c r="N1356" s="5">
        <f t="shared" si="176"/>
        <v>1</v>
      </c>
      <c r="O1356" s="5">
        <f t="shared" si="177"/>
        <v>0</v>
      </c>
    </row>
    <row r="1357" spans="7:15" x14ac:dyDescent="0.2">
      <c r="G1357" s="3"/>
      <c r="H1357" s="2"/>
      <c r="I1357" s="12"/>
      <c r="J1357" s="67">
        <f t="shared" si="173"/>
        <v>0</v>
      </c>
      <c r="K1357" s="5">
        <f t="shared" si="174"/>
        <v>0</v>
      </c>
      <c r="L1357" s="54">
        <f t="shared" si="175"/>
        <v>0</v>
      </c>
      <c r="M1357" s="56">
        <f t="shared" si="172"/>
        <v>0</v>
      </c>
      <c r="N1357" s="5">
        <f t="shared" si="176"/>
        <v>1</v>
      </c>
      <c r="O1357" s="5">
        <f t="shared" si="177"/>
        <v>0</v>
      </c>
    </row>
    <row r="1358" spans="7:15" x14ac:dyDescent="0.2">
      <c r="G1358" s="3"/>
      <c r="H1358" s="2"/>
      <c r="I1358" s="12"/>
      <c r="J1358" s="67">
        <f t="shared" si="173"/>
        <v>0</v>
      </c>
      <c r="K1358" s="5">
        <f t="shared" si="174"/>
        <v>0</v>
      </c>
      <c r="L1358" s="54">
        <f t="shared" si="175"/>
        <v>0</v>
      </c>
      <c r="M1358" s="56">
        <f t="shared" si="172"/>
        <v>0</v>
      </c>
      <c r="N1358" s="5">
        <f t="shared" si="176"/>
        <v>1</v>
      </c>
      <c r="O1358" s="5">
        <f t="shared" si="177"/>
        <v>0</v>
      </c>
    </row>
    <row r="1359" spans="7:15" x14ac:dyDescent="0.2">
      <c r="G1359" s="3"/>
      <c r="H1359" s="2"/>
      <c r="I1359" s="12"/>
      <c r="J1359" s="67">
        <f t="shared" si="173"/>
        <v>0</v>
      </c>
      <c r="K1359" s="5">
        <f t="shared" si="174"/>
        <v>0</v>
      </c>
      <c r="L1359" s="54">
        <f t="shared" si="175"/>
        <v>0</v>
      </c>
      <c r="M1359" s="56">
        <f t="shared" si="172"/>
        <v>0</v>
      </c>
      <c r="N1359" s="5">
        <f t="shared" si="176"/>
        <v>1</v>
      </c>
      <c r="O1359" s="5">
        <f t="shared" si="177"/>
        <v>0</v>
      </c>
    </row>
    <row r="1360" spans="7:15" x14ac:dyDescent="0.2">
      <c r="G1360" s="3"/>
      <c r="H1360" s="2"/>
      <c r="I1360" s="12"/>
      <c r="J1360" s="67">
        <f t="shared" si="173"/>
        <v>0</v>
      </c>
      <c r="K1360" s="5">
        <f t="shared" si="174"/>
        <v>0</v>
      </c>
      <c r="L1360" s="54">
        <f t="shared" si="175"/>
        <v>0</v>
      </c>
      <c r="M1360" s="56">
        <f t="shared" si="172"/>
        <v>0</v>
      </c>
      <c r="N1360" s="5">
        <f t="shared" si="176"/>
        <v>1</v>
      </c>
      <c r="O1360" s="5">
        <f t="shared" si="177"/>
        <v>0</v>
      </c>
    </row>
    <row r="1361" spans="7:15" x14ac:dyDescent="0.2">
      <c r="G1361" s="3"/>
      <c r="H1361" s="2"/>
      <c r="I1361" s="12"/>
      <c r="J1361" s="67">
        <f t="shared" si="173"/>
        <v>0</v>
      </c>
      <c r="K1361" s="5">
        <f t="shared" si="174"/>
        <v>0</v>
      </c>
      <c r="L1361" s="54">
        <f t="shared" si="175"/>
        <v>0</v>
      </c>
      <c r="M1361" s="56">
        <f t="shared" si="172"/>
        <v>0</v>
      </c>
      <c r="N1361" s="5">
        <f t="shared" si="176"/>
        <v>1</v>
      </c>
      <c r="O1361" s="5">
        <f t="shared" si="177"/>
        <v>0</v>
      </c>
    </row>
    <row r="1362" spans="7:15" x14ac:dyDescent="0.2">
      <c r="G1362" s="3"/>
      <c r="H1362" s="2"/>
      <c r="I1362" s="12"/>
      <c r="J1362" s="67">
        <f t="shared" si="173"/>
        <v>0</v>
      </c>
      <c r="K1362" s="5">
        <f t="shared" si="174"/>
        <v>0</v>
      </c>
      <c r="L1362" s="54">
        <f t="shared" si="175"/>
        <v>0</v>
      </c>
      <c r="M1362" s="56">
        <f t="shared" si="172"/>
        <v>0</v>
      </c>
      <c r="N1362" s="5">
        <f t="shared" si="176"/>
        <v>1</v>
      </c>
      <c r="O1362" s="5">
        <f t="shared" si="177"/>
        <v>0</v>
      </c>
    </row>
    <row r="1363" spans="7:15" x14ac:dyDescent="0.2">
      <c r="G1363" s="3"/>
      <c r="H1363" s="2"/>
      <c r="I1363" s="12"/>
      <c r="J1363" s="67">
        <f t="shared" si="173"/>
        <v>0</v>
      </c>
      <c r="K1363" s="5">
        <f t="shared" si="174"/>
        <v>0</v>
      </c>
      <c r="L1363" s="54">
        <f t="shared" si="175"/>
        <v>0</v>
      </c>
      <c r="M1363" s="56">
        <f t="shared" si="172"/>
        <v>0</v>
      </c>
      <c r="N1363" s="5">
        <f t="shared" si="176"/>
        <v>1</v>
      </c>
      <c r="O1363" s="5">
        <f t="shared" si="177"/>
        <v>0</v>
      </c>
    </row>
    <row r="1364" spans="7:15" x14ac:dyDescent="0.2">
      <c r="G1364" s="3"/>
      <c r="H1364" s="2"/>
      <c r="I1364" s="12"/>
      <c r="J1364" s="67">
        <f t="shared" si="173"/>
        <v>0</v>
      </c>
      <c r="K1364" s="5">
        <f t="shared" si="174"/>
        <v>0</v>
      </c>
      <c r="L1364" s="54">
        <f t="shared" si="175"/>
        <v>0</v>
      </c>
      <c r="M1364" s="56">
        <f t="shared" si="172"/>
        <v>0</v>
      </c>
      <c r="N1364" s="5">
        <f t="shared" si="176"/>
        <v>1</v>
      </c>
      <c r="O1364" s="5">
        <f t="shared" si="177"/>
        <v>0</v>
      </c>
    </row>
    <row r="1365" spans="7:15" x14ac:dyDescent="0.2">
      <c r="G1365" s="3"/>
      <c r="H1365" s="2"/>
      <c r="I1365" s="12"/>
      <c r="J1365" s="67">
        <f t="shared" si="173"/>
        <v>0</v>
      </c>
      <c r="K1365" s="5">
        <f t="shared" si="174"/>
        <v>0</v>
      </c>
      <c r="L1365" s="54">
        <f t="shared" si="175"/>
        <v>0</v>
      </c>
      <c r="M1365" s="56">
        <f t="shared" si="172"/>
        <v>0</v>
      </c>
      <c r="N1365" s="5">
        <f t="shared" si="176"/>
        <v>1</v>
      </c>
      <c r="O1365" s="5">
        <f t="shared" si="177"/>
        <v>0</v>
      </c>
    </row>
    <row r="1366" spans="7:15" x14ac:dyDescent="0.2">
      <c r="G1366" s="3"/>
      <c r="H1366" s="2"/>
      <c r="I1366" s="12"/>
      <c r="J1366" s="67">
        <f t="shared" si="173"/>
        <v>0</v>
      </c>
      <c r="K1366" s="5">
        <f t="shared" si="174"/>
        <v>0</v>
      </c>
      <c r="L1366" s="54">
        <f t="shared" si="175"/>
        <v>0</v>
      </c>
      <c r="M1366" s="56" t="e">
        <f>IF(D1366="",#REF!,D1366)</f>
        <v>#REF!</v>
      </c>
      <c r="N1366" s="5">
        <f t="shared" si="176"/>
        <v>1</v>
      </c>
      <c r="O1366" s="5">
        <f t="shared" si="177"/>
        <v>0</v>
      </c>
    </row>
    <row r="1367" spans="7:15" x14ac:dyDescent="0.2">
      <c r="G1367" s="3"/>
      <c r="H1367" s="2"/>
      <c r="I1367" s="12"/>
      <c r="J1367" s="67">
        <f t="shared" si="173"/>
        <v>0</v>
      </c>
      <c r="K1367" s="5">
        <f t="shared" si="174"/>
        <v>0</v>
      </c>
      <c r="L1367" s="54">
        <f t="shared" si="175"/>
        <v>0</v>
      </c>
      <c r="M1367" s="56">
        <f t="shared" si="172"/>
        <v>0</v>
      </c>
      <c r="N1367" s="5">
        <f t="shared" si="176"/>
        <v>1</v>
      </c>
      <c r="O1367" s="5">
        <f t="shared" si="177"/>
        <v>0</v>
      </c>
    </row>
    <row r="1368" spans="7:15" x14ac:dyDescent="0.2">
      <c r="G1368" s="3"/>
      <c r="H1368" s="2"/>
      <c r="I1368" s="12"/>
      <c r="J1368" s="67">
        <f t="shared" si="173"/>
        <v>0</v>
      </c>
      <c r="K1368" s="5">
        <f t="shared" si="174"/>
        <v>0</v>
      </c>
      <c r="L1368" s="54">
        <f t="shared" si="175"/>
        <v>0</v>
      </c>
      <c r="M1368" s="56">
        <f t="shared" si="172"/>
        <v>0</v>
      </c>
      <c r="N1368" s="5">
        <f t="shared" si="176"/>
        <v>1</v>
      </c>
      <c r="O1368" s="5">
        <f t="shared" si="177"/>
        <v>0</v>
      </c>
    </row>
    <row r="1369" spans="7:15" x14ac:dyDescent="0.2">
      <c r="G1369" s="3"/>
      <c r="H1369" s="2"/>
      <c r="I1369" s="12"/>
      <c r="J1369" s="67">
        <f t="shared" si="173"/>
        <v>0</v>
      </c>
      <c r="K1369" s="5">
        <f t="shared" si="174"/>
        <v>0</v>
      </c>
      <c r="L1369" s="54">
        <f t="shared" si="175"/>
        <v>0</v>
      </c>
      <c r="M1369" s="56">
        <f t="shared" si="172"/>
        <v>0</v>
      </c>
      <c r="N1369" s="5">
        <f t="shared" si="176"/>
        <v>1</v>
      </c>
      <c r="O1369" s="5">
        <f t="shared" si="177"/>
        <v>0</v>
      </c>
    </row>
    <row r="1370" spans="7:15" x14ac:dyDescent="0.2">
      <c r="G1370" s="3"/>
      <c r="H1370" s="2"/>
      <c r="I1370" s="12"/>
      <c r="J1370" s="67">
        <f t="shared" si="173"/>
        <v>0</v>
      </c>
      <c r="K1370" s="5">
        <f t="shared" si="174"/>
        <v>0</v>
      </c>
      <c r="L1370" s="54">
        <f t="shared" si="175"/>
        <v>0</v>
      </c>
      <c r="M1370" s="56">
        <f t="shared" si="172"/>
        <v>0</v>
      </c>
      <c r="N1370" s="5">
        <f t="shared" si="176"/>
        <v>1</v>
      </c>
      <c r="O1370" s="5">
        <f t="shared" si="177"/>
        <v>0</v>
      </c>
    </row>
    <row r="1371" spans="7:15" x14ac:dyDescent="0.2">
      <c r="G1371" s="3"/>
      <c r="H1371" s="2"/>
      <c r="I1371" s="12"/>
      <c r="J1371" s="67">
        <f t="shared" si="173"/>
        <v>0</v>
      </c>
      <c r="K1371" s="5">
        <f t="shared" si="174"/>
        <v>0</v>
      </c>
      <c r="L1371" s="54">
        <f t="shared" si="175"/>
        <v>0</v>
      </c>
      <c r="M1371" s="56" t="e">
        <f>IF(D1371="",#REF!,D1371)</f>
        <v>#REF!</v>
      </c>
      <c r="N1371" s="5">
        <f t="shared" si="176"/>
        <v>1</v>
      </c>
      <c r="O1371" s="5">
        <f t="shared" si="177"/>
        <v>0</v>
      </c>
    </row>
    <row r="1372" spans="7:15" x14ac:dyDescent="0.2">
      <c r="G1372" s="3"/>
      <c r="H1372" s="2"/>
      <c r="I1372" s="12"/>
      <c r="J1372" s="67">
        <f t="shared" si="173"/>
        <v>0</v>
      </c>
      <c r="K1372" s="5">
        <f t="shared" si="174"/>
        <v>0</v>
      </c>
      <c r="L1372" s="54">
        <f t="shared" si="175"/>
        <v>0</v>
      </c>
      <c r="M1372" s="56">
        <f t="shared" si="172"/>
        <v>0</v>
      </c>
      <c r="N1372" s="5">
        <f t="shared" si="176"/>
        <v>1</v>
      </c>
      <c r="O1372" s="5">
        <f t="shared" si="177"/>
        <v>0</v>
      </c>
    </row>
    <row r="1373" spans="7:15" x14ac:dyDescent="0.2">
      <c r="G1373" s="3"/>
      <c r="H1373" s="2"/>
      <c r="I1373" s="12"/>
      <c r="J1373" s="67">
        <f t="shared" si="173"/>
        <v>0</v>
      </c>
      <c r="K1373" s="5">
        <f t="shared" si="174"/>
        <v>0</v>
      </c>
      <c r="L1373" s="54">
        <f t="shared" si="175"/>
        <v>0</v>
      </c>
      <c r="M1373" s="56">
        <f t="shared" si="172"/>
        <v>0</v>
      </c>
      <c r="N1373" s="5">
        <f t="shared" si="176"/>
        <v>1</v>
      </c>
      <c r="O1373" s="5">
        <f t="shared" si="177"/>
        <v>0</v>
      </c>
    </row>
    <row r="1374" spans="7:15" x14ac:dyDescent="0.2">
      <c r="G1374" s="3"/>
      <c r="H1374" s="2"/>
      <c r="I1374" s="12"/>
      <c r="J1374" s="67">
        <f t="shared" si="173"/>
        <v>0</v>
      </c>
      <c r="K1374" s="5">
        <f t="shared" si="174"/>
        <v>0</v>
      </c>
      <c r="L1374" s="54">
        <f t="shared" si="175"/>
        <v>0</v>
      </c>
      <c r="M1374" s="56" t="e">
        <f>IF(D1374="",#REF!,D1374)</f>
        <v>#REF!</v>
      </c>
      <c r="N1374" s="5">
        <f t="shared" si="176"/>
        <v>1</v>
      </c>
      <c r="O1374" s="5">
        <f t="shared" si="177"/>
        <v>0</v>
      </c>
    </row>
    <row r="1375" spans="7:15" x14ac:dyDescent="0.2">
      <c r="G1375" s="3"/>
      <c r="H1375" s="2"/>
      <c r="I1375" s="12"/>
      <c r="J1375" s="67">
        <f t="shared" si="173"/>
        <v>0</v>
      </c>
      <c r="K1375" s="5">
        <f t="shared" si="174"/>
        <v>0</v>
      </c>
      <c r="L1375" s="54">
        <f t="shared" si="175"/>
        <v>0</v>
      </c>
      <c r="M1375" s="56">
        <f t="shared" si="172"/>
        <v>0</v>
      </c>
      <c r="N1375" s="5">
        <f t="shared" si="176"/>
        <v>1</v>
      </c>
      <c r="O1375" s="5">
        <f t="shared" si="177"/>
        <v>0</v>
      </c>
    </row>
    <row r="1376" spans="7:15" x14ac:dyDescent="0.2">
      <c r="G1376" s="3"/>
      <c r="H1376" s="2"/>
      <c r="I1376" s="12"/>
      <c r="J1376" s="67">
        <f t="shared" si="173"/>
        <v>0</v>
      </c>
      <c r="K1376" s="5">
        <f t="shared" si="174"/>
        <v>0</v>
      </c>
      <c r="L1376" s="54">
        <f t="shared" si="175"/>
        <v>0</v>
      </c>
      <c r="M1376" s="56">
        <f t="shared" si="172"/>
        <v>0</v>
      </c>
      <c r="N1376" s="5">
        <f t="shared" si="176"/>
        <v>1</v>
      </c>
      <c r="O1376" s="5">
        <f t="shared" si="177"/>
        <v>0</v>
      </c>
    </row>
    <row r="1377" spans="7:15" x14ac:dyDescent="0.2">
      <c r="G1377" s="3"/>
      <c r="H1377" s="2"/>
      <c r="I1377" s="12"/>
      <c r="J1377" s="67">
        <f t="shared" si="173"/>
        <v>0</v>
      </c>
      <c r="K1377" s="5">
        <f t="shared" si="174"/>
        <v>0</v>
      </c>
      <c r="L1377" s="54">
        <f t="shared" si="175"/>
        <v>0</v>
      </c>
      <c r="M1377" s="56">
        <f t="shared" si="172"/>
        <v>0</v>
      </c>
      <c r="N1377" s="5">
        <f t="shared" si="176"/>
        <v>1</v>
      </c>
      <c r="O1377" s="5">
        <f t="shared" si="177"/>
        <v>0</v>
      </c>
    </row>
    <row r="1378" spans="7:15" x14ac:dyDescent="0.2">
      <c r="G1378" s="3"/>
      <c r="H1378" s="2"/>
      <c r="I1378" s="12"/>
      <c r="J1378" s="67">
        <f t="shared" si="173"/>
        <v>0</v>
      </c>
      <c r="K1378" s="5">
        <f t="shared" si="174"/>
        <v>0</v>
      </c>
      <c r="L1378" s="54">
        <f t="shared" si="175"/>
        <v>0</v>
      </c>
      <c r="M1378" s="56">
        <f t="shared" si="172"/>
        <v>0</v>
      </c>
      <c r="N1378" s="5">
        <f t="shared" si="176"/>
        <v>1</v>
      </c>
      <c r="O1378" s="5">
        <f t="shared" si="177"/>
        <v>0</v>
      </c>
    </row>
    <row r="1379" spans="7:15" x14ac:dyDescent="0.2">
      <c r="G1379" s="3"/>
      <c r="H1379" s="2"/>
      <c r="I1379" s="12"/>
      <c r="J1379" s="67">
        <f t="shared" si="173"/>
        <v>0</v>
      </c>
      <c r="K1379" s="5">
        <f t="shared" si="174"/>
        <v>0</v>
      </c>
      <c r="L1379" s="54">
        <f t="shared" si="175"/>
        <v>0</v>
      </c>
      <c r="M1379" s="56" t="e">
        <f>IF(D1379="",#REF!,D1379)</f>
        <v>#REF!</v>
      </c>
      <c r="N1379" s="5">
        <f t="shared" si="176"/>
        <v>1</v>
      </c>
      <c r="O1379" s="5">
        <f t="shared" si="177"/>
        <v>0</v>
      </c>
    </row>
    <row r="1380" spans="7:15" x14ac:dyDescent="0.2">
      <c r="G1380" s="3"/>
      <c r="H1380" s="2"/>
      <c r="I1380" s="12"/>
      <c r="J1380" s="67">
        <f t="shared" si="173"/>
        <v>0</v>
      </c>
      <c r="K1380" s="5">
        <f t="shared" si="174"/>
        <v>0</v>
      </c>
      <c r="L1380" s="54">
        <f t="shared" si="175"/>
        <v>0</v>
      </c>
      <c r="M1380" s="56" t="e">
        <f>IF(D1380="",#REF!,D1380)</f>
        <v>#REF!</v>
      </c>
      <c r="N1380" s="5">
        <f t="shared" si="176"/>
        <v>1</v>
      </c>
      <c r="O1380" s="5">
        <f t="shared" si="177"/>
        <v>0</v>
      </c>
    </row>
    <row r="1381" spans="7:15" x14ac:dyDescent="0.2">
      <c r="G1381" s="3"/>
      <c r="H1381" s="2"/>
      <c r="I1381" s="12"/>
      <c r="J1381" s="67">
        <f t="shared" si="173"/>
        <v>0</v>
      </c>
      <c r="K1381" s="5">
        <f t="shared" si="174"/>
        <v>0</v>
      </c>
      <c r="L1381" s="54">
        <f t="shared" si="175"/>
        <v>0</v>
      </c>
      <c r="M1381" s="56">
        <f t="shared" ref="M1381:M1423" si="178">IF(D1381="",D1380,D1381)</f>
        <v>0</v>
      </c>
      <c r="N1381" s="5">
        <f t="shared" si="176"/>
        <v>1</v>
      </c>
      <c r="O1381" s="5">
        <f t="shared" si="177"/>
        <v>0</v>
      </c>
    </row>
    <row r="1382" spans="7:15" x14ac:dyDescent="0.2">
      <c r="G1382" s="3"/>
      <c r="H1382" s="2"/>
      <c r="I1382" s="12"/>
      <c r="J1382" s="67">
        <f t="shared" si="173"/>
        <v>0</v>
      </c>
      <c r="K1382" s="5">
        <f t="shared" si="174"/>
        <v>0</v>
      </c>
      <c r="L1382" s="54">
        <f t="shared" si="175"/>
        <v>0</v>
      </c>
      <c r="M1382" s="56">
        <f t="shared" si="178"/>
        <v>0</v>
      </c>
      <c r="N1382" s="5">
        <f t="shared" si="176"/>
        <v>1</v>
      </c>
      <c r="O1382" s="5">
        <f t="shared" si="177"/>
        <v>0</v>
      </c>
    </row>
    <row r="1383" spans="7:15" x14ac:dyDescent="0.2">
      <c r="G1383" s="3"/>
      <c r="H1383" s="2"/>
      <c r="I1383" s="12"/>
      <c r="J1383" s="67">
        <f t="shared" si="173"/>
        <v>0</v>
      </c>
      <c r="K1383" s="5">
        <f t="shared" si="174"/>
        <v>0</v>
      </c>
      <c r="L1383" s="54">
        <f t="shared" si="175"/>
        <v>0</v>
      </c>
      <c r="M1383" s="56" t="e">
        <f>IF(D1383="",#REF!,D1383)</f>
        <v>#REF!</v>
      </c>
      <c r="N1383" s="5">
        <f t="shared" si="176"/>
        <v>1</v>
      </c>
      <c r="O1383" s="5">
        <f t="shared" si="177"/>
        <v>0</v>
      </c>
    </row>
    <row r="1384" spans="7:15" x14ac:dyDescent="0.2">
      <c r="G1384" s="3"/>
      <c r="H1384" s="2"/>
      <c r="I1384" s="12"/>
      <c r="J1384" s="67">
        <f t="shared" si="173"/>
        <v>0</v>
      </c>
      <c r="K1384" s="5">
        <f t="shared" si="174"/>
        <v>0</v>
      </c>
      <c r="L1384" s="54">
        <f t="shared" si="175"/>
        <v>0</v>
      </c>
      <c r="M1384" s="56" t="e">
        <f>IF(D1384="",#REF!,D1384)</f>
        <v>#REF!</v>
      </c>
      <c r="N1384" s="5">
        <f t="shared" si="176"/>
        <v>1</v>
      </c>
      <c r="O1384" s="5">
        <f t="shared" si="177"/>
        <v>0</v>
      </c>
    </row>
    <row r="1385" spans="7:15" x14ac:dyDescent="0.2">
      <c r="G1385" s="3"/>
      <c r="H1385" s="2"/>
      <c r="I1385" s="12"/>
      <c r="J1385" s="67">
        <f t="shared" si="173"/>
        <v>0</v>
      </c>
      <c r="K1385" s="5">
        <f t="shared" si="174"/>
        <v>0</v>
      </c>
      <c r="L1385" s="54">
        <f t="shared" si="175"/>
        <v>0</v>
      </c>
      <c r="M1385" s="56">
        <f t="shared" si="178"/>
        <v>0</v>
      </c>
      <c r="N1385" s="5">
        <f t="shared" si="176"/>
        <v>1</v>
      </c>
      <c r="O1385" s="5">
        <f t="shared" si="177"/>
        <v>0</v>
      </c>
    </row>
    <row r="1386" spans="7:15" x14ac:dyDescent="0.2">
      <c r="G1386" s="3"/>
      <c r="H1386" s="2"/>
      <c r="I1386" s="12"/>
      <c r="J1386" s="67">
        <f t="shared" si="173"/>
        <v>0</v>
      </c>
      <c r="K1386" s="5">
        <f t="shared" si="174"/>
        <v>0</v>
      </c>
      <c r="L1386" s="54">
        <f t="shared" si="175"/>
        <v>0</v>
      </c>
      <c r="M1386" s="56" t="e">
        <f>IF(D1386="",#REF!,D1386)</f>
        <v>#REF!</v>
      </c>
      <c r="N1386" s="5">
        <f t="shared" si="176"/>
        <v>1</v>
      </c>
      <c r="O1386" s="5">
        <f t="shared" si="177"/>
        <v>0</v>
      </c>
    </row>
    <row r="1387" spans="7:15" x14ac:dyDescent="0.2">
      <c r="G1387" s="3"/>
      <c r="H1387" s="2"/>
      <c r="I1387" s="12"/>
      <c r="J1387" s="67">
        <f t="shared" si="173"/>
        <v>0</v>
      </c>
      <c r="K1387" s="5">
        <f t="shared" si="174"/>
        <v>0</v>
      </c>
      <c r="L1387" s="54">
        <f t="shared" si="175"/>
        <v>0</v>
      </c>
      <c r="M1387" s="56" t="e">
        <f>IF(D1387="",#REF!,D1387)</f>
        <v>#REF!</v>
      </c>
      <c r="N1387" s="5">
        <f t="shared" si="176"/>
        <v>1</v>
      </c>
      <c r="O1387" s="5">
        <f t="shared" si="177"/>
        <v>0</v>
      </c>
    </row>
    <row r="1388" spans="7:15" x14ac:dyDescent="0.2">
      <c r="G1388" s="3"/>
      <c r="H1388" s="2"/>
      <c r="I1388" s="12"/>
      <c r="J1388" s="67">
        <f t="shared" si="173"/>
        <v>0</v>
      </c>
      <c r="K1388" s="5">
        <f t="shared" si="174"/>
        <v>0</v>
      </c>
      <c r="L1388" s="54">
        <f t="shared" si="175"/>
        <v>0</v>
      </c>
      <c r="M1388" s="56">
        <f t="shared" si="178"/>
        <v>0</v>
      </c>
      <c r="N1388" s="5">
        <f t="shared" si="176"/>
        <v>1</v>
      </c>
      <c r="O1388" s="5">
        <f t="shared" si="177"/>
        <v>0</v>
      </c>
    </row>
    <row r="1389" spans="7:15" x14ac:dyDescent="0.2">
      <c r="G1389" s="3"/>
      <c r="H1389" s="2"/>
      <c r="I1389" s="12"/>
      <c r="J1389" s="67">
        <f t="shared" si="173"/>
        <v>0</v>
      </c>
      <c r="K1389" s="5">
        <f t="shared" si="174"/>
        <v>0</v>
      </c>
      <c r="L1389" s="54">
        <f t="shared" si="175"/>
        <v>0</v>
      </c>
      <c r="M1389" s="56">
        <f t="shared" si="178"/>
        <v>0</v>
      </c>
      <c r="N1389" s="5">
        <f t="shared" si="176"/>
        <v>1</v>
      </c>
      <c r="O1389" s="5">
        <f t="shared" si="177"/>
        <v>0</v>
      </c>
    </row>
    <row r="1390" spans="7:15" x14ac:dyDescent="0.2">
      <c r="G1390" s="3"/>
      <c r="H1390" s="2"/>
      <c r="I1390" s="12"/>
      <c r="J1390" s="67">
        <f t="shared" si="173"/>
        <v>0</v>
      </c>
      <c r="K1390" s="5">
        <f t="shared" si="174"/>
        <v>0</v>
      </c>
      <c r="L1390" s="54">
        <f t="shared" si="175"/>
        <v>0</v>
      </c>
      <c r="M1390" s="56">
        <f t="shared" si="178"/>
        <v>0</v>
      </c>
      <c r="N1390" s="5">
        <f t="shared" si="176"/>
        <v>1</v>
      </c>
      <c r="O1390" s="5">
        <f t="shared" si="177"/>
        <v>0</v>
      </c>
    </row>
    <row r="1391" spans="7:15" x14ac:dyDescent="0.2">
      <c r="G1391" s="3"/>
      <c r="H1391" s="2"/>
      <c r="I1391" s="12"/>
      <c r="J1391" s="67">
        <f t="shared" si="173"/>
        <v>0</v>
      </c>
      <c r="K1391" s="5">
        <f t="shared" si="174"/>
        <v>0</v>
      </c>
      <c r="L1391" s="54">
        <f t="shared" si="175"/>
        <v>0</v>
      </c>
      <c r="M1391" s="56">
        <f t="shared" si="178"/>
        <v>0</v>
      </c>
      <c r="N1391" s="5">
        <f t="shared" si="176"/>
        <v>1</v>
      </c>
      <c r="O1391" s="5">
        <f t="shared" si="177"/>
        <v>0</v>
      </c>
    </row>
    <row r="1392" spans="7:15" x14ac:dyDescent="0.2">
      <c r="G1392" s="3"/>
      <c r="H1392" s="2"/>
      <c r="I1392" s="12"/>
      <c r="J1392" s="67">
        <f t="shared" si="173"/>
        <v>0</v>
      </c>
      <c r="K1392" s="5">
        <f t="shared" si="174"/>
        <v>0</v>
      </c>
      <c r="L1392" s="54">
        <f t="shared" si="175"/>
        <v>0</v>
      </c>
      <c r="M1392" s="56">
        <f t="shared" si="178"/>
        <v>0</v>
      </c>
      <c r="N1392" s="5">
        <f t="shared" si="176"/>
        <v>1</v>
      </c>
      <c r="O1392" s="5">
        <f t="shared" si="177"/>
        <v>0</v>
      </c>
    </row>
    <row r="1393" spans="7:15" x14ac:dyDescent="0.2">
      <c r="G1393" s="3"/>
      <c r="H1393" s="2"/>
      <c r="I1393" s="12"/>
      <c r="J1393" s="67">
        <f t="shared" si="173"/>
        <v>0</v>
      </c>
      <c r="K1393" s="5">
        <f t="shared" si="174"/>
        <v>0</v>
      </c>
      <c r="L1393" s="54">
        <f t="shared" si="175"/>
        <v>0</v>
      </c>
      <c r="M1393" s="56">
        <f t="shared" si="178"/>
        <v>0</v>
      </c>
      <c r="N1393" s="5">
        <f t="shared" si="176"/>
        <v>1</v>
      </c>
      <c r="O1393" s="5">
        <f t="shared" si="177"/>
        <v>0</v>
      </c>
    </row>
    <row r="1394" spans="7:15" x14ac:dyDescent="0.2">
      <c r="G1394" s="3"/>
      <c r="H1394" s="2"/>
      <c r="I1394" s="12"/>
      <c r="J1394" s="67">
        <f t="shared" si="173"/>
        <v>0</v>
      </c>
      <c r="K1394" s="5">
        <f t="shared" si="174"/>
        <v>0</v>
      </c>
      <c r="L1394" s="54">
        <f t="shared" si="175"/>
        <v>0</v>
      </c>
      <c r="M1394" s="56">
        <f t="shared" si="178"/>
        <v>0</v>
      </c>
      <c r="N1394" s="5">
        <f t="shared" si="176"/>
        <v>1</v>
      </c>
      <c r="O1394" s="5">
        <f t="shared" si="177"/>
        <v>0</v>
      </c>
    </row>
    <row r="1395" spans="7:15" x14ac:dyDescent="0.2">
      <c r="G1395" s="3"/>
      <c r="H1395" s="2"/>
      <c r="I1395" s="12"/>
      <c r="J1395" s="67">
        <f t="shared" si="173"/>
        <v>0</v>
      </c>
      <c r="K1395" s="5">
        <f t="shared" si="174"/>
        <v>0</v>
      </c>
      <c r="L1395" s="54">
        <f t="shared" si="175"/>
        <v>0</v>
      </c>
      <c r="M1395" s="56">
        <f t="shared" si="178"/>
        <v>0</v>
      </c>
      <c r="N1395" s="5">
        <f t="shared" si="176"/>
        <v>1</v>
      </c>
      <c r="O1395" s="5">
        <f t="shared" si="177"/>
        <v>0</v>
      </c>
    </row>
    <row r="1396" spans="7:15" x14ac:dyDescent="0.2">
      <c r="G1396" s="3"/>
      <c r="H1396" s="2"/>
      <c r="I1396" s="12"/>
      <c r="J1396" s="67">
        <f t="shared" si="173"/>
        <v>0</v>
      </c>
      <c r="K1396" s="5">
        <f t="shared" si="174"/>
        <v>0</v>
      </c>
      <c r="L1396" s="54">
        <f t="shared" si="175"/>
        <v>0</v>
      </c>
      <c r="M1396" s="56" t="e">
        <f>IF(D1396="",#REF!,D1396)</f>
        <v>#REF!</v>
      </c>
      <c r="N1396" s="5">
        <f t="shared" si="176"/>
        <v>1</v>
      </c>
      <c r="O1396" s="5">
        <f t="shared" si="177"/>
        <v>0</v>
      </c>
    </row>
    <row r="1397" spans="7:15" x14ac:dyDescent="0.2">
      <c r="G1397" s="3"/>
      <c r="H1397" s="2"/>
      <c r="I1397" s="12"/>
      <c r="J1397" s="67">
        <f t="shared" si="173"/>
        <v>0</v>
      </c>
      <c r="K1397" s="5">
        <f t="shared" si="174"/>
        <v>0</v>
      </c>
      <c r="L1397" s="54">
        <f t="shared" si="175"/>
        <v>0</v>
      </c>
      <c r="M1397" s="56" t="e">
        <f>IF(D1397="",#REF!,D1397)</f>
        <v>#REF!</v>
      </c>
      <c r="N1397" s="5">
        <f t="shared" si="176"/>
        <v>1</v>
      </c>
      <c r="O1397" s="5">
        <f t="shared" si="177"/>
        <v>0</v>
      </c>
    </row>
    <row r="1398" spans="7:15" x14ac:dyDescent="0.2">
      <c r="G1398" s="3"/>
      <c r="H1398" s="2"/>
      <c r="I1398" s="12"/>
      <c r="J1398" s="67">
        <f t="shared" si="173"/>
        <v>0</v>
      </c>
      <c r="K1398" s="5">
        <f t="shared" si="174"/>
        <v>0</v>
      </c>
      <c r="L1398" s="54">
        <f t="shared" si="175"/>
        <v>0</v>
      </c>
      <c r="M1398" s="56" t="e">
        <f>IF(D1398="",#REF!,D1398)</f>
        <v>#REF!</v>
      </c>
      <c r="N1398" s="5">
        <f t="shared" si="176"/>
        <v>1</v>
      </c>
      <c r="O1398" s="5">
        <f t="shared" si="177"/>
        <v>0</v>
      </c>
    </row>
    <row r="1399" spans="7:15" x14ac:dyDescent="0.2">
      <c r="G1399" s="3"/>
      <c r="H1399" s="2"/>
      <c r="I1399" s="12"/>
      <c r="J1399" s="67">
        <f t="shared" si="173"/>
        <v>0</v>
      </c>
      <c r="K1399" s="5">
        <f t="shared" si="174"/>
        <v>0</v>
      </c>
      <c r="L1399" s="54">
        <f t="shared" si="175"/>
        <v>0</v>
      </c>
      <c r="M1399" s="56" t="e">
        <f>IF(D1399="",#REF!,D1399)</f>
        <v>#REF!</v>
      </c>
      <c r="N1399" s="5">
        <f t="shared" si="176"/>
        <v>1</v>
      </c>
      <c r="O1399" s="5">
        <f t="shared" si="177"/>
        <v>0</v>
      </c>
    </row>
    <row r="1400" spans="7:15" x14ac:dyDescent="0.2">
      <c r="G1400" s="3"/>
      <c r="H1400" s="2"/>
      <c r="I1400" s="12"/>
      <c r="J1400" s="67">
        <f t="shared" si="173"/>
        <v>0</v>
      </c>
      <c r="K1400" s="5">
        <f t="shared" si="174"/>
        <v>0</v>
      </c>
      <c r="L1400" s="54">
        <f t="shared" si="175"/>
        <v>0</v>
      </c>
      <c r="M1400" s="56">
        <f t="shared" si="178"/>
        <v>0</v>
      </c>
      <c r="N1400" s="5">
        <f t="shared" si="176"/>
        <v>1</v>
      </c>
      <c r="O1400" s="5">
        <f t="shared" si="177"/>
        <v>0</v>
      </c>
    </row>
    <row r="1401" spans="7:15" x14ac:dyDescent="0.2">
      <c r="G1401" s="3"/>
      <c r="H1401" s="2"/>
      <c r="I1401" s="12"/>
      <c r="J1401" s="67">
        <f t="shared" si="173"/>
        <v>0</v>
      </c>
      <c r="K1401" s="5">
        <f t="shared" si="174"/>
        <v>0</v>
      </c>
      <c r="L1401" s="54">
        <f t="shared" si="175"/>
        <v>0</v>
      </c>
      <c r="M1401" s="56" t="e">
        <f>IF(D1401="",#REF!,D1401)</f>
        <v>#REF!</v>
      </c>
      <c r="N1401" s="5">
        <f t="shared" si="176"/>
        <v>1</v>
      </c>
      <c r="O1401" s="5">
        <f t="shared" si="177"/>
        <v>0</v>
      </c>
    </row>
    <row r="1402" spans="7:15" x14ac:dyDescent="0.2">
      <c r="G1402" s="3"/>
      <c r="H1402" s="2"/>
      <c r="I1402" s="12"/>
      <c r="J1402" s="67">
        <f t="shared" si="173"/>
        <v>0</v>
      </c>
      <c r="K1402" s="5">
        <f t="shared" si="174"/>
        <v>0</v>
      </c>
      <c r="L1402" s="54">
        <f t="shared" si="175"/>
        <v>0</v>
      </c>
      <c r="M1402" s="56">
        <f t="shared" si="178"/>
        <v>0</v>
      </c>
      <c r="N1402" s="5">
        <f t="shared" si="176"/>
        <v>1</v>
      </c>
      <c r="O1402" s="5">
        <f t="shared" si="177"/>
        <v>0</v>
      </c>
    </row>
    <row r="1403" spans="7:15" x14ac:dyDescent="0.2">
      <c r="G1403" s="3"/>
      <c r="H1403" s="2"/>
      <c r="I1403" s="12"/>
      <c r="J1403" s="67">
        <f t="shared" si="173"/>
        <v>0</v>
      </c>
      <c r="K1403" s="5">
        <f t="shared" si="174"/>
        <v>0</v>
      </c>
      <c r="L1403" s="54">
        <f t="shared" si="175"/>
        <v>0</v>
      </c>
      <c r="M1403" s="56">
        <f t="shared" si="178"/>
        <v>0</v>
      </c>
      <c r="N1403" s="5">
        <f t="shared" si="176"/>
        <v>1</v>
      </c>
      <c r="O1403" s="5">
        <f t="shared" si="177"/>
        <v>0</v>
      </c>
    </row>
    <row r="1404" spans="7:15" x14ac:dyDescent="0.2">
      <c r="G1404" s="3"/>
      <c r="H1404" s="2"/>
      <c r="I1404" s="12"/>
      <c r="J1404" s="67">
        <f t="shared" si="173"/>
        <v>0</v>
      </c>
      <c r="K1404" s="5">
        <f t="shared" si="174"/>
        <v>0</v>
      </c>
      <c r="L1404" s="54">
        <f t="shared" si="175"/>
        <v>0</v>
      </c>
      <c r="M1404" s="56">
        <f t="shared" si="178"/>
        <v>0</v>
      </c>
      <c r="N1404" s="5">
        <f t="shared" si="176"/>
        <v>1</v>
      </c>
      <c r="O1404" s="5">
        <f t="shared" si="177"/>
        <v>0</v>
      </c>
    </row>
    <row r="1405" spans="7:15" x14ac:dyDescent="0.2">
      <c r="G1405" s="3"/>
      <c r="H1405" s="2"/>
      <c r="I1405" s="12"/>
      <c r="J1405" s="67">
        <f t="shared" si="173"/>
        <v>0</v>
      </c>
      <c r="K1405" s="5">
        <f t="shared" si="174"/>
        <v>0</v>
      </c>
      <c r="L1405" s="54">
        <f t="shared" si="175"/>
        <v>0</v>
      </c>
      <c r="M1405" s="56">
        <f t="shared" si="178"/>
        <v>0</v>
      </c>
      <c r="N1405" s="5">
        <f t="shared" si="176"/>
        <v>1</v>
      </c>
      <c r="O1405" s="5">
        <f t="shared" si="177"/>
        <v>0</v>
      </c>
    </row>
    <row r="1406" spans="7:15" x14ac:dyDescent="0.2">
      <c r="G1406" s="3"/>
      <c r="H1406" s="2"/>
      <c r="I1406" s="12"/>
      <c r="J1406" s="67">
        <f t="shared" si="173"/>
        <v>0</v>
      </c>
      <c r="K1406" s="5">
        <f t="shared" si="174"/>
        <v>0</v>
      </c>
      <c r="L1406" s="54">
        <f t="shared" si="175"/>
        <v>0</v>
      </c>
      <c r="M1406" s="56">
        <f t="shared" si="178"/>
        <v>0</v>
      </c>
      <c r="N1406" s="5">
        <f t="shared" si="176"/>
        <v>1</v>
      </c>
      <c r="O1406" s="5">
        <f t="shared" si="177"/>
        <v>0</v>
      </c>
    </row>
    <row r="1407" spans="7:15" x14ac:dyDescent="0.2">
      <c r="G1407" s="3"/>
      <c r="H1407" s="2"/>
      <c r="I1407" s="12"/>
      <c r="J1407" s="67">
        <f t="shared" si="173"/>
        <v>0</v>
      </c>
      <c r="K1407" s="5">
        <f t="shared" si="174"/>
        <v>0</v>
      </c>
      <c r="L1407" s="54">
        <f t="shared" si="175"/>
        <v>0</v>
      </c>
      <c r="M1407" s="56" t="e">
        <f>IF(D1407="",#REF!,D1407)</f>
        <v>#REF!</v>
      </c>
      <c r="N1407" s="5">
        <f t="shared" si="176"/>
        <v>1</v>
      </c>
      <c r="O1407" s="5">
        <f t="shared" si="177"/>
        <v>0</v>
      </c>
    </row>
    <row r="1408" spans="7:15" x14ac:dyDescent="0.2">
      <c r="G1408" s="3"/>
      <c r="H1408" s="2"/>
      <c r="I1408" s="12"/>
      <c r="J1408" s="67">
        <f t="shared" si="173"/>
        <v>0</v>
      </c>
      <c r="K1408" s="5">
        <f t="shared" si="174"/>
        <v>0</v>
      </c>
      <c r="L1408" s="54">
        <f t="shared" si="175"/>
        <v>0</v>
      </c>
      <c r="M1408" s="56">
        <f t="shared" si="178"/>
        <v>0</v>
      </c>
      <c r="N1408" s="5">
        <f t="shared" si="176"/>
        <v>1</v>
      </c>
      <c r="O1408" s="5">
        <f t="shared" si="177"/>
        <v>0</v>
      </c>
    </row>
    <row r="1409" spans="7:15" x14ac:dyDescent="0.2">
      <c r="G1409" s="3"/>
      <c r="H1409" s="2"/>
      <c r="I1409" s="12"/>
      <c r="J1409" s="67">
        <f t="shared" si="173"/>
        <v>0</v>
      </c>
      <c r="K1409" s="5">
        <f t="shared" si="174"/>
        <v>0</v>
      </c>
      <c r="L1409" s="54">
        <f t="shared" si="175"/>
        <v>0</v>
      </c>
      <c r="M1409" s="56">
        <f t="shared" si="178"/>
        <v>0</v>
      </c>
      <c r="N1409" s="5">
        <f t="shared" si="176"/>
        <v>1</v>
      </c>
      <c r="O1409" s="5">
        <f t="shared" si="177"/>
        <v>0</v>
      </c>
    </row>
    <row r="1410" spans="7:15" x14ac:dyDescent="0.2">
      <c r="G1410" s="3"/>
      <c r="H1410" s="2"/>
      <c r="I1410" s="12"/>
      <c r="J1410" s="67">
        <f t="shared" si="173"/>
        <v>0</v>
      </c>
      <c r="K1410" s="5">
        <f t="shared" si="174"/>
        <v>0</v>
      </c>
      <c r="L1410" s="54">
        <f t="shared" si="175"/>
        <v>0</v>
      </c>
      <c r="M1410" s="56">
        <f t="shared" si="178"/>
        <v>0</v>
      </c>
      <c r="N1410" s="5">
        <f t="shared" si="176"/>
        <v>1</v>
      </c>
      <c r="O1410" s="5">
        <f t="shared" si="177"/>
        <v>0</v>
      </c>
    </row>
    <row r="1411" spans="7:15" x14ac:dyDescent="0.2">
      <c r="G1411" s="3"/>
      <c r="H1411" s="2"/>
      <c r="I1411" s="12"/>
      <c r="J1411" s="67">
        <f t="shared" si="173"/>
        <v>0</v>
      </c>
      <c r="K1411" s="5">
        <f t="shared" si="174"/>
        <v>0</v>
      </c>
      <c r="L1411" s="54">
        <f t="shared" si="175"/>
        <v>0</v>
      </c>
      <c r="M1411" s="56" t="e">
        <f>IF(D1411="",#REF!,D1411)</f>
        <v>#REF!</v>
      </c>
      <c r="N1411" s="5">
        <f t="shared" si="176"/>
        <v>1</v>
      </c>
      <c r="O1411" s="5">
        <f t="shared" si="177"/>
        <v>0</v>
      </c>
    </row>
    <row r="1412" spans="7:15" x14ac:dyDescent="0.2">
      <c r="G1412" s="3"/>
      <c r="H1412" s="2"/>
      <c r="I1412" s="12"/>
      <c r="J1412" s="67">
        <f t="shared" si="173"/>
        <v>0</v>
      </c>
      <c r="K1412" s="5">
        <f t="shared" si="174"/>
        <v>0</v>
      </c>
      <c r="L1412" s="54">
        <f t="shared" si="175"/>
        <v>0</v>
      </c>
      <c r="M1412" s="56">
        <f t="shared" si="178"/>
        <v>0</v>
      </c>
      <c r="N1412" s="5">
        <f t="shared" si="176"/>
        <v>1</v>
      </c>
      <c r="O1412" s="5">
        <f t="shared" si="177"/>
        <v>0</v>
      </c>
    </row>
    <row r="1413" spans="7:15" x14ac:dyDescent="0.2">
      <c r="G1413" s="3"/>
      <c r="H1413" s="2"/>
      <c r="I1413" s="12"/>
      <c r="J1413" s="67">
        <f t="shared" si="173"/>
        <v>0</v>
      </c>
      <c r="K1413" s="5">
        <f t="shared" si="174"/>
        <v>0</v>
      </c>
      <c r="L1413" s="54">
        <f t="shared" si="175"/>
        <v>0</v>
      </c>
      <c r="M1413" s="56">
        <f t="shared" si="178"/>
        <v>0</v>
      </c>
      <c r="N1413" s="5">
        <f t="shared" si="176"/>
        <v>1</v>
      </c>
      <c r="O1413" s="5">
        <f t="shared" si="177"/>
        <v>0</v>
      </c>
    </row>
    <row r="1414" spans="7:15" x14ac:dyDescent="0.2">
      <c r="G1414" s="3"/>
      <c r="H1414" s="2"/>
      <c r="I1414" s="12"/>
      <c r="J1414" s="67">
        <f t="shared" ref="J1414:J1477" si="179">IF(A1414=C1414,0,H1414)</f>
        <v>0</v>
      </c>
      <c r="K1414" s="5">
        <f t="shared" ref="K1414:K1477" si="180">IF(J1414&gt;0,1,0)</f>
        <v>0</v>
      </c>
      <c r="L1414" s="54">
        <f t="shared" ref="L1414:L1477" si="181">IF(K1414=0,0,IF(I1414="did not close",0,IF(I1414="",0,1)))</f>
        <v>0</v>
      </c>
      <c r="M1414" s="56">
        <f t="shared" si="178"/>
        <v>0</v>
      </c>
      <c r="N1414" s="5">
        <f t="shared" ref="N1414:N1477" si="182">IF(A1414=C1414,1,0)</f>
        <v>1</v>
      </c>
      <c r="O1414" s="5">
        <f t="shared" ref="O1414:O1477" si="183">IF(K1414=0,IF(I1414="did not close",0,IF(I1414="",0,1)),0)</f>
        <v>0</v>
      </c>
    </row>
    <row r="1415" spans="7:15" x14ac:dyDescent="0.2">
      <c r="G1415" s="3"/>
      <c r="H1415" s="2"/>
      <c r="I1415" s="12"/>
      <c r="J1415" s="67">
        <f t="shared" si="179"/>
        <v>0</v>
      </c>
      <c r="K1415" s="5">
        <f t="shared" si="180"/>
        <v>0</v>
      </c>
      <c r="L1415" s="54">
        <f t="shared" si="181"/>
        <v>0</v>
      </c>
      <c r="M1415" s="56" t="e">
        <f>IF(D1415="",#REF!,D1415)</f>
        <v>#REF!</v>
      </c>
      <c r="N1415" s="5">
        <f t="shared" si="182"/>
        <v>1</v>
      </c>
      <c r="O1415" s="5">
        <f t="shared" si="183"/>
        <v>0</v>
      </c>
    </row>
    <row r="1416" spans="7:15" x14ac:dyDescent="0.2">
      <c r="G1416" s="3"/>
      <c r="H1416" s="2"/>
      <c r="I1416" s="12"/>
      <c r="J1416" s="67">
        <f t="shared" si="179"/>
        <v>0</v>
      </c>
      <c r="K1416" s="5">
        <f t="shared" si="180"/>
        <v>0</v>
      </c>
      <c r="L1416" s="54">
        <f t="shared" si="181"/>
        <v>0</v>
      </c>
      <c r="M1416" s="56" t="e">
        <f>IF(D1416="",#REF!,D1416)</f>
        <v>#REF!</v>
      </c>
      <c r="N1416" s="5">
        <f t="shared" si="182"/>
        <v>1</v>
      </c>
      <c r="O1416" s="5">
        <f t="shared" si="183"/>
        <v>0</v>
      </c>
    </row>
    <row r="1417" spans="7:15" x14ac:dyDescent="0.2">
      <c r="G1417" s="3"/>
      <c r="H1417" s="2"/>
      <c r="I1417" s="12"/>
      <c r="J1417" s="67">
        <f t="shared" si="179"/>
        <v>0</v>
      </c>
      <c r="K1417" s="5">
        <f t="shared" si="180"/>
        <v>0</v>
      </c>
      <c r="L1417" s="54">
        <f t="shared" si="181"/>
        <v>0</v>
      </c>
      <c r="M1417" s="56" t="e">
        <f>IF(D1417="",#REF!,D1417)</f>
        <v>#REF!</v>
      </c>
      <c r="N1417" s="5">
        <f t="shared" si="182"/>
        <v>1</v>
      </c>
      <c r="O1417" s="5">
        <f t="shared" si="183"/>
        <v>0</v>
      </c>
    </row>
    <row r="1418" spans="7:15" x14ac:dyDescent="0.2">
      <c r="G1418" s="3"/>
      <c r="H1418" s="2"/>
      <c r="I1418" s="12"/>
      <c r="J1418" s="67">
        <f t="shared" si="179"/>
        <v>0</v>
      </c>
      <c r="K1418" s="5">
        <f t="shared" si="180"/>
        <v>0</v>
      </c>
      <c r="L1418" s="54">
        <f t="shared" si="181"/>
        <v>0</v>
      </c>
      <c r="M1418" s="56" t="e">
        <f>IF(D1418="",#REF!,D1418)</f>
        <v>#REF!</v>
      </c>
      <c r="N1418" s="5">
        <f t="shared" si="182"/>
        <v>1</v>
      </c>
      <c r="O1418" s="5">
        <f t="shared" si="183"/>
        <v>0</v>
      </c>
    </row>
    <row r="1419" spans="7:15" x14ac:dyDescent="0.2">
      <c r="G1419" s="3"/>
      <c r="H1419" s="2"/>
      <c r="I1419" s="12"/>
      <c r="J1419" s="67">
        <f t="shared" si="179"/>
        <v>0</v>
      </c>
      <c r="K1419" s="5">
        <f t="shared" si="180"/>
        <v>0</v>
      </c>
      <c r="L1419" s="54">
        <f t="shared" si="181"/>
        <v>0</v>
      </c>
      <c r="M1419" s="56" t="e">
        <f>IF(D1419="",#REF!,D1419)</f>
        <v>#REF!</v>
      </c>
      <c r="N1419" s="5">
        <f t="shared" si="182"/>
        <v>1</v>
      </c>
      <c r="O1419" s="5">
        <f t="shared" si="183"/>
        <v>0</v>
      </c>
    </row>
    <row r="1420" spans="7:15" x14ac:dyDescent="0.2">
      <c r="G1420" s="3"/>
      <c r="H1420" s="2"/>
      <c r="I1420" s="12"/>
      <c r="J1420" s="67">
        <f t="shared" si="179"/>
        <v>0</v>
      </c>
      <c r="K1420" s="5">
        <f t="shared" si="180"/>
        <v>0</v>
      </c>
      <c r="L1420" s="54">
        <f t="shared" si="181"/>
        <v>0</v>
      </c>
      <c r="M1420" s="56">
        <f t="shared" si="178"/>
        <v>0</v>
      </c>
      <c r="N1420" s="5">
        <f t="shared" si="182"/>
        <v>1</v>
      </c>
      <c r="O1420" s="5">
        <f t="shared" si="183"/>
        <v>0</v>
      </c>
    </row>
    <row r="1421" spans="7:15" x14ac:dyDescent="0.2">
      <c r="G1421" s="3"/>
      <c r="H1421" s="2"/>
      <c r="I1421" s="12"/>
      <c r="J1421" s="67">
        <f t="shared" si="179"/>
        <v>0</v>
      </c>
      <c r="K1421" s="5">
        <f t="shared" si="180"/>
        <v>0</v>
      </c>
      <c r="L1421" s="54">
        <f t="shared" si="181"/>
        <v>0</v>
      </c>
      <c r="M1421" s="56">
        <f t="shared" si="178"/>
        <v>0</v>
      </c>
      <c r="N1421" s="5">
        <f t="shared" si="182"/>
        <v>1</v>
      </c>
      <c r="O1421" s="5">
        <f t="shared" si="183"/>
        <v>0</v>
      </c>
    </row>
    <row r="1422" spans="7:15" x14ac:dyDescent="0.2">
      <c r="G1422" s="3"/>
      <c r="H1422" s="2"/>
      <c r="I1422" s="12"/>
      <c r="J1422" s="67">
        <f t="shared" si="179"/>
        <v>0</v>
      </c>
      <c r="K1422" s="5">
        <f t="shared" si="180"/>
        <v>0</v>
      </c>
      <c r="L1422" s="54">
        <f t="shared" si="181"/>
        <v>0</v>
      </c>
      <c r="M1422" s="56">
        <f t="shared" si="178"/>
        <v>0</v>
      </c>
      <c r="N1422" s="5">
        <f t="shared" si="182"/>
        <v>1</v>
      </c>
      <c r="O1422" s="5">
        <f t="shared" si="183"/>
        <v>0</v>
      </c>
    </row>
    <row r="1423" spans="7:15" x14ac:dyDescent="0.2">
      <c r="G1423" s="3"/>
      <c r="H1423" s="2"/>
      <c r="I1423" s="12"/>
      <c r="J1423" s="67">
        <f t="shared" si="179"/>
        <v>0</v>
      </c>
      <c r="K1423" s="5">
        <f t="shared" si="180"/>
        <v>0</v>
      </c>
      <c r="L1423" s="54">
        <f t="shared" si="181"/>
        <v>0</v>
      </c>
      <c r="M1423" s="56">
        <f t="shared" si="178"/>
        <v>0</v>
      </c>
      <c r="N1423" s="5">
        <f t="shared" si="182"/>
        <v>1</v>
      </c>
      <c r="O1423" s="5">
        <f t="shared" si="183"/>
        <v>0</v>
      </c>
    </row>
    <row r="1424" spans="7:15" x14ac:dyDescent="0.2">
      <c r="G1424" s="3"/>
      <c r="H1424" s="2"/>
      <c r="I1424" s="12"/>
      <c r="J1424" s="67">
        <f t="shared" si="179"/>
        <v>0</v>
      </c>
      <c r="K1424" s="5">
        <f t="shared" si="180"/>
        <v>0</v>
      </c>
      <c r="L1424" s="54">
        <f t="shared" si="181"/>
        <v>0</v>
      </c>
      <c r="M1424" s="56" t="e">
        <f>IF(D1424="",#REF!,D1424)</f>
        <v>#REF!</v>
      </c>
      <c r="N1424" s="5">
        <f t="shared" si="182"/>
        <v>1</v>
      </c>
      <c r="O1424" s="5">
        <f t="shared" si="183"/>
        <v>0</v>
      </c>
    </row>
    <row r="1425" spans="7:15" x14ac:dyDescent="0.2">
      <c r="G1425" s="3"/>
      <c r="H1425" s="2"/>
      <c r="I1425" s="12"/>
      <c r="J1425" s="67">
        <f t="shared" si="179"/>
        <v>0</v>
      </c>
      <c r="K1425" s="5">
        <f t="shared" si="180"/>
        <v>0</v>
      </c>
      <c r="L1425" s="54">
        <f t="shared" si="181"/>
        <v>0</v>
      </c>
      <c r="M1425" s="56">
        <f t="shared" ref="M1425:M1475" si="184">IF(D1425="",D1424,D1425)</f>
        <v>0</v>
      </c>
      <c r="N1425" s="5">
        <f t="shared" si="182"/>
        <v>1</v>
      </c>
      <c r="O1425" s="5">
        <f t="shared" si="183"/>
        <v>0</v>
      </c>
    </row>
    <row r="1426" spans="7:15" x14ac:dyDescent="0.2">
      <c r="G1426" s="3"/>
      <c r="H1426" s="2"/>
      <c r="I1426" s="12"/>
      <c r="J1426" s="67">
        <f t="shared" si="179"/>
        <v>0</v>
      </c>
      <c r="K1426" s="5">
        <f t="shared" si="180"/>
        <v>0</v>
      </c>
      <c r="L1426" s="54">
        <f t="shared" si="181"/>
        <v>0</v>
      </c>
      <c r="M1426" s="56">
        <f t="shared" si="184"/>
        <v>0</v>
      </c>
      <c r="N1426" s="5">
        <f t="shared" si="182"/>
        <v>1</v>
      </c>
      <c r="O1426" s="5">
        <f t="shared" si="183"/>
        <v>0</v>
      </c>
    </row>
    <row r="1427" spans="7:15" x14ac:dyDescent="0.2">
      <c r="G1427" s="3"/>
      <c r="H1427" s="2"/>
      <c r="I1427" s="12"/>
      <c r="J1427" s="67">
        <f t="shared" si="179"/>
        <v>0</v>
      </c>
      <c r="K1427" s="5">
        <f t="shared" si="180"/>
        <v>0</v>
      </c>
      <c r="L1427" s="54">
        <f t="shared" si="181"/>
        <v>0</v>
      </c>
      <c r="M1427" s="56">
        <f t="shared" si="184"/>
        <v>0</v>
      </c>
      <c r="N1427" s="5">
        <f t="shared" si="182"/>
        <v>1</v>
      </c>
      <c r="O1427" s="5">
        <f t="shared" si="183"/>
        <v>0</v>
      </c>
    </row>
    <row r="1428" spans="7:15" x14ac:dyDescent="0.2">
      <c r="G1428" s="3"/>
      <c r="H1428" s="2"/>
      <c r="I1428" s="12"/>
      <c r="J1428" s="67">
        <f t="shared" si="179"/>
        <v>0</v>
      </c>
      <c r="K1428" s="5">
        <f t="shared" si="180"/>
        <v>0</v>
      </c>
      <c r="L1428" s="54">
        <f t="shared" si="181"/>
        <v>0</v>
      </c>
      <c r="M1428" s="56">
        <f t="shared" si="184"/>
        <v>0</v>
      </c>
      <c r="N1428" s="5">
        <f t="shared" si="182"/>
        <v>1</v>
      </c>
      <c r="O1428" s="5">
        <f t="shared" si="183"/>
        <v>0</v>
      </c>
    </row>
    <row r="1429" spans="7:15" x14ac:dyDescent="0.2">
      <c r="G1429" s="3"/>
      <c r="H1429" s="2"/>
      <c r="I1429" s="12"/>
      <c r="J1429" s="67">
        <f t="shared" si="179"/>
        <v>0</v>
      </c>
      <c r="K1429" s="5">
        <f t="shared" si="180"/>
        <v>0</v>
      </c>
      <c r="L1429" s="54">
        <f t="shared" si="181"/>
        <v>0</v>
      </c>
      <c r="M1429" s="56">
        <f t="shared" si="184"/>
        <v>0</v>
      </c>
      <c r="N1429" s="5">
        <f t="shared" si="182"/>
        <v>1</v>
      </c>
      <c r="O1429" s="5">
        <f t="shared" si="183"/>
        <v>0</v>
      </c>
    </row>
    <row r="1430" spans="7:15" x14ac:dyDescent="0.2">
      <c r="G1430" s="3"/>
      <c r="H1430" s="2"/>
      <c r="I1430" s="12"/>
      <c r="J1430" s="67">
        <f t="shared" si="179"/>
        <v>0</v>
      </c>
      <c r="K1430" s="5">
        <f t="shared" si="180"/>
        <v>0</v>
      </c>
      <c r="L1430" s="54">
        <f t="shared" si="181"/>
        <v>0</v>
      </c>
      <c r="M1430" s="56">
        <f t="shared" si="184"/>
        <v>0</v>
      </c>
      <c r="N1430" s="5">
        <f t="shared" si="182"/>
        <v>1</v>
      </c>
      <c r="O1430" s="5">
        <f t="shared" si="183"/>
        <v>0</v>
      </c>
    </row>
    <row r="1431" spans="7:15" x14ac:dyDescent="0.2">
      <c r="G1431" s="3"/>
      <c r="H1431" s="2"/>
      <c r="I1431" s="12"/>
      <c r="J1431" s="67">
        <f t="shared" si="179"/>
        <v>0</v>
      </c>
      <c r="K1431" s="5">
        <f t="shared" si="180"/>
        <v>0</v>
      </c>
      <c r="L1431" s="54">
        <f t="shared" si="181"/>
        <v>0</v>
      </c>
      <c r="M1431" s="56">
        <f t="shared" si="184"/>
        <v>0</v>
      </c>
      <c r="N1431" s="5">
        <f t="shared" si="182"/>
        <v>1</v>
      </c>
      <c r="O1431" s="5">
        <f t="shared" si="183"/>
        <v>0</v>
      </c>
    </row>
    <row r="1432" spans="7:15" x14ac:dyDescent="0.2">
      <c r="G1432" s="3"/>
      <c r="H1432" s="2"/>
      <c r="I1432" s="12"/>
      <c r="J1432" s="67">
        <f t="shared" si="179"/>
        <v>0</v>
      </c>
      <c r="K1432" s="5">
        <f t="shared" si="180"/>
        <v>0</v>
      </c>
      <c r="L1432" s="54">
        <f t="shared" si="181"/>
        <v>0</v>
      </c>
      <c r="M1432" s="56">
        <f t="shared" si="184"/>
        <v>0</v>
      </c>
      <c r="N1432" s="5">
        <f t="shared" si="182"/>
        <v>1</v>
      </c>
      <c r="O1432" s="5">
        <f t="shared" si="183"/>
        <v>0</v>
      </c>
    </row>
    <row r="1433" spans="7:15" x14ac:dyDescent="0.2">
      <c r="G1433" s="3"/>
      <c r="H1433" s="2"/>
      <c r="I1433" s="12"/>
      <c r="J1433" s="67">
        <f t="shared" si="179"/>
        <v>0</v>
      </c>
      <c r="K1433" s="5">
        <f t="shared" si="180"/>
        <v>0</v>
      </c>
      <c r="L1433" s="54">
        <f t="shared" si="181"/>
        <v>0</v>
      </c>
      <c r="M1433" s="56">
        <f t="shared" si="184"/>
        <v>0</v>
      </c>
      <c r="N1433" s="5">
        <f t="shared" si="182"/>
        <v>1</v>
      </c>
      <c r="O1433" s="5">
        <f t="shared" si="183"/>
        <v>0</v>
      </c>
    </row>
    <row r="1434" spans="7:15" x14ac:dyDescent="0.2">
      <c r="G1434" s="3"/>
      <c r="H1434" s="2"/>
      <c r="I1434" s="12"/>
      <c r="J1434" s="67">
        <f t="shared" si="179"/>
        <v>0</v>
      </c>
      <c r="K1434" s="5">
        <f t="shared" si="180"/>
        <v>0</v>
      </c>
      <c r="L1434" s="54">
        <f t="shared" si="181"/>
        <v>0</v>
      </c>
      <c r="M1434" s="56">
        <f t="shared" si="184"/>
        <v>0</v>
      </c>
      <c r="N1434" s="5">
        <f t="shared" si="182"/>
        <v>1</v>
      </c>
      <c r="O1434" s="5">
        <f t="shared" si="183"/>
        <v>0</v>
      </c>
    </row>
    <row r="1435" spans="7:15" x14ac:dyDescent="0.2">
      <c r="G1435" s="3"/>
      <c r="H1435" s="2"/>
      <c r="I1435" s="12"/>
      <c r="J1435" s="67">
        <f t="shared" si="179"/>
        <v>0</v>
      </c>
      <c r="K1435" s="5">
        <f t="shared" si="180"/>
        <v>0</v>
      </c>
      <c r="L1435" s="54">
        <f t="shared" si="181"/>
        <v>0</v>
      </c>
      <c r="M1435" s="56" t="e">
        <f>IF(D1435="",#REF!,D1435)</f>
        <v>#REF!</v>
      </c>
      <c r="N1435" s="5">
        <f t="shared" si="182"/>
        <v>1</v>
      </c>
      <c r="O1435" s="5">
        <f t="shared" si="183"/>
        <v>0</v>
      </c>
    </row>
    <row r="1436" spans="7:15" x14ac:dyDescent="0.2">
      <c r="G1436" s="3"/>
      <c r="H1436" s="2"/>
      <c r="I1436" s="12"/>
      <c r="J1436" s="67">
        <f t="shared" si="179"/>
        <v>0</v>
      </c>
      <c r="K1436" s="5">
        <f t="shared" si="180"/>
        <v>0</v>
      </c>
      <c r="L1436" s="54">
        <f t="shared" si="181"/>
        <v>0</v>
      </c>
      <c r="M1436" s="56">
        <f t="shared" si="184"/>
        <v>0</v>
      </c>
      <c r="N1436" s="5">
        <f t="shared" si="182"/>
        <v>1</v>
      </c>
      <c r="O1436" s="5">
        <f t="shared" si="183"/>
        <v>0</v>
      </c>
    </row>
    <row r="1437" spans="7:15" x14ac:dyDescent="0.2">
      <c r="G1437" s="3"/>
      <c r="H1437" s="2"/>
      <c r="I1437" s="12"/>
      <c r="J1437" s="67">
        <f t="shared" si="179"/>
        <v>0</v>
      </c>
      <c r="K1437" s="5">
        <f t="shared" si="180"/>
        <v>0</v>
      </c>
      <c r="L1437" s="54">
        <f t="shared" si="181"/>
        <v>0</v>
      </c>
      <c r="M1437" s="56">
        <f t="shared" si="184"/>
        <v>0</v>
      </c>
      <c r="N1437" s="5">
        <f t="shared" si="182"/>
        <v>1</v>
      </c>
      <c r="O1437" s="5">
        <f t="shared" si="183"/>
        <v>0</v>
      </c>
    </row>
    <row r="1438" spans="7:15" x14ac:dyDescent="0.2">
      <c r="G1438" s="3"/>
      <c r="H1438" s="2"/>
      <c r="I1438" s="12"/>
      <c r="J1438" s="67">
        <f t="shared" si="179"/>
        <v>0</v>
      </c>
      <c r="K1438" s="5">
        <f t="shared" si="180"/>
        <v>0</v>
      </c>
      <c r="L1438" s="54">
        <f t="shared" si="181"/>
        <v>0</v>
      </c>
      <c r="M1438" s="56">
        <f t="shared" si="184"/>
        <v>0</v>
      </c>
      <c r="N1438" s="5">
        <f t="shared" si="182"/>
        <v>1</v>
      </c>
      <c r="O1438" s="5">
        <f t="shared" si="183"/>
        <v>0</v>
      </c>
    </row>
    <row r="1439" spans="7:15" x14ac:dyDescent="0.2">
      <c r="G1439" s="3"/>
      <c r="H1439" s="2"/>
      <c r="I1439" s="12"/>
      <c r="J1439" s="67">
        <f t="shared" si="179"/>
        <v>0</v>
      </c>
      <c r="K1439" s="5">
        <f t="shared" si="180"/>
        <v>0</v>
      </c>
      <c r="L1439" s="54">
        <f t="shared" si="181"/>
        <v>0</v>
      </c>
      <c r="M1439" s="56">
        <f t="shared" si="184"/>
        <v>0</v>
      </c>
      <c r="N1439" s="5">
        <f t="shared" si="182"/>
        <v>1</v>
      </c>
      <c r="O1439" s="5">
        <f t="shared" si="183"/>
        <v>0</v>
      </c>
    </row>
    <row r="1440" spans="7:15" x14ac:dyDescent="0.2">
      <c r="G1440" s="3"/>
      <c r="H1440" s="2"/>
      <c r="I1440" s="12"/>
      <c r="J1440" s="67">
        <f t="shared" si="179"/>
        <v>0</v>
      </c>
      <c r="K1440" s="5">
        <f t="shared" si="180"/>
        <v>0</v>
      </c>
      <c r="L1440" s="54">
        <f t="shared" si="181"/>
        <v>0</v>
      </c>
      <c r="M1440" s="56">
        <f t="shared" si="184"/>
        <v>0</v>
      </c>
      <c r="N1440" s="5">
        <f t="shared" si="182"/>
        <v>1</v>
      </c>
      <c r="O1440" s="5">
        <f t="shared" si="183"/>
        <v>0</v>
      </c>
    </row>
    <row r="1441" spans="7:15" x14ac:dyDescent="0.2">
      <c r="G1441" s="3"/>
      <c r="H1441" s="2"/>
      <c r="I1441" s="12"/>
      <c r="J1441" s="67">
        <f t="shared" si="179"/>
        <v>0</v>
      </c>
      <c r="K1441" s="5">
        <f t="shared" si="180"/>
        <v>0</v>
      </c>
      <c r="L1441" s="54">
        <f t="shared" si="181"/>
        <v>0</v>
      </c>
      <c r="M1441" s="56">
        <f t="shared" si="184"/>
        <v>0</v>
      </c>
      <c r="N1441" s="5">
        <f t="shared" si="182"/>
        <v>1</v>
      </c>
      <c r="O1441" s="5">
        <f t="shared" si="183"/>
        <v>0</v>
      </c>
    </row>
    <row r="1442" spans="7:15" x14ac:dyDescent="0.2">
      <c r="G1442" s="3"/>
      <c r="H1442" s="2"/>
      <c r="I1442" s="12"/>
      <c r="J1442" s="67">
        <f t="shared" si="179"/>
        <v>0</v>
      </c>
      <c r="K1442" s="5">
        <f t="shared" si="180"/>
        <v>0</v>
      </c>
      <c r="L1442" s="54">
        <f t="shared" si="181"/>
        <v>0</v>
      </c>
      <c r="M1442" s="56">
        <f t="shared" si="184"/>
        <v>0</v>
      </c>
      <c r="N1442" s="5">
        <f t="shared" si="182"/>
        <v>1</v>
      </c>
      <c r="O1442" s="5">
        <f t="shared" si="183"/>
        <v>0</v>
      </c>
    </row>
    <row r="1443" spans="7:15" x14ac:dyDescent="0.2">
      <c r="G1443" s="3"/>
      <c r="H1443" s="2"/>
      <c r="I1443" s="12"/>
      <c r="J1443" s="67">
        <f t="shared" si="179"/>
        <v>0</v>
      </c>
      <c r="K1443" s="5">
        <f t="shared" si="180"/>
        <v>0</v>
      </c>
      <c r="L1443" s="54">
        <f t="shared" si="181"/>
        <v>0</v>
      </c>
      <c r="M1443" s="56" t="e">
        <f>IF(D1443="",#REF!,D1443)</f>
        <v>#REF!</v>
      </c>
      <c r="N1443" s="5">
        <f t="shared" si="182"/>
        <v>1</v>
      </c>
      <c r="O1443" s="5">
        <f t="shared" si="183"/>
        <v>0</v>
      </c>
    </row>
    <row r="1444" spans="7:15" x14ac:dyDescent="0.2">
      <c r="G1444" s="3"/>
      <c r="H1444" s="2"/>
      <c r="I1444" s="12"/>
      <c r="J1444" s="67">
        <f t="shared" si="179"/>
        <v>0</v>
      </c>
      <c r="K1444" s="5">
        <f t="shared" si="180"/>
        <v>0</v>
      </c>
      <c r="L1444" s="54">
        <f t="shared" si="181"/>
        <v>0</v>
      </c>
      <c r="M1444" s="56">
        <f t="shared" si="184"/>
        <v>0</v>
      </c>
      <c r="N1444" s="5">
        <f t="shared" si="182"/>
        <v>1</v>
      </c>
      <c r="O1444" s="5">
        <f t="shared" si="183"/>
        <v>0</v>
      </c>
    </row>
    <row r="1445" spans="7:15" x14ac:dyDescent="0.2">
      <c r="G1445" s="3"/>
      <c r="H1445" s="2"/>
      <c r="I1445" s="12"/>
      <c r="J1445" s="67">
        <f t="shared" si="179"/>
        <v>0</v>
      </c>
      <c r="K1445" s="5">
        <f t="shared" si="180"/>
        <v>0</v>
      </c>
      <c r="L1445" s="54">
        <f t="shared" si="181"/>
        <v>0</v>
      </c>
      <c r="M1445" s="56">
        <f t="shared" si="184"/>
        <v>0</v>
      </c>
      <c r="N1445" s="5">
        <f t="shared" si="182"/>
        <v>1</v>
      </c>
      <c r="O1445" s="5">
        <f t="shared" si="183"/>
        <v>0</v>
      </c>
    </row>
    <row r="1446" spans="7:15" x14ac:dyDescent="0.2">
      <c r="G1446" s="3"/>
      <c r="H1446" s="2"/>
      <c r="I1446" s="12"/>
      <c r="J1446" s="67">
        <f t="shared" si="179"/>
        <v>0</v>
      </c>
      <c r="K1446" s="5">
        <f t="shared" si="180"/>
        <v>0</v>
      </c>
      <c r="L1446" s="54">
        <f t="shared" si="181"/>
        <v>0</v>
      </c>
      <c r="M1446" s="56">
        <f t="shared" si="184"/>
        <v>0</v>
      </c>
      <c r="N1446" s="5">
        <f t="shared" si="182"/>
        <v>1</v>
      </c>
      <c r="O1446" s="5">
        <f t="shared" si="183"/>
        <v>0</v>
      </c>
    </row>
    <row r="1447" spans="7:15" x14ac:dyDescent="0.2">
      <c r="G1447" s="3"/>
      <c r="H1447" s="2"/>
      <c r="I1447" s="12"/>
      <c r="J1447" s="67">
        <f t="shared" si="179"/>
        <v>0</v>
      </c>
      <c r="K1447" s="5">
        <f t="shared" si="180"/>
        <v>0</v>
      </c>
      <c r="L1447" s="54">
        <f t="shared" si="181"/>
        <v>0</v>
      </c>
      <c r="M1447" s="56">
        <f t="shared" si="184"/>
        <v>0</v>
      </c>
      <c r="N1447" s="5">
        <f t="shared" si="182"/>
        <v>1</v>
      </c>
      <c r="O1447" s="5">
        <f t="shared" si="183"/>
        <v>0</v>
      </c>
    </row>
    <row r="1448" spans="7:15" x14ac:dyDescent="0.2">
      <c r="G1448" s="3"/>
      <c r="H1448" s="2"/>
      <c r="I1448" s="12"/>
      <c r="J1448" s="67">
        <f t="shared" si="179"/>
        <v>0</v>
      </c>
      <c r="K1448" s="5">
        <f t="shared" si="180"/>
        <v>0</v>
      </c>
      <c r="L1448" s="54">
        <f t="shared" si="181"/>
        <v>0</v>
      </c>
      <c r="M1448" s="56">
        <f t="shared" si="184"/>
        <v>0</v>
      </c>
      <c r="N1448" s="5">
        <f t="shared" si="182"/>
        <v>1</v>
      </c>
      <c r="O1448" s="5">
        <f t="shared" si="183"/>
        <v>0</v>
      </c>
    </row>
    <row r="1449" spans="7:15" x14ac:dyDescent="0.2">
      <c r="G1449" s="3"/>
      <c r="H1449" s="2"/>
      <c r="I1449" s="12"/>
      <c r="J1449" s="67">
        <f t="shared" si="179"/>
        <v>0</v>
      </c>
      <c r="K1449" s="5">
        <f t="shared" si="180"/>
        <v>0</v>
      </c>
      <c r="L1449" s="54">
        <f t="shared" si="181"/>
        <v>0</v>
      </c>
      <c r="M1449" s="56">
        <f t="shared" si="184"/>
        <v>0</v>
      </c>
      <c r="N1449" s="5">
        <f t="shared" si="182"/>
        <v>1</v>
      </c>
      <c r="O1449" s="5">
        <f t="shared" si="183"/>
        <v>0</v>
      </c>
    </row>
    <row r="1450" spans="7:15" x14ac:dyDescent="0.2">
      <c r="G1450" s="3"/>
      <c r="H1450" s="2"/>
      <c r="I1450" s="12"/>
      <c r="J1450" s="67">
        <f t="shared" si="179"/>
        <v>0</v>
      </c>
      <c r="K1450" s="5">
        <f t="shared" si="180"/>
        <v>0</v>
      </c>
      <c r="L1450" s="54">
        <f t="shared" si="181"/>
        <v>0</v>
      </c>
      <c r="M1450" s="56" t="e">
        <f>IF(D1450="",#REF!,D1450)</f>
        <v>#REF!</v>
      </c>
      <c r="N1450" s="5">
        <f t="shared" si="182"/>
        <v>1</v>
      </c>
      <c r="O1450" s="5">
        <f t="shared" si="183"/>
        <v>0</v>
      </c>
    </row>
    <row r="1451" spans="7:15" x14ac:dyDescent="0.2">
      <c r="G1451" s="3"/>
      <c r="H1451" s="2"/>
      <c r="I1451" s="12"/>
      <c r="J1451" s="67">
        <f t="shared" si="179"/>
        <v>0</v>
      </c>
      <c r="K1451" s="5">
        <f t="shared" si="180"/>
        <v>0</v>
      </c>
      <c r="L1451" s="54">
        <f t="shared" si="181"/>
        <v>0</v>
      </c>
      <c r="M1451" s="56" t="e">
        <f>IF(D1451="",#REF!,D1451)</f>
        <v>#REF!</v>
      </c>
      <c r="N1451" s="5">
        <f t="shared" si="182"/>
        <v>1</v>
      </c>
      <c r="O1451" s="5">
        <f t="shared" si="183"/>
        <v>0</v>
      </c>
    </row>
    <row r="1452" spans="7:15" x14ac:dyDescent="0.2">
      <c r="G1452" s="3"/>
      <c r="H1452" s="2"/>
      <c r="I1452" s="12"/>
      <c r="J1452" s="67">
        <f t="shared" si="179"/>
        <v>0</v>
      </c>
      <c r="K1452" s="5">
        <f t="shared" si="180"/>
        <v>0</v>
      </c>
      <c r="L1452" s="54">
        <f t="shared" si="181"/>
        <v>0</v>
      </c>
      <c r="M1452" s="56" t="e">
        <f>IF(D1452="",#REF!,D1452)</f>
        <v>#REF!</v>
      </c>
      <c r="N1452" s="5">
        <f t="shared" si="182"/>
        <v>1</v>
      </c>
      <c r="O1452" s="5">
        <f t="shared" si="183"/>
        <v>0</v>
      </c>
    </row>
    <row r="1453" spans="7:15" x14ac:dyDescent="0.2">
      <c r="G1453" s="3"/>
      <c r="H1453" s="2"/>
      <c r="I1453" s="12"/>
      <c r="J1453" s="67">
        <f t="shared" si="179"/>
        <v>0</v>
      </c>
      <c r="K1453" s="5">
        <f t="shared" si="180"/>
        <v>0</v>
      </c>
      <c r="L1453" s="54">
        <f t="shared" si="181"/>
        <v>0</v>
      </c>
      <c r="M1453" s="56" t="e">
        <f>IF(D1453="",#REF!,D1453)</f>
        <v>#REF!</v>
      </c>
      <c r="N1453" s="5">
        <f t="shared" si="182"/>
        <v>1</v>
      </c>
      <c r="O1453" s="5">
        <f t="shared" si="183"/>
        <v>0</v>
      </c>
    </row>
    <row r="1454" spans="7:15" x14ac:dyDescent="0.2">
      <c r="G1454" s="3"/>
      <c r="H1454" s="2"/>
      <c r="I1454" s="12"/>
      <c r="J1454" s="67">
        <f t="shared" si="179"/>
        <v>0</v>
      </c>
      <c r="K1454" s="5">
        <f t="shared" si="180"/>
        <v>0</v>
      </c>
      <c r="L1454" s="54">
        <f t="shared" si="181"/>
        <v>0</v>
      </c>
      <c r="M1454" s="56">
        <f t="shared" si="184"/>
        <v>0</v>
      </c>
      <c r="N1454" s="5">
        <f t="shared" si="182"/>
        <v>1</v>
      </c>
      <c r="O1454" s="5">
        <f t="shared" si="183"/>
        <v>0</v>
      </c>
    </row>
    <row r="1455" spans="7:15" x14ac:dyDescent="0.2">
      <c r="G1455" s="3"/>
      <c r="H1455" s="2"/>
      <c r="I1455" s="12"/>
      <c r="J1455" s="67">
        <f t="shared" si="179"/>
        <v>0</v>
      </c>
      <c r="K1455" s="5">
        <f t="shared" si="180"/>
        <v>0</v>
      </c>
      <c r="L1455" s="54">
        <f t="shared" si="181"/>
        <v>0</v>
      </c>
      <c r="M1455" s="56">
        <f t="shared" si="184"/>
        <v>0</v>
      </c>
      <c r="N1455" s="5">
        <f t="shared" si="182"/>
        <v>1</v>
      </c>
      <c r="O1455" s="5">
        <f t="shared" si="183"/>
        <v>0</v>
      </c>
    </row>
    <row r="1456" spans="7:15" x14ac:dyDescent="0.2">
      <c r="G1456" s="3"/>
      <c r="H1456" s="2"/>
      <c r="I1456" s="12"/>
      <c r="J1456" s="67">
        <f t="shared" si="179"/>
        <v>0</v>
      </c>
      <c r="K1456" s="5">
        <f t="shared" si="180"/>
        <v>0</v>
      </c>
      <c r="L1456" s="54">
        <f t="shared" si="181"/>
        <v>0</v>
      </c>
      <c r="M1456" s="56" t="e">
        <f>IF(D1456="",#REF!,D1456)</f>
        <v>#REF!</v>
      </c>
      <c r="N1456" s="5">
        <f t="shared" si="182"/>
        <v>1</v>
      </c>
      <c r="O1456" s="5">
        <f t="shared" si="183"/>
        <v>0</v>
      </c>
    </row>
    <row r="1457" spans="7:15" x14ac:dyDescent="0.2">
      <c r="G1457" s="3"/>
      <c r="H1457" s="2"/>
      <c r="I1457" s="12"/>
      <c r="J1457" s="67">
        <f t="shared" si="179"/>
        <v>0</v>
      </c>
      <c r="K1457" s="5">
        <f t="shared" si="180"/>
        <v>0</v>
      </c>
      <c r="L1457" s="54">
        <f t="shared" si="181"/>
        <v>0</v>
      </c>
      <c r="M1457" s="56" t="e">
        <f>IF(D1457="",#REF!,D1457)</f>
        <v>#REF!</v>
      </c>
      <c r="N1457" s="5">
        <f t="shared" si="182"/>
        <v>1</v>
      </c>
      <c r="O1457" s="5">
        <f t="shared" si="183"/>
        <v>0</v>
      </c>
    </row>
    <row r="1458" spans="7:15" x14ac:dyDescent="0.2">
      <c r="G1458" s="3"/>
      <c r="H1458" s="2"/>
      <c r="I1458" s="12"/>
      <c r="J1458" s="67">
        <f t="shared" si="179"/>
        <v>0</v>
      </c>
      <c r="K1458" s="5">
        <f t="shared" si="180"/>
        <v>0</v>
      </c>
      <c r="L1458" s="54">
        <f t="shared" si="181"/>
        <v>0</v>
      </c>
      <c r="M1458" s="56">
        <f t="shared" si="184"/>
        <v>0</v>
      </c>
      <c r="N1458" s="5">
        <f t="shared" si="182"/>
        <v>1</v>
      </c>
      <c r="O1458" s="5">
        <f t="shared" si="183"/>
        <v>0</v>
      </c>
    </row>
    <row r="1459" spans="7:15" x14ac:dyDescent="0.2">
      <c r="G1459" s="3"/>
      <c r="H1459" s="2"/>
      <c r="I1459" s="12"/>
      <c r="J1459" s="67">
        <f t="shared" si="179"/>
        <v>0</v>
      </c>
      <c r="K1459" s="5">
        <f t="shared" si="180"/>
        <v>0</v>
      </c>
      <c r="L1459" s="54">
        <f t="shared" si="181"/>
        <v>0</v>
      </c>
      <c r="M1459" s="56" t="e">
        <f>IF(D1459="",#REF!,D1459)</f>
        <v>#REF!</v>
      </c>
      <c r="N1459" s="5">
        <f t="shared" si="182"/>
        <v>1</v>
      </c>
      <c r="O1459" s="5">
        <f t="shared" si="183"/>
        <v>0</v>
      </c>
    </row>
    <row r="1460" spans="7:15" x14ac:dyDescent="0.2">
      <c r="G1460" s="3"/>
      <c r="H1460" s="2"/>
      <c r="I1460" s="12"/>
      <c r="J1460" s="67">
        <f t="shared" si="179"/>
        <v>0</v>
      </c>
      <c r="K1460" s="5">
        <f t="shared" si="180"/>
        <v>0</v>
      </c>
      <c r="L1460" s="54">
        <f t="shared" si="181"/>
        <v>0</v>
      </c>
      <c r="M1460" s="56">
        <f t="shared" si="184"/>
        <v>0</v>
      </c>
      <c r="N1460" s="5">
        <f t="shared" si="182"/>
        <v>1</v>
      </c>
      <c r="O1460" s="5">
        <f t="shared" si="183"/>
        <v>0</v>
      </c>
    </row>
    <row r="1461" spans="7:15" x14ac:dyDescent="0.2">
      <c r="G1461" s="3"/>
      <c r="H1461" s="2"/>
      <c r="I1461" s="12"/>
      <c r="J1461" s="67">
        <f t="shared" si="179"/>
        <v>0</v>
      </c>
      <c r="K1461" s="5">
        <f t="shared" si="180"/>
        <v>0</v>
      </c>
      <c r="L1461" s="54">
        <f t="shared" si="181"/>
        <v>0</v>
      </c>
      <c r="M1461" s="56">
        <f t="shared" si="184"/>
        <v>0</v>
      </c>
      <c r="N1461" s="5">
        <f t="shared" si="182"/>
        <v>1</v>
      </c>
      <c r="O1461" s="5">
        <f t="shared" si="183"/>
        <v>0</v>
      </c>
    </row>
    <row r="1462" spans="7:15" x14ac:dyDescent="0.2">
      <c r="G1462" s="3"/>
      <c r="H1462" s="2"/>
      <c r="I1462" s="12"/>
      <c r="J1462" s="67">
        <f t="shared" si="179"/>
        <v>0</v>
      </c>
      <c r="K1462" s="5">
        <f t="shared" si="180"/>
        <v>0</v>
      </c>
      <c r="L1462" s="54">
        <f t="shared" si="181"/>
        <v>0</v>
      </c>
      <c r="M1462" s="56">
        <f t="shared" si="184"/>
        <v>0</v>
      </c>
      <c r="N1462" s="5">
        <f t="shared" si="182"/>
        <v>1</v>
      </c>
      <c r="O1462" s="5">
        <f t="shared" si="183"/>
        <v>0</v>
      </c>
    </row>
    <row r="1463" spans="7:15" x14ac:dyDescent="0.2">
      <c r="G1463" s="3"/>
      <c r="H1463" s="2"/>
      <c r="I1463" s="12"/>
      <c r="J1463" s="67">
        <f t="shared" si="179"/>
        <v>0</v>
      </c>
      <c r="K1463" s="5">
        <f t="shared" si="180"/>
        <v>0</v>
      </c>
      <c r="L1463" s="54">
        <f t="shared" si="181"/>
        <v>0</v>
      </c>
      <c r="M1463" s="56" t="e">
        <f>IF(D1463="",#REF!,D1463)</f>
        <v>#REF!</v>
      </c>
      <c r="N1463" s="5">
        <f t="shared" si="182"/>
        <v>1</v>
      </c>
      <c r="O1463" s="5">
        <f t="shared" si="183"/>
        <v>0</v>
      </c>
    </row>
    <row r="1464" spans="7:15" x14ac:dyDescent="0.2">
      <c r="G1464" s="3"/>
      <c r="H1464" s="2"/>
      <c r="I1464" s="12"/>
      <c r="J1464" s="67">
        <f t="shared" si="179"/>
        <v>0</v>
      </c>
      <c r="K1464" s="5">
        <f t="shared" si="180"/>
        <v>0</v>
      </c>
      <c r="L1464" s="54">
        <f t="shared" si="181"/>
        <v>0</v>
      </c>
      <c r="M1464" s="56" t="e">
        <f>IF(D1464="",#REF!,D1464)</f>
        <v>#REF!</v>
      </c>
      <c r="N1464" s="5">
        <f t="shared" si="182"/>
        <v>1</v>
      </c>
      <c r="O1464" s="5">
        <f t="shared" si="183"/>
        <v>0</v>
      </c>
    </row>
    <row r="1465" spans="7:15" x14ac:dyDescent="0.2">
      <c r="G1465" s="3"/>
      <c r="H1465" s="2"/>
      <c r="I1465" s="12"/>
      <c r="J1465" s="67">
        <f t="shared" si="179"/>
        <v>0</v>
      </c>
      <c r="K1465" s="5">
        <f t="shared" si="180"/>
        <v>0</v>
      </c>
      <c r="L1465" s="54">
        <f t="shared" si="181"/>
        <v>0</v>
      </c>
      <c r="M1465" s="56" t="e">
        <f>IF(D1465="",#REF!,D1465)</f>
        <v>#REF!</v>
      </c>
      <c r="N1465" s="5">
        <f t="shared" si="182"/>
        <v>1</v>
      </c>
      <c r="O1465" s="5">
        <f t="shared" si="183"/>
        <v>0</v>
      </c>
    </row>
    <row r="1466" spans="7:15" x14ac:dyDescent="0.2">
      <c r="G1466" s="3"/>
      <c r="H1466" s="2"/>
      <c r="I1466" s="12"/>
      <c r="J1466" s="67">
        <f t="shared" si="179"/>
        <v>0</v>
      </c>
      <c r="K1466" s="5">
        <f t="shared" si="180"/>
        <v>0</v>
      </c>
      <c r="L1466" s="54">
        <f t="shared" si="181"/>
        <v>0</v>
      </c>
      <c r="M1466" s="56" t="e">
        <f>IF(D1466="",#REF!,D1466)</f>
        <v>#REF!</v>
      </c>
      <c r="N1466" s="5">
        <f t="shared" si="182"/>
        <v>1</v>
      </c>
      <c r="O1466" s="5">
        <f t="shared" si="183"/>
        <v>0</v>
      </c>
    </row>
    <row r="1467" spans="7:15" x14ac:dyDescent="0.2">
      <c r="G1467" s="3"/>
      <c r="H1467" s="2"/>
      <c r="I1467" s="12"/>
      <c r="J1467" s="67">
        <f t="shared" si="179"/>
        <v>0</v>
      </c>
      <c r="K1467" s="5">
        <f t="shared" si="180"/>
        <v>0</v>
      </c>
      <c r="L1467" s="54">
        <f t="shared" si="181"/>
        <v>0</v>
      </c>
      <c r="M1467" s="56">
        <f t="shared" si="184"/>
        <v>0</v>
      </c>
      <c r="N1467" s="5">
        <f t="shared" si="182"/>
        <v>1</v>
      </c>
      <c r="O1467" s="5">
        <f t="shared" si="183"/>
        <v>0</v>
      </c>
    </row>
    <row r="1468" spans="7:15" x14ac:dyDescent="0.2">
      <c r="G1468" s="3"/>
      <c r="H1468" s="2"/>
      <c r="I1468" s="12"/>
      <c r="J1468" s="67">
        <f t="shared" si="179"/>
        <v>0</v>
      </c>
      <c r="K1468" s="5">
        <f t="shared" si="180"/>
        <v>0</v>
      </c>
      <c r="L1468" s="54">
        <f t="shared" si="181"/>
        <v>0</v>
      </c>
      <c r="M1468" s="56">
        <f t="shared" si="184"/>
        <v>0</v>
      </c>
      <c r="N1468" s="5">
        <f t="shared" si="182"/>
        <v>1</v>
      </c>
      <c r="O1468" s="5">
        <f t="shared" si="183"/>
        <v>0</v>
      </c>
    </row>
    <row r="1469" spans="7:15" x14ac:dyDescent="0.2">
      <c r="G1469" s="3"/>
      <c r="H1469" s="2"/>
      <c r="I1469" s="12"/>
      <c r="J1469" s="67">
        <f t="shared" si="179"/>
        <v>0</v>
      </c>
      <c r="K1469" s="5">
        <f t="shared" si="180"/>
        <v>0</v>
      </c>
      <c r="L1469" s="54">
        <f t="shared" si="181"/>
        <v>0</v>
      </c>
      <c r="M1469" s="56">
        <f t="shared" si="184"/>
        <v>0</v>
      </c>
      <c r="N1469" s="5">
        <f t="shared" si="182"/>
        <v>1</v>
      </c>
      <c r="O1469" s="5">
        <f t="shared" si="183"/>
        <v>0</v>
      </c>
    </row>
    <row r="1470" spans="7:15" x14ac:dyDescent="0.2">
      <c r="G1470" s="3"/>
      <c r="H1470" s="2"/>
      <c r="I1470" s="12"/>
      <c r="J1470" s="67">
        <f t="shared" si="179"/>
        <v>0</v>
      </c>
      <c r="K1470" s="5">
        <f t="shared" si="180"/>
        <v>0</v>
      </c>
      <c r="L1470" s="54">
        <f t="shared" si="181"/>
        <v>0</v>
      </c>
      <c r="M1470" s="56">
        <f t="shared" si="184"/>
        <v>0</v>
      </c>
      <c r="N1470" s="5">
        <f t="shared" si="182"/>
        <v>1</v>
      </c>
      <c r="O1470" s="5">
        <f t="shared" si="183"/>
        <v>0</v>
      </c>
    </row>
    <row r="1471" spans="7:15" x14ac:dyDescent="0.2">
      <c r="G1471" s="3"/>
      <c r="H1471" s="2"/>
      <c r="I1471" s="12"/>
      <c r="J1471" s="67">
        <f t="shared" si="179"/>
        <v>0</v>
      </c>
      <c r="K1471" s="5">
        <f t="shared" si="180"/>
        <v>0</v>
      </c>
      <c r="L1471" s="54">
        <f t="shared" si="181"/>
        <v>0</v>
      </c>
      <c r="M1471" s="56">
        <f t="shared" si="184"/>
        <v>0</v>
      </c>
      <c r="N1471" s="5">
        <f t="shared" si="182"/>
        <v>1</v>
      </c>
      <c r="O1471" s="5">
        <f t="shared" si="183"/>
        <v>0</v>
      </c>
    </row>
    <row r="1472" spans="7:15" x14ac:dyDescent="0.2">
      <c r="G1472" s="3"/>
      <c r="H1472" s="2"/>
      <c r="I1472" s="12"/>
      <c r="J1472" s="67">
        <f t="shared" si="179"/>
        <v>0</v>
      </c>
      <c r="K1472" s="5">
        <f t="shared" si="180"/>
        <v>0</v>
      </c>
      <c r="L1472" s="54">
        <f t="shared" si="181"/>
        <v>0</v>
      </c>
      <c r="M1472" s="56">
        <f t="shared" si="184"/>
        <v>0</v>
      </c>
      <c r="N1472" s="5">
        <f t="shared" si="182"/>
        <v>1</v>
      </c>
      <c r="O1472" s="5">
        <f t="shared" si="183"/>
        <v>0</v>
      </c>
    </row>
    <row r="1473" spans="7:15" x14ac:dyDescent="0.2">
      <c r="G1473" s="3"/>
      <c r="H1473" s="2"/>
      <c r="I1473" s="12"/>
      <c r="J1473" s="67">
        <f t="shared" si="179"/>
        <v>0</v>
      </c>
      <c r="K1473" s="5">
        <f t="shared" si="180"/>
        <v>0</v>
      </c>
      <c r="L1473" s="54">
        <f t="shared" si="181"/>
        <v>0</v>
      </c>
      <c r="M1473" s="56">
        <f t="shared" si="184"/>
        <v>0</v>
      </c>
      <c r="N1473" s="5">
        <f t="shared" si="182"/>
        <v>1</v>
      </c>
      <c r="O1473" s="5">
        <f t="shared" si="183"/>
        <v>0</v>
      </c>
    </row>
    <row r="1474" spans="7:15" x14ac:dyDescent="0.2">
      <c r="G1474" s="3"/>
      <c r="H1474" s="2"/>
      <c r="I1474" s="12"/>
      <c r="J1474" s="67">
        <f t="shared" si="179"/>
        <v>0</v>
      </c>
      <c r="K1474" s="5">
        <f t="shared" si="180"/>
        <v>0</v>
      </c>
      <c r="L1474" s="54">
        <f t="shared" si="181"/>
        <v>0</v>
      </c>
      <c r="M1474" s="56">
        <f t="shared" si="184"/>
        <v>0</v>
      </c>
      <c r="N1474" s="5">
        <f t="shared" si="182"/>
        <v>1</v>
      </c>
      <c r="O1474" s="5">
        <f t="shared" si="183"/>
        <v>0</v>
      </c>
    </row>
    <row r="1475" spans="7:15" x14ac:dyDescent="0.2">
      <c r="G1475" s="3"/>
      <c r="H1475" s="2"/>
      <c r="I1475" s="12"/>
      <c r="J1475" s="67">
        <f t="shared" si="179"/>
        <v>0</v>
      </c>
      <c r="K1475" s="5">
        <f t="shared" si="180"/>
        <v>0</v>
      </c>
      <c r="L1475" s="54">
        <f t="shared" si="181"/>
        <v>0</v>
      </c>
      <c r="M1475" s="56">
        <f t="shared" si="184"/>
        <v>0</v>
      </c>
      <c r="N1475" s="5">
        <f t="shared" si="182"/>
        <v>1</v>
      </c>
      <c r="O1475" s="5">
        <f t="shared" si="183"/>
        <v>0</v>
      </c>
    </row>
    <row r="1476" spans="7:15" x14ac:dyDescent="0.2">
      <c r="G1476" s="3"/>
      <c r="H1476" s="2"/>
      <c r="I1476" s="12"/>
      <c r="J1476" s="67">
        <f t="shared" si="179"/>
        <v>0</v>
      </c>
      <c r="K1476" s="5">
        <f t="shared" si="180"/>
        <v>0</v>
      </c>
      <c r="L1476" s="54">
        <f t="shared" si="181"/>
        <v>0</v>
      </c>
      <c r="M1476" s="56">
        <f t="shared" ref="M1476:M1529" si="185">IF(D1476="",D1475,D1476)</f>
        <v>0</v>
      </c>
      <c r="N1476" s="5">
        <f t="shared" si="182"/>
        <v>1</v>
      </c>
      <c r="O1476" s="5">
        <f t="shared" si="183"/>
        <v>0</v>
      </c>
    </row>
    <row r="1477" spans="7:15" x14ac:dyDescent="0.2">
      <c r="G1477" s="3"/>
      <c r="H1477" s="2"/>
      <c r="I1477" s="12"/>
      <c r="J1477" s="67">
        <f t="shared" si="179"/>
        <v>0</v>
      </c>
      <c r="K1477" s="5">
        <f t="shared" si="180"/>
        <v>0</v>
      </c>
      <c r="L1477" s="54">
        <f t="shared" si="181"/>
        <v>0</v>
      </c>
      <c r="M1477" s="56">
        <f t="shared" si="185"/>
        <v>0</v>
      </c>
      <c r="N1477" s="5">
        <f t="shared" si="182"/>
        <v>1</v>
      </c>
      <c r="O1477" s="5">
        <f t="shared" si="183"/>
        <v>0</v>
      </c>
    </row>
    <row r="1478" spans="7:15" x14ac:dyDescent="0.2">
      <c r="G1478" s="3"/>
      <c r="H1478" s="2"/>
      <c r="I1478" s="12"/>
      <c r="J1478" s="67">
        <f t="shared" ref="J1478:J1541" si="186">IF(A1478=C1478,0,H1478)</f>
        <v>0</v>
      </c>
      <c r="K1478" s="5">
        <f t="shared" ref="K1478:K1541" si="187">IF(J1478&gt;0,1,0)</f>
        <v>0</v>
      </c>
      <c r="L1478" s="54">
        <f t="shared" ref="L1478:L1541" si="188">IF(K1478=0,0,IF(I1478="did not close",0,IF(I1478="",0,1)))</f>
        <v>0</v>
      </c>
      <c r="M1478" s="56">
        <f t="shared" si="185"/>
        <v>0</v>
      </c>
      <c r="N1478" s="5">
        <f t="shared" ref="N1478:N1541" si="189">IF(A1478=C1478,1,0)</f>
        <v>1</v>
      </c>
      <c r="O1478" s="5">
        <f t="shared" ref="O1478:O1541" si="190">IF(K1478=0,IF(I1478="did not close",0,IF(I1478="",0,1)),0)</f>
        <v>0</v>
      </c>
    </row>
    <row r="1479" spans="7:15" x14ac:dyDescent="0.2">
      <c r="G1479" s="3"/>
      <c r="H1479" s="2"/>
      <c r="I1479" s="12"/>
      <c r="J1479" s="67">
        <f t="shared" si="186"/>
        <v>0</v>
      </c>
      <c r="K1479" s="5">
        <f t="shared" si="187"/>
        <v>0</v>
      </c>
      <c r="L1479" s="54">
        <f t="shared" si="188"/>
        <v>0</v>
      </c>
      <c r="M1479" s="56">
        <f t="shared" si="185"/>
        <v>0</v>
      </c>
      <c r="N1479" s="5">
        <f t="shared" si="189"/>
        <v>1</v>
      </c>
      <c r="O1479" s="5">
        <f t="shared" si="190"/>
        <v>0</v>
      </c>
    </row>
    <row r="1480" spans="7:15" x14ac:dyDescent="0.2">
      <c r="G1480" s="3"/>
      <c r="H1480" s="2"/>
      <c r="I1480" s="12"/>
      <c r="J1480" s="67">
        <f t="shared" si="186"/>
        <v>0</v>
      </c>
      <c r="K1480" s="5">
        <f t="shared" si="187"/>
        <v>0</v>
      </c>
      <c r="L1480" s="54">
        <f t="shared" si="188"/>
        <v>0</v>
      </c>
      <c r="M1480" s="56">
        <f t="shared" si="185"/>
        <v>0</v>
      </c>
      <c r="N1480" s="5">
        <f t="shared" si="189"/>
        <v>1</v>
      </c>
      <c r="O1480" s="5">
        <f t="shared" si="190"/>
        <v>0</v>
      </c>
    </row>
    <row r="1481" spans="7:15" x14ac:dyDescent="0.2">
      <c r="G1481" s="3"/>
      <c r="H1481" s="2"/>
      <c r="I1481" s="12"/>
      <c r="J1481" s="67">
        <f t="shared" si="186"/>
        <v>0</v>
      </c>
      <c r="K1481" s="5">
        <f t="shared" si="187"/>
        <v>0</v>
      </c>
      <c r="L1481" s="54">
        <f t="shared" si="188"/>
        <v>0</v>
      </c>
      <c r="M1481" s="56">
        <f t="shared" si="185"/>
        <v>0</v>
      </c>
      <c r="N1481" s="5">
        <f t="shared" si="189"/>
        <v>1</v>
      </c>
      <c r="O1481" s="5">
        <f t="shared" si="190"/>
        <v>0</v>
      </c>
    </row>
    <row r="1482" spans="7:15" x14ac:dyDescent="0.2">
      <c r="G1482" s="3"/>
      <c r="H1482" s="2"/>
      <c r="I1482" s="12"/>
      <c r="J1482" s="67">
        <f t="shared" si="186"/>
        <v>0</v>
      </c>
      <c r="K1482" s="5">
        <f t="shared" si="187"/>
        <v>0</v>
      </c>
      <c r="L1482" s="54">
        <f t="shared" si="188"/>
        <v>0</v>
      </c>
      <c r="M1482" s="56">
        <f t="shared" si="185"/>
        <v>0</v>
      </c>
      <c r="N1482" s="5">
        <f t="shared" si="189"/>
        <v>1</v>
      </c>
      <c r="O1482" s="5">
        <f t="shared" si="190"/>
        <v>0</v>
      </c>
    </row>
    <row r="1483" spans="7:15" x14ac:dyDescent="0.2">
      <c r="G1483" s="3"/>
      <c r="H1483" s="2"/>
      <c r="I1483" s="12"/>
      <c r="J1483" s="67">
        <f t="shared" si="186"/>
        <v>0</v>
      </c>
      <c r="K1483" s="5">
        <f t="shared" si="187"/>
        <v>0</v>
      </c>
      <c r="L1483" s="54">
        <f t="shared" si="188"/>
        <v>0</v>
      </c>
      <c r="M1483" s="56">
        <f t="shared" si="185"/>
        <v>0</v>
      </c>
      <c r="N1483" s="5">
        <f t="shared" si="189"/>
        <v>1</v>
      </c>
      <c r="O1483" s="5">
        <f t="shared" si="190"/>
        <v>0</v>
      </c>
    </row>
    <row r="1484" spans="7:15" x14ac:dyDescent="0.2">
      <c r="G1484" s="3"/>
      <c r="H1484" s="2"/>
      <c r="I1484" s="12"/>
      <c r="J1484" s="67">
        <f t="shared" si="186"/>
        <v>0</v>
      </c>
      <c r="K1484" s="5">
        <f t="shared" si="187"/>
        <v>0</v>
      </c>
      <c r="L1484" s="54">
        <f t="shared" si="188"/>
        <v>0</v>
      </c>
      <c r="M1484" s="56">
        <f t="shared" si="185"/>
        <v>0</v>
      </c>
      <c r="N1484" s="5">
        <f t="shared" si="189"/>
        <v>1</v>
      </c>
      <c r="O1484" s="5">
        <f t="shared" si="190"/>
        <v>0</v>
      </c>
    </row>
    <row r="1485" spans="7:15" x14ac:dyDescent="0.2">
      <c r="G1485" s="3"/>
      <c r="H1485" s="2"/>
      <c r="I1485" s="12"/>
      <c r="J1485" s="67">
        <f t="shared" si="186"/>
        <v>0</v>
      </c>
      <c r="K1485" s="5">
        <f t="shared" si="187"/>
        <v>0</v>
      </c>
      <c r="L1485" s="54">
        <f t="shared" si="188"/>
        <v>0</v>
      </c>
      <c r="M1485" s="56">
        <f t="shared" si="185"/>
        <v>0</v>
      </c>
      <c r="N1485" s="5">
        <f t="shared" si="189"/>
        <v>1</v>
      </c>
      <c r="O1485" s="5">
        <f t="shared" si="190"/>
        <v>0</v>
      </c>
    </row>
    <row r="1486" spans="7:15" x14ac:dyDescent="0.2">
      <c r="G1486" s="3"/>
      <c r="H1486" s="2"/>
      <c r="I1486" s="12"/>
      <c r="J1486" s="67">
        <f t="shared" si="186"/>
        <v>0</v>
      </c>
      <c r="K1486" s="5">
        <f t="shared" si="187"/>
        <v>0</v>
      </c>
      <c r="L1486" s="54">
        <f t="shared" si="188"/>
        <v>0</v>
      </c>
      <c r="M1486" s="56" t="e">
        <f>IF(D1486="",#REF!,D1486)</f>
        <v>#REF!</v>
      </c>
      <c r="N1486" s="5">
        <f t="shared" si="189"/>
        <v>1</v>
      </c>
      <c r="O1486" s="5">
        <f t="shared" si="190"/>
        <v>0</v>
      </c>
    </row>
    <row r="1487" spans="7:15" x14ac:dyDescent="0.2">
      <c r="G1487" s="3"/>
      <c r="H1487" s="2"/>
      <c r="I1487" s="12"/>
      <c r="J1487" s="67">
        <f t="shared" si="186"/>
        <v>0</v>
      </c>
      <c r="K1487" s="5">
        <f t="shared" si="187"/>
        <v>0</v>
      </c>
      <c r="L1487" s="54">
        <f t="shared" si="188"/>
        <v>0</v>
      </c>
      <c r="M1487" s="56">
        <f t="shared" si="185"/>
        <v>0</v>
      </c>
      <c r="N1487" s="5">
        <f t="shared" si="189"/>
        <v>1</v>
      </c>
      <c r="O1487" s="5">
        <f t="shared" si="190"/>
        <v>0</v>
      </c>
    </row>
    <row r="1488" spans="7:15" x14ac:dyDescent="0.2">
      <c r="G1488" s="3"/>
      <c r="H1488" s="2"/>
      <c r="I1488" s="12"/>
      <c r="J1488" s="67">
        <f t="shared" si="186"/>
        <v>0</v>
      </c>
      <c r="K1488" s="5">
        <f t="shared" si="187"/>
        <v>0</v>
      </c>
      <c r="L1488" s="54">
        <f t="shared" si="188"/>
        <v>0</v>
      </c>
      <c r="M1488" s="56">
        <f t="shared" si="185"/>
        <v>0</v>
      </c>
      <c r="N1488" s="5">
        <f t="shared" si="189"/>
        <v>1</v>
      </c>
      <c r="O1488" s="5">
        <f t="shared" si="190"/>
        <v>0</v>
      </c>
    </row>
    <row r="1489" spans="7:15" x14ac:dyDescent="0.2">
      <c r="G1489" s="3"/>
      <c r="H1489" s="2"/>
      <c r="I1489" s="12"/>
      <c r="J1489" s="67">
        <f t="shared" si="186"/>
        <v>0</v>
      </c>
      <c r="K1489" s="5">
        <f t="shared" si="187"/>
        <v>0</v>
      </c>
      <c r="L1489" s="54">
        <f t="shared" si="188"/>
        <v>0</v>
      </c>
      <c r="M1489" s="56">
        <f t="shared" si="185"/>
        <v>0</v>
      </c>
      <c r="N1489" s="5">
        <f t="shared" si="189"/>
        <v>1</v>
      </c>
      <c r="O1489" s="5">
        <f t="shared" si="190"/>
        <v>0</v>
      </c>
    </row>
    <row r="1490" spans="7:15" x14ac:dyDescent="0.2">
      <c r="G1490" s="3"/>
      <c r="H1490" s="2"/>
      <c r="I1490" s="12"/>
      <c r="J1490" s="67">
        <f t="shared" si="186"/>
        <v>0</v>
      </c>
      <c r="K1490" s="5">
        <f t="shared" si="187"/>
        <v>0</v>
      </c>
      <c r="L1490" s="54">
        <f t="shared" si="188"/>
        <v>0</v>
      </c>
      <c r="M1490" s="56">
        <f t="shared" si="185"/>
        <v>0</v>
      </c>
      <c r="N1490" s="5">
        <f t="shared" si="189"/>
        <v>1</v>
      </c>
      <c r="O1490" s="5">
        <f t="shared" si="190"/>
        <v>0</v>
      </c>
    </row>
    <row r="1491" spans="7:15" x14ac:dyDescent="0.2">
      <c r="G1491" s="3"/>
      <c r="H1491" s="2"/>
      <c r="I1491" s="12"/>
      <c r="J1491" s="67">
        <f t="shared" si="186"/>
        <v>0</v>
      </c>
      <c r="K1491" s="5">
        <f t="shared" si="187"/>
        <v>0</v>
      </c>
      <c r="L1491" s="54">
        <f t="shared" si="188"/>
        <v>0</v>
      </c>
      <c r="M1491" s="56">
        <f t="shared" si="185"/>
        <v>0</v>
      </c>
      <c r="N1491" s="5">
        <f t="shared" si="189"/>
        <v>1</v>
      </c>
      <c r="O1491" s="5">
        <f t="shared" si="190"/>
        <v>0</v>
      </c>
    </row>
    <row r="1492" spans="7:15" x14ac:dyDescent="0.2">
      <c r="G1492" s="3"/>
      <c r="H1492" s="2"/>
      <c r="I1492" s="12"/>
      <c r="J1492" s="67">
        <f t="shared" si="186"/>
        <v>0</v>
      </c>
      <c r="K1492" s="5">
        <f t="shared" si="187"/>
        <v>0</v>
      </c>
      <c r="L1492" s="54">
        <f t="shared" si="188"/>
        <v>0</v>
      </c>
      <c r="M1492" s="56">
        <f t="shared" si="185"/>
        <v>0</v>
      </c>
      <c r="N1492" s="5">
        <f t="shared" si="189"/>
        <v>1</v>
      </c>
      <c r="O1492" s="5">
        <f t="shared" si="190"/>
        <v>0</v>
      </c>
    </row>
    <row r="1493" spans="7:15" x14ac:dyDescent="0.2">
      <c r="G1493" s="3"/>
      <c r="H1493" s="2"/>
      <c r="I1493" s="12"/>
      <c r="J1493" s="67">
        <f t="shared" si="186"/>
        <v>0</v>
      </c>
      <c r="K1493" s="5">
        <f t="shared" si="187"/>
        <v>0</v>
      </c>
      <c r="L1493" s="54">
        <f t="shared" si="188"/>
        <v>0</v>
      </c>
      <c r="M1493" s="56">
        <f t="shared" si="185"/>
        <v>0</v>
      </c>
      <c r="N1493" s="5">
        <f t="shared" si="189"/>
        <v>1</v>
      </c>
      <c r="O1493" s="5">
        <f t="shared" si="190"/>
        <v>0</v>
      </c>
    </row>
    <row r="1494" spans="7:15" x14ac:dyDescent="0.2">
      <c r="G1494" s="3"/>
      <c r="H1494" s="2"/>
      <c r="I1494" s="12"/>
      <c r="J1494" s="67">
        <f t="shared" si="186"/>
        <v>0</v>
      </c>
      <c r="K1494" s="5">
        <f t="shared" si="187"/>
        <v>0</v>
      </c>
      <c r="L1494" s="54">
        <f t="shared" si="188"/>
        <v>0</v>
      </c>
      <c r="M1494" s="56">
        <f t="shared" si="185"/>
        <v>0</v>
      </c>
      <c r="N1494" s="5">
        <f t="shared" si="189"/>
        <v>1</v>
      </c>
      <c r="O1494" s="5">
        <f t="shared" si="190"/>
        <v>0</v>
      </c>
    </row>
    <row r="1495" spans="7:15" x14ac:dyDescent="0.2">
      <c r="G1495" s="3"/>
      <c r="H1495" s="2"/>
      <c r="I1495" s="12"/>
      <c r="J1495" s="67">
        <f t="shared" si="186"/>
        <v>0</v>
      </c>
      <c r="K1495" s="5">
        <f t="shared" si="187"/>
        <v>0</v>
      </c>
      <c r="L1495" s="54">
        <f t="shared" si="188"/>
        <v>0</v>
      </c>
      <c r="M1495" s="56">
        <f t="shared" si="185"/>
        <v>0</v>
      </c>
      <c r="N1495" s="5">
        <f t="shared" si="189"/>
        <v>1</v>
      </c>
      <c r="O1495" s="5">
        <f t="shared" si="190"/>
        <v>0</v>
      </c>
    </row>
    <row r="1496" spans="7:15" x14ac:dyDescent="0.2">
      <c r="G1496" s="3"/>
      <c r="H1496" s="2"/>
      <c r="I1496" s="12"/>
      <c r="J1496" s="67">
        <f t="shared" si="186"/>
        <v>0</v>
      </c>
      <c r="K1496" s="5">
        <f t="shared" si="187"/>
        <v>0</v>
      </c>
      <c r="L1496" s="54">
        <f t="shared" si="188"/>
        <v>0</v>
      </c>
      <c r="M1496" s="56">
        <f t="shared" si="185"/>
        <v>0</v>
      </c>
      <c r="N1496" s="5">
        <f t="shared" si="189"/>
        <v>1</v>
      </c>
      <c r="O1496" s="5">
        <f t="shared" si="190"/>
        <v>0</v>
      </c>
    </row>
    <row r="1497" spans="7:15" x14ac:dyDescent="0.2">
      <c r="G1497" s="3"/>
      <c r="H1497" s="2"/>
      <c r="I1497" s="12"/>
      <c r="J1497" s="67">
        <f t="shared" si="186"/>
        <v>0</v>
      </c>
      <c r="K1497" s="5">
        <f t="shared" si="187"/>
        <v>0</v>
      </c>
      <c r="L1497" s="54">
        <f t="shared" si="188"/>
        <v>0</v>
      </c>
      <c r="M1497" s="56" t="e">
        <f>IF(D1497="",#REF!,D1497)</f>
        <v>#REF!</v>
      </c>
      <c r="N1497" s="5">
        <f t="shared" si="189"/>
        <v>1</v>
      </c>
      <c r="O1497" s="5">
        <f t="shared" si="190"/>
        <v>0</v>
      </c>
    </row>
    <row r="1498" spans="7:15" x14ac:dyDescent="0.2">
      <c r="G1498" s="3"/>
      <c r="H1498" s="2"/>
      <c r="I1498" s="12"/>
      <c r="J1498" s="67">
        <f t="shared" si="186"/>
        <v>0</v>
      </c>
      <c r="K1498" s="5">
        <f t="shared" si="187"/>
        <v>0</v>
      </c>
      <c r="L1498" s="54">
        <f t="shared" si="188"/>
        <v>0</v>
      </c>
      <c r="M1498" s="56" t="e">
        <f>IF(D1498="",#REF!,D1498)</f>
        <v>#REF!</v>
      </c>
      <c r="N1498" s="5">
        <f t="shared" si="189"/>
        <v>1</v>
      </c>
      <c r="O1498" s="5">
        <f t="shared" si="190"/>
        <v>0</v>
      </c>
    </row>
    <row r="1499" spans="7:15" x14ac:dyDescent="0.2">
      <c r="G1499" s="3"/>
      <c r="H1499" s="2"/>
      <c r="I1499" s="12"/>
      <c r="J1499" s="67">
        <f t="shared" si="186"/>
        <v>0</v>
      </c>
      <c r="K1499" s="5">
        <f t="shared" si="187"/>
        <v>0</v>
      </c>
      <c r="L1499" s="54">
        <f t="shared" si="188"/>
        <v>0</v>
      </c>
      <c r="M1499" s="56" t="e">
        <f>IF(D1499="",#REF!,D1499)</f>
        <v>#REF!</v>
      </c>
      <c r="N1499" s="5">
        <f t="shared" si="189"/>
        <v>1</v>
      </c>
      <c r="O1499" s="5">
        <f t="shared" si="190"/>
        <v>0</v>
      </c>
    </row>
    <row r="1500" spans="7:15" x14ac:dyDescent="0.2">
      <c r="G1500" s="3"/>
      <c r="H1500" s="2"/>
      <c r="I1500" s="12"/>
      <c r="J1500" s="67">
        <f t="shared" si="186"/>
        <v>0</v>
      </c>
      <c r="K1500" s="5">
        <f t="shared" si="187"/>
        <v>0</v>
      </c>
      <c r="L1500" s="54">
        <f t="shared" si="188"/>
        <v>0</v>
      </c>
      <c r="M1500" s="56">
        <f t="shared" si="185"/>
        <v>0</v>
      </c>
      <c r="N1500" s="5">
        <f t="shared" si="189"/>
        <v>1</v>
      </c>
      <c r="O1500" s="5">
        <f t="shared" si="190"/>
        <v>0</v>
      </c>
    </row>
    <row r="1501" spans="7:15" x14ac:dyDescent="0.2">
      <c r="G1501" s="3"/>
      <c r="H1501" s="2"/>
      <c r="I1501" s="12"/>
      <c r="J1501" s="67">
        <f t="shared" si="186"/>
        <v>0</v>
      </c>
      <c r="K1501" s="5">
        <f t="shared" si="187"/>
        <v>0</v>
      </c>
      <c r="L1501" s="54">
        <f t="shared" si="188"/>
        <v>0</v>
      </c>
      <c r="M1501" s="56">
        <f t="shared" si="185"/>
        <v>0</v>
      </c>
      <c r="N1501" s="5">
        <f t="shared" si="189"/>
        <v>1</v>
      </c>
      <c r="O1501" s="5">
        <f t="shared" si="190"/>
        <v>0</v>
      </c>
    </row>
    <row r="1502" spans="7:15" x14ac:dyDescent="0.2">
      <c r="G1502" s="3"/>
      <c r="H1502" s="2"/>
      <c r="I1502" s="12"/>
      <c r="J1502" s="67">
        <f t="shared" si="186"/>
        <v>0</v>
      </c>
      <c r="K1502" s="5">
        <f t="shared" si="187"/>
        <v>0</v>
      </c>
      <c r="L1502" s="54">
        <f t="shared" si="188"/>
        <v>0</v>
      </c>
      <c r="M1502" s="56">
        <f t="shared" si="185"/>
        <v>0</v>
      </c>
      <c r="N1502" s="5">
        <f t="shared" si="189"/>
        <v>1</v>
      </c>
      <c r="O1502" s="5">
        <f t="shared" si="190"/>
        <v>0</v>
      </c>
    </row>
    <row r="1503" spans="7:15" x14ac:dyDescent="0.2">
      <c r="G1503" s="3"/>
      <c r="H1503" s="2"/>
      <c r="I1503" s="12"/>
      <c r="J1503" s="67">
        <f t="shared" si="186"/>
        <v>0</v>
      </c>
      <c r="K1503" s="5">
        <f t="shared" si="187"/>
        <v>0</v>
      </c>
      <c r="L1503" s="54">
        <f t="shared" si="188"/>
        <v>0</v>
      </c>
      <c r="M1503" s="56">
        <f t="shared" si="185"/>
        <v>0</v>
      </c>
      <c r="N1503" s="5">
        <f t="shared" si="189"/>
        <v>1</v>
      </c>
      <c r="O1503" s="5">
        <f t="shared" si="190"/>
        <v>0</v>
      </c>
    </row>
    <row r="1504" spans="7:15" x14ac:dyDescent="0.2">
      <c r="G1504" s="3"/>
      <c r="H1504" s="2"/>
      <c r="I1504" s="12"/>
      <c r="J1504" s="67">
        <f t="shared" si="186"/>
        <v>0</v>
      </c>
      <c r="K1504" s="5">
        <f t="shared" si="187"/>
        <v>0</v>
      </c>
      <c r="L1504" s="54">
        <f t="shared" si="188"/>
        <v>0</v>
      </c>
      <c r="M1504" s="56" t="e">
        <f>IF(D1504="",#REF!,D1504)</f>
        <v>#REF!</v>
      </c>
      <c r="N1504" s="5">
        <f t="shared" si="189"/>
        <v>1</v>
      </c>
      <c r="O1504" s="5">
        <f t="shared" si="190"/>
        <v>0</v>
      </c>
    </row>
    <row r="1505" spans="7:15" x14ac:dyDescent="0.2">
      <c r="G1505" s="3"/>
      <c r="H1505" s="2"/>
      <c r="I1505" s="12"/>
      <c r="J1505" s="67">
        <f t="shared" si="186"/>
        <v>0</v>
      </c>
      <c r="K1505" s="5">
        <f t="shared" si="187"/>
        <v>0</v>
      </c>
      <c r="L1505" s="54">
        <f t="shared" si="188"/>
        <v>0</v>
      </c>
      <c r="M1505" s="56" t="e">
        <f>IF(D1505="",#REF!,D1505)</f>
        <v>#REF!</v>
      </c>
      <c r="N1505" s="5">
        <f t="shared" si="189"/>
        <v>1</v>
      </c>
      <c r="O1505" s="5">
        <f t="shared" si="190"/>
        <v>0</v>
      </c>
    </row>
    <row r="1506" spans="7:15" x14ac:dyDescent="0.2">
      <c r="G1506" s="3"/>
      <c r="H1506" s="2"/>
      <c r="I1506" s="12"/>
      <c r="J1506" s="67">
        <f t="shared" si="186"/>
        <v>0</v>
      </c>
      <c r="K1506" s="5">
        <f t="shared" si="187"/>
        <v>0</v>
      </c>
      <c r="L1506" s="54">
        <f t="shared" si="188"/>
        <v>0</v>
      </c>
      <c r="M1506" s="56">
        <f t="shared" si="185"/>
        <v>0</v>
      </c>
      <c r="N1506" s="5">
        <f t="shared" si="189"/>
        <v>1</v>
      </c>
      <c r="O1506" s="5">
        <f t="shared" si="190"/>
        <v>0</v>
      </c>
    </row>
    <row r="1507" spans="7:15" x14ac:dyDescent="0.2">
      <c r="G1507" s="3"/>
      <c r="H1507" s="2"/>
      <c r="I1507" s="12"/>
      <c r="J1507" s="67">
        <f t="shared" si="186"/>
        <v>0</v>
      </c>
      <c r="K1507" s="5">
        <f t="shared" si="187"/>
        <v>0</v>
      </c>
      <c r="L1507" s="54">
        <f t="shared" si="188"/>
        <v>0</v>
      </c>
      <c r="M1507" s="56">
        <f t="shared" si="185"/>
        <v>0</v>
      </c>
      <c r="N1507" s="5">
        <f t="shared" si="189"/>
        <v>1</v>
      </c>
      <c r="O1507" s="5">
        <f t="shared" si="190"/>
        <v>0</v>
      </c>
    </row>
    <row r="1508" spans="7:15" x14ac:dyDescent="0.2">
      <c r="G1508" s="3"/>
      <c r="H1508" s="2"/>
      <c r="I1508" s="12"/>
      <c r="J1508" s="67">
        <f t="shared" si="186"/>
        <v>0</v>
      </c>
      <c r="K1508" s="5">
        <f t="shared" si="187"/>
        <v>0</v>
      </c>
      <c r="L1508" s="54">
        <f t="shared" si="188"/>
        <v>0</v>
      </c>
      <c r="M1508" s="56">
        <f t="shared" si="185"/>
        <v>0</v>
      </c>
      <c r="N1508" s="5">
        <f t="shared" si="189"/>
        <v>1</v>
      </c>
      <c r="O1508" s="5">
        <f t="shared" si="190"/>
        <v>0</v>
      </c>
    </row>
    <row r="1509" spans="7:15" x14ac:dyDescent="0.2">
      <c r="G1509" s="3"/>
      <c r="H1509" s="2"/>
      <c r="I1509" s="12"/>
      <c r="J1509" s="67">
        <f t="shared" si="186"/>
        <v>0</v>
      </c>
      <c r="K1509" s="5">
        <f t="shared" si="187"/>
        <v>0</v>
      </c>
      <c r="L1509" s="54">
        <f t="shared" si="188"/>
        <v>0</v>
      </c>
      <c r="M1509" s="56">
        <f t="shared" si="185"/>
        <v>0</v>
      </c>
      <c r="N1509" s="5">
        <f t="shared" si="189"/>
        <v>1</v>
      </c>
      <c r="O1509" s="5">
        <f t="shared" si="190"/>
        <v>0</v>
      </c>
    </row>
    <row r="1510" spans="7:15" x14ac:dyDescent="0.2">
      <c r="G1510" s="3"/>
      <c r="H1510" s="2"/>
      <c r="I1510" s="12"/>
      <c r="J1510" s="67">
        <f t="shared" si="186"/>
        <v>0</v>
      </c>
      <c r="K1510" s="5">
        <f t="shared" si="187"/>
        <v>0</v>
      </c>
      <c r="L1510" s="54">
        <f t="shared" si="188"/>
        <v>0</v>
      </c>
      <c r="M1510" s="56">
        <f t="shared" si="185"/>
        <v>0</v>
      </c>
      <c r="N1510" s="5">
        <f t="shared" si="189"/>
        <v>1</v>
      </c>
      <c r="O1510" s="5">
        <f t="shared" si="190"/>
        <v>0</v>
      </c>
    </row>
    <row r="1511" spans="7:15" x14ac:dyDescent="0.2">
      <c r="G1511" s="3"/>
      <c r="H1511" s="2"/>
      <c r="I1511" s="12"/>
      <c r="J1511" s="67">
        <f t="shared" si="186"/>
        <v>0</v>
      </c>
      <c r="K1511" s="5">
        <f t="shared" si="187"/>
        <v>0</v>
      </c>
      <c r="L1511" s="54">
        <f t="shared" si="188"/>
        <v>0</v>
      </c>
      <c r="M1511" s="56">
        <f t="shared" si="185"/>
        <v>0</v>
      </c>
      <c r="N1511" s="5">
        <f t="shared" si="189"/>
        <v>1</v>
      </c>
      <c r="O1511" s="5">
        <f t="shared" si="190"/>
        <v>0</v>
      </c>
    </row>
    <row r="1512" spans="7:15" x14ac:dyDescent="0.2">
      <c r="G1512" s="3"/>
      <c r="H1512" s="2"/>
      <c r="I1512" s="12"/>
      <c r="J1512" s="67">
        <f t="shared" si="186"/>
        <v>0</v>
      </c>
      <c r="K1512" s="5">
        <f t="shared" si="187"/>
        <v>0</v>
      </c>
      <c r="L1512" s="54">
        <f t="shared" si="188"/>
        <v>0</v>
      </c>
      <c r="M1512" s="56">
        <f t="shared" si="185"/>
        <v>0</v>
      </c>
      <c r="N1512" s="5">
        <f t="shared" si="189"/>
        <v>1</v>
      </c>
      <c r="O1512" s="5">
        <f t="shared" si="190"/>
        <v>0</v>
      </c>
    </row>
    <row r="1513" spans="7:15" x14ac:dyDescent="0.2">
      <c r="G1513" s="3"/>
      <c r="H1513" s="2"/>
      <c r="I1513" s="12"/>
      <c r="J1513" s="67">
        <f t="shared" si="186"/>
        <v>0</v>
      </c>
      <c r="K1513" s="5">
        <f t="shared" si="187"/>
        <v>0</v>
      </c>
      <c r="L1513" s="54">
        <f t="shared" si="188"/>
        <v>0</v>
      </c>
      <c r="M1513" s="56">
        <f t="shared" si="185"/>
        <v>0</v>
      </c>
      <c r="N1513" s="5">
        <f t="shared" si="189"/>
        <v>1</v>
      </c>
      <c r="O1513" s="5">
        <f t="shared" si="190"/>
        <v>0</v>
      </c>
    </row>
    <row r="1514" spans="7:15" x14ac:dyDescent="0.2">
      <c r="G1514" s="3"/>
      <c r="H1514" s="2"/>
      <c r="I1514" s="12"/>
      <c r="J1514" s="67">
        <f t="shared" si="186"/>
        <v>0</v>
      </c>
      <c r="K1514" s="5">
        <f t="shared" si="187"/>
        <v>0</v>
      </c>
      <c r="L1514" s="54">
        <f t="shared" si="188"/>
        <v>0</v>
      </c>
      <c r="M1514" s="56">
        <f t="shared" si="185"/>
        <v>0</v>
      </c>
      <c r="N1514" s="5">
        <f t="shared" si="189"/>
        <v>1</v>
      </c>
      <c r="O1514" s="5">
        <f t="shared" si="190"/>
        <v>0</v>
      </c>
    </row>
    <row r="1515" spans="7:15" x14ac:dyDescent="0.2">
      <c r="G1515" s="3"/>
      <c r="H1515" s="2"/>
      <c r="I1515" s="12"/>
      <c r="J1515" s="67">
        <f t="shared" si="186"/>
        <v>0</v>
      </c>
      <c r="K1515" s="5">
        <f t="shared" si="187"/>
        <v>0</v>
      </c>
      <c r="L1515" s="54">
        <f t="shared" si="188"/>
        <v>0</v>
      </c>
      <c r="M1515" s="56">
        <f t="shared" si="185"/>
        <v>0</v>
      </c>
      <c r="N1515" s="5">
        <f t="shared" si="189"/>
        <v>1</v>
      </c>
      <c r="O1515" s="5">
        <f t="shared" si="190"/>
        <v>0</v>
      </c>
    </row>
    <row r="1516" spans="7:15" x14ac:dyDescent="0.2">
      <c r="G1516" s="3"/>
      <c r="H1516" s="2"/>
      <c r="I1516" s="12"/>
      <c r="J1516" s="67">
        <f t="shared" si="186"/>
        <v>0</v>
      </c>
      <c r="K1516" s="5">
        <f t="shared" si="187"/>
        <v>0</v>
      </c>
      <c r="L1516" s="54">
        <f t="shared" si="188"/>
        <v>0</v>
      </c>
      <c r="M1516" s="56">
        <f t="shared" si="185"/>
        <v>0</v>
      </c>
      <c r="N1516" s="5">
        <f t="shared" si="189"/>
        <v>1</v>
      </c>
      <c r="O1516" s="5">
        <f t="shared" si="190"/>
        <v>0</v>
      </c>
    </row>
    <row r="1517" spans="7:15" x14ac:dyDescent="0.2">
      <c r="G1517" s="3"/>
      <c r="H1517" s="2"/>
      <c r="I1517" s="12"/>
      <c r="J1517" s="67">
        <f t="shared" si="186"/>
        <v>0</v>
      </c>
      <c r="K1517" s="5">
        <f t="shared" si="187"/>
        <v>0</v>
      </c>
      <c r="L1517" s="54">
        <f t="shared" si="188"/>
        <v>0</v>
      </c>
      <c r="M1517" s="56">
        <f t="shared" si="185"/>
        <v>0</v>
      </c>
      <c r="N1517" s="5">
        <f t="shared" si="189"/>
        <v>1</v>
      </c>
      <c r="O1517" s="5">
        <f t="shared" si="190"/>
        <v>0</v>
      </c>
    </row>
    <row r="1518" spans="7:15" x14ac:dyDescent="0.2">
      <c r="G1518" s="3"/>
      <c r="H1518" s="2"/>
      <c r="I1518" s="12"/>
      <c r="J1518" s="67">
        <f t="shared" si="186"/>
        <v>0</v>
      </c>
      <c r="K1518" s="5">
        <f t="shared" si="187"/>
        <v>0</v>
      </c>
      <c r="L1518" s="54">
        <f t="shared" si="188"/>
        <v>0</v>
      </c>
      <c r="M1518" s="56" t="e">
        <f>IF(D1518="",#REF!,D1518)</f>
        <v>#REF!</v>
      </c>
      <c r="N1518" s="5">
        <f t="shared" si="189"/>
        <v>1</v>
      </c>
      <c r="O1518" s="5">
        <f t="shared" si="190"/>
        <v>0</v>
      </c>
    </row>
    <row r="1519" spans="7:15" x14ac:dyDescent="0.2">
      <c r="G1519" s="3"/>
      <c r="H1519" s="2"/>
      <c r="I1519" s="12"/>
      <c r="J1519" s="67">
        <f t="shared" si="186"/>
        <v>0</v>
      </c>
      <c r="K1519" s="5">
        <f t="shared" si="187"/>
        <v>0</v>
      </c>
      <c r="L1519" s="54">
        <f t="shared" si="188"/>
        <v>0</v>
      </c>
      <c r="M1519" s="56">
        <f t="shared" si="185"/>
        <v>0</v>
      </c>
      <c r="N1519" s="5">
        <f t="shared" si="189"/>
        <v>1</v>
      </c>
      <c r="O1519" s="5">
        <f t="shared" si="190"/>
        <v>0</v>
      </c>
    </row>
    <row r="1520" spans="7:15" x14ac:dyDescent="0.2">
      <c r="G1520" s="3"/>
      <c r="H1520" s="2"/>
      <c r="I1520" s="12"/>
      <c r="J1520" s="67">
        <f t="shared" si="186"/>
        <v>0</v>
      </c>
      <c r="K1520" s="5">
        <f t="shared" si="187"/>
        <v>0</v>
      </c>
      <c r="L1520" s="54">
        <f t="shared" si="188"/>
        <v>0</v>
      </c>
      <c r="M1520" s="56">
        <f t="shared" si="185"/>
        <v>0</v>
      </c>
      <c r="N1520" s="5">
        <f t="shared" si="189"/>
        <v>1</v>
      </c>
      <c r="O1520" s="5">
        <f t="shared" si="190"/>
        <v>0</v>
      </c>
    </row>
    <row r="1521" spans="7:15" x14ac:dyDescent="0.2">
      <c r="G1521" s="3"/>
      <c r="H1521" s="2"/>
      <c r="I1521" s="12"/>
      <c r="J1521" s="67">
        <f t="shared" si="186"/>
        <v>0</v>
      </c>
      <c r="K1521" s="5">
        <f t="shared" si="187"/>
        <v>0</v>
      </c>
      <c r="L1521" s="54">
        <f t="shared" si="188"/>
        <v>0</v>
      </c>
      <c r="M1521" s="56" t="e">
        <f>IF(D1521="",#REF!,D1521)</f>
        <v>#REF!</v>
      </c>
      <c r="N1521" s="5">
        <f t="shared" si="189"/>
        <v>1</v>
      </c>
      <c r="O1521" s="5">
        <f t="shared" si="190"/>
        <v>0</v>
      </c>
    </row>
    <row r="1522" spans="7:15" x14ac:dyDescent="0.2">
      <c r="G1522" s="3"/>
      <c r="H1522" s="2"/>
      <c r="I1522" s="12"/>
      <c r="J1522" s="67">
        <f t="shared" si="186"/>
        <v>0</v>
      </c>
      <c r="K1522" s="5">
        <f t="shared" si="187"/>
        <v>0</v>
      </c>
      <c r="L1522" s="54">
        <f t="shared" si="188"/>
        <v>0</v>
      </c>
      <c r="M1522" s="56">
        <f t="shared" si="185"/>
        <v>0</v>
      </c>
      <c r="N1522" s="5">
        <f t="shared" si="189"/>
        <v>1</v>
      </c>
      <c r="O1522" s="5">
        <f t="shared" si="190"/>
        <v>0</v>
      </c>
    </row>
    <row r="1523" spans="7:15" x14ac:dyDescent="0.2">
      <c r="G1523" s="3"/>
      <c r="H1523" s="2"/>
      <c r="I1523" s="12"/>
      <c r="J1523" s="67">
        <f t="shared" si="186"/>
        <v>0</v>
      </c>
      <c r="K1523" s="5">
        <f t="shared" si="187"/>
        <v>0</v>
      </c>
      <c r="L1523" s="54">
        <f t="shared" si="188"/>
        <v>0</v>
      </c>
      <c r="M1523" s="56" t="e">
        <f>IF(D1523="",#REF!,D1523)</f>
        <v>#REF!</v>
      </c>
      <c r="N1523" s="5">
        <f t="shared" si="189"/>
        <v>1</v>
      </c>
      <c r="O1523" s="5">
        <f t="shared" si="190"/>
        <v>0</v>
      </c>
    </row>
    <row r="1524" spans="7:15" x14ac:dyDescent="0.2">
      <c r="G1524" s="3"/>
      <c r="H1524" s="2"/>
      <c r="I1524" s="12"/>
      <c r="J1524" s="67">
        <f t="shared" si="186"/>
        <v>0</v>
      </c>
      <c r="K1524" s="5">
        <f t="shared" si="187"/>
        <v>0</v>
      </c>
      <c r="L1524" s="54">
        <f t="shared" si="188"/>
        <v>0</v>
      </c>
      <c r="M1524" s="56">
        <f t="shared" si="185"/>
        <v>0</v>
      </c>
      <c r="N1524" s="5">
        <f t="shared" si="189"/>
        <v>1</v>
      </c>
      <c r="O1524" s="5">
        <f t="shared" si="190"/>
        <v>0</v>
      </c>
    </row>
    <row r="1525" spans="7:15" x14ac:dyDescent="0.2">
      <c r="G1525" s="3"/>
      <c r="H1525" s="2"/>
      <c r="I1525" s="12"/>
      <c r="J1525" s="67">
        <f t="shared" si="186"/>
        <v>0</v>
      </c>
      <c r="K1525" s="5">
        <f t="shared" si="187"/>
        <v>0</v>
      </c>
      <c r="L1525" s="54">
        <f t="shared" si="188"/>
        <v>0</v>
      </c>
      <c r="M1525" s="56" t="e">
        <f>IF(D1525="",#REF!,D1525)</f>
        <v>#REF!</v>
      </c>
      <c r="N1525" s="5">
        <f t="shared" si="189"/>
        <v>1</v>
      </c>
      <c r="O1525" s="5">
        <f t="shared" si="190"/>
        <v>0</v>
      </c>
    </row>
    <row r="1526" spans="7:15" x14ac:dyDescent="0.2">
      <c r="G1526" s="3"/>
      <c r="H1526" s="2"/>
      <c r="I1526" s="12"/>
      <c r="J1526" s="67">
        <f t="shared" si="186"/>
        <v>0</v>
      </c>
      <c r="K1526" s="5">
        <f t="shared" si="187"/>
        <v>0</v>
      </c>
      <c r="L1526" s="54">
        <f t="shared" si="188"/>
        <v>0</v>
      </c>
      <c r="M1526" s="56">
        <f t="shared" si="185"/>
        <v>0</v>
      </c>
      <c r="N1526" s="5">
        <f t="shared" si="189"/>
        <v>1</v>
      </c>
      <c r="O1526" s="5">
        <f t="shared" si="190"/>
        <v>0</v>
      </c>
    </row>
    <row r="1527" spans="7:15" x14ac:dyDescent="0.2">
      <c r="G1527" s="3"/>
      <c r="H1527" s="2"/>
      <c r="I1527" s="12"/>
      <c r="J1527" s="67">
        <f t="shared" si="186"/>
        <v>0</v>
      </c>
      <c r="K1527" s="5">
        <f t="shared" si="187"/>
        <v>0</v>
      </c>
      <c r="L1527" s="54">
        <f t="shared" si="188"/>
        <v>0</v>
      </c>
      <c r="M1527" s="56">
        <f t="shared" si="185"/>
        <v>0</v>
      </c>
      <c r="N1527" s="5">
        <f t="shared" si="189"/>
        <v>1</v>
      </c>
      <c r="O1527" s="5">
        <f t="shared" si="190"/>
        <v>0</v>
      </c>
    </row>
    <row r="1528" spans="7:15" x14ac:dyDescent="0.2">
      <c r="G1528" s="3"/>
      <c r="H1528" s="2"/>
      <c r="I1528" s="12"/>
      <c r="J1528" s="67">
        <f t="shared" si="186"/>
        <v>0</v>
      </c>
      <c r="K1528" s="5">
        <f t="shared" si="187"/>
        <v>0</v>
      </c>
      <c r="L1528" s="54">
        <f t="shared" si="188"/>
        <v>0</v>
      </c>
      <c r="M1528" s="56">
        <f t="shared" si="185"/>
        <v>0</v>
      </c>
      <c r="N1528" s="5">
        <f t="shared" si="189"/>
        <v>1</v>
      </c>
      <c r="O1528" s="5">
        <f t="shared" si="190"/>
        <v>0</v>
      </c>
    </row>
    <row r="1529" spans="7:15" x14ac:dyDescent="0.2">
      <c r="G1529" s="3"/>
      <c r="H1529" s="2"/>
      <c r="I1529" s="12"/>
      <c r="J1529" s="67">
        <f t="shared" si="186"/>
        <v>0</v>
      </c>
      <c r="K1529" s="5">
        <f t="shared" si="187"/>
        <v>0</v>
      </c>
      <c r="L1529" s="54">
        <f t="shared" si="188"/>
        <v>0</v>
      </c>
      <c r="M1529" s="56">
        <f t="shared" si="185"/>
        <v>0</v>
      </c>
      <c r="N1529" s="5">
        <f t="shared" si="189"/>
        <v>1</v>
      </c>
      <c r="O1529" s="5">
        <f t="shared" si="190"/>
        <v>0</v>
      </c>
    </row>
    <row r="1530" spans="7:15" x14ac:dyDescent="0.2">
      <c r="G1530" s="3"/>
      <c r="H1530" s="2"/>
      <c r="I1530" s="12"/>
      <c r="J1530" s="67">
        <f t="shared" si="186"/>
        <v>0</v>
      </c>
      <c r="K1530" s="5">
        <f t="shared" si="187"/>
        <v>0</v>
      </c>
      <c r="L1530" s="54">
        <f t="shared" si="188"/>
        <v>0</v>
      </c>
      <c r="M1530" s="56">
        <f t="shared" ref="M1530:M1575" si="191">IF(D1530="",D1529,D1530)</f>
        <v>0</v>
      </c>
      <c r="N1530" s="5">
        <f t="shared" si="189"/>
        <v>1</v>
      </c>
      <c r="O1530" s="5">
        <f t="shared" si="190"/>
        <v>0</v>
      </c>
    </row>
    <row r="1531" spans="7:15" x14ac:dyDescent="0.2">
      <c r="G1531" s="3"/>
      <c r="H1531" s="2"/>
      <c r="I1531" s="12"/>
      <c r="J1531" s="67">
        <f t="shared" si="186"/>
        <v>0</v>
      </c>
      <c r="K1531" s="5">
        <f t="shared" si="187"/>
        <v>0</v>
      </c>
      <c r="L1531" s="54">
        <f t="shared" si="188"/>
        <v>0</v>
      </c>
      <c r="M1531" s="56">
        <f t="shared" si="191"/>
        <v>0</v>
      </c>
      <c r="N1531" s="5">
        <f t="shared" si="189"/>
        <v>1</v>
      </c>
      <c r="O1531" s="5">
        <f t="shared" si="190"/>
        <v>0</v>
      </c>
    </row>
    <row r="1532" spans="7:15" x14ac:dyDescent="0.2">
      <c r="G1532" s="3"/>
      <c r="H1532" s="2"/>
      <c r="I1532" s="12"/>
      <c r="J1532" s="67">
        <f t="shared" si="186"/>
        <v>0</v>
      </c>
      <c r="K1532" s="5">
        <f t="shared" si="187"/>
        <v>0</v>
      </c>
      <c r="L1532" s="54">
        <f t="shared" si="188"/>
        <v>0</v>
      </c>
      <c r="M1532" s="56">
        <f t="shared" si="191"/>
        <v>0</v>
      </c>
      <c r="N1532" s="5">
        <f t="shared" si="189"/>
        <v>1</v>
      </c>
      <c r="O1532" s="5">
        <f t="shared" si="190"/>
        <v>0</v>
      </c>
    </row>
    <row r="1533" spans="7:15" x14ac:dyDescent="0.2">
      <c r="G1533" s="3"/>
      <c r="H1533" s="2"/>
      <c r="I1533" s="12"/>
      <c r="J1533" s="67">
        <f t="shared" si="186"/>
        <v>0</v>
      </c>
      <c r="K1533" s="5">
        <f t="shared" si="187"/>
        <v>0</v>
      </c>
      <c r="L1533" s="54">
        <f t="shared" si="188"/>
        <v>0</v>
      </c>
      <c r="M1533" s="56">
        <f t="shared" si="191"/>
        <v>0</v>
      </c>
      <c r="N1533" s="5">
        <f t="shared" si="189"/>
        <v>1</v>
      </c>
      <c r="O1533" s="5">
        <f t="shared" si="190"/>
        <v>0</v>
      </c>
    </row>
    <row r="1534" spans="7:15" x14ac:dyDescent="0.2">
      <c r="G1534" s="3"/>
      <c r="H1534" s="2"/>
      <c r="I1534" s="12"/>
      <c r="J1534" s="67">
        <f t="shared" si="186"/>
        <v>0</v>
      </c>
      <c r="K1534" s="5">
        <f t="shared" si="187"/>
        <v>0</v>
      </c>
      <c r="L1534" s="54">
        <f t="shared" si="188"/>
        <v>0</v>
      </c>
      <c r="M1534" s="56">
        <f t="shared" si="191"/>
        <v>0</v>
      </c>
      <c r="N1534" s="5">
        <f t="shared" si="189"/>
        <v>1</v>
      </c>
      <c r="O1534" s="5">
        <f t="shared" si="190"/>
        <v>0</v>
      </c>
    </row>
    <row r="1535" spans="7:15" x14ac:dyDescent="0.2">
      <c r="G1535" s="3"/>
      <c r="H1535" s="2"/>
      <c r="I1535" s="12"/>
      <c r="J1535" s="67">
        <f t="shared" si="186"/>
        <v>0</v>
      </c>
      <c r="K1535" s="5">
        <f t="shared" si="187"/>
        <v>0</v>
      </c>
      <c r="L1535" s="54">
        <f t="shared" si="188"/>
        <v>0</v>
      </c>
      <c r="M1535" s="56">
        <f t="shared" si="191"/>
        <v>0</v>
      </c>
      <c r="N1535" s="5">
        <f t="shared" si="189"/>
        <v>1</v>
      </c>
      <c r="O1535" s="5">
        <f t="shared" si="190"/>
        <v>0</v>
      </c>
    </row>
    <row r="1536" spans="7:15" x14ac:dyDescent="0.2">
      <c r="G1536" s="3"/>
      <c r="H1536" s="2"/>
      <c r="I1536" s="12"/>
      <c r="J1536" s="67">
        <f t="shared" si="186"/>
        <v>0</v>
      </c>
      <c r="K1536" s="5">
        <f t="shared" si="187"/>
        <v>0</v>
      </c>
      <c r="L1536" s="54">
        <f t="shared" si="188"/>
        <v>0</v>
      </c>
      <c r="M1536" s="56" t="e">
        <f>IF(D1536="",#REF!,D1536)</f>
        <v>#REF!</v>
      </c>
      <c r="N1536" s="5">
        <f t="shared" si="189"/>
        <v>1</v>
      </c>
      <c r="O1536" s="5">
        <f t="shared" si="190"/>
        <v>0</v>
      </c>
    </row>
    <row r="1537" spans="7:15" x14ac:dyDescent="0.2">
      <c r="G1537" s="3"/>
      <c r="H1537" s="2"/>
      <c r="I1537" s="12"/>
      <c r="J1537" s="67">
        <f t="shared" si="186"/>
        <v>0</v>
      </c>
      <c r="K1537" s="5">
        <f t="shared" si="187"/>
        <v>0</v>
      </c>
      <c r="L1537" s="54">
        <f t="shared" si="188"/>
        <v>0</v>
      </c>
      <c r="M1537" s="56">
        <f t="shared" si="191"/>
        <v>0</v>
      </c>
      <c r="N1537" s="5">
        <f t="shared" si="189"/>
        <v>1</v>
      </c>
      <c r="O1537" s="5">
        <f t="shared" si="190"/>
        <v>0</v>
      </c>
    </row>
    <row r="1538" spans="7:15" x14ac:dyDescent="0.2">
      <c r="G1538" s="3"/>
      <c r="H1538" s="2"/>
      <c r="I1538" s="12"/>
      <c r="J1538" s="67">
        <f t="shared" si="186"/>
        <v>0</v>
      </c>
      <c r="K1538" s="5">
        <f t="shared" si="187"/>
        <v>0</v>
      </c>
      <c r="L1538" s="54">
        <f t="shared" si="188"/>
        <v>0</v>
      </c>
      <c r="M1538" s="56">
        <f t="shared" si="191"/>
        <v>0</v>
      </c>
      <c r="N1538" s="5">
        <f t="shared" si="189"/>
        <v>1</v>
      </c>
      <c r="O1538" s="5">
        <f t="shared" si="190"/>
        <v>0</v>
      </c>
    </row>
    <row r="1539" spans="7:15" x14ac:dyDescent="0.2">
      <c r="G1539" s="3"/>
      <c r="H1539" s="2"/>
      <c r="I1539" s="12"/>
      <c r="J1539" s="67">
        <f t="shared" si="186"/>
        <v>0</v>
      </c>
      <c r="K1539" s="5">
        <f t="shared" si="187"/>
        <v>0</v>
      </c>
      <c r="L1539" s="54">
        <f t="shared" si="188"/>
        <v>0</v>
      </c>
      <c r="M1539" s="56">
        <f t="shared" si="191"/>
        <v>0</v>
      </c>
      <c r="N1539" s="5">
        <f t="shared" si="189"/>
        <v>1</v>
      </c>
      <c r="O1539" s="5">
        <f t="shared" si="190"/>
        <v>0</v>
      </c>
    </row>
    <row r="1540" spans="7:15" x14ac:dyDescent="0.2">
      <c r="G1540" s="3"/>
      <c r="H1540" s="2"/>
      <c r="I1540" s="12"/>
      <c r="J1540" s="67">
        <f t="shared" si="186"/>
        <v>0</v>
      </c>
      <c r="K1540" s="5">
        <f t="shared" si="187"/>
        <v>0</v>
      </c>
      <c r="L1540" s="54">
        <f t="shared" si="188"/>
        <v>0</v>
      </c>
      <c r="M1540" s="56" t="e">
        <f>IF(D1540="",#REF!,D1540)</f>
        <v>#REF!</v>
      </c>
      <c r="N1540" s="5">
        <f t="shared" si="189"/>
        <v>1</v>
      </c>
      <c r="O1540" s="5">
        <f t="shared" si="190"/>
        <v>0</v>
      </c>
    </row>
    <row r="1541" spans="7:15" x14ac:dyDescent="0.2">
      <c r="G1541" s="3"/>
      <c r="H1541" s="2"/>
      <c r="I1541" s="12"/>
      <c r="J1541" s="67">
        <f t="shared" si="186"/>
        <v>0</v>
      </c>
      <c r="K1541" s="5">
        <f t="shared" si="187"/>
        <v>0</v>
      </c>
      <c r="L1541" s="54">
        <f t="shared" si="188"/>
        <v>0</v>
      </c>
      <c r="M1541" s="56">
        <f t="shared" si="191"/>
        <v>0</v>
      </c>
      <c r="N1541" s="5">
        <f t="shared" si="189"/>
        <v>1</v>
      </c>
      <c r="O1541" s="5">
        <f t="shared" si="190"/>
        <v>0</v>
      </c>
    </row>
    <row r="1542" spans="7:15" x14ac:dyDescent="0.2">
      <c r="G1542" s="3"/>
      <c r="H1542" s="2"/>
      <c r="I1542" s="12"/>
      <c r="J1542" s="67">
        <f t="shared" ref="J1542:J1605" si="192">IF(A1542=C1542,0,H1542)</f>
        <v>0</v>
      </c>
      <c r="K1542" s="5">
        <f t="shared" ref="K1542:K1605" si="193">IF(J1542&gt;0,1,0)</f>
        <v>0</v>
      </c>
      <c r="L1542" s="54">
        <f t="shared" ref="L1542:L1605" si="194">IF(K1542=0,0,IF(I1542="did not close",0,IF(I1542="",0,1)))</f>
        <v>0</v>
      </c>
      <c r="M1542" s="56">
        <f t="shared" si="191"/>
        <v>0</v>
      </c>
      <c r="N1542" s="5">
        <f t="shared" ref="N1542:N1605" si="195">IF(A1542=C1542,1,0)</f>
        <v>1</v>
      </c>
      <c r="O1542" s="5">
        <f t="shared" ref="O1542:O1605" si="196">IF(K1542=0,IF(I1542="did not close",0,IF(I1542="",0,1)),0)</f>
        <v>0</v>
      </c>
    </row>
    <row r="1543" spans="7:15" x14ac:dyDescent="0.2">
      <c r="G1543" s="3"/>
      <c r="H1543" s="2"/>
      <c r="I1543" s="12"/>
      <c r="J1543" s="67">
        <f t="shared" si="192"/>
        <v>0</v>
      </c>
      <c r="K1543" s="5">
        <f t="shared" si="193"/>
        <v>0</v>
      </c>
      <c r="L1543" s="54">
        <f t="shared" si="194"/>
        <v>0</v>
      </c>
      <c r="M1543" s="56">
        <f t="shared" si="191"/>
        <v>0</v>
      </c>
      <c r="N1543" s="5">
        <f t="shared" si="195"/>
        <v>1</v>
      </c>
      <c r="O1543" s="5">
        <f t="shared" si="196"/>
        <v>0</v>
      </c>
    </row>
    <row r="1544" spans="7:15" x14ac:dyDescent="0.2">
      <c r="G1544" s="3"/>
      <c r="H1544" s="2"/>
      <c r="I1544" s="12"/>
      <c r="J1544" s="67">
        <f t="shared" si="192"/>
        <v>0</v>
      </c>
      <c r="K1544" s="5">
        <f t="shared" si="193"/>
        <v>0</v>
      </c>
      <c r="L1544" s="54">
        <f t="shared" si="194"/>
        <v>0</v>
      </c>
      <c r="M1544" s="56" t="e">
        <f>IF(D1544="",#REF!,D1544)</f>
        <v>#REF!</v>
      </c>
      <c r="N1544" s="5">
        <f t="shared" si="195"/>
        <v>1</v>
      </c>
      <c r="O1544" s="5">
        <f t="shared" si="196"/>
        <v>0</v>
      </c>
    </row>
    <row r="1545" spans="7:15" x14ac:dyDescent="0.2">
      <c r="G1545" s="3"/>
      <c r="H1545" s="2"/>
      <c r="I1545" s="12"/>
      <c r="J1545" s="67">
        <f t="shared" si="192"/>
        <v>0</v>
      </c>
      <c r="K1545" s="5">
        <f t="shared" si="193"/>
        <v>0</v>
      </c>
      <c r="L1545" s="54">
        <f t="shared" si="194"/>
        <v>0</v>
      </c>
      <c r="M1545" s="56" t="e">
        <f>IF(D1545="",#REF!,D1545)</f>
        <v>#REF!</v>
      </c>
      <c r="N1545" s="5">
        <f t="shared" si="195"/>
        <v>1</v>
      </c>
      <c r="O1545" s="5">
        <f t="shared" si="196"/>
        <v>0</v>
      </c>
    </row>
    <row r="1546" spans="7:15" x14ac:dyDescent="0.2">
      <c r="G1546" s="3"/>
      <c r="H1546" s="2"/>
      <c r="I1546" s="12"/>
      <c r="J1546" s="67">
        <f t="shared" si="192"/>
        <v>0</v>
      </c>
      <c r="K1546" s="5">
        <f t="shared" si="193"/>
        <v>0</v>
      </c>
      <c r="L1546" s="54">
        <f t="shared" si="194"/>
        <v>0</v>
      </c>
      <c r="M1546" s="56">
        <f t="shared" si="191"/>
        <v>0</v>
      </c>
      <c r="N1546" s="5">
        <f t="shared" si="195"/>
        <v>1</v>
      </c>
      <c r="O1546" s="5">
        <f t="shared" si="196"/>
        <v>0</v>
      </c>
    </row>
    <row r="1547" spans="7:15" x14ac:dyDescent="0.2">
      <c r="G1547" s="3"/>
      <c r="H1547" s="2"/>
      <c r="I1547" s="12"/>
      <c r="J1547" s="67">
        <f t="shared" si="192"/>
        <v>0</v>
      </c>
      <c r="K1547" s="5">
        <f t="shared" si="193"/>
        <v>0</v>
      </c>
      <c r="L1547" s="54">
        <f t="shared" si="194"/>
        <v>0</v>
      </c>
      <c r="M1547" s="56" t="e">
        <f>IF(D1547="",#REF!,D1547)</f>
        <v>#REF!</v>
      </c>
      <c r="N1547" s="5">
        <f t="shared" si="195"/>
        <v>1</v>
      </c>
      <c r="O1547" s="5">
        <f t="shared" si="196"/>
        <v>0</v>
      </c>
    </row>
    <row r="1548" spans="7:15" x14ac:dyDescent="0.2">
      <c r="G1548" s="3"/>
      <c r="H1548" s="2"/>
      <c r="I1548" s="12"/>
      <c r="J1548" s="67">
        <f t="shared" si="192"/>
        <v>0</v>
      </c>
      <c r="K1548" s="5">
        <f t="shared" si="193"/>
        <v>0</v>
      </c>
      <c r="L1548" s="54">
        <f t="shared" si="194"/>
        <v>0</v>
      </c>
      <c r="M1548" s="56" t="e">
        <f>IF(D1548="",#REF!,D1548)</f>
        <v>#REF!</v>
      </c>
      <c r="N1548" s="5">
        <f t="shared" si="195"/>
        <v>1</v>
      </c>
      <c r="O1548" s="5">
        <f t="shared" si="196"/>
        <v>0</v>
      </c>
    </row>
    <row r="1549" spans="7:15" x14ac:dyDescent="0.2">
      <c r="G1549" s="3"/>
      <c r="H1549" s="2"/>
      <c r="I1549" s="12"/>
      <c r="J1549" s="67">
        <f t="shared" si="192"/>
        <v>0</v>
      </c>
      <c r="K1549" s="5">
        <f t="shared" si="193"/>
        <v>0</v>
      </c>
      <c r="L1549" s="54">
        <f t="shared" si="194"/>
        <v>0</v>
      </c>
      <c r="M1549" s="56">
        <f t="shared" si="191"/>
        <v>0</v>
      </c>
      <c r="N1549" s="5">
        <f t="shared" si="195"/>
        <v>1</v>
      </c>
      <c r="O1549" s="5">
        <f t="shared" si="196"/>
        <v>0</v>
      </c>
    </row>
    <row r="1550" spans="7:15" x14ac:dyDescent="0.2">
      <c r="G1550" s="3"/>
      <c r="H1550" s="2"/>
      <c r="I1550" s="12"/>
      <c r="J1550" s="67">
        <f t="shared" si="192"/>
        <v>0</v>
      </c>
      <c r="K1550" s="5">
        <f t="shared" si="193"/>
        <v>0</v>
      </c>
      <c r="L1550" s="54">
        <f t="shared" si="194"/>
        <v>0</v>
      </c>
      <c r="M1550" s="56" t="e">
        <f>IF(D1550="",#REF!,D1550)</f>
        <v>#REF!</v>
      </c>
      <c r="N1550" s="5">
        <f t="shared" si="195"/>
        <v>1</v>
      </c>
      <c r="O1550" s="5">
        <f t="shared" si="196"/>
        <v>0</v>
      </c>
    </row>
    <row r="1551" spans="7:15" x14ac:dyDescent="0.2">
      <c r="G1551" s="3"/>
      <c r="H1551" s="2"/>
      <c r="I1551" s="12"/>
      <c r="J1551" s="67">
        <f t="shared" si="192"/>
        <v>0</v>
      </c>
      <c r="K1551" s="5">
        <f t="shared" si="193"/>
        <v>0</v>
      </c>
      <c r="L1551" s="54">
        <f t="shared" si="194"/>
        <v>0</v>
      </c>
      <c r="M1551" s="56" t="e">
        <f>IF(D1551="",#REF!,D1551)</f>
        <v>#REF!</v>
      </c>
      <c r="N1551" s="5">
        <f t="shared" si="195"/>
        <v>1</v>
      </c>
      <c r="O1551" s="5">
        <f t="shared" si="196"/>
        <v>0</v>
      </c>
    </row>
    <row r="1552" spans="7:15" x14ac:dyDescent="0.2">
      <c r="G1552" s="3"/>
      <c r="H1552" s="2"/>
      <c r="I1552" s="12"/>
      <c r="J1552" s="67">
        <f t="shared" si="192"/>
        <v>0</v>
      </c>
      <c r="K1552" s="5">
        <f t="shared" si="193"/>
        <v>0</v>
      </c>
      <c r="L1552" s="54">
        <f t="shared" si="194"/>
        <v>0</v>
      </c>
      <c r="M1552" s="56">
        <f t="shared" si="191"/>
        <v>0</v>
      </c>
      <c r="N1552" s="5">
        <f t="shared" si="195"/>
        <v>1</v>
      </c>
      <c r="O1552" s="5">
        <f t="shared" si="196"/>
        <v>0</v>
      </c>
    </row>
    <row r="1553" spans="7:15" x14ac:dyDescent="0.2">
      <c r="G1553" s="3"/>
      <c r="H1553" s="2"/>
      <c r="I1553" s="12"/>
      <c r="J1553" s="67">
        <f t="shared" si="192"/>
        <v>0</v>
      </c>
      <c r="K1553" s="5">
        <f t="shared" si="193"/>
        <v>0</v>
      </c>
      <c r="L1553" s="54">
        <f t="shared" si="194"/>
        <v>0</v>
      </c>
      <c r="M1553" s="56">
        <f t="shared" si="191"/>
        <v>0</v>
      </c>
      <c r="N1553" s="5">
        <f t="shared" si="195"/>
        <v>1</v>
      </c>
      <c r="O1553" s="5">
        <f t="shared" si="196"/>
        <v>0</v>
      </c>
    </row>
    <row r="1554" spans="7:15" x14ac:dyDescent="0.2">
      <c r="G1554" s="3"/>
      <c r="H1554" s="2"/>
      <c r="I1554" s="12"/>
      <c r="J1554" s="67">
        <f t="shared" si="192"/>
        <v>0</v>
      </c>
      <c r="K1554" s="5">
        <f t="shared" si="193"/>
        <v>0</v>
      </c>
      <c r="L1554" s="54">
        <f t="shared" si="194"/>
        <v>0</v>
      </c>
      <c r="M1554" s="56">
        <f t="shared" si="191"/>
        <v>0</v>
      </c>
      <c r="N1554" s="5">
        <f t="shared" si="195"/>
        <v>1</v>
      </c>
      <c r="O1554" s="5">
        <f t="shared" si="196"/>
        <v>0</v>
      </c>
    </row>
    <row r="1555" spans="7:15" x14ac:dyDescent="0.2">
      <c r="G1555" s="3"/>
      <c r="H1555" s="2"/>
      <c r="I1555" s="12"/>
      <c r="J1555" s="67">
        <f t="shared" si="192"/>
        <v>0</v>
      </c>
      <c r="K1555" s="5">
        <f t="shared" si="193"/>
        <v>0</v>
      </c>
      <c r="L1555" s="54">
        <f t="shared" si="194"/>
        <v>0</v>
      </c>
      <c r="M1555" s="56">
        <f t="shared" si="191"/>
        <v>0</v>
      </c>
      <c r="N1555" s="5">
        <f t="shared" si="195"/>
        <v>1</v>
      </c>
      <c r="O1555" s="5">
        <f t="shared" si="196"/>
        <v>0</v>
      </c>
    </row>
    <row r="1556" spans="7:15" x14ac:dyDescent="0.2">
      <c r="G1556" s="3"/>
      <c r="H1556" s="2"/>
      <c r="I1556" s="12"/>
      <c r="J1556" s="67">
        <f t="shared" si="192"/>
        <v>0</v>
      </c>
      <c r="K1556" s="5">
        <f t="shared" si="193"/>
        <v>0</v>
      </c>
      <c r="L1556" s="54">
        <f t="shared" si="194"/>
        <v>0</v>
      </c>
      <c r="M1556" s="56">
        <f t="shared" si="191"/>
        <v>0</v>
      </c>
      <c r="N1556" s="5">
        <f t="shared" si="195"/>
        <v>1</v>
      </c>
      <c r="O1556" s="5">
        <f t="shared" si="196"/>
        <v>0</v>
      </c>
    </row>
    <row r="1557" spans="7:15" x14ac:dyDescent="0.2">
      <c r="G1557" s="3"/>
      <c r="H1557" s="2"/>
      <c r="I1557" s="12"/>
      <c r="J1557" s="67">
        <f t="shared" si="192"/>
        <v>0</v>
      </c>
      <c r="K1557" s="5">
        <f t="shared" si="193"/>
        <v>0</v>
      </c>
      <c r="L1557" s="54">
        <f t="shared" si="194"/>
        <v>0</v>
      </c>
      <c r="M1557" s="56">
        <f t="shared" si="191"/>
        <v>0</v>
      </c>
      <c r="N1557" s="5">
        <f t="shared" si="195"/>
        <v>1</v>
      </c>
      <c r="O1557" s="5">
        <f t="shared" si="196"/>
        <v>0</v>
      </c>
    </row>
    <row r="1558" spans="7:15" x14ac:dyDescent="0.2">
      <c r="G1558" s="3"/>
      <c r="H1558" s="2"/>
      <c r="I1558" s="12"/>
      <c r="J1558" s="67">
        <f t="shared" si="192"/>
        <v>0</v>
      </c>
      <c r="K1558" s="5">
        <f t="shared" si="193"/>
        <v>0</v>
      </c>
      <c r="L1558" s="54">
        <f t="shared" si="194"/>
        <v>0</v>
      </c>
      <c r="M1558" s="56" t="e">
        <f>IF(D1558="",#REF!,D1558)</f>
        <v>#REF!</v>
      </c>
      <c r="N1558" s="5">
        <f t="shared" si="195"/>
        <v>1</v>
      </c>
      <c r="O1558" s="5">
        <f t="shared" si="196"/>
        <v>0</v>
      </c>
    </row>
    <row r="1559" spans="7:15" x14ac:dyDescent="0.2">
      <c r="G1559" s="3"/>
      <c r="H1559" s="2"/>
      <c r="I1559" s="12"/>
      <c r="J1559" s="67">
        <f t="shared" si="192"/>
        <v>0</v>
      </c>
      <c r="K1559" s="5">
        <f t="shared" si="193"/>
        <v>0</v>
      </c>
      <c r="L1559" s="54">
        <f t="shared" si="194"/>
        <v>0</v>
      </c>
      <c r="M1559" s="56">
        <f t="shared" si="191"/>
        <v>0</v>
      </c>
      <c r="N1559" s="5">
        <f t="shared" si="195"/>
        <v>1</v>
      </c>
      <c r="O1559" s="5">
        <f t="shared" si="196"/>
        <v>0</v>
      </c>
    </row>
    <row r="1560" spans="7:15" x14ac:dyDescent="0.2">
      <c r="G1560" s="3"/>
      <c r="H1560" s="2"/>
      <c r="I1560" s="12"/>
      <c r="J1560" s="67">
        <f t="shared" si="192"/>
        <v>0</v>
      </c>
      <c r="K1560" s="5">
        <f t="shared" si="193"/>
        <v>0</v>
      </c>
      <c r="L1560" s="54">
        <f t="shared" si="194"/>
        <v>0</v>
      </c>
      <c r="M1560" s="56" t="e">
        <f>IF(D1560="",#REF!,D1560)</f>
        <v>#REF!</v>
      </c>
      <c r="N1560" s="5">
        <f t="shared" si="195"/>
        <v>1</v>
      </c>
      <c r="O1560" s="5">
        <f t="shared" si="196"/>
        <v>0</v>
      </c>
    </row>
    <row r="1561" spans="7:15" x14ac:dyDescent="0.2">
      <c r="G1561" s="3"/>
      <c r="H1561" s="2"/>
      <c r="I1561" s="12"/>
      <c r="J1561" s="67">
        <f t="shared" si="192"/>
        <v>0</v>
      </c>
      <c r="K1561" s="5">
        <f t="shared" si="193"/>
        <v>0</v>
      </c>
      <c r="L1561" s="54">
        <f t="shared" si="194"/>
        <v>0</v>
      </c>
      <c r="M1561" s="56" t="e">
        <f>IF(D1561="",#REF!,D1561)</f>
        <v>#REF!</v>
      </c>
      <c r="N1561" s="5">
        <f t="shared" si="195"/>
        <v>1</v>
      </c>
      <c r="O1561" s="5">
        <f t="shared" si="196"/>
        <v>0</v>
      </c>
    </row>
    <row r="1562" spans="7:15" x14ac:dyDescent="0.2">
      <c r="G1562" s="3"/>
      <c r="H1562" s="2"/>
      <c r="I1562" s="12"/>
      <c r="J1562" s="67">
        <f t="shared" si="192"/>
        <v>0</v>
      </c>
      <c r="K1562" s="5">
        <f t="shared" si="193"/>
        <v>0</v>
      </c>
      <c r="L1562" s="54">
        <f t="shared" si="194"/>
        <v>0</v>
      </c>
      <c r="M1562" s="56">
        <f t="shared" si="191"/>
        <v>0</v>
      </c>
      <c r="N1562" s="5">
        <f t="shared" si="195"/>
        <v>1</v>
      </c>
      <c r="O1562" s="5">
        <f t="shared" si="196"/>
        <v>0</v>
      </c>
    </row>
    <row r="1563" spans="7:15" x14ac:dyDescent="0.2">
      <c r="G1563" s="3"/>
      <c r="H1563" s="2"/>
      <c r="I1563" s="12"/>
      <c r="J1563" s="67">
        <f t="shared" si="192"/>
        <v>0</v>
      </c>
      <c r="K1563" s="5">
        <f t="shared" si="193"/>
        <v>0</v>
      </c>
      <c r="L1563" s="54">
        <f t="shared" si="194"/>
        <v>0</v>
      </c>
      <c r="M1563" s="56">
        <f t="shared" si="191"/>
        <v>0</v>
      </c>
      <c r="N1563" s="5">
        <f t="shared" si="195"/>
        <v>1</v>
      </c>
      <c r="O1563" s="5">
        <f t="shared" si="196"/>
        <v>0</v>
      </c>
    </row>
    <row r="1564" spans="7:15" x14ac:dyDescent="0.2">
      <c r="G1564" s="3"/>
      <c r="H1564" s="2"/>
      <c r="I1564" s="12"/>
      <c r="J1564" s="67">
        <f t="shared" si="192"/>
        <v>0</v>
      </c>
      <c r="K1564" s="5">
        <f t="shared" si="193"/>
        <v>0</v>
      </c>
      <c r="L1564" s="54">
        <f t="shared" si="194"/>
        <v>0</v>
      </c>
      <c r="M1564" s="56">
        <f t="shared" si="191"/>
        <v>0</v>
      </c>
      <c r="N1564" s="5">
        <f t="shared" si="195"/>
        <v>1</v>
      </c>
      <c r="O1564" s="5">
        <f t="shared" si="196"/>
        <v>0</v>
      </c>
    </row>
    <row r="1565" spans="7:15" x14ac:dyDescent="0.2">
      <c r="G1565" s="3"/>
      <c r="H1565" s="2"/>
      <c r="I1565" s="12"/>
      <c r="J1565" s="67">
        <f t="shared" si="192"/>
        <v>0</v>
      </c>
      <c r="K1565" s="5">
        <f t="shared" si="193"/>
        <v>0</v>
      </c>
      <c r="L1565" s="54">
        <f t="shared" si="194"/>
        <v>0</v>
      </c>
      <c r="M1565" s="56">
        <f t="shared" si="191"/>
        <v>0</v>
      </c>
      <c r="N1565" s="5">
        <f t="shared" si="195"/>
        <v>1</v>
      </c>
      <c r="O1565" s="5">
        <f t="shared" si="196"/>
        <v>0</v>
      </c>
    </row>
    <row r="1566" spans="7:15" x14ac:dyDescent="0.2">
      <c r="G1566" s="3"/>
      <c r="H1566" s="2"/>
      <c r="I1566" s="12"/>
      <c r="J1566" s="67">
        <f t="shared" si="192"/>
        <v>0</v>
      </c>
      <c r="K1566" s="5">
        <f t="shared" si="193"/>
        <v>0</v>
      </c>
      <c r="L1566" s="54">
        <f t="shared" si="194"/>
        <v>0</v>
      </c>
      <c r="M1566" s="56">
        <f t="shared" si="191"/>
        <v>0</v>
      </c>
      <c r="N1566" s="5">
        <f t="shared" si="195"/>
        <v>1</v>
      </c>
      <c r="O1566" s="5">
        <f t="shared" si="196"/>
        <v>0</v>
      </c>
    </row>
    <row r="1567" spans="7:15" x14ac:dyDescent="0.2">
      <c r="G1567" s="3"/>
      <c r="H1567" s="2"/>
      <c r="I1567" s="12"/>
      <c r="J1567" s="67">
        <f t="shared" si="192"/>
        <v>0</v>
      </c>
      <c r="K1567" s="5">
        <f t="shared" si="193"/>
        <v>0</v>
      </c>
      <c r="L1567" s="54">
        <f t="shared" si="194"/>
        <v>0</v>
      </c>
      <c r="M1567" s="56" t="e">
        <f>IF(D1567="",#REF!,D1567)</f>
        <v>#REF!</v>
      </c>
      <c r="N1567" s="5">
        <f t="shared" si="195"/>
        <v>1</v>
      </c>
      <c r="O1567" s="5">
        <f t="shared" si="196"/>
        <v>0</v>
      </c>
    </row>
    <row r="1568" spans="7:15" x14ac:dyDescent="0.2">
      <c r="G1568" s="3"/>
      <c r="H1568" s="2"/>
      <c r="I1568" s="12"/>
      <c r="J1568" s="67">
        <f t="shared" si="192"/>
        <v>0</v>
      </c>
      <c r="K1568" s="5">
        <f t="shared" si="193"/>
        <v>0</v>
      </c>
      <c r="L1568" s="54">
        <f t="shared" si="194"/>
        <v>0</v>
      </c>
      <c r="M1568" s="56" t="e">
        <f>IF(D1568="",#REF!,D1568)</f>
        <v>#REF!</v>
      </c>
      <c r="N1568" s="5">
        <f t="shared" si="195"/>
        <v>1</v>
      </c>
      <c r="O1568" s="5">
        <f t="shared" si="196"/>
        <v>0</v>
      </c>
    </row>
    <row r="1569" spans="7:15" x14ac:dyDescent="0.2">
      <c r="G1569" s="3"/>
      <c r="H1569" s="2"/>
      <c r="I1569" s="12"/>
      <c r="J1569" s="67">
        <f t="shared" si="192"/>
        <v>0</v>
      </c>
      <c r="K1569" s="5">
        <f t="shared" si="193"/>
        <v>0</v>
      </c>
      <c r="L1569" s="54">
        <f t="shared" si="194"/>
        <v>0</v>
      </c>
      <c r="M1569" s="56" t="e">
        <f>IF(D1569="",#REF!,D1569)</f>
        <v>#REF!</v>
      </c>
      <c r="N1569" s="5">
        <f t="shared" si="195"/>
        <v>1</v>
      </c>
      <c r="O1569" s="5">
        <f t="shared" si="196"/>
        <v>0</v>
      </c>
    </row>
    <row r="1570" spans="7:15" x14ac:dyDescent="0.2">
      <c r="G1570" s="3"/>
      <c r="H1570" s="2"/>
      <c r="I1570" s="12"/>
      <c r="J1570" s="67">
        <f t="shared" si="192"/>
        <v>0</v>
      </c>
      <c r="K1570" s="5">
        <f t="shared" si="193"/>
        <v>0</v>
      </c>
      <c r="L1570" s="54">
        <f t="shared" si="194"/>
        <v>0</v>
      </c>
      <c r="M1570" s="56" t="e">
        <f>IF(D1570="",#REF!,D1570)</f>
        <v>#REF!</v>
      </c>
      <c r="N1570" s="5">
        <f t="shared" si="195"/>
        <v>1</v>
      </c>
      <c r="O1570" s="5">
        <f t="shared" si="196"/>
        <v>0</v>
      </c>
    </row>
    <row r="1571" spans="7:15" x14ac:dyDescent="0.2">
      <c r="G1571" s="3"/>
      <c r="H1571" s="2"/>
      <c r="I1571" s="12"/>
      <c r="J1571" s="67">
        <f t="shared" si="192"/>
        <v>0</v>
      </c>
      <c r="K1571" s="5">
        <f t="shared" si="193"/>
        <v>0</v>
      </c>
      <c r="L1571" s="54">
        <f t="shared" si="194"/>
        <v>0</v>
      </c>
      <c r="M1571" s="56">
        <f t="shared" si="191"/>
        <v>0</v>
      </c>
      <c r="N1571" s="5">
        <f t="shared" si="195"/>
        <v>1</v>
      </c>
      <c r="O1571" s="5">
        <f t="shared" si="196"/>
        <v>0</v>
      </c>
    </row>
    <row r="1572" spans="7:15" x14ac:dyDescent="0.2">
      <c r="G1572" s="3"/>
      <c r="H1572" s="2"/>
      <c r="I1572" s="12"/>
      <c r="J1572" s="67">
        <f t="shared" si="192"/>
        <v>0</v>
      </c>
      <c r="K1572" s="5">
        <f t="shared" si="193"/>
        <v>0</v>
      </c>
      <c r="L1572" s="54">
        <f t="shared" si="194"/>
        <v>0</v>
      </c>
      <c r="M1572" s="56">
        <f t="shared" si="191"/>
        <v>0</v>
      </c>
      <c r="N1572" s="5">
        <f t="shared" si="195"/>
        <v>1</v>
      </c>
      <c r="O1572" s="5">
        <f t="shared" si="196"/>
        <v>0</v>
      </c>
    </row>
    <row r="1573" spans="7:15" x14ac:dyDescent="0.2">
      <c r="G1573" s="3"/>
      <c r="H1573" s="2"/>
      <c r="I1573" s="12"/>
      <c r="J1573" s="67">
        <f t="shared" si="192"/>
        <v>0</v>
      </c>
      <c r="K1573" s="5">
        <f t="shared" si="193"/>
        <v>0</v>
      </c>
      <c r="L1573" s="54">
        <f t="shared" si="194"/>
        <v>0</v>
      </c>
      <c r="M1573" s="56">
        <f t="shared" si="191"/>
        <v>0</v>
      </c>
      <c r="N1573" s="5">
        <f t="shared" si="195"/>
        <v>1</v>
      </c>
      <c r="O1573" s="5">
        <f t="shared" si="196"/>
        <v>0</v>
      </c>
    </row>
    <row r="1574" spans="7:15" x14ac:dyDescent="0.2">
      <c r="G1574" s="3"/>
      <c r="H1574" s="2"/>
      <c r="I1574" s="12"/>
      <c r="J1574" s="67">
        <f t="shared" si="192"/>
        <v>0</v>
      </c>
      <c r="K1574" s="5">
        <f t="shared" si="193"/>
        <v>0</v>
      </c>
      <c r="L1574" s="54">
        <f t="shared" si="194"/>
        <v>0</v>
      </c>
      <c r="M1574" s="56">
        <f t="shared" si="191"/>
        <v>0</v>
      </c>
      <c r="N1574" s="5">
        <f t="shared" si="195"/>
        <v>1</v>
      </c>
      <c r="O1574" s="5">
        <f t="shared" si="196"/>
        <v>0</v>
      </c>
    </row>
    <row r="1575" spans="7:15" x14ac:dyDescent="0.2">
      <c r="G1575" s="3"/>
      <c r="H1575" s="2"/>
      <c r="I1575" s="12"/>
      <c r="J1575" s="67">
        <f t="shared" si="192"/>
        <v>0</v>
      </c>
      <c r="K1575" s="5">
        <f t="shared" si="193"/>
        <v>0</v>
      </c>
      <c r="L1575" s="54">
        <f t="shared" si="194"/>
        <v>0</v>
      </c>
      <c r="M1575" s="56">
        <f t="shared" si="191"/>
        <v>0</v>
      </c>
      <c r="N1575" s="5">
        <f t="shared" si="195"/>
        <v>1</v>
      </c>
      <c r="O1575" s="5">
        <f t="shared" si="196"/>
        <v>0</v>
      </c>
    </row>
    <row r="1576" spans="7:15" x14ac:dyDescent="0.2">
      <c r="G1576" s="3"/>
      <c r="H1576" s="2"/>
      <c r="I1576" s="12"/>
      <c r="J1576" s="67">
        <f t="shared" si="192"/>
        <v>0</v>
      </c>
      <c r="K1576" s="5">
        <f t="shared" si="193"/>
        <v>0</v>
      </c>
      <c r="L1576" s="54">
        <f t="shared" si="194"/>
        <v>0</v>
      </c>
      <c r="M1576" s="56" t="e">
        <f>IF(D1576="",#REF!,D1576)</f>
        <v>#REF!</v>
      </c>
      <c r="N1576" s="5">
        <f t="shared" si="195"/>
        <v>1</v>
      </c>
      <c r="O1576" s="5">
        <f t="shared" si="196"/>
        <v>0</v>
      </c>
    </row>
    <row r="1577" spans="7:15" x14ac:dyDescent="0.2">
      <c r="G1577" s="3"/>
      <c r="H1577" s="2"/>
      <c r="I1577" s="12"/>
      <c r="J1577" s="67">
        <f t="shared" si="192"/>
        <v>0</v>
      </c>
      <c r="K1577" s="5">
        <f t="shared" si="193"/>
        <v>0</v>
      </c>
      <c r="L1577" s="54">
        <f t="shared" si="194"/>
        <v>0</v>
      </c>
      <c r="M1577" s="56" t="e">
        <f>IF(D1577="",#REF!,D1577)</f>
        <v>#REF!</v>
      </c>
      <c r="N1577" s="5">
        <f t="shared" si="195"/>
        <v>1</v>
      </c>
      <c r="O1577" s="5">
        <f t="shared" si="196"/>
        <v>0</v>
      </c>
    </row>
    <row r="1578" spans="7:15" x14ac:dyDescent="0.2">
      <c r="G1578" s="3"/>
      <c r="H1578" s="2"/>
      <c r="I1578" s="12"/>
      <c r="J1578" s="67">
        <f t="shared" si="192"/>
        <v>0</v>
      </c>
      <c r="K1578" s="5">
        <f t="shared" si="193"/>
        <v>0</v>
      </c>
      <c r="L1578" s="54">
        <f t="shared" si="194"/>
        <v>0</v>
      </c>
      <c r="M1578" s="56">
        <f t="shared" ref="M1578:M1632" si="197">IF(D1578="",D1577,D1578)</f>
        <v>0</v>
      </c>
      <c r="N1578" s="5">
        <f t="shared" si="195"/>
        <v>1</v>
      </c>
      <c r="O1578" s="5">
        <f t="shared" si="196"/>
        <v>0</v>
      </c>
    </row>
    <row r="1579" spans="7:15" x14ac:dyDescent="0.2">
      <c r="G1579" s="3"/>
      <c r="H1579" s="2"/>
      <c r="I1579" s="12"/>
      <c r="J1579" s="67">
        <f t="shared" si="192"/>
        <v>0</v>
      </c>
      <c r="K1579" s="5">
        <f t="shared" si="193"/>
        <v>0</v>
      </c>
      <c r="L1579" s="54">
        <f t="shared" si="194"/>
        <v>0</v>
      </c>
      <c r="M1579" s="56" t="e">
        <f>IF(D1579="",#REF!,D1579)</f>
        <v>#REF!</v>
      </c>
      <c r="N1579" s="5">
        <f t="shared" si="195"/>
        <v>1</v>
      </c>
      <c r="O1579" s="5">
        <f t="shared" si="196"/>
        <v>0</v>
      </c>
    </row>
    <row r="1580" spans="7:15" x14ac:dyDescent="0.2">
      <c r="G1580" s="3"/>
      <c r="H1580" s="2"/>
      <c r="I1580" s="12"/>
      <c r="J1580" s="67">
        <f t="shared" si="192"/>
        <v>0</v>
      </c>
      <c r="K1580" s="5">
        <f t="shared" si="193"/>
        <v>0</v>
      </c>
      <c r="L1580" s="54">
        <f t="shared" si="194"/>
        <v>0</v>
      </c>
      <c r="M1580" s="56">
        <f t="shared" si="197"/>
        <v>0</v>
      </c>
      <c r="N1580" s="5">
        <f t="shared" si="195"/>
        <v>1</v>
      </c>
      <c r="O1580" s="5">
        <f t="shared" si="196"/>
        <v>0</v>
      </c>
    </row>
    <row r="1581" spans="7:15" x14ac:dyDescent="0.2">
      <c r="G1581" s="3"/>
      <c r="H1581" s="2"/>
      <c r="I1581" s="12"/>
      <c r="J1581" s="67">
        <f t="shared" si="192"/>
        <v>0</v>
      </c>
      <c r="K1581" s="5">
        <f t="shared" si="193"/>
        <v>0</v>
      </c>
      <c r="L1581" s="54">
        <f t="shared" si="194"/>
        <v>0</v>
      </c>
      <c r="M1581" s="56">
        <f t="shared" si="197"/>
        <v>0</v>
      </c>
      <c r="N1581" s="5">
        <f t="shared" si="195"/>
        <v>1</v>
      </c>
      <c r="O1581" s="5">
        <f t="shared" si="196"/>
        <v>0</v>
      </c>
    </row>
    <row r="1582" spans="7:15" x14ac:dyDescent="0.2">
      <c r="G1582" s="3"/>
      <c r="H1582" s="2"/>
      <c r="I1582" s="12"/>
      <c r="J1582" s="67">
        <f t="shared" si="192"/>
        <v>0</v>
      </c>
      <c r="K1582" s="5">
        <f t="shared" si="193"/>
        <v>0</v>
      </c>
      <c r="L1582" s="54">
        <f t="shared" si="194"/>
        <v>0</v>
      </c>
      <c r="M1582" s="56">
        <f t="shared" si="197"/>
        <v>0</v>
      </c>
      <c r="N1582" s="5">
        <f t="shared" si="195"/>
        <v>1</v>
      </c>
      <c r="O1582" s="5">
        <f t="shared" si="196"/>
        <v>0</v>
      </c>
    </row>
    <row r="1583" spans="7:15" x14ac:dyDescent="0.2">
      <c r="G1583" s="3"/>
      <c r="H1583" s="2"/>
      <c r="I1583" s="12"/>
      <c r="J1583" s="67">
        <f t="shared" si="192"/>
        <v>0</v>
      </c>
      <c r="K1583" s="5">
        <f t="shared" si="193"/>
        <v>0</v>
      </c>
      <c r="L1583" s="54">
        <f t="shared" si="194"/>
        <v>0</v>
      </c>
      <c r="M1583" s="56">
        <f t="shared" si="197"/>
        <v>0</v>
      </c>
      <c r="N1583" s="5">
        <f t="shared" si="195"/>
        <v>1</v>
      </c>
      <c r="O1583" s="5">
        <f t="shared" si="196"/>
        <v>0</v>
      </c>
    </row>
    <row r="1584" spans="7:15" x14ac:dyDescent="0.2">
      <c r="G1584" s="3"/>
      <c r="H1584" s="2"/>
      <c r="I1584" s="12"/>
      <c r="J1584" s="67">
        <f t="shared" si="192"/>
        <v>0</v>
      </c>
      <c r="K1584" s="5">
        <f t="shared" si="193"/>
        <v>0</v>
      </c>
      <c r="L1584" s="54">
        <f t="shared" si="194"/>
        <v>0</v>
      </c>
      <c r="M1584" s="56">
        <f t="shared" si="197"/>
        <v>0</v>
      </c>
      <c r="N1584" s="5">
        <f t="shared" si="195"/>
        <v>1</v>
      </c>
      <c r="O1584" s="5">
        <f t="shared" si="196"/>
        <v>0</v>
      </c>
    </row>
    <row r="1585" spans="7:15" x14ac:dyDescent="0.2">
      <c r="G1585" s="3"/>
      <c r="H1585" s="2"/>
      <c r="I1585" s="12"/>
      <c r="J1585" s="67">
        <f t="shared" si="192"/>
        <v>0</v>
      </c>
      <c r="K1585" s="5">
        <f t="shared" si="193"/>
        <v>0</v>
      </c>
      <c r="L1585" s="54">
        <f t="shared" si="194"/>
        <v>0</v>
      </c>
      <c r="M1585" s="56">
        <f t="shared" si="197"/>
        <v>0</v>
      </c>
      <c r="N1585" s="5">
        <f t="shared" si="195"/>
        <v>1</v>
      </c>
      <c r="O1585" s="5">
        <f t="shared" si="196"/>
        <v>0</v>
      </c>
    </row>
    <row r="1586" spans="7:15" x14ac:dyDescent="0.2">
      <c r="G1586" s="3"/>
      <c r="H1586" s="2"/>
      <c r="I1586" s="12"/>
      <c r="J1586" s="67">
        <f t="shared" si="192"/>
        <v>0</v>
      </c>
      <c r="K1586" s="5">
        <f t="shared" si="193"/>
        <v>0</v>
      </c>
      <c r="L1586" s="54">
        <f t="shared" si="194"/>
        <v>0</v>
      </c>
      <c r="M1586" s="56">
        <f t="shared" si="197"/>
        <v>0</v>
      </c>
      <c r="N1586" s="5">
        <f t="shared" si="195"/>
        <v>1</v>
      </c>
      <c r="O1586" s="5">
        <f t="shared" si="196"/>
        <v>0</v>
      </c>
    </row>
    <row r="1587" spans="7:15" x14ac:dyDescent="0.2">
      <c r="G1587" s="3"/>
      <c r="H1587" s="2"/>
      <c r="I1587" s="12"/>
      <c r="J1587" s="67">
        <f t="shared" si="192"/>
        <v>0</v>
      </c>
      <c r="K1587" s="5">
        <f t="shared" si="193"/>
        <v>0</v>
      </c>
      <c r="L1587" s="54">
        <f t="shared" si="194"/>
        <v>0</v>
      </c>
      <c r="M1587" s="56">
        <f t="shared" si="197"/>
        <v>0</v>
      </c>
      <c r="N1587" s="5">
        <f t="shared" si="195"/>
        <v>1</v>
      </c>
      <c r="O1587" s="5">
        <f t="shared" si="196"/>
        <v>0</v>
      </c>
    </row>
    <row r="1588" spans="7:15" x14ac:dyDescent="0.2">
      <c r="G1588" s="3"/>
      <c r="H1588" s="2"/>
      <c r="I1588" s="12"/>
      <c r="J1588" s="67">
        <f t="shared" si="192"/>
        <v>0</v>
      </c>
      <c r="K1588" s="5">
        <f t="shared" si="193"/>
        <v>0</v>
      </c>
      <c r="L1588" s="54">
        <f t="shared" si="194"/>
        <v>0</v>
      </c>
      <c r="M1588" s="56" t="e">
        <f>IF(D1588="",#REF!,D1588)</f>
        <v>#REF!</v>
      </c>
      <c r="N1588" s="5">
        <f t="shared" si="195"/>
        <v>1</v>
      </c>
      <c r="O1588" s="5">
        <f t="shared" si="196"/>
        <v>0</v>
      </c>
    </row>
    <row r="1589" spans="7:15" x14ac:dyDescent="0.2">
      <c r="G1589" s="3"/>
      <c r="H1589" s="2"/>
      <c r="I1589" s="12"/>
      <c r="J1589" s="67">
        <f t="shared" si="192"/>
        <v>0</v>
      </c>
      <c r="K1589" s="5">
        <f t="shared" si="193"/>
        <v>0</v>
      </c>
      <c r="L1589" s="54">
        <f t="shared" si="194"/>
        <v>0</v>
      </c>
      <c r="M1589" s="56">
        <f t="shared" si="197"/>
        <v>0</v>
      </c>
      <c r="N1589" s="5">
        <f t="shared" si="195"/>
        <v>1</v>
      </c>
      <c r="O1589" s="5">
        <f t="shared" si="196"/>
        <v>0</v>
      </c>
    </row>
    <row r="1590" spans="7:15" x14ac:dyDescent="0.2">
      <c r="G1590" s="3"/>
      <c r="H1590" s="2"/>
      <c r="I1590" s="12"/>
      <c r="J1590" s="67">
        <f t="shared" si="192"/>
        <v>0</v>
      </c>
      <c r="K1590" s="5">
        <f t="shared" si="193"/>
        <v>0</v>
      </c>
      <c r="L1590" s="54">
        <f t="shared" si="194"/>
        <v>0</v>
      </c>
      <c r="M1590" s="56">
        <f t="shared" si="197"/>
        <v>0</v>
      </c>
      <c r="N1590" s="5">
        <f t="shared" si="195"/>
        <v>1</v>
      </c>
      <c r="O1590" s="5">
        <f t="shared" si="196"/>
        <v>0</v>
      </c>
    </row>
    <row r="1591" spans="7:15" x14ac:dyDescent="0.2">
      <c r="G1591" s="3"/>
      <c r="H1591" s="2"/>
      <c r="I1591" s="12"/>
      <c r="J1591" s="67">
        <f t="shared" si="192"/>
        <v>0</v>
      </c>
      <c r="K1591" s="5">
        <f t="shared" si="193"/>
        <v>0</v>
      </c>
      <c r="L1591" s="54">
        <f t="shared" si="194"/>
        <v>0</v>
      </c>
      <c r="M1591" s="56" t="e">
        <f>IF(D1591="",#REF!,D1591)</f>
        <v>#REF!</v>
      </c>
      <c r="N1591" s="5">
        <f t="shared" si="195"/>
        <v>1</v>
      </c>
      <c r="O1591" s="5">
        <f t="shared" si="196"/>
        <v>0</v>
      </c>
    </row>
    <row r="1592" spans="7:15" x14ac:dyDescent="0.2">
      <c r="G1592" s="3"/>
      <c r="H1592" s="2"/>
      <c r="I1592" s="12"/>
      <c r="J1592" s="67">
        <f t="shared" si="192"/>
        <v>0</v>
      </c>
      <c r="K1592" s="5">
        <f t="shared" si="193"/>
        <v>0</v>
      </c>
      <c r="L1592" s="54">
        <f t="shared" si="194"/>
        <v>0</v>
      </c>
      <c r="M1592" s="56">
        <f t="shared" si="197"/>
        <v>0</v>
      </c>
      <c r="N1592" s="5">
        <f t="shared" si="195"/>
        <v>1</v>
      </c>
      <c r="O1592" s="5">
        <f t="shared" si="196"/>
        <v>0</v>
      </c>
    </row>
    <row r="1593" spans="7:15" x14ac:dyDescent="0.2">
      <c r="G1593" s="3"/>
      <c r="H1593" s="2"/>
      <c r="I1593" s="12"/>
      <c r="J1593" s="67">
        <f t="shared" si="192"/>
        <v>0</v>
      </c>
      <c r="K1593" s="5">
        <f t="shared" si="193"/>
        <v>0</v>
      </c>
      <c r="L1593" s="54">
        <f t="shared" si="194"/>
        <v>0</v>
      </c>
      <c r="M1593" s="56" t="e">
        <f>IF(D1593="",#REF!,D1593)</f>
        <v>#REF!</v>
      </c>
      <c r="N1593" s="5">
        <f t="shared" si="195"/>
        <v>1</v>
      </c>
      <c r="O1593" s="5">
        <f t="shared" si="196"/>
        <v>0</v>
      </c>
    </row>
    <row r="1594" spans="7:15" x14ac:dyDescent="0.2">
      <c r="G1594" s="3"/>
      <c r="H1594" s="2"/>
      <c r="I1594" s="12"/>
      <c r="J1594" s="67">
        <f t="shared" si="192"/>
        <v>0</v>
      </c>
      <c r="K1594" s="5">
        <f t="shared" si="193"/>
        <v>0</v>
      </c>
      <c r="L1594" s="54">
        <f t="shared" si="194"/>
        <v>0</v>
      </c>
      <c r="M1594" s="56">
        <f t="shared" si="197"/>
        <v>0</v>
      </c>
      <c r="N1594" s="5">
        <f t="shared" si="195"/>
        <v>1</v>
      </c>
      <c r="O1594" s="5">
        <f t="shared" si="196"/>
        <v>0</v>
      </c>
    </row>
    <row r="1595" spans="7:15" x14ac:dyDescent="0.2">
      <c r="G1595" s="3"/>
      <c r="H1595" s="2"/>
      <c r="I1595" s="12"/>
      <c r="J1595" s="67">
        <f t="shared" si="192"/>
        <v>0</v>
      </c>
      <c r="K1595" s="5">
        <f t="shared" si="193"/>
        <v>0</v>
      </c>
      <c r="L1595" s="54">
        <f t="shared" si="194"/>
        <v>0</v>
      </c>
      <c r="M1595" s="56">
        <f t="shared" si="197"/>
        <v>0</v>
      </c>
      <c r="N1595" s="5">
        <f t="shared" si="195"/>
        <v>1</v>
      </c>
      <c r="O1595" s="5">
        <f t="shared" si="196"/>
        <v>0</v>
      </c>
    </row>
    <row r="1596" spans="7:15" x14ac:dyDescent="0.2">
      <c r="G1596" s="3"/>
      <c r="H1596" s="2"/>
      <c r="I1596" s="12"/>
      <c r="J1596" s="67">
        <f t="shared" si="192"/>
        <v>0</v>
      </c>
      <c r="K1596" s="5">
        <f t="shared" si="193"/>
        <v>0</v>
      </c>
      <c r="L1596" s="54">
        <f t="shared" si="194"/>
        <v>0</v>
      </c>
      <c r="M1596" s="56">
        <f t="shared" si="197"/>
        <v>0</v>
      </c>
      <c r="N1596" s="5">
        <f t="shared" si="195"/>
        <v>1</v>
      </c>
      <c r="O1596" s="5">
        <f t="shared" si="196"/>
        <v>0</v>
      </c>
    </row>
    <row r="1597" spans="7:15" x14ac:dyDescent="0.2">
      <c r="G1597" s="3"/>
      <c r="H1597" s="2"/>
      <c r="I1597" s="12"/>
      <c r="J1597" s="67">
        <f t="shared" si="192"/>
        <v>0</v>
      </c>
      <c r="K1597" s="5">
        <f t="shared" si="193"/>
        <v>0</v>
      </c>
      <c r="L1597" s="54">
        <f t="shared" si="194"/>
        <v>0</v>
      </c>
      <c r="M1597" s="56">
        <f t="shared" si="197"/>
        <v>0</v>
      </c>
      <c r="N1597" s="5">
        <f t="shared" si="195"/>
        <v>1</v>
      </c>
      <c r="O1597" s="5">
        <f t="shared" si="196"/>
        <v>0</v>
      </c>
    </row>
    <row r="1598" spans="7:15" x14ac:dyDescent="0.2">
      <c r="G1598" s="3"/>
      <c r="H1598" s="2"/>
      <c r="I1598" s="12"/>
      <c r="J1598" s="67">
        <f t="shared" si="192"/>
        <v>0</v>
      </c>
      <c r="K1598" s="5">
        <f t="shared" si="193"/>
        <v>0</v>
      </c>
      <c r="L1598" s="54">
        <f t="shared" si="194"/>
        <v>0</v>
      </c>
      <c r="M1598" s="56" t="e">
        <f>IF(D1598="",#REF!,D1598)</f>
        <v>#REF!</v>
      </c>
      <c r="N1598" s="5">
        <f t="shared" si="195"/>
        <v>1</v>
      </c>
      <c r="O1598" s="5">
        <f t="shared" si="196"/>
        <v>0</v>
      </c>
    </row>
    <row r="1599" spans="7:15" x14ac:dyDescent="0.2">
      <c r="G1599" s="3"/>
      <c r="H1599" s="2"/>
      <c r="I1599" s="12"/>
      <c r="J1599" s="67">
        <f t="shared" si="192"/>
        <v>0</v>
      </c>
      <c r="K1599" s="5">
        <f t="shared" si="193"/>
        <v>0</v>
      </c>
      <c r="L1599" s="54">
        <f t="shared" si="194"/>
        <v>0</v>
      </c>
      <c r="M1599" s="56" t="e">
        <f>IF(D1599="",#REF!,D1599)</f>
        <v>#REF!</v>
      </c>
      <c r="N1599" s="5">
        <f t="shared" si="195"/>
        <v>1</v>
      </c>
      <c r="O1599" s="5">
        <f t="shared" si="196"/>
        <v>0</v>
      </c>
    </row>
    <row r="1600" spans="7:15" x14ac:dyDescent="0.2">
      <c r="G1600" s="3"/>
      <c r="H1600" s="2"/>
      <c r="I1600" s="12"/>
      <c r="J1600" s="67">
        <f t="shared" si="192"/>
        <v>0</v>
      </c>
      <c r="K1600" s="5">
        <f t="shared" si="193"/>
        <v>0</v>
      </c>
      <c r="L1600" s="54">
        <f t="shared" si="194"/>
        <v>0</v>
      </c>
      <c r="M1600" s="56">
        <f t="shared" si="197"/>
        <v>0</v>
      </c>
      <c r="N1600" s="5">
        <f t="shared" si="195"/>
        <v>1</v>
      </c>
      <c r="O1600" s="5">
        <f t="shared" si="196"/>
        <v>0</v>
      </c>
    </row>
    <row r="1601" spans="7:15" x14ac:dyDescent="0.2">
      <c r="G1601" s="3"/>
      <c r="H1601" s="2"/>
      <c r="I1601" s="12"/>
      <c r="J1601" s="67">
        <f t="shared" si="192"/>
        <v>0</v>
      </c>
      <c r="K1601" s="5">
        <f t="shared" si="193"/>
        <v>0</v>
      </c>
      <c r="L1601" s="54">
        <f t="shared" si="194"/>
        <v>0</v>
      </c>
      <c r="M1601" s="56">
        <f t="shared" si="197"/>
        <v>0</v>
      </c>
      <c r="N1601" s="5">
        <f t="shared" si="195"/>
        <v>1</v>
      </c>
      <c r="O1601" s="5">
        <f t="shared" si="196"/>
        <v>0</v>
      </c>
    </row>
    <row r="1602" spans="7:15" x14ac:dyDescent="0.2">
      <c r="G1602" s="3"/>
      <c r="H1602" s="2"/>
      <c r="I1602" s="12"/>
      <c r="J1602" s="67">
        <f t="shared" si="192"/>
        <v>0</v>
      </c>
      <c r="K1602" s="5">
        <f t="shared" si="193"/>
        <v>0</v>
      </c>
      <c r="L1602" s="54">
        <f t="shared" si="194"/>
        <v>0</v>
      </c>
      <c r="M1602" s="56">
        <f t="shared" si="197"/>
        <v>0</v>
      </c>
      <c r="N1602" s="5">
        <f t="shared" si="195"/>
        <v>1</v>
      </c>
      <c r="O1602" s="5">
        <f t="shared" si="196"/>
        <v>0</v>
      </c>
    </row>
    <row r="1603" spans="7:15" x14ac:dyDescent="0.2">
      <c r="G1603" s="3"/>
      <c r="H1603" s="2"/>
      <c r="I1603" s="12"/>
      <c r="J1603" s="67">
        <f t="shared" si="192"/>
        <v>0</v>
      </c>
      <c r="K1603" s="5">
        <f t="shared" si="193"/>
        <v>0</v>
      </c>
      <c r="L1603" s="54">
        <f t="shared" si="194"/>
        <v>0</v>
      </c>
      <c r="M1603" s="56">
        <f t="shared" si="197"/>
        <v>0</v>
      </c>
      <c r="N1603" s="5">
        <f t="shared" si="195"/>
        <v>1</v>
      </c>
      <c r="O1603" s="5">
        <f t="shared" si="196"/>
        <v>0</v>
      </c>
    </row>
    <row r="1604" spans="7:15" x14ac:dyDescent="0.2">
      <c r="G1604" s="3"/>
      <c r="H1604" s="2"/>
      <c r="I1604" s="12"/>
      <c r="J1604" s="67">
        <f t="shared" si="192"/>
        <v>0</v>
      </c>
      <c r="K1604" s="5">
        <f t="shared" si="193"/>
        <v>0</v>
      </c>
      <c r="L1604" s="54">
        <f t="shared" si="194"/>
        <v>0</v>
      </c>
      <c r="M1604" s="56">
        <f t="shared" si="197"/>
        <v>0</v>
      </c>
      <c r="N1604" s="5">
        <f t="shared" si="195"/>
        <v>1</v>
      </c>
      <c r="O1604" s="5">
        <f t="shared" si="196"/>
        <v>0</v>
      </c>
    </row>
    <row r="1605" spans="7:15" x14ac:dyDescent="0.2">
      <c r="G1605" s="3"/>
      <c r="H1605" s="2"/>
      <c r="I1605" s="12"/>
      <c r="J1605" s="67">
        <f t="shared" si="192"/>
        <v>0</v>
      </c>
      <c r="K1605" s="5">
        <f t="shared" si="193"/>
        <v>0</v>
      </c>
      <c r="L1605" s="54">
        <f t="shared" si="194"/>
        <v>0</v>
      </c>
      <c r="M1605" s="56">
        <f t="shared" si="197"/>
        <v>0</v>
      </c>
      <c r="N1605" s="5">
        <f t="shared" si="195"/>
        <v>1</v>
      </c>
      <c r="O1605" s="5">
        <f t="shared" si="196"/>
        <v>0</v>
      </c>
    </row>
    <row r="1606" spans="7:15" x14ac:dyDescent="0.2">
      <c r="G1606" s="3"/>
      <c r="H1606" s="2"/>
      <c r="I1606" s="12"/>
      <c r="J1606" s="67">
        <f t="shared" ref="J1606:J1669" si="198">IF(A1606=C1606,0,H1606)</f>
        <v>0</v>
      </c>
      <c r="K1606" s="5">
        <f t="shared" ref="K1606:K1669" si="199">IF(J1606&gt;0,1,0)</f>
        <v>0</v>
      </c>
      <c r="L1606" s="54">
        <f t="shared" ref="L1606:L1669" si="200">IF(K1606=0,0,IF(I1606="did not close",0,IF(I1606="",0,1)))</f>
        <v>0</v>
      </c>
      <c r="M1606" s="56">
        <f t="shared" si="197"/>
        <v>0</v>
      </c>
      <c r="N1606" s="5">
        <f t="shared" ref="N1606:N1669" si="201">IF(A1606=C1606,1,0)</f>
        <v>1</v>
      </c>
      <c r="O1606" s="5">
        <f t="shared" ref="O1606:O1669" si="202">IF(K1606=0,IF(I1606="did not close",0,IF(I1606="",0,1)),0)</f>
        <v>0</v>
      </c>
    </row>
    <row r="1607" spans="7:15" x14ac:dyDescent="0.2">
      <c r="G1607" s="3"/>
      <c r="H1607" s="2"/>
      <c r="I1607" s="12"/>
      <c r="J1607" s="67">
        <f t="shared" si="198"/>
        <v>0</v>
      </c>
      <c r="K1607" s="5">
        <f t="shared" si="199"/>
        <v>0</v>
      </c>
      <c r="L1607" s="54">
        <f t="shared" si="200"/>
        <v>0</v>
      </c>
      <c r="M1607" s="56">
        <f t="shared" si="197"/>
        <v>0</v>
      </c>
      <c r="N1607" s="5">
        <f t="shared" si="201"/>
        <v>1</v>
      </c>
      <c r="O1607" s="5">
        <f t="shared" si="202"/>
        <v>0</v>
      </c>
    </row>
    <row r="1608" spans="7:15" x14ac:dyDescent="0.2">
      <c r="G1608" s="3"/>
      <c r="H1608" s="2"/>
      <c r="I1608" s="12"/>
      <c r="J1608" s="67">
        <f t="shared" si="198"/>
        <v>0</v>
      </c>
      <c r="K1608" s="5">
        <f t="shared" si="199"/>
        <v>0</v>
      </c>
      <c r="L1608" s="54">
        <f t="shared" si="200"/>
        <v>0</v>
      </c>
      <c r="M1608" s="56" t="e">
        <f>IF(D1608="",#REF!,D1608)</f>
        <v>#REF!</v>
      </c>
      <c r="N1608" s="5">
        <f t="shared" si="201"/>
        <v>1</v>
      </c>
      <c r="O1608" s="5">
        <f t="shared" si="202"/>
        <v>0</v>
      </c>
    </row>
    <row r="1609" spans="7:15" x14ac:dyDescent="0.2">
      <c r="G1609" s="3"/>
      <c r="H1609" s="2"/>
      <c r="I1609" s="12"/>
      <c r="J1609" s="67">
        <f t="shared" si="198"/>
        <v>0</v>
      </c>
      <c r="K1609" s="5">
        <f t="shared" si="199"/>
        <v>0</v>
      </c>
      <c r="L1609" s="54">
        <f t="shared" si="200"/>
        <v>0</v>
      </c>
      <c r="M1609" s="56">
        <f t="shared" si="197"/>
        <v>0</v>
      </c>
      <c r="N1609" s="5">
        <f t="shared" si="201"/>
        <v>1</v>
      </c>
      <c r="O1609" s="5">
        <f t="shared" si="202"/>
        <v>0</v>
      </c>
    </row>
    <row r="1610" spans="7:15" x14ac:dyDescent="0.2">
      <c r="G1610" s="3"/>
      <c r="H1610" s="2"/>
      <c r="I1610" s="12"/>
      <c r="J1610" s="67">
        <f t="shared" si="198"/>
        <v>0</v>
      </c>
      <c r="K1610" s="5">
        <f t="shared" si="199"/>
        <v>0</v>
      </c>
      <c r="L1610" s="54">
        <f t="shared" si="200"/>
        <v>0</v>
      </c>
      <c r="M1610" s="56">
        <f t="shared" si="197"/>
        <v>0</v>
      </c>
      <c r="N1610" s="5">
        <f t="shared" si="201"/>
        <v>1</v>
      </c>
      <c r="O1610" s="5">
        <f t="shared" si="202"/>
        <v>0</v>
      </c>
    </row>
    <row r="1611" spans="7:15" x14ac:dyDescent="0.2">
      <c r="G1611" s="3"/>
      <c r="H1611" s="2"/>
      <c r="I1611" s="12"/>
      <c r="J1611" s="67">
        <f t="shared" si="198"/>
        <v>0</v>
      </c>
      <c r="K1611" s="5">
        <f t="shared" si="199"/>
        <v>0</v>
      </c>
      <c r="L1611" s="54">
        <f t="shared" si="200"/>
        <v>0</v>
      </c>
      <c r="M1611" s="56">
        <f t="shared" si="197"/>
        <v>0</v>
      </c>
      <c r="N1611" s="5">
        <f t="shared" si="201"/>
        <v>1</v>
      </c>
      <c r="O1611" s="5">
        <f t="shared" si="202"/>
        <v>0</v>
      </c>
    </row>
    <row r="1612" spans="7:15" x14ac:dyDescent="0.2">
      <c r="G1612" s="3"/>
      <c r="H1612" s="2"/>
      <c r="I1612" s="12"/>
      <c r="J1612" s="67">
        <f t="shared" si="198"/>
        <v>0</v>
      </c>
      <c r="K1612" s="5">
        <f t="shared" si="199"/>
        <v>0</v>
      </c>
      <c r="L1612" s="54">
        <f t="shared" si="200"/>
        <v>0</v>
      </c>
      <c r="M1612" s="56" t="e">
        <f>IF(D1612="",#REF!,D1612)</f>
        <v>#REF!</v>
      </c>
      <c r="N1612" s="5">
        <f t="shared" si="201"/>
        <v>1</v>
      </c>
      <c r="O1612" s="5">
        <f t="shared" si="202"/>
        <v>0</v>
      </c>
    </row>
    <row r="1613" spans="7:15" x14ac:dyDescent="0.2">
      <c r="G1613" s="3"/>
      <c r="H1613" s="2"/>
      <c r="I1613" s="12"/>
      <c r="J1613" s="67">
        <f t="shared" si="198"/>
        <v>0</v>
      </c>
      <c r="K1613" s="5">
        <f t="shared" si="199"/>
        <v>0</v>
      </c>
      <c r="L1613" s="54">
        <f t="shared" si="200"/>
        <v>0</v>
      </c>
      <c r="M1613" s="56">
        <f t="shared" si="197"/>
        <v>0</v>
      </c>
      <c r="N1613" s="5">
        <f t="shared" si="201"/>
        <v>1</v>
      </c>
      <c r="O1613" s="5">
        <f t="shared" si="202"/>
        <v>0</v>
      </c>
    </row>
    <row r="1614" spans="7:15" x14ac:dyDescent="0.2">
      <c r="G1614" s="3"/>
      <c r="H1614" s="2"/>
      <c r="I1614" s="12"/>
      <c r="J1614" s="67">
        <f t="shared" si="198"/>
        <v>0</v>
      </c>
      <c r="K1614" s="5">
        <f t="shared" si="199"/>
        <v>0</v>
      </c>
      <c r="L1614" s="54">
        <f t="shared" si="200"/>
        <v>0</v>
      </c>
      <c r="M1614" s="56">
        <f t="shared" si="197"/>
        <v>0</v>
      </c>
      <c r="N1614" s="5">
        <f t="shared" si="201"/>
        <v>1</v>
      </c>
      <c r="O1614" s="5">
        <f t="shared" si="202"/>
        <v>0</v>
      </c>
    </row>
    <row r="1615" spans="7:15" x14ac:dyDescent="0.2">
      <c r="G1615" s="3"/>
      <c r="H1615" s="2"/>
      <c r="I1615" s="12"/>
      <c r="J1615" s="67">
        <f t="shared" si="198"/>
        <v>0</v>
      </c>
      <c r="K1615" s="5">
        <f t="shared" si="199"/>
        <v>0</v>
      </c>
      <c r="L1615" s="54">
        <f t="shared" si="200"/>
        <v>0</v>
      </c>
      <c r="M1615" s="56">
        <f t="shared" si="197"/>
        <v>0</v>
      </c>
      <c r="N1615" s="5">
        <f t="shared" si="201"/>
        <v>1</v>
      </c>
      <c r="O1615" s="5">
        <f t="shared" si="202"/>
        <v>0</v>
      </c>
    </row>
    <row r="1616" spans="7:15" x14ac:dyDescent="0.2">
      <c r="G1616" s="3"/>
      <c r="H1616" s="2"/>
      <c r="I1616" s="12"/>
      <c r="J1616" s="67">
        <f t="shared" si="198"/>
        <v>0</v>
      </c>
      <c r="K1616" s="5">
        <f t="shared" si="199"/>
        <v>0</v>
      </c>
      <c r="L1616" s="54">
        <f t="shared" si="200"/>
        <v>0</v>
      </c>
      <c r="M1616" s="56">
        <f t="shared" si="197"/>
        <v>0</v>
      </c>
      <c r="N1616" s="5">
        <f t="shared" si="201"/>
        <v>1</v>
      </c>
      <c r="O1616" s="5">
        <f t="shared" si="202"/>
        <v>0</v>
      </c>
    </row>
    <row r="1617" spans="7:15" x14ac:dyDescent="0.2">
      <c r="G1617" s="3"/>
      <c r="H1617" s="2"/>
      <c r="I1617" s="12"/>
      <c r="J1617" s="67">
        <f t="shared" si="198"/>
        <v>0</v>
      </c>
      <c r="K1617" s="5">
        <f t="shared" si="199"/>
        <v>0</v>
      </c>
      <c r="L1617" s="54">
        <f t="shared" si="200"/>
        <v>0</v>
      </c>
      <c r="M1617" s="56">
        <f t="shared" si="197"/>
        <v>0</v>
      </c>
      <c r="N1617" s="5">
        <f t="shared" si="201"/>
        <v>1</v>
      </c>
      <c r="O1617" s="5">
        <f t="shared" si="202"/>
        <v>0</v>
      </c>
    </row>
    <row r="1618" spans="7:15" x14ac:dyDescent="0.2">
      <c r="G1618" s="3"/>
      <c r="H1618" s="2"/>
      <c r="I1618" s="12"/>
      <c r="J1618" s="67">
        <f t="shared" si="198"/>
        <v>0</v>
      </c>
      <c r="K1618" s="5">
        <f t="shared" si="199"/>
        <v>0</v>
      </c>
      <c r="L1618" s="54">
        <f t="shared" si="200"/>
        <v>0</v>
      </c>
      <c r="M1618" s="56">
        <f t="shared" si="197"/>
        <v>0</v>
      </c>
      <c r="N1618" s="5">
        <f t="shared" si="201"/>
        <v>1</v>
      </c>
      <c r="O1618" s="5">
        <f t="shared" si="202"/>
        <v>0</v>
      </c>
    </row>
    <row r="1619" spans="7:15" x14ac:dyDescent="0.2">
      <c r="G1619" s="3"/>
      <c r="H1619" s="2"/>
      <c r="I1619" s="12"/>
      <c r="J1619" s="67">
        <f t="shared" si="198"/>
        <v>0</v>
      </c>
      <c r="K1619" s="5">
        <f t="shared" si="199"/>
        <v>0</v>
      </c>
      <c r="L1619" s="54">
        <f t="shared" si="200"/>
        <v>0</v>
      </c>
      <c r="M1619" s="56">
        <f t="shared" si="197"/>
        <v>0</v>
      </c>
      <c r="N1619" s="5">
        <f t="shared" si="201"/>
        <v>1</v>
      </c>
      <c r="O1619" s="5">
        <f t="shared" si="202"/>
        <v>0</v>
      </c>
    </row>
    <row r="1620" spans="7:15" x14ac:dyDescent="0.2">
      <c r="G1620" s="3"/>
      <c r="H1620" s="2"/>
      <c r="I1620" s="12"/>
      <c r="J1620" s="67">
        <f t="shared" si="198"/>
        <v>0</v>
      </c>
      <c r="K1620" s="5">
        <f t="shared" si="199"/>
        <v>0</v>
      </c>
      <c r="L1620" s="54">
        <f t="shared" si="200"/>
        <v>0</v>
      </c>
      <c r="M1620" s="56">
        <f t="shared" si="197"/>
        <v>0</v>
      </c>
      <c r="N1620" s="5">
        <f t="shared" si="201"/>
        <v>1</v>
      </c>
      <c r="O1620" s="5">
        <f t="shared" si="202"/>
        <v>0</v>
      </c>
    </row>
    <row r="1621" spans="7:15" x14ac:dyDescent="0.2">
      <c r="G1621" s="3"/>
      <c r="H1621" s="2"/>
      <c r="I1621" s="12"/>
      <c r="J1621" s="67">
        <f t="shared" si="198"/>
        <v>0</v>
      </c>
      <c r="K1621" s="5">
        <f t="shared" si="199"/>
        <v>0</v>
      </c>
      <c r="L1621" s="54">
        <f t="shared" si="200"/>
        <v>0</v>
      </c>
      <c r="M1621" s="56">
        <f t="shared" si="197"/>
        <v>0</v>
      </c>
      <c r="N1621" s="5">
        <f t="shared" si="201"/>
        <v>1</v>
      </c>
      <c r="O1621" s="5">
        <f t="shared" si="202"/>
        <v>0</v>
      </c>
    </row>
    <row r="1622" spans="7:15" x14ac:dyDescent="0.2">
      <c r="G1622" s="3"/>
      <c r="H1622" s="2"/>
      <c r="I1622" s="12"/>
      <c r="J1622" s="67">
        <f t="shared" si="198"/>
        <v>0</v>
      </c>
      <c r="K1622" s="5">
        <f t="shared" si="199"/>
        <v>0</v>
      </c>
      <c r="L1622" s="54">
        <f t="shared" si="200"/>
        <v>0</v>
      </c>
      <c r="M1622" s="56">
        <f t="shared" si="197"/>
        <v>0</v>
      </c>
      <c r="N1622" s="5">
        <f t="shared" si="201"/>
        <v>1</v>
      </c>
      <c r="O1622" s="5">
        <f t="shared" si="202"/>
        <v>0</v>
      </c>
    </row>
    <row r="1623" spans="7:15" x14ac:dyDescent="0.2">
      <c r="G1623" s="3"/>
      <c r="H1623" s="2"/>
      <c r="I1623" s="12"/>
      <c r="J1623" s="67">
        <f t="shared" si="198"/>
        <v>0</v>
      </c>
      <c r="K1623" s="5">
        <f t="shared" si="199"/>
        <v>0</v>
      </c>
      <c r="L1623" s="54">
        <f t="shared" si="200"/>
        <v>0</v>
      </c>
      <c r="M1623" s="56">
        <f t="shared" si="197"/>
        <v>0</v>
      </c>
      <c r="N1623" s="5">
        <f t="shared" si="201"/>
        <v>1</v>
      </c>
      <c r="O1623" s="5">
        <f t="shared" si="202"/>
        <v>0</v>
      </c>
    </row>
    <row r="1624" spans="7:15" x14ac:dyDescent="0.2">
      <c r="G1624" s="3"/>
      <c r="H1624" s="2"/>
      <c r="I1624" s="12"/>
      <c r="J1624" s="67">
        <f t="shared" si="198"/>
        <v>0</v>
      </c>
      <c r="K1624" s="5">
        <f t="shared" si="199"/>
        <v>0</v>
      </c>
      <c r="L1624" s="54">
        <f t="shared" si="200"/>
        <v>0</v>
      </c>
      <c r="M1624" s="56">
        <f t="shared" si="197"/>
        <v>0</v>
      </c>
      <c r="N1624" s="5">
        <f t="shared" si="201"/>
        <v>1</v>
      </c>
      <c r="O1624" s="5">
        <f t="shared" si="202"/>
        <v>0</v>
      </c>
    </row>
    <row r="1625" spans="7:15" x14ac:dyDescent="0.2">
      <c r="G1625" s="3"/>
      <c r="H1625" s="2"/>
      <c r="I1625" s="12"/>
      <c r="J1625" s="67">
        <f t="shared" si="198"/>
        <v>0</v>
      </c>
      <c r="K1625" s="5">
        <f t="shared" si="199"/>
        <v>0</v>
      </c>
      <c r="L1625" s="54">
        <f t="shared" si="200"/>
        <v>0</v>
      </c>
      <c r="M1625" s="56">
        <f t="shared" si="197"/>
        <v>0</v>
      </c>
      <c r="N1625" s="5">
        <f t="shared" si="201"/>
        <v>1</v>
      </c>
      <c r="O1625" s="5">
        <f t="shared" si="202"/>
        <v>0</v>
      </c>
    </row>
    <row r="1626" spans="7:15" x14ac:dyDescent="0.2">
      <c r="G1626" s="3"/>
      <c r="H1626" s="2"/>
      <c r="I1626" s="12"/>
      <c r="J1626" s="67">
        <f t="shared" si="198"/>
        <v>0</v>
      </c>
      <c r="K1626" s="5">
        <f t="shared" si="199"/>
        <v>0</v>
      </c>
      <c r="L1626" s="54">
        <f t="shared" si="200"/>
        <v>0</v>
      </c>
      <c r="M1626" s="56">
        <f t="shared" si="197"/>
        <v>0</v>
      </c>
      <c r="N1626" s="5">
        <f t="shared" si="201"/>
        <v>1</v>
      </c>
      <c r="O1626" s="5">
        <f t="shared" si="202"/>
        <v>0</v>
      </c>
    </row>
    <row r="1627" spans="7:15" x14ac:dyDescent="0.2">
      <c r="G1627" s="3"/>
      <c r="H1627" s="2"/>
      <c r="I1627" s="12"/>
      <c r="J1627" s="67">
        <f t="shared" si="198"/>
        <v>0</v>
      </c>
      <c r="K1627" s="5">
        <f t="shared" si="199"/>
        <v>0</v>
      </c>
      <c r="L1627" s="54">
        <f t="shared" si="200"/>
        <v>0</v>
      </c>
      <c r="M1627" s="56">
        <f t="shared" si="197"/>
        <v>0</v>
      </c>
      <c r="N1627" s="5">
        <f t="shared" si="201"/>
        <v>1</v>
      </c>
      <c r="O1627" s="5">
        <f t="shared" si="202"/>
        <v>0</v>
      </c>
    </row>
    <row r="1628" spans="7:15" x14ac:dyDescent="0.2">
      <c r="G1628" s="3"/>
      <c r="H1628" s="2"/>
      <c r="I1628" s="12"/>
      <c r="J1628" s="67">
        <f t="shared" si="198"/>
        <v>0</v>
      </c>
      <c r="K1628" s="5">
        <f t="shared" si="199"/>
        <v>0</v>
      </c>
      <c r="L1628" s="54">
        <f t="shared" si="200"/>
        <v>0</v>
      </c>
      <c r="M1628" s="56">
        <f t="shared" si="197"/>
        <v>0</v>
      </c>
      <c r="N1628" s="5">
        <f t="shared" si="201"/>
        <v>1</v>
      </c>
      <c r="O1628" s="5">
        <f t="shared" si="202"/>
        <v>0</v>
      </c>
    </row>
    <row r="1629" spans="7:15" x14ac:dyDescent="0.2">
      <c r="G1629" s="3"/>
      <c r="H1629" s="2"/>
      <c r="I1629" s="12"/>
      <c r="J1629" s="67">
        <f t="shared" si="198"/>
        <v>0</v>
      </c>
      <c r="K1629" s="5">
        <f t="shared" si="199"/>
        <v>0</v>
      </c>
      <c r="L1629" s="54">
        <f t="shared" si="200"/>
        <v>0</v>
      </c>
      <c r="M1629" s="56">
        <f t="shared" si="197"/>
        <v>0</v>
      </c>
      <c r="N1629" s="5">
        <f t="shared" si="201"/>
        <v>1</v>
      </c>
      <c r="O1629" s="5">
        <f t="shared" si="202"/>
        <v>0</v>
      </c>
    </row>
    <row r="1630" spans="7:15" x14ac:dyDescent="0.2">
      <c r="G1630" s="3"/>
      <c r="H1630" s="2"/>
      <c r="I1630" s="12"/>
      <c r="J1630" s="67">
        <f t="shared" si="198"/>
        <v>0</v>
      </c>
      <c r="K1630" s="5">
        <f t="shared" si="199"/>
        <v>0</v>
      </c>
      <c r="L1630" s="54">
        <f t="shared" si="200"/>
        <v>0</v>
      </c>
      <c r="M1630" s="56">
        <f t="shared" si="197"/>
        <v>0</v>
      </c>
      <c r="N1630" s="5">
        <f t="shared" si="201"/>
        <v>1</v>
      </c>
      <c r="O1630" s="5">
        <f t="shared" si="202"/>
        <v>0</v>
      </c>
    </row>
    <row r="1631" spans="7:15" x14ac:dyDescent="0.2">
      <c r="G1631" s="3"/>
      <c r="H1631" s="2"/>
      <c r="I1631" s="12"/>
      <c r="J1631" s="67">
        <f t="shared" si="198"/>
        <v>0</v>
      </c>
      <c r="K1631" s="5">
        <f t="shared" si="199"/>
        <v>0</v>
      </c>
      <c r="L1631" s="54">
        <f t="shared" si="200"/>
        <v>0</v>
      </c>
      <c r="M1631" s="56">
        <f t="shared" si="197"/>
        <v>0</v>
      </c>
      <c r="N1631" s="5">
        <f t="shared" si="201"/>
        <v>1</v>
      </c>
      <c r="O1631" s="5">
        <f t="shared" si="202"/>
        <v>0</v>
      </c>
    </row>
    <row r="1632" spans="7:15" x14ac:dyDescent="0.2">
      <c r="G1632" s="3"/>
      <c r="H1632" s="2"/>
      <c r="I1632" s="12"/>
      <c r="J1632" s="67">
        <f t="shared" si="198"/>
        <v>0</v>
      </c>
      <c r="K1632" s="5">
        <f t="shared" si="199"/>
        <v>0</v>
      </c>
      <c r="L1632" s="54">
        <f t="shared" si="200"/>
        <v>0</v>
      </c>
      <c r="M1632" s="56">
        <f t="shared" si="197"/>
        <v>0</v>
      </c>
      <c r="N1632" s="5">
        <f t="shared" si="201"/>
        <v>1</v>
      </c>
      <c r="O1632" s="5">
        <f t="shared" si="202"/>
        <v>0</v>
      </c>
    </row>
    <row r="1633" spans="7:15" x14ac:dyDescent="0.2">
      <c r="G1633" s="3"/>
      <c r="H1633" s="2"/>
      <c r="I1633" s="12"/>
      <c r="J1633" s="67">
        <f t="shared" si="198"/>
        <v>0</v>
      </c>
      <c r="K1633" s="5">
        <f t="shared" si="199"/>
        <v>0</v>
      </c>
      <c r="L1633" s="54">
        <f t="shared" si="200"/>
        <v>0</v>
      </c>
      <c r="M1633" s="56">
        <f t="shared" ref="M1633:M1691" si="203">IF(D1633="",D1632,D1633)</f>
        <v>0</v>
      </c>
      <c r="N1633" s="5">
        <f t="shared" si="201"/>
        <v>1</v>
      </c>
      <c r="O1633" s="5">
        <f t="shared" si="202"/>
        <v>0</v>
      </c>
    </row>
    <row r="1634" spans="7:15" x14ac:dyDescent="0.2">
      <c r="G1634" s="3"/>
      <c r="H1634" s="2"/>
      <c r="I1634" s="12"/>
      <c r="J1634" s="67">
        <f t="shared" si="198"/>
        <v>0</v>
      </c>
      <c r="K1634" s="5">
        <f t="shared" si="199"/>
        <v>0</v>
      </c>
      <c r="L1634" s="54">
        <f t="shared" si="200"/>
        <v>0</v>
      </c>
      <c r="M1634" s="56">
        <f t="shared" si="203"/>
        <v>0</v>
      </c>
      <c r="N1634" s="5">
        <f t="shared" si="201"/>
        <v>1</v>
      </c>
      <c r="O1634" s="5">
        <f t="shared" si="202"/>
        <v>0</v>
      </c>
    </row>
    <row r="1635" spans="7:15" x14ac:dyDescent="0.2">
      <c r="G1635" s="3"/>
      <c r="H1635" s="2"/>
      <c r="I1635" s="12"/>
      <c r="J1635" s="67">
        <f t="shared" si="198"/>
        <v>0</v>
      </c>
      <c r="K1635" s="5">
        <f t="shared" si="199"/>
        <v>0</v>
      </c>
      <c r="L1635" s="54">
        <f t="shared" si="200"/>
        <v>0</v>
      </c>
      <c r="M1635" s="56" t="e">
        <f>IF(D1635="",#REF!,D1635)</f>
        <v>#REF!</v>
      </c>
      <c r="N1635" s="5">
        <f t="shared" si="201"/>
        <v>1</v>
      </c>
      <c r="O1635" s="5">
        <f t="shared" si="202"/>
        <v>0</v>
      </c>
    </row>
    <row r="1636" spans="7:15" x14ac:dyDescent="0.2">
      <c r="G1636" s="3"/>
      <c r="H1636" s="2"/>
      <c r="I1636" s="12"/>
      <c r="J1636" s="67">
        <f t="shared" si="198"/>
        <v>0</v>
      </c>
      <c r="K1636" s="5">
        <f t="shared" si="199"/>
        <v>0</v>
      </c>
      <c r="L1636" s="54">
        <f t="shared" si="200"/>
        <v>0</v>
      </c>
      <c r="M1636" s="56" t="e">
        <f>IF(D1636="",#REF!,D1636)</f>
        <v>#REF!</v>
      </c>
      <c r="N1636" s="5">
        <f t="shared" si="201"/>
        <v>1</v>
      </c>
      <c r="O1636" s="5">
        <f t="shared" si="202"/>
        <v>0</v>
      </c>
    </row>
    <row r="1637" spans="7:15" x14ac:dyDescent="0.2">
      <c r="G1637" s="3"/>
      <c r="H1637" s="2"/>
      <c r="I1637" s="12"/>
      <c r="J1637" s="67">
        <f t="shared" si="198"/>
        <v>0</v>
      </c>
      <c r="K1637" s="5">
        <f t="shared" si="199"/>
        <v>0</v>
      </c>
      <c r="L1637" s="54">
        <f t="shared" si="200"/>
        <v>0</v>
      </c>
      <c r="M1637" s="56">
        <f t="shared" si="203"/>
        <v>0</v>
      </c>
      <c r="N1637" s="5">
        <f t="shared" si="201"/>
        <v>1</v>
      </c>
      <c r="O1637" s="5">
        <f t="shared" si="202"/>
        <v>0</v>
      </c>
    </row>
    <row r="1638" spans="7:15" x14ac:dyDescent="0.2">
      <c r="G1638" s="3"/>
      <c r="H1638" s="2"/>
      <c r="I1638" s="12"/>
      <c r="J1638" s="67">
        <f t="shared" si="198"/>
        <v>0</v>
      </c>
      <c r="K1638" s="5">
        <f t="shared" si="199"/>
        <v>0</v>
      </c>
      <c r="L1638" s="54">
        <f t="shared" si="200"/>
        <v>0</v>
      </c>
      <c r="M1638" s="56">
        <f t="shared" si="203"/>
        <v>0</v>
      </c>
      <c r="N1638" s="5">
        <f t="shared" si="201"/>
        <v>1</v>
      </c>
      <c r="O1638" s="5">
        <f t="shared" si="202"/>
        <v>0</v>
      </c>
    </row>
    <row r="1639" spans="7:15" x14ac:dyDescent="0.2">
      <c r="G1639" s="3"/>
      <c r="H1639" s="2"/>
      <c r="I1639" s="12"/>
      <c r="J1639" s="67">
        <f t="shared" si="198"/>
        <v>0</v>
      </c>
      <c r="K1639" s="5">
        <f t="shared" si="199"/>
        <v>0</v>
      </c>
      <c r="L1639" s="54">
        <f t="shared" si="200"/>
        <v>0</v>
      </c>
      <c r="M1639" s="56">
        <f t="shared" si="203"/>
        <v>0</v>
      </c>
      <c r="N1639" s="5">
        <f t="shared" si="201"/>
        <v>1</v>
      </c>
      <c r="O1639" s="5">
        <f t="shared" si="202"/>
        <v>0</v>
      </c>
    </row>
    <row r="1640" spans="7:15" x14ac:dyDescent="0.2">
      <c r="G1640" s="3"/>
      <c r="H1640" s="2"/>
      <c r="I1640" s="12"/>
      <c r="J1640" s="67">
        <f t="shared" si="198"/>
        <v>0</v>
      </c>
      <c r="K1640" s="5">
        <f t="shared" si="199"/>
        <v>0</v>
      </c>
      <c r="L1640" s="54">
        <f t="shared" si="200"/>
        <v>0</v>
      </c>
      <c r="M1640" s="56" t="e">
        <f>IF(D1640="",#REF!,D1640)</f>
        <v>#REF!</v>
      </c>
      <c r="N1640" s="5">
        <f t="shared" si="201"/>
        <v>1</v>
      </c>
      <c r="O1640" s="5">
        <f t="shared" si="202"/>
        <v>0</v>
      </c>
    </row>
    <row r="1641" spans="7:15" x14ac:dyDescent="0.2">
      <c r="G1641" s="3"/>
      <c r="H1641" s="2"/>
      <c r="I1641" s="12"/>
      <c r="J1641" s="67">
        <f t="shared" si="198"/>
        <v>0</v>
      </c>
      <c r="K1641" s="5">
        <f t="shared" si="199"/>
        <v>0</v>
      </c>
      <c r="L1641" s="54">
        <f t="shared" si="200"/>
        <v>0</v>
      </c>
      <c r="M1641" s="56">
        <f t="shared" si="203"/>
        <v>0</v>
      </c>
      <c r="N1641" s="5">
        <f t="shared" si="201"/>
        <v>1</v>
      </c>
      <c r="O1641" s="5">
        <f t="shared" si="202"/>
        <v>0</v>
      </c>
    </row>
    <row r="1642" spans="7:15" x14ac:dyDescent="0.2">
      <c r="G1642" s="3"/>
      <c r="H1642" s="2"/>
      <c r="I1642" s="12"/>
      <c r="J1642" s="67">
        <f t="shared" si="198"/>
        <v>0</v>
      </c>
      <c r="K1642" s="5">
        <f t="shared" si="199"/>
        <v>0</v>
      </c>
      <c r="L1642" s="54">
        <f t="shared" si="200"/>
        <v>0</v>
      </c>
      <c r="M1642" s="56">
        <f t="shared" si="203"/>
        <v>0</v>
      </c>
      <c r="N1642" s="5">
        <f t="shared" si="201"/>
        <v>1</v>
      </c>
      <c r="O1642" s="5">
        <f t="shared" si="202"/>
        <v>0</v>
      </c>
    </row>
    <row r="1643" spans="7:15" x14ac:dyDescent="0.2">
      <c r="G1643" s="3"/>
      <c r="H1643" s="2"/>
      <c r="I1643" s="12"/>
      <c r="J1643" s="67">
        <f t="shared" si="198"/>
        <v>0</v>
      </c>
      <c r="K1643" s="5">
        <f t="shared" si="199"/>
        <v>0</v>
      </c>
      <c r="L1643" s="54">
        <f t="shared" si="200"/>
        <v>0</v>
      </c>
      <c r="M1643" s="56">
        <f t="shared" si="203"/>
        <v>0</v>
      </c>
      <c r="N1643" s="5">
        <f t="shared" si="201"/>
        <v>1</v>
      </c>
      <c r="O1643" s="5">
        <f t="shared" si="202"/>
        <v>0</v>
      </c>
    </row>
    <row r="1644" spans="7:15" x14ac:dyDescent="0.2">
      <c r="G1644" s="3"/>
      <c r="H1644" s="2"/>
      <c r="I1644" s="12"/>
      <c r="J1644" s="67">
        <f t="shared" si="198"/>
        <v>0</v>
      </c>
      <c r="K1644" s="5">
        <f t="shared" si="199"/>
        <v>0</v>
      </c>
      <c r="L1644" s="54">
        <f t="shared" si="200"/>
        <v>0</v>
      </c>
      <c r="M1644" s="56" t="e">
        <f>IF(D1644="",#REF!,D1644)</f>
        <v>#REF!</v>
      </c>
      <c r="N1644" s="5">
        <f t="shared" si="201"/>
        <v>1</v>
      </c>
      <c r="O1644" s="5">
        <f t="shared" si="202"/>
        <v>0</v>
      </c>
    </row>
    <row r="1645" spans="7:15" x14ac:dyDescent="0.2">
      <c r="G1645" s="3"/>
      <c r="H1645" s="2"/>
      <c r="I1645" s="12"/>
      <c r="J1645" s="67">
        <f t="shared" si="198"/>
        <v>0</v>
      </c>
      <c r="K1645" s="5">
        <f t="shared" si="199"/>
        <v>0</v>
      </c>
      <c r="L1645" s="54">
        <f t="shared" si="200"/>
        <v>0</v>
      </c>
      <c r="M1645" s="56">
        <f t="shared" si="203"/>
        <v>0</v>
      </c>
      <c r="N1645" s="5">
        <f t="shared" si="201"/>
        <v>1</v>
      </c>
      <c r="O1645" s="5">
        <f t="shared" si="202"/>
        <v>0</v>
      </c>
    </row>
    <row r="1646" spans="7:15" x14ac:dyDescent="0.2">
      <c r="G1646" s="3"/>
      <c r="H1646" s="2"/>
      <c r="I1646" s="12"/>
      <c r="J1646" s="67">
        <f t="shared" si="198"/>
        <v>0</v>
      </c>
      <c r="K1646" s="5">
        <f t="shared" si="199"/>
        <v>0</v>
      </c>
      <c r="L1646" s="54">
        <f t="shared" si="200"/>
        <v>0</v>
      </c>
      <c r="M1646" s="56">
        <f t="shared" si="203"/>
        <v>0</v>
      </c>
      <c r="N1646" s="5">
        <f t="shared" si="201"/>
        <v>1</v>
      </c>
      <c r="O1646" s="5">
        <f t="shared" si="202"/>
        <v>0</v>
      </c>
    </row>
    <row r="1647" spans="7:15" x14ac:dyDescent="0.2">
      <c r="G1647" s="3"/>
      <c r="H1647" s="2"/>
      <c r="I1647" s="12"/>
      <c r="J1647" s="67">
        <f t="shared" si="198"/>
        <v>0</v>
      </c>
      <c r="K1647" s="5">
        <f t="shared" si="199"/>
        <v>0</v>
      </c>
      <c r="L1647" s="54">
        <f t="shared" si="200"/>
        <v>0</v>
      </c>
      <c r="M1647" s="56">
        <f t="shared" si="203"/>
        <v>0</v>
      </c>
      <c r="N1647" s="5">
        <f t="shared" si="201"/>
        <v>1</v>
      </c>
      <c r="O1647" s="5">
        <f t="shared" si="202"/>
        <v>0</v>
      </c>
    </row>
    <row r="1648" spans="7:15" x14ac:dyDescent="0.2">
      <c r="G1648" s="3"/>
      <c r="H1648" s="2"/>
      <c r="I1648" s="12"/>
      <c r="J1648" s="67">
        <f t="shared" si="198"/>
        <v>0</v>
      </c>
      <c r="K1648" s="5">
        <f t="shared" si="199"/>
        <v>0</v>
      </c>
      <c r="L1648" s="54">
        <f t="shared" si="200"/>
        <v>0</v>
      </c>
      <c r="M1648" s="56">
        <f t="shared" si="203"/>
        <v>0</v>
      </c>
      <c r="N1648" s="5">
        <f t="shared" si="201"/>
        <v>1</v>
      </c>
      <c r="O1648" s="5">
        <f t="shared" si="202"/>
        <v>0</v>
      </c>
    </row>
    <row r="1649" spans="7:15" x14ac:dyDescent="0.2">
      <c r="G1649" s="3"/>
      <c r="H1649" s="2"/>
      <c r="I1649" s="12"/>
      <c r="J1649" s="67">
        <f t="shared" si="198"/>
        <v>0</v>
      </c>
      <c r="K1649" s="5">
        <f t="shared" si="199"/>
        <v>0</v>
      </c>
      <c r="L1649" s="54">
        <f t="shared" si="200"/>
        <v>0</v>
      </c>
      <c r="M1649" s="56">
        <f t="shared" si="203"/>
        <v>0</v>
      </c>
      <c r="N1649" s="5">
        <f t="shared" si="201"/>
        <v>1</v>
      </c>
      <c r="O1649" s="5">
        <f t="shared" si="202"/>
        <v>0</v>
      </c>
    </row>
    <row r="1650" spans="7:15" x14ac:dyDescent="0.2">
      <c r="G1650" s="3"/>
      <c r="H1650" s="2"/>
      <c r="I1650" s="12"/>
      <c r="J1650" s="67">
        <f t="shared" si="198"/>
        <v>0</v>
      </c>
      <c r="K1650" s="5">
        <f t="shared" si="199"/>
        <v>0</v>
      </c>
      <c r="L1650" s="54">
        <f t="shared" si="200"/>
        <v>0</v>
      </c>
      <c r="M1650" s="56">
        <f t="shared" si="203"/>
        <v>0</v>
      </c>
      <c r="N1650" s="5">
        <f t="shared" si="201"/>
        <v>1</v>
      </c>
      <c r="O1650" s="5">
        <f t="shared" si="202"/>
        <v>0</v>
      </c>
    </row>
    <row r="1651" spans="7:15" x14ac:dyDescent="0.2">
      <c r="G1651" s="3"/>
      <c r="H1651" s="2"/>
      <c r="I1651" s="12"/>
      <c r="J1651" s="67">
        <f t="shared" si="198"/>
        <v>0</v>
      </c>
      <c r="K1651" s="5">
        <f t="shared" si="199"/>
        <v>0</v>
      </c>
      <c r="L1651" s="54">
        <f t="shared" si="200"/>
        <v>0</v>
      </c>
      <c r="M1651" s="56" t="e">
        <f>IF(D1651="",#REF!,D1651)</f>
        <v>#REF!</v>
      </c>
      <c r="N1651" s="5">
        <f t="shared" si="201"/>
        <v>1</v>
      </c>
      <c r="O1651" s="5">
        <f t="shared" si="202"/>
        <v>0</v>
      </c>
    </row>
    <row r="1652" spans="7:15" x14ac:dyDescent="0.2">
      <c r="G1652" s="3"/>
      <c r="H1652" s="2"/>
      <c r="I1652" s="12"/>
      <c r="J1652" s="67">
        <f t="shared" si="198"/>
        <v>0</v>
      </c>
      <c r="K1652" s="5">
        <f t="shared" si="199"/>
        <v>0</v>
      </c>
      <c r="L1652" s="54">
        <f t="shared" si="200"/>
        <v>0</v>
      </c>
      <c r="M1652" s="56">
        <f t="shared" si="203"/>
        <v>0</v>
      </c>
      <c r="N1652" s="5">
        <f t="shared" si="201"/>
        <v>1</v>
      </c>
      <c r="O1652" s="5">
        <f t="shared" si="202"/>
        <v>0</v>
      </c>
    </row>
    <row r="1653" spans="7:15" x14ac:dyDescent="0.2">
      <c r="G1653" s="3"/>
      <c r="H1653" s="2"/>
      <c r="I1653" s="12"/>
      <c r="J1653" s="67">
        <f t="shared" si="198"/>
        <v>0</v>
      </c>
      <c r="K1653" s="5">
        <f t="shared" si="199"/>
        <v>0</v>
      </c>
      <c r="L1653" s="54">
        <f t="shared" si="200"/>
        <v>0</v>
      </c>
      <c r="M1653" s="56">
        <f t="shared" si="203"/>
        <v>0</v>
      </c>
      <c r="N1653" s="5">
        <f t="shared" si="201"/>
        <v>1</v>
      </c>
      <c r="O1653" s="5">
        <f t="shared" si="202"/>
        <v>0</v>
      </c>
    </row>
    <row r="1654" spans="7:15" x14ac:dyDescent="0.2">
      <c r="G1654" s="3"/>
      <c r="H1654" s="2"/>
      <c r="I1654" s="12"/>
      <c r="J1654" s="67">
        <f t="shared" si="198"/>
        <v>0</v>
      </c>
      <c r="K1654" s="5">
        <f t="shared" si="199"/>
        <v>0</v>
      </c>
      <c r="L1654" s="54">
        <f t="shared" si="200"/>
        <v>0</v>
      </c>
      <c r="M1654" s="56">
        <f t="shared" si="203"/>
        <v>0</v>
      </c>
      <c r="N1654" s="5">
        <f t="shared" si="201"/>
        <v>1</v>
      </c>
      <c r="O1654" s="5">
        <f t="shared" si="202"/>
        <v>0</v>
      </c>
    </row>
    <row r="1655" spans="7:15" x14ac:dyDescent="0.2">
      <c r="G1655" s="3"/>
      <c r="H1655" s="2"/>
      <c r="I1655" s="12"/>
      <c r="J1655" s="67">
        <f t="shared" si="198"/>
        <v>0</v>
      </c>
      <c r="K1655" s="5">
        <f t="shared" si="199"/>
        <v>0</v>
      </c>
      <c r="L1655" s="54">
        <f t="shared" si="200"/>
        <v>0</v>
      </c>
      <c r="M1655" s="56">
        <f t="shared" si="203"/>
        <v>0</v>
      </c>
      <c r="N1655" s="5">
        <f t="shared" si="201"/>
        <v>1</v>
      </c>
      <c r="O1655" s="5">
        <f t="shared" si="202"/>
        <v>0</v>
      </c>
    </row>
    <row r="1656" spans="7:15" x14ac:dyDescent="0.2">
      <c r="G1656" s="3"/>
      <c r="H1656" s="2"/>
      <c r="I1656" s="12"/>
      <c r="J1656" s="67">
        <f t="shared" si="198"/>
        <v>0</v>
      </c>
      <c r="K1656" s="5">
        <f t="shared" si="199"/>
        <v>0</v>
      </c>
      <c r="L1656" s="54">
        <f t="shared" si="200"/>
        <v>0</v>
      </c>
      <c r="M1656" s="56">
        <f t="shared" si="203"/>
        <v>0</v>
      </c>
      <c r="N1656" s="5">
        <f t="shared" si="201"/>
        <v>1</v>
      </c>
      <c r="O1656" s="5">
        <f t="shared" si="202"/>
        <v>0</v>
      </c>
    </row>
    <row r="1657" spans="7:15" x14ac:dyDescent="0.2">
      <c r="G1657" s="3"/>
      <c r="H1657" s="2"/>
      <c r="I1657" s="12"/>
      <c r="J1657" s="67">
        <f t="shared" si="198"/>
        <v>0</v>
      </c>
      <c r="K1657" s="5">
        <f t="shared" si="199"/>
        <v>0</v>
      </c>
      <c r="L1657" s="54">
        <f t="shared" si="200"/>
        <v>0</v>
      </c>
      <c r="M1657" s="56">
        <f t="shared" si="203"/>
        <v>0</v>
      </c>
      <c r="N1657" s="5">
        <f t="shared" si="201"/>
        <v>1</v>
      </c>
      <c r="O1657" s="5">
        <f t="shared" si="202"/>
        <v>0</v>
      </c>
    </row>
    <row r="1658" spans="7:15" x14ac:dyDescent="0.2">
      <c r="G1658" s="3"/>
      <c r="H1658" s="2"/>
      <c r="I1658" s="12"/>
      <c r="J1658" s="67">
        <f t="shared" si="198"/>
        <v>0</v>
      </c>
      <c r="K1658" s="5">
        <f t="shared" si="199"/>
        <v>0</v>
      </c>
      <c r="L1658" s="54">
        <f t="shared" si="200"/>
        <v>0</v>
      </c>
      <c r="M1658" s="56">
        <f t="shared" si="203"/>
        <v>0</v>
      </c>
      <c r="N1658" s="5">
        <f t="shared" si="201"/>
        <v>1</v>
      </c>
      <c r="O1658" s="5">
        <f t="shared" si="202"/>
        <v>0</v>
      </c>
    </row>
    <row r="1659" spans="7:15" x14ac:dyDescent="0.2">
      <c r="G1659" s="3"/>
      <c r="H1659" s="2"/>
      <c r="I1659" s="12"/>
      <c r="J1659" s="67">
        <f t="shared" si="198"/>
        <v>0</v>
      </c>
      <c r="K1659" s="5">
        <f t="shared" si="199"/>
        <v>0</v>
      </c>
      <c r="L1659" s="54">
        <f t="shared" si="200"/>
        <v>0</v>
      </c>
      <c r="M1659" s="56">
        <f t="shared" si="203"/>
        <v>0</v>
      </c>
      <c r="N1659" s="5">
        <f t="shared" si="201"/>
        <v>1</v>
      </c>
      <c r="O1659" s="5">
        <f t="shared" si="202"/>
        <v>0</v>
      </c>
    </row>
    <row r="1660" spans="7:15" x14ac:dyDescent="0.2">
      <c r="G1660" s="3"/>
      <c r="H1660" s="2"/>
      <c r="I1660" s="12"/>
      <c r="J1660" s="67">
        <f t="shared" si="198"/>
        <v>0</v>
      </c>
      <c r="K1660" s="5">
        <f t="shared" si="199"/>
        <v>0</v>
      </c>
      <c r="L1660" s="54">
        <f t="shared" si="200"/>
        <v>0</v>
      </c>
      <c r="M1660" s="56">
        <f t="shared" si="203"/>
        <v>0</v>
      </c>
      <c r="N1660" s="5">
        <f t="shared" si="201"/>
        <v>1</v>
      </c>
      <c r="O1660" s="5">
        <f t="shared" si="202"/>
        <v>0</v>
      </c>
    </row>
    <row r="1661" spans="7:15" x14ac:dyDescent="0.2">
      <c r="G1661" s="3"/>
      <c r="H1661" s="2"/>
      <c r="I1661" s="12"/>
      <c r="J1661" s="67">
        <f t="shared" si="198"/>
        <v>0</v>
      </c>
      <c r="K1661" s="5">
        <f t="shared" si="199"/>
        <v>0</v>
      </c>
      <c r="L1661" s="54">
        <f t="shared" si="200"/>
        <v>0</v>
      </c>
      <c r="M1661" s="56">
        <f t="shared" si="203"/>
        <v>0</v>
      </c>
      <c r="N1661" s="5">
        <f t="shared" si="201"/>
        <v>1</v>
      </c>
      <c r="O1661" s="5">
        <f t="shared" si="202"/>
        <v>0</v>
      </c>
    </row>
    <row r="1662" spans="7:15" x14ac:dyDescent="0.2">
      <c r="G1662" s="3"/>
      <c r="H1662" s="2"/>
      <c r="I1662" s="12"/>
      <c r="J1662" s="67">
        <f t="shared" si="198"/>
        <v>0</v>
      </c>
      <c r="K1662" s="5">
        <f t="shared" si="199"/>
        <v>0</v>
      </c>
      <c r="L1662" s="54">
        <f t="shared" si="200"/>
        <v>0</v>
      </c>
      <c r="M1662" s="56">
        <f t="shared" si="203"/>
        <v>0</v>
      </c>
      <c r="N1662" s="5">
        <f t="shared" si="201"/>
        <v>1</v>
      </c>
      <c r="O1662" s="5">
        <f t="shared" si="202"/>
        <v>0</v>
      </c>
    </row>
    <row r="1663" spans="7:15" x14ac:dyDescent="0.2">
      <c r="G1663" s="3"/>
      <c r="H1663" s="2"/>
      <c r="I1663" s="12"/>
      <c r="J1663" s="67">
        <f t="shared" si="198"/>
        <v>0</v>
      </c>
      <c r="K1663" s="5">
        <f t="shared" si="199"/>
        <v>0</v>
      </c>
      <c r="L1663" s="54">
        <f t="shared" si="200"/>
        <v>0</v>
      </c>
      <c r="M1663" s="56">
        <f t="shared" si="203"/>
        <v>0</v>
      </c>
      <c r="N1663" s="5">
        <f t="shared" si="201"/>
        <v>1</v>
      </c>
      <c r="O1663" s="5">
        <f t="shared" si="202"/>
        <v>0</v>
      </c>
    </row>
    <row r="1664" spans="7:15" x14ac:dyDescent="0.2">
      <c r="G1664" s="3"/>
      <c r="H1664" s="2"/>
      <c r="I1664" s="12"/>
      <c r="J1664" s="67">
        <f t="shared" si="198"/>
        <v>0</v>
      </c>
      <c r="K1664" s="5">
        <f t="shared" si="199"/>
        <v>0</v>
      </c>
      <c r="L1664" s="54">
        <f t="shared" si="200"/>
        <v>0</v>
      </c>
      <c r="M1664" s="56">
        <f t="shared" si="203"/>
        <v>0</v>
      </c>
      <c r="N1664" s="5">
        <f t="shared" si="201"/>
        <v>1</v>
      </c>
      <c r="O1664" s="5">
        <f t="shared" si="202"/>
        <v>0</v>
      </c>
    </row>
    <row r="1665" spans="7:15" x14ac:dyDescent="0.2">
      <c r="G1665" s="3"/>
      <c r="H1665" s="2"/>
      <c r="I1665" s="12"/>
      <c r="J1665" s="67">
        <f t="shared" si="198"/>
        <v>0</v>
      </c>
      <c r="K1665" s="5">
        <f t="shared" si="199"/>
        <v>0</v>
      </c>
      <c r="L1665" s="54">
        <f t="shared" si="200"/>
        <v>0</v>
      </c>
      <c r="M1665" s="56">
        <f t="shared" si="203"/>
        <v>0</v>
      </c>
      <c r="N1665" s="5">
        <f t="shared" si="201"/>
        <v>1</v>
      </c>
      <c r="O1665" s="5">
        <f t="shared" si="202"/>
        <v>0</v>
      </c>
    </row>
    <row r="1666" spans="7:15" x14ac:dyDescent="0.2">
      <c r="G1666" s="3"/>
      <c r="H1666" s="2"/>
      <c r="I1666" s="12"/>
      <c r="J1666" s="67">
        <f t="shared" si="198"/>
        <v>0</v>
      </c>
      <c r="K1666" s="5">
        <f t="shared" si="199"/>
        <v>0</v>
      </c>
      <c r="L1666" s="54">
        <f t="shared" si="200"/>
        <v>0</v>
      </c>
      <c r="M1666" s="56">
        <f t="shared" si="203"/>
        <v>0</v>
      </c>
      <c r="N1666" s="5">
        <f t="shared" si="201"/>
        <v>1</v>
      </c>
      <c r="O1666" s="5">
        <f t="shared" si="202"/>
        <v>0</v>
      </c>
    </row>
    <row r="1667" spans="7:15" x14ac:dyDescent="0.2">
      <c r="G1667" s="3"/>
      <c r="H1667" s="2"/>
      <c r="I1667" s="12"/>
      <c r="J1667" s="67">
        <f t="shared" si="198"/>
        <v>0</v>
      </c>
      <c r="K1667" s="5">
        <f t="shared" si="199"/>
        <v>0</v>
      </c>
      <c r="L1667" s="54">
        <f t="shared" si="200"/>
        <v>0</v>
      </c>
      <c r="M1667" s="56">
        <f t="shared" si="203"/>
        <v>0</v>
      </c>
      <c r="N1667" s="5">
        <f t="shared" si="201"/>
        <v>1</v>
      </c>
      <c r="O1667" s="5">
        <f t="shared" si="202"/>
        <v>0</v>
      </c>
    </row>
    <row r="1668" spans="7:15" x14ac:dyDescent="0.2">
      <c r="G1668" s="3"/>
      <c r="H1668" s="2"/>
      <c r="I1668" s="12"/>
      <c r="J1668" s="67">
        <f t="shared" si="198"/>
        <v>0</v>
      </c>
      <c r="K1668" s="5">
        <f t="shared" si="199"/>
        <v>0</v>
      </c>
      <c r="L1668" s="54">
        <f t="shared" si="200"/>
        <v>0</v>
      </c>
      <c r="M1668" s="56">
        <f t="shared" si="203"/>
        <v>0</v>
      </c>
      <c r="N1668" s="5">
        <f t="shared" si="201"/>
        <v>1</v>
      </c>
      <c r="O1668" s="5">
        <f t="shared" si="202"/>
        <v>0</v>
      </c>
    </row>
    <row r="1669" spans="7:15" x14ac:dyDescent="0.2">
      <c r="G1669" s="3"/>
      <c r="H1669" s="2"/>
      <c r="I1669" s="12"/>
      <c r="J1669" s="67">
        <f t="shared" si="198"/>
        <v>0</v>
      </c>
      <c r="K1669" s="5">
        <f t="shared" si="199"/>
        <v>0</v>
      </c>
      <c r="L1669" s="54">
        <f t="shared" si="200"/>
        <v>0</v>
      </c>
      <c r="M1669" s="56">
        <f t="shared" si="203"/>
        <v>0</v>
      </c>
      <c r="N1669" s="5">
        <f t="shared" si="201"/>
        <v>1</v>
      </c>
      <c r="O1669" s="5">
        <f t="shared" si="202"/>
        <v>0</v>
      </c>
    </row>
    <row r="1670" spans="7:15" x14ac:dyDescent="0.2">
      <c r="G1670" s="3"/>
      <c r="H1670" s="2"/>
      <c r="I1670" s="12"/>
      <c r="J1670" s="67">
        <f t="shared" ref="J1670:J1733" si="204">IF(A1670=C1670,0,H1670)</f>
        <v>0</v>
      </c>
      <c r="K1670" s="5">
        <f t="shared" ref="K1670:K1733" si="205">IF(J1670&gt;0,1,0)</f>
        <v>0</v>
      </c>
      <c r="L1670" s="54">
        <f t="shared" ref="L1670:L1733" si="206">IF(K1670=0,0,IF(I1670="did not close",0,IF(I1670="",0,1)))</f>
        <v>0</v>
      </c>
      <c r="M1670" s="56">
        <f t="shared" si="203"/>
        <v>0</v>
      </c>
      <c r="N1670" s="5">
        <f t="shared" ref="N1670:N1733" si="207">IF(A1670=C1670,1,0)</f>
        <v>1</v>
      </c>
      <c r="O1670" s="5">
        <f t="shared" ref="O1670:O1733" si="208">IF(K1670=0,IF(I1670="did not close",0,IF(I1670="",0,1)),0)</f>
        <v>0</v>
      </c>
    </row>
    <row r="1671" spans="7:15" x14ac:dyDescent="0.2">
      <c r="G1671" s="3"/>
      <c r="H1671" s="2"/>
      <c r="I1671" s="12"/>
      <c r="J1671" s="67">
        <f t="shared" si="204"/>
        <v>0</v>
      </c>
      <c r="K1671" s="5">
        <f t="shared" si="205"/>
        <v>0</v>
      </c>
      <c r="L1671" s="54">
        <f t="shared" si="206"/>
        <v>0</v>
      </c>
      <c r="M1671" s="56">
        <f t="shared" si="203"/>
        <v>0</v>
      </c>
      <c r="N1671" s="5">
        <f t="shared" si="207"/>
        <v>1</v>
      </c>
      <c r="O1671" s="5">
        <f t="shared" si="208"/>
        <v>0</v>
      </c>
    </row>
    <row r="1672" spans="7:15" x14ac:dyDescent="0.2">
      <c r="G1672" s="3"/>
      <c r="H1672" s="2"/>
      <c r="I1672" s="12"/>
      <c r="J1672" s="67">
        <f t="shared" si="204"/>
        <v>0</v>
      </c>
      <c r="K1672" s="5">
        <f t="shared" si="205"/>
        <v>0</v>
      </c>
      <c r="L1672" s="54">
        <f t="shared" si="206"/>
        <v>0</v>
      </c>
      <c r="M1672" s="56">
        <f t="shared" si="203"/>
        <v>0</v>
      </c>
      <c r="N1672" s="5">
        <f t="shared" si="207"/>
        <v>1</v>
      </c>
      <c r="O1672" s="5">
        <f t="shared" si="208"/>
        <v>0</v>
      </c>
    </row>
    <row r="1673" spans="7:15" x14ac:dyDescent="0.2">
      <c r="G1673" s="3"/>
      <c r="H1673" s="2"/>
      <c r="I1673" s="12"/>
      <c r="J1673" s="67">
        <f t="shared" si="204"/>
        <v>0</v>
      </c>
      <c r="K1673" s="5">
        <f t="shared" si="205"/>
        <v>0</v>
      </c>
      <c r="L1673" s="54">
        <f t="shared" si="206"/>
        <v>0</v>
      </c>
      <c r="M1673" s="56">
        <f t="shared" si="203"/>
        <v>0</v>
      </c>
      <c r="N1673" s="5">
        <f t="shared" si="207"/>
        <v>1</v>
      </c>
      <c r="O1673" s="5">
        <f t="shared" si="208"/>
        <v>0</v>
      </c>
    </row>
    <row r="1674" spans="7:15" x14ac:dyDescent="0.2">
      <c r="G1674" s="3"/>
      <c r="H1674" s="2"/>
      <c r="I1674" s="12"/>
      <c r="J1674" s="67">
        <f t="shared" si="204"/>
        <v>0</v>
      </c>
      <c r="K1674" s="5">
        <f t="shared" si="205"/>
        <v>0</v>
      </c>
      <c r="L1674" s="54">
        <f t="shared" si="206"/>
        <v>0</v>
      </c>
      <c r="M1674" s="56">
        <f t="shared" si="203"/>
        <v>0</v>
      </c>
      <c r="N1674" s="5">
        <f t="shared" si="207"/>
        <v>1</v>
      </c>
      <c r="O1674" s="5">
        <f t="shared" si="208"/>
        <v>0</v>
      </c>
    </row>
    <row r="1675" spans="7:15" x14ac:dyDescent="0.2">
      <c r="G1675" s="3"/>
      <c r="H1675" s="2"/>
      <c r="I1675" s="12"/>
      <c r="J1675" s="67">
        <f t="shared" si="204"/>
        <v>0</v>
      </c>
      <c r="K1675" s="5">
        <f t="shared" si="205"/>
        <v>0</v>
      </c>
      <c r="L1675" s="54">
        <f t="shared" si="206"/>
        <v>0</v>
      </c>
      <c r="M1675" s="56">
        <f t="shared" si="203"/>
        <v>0</v>
      </c>
      <c r="N1675" s="5">
        <f t="shared" si="207"/>
        <v>1</v>
      </c>
      <c r="O1675" s="5">
        <f t="shared" si="208"/>
        <v>0</v>
      </c>
    </row>
    <row r="1676" spans="7:15" x14ac:dyDescent="0.2">
      <c r="G1676" s="3"/>
      <c r="H1676" s="2"/>
      <c r="I1676" s="12"/>
      <c r="J1676" s="67">
        <f t="shared" si="204"/>
        <v>0</v>
      </c>
      <c r="K1676" s="5">
        <f t="shared" si="205"/>
        <v>0</v>
      </c>
      <c r="L1676" s="54">
        <f t="shared" si="206"/>
        <v>0</v>
      </c>
      <c r="M1676" s="56">
        <f t="shared" si="203"/>
        <v>0</v>
      </c>
      <c r="N1676" s="5">
        <f t="shared" si="207"/>
        <v>1</v>
      </c>
      <c r="O1676" s="5">
        <f t="shared" si="208"/>
        <v>0</v>
      </c>
    </row>
    <row r="1677" spans="7:15" x14ac:dyDescent="0.2">
      <c r="G1677" s="3"/>
      <c r="H1677" s="2"/>
      <c r="I1677" s="12"/>
      <c r="J1677" s="67">
        <f t="shared" si="204"/>
        <v>0</v>
      </c>
      <c r="K1677" s="5">
        <f t="shared" si="205"/>
        <v>0</v>
      </c>
      <c r="L1677" s="54">
        <f t="shared" si="206"/>
        <v>0</v>
      </c>
      <c r="M1677" s="56">
        <f t="shared" si="203"/>
        <v>0</v>
      </c>
      <c r="N1677" s="5">
        <f t="shared" si="207"/>
        <v>1</v>
      </c>
      <c r="O1677" s="5">
        <f t="shared" si="208"/>
        <v>0</v>
      </c>
    </row>
    <row r="1678" spans="7:15" x14ac:dyDescent="0.2">
      <c r="G1678" s="3"/>
      <c r="H1678" s="2"/>
      <c r="I1678" s="12"/>
      <c r="J1678" s="67">
        <f t="shared" si="204"/>
        <v>0</v>
      </c>
      <c r="K1678" s="5">
        <f t="shared" si="205"/>
        <v>0</v>
      </c>
      <c r="L1678" s="54">
        <f t="shared" si="206"/>
        <v>0</v>
      </c>
      <c r="M1678" s="56">
        <f t="shared" si="203"/>
        <v>0</v>
      </c>
      <c r="N1678" s="5">
        <f t="shared" si="207"/>
        <v>1</v>
      </c>
      <c r="O1678" s="5">
        <f t="shared" si="208"/>
        <v>0</v>
      </c>
    </row>
    <row r="1679" spans="7:15" x14ac:dyDescent="0.2">
      <c r="G1679" s="3"/>
      <c r="H1679" s="2"/>
      <c r="I1679" s="12"/>
      <c r="J1679" s="67">
        <f t="shared" si="204"/>
        <v>0</v>
      </c>
      <c r="K1679" s="5">
        <f t="shared" si="205"/>
        <v>0</v>
      </c>
      <c r="L1679" s="54">
        <f t="shared" si="206"/>
        <v>0</v>
      </c>
      <c r="M1679" s="56">
        <f t="shared" si="203"/>
        <v>0</v>
      </c>
      <c r="N1679" s="5">
        <f t="shared" si="207"/>
        <v>1</v>
      </c>
      <c r="O1679" s="5">
        <f t="shared" si="208"/>
        <v>0</v>
      </c>
    </row>
    <row r="1680" spans="7:15" x14ac:dyDescent="0.2">
      <c r="G1680" s="3"/>
      <c r="H1680" s="2"/>
      <c r="I1680" s="12"/>
      <c r="J1680" s="67">
        <f t="shared" si="204"/>
        <v>0</v>
      </c>
      <c r="K1680" s="5">
        <f t="shared" si="205"/>
        <v>0</v>
      </c>
      <c r="L1680" s="54">
        <f t="shared" si="206"/>
        <v>0</v>
      </c>
      <c r="M1680" s="56">
        <f t="shared" si="203"/>
        <v>0</v>
      </c>
      <c r="N1680" s="5">
        <f t="shared" si="207"/>
        <v>1</v>
      </c>
      <c r="O1680" s="5">
        <f t="shared" si="208"/>
        <v>0</v>
      </c>
    </row>
    <row r="1681" spans="7:15" x14ac:dyDescent="0.2">
      <c r="G1681" s="3"/>
      <c r="H1681" s="2"/>
      <c r="I1681" s="12"/>
      <c r="J1681" s="67">
        <f t="shared" si="204"/>
        <v>0</v>
      </c>
      <c r="K1681" s="5">
        <f t="shared" si="205"/>
        <v>0</v>
      </c>
      <c r="L1681" s="54">
        <f t="shared" si="206"/>
        <v>0</v>
      </c>
      <c r="M1681" s="56">
        <f t="shared" si="203"/>
        <v>0</v>
      </c>
      <c r="N1681" s="5">
        <f t="shared" si="207"/>
        <v>1</v>
      </c>
      <c r="O1681" s="5">
        <f t="shared" si="208"/>
        <v>0</v>
      </c>
    </row>
    <row r="1682" spans="7:15" x14ac:dyDescent="0.2">
      <c r="G1682" s="3"/>
      <c r="H1682" s="2"/>
      <c r="I1682" s="12"/>
      <c r="J1682" s="67">
        <f t="shared" si="204"/>
        <v>0</v>
      </c>
      <c r="K1682" s="5">
        <f t="shared" si="205"/>
        <v>0</v>
      </c>
      <c r="L1682" s="54">
        <f t="shared" si="206"/>
        <v>0</v>
      </c>
      <c r="M1682" s="56">
        <f t="shared" si="203"/>
        <v>0</v>
      </c>
      <c r="N1682" s="5">
        <f t="shared" si="207"/>
        <v>1</v>
      </c>
      <c r="O1682" s="5">
        <f t="shared" si="208"/>
        <v>0</v>
      </c>
    </row>
    <row r="1683" spans="7:15" x14ac:dyDescent="0.2">
      <c r="G1683" s="3"/>
      <c r="H1683" s="2"/>
      <c r="I1683" s="12"/>
      <c r="J1683" s="67">
        <f t="shared" si="204"/>
        <v>0</v>
      </c>
      <c r="K1683" s="5">
        <f t="shared" si="205"/>
        <v>0</v>
      </c>
      <c r="L1683" s="54">
        <f t="shared" si="206"/>
        <v>0</v>
      </c>
      <c r="M1683" s="56">
        <f t="shared" si="203"/>
        <v>0</v>
      </c>
      <c r="N1683" s="5">
        <f t="shared" si="207"/>
        <v>1</v>
      </c>
      <c r="O1683" s="5">
        <f t="shared" si="208"/>
        <v>0</v>
      </c>
    </row>
    <row r="1684" spans="7:15" x14ac:dyDescent="0.2">
      <c r="G1684" s="3"/>
      <c r="H1684" s="2"/>
      <c r="I1684" s="12"/>
      <c r="J1684" s="67">
        <f t="shared" si="204"/>
        <v>0</v>
      </c>
      <c r="K1684" s="5">
        <f t="shared" si="205"/>
        <v>0</v>
      </c>
      <c r="L1684" s="54">
        <f t="shared" si="206"/>
        <v>0</v>
      </c>
      <c r="M1684" s="56">
        <f t="shared" si="203"/>
        <v>0</v>
      </c>
      <c r="N1684" s="5">
        <f t="shared" si="207"/>
        <v>1</v>
      </c>
      <c r="O1684" s="5">
        <f t="shared" si="208"/>
        <v>0</v>
      </c>
    </row>
    <row r="1685" spans="7:15" x14ac:dyDescent="0.2">
      <c r="G1685" s="3"/>
      <c r="H1685" s="2"/>
      <c r="I1685" s="12"/>
      <c r="J1685" s="67">
        <f t="shared" si="204"/>
        <v>0</v>
      </c>
      <c r="K1685" s="5">
        <f t="shared" si="205"/>
        <v>0</v>
      </c>
      <c r="L1685" s="54">
        <f t="shared" si="206"/>
        <v>0</v>
      </c>
      <c r="M1685" s="56">
        <f t="shared" si="203"/>
        <v>0</v>
      </c>
      <c r="N1685" s="5">
        <f t="shared" si="207"/>
        <v>1</v>
      </c>
      <c r="O1685" s="5">
        <f t="shared" si="208"/>
        <v>0</v>
      </c>
    </row>
    <row r="1686" spans="7:15" x14ac:dyDescent="0.2">
      <c r="G1686" s="3"/>
      <c r="H1686" s="2"/>
      <c r="I1686" s="12"/>
      <c r="J1686" s="67">
        <f t="shared" si="204"/>
        <v>0</v>
      </c>
      <c r="K1686" s="5">
        <f t="shared" si="205"/>
        <v>0</v>
      </c>
      <c r="L1686" s="54">
        <f t="shared" si="206"/>
        <v>0</v>
      </c>
      <c r="M1686" s="56">
        <f t="shared" si="203"/>
        <v>0</v>
      </c>
      <c r="N1686" s="5">
        <f t="shared" si="207"/>
        <v>1</v>
      </c>
      <c r="O1686" s="5">
        <f t="shared" si="208"/>
        <v>0</v>
      </c>
    </row>
    <row r="1687" spans="7:15" x14ac:dyDescent="0.2">
      <c r="G1687" s="3"/>
      <c r="H1687" s="2"/>
      <c r="I1687" s="12"/>
      <c r="J1687" s="67">
        <f t="shared" si="204"/>
        <v>0</v>
      </c>
      <c r="K1687" s="5">
        <f t="shared" si="205"/>
        <v>0</v>
      </c>
      <c r="L1687" s="54">
        <f t="shared" si="206"/>
        <v>0</v>
      </c>
      <c r="M1687" s="56">
        <f t="shared" si="203"/>
        <v>0</v>
      </c>
      <c r="N1687" s="5">
        <f t="shared" si="207"/>
        <v>1</v>
      </c>
      <c r="O1687" s="5">
        <f t="shared" si="208"/>
        <v>0</v>
      </c>
    </row>
    <row r="1688" spans="7:15" x14ac:dyDescent="0.2">
      <c r="G1688" s="3"/>
      <c r="H1688" s="2"/>
      <c r="I1688" s="12"/>
      <c r="J1688" s="67">
        <f t="shared" si="204"/>
        <v>0</v>
      </c>
      <c r="K1688" s="5">
        <f t="shared" si="205"/>
        <v>0</v>
      </c>
      <c r="L1688" s="54">
        <f t="shared" si="206"/>
        <v>0</v>
      </c>
      <c r="M1688" s="56">
        <f t="shared" si="203"/>
        <v>0</v>
      </c>
      <c r="N1688" s="5">
        <f t="shared" si="207"/>
        <v>1</v>
      </c>
      <c r="O1688" s="5">
        <f t="shared" si="208"/>
        <v>0</v>
      </c>
    </row>
    <row r="1689" spans="7:15" x14ac:dyDescent="0.2">
      <c r="G1689" s="3"/>
      <c r="H1689" s="2"/>
      <c r="I1689" s="12"/>
      <c r="J1689" s="67">
        <f t="shared" si="204"/>
        <v>0</v>
      </c>
      <c r="K1689" s="5">
        <f t="shared" si="205"/>
        <v>0</v>
      </c>
      <c r="L1689" s="54">
        <f t="shared" si="206"/>
        <v>0</v>
      </c>
      <c r="M1689" s="56">
        <f t="shared" si="203"/>
        <v>0</v>
      </c>
      <c r="N1689" s="5">
        <f t="shared" si="207"/>
        <v>1</v>
      </c>
      <c r="O1689" s="5">
        <f t="shared" si="208"/>
        <v>0</v>
      </c>
    </row>
    <row r="1690" spans="7:15" x14ac:dyDescent="0.2">
      <c r="G1690" s="3"/>
      <c r="H1690" s="2"/>
      <c r="I1690" s="12"/>
      <c r="J1690" s="67">
        <f t="shared" si="204"/>
        <v>0</v>
      </c>
      <c r="K1690" s="5">
        <f t="shared" si="205"/>
        <v>0</v>
      </c>
      <c r="L1690" s="54">
        <f t="shared" si="206"/>
        <v>0</v>
      </c>
      <c r="M1690" s="56">
        <f t="shared" si="203"/>
        <v>0</v>
      </c>
      <c r="N1690" s="5">
        <f t="shared" si="207"/>
        <v>1</v>
      </c>
      <c r="O1690" s="5">
        <f t="shared" si="208"/>
        <v>0</v>
      </c>
    </row>
    <row r="1691" spans="7:15" x14ac:dyDescent="0.2">
      <c r="G1691" s="3"/>
      <c r="H1691" s="2"/>
      <c r="I1691" s="12"/>
      <c r="J1691" s="67">
        <f t="shared" si="204"/>
        <v>0</v>
      </c>
      <c r="K1691" s="5">
        <f t="shared" si="205"/>
        <v>0</v>
      </c>
      <c r="L1691" s="54">
        <f t="shared" si="206"/>
        <v>0</v>
      </c>
      <c r="M1691" s="56">
        <f t="shared" si="203"/>
        <v>0</v>
      </c>
      <c r="N1691" s="5">
        <f t="shared" si="207"/>
        <v>1</v>
      </c>
      <c r="O1691" s="5">
        <f t="shared" si="208"/>
        <v>0</v>
      </c>
    </row>
    <row r="1692" spans="7:15" x14ac:dyDescent="0.2">
      <c r="G1692" s="3"/>
      <c r="H1692" s="2"/>
      <c r="I1692" s="12"/>
      <c r="J1692" s="67">
        <f t="shared" si="204"/>
        <v>0</v>
      </c>
      <c r="K1692" s="5">
        <f t="shared" si="205"/>
        <v>0</v>
      </c>
      <c r="L1692" s="54">
        <f t="shared" si="206"/>
        <v>0</v>
      </c>
      <c r="M1692" s="56">
        <f t="shared" ref="M1692:M1743" si="209">IF(D1692="",D1691,D1692)</f>
        <v>0</v>
      </c>
      <c r="N1692" s="5">
        <f t="shared" si="207"/>
        <v>1</v>
      </c>
      <c r="O1692" s="5">
        <f t="shared" si="208"/>
        <v>0</v>
      </c>
    </row>
    <row r="1693" spans="7:15" x14ac:dyDescent="0.2">
      <c r="G1693" s="3"/>
      <c r="H1693" s="2"/>
      <c r="I1693" s="12"/>
      <c r="J1693" s="67">
        <f t="shared" si="204"/>
        <v>0</v>
      </c>
      <c r="K1693" s="5">
        <f t="shared" si="205"/>
        <v>0</v>
      </c>
      <c r="L1693" s="54">
        <f t="shared" si="206"/>
        <v>0</v>
      </c>
      <c r="M1693" s="56">
        <f t="shared" si="209"/>
        <v>0</v>
      </c>
      <c r="N1693" s="5">
        <f t="shared" si="207"/>
        <v>1</v>
      </c>
      <c r="O1693" s="5">
        <f t="shared" si="208"/>
        <v>0</v>
      </c>
    </row>
    <row r="1694" spans="7:15" x14ac:dyDescent="0.2">
      <c r="G1694" s="3"/>
      <c r="H1694" s="2"/>
      <c r="I1694" s="12"/>
      <c r="J1694" s="67">
        <f t="shared" si="204"/>
        <v>0</v>
      </c>
      <c r="K1694" s="5">
        <f t="shared" si="205"/>
        <v>0</v>
      </c>
      <c r="L1694" s="54">
        <f t="shared" si="206"/>
        <v>0</v>
      </c>
      <c r="M1694" s="56">
        <f t="shared" si="209"/>
        <v>0</v>
      </c>
      <c r="N1694" s="5">
        <f t="shared" si="207"/>
        <v>1</v>
      </c>
      <c r="O1694" s="5">
        <f t="shared" si="208"/>
        <v>0</v>
      </c>
    </row>
    <row r="1695" spans="7:15" x14ac:dyDescent="0.2">
      <c r="G1695" s="3"/>
      <c r="H1695" s="2"/>
      <c r="I1695" s="12"/>
      <c r="J1695" s="67">
        <f t="shared" si="204"/>
        <v>0</v>
      </c>
      <c r="K1695" s="5">
        <f t="shared" si="205"/>
        <v>0</v>
      </c>
      <c r="L1695" s="54">
        <f t="shared" si="206"/>
        <v>0</v>
      </c>
      <c r="M1695" s="56">
        <f t="shared" si="209"/>
        <v>0</v>
      </c>
      <c r="N1695" s="5">
        <f t="shared" si="207"/>
        <v>1</v>
      </c>
      <c r="O1695" s="5">
        <f t="shared" si="208"/>
        <v>0</v>
      </c>
    </row>
    <row r="1696" spans="7:15" x14ac:dyDescent="0.2">
      <c r="G1696" s="3"/>
      <c r="H1696" s="2"/>
      <c r="I1696" s="12"/>
      <c r="J1696" s="67">
        <f t="shared" si="204"/>
        <v>0</v>
      </c>
      <c r="K1696" s="5">
        <f t="shared" si="205"/>
        <v>0</v>
      </c>
      <c r="L1696" s="54">
        <f t="shared" si="206"/>
        <v>0</v>
      </c>
      <c r="M1696" s="56">
        <f t="shared" si="209"/>
        <v>0</v>
      </c>
      <c r="N1696" s="5">
        <f t="shared" si="207"/>
        <v>1</v>
      </c>
      <c r="O1696" s="5">
        <f t="shared" si="208"/>
        <v>0</v>
      </c>
    </row>
    <row r="1697" spans="7:15" x14ac:dyDescent="0.2">
      <c r="G1697" s="3"/>
      <c r="H1697" s="2"/>
      <c r="I1697" s="12"/>
      <c r="J1697" s="67">
        <f t="shared" si="204"/>
        <v>0</v>
      </c>
      <c r="K1697" s="5">
        <f t="shared" si="205"/>
        <v>0</v>
      </c>
      <c r="L1697" s="54">
        <f t="shared" si="206"/>
        <v>0</v>
      </c>
      <c r="M1697" s="56">
        <f t="shared" si="209"/>
        <v>0</v>
      </c>
      <c r="N1697" s="5">
        <f t="shared" si="207"/>
        <v>1</v>
      </c>
      <c r="O1697" s="5">
        <f t="shared" si="208"/>
        <v>0</v>
      </c>
    </row>
    <row r="1698" spans="7:15" x14ac:dyDescent="0.2">
      <c r="G1698" s="3"/>
      <c r="H1698" s="2"/>
      <c r="I1698" s="12"/>
      <c r="J1698" s="67">
        <f t="shared" si="204"/>
        <v>0</v>
      </c>
      <c r="K1698" s="5">
        <f t="shared" si="205"/>
        <v>0</v>
      </c>
      <c r="L1698" s="54">
        <f t="shared" si="206"/>
        <v>0</v>
      </c>
      <c r="M1698" s="56">
        <f t="shared" si="209"/>
        <v>0</v>
      </c>
      <c r="N1698" s="5">
        <f t="shared" si="207"/>
        <v>1</v>
      </c>
      <c r="O1698" s="5">
        <f t="shared" si="208"/>
        <v>0</v>
      </c>
    </row>
    <row r="1699" spans="7:15" x14ac:dyDescent="0.2">
      <c r="G1699" s="3"/>
      <c r="H1699" s="2"/>
      <c r="I1699" s="12"/>
      <c r="J1699" s="67">
        <f t="shared" si="204"/>
        <v>0</v>
      </c>
      <c r="K1699" s="5">
        <f t="shared" si="205"/>
        <v>0</v>
      </c>
      <c r="L1699" s="54">
        <f t="shared" si="206"/>
        <v>0</v>
      </c>
      <c r="M1699" s="56">
        <f t="shared" si="209"/>
        <v>0</v>
      </c>
      <c r="N1699" s="5">
        <f t="shared" si="207"/>
        <v>1</v>
      </c>
      <c r="O1699" s="5">
        <f t="shared" si="208"/>
        <v>0</v>
      </c>
    </row>
    <row r="1700" spans="7:15" x14ac:dyDescent="0.2">
      <c r="G1700" s="3"/>
      <c r="H1700" s="2"/>
      <c r="I1700" s="12"/>
      <c r="J1700" s="67">
        <f t="shared" si="204"/>
        <v>0</v>
      </c>
      <c r="K1700" s="5">
        <f t="shared" si="205"/>
        <v>0</v>
      </c>
      <c r="L1700" s="54">
        <f t="shared" si="206"/>
        <v>0</v>
      </c>
      <c r="M1700" s="56">
        <f t="shared" si="209"/>
        <v>0</v>
      </c>
      <c r="N1700" s="5">
        <f t="shared" si="207"/>
        <v>1</v>
      </c>
      <c r="O1700" s="5">
        <f t="shared" si="208"/>
        <v>0</v>
      </c>
    </row>
    <row r="1701" spans="7:15" x14ac:dyDescent="0.2">
      <c r="G1701" s="3"/>
      <c r="H1701" s="2"/>
      <c r="I1701" s="12"/>
      <c r="J1701" s="67">
        <f t="shared" si="204"/>
        <v>0</v>
      </c>
      <c r="K1701" s="5">
        <f t="shared" si="205"/>
        <v>0</v>
      </c>
      <c r="L1701" s="54">
        <f t="shared" si="206"/>
        <v>0</v>
      </c>
      <c r="M1701" s="56">
        <f t="shared" si="209"/>
        <v>0</v>
      </c>
      <c r="N1701" s="5">
        <f t="shared" si="207"/>
        <v>1</v>
      </c>
      <c r="O1701" s="5">
        <f t="shared" si="208"/>
        <v>0</v>
      </c>
    </row>
    <row r="1702" spans="7:15" x14ac:dyDescent="0.2">
      <c r="G1702" s="3"/>
      <c r="H1702" s="2"/>
      <c r="I1702" s="12"/>
      <c r="J1702" s="67">
        <f t="shared" si="204"/>
        <v>0</v>
      </c>
      <c r="K1702" s="5">
        <f t="shared" si="205"/>
        <v>0</v>
      </c>
      <c r="L1702" s="54">
        <f t="shared" si="206"/>
        <v>0</v>
      </c>
      <c r="M1702" s="56" t="e">
        <f>IF(D1702="",#REF!,D1702)</f>
        <v>#REF!</v>
      </c>
      <c r="N1702" s="5">
        <f t="shared" si="207"/>
        <v>1</v>
      </c>
      <c r="O1702" s="5">
        <f t="shared" si="208"/>
        <v>0</v>
      </c>
    </row>
    <row r="1703" spans="7:15" x14ac:dyDescent="0.2">
      <c r="G1703" s="3"/>
      <c r="H1703" s="2"/>
      <c r="I1703" s="12"/>
      <c r="J1703" s="67">
        <f t="shared" si="204"/>
        <v>0</v>
      </c>
      <c r="K1703" s="5">
        <f t="shared" si="205"/>
        <v>0</v>
      </c>
      <c r="L1703" s="54">
        <f t="shared" si="206"/>
        <v>0</v>
      </c>
      <c r="M1703" s="56" t="e">
        <f>IF(D1703="",#REF!,D1703)</f>
        <v>#REF!</v>
      </c>
      <c r="N1703" s="5">
        <f t="shared" si="207"/>
        <v>1</v>
      </c>
      <c r="O1703" s="5">
        <f t="shared" si="208"/>
        <v>0</v>
      </c>
    </row>
    <row r="1704" spans="7:15" x14ac:dyDescent="0.2">
      <c r="G1704" s="3"/>
      <c r="H1704" s="2"/>
      <c r="I1704" s="12"/>
      <c r="J1704" s="67">
        <f t="shared" si="204"/>
        <v>0</v>
      </c>
      <c r="K1704" s="5">
        <f t="shared" si="205"/>
        <v>0</v>
      </c>
      <c r="L1704" s="54">
        <f t="shared" si="206"/>
        <v>0</v>
      </c>
      <c r="M1704" s="56" t="e">
        <f>IF(D1704="",#REF!,D1704)</f>
        <v>#REF!</v>
      </c>
      <c r="N1704" s="5">
        <f t="shared" si="207"/>
        <v>1</v>
      </c>
      <c r="O1704" s="5">
        <f t="shared" si="208"/>
        <v>0</v>
      </c>
    </row>
    <row r="1705" spans="7:15" x14ac:dyDescent="0.2">
      <c r="G1705" s="3"/>
      <c r="H1705" s="2"/>
      <c r="I1705" s="12"/>
      <c r="J1705" s="67">
        <f t="shared" si="204"/>
        <v>0</v>
      </c>
      <c r="K1705" s="5">
        <f t="shared" si="205"/>
        <v>0</v>
      </c>
      <c r="L1705" s="54">
        <f t="shared" si="206"/>
        <v>0</v>
      </c>
      <c r="M1705" s="56">
        <f t="shared" si="209"/>
        <v>0</v>
      </c>
      <c r="N1705" s="5">
        <f t="shared" si="207"/>
        <v>1</v>
      </c>
      <c r="O1705" s="5">
        <f t="shared" si="208"/>
        <v>0</v>
      </c>
    </row>
    <row r="1706" spans="7:15" x14ac:dyDescent="0.2">
      <c r="G1706" s="3"/>
      <c r="H1706" s="2"/>
      <c r="I1706" s="12"/>
      <c r="J1706" s="67">
        <f t="shared" si="204"/>
        <v>0</v>
      </c>
      <c r="K1706" s="5">
        <f t="shared" si="205"/>
        <v>0</v>
      </c>
      <c r="L1706" s="54">
        <f t="shared" si="206"/>
        <v>0</v>
      </c>
      <c r="M1706" s="56">
        <f t="shared" si="209"/>
        <v>0</v>
      </c>
      <c r="N1706" s="5">
        <f t="shared" si="207"/>
        <v>1</v>
      </c>
      <c r="O1706" s="5">
        <f t="shared" si="208"/>
        <v>0</v>
      </c>
    </row>
    <row r="1707" spans="7:15" x14ac:dyDescent="0.2">
      <c r="G1707" s="3"/>
      <c r="H1707" s="2"/>
      <c r="I1707" s="12"/>
      <c r="J1707" s="67">
        <f t="shared" si="204"/>
        <v>0</v>
      </c>
      <c r="K1707" s="5">
        <f t="shared" si="205"/>
        <v>0</v>
      </c>
      <c r="L1707" s="54">
        <f t="shared" si="206"/>
        <v>0</v>
      </c>
      <c r="M1707" s="56">
        <f t="shared" si="209"/>
        <v>0</v>
      </c>
      <c r="N1707" s="5">
        <f t="shared" si="207"/>
        <v>1</v>
      </c>
      <c r="O1707" s="5">
        <f t="shared" si="208"/>
        <v>0</v>
      </c>
    </row>
    <row r="1708" spans="7:15" x14ac:dyDescent="0.2">
      <c r="G1708" s="3"/>
      <c r="H1708" s="2"/>
      <c r="I1708" s="12"/>
      <c r="J1708" s="67">
        <f t="shared" si="204"/>
        <v>0</v>
      </c>
      <c r="K1708" s="5">
        <f t="shared" si="205"/>
        <v>0</v>
      </c>
      <c r="L1708" s="54">
        <f t="shared" si="206"/>
        <v>0</v>
      </c>
      <c r="M1708" s="56">
        <f t="shared" si="209"/>
        <v>0</v>
      </c>
      <c r="N1708" s="5">
        <f t="shared" si="207"/>
        <v>1</v>
      </c>
      <c r="O1708" s="5">
        <f t="shared" si="208"/>
        <v>0</v>
      </c>
    </row>
    <row r="1709" spans="7:15" x14ac:dyDescent="0.2">
      <c r="G1709" s="3"/>
      <c r="H1709" s="2"/>
      <c r="I1709" s="12"/>
      <c r="J1709" s="67">
        <f t="shared" si="204"/>
        <v>0</v>
      </c>
      <c r="K1709" s="5">
        <f t="shared" si="205"/>
        <v>0</v>
      </c>
      <c r="L1709" s="54">
        <f t="shared" si="206"/>
        <v>0</v>
      </c>
      <c r="M1709" s="56" t="e">
        <f>IF(D1709="",#REF!,D1709)</f>
        <v>#REF!</v>
      </c>
      <c r="N1709" s="5">
        <f t="shared" si="207"/>
        <v>1</v>
      </c>
      <c r="O1709" s="5">
        <f t="shared" si="208"/>
        <v>0</v>
      </c>
    </row>
    <row r="1710" spans="7:15" x14ac:dyDescent="0.2">
      <c r="G1710" s="3"/>
      <c r="H1710" s="2"/>
      <c r="I1710" s="12"/>
      <c r="J1710" s="67">
        <f t="shared" si="204"/>
        <v>0</v>
      </c>
      <c r="K1710" s="5">
        <f t="shared" si="205"/>
        <v>0</v>
      </c>
      <c r="L1710" s="54">
        <f t="shared" si="206"/>
        <v>0</v>
      </c>
      <c r="M1710" s="56">
        <f t="shared" si="209"/>
        <v>0</v>
      </c>
      <c r="N1710" s="5">
        <f t="shared" si="207"/>
        <v>1</v>
      </c>
      <c r="O1710" s="5">
        <f t="shared" si="208"/>
        <v>0</v>
      </c>
    </row>
    <row r="1711" spans="7:15" x14ac:dyDescent="0.2">
      <c r="G1711" s="3"/>
      <c r="H1711" s="2"/>
      <c r="I1711" s="12"/>
      <c r="J1711" s="67">
        <f t="shared" si="204"/>
        <v>0</v>
      </c>
      <c r="K1711" s="5">
        <f t="shared" si="205"/>
        <v>0</v>
      </c>
      <c r="L1711" s="54">
        <f t="shared" si="206"/>
        <v>0</v>
      </c>
      <c r="M1711" s="56">
        <f t="shared" si="209"/>
        <v>0</v>
      </c>
      <c r="N1711" s="5">
        <f t="shared" si="207"/>
        <v>1</v>
      </c>
      <c r="O1711" s="5">
        <f t="shared" si="208"/>
        <v>0</v>
      </c>
    </row>
    <row r="1712" spans="7:15" x14ac:dyDescent="0.2">
      <c r="G1712" s="3"/>
      <c r="H1712" s="2"/>
      <c r="I1712" s="12"/>
      <c r="J1712" s="67">
        <f t="shared" si="204"/>
        <v>0</v>
      </c>
      <c r="K1712" s="5">
        <f t="shared" si="205"/>
        <v>0</v>
      </c>
      <c r="L1712" s="54">
        <f t="shared" si="206"/>
        <v>0</v>
      </c>
      <c r="M1712" s="56">
        <f t="shared" si="209"/>
        <v>0</v>
      </c>
      <c r="N1712" s="5">
        <f t="shared" si="207"/>
        <v>1</v>
      </c>
      <c r="O1712" s="5">
        <f t="shared" si="208"/>
        <v>0</v>
      </c>
    </row>
    <row r="1713" spans="7:15" x14ac:dyDescent="0.2">
      <c r="G1713" s="3"/>
      <c r="H1713" s="2"/>
      <c r="I1713" s="12"/>
      <c r="J1713" s="67">
        <f t="shared" si="204"/>
        <v>0</v>
      </c>
      <c r="K1713" s="5">
        <f t="shared" si="205"/>
        <v>0</v>
      </c>
      <c r="L1713" s="54">
        <f t="shared" si="206"/>
        <v>0</v>
      </c>
      <c r="M1713" s="56">
        <f t="shared" si="209"/>
        <v>0</v>
      </c>
      <c r="N1713" s="5">
        <f t="shared" si="207"/>
        <v>1</v>
      </c>
      <c r="O1713" s="5">
        <f t="shared" si="208"/>
        <v>0</v>
      </c>
    </row>
    <row r="1714" spans="7:15" x14ac:dyDescent="0.2">
      <c r="G1714" s="3"/>
      <c r="H1714" s="2"/>
      <c r="I1714" s="12"/>
      <c r="J1714" s="67">
        <f t="shared" si="204"/>
        <v>0</v>
      </c>
      <c r="K1714" s="5">
        <f t="shared" si="205"/>
        <v>0</v>
      </c>
      <c r="L1714" s="54">
        <f t="shared" si="206"/>
        <v>0</v>
      </c>
      <c r="M1714" s="56">
        <f t="shared" si="209"/>
        <v>0</v>
      </c>
      <c r="N1714" s="5">
        <f t="shared" si="207"/>
        <v>1</v>
      </c>
      <c r="O1714" s="5">
        <f t="shared" si="208"/>
        <v>0</v>
      </c>
    </row>
    <row r="1715" spans="7:15" x14ac:dyDescent="0.2">
      <c r="G1715" s="3"/>
      <c r="H1715" s="2"/>
      <c r="I1715" s="12"/>
      <c r="J1715" s="67">
        <f t="shared" si="204"/>
        <v>0</v>
      </c>
      <c r="K1715" s="5">
        <f t="shared" si="205"/>
        <v>0</v>
      </c>
      <c r="L1715" s="54">
        <f t="shared" si="206"/>
        <v>0</v>
      </c>
      <c r="M1715" s="56">
        <f t="shared" si="209"/>
        <v>0</v>
      </c>
      <c r="N1715" s="5">
        <f t="shared" si="207"/>
        <v>1</v>
      </c>
      <c r="O1715" s="5">
        <f t="shared" si="208"/>
        <v>0</v>
      </c>
    </row>
    <row r="1716" spans="7:15" x14ac:dyDescent="0.2">
      <c r="G1716" s="3"/>
      <c r="H1716" s="2"/>
      <c r="I1716" s="12"/>
      <c r="J1716" s="67">
        <f t="shared" si="204"/>
        <v>0</v>
      </c>
      <c r="K1716" s="5">
        <f t="shared" si="205"/>
        <v>0</v>
      </c>
      <c r="L1716" s="54">
        <f t="shared" si="206"/>
        <v>0</v>
      </c>
      <c r="M1716" s="56">
        <f t="shared" si="209"/>
        <v>0</v>
      </c>
      <c r="N1716" s="5">
        <f t="shared" si="207"/>
        <v>1</v>
      </c>
      <c r="O1716" s="5">
        <f t="shared" si="208"/>
        <v>0</v>
      </c>
    </row>
    <row r="1717" spans="7:15" x14ac:dyDescent="0.2">
      <c r="G1717" s="3"/>
      <c r="H1717" s="2"/>
      <c r="I1717" s="12"/>
      <c r="J1717" s="67">
        <f t="shared" si="204"/>
        <v>0</v>
      </c>
      <c r="K1717" s="5">
        <f t="shared" si="205"/>
        <v>0</v>
      </c>
      <c r="L1717" s="54">
        <f t="shared" si="206"/>
        <v>0</v>
      </c>
      <c r="M1717" s="56">
        <f t="shared" si="209"/>
        <v>0</v>
      </c>
      <c r="N1717" s="5">
        <f t="shared" si="207"/>
        <v>1</v>
      </c>
      <c r="O1717" s="5">
        <f t="shared" si="208"/>
        <v>0</v>
      </c>
    </row>
    <row r="1718" spans="7:15" x14ac:dyDescent="0.2">
      <c r="G1718" s="3"/>
      <c r="H1718" s="2"/>
      <c r="I1718" s="12"/>
      <c r="J1718" s="67">
        <f t="shared" si="204"/>
        <v>0</v>
      </c>
      <c r="K1718" s="5">
        <f t="shared" si="205"/>
        <v>0</v>
      </c>
      <c r="L1718" s="54">
        <f t="shared" si="206"/>
        <v>0</v>
      </c>
      <c r="M1718" s="56">
        <f t="shared" si="209"/>
        <v>0</v>
      </c>
      <c r="N1718" s="5">
        <f t="shared" si="207"/>
        <v>1</v>
      </c>
      <c r="O1718" s="5">
        <f t="shared" si="208"/>
        <v>0</v>
      </c>
    </row>
    <row r="1719" spans="7:15" x14ac:dyDescent="0.2">
      <c r="G1719" s="3"/>
      <c r="H1719" s="2"/>
      <c r="I1719" s="12"/>
      <c r="J1719" s="67">
        <f t="shared" si="204"/>
        <v>0</v>
      </c>
      <c r="K1719" s="5">
        <f t="shared" si="205"/>
        <v>0</v>
      </c>
      <c r="L1719" s="54">
        <f t="shared" si="206"/>
        <v>0</v>
      </c>
      <c r="M1719" s="56">
        <f t="shared" si="209"/>
        <v>0</v>
      </c>
      <c r="N1719" s="5">
        <f t="shared" si="207"/>
        <v>1</v>
      </c>
      <c r="O1719" s="5">
        <f t="shared" si="208"/>
        <v>0</v>
      </c>
    </row>
    <row r="1720" spans="7:15" x14ac:dyDescent="0.2">
      <c r="G1720" s="3"/>
      <c r="H1720" s="2"/>
      <c r="I1720" s="12"/>
      <c r="J1720" s="67">
        <f t="shared" si="204"/>
        <v>0</v>
      </c>
      <c r="K1720" s="5">
        <f t="shared" si="205"/>
        <v>0</v>
      </c>
      <c r="L1720" s="54">
        <f t="shared" si="206"/>
        <v>0</v>
      </c>
      <c r="M1720" s="56">
        <f t="shared" si="209"/>
        <v>0</v>
      </c>
      <c r="N1720" s="5">
        <f t="shared" si="207"/>
        <v>1</v>
      </c>
      <c r="O1720" s="5">
        <f t="shared" si="208"/>
        <v>0</v>
      </c>
    </row>
    <row r="1721" spans="7:15" x14ac:dyDescent="0.2">
      <c r="G1721" s="3"/>
      <c r="H1721" s="2"/>
      <c r="I1721" s="12"/>
      <c r="J1721" s="67">
        <f t="shared" si="204"/>
        <v>0</v>
      </c>
      <c r="K1721" s="5">
        <f t="shared" si="205"/>
        <v>0</v>
      </c>
      <c r="L1721" s="54">
        <f t="shared" si="206"/>
        <v>0</v>
      </c>
      <c r="M1721" s="56" t="e">
        <f>IF(D1721="",#REF!,D1721)</f>
        <v>#REF!</v>
      </c>
      <c r="N1721" s="5">
        <f t="shared" si="207"/>
        <v>1</v>
      </c>
      <c r="O1721" s="5">
        <f t="shared" si="208"/>
        <v>0</v>
      </c>
    </row>
    <row r="1722" spans="7:15" x14ac:dyDescent="0.2">
      <c r="G1722" s="3"/>
      <c r="H1722" s="2"/>
      <c r="I1722" s="12"/>
      <c r="J1722" s="67">
        <f t="shared" si="204"/>
        <v>0</v>
      </c>
      <c r="K1722" s="5">
        <f t="shared" si="205"/>
        <v>0</v>
      </c>
      <c r="L1722" s="54">
        <f t="shared" si="206"/>
        <v>0</v>
      </c>
      <c r="M1722" s="56">
        <f t="shared" si="209"/>
        <v>0</v>
      </c>
      <c r="N1722" s="5">
        <f t="shared" si="207"/>
        <v>1</v>
      </c>
      <c r="O1722" s="5">
        <f t="shared" si="208"/>
        <v>0</v>
      </c>
    </row>
    <row r="1723" spans="7:15" x14ac:dyDescent="0.2">
      <c r="G1723" s="3"/>
      <c r="H1723" s="2"/>
      <c r="I1723" s="12"/>
      <c r="J1723" s="67">
        <f t="shared" si="204"/>
        <v>0</v>
      </c>
      <c r="K1723" s="5">
        <f t="shared" si="205"/>
        <v>0</v>
      </c>
      <c r="L1723" s="54">
        <f t="shared" si="206"/>
        <v>0</v>
      </c>
      <c r="M1723" s="56">
        <f t="shared" si="209"/>
        <v>0</v>
      </c>
      <c r="N1723" s="5">
        <f t="shared" si="207"/>
        <v>1</v>
      </c>
      <c r="O1723" s="5">
        <f t="shared" si="208"/>
        <v>0</v>
      </c>
    </row>
    <row r="1724" spans="7:15" x14ac:dyDescent="0.2">
      <c r="G1724" s="3"/>
      <c r="H1724" s="2"/>
      <c r="I1724" s="12"/>
      <c r="J1724" s="67">
        <f t="shared" si="204"/>
        <v>0</v>
      </c>
      <c r="K1724" s="5">
        <f t="shared" si="205"/>
        <v>0</v>
      </c>
      <c r="L1724" s="54">
        <f t="shared" si="206"/>
        <v>0</v>
      </c>
      <c r="M1724" s="56">
        <f t="shared" si="209"/>
        <v>0</v>
      </c>
      <c r="N1724" s="5">
        <f t="shared" si="207"/>
        <v>1</v>
      </c>
      <c r="O1724" s="5">
        <f t="shared" si="208"/>
        <v>0</v>
      </c>
    </row>
    <row r="1725" spans="7:15" x14ac:dyDescent="0.2">
      <c r="G1725" s="3"/>
      <c r="H1725" s="2"/>
      <c r="I1725" s="12"/>
      <c r="J1725" s="67">
        <f t="shared" si="204"/>
        <v>0</v>
      </c>
      <c r="K1725" s="5">
        <f t="shared" si="205"/>
        <v>0</v>
      </c>
      <c r="L1725" s="54">
        <f t="shared" si="206"/>
        <v>0</v>
      </c>
      <c r="M1725" s="56" t="e">
        <f>IF(D1725="",#REF!,D1725)</f>
        <v>#REF!</v>
      </c>
      <c r="N1725" s="5">
        <f t="shared" si="207"/>
        <v>1</v>
      </c>
      <c r="O1725" s="5">
        <f t="shared" si="208"/>
        <v>0</v>
      </c>
    </row>
    <row r="1726" spans="7:15" x14ac:dyDescent="0.2">
      <c r="G1726" s="3"/>
      <c r="H1726" s="2"/>
      <c r="I1726" s="12"/>
      <c r="J1726" s="67">
        <f t="shared" si="204"/>
        <v>0</v>
      </c>
      <c r="K1726" s="5">
        <f t="shared" si="205"/>
        <v>0</v>
      </c>
      <c r="L1726" s="54">
        <f t="shared" si="206"/>
        <v>0</v>
      </c>
      <c r="M1726" s="56" t="e">
        <f>IF(D1726="",#REF!,D1726)</f>
        <v>#REF!</v>
      </c>
      <c r="N1726" s="5">
        <f t="shared" si="207"/>
        <v>1</v>
      </c>
      <c r="O1726" s="5">
        <f t="shared" si="208"/>
        <v>0</v>
      </c>
    </row>
    <row r="1727" spans="7:15" x14ac:dyDescent="0.2">
      <c r="G1727" s="3"/>
      <c r="H1727" s="2"/>
      <c r="I1727" s="12"/>
      <c r="J1727" s="67">
        <f t="shared" si="204"/>
        <v>0</v>
      </c>
      <c r="K1727" s="5">
        <f t="shared" si="205"/>
        <v>0</v>
      </c>
      <c r="L1727" s="54">
        <f t="shared" si="206"/>
        <v>0</v>
      </c>
      <c r="M1727" s="56" t="e">
        <f>IF(D1727="",#REF!,D1727)</f>
        <v>#REF!</v>
      </c>
      <c r="N1727" s="5">
        <f t="shared" si="207"/>
        <v>1</v>
      </c>
      <c r="O1727" s="5">
        <f t="shared" si="208"/>
        <v>0</v>
      </c>
    </row>
    <row r="1728" spans="7:15" x14ac:dyDescent="0.2">
      <c r="G1728" s="3"/>
      <c r="H1728" s="2"/>
      <c r="I1728" s="12"/>
      <c r="J1728" s="67">
        <f t="shared" si="204"/>
        <v>0</v>
      </c>
      <c r="K1728" s="5">
        <f t="shared" si="205"/>
        <v>0</v>
      </c>
      <c r="L1728" s="54">
        <f t="shared" si="206"/>
        <v>0</v>
      </c>
      <c r="M1728" s="56">
        <f t="shared" si="209"/>
        <v>0</v>
      </c>
      <c r="N1728" s="5">
        <f t="shared" si="207"/>
        <v>1</v>
      </c>
      <c r="O1728" s="5">
        <f t="shared" si="208"/>
        <v>0</v>
      </c>
    </row>
    <row r="1729" spans="7:15" x14ac:dyDescent="0.2">
      <c r="G1729" s="3"/>
      <c r="H1729" s="2"/>
      <c r="I1729" s="12"/>
      <c r="J1729" s="67">
        <f t="shared" si="204"/>
        <v>0</v>
      </c>
      <c r="K1729" s="5">
        <f t="shared" si="205"/>
        <v>0</v>
      </c>
      <c r="L1729" s="54">
        <f t="shared" si="206"/>
        <v>0</v>
      </c>
      <c r="M1729" s="56">
        <f t="shared" si="209"/>
        <v>0</v>
      </c>
      <c r="N1729" s="5">
        <f t="shared" si="207"/>
        <v>1</v>
      </c>
      <c r="O1729" s="5">
        <f t="shared" si="208"/>
        <v>0</v>
      </c>
    </row>
    <row r="1730" spans="7:15" x14ac:dyDescent="0.2">
      <c r="G1730" s="3"/>
      <c r="H1730" s="2"/>
      <c r="I1730" s="12"/>
      <c r="J1730" s="67">
        <f t="shared" si="204"/>
        <v>0</v>
      </c>
      <c r="K1730" s="5">
        <f t="shared" si="205"/>
        <v>0</v>
      </c>
      <c r="L1730" s="54">
        <f t="shared" si="206"/>
        <v>0</v>
      </c>
      <c r="M1730" s="56">
        <f t="shared" si="209"/>
        <v>0</v>
      </c>
      <c r="N1730" s="5">
        <f t="shared" si="207"/>
        <v>1</v>
      </c>
      <c r="O1730" s="5">
        <f t="shared" si="208"/>
        <v>0</v>
      </c>
    </row>
    <row r="1731" spans="7:15" x14ac:dyDescent="0.2">
      <c r="G1731" s="3"/>
      <c r="H1731" s="2"/>
      <c r="I1731" s="12"/>
      <c r="J1731" s="67">
        <f t="shared" si="204"/>
        <v>0</v>
      </c>
      <c r="K1731" s="5">
        <f t="shared" si="205"/>
        <v>0</v>
      </c>
      <c r="L1731" s="54">
        <f t="shared" si="206"/>
        <v>0</v>
      </c>
      <c r="M1731" s="56" t="e">
        <f>IF(D1731="",#REF!,D1731)</f>
        <v>#REF!</v>
      </c>
      <c r="N1731" s="5">
        <f t="shared" si="207"/>
        <v>1</v>
      </c>
      <c r="O1731" s="5">
        <f t="shared" si="208"/>
        <v>0</v>
      </c>
    </row>
    <row r="1732" spans="7:15" x14ac:dyDescent="0.2">
      <c r="G1732" s="3"/>
      <c r="H1732" s="2"/>
      <c r="I1732" s="12"/>
      <c r="J1732" s="67">
        <f t="shared" si="204"/>
        <v>0</v>
      </c>
      <c r="K1732" s="5">
        <f t="shared" si="205"/>
        <v>0</v>
      </c>
      <c r="L1732" s="54">
        <f t="shared" si="206"/>
        <v>0</v>
      </c>
      <c r="M1732" s="56">
        <f t="shared" si="209"/>
        <v>0</v>
      </c>
      <c r="N1732" s="5">
        <f t="shared" si="207"/>
        <v>1</v>
      </c>
      <c r="O1732" s="5">
        <f t="shared" si="208"/>
        <v>0</v>
      </c>
    </row>
    <row r="1733" spans="7:15" x14ac:dyDescent="0.2">
      <c r="G1733" s="3"/>
      <c r="H1733" s="2"/>
      <c r="I1733" s="12"/>
      <c r="J1733" s="67">
        <f t="shared" si="204"/>
        <v>0</v>
      </c>
      <c r="K1733" s="5">
        <f t="shared" si="205"/>
        <v>0</v>
      </c>
      <c r="L1733" s="54">
        <f t="shared" si="206"/>
        <v>0</v>
      </c>
      <c r="M1733" s="56">
        <f t="shared" si="209"/>
        <v>0</v>
      </c>
      <c r="N1733" s="5">
        <f t="shared" si="207"/>
        <v>1</v>
      </c>
      <c r="O1733" s="5">
        <f t="shared" si="208"/>
        <v>0</v>
      </c>
    </row>
    <row r="1734" spans="7:15" x14ac:dyDescent="0.2">
      <c r="G1734" s="3"/>
      <c r="H1734" s="2"/>
      <c r="I1734" s="12"/>
      <c r="J1734" s="67">
        <f t="shared" ref="J1734:J1797" si="210">IF(A1734=C1734,0,H1734)</f>
        <v>0</v>
      </c>
      <c r="K1734" s="5">
        <f t="shared" ref="K1734:K1797" si="211">IF(J1734&gt;0,1,0)</f>
        <v>0</v>
      </c>
      <c r="L1734" s="54">
        <f t="shared" ref="L1734:L1797" si="212">IF(K1734=0,0,IF(I1734="did not close",0,IF(I1734="",0,1)))</f>
        <v>0</v>
      </c>
      <c r="M1734" s="56">
        <f t="shared" si="209"/>
        <v>0</v>
      </c>
      <c r="N1734" s="5">
        <f t="shared" ref="N1734:N1797" si="213">IF(A1734=C1734,1,0)</f>
        <v>1</v>
      </c>
      <c r="O1734" s="5">
        <f t="shared" ref="O1734:O1797" si="214">IF(K1734=0,IF(I1734="did not close",0,IF(I1734="",0,1)),0)</f>
        <v>0</v>
      </c>
    </row>
    <row r="1735" spans="7:15" x14ac:dyDescent="0.2">
      <c r="G1735" s="3"/>
      <c r="H1735" s="2"/>
      <c r="I1735" s="12"/>
      <c r="J1735" s="67">
        <f t="shared" si="210"/>
        <v>0</v>
      </c>
      <c r="K1735" s="5">
        <f t="shared" si="211"/>
        <v>0</v>
      </c>
      <c r="L1735" s="54">
        <f t="shared" si="212"/>
        <v>0</v>
      </c>
      <c r="M1735" s="56">
        <f t="shared" si="209"/>
        <v>0</v>
      </c>
      <c r="N1735" s="5">
        <f t="shared" si="213"/>
        <v>1</v>
      </c>
      <c r="O1735" s="5">
        <f t="shared" si="214"/>
        <v>0</v>
      </c>
    </row>
    <row r="1736" spans="7:15" x14ac:dyDescent="0.2">
      <c r="G1736" s="3"/>
      <c r="H1736" s="2"/>
      <c r="I1736" s="12"/>
      <c r="J1736" s="67">
        <f t="shared" si="210"/>
        <v>0</v>
      </c>
      <c r="K1736" s="5">
        <f t="shared" si="211"/>
        <v>0</v>
      </c>
      <c r="L1736" s="54">
        <f t="shared" si="212"/>
        <v>0</v>
      </c>
      <c r="M1736" s="56" t="e">
        <f>IF(D1736="",#REF!,D1736)</f>
        <v>#REF!</v>
      </c>
      <c r="N1736" s="5">
        <f t="shared" si="213"/>
        <v>1</v>
      </c>
      <c r="O1736" s="5">
        <f t="shared" si="214"/>
        <v>0</v>
      </c>
    </row>
    <row r="1737" spans="7:15" x14ac:dyDescent="0.2">
      <c r="G1737" s="3"/>
      <c r="H1737" s="2"/>
      <c r="I1737" s="12"/>
      <c r="J1737" s="67">
        <f t="shared" si="210"/>
        <v>0</v>
      </c>
      <c r="K1737" s="5">
        <f t="shared" si="211"/>
        <v>0</v>
      </c>
      <c r="L1737" s="54">
        <f t="shared" si="212"/>
        <v>0</v>
      </c>
      <c r="M1737" s="56" t="e">
        <f>IF(D1737="",#REF!,D1737)</f>
        <v>#REF!</v>
      </c>
      <c r="N1737" s="5">
        <f t="shared" si="213"/>
        <v>1</v>
      </c>
      <c r="O1737" s="5">
        <f t="shared" si="214"/>
        <v>0</v>
      </c>
    </row>
    <row r="1738" spans="7:15" x14ac:dyDescent="0.2">
      <c r="G1738" s="3"/>
      <c r="H1738" s="2"/>
      <c r="I1738" s="12"/>
      <c r="J1738" s="67">
        <f t="shared" si="210"/>
        <v>0</v>
      </c>
      <c r="K1738" s="5">
        <f t="shared" si="211"/>
        <v>0</v>
      </c>
      <c r="L1738" s="54">
        <f t="shared" si="212"/>
        <v>0</v>
      </c>
      <c r="M1738" s="56" t="e">
        <f>IF(D1738="",#REF!,D1738)</f>
        <v>#REF!</v>
      </c>
      <c r="N1738" s="5">
        <f t="shared" si="213"/>
        <v>1</v>
      </c>
      <c r="O1738" s="5">
        <f t="shared" si="214"/>
        <v>0</v>
      </c>
    </row>
    <row r="1739" spans="7:15" x14ac:dyDescent="0.2">
      <c r="G1739" s="3"/>
      <c r="H1739" s="2"/>
      <c r="I1739" s="12"/>
      <c r="J1739" s="67">
        <f t="shared" si="210"/>
        <v>0</v>
      </c>
      <c r="K1739" s="5">
        <f t="shared" si="211"/>
        <v>0</v>
      </c>
      <c r="L1739" s="54">
        <f t="shared" si="212"/>
        <v>0</v>
      </c>
      <c r="M1739" s="56">
        <f t="shared" si="209"/>
        <v>0</v>
      </c>
      <c r="N1739" s="5">
        <f t="shared" si="213"/>
        <v>1</v>
      </c>
      <c r="O1739" s="5">
        <f t="shared" si="214"/>
        <v>0</v>
      </c>
    </row>
    <row r="1740" spans="7:15" x14ac:dyDescent="0.2">
      <c r="G1740" s="3"/>
      <c r="H1740" s="2"/>
      <c r="I1740" s="12"/>
      <c r="J1740" s="67">
        <f t="shared" si="210"/>
        <v>0</v>
      </c>
      <c r="K1740" s="5">
        <f t="shared" si="211"/>
        <v>0</v>
      </c>
      <c r="L1740" s="54">
        <f t="shared" si="212"/>
        <v>0</v>
      </c>
      <c r="M1740" s="56">
        <f t="shared" si="209"/>
        <v>0</v>
      </c>
      <c r="N1740" s="5">
        <f t="shared" si="213"/>
        <v>1</v>
      </c>
      <c r="O1740" s="5">
        <f t="shared" si="214"/>
        <v>0</v>
      </c>
    </row>
    <row r="1741" spans="7:15" x14ac:dyDescent="0.2">
      <c r="G1741" s="3"/>
      <c r="H1741" s="2"/>
      <c r="I1741" s="12"/>
      <c r="J1741" s="67">
        <f t="shared" si="210"/>
        <v>0</v>
      </c>
      <c r="K1741" s="5">
        <f t="shared" si="211"/>
        <v>0</v>
      </c>
      <c r="L1741" s="54">
        <f t="shared" si="212"/>
        <v>0</v>
      </c>
      <c r="M1741" s="56">
        <f t="shared" si="209"/>
        <v>0</v>
      </c>
      <c r="N1741" s="5">
        <f t="shared" si="213"/>
        <v>1</v>
      </c>
      <c r="O1741" s="5">
        <f t="shared" si="214"/>
        <v>0</v>
      </c>
    </row>
    <row r="1742" spans="7:15" x14ac:dyDescent="0.2">
      <c r="G1742" s="3"/>
      <c r="H1742" s="2"/>
      <c r="I1742" s="12"/>
      <c r="J1742" s="67">
        <f t="shared" si="210"/>
        <v>0</v>
      </c>
      <c r="K1742" s="5">
        <f t="shared" si="211"/>
        <v>0</v>
      </c>
      <c r="L1742" s="54">
        <f t="shared" si="212"/>
        <v>0</v>
      </c>
      <c r="M1742" s="56">
        <f t="shared" si="209"/>
        <v>0</v>
      </c>
      <c r="N1742" s="5">
        <f t="shared" si="213"/>
        <v>1</v>
      </c>
      <c r="O1742" s="5">
        <f t="shared" si="214"/>
        <v>0</v>
      </c>
    </row>
    <row r="1743" spans="7:15" x14ac:dyDescent="0.2">
      <c r="G1743" s="3"/>
      <c r="H1743" s="2"/>
      <c r="I1743" s="12"/>
      <c r="J1743" s="67">
        <f t="shared" si="210"/>
        <v>0</v>
      </c>
      <c r="K1743" s="5">
        <f t="shared" si="211"/>
        <v>0</v>
      </c>
      <c r="L1743" s="54">
        <f t="shared" si="212"/>
        <v>0</v>
      </c>
      <c r="M1743" s="56">
        <f t="shared" si="209"/>
        <v>0</v>
      </c>
      <c r="N1743" s="5">
        <f t="shared" si="213"/>
        <v>1</v>
      </c>
      <c r="O1743" s="5">
        <f t="shared" si="214"/>
        <v>0</v>
      </c>
    </row>
    <row r="1744" spans="7:15" x14ac:dyDescent="0.2">
      <c r="G1744" s="3"/>
      <c r="H1744" s="2"/>
      <c r="I1744" s="12"/>
      <c r="J1744" s="67">
        <f t="shared" si="210"/>
        <v>0</v>
      </c>
      <c r="K1744" s="5">
        <f t="shared" si="211"/>
        <v>0</v>
      </c>
      <c r="L1744" s="54">
        <f t="shared" si="212"/>
        <v>0</v>
      </c>
      <c r="M1744" s="56" t="e">
        <f>IF(D1744="",#REF!,D1744)</f>
        <v>#REF!</v>
      </c>
      <c r="N1744" s="5">
        <f t="shared" si="213"/>
        <v>1</v>
      </c>
      <c r="O1744" s="5">
        <f t="shared" si="214"/>
        <v>0</v>
      </c>
    </row>
    <row r="1745" spans="7:15" x14ac:dyDescent="0.2">
      <c r="G1745" s="3"/>
      <c r="H1745" s="2"/>
      <c r="I1745" s="12"/>
      <c r="J1745" s="67">
        <f t="shared" si="210"/>
        <v>0</v>
      </c>
      <c r="K1745" s="5">
        <f t="shared" si="211"/>
        <v>0</v>
      </c>
      <c r="L1745" s="54">
        <f t="shared" si="212"/>
        <v>0</v>
      </c>
      <c r="M1745" s="56">
        <f t="shared" ref="M1745:M1795" si="215">IF(D1745="",D1744,D1745)</f>
        <v>0</v>
      </c>
      <c r="N1745" s="5">
        <f t="shared" si="213"/>
        <v>1</v>
      </c>
      <c r="O1745" s="5">
        <f t="shared" si="214"/>
        <v>0</v>
      </c>
    </row>
    <row r="1746" spans="7:15" x14ac:dyDescent="0.2">
      <c r="G1746" s="3"/>
      <c r="H1746" s="2"/>
      <c r="I1746" s="12"/>
      <c r="J1746" s="67">
        <f t="shared" si="210"/>
        <v>0</v>
      </c>
      <c r="K1746" s="5">
        <f t="shared" si="211"/>
        <v>0</v>
      </c>
      <c r="L1746" s="54">
        <f t="shared" si="212"/>
        <v>0</v>
      </c>
      <c r="M1746" s="56">
        <f t="shared" si="215"/>
        <v>0</v>
      </c>
      <c r="N1746" s="5">
        <f t="shared" si="213"/>
        <v>1</v>
      </c>
      <c r="O1746" s="5">
        <f t="shared" si="214"/>
        <v>0</v>
      </c>
    </row>
    <row r="1747" spans="7:15" x14ac:dyDescent="0.2">
      <c r="G1747" s="3"/>
      <c r="H1747" s="2"/>
      <c r="I1747" s="12"/>
      <c r="J1747" s="67">
        <f t="shared" si="210"/>
        <v>0</v>
      </c>
      <c r="K1747" s="5">
        <f t="shared" si="211"/>
        <v>0</v>
      </c>
      <c r="L1747" s="54">
        <f t="shared" si="212"/>
        <v>0</v>
      </c>
      <c r="M1747" s="56">
        <f t="shared" si="215"/>
        <v>0</v>
      </c>
      <c r="N1747" s="5">
        <f t="shared" si="213"/>
        <v>1</v>
      </c>
      <c r="O1747" s="5">
        <f t="shared" si="214"/>
        <v>0</v>
      </c>
    </row>
    <row r="1748" spans="7:15" x14ac:dyDescent="0.2">
      <c r="G1748" s="3"/>
      <c r="H1748" s="2"/>
      <c r="I1748" s="12"/>
      <c r="J1748" s="67">
        <f t="shared" si="210"/>
        <v>0</v>
      </c>
      <c r="K1748" s="5">
        <f t="shared" si="211"/>
        <v>0</v>
      </c>
      <c r="L1748" s="54">
        <f t="shared" si="212"/>
        <v>0</v>
      </c>
      <c r="M1748" s="56">
        <f t="shared" si="215"/>
        <v>0</v>
      </c>
      <c r="N1748" s="5">
        <f t="shared" si="213"/>
        <v>1</v>
      </c>
      <c r="O1748" s="5">
        <f t="shared" si="214"/>
        <v>0</v>
      </c>
    </row>
    <row r="1749" spans="7:15" x14ac:dyDescent="0.2">
      <c r="G1749" s="3"/>
      <c r="H1749" s="2"/>
      <c r="I1749" s="12"/>
      <c r="J1749" s="67">
        <f t="shared" si="210"/>
        <v>0</v>
      </c>
      <c r="K1749" s="5">
        <f t="shared" si="211"/>
        <v>0</v>
      </c>
      <c r="L1749" s="54">
        <f t="shared" si="212"/>
        <v>0</v>
      </c>
      <c r="M1749" s="56">
        <f t="shared" si="215"/>
        <v>0</v>
      </c>
      <c r="N1749" s="5">
        <f t="shared" si="213"/>
        <v>1</v>
      </c>
      <c r="O1749" s="5">
        <f t="shared" si="214"/>
        <v>0</v>
      </c>
    </row>
    <row r="1750" spans="7:15" x14ac:dyDescent="0.2">
      <c r="G1750" s="3"/>
      <c r="H1750" s="2"/>
      <c r="I1750" s="12"/>
      <c r="J1750" s="67">
        <f t="shared" si="210"/>
        <v>0</v>
      </c>
      <c r="K1750" s="5">
        <f t="shared" si="211"/>
        <v>0</v>
      </c>
      <c r="L1750" s="54">
        <f t="shared" si="212"/>
        <v>0</v>
      </c>
      <c r="M1750" s="56" t="e">
        <f>IF(D1750="",#REF!,D1750)</f>
        <v>#REF!</v>
      </c>
      <c r="N1750" s="5">
        <f t="shared" si="213"/>
        <v>1</v>
      </c>
      <c r="O1750" s="5">
        <f t="shared" si="214"/>
        <v>0</v>
      </c>
    </row>
    <row r="1751" spans="7:15" x14ac:dyDescent="0.2">
      <c r="G1751" s="3"/>
      <c r="H1751" s="2"/>
      <c r="I1751" s="12"/>
      <c r="J1751" s="67">
        <f t="shared" si="210"/>
        <v>0</v>
      </c>
      <c r="K1751" s="5">
        <f t="shared" si="211"/>
        <v>0</v>
      </c>
      <c r="L1751" s="54">
        <f t="shared" si="212"/>
        <v>0</v>
      </c>
      <c r="M1751" s="56" t="e">
        <f>IF(D1751="",#REF!,D1751)</f>
        <v>#REF!</v>
      </c>
      <c r="N1751" s="5">
        <f t="shared" si="213"/>
        <v>1</v>
      </c>
      <c r="O1751" s="5">
        <f t="shared" si="214"/>
        <v>0</v>
      </c>
    </row>
    <row r="1752" spans="7:15" x14ac:dyDescent="0.2">
      <c r="G1752" s="3"/>
      <c r="H1752" s="2"/>
      <c r="I1752" s="12"/>
      <c r="J1752" s="67">
        <f t="shared" si="210"/>
        <v>0</v>
      </c>
      <c r="K1752" s="5">
        <f t="shared" si="211"/>
        <v>0</v>
      </c>
      <c r="L1752" s="54">
        <f t="shared" si="212"/>
        <v>0</v>
      </c>
      <c r="M1752" s="56">
        <f t="shared" si="215"/>
        <v>0</v>
      </c>
      <c r="N1752" s="5">
        <f t="shared" si="213"/>
        <v>1</v>
      </c>
      <c r="O1752" s="5">
        <f t="shared" si="214"/>
        <v>0</v>
      </c>
    </row>
    <row r="1753" spans="7:15" x14ac:dyDescent="0.2">
      <c r="G1753" s="3"/>
      <c r="H1753" s="2"/>
      <c r="I1753" s="12"/>
      <c r="J1753" s="67">
        <f t="shared" si="210"/>
        <v>0</v>
      </c>
      <c r="K1753" s="5">
        <f t="shared" si="211"/>
        <v>0</v>
      </c>
      <c r="L1753" s="54">
        <f t="shared" si="212"/>
        <v>0</v>
      </c>
      <c r="M1753" s="56">
        <f t="shared" si="215"/>
        <v>0</v>
      </c>
      <c r="N1753" s="5">
        <f t="shared" si="213"/>
        <v>1</v>
      </c>
      <c r="O1753" s="5">
        <f t="shared" si="214"/>
        <v>0</v>
      </c>
    </row>
    <row r="1754" spans="7:15" x14ac:dyDescent="0.2">
      <c r="G1754" s="3"/>
      <c r="H1754" s="2"/>
      <c r="I1754" s="12"/>
      <c r="J1754" s="67">
        <f t="shared" si="210"/>
        <v>0</v>
      </c>
      <c r="K1754" s="5">
        <f t="shared" si="211"/>
        <v>0</v>
      </c>
      <c r="L1754" s="54">
        <f t="shared" si="212"/>
        <v>0</v>
      </c>
      <c r="M1754" s="56">
        <f t="shared" si="215"/>
        <v>0</v>
      </c>
      <c r="N1754" s="5">
        <f t="shared" si="213"/>
        <v>1</v>
      </c>
      <c r="O1754" s="5">
        <f t="shared" si="214"/>
        <v>0</v>
      </c>
    </row>
    <row r="1755" spans="7:15" x14ac:dyDescent="0.2">
      <c r="G1755" s="3"/>
      <c r="H1755" s="2"/>
      <c r="I1755" s="12"/>
      <c r="J1755" s="67">
        <f t="shared" si="210"/>
        <v>0</v>
      </c>
      <c r="K1755" s="5">
        <f t="shared" si="211"/>
        <v>0</v>
      </c>
      <c r="L1755" s="54">
        <f t="shared" si="212"/>
        <v>0</v>
      </c>
      <c r="M1755" s="56">
        <f t="shared" si="215"/>
        <v>0</v>
      </c>
      <c r="N1755" s="5">
        <f t="shared" si="213"/>
        <v>1</v>
      </c>
      <c r="O1755" s="5">
        <f t="shared" si="214"/>
        <v>0</v>
      </c>
    </row>
    <row r="1756" spans="7:15" x14ac:dyDescent="0.2">
      <c r="G1756" s="3"/>
      <c r="H1756" s="2"/>
      <c r="I1756" s="12"/>
      <c r="J1756" s="67">
        <f t="shared" si="210"/>
        <v>0</v>
      </c>
      <c r="K1756" s="5">
        <f t="shared" si="211"/>
        <v>0</v>
      </c>
      <c r="L1756" s="54">
        <f t="shared" si="212"/>
        <v>0</v>
      </c>
      <c r="M1756" s="56">
        <f t="shared" si="215"/>
        <v>0</v>
      </c>
      <c r="N1756" s="5">
        <f t="shared" si="213"/>
        <v>1</v>
      </c>
      <c r="O1756" s="5">
        <f t="shared" si="214"/>
        <v>0</v>
      </c>
    </row>
    <row r="1757" spans="7:15" x14ac:dyDescent="0.2">
      <c r="G1757" s="3"/>
      <c r="H1757" s="2"/>
      <c r="I1757" s="12"/>
      <c r="J1757" s="67">
        <f t="shared" si="210"/>
        <v>0</v>
      </c>
      <c r="K1757" s="5">
        <f t="shared" si="211"/>
        <v>0</v>
      </c>
      <c r="L1757" s="54">
        <f t="shared" si="212"/>
        <v>0</v>
      </c>
      <c r="M1757" s="56">
        <f t="shared" si="215"/>
        <v>0</v>
      </c>
      <c r="N1757" s="5">
        <f t="shared" si="213"/>
        <v>1</v>
      </c>
      <c r="O1757" s="5">
        <f t="shared" si="214"/>
        <v>0</v>
      </c>
    </row>
    <row r="1758" spans="7:15" x14ac:dyDescent="0.2">
      <c r="G1758" s="3"/>
      <c r="H1758" s="2"/>
      <c r="I1758" s="12"/>
      <c r="J1758" s="67">
        <f t="shared" si="210"/>
        <v>0</v>
      </c>
      <c r="K1758" s="5">
        <f t="shared" si="211"/>
        <v>0</v>
      </c>
      <c r="L1758" s="54">
        <f t="shared" si="212"/>
        <v>0</v>
      </c>
      <c r="M1758" s="56">
        <f t="shared" si="215"/>
        <v>0</v>
      </c>
      <c r="N1758" s="5">
        <f t="shared" si="213"/>
        <v>1</v>
      </c>
      <c r="O1758" s="5">
        <f t="shared" si="214"/>
        <v>0</v>
      </c>
    </row>
    <row r="1759" spans="7:15" x14ac:dyDescent="0.2">
      <c r="G1759" s="3"/>
      <c r="H1759" s="2"/>
      <c r="I1759" s="12"/>
      <c r="J1759" s="67">
        <f t="shared" si="210"/>
        <v>0</v>
      </c>
      <c r="K1759" s="5">
        <f t="shared" si="211"/>
        <v>0</v>
      </c>
      <c r="L1759" s="54">
        <f t="shared" si="212"/>
        <v>0</v>
      </c>
      <c r="M1759" s="56">
        <f t="shared" si="215"/>
        <v>0</v>
      </c>
      <c r="N1759" s="5">
        <f t="shared" si="213"/>
        <v>1</v>
      </c>
      <c r="O1759" s="5">
        <f t="shared" si="214"/>
        <v>0</v>
      </c>
    </row>
    <row r="1760" spans="7:15" x14ac:dyDescent="0.2">
      <c r="G1760" s="3"/>
      <c r="H1760" s="2"/>
      <c r="I1760" s="12"/>
      <c r="J1760" s="67">
        <f t="shared" si="210"/>
        <v>0</v>
      </c>
      <c r="K1760" s="5">
        <f t="shared" si="211"/>
        <v>0</v>
      </c>
      <c r="L1760" s="54">
        <f t="shared" si="212"/>
        <v>0</v>
      </c>
      <c r="M1760" s="56">
        <f t="shared" si="215"/>
        <v>0</v>
      </c>
      <c r="N1760" s="5">
        <f t="shared" si="213"/>
        <v>1</v>
      </c>
      <c r="O1760" s="5">
        <f t="shared" si="214"/>
        <v>0</v>
      </c>
    </row>
    <row r="1761" spans="7:15" x14ac:dyDescent="0.2">
      <c r="G1761" s="3"/>
      <c r="H1761" s="2"/>
      <c r="I1761" s="12"/>
      <c r="J1761" s="67">
        <f t="shared" si="210"/>
        <v>0</v>
      </c>
      <c r="K1761" s="5">
        <f t="shared" si="211"/>
        <v>0</v>
      </c>
      <c r="L1761" s="54">
        <f t="shared" si="212"/>
        <v>0</v>
      </c>
      <c r="M1761" s="56">
        <f t="shared" si="215"/>
        <v>0</v>
      </c>
      <c r="N1761" s="5">
        <f t="shared" si="213"/>
        <v>1</v>
      </c>
      <c r="O1761" s="5">
        <f t="shared" si="214"/>
        <v>0</v>
      </c>
    </row>
    <row r="1762" spans="7:15" x14ac:dyDescent="0.2">
      <c r="G1762" s="3"/>
      <c r="H1762" s="2"/>
      <c r="I1762" s="12"/>
      <c r="J1762" s="67">
        <f t="shared" si="210"/>
        <v>0</v>
      </c>
      <c r="K1762" s="5">
        <f t="shared" si="211"/>
        <v>0</v>
      </c>
      <c r="L1762" s="54">
        <f t="shared" si="212"/>
        <v>0</v>
      </c>
      <c r="M1762" s="56">
        <f t="shared" si="215"/>
        <v>0</v>
      </c>
      <c r="N1762" s="5">
        <f t="shared" si="213"/>
        <v>1</v>
      </c>
      <c r="O1762" s="5">
        <f t="shared" si="214"/>
        <v>0</v>
      </c>
    </row>
    <row r="1763" spans="7:15" x14ac:dyDescent="0.2">
      <c r="G1763" s="3"/>
      <c r="H1763" s="2"/>
      <c r="I1763" s="12"/>
      <c r="J1763" s="67">
        <f t="shared" si="210"/>
        <v>0</v>
      </c>
      <c r="K1763" s="5">
        <f t="shared" si="211"/>
        <v>0</v>
      </c>
      <c r="L1763" s="54">
        <f t="shared" si="212"/>
        <v>0</v>
      </c>
      <c r="M1763" s="56">
        <f t="shared" si="215"/>
        <v>0</v>
      </c>
      <c r="N1763" s="5">
        <f t="shared" si="213"/>
        <v>1</v>
      </c>
      <c r="O1763" s="5">
        <f t="shared" si="214"/>
        <v>0</v>
      </c>
    </row>
    <row r="1764" spans="7:15" x14ac:dyDescent="0.2">
      <c r="G1764" s="3"/>
      <c r="H1764" s="2"/>
      <c r="I1764" s="12"/>
      <c r="J1764" s="67">
        <f t="shared" si="210"/>
        <v>0</v>
      </c>
      <c r="K1764" s="5">
        <f t="shared" si="211"/>
        <v>0</v>
      </c>
      <c r="L1764" s="54">
        <f t="shared" si="212"/>
        <v>0</v>
      </c>
      <c r="M1764" s="56">
        <f t="shared" si="215"/>
        <v>0</v>
      </c>
      <c r="N1764" s="5">
        <f t="shared" si="213"/>
        <v>1</v>
      </c>
      <c r="O1764" s="5">
        <f t="shared" si="214"/>
        <v>0</v>
      </c>
    </row>
    <row r="1765" spans="7:15" x14ac:dyDescent="0.2">
      <c r="G1765" s="3"/>
      <c r="H1765" s="2"/>
      <c r="I1765" s="12"/>
      <c r="J1765" s="67">
        <f t="shared" si="210"/>
        <v>0</v>
      </c>
      <c r="K1765" s="5">
        <f t="shared" si="211"/>
        <v>0</v>
      </c>
      <c r="L1765" s="54">
        <f t="shared" si="212"/>
        <v>0</v>
      </c>
      <c r="M1765" s="56">
        <f t="shared" si="215"/>
        <v>0</v>
      </c>
      <c r="N1765" s="5">
        <f t="shared" si="213"/>
        <v>1</v>
      </c>
      <c r="O1765" s="5">
        <f t="shared" si="214"/>
        <v>0</v>
      </c>
    </row>
    <row r="1766" spans="7:15" x14ac:dyDescent="0.2">
      <c r="G1766" s="3"/>
      <c r="H1766" s="2"/>
      <c r="I1766" s="12"/>
      <c r="J1766" s="67">
        <f t="shared" si="210"/>
        <v>0</v>
      </c>
      <c r="K1766" s="5">
        <f t="shared" si="211"/>
        <v>0</v>
      </c>
      <c r="L1766" s="54">
        <f t="shared" si="212"/>
        <v>0</v>
      </c>
      <c r="M1766" s="56">
        <f t="shared" si="215"/>
        <v>0</v>
      </c>
      <c r="N1766" s="5">
        <f t="shared" si="213"/>
        <v>1</v>
      </c>
      <c r="O1766" s="5">
        <f t="shared" si="214"/>
        <v>0</v>
      </c>
    </row>
    <row r="1767" spans="7:15" x14ac:dyDescent="0.2">
      <c r="G1767" s="3"/>
      <c r="H1767" s="2"/>
      <c r="I1767" s="12"/>
      <c r="J1767" s="67">
        <f t="shared" si="210"/>
        <v>0</v>
      </c>
      <c r="K1767" s="5">
        <f t="shared" si="211"/>
        <v>0</v>
      </c>
      <c r="L1767" s="54">
        <f t="shared" si="212"/>
        <v>0</v>
      </c>
      <c r="M1767" s="56">
        <f t="shared" si="215"/>
        <v>0</v>
      </c>
      <c r="N1767" s="5">
        <f t="shared" si="213"/>
        <v>1</v>
      </c>
      <c r="O1767" s="5">
        <f t="shared" si="214"/>
        <v>0</v>
      </c>
    </row>
    <row r="1768" spans="7:15" x14ac:dyDescent="0.2">
      <c r="G1768" s="3"/>
      <c r="H1768" s="2"/>
      <c r="I1768" s="12"/>
      <c r="J1768" s="67">
        <f t="shared" si="210"/>
        <v>0</v>
      </c>
      <c r="K1768" s="5">
        <f t="shared" si="211"/>
        <v>0</v>
      </c>
      <c r="L1768" s="54">
        <f t="shared" si="212"/>
        <v>0</v>
      </c>
      <c r="M1768" s="56">
        <f t="shared" si="215"/>
        <v>0</v>
      </c>
      <c r="N1768" s="5">
        <f t="shared" si="213"/>
        <v>1</v>
      </c>
      <c r="O1768" s="5">
        <f t="shared" si="214"/>
        <v>0</v>
      </c>
    </row>
    <row r="1769" spans="7:15" x14ac:dyDescent="0.2">
      <c r="G1769" s="3"/>
      <c r="H1769" s="2"/>
      <c r="I1769" s="12"/>
      <c r="J1769" s="67">
        <f t="shared" si="210"/>
        <v>0</v>
      </c>
      <c r="K1769" s="5">
        <f t="shared" si="211"/>
        <v>0</v>
      </c>
      <c r="L1769" s="54">
        <f t="shared" si="212"/>
        <v>0</v>
      </c>
      <c r="M1769" s="56">
        <f t="shared" si="215"/>
        <v>0</v>
      </c>
      <c r="N1769" s="5">
        <f t="shared" si="213"/>
        <v>1</v>
      </c>
      <c r="O1769" s="5">
        <f t="shared" si="214"/>
        <v>0</v>
      </c>
    </row>
    <row r="1770" spans="7:15" x14ac:dyDescent="0.2">
      <c r="G1770" s="3"/>
      <c r="H1770" s="2"/>
      <c r="I1770" s="12"/>
      <c r="J1770" s="67">
        <f t="shared" si="210"/>
        <v>0</v>
      </c>
      <c r="K1770" s="5">
        <f t="shared" si="211"/>
        <v>0</v>
      </c>
      <c r="L1770" s="54">
        <f t="shared" si="212"/>
        <v>0</v>
      </c>
      <c r="M1770" s="56" t="e">
        <f>IF(D1770="",#REF!,D1770)</f>
        <v>#REF!</v>
      </c>
      <c r="N1770" s="5">
        <f t="shared" si="213"/>
        <v>1</v>
      </c>
      <c r="O1770" s="5">
        <f t="shared" si="214"/>
        <v>0</v>
      </c>
    </row>
    <row r="1771" spans="7:15" x14ac:dyDescent="0.2">
      <c r="G1771" s="3"/>
      <c r="H1771" s="2"/>
      <c r="I1771" s="12"/>
      <c r="J1771" s="67">
        <f t="shared" si="210"/>
        <v>0</v>
      </c>
      <c r="K1771" s="5">
        <f t="shared" si="211"/>
        <v>0</v>
      </c>
      <c r="L1771" s="54">
        <f t="shared" si="212"/>
        <v>0</v>
      </c>
      <c r="M1771" s="56" t="e">
        <f>IF(D1771="",#REF!,D1771)</f>
        <v>#REF!</v>
      </c>
      <c r="N1771" s="5">
        <f t="shared" si="213"/>
        <v>1</v>
      </c>
      <c r="O1771" s="5">
        <f t="shared" si="214"/>
        <v>0</v>
      </c>
    </row>
    <row r="1772" spans="7:15" x14ac:dyDescent="0.2">
      <c r="G1772" s="3"/>
      <c r="H1772" s="2"/>
      <c r="I1772" s="12"/>
      <c r="J1772" s="67">
        <f t="shared" si="210"/>
        <v>0</v>
      </c>
      <c r="K1772" s="5">
        <f t="shared" si="211"/>
        <v>0</v>
      </c>
      <c r="L1772" s="54">
        <f t="shared" si="212"/>
        <v>0</v>
      </c>
      <c r="M1772" s="56" t="e">
        <f>IF(D1772="",#REF!,D1772)</f>
        <v>#REF!</v>
      </c>
      <c r="N1772" s="5">
        <f t="shared" si="213"/>
        <v>1</v>
      </c>
      <c r="O1772" s="5">
        <f t="shared" si="214"/>
        <v>0</v>
      </c>
    </row>
    <row r="1773" spans="7:15" x14ac:dyDescent="0.2">
      <c r="G1773" s="3"/>
      <c r="H1773" s="2"/>
      <c r="I1773" s="12"/>
      <c r="J1773" s="67">
        <f t="shared" si="210"/>
        <v>0</v>
      </c>
      <c r="K1773" s="5">
        <f t="shared" si="211"/>
        <v>0</v>
      </c>
      <c r="L1773" s="54">
        <f t="shared" si="212"/>
        <v>0</v>
      </c>
      <c r="M1773" s="56">
        <f t="shared" si="215"/>
        <v>0</v>
      </c>
      <c r="N1773" s="5">
        <f t="shared" si="213"/>
        <v>1</v>
      </c>
      <c r="O1773" s="5">
        <f t="shared" si="214"/>
        <v>0</v>
      </c>
    </row>
    <row r="1774" spans="7:15" x14ac:dyDescent="0.2">
      <c r="G1774" s="3"/>
      <c r="H1774" s="2"/>
      <c r="I1774" s="12"/>
      <c r="J1774" s="67">
        <f t="shared" si="210"/>
        <v>0</v>
      </c>
      <c r="K1774" s="5">
        <f t="shared" si="211"/>
        <v>0</v>
      </c>
      <c r="L1774" s="54">
        <f t="shared" si="212"/>
        <v>0</v>
      </c>
      <c r="M1774" s="56">
        <f t="shared" si="215"/>
        <v>0</v>
      </c>
      <c r="N1774" s="5">
        <f t="shared" si="213"/>
        <v>1</v>
      </c>
      <c r="O1774" s="5">
        <f t="shared" si="214"/>
        <v>0</v>
      </c>
    </row>
    <row r="1775" spans="7:15" x14ac:dyDescent="0.2">
      <c r="G1775" s="3"/>
      <c r="H1775" s="2"/>
      <c r="I1775" s="12"/>
      <c r="J1775" s="67">
        <f t="shared" si="210"/>
        <v>0</v>
      </c>
      <c r="K1775" s="5">
        <f t="shared" si="211"/>
        <v>0</v>
      </c>
      <c r="L1775" s="54">
        <f t="shared" si="212"/>
        <v>0</v>
      </c>
      <c r="M1775" s="56">
        <f t="shared" si="215"/>
        <v>0</v>
      </c>
      <c r="N1775" s="5">
        <f t="shared" si="213"/>
        <v>1</v>
      </c>
      <c r="O1775" s="5">
        <f t="shared" si="214"/>
        <v>0</v>
      </c>
    </row>
    <row r="1776" spans="7:15" x14ac:dyDescent="0.2">
      <c r="G1776" s="3"/>
      <c r="H1776" s="2"/>
      <c r="I1776" s="12"/>
      <c r="J1776" s="67">
        <f t="shared" si="210"/>
        <v>0</v>
      </c>
      <c r="K1776" s="5">
        <f t="shared" si="211"/>
        <v>0</v>
      </c>
      <c r="L1776" s="54">
        <f t="shared" si="212"/>
        <v>0</v>
      </c>
      <c r="M1776" s="56">
        <f t="shared" si="215"/>
        <v>0</v>
      </c>
      <c r="N1776" s="5">
        <f t="shared" si="213"/>
        <v>1</v>
      </c>
      <c r="O1776" s="5">
        <f t="shared" si="214"/>
        <v>0</v>
      </c>
    </row>
    <row r="1777" spans="7:15" x14ac:dyDescent="0.2">
      <c r="G1777" s="3"/>
      <c r="H1777" s="2"/>
      <c r="I1777" s="12"/>
      <c r="J1777" s="67">
        <f t="shared" si="210"/>
        <v>0</v>
      </c>
      <c r="K1777" s="5">
        <f t="shared" si="211"/>
        <v>0</v>
      </c>
      <c r="L1777" s="54">
        <f t="shared" si="212"/>
        <v>0</v>
      </c>
      <c r="M1777" s="56">
        <f t="shared" si="215"/>
        <v>0</v>
      </c>
      <c r="N1777" s="5">
        <f t="shared" si="213"/>
        <v>1</v>
      </c>
      <c r="O1777" s="5">
        <f t="shared" si="214"/>
        <v>0</v>
      </c>
    </row>
    <row r="1778" spans="7:15" x14ac:dyDescent="0.2">
      <c r="G1778" s="3"/>
      <c r="H1778" s="2"/>
      <c r="I1778" s="12"/>
      <c r="J1778" s="67">
        <f t="shared" si="210"/>
        <v>0</v>
      </c>
      <c r="K1778" s="5">
        <f t="shared" si="211"/>
        <v>0</v>
      </c>
      <c r="L1778" s="54">
        <f t="shared" si="212"/>
        <v>0</v>
      </c>
      <c r="M1778" s="56">
        <f t="shared" si="215"/>
        <v>0</v>
      </c>
      <c r="N1778" s="5">
        <f t="shared" si="213"/>
        <v>1</v>
      </c>
      <c r="O1778" s="5">
        <f t="shared" si="214"/>
        <v>0</v>
      </c>
    </row>
    <row r="1779" spans="7:15" x14ac:dyDescent="0.2">
      <c r="G1779" s="3"/>
      <c r="H1779" s="2"/>
      <c r="I1779" s="12"/>
      <c r="J1779" s="67">
        <f t="shared" si="210"/>
        <v>0</v>
      </c>
      <c r="K1779" s="5">
        <f t="shared" si="211"/>
        <v>0</v>
      </c>
      <c r="L1779" s="54">
        <f t="shared" si="212"/>
        <v>0</v>
      </c>
      <c r="M1779" s="56">
        <f t="shared" si="215"/>
        <v>0</v>
      </c>
      <c r="N1779" s="5">
        <f t="shared" si="213"/>
        <v>1</v>
      </c>
      <c r="O1779" s="5">
        <f t="shared" si="214"/>
        <v>0</v>
      </c>
    </row>
    <row r="1780" spans="7:15" x14ac:dyDescent="0.2">
      <c r="G1780" s="3"/>
      <c r="H1780" s="2"/>
      <c r="I1780" s="12"/>
      <c r="J1780" s="67">
        <f t="shared" si="210"/>
        <v>0</v>
      </c>
      <c r="K1780" s="5">
        <f t="shared" si="211"/>
        <v>0</v>
      </c>
      <c r="L1780" s="54">
        <f t="shared" si="212"/>
        <v>0</v>
      </c>
      <c r="M1780" s="56">
        <f t="shared" si="215"/>
        <v>0</v>
      </c>
      <c r="N1780" s="5">
        <f t="shared" si="213"/>
        <v>1</v>
      </c>
      <c r="O1780" s="5">
        <f t="shared" si="214"/>
        <v>0</v>
      </c>
    </row>
    <row r="1781" spans="7:15" x14ac:dyDescent="0.2">
      <c r="G1781" s="3"/>
      <c r="H1781" s="2"/>
      <c r="I1781" s="12"/>
      <c r="J1781" s="67">
        <f t="shared" si="210"/>
        <v>0</v>
      </c>
      <c r="K1781" s="5">
        <f t="shared" si="211"/>
        <v>0</v>
      </c>
      <c r="L1781" s="54">
        <f t="shared" si="212"/>
        <v>0</v>
      </c>
      <c r="M1781" s="56">
        <f t="shared" si="215"/>
        <v>0</v>
      </c>
      <c r="N1781" s="5">
        <f t="shared" si="213"/>
        <v>1</v>
      </c>
      <c r="O1781" s="5">
        <f t="shared" si="214"/>
        <v>0</v>
      </c>
    </row>
    <row r="1782" spans="7:15" x14ac:dyDescent="0.2">
      <c r="G1782" s="3"/>
      <c r="H1782" s="2"/>
      <c r="I1782" s="12"/>
      <c r="J1782" s="67">
        <f t="shared" si="210"/>
        <v>0</v>
      </c>
      <c r="K1782" s="5">
        <f t="shared" si="211"/>
        <v>0</v>
      </c>
      <c r="L1782" s="54">
        <f t="shared" si="212"/>
        <v>0</v>
      </c>
      <c r="M1782" s="56" t="e">
        <f>IF(D1782="",#REF!,D1782)</f>
        <v>#REF!</v>
      </c>
      <c r="N1782" s="5">
        <f t="shared" si="213"/>
        <v>1</v>
      </c>
      <c r="O1782" s="5">
        <f t="shared" si="214"/>
        <v>0</v>
      </c>
    </row>
    <row r="1783" spans="7:15" x14ac:dyDescent="0.2">
      <c r="G1783" s="3"/>
      <c r="H1783" s="2"/>
      <c r="I1783" s="12"/>
      <c r="J1783" s="67">
        <f t="shared" si="210"/>
        <v>0</v>
      </c>
      <c r="K1783" s="5">
        <f t="shared" si="211"/>
        <v>0</v>
      </c>
      <c r="L1783" s="54">
        <f t="shared" si="212"/>
        <v>0</v>
      </c>
      <c r="M1783" s="56">
        <f t="shared" si="215"/>
        <v>0</v>
      </c>
      <c r="N1783" s="5">
        <f t="shared" si="213"/>
        <v>1</v>
      </c>
      <c r="O1783" s="5">
        <f t="shared" si="214"/>
        <v>0</v>
      </c>
    </row>
    <row r="1784" spans="7:15" x14ac:dyDescent="0.2">
      <c r="G1784" s="3"/>
      <c r="H1784" s="2"/>
      <c r="I1784" s="12"/>
      <c r="J1784" s="67">
        <f t="shared" si="210"/>
        <v>0</v>
      </c>
      <c r="K1784" s="5">
        <f t="shared" si="211"/>
        <v>0</v>
      </c>
      <c r="L1784" s="54">
        <f t="shared" si="212"/>
        <v>0</v>
      </c>
      <c r="M1784" s="56">
        <f t="shared" si="215"/>
        <v>0</v>
      </c>
      <c r="N1784" s="5">
        <f t="shared" si="213"/>
        <v>1</v>
      </c>
      <c r="O1784" s="5">
        <f t="shared" si="214"/>
        <v>0</v>
      </c>
    </row>
    <row r="1785" spans="7:15" x14ac:dyDescent="0.2">
      <c r="G1785" s="3"/>
      <c r="H1785" s="2"/>
      <c r="I1785" s="12"/>
      <c r="J1785" s="67">
        <f t="shared" si="210"/>
        <v>0</v>
      </c>
      <c r="K1785" s="5">
        <f t="shared" si="211"/>
        <v>0</v>
      </c>
      <c r="L1785" s="54">
        <f t="shared" si="212"/>
        <v>0</v>
      </c>
      <c r="M1785" s="56" t="e">
        <f>IF(D1785="",#REF!,D1785)</f>
        <v>#REF!</v>
      </c>
      <c r="N1785" s="5">
        <f t="shared" si="213"/>
        <v>1</v>
      </c>
      <c r="O1785" s="5">
        <f t="shared" si="214"/>
        <v>0</v>
      </c>
    </row>
    <row r="1786" spans="7:15" x14ac:dyDescent="0.2">
      <c r="G1786" s="3"/>
      <c r="H1786" s="2"/>
      <c r="I1786" s="12"/>
      <c r="J1786" s="67">
        <f t="shared" si="210"/>
        <v>0</v>
      </c>
      <c r="K1786" s="5">
        <f t="shared" si="211"/>
        <v>0</v>
      </c>
      <c r="L1786" s="54">
        <f t="shared" si="212"/>
        <v>0</v>
      </c>
      <c r="M1786" s="56" t="e">
        <f>IF(D1786="",#REF!,D1786)</f>
        <v>#REF!</v>
      </c>
      <c r="N1786" s="5">
        <f t="shared" si="213"/>
        <v>1</v>
      </c>
      <c r="O1786" s="5">
        <f t="shared" si="214"/>
        <v>0</v>
      </c>
    </row>
    <row r="1787" spans="7:15" x14ac:dyDescent="0.2">
      <c r="G1787" s="3"/>
      <c r="H1787" s="2"/>
      <c r="I1787" s="12"/>
      <c r="J1787" s="67">
        <f t="shared" si="210"/>
        <v>0</v>
      </c>
      <c r="K1787" s="5">
        <f t="shared" si="211"/>
        <v>0</v>
      </c>
      <c r="L1787" s="54">
        <f t="shared" si="212"/>
        <v>0</v>
      </c>
      <c r="M1787" s="56">
        <f t="shared" si="215"/>
        <v>0</v>
      </c>
      <c r="N1787" s="5">
        <f t="shared" si="213"/>
        <v>1</v>
      </c>
      <c r="O1787" s="5">
        <f t="shared" si="214"/>
        <v>0</v>
      </c>
    </row>
    <row r="1788" spans="7:15" x14ac:dyDescent="0.2">
      <c r="G1788" s="3"/>
      <c r="H1788" s="2"/>
      <c r="I1788" s="12"/>
      <c r="J1788" s="67">
        <f t="shared" si="210"/>
        <v>0</v>
      </c>
      <c r="K1788" s="5">
        <f t="shared" si="211"/>
        <v>0</v>
      </c>
      <c r="L1788" s="54">
        <f t="shared" si="212"/>
        <v>0</v>
      </c>
      <c r="M1788" s="56">
        <f t="shared" si="215"/>
        <v>0</v>
      </c>
      <c r="N1788" s="5">
        <f t="shared" si="213"/>
        <v>1</v>
      </c>
      <c r="O1788" s="5">
        <f t="shared" si="214"/>
        <v>0</v>
      </c>
    </row>
    <row r="1789" spans="7:15" x14ac:dyDescent="0.2">
      <c r="G1789" s="3"/>
      <c r="H1789" s="2"/>
      <c r="I1789" s="12"/>
      <c r="J1789" s="67">
        <f t="shared" si="210"/>
        <v>0</v>
      </c>
      <c r="K1789" s="5">
        <f t="shared" si="211"/>
        <v>0</v>
      </c>
      <c r="L1789" s="54">
        <f t="shared" si="212"/>
        <v>0</v>
      </c>
      <c r="M1789" s="56" t="e">
        <f>IF(D1789="",#REF!,D1789)</f>
        <v>#REF!</v>
      </c>
      <c r="N1789" s="5">
        <f t="shared" si="213"/>
        <v>1</v>
      </c>
      <c r="O1789" s="5">
        <f t="shared" si="214"/>
        <v>0</v>
      </c>
    </row>
    <row r="1790" spans="7:15" x14ac:dyDescent="0.2">
      <c r="G1790" s="3"/>
      <c r="H1790" s="2"/>
      <c r="I1790" s="12"/>
      <c r="J1790" s="67">
        <f t="shared" si="210"/>
        <v>0</v>
      </c>
      <c r="K1790" s="5">
        <f t="shared" si="211"/>
        <v>0</v>
      </c>
      <c r="L1790" s="54">
        <f t="shared" si="212"/>
        <v>0</v>
      </c>
      <c r="M1790" s="56">
        <f t="shared" si="215"/>
        <v>0</v>
      </c>
      <c r="N1790" s="5">
        <f t="shared" si="213"/>
        <v>1</v>
      </c>
      <c r="O1790" s="5">
        <f t="shared" si="214"/>
        <v>0</v>
      </c>
    </row>
    <row r="1791" spans="7:15" x14ac:dyDescent="0.2">
      <c r="G1791" s="3"/>
      <c r="H1791" s="2"/>
      <c r="I1791" s="12"/>
      <c r="J1791" s="67">
        <f t="shared" si="210"/>
        <v>0</v>
      </c>
      <c r="K1791" s="5">
        <f t="shared" si="211"/>
        <v>0</v>
      </c>
      <c r="L1791" s="54">
        <f t="shared" si="212"/>
        <v>0</v>
      </c>
      <c r="M1791" s="56" t="e">
        <f>IF(D1791="",#REF!,D1791)</f>
        <v>#REF!</v>
      </c>
      <c r="N1791" s="5">
        <f t="shared" si="213"/>
        <v>1</v>
      </c>
      <c r="O1791" s="5">
        <f t="shared" si="214"/>
        <v>0</v>
      </c>
    </row>
    <row r="1792" spans="7:15" x14ac:dyDescent="0.2">
      <c r="G1792" s="3"/>
      <c r="H1792" s="2"/>
      <c r="I1792" s="12"/>
      <c r="J1792" s="67">
        <f t="shared" si="210"/>
        <v>0</v>
      </c>
      <c r="K1792" s="5">
        <f t="shared" si="211"/>
        <v>0</v>
      </c>
      <c r="L1792" s="54">
        <f t="shared" si="212"/>
        <v>0</v>
      </c>
      <c r="M1792" s="56" t="e">
        <f>IF(D1792="",#REF!,D1792)</f>
        <v>#REF!</v>
      </c>
      <c r="N1792" s="5">
        <f t="shared" si="213"/>
        <v>1</v>
      </c>
      <c r="O1792" s="5">
        <f t="shared" si="214"/>
        <v>0</v>
      </c>
    </row>
    <row r="1793" spans="7:15" x14ac:dyDescent="0.2">
      <c r="G1793" s="3"/>
      <c r="H1793" s="2"/>
      <c r="I1793" s="12"/>
      <c r="J1793" s="67">
        <f t="shared" si="210"/>
        <v>0</v>
      </c>
      <c r="K1793" s="5">
        <f t="shared" si="211"/>
        <v>0</v>
      </c>
      <c r="L1793" s="54">
        <f t="shared" si="212"/>
        <v>0</v>
      </c>
      <c r="M1793" s="56">
        <f t="shared" si="215"/>
        <v>0</v>
      </c>
      <c r="N1793" s="5">
        <f t="shared" si="213"/>
        <v>1</v>
      </c>
      <c r="O1793" s="5">
        <f t="shared" si="214"/>
        <v>0</v>
      </c>
    </row>
    <row r="1794" spans="7:15" x14ac:dyDescent="0.2">
      <c r="G1794" s="3"/>
      <c r="H1794" s="2"/>
      <c r="I1794" s="12"/>
      <c r="J1794" s="67">
        <f t="shared" si="210"/>
        <v>0</v>
      </c>
      <c r="K1794" s="5">
        <f t="shared" si="211"/>
        <v>0</v>
      </c>
      <c r="L1794" s="54">
        <f t="shared" si="212"/>
        <v>0</v>
      </c>
      <c r="M1794" s="56">
        <f t="shared" si="215"/>
        <v>0</v>
      </c>
      <c r="N1794" s="5">
        <f t="shared" si="213"/>
        <v>1</v>
      </c>
      <c r="O1794" s="5">
        <f t="shared" si="214"/>
        <v>0</v>
      </c>
    </row>
    <row r="1795" spans="7:15" x14ac:dyDescent="0.2">
      <c r="G1795" s="3"/>
      <c r="H1795" s="2"/>
      <c r="I1795" s="12"/>
      <c r="J1795" s="67">
        <f t="shared" si="210"/>
        <v>0</v>
      </c>
      <c r="K1795" s="5">
        <f t="shared" si="211"/>
        <v>0</v>
      </c>
      <c r="L1795" s="54">
        <f t="shared" si="212"/>
        <v>0</v>
      </c>
      <c r="M1795" s="56">
        <f t="shared" si="215"/>
        <v>0</v>
      </c>
      <c r="N1795" s="5">
        <f t="shared" si="213"/>
        <v>1</v>
      </c>
      <c r="O1795" s="5">
        <f t="shared" si="214"/>
        <v>0</v>
      </c>
    </row>
    <row r="1796" spans="7:15" x14ac:dyDescent="0.2">
      <c r="G1796" s="3"/>
      <c r="H1796" s="2"/>
      <c r="I1796" s="12"/>
      <c r="J1796" s="67">
        <f t="shared" si="210"/>
        <v>0</v>
      </c>
      <c r="K1796" s="5">
        <f t="shared" si="211"/>
        <v>0</v>
      </c>
      <c r="L1796" s="54">
        <f t="shared" si="212"/>
        <v>0</v>
      </c>
      <c r="M1796" s="56">
        <f t="shared" ref="M1796:M1848" si="216">IF(D1796="",D1795,D1796)</f>
        <v>0</v>
      </c>
      <c r="N1796" s="5">
        <f t="shared" si="213"/>
        <v>1</v>
      </c>
      <c r="O1796" s="5">
        <f t="shared" si="214"/>
        <v>0</v>
      </c>
    </row>
    <row r="1797" spans="7:15" x14ac:dyDescent="0.2">
      <c r="G1797" s="3"/>
      <c r="H1797" s="2"/>
      <c r="I1797" s="12"/>
      <c r="J1797" s="67">
        <f t="shared" si="210"/>
        <v>0</v>
      </c>
      <c r="K1797" s="5">
        <f t="shared" si="211"/>
        <v>0</v>
      </c>
      <c r="L1797" s="54">
        <f t="shared" si="212"/>
        <v>0</v>
      </c>
      <c r="M1797" s="56">
        <f t="shared" si="216"/>
        <v>0</v>
      </c>
      <c r="N1797" s="5">
        <f t="shared" si="213"/>
        <v>1</v>
      </c>
      <c r="O1797" s="5">
        <f t="shared" si="214"/>
        <v>0</v>
      </c>
    </row>
    <row r="1798" spans="7:15" x14ac:dyDescent="0.2">
      <c r="G1798" s="3"/>
      <c r="H1798" s="2"/>
      <c r="I1798" s="12"/>
      <c r="J1798" s="67">
        <f t="shared" ref="J1798:J1861" si="217">IF(A1798=C1798,0,H1798)</f>
        <v>0</v>
      </c>
      <c r="K1798" s="5">
        <f t="shared" ref="K1798:K1861" si="218">IF(J1798&gt;0,1,0)</f>
        <v>0</v>
      </c>
      <c r="L1798" s="54">
        <f t="shared" ref="L1798:L1861" si="219">IF(K1798=0,0,IF(I1798="did not close",0,IF(I1798="",0,1)))</f>
        <v>0</v>
      </c>
      <c r="M1798" s="56">
        <f t="shared" si="216"/>
        <v>0</v>
      </c>
      <c r="N1798" s="5">
        <f t="shared" ref="N1798:N1861" si="220">IF(A1798=C1798,1,0)</f>
        <v>1</v>
      </c>
      <c r="O1798" s="5">
        <f t="shared" ref="O1798:O1861" si="221">IF(K1798=0,IF(I1798="did not close",0,IF(I1798="",0,1)),0)</f>
        <v>0</v>
      </c>
    </row>
    <row r="1799" spans="7:15" x14ac:dyDescent="0.2">
      <c r="G1799" s="3"/>
      <c r="H1799" s="2"/>
      <c r="I1799" s="12"/>
      <c r="J1799" s="67">
        <f t="shared" si="217"/>
        <v>0</v>
      </c>
      <c r="K1799" s="5">
        <f t="shared" si="218"/>
        <v>0</v>
      </c>
      <c r="L1799" s="54">
        <f t="shared" si="219"/>
        <v>0</v>
      </c>
      <c r="M1799" s="56" t="e">
        <f>IF(D1799="",#REF!,D1799)</f>
        <v>#REF!</v>
      </c>
      <c r="N1799" s="5">
        <f t="shared" si="220"/>
        <v>1</v>
      </c>
      <c r="O1799" s="5">
        <f t="shared" si="221"/>
        <v>0</v>
      </c>
    </row>
    <row r="1800" spans="7:15" x14ac:dyDescent="0.2">
      <c r="G1800" s="3"/>
      <c r="H1800" s="2"/>
      <c r="I1800" s="12"/>
      <c r="J1800" s="67">
        <f t="shared" si="217"/>
        <v>0</v>
      </c>
      <c r="K1800" s="5">
        <f t="shared" si="218"/>
        <v>0</v>
      </c>
      <c r="L1800" s="54">
        <f t="shared" si="219"/>
        <v>0</v>
      </c>
      <c r="M1800" s="56" t="e">
        <f>IF(D1800="",#REF!,D1800)</f>
        <v>#REF!</v>
      </c>
      <c r="N1800" s="5">
        <f t="shared" si="220"/>
        <v>1</v>
      </c>
      <c r="O1800" s="5">
        <f t="shared" si="221"/>
        <v>0</v>
      </c>
    </row>
    <row r="1801" spans="7:15" x14ac:dyDescent="0.2">
      <c r="G1801" s="3"/>
      <c r="H1801" s="2"/>
      <c r="I1801" s="12"/>
      <c r="J1801" s="67">
        <f t="shared" si="217"/>
        <v>0</v>
      </c>
      <c r="K1801" s="5">
        <f t="shared" si="218"/>
        <v>0</v>
      </c>
      <c r="L1801" s="54">
        <f t="shared" si="219"/>
        <v>0</v>
      </c>
      <c r="M1801" s="56" t="e">
        <f>IF(D1801="",#REF!,D1801)</f>
        <v>#REF!</v>
      </c>
      <c r="N1801" s="5">
        <f t="shared" si="220"/>
        <v>1</v>
      </c>
      <c r="O1801" s="5">
        <f t="shared" si="221"/>
        <v>0</v>
      </c>
    </row>
    <row r="1802" spans="7:15" x14ac:dyDescent="0.2">
      <c r="G1802" s="3"/>
      <c r="H1802" s="2"/>
      <c r="I1802" s="12"/>
      <c r="J1802" s="67">
        <f t="shared" si="217"/>
        <v>0</v>
      </c>
      <c r="K1802" s="5">
        <f t="shared" si="218"/>
        <v>0</v>
      </c>
      <c r="L1802" s="54">
        <f t="shared" si="219"/>
        <v>0</v>
      </c>
      <c r="M1802" s="56">
        <f t="shared" si="216"/>
        <v>0</v>
      </c>
      <c r="N1802" s="5">
        <f t="shared" si="220"/>
        <v>1</v>
      </c>
      <c r="O1802" s="5">
        <f t="shared" si="221"/>
        <v>0</v>
      </c>
    </row>
    <row r="1803" spans="7:15" x14ac:dyDescent="0.2">
      <c r="G1803" s="3"/>
      <c r="H1803" s="2"/>
      <c r="I1803" s="12"/>
      <c r="J1803" s="67">
        <f t="shared" si="217"/>
        <v>0</v>
      </c>
      <c r="K1803" s="5">
        <f t="shared" si="218"/>
        <v>0</v>
      </c>
      <c r="L1803" s="54">
        <f t="shared" si="219"/>
        <v>0</v>
      </c>
      <c r="M1803" s="56">
        <f t="shared" si="216"/>
        <v>0</v>
      </c>
      <c r="N1803" s="5">
        <f t="shared" si="220"/>
        <v>1</v>
      </c>
      <c r="O1803" s="5">
        <f t="shared" si="221"/>
        <v>0</v>
      </c>
    </row>
    <row r="1804" spans="7:15" x14ac:dyDescent="0.2">
      <c r="G1804" s="3"/>
      <c r="H1804" s="2"/>
      <c r="I1804" s="12"/>
      <c r="J1804" s="67">
        <f t="shared" si="217"/>
        <v>0</v>
      </c>
      <c r="K1804" s="5">
        <f t="shared" si="218"/>
        <v>0</v>
      </c>
      <c r="L1804" s="54">
        <f t="shared" si="219"/>
        <v>0</v>
      </c>
      <c r="M1804" s="56">
        <f t="shared" si="216"/>
        <v>0</v>
      </c>
      <c r="N1804" s="5">
        <f t="shared" si="220"/>
        <v>1</v>
      </c>
      <c r="O1804" s="5">
        <f t="shared" si="221"/>
        <v>0</v>
      </c>
    </row>
    <row r="1805" spans="7:15" x14ac:dyDescent="0.2">
      <c r="G1805" s="3"/>
      <c r="H1805" s="2"/>
      <c r="I1805" s="12"/>
      <c r="J1805" s="67">
        <f t="shared" si="217"/>
        <v>0</v>
      </c>
      <c r="K1805" s="5">
        <f t="shared" si="218"/>
        <v>0</v>
      </c>
      <c r="L1805" s="54">
        <f t="shared" si="219"/>
        <v>0</v>
      </c>
      <c r="M1805" s="56">
        <f t="shared" si="216"/>
        <v>0</v>
      </c>
      <c r="N1805" s="5">
        <f t="shared" si="220"/>
        <v>1</v>
      </c>
      <c r="O1805" s="5">
        <f t="shared" si="221"/>
        <v>0</v>
      </c>
    </row>
    <row r="1806" spans="7:15" x14ac:dyDescent="0.2">
      <c r="G1806" s="3"/>
      <c r="H1806" s="2"/>
      <c r="I1806" s="12"/>
      <c r="J1806" s="67">
        <f t="shared" si="217"/>
        <v>0</v>
      </c>
      <c r="K1806" s="5">
        <f t="shared" si="218"/>
        <v>0</v>
      </c>
      <c r="L1806" s="54">
        <f t="shared" si="219"/>
        <v>0</v>
      </c>
      <c r="M1806" s="56">
        <f t="shared" si="216"/>
        <v>0</v>
      </c>
      <c r="N1806" s="5">
        <f t="shared" si="220"/>
        <v>1</v>
      </c>
      <c r="O1806" s="5">
        <f t="shared" si="221"/>
        <v>0</v>
      </c>
    </row>
    <row r="1807" spans="7:15" x14ac:dyDescent="0.2">
      <c r="G1807" s="3"/>
      <c r="H1807" s="2"/>
      <c r="I1807" s="12"/>
      <c r="J1807" s="67">
        <f t="shared" si="217"/>
        <v>0</v>
      </c>
      <c r="K1807" s="5">
        <f t="shared" si="218"/>
        <v>0</v>
      </c>
      <c r="L1807" s="54">
        <f t="shared" si="219"/>
        <v>0</v>
      </c>
      <c r="M1807" s="56">
        <f t="shared" si="216"/>
        <v>0</v>
      </c>
      <c r="N1807" s="5">
        <f t="shared" si="220"/>
        <v>1</v>
      </c>
      <c r="O1807" s="5">
        <f t="shared" si="221"/>
        <v>0</v>
      </c>
    </row>
    <row r="1808" spans="7:15" x14ac:dyDescent="0.2">
      <c r="G1808" s="3"/>
      <c r="H1808" s="2"/>
      <c r="I1808" s="12"/>
      <c r="J1808" s="67">
        <f t="shared" si="217"/>
        <v>0</v>
      </c>
      <c r="K1808" s="5">
        <f t="shared" si="218"/>
        <v>0</v>
      </c>
      <c r="L1808" s="54">
        <f t="shared" si="219"/>
        <v>0</v>
      </c>
      <c r="M1808" s="56">
        <f t="shared" si="216"/>
        <v>0</v>
      </c>
      <c r="N1808" s="5">
        <f t="shared" si="220"/>
        <v>1</v>
      </c>
      <c r="O1808" s="5">
        <f t="shared" si="221"/>
        <v>0</v>
      </c>
    </row>
    <row r="1809" spans="7:15" x14ac:dyDescent="0.2">
      <c r="G1809" s="3"/>
      <c r="H1809" s="2"/>
      <c r="I1809" s="12"/>
      <c r="J1809" s="67">
        <f t="shared" si="217"/>
        <v>0</v>
      </c>
      <c r="K1809" s="5">
        <f t="shared" si="218"/>
        <v>0</v>
      </c>
      <c r="L1809" s="54">
        <f t="shared" si="219"/>
        <v>0</v>
      </c>
      <c r="M1809" s="56">
        <f t="shared" si="216"/>
        <v>0</v>
      </c>
      <c r="N1809" s="5">
        <f t="shared" si="220"/>
        <v>1</v>
      </c>
      <c r="O1809" s="5">
        <f t="shared" si="221"/>
        <v>0</v>
      </c>
    </row>
    <row r="1810" spans="7:15" x14ac:dyDescent="0.2">
      <c r="G1810" s="3"/>
      <c r="H1810" s="2"/>
      <c r="I1810" s="12"/>
      <c r="J1810" s="67">
        <f t="shared" si="217"/>
        <v>0</v>
      </c>
      <c r="K1810" s="5">
        <f t="shared" si="218"/>
        <v>0</v>
      </c>
      <c r="L1810" s="54">
        <f t="shared" si="219"/>
        <v>0</v>
      </c>
      <c r="M1810" s="56">
        <f t="shared" si="216"/>
        <v>0</v>
      </c>
      <c r="N1810" s="5">
        <f t="shared" si="220"/>
        <v>1</v>
      </c>
      <c r="O1810" s="5">
        <f t="shared" si="221"/>
        <v>0</v>
      </c>
    </row>
    <row r="1811" spans="7:15" x14ac:dyDescent="0.2">
      <c r="G1811" s="3"/>
      <c r="H1811" s="2"/>
      <c r="I1811" s="12"/>
      <c r="J1811" s="67">
        <f t="shared" si="217"/>
        <v>0</v>
      </c>
      <c r="K1811" s="5">
        <f t="shared" si="218"/>
        <v>0</v>
      </c>
      <c r="L1811" s="54">
        <f t="shared" si="219"/>
        <v>0</v>
      </c>
      <c r="M1811" s="56">
        <f t="shared" si="216"/>
        <v>0</v>
      </c>
      <c r="N1811" s="5">
        <f t="shared" si="220"/>
        <v>1</v>
      </c>
      <c r="O1811" s="5">
        <f t="shared" si="221"/>
        <v>0</v>
      </c>
    </row>
    <row r="1812" spans="7:15" x14ac:dyDescent="0.2">
      <c r="G1812" s="3"/>
      <c r="H1812" s="2"/>
      <c r="I1812" s="12"/>
      <c r="J1812" s="67">
        <f t="shared" si="217"/>
        <v>0</v>
      </c>
      <c r="K1812" s="5">
        <f t="shared" si="218"/>
        <v>0</v>
      </c>
      <c r="L1812" s="54">
        <f t="shared" si="219"/>
        <v>0</v>
      </c>
      <c r="M1812" s="56" t="e">
        <f>IF(D1812="",#REF!,D1812)</f>
        <v>#REF!</v>
      </c>
      <c r="N1812" s="5">
        <f t="shared" si="220"/>
        <v>1</v>
      </c>
      <c r="O1812" s="5">
        <f t="shared" si="221"/>
        <v>0</v>
      </c>
    </row>
    <row r="1813" spans="7:15" x14ac:dyDescent="0.2">
      <c r="G1813" s="3"/>
      <c r="H1813" s="2"/>
      <c r="I1813" s="12"/>
      <c r="J1813" s="67">
        <f t="shared" si="217"/>
        <v>0</v>
      </c>
      <c r="K1813" s="5">
        <f t="shared" si="218"/>
        <v>0</v>
      </c>
      <c r="L1813" s="54">
        <f t="shared" si="219"/>
        <v>0</v>
      </c>
      <c r="M1813" s="56" t="e">
        <f>IF(D1813="",#REF!,D1813)</f>
        <v>#REF!</v>
      </c>
      <c r="N1813" s="5">
        <f t="shared" si="220"/>
        <v>1</v>
      </c>
      <c r="O1813" s="5">
        <f t="shared" si="221"/>
        <v>0</v>
      </c>
    </row>
    <row r="1814" spans="7:15" x14ac:dyDescent="0.2">
      <c r="G1814" s="3"/>
      <c r="H1814" s="2"/>
      <c r="I1814" s="12"/>
      <c r="J1814" s="67">
        <f t="shared" si="217"/>
        <v>0</v>
      </c>
      <c r="K1814" s="5">
        <f t="shared" si="218"/>
        <v>0</v>
      </c>
      <c r="L1814" s="54">
        <f t="shared" si="219"/>
        <v>0</v>
      </c>
      <c r="M1814" s="56">
        <f t="shared" si="216"/>
        <v>0</v>
      </c>
      <c r="N1814" s="5">
        <f t="shared" si="220"/>
        <v>1</v>
      </c>
      <c r="O1814" s="5">
        <f t="shared" si="221"/>
        <v>0</v>
      </c>
    </row>
    <row r="1815" spans="7:15" x14ac:dyDescent="0.2">
      <c r="G1815" s="3"/>
      <c r="H1815" s="2"/>
      <c r="I1815" s="12"/>
      <c r="J1815" s="67">
        <f t="shared" si="217"/>
        <v>0</v>
      </c>
      <c r="K1815" s="5">
        <f t="shared" si="218"/>
        <v>0</v>
      </c>
      <c r="L1815" s="54">
        <f t="shared" si="219"/>
        <v>0</v>
      </c>
      <c r="M1815" s="56">
        <f t="shared" si="216"/>
        <v>0</v>
      </c>
      <c r="N1815" s="5">
        <f t="shared" si="220"/>
        <v>1</v>
      </c>
      <c r="O1815" s="5">
        <f t="shared" si="221"/>
        <v>0</v>
      </c>
    </row>
    <row r="1816" spans="7:15" x14ac:dyDescent="0.2">
      <c r="G1816" s="3"/>
      <c r="H1816" s="2"/>
      <c r="I1816" s="12"/>
      <c r="J1816" s="67">
        <f t="shared" si="217"/>
        <v>0</v>
      </c>
      <c r="K1816" s="5">
        <f t="shared" si="218"/>
        <v>0</v>
      </c>
      <c r="L1816" s="54">
        <f t="shared" si="219"/>
        <v>0</v>
      </c>
      <c r="M1816" s="56" t="e">
        <f>IF(D1816="",#REF!,D1816)</f>
        <v>#REF!</v>
      </c>
      <c r="N1816" s="5">
        <f t="shared" si="220"/>
        <v>1</v>
      </c>
      <c r="O1816" s="5">
        <f t="shared" si="221"/>
        <v>0</v>
      </c>
    </row>
    <row r="1817" spans="7:15" x14ac:dyDescent="0.2">
      <c r="G1817" s="3"/>
      <c r="H1817" s="2"/>
      <c r="I1817" s="12"/>
      <c r="J1817" s="67">
        <f t="shared" si="217"/>
        <v>0</v>
      </c>
      <c r="K1817" s="5">
        <f t="shared" si="218"/>
        <v>0</v>
      </c>
      <c r="L1817" s="54">
        <f t="shared" si="219"/>
        <v>0</v>
      </c>
      <c r="M1817" s="56">
        <f t="shared" si="216"/>
        <v>0</v>
      </c>
      <c r="N1817" s="5">
        <f t="shared" si="220"/>
        <v>1</v>
      </c>
      <c r="O1817" s="5">
        <f t="shared" si="221"/>
        <v>0</v>
      </c>
    </row>
    <row r="1818" spans="7:15" x14ac:dyDescent="0.2">
      <c r="G1818" s="3"/>
      <c r="H1818" s="2"/>
      <c r="I1818" s="12"/>
      <c r="J1818" s="67">
        <f t="shared" si="217"/>
        <v>0</v>
      </c>
      <c r="K1818" s="5">
        <f t="shared" si="218"/>
        <v>0</v>
      </c>
      <c r="L1818" s="54">
        <f t="shared" si="219"/>
        <v>0</v>
      </c>
      <c r="M1818" s="56">
        <f t="shared" si="216"/>
        <v>0</v>
      </c>
      <c r="N1818" s="5">
        <f t="shared" si="220"/>
        <v>1</v>
      </c>
      <c r="O1818" s="5">
        <f t="shared" si="221"/>
        <v>0</v>
      </c>
    </row>
    <row r="1819" spans="7:15" x14ac:dyDescent="0.2">
      <c r="G1819" s="3"/>
      <c r="H1819" s="2"/>
      <c r="I1819" s="12"/>
      <c r="J1819" s="67">
        <f t="shared" si="217"/>
        <v>0</v>
      </c>
      <c r="K1819" s="5">
        <f t="shared" si="218"/>
        <v>0</v>
      </c>
      <c r="L1819" s="54">
        <f t="shared" si="219"/>
        <v>0</v>
      </c>
      <c r="M1819" s="56">
        <f t="shared" si="216"/>
        <v>0</v>
      </c>
      <c r="N1819" s="5">
        <f t="shared" si="220"/>
        <v>1</v>
      </c>
      <c r="O1819" s="5">
        <f t="shared" si="221"/>
        <v>0</v>
      </c>
    </row>
    <row r="1820" spans="7:15" x14ac:dyDescent="0.2">
      <c r="G1820" s="3"/>
      <c r="H1820" s="2"/>
      <c r="I1820" s="12"/>
      <c r="J1820" s="67">
        <f t="shared" si="217"/>
        <v>0</v>
      </c>
      <c r="K1820" s="5">
        <f t="shared" si="218"/>
        <v>0</v>
      </c>
      <c r="L1820" s="54">
        <f t="shared" si="219"/>
        <v>0</v>
      </c>
      <c r="M1820" s="56">
        <f t="shared" si="216"/>
        <v>0</v>
      </c>
      <c r="N1820" s="5">
        <f t="shared" si="220"/>
        <v>1</v>
      </c>
      <c r="O1820" s="5">
        <f t="shared" si="221"/>
        <v>0</v>
      </c>
    </row>
    <row r="1821" spans="7:15" x14ac:dyDescent="0.2">
      <c r="G1821" s="3"/>
      <c r="H1821" s="2"/>
      <c r="I1821" s="12"/>
      <c r="J1821" s="67">
        <f t="shared" si="217"/>
        <v>0</v>
      </c>
      <c r="K1821" s="5">
        <f t="shared" si="218"/>
        <v>0</v>
      </c>
      <c r="L1821" s="54">
        <f t="shared" si="219"/>
        <v>0</v>
      </c>
      <c r="M1821" s="56" t="e">
        <f>IF(D1821="",#REF!,D1821)</f>
        <v>#REF!</v>
      </c>
      <c r="N1821" s="5">
        <f t="shared" si="220"/>
        <v>1</v>
      </c>
      <c r="O1821" s="5">
        <f t="shared" si="221"/>
        <v>0</v>
      </c>
    </row>
    <row r="1822" spans="7:15" x14ac:dyDescent="0.2">
      <c r="G1822" s="3"/>
      <c r="H1822" s="2"/>
      <c r="I1822" s="12"/>
      <c r="J1822" s="67">
        <f t="shared" si="217"/>
        <v>0</v>
      </c>
      <c r="K1822" s="5">
        <f t="shared" si="218"/>
        <v>0</v>
      </c>
      <c r="L1822" s="54">
        <f t="shared" si="219"/>
        <v>0</v>
      </c>
      <c r="M1822" s="56">
        <f t="shared" si="216"/>
        <v>0</v>
      </c>
      <c r="N1822" s="5">
        <f t="shared" si="220"/>
        <v>1</v>
      </c>
      <c r="O1822" s="5">
        <f t="shared" si="221"/>
        <v>0</v>
      </c>
    </row>
    <row r="1823" spans="7:15" x14ac:dyDescent="0.2">
      <c r="G1823" s="3"/>
      <c r="H1823" s="2"/>
      <c r="I1823" s="12"/>
      <c r="J1823" s="67">
        <f t="shared" si="217"/>
        <v>0</v>
      </c>
      <c r="K1823" s="5">
        <f t="shared" si="218"/>
        <v>0</v>
      </c>
      <c r="L1823" s="54">
        <f t="shared" si="219"/>
        <v>0</v>
      </c>
      <c r="M1823" s="56">
        <f t="shared" si="216"/>
        <v>0</v>
      </c>
      <c r="N1823" s="5">
        <f t="shared" si="220"/>
        <v>1</v>
      </c>
      <c r="O1823" s="5">
        <f t="shared" si="221"/>
        <v>0</v>
      </c>
    </row>
    <row r="1824" spans="7:15" x14ac:dyDescent="0.2">
      <c r="G1824" s="3"/>
      <c r="H1824" s="2"/>
      <c r="I1824" s="12"/>
      <c r="J1824" s="67">
        <f t="shared" si="217"/>
        <v>0</v>
      </c>
      <c r="K1824" s="5">
        <f t="shared" si="218"/>
        <v>0</v>
      </c>
      <c r="L1824" s="54">
        <f t="shared" si="219"/>
        <v>0</v>
      </c>
      <c r="M1824" s="56">
        <f t="shared" si="216"/>
        <v>0</v>
      </c>
      <c r="N1824" s="5">
        <f t="shared" si="220"/>
        <v>1</v>
      </c>
      <c r="O1824" s="5">
        <f t="shared" si="221"/>
        <v>0</v>
      </c>
    </row>
    <row r="1825" spans="7:15" x14ac:dyDescent="0.2">
      <c r="G1825" s="3"/>
      <c r="H1825" s="2"/>
      <c r="I1825" s="12"/>
      <c r="J1825" s="67">
        <f t="shared" si="217"/>
        <v>0</v>
      </c>
      <c r="K1825" s="5">
        <f t="shared" si="218"/>
        <v>0</v>
      </c>
      <c r="L1825" s="54">
        <f t="shared" si="219"/>
        <v>0</v>
      </c>
      <c r="M1825" s="56">
        <f t="shared" si="216"/>
        <v>0</v>
      </c>
      <c r="N1825" s="5">
        <f t="shared" si="220"/>
        <v>1</v>
      </c>
      <c r="O1825" s="5">
        <f t="shared" si="221"/>
        <v>0</v>
      </c>
    </row>
    <row r="1826" spans="7:15" x14ac:dyDescent="0.2">
      <c r="G1826" s="3"/>
      <c r="H1826" s="2"/>
      <c r="I1826" s="12"/>
      <c r="J1826" s="67">
        <f t="shared" si="217"/>
        <v>0</v>
      </c>
      <c r="K1826" s="5">
        <f t="shared" si="218"/>
        <v>0</v>
      </c>
      <c r="L1826" s="54">
        <f t="shared" si="219"/>
        <v>0</v>
      </c>
      <c r="M1826" s="56">
        <f t="shared" si="216"/>
        <v>0</v>
      </c>
      <c r="N1826" s="5">
        <f t="shared" si="220"/>
        <v>1</v>
      </c>
      <c r="O1826" s="5">
        <f t="shared" si="221"/>
        <v>0</v>
      </c>
    </row>
    <row r="1827" spans="7:15" x14ac:dyDescent="0.2">
      <c r="G1827" s="3"/>
      <c r="H1827" s="2"/>
      <c r="I1827" s="12"/>
      <c r="J1827" s="67">
        <f t="shared" si="217"/>
        <v>0</v>
      </c>
      <c r="K1827" s="5">
        <f t="shared" si="218"/>
        <v>0</v>
      </c>
      <c r="L1827" s="54">
        <f t="shared" si="219"/>
        <v>0</v>
      </c>
      <c r="M1827" s="56">
        <f t="shared" si="216"/>
        <v>0</v>
      </c>
      <c r="N1827" s="5">
        <f t="shared" si="220"/>
        <v>1</v>
      </c>
      <c r="O1827" s="5">
        <f t="shared" si="221"/>
        <v>0</v>
      </c>
    </row>
    <row r="1828" spans="7:15" x14ac:dyDescent="0.2">
      <c r="G1828" s="3"/>
      <c r="H1828" s="2"/>
      <c r="I1828" s="12"/>
      <c r="J1828" s="67">
        <f t="shared" si="217"/>
        <v>0</v>
      </c>
      <c r="K1828" s="5">
        <f t="shared" si="218"/>
        <v>0</v>
      </c>
      <c r="L1828" s="54">
        <f t="shared" si="219"/>
        <v>0</v>
      </c>
      <c r="M1828" s="56">
        <f t="shared" si="216"/>
        <v>0</v>
      </c>
      <c r="N1828" s="5">
        <f t="shared" si="220"/>
        <v>1</v>
      </c>
      <c r="O1828" s="5">
        <f t="shared" si="221"/>
        <v>0</v>
      </c>
    </row>
    <row r="1829" spans="7:15" x14ac:dyDescent="0.2">
      <c r="G1829" s="3"/>
      <c r="H1829" s="2"/>
      <c r="I1829" s="12"/>
      <c r="J1829" s="67">
        <f t="shared" si="217"/>
        <v>0</v>
      </c>
      <c r="K1829" s="5">
        <f t="shared" si="218"/>
        <v>0</v>
      </c>
      <c r="L1829" s="54">
        <f t="shared" si="219"/>
        <v>0</v>
      </c>
      <c r="M1829" s="56">
        <f t="shared" si="216"/>
        <v>0</v>
      </c>
      <c r="N1829" s="5">
        <f t="shared" si="220"/>
        <v>1</v>
      </c>
      <c r="O1829" s="5">
        <f t="shared" si="221"/>
        <v>0</v>
      </c>
    </row>
    <row r="1830" spans="7:15" x14ac:dyDescent="0.2">
      <c r="G1830" s="3"/>
      <c r="H1830" s="2"/>
      <c r="I1830" s="12"/>
      <c r="J1830" s="67">
        <f t="shared" si="217"/>
        <v>0</v>
      </c>
      <c r="K1830" s="5">
        <f t="shared" si="218"/>
        <v>0</v>
      </c>
      <c r="L1830" s="54">
        <f t="shared" si="219"/>
        <v>0</v>
      </c>
      <c r="M1830" s="56">
        <f t="shared" si="216"/>
        <v>0</v>
      </c>
      <c r="N1830" s="5">
        <f t="shared" si="220"/>
        <v>1</v>
      </c>
      <c r="O1830" s="5">
        <f t="shared" si="221"/>
        <v>0</v>
      </c>
    </row>
    <row r="1831" spans="7:15" x14ac:dyDescent="0.2">
      <c r="G1831" s="3"/>
      <c r="H1831" s="2"/>
      <c r="I1831" s="12"/>
      <c r="J1831" s="67">
        <f t="shared" si="217"/>
        <v>0</v>
      </c>
      <c r="K1831" s="5">
        <f t="shared" si="218"/>
        <v>0</v>
      </c>
      <c r="L1831" s="54">
        <f t="shared" si="219"/>
        <v>0</v>
      </c>
      <c r="M1831" s="56">
        <f t="shared" si="216"/>
        <v>0</v>
      </c>
      <c r="N1831" s="5">
        <f t="shared" si="220"/>
        <v>1</v>
      </c>
      <c r="O1831" s="5">
        <f t="shared" si="221"/>
        <v>0</v>
      </c>
    </row>
    <row r="1832" spans="7:15" x14ac:dyDescent="0.2">
      <c r="G1832" s="3"/>
      <c r="H1832" s="2"/>
      <c r="I1832" s="12"/>
      <c r="J1832" s="67">
        <f t="shared" si="217"/>
        <v>0</v>
      </c>
      <c r="K1832" s="5">
        <f t="shared" si="218"/>
        <v>0</v>
      </c>
      <c r="L1832" s="54">
        <f t="shared" si="219"/>
        <v>0</v>
      </c>
      <c r="M1832" s="56" t="e">
        <f>IF(D1832="",#REF!,D1832)</f>
        <v>#REF!</v>
      </c>
      <c r="N1832" s="5">
        <f t="shared" si="220"/>
        <v>1</v>
      </c>
      <c r="O1832" s="5">
        <f t="shared" si="221"/>
        <v>0</v>
      </c>
    </row>
    <row r="1833" spans="7:15" x14ac:dyDescent="0.2">
      <c r="G1833" s="3"/>
      <c r="H1833" s="2"/>
      <c r="I1833" s="12"/>
      <c r="J1833" s="67">
        <f t="shared" si="217"/>
        <v>0</v>
      </c>
      <c r="K1833" s="5">
        <f t="shared" si="218"/>
        <v>0</v>
      </c>
      <c r="L1833" s="54">
        <f t="shared" si="219"/>
        <v>0</v>
      </c>
      <c r="M1833" s="56" t="e">
        <f>IF(D1833="",#REF!,D1833)</f>
        <v>#REF!</v>
      </c>
      <c r="N1833" s="5">
        <f t="shared" si="220"/>
        <v>1</v>
      </c>
      <c r="O1833" s="5">
        <f t="shared" si="221"/>
        <v>0</v>
      </c>
    </row>
    <row r="1834" spans="7:15" x14ac:dyDescent="0.2">
      <c r="G1834" s="3"/>
      <c r="H1834" s="2"/>
      <c r="I1834" s="12"/>
      <c r="J1834" s="67">
        <f t="shared" si="217"/>
        <v>0</v>
      </c>
      <c r="K1834" s="5">
        <f t="shared" si="218"/>
        <v>0</v>
      </c>
      <c r="L1834" s="54">
        <f t="shared" si="219"/>
        <v>0</v>
      </c>
      <c r="M1834" s="56">
        <f t="shared" si="216"/>
        <v>0</v>
      </c>
      <c r="N1834" s="5">
        <f t="shared" si="220"/>
        <v>1</v>
      </c>
      <c r="O1834" s="5">
        <f t="shared" si="221"/>
        <v>0</v>
      </c>
    </row>
    <row r="1835" spans="7:15" x14ac:dyDescent="0.2">
      <c r="G1835" s="3"/>
      <c r="H1835" s="2"/>
      <c r="I1835" s="12"/>
      <c r="J1835" s="67">
        <f t="shared" si="217"/>
        <v>0</v>
      </c>
      <c r="K1835" s="5">
        <f t="shared" si="218"/>
        <v>0</v>
      </c>
      <c r="L1835" s="54">
        <f t="shared" si="219"/>
        <v>0</v>
      </c>
      <c r="M1835" s="56">
        <f t="shared" si="216"/>
        <v>0</v>
      </c>
      <c r="N1835" s="5">
        <f t="shared" si="220"/>
        <v>1</v>
      </c>
      <c r="O1835" s="5">
        <f t="shared" si="221"/>
        <v>0</v>
      </c>
    </row>
    <row r="1836" spans="7:15" x14ac:dyDescent="0.2">
      <c r="G1836" s="3"/>
      <c r="H1836" s="2"/>
      <c r="I1836" s="12"/>
      <c r="J1836" s="67">
        <f t="shared" si="217"/>
        <v>0</v>
      </c>
      <c r="K1836" s="5">
        <f t="shared" si="218"/>
        <v>0</v>
      </c>
      <c r="L1836" s="54">
        <f t="shared" si="219"/>
        <v>0</v>
      </c>
      <c r="M1836" s="56">
        <f t="shared" si="216"/>
        <v>0</v>
      </c>
      <c r="N1836" s="5">
        <f t="shared" si="220"/>
        <v>1</v>
      </c>
      <c r="O1836" s="5">
        <f t="shared" si="221"/>
        <v>0</v>
      </c>
    </row>
    <row r="1837" spans="7:15" x14ac:dyDescent="0.2">
      <c r="G1837" s="3"/>
      <c r="H1837" s="2"/>
      <c r="I1837" s="12"/>
      <c r="J1837" s="67">
        <f t="shared" si="217"/>
        <v>0</v>
      </c>
      <c r="K1837" s="5">
        <f t="shared" si="218"/>
        <v>0</v>
      </c>
      <c r="L1837" s="54">
        <f t="shared" si="219"/>
        <v>0</v>
      </c>
      <c r="M1837" s="56">
        <f t="shared" si="216"/>
        <v>0</v>
      </c>
      <c r="N1837" s="5">
        <f t="shared" si="220"/>
        <v>1</v>
      </c>
      <c r="O1837" s="5">
        <f t="shared" si="221"/>
        <v>0</v>
      </c>
    </row>
    <row r="1838" spans="7:15" x14ac:dyDescent="0.2">
      <c r="G1838" s="3"/>
      <c r="H1838" s="2"/>
      <c r="I1838" s="12"/>
      <c r="J1838" s="67">
        <f t="shared" si="217"/>
        <v>0</v>
      </c>
      <c r="K1838" s="5">
        <f t="shared" si="218"/>
        <v>0</v>
      </c>
      <c r="L1838" s="54">
        <f t="shared" si="219"/>
        <v>0</v>
      </c>
      <c r="M1838" s="56" t="e">
        <f>IF(D1838="",#REF!,D1838)</f>
        <v>#REF!</v>
      </c>
      <c r="N1838" s="5">
        <f t="shared" si="220"/>
        <v>1</v>
      </c>
      <c r="O1838" s="5">
        <f t="shared" si="221"/>
        <v>0</v>
      </c>
    </row>
    <row r="1839" spans="7:15" x14ac:dyDescent="0.2">
      <c r="G1839" s="3"/>
      <c r="H1839" s="2"/>
      <c r="I1839" s="12"/>
      <c r="J1839" s="67">
        <f t="shared" si="217"/>
        <v>0</v>
      </c>
      <c r="K1839" s="5">
        <f t="shared" si="218"/>
        <v>0</v>
      </c>
      <c r="L1839" s="54">
        <f t="shared" si="219"/>
        <v>0</v>
      </c>
      <c r="M1839" s="56">
        <f t="shared" si="216"/>
        <v>0</v>
      </c>
      <c r="N1839" s="5">
        <f t="shared" si="220"/>
        <v>1</v>
      </c>
      <c r="O1839" s="5">
        <f t="shared" si="221"/>
        <v>0</v>
      </c>
    </row>
    <row r="1840" spans="7:15" x14ac:dyDescent="0.2">
      <c r="G1840" s="3"/>
      <c r="H1840" s="2"/>
      <c r="I1840" s="12"/>
      <c r="J1840" s="67">
        <f t="shared" si="217"/>
        <v>0</v>
      </c>
      <c r="K1840" s="5">
        <f t="shared" si="218"/>
        <v>0</v>
      </c>
      <c r="L1840" s="54">
        <f t="shared" si="219"/>
        <v>0</v>
      </c>
      <c r="M1840" s="56" t="e">
        <f>IF(D1840="",#REF!,D1840)</f>
        <v>#REF!</v>
      </c>
      <c r="N1840" s="5">
        <f t="shared" si="220"/>
        <v>1</v>
      </c>
      <c r="O1840" s="5">
        <f t="shared" si="221"/>
        <v>0</v>
      </c>
    </row>
    <row r="1841" spans="7:15" x14ac:dyDescent="0.2">
      <c r="G1841" s="3"/>
      <c r="H1841" s="2"/>
      <c r="I1841" s="12"/>
      <c r="J1841" s="67">
        <f t="shared" si="217"/>
        <v>0</v>
      </c>
      <c r="K1841" s="5">
        <f t="shared" si="218"/>
        <v>0</v>
      </c>
      <c r="L1841" s="54">
        <f t="shared" si="219"/>
        <v>0</v>
      </c>
      <c r="M1841" s="56">
        <f t="shared" si="216"/>
        <v>0</v>
      </c>
      <c r="N1841" s="5">
        <f t="shared" si="220"/>
        <v>1</v>
      </c>
      <c r="O1841" s="5">
        <f t="shared" si="221"/>
        <v>0</v>
      </c>
    </row>
    <row r="1842" spans="7:15" x14ac:dyDescent="0.2">
      <c r="G1842" s="3"/>
      <c r="H1842" s="2"/>
      <c r="I1842" s="12"/>
      <c r="J1842" s="67">
        <f t="shared" si="217"/>
        <v>0</v>
      </c>
      <c r="K1842" s="5">
        <f t="shared" si="218"/>
        <v>0</v>
      </c>
      <c r="L1842" s="54">
        <f t="shared" si="219"/>
        <v>0</v>
      </c>
      <c r="M1842" s="56">
        <f t="shared" si="216"/>
        <v>0</v>
      </c>
      <c r="N1842" s="5">
        <f t="shared" si="220"/>
        <v>1</v>
      </c>
      <c r="O1842" s="5">
        <f t="shared" si="221"/>
        <v>0</v>
      </c>
    </row>
    <row r="1843" spans="7:15" x14ac:dyDescent="0.2">
      <c r="G1843" s="3"/>
      <c r="H1843" s="2"/>
      <c r="I1843" s="12"/>
      <c r="J1843" s="67">
        <f t="shared" si="217"/>
        <v>0</v>
      </c>
      <c r="K1843" s="5">
        <f t="shared" si="218"/>
        <v>0</v>
      </c>
      <c r="L1843" s="54">
        <f t="shared" si="219"/>
        <v>0</v>
      </c>
      <c r="M1843" s="56">
        <f t="shared" si="216"/>
        <v>0</v>
      </c>
      <c r="N1843" s="5">
        <f t="shared" si="220"/>
        <v>1</v>
      </c>
      <c r="O1843" s="5">
        <f t="shared" si="221"/>
        <v>0</v>
      </c>
    </row>
    <row r="1844" spans="7:15" x14ac:dyDescent="0.2">
      <c r="G1844" s="3"/>
      <c r="H1844" s="2"/>
      <c r="I1844" s="12"/>
      <c r="J1844" s="67">
        <f t="shared" si="217"/>
        <v>0</v>
      </c>
      <c r="K1844" s="5">
        <f t="shared" si="218"/>
        <v>0</v>
      </c>
      <c r="L1844" s="54">
        <f t="shared" si="219"/>
        <v>0</v>
      </c>
      <c r="M1844" s="56">
        <f t="shared" si="216"/>
        <v>0</v>
      </c>
      <c r="N1844" s="5">
        <f t="shared" si="220"/>
        <v>1</v>
      </c>
      <c r="O1844" s="5">
        <f t="shared" si="221"/>
        <v>0</v>
      </c>
    </row>
    <row r="1845" spans="7:15" x14ac:dyDescent="0.2">
      <c r="G1845" s="3"/>
      <c r="H1845" s="2"/>
      <c r="I1845" s="12"/>
      <c r="J1845" s="67">
        <f t="shared" si="217"/>
        <v>0</v>
      </c>
      <c r="K1845" s="5">
        <f t="shared" si="218"/>
        <v>0</v>
      </c>
      <c r="L1845" s="54">
        <f t="shared" si="219"/>
        <v>0</v>
      </c>
      <c r="M1845" s="56">
        <f t="shared" si="216"/>
        <v>0</v>
      </c>
      <c r="N1845" s="5">
        <f t="shared" si="220"/>
        <v>1</v>
      </c>
      <c r="O1845" s="5">
        <f t="shared" si="221"/>
        <v>0</v>
      </c>
    </row>
    <row r="1846" spans="7:15" x14ac:dyDescent="0.2">
      <c r="G1846" s="3"/>
      <c r="H1846" s="2"/>
      <c r="I1846" s="12"/>
      <c r="J1846" s="67">
        <f t="shared" si="217"/>
        <v>0</v>
      </c>
      <c r="K1846" s="5">
        <f t="shared" si="218"/>
        <v>0</v>
      </c>
      <c r="L1846" s="54">
        <f t="shared" si="219"/>
        <v>0</v>
      </c>
      <c r="M1846" s="56">
        <f t="shared" si="216"/>
        <v>0</v>
      </c>
      <c r="N1846" s="5">
        <f t="shared" si="220"/>
        <v>1</v>
      </c>
      <c r="O1846" s="5">
        <f t="shared" si="221"/>
        <v>0</v>
      </c>
    </row>
    <row r="1847" spans="7:15" x14ac:dyDescent="0.2">
      <c r="G1847" s="3"/>
      <c r="H1847" s="2"/>
      <c r="I1847" s="12"/>
      <c r="J1847" s="67">
        <f t="shared" si="217"/>
        <v>0</v>
      </c>
      <c r="K1847" s="5">
        <f t="shared" si="218"/>
        <v>0</v>
      </c>
      <c r="L1847" s="54">
        <f t="shared" si="219"/>
        <v>0</v>
      </c>
      <c r="M1847" s="56">
        <f t="shared" si="216"/>
        <v>0</v>
      </c>
      <c r="N1847" s="5">
        <f t="shared" si="220"/>
        <v>1</v>
      </c>
      <c r="O1847" s="5">
        <f t="shared" si="221"/>
        <v>0</v>
      </c>
    </row>
    <row r="1848" spans="7:15" x14ac:dyDescent="0.2">
      <c r="G1848" s="3"/>
      <c r="H1848" s="2"/>
      <c r="I1848" s="12"/>
      <c r="J1848" s="67">
        <f t="shared" si="217"/>
        <v>0</v>
      </c>
      <c r="K1848" s="5">
        <f t="shared" si="218"/>
        <v>0</v>
      </c>
      <c r="L1848" s="54">
        <f t="shared" si="219"/>
        <v>0</v>
      </c>
      <c r="M1848" s="56">
        <f t="shared" si="216"/>
        <v>0</v>
      </c>
      <c r="N1848" s="5">
        <f t="shared" si="220"/>
        <v>1</v>
      </c>
      <c r="O1848" s="5">
        <f t="shared" si="221"/>
        <v>0</v>
      </c>
    </row>
    <row r="1849" spans="7:15" x14ac:dyDescent="0.2">
      <c r="G1849" s="3"/>
      <c r="H1849" s="2"/>
      <c r="I1849" s="12"/>
      <c r="J1849" s="67">
        <f t="shared" si="217"/>
        <v>0</v>
      </c>
      <c r="K1849" s="5">
        <f t="shared" si="218"/>
        <v>0</v>
      </c>
      <c r="L1849" s="54">
        <f t="shared" si="219"/>
        <v>0</v>
      </c>
      <c r="M1849" s="56">
        <f t="shared" ref="M1849:M1902" si="222">IF(D1849="",D1848,D1849)</f>
        <v>0</v>
      </c>
      <c r="N1849" s="5">
        <f t="shared" si="220"/>
        <v>1</v>
      </c>
      <c r="O1849" s="5">
        <f t="shared" si="221"/>
        <v>0</v>
      </c>
    </row>
    <row r="1850" spans="7:15" x14ac:dyDescent="0.2">
      <c r="G1850" s="3"/>
      <c r="H1850" s="2"/>
      <c r="I1850" s="12"/>
      <c r="J1850" s="67">
        <f t="shared" si="217"/>
        <v>0</v>
      </c>
      <c r="K1850" s="5">
        <f t="shared" si="218"/>
        <v>0</v>
      </c>
      <c r="L1850" s="54">
        <f t="shared" si="219"/>
        <v>0</v>
      </c>
      <c r="M1850" s="56">
        <f t="shared" si="222"/>
        <v>0</v>
      </c>
      <c r="N1850" s="5">
        <f t="shared" si="220"/>
        <v>1</v>
      </c>
      <c r="O1850" s="5">
        <f t="shared" si="221"/>
        <v>0</v>
      </c>
    </row>
    <row r="1851" spans="7:15" x14ac:dyDescent="0.2">
      <c r="G1851" s="3"/>
      <c r="H1851" s="2"/>
      <c r="I1851" s="12"/>
      <c r="J1851" s="67">
        <f t="shared" si="217"/>
        <v>0</v>
      </c>
      <c r="K1851" s="5">
        <f t="shared" si="218"/>
        <v>0</v>
      </c>
      <c r="L1851" s="54">
        <f t="shared" si="219"/>
        <v>0</v>
      </c>
      <c r="M1851" s="56">
        <f t="shared" si="222"/>
        <v>0</v>
      </c>
      <c r="N1851" s="5">
        <f t="shared" si="220"/>
        <v>1</v>
      </c>
      <c r="O1851" s="5">
        <f t="shared" si="221"/>
        <v>0</v>
      </c>
    </row>
    <row r="1852" spans="7:15" x14ac:dyDescent="0.2">
      <c r="G1852" s="3"/>
      <c r="H1852" s="2"/>
      <c r="I1852" s="12"/>
      <c r="J1852" s="67">
        <f t="shared" si="217"/>
        <v>0</v>
      </c>
      <c r="K1852" s="5">
        <f t="shared" si="218"/>
        <v>0</v>
      </c>
      <c r="L1852" s="54">
        <f t="shared" si="219"/>
        <v>0</v>
      </c>
      <c r="M1852" s="56">
        <f t="shared" si="222"/>
        <v>0</v>
      </c>
      <c r="N1852" s="5">
        <f t="shared" si="220"/>
        <v>1</v>
      </c>
      <c r="O1852" s="5">
        <f t="shared" si="221"/>
        <v>0</v>
      </c>
    </row>
    <row r="1853" spans="7:15" x14ac:dyDescent="0.2">
      <c r="G1853" s="3"/>
      <c r="H1853" s="2"/>
      <c r="I1853" s="12"/>
      <c r="J1853" s="67">
        <f t="shared" si="217"/>
        <v>0</v>
      </c>
      <c r="K1853" s="5">
        <f t="shared" si="218"/>
        <v>0</v>
      </c>
      <c r="L1853" s="54">
        <f t="shared" si="219"/>
        <v>0</v>
      </c>
      <c r="M1853" s="56">
        <f t="shared" si="222"/>
        <v>0</v>
      </c>
      <c r="N1853" s="5">
        <f t="shared" si="220"/>
        <v>1</v>
      </c>
      <c r="O1853" s="5">
        <f t="shared" si="221"/>
        <v>0</v>
      </c>
    </row>
    <row r="1854" spans="7:15" x14ac:dyDescent="0.2">
      <c r="G1854" s="3"/>
      <c r="H1854" s="2"/>
      <c r="I1854" s="12"/>
      <c r="J1854" s="67">
        <f t="shared" si="217"/>
        <v>0</v>
      </c>
      <c r="K1854" s="5">
        <f t="shared" si="218"/>
        <v>0</v>
      </c>
      <c r="L1854" s="54">
        <f t="shared" si="219"/>
        <v>0</v>
      </c>
      <c r="M1854" s="56">
        <f t="shared" si="222"/>
        <v>0</v>
      </c>
      <c r="N1854" s="5">
        <f t="shared" si="220"/>
        <v>1</v>
      </c>
      <c r="O1854" s="5">
        <f t="shared" si="221"/>
        <v>0</v>
      </c>
    </row>
    <row r="1855" spans="7:15" x14ac:dyDescent="0.2">
      <c r="G1855" s="3"/>
      <c r="H1855" s="2"/>
      <c r="I1855" s="12"/>
      <c r="J1855" s="67">
        <f t="shared" si="217"/>
        <v>0</v>
      </c>
      <c r="K1855" s="5">
        <f t="shared" si="218"/>
        <v>0</v>
      </c>
      <c r="L1855" s="54">
        <f t="shared" si="219"/>
        <v>0</v>
      </c>
      <c r="M1855" s="56">
        <f t="shared" si="222"/>
        <v>0</v>
      </c>
      <c r="N1855" s="5">
        <f t="shared" si="220"/>
        <v>1</v>
      </c>
      <c r="O1855" s="5">
        <f t="shared" si="221"/>
        <v>0</v>
      </c>
    </row>
    <row r="1856" spans="7:15" x14ac:dyDescent="0.2">
      <c r="G1856" s="3"/>
      <c r="H1856" s="2"/>
      <c r="I1856" s="12"/>
      <c r="J1856" s="67">
        <f t="shared" si="217"/>
        <v>0</v>
      </c>
      <c r="K1856" s="5">
        <f t="shared" si="218"/>
        <v>0</v>
      </c>
      <c r="L1856" s="54">
        <f t="shared" si="219"/>
        <v>0</v>
      </c>
      <c r="M1856" s="56">
        <f t="shared" si="222"/>
        <v>0</v>
      </c>
      <c r="N1856" s="5">
        <f t="shared" si="220"/>
        <v>1</v>
      </c>
      <c r="O1856" s="5">
        <f t="shared" si="221"/>
        <v>0</v>
      </c>
    </row>
    <row r="1857" spans="7:15" x14ac:dyDescent="0.2">
      <c r="G1857" s="3"/>
      <c r="H1857" s="2"/>
      <c r="I1857" s="12"/>
      <c r="J1857" s="67">
        <f t="shared" si="217"/>
        <v>0</v>
      </c>
      <c r="K1857" s="5">
        <f t="shared" si="218"/>
        <v>0</v>
      </c>
      <c r="L1857" s="54">
        <f t="shared" si="219"/>
        <v>0</v>
      </c>
      <c r="M1857" s="56">
        <f t="shared" si="222"/>
        <v>0</v>
      </c>
      <c r="N1857" s="5">
        <f t="shared" si="220"/>
        <v>1</v>
      </c>
      <c r="O1857" s="5">
        <f t="shared" si="221"/>
        <v>0</v>
      </c>
    </row>
    <row r="1858" spans="7:15" x14ac:dyDescent="0.2">
      <c r="G1858" s="3"/>
      <c r="H1858" s="2"/>
      <c r="I1858" s="12"/>
      <c r="J1858" s="67">
        <f t="shared" si="217"/>
        <v>0</v>
      </c>
      <c r="K1858" s="5">
        <f t="shared" si="218"/>
        <v>0</v>
      </c>
      <c r="L1858" s="54">
        <f t="shared" si="219"/>
        <v>0</v>
      </c>
      <c r="M1858" s="56">
        <f t="shared" si="222"/>
        <v>0</v>
      </c>
      <c r="N1858" s="5">
        <f t="shared" si="220"/>
        <v>1</v>
      </c>
      <c r="O1858" s="5">
        <f t="shared" si="221"/>
        <v>0</v>
      </c>
    </row>
    <row r="1859" spans="7:15" x14ac:dyDescent="0.2">
      <c r="G1859" s="3"/>
      <c r="H1859" s="2"/>
      <c r="I1859" s="12"/>
      <c r="J1859" s="67">
        <f t="shared" si="217"/>
        <v>0</v>
      </c>
      <c r="K1859" s="5">
        <f t="shared" si="218"/>
        <v>0</v>
      </c>
      <c r="L1859" s="54">
        <f t="shared" si="219"/>
        <v>0</v>
      </c>
      <c r="M1859" s="56">
        <f t="shared" si="222"/>
        <v>0</v>
      </c>
      <c r="N1859" s="5">
        <f t="shared" si="220"/>
        <v>1</v>
      </c>
      <c r="O1859" s="5">
        <f t="shared" si="221"/>
        <v>0</v>
      </c>
    </row>
    <row r="1860" spans="7:15" x14ac:dyDescent="0.2">
      <c r="G1860" s="3"/>
      <c r="H1860" s="2"/>
      <c r="I1860" s="12"/>
      <c r="J1860" s="67">
        <f t="shared" si="217"/>
        <v>0</v>
      </c>
      <c r="K1860" s="5">
        <f t="shared" si="218"/>
        <v>0</v>
      </c>
      <c r="L1860" s="54">
        <f t="shared" si="219"/>
        <v>0</v>
      </c>
      <c r="M1860" s="56">
        <f t="shared" si="222"/>
        <v>0</v>
      </c>
      <c r="N1860" s="5">
        <f t="shared" si="220"/>
        <v>1</v>
      </c>
      <c r="O1860" s="5">
        <f t="shared" si="221"/>
        <v>0</v>
      </c>
    </row>
    <row r="1861" spans="7:15" x14ac:dyDescent="0.2">
      <c r="G1861" s="3"/>
      <c r="H1861" s="2"/>
      <c r="I1861" s="12"/>
      <c r="J1861" s="67">
        <f t="shared" si="217"/>
        <v>0</v>
      </c>
      <c r="K1861" s="5">
        <f t="shared" si="218"/>
        <v>0</v>
      </c>
      <c r="L1861" s="54">
        <f t="shared" si="219"/>
        <v>0</v>
      </c>
      <c r="M1861" s="56">
        <f t="shared" si="222"/>
        <v>0</v>
      </c>
      <c r="N1861" s="5">
        <f t="shared" si="220"/>
        <v>1</v>
      </c>
      <c r="O1861" s="5">
        <f t="shared" si="221"/>
        <v>0</v>
      </c>
    </row>
    <row r="1862" spans="7:15" x14ac:dyDescent="0.2">
      <c r="G1862" s="3"/>
      <c r="H1862" s="2"/>
      <c r="I1862" s="12"/>
      <c r="J1862" s="67">
        <f t="shared" ref="J1862:J1925" si="223">IF(A1862=C1862,0,H1862)</f>
        <v>0</v>
      </c>
      <c r="K1862" s="5">
        <f t="shared" ref="K1862:K1925" si="224">IF(J1862&gt;0,1,0)</f>
        <v>0</v>
      </c>
      <c r="L1862" s="54">
        <f t="shared" ref="L1862:L1925" si="225">IF(K1862=0,0,IF(I1862="did not close",0,IF(I1862="",0,1)))</f>
        <v>0</v>
      </c>
      <c r="M1862" s="56">
        <f t="shared" si="222"/>
        <v>0</v>
      </c>
      <c r="N1862" s="5">
        <f t="shared" ref="N1862:N1925" si="226">IF(A1862=C1862,1,0)</f>
        <v>1</v>
      </c>
      <c r="O1862" s="5">
        <f t="shared" ref="O1862:O1925" si="227">IF(K1862=0,IF(I1862="did not close",0,IF(I1862="",0,1)),0)</f>
        <v>0</v>
      </c>
    </row>
    <row r="1863" spans="7:15" x14ac:dyDescent="0.2">
      <c r="G1863" s="3"/>
      <c r="H1863" s="2"/>
      <c r="I1863" s="12"/>
      <c r="J1863" s="67">
        <f t="shared" si="223"/>
        <v>0</v>
      </c>
      <c r="K1863" s="5">
        <f t="shared" si="224"/>
        <v>0</v>
      </c>
      <c r="L1863" s="54">
        <f t="shared" si="225"/>
        <v>0</v>
      </c>
      <c r="M1863" s="56">
        <f t="shared" si="222"/>
        <v>0</v>
      </c>
      <c r="N1863" s="5">
        <f t="shared" si="226"/>
        <v>1</v>
      </c>
      <c r="O1863" s="5">
        <f t="shared" si="227"/>
        <v>0</v>
      </c>
    </row>
    <row r="1864" spans="7:15" x14ac:dyDescent="0.2">
      <c r="G1864" s="3"/>
      <c r="H1864" s="2"/>
      <c r="I1864" s="12"/>
      <c r="J1864" s="67">
        <f t="shared" si="223"/>
        <v>0</v>
      </c>
      <c r="K1864" s="5">
        <f t="shared" si="224"/>
        <v>0</v>
      </c>
      <c r="L1864" s="54">
        <f t="shared" si="225"/>
        <v>0</v>
      </c>
      <c r="M1864" s="56">
        <f t="shared" si="222"/>
        <v>0</v>
      </c>
      <c r="N1864" s="5">
        <f t="shared" si="226"/>
        <v>1</v>
      </c>
      <c r="O1864" s="5">
        <f t="shared" si="227"/>
        <v>0</v>
      </c>
    </row>
    <row r="1865" spans="7:15" x14ac:dyDescent="0.2">
      <c r="G1865" s="3"/>
      <c r="H1865" s="2"/>
      <c r="I1865" s="12"/>
      <c r="J1865" s="67">
        <f t="shared" si="223"/>
        <v>0</v>
      </c>
      <c r="K1865" s="5">
        <f t="shared" si="224"/>
        <v>0</v>
      </c>
      <c r="L1865" s="54">
        <f t="shared" si="225"/>
        <v>0</v>
      </c>
      <c r="M1865" s="56">
        <f t="shared" si="222"/>
        <v>0</v>
      </c>
      <c r="N1865" s="5">
        <f t="shared" si="226"/>
        <v>1</v>
      </c>
      <c r="O1865" s="5">
        <f t="shared" si="227"/>
        <v>0</v>
      </c>
    </row>
    <row r="1866" spans="7:15" x14ac:dyDescent="0.2">
      <c r="G1866" s="3"/>
      <c r="H1866" s="2"/>
      <c r="I1866" s="12"/>
      <c r="J1866" s="67">
        <f t="shared" si="223"/>
        <v>0</v>
      </c>
      <c r="K1866" s="5">
        <f t="shared" si="224"/>
        <v>0</v>
      </c>
      <c r="L1866" s="54">
        <f t="shared" si="225"/>
        <v>0</v>
      </c>
      <c r="M1866" s="56">
        <f t="shared" si="222"/>
        <v>0</v>
      </c>
      <c r="N1866" s="5">
        <f t="shared" si="226"/>
        <v>1</v>
      </c>
      <c r="O1866" s="5">
        <f t="shared" si="227"/>
        <v>0</v>
      </c>
    </row>
    <row r="1867" spans="7:15" x14ac:dyDescent="0.2">
      <c r="G1867" s="3"/>
      <c r="H1867" s="2"/>
      <c r="I1867" s="12"/>
      <c r="J1867" s="67">
        <f t="shared" si="223"/>
        <v>0</v>
      </c>
      <c r="K1867" s="5">
        <f t="shared" si="224"/>
        <v>0</v>
      </c>
      <c r="L1867" s="54">
        <f t="shared" si="225"/>
        <v>0</v>
      </c>
      <c r="M1867" s="56">
        <f t="shared" si="222"/>
        <v>0</v>
      </c>
      <c r="N1867" s="5">
        <f t="shared" si="226"/>
        <v>1</v>
      </c>
      <c r="O1867" s="5">
        <f t="shared" si="227"/>
        <v>0</v>
      </c>
    </row>
    <row r="1868" spans="7:15" x14ac:dyDescent="0.2">
      <c r="G1868" s="3"/>
      <c r="H1868" s="2"/>
      <c r="I1868" s="12"/>
      <c r="J1868" s="67">
        <f t="shared" si="223"/>
        <v>0</v>
      </c>
      <c r="K1868" s="5">
        <f t="shared" si="224"/>
        <v>0</v>
      </c>
      <c r="L1868" s="54">
        <f t="shared" si="225"/>
        <v>0</v>
      </c>
      <c r="M1868" s="56">
        <f t="shared" si="222"/>
        <v>0</v>
      </c>
      <c r="N1868" s="5">
        <f t="shared" si="226"/>
        <v>1</v>
      </c>
      <c r="O1868" s="5">
        <f t="shared" si="227"/>
        <v>0</v>
      </c>
    </row>
    <row r="1869" spans="7:15" x14ac:dyDescent="0.2">
      <c r="G1869" s="3"/>
      <c r="H1869" s="2"/>
      <c r="I1869" s="12"/>
      <c r="J1869" s="67">
        <f t="shared" si="223"/>
        <v>0</v>
      </c>
      <c r="K1869" s="5">
        <f t="shared" si="224"/>
        <v>0</v>
      </c>
      <c r="L1869" s="54">
        <f t="shared" si="225"/>
        <v>0</v>
      </c>
      <c r="M1869" s="56">
        <f t="shared" si="222"/>
        <v>0</v>
      </c>
      <c r="N1869" s="5">
        <f t="shared" si="226"/>
        <v>1</v>
      </c>
      <c r="O1869" s="5">
        <f t="shared" si="227"/>
        <v>0</v>
      </c>
    </row>
    <row r="1870" spans="7:15" x14ac:dyDescent="0.2">
      <c r="G1870" s="3"/>
      <c r="H1870" s="2"/>
      <c r="I1870" s="12"/>
      <c r="J1870" s="67">
        <f t="shared" si="223"/>
        <v>0</v>
      </c>
      <c r="K1870" s="5">
        <f t="shared" si="224"/>
        <v>0</v>
      </c>
      <c r="L1870" s="54">
        <f t="shared" si="225"/>
        <v>0</v>
      </c>
      <c r="M1870" s="56">
        <f t="shared" si="222"/>
        <v>0</v>
      </c>
      <c r="N1870" s="5">
        <f t="shared" si="226"/>
        <v>1</v>
      </c>
      <c r="O1870" s="5">
        <f t="shared" si="227"/>
        <v>0</v>
      </c>
    </row>
    <row r="1871" spans="7:15" x14ac:dyDescent="0.2">
      <c r="G1871" s="3"/>
      <c r="H1871" s="2"/>
      <c r="I1871" s="12"/>
      <c r="J1871" s="67">
        <f t="shared" si="223"/>
        <v>0</v>
      </c>
      <c r="K1871" s="5">
        <f t="shared" si="224"/>
        <v>0</v>
      </c>
      <c r="L1871" s="54">
        <f t="shared" si="225"/>
        <v>0</v>
      </c>
      <c r="M1871" s="56">
        <f t="shared" si="222"/>
        <v>0</v>
      </c>
      <c r="N1871" s="5">
        <f t="shared" si="226"/>
        <v>1</v>
      </c>
      <c r="O1871" s="5">
        <f t="shared" si="227"/>
        <v>0</v>
      </c>
    </row>
    <row r="1872" spans="7:15" x14ac:dyDescent="0.2">
      <c r="G1872" s="3"/>
      <c r="H1872" s="2"/>
      <c r="I1872" s="12"/>
      <c r="J1872" s="67">
        <f t="shared" si="223"/>
        <v>0</v>
      </c>
      <c r="K1872" s="5">
        <f t="shared" si="224"/>
        <v>0</v>
      </c>
      <c r="L1872" s="54">
        <f t="shared" si="225"/>
        <v>0</v>
      </c>
      <c r="M1872" s="56">
        <f t="shared" si="222"/>
        <v>0</v>
      </c>
      <c r="N1872" s="5">
        <f t="shared" si="226"/>
        <v>1</v>
      </c>
      <c r="O1872" s="5">
        <f t="shared" si="227"/>
        <v>0</v>
      </c>
    </row>
    <row r="1873" spans="7:15" x14ac:dyDescent="0.2">
      <c r="G1873" s="3"/>
      <c r="H1873" s="2"/>
      <c r="I1873" s="12"/>
      <c r="J1873" s="67">
        <f t="shared" si="223"/>
        <v>0</v>
      </c>
      <c r="K1873" s="5">
        <f t="shared" si="224"/>
        <v>0</v>
      </c>
      <c r="L1873" s="54">
        <f t="shared" si="225"/>
        <v>0</v>
      </c>
      <c r="M1873" s="56">
        <f t="shared" si="222"/>
        <v>0</v>
      </c>
      <c r="N1873" s="5">
        <f t="shared" si="226"/>
        <v>1</v>
      </c>
      <c r="O1873" s="5">
        <f t="shared" si="227"/>
        <v>0</v>
      </c>
    </row>
    <row r="1874" spans="7:15" x14ac:dyDescent="0.2">
      <c r="G1874" s="3"/>
      <c r="H1874" s="2"/>
      <c r="I1874" s="12"/>
      <c r="J1874" s="67">
        <f t="shared" si="223"/>
        <v>0</v>
      </c>
      <c r="K1874" s="5">
        <f t="shared" si="224"/>
        <v>0</v>
      </c>
      <c r="L1874" s="54">
        <f t="shared" si="225"/>
        <v>0</v>
      </c>
      <c r="M1874" s="56">
        <f t="shared" si="222"/>
        <v>0</v>
      </c>
      <c r="N1874" s="5">
        <f t="shared" si="226"/>
        <v>1</v>
      </c>
      <c r="O1874" s="5">
        <f t="shared" si="227"/>
        <v>0</v>
      </c>
    </row>
    <row r="1875" spans="7:15" x14ac:dyDescent="0.2">
      <c r="G1875" s="3"/>
      <c r="H1875" s="2"/>
      <c r="I1875" s="12"/>
      <c r="J1875" s="67">
        <f t="shared" si="223"/>
        <v>0</v>
      </c>
      <c r="K1875" s="5">
        <f t="shared" si="224"/>
        <v>0</v>
      </c>
      <c r="L1875" s="54">
        <f t="shared" si="225"/>
        <v>0</v>
      </c>
      <c r="M1875" s="56">
        <f t="shared" si="222"/>
        <v>0</v>
      </c>
      <c r="N1875" s="5">
        <f t="shared" si="226"/>
        <v>1</v>
      </c>
      <c r="O1875" s="5">
        <f t="shared" si="227"/>
        <v>0</v>
      </c>
    </row>
    <row r="1876" spans="7:15" x14ac:dyDescent="0.2">
      <c r="G1876" s="3"/>
      <c r="H1876" s="2"/>
      <c r="I1876" s="12"/>
      <c r="J1876" s="67">
        <f t="shared" si="223"/>
        <v>0</v>
      </c>
      <c r="K1876" s="5">
        <f t="shared" si="224"/>
        <v>0</v>
      </c>
      <c r="L1876" s="54">
        <f t="shared" si="225"/>
        <v>0</v>
      </c>
      <c r="M1876" s="56">
        <f t="shared" si="222"/>
        <v>0</v>
      </c>
      <c r="N1876" s="5">
        <f t="shared" si="226"/>
        <v>1</v>
      </c>
      <c r="O1876" s="5">
        <f t="shared" si="227"/>
        <v>0</v>
      </c>
    </row>
    <row r="1877" spans="7:15" x14ac:dyDescent="0.2">
      <c r="G1877" s="3"/>
      <c r="H1877" s="2"/>
      <c r="I1877" s="12"/>
      <c r="J1877" s="67">
        <f t="shared" si="223"/>
        <v>0</v>
      </c>
      <c r="K1877" s="5">
        <f t="shared" si="224"/>
        <v>0</v>
      </c>
      <c r="L1877" s="54">
        <f t="shared" si="225"/>
        <v>0</v>
      </c>
      <c r="M1877" s="56">
        <f t="shared" si="222"/>
        <v>0</v>
      </c>
      <c r="N1877" s="5">
        <f t="shared" si="226"/>
        <v>1</v>
      </c>
      <c r="O1877" s="5">
        <f t="shared" si="227"/>
        <v>0</v>
      </c>
    </row>
    <row r="1878" spans="7:15" x14ac:dyDescent="0.2">
      <c r="G1878" s="3"/>
      <c r="H1878" s="2"/>
      <c r="I1878" s="12"/>
      <c r="J1878" s="67">
        <f t="shared" si="223"/>
        <v>0</v>
      </c>
      <c r="K1878" s="5">
        <f t="shared" si="224"/>
        <v>0</v>
      </c>
      <c r="L1878" s="54">
        <f t="shared" si="225"/>
        <v>0</v>
      </c>
      <c r="M1878" s="56">
        <f t="shared" si="222"/>
        <v>0</v>
      </c>
      <c r="N1878" s="5">
        <f t="shared" si="226"/>
        <v>1</v>
      </c>
      <c r="O1878" s="5">
        <f t="shared" si="227"/>
        <v>0</v>
      </c>
    </row>
    <row r="1879" spans="7:15" x14ac:dyDescent="0.2">
      <c r="G1879" s="3"/>
      <c r="H1879" s="2"/>
      <c r="I1879" s="12"/>
      <c r="J1879" s="67">
        <f t="shared" si="223"/>
        <v>0</v>
      </c>
      <c r="K1879" s="5">
        <f t="shared" si="224"/>
        <v>0</v>
      </c>
      <c r="L1879" s="54">
        <f t="shared" si="225"/>
        <v>0</v>
      </c>
      <c r="M1879" s="56" t="e">
        <f>IF(D1879="",#REF!,D1879)</f>
        <v>#REF!</v>
      </c>
      <c r="N1879" s="5">
        <f t="shared" si="226"/>
        <v>1</v>
      </c>
      <c r="O1879" s="5">
        <f t="shared" si="227"/>
        <v>0</v>
      </c>
    </row>
    <row r="1880" spans="7:15" x14ac:dyDescent="0.2">
      <c r="G1880" s="3"/>
      <c r="H1880" s="2"/>
      <c r="I1880" s="12"/>
      <c r="J1880" s="67">
        <f t="shared" si="223"/>
        <v>0</v>
      </c>
      <c r="K1880" s="5">
        <f t="shared" si="224"/>
        <v>0</v>
      </c>
      <c r="L1880" s="54">
        <f t="shared" si="225"/>
        <v>0</v>
      </c>
      <c r="M1880" s="56" t="e">
        <f>IF(D1880="",#REF!,D1880)</f>
        <v>#REF!</v>
      </c>
      <c r="N1880" s="5">
        <f t="shared" si="226"/>
        <v>1</v>
      </c>
      <c r="O1880" s="5">
        <f t="shared" si="227"/>
        <v>0</v>
      </c>
    </row>
    <row r="1881" spans="7:15" x14ac:dyDescent="0.2">
      <c r="G1881" s="3"/>
      <c r="H1881" s="2"/>
      <c r="I1881" s="12"/>
      <c r="J1881" s="67">
        <f t="shared" si="223"/>
        <v>0</v>
      </c>
      <c r="K1881" s="5">
        <f t="shared" si="224"/>
        <v>0</v>
      </c>
      <c r="L1881" s="54">
        <f t="shared" si="225"/>
        <v>0</v>
      </c>
      <c r="M1881" s="56">
        <f t="shared" si="222"/>
        <v>0</v>
      </c>
      <c r="N1881" s="5">
        <f t="shared" si="226"/>
        <v>1</v>
      </c>
      <c r="O1881" s="5">
        <f t="shared" si="227"/>
        <v>0</v>
      </c>
    </row>
    <row r="1882" spans="7:15" x14ac:dyDescent="0.2">
      <c r="G1882" s="3"/>
      <c r="H1882" s="2"/>
      <c r="I1882" s="12"/>
      <c r="J1882" s="67">
        <f t="shared" si="223"/>
        <v>0</v>
      </c>
      <c r="K1882" s="5">
        <f t="shared" si="224"/>
        <v>0</v>
      </c>
      <c r="L1882" s="54">
        <f t="shared" si="225"/>
        <v>0</v>
      </c>
      <c r="M1882" s="56" t="e">
        <f>IF(D1882="",#REF!,D1882)</f>
        <v>#REF!</v>
      </c>
      <c r="N1882" s="5">
        <f t="shared" si="226"/>
        <v>1</v>
      </c>
      <c r="O1882" s="5">
        <f t="shared" si="227"/>
        <v>0</v>
      </c>
    </row>
    <row r="1883" spans="7:15" x14ac:dyDescent="0.2">
      <c r="G1883" s="3"/>
      <c r="H1883" s="2"/>
      <c r="I1883" s="12"/>
      <c r="J1883" s="67">
        <f t="shared" si="223"/>
        <v>0</v>
      </c>
      <c r="K1883" s="5">
        <f t="shared" si="224"/>
        <v>0</v>
      </c>
      <c r="L1883" s="54">
        <f t="shared" si="225"/>
        <v>0</v>
      </c>
      <c r="M1883" s="56">
        <f t="shared" si="222"/>
        <v>0</v>
      </c>
      <c r="N1883" s="5">
        <f t="shared" si="226"/>
        <v>1</v>
      </c>
      <c r="O1883" s="5">
        <f t="shared" si="227"/>
        <v>0</v>
      </c>
    </row>
    <row r="1884" spans="7:15" x14ac:dyDescent="0.2">
      <c r="G1884" s="3"/>
      <c r="H1884" s="2"/>
      <c r="I1884" s="12"/>
      <c r="J1884" s="67">
        <f t="shared" si="223"/>
        <v>0</v>
      </c>
      <c r="K1884" s="5">
        <f t="shared" si="224"/>
        <v>0</v>
      </c>
      <c r="L1884" s="54">
        <f t="shared" si="225"/>
        <v>0</v>
      </c>
      <c r="M1884" s="56" t="e">
        <f>IF(D1884="",#REF!,D1884)</f>
        <v>#REF!</v>
      </c>
      <c r="N1884" s="5">
        <f t="shared" si="226"/>
        <v>1</v>
      </c>
      <c r="O1884" s="5">
        <f t="shared" si="227"/>
        <v>0</v>
      </c>
    </row>
    <row r="1885" spans="7:15" x14ac:dyDescent="0.2">
      <c r="G1885" s="3"/>
      <c r="H1885" s="2"/>
      <c r="I1885" s="12"/>
      <c r="J1885" s="67">
        <f t="shared" si="223"/>
        <v>0</v>
      </c>
      <c r="K1885" s="5">
        <f t="shared" si="224"/>
        <v>0</v>
      </c>
      <c r="L1885" s="54">
        <f t="shared" si="225"/>
        <v>0</v>
      </c>
      <c r="M1885" s="56" t="e">
        <f>IF(D1885="",#REF!,D1885)</f>
        <v>#REF!</v>
      </c>
      <c r="N1885" s="5">
        <f t="shared" si="226"/>
        <v>1</v>
      </c>
      <c r="O1885" s="5">
        <f t="shared" si="227"/>
        <v>0</v>
      </c>
    </row>
    <row r="1886" spans="7:15" x14ac:dyDescent="0.2">
      <c r="G1886" s="3"/>
      <c r="H1886" s="2"/>
      <c r="I1886" s="12"/>
      <c r="J1886" s="67">
        <f t="shared" si="223"/>
        <v>0</v>
      </c>
      <c r="K1886" s="5">
        <f t="shared" si="224"/>
        <v>0</v>
      </c>
      <c r="L1886" s="54">
        <f t="shared" si="225"/>
        <v>0</v>
      </c>
      <c r="M1886" s="56" t="e">
        <f>IF(D1886="",#REF!,D1886)</f>
        <v>#REF!</v>
      </c>
      <c r="N1886" s="5">
        <f t="shared" si="226"/>
        <v>1</v>
      </c>
      <c r="O1886" s="5">
        <f t="shared" si="227"/>
        <v>0</v>
      </c>
    </row>
    <row r="1887" spans="7:15" x14ac:dyDescent="0.2">
      <c r="G1887" s="3"/>
      <c r="H1887" s="2"/>
      <c r="I1887" s="12"/>
      <c r="J1887" s="67">
        <f t="shared" si="223"/>
        <v>0</v>
      </c>
      <c r="K1887" s="5">
        <f t="shared" si="224"/>
        <v>0</v>
      </c>
      <c r="L1887" s="54">
        <f t="shared" si="225"/>
        <v>0</v>
      </c>
      <c r="M1887" s="56" t="e">
        <f>IF(D1887="",#REF!,D1887)</f>
        <v>#REF!</v>
      </c>
      <c r="N1887" s="5">
        <f t="shared" si="226"/>
        <v>1</v>
      </c>
      <c r="O1887" s="5">
        <f t="shared" si="227"/>
        <v>0</v>
      </c>
    </row>
    <row r="1888" spans="7:15" x14ac:dyDescent="0.2">
      <c r="G1888" s="3"/>
      <c r="H1888" s="2"/>
      <c r="I1888" s="12"/>
      <c r="J1888" s="67">
        <f t="shared" si="223"/>
        <v>0</v>
      </c>
      <c r="K1888" s="5">
        <f t="shared" si="224"/>
        <v>0</v>
      </c>
      <c r="L1888" s="54">
        <f t="shared" si="225"/>
        <v>0</v>
      </c>
      <c r="M1888" s="56" t="e">
        <f>IF(D1888="",#REF!,D1888)</f>
        <v>#REF!</v>
      </c>
      <c r="N1888" s="5">
        <f t="shared" si="226"/>
        <v>1</v>
      </c>
      <c r="O1888" s="5">
        <f t="shared" si="227"/>
        <v>0</v>
      </c>
    </row>
    <row r="1889" spans="7:15" x14ac:dyDescent="0.2">
      <c r="G1889" s="3"/>
      <c r="H1889" s="2"/>
      <c r="I1889" s="12"/>
      <c r="J1889" s="67">
        <f t="shared" si="223"/>
        <v>0</v>
      </c>
      <c r="K1889" s="5">
        <f t="shared" si="224"/>
        <v>0</v>
      </c>
      <c r="L1889" s="54">
        <f t="shared" si="225"/>
        <v>0</v>
      </c>
      <c r="M1889" s="56">
        <f t="shared" si="222"/>
        <v>0</v>
      </c>
      <c r="N1889" s="5">
        <f t="shared" si="226"/>
        <v>1</v>
      </c>
      <c r="O1889" s="5">
        <f t="shared" si="227"/>
        <v>0</v>
      </c>
    </row>
    <row r="1890" spans="7:15" x14ac:dyDescent="0.2">
      <c r="G1890" s="3"/>
      <c r="H1890" s="2"/>
      <c r="I1890" s="12"/>
      <c r="J1890" s="67">
        <f t="shared" si="223"/>
        <v>0</v>
      </c>
      <c r="K1890" s="5">
        <f t="shared" si="224"/>
        <v>0</v>
      </c>
      <c r="L1890" s="54">
        <f t="shared" si="225"/>
        <v>0</v>
      </c>
      <c r="M1890" s="56">
        <f t="shared" si="222"/>
        <v>0</v>
      </c>
      <c r="N1890" s="5">
        <f t="shared" si="226"/>
        <v>1</v>
      </c>
      <c r="O1890" s="5">
        <f t="shared" si="227"/>
        <v>0</v>
      </c>
    </row>
    <row r="1891" spans="7:15" x14ac:dyDescent="0.2">
      <c r="G1891" s="3"/>
      <c r="H1891" s="2"/>
      <c r="I1891" s="12"/>
      <c r="J1891" s="67">
        <f t="shared" si="223"/>
        <v>0</v>
      </c>
      <c r="K1891" s="5">
        <f t="shared" si="224"/>
        <v>0</v>
      </c>
      <c r="L1891" s="54">
        <f t="shared" si="225"/>
        <v>0</v>
      </c>
      <c r="M1891" s="56">
        <f t="shared" si="222"/>
        <v>0</v>
      </c>
      <c r="N1891" s="5">
        <f t="shared" si="226"/>
        <v>1</v>
      </c>
      <c r="O1891" s="5">
        <f t="shared" si="227"/>
        <v>0</v>
      </c>
    </row>
    <row r="1892" spans="7:15" x14ac:dyDescent="0.2">
      <c r="G1892" s="3"/>
      <c r="H1892" s="2"/>
      <c r="I1892" s="12"/>
      <c r="J1892" s="67">
        <f t="shared" si="223"/>
        <v>0</v>
      </c>
      <c r="K1892" s="5">
        <f t="shared" si="224"/>
        <v>0</v>
      </c>
      <c r="L1892" s="54">
        <f t="shared" si="225"/>
        <v>0</v>
      </c>
      <c r="M1892" s="56">
        <f t="shared" si="222"/>
        <v>0</v>
      </c>
      <c r="N1892" s="5">
        <f t="shared" si="226"/>
        <v>1</v>
      </c>
      <c r="O1892" s="5">
        <f t="shared" si="227"/>
        <v>0</v>
      </c>
    </row>
    <row r="1893" spans="7:15" x14ac:dyDescent="0.2">
      <c r="G1893" s="3"/>
      <c r="H1893" s="2"/>
      <c r="I1893" s="12"/>
      <c r="J1893" s="67">
        <f t="shared" si="223"/>
        <v>0</v>
      </c>
      <c r="K1893" s="5">
        <f t="shared" si="224"/>
        <v>0</v>
      </c>
      <c r="L1893" s="54">
        <f t="shared" si="225"/>
        <v>0</v>
      </c>
      <c r="M1893" s="56">
        <f t="shared" si="222"/>
        <v>0</v>
      </c>
      <c r="N1893" s="5">
        <f t="shared" si="226"/>
        <v>1</v>
      </c>
      <c r="O1893" s="5">
        <f t="shared" si="227"/>
        <v>0</v>
      </c>
    </row>
    <row r="1894" spans="7:15" x14ac:dyDescent="0.2">
      <c r="G1894" s="3"/>
      <c r="H1894" s="2"/>
      <c r="I1894" s="12"/>
      <c r="J1894" s="67">
        <f t="shared" si="223"/>
        <v>0</v>
      </c>
      <c r="K1894" s="5">
        <f t="shared" si="224"/>
        <v>0</v>
      </c>
      <c r="L1894" s="54">
        <f t="shared" si="225"/>
        <v>0</v>
      </c>
      <c r="M1894" s="56">
        <f t="shared" si="222"/>
        <v>0</v>
      </c>
      <c r="N1894" s="5">
        <f t="shared" si="226"/>
        <v>1</v>
      </c>
      <c r="O1894" s="5">
        <f t="shared" si="227"/>
        <v>0</v>
      </c>
    </row>
    <row r="1895" spans="7:15" x14ac:dyDescent="0.2">
      <c r="G1895" s="3"/>
      <c r="H1895" s="2"/>
      <c r="I1895" s="12"/>
      <c r="J1895" s="67">
        <f t="shared" si="223"/>
        <v>0</v>
      </c>
      <c r="K1895" s="5">
        <f t="shared" si="224"/>
        <v>0</v>
      </c>
      <c r="L1895" s="54">
        <f t="shared" si="225"/>
        <v>0</v>
      </c>
      <c r="M1895" s="56" t="e">
        <f>IF(D1895="",#REF!,D1895)</f>
        <v>#REF!</v>
      </c>
      <c r="N1895" s="5">
        <f t="shared" si="226"/>
        <v>1</v>
      </c>
      <c r="O1895" s="5">
        <f t="shared" si="227"/>
        <v>0</v>
      </c>
    </row>
    <row r="1896" spans="7:15" x14ac:dyDescent="0.2">
      <c r="G1896" s="3"/>
      <c r="H1896" s="2"/>
      <c r="I1896" s="12"/>
      <c r="J1896" s="67">
        <f t="shared" si="223"/>
        <v>0</v>
      </c>
      <c r="K1896" s="5">
        <f t="shared" si="224"/>
        <v>0</v>
      </c>
      <c r="L1896" s="54">
        <f t="shared" si="225"/>
        <v>0</v>
      </c>
      <c r="M1896" s="56">
        <f t="shared" si="222"/>
        <v>0</v>
      </c>
      <c r="N1896" s="5">
        <f t="shared" si="226"/>
        <v>1</v>
      </c>
      <c r="O1896" s="5">
        <f t="shared" si="227"/>
        <v>0</v>
      </c>
    </row>
    <row r="1897" spans="7:15" x14ac:dyDescent="0.2">
      <c r="G1897" s="3"/>
      <c r="H1897" s="2"/>
      <c r="I1897" s="12"/>
      <c r="J1897" s="67">
        <f t="shared" si="223"/>
        <v>0</v>
      </c>
      <c r="K1897" s="5">
        <f t="shared" si="224"/>
        <v>0</v>
      </c>
      <c r="L1897" s="54">
        <f t="shared" si="225"/>
        <v>0</v>
      </c>
      <c r="M1897" s="56">
        <f t="shared" si="222"/>
        <v>0</v>
      </c>
      <c r="N1897" s="5">
        <f t="shared" si="226"/>
        <v>1</v>
      </c>
      <c r="O1897" s="5">
        <f t="shared" si="227"/>
        <v>0</v>
      </c>
    </row>
    <row r="1898" spans="7:15" x14ac:dyDescent="0.2">
      <c r="G1898" s="3"/>
      <c r="H1898" s="2"/>
      <c r="I1898" s="12"/>
      <c r="J1898" s="67">
        <f t="shared" si="223"/>
        <v>0</v>
      </c>
      <c r="K1898" s="5">
        <f t="shared" si="224"/>
        <v>0</v>
      </c>
      <c r="L1898" s="54">
        <f t="shared" si="225"/>
        <v>0</v>
      </c>
      <c r="M1898" s="56">
        <f t="shared" si="222"/>
        <v>0</v>
      </c>
      <c r="N1898" s="5">
        <f t="shared" si="226"/>
        <v>1</v>
      </c>
      <c r="O1898" s="5">
        <f t="shared" si="227"/>
        <v>0</v>
      </c>
    </row>
    <row r="1899" spans="7:15" x14ac:dyDescent="0.2">
      <c r="G1899" s="3"/>
      <c r="H1899" s="2"/>
      <c r="I1899" s="12"/>
      <c r="J1899" s="67">
        <f t="shared" si="223"/>
        <v>0</v>
      </c>
      <c r="K1899" s="5">
        <f t="shared" si="224"/>
        <v>0</v>
      </c>
      <c r="L1899" s="54">
        <f t="shared" si="225"/>
        <v>0</v>
      </c>
      <c r="M1899" s="56">
        <f t="shared" si="222"/>
        <v>0</v>
      </c>
      <c r="N1899" s="5">
        <f t="shared" si="226"/>
        <v>1</v>
      </c>
      <c r="O1899" s="5">
        <f t="shared" si="227"/>
        <v>0</v>
      </c>
    </row>
    <row r="1900" spans="7:15" x14ac:dyDescent="0.2">
      <c r="G1900" s="3"/>
      <c r="H1900" s="2"/>
      <c r="I1900" s="12"/>
      <c r="J1900" s="67">
        <f t="shared" si="223"/>
        <v>0</v>
      </c>
      <c r="K1900" s="5">
        <f t="shared" si="224"/>
        <v>0</v>
      </c>
      <c r="L1900" s="54">
        <f t="shared" si="225"/>
        <v>0</v>
      </c>
      <c r="M1900" s="56">
        <f t="shared" si="222"/>
        <v>0</v>
      </c>
      <c r="N1900" s="5">
        <f t="shared" si="226"/>
        <v>1</v>
      </c>
      <c r="O1900" s="5">
        <f t="shared" si="227"/>
        <v>0</v>
      </c>
    </row>
    <row r="1901" spans="7:15" x14ac:dyDescent="0.2">
      <c r="G1901" s="3"/>
      <c r="H1901" s="2"/>
      <c r="I1901" s="12"/>
      <c r="J1901" s="67">
        <f t="shared" si="223"/>
        <v>0</v>
      </c>
      <c r="K1901" s="5">
        <f t="shared" si="224"/>
        <v>0</v>
      </c>
      <c r="L1901" s="54">
        <f t="shared" si="225"/>
        <v>0</v>
      </c>
      <c r="M1901" s="56">
        <f t="shared" si="222"/>
        <v>0</v>
      </c>
      <c r="N1901" s="5">
        <f t="shared" si="226"/>
        <v>1</v>
      </c>
      <c r="O1901" s="5">
        <f t="shared" si="227"/>
        <v>0</v>
      </c>
    </row>
    <row r="1902" spans="7:15" x14ac:dyDescent="0.2">
      <c r="G1902" s="3"/>
      <c r="H1902" s="2"/>
      <c r="I1902" s="12"/>
      <c r="J1902" s="67">
        <f t="shared" si="223"/>
        <v>0</v>
      </c>
      <c r="K1902" s="5">
        <f t="shared" si="224"/>
        <v>0</v>
      </c>
      <c r="L1902" s="54">
        <f t="shared" si="225"/>
        <v>0</v>
      </c>
      <c r="M1902" s="56">
        <f t="shared" si="222"/>
        <v>0</v>
      </c>
      <c r="N1902" s="5">
        <f t="shared" si="226"/>
        <v>1</v>
      </c>
      <c r="O1902" s="5">
        <f t="shared" si="227"/>
        <v>0</v>
      </c>
    </row>
    <row r="1903" spans="7:15" x14ac:dyDescent="0.2">
      <c r="G1903" s="3"/>
      <c r="H1903" s="2"/>
      <c r="I1903" s="12"/>
      <c r="J1903" s="67">
        <f t="shared" si="223"/>
        <v>0</v>
      </c>
      <c r="K1903" s="5">
        <f t="shared" si="224"/>
        <v>0</v>
      </c>
      <c r="L1903" s="54">
        <f t="shared" si="225"/>
        <v>0</v>
      </c>
      <c r="M1903" s="56" t="e">
        <f>IF(D1903="",#REF!,D1903)</f>
        <v>#REF!</v>
      </c>
      <c r="N1903" s="5">
        <f t="shared" si="226"/>
        <v>1</v>
      </c>
      <c r="O1903" s="5">
        <f t="shared" si="227"/>
        <v>0</v>
      </c>
    </row>
    <row r="1904" spans="7:15" x14ac:dyDescent="0.2">
      <c r="G1904" s="3"/>
      <c r="H1904" s="2"/>
      <c r="I1904" s="12"/>
      <c r="J1904" s="67">
        <f t="shared" si="223"/>
        <v>0</v>
      </c>
      <c r="K1904" s="5">
        <f t="shared" si="224"/>
        <v>0</v>
      </c>
      <c r="L1904" s="54">
        <f t="shared" si="225"/>
        <v>0</v>
      </c>
      <c r="M1904" s="56" t="e">
        <f>IF(D1904="",#REF!,D1904)</f>
        <v>#REF!</v>
      </c>
      <c r="N1904" s="5">
        <f t="shared" si="226"/>
        <v>1</v>
      </c>
      <c r="O1904" s="5">
        <f t="shared" si="227"/>
        <v>0</v>
      </c>
    </row>
    <row r="1905" spans="7:15" x14ac:dyDescent="0.2">
      <c r="G1905" s="3"/>
      <c r="H1905" s="2"/>
      <c r="I1905" s="12"/>
      <c r="J1905" s="67">
        <f t="shared" si="223"/>
        <v>0</v>
      </c>
      <c r="K1905" s="5">
        <f t="shared" si="224"/>
        <v>0</v>
      </c>
      <c r="L1905" s="54">
        <f t="shared" si="225"/>
        <v>0</v>
      </c>
      <c r="M1905" s="56">
        <f t="shared" ref="M1905:M1950" si="228">IF(D1905="",D1904,D1905)</f>
        <v>0</v>
      </c>
      <c r="N1905" s="5">
        <f t="shared" si="226"/>
        <v>1</v>
      </c>
      <c r="O1905" s="5">
        <f t="shared" si="227"/>
        <v>0</v>
      </c>
    </row>
    <row r="1906" spans="7:15" x14ac:dyDescent="0.2">
      <c r="G1906" s="3"/>
      <c r="H1906" s="2"/>
      <c r="I1906" s="12"/>
      <c r="J1906" s="67">
        <f t="shared" si="223"/>
        <v>0</v>
      </c>
      <c r="K1906" s="5">
        <f t="shared" si="224"/>
        <v>0</v>
      </c>
      <c r="L1906" s="54">
        <f t="shared" si="225"/>
        <v>0</v>
      </c>
      <c r="M1906" s="56" t="e">
        <f>IF(D1906="",#REF!,D1906)</f>
        <v>#REF!</v>
      </c>
      <c r="N1906" s="5">
        <f t="shared" si="226"/>
        <v>1</v>
      </c>
      <c r="O1906" s="5">
        <f t="shared" si="227"/>
        <v>0</v>
      </c>
    </row>
    <row r="1907" spans="7:15" x14ac:dyDescent="0.2">
      <c r="G1907" s="3"/>
      <c r="H1907" s="2"/>
      <c r="I1907" s="12"/>
      <c r="J1907" s="67">
        <f t="shared" si="223"/>
        <v>0</v>
      </c>
      <c r="K1907" s="5">
        <f t="shared" si="224"/>
        <v>0</v>
      </c>
      <c r="L1907" s="54">
        <f t="shared" si="225"/>
        <v>0</v>
      </c>
      <c r="M1907" s="56">
        <f t="shared" si="228"/>
        <v>0</v>
      </c>
      <c r="N1907" s="5">
        <f t="shared" si="226"/>
        <v>1</v>
      </c>
      <c r="O1907" s="5">
        <f t="shared" si="227"/>
        <v>0</v>
      </c>
    </row>
    <row r="1908" spans="7:15" x14ac:dyDescent="0.2">
      <c r="G1908" s="3"/>
      <c r="H1908" s="2"/>
      <c r="I1908" s="12"/>
      <c r="J1908" s="67">
        <f t="shared" si="223"/>
        <v>0</v>
      </c>
      <c r="K1908" s="5">
        <f t="shared" si="224"/>
        <v>0</v>
      </c>
      <c r="L1908" s="54">
        <f t="shared" si="225"/>
        <v>0</v>
      </c>
      <c r="M1908" s="56">
        <f t="shared" si="228"/>
        <v>0</v>
      </c>
      <c r="N1908" s="5">
        <f t="shared" si="226"/>
        <v>1</v>
      </c>
      <c r="O1908" s="5">
        <f t="shared" si="227"/>
        <v>0</v>
      </c>
    </row>
    <row r="1909" spans="7:15" x14ac:dyDescent="0.2">
      <c r="G1909" s="3"/>
      <c r="H1909" s="2"/>
      <c r="I1909" s="12"/>
      <c r="J1909" s="67">
        <f t="shared" si="223"/>
        <v>0</v>
      </c>
      <c r="K1909" s="5">
        <f t="shared" si="224"/>
        <v>0</v>
      </c>
      <c r="L1909" s="54">
        <f t="shared" si="225"/>
        <v>0</v>
      </c>
      <c r="M1909" s="56">
        <f t="shared" si="228"/>
        <v>0</v>
      </c>
      <c r="N1909" s="5">
        <f t="shared" si="226"/>
        <v>1</v>
      </c>
      <c r="O1909" s="5">
        <f t="shared" si="227"/>
        <v>0</v>
      </c>
    </row>
    <row r="1910" spans="7:15" x14ac:dyDescent="0.2">
      <c r="G1910" s="3"/>
      <c r="H1910" s="2"/>
      <c r="I1910" s="12"/>
      <c r="J1910" s="67">
        <f t="shared" si="223"/>
        <v>0</v>
      </c>
      <c r="K1910" s="5">
        <f t="shared" si="224"/>
        <v>0</v>
      </c>
      <c r="L1910" s="54">
        <f t="shared" si="225"/>
        <v>0</v>
      </c>
      <c r="M1910" s="56" t="e">
        <f>IF(D1910="",#REF!,D1910)</f>
        <v>#REF!</v>
      </c>
      <c r="N1910" s="5">
        <f t="shared" si="226"/>
        <v>1</v>
      </c>
      <c r="O1910" s="5">
        <f t="shared" si="227"/>
        <v>0</v>
      </c>
    </row>
    <row r="1911" spans="7:15" x14ac:dyDescent="0.2">
      <c r="G1911" s="3"/>
      <c r="H1911" s="2"/>
      <c r="I1911" s="12"/>
      <c r="J1911" s="67">
        <f t="shared" si="223"/>
        <v>0</v>
      </c>
      <c r="K1911" s="5">
        <f t="shared" si="224"/>
        <v>0</v>
      </c>
      <c r="L1911" s="54">
        <f t="shared" si="225"/>
        <v>0</v>
      </c>
      <c r="M1911" s="56">
        <f t="shared" si="228"/>
        <v>0</v>
      </c>
      <c r="N1911" s="5">
        <f t="shared" si="226"/>
        <v>1</v>
      </c>
      <c r="O1911" s="5">
        <f t="shared" si="227"/>
        <v>0</v>
      </c>
    </row>
    <row r="1912" spans="7:15" x14ac:dyDescent="0.2">
      <c r="G1912" s="3"/>
      <c r="H1912" s="2"/>
      <c r="I1912" s="12"/>
      <c r="J1912" s="67">
        <f t="shared" si="223"/>
        <v>0</v>
      </c>
      <c r="K1912" s="5">
        <f t="shared" si="224"/>
        <v>0</v>
      </c>
      <c r="L1912" s="54">
        <f t="shared" si="225"/>
        <v>0</v>
      </c>
      <c r="M1912" s="56" t="e">
        <f>IF(D1912="",#REF!,D1912)</f>
        <v>#REF!</v>
      </c>
      <c r="N1912" s="5">
        <f t="shared" si="226"/>
        <v>1</v>
      </c>
      <c r="O1912" s="5">
        <f t="shared" si="227"/>
        <v>0</v>
      </c>
    </row>
    <row r="1913" spans="7:15" x14ac:dyDescent="0.2">
      <c r="G1913" s="3"/>
      <c r="H1913" s="2"/>
      <c r="I1913" s="12"/>
      <c r="J1913" s="67">
        <f t="shared" si="223"/>
        <v>0</v>
      </c>
      <c r="K1913" s="5">
        <f t="shared" si="224"/>
        <v>0</v>
      </c>
      <c r="L1913" s="54">
        <f t="shared" si="225"/>
        <v>0</v>
      </c>
      <c r="M1913" s="56" t="e">
        <f>IF(D1913="",#REF!,D1913)</f>
        <v>#REF!</v>
      </c>
      <c r="N1913" s="5">
        <f t="shared" si="226"/>
        <v>1</v>
      </c>
      <c r="O1913" s="5">
        <f t="shared" si="227"/>
        <v>0</v>
      </c>
    </row>
    <row r="1914" spans="7:15" x14ac:dyDescent="0.2">
      <c r="G1914" s="3"/>
      <c r="H1914" s="2"/>
      <c r="I1914" s="12"/>
      <c r="J1914" s="67">
        <f t="shared" si="223"/>
        <v>0</v>
      </c>
      <c r="K1914" s="5">
        <f t="shared" si="224"/>
        <v>0</v>
      </c>
      <c r="L1914" s="54">
        <f t="shared" si="225"/>
        <v>0</v>
      </c>
      <c r="M1914" s="56" t="e">
        <f>IF(D1914="",#REF!,D1914)</f>
        <v>#REF!</v>
      </c>
      <c r="N1914" s="5">
        <f t="shared" si="226"/>
        <v>1</v>
      </c>
      <c r="O1914" s="5">
        <f t="shared" si="227"/>
        <v>0</v>
      </c>
    </row>
    <row r="1915" spans="7:15" x14ac:dyDescent="0.2">
      <c r="G1915" s="3"/>
      <c r="H1915" s="2"/>
      <c r="I1915" s="12"/>
      <c r="J1915" s="67">
        <f t="shared" si="223"/>
        <v>0</v>
      </c>
      <c r="K1915" s="5">
        <f t="shared" si="224"/>
        <v>0</v>
      </c>
      <c r="L1915" s="54">
        <f t="shared" si="225"/>
        <v>0</v>
      </c>
      <c r="M1915" s="56" t="e">
        <f>IF(D1915="",#REF!,D1915)</f>
        <v>#REF!</v>
      </c>
      <c r="N1915" s="5">
        <f t="shared" si="226"/>
        <v>1</v>
      </c>
      <c r="O1915" s="5">
        <f t="shared" si="227"/>
        <v>0</v>
      </c>
    </row>
    <row r="1916" spans="7:15" x14ac:dyDescent="0.2">
      <c r="G1916" s="3"/>
      <c r="H1916" s="2"/>
      <c r="I1916" s="12"/>
      <c r="J1916" s="67">
        <f t="shared" si="223"/>
        <v>0</v>
      </c>
      <c r="K1916" s="5">
        <f t="shared" si="224"/>
        <v>0</v>
      </c>
      <c r="L1916" s="54">
        <f t="shared" si="225"/>
        <v>0</v>
      </c>
      <c r="M1916" s="56">
        <f t="shared" si="228"/>
        <v>0</v>
      </c>
      <c r="N1916" s="5">
        <f t="shared" si="226"/>
        <v>1</v>
      </c>
      <c r="O1916" s="5">
        <f t="shared" si="227"/>
        <v>0</v>
      </c>
    </row>
    <row r="1917" spans="7:15" x14ac:dyDescent="0.2">
      <c r="G1917" s="3"/>
      <c r="H1917" s="2"/>
      <c r="I1917" s="12"/>
      <c r="J1917" s="67">
        <f t="shared" si="223"/>
        <v>0</v>
      </c>
      <c r="K1917" s="5">
        <f t="shared" si="224"/>
        <v>0</v>
      </c>
      <c r="L1917" s="54">
        <f t="shared" si="225"/>
        <v>0</v>
      </c>
      <c r="M1917" s="56" t="e">
        <f>IF(D1917="",#REF!,D1917)</f>
        <v>#REF!</v>
      </c>
      <c r="N1917" s="5">
        <f t="shared" si="226"/>
        <v>1</v>
      </c>
      <c r="O1917" s="5">
        <f t="shared" si="227"/>
        <v>0</v>
      </c>
    </row>
    <row r="1918" spans="7:15" x14ac:dyDescent="0.2">
      <c r="G1918" s="3"/>
      <c r="H1918" s="2"/>
      <c r="I1918" s="12"/>
      <c r="J1918" s="67">
        <f t="shared" si="223"/>
        <v>0</v>
      </c>
      <c r="K1918" s="5">
        <f t="shared" si="224"/>
        <v>0</v>
      </c>
      <c r="L1918" s="54">
        <f t="shared" si="225"/>
        <v>0</v>
      </c>
      <c r="M1918" s="56">
        <f t="shared" si="228"/>
        <v>0</v>
      </c>
      <c r="N1918" s="5">
        <f t="shared" si="226"/>
        <v>1</v>
      </c>
      <c r="O1918" s="5">
        <f t="shared" si="227"/>
        <v>0</v>
      </c>
    </row>
    <row r="1919" spans="7:15" x14ac:dyDescent="0.2">
      <c r="G1919" s="3"/>
      <c r="H1919" s="2"/>
      <c r="I1919" s="12"/>
      <c r="J1919" s="67">
        <f t="shared" si="223"/>
        <v>0</v>
      </c>
      <c r="K1919" s="5">
        <f t="shared" si="224"/>
        <v>0</v>
      </c>
      <c r="L1919" s="54">
        <f t="shared" si="225"/>
        <v>0</v>
      </c>
      <c r="M1919" s="56">
        <f t="shared" si="228"/>
        <v>0</v>
      </c>
      <c r="N1919" s="5">
        <f t="shared" si="226"/>
        <v>1</v>
      </c>
      <c r="O1919" s="5">
        <f t="shared" si="227"/>
        <v>0</v>
      </c>
    </row>
    <row r="1920" spans="7:15" x14ac:dyDescent="0.2">
      <c r="G1920" s="3"/>
      <c r="H1920" s="2"/>
      <c r="I1920" s="12"/>
      <c r="J1920" s="67">
        <f t="shared" si="223"/>
        <v>0</v>
      </c>
      <c r="K1920" s="5">
        <f t="shared" si="224"/>
        <v>0</v>
      </c>
      <c r="L1920" s="54">
        <f t="shared" si="225"/>
        <v>0</v>
      </c>
      <c r="M1920" s="56" t="e">
        <f>IF(D1920="",#REF!,D1920)</f>
        <v>#REF!</v>
      </c>
      <c r="N1920" s="5">
        <f t="shared" si="226"/>
        <v>1</v>
      </c>
      <c r="O1920" s="5">
        <f t="shared" si="227"/>
        <v>0</v>
      </c>
    </row>
    <row r="1921" spans="7:15" x14ac:dyDescent="0.2">
      <c r="G1921" s="3"/>
      <c r="H1921" s="2"/>
      <c r="I1921" s="12"/>
      <c r="J1921" s="67">
        <f t="shared" si="223"/>
        <v>0</v>
      </c>
      <c r="K1921" s="5">
        <f t="shared" si="224"/>
        <v>0</v>
      </c>
      <c r="L1921" s="54">
        <f t="shared" si="225"/>
        <v>0</v>
      </c>
      <c r="M1921" s="56">
        <f t="shared" si="228"/>
        <v>0</v>
      </c>
      <c r="N1921" s="5">
        <f t="shared" si="226"/>
        <v>1</v>
      </c>
      <c r="O1921" s="5">
        <f t="shared" si="227"/>
        <v>0</v>
      </c>
    </row>
    <row r="1922" spans="7:15" x14ac:dyDescent="0.2">
      <c r="G1922" s="3"/>
      <c r="H1922" s="2"/>
      <c r="I1922" s="12"/>
      <c r="J1922" s="67">
        <f t="shared" si="223"/>
        <v>0</v>
      </c>
      <c r="K1922" s="5">
        <f t="shared" si="224"/>
        <v>0</v>
      </c>
      <c r="L1922" s="54">
        <f t="shared" si="225"/>
        <v>0</v>
      </c>
      <c r="M1922" s="56">
        <f t="shared" si="228"/>
        <v>0</v>
      </c>
      <c r="N1922" s="5">
        <f t="shared" si="226"/>
        <v>1</v>
      </c>
      <c r="O1922" s="5">
        <f t="shared" si="227"/>
        <v>0</v>
      </c>
    </row>
    <row r="1923" spans="7:15" x14ac:dyDescent="0.2">
      <c r="G1923" s="3"/>
      <c r="H1923" s="2"/>
      <c r="I1923" s="12"/>
      <c r="J1923" s="67">
        <f t="shared" si="223"/>
        <v>0</v>
      </c>
      <c r="K1923" s="5">
        <f t="shared" si="224"/>
        <v>0</v>
      </c>
      <c r="L1923" s="54">
        <f t="shared" si="225"/>
        <v>0</v>
      </c>
      <c r="M1923" s="56">
        <f t="shared" si="228"/>
        <v>0</v>
      </c>
      <c r="N1923" s="5">
        <f t="shared" si="226"/>
        <v>1</v>
      </c>
      <c r="O1923" s="5">
        <f t="shared" si="227"/>
        <v>0</v>
      </c>
    </row>
    <row r="1924" spans="7:15" x14ac:dyDescent="0.2">
      <c r="G1924" s="3"/>
      <c r="H1924" s="2"/>
      <c r="I1924" s="12"/>
      <c r="J1924" s="67">
        <f t="shared" si="223"/>
        <v>0</v>
      </c>
      <c r="K1924" s="5">
        <f t="shared" si="224"/>
        <v>0</v>
      </c>
      <c r="L1924" s="54">
        <f t="shared" si="225"/>
        <v>0</v>
      </c>
      <c r="M1924" s="56">
        <f t="shared" si="228"/>
        <v>0</v>
      </c>
      <c r="N1924" s="5">
        <f t="shared" si="226"/>
        <v>1</v>
      </c>
      <c r="O1924" s="5">
        <f t="shared" si="227"/>
        <v>0</v>
      </c>
    </row>
    <row r="1925" spans="7:15" x14ac:dyDescent="0.2">
      <c r="G1925" s="3"/>
      <c r="H1925" s="2"/>
      <c r="I1925" s="12"/>
      <c r="J1925" s="67">
        <f t="shared" si="223"/>
        <v>0</v>
      </c>
      <c r="K1925" s="5">
        <f t="shared" si="224"/>
        <v>0</v>
      </c>
      <c r="L1925" s="54">
        <f t="shared" si="225"/>
        <v>0</v>
      </c>
      <c r="M1925" s="56">
        <f t="shared" si="228"/>
        <v>0</v>
      </c>
      <c r="N1925" s="5">
        <f t="shared" si="226"/>
        <v>1</v>
      </c>
      <c r="O1925" s="5">
        <f t="shared" si="227"/>
        <v>0</v>
      </c>
    </row>
    <row r="1926" spans="7:15" x14ac:dyDescent="0.2">
      <c r="G1926" s="3"/>
      <c r="H1926" s="2"/>
      <c r="I1926" s="12"/>
      <c r="J1926" s="67">
        <f t="shared" ref="J1926:J1989" si="229">IF(A1926=C1926,0,H1926)</f>
        <v>0</v>
      </c>
      <c r="K1926" s="5">
        <f t="shared" ref="K1926:K1989" si="230">IF(J1926&gt;0,1,0)</f>
        <v>0</v>
      </c>
      <c r="L1926" s="54">
        <f t="shared" ref="L1926:L1989" si="231">IF(K1926=0,0,IF(I1926="did not close",0,IF(I1926="",0,1)))</f>
        <v>0</v>
      </c>
      <c r="M1926" s="56" t="e">
        <f>IF(D1926="",#REF!,D1926)</f>
        <v>#REF!</v>
      </c>
      <c r="N1926" s="5">
        <f t="shared" ref="N1926:N1989" si="232">IF(A1926=C1926,1,0)</f>
        <v>1</v>
      </c>
      <c r="O1926" s="5">
        <f t="shared" ref="O1926:O1989" si="233">IF(K1926=0,IF(I1926="did not close",0,IF(I1926="",0,1)),0)</f>
        <v>0</v>
      </c>
    </row>
    <row r="1927" spans="7:15" x14ac:dyDescent="0.2">
      <c r="G1927" s="3"/>
      <c r="H1927" s="2"/>
      <c r="I1927" s="12"/>
      <c r="J1927" s="67">
        <f t="shared" si="229"/>
        <v>0</v>
      </c>
      <c r="K1927" s="5">
        <f t="shared" si="230"/>
        <v>0</v>
      </c>
      <c r="L1927" s="54">
        <f t="shared" si="231"/>
        <v>0</v>
      </c>
      <c r="M1927" s="56">
        <f t="shared" si="228"/>
        <v>0</v>
      </c>
      <c r="N1927" s="5">
        <f t="shared" si="232"/>
        <v>1</v>
      </c>
      <c r="O1927" s="5">
        <f t="shared" si="233"/>
        <v>0</v>
      </c>
    </row>
    <row r="1928" spans="7:15" x14ac:dyDescent="0.2">
      <c r="G1928" s="3"/>
      <c r="H1928" s="2"/>
      <c r="I1928" s="12"/>
      <c r="J1928" s="67">
        <f t="shared" si="229"/>
        <v>0</v>
      </c>
      <c r="K1928" s="5">
        <f t="shared" si="230"/>
        <v>0</v>
      </c>
      <c r="L1928" s="54">
        <f t="shared" si="231"/>
        <v>0</v>
      </c>
      <c r="M1928" s="56">
        <f t="shared" si="228"/>
        <v>0</v>
      </c>
      <c r="N1928" s="5">
        <f t="shared" si="232"/>
        <v>1</v>
      </c>
      <c r="O1928" s="5">
        <f t="shared" si="233"/>
        <v>0</v>
      </c>
    </row>
    <row r="1929" spans="7:15" x14ac:dyDescent="0.2">
      <c r="G1929" s="3"/>
      <c r="H1929" s="2"/>
      <c r="I1929" s="12"/>
      <c r="J1929" s="67">
        <f t="shared" si="229"/>
        <v>0</v>
      </c>
      <c r="K1929" s="5">
        <f t="shared" si="230"/>
        <v>0</v>
      </c>
      <c r="L1929" s="54">
        <f t="shared" si="231"/>
        <v>0</v>
      </c>
      <c r="M1929" s="56">
        <f t="shared" si="228"/>
        <v>0</v>
      </c>
      <c r="N1929" s="5">
        <f t="shared" si="232"/>
        <v>1</v>
      </c>
      <c r="O1929" s="5">
        <f t="shared" si="233"/>
        <v>0</v>
      </c>
    </row>
    <row r="1930" spans="7:15" x14ac:dyDescent="0.2">
      <c r="G1930" s="3"/>
      <c r="H1930" s="2"/>
      <c r="I1930" s="12"/>
      <c r="J1930" s="67">
        <f t="shared" si="229"/>
        <v>0</v>
      </c>
      <c r="K1930" s="5">
        <f t="shared" si="230"/>
        <v>0</v>
      </c>
      <c r="L1930" s="54">
        <f t="shared" si="231"/>
        <v>0</v>
      </c>
      <c r="M1930" s="56">
        <f t="shared" si="228"/>
        <v>0</v>
      </c>
      <c r="N1930" s="5">
        <f t="shared" si="232"/>
        <v>1</v>
      </c>
      <c r="O1930" s="5">
        <f t="shared" si="233"/>
        <v>0</v>
      </c>
    </row>
    <row r="1931" spans="7:15" x14ac:dyDescent="0.2">
      <c r="G1931" s="3"/>
      <c r="H1931" s="2"/>
      <c r="I1931" s="12"/>
      <c r="J1931" s="67">
        <f t="shared" si="229"/>
        <v>0</v>
      </c>
      <c r="K1931" s="5">
        <f t="shared" si="230"/>
        <v>0</v>
      </c>
      <c r="L1931" s="54">
        <f t="shared" si="231"/>
        <v>0</v>
      </c>
      <c r="M1931" s="56">
        <f t="shared" si="228"/>
        <v>0</v>
      </c>
      <c r="N1931" s="5">
        <f t="shared" si="232"/>
        <v>1</v>
      </c>
      <c r="O1931" s="5">
        <f t="shared" si="233"/>
        <v>0</v>
      </c>
    </row>
    <row r="1932" spans="7:15" x14ac:dyDescent="0.2">
      <c r="G1932" s="3"/>
      <c r="H1932" s="2"/>
      <c r="I1932" s="12"/>
      <c r="J1932" s="67">
        <f t="shared" si="229"/>
        <v>0</v>
      </c>
      <c r="K1932" s="5">
        <f t="shared" si="230"/>
        <v>0</v>
      </c>
      <c r="L1932" s="54">
        <f t="shared" si="231"/>
        <v>0</v>
      </c>
      <c r="M1932" s="56">
        <f t="shared" si="228"/>
        <v>0</v>
      </c>
      <c r="N1932" s="5">
        <f t="shared" si="232"/>
        <v>1</v>
      </c>
      <c r="O1932" s="5">
        <f t="shared" si="233"/>
        <v>0</v>
      </c>
    </row>
    <row r="1933" spans="7:15" x14ac:dyDescent="0.2">
      <c r="G1933" s="3"/>
      <c r="H1933" s="2"/>
      <c r="I1933" s="12"/>
      <c r="J1933" s="67">
        <f t="shared" si="229"/>
        <v>0</v>
      </c>
      <c r="K1933" s="5">
        <f t="shared" si="230"/>
        <v>0</v>
      </c>
      <c r="L1933" s="54">
        <f t="shared" si="231"/>
        <v>0</v>
      </c>
      <c r="M1933" s="56" t="e">
        <f>IF(D1933="",#REF!,D1933)</f>
        <v>#REF!</v>
      </c>
      <c r="N1933" s="5">
        <f t="shared" si="232"/>
        <v>1</v>
      </c>
      <c r="O1933" s="5">
        <f t="shared" si="233"/>
        <v>0</v>
      </c>
    </row>
    <row r="1934" spans="7:15" x14ac:dyDescent="0.2">
      <c r="G1934" s="3"/>
      <c r="H1934" s="2"/>
      <c r="I1934" s="12"/>
      <c r="J1934" s="67">
        <f t="shared" si="229"/>
        <v>0</v>
      </c>
      <c r="K1934" s="5">
        <f t="shared" si="230"/>
        <v>0</v>
      </c>
      <c r="L1934" s="54">
        <f t="shared" si="231"/>
        <v>0</v>
      </c>
      <c r="M1934" s="56">
        <f t="shared" si="228"/>
        <v>0</v>
      </c>
      <c r="N1934" s="5">
        <f t="shared" si="232"/>
        <v>1</v>
      </c>
      <c r="O1934" s="5">
        <f t="shared" si="233"/>
        <v>0</v>
      </c>
    </row>
    <row r="1935" spans="7:15" x14ac:dyDescent="0.2">
      <c r="G1935" s="3"/>
      <c r="H1935" s="2"/>
      <c r="I1935" s="12"/>
      <c r="J1935" s="67">
        <f t="shared" si="229"/>
        <v>0</v>
      </c>
      <c r="K1935" s="5">
        <f t="shared" si="230"/>
        <v>0</v>
      </c>
      <c r="L1935" s="54">
        <f t="shared" si="231"/>
        <v>0</v>
      </c>
      <c r="M1935" s="56" t="e">
        <f>IF(D1935="",#REF!,D1935)</f>
        <v>#REF!</v>
      </c>
      <c r="N1935" s="5">
        <f t="shared" si="232"/>
        <v>1</v>
      </c>
      <c r="O1935" s="5">
        <f t="shared" si="233"/>
        <v>0</v>
      </c>
    </row>
    <row r="1936" spans="7:15" x14ac:dyDescent="0.2">
      <c r="G1936" s="3"/>
      <c r="H1936" s="2"/>
      <c r="I1936" s="12"/>
      <c r="J1936" s="67">
        <f t="shared" si="229"/>
        <v>0</v>
      </c>
      <c r="K1936" s="5">
        <f t="shared" si="230"/>
        <v>0</v>
      </c>
      <c r="L1936" s="54">
        <f t="shared" si="231"/>
        <v>0</v>
      </c>
      <c r="M1936" s="56" t="e">
        <f>IF(D1936="",#REF!,D1936)</f>
        <v>#REF!</v>
      </c>
      <c r="N1936" s="5">
        <f t="shared" si="232"/>
        <v>1</v>
      </c>
      <c r="O1936" s="5">
        <f t="shared" si="233"/>
        <v>0</v>
      </c>
    </row>
    <row r="1937" spans="7:15" x14ac:dyDescent="0.2">
      <c r="G1937" s="3"/>
      <c r="H1937" s="2"/>
      <c r="I1937" s="12"/>
      <c r="J1937" s="67">
        <f t="shared" si="229"/>
        <v>0</v>
      </c>
      <c r="K1937" s="5">
        <f t="shared" si="230"/>
        <v>0</v>
      </c>
      <c r="L1937" s="54">
        <f t="shared" si="231"/>
        <v>0</v>
      </c>
      <c r="M1937" s="56">
        <f t="shared" si="228"/>
        <v>0</v>
      </c>
      <c r="N1937" s="5">
        <f t="shared" si="232"/>
        <v>1</v>
      </c>
      <c r="O1937" s="5">
        <f t="shared" si="233"/>
        <v>0</v>
      </c>
    </row>
    <row r="1938" spans="7:15" x14ac:dyDescent="0.2">
      <c r="G1938" s="3"/>
      <c r="H1938" s="2"/>
      <c r="I1938" s="12"/>
      <c r="J1938" s="67">
        <f t="shared" si="229"/>
        <v>0</v>
      </c>
      <c r="K1938" s="5">
        <f t="shared" si="230"/>
        <v>0</v>
      </c>
      <c r="L1938" s="54">
        <f t="shared" si="231"/>
        <v>0</v>
      </c>
      <c r="M1938" s="56" t="e">
        <f>IF(D1938="",#REF!,D1938)</f>
        <v>#REF!</v>
      </c>
      <c r="N1938" s="5">
        <f t="shared" si="232"/>
        <v>1</v>
      </c>
      <c r="O1938" s="5">
        <f t="shared" si="233"/>
        <v>0</v>
      </c>
    </row>
    <row r="1939" spans="7:15" x14ac:dyDescent="0.2">
      <c r="G1939" s="3"/>
      <c r="H1939" s="2"/>
      <c r="I1939" s="12"/>
      <c r="J1939" s="67">
        <f t="shared" si="229"/>
        <v>0</v>
      </c>
      <c r="K1939" s="5">
        <f t="shared" si="230"/>
        <v>0</v>
      </c>
      <c r="L1939" s="54">
        <f t="shared" si="231"/>
        <v>0</v>
      </c>
      <c r="M1939" s="56">
        <f t="shared" si="228"/>
        <v>0</v>
      </c>
      <c r="N1939" s="5">
        <f t="shared" si="232"/>
        <v>1</v>
      </c>
      <c r="O1939" s="5">
        <f t="shared" si="233"/>
        <v>0</v>
      </c>
    </row>
    <row r="1940" spans="7:15" x14ac:dyDescent="0.2">
      <c r="G1940" s="3"/>
      <c r="H1940" s="2"/>
      <c r="I1940" s="12"/>
      <c r="J1940" s="67">
        <f t="shared" si="229"/>
        <v>0</v>
      </c>
      <c r="K1940" s="5">
        <f t="shared" si="230"/>
        <v>0</v>
      </c>
      <c r="L1940" s="54">
        <f t="shared" si="231"/>
        <v>0</v>
      </c>
      <c r="M1940" s="56" t="e">
        <f>IF(D1940="",#REF!,D1940)</f>
        <v>#REF!</v>
      </c>
      <c r="N1940" s="5">
        <f t="shared" si="232"/>
        <v>1</v>
      </c>
      <c r="O1940" s="5">
        <f t="shared" si="233"/>
        <v>0</v>
      </c>
    </row>
    <row r="1941" spans="7:15" x14ac:dyDescent="0.2">
      <c r="G1941" s="3"/>
      <c r="H1941" s="2"/>
      <c r="I1941" s="12"/>
      <c r="J1941" s="67">
        <f t="shared" si="229"/>
        <v>0</v>
      </c>
      <c r="K1941" s="5">
        <f t="shared" si="230"/>
        <v>0</v>
      </c>
      <c r="L1941" s="54">
        <f t="shared" si="231"/>
        <v>0</v>
      </c>
      <c r="M1941" s="56">
        <f t="shared" si="228"/>
        <v>0</v>
      </c>
      <c r="N1941" s="5">
        <f t="shared" si="232"/>
        <v>1</v>
      </c>
      <c r="O1941" s="5">
        <f t="shared" si="233"/>
        <v>0</v>
      </c>
    </row>
    <row r="1942" spans="7:15" x14ac:dyDescent="0.2">
      <c r="G1942" s="3"/>
      <c r="H1942" s="2"/>
      <c r="I1942" s="12"/>
      <c r="J1942" s="67">
        <f t="shared" si="229"/>
        <v>0</v>
      </c>
      <c r="K1942" s="5">
        <f t="shared" si="230"/>
        <v>0</v>
      </c>
      <c r="L1942" s="54">
        <f t="shared" si="231"/>
        <v>0</v>
      </c>
      <c r="M1942" s="56" t="e">
        <f>IF(D1942="",#REF!,D1942)</f>
        <v>#REF!</v>
      </c>
      <c r="N1942" s="5">
        <f t="shared" si="232"/>
        <v>1</v>
      </c>
      <c r="O1942" s="5">
        <f t="shared" si="233"/>
        <v>0</v>
      </c>
    </row>
    <row r="1943" spans="7:15" x14ac:dyDescent="0.2">
      <c r="G1943" s="3"/>
      <c r="H1943" s="2"/>
      <c r="I1943" s="12"/>
      <c r="J1943" s="67">
        <f t="shared" si="229"/>
        <v>0</v>
      </c>
      <c r="K1943" s="5">
        <f t="shared" si="230"/>
        <v>0</v>
      </c>
      <c r="L1943" s="54">
        <f t="shared" si="231"/>
        <v>0</v>
      </c>
      <c r="M1943" s="56">
        <f t="shared" si="228"/>
        <v>0</v>
      </c>
      <c r="N1943" s="5">
        <f t="shared" si="232"/>
        <v>1</v>
      </c>
      <c r="O1943" s="5">
        <f t="shared" si="233"/>
        <v>0</v>
      </c>
    </row>
    <row r="1944" spans="7:15" x14ac:dyDescent="0.2">
      <c r="G1944" s="3"/>
      <c r="H1944" s="2"/>
      <c r="I1944" s="12"/>
      <c r="J1944" s="67">
        <f t="shared" si="229"/>
        <v>0</v>
      </c>
      <c r="K1944" s="5">
        <f t="shared" si="230"/>
        <v>0</v>
      </c>
      <c r="L1944" s="54">
        <f t="shared" si="231"/>
        <v>0</v>
      </c>
      <c r="M1944" s="56">
        <f t="shared" si="228"/>
        <v>0</v>
      </c>
      <c r="N1944" s="5">
        <f t="shared" si="232"/>
        <v>1</v>
      </c>
      <c r="O1944" s="5">
        <f t="shared" si="233"/>
        <v>0</v>
      </c>
    </row>
    <row r="1945" spans="7:15" x14ac:dyDescent="0.2">
      <c r="G1945" s="3"/>
      <c r="H1945" s="2"/>
      <c r="I1945" s="12"/>
      <c r="J1945" s="67">
        <f t="shared" si="229"/>
        <v>0</v>
      </c>
      <c r="K1945" s="5">
        <f t="shared" si="230"/>
        <v>0</v>
      </c>
      <c r="L1945" s="54">
        <f t="shared" si="231"/>
        <v>0</v>
      </c>
      <c r="M1945" s="56">
        <f t="shared" si="228"/>
        <v>0</v>
      </c>
      <c r="N1945" s="5">
        <f t="shared" si="232"/>
        <v>1</v>
      </c>
      <c r="O1945" s="5">
        <f t="shared" si="233"/>
        <v>0</v>
      </c>
    </row>
    <row r="1946" spans="7:15" x14ac:dyDescent="0.2">
      <c r="G1946" s="3"/>
      <c r="H1946" s="2"/>
      <c r="I1946" s="12"/>
      <c r="J1946" s="67">
        <f t="shared" si="229"/>
        <v>0</v>
      </c>
      <c r="K1946" s="5">
        <f t="shared" si="230"/>
        <v>0</v>
      </c>
      <c r="L1946" s="54">
        <f t="shared" si="231"/>
        <v>0</v>
      </c>
      <c r="M1946" s="56">
        <f t="shared" si="228"/>
        <v>0</v>
      </c>
      <c r="N1946" s="5">
        <f t="shared" si="232"/>
        <v>1</v>
      </c>
      <c r="O1946" s="5">
        <f t="shared" si="233"/>
        <v>0</v>
      </c>
    </row>
    <row r="1947" spans="7:15" x14ac:dyDescent="0.2">
      <c r="G1947" s="3"/>
      <c r="H1947" s="2"/>
      <c r="I1947" s="12"/>
      <c r="J1947" s="67">
        <f t="shared" si="229"/>
        <v>0</v>
      </c>
      <c r="K1947" s="5">
        <f t="shared" si="230"/>
        <v>0</v>
      </c>
      <c r="L1947" s="54">
        <f t="shared" si="231"/>
        <v>0</v>
      </c>
      <c r="M1947" s="56">
        <f t="shared" si="228"/>
        <v>0</v>
      </c>
      <c r="N1947" s="5">
        <f t="shared" si="232"/>
        <v>1</v>
      </c>
      <c r="O1947" s="5">
        <f t="shared" si="233"/>
        <v>0</v>
      </c>
    </row>
    <row r="1948" spans="7:15" x14ac:dyDescent="0.2">
      <c r="G1948" s="3"/>
      <c r="H1948" s="2"/>
      <c r="I1948" s="12"/>
      <c r="J1948" s="67">
        <f t="shared" si="229"/>
        <v>0</v>
      </c>
      <c r="K1948" s="5">
        <f t="shared" si="230"/>
        <v>0</v>
      </c>
      <c r="L1948" s="54">
        <f t="shared" si="231"/>
        <v>0</v>
      </c>
      <c r="M1948" s="56">
        <f t="shared" si="228"/>
        <v>0</v>
      </c>
      <c r="N1948" s="5">
        <f t="shared" si="232"/>
        <v>1</v>
      </c>
      <c r="O1948" s="5">
        <f t="shared" si="233"/>
        <v>0</v>
      </c>
    </row>
    <row r="1949" spans="7:15" x14ac:dyDescent="0.2">
      <c r="G1949" s="3"/>
      <c r="H1949" s="2"/>
      <c r="I1949" s="12"/>
      <c r="J1949" s="67">
        <f t="shared" si="229"/>
        <v>0</v>
      </c>
      <c r="K1949" s="5">
        <f t="shared" si="230"/>
        <v>0</v>
      </c>
      <c r="L1949" s="54">
        <f t="shared" si="231"/>
        <v>0</v>
      </c>
      <c r="M1949" s="56">
        <f t="shared" si="228"/>
        <v>0</v>
      </c>
      <c r="N1949" s="5">
        <f t="shared" si="232"/>
        <v>1</v>
      </c>
      <c r="O1949" s="5">
        <f t="shared" si="233"/>
        <v>0</v>
      </c>
    </row>
    <row r="1950" spans="7:15" x14ac:dyDescent="0.2">
      <c r="G1950" s="3"/>
      <c r="H1950" s="2"/>
      <c r="I1950" s="12"/>
      <c r="J1950" s="67">
        <f t="shared" si="229"/>
        <v>0</v>
      </c>
      <c r="K1950" s="5">
        <f t="shared" si="230"/>
        <v>0</v>
      </c>
      <c r="L1950" s="54">
        <f t="shared" si="231"/>
        <v>0</v>
      </c>
      <c r="M1950" s="56">
        <f t="shared" si="228"/>
        <v>0</v>
      </c>
      <c r="N1950" s="5">
        <f t="shared" si="232"/>
        <v>1</v>
      </c>
      <c r="O1950" s="5">
        <f t="shared" si="233"/>
        <v>0</v>
      </c>
    </row>
    <row r="1951" spans="7:15" x14ac:dyDescent="0.2">
      <c r="G1951" s="3"/>
      <c r="H1951" s="2"/>
      <c r="I1951" s="12"/>
      <c r="J1951" s="67">
        <f t="shared" si="229"/>
        <v>0</v>
      </c>
      <c r="K1951" s="5">
        <f t="shared" si="230"/>
        <v>0</v>
      </c>
      <c r="L1951" s="54">
        <f t="shared" si="231"/>
        <v>0</v>
      </c>
      <c r="M1951" s="56">
        <f t="shared" ref="M1951:M1996" si="234">IF(D1951="",D1950,D1951)</f>
        <v>0</v>
      </c>
      <c r="N1951" s="5">
        <f t="shared" si="232"/>
        <v>1</v>
      </c>
      <c r="O1951" s="5">
        <f t="shared" si="233"/>
        <v>0</v>
      </c>
    </row>
    <row r="1952" spans="7:15" x14ac:dyDescent="0.2">
      <c r="G1952" s="3"/>
      <c r="H1952" s="2"/>
      <c r="I1952" s="12"/>
      <c r="J1952" s="67">
        <f t="shared" si="229"/>
        <v>0</v>
      </c>
      <c r="K1952" s="5">
        <f t="shared" si="230"/>
        <v>0</v>
      </c>
      <c r="L1952" s="54">
        <f t="shared" si="231"/>
        <v>0</v>
      </c>
      <c r="M1952" s="56" t="e">
        <f>IF(D1952="",#REF!,D1952)</f>
        <v>#REF!</v>
      </c>
      <c r="N1952" s="5">
        <f t="shared" si="232"/>
        <v>1</v>
      </c>
      <c r="O1952" s="5">
        <f t="shared" si="233"/>
        <v>0</v>
      </c>
    </row>
    <row r="1953" spans="7:15" x14ac:dyDescent="0.2">
      <c r="G1953" s="3"/>
      <c r="H1953" s="2"/>
      <c r="I1953" s="12"/>
      <c r="J1953" s="67">
        <f t="shared" si="229"/>
        <v>0</v>
      </c>
      <c r="K1953" s="5">
        <f t="shared" si="230"/>
        <v>0</v>
      </c>
      <c r="L1953" s="54">
        <f t="shared" si="231"/>
        <v>0</v>
      </c>
      <c r="M1953" s="56">
        <f t="shared" si="234"/>
        <v>0</v>
      </c>
      <c r="N1953" s="5">
        <f t="shared" si="232"/>
        <v>1</v>
      </c>
      <c r="O1953" s="5">
        <f t="shared" si="233"/>
        <v>0</v>
      </c>
    </row>
    <row r="1954" spans="7:15" x14ac:dyDescent="0.2">
      <c r="G1954" s="3"/>
      <c r="H1954" s="2"/>
      <c r="I1954" s="12"/>
      <c r="J1954" s="67">
        <f t="shared" si="229"/>
        <v>0</v>
      </c>
      <c r="K1954" s="5">
        <f t="shared" si="230"/>
        <v>0</v>
      </c>
      <c r="L1954" s="54">
        <f t="shared" si="231"/>
        <v>0</v>
      </c>
      <c r="M1954" s="56" t="e">
        <f>IF(D1954="",#REF!,D1954)</f>
        <v>#REF!</v>
      </c>
      <c r="N1954" s="5">
        <f t="shared" si="232"/>
        <v>1</v>
      </c>
      <c r="O1954" s="5">
        <f t="shared" si="233"/>
        <v>0</v>
      </c>
    </row>
    <row r="1955" spans="7:15" x14ac:dyDescent="0.2">
      <c r="G1955" s="3"/>
      <c r="H1955" s="2"/>
      <c r="I1955" s="12"/>
      <c r="J1955" s="67">
        <f t="shared" si="229"/>
        <v>0</v>
      </c>
      <c r="K1955" s="5">
        <f t="shared" si="230"/>
        <v>0</v>
      </c>
      <c r="L1955" s="54">
        <f t="shared" si="231"/>
        <v>0</v>
      </c>
      <c r="M1955" s="56">
        <f t="shared" si="234"/>
        <v>0</v>
      </c>
      <c r="N1955" s="5">
        <f t="shared" si="232"/>
        <v>1</v>
      </c>
      <c r="O1955" s="5">
        <f t="shared" si="233"/>
        <v>0</v>
      </c>
    </row>
    <row r="1956" spans="7:15" x14ac:dyDescent="0.2">
      <c r="G1956" s="3"/>
      <c r="H1956" s="2"/>
      <c r="I1956" s="12"/>
      <c r="J1956" s="67">
        <f t="shared" si="229"/>
        <v>0</v>
      </c>
      <c r="K1956" s="5">
        <f t="shared" si="230"/>
        <v>0</v>
      </c>
      <c r="L1956" s="54">
        <f t="shared" si="231"/>
        <v>0</v>
      </c>
      <c r="M1956" s="56">
        <f t="shared" si="234"/>
        <v>0</v>
      </c>
      <c r="N1956" s="5">
        <f t="shared" si="232"/>
        <v>1</v>
      </c>
      <c r="O1956" s="5">
        <f t="shared" si="233"/>
        <v>0</v>
      </c>
    </row>
    <row r="1957" spans="7:15" x14ac:dyDescent="0.2">
      <c r="G1957" s="3"/>
      <c r="H1957" s="2"/>
      <c r="I1957" s="12"/>
      <c r="J1957" s="67">
        <f t="shared" si="229"/>
        <v>0</v>
      </c>
      <c r="K1957" s="5">
        <f t="shared" si="230"/>
        <v>0</v>
      </c>
      <c r="L1957" s="54">
        <f t="shared" si="231"/>
        <v>0</v>
      </c>
      <c r="M1957" s="56">
        <f t="shared" si="234"/>
        <v>0</v>
      </c>
      <c r="N1957" s="5">
        <f t="shared" si="232"/>
        <v>1</v>
      </c>
      <c r="O1957" s="5">
        <f t="shared" si="233"/>
        <v>0</v>
      </c>
    </row>
    <row r="1958" spans="7:15" x14ac:dyDescent="0.2">
      <c r="G1958" s="3"/>
      <c r="H1958" s="2"/>
      <c r="I1958" s="12"/>
      <c r="J1958" s="67">
        <f t="shared" si="229"/>
        <v>0</v>
      </c>
      <c r="K1958" s="5">
        <f t="shared" si="230"/>
        <v>0</v>
      </c>
      <c r="L1958" s="54">
        <f t="shared" si="231"/>
        <v>0</v>
      </c>
      <c r="M1958" s="56" t="e">
        <f>IF(D1958="",#REF!,D1958)</f>
        <v>#REF!</v>
      </c>
      <c r="N1958" s="5">
        <f t="shared" si="232"/>
        <v>1</v>
      </c>
      <c r="O1958" s="5">
        <f t="shared" si="233"/>
        <v>0</v>
      </c>
    </row>
    <row r="1959" spans="7:15" x14ac:dyDescent="0.2">
      <c r="G1959" s="3"/>
      <c r="H1959" s="2"/>
      <c r="I1959" s="12"/>
      <c r="J1959" s="67">
        <f t="shared" si="229"/>
        <v>0</v>
      </c>
      <c r="K1959" s="5">
        <f t="shared" si="230"/>
        <v>0</v>
      </c>
      <c r="L1959" s="54">
        <f t="shared" si="231"/>
        <v>0</v>
      </c>
      <c r="M1959" s="56">
        <f t="shared" si="234"/>
        <v>0</v>
      </c>
      <c r="N1959" s="5">
        <f t="shared" si="232"/>
        <v>1</v>
      </c>
      <c r="O1959" s="5">
        <f t="shared" si="233"/>
        <v>0</v>
      </c>
    </row>
    <row r="1960" spans="7:15" x14ac:dyDescent="0.2">
      <c r="G1960" s="3"/>
      <c r="H1960" s="2"/>
      <c r="I1960" s="12"/>
      <c r="J1960" s="67">
        <f t="shared" si="229"/>
        <v>0</v>
      </c>
      <c r="K1960" s="5">
        <f t="shared" si="230"/>
        <v>0</v>
      </c>
      <c r="L1960" s="54">
        <f t="shared" si="231"/>
        <v>0</v>
      </c>
      <c r="M1960" s="56">
        <f t="shared" si="234"/>
        <v>0</v>
      </c>
      <c r="N1960" s="5">
        <f t="shared" si="232"/>
        <v>1</v>
      </c>
      <c r="O1960" s="5">
        <f t="shared" si="233"/>
        <v>0</v>
      </c>
    </row>
    <row r="1961" spans="7:15" x14ac:dyDescent="0.2">
      <c r="G1961" s="3"/>
      <c r="H1961" s="2"/>
      <c r="I1961" s="12"/>
      <c r="J1961" s="67">
        <f t="shared" si="229"/>
        <v>0</v>
      </c>
      <c r="K1961" s="5">
        <f t="shared" si="230"/>
        <v>0</v>
      </c>
      <c r="L1961" s="54">
        <f t="shared" si="231"/>
        <v>0</v>
      </c>
      <c r="M1961" s="56" t="e">
        <f>IF(D1961="",#REF!,D1961)</f>
        <v>#REF!</v>
      </c>
      <c r="N1961" s="5">
        <f t="shared" si="232"/>
        <v>1</v>
      </c>
      <c r="O1961" s="5">
        <f t="shared" si="233"/>
        <v>0</v>
      </c>
    </row>
    <row r="1962" spans="7:15" x14ac:dyDescent="0.2">
      <c r="G1962" s="3"/>
      <c r="H1962" s="2"/>
      <c r="I1962" s="12"/>
      <c r="J1962" s="67">
        <f t="shared" si="229"/>
        <v>0</v>
      </c>
      <c r="K1962" s="5">
        <f t="shared" si="230"/>
        <v>0</v>
      </c>
      <c r="L1962" s="54">
        <f t="shared" si="231"/>
        <v>0</v>
      </c>
      <c r="M1962" s="56" t="e">
        <f>IF(D1962="",#REF!,D1962)</f>
        <v>#REF!</v>
      </c>
      <c r="N1962" s="5">
        <f t="shared" si="232"/>
        <v>1</v>
      </c>
      <c r="O1962" s="5">
        <f t="shared" si="233"/>
        <v>0</v>
      </c>
    </row>
    <row r="1963" spans="7:15" x14ac:dyDescent="0.2">
      <c r="G1963" s="3"/>
      <c r="H1963" s="2"/>
      <c r="I1963" s="12"/>
      <c r="J1963" s="67">
        <f t="shared" si="229"/>
        <v>0</v>
      </c>
      <c r="K1963" s="5">
        <f t="shared" si="230"/>
        <v>0</v>
      </c>
      <c r="L1963" s="54">
        <f t="shared" si="231"/>
        <v>0</v>
      </c>
      <c r="M1963" s="56" t="e">
        <f>IF(D1963="",#REF!,D1963)</f>
        <v>#REF!</v>
      </c>
      <c r="N1963" s="5">
        <f t="shared" si="232"/>
        <v>1</v>
      </c>
      <c r="O1963" s="5">
        <f t="shared" si="233"/>
        <v>0</v>
      </c>
    </row>
    <row r="1964" spans="7:15" x14ac:dyDescent="0.2">
      <c r="G1964" s="3"/>
      <c r="H1964" s="2"/>
      <c r="I1964" s="12"/>
      <c r="J1964" s="67">
        <f t="shared" si="229"/>
        <v>0</v>
      </c>
      <c r="K1964" s="5">
        <f t="shared" si="230"/>
        <v>0</v>
      </c>
      <c r="L1964" s="54">
        <f t="shared" si="231"/>
        <v>0</v>
      </c>
      <c r="M1964" s="56">
        <f t="shared" si="234"/>
        <v>0</v>
      </c>
      <c r="N1964" s="5">
        <f t="shared" si="232"/>
        <v>1</v>
      </c>
      <c r="O1964" s="5">
        <f t="shared" si="233"/>
        <v>0</v>
      </c>
    </row>
    <row r="1965" spans="7:15" x14ac:dyDescent="0.2">
      <c r="G1965" s="3"/>
      <c r="H1965" s="2"/>
      <c r="I1965" s="12"/>
      <c r="J1965" s="67">
        <f t="shared" si="229"/>
        <v>0</v>
      </c>
      <c r="K1965" s="5">
        <f t="shared" si="230"/>
        <v>0</v>
      </c>
      <c r="L1965" s="54">
        <f t="shared" si="231"/>
        <v>0</v>
      </c>
      <c r="M1965" s="56">
        <f t="shared" si="234"/>
        <v>0</v>
      </c>
      <c r="N1965" s="5">
        <f t="shared" si="232"/>
        <v>1</v>
      </c>
      <c r="O1965" s="5">
        <f t="shared" si="233"/>
        <v>0</v>
      </c>
    </row>
    <row r="1966" spans="7:15" x14ac:dyDescent="0.2">
      <c r="G1966" s="3"/>
      <c r="H1966" s="2"/>
      <c r="I1966" s="12"/>
      <c r="J1966" s="67">
        <f t="shared" si="229"/>
        <v>0</v>
      </c>
      <c r="K1966" s="5">
        <f t="shared" si="230"/>
        <v>0</v>
      </c>
      <c r="L1966" s="54">
        <f t="shared" si="231"/>
        <v>0</v>
      </c>
      <c r="M1966" s="56" t="e">
        <f>IF(D1966="",#REF!,D1966)</f>
        <v>#REF!</v>
      </c>
      <c r="N1966" s="5">
        <f t="shared" si="232"/>
        <v>1</v>
      </c>
      <c r="O1966" s="5">
        <f t="shared" si="233"/>
        <v>0</v>
      </c>
    </row>
    <row r="1967" spans="7:15" x14ac:dyDescent="0.2">
      <c r="G1967" s="3"/>
      <c r="H1967" s="2"/>
      <c r="I1967" s="12"/>
      <c r="J1967" s="67">
        <f t="shared" si="229"/>
        <v>0</v>
      </c>
      <c r="K1967" s="5">
        <f t="shared" si="230"/>
        <v>0</v>
      </c>
      <c r="L1967" s="54">
        <f t="shared" si="231"/>
        <v>0</v>
      </c>
      <c r="M1967" s="56">
        <f t="shared" si="234"/>
        <v>0</v>
      </c>
      <c r="N1967" s="5">
        <f t="shared" si="232"/>
        <v>1</v>
      </c>
      <c r="O1967" s="5">
        <f t="shared" si="233"/>
        <v>0</v>
      </c>
    </row>
    <row r="1968" spans="7:15" x14ac:dyDescent="0.2">
      <c r="G1968" s="3"/>
      <c r="H1968" s="2"/>
      <c r="I1968" s="12"/>
      <c r="J1968" s="67">
        <f t="shared" si="229"/>
        <v>0</v>
      </c>
      <c r="K1968" s="5">
        <f t="shared" si="230"/>
        <v>0</v>
      </c>
      <c r="L1968" s="54">
        <f t="shared" si="231"/>
        <v>0</v>
      </c>
      <c r="M1968" s="56">
        <f t="shared" si="234"/>
        <v>0</v>
      </c>
      <c r="N1968" s="5">
        <f t="shared" si="232"/>
        <v>1</v>
      </c>
      <c r="O1968" s="5">
        <f t="shared" si="233"/>
        <v>0</v>
      </c>
    </row>
    <row r="1969" spans="7:15" x14ac:dyDescent="0.2">
      <c r="G1969" s="3"/>
      <c r="H1969" s="2"/>
      <c r="I1969" s="12"/>
      <c r="J1969" s="67">
        <f t="shared" si="229"/>
        <v>0</v>
      </c>
      <c r="K1969" s="5">
        <f t="shared" si="230"/>
        <v>0</v>
      </c>
      <c r="L1969" s="54">
        <f t="shared" si="231"/>
        <v>0</v>
      </c>
      <c r="M1969" s="56" t="e">
        <f>IF(D1969="",#REF!,D1969)</f>
        <v>#REF!</v>
      </c>
      <c r="N1969" s="5">
        <f t="shared" si="232"/>
        <v>1</v>
      </c>
      <c r="O1969" s="5">
        <f t="shared" si="233"/>
        <v>0</v>
      </c>
    </row>
    <row r="1970" spans="7:15" x14ac:dyDescent="0.2">
      <c r="G1970" s="3"/>
      <c r="H1970" s="2"/>
      <c r="I1970" s="12"/>
      <c r="J1970" s="67">
        <f t="shared" si="229"/>
        <v>0</v>
      </c>
      <c r="K1970" s="5">
        <f t="shared" si="230"/>
        <v>0</v>
      </c>
      <c r="L1970" s="54">
        <f t="shared" si="231"/>
        <v>0</v>
      </c>
      <c r="M1970" s="56" t="e">
        <f>IF(D1970="",#REF!,D1970)</f>
        <v>#REF!</v>
      </c>
      <c r="N1970" s="5">
        <f t="shared" si="232"/>
        <v>1</v>
      </c>
      <c r="O1970" s="5">
        <f t="shared" si="233"/>
        <v>0</v>
      </c>
    </row>
    <row r="1971" spans="7:15" x14ac:dyDescent="0.2">
      <c r="G1971" s="3"/>
      <c r="H1971" s="2"/>
      <c r="I1971" s="12"/>
      <c r="J1971" s="67">
        <f t="shared" si="229"/>
        <v>0</v>
      </c>
      <c r="K1971" s="5">
        <f t="shared" si="230"/>
        <v>0</v>
      </c>
      <c r="L1971" s="54">
        <f t="shared" si="231"/>
        <v>0</v>
      </c>
      <c r="M1971" s="56">
        <f t="shared" si="234"/>
        <v>0</v>
      </c>
      <c r="N1971" s="5">
        <f t="shared" si="232"/>
        <v>1</v>
      </c>
      <c r="O1971" s="5">
        <f t="shared" si="233"/>
        <v>0</v>
      </c>
    </row>
    <row r="1972" spans="7:15" x14ac:dyDescent="0.2">
      <c r="G1972" s="3"/>
      <c r="H1972" s="2"/>
      <c r="I1972" s="12"/>
      <c r="J1972" s="67">
        <f t="shared" si="229"/>
        <v>0</v>
      </c>
      <c r="K1972" s="5">
        <f t="shared" si="230"/>
        <v>0</v>
      </c>
      <c r="L1972" s="54">
        <f t="shared" si="231"/>
        <v>0</v>
      </c>
      <c r="M1972" s="56">
        <f t="shared" si="234"/>
        <v>0</v>
      </c>
      <c r="N1972" s="5">
        <f t="shared" si="232"/>
        <v>1</v>
      </c>
      <c r="O1972" s="5">
        <f t="shared" si="233"/>
        <v>0</v>
      </c>
    </row>
    <row r="1973" spans="7:15" x14ac:dyDescent="0.2">
      <c r="G1973" s="3"/>
      <c r="H1973" s="2"/>
      <c r="I1973" s="12"/>
      <c r="J1973" s="67">
        <f t="shared" si="229"/>
        <v>0</v>
      </c>
      <c r="K1973" s="5">
        <f t="shared" si="230"/>
        <v>0</v>
      </c>
      <c r="L1973" s="54">
        <f t="shared" si="231"/>
        <v>0</v>
      </c>
      <c r="M1973" s="56">
        <f t="shared" si="234"/>
        <v>0</v>
      </c>
      <c r="N1973" s="5">
        <f t="shared" si="232"/>
        <v>1</v>
      </c>
      <c r="O1973" s="5">
        <f t="shared" si="233"/>
        <v>0</v>
      </c>
    </row>
    <row r="1974" spans="7:15" x14ac:dyDescent="0.2">
      <c r="G1974" s="3"/>
      <c r="H1974" s="2"/>
      <c r="I1974" s="12"/>
      <c r="J1974" s="67">
        <f t="shared" si="229"/>
        <v>0</v>
      </c>
      <c r="K1974" s="5">
        <f t="shared" si="230"/>
        <v>0</v>
      </c>
      <c r="L1974" s="54">
        <f t="shared" si="231"/>
        <v>0</v>
      </c>
      <c r="M1974" s="56">
        <f t="shared" si="234"/>
        <v>0</v>
      </c>
      <c r="N1974" s="5">
        <f t="shared" si="232"/>
        <v>1</v>
      </c>
      <c r="O1974" s="5">
        <f t="shared" si="233"/>
        <v>0</v>
      </c>
    </row>
    <row r="1975" spans="7:15" x14ac:dyDescent="0.2">
      <c r="G1975" s="3"/>
      <c r="H1975" s="2"/>
      <c r="I1975" s="12"/>
      <c r="J1975" s="67">
        <f t="shared" si="229"/>
        <v>0</v>
      </c>
      <c r="K1975" s="5">
        <f t="shared" si="230"/>
        <v>0</v>
      </c>
      <c r="L1975" s="54">
        <f t="shared" si="231"/>
        <v>0</v>
      </c>
      <c r="M1975" s="56">
        <f t="shared" si="234"/>
        <v>0</v>
      </c>
      <c r="N1975" s="5">
        <f t="shared" si="232"/>
        <v>1</v>
      </c>
      <c r="O1975" s="5">
        <f t="shared" si="233"/>
        <v>0</v>
      </c>
    </row>
    <row r="1976" spans="7:15" x14ac:dyDescent="0.2">
      <c r="G1976" s="3"/>
      <c r="H1976" s="2"/>
      <c r="I1976" s="12"/>
      <c r="J1976" s="67">
        <f t="shared" si="229"/>
        <v>0</v>
      </c>
      <c r="K1976" s="5">
        <f t="shared" si="230"/>
        <v>0</v>
      </c>
      <c r="L1976" s="54">
        <f t="shared" si="231"/>
        <v>0</v>
      </c>
      <c r="M1976" s="56" t="e">
        <f>IF(D1976="",#REF!,D1976)</f>
        <v>#REF!</v>
      </c>
      <c r="N1976" s="5">
        <f t="shared" si="232"/>
        <v>1</v>
      </c>
      <c r="O1976" s="5">
        <f t="shared" si="233"/>
        <v>0</v>
      </c>
    </row>
    <row r="1977" spans="7:15" x14ac:dyDescent="0.2">
      <c r="G1977" s="3"/>
      <c r="H1977" s="2"/>
      <c r="I1977" s="12"/>
      <c r="J1977" s="67">
        <f t="shared" si="229"/>
        <v>0</v>
      </c>
      <c r="K1977" s="5">
        <f t="shared" si="230"/>
        <v>0</v>
      </c>
      <c r="L1977" s="54">
        <f t="shared" si="231"/>
        <v>0</v>
      </c>
      <c r="M1977" s="56">
        <f t="shared" si="234"/>
        <v>0</v>
      </c>
      <c r="N1977" s="5">
        <f t="shared" si="232"/>
        <v>1</v>
      </c>
      <c r="O1977" s="5">
        <f t="shared" si="233"/>
        <v>0</v>
      </c>
    </row>
    <row r="1978" spans="7:15" x14ac:dyDescent="0.2">
      <c r="G1978" s="3"/>
      <c r="H1978" s="2"/>
      <c r="I1978" s="12"/>
      <c r="J1978" s="67">
        <f t="shared" si="229"/>
        <v>0</v>
      </c>
      <c r="K1978" s="5">
        <f t="shared" si="230"/>
        <v>0</v>
      </c>
      <c r="L1978" s="54">
        <f t="shared" si="231"/>
        <v>0</v>
      </c>
      <c r="M1978" s="56">
        <f t="shared" si="234"/>
        <v>0</v>
      </c>
      <c r="N1978" s="5">
        <f t="shared" si="232"/>
        <v>1</v>
      </c>
      <c r="O1978" s="5">
        <f t="shared" si="233"/>
        <v>0</v>
      </c>
    </row>
    <row r="1979" spans="7:15" x14ac:dyDescent="0.2">
      <c r="G1979" s="3"/>
      <c r="H1979" s="2"/>
      <c r="I1979" s="12"/>
      <c r="J1979" s="67">
        <f t="shared" si="229"/>
        <v>0</v>
      </c>
      <c r="K1979" s="5">
        <f t="shared" si="230"/>
        <v>0</v>
      </c>
      <c r="L1979" s="54">
        <f t="shared" si="231"/>
        <v>0</v>
      </c>
      <c r="M1979" s="56">
        <f t="shared" si="234"/>
        <v>0</v>
      </c>
      <c r="N1979" s="5">
        <f t="shared" si="232"/>
        <v>1</v>
      </c>
      <c r="O1979" s="5">
        <f t="shared" si="233"/>
        <v>0</v>
      </c>
    </row>
    <row r="1980" spans="7:15" x14ac:dyDescent="0.2">
      <c r="G1980" s="3"/>
      <c r="H1980" s="2"/>
      <c r="I1980" s="12"/>
      <c r="J1980" s="67">
        <f t="shared" si="229"/>
        <v>0</v>
      </c>
      <c r="K1980" s="5">
        <f t="shared" si="230"/>
        <v>0</v>
      </c>
      <c r="L1980" s="54">
        <f t="shared" si="231"/>
        <v>0</v>
      </c>
      <c r="M1980" s="56" t="e">
        <f>IF(D1980="",#REF!,D1980)</f>
        <v>#REF!</v>
      </c>
      <c r="N1980" s="5">
        <f t="shared" si="232"/>
        <v>1</v>
      </c>
      <c r="O1980" s="5">
        <f t="shared" si="233"/>
        <v>0</v>
      </c>
    </row>
    <row r="1981" spans="7:15" x14ac:dyDescent="0.2">
      <c r="G1981" s="3"/>
      <c r="H1981" s="2"/>
      <c r="I1981" s="12"/>
      <c r="J1981" s="67">
        <f t="shared" si="229"/>
        <v>0</v>
      </c>
      <c r="K1981" s="5">
        <f t="shared" si="230"/>
        <v>0</v>
      </c>
      <c r="L1981" s="54">
        <f t="shared" si="231"/>
        <v>0</v>
      </c>
      <c r="M1981" s="56" t="e">
        <f>IF(D1981="",#REF!,D1981)</f>
        <v>#REF!</v>
      </c>
      <c r="N1981" s="5">
        <f t="shared" si="232"/>
        <v>1</v>
      </c>
      <c r="O1981" s="5">
        <f t="shared" si="233"/>
        <v>0</v>
      </c>
    </row>
    <row r="1982" spans="7:15" x14ac:dyDescent="0.2">
      <c r="G1982" s="3"/>
      <c r="H1982" s="2"/>
      <c r="I1982" s="12"/>
      <c r="J1982" s="67">
        <f t="shared" si="229"/>
        <v>0</v>
      </c>
      <c r="K1982" s="5">
        <f t="shared" si="230"/>
        <v>0</v>
      </c>
      <c r="L1982" s="54">
        <f t="shared" si="231"/>
        <v>0</v>
      </c>
      <c r="M1982" s="56">
        <f t="shared" si="234"/>
        <v>0</v>
      </c>
      <c r="N1982" s="5">
        <f t="shared" si="232"/>
        <v>1</v>
      </c>
      <c r="O1982" s="5">
        <f t="shared" si="233"/>
        <v>0</v>
      </c>
    </row>
    <row r="1983" spans="7:15" x14ac:dyDescent="0.2">
      <c r="G1983" s="3"/>
      <c r="H1983" s="2"/>
      <c r="I1983" s="12"/>
      <c r="J1983" s="67">
        <f t="shared" si="229"/>
        <v>0</v>
      </c>
      <c r="K1983" s="5">
        <f t="shared" si="230"/>
        <v>0</v>
      </c>
      <c r="L1983" s="54">
        <f t="shared" si="231"/>
        <v>0</v>
      </c>
      <c r="M1983" s="56">
        <f t="shared" si="234"/>
        <v>0</v>
      </c>
      <c r="N1983" s="5">
        <f t="shared" si="232"/>
        <v>1</v>
      </c>
      <c r="O1983" s="5">
        <f t="shared" si="233"/>
        <v>0</v>
      </c>
    </row>
    <row r="1984" spans="7:15" x14ac:dyDescent="0.2">
      <c r="G1984" s="3"/>
      <c r="H1984" s="2"/>
      <c r="I1984" s="12"/>
      <c r="J1984" s="67">
        <f t="shared" si="229"/>
        <v>0</v>
      </c>
      <c r="K1984" s="5">
        <f t="shared" si="230"/>
        <v>0</v>
      </c>
      <c r="L1984" s="54">
        <f t="shared" si="231"/>
        <v>0</v>
      </c>
      <c r="M1984" s="56" t="e">
        <f>IF(D1984="",#REF!,D1984)</f>
        <v>#REF!</v>
      </c>
      <c r="N1984" s="5">
        <f t="shared" si="232"/>
        <v>1</v>
      </c>
      <c r="O1984" s="5">
        <f t="shared" si="233"/>
        <v>0</v>
      </c>
    </row>
    <row r="1985" spans="7:15" x14ac:dyDescent="0.2">
      <c r="G1985" s="3"/>
      <c r="H1985" s="2"/>
      <c r="I1985" s="12"/>
      <c r="J1985" s="67">
        <f t="shared" si="229"/>
        <v>0</v>
      </c>
      <c r="K1985" s="5">
        <f t="shared" si="230"/>
        <v>0</v>
      </c>
      <c r="L1985" s="54">
        <f t="shared" si="231"/>
        <v>0</v>
      </c>
      <c r="M1985" s="56">
        <f t="shared" si="234"/>
        <v>0</v>
      </c>
      <c r="N1985" s="5">
        <f t="shared" si="232"/>
        <v>1</v>
      </c>
      <c r="O1985" s="5">
        <f t="shared" si="233"/>
        <v>0</v>
      </c>
    </row>
    <row r="1986" spans="7:15" x14ac:dyDescent="0.2">
      <c r="G1986" s="3"/>
      <c r="H1986" s="2"/>
      <c r="I1986" s="12"/>
      <c r="J1986" s="67">
        <f t="shared" si="229"/>
        <v>0</v>
      </c>
      <c r="K1986" s="5">
        <f t="shared" si="230"/>
        <v>0</v>
      </c>
      <c r="L1986" s="54">
        <f t="shared" si="231"/>
        <v>0</v>
      </c>
      <c r="M1986" s="56">
        <f t="shared" si="234"/>
        <v>0</v>
      </c>
      <c r="N1986" s="5">
        <f t="shared" si="232"/>
        <v>1</v>
      </c>
      <c r="O1986" s="5">
        <f t="shared" si="233"/>
        <v>0</v>
      </c>
    </row>
    <row r="1987" spans="7:15" x14ac:dyDescent="0.2">
      <c r="G1987" s="3"/>
      <c r="H1987" s="2"/>
      <c r="I1987" s="12"/>
      <c r="J1987" s="67">
        <f t="shared" si="229"/>
        <v>0</v>
      </c>
      <c r="K1987" s="5">
        <f t="shared" si="230"/>
        <v>0</v>
      </c>
      <c r="L1987" s="54">
        <f t="shared" si="231"/>
        <v>0</v>
      </c>
      <c r="M1987" s="56">
        <f t="shared" si="234"/>
        <v>0</v>
      </c>
      <c r="N1987" s="5">
        <f t="shared" si="232"/>
        <v>1</v>
      </c>
      <c r="O1987" s="5">
        <f t="shared" si="233"/>
        <v>0</v>
      </c>
    </row>
    <row r="1988" spans="7:15" x14ac:dyDescent="0.2">
      <c r="G1988" s="3"/>
      <c r="H1988" s="2"/>
      <c r="I1988" s="12"/>
      <c r="J1988" s="67">
        <f t="shared" si="229"/>
        <v>0</v>
      </c>
      <c r="K1988" s="5">
        <f t="shared" si="230"/>
        <v>0</v>
      </c>
      <c r="L1988" s="54">
        <f t="shared" si="231"/>
        <v>0</v>
      </c>
      <c r="M1988" s="56">
        <f t="shared" si="234"/>
        <v>0</v>
      </c>
      <c r="N1988" s="5">
        <f t="shared" si="232"/>
        <v>1</v>
      </c>
      <c r="O1988" s="5">
        <f t="shared" si="233"/>
        <v>0</v>
      </c>
    </row>
    <row r="1989" spans="7:15" x14ac:dyDescent="0.2">
      <c r="G1989" s="3"/>
      <c r="H1989" s="2"/>
      <c r="I1989" s="12"/>
      <c r="J1989" s="67">
        <f t="shared" si="229"/>
        <v>0</v>
      </c>
      <c r="K1989" s="5">
        <f t="shared" si="230"/>
        <v>0</v>
      </c>
      <c r="L1989" s="54">
        <f t="shared" si="231"/>
        <v>0</v>
      </c>
      <c r="M1989" s="56">
        <f t="shared" si="234"/>
        <v>0</v>
      </c>
      <c r="N1989" s="5">
        <f t="shared" si="232"/>
        <v>1</v>
      </c>
      <c r="O1989" s="5">
        <f t="shared" si="233"/>
        <v>0</v>
      </c>
    </row>
    <row r="1990" spans="7:15" x14ac:dyDescent="0.2">
      <c r="G1990" s="3"/>
      <c r="H1990" s="2"/>
      <c r="I1990" s="12"/>
      <c r="J1990" s="67">
        <f t="shared" ref="J1990:J2053" si="235">IF(A1990=C1990,0,H1990)</f>
        <v>0</v>
      </c>
      <c r="K1990" s="5">
        <f t="shared" ref="K1990:K2053" si="236">IF(J1990&gt;0,1,0)</f>
        <v>0</v>
      </c>
      <c r="L1990" s="54">
        <f t="shared" ref="L1990:L2053" si="237">IF(K1990=0,0,IF(I1990="did not close",0,IF(I1990="",0,1)))</f>
        <v>0</v>
      </c>
      <c r="M1990" s="56" t="e">
        <f>IF(D1990="",#REF!,D1990)</f>
        <v>#REF!</v>
      </c>
      <c r="N1990" s="5">
        <f t="shared" ref="N1990:N2053" si="238">IF(A1990=C1990,1,0)</f>
        <v>1</v>
      </c>
      <c r="O1990" s="5">
        <f t="shared" ref="O1990:O2053" si="239">IF(K1990=0,IF(I1990="did not close",0,IF(I1990="",0,1)),0)</f>
        <v>0</v>
      </c>
    </row>
    <row r="1991" spans="7:15" x14ac:dyDescent="0.2">
      <c r="G1991" s="3"/>
      <c r="H1991" s="2"/>
      <c r="I1991" s="12"/>
      <c r="J1991" s="67">
        <f t="shared" si="235"/>
        <v>0</v>
      </c>
      <c r="K1991" s="5">
        <f t="shared" si="236"/>
        <v>0</v>
      </c>
      <c r="L1991" s="54">
        <f t="shared" si="237"/>
        <v>0</v>
      </c>
      <c r="M1991" s="56" t="e">
        <f>IF(D1991="",#REF!,D1991)</f>
        <v>#REF!</v>
      </c>
      <c r="N1991" s="5">
        <f t="shared" si="238"/>
        <v>1</v>
      </c>
      <c r="O1991" s="5">
        <f t="shared" si="239"/>
        <v>0</v>
      </c>
    </row>
    <row r="1992" spans="7:15" x14ac:dyDescent="0.2">
      <c r="G1992" s="3"/>
      <c r="H1992" s="2"/>
      <c r="I1992" s="12"/>
      <c r="J1992" s="67">
        <f t="shared" si="235"/>
        <v>0</v>
      </c>
      <c r="K1992" s="5">
        <f t="shared" si="236"/>
        <v>0</v>
      </c>
      <c r="L1992" s="54">
        <f t="shared" si="237"/>
        <v>0</v>
      </c>
      <c r="M1992" s="56">
        <f t="shared" si="234"/>
        <v>0</v>
      </c>
      <c r="N1992" s="5">
        <f t="shared" si="238"/>
        <v>1</v>
      </c>
      <c r="O1992" s="5">
        <f t="shared" si="239"/>
        <v>0</v>
      </c>
    </row>
    <row r="1993" spans="7:15" x14ac:dyDescent="0.2">
      <c r="G1993" s="3"/>
      <c r="H1993" s="2"/>
      <c r="I1993" s="12"/>
      <c r="J1993" s="67">
        <f t="shared" si="235"/>
        <v>0</v>
      </c>
      <c r="K1993" s="5">
        <f t="shared" si="236"/>
        <v>0</v>
      </c>
      <c r="L1993" s="54">
        <f t="shared" si="237"/>
        <v>0</v>
      </c>
      <c r="M1993" s="56" t="e">
        <f>IF(D1993="",#REF!,D1993)</f>
        <v>#REF!</v>
      </c>
      <c r="N1993" s="5">
        <f t="shared" si="238"/>
        <v>1</v>
      </c>
      <c r="O1993" s="5">
        <f t="shared" si="239"/>
        <v>0</v>
      </c>
    </row>
    <row r="1994" spans="7:15" x14ac:dyDescent="0.2">
      <c r="G1994" s="3"/>
      <c r="H1994" s="2"/>
      <c r="I1994" s="12"/>
      <c r="J1994" s="67">
        <f t="shared" si="235"/>
        <v>0</v>
      </c>
      <c r="K1994" s="5">
        <f t="shared" si="236"/>
        <v>0</v>
      </c>
      <c r="L1994" s="54">
        <f t="shared" si="237"/>
        <v>0</v>
      </c>
      <c r="M1994" s="56" t="e">
        <f>IF(D1994="",#REF!,D1994)</f>
        <v>#REF!</v>
      </c>
      <c r="N1994" s="5">
        <f t="shared" si="238"/>
        <v>1</v>
      </c>
      <c r="O1994" s="5">
        <f t="shared" si="239"/>
        <v>0</v>
      </c>
    </row>
    <row r="1995" spans="7:15" x14ac:dyDescent="0.2">
      <c r="G1995" s="3"/>
      <c r="H1995" s="2"/>
      <c r="I1995" s="12"/>
      <c r="J1995" s="67">
        <f t="shared" si="235"/>
        <v>0</v>
      </c>
      <c r="K1995" s="5">
        <f t="shared" si="236"/>
        <v>0</v>
      </c>
      <c r="L1995" s="54">
        <f t="shared" si="237"/>
        <v>0</v>
      </c>
      <c r="M1995" s="56" t="e">
        <f>IF(D1995="",#REF!,D1995)</f>
        <v>#REF!</v>
      </c>
      <c r="N1995" s="5">
        <f t="shared" si="238"/>
        <v>1</v>
      </c>
      <c r="O1995" s="5">
        <f t="shared" si="239"/>
        <v>0</v>
      </c>
    </row>
    <row r="1996" spans="7:15" x14ac:dyDescent="0.2">
      <c r="G1996" s="3"/>
      <c r="H1996" s="2"/>
      <c r="I1996" s="12"/>
      <c r="J1996" s="67">
        <f t="shared" si="235"/>
        <v>0</v>
      </c>
      <c r="K1996" s="5">
        <f t="shared" si="236"/>
        <v>0</v>
      </c>
      <c r="L1996" s="54">
        <f t="shared" si="237"/>
        <v>0</v>
      </c>
      <c r="M1996" s="56">
        <f t="shared" si="234"/>
        <v>0</v>
      </c>
      <c r="N1996" s="5">
        <f t="shared" si="238"/>
        <v>1</v>
      </c>
      <c r="O1996" s="5">
        <f t="shared" si="239"/>
        <v>0</v>
      </c>
    </row>
    <row r="1997" spans="7:15" x14ac:dyDescent="0.2">
      <c r="G1997" s="3"/>
      <c r="H1997" s="2"/>
      <c r="I1997" s="12"/>
      <c r="J1997" s="67">
        <f t="shared" si="235"/>
        <v>0</v>
      </c>
      <c r="K1997" s="5">
        <f t="shared" si="236"/>
        <v>0</v>
      </c>
      <c r="L1997" s="54">
        <f t="shared" si="237"/>
        <v>0</v>
      </c>
      <c r="M1997" s="56">
        <f t="shared" ref="M1997:M2044" si="240">IF(D1997="",D1996,D1997)</f>
        <v>0</v>
      </c>
      <c r="N1997" s="5">
        <f t="shared" si="238"/>
        <v>1</v>
      </c>
      <c r="O1997" s="5">
        <f t="shared" si="239"/>
        <v>0</v>
      </c>
    </row>
    <row r="1998" spans="7:15" x14ac:dyDescent="0.2">
      <c r="G1998" s="3"/>
      <c r="H1998" s="2"/>
      <c r="I1998" s="12"/>
      <c r="J1998" s="67">
        <f t="shared" si="235"/>
        <v>0</v>
      </c>
      <c r="K1998" s="5">
        <f t="shared" si="236"/>
        <v>0</v>
      </c>
      <c r="L1998" s="54">
        <f t="shared" si="237"/>
        <v>0</v>
      </c>
      <c r="M1998" s="56">
        <f t="shared" si="240"/>
        <v>0</v>
      </c>
      <c r="N1998" s="5">
        <f t="shared" si="238"/>
        <v>1</v>
      </c>
      <c r="O1998" s="5">
        <f t="shared" si="239"/>
        <v>0</v>
      </c>
    </row>
    <row r="1999" spans="7:15" x14ac:dyDescent="0.2">
      <c r="G1999" s="3"/>
      <c r="H1999" s="2"/>
      <c r="I1999" s="12"/>
      <c r="J1999" s="67">
        <f t="shared" si="235"/>
        <v>0</v>
      </c>
      <c r="K1999" s="5">
        <f t="shared" si="236"/>
        <v>0</v>
      </c>
      <c r="L1999" s="54">
        <f t="shared" si="237"/>
        <v>0</v>
      </c>
      <c r="M1999" s="56" t="e">
        <f>IF(D1999="",#REF!,D1999)</f>
        <v>#REF!</v>
      </c>
      <c r="N1999" s="5">
        <f t="shared" si="238"/>
        <v>1</v>
      </c>
      <c r="O1999" s="5">
        <f t="shared" si="239"/>
        <v>0</v>
      </c>
    </row>
    <row r="2000" spans="7:15" x14ac:dyDescent="0.2">
      <c r="G2000" s="3"/>
      <c r="H2000" s="2"/>
      <c r="I2000" s="12"/>
      <c r="J2000" s="67">
        <f t="shared" si="235"/>
        <v>0</v>
      </c>
      <c r="K2000" s="5">
        <f t="shared" si="236"/>
        <v>0</v>
      </c>
      <c r="L2000" s="54">
        <f t="shared" si="237"/>
        <v>0</v>
      </c>
      <c r="M2000" s="56" t="e">
        <f>IF(D2000="",#REF!,D2000)</f>
        <v>#REF!</v>
      </c>
      <c r="N2000" s="5">
        <f t="shared" si="238"/>
        <v>1</v>
      </c>
      <c r="O2000" s="5">
        <f t="shared" si="239"/>
        <v>0</v>
      </c>
    </row>
    <row r="2001" spans="7:15" x14ac:dyDescent="0.2">
      <c r="G2001" s="3"/>
      <c r="H2001" s="2"/>
      <c r="I2001" s="12"/>
      <c r="J2001" s="67">
        <f t="shared" si="235"/>
        <v>0</v>
      </c>
      <c r="K2001" s="5">
        <f t="shared" si="236"/>
        <v>0</v>
      </c>
      <c r="L2001" s="54">
        <f t="shared" si="237"/>
        <v>0</v>
      </c>
      <c r="M2001" s="56" t="e">
        <f>IF(D2001="",#REF!,D2001)</f>
        <v>#REF!</v>
      </c>
      <c r="N2001" s="5">
        <f t="shared" si="238"/>
        <v>1</v>
      </c>
      <c r="O2001" s="5">
        <f t="shared" si="239"/>
        <v>0</v>
      </c>
    </row>
    <row r="2002" spans="7:15" x14ac:dyDescent="0.2">
      <c r="G2002" s="3"/>
      <c r="H2002" s="2"/>
      <c r="I2002" s="12"/>
      <c r="J2002" s="67">
        <f t="shared" si="235"/>
        <v>0</v>
      </c>
      <c r="K2002" s="5">
        <f t="shared" si="236"/>
        <v>0</v>
      </c>
      <c r="L2002" s="54">
        <f t="shared" si="237"/>
        <v>0</v>
      </c>
      <c r="M2002" s="56" t="e">
        <f>IF(D2002="",#REF!,D2002)</f>
        <v>#REF!</v>
      </c>
      <c r="N2002" s="5">
        <f t="shared" si="238"/>
        <v>1</v>
      </c>
      <c r="O2002" s="5">
        <f t="shared" si="239"/>
        <v>0</v>
      </c>
    </row>
    <row r="2003" spans="7:15" x14ac:dyDescent="0.2">
      <c r="G2003" s="3"/>
      <c r="H2003" s="2"/>
      <c r="I2003" s="12"/>
      <c r="J2003" s="67">
        <f t="shared" si="235"/>
        <v>0</v>
      </c>
      <c r="K2003" s="5">
        <f t="shared" si="236"/>
        <v>0</v>
      </c>
      <c r="L2003" s="54">
        <f t="shared" si="237"/>
        <v>0</v>
      </c>
      <c r="M2003" s="56">
        <f t="shared" si="240"/>
        <v>0</v>
      </c>
      <c r="N2003" s="5">
        <f t="shared" si="238"/>
        <v>1</v>
      </c>
      <c r="O2003" s="5">
        <f t="shared" si="239"/>
        <v>0</v>
      </c>
    </row>
    <row r="2004" spans="7:15" x14ac:dyDescent="0.2">
      <c r="G2004" s="3"/>
      <c r="H2004" s="2"/>
      <c r="I2004" s="12"/>
      <c r="J2004" s="67">
        <f t="shared" si="235"/>
        <v>0</v>
      </c>
      <c r="K2004" s="5">
        <f t="shared" si="236"/>
        <v>0</v>
      </c>
      <c r="L2004" s="54">
        <f t="shared" si="237"/>
        <v>0</v>
      </c>
      <c r="M2004" s="56">
        <f t="shared" si="240"/>
        <v>0</v>
      </c>
      <c r="N2004" s="5">
        <f t="shared" si="238"/>
        <v>1</v>
      </c>
      <c r="O2004" s="5">
        <f t="shared" si="239"/>
        <v>0</v>
      </c>
    </row>
    <row r="2005" spans="7:15" x14ac:dyDescent="0.2">
      <c r="G2005" s="3"/>
      <c r="H2005" s="2"/>
      <c r="I2005" s="12"/>
      <c r="J2005" s="67">
        <f t="shared" si="235"/>
        <v>0</v>
      </c>
      <c r="K2005" s="5">
        <f t="shared" si="236"/>
        <v>0</v>
      </c>
      <c r="L2005" s="54">
        <f t="shared" si="237"/>
        <v>0</v>
      </c>
      <c r="M2005" s="56" t="e">
        <f>IF(D2005="",#REF!,D2005)</f>
        <v>#REF!</v>
      </c>
      <c r="N2005" s="5">
        <f t="shared" si="238"/>
        <v>1</v>
      </c>
      <c r="O2005" s="5">
        <f t="shared" si="239"/>
        <v>0</v>
      </c>
    </row>
    <row r="2006" spans="7:15" x14ac:dyDescent="0.2">
      <c r="G2006" s="3"/>
      <c r="H2006" s="2"/>
      <c r="I2006" s="12"/>
      <c r="J2006" s="67">
        <f t="shared" si="235"/>
        <v>0</v>
      </c>
      <c r="K2006" s="5">
        <f t="shared" si="236"/>
        <v>0</v>
      </c>
      <c r="L2006" s="54">
        <f t="shared" si="237"/>
        <v>0</v>
      </c>
      <c r="M2006" s="56">
        <f t="shared" si="240"/>
        <v>0</v>
      </c>
      <c r="N2006" s="5">
        <f t="shared" si="238"/>
        <v>1</v>
      </c>
      <c r="O2006" s="5">
        <f t="shared" si="239"/>
        <v>0</v>
      </c>
    </row>
    <row r="2007" spans="7:15" x14ac:dyDescent="0.2">
      <c r="G2007" s="3"/>
      <c r="H2007" s="2"/>
      <c r="I2007" s="12"/>
      <c r="J2007" s="67">
        <f t="shared" si="235"/>
        <v>0</v>
      </c>
      <c r="K2007" s="5">
        <f t="shared" si="236"/>
        <v>0</v>
      </c>
      <c r="L2007" s="54">
        <f t="shared" si="237"/>
        <v>0</v>
      </c>
      <c r="M2007" s="56" t="e">
        <f>IF(D2007="",#REF!,D2007)</f>
        <v>#REF!</v>
      </c>
      <c r="N2007" s="5">
        <f t="shared" si="238"/>
        <v>1</v>
      </c>
      <c r="O2007" s="5">
        <f t="shared" si="239"/>
        <v>0</v>
      </c>
    </row>
    <row r="2008" spans="7:15" x14ac:dyDescent="0.2">
      <c r="G2008" s="3"/>
      <c r="H2008" s="2"/>
      <c r="I2008" s="12"/>
      <c r="J2008" s="67">
        <f t="shared" si="235"/>
        <v>0</v>
      </c>
      <c r="K2008" s="5">
        <f t="shared" si="236"/>
        <v>0</v>
      </c>
      <c r="L2008" s="54">
        <f t="shared" si="237"/>
        <v>0</v>
      </c>
      <c r="M2008" s="56" t="e">
        <f>IF(D2008="",#REF!,D2008)</f>
        <v>#REF!</v>
      </c>
      <c r="N2008" s="5">
        <f t="shared" si="238"/>
        <v>1</v>
      </c>
      <c r="O2008" s="5">
        <f t="shared" si="239"/>
        <v>0</v>
      </c>
    </row>
    <row r="2009" spans="7:15" x14ac:dyDescent="0.2">
      <c r="G2009" s="3"/>
      <c r="H2009" s="2"/>
      <c r="I2009" s="12"/>
      <c r="J2009" s="67">
        <f t="shared" si="235"/>
        <v>0</v>
      </c>
      <c r="K2009" s="5">
        <f t="shared" si="236"/>
        <v>0</v>
      </c>
      <c r="L2009" s="54">
        <f t="shared" si="237"/>
        <v>0</v>
      </c>
      <c r="M2009" s="56">
        <f t="shared" si="240"/>
        <v>0</v>
      </c>
      <c r="N2009" s="5">
        <f t="shared" si="238"/>
        <v>1</v>
      </c>
      <c r="O2009" s="5">
        <f t="shared" si="239"/>
        <v>0</v>
      </c>
    </row>
    <row r="2010" spans="7:15" x14ac:dyDescent="0.2">
      <c r="G2010" s="3"/>
      <c r="H2010" s="2"/>
      <c r="I2010" s="12"/>
      <c r="J2010" s="67">
        <f t="shared" si="235"/>
        <v>0</v>
      </c>
      <c r="K2010" s="5">
        <f t="shared" si="236"/>
        <v>0</v>
      </c>
      <c r="L2010" s="54">
        <f t="shared" si="237"/>
        <v>0</v>
      </c>
      <c r="M2010" s="56">
        <f t="shared" si="240"/>
        <v>0</v>
      </c>
      <c r="N2010" s="5">
        <f t="shared" si="238"/>
        <v>1</v>
      </c>
      <c r="O2010" s="5">
        <f t="shared" si="239"/>
        <v>0</v>
      </c>
    </row>
    <row r="2011" spans="7:15" x14ac:dyDescent="0.2">
      <c r="G2011" s="3"/>
      <c r="H2011" s="2"/>
      <c r="I2011" s="12"/>
      <c r="J2011" s="67">
        <f t="shared" si="235"/>
        <v>0</v>
      </c>
      <c r="K2011" s="5">
        <f t="shared" si="236"/>
        <v>0</v>
      </c>
      <c r="L2011" s="54">
        <f t="shared" si="237"/>
        <v>0</v>
      </c>
      <c r="M2011" s="56">
        <f t="shared" si="240"/>
        <v>0</v>
      </c>
      <c r="N2011" s="5">
        <f t="shared" si="238"/>
        <v>1</v>
      </c>
      <c r="O2011" s="5">
        <f t="shared" si="239"/>
        <v>0</v>
      </c>
    </row>
    <row r="2012" spans="7:15" x14ac:dyDescent="0.2">
      <c r="G2012" s="3"/>
      <c r="H2012" s="2"/>
      <c r="I2012" s="12"/>
      <c r="J2012" s="67">
        <f t="shared" si="235"/>
        <v>0</v>
      </c>
      <c r="K2012" s="5">
        <f t="shared" si="236"/>
        <v>0</v>
      </c>
      <c r="L2012" s="54">
        <f t="shared" si="237"/>
        <v>0</v>
      </c>
      <c r="M2012" s="56">
        <f t="shared" si="240"/>
        <v>0</v>
      </c>
      <c r="N2012" s="5">
        <f t="shared" si="238"/>
        <v>1</v>
      </c>
      <c r="O2012" s="5">
        <f t="shared" si="239"/>
        <v>0</v>
      </c>
    </row>
    <row r="2013" spans="7:15" x14ac:dyDescent="0.2">
      <c r="G2013" s="3"/>
      <c r="H2013" s="2"/>
      <c r="I2013" s="12"/>
      <c r="J2013" s="67">
        <f t="shared" si="235"/>
        <v>0</v>
      </c>
      <c r="K2013" s="5">
        <f t="shared" si="236"/>
        <v>0</v>
      </c>
      <c r="L2013" s="54">
        <f t="shared" si="237"/>
        <v>0</v>
      </c>
      <c r="M2013" s="56" t="e">
        <f>IF(D2013="",#REF!,D2013)</f>
        <v>#REF!</v>
      </c>
      <c r="N2013" s="5">
        <f t="shared" si="238"/>
        <v>1</v>
      </c>
      <c r="O2013" s="5">
        <f t="shared" si="239"/>
        <v>0</v>
      </c>
    </row>
    <row r="2014" spans="7:15" x14ac:dyDescent="0.2">
      <c r="G2014" s="3"/>
      <c r="H2014" s="2"/>
      <c r="I2014" s="12"/>
      <c r="J2014" s="67">
        <f t="shared" si="235"/>
        <v>0</v>
      </c>
      <c r="K2014" s="5">
        <f t="shared" si="236"/>
        <v>0</v>
      </c>
      <c r="L2014" s="54">
        <f t="shared" si="237"/>
        <v>0</v>
      </c>
      <c r="M2014" s="56">
        <f t="shared" si="240"/>
        <v>0</v>
      </c>
      <c r="N2014" s="5">
        <f t="shared" si="238"/>
        <v>1</v>
      </c>
      <c r="O2014" s="5">
        <f t="shared" si="239"/>
        <v>0</v>
      </c>
    </row>
    <row r="2015" spans="7:15" x14ac:dyDescent="0.2">
      <c r="G2015" s="3"/>
      <c r="H2015" s="2"/>
      <c r="I2015" s="12"/>
      <c r="J2015" s="67">
        <f t="shared" si="235"/>
        <v>0</v>
      </c>
      <c r="K2015" s="5">
        <f t="shared" si="236"/>
        <v>0</v>
      </c>
      <c r="L2015" s="54">
        <f t="shared" si="237"/>
        <v>0</v>
      </c>
      <c r="M2015" s="56" t="e">
        <f>IF(D2015="",#REF!,D2015)</f>
        <v>#REF!</v>
      </c>
      <c r="N2015" s="5">
        <f t="shared" si="238"/>
        <v>1</v>
      </c>
      <c r="O2015" s="5">
        <f t="shared" si="239"/>
        <v>0</v>
      </c>
    </row>
    <row r="2016" spans="7:15" x14ac:dyDescent="0.2">
      <c r="G2016" s="3"/>
      <c r="H2016" s="2"/>
      <c r="I2016" s="12"/>
      <c r="J2016" s="67">
        <f t="shared" si="235"/>
        <v>0</v>
      </c>
      <c r="K2016" s="5">
        <f t="shared" si="236"/>
        <v>0</v>
      </c>
      <c r="L2016" s="54">
        <f t="shared" si="237"/>
        <v>0</v>
      </c>
      <c r="M2016" s="56">
        <f t="shared" si="240"/>
        <v>0</v>
      </c>
      <c r="N2016" s="5">
        <f t="shared" si="238"/>
        <v>1</v>
      </c>
      <c r="O2016" s="5">
        <f t="shared" si="239"/>
        <v>0</v>
      </c>
    </row>
    <row r="2017" spans="7:15" x14ac:dyDescent="0.2">
      <c r="G2017" s="3"/>
      <c r="H2017" s="2"/>
      <c r="I2017" s="12"/>
      <c r="J2017" s="67">
        <f t="shared" si="235"/>
        <v>0</v>
      </c>
      <c r="K2017" s="5">
        <f t="shared" si="236"/>
        <v>0</v>
      </c>
      <c r="L2017" s="54">
        <f t="shared" si="237"/>
        <v>0</v>
      </c>
      <c r="M2017" s="56" t="e">
        <f>IF(D2017="",#REF!,D2017)</f>
        <v>#REF!</v>
      </c>
      <c r="N2017" s="5">
        <f t="shared" si="238"/>
        <v>1</v>
      </c>
      <c r="O2017" s="5">
        <f t="shared" si="239"/>
        <v>0</v>
      </c>
    </row>
    <row r="2018" spans="7:15" x14ac:dyDescent="0.2">
      <c r="G2018" s="3"/>
      <c r="H2018" s="2"/>
      <c r="I2018" s="12"/>
      <c r="J2018" s="67">
        <f t="shared" si="235"/>
        <v>0</v>
      </c>
      <c r="K2018" s="5">
        <f t="shared" si="236"/>
        <v>0</v>
      </c>
      <c r="L2018" s="54">
        <f t="shared" si="237"/>
        <v>0</v>
      </c>
      <c r="M2018" s="56">
        <f t="shared" si="240"/>
        <v>0</v>
      </c>
      <c r="N2018" s="5">
        <f t="shared" si="238"/>
        <v>1</v>
      </c>
      <c r="O2018" s="5">
        <f t="shared" si="239"/>
        <v>0</v>
      </c>
    </row>
    <row r="2019" spans="7:15" x14ac:dyDescent="0.2">
      <c r="G2019" s="3"/>
      <c r="H2019" s="2"/>
      <c r="I2019" s="12"/>
      <c r="J2019" s="67">
        <f t="shared" si="235"/>
        <v>0</v>
      </c>
      <c r="K2019" s="5">
        <f t="shared" si="236"/>
        <v>0</v>
      </c>
      <c r="L2019" s="54">
        <f t="shared" si="237"/>
        <v>0</v>
      </c>
      <c r="M2019" s="56">
        <f t="shared" si="240"/>
        <v>0</v>
      </c>
      <c r="N2019" s="5">
        <f t="shared" si="238"/>
        <v>1</v>
      </c>
      <c r="O2019" s="5">
        <f t="shared" si="239"/>
        <v>0</v>
      </c>
    </row>
    <row r="2020" spans="7:15" x14ac:dyDescent="0.2">
      <c r="G2020" s="3"/>
      <c r="H2020" s="2"/>
      <c r="I2020" s="12"/>
      <c r="J2020" s="67">
        <f t="shared" si="235"/>
        <v>0</v>
      </c>
      <c r="K2020" s="5">
        <f t="shared" si="236"/>
        <v>0</v>
      </c>
      <c r="L2020" s="54">
        <f t="shared" si="237"/>
        <v>0</v>
      </c>
      <c r="M2020" s="56">
        <f t="shared" si="240"/>
        <v>0</v>
      </c>
      <c r="N2020" s="5">
        <f t="shared" si="238"/>
        <v>1</v>
      </c>
      <c r="O2020" s="5">
        <f t="shared" si="239"/>
        <v>0</v>
      </c>
    </row>
    <row r="2021" spans="7:15" x14ac:dyDescent="0.2">
      <c r="G2021" s="3"/>
      <c r="H2021" s="2"/>
      <c r="I2021" s="12"/>
      <c r="J2021" s="67">
        <f t="shared" si="235"/>
        <v>0</v>
      </c>
      <c r="K2021" s="5">
        <f t="shared" si="236"/>
        <v>0</v>
      </c>
      <c r="L2021" s="54">
        <f t="shared" si="237"/>
        <v>0</v>
      </c>
      <c r="M2021" s="56">
        <f t="shared" si="240"/>
        <v>0</v>
      </c>
      <c r="N2021" s="5">
        <f t="shared" si="238"/>
        <v>1</v>
      </c>
      <c r="O2021" s="5">
        <f t="shared" si="239"/>
        <v>0</v>
      </c>
    </row>
    <row r="2022" spans="7:15" x14ac:dyDescent="0.2">
      <c r="G2022" s="3"/>
      <c r="H2022" s="2"/>
      <c r="I2022" s="12"/>
      <c r="J2022" s="67">
        <f t="shared" si="235"/>
        <v>0</v>
      </c>
      <c r="K2022" s="5">
        <f t="shared" si="236"/>
        <v>0</v>
      </c>
      <c r="L2022" s="54">
        <f t="shared" si="237"/>
        <v>0</v>
      </c>
      <c r="M2022" s="56">
        <f t="shared" si="240"/>
        <v>0</v>
      </c>
      <c r="N2022" s="5">
        <f t="shared" si="238"/>
        <v>1</v>
      </c>
      <c r="O2022" s="5">
        <f t="shared" si="239"/>
        <v>0</v>
      </c>
    </row>
    <row r="2023" spans="7:15" x14ac:dyDescent="0.2">
      <c r="G2023" s="3"/>
      <c r="H2023" s="2"/>
      <c r="I2023" s="12"/>
      <c r="J2023" s="67">
        <f t="shared" si="235"/>
        <v>0</v>
      </c>
      <c r="K2023" s="5">
        <f t="shared" si="236"/>
        <v>0</v>
      </c>
      <c r="L2023" s="54">
        <f t="shared" si="237"/>
        <v>0</v>
      </c>
      <c r="M2023" s="56">
        <f t="shared" si="240"/>
        <v>0</v>
      </c>
      <c r="N2023" s="5">
        <f t="shared" si="238"/>
        <v>1</v>
      </c>
      <c r="O2023" s="5">
        <f t="shared" si="239"/>
        <v>0</v>
      </c>
    </row>
    <row r="2024" spans="7:15" x14ac:dyDescent="0.2">
      <c r="G2024" s="3"/>
      <c r="H2024" s="2"/>
      <c r="I2024" s="12"/>
      <c r="J2024" s="67">
        <f t="shared" si="235"/>
        <v>0</v>
      </c>
      <c r="K2024" s="5">
        <f t="shared" si="236"/>
        <v>0</v>
      </c>
      <c r="L2024" s="54">
        <f t="shared" si="237"/>
        <v>0</v>
      </c>
      <c r="M2024" s="56">
        <f t="shared" si="240"/>
        <v>0</v>
      </c>
      <c r="N2024" s="5">
        <f t="shared" si="238"/>
        <v>1</v>
      </c>
      <c r="O2024" s="5">
        <f t="shared" si="239"/>
        <v>0</v>
      </c>
    </row>
    <row r="2025" spans="7:15" x14ac:dyDescent="0.2">
      <c r="G2025" s="3"/>
      <c r="H2025" s="2"/>
      <c r="I2025" s="12"/>
      <c r="J2025" s="67">
        <f t="shared" si="235"/>
        <v>0</v>
      </c>
      <c r="K2025" s="5">
        <f t="shared" si="236"/>
        <v>0</v>
      </c>
      <c r="L2025" s="54">
        <f t="shared" si="237"/>
        <v>0</v>
      </c>
      <c r="M2025" s="56">
        <f t="shared" si="240"/>
        <v>0</v>
      </c>
      <c r="N2025" s="5">
        <f t="shared" si="238"/>
        <v>1</v>
      </c>
      <c r="O2025" s="5">
        <f t="shared" si="239"/>
        <v>0</v>
      </c>
    </row>
    <row r="2026" spans="7:15" x14ac:dyDescent="0.2">
      <c r="G2026" s="3"/>
      <c r="H2026" s="2"/>
      <c r="I2026" s="12"/>
      <c r="J2026" s="67">
        <f t="shared" si="235"/>
        <v>0</v>
      </c>
      <c r="K2026" s="5">
        <f t="shared" si="236"/>
        <v>0</v>
      </c>
      <c r="L2026" s="54">
        <f t="shared" si="237"/>
        <v>0</v>
      </c>
      <c r="M2026" s="56">
        <f t="shared" si="240"/>
        <v>0</v>
      </c>
      <c r="N2026" s="5">
        <f t="shared" si="238"/>
        <v>1</v>
      </c>
      <c r="O2026" s="5">
        <f t="shared" si="239"/>
        <v>0</v>
      </c>
    </row>
    <row r="2027" spans="7:15" x14ac:dyDescent="0.2">
      <c r="G2027" s="3"/>
      <c r="H2027" s="2"/>
      <c r="I2027" s="12"/>
      <c r="J2027" s="67">
        <f t="shared" si="235"/>
        <v>0</v>
      </c>
      <c r="K2027" s="5">
        <f t="shared" si="236"/>
        <v>0</v>
      </c>
      <c r="L2027" s="54">
        <f t="shared" si="237"/>
        <v>0</v>
      </c>
      <c r="M2027" s="56" t="e">
        <f>IF(D2027="",#REF!,D2027)</f>
        <v>#REF!</v>
      </c>
      <c r="N2027" s="5">
        <f t="shared" si="238"/>
        <v>1</v>
      </c>
      <c r="O2027" s="5">
        <f t="shared" si="239"/>
        <v>0</v>
      </c>
    </row>
    <row r="2028" spans="7:15" x14ac:dyDescent="0.2">
      <c r="G2028" s="3"/>
      <c r="H2028" s="2"/>
      <c r="I2028" s="12"/>
      <c r="J2028" s="67">
        <f t="shared" si="235"/>
        <v>0</v>
      </c>
      <c r="K2028" s="5">
        <f t="shared" si="236"/>
        <v>0</v>
      </c>
      <c r="L2028" s="54">
        <f t="shared" si="237"/>
        <v>0</v>
      </c>
      <c r="M2028" s="56">
        <f t="shared" si="240"/>
        <v>0</v>
      </c>
      <c r="N2028" s="5">
        <f t="shared" si="238"/>
        <v>1</v>
      </c>
      <c r="O2028" s="5">
        <f t="shared" si="239"/>
        <v>0</v>
      </c>
    </row>
    <row r="2029" spans="7:15" x14ac:dyDescent="0.2">
      <c r="G2029" s="3"/>
      <c r="H2029" s="2"/>
      <c r="I2029" s="12"/>
      <c r="J2029" s="67">
        <f t="shared" si="235"/>
        <v>0</v>
      </c>
      <c r="K2029" s="5">
        <f t="shared" si="236"/>
        <v>0</v>
      </c>
      <c r="L2029" s="54">
        <f t="shared" si="237"/>
        <v>0</v>
      </c>
      <c r="M2029" s="56">
        <f t="shared" si="240"/>
        <v>0</v>
      </c>
      <c r="N2029" s="5">
        <f t="shared" si="238"/>
        <v>1</v>
      </c>
      <c r="O2029" s="5">
        <f t="shared" si="239"/>
        <v>0</v>
      </c>
    </row>
    <row r="2030" spans="7:15" x14ac:dyDescent="0.2">
      <c r="G2030" s="3"/>
      <c r="H2030" s="2"/>
      <c r="I2030" s="12"/>
      <c r="J2030" s="67">
        <f t="shared" si="235"/>
        <v>0</v>
      </c>
      <c r="K2030" s="5">
        <f t="shared" si="236"/>
        <v>0</v>
      </c>
      <c r="L2030" s="54">
        <f t="shared" si="237"/>
        <v>0</v>
      </c>
      <c r="M2030" s="56">
        <f t="shared" si="240"/>
        <v>0</v>
      </c>
      <c r="N2030" s="5">
        <f t="shared" si="238"/>
        <v>1</v>
      </c>
      <c r="O2030" s="5">
        <f t="shared" si="239"/>
        <v>0</v>
      </c>
    </row>
    <row r="2031" spans="7:15" x14ac:dyDescent="0.2">
      <c r="G2031" s="3"/>
      <c r="H2031" s="2"/>
      <c r="I2031" s="12"/>
      <c r="J2031" s="67">
        <f t="shared" si="235"/>
        <v>0</v>
      </c>
      <c r="K2031" s="5">
        <f t="shared" si="236"/>
        <v>0</v>
      </c>
      <c r="L2031" s="54">
        <f t="shared" si="237"/>
        <v>0</v>
      </c>
      <c r="M2031" s="56">
        <f t="shared" si="240"/>
        <v>0</v>
      </c>
      <c r="N2031" s="5">
        <f t="shared" si="238"/>
        <v>1</v>
      </c>
      <c r="O2031" s="5">
        <f t="shared" si="239"/>
        <v>0</v>
      </c>
    </row>
    <row r="2032" spans="7:15" x14ac:dyDescent="0.2">
      <c r="G2032" s="3"/>
      <c r="H2032" s="2"/>
      <c r="I2032" s="12"/>
      <c r="J2032" s="67">
        <f t="shared" si="235"/>
        <v>0</v>
      </c>
      <c r="K2032" s="5">
        <f t="shared" si="236"/>
        <v>0</v>
      </c>
      <c r="L2032" s="54">
        <f t="shared" si="237"/>
        <v>0</v>
      </c>
      <c r="M2032" s="56">
        <f t="shared" si="240"/>
        <v>0</v>
      </c>
      <c r="N2032" s="5">
        <f t="shared" si="238"/>
        <v>1</v>
      </c>
      <c r="O2032" s="5">
        <f t="shared" si="239"/>
        <v>0</v>
      </c>
    </row>
    <row r="2033" spans="7:15" x14ac:dyDescent="0.2">
      <c r="G2033" s="3"/>
      <c r="H2033" s="2"/>
      <c r="I2033" s="12"/>
      <c r="J2033" s="67">
        <f t="shared" si="235"/>
        <v>0</v>
      </c>
      <c r="K2033" s="5">
        <f t="shared" si="236"/>
        <v>0</v>
      </c>
      <c r="L2033" s="54">
        <f t="shared" si="237"/>
        <v>0</v>
      </c>
      <c r="M2033" s="56" t="e">
        <f>IF(D2033="",#REF!,D2033)</f>
        <v>#REF!</v>
      </c>
      <c r="N2033" s="5">
        <f t="shared" si="238"/>
        <v>1</v>
      </c>
      <c r="O2033" s="5">
        <f t="shared" si="239"/>
        <v>0</v>
      </c>
    </row>
    <row r="2034" spans="7:15" x14ac:dyDescent="0.2">
      <c r="G2034" s="3"/>
      <c r="H2034" s="2"/>
      <c r="I2034" s="12"/>
      <c r="J2034" s="67">
        <f t="shared" si="235"/>
        <v>0</v>
      </c>
      <c r="K2034" s="5">
        <f t="shared" si="236"/>
        <v>0</v>
      </c>
      <c r="L2034" s="54">
        <f t="shared" si="237"/>
        <v>0</v>
      </c>
      <c r="M2034" s="56" t="e">
        <f>IF(D2034="",#REF!,D2034)</f>
        <v>#REF!</v>
      </c>
      <c r="N2034" s="5">
        <f t="shared" si="238"/>
        <v>1</v>
      </c>
      <c r="O2034" s="5">
        <f t="shared" si="239"/>
        <v>0</v>
      </c>
    </row>
    <row r="2035" spans="7:15" x14ac:dyDescent="0.2">
      <c r="G2035" s="3"/>
      <c r="H2035" s="2"/>
      <c r="I2035" s="12"/>
      <c r="J2035" s="67">
        <f t="shared" si="235"/>
        <v>0</v>
      </c>
      <c r="K2035" s="5">
        <f t="shared" si="236"/>
        <v>0</v>
      </c>
      <c r="L2035" s="54">
        <f t="shared" si="237"/>
        <v>0</v>
      </c>
      <c r="M2035" s="56">
        <f t="shared" si="240"/>
        <v>0</v>
      </c>
      <c r="N2035" s="5">
        <f t="shared" si="238"/>
        <v>1</v>
      </c>
      <c r="O2035" s="5">
        <f t="shared" si="239"/>
        <v>0</v>
      </c>
    </row>
    <row r="2036" spans="7:15" x14ac:dyDescent="0.2">
      <c r="G2036" s="3"/>
      <c r="H2036" s="2"/>
      <c r="I2036" s="12"/>
      <c r="J2036" s="67">
        <f t="shared" si="235"/>
        <v>0</v>
      </c>
      <c r="K2036" s="5">
        <f t="shared" si="236"/>
        <v>0</v>
      </c>
      <c r="L2036" s="54">
        <f t="shared" si="237"/>
        <v>0</v>
      </c>
      <c r="M2036" s="56">
        <f t="shared" si="240"/>
        <v>0</v>
      </c>
      <c r="N2036" s="5">
        <f t="shared" si="238"/>
        <v>1</v>
      </c>
      <c r="O2036" s="5">
        <f t="shared" si="239"/>
        <v>0</v>
      </c>
    </row>
    <row r="2037" spans="7:15" x14ac:dyDescent="0.2">
      <c r="G2037" s="3"/>
      <c r="H2037" s="2"/>
      <c r="I2037" s="12"/>
      <c r="J2037" s="67">
        <f t="shared" si="235"/>
        <v>0</v>
      </c>
      <c r="K2037" s="5">
        <f t="shared" si="236"/>
        <v>0</v>
      </c>
      <c r="L2037" s="54">
        <f t="shared" si="237"/>
        <v>0</v>
      </c>
      <c r="M2037" s="56">
        <f t="shared" si="240"/>
        <v>0</v>
      </c>
      <c r="N2037" s="5">
        <f t="shared" si="238"/>
        <v>1</v>
      </c>
      <c r="O2037" s="5">
        <f t="shared" si="239"/>
        <v>0</v>
      </c>
    </row>
    <row r="2038" spans="7:15" x14ac:dyDescent="0.2">
      <c r="G2038" s="3"/>
      <c r="H2038" s="2"/>
      <c r="I2038" s="12"/>
      <c r="J2038" s="67">
        <f t="shared" si="235"/>
        <v>0</v>
      </c>
      <c r="K2038" s="5">
        <f t="shared" si="236"/>
        <v>0</v>
      </c>
      <c r="L2038" s="54">
        <f t="shared" si="237"/>
        <v>0</v>
      </c>
      <c r="M2038" s="56">
        <f t="shared" si="240"/>
        <v>0</v>
      </c>
      <c r="N2038" s="5">
        <f t="shared" si="238"/>
        <v>1</v>
      </c>
      <c r="O2038" s="5">
        <f t="shared" si="239"/>
        <v>0</v>
      </c>
    </row>
    <row r="2039" spans="7:15" x14ac:dyDescent="0.2">
      <c r="G2039" s="3"/>
      <c r="H2039" s="2"/>
      <c r="I2039" s="12"/>
      <c r="J2039" s="67">
        <f t="shared" si="235"/>
        <v>0</v>
      </c>
      <c r="K2039" s="5">
        <f t="shared" si="236"/>
        <v>0</v>
      </c>
      <c r="L2039" s="54">
        <f t="shared" si="237"/>
        <v>0</v>
      </c>
      <c r="M2039" s="56">
        <f t="shared" si="240"/>
        <v>0</v>
      </c>
      <c r="N2039" s="5">
        <f t="shared" si="238"/>
        <v>1</v>
      </c>
      <c r="O2039" s="5">
        <f t="shared" si="239"/>
        <v>0</v>
      </c>
    </row>
    <row r="2040" spans="7:15" x14ac:dyDescent="0.2">
      <c r="G2040" s="3"/>
      <c r="H2040" s="2"/>
      <c r="I2040" s="12"/>
      <c r="J2040" s="67">
        <f t="shared" si="235"/>
        <v>0</v>
      </c>
      <c r="K2040" s="5">
        <f t="shared" si="236"/>
        <v>0</v>
      </c>
      <c r="L2040" s="54">
        <f t="shared" si="237"/>
        <v>0</v>
      </c>
      <c r="M2040" s="56" t="e">
        <f>IF(D2040="",#REF!,D2040)</f>
        <v>#REF!</v>
      </c>
      <c r="N2040" s="5">
        <f t="shared" si="238"/>
        <v>1</v>
      </c>
      <c r="O2040" s="5">
        <f t="shared" si="239"/>
        <v>0</v>
      </c>
    </row>
    <row r="2041" spans="7:15" x14ac:dyDescent="0.2">
      <c r="G2041" s="3"/>
      <c r="H2041" s="2"/>
      <c r="I2041" s="12"/>
      <c r="J2041" s="67">
        <f t="shared" si="235"/>
        <v>0</v>
      </c>
      <c r="K2041" s="5">
        <f t="shared" si="236"/>
        <v>0</v>
      </c>
      <c r="L2041" s="54">
        <f t="shared" si="237"/>
        <v>0</v>
      </c>
      <c r="M2041" s="56">
        <f t="shared" si="240"/>
        <v>0</v>
      </c>
      <c r="N2041" s="5">
        <f t="shared" si="238"/>
        <v>1</v>
      </c>
      <c r="O2041" s="5">
        <f t="shared" si="239"/>
        <v>0</v>
      </c>
    </row>
    <row r="2042" spans="7:15" x14ac:dyDescent="0.2">
      <c r="G2042" s="3"/>
      <c r="H2042" s="2"/>
      <c r="I2042" s="12"/>
      <c r="J2042" s="67">
        <f t="shared" si="235"/>
        <v>0</v>
      </c>
      <c r="K2042" s="5">
        <f t="shared" si="236"/>
        <v>0</v>
      </c>
      <c r="L2042" s="54">
        <f t="shared" si="237"/>
        <v>0</v>
      </c>
      <c r="M2042" s="56">
        <f t="shared" si="240"/>
        <v>0</v>
      </c>
      <c r="N2042" s="5">
        <f t="shared" si="238"/>
        <v>1</v>
      </c>
      <c r="O2042" s="5">
        <f t="shared" si="239"/>
        <v>0</v>
      </c>
    </row>
    <row r="2043" spans="7:15" x14ac:dyDescent="0.2">
      <c r="G2043" s="3"/>
      <c r="H2043" s="2"/>
      <c r="I2043" s="12"/>
      <c r="J2043" s="67">
        <f t="shared" si="235"/>
        <v>0</v>
      </c>
      <c r="K2043" s="5">
        <f t="shared" si="236"/>
        <v>0</v>
      </c>
      <c r="L2043" s="54">
        <f t="shared" si="237"/>
        <v>0</v>
      </c>
      <c r="M2043" s="56">
        <f t="shared" si="240"/>
        <v>0</v>
      </c>
      <c r="N2043" s="5">
        <f t="shared" si="238"/>
        <v>1</v>
      </c>
      <c r="O2043" s="5">
        <f t="shared" si="239"/>
        <v>0</v>
      </c>
    </row>
    <row r="2044" spans="7:15" x14ac:dyDescent="0.2">
      <c r="G2044" s="3"/>
      <c r="H2044" s="2"/>
      <c r="I2044" s="12"/>
      <c r="J2044" s="67">
        <f t="shared" si="235"/>
        <v>0</v>
      </c>
      <c r="K2044" s="5">
        <f t="shared" si="236"/>
        <v>0</v>
      </c>
      <c r="L2044" s="54">
        <f t="shared" si="237"/>
        <v>0</v>
      </c>
      <c r="M2044" s="56">
        <f t="shared" si="240"/>
        <v>0</v>
      </c>
      <c r="N2044" s="5">
        <f t="shared" si="238"/>
        <v>1</v>
      </c>
      <c r="O2044" s="5">
        <f t="shared" si="239"/>
        <v>0</v>
      </c>
    </row>
    <row r="2045" spans="7:15" x14ac:dyDescent="0.2">
      <c r="G2045" s="3"/>
      <c r="H2045" s="2"/>
      <c r="I2045" s="12"/>
      <c r="J2045" s="67">
        <f t="shared" si="235"/>
        <v>0</v>
      </c>
      <c r="K2045" s="5">
        <f t="shared" si="236"/>
        <v>0</v>
      </c>
      <c r="L2045" s="54">
        <f t="shared" si="237"/>
        <v>0</v>
      </c>
      <c r="M2045" s="56" t="e">
        <f>IF(D2045="",#REF!,D2045)</f>
        <v>#REF!</v>
      </c>
      <c r="N2045" s="5">
        <f t="shared" si="238"/>
        <v>1</v>
      </c>
      <c r="O2045" s="5">
        <f t="shared" si="239"/>
        <v>0</v>
      </c>
    </row>
    <row r="2046" spans="7:15" x14ac:dyDescent="0.2">
      <c r="G2046" s="3"/>
      <c r="H2046" s="2"/>
      <c r="I2046" s="12"/>
      <c r="J2046" s="67">
        <f t="shared" si="235"/>
        <v>0</v>
      </c>
      <c r="K2046" s="5">
        <f t="shared" si="236"/>
        <v>0</v>
      </c>
      <c r="L2046" s="54">
        <f t="shared" si="237"/>
        <v>0</v>
      </c>
      <c r="M2046" s="56">
        <f t="shared" ref="M2046:M2091" si="241">IF(D2046="",D2045,D2046)</f>
        <v>0</v>
      </c>
      <c r="N2046" s="5">
        <f t="shared" si="238"/>
        <v>1</v>
      </c>
      <c r="O2046" s="5">
        <f t="shared" si="239"/>
        <v>0</v>
      </c>
    </row>
    <row r="2047" spans="7:15" x14ac:dyDescent="0.2">
      <c r="G2047" s="3"/>
      <c r="H2047" s="2"/>
      <c r="I2047" s="12"/>
      <c r="J2047" s="67">
        <f t="shared" si="235"/>
        <v>0</v>
      </c>
      <c r="K2047" s="5">
        <f t="shared" si="236"/>
        <v>0</v>
      </c>
      <c r="L2047" s="54">
        <f t="shared" si="237"/>
        <v>0</v>
      </c>
      <c r="M2047" s="56">
        <f t="shared" si="241"/>
        <v>0</v>
      </c>
      <c r="N2047" s="5">
        <f t="shared" si="238"/>
        <v>1</v>
      </c>
      <c r="O2047" s="5">
        <f t="shared" si="239"/>
        <v>0</v>
      </c>
    </row>
    <row r="2048" spans="7:15" x14ac:dyDescent="0.2">
      <c r="G2048" s="3"/>
      <c r="H2048" s="2"/>
      <c r="I2048" s="12"/>
      <c r="J2048" s="67">
        <f t="shared" si="235"/>
        <v>0</v>
      </c>
      <c r="K2048" s="5">
        <f t="shared" si="236"/>
        <v>0</v>
      </c>
      <c r="L2048" s="54">
        <f t="shared" si="237"/>
        <v>0</v>
      </c>
      <c r="M2048" s="56">
        <f t="shared" si="241"/>
        <v>0</v>
      </c>
      <c r="N2048" s="5">
        <f t="shared" si="238"/>
        <v>1</v>
      </c>
      <c r="O2048" s="5">
        <f t="shared" si="239"/>
        <v>0</v>
      </c>
    </row>
    <row r="2049" spans="7:15" x14ac:dyDescent="0.2">
      <c r="G2049" s="3"/>
      <c r="H2049" s="2"/>
      <c r="I2049" s="12"/>
      <c r="J2049" s="67">
        <f t="shared" si="235"/>
        <v>0</v>
      </c>
      <c r="K2049" s="5">
        <f t="shared" si="236"/>
        <v>0</v>
      </c>
      <c r="L2049" s="54">
        <f t="shared" si="237"/>
        <v>0</v>
      </c>
      <c r="M2049" s="56" t="e">
        <f>IF(D2049="",#REF!,D2049)</f>
        <v>#REF!</v>
      </c>
      <c r="N2049" s="5">
        <f t="shared" si="238"/>
        <v>1</v>
      </c>
      <c r="O2049" s="5">
        <f t="shared" si="239"/>
        <v>0</v>
      </c>
    </row>
    <row r="2050" spans="7:15" x14ac:dyDescent="0.2">
      <c r="G2050" s="3"/>
      <c r="H2050" s="2"/>
      <c r="I2050" s="12"/>
      <c r="J2050" s="67">
        <f t="shared" si="235"/>
        <v>0</v>
      </c>
      <c r="K2050" s="5">
        <f t="shared" si="236"/>
        <v>0</v>
      </c>
      <c r="L2050" s="54">
        <f t="shared" si="237"/>
        <v>0</v>
      </c>
      <c r="M2050" s="56">
        <f t="shared" si="241"/>
        <v>0</v>
      </c>
      <c r="N2050" s="5">
        <f t="shared" si="238"/>
        <v>1</v>
      </c>
      <c r="O2050" s="5">
        <f t="shared" si="239"/>
        <v>0</v>
      </c>
    </row>
    <row r="2051" spans="7:15" x14ac:dyDescent="0.2">
      <c r="G2051" s="3"/>
      <c r="H2051" s="2"/>
      <c r="I2051" s="12"/>
      <c r="J2051" s="67">
        <f t="shared" si="235"/>
        <v>0</v>
      </c>
      <c r="K2051" s="5">
        <f t="shared" si="236"/>
        <v>0</v>
      </c>
      <c r="L2051" s="54">
        <f t="shared" si="237"/>
        <v>0</v>
      </c>
      <c r="M2051" s="56" t="e">
        <f>IF(D2051="",#REF!,D2051)</f>
        <v>#REF!</v>
      </c>
      <c r="N2051" s="5">
        <f t="shared" si="238"/>
        <v>1</v>
      </c>
      <c r="O2051" s="5">
        <f t="shared" si="239"/>
        <v>0</v>
      </c>
    </row>
    <row r="2052" spans="7:15" x14ac:dyDescent="0.2">
      <c r="G2052" s="3"/>
      <c r="H2052" s="2"/>
      <c r="I2052" s="12"/>
      <c r="J2052" s="67">
        <f t="shared" si="235"/>
        <v>0</v>
      </c>
      <c r="K2052" s="5">
        <f t="shared" si="236"/>
        <v>0</v>
      </c>
      <c r="L2052" s="54">
        <f t="shared" si="237"/>
        <v>0</v>
      </c>
      <c r="M2052" s="56">
        <f t="shared" si="241"/>
        <v>0</v>
      </c>
      <c r="N2052" s="5">
        <f t="shared" si="238"/>
        <v>1</v>
      </c>
      <c r="O2052" s="5">
        <f t="shared" si="239"/>
        <v>0</v>
      </c>
    </row>
    <row r="2053" spans="7:15" x14ac:dyDescent="0.2">
      <c r="G2053" s="3"/>
      <c r="H2053" s="2"/>
      <c r="I2053" s="12"/>
      <c r="J2053" s="67">
        <f t="shared" si="235"/>
        <v>0</v>
      </c>
      <c r="K2053" s="5">
        <f t="shared" si="236"/>
        <v>0</v>
      </c>
      <c r="L2053" s="54">
        <f t="shared" si="237"/>
        <v>0</v>
      </c>
      <c r="M2053" s="56">
        <f t="shared" si="241"/>
        <v>0</v>
      </c>
      <c r="N2053" s="5">
        <f t="shared" si="238"/>
        <v>1</v>
      </c>
      <c r="O2053" s="5">
        <f t="shared" si="239"/>
        <v>0</v>
      </c>
    </row>
    <row r="2054" spans="7:15" x14ac:dyDescent="0.2">
      <c r="G2054" s="3"/>
      <c r="H2054" s="2"/>
      <c r="I2054" s="12"/>
      <c r="J2054" s="67">
        <f t="shared" ref="J2054:J2117" si="242">IF(A2054=C2054,0,H2054)</f>
        <v>0</v>
      </c>
      <c r="K2054" s="5">
        <f t="shared" ref="K2054:K2117" si="243">IF(J2054&gt;0,1,0)</f>
        <v>0</v>
      </c>
      <c r="L2054" s="54">
        <f t="shared" ref="L2054:L2117" si="244">IF(K2054=0,0,IF(I2054="did not close",0,IF(I2054="",0,1)))</f>
        <v>0</v>
      </c>
      <c r="M2054" s="56" t="e">
        <f>IF(D2054="",#REF!,D2054)</f>
        <v>#REF!</v>
      </c>
      <c r="N2054" s="5">
        <f t="shared" ref="N2054:N2117" si="245">IF(A2054=C2054,1,0)</f>
        <v>1</v>
      </c>
      <c r="O2054" s="5">
        <f t="shared" ref="O2054:O2117" si="246">IF(K2054=0,IF(I2054="did not close",0,IF(I2054="",0,1)),0)</f>
        <v>0</v>
      </c>
    </row>
    <row r="2055" spans="7:15" x14ac:dyDescent="0.2">
      <c r="G2055" s="3"/>
      <c r="H2055" s="2"/>
      <c r="I2055" s="12"/>
      <c r="J2055" s="67">
        <f t="shared" si="242"/>
        <v>0</v>
      </c>
      <c r="K2055" s="5">
        <f t="shared" si="243"/>
        <v>0</v>
      </c>
      <c r="L2055" s="54">
        <f t="shared" si="244"/>
        <v>0</v>
      </c>
      <c r="M2055" s="56" t="e">
        <f>IF(D2055="",#REF!,D2055)</f>
        <v>#REF!</v>
      </c>
      <c r="N2055" s="5">
        <f t="shared" si="245"/>
        <v>1</v>
      </c>
      <c r="O2055" s="5">
        <f t="shared" si="246"/>
        <v>0</v>
      </c>
    </row>
    <row r="2056" spans="7:15" x14ac:dyDescent="0.2">
      <c r="G2056" s="3"/>
      <c r="H2056" s="2"/>
      <c r="I2056" s="12"/>
      <c r="J2056" s="67">
        <f t="shared" si="242"/>
        <v>0</v>
      </c>
      <c r="K2056" s="5">
        <f t="shared" si="243"/>
        <v>0</v>
      </c>
      <c r="L2056" s="54">
        <f t="shared" si="244"/>
        <v>0</v>
      </c>
      <c r="M2056" s="56">
        <f t="shared" si="241"/>
        <v>0</v>
      </c>
      <c r="N2056" s="5">
        <f t="shared" si="245"/>
        <v>1</v>
      </c>
      <c r="O2056" s="5">
        <f t="shared" si="246"/>
        <v>0</v>
      </c>
    </row>
    <row r="2057" spans="7:15" x14ac:dyDescent="0.2">
      <c r="G2057" s="3"/>
      <c r="H2057" s="2"/>
      <c r="I2057" s="12"/>
      <c r="J2057" s="67">
        <f t="shared" si="242"/>
        <v>0</v>
      </c>
      <c r="K2057" s="5">
        <f t="shared" si="243"/>
        <v>0</v>
      </c>
      <c r="L2057" s="54">
        <f t="shared" si="244"/>
        <v>0</v>
      </c>
      <c r="M2057" s="56" t="e">
        <f>IF(D2057="",#REF!,D2057)</f>
        <v>#REF!</v>
      </c>
      <c r="N2057" s="5">
        <f t="shared" si="245"/>
        <v>1</v>
      </c>
      <c r="O2057" s="5">
        <f t="shared" si="246"/>
        <v>0</v>
      </c>
    </row>
    <row r="2058" spans="7:15" x14ac:dyDescent="0.2">
      <c r="G2058" s="3"/>
      <c r="H2058" s="2"/>
      <c r="I2058" s="12"/>
      <c r="J2058" s="67">
        <f t="shared" si="242"/>
        <v>0</v>
      </c>
      <c r="K2058" s="5">
        <f t="shared" si="243"/>
        <v>0</v>
      </c>
      <c r="L2058" s="54">
        <f t="shared" si="244"/>
        <v>0</v>
      </c>
      <c r="M2058" s="56" t="e">
        <f>IF(D2058="",#REF!,D2058)</f>
        <v>#REF!</v>
      </c>
      <c r="N2058" s="5">
        <f t="shared" si="245"/>
        <v>1</v>
      </c>
      <c r="O2058" s="5">
        <f t="shared" si="246"/>
        <v>0</v>
      </c>
    </row>
    <row r="2059" spans="7:15" x14ac:dyDescent="0.2">
      <c r="G2059" s="3"/>
      <c r="H2059" s="2"/>
      <c r="I2059" s="12"/>
      <c r="J2059" s="67">
        <f t="shared" si="242"/>
        <v>0</v>
      </c>
      <c r="K2059" s="5">
        <f t="shared" si="243"/>
        <v>0</v>
      </c>
      <c r="L2059" s="54">
        <f t="shared" si="244"/>
        <v>0</v>
      </c>
      <c r="M2059" s="56" t="e">
        <f>IF(D2059="",#REF!,D2059)</f>
        <v>#REF!</v>
      </c>
      <c r="N2059" s="5">
        <f t="shared" si="245"/>
        <v>1</v>
      </c>
      <c r="O2059" s="5">
        <f t="shared" si="246"/>
        <v>0</v>
      </c>
    </row>
    <row r="2060" spans="7:15" x14ac:dyDescent="0.2">
      <c r="G2060" s="3"/>
      <c r="H2060" s="2"/>
      <c r="I2060" s="12"/>
      <c r="J2060" s="67">
        <f t="shared" si="242"/>
        <v>0</v>
      </c>
      <c r="K2060" s="5">
        <f t="shared" si="243"/>
        <v>0</v>
      </c>
      <c r="L2060" s="54">
        <f t="shared" si="244"/>
        <v>0</v>
      </c>
      <c r="M2060" s="56">
        <f t="shared" si="241"/>
        <v>0</v>
      </c>
      <c r="N2060" s="5">
        <f t="shared" si="245"/>
        <v>1</v>
      </c>
      <c r="O2060" s="5">
        <f t="shared" si="246"/>
        <v>0</v>
      </c>
    </row>
    <row r="2061" spans="7:15" x14ac:dyDescent="0.2">
      <c r="G2061" s="3"/>
      <c r="H2061" s="2"/>
      <c r="I2061" s="12"/>
      <c r="J2061" s="67">
        <f t="shared" si="242"/>
        <v>0</v>
      </c>
      <c r="K2061" s="5">
        <f t="shared" si="243"/>
        <v>0</v>
      </c>
      <c r="L2061" s="54">
        <f t="shared" si="244"/>
        <v>0</v>
      </c>
      <c r="M2061" s="56" t="e">
        <f>IF(D2061="",#REF!,D2061)</f>
        <v>#REF!</v>
      </c>
      <c r="N2061" s="5">
        <f t="shared" si="245"/>
        <v>1</v>
      </c>
      <c r="O2061" s="5">
        <f t="shared" si="246"/>
        <v>0</v>
      </c>
    </row>
    <row r="2062" spans="7:15" x14ac:dyDescent="0.2">
      <c r="G2062" s="3"/>
      <c r="H2062" s="2"/>
      <c r="I2062" s="12"/>
      <c r="J2062" s="67">
        <f t="shared" si="242"/>
        <v>0</v>
      </c>
      <c r="K2062" s="5">
        <f t="shared" si="243"/>
        <v>0</v>
      </c>
      <c r="L2062" s="54">
        <f t="shared" si="244"/>
        <v>0</v>
      </c>
      <c r="M2062" s="56">
        <f t="shared" si="241"/>
        <v>0</v>
      </c>
      <c r="N2062" s="5">
        <f t="shared" si="245"/>
        <v>1</v>
      </c>
      <c r="O2062" s="5">
        <f t="shared" si="246"/>
        <v>0</v>
      </c>
    </row>
    <row r="2063" spans="7:15" x14ac:dyDescent="0.2">
      <c r="G2063" s="3"/>
      <c r="H2063" s="2"/>
      <c r="I2063" s="12"/>
      <c r="J2063" s="67">
        <f t="shared" si="242"/>
        <v>0</v>
      </c>
      <c r="K2063" s="5">
        <f t="shared" si="243"/>
        <v>0</v>
      </c>
      <c r="L2063" s="54">
        <f t="shared" si="244"/>
        <v>0</v>
      </c>
      <c r="M2063" s="56">
        <f t="shared" si="241"/>
        <v>0</v>
      </c>
      <c r="N2063" s="5">
        <f t="shared" si="245"/>
        <v>1</v>
      </c>
      <c r="O2063" s="5">
        <f t="shared" si="246"/>
        <v>0</v>
      </c>
    </row>
    <row r="2064" spans="7:15" x14ac:dyDescent="0.2">
      <c r="G2064" s="3"/>
      <c r="H2064" s="2"/>
      <c r="I2064" s="12"/>
      <c r="J2064" s="67">
        <f t="shared" si="242"/>
        <v>0</v>
      </c>
      <c r="K2064" s="5">
        <f t="shared" si="243"/>
        <v>0</v>
      </c>
      <c r="L2064" s="54">
        <f t="shared" si="244"/>
        <v>0</v>
      </c>
      <c r="M2064" s="56">
        <f t="shared" si="241"/>
        <v>0</v>
      </c>
      <c r="N2064" s="5">
        <f t="shared" si="245"/>
        <v>1</v>
      </c>
      <c r="O2064" s="5">
        <f t="shared" si="246"/>
        <v>0</v>
      </c>
    </row>
    <row r="2065" spans="7:15" x14ac:dyDescent="0.2">
      <c r="G2065" s="3"/>
      <c r="H2065" s="2"/>
      <c r="I2065" s="12"/>
      <c r="J2065" s="67">
        <f t="shared" si="242"/>
        <v>0</v>
      </c>
      <c r="K2065" s="5">
        <f t="shared" si="243"/>
        <v>0</v>
      </c>
      <c r="L2065" s="54">
        <f t="shared" si="244"/>
        <v>0</v>
      </c>
      <c r="M2065" s="56">
        <f t="shared" si="241"/>
        <v>0</v>
      </c>
      <c r="N2065" s="5">
        <f t="shared" si="245"/>
        <v>1</v>
      </c>
      <c r="O2065" s="5">
        <f t="shared" si="246"/>
        <v>0</v>
      </c>
    </row>
    <row r="2066" spans="7:15" x14ac:dyDescent="0.2">
      <c r="G2066" s="3"/>
      <c r="H2066" s="2"/>
      <c r="I2066" s="12"/>
      <c r="J2066" s="67">
        <f t="shared" si="242"/>
        <v>0</v>
      </c>
      <c r="K2066" s="5">
        <f t="shared" si="243"/>
        <v>0</v>
      </c>
      <c r="L2066" s="54">
        <f t="shared" si="244"/>
        <v>0</v>
      </c>
      <c r="M2066" s="56">
        <f t="shared" si="241"/>
        <v>0</v>
      </c>
      <c r="N2066" s="5">
        <f t="shared" si="245"/>
        <v>1</v>
      </c>
      <c r="O2066" s="5">
        <f t="shared" si="246"/>
        <v>0</v>
      </c>
    </row>
    <row r="2067" spans="7:15" x14ac:dyDescent="0.2">
      <c r="G2067" s="3"/>
      <c r="H2067" s="2"/>
      <c r="I2067" s="12"/>
      <c r="J2067" s="67">
        <f t="shared" si="242"/>
        <v>0</v>
      </c>
      <c r="K2067" s="5">
        <f t="shared" si="243"/>
        <v>0</v>
      </c>
      <c r="L2067" s="54">
        <f t="shared" si="244"/>
        <v>0</v>
      </c>
      <c r="M2067" s="56" t="e">
        <f>IF(D2067="",#REF!,D2067)</f>
        <v>#REF!</v>
      </c>
      <c r="N2067" s="5">
        <f t="shared" si="245"/>
        <v>1</v>
      </c>
      <c r="O2067" s="5">
        <f t="shared" si="246"/>
        <v>0</v>
      </c>
    </row>
    <row r="2068" spans="7:15" x14ac:dyDescent="0.2">
      <c r="G2068" s="3"/>
      <c r="H2068" s="2"/>
      <c r="I2068" s="12"/>
      <c r="J2068" s="67">
        <f t="shared" si="242"/>
        <v>0</v>
      </c>
      <c r="K2068" s="5">
        <f t="shared" si="243"/>
        <v>0</v>
      </c>
      <c r="L2068" s="54">
        <f t="shared" si="244"/>
        <v>0</v>
      </c>
      <c r="M2068" s="56">
        <f t="shared" si="241"/>
        <v>0</v>
      </c>
      <c r="N2068" s="5">
        <f t="shared" si="245"/>
        <v>1</v>
      </c>
      <c r="O2068" s="5">
        <f t="shared" si="246"/>
        <v>0</v>
      </c>
    </row>
    <row r="2069" spans="7:15" x14ac:dyDescent="0.2">
      <c r="G2069" s="3"/>
      <c r="H2069" s="2"/>
      <c r="I2069" s="12"/>
      <c r="J2069" s="67">
        <f t="shared" si="242"/>
        <v>0</v>
      </c>
      <c r="K2069" s="5">
        <f t="shared" si="243"/>
        <v>0</v>
      </c>
      <c r="L2069" s="54">
        <f t="shared" si="244"/>
        <v>0</v>
      </c>
      <c r="M2069" s="56">
        <f t="shared" si="241"/>
        <v>0</v>
      </c>
      <c r="N2069" s="5">
        <f t="shared" si="245"/>
        <v>1</v>
      </c>
      <c r="O2069" s="5">
        <f t="shared" si="246"/>
        <v>0</v>
      </c>
    </row>
    <row r="2070" spans="7:15" x14ac:dyDescent="0.2">
      <c r="G2070" s="3"/>
      <c r="H2070" s="2"/>
      <c r="I2070" s="12"/>
      <c r="J2070" s="67">
        <f t="shared" si="242"/>
        <v>0</v>
      </c>
      <c r="K2070" s="5">
        <f t="shared" si="243"/>
        <v>0</v>
      </c>
      <c r="L2070" s="54">
        <f t="shared" si="244"/>
        <v>0</v>
      </c>
      <c r="M2070" s="56">
        <f t="shared" si="241"/>
        <v>0</v>
      </c>
      <c r="N2070" s="5">
        <f t="shared" si="245"/>
        <v>1</v>
      </c>
      <c r="O2070" s="5">
        <f t="shared" si="246"/>
        <v>0</v>
      </c>
    </row>
    <row r="2071" spans="7:15" x14ac:dyDescent="0.2">
      <c r="G2071" s="3"/>
      <c r="H2071" s="2"/>
      <c r="I2071" s="12"/>
      <c r="J2071" s="67">
        <f t="shared" si="242"/>
        <v>0</v>
      </c>
      <c r="K2071" s="5">
        <f t="shared" si="243"/>
        <v>0</v>
      </c>
      <c r="L2071" s="54">
        <f t="shared" si="244"/>
        <v>0</v>
      </c>
      <c r="M2071" s="56">
        <f t="shared" si="241"/>
        <v>0</v>
      </c>
      <c r="N2071" s="5">
        <f t="shared" si="245"/>
        <v>1</v>
      </c>
      <c r="O2071" s="5">
        <f t="shared" si="246"/>
        <v>0</v>
      </c>
    </row>
    <row r="2072" spans="7:15" x14ac:dyDescent="0.2">
      <c r="G2072" s="3"/>
      <c r="H2072" s="2"/>
      <c r="I2072" s="12"/>
      <c r="J2072" s="67">
        <f t="shared" si="242"/>
        <v>0</v>
      </c>
      <c r="K2072" s="5">
        <f t="shared" si="243"/>
        <v>0</v>
      </c>
      <c r="L2072" s="54">
        <f t="shared" si="244"/>
        <v>0</v>
      </c>
      <c r="M2072" s="56" t="e">
        <f>IF(D2072="",#REF!,D2072)</f>
        <v>#REF!</v>
      </c>
      <c r="N2072" s="5">
        <f t="shared" si="245"/>
        <v>1</v>
      </c>
      <c r="O2072" s="5">
        <f t="shared" si="246"/>
        <v>0</v>
      </c>
    </row>
    <row r="2073" spans="7:15" x14ac:dyDescent="0.2">
      <c r="G2073" s="3"/>
      <c r="H2073" s="2"/>
      <c r="I2073" s="12"/>
      <c r="J2073" s="67">
        <f t="shared" si="242"/>
        <v>0</v>
      </c>
      <c r="K2073" s="5">
        <f t="shared" si="243"/>
        <v>0</v>
      </c>
      <c r="L2073" s="54">
        <f t="shared" si="244"/>
        <v>0</v>
      </c>
      <c r="M2073" s="56" t="e">
        <f>IF(D2073="",#REF!,D2073)</f>
        <v>#REF!</v>
      </c>
      <c r="N2073" s="5">
        <f t="shared" si="245"/>
        <v>1</v>
      </c>
      <c r="O2073" s="5">
        <f t="shared" si="246"/>
        <v>0</v>
      </c>
    </row>
    <row r="2074" spans="7:15" x14ac:dyDescent="0.2">
      <c r="G2074" s="3"/>
      <c r="H2074" s="2"/>
      <c r="I2074" s="12"/>
      <c r="J2074" s="67">
        <f t="shared" si="242"/>
        <v>0</v>
      </c>
      <c r="K2074" s="5">
        <f t="shared" si="243"/>
        <v>0</v>
      </c>
      <c r="L2074" s="54">
        <f t="shared" si="244"/>
        <v>0</v>
      </c>
      <c r="M2074" s="56">
        <f t="shared" si="241"/>
        <v>0</v>
      </c>
      <c r="N2074" s="5">
        <f t="shared" si="245"/>
        <v>1</v>
      </c>
      <c r="O2074" s="5">
        <f t="shared" si="246"/>
        <v>0</v>
      </c>
    </row>
    <row r="2075" spans="7:15" x14ac:dyDescent="0.2">
      <c r="G2075" s="3"/>
      <c r="H2075" s="2"/>
      <c r="I2075" s="12"/>
      <c r="J2075" s="67">
        <f t="shared" si="242"/>
        <v>0</v>
      </c>
      <c r="K2075" s="5">
        <f t="shared" si="243"/>
        <v>0</v>
      </c>
      <c r="L2075" s="54">
        <f t="shared" si="244"/>
        <v>0</v>
      </c>
      <c r="M2075" s="56">
        <f t="shared" si="241"/>
        <v>0</v>
      </c>
      <c r="N2075" s="5">
        <f t="shared" si="245"/>
        <v>1</v>
      </c>
      <c r="O2075" s="5">
        <f t="shared" si="246"/>
        <v>0</v>
      </c>
    </row>
    <row r="2076" spans="7:15" x14ac:dyDescent="0.2">
      <c r="G2076" s="3"/>
      <c r="H2076" s="2"/>
      <c r="I2076" s="12"/>
      <c r="J2076" s="67">
        <f t="shared" si="242"/>
        <v>0</v>
      </c>
      <c r="K2076" s="5">
        <f t="shared" si="243"/>
        <v>0</v>
      </c>
      <c r="L2076" s="54">
        <f t="shared" si="244"/>
        <v>0</v>
      </c>
      <c r="M2076" s="56">
        <f t="shared" si="241"/>
        <v>0</v>
      </c>
      <c r="N2076" s="5">
        <f t="shared" si="245"/>
        <v>1</v>
      </c>
      <c r="O2076" s="5">
        <f t="shared" si="246"/>
        <v>0</v>
      </c>
    </row>
    <row r="2077" spans="7:15" x14ac:dyDescent="0.2">
      <c r="G2077" s="3"/>
      <c r="H2077" s="2"/>
      <c r="I2077" s="12"/>
      <c r="J2077" s="67">
        <f t="shared" si="242"/>
        <v>0</v>
      </c>
      <c r="K2077" s="5">
        <f t="shared" si="243"/>
        <v>0</v>
      </c>
      <c r="L2077" s="54">
        <f t="shared" si="244"/>
        <v>0</v>
      </c>
      <c r="M2077" s="56">
        <f t="shared" si="241"/>
        <v>0</v>
      </c>
      <c r="N2077" s="5">
        <f t="shared" si="245"/>
        <v>1</v>
      </c>
      <c r="O2077" s="5">
        <f t="shared" si="246"/>
        <v>0</v>
      </c>
    </row>
    <row r="2078" spans="7:15" x14ac:dyDescent="0.2">
      <c r="G2078" s="3"/>
      <c r="H2078" s="2"/>
      <c r="I2078" s="12"/>
      <c r="J2078" s="67">
        <f t="shared" si="242"/>
        <v>0</v>
      </c>
      <c r="K2078" s="5">
        <f t="shared" si="243"/>
        <v>0</v>
      </c>
      <c r="L2078" s="54">
        <f t="shared" si="244"/>
        <v>0</v>
      </c>
      <c r="M2078" s="56">
        <f t="shared" si="241"/>
        <v>0</v>
      </c>
      <c r="N2078" s="5">
        <f t="shared" si="245"/>
        <v>1</v>
      </c>
      <c r="O2078" s="5">
        <f t="shared" si="246"/>
        <v>0</v>
      </c>
    </row>
    <row r="2079" spans="7:15" x14ac:dyDescent="0.2">
      <c r="G2079" s="3"/>
      <c r="H2079" s="2"/>
      <c r="I2079" s="12"/>
      <c r="J2079" s="67">
        <f t="shared" si="242"/>
        <v>0</v>
      </c>
      <c r="K2079" s="5">
        <f t="shared" si="243"/>
        <v>0</v>
      </c>
      <c r="L2079" s="54">
        <f t="shared" si="244"/>
        <v>0</v>
      </c>
      <c r="M2079" s="56" t="e">
        <f>IF(D2079="",#REF!,D2079)</f>
        <v>#REF!</v>
      </c>
      <c r="N2079" s="5">
        <f t="shared" si="245"/>
        <v>1</v>
      </c>
      <c r="O2079" s="5">
        <f t="shared" si="246"/>
        <v>0</v>
      </c>
    </row>
    <row r="2080" spans="7:15" x14ac:dyDescent="0.2">
      <c r="G2080" s="3"/>
      <c r="H2080" s="2"/>
      <c r="I2080" s="12"/>
      <c r="J2080" s="67">
        <f t="shared" si="242"/>
        <v>0</v>
      </c>
      <c r="K2080" s="5">
        <f t="shared" si="243"/>
        <v>0</v>
      </c>
      <c r="L2080" s="54">
        <f t="shared" si="244"/>
        <v>0</v>
      </c>
      <c r="M2080" s="56" t="e">
        <f>IF(D2080="",#REF!,D2080)</f>
        <v>#REF!</v>
      </c>
      <c r="N2080" s="5">
        <f t="shared" si="245"/>
        <v>1</v>
      </c>
      <c r="O2080" s="5">
        <f t="shared" si="246"/>
        <v>0</v>
      </c>
    </row>
    <row r="2081" spans="7:15" x14ac:dyDescent="0.2">
      <c r="G2081" s="3"/>
      <c r="H2081" s="2"/>
      <c r="I2081" s="12"/>
      <c r="J2081" s="67">
        <f t="shared" si="242"/>
        <v>0</v>
      </c>
      <c r="K2081" s="5">
        <f t="shared" si="243"/>
        <v>0</v>
      </c>
      <c r="L2081" s="54">
        <f t="shared" si="244"/>
        <v>0</v>
      </c>
      <c r="M2081" s="56">
        <f t="shared" si="241"/>
        <v>0</v>
      </c>
      <c r="N2081" s="5">
        <f t="shared" si="245"/>
        <v>1</v>
      </c>
      <c r="O2081" s="5">
        <f t="shared" si="246"/>
        <v>0</v>
      </c>
    </row>
    <row r="2082" spans="7:15" x14ac:dyDescent="0.2">
      <c r="G2082" s="3"/>
      <c r="H2082" s="2"/>
      <c r="I2082" s="12"/>
      <c r="J2082" s="67">
        <f t="shared" si="242"/>
        <v>0</v>
      </c>
      <c r="K2082" s="5">
        <f t="shared" si="243"/>
        <v>0</v>
      </c>
      <c r="L2082" s="54">
        <f t="shared" si="244"/>
        <v>0</v>
      </c>
      <c r="M2082" s="56">
        <f t="shared" si="241"/>
        <v>0</v>
      </c>
      <c r="N2082" s="5">
        <f t="shared" si="245"/>
        <v>1</v>
      </c>
      <c r="O2082" s="5">
        <f t="shared" si="246"/>
        <v>0</v>
      </c>
    </row>
    <row r="2083" spans="7:15" x14ac:dyDescent="0.2">
      <c r="G2083" s="3"/>
      <c r="H2083" s="2"/>
      <c r="I2083" s="12"/>
      <c r="J2083" s="67">
        <f t="shared" si="242"/>
        <v>0</v>
      </c>
      <c r="K2083" s="5">
        <f t="shared" si="243"/>
        <v>0</v>
      </c>
      <c r="L2083" s="54">
        <f t="shared" si="244"/>
        <v>0</v>
      </c>
      <c r="M2083" s="56">
        <f t="shared" si="241"/>
        <v>0</v>
      </c>
      <c r="N2083" s="5">
        <f t="shared" si="245"/>
        <v>1</v>
      </c>
      <c r="O2083" s="5">
        <f t="shared" si="246"/>
        <v>0</v>
      </c>
    </row>
    <row r="2084" spans="7:15" x14ac:dyDescent="0.2">
      <c r="G2084" s="3"/>
      <c r="H2084" s="2"/>
      <c r="I2084" s="12"/>
      <c r="J2084" s="67">
        <f t="shared" si="242"/>
        <v>0</v>
      </c>
      <c r="K2084" s="5">
        <f t="shared" si="243"/>
        <v>0</v>
      </c>
      <c r="L2084" s="54">
        <f t="shared" si="244"/>
        <v>0</v>
      </c>
      <c r="M2084" s="56">
        <f t="shared" si="241"/>
        <v>0</v>
      </c>
      <c r="N2084" s="5">
        <f t="shared" si="245"/>
        <v>1</v>
      </c>
      <c r="O2084" s="5">
        <f t="shared" si="246"/>
        <v>0</v>
      </c>
    </row>
    <row r="2085" spans="7:15" x14ac:dyDescent="0.2">
      <c r="G2085" s="3"/>
      <c r="H2085" s="2"/>
      <c r="I2085" s="12"/>
      <c r="J2085" s="67">
        <f t="shared" si="242"/>
        <v>0</v>
      </c>
      <c r="K2085" s="5">
        <f t="shared" si="243"/>
        <v>0</v>
      </c>
      <c r="L2085" s="54">
        <f t="shared" si="244"/>
        <v>0</v>
      </c>
      <c r="M2085" s="56">
        <f t="shared" si="241"/>
        <v>0</v>
      </c>
      <c r="N2085" s="5">
        <f t="shared" si="245"/>
        <v>1</v>
      </c>
      <c r="O2085" s="5">
        <f t="shared" si="246"/>
        <v>0</v>
      </c>
    </row>
    <row r="2086" spans="7:15" x14ac:dyDescent="0.2">
      <c r="G2086" s="3"/>
      <c r="H2086" s="2"/>
      <c r="I2086" s="12"/>
      <c r="J2086" s="67">
        <f t="shared" si="242"/>
        <v>0</v>
      </c>
      <c r="K2086" s="5">
        <f t="shared" si="243"/>
        <v>0</v>
      </c>
      <c r="L2086" s="54">
        <f t="shared" si="244"/>
        <v>0</v>
      </c>
      <c r="M2086" s="56">
        <f t="shared" si="241"/>
        <v>0</v>
      </c>
      <c r="N2086" s="5">
        <f t="shared" si="245"/>
        <v>1</v>
      </c>
      <c r="O2086" s="5">
        <f t="shared" si="246"/>
        <v>0</v>
      </c>
    </row>
    <row r="2087" spans="7:15" x14ac:dyDescent="0.2">
      <c r="G2087" s="3"/>
      <c r="H2087" s="2"/>
      <c r="I2087" s="12"/>
      <c r="J2087" s="67">
        <f t="shared" si="242"/>
        <v>0</v>
      </c>
      <c r="K2087" s="5">
        <f t="shared" si="243"/>
        <v>0</v>
      </c>
      <c r="L2087" s="54">
        <f t="shared" si="244"/>
        <v>0</v>
      </c>
      <c r="M2087" s="56">
        <f t="shared" si="241"/>
        <v>0</v>
      </c>
      <c r="N2087" s="5">
        <f t="shared" si="245"/>
        <v>1</v>
      </c>
      <c r="O2087" s="5">
        <f t="shared" si="246"/>
        <v>0</v>
      </c>
    </row>
    <row r="2088" spans="7:15" x14ac:dyDescent="0.2">
      <c r="G2088" s="3"/>
      <c r="H2088" s="2"/>
      <c r="I2088" s="12"/>
      <c r="J2088" s="67">
        <f t="shared" si="242"/>
        <v>0</v>
      </c>
      <c r="K2088" s="5">
        <f t="shared" si="243"/>
        <v>0</v>
      </c>
      <c r="L2088" s="54">
        <f t="shared" si="244"/>
        <v>0</v>
      </c>
      <c r="M2088" s="56">
        <f t="shared" si="241"/>
        <v>0</v>
      </c>
      <c r="N2088" s="5">
        <f t="shared" si="245"/>
        <v>1</v>
      </c>
      <c r="O2088" s="5">
        <f t="shared" si="246"/>
        <v>0</v>
      </c>
    </row>
    <row r="2089" spans="7:15" x14ac:dyDescent="0.2">
      <c r="G2089" s="3"/>
      <c r="H2089" s="2"/>
      <c r="I2089" s="12"/>
      <c r="J2089" s="67">
        <f t="shared" si="242"/>
        <v>0</v>
      </c>
      <c r="K2089" s="5">
        <f t="shared" si="243"/>
        <v>0</v>
      </c>
      <c r="L2089" s="54">
        <f t="shared" si="244"/>
        <v>0</v>
      </c>
      <c r="M2089" s="56" t="e">
        <f>IF(D2089="",#REF!,D2089)</f>
        <v>#REF!</v>
      </c>
      <c r="N2089" s="5">
        <f t="shared" si="245"/>
        <v>1</v>
      </c>
      <c r="O2089" s="5">
        <f t="shared" si="246"/>
        <v>0</v>
      </c>
    </row>
    <row r="2090" spans="7:15" x14ac:dyDescent="0.2">
      <c r="G2090" s="3"/>
      <c r="H2090" s="2"/>
      <c r="I2090" s="12"/>
      <c r="J2090" s="67">
        <f t="shared" si="242"/>
        <v>0</v>
      </c>
      <c r="K2090" s="5">
        <f t="shared" si="243"/>
        <v>0</v>
      </c>
      <c r="L2090" s="54">
        <f t="shared" si="244"/>
        <v>0</v>
      </c>
      <c r="M2090" s="56">
        <f t="shared" si="241"/>
        <v>0</v>
      </c>
      <c r="N2090" s="5">
        <f t="shared" si="245"/>
        <v>1</v>
      </c>
      <c r="O2090" s="5">
        <f t="shared" si="246"/>
        <v>0</v>
      </c>
    </row>
    <row r="2091" spans="7:15" x14ac:dyDescent="0.2">
      <c r="G2091" s="3"/>
      <c r="H2091" s="2"/>
      <c r="I2091" s="12"/>
      <c r="J2091" s="67">
        <f t="shared" si="242"/>
        <v>0</v>
      </c>
      <c r="K2091" s="5">
        <f t="shared" si="243"/>
        <v>0</v>
      </c>
      <c r="L2091" s="54">
        <f t="shared" si="244"/>
        <v>0</v>
      </c>
      <c r="M2091" s="56">
        <f t="shared" si="241"/>
        <v>0</v>
      </c>
      <c r="N2091" s="5">
        <f t="shared" si="245"/>
        <v>1</v>
      </c>
      <c r="O2091" s="5">
        <f t="shared" si="246"/>
        <v>0</v>
      </c>
    </row>
    <row r="2092" spans="7:15" x14ac:dyDescent="0.2">
      <c r="G2092" s="3"/>
      <c r="H2092" s="2"/>
      <c r="I2092" s="12"/>
      <c r="J2092" s="67">
        <f t="shared" si="242"/>
        <v>0</v>
      </c>
      <c r="K2092" s="5">
        <f t="shared" si="243"/>
        <v>0</v>
      </c>
      <c r="L2092" s="54">
        <f t="shared" si="244"/>
        <v>0</v>
      </c>
      <c r="M2092" s="56" t="e">
        <f>IF(D2092="",#REF!,D2092)</f>
        <v>#REF!</v>
      </c>
      <c r="N2092" s="5">
        <f t="shared" si="245"/>
        <v>1</v>
      </c>
      <c r="O2092" s="5">
        <f t="shared" si="246"/>
        <v>0</v>
      </c>
    </row>
    <row r="2093" spans="7:15" x14ac:dyDescent="0.2">
      <c r="G2093" s="3"/>
      <c r="H2093" s="2"/>
      <c r="I2093" s="12"/>
      <c r="J2093" s="67">
        <f t="shared" si="242"/>
        <v>0</v>
      </c>
      <c r="K2093" s="5">
        <f t="shared" si="243"/>
        <v>0</v>
      </c>
      <c r="L2093" s="54">
        <f t="shared" si="244"/>
        <v>0</v>
      </c>
      <c r="M2093" s="56" t="e">
        <f>IF(D2093="",#REF!,D2093)</f>
        <v>#REF!</v>
      </c>
      <c r="N2093" s="5">
        <f t="shared" si="245"/>
        <v>1</v>
      </c>
      <c r="O2093" s="5">
        <f t="shared" si="246"/>
        <v>0</v>
      </c>
    </row>
    <row r="2094" spans="7:15" x14ac:dyDescent="0.2">
      <c r="G2094" s="3"/>
      <c r="H2094" s="2"/>
      <c r="I2094" s="12"/>
      <c r="J2094" s="67">
        <f t="shared" si="242"/>
        <v>0</v>
      </c>
      <c r="K2094" s="5">
        <f t="shared" si="243"/>
        <v>0</v>
      </c>
      <c r="L2094" s="54">
        <f t="shared" si="244"/>
        <v>0</v>
      </c>
      <c r="M2094" s="56">
        <f t="shared" ref="M2094:M2149" si="247">IF(D2094="",D2093,D2094)</f>
        <v>0</v>
      </c>
      <c r="N2094" s="5">
        <f t="shared" si="245"/>
        <v>1</v>
      </c>
      <c r="O2094" s="5">
        <f t="shared" si="246"/>
        <v>0</v>
      </c>
    </row>
    <row r="2095" spans="7:15" x14ac:dyDescent="0.2">
      <c r="G2095" s="3"/>
      <c r="H2095" s="2"/>
      <c r="I2095" s="12"/>
      <c r="J2095" s="67">
        <f t="shared" si="242"/>
        <v>0</v>
      </c>
      <c r="K2095" s="5">
        <f t="shared" si="243"/>
        <v>0</v>
      </c>
      <c r="L2095" s="54">
        <f t="shared" si="244"/>
        <v>0</v>
      </c>
      <c r="M2095" s="56">
        <f t="shared" si="247"/>
        <v>0</v>
      </c>
      <c r="N2095" s="5">
        <f t="shared" si="245"/>
        <v>1</v>
      </c>
      <c r="O2095" s="5">
        <f t="shared" si="246"/>
        <v>0</v>
      </c>
    </row>
    <row r="2096" spans="7:15" x14ac:dyDescent="0.2">
      <c r="G2096" s="3"/>
      <c r="H2096" s="2"/>
      <c r="I2096" s="12"/>
      <c r="J2096" s="67">
        <f t="shared" si="242"/>
        <v>0</v>
      </c>
      <c r="K2096" s="5">
        <f t="shared" si="243"/>
        <v>0</v>
      </c>
      <c r="L2096" s="54">
        <f t="shared" si="244"/>
        <v>0</v>
      </c>
      <c r="M2096" s="56">
        <f t="shared" si="247"/>
        <v>0</v>
      </c>
      <c r="N2096" s="5">
        <f t="shared" si="245"/>
        <v>1</v>
      </c>
      <c r="O2096" s="5">
        <f t="shared" si="246"/>
        <v>0</v>
      </c>
    </row>
    <row r="2097" spans="7:15" x14ac:dyDescent="0.2">
      <c r="G2097" s="3"/>
      <c r="H2097" s="2"/>
      <c r="I2097" s="12"/>
      <c r="J2097" s="67">
        <f t="shared" si="242"/>
        <v>0</v>
      </c>
      <c r="K2097" s="5">
        <f t="shared" si="243"/>
        <v>0</v>
      </c>
      <c r="L2097" s="54">
        <f t="shared" si="244"/>
        <v>0</v>
      </c>
      <c r="M2097" s="56">
        <f t="shared" si="247"/>
        <v>0</v>
      </c>
      <c r="N2097" s="5">
        <f t="shared" si="245"/>
        <v>1</v>
      </c>
      <c r="O2097" s="5">
        <f t="shared" si="246"/>
        <v>0</v>
      </c>
    </row>
    <row r="2098" spans="7:15" x14ac:dyDescent="0.2">
      <c r="G2098" s="3"/>
      <c r="H2098" s="2"/>
      <c r="I2098" s="12"/>
      <c r="J2098" s="67">
        <f t="shared" si="242"/>
        <v>0</v>
      </c>
      <c r="K2098" s="5">
        <f t="shared" si="243"/>
        <v>0</v>
      </c>
      <c r="L2098" s="54">
        <f t="shared" si="244"/>
        <v>0</v>
      </c>
      <c r="M2098" s="56">
        <f t="shared" si="247"/>
        <v>0</v>
      </c>
      <c r="N2098" s="5">
        <f t="shared" si="245"/>
        <v>1</v>
      </c>
      <c r="O2098" s="5">
        <f t="shared" si="246"/>
        <v>0</v>
      </c>
    </row>
    <row r="2099" spans="7:15" x14ac:dyDescent="0.2">
      <c r="G2099" s="3"/>
      <c r="H2099" s="2"/>
      <c r="I2099" s="12"/>
      <c r="J2099" s="67">
        <f t="shared" si="242"/>
        <v>0</v>
      </c>
      <c r="K2099" s="5">
        <f t="shared" si="243"/>
        <v>0</v>
      </c>
      <c r="L2099" s="54">
        <f t="shared" si="244"/>
        <v>0</v>
      </c>
      <c r="M2099" s="56">
        <f t="shared" si="247"/>
        <v>0</v>
      </c>
      <c r="N2099" s="5">
        <f t="shared" si="245"/>
        <v>1</v>
      </c>
      <c r="O2099" s="5">
        <f t="shared" si="246"/>
        <v>0</v>
      </c>
    </row>
    <row r="2100" spans="7:15" x14ac:dyDescent="0.2">
      <c r="G2100" s="3"/>
      <c r="H2100" s="2"/>
      <c r="I2100" s="12"/>
      <c r="J2100" s="67">
        <f t="shared" si="242"/>
        <v>0</v>
      </c>
      <c r="K2100" s="5">
        <f t="shared" si="243"/>
        <v>0</v>
      </c>
      <c r="L2100" s="54">
        <f t="shared" si="244"/>
        <v>0</v>
      </c>
      <c r="M2100" s="56">
        <f t="shared" si="247"/>
        <v>0</v>
      </c>
      <c r="N2100" s="5">
        <f t="shared" si="245"/>
        <v>1</v>
      </c>
      <c r="O2100" s="5">
        <f t="shared" si="246"/>
        <v>0</v>
      </c>
    </row>
    <row r="2101" spans="7:15" x14ac:dyDescent="0.2">
      <c r="G2101" s="3"/>
      <c r="H2101" s="2"/>
      <c r="I2101" s="12"/>
      <c r="J2101" s="67">
        <f t="shared" si="242"/>
        <v>0</v>
      </c>
      <c r="K2101" s="5">
        <f t="shared" si="243"/>
        <v>0</v>
      </c>
      <c r="L2101" s="54">
        <f t="shared" si="244"/>
        <v>0</v>
      </c>
      <c r="M2101" s="56">
        <f t="shared" si="247"/>
        <v>0</v>
      </c>
      <c r="N2101" s="5">
        <f t="shared" si="245"/>
        <v>1</v>
      </c>
      <c r="O2101" s="5">
        <f t="shared" si="246"/>
        <v>0</v>
      </c>
    </row>
    <row r="2102" spans="7:15" x14ac:dyDescent="0.2">
      <c r="G2102" s="3"/>
      <c r="H2102" s="2"/>
      <c r="I2102" s="12"/>
      <c r="J2102" s="67">
        <f t="shared" si="242"/>
        <v>0</v>
      </c>
      <c r="K2102" s="5">
        <f t="shared" si="243"/>
        <v>0</v>
      </c>
      <c r="L2102" s="54">
        <f t="shared" si="244"/>
        <v>0</v>
      </c>
      <c r="M2102" s="56">
        <f t="shared" si="247"/>
        <v>0</v>
      </c>
      <c r="N2102" s="5">
        <f t="shared" si="245"/>
        <v>1</v>
      </c>
      <c r="O2102" s="5">
        <f t="shared" si="246"/>
        <v>0</v>
      </c>
    </row>
    <row r="2103" spans="7:15" x14ac:dyDescent="0.2">
      <c r="G2103" s="3"/>
      <c r="H2103" s="2"/>
      <c r="I2103" s="12"/>
      <c r="J2103" s="67">
        <f t="shared" si="242"/>
        <v>0</v>
      </c>
      <c r="K2103" s="5">
        <f t="shared" si="243"/>
        <v>0</v>
      </c>
      <c r="L2103" s="54">
        <f t="shared" si="244"/>
        <v>0</v>
      </c>
      <c r="M2103" s="56">
        <f t="shared" si="247"/>
        <v>0</v>
      </c>
      <c r="N2103" s="5">
        <f t="shared" si="245"/>
        <v>1</v>
      </c>
      <c r="O2103" s="5">
        <f t="shared" si="246"/>
        <v>0</v>
      </c>
    </row>
    <row r="2104" spans="7:15" x14ac:dyDescent="0.2">
      <c r="G2104" s="3"/>
      <c r="H2104" s="2"/>
      <c r="I2104" s="12"/>
      <c r="J2104" s="67">
        <f t="shared" si="242"/>
        <v>0</v>
      </c>
      <c r="K2104" s="5">
        <f t="shared" si="243"/>
        <v>0</v>
      </c>
      <c r="L2104" s="54">
        <f t="shared" si="244"/>
        <v>0</v>
      </c>
      <c r="M2104" s="56">
        <f t="shared" si="247"/>
        <v>0</v>
      </c>
      <c r="N2104" s="5">
        <f t="shared" si="245"/>
        <v>1</v>
      </c>
      <c r="O2104" s="5">
        <f t="shared" si="246"/>
        <v>0</v>
      </c>
    </row>
    <row r="2105" spans="7:15" x14ac:dyDescent="0.2">
      <c r="G2105" s="3"/>
      <c r="H2105" s="2"/>
      <c r="I2105" s="12"/>
      <c r="J2105" s="67">
        <f t="shared" si="242"/>
        <v>0</v>
      </c>
      <c r="K2105" s="5">
        <f t="shared" si="243"/>
        <v>0</v>
      </c>
      <c r="L2105" s="54">
        <f t="shared" si="244"/>
        <v>0</v>
      </c>
      <c r="M2105" s="56">
        <f t="shared" si="247"/>
        <v>0</v>
      </c>
      <c r="N2105" s="5">
        <f t="shared" si="245"/>
        <v>1</v>
      </c>
      <c r="O2105" s="5">
        <f t="shared" si="246"/>
        <v>0</v>
      </c>
    </row>
    <row r="2106" spans="7:15" x14ac:dyDescent="0.2">
      <c r="G2106" s="3"/>
      <c r="H2106" s="2"/>
      <c r="I2106" s="12"/>
      <c r="J2106" s="67">
        <f t="shared" si="242"/>
        <v>0</v>
      </c>
      <c r="K2106" s="5">
        <f t="shared" si="243"/>
        <v>0</v>
      </c>
      <c r="L2106" s="54">
        <f t="shared" si="244"/>
        <v>0</v>
      </c>
      <c r="M2106" s="56">
        <f t="shared" si="247"/>
        <v>0</v>
      </c>
      <c r="N2106" s="5">
        <f t="shared" si="245"/>
        <v>1</v>
      </c>
      <c r="O2106" s="5">
        <f t="shared" si="246"/>
        <v>0</v>
      </c>
    </row>
    <row r="2107" spans="7:15" x14ac:dyDescent="0.2">
      <c r="G2107" s="3"/>
      <c r="H2107" s="2"/>
      <c r="I2107" s="12"/>
      <c r="J2107" s="67">
        <f t="shared" si="242"/>
        <v>0</v>
      </c>
      <c r="K2107" s="5">
        <f t="shared" si="243"/>
        <v>0</v>
      </c>
      <c r="L2107" s="54">
        <f t="shared" si="244"/>
        <v>0</v>
      </c>
      <c r="M2107" s="56">
        <f t="shared" si="247"/>
        <v>0</v>
      </c>
      <c r="N2107" s="5">
        <f t="shared" si="245"/>
        <v>1</v>
      </c>
      <c r="O2107" s="5">
        <f t="shared" si="246"/>
        <v>0</v>
      </c>
    </row>
    <row r="2108" spans="7:15" x14ac:dyDescent="0.2">
      <c r="G2108" s="3"/>
      <c r="H2108" s="2"/>
      <c r="I2108" s="12"/>
      <c r="J2108" s="67">
        <f t="shared" si="242"/>
        <v>0</v>
      </c>
      <c r="K2108" s="5">
        <f t="shared" si="243"/>
        <v>0</v>
      </c>
      <c r="L2108" s="54">
        <f t="shared" si="244"/>
        <v>0</v>
      </c>
      <c r="M2108" s="56">
        <f t="shared" si="247"/>
        <v>0</v>
      </c>
      <c r="N2108" s="5">
        <f t="shared" si="245"/>
        <v>1</v>
      </c>
      <c r="O2108" s="5">
        <f t="shared" si="246"/>
        <v>0</v>
      </c>
    </row>
    <row r="2109" spans="7:15" x14ac:dyDescent="0.2">
      <c r="G2109" s="3"/>
      <c r="H2109" s="2"/>
      <c r="I2109" s="12"/>
      <c r="J2109" s="67">
        <f t="shared" si="242"/>
        <v>0</v>
      </c>
      <c r="K2109" s="5">
        <f t="shared" si="243"/>
        <v>0</v>
      </c>
      <c r="L2109" s="54">
        <f t="shared" si="244"/>
        <v>0</v>
      </c>
      <c r="M2109" s="56">
        <f t="shared" si="247"/>
        <v>0</v>
      </c>
      <c r="N2109" s="5">
        <f t="shared" si="245"/>
        <v>1</v>
      </c>
      <c r="O2109" s="5">
        <f t="shared" si="246"/>
        <v>0</v>
      </c>
    </row>
    <row r="2110" spans="7:15" x14ac:dyDescent="0.2">
      <c r="G2110" s="3"/>
      <c r="H2110" s="2"/>
      <c r="I2110" s="12"/>
      <c r="J2110" s="67">
        <f t="shared" si="242"/>
        <v>0</v>
      </c>
      <c r="K2110" s="5">
        <f t="shared" si="243"/>
        <v>0</v>
      </c>
      <c r="L2110" s="54">
        <f t="shared" si="244"/>
        <v>0</v>
      </c>
      <c r="M2110" s="56">
        <f t="shared" si="247"/>
        <v>0</v>
      </c>
      <c r="N2110" s="5">
        <f t="shared" si="245"/>
        <v>1</v>
      </c>
      <c r="O2110" s="5">
        <f t="shared" si="246"/>
        <v>0</v>
      </c>
    </row>
    <row r="2111" spans="7:15" x14ac:dyDescent="0.2">
      <c r="G2111" s="3"/>
      <c r="H2111" s="2"/>
      <c r="I2111" s="12"/>
      <c r="J2111" s="67">
        <f t="shared" si="242"/>
        <v>0</v>
      </c>
      <c r="K2111" s="5">
        <f t="shared" si="243"/>
        <v>0</v>
      </c>
      <c r="L2111" s="54">
        <f t="shared" si="244"/>
        <v>0</v>
      </c>
      <c r="M2111" s="56">
        <f t="shared" si="247"/>
        <v>0</v>
      </c>
      <c r="N2111" s="5">
        <f t="shared" si="245"/>
        <v>1</v>
      </c>
      <c r="O2111" s="5">
        <f t="shared" si="246"/>
        <v>0</v>
      </c>
    </row>
    <row r="2112" spans="7:15" x14ac:dyDescent="0.2">
      <c r="G2112" s="3"/>
      <c r="H2112" s="2"/>
      <c r="I2112" s="12"/>
      <c r="J2112" s="67">
        <f t="shared" si="242"/>
        <v>0</v>
      </c>
      <c r="K2112" s="5">
        <f t="shared" si="243"/>
        <v>0</v>
      </c>
      <c r="L2112" s="54">
        <f t="shared" si="244"/>
        <v>0</v>
      </c>
      <c r="M2112" s="56">
        <f t="shared" si="247"/>
        <v>0</v>
      </c>
      <c r="N2112" s="5">
        <f t="shared" si="245"/>
        <v>1</v>
      </c>
      <c r="O2112" s="5">
        <f t="shared" si="246"/>
        <v>0</v>
      </c>
    </row>
    <row r="2113" spans="7:15" x14ac:dyDescent="0.2">
      <c r="G2113" s="3"/>
      <c r="H2113" s="2"/>
      <c r="I2113" s="12"/>
      <c r="J2113" s="67">
        <f t="shared" si="242"/>
        <v>0</v>
      </c>
      <c r="K2113" s="5">
        <f t="shared" si="243"/>
        <v>0</v>
      </c>
      <c r="L2113" s="54">
        <f t="shared" si="244"/>
        <v>0</v>
      </c>
      <c r="M2113" s="56">
        <f t="shared" si="247"/>
        <v>0</v>
      </c>
      <c r="N2113" s="5">
        <f t="shared" si="245"/>
        <v>1</v>
      </c>
      <c r="O2113" s="5">
        <f t="shared" si="246"/>
        <v>0</v>
      </c>
    </row>
    <row r="2114" spans="7:15" x14ac:dyDescent="0.2">
      <c r="G2114" s="3"/>
      <c r="H2114" s="2"/>
      <c r="I2114" s="12"/>
      <c r="J2114" s="67">
        <f t="shared" si="242"/>
        <v>0</v>
      </c>
      <c r="K2114" s="5">
        <f t="shared" si="243"/>
        <v>0</v>
      </c>
      <c r="L2114" s="54">
        <f t="shared" si="244"/>
        <v>0</v>
      </c>
      <c r="M2114" s="56">
        <f t="shared" si="247"/>
        <v>0</v>
      </c>
      <c r="N2114" s="5">
        <f t="shared" si="245"/>
        <v>1</v>
      </c>
      <c r="O2114" s="5">
        <f t="shared" si="246"/>
        <v>0</v>
      </c>
    </row>
    <row r="2115" spans="7:15" x14ac:dyDescent="0.2">
      <c r="G2115" s="3"/>
      <c r="H2115" s="2"/>
      <c r="I2115" s="12"/>
      <c r="J2115" s="67">
        <f t="shared" si="242"/>
        <v>0</v>
      </c>
      <c r="K2115" s="5">
        <f t="shared" si="243"/>
        <v>0</v>
      </c>
      <c r="L2115" s="54">
        <f t="shared" si="244"/>
        <v>0</v>
      </c>
      <c r="M2115" s="56">
        <f t="shared" si="247"/>
        <v>0</v>
      </c>
      <c r="N2115" s="5">
        <f t="shared" si="245"/>
        <v>1</v>
      </c>
      <c r="O2115" s="5">
        <f t="shared" si="246"/>
        <v>0</v>
      </c>
    </row>
    <row r="2116" spans="7:15" x14ac:dyDescent="0.2">
      <c r="G2116" s="3"/>
      <c r="H2116" s="2"/>
      <c r="I2116" s="12"/>
      <c r="J2116" s="67">
        <f t="shared" si="242"/>
        <v>0</v>
      </c>
      <c r="K2116" s="5">
        <f t="shared" si="243"/>
        <v>0</v>
      </c>
      <c r="L2116" s="54">
        <f t="shared" si="244"/>
        <v>0</v>
      </c>
      <c r="M2116" s="56">
        <f t="shared" si="247"/>
        <v>0</v>
      </c>
      <c r="N2116" s="5">
        <f t="shared" si="245"/>
        <v>1</v>
      </c>
      <c r="O2116" s="5">
        <f t="shared" si="246"/>
        <v>0</v>
      </c>
    </row>
    <row r="2117" spans="7:15" x14ac:dyDescent="0.2">
      <c r="G2117" s="3"/>
      <c r="H2117" s="2"/>
      <c r="I2117" s="12"/>
      <c r="J2117" s="67">
        <f t="shared" si="242"/>
        <v>0</v>
      </c>
      <c r="K2117" s="5">
        <f t="shared" si="243"/>
        <v>0</v>
      </c>
      <c r="L2117" s="54">
        <f t="shared" si="244"/>
        <v>0</v>
      </c>
      <c r="M2117" s="56" t="e">
        <f>IF(D2117="",#REF!,D2117)</f>
        <v>#REF!</v>
      </c>
      <c r="N2117" s="5">
        <f t="shared" si="245"/>
        <v>1</v>
      </c>
      <c r="O2117" s="5">
        <f t="shared" si="246"/>
        <v>0</v>
      </c>
    </row>
    <row r="2118" spans="7:15" x14ac:dyDescent="0.2">
      <c r="G2118" s="3"/>
      <c r="H2118" s="2"/>
      <c r="I2118" s="12"/>
      <c r="J2118" s="67">
        <f t="shared" ref="J2118:J2178" si="248">IF(A2118=C2118,0,H2118)</f>
        <v>0</v>
      </c>
      <c r="K2118" s="5">
        <f t="shared" ref="K2118:K2178" si="249">IF(J2118&gt;0,1,0)</f>
        <v>0</v>
      </c>
      <c r="L2118" s="54">
        <f t="shared" ref="L2118:L2178" si="250">IF(K2118=0,0,IF(I2118="did not close",0,IF(I2118="",0,1)))</f>
        <v>0</v>
      </c>
      <c r="M2118" s="56">
        <f t="shared" si="247"/>
        <v>0</v>
      </c>
      <c r="N2118" s="5">
        <f t="shared" ref="N2118:N2178" si="251">IF(A2118=C2118,1,0)</f>
        <v>1</v>
      </c>
      <c r="O2118" s="5">
        <f t="shared" ref="O2118:O2178" si="252">IF(K2118=0,IF(I2118="did not close",0,IF(I2118="",0,1)),0)</f>
        <v>0</v>
      </c>
    </row>
    <row r="2119" spans="7:15" x14ac:dyDescent="0.2">
      <c r="G2119" s="3"/>
      <c r="H2119" s="2"/>
      <c r="I2119" s="12"/>
      <c r="J2119" s="67">
        <f t="shared" si="248"/>
        <v>0</v>
      </c>
      <c r="K2119" s="5">
        <f t="shared" si="249"/>
        <v>0</v>
      </c>
      <c r="L2119" s="54">
        <f t="shared" si="250"/>
        <v>0</v>
      </c>
      <c r="M2119" s="56">
        <f t="shared" si="247"/>
        <v>0</v>
      </c>
      <c r="N2119" s="5">
        <f t="shared" si="251"/>
        <v>1</v>
      </c>
      <c r="O2119" s="5">
        <f t="shared" si="252"/>
        <v>0</v>
      </c>
    </row>
    <row r="2120" spans="7:15" x14ac:dyDescent="0.2">
      <c r="G2120" s="3"/>
      <c r="H2120" s="2"/>
      <c r="I2120" s="12"/>
      <c r="J2120" s="67">
        <f t="shared" si="248"/>
        <v>0</v>
      </c>
      <c r="K2120" s="5">
        <f t="shared" si="249"/>
        <v>0</v>
      </c>
      <c r="L2120" s="54">
        <f t="shared" si="250"/>
        <v>0</v>
      </c>
      <c r="M2120" s="56">
        <f t="shared" si="247"/>
        <v>0</v>
      </c>
      <c r="N2120" s="5">
        <f t="shared" si="251"/>
        <v>1</v>
      </c>
      <c r="O2120" s="5">
        <f t="shared" si="252"/>
        <v>0</v>
      </c>
    </row>
    <row r="2121" spans="7:15" x14ac:dyDescent="0.2">
      <c r="G2121" s="3"/>
      <c r="H2121" s="2"/>
      <c r="I2121" s="12"/>
      <c r="J2121" s="67">
        <f t="shared" si="248"/>
        <v>0</v>
      </c>
      <c r="K2121" s="5">
        <f t="shared" si="249"/>
        <v>0</v>
      </c>
      <c r="L2121" s="54">
        <f t="shared" si="250"/>
        <v>0</v>
      </c>
      <c r="M2121" s="56">
        <f t="shared" si="247"/>
        <v>0</v>
      </c>
      <c r="N2121" s="5">
        <f t="shared" si="251"/>
        <v>1</v>
      </c>
      <c r="O2121" s="5">
        <f t="shared" si="252"/>
        <v>0</v>
      </c>
    </row>
    <row r="2122" spans="7:15" x14ac:dyDescent="0.2">
      <c r="G2122" s="3"/>
      <c r="H2122" s="2"/>
      <c r="I2122" s="12"/>
      <c r="J2122" s="67">
        <f t="shared" si="248"/>
        <v>0</v>
      </c>
      <c r="K2122" s="5">
        <f t="shared" si="249"/>
        <v>0</v>
      </c>
      <c r="L2122" s="54">
        <f t="shared" si="250"/>
        <v>0</v>
      </c>
      <c r="M2122" s="56">
        <f t="shared" si="247"/>
        <v>0</v>
      </c>
      <c r="N2122" s="5">
        <f t="shared" si="251"/>
        <v>1</v>
      </c>
      <c r="O2122" s="5">
        <f t="shared" si="252"/>
        <v>0</v>
      </c>
    </row>
    <row r="2123" spans="7:15" x14ac:dyDescent="0.2">
      <c r="G2123" s="3"/>
      <c r="H2123" s="2"/>
      <c r="I2123" s="12"/>
      <c r="J2123" s="67">
        <f t="shared" si="248"/>
        <v>0</v>
      </c>
      <c r="K2123" s="5">
        <f t="shared" si="249"/>
        <v>0</v>
      </c>
      <c r="L2123" s="54">
        <f t="shared" si="250"/>
        <v>0</v>
      </c>
      <c r="M2123" s="56">
        <f t="shared" si="247"/>
        <v>0</v>
      </c>
      <c r="N2123" s="5">
        <f t="shared" si="251"/>
        <v>1</v>
      </c>
      <c r="O2123" s="5">
        <f t="shared" si="252"/>
        <v>0</v>
      </c>
    </row>
    <row r="2124" spans="7:15" x14ac:dyDescent="0.2">
      <c r="G2124" s="3"/>
      <c r="H2124" s="2"/>
      <c r="I2124" s="12"/>
      <c r="J2124" s="67">
        <f t="shared" si="248"/>
        <v>0</v>
      </c>
      <c r="K2124" s="5">
        <f t="shared" si="249"/>
        <v>0</v>
      </c>
      <c r="L2124" s="54">
        <f t="shared" si="250"/>
        <v>0</v>
      </c>
      <c r="M2124" s="56" t="e">
        <f>IF(D2124="",#REF!,D2124)</f>
        <v>#REF!</v>
      </c>
      <c r="N2124" s="5">
        <f t="shared" si="251"/>
        <v>1</v>
      </c>
      <c r="O2124" s="5">
        <f t="shared" si="252"/>
        <v>0</v>
      </c>
    </row>
    <row r="2125" spans="7:15" x14ac:dyDescent="0.2">
      <c r="G2125" s="3"/>
      <c r="H2125" s="2"/>
      <c r="I2125" s="12"/>
      <c r="J2125" s="67">
        <f t="shared" si="248"/>
        <v>0</v>
      </c>
      <c r="K2125" s="5">
        <f t="shared" si="249"/>
        <v>0</v>
      </c>
      <c r="L2125" s="54">
        <f t="shared" si="250"/>
        <v>0</v>
      </c>
      <c r="M2125" s="56">
        <f t="shared" si="247"/>
        <v>0</v>
      </c>
      <c r="N2125" s="5">
        <f t="shared" si="251"/>
        <v>1</v>
      </c>
      <c r="O2125" s="5">
        <f t="shared" si="252"/>
        <v>0</v>
      </c>
    </row>
    <row r="2126" spans="7:15" x14ac:dyDescent="0.2">
      <c r="G2126" s="3"/>
      <c r="H2126" s="2"/>
      <c r="I2126" s="12"/>
      <c r="J2126" s="67">
        <f t="shared" si="248"/>
        <v>0</v>
      </c>
      <c r="K2126" s="5">
        <f t="shared" si="249"/>
        <v>0</v>
      </c>
      <c r="L2126" s="54">
        <f t="shared" si="250"/>
        <v>0</v>
      </c>
      <c r="M2126" s="56">
        <f t="shared" si="247"/>
        <v>0</v>
      </c>
      <c r="N2126" s="5">
        <f t="shared" si="251"/>
        <v>1</v>
      </c>
      <c r="O2126" s="5">
        <f t="shared" si="252"/>
        <v>0</v>
      </c>
    </row>
    <row r="2127" spans="7:15" x14ac:dyDescent="0.2">
      <c r="G2127" s="3"/>
      <c r="H2127" s="2"/>
      <c r="I2127" s="12"/>
      <c r="J2127" s="67">
        <f t="shared" si="248"/>
        <v>0</v>
      </c>
      <c r="K2127" s="5">
        <f t="shared" si="249"/>
        <v>0</v>
      </c>
      <c r="L2127" s="54">
        <f t="shared" si="250"/>
        <v>0</v>
      </c>
      <c r="M2127" s="56">
        <f t="shared" si="247"/>
        <v>0</v>
      </c>
      <c r="N2127" s="5">
        <f t="shared" si="251"/>
        <v>1</v>
      </c>
      <c r="O2127" s="5">
        <f t="shared" si="252"/>
        <v>0</v>
      </c>
    </row>
    <row r="2128" spans="7:15" x14ac:dyDescent="0.2">
      <c r="G2128" s="3"/>
      <c r="H2128" s="2"/>
      <c r="I2128" s="12"/>
      <c r="J2128" s="67">
        <f t="shared" si="248"/>
        <v>0</v>
      </c>
      <c r="K2128" s="5">
        <f t="shared" si="249"/>
        <v>0</v>
      </c>
      <c r="L2128" s="54">
        <f t="shared" si="250"/>
        <v>0</v>
      </c>
      <c r="M2128" s="56">
        <f t="shared" si="247"/>
        <v>0</v>
      </c>
      <c r="N2128" s="5">
        <f t="shared" si="251"/>
        <v>1</v>
      </c>
      <c r="O2128" s="5">
        <f t="shared" si="252"/>
        <v>0</v>
      </c>
    </row>
    <row r="2129" spans="7:15" x14ac:dyDescent="0.2">
      <c r="G2129" s="3"/>
      <c r="H2129" s="2"/>
      <c r="I2129" s="12"/>
      <c r="J2129" s="67">
        <f t="shared" si="248"/>
        <v>0</v>
      </c>
      <c r="K2129" s="5">
        <f t="shared" si="249"/>
        <v>0</v>
      </c>
      <c r="L2129" s="54">
        <f t="shared" si="250"/>
        <v>0</v>
      </c>
      <c r="M2129" s="56">
        <f t="shared" si="247"/>
        <v>0</v>
      </c>
      <c r="N2129" s="5">
        <f t="shared" si="251"/>
        <v>1</v>
      </c>
      <c r="O2129" s="5">
        <f t="shared" si="252"/>
        <v>0</v>
      </c>
    </row>
    <row r="2130" spans="7:15" x14ac:dyDescent="0.2">
      <c r="G2130" s="3"/>
      <c r="H2130" s="2"/>
      <c r="I2130" s="12"/>
      <c r="J2130" s="67">
        <f t="shared" si="248"/>
        <v>0</v>
      </c>
      <c r="K2130" s="5">
        <f t="shared" si="249"/>
        <v>0</v>
      </c>
      <c r="L2130" s="54">
        <f t="shared" si="250"/>
        <v>0</v>
      </c>
      <c r="M2130" s="56" t="e">
        <f>IF(D2130="",#REF!,D2130)</f>
        <v>#REF!</v>
      </c>
      <c r="N2130" s="5">
        <f t="shared" si="251"/>
        <v>1</v>
      </c>
      <c r="O2130" s="5">
        <f t="shared" si="252"/>
        <v>0</v>
      </c>
    </row>
    <row r="2131" spans="7:15" x14ac:dyDescent="0.2">
      <c r="G2131" s="3"/>
      <c r="H2131" s="2"/>
      <c r="I2131" s="12"/>
      <c r="J2131" s="67">
        <f t="shared" si="248"/>
        <v>0</v>
      </c>
      <c r="K2131" s="5">
        <f t="shared" si="249"/>
        <v>0</v>
      </c>
      <c r="L2131" s="54">
        <f t="shared" si="250"/>
        <v>0</v>
      </c>
      <c r="M2131" s="56">
        <f t="shared" si="247"/>
        <v>0</v>
      </c>
      <c r="N2131" s="5">
        <f t="shared" si="251"/>
        <v>1</v>
      </c>
      <c r="O2131" s="5">
        <f t="shared" si="252"/>
        <v>0</v>
      </c>
    </row>
    <row r="2132" spans="7:15" x14ac:dyDescent="0.2">
      <c r="G2132" s="3"/>
      <c r="H2132" s="2"/>
      <c r="I2132" s="12"/>
      <c r="J2132" s="67">
        <f t="shared" si="248"/>
        <v>0</v>
      </c>
      <c r="K2132" s="5">
        <f t="shared" si="249"/>
        <v>0</v>
      </c>
      <c r="L2132" s="54">
        <f t="shared" si="250"/>
        <v>0</v>
      </c>
      <c r="M2132" s="56">
        <f t="shared" si="247"/>
        <v>0</v>
      </c>
      <c r="N2132" s="5">
        <f t="shared" si="251"/>
        <v>1</v>
      </c>
      <c r="O2132" s="5">
        <f t="shared" si="252"/>
        <v>0</v>
      </c>
    </row>
    <row r="2133" spans="7:15" x14ac:dyDescent="0.2">
      <c r="G2133" s="3"/>
      <c r="H2133" s="2"/>
      <c r="I2133" s="12"/>
      <c r="J2133" s="67">
        <f t="shared" si="248"/>
        <v>0</v>
      </c>
      <c r="K2133" s="5">
        <f t="shared" si="249"/>
        <v>0</v>
      </c>
      <c r="L2133" s="54">
        <f t="shared" si="250"/>
        <v>0</v>
      </c>
      <c r="M2133" s="56">
        <f t="shared" si="247"/>
        <v>0</v>
      </c>
      <c r="N2133" s="5">
        <f t="shared" si="251"/>
        <v>1</v>
      </c>
      <c r="O2133" s="5">
        <f t="shared" si="252"/>
        <v>0</v>
      </c>
    </row>
    <row r="2134" spans="7:15" x14ac:dyDescent="0.2">
      <c r="G2134" s="3"/>
      <c r="H2134" s="2"/>
      <c r="I2134" s="12"/>
      <c r="J2134" s="67">
        <f t="shared" si="248"/>
        <v>0</v>
      </c>
      <c r="K2134" s="5">
        <f t="shared" si="249"/>
        <v>0</v>
      </c>
      <c r="L2134" s="54">
        <f t="shared" si="250"/>
        <v>0</v>
      </c>
      <c r="M2134" s="56">
        <f t="shared" si="247"/>
        <v>0</v>
      </c>
      <c r="N2134" s="5">
        <f t="shared" si="251"/>
        <v>1</v>
      </c>
      <c r="O2134" s="5">
        <f t="shared" si="252"/>
        <v>0</v>
      </c>
    </row>
    <row r="2135" spans="7:15" x14ac:dyDescent="0.2">
      <c r="G2135" s="3"/>
      <c r="H2135" s="2"/>
      <c r="I2135" s="12"/>
      <c r="J2135" s="67">
        <f t="shared" si="248"/>
        <v>0</v>
      </c>
      <c r="K2135" s="5">
        <f t="shared" si="249"/>
        <v>0</v>
      </c>
      <c r="L2135" s="54">
        <f t="shared" si="250"/>
        <v>0</v>
      </c>
      <c r="M2135" s="56">
        <f t="shared" si="247"/>
        <v>0</v>
      </c>
      <c r="N2135" s="5">
        <f t="shared" si="251"/>
        <v>1</v>
      </c>
      <c r="O2135" s="5">
        <f t="shared" si="252"/>
        <v>0</v>
      </c>
    </row>
    <row r="2136" spans="7:15" x14ac:dyDescent="0.2">
      <c r="G2136" s="3"/>
      <c r="H2136" s="2"/>
      <c r="I2136" s="12"/>
      <c r="J2136" s="67">
        <f t="shared" si="248"/>
        <v>0</v>
      </c>
      <c r="K2136" s="5">
        <f t="shared" si="249"/>
        <v>0</v>
      </c>
      <c r="L2136" s="54">
        <f t="shared" si="250"/>
        <v>0</v>
      </c>
      <c r="M2136" s="56">
        <f t="shared" si="247"/>
        <v>0</v>
      </c>
      <c r="N2136" s="5">
        <f t="shared" si="251"/>
        <v>1</v>
      </c>
      <c r="O2136" s="5">
        <f t="shared" si="252"/>
        <v>0</v>
      </c>
    </row>
    <row r="2137" spans="7:15" x14ac:dyDescent="0.2">
      <c r="G2137" s="3"/>
      <c r="H2137" s="2"/>
      <c r="I2137" s="12"/>
      <c r="J2137" s="67">
        <f t="shared" si="248"/>
        <v>0</v>
      </c>
      <c r="K2137" s="5">
        <f t="shared" si="249"/>
        <v>0</v>
      </c>
      <c r="L2137" s="54">
        <f t="shared" si="250"/>
        <v>0</v>
      </c>
      <c r="M2137" s="56">
        <f t="shared" si="247"/>
        <v>0</v>
      </c>
      <c r="N2137" s="5">
        <f t="shared" si="251"/>
        <v>1</v>
      </c>
      <c r="O2137" s="5">
        <f t="shared" si="252"/>
        <v>0</v>
      </c>
    </row>
    <row r="2138" spans="7:15" x14ac:dyDescent="0.2">
      <c r="G2138" s="3"/>
      <c r="H2138" s="2"/>
      <c r="I2138" s="12"/>
      <c r="J2138" s="67">
        <f t="shared" si="248"/>
        <v>0</v>
      </c>
      <c r="K2138" s="5">
        <f t="shared" si="249"/>
        <v>0</v>
      </c>
      <c r="L2138" s="54">
        <f t="shared" si="250"/>
        <v>0</v>
      </c>
      <c r="M2138" s="56">
        <f t="shared" si="247"/>
        <v>0</v>
      </c>
      <c r="N2138" s="5">
        <f t="shared" si="251"/>
        <v>1</v>
      </c>
      <c r="O2138" s="5">
        <f t="shared" si="252"/>
        <v>0</v>
      </c>
    </row>
    <row r="2139" spans="7:15" x14ac:dyDescent="0.2">
      <c r="G2139" s="3"/>
      <c r="H2139" s="2"/>
      <c r="I2139" s="12"/>
      <c r="J2139" s="67">
        <f t="shared" si="248"/>
        <v>0</v>
      </c>
      <c r="K2139" s="5">
        <f t="shared" si="249"/>
        <v>0</v>
      </c>
      <c r="L2139" s="54">
        <f t="shared" si="250"/>
        <v>0</v>
      </c>
      <c r="M2139" s="56">
        <f t="shared" si="247"/>
        <v>0</v>
      </c>
      <c r="N2139" s="5">
        <f t="shared" si="251"/>
        <v>1</v>
      </c>
      <c r="O2139" s="5">
        <f t="shared" si="252"/>
        <v>0</v>
      </c>
    </row>
    <row r="2140" spans="7:15" x14ac:dyDescent="0.2">
      <c r="G2140" s="3"/>
      <c r="H2140" s="2"/>
      <c r="I2140" s="12"/>
      <c r="J2140" s="67">
        <f t="shared" si="248"/>
        <v>0</v>
      </c>
      <c r="K2140" s="5">
        <f t="shared" si="249"/>
        <v>0</v>
      </c>
      <c r="L2140" s="54">
        <f t="shared" si="250"/>
        <v>0</v>
      </c>
      <c r="M2140" s="56">
        <f t="shared" si="247"/>
        <v>0</v>
      </c>
      <c r="N2140" s="5">
        <f t="shared" si="251"/>
        <v>1</v>
      </c>
      <c r="O2140" s="5">
        <f t="shared" si="252"/>
        <v>0</v>
      </c>
    </row>
    <row r="2141" spans="7:15" x14ac:dyDescent="0.2">
      <c r="G2141" s="3"/>
      <c r="H2141" s="2"/>
      <c r="I2141" s="12"/>
      <c r="J2141" s="67">
        <f t="shared" si="248"/>
        <v>0</v>
      </c>
      <c r="K2141" s="5">
        <f t="shared" si="249"/>
        <v>0</v>
      </c>
      <c r="L2141" s="54">
        <f t="shared" si="250"/>
        <v>0</v>
      </c>
      <c r="M2141" s="56">
        <f t="shared" si="247"/>
        <v>0</v>
      </c>
      <c r="N2141" s="5">
        <f t="shared" si="251"/>
        <v>1</v>
      </c>
      <c r="O2141" s="5">
        <f t="shared" si="252"/>
        <v>0</v>
      </c>
    </row>
    <row r="2142" spans="7:15" x14ac:dyDescent="0.2">
      <c r="G2142" s="3"/>
      <c r="H2142" s="2"/>
      <c r="I2142" s="12"/>
      <c r="J2142" s="67">
        <f t="shared" si="248"/>
        <v>0</v>
      </c>
      <c r="K2142" s="5">
        <f t="shared" si="249"/>
        <v>0</v>
      </c>
      <c r="L2142" s="54">
        <f t="shared" si="250"/>
        <v>0</v>
      </c>
      <c r="M2142" s="56">
        <f t="shared" si="247"/>
        <v>0</v>
      </c>
      <c r="N2142" s="5">
        <f t="shared" si="251"/>
        <v>1</v>
      </c>
      <c r="O2142" s="5">
        <f t="shared" si="252"/>
        <v>0</v>
      </c>
    </row>
    <row r="2143" spans="7:15" x14ac:dyDescent="0.2">
      <c r="G2143" s="3"/>
      <c r="H2143" s="2"/>
      <c r="I2143" s="12"/>
      <c r="J2143" s="67">
        <f t="shared" si="248"/>
        <v>0</v>
      </c>
      <c r="K2143" s="5">
        <f t="shared" si="249"/>
        <v>0</v>
      </c>
      <c r="L2143" s="54">
        <f t="shared" si="250"/>
        <v>0</v>
      </c>
      <c r="M2143" s="56">
        <f t="shared" si="247"/>
        <v>0</v>
      </c>
      <c r="N2143" s="5">
        <f t="shared" si="251"/>
        <v>1</v>
      </c>
      <c r="O2143" s="5">
        <f t="shared" si="252"/>
        <v>0</v>
      </c>
    </row>
    <row r="2144" spans="7:15" x14ac:dyDescent="0.2">
      <c r="G2144" s="3"/>
      <c r="H2144" s="2"/>
      <c r="I2144" s="12"/>
      <c r="J2144" s="67">
        <f t="shared" si="248"/>
        <v>0</v>
      </c>
      <c r="K2144" s="5">
        <f t="shared" si="249"/>
        <v>0</v>
      </c>
      <c r="L2144" s="54">
        <f t="shared" si="250"/>
        <v>0</v>
      </c>
      <c r="M2144" s="56">
        <f t="shared" si="247"/>
        <v>0</v>
      </c>
      <c r="N2144" s="5">
        <f t="shared" si="251"/>
        <v>1</v>
      </c>
      <c r="O2144" s="5">
        <f t="shared" si="252"/>
        <v>0</v>
      </c>
    </row>
    <row r="2145" spans="7:15" x14ac:dyDescent="0.2">
      <c r="G2145" s="3"/>
      <c r="H2145" s="2"/>
      <c r="I2145" s="12"/>
      <c r="J2145" s="67">
        <f t="shared" si="248"/>
        <v>0</v>
      </c>
      <c r="K2145" s="5">
        <f t="shared" si="249"/>
        <v>0</v>
      </c>
      <c r="L2145" s="54">
        <f t="shared" si="250"/>
        <v>0</v>
      </c>
      <c r="M2145" s="56" t="e">
        <f>IF(D2145="",#REF!,D2145)</f>
        <v>#REF!</v>
      </c>
      <c r="N2145" s="5">
        <f t="shared" si="251"/>
        <v>1</v>
      </c>
      <c r="O2145" s="5">
        <f t="shared" si="252"/>
        <v>0</v>
      </c>
    </row>
    <row r="2146" spans="7:15" x14ac:dyDescent="0.2">
      <c r="G2146" s="3"/>
      <c r="H2146" s="2"/>
      <c r="I2146" s="12"/>
      <c r="J2146" s="67">
        <f t="shared" si="248"/>
        <v>0</v>
      </c>
      <c r="K2146" s="5">
        <f t="shared" si="249"/>
        <v>0</v>
      </c>
      <c r="L2146" s="54">
        <f t="shared" si="250"/>
        <v>0</v>
      </c>
      <c r="M2146" s="56" t="e">
        <f>IF(D2146="",#REF!,D2146)</f>
        <v>#REF!</v>
      </c>
      <c r="N2146" s="5">
        <f t="shared" si="251"/>
        <v>1</v>
      </c>
      <c r="O2146" s="5">
        <f t="shared" si="252"/>
        <v>0</v>
      </c>
    </row>
    <row r="2147" spans="7:15" x14ac:dyDescent="0.2">
      <c r="G2147" s="3"/>
      <c r="H2147" s="2"/>
      <c r="I2147" s="12"/>
      <c r="J2147" s="67">
        <f t="shared" si="248"/>
        <v>0</v>
      </c>
      <c r="K2147" s="5">
        <f t="shared" si="249"/>
        <v>0</v>
      </c>
      <c r="L2147" s="54">
        <f t="shared" si="250"/>
        <v>0</v>
      </c>
      <c r="M2147" s="56" t="e">
        <f>IF(D2147="",#REF!,D2147)</f>
        <v>#REF!</v>
      </c>
      <c r="N2147" s="5">
        <f t="shared" si="251"/>
        <v>1</v>
      </c>
      <c r="O2147" s="5">
        <f t="shared" si="252"/>
        <v>0</v>
      </c>
    </row>
    <row r="2148" spans="7:15" x14ac:dyDescent="0.2">
      <c r="G2148" s="3"/>
      <c r="H2148" s="2"/>
      <c r="I2148" s="12"/>
      <c r="J2148" s="67">
        <f t="shared" si="248"/>
        <v>0</v>
      </c>
      <c r="K2148" s="5">
        <f t="shared" si="249"/>
        <v>0</v>
      </c>
      <c r="L2148" s="54">
        <f t="shared" si="250"/>
        <v>0</v>
      </c>
      <c r="M2148" s="56">
        <f t="shared" si="247"/>
        <v>0</v>
      </c>
      <c r="N2148" s="5">
        <f t="shared" si="251"/>
        <v>1</v>
      </c>
      <c r="O2148" s="5">
        <f t="shared" si="252"/>
        <v>0</v>
      </c>
    </row>
    <row r="2149" spans="7:15" x14ac:dyDescent="0.2">
      <c r="G2149" s="3"/>
      <c r="H2149" s="2"/>
      <c r="I2149" s="12"/>
      <c r="J2149" s="67">
        <f t="shared" si="248"/>
        <v>0</v>
      </c>
      <c r="K2149" s="5">
        <f t="shared" si="249"/>
        <v>0</v>
      </c>
      <c r="L2149" s="54">
        <f t="shared" si="250"/>
        <v>0</v>
      </c>
      <c r="M2149" s="56">
        <f t="shared" si="247"/>
        <v>0</v>
      </c>
      <c r="N2149" s="5">
        <f t="shared" si="251"/>
        <v>1</v>
      </c>
      <c r="O2149" s="5">
        <f t="shared" si="252"/>
        <v>0</v>
      </c>
    </row>
    <row r="2150" spans="7:15" x14ac:dyDescent="0.2">
      <c r="G2150" s="3"/>
      <c r="H2150" s="2"/>
      <c r="I2150" s="12"/>
      <c r="J2150" s="67">
        <f t="shared" si="248"/>
        <v>0</v>
      </c>
      <c r="K2150" s="5">
        <f t="shared" si="249"/>
        <v>0</v>
      </c>
      <c r="L2150" s="54">
        <f t="shared" si="250"/>
        <v>0</v>
      </c>
      <c r="M2150" s="56" t="e">
        <f>IF(D2150="",#REF!,D2150)</f>
        <v>#REF!</v>
      </c>
      <c r="N2150" s="5">
        <f t="shared" si="251"/>
        <v>1</v>
      </c>
      <c r="O2150" s="5">
        <f t="shared" si="252"/>
        <v>0</v>
      </c>
    </row>
    <row r="2151" spans="7:15" x14ac:dyDescent="0.2">
      <c r="G2151" s="3"/>
      <c r="H2151" s="2"/>
      <c r="I2151" s="12"/>
      <c r="J2151" s="67">
        <f t="shared" si="248"/>
        <v>0</v>
      </c>
      <c r="K2151" s="5">
        <f t="shared" si="249"/>
        <v>0</v>
      </c>
      <c r="L2151" s="54">
        <f t="shared" si="250"/>
        <v>0</v>
      </c>
      <c r="M2151" s="56" t="e">
        <f>IF(D2151="",#REF!,D2151)</f>
        <v>#REF!</v>
      </c>
      <c r="N2151" s="5">
        <f t="shared" si="251"/>
        <v>1</v>
      </c>
      <c r="O2151" s="5">
        <f t="shared" si="252"/>
        <v>0</v>
      </c>
    </row>
    <row r="2152" spans="7:15" x14ac:dyDescent="0.2">
      <c r="G2152" s="3"/>
      <c r="H2152" s="2"/>
      <c r="I2152" s="12"/>
      <c r="J2152" s="67">
        <f t="shared" si="248"/>
        <v>0</v>
      </c>
      <c r="K2152" s="5">
        <f t="shared" si="249"/>
        <v>0</v>
      </c>
      <c r="L2152" s="54">
        <f t="shared" si="250"/>
        <v>0</v>
      </c>
      <c r="M2152" s="56" t="e">
        <f>IF(D2152="",#REF!,D2152)</f>
        <v>#REF!</v>
      </c>
      <c r="N2152" s="5">
        <f t="shared" si="251"/>
        <v>1</v>
      </c>
      <c r="O2152" s="5">
        <f t="shared" si="252"/>
        <v>0</v>
      </c>
    </row>
    <row r="2153" spans="7:15" x14ac:dyDescent="0.2">
      <c r="G2153" s="3"/>
      <c r="H2153" s="2"/>
      <c r="I2153" s="12"/>
      <c r="J2153" s="67">
        <f t="shared" si="248"/>
        <v>0</v>
      </c>
      <c r="K2153" s="5">
        <f t="shared" si="249"/>
        <v>0</v>
      </c>
      <c r="L2153" s="54">
        <f t="shared" si="250"/>
        <v>0</v>
      </c>
      <c r="M2153" s="56" t="e">
        <f>IF(D2153="",#REF!,D2153)</f>
        <v>#REF!</v>
      </c>
      <c r="N2153" s="5">
        <f t="shared" si="251"/>
        <v>1</v>
      </c>
      <c r="O2153" s="5">
        <f t="shared" si="252"/>
        <v>0</v>
      </c>
    </row>
    <row r="2154" spans="7:15" x14ac:dyDescent="0.2">
      <c r="G2154" s="3"/>
      <c r="H2154" s="2"/>
      <c r="I2154" s="12"/>
      <c r="J2154" s="67">
        <f t="shared" si="248"/>
        <v>0</v>
      </c>
      <c r="K2154" s="5">
        <f t="shared" si="249"/>
        <v>0</v>
      </c>
      <c r="L2154" s="54">
        <f t="shared" si="250"/>
        <v>0</v>
      </c>
      <c r="M2154" s="56">
        <f t="shared" ref="M2154:M2170" si="253">IF(D2154="",D2153,D2154)</f>
        <v>0</v>
      </c>
      <c r="N2154" s="5">
        <f t="shared" si="251"/>
        <v>1</v>
      </c>
      <c r="O2154" s="5">
        <f t="shared" si="252"/>
        <v>0</v>
      </c>
    </row>
    <row r="2155" spans="7:15" x14ac:dyDescent="0.2">
      <c r="G2155" s="3"/>
      <c r="H2155" s="2"/>
      <c r="I2155" s="12"/>
      <c r="J2155" s="67">
        <f t="shared" si="248"/>
        <v>0</v>
      </c>
      <c r="K2155" s="5">
        <f t="shared" si="249"/>
        <v>0</v>
      </c>
      <c r="L2155" s="54">
        <f t="shared" si="250"/>
        <v>0</v>
      </c>
      <c r="M2155" s="56">
        <f t="shared" si="253"/>
        <v>0</v>
      </c>
      <c r="N2155" s="5">
        <f t="shared" si="251"/>
        <v>1</v>
      </c>
      <c r="O2155" s="5">
        <f t="shared" si="252"/>
        <v>0</v>
      </c>
    </row>
    <row r="2156" spans="7:15" x14ac:dyDescent="0.2">
      <c r="G2156" s="3"/>
      <c r="H2156" s="2"/>
      <c r="I2156" s="12"/>
      <c r="J2156" s="67">
        <f t="shared" si="248"/>
        <v>0</v>
      </c>
      <c r="K2156" s="5">
        <f t="shared" si="249"/>
        <v>0</v>
      </c>
      <c r="L2156" s="54">
        <f t="shared" si="250"/>
        <v>0</v>
      </c>
      <c r="M2156" s="56" t="e">
        <f>IF(D2156="",#REF!,D2156)</f>
        <v>#REF!</v>
      </c>
      <c r="N2156" s="5">
        <f t="shared" si="251"/>
        <v>1</v>
      </c>
      <c r="O2156" s="5">
        <f t="shared" si="252"/>
        <v>0</v>
      </c>
    </row>
    <row r="2157" spans="7:15" x14ac:dyDescent="0.2">
      <c r="G2157" s="3"/>
      <c r="H2157" s="2"/>
      <c r="I2157" s="12"/>
      <c r="J2157" s="67">
        <f t="shared" si="248"/>
        <v>0</v>
      </c>
      <c r="K2157" s="5">
        <f t="shared" si="249"/>
        <v>0</v>
      </c>
      <c r="L2157" s="54">
        <f t="shared" si="250"/>
        <v>0</v>
      </c>
      <c r="M2157" s="56" t="e">
        <f>IF(D2157="",#REF!,D2157)</f>
        <v>#REF!</v>
      </c>
      <c r="N2157" s="5">
        <f t="shared" si="251"/>
        <v>1</v>
      </c>
      <c r="O2157" s="5">
        <f t="shared" si="252"/>
        <v>0</v>
      </c>
    </row>
    <row r="2158" spans="7:15" x14ac:dyDescent="0.2">
      <c r="G2158" s="3"/>
      <c r="H2158" s="2"/>
      <c r="I2158" s="12"/>
      <c r="J2158" s="67">
        <f t="shared" si="248"/>
        <v>0</v>
      </c>
      <c r="K2158" s="5">
        <f t="shared" si="249"/>
        <v>0</v>
      </c>
      <c r="L2158" s="54">
        <f t="shared" si="250"/>
        <v>0</v>
      </c>
      <c r="M2158" s="56">
        <f t="shared" si="253"/>
        <v>0</v>
      </c>
      <c r="N2158" s="5">
        <f t="shared" si="251"/>
        <v>1</v>
      </c>
      <c r="O2158" s="5">
        <f t="shared" si="252"/>
        <v>0</v>
      </c>
    </row>
    <row r="2159" spans="7:15" x14ac:dyDescent="0.2">
      <c r="G2159" s="3"/>
      <c r="H2159" s="2"/>
      <c r="I2159" s="12"/>
      <c r="J2159" s="67">
        <f t="shared" si="248"/>
        <v>0</v>
      </c>
      <c r="K2159" s="5">
        <f t="shared" si="249"/>
        <v>0</v>
      </c>
      <c r="L2159" s="54">
        <f t="shared" si="250"/>
        <v>0</v>
      </c>
      <c r="M2159" s="56">
        <f t="shared" si="253"/>
        <v>0</v>
      </c>
      <c r="N2159" s="5">
        <f t="shared" si="251"/>
        <v>1</v>
      </c>
      <c r="O2159" s="5">
        <f t="shared" si="252"/>
        <v>0</v>
      </c>
    </row>
    <row r="2160" spans="7:15" x14ac:dyDescent="0.2">
      <c r="G2160" s="3"/>
      <c r="H2160" s="2"/>
      <c r="I2160" s="12"/>
      <c r="J2160" s="67">
        <f t="shared" si="248"/>
        <v>0</v>
      </c>
      <c r="K2160" s="5">
        <f t="shared" si="249"/>
        <v>0</v>
      </c>
      <c r="L2160" s="54">
        <f t="shared" si="250"/>
        <v>0</v>
      </c>
      <c r="M2160" s="56">
        <f t="shared" si="253"/>
        <v>0</v>
      </c>
      <c r="N2160" s="5">
        <f t="shared" si="251"/>
        <v>1</v>
      </c>
      <c r="O2160" s="5">
        <f t="shared" si="252"/>
        <v>0</v>
      </c>
    </row>
    <row r="2161" spans="2:15" x14ac:dyDescent="0.2">
      <c r="G2161" s="3"/>
      <c r="H2161" s="2"/>
      <c r="I2161" s="12"/>
      <c r="J2161" s="67">
        <f t="shared" si="248"/>
        <v>0</v>
      </c>
      <c r="K2161" s="5">
        <f t="shared" si="249"/>
        <v>0</v>
      </c>
      <c r="L2161" s="54">
        <f t="shared" si="250"/>
        <v>0</v>
      </c>
      <c r="M2161" s="56" t="e">
        <f>IF(D2161="",#REF!,D2161)</f>
        <v>#REF!</v>
      </c>
      <c r="N2161" s="5">
        <f t="shared" si="251"/>
        <v>1</v>
      </c>
      <c r="O2161" s="5">
        <f t="shared" si="252"/>
        <v>0</v>
      </c>
    </row>
    <row r="2162" spans="2:15" x14ac:dyDescent="0.2">
      <c r="G2162" s="3"/>
      <c r="H2162" s="2"/>
      <c r="I2162" s="12"/>
      <c r="J2162" s="67">
        <f t="shared" si="248"/>
        <v>0</v>
      </c>
      <c r="K2162" s="5">
        <f t="shared" si="249"/>
        <v>0</v>
      </c>
      <c r="L2162" s="54">
        <f t="shared" si="250"/>
        <v>0</v>
      </c>
      <c r="M2162" s="56">
        <f t="shared" si="253"/>
        <v>0</v>
      </c>
      <c r="N2162" s="5">
        <f t="shared" si="251"/>
        <v>1</v>
      </c>
      <c r="O2162" s="5">
        <f t="shared" si="252"/>
        <v>0</v>
      </c>
    </row>
    <row r="2163" spans="2:15" x14ac:dyDescent="0.2">
      <c r="G2163" s="3"/>
      <c r="H2163" s="2"/>
      <c r="I2163" s="12"/>
      <c r="J2163" s="67">
        <f t="shared" si="248"/>
        <v>0</v>
      </c>
      <c r="K2163" s="5">
        <f t="shared" si="249"/>
        <v>0</v>
      </c>
      <c r="L2163" s="54">
        <f t="shared" si="250"/>
        <v>0</v>
      </c>
      <c r="M2163" s="56">
        <f t="shared" si="253"/>
        <v>0</v>
      </c>
      <c r="N2163" s="5">
        <f t="shared" si="251"/>
        <v>1</v>
      </c>
      <c r="O2163" s="5">
        <f t="shared" si="252"/>
        <v>0</v>
      </c>
    </row>
    <row r="2164" spans="2:15" x14ac:dyDescent="0.2">
      <c r="G2164" s="3"/>
      <c r="H2164" s="2"/>
      <c r="I2164" s="12"/>
      <c r="J2164" s="67">
        <f t="shared" si="248"/>
        <v>0</v>
      </c>
      <c r="K2164" s="5">
        <f t="shared" si="249"/>
        <v>0</v>
      </c>
      <c r="L2164" s="54">
        <f t="shared" si="250"/>
        <v>0</v>
      </c>
      <c r="M2164" s="56">
        <f t="shared" si="253"/>
        <v>0</v>
      </c>
      <c r="N2164" s="5">
        <f t="shared" si="251"/>
        <v>1</v>
      </c>
      <c r="O2164" s="5">
        <f t="shared" si="252"/>
        <v>0</v>
      </c>
    </row>
    <row r="2165" spans="2:15" x14ac:dyDescent="0.2">
      <c r="G2165" s="3"/>
      <c r="H2165" s="2"/>
      <c r="I2165" s="12"/>
      <c r="J2165" s="67">
        <f t="shared" si="248"/>
        <v>0</v>
      </c>
      <c r="K2165" s="5">
        <f t="shared" si="249"/>
        <v>0</v>
      </c>
      <c r="L2165" s="54">
        <f t="shared" si="250"/>
        <v>0</v>
      </c>
      <c r="M2165" s="56">
        <f t="shared" si="253"/>
        <v>0</v>
      </c>
      <c r="N2165" s="5">
        <f t="shared" si="251"/>
        <v>1</v>
      </c>
      <c r="O2165" s="5">
        <f t="shared" si="252"/>
        <v>0</v>
      </c>
    </row>
    <row r="2166" spans="2:15" x14ac:dyDescent="0.2">
      <c r="G2166" s="3"/>
      <c r="H2166" s="2"/>
      <c r="I2166" s="12"/>
      <c r="J2166" s="67">
        <f t="shared" si="248"/>
        <v>0</v>
      </c>
      <c r="K2166" s="5">
        <f t="shared" si="249"/>
        <v>0</v>
      </c>
      <c r="L2166" s="54">
        <f t="shared" si="250"/>
        <v>0</v>
      </c>
      <c r="M2166" s="56" t="e">
        <f>IF(D2166="",#REF!,D2166)</f>
        <v>#REF!</v>
      </c>
      <c r="N2166" s="5">
        <f t="shared" si="251"/>
        <v>1</v>
      </c>
      <c r="O2166" s="5">
        <f t="shared" si="252"/>
        <v>0</v>
      </c>
    </row>
    <row r="2167" spans="2:15" x14ac:dyDescent="0.2">
      <c r="G2167" s="3"/>
      <c r="H2167" s="2"/>
      <c r="I2167" s="12"/>
      <c r="J2167" s="67">
        <f t="shared" si="248"/>
        <v>0</v>
      </c>
      <c r="K2167" s="5">
        <f t="shared" si="249"/>
        <v>0</v>
      </c>
      <c r="L2167" s="54">
        <f t="shared" si="250"/>
        <v>0</v>
      </c>
      <c r="M2167" s="56">
        <f t="shared" si="253"/>
        <v>0</v>
      </c>
      <c r="N2167" s="5">
        <f t="shared" si="251"/>
        <v>1</v>
      </c>
      <c r="O2167" s="5">
        <f t="shared" si="252"/>
        <v>0</v>
      </c>
    </row>
    <row r="2168" spans="2:15" x14ac:dyDescent="0.2">
      <c r="G2168" s="3"/>
      <c r="H2168" s="2"/>
      <c r="I2168" s="12"/>
      <c r="J2168" s="67">
        <f t="shared" si="248"/>
        <v>0</v>
      </c>
      <c r="K2168" s="5">
        <f t="shared" si="249"/>
        <v>0</v>
      </c>
      <c r="L2168" s="54">
        <f t="shared" si="250"/>
        <v>0</v>
      </c>
      <c r="M2168" s="56" t="e">
        <f>IF(D2168="",#REF!,D2168)</f>
        <v>#REF!</v>
      </c>
      <c r="N2168" s="5">
        <f t="shared" si="251"/>
        <v>1</v>
      </c>
      <c r="O2168" s="5">
        <f t="shared" si="252"/>
        <v>0</v>
      </c>
    </row>
    <row r="2169" spans="2:15" x14ac:dyDescent="0.2">
      <c r="G2169" s="3"/>
      <c r="H2169" s="2"/>
      <c r="I2169" s="12"/>
      <c r="J2169" s="67">
        <f t="shared" si="248"/>
        <v>0</v>
      </c>
      <c r="K2169" s="5">
        <f t="shared" si="249"/>
        <v>0</v>
      </c>
      <c r="L2169" s="54">
        <f t="shared" si="250"/>
        <v>0</v>
      </c>
      <c r="M2169" s="56" t="e">
        <f>IF(D2169="",#REF!,D2169)</f>
        <v>#REF!</v>
      </c>
      <c r="N2169" s="5">
        <f t="shared" si="251"/>
        <v>1</v>
      </c>
      <c r="O2169" s="5">
        <f t="shared" si="252"/>
        <v>0</v>
      </c>
    </row>
    <row r="2170" spans="2:15" x14ac:dyDescent="0.2">
      <c r="G2170" s="3"/>
      <c r="H2170" s="2"/>
      <c r="I2170" s="12"/>
      <c r="J2170" s="67">
        <f t="shared" si="248"/>
        <v>0</v>
      </c>
      <c r="K2170" s="5">
        <f t="shared" si="249"/>
        <v>0</v>
      </c>
      <c r="L2170" s="54">
        <f t="shared" si="250"/>
        <v>0</v>
      </c>
      <c r="M2170" s="56">
        <f t="shared" si="253"/>
        <v>0</v>
      </c>
      <c r="N2170" s="5">
        <f t="shared" si="251"/>
        <v>1</v>
      </c>
      <c r="O2170" s="5">
        <f t="shared" si="252"/>
        <v>0</v>
      </c>
    </row>
    <row r="2171" spans="2:15" x14ac:dyDescent="0.2">
      <c r="G2171" s="3"/>
      <c r="H2171" s="2"/>
      <c r="I2171" s="12"/>
      <c r="J2171" s="67">
        <f t="shared" si="248"/>
        <v>0</v>
      </c>
      <c r="K2171" s="5">
        <f t="shared" si="249"/>
        <v>0</v>
      </c>
      <c r="L2171" s="54">
        <f t="shared" si="250"/>
        <v>0</v>
      </c>
      <c r="M2171" s="56" t="e">
        <f>IF(D2171="",#REF!,D2171)</f>
        <v>#REF!</v>
      </c>
      <c r="N2171" s="5">
        <f t="shared" si="251"/>
        <v>1</v>
      </c>
      <c r="O2171" s="5">
        <f t="shared" si="252"/>
        <v>0</v>
      </c>
    </row>
    <row r="2172" spans="2:15" x14ac:dyDescent="0.2">
      <c r="B2172" s="34"/>
      <c r="G2172" s="3"/>
      <c r="H2172" s="2"/>
      <c r="I2172" s="12"/>
      <c r="J2172" s="67">
        <f t="shared" si="248"/>
        <v>0</v>
      </c>
      <c r="K2172" s="5">
        <f t="shared" si="249"/>
        <v>0</v>
      </c>
      <c r="L2172" s="54">
        <f t="shared" si="250"/>
        <v>0</v>
      </c>
      <c r="M2172" s="56" t="e">
        <f>IF(D2172="",#REF!,D2172)</f>
        <v>#REF!</v>
      </c>
      <c r="N2172" s="5">
        <f t="shared" si="251"/>
        <v>1</v>
      </c>
      <c r="O2172" s="5">
        <f t="shared" si="252"/>
        <v>0</v>
      </c>
    </row>
    <row r="2173" spans="2:15" x14ac:dyDescent="0.2">
      <c r="B2173" s="34"/>
      <c r="G2173" s="3"/>
      <c r="H2173" s="2"/>
      <c r="I2173" s="12"/>
      <c r="J2173" s="67">
        <f t="shared" si="248"/>
        <v>0</v>
      </c>
      <c r="K2173" s="5">
        <f t="shared" si="249"/>
        <v>0</v>
      </c>
      <c r="L2173" s="54">
        <f t="shared" si="250"/>
        <v>0</v>
      </c>
      <c r="M2173" s="56">
        <f t="shared" ref="M2173:M2198" si="254">IF(D2173="",D2172,D2173)</f>
        <v>0</v>
      </c>
      <c r="N2173" s="5">
        <f t="shared" si="251"/>
        <v>1</v>
      </c>
      <c r="O2173" s="5">
        <f t="shared" si="252"/>
        <v>0</v>
      </c>
    </row>
    <row r="2174" spans="2:15" x14ac:dyDescent="0.2">
      <c r="B2174" s="34"/>
      <c r="G2174" s="3"/>
      <c r="H2174" s="2"/>
      <c r="I2174" s="12"/>
      <c r="J2174" s="67">
        <f t="shared" si="248"/>
        <v>0</v>
      </c>
      <c r="K2174" s="5">
        <f t="shared" si="249"/>
        <v>0</v>
      </c>
      <c r="L2174" s="54">
        <f t="shared" si="250"/>
        <v>0</v>
      </c>
      <c r="M2174" s="56">
        <f t="shared" si="254"/>
        <v>0</v>
      </c>
      <c r="N2174" s="5">
        <f t="shared" si="251"/>
        <v>1</v>
      </c>
      <c r="O2174" s="5">
        <f t="shared" si="252"/>
        <v>0</v>
      </c>
    </row>
    <row r="2175" spans="2:15" x14ac:dyDescent="0.2">
      <c r="B2175" s="34"/>
      <c r="G2175" s="3"/>
      <c r="H2175" s="2"/>
      <c r="I2175" s="12"/>
      <c r="J2175" s="67">
        <f t="shared" si="248"/>
        <v>0</v>
      </c>
      <c r="K2175" s="5">
        <f t="shared" si="249"/>
        <v>0</v>
      </c>
      <c r="L2175" s="54">
        <f t="shared" si="250"/>
        <v>0</v>
      </c>
      <c r="M2175" s="56">
        <f t="shared" si="254"/>
        <v>0</v>
      </c>
      <c r="N2175" s="5">
        <f t="shared" si="251"/>
        <v>1</v>
      </c>
      <c r="O2175" s="5">
        <f t="shared" si="252"/>
        <v>0</v>
      </c>
    </row>
    <row r="2176" spans="2:15" x14ac:dyDescent="0.2">
      <c r="B2176" s="34"/>
      <c r="G2176" s="3"/>
      <c r="H2176" s="2"/>
      <c r="I2176" s="12"/>
      <c r="J2176" s="67">
        <f t="shared" si="248"/>
        <v>0</v>
      </c>
      <c r="K2176" s="5">
        <f t="shared" si="249"/>
        <v>0</v>
      </c>
      <c r="L2176" s="54">
        <f t="shared" si="250"/>
        <v>0</v>
      </c>
      <c r="M2176" s="56">
        <f t="shared" si="254"/>
        <v>0</v>
      </c>
      <c r="N2176" s="5">
        <f t="shared" si="251"/>
        <v>1</v>
      </c>
      <c r="O2176" s="5">
        <f t="shared" si="252"/>
        <v>0</v>
      </c>
    </row>
    <row r="2177" spans="2:15" x14ac:dyDescent="0.2">
      <c r="B2177" s="34"/>
      <c r="G2177" s="3"/>
      <c r="H2177" s="2"/>
      <c r="I2177" s="12"/>
      <c r="J2177" s="67">
        <f t="shared" si="248"/>
        <v>0</v>
      </c>
      <c r="K2177" s="5">
        <f t="shared" si="249"/>
        <v>0</v>
      </c>
      <c r="L2177" s="54">
        <f t="shared" si="250"/>
        <v>0</v>
      </c>
      <c r="M2177" s="56">
        <f t="shared" si="254"/>
        <v>0</v>
      </c>
      <c r="N2177" s="5">
        <f t="shared" si="251"/>
        <v>1</v>
      </c>
      <c r="O2177" s="5">
        <f t="shared" si="252"/>
        <v>0</v>
      </c>
    </row>
    <row r="2178" spans="2:15" x14ac:dyDescent="0.2">
      <c r="B2178" s="34"/>
      <c r="G2178" s="3"/>
      <c r="H2178" s="2"/>
      <c r="I2178" s="12"/>
      <c r="J2178" s="67">
        <f t="shared" si="248"/>
        <v>0</v>
      </c>
      <c r="K2178" s="5">
        <f t="shared" si="249"/>
        <v>0</v>
      </c>
      <c r="L2178" s="54">
        <f t="shared" si="250"/>
        <v>0</v>
      </c>
      <c r="M2178" s="56">
        <f t="shared" si="254"/>
        <v>0</v>
      </c>
      <c r="N2178" s="5">
        <f t="shared" si="251"/>
        <v>1</v>
      </c>
      <c r="O2178" s="5">
        <f t="shared" si="252"/>
        <v>0</v>
      </c>
    </row>
    <row r="2179" spans="2:15" x14ac:dyDescent="0.2">
      <c r="B2179" s="34"/>
      <c r="G2179" s="3"/>
      <c r="H2179" s="2"/>
      <c r="I2179" s="12"/>
      <c r="J2179" s="67">
        <f t="shared" ref="J2179:J2242" si="255">IF(A2179=C2179,0,H2179)</f>
        <v>0</v>
      </c>
      <c r="K2179" s="5">
        <f t="shared" ref="K2179:K2242" si="256">IF(J2179&gt;0,1,0)</f>
        <v>0</v>
      </c>
      <c r="L2179" s="54">
        <f t="shared" ref="L2179:L2242" si="257">IF(K2179=0,0,IF(I2179="did not close",0,IF(I2179="",0,1)))</f>
        <v>0</v>
      </c>
      <c r="M2179" s="56">
        <f t="shared" si="254"/>
        <v>0</v>
      </c>
      <c r="N2179" s="5">
        <f t="shared" ref="N2179:N2242" si="258">IF(A2179=C2179,1,0)</f>
        <v>1</v>
      </c>
      <c r="O2179" s="5">
        <f t="shared" ref="O2179:O2242" si="259">IF(K2179=0,IF(I2179="did not close",0,IF(I2179="",0,1)),0)</f>
        <v>0</v>
      </c>
    </row>
    <row r="2180" spans="2:15" x14ac:dyDescent="0.2">
      <c r="B2180" s="34"/>
      <c r="G2180" s="3"/>
      <c r="H2180" s="2"/>
      <c r="I2180" s="12"/>
      <c r="J2180" s="67">
        <f t="shared" si="255"/>
        <v>0</v>
      </c>
      <c r="K2180" s="5">
        <f t="shared" si="256"/>
        <v>0</v>
      </c>
      <c r="L2180" s="54">
        <f t="shared" si="257"/>
        <v>0</v>
      </c>
      <c r="M2180" s="56">
        <f t="shared" si="254"/>
        <v>0</v>
      </c>
      <c r="N2180" s="5">
        <f t="shared" si="258"/>
        <v>1</v>
      </c>
      <c r="O2180" s="5">
        <f t="shared" si="259"/>
        <v>0</v>
      </c>
    </row>
    <row r="2181" spans="2:15" x14ac:dyDescent="0.2">
      <c r="B2181" s="34"/>
      <c r="G2181" s="3"/>
      <c r="H2181" s="2"/>
      <c r="I2181" s="12"/>
      <c r="J2181" s="67">
        <f t="shared" si="255"/>
        <v>0</v>
      </c>
      <c r="K2181" s="5">
        <f t="shared" si="256"/>
        <v>0</v>
      </c>
      <c r="L2181" s="54">
        <f t="shared" si="257"/>
        <v>0</v>
      </c>
      <c r="M2181" s="56">
        <f t="shared" si="254"/>
        <v>0</v>
      </c>
      <c r="N2181" s="5">
        <f t="shared" si="258"/>
        <v>1</v>
      </c>
      <c r="O2181" s="5">
        <f t="shared" si="259"/>
        <v>0</v>
      </c>
    </row>
    <row r="2182" spans="2:15" x14ac:dyDescent="0.2">
      <c r="B2182" s="34"/>
      <c r="G2182" s="3"/>
      <c r="H2182" s="2"/>
      <c r="I2182" s="12"/>
      <c r="J2182" s="67">
        <f t="shared" si="255"/>
        <v>0</v>
      </c>
      <c r="K2182" s="5">
        <f t="shared" si="256"/>
        <v>0</v>
      </c>
      <c r="L2182" s="54">
        <f t="shared" si="257"/>
        <v>0</v>
      </c>
      <c r="M2182" s="56">
        <f t="shared" si="254"/>
        <v>0</v>
      </c>
      <c r="N2182" s="5">
        <f t="shared" si="258"/>
        <v>1</v>
      </c>
      <c r="O2182" s="5">
        <f t="shared" si="259"/>
        <v>0</v>
      </c>
    </row>
    <row r="2183" spans="2:15" x14ac:dyDescent="0.2">
      <c r="B2183" s="34"/>
      <c r="G2183" s="3"/>
      <c r="H2183" s="2"/>
      <c r="I2183" s="12"/>
      <c r="J2183" s="67">
        <f t="shared" si="255"/>
        <v>0</v>
      </c>
      <c r="K2183" s="5">
        <f t="shared" si="256"/>
        <v>0</v>
      </c>
      <c r="L2183" s="54">
        <f t="shared" si="257"/>
        <v>0</v>
      </c>
      <c r="M2183" s="56">
        <f t="shared" si="254"/>
        <v>0</v>
      </c>
      <c r="N2183" s="5">
        <f t="shared" si="258"/>
        <v>1</v>
      </c>
      <c r="O2183" s="5">
        <f t="shared" si="259"/>
        <v>0</v>
      </c>
    </row>
    <row r="2184" spans="2:15" x14ac:dyDescent="0.2">
      <c r="B2184" s="34"/>
      <c r="G2184" s="3"/>
      <c r="H2184" s="2"/>
      <c r="I2184" s="12"/>
      <c r="J2184" s="67">
        <f t="shared" si="255"/>
        <v>0</v>
      </c>
      <c r="K2184" s="5">
        <f t="shared" si="256"/>
        <v>0</v>
      </c>
      <c r="L2184" s="54">
        <f t="shared" si="257"/>
        <v>0</v>
      </c>
      <c r="M2184" s="56">
        <f t="shared" si="254"/>
        <v>0</v>
      </c>
      <c r="N2184" s="5">
        <f t="shared" si="258"/>
        <v>1</v>
      </c>
      <c r="O2184" s="5">
        <f t="shared" si="259"/>
        <v>0</v>
      </c>
    </row>
    <row r="2185" spans="2:15" x14ac:dyDescent="0.2">
      <c r="B2185" s="34"/>
      <c r="G2185" s="3"/>
      <c r="H2185" s="2"/>
      <c r="I2185" s="12"/>
      <c r="J2185" s="67">
        <f t="shared" si="255"/>
        <v>0</v>
      </c>
      <c r="K2185" s="5">
        <f t="shared" si="256"/>
        <v>0</v>
      </c>
      <c r="L2185" s="54">
        <f t="shared" si="257"/>
        <v>0</v>
      </c>
      <c r="M2185" s="56">
        <f t="shared" si="254"/>
        <v>0</v>
      </c>
      <c r="N2185" s="5">
        <f t="shared" si="258"/>
        <v>1</v>
      </c>
      <c r="O2185" s="5">
        <f t="shared" si="259"/>
        <v>0</v>
      </c>
    </row>
    <row r="2186" spans="2:15" x14ac:dyDescent="0.2">
      <c r="B2186" s="34"/>
      <c r="G2186" s="3"/>
      <c r="H2186" s="2"/>
      <c r="I2186" s="12"/>
      <c r="J2186" s="67">
        <f t="shared" si="255"/>
        <v>0</v>
      </c>
      <c r="K2186" s="5">
        <f t="shared" si="256"/>
        <v>0</v>
      </c>
      <c r="L2186" s="54">
        <f t="shared" si="257"/>
        <v>0</v>
      </c>
      <c r="M2186" s="56">
        <f t="shared" si="254"/>
        <v>0</v>
      </c>
      <c r="N2186" s="5">
        <f t="shared" si="258"/>
        <v>1</v>
      </c>
      <c r="O2186" s="5">
        <f t="shared" si="259"/>
        <v>0</v>
      </c>
    </row>
    <row r="2187" spans="2:15" x14ac:dyDescent="0.2">
      <c r="B2187" s="34"/>
      <c r="G2187" s="3"/>
      <c r="H2187" s="2"/>
      <c r="I2187" s="12"/>
      <c r="J2187" s="67">
        <f t="shared" si="255"/>
        <v>0</v>
      </c>
      <c r="K2187" s="5">
        <f t="shared" si="256"/>
        <v>0</v>
      </c>
      <c r="L2187" s="54">
        <f t="shared" si="257"/>
        <v>0</v>
      </c>
      <c r="M2187" s="56">
        <f t="shared" si="254"/>
        <v>0</v>
      </c>
      <c r="N2187" s="5">
        <f t="shared" si="258"/>
        <v>1</v>
      </c>
      <c r="O2187" s="5">
        <f t="shared" si="259"/>
        <v>0</v>
      </c>
    </row>
    <row r="2188" spans="2:15" x14ac:dyDescent="0.2">
      <c r="B2188" s="34"/>
      <c r="G2188" s="3"/>
      <c r="H2188" s="2"/>
      <c r="I2188" s="12"/>
      <c r="J2188" s="67">
        <f t="shared" si="255"/>
        <v>0</v>
      </c>
      <c r="K2188" s="5">
        <f t="shared" si="256"/>
        <v>0</v>
      </c>
      <c r="L2188" s="54">
        <f t="shared" si="257"/>
        <v>0</v>
      </c>
      <c r="M2188" s="56">
        <f t="shared" si="254"/>
        <v>0</v>
      </c>
      <c r="N2188" s="5">
        <f t="shared" si="258"/>
        <v>1</v>
      </c>
      <c r="O2188" s="5">
        <f t="shared" si="259"/>
        <v>0</v>
      </c>
    </row>
    <row r="2189" spans="2:15" x14ac:dyDescent="0.2">
      <c r="B2189" s="34"/>
      <c r="G2189" s="3"/>
      <c r="H2189" s="2"/>
      <c r="I2189" s="12"/>
      <c r="J2189" s="67">
        <f t="shared" si="255"/>
        <v>0</v>
      </c>
      <c r="K2189" s="5">
        <f t="shared" si="256"/>
        <v>0</v>
      </c>
      <c r="L2189" s="54">
        <f t="shared" si="257"/>
        <v>0</v>
      </c>
      <c r="M2189" s="56">
        <f t="shared" si="254"/>
        <v>0</v>
      </c>
      <c r="N2189" s="5">
        <f t="shared" si="258"/>
        <v>1</v>
      </c>
      <c r="O2189" s="5">
        <f t="shared" si="259"/>
        <v>0</v>
      </c>
    </row>
    <row r="2190" spans="2:15" x14ac:dyDescent="0.2">
      <c r="B2190" s="34"/>
      <c r="G2190" s="3"/>
      <c r="H2190" s="2"/>
      <c r="I2190" s="12"/>
      <c r="J2190" s="67">
        <f t="shared" si="255"/>
        <v>0</v>
      </c>
      <c r="K2190" s="5">
        <f t="shared" si="256"/>
        <v>0</v>
      </c>
      <c r="L2190" s="54">
        <f t="shared" si="257"/>
        <v>0</v>
      </c>
      <c r="M2190" s="56">
        <f t="shared" si="254"/>
        <v>0</v>
      </c>
      <c r="N2190" s="5">
        <f t="shared" si="258"/>
        <v>1</v>
      </c>
      <c r="O2190" s="5">
        <f t="shared" si="259"/>
        <v>0</v>
      </c>
    </row>
    <row r="2191" spans="2:15" x14ac:dyDescent="0.2">
      <c r="B2191" s="34"/>
      <c r="G2191" s="3"/>
      <c r="H2191" s="2"/>
      <c r="I2191" s="12"/>
      <c r="J2191" s="67">
        <f t="shared" si="255"/>
        <v>0</v>
      </c>
      <c r="K2191" s="5">
        <f t="shared" si="256"/>
        <v>0</v>
      </c>
      <c r="L2191" s="54">
        <f t="shared" si="257"/>
        <v>0</v>
      </c>
      <c r="M2191" s="56">
        <f t="shared" si="254"/>
        <v>0</v>
      </c>
      <c r="N2191" s="5">
        <f t="shared" si="258"/>
        <v>1</v>
      </c>
      <c r="O2191" s="5">
        <f t="shared" si="259"/>
        <v>0</v>
      </c>
    </row>
    <row r="2192" spans="2:15" x14ac:dyDescent="0.2">
      <c r="B2192" s="34"/>
      <c r="G2192" s="3"/>
      <c r="H2192" s="2"/>
      <c r="I2192" s="12"/>
      <c r="J2192" s="67">
        <f t="shared" si="255"/>
        <v>0</v>
      </c>
      <c r="K2192" s="5">
        <f t="shared" si="256"/>
        <v>0</v>
      </c>
      <c r="L2192" s="54">
        <f t="shared" si="257"/>
        <v>0</v>
      </c>
      <c r="M2192" s="56" t="e">
        <f>IF(D2192="",#REF!,D2192)</f>
        <v>#REF!</v>
      </c>
      <c r="N2192" s="5">
        <f t="shared" si="258"/>
        <v>1</v>
      </c>
      <c r="O2192" s="5">
        <f t="shared" si="259"/>
        <v>0</v>
      </c>
    </row>
    <row r="2193" spans="2:15" x14ac:dyDescent="0.2">
      <c r="B2193" s="34"/>
      <c r="G2193" s="3"/>
      <c r="H2193" s="2"/>
      <c r="I2193" s="12"/>
      <c r="J2193" s="67">
        <f t="shared" si="255"/>
        <v>0</v>
      </c>
      <c r="K2193" s="5">
        <f t="shared" si="256"/>
        <v>0</v>
      </c>
      <c r="L2193" s="54">
        <f t="shared" si="257"/>
        <v>0</v>
      </c>
      <c r="M2193" s="56">
        <f t="shared" si="254"/>
        <v>0</v>
      </c>
      <c r="N2193" s="5">
        <f t="shared" si="258"/>
        <v>1</v>
      </c>
      <c r="O2193" s="5">
        <f t="shared" si="259"/>
        <v>0</v>
      </c>
    </row>
    <row r="2194" spans="2:15" x14ac:dyDescent="0.2">
      <c r="B2194" s="34"/>
      <c r="G2194" s="3"/>
      <c r="H2194" s="2"/>
      <c r="I2194" s="12"/>
      <c r="J2194" s="67">
        <f t="shared" si="255"/>
        <v>0</v>
      </c>
      <c r="K2194" s="5">
        <f t="shared" si="256"/>
        <v>0</v>
      </c>
      <c r="L2194" s="54">
        <f t="shared" si="257"/>
        <v>0</v>
      </c>
      <c r="M2194" s="56">
        <f t="shared" si="254"/>
        <v>0</v>
      </c>
      <c r="N2194" s="5">
        <f t="shared" si="258"/>
        <v>1</v>
      </c>
      <c r="O2194" s="5">
        <f t="shared" si="259"/>
        <v>0</v>
      </c>
    </row>
    <row r="2195" spans="2:15" x14ac:dyDescent="0.2">
      <c r="B2195" s="34"/>
      <c r="G2195" s="3"/>
      <c r="H2195" s="2"/>
      <c r="I2195" s="12"/>
      <c r="J2195" s="67">
        <f t="shared" si="255"/>
        <v>0</v>
      </c>
      <c r="K2195" s="5">
        <f t="shared" si="256"/>
        <v>0</v>
      </c>
      <c r="L2195" s="54">
        <f t="shared" si="257"/>
        <v>0</v>
      </c>
      <c r="M2195" s="56">
        <f t="shared" si="254"/>
        <v>0</v>
      </c>
      <c r="N2195" s="5">
        <f t="shared" si="258"/>
        <v>1</v>
      </c>
      <c r="O2195" s="5">
        <f t="shared" si="259"/>
        <v>0</v>
      </c>
    </row>
    <row r="2196" spans="2:15" x14ac:dyDescent="0.2">
      <c r="B2196" s="34"/>
      <c r="G2196" s="3"/>
      <c r="H2196" s="2"/>
      <c r="I2196" s="12"/>
      <c r="J2196" s="67">
        <f t="shared" si="255"/>
        <v>0</v>
      </c>
      <c r="K2196" s="5">
        <f t="shared" si="256"/>
        <v>0</v>
      </c>
      <c r="L2196" s="54">
        <f t="shared" si="257"/>
        <v>0</v>
      </c>
      <c r="M2196" s="56" t="e">
        <f>IF(D2196="",#REF!,D2196)</f>
        <v>#REF!</v>
      </c>
      <c r="N2196" s="5">
        <f t="shared" si="258"/>
        <v>1</v>
      </c>
      <c r="O2196" s="5">
        <f t="shared" si="259"/>
        <v>0</v>
      </c>
    </row>
    <row r="2197" spans="2:15" x14ac:dyDescent="0.2">
      <c r="B2197" s="34"/>
      <c r="G2197" s="3"/>
      <c r="H2197" s="2"/>
      <c r="I2197" s="12"/>
      <c r="J2197" s="67">
        <f t="shared" si="255"/>
        <v>0</v>
      </c>
      <c r="K2197" s="5">
        <f t="shared" si="256"/>
        <v>0</v>
      </c>
      <c r="L2197" s="54">
        <f t="shared" si="257"/>
        <v>0</v>
      </c>
      <c r="M2197" s="56">
        <f t="shared" si="254"/>
        <v>0</v>
      </c>
      <c r="N2197" s="5">
        <f t="shared" si="258"/>
        <v>1</v>
      </c>
      <c r="O2197" s="5">
        <f t="shared" si="259"/>
        <v>0</v>
      </c>
    </row>
    <row r="2198" spans="2:15" x14ac:dyDescent="0.2">
      <c r="B2198" s="34"/>
      <c r="G2198" s="3"/>
      <c r="H2198" s="2"/>
      <c r="I2198" s="12"/>
      <c r="J2198" s="67">
        <f t="shared" si="255"/>
        <v>0</v>
      </c>
      <c r="K2198" s="5">
        <f t="shared" si="256"/>
        <v>0</v>
      </c>
      <c r="L2198" s="54">
        <f t="shared" si="257"/>
        <v>0</v>
      </c>
      <c r="M2198" s="56">
        <f t="shared" si="254"/>
        <v>0</v>
      </c>
      <c r="N2198" s="5">
        <f t="shared" si="258"/>
        <v>1</v>
      </c>
      <c r="O2198" s="5">
        <f t="shared" si="259"/>
        <v>0</v>
      </c>
    </row>
    <row r="2199" spans="2:15" x14ac:dyDescent="0.2">
      <c r="B2199" s="34"/>
      <c r="G2199" s="3"/>
      <c r="H2199" s="2"/>
      <c r="I2199" s="12"/>
      <c r="J2199" s="67">
        <f t="shared" si="255"/>
        <v>0</v>
      </c>
      <c r="K2199" s="5">
        <f t="shared" si="256"/>
        <v>0</v>
      </c>
      <c r="L2199" s="54">
        <f t="shared" si="257"/>
        <v>0</v>
      </c>
      <c r="M2199" s="56">
        <f t="shared" ref="M2199:M2247" si="260">IF(D2199="",D2198,D2199)</f>
        <v>0</v>
      </c>
      <c r="N2199" s="5">
        <f t="shared" si="258"/>
        <v>1</v>
      </c>
      <c r="O2199" s="5">
        <f t="shared" si="259"/>
        <v>0</v>
      </c>
    </row>
    <row r="2200" spans="2:15" x14ac:dyDescent="0.2">
      <c r="B2200" s="34"/>
      <c r="G2200" s="3"/>
      <c r="H2200" s="2"/>
      <c r="I2200" s="12"/>
      <c r="J2200" s="67">
        <f t="shared" si="255"/>
        <v>0</v>
      </c>
      <c r="K2200" s="5">
        <f t="shared" si="256"/>
        <v>0</v>
      </c>
      <c r="L2200" s="54">
        <f t="shared" si="257"/>
        <v>0</v>
      </c>
      <c r="M2200" s="56" t="e">
        <f>IF(D2200="",#REF!,D2200)</f>
        <v>#REF!</v>
      </c>
      <c r="N2200" s="5">
        <f t="shared" si="258"/>
        <v>1</v>
      </c>
      <c r="O2200" s="5">
        <f t="shared" si="259"/>
        <v>0</v>
      </c>
    </row>
    <row r="2201" spans="2:15" x14ac:dyDescent="0.2">
      <c r="B2201" s="34"/>
      <c r="G2201" s="3"/>
      <c r="H2201" s="2"/>
      <c r="I2201" s="12"/>
      <c r="J2201" s="67">
        <f t="shared" si="255"/>
        <v>0</v>
      </c>
      <c r="K2201" s="5">
        <f t="shared" si="256"/>
        <v>0</v>
      </c>
      <c r="L2201" s="54">
        <f t="shared" si="257"/>
        <v>0</v>
      </c>
      <c r="M2201" s="56">
        <f t="shared" si="260"/>
        <v>0</v>
      </c>
      <c r="N2201" s="5">
        <f t="shared" si="258"/>
        <v>1</v>
      </c>
      <c r="O2201" s="5">
        <f t="shared" si="259"/>
        <v>0</v>
      </c>
    </row>
    <row r="2202" spans="2:15" x14ac:dyDescent="0.2">
      <c r="B2202" s="34"/>
      <c r="G2202" s="3"/>
      <c r="H2202" s="2"/>
      <c r="I2202" s="12"/>
      <c r="J2202" s="67">
        <f t="shared" si="255"/>
        <v>0</v>
      </c>
      <c r="K2202" s="5">
        <f t="shared" si="256"/>
        <v>0</v>
      </c>
      <c r="L2202" s="54">
        <f t="shared" si="257"/>
        <v>0</v>
      </c>
      <c r="M2202" s="56" t="e">
        <f>IF(D2202="",#REF!,D2202)</f>
        <v>#REF!</v>
      </c>
      <c r="N2202" s="5">
        <f t="shared" si="258"/>
        <v>1</v>
      </c>
      <c r="O2202" s="5">
        <f t="shared" si="259"/>
        <v>0</v>
      </c>
    </row>
    <row r="2203" spans="2:15" x14ac:dyDescent="0.2">
      <c r="B2203" s="34"/>
      <c r="G2203" s="3"/>
      <c r="H2203" s="2"/>
      <c r="I2203" s="12"/>
      <c r="J2203" s="67">
        <f t="shared" si="255"/>
        <v>0</v>
      </c>
      <c r="K2203" s="5">
        <f t="shared" si="256"/>
        <v>0</v>
      </c>
      <c r="L2203" s="54">
        <f t="shared" si="257"/>
        <v>0</v>
      </c>
      <c r="M2203" s="56">
        <f t="shared" si="260"/>
        <v>0</v>
      </c>
      <c r="N2203" s="5">
        <f t="shared" si="258"/>
        <v>1</v>
      </c>
      <c r="O2203" s="5">
        <f t="shared" si="259"/>
        <v>0</v>
      </c>
    </row>
    <row r="2204" spans="2:15" x14ac:dyDescent="0.2">
      <c r="B2204" s="34"/>
      <c r="G2204" s="3"/>
      <c r="H2204" s="2"/>
      <c r="I2204" s="12"/>
      <c r="J2204" s="67">
        <f t="shared" si="255"/>
        <v>0</v>
      </c>
      <c r="K2204" s="5">
        <f t="shared" si="256"/>
        <v>0</v>
      </c>
      <c r="L2204" s="54">
        <f t="shared" si="257"/>
        <v>0</v>
      </c>
      <c r="M2204" s="56">
        <f t="shared" si="260"/>
        <v>0</v>
      </c>
      <c r="N2204" s="5">
        <f t="shared" si="258"/>
        <v>1</v>
      </c>
      <c r="O2204" s="5">
        <f t="shared" si="259"/>
        <v>0</v>
      </c>
    </row>
    <row r="2205" spans="2:15" x14ac:dyDescent="0.2">
      <c r="B2205" s="34"/>
      <c r="G2205" s="3"/>
      <c r="H2205" s="2"/>
      <c r="I2205" s="12"/>
      <c r="J2205" s="67">
        <f t="shared" si="255"/>
        <v>0</v>
      </c>
      <c r="K2205" s="5">
        <f t="shared" si="256"/>
        <v>0</v>
      </c>
      <c r="L2205" s="54">
        <f t="shared" si="257"/>
        <v>0</v>
      </c>
      <c r="M2205" s="56" t="e">
        <f>IF(D2205="",#REF!,D2205)</f>
        <v>#REF!</v>
      </c>
      <c r="N2205" s="5">
        <f t="shared" si="258"/>
        <v>1</v>
      </c>
      <c r="O2205" s="5">
        <f t="shared" si="259"/>
        <v>0</v>
      </c>
    </row>
    <row r="2206" spans="2:15" x14ac:dyDescent="0.2">
      <c r="B2206" s="34"/>
      <c r="G2206" s="3"/>
      <c r="H2206" s="2"/>
      <c r="I2206" s="12"/>
      <c r="J2206" s="67">
        <f t="shared" si="255"/>
        <v>0</v>
      </c>
      <c r="K2206" s="5">
        <f t="shared" si="256"/>
        <v>0</v>
      </c>
      <c r="L2206" s="54">
        <f t="shared" si="257"/>
        <v>0</v>
      </c>
      <c r="M2206" s="56" t="e">
        <f>IF(D2206="",#REF!,D2206)</f>
        <v>#REF!</v>
      </c>
      <c r="N2206" s="5">
        <f t="shared" si="258"/>
        <v>1</v>
      </c>
      <c r="O2206" s="5">
        <f t="shared" si="259"/>
        <v>0</v>
      </c>
    </row>
    <row r="2207" spans="2:15" x14ac:dyDescent="0.2">
      <c r="B2207" s="34"/>
      <c r="G2207" s="3"/>
      <c r="H2207" s="2"/>
      <c r="I2207" s="12"/>
      <c r="J2207" s="67">
        <f t="shared" si="255"/>
        <v>0</v>
      </c>
      <c r="K2207" s="5">
        <f t="shared" si="256"/>
        <v>0</v>
      </c>
      <c r="L2207" s="54">
        <f t="shared" si="257"/>
        <v>0</v>
      </c>
      <c r="M2207" s="56">
        <f t="shared" si="260"/>
        <v>0</v>
      </c>
      <c r="N2207" s="5">
        <f t="shared" si="258"/>
        <v>1</v>
      </c>
      <c r="O2207" s="5">
        <f t="shared" si="259"/>
        <v>0</v>
      </c>
    </row>
    <row r="2208" spans="2:15" x14ac:dyDescent="0.2">
      <c r="B2208" s="34"/>
      <c r="G2208" s="3"/>
      <c r="H2208" s="2"/>
      <c r="I2208" s="12"/>
      <c r="J2208" s="67">
        <f t="shared" si="255"/>
        <v>0</v>
      </c>
      <c r="K2208" s="5">
        <f t="shared" si="256"/>
        <v>0</v>
      </c>
      <c r="L2208" s="54">
        <f t="shared" si="257"/>
        <v>0</v>
      </c>
      <c r="M2208" s="56">
        <f t="shared" si="260"/>
        <v>0</v>
      </c>
      <c r="N2208" s="5">
        <f t="shared" si="258"/>
        <v>1</v>
      </c>
      <c r="O2208" s="5">
        <f t="shared" si="259"/>
        <v>0</v>
      </c>
    </row>
    <row r="2209" spans="2:15" x14ac:dyDescent="0.2">
      <c r="B2209" s="34"/>
      <c r="G2209" s="3"/>
      <c r="H2209" s="2"/>
      <c r="I2209" s="12"/>
      <c r="J2209" s="67">
        <f t="shared" si="255"/>
        <v>0</v>
      </c>
      <c r="K2209" s="5">
        <f t="shared" si="256"/>
        <v>0</v>
      </c>
      <c r="L2209" s="54">
        <f t="shared" si="257"/>
        <v>0</v>
      </c>
      <c r="M2209" s="56">
        <f t="shared" si="260"/>
        <v>0</v>
      </c>
      <c r="N2209" s="5">
        <f t="shared" si="258"/>
        <v>1</v>
      </c>
      <c r="O2209" s="5">
        <f t="shared" si="259"/>
        <v>0</v>
      </c>
    </row>
    <row r="2210" spans="2:15" x14ac:dyDescent="0.2">
      <c r="B2210" s="34"/>
      <c r="G2210" s="3"/>
      <c r="H2210" s="2"/>
      <c r="I2210" s="12"/>
      <c r="J2210" s="67">
        <f t="shared" si="255"/>
        <v>0</v>
      </c>
      <c r="K2210" s="5">
        <f t="shared" si="256"/>
        <v>0</v>
      </c>
      <c r="L2210" s="54">
        <f t="shared" si="257"/>
        <v>0</v>
      </c>
      <c r="M2210" s="56">
        <f t="shared" si="260"/>
        <v>0</v>
      </c>
      <c r="N2210" s="5">
        <f t="shared" si="258"/>
        <v>1</v>
      </c>
      <c r="O2210" s="5">
        <f t="shared" si="259"/>
        <v>0</v>
      </c>
    </row>
    <row r="2211" spans="2:15" x14ac:dyDescent="0.2">
      <c r="B2211" s="34"/>
      <c r="G2211" s="3"/>
      <c r="H2211" s="2"/>
      <c r="I2211" s="12"/>
      <c r="J2211" s="67">
        <f t="shared" si="255"/>
        <v>0</v>
      </c>
      <c r="K2211" s="5">
        <f t="shared" si="256"/>
        <v>0</v>
      </c>
      <c r="L2211" s="54">
        <f t="shared" si="257"/>
        <v>0</v>
      </c>
      <c r="M2211" s="56">
        <f t="shared" si="260"/>
        <v>0</v>
      </c>
      <c r="N2211" s="5">
        <f t="shared" si="258"/>
        <v>1</v>
      </c>
      <c r="O2211" s="5">
        <f t="shared" si="259"/>
        <v>0</v>
      </c>
    </row>
    <row r="2212" spans="2:15" x14ac:dyDescent="0.2">
      <c r="B2212" s="34"/>
      <c r="G2212" s="3"/>
      <c r="H2212" s="2"/>
      <c r="I2212" s="12"/>
      <c r="J2212" s="67">
        <f t="shared" si="255"/>
        <v>0</v>
      </c>
      <c r="K2212" s="5">
        <f t="shared" si="256"/>
        <v>0</v>
      </c>
      <c r="L2212" s="54">
        <f t="shared" si="257"/>
        <v>0</v>
      </c>
      <c r="M2212" s="56">
        <f t="shared" si="260"/>
        <v>0</v>
      </c>
      <c r="N2212" s="5">
        <f t="shared" si="258"/>
        <v>1</v>
      </c>
      <c r="O2212" s="5">
        <f t="shared" si="259"/>
        <v>0</v>
      </c>
    </row>
    <row r="2213" spans="2:15" x14ac:dyDescent="0.2">
      <c r="B2213" s="34"/>
      <c r="G2213" s="3"/>
      <c r="H2213" s="2"/>
      <c r="I2213" s="12"/>
      <c r="J2213" s="67">
        <f t="shared" si="255"/>
        <v>0</v>
      </c>
      <c r="K2213" s="5">
        <f t="shared" si="256"/>
        <v>0</v>
      </c>
      <c r="L2213" s="54">
        <f t="shared" si="257"/>
        <v>0</v>
      </c>
      <c r="M2213" s="56" t="e">
        <f>IF(D2213="",#REF!,D2213)</f>
        <v>#REF!</v>
      </c>
      <c r="N2213" s="5">
        <f t="shared" si="258"/>
        <v>1</v>
      </c>
      <c r="O2213" s="5">
        <f t="shared" si="259"/>
        <v>0</v>
      </c>
    </row>
    <row r="2214" spans="2:15" x14ac:dyDescent="0.2">
      <c r="B2214" s="34"/>
      <c r="G2214" s="3"/>
      <c r="H2214" s="2"/>
      <c r="I2214" s="12"/>
      <c r="J2214" s="67">
        <f t="shared" si="255"/>
        <v>0</v>
      </c>
      <c r="K2214" s="5">
        <f t="shared" si="256"/>
        <v>0</v>
      </c>
      <c r="L2214" s="54">
        <f t="shared" si="257"/>
        <v>0</v>
      </c>
      <c r="M2214" s="56" t="e">
        <f>IF(D2214="",#REF!,D2214)</f>
        <v>#REF!</v>
      </c>
      <c r="N2214" s="5">
        <f t="shared" si="258"/>
        <v>1</v>
      </c>
      <c r="O2214" s="5">
        <f t="shared" si="259"/>
        <v>0</v>
      </c>
    </row>
    <row r="2215" spans="2:15" x14ac:dyDescent="0.2">
      <c r="B2215" s="34"/>
      <c r="G2215" s="3"/>
      <c r="H2215" s="2"/>
      <c r="I2215" s="12"/>
      <c r="J2215" s="67">
        <f t="shared" si="255"/>
        <v>0</v>
      </c>
      <c r="K2215" s="5">
        <f t="shared" si="256"/>
        <v>0</v>
      </c>
      <c r="L2215" s="54">
        <f t="shared" si="257"/>
        <v>0</v>
      </c>
      <c r="M2215" s="56">
        <f t="shared" si="260"/>
        <v>0</v>
      </c>
      <c r="N2215" s="5">
        <f t="shared" si="258"/>
        <v>1</v>
      </c>
      <c r="O2215" s="5">
        <f t="shared" si="259"/>
        <v>0</v>
      </c>
    </row>
    <row r="2216" spans="2:15" x14ac:dyDescent="0.2">
      <c r="B2216" s="34"/>
      <c r="G2216" s="3"/>
      <c r="H2216" s="2"/>
      <c r="I2216" s="12"/>
      <c r="J2216" s="67">
        <f t="shared" si="255"/>
        <v>0</v>
      </c>
      <c r="K2216" s="5">
        <f t="shared" si="256"/>
        <v>0</v>
      </c>
      <c r="L2216" s="54">
        <f t="shared" si="257"/>
        <v>0</v>
      </c>
      <c r="M2216" s="56" t="e">
        <f>IF(D2216="",#REF!,D2216)</f>
        <v>#REF!</v>
      </c>
      <c r="N2216" s="5">
        <f t="shared" si="258"/>
        <v>1</v>
      </c>
      <c r="O2216" s="5">
        <f t="shared" si="259"/>
        <v>0</v>
      </c>
    </row>
    <row r="2217" spans="2:15" x14ac:dyDescent="0.2">
      <c r="B2217" s="34"/>
      <c r="G2217" s="3"/>
      <c r="H2217" s="2"/>
      <c r="I2217" s="12"/>
      <c r="J2217" s="67">
        <f t="shared" si="255"/>
        <v>0</v>
      </c>
      <c r="K2217" s="5">
        <f t="shared" si="256"/>
        <v>0</v>
      </c>
      <c r="L2217" s="54">
        <f t="shared" si="257"/>
        <v>0</v>
      </c>
      <c r="M2217" s="56">
        <f t="shared" si="260"/>
        <v>0</v>
      </c>
      <c r="N2217" s="5">
        <f t="shared" si="258"/>
        <v>1</v>
      </c>
      <c r="O2217" s="5">
        <f t="shared" si="259"/>
        <v>0</v>
      </c>
    </row>
    <row r="2218" spans="2:15" x14ac:dyDescent="0.2">
      <c r="B2218" s="34"/>
      <c r="G2218" s="3"/>
      <c r="H2218" s="2"/>
      <c r="I2218" s="12"/>
      <c r="J2218" s="67">
        <f t="shared" si="255"/>
        <v>0</v>
      </c>
      <c r="K2218" s="5">
        <f t="shared" si="256"/>
        <v>0</v>
      </c>
      <c r="L2218" s="54">
        <f t="shared" si="257"/>
        <v>0</v>
      </c>
      <c r="M2218" s="56">
        <f t="shared" si="260"/>
        <v>0</v>
      </c>
      <c r="N2218" s="5">
        <f t="shared" si="258"/>
        <v>1</v>
      </c>
      <c r="O2218" s="5">
        <f t="shared" si="259"/>
        <v>0</v>
      </c>
    </row>
    <row r="2219" spans="2:15" x14ac:dyDescent="0.2">
      <c r="B2219" s="34"/>
      <c r="G2219" s="3"/>
      <c r="H2219" s="2"/>
      <c r="I2219" s="12"/>
      <c r="J2219" s="67">
        <f t="shared" si="255"/>
        <v>0</v>
      </c>
      <c r="K2219" s="5">
        <f t="shared" si="256"/>
        <v>0</v>
      </c>
      <c r="L2219" s="54">
        <f t="shared" si="257"/>
        <v>0</v>
      </c>
      <c r="M2219" s="56">
        <f t="shared" si="260"/>
        <v>0</v>
      </c>
      <c r="N2219" s="5">
        <f t="shared" si="258"/>
        <v>1</v>
      </c>
      <c r="O2219" s="5">
        <f t="shared" si="259"/>
        <v>0</v>
      </c>
    </row>
    <row r="2220" spans="2:15" x14ac:dyDescent="0.2">
      <c r="B2220" s="34"/>
      <c r="G2220" s="3"/>
      <c r="H2220" s="2"/>
      <c r="I2220" s="12"/>
      <c r="J2220" s="67">
        <f t="shared" si="255"/>
        <v>0</v>
      </c>
      <c r="K2220" s="5">
        <f t="shared" si="256"/>
        <v>0</v>
      </c>
      <c r="L2220" s="54">
        <f t="shared" si="257"/>
        <v>0</v>
      </c>
      <c r="M2220" s="56">
        <f t="shared" si="260"/>
        <v>0</v>
      </c>
      <c r="N2220" s="5">
        <f t="shared" si="258"/>
        <v>1</v>
      </c>
      <c r="O2220" s="5">
        <f t="shared" si="259"/>
        <v>0</v>
      </c>
    </row>
    <row r="2221" spans="2:15" x14ac:dyDescent="0.2">
      <c r="B2221" s="34"/>
      <c r="G2221" s="3"/>
      <c r="H2221" s="2"/>
      <c r="I2221" s="12"/>
      <c r="J2221" s="67">
        <f t="shared" si="255"/>
        <v>0</v>
      </c>
      <c r="K2221" s="5">
        <f t="shared" si="256"/>
        <v>0</v>
      </c>
      <c r="L2221" s="54">
        <f t="shared" si="257"/>
        <v>0</v>
      </c>
      <c r="M2221" s="56">
        <f t="shared" si="260"/>
        <v>0</v>
      </c>
      <c r="N2221" s="5">
        <f t="shared" si="258"/>
        <v>1</v>
      </c>
      <c r="O2221" s="5">
        <f t="shared" si="259"/>
        <v>0</v>
      </c>
    </row>
    <row r="2222" spans="2:15" x14ac:dyDescent="0.2">
      <c r="B2222" s="34"/>
      <c r="G2222" s="3"/>
      <c r="H2222" s="2"/>
      <c r="I2222" s="12"/>
      <c r="J2222" s="67">
        <f t="shared" si="255"/>
        <v>0</v>
      </c>
      <c r="K2222" s="5">
        <f t="shared" si="256"/>
        <v>0</v>
      </c>
      <c r="L2222" s="54">
        <f t="shared" si="257"/>
        <v>0</v>
      </c>
      <c r="M2222" s="56" t="e">
        <f>IF(D2222="",#REF!,D2222)</f>
        <v>#REF!</v>
      </c>
      <c r="N2222" s="5">
        <f t="shared" si="258"/>
        <v>1</v>
      </c>
      <c r="O2222" s="5">
        <f t="shared" si="259"/>
        <v>0</v>
      </c>
    </row>
    <row r="2223" spans="2:15" x14ac:dyDescent="0.2">
      <c r="B2223" s="34"/>
      <c r="G2223" s="3"/>
      <c r="H2223" s="2"/>
      <c r="I2223" s="12"/>
      <c r="J2223" s="67">
        <f t="shared" si="255"/>
        <v>0</v>
      </c>
      <c r="K2223" s="5">
        <f t="shared" si="256"/>
        <v>0</v>
      </c>
      <c r="L2223" s="54">
        <f t="shared" si="257"/>
        <v>0</v>
      </c>
      <c r="M2223" s="56" t="e">
        <f>IF(D2223="",#REF!,D2223)</f>
        <v>#REF!</v>
      </c>
      <c r="N2223" s="5">
        <f t="shared" si="258"/>
        <v>1</v>
      </c>
      <c r="O2223" s="5">
        <f t="shared" si="259"/>
        <v>0</v>
      </c>
    </row>
    <row r="2224" spans="2:15" x14ac:dyDescent="0.2">
      <c r="B2224" s="34"/>
      <c r="G2224" s="3"/>
      <c r="H2224" s="2"/>
      <c r="I2224" s="12"/>
      <c r="J2224" s="67">
        <f t="shared" si="255"/>
        <v>0</v>
      </c>
      <c r="K2224" s="5">
        <f t="shared" si="256"/>
        <v>0</v>
      </c>
      <c r="L2224" s="54">
        <f t="shared" si="257"/>
        <v>0</v>
      </c>
      <c r="M2224" s="56">
        <f t="shared" si="260"/>
        <v>0</v>
      </c>
      <c r="N2224" s="5">
        <f t="shared" si="258"/>
        <v>1</v>
      </c>
      <c r="O2224" s="5">
        <f t="shared" si="259"/>
        <v>0</v>
      </c>
    </row>
    <row r="2225" spans="2:15" x14ac:dyDescent="0.2">
      <c r="B2225" s="34"/>
      <c r="G2225" s="3"/>
      <c r="H2225" s="2"/>
      <c r="I2225" s="12"/>
      <c r="J2225" s="67">
        <f t="shared" si="255"/>
        <v>0</v>
      </c>
      <c r="K2225" s="5">
        <f t="shared" si="256"/>
        <v>0</v>
      </c>
      <c r="L2225" s="54">
        <f t="shared" si="257"/>
        <v>0</v>
      </c>
      <c r="M2225" s="56" t="e">
        <f>IF(D2225="",#REF!,D2225)</f>
        <v>#REF!</v>
      </c>
      <c r="N2225" s="5">
        <f t="shared" si="258"/>
        <v>1</v>
      </c>
      <c r="O2225" s="5">
        <f t="shared" si="259"/>
        <v>0</v>
      </c>
    </row>
    <row r="2226" spans="2:15" x14ac:dyDescent="0.2">
      <c r="B2226" s="34"/>
      <c r="G2226" s="3"/>
      <c r="H2226" s="2"/>
      <c r="I2226" s="12"/>
      <c r="J2226" s="67">
        <f t="shared" si="255"/>
        <v>0</v>
      </c>
      <c r="K2226" s="5">
        <f t="shared" si="256"/>
        <v>0</v>
      </c>
      <c r="L2226" s="54">
        <f t="shared" si="257"/>
        <v>0</v>
      </c>
      <c r="M2226" s="56">
        <f t="shared" si="260"/>
        <v>0</v>
      </c>
      <c r="N2226" s="5">
        <f t="shared" si="258"/>
        <v>1</v>
      </c>
      <c r="O2226" s="5">
        <f t="shared" si="259"/>
        <v>0</v>
      </c>
    </row>
    <row r="2227" spans="2:15" x14ac:dyDescent="0.2">
      <c r="B2227" s="34"/>
      <c r="G2227" s="3"/>
      <c r="H2227" s="2"/>
      <c r="I2227" s="12"/>
      <c r="J2227" s="67">
        <f t="shared" si="255"/>
        <v>0</v>
      </c>
      <c r="K2227" s="5">
        <f t="shared" si="256"/>
        <v>0</v>
      </c>
      <c r="L2227" s="54">
        <f t="shared" si="257"/>
        <v>0</v>
      </c>
      <c r="M2227" s="56" t="e">
        <f>IF(D2227="",#REF!,D2227)</f>
        <v>#REF!</v>
      </c>
      <c r="N2227" s="5">
        <f t="shared" si="258"/>
        <v>1</v>
      </c>
      <c r="O2227" s="5">
        <f t="shared" si="259"/>
        <v>0</v>
      </c>
    </row>
    <row r="2228" spans="2:15" x14ac:dyDescent="0.2">
      <c r="B2228" s="34"/>
      <c r="G2228" s="3"/>
      <c r="H2228" s="2"/>
      <c r="I2228" s="12"/>
      <c r="J2228" s="67">
        <f t="shared" si="255"/>
        <v>0</v>
      </c>
      <c r="K2228" s="5">
        <f t="shared" si="256"/>
        <v>0</v>
      </c>
      <c r="L2228" s="54">
        <f t="shared" si="257"/>
        <v>0</v>
      </c>
      <c r="M2228" s="56" t="e">
        <f>IF(D2228="",#REF!,D2228)</f>
        <v>#REF!</v>
      </c>
      <c r="N2228" s="5">
        <f t="shared" si="258"/>
        <v>1</v>
      </c>
      <c r="O2228" s="5">
        <f t="shared" si="259"/>
        <v>0</v>
      </c>
    </row>
    <row r="2229" spans="2:15" x14ac:dyDescent="0.2">
      <c r="B2229" s="34"/>
      <c r="G2229" s="3"/>
      <c r="H2229" s="2"/>
      <c r="I2229" s="12"/>
      <c r="J2229" s="67">
        <f t="shared" si="255"/>
        <v>0</v>
      </c>
      <c r="K2229" s="5">
        <f t="shared" si="256"/>
        <v>0</v>
      </c>
      <c r="L2229" s="54">
        <f t="shared" si="257"/>
        <v>0</v>
      </c>
      <c r="M2229" s="56" t="e">
        <f>IF(D2229="",#REF!,D2229)</f>
        <v>#REF!</v>
      </c>
      <c r="N2229" s="5">
        <f t="shared" si="258"/>
        <v>1</v>
      </c>
      <c r="O2229" s="5">
        <f t="shared" si="259"/>
        <v>0</v>
      </c>
    </row>
    <row r="2230" spans="2:15" x14ac:dyDescent="0.2">
      <c r="B2230" s="34"/>
      <c r="G2230" s="3"/>
      <c r="H2230" s="2"/>
      <c r="I2230" s="12"/>
      <c r="J2230" s="67">
        <f t="shared" si="255"/>
        <v>0</v>
      </c>
      <c r="K2230" s="5">
        <f t="shared" si="256"/>
        <v>0</v>
      </c>
      <c r="L2230" s="54">
        <f t="shared" si="257"/>
        <v>0</v>
      </c>
      <c r="M2230" s="56">
        <f t="shared" si="260"/>
        <v>0</v>
      </c>
      <c r="N2230" s="5">
        <f t="shared" si="258"/>
        <v>1</v>
      </c>
      <c r="O2230" s="5">
        <f t="shared" si="259"/>
        <v>0</v>
      </c>
    </row>
    <row r="2231" spans="2:15" x14ac:dyDescent="0.2">
      <c r="B2231" s="34"/>
      <c r="G2231" s="3"/>
      <c r="H2231" s="2"/>
      <c r="I2231" s="12"/>
      <c r="J2231" s="67">
        <f t="shared" si="255"/>
        <v>0</v>
      </c>
      <c r="K2231" s="5">
        <f t="shared" si="256"/>
        <v>0</v>
      </c>
      <c r="L2231" s="54">
        <f t="shared" si="257"/>
        <v>0</v>
      </c>
      <c r="M2231" s="56">
        <f t="shared" si="260"/>
        <v>0</v>
      </c>
      <c r="N2231" s="5">
        <f t="shared" si="258"/>
        <v>1</v>
      </c>
      <c r="O2231" s="5">
        <f t="shared" si="259"/>
        <v>0</v>
      </c>
    </row>
    <row r="2232" spans="2:15" x14ac:dyDescent="0.2">
      <c r="B2232" s="34"/>
      <c r="G2232" s="3"/>
      <c r="H2232" s="2"/>
      <c r="I2232" s="12"/>
      <c r="J2232" s="67">
        <f t="shared" si="255"/>
        <v>0</v>
      </c>
      <c r="K2232" s="5">
        <f t="shared" si="256"/>
        <v>0</v>
      </c>
      <c r="L2232" s="54">
        <f t="shared" si="257"/>
        <v>0</v>
      </c>
      <c r="M2232" s="56">
        <f t="shared" si="260"/>
        <v>0</v>
      </c>
      <c r="N2232" s="5">
        <f t="shared" si="258"/>
        <v>1</v>
      </c>
      <c r="O2232" s="5">
        <f t="shared" si="259"/>
        <v>0</v>
      </c>
    </row>
    <row r="2233" spans="2:15" x14ac:dyDescent="0.2">
      <c r="B2233" s="34"/>
      <c r="G2233" s="3"/>
      <c r="H2233" s="2"/>
      <c r="I2233" s="12"/>
      <c r="J2233" s="67">
        <f t="shared" si="255"/>
        <v>0</v>
      </c>
      <c r="K2233" s="5">
        <f t="shared" si="256"/>
        <v>0</v>
      </c>
      <c r="L2233" s="54">
        <f t="shared" si="257"/>
        <v>0</v>
      </c>
      <c r="M2233" s="56">
        <f t="shared" si="260"/>
        <v>0</v>
      </c>
      <c r="N2233" s="5">
        <f t="shared" si="258"/>
        <v>1</v>
      </c>
      <c r="O2233" s="5">
        <f t="shared" si="259"/>
        <v>0</v>
      </c>
    </row>
    <row r="2234" spans="2:15" x14ac:dyDescent="0.2">
      <c r="B2234" s="34"/>
      <c r="G2234" s="3"/>
      <c r="H2234" s="2"/>
      <c r="I2234" s="12"/>
      <c r="J2234" s="67">
        <f t="shared" si="255"/>
        <v>0</v>
      </c>
      <c r="K2234" s="5">
        <f t="shared" si="256"/>
        <v>0</v>
      </c>
      <c r="L2234" s="54">
        <f t="shared" si="257"/>
        <v>0</v>
      </c>
      <c r="M2234" s="56">
        <f t="shared" si="260"/>
        <v>0</v>
      </c>
      <c r="N2234" s="5">
        <f t="shared" si="258"/>
        <v>1</v>
      </c>
      <c r="O2234" s="5">
        <f t="shared" si="259"/>
        <v>0</v>
      </c>
    </row>
    <row r="2235" spans="2:15" x14ac:dyDescent="0.2">
      <c r="B2235" s="34"/>
      <c r="G2235" s="3"/>
      <c r="H2235" s="2"/>
      <c r="I2235" s="12"/>
      <c r="J2235" s="67">
        <f t="shared" si="255"/>
        <v>0</v>
      </c>
      <c r="K2235" s="5">
        <f t="shared" si="256"/>
        <v>0</v>
      </c>
      <c r="L2235" s="54">
        <f t="shared" si="257"/>
        <v>0</v>
      </c>
      <c r="M2235" s="56">
        <f t="shared" si="260"/>
        <v>0</v>
      </c>
      <c r="N2235" s="5">
        <f t="shared" si="258"/>
        <v>1</v>
      </c>
      <c r="O2235" s="5">
        <f t="shared" si="259"/>
        <v>0</v>
      </c>
    </row>
    <row r="2236" spans="2:15" x14ac:dyDescent="0.2">
      <c r="B2236" s="34"/>
      <c r="G2236" s="3"/>
      <c r="H2236" s="2"/>
      <c r="I2236" s="12"/>
      <c r="J2236" s="67">
        <f t="shared" si="255"/>
        <v>0</v>
      </c>
      <c r="K2236" s="5">
        <f t="shared" si="256"/>
        <v>0</v>
      </c>
      <c r="L2236" s="54">
        <f t="shared" si="257"/>
        <v>0</v>
      </c>
      <c r="M2236" s="56" t="e">
        <f>IF(D2236="",#REF!,D2236)</f>
        <v>#REF!</v>
      </c>
      <c r="N2236" s="5">
        <f t="shared" si="258"/>
        <v>1</v>
      </c>
      <c r="O2236" s="5">
        <f t="shared" si="259"/>
        <v>0</v>
      </c>
    </row>
    <row r="2237" spans="2:15" x14ac:dyDescent="0.2">
      <c r="B2237" s="34"/>
      <c r="G2237" s="3"/>
      <c r="H2237" s="2"/>
      <c r="I2237" s="12"/>
      <c r="J2237" s="67">
        <f t="shared" si="255"/>
        <v>0</v>
      </c>
      <c r="K2237" s="5">
        <f t="shared" si="256"/>
        <v>0</v>
      </c>
      <c r="L2237" s="54">
        <f t="shared" si="257"/>
        <v>0</v>
      </c>
      <c r="M2237" s="56">
        <f t="shared" si="260"/>
        <v>0</v>
      </c>
      <c r="N2237" s="5">
        <f t="shared" si="258"/>
        <v>1</v>
      </c>
      <c r="O2237" s="5">
        <f t="shared" si="259"/>
        <v>0</v>
      </c>
    </row>
    <row r="2238" spans="2:15" x14ac:dyDescent="0.2">
      <c r="B2238" s="34"/>
      <c r="G2238" s="3"/>
      <c r="H2238" s="2"/>
      <c r="I2238" s="12"/>
      <c r="J2238" s="67">
        <f t="shared" si="255"/>
        <v>0</v>
      </c>
      <c r="K2238" s="5">
        <f t="shared" si="256"/>
        <v>0</v>
      </c>
      <c r="L2238" s="54">
        <f t="shared" si="257"/>
        <v>0</v>
      </c>
      <c r="M2238" s="56">
        <f t="shared" si="260"/>
        <v>0</v>
      </c>
      <c r="N2238" s="5">
        <f t="shared" si="258"/>
        <v>1</v>
      </c>
      <c r="O2238" s="5">
        <f t="shared" si="259"/>
        <v>0</v>
      </c>
    </row>
    <row r="2239" spans="2:15" x14ac:dyDescent="0.2">
      <c r="B2239" s="34"/>
      <c r="G2239" s="3"/>
      <c r="H2239" s="2"/>
      <c r="I2239" s="12"/>
      <c r="J2239" s="67">
        <f t="shared" si="255"/>
        <v>0</v>
      </c>
      <c r="K2239" s="5">
        <f t="shared" si="256"/>
        <v>0</v>
      </c>
      <c r="L2239" s="54">
        <f t="shared" si="257"/>
        <v>0</v>
      </c>
      <c r="M2239" s="56">
        <f t="shared" si="260"/>
        <v>0</v>
      </c>
      <c r="N2239" s="5">
        <f t="shared" si="258"/>
        <v>1</v>
      </c>
      <c r="O2239" s="5">
        <f t="shared" si="259"/>
        <v>0</v>
      </c>
    </row>
    <row r="2240" spans="2:15" x14ac:dyDescent="0.2">
      <c r="B2240" s="34"/>
      <c r="G2240" s="3"/>
      <c r="H2240" s="2"/>
      <c r="I2240" s="12"/>
      <c r="J2240" s="67">
        <f t="shared" si="255"/>
        <v>0</v>
      </c>
      <c r="K2240" s="5">
        <f t="shared" si="256"/>
        <v>0</v>
      </c>
      <c r="L2240" s="54">
        <f t="shared" si="257"/>
        <v>0</v>
      </c>
      <c r="M2240" s="56">
        <f t="shared" si="260"/>
        <v>0</v>
      </c>
      <c r="N2240" s="5">
        <f t="shared" si="258"/>
        <v>1</v>
      </c>
      <c r="O2240" s="5">
        <f t="shared" si="259"/>
        <v>0</v>
      </c>
    </row>
    <row r="2241" spans="2:15" x14ac:dyDescent="0.2">
      <c r="B2241" s="34"/>
      <c r="G2241" s="3"/>
      <c r="H2241" s="2"/>
      <c r="I2241" s="12"/>
      <c r="J2241" s="67">
        <f t="shared" si="255"/>
        <v>0</v>
      </c>
      <c r="K2241" s="5">
        <f t="shared" si="256"/>
        <v>0</v>
      </c>
      <c r="L2241" s="54">
        <f t="shared" si="257"/>
        <v>0</v>
      </c>
      <c r="M2241" s="56" t="e">
        <f>IF(D2241="",#REF!,D2241)</f>
        <v>#REF!</v>
      </c>
      <c r="N2241" s="5">
        <f t="shared" si="258"/>
        <v>1</v>
      </c>
      <c r="O2241" s="5">
        <f t="shared" si="259"/>
        <v>0</v>
      </c>
    </row>
    <row r="2242" spans="2:15" x14ac:dyDescent="0.2">
      <c r="B2242" s="34"/>
      <c r="G2242" s="3"/>
      <c r="H2242" s="2"/>
      <c r="I2242" s="12"/>
      <c r="J2242" s="67">
        <f t="shared" si="255"/>
        <v>0</v>
      </c>
      <c r="K2242" s="5">
        <f t="shared" si="256"/>
        <v>0</v>
      </c>
      <c r="L2242" s="54">
        <f t="shared" si="257"/>
        <v>0</v>
      </c>
      <c r="M2242" s="56">
        <f t="shared" si="260"/>
        <v>0</v>
      </c>
      <c r="N2242" s="5">
        <f t="shared" si="258"/>
        <v>1</v>
      </c>
      <c r="O2242" s="5">
        <f t="shared" si="259"/>
        <v>0</v>
      </c>
    </row>
    <row r="2243" spans="2:15" x14ac:dyDescent="0.2">
      <c r="B2243" s="34"/>
      <c r="G2243" s="3"/>
      <c r="H2243" s="2"/>
      <c r="I2243" s="12"/>
      <c r="J2243" s="67">
        <f t="shared" ref="J2243:J2306" si="261">IF(A2243=C2243,0,H2243)</f>
        <v>0</v>
      </c>
      <c r="K2243" s="5">
        <f t="shared" ref="K2243:K2306" si="262">IF(J2243&gt;0,1,0)</f>
        <v>0</v>
      </c>
      <c r="L2243" s="54">
        <f t="shared" ref="L2243:L2306" si="263">IF(K2243=0,0,IF(I2243="did not close",0,IF(I2243="",0,1)))</f>
        <v>0</v>
      </c>
      <c r="M2243" s="56">
        <f t="shared" si="260"/>
        <v>0</v>
      </c>
      <c r="N2243" s="5">
        <f t="shared" ref="N2243:N2306" si="264">IF(A2243=C2243,1,0)</f>
        <v>1</v>
      </c>
      <c r="O2243" s="5">
        <f t="shared" ref="O2243:O2306" si="265">IF(K2243=0,IF(I2243="did not close",0,IF(I2243="",0,1)),0)</f>
        <v>0</v>
      </c>
    </row>
    <row r="2244" spans="2:15" x14ac:dyDescent="0.2">
      <c r="B2244" s="34"/>
      <c r="G2244" s="3"/>
      <c r="H2244" s="2"/>
      <c r="I2244" s="12"/>
      <c r="J2244" s="67">
        <f t="shared" si="261"/>
        <v>0</v>
      </c>
      <c r="K2244" s="5">
        <f t="shared" si="262"/>
        <v>0</v>
      </c>
      <c r="L2244" s="54">
        <f t="shared" si="263"/>
        <v>0</v>
      </c>
      <c r="M2244" s="56">
        <f t="shared" si="260"/>
        <v>0</v>
      </c>
      <c r="N2244" s="5">
        <f t="shared" si="264"/>
        <v>1</v>
      </c>
      <c r="O2244" s="5">
        <f t="shared" si="265"/>
        <v>0</v>
      </c>
    </row>
    <row r="2245" spans="2:15" x14ac:dyDescent="0.2">
      <c r="B2245" s="34"/>
      <c r="G2245" s="3"/>
      <c r="H2245" s="2"/>
      <c r="I2245" s="12"/>
      <c r="J2245" s="67">
        <f t="shared" si="261"/>
        <v>0</v>
      </c>
      <c r="K2245" s="5">
        <f t="shared" si="262"/>
        <v>0</v>
      </c>
      <c r="L2245" s="54">
        <f t="shared" si="263"/>
        <v>0</v>
      </c>
      <c r="M2245" s="56">
        <f t="shared" si="260"/>
        <v>0</v>
      </c>
      <c r="N2245" s="5">
        <f t="shared" si="264"/>
        <v>1</v>
      </c>
      <c r="O2245" s="5">
        <f t="shared" si="265"/>
        <v>0</v>
      </c>
    </row>
    <row r="2246" spans="2:15" x14ac:dyDescent="0.2">
      <c r="B2246" s="34"/>
      <c r="G2246" s="3"/>
      <c r="H2246" s="2"/>
      <c r="I2246" s="12"/>
      <c r="J2246" s="67">
        <f t="shared" si="261"/>
        <v>0</v>
      </c>
      <c r="K2246" s="5">
        <f t="shared" si="262"/>
        <v>0</v>
      </c>
      <c r="L2246" s="54">
        <f t="shared" si="263"/>
        <v>0</v>
      </c>
      <c r="M2246" s="56">
        <f t="shared" si="260"/>
        <v>0</v>
      </c>
      <c r="N2246" s="5">
        <f t="shared" si="264"/>
        <v>1</v>
      </c>
      <c r="O2246" s="5">
        <f t="shared" si="265"/>
        <v>0</v>
      </c>
    </row>
    <row r="2247" spans="2:15" x14ac:dyDescent="0.2">
      <c r="B2247" s="34"/>
      <c r="G2247" s="3"/>
      <c r="H2247" s="2"/>
      <c r="I2247" s="12"/>
      <c r="J2247" s="67">
        <f t="shared" si="261"/>
        <v>0</v>
      </c>
      <c r="K2247" s="5">
        <f t="shared" si="262"/>
        <v>0</v>
      </c>
      <c r="L2247" s="54">
        <f t="shared" si="263"/>
        <v>0</v>
      </c>
      <c r="M2247" s="56">
        <f t="shared" si="260"/>
        <v>0</v>
      </c>
      <c r="N2247" s="5">
        <f t="shared" si="264"/>
        <v>1</v>
      </c>
      <c r="O2247" s="5">
        <f t="shared" si="265"/>
        <v>0</v>
      </c>
    </row>
    <row r="2248" spans="2:15" x14ac:dyDescent="0.2">
      <c r="B2248" s="34"/>
      <c r="G2248" s="3"/>
      <c r="H2248" s="2"/>
      <c r="I2248" s="12"/>
      <c r="J2248" s="67">
        <f t="shared" si="261"/>
        <v>0</v>
      </c>
      <c r="K2248" s="5">
        <f t="shared" si="262"/>
        <v>0</v>
      </c>
      <c r="L2248" s="54">
        <f t="shared" si="263"/>
        <v>0</v>
      </c>
      <c r="M2248" s="56">
        <f t="shared" ref="M2248:M2308" si="266">IF(D2248="",D2247,D2248)</f>
        <v>0</v>
      </c>
      <c r="N2248" s="5">
        <f t="shared" si="264"/>
        <v>1</v>
      </c>
      <c r="O2248" s="5">
        <f t="shared" si="265"/>
        <v>0</v>
      </c>
    </row>
    <row r="2249" spans="2:15" x14ac:dyDescent="0.2">
      <c r="B2249" s="34"/>
      <c r="G2249" s="3"/>
      <c r="H2249" s="2"/>
      <c r="I2249" s="12"/>
      <c r="J2249" s="67">
        <f t="shared" si="261"/>
        <v>0</v>
      </c>
      <c r="K2249" s="5">
        <f t="shared" si="262"/>
        <v>0</v>
      </c>
      <c r="L2249" s="54">
        <f t="shared" si="263"/>
        <v>0</v>
      </c>
      <c r="M2249" s="56">
        <f t="shared" si="266"/>
        <v>0</v>
      </c>
      <c r="N2249" s="5">
        <f t="shared" si="264"/>
        <v>1</v>
      </c>
      <c r="O2249" s="5">
        <f t="shared" si="265"/>
        <v>0</v>
      </c>
    </row>
    <row r="2250" spans="2:15" x14ac:dyDescent="0.2">
      <c r="B2250" s="34"/>
      <c r="G2250" s="3"/>
      <c r="H2250" s="2"/>
      <c r="I2250" s="12"/>
      <c r="J2250" s="67">
        <f t="shared" si="261"/>
        <v>0</v>
      </c>
      <c r="K2250" s="5">
        <f t="shared" si="262"/>
        <v>0</v>
      </c>
      <c r="L2250" s="54">
        <f t="shared" si="263"/>
        <v>0</v>
      </c>
      <c r="M2250" s="56">
        <f t="shared" si="266"/>
        <v>0</v>
      </c>
      <c r="N2250" s="5">
        <f t="shared" si="264"/>
        <v>1</v>
      </c>
      <c r="O2250" s="5">
        <f t="shared" si="265"/>
        <v>0</v>
      </c>
    </row>
    <row r="2251" spans="2:15" x14ac:dyDescent="0.2">
      <c r="B2251" s="34"/>
      <c r="G2251" s="3"/>
      <c r="H2251" s="2"/>
      <c r="I2251" s="12"/>
      <c r="J2251" s="67">
        <f t="shared" si="261"/>
        <v>0</v>
      </c>
      <c r="K2251" s="5">
        <f t="shared" si="262"/>
        <v>0</v>
      </c>
      <c r="L2251" s="54">
        <f t="shared" si="263"/>
        <v>0</v>
      </c>
      <c r="M2251" s="56" t="e">
        <f>IF(D2251="",#REF!,D2251)</f>
        <v>#REF!</v>
      </c>
      <c r="N2251" s="5">
        <f t="shared" si="264"/>
        <v>1</v>
      </c>
      <c r="O2251" s="5">
        <f t="shared" si="265"/>
        <v>0</v>
      </c>
    </row>
    <row r="2252" spans="2:15" x14ac:dyDescent="0.2">
      <c r="B2252" s="34"/>
      <c r="G2252" s="3"/>
      <c r="H2252" s="2"/>
      <c r="I2252" s="12"/>
      <c r="J2252" s="67">
        <f t="shared" si="261"/>
        <v>0</v>
      </c>
      <c r="K2252" s="5">
        <f t="shared" si="262"/>
        <v>0</v>
      </c>
      <c r="L2252" s="54">
        <f t="shared" si="263"/>
        <v>0</v>
      </c>
      <c r="M2252" s="56" t="e">
        <f>IF(D2252="",#REF!,D2252)</f>
        <v>#REF!</v>
      </c>
      <c r="N2252" s="5">
        <f t="shared" si="264"/>
        <v>1</v>
      </c>
      <c r="O2252" s="5">
        <f t="shared" si="265"/>
        <v>0</v>
      </c>
    </row>
    <row r="2253" spans="2:15" x14ac:dyDescent="0.2">
      <c r="B2253" s="34"/>
      <c r="G2253" s="3"/>
      <c r="H2253" s="2"/>
      <c r="I2253" s="12"/>
      <c r="J2253" s="67">
        <f t="shared" si="261"/>
        <v>0</v>
      </c>
      <c r="K2253" s="5">
        <f t="shared" si="262"/>
        <v>0</v>
      </c>
      <c r="L2253" s="54">
        <f t="shared" si="263"/>
        <v>0</v>
      </c>
      <c r="M2253" s="56">
        <f t="shared" si="266"/>
        <v>0</v>
      </c>
      <c r="N2253" s="5">
        <f t="shared" si="264"/>
        <v>1</v>
      </c>
      <c r="O2253" s="5">
        <f t="shared" si="265"/>
        <v>0</v>
      </c>
    </row>
    <row r="2254" spans="2:15" x14ac:dyDescent="0.2">
      <c r="B2254" s="34"/>
      <c r="G2254" s="3"/>
      <c r="H2254" s="2"/>
      <c r="I2254" s="12"/>
      <c r="J2254" s="67">
        <f t="shared" si="261"/>
        <v>0</v>
      </c>
      <c r="K2254" s="5">
        <f t="shared" si="262"/>
        <v>0</v>
      </c>
      <c r="L2254" s="54">
        <f t="shared" si="263"/>
        <v>0</v>
      </c>
      <c r="M2254" s="56">
        <f t="shared" si="266"/>
        <v>0</v>
      </c>
      <c r="N2254" s="5">
        <f t="shared" si="264"/>
        <v>1</v>
      </c>
      <c r="O2254" s="5">
        <f t="shared" si="265"/>
        <v>0</v>
      </c>
    </row>
    <row r="2255" spans="2:15" x14ac:dyDescent="0.2">
      <c r="B2255" s="34"/>
      <c r="G2255" s="3"/>
      <c r="H2255" s="2"/>
      <c r="I2255" s="12"/>
      <c r="J2255" s="67">
        <f t="shared" si="261"/>
        <v>0</v>
      </c>
      <c r="K2255" s="5">
        <f t="shared" si="262"/>
        <v>0</v>
      </c>
      <c r="L2255" s="54">
        <f t="shared" si="263"/>
        <v>0</v>
      </c>
      <c r="M2255" s="56">
        <f t="shared" si="266"/>
        <v>0</v>
      </c>
      <c r="N2255" s="5">
        <f t="shared" si="264"/>
        <v>1</v>
      </c>
      <c r="O2255" s="5">
        <f t="shared" si="265"/>
        <v>0</v>
      </c>
    </row>
    <row r="2256" spans="2:15" x14ac:dyDescent="0.2">
      <c r="B2256" s="34"/>
      <c r="G2256" s="3"/>
      <c r="H2256" s="2"/>
      <c r="I2256" s="12"/>
      <c r="J2256" s="67">
        <f t="shared" si="261"/>
        <v>0</v>
      </c>
      <c r="K2256" s="5">
        <f t="shared" si="262"/>
        <v>0</v>
      </c>
      <c r="L2256" s="54">
        <f t="shared" si="263"/>
        <v>0</v>
      </c>
      <c r="M2256" s="56">
        <f t="shared" si="266"/>
        <v>0</v>
      </c>
      <c r="N2256" s="5">
        <f t="shared" si="264"/>
        <v>1</v>
      </c>
      <c r="O2256" s="5">
        <f t="shared" si="265"/>
        <v>0</v>
      </c>
    </row>
    <row r="2257" spans="2:15" x14ac:dyDescent="0.2">
      <c r="B2257" s="34"/>
      <c r="G2257" s="3"/>
      <c r="H2257" s="2"/>
      <c r="I2257" s="12"/>
      <c r="J2257" s="67">
        <f t="shared" si="261"/>
        <v>0</v>
      </c>
      <c r="K2257" s="5">
        <f t="shared" si="262"/>
        <v>0</v>
      </c>
      <c r="L2257" s="54">
        <f t="shared" si="263"/>
        <v>0</v>
      </c>
      <c r="M2257" s="56">
        <f t="shared" si="266"/>
        <v>0</v>
      </c>
      <c r="N2257" s="5">
        <f t="shared" si="264"/>
        <v>1</v>
      </c>
      <c r="O2257" s="5">
        <f t="shared" si="265"/>
        <v>0</v>
      </c>
    </row>
    <row r="2258" spans="2:15" x14ac:dyDescent="0.2">
      <c r="B2258" s="34"/>
      <c r="G2258" s="3"/>
      <c r="H2258" s="2"/>
      <c r="I2258" s="12"/>
      <c r="J2258" s="67">
        <f t="shared" si="261"/>
        <v>0</v>
      </c>
      <c r="K2258" s="5">
        <f t="shared" si="262"/>
        <v>0</v>
      </c>
      <c r="L2258" s="54">
        <f t="shared" si="263"/>
        <v>0</v>
      </c>
      <c r="M2258" s="56">
        <f t="shared" si="266"/>
        <v>0</v>
      </c>
      <c r="N2258" s="5">
        <f t="shared" si="264"/>
        <v>1</v>
      </c>
      <c r="O2258" s="5">
        <f t="shared" si="265"/>
        <v>0</v>
      </c>
    </row>
    <row r="2259" spans="2:15" x14ac:dyDescent="0.2">
      <c r="B2259" s="34"/>
      <c r="G2259" s="3"/>
      <c r="H2259" s="2"/>
      <c r="I2259" s="12"/>
      <c r="J2259" s="67">
        <f t="shared" si="261"/>
        <v>0</v>
      </c>
      <c r="K2259" s="5">
        <f t="shared" si="262"/>
        <v>0</v>
      </c>
      <c r="L2259" s="54">
        <f t="shared" si="263"/>
        <v>0</v>
      </c>
      <c r="M2259" s="56">
        <f t="shared" si="266"/>
        <v>0</v>
      </c>
      <c r="N2259" s="5">
        <f t="shared" si="264"/>
        <v>1</v>
      </c>
      <c r="O2259" s="5">
        <f t="shared" si="265"/>
        <v>0</v>
      </c>
    </row>
    <row r="2260" spans="2:15" x14ac:dyDescent="0.2">
      <c r="B2260" s="34"/>
      <c r="G2260" s="3"/>
      <c r="H2260" s="2"/>
      <c r="I2260" s="12"/>
      <c r="J2260" s="67">
        <f t="shared" si="261"/>
        <v>0</v>
      </c>
      <c r="K2260" s="5">
        <f t="shared" si="262"/>
        <v>0</v>
      </c>
      <c r="L2260" s="54">
        <f t="shared" si="263"/>
        <v>0</v>
      </c>
      <c r="M2260" s="56">
        <f t="shared" si="266"/>
        <v>0</v>
      </c>
      <c r="N2260" s="5">
        <f t="shared" si="264"/>
        <v>1</v>
      </c>
      <c r="O2260" s="5">
        <f t="shared" si="265"/>
        <v>0</v>
      </c>
    </row>
    <row r="2261" spans="2:15" x14ac:dyDescent="0.2">
      <c r="B2261" s="34"/>
      <c r="G2261" s="3"/>
      <c r="H2261" s="2"/>
      <c r="I2261" s="12"/>
      <c r="J2261" s="67">
        <f t="shared" si="261"/>
        <v>0</v>
      </c>
      <c r="K2261" s="5">
        <f t="shared" si="262"/>
        <v>0</v>
      </c>
      <c r="L2261" s="54">
        <f t="shared" si="263"/>
        <v>0</v>
      </c>
      <c r="M2261" s="56">
        <f t="shared" si="266"/>
        <v>0</v>
      </c>
      <c r="N2261" s="5">
        <f t="shared" si="264"/>
        <v>1</v>
      </c>
      <c r="O2261" s="5">
        <f t="shared" si="265"/>
        <v>0</v>
      </c>
    </row>
    <row r="2262" spans="2:15" x14ac:dyDescent="0.2">
      <c r="B2262" s="34"/>
      <c r="G2262" s="3"/>
      <c r="H2262" s="2"/>
      <c r="I2262" s="12"/>
      <c r="J2262" s="67">
        <f t="shared" si="261"/>
        <v>0</v>
      </c>
      <c r="K2262" s="5">
        <f t="shared" si="262"/>
        <v>0</v>
      </c>
      <c r="L2262" s="54">
        <f t="shared" si="263"/>
        <v>0</v>
      </c>
      <c r="M2262" s="56" t="e">
        <f>IF(D2262="",#REF!,D2262)</f>
        <v>#REF!</v>
      </c>
      <c r="N2262" s="5">
        <f t="shared" si="264"/>
        <v>1</v>
      </c>
      <c r="O2262" s="5">
        <f t="shared" si="265"/>
        <v>0</v>
      </c>
    </row>
    <row r="2263" spans="2:15" x14ac:dyDescent="0.2">
      <c r="B2263" s="34"/>
      <c r="G2263" s="3"/>
      <c r="H2263" s="2"/>
      <c r="I2263" s="12"/>
      <c r="J2263" s="67">
        <f t="shared" si="261"/>
        <v>0</v>
      </c>
      <c r="K2263" s="5">
        <f t="shared" si="262"/>
        <v>0</v>
      </c>
      <c r="L2263" s="54">
        <f t="shared" si="263"/>
        <v>0</v>
      </c>
      <c r="M2263" s="56">
        <f t="shared" si="266"/>
        <v>0</v>
      </c>
      <c r="N2263" s="5">
        <f t="shared" si="264"/>
        <v>1</v>
      </c>
      <c r="O2263" s="5">
        <f t="shared" si="265"/>
        <v>0</v>
      </c>
    </row>
    <row r="2264" spans="2:15" x14ac:dyDescent="0.2">
      <c r="B2264" s="34"/>
      <c r="G2264" s="3"/>
      <c r="H2264" s="2"/>
      <c r="I2264" s="12"/>
      <c r="J2264" s="67">
        <f t="shared" si="261"/>
        <v>0</v>
      </c>
      <c r="K2264" s="5">
        <f t="shared" si="262"/>
        <v>0</v>
      </c>
      <c r="L2264" s="54">
        <f t="shared" si="263"/>
        <v>0</v>
      </c>
      <c r="M2264" s="56">
        <f t="shared" si="266"/>
        <v>0</v>
      </c>
      <c r="N2264" s="5">
        <f t="shared" si="264"/>
        <v>1</v>
      </c>
      <c r="O2264" s="5">
        <f t="shared" si="265"/>
        <v>0</v>
      </c>
    </row>
    <row r="2265" spans="2:15" x14ac:dyDescent="0.2">
      <c r="B2265" s="34"/>
      <c r="G2265" s="3"/>
      <c r="H2265" s="2"/>
      <c r="I2265" s="12"/>
      <c r="J2265" s="67">
        <f t="shared" si="261"/>
        <v>0</v>
      </c>
      <c r="K2265" s="5">
        <f t="shared" si="262"/>
        <v>0</v>
      </c>
      <c r="L2265" s="54">
        <f t="shared" si="263"/>
        <v>0</v>
      </c>
      <c r="M2265" s="56">
        <f t="shared" si="266"/>
        <v>0</v>
      </c>
      <c r="N2265" s="5">
        <f t="shared" si="264"/>
        <v>1</v>
      </c>
      <c r="O2265" s="5">
        <f t="shared" si="265"/>
        <v>0</v>
      </c>
    </row>
    <row r="2266" spans="2:15" x14ac:dyDescent="0.2">
      <c r="B2266" s="34"/>
      <c r="G2266" s="3"/>
      <c r="H2266" s="2"/>
      <c r="I2266" s="12"/>
      <c r="J2266" s="67">
        <f t="shared" si="261"/>
        <v>0</v>
      </c>
      <c r="K2266" s="5">
        <f t="shared" si="262"/>
        <v>0</v>
      </c>
      <c r="L2266" s="54">
        <f t="shared" si="263"/>
        <v>0</v>
      </c>
      <c r="M2266" s="56">
        <f t="shared" si="266"/>
        <v>0</v>
      </c>
      <c r="N2266" s="5">
        <f t="shared" si="264"/>
        <v>1</v>
      </c>
      <c r="O2266" s="5">
        <f t="shared" si="265"/>
        <v>0</v>
      </c>
    </row>
    <row r="2267" spans="2:15" x14ac:dyDescent="0.2">
      <c r="B2267" s="34"/>
      <c r="G2267" s="3"/>
      <c r="H2267" s="2"/>
      <c r="I2267" s="12"/>
      <c r="J2267" s="67">
        <f t="shared" si="261"/>
        <v>0</v>
      </c>
      <c r="K2267" s="5">
        <f t="shared" si="262"/>
        <v>0</v>
      </c>
      <c r="L2267" s="54">
        <f t="shared" si="263"/>
        <v>0</v>
      </c>
      <c r="M2267" s="56">
        <f t="shared" si="266"/>
        <v>0</v>
      </c>
      <c r="N2267" s="5">
        <f t="shared" si="264"/>
        <v>1</v>
      </c>
      <c r="O2267" s="5">
        <f t="shared" si="265"/>
        <v>0</v>
      </c>
    </row>
    <row r="2268" spans="2:15" x14ac:dyDescent="0.2">
      <c r="B2268" s="34"/>
      <c r="G2268" s="3"/>
      <c r="H2268" s="2"/>
      <c r="I2268" s="12"/>
      <c r="J2268" s="67">
        <f t="shared" si="261"/>
        <v>0</v>
      </c>
      <c r="K2268" s="5">
        <f t="shared" si="262"/>
        <v>0</v>
      </c>
      <c r="L2268" s="54">
        <f t="shared" si="263"/>
        <v>0</v>
      </c>
      <c r="M2268" s="56">
        <f t="shared" si="266"/>
        <v>0</v>
      </c>
      <c r="N2268" s="5">
        <f t="shared" si="264"/>
        <v>1</v>
      </c>
      <c r="O2268" s="5">
        <f t="shared" si="265"/>
        <v>0</v>
      </c>
    </row>
    <row r="2269" spans="2:15" x14ac:dyDescent="0.2">
      <c r="B2269" s="34"/>
      <c r="G2269" s="3"/>
      <c r="H2269" s="2"/>
      <c r="I2269" s="12"/>
      <c r="J2269" s="67">
        <f t="shared" si="261"/>
        <v>0</v>
      </c>
      <c r="K2269" s="5">
        <f t="shared" si="262"/>
        <v>0</v>
      </c>
      <c r="L2269" s="54">
        <f t="shared" si="263"/>
        <v>0</v>
      </c>
      <c r="M2269" s="56">
        <f t="shared" si="266"/>
        <v>0</v>
      </c>
      <c r="N2269" s="5">
        <f t="shared" si="264"/>
        <v>1</v>
      </c>
      <c r="O2269" s="5">
        <f t="shared" si="265"/>
        <v>0</v>
      </c>
    </row>
    <row r="2270" spans="2:15" x14ac:dyDescent="0.2">
      <c r="B2270" s="34"/>
      <c r="G2270" s="3"/>
      <c r="H2270" s="2"/>
      <c r="I2270" s="12"/>
      <c r="J2270" s="67">
        <f t="shared" si="261"/>
        <v>0</v>
      </c>
      <c r="K2270" s="5">
        <f t="shared" si="262"/>
        <v>0</v>
      </c>
      <c r="L2270" s="54">
        <f t="shared" si="263"/>
        <v>0</v>
      </c>
      <c r="M2270" s="56">
        <f t="shared" si="266"/>
        <v>0</v>
      </c>
      <c r="N2270" s="5">
        <f t="shared" si="264"/>
        <v>1</v>
      </c>
      <c r="O2270" s="5">
        <f t="shared" si="265"/>
        <v>0</v>
      </c>
    </row>
    <row r="2271" spans="2:15" x14ac:dyDescent="0.2">
      <c r="B2271" s="34"/>
      <c r="G2271" s="3"/>
      <c r="H2271" s="2"/>
      <c r="I2271" s="12"/>
      <c r="J2271" s="67">
        <f t="shared" si="261"/>
        <v>0</v>
      </c>
      <c r="K2271" s="5">
        <f t="shared" si="262"/>
        <v>0</v>
      </c>
      <c r="L2271" s="54">
        <f t="shared" si="263"/>
        <v>0</v>
      </c>
      <c r="M2271" s="56">
        <f t="shared" si="266"/>
        <v>0</v>
      </c>
      <c r="N2271" s="5">
        <f t="shared" si="264"/>
        <v>1</v>
      </c>
      <c r="O2271" s="5">
        <f t="shared" si="265"/>
        <v>0</v>
      </c>
    </row>
    <row r="2272" spans="2:15" x14ac:dyDescent="0.2">
      <c r="B2272" s="34"/>
      <c r="G2272" s="3"/>
      <c r="H2272" s="2"/>
      <c r="I2272" s="12"/>
      <c r="J2272" s="67">
        <f t="shared" si="261"/>
        <v>0</v>
      </c>
      <c r="K2272" s="5">
        <f t="shared" si="262"/>
        <v>0</v>
      </c>
      <c r="L2272" s="54">
        <f t="shared" si="263"/>
        <v>0</v>
      </c>
      <c r="M2272" s="56">
        <f t="shared" si="266"/>
        <v>0</v>
      </c>
      <c r="N2272" s="5">
        <f t="shared" si="264"/>
        <v>1</v>
      </c>
      <c r="O2272" s="5">
        <f t="shared" si="265"/>
        <v>0</v>
      </c>
    </row>
    <row r="2273" spans="2:15" x14ac:dyDescent="0.2">
      <c r="B2273" s="34"/>
      <c r="G2273" s="3"/>
      <c r="H2273" s="2"/>
      <c r="I2273" s="12"/>
      <c r="J2273" s="67">
        <f t="shared" si="261"/>
        <v>0</v>
      </c>
      <c r="K2273" s="5">
        <f t="shared" si="262"/>
        <v>0</v>
      </c>
      <c r="L2273" s="54">
        <f t="shared" si="263"/>
        <v>0</v>
      </c>
      <c r="M2273" s="56">
        <f t="shared" si="266"/>
        <v>0</v>
      </c>
      <c r="N2273" s="5">
        <f t="shared" si="264"/>
        <v>1</v>
      </c>
      <c r="O2273" s="5">
        <f t="shared" si="265"/>
        <v>0</v>
      </c>
    </row>
    <row r="2274" spans="2:15" x14ac:dyDescent="0.2">
      <c r="B2274" s="34"/>
      <c r="G2274" s="3"/>
      <c r="H2274" s="2"/>
      <c r="I2274" s="12"/>
      <c r="J2274" s="67">
        <f t="shared" si="261"/>
        <v>0</v>
      </c>
      <c r="K2274" s="5">
        <f t="shared" si="262"/>
        <v>0</v>
      </c>
      <c r="L2274" s="54">
        <f t="shared" si="263"/>
        <v>0</v>
      </c>
      <c r="M2274" s="56">
        <f t="shared" si="266"/>
        <v>0</v>
      </c>
      <c r="N2274" s="5">
        <f t="shared" si="264"/>
        <v>1</v>
      </c>
      <c r="O2274" s="5">
        <f t="shared" si="265"/>
        <v>0</v>
      </c>
    </row>
    <row r="2275" spans="2:15" x14ac:dyDescent="0.2">
      <c r="B2275" s="34"/>
      <c r="G2275" s="3"/>
      <c r="H2275" s="2"/>
      <c r="I2275" s="12"/>
      <c r="J2275" s="67">
        <f t="shared" si="261"/>
        <v>0</v>
      </c>
      <c r="K2275" s="5">
        <f t="shared" si="262"/>
        <v>0</v>
      </c>
      <c r="L2275" s="54">
        <f t="shared" si="263"/>
        <v>0</v>
      </c>
      <c r="M2275" s="56">
        <f t="shared" si="266"/>
        <v>0</v>
      </c>
      <c r="N2275" s="5">
        <f t="shared" si="264"/>
        <v>1</v>
      </c>
      <c r="O2275" s="5">
        <f t="shared" si="265"/>
        <v>0</v>
      </c>
    </row>
    <row r="2276" spans="2:15" x14ac:dyDescent="0.2">
      <c r="B2276" s="34"/>
      <c r="G2276" s="3"/>
      <c r="H2276" s="2"/>
      <c r="I2276" s="12"/>
      <c r="J2276" s="67">
        <f t="shared" si="261"/>
        <v>0</v>
      </c>
      <c r="K2276" s="5">
        <f t="shared" si="262"/>
        <v>0</v>
      </c>
      <c r="L2276" s="54">
        <f t="shared" si="263"/>
        <v>0</v>
      </c>
      <c r="M2276" s="56">
        <f t="shared" si="266"/>
        <v>0</v>
      </c>
      <c r="N2276" s="5">
        <f t="shared" si="264"/>
        <v>1</v>
      </c>
      <c r="O2276" s="5">
        <f t="shared" si="265"/>
        <v>0</v>
      </c>
    </row>
    <row r="2277" spans="2:15" x14ac:dyDescent="0.2">
      <c r="B2277" s="34"/>
      <c r="G2277" s="3"/>
      <c r="H2277" s="2"/>
      <c r="I2277" s="12"/>
      <c r="J2277" s="67">
        <f t="shared" si="261"/>
        <v>0</v>
      </c>
      <c r="K2277" s="5">
        <f t="shared" si="262"/>
        <v>0</v>
      </c>
      <c r="L2277" s="54">
        <f t="shared" si="263"/>
        <v>0</v>
      </c>
      <c r="M2277" s="56">
        <f t="shared" si="266"/>
        <v>0</v>
      </c>
      <c r="N2277" s="5">
        <f t="shared" si="264"/>
        <v>1</v>
      </c>
      <c r="O2277" s="5">
        <f t="shared" si="265"/>
        <v>0</v>
      </c>
    </row>
    <row r="2278" spans="2:15" x14ac:dyDescent="0.2">
      <c r="B2278" s="34"/>
      <c r="G2278" s="3"/>
      <c r="H2278" s="2"/>
      <c r="I2278" s="12"/>
      <c r="J2278" s="67">
        <f t="shared" si="261"/>
        <v>0</v>
      </c>
      <c r="K2278" s="5">
        <f t="shared" si="262"/>
        <v>0</v>
      </c>
      <c r="L2278" s="54">
        <f t="shared" si="263"/>
        <v>0</v>
      </c>
      <c r="M2278" s="56">
        <f t="shared" si="266"/>
        <v>0</v>
      </c>
      <c r="N2278" s="5">
        <f t="shared" si="264"/>
        <v>1</v>
      </c>
      <c r="O2278" s="5">
        <f t="shared" si="265"/>
        <v>0</v>
      </c>
    </row>
    <row r="2279" spans="2:15" x14ac:dyDescent="0.2">
      <c r="B2279" s="34"/>
      <c r="G2279" s="3"/>
      <c r="H2279" s="2"/>
      <c r="I2279" s="12"/>
      <c r="J2279" s="67">
        <f t="shared" si="261"/>
        <v>0</v>
      </c>
      <c r="K2279" s="5">
        <f t="shared" si="262"/>
        <v>0</v>
      </c>
      <c r="L2279" s="54">
        <f t="shared" si="263"/>
        <v>0</v>
      </c>
      <c r="M2279" s="56">
        <f t="shared" si="266"/>
        <v>0</v>
      </c>
      <c r="N2279" s="5">
        <f t="shared" si="264"/>
        <v>1</v>
      </c>
      <c r="O2279" s="5">
        <f t="shared" si="265"/>
        <v>0</v>
      </c>
    </row>
    <row r="2280" spans="2:15" x14ac:dyDescent="0.2">
      <c r="B2280" s="34"/>
      <c r="G2280" s="3"/>
      <c r="H2280" s="2"/>
      <c r="I2280" s="12"/>
      <c r="J2280" s="67">
        <f t="shared" si="261"/>
        <v>0</v>
      </c>
      <c r="K2280" s="5">
        <f t="shared" si="262"/>
        <v>0</v>
      </c>
      <c r="L2280" s="54">
        <f t="shared" si="263"/>
        <v>0</v>
      </c>
      <c r="M2280" s="56">
        <f t="shared" si="266"/>
        <v>0</v>
      </c>
      <c r="N2280" s="5">
        <f t="shared" si="264"/>
        <v>1</v>
      </c>
      <c r="O2280" s="5">
        <f t="shared" si="265"/>
        <v>0</v>
      </c>
    </row>
    <row r="2281" spans="2:15" x14ac:dyDescent="0.2">
      <c r="B2281" s="34"/>
      <c r="G2281" s="3"/>
      <c r="H2281" s="2"/>
      <c r="I2281" s="12"/>
      <c r="J2281" s="67">
        <f t="shared" si="261"/>
        <v>0</v>
      </c>
      <c r="K2281" s="5">
        <f t="shared" si="262"/>
        <v>0</v>
      </c>
      <c r="L2281" s="54">
        <f t="shared" si="263"/>
        <v>0</v>
      </c>
      <c r="M2281" s="56">
        <f t="shared" si="266"/>
        <v>0</v>
      </c>
      <c r="N2281" s="5">
        <f t="shared" si="264"/>
        <v>1</v>
      </c>
      <c r="O2281" s="5">
        <f t="shared" si="265"/>
        <v>0</v>
      </c>
    </row>
    <row r="2282" spans="2:15" x14ac:dyDescent="0.2">
      <c r="B2282" s="34"/>
      <c r="G2282" s="3"/>
      <c r="H2282" s="2"/>
      <c r="I2282" s="12"/>
      <c r="J2282" s="67">
        <f t="shared" si="261"/>
        <v>0</v>
      </c>
      <c r="K2282" s="5">
        <f t="shared" si="262"/>
        <v>0</v>
      </c>
      <c r="L2282" s="54">
        <f t="shared" si="263"/>
        <v>0</v>
      </c>
      <c r="M2282" s="56">
        <f t="shared" si="266"/>
        <v>0</v>
      </c>
      <c r="N2282" s="5">
        <f t="shared" si="264"/>
        <v>1</v>
      </c>
      <c r="O2282" s="5">
        <f t="shared" si="265"/>
        <v>0</v>
      </c>
    </row>
    <row r="2283" spans="2:15" x14ac:dyDescent="0.2">
      <c r="B2283" s="34"/>
      <c r="G2283" s="3"/>
      <c r="H2283" s="2"/>
      <c r="I2283" s="12"/>
      <c r="J2283" s="67">
        <f t="shared" si="261"/>
        <v>0</v>
      </c>
      <c r="K2283" s="5">
        <f t="shared" si="262"/>
        <v>0</v>
      </c>
      <c r="L2283" s="54">
        <f t="shared" si="263"/>
        <v>0</v>
      </c>
      <c r="M2283" s="56">
        <f t="shared" si="266"/>
        <v>0</v>
      </c>
      <c r="N2283" s="5">
        <f t="shared" si="264"/>
        <v>1</v>
      </c>
      <c r="O2283" s="5">
        <f t="shared" si="265"/>
        <v>0</v>
      </c>
    </row>
    <row r="2284" spans="2:15" x14ac:dyDescent="0.2">
      <c r="B2284" s="34"/>
      <c r="G2284" s="3"/>
      <c r="H2284" s="2"/>
      <c r="I2284" s="12"/>
      <c r="J2284" s="67">
        <f t="shared" si="261"/>
        <v>0</v>
      </c>
      <c r="K2284" s="5">
        <f t="shared" si="262"/>
        <v>0</v>
      </c>
      <c r="L2284" s="54">
        <f t="shared" si="263"/>
        <v>0</v>
      </c>
      <c r="M2284" s="56">
        <f t="shared" si="266"/>
        <v>0</v>
      </c>
      <c r="N2284" s="5">
        <f t="shared" si="264"/>
        <v>1</v>
      </c>
      <c r="O2284" s="5">
        <f t="shared" si="265"/>
        <v>0</v>
      </c>
    </row>
    <row r="2285" spans="2:15" x14ac:dyDescent="0.2">
      <c r="B2285" s="34"/>
      <c r="G2285" s="3"/>
      <c r="H2285" s="2"/>
      <c r="I2285" s="12"/>
      <c r="J2285" s="67">
        <f t="shared" si="261"/>
        <v>0</v>
      </c>
      <c r="K2285" s="5">
        <f t="shared" si="262"/>
        <v>0</v>
      </c>
      <c r="L2285" s="54">
        <f t="shared" si="263"/>
        <v>0</v>
      </c>
      <c r="M2285" s="56">
        <f t="shared" si="266"/>
        <v>0</v>
      </c>
      <c r="N2285" s="5">
        <f t="shared" si="264"/>
        <v>1</v>
      </c>
      <c r="O2285" s="5">
        <f t="shared" si="265"/>
        <v>0</v>
      </c>
    </row>
    <row r="2286" spans="2:15" x14ac:dyDescent="0.2">
      <c r="B2286" s="34"/>
      <c r="G2286" s="3"/>
      <c r="H2286" s="2"/>
      <c r="I2286" s="12"/>
      <c r="J2286" s="67">
        <f t="shared" si="261"/>
        <v>0</v>
      </c>
      <c r="K2286" s="5">
        <f t="shared" si="262"/>
        <v>0</v>
      </c>
      <c r="L2286" s="54">
        <f t="shared" si="263"/>
        <v>0</v>
      </c>
      <c r="M2286" s="56">
        <f t="shared" si="266"/>
        <v>0</v>
      </c>
      <c r="N2286" s="5">
        <f t="shared" si="264"/>
        <v>1</v>
      </c>
      <c r="O2286" s="5">
        <f t="shared" si="265"/>
        <v>0</v>
      </c>
    </row>
    <row r="2287" spans="2:15" x14ac:dyDescent="0.2">
      <c r="B2287" s="34"/>
      <c r="G2287" s="3"/>
      <c r="H2287" s="2"/>
      <c r="I2287" s="12"/>
      <c r="J2287" s="67">
        <f t="shared" si="261"/>
        <v>0</v>
      </c>
      <c r="K2287" s="5">
        <f t="shared" si="262"/>
        <v>0</v>
      </c>
      <c r="L2287" s="54">
        <f t="shared" si="263"/>
        <v>0</v>
      </c>
      <c r="M2287" s="56">
        <f t="shared" si="266"/>
        <v>0</v>
      </c>
      <c r="N2287" s="5">
        <f t="shared" si="264"/>
        <v>1</v>
      </c>
      <c r="O2287" s="5">
        <f t="shared" si="265"/>
        <v>0</v>
      </c>
    </row>
    <row r="2288" spans="2:15" x14ac:dyDescent="0.2">
      <c r="B2288" s="34"/>
      <c r="G2288" s="3"/>
      <c r="H2288" s="2"/>
      <c r="I2288" s="12"/>
      <c r="J2288" s="67">
        <f t="shared" si="261"/>
        <v>0</v>
      </c>
      <c r="K2288" s="5">
        <f t="shared" si="262"/>
        <v>0</v>
      </c>
      <c r="L2288" s="54">
        <f t="shared" si="263"/>
        <v>0</v>
      </c>
      <c r="M2288" s="56">
        <f t="shared" si="266"/>
        <v>0</v>
      </c>
      <c r="N2288" s="5">
        <f t="shared" si="264"/>
        <v>1</v>
      </c>
      <c r="O2288" s="5">
        <f t="shared" si="265"/>
        <v>0</v>
      </c>
    </row>
    <row r="2289" spans="2:15" x14ac:dyDescent="0.2">
      <c r="B2289" s="34"/>
      <c r="G2289" s="3"/>
      <c r="H2289" s="2"/>
      <c r="I2289" s="12"/>
      <c r="J2289" s="67">
        <f t="shared" si="261"/>
        <v>0</v>
      </c>
      <c r="K2289" s="5">
        <f t="shared" si="262"/>
        <v>0</v>
      </c>
      <c r="L2289" s="54">
        <f t="shared" si="263"/>
        <v>0</v>
      </c>
      <c r="M2289" s="56">
        <f t="shared" si="266"/>
        <v>0</v>
      </c>
      <c r="N2289" s="5">
        <f t="shared" si="264"/>
        <v>1</v>
      </c>
      <c r="O2289" s="5">
        <f t="shared" si="265"/>
        <v>0</v>
      </c>
    </row>
    <row r="2290" spans="2:15" x14ac:dyDescent="0.2">
      <c r="B2290" s="34"/>
      <c r="G2290" s="3"/>
      <c r="H2290" s="2"/>
      <c r="I2290" s="12"/>
      <c r="J2290" s="67">
        <f t="shared" si="261"/>
        <v>0</v>
      </c>
      <c r="K2290" s="5">
        <f t="shared" si="262"/>
        <v>0</v>
      </c>
      <c r="L2290" s="54">
        <f t="shared" si="263"/>
        <v>0</v>
      </c>
      <c r="M2290" s="56">
        <f t="shared" si="266"/>
        <v>0</v>
      </c>
      <c r="N2290" s="5">
        <f t="shared" si="264"/>
        <v>1</v>
      </c>
      <c r="O2290" s="5">
        <f t="shared" si="265"/>
        <v>0</v>
      </c>
    </row>
    <row r="2291" spans="2:15" x14ac:dyDescent="0.2">
      <c r="B2291" s="34"/>
      <c r="G2291" s="3"/>
      <c r="H2291" s="2"/>
      <c r="I2291" s="12"/>
      <c r="J2291" s="67">
        <f t="shared" si="261"/>
        <v>0</v>
      </c>
      <c r="K2291" s="5">
        <f t="shared" si="262"/>
        <v>0</v>
      </c>
      <c r="L2291" s="54">
        <f t="shared" si="263"/>
        <v>0</v>
      </c>
      <c r="M2291" s="56">
        <f t="shared" si="266"/>
        <v>0</v>
      </c>
      <c r="N2291" s="5">
        <f t="shared" si="264"/>
        <v>1</v>
      </c>
      <c r="O2291" s="5">
        <f t="shared" si="265"/>
        <v>0</v>
      </c>
    </row>
    <row r="2292" spans="2:15" x14ac:dyDescent="0.2">
      <c r="B2292" s="34"/>
      <c r="G2292" s="3"/>
      <c r="H2292" s="2"/>
      <c r="I2292" s="12"/>
      <c r="J2292" s="67">
        <f t="shared" si="261"/>
        <v>0</v>
      </c>
      <c r="K2292" s="5">
        <f t="shared" si="262"/>
        <v>0</v>
      </c>
      <c r="L2292" s="54">
        <f t="shared" si="263"/>
        <v>0</v>
      </c>
      <c r="M2292" s="56">
        <f t="shared" si="266"/>
        <v>0</v>
      </c>
      <c r="N2292" s="5">
        <f t="shared" si="264"/>
        <v>1</v>
      </c>
      <c r="O2292" s="5">
        <f t="shared" si="265"/>
        <v>0</v>
      </c>
    </row>
    <row r="2293" spans="2:15" x14ac:dyDescent="0.2">
      <c r="B2293" s="34"/>
      <c r="G2293" s="3"/>
      <c r="H2293" s="2"/>
      <c r="I2293" s="12"/>
      <c r="J2293" s="67">
        <f t="shared" si="261"/>
        <v>0</v>
      </c>
      <c r="K2293" s="5">
        <f t="shared" si="262"/>
        <v>0</v>
      </c>
      <c r="L2293" s="54">
        <f t="shared" si="263"/>
        <v>0</v>
      </c>
      <c r="M2293" s="56">
        <f t="shared" si="266"/>
        <v>0</v>
      </c>
      <c r="N2293" s="5">
        <f t="shared" si="264"/>
        <v>1</v>
      </c>
      <c r="O2293" s="5">
        <f t="shared" si="265"/>
        <v>0</v>
      </c>
    </row>
    <row r="2294" spans="2:15" x14ac:dyDescent="0.2">
      <c r="B2294" s="34"/>
      <c r="G2294" s="3"/>
      <c r="H2294" s="2"/>
      <c r="I2294" s="12"/>
      <c r="J2294" s="67">
        <f t="shared" si="261"/>
        <v>0</v>
      </c>
      <c r="K2294" s="5">
        <f t="shared" si="262"/>
        <v>0</v>
      </c>
      <c r="L2294" s="54">
        <f t="shared" si="263"/>
        <v>0</v>
      </c>
      <c r="M2294" s="56">
        <f t="shared" si="266"/>
        <v>0</v>
      </c>
      <c r="N2294" s="5">
        <f t="shared" si="264"/>
        <v>1</v>
      </c>
      <c r="O2294" s="5">
        <f t="shared" si="265"/>
        <v>0</v>
      </c>
    </row>
    <row r="2295" spans="2:15" x14ac:dyDescent="0.2">
      <c r="B2295" s="34"/>
      <c r="G2295" s="3"/>
      <c r="H2295" s="2"/>
      <c r="I2295" s="12"/>
      <c r="J2295" s="67">
        <f t="shared" si="261"/>
        <v>0</v>
      </c>
      <c r="K2295" s="5">
        <f t="shared" si="262"/>
        <v>0</v>
      </c>
      <c r="L2295" s="54">
        <f t="shared" si="263"/>
        <v>0</v>
      </c>
      <c r="M2295" s="56">
        <f t="shared" si="266"/>
        <v>0</v>
      </c>
      <c r="N2295" s="5">
        <f t="shared" si="264"/>
        <v>1</v>
      </c>
      <c r="O2295" s="5">
        <f t="shared" si="265"/>
        <v>0</v>
      </c>
    </row>
    <row r="2296" spans="2:15" x14ac:dyDescent="0.2">
      <c r="B2296" s="34"/>
      <c r="G2296" s="3"/>
      <c r="H2296" s="2"/>
      <c r="I2296" s="12"/>
      <c r="J2296" s="67">
        <f t="shared" si="261"/>
        <v>0</v>
      </c>
      <c r="K2296" s="5">
        <f t="shared" si="262"/>
        <v>0</v>
      </c>
      <c r="L2296" s="54">
        <f t="shared" si="263"/>
        <v>0</v>
      </c>
      <c r="M2296" s="56">
        <f t="shared" si="266"/>
        <v>0</v>
      </c>
      <c r="N2296" s="5">
        <f t="shared" si="264"/>
        <v>1</v>
      </c>
      <c r="O2296" s="5">
        <f t="shared" si="265"/>
        <v>0</v>
      </c>
    </row>
    <row r="2297" spans="2:15" x14ac:dyDescent="0.2">
      <c r="B2297" s="34"/>
      <c r="G2297" s="3"/>
      <c r="H2297" s="2"/>
      <c r="I2297" s="12"/>
      <c r="J2297" s="67">
        <f t="shared" si="261"/>
        <v>0</v>
      </c>
      <c r="K2297" s="5">
        <f t="shared" si="262"/>
        <v>0</v>
      </c>
      <c r="L2297" s="54">
        <f t="shared" si="263"/>
        <v>0</v>
      </c>
      <c r="M2297" s="56">
        <f t="shared" si="266"/>
        <v>0</v>
      </c>
      <c r="N2297" s="5">
        <f t="shared" si="264"/>
        <v>1</v>
      </c>
      <c r="O2297" s="5">
        <f t="shared" si="265"/>
        <v>0</v>
      </c>
    </row>
    <row r="2298" spans="2:15" x14ac:dyDescent="0.2">
      <c r="B2298" s="34"/>
      <c r="G2298" s="3"/>
      <c r="H2298" s="2"/>
      <c r="I2298" s="12"/>
      <c r="J2298" s="67">
        <f t="shared" si="261"/>
        <v>0</v>
      </c>
      <c r="K2298" s="5">
        <f t="shared" si="262"/>
        <v>0</v>
      </c>
      <c r="L2298" s="54">
        <f t="shared" si="263"/>
        <v>0</v>
      </c>
      <c r="M2298" s="56">
        <f t="shared" si="266"/>
        <v>0</v>
      </c>
      <c r="N2298" s="5">
        <f t="shared" si="264"/>
        <v>1</v>
      </c>
      <c r="O2298" s="5">
        <f t="shared" si="265"/>
        <v>0</v>
      </c>
    </row>
    <row r="2299" spans="2:15" x14ac:dyDescent="0.2">
      <c r="B2299" s="34"/>
      <c r="G2299" s="3"/>
      <c r="H2299" s="2"/>
      <c r="I2299" s="12"/>
      <c r="J2299" s="67">
        <f t="shared" si="261"/>
        <v>0</v>
      </c>
      <c r="K2299" s="5">
        <f t="shared" si="262"/>
        <v>0</v>
      </c>
      <c r="L2299" s="54">
        <f t="shared" si="263"/>
        <v>0</v>
      </c>
      <c r="M2299" s="56">
        <f t="shared" si="266"/>
        <v>0</v>
      </c>
      <c r="N2299" s="5">
        <f t="shared" si="264"/>
        <v>1</v>
      </c>
      <c r="O2299" s="5">
        <f t="shared" si="265"/>
        <v>0</v>
      </c>
    </row>
    <row r="2300" spans="2:15" x14ac:dyDescent="0.2">
      <c r="B2300" s="34"/>
      <c r="G2300" s="3"/>
      <c r="H2300" s="2"/>
      <c r="I2300" s="12"/>
      <c r="J2300" s="67">
        <f t="shared" si="261"/>
        <v>0</v>
      </c>
      <c r="K2300" s="5">
        <f t="shared" si="262"/>
        <v>0</v>
      </c>
      <c r="L2300" s="54">
        <f t="shared" si="263"/>
        <v>0</v>
      </c>
      <c r="M2300" s="56">
        <f t="shared" si="266"/>
        <v>0</v>
      </c>
      <c r="N2300" s="5">
        <f t="shared" si="264"/>
        <v>1</v>
      </c>
      <c r="O2300" s="5">
        <f t="shared" si="265"/>
        <v>0</v>
      </c>
    </row>
    <row r="2301" spans="2:15" x14ac:dyDescent="0.2">
      <c r="B2301" s="34"/>
      <c r="G2301" s="3"/>
      <c r="H2301" s="2"/>
      <c r="I2301" s="12"/>
      <c r="J2301" s="67">
        <f t="shared" si="261"/>
        <v>0</v>
      </c>
      <c r="K2301" s="5">
        <f t="shared" si="262"/>
        <v>0</v>
      </c>
      <c r="L2301" s="54">
        <f t="shared" si="263"/>
        <v>0</v>
      </c>
      <c r="M2301" s="56">
        <f t="shared" si="266"/>
        <v>0</v>
      </c>
      <c r="N2301" s="5">
        <f t="shared" si="264"/>
        <v>1</v>
      </c>
      <c r="O2301" s="5">
        <f t="shared" si="265"/>
        <v>0</v>
      </c>
    </row>
    <row r="2302" spans="2:15" x14ac:dyDescent="0.2">
      <c r="B2302" s="34"/>
      <c r="G2302" s="3"/>
      <c r="H2302" s="2"/>
      <c r="I2302" s="12"/>
      <c r="J2302" s="67">
        <f t="shared" si="261"/>
        <v>0</v>
      </c>
      <c r="K2302" s="5">
        <f t="shared" si="262"/>
        <v>0</v>
      </c>
      <c r="L2302" s="54">
        <f t="shared" si="263"/>
        <v>0</v>
      </c>
      <c r="M2302" s="56">
        <f t="shared" si="266"/>
        <v>0</v>
      </c>
      <c r="N2302" s="5">
        <f t="shared" si="264"/>
        <v>1</v>
      </c>
      <c r="O2302" s="5">
        <f t="shared" si="265"/>
        <v>0</v>
      </c>
    </row>
    <row r="2303" spans="2:15" x14ac:dyDescent="0.2">
      <c r="B2303" s="34"/>
      <c r="G2303" s="3"/>
      <c r="H2303" s="2"/>
      <c r="I2303" s="12"/>
      <c r="J2303" s="67">
        <f t="shared" si="261"/>
        <v>0</v>
      </c>
      <c r="K2303" s="5">
        <f t="shared" si="262"/>
        <v>0</v>
      </c>
      <c r="L2303" s="54">
        <f t="shared" si="263"/>
        <v>0</v>
      </c>
      <c r="M2303" s="56">
        <f t="shared" si="266"/>
        <v>0</v>
      </c>
      <c r="N2303" s="5">
        <f t="shared" si="264"/>
        <v>1</v>
      </c>
      <c r="O2303" s="5">
        <f t="shared" si="265"/>
        <v>0</v>
      </c>
    </row>
    <row r="2304" spans="2:15" x14ac:dyDescent="0.2">
      <c r="B2304" s="34"/>
      <c r="G2304" s="3"/>
      <c r="H2304" s="2"/>
      <c r="I2304" s="12"/>
      <c r="J2304" s="67">
        <f t="shared" si="261"/>
        <v>0</v>
      </c>
      <c r="K2304" s="5">
        <f t="shared" si="262"/>
        <v>0</v>
      </c>
      <c r="L2304" s="54">
        <f t="shared" si="263"/>
        <v>0</v>
      </c>
      <c r="M2304" s="56">
        <f t="shared" si="266"/>
        <v>0</v>
      </c>
      <c r="N2304" s="5">
        <f t="shared" si="264"/>
        <v>1</v>
      </c>
      <c r="O2304" s="5">
        <f t="shared" si="265"/>
        <v>0</v>
      </c>
    </row>
    <row r="2305" spans="2:15" x14ac:dyDescent="0.2">
      <c r="B2305" s="34"/>
      <c r="G2305" s="3"/>
      <c r="H2305" s="2"/>
      <c r="I2305" s="12"/>
      <c r="J2305" s="67">
        <f t="shared" si="261"/>
        <v>0</v>
      </c>
      <c r="K2305" s="5">
        <f t="shared" si="262"/>
        <v>0</v>
      </c>
      <c r="L2305" s="54">
        <f t="shared" si="263"/>
        <v>0</v>
      </c>
      <c r="M2305" s="56">
        <f t="shared" si="266"/>
        <v>0</v>
      </c>
      <c r="N2305" s="5">
        <f t="shared" si="264"/>
        <v>1</v>
      </c>
      <c r="O2305" s="5">
        <f t="shared" si="265"/>
        <v>0</v>
      </c>
    </row>
    <row r="2306" spans="2:15" x14ac:dyDescent="0.2">
      <c r="B2306" s="34"/>
      <c r="G2306" s="3"/>
      <c r="H2306" s="2"/>
      <c r="I2306" s="12"/>
      <c r="J2306" s="67">
        <f t="shared" si="261"/>
        <v>0</v>
      </c>
      <c r="K2306" s="5">
        <f t="shared" si="262"/>
        <v>0</v>
      </c>
      <c r="L2306" s="54">
        <f t="shared" si="263"/>
        <v>0</v>
      </c>
      <c r="M2306" s="56">
        <f t="shared" si="266"/>
        <v>0</v>
      </c>
      <c r="N2306" s="5">
        <f t="shared" si="264"/>
        <v>1</v>
      </c>
      <c r="O2306" s="5">
        <f t="shared" si="265"/>
        <v>0</v>
      </c>
    </row>
    <row r="2307" spans="2:15" x14ac:dyDescent="0.2">
      <c r="B2307" s="34"/>
      <c r="G2307" s="3"/>
      <c r="H2307" s="2"/>
      <c r="I2307" s="12"/>
      <c r="J2307" s="67">
        <f t="shared" ref="J2307:J2370" si="267">IF(A2307=C2307,0,H2307)</f>
        <v>0</v>
      </c>
      <c r="K2307" s="5">
        <f t="shared" ref="K2307:K2370" si="268">IF(J2307&gt;0,1,0)</f>
        <v>0</v>
      </c>
      <c r="L2307" s="54">
        <f t="shared" ref="L2307:L2370" si="269">IF(K2307=0,0,IF(I2307="did not close",0,IF(I2307="",0,1)))</f>
        <v>0</v>
      </c>
      <c r="M2307" s="56">
        <f t="shared" si="266"/>
        <v>0</v>
      </c>
      <c r="N2307" s="5">
        <f t="shared" ref="N2307:N2370" si="270">IF(A2307=C2307,1,0)</f>
        <v>1</v>
      </c>
      <c r="O2307" s="5">
        <f t="shared" ref="O2307:O2370" si="271">IF(K2307=0,IF(I2307="did not close",0,IF(I2307="",0,1)),0)</f>
        <v>0</v>
      </c>
    </row>
    <row r="2308" spans="2:15" x14ac:dyDescent="0.2">
      <c r="B2308" s="34"/>
      <c r="G2308" s="3"/>
      <c r="H2308" s="2"/>
      <c r="I2308" s="12"/>
      <c r="J2308" s="67">
        <f t="shared" si="267"/>
        <v>0</v>
      </c>
      <c r="K2308" s="5">
        <f t="shared" si="268"/>
        <v>0</v>
      </c>
      <c r="L2308" s="54">
        <f t="shared" si="269"/>
        <v>0</v>
      </c>
      <c r="M2308" s="56">
        <f t="shared" si="266"/>
        <v>0</v>
      </c>
      <c r="N2308" s="5">
        <f t="shared" si="270"/>
        <v>1</v>
      </c>
      <c r="O2308" s="5">
        <f t="shared" si="271"/>
        <v>0</v>
      </c>
    </row>
    <row r="2309" spans="2:15" x14ac:dyDescent="0.2">
      <c r="B2309" s="34"/>
      <c r="G2309" s="3"/>
      <c r="H2309" s="2"/>
      <c r="I2309" s="12"/>
      <c r="J2309" s="67">
        <f t="shared" si="267"/>
        <v>0</v>
      </c>
      <c r="K2309" s="5">
        <f t="shared" si="268"/>
        <v>0</v>
      </c>
      <c r="L2309" s="54">
        <f t="shared" si="269"/>
        <v>0</v>
      </c>
      <c r="M2309" s="56">
        <f t="shared" ref="M2309:M2352" si="272">IF(D2309="",D2308,D2309)</f>
        <v>0</v>
      </c>
      <c r="N2309" s="5">
        <f t="shared" si="270"/>
        <v>1</v>
      </c>
      <c r="O2309" s="5">
        <f t="shared" si="271"/>
        <v>0</v>
      </c>
    </row>
    <row r="2310" spans="2:15" x14ac:dyDescent="0.2">
      <c r="B2310" s="34"/>
      <c r="G2310" s="3"/>
      <c r="H2310" s="2"/>
      <c r="I2310" s="12"/>
      <c r="J2310" s="67">
        <f t="shared" si="267"/>
        <v>0</v>
      </c>
      <c r="K2310" s="5">
        <f t="shared" si="268"/>
        <v>0</v>
      </c>
      <c r="L2310" s="54">
        <f t="shared" si="269"/>
        <v>0</v>
      </c>
      <c r="M2310" s="56">
        <f t="shared" si="272"/>
        <v>0</v>
      </c>
      <c r="N2310" s="5">
        <f t="shared" si="270"/>
        <v>1</v>
      </c>
      <c r="O2310" s="5">
        <f t="shared" si="271"/>
        <v>0</v>
      </c>
    </row>
    <row r="2311" spans="2:15" x14ac:dyDescent="0.2">
      <c r="B2311" s="34"/>
      <c r="G2311" s="3"/>
      <c r="H2311" s="2"/>
      <c r="I2311" s="12"/>
      <c r="J2311" s="67">
        <f t="shared" si="267"/>
        <v>0</v>
      </c>
      <c r="K2311" s="5">
        <f t="shared" si="268"/>
        <v>0</v>
      </c>
      <c r="L2311" s="54">
        <f t="shared" si="269"/>
        <v>0</v>
      </c>
      <c r="M2311" s="56">
        <f t="shared" si="272"/>
        <v>0</v>
      </c>
      <c r="N2311" s="5">
        <f t="shared" si="270"/>
        <v>1</v>
      </c>
      <c r="O2311" s="5">
        <f t="shared" si="271"/>
        <v>0</v>
      </c>
    </row>
    <row r="2312" spans="2:15" x14ac:dyDescent="0.2">
      <c r="B2312" s="34"/>
      <c r="G2312" s="3"/>
      <c r="H2312" s="2"/>
      <c r="I2312" s="12"/>
      <c r="J2312" s="67">
        <f t="shared" si="267"/>
        <v>0</v>
      </c>
      <c r="K2312" s="5">
        <f t="shared" si="268"/>
        <v>0</v>
      </c>
      <c r="L2312" s="54">
        <f t="shared" si="269"/>
        <v>0</v>
      </c>
      <c r="M2312" s="56">
        <f t="shared" si="272"/>
        <v>0</v>
      </c>
      <c r="N2312" s="5">
        <f t="shared" si="270"/>
        <v>1</v>
      </c>
      <c r="O2312" s="5">
        <f t="shared" si="271"/>
        <v>0</v>
      </c>
    </row>
    <row r="2313" spans="2:15" x14ac:dyDescent="0.2">
      <c r="B2313" s="34"/>
      <c r="G2313" s="3"/>
      <c r="H2313" s="2"/>
      <c r="I2313" s="12"/>
      <c r="J2313" s="67">
        <f t="shared" si="267"/>
        <v>0</v>
      </c>
      <c r="K2313" s="5">
        <f t="shared" si="268"/>
        <v>0</v>
      </c>
      <c r="L2313" s="54">
        <f t="shared" si="269"/>
        <v>0</v>
      </c>
      <c r="M2313" s="56">
        <f t="shared" si="272"/>
        <v>0</v>
      </c>
      <c r="N2313" s="5">
        <f t="shared" si="270"/>
        <v>1</v>
      </c>
      <c r="O2313" s="5">
        <f t="shared" si="271"/>
        <v>0</v>
      </c>
    </row>
    <row r="2314" spans="2:15" x14ac:dyDescent="0.2">
      <c r="B2314" s="34"/>
      <c r="G2314" s="3"/>
      <c r="H2314" s="2"/>
      <c r="I2314" s="12"/>
      <c r="J2314" s="67">
        <f t="shared" si="267"/>
        <v>0</v>
      </c>
      <c r="K2314" s="5">
        <f t="shared" si="268"/>
        <v>0</v>
      </c>
      <c r="L2314" s="54">
        <f t="shared" si="269"/>
        <v>0</v>
      </c>
      <c r="M2314" s="56" t="e">
        <f>IF(D2314="",#REF!,D2314)</f>
        <v>#REF!</v>
      </c>
      <c r="N2314" s="5">
        <f t="shared" si="270"/>
        <v>1</v>
      </c>
      <c r="O2314" s="5">
        <f t="shared" si="271"/>
        <v>0</v>
      </c>
    </row>
    <row r="2315" spans="2:15" x14ac:dyDescent="0.2">
      <c r="B2315" s="34"/>
      <c r="G2315" s="3"/>
      <c r="H2315" s="2"/>
      <c r="I2315" s="12"/>
      <c r="J2315" s="67">
        <f t="shared" si="267"/>
        <v>0</v>
      </c>
      <c r="K2315" s="5">
        <f t="shared" si="268"/>
        <v>0</v>
      </c>
      <c r="L2315" s="54">
        <f t="shared" si="269"/>
        <v>0</v>
      </c>
      <c r="M2315" s="56" t="e">
        <f>IF(D2315="",#REF!,D2315)</f>
        <v>#REF!</v>
      </c>
      <c r="N2315" s="5">
        <f t="shared" si="270"/>
        <v>1</v>
      </c>
      <c r="O2315" s="5">
        <f t="shared" si="271"/>
        <v>0</v>
      </c>
    </row>
    <row r="2316" spans="2:15" x14ac:dyDescent="0.2">
      <c r="B2316" s="34"/>
      <c r="G2316" s="3"/>
      <c r="H2316" s="2"/>
      <c r="I2316" s="12"/>
      <c r="J2316" s="67">
        <f t="shared" si="267"/>
        <v>0</v>
      </c>
      <c r="K2316" s="5">
        <f t="shared" si="268"/>
        <v>0</v>
      </c>
      <c r="L2316" s="54">
        <f t="shared" si="269"/>
        <v>0</v>
      </c>
      <c r="M2316" s="56" t="e">
        <f>IF(D2316="",#REF!,D2316)</f>
        <v>#REF!</v>
      </c>
      <c r="N2316" s="5">
        <f t="shared" si="270"/>
        <v>1</v>
      </c>
      <c r="O2316" s="5">
        <f t="shared" si="271"/>
        <v>0</v>
      </c>
    </row>
    <row r="2317" spans="2:15" x14ac:dyDescent="0.2">
      <c r="B2317" s="34"/>
      <c r="G2317" s="3"/>
      <c r="H2317" s="2"/>
      <c r="I2317" s="12"/>
      <c r="J2317" s="67">
        <f t="shared" si="267"/>
        <v>0</v>
      </c>
      <c r="K2317" s="5">
        <f t="shared" si="268"/>
        <v>0</v>
      </c>
      <c r="L2317" s="54">
        <f t="shared" si="269"/>
        <v>0</v>
      </c>
      <c r="M2317" s="56">
        <f t="shared" si="272"/>
        <v>0</v>
      </c>
      <c r="N2317" s="5">
        <f t="shared" si="270"/>
        <v>1</v>
      </c>
      <c r="O2317" s="5">
        <f t="shared" si="271"/>
        <v>0</v>
      </c>
    </row>
    <row r="2318" spans="2:15" x14ac:dyDescent="0.2">
      <c r="B2318" s="34"/>
      <c r="G2318" s="3"/>
      <c r="H2318" s="2"/>
      <c r="I2318" s="12"/>
      <c r="J2318" s="67">
        <f t="shared" si="267"/>
        <v>0</v>
      </c>
      <c r="K2318" s="5">
        <f t="shared" si="268"/>
        <v>0</v>
      </c>
      <c r="L2318" s="54">
        <f t="shared" si="269"/>
        <v>0</v>
      </c>
      <c r="M2318" s="56" t="e">
        <f>IF(D2318="",#REF!,D2318)</f>
        <v>#REF!</v>
      </c>
      <c r="N2318" s="5">
        <f t="shared" si="270"/>
        <v>1</v>
      </c>
      <c r="O2318" s="5">
        <f t="shared" si="271"/>
        <v>0</v>
      </c>
    </row>
    <row r="2319" spans="2:15" x14ac:dyDescent="0.2">
      <c r="B2319" s="34"/>
      <c r="G2319" s="3"/>
      <c r="H2319" s="2"/>
      <c r="I2319" s="12"/>
      <c r="J2319" s="67">
        <f t="shared" si="267"/>
        <v>0</v>
      </c>
      <c r="K2319" s="5">
        <f t="shared" si="268"/>
        <v>0</v>
      </c>
      <c r="L2319" s="54">
        <f t="shared" si="269"/>
        <v>0</v>
      </c>
      <c r="M2319" s="56" t="e">
        <f>IF(D2319="",#REF!,D2319)</f>
        <v>#REF!</v>
      </c>
      <c r="N2319" s="5">
        <f t="shared" si="270"/>
        <v>1</v>
      </c>
      <c r="O2319" s="5">
        <f t="shared" si="271"/>
        <v>0</v>
      </c>
    </row>
    <row r="2320" spans="2:15" x14ac:dyDescent="0.2">
      <c r="B2320" s="34"/>
      <c r="G2320" s="3"/>
      <c r="H2320" s="2"/>
      <c r="I2320" s="12"/>
      <c r="J2320" s="67">
        <f t="shared" si="267"/>
        <v>0</v>
      </c>
      <c r="K2320" s="5">
        <f t="shared" si="268"/>
        <v>0</v>
      </c>
      <c r="L2320" s="54">
        <f t="shared" si="269"/>
        <v>0</v>
      </c>
      <c r="M2320" s="56" t="e">
        <f>IF(D2320="",#REF!,D2320)</f>
        <v>#REF!</v>
      </c>
      <c r="N2320" s="5">
        <f t="shared" si="270"/>
        <v>1</v>
      </c>
      <c r="O2320" s="5">
        <f t="shared" si="271"/>
        <v>0</v>
      </c>
    </row>
    <row r="2321" spans="2:15" x14ac:dyDescent="0.2">
      <c r="B2321" s="34"/>
      <c r="G2321" s="3"/>
      <c r="H2321" s="2"/>
      <c r="I2321" s="12"/>
      <c r="J2321" s="67">
        <f t="shared" si="267"/>
        <v>0</v>
      </c>
      <c r="K2321" s="5">
        <f t="shared" si="268"/>
        <v>0</v>
      </c>
      <c r="L2321" s="54">
        <f t="shared" si="269"/>
        <v>0</v>
      </c>
      <c r="M2321" s="56">
        <f t="shared" si="272"/>
        <v>0</v>
      </c>
      <c r="N2321" s="5">
        <f t="shared" si="270"/>
        <v>1</v>
      </c>
      <c r="O2321" s="5">
        <f t="shared" si="271"/>
        <v>0</v>
      </c>
    </row>
    <row r="2322" spans="2:15" x14ac:dyDescent="0.2">
      <c r="B2322" s="34"/>
      <c r="G2322" s="3"/>
      <c r="H2322" s="2"/>
      <c r="I2322" s="12"/>
      <c r="J2322" s="67">
        <f t="shared" si="267"/>
        <v>0</v>
      </c>
      <c r="K2322" s="5">
        <f t="shared" si="268"/>
        <v>0</v>
      </c>
      <c r="L2322" s="54">
        <f t="shared" si="269"/>
        <v>0</v>
      </c>
      <c r="M2322" s="56">
        <f t="shared" si="272"/>
        <v>0</v>
      </c>
      <c r="N2322" s="5">
        <f t="shared" si="270"/>
        <v>1</v>
      </c>
      <c r="O2322" s="5">
        <f t="shared" si="271"/>
        <v>0</v>
      </c>
    </row>
    <row r="2323" spans="2:15" x14ac:dyDescent="0.2">
      <c r="B2323" s="34"/>
      <c r="G2323" s="3"/>
      <c r="H2323" s="2"/>
      <c r="I2323" s="12"/>
      <c r="J2323" s="67">
        <f t="shared" si="267"/>
        <v>0</v>
      </c>
      <c r="K2323" s="5">
        <f t="shared" si="268"/>
        <v>0</v>
      </c>
      <c r="L2323" s="54">
        <f t="shared" si="269"/>
        <v>0</v>
      </c>
      <c r="M2323" s="56">
        <f t="shared" si="272"/>
        <v>0</v>
      </c>
      <c r="N2323" s="5">
        <f t="shared" si="270"/>
        <v>1</v>
      </c>
      <c r="O2323" s="5">
        <f t="shared" si="271"/>
        <v>0</v>
      </c>
    </row>
    <row r="2324" spans="2:15" x14ac:dyDescent="0.2">
      <c r="B2324" s="34"/>
      <c r="G2324" s="3"/>
      <c r="H2324" s="2"/>
      <c r="I2324" s="12"/>
      <c r="J2324" s="67">
        <f t="shared" si="267"/>
        <v>0</v>
      </c>
      <c r="K2324" s="5">
        <f t="shared" si="268"/>
        <v>0</v>
      </c>
      <c r="L2324" s="54">
        <f t="shared" si="269"/>
        <v>0</v>
      </c>
      <c r="M2324" s="56">
        <f t="shared" si="272"/>
        <v>0</v>
      </c>
      <c r="N2324" s="5">
        <f t="shared" si="270"/>
        <v>1</v>
      </c>
      <c r="O2324" s="5">
        <f t="shared" si="271"/>
        <v>0</v>
      </c>
    </row>
    <row r="2325" spans="2:15" x14ac:dyDescent="0.2">
      <c r="B2325" s="34"/>
      <c r="G2325" s="3"/>
      <c r="H2325" s="2"/>
      <c r="I2325" s="12"/>
      <c r="J2325" s="67">
        <f t="shared" si="267"/>
        <v>0</v>
      </c>
      <c r="K2325" s="5">
        <f t="shared" si="268"/>
        <v>0</v>
      </c>
      <c r="L2325" s="54">
        <f t="shared" si="269"/>
        <v>0</v>
      </c>
      <c r="M2325" s="56" t="e">
        <f>IF(D2325="",#REF!,D2325)</f>
        <v>#REF!</v>
      </c>
      <c r="N2325" s="5">
        <f t="shared" si="270"/>
        <v>1</v>
      </c>
      <c r="O2325" s="5">
        <f t="shared" si="271"/>
        <v>0</v>
      </c>
    </row>
    <row r="2326" spans="2:15" x14ac:dyDescent="0.2">
      <c r="B2326" s="34"/>
      <c r="G2326" s="3"/>
      <c r="H2326" s="2"/>
      <c r="I2326" s="12"/>
      <c r="J2326" s="67">
        <f t="shared" si="267"/>
        <v>0</v>
      </c>
      <c r="K2326" s="5">
        <f t="shared" si="268"/>
        <v>0</v>
      </c>
      <c r="L2326" s="54">
        <f t="shared" si="269"/>
        <v>0</v>
      </c>
      <c r="M2326" s="56" t="e">
        <f>IF(D2326="",#REF!,D2326)</f>
        <v>#REF!</v>
      </c>
      <c r="N2326" s="5">
        <f t="shared" si="270"/>
        <v>1</v>
      </c>
      <c r="O2326" s="5">
        <f t="shared" si="271"/>
        <v>0</v>
      </c>
    </row>
    <row r="2327" spans="2:15" x14ac:dyDescent="0.2">
      <c r="B2327" s="34"/>
      <c r="G2327" s="3"/>
      <c r="H2327" s="2"/>
      <c r="I2327" s="12"/>
      <c r="J2327" s="67">
        <f t="shared" si="267"/>
        <v>0</v>
      </c>
      <c r="K2327" s="5">
        <f t="shared" si="268"/>
        <v>0</v>
      </c>
      <c r="L2327" s="54">
        <f t="shared" si="269"/>
        <v>0</v>
      </c>
      <c r="M2327" s="56">
        <f t="shared" si="272"/>
        <v>0</v>
      </c>
      <c r="N2327" s="5">
        <f t="shared" si="270"/>
        <v>1</v>
      </c>
      <c r="O2327" s="5">
        <f t="shared" si="271"/>
        <v>0</v>
      </c>
    </row>
    <row r="2328" spans="2:15" x14ac:dyDescent="0.2">
      <c r="B2328" s="34"/>
      <c r="G2328" s="3"/>
      <c r="H2328" s="2"/>
      <c r="I2328" s="12"/>
      <c r="J2328" s="67">
        <f t="shared" si="267"/>
        <v>0</v>
      </c>
      <c r="K2328" s="5">
        <f t="shared" si="268"/>
        <v>0</v>
      </c>
      <c r="L2328" s="54">
        <f t="shared" si="269"/>
        <v>0</v>
      </c>
      <c r="M2328" s="56">
        <f t="shared" si="272"/>
        <v>0</v>
      </c>
      <c r="N2328" s="5">
        <f t="shared" si="270"/>
        <v>1</v>
      </c>
      <c r="O2328" s="5">
        <f t="shared" si="271"/>
        <v>0</v>
      </c>
    </row>
    <row r="2329" spans="2:15" x14ac:dyDescent="0.2">
      <c r="B2329" s="34"/>
      <c r="G2329" s="3"/>
      <c r="H2329" s="2"/>
      <c r="I2329" s="12"/>
      <c r="J2329" s="67">
        <f t="shared" si="267"/>
        <v>0</v>
      </c>
      <c r="K2329" s="5">
        <f t="shared" si="268"/>
        <v>0</v>
      </c>
      <c r="L2329" s="54">
        <f t="shared" si="269"/>
        <v>0</v>
      </c>
      <c r="M2329" s="56">
        <f t="shared" si="272"/>
        <v>0</v>
      </c>
      <c r="N2329" s="5">
        <f t="shared" si="270"/>
        <v>1</v>
      </c>
      <c r="O2329" s="5">
        <f t="shared" si="271"/>
        <v>0</v>
      </c>
    </row>
    <row r="2330" spans="2:15" x14ac:dyDescent="0.2">
      <c r="B2330" s="34"/>
      <c r="G2330" s="3"/>
      <c r="H2330" s="2"/>
      <c r="I2330" s="12"/>
      <c r="J2330" s="67">
        <f t="shared" si="267"/>
        <v>0</v>
      </c>
      <c r="K2330" s="5">
        <f t="shared" si="268"/>
        <v>0</v>
      </c>
      <c r="L2330" s="54">
        <f t="shared" si="269"/>
        <v>0</v>
      </c>
      <c r="M2330" s="56" t="e">
        <f>IF(D2330="",#REF!,D2330)</f>
        <v>#REF!</v>
      </c>
      <c r="N2330" s="5">
        <f t="shared" si="270"/>
        <v>1</v>
      </c>
      <c r="O2330" s="5">
        <f t="shared" si="271"/>
        <v>0</v>
      </c>
    </row>
    <row r="2331" spans="2:15" x14ac:dyDescent="0.2">
      <c r="B2331" s="34"/>
      <c r="G2331" s="3"/>
      <c r="H2331" s="2"/>
      <c r="I2331" s="12"/>
      <c r="J2331" s="67">
        <f t="shared" si="267"/>
        <v>0</v>
      </c>
      <c r="K2331" s="5">
        <f t="shared" si="268"/>
        <v>0</v>
      </c>
      <c r="L2331" s="54">
        <f t="shared" si="269"/>
        <v>0</v>
      </c>
      <c r="M2331" s="56">
        <f t="shared" si="272"/>
        <v>0</v>
      </c>
      <c r="N2331" s="5">
        <f t="shared" si="270"/>
        <v>1</v>
      </c>
      <c r="O2331" s="5">
        <f t="shared" si="271"/>
        <v>0</v>
      </c>
    </row>
    <row r="2332" spans="2:15" x14ac:dyDescent="0.2">
      <c r="B2332" s="34"/>
      <c r="G2332" s="3"/>
      <c r="H2332" s="2"/>
      <c r="I2332" s="12"/>
      <c r="J2332" s="67">
        <f t="shared" si="267"/>
        <v>0</v>
      </c>
      <c r="K2332" s="5">
        <f t="shared" si="268"/>
        <v>0</v>
      </c>
      <c r="L2332" s="54">
        <f t="shared" si="269"/>
        <v>0</v>
      </c>
      <c r="M2332" s="56">
        <f t="shared" si="272"/>
        <v>0</v>
      </c>
      <c r="N2332" s="5">
        <f t="shared" si="270"/>
        <v>1</v>
      </c>
      <c r="O2332" s="5">
        <f t="shared" si="271"/>
        <v>0</v>
      </c>
    </row>
    <row r="2333" spans="2:15" x14ac:dyDescent="0.2">
      <c r="B2333" s="34"/>
      <c r="G2333" s="3"/>
      <c r="H2333" s="2"/>
      <c r="I2333" s="12"/>
      <c r="J2333" s="67">
        <f t="shared" si="267"/>
        <v>0</v>
      </c>
      <c r="K2333" s="5">
        <f t="shared" si="268"/>
        <v>0</v>
      </c>
      <c r="L2333" s="54">
        <f t="shared" si="269"/>
        <v>0</v>
      </c>
      <c r="M2333" s="56">
        <f t="shared" si="272"/>
        <v>0</v>
      </c>
      <c r="N2333" s="5">
        <f t="shared" si="270"/>
        <v>1</v>
      </c>
      <c r="O2333" s="5">
        <f t="shared" si="271"/>
        <v>0</v>
      </c>
    </row>
    <row r="2334" spans="2:15" x14ac:dyDescent="0.2">
      <c r="B2334" s="34"/>
      <c r="G2334" s="3"/>
      <c r="H2334" s="2"/>
      <c r="I2334" s="12"/>
      <c r="J2334" s="67">
        <f t="shared" si="267"/>
        <v>0</v>
      </c>
      <c r="K2334" s="5">
        <f t="shared" si="268"/>
        <v>0</v>
      </c>
      <c r="L2334" s="54">
        <f t="shared" si="269"/>
        <v>0</v>
      </c>
      <c r="M2334" s="56">
        <f t="shared" si="272"/>
        <v>0</v>
      </c>
      <c r="N2334" s="5">
        <f t="shared" si="270"/>
        <v>1</v>
      </c>
      <c r="O2334" s="5">
        <f t="shared" si="271"/>
        <v>0</v>
      </c>
    </row>
    <row r="2335" spans="2:15" x14ac:dyDescent="0.2">
      <c r="B2335" s="34"/>
      <c r="G2335" s="3"/>
      <c r="H2335" s="2"/>
      <c r="I2335" s="12"/>
      <c r="J2335" s="67">
        <f t="shared" si="267"/>
        <v>0</v>
      </c>
      <c r="K2335" s="5">
        <f t="shared" si="268"/>
        <v>0</v>
      </c>
      <c r="L2335" s="54">
        <f t="shared" si="269"/>
        <v>0</v>
      </c>
      <c r="M2335" s="56">
        <f t="shared" si="272"/>
        <v>0</v>
      </c>
      <c r="N2335" s="5">
        <f t="shared" si="270"/>
        <v>1</v>
      </c>
      <c r="O2335" s="5">
        <f t="shared" si="271"/>
        <v>0</v>
      </c>
    </row>
    <row r="2336" spans="2:15" x14ac:dyDescent="0.2">
      <c r="B2336" s="34"/>
      <c r="G2336" s="3"/>
      <c r="H2336" s="2"/>
      <c r="I2336" s="12"/>
      <c r="J2336" s="67">
        <f t="shared" si="267"/>
        <v>0</v>
      </c>
      <c r="K2336" s="5">
        <f t="shared" si="268"/>
        <v>0</v>
      </c>
      <c r="L2336" s="54">
        <f t="shared" si="269"/>
        <v>0</v>
      </c>
      <c r="M2336" s="56">
        <f t="shared" si="272"/>
        <v>0</v>
      </c>
      <c r="N2336" s="5">
        <f t="shared" si="270"/>
        <v>1</v>
      </c>
      <c r="O2336" s="5">
        <f t="shared" si="271"/>
        <v>0</v>
      </c>
    </row>
    <row r="2337" spans="2:15" x14ac:dyDescent="0.2">
      <c r="B2337" s="34"/>
      <c r="G2337" s="3"/>
      <c r="H2337" s="2"/>
      <c r="I2337" s="12"/>
      <c r="J2337" s="67">
        <f t="shared" si="267"/>
        <v>0</v>
      </c>
      <c r="K2337" s="5">
        <f t="shared" si="268"/>
        <v>0</v>
      </c>
      <c r="L2337" s="54">
        <f t="shared" si="269"/>
        <v>0</v>
      </c>
      <c r="M2337" s="56">
        <f t="shared" si="272"/>
        <v>0</v>
      </c>
      <c r="N2337" s="5">
        <f t="shared" si="270"/>
        <v>1</v>
      </c>
      <c r="O2337" s="5">
        <f t="shared" si="271"/>
        <v>0</v>
      </c>
    </row>
    <row r="2338" spans="2:15" x14ac:dyDescent="0.2">
      <c r="B2338" s="34"/>
      <c r="G2338" s="3"/>
      <c r="H2338" s="2"/>
      <c r="I2338" s="12"/>
      <c r="J2338" s="67">
        <f t="shared" si="267"/>
        <v>0</v>
      </c>
      <c r="K2338" s="5">
        <f t="shared" si="268"/>
        <v>0</v>
      </c>
      <c r="L2338" s="54">
        <f t="shared" si="269"/>
        <v>0</v>
      </c>
      <c r="M2338" s="56" t="e">
        <f>IF(D2338="",#REF!,D2338)</f>
        <v>#REF!</v>
      </c>
      <c r="N2338" s="5">
        <f t="shared" si="270"/>
        <v>1</v>
      </c>
      <c r="O2338" s="5">
        <f t="shared" si="271"/>
        <v>0</v>
      </c>
    </row>
    <row r="2339" spans="2:15" x14ac:dyDescent="0.2">
      <c r="B2339" s="34"/>
      <c r="G2339" s="3"/>
      <c r="H2339" s="2"/>
      <c r="I2339" s="12"/>
      <c r="J2339" s="67">
        <f t="shared" si="267"/>
        <v>0</v>
      </c>
      <c r="K2339" s="5">
        <f t="shared" si="268"/>
        <v>0</v>
      </c>
      <c r="L2339" s="54">
        <f t="shared" si="269"/>
        <v>0</v>
      </c>
      <c r="M2339" s="56">
        <f t="shared" si="272"/>
        <v>0</v>
      </c>
      <c r="N2339" s="5">
        <f t="shared" si="270"/>
        <v>1</v>
      </c>
      <c r="O2339" s="5">
        <f t="shared" si="271"/>
        <v>0</v>
      </c>
    </row>
    <row r="2340" spans="2:15" x14ac:dyDescent="0.2">
      <c r="B2340" s="34"/>
      <c r="G2340" s="3"/>
      <c r="H2340" s="2"/>
      <c r="I2340" s="12"/>
      <c r="J2340" s="67">
        <f t="shared" si="267"/>
        <v>0</v>
      </c>
      <c r="K2340" s="5">
        <f t="shared" si="268"/>
        <v>0</v>
      </c>
      <c r="L2340" s="54">
        <f t="shared" si="269"/>
        <v>0</v>
      </c>
      <c r="M2340" s="56">
        <f t="shared" si="272"/>
        <v>0</v>
      </c>
      <c r="N2340" s="5">
        <f t="shared" si="270"/>
        <v>1</v>
      </c>
      <c r="O2340" s="5">
        <f t="shared" si="271"/>
        <v>0</v>
      </c>
    </row>
    <row r="2341" spans="2:15" x14ac:dyDescent="0.2">
      <c r="B2341" s="34"/>
      <c r="G2341" s="3"/>
      <c r="H2341" s="2"/>
      <c r="I2341" s="12"/>
      <c r="J2341" s="67">
        <f t="shared" si="267"/>
        <v>0</v>
      </c>
      <c r="K2341" s="5">
        <f t="shared" si="268"/>
        <v>0</v>
      </c>
      <c r="L2341" s="54">
        <f t="shared" si="269"/>
        <v>0</v>
      </c>
      <c r="M2341" s="56" t="e">
        <f>IF(D2341="",#REF!,D2341)</f>
        <v>#REF!</v>
      </c>
      <c r="N2341" s="5">
        <f t="shared" si="270"/>
        <v>1</v>
      </c>
      <c r="O2341" s="5">
        <f t="shared" si="271"/>
        <v>0</v>
      </c>
    </row>
    <row r="2342" spans="2:15" x14ac:dyDescent="0.2">
      <c r="B2342" s="34"/>
      <c r="G2342" s="3"/>
      <c r="H2342" s="2"/>
      <c r="I2342" s="12"/>
      <c r="J2342" s="67">
        <f t="shared" si="267"/>
        <v>0</v>
      </c>
      <c r="K2342" s="5">
        <f t="shared" si="268"/>
        <v>0</v>
      </c>
      <c r="L2342" s="54">
        <f t="shared" si="269"/>
        <v>0</v>
      </c>
      <c r="M2342" s="56">
        <f t="shared" si="272"/>
        <v>0</v>
      </c>
      <c r="N2342" s="5">
        <f t="shared" si="270"/>
        <v>1</v>
      </c>
      <c r="O2342" s="5">
        <f t="shared" si="271"/>
        <v>0</v>
      </c>
    </row>
    <row r="2343" spans="2:15" x14ac:dyDescent="0.2">
      <c r="B2343" s="34"/>
      <c r="G2343" s="3"/>
      <c r="H2343" s="2"/>
      <c r="I2343" s="12"/>
      <c r="J2343" s="67">
        <f t="shared" si="267"/>
        <v>0</v>
      </c>
      <c r="K2343" s="5">
        <f t="shared" si="268"/>
        <v>0</v>
      </c>
      <c r="L2343" s="54">
        <f t="shared" si="269"/>
        <v>0</v>
      </c>
      <c r="M2343" s="56">
        <f t="shared" si="272"/>
        <v>0</v>
      </c>
      <c r="N2343" s="5">
        <f t="shared" si="270"/>
        <v>1</v>
      </c>
      <c r="O2343" s="5">
        <f t="shared" si="271"/>
        <v>0</v>
      </c>
    </row>
    <row r="2344" spans="2:15" x14ac:dyDescent="0.2">
      <c r="B2344" s="34"/>
      <c r="G2344" s="3"/>
      <c r="H2344" s="2"/>
      <c r="I2344" s="12"/>
      <c r="J2344" s="67">
        <f t="shared" si="267"/>
        <v>0</v>
      </c>
      <c r="K2344" s="5">
        <f t="shared" si="268"/>
        <v>0</v>
      </c>
      <c r="L2344" s="54">
        <f t="shared" si="269"/>
        <v>0</v>
      </c>
      <c r="M2344" s="56">
        <f t="shared" si="272"/>
        <v>0</v>
      </c>
      <c r="N2344" s="5">
        <f t="shared" si="270"/>
        <v>1</v>
      </c>
      <c r="O2344" s="5">
        <f t="shared" si="271"/>
        <v>0</v>
      </c>
    </row>
    <row r="2345" spans="2:15" x14ac:dyDescent="0.2">
      <c r="B2345" s="34"/>
      <c r="G2345" s="3"/>
      <c r="H2345" s="2"/>
      <c r="I2345" s="12"/>
      <c r="J2345" s="67">
        <f t="shared" si="267"/>
        <v>0</v>
      </c>
      <c r="K2345" s="5">
        <f t="shared" si="268"/>
        <v>0</v>
      </c>
      <c r="L2345" s="54">
        <f t="shared" si="269"/>
        <v>0</v>
      </c>
      <c r="M2345" s="56" t="e">
        <f>IF(D2345="",#REF!,D2345)</f>
        <v>#REF!</v>
      </c>
      <c r="N2345" s="5">
        <f t="shared" si="270"/>
        <v>1</v>
      </c>
      <c r="O2345" s="5">
        <f t="shared" si="271"/>
        <v>0</v>
      </c>
    </row>
    <row r="2346" spans="2:15" x14ac:dyDescent="0.2">
      <c r="B2346" s="34"/>
      <c r="G2346" s="3"/>
      <c r="H2346" s="2"/>
      <c r="I2346" s="12"/>
      <c r="J2346" s="67">
        <f t="shared" si="267"/>
        <v>0</v>
      </c>
      <c r="K2346" s="5">
        <f t="shared" si="268"/>
        <v>0</v>
      </c>
      <c r="L2346" s="54">
        <f t="shared" si="269"/>
        <v>0</v>
      </c>
      <c r="M2346" s="56">
        <f t="shared" si="272"/>
        <v>0</v>
      </c>
      <c r="N2346" s="5">
        <f t="shared" si="270"/>
        <v>1</v>
      </c>
      <c r="O2346" s="5">
        <f t="shared" si="271"/>
        <v>0</v>
      </c>
    </row>
    <row r="2347" spans="2:15" x14ac:dyDescent="0.2">
      <c r="B2347" s="34"/>
      <c r="G2347" s="3"/>
      <c r="H2347" s="2"/>
      <c r="I2347" s="12"/>
      <c r="J2347" s="67">
        <f t="shared" si="267"/>
        <v>0</v>
      </c>
      <c r="K2347" s="5">
        <f t="shared" si="268"/>
        <v>0</v>
      </c>
      <c r="L2347" s="54">
        <f t="shared" si="269"/>
        <v>0</v>
      </c>
      <c r="M2347" s="56">
        <f t="shared" si="272"/>
        <v>0</v>
      </c>
      <c r="N2347" s="5">
        <f t="shared" si="270"/>
        <v>1</v>
      </c>
      <c r="O2347" s="5">
        <f t="shared" si="271"/>
        <v>0</v>
      </c>
    </row>
    <row r="2348" spans="2:15" x14ac:dyDescent="0.2">
      <c r="B2348" s="34"/>
      <c r="G2348" s="3"/>
      <c r="H2348" s="2"/>
      <c r="I2348" s="12"/>
      <c r="J2348" s="67">
        <f t="shared" si="267"/>
        <v>0</v>
      </c>
      <c r="K2348" s="5">
        <f t="shared" si="268"/>
        <v>0</v>
      </c>
      <c r="L2348" s="54">
        <f t="shared" si="269"/>
        <v>0</v>
      </c>
      <c r="M2348" s="56">
        <f t="shared" si="272"/>
        <v>0</v>
      </c>
      <c r="N2348" s="5">
        <f t="shared" si="270"/>
        <v>1</v>
      </c>
      <c r="O2348" s="5">
        <f t="shared" si="271"/>
        <v>0</v>
      </c>
    </row>
    <row r="2349" spans="2:15" x14ac:dyDescent="0.2">
      <c r="B2349" s="34"/>
      <c r="G2349" s="3"/>
      <c r="H2349" s="2"/>
      <c r="I2349" s="12"/>
      <c r="J2349" s="67">
        <f t="shared" si="267"/>
        <v>0</v>
      </c>
      <c r="K2349" s="5">
        <f t="shared" si="268"/>
        <v>0</v>
      </c>
      <c r="L2349" s="54">
        <f t="shared" si="269"/>
        <v>0</v>
      </c>
      <c r="M2349" s="56">
        <f t="shared" si="272"/>
        <v>0</v>
      </c>
      <c r="N2349" s="5">
        <f t="shared" si="270"/>
        <v>1</v>
      </c>
      <c r="O2349" s="5">
        <f t="shared" si="271"/>
        <v>0</v>
      </c>
    </row>
    <row r="2350" spans="2:15" x14ac:dyDescent="0.2">
      <c r="B2350" s="34"/>
      <c r="G2350" s="3"/>
      <c r="H2350" s="2"/>
      <c r="I2350" s="12"/>
      <c r="J2350" s="67">
        <f t="shared" si="267"/>
        <v>0</v>
      </c>
      <c r="K2350" s="5">
        <f t="shared" si="268"/>
        <v>0</v>
      </c>
      <c r="L2350" s="54">
        <f t="shared" si="269"/>
        <v>0</v>
      </c>
      <c r="M2350" s="56" t="e">
        <f>IF(D2350="",#REF!,D2350)</f>
        <v>#REF!</v>
      </c>
      <c r="N2350" s="5">
        <f t="shared" si="270"/>
        <v>1</v>
      </c>
      <c r="O2350" s="5">
        <f t="shared" si="271"/>
        <v>0</v>
      </c>
    </row>
    <row r="2351" spans="2:15" x14ac:dyDescent="0.2">
      <c r="B2351" s="34"/>
      <c r="G2351" s="3"/>
      <c r="H2351" s="2"/>
      <c r="I2351" s="12"/>
      <c r="J2351" s="67">
        <f t="shared" si="267"/>
        <v>0</v>
      </c>
      <c r="K2351" s="5">
        <f t="shared" si="268"/>
        <v>0</v>
      </c>
      <c r="L2351" s="54">
        <f t="shared" si="269"/>
        <v>0</v>
      </c>
      <c r="M2351" s="56" t="e">
        <f>IF(D2351="",#REF!,D2351)</f>
        <v>#REF!</v>
      </c>
      <c r="N2351" s="5">
        <f t="shared" si="270"/>
        <v>1</v>
      </c>
      <c r="O2351" s="5">
        <f t="shared" si="271"/>
        <v>0</v>
      </c>
    </row>
    <row r="2352" spans="2:15" x14ac:dyDescent="0.2">
      <c r="B2352" s="34"/>
      <c r="G2352" s="3"/>
      <c r="H2352" s="2"/>
      <c r="I2352" s="12"/>
      <c r="J2352" s="67">
        <f t="shared" si="267"/>
        <v>0</v>
      </c>
      <c r="K2352" s="5">
        <f t="shared" si="268"/>
        <v>0</v>
      </c>
      <c r="L2352" s="54">
        <f t="shared" si="269"/>
        <v>0</v>
      </c>
      <c r="M2352" s="56">
        <f t="shared" si="272"/>
        <v>0</v>
      </c>
      <c r="N2352" s="5">
        <f t="shared" si="270"/>
        <v>1</v>
      </c>
      <c r="O2352" s="5">
        <f t="shared" si="271"/>
        <v>0</v>
      </c>
    </row>
    <row r="2353" spans="2:15" x14ac:dyDescent="0.2">
      <c r="B2353" s="34"/>
      <c r="G2353" s="3"/>
      <c r="H2353" s="2"/>
      <c r="I2353" s="12"/>
      <c r="J2353" s="67">
        <f t="shared" si="267"/>
        <v>0</v>
      </c>
      <c r="K2353" s="5">
        <f t="shared" si="268"/>
        <v>0</v>
      </c>
      <c r="L2353" s="54">
        <f t="shared" si="269"/>
        <v>0</v>
      </c>
      <c r="M2353" s="56" t="e">
        <f>IF(D2353="",#REF!,D2353)</f>
        <v>#REF!</v>
      </c>
      <c r="N2353" s="5">
        <f t="shared" si="270"/>
        <v>1</v>
      </c>
      <c r="O2353" s="5">
        <f t="shared" si="271"/>
        <v>0</v>
      </c>
    </row>
    <row r="2354" spans="2:15" x14ac:dyDescent="0.2">
      <c r="B2354" s="34"/>
      <c r="G2354" s="3"/>
      <c r="H2354" s="2"/>
      <c r="I2354" s="12"/>
      <c r="J2354" s="67">
        <f t="shared" si="267"/>
        <v>0</v>
      </c>
      <c r="K2354" s="5">
        <f t="shared" si="268"/>
        <v>0</v>
      </c>
      <c r="L2354" s="54">
        <f t="shared" si="269"/>
        <v>0</v>
      </c>
      <c r="M2354" s="56" t="e">
        <f>IF(D2354="",#REF!,D2354)</f>
        <v>#REF!</v>
      </c>
      <c r="N2354" s="5">
        <f t="shared" si="270"/>
        <v>1</v>
      </c>
      <c r="O2354" s="5">
        <f t="shared" si="271"/>
        <v>0</v>
      </c>
    </row>
    <row r="2355" spans="2:15" x14ac:dyDescent="0.2">
      <c r="B2355" s="34"/>
      <c r="G2355" s="3"/>
      <c r="H2355" s="2"/>
      <c r="I2355" s="12"/>
      <c r="J2355" s="67">
        <f t="shared" si="267"/>
        <v>0</v>
      </c>
      <c r="K2355" s="5">
        <f t="shared" si="268"/>
        <v>0</v>
      </c>
      <c r="L2355" s="54">
        <f t="shared" si="269"/>
        <v>0</v>
      </c>
      <c r="M2355" s="56" t="e">
        <f>IF(D2355="",#REF!,D2355)</f>
        <v>#REF!</v>
      </c>
      <c r="N2355" s="5">
        <f t="shared" si="270"/>
        <v>1</v>
      </c>
      <c r="O2355" s="5">
        <f t="shared" si="271"/>
        <v>0</v>
      </c>
    </row>
    <row r="2356" spans="2:15" x14ac:dyDescent="0.2">
      <c r="B2356" s="34"/>
      <c r="G2356" s="3"/>
      <c r="H2356" s="2"/>
      <c r="I2356" s="12"/>
      <c r="J2356" s="67">
        <f t="shared" si="267"/>
        <v>0</v>
      </c>
      <c r="K2356" s="5">
        <f t="shared" si="268"/>
        <v>0</v>
      </c>
      <c r="L2356" s="54">
        <f t="shared" si="269"/>
        <v>0</v>
      </c>
      <c r="M2356" s="56">
        <f t="shared" ref="M2356:M2401" si="273">IF(D2356="",D2355,D2356)</f>
        <v>0</v>
      </c>
      <c r="N2356" s="5">
        <f t="shared" si="270"/>
        <v>1</v>
      </c>
      <c r="O2356" s="5">
        <f t="shared" si="271"/>
        <v>0</v>
      </c>
    </row>
    <row r="2357" spans="2:15" x14ac:dyDescent="0.2">
      <c r="B2357" s="34"/>
      <c r="G2357" s="3"/>
      <c r="H2357" s="2"/>
      <c r="I2357" s="12"/>
      <c r="J2357" s="67">
        <f t="shared" si="267"/>
        <v>0</v>
      </c>
      <c r="K2357" s="5">
        <f t="shared" si="268"/>
        <v>0</v>
      </c>
      <c r="L2357" s="54">
        <f t="shared" si="269"/>
        <v>0</v>
      </c>
      <c r="M2357" s="56">
        <f t="shared" si="273"/>
        <v>0</v>
      </c>
      <c r="N2357" s="5">
        <f t="shared" si="270"/>
        <v>1</v>
      </c>
      <c r="O2357" s="5">
        <f t="shared" si="271"/>
        <v>0</v>
      </c>
    </row>
    <row r="2358" spans="2:15" x14ac:dyDescent="0.2">
      <c r="B2358" s="34"/>
      <c r="G2358" s="3"/>
      <c r="H2358" s="2"/>
      <c r="I2358" s="12"/>
      <c r="J2358" s="67">
        <f t="shared" si="267"/>
        <v>0</v>
      </c>
      <c r="K2358" s="5">
        <f t="shared" si="268"/>
        <v>0</v>
      </c>
      <c r="L2358" s="54">
        <f t="shared" si="269"/>
        <v>0</v>
      </c>
      <c r="M2358" s="56">
        <f t="shared" si="273"/>
        <v>0</v>
      </c>
      <c r="N2358" s="5">
        <f t="shared" si="270"/>
        <v>1</v>
      </c>
      <c r="O2358" s="5">
        <f t="shared" si="271"/>
        <v>0</v>
      </c>
    </row>
    <row r="2359" spans="2:15" x14ac:dyDescent="0.2">
      <c r="B2359" s="34"/>
      <c r="G2359" s="3"/>
      <c r="H2359" s="2"/>
      <c r="I2359" s="12"/>
      <c r="J2359" s="67">
        <f t="shared" si="267"/>
        <v>0</v>
      </c>
      <c r="K2359" s="5">
        <f t="shared" si="268"/>
        <v>0</v>
      </c>
      <c r="L2359" s="54">
        <f t="shared" si="269"/>
        <v>0</v>
      </c>
      <c r="M2359" s="56">
        <f t="shared" si="273"/>
        <v>0</v>
      </c>
      <c r="N2359" s="5">
        <f t="shared" si="270"/>
        <v>1</v>
      </c>
      <c r="O2359" s="5">
        <f t="shared" si="271"/>
        <v>0</v>
      </c>
    </row>
    <row r="2360" spans="2:15" x14ac:dyDescent="0.2">
      <c r="B2360" s="34"/>
      <c r="G2360" s="3"/>
      <c r="H2360" s="2"/>
      <c r="I2360" s="12"/>
      <c r="J2360" s="67">
        <f t="shared" si="267"/>
        <v>0</v>
      </c>
      <c r="K2360" s="5">
        <f t="shared" si="268"/>
        <v>0</v>
      </c>
      <c r="L2360" s="54">
        <f t="shared" si="269"/>
        <v>0</v>
      </c>
      <c r="M2360" s="56">
        <f t="shared" si="273"/>
        <v>0</v>
      </c>
      <c r="N2360" s="5">
        <f t="shared" si="270"/>
        <v>1</v>
      </c>
      <c r="O2360" s="5">
        <f t="shared" si="271"/>
        <v>0</v>
      </c>
    </row>
    <row r="2361" spans="2:15" x14ac:dyDescent="0.2">
      <c r="B2361" s="34"/>
      <c r="G2361" s="3"/>
      <c r="H2361" s="2"/>
      <c r="I2361" s="12"/>
      <c r="J2361" s="67">
        <f t="shared" si="267"/>
        <v>0</v>
      </c>
      <c r="K2361" s="5">
        <f t="shared" si="268"/>
        <v>0</v>
      </c>
      <c r="L2361" s="54">
        <f t="shared" si="269"/>
        <v>0</v>
      </c>
      <c r="M2361" s="56">
        <f t="shared" si="273"/>
        <v>0</v>
      </c>
      <c r="N2361" s="5">
        <f t="shared" si="270"/>
        <v>1</v>
      </c>
      <c r="O2361" s="5">
        <f t="shared" si="271"/>
        <v>0</v>
      </c>
    </row>
    <row r="2362" spans="2:15" x14ac:dyDescent="0.2">
      <c r="B2362" s="34"/>
      <c r="G2362" s="3"/>
      <c r="H2362" s="2"/>
      <c r="I2362" s="12"/>
      <c r="J2362" s="67">
        <f t="shared" si="267"/>
        <v>0</v>
      </c>
      <c r="K2362" s="5">
        <f t="shared" si="268"/>
        <v>0</v>
      </c>
      <c r="L2362" s="54">
        <f t="shared" si="269"/>
        <v>0</v>
      </c>
      <c r="M2362" s="56">
        <f t="shared" si="273"/>
        <v>0</v>
      </c>
      <c r="N2362" s="5">
        <f t="shared" si="270"/>
        <v>1</v>
      </c>
      <c r="O2362" s="5">
        <f t="shared" si="271"/>
        <v>0</v>
      </c>
    </row>
    <row r="2363" spans="2:15" x14ac:dyDescent="0.2">
      <c r="B2363" s="34"/>
      <c r="G2363" s="3"/>
      <c r="H2363" s="2"/>
      <c r="I2363" s="12"/>
      <c r="J2363" s="67">
        <f t="shared" si="267"/>
        <v>0</v>
      </c>
      <c r="K2363" s="5">
        <f t="shared" si="268"/>
        <v>0</v>
      </c>
      <c r="L2363" s="54">
        <f t="shared" si="269"/>
        <v>0</v>
      </c>
      <c r="M2363" s="56" t="e">
        <f>IF(D2363="",#REF!,D2363)</f>
        <v>#REF!</v>
      </c>
      <c r="N2363" s="5">
        <f t="shared" si="270"/>
        <v>1</v>
      </c>
      <c r="O2363" s="5">
        <f t="shared" si="271"/>
        <v>0</v>
      </c>
    </row>
    <row r="2364" spans="2:15" x14ac:dyDescent="0.2">
      <c r="B2364" s="34"/>
      <c r="G2364" s="3"/>
      <c r="H2364" s="2"/>
      <c r="I2364" s="12"/>
      <c r="J2364" s="67">
        <f t="shared" si="267"/>
        <v>0</v>
      </c>
      <c r="K2364" s="5">
        <f t="shared" si="268"/>
        <v>0</v>
      </c>
      <c r="L2364" s="54">
        <f t="shared" si="269"/>
        <v>0</v>
      </c>
      <c r="M2364" s="56">
        <f t="shared" si="273"/>
        <v>0</v>
      </c>
      <c r="N2364" s="5">
        <f t="shared" si="270"/>
        <v>1</v>
      </c>
      <c r="O2364" s="5">
        <f t="shared" si="271"/>
        <v>0</v>
      </c>
    </row>
    <row r="2365" spans="2:15" x14ac:dyDescent="0.2">
      <c r="B2365" s="34"/>
      <c r="G2365" s="3"/>
      <c r="H2365" s="2"/>
      <c r="I2365" s="12"/>
      <c r="J2365" s="67">
        <f t="shared" si="267"/>
        <v>0</v>
      </c>
      <c r="K2365" s="5">
        <f t="shared" si="268"/>
        <v>0</v>
      </c>
      <c r="L2365" s="54">
        <f t="shared" si="269"/>
        <v>0</v>
      </c>
      <c r="M2365" s="56">
        <f t="shared" si="273"/>
        <v>0</v>
      </c>
      <c r="N2365" s="5">
        <f t="shared" si="270"/>
        <v>1</v>
      </c>
      <c r="O2365" s="5">
        <f t="shared" si="271"/>
        <v>0</v>
      </c>
    </row>
    <row r="2366" spans="2:15" x14ac:dyDescent="0.2">
      <c r="B2366" s="34"/>
      <c r="G2366" s="3"/>
      <c r="H2366" s="2"/>
      <c r="I2366" s="12"/>
      <c r="J2366" s="67">
        <f t="shared" si="267"/>
        <v>0</v>
      </c>
      <c r="K2366" s="5">
        <f t="shared" si="268"/>
        <v>0</v>
      </c>
      <c r="L2366" s="54">
        <f t="shared" si="269"/>
        <v>0</v>
      </c>
      <c r="M2366" s="56">
        <f t="shared" si="273"/>
        <v>0</v>
      </c>
      <c r="N2366" s="5">
        <f t="shared" si="270"/>
        <v>1</v>
      </c>
      <c r="O2366" s="5">
        <f t="shared" si="271"/>
        <v>0</v>
      </c>
    </row>
    <row r="2367" spans="2:15" x14ac:dyDescent="0.2">
      <c r="B2367" s="34"/>
      <c r="G2367" s="3"/>
      <c r="H2367" s="2"/>
      <c r="I2367" s="12"/>
      <c r="J2367" s="67">
        <f t="shared" si="267"/>
        <v>0</v>
      </c>
      <c r="K2367" s="5">
        <f t="shared" si="268"/>
        <v>0</v>
      </c>
      <c r="L2367" s="54">
        <f t="shared" si="269"/>
        <v>0</v>
      </c>
      <c r="M2367" s="56" t="e">
        <f>IF(D2367="",#REF!,D2367)</f>
        <v>#REF!</v>
      </c>
      <c r="N2367" s="5">
        <f t="shared" si="270"/>
        <v>1</v>
      </c>
      <c r="O2367" s="5">
        <f t="shared" si="271"/>
        <v>0</v>
      </c>
    </row>
    <row r="2368" spans="2:15" x14ac:dyDescent="0.2">
      <c r="B2368" s="34"/>
      <c r="G2368" s="3"/>
      <c r="H2368" s="2"/>
      <c r="I2368" s="12"/>
      <c r="J2368" s="67">
        <f t="shared" si="267"/>
        <v>0</v>
      </c>
      <c r="K2368" s="5">
        <f t="shared" si="268"/>
        <v>0</v>
      </c>
      <c r="L2368" s="54">
        <f t="shared" si="269"/>
        <v>0</v>
      </c>
      <c r="M2368" s="56" t="e">
        <f>IF(D2368="",#REF!,D2368)</f>
        <v>#REF!</v>
      </c>
      <c r="N2368" s="5">
        <f t="shared" si="270"/>
        <v>1</v>
      </c>
      <c r="O2368" s="5">
        <f t="shared" si="271"/>
        <v>0</v>
      </c>
    </row>
    <row r="2369" spans="2:15" x14ac:dyDescent="0.2">
      <c r="B2369" s="34"/>
      <c r="G2369" s="3"/>
      <c r="H2369" s="2"/>
      <c r="I2369" s="12"/>
      <c r="J2369" s="67">
        <f t="shared" si="267"/>
        <v>0</v>
      </c>
      <c r="K2369" s="5">
        <f t="shared" si="268"/>
        <v>0</v>
      </c>
      <c r="L2369" s="54">
        <f t="shared" si="269"/>
        <v>0</v>
      </c>
      <c r="M2369" s="56">
        <f t="shared" si="273"/>
        <v>0</v>
      </c>
      <c r="N2369" s="5">
        <f t="shared" si="270"/>
        <v>1</v>
      </c>
      <c r="O2369" s="5">
        <f t="shared" si="271"/>
        <v>0</v>
      </c>
    </row>
    <row r="2370" spans="2:15" x14ac:dyDescent="0.2">
      <c r="B2370" s="34"/>
      <c r="G2370" s="3"/>
      <c r="H2370" s="2"/>
      <c r="I2370" s="12"/>
      <c r="J2370" s="67">
        <f t="shared" si="267"/>
        <v>0</v>
      </c>
      <c r="K2370" s="5">
        <f t="shared" si="268"/>
        <v>0</v>
      </c>
      <c r="L2370" s="54">
        <f t="shared" si="269"/>
        <v>0</v>
      </c>
      <c r="M2370" s="56" t="e">
        <f>IF(D2370="",#REF!,D2370)</f>
        <v>#REF!</v>
      </c>
      <c r="N2370" s="5">
        <f t="shared" si="270"/>
        <v>1</v>
      </c>
      <c r="O2370" s="5">
        <f t="shared" si="271"/>
        <v>0</v>
      </c>
    </row>
    <row r="2371" spans="2:15" x14ac:dyDescent="0.2">
      <c r="B2371" s="34"/>
      <c r="G2371" s="3"/>
      <c r="H2371" s="2"/>
      <c r="I2371" s="12"/>
      <c r="J2371" s="67">
        <f t="shared" ref="J2371:J2434" si="274">IF(A2371=C2371,0,H2371)</f>
        <v>0</v>
      </c>
      <c r="K2371" s="5">
        <f t="shared" ref="K2371:K2434" si="275">IF(J2371&gt;0,1,0)</f>
        <v>0</v>
      </c>
      <c r="L2371" s="54">
        <f t="shared" ref="L2371:L2434" si="276">IF(K2371=0,0,IF(I2371="did not close",0,IF(I2371="",0,1)))</f>
        <v>0</v>
      </c>
      <c r="M2371" s="56" t="e">
        <f>IF(D2371="",#REF!,D2371)</f>
        <v>#REF!</v>
      </c>
      <c r="N2371" s="5">
        <f t="shared" ref="N2371:N2434" si="277">IF(A2371=C2371,1,0)</f>
        <v>1</v>
      </c>
      <c r="O2371" s="5">
        <f t="shared" ref="O2371:O2434" si="278">IF(K2371=0,IF(I2371="did not close",0,IF(I2371="",0,1)),0)</f>
        <v>0</v>
      </c>
    </row>
    <row r="2372" spans="2:15" x14ac:dyDescent="0.2">
      <c r="B2372" s="34"/>
      <c r="G2372" s="3"/>
      <c r="H2372" s="2"/>
      <c r="I2372" s="12"/>
      <c r="J2372" s="67">
        <f t="shared" si="274"/>
        <v>0</v>
      </c>
      <c r="K2372" s="5">
        <f t="shared" si="275"/>
        <v>0</v>
      </c>
      <c r="L2372" s="54">
        <f t="shared" si="276"/>
        <v>0</v>
      </c>
      <c r="M2372" s="56" t="e">
        <f>IF(D2372="",#REF!,D2372)</f>
        <v>#REF!</v>
      </c>
      <c r="N2372" s="5">
        <f t="shared" si="277"/>
        <v>1</v>
      </c>
      <c r="O2372" s="5">
        <f t="shared" si="278"/>
        <v>0</v>
      </c>
    </row>
    <row r="2373" spans="2:15" x14ac:dyDescent="0.2">
      <c r="B2373" s="34"/>
      <c r="G2373" s="3"/>
      <c r="H2373" s="2"/>
      <c r="I2373" s="12"/>
      <c r="J2373" s="67">
        <f t="shared" si="274"/>
        <v>0</v>
      </c>
      <c r="K2373" s="5">
        <f t="shared" si="275"/>
        <v>0</v>
      </c>
      <c r="L2373" s="54">
        <f t="shared" si="276"/>
        <v>0</v>
      </c>
      <c r="M2373" s="56">
        <f t="shared" si="273"/>
        <v>0</v>
      </c>
      <c r="N2373" s="5">
        <f t="shared" si="277"/>
        <v>1</v>
      </c>
      <c r="O2373" s="5">
        <f t="shared" si="278"/>
        <v>0</v>
      </c>
    </row>
    <row r="2374" spans="2:15" x14ac:dyDescent="0.2">
      <c r="B2374" s="34"/>
      <c r="G2374" s="3"/>
      <c r="H2374" s="2"/>
      <c r="I2374" s="12"/>
      <c r="J2374" s="67">
        <f t="shared" si="274"/>
        <v>0</v>
      </c>
      <c r="K2374" s="5">
        <f t="shared" si="275"/>
        <v>0</v>
      </c>
      <c r="L2374" s="54">
        <f t="shared" si="276"/>
        <v>0</v>
      </c>
      <c r="M2374" s="56" t="e">
        <f>IF(D2374="",#REF!,D2374)</f>
        <v>#REF!</v>
      </c>
      <c r="N2374" s="5">
        <f t="shared" si="277"/>
        <v>1</v>
      </c>
      <c r="O2374" s="5">
        <f t="shared" si="278"/>
        <v>0</v>
      </c>
    </row>
    <row r="2375" spans="2:15" x14ac:dyDescent="0.2">
      <c r="B2375" s="34"/>
      <c r="G2375" s="3"/>
      <c r="H2375" s="2"/>
      <c r="I2375" s="12"/>
      <c r="J2375" s="67">
        <f t="shared" si="274"/>
        <v>0</v>
      </c>
      <c r="K2375" s="5">
        <f t="shared" si="275"/>
        <v>0</v>
      </c>
      <c r="L2375" s="54">
        <f t="shared" si="276"/>
        <v>0</v>
      </c>
      <c r="M2375" s="56">
        <f t="shared" si="273"/>
        <v>0</v>
      </c>
      <c r="N2375" s="5">
        <f t="shared" si="277"/>
        <v>1</v>
      </c>
      <c r="O2375" s="5">
        <f t="shared" si="278"/>
        <v>0</v>
      </c>
    </row>
    <row r="2376" spans="2:15" x14ac:dyDescent="0.2">
      <c r="B2376" s="34"/>
      <c r="G2376" s="3"/>
      <c r="H2376" s="2"/>
      <c r="I2376" s="12"/>
      <c r="J2376" s="67">
        <f t="shared" si="274"/>
        <v>0</v>
      </c>
      <c r="K2376" s="5">
        <f t="shared" si="275"/>
        <v>0</v>
      </c>
      <c r="L2376" s="54">
        <f t="shared" si="276"/>
        <v>0</v>
      </c>
      <c r="M2376" s="56">
        <f t="shared" si="273"/>
        <v>0</v>
      </c>
      <c r="N2376" s="5">
        <f t="shared" si="277"/>
        <v>1</v>
      </c>
      <c r="O2376" s="5">
        <f t="shared" si="278"/>
        <v>0</v>
      </c>
    </row>
    <row r="2377" spans="2:15" x14ac:dyDescent="0.2">
      <c r="B2377" s="34"/>
      <c r="G2377" s="3"/>
      <c r="H2377" s="2"/>
      <c r="I2377" s="12"/>
      <c r="J2377" s="67">
        <f t="shared" si="274"/>
        <v>0</v>
      </c>
      <c r="K2377" s="5">
        <f t="shared" si="275"/>
        <v>0</v>
      </c>
      <c r="L2377" s="54">
        <f t="shared" si="276"/>
        <v>0</v>
      </c>
      <c r="M2377" s="56">
        <f t="shared" si="273"/>
        <v>0</v>
      </c>
      <c r="N2377" s="5">
        <f t="shared" si="277"/>
        <v>1</v>
      </c>
      <c r="O2377" s="5">
        <f t="shared" si="278"/>
        <v>0</v>
      </c>
    </row>
    <row r="2378" spans="2:15" x14ac:dyDescent="0.2">
      <c r="B2378" s="34"/>
      <c r="G2378" s="3"/>
      <c r="H2378" s="2"/>
      <c r="I2378" s="12"/>
      <c r="J2378" s="67">
        <f t="shared" si="274"/>
        <v>0</v>
      </c>
      <c r="K2378" s="5">
        <f t="shared" si="275"/>
        <v>0</v>
      </c>
      <c r="L2378" s="54">
        <f t="shared" si="276"/>
        <v>0</v>
      </c>
      <c r="M2378" s="56" t="e">
        <f>IF(D2378="",#REF!,D2378)</f>
        <v>#REF!</v>
      </c>
      <c r="N2378" s="5">
        <f t="shared" si="277"/>
        <v>1</v>
      </c>
      <c r="O2378" s="5">
        <f t="shared" si="278"/>
        <v>0</v>
      </c>
    </row>
    <row r="2379" spans="2:15" x14ac:dyDescent="0.2">
      <c r="B2379" s="34"/>
      <c r="G2379" s="3"/>
      <c r="H2379" s="2"/>
      <c r="I2379" s="12"/>
      <c r="J2379" s="67">
        <f t="shared" si="274"/>
        <v>0</v>
      </c>
      <c r="K2379" s="5">
        <f t="shared" si="275"/>
        <v>0</v>
      </c>
      <c r="L2379" s="54">
        <f t="shared" si="276"/>
        <v>0</v>
      </c>
      <c r="M2379" s="56" t="e">
        <f>IF(D2379="",#REF!,D2379)</f>
        <v>#REF!</v>
      </c>
      <c r="N2379" s="5">
        <f t="shared" si="277"/>
        <v>1</v>
      </c>
      <c r="O2379" s="5">
        <f t="shared" si="278"/>
        <v>0</v>
      </c>
    </row>
    <row r="2380" spans="2:15" x14ac:dyDescent="0.2">
      <c r="B2380" s="34"/>
      <c r="G2380" s="3"/>
      <c r="H2380" s="2"/>
      <c r="I2380" s="12"/>
      <c r="J2380" s="67">
        <f t="shared" si="274"/>
        <v>0</v>
      </c>
      <c r="K2380" s="5">
        <f t="shared" si="275"/>
        <v>0</v>
      </c>
      <c r="L2380" s="54">
        <f t="shared" si="276"/>
        <v>0</v>
      </c>
      <c r="M2380" s="56">
        <f t="shared" si="273"/>
        <v>0</v>
      </c>
      <c r="N2380" s="5">
        <f t="shared" si="277"/>
        <v>1</v>
      </c>
      <c r="O2380" s="5">
        <f t="shared" si="278"/>
        <v>0</v>
      </c>
    </row>
    <row r="2381" spans="2:15" x14ac:dyDescent="0.2">
      <c r="B2381" s="34"/>
      <c r="G2381" s="3"/>
      <c r="H2381" s="2"/>
      <c r="I2381" s="12"/>
      <c r="J2381" s="67">
        <f t="shared" si="274"/>
        <v>0</v>
      </c>
      <c r="K2381" s="5">
        <f t="shared" si="275"/>
        <v>0</v>
      </c>
      <c r="L2381" s="54">
        <f t="shared" si="276"/>
        <v>0</v>
      </c>
      <c r="M2381" s="56" t="e">
        <f>IF(D2381="",#REF!,D2381)</f>
        <v>#REF!</v>
      </c>
      <c r="N2381" s="5">
        <f t="shared" si="277"/>
        <v>1</v>
      </c>
      <c r="O2381" s="5">
        <f t="shared" si="278"/>
        <v>0</v>
      </c>
    </row>
    <row r="2382" spans="2:15" x14ac:dyDescent="0.2">
      <c r="B2382" s="34"/>
      <c r="G2382" s="3"/>
      <c r="H2382" s="2"/>
      <c r="I2382" s="12"/>
      <c r="J2382" s="67">
        <f t="shared" si="274"/>
        <v>0</v>
      </c>
      <c r="K2382" s="5">
        <f t="shared" si="275"/>
        <v>0</v>
      </c>
      <c r="L2382" s="54">
        <f t="shared" si="276"/>
        <v>0</v>
      </c>
      <c r="M2382" s="56">
        <f t="shared" si="273"/>
        <v>0</v>
      </c>
      <c r="N2382" s="5">
        <f t="shared" si="277"/>
        <v>1</v>
      </c>
      <c r="O2382" s="5">
        <f t="shared" si="278"/>
        <v>0</v>
      </c>
    </row>
    <row r="2383" spans="2:15" x14ac:dyDescent="0.2">
      <c r="B2383" s="34"/>
      <c r="G2383" s="3"/>
      <c r="H2383" s="2"/>
      <c r="I2383" s="12"/>
      <c r="J2383" s="67">
        <f t="shared" si="274"/>
        <v>0</v>
      </c>
      <c r="K2383" s="5">
        <f t="shared" si="275"/>
        <v>0</v>
      </c>
      <c r="L2383" s="54">
        <f t="shared" si="276"/>
        <v>0</v>
      </c>
      <c r="M2383" s="56">
        <f t="shared" si="273"/>
        <v>0</v>
      </c>
      <c r="N2383" s="5">
        <f t="shared" si="277"/>
        <v>1</v>
      </c>
      <c r="O2383" s="5">
        <f t="shared" si="278"/>
        <v>0</v>
      </c>
    </row>
    <row r="2384" spans="2:15" x14ac:dyDescent="0.2">
      <c r="B2384" s="34"/>
      <c r="G2384" s="3"/>
      <c r="H2384" s="2"/>
      <c r="I2384" s="12"/>
      <c r="J2384" s="67">
        <f t="shared" si="274"/>
        <v>0</v>
      </c>
      <c r="K2384" s="5">
        <f t="shared" si="275"/>
        <v>0</v>
      </c>
      <c r="L2384" s="54">
        <f t="shared" si="276"/>
        <v>0</v>
      </c>
      <c r="M2384" s="56">
        <f t="shared" si="273"/>
        <v>0</v>
      </c>
      <c r="N2384" s="5">
        <f t="shared" si="277"/>
        <v>1</v>
      </c>
      <c r="O2384" s="5">
        <f t="shared" si="278"/>
        <v>0</v>
      </c>
    </row>
    <row r="2385" spans="2:15" x14ac:dyDescent="0.2">
      <c r="B2385" s="34"/>
      <c r="G2385" s="3"/>
      <c r="H2385" s="2"/>
      <c r="I2385" s="12"/>
      <c r="J2385" s="67">
        <f t="shared" si="274"/>
        <v>0</v>
      </c>
      <c r="K2385" s="5">
        <f t="shared" si="275"/>
        <v>0</v>
      </c>
      <c r="L2385" s="54">
        <f t="shared" si="276"/>
        <v>0</v>
      </c>
      <c r="M2385" s="56">
        <f t="shared" si="273"/>
        <v>0</v>
      </c>
      <c r="N2385" s="5">
        <f t="shared" si="277"/>
        <v>1</v>
      </c>
      <c r="O2385" s="5">
        <f t="shared" si="278"/>
        <v>0</v>
      </c>
    </row>
    <row r="2386" spans="2:15" x14ac:dyDescent="0.2">
      <c r="B2386" s="34"/>
      <c r="G2386" s="3"/>
      <c r="H2386" s="2"/>
      <c r="I2386" s="12"/>
      <c r="J2386" s="67">
        <f t="shared" si="274"/>
        <v>0</v>
      </c>
      <c r="K2386" s="5">
        <f t="shared" si="275"/>
        <v>0</v>
      </c>
      <c r="L2386" s="54">
        <f t="shared" si="276"/>
        <v>0</v>
      </c>
      <c r="M2386" s="56" t="e">
        <f>IF(D2386="",#REF!,D2386)</f>
        <v>#REF!</v>
      </c>
      <c r="N2386" s="5">
        <f t="shared" si="277"/>
        <v>1</v>
      </c>
      <c r="O2386" s="5">
        <f t="shared" si="278"/>
        <v>0</v>
      </c>
    </row>
    <row r="2387" spans="2:15" x14ac:dyDescent="0.2">
      <c r="B2387" s="34"/>
      <c r="G2387" s="3"/>
      <c r="H2387" s="2"/>
      <c r="I2387" s="12"/>
      <c r="J2387" s="67">
        <f t="shared" si="274"/>
        <v>0</v>
      </c>
      <c r="K2387" s="5">
        <f t="shared" si="275"/>
        <v>0</v>
      </c>
      <c r="L2387" s="54">
        <f t="shared" si="276"/>
        <v>0</v>
      </c>
      <c r="M2387" s="56">
        <f t="shared" si="273"/>
        <v>0</v>
      </c>
      <c r="N2387" s="5">
        <f t="shared" si="277"/>
        <v>1</v>
      </c>
      <c r="O2387" s="5">
        <f t="shared" si="278"/>
        <v>0</v>
      </c>
    </row>
    <row r="2388" spans="2:15" x14ac:dyDescent="0.2">
      <c r="B2388" s="34"/>
      <c r="G2388" s="3"/>
      <c r="H2388" s="2"/>
      <c r="I2388" s="12"/>
      <c r="J2388" s="67">
        <f t="shared" si="274"/>
        <v>0</v>
      </c>
      <c r="K2388" s="5">
        <f t="shared" si="275"/>
        <v>0</v>
      </c>
      <c r="L2388" s="54">
        <f t="shared" si="276"/>
        <v>0</v>
      </c>
      <c r="M2388" s="56" t="e">
        <f>IF(D2388="",#REF!,D2388)</f>
        <v>#REF!</v>
      </c>
      <c r="N2388" s="5">
        <f t="shared" si="277"/>
        <v>1</v>
      </c>
      <c r="O2388" s="5">
        <f t="shared" si="278"/>
        <v>0</v>
      </c>
    </row>
    <row r="2389" spans="2:15" x14ac:dyDescent="0.2">
      <c r="B2389" s="34"/>
      <c r="G2389" s="3"/>
      <c r="H2389" s="2"/>
      <c r="I2389" s="12"/>
      <c r="J2389" s="67">
        <f t="shared" si="274"/>
        <v>0</v>
      </c>
      <c r="K2389" s="5">
        <f t="shared" si="275"/>
        <v>0</v>
      </c>
      <c r="L2389" s="54">
        <f t="shared" si="276"/>
        <v>0</v>
      </c>
      <c r="M2389" s="56">
        <f t="shared" si="273"/>
        <v>0</v>
      </c>
      <c r="N2389" s="5">
        <f t="shared" si="277"/>
        <v>1</v>
      </c>
      <c r="O2389" s="5">
        <f t="shared" si="278"/>
        <v>0</v>
      </c>
    </row>
    <row r="2390" spans="2:15" x14ac:dyDescent="0.2">
      <c r="B2390" s="34"/>
      <c r="G2390" s="3"/>
      <c r="H2390" s="2"/>
      <c r="I2390" s="12"/>
      <c r="J2390" s="67">
        <f t="shared" si="274"/>
        <v>0</v>
      </c>
      <c r="K2390" s="5">
        <f t="shared" si="275"/>
        <v>0</v>
      </c>
      <c r="L2390" s="54">
        <f t="shared" si="276"/>
        <v>0</v>
      </c>
      <c r="M2390" s="56" t="e">
        <f>IF(D2390="",#REF!,D2390)</f>
        <v>#REF!</v>
      </c>
      <c r="N2390" s="5">
        <f t="shared" si="277"/>
        <v>1</v>
      </c>
      <c r="O2390" s="5">
        <f t="shared" si="278"/>
        <v>0</v>
      </c>
    </row>
    <row r="2391" spans="2:15" x14ac:dyDescent="0.2">
      <c r="B2391" s="34"/>
      <c r="G2391" s="3"/>
      <c r="H2391" s="2"/>
      <c r="I2391" s="12"/>
      <c r="J2391" s="67">
        <f t="shared" si="274"/>
        <v>0</v>
      </c>
      <c r="K2391" s="5">
        <f t="shared" si="275"/>
        <v>0</v>
      </c>
      <c r="L2391" s="54">
        <f t="shared" si="276"/>
        <v>0</v>
      </c>
      <c r="M2391" s="56" t="e">
        <f>IF(D2391="",#REF!,D2391)</f>
        <v>#REF!</v>
      </c>
      <c r="N2391" s="5">
        <f t="shared" si="277"/>
        <v>1</v>
      </c>
      <c r="O2391" s="5">
        <f t="shared" si="278"/>
        <v>0</v>
      </c>
    </row>
    <row r="2392" spans="2:15" x14ac:dyDescent="0.2">
      <c r="B2392" s="34"/>
      <c r="G2392" s="3"/>
      <c r="H2392" s="2"/>
      <c r="I2392" s="12"/>
      <c r="J2392" s="67">
        <f t="shared" si="274"/>
        <v>0</v>
      </c>
      <c r="K2392" s="5">
        <f t="shared" si="275"/>
        <v>0</v>
      </c>
      <c r="L2392" s="54">
        <f t="shared" si="276"/>
        <v>0</v>
      </c>
      <c r="M2392" s="56" t="e">
        <f>IF(D2392="",#REF!,D2392)</f>
        <v>#REF!</v>
      </c>
      <c r="N2392" s="5">
        <f t="shared" si="277"/>
        <v>1</v>
      </c>
      <c r="O2392" s="5">
        <f t="shared" si="278"/>
        <v>0</v>
      </c>
    </row>
    <row r="2393" spans="2:15" x14ac:dyDescent="0.2">
      <c r="B2393" s="34"/>
      <c r="G2393" s="3"/>
      <c r="H2393" s="2"/>
      <c r="I2393" s="12"/>
      <c r="J2393" s="67">
        <f t="shared" si="274"/>
        <v>0</v>
      </c>
      <c r="K2393" s="5">
        <f t="shared" si="275"/>
        <v>0</v>
      </c>
      <c r="L2393" s="54">
        <f t="shared" si="276"/>
        <v>0</v>
      </c>
      <c r="M2393" s="56">
        <f t="shared" si="273"/>
        <v>0</v>
      </c>
      <c r="N2393" s="5">
        <f t="shared" si="277"/>
        <v>1</v>
      </c>
      <c r="O2393" s="5">
        <f t="shared" si="278"/>
        <v>0</v>
      </c>
    </row>
    <row r="2394" spans="2:15" x14ac:dyDescent="0.2">
      <c r="B2394" s="34"/>
      <c r="G2394" s="3"/>
      <c r="H2394" s="2"/>
      <c r="I2394" s="12"/>
      <c r="J2394" s="67">
        <f t="shared" si="274"/>
        <v>0</v>
      </c>
      <c r="K2394" s="5">
        <f t="shared" si="275"/>
        <v>0</v>
      </c>
      <c r="L2394" s="54">
        <f t="shared" si="276"/>
        <v>0</v>
      </c>
      <c r="M2394" s="56">
        <f t="shared" si="273"/>
        <v>0</v>
      </c>
      <c r="N2394" s="5">
        <f t="shared" si="277"/>
        <v>1</v>
      </c>
      <c r="O2394" s="5">
        <f t="shared" si="278"/>
        <v>0</v>
      </c>
    </row>
    <row r="2395" spans="2:15" x14ac:dyDescent="0.2">
      <c r="B2395" s="34"/>
      <c r="G2395" s="3"/>
      <c r="H2395" s="2"/>
      <c r="I2395" s="12"/>
      <c r="J2395" s="67">
        <f t="shared" si="274"/>
        <v>0</v>
      </c>
      <c r="K2395" s="5">
        <f t="shared" si="275"/>
        <v>0</v>
      </c>
      <c r="L2395" s="54">
        <f t="shared" si="276"/>
        <v>0</v>
      </c>
      <c r="M2395" s="56">
        <f t="shared" si="273"/>
        <v>0</v>
      </c>
      <c r="N2395" s="5">
        <f t="shared" si="277"/>
        <v>1</v>
      </c>
      <c r="O2395" s="5">
        <f t="shared" si="278"/>
        <v>0</v>
      </c>
    </row>
    <row r="2396" spans="2:15" x14ac:dyDescent="0.2">
      <c r="B2396" s="34"/>
      <c r="G2396" s="3"/>
      <c r="H2396" s="2"/>
      <c r="I2396" s="12"/>
      <c r="J2396" s="67">
        <f t="shared" si="274"/>
        <v>0</v>
      </c>
      <c r="K2396" s="5">
        <f t="shared" si="275"/>
        <v>0</v>
      </c>
      <c r="L2396" s="54">
        <f t="shared" si="276"/>
        <v>0</v>
      </c>
      <c r="M2396" s="56">
        <f t="shared" si="273"/>
        <v>0</v>
      </c>
      <c r="N2396" s="5">
        <f t="shared" si="277"/>
        <v>1</v>
      </c>
      <c r="O2396" s="5">
        <f t="shared" si="278"/>
        <v>0</v>
      </c>
    </row>
    <row r="2397" spans="2:15" x14ac:dyDescent="0.2">
      <c r="B2397" s="34"/>
      <c r="G2397" s="3"/>
      <c r="H2397" s="2"/>
      <c r="I2397" s="12"/>
      <c r="J2397" s="67">
        <f t="shared" si="274"/>
        <v>0</v>
      </c>
      <c r="K2397" s="5">
        <f t="shared" si="275"/>
        <v>0</v>
      </c>
      <c r="L2397" s="54">
        <f t="shared" si="276"/>
        <v>0</v>
      </c>
      <c r="M2397" s="56" t="e">
        <f>IF(D2397="",#REF!,D2397)</f>
        <v>#REF!</v>
      </c>
      <c r="N2397" s="5">
        <f t="shared" si="277"/>
        <v>1</v>
      </c>
      <c r="O2397" s="5">
        <f t="shared" si="278"/>
        <v>0</v>
      </c>
    </row>
    <row r="2398" spans="2:15" x14ac:dyDescent="0.2">
      <c r="B2398" s="34"/>
      <c r="G2398" s="3"/>
      <c r="H2398" s="2"/>
      <c r="I2398" s="12"/>
      <c r="J2398" s="67">
        <f t="shared" si="274"/>
        <v>0</v>
      </c>
      <c r="K2398" s="5">
        <f t="shared" si="275"/>
        <v>0</v>
      </c>
      <c r="L2398" s="54">
        <f t="shared" si="276"/>
        <v>0</v>
      </c>
      <c r="M2398" s="56">
        <f t="shared" si="273"/>
        <v>0</v>
      </c>
      <c r="N2398" s="5">
        <f t="shared" si="277"/>
        <v>1</v>
      </c>
      <c r="O2398" s="5">
        <f t="shared" si="278"/>
        <v>0</v>
      </c>
    </row>
    <row r="2399" spans="2:15" x14ac:dyDescent="0.2">
      <c r="B2399" s="34"/>
      <c r="G2399" s="3"/>
      <c r="H2399" s="2"/>
      <c r="I2399" s="12"/>
      <c r="J2399" s="67">
        <f t="shared" si="274"/>
        <v>0</v>
      </c>
      <c r="K2399" s="5">
        <f t="shared" si="275"/>
        <v>0</v>
      </c>
      <c r="L2399" s="54">
        <f t="shared" si="276"/>
        <v>0</v>
      </c>
      <c r="M2399" s="56">
        <f t="shared" si="273"/>
        <v>0</v>
      </c>
      <c r="N2399" s="5">
        <f t="shared" si="277"/>
        <v>1</v>
      </c>
      <c r="O2399" s="5">
        <f t="shared" si="278"/>
        <v>0</v>
      </c>
    </row>
    <row r="2400" spans="2:15" x14ac:dyDescent="0.2">
      <c r="B2400" s="34"/>
      <c r="G2400" s="3"/>
      <c r="H2400" s="2"/>
      <c r="I2400" s="12"/>
      <c r="J2400" s="67">
        <f t="shared" si="274"/>
        <v>0</v>
      </c>
      <c r="K2400" s="5">
        <f t="shared" si="275"/>
        <v>0</v>
      </c>
      <c r="L2400" s="54">
        <f t="shared" si="276"/>
        <v>0</v>
      </c>
      <c r="M2400" s="56">
        <f t="shared" si="273"/>
        <v>0</v>
      </c>
      <c r="N2400" s="5">
        <f t="shared" si="277"/>
        <v>1</v>
      </c>
      <c r="O2400" s="5">
        <f t="shared" si="278"/>
        <v>0</v>
      </c>
    </row>
    <row r="2401" spans="2:15" x14ac:dyDescent="0.2">
      <c r="B2401" s="34"/>
      <c r="G2401" s="3"/>
      <c r="H2401" s="2"/>
      <c r="I2401" s="12"/>
      <c r="J2401" s="67">
        <f t="shared" si="274"/>
        <v>0</v>
      </c>
      <c r="K2401" s="5">
        <f t="shared" si="275"/>
        <v>0</v>
      </c>
      <c r="L2401" s="54">
        <f t="shared" si="276"/>
        <v>0</v>
      </c>
      <c r="M2401" s="56">
        <f t="shared" si="273"/>
        <v>0</v>
      </c>
      <c r="N2401" s="5">
        <f t="shared" si="277"/>
        <v>1</v>
      </c>
      <c r="O2401" s="5">
        <f t="shared" si="278"/>
        <v>0</v>
      </c>
    </row>
    <row r="2402" spans="2:15" x14ac:dyDescent="0.2">
      <c r="B2402" s="34"/>
      <c r="G2402" s="3"/>
      <c r="H2402" s="2"/>
      <c r="I2402" s="12"/>
      <c r="J2402" s="67">
        <f t="shared" si="274"/>
        <v>0</v>
      </c>
      <c r="K2402" s="5">
        <f t="shared" si="275"/>
        <v>0</v>
      </c>
      <c r="L2402" s="54">
        <f t="shared" si="276"/>
        <v>0</v>
      </c>
      <c r="M2402" s="56" t="e">
        <f>IF(D2402="",#REF!,D2402)</f>
        <v>#REF!</v>
      </c>
      <c r="N2402" s="5">
        <f t="shared" si="277"/>
        <v>1</v>
      </c>
      <c r="O2402" s="5">
        <f t="shared" si="278"/>
        <v>0</v>
      </c>
    </row>
    <row r="2403" spans="2:15" x14ac:dyDescent="0.2">
      <c r="B2403" s="34"/>
      <c r="G2403" s="3"/>
      <c r="H2403" s="2"/>
      <c r="I2403" s="12"/>
      <c r="J2403" s="67">
        <f t="shared" si="274"/>
        <v>0</v>
      </c>
      <c r="K2403" s="5">
        <f t="shared" si="275"/>
        <v>0</v>
      </c>
      <c r="L2403" s="54">
        <f t="shared" si="276"/>
        <v>0</v>
      </c>
      <c r="M2403" s="56" t="e">
        <f>IF(D2403="",#REF!,D2403)</f>
        <v>#REF!</v>
      </c>
      <c r="N2403" s="5">
        <f t="shared" si="277"/>
        <v>1</v>
      </c>
      <c r="O2403" s="5">
        <f t="shared" si="278"/>
        <v>0</v>
      </c>
    </row>
    <row r="2404" spans="2:15" x14ac:dyDescent="0.2">
      <c r="B2404" s="34"/>
      <c r="G2404" s="3"/>
      <c r="H2404" s="2"/>
      <c r="I2404" s="12"/>
      <c r="J2404" s="67">
        <f t="shared" si="274"/>
        <v>0</v>
      </c>
      <c r="K2404" s="5">
        <f t="shared" si="275"/>
        <v>0</v>
      </c>
      <c r="L2404" s="54">
        <f t="shared" si="276"/>
        <v>0</v>
      </c>
      <c r="M2404" s="56">
        <f t="shared" ref="M2404:M2456" si="279">IF(D2404="",D2403,D2404)</f>
        <v>0</v>
      </c>
      <c r="N2404" s="5">
        <f t="shared" si="277"/>
        <v>1</v>
      </c>
      <c r="O2404" s="5">
        <f t="shared" si="278"/>
        <v>0</v>
      </c>
    </row>
    <row r="2405" spans="2:15" x14ac:dyDescent="0.2">
      <c r="B2405" s="34"/>
      <c r="G2405" s="3"/>
      <c r="H2405" s="2"/>
      <c r="I2405" s="12"/>
      <c r="J2405" s="67">
        <f t="shared" si="274"/>
        <v>0</v>
      </c>
      <c r="K2405" s="5">
        <f t="shared" si="275"/>
        <v>0</v>
      </c>
      <c r="L2405" s="54">
        <f t="shared" si="276"/>
        <v>0</v>
      </c>
      <c r="M2405" s="56" t="e">
        <f>IF(D2405="",#REF!,D2405)</f>
        <v>#REF!</v>
      </c>
      <c r="N2405" s="5">
        <f t="shared" si="277"/>
        <v>1</v>
      </c>
      <c r="O2405" s="5">
        <f t="shared" si="278"/>
        <v>0</v>
      </c>
    </row>
    <row r="2406" spans="2:15" x14ac:dyDescent="0.2">
      <c r="B2406" s="34"/>
      <c r="G2406" s="3"/>
      <c r="H2406" s="2"/>
      <c r="I2406" s="12"/>
      <c r="J2406" s="67">
        <f t="shared" si="274"/>
        <v>0</v>
      </c>
      <c r="K2406" s="5">
        <f t="shared" si="275"/>
        <v>0</v>
      </c>
      <c r="L2406" s="54">
        <f t="shared" si="276"/>
        <v>0</v>
      </c>
      <c r="M2406" s="56">
        <f t="shared" si="279"/>
        <v>0</v>
      </c>
      <c r="N2406" s="5">
        <f t="shared" si="277"/>
        <v>1</v>
      </c>
      <c r="O2406" s="5">
        <f t="shared" si="278"/>
        <v>0</v>
      </c>
    </row>
    <row r="2407" spans="2:15" x14ac:dyDescent="0.2">
      <c r="B2407" s="34"/>
      <c r="G2407" s="3"/>
      <c r="H2407" s="2"/>
      <c r="I2407" s="12"/>
      <c r="J2407" s="67">
        <f t="shared" si="274"/>
        <v>0</v>
      </c>
      <c r="K2407" s="5">
        <f t="shared" si="275"/>
        <v>0</v>
      </c>
      <c r="L2407" s="54">
        <f t="shared" si="276"/>
        <v>0</v>
      </c>
      <c r="M2407" s="56">
        <f t="shared" si="279"/>
        <v>0</v>
      </c>
      <c r="N2407" s="5">
        <f t="shared" si="277"/>
        <v>1</v>
      </c>
      <c r="O2407" s="5">
        <f t="shared" si="278"/>
        <v>0</v>
      </c>
    </row>
    <row r="2408" spans="2:15" x14ac:dyDescent="0.2">
      <c r="B2408" s="34"/>
      <c r="G2408" s="3"/>
      <c r="H2408" s="2"/>
      <c r="I2408" s="12"/>
      <c r="J2408" s="67">
        <f t="shared" si="274"/>
        <v>0</v>
      </c>
      <c r="K2408" s="5">
        <f t="shared" si="275"/>
        <v>0</v>
      </c>
      <c r="L2408" s="54">
        <f t="shared" si="276"/>
        <v>0</v>
      </c>
      <c r="M2408" s="56">
        <f t="shared" si="279"/>
        <v>0</v>
      </c>
      <c r="N2408" s="5">
        <f t="shared" si="277"/>
        <v>1</v>
      </c>
      <c r="O2408" s="5">
        <f t="shared" si="278"/>
        <v>0</v>
      </c>
    </row>
    <row r="2409" spans="2:15" x14ac:dyDescent="0.2">
      <c r="B2409" s="34"/>
      <c r="G2409" s="3"/>
      <c r="H2409" s="2"/>
      <c r="I2409" s="12"/>
      <c r="J2409" s="67">
        <f t="shared" si="274"/>
        <v>0</v>
      </c>
      <c r="K2409" s="5">
        <f t="shared" si="275"/>
        <v>0</v>
      </c>
      <c r="L2409" s="54">
        <f t="shared" si="276"/>
        <v>0</v>
      </c>
      <c r="M2409" s="56">
        <f t="shared" si="279"/>
        <v>0</v>
      </c>
      <c r="N2409" s="5">
        <f t="shared" si="277"/>
        <v>1</v>
      </c>
      <c r="O2409" s="5">
        <f t="shared" si="278"/>
        <v>0</v>
      </c>
    </row>
    <row r="2410" spans="2:15" x14ac:dyDescent="0.2">
      <c r="B2410" s="34"/>
      <c r="G2410" s="3"/>
      <c r="H2410" s="2"/>
      <c r="I2410" s="12"/>
      <c r="J2410" s="67">
        <f t="shared" si="274"/>
        <v>0</v>
      </c>
      <c r="K2410" s="5">
        <f t="shared" si="275"/>
        <v>0</v>
      </c>
      <c r="L2410" s="54">
        <f t="shared" si="276"/>
        <v>0</v>
      </c>
      <c r="M2410" s="56">
        <f t="shared" si="279"/>
        <v>0</v>
      </c>
      <c r="N2410" s="5">
        <f t="shared" si="277"/>
        <v>1</v>
      </c>
      <c r="O2410" s="5">
        <f t="shared" si="278"/>
        <v>0</v>
      </c>
    </row>
    <row r="2411" spans="2:15" x14ac:dyDescent="0.2">
      <c r="B2411" s="34"/>
      <c r="G2411" s="3"/>
      <c r="H2411" s="2"/>
      <c r="I2411" s="12"/>
      <c r="J2411" s="67">
        <f t="shared" si="274"/>
        <v>0</v>
      </c>
      <c r="K2411" s="5">
        <f t="shared" si="275"/>
        <v>0</v>
      </c>
      <c r="L2411" s="54">
        <f t="shared" si="276"/>
        <v>0</v>
      </c>
      <c r="M2411" s="56">
        <f t="shared" si="279"/>
        <v>0</v>
      </c>
      <c r="N2411" s="5">
        <f t="shared" si="277"/>
        <v>1</v>
      </c>
      <c r="O2411" s="5">
        <f t="shared" si="278"/>
        <v>0</v>
      </c>
    </row>
    <row r="2412" spans="2:15" x14ac:dyDescent="0.2">
      <c r="B2412" s="34"/>
      <c r="G2412" s="3"/>
      <c r="H2412" s="2"/>
      <c r="I2412" s="12"/>
      <c r="J2412" s="67">
        <f t="shared" si="274"/>
        <v>0</v>
      </c>
      <c r="K2412" s="5">
        <f t="shared" si="275"/>
        <v>0</v>
      </c>
      <c r="L2412" s="54">
        <f t="shared" si="276"/>
        <v>0</v>
      </c>
      <c r="M2412" s="56">
        <f t="shared" si="279"/>
        <v>0</v>
      </c>
      <c r="N2412" s="5">
        <f t="shared" si="277"/>
        <v>1</v>
      </c>
      <c r="O2412" s="5">
        <f t="shared" si="278"/>
        <v>0</v>
      </c>
    </row>
    <row r="2413" spans="2:15" x14ac:dyDescent="0.2">
      <c r="B2413" s="34"/>
      <c r="G2413" s="3"/>
      <c r="H2413" s="2"/>
      <c r="I2413" s="12"/>
      <c r="J2413" s="67">
        <f t="shared" si="274"/>
        <v>0</v>
      </c>
      <c r="K2413" s="5">
        <f t="shared" si="275"/>
        <v>0</v>
      </c>
      <c r="L2413" s="54">
        <f t="shared" si="276"/>
        <v>0</v>
      </c>
      <c r="M2413" s="56">
        <f t="shared" si="279"/>
        <v>0</v>
      </c>
      <c r="N2413" s="5">
        <f t="shared" si="277"/>
        <v>1</v>
      </c>
      <c r="O2413" s="5">
        <f t="shared" si="278"/>
        <v>0</v>
      </c>
    </row>
    <row r="2414" spans="2:15" x14ac:dyDescent="0.2">
      <c r="B2414" s="34"/>
      <c r="G2414" s="3"/>
      <c r="H2414" s="2"/>
      <c r="I2414" s="12"/>
      <c r="J2414" s="67">
        <f t="shared" si="274"/>
        <v>0</v>
      </c>
      <c r="K2414" s="5">
        <f t="shared" si="275"/>
        <v>0</v>
      </c>
      <c r="L2414" s="54">
        <f t="shared" si="276"/>
        <v>0</v>
      </c>
      <c r="M2414" s="56">
        <f t="shared" si="279"/>
        <v>0</v>
      </c>
      <c r="N2414" s="5">
        <f t="shared" si="277"/>
        <v>1</v>
      </c>
      <c r="O2414" s="5">
        <f t="shared" si="278"/>
        <v>0</v>
      </c>
    </row>
    <row r="2415" spans="2:15" x14ac:dyDescent="0.2">
      <c r="B2415" s="34"/>
      <c r="G2415" s="3"/>
      <c r="H2415" s="2"/>
      <c r="I2415" s="12"/>
      <c r="J2415" s="67">
        <f t="shared" si="274"/>
        <v>0</v>
      </c>
      <c r="K2415" s="5">
        <f t="shared" si="275"/>
        <v>0</v>
      </c>
      <c r="L2415" s="54">
        <f t="shared" si="276"/>
        <v>0</v>
      </c>
      <c r="M2415" s="56">
        <f t="shared" si="279"/>
        <v>0</v>
      </c>
      <c r="N2415" s="5">
        <f t="shared" si="277"/>
        <v>1</v>
      </c>
      <c r="O2415" s="5">
        <f t="shared" si="278"/>
        <v>0</v>
      </c>
    </row>
    <row r="2416" spans="2:15" x14ac:dyDescent="0.2">
      <c r="B2416" s="34"/>
      <c r="G2416" s="3"/>
      <c r="H2416" s="2"/>
      <c r="I2416" s="12"/>
      <c r="J2416" s="67">
        <f t="shared" si="274"/>
        <v>0</v>
      </c>
      <c r="K2416" s="5">
        <f t="shared" si="275"/>
        <v>0</v>
      </c>
      <c r="L2416" s="54">
        <f t="shared" si="276"/>
        <v>0</v>
      </c>
      <c r="M2416" s="56">
        <f t="shared" si="279"/>
        <v>0</v>
      </c>
      <c r="N2416" s="5">
        <f t="shared" si="277"/>
        <v>1</v>
      </c>
      <c r="O2416" s="5">
        <f t="shared" si="278"/>
        <v>0</v>
      </c>
    </row>
    <row r="2417" spans="2:15" x14ac:dyDescent="0.2">
      <c r="B2417" s="34"/>
      <c r="G2417" s="3"/>
      <c r="H2417" s="2"/>
      <c r="I2417" s="12"/>
      <c r="J2417" s="67">
        <f t="shared" si="274"/>
        <v>0</v>
      </c>
      <c r="K2417" s="5">
        <f t="shared" si="275"/>
        <v>0</v>
      </c>
      <c r="L2417" s="54">
        <f t="shared" si="276"/>
        <v>0</v>
      </c>
      <c r="M2417" s="56">
        <f t="shared" si="279"/>
        <v>0</v>
      </c>
      <c r="N2417" s="5">
        <f t="shared" si="277"/>
        <v>1</v>
      </c>
      <c r="O2417" s="5">
        <f t="shared" si="278"/>
        <v>0</v>
      </c>
    </row>
    <row r="2418" spans="2:15" x14ac:dyDescent="0.2">
      <c r="B2418" s="34"/>
      <c r="G2418" s="3"/>
      <c r="H2418" s="2"/>
      <c r="I2418" s="12"/>
      <c r="J2418" s="67">
        <f t="shared" si="274"/>
        <v>0</v>
      </c>
      <c r="K2418" s="5">
        <f t="shared" si="275"/>
        <v>0</v>
      </c>
      <c r="L2418" s="54">
        <f t="shared" si="276"/>
        <v>0</v>
      </c>
      <c r="M2418" s="56">
        <f t="shared" si="279"/>
        <v>0</v>
      </c>
      <c r="N2418" s="5">
        <f t="shared" si="277"/>
        <v>1</v>
      </c>
      <c r="O2418" s="5">
        <f t="shared" si="278"/>
        <v>0</v>
      </c>
    </row>
    <row r="2419" spans="2:15" x14ac:dyDescent="0.2">
      <c r="B2419" s="34"/>
      <c r="G2419" s="3"/>
      <c r="H2419" s="2"/>
      <c r="I2419" s="12"/>
      <c r="J2419" s="67">
        <f t="shared" si="274"/>
        <v>0</v>
      </c>
      <c r="K2419" s="5">
        <f t="shared" si="275"/>
        <v>0</v>
      </c>
      <c r="L2419" s="54">
        <f t="shared" si="276"/>
        <v>0</v>
      </c>
      <c r="M2419" s="56">
        <f t="shared" si="279"/>
        <v>0</v>
      </c>
      <c r="N2419" s="5">
        <f t="shared" si="277"/>
        <v>1</v>
      </c>
      <c r="O2419" s="5">
        <f t="shared" si="278"/>
        <v>0</v>
      </c>
    </row>
    <row r="2420" spans="2:15" x14ac:dyDescent="0.2">
      <c r="B2420" s="34"/>
      <c r="G2420" s="3"/>
      <c r="H2420" s="2"/>
      <c r="I2420" s="12"/>
      <c r="J2420" s="67">
        <f t="shared" si="274"/>
        <v>0</v>
      </c>
      <c r="K2420" s="5">
        <f t="shared" si="275"/>
        <v>0</v>
      </c>
      <c r="L2420" s="54">
        <f t="shared" si="276"/>
        <v>0</v>
      </c>
      <c r="M2420" s="56">
        <f t="shared" si="279"/>
        <v>0</v>
      </c>
      <c r="N2420" s="5">
        <f t="shared" si="277"/>
        <v>1</v>
      </c>
      <c r="O2420" s="5">
        <f t="shared" si="278"/>
        <v>0</v>
      </c>
    </row>
    <row r="2421" spans="2:15" x14ac:dyDescent="0.2">
      <c r="B2421" s="34"/>
      <c r="G2421" s="3"/>
      <c r="H2421" s="2"/>
      <c r="I2421" s="12"/>
      <c r="J2421" s="67">
        <f t="shared" si="274"/>
        <v>0</v>
      </c>
      <c r="K2421" s="5">
        <f t="shared" si="275"/>
        <v>0</v>
      </c>
      <c r="L2421" s="54">
        <f t="shared" si="276"/>
        <v>0</v>
      </c>
      <c r="M2421" s="56">
        <f t="shared" si="279"/>
        <v>0</v>
      </c>
      <c r="N2421" s="5">
        <f t="shared" si="277"/>
        <v>1</v>
      </c>
      <c r="O2421" s="5">
        <f t="shared" si="278"/>
        <v>0</v>
      </c>
    </row>
    <row r="2422" spans="2:15" x14ac:dyDescent="0.2">
      <c r="B2422" s="34"/>
      <c r="G2422" s="3"/>
      <c r="H2422" s="2"/>
      <c r="I2422" s="12"/>
      <c r="J2422" s="67">
        <f t="shared" si="274"/>
        <v>0</v>
      </c>
      <c r="K2422" s="5">
        <f t="shared" si="275"/>
        <v>0</v>
      </c>
      <c r="L2422" s="54">
        <f t="shared" si="276"/>
        <v>0</v>
      </c>
      <c r="M2422" s="56">
        <f t="shared" si="279"/>
        <v>0</v>
      </c>
      <c r="N2422" s="5">
        <f t="shared" si="277"/>
        <v>1</v>
      </c>
      <c r="O2422" s="5">
        <f t="shared" si="278"/>
        <v>0</v>
      </c>
    </row>
    <row r="2423" spans="2:15" x14ac:dyDescent="0.2">
      <c r="B2423" s="34"/>
      <c r="G2423" s="3"/>
      <c r="H2423" s="2"/>
      <c r="I2423" s="12"/>
      <c r="J2423" s="67">
        <f t="shared" si="274"/>
        <v>0</v>
      </c>
      <c r="K2423" s="5">
        <f t="shared" si="275"/>
        <v>0</v>
      </c>
      <c r="L2423" s="54">
        <f t="shared" si="276"/>
        <v>0</v>
      </c>
      <c r="M2423" s="56">
        <f t="shared" si="279"/>
        <v>0</v>
      </c>
      <c r="N2423" s="5">
        <f t="shared" si="277"/>
        <v>1</v>
      </c>
      <c r="O2423" s="5">
        <f t="shared" si="278"/>
        <v>0</v>
      </c>
    </row>
    <row r="2424" spans="2:15" x14ac:dyDescent="0.2">
      <c r="B2424" s="34"/>
      <c r="G2424" s="3"/>
      <c r="H2424" s="2"/>
      <c r="I2424" s="12"/>
      <c r="J2424" s="67">
        <f t="shared" si="274"/>
        <v>0</v>
      </c>
      <c r="K2424" s="5">
        <f t="shared" si="275"/>
        <v>0</v>
      </c>
      <c r="L2424" s="54">
        <f t="shared" si="276"/>
        <v>0</v>
      </c>
      <c r="M2424" s="56">
        <f t="shared" si="279"/>
        <v>0</v>
      </c>
      <c r="N2424" s="5">
        <f t="shared" si="277"/>
        <v>1</v>
      </c>
      <c r="O2424" s="5">
        <f t="shared" si="278"/>
        <v>0</v>
      </c>
    </row>
    <row r="2425" spans="2:15" x14ac:dyDescent="0.2">
      <c r="B2425" s="34"/>
      <c r="G2425" s="3"/>
      <c r="H2425" s="2"/>
      <c r="I2425" s="12"/>
      <c r="J2425" s="67">
        <f t="shared" si="274"/>
        <v>0</v>
      </c>
      <c r="K2425" s="5">
        <f t="shared" si="275"/>
        <v>0</v>
      </c>
      <c r="L2425" s="54">
        <f t="shared" si="276"/>
        <v>0</v>
      </c>
      <c r="M2425" s="56">
        <f t="shared" si="279"/>
        <v>0</v>
      </c>
      <c r="N2425" s="5">
        <f t="shared" si="277"/>
        <v>1</v>
      </c>
      <c r="O2425" s="5">
        <f t="shared" si="278"/>
        <v>0</v>
      </c>
    </row>
    <row r="2426" spans="2:15" x14ac:dyDescent="0.2">
      <c r="B2426" s="34"/>
      <c r="G2426" s="3"/>
      <c r="H2426" s="2"/>
      <c r="I2426" s="12"/>
      <c r="J2426" s="67">
        <f t="shared" si="274"/>
        <v>0</v>
      </c>
      <c r="K2426" s="5">
        <f t="shared" si="275"/>
        <v>0</v>
      </c>
      <c r="L2426" s="54">
        <f t="shared" si="276"/>
        <v>0</v>
      </c>
      <c r="M2426" s="56">
        <f t="shared" si="279"/>
        <v>0</v>
      </c>
      <c r="N2426" s="5">
        <f t="shared" si="277"/>
        <v>1</v>
      </c>
      <c r="O2426" s="5">
        <f t="shared" si="278"/>
        <v>0</v>
      </c>
    </row>
    <row r="2427" spans="2:15" x14ac:dyDescent="0.2">
      <c r="B2427" s="34"/>
      <c r="G2427" s="3"/>
      <c r="H2427" s="2"/>
      <c r="I2427" s="12"/>
      <c r="J2427" s="67">
        <f t="shared" si="274"/>
        <v>0</v>
      </c>
      <c r="K2427" s="5">
        <f t="shared" si="275"/>
        <v>0</v>
      </c>
      <c r="L2427" s="54">
        <f t="shared" si="276"/>
        <v>0</v>
      </c>
      <c r="M2427" s="56" t="e">
        <f>IF(D2427="",#REF!,D2427)</f>
        <v>#REF!</v>
      </c>
      <c r="N2427" s="5">
        <f t="shared" si="277"/>
        <v>1</v>
      </c>
      <c r="O2427" s="5">
        <f t="shared" si="278"/>
        <v>0</v>
      </c>
    </row>
    <row r="2428" spans="2:15" x14ac:dyDescent="0.2">
      <c r="B2428" s="34"/>
      <c r="G2428" s="3"/>
      <c r="H2428" s="2"/>
      <c r="I2428" s="12"/>
      <c r="J2428" s="67">
        <f t="shared" si="274"/>
        <v>0</v>
      </c>
      <c r="K2428" s="5">
        <f t="shared" si="275"/>
        <v>0</v>
      </c>
      <c r="L2428" s="54">
        <f t="shared" si="276"/>
        <v>0</v>
      </c>
      <c r="M2428" s="56">
        <f t="shared" si="279"/>
        <v>0</v>
      </c>
      <c r="N2428" s="5">
        <f t="shared" si="277"/>
        <v>1</v>
      </c>
      <c r="O2428" s="5">
        <f t="shared" si="278"/>
        <v>0</v>
      </c>
    </row>
    <row r="2429" spans="2:15" x14ac:dyDescent="0.2">
      <c r="B2429" s="34"/>
      <c r="G2429" s="3"/>
      <c r="H2429" s="2"/>
      <c r="I2429" s="12"/>
      <c r="J2429" s="67">
        <f t="shared" si="274"/>
        <v>0</v>
      </c>
      <c r="K2429" s="5">
        <f t="shared" si="275"/>
        <v>0</v>
      </c>
      <c r="L2429" s="54">
        <f t="shared" si="276"/>
        <v>0</v>
      </c>
      <c r="M2429" s="56">
        <f t="shared" si="279"/>
        <v>0</v>
      </c>
      <c r="N2429" s="5">
        <f t="shared" si="277"/>
        <v>1</v>
      </c>
      <c r="O2429" s="5">
        <f t="shared" si="278"/>
        <v>0</v>
      </c>
    </row>
    <row r="2430" spans="2:15" x14ac:dyDescent="0.2">
      <c r="B2430" s="34"/>
      <c r="G2430" s="3"/>
      <c r="H2430" s="2"/>
      <c r="I2430" s="12"/>
      <c r="J2430" s="67">
        <f t="shared" si="274"/>
        <v>0</v>
      </c>
      <c r="K2430" s="5">
        <f t="shared" si="275"/>
        <v>0</v>
      </c>
      <c r="L2430" s="54">
        <f t="shared" si="276"/>
        <v>0</v>
      </c>
      <c r="M2430" s="56">
        <f t="shared" si="279"/>
        <v>0</v>
      </c>
      <c r="N2430" s="5">
        <f t="shared" si="277"/>
        <v>1</v>
      </c>
      <c r="O2430" s="5">
        <f t="shared" si="278"/>
        <v>0</v>
      </c>
    </row>
    <row r="2431" spans="2:15" x14ac:dyDescent="0.2">
      <c r="B2431" s="34"/>
      <c r="G2431" s="3"/>
      <c r="H2431" s="2"/>
      <c r="I2431" s="12"/>
      <c r="J2431" s="67">
        <f t="shared" si="274"/>
        <v>0</v>
      </c>
      <c r="K2431" s="5">
        <f t="shared" si="275"/>
        <v>0</v>
      </c>
      <c r="L2431" s="54">
        <f t="shared" si="276"/>
        <v>0</v>
      </c>
      <c r="M2431" s="56" t="e">
        <f>IF(D2431="",#REF!,D2431)</f>
        <v>#REF!</v>
      </c>
      <c r="N2431" s="5">
        <f t="shared" si="277"/>
        <v>1</v>
      </c>
      <c r="O2431" s="5">
        <f t="shared" si="278"/>
        <v>0</v>
      </c>
    </row>
    <row r="2432" spans="2:15" x14ac:dyDescent="0.2">
      <c r="B2432" s="34"/>
      <c r="G2432" s="3"/>
      <c r="H2432" s="2"/>
      <c r="I2432" s="12"/>
      <c r="J2432" s="67">
        <f t="shared" si="274"/>
        <v>0</v>
      </c>
      <c r="K2432" s="5">
        <f t="shared" si="275"/>
        <v>0</v>
      </c>
      <c r="L2432" s="54">
        <f t="shared" si="276"/>
        <v>0</v>
      </c>
      <c r="M2432" s="56">
        <f t="shared" si="279"/>
        <v>0</v>
      </c>
      <c r="N2432" s="5">
        <f t="shared" si="277"/>
        <v>1</v>
      </c>
      <c r="O2432" s="5">
        <f t="shared" si="278"/>
        <v>0</v>
      </c>
    </row>
    <row r="2433" spans="2:15" x14ac:dyDescent="0.2">
      <c r="B2433" s="34"/>
      <c r="G2433" s="3"/>
      <c r="H2433" s="2"/>
      <c r="I2433" s="12"/>
      <c r="J2433" s="67">
        <f t="shared" si="274"/>
        <v>0</v>
      </c>
      <c r="K2433" s="5">
        <f t="shared" si="275"/>
        <v>0</v>
      </c>
      <c r="L2433" s="54">
        <f t="shared" si="276"/>
        <v>0</v>
      </c>
      <c r="M2433" s="56">
        <f t="shared" si="279"/>
        <v>0</v>
      </c>
      <c r="N2433" s="5">
        <f t="shared" si="277"/>
        <v>1</v>
      </c>
      <c r="O2433" s="5">
        <f t="shared" si="278"/>
        <v>0</v>
      </c>
    </row>
    <row r="2434" spans="2:15" x14ac:dyDescent="0.2">
      <c r="B2434" s="34"/>
      <c r="G2434" s="3"/>
      <c r="H2434" s="2"/>
      <c r="I2434" s="12"/>
      <c r="J2434" s="67">
        <f t="shared" si="274"/>
        <v>0</v>
      </c>
      <c r="K2434" s="5">
        <f t="shared" si="275"/>
        <v>0</v>
      </c>
      <c r="L2434" s="54">
        <f t="shared" si="276"/>
        <v>0</v>
      </c>
      <c r="M2434" s="56" t="e">
        <f>IF(D2434="",#REF!,D2434)</f>
        <v>#REF!</v>
      </c>
      <c r="N2434" s="5">
        <f t="shared" si="277"/>
        <v>1</v>
      </c>
      <c r="O2434" s="5">
        <f t="shared" si="278"/>
        <v>0</v>
      </c>
    </row>
    <row r="2435" spans="2:15" x14ac:dyDescent="0.2">
      <c r="B2435" s="34"/>
      <c r="G2435" s="3"/>
      <c r="H2435" s="2"/>
      <c r="I2435" s="12"/>
      <c r="J2435" s="67">
        <f t="shared" ref="J2435:J2498" si="280">IF(A2435=C2435,0,H2435)</f>
        <v>0</v>
      </c>
      <c r="K2435" s="5">
        <f t="shared" ref="K2435:K2498" si="281">IF(J2435&gt;0,1,0)</f>
        <v>0</v>
      </c>
      <c r="L2435" s="54">
        <f t="shared" ref="L2435:L2498" si="282">IF(K2435=0,0,IF(I2435="did not close",0,IF(I2435="",0,1)))</f>
        <v>0</v>
      </c>
      <c r="M2435" s="56">
        <f t="shared" si="279"/>
        <v>0</v>
      </c>
      <c r="N2435" s="5">
        <f t="shared" ref="N2435:N2498" si="283">IF(A2435=C2435,1,0)</f>
        <v>1</v>
      </c>
      <c r="O2435" s="5">
        <f t="shared" ref="O2435:O2498" si="284">IF(K2435=0,IF(I2435="did not close",0,IF(I2435="",0,1)),0)</f>
        <v>0</v>
      </c>
    </row>
    <row r="2436" spans="2:15" x14ac:dyDescent="0.2">
      <c r="B2436" s="34"/>
      <c r="G2436" s="3"/>
      <c r="H2436" s="2"/>
      <c r="I2436" s="12"/>
      <c r="J2436" s="67">
        <f t="shared" si="280"/>
        <v>0</v>
      </c>
      <c r="K2436" s="5">
        <f t="shared" si="281"/>
        <v>0</v>
      </c>
      <c r="L2436" s="54">
        <f t="shared" si="282"/>
        <v>0</v>
      </c>
      <c r="M2436" s="56">
        <f t="shared" si="279"/>
        <v>0</v>
      </c>
      <c r="N2436" s="5">
        <f t="shared" si="283"/>
        <v>1</v>
      </c>
      <c r="O2436" s="5">
        <f t="shared" si="284"/>
        <v>0</v>
      </c>
    </row>
    <row r="2437" spans="2:15" x14ac:dyDescent="0.2">
      <c r="B2437" s="34"/>
      <c r="G2437" s="3"/>
      <c r="H2437" s="2"/>
      <c r="I2437" s="12"/>
      <c r="J2437" s="67">
        <f t="shared" si="280"/>
        <v>0</v>
      </c>
      <c r="K2437" s="5">
        <f t="shared" si="281"/>
        <v>0</v>
      </c>
      <c r="L2437" s="54">
        <f t="shared" si="282"/>
        <v>0</v>
      </c>
      <c r="M2437" s="56">
        <f t="shared" si="279"/>
        <v>0</v>
      </c>
      <c r="N2437" s="5">
        <f t="shared" si="283"/>
        <v>1</v>
      </c>
      <c r="O2437" s="5">
        <f t="shared" si="284"/>
        <v>0</v>
      </c>
    </row>
    <row r="2438" spans="2:15" x14ac:dyDescent="0.2">
      <c r="B2438" s="34"/>
      <c r="G2438" s="3"/>
      <c r="H2438" s="2"/>
      <c r="I2438" s="12"/>
      <c r="J2438" s="67">
        <f t="shared" si="280"/>
        <v>0</v>
      </c>
      <c r="K2438" s="5">
        <f t="shared" si="281"/>
        <v>0</v>
      </c>
      <c r="L2438" s="54">
        <f t="shared" si="282"/>
        <v>0</v>
      </c>
      <c r="M2438" s="56">
        <f t="shared" si="279"/>
        <v>0</v>
      </c>
      <c r="N2438" s="5">
        <f t="shared" si="283"/>
        <v>1</v>
      </c>
      <c r="O2438" s="5">
        <f t="shared" si="284"/>
        <v>0</v>
      </c>
    </row>
    <row r="2439" spans="2:15" x14ac:dyDescent="0.2">
      <c r="B2439" s="34"/>
      <c r="G2439" s="3"/>
      <c r="H2439" s="2"/>
      <c r="I2439" s="12"/>
      <c r="J2439" s="67">
        <f t="shared" si="280"/>
        <v>0</v>
      </c>
      <c r="K2439" s="5">
        <f t="shared" si="281"/>
        <v>0</v>
      </c>
      <c r="L2439" s="54">
        <f t="shared" si="282"/>
        <v>0</v>
      </c>
      <c r="M2439" s="56">
        <f t="shared" si="279"/>
        <v>0</v>
      </c>
      <c r="N2439" s="5">
        <f t="shared" si="283"/>
        <v>1</v>
      </c>
      <c r="O2439" s="5">
        <f t="shared" si="284"/>
        <v>0</v>
      </c>
    </row>
    <row r="2440" spans="2:15" x14ac:dyDescent="0.2">
      <c r="B2440" s="34"/>
      <c r="G2440" s="3"/>
      <c r="H2440" s="2"/>
      <c r="I2440" s="12"/>
      <c r="J2440" s="67">
        <f t="shared" si="280"/>
        <v>0</v>
      </c>
      <c r="K2440" s="5">
        <f t="shared" si="281"/>
        <v>0</v>
      </c>
      <c r="L2440" s="54">
        <f t="shared" si="282"/>
        <v>0</v>
      </c>
      <c r="M2440" s="56">
        <f t="shared" si="279"/>
        <v>0</v>
      </c>
      <c r="N2440" s="5">
        <f t="shared" si="283"/>
        <v>1</v>
      </c>
      <c r="O2440" s="5">
        <f t="shared" si="284"/>
        <v>0</v>
      </c>
    </row>
    <row r="2441" spans="2:15" x14ac:dyDescent="0.2">
      <c r="B2441" s="34"/>
      <c r="G2441" s="3"/>
      <c r="H2441" s="2"/>
      <c r="I2441" s="12"/>
      <c r="J2441" s="67">
        <f t="shared" si="280"/>
        <v>0</v>
      </c>
      <c r="K2441" s="5">
        <f t="shared" si="281"/>
        <v>0</v>
      </c>
      <c r="L2441" s="54">
        <f t="shared" si="282"/>
        <v>0</v>
      </c>
      <c r="M2441" s="56" t="e">
        <f>IF(D2441="",#REF!,D2441)</f>
        <v>#REF!</v>
      </c>
      <c r="N2441" s="5">
        <f t="shared" si="283"/>
        <v>1</v>
      </c>
      <c r="O2441" s="5">
        <f t="shared" si="284"/>
        <v>0</v>
      </c>
    </row>
    <row r="2442" spans="2:15" x14ac:dyDescent="0.2">
      <c r="B2442" s="34"/>
      <c r="G2442" s="3"/>
      <c r="H2442" s="2"/>
      <c r="I2442" s="12"/>
      <c r="J2442" s="67">
        <f t="shared" si="280"/>
        <v>0</v>
      </c>
      <c r="K2442" s="5">
        <f t="shared" si="281"/>
        <v>0</v>
      </c>
      <c r="L2442" s="54">
        <f t="shared" si="282"/>
        <v>0</v>
      </c>
      <c r="M2442" s="56">
        <f t="shared" si="279"/>
        <v>0</v>
      </c>
      <c r="N2442" s="5">
        <f t="shared" si="283"/>
        <v>1</v>
      </c>
      <c r="O2442" s="5">
        <f t="shared" si="284"/>
        <v>0</v>
      </c>
    </row>
    <row r="2443" spans="2:15" x14ac:dyDescent="0.2">
      <c r="B2443" s="34"/>
      <c r="G2443" s="3"/>
      <c r="H2443" s="2"/>
      <c r="I2443" s="12"/>
      <c r="J2443" s="67">
        <f t="shared" si="280"/>
        <v>0</v>
      </c>
      <c r="K2443" s="5">
        <f t="shared" si="281"/>
        <v>0</v>
      </c>
      <c r="L2443" s="54">
        <f t="shared" si="282"/>
        <v>0</v>
      </c>
      <c r="M2443" s="56">
        <f t="shared" si="279"/>
        <v>0</v>
      </c>
      <c r="N2443" s="5">
        <f t="shared" si="283"/>
        <v>1</v>
      </c>
      <c r="O2443" s="5">
        <f t="shared" si="284"/>
        <v>0</v>
      </c>
    </row>
    <row r="2444" spans="2:15" x14ac:dyDescent="0.2">
      <c r="B2444" s="34"/>
      <c r="G2444" s="3"/>
      <c r="H2444" s="2"/>
      <c r="I2444" s="12"/>
      <c r="J2444" s="67">
        <f t="shared" si="280"/>
        <v>0</v>
      </c>
      <c r="K2444" s="5">
        <f t="shared" si="281"/>
        <v>0</v>
      </c>
      <c r="L2444" s="54">
        <f t="shared" si="282"/>
        <v>0</v>
      </c>
      <c r="M2444" s="56">
        <f t="shared" si="279"/>
        <v>0</v>
      </c>
      <c r="N2444" s="5">
        <f t="shared" si="283"/>
        <v>1</v>
      </c>
      <c r="O2444" s="5">
        <f t="shared" si="284"/>
        <v>0</v>
      </c>
    </row>
    <row r="2445" spans="2:15" x14ac:dyDescent="0.2">
      <c r="B2445" s="34"/>
      <c r="G2445" s="3"/>
      <c r="H2445" s="2"/>
      <c r="I2445" s="12"/>
      <c r="J2445" s="67">
        <f t="shared" si="280"/>
        <v>0</v>
      </c>
      <c r="K2445" s="5">
        <f t="shared" si="281"/>
        <v>0</v>
      </c>
      <c r="L2445" s="54">
        <f t="shared" si="282"/>
        <v>0</v>
      </c>
      <c r="M2445" s="56">
        <f t="shared" si="279"/>
        <v>0</v>
      </c>
      <c r="N2445" s="5">
        <f t="shared" si="283"/>
        <v>1</v>
      </c>
      <c r="O2445" s="5">
        <f t="shared" si="284"/>
        <v>0</v>
      </c>
    </row>
    <row r="2446" spans="2:15" x14ac:dyDescent="0.2">
      <c r="B2446" s="34"/>
      <c r="G2446" s="3"/>
      <c r="H2446" s="2"/>
      <c r="I2446" s="12"/>
      <c r="J2446" s="67">
        <f t="shared" si="280"/>
        <v>0</v>
      </c>
      <c r="K2446" s="5">
        <f t="shared" si="281"/>
        <v>0</v>
      </c>
      <c r="L2446" s="54">
        <f t="shared" si="282"/>
        <v>0</v>
      </c>
      <c r="M2446" s="56">
        <f t="shared" si="279"/>
        <v>0</v>
      </c>
      <c r="N2446" s="5">
        <f t="shared" si="283"/>
        <v>1</v>
      </c>
      <c r="O2446" s="5">
        <f t="shared" si="284"/>
        <v>0</v>
      </c>
    </row>
    <row r="2447" spans="2:15" x14ac:dyDescent="0.2">
      <c r="B2447" s="34"/>
      <c r="G2447" s="3"/>
      <c r="H2447" s="2"/>
      <c r="I2447" s="12"/>
      <c r="J2447" s="67">
        <f t="shared" si="280"/>
        <v>0</v>
      </c>
      <c r="K2447" s="5">
        <f t="shared" si="281"/>
        <v>0</v>
      </c>
      <c r="L2447" s="54">
        <f t="shared" si="282"/>
        <v>0</v>
      </c>
      <c r="M2447" s="56">
        <f t="shared" si="279"/>
        <v>0</v>
      </c>
      <c r="N2447" s="5">
        <f t="shared" si="283"/>
        <v>1</v>
      </c>
      <c r="O2447" s="5">
        <f t="shared" si="284"/>
        <v>0</v>
      </c>
    </row>
    <row r="2448" spans="2:15" x14ac:dyDescent="0.2">
      <c r="B2448" s="34"/>
      <c r="G2448" s="3"/>
      <c r="H2448" s="2"/>
      <c r="I2448" s="12"/>
      <c r="J2448" s="67">
        <f t="shared" si="280"/>
        <v>0</v>
      </c>
      <c r="K2448" s="5">
        <f t="shared" si="281"/>
        <v>0</v>
      </c>
      <c r="L2448" s="54">
        <f t="shared" si="282"/>
        <v>0</v>
      </c>
      <c r="M2448" s="56">
        <f t="shared" si="279"/>
        <v>0</v>
      </c>
      <c r="N2448" s="5">
        <f t="shared" si="283"/>
        <v>1</v>
      </c>
      <c r="O2448" s="5">
        <f t="shared" si="284"/>
        <v>0</v>
      </c>
    </row>
    <row r="2449" spans="2:15" x14ac:dyDescent="0.2">
      <c r="B2449" s="34"/>
      <c r="G2449" s="3"/>
      <c r="H2449" s="2"/>
      <c r="I2449" s="12"/>
      <c r="J2449" s="67">
        <f t="shared" si="280"/>
        <v>0</v>
      </c>
      <c r="K2449" s="5">
        <f t="shared" si="281"/>
        <v>0</v>
      </c>
      <c r="L2449" s="54">
        <f t="shared" si="282"/>
        <v>0</v>
      </c>
      <c r="M2449" s="56" t="e">
        <f>IF(D2449="",#REF!,D2449)</f>
        <v>#REF!</v>
      </c>
      <c r="N2449" s="5">
        <f t="shared" si="283"/>
        <v>1</v>
      </c>
      <c r="O2449" s="5">
        <f t="shared" si="284"/>
        <v>0</v>
      </c>
    </row>
    <row r="2450" spans="2:15" x14ac:dyDescent="0.2">
      <c r="B2450" s="34"/>
      <c r="G2450" s="3"/>
      <c r="H2450" s="2"/>
      <c r="I2450" s="12"/>
      <c r="J2450" s="67">
        <f t="shared" si="280"/>
        <v>0</v>
      </c>
      <c r="K2450" s="5">
        <f t="shared" si="281"/>
        <v>0</v>
      </c>
      <c r="L2450" s="54">
        <f t="shared" si="282"/>
        <v>0</v>
      </c>
      <c r="M2450" s="56" t="e">
        <f>IF(D2450="",#REF!,D2450)</f>
        <v>#REF!</v>
      </c>
      <c r="N2450" s="5">
        <f t="shared" si="283"/>
        <v>1</v>
      </c>
      <c r="O2450" s="5">
        <f t="shared" si="284"/>
        <v>0</v>
      </c>
    </row>
    <row r="2451" spans="2:15" x14ac:dyDescent="0.2">
      <c r="B2451" s="34"/>
      <c r="G2451" s="3"/>
      <c r="H2451" s="2"/>
      <c r="I2451" s="12"/>
      <c r="J2451" s="67">
        <f t="shared" si="280"/>
        <v>0</v>
      </c>
      <c r="K2451" s="5">
        <f t="shared" si="281"/>
        <v>0</v>
      </c>
      <c r="L2451" s="54">
        <f t="shared" si="282"/>
        <v>0</v>
      </c>
      <c r="M2451" s="56" t="e">
        <f>IF(D2451="",#REF!,D2451)</f>
        <v>#REF!</v>
      </c>
      <c r="N2451" s="5">
        <f t="shared" si="283"/>
        <v>1</v>
      </c>
      <c r="O2451" s="5">
        <f t="shared" si="284"/>
        <v>0</v>
      </c>
    </row>
    <row r="2452" spans="2:15" x14ac:dyDescent="0.2">
      <c r="B2452" s="34"/>
      <c r="G2452" s="3"/>
      <c r="H2452" s="2"/>
      <c r="I2452" s="12"/>
      <c r="J2452" s="67">
        <f t="shared" si="280"/>
        <v>0</v>
      </c>
      <c r="K2452" s="5">
        <f t="shared" si="281"/>
        <v>0</v>
      </c>
      <c r="L2452" s="54">
        <f t="shared" si="282"/>
        <v>0</v>
      </c>
      <c r="M2452" s="56">
        <f t="shared" si="279"/>
        <v>0</v>
      </c>
      <c r="N2452" s="5">
        <f t="shared" si="283"/>
        <v>1</v>
      </c>
      <c r="O2452" s="5">
        <f t="shared" si="284"/>
        <v>0</v>
      </c>
    </row>
    <row r="2453" spans="2:15" x14ac:dyDescent="0.2">
      <c r="B2453" s="34"/>
      <c r="G2453" s="3"/>
      <c r="H2453" s="2"/>
      <c r="I2453" s="12"/>
      <c r="J2453" s="67">
        <f t="shared" si="280"/>
        <v>0</v>
      </c>
      <c r="K2453" s="5">
        <f t="shared" si="281"/>
        <v>0</v>
      </c>
      <c r="L2453" s="54">
        <f t="shared" si="282"/>
        <v>0</v>
      </c>
      <c r="M2453" s="56" t="e">
        <f>IF(D2453="",#REF!,D2453)</f>
        <v>#REF!</v>
      </c>
      <c r="N2453" s="5">
        <f t="shared" si="283"/>
        <v>1</v>
      </c>
      <c r="O2453" s="5">
        <f t="shared" si="284"/>
        <v>0</v>
      </c>
    </row>
    <row r="2454" spans="2:15" x14ac:dyDescent="0.2">
      <c r="B2454" s="34"/>
      <c r="G2454" s="3"/>
      <c r="H2454" s="2"/>
      <c r="I2454" s="12"/>
      <c r="J2454" s="67">
        <f t="shared" si="280"/>
        <v>0</v>
      </c>
      <c r="K2454" s="5">
        <f t="shared" si="281"/>
        <v>0</v>
      </c>
      <c r="L2454" s="54">
        <f t="shared" si="282"/>
        <v>0</v>
      </c>
      <c r="M2454" s="56">
        <f t="shared" si="279"/>
        <v>0</v>
      </c>
      <c r="N2454" s="5">
        <f t="shared" si="283"/>
        <v>1</v>
      </c>
      <c r="O2454" s="5">
        <f t="shared" si="284"/>
        <v>0</v>
      </c>
    </row>
    <row r="2455" spans="2:15" x14ac:dyDescent="0.2">
      <c r="B2455" s="34"/>
      <c r="G2455" s="3"/>
      <c r="H2455" s="2"/>
      <c r="I2455" s="12"/>
      <c r="J2455" s="67">
        <f t="shared" si="280"/>
        <v>0</v>
      </c>
      <c r="K2455" s="5">
        <f t="shared" si="281"/>
        <v>0</v>
      </c>
      <c r="L2455" s="54">
        <f t="shared" si="282"/>
        <v>0</v>
      </c>
      <c r="M2455" s="56">
        <f t="shared" si="279"/>
        <v>0</v>
      </c>
      <c r="N2455" s="5">
        <f t="shared" si="283"/>
        <v>1</v>
      </c>
      <c r="O2455" s="5">
        <f t="shared" si="284"/>
        <v>0</v>
      </c>
    </row>
    <row r="2456" spans="2:15" x14ac:dyDescent="0.2">
      <c r="B2456" s="34"/>
      <c r="G2456" s="3"/>
      <c r="H2456" s="2"/>
      <c r="I2456" s="12"/>
      <c r="J2456" s="67">
        <f t="shared" si="280"/>
        <v>0</v>
      </c>
      <c r="K2456" s="5">
        <f t="shared" si="281"/>
        <v>0</v>
      </c>
      <c r="L2456" s="54">
        <f t="shared" si="282"/>
        <v>0</v>
      </c>
      <c r="M2456" s="56">
        <f t="shared" si="279"/>
        <v>0</v>
      </c>
      <c r="N2456" s="5">
        <f t="shared" si="283"/>
        <v>1</v>
      </c>
      <c r="O2456" s="5">
        <f t="shared" si="284"/>
        <v>0</v>
      </c>
    </row>
    <row r="2457" spans="2:15" x14ac:dyDescent="0.2">
      <c r="B2457" s="34"/>
      <c r="G2457" s="3"/>
      <c r="H2457" s="2"/>
      <c r="I2457" s="12"/>
      <c r="J2457" s="67">
        <f t="shared" si="280"/>
        <v>0</v>
      </c>
      <c r="K2457" s="5">
        <f t="shared" si="281"/>
        <v>0</v>
      </c>
      <c r="L2457" s="54">
        <f t="shared" si="282"/>
        <v>0</v>
      </c>
      <c r="M2457" s="56">
        <f t="shared" ref="M2457:M2517" si="285">IF(D2457="",D2456,D2457)</f>
        <v>0</v>
      </c>
      <c r="N2457" s="5">
        <f t="shared" si="283"/>
        <v>1</v>
      </c>
      <c r="O2457" s="5">
        <f t="shared" si="284"/>
        <v>0</v>
      </c>
    </row>
    <row r="2458" spans="2:15" x14ac:dyDescent="0.2">
      <c r="B2458" s="34"/>
      <c r="G2458" s="3"/>
      <c r="H2458" s="2"/>
      <c r="I2458" s="12"/>
      <c r="J2458" s="67">
        <f t="shared" si="280"/>
        <v>0</v>
      </c>
      <c r="K2458" s="5">
        <f t="shared" si="281"/>
        <v>0</v>
      </c>
      <c r="L2458" s="54">
        <f t="shared" si="282"/>
        <v>0</v>
      </c>
      <c r="M2458" s="56">
        <f t="shared" si="285"/>
        <v>0</v>
      </c>
      <c r="N2458" s="5">
        <f t="shared" si="283"/>
        <v>1</v>
      </c>
      <c r="O2458" s="5">
        <f t="shared" si="284"/>
        <v>0</v>
      </c>
    </row>
    <row r="2459" spans="2:15" x14ac:dyDescent="0.2">
      <c r="B2459" s="34"/>
      <c r="G2459" s="3"/>
      <c r="H2459" s="2"/>
      <c r="I2459" s="12"/>
      <c r="J2459" s="67">
        <f t="shared" si="280"/>
        <v>0</v>
      </c>
      <c r="K2459" s="5">
        <f t="shared" si="281"/>
        <v>0</v>
      </c>
      <c r="L2459" s="54">
        <f t="shared" si="282"/>
        <v>0</v>
      </c>
      <c r="M2459" s="56">
        <f t="shared" si="285"/>
        <v>0</v>
      </c>
      <c r="N2459" s="5">
        <f t="shared" si="283"/>
        <v>1</v>
      </c>
      <c r="O2459" s="5">
        <f t="shared" si="284"/>
        <v>0</v>
      </c>
    </row>
    <row r="2460" spans="2:15" x14ac:dyDescent="0.2">
      <c r="B2460" s="34"/>
      <c r="G2460" s="3"/>
      <c r="H2460" s="2"/>
      <c r="I2460" s="12"/>
      <c r="J2460" s="67">
        <f t="shared" si="280"/>
        <v>0</v>
      </c>
      <c r="K2460" s="5">
        <f t="shared" si="281"/>
        <v>0</v>
      </c>
      <c r="L2460" s="54">
        <f t="shared" si="282"/>
        <v>0</v>
      </c>
      <c r="M2460" s="56">
        <f t="shared" si="285"/>
        <v>0</v>
      </c>
      <c r="N2460" s="5">
        <f t="shared" si="283"/>
        <v>1</v>
      </c>
      <c r="O2460" s="5">
        <f t="shared" si="284"/>
        <v>0</v>
      </c>
    </row>
    <row r="2461" spans="2:15" x14ac:dyDescent="0.2">
      <c r="B2461" s="34"/>
      <c r="G2461" s="3"/>
      <c r="H2461" s="2"/>
      <c r="I2461" s="12"/>
      <c r="J2461" s="67">
        <f t="shared" si="280"/>
        <v>0</v>
      </c>
      <c r="K2461" s="5">
        <f t="shared" si="281"/>
        <v>0</v>
      </c>
      <c r="L2461" s="54">
        <f t="shared" si="282"/>
        <v>0</v>
      </c>
      <c r="M2461" s="56">
        <f t="shared" si="285"/>
        <v>0</v>
      </c>
      <c r="N2461" s="5">
        <f t="shared" si="283"/>
        <v>1</v>
      </c>
      <c r="O2461" s="5">
        <f t="shared" si="284"/>
        <v>0</v>
      </c>
    </row>
    <row r="2462" spans="2:15" x14ac:dyDescent="0.2">
      <c r="B2462" s="34"/>
      <c r="G2462" s="3"/>
      <c r="H2462" s="2"/>
      <c r="I2462" s="12"/>
      <c r="J2462" s="67">
        <f t="shared" si="280"/>
        <v>0</v>
      </c>
      <c r="K2462" s="5">
        <f t="shared" si="281"/>
        <v>0</v>
      </c>
      <c r="L2462" s="54">
        <f t="shared" si="282"/>
        <v>0</v>
      </c>
      <c r="M2462" s="56">
        <f t="shared" si="285"/>
        <v>0</v>
      </c>
      <c r="N2462" s="5">
        <f t="shared" si="283"/>
        <v>1</v>
      </c>
      <c r="O2462" s="5">
        <f t="shared" si="284"/>
        <v>0</v>
      </c>
    </row>
    <row r="2463" spans="2:15" x14ac:dyDescent="0.2">
      <c r="B2463" s="34"/>
      <c r="G2463" s="3"/>
      <c r="H2463" s="2"/>
      <c r="I2463" s="12"/>
      <c r="J2463" s="67">
        <f t="shared" si="280"/>
        <v>0</v>
      </c>
      <c r="K2463" s="5">
        <f t="shared" si="281"/>
        <v>0</v>
      </c>
      <c r="L2463" s="54">
        <f t="shared" si="282"/>
        <v>0</v>
      </c>
      <c r="M2463" s="56">
        <f t="shared" si="285"/>
        <v>0</v>
      </c>
      <c r="N2463" s="5">
        <f t="shared" si="283"/>
        <v>1</v>
      </c>
      <c r="O2463" s="5">
        <f t="shared" si="284"/>
        <v>0</v>
      </c>
    </row>
    <row r="2464" spans="2:15" x14ac:dyDescent="0.2">
      <c r="B2464" s="34"/>
      <c r="G2464" s="3"/>
      <c r="H2464" s="2"/>
      <c r="I2464" s="12"/>
      <c r="J2464" s="67">
        <f t="shared" si="280"/>
        <v>0</v>
      </c>
      <c r="K2464" s="5">
        <f t="shared" si="281"/>
        <v>0</v>
      </c>
      <c r="L2464" s="54">
        <f t="shared" si="282"/>
        <v>0</v>
      </c>
      <c r="M2464" s="56" t="e">
        <f>IF(D2464="",#REF!,D2464)</f>
        <v>#REF!</v>
      </c>
      <c r="N2464" s="5">
        <f t="shared" si="283"/>
        <v>1</v>
      </c>
      <c r="O2464" s="5">
        <f t="shared" si="284"/>
        <v>0</v>
      </c>
    </row>
    <row r="2465" spans="2:15" x14ac:dyDescent="0.2">
      <c r="B2465" s="34"/>
      <c r="G2465" s="3"/>
      <c r="H2465" s="2"/>
      <c r="I2465" s="12"/>
      <c r="J2465" s="67">
        <f t="shared" si="280"/>
        <v>0</v>
      </c>
      <c r="K2465" s="5">
        <f t="shared" si="281"/>
        <v>0</v>
      </c>
      <c r="L2465" s="54">
        <f t="shared" si="282"/>
        <v>0</v>
      </c>
      <c r="M2465" s="56" t="e">
        <f>IF(D2465="",#REF!,D2465)</f>
        <v>#REF!</v>
      </c>
      <c r="N2465" s="5">
        <f t="shared" si="283"/>
        <v>1</v>
      </c>
      <c r="O2465" s="5">
        <f t="shared" si="284"/>
        <v>0</v>
      </c>
    </row>
    <row r="2466" spans="2:15" x14ac:dyDescent="0.2">
      <c r="B2466" s="34"/>
      <c r="G2466" s="3"/>
      <c r="H2466" s="2"/>
      <c r="I2466" s="12"/>
      <c r="J2466" s="67">
        <f t="shared" si="280"/>
        <v>0</v>
      </c>
      <c r="K2466" s="5">
        <f t="shared" si="281"/>
        <v>0</v>
      </c>
      <c r="L2466" s="54">
        <f t="shared" si="282"/>
        <v>0</v>
      </c>
      <c r="M2466" s="56">
        <f t="shared" si="285"/>
        <v>0</v>
      </c>
      <c r="N2466" s="5">
        <f t="shared" si="283"/>
        <v>1</v>
      </c>
      <c r="O2466" s="5">
        <f t="shared" si="284"/>
        <v>0</v>
      </c>
    </row>
    <row r="2467" spans="2:15" x14ac:dyDescent="0.2">
      <c r="B2467" s="34"/>
      <c r="G2467" s="3"/>
      <c r="H2467" s="2"/>
      <c r="I2467" s="12"/>
      <c r="J2467" s="67">
        <f t="shared" si="280"/>
        <v>0</v>
      </c>
      <c r="K2467" s="5">
        <f t="shared" si="281"/>
        <v>0</v>
      </c>
      <c r="L2467" s="54">
        <f t="shared" si="282"/>
        <v>0</v>
      </c>
      <c r="M2467" s="56">
        <f t="shared" si="285"/>
        <v>0</v>
      </c>
      <c r="N2467" s="5">
        <f t="shared" si="283"/>
        <v>1</v>
      </c>
      <c r="O2467" s="5">
        <f t="shared" si="284"/>
        <v>0</v>
      </c>
    </row>
    <row r="2468" spans="2:15" x14ac:dyDescent="0.2">
      <c r="B2468" s="34"/>
      <c r="G2468" s="3"/>
      <c r="H2468" s="2"/>
      <c r="I2468" s="12"/>
      <c r="J2468" s="67">
        <f t="shared" si="280"/>
        <v>0</v>
      </c>
      <c r="K2468" s="5">
        <f t="shared" si="281"/>
        <v>0</v>
      </c>
      <c r="L2468" s="54">
        <f t="shared" si="282"/>
        <v>0</v>
      </c>
      <c r="M2468" s="56">
        <f t="shared" si="285"/>
        <v>0</v>
      </c>
      <c r="N2468" s="5">
        <f t="shared" si="283"/>
        <v>1</v>
      </c>
      <c r="O2468" s="5">
        <f t="shared" si="284"/>
        <v>0</v>
      </c>
    </row>
    <row r="2469" spans="2:15" x14ac:dyDescent="0.2">
      <c r="B2469" s="34"/>
      <c r="G2469" s="3"/>
      <c r="H2469" s="2"/>
      <c r="I2469" s="12"/>
      <c r="J2469" s="67">
        <f t="shared" si="280"/>
        <v>0</v>
      </c>
      <c r="K2469" s="5">
        <f t="shared" si="281"/>
        <v>0</v>
      </c>
      <c r="L2469" s="54">
        <f t="shared" si="282"/>
        <v>0</v>
      </c>
      <c r="M2469" s="56">
        <f t="shared" si="285"/>
        <v>0</v>
      </c>
      <c r="N2469" s="5">
        <f t="shared" si="283"/>
        <v>1</v>
      </c>
      <c r="O2469" s="5">
        <f t="shared" si="284"/>
        <v>0</v>
      </c>
    </row>
    <row r="2470" spans="2:15" x14ac:dyDescent="0.2">
      <c r="B2470" s="34"/>
      <c r="G2470" s="3"/>
      <c r="H2470" s="2"/>
      <c r="I2470" s="12"/>
      <c r="J2470" s="67">
        <f t="shared" si="280"/>
        <v>0</v>
      </c>
      <c r="K2470" s="5">
        <f t="shared" si="281"/>
        <v>0</v>
      </c>
      <c r="L2470" s="54">
        <f t="shared" si="282"/>
        <v>0</v>
      </c>
      <c r="M2470" s="56">
        <f t="shared" si="285"/>
        <v>0</v>
      </c>
      <c r="N2470" s="5">
        <f t="shared" si="283"/>
        <v>1</v>
      </c>
      <c r="O2470" s="5">
        <f t="shared" si="284"/>
        <v>0</v>
      </c>
    </row>
    <row r="2471" spans="2:15" x14ac:dyDescent="0.2">
      <c r="B2471" s="34"/>
      <c r="G2471" s="3"/>
      <c r="H2471" s="2"/>
      <c r="I2471" s="12"/>
      <c r="J2471" s="67">
        <f t="shared" si="280"/>
        <v>0</v>
      </c>
      <c r="K2471" s="5">
        <f t="shared" si="281"/>
        <v>0</v>
      </c>
      <c r="L2471" s="54">
        <f t="shared" si="282"/>
        <v>0</v>
      </c>
      <c r="M2471" s="56">
        <f t="shared" si="285"/>
        <v>0</v>
      </c>
      <c r="N2471" s="5">
        <f t="shared" si="283"/>
        <v>1</v>
      </c>
      <c r="O2471" s="5">
        <f t="shared" si="284"/>
        <v>0</v>
      </c>
    </row>
    <row r="2472" spans="2:15" x14ac:dyDescent="0.2">
      <c r="B2472" s="34"/>
      <c r="G2472" s="3"/>
      <c r="H2472" s="2"/>
      <c r="I2472" s="12"/>
      <c r="J2472" s="67">
        <f t="shared" si="280"/>
        <v>0</v>
      </c>
      <c r="K2472" s="5">
        <f t="shared" si="281"/>
        <v>0</v>
      </c>
      <c r="L2472" s="54">
        <f t="shared" si="282"/>
        <v>0</v>
      </c>
      <c r="M2472" s="56" t="e">
        <f>IF(D2472="",#REF!,D2472)</f>
        <v>#REF!</v>
      </c>
      <c r="N2472" s="5">
        <f t="shared" si="283"/>
        <v>1</v>
      </c>
      <c r="O2472" s="5">
        <f t="shared" si="284"/>
        <v>0</v>
      </c>
    </row>
    <row r="2473" spans="2:15" x14ac:dyDescent="0.2">
      <c r="B2473" s="34"/>
      <c r="G2473" s="3"/>
      <c r="H2473" s="2"/>
      <c r="I2473" s="12"/>
      <c r="J2473" s="67">
        <f t="shared" si="280"/>
        <v>0</v>
      </c>
      <c r="K2473" s="5">
        <f t="shared" si="281"/>
        <v>0</v>
      </c>
      <c r="L2473" s="54">
        <f t="shared" si="282"/>
        <v>0</v>
      </c>
      <c r="M2473" s="56">
        <f t="shared" si="285"/>
        <v>0</v>
      </c>
      <c r="N2473" s="5">
        <f t="shared" si="283"/>
        <v>1</v>
      </c>
      <c r="O2473" s="5">
        <f t="shared" si="284"/>
        <v>0</v>
      </c>
    </row>
    <row r="2474" spans="2:15" x14ac:dyDescent="0.2">
      <c r="B2474" s="34"/>
      <c r="G2474" s="3"/>
      <c r="H2474" s="2"/>
      <c r="I2474" s="12"/>
      <c r="J2474" s="67">
        <f t="shared" si="280"/>
        <v>0</v>
      </c>
      <c r="K2474" s="5">
        <f t="shared" si="281"/>
        <v>0</v>
      </c>
      <c r="L2474" s="54">
        <f t="shared" si="282"/>
        <v>0</v>
      </c>
      <c r="M2474" s="56">
        <f t="shared" si="285"/>
        <v>0</v>
      </c>
      <c r="N2474" s="5">
        <f t="shared" si="283"/>
        <v>1</v>
      </c>
      <c r="O2474" s="5">
        <f t="shared" si="284"/>
        <v>0</v>
      </c>
    </row>
    <row r="2475" spans="2:15" x14ac:dyDescent="0.2">
      <c r="B2475" s="34"/>
      <c r="G2475" s="3"/>
      <c r="H2475" s="2"/>
      <c r="I2475" s="12"/>
      <c r="J2475" s="67">
        <f t="shared" si="280"/>
        <v>0</v>
      </c>
      <c r="K2475" s="5">
        <f t="shared" si="281"/>
        <v>0</v>
      </c>
      <c r="L2475" s="54">
        <f t="shared" si="282"/>
        <v>0</v>
      </c>
      <c r="M2475" s="56">
        <f t="shared" si="285"/>
        <v>0</v>
      </c>
      <c r="N2475" s="5">
        <f t="shared" si="283"/>
        <v>1</v>
      </c>
      <c r="O2475" s="5">
        <f t="shared" si="284"/>
        <v>0</v>
      </c>
    </row>
    <row r="2476" spans="2:15" x14ac:dyDescent="0.2">
      <c r="B2476" s="34"/>
      <c r="G2476" s="3"/>
      <c r="H2476" s="2"/>
      <c r="I2476" s="12"/>
      <c r="J2476" s="67">
        <f t="shared" si="280"/>
        <v>0</v>
      </c>
      <c r="K2476" s="5">
        <f t="shared" si="281"/>
        <v>0</v>
      </c>
      <c r="L2476" s="54">
        <f t="shared" si="282"/>
        <v>0</v>
      </c>
      <c r="M2476" s="56">
        <f t="shared" si="285"/>
        <v>0</v>
      </c>
      <c r="N2476" s="5">
        <f t="shared" si="283"/>
        <v>1</v>
      </c>
      <c r="O2476" s="5">
        <f t="shared" si="284"/>
        <v>0</v>
      </c>
    </row>
    <row r="2477" spans="2:15" x14ac:dyDescent="0.2">
      <c r="B2477" s="34"/>
      <c r="G2477" s="3"/>
      <c r="H2477" s="2"/>
      <c r="I2477" s="12"/>
      <c r="J2477" s="67">
        <f t="shared" si="280"/>
        <v>0</v>
      </c>
      <c r="K2477" s="5">
        <f t="shared" si="281"/>
        <v>0</v>
      </c>
      <c r="L2477" s="54">
        <f t="shared" si="282"/>
        <v>0</v>
      </c>
      <c r="M2477" s="56">
        <f t="shared" si="285"/>
        <v>0</v>
      </c>
      <c r="N2477" s="5">
        <f t="shared" si="283"/>
        <v>1</v>
      </c>
      <c r="O2477" s="5">
        <f t="shared" si="284"/>
        <v>0</v>
      </c>
    </row>
    <row r="2478" spans="2:15" x14ac:dyDescent="0.2">
      <c r="B2478" s="34"/>
      <c r="G2478" s="3"/>
      <c r="H2478" s="2"/>
      <c r="I2478" s="12"/>
      <c r="J2478" s="67">
        <f t="shared" si="280"/>
        <v>0</v>
      </c>
      <c r="K2478" s="5">
        <f t="shared" si="281"/>
        <v>0</v>
      </c>
      <c r="L2478" s="54">
        <f t="shared" si="282"/>
        <v>0</v>
      </c>
      <c r="M2478" s="56">
        <f t="shared" si="285"/>
        <v>0</v>
      </c>
      <c r="N2478" s="5">
        <f t="shared" si="283"/>
        <v>1</v>
      </c>
      <c r="O2478" s="5">
        <f t="shared" si="284"/>
        <v>0</v>
      </c>
    </row>
    <row r="2479" spans="2:15" x14ac:dyDescent="0.2">
      <c r="B2479" s="34"/>
      <c r="G2479" s="3"/>
      <c r="H2479" s="2"/>
      <c r="I2479" s="12"/>
      <c r="J2479" s="67">
        <f t="shared" si="280"/>
        <v>0</v>
      </c>
      <c r="K2479" s="5">
        <f t="shared" si="281"/>
        <v>0</v>
      </c>
      <c r="L2479" s="54">
        <f t="shared" si="282"/>
        <v>0</v>
      </c>
      <c r="M2479" s="56">
        <f t="shared" si="285"/>
        <v>0</v>
      </c>
      <c r="N2479" s="5">
        <f t="shared" si="283"/>
        <v>1</v>
      </c>
      <c r="O2479" s="5">
        <f t="shared" si="284"/>
        <v>0</v>
      </c>
    </row>
    <row r="2480" spans="2:15" x14ac:dyDescent="0.2">
      <c r="B2480" s="34"/>
      <c r="G2480" s="3"/>
      <c r="H2480" s="2"/>
      <c r="I2480" s="12"/>
      <c r="J2480" s="67">
        <f t="shared" si="280"/>
        <v>0</v>
      </c>
      <c r="K2480" s="5">
        <f t="shared" si="281"/>
        <v>0</v>
      </c>
      <c r="L2480" s="54">
        <f t="shared" si="282"/>
        <v>0</v>
      </c>
      <c r="M2480" s="56">
        <f t="shared" si="285"/>
        <v>0</v>
      </c>
      <c r="N2480" s="5">
        <f t="shared" si="283"/>
        <v>1</v>
      </c>
      <c r="O2480" s="5">
        <f t="shared" si="284"/>
        <v>0</v>
      </c>
    </row>
    <row r="2481" spans="2:15" x14ac:dyDescent="0.2">
      <c r="B2481" s="34"/>
      <c r="G2481" s="3"/>
      <c r="H2481" s="2"/>
      <c r="I2481" s="12"/>
      <c r="J2481" s="67">
        <f t="shared" si="280"/>
        <v>0</v>
      </c>
      <c r="K2481" s="5">
        <f t="shared" si="281"/>
        <v>0</v>
      </c>
      <c r="L2481" s="54">
        <f t="shared" si="282"/>
        <v>0</v>
      </c>
      <c r="M2481" s="56">
        <f t="shared" si="285"/>
        <v>0</v>
      </c>
      <c r="N2481" s="5">
        <f t="shared" si="283"/>
        <v>1</v>
      </c>
      <c r="O2481" s="5">
        <f t="shared" si="284"/>
        <v>0</v>
      </c>
    </row>
    <row r="2482" spans="2:15" x14ac:dyDescent="0.2">
      <c r="B2482" s="34"/>
      <c r="G2482" s="3"/>
      <c r="H2482" s="2"/>
      <c r="I2482" s="12"/>
      <c r="J2482" s="67">
        <f t="shared" si="280"/>
        <v>0</v>
      </c>
      <c r="K2482" s="5">
        <f t="shared" si="281"/>
        <v>0</v>
      </c>
      <c r="L2482" s="54">
        <f t="shared" si="282"/>
        <v>0</v>
      </c>
      <c r="M2482" s="56">
        <f t="shared" si="285"/>
        <v>0</v>
      </c>
      <c r="N2482" s="5">
        <f t="shared" si="283"/>
        <v>1</v>
      </c>
      <c r="O2482" s="5">
        <f t="shared" si="284"/>
        <v>0</v>
      </c>
    </row>
    <row r="2483" spans="2:15" x14ac:dyDescent="0.2">
      <c r="B2483" s="34"/>
      <c r="G2483" s="3"/>
      <c r="H2483" s="2"/>
      <c r="I2483" s="12"/>
      <c r="J2483" s="67">
        <f t="shared" si="280"/>
        <v>0</v>
      </c>
      <c r="K2483" s="5">
        <f t="shared" si="281"/>
        <v>0</v>
      </c>
      <c r="L2483" s="54">
        <f t="shared" si="282"/>
        <v>0</v>
      </c>
      <c r="M2483" s="56">
        <f t="shared" si="285"/>
        <v>0</v>
      </c>
      <c r="N2483" s="5">
        <f t="shared" si="283"/>
        <v>1</v>
      </c>
      <c r="O2483" s="5">
        <f t="shared" si="284"/>
        <v>0</v>
      </c>
    </row>
    <row r="2484" spans="2:15" x14ac:dyDescent="0.2">
      <c r="B2484" s="34"/>
      <c r="G2484" s="3"/>
      <c r="H2484" s="2"/>
      <c r="I2484" s="12"/>
      <c r="J2484" s="67">
        <f t="shared" si="280"/>
        <v>0</v>
      </c>
      <c r="K2484" s="5">
        <f t="shared" si="281"/>
        <v>0</v>
      </c>
      <c r="L2484" s="54">
        <f t="shared" si="282"/>
        <v>0</v>
      </c>
      <c r="M2484" s="56">
        <f t="shared" si="285"/>
        <v>0</v>
      </c>
      <c r="N2484" s="5">
        <f t="shared" si="283"/>
        <v>1</v>
      </c>
      <c r="O2484" s="5">
        <f t="shared" si="284"/>
        <v>0</v>
      </c>
    </row>
    <row r="2485" spans="2:15" x14ac:dyDescent="0.2">
      <c r="B2485" s="34"/>
      <c r="G2485" s="3"/>
      <c r="H2485" s="2"/>
      <c r="I2485" s="12"/>
      <c r="J2485" s="67">
        <f t="shared" si="280"/>
        <v>0</v>
      </c>
      <c r="K2485" s="5">
        <f t="shared" si="281"/>
        <v>0</v>
      </c>
      <c r="L2485" s="54">
        <f t="shared" si="282"/>
        <v>0</v>
      </c>
      <c r="M2485" s="56">
        <f t="shared" si="285"/>
        <v>0</v>
      </c>
      <c r="N2485" s="5">
        <f t="shared" si="283"/>
        <v>1</v>
      </c>
      <c r="O2485" s="5">
        <f t="shared" si="284"/>
        <v>0</v>
      </c>
    </row>
    <row r="2486" spans="2:15" x14ac:dyDescent="0.2">
      <c r="B2486" s="34"/>
      <c r="G2486" s="3"/>
      <c r="H2486" s="2"/>
      <c r="I2486" s="12"/>
      <c r="J2486" s="67">
        <f t="shared" si="280"/>
        <v>0</v>
      </c>
      <c r="K2486" s="5">
        <f t="shared" si="281"/>
        <v>0</v>
      </c>
      <c r="L2486" s="54">
        <f t="shared" si="282"/>
        <v>0</v>
      </c>
      <c r="M2486" s="56">
        <f t="shared" si="285"/>
        <v>0</v>
      </c>
      <c r="N2486" s="5">
        <f t="shared" si="283"/>
        <v>1</v>
      </c>
      <c r="O2486" s="5">
        <f t="shared" si="284"/>
        <v>0</v>
      </c>
    </row>
    <row r="2487" spans="2:15" x14ac:dyDescent="0.2">
      <c r="B2487" s="34"/>
      <c r="G2487" s="3"/>
      <c r="H2487" s="2"/>
      <c r="I2487" s="12"/>
      <c r="J2487" s="67">
        <f t="shared" si="280"/>
        <v>0</v>
      </c>
      <c r="K2487" s="5">
        <f t="shared" si="281"/>
        <v>0</v>
      </c>
      <c r="L2487" s="54">
        <f t="shared" si="282"/>
        <v>0</v>
      </c>
      <c r="M2487" s="56">
        <f t="shared" si="285"/>
        <v>0</v>
      </c>
      <c r="N2487" s="5">
        <f t="shared" si="283"/>
        <v>1</v>
      </c>
      <c r="O2487" s="5">
        <f t="shared" si="284"/>
        <v>0</v>
      </c>
    </row>
    <row r="2488" spans="2:15" x14ac:dyDescent="0.2">
      <c r="B2488" s="34"/>
      <c r="G2488" s="3"/>
      <c r="H2488" s="2"/>
      <c r="I2488" s="12"/>
      <c r="J2488" s="67">
        <f t="shared" si="280"/>
        <v>0</v>
      </c>
      <c r="K2488" s="5">
        <f t="shared" si="281"/>
        <v>0</v>
      </c>
      <c r="L2488" s="54">
        <f t="shared" si="282"/>
        <v>0</v>
      </c>
      <c r="M2488" s="56">
        <f t="shared" si="285"/>
        <v>0</v>
      </c>
      <c r="N2488" s="5">
        <f t="shared" si="283"/>
        <v>1</v>
      </c>
      <c r="O2488" s="5">
        <f t="shared" si="284"/>
        <v>0</v>
      </c>
    </row>
    <row r="2489" spans="2:15" x14ac:dyDescent="0.2">
      <c r="B2489" s="34"/>
      <c r="G2489" s="3"/>
      <c r="H2489" s="2"/>
      <c r="I2489" s="12"/>
      <c r="J2489" s="67">
        <f t="shared" si="280"/>
        <v>0</v>
      </c>
      <c r="K2489" s="5">
        <f t="shared" si="281"/>
        <v>0</v>
      </c>
      <c r="L2489" s="54">
        <f t="shared" si="282"/>
        <v>0</v>
      </c>
      <c r="M2489" s="56">
        <f t="shared" si="285"/>
        <v>0</v>
      </c>
      <c r="N2489" s="5">
        <f t="shared" si="283"/>
        <v>1</v>
      </c>
      <c r="O2489" s="5">
        <f t="shared" si="284"/>
        <v>0</v>
      </c>
    </row>
    <row r="2490" spans="2:15" x14ac:dyDescent="0.2">
      <c r="B2490" s="34"/>
      <c r="G2490" s="3"/>
      <c r="H2490" s="2"/>
      <c r="I2490" s="12"/>
      <c r="J2490" s="67">
        <f t="shared" si="280"/>
        <v>0</v>
      </c>
      <c r="K2490" s="5">
        <f t="shared" si="281"/>
        <v>0</v>
      </c>
      <c r="L2490" s="54">
        <f t="shared" si="282"/>
        <v>0</v>
      </c>
      <c r="M2490" s="56">
        <f t="shared" si="285"/>
        <v>0</v>
      </c>
      <c r="N2490" s="5">
        <f t="shared" si="283"/>
        <v>1</v>
      </c>
      <c r="O2490" s="5">
        <f t="shared" si="284"/>
        <v>0</v>
      </c>
    </row>
    <row r="2491" spans="2:15" x14ac:dyDescent="0.2">
      <c r="B2491" s="34"/>
      <c r="G2491" s="3"/>
      <c r="H2491" s="2"/>
      <c r="I2491" s="12"/>
      <c r="J2491" s="67">
        <f t="shared" si="280"/>
        <v>0</v>
      </c>
      <c r="K2491" s="5">
        <f t="shared" si="281"/>
        <v>0</v>
      </c>
      <c r="L2491" s="54">
        <f t="shared" si="282"/>
        <v>0</v>
      </c>
      <c r="M2491" s="56">
        <f t="shared" si="285"/>
        <v>0</v>
      </c>
      <c r="N2491" s="5">
        <f t="shared" si="283"/>
        <v>1</v>
      </c>
      <c r="O2491" s="5">
        <f t="shared" si="284"/>
        <v>0</v>
      </c>
    </row>
    <row r="2492" spans="2:15" x14ac:dyDescent="0.2">
      <c r="B2492" s="34"/>
      <c r="G2492" s="3"/>
      <c r="H2492" s="2"/>
      <c r="I2492" s="12"/>
      <c r="J2492" s="67">
        <f t="shared" si="280"/>
        <v>0</v>
      </c>
      <c r="K2492" s="5">
        <f t="shared" si="281"/>
        <v>0</v>
      </c>
      <c r="L2492" s="54">
        <f t="shared" si="282"/>
        <v>0</v>
      </c>
      <c r="M2492" s="56">
        <f t="shared" si="285"/>
        <v>0</v>
      </c>
      <c r="N2492" s="5">
        <f t="shared" si="283"/>
        <v>1</v>
      </c>
      <c r="O2492" s="5">
        <f t="shared" si="284"/>
        <v>0</v>
      </c>
    </row>
    <row r="2493" spans="2:15" x14ac:dyDescent="0.2">
      <c r="B2493" s="34"/>
      <c r="G2493" s="3"/>
      <c r="H2493" s="2"/>
      <c r="I2493" s="12"/>
      <c r="J2493" s="67">
        <f t="shared" si="280"/>
        <v>0</v>
      </c>
      <c r="K2493" s="5">
        <f t="shared" si="281"/>
        <v>0</v>
      </c>
      <c r="L2493" s="54">
        <f t="shared" si="282"/>
        <v>0</v>
      </c>
      <c r="M2493" s="56">
        <f t="shared" si="285"/>
        <v>0</v>
      </c>
      <c r="N2493" s="5">
        <f t="shared" si="283"/>
        <v>1</v>
      </c>
      <c r="O2493" s="5">
        <f t="shared" si="284"/>
        <v>0</v>
      </c>
    </row>
    <row r="2494" spans="2:15" x14ac:dyDescent="0.2">
      <c r="B2494" s="34"/>
      <c r="G2494" s="3"/>
      <c r="H2494" s="2"/>
      <c r="I2494" s="12"/>
      <c r="J2494" s="67">
        <f t="shared" si="280"/>
        <v>0</v>
      </c>
      <c r="K2494" s="5">
        <f t="shared" si="281"/>
        <v>0</v>
      </c>
      <c r="L2494" s="54">
        <f t="shared" si="282"/>
        <v>0</v>
      </c>
      <c r="M2494" s="56">
        <f t="shared" si="285"/>
        <v>0</v>
      </c>
      <c r="N2494" s="5">
        <f t="shared" si="283"/>
        <v>1</v>
      </c>
      <c r="O2494" s="5">
        <f t="shared" si="284"/>
        <v>0</v>
      </c>
    </row>
    <row r="2495" spans="2:15" x14ac:dyDescent="0.2">
      <c r="B2495" s="34"/>
      <c r="G2495" s="3"/>
      <c r="H2495" s="2"/>
      <c r="I2495" s="12"/>
      <c r="J2495" s="67">
        <f t="shared" si="280"/>
        <v>0</v>
      </c>
      <c r="K2495" s="5">
        <f t="shared" si="281"/>
        <v>0</v>
      </c>
      <c r="L2495" s="54">
        <f t="shared" si="282"/>
        <v>0</v>
      </c>
      <c r="M2495" s="56">
        <f t="shared" si="285"/>
        <v>0</v>
      </c>
      <c r="N2495" s="5">
        <f t="shared" si="283"/>
        <v>1</v>
      </c>
      <c r="O2495" s="5">
        <f t="shared" si="284"/>
        <v>0</v>
      </c>
    </row>
    <row r="2496" spans="2:15" x14ac:dyDescent="0.2">
      <c r="B2496" s="34"/>
      <c r="G2496" s="3"/>
      <c r="H2496" s="2"/>
      <c r="I2496" s="12"/>
      <c r="J2496" s="67">
        <f t="shared" si="280"/>
        <v>0</v>
      </c>
      <c r="K2496" s="5">
        <f t="shared" si="281"/>
        <v>0</v>
      </c>
      <c r="L2496" s="54">
        <f t="shared" si="282"/>
        <v>0</v>
      </c>
      <c r="M2496" s="56">
        <f t="shared" si="285"/>
        <v>0</v>
      </c>
      <c r="N2496" s="5">
        <f t="shared" si="283"/>
        <v>1</v>
      </c>
      <c r="O2496" s="5">
        <f t="shared" si="284"/>
        <v>0</v>
      </c>
    </row>
    <row r="2497" spans="2:15" x14ac:dyDescent="0.2">
      <c r="B2497" s="34"/>
      <c r="G2497" s="3"/>
      <c r="H2497" s="2"/>
      <c r="I2497" s="12"/>
      <c r="J2497" s="67">
        <f t="shared" si="280"/>
        <v>0</v>
      </c>
      <c r="K2497" s="5">
        <f t="shared" si="281"/>
        <v>0</v>
      </c>
      <c r="L2497" s="54">
        <f t="shared" si="282"/>
        <v>0</v>
      </c>
      <c r="M2497" s="56">
        <f t="shared" si="285"/>
        <v>0</v>
      </c>
      <c r="N2497" s="5">
        <f t="shared" si="283"/>
        <v>1</v>
      </c>
      <c r="O2497" s="5">
        <f t="shared" si="284"/>
        <v>0</v>
      </c>
    </row>
    <row r="2498" spans="2:15" x14ac:dyDescent="0.2">
      <c r="B2498" s="34"/>
      <c r="G2498" s="3"/>
      <c r="H2498" s="2"/>
      <c r="I2498" s="12"/>
      <c r="J2498" s="67">
        <f t="shared" si="280"/>
        <v>0</v>
      </c>
      <c r="K2498" s="5">
        <f t="shared" si="281"/>
        <v>0</v>
      </c>
      <c r="L2498" s="54">
        <f t="shared" si="282"/>
        <v>0</v>
      </c>
      <c r="M2498" s="56">
        <f t="shared" si="285"/>
        <v>0</v>
      </c>
      <c r="N2498" s="5">
        <f t="shared" si="283"/>
        <v>1</v>
      </c>
      <c r="O2498" s="5">
        <f t="shared" si="284"/>
        <v>0</v>
      </c>
    </row>
    <row r="2499" spans="2:15" x14ac:dyDescent="0.2">
      <c r="B2499" s="34"/>
      <c r="G2499" s="3"/>
      <c r="H2499" s="2"/>
      <c r="I2499" s="12"/>
      <c r="J2499" s="67">
        <f t="shared" ref="J2499:J2562" si="286">IF(A2499=C2499,0,H2499)</f>
        <v>0</v>
      </c>
      <c r="K2499" s="5">
        <f t="shared" ref="K2499:K2562" si="287">IF(J2499&gt;0,1,0)</f>
        <v>0</v>
      </c>
      <c r="L2499" s="54">
        <f t="shared" ref="L2499:L2562" si="288">IF(K2499=0,0,IF(I2499="did not close",0,IF(I2499="",0,1)))</f>
        <v>0</v>
      </c>
      <c r="M2499" s="56">
        <f t="shared" si="285"/>
        <v>0</v>
      </c>
      <c r="N2499" s="5">
        <f t="shared" ref="N2499:N2562" si="289">IF(A2499=C2499,1,0)</f>
        <v>1</v>
      </c>
      <c r="O2499" s="5">
        <f t="shared" ref="O2499:O2562" si="290">IF(K2499=0,IF(I2499="did not close",0,IF(I2499="",0,1)),0)</f>
        <v>0</v>
      </c>
    </row>
    <row r="2500" spans="2:15" x14ac:dyDescent="0.2">
      <c r="B2500" s="34"/>
      <c r="G2500" s="3"/>
      <c r="H2500" s="2"/>
      <c r="I2500" s="12"/>
      <c r="J2500" s="67">
        <f t="shared" si="286"/>
        <v>0</v>
      </c>
      <c r="K2500" s="5">
        <f t="shared" si="287"/>
        <v>0</v>
      </c>
      <c r="L2500" s="54">
        <f t="shared" si="288"/>
        <v>0</v>
      </c>
      <c r="M2500" s="56">
        <f t="shared" si="285"/>
        <v>0</v>
      </c>
      <c r="N2500" s="5">
        <f t="shared" si="289"/>
        <v>1</v>
      </c>
      <c r="O2500" s="5">
        <f t="shared" si="290"/>
        <v>0</v>
      </c>
    </row>
    <row r="2501" spans="2:15" x14ac:dyDescent="0.2">
      <c r="B2501" s="34"/>
      <c r="G2501" s="3"/>
      <c r="H2501" s="2"/>
      <c r="I2501" s="12"/>
      <c r="J2501" s="67">
        <f t="shared" si="286"/>
        <v>0</v>
      </c>
      <c r="K2501" s="5">
        <f t="shared" si="287"/>
        <v>0</v>
      </c>
      <c r="L2501" s="54">
        <f t="shared" si="288"/>
        <v>0</v>
      </c>
      <c r="M2501" s="56">
        <f t="shared" si="285"/>
        <v>0</v>
      </c>
      <c r="N2501" s="5">
        <f t="shared" si="289"/>
        <v>1</v>
      </c>
      <c r="O2501" s="5">
        <f t="shared" si="290"/>
        <v>0</v>
      </c>
    </row>
    <row r="2502" spans="2:15" x14ac:dyDescent="0.2">
      <c r="B2502" s="34"/>
      <c r="G2502" s="3"/>
      <c r="H2502" s="2"/>
      <c r="I2502" s="12"/>
      <c r="J2502" s="67">
        <f t="shared" si="286"/>
        <v>0</v>
      </c>
      <c r="K2502" s="5">
        <f t="shared" si="287"/>
        <v>0</v>
      </c>
      <c r="L2502" s="54">
        <f t="shared" si="288"/>
        <v>0</v>
      </c>
      <c r="M2502" s="56">
        <f t="shared" si="285"/>
        <v>0</v>
      </c>
      <c r="N2502" s="5">
        <f t="shared" si="289"/>
        <v>1</v>
      </c>
      <c r="O2502" s="5">
        <f t="shared" si="290"/>
        <v>0</v>
      </c>
    </row>
    <row r="2503" spans="2:15" x14ac:dyDescent="0.2">
      <c r="B2503" s="34"/>
      <c r="G2503" s="3"/>
      <c r="H2503" s="2"/>
      <c r="I2503" s="12"/>
      <c r="J2503" s="67">
        <f t="shared" si="286"/>
        <v>0</v>
      </c>
      <c r="K2503" s="5">
        <f t="shared" si="287"/>
        <v>0</v>
      </c>
      <c r="L2503" s="54">
        <f t="shared" si="288"/>
        <v>0</v>
      </c>
      <c r="M2503" s="56">
        <f t="shared" si="285"/>
        <v>0</v>
      </c>
      <c r="N2503" s="5">
        <f t="shared" si="289"/>
        <v>1</v>
      </c>
      <c r="O2503" s="5">
        <f t="shared" si="290"/>
        <v>0</v>
      </c>
    </row>
    <row r="2504" spans="2:15" x14ac:dyDescent="0.2">
      <c r="B2504" s="34"/>
      <c r="G2504" s="3"/>
      <c r="H2504" s="2"/>
      <c r="I2504" s="12"/>
      <c r="J2504" s="67">
        <f t="shared" si="286"/>
        <v>0</v>
      </c>
      <c r="K2504" s="5">
        <f t="shared" si="287"/>
        <v>0</v>
      </c>
      <c r="L2504" s="54">
        <f t="shared" si="288"/>
        <v>0</v>
      </c>
      <c r="M2504" s="56">
        <f t="shared" si="285"/>
        <v>0</v>
      </c>
      <c r="N2504" s="5">
        <f t="shared" si="289"/>
        <v>1</v>
      </c>
      <c r="O2504" s="5">
        <f t="shared" si="290"/>
        <v>0</v>
      </c>
    </row>
    <row r="2505" spans="2:15" x14ac:dyDescent="0.2">
      <c r="B2505" s="34"/>
      <c r="G2505" s="3"/>
      <c r="H2505" s="2"/>
      <c r="I2505" s="12"/>
      <c r="J2505" s="67">
        <f t="shared" si="286"/>
        <v>0</v>
      </c>
      <c r="K2505" s="5">
        <f t="shared" si="287"/>
        <v>0</v>
      </c>
      <c r="L2505" s="54">
        <f t="shared" si="288"/>
        <v>0</v>
      </c>
      <c r="M2505" s="56">
        <f t="shared" si="285"/>
        <v>0</v>
      </c>
      <c r="N2505" s="5">
        <f t="shared" si="289"/>
        <v>1</v>
      </c>
      <c r="O2505" s="5">
        <f t="shared" si="290"/>
        <v>0</v>
      </c>
    </row>
    <row r="2506" spans="2:15" x14ac:dyDescent="0.2">
      <c r="B2506" s="34"/>
      <c r="G2506" s="3"/>
      <c r="H2506" s="2"/>
      <c r="I2506" s="12"/>
      <c r="J2506" s="67">
        <f t="shared" si="286"/>
        <v>0</v>
      </c>
      <c r="K2506" s="5">
        <f t="shared" si="287"/>
        <v>0</v>
      </c>
      <c r="L2506" s="54">
        <f t="shared" si="288"/>
        <v>0</v>
      </c>
      <c r="M2506" s="56">
        <f t="shared" si="285"/>
        <v>0</v>
      </c>
      <c r="N2506" s="5">
        <f t="shared" si="289"/>
        <v>1</v>
      </c>
      <c r="O2506" s="5">
        <f t="shared" si="290"/>
        <v>0</v>
      </c>
    </row>
    <row r="2507" spans="2:15" x14ac:dyDescent="0.2">
      <c r="B2507" s="34"/>
      <c r="G2507" s="3"/>
      <c r="H2507" s="2"/>
      <c r="I2507" s="12"/>
      <c r="J2507" s="67">
        <f t="shared" si="286"/>
        <v>0</v>
      </c>
      <c r="K2507" s="5">
        <f t="shared" si="287"/>
        <v>0</v>
      </c>
      <c r="L2507" s="54">
        <f t="shared" si="288"/>
        <v>0</v>
      </c>
      <c r="M2507" s="56">
        <f t="shared" si="285"/>
        <v>0</v>
      </c>
      <c r="N2507" s="5">
        <f t="shared" si="289"/>
        <v>1</v>
      </c>
      <c r="O2507" s="5">
        <f t="shared" si="290"/>
        <v>0</v>
      </c>
    </row>
    <row r="2508" spans="2:15" x14ac:dyDescent="0.2">
      <c r="B2508" s="34"/>
      <c r="G2508" s="3"/>
      <c r="H2508" s="2"/>
      <c r="I2508" s="12"/>
      <c r="J2508" s="67">
        <f t="shared" si="286"/>
        <v>0</v>
      </c>
      <c r="K2508" s="5">
        <f t="shared" si="287"/>
        <v>0</v>
      </c>
      <c r="L2508" s="54">
        <f t="shared" si="288"/>
        <v>0</v>
      </c>
      <c r="M2508" s="56">
        <f t="shared" si="285"/>
        <v>0</v>
      </c>
      <c r="N2508" s="5">
        <f t="shared" si="289"/>
        <v>1</v>
      </c>
      <c r="O2508" s="5">
        <f t="shared" si="290"/>
        <v>0</v>
      </c>
    </row>
    <row r="2509" spans="2:15" x14ac:dyDescent="0.2">
      <c r="B2509" s="34"/>
      <c r="G2509" s="3"/>
      <c r="H2509" s="2"/>
      <c r="I2509" s="12"/>
      <c r="J2509" s="67">
        <f t="shared" si="286"/>
        <v>0</v>
      </c>
      <c r="K2509" s="5">
        <f t="shared" si="287"/>
        <v>0</v>
      </c>
      <c r="L2509" s="54">
        <f t="shared" si="288"/>
        <v>0</v>
      </c>
      <c r="M2509" s="56">
        <f t="shared" si="285"/>
        <v>0</v>
      </c>
      <c r="N2509" s="5">
        <f t="shared" si="289"/>
        <v>1</v>
      </c>
      <c r="O2509" s="5">
        <f t="shared" si="290"/>
        <v>0</v>
      </c>
    </row>
    <row r="2510" spans="2:15" x14ac:dyDescent="0.2">
      <c r="B2510" s="34"/>
      <c r="G2510" s="3"/>
      <c r="H2510" s="2"/>
      <c r="I2510" s="12"/>
      <c r="J2510" s="67">
        <f t="shared" si="286"/>
        <v>0</v>
      </c>
      <c r="K2510" s="5">
        <f t="shared" si="287"/>
        <v>0</v>
      </c>
      <c r="L2510" s="54">
        <f t="shared" si="288"/>
        <v>0</v>
      </c>
      <c r="M2510" s="56">
        <f t="shared" si="285"/>
        <v>0</v>
      </c>
      <c r="N2510" s="5">
        <f t="shared" si="289"/>
        <v>1</v>
      </c>
      <c r="O2510" s="5">
        <f t="shared" si="290"/>
        <v>0</v>
      </c>
    </row>
    <row r="2511" spans="2:15" x14ac:dyDescent="0.2">
      <c r="B2511" s="34"/>
      <c r="G2511" s="3"/>
      <c r="H2511" s="2"/>
      <c r="I2511" s="12"/>
      <c r="J2511" s="67">
        <f t="shared" si="286"/>
        <v>0</v>
      </c>
      <c r="K2511" s="5">
        <f t="shared" si="287"/>
        <v>0</v>
      </c>
      <c r="L2511" s="54">
        <f t="shared" si="288"/>
        <v>0</v>
      </c>
      <c r="M2511" s="56">
        <f t="shared" si="285"/>
        <v>0</v>
      </c>
      <c r="N2511" s="5">
        <f t="shared" si="289"/>
        <v>1</v>
      </c>
      <c r="O2511" s="5">
        <f t="shared" si="290"/>
        <v>0</v>
      </c>
    </row>
    <row r="2512" spans="2:15" x14ac:dyDescent="0.2">
      <c r="B2512" s="34"/>
      <c r="G2512" s="3"/>
      <c r="H2512" s="2"/>
      <c r="I2512" s="12"/>
      <c r="J2512" s="67">
        <f t="shared" si="286"/>
        <v>0</v>
      </c>
      <c r="K2512" s="5">
        <f t="shared" si="287"/>
        <v>0</v>
      </c>
      <c r="L2512" s="54">
        <f t="shared" si="288"/>
        <v>0</v>
      </c>
      <c r="M2512" s="56">
        <f t="shared" si="285"/>
        <v>0</v>
      </c>
      <c r="N2512" s="5">
        <f t="shared" si="289"/>
        <v>1</v>
      </c>
      <c r="O2512" s="5">
        <f t="shared" si="290"/>
        <v>0</v>
      </c>
    </row>
    <row r="2513" spans="2:15" x14ac:dyDescent="0.2">
      <c r="B2513" s="34"/>
      <c r="G2513" s="3"/>
      <c r="H2513" s="2"/>
      <c r="I2513" s="12"/>
      <c r="J2513" s="67">
        <f t="shared" si="286"/>
        <v>0</v>
      </c>
      <c r="K2513" s="5">
        <f t="shared" si="287"/>
        <v>0</v>
      </c>
      <c r="L2513" s="54">
        <f t="shared" si="288"/>
        <v>0</v>
      </c>
      <c r="M2513" s="56">
        <f t="shared" si="285"/>
        <v>0</v>
      </c>
      <c r="N2513" s="5">
        <f t="shared" si="289"/>
        <v>1</v>
      </c>
      <c r="O2513" s="5">
        <f t="shared" si="290"/>
        <v>0</v>
      </c>
    </row>
    <row r="2514" spans="2:15" x14ac:dyDescent="0.2">
      <c r="B2514" s="34"/>
      <c r="G2514" s="3"/>
      <c r="H2514" s="2"/>
      <c r="I2514" s="12"/>
      <c r="J2514" s="67">
        <f t="shared" si="286"/>
        <v>0</v>
      </c>
      <c r="K2514" s="5">
        <f t="shared" si="287"/>
        <v>0</v>
      </c>
      <c r="L2514" s="54">
        <f t="shared" si="288"/>
        <v>0</v>
      </c>
      <c r="M2514" s="56">
        <f t="shared" si="285"/>
        <v>0</v>
      </c>
      <c r="N2514" s="5">
        <f t="shared" si="289"/>
        <v>1</v>
      </c>
      <c r="O2514" s="5">
        <f t="shared" si="290"/>
        <v>0</v>
      </c>
    </row>
    <row r="2515" spans="2:15" x14ac:dyDescent="0.2">
      <c r="B2515" s="34"/>
      <c r="G2515" s="3"/>
      <c r="H2515" s="2"/>
      <c r="I2515" s="12"/>
      <c r="J2515" s="67">
        <f t="shared" si="286"/>
        <v>0</v>
      </c>
      <c r="K2515" s="5">
        <f t="shared" si="287"/>
        <v>0</v>
      </c>
      <c r="L2515" s="54">
        <f t="shared" si="288"/>
        <v>0</v>
      </c>
      <c r="M2515" s="56">
        <f t="shared" si="285"/>
        <v>0</v>
      </c>
      <c r="N2515" s="5">
        <f t="shared" si="289"/>
        <v>1</v>
      </c>
      <c r="O2515" s="5">
        <f t="shared" si="290"/>
        <v>0</v>
      </c>
    </row>
    <row r="2516" spans="2:15" x14ac:dyDescent="0.2">
      <c r="B2516" s="34"/>
      <c r="G2516" s="3"/>
      <c r="H2516" s="2"/>
      <c r="I2516" s="12"/>
      <c r="J2516" s="67">
        <f t="shared" si="286"/>
        <v>0</v>
      </c>
      <c r="K2516" s="5">
        <f t="shared" si="287"/>
        <v>0</v>
      </c>
      <c r="L2516" s="54">
        <f t="shared" si="288"/>
        <v>0</v>
      </c>
      <c r="M2516" s="56">
        <f t="shared" si="285"/>
        <v>0</v>
      </c>
      <c r="N2516" s="5">
        <f t="shared" si="289"/>
        <v>1</v>
      </c>
      <c r="O2516" s="5">
        <f t="shared" si="290"/>
        <v>0</v>
      </c>
    </row>
    <row r="2517" spans="2:15" x14ac:dyDescent="0.2">
      <c r="B2517" s="34"/>
      <c r="G2517" s="3"/>
      <c r="H2517" s="2"/>
      <c r="I2517" s="12"/>
      <c r="J2517" s="67">
        <f t="shared" si="286"/>
        <v>0</v>
      </c>
      <c r="K2517" s="5">
        <f t="shared" si="287"/>
        <v>0</v>
      </c>
      <c r="L2517" s="54">
        <f t="shared" si="288"/>
        <v>0</v>
      </c>
      <c r="M2517" s="56">
        <f t="shared" si="285"/>
        <v>0</v>
      </c>
      <c r="N2517" s="5">
        <f t="shared" si="289"/>
        <v>1</v>
      </c>
      <c r="O2517" s="5">
        <f t="shared" si="290"/>
        <v>0</v>
      </c>
    </row>
    <row r="2518" spans="2:15" x14ac:dyDescent="0.2">
      <c r="B2518" s="34"/>
      <c r="G2518" s="3"/>
      <c r="H2518" s="2"/>
      <c r="I2518" s="12"/>
      <c r="J2518" s="67">
        <f t="shared" si="286"/>
        <v>0</v>
      </c>
      <c r="K2518" s="5">
        <f t="shared" si="287"/>
        <v>0</v>
      </c>
      <c r="L2518" s="54">
        <f t="shared" si="288"/>
        <v>0</v>
      </c>
      <c r="M2518" s="56">
        <f t="shared" ref="M2518:M2574" si="291">IF(D2518="",D2517,D2518)</f>
        <v>0</v>
      </c>
      <c r="N2518" s="5">
        <f t="shared" si="289"/>
        <v>1</v>
      </c>
      <c r="O2518" s="5">
        <f t="shared" si="290"/>
        <v>0</v>
      </c>
    </row>
    <row r="2519" spans="2:15" x14ac:dyDescent="0.2">
      <c r="B2519" s="34"/>
      <c r="G2519" s="3"/>
      <c r="H2519" s="2"/>
      <c r="I2519" s="12"/>
      <c r="J2519" s="67">
        <f t="shared" si="286"/>
        <v>0</v>
      </c>
      <c r="K2519" s="5">
        <f t="shared" si="287"/>
        <v>0</v>
      </c>
      <c r="L2519" s="54">
        <f t="shared" si="288"/>
        <v>0</v>
      </c>
      <c r="M2519" s="56">
        <f t="shared" si="291"/>
        <v>0</v>
      </c>
      <c r="N2519" s="5">
        <f t="shared" si="289"/>
        <v>1</v>
      </c>
      <c r="O2519" s="5">
        <f t="shared" si="290"/>
        <v>0</v>
      </c>
    </row>
    <row r="2520" spans="2:15" x14ac:dyDescent="0.2">
      <c r="B2520" s="34"/>
      <c r="G2520" s="3"/>
      <c r="H2520" s="2"/>
      <c r="I2520" s="12"/>
      <c r="J2520" s="67">
        <f t="shared" si="286"/>
        <v>0</v>
      </c>
      <c r="K2520" s="5">
        <f t="shared" si="287"/>
        <v>0</v>
      </c>
      <c r="L2520" s="54">
        <f t="shared" si="288"/>
        <v>0</v>
      </c>
      <c r="M2520" s="56">
        <f t="shared" si="291"/>
        <v>0</v>
      </c>
      <c r="N2520" s="5">
        <f t="shared" si="289"/>
        <v>1</v>
      </c>
      <c r="O2520" s="5">
        <f t="shared" si="290"/>
        <v>0</v>
      </c>
    </row>
    <row r="2521" spans="2:15" x14ac:dyDescent="0.2">
      <c r="B2521" s="34"/>
      <c r="G2521" s="3"/>
      <c r="H2521" s="2"/>
      <c r="I2521" s="12"/>
      <c r="J2521" s="67">
        <f t="shared" si="286"/>
        <v>0</v>
      </c>
      <c r="K2521" s="5">
        <f t="shared" si="287"/>
        <v>0</v>
      </c>
      <c r="L2521" s="54">
        <f t="shared" si="288"/>
        <v>0</v>
      </c>
      <c r="M2521" s="56">
        <f t="shared" si="291"/>
        <v>0</v>
      </c>
      <c r="N2521" s="5">
        <f t="shared" si="289"/>
        <v>1</v>
      </c>
      <c r="O2521" s="5">
        <f t="shared" si="290"/>
        <v>0</v>
      </c>
    </row>
    <row r="2522" spans="2:15" x14ac:dyDescent="0.2">
      <c r="B2522" s="34"/>
      <c r="G2522" s="3"/>
      <c r="H2522" s="2"/>
      <c r="I2522" s="12"/>
      <c r="J2522" s="67">
        <f t="shared" si="286"/>
        <v>0</v>
      </c>
      <c r="K2522" s="5">
        <f t="shared" si="287"/>
        <v>0</v>
      </c>
      <c r="L2522" s="54">
        <f t="shared" si="288"/>
        <v>0</v>
      </c>
      <c r="M2522" s="56" t="e">
        <f>IF(D2522="",#REF!,D2522)</f>
        <v>#REF!</v>
      </c>
      <c r="N2522" s="5">
        <f t="shared" si="289"/>
        <v>1</v>
      </c>
      <c r="O2522" s="5">
        <f t="shared" si="290"/>
        <v>0</v>
      </c>
    </row>
    <row r="2523" spans="2:15" x14ac:dyDescent="0.2">
      <c r="B2523" s="34"/>
      <c r="G2523" s="3"/>
      <c r="H2523" s="2"/>
      <c r="I2523" s="12"/>
      <c r="J2523" s="67">
        <f t="shared" si="286"/>
        <v>0</v>
      </c>
      <c r="K2523" s="5">
        <f t="shared" si="287"/>
        <v>0</v>
      </c>
      <c r="L2523" s="54">
        <f t="shared" si="288"/>
        <v>0</v>
      </c>
      <c r="M2523" s="56">
        <f t="shared" si="291"/>
        <v>0</v>
      </c>
      <c r="N2523" s="5">
        <f t="shared" si="289"/>
        <v>1</v>
      </c>
      <c r="O2523" s="5">
        <f t="shared" si="290"/>
        <v>0</v>
      </c>
    </row>
    <row r="2524" spans="2:15" x14ac:dyDescent="0.2">
      <c r="B2524" s="34"/>
      <c r="G2524" s="3"/>
      <c r="H2524" s="2"/>
      <c r="I2524" s="12"/>
      <c r="J2524" s="67">
        <f t="shared" si="286"/>
        <v>0</v>
      </c>
      <c r="K2524" s="5">
        <f t="shared" si="287"/>
        <v>0</v>
      </c>
      <c r="L2524" s="54">
        <f t="shared" si="288"/>
        <v>0</v>
      </c>
      <c r="M2524" s="56">
        <f t="shared" si="291"/>
        <v>0</v>
      </c>
      <c r="N2524" s="5">
        <f t="shared" si="289"/>
        <v>1</v>
      </c>
      <c r="O2524" s="5">
        <f t="shared" si="290"/>
        <v>0</v>
      </c>
    </row>
    <row r="2525" spans="2:15" x14ac:dyDescent="0.2">
      <c r="B2525" s="34"/>
      <c r="G2525" s="3"/>
      <c r="H2525" s="2"/>
      <c r="I2525" s="12"/>
      <c r="J2525" s="67">
        <f t="shared" si="286"/>
        <v>0</v>
      </c>
      <c r="K2525" s="5">
        <f t="shared" si="287"/>
        <v>0</v>
      </c>
      <c r="L2525" s="54">
        <f t="shared" si="288"/>
        <v>0</v>
      </c>
      <c r="M2525" s="56">
        <f t="shared" si="291"/>
        <v>0</v>
      </c>
      <c r="N2525" s="5">
        <f t="shared" si="289"/>
        <v>1</v>
      </c>
      <c r="O2525" s="5">
        <f t="shared" si="290"/>
        <v>0</v>
      </c>
    </row>
    <row r="2526" spans="2:15" x14ac:dyDescent="0.2">
      <c r="B2526" s="34"/>
      <c r="G2526" s="3"/>
      <c r="H2526" s="2"/>
      <c r="I2526" s="12"/>
      <c r="J2526" s="67">
        <f t="shared" si="286"/>
        <v>0</v>
      </c>
      <c r="K2526" s="5">
        <f t="shared" si="287"/>
        <v>0</v>
      </c>
      <c r="L2526" s="54">
        <f t="shared" si="288"/>
        <v>0</v>
      </c>
      <c r="M2526" s="56">
        <f t="shared" si="291"/>
        <v>0</v>
      </c>
      <c r="N2526" s="5">
        <f t="shared" si="289"/>
        <v>1</v>
      </c>
      <c r="O2526" s="5">
        <f t="shared" si="290"/>
        <v>0</v>
      </c>
    </row>
    <row r="2527" spans="2:15" x14ac:dyDescent="0.2">
      <c r="B2527" s="34"/>
      <c r="G2527" s="3"/>
      <c r="H2527" s="2"/>
      <c r="I2527" s="12"/>
      <c r="J2527" s="67">
        <f t="shared" si="286"/>
        <v>0</v>
      </c>
      <c r="K2527" s="5">
        <f t="shared" si="287"/>
        <v>0</v>
      </c>
      <c r="L2527" s="54">
        <f t="shared" si="288"/>
        <v>0</v>
      </c>
      <c r="M2527" s="56">
        <f t="shared" si="291"/>
        <v>0</v>
      </c>
      <c r="N2527" s="5">
        <f t="shared" si="289"/>
        <v>1</v>
      </c>
      <c r="O2527" s="5">
        <f t="shared" si="290"/>
        <v>0</v>
      </c>
    </row>
    <row r="2528" spans="2:15" x14ac:dyDescent="0.2">
      <c r="B2528" s="34"/>
      <c r="G2528" s="3"/>
      <c r="H2528" s="2"/>
      <c r="I2528" s="12"/>
      <c r="J2528" s="67">
        <f t="shared" si="286"/>
        <v>0</v>
      </c>
      <c r="K2528" s="5">
        <f t="shared" si="287"/>
        <v>0</v>
      </c>
      <c r="L2528" s="54">
        <f t="shared" si="288"/>
        <v>0</v>
      </c>
      <c r="M2528" s="56">
        <f t="shared" si="291"/>
        <v>0</v>
      </c>
      <c r="N2528" s="5">
        <f t="shared" si="289"/>
        <v>1</v>
      </c>
      <c r="O2528" s="5">
        <f t="shared" si="290"/>
        <v>0</v>
      </c>
    </row>
    <row r="2529" spans="2:15" x14ac:dyDescent="0.2">
      <c r="B2529" s="34"/>
      <c r="G2529" s="3"/>
      <c r="H2529" s="2"/>
      <c r="I2529" s="12"/>
      <c r="J2529" s="67">
        <f t="shared" si="286"/>
        <v>0</v>
      </c>
      <c r="K2529" s="5">
        <f t="shared" si="287"/>
        <v>0</v>
      </c>
      <c r="L2529" s="54">
        <f t="shared" si="288"/>
        <v>0</v>
      </c>
      <c r="M2529" s="56">
        <f t="shared" si="291"/>
        <v>0</v>
      </c>
      <c r="N2529" s="5">
        <f t="shared" si="289"/>
        <v>1</v>
      </c>
      <c r="O2529" s="5">
        <f t="shared" si="290"/>
        <v>0</v>
      </c>
    </row>
    <row r="2530" spans="2:15" x14ac:dyDescent="0.2">
      <c r="B2530" s="34"/>
      <c r="G2530" s="3"/>
      <c r="H2530" s="2"/>
      <c r="I2530" s="12"/>
      <c r="J2530" s="67">
        <f t="shared" si="286"/>
        <v>0</v>
      </c>
      <c r="K2530" s="5">
        <f t="shared" si="287"/>
        <v>0</v>
      </c>
      <c r="L2530" s="54">
        <f t="shared" si="288"/>
        <v>0</v>
      </c>
      <c r="M2530" s="56">
        <f t="shared" si="291"/>
        <v>0</v>
      </c>
      <c r="N2530" s="5">
        <f t="shared" si="289"/>
        <v>1</v>
      </c>
      <c r="O2530" s="5">
        <f t="shared" si="290"/>
        <v>0</v>
      </c>
    </row>
    <row r="2531" spans="2:15" x14ac:dyDescent="0.2">
      <c r="B2531" s="34"/>
      <c r="G2531" s="3"/>
      <c r="H2531" s="2"/>
      <c r="I2531" s="12"/>
      <c r="J2531" s="67">
        <f t="shared" si="286"/>
        <v>0</v>
      </c>
      <c r="K2531" s="5">
        <f t="shared" si="287"/>
        <v>0</v>
      </c>
      <c r="L2531" s="54">
        <f t="shared" si="288"/>
        <v>0</v>
      </c>
      <c r="M2531" s="56">
        <f t="shared" si="291"/>
        <v>0</v>
      </c>
      <c r="N2531" s="5">
        <f t="shared" si="289"/>
        <v>1</v>
      </c>
      <c r="O2531" s="5">
        <f t="shared" si="290"/>
        <v>0</v>
      </c>
    </row>
    <row r="2532" spans="2:15" x14ac:dyDescent="0.2">
      <c r="B2532" s="34"/>
      <c r="G2532" s="3"/>
      <c r="H2532" s="2"/>
      <c r="I2532" s="12"/>
      <c r="J2532" s="67">
        <f t="shared" si="286"/>
        <v>0</v>
      </c>
      <c r="K2532" s="5">
        <f t="shared" si="287"/>
        <v>0</v>
      </c>
      <c r="L2532" s="54">
        <f t="shared" si="288"/>
        <v>0</v>
      </c>
      <c r="M2532" s="56">
        <f t="shared" si="291"/>
        <v>0</v>
      </c>
      <c r="N2532" s="5">
        <f t="shared" si="289"/>
        <v>1</v>
      </c>
      <c r="O2532" s="5">
        <f t="shared" si="290"/>
        <v>0</v>
      </c>
    </row>
    <row r="2533" spans="2:15" x14ac:dyDescent="0.2">
      <c r="B2533" s="34"/>
      <c r="G2533" s="3"/>
      <c r="H2533" s="2"/>
      <c r="I2533" s="12"/>
      <c r="J2533" s="67">
        <f t="shared" si="286"/>
        <v>0</v>
      </c>
      <c r="K2533" s="5">
        <f t="shared" si="287"/>
        <v>0</v>
      </c>
      <c r="L2533" s="54">
        <f t="shared" si="288"/>
        <v>0</v>
      </c>
      <c r="M2533" s="56">
        <f t="shared" si="291"/>
        <v>0</v>
      </c>
      <c r="N2533" s="5">
        <f t="shared" si="289"/>
        <v>1</v>
      </c>
      <c r="O2533" s="5">
        <f t="shared" si="290"/>
        <v>0</v>
      </c>
    </row>
    <row r="2534" spans="2:15" x14ac:dyDescent="0.2">
      <c r="B2534" s="34"/>
      <c r="G2534" s="3"/>
      <c r="H2534" s="2"/>
      <c r="I2534" s="12"/>
      <c r="J2534" s="67">
        <f t="shared" si="286"/>
        <v>0</v>
      </c>
      <c r="K2534" s="5">
        <f t="shared" si="287"/>
        <v>0</v>
      </c>
      <c r="L2534" s="54">
        <f t="shared" si="288"/>
        <v>0</v>
      </c>
      <c r="M2534" s="56">
        <f t="shared" si="291"/>
        <v>0</v>
      </c>
      <c r="N2534" s="5">
        <f t="shared" si="289"/>
        <v>1</v>
      </c>
      <c r="O2534" s="5">
        <f t="shared" si="290"/>
        <v>0</v>
      </c>
    </row>
    <row r="2535" spans="2:15" x14ac:dyDescent="0.2">
      <c r="B2535" s="34"/>
      <c r="G2535" s="3"/>
      <c r="H2535" s="2"/>
      <c r="I2535" s="12"/>
      <c r="J2535" s="67">
        <f t="shared" si="286"/>
        <v>0</v>
      </c>
      <c r="K2535" s="5">
        <f t="shared" si="287"/>
        <v>0</v>
      </c>
      <c r="L2535" s="54">
        <f t="shared" si="288"/>
        <v>0</v>
      </c>
      <c r="M2535" s="56">
        <f t="shared" si="291"/>
        <v>0</v>
      </c>
      <c r="N2535" s="5">
        <f t="shared" si="289"/>
        <v>1</v>
      </c>
      <c r="O2535" s="5">
        <f t="shared" si="290"/>
        <v>0</v>
      </c>
    </row>
    <row r="2536" spans="2:15" x14ac:dyDescent="0.2">
      <c r="B2536" s="34"/>
      <c r="G2536" s="3"/>
      <c r="H2536" s="2"/>
      <c r="I2536" s="12"/>
      <c r="J2536" s="67">
        <f t="shared" si="286"/>
        <v>0</v>
      </c>
      <c r="K2536" s="5">
        <f t="shared" si="287"/>
        <v>0</v>
      </c>
      <c r="L2536" s="54">
        <f t="shared" si="288"/>
        <v>0</v>
      </c>
      <c r="M2536" s="56">
        <f t="shared" si="291"/>
        <v>0</v>
      </c>
      <c r="N2536" s="5">
        <f t="shared" si="289"/>
        <v>1</v>
      </c>
      <c r="O2536" s="5">
        <f t="shared" si="290"/>
        <v>0</v>
      </c>
    </row>
    <row r="2537" spans="2:15" x14ac:dyDescent="0.2">
      <c r="B2537" s="34"/>
      <c r="G2537" s="3"/>
      <c r="H2537" s="2"/>
      <c r="I2537" s="12"/>
      <c r="J2537" s="67">
        <f t="shared" si="286"/>
        <v>0</v>
      </c>
      <c r="K2537" s="5">
        <f t="shared" si="287"/>
        <v>0</v>
      </c>
      <c r="L2537" s="54">
        <f t="shared" si="288"/>
        <v>0</v>
      </c>
      <c r="M2537" s="56">
        <f t="shared" si="291"/>
        <v>0</v>
      </c>
      <c r="N2537" s="5">
        <f t="shared" si="289"/>
        <v>1</v>
      </c>
      <c r="O2537" s="5">
        <f t="shared" si="290"/>
        <v>0</v>
      </c>
    </row>
    <row r="2538" spans="2:15" x14ac:dyDescent="0.2">
      <c r="B2538" s="34"/>
      <c r="G2538" s="3"/>
      <c r="H2538" s="2"/>
      <c r="I2538" s="12"/>
      <c r="J2538" s="67">
        <f t="shared" si="286"/>
        <v>0</v>
      </c>
      <c r="K2538" s="5">
        <f t="shared" si="287"/>
        <v>0</v>
      </c>
      <c r="L2538" s="54">
        <f t="shared" si="288"/>
        <v>0</v>
      </c>
      <c r="M2538" s="56">
        <f t="shared" si="291"/>
        <v>0</v>
      </c>
      <c r="N2538" s="5">
        <f t="shared" si="289"/>
        <v>1</v>
      </c>
      <c r="O2538" s="5">
        <f t="shared" si="290"/>
        <v>0</v>
      </c>
    </row>
    <row r="2539" spans="2:15" x14ac:dyDescent="0.2">
      <c r="B2539" s="34"/>
      <c r="G2539" s="3"/>
      <c r="H2539" s="2"/>
      <c r="I2539" s="12"/>
      <c r="J2539" s="67">
        <f t="shared" si="286"/>
        <v>0</v>
      </c>
      <c r="K2539" s="5">
        <f t="shared" si="287"/>
        <v>0</v>
      </c>
      <c r="L2539" s="54">
        <f t="shared" si="288"/>
        <v>0</v>
      </c>
      <c r="M2539" s="56">
        <f t="shared" si="291"/>
        <v>0</v>
      </c>
      <c r="N2539" s="5">
        <f t="shared" si="289"/>
        <v>1</v>
      </c>
      <c r="O2539" s="5">
        <f t="shared" si="290"/>
        <v>0</v>
      </c>
    </row>
    <row r="2540" spans="2:15" x14ac:dyDescent="0.2">
      <c r="B2540" s="34"/>
      <c r="G2540" s="3"/>
      <c r="H2540" s="2"/>
      <c r="I2540" s="12"/>
      <c r="J2540" s="67">
        <f t="shared" si="286"/>
        <v>0</v>
      </c>
      <c r="K2540" s="5">
        <f t="shared" si="287"/>
        <v>0</v>
      </c>
      <c r="L2540" s="54">
        <f t="shared" si="288"/>
        <v>0</v>
      </c>
      <c r="M2540" s="56">
        <f t="shared" si="291"/>
        <v>0</v>
      </c>
      <c r="N2540" s="5">
        <f t="shared" si="289"/>
        <v>1</v>
      </c>
      <c r="O2540" s="5">
        <f t="shared" si="290"/>
        <v>0</v>
      </c>
    </row>
    <row r="2541" spans="2:15" x14ac:dyDescent="0.2">
      <c r="B2541" s="34"/>
      <c r="G2541" s="3"/>
      <c r="H2541" s="2"/>
      <c r="I2541" s="12"/>
      <c r="J2541" s="67">
        <f t="shared" si="286"/>
        <v>0</v>
      </c>
      <c r="K2541" s="5">
        <f t="shared" si="287"/>
        <v>0</v>
      </c>
      <c r="L2541" s="54">
        <f t="shared" si="288"/>
        <v>0</v>
      </c>
      <c r="M2541" s="56">
        <f t="shared" si="291"/>
        <v>0</v>
      </c>
      <c r="N2541" s="5">
        <f t="shared" si="289"/>
        <v>1</v>
      </c>
      <c r="O2541" s="5">
        <f t="shared" si="290"/>
        <v>0</v>
      </c>
    </row>
    <row r="2542" spans="2:15" x14ac:dyDescent="0.2">
      <c r="B2542" s="34"/>
      <c r="G2542" s="3"/>
      <c r="H2542" s="2"/>
      <c r="I2542" s="12"/>
      <c r="J2542" s="67">
        <f t="shared" si="286"/>
        <v>0</v>
      </c>
      <c r="K2542" s="5">
        <f t="shared" si="287"/>
        <v>0</v>
      </c>
      <c r="L2542" s="54">
        <f t="shared" si="288"/>
        <v>0</v>
      </c>
      <c r="M2542" s="56">
        <f t="shared" si="291"/>
        <v>0</v>
      </c>
      <c r="N2542" s="5">
        <f t="shared" si="289"/>
        <v>1</v>
      </c>
      <c r="O2542" s="5">
        <f t="shared" si="290"/>
        <v>0</v>
      </c>
    </row>
    <row r="2543" spans="2:15" x14ac:dyDescent="0.2">
      <c r="B2543" s="34"/>
      <c r="G2543" s="3"/>
      <c r="H2543" s="2"/>
      <c r="I2543" s="12"/>
      <c r="J2543" s="67">
        <f t="shared" si="286"/>
        <v>0</v>
      </c>
      <c r="K2543" s="5">
        <f t="shared" si="287"/>
        <v>0</v>
      </c>
      <c r="L2543" s="54">
        <f t="shared" si="288"/>
        <v>0</v>
      </c>
      <c r="M2543" s="56">
        <f t="shared" si="291"/>
        <v>0</v>
      </c>
      <c r="N2543" s="5">
        <f t="shared" si="289"/>
        <v>1</v>
      </c>
      <c r="O2543" s="5">
        <f t="shared" si="290"/>
        <v>0</v>
      </c>
    </row>
    <row r="2544" spans="2:15" x14ac:dyDescent="0.2">
      <c r="B2544" s="34"/>
      <c r="G2544" s="3"/>
      <c r="H2544" s="2"/>
      <c r="I2544" s="12"/>
      <c r="J2544" s="67">
        <f t="shared" si="286"/>
        <v>0</v>
      </c>
      <c r="K2544" s="5">
        <f t="shared" si="287"/>
        <v>0</v>
      </c>
      <c r="L2544" s="54">
        <f t="shared" si="288"/>
        <v>0</v>
      </c>
      <c r="M2544" s="56">
        <f t="shared" si="291"/>
        <v>0</v>
      </c>
      <c r="N2544" s="5">
        <f t="shared" si="289"/>
        <v>1</v>
      </c>
      <c r="O2544" s="5">
        <f t="shared" si="290"/>
        <v>0</v>
      </c>
    </row>
    <row r="2545" spans="2:15" x14ac:dyDescent="0.2">
      <c r="B2545" s="34"/>
      <c r="G2545" s="3"/>
      <c r="H2545" s="2"/>
      <c r="I2545" s="12"/>
      <c r="J2545" s="67">
        <f t="shared" si="286"/>
        <v>0</v>
      </c>
      <c r="K2545" s="5">
        <f t="shared" si="287"/>
        <v>0</v>
      </c>
      <c r="L2545" s="54">
        <f t="shared" si="288"/>
        <v>0</v>
      </c>
      <c r="M2545" s="56">
        <f t="shared" si="291"/>
        <v>0</v>
      </c>
      <c r="N2545" s="5">
        <f t="shared" si="289"/>
        <v>1</v>
      </c>
      <c r="O2545" s="5">
        <f t="shared" si="290"/>
        <v>0</v>
      </c>
    </row>
    <row r="2546" spans="2:15" x14ac:dyDescent="0.2">
      <c r="B2546" s="34"/>
      <c r="G2546" s="3"/>
      <c r="H2546" s="2"/>
      <c r="I2546" s="12"/>
      <c r="J2546" s="67">
        <f t="shared" si="286"/>
        <v>0</v>
      </c>
      <c r="K2546" s="5">
        <f t="shared" si="287"/>
        <v>0</v>
      </c>
      <c r="L2546" s="54">
        <f t="shared" si="288"/>
        <v>0</v>
      </c>
      <c r="M2546" s="56">
        <f t="shared" si="291"/>
        <v>0</v>
      </c>
      <c r="N2546" s="5">
        <f t="shared" si="289"/>
        <v>1</v>
      </c>
      <c r="O2546" s="5">
        <f t="shared" si="290"/>
        <v>0</v>
      </c>
    </row>
    <row r="2547" spans="2:15" x14ac:dyDescent="0.2">
      <c r="B2547" s="34"/>
      <c r="G2547" s="3"/>
      <c r="H2547" s="2"/>
      <c r="I2547" s="12"/>
      <c r="J2547" s="67">
        <f t="shared" si="286"/>
        <v>0</v>
      </c>
      <c r="K2547" s="5">
        <f t="shared" si="287"/>
        <v>0</v>
      </c>
      <c r="L2547" s="54">
        <f t="shared" si="288"/>
        <v>0</v>
      </c>
      <c r="M2547" s="56">
        <f t="shared" si="291"/>
        <v>0</v>
      </c>
      <c r="N2547" s="5">
        <f t="shared" si="289"/>
        <v>1</v>
      </c>
      <c r="O2547" s="5">
        <f t="shared" si="290"/>
        <v>0</v>
      </c>
    </row>
    <row r="2548" spans="2:15" x14ac:dyDescent="0.2">
      <c r="B2548" s="34"/>
      <c r="G2548" s="3"/>
      <c r="H2548" s="2"/>
      <c r="I2548" s="12"/>
      <c r="J2548" s="67">
        <f t="shared" si="286"/>
        <v>0</v>
      </c>
      <c r="K2548" s="5">
        <f t="shared" si="287"/>
        <v>0</v>
      </c>
      <c r="L2548" s="54">
        <f t="shared" si="288"/>
        <v>0</v>
      </c>
      <c r="M2548" s="56">
        <f t="shared" si="291"/>
        <v>0</v>
      </c>
      <c r="N2548" s="5">
        <f t="shared" si="289"/>
        <v>1</v>
      </c>
      <c r="O2548" s="5">
        <f t="shared" si="290"/>
        <v>0</v>
      </c>
    </row>
    <row r="2549" spans="2:15" x14ac:dyDescent="0.2">
      <c r="B2549" s="34"/>
      <c r="G2549" s="3"/>
      <c r="H2549" s="2"/>
      <c r="I2549" s="12"/>
      <c r="J2549" s="67">
        <f t="shared" si="286"/>
        <v>0</v>
      </c>
      <c r="K2549" s="5">
        <f t="shared" si="287"/>
        <v>0</v>
      </c>
      <c r="L2549" s="54">
        <f t="shared" si="288"/>
        <v>0</v>
      </c>
      <c r="M2549" s="56" t="e">
        <f>IF(D2549="",#REF!,D2549)</f>
        <v>#REF!</v>
      </c>
      <c r="N2549" s="5">
        <f t="shared" si="289"/>
        <v>1</v>
      </c>
      <c r="O2549" s="5">
        <f t="shared" si="290"/>
        <v>0</v>
      </c>
    </row>
    <row r="2550" spans="2:15" x14ac:dyDescent="0.2">
      <c r="B2550" s="34"/>
      <c r="G2550" s="3"/>
      <c r="H2550" s="2"/>
      <c r="I2550" s="12"/>
      <c r="J2550" s="67">
        <f t="shared" si="286"/>
        <v>0</v>
      </c>
      <c r="K2550" s="5">
        <f t="shared" si="287"/>
        <v>0</v>
      </c>
      <c r="L2550" s="54">
        <f t="shared" si="288"/>
        <v>0</v>
      </c>
      <c r="M2550" s="56">
        <f t="shared" si="291"/>
        <v>0</v>
      </c>
      <c r="N2550" s="5">
        <f t="shared" si="289"/>
        <v>1</v>
      </c>
      <c r="O2550" s="5">
        <f t="shared" si="290"/>
        <v>0</v>
      </c>
    </row>
    <row r="2551" spans="2:15" x14ac:dyDescent="0.2">
      <c r="B2551" s="34"/>
      <c r="G2551" s="3"/>
      <c r="H2551" s="2"/>
      <c r="I2551" s="12"/>
      <c r="J2551" s="67">
        <f t="shared" si="286"/>
        <v>0</v>
      </c>
      <c r="K2551" s="5">
        <f t="shared" si="287"/>
        <v>0</v>
      </c>
      <c r="L2551" s="54">
        <f t="shared" si="288"/>
        <v>0</v>
      </c>
      <c r="M2551" s="56" t="e">
        <f>IF(D2551="",#REF!,D2551)</f>
        <v>#REF!</v>
      </c>
      <c r="N2551" s="5">
        <f t="shared" si="289"/>
        <v>1</v>
      </c>
      <c r="O2551" s="5">
        <f t="shared" si="290"/>
        <v>0</v>
      </c>
    </row>
    <row r="2552" spans="2:15" x14ac:dyDescent="0.2">
      <c r="B2552" s="34"/>
      <c r="G2552" s="3"/>
      <c r="H2552" s="2"/>
      <c r="I2552" s="12"/>
      <c r="J2552" s="67">
        <f t="shared" si="286"/>
        <v>0</v>
      </c>
      <c r="K2552" s="5">
        <f t="shared" si="287"/>
        <v>0</v>
      </c>
      <c r="L2552" s="54">
        <f t="shared" si="288"/>
        <v>0</v>
      </c>
      <c r="M2552" s="56">
        <f t="shared" si="291"/>
        <v>0</v>
      </c>
      <c r="N2552" s="5">
        <f t="shared" si="289"/>
        <v>1</v>
      </c>
      <c r="O2552" s="5">
        <f t="shared" si="290"/>
        <v>0</v>
      </c>
    </row>
    <row r="2553" spans="2:15" x14ac:dyDescent="0.2">
      <c r="B2553" s="34"/>
      <c r="G2553" s="3"/>
      <c r="H2553" s="2"/>
      <c r="I2553" s="12"/>
      <c r="J2553" s="67">
        <f t="shared" si="286"/>
        <v>0</v>
      </c>
      <c r="K2553" s="5">
        <f t="shared" si="287"/>
        <v>0</v>
      </c>
      <c r="L2553" s="54">
        <f t="shared" si="288"/>
        <v>0</v>
      </c>
      <c r="M2553" s="56">
        <f t="shared" si="291"/>
        <v>0</v>
      </c>
      <c r="N2553" s="5">
        <f t="shared" si="289"/>
        <v>1</v>
      </c>
      <c r="O2553" s="5">
        <f t="shared" si="290"/>
        <v>0</v>
      </c>
    </row>
    <row r="2554" spans="2:15" x14ac:dyDescent="0.2">
      <c r="B2554" s="34"/>
      <c r="G2554" s="3"/>
      <c r="H2554" s="2"/>
      <c r="I2554" s="12"/>
      <c r="J2554" s="67">
        <f t="shared" si="286"/>
        <v>0</v>
      </c>
      <c r="K2554" s="5">
        <f t="shared" si="287"/>
        <v>0</v>
      </c>
      <c r="L2554" s="54">
        <f t="shared" si="288"/>
        <v>0</v>
      </c>
      <c r="M2554" s="56">
        <f t="shared" si="291"/>
        <v>0</v>
      </c>
      <c r="N2554" s="5">
        <f t="shared" si="289"/>
        <v>1</v>
      </c>
      <c r="O2554" s="5">
        <f t="shared" si="290"/>
        <v>0</v>
      </c>
    </row>
    <row r="2555" spans="2:15" x14ac:dyDescent="0.2">
      <c r="B2555" s="34"/>
      <c r="G2555" s="3"/>
      <c r="H2555" s="2"/>
      <c r="I2555" s="12"/>
      <c r="J2555" s="67">
        <f t="shared" si="286"/>
        <v>0</v>
      </c>
      <c r="K2555" s="5">
        <f t="shared" si="287"/>
        <v>0</v>
      </c>
      <c r="L2555" s="54">
        <f t="shared" si="288"/>
        <v>0</v>
      </c>
      <c r="M2555" s="56">
        <f t="shared" si="291"/>
        <v>0</v>
      </c>
      <c r="N2555" s="5">
        <f t="shared" si="289"/>
        <v>1</v>
      </c>
      <c r="O2555" s="5">
        <f t="shared" si="290"/>
        <v>0</v>
      </c>
    </row>
    <row r="2556" spans="2:15" x14ac:dyDescent="0.2">
      <c r="B2556" s="34"/>
      <c r="G2556" s="3"/>
      <c r="H2556" s="2"/>
      <c r="I2556" s="12"/>
      <c r="J2556" s="67">
        <f t="shared" si="286"/>
        <v>0</v>
      </c>
      <c r="K2556" s="5">
        <f t="shared" si="287"/>
        <v>0</v>
      </c>
      <c r="L2556" s="54">
        <f t="shared" si="288"/>
        <v>0</v>
      </c>
      <c r="M2556" s="56">
        <f t="shared" si="291"/>
        <v>0</v>
      </c>
      <c r="N2556" s="5">
        <f t="shared" si="289"/>
        <v>1</v>
      </c>
      <c r="O2556" s="5">
        <f t="shared" si="290"/>
        <v>0</v>
      </c>
    </row>
    <row r="2557" spans="2:15" x14ac:dyDescent="0.2">
      <c r="B2557" s="34"/>
      <c r="G2557" s="3"/>
      <c r="H2557" s="2"/>
      <c r="I2557" s="12"/>
      <c r="J2557" s="67">
        <f t="shared" si="286"/>
        <v>0</v>
      </c>
      <c r="K2557" s="5">
        <f t="shared" si="287"/>
        <v>0</v>
      </c>
      <c r="L2557" s="54">
        <f t="shared" si="288"/>
        <v>0</v>
      </c>
      <c r="M2557" s="56">
        <f t="shared" si="291"/>
        <v>0</v>
      </c>
      <c r="N2557" s="5">
        <f t="shared" si="289"/>
        <v>1</v>
      </c>
      <c r="O2557" s="5">
        <f t="shared" si="290"/>
        <v>0</v>
      </c>
    </row>
    <row r="2558" spans="2:15" x14ac:dyDescent="0.2">
      <c r="B2558" s="34"/>
      <c r="G2558" s="3"/>
      <c r="H2558" s="2"/>
      <c r="I2558" s="12"/>
      <c r="J2558" s="67">
        <f t="shared" si="286"/>
        <v>0</v>
      </c>
      <c r="K2558" s="5">
        <f t="shared" si="287"/>
        <v>0</v>
      </c>
      <c r="L2558" s="54">
        <f t="shared" si="288"/>
        <v>0</v>
      </c>
      <c r="M2558" s="56" t="e">
        <f>IF(D2558="",#REF!,D2558)</f>
        <v>#REF!</v>
      </c>
      <c r="N2558" s="5">
        <f t="shared" si="289"/>
        <v>1</v>
      </c>
      <c r="O2558" s="5">
        <f t="shared" si="290"/>
        <v>0</v>
      </c>
    </row>
    <row r="2559" spans="2:15" x14ac:dyDescent="0.2">
      <c r="B2559" s="34"/>
      <c r="G2559" s="3"/>
      <c r="H2559" s="2"/>
      <c r="I2559" s="12"/>
      <c r="J2559" s="67">
        <f t="shared" si="286"/>
        <v>0</v>
      </c>
      <c r="K2559" s="5">
        <f t="shared" si="287"/>
        <v>0</v>
      </c>
      <c r="L2559" s="54">
        <f t="shared" si="288"/>
        <v>0</v>
      </c>
      <c r="M2559" s="56">
        <f t="shared" si="291"/>
        <v>0</v>
      </c>
      <c r="N2559" s="5">
        <f t="shared" si="289"/>
        <v>1</v>
      </c>
      <c r="O2559" s="5">
        <f t="shared" si="290"/>
        <v>0</v>
      </c>
    </row>
    <row r="2560" spans="2:15" x14ac:dyDescent="0.2">
      <c r="B2560" s="34"/>
      <c r="G2560" s="3"/>
      <c r="H2560" s="2"/>
      <c r="I2560" s="12"/>
      <c r="J2560" s="67">
        <f t="shared" si="286"/>
        <v>0</v>
      </c>
      <c r="K2560" s="5">
        <f t="shared" si="287"/>
        <v>0</v>
      </c>
      <c r="L2560" s="54">
        <f t="shared" si="288"/>
        <v>0</v>
      </c>
      <c r="M2560" s="56">
        <f t="shared" si="291"/>
        <v>0</v>
      </c>
      <c r="N2560" s="5">
        <f t="shared" si="289"/>
        <v>1</v>
      </c>
      <c r="O2560" s="5">
        <f t="shared" si="290"/>
        <v>0</v>
      </c>
    </row>
    <row r="2561" spans="2:15" x14ac:dyDescent="0.2">
      <c r="B2561" s="34"/>
      <c r="G2561" s="3"/>
      <c r="H2561" s="2"/>
      <c r="I2561" s="12"/>
      <c r="J2561" s="67">
        <f t="shared" si="286"/>
        <v>0</v>
      </c>
      <c r="K2561" s="5">
        <f t="shared" si="287"/>
        <v>0</v>
      </c>
      <c r="L2561" s="54">
        <f t="shared" si="288"/>
        <v>0</v>
      </c>
      <c r="M2561" s="56">
        <f t="shared" si="291"/>
        <v>0</v>
      </c>
      <c r="N2561" s="5">
        <f t="shared" si="289"/>
        <v>1</v>
      </c>
      <c r="O2561" s="5">
        <f t="shared" si="290"/>
        <v>0</v>
      </c>
    </row>
    <row r="2562" spans="2:15" x14ac:dyDescent="0.2">
      <c r="B2562" s="34"/>
      <c r="G2562" s="3"/>
      <c r="H2562" s="2"/>
      <c r="I2562" s="12"/>
      <c r="J2562" s="67">
        <f t="shared" si="286"/>
        <v>0</v>
      </c>
      <c r="K2562" s="5">
        <f t="shared" si="287"/>
        <v>0</v>
      </c>
      <c r="L2562" s="54">
        <f t="shared" si="288"/>
        <v>0</v>
      </c>
      <c r="M2562" s="56">
        <f t="shared" si="291"/>
        <v>0</v>
      </c>
      <c r="N2562" s="5">
        <f t="shared" si="289"/>
        <v>1</v>
      </c>
      <c r="O2562" s="5">
        <f t="shared" si="290"/>
        <v>0</v>
      </c>
    </row>
    <row r="2563" spans="2:15" x14ac:dyDescent="0.2">
      <c r="B2563" s="34"/>
      <c r="G2563" s="3"/>
      <c r="H2563" s="2"/>
      <c r="I2563" s="12"/>
      <c r="J2563" s="67">
        <f t="shared" ref="J2563:J2626" si="292">IF(A2563=C2563,0,H2563)</f>
        <v>0</v>
      </c>
      <c r="K2563" s="5">
        <f t="shared" ref="K2563:K2626" si="293">IF(J2563&gt;0,1,0)</f>
        <v>0</v>
      </c>
      <c r="L2563" s="54">
        <f t="shared" ref="L2563:L2626" si="294">IF(K2563=0,0,IF(I2563="did not close",0,IF(I2563="",0,1)))</f>
        <v>0</v>
      </c>
      <c r="M2563" s="56">
        <f t="shared" si="291"/>
        <v>0</v>
      </c>
      <c r="N2563" s="5">
        <f t="shared" ref="N2563:N2626" si="295">IF(A2563=C2563,1,0)</f>
        <v>1</v>
      </c>
      <c r="O2563" s="5">
        <f t="shared" ref="O2563:O2626" si="296">IF(K2563=0,IF(I2563="did not close",0,IF(I2563="",0,1)),0)</f>
        <v>0</v>
      </c>
    </row>
    <row r="2564" spans="2:15" x14ac:dyDescent="0.2">
      <c r="B2564" s="34"/>
      <c r="G2564" s="3"/>
      <c r="H2564" s="2"/>
      <c r="I2564" s="12"/>
      <c r="J2564" s="67">
        <f t="shared" si="292"/>
        <v>0</v>
      </c>
      <c r="K2564" s="5">
        <f t="shared" si="293"/>
        <v>0</v>
      </c>
      <c r="L2564" s="54">
        <f t="shared" si="294"/>
        <v>0</v>
      </c>
      <c r="M2564" s="56">
        <f t="shared" si="291"/>
        <v>0</v>
      </c>
      <c r="N2564" s="5">
        <f t="shared" si="295"/>
        <v>1</v>
      </c>
      <c r="O2564" s="5">
        <f t="shared" si="296"/>
        <v>0</v>
      </c>
    </row>
    <row r="2565" spans="2:15" x14ac:dyDescent="0.2">
      <c r="B2565" s="34"/>
      <c r="G2565" s="3"/>
      <c r="H2565" s="2"/>
      <c r="I2565" s="12"/>
      <c r="J2565" s="67">
        <f t="shared" si="292"/>
        <v>0</v>
      </c>
      <c r="K2565" s="5">
        <f t="shared" si="293"/>
        <v>0</v>
      </c>
      <c r="L2565" s="54">
        <f t="shared" si="294"/>
        <v>0</v>
      </c>
      <c r="M2565" s="56">
        <f t="shared" si="291"/>
        <v>0</v>
      </c>
      <c r="N2565" s="5">
        <f t="shared" si="295"/>
        <v>1</v>
      </c>
      <c r="O2565" s="5">
        <f t="shared" si="296"/>
        <v>0</v>
      </c>
    </row>
    <row r="2566" spans="2:15" x14ac:dyDescent="0.2">
      <c r="B2566" s="34"/>
      <c r="G2566" s="3"/>
      <c r="H2566" s="2"/>
      <c r="I2566" s="12"/>
      <c r="J2566" s="67">
        <f t="shared" si="292"/>
        <v>0</v>
      </c>
      <c r="K2566" s="5">
        <f t="shared" si="293"/>
        <v>0</v>
      </c>
      <c r="L2566" s="54">
        <f t="shared" si="294"/>
        <v>0</v>
      </c>
      <c r="M2566" s="56">
        <f t="shared" si="291"/>
        <v>0</v>
      </c>
      <c r="N2566" s="5">
        <f t="shared" si="295"/>
        <v>1</v>
      </c>
      <c r="O2566" s="5">
        <f t="shared" si="296"/>
        <v>0</v>
      </c>
    </row>
    <row r="2567" spans="2:15" x14ac:dyDescent="0.2">
      <c r="B2567" s="34"/>
      <c r="G2567" s="3"/>
      <c r="H2567" s="2"/>
      <c r="I2567" s="12"/>
      <c r="J2567" s="67">
        <f t="shared" si="292"/>
        <v>0</v>
      </c>
      <c r="K2567" s="5">
        <f t="shared" si="293"/>
        <v>0</v>
      </c>
      <c r="L2567" s="54">
        <f t="shared" si="294"/>
        <v>0</v>
      </c>
      <c r="M2567" s="56" t="e">
        <f>IF(D2567="",#REF!,D2567)</f>
        <v>#REF!</v>
      </c>
      <c r="N2567" s="5">
        <f t="shared" si="295"/>
        <v>1</v>
      </c>
      <c r="O2567" s="5">
        <f t="shared" si="296"/>
        <v>0</v>
      </c>
    </row>
    <row r="2568" spans="2:15" x14ac:dyDescent="0.2">
      <c r="B2568" s="34"/>
      <c r="G2568" s="3"/>
      <c r="H2568" s="2"/>
      <c r="I2568" s="12"/>
      <c r="J2568" s="67">
        <f t="shared" si="292"/>
        <v>0</v>
      </c>
      <c r="K2568" s="5">
        <f t="shared" si="293"/>
        <v>0</v>
      </c>
      <c r="L2568" s="54">
        <f t="shared" si="294"/>
        <v>0</v>
      </c>
      <c r="M2568" s="56">
        <f t="shared" si="291"/>
        <v>0</v>
      </c>
      <c r="N2568" s="5">
        <f t="shared" si="295"/>
        <v>1</v>
      </c>
      <c r="O2568" s="5">
        <f t="shared" si="296"/>
        <v>0</v>
      </c>
    </row>
    <row r="2569" spans="2:15" x14ac:dyDescent="0.2">
      <c r="B2569" s="34"/>
      <c r="G2569" s="3"/>
      <c r="H2569" s="2"/>
      <c r="I2569" s="12"/>
      <c r="J2569" s="67">
        <f t="shared" si="292"/>
        <v>0</v>
      </c>
      <c r="K2569" s="5">
        <f t="shared" si="293"/>
        <v>0</v>
      </c>
      <c r="L2569" s="54">
        <f t="shared" si="294"/>
        <v>0</v>
      </c>
      <c r="M2569" s="56">
        <f t="shared" si="291"/>
        <v>0</v>
      </c>
      <c r="N2569" s="5">
        <f t="shared" si="295"/>
        <v>1</v>
      </c>
      <c r="O2569" s="5">
        <f t="shared" si="296"/>
        <v>0</v>
      </c>
    </row>
    <row r="2570" spans="2:15" x14ac:dyDescent="0.2">
      <c r="B2570" s="34"/>
      <c r="G2570" s="3"/>
      <c r="H2570" s="2"/>
      <c r="I2570" s="12"/>
      <c r="J2570" s="67">
        <f t="shared" si="292"/>
        <v>0</v>
      </c>
      <c r="K2570" s="5">
        <f t="shared" si="293"/>
        <v>0</v>
      </c>
      <c r="L2570" s="54">
        <f t="shared" si="294"/>
        <v>0</v>
      </c>
      <c r="M2570" s="56">
        <f t="shared" si="291"/>
        <v>0</v>
      </c>
      <c r="N2570" s="5">
        <f t="shared" si="295"/>
        <v>1</v>
      </c>
      <c r="O2570" s="5">
        <f t="shared" si="296"/>
        <v>0</v>
      </c>
    </row>
    <row r="2571" spans="2:15" x14ac:dyDescent="0.2">
      <c r="B2571" s="34"/>
      <c r="G2571" s="3"/>
      <c r="H2571" s="2"/>
      <c r="I2571" s="12"/>
      <c r="J2571" s="67">
        <f t="shared" si="292"/>
        <v>0</v>
      </c>
      <c r="K2571" s="5">
        <f t="shared" si="293"/>
        <v>0</v>
      </c>
      <c r="L2571" s="54">
        <f t="shared" si="294"/>
        <v>0</v>
      </c>
      <c r="M2571" s="56">
        <f t="shared" si="291"/>
        <v>0</v>
      </c>
      <c r="N2571" s="5">
        <f t="shared" si="295"/>
        <v>1</v>
      </c>
      <c r="O2571" s="5">
        <f t="shared" si="296"/>
        <v>0</v>
      </c>
    </row>
    <row r="2572" spans="2:15" x14ac:dyDescent="0.2">
      <c r="B2572" s="34"/>
      <c r="G2572" s="3"/>
      <c r="H2572" s="2"/>
      <c r="I2572" s="12"/>
      <c r="J2572" s="67">
        <f t="shared" si="292"/>
        <v>0</v>
      </c>
      <c r="K2572" s="5">
        <f t="shared" si="293"/>
        <v>0</v>
      </c>
      <c r="L2572" s="54">
        <f t="shared" si="294"/>
        <v>0</v>
      </c>
      <c r="M2572" s="56">
        <f t="shared" si="291"/>
        <v>0</v>
      </c>
      <c r="N2572" s="5">
        <f t="shared" si="295"/>
        <v>1</v>
      </c>
      <c r="O2572" s="5">
        <f t="shared" si="296"/>
        <v>0</v>
      </c>
    </row>
    <row r="2573" spans="2:15" x14ac:dyDescent="0.2">
      <c r="B2573" s="34"/>
      <c r="G2573" s="3"/>
      <c r="H2573" s="2"/>
      <c r="I2573" s="12"/>
      <c r="J2573" s="67">
        <f t="shared" si="292"/>
        <v>0</v>
      </c>
      <c r="K2573" s="5">
        <f t="shared" si="293"/>
        <v>0</v>
      </c>
      <c r="L2573" s="54">
        <f t="shared" si="294"/>
        <v>0</v>
      </c>
      <c r="M2573" s="56" t="e">
        <f>IF(D2573="",#REF!,D2573)</f>
        <v>#REF!</v>
      </c>
      <c r="N2573" s="5">
        <f t="shared" si="295"/>
        <v>1</v>
      </c>
      <c r="O2573" s="5">
        <f t="shared" si="296"/>
        <v>0</v>
      </c>
    </row>
    <row r="2574" spans="2:15" x14ac:dyDescent="0.2">
      <c r="B2574" s="34"/>
      <c r="G2574" s="3"/>
      <c r="H2574" s="2"/>
      <c r="I2574" s="12"/>
      <c r="J2574" s="67">
        <f t="shared" si="292"/>
        <v>0</v>
      </c>
      <c r="K2574" s="5">
        <f t="shared" si="293"/>
        <v>0</v>
      </c>
      <c r="L2574" s="54">
        <f t="shared" si="294"/>
        <v>0</v>
      </c>
      <c r="M2574" s="56">
        <f t="shared" si="291"/>
        <v>0</v>
      </c>
      <c r="N2574" s="5">
        <f t="shared" si="295"/>
        <v>1</v>
      </c>
      <c r="O2574" s="5">
        <f t="shared" si="296"/>
        <v>0</v>
      </c>
    </row>
    <row r="2575" spans="2:15" x14ac:dyDescent="0.2">
      <c r="B2575" s="34"/>
      <c r="G2575" s="3"/>
      <c r="H2575" s="2"/>
      <c r="I2575" s="12"/>
      <c r="J2575" s="67">
        <f t="shared" si="292"/>
        <v>0</v>
      </c>
      <c r="K2575" s="5">
        <f t="shared" si="293"/>
        <v>0</v>
      </c>
      <c r="L2575" s="54">
        <f t="shared" si="294"/>
        <v>0</v>
      </c>
      <c r="M2575" s="56" t="e">
        <f>IF(D2575="",#REF!,D2575)</f>
        <v>#REF!</v>
      </c>
      <c r="N2575" s="5">
        <f t="shared" si="295"/>
        <v>1</v>
      </c>
      <c r="O2575" s="5">
        <f t="shared" si="296"/>
        <v>0</v>
      </c>
    </row>
    <row r="2576" spans="2:15" x14ac:dyDescent="0.2">
      <c r="B2576" s="34"/>
      <c r="G2576" s="3"/>
      <c r="H2576" s="2"/>
      <c r="I2576" s="12"/>
      <c r="J2576" s="67">
        <f t="shared" si="292"/>
        <v>0</v>
      </c>
      <c r="K2576" s="5">
        <f t="shared" si="293"/>
        <v>0</v>
      </c>
      <c r="L2576" s="54">
        <f t="shared" si="294"/>
        <v>0</v>
      </c>
      <c r="M2576" s="56">
        <f t="shared" ref="M2576:M2627" si="297">IF(D2576="",D2575,D2576)</f>
        <v>0</v>
      </c>
      <c r="N2576" s="5">
        <f t="shared" si="295"/>
        <v>1</v>
      </c>
      <c r="O2576" s="5">
        <f t="shared" si="296"/>
        <v>0</v>
      </c>
    </row>
    <row r="2577" spans="2:15" x14ac:dyDescent="0.2">
      <c r="B2577" s="34"/>
      <c r="G2577" s="3"/>
      <c r="H2577" s="2"/>
      <c r="I2577" s="12"/>
      <c r="J2577" s="67">
        <f t="shared" si="292"/>
        <v>0</v>
      </c>
      <c r="K2577" s="5">
        <f t="shared" si="293"/>
        <v>0</v>
      </c>
      <c r="L2577" s="54">
        <f t="shared" si="294"/>
        <v>0</v>
      </c>
      <c r="M2577" s="56">
        <f t="shared" si="297"/>
        <v>0</v>
      </c>
      <c r="N2577" s="5">
        <f t="shared" si="295"/>
        <v>1</v>
      </c>
      <c r="O2577" s="5">
        <f t="shared" si="296"/>
        <v>0</v>
      </c>
    </row>
    <row r="2578" spans="2:15" x14ac:dyDescent="0.2">
      <c r="B2578" s="34"/>
      <c r="G2578" s="3"/>
      <c r="H2578" s="2"/>
      <c r="I2578" s="12"/>
      <c r="J2578" s="67">
        <f t="shared" si="292"/>
        <v>0</v>
      </c>
      <c r="K2578" s="5">
        <f t="shared" si="293"/>
        <v>0</v>
      </c>
      <c r="L2578" s="54">
        <f t="shared" si="294"/>
        <v>0</v>
      </c>
      <c r="M2578" s="56">
        <f t="shared" si="297"/>
        <v>0</v>
      </c>
      <c r="N2578" s="5">
        <f t="shared" si="295"/>
        <v>1</v>
      </c>
      <c r="O2578" s="5">
        <f t="shared" si="296"/>
        <v>0</v>
      </c>
    </row>
    <row r="2579" spans="2:15" x14ac:dyDescent="0.2">
      <c r="B2579" s="34"/>
      <c r="G2579" s="3"/>
      <c r="H2579" s="2"/>
      <c r="I2579" s="12"/>
      <c r="J2579" s="67">
        <f t="shared" si="292"/>
        <v>0</v>
      </c>
      <c r="K2579" s="5">
        <f t="shared" si="293"/>
        <v>0</v>
      </c>
      <c r="L2579" s="54">
        <f t="shared" si="294"/>
        <v>0</v>
      </c>
      <c r="M2579" s="56" t="e">
        <f>IF(D2579="",#REF!,D2579)</f>
        <v>#REF!</v>
      </c>
      <c r="N2579" s="5">
        <f t="shared" si="295"/>
        <v>1</v>
      </c>
      <c r="O2579" s="5">
        <f t="shared" si="296"/>
        <v>0</v>
      </c>
    </row>
    <row r="2580" spans="2:15" x14ac:dyDescent="0.2">
      <c r="B2580" s="34"/>
      <c r="G2580" s="3"/>
      <c r="H2580" s="2"/>
      <c r="I2580" s="12"/>
      <c r="J2580" s="67">
        <f t="shared" si="292"/>
        <v>0</v>
      </c>
      <c r="K2580" s="5">
        <f t="shared" si="293"/>
        <v>0</v>
      </c>
      <c r="L2580" s="54">
        <f t="shared" si="294"/>
        <v>0</v>
      </c>
      <c r="M2580" s="56">
        <f t="shared" si="297"/>
        <v>0</v>
      </c>
      <c r="N2580" s="5">
        <f t="shared" si="295"/>
        <v>1</v>
      </c>
      <c r="O2580" s="5">
        <f t="shared" si="296"/>
        <v>0</v>
      </c>
    </row>
    <row r="2581" spans="2:15" x14ac:dyDescent="0.2">
      <c r="B2581" s="34"/>
      <c r="G2581" s="3"/>
      <c r="H2581" s="2"/>
      <c r="I2581" s="12"/>
      <c r="J2581" s="67">
        <f t="shared" si="292"/>
        <v>0</v>
      </c>
      <c r="K2581" s="5">
        <f t="shared" si="293"/>
        <v>0</v>
      </c>
      <c r="L2581" s="54">
        <f t="shared" si="294"/>
        <v>0</v>
      </c>
      <c r="M2581" s="56" t="e">
        <f>IF(D2581="",#REF!,D2581)</f>
        <v>#REF!</v>
      </c>
      <c r="N2581" s="5">
        <f t="shared" si="295"/>
        <v>1</v>
      </c>
      <c r="O2581" s="5">
        <f t="shared" si="296"/>
        <v>0</v>
      </c>
    </row>
    <row r="2582" spans="2:15" x14ac:dyDescent="0.2">
      <c r="B2582" s="34"/>
      <c r="G2582" s="3"/>
      <c r="H2582" s="2"/>
      <c r="I2582" s="12"/>
      <c r="J2582" s="67">
        <f t="shared" si="292"/>
        <v>0</v>
      </c>
      <c r="K2582" s="5">
        <f t="shared" si="293"/>
        <v>0</v>
      </c>
      <c r="L2582" s="54">
        <f t="shared" si="294"/>
        <v>0</v>
      </c>
      <c r="M2582" s="56">
        <f t="shared" si="297"/>
        <v>0</v>
      </c>
      <c r="N2582" s="5">
        <f t="shared" si="295"/>
        <v>1</v>
      </c>
      <c r="O2582" s="5">
        <f t="shared" si="296"/>
        <v>0</v>
      </c>
    </row>
    <row r="2583" spans="2:15" x14ac:dyDescent="0.2">
      <c r="B2583" s="34"/>
      <c r="G2583" s="3"/>
      <c r="H2583" s="2"/>
      <c r="I2583" s="12"/>
      <c r="J2583" s="67">
        <f t="shared" si="292"/>
        <v>0</v>
      </c>
      <c r="K2583" s="5">
        <f t="shared" si="293"/>
        <v>0</v>
      </c>
      <c r="L2583" s="54">
        <f t="shared" si="294"/>
        <v>0</v>
      </c>
      <c r="M2583" s="56" t="e">
        <f>IF(D2583="",#REF!,D2583)</f>
        <v>#REF!</v>
      </c>
      <c r="N2583" s="5">
        <f t="shared" si="295"/>
        <v>1</v>
      </c>
      <c r="O2583" s="5">
        <f t="shared" si="296"/>
        <v>0</v>
      </c>
    </row>
    <row r="2584" spans="2:15" x14ac:dyDescent="0.2">
      <c r="B2584" s="34"/>
      <c r="G2584" s="3"/>
      <c r="H2584" s="2"/>
      <c r="I2584" s="12"/>
      <c r="J2584" s="67">
        <f t="shared" si="292"/>
        <v>0</v>
      </c>
      <c r="K2584" s="5">
        <f t="shared" si="293"/>
        <v>0</v>
      </c>
      <c r="L2584" s="54">
        <f t="shared" si="294"/>
        <v>0</v>
      </c>
      <c r="M2584" s="56">
        <f t="shared" si="297"/>
        <v>0</v>
      </c>
      <c r="N2584" s="5">
        <f t="shared" si="295"/>
        <v>1</v>
      </c>
      <c r="O2584" s="5">
        <f t="shared" si="296"/>
        <v>0</v>
      </c>
    </row>
    <row r="2585" spans="2:15" x14ac:dyDescent="0.2">
      <c r="B2585" s="34"/>
      <c r="G2585" s="3"/>
      <c r="H2585" s="2"/>
      <c r="I2585" s="12"/>
      <c r="J2585" s="67">
        <f t="shared" si="292"/>
        <v>0</v>
      </c>
      <c r="K2585" s="5">
        <f t="shared" si="293"/>
        <v>0</v>
      </c>
      <c r="L2585" s="54">
        <f t="shared" si="294"/>
        <v>0</v>
      </c>
      <c r="M2585" s="56" t="e">
        <f>IF(D2585="",#REF!,D2585)</f>
        <v>#REF!</v>
      </c>
      <c r="N2585" s="5">
        <f t="shared" si="295"/>
        <v>1</v>
      </c>
      <c r="O2585" s="5">
        <f t="shared" si="296"/>
        <v>0</v>
      </c>
    </row>
    <row r="2586" spans="2:15" x14ac:dyDescent="0.2">
      <c r="B2586" s="34"/>
      <c r="G2586" s="3"/>
      <c r="H2586" s="2"/>
      <c r="I2586" s="12"/>
      <c r="J2586" s="67">
        <f t="shared" si="292"/>
        <v>0</v>
      </c>
      <c r="K2586" s="5">
        <f t="shared" si="293"/>
        <v>0</v>
      </c>
      <c r="L2586" s="54">
        <f t="shared" si="294"/>
        <v>0</v>
      </c>
      <c r="M2586" s="56" t="e">
        <f>IF(D2586="",#REF!,D2586)</f>
        <v>#REF!</v>
      </c>
      <c r="N2586" s="5">
        <f t="shared" si="295"/>
        <v>1</v>
      </c>
      <c r="O2586" s="5">
        <f t="shared" si="296"/>
        <v>0</v>
      </c>
    </row>
    <row r="2587" spans="2:15" x14ac:dyDescent="0.2">
      <c r="B2587" s="34"/>
      <c r="G2587" s="3"/>
      <c r="H2587" s="2"/>
      <c r="I2587" s="12"/>
      <c r="J2587" s="67">
        <f t="shared" si="292"/>
        <v>0</v>
      </c>
      <c r="K2587" s="5">
        <f t="shared" si="293"/>
        <v>0</v>
      </c>
      <c r="L2587" s="54">
        <f t="shared" si="294"/>
        <v>0</v>
      </c>
      <c r="M2587" s="56">
        <f t="shared" si="297"/>
        <v>0</v>
      </c>
      <c r="N2587" s="5">
        <f t="shared" si="295"/>
        <v>1</v>
      </c>
      <c r="O2587" s="5">
        <f t="shared" si="296"/>
        <v>0</v>
      </c>
    </row>
    <row r="2588" spans="2:15" x14ac:dyDescent="0.2">
      <c r="B2588" s="34"/>
      <c r="G2588" s="3"/>
      <c r="H2588" s="2"/>
      <c r="I2588" s="12"/>
      <c r="J2588" s="67">
        <f t="shared" si="292"/>
        <v>0</v>
      </c>
      <c r="K2588" s="5">
        <f t="shared" si="293"/>
        <v>0</v>
      </c>
      <c r="L2588" s="54">
        <f t="shared" si="294"/>
        <v>0</v>
      </c>
      <c r="M2588" s="56">
        <f t="shared" si="297"/>
        <v>0</v>
      </c>
      <c r="N2588" s="5">
        <f t="shared" si="295"/>
        <v>1</v>
      </c>
      <c r="O2588" s="5">
        <f t="shared" si="296"/>
        <v>0</v>
      </c>
    </row>
    <row r="2589" spans="2:15" x14ac:dyDescent="0.2">
      <c r="B2589" s="34"/>
      <c r="G2589" s="3"/>
      <c r="H2589" s="2"/>
      <c r="I2589" s="12"/>
      <c r="J2589" s="67">
        <f t="shared" si="292"/>
        <v>0</v>
      </c>
      <c r="K2589" s="5">
        <f t="shared" si="293"/>
        <v>0</v>
      </c>
      <c r="L2589" s="54">
        <f t="shared" si="294"/>
        <v>0</v>
      </c>
      <c r="M2589" s="56">
        <f t="shared" si="297"/>
        <v>0</v>
      </c>
      <c r="N2589" s="5">
        <f t="shared" si="295"/>
        <v>1</v>
      </c>
      <c r="O2589" s="5">
        <f t="shared" si="296"/>
        <v>0</v>
      </c>
    </row>
    <row r="2590" spans="2:15" x14ac:dyDescent="0.2">
      <c r="B2590" s="34"/>
      <c r="G2590" s="3"/>
      <c r="H2590" s="2"/>
      <c r="I2590" s="12"/>
      <c r="J2590" s="67">
        <f t="shared" si="292"/>
        <v>0</v>
      </c>
      <c r="K2590" s="5">
        <f t="shared" si="293"/>
        <v>0</v>
      </c>
      <c r="L2590" s="54">
        <f t="shared" si="294"/>
        <v>0</v>
      </c>
      <c r="M2590" s="56">
        <f t="shared" si="297"/>
        <v>0</v>
      </c>
      <c r="N2590" s="5">
        <f t="shared" si="295"/>
        <v>1</v>
      </c>
      <c r="O2590" s="5">
        <f t="shared" si="296"/>
        <v>0</v>
      </c>
    </row>
    <row r="2591" spans="2:15" x14ac:dyDescent="0.2">
      <c r="B2591" s="34"/>
      <c r="G2591" s="3"/>
      <c r="H2591" s="2"/>
      <c r="I2591" s="12"/>
      <c r="J2591" s="67">
        <f t="shared" si="292"/>
        <v>0</v>
      </c>
      <c r="K2591" s="5">
        <f t="shared" si="293"/>
        <v>0</v>
      </c>
      <c r="L2591" s="54">
        <f t="shared" si="294"/>
        <v>0</v>
      </c>
      <c r="M2591" s="56">
        <f t="shared" si="297"/>
        <v>0</v>
      </c>
      <c r="N2591" s="5">
        <f t="shared" si="295"/>
        <v>1</v>
      </c>
      <c r="O2591" s="5">
        <f t="shared" si="296"/>
        <v>0</v>
      </c>
    </row>
    <row r="2592" spans="2:15" x14ac:dyDescent="0.2">
      <c r="B2592" s="34"/>
      <c r="G2592" s="3"/>
      <c r="H2592" s="2"/>
      <c r="I2592" s="12"/>
      <c r="J2592" s="67">
        <f t="shared" si="292"/>
        <v>0</v>
      </c>
      <c r="K2592" s="5">
        <f t="shared" si="293"/>
        <v>0</v>
      </c>
      <c r="L2592" s="54">
        <f t="shared" si="294"/>
        <v>0</v>
      </c>
      <c r="M2592" s="56" t="e">
        <f>IF(D2592="",#REF!,D2592)</f>
        <v>#REF!</v>
      </c>
      <c r="N2592" s="5">
        <f t="shared" si="295"/>
        <v>1</v>
      </c>
      <c r="O2592" s="5">
        <f t="shared" si="296"/>
        <v>0</v>
      </c>
    </row>
    <row r="2593" spans="2:15" x14ac:dyDescent="0.2">
      <c r="B2593" s="34"/>
      <c r="G2593" s="3"/>
      <c r="H2593" s="2"/>
      <c r="I2593" s="12"/>
      <c r="J2593" s="67">
        <f t="shared" si="292"/>
        <v>0</v>
      </c>
      <c r="K2593" s="5">
        <f t="shared" si="293"/>
        <v>0</v>
      </c>
      <c r="L2593" s="54">
        <f t="shared" si="294"/>
        <v>0</v>
      </c>
      <c r="M2593" s="56">
        <f t="shared" si="297"/>
        <v>0</v>
      </c>
      <c r="N2593" s="5">
        <f t="shared" si="295"/>
        <v>1</v>
      </c>
      <c r="O2593" s="5">
        <f t="shared" si="296"/>
        <v>0</v>
      </c>
    </row>
    <row r="2594" spans="2:15" x14ac:dyDescent="0.2">
      <c r="B2594" s="34"/>
      <c r="G2594" s="3"/>
      <c r="H2594" s="2"/>
      <c r="I2594" s="12"/>
      <c r="J2594" s="67">
        <f t="shared" si="292"/>
        <v>0</v>
      </c>
      <c r="K2594" s="5">
        <f t="shared" si="293"/>
        <v>0</v>
      </c>
      <c r="L2594" s="54">
        <f t="shared" si="294"/>
        <v>0</v>
      </c>
      <c r="M2594" s="56">
        <f t="shared" si="297"/>
        <v>0</v>
      </c>
      <c r="N2594" s="5">
        <f t="shared" si="295"/>
        <v>1</v>
      </c>
      <c r="O2594" s="5">
        <f t="shared" si="296"/>
        <v>0</v>
      </c>
    </row>
    <row r="2595" spans="2:15" x14ac:dyDescent="0.2">
      <c r="B2595" s="34"/>
      <c r="G2595" s="3"/>
      <c r="H2595" s="2"/>
      <c r="I2595" s="12"/>
      <c r="J2595" s="67">
        <f t="shared" si="292"/>
        <v>0</v>
      </c>
      <c r="K2595" s="5">
        <f t="shared" si="293"/>
        <v>0</v>
      </c>
      <c r="L2595" s="54">
        <f t="shared" si="294"/>
        <v>0</v>
      </c>
      <c r="M2595" s="56">
        <f t="shared" si="297"/>
        <v>0</v>
      </c>
      <c r="N2595" s="5">
        <f t="shared" si="295"/>
        <v>1</v>
      </c>
      <c r="O2595" s="5">
        <f t="shared" si="296"/>
        <v>0</v>
      </c>
    </row>
    <row r="2596" spans="2:15" x14ac:dyDescent="0.2">
      <c r="B2596" s="34"/>
      <c r="G2596" s="3"/>
      <c r="H2596" s="2"/>
      <c r="I2596" s="12"/>
      <c r="J2596" s="67">
        <f t="shared" si="292"/>
        <v>0</v>
      </c>
      <c r="K2596" s="5">
        <f t="shared" si="293"/>
        <v>0</v>
      </c>
      <c r="L2596" s="54">
        <f t="shared" si="294"/>
        <v>0</v>
      </c>
      <c r="M2596" s="56">
        <f t="shared" si="297"/>
        <v>0</v>
      </c>
      <c r="N2596" s="5">
        <f t="shared" si="295"/>
        <v>1</v>
      </c>
      <c r="O2596" s="5">
        <f t="shared" si="296"/>
        <v>0</v>
      </c>
    </row>
    <row r="2597" spans="2:15" x14ac:dyDescent="0.2">
      <c r="B2597" s="34"/>
      <c r="G2597" s="3"/>
      <c r="H2597" s="2"/>
      <c r="I2597" s="12"/>
      <c r="J2597" s="67">
        <f t="shared" si="292"/>
        <v>0</v>
      </c>
      <c r="K2597" s="5">
        <f t="shared" si="293"/>
        <v>0</v>
      </c>
      <c r="L2597" s="54">
        <f t="shared" si="294"/>
        <v>0</v>
      </c>
      <c r="M2597" s="56">
        <f t="shared" si="297"/>
        <v>0</v>
      </c>
      <c r="N2597" s="5">
        <f t="shared" si="295"/>
        <v>1</v>
      </c>
      <c r="O2597" s="5">
        <f t="shared" si="296"/>
        <v>0</v>
      </c>
    </row>
    <row r="2598" spans="2:15" x14ac:dyDescent="0.2">
      <c r="B2598" s="34"/>
      <c r="G2598" s="3"/>
      <c r="H2598" s="2"/>
      <c r="I2598" s="12"/>
      <c r="J2598" s="67">
        <f t="shared" si="292"/>
        <v>0</v>
      </c>
      <c r="K2598" s="5">
        <f t="shared" si="293"/>
        <v>0</v>
      </c>
      <c r="L2598" s="54">
        <f t="shared" si="294"/>
        <v>0</v>
      </c>
      <c r="M2598" s="56">
        <f t="shared" si="297"/>
        <v>0</v>
      </c>
      <c r="N2598" s="5">
        <f t="shared" si="295"/>
        <v>1</v>
      </c>
      <c r="O2598" s="5">
        <f t="shared" si="296"/>
        <v>0</v>
      </c>
    </row>
    <row r="2599" spans="2:15" x14ac:dyDescent="0.2">
      <c r="B2599" s="34"/>
      <c r="G2599" s="3"/>
      <c r="H2599" s="2"/>
      <c r="I2599" s="12"/>
      <c r="J2599" s="67">
        <f t="shared" si="292"/>
        <v>0</v>
      </c>
      <c r="K2599" s="5">
        <f t="shared" si="293"/>
        <v>0</v>
      </c>
      <c r="L2599" s="54">
        <f t="shared" si="294"/>
        <v>0</v>
      </c>
      <c r="M2599" s="56">
        <f t="shared" si="297"/>
        <v>0</v>
      </c>
      <c r="N2599" s="5">
        <f t="shared" si="295"/>
        <v>1</v>
      </c>
      <c r="O2599" s="5">
        <f t="shared" si="296"/>
        <v>0</v>
      </c>
    </row>
    <row r="2600" spans="2:15" x14ac:dyDescent="0.2">
      <c r="B2600" s="34"/>
      <c r="G2600" s="3"/>
      <c r="H2600" s="2"/>
      <c r="I2600" s="12"/>
      <c r="J2600" s="67">
        <f t="shared" si="292"/>
        <v>0</v>
      </c>
      <c r="K2600" s="5">
        <f t="shared" si="293"/>
        <v>0</v>
      </c>
      <c r="L2600" s="54">
        <f t="shared" si="294"/>
        <v>0</v>
      </c>
      <c r="M2600" s="56" t="e">
        <f>IF(D2600="",#REF!,D2600)</f>
        <v>#REF!</v>
      </c>
      <c r="N2600" s="5">
        <f t="shared" si="295"/>
        <v>1</v>
      </c>
      <c r="O2600" s="5">
        <f t="shared" si="296"/>
        <v>0</v>
      </c>
    </row>
    <row r="2601" spans="2:15" x14ac:dyDescent="0.2">
      <c r="B2601" s="34"/>
      <c r="G2601" s="3"/>
      <c r="H2601" s="2"/>
      <c r="I2601" s="12"/>
      <c r="J2601" s="67">
        <f t="shared" si="292"/>
        <v>0</v>
      </c>
      <c r="K2601" s="5">
        <f t="shared" si="293"/>
        <v>0</v>
      </c>
      <c r="L2601" s="54">
        <f t="shared" si="294"/>
        <v>0</v>
      </c>
      <c r="M2601" s="56">
        <f t="shared" si="297"/>
        <v>0</v>
      </c>
      <c r="N2601" s="5">
        <f t="shared" si="295"/>
        <v>1</v>
      </c>
      <c r="O2601" s="5">
        <f t="shared" si="296"/>
        <v>0</v>
      </c>
    </row>
    <row r="2602" spans="2:15" x14ac:dyDescent="0.2">
      <c r="B2602" s="34"/>
      <c r="G2602" s="3"/>
      <c r="H2602" s="2"/>
      <c r="I2602" s="12"/>
      <c r="J2602" s="67">
        <f t="shared" si="292"/>
        <v>0</v>
      </c>
      <c r="K2602" s="5">
        <f t="shared" si="293"/>
        <v>0</v>
      </c>
      <c r="L2602" s="54">
        <f t="shared" si="294"/>
        <v>0</v>
      </c>
      <c r="M2602" s="56" t="e">
        <f>IF(D2602="",#REF!,D2602)</f>
        <v>#REF!</v>
      </c>
      <c r="N2602" s="5">
        <f t="shared" si="295"/>
        <v>1</v>
      </c>
      <c r="O2602" s="5">
        <f t="shared" si="296"/>
        <v>0</v>
      </c>
    </row>
    <row r="2603" spans="2:15" x14ac:dyDescent="0.2">
      <c r="B2603" s="34"/>
      <c r="G2603" s="3"/>
      <c r="H2603" s="2"/>
      <c r="I2603" s="12"/>
      <c r="J2603" s="67">
        <f t="shared" si="292"/>
        <v>0</v>
      </c>
      <c r="K2603" s="5">
        <f t="shared" si="293"/>
        <v>0</v>
      </c>
      <c r="L2603" s="54">
        <f t="shared" si="294"/>
        <v>0</v>
      </c>
      <c r="M2603" s="56" t="e">
        <f>IF(D2603="",#REF!,D2603)</f>
        <v>#REF!</v>
      </c>
      <c r="N2603" s="5">
        <f t="shared" si="295"/>
        <v>1</v>
      </c>
      <c r="O2603" s="5">
        <f t="shared" si="296"/>
        <v>0</v>
      </c>
    </row>
    <row r="2604" spans="2:15" x14ac:dyDescent="0.2">
      <c r="B2604" s="34"/>
      <c r="G2604" s="3"/>
      <c r="H2604" s="2"/>
      <c r="I2604" s="12"/>
      <c r="J2604" s="67">
        <f t="shared" si="292"/>
        <v>0</v>
      </c>
      <c r="K2604" s="5">
        <f t="shared" si="293"/>
        <v>0</v>
      </c>
      <c r="L2604" s="54">
        <f t="shared" si="294"/>
        <v>0</v>
      </c>
      <c r="M2604" s="56">
        <f t="shared" si="297"/>
        <v>0</v>
      </c>
      <c r="N2604" s="5">
        <f t="shared" si="295"/>
        <v>1</v>
      </c>
      <c r="O2604" s="5">
        <f t="shared" si="296"/>
        <v>0</v>
      </c>
    </row>
    <row r="2605" spans="2:15" x14ac:dyDescent="0.2">
      <c r="B2605" s="34"/>
      <c r="G2605" s="3"/>
      <c r="H2605" s="2"/>
      <c r="I2605" s="12"/>
      <c r="J2605" s="67">
        <f t="shared" si="292"/>
        <v>0</v>
      </c>
      <c r="K2605" s="5">
        <f t="shared" si="293"/>
        <v>0</v>
      </c>
      <c r="L2605" s="54">
        <f t="shared" si="294"/>
        <v>0</v>
      </c>
      <c r="M2605" s="56">
        <f t="shared" si="297"/>
        <v>0</v>
      </c>
      <c r="N2605" s="5">
        <f t="shared" si="295"/>
        <v>1</v>
      </c>
      <c r="O2605" s="5">
        <f t="shared" si="296"/>
        <v>0</v>
      </c>
    </row>
    <row r="2606" spans="2:15" x14ac:dyDescent="0.2">
      <c r="B2606" s="34"/>
      <c r="G2606" s="3"/>
      <c r="H2606" s="2"/>
      <c r="I2606" s="12"/>
      <c r="J2606" s="67">
        <f t="shared" si="292"/>
        <v>0</v>
      </c>
      <c r="K2606" s="5">
        <f t="shared" si="293"/>
        <v>0</v>
      </c>
      <c r="L2606" s="54">
        <f t="shared" si="294"/>
        <v>0</v>
      </c>
      <c r="M2606" s="56">
        <f t="shared" si="297"/>
        <v>0</v>
      </c>
      <c r="N2606" s="5">
        <f t="shared" si="295"/>
        <v>1</v>
      </c>
      <c r="O2606" s="5">
        <f t="shared" si="296"/>
        <v>0</v>
      </c>
    </row>
    <row r="2607" spans="2:15" x14ac:dyDescent="0.2">
      <c r="B2607" s="34"/>
      <c r="G2607" s="3"/>
      <c r="H2607" s="2"/>
      <c r="I2607" s="12"/>
      <c r="J2607" s="67">
        <f t="shared" si="292"/>
        <v>0</v>
      </c>
      <c r="K2607" s="5">
        <f t="shared" si="293"/>
        <v>0</v>
      </c>
      <c r="L2607" s="54">
        <f t="shared" si="294"/>
        <v>0</v>
      </c>
      <c r="M2607" s="56">
        <f t="shared" si="297"/>
        <v>0</v>
      </c>
      <c r="N2607" s="5">
        <f t="shared" si="295"/>
        <v>1</v>
      </c>
      <c r="O2607" s="5">
        <f t="shared" si="296"/>
        <v>0</v>
      </c>
    </row>
    <row r="2608" spans="2:15" x14ac:dyDescent="0.2">
      <c r="B2608" s="34"/>
      <c r="G2608" s="3"/>
      <c r="H2608" s="2"/>
      <c r="I2608" s="12"/>
      <c r="J2608" s="67">
        <f t="shared" si="292"/>
        <v>0</v>
      </c>
      <c r="K2608" s="5">
        <f t="shared" si="293"/>
        <v>0</v>
      </c>
      <c r="L2608" s="54">
        <f t="shared" si="294"/>
        <v>0</v>
      </c>
      <c r="M2608" s="56">
        <f t="shared" si="297"/>
        <v>0</v>
      </c>
      <c r="N2608" s="5">
        <f t="shared" si="295"/>
        <v>1</v>
      </c>
      <c r="O2608" s="5">
        <f t="shared" si="296"/>
        <v>0</v>
      </c>
    </row>
    <row r="2609" spans="2:15" x14ac:dyDescent="0.2">
      <c r="B2609" s="34"/>
      <c r="G2609" s="3"/>
      <c r="H2609" s="2"/>
      <c r="I2609" s="12"/>
      <c r="J2609" s="67">
        <f t="shared" si="292"/>
        <v>0</v>
      </c>
      <c r="K2609" s="5">
        <f t="shared" si="293"/>
        <v>0</v>
      </c>
      <c r="L2609" s="54">
        <f t="shared" si="294"/>
        <v>0</v>
      </c>
      <c r="M2609" s="56">
        <f t="shared" si="297"/>
        <v>0</v>
      </c>
      <c r="N2609" s="5">
        <f t="shared" si="295"/>
        <v>1</v>
      </c>
      <c r="O2609" s="5">
        <f t="shared" si="296"/>
        <v>0</v>
      </c>
    </row>
    <row r="2610" spans="2:15" x14ac:dyDescent="0.2">
      <c r="B2610" s="34"/>
      <c r="G2610" s="3"/>
      <c r="H2610" s="2"/>
      <c r="I2610" s="12"/>
      <c r="J2610" s="67">
        <f t="shared" si="292"/>
        <v>0</v>
      </c>
      <c r="K2610" s="5">
        <f t="shared" si="293"/>
        <v>0</v>
      </c>
      <c r="L2610" s="54">
        <f t="shared" si="294"/>
        <v>0</v>
      </c>
      <c r="M2610" s="56">
        <f t="shared" si="297"/>
        <v>0</v>
      </c>
      <c r="N2610" s="5">
        <f t="shared" si="295"/>
        <v>1</v>
      </c>
      <c r="O2610" s="5">
        <f t="shared" si="296"/>
        <v>0</v>
      </c>
    </row>
    <row r="2611" spans="2:15" x14ac:dyDescent="0.2">
      <c r="B2611" s="34"/>
      <c r="G2611" s="3"/>
      <c r="H2611" s="2"/>
      <c r="I2611" s="12"/>
      <c r="J2611" s="67">
        <f t="shared" si="292"/>
        <v>0</v>
      </c>
      <c r="K2611" s="5">
        <f t="shared" si="293"/>
        <v>0</v>
      </c>
      <c r="L2611" s="54">
        <f t="shared" si="294"/>
        <v>0</v>
      </c>
      <c r="M2611" s="56">
        <f t="shared" si="297"/>
        <v>0</v>
      </c>
      <c r="N2611" s="5">
        <f t="shared" si="295"/>
        <v>1</v>
      </c>
      <c r="O2611" s="5">
        <f t="shared" si="296"/>
        <v>0</v>
      </c>
    </row>
    <row r="2612" spans="2:15" x14ac:dyDescent="0.2">
      <c r="B2612" s="34"/>
      <c r="G2612" s="3"/>
      <c r="H2612" s="2"/>
      <c r="I2612" s="12"/>
      <c r="J2612" s="67">
        <f t="shared" si="292"/>
        <v>0</v>
      </c>
      <c r="K2612" s="5">
        <f t="shared" si="293"/>
        <v>0</v>
      </c>
      <c r="L2612" s="54">
        <f t="shared" si="294"/>
        <v>0</v>
      </c>
      <c r="M2612" s="56">
        <f t="shared" si="297"/>
        <v>0</v>
      </c>
      <c r="N2612" s="5">
        <f t="shared" si="295"/>
        <v>1</v>
      </c>
      <c r="O2612" s="5">
        <f t="shared" si="296"/>
        <v>0</v>
      </c>
    </row>
    <row r="2613" spans="2:15" x14ac:dyDescent="0.2">
      <c r="B2613" s="34"/>
      <c r="G2613" s="3"/>
      <c r="H2613" s="2"/>
      <c r="I2613" s="12"/>
      <c r="J2613" s="67">
        <f t="shared" si="292"/>
        <v>0</v>
      </c>
      <c r="K2613" s="5">
        <f t="shared" si="293"/>
        <v>0</v>
      </c>
      <c r="L2613" s="54">
        <f t="shared" si="294"/>
        <v>0</v>
      </c>
      <c r="M2613" s="56">
        <f t="shared" si="297"/>
        <v>0</v>
      </c>
      <c r="N2613" s="5">
        <f t="shared" si="295"/>
        <v>1</v>
      </c>
      <c r="O2613" s="5">
        <f t="shared" si="296"/>
        <v>0</v>
      </c>
    </row>
    <row r="2614" spans="2:15" x14ac:dyDescent="0.2">
      <c r="B2614" s="34"/>
      <c r="G2614" s="3"/>
      <c r="H2614" s="2"/>
      <c r="I2614" s="12"/>
      <c r="J2614" s="67">
        <f t="shared" si="292"/>
        <v>0</v>
      </c>
      <c r="K2614" s="5">
        <f t="shared" si="293"/>
        <v>0</v>
      </c>
      <c r="L2614" s="54">
        <f t="shared" si="294"/>
        <v>0</v>
      </c>
      <c r="M2614" s="56">
        <f t="shared" si="297"/>
        <v>0</v>
      </c>
      <c r="N2614" s="5">
        <f t="shared" si="295"/>
        <v>1</v>
      </c>
      <c r="O2614" s="5">
        <f t="shared" si="296"/>
        <v>0</v>
      </c>
    </row>
    <row r="2615" spans="2:15" x14ac:dyDescent="0.2">
      <c r="B2615" s="34"/>
      <c r="G2615" s="3"/>
      <c r="H2615" s="2"/>
      <c r="I2615" s="12"/>
      <c r="J2615" s="67">
        <f t="shared" si="292"/>
        <v>0</v>
      </c>
      <c r="K2615" s="5">
        <f t="shared" si="293"/>
        <v>0</v>
      </c>
      <c r="L2615" s="54">
        <f t="shared" si="294"/>
        <v>0</v>
      </c>
      <c r="M2615" s="56" t="e">
        <f>IF(D2615="",#REF!,D2615)</f>
        <v>#REF!</v>
      </c>
      <c r="N2615" s="5">
        <f t="shared" si="295"/>
        <v>1</v>
      </c>
      <c r="O2615" s="5">
        <f t="shared" si="296"/>
        <v>0</v>
      </c>
    </row>
    <row r="2616" spans="2:15" x14ac:dyDescent="0.2">
      <c r="B2616" s="34"/>
      <c r="G2616" s="3"/>
      <c r="H2616" s="2"/>
      <c r="I2616" s="12"/>
      <c r="J2616" s="67">
        <f t="shared" si="292"/>
        <v>0</v>
      </c>
      <c r="K2616" s="5">
        <f t="shared" si="293"/>
        <v>0</v>
      </c>
      <c r="L2616" s="54">
        <f t="shared" si="294"/>
        <v>0</v>
      </c>
      <c r="M2616" s="56">
        <f t="shared" si="297"/>
        <v>0</v>
      </c>
      <c r="N2616" s="5">
        <f t="shared" si="295"/>
        <v>1</v>
      </c>
      <c r="O2616" s="5">
        <f t="shared" si="296"/>
        <v>0</v>
      </c>
    </row>
    <row r="2617" spans="2:15" x14ac:dyDescent="0.2">
      <c r="B2617" s="34"/>
      <c r="G2617" s="3"/>
      <c r="H2617" s="2"/>
      <c r="I2617" s="12"/>
      <c r="J2617" s="67">
        <f t="shared" si="292"/>
        <v>0</v>
      </c>
      <c r="K2617" s="5">
        <f t="shared" si="293"/>
        <v>0</v>
      </c>
      <c r="L2617" s="54">
        <f t="shared" si="294"/>
        <v>0</v>
      </c>
      <c r="M2617" s="56">
        <f t="shared" si="297"/>
        <v>0</v>
      </c>
      <c r="N2617" s="5">
        <f t="shared" si="295"/>
        <v>1</v>
      </c>
      <c r="O2617" s="5">
        <f t="shared" si="296"/>
        <v>0</v>
      </c>
    </row>
    <row r="2618" spans="2:15" x14ac:dyDescent="0.2">
      <c r="B2618" s="34"/>
      <c r="G2618" s="3"/>
      <c r="H2618" s="2"/>
      <c r="I2618" s="12"/>
      <c r="J2618" s="67">
        <f t="shared" si="292"/>
        <v>0</v>
      </c>
      <c r="K2618" s="5">
        <f t="shared" si="293"/>
        <v>0</v>
      </c>
      <c r="L2618" s="54">
        <f t="shared" si="294"/>
        <v>0</v>
      </c>
      <c r="M2618" s="56" t="e">
        <f>IF(D2618="",#REF!,D2618)</f>
        <v>#REF!</v>
      </c>
      <c r="N2618" s="5">
        <f t="shared" si="295"/>
        <v>1</v>
      </c>
      <c r="O2618" s="5">
        <f t="shared" si="296"/>
        <v>0</v>
      </c>
    </row>
    <row r="2619" spans="2:15" x14ac:dyDescent="0.2">
      <c r="B2619" s="34"/>
      <c r="G2619" s="3"/>
      <c r="H2619" s="2"/>
      <c r="I2619" s="12"/>
      <c r="J2619" s="67">
        <f t="shared" si="292"/>
        <v>0</v>
      </c>
      <c r="K2619" s="5">
        <f t="shared" si="293"/>
        <v>0</v>
      </c>
      <c r="L2619" s="54">
        <f t="shared" si="294"/>
        <v>0</v>
      </c>
      <c r="M2619" s="56">
        <f t="shared" si="297"/>
        <v>0</v>
      </c>
      <c r="N2619" s="5">
        <f t="shared" si="295"/>
        <v>1</v>
      </c>
      <c r="O2619" s="5">
        <f t="shared" si="296"/>
        <v>0</v>
      </c>
    </row>
    <row r="2620" spans="2:15" x14ac:dyDescent="0.2">
      <c r="B2620" s="34"/>
      <c r="G2620" s="3"/>
      <c r="H2620" s="2"/>
      <c r="I2620" s="12"/>
      <c r="J2620" s="67">
        <f t="shared" si="292"/>
        <v>0</v>
      </c>
      <c r="K2620" s="5">
        <f t="shared" si="293"/>
        <v>0</v>
      </c>
      <c r="L2620" s="54">
        <f t="shared" si="294"/>
        <v>0</v>
      </c>
      <c r="M2620" s="56">
        <f t="shared" si="297"/>
        <v>0</v>
      </c>
      <c r="N2620" s="5">
        <f t="shared" si="295"/>
        <v>1</v>
      </c>
      <c r="O2620" s="5">
        <f t="shared" si="296"/>
        <v>0</v>
      </c>
    </row>
    <row r="2621" spans="2:15" x14ac:dyDescent="0.2">
      <c r="B2621" s="34"/>
      <c r="G2621" s="3"/>
      <c r="H2621" s="2"/>
      <c r="I2621" s="12"/>
      <c r="J2621" s="67">
        <f t="shared" si="292"/>
        <v>0</v>
      </c>
      <c r="K2621" s="5">
        <f t="shared" si="293"/>
        <v>0</v>
      </c>
      <c r="L2621" s="54">
        <f t="shared" si="294"/>
        <v>0</v>
      </c>
      <c r="M2621" s="56">
        <f t="shared" si="297"/>
        <v>0</v>
      </c>
      <c r="N2621" s="5">
        <f t="shared" si="295"/>
        <v>1</v>
      </c>
      <c r="O2621" s="5">
        <f t="shared" si="296"/>
        <v>0</v>
      </c>
    </row>
    <row r="2622" spans="2:15" x14ac:dyDescent="0.2">
      <c r="B2622" s="34"/>
      <c r="G2622" s="3"/>
      <c r="H2622" s="2"/>
      <c r="I2622" s="12"/>
      <c r="J2622" s="67">
        <f t="shared" si="292"/>
        <v>0</v>
      </c>
      <c r="K2622" s="5">
        <f t="shared" si="293"/>
        <v>0</v>
      </c>
      <c r="L2622" s="54">
        <f t="shared" si="294"/>
        <v>0</v>
      </c>
      <c r="M2622" s="56">
        <f t="shared" si="297"/>
        <v>0</v>
      </c>
      <c r="N2622" s="5">
        <f t="shared" si="295"/>
        <v>1</v>
      </c>
      <c r="O2622" s="5">
        <f t="shared" si="296"/>
        <v>0</v>
      </c>
    </row>
    <row r="2623" spans="2:15" x14ac:dyDescent="0.2">
      <c r="B2623" s="34"/>
      <c r="G2623" s="3"/>
      <c r="H2623" s="2"/>
      <c r="I2623" s="12"/>
      <c r="J2623" s="67">
        <f t="shared" si="292"/>
        <v>0</v>
      </c>
      <c r="K2623" s="5">
        <f t="shared" si="293"/>
        <v>0</v>
      </c>
      <c r="L2623" s="54">
        <f t="shared" si="294"/>
        <v>0</v>
      </c>
      <c r="M2623" s="56">
        <f t="shared" si="297"/>
        <v>0</v>
      </c>
      <c r="N2623" s="5">
        <f t="shared" si="295"/>
        <v>1</v>
      </c>
      <c r="O2623" s="5">
        <f t="shared" si="296"/>
        <v>0</v>
      </c>
    </row>
    <row r="2624" spans="2:15" x14ac:dyDescent="0.2">
      <c r="B2624" s="34"/>
      <c r="G2624" s="3"/>
      <c r="H2624" s="2"/>
      <c r="I2624" s="12"/>
      <c r="J2624" s="67">
        <f t="shared" si="292"/>
        <v>0</v>
      </c>
      <c r="K2624" s="5">
        <f t="shared" si="293"/>
        <v>0</v>
      </c>
      <c r="L2624" s="54">
        <f t="shared" si="294"/>
        <v>0</v>
      </c>
      <c r="M2624" s="56">
        <f t="shared" si="297"/>
        <v>0</v>
      </c>
      <c r="N2624" s="5">
        <f t="shared" si="295"/>
        <v>1</v>
      </c>
      <c r="O2624" s="5">
        <f t="shared" si="296"/>
        <v>0</v>
      </c>
    </row>
    <row r="2625" spans="2:15" x14ac:dyDescent="0.2">
      <c r="B2625" s="34"/>
      <c r="G2625" s="3"/>
      <c r="H2625" s="2"/>
      <c r="I2625" s="12"/>
      <c r="J2625" s="67">
        <f t="shared" si="292"/>
        <v>0</v>
      </c>
      <c r="K2625" s="5">
        <f t="shared" si="293"/>
        <v>0</v>
      </c>
      <c r="L2625" s="54">
        <f t="shared" si="294"/>
        <v>0</v>
      </c>
      <c r="M2625" s="56">
        <f t="shared" si="297"/>
        <v>0</v>
      </c>
      <c r="N2625" s="5">
        <f t="shared" si="295"/>
        <v>1</v>
      </c>
      <c r="O2625" s="5">
        <f t="shared" si="296"/>
        <v>0</v>
      </c>
    </row>
    <row r="2626" spans="2:15" x14ac:dyDescent="0.2">
      <c r="B2626" s="34"/>
      <c r="G2626" s="3"/>
      <c r="H2626" s="2"/>
      <c r="I2626" s="12"/>
      <c r="J2626" s="67">
        <f t="shared" si="292"/>
        <v>0</v>
      </c>
      <c r="K2626" s="5">
        <f t="shared" si="293"/>
        <v>0</v>
      </c>
      <c r="L2626" s="54">
        <f t="shared" si="294"/>
        <v>0</v>
      </c>
      <c r="M2626" s="56">
        <f t="shared" si="297"/>
        <v>0</v>
      </c>
      <c r="N2626" s="5">
        <f t="shared" si="295"/>
        <v>1</v>
      </c>
      <c r="O2626" s="5">
        <f t="shared" si="296"/>
        <v>0</v>
      </c>
    </row>
    <row r="2627" spans="2:15" x14ac:dyDescent="0.2">
      <c r="B2627" s="34"/>
      <c r="G2627" s="3"/>
      <c r="H2627" s="2"/>
      <c r="I2627" s="12"/>
      <c r="J2627" s="67">
        <f t="shared" ref="J2627:J2690" si="298">IF(A2627=C2627,0,H2627)</f>
        <v>0</v>
      </c>
      <c r="K2627" s="5">
        <f t="shared" ref="K2627:K2690" si="299">IF(J2627&gt;0,1,0)</f>
        <v>0</v>
      </c>
      <c r="L2627" s="54">
        <f t="shared" ref="L2627:L2690" si="300">IF(K2627=0,0,IF(I2627="did not close",0,IF(I2627="",0,1)))</f>
        <v>0</v>
      </c>
      <c r="M2627" s="56">
        <f t="shared" si="297"/>
        <v>0</v>
      </c>
      <c r="N2627" s="5">
        <f t="shared" ref="N2627:N2690" si="301">IF(A2627=C2627,1,0)</f>
        <v>1</v>
      </c>
      <c r="O2627" s="5">
        <f t="shared" ref="O2627:O2690" si="302">IF(K2627=0,IF(I2627="did not close",0,IF(I2627="",0,1)),0)</f>
        <v>0</v>
      </c>
    </row>
    <row r="2628" spans="2:15" x14ac:dyDescent="0.2">
      <c r="B2628" s="34"/>
      <c r="G2628" s="3"/>
      <c r="H2628" s="2"/>
      <c r="I2628" s="12"/>
      <c r="J2628" s="67">
        <f t="shared" si="298"/>
        <v>0</v>
      </c>
      <c r="K2628" s="5">
        <f t="shared" si="299"/>
        <v>0</v>
      </c>
      <c r="L2628" s="54">
        <f t="shared" si="300"/>
        <v>0</v>
      </c>
      <c r="M2628" s="56">
        <f t="shared" ref="M2628:M2687" si="303">IF(D2628="",D2627,D2628)</f>
        <v>0</v>
      </c>
      <c r="N2628" s="5">
        <f t="shared" si="301"/>
        <v>1</v>
      </c>
      <c r="O2628" s="5">
        <f t="shared" si="302"/>
        <v>0</v>
      </c>
    </row>
    <row r="2629" spans="2:15" x14ac:dyDescent="0.2">
      <c r="B2629" s="34"/>
      <c r="G2629" s="3"/>
      <c r="H2629" s="2"/>
      <c r="I2629" s="12"/>
      <c r="J2629" s="67">
        <f t="shared" si="298"/>
        <v>0</v>
      </c>
      <c r="K2629" s="5">
        <f t="shared" si="299"/>
        <v>0</v>
      </c>
      <c r="L2629" s="54">
        <f t="shared" si="300"/>
        <v>0</v>
      </c>
      <c r="M2629" s="56">
        <f t="shared" si="303"/>
        <v>0</v>
      </c>
      <c r="N2629" s="5">
        <f t="shared" si="301"/>
        <v>1</v>
      </c>
      <c r="O2629" s="5">
        <f t="shared" si="302"/>
        <v>0</v>
      </c>
    </row>
    <row r="2630" spans="2:15" x14ac:dyDescent="0.2">
      <c r="B2630" s="34"/>
      <c r="G2630" s="3"/>
      <c r="H2630" s="2"/>
      <c r="I2630" s="12"/>
      <c r="J2630" s="67">
        <f t="shared" si="298"/>
        <v>0</v>
      </c>
      <c r="K2630" s="5">
        <f t="shared" si="299"/>
        <v>0</v>
      </c>
      <c r="L2630" s="54">
        <f t="shared" si="300"/>
        <v>0</v>
      </c>
      <c r="M2630" s="56">
        <f t="shared" si="303"/>
        <v>0</v>
      </c>
      <c r="N2630" s="5">
        <f t="shared" si="301"/>
        <v>1</v>
      </c>
      <c r="O2630" s="5">
        <f t="shared" si="302"/>
        <v>0</v>
      </c>
    </row>
    <row r="2631" spans="2:15" x14ac:dyDescent="0.2">
      <c r="B2631" s="34"/>
      <c r="G2631" s="3"/>
      <c r="H2631" s="2"/>
      <c r="I2631" s="12"/>
      <c r="J2631" s="67">
        <f t="shared" si="298"/>
        <v>0</v>
      </c>
      <c r="K2631" s="5">
        <f t="shared" si="299"/>
        <v>0</v>
      </c>
      <c r="L2631" s="54">
        <f t="shared" si="300"/>
        <v>0</v>
      </c>
      <c r="M2631" s="56">
        <f t="shared" si="303"/>
        <v>0</v>
      </c>
      <c r="N2631" s="5">
        <f t="shared" si="301"/>
        <v>1</v>
      </c>
      <c r="O2631" s="5">
        <f t="shared" si="302"/>
        <v>0</v>
      </c>
    </row>
    <row r="2632" spans="2:15" x14ac:dyDescent="0.2">
      <c r="B2632" s="34"/>
      <c r="G2632" s="3"/>
      <c r="H2632" s="2"/>
      <c r="I2632" s="12"/>
      <c r="J2632" s="67">
        <f t="shared" si="298"/>
        <v>0</v>
      </c>
      <c r="K2632" s="5">
        <f t="shared" si="299"/>
        <v>0</v>
      </c>
      <c r="L2632" s="54">
        <f t="shared" si="300"/>
        <v>0</v>
      </c>
      <c r="M2632" s="56">
        <f t="shared" si="303"/>
        <v>0</v>
      </c>
      <c r="N2632" s="5">
        <f t="shared" si="301"/>
        <v>1</v>
      </c>
      <c r="O2632" s="5">
        <f t="shared" si="302"/>
        <v>0</v>
      </c>
    </row>
    <row r="2633" spans="2:15" x14ac:dyDescent="0.2">
      <c r="B2633" s="34"/>
      <c r="G2633" s="3"/>
      <c r="H2633" s="2"/>
      <c r="I2633" s="12"/>
      <c r="J2633" s="67">
        <f t="shared" si="298"/>
        <v>0</v>
      </c>
      <c r="K2633" s="5">
        <f t="shared" si="299"/>
        <v>0</v>
      </c>
      <c r="L2633" s="54">
        <f t="shared" si="300"/>
        <v>0</v>
      </c>
      <c r="M2633" s="56">
        <f t="shared" si="303"/>
        <v>0</v>
      </c>
      <c r="N2633" s="5">
        <f t="shared" si="301"/>
        <v>1</v>
      </c>
      <c r="O2633" s="5">
        <f t="shared" si="302"/>
        <v>0</v>
      </c>
    </row>
    <row r="2634" spans="2:15" x14ac:dyDescent="0.2">
      <c r="B2634" s="34"/>
      <c r="G2634" s="3"/>
      <c r="H2634" s="2"/>
      <c r="I2634" s="12"/>
      <c r="J2634" s="67">
        <f t="shared" si="298"/>
        <v>0</v>
      </c>
      <c r="K2634" s="5">
        <f t="shared" si="299"/>
        <v>0</v>
      </c>
      <c r="L2634" s="54">
        <f t="shared" si="300"/>
        <v>0</v>
      </c>
      <c r="M2634" s="56">
        <f t="shared" si="303"/>
        <v>0</v>
      </c>
      <c r="N2634" s="5">
        <f t="shared" si="301"/>
        <v>1</v>
      </c>
      <c r="O2634" s="5">
        <f t="shared" si="302"/>
        <v>0</v>
      </c>
    </row>
    <row r="2635" spans="2:15" x14ac:dyDescent="0.2">
      <c r="B2635" s="34"/>
      <c r="G2635" s="3"/>
      <c r="H2635" s="2"/>
      <c r="I2635" s="12"/>
      <c r="J2635" s="67">
        <f t="shared" si="298"/>
        <v>0</v>
      </c>
      <c r="K2635" s="5">
        <f t="shared" si="299"/>
        <v>0</v>
      </c>
      <c r="L2635" s="54">
        <f t="shared" si="300"/>
        <v>0</v>
      </c>
      <c r="M2635" s="56">
        <f t="shared" si="303"/>
        <v>0</v>
      </c>
      <c r="N2635" s="5">
        <f t="shared" si="301"/>
        <v>1</v>
      </c>
      <c r="O2635" s="5">
        <f t="shared" si="302"/>
        <v>0</v>
      </c>
    </row>
    <row r="2636" spans="2:15" x14ac:dyDescent="0.2">
      <c r="B2636" s="34"/>
      <c r="G2636" s="3"/>
      <c r="H2636" s="2"/>
      <c r="I2636" s="12"/>
      <c r="J2636" s="67">
        <f t="shared" si="298"/>
        <v>0</v>
      </c>
      <c r="K2636" s="5">
        <f t="shared" si="299"/>
        <v>0</v>
      </c>
      <c r="L2636" s="54">
        <f t="shared" si="300"/>
        <v>0</v>
      </c>
      <c r="M2636" s="56">
        <f t="shared" si="303"/>
        <v>0</v>
      </c>
      <c r="N2636" s="5">
        <f t="shared" si="301"/>
        <v>1</v>
      </c>
      <c r="O2636" s="5">
        <f t="shared" si="302"/>
        <v>0</v>
      </c>
    </row>
    <row r="2637" spans="2:15" x14ac:dyDescent="0.2">
      <c r="B2637" s="34"/>
      <c r="G2637" s="3"/>
      <c r="H2637" s="2"/>
      <c r="I2637" s="12"/>
      <c r="J2637" s="67">
        <f t="shared" si="298"/>
        <v>0</v>
      </c>
      <c r="K2637" s="5">
        <f t="shared" si="299"/>
        <v>0</v>
      </c>
      <c r="L2637" s="54">
        <f t="shared" si="300"/>
        <v>0</v>
      </c>
      <c r="M2637" s="56">
        <f t="shared" si="303"/>
        <v>0</v>
      </c>
      <c r="N2637" s="5">
        <f t="shared" si="301"/>
        <v>1</v>
      </c>
      <c r="O2637" s="5">
        <f t="shared" si="302"/>
        <v>0</v>
      </c>
    </row>
    <row r="2638" spans="2:15" x14ac:dyDescent="0.2">
      <c r="B2638" s="34"/>
      <c r="G2638" s="3"/>
      <c r="H2638" s="2"/>
      <c r="I2638" s="12"/>
      <c r="J2638" s="67">
        <f t="shared" si="298"/>
        <v>0</v>
      </c>
      <c r="K2638" s="5">
        <f t="shared" si="299"/>
        <v>0</v>
      </c>
      <c r="L2638" s="54">
        <f t="shared" si="300"/>
        <v>0</v>
      </c>
      <c r="M2638" s="56">
        <f t="shared" si="303"/>
        <v>0</v>
      </c>
      <c r="N2638" s="5">
        <f t="shared" si="301"/>
        <v>1</v>
      </c>
      <c r="O2638" s="5">
        <f t="shared" si="302"/>
        <v>0</v>
      </c>
    </row>
    <row r="2639" spans="2:15" x14ac:dyDescent="0.2">
      <c r="B2639" s="34"/>
      <c r="G2639" s="3"/>
      <c r="H2639" s="2"/>
      <c r="I2639" s="12"/>
      <c r="J2639" s="67">
        <f t="shared" si="298"/>
        <v>0</v>
      </c>
      <c r="K2639" s="5">
        <f t="shared" si="299"/>
        <v>0</v>
      </c>
      <c r="L2639" s="54">
        <f t="shared" si="300"/>
        <v>0</v>
      </c>
      <c r="M2639" s="56">
        <f t="shared" si="303"/>
        <v>0</v>
      </c>
      <c r="N2639" s="5">
        <f t="shared" si="301"/>
        <v>1</v>
      </c>
      <c r="O2639" s="5">
        <f t="shared" si="302"/>
        <v>0</v>
      </c>
    </row>
    <row r="2640" spans="2:15" x14ac:dyDescent="0.2">
      <c r="B2640" s="34"/>
      <c r="G2640" s="3"/>
      <c r="H2640" s="2"/>
      <c r="I2640" s="12"/>
      <c r="J2640" s="67">
        <f t="shared" si="298"/>
        <v>0</v>
      </c>
      <c r="K2640" s="5">
        <f t="shared" si="299"/>
        <v>0</v>
      </c>
      <c r="L2640" s="54">
        <f t="shared" si="300"/>
        <v>0</v>
      </c>
      <c r="M2640" s="56">
        <f t="shared" si="303"/>
        <v>0</v>
      </c>
      <c r="N2640" s="5">
        <f t="shared" si="301"/>
        <v>1</v>
      </c>
      <c r="O2640" s="5">
        <f t="shared" si="302"/>
        <v>0</v>
      </c>
    </row>
    <row r="2641" spans="2:15" x14ac:dyDescent="0.2">
      <c r="B2641" s="34"/>
      <c r="G2641" s="3"/>
      <c r="H2641" s="2"/>
      <c r="I2641" s="12"/>
      <c r="J2641" s="67">
        <f t="shared" si="298"/>
        <v>0</v>
      </c>
      <c r="K2641" s="5">
        <f t="shared" si="299"/>
        <v>0</v>
      </c>
      <c r="L2641" s="54">
        <f t="shared" si="300"/>
        <v>0</v>
      </c>
      <c r="M2641" s="56">
        <f t="shared" si="303"/>
        <v>0</v>
      </c>
      <c r="N2641" s="5">
        <f t="shared" si="301"/>
        <v>1</v>
      </c>
      <c r="O2641" s="5">
        <f t="shared" si="302"/>
        <v>0</v>
      </c>
    </row>
    <row r="2642" spans="2:15" x14ac:dyDescent="0.2">
      <c r="B2642" s="34"/>
      <c r="G2642" s="3"/>
      <c r="H2642" s="2"/>
      <c r="I2642" s="12"/>
      <c r="J2642" s="67">
        <f t="shared" si="298"/>
        <v>0</v>
      </c>
      <c r="K2642" s="5">
        <f t="shared" si="299"/>
        <v>0</v>
      </c>
      <c r="L2642" s="54">
        <f t="shared" si="300"/>
        <v>0</v>
      </c>
      <c r="M2642" s="56">
        <f t="shared" si="303"/>
        <v>0</v>
      </c>
      <c r="N2642" s="5">
        <f t="shared" si="301"/>
        <v>1</v>
      </c>
      <c r="O2642" s="5">
        <f t="shared" si="302"/>
        <v>0</v>
      </c>
    </row>
    <row r="2643" spans="2:15" x14ac:dyDescent="0.2">
      <c r="B2643" s="34"/>
      <c r="G2643" s="3"/>
      <c r="H2643" s="2"/>
      <c r="I2643" s="12"/>
      <c r="J2643" s="67">
        <f t="shared" si="298"/>
        <v>0</v>
      </c>
      <c r="K2643" s="5">
        <f t="shared" si="299"/>
        <v>0</v>
      </c>
      <c r="L2643" s="54">
        <f t="shared" si="300"/>
        <v>0</v>
      </c>
      <c r="M2643" s="56">
        <f t="shared" si="303"/>
        <v>0</v>
      </c>
      <c r="N2643" s="5">
        <f t="shared" si="301"/>
        <v>1</v>
      </c>
      <c r="O2643" s="5">
        <f t="shared" si="302"/>
        <v>0</v>
      </c>
    </row>
    <row r="2644" spans="2:15" x14ac:dyDescent="0.2">
      <c r="B2644" s="34"/>
      <c r="G2644" s="3"/>
      <c r="H2644" s="2"/>
      <c r="I2644" s="12"/>
      <c r="J2644" s="67">
        <f t="shared" si="298"/>
        <v>0</v>
      </c>
      <c r="K2644" s="5">
        <f t="shared" si="299"/>
        <v>0</v>
      </c>
      <c r="L2644" s="54">
        <f t="shared" si="300"/>
        <v>0</v>
      </c>
      <c r="M2644" s="56">
        <f t="shared" si="303"/>
        <v>0</v>
      </c>
      <c r="N2644" s="5">
        <f t="shared" si="301"/>
        <v>1</v>
      </c>
      <c r="O2644" s="5">
        <f t="shared" si="302"/>
        <v>0</v>
      </c>
    </row>
    <row r="2645" spans="2:15" x14ac:dyDescent="0.2">
      <c r="B2645" s="34"/>
      <c r="G2645" s="3"/>
      <c r="H2645" s="2"/>
      <c r="I2645" s="12"/>
      <c r="J2645" s="67">
        <f t="shared" si="298"/>
        <v>0</v>
      </c>
      <c r="K2645" s="5">
        <f t="shared" si="299"/>
        <v>0</v>
      </c>
      <c r="L2645" s="54">
        <f t="shared" si="300"/>
        <v>0</v>
      </c>
      <c r="M2645" s="56">
        <f t="shared" si="303"/>
        <v>0</v>
      </c>
      <c r="N2645" s="5">
        <f t="shared" si="301"/>
        <v>1</v>
      </c>
      <c r="O2645" s="5">
        <f t="shared" si="302"/>
        <v>0</v>
      </c>
    </row>
    <row r="2646" spans="2:15" x14ac:dyDescent="0.2">
      <c r="B2646" s="34"/>
      <c r="G2646" s="3"/>
      <c r="H2646" s="2"/>
      <c r="I2646" s="12"/>
      <c r="J2646" s="67">
        <f t="shared" si="298"/>
        <v>0</v>
      </c>
      <c r="K2646" s="5">
        <f t="shared" si="299"/>
        <v>0</v>
      </c>
      <c r="L2646" s="54">
        <f t="shared" si="300"/>
        <v>0</v>
      </c>
      <c r="M2646" s="56">
        <f t="shared" si="303"/>
        <v>0</v>
      </c>
      <c r="N2646" s="5">
        <f t="shared" si="301"/>
        <v>1</v>
      </c>
      <c r="O2646" s="5">
        <f t="shared" si="302"/>
        <v>0</v>
      </c>
    </row>
    <row r="2647" spans="2:15" x14ac:dyDescent="0.2">
      <c r="B2647" s="34"/>
      <c r="G2647" s="3"/>
      <c r="H2647" s="2"/>
      <c r="I2647" s="12"/>
      <c r="J2647" s="67">
        <f t="shared" si="298"/>
        <v>0</v>
      </c>
      <c r="K2647" s="5">
        <f t="shared" si="299"/>
        <v>0</v>
      </c>
      <c r="L2647" s="54">
        <f t="shared" si="300"/>
        <v>0</v>
      </c>
      <c r="M2647" s="56">
        <f t="shared" si="303"/>
        <v>0</v>
      </c>
      <c r="N2647" s="5">
        <f t="shared" si="301"/>
        <v>1</v>
      </c>
      <c r="O2647" s="5">
        <f t="shared" si="302"/>
        <v>0</v>
      </c>
    </row>
    <row r="2648" spans="2:15" x14ac:dyDescent="0.2">
      <c r="B2648" s="34"/>
      <c r="G2648" s="3"/>
      <c r="H2648" s="2"/>
      <c r="I2648" s="12"/>
      <c r="J2648" s="67">
        <f t="shared" si="298"/>
        <v>0</v>
      </c>
      <c r="K2648" s="5">
        <f t="shared" si="299"/>
        <v>0</v>
      </c>
      <c r="L2648" s="54">
        <f t="shared" si="300"/>
        <v>0</v>
      </c>
      <c r="M2648" s="56">
        <f t="shared" si="303"/>
        <v>0</v>
      </c>
      <c r="N2648" s="5">
        <f t="shared" si="301"/>
        <v>1</v>
      </c>
      <c r="O2648" s="5">
        <f t="shared" si="302"/>
        <v>0</v>
      </c>
    </row>
    <row r="2649" spans="2:15" x14ac:dyDescent="0.2">
      <c r="B2649" s="34"/>
      <c r="G2649" s="3"/>
      <c r="H2649" s="2"/>
      <c r="I2649" s="12"/>
      <c r="J2649" s="67">
        <f t="shared" si="298"/>
        <v>0</v>
      </c>
      <c r="K2649" s="5">
        <f t="shared" si="299"/>
        <v>0</v>
      </c>
      <c r="L2649" s="54">
        <f t="shared" si="300"/>
        <v>0</v>
      </c>
      <c r="M2649" s="56">
        <f t="shared" si="303"/>
        <v>0</v>
      </c>
      <c r="N2649" s="5">
        <f t="shared" si="301"/>
        <v>1</v>
      </c>
      <c r="O2649" s="5">
        <f t="shared" si="302"/>
        <v>0</v>
      </c>
    </row>
    <row r="2650" spans="2:15" x14ac:dyDescent="0.2">
      <c r="B2650" s="34"/>
      <c r="G2650" s="3"/>
      <c r="H2650" s="2"/>
      <c r="I2650" s="12"/>
      <c r="J2650" s="67">
        <f t="shared" si="298"/>
        <v>0</v>
      </c>
      <c r="K2650" s="5">
        <f t="shared" si="299"/>
        <v>0</v>
      </c>
      <c r="L2650" s="54">
        <f t="shared" si="300"/>
        <v>0</v>
      </c>
      <c r="M2650" s="56">
        <f t="shared" si="303"/>
        <v>0</v>
      </c>
      <c r="N2650" s="5">
        <f t="shared" si="301"/>
        <v>1</v>
      </c>
      <c r="O2650" s="5">
        <f t="shared" si="302"/>
        <v>0</v>
      </c>
    </row>
    <row r="2651" spans="2:15" x14ac:dyDescent="0.2">
      <c r="B2651" s="34"/>
      <c r="G2651" s="3"/>
      <c r="H2651" s="2"/>
      <c r="I2651" s="12"/>
      <c r="J2651" s="67">
        <f t="shared" si="298"/>
        <v>0</v>
      </c>
      <c r="K2651" s="5">
        <f t="shared" si="299"/>
        <v>0</v>
      </c>
      <c r="L2651" s="54">
        <f t="shared" si="300"/>
        <v>0</v>
      </c>
      <c r="M2651" s="56">
        <f t="shared" si="303"/>
        <v>0</v>
      </c>
      <c r="N2651" s="5">
        <f t="shared" si="301"/>
        <v>1</v>
      </c>
      <c r="O2651" s="5">
        <f t="shared" si="302"/>
        <v>0</v>
      </c>
    </row>
    <row r="2652" spans="2:15" x14ac:dyDescent="0.2">
      <c r="B2652" s="34"/>
      <c r="G2652" s="3"/>
      <c r="H2652" s="2"/>
      <c r="I2652" s="12"/>
      <c r="J2652" s="67">
        <f t="shared" si="298"/>
        <v>0</v>
      </c>
      <c r="K2652" s="5">
        <f t="shared" si="299"/>
        <v>0</v>
      </c>
      <c r="L2652" s="54">
        <f t="shared" si="300"/>
        <v>0</v>
      </c>
      <c r="M2652" s="56">
        <f t="shared" si="303"/>
        <v>0</v>
      </c>
      <c r="N2652" s="5">
        <f t="shared" si="301"/>
        <v>1</v>
      </c>
      <c r="O2652" s="5">
        <f t="shared" si="302"/>
        <v>0</v>
      </c>
    </row>
    <row r="2653" spans="2:15" x14ac:dyDescent="0.2">
      <c r="B2653" s="34"/>
      <c r="G2653" s="3"/>
      <c r="H2653" s="2"/>
      <c r="I2653" s="12"/>
      <c r="J2653" s="67">
        <f t="shared" si="298"/>
        <v>0</v>
      </c>
      <c r="K2653" s="5">
        <f t="shared" si="299"/>
        <v>0</v>
      </c>
      <c r="L2653" s="54">
        <f t="shared" si="300"/>
        <v>0</v>
      </c>
      <c r="M2653" s="56">
        <f t="shared" si="303"/>
        <v>0</v>
      </c>
      <c r="N2653" s="5">
        <f t="shared" si="301"/>
        <v>1</v>
      </c>
      <c r="O2653" s="5">
        <f t="shared" si="302"/>
        <v>0</v>
      </c>
    </row>
    <row r="2654" spans="2:15" x14ac:dyDescent="0.2">
      <c r="B2654" s="34"/>
      <c r="G2654" s="3"/>
      <c r="H2654" s="2"/>
      <c r="I2654" s="12"/>
      <c r="J2654" s="67">
        <f t="shared" si="298"/>
        <v>0</v>
      </c>
      <c r="K2654" s="5">
        <f t="shared" si="299"/>
        <v>0</v>
      </c>
      <c r="L2654" s="54">
        <f t="shared" si="300"/>
        <v>0</v>
      </c>
      <c r="M2654" s="56">
        <f t="shared" si="303"/>
        <v>0</v>
      </c>
      <c r="N2654" s="5">
        <f t="shared" si="301"/>
        <v>1</v>
      </c>
      <c r="O2654" s="5">
        <f t="shared" si="302"/>
        <v>0</v>
      </c>
    </row>
    <row r="2655" spans="2:15" x14ac:dyDescent="0.2">
      <c r="B2655" s="34"/>
      <c r="G2655" s="3"/>
      <c r="H2655" s="2"/>
      <c r="I2655" s="12"/>
      <c r="J2655" s="67">
        <f t="shared" si="298"/>
        <v>0</v>
      </c>
      <c r="K2655" s="5">
        <f t="shared" si="299"/>
        <v>0</v>
      </c>
      <c r="L2655" s="54">
        <f t="shared" si="300"/>
        <v>0</v>
      </c>
      <c r="M2655" s="56">
        <f t="shared" si="303"/>
        <v>0</v>
      </c>
      <c r="N2655" s="5">
        <f t="shared" si="301"/>
        <v>1</v>
      </c>
      <c r="O2655" s="5">
        <f t="shared" si="302"/>
        <v>0</v>
      </c>
    </row>
    <row r="2656" spans="2:15" x14ac:dyDescent="0.2">
      <c r="B2656" s="34"/>
      <c r="G2656" s="3"/>
      <c r="H2656" s="2"/>
      <c r="I2656" s="12"/>
      <c r="J2656" s="67">
        <f t="shared" si="298"/>
        <v>0</v>
      </c>
      <c r="K2656" s="5">
        <f t="shared" si="299"/>
        <v>0</v>
      </c>
      <c r="L2656" s="54">
        <f t="shared" si="300"/>
        <v>0</v>
      </c>
      <c r="M2656" s="56">
        <f t="shared" si="303"/>
        <v>0</v>
      </c>
      <c r="N2656" s="5">
        <f t="shared" si="301"/>
        <v>1</v>
      </c>
      <c r="O2656" s="5">
        <f t="shared" si="302"/>
        <v>0</v>
      </c>
    </row>
    <row r="2657" spans="2:15" x14ac:dyDescent="0.2">
      <c r="B2657" s="34"/>
      <c r="G2657" s="3"/>
      <c r="H2657" s="2"/>
      <c r="I2657" s="12"/>
      <c r="J2657" s="67">
        <f t="shared" si="298"/>
        <v>0</v>
      </c>
      <c r="K2657" s="5">
        <f t="shared" si="299"/>
        <v>0</v>
      </c>
      <c r="L2657" s="54">
        <f t="shared" si="300"/>
        <v>0</v>
      </c>
      <c r="M2657" s="56">
        <f t="shared" si="303"/>
        <v>0</v>
      </c>
      <c r="N2657" s="5">
        <f t="shared" si="301"/>
        <v>1</v>
      </c>
      <c r="O2657" s="5">
        <f t="shared" si="302"/>
        <v>0</v>
      </c>
    </row>
    <row r="2658" spans="2:15" x14ac:dyDescent="0.2">
      <c r="B2658" s="34"/>
      <c r="G2658" s="3"/>
      <c r="H2658" s="2"/>
      <c r="I2658" s="12"/>
      <c r="J2658" s="67">
        <f t="shared" si="298"/>
        <v>0</v>
      </c>
      <c r="K2658" s="5">
        <f t="shared" si="299"/>
        <v>0</v>
      </c>
      <c r="L2658" s="54">
        <f t="shared" si="300"/>
        <v>0</v>
      </c>
      <c r="M2658" s="56" t="e">
        <f>IF(D2658="",#REF!,D2658)</f>
        <v>#REF!</v>
      </c>
      <c r="N2658" s="5">
        <f t="shared" si="301"/>
        <v>1</v>
      </c>
      <c r="O2658" s="5">
        <f t="shared" si="302"/>
        <v>0</v>
      </c>
    </row>
    <row r="2659" spans="2:15" x14ac:dyDescent="0.2">
      <c r="B2659" s="34"/>
      <c r="G2659" s="3"/>
      <c r="H2659" s="2"/>
      <c r="I2659" s="12"/>
      <c r="J2659" s="67">
        <f t="shared" si="298"/>
        <v>0</v>
      </c>
      <c r="K2659" s="5">
        <f t="shared" si="299"/>
        <v>0</v>
      </c>
      <c r="L2659" s="54">
        <f t="shared" si="300"/>
        <v>0</v>
      </c>
      <c r="M2659" s="56" t="e">
        <f>IF(D2659="",#REF!,D2659)</f>
        <v>#REF!</v>
      </c>
      <c r="N2659" s="5">
        <f t="shared" si="301"/>
        <v>1</v>
      </c>
      <c r="O2659" s="5">
        <f t="shared" si="302"/>
        <v>0</v>
      </c>
    </row>
    <row r="2660" spans="2:15" x14ac:dyDescent="0.2">
      <c r="B2660" s="34"/>
      <c r="G2660" s="3"/>
      <c r="H2660" s="2"/>
      <c r="I2660" s="12"/>
      <c r="J2660" s="67">
        <f t="shared" si="298"/>
        <v>0</v>
      </c>
      <c r="K2660" s="5">
        <f t="shared" si="299"/>
        <v>0</v>
      </c>
      <c r="L2660" s="54">
        <f t="shared" si="300"/>
        <v>0</v>
      </c>
      <c r="M2660" s="56">
        <f t="shared" si="303"/>
        <v>0</v>
      </c>
      <c r="N2660" s="5">
        <f t="shared" si="301"/>
        <v>1</v>
      </c>
      <c r="O2660" s="5">
        <f t="shared" si="302"/>
        <v>0</v>
      </c>
    </row>
    <row r="2661" spans="2:15" x14ac:dyDescent="0.2">
      <c r="B2661" s="34"/>
      <c r="G2661" s="3"/>
      <c r="H2661" s="2"/>
      <c r="I2661" s="12"/>
      <c r="J2661" s="67">
        <f t="shared" si="298"/>
        <v>0</v>
      </c>
      <c r="K2661" s="5">
        <f t="shared" si="299"/>
        <v>0</v>
      </c>
      <c r="L2661" s="54">
        <f t="shared" si="300"/>
        <v>0</v>
      </c>
      <c r="M2661" s="56">
        <f t="shared" si="303"/>
        <v>0</v>
      </c>
      <c r="N2661" s="5">
        <f t="shared" si="301"/>
        <v>1</v>
      </c>
      <c r="O2661" s="5">
        <f t="shared" si="302"/>
        <v>0</v>
      </c>
    </row>
    <row r="2662" spans="2:15" x14ac:dyDescent="0.2">
      <c r="B2662" s="34"/>
      <c r="G2662" s="3"/>
      <c r="H2662" s="2"/>
      <c r="I2662" s="12"/>
      <c r="J2662" s="67">
        <f t="shared" si="298"/>
        <v>0</v>
      </c>
      <c r="K2662" s="5">
        <f t="shared" si="299"/>
        <v>0</v>
      </c>
      <c r="L2662" s="54">
        <f t="shared" si="300"/>
        <v>0</v>
      </c>
      <c r="M2662" s="56">
        <f t="shared" si="303"/>
        <v>0</v>
      </c>
      <c r="N2662" s="5">
        <f t="shared" si="301"/>
        <v>1</v>
      </c>
      <c r="O2662" s="5">
        <f t="shared" si="302"/>
        <v>0</v>
      </c>
    </row>
    <row r="2663" spans="2:15" x14ac:dyDescent="0.2">
      <c r="B2663" s="34"/>
      <c r="G2663" s="3"/>
      <c r="H2663" s="2"/>
      <c r="I2663" s="12"/>
      <c r="J2663" s="67">
        <f t="shared" si="298"/>
        <v>0</v>
      </c>
      <c r="K2663" s="5">
        <f t="shared" si="299"/>
        <v>0</v>
      </c>
      <c r="L2663" s="54">
        <f t="shared" si="300"/>
        <v>0</v>
      </c>
      <c r="M2663" s="56">
        <f t="shared" si="303"/>
        <v>0</v>
      </c>
      <c r="N2663" s="5">
        <f t="shared" si="301"/>
        <v>1</v>
      </c>
      <c r="O2663" s="5">
        <f t="shared" si="302"/>
        <v>0</v>
      </c>
    </row>
    <row r="2664" spans="2:15" x14ac:dyDescent="0.2">
      <c r="B2664" s="34"/>
      <c r="G2664" s="3"/>
      <c r="H2664" s="2"/>
      <c r="I2664" s="12"/>
      <c r="J2664" s="67">
        <f t="shared" si="298"/>
        <v>0</v>
      </c>
      <c r="K2664" s="5">
        <f t="shared" si="299"/>
        <v>0</v>
      </c>
      <c r="L2664" s="54">
        <f t="shared" si="300"/>
        <v>0</v>
      </c>
      <c r="M2664" s="56" t="e">
        <f>IF(D2664="",#REF!,D2664)</f>
        <v>#REF!</v>
      </c>
      <c r="N2664" s="5">
        <f t="shared" si="301"/>
        <v>1</v>
      </c>
      <c r="O2664" s="5">
        <f t="shared" si="302"/>
        <v>0</v>
      </c>
    </row>
    <row r="2665" spans="2:15" x14ac:dyDescent="0.2">
      <c r="B2665" s="34"/>
      <c r="G2665" s="3"/>
      <c r="H2665" s="2"/>
      <c r="I2665" s="12"/>
      <c r="J2665" s="67">
        <f t="shared" si="298"/>
        <v>0</v>
      </c>
      <c r="K2665" s="5">
        <f t="shared" si="299"/>
        <v>0</v>
      </c>
      <c r="L2665" s="54">
        <f t="shared" si="300"/>
        <v>0</v>
      </c>
      <c r="M2665" s="56">
        <f t="shared" si="303"/>
        <v>0</v>
      </c>
      <c r="N2665" s="5">
        <f t="shared" si="301"/>
        <v>1</v>
      </c>
      <c r="O2665" s="5">
        <f t="shared" si="302"/>
        <v>0</v>
      </c>
    </row>
    <row r="2666" spans="2:15" x14ac:dyDescent="0.2">
      <c r="B2666" s="34"/>
      <c r="G2666" s="3"/>
      <c r="H2666" s="2"/>
      <c r="I2666" s="12"/>
      <c r="J2666" s="67">
        <f t="shared" si="298"/>
        <v>0</v>
      </c>
      <c r="K2666" s="5">
        <f t="shared" si="299"/>
        <v>0</v>
      </c>
      <c r="L2666" s="54">
        <f t="shared" si="300"/>
        <v>0</v>
      </c>
      <c r="M2666" s="56">
        <f t="shared" si="303"/>
        <v>0</v>
      </c>
      <c r="N2666" s="5">
        <f t="shared" si="301"/>
        <v>1</v>
      </c>
      <c r="O2666" s="5">
        <f t="shared" si="302"/>
        <v>0</v>
      </c>
    </row>
    <row r="2667" spans="2:15" x14ac:dyDescent="0.2">
      <c r="B2667" s="34"/>
      <c r="G2667" s="3"/>
      <c r="H2667" s="2"/>
      <c r="I2667" s="12"/>
      <c r="J2667" s="67">
        <f t="shared" si="298"/>
        <v>0</v>
      </c>
      <c r="K2667" s="5">
        <f t="shared" si="299"/>
        <v>0</v>
      </c>
      <c r="L2667" s="54">
        <f t="shared" si="300"/>
        <v>0</v>
      </c>
      <c r="M2667" s="56">
        <f t="shared" si="303"/>
        <v>0</v>
      </c>
      <c r="N2667" s="5">
        <f t="shared" si="301"/>
        <v>1</v>
      </c>
      <c r="O2667" s="5">
        <f t="shared" si="302"/>
        <v>0</v>
      </c>
    </row>
    <row r="2668" spans="2:15" x14ac:dyDescent="0.2">
      <c r="B2668" s="34"/>
      <c r="G2668" s="3"/>
      <c r="H2668" s="2"/>
      <c r="I2668" s="12"/>
      <c r="J2668" s="67">
        <f t="shared" si="298"/>
        <v>0</v>
      </c>
      <c r="K2668" s="5">
        <f t="shared" si="299"/>
        <v>0</v>
      </c>
      <c r="L2668" s="54">
        <f t="shared" si="300"/>
        <v>0</v>
      </c>
      <c r="M2668" s="56">
        <f t="shared" si="303"/>
        <v>0</v>
      </c>
      <c r="N2668" s="5">
        <f t="shared" si="301"/>
        <v>1</v>
      </c>
      <c r="O2668" s="5">
        <f t="shared" si="302"/>
        <v>0</v>
      </c>
    </row>
    <row r="2669" spans="2:15" x14ac:dyDescent="0.2">
      <c r="B2669" s="34"/>
      <c r="G2669" s="3"/>
      <c r="H2669" s="2"/>
      <c r="I2669" s="12"/>
      <c r="J2669" s="67">
        <f t="shared" si="298"/>
        <v>0</v>
      </c>
      <c r="K2669" s="5">
        <f t="shared" si="299"/>
        <v>0</v>
      </c>
      <c r="L2669" s="54">
        <f t="shared" si="300"/>
        <v>0</v>
      </c>
      <c r="M2669" s="56">
        <f t="shared" si="303"/>
        <v>0</v>
      </c>
      <c r="N2669" s="5">
        <f t="shared" si="301"/>
        <v>1</v>
      </c>
      <c r="O2669" s="5">
        <f t="shared" si="302"/>
        <v>0</v>
      </c>
    </row>
    <row r="2670" spans="2:15" x14ac:dyDescent="0.2">
      <c r="B2670" s="34"/>
      <c r="G2670" s="3"/>
      <c r="H2670" s="2"/>
      <c r="I2670" s="12"/>
      <c r="J2670" s="67">
        <f t="shared" si="298"/>
        <v>0</v>
      </c>
      <c r="K2670" s="5">
        <f t="shared" si="299"/>
        <v>0</v>
      </c>
      <c r="L2670" s="54">
        <f t="shared" si="300"/>
        <v>0</v>
      </c>
      <c r="M2670" s="56">
        <f t="shared" si="303"/>
        <v>0</v>
      </c>
      <c r="N2670" s="5">
        <f t="shared" si="301"/>
        <v>1</v>
      </c>
      <c r="O2670" s="5">
        <f t="shared" si="302"/>
        <v>0</v>
      </c>
    </row>
    <row r="2671" spans="2:15" x14ac:dyDescent="0.2">
      <c r="B2671" s="34"/>
      <c r="G2671" s="3"/>
      <c r="H2671" s="2"/>
      <c r="I2671" s="12"/>
      <c r="J2671" s="67">
        <f t="shared" si="298"/>
        <v>0</v>
      </c>
      <c r="K2671" s="5">
        <f t="shared" si="299"/>
        <v>0</v>
      </c>
      <c r="L2671" s="54">
        <f t="shared" si="300"/>
        <v>0</v>
      </c>
      <c r="M2671" s="56">
        <f t="shared" si="303"/>
        <v>0</v>
      </c>
      <c r="N2671" s="5">
        <f t="shared" si="301"/>
        <v>1</v>
      </c>
      <c r="O2671" s="5">
        <f t="shared" si="302"/>
        <v>0</v>
      </c>
    </row>
    <row r="2672" spans="2:15" x14ac:dyDescent="0.2">
      <c r="B2672" s="34"/>
      <c r="G2672" s="3"/>
      <c r="H2672" s="2"/>
      <c r="I2672" s="12"/>
      <c r="J2672" s="67">
        <f t="shared" si="298"/>
        <v>0</v>
      </c>
      <c r="K2672" s="5">
        <f t="shared" si="299"/>
        <v>0</v>
      </c>
      <c r="L2672" s="54">
        <f t="shared" si="300"/>
        <v>0</v>
      </c>
      <c r="M2672" s="56">
        <f t="shared" si="303"/>
        <v>0</v>
      </c>
      <c r="N2672" s="5">
        <f t="shared" si="301"/>
        <v>1</v>
      </c>
      <c r="O2672" s="5">
        <f t="shared" si="302"/>
        <v>0</v>
      </c>
    </row>
    <row r="2673" spans="2:15" x14ac:dyDescent="0.2">
      <c r="B2673" s="34"/>
      <c r="G2673" s="3"/>
      <c r="H2673" s="2"/>
      <c r="I2673" s="12"/>
      <c r="J2673" s="67">
        <f t="shared" si="298"/>
        <v>0</v>
      </c>
      <c r="K2673" s="5">
        <f t="shared" si="299"/>
        <v>0</v>
      </c>
      <c r="L2673" s="54">
        <f t="shared" si="300"/>
        <v>0</v>
      </c>
      <c r="M2673" s="56" t="e">
        <f>IF(D2673="",#REF!,D2673)</f>
        <v>#REF!</v>
      </c>
      <c r="N2673" s="5">
        <f t="shared" si="301"/>
        <v>1</v>
      </c>
      <c r="O2673" s="5">
        <f t="shared" si="302"/>
        <v>0</v>
      </c>
    </row>
    <row r="2674" spans="2:15" x14ac:dyDescent="0.2">
      <c r="B2674" s="34"/>
      <c r="G2674" s="3"/>
      <c r="H2674" s="2"/>
      <c r="I2674" s="12"/>
      <c r="J2674" s="67">
        <f t="shared" si="298"/>
        <v>0</v>
      </c>
      <c r="K2674" s="5">
        <f t="shared" si="299"/>
        <v>0</v>
      </c>
      <c r="L2674" s="54">
        <f t="shared" si="300"/>
        <v>0</v>
      </c>
      <c r="M2674" s="56">
        <f t="shared" si="303"/>
        <v>0</v>
      </c>
      <c r="N2674" s="5">
        <f t="shared" si="301"/>
        <v>1</v>
      </c>
      <c r="O2674" s="5">
        <f t="shared" si="302"/>
        <v>0</v>
      </c>
    </row>
    <row r="2675" spans="2:15" x14ac:dyDescent="0.2">
      <c r="B2675" s="34"/>
      <c r="G2675" s="3"/>
      <c r="H2675" s="2"/>
      <c r="I2675" s="12"/>
      <c r="J2675" s="67">
        <f t="shared" si="298"/>
        <v>0</v>
      </c>
      <c r="K2675" s="5">
        <f t="shared" si="299"/>
        <v>0</v>
      </c>
      <c r="L2675" s="54">
        <f t="shared" si="300"/>
        <v>0</v>
      </c>
      <c r="M2675" s="56">
        <f t="shared" si="303"/>
        <v>0</v>
      </c>
      <c r="N2675" s="5">
        <f t="shared" si="301"/>
        <v>1</v>
      </c>
      <c r="O2675" s="5">
        <f t="shared" si="302"/>
        <v>0</v>
      </c>
    </row>
    <row r="2676" spans="2:15" x14ac:dyDescent="0.2">
      <c r="B2676" s="34"/>
      <c r="G2676" s="3"/>
      <c r="H2676" s="2"/>
      <c r="I2676" s="12"/>
      <c r="J2676" s="67">
        <f t="shared" si="298"/>
        <v>0</v>
      </c>
      <c r="K2676" s="5">
        <f t="shared" si="299"/>
        <v>0</v>
      </c>
      <c r="L2676" s="54">
        <f t="shared" si="300"/>
        <v>0</v>
      </c>
      <c r="M2676" s="56">
        <f t="shared" si="303"/>
        <v>0</v>
      </c>
      <c r="N2676" s="5">
        <f t="shared" si="301"/>
        <v>1</v>
      </c>
      <c r="O2676" s="5">
        <f t="shared" si="302"/>
        <v>0</v>
      </c>
    </row>
    <row r="2677" spans="2:15" x14ac:dyDescent="0.2">
      <c r="B2677" s="34"/>
      <c r="G2677" s="3"/>
      <c r="H2677" s="2"/>
      <c r="I2677" s="12"/>
      <c r="J2677" s="67">
        <f t="shared" si="298"/>
        <v>0</v>
      </c>
      <c r="K2677" s="5">
        <f t="shared" si="299"/>
        <v>0</v>
      </c>
      <c r="L2677" s="54">
        <f t="shared" si="300"/>
        <v>0</v>
      </c>
      <c r="M2677" s="56">
        <f t="shared" si="303"/>
        <v>0</v>
      </c>
      <c r="N2677" s="5">
        <f t="shared" si="301"/>
        <v>1</v>
      </c>
      <c r="O2677" s="5">
        <f t="shared" si="302"/>
        <v>0</v>
      </c>
    </row>
    <row r="2678" spans="2:15" x14ac:dyDescent="0.2">
      <c r="B2678" s="34"/>
      <c r="G2678" s="3"/>
      <c r="H2678" s="2"/>
      <c r="I2678" s="12"/>
      <c r="J2678" s="67">
        <f t="shared" si="298"/>
        <v>0</v>
      </c>
      <c r="K2678" s="5">
        <f t="shared" si="299"/>
        <v>0</v>
      </c>
      <c r="L2678" s="54">
        <f t="shared" si="300"/>
        <v>0</v>
      </c>
      <c r="M2678" s="56">
        <f t="shared" si="303"/>
        <v>0</v>
      </c>
      <c r="N2678" s="5">
        <f t="shared" si="301"/>
        <v>1</v>
      </c>
      <c r="O2678" s="5">
        <f t="shared" si="302"/>
        <v>0</v>
      </c>
    </row>
    <row r="2679" spans="2:15" x14ac:dyDescent="0.2">
      <c r="B2679" s="34"/>
      <c r="G2679" s="3"/>
      <c r="H2679" s="2"/>
      <c r="I2679" s="12"/>
      <c r="J2679" s="67">
        <f t="shared" si="298"/>
        <v>0</v>
      </c>
      <c r="K2679" s="5">
        <f t="shared" si="299"/>
        <v>0</v>
      </c>
      <c r="L2679" s="54">
        <f t="shared" si="300"/>
        <v>0</v>
      </c>
      <c r="M2679" s="56">
        <f t="shared" si="303"/>
        <v>0</v>
      </c>
      <c r="N2679" s="5">
        <f t="shared" si="301"/>
        <v>1</v>
      </c>
      <c r="O2679" s="5">
        <f t="shared" si="302"/>
        <v>0</v>
      </c>
    </row>
    <row r="2680" spans="2:15" x14ac:dyDescent="0.2">
      <c r="B2680" s="34"/>
      <c r="G2680" s="3"/>
      <c r="H2680" s="2"/>
      <c r="I2680" s="12"/>
      <c r="J2680" s="67">
        <f t="shared" si="298"/>
        <v>0</v>
      </c>
      <c r="K2680" s="5">
        <f t="shared" si="299"/>
        <v>0</v>
      </c>
      <c r="L2680" s="54">
        <f t="shared" si="300"/>
        <v>0</v>
      </c>
      <c r="M2680" s="56">
        <f t="shared" si="303"/>
        <v>0</v>
      </c>
      <c r="N2680" s="5">
        <f t="shared" si="301"/>
        <v>1</v>
      </c>
      <c r="O2680" s="5">
        <f t="shared" si="302"/>
        <v>0</v>
      </c>
    </row>
    <row r="2681" spans="2:15" x14ac:dyDescent="0.2">
      <c r="B2681" s="34"/>
      <c r="G2681" s="3"/>
      <c r="H2681" s="2"/>
      <c r="I2681" s="12"/>
      <c r="J2681" s="67">
        <f t="shared" si="298"/>
        <v>0</v>
      </c>
      <c r="K2681" s="5">
        <f t="shared" si="299"/>
        <v>0</v>
      </c>
      <c r="L2681" s="54">
        <f t="shared" si="300"/>
        <v>0</v>
      </c>
      <c r="M2681" s="56">
        <f t="shared" si="303"/>
        <v>0</v>
      </c>
      <c r="N2681" s="5">
        <f t="shared" si="301"/>
        <v>1</v>
      </c>
      <c r="O2681" s="5">
        <f t="shared" si="302"/>
        <v>0</v>
      </c>
    </row>
    <row r="2682" spans="2:15" x14ac:dyDescent="0.2">
      <c r="B2682" s="34"/>
      <c r="G2682" s="3"/>
      <c r="H2682" s="2"/>
      <c r="I2682" s="12"/>
      <c r="J2682" s="67">
        <f t="shared" si="298"/>
        <v>0</v>
      </c>
      <c r="K2682" s="5">
        <f t="shared" si="299"/>
        <v>0</v>
      </c>
      <c r="L2682" s="54">
        <f t="shared" si="300"/>
        <v>0</v>
      </c>
      <c r="M2682" s="56">
        <f t="shared" si="303"/>
        <v>0</v>
      </c>
      <c r="N2682" s="5">
        <f t="shared" si="301"/>
        <v>1</v>
      </c>
      <c r="O2682" s="5">
        <f t="shared" si="302"/>
        <v>0</v>
      </c>
    </row>
    <row r="2683" spans="2:15" x14ac:dyDescent="0.2">
      <c r="B2683" s="34"/>
      <c r="G2683" s="3"/>
      <c r="H2683" s="2"/>
      <c r="I2683" s="12"/>
      <c r="J2683" s="67">
        <f t="shared" si="298"/>
        <v>0</v>
      </c>
      <c r="K2683" s="5">
        <f t="shared" si="299"/>
        <v>0</v>
      </c>
      <c r="L2683" s="54">
        <f t="shared" si="300"/>
        <v>0</v>
      </c>
      <c r="M2683" s="56">
        <f t="shared" si="303"/>
        <v>0</v>
      </c>
      <c r="N2683" s="5">
        <f t="shared" si="301"/>
        <v>1</v>
      </c>
      <c r="O2683" s="5">
        <f t="shared" si="302"/>
        <v>0</v>
      </c>
    </row>
    <row r="2684" spans="2:15" x14ac:dyDescent="0.2">
      <c r="B2684" s="34"/>
      <c r="G2684" s="3"/>
      <c r="H2684" s="2"/>
      <c r="I2684" s="12"/>
      <c r="J2684" s="67">
        <f t="shared" si="298"/>
        <v>0</v>
      </c>
      <c r="K2684" s="5">
        <f t="shared" si="299"/>
        <v>0</v>
      </c>
      <c r="L2684" s="54">
        <f t="shared" si="300"/>
        <v>0</v>
      </c>
      <c r="M2684" s="56">
        <f t="shared" si="303"/>
        <v>0</v>
      </c>
      <c r="N2684" s="5">
        <f t="shared" si="301"/>
        <v>1</v>
      </c>
      <c r="O2684" s="5">
        <f t="shared" si="302"/>
        <v>0</v>
      </c>
    </row>
    <row r="2685" spans="2:15" x14ac:dyDescent="0.2">
      <c r="B2685" s="34"/>
      <c r="G2685" s="3"/>
      <c r="H2685" s="2"/>
      <c r="I2685" s="12"/>
      <c r="J2685" s="67">
        <f t="shared" si="298"/>
        <v>0</v>
      </c>
      <c r="K2685" s="5">
        <f t="shared" si="299"/>
        <v>0</v>
      </c>
      <c r="L2685" s="54">
        <f t="shared" si="300"/>
        <v>0</v>
      </c>
      <c r="M2685" s="56">
        <f t="shared" si="303"/>
        <v>0</v>
      </c>
      <c r="N2685" s="5">
        <f t="shared" si="301"/>
        <v>1</v>
      </c>
      <c r="O2685" s="5">
        <f t="shared" si="302"/>
        <v>0</v>
      </c>
    </row>
    <row r="2686" spans="2:15" x14ac:dyDescent="0.2">
      <c r="B2686" s="34"/>
      <c r="G2686" s="3"/>
      <c r="H2686" s="2"/>
      <c r="I2686" s="12"/>
      <c r="J2686" s="67">
        <f t="shared" si="298"/>
        <v>0</v>
      </c>
      <c r="K2686" s="5">
        <f t="shared" si="299"/>
        <v>0</v>
      </c>
      <c r="L2686" s="54">
        <f t="shared" si="300"/>
        <v>0</v>
      </c>
      <c r="M2686" s="56">
        <f t="shared" si="303"/>
        <v>0</v>
      </c>
      <c r="N2686" s="5">
        <f t="shared" si="301"/>
        <v>1</v>
      </c>
      <c r="O2686" s="5">
        <f t="shared" si="302"/>
        <v>0</v>
      </c>
    </row>
    <row r="2687" spans="2:15" x14ac:dyDescent="0.2">
      <c r="B2687" s="34"/>
      <c r="G2687" s="3"/>
      <c r="H2687" s="2"/>
      <c r="I2687" s="12"/>
      <c r="J2687" s="67">
        <f t="shared" si="298"/>
        <v>0</v>
      </c>
      <c r="K2687" s="5">
        <f t="shared" si="299"/>
        <v>0</v>
      </c>
      <c r="L2687" s="54">
        <f t="shared" si="300"/>
        <v>0</v>
      </c>
      <c r="M2687" s="56">
        <f t="shared" si="303"/>
        <v>0</v>
      </c>
      <c r="N2687" s="5">
        <f t="shared" si="301"/>
        <v>1</v>
      </c>
      <c r="O2687" s="5">
        <f t="shared" si="302"/>
        <v>0</v>
      </c>
    </row>
    <row r="2688" spans="2:15" x14ac:dyDescent="0.2">
      <c r="B2688" s="34"/>
      <c r="G2688" s="3"/>
      <c r="H2688" s="2"/>
      <c r="I2688" s="12"/>
      <c r="J2688" s="67">
        <f t="shared" si="298"/>
        <v>0</v>
      </c>
      <c r="K2688" s="5">
        <f t="shared" si="299"/>
        <v>0</v>
      </c>
      <c r="L2688" s="54">
        <f t="shared" si="300"/>
        <v>0</v>
      </c>
      <c r="M2688" s="56">
        <f t="shared" ref="M2688:M2741" si="304">IF(D2688="",D2687,D2688)</f>
        <v>0</v>
      </c>
      <c r="N2688" s="5">
        <f t="shared" si="301"/>
        <v>1</v>
      </c>
      <c r="O2688" s="5">
        <f t="shared" si="302"/>
        <v>0</v>
      </c>
    </row>
    <row r="2689" spans="2:15" x14ac:dyDescent="0.2">
      <c r="B2689" s="34"/>
      <c r="G2689" s="3"/>
      <c r="H2689" s="2"/>
      <c r="I2689" s="12"/>
      <c r="J2689" s="67">
        <f t="shared" si="298"/>
        <v>0</v>
      </c>
      <c r="K2689" s="5">
        <f t="shared" si="299"/>
        <v>0</v>
      </c>
      <c r="L2689" s="54">
        <f t="shared" si="300"/>
        <v>0</v>
      </c>
      <c r="M2689" s="56">
        <f t="shared" si="304"/>
        <v>0</v>
      </c>
      <c r="N2689" s="5">
        <f t="shared" si="301"/>
        <v>1</v>
      </c>
      <c r="O2689" s="5">
        <f t="shared" si="302"/>
        <v>0</v>
      </c>
    </row>
    <row r="2690" spans="2:15" x14ac:dyDescent="0.2">
      <c r="B2690" s="34"/>
      <c r="G2690" s="3"/>
      <c r="H2690" s="2"/>
      <c r="I2690" s="12"/>
      <c r="J2690" s="67">
        <f t="shared" si="298"/>
        <v>0</v>
      </c>
      <c r="K2690" s="5">
        <f t="shared" si="299"/>
        <v>0</v>
      </c>
      <c r="L2690" s="54">
        <f t="shared" si="300"/>
        <v>0</v>
      </c>
      <c r="M2690" s="56" t="e">
        <f>IF(D2690="",#REF!,D2690)</f>
        <v>#REF!</v>
      </c>
      <c r="N2690" s="5">
        <f t="shared" si="301"/>
        <v>1</v>
      </c>
      <c r="O2690" s="5">
        <f t="shared" si="302"/>
        <v>0</v>
      </c>
    </row>
    <row r="2691" spans="2:15" x14ac:dyDescent="0.2">
      <c r="B2691" s="34"/>
      <c r="G2691" s="3"/>
      <c r="H2691" s="2"/>
      <c r="I2691" s="12"/>
      <c r="J2691" s="67">
        <f t="shared" ref="J2691:J2755" si="305">IF(A2691=C2691,0,H2691)</f>
        <v>0</v>
      </c>
      <c r="K2691" s="5">
        <f t="shared" ref="K2691:K2755" si="306">IF(J2691&gt;0,1,0)</f>
        <v>0</v>
      </c>
      <c r="L2691" s="54">
        <f t="shared" ref="L2691:L2755" si="307">IF(K2691=0,0,IF(I2691="did not close",0,IF(I2691="",0,1)))</f>
        <v>0</v>
      </c>
      <c r="M2691" s="56">
        <f t="shared" si="304"/>
        <v>0</v>
      </c>
      <c r="N2691" s="5">
        <f t="shared" ref="N2691:N2755" si="308">IF(A2691=C2691,1,0)</f>
        <v>1</v>
      </c>
      <c r="O2691" s="5">
        <f t="shared" ref="O2691:O2755" si="309">IF(K2691=0,IF(I2691="did not close",0,IF(I2691="",0,1)),0)</f>
        <v>0</v>
      </c>
    </row>
    <row r="2692" spans="2:15" x14ac:dyDescent="0.2">
      <c r="B2692" s="34"/>
      <c r="G2692" s="3"/>
      <c r="H2692" s="2"/>
      <c r="I2692" s="12"/>
      <c r="J2692" s="67">
        <f t="shared" si="305"/>
        <v>0</v>
      </c>
      <c r="K2692" s="5">
        <f t="shared" si="306"/>
        <v>0</v>
      </c>
      <c r="L2692" s="54">
        <f t="shared" si="307"/>
        <v>0</v>
      </c>
      <c r="M2692" s="56">
        <f t="shared" si="304"/>
        <v>0</v>
      </c>
      <c r="N2692" s="5">
        <f t="shared" si="308"/>
        <v>1</v>
      </c>
      <c r="O2692" s="5">
        <f t="shared" si="309"/>
        <v>0</v>
      </c>
    </row>
    <row r="2693" spans="2:15" x14ac:dyDescent="0.2">
      <c r="B2693" s="34"/>
      <c r="G2693" s="3"/>
      <c r="H2693" s="2"/>
      <c r="I2693" s="12"/>
      <c r="J2693" s="67">
        <f t="shared" si="305"/>
        <v>0</v>
      </c>
      <c r="K2693" s="5">
        <f t="shared" si="306"/>
        <v>0</v>
      </c>
      <c r="L2693" s="54">
        <f t="shared" si="307"/>
        <v>0</v>
      </c>
      <c r="M2693" s="56" t="e">
        <f>IF(D2693="",#REF!,D2693)</f>
        <v>#REF!</v>
      </c>
      <c r="N2693" s="5">
        <f t="shared" si="308"/>
        <v>1</v>
      </c>
      <c r="O2693" s="5">
        <f t="shared" si="309"/>
        <v>0</v>
      </c>
    </row>
    <row r="2694" spans="2:15" x14ac:dyDescent="0.2">
      <c r="B2694" s="34"/>
      <c r="G2694" s="3"/>
      <c r="H2694" s="2"/>
      <c r="I2694" s="12"/>
      <c r="J2694" s="67">
        <f t="shared" si="305"/>
        <v>0</v>
      </c>
      <c r="K2694" s="5">
        <f t="shared" si="306"/>
        <v>0</v>
      </c>
      <c r="L2694" s="54">
        <f t="shared" si="307"/>
        <v>0</v>
      </c>
      <c r="M2694" s="56">
        <f t="shared" si="304"/>
        <v>0</v>
      </c>
      <c r="N2694" s="5">
        <f t="shared" si="308"/>
        <v>1</v>
      </c>
      <c r="O2694" s="5">
        <f t="shared" si="309"/>
        <v>0</v>
      </c>
    </row>
    <row r="2695" spans="2:15" x14ac:dyDescent="0.2">
      <c r="B2695" s="34"/>
      <c r="G2695" s="3"/>
      <c r="H2695" s="2"/>
      <c r="I2695" s="12"/>
      <c r="J2695" s="67">
        <f t="shared" si="305"/>
        <v>0</v>
      </c>
      <c r="K2695" s="5">
        <f t="shared" si="306"/>
        <v>0</v>
      </c>
      <c r="L2695" s="54">
        <f t="shared" si="307"/>
        <v>0</v>
      </c>
      <c r="M2695" s="56" t="e">
        <f>IF(D2695="",#REF!,D2695)</f>
        <v>#REF!</v>
      </c>
      <c r="N2695" s="5">
        <f t="shared" si="308"/>
        <v>1</v>
      </c>
      <c r="O2695" s="5">
        <f t="shared" si="309"/>
        <v>0</v>
      </c>
    </row>
    <row r="2696" spans="2:15" x14ac:dyDescent="0.2">
      <c r="B2696" s="34"/>
      <c r="G2696" s="3"/>
      <c r="H2696" s="2"/>
      <c r="I2696" s="12"/>
      <c r="J2696" s="67">
        <f t="shared" si="305"/>
        <v>0</v>
      </c>
      <c r="K2696" s="5">
        <f t="shared" si="306"/>
        <v>0</v>
      </c>
      <c r="L2696" s="54">
        <f t="shared" si="307"/>
        <v>0</v>
      </c>
      <c r="M2696" s="56" t="e">
        <f>IF(D2696="",#REF!,D2696)</f>
        <v>#REF!</v>
      </c>
      <c r="N2696" s="5">
        <f t="shared" si="308"/>
        <v>1</v>
      </c>
      <c r="O2696" s="5">
        <f t="shared" si="309"/>
        <v>0</v>
      </c>
    </row>
    <row r="2697" spans="2:15" x14ac:dyDescent="0.2">
      <c r="B2697" s="34"/>
      <c r="G2697" s="3"/>
      <c r="H2697" s="2"/>
      <c r="I2697" s="12"/>
      <c r="J2697" s="67">
        <f t="shared" si="305"/>
        <v>0</v>
      </c>
      <c r="K2697" s="5">
        <f t="shared" si="306"/>
        <v>0</v>
      </c>
      <c r="L2697" s="54">
        <f t="shared" si="307"/>
        <v>0</v>
      </c>
      <c r="M2697" s="56" t="e">
        <f>IF(D2697="",#REF!,D2697)</f>
        <v>#REF!</v>
      </c>
      <c r="N2697" s="5">
        <f t="shared" si="308"/>
        <v>1</v>
      </c>
      <c r="O2697" s="5">
        <f t="shared" si="309"/>
        <v>0</v>
      </c>
    </row>
    <row r="2698" spans="2:15" x14ac:dyDescent="0.2">
      <c r="B2698" s="34"/>
      <c r="G2698" s="3"/>
      <c r="H2698" s="2"/>
      <c r="I2698" s="12"/>
      <c r="J2698" s="67">
        <f t="shared" si="305"/>
        <v>0</v>
      </c>
      <c r="K2698" s="5">
        <f t="shared" si="306"/>
        <v>0</v>
      </c>
      <c r="L2698" s="54">
        <f t="shared" si="307"/>
        <v>0</v>
      </c>
      <c r="M2698" s="56">
        <f t="shared" si="304"/>
        <v>0</v>
      </c>
      <c r="N2698" s="5">
        <f t="shared" si="308"/>
        <v>1</v>
      </c>
      <c r="O2698" s="5">
        <f t="shared" si="309"/>
        <v>0</v>
      </c>
    </row>
    <row r="2699" spans="2:15" x14ac:dyDescent="0.2">
      <c r="B2699" s="34"/>
      <c r="G2699" s="3"/>
      <c r="H2699" s="2"/>
      <c r="I2699" s="12"/>
      <c r="J2699" s="67">
        <f t="shared" si="305"/>
        <v>0</v>
      </c>
      <c r="K2699" s="5">
        <f t="shared" si="306"/>
        <v>0</v>
      </c>
      <c r="L2699" s="54">
        <f t="shared" si="307"/>
        <v>0</v>
      </c>
      <c r="M2699" s="56">
        <f t="shared" si="304"/>
        <v>0</v>
      </c>
      <c r="N2699" s="5">
        <f t="shared" si="308"/>
        <v>1</v>
      </c>
      <c r="O2699" s="5">
        <f t="shared" si="309"/>
        <v>0</v>
      </c>
    </row>
    <row r="2700" spans="2:15" x14ac:dyDescent="0.2">
      <c r="B2700" s="34"/>
      <c r="G2700" s="3"/>
      <c r="H2700" s="2"/>
      <c r="I2700" s="12"/>
      <c r="J2700" s="67">
        <f t="shared" si="305"/>
        <v>0</v>
      </c>
      <c r="K2700" s="5">
        <f t="shared" si="306"/>
        <v>0</v>
      </c>
      <c r="L2700" s="54">
        <f t="shared" si="307"/>
        <v>0</v>
      </c>
      <c r="M2700" s="56">
        <f t="shared" si="304"/>
        <v>0</v>
      </c>
      <c r="N2700" s="5">
        <f t="shared" si="308"/>
        <v>1</v>
      </c>
      <c r="O2700" s="5">
        <f t="shared" si="309"/>
        <v>0</v>
      </c>
    </row>
    <row r="2701" spans="2:15" x14ac:dyDescent="0.2">
      <c r="B2701" s="34"/>
      <c r="G2701" s="3"/>
      <c r="H2701" s="2"/>
      <c r="I2701" s="12"/>
      <c r="J2701" s="67">
        <f t="shared" si="305"/>
        <v>0</v>
      </c>
      <c r="K2701" s="5">
        <f t="shared" si="306"/>
        <v>0</v>
      </c>
      <c r="L2701" s="54">
        <f t="shared" si="307"/>
        <v>0</v>
      </c>
      <c r="M2701" s="56">
        <f t="shared" si="304"/>
        <v>0</v>
      </c>
      <c r="N2701" s="5">
        <f t="shared" si="308"/>
        <v>1</v>
      </c>
      <c r="O2701" s="5">
        <f t="shared" si="309"/>
        <v>0</v>
      </c>
    </row>
    <row r="2702" spans="2:15" x14ac:dyDescent="0.2">
      <c r="B2702" s="34"/>
      <c r="G2702" s="3"/>
      <c r="H2702" s="2"/>
      <c r="I2702" s="12"/>
      <c r="J2702" s="67">
        <f t="shared" si="305"/>
        <v>0</v>
      </c>
      <c r="K2702" s="5">
        <f t="shared" si="306"/>
        <v>0</v>
      </c>
      <c r="L2702" s="54">
        <f t="shared" si="307"/>
        <v>0</v>
      </c>
      <c r="M2702" s="56" t="e">
        <f>IF(D2702="",#REF!,D2702)</f>
        <v>#REF!</v>
      </c>
      <c r="N2702" s="5">
        <f t="shared" si="308"/>
        <v>1</v>
      </c>
      <c r="O2702" s="5">
        <f t="shared" si="309"/>
        <v>0</v>
      </c>
    </row>
    <row r="2703" spans="2:15" x14ac:dyDescent="0.2">
      <c r="B2703" s="34"/>
      <c r="G2703" s="3"/>
      <c r="H2703" s="2"/>
      <c r="I2703" s="12"/>
      <c r="J2703" s="67">
        <f t="shared" si="305"/>
        <v>0</v>
      </c>
      <c r="K2703" s="5">
        <f t="shared" si="306"/>
        <v>0</v>
      </c>
      <c r="L2703" s="54">
        <f t="shared" si="307"/>
        <v>0</v>
      </c>
      <c r="M2703" s="56">
        <f t="shared" si="304"/>
        <v>0</v>
      </c>
      <c r="N2703" s="5">
        <f t="shared" si="308"/>
        <v>1</v>
      </c>
      <c r="O2703" s="5">
        <f t="shared" si="309"/>
        <v>0</v>
      </c>
    </row>
    <row r="2704" spans="2:15" x14ac:dyDescent="0.2">
      <c r="B2704" s="34"/>
      <c r="G2704" s="3"/>
      <c r="H2704" s="2"/>
      <c r="I2704" s="12"/>
      <c r="J2704" s="67">
        <f t="shared" si="305"/>
        <v>0</v>
      </c>
      <c r="K2704" s="5">
        <f t="shared" si="306"/>
        <v>0</v>
      </c>
      <c r="L2704" s="54">
        <f t="shared" si="307"/>
        <v>0</v>
      </c>
      <c r="M2704" s="56">
        <f t="shared" si="304"/>
        <v>0</v>
      </c>
      <c r="N2704" s="5">
        <f t="shared" si="308"/>
        <v>1</v>
      </c>
      <c r="O2704" s="5">
        <f t="shared" si="309"/>
        <v>0</v>
      </c>
    </row>
    <row r="2705" spans="2:15" x14ac:dyDescent="0.2">
      <c r="B2705" s="34"/>
      <c r="G2705" s="3"/>
      <c r="H2705" s="2"/>
      <c r="I2705" s="12"/>
      <c r="J2705" s="67">
        <f t="shared" si="305"/>
        <v>0</v>
      </c>
      <c r="K2705" s="5">
        <f t="shared" si="306"/>
        <v>0</v>
      </c>
      <c r="L2705" s="54">
        <f t="shared" si="307"/>
        <v>0</v>
      </c>
      <c r="M2705" s="56">
        <f t="shared" si="304"/>
        <v>0</v>
      </c>
      <c r="N2705" s="5">
        <f t="shared" si="308"/>
        <v>1</v>
      </c>
      <c r="O2705" s="5">
        <f t="shared" si="309"/>
        <v>0</v>
      </c>
    </row>
    <row r="2706" spans="2:15" x14ac:dyDescent="0.2">
      <c r="B2706" s="34"/>
      <c r="G2706" s="3"/>
      <c r="H2706" s="2"/>
      <c r="I2706" s="12"/>
      <c r="J2706" s="67">
        <f t="shared" si="305"/>
        <v>0</v>
      </c>
      <c r="K2706" s="5">
        <f t="shared" si="306"/>
        <v>0</v>
      </c>
      <c r="L2706" s="54">
        <f t="shared" si="307"/>
        <v>0</v>
      </c>
      <c r="M2706" s="56">
        <f t="shared" si="304"/>
        <v>0</v>
      </c>
      <c r="N2706" s="5">
        <f t="shared" si="308"/>
        <v>1</v>
      </c>
      <c r="O2706" s="5">
        <f t="shared" si="309"/>
        <v>0</v>
      </c>
    </row>
    <row r="2707" spans="2:15" x14ac:dyDescent="0.2">
      <c r="B2707" s="34"/>
      <c r="G2707" s="3"/>
      <c r="H2707" s="2"/>
      <c r="I2707" s="12"/>
      <c r="J2707" s="67">
        <f t="shared" si="305"/>
        <v>0</v>
      </c>
      <c r="K2707" s="5">
        <f t="shared" si="306"/>
        <v>0</v>
      </c>
      <c r="L2707" s="54">
        <f t="shared" si="307"/>
        <v>0</v>
      </c>
      <c r="M2707" s="56">
        <f t="shared" si="304"/>
        <v>0</v>
      </c>
      <c r="N2707" s="5">
        <f t="shared" si="308"/>
        <v>1</v>
      </c>
      <c r="O2707" s="5">
        <f t="shared" si="309"/>
        <v>0</v>
      </c>
    </row>
    <row r="2708" spans="2:15" x14ac:dyDescent="0.2">
      <c r="B2708" s="34"/>
      <c r="G2708" s="3"/>
      <c r="H2708" s="2"/>
      <c r="I2708" s="12"/>
      <c r="J2708" s="67">
        <f t="shared" si="305"/>
        <v>0</v>
      </c>
      <c r="K2708" s="5">
        <f t="shared" si="306"/>
        <v>0</v>
      </c>
      <c r="L2708" s="54">
        <f t="shared" si="307"/>
        <v>0</v>
      </c>
      <c r="M2708" s="56">
        <f t="shared" si="304"/>
        <v>0</v>
      </c>
      <c r="N2708" s="5">
        <f t="shared" si="308"/>
        <v>1</v>
      </c>
      <c r="O2708" s="5">
        <f t="shared" si="309"/>
        <v>0</v>
      </c>
    </row>
    <row r="2709" spans="2:15" x14ac:dyDescent="0.2">
      <c r="B2709" s="34"/>
      <c r="G2709" s="3"/>
      <c r="H2709" s="2"/>
      <c r="I2709" s="12"/>
      <c r="J2709" s="67">
        <f t="shared" si="305"/>
        <v>0</v>
      </c>
      <c r="K2709" s="5">
        <f t="shared" si="306"/>
        <v>0</v>
      </c>
      <c r="L2709" s="54">
        <f t="shared" si="307"/>
        <v>0</v>
      </c>
      <c r="M2709" s="56">
        <f t="shared" si="304"/>
        <v>0</v>
      </c>
      <c r="N2709" s="5">
        <f t="shared" si="308"/>
        <v>1</v>
      </c>
      <c r="O2709" s="5">
        <f t="shared" si="309"/>
        <v>0</v>
      </c>
    </row>
    <row r="2710" spans="2:15" x14ac:dyDescent="0.2">
      <c r="B2710" s="34"/>
      <c r="G2710" s="3"/>
      <c r="H2710" s="2"/>
      <c r="I2710" s="12"/>
      <c r="J2710" s="67">
        <f t="shared" si="305"/>
        <v>0</v>
      </c>
      <c r="K2710" s="5">
        <f t="shared" si="306"/>
        <v>0</v>
      </c>
      <c r="L2710" s="54">
        <f t="shared" si="307"/>
        <v>0</v>
      </c>
      <c r="M2710" s="56">
        <f t="shared" si="304"/>
        <v>0</v>
      </c>
      <c r="N2710" s="5">
        <f t="shared" si="308"/>
        <v>1</v>
      </c>
      <c r="O2710" s="5">
        <f t="shared" si="309"/>
        <v>0</v>
      </c>
    </row>
    <row r="2711" spans="2:15" x14ac:dyDescent="0.2">
      <c r="B2711" s="34"/>
      <c r="G2711" s="3"/>
      <c r="H2711" s="2"/>
      <c r="I2711" s="12"/>
      <c r="J2711" s="67">
        <f t="shared" si="305"/>
        <v>0</v>
      </c>
      <c r="K2711" s="5">
        <f t="shared" si="306"/>
        <v>0</v>
      </c>
      <c r="L2711" s="54">
        <f t="shared" si="307"/>
        <v>0</v>
      </c>
      <c r="M2711" s="56">
        <f t="shared" si="304"/>
        <v>0</v>
      </c>
      <c r="N2711" s="5">
        <f t="shared" si="308"/>
        <v>1</v>
      </c>
      <c r="O2711" s="5">
        <f t="shared" si="309"/>
        <v>0</v>
      </c>
    </row>
    <row r="2712" spans="2:15" x14ac:dyDescent="0.2">
      <c r="B2712" s="34"/>
      <c r="G2712" s="3"/>
      <c r="H2712" s="2"/>
      <c r="I2712" s="12"/>
      <c r="J2712" s="67">
        <f t="shared" si="305"/>
        <v>0</v>
      </c>
      <c r="K2712" s="5">
        <f t="shared" si="306"/>
        <v>0</v>
      </c>
      <c r="L2712" s="54">
        <f t="shared" si="307"/>
        <v>0</v>
      </c>
      <c r="M2712" s="56">
        <f t="shared" si="304"/>
        <v>0</v>
      </c>
      <c r="N2712" s="5">
        <f t="shared" si="308"/>
        <v>1</v>
      </c>
      <c r="O2712" s="5">
        <f t="shared" si="309"/>
        <v>0</v>
      </c>
    </row>
    <row r="2713" spans="2:15" x14ac:dyDescent="0.2">
      <c r="B2713" s="34"/>
      <c r="G2713" s="3"/>
      <c r="H2713" s="2"/>
      <c r="I2713" s="12"/>
      <c r="J2713" s="67">
        <f t="shared" si="305"/>
        <v>0</v>
      </c>
      <c r="K2713" s="5">
        <f t="shared" si="306"/>
        <v>0</v>
      </c>
      <c r="L2713" s="54">
        <f t="shared" si="307"/>
        <v>0</v>
      </c>
      <c r="M2713" s="56">
        <f t="shared" si="304"/>
        <v>0</v>
      </c>
      <c r="N2713" s="5">
        <f t="shared" si="308"/>
        <v>1</v>
      </c>
      <c r="O2713" s="5">
        <f t="shared" si="309"/>
        <v>0</v>
      </c>
    </row>
    <row r="2714" spans="2:15" x14ac:dyDescent="0.2">
      <c r="B2714" s="34"/>
      <c r="G2714" s="3"/>
      <c r="H2714" s="2"/>
      <c r="I2714" s="12"/>
      <c r="J2714" s="67">
        <f t="shared" si="305"/>
        <v>0</v>
      </c>
      <c r="K2714" s="5">
        <f t="shared" si="306"/>
        <v>0</v>
      </c>
      <c r="L2714" s="54">
        <f t="shared" si="307"/>
        <v>0</v>
      </c>
      <c r="M2714" s="56">
        <f t="shared" si="304"/>
        <v>0</v>
      </c>
      <c r="N2714" s="5">
        <f t="shared" si="308"/>
        <v>1</v>
      </c>
      <c r="O2714" s="5">
        <f t="shared" si="309"/>
        <v>0</v>
      </c>
    </row>
    <row r="2715" spans="2:15" x14ac:dyDescent="0.2">
      <c r="B2715" s="34"/>
      <c r="G2715" s="3"/>
      <c r="H2715" s="2"/>
      <c r="I2715" s="12"/>
      <c r="J2715" s="67">
        <f t="shared" si="305"/>
        <v>0</v>
      </c>
      <c r="K2715" s="5">
        <f t="shared" si="306"/>
        <v>0</v>
      </c>
      <c r="L2715" s="54">
        <f t="shared" si="307"/>
        <v>0</v>
      </c>
      <c r="M2715" s="56">
        <f t="shared" si="304"/>
        <v>0</v>
      </c>
      <c r="N2715" s="5">
        <f t="shared" si="308"/>
        <v>1</v>
      </c>
      <c r="O2715" s="5">
        <f t="shared" si="309"/>
        <v>0</v>
      </c>
    </row>
    <row r="2716" spans="2:15" x14ac:dyDescent="0.2">
      <c r="B2716" s="34"/>
      <c r="G2716" s="3"/>
      <c r="H2716" s="2"/>
      <c r="I2716" s="12"/>
      <c r="J2716" s="67">
        <f t="shared" si="305"/>
        <v>0</v>
      </c>
      <c r="K2716" s="5">
        <f t="shared" si="306"/>
        <v>0</v>
      </c>
      <c r="L2716" s="54">
        <f t="shared" si="307"/>
        <v>0</v>
      </c>
      <c r="M2716" s="56">
        <f t="shared" si="304"/>
        <v>0</v>
      </c>
      <c r="N2716" s="5">
        <f t="shared" si="308"/>
        <v>1</v>
      </c>
      <c r="O2716" s="5">
        <f t="shared" si="309"/>
        <v>0</v>
      </c>
    </row>
    <row r="2717" spans="2:15" x14ac:dyDescent="0.2">
      <c r="B2717" s="34"/>
      <c r="G2717" s="3"/>
      <c r="H2717" s="2"/>
      <c r="I2717" s="12"/>
      <c r="J2717" s="67">
        <f t="shared" si="305"/>
        <v>0</v>
      </c>
      <c r="K2717" s="5">
        <f t="shared" si="306"/>
        <v>0</v>
      </c>
      <c r="L2717" s="54">
        <f t="shared" si="307"/>
        <v>0</v>
      </c>
      <c r="M2717" s="56">
        <f t="shared" si="304"/>
        <v>0</v>
      </c>
      <c r="N2717" s="5">
        <f t="shared" si="308"/>
        <v>1</v>
      </c>
      <c r="O2717" s="5">
        <f t="shared" si="309"/>
        <v>0</v>
      </c>
    </row>
    <row r="2718" spans="2:15" x14ac:dyDescent="0.2">
      <c r="B2718" s="34"/>
      <c r="G2718" s="3"/>
      <c r="H2718" s="2"/>
      <c r="I2718" s="12"/>
      <c r="J2718" s="67">
        <f t="shared" si="305"/>
        <v>0</v>
      </c>
      <c r="K2718" s="5">
        <f t="shared" si="306"/>
        <v>0</v>
      </c>
      <c r="L2718" s="54">
        <f t="shared" si="307"/>
        <v>0</v>
      </c>
      <c r="M2718" s="56">
        <f t="shared" si="304"/>
        <v>0</v>
      </c>
      <c r="N2718" s="5">
        <f t="shared" si="308"/>
        <v>1</v>
      </c>
      <c r="O2718" s="5">
        <f t="shared" si="309"/>
        <v>0</v>
      </c>
    </row>
    <row r="2719" spans="2:15" x14ac:dyDescent="0.2">
      <c r="B2719" s="34"/>
      <c r="G2719" s="3"/>
      <c r="H2719" s="2"/>
      <c r="I2719" s="12"/>
      <c r="J2719" s="67">
        <f t="shared" si="305"/>
        <v>0</v>
      </c>
      <c r="K2719" s="5">
        <f t="shared" si="306"/>
        <v>0</v>
      </c>
      <c r="L2719" s="54">
        <f t="shared" si="307"/>
        <v>0</v>
      </c>
      <c r="M2719" s="56">
        <f t="shared" si="304"/>
        <v>0</v>
      </c>
      <c r="N2719" s="5">
        <f t="shared" si="308"/>
        <v>1</v>
      </c>
      <c r="O2719" s="5">
        <f t="shared" si="309"/>
        <v>0</v>
      </c>
    </row>
    <row r="2720" spans="2:15" x14ac:dyDescent="0.2">
      <c r="B2720" s="34"/>
      <c r="G2720" s="3"/>
      <c r="H2720" s="2"/>
      <c r="I2720" s="12"/>
      <c r="J2720" s="67">
        <f t="shared" si="305"/>
        <v>0</v>
      </c>
      <c r="K2720" s="5">
        <f t="shared" si="306"/>
        <v>0</v>
      </c>
      <c r="L2720" s="54">
        <f t="shared" si="307"/>
        <v>0</v>
      </c>
      <c r="M2720" s="56">
        <f t="shared" si="304"/>
        <v>0</v>
      </c>
      <c r="N2720" s="5">
        <f t="shared" si="308"/>
        <v>1</v>
      </c>
      <c r="O2720" s="5">
        <f t="shared" si="309"/>
        <v>0</v>
      </c>
    </row>
    <row r="2721" spans="2:15" x14ac:dyDescent="0.2">
      <c r="B2721" s="34"/>
      <c r="G2721" s="3"/>
      <c r="H2721" s="2"/>
      <c r="I2721" s="12"/>
      <c r="J2721" s="67">
        <f t="shared" si="305"/>
        <v>0</v>
      </c>
      <c r="K2721" s="5">
        <f t="shared" si="306"/>
        <v>0</v>
      </c>
      <c r="L2721" s="54">
        <f t="shared" si="307"/>
        <v>0</v>
      </c>
      <c r="M2721" s="56">
        <f t="shared" si="304"/>
        <v>0</v>
      </c>
      <c r="N2721" s="5">
        <f t="shared" si="308"/>
        <v>1</v>
      </c>
      <c r="O2721" s="5">
        <f t="shared" si="309"/>
        <v>0</v>
      </c>
    </row>
    <row r="2722" spans="2:15" x14ac:dyDescent="0.2">
      <c r="B2722" s="34"/>
      <c r="G2722" s="3"/>
      <c r="H2722" s="2"/>
      <c r="I2722" s="12"/>
      <c r="J2722" s="67">
        <f t="shared" si="305"/>
        <v>0</v>
      </c>
      <c r="K2722" s="5">
        <f t="shared" si="306"/>
        <v>0</v>
      </c>
      <c r="L2722" s="54">
        <f t="shared" si="307"/>
        <v>0</v>
      </c>
      <c r="M2722" s="56" t="e">
        <f>IF(D2722="",#REF!,D2722)</f>
        <v>#REF!</v>
      </c>
      <c r="N2722" s="5">
        <f t="shared" si="308"/>
        <v>1</v>
      </c>
      <c r="O2722" s="5">
        <f t="shared" si="309"/>
        <v>0</v>
      </c>
    </row>
    <row r="2723" spans="2:15" x14ac:dyDescent="0.2">
      <c r="B2723" s="34"/>
      <c r="G2723" s="3"/>
      <c r="H2723" s="2"/>
      <c r="I2723" s="12"/>
      <c r="J2723" s="67">
        <f t="shared" si="305"/>
        <v>0</v>
      </c>
      <c r="K2723" s="5">
        <f t="shared" si="306"/>
        <v>0</v>
      </c>
      <c r="L2723" s="54">
        <f t="shared" si="307"/>
        <v>0</v>
      </c>
      <c r="M2723" s="56">
        <f t="shared" si="304"/>
        <v>0</v>
      </c>
      <c r="N2723" s="5">
        <f t="shared" si="308"/>
        <v>1</v>
      </c>
      <c r="O2723" s="5">
        <f t="shared" si="309"/>
        <v>0</v>
      </c>
    </row>
    <row r="2724" spans="2:15" x14ac:dyDescent="0.2">
      <c r="B2724" s="34"/>
      <c r="G2724" s="3"/>
      <c r="H2724" s="2"/>
      <c r="I2724" s="12"/>
      <c r="J2724" s="67">
        <f t="shared" si="305"/>
        <v>0</v>
      </c>
      <c r="K2724" s="5">
        <f t="shared" si="306"/>
        <v>0</v>
      </c>
      <c r="L2724" s="54">
        <f t="shared" si="307"/>
        <v>0</v>
      </c>
      <c r="M2724" s="56">
        <f t="shared" si="304"/>
        <v>0</v>
      </c>
      <c r="N2724" s="5">
        <f t="shared" si="308"/>
        <v>1</v>
      </c>
      <c r="O2724" s="5">
        <f t="shared" si="309"/>
        <v>0</v>
      </c>
    </row>
    <row r="2725" spans="2:15" x14ac:dyDescent="0.2">
      <c r="B2725" s="34"/>
      <c r="G2725" s="3"/>
      <c r="H2725" s="2"/>
      <c r="I2725" s="12"/>
      <c r="J2725" s="67">
        <f t="shared" si="305"/>
        <v>0</v>
      </c>
      <c r="K2725" s="5">
        <f t="shared" si="306"/>
        <v>0</v>
      </c>
      <c r="L2725" s="54">
        <f t="shared" si="307"/>
        <v>0</v>
      </c>
      <c r="M2725" s="56">
        <f t="shared" si="304"/>
        <v>0</v>
      </c>
      <c r="N2725" s="5">
        <f t="shared" si="308"/>
        <v>1</v>
      </c>
      <c r="O2725" s="5">
        <f t="shared" si="309"/>
        <v>0</v>
      </c>
    </row>
    <row r="2726" spans="2:15" x14ac:dyDescent="0.2">
      <c r="B2726" s="34"/>
      <c r="G2726" s="3"/>
      <c r="H2726" s="2"/>
      <c r="I2726" s="12"/>
      <c r="J2726" s="67">
        <f t="shared" si="305"/>
        <v>0</v>
      </c>
      <c r="K2726" s="5">
        <f t="shared" si="306"/>
        <v>0</v>
      </c>
      <c r="L2726" s="54">
        <f t="shared" si="307"/>
        <v>0</v>
      </c>
      <c r="M2726" s="56">
        <f t="shared" si="304"/>
        <v>0</v>
      </c>
      <c r="N2726" s="5">
        <f t="shared" si="308"/>
        <v>1</v>
      </c>
      <c r="O2726" s="5">
        <f t="shared" si="309"/>
        <v>0</v>
      </c>
    </row>
    <row r="2727" spans="2:15" x14ac:dyDescent="0.2">
      <c r="B2727" s="34"/>
      <c r="G2727" s="3"/>
      <c r="H2727" s="2"/>
      <c r="I2727" s="12"/>
      <c r="J2727" s="67">
        <f t="shared" si="305"/>
        <v>0</v>
      </c>
      <c r="K2727" s="5">
        <f t="shared" si="306"/>
        <v>0</v>
      </c>
      <c r="L2727" s="54">
        <f t="shared" si="307"/>
        <v>0</v>
      </c>
      <c r="M2727" s="56">
        <f t="shared" si="304"/>
        <v>0</v>
      </c>
      <c r="N2727" s="5">
        <f t="shared" si="308"/>
        <v>1</v>
      </c>
      <c r="O2727" s="5">
        <f t="shared" si="309"/>
        <v>0</v>
      </c>
    </row>
    <row r="2728" spans="2:15" x14ac:dyDescent="0.2">
      <c r="B2728" s="34"/>
      <c r="G2728" s="3"/>
      <c r="H2728" s="2"/>
      <c r="I2728" s="12"/>
      <c r="J2728" s="67">
        <f t="shared" si="305"/>
        <v>0</v>
      </c>
      <c r="K2728" s="5">
        <f t="shared" si="306"/>
        <v>0</v>
      </c>
      <c r="L2728" s="54">
        <f t="shared" si="307"/>
        <v>0</v>
      </c>
      <c r="M2728" s="56">
        <f t="shared" si="304"/>
        <v>0</v>
      </c>
      <c r="N2728" s="5">
        <f t="shared" si="308"/>
        <v>1</v>
      </c>
      <c r="O2728" s="5">
        <f t="shared" si="309"/>
        <v>0</v>
      </c>
    </row>
    <row r="2729" spans="2:15" x14ac:dyDescent="0.2">
      <c r="B2729" s="34"/>
      <c r="G2729" s="3"/>
      <c r="H2729" s="2"/>
      <c r="I2729" s="12"/>
      <c r="J2729" s="67">
        <f t="shared" si="305"/>
        <v>0</v>
      </c>
      <c r="K2729" s="5">
        <f t="shared" si="306"/>
        <v>0</v>
      </c>
      <c r="L2729" s="54">
        <f t="shared" si="307"/>
        <v>0</v>
      </c>
      <c r="M2729" s="56">
        <f t="shared" si="304"/>
        <v>0</v>
      </c>
      <c r="N2729" s="5">
        <f t="shared" si="308"/>
        <v>1</v>
      </c>
      <c r="O2729" s="5">
        <f t="shared" si="309"/>
        <v>0</v>
      </c>
    </row>
    <row r="2730" spans="2:15" x14ac:dyDescent="0.2">
      <c r="B2730" s="34"/>
      <c r="G2730" s="3"/>
      <c r="H2730" s="2"/>
      <c r="I2730" s="12"/>
      <c r="J2730" s="67">
        <f t="shared" si="305"/>
        <v>0</v>
      </c>
      <c r="K2730" s="5">
        <f t="shared" si="306"/>
        <v>0</v>
      </c>
      <c r="L2730" s="54">
        <f t="shared" si="307"/>
        <v>0</v>
      </c>
      <c r="M2730" s="56">
        <f t="shared" si="304"/>
        <v>0</v>
      </c>
      <c r="N2730" s="5">
        <f t="shared" si="308"/>
        <v>1</v>
      </c>
      <c r="O2730" s="5">
        <f t="shared" si="309"/>
        <v>0</v>
      </c>
    </row>
    <row r="2731" spans="2:15" x14ac:dyDescent="0.2">
      <c r="B2731" s="34"/>
      <c r="G2731" s="3"/>
      <c r="H2731" s="2"/>
      <c r="I2731" s="12"/>
      <c r="J2731" s="67">
        <f t="shared" si="305"/>
        <v>0</v>
      </c>
      <c r="K2731" s="5">
        <f t="shared" si="306"/>
        <v>0</v>
      </c>
      <c r="L2731" s="54">
        <f t="shared" si="307"/>
        <v>0</v>
      </c>
      <c r="M2731" s="56">
        <f t="shared" si="304"/>
        <v>0</v>
      </c>
      <c r="N2731" s="5">
        <f t="shared" si="308"/>
        <v>1</v>
      </c>
      <c r="O2731" s="5">
        <f t="shared" si="309"/>
        <v>0</v>
      </c>
    </row>
    <row r="2732" spans="2:15" x14ac:dyDescent="0.2">
      <c r="B2732" s="34"/>
      <c r="G2732" s="3"/>
      <c r="H2732" s="2"/>
      <c r="I2732" s="12"/>
      <c r="J2732" s="67">
        <f t="shared" si="305"/>
        <v>0</v>
      </c>
      <c r="K2732" s="5">
        <f t="shared" si="306"/>
        <v>0</v>
      </c>
      <c r="L2732" s="54">
        <f t="shared" si="307"/>
        <v>0</v>
      </c>
      <c r="M2732" s="56">
        <f t="shared" si="304"/>
        <v>0</v>
      </c>
      <c r="N2732" s="5">
        <f t="shared" si="308"/>
        <v>1</v>
      </c>
      <c r="O2732" s="5">
        <f t="shared" si="309"/>
        <v>0</v>
      </c>
    </row>
    <row r="2733" spans="2:15" x14ac:dyDescent="0.2">
      <c r="B2733" s="34"/>
      <c r="G2733" s="3"/>
      <c r="H2733" s="2"/>
      <c r="I2733" s="12"/>
      <c r="J2733" s="67">
        <f t="shared" si="305"/>
        <v>0</v>
      </c>
      <c r="K2733" s="5">
        <f t="shared" si="306"/>
        <v>0</v>
      </c>
      <c r="L2733" s="54">
        <f t="shared" si="307"/>
        <v>0</v>
      </c>
      <c r="M2733" s="56">
        <f t="shared" si="304"/>
        <v>0</v>
      </c>
      <c r="N2733" s="5">
        <f t="shared" si="308"/>
        <v>1</v>
      </c>
      <c r="O2733" s="5">
        <f t="shared" si="309"/>
        <v>0</v>
      </c>
    </row>
    <row r="2734" spans="2:15" x14ac:dyDescent="0.2">
      <c r="B2734" s="34"/>
      <c r="G2734" s="3"/>
      <c r="H2734" s="2"/>
      <c r="I2734" s="12"/>
      <c r="J2734" s="67">
        <f t="shared" si="305"/>
        <v>0</v>
      </c>
      <c r="K2734" s="5">
        <f t="shared" si="306"/>
        <v>0</v>
      </c>
      <c r="L2734" s="54">
        <f t="shared" si="307"/>
        <v>0</v>
      </c>
      <c r="M2734" s="56">
        <f t="shared" si="304"/>
        <v>0</v>
      </c>
      <c r="N2734" s="5">
        <f t="shared" si="308"/>
        <v>1</v>
      </c>
      <c r="O2734" s="5">
        <f t="shared" si="309"/>
        <v>0</v>
      </c>
    </row>
    <row r="2735" spans="2:15" x14ac:dyDescent="0.2">
      <c r="B2735" s="34"/>
      <c r="G2735" s="3"/>
      <c r="H2735" s="2"/>
      <c r="I2735" s="12"/>
      <c r="J2735" s="67">
        <f t="shared" si="305"/>
        <v>0</v>
      </c>
      <c r="K2735" s="5">
        <f t="shared" si="306"/>
        <v>0</v>
      </c>
      <c r="L2735" s="54">
        <f t="shared" si="307"/>
        <v>0</v>
      </c>
      <c r="M2735" s="56" t="e">
        <f>IF(D2735="",#REF!,D2735)</f>
        <v>#REF!</v>
      </c>
      <c r="N2735" s="5">
        <f t="shared" si="308"/>
        <v>1</v>
      </c>
      <c r="O2735" s="5">
        <f t="shared" si="309"/>
        <v>0</v>
      </c>
    </row>
    <row r="2736" spans="2:15" x14ac:dyDescent="0.2">
      <c r="B2736" s="34"/>
      <c r="G2736" s="3"/>
      <c r="H2736" s="2"/>
      <c r="I2736" s="12"/>
      <c r="J2736" s="67">
        <f t="shared" si="305"/>
        <v>0</v>
      </c>
      <c r="K2736" s="5">
        <f t="shared" si="306"/>
        <v>0</v>
      </c>
      <c r="L2736" s="54">
        <f t="shared" si="307"/>
        <v>0</v>
      </c>
      <c r="M2736" s="56">
        <f t="shared" si="304"/>
        <v>0</v>
      </c>
      <c r="N2736" s="5">
        <f t="shared" si="308"/>
        <v>1</v>
      </c>
      <c r="O2736" s="5">
        <f t="shared" si="309"/>
        <v>0</v>
      </c>
    </row>
    <row r="2737" spans="2:15" x14ac:dyDescent="0.2">
      <c r="B2737" s="34"/>
      <c r="G2737" s="3"/>
      <c r="H2737" s="2"/>
      <c r="I2737" s="12"/>
      <c r="J2737" s="67">
        <f t="shared" si="305"/>
        <v>0</v>
      </c>
      <c r="K2737" s="5">
        <f t="shared" si="306"/>
        <v>0</v>
      </c>
      <c r="L2737" s="54">
        <f t="shared" si="307"/>
        <v>0</v>
      </c>
      <c r="M2737" s="56">
        <f t="shared" si="304"/>
        <v>0</v>
      </c>
      <c r="N2737" s="5">
        <f t="shared" si="308"/>
        <v>1</v>
      </c>
      <c r="O2737" s="5">
        <f t="shared" si="309"/>
        <v>0</v>
      </c>
    </row>
    <row r="2738" spans="2:15" x14ac:dyDescent="0.2">
      <c r="B2738" s="34"/>
      <c r="G2738" s="3"/>
      <c r="H2738" s="2"/>
      <c r="I2738" s="12"/>
      <c r="J2738" s="67">
        <f t="shared" si="305"/>
        <v>0</v>
      </c>
      <c r="K2738" s="5">
        <f t="shared" si="306"/>
        <v>0</v>
      </c>
      <c r="L2738" s="54">
        <f t="shared" si="307"/>
        <v>0</v>
      </c>
      <c r="M2738" s="56" t="e">
        <f>IF(D2738="",#REF!,D2738)</f>
        <v>#REF!</v>
      </c>
      <c r="N2738" s="5">
        <f t="shared" si="308"/>
        <v>1</v>
      </c>
      <c r="O2738" s="5">
        <f t="shared" si="309"/>
        <v>0</v>
      </c>
    </row>
    <row r="2739" spans="2:15" x14ac:dyDescent="0.2">
      <c r="B2739" s="34"/>
      <c r="G2739" s="3"/>
      <c r="H2739" s="2"/>
      <c r="I2739" s="12"/>
      <c r="J2739" s="67">
        <f t="shared" si="305"/>
        <v>0</v>
      </c>
      <c r="K2739" s="5">
        <f t="shared" si="306"/>
        <v>0</v>
      </c>
      <c r="L2739" s="54">
        <f t="shared" si="307"/>
        <v>0</v>
      </c>
      <c r="M2739" s="56">
        <f t="shared" si="304"/>
        <v>0</v>
      </c>
      <c r="N2739" s="5">
        <f t="shared" si="308"/>
        <v>1</v>
      </c>
      <c r="O2739" s="5">
        <f t="shared" si="309"/>
        <v>0</v>
      </c>
    </row>
    <row r="2740" spans="2:15" x14ac:dyDescent="0.2">
      <c r="B2740" s="34"/>
      <c r="G2740" s="3"/>
      <c r="H2740" s="2"/>
      <c r="I2740" s="12"/>
      <c r="J2740" s="67">
        <f t="shared" si="305"/>
        <v>0</v>
      </c>
      <c r="K2740" s="5">
        <f t="shared" si="306"/>
        <v>0</v>
      </c>
      <c r="L2740" s="54">
        <f t="shared" si="307"/>
        <v>0</v>
      </c>
      <c r="M2740" s="56">
        <f t="shared" si="304"/>
        <v>0</v>
      </c>
      <c r="N2740" s="5">
        <f t="shared" si="308"/>
        <v>1</v>
      </c>
      <c r="O2740" s="5">
        <f t="shared" si="309"/>
        <v>0</v>
      </c>
    </row>
    <row r="2741" spans="2:15" x14ac:dyDescent="0.2">
      <c r="B2741" s="34"/>
      <c r="G2741" s="3"/>
      <c r="H2741" s="2"/>
      <c r="I2741" s="12"/>
      <c r="J2741" s="67">
        <f t="shared" si="305"/>
        <v>0</v>
      </c>
      <c r="K2741" s="5">
        <f t="shared" si="306"/>
        <v>0</v>
      </c>
      <c r="L2741" s="54">
        <f t="shared" si="307"/>
        <v>0</v>
      </c>
      <c r="M2741" s="56">
        <f t="shared" si="304"/>
        <v>0</v>
      </c>
      <c r="N2741" s="5">
        <f t="shared" si="308"/>
        <v>1</v>
      </c>
      <c r="O2741" s="5">
        <f t="shared" si="309"/>
        <v>0</v>
      </c>
    </row>
    <row r="2742" spans="2:15" x14ac:dyDescent="0.2">
      <c r="B2742" s="34"/>
      <c r="G2742" s="3"/>
      <c r="H2742" s="2"/>
      <c r="I2742" s="12"/>
      <c r="J2742" s="67">
        <f t="shared" si="305"/>
        <v>0</v>
      </c>
      <c r="K2742" s="5">
        <f t="shared" si="306"/>
        <v>0</v>
      </c>
      <c r="L2742" s="54">
        <f t="shared" si="307"/>
        <v>0</v>
      </c>
      <c r="M2742" s="56" t="e">
        <f>IF(D2742="",#REF!,D2742)</f>
        <v>#REF!</v>
      </c>
      <c r="N2742" s="5">
        <f t="shared" si="308"/>
        <v>1</v>
      </c>
      <c r="O2742" s="5">
        <f t="shared" si="309"/>
        <v>0</v>
      </c>
    </row>
    <row r="2743" spans="2:15" x14ac:dyDescent="0.2">
      <c r="B2743" s="34"/>
      <c r="C2743" s="106"/>
      <c r="G2743" s="3"/>
      <c r="H2743" s="2"/>
      <c r="I2743" s="12"/>
      <c r="J2743" s="67">
        <f>SUBTOTAL(9,J3:J2742)</f>
        <v>227597604</v>
      </c>
      <c r="K2743" s="5">
        <f>SUBTOTAL(9,K3:K2742)</f>
        <v>1094</v>
      </c>
      <c r="L2743" s="54">
        <f>SUBTOTAL(9,L3:L2742)</f>
        <v>326</v>
      </c>
      <c r="M2743" s="56"/>
      <c r="N2743" s="5">
        <f>SUBTOTAL(9,N3:N2742)</f>
        <v>1646</v>
      </c>
      <c r="O2743" s="5">
        <f>SUBTOTAL(9,O3:O2742)</f>
        <v>32</v>
      </c>
    </row>
    <row r="2744" spans="2:15" x14ac:dyDescent="0.2">
      <c r="G2744" s="3"/>
      <c r="H2744" s="2"/>
      <c r="I2744" s="12"/>
      <c r="J2744" s="67">
        <f t="shared" si="305"/>
        <v>0</v>
      </c>
      <c r="K2744" s="5">
        <f t="shared" si="306"/>
        <v>0</v>
      </c>
      <c r="L2744" s="54">
        <f t="shared" si="307"/>
        <v>0</v>
      </c>
      <c r="M2744" s="56">
        <f>IF(D2744="",D2742,D2744)</f>
        <v>0</v>
      </c>
      <c r="N2744" s="5">
        <f t="shared" si="308"/>
        <v>1</v>
      </c>
      <c r="O2744" s="5">
        <f t="shared" si="309"/>
        <v>0</v>
      </c>
    </row>
    <row r="2745" spans="2:15" x14ac:dyDescent="0.2">
      <c r="G2745" s="3"/>
      <c r="H2745" s="2"/>
      <c r="I2745" s="12"/>
      <c r="J2745" s="67">
        <f t="shared" si="305"/>
        <v>0</v>
      </c>
      <c r="K2745" s="5">
        <f t="shared" si="306"/>
        <v>0</v>
      </c>
      <c r="L2745" s="54">
        <f t="shared" si="307"/>
        <v>0</v>
      </c>
      <c r="M2745" s="56">
        <f t="shared" ref="M2745:M2785" si="310">IF(D2745="",D2744,D2745)</f>
        <v>0</v>
      </c>
      <c r="N2745" s="5">
        <f t="shared" si="308"/>
        <v>1</v>
      </c>
      <c r="O2745" s="5">
        <f t="shared" si="309"/>
        <v>0</v>
      </c>
    </row>
    <row r="2746" spans="2:15" x14ac:dyDescent="0.2">
      <c r="G2746" s="3"/>
      <c r="H2746" s="2"/>
      <c r="I2746" s="12"/>
      <c r="J2746" s="67">
        <f t="shared" si="305"/>
        <v>0</v>
      </c>
      <c r="K2746" s="5">
        <f t="shared" si="306"/>
        <v>0</v>
      </c>
      <c r="L2746" s="54">
        <f t="shared" si="307"/>
        <v>0</v>
      </c>
      <c r="M2746" s="56">
        <f t="shared" si="310"/>
        <v>0</v>
      </c>
      <c r="N2746" s="5">
        <f t="shared" si="308"/>
        <v>1</v>
      </c>
      <c r="O2746" s="5">
        <f t="shared" si="309"/>
        <v>0</v>
      </c>
    </row>
    <row r="2747" spans="2:15" x14ac:dyDescent="0.2">
      <c r="G2747" s="3"/>
      <c r="H2747" s="2"/>
      <c r="I2747" s="12"/>
      <c r="J2747" s="67">
        <f t="shared" si="305"/>
        <v>0</v>
      </c>
      <c r="K2747" s="5">
        <f t="shared" si="306"/>
        <v>0</v>
      </c>
      <c r="L2747" s="54">
        <f t="shared" si="307"/>
        <v>0</v>
      </c>
      <c r="M2747" s="56">
        <f t="shared" si="310"/>
        <v>0</v>
      </c>
      <c r="N2747" s="5">
        <f t="shared" si="308"/>
        <v>1</v>
      </c>
      <c r="O2747" s="5">
        <f t="shared" si="309"/>
        <v>0</v>
      </c>
    </row>
    <row r="2748" spans="2:15" x14ac:dyDescent="0.2">
      <c r="G2748" s="3"/>
      <c r="H2748" s="2"/>
      <c r="I2748" s="12"/>
      <c r="J2748" s="67">
        <f t="shared" si="305"/>
        <v>0</v>
      </c>
      <c r="K2748" s="5">
        <f t="shared" si="306"/>
        <v>0</v>
      </c>
      <c r="L2748" s="54">
        <f t="shared" si="307"/>
        <v>0</v>
      </c>
      <c r="M2748" s="56">
        <f t="shared" si="310"/>
        <v>0</v>
      </c>
      <c r="N2748" s="5">
        <f t="shared" si="308"/>
        <v>1</v>
      </c>
      <c r="O2748" s="5">
        <f t="shared" si="309"/>
        <v>0</v>
      </c>
    </row>
    <row r="2749" spans="2:15" x14ac:dyDescent="0.2">
      <c r="G2749" s="3"/>
      <c r="H2749" s="2"/>
      <c r="I2749" s="12"/>
      <c r="J2749" s="67">
        <f t="shared" si="305"/>
        <v>0</v>
      </c>
      <c r="K2749" s="5">
        <f t="shared" si="306"/>
        <v>0</v>
      </c>
      <c r="L2749" s="54">
        <f t="shared" si="307"/>
        <v>0</v>
      </c>
      <c r="M2749" s="56">
        <f t="shared" si="310"/>
        <v>0</v>
      </c>
      <c r="N2749" s="5">
        <f t="shared" si="308"/>
        <v>1</v>
      </c>
      <c r="O2749" s="5">
        <f t="shared" si="309"/>
        <v>0</v>
      </c>
    </row>
    <row r="2750" spans="2:15" x14ac:dyDescent="0.2">
      <c r="G2750" s="3"/>
      <c r="H2750" s="2"/>
      <c r="I2750" s="12"/>
      <c r="J2750" s="67">
        <f t="shared" si="305"/>
        <v>0</v>
      </c>
      <c r="K2750" s="5">
        <f t="shared" si="306"/>
        <v>0</v>
      </c>
      <c r="L2750" s="54">
        <f t="shared" si="307"/>
        <v>0</v>
      </c>
      <c r="M2750" s="56">
        <f t="shared" si="310"/>
        <v>0</v>
      </c>
      <c r="N2750" s="5">
        <f t="shared" si="308"/>
        <v>1</v>
      </c>
      <c r="O2750" s="5">
        <f t="shared" si="309"/>
        <v>0</v>
      </c>
    </row>
    <row r="2751" spans="2:15" x14ac:dyDescent="0.2">
      <c r="G2751" s="3"/>
      <c r="H2751" s="2"/>
      <c r="I2751" s="12"/>
      <c r="J2751" s="67">
        <f t="shared" si="305"/>
        <v>0</v>
      </c>
      <c r="K2751" s="5">
        <f t="shared" si="306"/>
        <v>0</v>
      </c>
      <c r="L2751" s="54">
        <f t="shared" si="307"/>
        <v>0</v>
      </c>
      <c r="M2751" s="56">
        <f t="shared" si="310"/>
        <v>0</v>
      </c>
      <c r="N2751" s="5">
        <f t="shared" si="308"/>
        <v>1</v>
      </c>
      <c r="O2751" s="5">
        <f t="shared" si="309"/>
        <v>0</v>
      </c>
    </row>
    <row r="2752" spans="2:15" x14ac:dyDescent="0.2">
      <c r="G2752" s="3"/>
      <c r="H2752" s="2"/>
      <c r="I2752" s="12"/>
      <c r="J2752" s="67">
        <f t="shared" si="305"/>
        <v>0</v>
      </c>
      <c r="K2752" s="5">
        <f t="shared" si="306"/>
        <v>0</v>
      </c>
      <c r="L2752" s="54">
        <f t="shared" si="307"/>
        <v>0</v>
      </c>
      <c r="M2752" s="56">
        <f t="shared" si="310"/>
        <v>0</v>
      </c>
      <c r="N2752" s="5">
        <f t="shared" si="308"/>
        <v>1</v>
      </c>
      <c r="O2752" s="5">
        <f t="shared" si="309"/>
        <v>0</v>
      </c>
    </row>
    <row r="2753" spans="7:15" x14ac:dyDescent="0.2">
      <c r="G2753" s="3"/>
      <c r="H2753" s="2"/>
      <c r="I2753" s="12"/>
      <c r="J2753" s="67">
        <f t="shared" si="305"/>
        <v>0</v>
      </c>
      <c r="K2753" s="5">
        <f t="shared" si="306"/>
        <v>0</v>
      </c>
      <c r="L2753" s="54">
        <f t="shared" si="307"/>
        <v>0</v>
      </c>
      <c r="M2753" s="56">
        <f t="shared" si="310"/>
        <v>0</v>
      </c>
      <c r="N2753" s="5">
        <f t="shared" si="308"/>
        <v>1</v>
      </c>
      <c r="O2753" s="5">
        <f t="shared" si="309"/>
        <v>0</v>
      </c>
    </row>
    <row r="2754" spans="7:15" x14ac:dyDescent="0.2">
      <c r="G2754" s="3"/>
      <c r="H2754" s="2"/>
      <c r="I2754" s="12"/>
      <c r="J2754" s="67">
        <f t="shared" si="305"/>
        <v>0</v>
      </c>
      <c r="K2754" s="5">
        <f t="shared" si="306"/>
        <v>0</v>
      </c>
      <c r="L2754" s="54">
        <f t="shared" si="307"/>
        <v>0</v>
      </c>
      <c r="M2754" s="56">
        <f t="shared" si="310"/>
        <v>0</v>
      </c>
      <c r="N2754" s="5">
        <f t="shared" si="308"/>
        <v>1</v>
      </c>
      <c r="O2754" s="5">
        <f t="shared" si="309"/>
        <v>0</v>
      </c>
    </row>
    <row r="2755" spans="7:15" x14ac:dyDescent="0.2">
      <c r="G2755" s="3"/>
      <c r="H2755" s="2"/>
      <c r="I2755" s="12"/>
      <c r="J2755" s="67">
        <f t="shared" si="305"/>
        <v>0</v>
      </c>
      <c r="K2755" s="5">
        <f t="shared" si="306"/>
        <v>0</v>
      </c>
      <c r="L2755" s="54">
        <f t="shared" si="307"/>
        <v>0</v>
      </c>
      <c r="M2755" s="56">
        <f t="shared" si="310"/>
        <v>0</v>
      </c>
      <c r="N2755" s="5">
        <f t="shared" si="308"/>
        <v>1</v>
      </c>
      <c r="O2755" s="5">
        <f t="shared" si="309"/>
        <v>0</v>
      </c>
    </row>
    <row r="2756" spans="7:15" x14ac:dyDescent="0.2">
      <c r="G2756" s="3"/>
      <c r="H2756" s="2"/>
      <c r="I2756" s="12"/>
      <c r="J2756" s="67">
        <f t="shared" ref="J2756:J2819" si="311">IF(A2756=C2756,0,H2756)</f>
        <v>0</v>
      </c>
      <c r="K2756" s="5">
        <f t="shared" ref="K2756:K2819" si="312">IF(J2756&gt;0,1,0)</f>
        <v>0</v>
      </c>
      <c r="L2756" s="54">
        <f t="shared" ref="L2756:L2819" si="313">IF(K2756=0,0,IF(I2756="did not close",0,IF(I2756="",0,1)))</f>
        <v>0</v>
      </c>
      <c r="M2756" s="56">
        <f t="shared" si="310"/>
        <v>0</v>
      </c>
      <c r="N2756" s="5">
        <f t="shared" ref="N2756:N2819" si="314">IF(A2756=C2756,1,0)</f>
        <v>1</v>
      </c>
      <c r="O2756" s="5">
        <f t="shared" ref="O2756:O2819" si="315">IF(K2756=0,IF(I2756="did not close",0,IF(I2756="",0,1)),0)</f>
        <v>0</v>
      </c>
    </row>
    <row r="2757" spans="7:15" x14ac:dyDescent="0.2">
      <c r="G2757" s="3"/>
      <c r="H2757" s="2"/>
      <c r="I2757" s="12"/>
      <c r="J2757" s="67">
        <f t="shared" si="311"/>
        <v>0</v>
      </c>
      <c r="K2757" s="5">
        <f t="shared" si="312"/>
        <v>0</v>
      </c>
      <c r="L2757" s="54">
        <f t="shared" si="313"/>
        <v>0</v>
      </c>
      <c r="M2757" s="56">
        <f t="shared" si="310"/>
        <v>0</v>
      </c>
      <c r="N2757" s="5">
        <f t="shared" si="314"/>
        <v>1</v>
      </c>
      <c r="O2757" s="5">
        <f t="shared" si="315"/>
        <v>0</v>
      </c>
    </row>
    <row r="2758" spans="7:15" x14ac:dyDescent="0.2">
      <c r="G2758" s="3"/>
      <c r="H2758" s="2"/>
      <c r="I2758" s="12"/>
      <c r="J2758" s="67">
        <f t="shared" si="311"/>
        <v>0</v>
      </c>
      <c r="K2758" s="5">
        <f t="shared" si="312"/>
        <v>0</v>
      </c>
      <c r="L2758" s="54">
        <f t="shared" si="313"/>
        <v>0</v>
      </c>
      <c r="M2758" s="56">
        <f t="shared" si="310"/>
        <v>0</v>
      </c>
      <c r="N2758" s="5">
        <f t="shared" si="314"/>
        <v>1</v>
      </c>
      <c r="O2758" s="5">
        <f t="shared" si="315"/>
        <v>0</v>
      </c>
    </row>
    <row r="2759" spans="7:15" x14ac:dyDescent="0.2">
      <c r="G2759" s="3"/>
      <c r="H2759" s="2"/>
      <c r="I2759" s="12"/>
      <c r="J2759" s="67">
        <f t="shared" si="311"/>
        <v>0</v>
      </c>
      <c r="K2759" s="5">
        <f t="shared" si="312"/>
        <v>0</v>
      </c>
      <c r="L2759" s="54">
        <f t="shared" si="313"/>
        <v>0</v>
      </c>
      <c r="M2759" s="56">
        <f t="shared" si="310"/>
        <v>0</v>
      </c>
      <c r="N2759" s="5">
        <f t="shared" si="314"/>
        <v>1</v>
      </c>
      <c r="O2759" s="5">
        <f t="shared" si="315"/>
        <v>0</v>
      </c>
    </row>
    <row r="2760" spans="7:15" x14ac:dyDescent="0.2">
      <c r="G2760" s="3"/>
      <c r="H2760" s="2"/>
      <c r="I2760" s="12"/>
      <c r="J2760" s="67">
        <f t="shared" si="311"/>
        <v>0</v>
      </c>
      <c r="K2760" s="5">
        <f t="shared" si="312"/>
        <v>0</v>
      </c>
      <c r="L2760" s="54">
        <f t="shared" si="313"/>
        <v>0</v>
      </c>
      <c r="M2760" s="56">
        <f t="shared" si="310"/>
        <v>0</v>
      </c>
      <c r="N2760" s="5">
        <f t="shared" si="314"/>
        <v>1</v>
      </c>
      <c r="O2760" s="5">
        <f t="shared" si="315"/>
        <v>0</v>
      </c>
    </row>
    <row r="2761" spans="7:15" x14ac:dyDescent="0.2">
      <c r="G2761" s="3"/>
      <c r="H2761" s="2"/>
      <c r="I2761" s="12"/>
      <c r="J2761" s="67">
        <f t="shared" si="311"/>
        <v>0</v>
      </c>
      <c r="K2761" s="5">
        <f t="shared" si="312"/>
        <v>0</v>
      </c>
      <c r="L2761" s="54">
        <f t="shared" si="313"/>
        <v>0</v>
      </c>
      <c r="M2761" s="56">
        <f t="shared" si="310"/>
        <v>0</v>
      </c>
      <c r="N2761" s="5">
        <f t="shared" si="314"/>
        <v>1</v>
      </c>
      <c r="O2761" s="5">
        <f t="shared" si="315"/>
        <v>0</v>
      </c>
    </row>
    <row r="2762" spans="7:15" x14ac:dyDescent="0.2">
      <c r="G2762" s="3"/>
      <c r="H2762" s="2"/>
      <c r="I2762" s="12"/>
      <c r="J2762" s="67">
        <f t="shared" si="311"/>
        <v>0</v>
      </c>
      <c r="K2762" s="5">
        <f t="shared" si="312"/>
        <v>0</v>
      </c>
      <c r="L2762" s="54">
        <f t="shared" si="313"/>
        <v>0</v>
      </c>
      <c r="M2762" s="56">
        <f t="shared" si="310"/>
        <v>0</v>
      </c>
      <c r="N2762" s="5">
        <f t="shared" si="314"/>
        <v>1</v>
      </c>
      <c r="O2762" s="5">
        <f t="shared" si="315"/>
        <v>0</v>
      </c>
    </row>
    <row r="2763" spans="7:15" x14ac:dyDescent="0.2">
      <c r="G2763" s="3"/>
      <c r="H2763" s="2"/>
      <c r="I2763" s="12"/>
      <c r="J2763" s="67">
        <f t="shared" si="311"/>
        <v>0</v>
      </c>
      <c r="K2763" s="5">
        <f t="shared" si="312"/>
        <v>0</v>
      </c>
      <c r="L2763" s="54">
        <f t="shared" si="313"/>
        <v>0</v>
      </c>
      <c r="M2763" s="56">
        <f t="shared" si="310"/>
        <v>0</v>
      </c>
      <c r="N2763" s="5">
        <f t="shared" si="314"/>
        <v>1</v>
      </c>
      <c r="O2763" s="5">
        <f t="shared" si="315"/>
        <v>0</v>
      </c>
    </row>
    <row r="2764" spans="7:15" x14ac:dyDescent="0.2">
      <c r="G2764" s="3"/>
      <c r="H2764" s="2"/>
      <c r="I2764" s="12"/>
      <c r="J2764" s="67">
        <f t="shared" si="311"/>
        <v>0</v>
      </c>
      <c r="K2764" s="5">
        <f t="shared" si="312"/>
        <v>0</v>
      </c>
      <c r="L2764" s="54">
        <f t="shared" si="313"/>
        <v>0</v>
      </c>
      <c r="M2764" s="56">
        <f t="shared" si="310"/>
        <v>0</v>
      </c>
      <c r="N2764" s="5">
        <f t="shared" si="314"/>
        <v>1</v>
      </c>
      <c r="O2764" s="5">
        <f t="shared" si="315"/>
        <v>0</v>
      </c>
    </row>
    <row r="2765" spans="7:15" x14ac:dyDescent="0.2">
      <c r="G2765" s="3"/>
      <c r="H2765" s="2"/>
      <c r="I2765" s="12"/>
      <c r="J2765" s="67">
        <f t="shared" si="311"/>
        <v>0</v>
      </c>
      <c r="K2765" s="5">
        <f t="shared" si="312"/>
        <v>0</v>
      </c>
      <c r="L2765" s="54">
        <f t="shared" si="313"/>
        <v>0</v>
      </c>
      <c r="M2765" s="56" t="e">
        <f>IF(D2765="",#REF!,D2765)</f>
        <v>#REF!</v>
      </c>
      <c r="N2765" s="5">
        <f t="shared" si="314"/>
        <v>1</v>
      </c>
      <c r="O2765" s="5">
        <f t="shared" si="315"/>
        <v>0</v>
      </c>
    </row>
    <row r="2766" spans="7:15" x14ac:dyDescent="0.2">
      <c r="G2766" s="3"/>
      <c r="H2766" s="2"/>
      <c r="I2766" s="12"/>
      <c r="J2766" s="67">
        <f t="shared" si="311"/>
        <v>0</v>
      </c>
      <c r="K2766" s="5">
        <f t="shared" si="312"/>
        <v>0</v>
      </c>
      <c r="L2766" s="54">
        <f t="shared" si="313"/>
        <v>0</v>
      </c>
      <c r="M2766" s="56" t="e">
        <f>IF(D2766="",#REF!,D2766)</f>
        <v>#REF!</v>
      </c>
      <c r="N2766" s="5">
        <f t="shared" si="314"/>
        <v>1</v>
      </c>
      <c r="O2766" s="5">
        <f t="shared" si="315"/>
        <v>0</v>
      </c>
    </row>
    <row r="2767" spans="7:15" x14ac:dyDescent="0.2">
      <c r="G2767" s="3"/>
      <c r="H2767" s="2"/>
      <c r="I2767" s="12"/>
      <c r="J2767" s="67">
        <f t="shared" si="311"/>
        <v>0</v>
      </c>
      <c r="K2767" s="5">
        <f t="shared" si="312"/>
        <v>0</v>
      </c>
      <c r="L2767" s="54">
        <f t="shared" si="313"/>
        <v>0</v>
      </c>
      <c r="M2767" s="56">
        <f t="shared" si="310"/>
        <v>0</v>
      </c>
      <c r="N2767" s="5">
        <f t="shared" si="314"/>
        <v>1</v>
      </c>
      <c r="O2767" s="5">
        <f t="shared" si="315"/>
        <v>0</v>
      </c>
    </row>
    <row r="2768" spans="7:15" x14ac:dyDescent="0.2">
      <c r="G2768" s="3"/>
      <c r="H2768" s="2"/>
      <c r="I2768" s="12"/>
      <c r="J2768" s="67">
        <f t="shared" si="311"/>
        <v>0</v>
      </c>
      <c r="K2768" s="5">
        <f t="shared" si="312"/>
        <v>0</v>
      </c>
      <c r="L2768" s="54">
        <f t="shared" si="313"/>
        <v>0</v>
      </c>
      <c r="M2768" s="56" t="e">
        <f>IF(D2768="",#REF!,D2768)</f>
        <v>#REF!</v>
      </c>
      <c r="N2768" s="5">
        <f t="shared" si="314"/>
        <v>1</v>
      </c>
      <c r="O2768" s="5">
        <f t="shared" si="315"/>
        <v>0</v>
      </c>
    </row>
    <row r="2769" spans="7:15" x14ac:dyDescent="0.2">
      <c r="G2769" s="3"/>
      <c r="H2769" s="2"/>
      <c r="I2769" s="12"/>
      <c r="J2769" s="67">
        <f t="shared" si="311"/>
        <v>0</v>
      </c>
      <c r="K2769" s="5">
        <f t="shared" si="312"/>
        <v>0</v>
      </c>
      <c r="L2769" s="54">
        <f t="shared" si="313"/>
        <v>0</v>
      </c>
      <c r="M2769" s="56">
        <f t="shared" si="310"/>
        <v>0</v>
      </c>
      <c r="N2769" s="5">
        <f t="shared" si="314"/>
        <v>1</v>
      </c>
      <c r="O2769" s="5">
        <f t="shared" si="315"/>
        <v>0</v>
      </c>
    </row>
    <row r="2770" spans="7:15" x14ac:dyDescent="0.2">
      <c r="G2770" s="3"/>
      <c r="H2770" s="2"/>
      <c r="I2770" s="12"/>
      <c r="J2770" s="67">
        <f t="shared" si="311"/>
        <v>0</v>
      </c>
      <c r="K2770" s="5">
        <f t="shared" si="312"/>
        <v>0</v>
      </c>
      <c r="L2770" s="54">
        <f t="shared" si="313"/>
        <v>0</v>
      </c>
      <c r="M2770" s="56">
        <f t="shared" si="310"/>
        <v>0</v>
      </c>
      <c r="N2770" s="5">
        <f t="shared" si="314"/>
        <v>1</v>
      </c>
      <c r="O2770" s="5">
        <f t="shared" si="315"/>
        <v>0</v>
      </c>
    </row>
    <row r="2771" spans="7:15" x14ac:dyDescent="0.2">
      <c r="G2771" s="3"/>
      <c r="H2771" s="2"/>
      <c r="I2771" s="12"/>
      <c r="J2771" s="67">
        <f t="shared" si="311"/>
        <v>0</v>
      </c>
      <c r="K2771" s="5">
        <f t="shared" si="312"/>
        <v>0</v>
      </c>
      <c r="L2771" s="54">
        <f t="shared" si="313"/>
        <v>0</v>
      </c>
      <c r="M2771" s="56">
        <f t="shared" si="310"/>
        <v>0</v>
      </c>
      <c r="N2771" s="5">
        <f t="shared" si="314"/>
        <v>1</v>
      </c>
      <c r="O2771" s="5">
        <f t="shared" si="315"/>
        <v>0</v>
      </c>
    </row>
    <row r="2772" spans="7:15" x14ac:dyDescent="0.2">
      <c r="G2772" s="3"/>
      <c r="H2772" s="2"/>
      <c r="I2772" s="12"/>
      <c r="J2772" s="67">
        <f t="shared" si="311"/>
        <v>0</v>
      </c>
      <c r="K2772" s="5">
        <f t="shared" si="312"/>
        <v>0</v>
      </c>
      <c r="L2772" s="54">
        <f t="shared" si="313"/>
        <v>0</v>
      </c>
      <c r="M2772" s="56">
        <f t="shared" si="310"/>
        <v>0</v>
      </c>
      <c r="N2772" s="5">
        <f t="shared" si="314"/>
        <v>1</v>
      </c>
      <c r="O2772" s="5">
        <f t="shared" si="315"/>
        <v>0</v>
      </c>
    </row>
    <row r="2773" spans="7:15" x14ac:dyDescent="0.2">
      <c r="G2773" s="3"/>
      <c r="H2773" s="2"/>
      <c r="I2773" s="12"/>
      <c r="J2773" s="67">
        <f t="shared" si="311"/>
        <v>0</v>
      </c>
      <c r="K2773" s="5">
        <f t="shared" si="312"/>
        <v>0</v>
      </c>
      <c r="L2773" s="54">
        <f t="shared" si="313"/>
        <v>0</v>
      </c>
      <c r="M2773" s="56" t="e">
        <f>IF(D2773="",#REF!,D2773)</f>
        <v>#REF!</v>
      </c>
      <c r="N2773" s="5">
        <f t="shared" si="314"/>
        <v>1</v>
      </c>
      <c r="O2773" s="5">
        <f t="shared" si="315"/>
        <v>0</v>
      </c>
    </row>
    <row r="2774" spans="7:15" x14ac:dyDescent="0.2">
      <c r="G2774" s="3"/>
      <c r="H2774" s="2"/>
      <c r="I2774" s="12"/>
      <c r="J2774" s="67">
        <f t="shared" si="311"/>
        <v>0</v>
      </c>
      <c r="K2774" s="5">
        <f t="shared" si="312"/>
        <v>0</v>
      </c>
      <c r="L2774" s="54">
        <f t="shared" si="313"/>
        <v>0</v>
      </c>
      <c r="M2774" s="56">
        <f t="shared" si="310"/>
        <v>0</v>
      </c>
      <c r="N2774" s="5">
        <f t="shared" si="314"/>
        <v>1</v>
      </c>
      <c r="O2774" s="5">
        <f t="shared" si="315"/>
        <v>0</v>
      </c>
    </row>
    <row r="2775" spans="7:15" x14ac:dyDescent="0.2">
      <c r="G2775" s="3"/>
      <c r="H2775" s="2"/>
      <c r="I2775" s="12"/>
      <c r="J2775" s="67">
        <f t="shared" si="311"/>
        <v>0</v>
      </c>
      <c r="K2775" s="5">
        <f t="shared" si="312"/>
        <v>0</v>
      </c>
      <c r="L2775" s="54">
        <f t="shared" si="313"/>
        <v>0</v>
      </c>
      <c r="M2775" s="56">
        <f t="shared" si="310"/>
        <v>0</v>
      </c>
      <c r="N2775" s="5">
        <f t="shared" si="314"/>
        <v>1</v>
      </c>
      <c r="O2775" s="5">
        <f t="shared" si="315"/>
        <v>0</v>
      </c>
    </row>
    <row r="2776" spans="7:15" x14ac:dyDescent="0.2">
      <c r="G2776" s="3"/>
      <c r="H2776" s="2"/>
      <c r="I2776" s="12"/>
      <c r="J2776" s="67">
        <f t="shared" si="311"/>
        <v>0</v>
      </c>
      <c r="K2776" s="5">
        <f t="shared" si="312"/>
        <v>0</v>
      </c>
      <c r="L2776" s="54">
        <f t="shared" si="313"/>
        <v>0</v>
      </c>
      <c r="M2776" s="56" t="e">
        <f>IF(D2776="",#REF!,D2776)</f>
        <v>#REF!</v>
      </c>
      <c r="N2776" s="5">
        <f t="shared" si="314"/>
        <v>1</v>
      </c>
      <c r="O2776" s="5">
        <f t="shared" si="315"/>
        <v>0</v>
      </c>
    </row>
    <row r="2777" spans="7:15" x14ac:dyDescent="0.2">
      <c r="G2777" s="3"/>
      <c r="H2777" s="2"/>
      <c r="I2777" s="12"/>
      <c r="J2777" s="67">
        <f t="shared" si="311"/>
        <v>0</v>
      </c>
      <c r="K2777" s="5">
        <f t="shared" si="312"/>
        <v>0</v>
      </c>
      <c r="L2777" s="54">
        <f t="shared" si="313"/>
        <v>0</v>
      </c>
      <c r="M2777" s="56">
        <f t="shared" si="310"/>
        <v>0</v>
      </c>
      <c r="N2777" s="5">
        <f t="shared" si="314"/>
        <v>1</v>
      </c>
      <c r="O2777" s="5">
        <f t="shared" si="315"/>
        <v>0</v>
      </c>
    </row>
    <row r="2778" spans="7:15" x14ac:dyDescent="0.2">
      <c r="G2778" s="3"/>
      <c r="H2778" s="2"/>
      <c r="I2778" s="12"/>
      <c r="J2778" s="67">
        <f t="shared" si="311"/>
        <v>0</v>
      </c>
      <c r="K2778" s="5">
        <f t="shared" si="312"/>
        <v>0</v>
      </c>
      <c r="L2778" s="54">
        <f t="shared" si="313"/>
        <v>0</v>
      </c>
      <c r="M2778" s="56" t="e">
        <f>IF(D2778="",#REF!,D2778)</f>
        <v>#REF!</v>
      </c>
      <c r="N2778" s="5">
        <f t="shared" si="314"/>
        <v>1</v>
      </c>
      <c r="O2778" s="5">
        <f t="shared" si="315"/>
        <v>0</v>
      </c>
    </row>
    <row r="2779" spans="7:15" x14ac:dyDescent="0.2">
      <c r="G2779" s="3"/>
      <c r="H2779" s="2"/>
      <c r="I2779" s="12"/>
      <c r="J2779" s="67">
        <f t="shared" si="311"/>
        <v>0</v>
      </c>
      <c r="K2779" s="5">
        <f t="shared" si="312"/>
        <v>0</v>
      </c>
      <c r="L2779" s="54">
        <f t="shared" si="313"/>
        <v>0</v>
      </c>
      <c r="M2779" s="56">
        <f t="shared" si="310"/>
        <v>0</v>
      </c>
      <c r="N2779" s="5">
        <f t="shared" si="314"/>
        <v>1</v>
      </c>
      <c r="O2779" s="5">
        <f t="shared" si="315"/>
        <v>0</v>
      </c>
    </row>
    <row r="2780" spans="7:15" x14ac:dyDescent="0.2">
      <c r="G2780" s="3"/>
      <c r="H2780" s="2"/>
      <c r="I2780" s="12"/>
      <c r="J2780" s="67">
        <f t="shared" si="311"/>
        <v>0</v>
      </c>
      <c r="K2780" s="5">
        <f t="shared" si="312"/>
        <v>0</v>
      </c>
      <c r="L2780" s="54">
        <f t="shared" si="313"/>
        <v>0</v>
      </c>
      <c r="M2780" s="56">
        <f t="shared" si="310"/>
        <v>0</v>
      </c>
      <c r="N2780" s="5">
        <f t="shared" si="314"/>
        <v>1</v>
      </c>
      <c r="O2780" s="5">
        <f t="shared" si="315"/>
        <v>0</v>
      </c>
    </row>
    <row r="2781" spans="7:15" x14ac:dyDescent="0.2">
      <c r="G2781" s="3"/>
      <c r="H2781" s="2"/>
      <c r="I2781" s="12"/>
      <c r="J2781" s="67">
        <f t="shared" si="311"/>
        <v>0</v>
      </c>
      <c r="K2781" s="5">
        <f t="shared" si="312"/>
        <v>0</v>
      </c>
      <c r="L2781" s="54">
        <f t="shared" si="313"/>
        <v>0</v>
      </c>
      <c r="M2781" s="56">
        <f t="shared" si="310"/>
        <v>0</v>
      </c>
      <c r="N2781" s="5">
        <f t="shared" si="314"/>
        <v>1</v>
      </c>
      <c r="O2781" s="5">
        <f t="shared" si="315"/>
        <v>0</v>
      </c>
    </row>
    <row r="2782" spans="7:15" x14ac:dyDescent="0.2">
      <c r="G2782" s="3"/>
      <c r="H2782" s="2"/>
      <c r="I2782" s="12"/>
      <c r="J2782" s="67">
        <f t="shared" si="311"/>
        <v>0</v>
      </c>
      <c r="K2782" s="5">
        <f t="shared" si="312"/>
        <v>0</v>
      </c>
      <c r="L2782" s="54">
        <f t="shared" si="313"/>
        <v>0</v>
      </c>
      <c r="M2782" s="56">
        <f t="shared" si="310"/>
        <v>0</v>
      </c>
      <c r="N2782" s="5">
        <f t="shared" si="314"/>
        <v>1</v>
      </c>
      <c r="O2782" s="5">
        <f t="shared" si="315"/>
        <v>0</v>
      </c>
    </row>
    <row r="2783" spans="7:15" x14ac:dyDescent="0.2">
      <c r="G2783" s="3"/>
      <c r="H2783" s="2"/>
      <c r="I2783" s="12"/>
      <c r="J2783" s="67">
        <f t="shared" si="311"/>
        <v>0</v>
      </c>
      <c r="K2783" s="5">
        <f t="shared" si="312"/>
        <v>0</v>
      </c>
      <c r="L2783" s="54">
        <f t="shared" si="313"/>
        <v>0</v>
      </c>
      <c r="M2783" s="56">
        <f t="shared" si="310"/>
        <v>0</v>
      </c>
      <c r="N2783" s="5">
        <f t="shared" si="314"/>
        <v>1</v>
      </c>
      <c r="O2783" s="5">
        <f t="shared" si="315"/>
        <v>0</v>
      </c>
    </row>
    <row r="2784" spans="7:15" x14ac:dyDescent="0.2">
      <c r="G2784" s="3"/>
      <c r="H2784" s="2"/>
      <c r="I2784" s="12"/>
      <c r="J2784" s="67">
        <f t="shared" si="311"/>
        <v>0</v>
      </c>
      <c r="K2784" s="5">
        <f t="shared" si="312"/>
        <v>0</v>
      </c>
      <c r="L2784" s="54">
        <f t="shared" si="313"/>
        <v>0</v>
      </c>
      <c r="M2784" s="56">
        <f t="shared" si="310"/>
        <v>0</v>
      </c>
      <c r="N2784" s="5">
        <f t="shared" si="314"/>
        <v>1</v>
      </c>
      <c r="O2784" s="5">
        <f t="shared" si="315"/>
        <v>0</v>
      </c>
    </row>
    <row r="2785" spans="7:15" x14ac:dyDescent="0.2">
      <c r="G2785" s="3"/>
      <c r="H2785" s="2"/>
      <c r="I2785" s="12"/>
      <c r="J2785" s="67">
        <f t="shared" si="311"/>
        <v>0</v>
      </c>
      <c r="K2785" s="5">
        <f t="shared" si="312"/>
        <v>0</v>
      </c>
      <c r="L2785" s="54">
        <f t="shared" si="313"/>
        <v>0</v>
      </c>
      <c r="M2785" s="56">
        <f t="shared" si="310"/>
        <v>0</v>
      </c>
      <c r="N2785" s="5">
        <f t="shared" si="314"/>
        <v>1</v>
      </c>
      <c r="O2785" s="5">
        <f t="shared" si="315"/>
        <v>0</v>
      </c>
    </row>
    <row r="2786" spans="7:15" x14ac:dyDescent="0.2">
      <c r="G2786" s="3"/>
      <c r="H2786" s="2"/>
      <c r="I2786" s="12"/>
      <c r="J2786" s="67">
        <f t="shared" si="311"/>
        <v>0</v>
      </c>
      <c r="K2786" s="5">
        <f t="shared" si="312"/>
        <v>0</v>
      </c>
      <c r="L2786" s="54">
        <f t="shared" si="313"/>
        <v>0</v>
      </c>
      <c r="M2786" s="56">
        <f t="shared" ref="M2786:M2845" si="316">IF(D2786="",D2785,D2786)</f>
        <v>0</v>
      </c>
      <c r="N2786" s="5">
        <f t="shared" si="314"/>
        <v>1</v>
      </c>
      <c r="O2786" s="5">
        <f t="shared" si="315"/>
        <v>0</v>
      </c>
    </row>
    <row r="2787" spans="7:15" x14ac:dyDescent="0.2">
      <c r="G2787" s="3"/>
      <c r="H2787" s="2"/>
      <c r="I2787" s="12"/>
      <c r="J2787" s="67">
        <f t="shared" si="311"/>
        <v>0</v>
      </c>
      <c r="K2787" s="5">
        <f t="shared" si="312"/>
        <v>0</v>
      </c>
      <c r="L2787" s="54">
        <f t="shared" si="313"/>
        <v>0</v>
      </c>
      <c r="M2787" s="56" t="e">
        <f>IF(D2787="",#REF!,D2787)</f>
        <v>#REF!</v>
      </c>
      <c r="N2787" s="5">
        <f t="shared" si="314"/>
        <v>1</v>
      </c>
      <c r="O2787" s="5">
        <f t="shared" si="315"/>
        <v>0</v>
      </c>
    </row>
    <row r="2788" spans="7:15" x14ac:dyDescent="0.2">
      <c r="G2788" s="3"/>
      <c r="H2788" s="2"/>
      <c r="I2788" s="12"/>
      <c r="J2788" s="67">
        <f t="shared" si="311"/>
        <v>0</v>
      </c>
      <c r="K2788" s="5">
        <f t="shared" si="312"/>
        <v>0</v>
      </c>
      <c r="L2788" s="54">
        <f t="shared" si="313"/>
        <v>0</v>
      </c>
      <c r="M2788" s="56">
        <f t="shared" si="316"/>
        <v>0</v>
      </c>
      <c r="N2788" s="5">
        <f t="shared" si="314"/>
        <v>1</v>
      </c>
      <c r="O2788" s="5">
        <f t="shared" si="315"/>
        <v>0</v>
      </c>
    </row>
    <row r="2789" spans="7:15" x14ac:dyDescent="0.2">
      <c r="G2789" s="3"/>
      <c r="H2789" s="2"/>
      <c r="I2789" s="12"/>
      <c r="J2789" s="67">
        <f t="shared" si="311"/>
        <v>0</v>
      </c>
      <c r="K2789" s="5">
        <f t="shared" si="312"/>
        <v>0</v>
      </c>
      <c r="L2789" s="54">
        <f t="shared" si="313"/>
        <v>0</v>
      </c>
      <c r="M2789" s="56">
        <f t="shared" si="316"/>
        <v>0</v>
      </c>
      <c r="N2789" s="5">
        <f t="shared" si="314"/>
        <v>1</v>
      </c>
      <c r="O2789" s="5">
        <f t="shared" si="315"/>
        <v>0</v>
      </c>
    </row>
    <row r="2790" spans="7:15" x14ac:dyDescent="0.2">
      <c r="G2790" s="3"/>
      <c r="H2790" s="2"/>
      <c r="I2790" s="12"/>
      <c r="J2790" s="67">
        <f t="shared" si="311"/>
        <v>0</v>
      </c>
      <c r="K2790" s="5">
        <f t="shared" si="312"/>
        <v>0</v>
      </c>
      <c r="L2790" s="54">
        <f t="shared" si="313"/>
        <v>0</v>
      </c>
      <c r="M2790" s="56">
        <f t="shared" si="316"/>
        <v>0</v>
      </c>
      <c r="N2790" s="5">
        <f t="shared" si="314"/>
        <v>1</v>
      </c>
      <c r="O2790" s="5">
        <f t="shared" si="315"/>
        <v>0</v>
      </c>
    </row>
    <row r="2791" spans="7:15" x14ac:dyDescent="0.2">
      <c r="G2791" s="3"/>
      <c r="H2791" s="2"/>
      <c r="I2791" s="12"/>
      <c r="J2791" s="67">
        <f t="shared" si="311"/>
        <v>0</v>
      </c>
      <c r="K2791" s="5">
        <f t="shared" si="312"/>
        <v>0</v>
      </c>
      <c r="L2791" s="54">
        <f t="shared" si="313"/>
        <v>0</v>
      </c>
      <c r="M2791" s="56">
        <f t="shared" si="316"/>
        <v>0</v>
      </c>
      <c r="N2791" s="5">
        <f t="shared" si="314"/>
        <v>1</v>
      </c>
      <c r="O2791" s="5">
        <f t="shared" si="315"/>
        <v>0</v>
      </c>
    </row>
    <row r="2792" spans="7:15" x14ac:dyDescent="0.2">
      <c r="G2792" s="3"/>
      <c r="H2792" s="2"/>
      <c r="I2792" s="12"/>
      <c r="J2792" s="67">
        <f t="shared" si="311"/>
        <v>0</v>
      </c>
      <c r="K2792" s="5">
        <f t="shared" si="312"/>
        <v>0</v>
      </c>
      <c r="L2792" s="54">
        <f t="shared" si="313"/>
        <v>0</v>
      </c>
      <c r="M2792" s="56">
        <f t="shared" si="316"/>
        <v>0</v>
      </c>
      <c r="N2792" s="5">
        <f t="shared" si="314"/>
        <v>1</v>
      </c>
      <c r="O2792" s="5">
        <f t="shared" si="315"/>
        <v>0</v>
      </c>
    </row>
    <row r="2793" spans="7:15" x14ac:dyDescent="0.2">
      <c r="G2793" s="3"/>
      <c r="H2793" s="2"/>
      <c r="I2793" s="12"/>
      <c r="J2793" s="67">
        <f t="shared" si="311"/>
        <v>0</v>
      </c>
      <c r="K2793" s="5">
        <f t="shared" si="312"/>
        <v>0</v>
      </c>
      <c r="L2793" s="54">
        <f t="shared" si="313"/>
        <v>0</v>
      </c>
      <c r="M2793" s="56">
        <f t="shared" si="316"/>
        <v>0</v>
      </c>
      <c r="N2793" s="5">
        <f t="shared" si="314"/>
        <v>1</v>
      </c>
      <c r="O2793" s="5">
        <f t="shared" si="315"/>
        <v>0</v>
      </c>
    </row>
    <row r="2794" spans="7:15" x14ac:dyDescent="0.2">
      <c r="G2794" s="3"/>
      <c r="H2794" s="2"/>
      <c r="I2794" s="12"/>
      <c r="J2794" s="67">
        <f t="shared" si="311"/>
        <v>0</v>
      </c>
      <c r="K2794" s="5">
        <f t="shared" si="312"/>
        <v>0</v>
      </c>
      <c r="L2794" s="54">
        <f t="shared" si="313"/>
        <v>0</v>
      </c>
      <c r="M2794" s="56">
        <f t="shared" si="316"/>
        <v>0</v>
      </c>
      <c r="N2794" s="5">
        <f t="shared" si="314"/>
        <v>1</v>
      </c>
      <c r="O2794" s="5">
        <f t="shared" si="315"/>
        <v>0</v>
      </c>
    </row>
    <row r="2795" spans="7:15" x14ac:dyDescent="0.2">
      <c r="G2795" s="3"/>
      <c r="H2795" s="2"/>
      <c r="I2795" s="12"/>
      <c r="J2795" s="67">
        <f t="shared" si="311"/>
        <v>0</v>
      </c>
      <c r="K2795" s="5">
        <f t="shared" si="312"/>
        <v>0</v>
      </c>
      <c r="L2795" s="54">
        <f t="shared" si="313"/>
        <v>0</v>
      </c>
      <c r="M2795" s="56">
        <f t="shared" si="316"/>
        <v>0</v>
      </c>
      <c r="N2795" s="5">
        <f t="shared" si="314"/>
        <v>1</v>
      </c>
      <c r="O2795" s="5">
        <f t="shared" si="315"/>
        <v>0</v>
      </c>
    </row>
    <row r="2796" spans="7:15" x14ac:dyDescent="0.2">
      <c r="G2796" s="3"/>
      <c r="H2796" s="2"/>
      <c r="I2796" s="12"/>
      <c r="J2796" s="67">
        <f t="shared" si="311"/>
        <v>0</v>
      </c>
      <c r="K2796" s="5">
        <f t="shared" si="312"/>
        <v>0</v>
      </c>
      <c r="L2796" s="54">
        <f t="shared" si="313"/>
        <v>0</v>
      </c>
      <c r="M2796" s="56">
        <f t="shared" si="316"/>
        <v>0</v>
      </c>
      <c r="N2796" s="5">
        <f t="shared" si="314"/>
        <v>1</v>
      </c>
      <c r="O2796" s="5">
        <f t="shared" si="315"/>
        <v>0</v>
      </c>
    </row>
    <row r="2797" spans="7:15" x14ac:dyDescent="0.2">
      <c r="G2797" s="3"/>
      <c r="H2797" s="2"/>
      <c r="I2797" s="12"/>
      <c r="J2797" s="67">
        <f t="shared" si="311"/>
        <v>0</v>
      </c>
      <c r="K2797" s="5">
        <f t="shared" si="312"/>
        <v>0</v>
      </c>
      <c r="L2797" s="54">
        <f t="shared" si="313"/>
        <v>0</v>
      </c>
      <c r="M2797" s="56" t="e">
        <f>IF(D2797="",#REF!,D2797)</f>
        <v>#REF!</v>
      </c>
      <c r="N2797" s="5">
        <f t="shared" si="314"/>
        <v>1</v>
      </c>
      <c r="O2797" s="5">
        <f t="shared" si="315"/>
        <v>0</v>
      </c>
    </row>
    <row r="2798" spans="7:15" x14ac:dyDescent="0.2">
      <c r="G2798" s="3"/>
      <c r="H2798" s="2"/>
      <c r="I2798" s="12"/>
      <c r="J2798" s="67">
        <f t="shared" si="311"/>
        <v>0</v>
      </c>
      <c r="K2798" s="5">
        <f t="shared" si="312"/>
        <v>0</v>
      </c>
      <c r="L2798" s="54">
        <f t="shared" si="313"/>
        <v>0</v>
      </c>
      <c r="M2798" s="56">
        <f t="shared" si="316"/>
        <v>0</v>
      </c>
      <c r="N2798" s="5">
        <f t="shared" si="314"/>
        <v>1</v>
      </c>
      <c r="O2798" s="5">
        <f t="shared" si="315"/>
        <v>0</v>
      </c>
    </row>
    <row r="2799" spans="7:15" x14ac:dyDescent="0.2">
      <c r="G2799" s="3"/>
      <c r="H2799" s="2"/>
      <c r="I2799" s="12"/>
      <c r="J2799" s="67">
        <f t="shared" si="311"/>
        <v>0</v>
      </c>
      <c r="K2799" s="5">
        <f t="shared" si="312"/>
        <v>0</v>
      </c>
      <c r="L2799" s="54">
        <f t="shared" si="313"/>
        <v>0</v>
      </c>
      <c r="M2799" s="56">
        <f t="shared" si="316"/>
        <v>0</v>
      </c>
      <c r="N2799" s="5">
        <f t="shared" si="314"/>
        <v>1</v>
      </c>
      <c r="O2799" s="5">
        <f t="shared" si="315"/>
        <v>0</v>
      </c>
    </row>
    <row r="2800" spans="7:15" x14ac:dyDescent="0.2">
      <c r="G2800" s="3"/>
      <c r="H2800" s="2"/>
      <c r="I2800" s="12"/>
      <c r="J2800" s="67">
        <f t="shared" si="311"/>
        <v>0</v>
      </c>
      <c r="K2800" s="5">
        <f t="shared" si="312"/>
        <v>0</v>
      </c>
      <c r="L2800" s="54">
        <f t="shared" si="313"/>
        <v>0</v>
      </c>
      <c r="M2800" s="56">
        <f t="shared" si="316"/>
        <v>0</v>
      </c>
      <c r="N2800" s="5">
        <f t="shared" si="314"/>
        <v>1</v>
      </c>
      <c r="O2800" s="5">
        <f t="shared" si="315"/>
        <v>0</v>
      </c>
    </row>
    <row r="2801" spans="7:15" x14ac:dyDescent="0.2">
      <c r="G2801" s="3"/>
      <c r="H2801" s="2"/>
      <c r="I2801" s="12"/>
      <c r="J2801" s="67">
        <f t="shared" si="311"/>
        <v>0</v>
      </c>
      <c r="K2801" s="5">
        <f t="shared" si="312"/>
        <v>0</v>
      </c>
      <c r="L2801" s="54">
        <f t="shared" si="313"/>
        <v>0</v>
      </c>
      <c r="M2801" s="56">
        <f t="shared" si="316"/>
        <v>0</v>
      </c>
      <c r="N2801" s="5">
        <f t="shared" si="314"/>
        <v>1</v>
      </c>
      <c r="O2801" s="5">
        <f t="shared" si="315"/>
        <v>0</v>
      </c>
    </row>
    <row r="2802" spans="7:15" x14ac:dyDescent="0.2">
      <c r="G2802" s="3"/>
      <c r="H2802" s="2"/>
      <c r="I2802" s="12"/>
      <c r="J2802" s="67">
        <f t="shared" si="311"/>
        <v>0</v>
      </c>
      <c r="K2802" s="5">
        <f t="shared" si="312"/>
        <v>0</v>
      </c>
      <c r="L2802" s="54">
        <f t="shared" si="313"/>
        <v>0</v>
      </c>
      <c r="M2802" s="56" t="e">
        <f>IF(D2802="",#REF!,D2802)</f>
        <v>#REF!</v>
      </c>
      <c r="N2802" s="5">
        <f t="shared" si="314"/>
        <v>1</v>
      </c>
      <c r="O2802" s="5">
        <f t="shared" si="315"/>
        <v>0</v>
      </c>
    </row>
    <row r="2803" spans="7:15" x14ac:dyDescent="0.2">
      <c r="G2803" s="3"/>
      <c r="H2803" s="2"/>
      <c r="I2803" s="12"/>
      <c r="J2803" s="67">
        <f t="shared" si="311"/>
        <v>0</v>
      </c>
      <c r="K2803" s="5">
        <f t="shared" si="312"/>
        <v>0</v>
      </c>
      <c r="L2803" s="54">
        <f t="shared" si="313"/>
        <v>0</v>
      </c>
      <c r="M2803" s="56">
        <f t="shared" si="316"/>
        <v>0</v>
      </c>
      <c r="N2803" s="5">
        <f t="shared" si="314"/>
        <v>1</v>
      </c>
      <c r="O2803" s="5">
        <f t="shared" si="315"/>
        <v>0</v>
      </c>
    </row>
    <row r="2804" spans="7:15" x14ac:dyDescent="0.2">
      <c r="G2804" s="3"/>
      <c r="H2804" s="2"/>
      <c r="I2804" s="12"/>
      <c r="J2804" s="67">
        <f t="shared" si="311"/>
        <v>0</v>
      </c>
      <c r="K2804" s="5">
        <f t="shared" si="312"/>
        <v>0</v>
      </c>
      <c r="L2804" s="54">
        <f t="shared" si="313"/>
        <v>0</v>
      </c>
      <c r="M2804" s="56">
        <f t="shared" si="316"/>
        <v>0</v>
      </c>
      <c r="N2804" s="5">
        <f t="shared" si="314"/>
        <v>1</v>
      </c>
      <c r="O2804" s="5">
        <f t="shared" si="315"/>
        <v>0</v>
      </c>
    </row>
    <row r="2805" spans="7:15" x14ac:dyDescent="0.2">
      <c r="G2805" s="3"/>
      <c r="H2805" s="2"/>
      <c r="I2805" s="12"/>
      <c r="J2805" s="67">
        <f t="shared" si="311"/>
        <v>0</v>
      </c>
      <c r="K2805" s="5">
        <f t="shared" si="312"/>
        <v>0</v>
      </c>
      <c r="L2805" s="54">
        <f t="shared" si="313"/>
        <v>0</v>
      </c>
      <c r="M2805" s="56">
        <f t="shared" si="316"/>
        <v>0</v>
      </c>
      <c r="N2805" s="5">
        <f t="shared" si="314"/>
        <v>1</v>
      </c>
      <c r="O2805" s="5">
        <f t="shared" si="315"/>
        <v>0</v>
      </c>
    </row>
    <row r="2806" spans="7:15" x14ac:dyDescent="0.2">
      <c r="G2806" s="3"/>
      <c r="H2806" s="2"/>
      <c r="I2806" s="12"/>
      <c r="J2806" s="67">
        <f t="shared" si="311"/>
        <v>0</v>
      </c>
      <c r="K2806" s="5">
        <f t="shared" si="312"/>
        <v>0</v>
      </c>
      <c r="L2806" s="54">
        <f t="shared" si="313"/>
        <v>0</v>
      </c>
      <c r="M2806" s="56">
        <f t="shared" si="316"/>
        <v>0</v>
      </c>
      <c r="N2806" s="5">
        <f t="shared" si="314"/>
        <v>1</v>
      </c>
      <c r="O2806" s="5">
        <f t="shared" si="315"/>
        <v>0</v>
      </c>
    </row>
    <row r="2807" spans="7:15" x14ac:dyDescent="0.2">
      <c r="G2807" s="3"/>
      <c r="H2807" s="2"/>
      <c r="I2807" s="12"/>
      <c r="J2807" s="67">
        <f t="shared" si="311"/>
        <v>0</v>
      </c>
      <c r="K2807" s="5">
        <f t="shared" si="312"/>
        <v>0</v>
      </c>
      <c r="L2807" s="54">
        <f t="shared" si="313"/>
        <v>0</v>
      </c>
      <c r="M2807" s="56">
        <f t="shared" si="316"/>
        <v>0</v>
      </c>
      <c r="N2807" s="5">
        <f t="shared" si="314"/>
        <v>1</v>
      </c>
      <c r="O2807" s="5">
        <f t="shared" si="315"/>
        <v>0</v>
      </c>
    </row>
    <row r="2808" spans="7:15" x14ac:dyDescent="0.2">
      <c r="G2808" s="3"/>
      <c r="H2808" s="2"/>
      <c r="I2808" s="12"/>
      <c r="J2808" s="67">
        <f t="shared" si="311"/>
        <v>0</v>
      </c>
      <c r="K2808" s="5">
        <f t="shared" si="312"/>
        <v>0</v>
      </c>
      <c r="L2808" s="54">
        <f t="shared" si="313"/>
        <v>0</v>
      </c>
      <c r="M2808" s="56">
        <f t="shared" si="316"/>
        <v>0</v>
      </c>
      <c r="N2808" s="5">
        <f t="shared" si="314"/>
        <v>1</v>
      </c>
      <c r="O2808" s="5">
        <f t="shared" si="315"/>
        <v>0</v>
      </c>
    </row>
    <row r="2809" spans="7:15" x14ac:dyDescent="0.2">
      <c r="G2809" s="3"/>
      <c r="H2809" s="2"/>
      <c r="I2809" s="12"/>
      <c r="J2809" s="67">
        <f t="shared" si="311"/>
        <v>0</v>
      </c>
      <c r="K2809" s="5">
        <f t="shared" si="312"/>
        <v>0</v>
      </c>
      <c r="L2809" s="54">
        <f t="shared" si="313"/>
        <v>0</v>
      </c>
      <c r="M2809" s="56">
        <f t="shared" si="316"/>
        <v>0</v>
      </c>
      <c r="N2809" s="5">
        <f t="shared" si="314"/>
        <v>1</v>
      </c>
      <c r="O2809" s="5">
        <f t="shared" si="315"/>
        <v>0</v>
      </c>
    </row>
    <row r="2810" spans="7:15" x14ac:dyDescent="0.2">
      <c r="G2810" s="3"/>
      <c r="H2810" s="2"/>
      <c r="I2810" s="12"/>
      <c r="J2810" s="67">
        <f t="shared" si="311"/>
        <v>0</v>
      </c>
      <c r="K2810" s="5">
        <f t="shared" si="312"/>
        <v>0</v>
      </c>
      <c r="L2810" s="54">
        <f t="shared" si="313"/>
        <v>0</v>
      </c>
      <c r="M2810" s="56">
        <f t="shared" si="316"/>
        <v>0</v>
      </c>
      <c r="N2810" s="5">
        <f t="shared" si="314"/>
        <v>1</v>
      </c>
      <c r="O2810" s="5">
        <f t="shared" si="315"/>
        <v>0</v>
      </c>
    </row>
    <row r="2811" spans="7:15" x14ac:dyDescent="0.2">
      <c r="G2811" s="3"/>
      <c r="H2811" s="2"/>
      <c r="I2811" s="12"/>
      <c r="J2811" s="67">
        <f t="shared" si="311"/>
        <v>0</v>
      </c>
      <c r="K2811" s="5">
        <f t="shared" si="312"/>
        <v>0</v>
      </c>
      <c r="L2811" s="54">
        <f t="shared" si="313"/>
        <v>0</v>
      </c>
      <c r="M2811" s="56" t="e">
        <f>IF(D2811="",#REF!,D2811)</f>
        <v>#REF!</v>
      </c>
      <c r="N2811" s="5">
        <f t="shared" si="314"/>
        <v>1</v>
      </c>
      <c r="O2811" s="5">
        <f t="shared" si="315"/>
        <v>0</v>
      </c>
    </row>
    <row r="2812" spans="7:15" x14ac:dyDescent="0.2">
      <c r="G2812" s="3"/>
      <c r="H2812" s="2"/>
      <c r="I2812" s="12"/>
      <c r="J2812" s="67">
        <f t="shared" si="311"/>
        <v>0</v>
      </c>
      <c r="K2812" s="5">
        <f t="shared" si="312"/>
        <v>0</v>
      </c>
      <c r="L2812" s="54">
        <f t="shared" si="313"/>
        <v>0</v>
      </c>
      <c r="M2812" s="56">
        <f t="shared" si="316"/>
        <v>0</v>
      </c>
      <c r="N2812" s="5">
        <f t="shared" si="314"/>
        <v>1</v>
      </c>
      <c r="O2812" s="5">
        <f t="shared" si="315"/>
        <v>0</v>
      </c>
    </row>
    <row r="2813" spans="7:15" x14ac:dyDescent="0.2">
      <c r="G2813" s="3"/>
      <c r="H2813" s="2"/>
      <c r="I2813" s="12"/>
      <c r="J2813" s="67">
        <f t="shared" si="311"/>
        <v>0</v>
      </c>
      <c r="K2813" s="5">
        <f t="shared" si="312"/>
        <v>0</v>
      </c>
      <c r="L2813" s="54">
        <f t="shared" si="313"/>
        <v>0</v>
      </c>
      <c r="M2813" s="56">
        <f t="shared" si="316"/>
        <v>0</v>
      </c>
      <c r="N2813" s="5">
        <f t="shared" si="314"/>
        <v>1</v>
      </c>
      <c r="O2813" s="5">
        <f t="shared" si="315"/>
        <v>0</v>
      </c>
    </row>
    <row r="2814" spans="7:15" x14ac:dyDescent="0.2">
      <c r="G2814" s="3"/>
      <c r="H2814" s="2"/>
      <c r="I2814" s="12"/>
      <c r="J2814" s="67">
        <f t="shared" si="311"/>
        <v>0</v>
      </c>
      <c r="K2814" s="5">
        <f t="shared" si="312"/>
        <v>0</v>
      </c>
      <c r="L2814" s="54">
        <f t="shared" si="313"/>
        <v>0</v>
      </c>
      <c r="M2814" s="56">
        <f t="shared" si="316"/>
        <v>0</v>
      </c>
      <c r="N2814" s="5">
        <f t="shared" si="314"/>
        <v>1</v>
      </c>
      <c r="O2814" s="5">
        <f t="shared" si="315"/>
        <v>0</v>
      </c>
    </row>
    <row r="2815" spans="7:15" x14ac:dyDescent="0.2">
      <c r="G2815" s="3"/>
      <c r="H2815" s="2"/>
      <c r="I2815" s="12"/>
      <c r="J2815" s="67">
        <f t="shared" si="311"/>
        <v>0</v>
      </c>
      <c r="K2815" s="5">
        <f t="shared" si="312"/>
        <v>0</v>
      </c>
      <c r="L2815" s="54">
        <f t="shared" si="313"/>
        <v>0</v>
      </c>
      <c r="M2815" s="56">
        <f t="shared" si="316"/>
        <v>0</v>
      </c>
      <c r="N2815" s="5">
        <f t="shared" si="314"/>
        <v>1</v>
      </c>
      <c r="O2815" s="5">
        <f t="shared" si="315"/>
        <v>0</v>
      </c>
    </row>
    <row r="2816" spans="7:15" x14ac:dyDescent="0.2">
      <c r="G2816" s="3"/>
      <c r="H2816" s="2"/>
      <c r="I2816" s="12"/>
      <c r="J2816" s="67">
        <f t="shared" si="311"/>
        <v>0</v>
      </c>
      <c r="K2816" s="5">
        <f t="shared" si="312"/>
        <v>0</v>
      </c>
      <c r="L2816" s="54">
        <f t="shared" si="313"/>
        <v>0</v>
      </c>
      <c r="M2816" s="56">
        <f t="shared" si="316"/>
        <v>0</v>
      </c>
      <c r="N2816" s="5">
        <f t="shared" si="314"/>
        <v>1</v>
      </c>
      <c r="O2816" s="5">
        <f t="shared" si="315"/>
        <v>0</v>
      </c>
    </row>
    <row r="2817" spans="7:15" x14ac:dyDescent="0.2">
      <c r="G2817" s="3"/>
      <c r="H2817" s="2"/>
      <c r="I2817" s="12"/>
      <c r="J2817" s="67">
        <f t="shared" si="311"/>
        <v>0</v>
      </c>
      <c r="K2817" s="5">
        <f t="shared" si="312"/>
        <v>0</v>
      </c>
      <c r="L2817" s="54">
        <f t="shared" si="313"/>
        <v>0</v>
      </c>
      <c r="M2817" s="56">
        <f t="shared" si="316"/>
        <v>0</v>
      </c>
      <c r="N2817" s="5">
        <f t="shared" si="314"/>
        <v>1</v>
      </c>
      <c r="O2817" s="5">
        <f t="shared" si="315"/>
        <v>0</v>
      </c>
    </row>
    <row r="2818" spans="7:15" x14ac:dyDescent="0.2">
      <c r="G2818" s="3"/>
      <c r="H2818" s="2"/>
      <c r="I2818" s="12"/>
      <c r="J2818" s="67">
        <f t="shared" si="311"/>
        <v>0</v>
      </c>
      <c r="K2818" s="5">
        <f t="shared" si="312"/>
        <v>0</v>
      </c>
      <c r="L2818" s="54">
        <f t="shared" si="313"/>
        <v>0</v>
      </c>
      <c r="M2818" s="56">
        <f t="shared" si="316"/>
        <v>0</v>
      </c>
      <c r="N2818" s="5">
        <f t="shared" si="314"/>
        <v>1</v>
      </c>
      <c r="O2818" s="5">
        <f t="shared" si="315"/>
        <v>0</v>
      </c>
    </row>
    <row r="2819" spans="7:15" x14ac:dyDescent="0.2">
      <c r="G2819" s="3"/>
      <c r="H2819" s="2"/>
      <c r="I2819" s="12"/>
      <c r="J2819" s="67">
        <f t="shared" si="311"/>
        <v>0</v>
      </c>
      <c r="K2819" s="5">
        <f t="shared" si="312"/>
        <v>0</v>
      </c>
      <c r="L2819" s="54">
        <f t="shared" si="313"/>
        <v>0</v>
      </c>
      <c r="M2819" s="56">
        <f t="shared" si="316"/>
        <v>0</v>
      </c>
      <c r="N2819" s="5">
        <f t="shared" si="314"/>
        <v>1</v>
      </c>
      <c r="O2819" s="5">
        <f t="shared" si="315"/>
        <v>0</v>
      </c>
    </row>
    <row r="2820" spans="7:15" x14ac:dyDescent="0.2">
      <c r="G2820" s="3"/>
      <c r="H2820" s="2"/>
      <c r="I2820" s="12"/>
      <c r="J2820" s="67">
        <f t="shared" ref="J2820:J2883" si="317">IF(A2820=C2820,0,H2820)</f>
        <v>0</v>
      </c>
      <c r="K2820" s="5">
        <f t="shared" ref="K2820:K2883" si="318">IF(J2820&gt;0,1,0)</f>
        <v>0</v>
      </c>
      <c r="L2820" s="54">
        <f t="shared" ref="L2820:L2883" si="319">IF(K2820=0,0,IF(I2820="did not close",0,IF(I2820="",0,1)))</f>
        <v>0</v>
      </c>
      <c r="M2820" s="56">
        <f t="shared" si="316"/>
        <v>0</v>
      </c>
      <c r="N2820" s="5">
        <f t="shared" ref="N2820:N2883" si="320">IF(A2820=C2820,1,0)</f>
        <v>1</v>
      </c>
      <c r="O2820" s="5">
        <f t="shared" ref="O2820:O2883" si="321">IF(K2820=0,IF(I2820="did not close",0,IF(I2820="",0,1)),0)</f>
        <v>0</v>
      </c>
    </row>
    <row r="2821" spans="7:15" x14ac:dyDescent="0.2">
      <c r="G2821" s="3"/>
      <c r="H2821" s="2"/>
      <c r="I2821" s="12"/>
      <c r="J2821" s="67">
        <f t="shared" si="317"/>
        <v>0</v>
      </c>
      <c r="K2821" s="5">
        <f t="shared" si="318"/>
        <v>0</v>
      </c>
      <c r="L2821" s="54">
        <f t="shared" si="319"/>
        <v>0</v>
      </c>
      <c r="M2821" s="56">
        <f t="shared" si="316"/>
        <v>0</v>
      </c>
      <c r="N2821" s="5">
        <f t="shared" si="320"/>
        <v>1</v>
      </c>
      <c r="O2821" s="5">
        <f t="shared" si="321"/>
        <v>0</v>
      </c>
    </row>
    <row r="2822" spans="7:15" x14ac:dyDescent="0.2">
      <c r="G2822" s="3"/>
      <c r="H2822" s="2"/>
      <c r="I2822" s="12"/>
      <c r="J2822" s="67">
        <f t="shared" si="317"/>
        <v>0</v>
      </c>
      <c r="K2822" s="5">
        <f t="shared" si="318"/>
        <v>0</v>
      </c>
      <c r="L2822" s="54">
        <f t="shared" si="319"/>
        <v>0</v>
      </c>
      <c r="M2822" s="56">
        <f t="shared" si="316"/>
        <v>0</v>
      </c>
      <c r="N2822" s="5">
        <f t="shared" si="320"/>
        <v>1</v>
      </c>
      <c r="O2822" s="5">
        <f t="shared" si="321"/>
        <v>0</v>
      </c>
    </row>
    <row r="2823" spans="7:15" x14ac:dyDescent="0.2">
      <c r="G2823" s="3"/>
      <c r="H2823" s="2"/>
      <c r="I2823" s="12"/>
      <c r="J2823" s="67">
        <f t="shared" si="317"/>
        <v>0</v>
      </c>
      <c r="K2823" s="5">
        <f t="shared" si="318"/>
        <v>0</v>
      </c>
      <c r="L2823" s="54">
        <f t="shared" si="319"/>
        <v>0</v>
      </c>
      <c r="M2823" s="56">
        <f t="shared" si="316"/>
        <v>0</v>
      </c>
      <c r="N2823" s="5">
        <f t="shared" si="320"/>
        <v>1</v>
      </c>
      <c r="O2823" s="5">
        <f t="shared" si="321"/>
        <v>0</v>
      </c>
    </row>
    <row r="2824" spans="7:15" x14ac:dyDescent="0.2">
      <c r="G2824" s="3"/>
      <c r="H2824" s="2"/>
      <c r="I2824" s="12"/>
      <c r="J2824" s="67">
        <f t="shared" si="317"/>
        <v>0</v>
      </c>
      <c r="K2824" s="5">
        <f t="shared" si="318"/>
        <v>0</v>
      </c>
      <c r="L2824" s="54">
        <f t="shared" si="319"/>
        <v>0</v>
      </c>
      <c r="M2824" s="56">
        <f t="shared" si="316"/>
        <v>0</v>
      </c>
      <c r="N2824" s="5">
        <f t="shared" si="320"/>
        <v>1</v>
      </c>
      <c r="O2824" s="5">
        <f t="shared" si="321"/>
        <v>0</v>
      </c>
    </row>
    <row r="2825" spans="7:15" x14ac:dyDescent="0.2">
      <c r="G2825" s="3"/>
      <c r="H2825" s="2"/>
      <c r="I2825" s="12"/>
      <c r="J2825" s="67">
        <f t="shared" si="317"/>
        <v>0</v>
      </c>
      <c r="K2825" s="5">
        <f t="shared" si="318"/>
        <v>0</v>
      </c>
      <c r="L2825" s="54">
        <f t="shared" si="319"/>
        <v>0</v>
      </c>
      <c r="M2825" s="56">
        <f t="shared" si="316"/>
        <v>0</v>
      </c>
      <c r="N2825" s="5">
        <f t="shared" si="320"/>
        <v>1</v>
      </c>
      <c r="O2825" s="5">
        <f t="shared" si="321"/>
        <v>0</v>
      </c>
    </row>
    <row r="2826" spans="7:15" x14ac:dyDescent="0.2">
      <c r="G2826" s="3"/>
      <c r="H2826" s="2"/>
      <c r="I2826" s="12"/>
      <c r="J2826" s="67">
        <f t="shared" si="317"/>
        <v>0</v>
      </c>
      <c r="K2826" s="5">
        <f t="shared" si="318"/>
        <v>0</v>
      </c>
      <c r="L2826" s="54">
        <f t="shared" si="319"/>
        <v>0</v>
      </c>
      <c r="M2826" s="56">
        <f t="shared" si="316"/>
        <v>0</v>
      </c>
      <c r="N2826" s="5">
        <f t="shared" si="320"/>
        <v>1</v>
      </c>
      <c r="O2826" s="5">
        <f t="shared" si="321"/>
        <v>0</v>
      </c>
    </row>
    <row r="2827" spans="7:15" x14ac:dyDescent="0.2">
      <c r="G2827" s="3"/>
      <c r="H2827" s="2"/>
      <c r="I2827" s="12"/>
      <c r="J2827" s="67">
        <f t="shared" si="317"/>
        <v>0</v>
      </c>
      <c r="K2827" s="5">
        <f t="shared" si="318"/>
        <v>0</v>
      </c>
      <c r="L2827" s="54">
        <f t="shared" si="319"/>
        <v>0</v>
      </c>
      <c r="M2827" s="56">
        <f t="shared" si="316"/>
        <v>0</v>
      </c>
      <c r="N2827" s="5">
        <f t="shared" si="320"/>
        <v>1</v>
      </c>
      <c r="O2827" s="5">
        <f t="shared" si="321"/>
        <v>0</v>
      </c>
    </row>
    <row r="2828" spans="7:15" x14ac:dyDescent="0.2">
      <c r="G2828" s="3"/>
      <c r="H2828" s="2"/>
      <c r="I2828" s="12"/>
      <c r="J2828" s="67">
        <f t="shared" si="317"/>
        <v>0</v>
      </c>
      <c r="K2828" s="5">
        <f t="shared" si="318"/>
        <v>0</v>
      </c>
      <c r="L2828" s="54">
        <f t="shared" si="319"/>
        <v>0</v>
      </c>
      <c r="M2828" s="56">
        <f t="shared" si="316"/>
        <v>0</v>
      </c>
      <c r="N2828" s="5">
        <f t="shared" si="320"/>
        <v>1</v>
      </c>
      <c r="O2828" s="5">
        <f t="shared" si="321"/>
        <v>0</v>
      </c>
    </row>
    <row r="2829" spans="7:15" x14ac:dyDescent="0.2">
      <c r="G2829" s="3"/>
      <c r="H2829" s="2"/>
      <c r="I2829" s="12"/>
      <c r="J2829" s="67">
        <f t="shared" si="317"/>
        <v>0</v>
      </c>
      <c r="K2829" s="5">
        <f t="shared" si="318"/>
        <v>0</v>
      </c>
      <c r="L2829" s="54">
        <f t="shared" si="319"/>
        <v>0</v>
      </c>
      <c r="M2829" s="56">
        <f t="shared" si="316"/>
        <v>0</v>
      </c>
      <c r="N2829" s="5">
        <f t="shared" si="320"/>
        <v>1</v>
      </c>
      <c r="O2829" s="5">
        <f t="shared" si="321"/>
        <v>0</v>
      </c>
    </row>
    <row r="2830" spans="7:15" x14ac:dyDescent="0.2">
      <c r="G2830" s="3"/>
      <c r="H2830" s="2"/>
      <c r="I2830" s="12"/>
      <c r="J2830" s="67">
        <f t="shared" si="317"/>
        <v>0</v>
      </c>
      <c r="K2830" s="5">
        <f t="shared" si="318"/>
        <v>0</v>
      </c>
      <c r="L2830" s="54">
        <f t="shared" si="319"/>
        <v>0</v>
      </c>
      <c r="M2830" s="56">
        <f t="shared" si="316"/>
        <v>0</v>
      </c>
      <c r="N2830" s="5">
        <f t="shared" si="320"/>
        <v>1</v>
      </c>
      <c r="O2830" s="5">
        <f t="shared" si="321"/>
        <v>0</v>
      </c>
    </row>
    <row r="2831" spans="7:15" x14ac:dyDescent="0.2">
      <c r="G2831" s="3"/>
      <c r="H2831" s="2"/>
      <c r="I2831" s="12"/>
      <c r="J2831" s="67">
        <f t="shared" si="317"/>
        <v>0</v>
      </c>
      <c r="K2831" s="5">
        <f t="shared" si="318"/>
        <v>0</v>
      </c>
      <c r="L2831" s="54">
        <f t="shared" si="319"/>
        <v>0</v>
      </c>
      <c r="M2831" s="56">
        <f t="shared" si="316"/>
        <v>0</v>
      </c>
      <c r="N2831" s="5">
        <f t="shared" si="320"/>
        <v>1</v>
      </c>
      <c r="O2831" s="5">
        <f t="shared" si="321"/>
        <v>0</v>
      </c>
    </row>
    <row r="2832" spans="7:15" x14ac:dyDescent="0.2">
      <c r="G2832" s="3"/>
      <c r="H2832" s="2"/>
      <c r="I2832" s="12"/>
      <c r="J2832" s="67">
        <f t="shared" si="317"/>
        <v>0</v>
      </c>
      <c r="K2832" s="5">
        <f t="shared" si="318"/>
        <v>0</v>
      </c>
      <c r="L2832" s="54">
        <f t="shared" si="319"/>
        <v>0</v>
      </c>
      <c r="M2832" s="56">
        <f t="shared" si="316"/>
        <v>0</v>
      </c>
      <c r="N2832" s="5">
        <f t="shared" si="320"/>
        <v>1</v>
      </c>
      <c r="O2832" s="5">
        <f t="shared" si="321"/>
        <v>0</v>
      </c>
    </row>
    <row r="2833" spans="7:15" x14ac:dyDescent="0.2">
      <c r="G2833" s="3"/>
      <c r="H2833" s="2"/>
      <c r="I2833" s="12"/>
      <c r="J2833" s="67">
        <f t="shared" si="317"/>
        <v>0</v>
      </c>
      <c r="K2833" s="5">
        <f t="shared" si="318"/>
        <v>0</v>
      </c>
      <c r="L2833" s="54">
        <f t="shared" si="319"/>
        <v>0</v>
      </c>
      <c r="M2833" s="56">
        <f t="shared" si="316"/>
        <v>0</v>
      </c>
      <c r="N2833" s="5">
        <f t="shared" si="320"/>
        <v>1</v>
      </c>
      <c r="O2833" s="5">
        <f t="shared" si="321"/>
        <v>0</v>
      </c>
    </row>
    <row r="2834" spans="7:15" x14ac:dyDescent="0.2">
      <c r="G2834" s="3"/>
      <c r="H2834" s="2"/>
      <c r="I2834" s="12"/>
      <c r="J2834" s="67">
        <f t="shared" si="317"/>
        <v>0</v>
      </c>
      <c r="K2834" s="5">
        <f t="shared" si="318"/>
        <v>0</v>
      </c>
      <c r="L2834" s="54">
        <f t="shared" si="319"/>
        <v>0</v>
      </c>
      <c r="M2834" s="56">
        <f t="shared" si="316"/>
        <v>0</v>
      </c>
      <c r="N2834" s="5">
        <f t="shared" si="320"/>
        <v>1</v>
      </c>
      <c r="O2834" s="5">
        <f t="shared" si="321"/>
        <v>0</v>
      </c>
    </row>
    <row r="2835" spans="7:15" x14ac:dyDescent="0.2">
      <c r="G2835" s="3"/>
      <c r="H2835" s="2"/>
      <c r="I2835" s="12"/>
      <c r="J2835" s="67">
        <f t="shared" si="317"/>
        <v>0</v>
      </c>
      <c r="K2835" s="5">
        <f t="shared" si="318"/>
        <v>0</v>
      </c>
      <c r="L2835" s="54">
        <f t="shared" si="319"/>
        <v>0</v>
      </c>
      <c r="M2835" s="56">
        <f t="shared" si="316"/>
        <v>0</v>
      </c>
      <c r="N2835" s="5">
        <f t="shared" si="320"/>
        <v>1</v>
      </c>
      <c r="O2835" s="5">
        <f t="shared" si="321"/>
        <v>0</v>
      </c>
    </row>
    <row r="2836" spans="7:15" x14ac:dyDescent="0.2">
      <c r="G2836" s="3"/>
      <c r="H2836" s="2"/>
      <c r="I2836" s="12"/>
      <c r="J2836" s="67">
        <f t="shared" si="317"/>
        <v>0</v>
      </c>
      <c r="K2836" s="5">
        <f t="shared" si="318"/>
        <v>0</v>
      </c>
      <c r="L2836" s="54">
        <f t="shared" si="319"/>
        <v>0</v>
      </c>
      <c r="M2836" s="56">
        <f t="shared" si="316"/>
        <v>0</v>
      </c>
      <c r="N2836" s="5">
        <f t="shared" si="320"/>
        <v>1</v>
      </c>
      <c r="O2836" s="5">
        <f t="shared" si="321"/>
        <v>0</v>
      </c>
    </row>
    <row r="2837" spans="7:15" x14ac:dyDescent="0.2">
      <c r="G2837" s="3"/>
      <c r="H2837" s="2"/>
      <c r="I2837" s="12"/>
      <c r="J2837" s="67">
        <f t="shared" si="317"/>
        <v>0</v>
      </c>
      <c r="K2837" s="5">
        <f t="shared" si="318"/>
        <v>0</v>
      </c>
      <c r="L2837" s="54">
        <f t="shared" si="319"/>
        <v>0</v>
      </c>
      <c r="M2837" s="56">
        <f t="shared" si="316"/>
        <v>0</v>
      </c>
      <c r="N2837" s="5">
        <f t="shared" si="320"/>
        <v>1</v>
      </c>
      <c r="O2837" s="5">
        <f t="shared" si="321"/>
        <v>0</v>
      </c>
    </row>
    <row r="2838" spans="7:15" x14ac:dyDescent="0.2">
      <c r="G2838" s="3"/>
      <c r="H2838" s="2"/>
      <c r="I2838" s="12"/>
      <c r="J2838" s="67">
        <f t="shared" si="317"/>
        <v>0</v>
      </c>
      <c r="K2838" s="5">
        <f t="shared" si="318"/>
        <v>0</v>
      </c>
      <c r="L2838" s="54">
        <f t="shared" si="319"/>
        <v>0</v>
      </c>
      <c r="M2838" s="56">
        <f t="shared" si="316"/>
        <v>0</v>
      </c>
      <c r="N2838" s="5">
        <f t="shared" si="320"/>
        <v>1</v>
      </c>
      <c r="O2838" s="5">
        <f t="shared" si="321"/>
        <v>0</v>
      </c>
    </row>
    <row r="2839" spans="7:15" x14ac:dyDescent="0.2">
      <c r="G2839" s="3"/>
      <c r="H2839" s="2"/>
      <c r="I2839" s="12"/>
      <c r="J2839" s="67">
        <f t="shared" si="317"/>
        <v>0</v>
      </c>
      <c r="K2839" s="5">
        <f t="shared" si="318"/>
        <v>0</v>
      </c>
      <c r="L2839" s="54">
        <f t="shared" si="319"/>
        <v>0</v>
      </c>
      <c r="M2839" s="56">
        <f t="shared" si="316"/>
        <v>0</v>
      </c>
      <c r="N2839" s="5">
        <f t="shared" si="320"/>
        <v>1</v>
      </c>
      <c r="O2839" s="5">
        <f t="shared" si="321"/>
        <v>0</v>
      </c>
    </row>
    <row r="2840" spans="7:15" x14ac:dyDescent="0.2">
      <c r="G2840" s="3"/>
      <c r="H2840" s="2"/>
      <c r="I2840" s="12"/>
      <c r="J2840" s="67">
        <f t="shared" si="317"/>
        <v>0</v>
      </c>
      <c r="K2840" s="5">
        <f t="shared" si="318"/>
        <v>0</v>
      </c>
      <c r="L2840" s="54">
        <f t="shared" si="319"/>
        <v>0</v>
      </c>
      <c r="M2840" s="56">
        <f t="shared" si="316"/>
        <v>0</v>
      </c>
      <c r="N2840" s="5">
        <f t="shared" si="320"/>
        <v>1</v>
      </c>
      <c r="O2840" s="5">
        <f t="shared" si="321"/>
        <v>0</v>
      </c>
    </row>
    <row r="2841" spans="7:15" x14ac:dyDescent="0.2">
      <c r="G2841" s="3"/>
      <c r="H2841" s="2"/>
      <c r="I2841" s="12"/>
      <c r="J2841" s="67">
        <f t="shared" si="317"/>
        <v>0</v>
      </c>
      <c r="K2841" s="5">
        <f t="shared" si="318"/>
        <v>0</v>
      </c>
      <c r="L2841" s="54">
        <f t="shared" si="319"/>
        <v>0</v>
      </c>
      <c r="M2841" s="56">
        <f t="shared" si="316"/>
        <v>0</v>
      </c>
      <c r="N2841" s="5">
        <f t="shared" si="320"/>
        <v>1</v>
      </c>
      <c r="O2841" s="5">
        <f t="shared" si="321"/>
        <v>0</v>
      </c>
    </row>
    <row r="2842" spans="7:15" x14ac:dyDescent="0.2">
      <c r="G2842" s="3"/>
      <c r="H2842" s="2"/>
      <c r="I2842" s="12"/>
      <c r="J2842" s="67">
        <f t="shared" si="317"/>
        <v>0</v>
      </c>
      <c r="K2842" s="5">
        <f t="shared" si="318"/>
        <v>0</v>
      </c>
      <c r="L2842" s="54">
        <f t="shared" si="319"/>
        <v>0</v>
      </c>
      <c r="M2842" s="56">
        <f t="shared" si="316"/>
        <v>0</v>
      </c>
      <c r="N2842" s="5">
        <f t="shared" si="320"/>
        <v>1</v>
      </c>
      <c r="O2842" s="5">
        <f t="shared" si="321"/>
        <v>0</v>
      </c>
    </row>
    <row r="2843" spans="7:15" x14ac:dyDescent="0.2">
      <c r="G2843" s="3"/>
      <c r="H2843" s="2"/>
      <c r="I2843" s="12"/>
      <c r="J2843" s="67">
        <f t="shared" si="317"/>
        <v>0</v>
      </c>
      <c r="K2843" s="5">
        <f t="shared" si="318"/>
        <v>0</v>
      </c>
      <c r="L2843" s="54">
        <f t="shared" si="319"/>
        <v>0</v>
      </c>
      <c r="M2843" s="56">
        <f t="shared" si="316"/>
        <v>0</v>
      </c>
      <c r="N2843" s="5">
        <f t="shared" si="320"/>
        <v>1</v>
      </c>
      <c r="O2843" s="5">
        <f t="shared" si="321"/>
        <v>0</v>
      </c>
    </row>
    <row r="2844" spans="7:15" x14ac:dyDescent="0.2">
      <c r="G2844" s="3"/>
      <c r="H2844" s="2"/>
      <c r="I2844" s="12"/>
      <c r="J2844" s="67">
        <f t="shared" si="317"/>
        <v>0</v>
      </c>
      <c r="K2844" s="5">
        <f t="shared" si="318"/>
        <v>0</v>
      </c>
      <c r="L2844" s="54">
        <f t="shared" si="319"/>
        <v>0</v>
      </c>
      <c r="M2844" s="56">
        <f t="shared" si="316"/>
        <v>0</v>
      </c>
      <c r="N2844" s="5">
        <f t="shared" si="320"/>
        <v>1</v>
      </c>
      <c r="O2844" s="5">
        <f t="shared" si="321"/>
        <v>0</v>
      </c>
    </row>
    <row r="2845" spans="7:15" x14ac:dyDescent="0.2">
      <c r="G2845" s="3"/>
      <c r="H2845" s="2"/>
      <c r="I2845" s="12"/>
      <c r="J2845" s="67">
        <f t="shared" si="317"/>
        <v>0</v>
      </c>
      <c r="K2845" s="5">
        <f t="shared" si="318"/>
        <v>0</v>
      </c>
      <c r="L2845" s="54">
        <f t="shared" si="319"/>
        <v>0</v>
      </c>
      <c r="M2845" s="56">
        <f t="shared" si="316"/>
        <v>0</v>
      </c>
      <c r="N2845" s="5">
        <f t="shared" si="320"/>
        <v>1</v>
      </c>
      <c r="O2845" s="5">
        <f t="shared" si="321"/>
        <v>0</v>
      </c>
    </row>
    <row r="2846" spans="7:15" x14ac:dyDescent="0.2">
      <c r="G2846" s="3"/>
      <c r="H2846" s="2"/>
      <c r="I2846" s="12"/>
      <c r="J2846" s="67">
        <f t="shared" si="317"/>
        <v>0</v>
      </c>
      <c r="K2846" s="5">
        <f t="shared" si="318"/>
        <v>0</v>
      </c>
      <c r="L2846" s="54">
        <f t="shared" si="319"/>
        <v>0</v>
      </c>
      <c r="M2846" s="56">
        <f t="shared" ref="M2846:M2902" si="322">IF(D2846="",D2845,D2846)</f>
        <v>0</v>
      </c>
      <c r="N2846" s="5">
        <f t="shared" si="320"/>
        <v>1</v>
      </c>
      <c r="O2846" s="5">
        <f t="shared" si="321"/>
        <v>0</v>
      </c>
    </row>
    <row r="2847" spans="7:15" x14ac:dyDescent="0.2">
      <c r="G2847" s="3"/>
      <c r="H2847" s="2"/>
      <c r="I2847" s="12"/>
      <c r="J2847" s="67">
        <f t="shared" si="317"/>
        <v>0</v>
      </c>
      <c r="K2847" s="5">
        <f t="shared" si="318"/>
        <v>0</v>
      </c>
      <c r="L2847" s="54">
        <f t="shared" si="319"/>
        <v>0</v>
      </c>
      <c r="M2847" s="56">
        <f t="shared" si="322"/>
        <v>0</v>
      </c>
      <c r="N2847" s="5">
        <f t="shared" si="320"/>
        <v>1</v>
      </c>
      <c r="O2847" s="5">
        <f t="shared" si="321"/>
        <v>0</v>
      </c>
    </row>
    <row r="2848" spans="7:15" x14ac:dyDescent="0.2">
      <c r="G2848" s="3"/>
      <c r="H2848" s="2"/>
      <c r="I2848" s="12"/>
      <c r="J2848" s="67">
        <f t="shared" si="317"/>
        <v>0</v>
      </c>
      <c r="K2848" s="5">
        <f t="shared" si="318"/>
        <v>0</v>
      </c>
      <c r="L2848" s="54">
        <f t="shared" si="319"/>
        <v>0</v>
      </c>
      <c r="M2848" s="56">
        <f t="shared" si="322"/>
        <v>0</v>
      </c>
      <c r="N2848" s="5">
        <f t="shared" si="320"/>
        <v>1</v>
      </c>
      <c r="O2848" s="5">
        <f t="shared" si="321"/>
        <v>0</v>
      </c>
    </row>
    <row r="2849" spans="7:15" x14ac:dyDescent="0.2">
      <c r="G2849" s="3"/>
      <c r="H2849" s="2"/>
      <c r="I2849" s="12"/>
      <c r="J2849" s="67">
        <f t="shared" si="317"/>
        <v>0</v>
      </c>
      <c r="K2849" s="5">
        <f t="shared" si="318"/>
        <v>0</v>
      </c>
      <c r="L2849" s="54">
        <f t="shared" si="319"/>
        <v>0</v>
      </c>
      <c r="M2849" s="56">
        <f t="shared" si="322"/>
        <v>0</v>
      </c>
      <c r="N2849" s="5">
        <f t="shared" si="320"/>
        <v>1</v>
      </c>
      <c r="O2849" s="5">
        <f t="shared" si="321"/>
        <v>0</v>
      </c>
    </row>
    <row r="2850" spans="7:15" x14ac:dyDescent="0.2">
      <c r="G2850" s="3"/>
      <c r="H2850" s="2"/>
      <c r="I2850" s="12"/>
      <c r="J2850" s="67">
        <f t="shared" si="317"/>
        <v>0</v>
      </c>
      <c r="K2850" s="5">
        <f t="shared" si="318"/>
        <v>0</v>
      </c>
      <c r="L2850" s="54">
        <f t="shared" si="319"/>
        <v>0</v>
      </c>
      <c r="M2850" s="56">
        <f t="shared" si="322"/>
        <v>0</v>
      </c>
      <c r="N2850" s="5">
        <f t="shared" si="320"/>
        <v>1</v>
      </c>
      <c r="O2850" s="5">
        <f t="shared" si="321"/>
        <v>0</v>
      </c>
    </row>
    <row r="2851" spans="7:15" x14ac:dyDescent="0.2">
      <c r="G2851" s="3"/>
      <c r="H2851" s="2"/>
      <c r="I2851" s="12"/>
      <c r="J2851" s="67">
        <f t="shared" si="317"/>
        <v>0</v>
      </c>
      <c r="K2851" s="5">
        <f t="shared" si="318"/>
        <v>0</v>
      </c>
      <c r="L2851" s="54">
        <f t="shared" si="319"/>
        <v>0</v>
      </c>
      <c r="M2851" s="56">
        <f t="shared" si="322"/>
        <v>0</v>
      </c>
      <c r="N2851" s="5">
        <f t="shared" si="320"/>
        <v>1</v>
      </c>
      <c r="O2851" s="5">
        <f t="shared" si="321"/>
        <v>0</v>
      </c>
    </row>
    <row r="2852" spans="7:15" x14ac:dyDescent="0.2">
      <c r="G2852" s="3"/>
      <c r="H2852" s="2"/>
      <c r="I2852" s="12"/>
      <c r="J2852" s="67">
        <f t="shared" si="317"/>
        <v>0</v>
      </c>
      <c r="K2852" s="5">
        <f t="shared" si="318"/>
        <v>0</v>
      </c>
      <c r="L2852" s="54">
        <f t="shared" si="319"/>
        <v>0</v>
      </c>
      <c r="M2852" s="56">
        <f t="shared" si="322"/>
        <v>0</v>
      </c>
      <c r="N2852" s="5">
        <f t="shared" si="320"/>
        <v>1</v>
      </c>
      <c r="O2852" s="5">
        <f t="shared" si="321"/>
        <v>0</v>
      </c>
    </row>
    <row r="2853" spans="7:15" x14ac:dyDescent="0.2">
      <c r="G2853" s="3"/>
      <c r="H2853" s="2"/>
      <c r="I2853" s="12"/>
      <c r="J2853" s="67">
        <f t="shared" si="317"/>
        <v>0</v>
      </c>
      <c r="K2853" s="5">
        <f t="shared" si="318"/>
        <v>0</v>
      </c>
      <c r="L2853" s="54">
        <f t="shared" si="319"/>
        <v>0</v>
      </c>
      <c r="M2853" s="56">
        <f t="shared" si="322"/>
        <v>0</v>
      </c>
      <c r="N2853" s="5">
        <f t="shared" si="320"/>
        <v>1</v>
      </c>
      <c r="O2853" s="5">
        <f t="shared" si="321"/>
        <v>0</v>
      </c>
    </row>
    <row r="2854" spans="7:15" x14ac:dyDescent="0.2">
      <c r="G2854" s="3"/>
      <c r="H2854" s="2"/>
      <c r="I2854" s="12"/>
      <c r="J2854" s="67">
        <f t="shared" si="317"/>
        <v>0</v>
      </c>
      <c r="K2854" s="5">
        <f t="shared" si="318"/>
        <v>0</v>
      </c>
      <c r="L2854" s="54">
        <f t="shared" si="319"/>
        <v>0</v>
      </c>
      <c r="M2854" s="56" t="e">
        <f>IF(D2854="",#REF!,D2854)</f>
        <v>#REF!</v>
      </c>
      <c r="N2854" s="5">
        <f t="shared" si="320"/>
        <v>1</v>
      </c>
      <c r="O2854" s="5">
        <f t="shared" si="321"/>
        <v>0</v>
      </c>
    </row>
    <row r="2855" spans="7:15" x14ac:dyDescent="0.2">
      <c r="G2855" s="3"/>
      <c r="H2855" s="2"/>
      <c r="I2855" s="12"/>
      <c r="J2855" s="67">
        <f t="shared" si="317"/>
        <v>0</v>
      </c>
      <c r="K2855" s="5">
        <f t="shared" si="318"/>
        <v>0</v>
      </c>
      <c r="L2855" s="54">
        <f t="shared" si="319"/>
        <v>0</v>
      </c>
      <c r="M2855" s="56">
        <f t="shared" si="322"/>
        <v>0</v>
      </c>
      <c r="N2855" s="5">
        <f t="shared" si="320"/>
        <v>1</v>
      </c>
      <c r="O2855" s="5">
        <f t="shared" si="321"/>
        <v>0</v>
      </c>
    </row>
    <row r="2856" spans="7:15" x14ac:dyDescent="0.2">
      <c r="G2856" s="3"/>
      <c r="H2856" s="2"/>
      <c r="I2856" s="12"/>
      <c r="J2856" s="67">
        <f t="shared" si="317"/>
        <v>0</v>
      </c>
      <c r="K2856" s="5">
        <f t="shared" si="318"/>
        <v>0</v>
      </c>
      <c r="L2856" s="54">
        <f t="shared" si="319"/>
        <v>0</v>
      </c>
      <c r="M2856" s="56">
        <f t="shared" si="322"/>
        <v>0</v>
      </c>
      <c r="N2856" s="5">
        <f t="shared" si="320"/>
        <v>1</v>
      </c>
      <c r="O2856" s="5">
        <f t="shared" si="321"/>
        <v>0</v>
      </c>
    </row>
    <row r="2857" spans="7:15" x14ac:dyDescent="0.2">
      <c r="G2857" s="3"/>
      <c r="H2857" s="2"/>
      <c r="I2857" s="12"/>
      <c r="J2857" s="67">
        <f t="shared" si="317"/>
        <v>0</v>
      </c>
      <c r="K2857" s="5">
        <f t="shared" si="318"/>
        <v>0</v>
      </c>
      <c r="L2857" s="54">
        <f t="shared" si="319"/>
        <v>0</v>
      </c>
      <c r="M2857" s="56" t="e">
        <f>IF(D2857="",#REF!,D2857)</f>
        <v>#REF!</v>
      </c>
      <c r="N2857" s="5">
        <f t="shared" si="320"/>
        <v>1</v>
      </c>
      <c r="O2857" s="5">
        <f t="shared" si="321"/>
        <v>0</v>
      </c>
    </row>
    <row r="2858" spans="7:15" x14ac:dyDescent="0.2">
      <c r="G2858" s="3"/>
      <c r="H2858" s="2"/>
      <c r="I2858" s="12"/>
      <c r="J2858" s="67">
        <f t="shared" si="317"/>
        <v>0</v>
      </c>
      <c r="K2858" s="5">
        <f t="shared" si="318"/>
        <v>0</v>
      </c>
      <c r="L2858" s="54">
        <f t="shared" si="319"/>
        <v>0</v>
      </c>
      <c r="M2858" s="56">
        <f t="shared" si="322"/>
        <v>0</v>
      </c>
      <c r="N2858" s="5">
        <f t="shared" si="320"/>
        <v>1</v>
      </c>
      <c r="O2858" s="5">
        <f t="shared" si="321"/>
        <v>0</v>
      </c>
    </row>
    <row r="2859" spans="7:15" x14ac:dyDescent="0.2">
      <c r="G2859" s="3"/>
      <c r="H2859" s="2"/>
      <c r="I2859" s="12"/>
      <c r="J2859" s="67">
        <f t="shared" si="317"/>
        <v>0</v>
      </c>
      <c r="K2859" s="5">
        <f t="shared" si="318"/>
        <v>0</v>
      </c>
      <c r="L2859" s="54">
        <f t="shared" si="319"/>
        <v>0</v>
      </c>
      <c r="M2859" s="56">
        <f t="shared" si="322"/>
        <v>0</v>
      </c>
      <c r="N2859" s="5">
        <f t="shared" si="320"/>
        <v>1</v>
      </c>
      <c r="O2859" s="5">
        <f t="shared" si="321"/>
        <v>0</v>
      </c>
    </row>
    <row r="2860" spans="7:15" x14ac:dyDescent="0.2">
      <c r="G2860" s="3"/>
      <c r="H2860" s="2"/>
      <c r="I2860" s="12"/>
      <c r="J2860" s="67">
        <f t="shared" si="317"/>
        <v>0</v>
      </c>
      <c r="K2860" s="5">
        <f t="shared" si="318"/>
        <v>0</v>
      </c>
      <c r="L2860" s="54">
        <f t="shared" si="319"/>
        <v>0</v>
      </c>
      <c r="M2860" s="56">
        <f t="shared" si="322"/>
        <v>0</v>
      </c>
      <c r="N2860" s="5">
        <f t="shared" si="320"/>
        <v>1</v>
      </c>
      <c r="O2860" s="5">
        <f t="shared" si="321"/>
        <v>0</v>
      </c>
    </row>
    <row r="2861" spans="7:15" x14ac:dyDescent="0.2">
      <c r="G2861" s="3"/>
      <c r="H2861" s="2"/>
      <c r="I2861" s="12"/>
      <c r="J2861" s="67">
        <f t="shared" si="317"/>
        <v>0</v>
      </c>
      <c r="K2861" s="5">
        <f t="shared" si="318"/>
        <v>0</v>
      </c>
      <c r="L2861" s="54">
        <f t="shared" si="319"/>
        <v>0</v>
      </c>
      <c r="M2861" s="56" t="e">
        <f>IF(D2861="",#REF!,D2861)</f>
        <v>#REF!</v>
      </c>
      <c r="N2861" s="5">
        <f t="shared" si="320"/>
        <v>1</v>
      </c>
      <c r="O2861" s="5">
        <f t="shared" si="321"/>
        <v>0</v>
      </c>
    </row>
    <row r="2862" spans="7:15" x14ac:dyDescent="0.2">
      <c r="G2862" s="3"/>
      <c r="H2862" s="2"/>
      <c r="I2862" s="12"/>
      <c r="J2862" s="67">
        <f t="shared" si="317"/>
        <v>0</v>
      </c>
      <c r="K2862" s="5">
        <f t="shared" si="318"/>
        <v>0</v>
      </c>
      <c r="L2862" s="54">
        <f t="shared" si="319"/>
        <v>0</v>
      </c>
      <c r="M2862" s="56">
        <f t="shared" si="322"/>
        <v>0</v>
      </c>
      <c r="N2862" s="5">
        <f t="shared" si="320"/>
        <v>1</v>
      </c>
      <c r="O2862" s="5">
        <f t="shared" si="321"/>
        <v>0</v>
      </c>
    </row>
    <row r="2863" spans="7:15" x14ac:dyDescent="0.2">
      <c r="G2863" s="3"/>
      <c r="H2863" s="2"/>
      <c r="I2863" s="12"/>
      <c r="J2863" s="67">
        <f t="shared" si="317"/>
        <v>0</v>
      </c>
      <c r="K2863" s="5">
        <f t="shared" si="318"/>
        <v>0</v>
      </c>
      <c r="L2863" s="54">
        <f t="shared" si="319"/>
        <v>0</v>
      </c>
      <c r="M2863" s="56">
        <f t="shared" si="322"/>
        <v>0</v>
      </c>
      <c r="N2863" s="5">
        <f t="shared" si="320"/>
        <v>1</v>
      </c>
      <c r="O2863" s="5">
        <f t="shared" si="321"/>
        <v>0</v>
      </c>
    </row>
    <row r="2864" spans="7:15" x14ac:dyDescent="0.2">
      <c r="G2864" s="3"/>
      <c r="H2864" s="2"/>
      <c r="I2864" s="12"/>
      <c r="J2864" s="67">
        <f t="shared" si="317"/>
        <v>0</v>
      </c>
      <c r="K2864" s="5">
        <f t="shared" si="318"/>
        <v>0</v>
      </c>
      <c r="L2864" s="54">
        <f t="shared" si="319"/>
        <v>0</v>
      </c>
      <c r="M2864" s="56">
        <f t="shared" si="322"/>
        <v>0</v>
      </c>
      <c r="N2864" s="5">
        <f t="shared" si="320"/>
        <v>1</v>
      </c>
      <c r="O2864" s="5">
        <f t="shared" si="321"/>
        <v>0</v>
      </c>
    </row>
    <row r="2865" spans="7:15" x14ac:dyDescent="0.2">
      <c r="G2865" s="3"/>
      <c r="H2865" s="2"/>
      <c r="I2865" s="12"/>
      <c r="J2865" s="67">
        <f t="shared" si="317"/>
        <v>0</v>
      </c>
      <c r="K2865" s="5">
        <f t="shared" si="318"/>
        <v>0</v>
      </c>
      <c r="L2865" s="54">
        <f t="shared" si="319"/>
        <v>0</v>
      </c>
      <c r="M2865" s="56">
        <f t="shared" si="322"/>
        <v>0</v>
      </c>
      <c r="N2865" s="5">
        <f t="shared" si="320"/>
        <v>1</v>
      </c>
      <c r="O2865" s="5">
        <f t="shared" si="321"/>
        <v>0</v>
      </c>
    </row>
    <row r="2866" spans="7:15" x14ac:dyDescent="0.2">
      <c r="G2866" s="3"/>
      <c r="H2866" s="2"/>
      <c r="I2866" s="12"/>
      <c r="J2866" s="67">
        <f t="shared" si="317"/>
        <v>0</v>
      </c>
      <c r="K2866" s="5">
        <f t="shared" si="318"/>
        <v>0</v>
      </c>
      <c r="L2866" s="54">
        <f t="shared" si="319"/>
        <v>0</v>
      </c>
      <c r="M2866" s="56">
        <f t="shared" si="322"/>
        <v>0</v>
      </c>
      <c r="N2866" s="5">
        <f t="shared" si="320"/>
        <v>1</v>
      </c>
      <c r="O2866" s="5">
        <f t="shared" si="321"/>
        <v>0</v>
      </c>
    </row>
    <row r="2867" spans="7:15" x14ac:dyDescent="0.2">
      <c r="G2867" s="3"/>
      <c r="H2867" s="2"/>
      <c r="I2867" s="12"/>
      <c r="J2867" s="67">
        <f t="shared" si="317"/>
        <v>0</v>
      </c>
      <c r="K2867" s="5">
        <f t="shared" si="318"/>
        <v>0</v>
      </c>
      <c r="L2867" s="54">
        <f t="shared" si="319"/>
        <v>0</v>
      </c>
      <c r="M2867" s="56">
        <f t="shared" si="322"/>
        <v>0</v>
      </c>
      <c r="N2867" s="5">
        <f t="shared" si="320"/>
        <v>1</v>
      </c>
      <c r="O2867" s="5">
        <f t="shared" si="321"/>
        <v>0</v>
      </c>
    </row>
    <row r="2868" spans="7:15" x14ac:dyDescent="0.2">
      <c r="G2868" s="3"/>
      <c r="H2868" s="2"/>
      <c r="I2868" s="12"/>
      <c r="J2868" s="67">
        <f t="shared" si="317"/>
        <v>0</v>
      </c>
      <c r="K2868" s="5">
        <f t="shared" si="318"/>
        <v>0</v>
      </c>
      <c r="L2868" s="54">
        <f t="shared" si="319"/>
        <v>0</v>
      </c>
      <c r="M2868" s="56">
        <f t="shared" si="322"/>
        <v>0</v>
      </c>
      <c r="N2868" s="5">
        <f t="shared" si="320"/>
        <v>1</v>
      </c>
      <c r="O2868" s="5">
        <f t="shared" si="321"/>
        <v>0</v>
      </c>
    </row>
    <row r="2869" spans="7:15" x14ac:dyDescent="0.2">
      <c r="G2869" s="3"/>
      <c r="H2869" s="2"/>
      <c r="I2869" s="12"/>
      <c r="J2869" s="67">
        <f t="shared" si="317"/>
        <v>0</v>
      </c>
      <c r="K2869" s="5">
        <f t="shared" si="318"/>
        <v>0</v>
      </c>
      <c r="L2869" s="54">
        <f t="shared" si="319"/>
        <v>0</v>
      </c>
      <c r="M2869" s="56">
        <f t="shared" si="322"/>
        <v>0</v>
      </c>
      <c r="N2869" s="5">
        <f t="shared" si="320"/>
        <v>1</v>
      </c>
      <c r="O2869" s="5">
        <f t="shared" si="321"/>
        <v>0</v>
      </c>
    </row>
    <row r="2870" spans="7:15" x14ac:dyDescent="0.2">
      <c r="G2870" s="3"/>
      <c r="H2870" s="2"/>
      <c r="I2870" s="12"/>
      <c r="J2870" s="67">
        <f t="shared" si="317"/>
        <v>0</v>
      </c>
      <c r="K2870" s="5">
        <f t="shared" si="318"/>
        <v>0</v>
      </c>
      <c r="L2870" s="54">
        <f t="shared" si="319"/>
        <v>0</v>
      </c>
      <c r="M2870" s="56">
        <f t="shared" si="322"/>
        <v>0</v>
      </c>
      <c r="N2870" s="5">
        <f t="shared" si="320"/>
        <v>1</v>
      </c>
      <c r="O2870" s="5">
        <f t="shared" si="321"/>
        <v>0</v>
      </c>
    </row>
    <row r="2871" spans="7:15" x14ac:dyDescent="0.2">
      <c r="G2871" s="3"/>
      <c r="H2871" s="2"/>
      <c r="I2871" s="12"/>
      <c r="J2871" s="67">
        <f t="shared" si="317"/>
        <v>0</v>
      </c>
      <c r="K2871" s="5">
        <f t="shared" si="318"/>
        <v>0</v>
      </c>
      <c r="L2871" s="54">
        <f t="shared" si="319"/>
        <v>0</v>
      </c>
      <c r="M2871" s="56">
        <f t="shared" si="322"/>
        <v>0</v>
      </c>
      <c r="N2871" s="5">
        <f t="shared" si="320"/>
        <v>1</v>
      </c>
      <c r="O2871" s="5">
        <f t="shared" si="321"/>
        <v>0</v>
      </c>
    </row>
    <row r="2872" spans="7:15" x14ac:dyDescent="0.2">
      <c r="G2872" s="3"/>
      <c r="H2872" s="2"/>
      <c r="I2872" s="12"/>
      <c r="J2872" s="67">
        <f t="shared" si="317"/>
        <v>0</v>
      </c>
      <c r="K2872" s="5">
        <f t="shared" si="318"/>
        <v>0</v>
      </c>
      <c r="L2872" s="54">
        <f t="shared" si="319"/>
        <v>0</v>
      </c>
      <c r="M2872" s="56">
        <f t="shared" si="322"/>
        <v>0</v>
      </c>
      <c r="N2872" s="5">
        <f t="shared" si="320"/>
        <v>1</v>
      </c>
      <c r="O2872" s="5">
        <f t="shared" si="321"/>
        <v>0</v>
      </c>
    </row>
    <row r="2873" spans="7:15" x14ac:dyDescent="0.2">
      <c r="G2873" s="3"/>
      <c r="H2873" s="2"/>
      <c r="I2873" s="12"/>
      <c r="J2873" s="67">
        <f t="shared" si="317"/>
        <v>0</v>
      </c>
      <c r="K2873" s="5">
        <f t="shared" si="318"/>
        <v>0</v>
      </c>
      <c r="L2873" s="54">
        <f t="shared" si="319"/>
        <v>0</v>
      </c>
      <c r="M2873" s="56">
        <f t="shared" si="322"/>
        <v>0</v>
      </c>
      <c r="N2873" s="5">
        <f t="shared" si="320"/>
        <v>1</v>
      </c>
      <c r="O2873" s="5">
        <f t="shared" si="321"/>
        <v>0</v>
      </c>
    </row>
    <row r="2874" spans="7:15" x14ac:dyDescent="0.2">
      <c r="G2874" s="3"/>
      <c r="H2874" s="2"/>
      <c r="I2874" s="12"/>
      <c r="J2874" s="67">
        <f t="shared" si="317"/>
        <v>0</v>
      </c>
      <c r="K2874" s="5">
        <f t="shared" si="318"/>
        <v>0</v>
      </c>
      <c r="L2874" s="54">
        <f t="shared" si="319"/>
        <v>0</v>
      </c>
      <c r="M2874" s="56">
        <f t="shared" si="322"/>
        <v>0</v>
      </c>
      <c r="N2874" s="5">
        <f t="shared" si="320"/>
        <v>1</v>
      </c>
      <c r="O2874" s="5">
        <f t="shared" si="321"/>
        <v>0</v>
      </c>
    </row>
    <row r="2875" spans="7:15" x14ac:dyDescent="0.2">
      <c r="G2875" s="3"/>
      <c r="H2875" s="2"/>
      <c r="I2875" s="12"/>
      <c r="J2875" s="67">
        <f t="shared" si="317"/>
        <v>0</v>
      </c>
      <c r="K2875" s="5">
        <f t="shared" si="318"/>
        <v>0</v>
      </c>
      <c r="L2875" s="54">
        <f t="shared" si="319"/>
        <v>0</v>
      </c>
      <c r="M2875" s="56">
        <f t="shared" si="322"/>
        <v>0</v>
      </c>
      <c r="N2875" s="5">
        <f t="shared" si="320"/>
        <v>1</v>
      </c>
      <c r="O2875" s="5">
        <f t="shared" si="321"/>
        <v>0</v>
      </c>
    </row>
    <row r="2876" spans="7:15" x14ac:dyDescent="0.2">
      <c r="G2876" s="3"/>
      <c r="H2876" s="2"/>
      <c r="I2876" s="12"/>
      <c r="J2876" s="67">
        <f t="shared" si="317"/>
        <v>0</v>
      </c>
      <c r="K2876" s="5">
        <f t="shared" si="318"/>
        <v>0</v>
      </c>
      <c r="L2876" s="54">
        <f t="shared" si="319"/>
        <v>0</v>
      </c>
      <c r="M2876" s="56">
        <f t="shared" si="322"/>
        <v>0</v>
      </c>
      <c r="N2876" s="5">
        <f t="shared" si="320"/>
        <v>1</v>
      </c>
      <c r="O2876" s="5">
        <f t="shared" si="321"/>
        <v>0</v>
      </c>
    </row>
    <row r="2877" spans="7:15" x14ac:dyDescent="0.2">
      <c r="G2877" s="3"/>
      <c r="H2877" s="2"/>
      <c r="I2877" s="12"/>
      <c r="J2877" s="67">
        <f t="shared" si="317"/>
        <v>0</v>
      </c>
      <c r="K2877" s="5">
        <f t="shared" si="318"/>
        <v>0</v>
      </c>
      <c r="L2877" s="54">
        <f t="shared" si="319"/>
        <v>0</v>
      </c>
      <c r="M2877" s="56">
        <f t="shared" si="322"/>
        <v>0</v>
      </c>
      <c r="N2877" s="5">
        <f t="shared" si="320"/>
        <v>1</v>
      </c>
      <c r="O2877" s="5">
        <f t="shared" si="321"/>
        <v>0</v>
      </c>
    </row>
    <row r="2878" spans="7:15" x14ac:dyDescent="0.2">
      <c r="G2878" s="3"/>
      <c r="H2878" s="2"/>
      <c r="I2878" s="12"/>
      <c r="J2878" s="67">
        <f t="shared" si="317"/>
        <v>0</v>
      </c>
      <c r="K2878" s="5">
        <f t="shared" si="318"/>
        <v>0</v>
      </c>
      <c r="L2878" s="54">
        <f t="shared" si="319"/>
        <v>0</v>
      </c>
      <c r="M2878" s="56">
        <f t="shared" si="322"/>
        <v>0</v>
      </c>
      <c r="N2878" s="5">
        <f t="shared" si="320"/>
        <v>1</v>
      </c>
      <c r="O2878" s="5">
        <f t="shared" si="321"/>
        <v>0</v>
      </c>
    </row>
    <row r="2879" spans="7:15" x14ac:dyDescent="0.2">
      <c r="G2879" s="3"/>
      <c r="H2879" s="2"/>
      <c r="I2879" s="12"/>
      <c r="J2879" s="67">
        <f t="shared" si="317"/>
        <v>0</v>
      </c>
      <c r="K2879" s="5">
        <f t="shared" si="318"/>
        <v>0</v>
      </c>
      <c r="L2879" s="54">
        <f t="shared" si="319"/>
        <v>0</v>
      </c>
      <c r="M2879" s="56" t="e">
        <f>IF(D2879="",#REF!,D2879)</f>
        <v>#REF!</v>
      </c>
      <c r="N2879" s="5">
        <f t="shared" si="320"/>
        <v>1</v>
      </c>
      <c r="O2879" s="5">
        <f t="shared" si="321"/>
        <v>0</v>
      </c>
    </row>
    <row r="2880" spans="7:15" x14ac:dyDescent="0.2">
      <c r="G2880" s="3"/>
      <c r="H2880" s="2"/>
      <c r="I2880" s="12"/>
      <c r="J2880" s="67">
        <f t="shared" si="317"/>
        <v>0</v>
      </c>
      <c r="K2880" s="5">
        <f t="shared" si="318"/>
        <v>0</v>
      </c>
      <c r="L2880" s="54">
        <f t="shared" si="319"/>
        <v>0</v>
      </c>
      <c r="M2880" s="56">
        <f t="shared" si="322"/>
        <v>0</v>
      </c>
      <c r="N2880" s="5">
        <f t="shared" si="320"/>
        <v>1</v>
      </c>
      <c r="O2880" s="5">
        <f t="shared" si="321"/>
        <v>0</v>
      </c>
    </row>
    <row r="2881" spans="7:15" x14ac:dyDescent="0.2">
      <c r="G2881" s="3"/>
      <c r="H2881" s="2"/>
      <c r="I2881" s="12"/>
      <c r="J2881" s="67">
        <f t="shared" si="317"/>
        <v>0</v>
      </c>
      <c r="K2881" s="5">
        <f t="shared" si="318"/>
        <v>0</v>
      </c>
      <c r="L2881" s="54">
        <f t="shared" si="319"/>
        <v>0</v>
      </c>
      <c r="M2881" s="56">
        <f t="shared" si="322"/>
        <v>0</v>
      </c>
      <c r="N2881" s="5">
        <f t="shared" si="320"/>
        <v>1</v>
      </c>
      <c r="O2881" s="5">
        <f t="shared" si="321"/>
        <v>0</v>
      </c>
    </row>
    <row r="2882" spans="7:15" x14ac:dyDescent="0.2">
      <c r="G2882" s="3"/>
      <c r="H2882" s="2"/>
      <c r="I2882" s="12"/>
      <c r="J2882" s="67">
        <f t="shared" si="317"/>
        <v>0</v>
      </c>
      <c r="K2882" s="5">
        <f t="shared" si="318"/>
        <v>0</v>
      </c>
      <c r="L2882" s="54">
        <f t="shared" si="319"/>
        <v>0</v>
      </c>
      <c r="M2882" s="56">
        <f t="shared" si="322"/>
        <v>0</v>
      </c>
      <c r="N2882" s="5">
        <f t="shared" si="320"/>
        <v>1</v>
      </c>
      <c r="O2882" s="5">
        <f t="shared" si="321"/>
        <v>0</v>
      </c>
    </row>
    <row r="2883" spans="7:15" x14ac:dyDescent="0.2">
      <c r="G2883" s="3"/>
      <c r="H2883" s="2"/>
      <c r="I2883" s="12"/>
      <c r="J2883" s="67">
        <f t="shared" si="317"/>
        <v>0</v>
      </c>
      <c r="K2883" s="5">
        <f t="shared" si="318"/>
        <v>0</v>
      </c>
      <c r="L2883" s="54">
        <f t="shared" si="319"/>
        <v>0</v>
      </c>
      <c r="M2883" s="56">
        <f t="shared" si="322"/>
        <v>0</v>
      </c>
      <c r="N2883" s="5">
        <f t="shared" si="320"/>
        <v>1</v>
      </c>
      <c r="O2883" s="5">
        <f t="shared" si="321"/>
        <v>0</v>
      </c>
    </row>
    <row r="2884" spans="7:15" x14ac:dyDescent="0.2">
      <c r="G2884" s="3"/>
      <c r="H2884" s="2"/>
      <c r="I2884" s="12"/>
      <c r="J2884" s="67">
        <f t="shared" ref="J2884:J2947" si="323">IF(A2884=C2884,0,H2884)</f>
        <v>0</v>
      </c>
      <c r="K2884" s="5">
        <f t="shared" ref="K2884:K2947" si="324">IF(J2884&gt;0,1,0)</f>
        <v>0</v>
      </c>
      <c r="L2884" s="54">
        <f t="shared" ref="L2884:L2947" si="325">IF(K2884=0,0,IF(I2884="did not close",0,IF(I2884="",0,1)))</f>
        <v>0</v>
      </c>
      <c r="M2884" s="56">
        <f t="shared" si="322"/>
        <v>0</v>
      </c>
      <c r="N2884" s="5">
        <f t="shared" ref="N2884:N2947" si="326">IF(A2884=C2884,1,0)</f>
        <v>1</v>
      </c>
      <c r="O2884" s="5">
        <f t="shared" ref="O2884:O2947" si="327">IF(K2884=0,IF(I2884="did not close",0,IF(I2884="",0,1)),0)</f>
        <v>0</v>
      </c>
    </row>
    <row r="2885" spans="7:15" x14ac:dyDescent="0.2">
      <c r="G2885" s="3"/>
      <c r="H2885" s="2"/>
      <c r="I2885" s="12"/>
      <c r="J2885" s="67">
        <f t="shared" si="323"/>
        <v>0</v>
      </c>
      <c r="K2885" s="5">
        <f t="shared" si="324"/>
        <v>0</v>
      </c>
      <c r="L2885" s="54">
        <f t="shared" si="325"/>
        <v>0</v>
      </c>
      <c r="M2885" s="56">
        <f t="shared" si="322"/>
        <v>0</v>
      </c>
      <c r="N2885" s="5">
        <f t="shared" si="326"/>
        <v>1</v>
      </c>
      <c r="O2885" s="5">
        <f t="shared" si="327"/>
        <v>0</v>
      </c>
    </row>
    <row r="2886" spans="7:15" x14ac:dyDescent="0.2">
      <c r="G2886" s="3"/>
      <c r="H2886" s="2"/>
      <c r="I2886" s="12"/>
      <c r="J2886" s="67">
        <f t="shared" si="323"/>
        <v>0</v>
      </c>
      <c r="K2886" s="5">
        <f t="shared" si="324"/>
        <v>0</v>
      </c>
      <c r="L2886" s="54">
        <f t="shared" si="325"/>
        <v>0</v>
      </c>
      <c r="M2886" s="56">
        <f t="shared" si="322"/>
        <v>0</v>
      </c>
      <c r="N2886" s="5">
        <f t="shared" si="326"/>
        <v>1</v>
      </c>
      <c r="O2886" s="5">
        <f t="shared" si="327"/>
        <v>0</v>
      </c>
    </row>
    <row r="2887" spans="7:15" x14ac:dyDescent="0.2">
      <c r="G2887" s="3"/>
      <c r="H2887" s="2"/>
      <c r="I2887" s="12"/>
      <c r="J2887" s="67">
        <f t="shared" si="323"/>
        <v>0</v>
      </c>
      <c r="K2887" s="5">
        <f t="shared" si="324"/>
        <v>0</v>
      </c>
      <c r="L2887" s="54">
        <f t="shared" si="325"/>
        <v>0</v>
      </c>
      <c r="M2887" s="56">
        <f t="shared" si="322"/>
        <v>0</v>
      </c>
      <c r="N2887" s="5">
        <f t="shared" si="326"/>
        <v>1</v>
      </c>
      <c r="O2887" s="5">
        <f t="shared" si="327"/>
        <v>0</v>
      </c>
    </row>
    <row r="2888" spans="7:15" x14ac:dyDescent="0.2">
      <c r="G2888" s="3"/>
      <c r="H2888" s="2"/>
      <c r="I2888" s="12"/>
      <c r="J2888" s="67">
        <f t="shared" si="323"/>
        <v>0</v>
      </c>
      <c r="K2888" s="5">
        <f t="shared" si="324"/>
        <v>0</v>
      </c>
      <c r="L2888" s="54">
        <f t="shared" si="325"/>
        <v>0</v>
      </c>
      <c r="M2888" s="56">
        <f t="shared" si="322"/>
        <v>0</v>
      </c>
      <c r="N2888" s="5">
        <f t="shared" si="326"/>
        <v>1</v>
      </c>
      <c r="O2888" s="5">
        <f t="shared" si="327"/>
        <v>0</v>
      </c>
    </row>
    <row r="2889" spans="7:15" x14ac:dyDescent="0.2">
      <c r="G2889" s="3"/>
      <c r="H2889" s="2"/>
      <c r="I2889" s="12"/>
      <c r="J2889" s="67">
        <f t="shared" si="323"/>
        <v>0</v>
      </c>
      <c r="K2889" s="5">
        <f t="shared" si="324"/>
        <v>0</v>
      </c>
      <c r="L2889" s="54">
        <f t="shared" si="325"/>
        <v>0</v>
      </c>
      <c r="M2889" s="56">
        <f t="shared" si="322"/>
        <v>0</v>
      </c>
      <c r="N2889" s="5">
        <f t="shared" si="326"/>
        <v>1</v>
      </c>
      <c r="O2889" s="5">
        <f t="shared" si="327"/>
        <v>0</v>
      </c>
    </row>
    <row r="2890" spans="7:15" x14ac:dyDescent="0.2">
      <c r="G2890" s="3"/>
      <c r="H2890" s="2"/>
      <c r="I2890" s="12"/>
      <c r="J2890" s="67">
        <f t="shared" si="323"/>
        <v>0</v>
      </c>
      <c r="K2890" s="5">
        <f t="shared" si="324"/>
        <v>0</v>
      </c>
      <c r="L2890" s="54">
        <f t="shared" si="325"/>
        <v>0</v>
      </c>
      <c r="M2890" s="56">
        <f t="shared" si="322"/>
        <v>0</v>
      </c>
      <c r="N2890" s="5">
        <f t="shared" si="326"/>
        <v>1</v>
      </c>
      <c r="O2890" s="5">
        <f t="shared" si="327"/>
        <v>0</v>
      </c>
    </row>
    <row r="2891" spans="7:15" x14ac:dyDescent="0.2">
      <c r="G2891" s="3"/>
      <c r="H2891" s="2"/>
      <c r="I2891" s="12"/>
      <c r="J2891" s="67">
        <f t="shared" si="323"/>
        <v>0</v>
      </c>
      <c r="K2891" s="5">
        <f t="shared" si="324"/>
        <v>0</v>
      </c>
      <c r="L2891" s="54">
        <f t="shared" si="325"/>
        <v>0</v>
      </c>
      <c r="M2891" s="56">
        <f t="shared" si="322"/>
        <v>0</v>
      </c>
      <c r="N2891" s="5">
        <f t="shared" si="326"/>
        <v>1</v>
      </c>
      <c r="O2891" s="5">
        <f t="shared" si="327"/>
        <v>0</v>
      </c>
    </row>
    <row r="2892" spans="7:15" x14ac:dyDescent="0.2">
      <c r="G2892" s="3"/>
      <c r="H2892" s="2"/>
      <c r="I2892" s="12"/>
      <c r="J2892" s="67">
        <f t="shared" si="323"/>
        <v>0</v>
      </c>
      <c r="K2892" s="5">
        <f t="shared" si="324"/>
        <v>0</v>
      </c>
      <c r="L2892" s="54">
        <f t="shared" si="325"/>
        <v>0</v>
      </c>
      <c r="M2892" s="56">
        <f t="shared" si="322"/>
        <v>0</v>
      </c>
      <c r="N2892" s="5">
        <f t="shared" si="326"/>
        <v>1</v>
      </c>
      <c r="O2892" s="5">
        <f t="shared" si="327"/>
        <v>0</v>
      </c>
    </row>
    <row r="2893" spans="7:15" x14ac:dyDescent="0.2">
      <c r="G2893" s="3"/>
      <c r="H2893" s="2"/>
      <c r="I2893" s="12"/>
      <c r="J2893" s="67">
        <f t="shared" si="323"/>
        <v>0</v>
      </c>
      <c r="K2893" s="5">
        <f t="shared" si="324"/>
        <v>0</v>
      </c>
      <c r="L2893" s="54">
        <f t="shared" si="325"/>
        <v>0</v>
      </c>
      <c r="M2893" s="56" t="e">
        <f>IF(D2893="",#REF!,D2893)</f>
        <v>#REF!</v>
      </c>
      <c r="N2893" s="5">
        <f t="shared" si="326"/>
        <v>1</v>
      </c>
      <c r="O2893" s="5">
        <f t="shared" si="327"/>
        <v>0</v>
      </c>
    </row>
    <row r="2894" spans="7:15" x14ac:dyDescent="0.2">
      <c r="G2894" s="3"/>
      <c r="H2894" s="2"/>
      <c r="I2894" s="12"/>
      <c r="J2894" s="67">
        <f t="shared" si="323"/>
        <v>0</v>
      </c>
      <c r="K2894" s="5">
        <f t="shared" si="324"/>
        <v>0</v>
      </c>
      <c r="L2894" s="54">
        <f t="shared" si="325"/>
        <v>0</v>
      </c>
      <c r="M2894" s="56">
        <f t="shared" si="322"/>
        <v>0</v>
      </c>
      <c r="N2894" s="5">
        <f t="shared" si="326"/>
        <v>1</v>
      </c>
      <c r="O2894" s="5">
        <f t="shared" si="327"/>
        <v>0</v>
      </c>
    </row>
    <row r="2895" spans="7:15" x14ac:dyDescent="0.2">
      <c r="G2895" s="3"/>
      <c r="H2895" s="2"/>
      <c r="I2895" s="12"/>
      <c r="J2895" s="67">
        <f t="shared" si="323"/>
        <v>0</v>
      </c>
      <c r="K2895" s="5">
        <f t="shared" si="324"/>
        <v>0</v>
      </c>
      <c r="L2895" s="54">
        <f t="shared" si="325"/>
        <v>0</v>
      </c>
      <c r="M2895" s="56">
        <f t="shared" si="322"/>
        <v>0</v>
      </c>
      <c r="N2895" s="5">
        <f t="shared" si="326"/>
        <v>1</v>
      </c>
      <c r="O2895" s="5">
        <f t="shared" si="327"/>
        <v>0</v>
      </c>
    </row>
    <row r="2896" spans="7:15" x14ac:dyDescent="0.2">
      <c r="G2896" s="3"/>
      <c r="H2896" s="2"/>
      <c r="I2896" s="12"/>
      <c r="J2896" s="67">
        <f t="shared" si="323"/>
        <v>0</v>
      </c>
      <c r="K2896" s="5">
        <f t="shared" si="324"/>
        <v>0</v>
      </c>
      <c r="L2896" s="54">
        <f t="shared" si="325"/>
        <v>0</v>
      </c>
      <c r="M2896" s="56" t="e">
        <f>IF(D2896="",#REF!,D2896)</f>
        <v>#REF!</v>
      </c>
      <c r="N2896" s="5">
        <f t="shared" si="326"/>
        <v>1</v>
      </c>
      <c r="O2896" s="5">
        <f t="shared" si="327"/>
        <v>0</v>
      </c>
    </row>
    <row r="2897" spans="7:15" x14ac:dyDescent="0.2">
      <c r="G2897" s="3"/>
      <c r="H2897" s="2"/>
      <c r="I2897" s="12"/>
      <c r="J2897" s="67">
        <f t="shared" si="323"/>
        <v>0</v>
      </c>
      <c r="K2897" s="5">
        <f t="shared" si="324"/>
        <v>0</v>
      </c>
      <c r="L2897" s="54">
        <f t="shared" si="325"/>
        <v>0</v>
      </c>
      <c r="M2897" s="56">
        <f t="shared" si="322"/>
        <v>0</v>
      </c>
      <c r="N2897" s="5">
        <f t="shared" si="326"/>
        <v>1</v>
      </c>
      <c r="O2897" s="5">
        <f t="shared" si="327"/>
        <v>0</v>
      </c>
    </row>
    <row r="2898" spans="7:15" x14ac:dyDescent="0.2">
      <c r="G2898" s="3"/>
      <c r="H2898" s="2"/>
      <c r="I2898" s="12"/>
      <c r="J2898" s="67">
        <f t="shared" si="323"/>
        <v>0</v>
      </c>
      <c r="K2898" s="5">
        <f t="shared" si="324"/>
        <v>0</v>
      </c>
      <c r="L2898" s="54">
        <f t="shared" si="325"/>
        <v>0</v>
      </c>
      <c r="M2898" s="56">
        <f t="shared" si="322"/>
        <v>0</v>
      </c>
      <c r="N2898" s="5">
        <f t="shared" si="326"/>
        <v>1</v>
      </c>
      <c r="O2898" s="5">
        <f t="shared" si="327"/>
        <v>0</v>
      </c>
    </row>
    <row r="2899" spans="7:15" x14ac:dyDescent="0.2">
      <c r="G2899" s="3"/>
      <c r="H2899" s="2"/>
      <c r="I2899" s="12"/>
      <c r="J2899" s="67">
        <f t="shared" si="323"/>
        <v>0</v>
      </c>
      <c r="K2899" s="5">
        <f t="shared" si="324"/>
        <v>0</v>
      </c>
      <c r="L2899" s="54">
        <f t="shared" si="325"/>
        <v>0</v>
      </c>
      <c r="M2899" s="56">
        <f t="shared" si="322"/>
        <v>0</v>
      </c>
      <c r="N2899" s="5">
        <f t="shared" si="326"/>
        <v>1</v>
      </c>
      <c r="O2899" s="5">
        <f t="shared" si="327"/>
        <v>0</v>
      </c>
    </row>
    <row r="2900" spans="7:15" x14ac:dyDescent="0.2">
      <c r="G2900" s="3"/>
      <c r="H2900" s="2"/>
      <c r="I2900" s="12"/>
      <c r="J2900" s="67">
        <f t="shared" si="323"/>
        <v>0</v>
      </c>
      <c r="K2900" s="5">
        <f t="shared" si="324"/>
        <v>0</v>
      </c>
      <c r="L2900" s="54">
        <f t="shared" si="325"/>
        <v>0</v>
      </c>
      <c r="M2900" s="56" t="e">
        <f>IF(D2900="",#REF!,D2900)</f>
        <v>#REF!</v>
      </c>
      <c r="N2900" s="5">
        <f t="shared" si="326"/>
        <v>1</v>
      </c>
      <c r="O2900" s="5">
        <f t="shared" si="327"/>
        <v>0</v>
      </c>
    </row>
    <row r="2901" spans="7:15" x14ac:dyDescent="0.2">
      <c r="G2901" s="3"/>
      <c r="H2901" s="2"/>
      <c r="I2901" s="12"/>
      <c r="J2901" s="67">
        <f t="shared" si="323"/>
        <v>0</v>
      </c>
      <c r="K2901" s="5">
        <f t="shared" si="324"/>
        <v>0</v>
      </c>
      <c r="L2901" s="54">
        <f t="shared" si="325"/>
        <v>0</v>
      </c>
      <c r="M2901" s="56">
        <f t="shared" si="322"/>
        <v>0</v>
      </c>
      <c r="N2901" s="5">
        <f t="shared" si="326"/>
        <v>1</v>
      </c>
      <c r="O2901" s="5">
        <f t="shared" si="327"/>
        <v>0</v>
      </c>
    </row>
    <row r="2902" spans="7:15" x14ac:dyDescent="0.2">
      <c r="G2902" s="3"/>
      <c r="H2902" s="2"/>
      <c r="I2902" s="12"/>
      <c r="J2902" s="67">
        <f t="shared" si="323"/>
        <v>0</v>
      </c>
      <c r="K2902" s="5">
        <f t="shared" si="324"/>
        <v>0</v>
      </c>
      <c r="L2902" s="54">
        <f t="shared" si="325"/>
        <v>0</v>
      </c>
      <c r="M2902" s="56">
        <f t="shared" si="322"/>
        <v>0</v>
      </c>
      <c r="N2902" s="5">
        <f t="shared" si="326"/>
        <v>1</v>
      </c>
      <c r="O2902" s="5">
        <f t="shared" si="327"/>
        <v>0</v>
      </c>
    </row>
    <row r="2903" spans="7:15" x14ac:dyDescent="0.2">
      <c r="G2903" s="3"/>
      <c r="H2903" s="2"/>
      <c r="I2903" s="12"/>
      <c r="J2903" s="67">
        <f t="shared" si="323"/>
        <v>0</v>
      </c>
      <c r="K2903" s="5">
        <f t="shared" si="324"/>
        <v>0</v>
      </c>
      <c r="L2903" s="54">
        <f t="shared" si="325"/>
        <v>0</v>
      </c>
      <c r="M2903" s="56" t="e">
        <f>IF(D2903="",#REF!,D2903)</f>
        <v>#REF!</v>
      </c>
      <c r="N2903" s="5">
        <f t="shared" si="326"/>
        <v>1</v>
      </c>
      <c r="O2903" s="5">
        <f t="shared" si="327"/>
        <v>0</v>
      </c>
    </row>
    <row r="2904" spans="7:15" x14ac:dyDescent="0.2">
      <c r="G2904" s="3"/>
      <c r="H2904" s="2"/>
      <c r="I2904" s="12"/>
      <c r="J2904" s="67">
        <f t="shared" si="323"/>
        <v>0</v>
      </c>
      <c r="K2904" s="5">
        <f t="shared" si="324"/>
        <v>0</v>
      </c>
      <c r="L2904" s="54">
        <f t="shared" si="325"/>
        <v>0</v>
      </c>
      <c r="M2904" s="56">
        <f t="shared" ref="M2904:M2960" si="328">IF(D2904="",D2903,D2904)</f>
        <v>0</v>
      </c>
      <c r="N2904" s="5">
        <f t="shared" si="326"/>
        <v>1</v>
      </c>
      <c r="O2904" s="5">
        <f t="shared" si="327"/>
        <v>0</v>
      </c>
    </row>
    <row r="2905" spans="7:15" x14ac:dyDescent="0.2">
      <c r="G2905" s="3"/>
      <c r="H2905" s="2"/>
      <c r="I2905" s="12"/>
      <c r="J2905" s="67">
        <f t="shared" si="323"/>
        <v>0</v>
      </c>
      <c r="K2905" s="5">
        <f t="shared" si="324"/>
        <v>0</v>
      </c>
      <c r="L2905" s="54">
        <f t="shared" si="325"/>
        <v>0</v>
      </c>
      <c r="M2905" s="56" t="e">
        <f>IF(D2905="",#REF!,D2905)</f>
        <v>#REF!</v>
      </c>
      <c r="N2905" s="5">
        <f t="shared" si="326"/>
        <v>1</v>
      </c>
      <c r="O2905" s="5">
        <f t="shared" si="327"/>
        <v>0</v>
      </c>
    </row>
    <row r="2906" spans="7:15" x14ac:dyDescent="0.2">
      <c r="G2906" s="3"/>
      <c r="H2906" s="2"/>
      <c r="I2906" s="12"/>
      <c r="J2906" s="67">
        <f t="shared" si="323"/>
        <v>0</v>
      </c>
      <c r="K2906" s="5">
        <f t="shared" si="324"/>
        <v>0</v>
      </c>
      <c r="L2906" s="54">
        <f t="shared" si="325"/>
        <v>0</v>
      </c>
      <c r="M2906" s="56">
        <f t="shared" si="328"/>
        <v>0</v>
      </c>
      <c r="N2906" s="5">
        <f t="shared" si="326"/>
        <v>1</v>
      </c>
      <c r="O2906" s="5">
        <f t="shared" si="327"/>
        <v>0</v>
      </c>
    </row>
    <row r="2907" spans="7:15" x14ac:dyDescent="0.2">
      <c r="G2907" s="3"/>
      <c r="H2907" s="2"/>
      <c r="I2907" s="12"/>
      <c r="J2907" s="67">
        <f t="shared" si="323"/>
        <v>0</v>
      </c>
      <c r="K2907" s="5">
        <f t="shared" si="324"/>
        <v>0</v>
      </c>
      <c r="L2907" s="54">
        <f t="shared" si="325"/>
        <v>0</v>
      </c>
      <c r="M2907" s="56">
        <f t="shared" si="328"/>
        <v>0</v>
      </c>
      <c r="N2907" s="5">
        <f t="shared" si="326"/>
        <v>1</v>
      </c>
      <c r="O2907" s="5">
        <f t="shared" si="327"/>
        <v>0</v>
      </c>
    </row>
    <row r="2908" spans="7:15" x14ac:dyDescent="0.2">
      <c r="G2908" s="3"/>
      <c r="H2908" s="2"/>
      <c r="I2908" s="12"/>
      <c r="J2908" s="67">
        <f t="shared" si="323"/>
        <v>0</v>
      </c>
      <c r="K2908" s="5">
        <f t="shared" si="324"/>
        <v>0</v>
      </c>
      <c r="L2908" s="54">
        <f t="shared" si="325"/>
        <v>0</v>
      </c>
      <c r="M2908" s="56">
        <f t="shared" si="328"/>
        <v>0</v>
      </c>
      <c r="N2908" s="5">
        <f t="shared" si="326"/>
        <v>1</v>
      </c>
      <c r="O2908" s="5">
        <f t="shared" si="327"/>
        <v>0</v>
      </c>
    </row>
    <row r="2909" spans="7:15" x14ac:dyDescent="0.2">
      <c r="G2909" s="3"/>
      <c r="H2909" s="2"/>
      <c r="I2909" s="12"/>
      <c r="J2909" s="67">
        <f t="shared" si="323"/>
        <v>0</v>
      </c>
      <c r="K2909" s="5">
        <f t="shared" si="324"/>
        <v>0</v>
      </c>
      <c r="L2909" s="54">
        <f t="shared" si="325"/>
        <v>0</v>
      </c>
      <c r="M2909" s="56">
        <f t="shared" si="328"/>
        <v>0</v>
      </c>
      <c r="N2909" s="5">
        <f t="shared" si="326"/>
        <v>1</v>
      </c>
      <c r="O2909" s="5">
        <f t="shared" si="327"/>
        <v>0</v>
      </c>
    </row>
    <row r="2910" spans="7:15" x14ac:dyDescent="0.2">
      <c r="G2910" s="3"/>
      <c r="H2910" s="2"/>
      <c r="I2910" s="12"/>
      <c r="J2910" s="67">
        <f t="shared" si="323"/>
        <v>0</v>
      </c>
      <c r="K2910" s="5">
        <f t="shared" si="324"/>
        <v>0</v>
      </c>
      <c r="L2910" s="54">
        <f t="shared" si="325"/>
        <v>0</v>
      </c>
      <c r="M2910" s="56">
        <f t="shared" si="328"/>
        <v>0</v>
      </c>
      <c r="N2910" s="5">
        <f t="shared" si="326"/>
        <v>1</v>
      </c>
      <c r="O2910" s="5">
        <f t="shared" si="327"/>
        <v>0</v>
      </c>
    </row>
    <row r="2911" spans="7:15" x14ac:dyDescent="0.2">
      <c r="G2911" s="3"/>
      <c r="H2911" s="2"/>
      <c r="I2911" s="12"/>
      <c r="J2911" s="67">
        <f t="shared" si="323"/>
        <v>0</v>
      </c>
      <c r="K2911" s="5">
        <f t="shared" si="324"/>
        <v>0</v>
      </c>
      <c r="L2911" s="54">
        <f t="shared" si="325"/>
        <v>0</v>
      </c>
      <c r="M2911" s="56">
        <f t="shared" si="328"/>
        <v>0</v>
      </c>
      <c r="N2911" s="5">
        <f t="shared" si="326"/>
        <v>1</v>
      </c>
      <c r="O2911" s="5">
        <f t="shared" si="327"/>
        <v>0</v>
      </c>
    </row>
    <row r="2912" spans="7:15" x14ac:dyDescent="0.2">
      <c r="G2912" s="3"/>
      <c r="H2912" s="2"/>
      <c r="I2912" s="12"/>
      <c r="J2912" s="67">
        <f t="shared" si="323"/>
        <v>0</v>
      </c>
      <c r="K2912" s="5">
        <f t="shared" si="324"/>
        <v>0</v>
      </c>
      <c r="L2912" s="54">
        <f t="shared" si="325"/>
        <v>0</v>
      </c>
      <c r="M2912" s="56">
        <f t="shared" si="328"/>
        <v>0</v>
      </c>
      <c r="N2912" s="5">
        <f t="shared" si="326"/>
        <v>1</v>
      </c>
      <c r="O2912" s="5">
        <f t="shared" si="327"/>
        <v>0</v>
      </c>
    </row>
    <row r="2913" spans="7:15" x14ac:dyDescent="0.2">
      <c r="G2913" s="3"/>
      <c r="H2913" s="2"/>
      <c r="I2913" s="12"/>
      <c r="J2913" s="67">
        <f t="shared" si="323"/>
        <v>0</v>
      </c>
      <c r="K2913" s="5">
        <f t="shared" si="324"/>
        <v>0</v>
      </c>
      <c r="L2913" s="54">
        <f t="shared" si="325"/>
        <v>0</v>
      </c>
      <c r="M2913" s="56">
        <f t="shared" si="328"/>
        <v>0</v>
      </c>
      <c r="N2913" s="5">
        <f t="shared" si="326"/>
        <v>1</v>
      </c>
      <c r="O2913" s="5">
        <f t="shared" si="327"/>
        <v>0</v>
      </c>
    </row>
    <row r="2914" spans="7:15" x14ac:dyDescent="0.2">
      <c r="G2914" s="3"/>
      <c r="H2914" s="2"/>
      <c r="I2914" s="12"/>
      <c r="J2914" s="67">
        <f t="shared" si="323"/>
        <v>0</v>
      </c>
      <c r="K2914" s="5">
        <f t="shared" si="324"/>
        <v>0</v>
      </c>
      <c r="L2914" s="54">
        <f t="shared" si="325"/>
        <v>0</v>
      </c>
      <c r="M2914" s="56">
        <f t="shared" si="328"/>
        <v>0</v>
      </c>
      <c r="N2914" s="5">
        <f t="shared" si="326"/>
        <v>1</v>
      </c>
      <c r="O2914" s="5">
        <f t="shared" si="327"/>
        <v>0</v>
      </c>
    </row>
    <row r="2915" spans="7:15" x14ac:dyDescent="0.2">
      <c r="G2915" s="3"/>
      <c r="H2915" s="2"/>
      <c r="I2915" s="12"/>
      <c r="J2915" s="67">
        <f t="shared" si="323"/>
        <v>0</v>
      </c>
      <c r="K2915" s="5">
        <f t="shared" si="324"/>
        <v>0</v>
      </c>
      <c r="L2915" s="54">
        <f t="shared" si="325"/>
        <v>0</v>
      </c>
      <c r="M2915" s="56">
        <f t="shared" si="328"/>
        <v>0</v>
      </c>
      <c r="N2915" s="5">
        <f t="shared" si="326"/>
        <v>1</v>
      </c>
      <c r="O2915" s="5">
        <f t="shared" si="327"/>
        <v>0</v>
      </c>
    </row>
    <row r="2916" spans="7:15" x14ac:dyDescent="0.2">
      <c r="G2916" s="3"/>
      <c r="H2916" s="2"/>
      <c r="I2916" s="12"/>
      <c r="J2916" s="67">
        <f t="shared" si="323"/>
        <v>0</v>
      </c>
      <c r="K2916" s="5">
        <f t="shared" si="324"/>
        <v>0</v>
      </c>
      <c r="L2916" s="54">
        <f t="shared" si="325"/>
        <v>0</v>
      </c>
      <c r="M2916" s="56">
        <f t="shared" si="328"/>
        <v>0</v>
      </c>
      <c r="N2916" s="5">
        <f t="shared" si="326"/>
        <v>1</v>
      </c>
      <c r="O2916" s="5">
        <f t="shared" si="327"/>
        <v>0</v>
      </c>
    </row>
    <row r="2917" spans="7:15" x14ac:dyDescent="0.2">
      <c r="G2917" s="3"/>
      <c r="H2917" s="2"/>
      <c r="I2917" s="12"/>
      <c r="J2917" s="67">
        <f t="shared" si="323"/>
        <v>0</v>
      </c>
      <c r="K2917" s="5">
        <f t="shared" si="324"/>
        <v>0</v>
      </c>
      <c r="L2917" s="54">
        <f t="shared" si="325"/>
        <v>0</v>
      </c>
      <c r="M2917" s="56">
        <f t="shared" si="328"/>
        <v>0</v>
      </c>
      <c r="N2917" s="5">
        <f t="shared" si="326"/>
        <v>1</v>
      </c>
      <c r="O2917" s="5">
        <f t="shared" si="327"/>
        <v>0</v>
      </c>
    </row>
    <row r="2918" spans="7:15" x14ac:dyDescent="0.2">
      <c r="G2918" s="3"/>
      <c r="H2918" s="2"/>
      <c r="I2918" s="12"/>
      <c r="J2918" s="67">
        <f t="shared" si="323"/>
        <v>0</v>
      </c>
      <c r="K2918" s="5">
        <f t="shared" si="324"/>
        <v>0</v>
      </c>
      <c r="L2918" s="54">
        <f t="shared" si="325"/>
        <v>0</v>
      </c>
      <c r="M2918" s="56">
        <f t="shared" si="328"/>
        <v>0</v>
      </c>
      <c r="N2918" s="5">
        <f t="shared" si="326"/>
        <v>1</v>
      </c>
      <c r="O2918" s="5">
        <f t="shared" si="327"/>
        <v>0</v>
      </c>
    </row>
    <row r="2919" spans="7:15" x14ac:dyDescent="0.2">
      <c r="G2919" s="3"/>
      <c r="H2919" s="2"/>
      <c r="I2919" s="12"/>
      <c r="J2919" s="67">
        <f t="shared" si="323"/>
        <v>0</v>
      </c>
      <c r="K2919" s="5">
        <f t="shared" si="324"/>
        <v>0</v>
      </c>
      <c r="L2919" s="54">
        <f t="shared" si="325"/>
        <v>0</v>
      </c>
      <c r="M2919" s="56">
        <f t="shared" si="328"/>
        <v>0</v>
      </c>
      <c r="N2919" s="5">
        <f t="shared" si="326"/>
        <v>1</v>
      </c>
      <c r="O2919" s="5">
        <f t="shared" si="327"/>
        <v>0</v>
      </c>
    </row>
    <row r="2920" spans="7:15" x14ac:dyDescent="0.2">
      <c r="G2920" s="3"/>
      <c r="H2920" s="2"/>
      <c r="I2920" s="12"/>
      <c r="J2920" s="67">
        <f t="shared" si="323"/>
        <v>0</v>
      </c>
      <c r="K2920" s="5">
        <f t="shared" si="324"/>
        <v>0</v>
      </c>
      <c r="L2920" s="54">
        <f t="shared" si="325"/>
        <v>0</v>
      </c>
      <c r="M2920" s="56">
        <f t="shared" si="328"/>
        <v>0</v>
      </c>
      <c r="N2920" s="5">
        <f t="shared" si="326"/>
        <v>1</v>
      </c>
      <c r="O2920" s="5">
        <f t="shared" si="327"/>
        <v>0</v>
      </c>
    </row>
    <row r="2921" spans="7:15" x14ac:dyDescent="0.2">
      <c r="G2921" s="3"/>
      <c r="H2921" s="2"/>
      <c r="I2921" s="12"/>
      <c r="J2921" s="67">
        <f t="shared" si="323"/>
        <v>0</v>
      </c>
      <c r="K2921" s="5">
        <f t="shared" si="324"/>
        <v>0</v>
      </c>
      <c r="L2921" s="54">
        <f t="shared" si="325"/>
        <v>0</v>
      </c>
      <c r="M2921" s="56">
        <f t="shared" si="328"/>
        <v>0</v>
      </c>
      <c r="N2921" s="5">
        <f t="shared" si="326"/>
        <v>1</v>
      </c>
      <c r="O2921" s="5">
        <f t="shared" si="327"/>
        <v>0</v>
      </c>
    </row>
    <row r="2922" spans="7:15" x14ac:dyDescent="0.2">
      <c r="G2922" s="3"/>
      <c r="H2922" s="2"/>
      <c r="I2922" s="12"/>
      <c r="J2922" s="67">
        <f t="shared" si="323"/>
        <v>0</v>
      </c>
      <c r="K2922" s="5">
        <f t="shared" si="324"/>
        <v>0</v>
      </c>
      <c r="L2922" s="54">
        <f t="shared" si="325"/>
        <v>0</v>
      </c>
      <c r="M2922" s="56">
        <f t="shared" si="328"/>
        <v>0</v>
      </c>
      <c r="N2922" s="5">
        <f t="shared" si="326"/>
        <v>1</v>
      </c>
      <c r="O2922" s="5">
        <f t="shared" si="327"/>
        <v>0</v>
      </c>
    </row>
    <row r="2923" spans="7:15" x14ac:dyDescent="0.2">
      <c r="G2923" s="3"/>
      <c r="H2923" s="2"/>
      <c r="I2923" s="12"/>
      <c r="J2923" s="67">
        <f t="shared" si="323"/>
        <v>0</v>
      </c>
      <c r="K2923" s="5">
        <f t="shared" si="324"/>
        <v>0</v>
      </c>
      <c r="L2923" s="54">
        <f t="shared" si="325"/>
        <v>0</v>
      </c>
      <c r="M2923" s="56">
        <f t="shared" si="328"/>
        <v>0</v>
      </c>
      <c r="N2923" s="5">
        <f t="shared" si="326"/>
        <v>1</v>
      </c>
      <c r="O2923" s="5">
        <f t="shared" si="327"/>
        <v>0</v>
      </c>
    </row>
    <row r="2924" spans="7:15" x14ac:dyDescent="0.2">
      <c r="G2924" s="3"/>
      <c r="H2924" s="2"/>
      <c r="I2924" s="12"/>
      <c r="J2924" s="67">
        <f t="shared" si="323"/>
        <v>0</v>
      </c>
      <c r="K2924" s="5">
        <f t="shared" si="324"/>
        <v>0</v>
      </c>
      <c r="L2924" s="54">
        <f t="shared" si="325"/>
        <v>0</v>
      </c>
      <c r="M2924" s="56">
        <f t="shared" si="328"/>
        <v>0</v>
      </c>
      <c r="N2924" s="5">
        <f t="shared" si="326"/>
        <v>1</v>
      </c>
      <c r="O2924" s="5">
        <f t="shared" si="327"/>
        <v>0</v>
      </c>
    </row>
    <row r="2925" spans="7:15" x14ac:dyDescent="0.2">
      <c r="G2925" s="3"/>
      <c r="H2925" s="2"/>
      <c r="I2925" s="12"/>
      <c r="J2925" s="67">
        <f t="shared" si="323"/>
        <v>0</v>
      </c>
      <c r="K2925" s="5">
        <f t="shared" si="324"/>
        <v>0</v>
      </c>
      <c r="L2925" s="54">
        <f t="shared" si="325"/>
        <v>0</v>
      </c>
      <c r="M2925" s="56">
        <f t="shared" si="328"/>
        <v>0</v>
      </c>
      <c r="N2925" s="5">
        <f t="shared" si="326"/>
        <v>1</v>
      </c>
      <c r="O2925" s="5">
        <f t="shared" si="327"/>
        <v>0</v>
      </c>
    </row>
    <row r="2926" spans="7:15" x14ac:dyDescent="0.2">
      <c r="G2926" s="3"/>
      <c r="H2926" s="2"/>
      <c r="I2926" s="12"/>
      <c r="J2926" s="67">
        <f t="shared" si="323"/>
        <v>0</v>
      </c>
      <c r="K2926" s="5">
        <f t="shared" si="324"/>
        <v>0</v>
      </c>
      <c r="L2926" s="54">
        <f t="shared" si="325"/>
        <v>0</v>
      </c>
      <c r="M2926" s="56">
        <f t="shared" si="328"/>
        <v>0</v>
      </c>
      <c r="N2926" s="5">
        <f t="shared" si="326"/>
        <v>1</v>
      </c>
      <c r="O2926" s="5">
        <f t="shared" si="327"/>
        <v>0</v>
      </c>
    </row>
    <row r="2927" spans="7:15" x14ac:dyDescent="0.2">
      <c r="G2927" s="3"/>
      <c r="H2927" s="2"/>
      <c r="I2927" s="12"/>
      <c r="J2927" s="67">
        <f t="shared" si="323"/>
        <v>0</v>
      </c>
      <c r="K2927" s="5">
        <f t="shared" si="324"/>
        <v>0</v>
      </c>
      <c r="L2927" s="54">
        <f t="shared" si="325"/>
        <v>0</v>
      </c>
      <c r="M2927" s="56">
        <f t="shared" si="328"/>
        <v>0</v>
      </c>
      <c r="N2927" s="5">
        <f t="shared" si="326"/>
        <v>1</v>
      </c>
      <c r="O2927" s="5">
        <f t="shared" si="327"/>
        <v>0</v>
      </c>
    </row>
    <row r="2928" spans="7:15" x14ac:dyDescent="0.2">
      <c r="G2928" s="3"/>
      <c r="H2928" s="2"/>
      <c r="I2928" s="12"/>
      <c r="J2928" s="67">
        <f t="shared" si="323"/>
        <v>0</v>
      </c>
      <c r="K2928" s="5">
        <f t="shared" si="324"/>
        <v>0</v>
      </c>
      <c r="L2928" s="54">
        <f t="shared" si="325"/>
        <v>0</v>
      </c>
      <c r="M2928" s="56">
        <f t="shared" si="328"/>
        <v>0</v>
      </c>
      <c r="N2928" s="5">
        <f t="shared" si="326"/>
        <v>1</v>
      </c>
      <c r="O2928" s="5">
        <f t="shared" si="327"/>
        <v>0</v>
      </c>
    </row>
    <row r="2929" spans="7:15" x14ac:dyDescent="0.2">
      <c r="G2929" s="3"/>
      <c r="H2929" s="2"/>
      <c r="I2929" s="12"/>
      <c r="J2929" s="67">
        <f t="shared" si="323"/>
        <v>0</v>
      </c>
      <c r="K2929" s="5">
        <f t="shared" si="324"/>
        <v>0</v>
      </c>
      <c r="L2929" s="54">
        <f t="shared" si="325"/>
        <v>0</v>
      </c>
      <c r="M2929" s="56">
        <f t="shared" si="328"/>
        <v>0</v>
      </c>
      <c r="N2929" s="5">
        <f t="shared" si="326"/>
        <v>1</v>
      </c>
      <c r="O2929" s="5">
        <f t="shared" si="327"/>
        <v>0</v>
      </c>
    </row>
    <row r="2930" spans="7:15" x14ac:dyDescent="0.2">
      <c r="G2930" s="3"/>
      <c r="H2930" s="2"/>
      <c r="I2930" s="12"/>
      <c r="J2930" s="67">
        <f t="shared" si="323"/>
        <v>0</v>
      </c>
      <c r="K2930" s="5">
        <f t="shared" si="324"/>
        <v>0</v>
      </c>
      <c r="L2930" s="54">
        <f t="shared" si="325"/>
        <v>0</v>
      </c>
      <c r="M2930" s="56">
        <f t="shared" si="328"/>
        <v>0</v>
      </c>
      <c r="N2930" s="5">
        <f t="shared" si="326"/>
        <v>1</v>
      </c>
      <c r="O2930" s="5">
        <f t="shared" si="327"/>
        <v>0</v>
      </c>
    </row>
    <row r="2931" spans="7:15" x14ac:dyDescent="0.2">
      <c r="G2931" s="3"/>
      <c r="H2931" s="2"/>
      <c r="I2931" s="12"/>
      <c r="J2931" s="67">
        <f t="shared" si="323"/>
        <v>0</v>
      </c>
      <c r="K2931" s="5">
        <f t="shared" si="324"/>
        <v>0</v>
      </c>
      <c r="L2931" s="54">
        <f t="shared" si="325"/>
        <v>0</v>
      </c>
      <c r="M2931" s="56">
        <f t="shared" si="328"/>
        <v>0</v>
      </c>
      <c r="N2931" s="5">
        <f t="shared" si="326"/>
        <v>1</v>
      </c>
      <c r="O2931" s="5">
        <f t="shared" si="327"/>
        <v>0</v>
      </c>
    </row>
    <row r="2932" spans="7:15" x14ac:dyDescent="0.2">
      <c r="G2932" s="3"/>
      <c r="H2932" s="2"/>
      <c r="I2932" s="12"/>
      <c r="J2932" s="67">
        <f t="shared" si="323"/>
        <v>0</v>
      </c>
      <c r="K2932" s="5">
        <f t="shared" si="324"/>
        <v>0</v>
      </c>
      <c r="L2932" s="54">
        <f t="shared" si="325"/>
        <v>0</v>
      </c>
      <c r="M2932" s="56">
        <f t="shared" si="328"/>
        <v>0</v>
      </c>
      <c r="N2932" s="5">
        <f t="shared" si="326"/>
        <v>1</v>
      </c>
      <c r="O2932" s="5">
        <f t="shared" si="327"/>
        <v>0</v>
      </c>
    </row>
    <row r="2933" spans="7:15" x14ac:dyDescent="0.2">
      <c r="G2933" s="3"/>
      <c r="H2933" s="2"/>
      <c r="I2933" s="12"/>
      <c r="J2933" s="67">
        <f t="shared" si="323"/>
        <v>0</v>
      </c>
      <c r="K2933" s="5">
        <f t="shared" si="324"/>
        <v>0</v>
      </c>
      <c r="L2933" s="54">
        <f t="shared" si="325"/>
        <v>0</v>
      </c>
      <c r="M2933" s="56">
        <f t="shared" si="328"/>
        <v>0</v>
      </c>
      <c r="N2933" s="5">
        <f t="shared" si="326"/>
        <v>1</v>
      </c>
      <c r="O2933" s="5">
        <f t="shared" si="327"/>
        <v>0</v>
      </c>
    </row>
    <row r="2934" spans="7:15" x14ac:dyDescent="0.2">
      <c r="G2934" s="3"/>
      <c r="H2934" s="2"/>
      <c r="I2934" s="12"/>
      <c r="J2934" s="67">
        <f t="shared" si="323"/>
        <v>0</v>
      </c>
      <c r="K2934" s="5">
        <f t="shared" si="324"/>
        <v>0</v>
      </c>
      <c r="L2934" s="54">
        <f t="shared" si="325"/>
        <v>0</v>
      </c>
      <c r="M2934" s="56">
        <f t="shared" si="328"/>
        <v>0</v>
      </c>
      <c r="N2934" s="5">
        <f t="shared" si="326"/>
        <v>1</v>
      </c>
      <c r="O2934" s="5">
        <f t="shared" si="327"/>
        <v>0</v>
      </c>
    </row>
    <row r="2935" spans="7:15" x14ac:dyDescent="0.2">
      <c r="G2935" s="3"/>
      <c r="H2935" s="2"/>
      <c r="I2935" s="12"/>
      <c r="J2935" s="67">
        <f t="shared" si="323"/>
        <v>0</v>
      </c>
      <c r="K2935" s="5">
        <f t="shared" si="324"/>
        <v>0</v>
      </c>
      <c r="L2935" s="54">
        <f t="shared" si="325"/>
        <v>0</v>
      </c>
      <c r="M2935" s="56">
        <f t="shared" si="328"/>
        <v>0</v>
      </c>
      <c r="N2935" s="5">
        <f t="shared" si="326"/>
        <v>1</v>
      </c>
      <c r="O2935" s="5">
        <f t="shared" si="327"/>
        <v>0</v>
      </c>
    </row>
    <row r="2936" spans="7:15" x14ac:dyDescent="0.2">
      <c r="G2936" s="3"/>
      <c r="H2936" s="2"/>
      <c r="I2936" s="12"/>
      <c r="J2936" s="67">
        <f t="shared" si="323"/>
        <v>0</v>
      </c>
      <c r="K2936" s="5">
        <f t="shared" si="324"/>
        <v>0</v>
      </c>
      <c r="L2936" s="54">
        <f t="shared" si="325"/>
        <v>0</v>
      </c>
      <c r="M2936" s="56">
        <f t="shared" si="328"/>
        <v>0</v>
      </c>
      <c r="N2936" s="5">
        <f t="shared" si="326"/>
        <v>1</v>
      </c>
      <c r="O2936" s="5">
        <f t="shared" si="327"/>
        <v>0</v>
      </c>
    </row>
    <row r="2937" spans="7:15" x14ac:dyDescent="0.2">
      <c r="G2937" s="3"/>
      <c r="H2937" s="2"/>
      <c r="I2937" s="12"/>
      <c r="J2937" s="67">
        <f t="shared" si="323"/>
        <v>0</v>
      </c>
      <c r="K2937" s="5">
        <f t="shared" si="324"/>
        <v>0</v>
      </c>
      <c r="L2937" s="54">
        <f t="shared" si="325"/>
        <v>0</v>
      </c>
      <c r="M2937" s="56">
        <f t="shared" si="328"/>
        <v>0</v>
      </c>
      <c r="N2937" s="5">
        <f t="shared" si="326"/>
        <v>1</v>
      </c>
      <c r="O2937" s="5">
        <f t="shared" si="327"/>
        <v>0</v>
      </c>
    </row>
    <row r="2938" spans="7:15" x14ac:dyDescent="0.2">
      <c r="G2938" s="3"/>
      <c r="H2938" s="2"/>
      <c r="I2938" s="12"/>
      <c r="J2938" s="67">
        <f t="shared" si="323"/>
        <v>0</v>
      </c>
      <c r="K2938" s="5">
        <f t="shared" si="324"/>
        <v>0</v>
      </c>
      <c r="L2938" s="54">
        <f t="shared" si="325"/>
        <v>0</v>
      </c>
      <c r="M2938" s="56">
        <f t="shared" si="328"/>
        <v>0</v>
      </c>
      <c r="N2938" s="5">
        <f t="shared" si="326"/>
        <v>1</v>
      </c>
      <c r="O2938" s="5">
        <f t="shared" si="327"/>
        <v>0</v>
      </c>
    </row>
    <row r="2939" spans="7:15" x14ac:dyDescent="0.2">
      <c r="G2939" s="3"/>
      <c r="H2939" s="2"/>
      <c r="I2939" s="12"/>
      <c r="J2939" s="67">
        <f t="shared" si="323"/>
        <v>0</v>
      </c>
      <c r="K2939" s="5">
        <f t="shared" si="324"/>
        <v>0</v>
      </c>
      <c r="L2939" s="54">
        <f t="shared" si="325"/>
        <v>0</v>
      </c>
      <c r="M2939" s="56">
        <f t="shared" si="328"/>
        <v>0</v>
      </c>
      <c r="N2939" s="5">
        <f t="shared" si="326"/>
        <v>1</v>
      </c>
      <c r="O2939" s="5">
        <f t="shared" si="327"/>
        <v>0</v>
      </c>
    </row>
    <row r="2940" spans="7:15" x14ac:dyDescent="0.2">
      <c r="G2940" s="3"/>
      <c r="H2940" s="2"/>
      <c r="I2940" s="12"/>
      <c r="J2940" s="67">
        <f t="shared" si="323"/>
        <v>0</v>
      </c>
      <c r="K2940" s="5">
        <f t="shared" si="324"/>
        <v>0</v>
      </c>
      <c r="L2940" s="54">
        <f t="shared" si="325"/>
        <v>0</v>
      </c>
      <c r="M2940" s="56">
        <f t="shared" si="328"/>
        <v>0</v>
      </c>
      <c r="N2940" s="5">
        <f t="shared" si="326"/>
        <v>1</v>
      </c>
      <c r="O2940" s="5">
        <f t="shared" si="327"/>
        <v>0</v>
      </c>
    </row>
    <row r="2941" spans="7:15" x14ac:dyDescent="0.2">
      <c r="G2941" s="3"/>
      <c r="H2941" s="2"/>
      <c r="I2941" s="12"/>
      <c r="J2941" s="67">
        <f t="shared" si="323"/>
        <v>0</v>
      </c>
      <c r="K2941" s="5">
        <f t="shared" si="324"/>
        <v>0</v>
      </c>
      <c r="L2941" s="54">
        <f t="shared" si="325"/>
        <v>0</v>
      </c>
      <c r="M2941" s="56">
        <f t="shared" si="328"/>
        <v>0</v>
      </c>
      <c r="N2941" s="5">
        <f t="shared" si="326"/>
        <v>1</v>
      </c>
      <c r="O2941" s="5">
        <f t="shared" si="327"/>
        <v>0</v>
      </c>
    </row>
    <row r="2942" spans="7:15" x14ac:dyDescent="0.2">
      <c r="G2942" s="3"/>
      <c r="H2942" s="2"/>
      <c r="I2942" s="12"/>
      <c r="J2942" s="67">
        <f t="shared" si="323"/>
        <v>0</v>
      </c>
      <c r="K2942" s="5">
        <f t="shared" si="324"/>
        <v>0</v>
      </c>
      <c r="L2942" s="54">
        <f t="shared" si="325"/>
        <v>0</v>
      </c>
      <c r="M2942" s="56">
        <f t="shared" si="328"/>
        <v>0</v>
      </c>
      <c r="N2942" s="5">
        <f t="shared" si="326"/>
        <v>1</v>
      </c>
      <c r="O2942" s="5">
        <f t="shared" si="327"/>
        <v>0</v>
      </c>
    </row>
    <row r="2943" spans="7:15" x14ac:dyDescent="0.2">
      <c r="G2943" s="3"/>
      <c r="H2943" s="2"/>
      <c r="I2943" s="12"/>
      <c r="J2943" s="67">
        <f t="shared" si="323"/>
        <v>0</v>
      </c>
      <c r="K2943" s="5">
        <f t="shared" si="324"/>
        <v>0</v>
      </c>
      <c r="L2943" s="54">
        <f t="shared" si="325"/>
        <v>0</v>
      </c>
      <c r="M2943" s="56">
        <f t="shared" si="328"/>
        <v>0</v>
      </c>
      <c r="N2943" s="5">
        <f t="shared" si="326"/>
        <v>1</v>
      </c>
      <c r="O2943" s="5">
        <f t="shared" si="327"/>
        <v>0</v>
      </c>
    </row>
    <row r="2944" spans="7:15" x14ac:dyDescent="0.2">
      <c r="G2944" s="3"/>
      <c r="H2944" s="2"/>
      <c r="I2944" s="12"/>
      <c r="J2944" s="67">
        <f t="shared" si="323"/>
        <v>0</v>
      </c>
      <c r="K2944" s="5">
        <f t="shared" si="324"/>
        <v>0</v>
      </c>
      <c r="L2944" s="54">
        <f t="shared" si="325"/>
        <v>0</v>
      </c>
      <c r="M2944" s="56">
        <f t="shared" si="328"/>
        <v>0</v>
      </c>
      <c r="N2944" s="5">
        <f t="shared" si="326"/>
        <v>1</v>
      </c>
      <c r="O2944" s="5">
        <f t="shared" si="327"/>
        <v>0</v>
      </c>
    </row>
    <row r="2945" spans="7:15" x14ac:dyDescent="0.2">
      <c r="G2945" s="3"/>
      <c r="H2945" s="2"/>
      <c r="I2945" s="12"/>
      <c r="J2945" s="67">
        <f t="shared" si="323"/>
        <v>0</v>
      </c>
      <c r="K2945" s="5">
        <f t="shared" si="324"/>
        <v>0</v>
      </c>
      <c r="L2945" s="54">
        <f t="shared" si="325"/>
        <v>0</v>
      </c>
      <c r="M2945" s="56" t="e">
        <f>IF(D2945="",#REF!,D2945)</f>
        <v>#REF!</v>
      </c>
      <c r="N2945" s="5">
        <f t="shared" si="326"/>
        <v>1</v>
      </c>
      <c r="O2945" s="5">
        <f t="shared" si="327"/>
        <v>0</v>
      </c>
    </row>
    <row r="2946" spans="7:15" x14ac:dyDescent="0.2">
      <c r="G2946" s="3"/>
      <c r="H2946" s="2"/>
      <c r="I2946" s="12"/>
      <c r="J2946" s="67">
        <f t="shared" si="323"/>
        <v>0</v>
      </c>
      <c r="K2946" s="5">
        <f t="shared" si="324"/>
        <v>0</v>
      </c>
      <c r="L2946" s="54">
        <f t="shared" si="325"/>
        <v>0</v>
      </c>
      <c r="M2946" s="56">
        <f t="shared" si="328"/>
        <v>0</v>
      </c>
      <c r="N2946" s="5">
        <f t="shared" si="326"/>
        <v>1</v>
      </c>
      <c r="O2946" s="5">
        <f t="shared" si="327"/>
        <v>0</v>
      </c>
    </row>
    <row r="2947" spans="7:15" x14ac:dyDescent="0.2">
      <c r="G2947" s="3"/>
      <c r="H2947" s="2"/>
      <c r="I2947" s="12"/>
      <c r="J2947" s="67">
        <f t="shared" si="323"/>
        <v>0</v>
      </c>
      <c r="K2947" s="5">
        <f t="shared" si="324"/>
        <v>0</v>
      </c>
      <c r="L2947" s="54">
        <f t="shared" si="325"/>
        <v>0</v>
      </c>
      <c r="M2947" s="56">
        <f t="shared" si="328"/>
        <v>0</v>
      </c>
      <c r="N2947" s="5">
        <f t="shared" si="326"/>
        <v>1</v>
      </c>
      <c r="O2947" s="5">
        <f t="shared" si="327"/>
        <v>0</v>
      </c>
    </row>
    <row r="2948" spans="7:15" x14ac:dyDescent="0.2">
      <c r="G2948" s="3"/>
      <c r="H2948" s="2"/>
      <c r="I2948" s="12"/>
      <c r="J2948" s="67">
        <f t="shared" ref="J2948:J2965" si="329">IF(A2948=C2948,0,H2948)</f>
        <v>0</v>
      </c>
      <c r="K2948" s="5">
        <f t="shared" ref="K2948:K2965" si="330">IF(J2948&gt;0,1,0)</f>
        <v>0</v>
      </c>
      <c r="L2948" s="54">
        <f t="shared" ref="L2948:L2965" si="331">IF(K2948=0,0,IF(I2948="did not close",0,IF(I2948="",0,1)))</f>
        <v>0</v>
      </c>
      <c r="M2948" s="56" t="e">
        <f>IF(D2948="",#REF!,D2948)</f>
        <v>#REF!</v>
      </c>
      <c r="N2948" s="5">
        <f t="shared" ref="N2948:N2965" si="332">IF(A2948=C2948,1,0)</f>
        <v>1</v>
      </c>
      <c r="O2948" s="5">
        <f t="shared" ref="O2948:O2965" si="333">IF(K2948=0,IF(I2948="did not close",0,IF(I2948="",0,1)),0)</f>
        <v>0</v>
      </c>
    </row>
    <row r="2949" spans="7:15" x14ac:dyDescent="0.2">
      <c r="G2949" s="3"/>
      <c r="H2949" s="2"/>
      <c r="I2949" s="12"/>
      <c r="J2949" s="67">
        <f t="shared" si="329"/>
        <v>0</v>
      </c>
      <c r="K2949" s="5">
        <f t="shared" si="330"/>
        <v>0</v>
      </c>
      <c r="L2949" s="54">
        <f t="shared" si="331"/>
        <v>0</v>
      </c>
      <c r="M2949" s="56">
        <f t="shared" si="328"/>
        <v>0</v>
      </c>
      <c r="N2949" s="5">
        <f t="shared" si="332"/>
        <v>1</v>
      </c>
      <c r="O2949" s="5">
        <f t="shared" si="333"/>
        <v>0</v>
      </c>
    </row>
    <row r="2950" spans="7:15" x14ac:dyDescent="0.2">
      <c r="G2950" s="3"/>
      <c r="H2950" s="2"/>
      <c r="I2950" s="12"/>
      <c r="J2950" s="67">
        <f t="shared" si="329"/>
        <v>0</v>
      </c>
      <c r="K2950" s="5">
        <f t="shared" si="330"/>
        <v>0</v>
      </c>
      <c r="L2950" s="54">
        <f t="shared" si="331"/>
        <v>0</v>
      </c>
      <c r="M2950" s="56">
        <f t="shared" si="328"/>
        <v>0</v>
      </c>
      <c r="N2950" s="5">
        <f t="shared" si="332"/>
        <v>1</v>
      </c>
      <c r="O2950" s="5">
        <f t="shared" si="333"/>
        <v>0</v>
      </c>
    </row>
    <row r="2951" spans="7:15" x14ac:dyDescent="0.2">
      <c r="G2951" s="3"/>
      <c r="H2951" s="2"/>
      <c r="I2951" s="12"/>
      <c r="J2951" s="67">
        <f t="shared" si="329"/>
        <v>0</v>
      </c>
      <c r="K2951" s="5">
        <f t="shared" si="330"/>
        <v>0</v>
      </c>
      <c r="L2951" s="54">
        <f t="shared" si="331"/>
        <v>0</v>
      </c>
      <c r="M2951" s="56">
        <f t="shared" si="328"/>
        <v>0</v>
      </c>
      <c r="N2951" s="5">
        <f t="shared" si="332"/>
        <v>1</v>
      </c>
      <c r="O2951" s="5">
        <f t="shared" si="333"/>
        <v>0</v>
      </c>
    </row>
    <row r="2952" spans="7:15" x14ac:dyDescent="0.2">
      <c r="G2952" s="3"/>
      <c r="H2952" s="2"/>
      <c r="I2952" s="12"/>
      <c r="J2952" s="67">
        <f t="shared" si="329"/>
        <v>0</v>
      </c>
      <c r="K2952" s="5">
        <f t="shared" si="330"/>
        <v>0</v>
      </c>
      <c r="L2952" s="54">
        <f t="shared" si="331"/>
        <v>0</v>
      </c>
      <c r="M2952" s="56">
        <f t="shared" si="328"/>
        <v>0</v>
      </c>
      <c r="N2952" s="5">
        <f t="shared" si="332"/>
        <v>1</v>
      </c>
      <c r="O2952" s="5">
        <f t="shared" si="333"/>
        <v>0</v>
      </c>
    </row>
    <row r="2953" spans="7:15" x14ac:dyDescent="0.2">
      <c r="G2953" s="3"/>
      <c r="H2953" s="2"/>
      <c r="I2953" s="12"/>
      <c r="J2953" s="67">
        <f t="shared" si="329"/>
        <v>0</v>
      </c>
      <c r="K2953" s="5">
        <f t="shared" si="330"/>
        <v>0</v>
      </c>
      <c r="L2953" s="54">
        <f t="shared" si="331"/>
        <v>0</v>
      </c>
      <c r="M2953" s="56">
        <f t="shared" si="328"/>
        <v>0</v>
      </c>
      <c r="N2953" s="5">
        <f t="shared" si="332"/>
        <v>1</v>
      </c>
      <c r="O2953" s="5">
        <f t="shared" si="333"/>
        <v>0</v>
      </c>
    </row>
    <row r="2954" spans="7:15" x14ac:dyDescent="0.2">
      <c r="G2954" s="3"/>
      <c r="H2954" s="2"/>
      <c r="I2954" s="12"/>
      <c r="J2954" s="67">
        <f t="shared" si="329"/>
        <v>0</v>
      </c>
      <c r="K2954" s="5">
        <f t="shared" si="330"/>
        <v>0</v>
      </c>
      <c r="L2954" s="54">
        <f t="shared" si="331"/>
        <v>0</v>
      </c>
      <c r="M2954" s="56">
        <f t="shared" si="328"/>
        <v>0</v>
      </c>
      <c r="N2954" s="5">
        <f t="shared" si="332"/>
        <v>1</v>
      </c>
      <c r="O2954" s="5">
        <f t="shared" si="333"/>
        <v>0</v>
      </c>
    </row>
    <row r="2955" spans="7:15" x14ac:dyDescent="0.2">
      <c r="G2955" s="3"/>
      <c r="H2955" s="2"/>
      <c r="I2955" s="12"/>
      <c r="J2955" s="67">
        <f t="shared" si="329"/>
        <v>0</v>
      </c>
      <c r="K2955" s="5">
        <f t="shared" si="330"/>
        <v>0</v>
      </c>
      <c r="L2955" s="54">
        <f t="shared" si="331"/>
        <v>0</v>
      </c>
      <c r="M2955" s="56">
        <f t="shared" si="328"/>
        <v>0</v>
      </c>
      <c r="N2955" s="5">
        <f t="shared" si="332"/>
        <v>1</v>
      </c>
      <c r="O2955" s="5">
        <f t="shared" si="333"/>
        <v>0</v>
      </c>
    </row>
    <row r="2956" spans="7:15" x14ac:dyDescent="0.2">
      <c r="G2956" s="3"/>
      <c r="H2956" s="2"/>
      <c r="I2956" s="12"/>
      <c r="J2956" s="67">
        <f t="shared" si="329"/>
        <v>0</v>
      </c>
      <c r="K2956" s="5">
        <f t="shared" si="330"/>
        <v>0</v>
      </c>
      <c r="L2956" s="54">
        <f t="shared" si="331"/>
        <v>0</v>
      </c>
      <c r="M2956" s="56">
        <f t="shared" si="328"/>
        <v>0</v>
      </c>
      <c r="N2956" s="5">
        <f t="shared" si="332"/>
        <v>1</v>
      </c>
      <c r="O2956" s="5">
        <f t="shared" si="333"/>
        <v>0</v>
      </c>
    </row>
    <row r="2957" spans="7:15" x14ac:dyDescent="0.2">
      <c r="G2957" s="3"/>
      <c r="H2957" s="2"/>
      <c r="I2957" s="12"/>
      <c r="J2957" s="67">
        <f t="shared" si="329"/>
        <v>0</v>
      </c>
      <c r="K2957" s="5">
        <f t="shared" si="330"/>
        <v>0</v>
      </c>
      <c r="L2957" s="54">
        <f t="shared" si="331"/>
        <v>0</v>
      </c>
      <c r="M2957" s="56">
        <f t="shared" si="328"/>
        <v>0</v>
      </c>
      <c r="N2957" s="5">
        <f t="shared" si="332"/>
        <v>1</v>
      </c>
      <c r="O2957" s="5">
        <f t="shared" si="333"/>
        <v>0</v>
      </c>
    </row>
    <row r="2958" spans="7:15" x14ac:dyDescent="0.2">
      <c r="G2958" s="3"/>
      <c r="H2958" s="2"/>
      <c r="I2958" s="12"/>
      <c r="J2958" s="67">
        <f t="shared" si="329"/>
        <v>0</v>
      </c>
      <c r="K2958" s="5">
        <f t="shared" si="330"/>
        <v>0</v>
      </c>
      <c r="L2958" s="54">
        <f t="shared" si="331"/>
        <v>0</v>
      </c>
      <c r="M2958" s="56">
        <f t="shared" si="328"/>
        <v>0</v>
      </c>
      <c r="N2958" s="5">
        <f t="shared" si="332"/>
        <v>1</v>
      </c>
      <c r="O2958" s="5">
        <f t="shared" si="333"/>
        <v>0</v>
      </c>
    </row>
    <row r="2959" spans="7:15" x14ac:dyDescent="0.2">
      <c r="G2959" s="3"/>
      <c r="H2959" s="2"/>
      <c r="I2959" s="12"/>
      <c r="J2959" s="67">
        <f t="shared" si="329"/>
        <v>0</v>
      </c>
      <c r="K2959" s="5">
        <f t="shared" si="330"/>
        <v>0</v>
      </c>
      <c r="L2959" s="54">
        <f t="shared" si="331"/>
        <v>0</v>
      </c>
      <c r="M2959" s="56">
        <f t="shared" si="328"/>
        <v>0</v>
      </c>
      <c r="N2959" s="5">
        <f t="shared" si="332"/>
        <v>1</v>
      </c>
      <c r="O2959" s="5">
        <f t="shared" si="333"/>
        <v>0</v>
      </c>
    </row>
    <row r="2960" spans="7:15" x14ac:dyDescent="0.2">
      <c r="G2960" s="3"/>
      <c r="H2960" s="2"/>
      <c r="I2960" s="12"/>
      <c r="J2960" s="67">
        <f t="shared" si="329"/>
        <v>0</v>
      </c>
      <c r="K2960" s="5">
        <f t="shared" si="330"/>
        <v>0</v>
      </c>
      <c r="L2960" s="54">
        <f t="shared" si="331"/>
        <v>0</v>
      </c>
      <c r="M2960" s="56">
        <f t="shared" si="328"/>
        <v>0</v>
      </c>
      <c r="N2960" s="5">
        <f t="shared" si="332"/>
        <v>1</v>
      </c>
      <c r="O2960" s="5">
        <f t="shared" si="333"/>
        <v>0</v>
      </c>
    </row>
    <row r="2961" spans="7:15" x14ac:dyDescent="0.2">
      <c r="G2961" s="3"/>
      <c r="H2961" s="2"/>
      <c r="I2961" s="12"/>
      <c r="J2961" s="67">
        <f t="shared" si="329"/>
        <v>0</v>
      </c>
      <c r="K2961" s="5">
        <f t="shared" si="330"/>
        <v>0</v>
      </c>
      <c r="L2961" s="54">
        <f t="shared" si="331"/>
        <v>0</v>
      </c>
      <c r="M2961" s="56" t="e">
        <f>IF(D2961="",#REF!,D2961)</f>
        <v>#REF!</v>
      </c>
      <c r="N2961" s="5">
        <f t="shared" si="332"/>
        <v>1</v>
      </c>
      <c r="O2961" s="5">
        <f t="shared" si="333"/>
        <v>0</v>
      </c>
    </row>
    <row r="2962" spans="7:15" x14ac:dyDescent="0.2">
      <c r="G2962" s="3"/>
      <c r="H2962" s="2"/>
      <c r="I2962" s="12"/>
      <c r="J2962" s="67">
        <f t="shared" si="329"/>
        <v>0</v>
      </c>
      <c r="K2962" s="5">
        <f t="shared" si="330"/>
        <v>0</v>
      </c>
      <c r="L2962" s="54">
        <f t="shared" si="331"/>
        <v>0</v>
      </c>
      <c r="M2962" s="56">
        <f>IF(D2962="",D2961,D2962)</f>
        <v>0</v>
      </c>
      <c r="N2962" s="5">
        <f t="shared" si="332"/>
        <v>1</v>
      </c>
      <c r="O2962" s="5">
        <f t="shared" si="333"/>
        <v>0</v>
      </c>
    </row>
    <row r="2963" spans="7:15" x14ac:dyDescent="0.2">
      <c r="G2963" s="3"/>
      <c r="H2963" s="2"/>
      <c r="I2963" s="12"/>
      <c r="J2963" s="67">
        <f t="shared" si="329"/>
        <v>0</v>
      </c>
      <c r="K2963" s="5">
        <f t="shared" si="330"/>
        <v>0</v>
      </c>
      <c r="L2963" s="54">
        <f t="shared" si="331"/>
        <v>0</v>
      </c>
      <c r="M2963" s="56">
        <f>IF(D2963="",D2962,D2963)</f>
        <v>0</v>
      </c>
      <c r="N2963" s="5">
        <f t="shared" si="332"/>
        <v>1</v>
      </c>
      <c r="O2963" s="5">
        <f t="shared" si="333"/>
        <v>0</v>
      </c>
    </row>
    <row r="2964" spans="7:15" x14ac:dyDescent="0.2">
      <c r="G2964" s="3"/>
      <c r="H2964" s="2"/>
      <c r="I2964" s="12"/>
      <c r="J2964" s="67">
        <f t="shared" si="329"/>
        <v>0</v>
      </c>
      <c r="K2964" s="5">
        <f t="shared" si="330"/>
        <v>0</v>
      </c>
      <c r="L2964" s="54">
        <f t="shared" si="331"/>
        <v>0</v>
      </c>
      <c r="M2964" s="56">
        <f>IF(D2964="",D2963,D2964)</f>
        <v>0</v>
      </c>
      <c r="N2964" s="5">
        <f t="shared" si="332"/>
        <v>1</v>
      </c>
      <c r="O2964" s="5">
        <f t="shared" si="333"/>
        <v>0</v>
      </c>
    </row>
    <row r="2965" spans="7:15" x14ac:dyDescent="0.2">
      <c r="G2965" s="3"/>
      <c r="H2965" s="2"/>
      <c r="I2965" s="12"/>
      <c r="J2965" s="67">
        <f t="shared" si="329"/>
        <v>0</v>
      </c>
      <c r="K2965" s="5">
        <f t="shared" si="330"/>
        <v>0</v>
      </c>
      <c r="L2965" s="54">
        <f t="shared" si="331"/>
        <v>0</v>
      </c>
      <c r="M2965" s="56">
        <f>IF(D2965="",D2964,D2965)</f>
        <v>0</v>
      </c>
      <c r="N2965" s="5">
        <f t="shared" si="332"/>
        <v>1</v>
      </c>
      <c r="O2965" s="5">
        <f t="shared" si="333"/>
        <v>0</v>
      </c>
    </row>
  </sheetData>
  <sortState xmlns:xlrd2="http://schemas.microsoft.com/office/spreadsheetml/2017/richdata2" ref="A3:I1257">
    <sortCondition ref="C3:C1257"/>
  </sortState>
  <dataConsolidate/>
  <phoneticPr fontId="3" type="noConversion"/>
  <printOptions gridLines="1"/>
  <pageMargins left="0.5" right="0.5" top="0.5" bottom="0.5" header="0.5" footer="0.5"/>
  <pageSetup scale="90" orientation="portrait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3462"/>
  <sheetViews>
    <sheetView zoomScale="75" zoomScaleNormal="75" workbookViewId="0">
      <selection activeCell="N1" sqref="N1:N1048576"/>
    </sheetView>
  </sheetViews>
  <sheetFormatPr defaultRowHeight="13.5" customHeight="1" x14ac:dyDescent="0.2"/>
  <cols>
    <col min="1" max="1" width="32.7109375" bestFit="1" customWidth="1"/>
    <col min="2" max="2" width="18.140625" customWidth="1"/>
    <col min="3" max="3" width="21.28515625" customWidth="1"/>
    <col min="4" max="4" width="23" customWidth="1"/>
    <col min="5" max="5" width="10.85546875" customWidth="1"/>
    <col min="6" max="6" width="13.5703125" customWidth="1"/>
    <col min="7" max="7" width="12.85546875" bestFit="1" customWidth="1"/>
    <col min="8" max="8" width="16" bestFit="1" customWidth="1"/>
    <col min="9" max="9" width="10.85546875" bestFit="1" customWidth="1"/>
    <col min="10" max="10" width="9.7109375" bestFit="1" customWidth="1"/>
    <col min="11" max="11" width="9.28515625" bestFit="1" customWidth="1"/>
    <col min="12" max="12" width="12.28515625" customWidth="1"/>
    <col min="13" max="13" width="16" bestFit="1" customWidth="1"/>
    <col min="14" max="14" width="38.140625" style="30" customWidth="1"/>
  </cols>
  <sheetData>
    <row r="1" spans="1:14" ht="13.5" customHeight="1" x14ac:dyDescent="0.2">
      <c r="A1" t="str">
        <f>+ListingAgent!A1</f>
        <v>From 1-1-2019 to 5-31-2019</v>
      </c>
    </row>
    <row r="2" spans="1:14" ht="13.5" customHeight="1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25" t="s">
        <v>293</v>
      </c>
      <c r="I2" s="27" t="s">
        <v>770</v>
      </c>
      <c r="J2" s="24" t="s">
        <v>224</v>
      </c>
      <c r="K2" s="24" t="s">
        <v>297</v>
      </c>
      <c r="L2" s="24" t="s">
        <v>3734</v>
      </c>
      <c r="M2" s="24" t="s">
        <v>404</v>
      </c>
      <c r="N2" s="55" t="s">
        <v>418</v>
      </c>
    </row>
    <row r="3" spans="1:14" s="8" customFormat="1" ht="13.5" customHeight="1" x14ac:dyDescent="0.2">
      <c r="A3" t="s">
        <v>2036</v>
      </c>
      <c r="B3" t="s">
        <v>5</v>
      </c>
      <c r="C3" t="s">
        <v>1853</v>
      </c>
      <c r="D3" t="s">
        <v>1842</v>
      </c>
      <c r="E3" t="s">
        <v>2316</v>
      </c>
      <c r="F3" t="s">
        <v>1249</v>
      </c>
      <c r="G3" s="3">
        <v>43503</v>
      </c>
      <c r="H3" s="2">
        <v>174100</v>
      </c>
      <c r="I3" s="12" t="s">
        <v>838</v>
      </c>
      <c r="J3" s="5">
        <v>1</v>
      </c>
      <c r="K3" s="5">
        <f>IF(I3="did not close",0,IF(I3="",0,1))</f>
        <v>0</v>
      </c>
      <c r="L3" s="5">
        <f>IF(A3=C3,1,0)</f>
        <v>0</v>
      </c>
      <c r="M3" s="5">
        <f>+IF(L3=1,IF(K3=1,1,0),0)</f>
        <v>0</v>
      </c>
      <c r="N3" s="56" t="str">
        <f>IF(B3="",B2,B3)</f>
        <v>Magnolia Realty</v>
      </c>
    </row>
    <row r="4" spans="1:14" ht="13.5" customHeight="1" x14ac:dyDescent="0.2">
      <c r="A4" t="s">
        <v>2036</v>
      </c>
      <c r="B4" t="s">
        <v>5</v>
      </c>
      <c r="C4" t="s">
        <v>1229</v>
      </c>
      <c r="D4" t="s">
        <v>1099</v>
      </c>
      <c r="E4" t="s">
        <v>2667</v>
      </c>
      <c r="F4" t="s">
        <v>6</v>
      </c>
      <c r="G4" s="3">
        <v>43546</v>
      </c>
      <c r="H4" s="2">
        <v>167000</v>
      </c>
      <c r="I4" s="12" t="s">
        <v>838</v>
      </c>
      <c r="J4" s="5">
        <v>1</v>
      </c>
      <c r="K4" s="5">
        <f>IF(I4="did not close",0,IF(I4="",0,1))</f>
        <v>0</v>
      </c>
      <c r="L4" s="5">
        <f t="shared" ref="L4:L67" si="0">IF(A4=C4,1,0)</f>
        <v>0</v>
      </c>
      <c r="M4" s="5">
        <f t="shared" ref="M4:M67" si="1">+IF(L4=1,IF(K4=1,1,0),0)</f>
        <v>0</v>
      </c>
      <c r="N4" s="56" t="str">
        <f>IF(B4="",#REF!,B4)</f>
        <v>Magnolia Realty</v>
      </c>
    </row>
    <row r="5" spans="1:14" ht="13.5" customHeight="1" x14ac:dyDescent="0.2">
      <c r="A5" t="s">
        <v>2036</v>
      </c>
      <c r="B5" t="s">
        <v>5</v>
      </c>
      <c r="C5" t="s">
        <v>1040</v>
      </c>
      <c r="D5" t="s">
        <v>5</v>
      </c>
      <c r="E5" t="s">
        <v>2776</v>
      </c>
      <c r="F5" t="s">
        <v>6</v>
      </c>
      <c r="G5" s="3">
        <v>43558</v>
      </c>
      <c r="H5" s="2">
        <v>31500</v>
      </c>
      <c r="I5" s="12" t="s">
        <v>838</v>
      </c>
      <c r="J5" s="5">
        <v>1</v>
      </c>
      <c r="K5" s="5">
        <f t="shared" ref="K5:K68" si="2">IF(I5="did not close",0,IF(I5="",0,1))</f>
        <v>0</v>
      </c>
      <c r="L5" s="5">
        <f t="shared" si="0"/>
        <v>0</v>
      </c>
      <c r="M5" s="5">
        <f t="shared" si="1"/>
        <v>0</v>
      </c>
      <c r="N5" s="56" t="str">
        <f t="shared" ref="N5:N56" si="3">IF(B5="",B4,B5)</f>
        <v>Magnolia Realty</v>
      </c>
    </row>
    <row r="6" spans="1:14" ht="13.5" customHeight="1" x14ac:dyDescent="0.2">
      <c r="A6" t="s">
        <v>2036</v>
      </c>
      <c r="B6" t="s">
        <v>5</v>
      </c>
      <c r="C6" t="s">
        <v>566</v>
      </c>
      <c r="D6" t="s">
        <v>1842</v>
      </c>
      <c r="E6" t="s">
        <v>2909</v>
      </c>
      <c r="F6" t="s">
        <v>6</v>
      </c>
      <c r="G6" s="3">
        <v>43573</v>
      </c>
      <c r="H6" s="2">
        <v>179900</v>
      </c>
      <c r="I6" s="12">
        <v>20190572</v>
      </c>
      <c r="J6" s="5">
        <v>1</v>
      </c>
      <c r="K6" s="5">
        <f t="shared" si="2"/>
        <v>1</v>
      </c>
      <c r="L6" s="5">
        <f t="shared" si="0"/>
        <v>0</v>
      </c>
      <c r="M6" s="5">
        <f t="shared" si="1"/>
        <v>0</v>
      </c>
      <c r="N6" s="56" t="str">
        <f t="shared" si="3"/>
        <v>Magnolia Realty</v>
      </c>
    </row>
    <row r="7" spans="1:14" ht="13.5" customHeight="1" x14ac:dyDescent="0.2">
      <c r="A7" t="s">
        <v>2036</v>
      </c>
      <c r="B7" t="s">
        <v>5</v>
      </c>
      <c r="C7" t="s">
        <v>566</v>
      </c>
      <c r="D7" t="s">
        <v>1842</v>
      </c>
      <c r="E7" t="s">
        <v>3209</v>
      </c>
      <c r="F7" t="s">
        <v>216</v>
      </c>
      <c r="G7" s="3">
        <v>43605</v>
      </c>
      <c r="H7" s="2">
        <v>177000</v>
      </c>
      <c r="I7" s="12">
        <v>20190900</v>
      </c>
      <c r="J7" s="5">
        <v>1</v>
      </c>
      <c r="K7" s="5">
        <f t="shared" si="2"/>
        <v>1</v>
      </c>
      <c r="L7" s="5">
        <f t="shared" si="0"/>
        <v>0</v>
      </c>
      <c r="M7" s="5">
        <f t="shared" si="1"/>
        <v>0</v>
      </c>
      <c r="N7" s="56" t="str">
        <f t="shared" si="3"/>
        <v>Magnolia Realty</v>
      </c>
    </row>
    <row r="8" spans="1:14" ht="13.5" customHeight="1" x14ac:dyDescent="0.2">
      <c r="A8" t="s">
        <v>551</v>
      </c>
      <c r="B8" t="s">
        <v>1099</v>
      </c>
      <c r="C8" t="s">
        <v>1481</v>
      </c>
      <c r="D8" t="s">
        <v>1529</v>
      </c>
      <c r="E8" t="s">
        <v>2783</v>
      </c>
      <c r="F8" t="s">
        <v>6</v>
      </c>
      <c r="G8" s="3">
        <v>43558</v>
      </c>
      <c r="H8" s="2">
        <v>103000</v>
      </c>
      <c r="I8" s="12" t="s">
        <v>838</v>
      </c>
      <c r="J8" s="5">
        <v>1</v>
      </c>
      <c r="K8" s="5">
        <f t="shared" si="2"/>
        <v>0</v>
      </c>
      <c r="L8" s="5">
        <f t="shared" si="0"/>
        <v>0</v>
      </c>
      <c r="M8" s="5">
        <f t="shared" si="1"/>
        <v>0</v>
      </c>
      <c r="N8" s="56" t="str">
        <f t="shared" si="3"/>
        <v>Keller Williams Realty - Waco</v>
      </c>
    </row>
    <row r="9" spans="1:14" ht="13.5" customHeight="1" x14ac:dyDescent="0.2">
      <c r="A9" t="s">
        <v>551</v>
      </c>
      <c r="B9" t="s">
        <v>1099</v>
      </c>
      <c r="C9" t="s">
        <v>1872</v>
      </c>
      <c r="D9" t="s">
        <v>1843</v>
      </c>
      <c r="E9" t="s">
        <v>2549</v>
      </c>
      <c r="F9" t="s">
        <v>6</v>
      </c>
      <c r="G9" s="3">
        <v>43532</v>
      </c>
      <c r="H9" s="2">
        <v>207500</v>
      </c>
      <c r="I9" s="12" t="s">
        <v>838</v>
      </c>
      <c r="J9" s="5">
        <v>1</v>
      </c>
      <c r="K9" s="5">
        <f t="shared" si="2"/>
        <v>0</v>
      </c>
      <c r="L9" s="5">
        <f t="shared" si="0"/>
        <v>0</v>
      </c>
      <c r="M9" s="5">
        <f t="shared" si="1"/>
        <v>0</v>
      </c>
      <c r="N9" s="56" t="str">
        <f t="shared" si="3"/>
        <v>Keller Williams Realty - Waco</v>
      </c>
    </row>
    <row r="10" spans="1:14" ht="13.5" customHeight="1" x14ac:dyDescent="0.2">
      <c r="A10" t="s">
        <v>551</v>
      </c>
      <c r="B10" t="s">
        <v>1099</v>
      </c>
      <c r="C10" t="s">
        <v>1930</v>
      </c>
      <c r="D10" t="s">
        <v>1036</v>
      </c>
      <c r="E10" t="s">
        <v>2987</v>
      </c>
      <c r="F10" t="s">
        <v>1126</v>
      </c>
      <c r="G10" s="3">
        <v>43584</v>
      </c>
      <c r="H10" s="2">
        <v>145000</v>
      </c>
      <c r="I10" s="12" t="s">
        <v>838</v>
      </c>
      <c r="J10" s="5">
        <v>1</v>
      </c>
      <c r="K10" s="5">
        <f t="shared" si="2"/>
        <v>0</v>
      </c>
      <c r="L10" s="5">
        <f t="shared" si="0"/>
        <v>0</v>
      </c>
      <c r="M10" s="5">
        <f t="shared" si="1"/>
        <v>0</v>
      </c>
      <c r="N10" s="56" t="str">
        <f t="shared" si="3"/>
        <v>Keller Williams Realty - Waco</v>
      </c>
    </row>
    <row r="11" spans="1:14" ht="13.5" customHeight="1" x14ac:dyDescent="0.2">
      <c r="A11" t="s">
        <v>1542</v>
      </c>
      <c r="B11" t="s">
        <v>1842</v>
      </c>
      <c r="C11" t="s">
        <v>546</v>
      </c>
      <c r="D11" t="s">
        <v>547</v>
      </c>
      <c r="E11" t="s">
        <v>2127</v>
      </c>
      <c r="F11" t="s">
        <v>6</v>
      </c>
      <c r="G11" s="3">
        <v>43474</v>
      </c>
      <c r="H11" s="2">
        <v>376320</v>
      </c>
      <c r="I11" s="12" t="s">
        <v>838</v>
      </c>
      <c r="J11" s="5">
        <v>1</v>
      </c>
      <c r="K11" s="5">
        <f t="shared" si="2"/>
        <v>0</v>
      </c>
      <c r="L11" s="5">
        <f t="shared" si="0"/>
        <v>0</v>
      </c>
      <c r="M11" s="5">
        <f t="shared" si="1"/>
        <v>0</v>
      </c>
      <c r="N11" s="56" t="str">
        <f t="shared" si="3"/>
        <v>Coldwell Banker Apex, REALTORS</v>
      </c>
    </row>
    <row r="12" spans="1:14" ht="13.5" customHeight="1" x14ac:dyDescent="0.2">
      <c r="A12" t="s">
        <v>1542</v>
      </c>
      <c r="B12" t="s">
        <v>1842</v>
      </c>
      <c r="C12" t="s">
        <v>852</v>
      </c>
      <c r="D12" t="s">
        <v>1258</v>
      </c>
      <c r="E12" t="s">
        <v>3107</v>
      </c>
      <c r="F12" t="s">
        <v>1126</v>
      </c>
      <c r="G12" s="3">
        <v>43594</v>
      </c>
      <c r="H12" s="2">
        <v>457000</v>
      </c>
      <c r="I12" s="12" t="s">
        <v>838</v>
      </c>
      <c r="J12" s="5">
        <v>1</v>
      </c>
      <c r="K12" s="5">
        <f t="shared" si="2"/>
        <v>0</v>
      </c>
      <c r="L12" s="5">
        <f t="shared" si="0"/>
        <v>0</v>
      </c>
      <c r="M12" s="5">
        <f t="shared" si="1"/>
        <v>0</v>
      </c>
      <c r="N12" s="56" t="str">
        <f>IF(B12="",#REF!,B12)</f>
        <v>Coldwell Banker Apex, REALTORS</v>
      </c>
    </row>
    <row r="13" spans="1:14" ht="13.5" customHeight="1" x14ac:dyDescent="0.2">
      <c r="A13" t="s">
        <v>1542</v>
      </c>
      <c r="B13" t="s">
        <v>1842</v>
      </c>
      <c r="C13" t="s">
        <v>792</v>
      </c>
      <c r="D13" t="s">
        <v>1099</v>
      </c>
      <c r="E13" t="s">
        <v>2834</v>
      </c>
      <c r="F13" t="s">
        <v>6</v>
      </c>
      <c r="G13" s="3">
        <v>43565</v>
      </c>
      <c r="H13" s="2">
        <v>234000</v>
      </c>
      <c r="I13" s="12">
        <v>20190578</v>
      </c>
      <c r="J13" s="5">
        <v>1</v>
      </c>
      <c r="K13" s="5">
        <f t="shared" si="2"/>
        <v>1</v>
      </c>
      <c r="L13" s="5">
        <f t="shared" si="0"/>
        <v>0</v>
      </c>
      <c r="M13" s="5">
        <f t="shared" si="1"/>
        <v>0</v>
      </c>
      <c r="N13" s="56" t="str">
        <f t="shared" si="3"/>
        <v>Coldwell Banker Apex, REALTORS</v>
      </c>
    </row>
    <row r="14" spans="1:14" ht="13.5" customHeight="1" x14ac:dyDescent="0.2">
      <c r="A14" t="s">
        <v>1542</v>
      </c>
      <c r="B14" t="s">
        <v>1842</v>
      </c>
      <c r="C14" t="s">
        <v>764</v>
      </c>
      <c r="D14" t="s">
        <v>1842</v>
      </c>
      <c r="E14" t="s">
        <v>3190</v>
      </c>
      <c r="F14" t="s">
        <v>1249</v>
      </c>
      <c r="G14" s="3">
        <v>43602</v>
      </c>
      <c r="H14" s="2">
        <v>454000</v>
      </c>
      <c r="I14" s="12">
        <v>20190886</v>
      </c>
      <c r="J14" s="5">
        <v>1</v>
      </c>
      <c r="K14" s="5">
        <f t="shared" si="2"/>
        <v>1</v>
      </c>
      <c r="L14" s="5">
        <f t="shared" si="0"/>
        <v>0</v>
      </c>
      <c r="M14" s="5">
        <f t="shared" si="1"/>
        <v>0</v>
      </c>
      <c r="N14" s="56" t="str">
        <f t="shared" si="3"/>
        <v>Coldwell Banker Apex, REALTORS</v>
      </c>
    </row>
    <row r="15" spans="1:14" ht="13.5" customHeight="1" x14ac:dyDescent="0.2">
      <c r="A15" t="s">
        <v>1542</v>
      </c>
      <c r="B15" t="s">
        <v>1842</v>
      </c>
      <c r="C15" t="s">
        <v>908</v>
      </c>
      <c r="D15" t="s">
        <v>5</v>
      </c>
      <c r="E15" t="s">
        <v>2839</v>
      </c>
      <c r="F15" t="s">
        <v>1249</v>
      </c>
      <c r="G15" s="3">
        <v>43566</v>
      </c>
      <c r="H15" s="2">
        <v>370000</v>
      </c>
      <c r="I15" s="12">
        <v>20190528</v>
      </c>
      <c r="J15" s="5">
        <v>1</v>
      </c>
      <c r="K15" s="5">
        <f t="shared" si="2"/>
        <v>1</v>
      </c>
      <c r="L15" s="5">
        <f t="shared" si="0"/>
        <v>0</v>
      </c>
      <c r="M15" s="5">
        <f t="shared" si="1"/>
        <v>0</v>
      </c>
      <c r="N15" s="56" t="str">
        <f t="shared" si="3"/>
        <v>Coldwell Banker Apex, REALTORS</v>
      </c>
    </row>
    <row r="16" spans="1:14" ht="13.5" customHeight="1" x14ac:dyDescent="0.2">
      <c r="A16" t="s">
        <v>1542</v>
      </c>
      <c r="B16" t="s">
        <v>1842</v>
      </c>
      <c r="C16" t="s">
        <v>1977</v>
      </c>
      <c r="D16" t="s">
        <v>1132</v>
      </c>
      <c r="E16" t="s">
        <v>2157</v>
      </c>
      <c r="F16" t="s">
        <v>1249</v>
      </c>
      <c r="G16" s="3">
        <v>43480</v>
      </c>
      <c r="H16" s="2">
        <v>525000</v>
      </c>
      <c r="I16" s="12" t="s">
        <v>838</v>
      </c>
      <c r="J16" s="5">
        <v>1</v>
      </c>
      <c r="K16" s="5">
        <f t="shared" si="2"/>
        <v>0</v>
      </c>
      <c r="L16" s="5">
        <f t="shared" si="0"/>
        <v>0</v>
      </c>
      <c r="M16" s="5">
        <f t="shared" si="1"/>
        <v>0</v>
      </c>
      <c r="N16" s="56" t="str">
        <f t="shared" si="3"/>
        <v>Coldwell Banker Apex, REALTORS</v>
      </c>
    </row>
    <row r="17" spans="1:14" ht="13.5" customHeight="1" x14ac:dyDescent="0.2">
      <c r="A17" t="s">
        <v>1542</v>
      </c>
      <c r="B17" t="s">
        <v>1842</v>
      </c>
      <c r="C17" t="s">
        <v>1222</v>
      </c>
      <c r="D17" t="s">
        <v>1099</v>
      </c>
      <c r="E17" t="s">
        <v>2723</v>
      </c>
      <c r="F17" t="s">
        <v>216</v>
      </c>
      <c r="G17" s="3">
        <v>43552</v>
      </c>
      <c r="H17" s="2">
        <v>132000</v>
      </c>
      <c r="I17" s="12" t="s">
        <v>838</v>
      </c>
      <c r="J17" s="5">
        <v>1</v>
      </c>
      <c r="K17" s="5">
        <f t="shared" si="2"/>
        <v>0</v>
      </c>
      <c r="L17" s="5">
        <f t="shared" si="0"/>
        <v>0</v>
      </c>
      <c r="M17" s="5">
        <f t="shared" si="1"/>
        <v>0</v>
      </c>
      <c r="N17" s="56" t="str">
        <f t="shared" si="3"/>
        <v>Coldwell Banker Apex, REALTORS</v>
      </c>
    </row>
    <row r="18" spans="1:14" ht="13.5" customHeight="1" x14ac:dyDescent="0.2">
      <c r="A18" t="s">
        <v>1542</v>
      </c>
      <c r="B18" t="s">
        <v>1842</v>
      </c>
      <c r="C18" t="s">
        <v>549</v>
      </c>
      <c r="D18" t="s">
        <v>1180</v>
      </c>
      <c r="E18" t="s">
        <v>2746</v>
      </c>
      <c r="F18" t="s">
        <v>6</v>
      </c>
      <c r="G18" s="3">
        <v>43553</v>
      </c>
      <c r="H18" s="2">
        <v>302900</v>
      </c>
      <c r="I18" s="12">
        <v>20190226</v>
      </c>
      <c r="J18" s="5">
        <v>1</v>
      </c>
      <c r="K18" s="5">
        <f t="shared" si="2"/>
        <v>1</v>
      </c>
      <c r="L18" s="5">
        <f t="shared" si="0"/>
        <v>0</v>
      </c>
      <c r="M18" s="5">
        <f t="shared" si="1"/>
        <v>0</v>
      </c>
      <c r="N18" s="56" t="str">
        <f t="shared" si="3"/>
        <v>Coldwell Banker Apex, REALTORS</v>
      </c>
    </row>
    <row r="19" spans="1:14" ht="13.5" customHeight="1" x14ac:dyDescent="0.2">
      <c r="A19" t="s">
        <v>269</v>
      </c>
      <c r="B19" t="s">
        <v>1547</v>
      </c>
      <c r="C19" t="s">
        <v>989</v>
      </c>
      <c r="D19" t="s">
        <v>1840</v>
      </c>
      <c r="E19" t="s">
        <v>2961</v>
      </c>
      <c r="F19" t="s">
        <v>1249</v>
      </c>
      <c r="G19" s="3">
        <v>43580</v>
      </c>
      <c r="H19" s="2">
        <v>234000</v>
      </c>
      <c r="I19" s="12" t="s">
        <v>838</v>
      </c>
      <c r="J19" s="5">
        <v>1</v>
      </c>
      <c r="K19" s="5">
        <f t="shared" si="2"/>
        <v>0</v>
      </c>
      <c r="L19" s="5">
        <f t="shared" si="0"/>
        <v>0</v>
      </c>
      <c r="M19" s="5">
        <f t="shared" si="1"/>
        <v>0</v>
      </c>
      <c r="N19" s="56" t="str">
        <f>IF(B19="",#REF!,B19)</f>
        <v>Duck Brothers Real Estate</v>
      </c>
    </row>
    <row r="20" spans="1:14" ht="13.5" customHeight="1" x14ac:dyDescent="0.2">
      <c r="A20" t="s">
        <v>269</v>
      </c>
      <c r="B20" t="s">
        <v>1547</v>
      </c>
      <c r="C20" t="s">
        <v>719</v>
      </c>
      <c r="D20" t="s">
        <v>1036</v>
      </c>
      <c r="E20" t="s">
        <v>3017</v>
      </c>
      <c r="F20" t="s">
        <v>6</v>
      </c>
      <c r="G20" s="3">
        <v>43585</v>
      </c>
      <c r="H20" s="2">
        <v>305000</v>
      </c>
      <c r="I20" s="12" t="s">
        <v>838</v>
      </c>
      <c r="J20" s="5">
        <v>1</v>
      </c>
      <c r="K20" s="5">
        <f t="shared" si="2"/>
        <v>0</v>
      </c>
      <c r="L20" s="5">
        <f t="shared" si="0"/>
        <v>0</v>
      </c>
      <c r="M20" s="5">
        <f t="shared" si="1"/>
        <v>0</v>
      </c>
      <c r="N20" s="56" t="str">
        <f t="shared" si="3"/>
        <v>Duck Brothers Real Estate</v>
      </c>
    </row>
    <row r="21" spans="1:14" ht="13.5" customHeight="1" x14ac:dyDescent="0.2">
      <c r="A21" t="s">
        <v>269</v>
      </c>
      <c r="B21" t="s">
        <v>1547</v>
      </c>
      <c r="C21" t="s">
        <v>1882</v>
      </c>
      <c r="D21" t="s">
        <v>1535</v>
      </c>
      <c r="E21" t="s">
        <v>2860</v>
      </c>
      <c r="F21" t="s">
        <v>216</v>
      </c>
      <c r="G21" s="3">
        <v>43567</v>
      </c>
      <c r="H21" s="2">
        <v>228000</v>
      </c>
      <c r="I21" s="12" t="s">
        <v>838</v>
      </c>
      <c r="J21" s="5">
        <v>1</v>
      </c>
      <c r="K21" s="5">
        <f t="shared" si="2"/>
        <v>0</v>
      </c>
      <c r="L21" s="5">
        <f t="shared" si="0"/>
        <v>0</v>
      </c>
      <c r="M21" s="5">
        <f t="shared" si="1"/>
        <v>0</v>
      </c>
      <c r="N21" s="56" t="str">
        <f t="shared" si="3"/>
        <v>Duck Brothers Real Estate</v>
      </c>
    </row>
    <row r="22" spans="1:14" ht="13.5" customHeight="1" x14ac:dyDescent="0.2">
      <c r="A22" t="s">
        <v>269</v>
      </c>
      <c r="B22" t="s">
        <v>1547</v>
      </c>
      <c r="C22" t="s">
        <v>319</v>
      </c>
      <c r="D22" t="s">
        <v>1842</v>
      </c>
      <c r="E22" t="s">
        <v>3213</v>
      </c>
      <c r="F22" t="s">
        <v>7</v>
      </c>
      <c r="G22" s="3">
        <v>43605</v>
      </c>
      <c r="H22" s="2">
        <v>589000</v>
      </c>
      <c r="I22" s="12">
        <v>20190749</v>
      </c>
      <c r="J22" s="5">
        <v>1</v>
      </c>
      <c r="K22" s="5">
        <f t="shared" si="2"/>
        <v>1</v>
      </c>
      <c r="L22" s="5">
        <f t="shared" si="0"/>
        <v>0</v>
      </c>
      <c r="M22" s="5">
        <f t="shared" si="1"/>
        <v>0</v>
      </c>
      <c r="N22" s="56" t="str">
        <f t="shared" si="3"/>
        <v>Duck Brothers Real Estate</v>
      </c>
    </row>
    <row r="23" spans="1:14" ht="13.5" customHeight="1" x14ac:dyDescent="0.2">
      <c r="A23" t="s">
        <v>269</v>
      </c>
      <c r="B23" t="s">
        <v>1547</v>
      </c>
      <c r="C23" t="s">
        <v>1307</v>
      </c>
      <c r="D23" t="s">
        <v>1099</v>
      </c>
      <c r="E23" t="s">
        <v>2679</v>
      </c>
      <c r="F23" t="s">
        <v>6</v>
      </c>
      <c r="G23" s="3">
        <v>43546</v>
      </c>
      <c r="H23" s="2">
        <v>118000</v>
      </c>
      <c r="I23" s="12" t="s">
        <v>838</v>
      </c>
      <c r="J23" s="5">
        <v>1</v>
      </c>
      <c r="K23" s="5">
        <f t="shared" si="2"/>
        <v>0</v>
      </c>
      <c r="L23" s="5">
        <f t="shared" si="0"/>
        <v>0</v>
      </c>
      <c r="M23" s="5">
        <f t="shared" si="1"/>
        <v>0</v>
      </c>
      <c r="N23" s="56" t="str">
        <f t="shared" si="3"/>
        <v>Duck Brothers Real Estate</v>
      </c>
    </row>
    <row r="24" spans="1:14" ht="13.5" customHeight="1" x14ac:dyDescent="0.2">
      <c r="A24" t="s">
        <v>269</v>
      </c>
      <c r="B24" t="s">
        <v>1547</v>
      </c>
      <c r="C24" t="s">
        <v>566</v>
      </c>
      <c r="D24" t="s">
        <v>1842</v>
      </c>
      <c r="E24" t="s">
        <v>2256</v>
      </c>
      <c r="F24" t="s">
        <v>7</v>
      </c>
      <c r="G24" s="3">
        <v>43496</v>
      </c>
      <c r="H24" s="2">
        <v>273000</v>
      </c>
      <c r="I24" s="12">
        <v>20190089</v>
      </c>
      <c r="J24" s="5">
        <v>1</v>
      </c>
      <c r="K24" s="5">
        <f t="shared" si="2"/>
        <v>1</v>
      </c>
      <c r="L24" s="5">
        <f t="shared" si="0"/>
        <v>0</v>
      </c>
      <c r="M24" s="5">
        <f t="shared" si="1"/>
        <v>0</v>
      </c>
      <c r="N24" s="56" t="str">
        <f t="shared" si="3"/>
        <v>Duck Brothers Real Estate</v>
      </c>
    </row>
    <row r="25" spans="1:14" ht="13.5" customHeight="1" x14ac:dyDescent="0.2">
      <c r="A25" t="s">
        <v>2501</v>
      </c>
      <c r="B25" t="s">
        <v>1941</v>
      </c>
      <c r="C25" t="s">
        <v>2501</v>
      </c>
      <c r="D25" t="s">
        <v>1941</v>
      </c>
      <c r="E25" t="s">
        <v>2502</v>
      </c>
      <c r="F25" t="s">
        <v>796</v>
      </c>
      <c r="G25" s="3">
        <v>43528</v>
      </c>
      <c r="H25" s="2">
        <v>140000</v>
      </c>
      <c r="I25" s="12" t="s">
        <v>838</v>
      </c>
      <c r="J25" s="5">
        <v>1</v>
      </c>
      <c r="K25" s="5">
        <f t="shared" si="2"/>
        <v>0</v>
      </c>
      <c r="L25" s="5">
        <f t="shared" si="0"/>
        <v>1</v>
      </c>
      <c r="M25" s="5">
        <f t="shared" si="1"/>
        <v>0</v>
      </c>
      <c r="N25" s="56" t="str">
        <f>IF(B25="",#REF!,B25)</f>
        <v>Twin Bends, LLC</v>
      </c>
    </row>
    <row r="26" spans="1:14" ht="13.5" customHeight="1" x14ac:dyDescent="0.2">
      <c r="A26" t="s">
        <v>2501</v>
      </c>
      <c r="B26" t="s">
        <v>1941</v>
      </c>
      <c r="C26" t="s">
        <v>307</v>
      </c>
      <c r="D26" t="s">
        <v>1036</v>
      </c>
      <c r="E26" t="s">
        <v>2905</v>
      </c>
      <c r="F26" t="s">
        <v>6</v>
      </c>
      <c r="G26" s="3">
        <v>43573</v>
      </c>
      <c r="H26" s="2">
        <v>94000</v>
      </c>
      <c r="I26" s="12" t="s">
        <v>838</v>
      </c>
      <c r="J26" s="5">
        <v>1</v>
      </c>
      <c r="K26" s="5">
        <f t="shared" si="2"/>
        <v>0</v>
      </c>
      <c r="L26" s="5">
        <f t="shared" si="0"/>
        <v>0</v>
      </c>
      <c r="M26" s="5">
        <f t="shared" si="1"/>
        <v>0</v>
      </c>
      <c r="N26" s="56" t="str">
        <f>IF(B26="",#REF!,B26)</f>
        <v>Twin Bends, LLC</v>
      </c>
    </row>
    <row r="27" spans="1:14" ht="13.5" customHeight="1" x14ac:dyDescent="0.2">
      <c r="A27" t="s">
        <v>1890</v>
      </c>
      <c r="B27" t="s">
        <v>1931</v>
      </c>
      <c r="C27" t="s">
        <v>1890</v>
      </c>
      <c r="D27" t="s">
        <v>1931</v>
      </c>
      <c r="E27" t="s">
        <v>2943</v>
      </c>
      <c r="F27" t="s">
        <v>1127</v>
      </c>
      <c r="G27" s="3">
        <v>43577</v>
      </c>
      <c r="H27" s="2">
        <v>142000</v>
      </c>
      <c r="I27" s="12" t="s">
        <v>838</v>
      </c>
      <c r="J27" s="5">
        <v>1</v>
      </c>
      <c r="K27" s="5">
        <f t="shared" si="2"/>
        <v>0</v>
      </c>
      <c r="L27" s="5">
        <f t="shared" si="0"/>
        <v>1</v>
      </c>
      <c r="M27" s="5">
        <f t="shared" si="1"/>
        <v>0</v>
      </c>
      <c r="N27" s="56" t="str">
        <f>IF(B27="",#REF!,B27)</f>
        <v>Dark Horse Realty</v>
      </c>
    </row>
    <row r="28" spans="1:14" ht="13.5" customHeight="1" x14ac:dyDescent="0.2">
      <c r="A28" t="s">
        <v>1890</v>
      </c>
      <c r="B28" t="s">
        <v>1931</v>
      </c>
      <c r="C28" t="s">
        <v>1906</v>
      </c>
      <c r="D28" t="s">
        <v>1099</v>
      </c>
      <c r="E28" t="s">
        <v>3348</v>
      </c>
      <c r="F28" t="s">
        <v>6</v>
      </c>
      <c r="G28" s="3">
        <v>43616</v>
      </c>
      <c r="H28" s="2">
        <v>190700</v>
      </c>
      <c r="I28" s="12" t="s">
        <v>838</v>
      </c>
      <c r="J28" s="5">
        <v>1</v>
      </c>
      <c r="K28" s="5">
        <f t="shared" si="2"/>
        <v>0</v>
      </c>
      <c r="L28" s="5">
        <f t="shared" si="0"/>
        <v>0</v>
      </c>
      <c r="M28" s="5">
        <f t="shared" si="1"/>
        <v>0</v>
      </c>
      <c r="N28" s="56" t="str">
        <f>IF(B28="",#REF!,B28)</f>
        <v>Dark Horse Realty</v>
      </c>
    </row>
    <row r="29" spans="1:14" ht="13.5" customHeight="1" x14ac:dyDescent="0.2">
      <c r="A29" t="s">
        <v>1836</v>
      </c>
      <c r="B29" t="s">
        <v>1099</v>
      </c>
      <c r="C29" t="s">
        <v>2506</v>
      </c>
      <c r="D29" t="s">
        <v>1036</v>
      </c>
      <c r="E29" t="s">
        <v>2507</v>
      </c>
      <c r="F29" t="s">
        <v>425</v>
      </c>
      <c r="G29" s="3">
        <v>43528</v>
      </c>
      <c r="H29" s="2">
        <v>228000</v>
      </c>
      <c r="I29" s="12" t="s">
        <v>838</v>
      </c>
      <c r="J29" s="5">
        <v>1</v>
      </c>
      <c r="K29" s="5">
        <f t="shared" si="2"/>
        <v>0</v>
      </c>
      <c r="L29" s="5">
        <f t="shared" si="0"/>
        <v>0</v>
      </c>
      <c r="M29" s="5">
        <f t="shared" si="1"/>
        <v>0</v>
      </c>
      <c r="N29" s="56" t="str">
        <f t="shared" si="3"/>
        <v>Keller Williams Realty - Waco</v>
      </c>
    </row>
    <row r="30" spans="1:14" ht="13.5" customHeight="1" x14ac:dyDescent="0.2">
      <c r="A30" t="s">
        <v>1243</v>
      </c>
      <c r="B30" t="s">
        <v>1734</v>
      </c>
      <c r="C30" t="s">
        <v>1229</v>
      </c>
      <c r="D30" t="s">
        <v>1099</v>
      </c>
      <c r="E30" t="s">
        <v>2292</v>
      </c>
      <c r="F30" t="s">
        <v>794</v>
      </c>
      <c r="G30" s="3">
        <v>43497</v>
      </c>
      <c r="H30" s="2">
        <v>285000</v>
      </c>
      <c r="I30" s="12" t="s">
        <v>838</v>
      </c>
      <c r="J30" s="5">
        <v>1</v>
      </c>
      <c r="K30" s="5">
        <f t="shared" si="2"/>
        <v>0</v>
      </c>
      <c r="L30" s="5">
        <f t="shared" si="0"/>
        <v>0</v>
      </c>
      <c r="M30" s="5">
        <f t="shared" si="1"/>
        <v>0</v>
      </c>
      <c r="N30" s="56" t="str">
        <f t="shared" si="3"/>
        <v>Bridge Realty</v>
      </c>
    </row>
    <row r="31" spans="1:14" ht="13.5" customHeight="1" x14ac:dyDescent="0.2">
      <c r="A31" t="s">
        <v>1243</v>
      </c>
      <c r="B31" t="s">
        <v>1734</v>
      </c>
      <c r="C31" t="s">
        <v>212</v>
      </c>
      <c r="D31" t="s">
        <v>1475</v>
      </c>
      <c r="E31" t="s">
        <v>2811</v>
      </c>
      <c r="F31" t="s">
        <v>6</v>
      </c>
      <c r="G31" s="3">
        <v>43563</v>
      </c>
      <c r="H31" s="2">
        <v>126000</v>
      </c>
      <c r="I31" s="12" t="s">
        <v>838</v>
      </c>
      <c r="J31" s="5">
        <v>1</v>
      </c>
      <c r="K31" s="5">
        <f t="shared" si="2"/>
        <v>0</v>
      </c>
      <c r="L31" s="5">
        <f t="shared" si="0"/>
        <v>0</v>
      </c>
      <c r="M31" s="5">
        <f t="shared" si="1"/>
        <v>0</v>
      </c>
      <c r="N31" s="56" t="str">
        <f t="shared" si="3"/>
        <v>Bridge Realty</v>
      </c>
    </row>
    <row r="32" spans="1:14" ht="13.5" customHeight="1" x14ac:dyDescent="0.2">
      <c r="A32" t="s">
        <v>1244</v>
      </c>
      <c r="B32" t="s">
        <v>1535</v>
      </c>
      <c r="C32" t="s">
        <v>1244</v>
      </c>
      <c r="D32" t="s">
        <v>1535</v>
      </c>
      <c r="E32" t="s">
        <v>3175</v>
      </c>
      <c r="F32" t="s">
        <v>6</v>
      </c>
      <c r="G32" s="3">
        <v>43600</v>
      </c>
      <c r="H32" s="2">
        <v>219900</v>
      </c>
      <c r="I32" s="12">
        <v>20190761</v>
      </c>
      <c r="J32" s="5">
        <v>1</v>
      </c>
      <c r="K32" s="5">
        <f t="shared" si="2"/>
        <v>1</v>
      </c>
      <c r="L32" s="5">
        <f t="shared" si="0"/>
        <v>1</v>
      </c>
      <c r="M32" s="5">
        <f t="shared" si="1"/>
        <v>1</v>
      </c>
      <c r="N32" s="56" t="str">
        <f t="shared" si="3"/>
        <v>Camille Johnson, REALTORS</v>
      </c>
    </row>
    <row r="33" spans="1:14" ht="13.5" customHeight="1" x14ac:dyDescent="0.2">
      <c r="A33" t="s">
        <v>1244</v>
      </c>
      <c r="B33" t="s">
        <v>1535</v>
      </c>
      <c r="C33" t="s">
        <v>1395</v>
      </c>
      <c r="D33" t="s">
        <v>1842</v>
      </c>
      <c r="E33" t="s">
        <v>3010</v>
      </c>
      <c r="F33" t="s">
        <v>6</v>
      </c>
      <c r="G33" s="3">
        <v>43585</v>
      </c>
      <c r="H33" s="2">
        <v>225000</v>
      </c>
      <c r="I33" s="12">
        <v>20190668</v>
      </c>
      <c r="J33" s="5">
        <v>1</v>
      </c>
      <c r="K33" s="5">
        <f t="shared" si="2"/>
        <v>1</v>
      </c>
      <c r="L33" s="5">
        <f t="shared" si="0"/>
        <v>0</v>
      </c>
      <c r="M33" s="5">
        <f t="shared" si="1"/>
        <v>0</v>
      </c>
      <c r="N33" s="56" t="str">
        <f t="shared" si="3"/>
        <v>Camille Johnson, REALTORS</v>
      </c>
    </row>
    <row r="34" spans="1:14" ht="13.5" customHeight="1" x14ac:dyDescent="0.2">
      <c r="A34" t="s">
        <v>152</v>
      </c>
      <c r="B34" t="s">
        <v>1842</v>
      </c>
      <c r="C34" t="s">
        <v>1542</v>
      </c>
      <c r="D34" t="s">
        <v>1842</v>
      </c>
      <c r="E34" t="s">
        <v>2960</v>
      </c>
      <c r="F34" t="s">
        <v>7</v>
      </c>
      <c r="G34" s="3">
        <v>43580</v>
      </c>
      <c r="H34" s="2">
        <v>449000</v>
      </c>
      <c r="I34" s="12">
        <v>20190637</v>
      </c>
      <c r="J34" s="5">
        <v>1</v>
      </c>
      <c r="K34" s="5">
        <f t="shared" si="2"/>
        <v>1</v>
      </c>
      <c r="L34" s="5">
        <f t="shared" si="0"/>
        <v>0</v>
      </c>
      <c r="M34" s="5">
        <f t="shared" si="1"/>
        <v>0</v>
      </c>
      <c r="N34" s="56" t="str">
        <f>IF(B34="",#REF!,B34)</f>
        <v>Coldwell Banker Apex, REALTORS</v>
      </c>
    </row>
    <row r="35" spans="1:14" ht="13.5" customHeight="1" x14ac:dyDescent="0.2">
      <c r="A35" t="s">
        <v>152</v>
      </c>
      <c r="B35" t="s">
        <v>1842</v>
      </c>
      <c r="C35" t="s">
        <v>152</v>
      </c>
      <c r="D35" t="s">
        <v>1842</v>
      </c>
      <c r="E35" t="s">
        <v>2555</v>
      </c>
      <c r="F35" t="s">
        <v>216</v>
      </c>
      <c r="G35" s="3">
        <v>43532</v>
      </c>
      <c r="H35" s="2">
        <v>245000</v>
      </c>
      <c r="I35" s="12">
        <v>20190305</v>
      </c>
      <c r="J35" s="5">
        <v>1</v>
      </c>
      <c r="K35" s="5">
        <f t="shared" si="2"/>
        <v>1</v>
      </c>
      <c r="L35" s="5">
        <f t="shared" si="0"/>
        <v>1</v>
      </c>
      <c r="M35" s="5">
        <f t="shared" si="1"/>
        <v>1</v>
      </c>
      <c r="N35" s="56" t="str">
        <f>IF(B35="",#REF!,B35)</f>
        <v>Coldwell Banker Apex, REALTORS</v>
      </c>
    </row>
    <row r="36" spans="1:14" ht="13.5" customHeight="1" x14ac:dyDescent="0.2">
      <c r="A36" t="s">
        <v>152</v>
      </c>
      <c r="B36" t="s">
        <v>1842</v>
      </c>
      <c r="C36" t="s">
        <v>1838</v>
      </c>
      <c r="D36" t="s">
        <v>1099</v>
      </c>
      <c r="E36" t="s">
        <v>2255</v>
      </c>
      <c r="F36" t="s">
        <v>123</v>
      </c>
      <c r="G36" s="3">
        <v>43496</v>
      </c>
      <c r="H36" s="2">
        <v>187500</v>
      </c>
      <c r="I36" s="12" t="s">
        <v>838</v>
      </c>
      <c r="J36" s="5">
        <v>1</v>
      </c>
      <c r="K36" s="5">
        <f t="shared" si="2"/>
        <v>0</v>
      </c>
      <c r="L36" s="5">
        <f t="shared" si="0"/>
        <v>0</v>
      </c>
      <c r="M36" s="5">
        <f t="shared" si="1"/>
        <v>0</v>
      </c>
      <c r="N36" s="56" t="str">
        <f>IF(B36="",#REF!,B36)</f>
        <v>Coldwell Banker Apex, REALTORS</v>
      </c>
    </row>
    <row r="37" spans="1:14" ht="13.5" customHeight="1" x14ac:dyDescent="0.2">
      <c r="A37" t="s">
        <v>152</v>
      </c>
      <c r="B37" t="s">
        <v>1842</v>
      </c>
      <c r="C37" t="s">
        <v>203</v>
      </c>
      <c r="D37" t="s">
        <v>1974</v>
      </c>
      <c r="E37" t="s">
        <v>2282</v>
      </c>
      <c r="F37" t="s">
        <v>6</v>
      </c>
      <c r="G37" s="3">
        <v>43497</v>
      </c>
      <c r="H37" s="2">
        <v>185000</v>
      </c>
      <c r="I37" s="12">
        <v>20182857</v>
      </c>
      <c r="J37" s="5">
        <v>1</v>
      </c>
      <c r="K37" s="5">
        <f t="shared" si="2"/>
        <v>1</v>
      </c>
      <c r="L37" s="5">
        <f t="shared" si="0"/>
        <v>0</v>
      </c>
      <c r="M37" s="5">
        <f t="shared" si="1"/>
        <v>0</v>
      </c>
      <c r="N37" s="56" t="str">
        <f t="shared" si="3"/>
        <v>Coldwell Banker Apex, REALTORS</v>
      </c>
    </row>
    <row r="38" spans="1:14" ht="13.5" customHeight="1" x14ac:dyDescent="0.2">
      <c r="A38" t="s">
        <v>152</v>
      </c>
      <c r="B38" t="s">
        <v>1842</v>
      </c>
      <c r="C38" t="s">
        <v>1450</v>
      </c>
      <c r="D38" t="s">
        <v>1036</v>
      </c>
      <c r="E38" t="s">
        <v>2565</v>
      </c>
      <c r="F38" t="s">
        <v>6</v>
      </c>
      <c r="G38" s="3">
        <v>43535</v>
      </c>
      <c r="H38" s="2">
        <v>200000</v>
      </c>
      <c r="I38" s="12">
        <v>20190306</v>
      </c>
      <c r="J38" s="5">
        <v>1</v>
      </c>
      <c r="K38" s="5">
        <f t="shared" si="2"/>
        <v>1</v>
      </c>
      <c r="L38" s="5">
        <f t="shared" si="0"/>
        <v>0</v>
      </c>
      <c r="M38" s="5">
        <f t="shared" si="1"/>
        <v>0</v>
      </c>
      <c r="N38" s="56" t="str">
        <f t="shared" si="3"/>
        <v>Coldwell Banker Apex, REALTORS</v>
      </c>
    </row>
    <row r="39" spans="1:14" ht="13.5" customHeight="1" x14ac:dyDescent="0.2">
      <c r="A39" t="s">
        <v>152</v>
      </c>
      <c r="B39" t="s">
        <v>1842</v>
      </c>
      <c r="C39" t="s">
        <v>1872</v>
      </c>
      <c r="D39" t="s">
        <v>1843</v>
      </c>
      <c r="E39" t="s">
        <v>2799</v>
      </c>
      <c r="F39" t="s">
        <v>123</v>
      </c>
      <c r="G39" s="3">
        <v>43560</v>
      </c>
      <c r="H39" s="2">
        <v>385000</v>
      </c>
      <c r="I39" s="12" t="s">
        <v>838</v>
      </c>
      <c r="J39" s="5">
        <v>1</v>
      </c>
      <c r="K39" s="5">
        <f t="shared" si="2"/>
        <v>0</v>
      </c>
      <c r="L39" s="5">
        <f t="shared" si="0"/>
        <v>0</v>
      </c>
      <c r="M39" s="5">
        <f t="shared" si="1"/>
        <v>0</v>
      </c>
      <c r="N39" s="56" t="str">
        <f t="shared" si="3"/>
        <v>Coldwell Banker Apex, REALTORS</v>
      </c>
    </row>
    <row r="40" spans="1:14" ht="13.5" customHeight="1" x14ac:dyDescent="0.2">
      <c r="A40" t="s">
        <v>1997</v>
      </c>
      <c r="B40" t="s">
        <v>1751</v>
      </c>
      <c r="C40" t="s">
        <v>1906</v>
      </c>
      <c r="D40" t="s">
        <v>1099</v>
      </c>
      <c r="E40" t="s">
        <v>2283</v>
      </c>
      <c r="F40" t="s">
        <v>301</v>
      </c>
      <c r="G40" s="3">
        <v>43497</v>
      </c>
      <c r="H40" s="2">
        <v>267000</v>
      </c>
      <c r="I40" s="12" t="s">
        <v>838</v>
      </c>
      <c r="J40" s="5">
        <v>1</v>
      </c>
      <c r="K40" s="5">
        <f t="shared" si="2"/>
        <v>0</v>
      </c>
      <c r="L40" s="5">
        <f t="shared" si="0"/>
        <v>0</v>
      </c>
      <c r="M40" s="5">
        <f t="shared" si="1"/>
        <v>0</v>
      </c>
      <c r="N40" s="56" t="str">
        <f t="shared" si="3"/>
        <v>Vista Real Estate</v>
      </c>
    </row>
    <row r="41" spans="1:14" ht="13.5" customHeight="1" x14ac:dyDescent="0.2">
      <c r="A41" t="s">
        <v>1997</v>
      </c>
      <c r="B41" t="s">
        <v>1751</v>
      </c>
      <c r="C41" t="s">
        <v>2247</v>
      </c>
      <c r="D41" t="s">
        <v>1843</v>
      </c>
      <c r="E41" t="s">
        <v>2726</v>
      </c>
      <c r="F41" t="s">
        <v>123</v>
      </c>
      <c r="G41" s="3">
        <v>43552</v>
      </c>
      <c r="H41" s="2">
        <v>330000</v>
      </c>
      <c r="I41" s="12" t="s">
        <v>838</v>
      </c>
      <c r="J41" s="5">
        <v>1</v>
      </c>
      <c r="K41" s="5">
        <f t="shared" si="2"/>
        <v>0</v>
      </c>
      <c r="L41" s="5">
        <f t="shared" si="0"/>
        <v>0</v>
      </c>
      <c r="M41" s="5">
        <f t="shared" si="1"/>
        <v>0</v>
      </c>
      <c r="N41" s="56" t="str">
        <f>IF(B41="",#REF!,B41)</f>
        <v>Vista Real Estate</v>
      </c>
    </row>
    <row r="42" spans="1:14" ht="13.5" customHeight="1" x14ac:dyDescent="0.2">
      <c r="A42" t="s">
        <v>1852</v>
      </c>
      <c r="B42" t="s">
        <v>1258</v>
      </c>
      <c r="C42" t="s">
        <v>1554</v>
      </c>
      <c r="D42" t="s">
        <v>1941</v>
      </c>
      <c r="E42" t="s">
        <v>2275</v>
      </c>
      <c r="F42" t="s">
        <v>425</v>
      </c>
      <c r="G42" s="3">
        <v>43496</v>
      </c>
      <c r="H42" s="2">
        <v>430000</v>
      </c>
      <c r="I42" s="12" t="s">
        <v>838</v>
      </c>
      <c r="J42" s="5">
        <v>1</v>
      </c>
      <c r="K42" s="5">
        <f t="shared" si="2"/>
        <v>0</v>
      </c>
      <c r="L42" s="5">
        <f t="shared" si="0"/>
        <v>0</v>
      </c>
      <c r="M42" s="5">
        <f t="shared" si="1"/>
        <v>0</v>
      </c>
      <c r="N42" s="56" t="str">
        <f t="shared" si="3"/>
        <v>Re/Max Centex, REALTORS</v>
      </c>
    </row>
    <row r="43" spans="1:14" ht="13.5" customHeight="1" x14ac:dyDescent="0.2">
      <c r="A43" t="s">
        <v>13</v>
      </c>
      <c r="B43" t="s">
        <v>1840</v>
      </c>
      <c r="C43" t="s">
        <v>894</v>
      </c>
      <c r="D43" t="s">
        <v>1842</v>
      </c>
      <c r="E43" t="s">
        <v>2060</v>
      </c>
      <c r="F43" t="s">
        <v>6</v>
      </c>
      <c r="G43" s="3">
        <v>43609</v>
      </c>
      <c r="H43" s="2">
        <v>245000</v>
      </c>
      <c r="I43" s="12">
        <v>20190905</v>
      </c>
      <c r="J43" s="5">
        <v>1</v>
      </c>
      <c r="K43" s="5">
        <f t="shared" si="2"/>
        <v>1</v>
      </c>
      <c r="L43" s="5">
        <f t="shared" si="0"/>
        <v>0</v>
      </c>
      <c r="M43" s="5">
        <f t="shared" si="1"/>
        <v>0</v>
      </c>
      <c r="N43" s="56" t="str">
        <f t="shared" si="3"/>
        <v>Kelly, Realtors</v>
      </c>
    </row>
    <row r="44" spans="1:14" ht="13.5" customHeight="1" x14ac:dyDescent="0.2">
      <c r="A44" t="s">
        <v>13</v>
      </c>
      <c r="B44" t="s">
        <v>1840</v>
      </c>
      <c r="C44" t="s">
        <v>852</v>
      </c>
      <c r="D44" t="s">
        <v>1258</v>
      </c>
      <c r="E44" t="s">
        <v>3149</v>
      </c>
      <c r="F44" t="s">
        <v>6</v>
      </c>
      <c r="G44" s="3">
        <v>43598</v>
      </c>
      <c r="H44" s="2">
        <v>214900</v>
      </c>
      <c r="I44" s="12" t="s">
        <v>838</v>
      </c>
      <c r="J44" s="5">
        <v>1</v>
      </c>
      <c r="K44" s="5">
        <f t="shared" si="2"/>
        <v>0</v>
      </c>
      <c r="L44" s="5">
        <f t="shared" si="0"/>
        <v>0</v>
      </c>
      <c r="M44" s="5">
        <f t="shared" si="1"/>
        <v>0</v>
      </c>
      <c r="N44" s="56" t="str">
        <f t="shared" si="3"/>
        <v>Kelly, Realtors</v>
      </c>
    </row>
    <row r="45" spans="1:14" ht="13.5" customHeight="1" x14ac:dyDescent="0.2">
      <c r="A45" t="s">
        <v>13</v>
      </c>
      <c r="B45" t="s">
        <v>1840</v>
      </c>
      <c r="C45" t="s">
        <v>1718</v>
      </c>
      <c r="D45" t="s">
        <v>1099</v>
      </c>
      <c r="E45" t="s">
        <v>2979</v>
      </c>
      <c r="F45" t="s">
        <v>6</v>
      </c>
      <c r="G45" s="3">
        <v>43581</v>
      </c>
      <c r="H45" s="2">
        <v>138100</v>
      </c>
      <c r="I45" s="12" t="s">
        <v>838</v>
      </c>
      <c r="J45" s="5">
        <v>1</v>
      </c>
      <c r="K45" s="5">
        <f t="shared" si="2"/>
        <v>0</v>
      </c>
      <c r="L45" s="5">
        <f t="shared" si="0"/>
        <v>0</v>
      </c>
      <c r="M45" s="5">
        <f t="shared" si="1"/>
        <v>0</v>
      </c>
      <c r="N45" s="56" t="str">
        <f t="shared" si="3"/>
        <v>Kelly, Realtors</v>
      </c>
    </row>
    <row r="46" spans="1:14" ht="13.5" customHeight="1" x14ac:dyDescent="0.2">
      <c r="A46" t="s">
        <v>13</v>
      </c>
      <c r="B46" t="s">
        <v>1840</v>
      </c>
      <c r="C46" t="s">
        <v>199</v>
      </c>
      <c r="D46" t="s">
        <v>1840</v>
      </c>
      <c r="E46" t="s">
        <v>2856</v>
      </c>
      <c r="F46" t="s">
        <v>6</v>
      </c>
      <c r="G46" s="3">
        <v>43567</v>
      </c>
      <c r="H46" s="2">
        <v>315000</v>
      </c>
      <c r="I46" s="12">
        <v>20190456</v>
      </c>
      <c r="J46" s="5">
        <v>1</v>
      </c>
      <c r="K46" s="5">
        <f t="shared" si="2"/>
        <v>1</v>
      </c>
      <c r="L46" s="5">
        <f t="shared" si="0"/>
        <v>0</v>
      </c>
      <c r="M46" s="5">
        <f t="shared" si="1"/>
        <v>0</v>
      </c>
      <c r="N46" s="56" t="str">
        <f t="shared" si="3"/>
        <v>Kelly, Realtors</v>
      </c>
    </row>
    <row r="47" spans="1:14" ht="13.5" customHeight="1" x14ac:dyDescent="0.2">
      <c r="A47" t="s">
        <v>13</v>
      </c>
      <c r="B47" t="s">
        <v>1840</v>
      </c>
      <c r="C47" t="s">
        <v>326</v>
      </c>
      <c r="D47" t="s">
        <v>1844</v>
      </c>
      <c r="E47" t="s">
        <v>3226</v>
      </c>
      <c r="F47" t="s">
        <v>6</v>
      </c>
      <c r="G47" s="3">
        <v>43606</v>
      </c>
      <c r="H47" s="2">
        <v>159900</v>
      </c>
      <c r="I47" s="12" t="s">
        <v>838</v>
      </c>
      <c r="J47" s="5">
        <v>1</v>
      </c>
      <c r="K47" s="5">
        <f t="shared" si="2"/>
        <v>0</v>
      </c>
      <c r="L47" s="5">
        <f t="shared" si="0"/>
        <v>0</v>
      </c>
      <c r="M47" s="5">
        <f t="shared" si="1"/>
        <v>0</v>
      </c>
      <c r="N47" s="56" t="str">
        <f>IF(B47="",#REF!,B47)</f>
        <v>Kelly, Realtors</v>
      </c>
    </row>
    <row r="48" spans="1:14" ht="13.5" customHeight="1" x14ac:dyDescent="0.2">
      <c r="A48" t="s">
        <v>13</v>
      </c>
      <c r="B48" t="s">
        <v>1840</v>
      </c>
      <c r="C48" t="s">
        <v>1918</v>
      </c>
      <c r="D48" t="s">
        <v>1840</v>
      </c>
      <c r="E48" t="s">
        <v>3129</v>
      </c>
      <c r="F48" t="s">
        <v>6</v>
      </c>
      <c r="G48" s="3">
        <v>43595</v>
      </c>
      <c r="H48" s="2">
        <v>282500</v>
      </c>
      <c r="I48" s="12">
        <v>20190519</v>
      </c>
      <c r="J48" s="5">
        <v>1</v>
      </c>
      <c r="K48" s="5">
        <f t="shared" si="2"/>
        <v>1</v>
      </c>
      <c r="L48" s="5">
        <f t="shared" si="0"/>
        <v>0</v>
      </c>
      <c r="M48" s="5">
        <f t="shared" si="1"/>
        <v>0</v>
      </c>
      <c r="N48" s="56" t="str">
        <f t="shared" si="3"/>
        <v>Kelly, Realtors</v>
      </c>
    </row>
    <row r="49" spans="1:14" ht="13.5" customHeight="1" x14ac:dyDescent="0.2">
      <c r="A49" t="s">
        <v>3072</v>
      </c>
      <c r="B49" t="s">
        <v>5</v>
      </c>
      <c r="C49" t="s">
        <v>2004</v>
      </c>
      <c r="D49" t="s">
        <v>1260</v>
      </c>
      <c r="E49" t="s">
        <v>3073</v>
      </c>
      <c r="F49" t="s">
        <v>123</v>
      </c>
      <c r="G49" s="3">
        <v>43591</v>
      </c>
      <c r="H49" s="2">
        <v>223000</v>
      </c>
      <c r="I49" s="12" t="s">
        <v>838</v>
      </c>
      <c r="J49" s="5">
        <v>1</v>
      </c>
      <c r="K49" s="5">
        <f t="shared" si="2"/>
        <v>0</v>
      </c>
      <c r="L49" s="5">
        <f t="shared" si="0"/>
        <v>0</v>
      </c>
      <c r="M49" s="5">
        <f t="shared" si="1"/>
        <v>0</v>
      </c>
      <c r="N49" s="56" t="str">
        <f t="shared" si="3"/>
        <v>Magnolia Realty</v>
      </c>
    </row>
    <row r="50" spans="1:14" ht="13.5" customHeight="1" x14ac:dyDescent="0.2">
      <c r="A50" t="s">
        <v>787</v>
      </c>
      <c r="B50" t="s">
        <v>1036</v>
      </c>
      <c r="C50" t="s">
        <v>1684</v>
      </c>
      <c r="D50" t="s">
        <v>2328</v>
      </c>
      <c r="E50" t="s">
        <v>3090</v>
      </c>
      <c r="F50" t="s">
        <v>1249</v>
      </c>
      <c r="G50" s="3">
        <v>43592</v>
      </c>
      <c r="H50" s="2">
        <v>575000</v>
      </c>
      <c r="I50" s="12" t="s">
        <v>838</v>
      </c>
      <c r="J50" s="5">
        <v>1</v>
      </c>
      <c r="K50" s="5">
        <f t="shared" si="2"/>
        <v>0</v>
      </c>
      <c r="L50" s="5">
        <f t="shared" si="0"/>
        <v>0</v>
      </c>
      <c r="M50" s="5">
        <f t="shared" si="1"/>
        <v>0</v>
      </c>
      <c r="N50" s="56" t="str">
        <f t="shared" si="3"/>
        <v>Bentwood Realty</v>
      </c>
    </row>
    <row r="51" spans="1:14" ht="13.5" customHeight="1" x14ac:dyDescent="0.2">
      <c r="A51" t="s">
        <v>787</v>
      </c>
      <c r="B51" t="s">
        <v>1036</v>
      </c>
      <c r="C51" t="s">
        <v>2014</v>
      </c>
      <c r="D51" t="s">
        <v>1180</v>
      </c>
      <c r="E51" t="s">
        <v>2598</v>
      </c>
      <c r="F51" t="s">
        <v>6</v>
      </c>
      <c r="G51" s="3">
        <v>43538</v>
      </c>
      <c r="H51" s="2">
        <v>79000</v>
      </c>
      <c r="I51" s="12" t="s">
        <v>838</v>
      </c>
      <c r="J51" s="5">
        <v>1</v>
      </c>
      <c r="K51" s="5">
        <f t="shared" si="2"/>
        <v>0</v>
      </c>
      <c r="L51" s="5">
        <f t="shared" si="0"/>
        <v>0</v>
      </c>
      <c r="M51" s="5">
        <f t="shared" si="1"/>
        <v>0</v>
      </c>
      <c r="N51" s="56" t="str">
        <f t="shared" si="3"/>
        <v>Bentwood Realty</v>
      </c>
    </row>
    <row r="52" spans="1:14" ht="13.5" customHeight="1" x14ac:dyDescent="0.2">
      <c r="A52" t="s">
        <v>182</v>
      </c>
      <c r="B52" t="s">
        <v>718</v>
      </c>
      <c r="C52" t="s">
        <v>182</v>
      </c>
      <c r="D52" t="s">
        <v>718</v>
      </c>
      <c r="E52" t="s">
        <v>3083</v>
      </c>
      <c r="F52" t="s">
        <v>552</v>
      </c>
      <c r="G52" s="3">
        <v>43591</v>
      </c>
      <c r="H52" s="2">
        <v>56500</v>
      </c>
      <c r="I52" s="12" t="s">
        <v>838</v>
      </c>
      <c r="J52" s="5">
        <v>1</v>
      </c>
      <c r="K52" s="5">
        <f t="shared" si="2"/>
        <v>0</v>
      </c>
      <c r="L52" s="5">
        <f t="shared" si="0"/>
        <v>1</v>
      </c>
      <c r="M52" s="5">
        <f t="shared" si="1"/>
        <v>0</v>
      </c>
      <c r="N52" s="56" t="str">
        <f t="shared" si="3"/>
        <v>Heritage Real Estate</v>
      </c>
    </row>
    <row r="53" spans="1:14" ht="13.5" customHeight="1" x14ac:dyDescent="0.2">
      <c r="A53" t="s">
        <v>182</v>
      </c>
      <c r="B53" t="s">
        <v>718</v>
      </c>
      <c r="C53" t="s">
        <v>363</v>
      </c>
      <c r="D53" t="s">
        <v>282</v>
      </c>
      <c r="E53" t="s">
        <v>1893</v>
      </c>
      <c r="F53" t="s">
        <v>216</v>
      </c>
      <c r="G53" s="3">
        <v>43563</v>
      </c>
      <c r="H53" s="2">
        <v>208000</v>
      </c>
      <c r="I53" s="12" t="s">
        <v>838</v>
      </c>
      <c r="J53" s="5">
        <v>1</v>
      </c>
      <c r="K53" s="5">
        <f t="shared" si="2"/>
        <v>0</v>
      </c>
      <c r="L53" s="5">
        <f t="shared" si="0"/>
        <v>0</v>
      </c>
      <c r="M53" s="5">
        <f t="shared" si="1"/>
        <v>0</v>
      </c>
      <c r="N53" s="56" t="str">
        <f t="shared" si="3"/>
        <v>Heritage Real Estate</v>
      </c>
    </row>
    <row r="54" spans="1:14" ht="13.5" customHeight="1" x14ac:dyDescent="0.2">
      <c r="A54" t="s">
        <v>182</v>
      </c>
      <c r="B54" t="s">
        <v>718</v>
      </c>
      <c r="C54" t="s">
        <v>1999</v>
      </c>
      <c r="D54" t="s">
        <v>2073</v>
      </c>
      <c r="E54" t="s">
        <v>2612</v>
      </c>
      <c r="F54" t="s">
        <v>215</v>
      </c>
      <c r="G54" s="3">
        <v>43539</v>
      </c>
      <c r="H54" s="2">
        <v>55775</v>
      </c>
      <c r="I54" s="12" t="s">
        <v>838</v>
      </c>
      <c r="J54" s="5">
        <v>1</v>
      </c>
      <c r="K54" s="5">
        <f t="shared" si="2"/>
        <v>0</v>
      </c>
      <c r="L54" s="5">
        <f t="shared" si="0"/>
        <v>0</v>
      </c>
      <c r="M54" s="5">
        <f t="shared" si="1"/>
        <v>0</v>
      </c>
      <c r="N54" s="56" t="str">
        <f t="shared" si="3"/>
        <v>Heritage Real Estate</v>
      </c>
    </row>
    <row r="55" spans="1:14" ht="13.5" customHeight="1" x14ac:dyDescent="0.2">
      <c r="A55" t="s">
        <v>182</v>
      </c>
      <c r="B55" t="s">
        <v>718</v>
      </c>
      <c r="C55" t="s">
        <v>1999</v>
      </c>
      <c r="D55" t="s">
        <v>2073</v>
      </c>
      <c r="E55" t="s">
        <v>2773</v>
      </c>
      <c r="F55" t="s">
        <v>215</v>
      </c>
      <c r="G55" s="3">
        <v>43557</v>
      </c>
      <c r="H55" s="2">
        <v>147000</v>
      </c>
      <c r="I55" s="12" t="s">
        <v>838</v>
      </c>
      <c r="J55" s="5">
        <v>1</v>
      </c>
      <c r="K55" s="5">
        <f t="shared" si="2"/>
        <v>0</v>
      </c>
      <c r="L55" s="5">
        <f t="shared" si="0"/>
        <v>0</v>
      </c>
      <c r="M55" s="5">
        <f t="shared" si="1"/>
        <v>0</v>
      </c>
      <c r="N55" s="56" t="str">
        <f t="shared" si="3"/>
        <v>Heritage Real Estate</v>
      </c>
    </row>
    <row r="56" spans="1:14" ht="13.5" customHeight="1" x14ac:dyDescent="0.2">
      <c r="A56" t="s">
        <v>182</v>
      </c>
      <c r="B56" t="s">
        <v>718</v>
      </c>
      <c r="C56" t="s">
        <v>2046</v>
      </c>
      <c r="D56" t="s">
        <v>5</v>
      </c>
      <c r="E56" t="s">
        <v>2851</v>
      </c>
      <c r="F56" t="s">
        <v>6</v>
      </c>
      <c r="G56" s="3">
        <v>43567</v>
      </c>
      <c r="H56" s="2">
        <v>197000</v>
      </c>
      <c r="I56" s="12" t="s">
        <v>838</v>
      </c>
      <c r="J56" s="5">
        <v>1</v>
      </c>
      <c r="K56" s="5">
        <f t="shared" si="2"/>
        <v>0</v>
      </c>
      <c r="L56" s="5">
        <f t="shared" si="0"/>
        <v>0</v>
      </c>
      <c r="M56" s="5">
        <f t="shared" si="1"/>
        <v>0</v>
      </c>
      <c r="N56" s="56" t="str">
        <f t="shared" si="3"/>
        <v>Heritage Real Estate</v>
      </c>
    </row>
    <row r="57" spans="1:14" ht="13.5" customHeight="1" x14ac:dyDescent="0.2">
      <c r="A57" t="s">
        <v>894</v>
      </c>
      <c r="B57" t="s">
        <v>1842</v>
      </c>
      <c r="C57" t="s">
        <v>152</v>
      </c>
      <c r="D57" t="s">
        <v>1842</v>
      </c>
      <c r="E57" t="s">
        <v>3195</v>
      </c>
      <c r="F57" t="s">
        <v>1126</v>
      </c>
      <c r="G57" s="3">
        <v>43602</v>
      </c>
      <c r="H57" s="2">
        <v>352000</v>
      </c>
      <c r="I57" s="12" t="s">
        <v>838</v>
      </c>
      <c r="J57" s="5">
        <v>1</v>
      </c>
      <c r="K57" s="5">
        <f t="shared" si="2"/>
        <v>0</v>
      </c>
      <c r="L57" s="5">
        <f t="shared" si="0"/>
        <v>0</v>
      </c>
      <c r="M57" s="5">
        <f t="shared" si="1"/>
        <v>0</v>
      </c>
      <c r="N57" s="56" t="str">
        <f t="shared" ref="N57:N109" si="4">IF(B57="",B56,B57)</f>
        <v>Coldwell Banker Apex, REALTORS</v>
      </c>
    </row>
    <row r="58" spans="1:14" ht="13.5" customHeight="1" x14ac:dyDescent="0.2">
      <c r="A58" t="s">
        <v>894</v>
      </c>
      <c r="B58" t="s">
        <v>1842</v>
      </c>
      <c r="C58" t="s">
        <v>1454</v>
      </c>
      <c r="D58" t="s">
        <v>5</v>
      </c>
      <c r="E58" t="s">
        <v>2756</v>
      </c>
      <c r="F58" t="s">
        <v>1249</v>
      </c>
      <c r="G58" s="3">
        <v>43556</v>
      </c>
      <c r="H58" s="2">
        <v>370000</v>
      </c>
      <c r="I58" s="12">
        <v>20190316</v>
      </c>
      <c r="J58" s="5">
        <v>1</v>
      </c>
      <c r="K58" s="5">
        <f t="shared" si="2"/>
        <v>1</v>
      </c>
      <c r="L58" s="5">
        <f t="shared" si="0"/>
        <v>0</v>
      </c>
      <c r="M58" s="5">
        <f t="shared" si="1"/>
        <v>0</v>
      </c>
      <c r="N58" s="56" t="str">
        <f t="shared" si="4"/>
        <v>Coldwell Banker Apex, REALTORS</v>
      </c>
    </row>
    <row r="59" spans="1:14" ht="13.5" customHeight="1" x14ac:dyDescent="0.2">
      <c r="A59" t="s">
        <v>894</v>
      </c>
      <c r="B59" t="s">
        <v>1842</v>
      </c>
      <c r="C59" t="s">
        <v>2056</v>
      </c>
      <c r="D59" t="s">
        <v>1099</v>
      </c>
      <c r="E59" t="s">
        <v>2385</v>
      </c>
      <c r="F59" t="s">
        <v>425</v>
      </c>
      <c r="G59" s="3">
        <v>43514</v>
      </c>
      <c r="H59" s="2">
        <v>239900</v>
      </c>
      <c r="I59" s="12" t="s">
        <v>838</v>
      </c>
      <c r="J59" s="5">
        <v>1</v>
      </c>
      <c r="K59" s="5">
        <f t="shared" si="2"/>
        <v>0</v>
      </c>
      <c r="L59" s="5">
        <f t="shared" si="0"/>
        <v>0</v>
      </c>
      <c r="M59" s="5">
        <f t="shared" si="1"/>
        <v>0</v>
      </c>
      <c r="N59" s="56" t="str">
        <f t="shared" si="4"/>
        <v>Coldwell Banker Apex, REALTORS</v>
      </c>
    </row>
    <row r="60" spans="1:14" ht="13.5" customHeight="1" x14ac:dyDescent="0.2">
      <c r="A60" t="s">
        <v>894</v>
      </c>
      <c r="B60" t="s">
        <v>1842</v>
      </c>
      <c r="C60" t="s">
        <v>1702</v>
      </c>
      <c r="D60" t="s">
        <v>1535</v>
      </c>
      <c r="E60" t="s">
        <v>2173</v>
      </c>
      <c r="F60" t="s">
        <v>1249</v>
      </c>
      <c r="G60" s="3">
        <v>43600</v>
      </c>
      <c r="H60" s="2">
        <v>209000</v>
      </c>
      <c r="I60" s="12">
        <v>20190846</v>
      </c>
      <c r="J60" s="5">
        <v>1</v>
      </c>
      <c r="K60" s="5">
        <f t="shared" si="2"/>
        <v>1</v>
      </c>
      <c r="L60" s="5">
        <f t="shared" si="0"/>
        <v>0</v>
      </c>
      <c r="M60" s="5">
        <f t="shared" si="1"/>
        <v>0</v>
      </c>
      <c r="N60" s="56" t="str">
        <f t="shared" si="4"/>
        <v>Coldwell Banker Apex, REALTORS</v>
      </c>
    </row>
    <row r="61" spans="1:14" ht="13.5" customHeight="1" x14ac:dyDescent="0.2">
      <c r="A61" t="s">
        <v>894</v>
      </c>
      <c r="B61" t="s">
        <v>1842</v>
      </c>
      <c r="C61" t="s">
        <v>2072</v>
      </c>
      <c r="D61" t="s">
        <v>1858</v>
      </c>
      <c r="E61" t="s">
        <v>2602</v>
      </c>
      <c r="F61" t="s">
        <v>6</v>
      </c>
      <c r="G61" s="3">
        <v>43538</v>
      </c>
      <c r="H61" s="2">
        <v>365000</v>
      </c>
      <c r="I61" s="12">
        <v>20190215</v>
      </c>
      <c r="J61" s="5">
        <v>1</v>
      </c>
      <c r="K61" s="5">
        <f t="shared" si="2"/>
        <v>1</v>
      </c>
      <c r="L61" s="5">
        <f t="shared" si="0"/>
        <v>0</v>
      </c>
      <c r="M61" s="5">
        <f t="shared" si="1"/>
        <v>0</v>
      </c>
      <c r="N61" s="56" t="str">
        <f t="shared" si="4"/>
        <v>Coldwell Banker Apex, REALTORS</v>
      </c>
    </row>
    <row r="62" spans="1:14" ht="13.5" customHeight="1" x14ac:dyDescent="0.2">
      <c r="A62" t="s">
        <v>894</v>
      </c>
      <c r="B62" t="s">
        <v>1842</v>
      </c>
      <c r="C62" t="s">
        <v>344</v>
      </c>
      <c r="D62" t="s">
        <v>5</v>
      </c>
      <c r="E62" t="s">
        <v>2428</v>
      </c>
      <c r="F62" t="s">
        <v>1126</v>
      </c>
      <c r="G62" s="3">
        <v>43521</v>
      </c>
      <c r="H62" s="2">
        <v>210000</v>
      </c>
      <c r="I62" s="12">
        <v>20190156</v>
      </c>
      <c r="J62" s="5">
        <v>1</v>
      </c>
      <c r="K62" s="5">
        <f t="shared" si="2"/>
        <v>1</v>
      </c>
      <c r="L62" s="5">
        <f t="shared" si="0"/>
        <v>0</v>
      </c>
      <c r="M62" s="5">
        <f t="shared" si="1"/>
        <v>0</v>
      </c>
      <c r="N62" s="56" t="str">
        <f t="shared" si="4"/>
        <v>Coldwell Banker Apex, REALTORS</v>
      </c>
    </row>
    <row r="63" spans="1:14" ht="13.5" customHeight="1" x14ac:dyDescent="0.2">
      <c r="A63" t="s">
        <v>1221</v>
      </c>
      <c r="B63" t="s">
        <v>1180</v>
      </c>
      <c r="C63" t="s">
        <v>892</v>
      </c>
      <c r="D63" t="s">
        <v>1180</v>
      </c>
      <c r="E63" t="s">
        <v>2661</v>
      </c>
      <c r="F63" t="s">
        <v>1126</v>
      </c>
      <c r="G63" s="3">
        <v>43545</v>
      </c>
      <c r="H63" s="2">
        <v>123000</v>
      </c>
      <c r="I63" s="12">
        <v>20190401</v>
      </c>
      <c r="J63" s="5">
        <v>1</v>
      </c>
      <c r="K63" s="5">
        <f t="shared" si="2"/>
        <v>1</v>
      </c>
      <c r="L63" s="5">
        <f t="shared" si="0"/>
        <v>0</v>
      </c>
      <c r="M63" s="5">
        <f t="shared" si="1"/>
        <v>0</v>
      </c>
      <c r="N63" s="56" t="str">
        <f t="shared" si="4"/>
        <v>Greater Waco Realty, Inc.</v>
      </c>
    </row>
    <row r="64" spans="1:14" ht="13.5" customHeight="1" x14ac:dyDescent="0.2">
      <c r="A64" t="s">
        <v>1892</v>
      </c>
      <c r="B64" t="s">
        <v>5</v>
      </c>
      <c r="C64" t="s">
        <v>1712</v>
      </c>
      <c r="D64" t="s">
        <v>1734</v>
      </c>
      <c r="E64" t="s">
        <v>2453</v>
      </c>
      <c r="F64" t="s">
        <v>6</v>
      </c>
      <c r="G64" s="3">
        <v>43523</v>
      </c>
      <c r="H64" s="2">
        <v>190500</v>
      </c>
      <c r="I64" s="12" t="s">
        <v>838</v>
      </c>
      <c r="J64" s="5">
        <v>1</v>
      </c>
      <c r="K64" s="5">
        <f t="shared" si="2"/>
        <v>0</v>
      </c>
      <c r="L64" s="5">
        <f t="shared" si="0"/>
        <v>0</v>
      </c>
      <c r="M64" s="5">
        <f t="shared" si="1"/>
        <v>0</v>
      </c>
      <c r="N64" s="56" t="str">
        <f t="shared" si="4"/>
        <v>Magnolia Realty</v>
      </c>
    </row>
    <row r="65" spans="1:14" ht="13.5" customHeight="1" x14ac:dyDescent="0.2">
      <c r="A65" t="s">
        <v>1892</v>
      </c>
      <c r="B65" t="s">
        <v>5</v>
      </c>
      <c r="C65" t="s">
        <v>1698</v>
      </c>
      <c r="D65" t="s">
        <v>1036</v>
      </c>
      <c r="E65" t="s">
        <v>2352</v>
      </c>
      <c r="F65" t="s">
        <v>1249</v>
      </c>
      <c r="G65" s="3">
        <v>43509</v>
      </c>
      <c r="H65" s="2">
        <v>220000</v>
      </c>
      <c r="I65" s="12" t="s">
        <v>838</v>
      </c>
      <c r="J65" s="5">
        <v>1</v>
      </c>
      <c r="K65" s="5">
        <f t="shared" si="2"/>
        <v>0</v>
      </c>
      <c r="L65" s="5">
        <f t="shared" si="0"/>
        <v>0</v>
      </c>
      <c r="M65" s="5">
        <f t="shared" si="1"/>
        <v>0</v>
      </c>
      <c r="N65" s="56" t="str">
        <f t="shared" si="4"/>
        <v>Magnolia Realty</v>
      </c>
    </row>
    <row r="66" spans="1:14" ht="13.5" customHeight="1" x14ac:dyDescent="0.2">
      <c r="A66" t="s">
        <v>1892</v>
      </c>
      <c r="B66" t="s">
        <v>5</v>
      </c>
      <c r="C66" t="s">
        <v>1874</v>
      </c>
      <c r="D66" t="s">
        <v>1875</v>
      </c>
      <c r="E66" t="s">
        <v>2297</v>
      </c>
      <c r="F66" t="s">
        <v>7</v>
      </c>
      <c r="G66" s="3">
        <v>43500</v>
      </c>
      <c r="H66" s="2">
        <v>435000</v>
      </c>
      <c r="I66" s="12" t="s">
        <v>838</v>
      </c>
      <c r="J66" s="5">
        <v>1</v>
      </c>
      <c r="K66" s="5">
        <f t="shared" si="2"/>
        <v>0</v>
      </c>
      <c r="L66" s="5">
        <f t="shared" si="0"/>
        <v>0</v>
      </c>
      <c r="M66" s="5">
        <f t="shared" si="1"/>
        <v>0</v>
      </c>
      <c r="N66" s="56" t="str">
        <f>IF(B66="",#REF!,B66)</f>
        <v>Magnolia Realty</v>
      </c>
    </row>
    <row r="67" spans="1:14" ht="13.5" customHeight="1" x14ac:dyDescent="0.2">
      <c r="A67" t="s">
        <v>1892</v>
      </c>
      <c r="B67" t="s">
        <v>5</v>
      </c>
      <c r="C67" t="s">
        <v>326</v>
      </c>
      <c r="D67" t="s">
        <v>1844</v>
      </c>
      <c r="E67" t="s">
        <v>3331</v>
      </c>
      <c r="F67" t="s">
        <v>6</v>
      </c>
      <c r="G67" s="3">
        <v>43615</v>
      </c>
      <c r="H67" s="2">
        <v>90000</v>
      </c>
      <c r="I67" s="12"/>
      <c r="J67" s="5">
        <v>1</v>
      </c>
      <c r="K67" s="5">
        <f t="shared" si="2"/>
        <v>0</v>
      </c>
      <c r="L67" s="5">
        <f t="shared" si="0"/>
        <v>0</v>
      </c>
      <c r="M67" s="5">
        <f t="shared" si="1"/>
        <v>0</v>
      </c>
      <c r="N67" s="56" t="str">
        <f>IF(B67="",#REF!,B67)</f>
        <v>Magnolia Realty</v>
      </c>
    </row>
    <row r="68" spans="1:14" ht="13.5" customHeight="1" x14ac:dyDescent="0.2">
      <c r="A68" t="s">
        <v>1892</v>
      </c>
      <c r="B68" t="s">
        <v>5</v>
      </c>
      <c r="C68" t="s">
        <v>667</v>
      </c>
      <c r="D68" t="s">
        <v>368</v>
      </c>
      <c r="E68" t="s">
        <v>2805</v>
      </c>
      <c r="F68" t="s">
        <v>425</v>
      </c>
      <c r="G68" s="3">
        <v>43560</v>
      </c>
      <c r="H68" s="2">
        <v>510000</v>
      </c>
      <c r="I68" s="12" t="s">
        <v>838</v>
      </c>
      <c r="J68" s="5">
        <v>1</v>
      </c>
      <c r="K68" s="5">
        <f t="shared" si="2"/>
        <v>0</v>
      </c>
      <c r="L68" s="5">
        <f t="shared" ref="L68:L131" si="5">IF(A68=C68,1,0)</f>
        <v>0</v>
      </c>
      <c r="M68" s="5">
        <f t="shared" ref="M68:M131" si="6">+IF(L68=1,IF(K68=1,1,0),0)</f>
        <v>0</v>
      </c>
      <c r="N68" s="56" t="str">
        <f t="shared" si="4"/>
        <v>Magnolia Realty</v>
      </c>
    </row>
    <row r="69" spans="1:14" ht="13.5" customHeight="1" x14ac:dyDescent="0.2">
      <c r="A69" t="s">
        <v>1482</v>
      </c>
      <c r="B69" t="s">
        <v>1258</v>
      </c>
      <c r="C69" t="s">
        <v>1883</v>
      </c>
      <c r="D69" t="s">
        <v>1475</v>
      </c>
      <c r="E69" t="s">
        <v>3288</v>
      </c>
      <c r="F69" t="s">
        <v>6</v>
      </c>
      <c r="G69" s="3">
        <v>43609</v>
      </c>
      <c r="H69" s="2">
        <v>181000</v>
      </c>
      <c r="I69" s="12" t="s">
        <v>838</v>
      </c>
      <c r="J69" s="5">
        <v>1</v>
      </c>
      <c r="K69" s="5">
        <f t="shared" ref="K69:K132" si="7">IF(I69="did not close",0,IF(I69="",0,1))</f>
        <v>0</v>
      </c>
      <c r="L69" s="5">
        <f t="shared" si="5"/>
        <v>0</v>
      </c>
      <c r="M69" s="5">
        <f t="shared" si="6"/>
        <v>0</v>
      </c>
      <c r="N69" s="56" t="str">
        <f>IF(B69="",#REF!,B69)</f>
        <v>Re/Max Centex, REALTORS</v>
      </c>
    </row>
    <row r="70" spans="1:14" ht="13.5" customHeight="1" x14ac:dyDescent="0.2">
      <c r="A70" t="s">
        <v>154</v>
      </c>
      <c r="B70" t="s">
        <v>1099</v>
      </c>
      <c r="C70" t="s">
        <v>154</v>
      </c>
      <c r="D70" t="s">
        <v>1099</v>
      </c>
      <c r="E70" t="s">
        <v>2350</v>
      </c>
      <c r="F70" t="s">
        <v>6</v>
      </c>
      <c r="G70" s="3">
        <v>43509</v>
      </c>
      <c r="H70" s="2">
        <v>37000</v>
      </c>
      <c r="I70" s="12" t="s">
        <v>838</v>
      </c>
      <c r="J70" s="5">
        <v>1</v>
      </c>
      <c r="K70" s="5">
        <f t="shared" si="7"/>
        <v>0</v>
      </c>
      <c r="L70" s="5">
        <f t="shared" si="5"/>
        <v>1</v>
      </c>
      <c r="M70" s="5">
        <f t="shared" si="6"/>
        <v>0</v>
      </c>
      <c r="N70" s="56" t="str">
        <f t="shared" si="4"/>
        <v>Keller Williams Realty - Waco</v>
      </c>
    </row>
    <row r="71" spans="1:14" ht="13.5" customHeight="1" x14ac:dyDescent="0.2">
      <c r="A71" t="s">
        <v>154</v>
      </c>
      <c r="B71" t="s">
        <v>1099</v>
      </c>
      <c r="C71" t="s">
        <v>154</v>
      </c>
      <c r="D71" t="s">
        <v>1099</v>
      </c>
      <c r="E71" t="s">
        <v>2368</v>
      </c>
      <c r="F71" t="s">
        <v>6</v>
      </c>
      <c r="G71" s="3">
        <v>43511</v>
      </c>
      <c r="H71" s="2">
        <v>144400</v>
      </c>
      <c r="I71" s="12" t="s">
        <v>838</v>
      </c>
      <c r="J71" s="5">
        <v>1</v>
      </c>
      <c r="K71" s="5">
        <f t="shared" si="7"/>
        <v>0</v>
      </c>
      <c r="L71" s="5">
        <f t="shared" si="5"/>
        <v>1</v>
      </c>
      <c r="M71" s="5">
        <f t="shared" si="6"/>
        <v>0</v>
      </c>
      <c r="N71" s="56" t="str">
        <f t="shared" si="4"/>
        <v>Keller Williams Realty - Waco</v>
      </c>
    </row>
    <row r="72" spans="1:14" ht="13.5" customHeight="1" x14ac:dyDescent="0.2">
      <c r="A72" t="s">
        <v>154</v>
      </c>
      <c r="B72" t="s">
        <v>1099</v>
      </c>
      <c r="C72" t="s">
        <v>113</v>
      </c>
      <c r="D72" t="s">
        <v>559</v>
      </c>
      <c r="E72" t="s">
        <v>2892</v>
      </c>
      <c r="F72" t="s">
        <v>6</v>
      </c>
      <c r="G72" s="3">
        <v>43571</v>
      </c>
      <c r="H72" s="2">
        <v>106000</v>
      </c>
      <c r="I72" s="12" t="s">
        <v>838</v>
      </c>
      <c r="J72" s="5">
        <v>1</v>
      </c>
      <c r="K72" s="5">
        <f t="shared" si="7"/>
        <v>0</v>
      </c>
      <c r="L72" s="5">
        <f t="shared" si="5"/>
        <v>0</v>
      </c>
      <c r="M72" s="5">
        <f t="shared" si="6"/>
        <v>0</v>
      </c>
      <c r="N72" s="56" t="str">
        <f t="shared" si="4"/>
        <v>Keller Williams Realty - Waco</v>
      </c>
    </row>
    <row r="73" spans="1:14" ht="13.5" customHeight="1" x14ac:dyDescent="0.2">
      <c r="A73" t="s">
        <v>154</v>
      </c>
      <c r="B73" t="s">
        <v>1099</v>
      </c>
      <c r="C73" t="s">
        <v>1454</v>
      </c>
      <c r="D73" t="s">
        <v>5</v>
      </c>
      <c r="E73" t="s">
        <v>2381</v>
      </c>
      <c r="F73" t="s">
        <v>6</v>
      </c>
      <c r="G73" s="3">
        <v>43514</v>
      </c>
      <c r="H73" s="2">
        <v>91000</v>
      </c>
      <c r="I73" s="12" t="s">
        <v>838</v>
      </c>
      <c r="J73" s="5">
        <v>1</v>
      </c>
      <c r="K73" s="5">
        <f t="shared" si="7"/>
        <v>0</v>
      </c>
      <c r="L73" s="5">
        <f t="shared" si="5"/>
        <v>0</v>
      </c>
      <c r="M73" s="5">
        <f t="shared" si="6"/>
        <v>0</v>
      </c>
      <c r="N73" s="56" t="str">
        <f>IF(B73="",#REF!,B73)</f>
        <v>Keller Williams Realty - Waco</v>
      </c>
    </row>
    <row r="74" spans="1:14" ht="13.5" customHeight="1" x14ac:dyDescent="0.2">
      <c r="A74" t="s">
        <v>154</v>
      </c>
      <c r="B74" t="s">
        <v>1099</v>
      </c>
      <c r="C74" t="s">
        <v>890</v>
      </c>
      <c r="D74" t="s">
        <v>1036</v>
      </c>
      <c r="E74" t="s">
        <v>2920</v>
      </c>
      <c r="F74" t="s">
        <v>534</v>
      </c>
      <c r="G74" s="3">
        <v>43573</v>
      </c>
      <c r="H74" s="2">
        <v>167000</v>
      </c>
      <c r="I74" s="12" t="s">
        <v>838</v>
      </c>
      <c r="J74" s="5">
        <v>1</v>
      </c>
      <c r="K74" s="5">
        <f t="shared" si="7"/>
        <v>0</v>
      </c>
      <c r="L74" s="5">
        <f t="shared" si="5"/>
        <v>0</v>
      </c>
      <c r="M74" s="5">
        <f t="shared" si="6"/>
        <v>0</v>
      </c>
      <c r="N74" s="56" t="str">
        <f t="shared" si="4"/>
        <v>Keller Williams Realty - Waco</v>
      </c>
    </row>
    <row r="75" spans="1:14" ht="13.5" customHeight="1" x14ac:dyDescent="0.2">
      <c r="A75" t="s">
        <v>154</v>
      </c>
      <c r="B75" t="s">
        <v>1099</v>
      </c>
      <c r="C75" t="s">
        <v>550</v>
      </c>
      <c r="D75" t="s">
        <v>1707</v>
      </c>
      <c r="E75" t="s">
        <v>2849</v>
      </c>
      <c r="F75" t="s">
        <v>6</v>
      </c>
      <c r="G75" s="3">
        <v>43566</v>
      </c>
      <c r="H75" s="2">
        <v>85000</v>
      </c>
      <c r="I75" s="12" t="s">
        <v>838</v>
      </c>
      <c r="J75" s="5">
        <v>1</v>
      </c>
      <c r="K75" s="5">
        <f t="shared" si="7"/>
        <v>0</v>
      </c>
      <c r="L75" s="5">
        <f t="shared" si="5"/>
        <v>0</v>
      </c>
      <c r="M75" s="5">
        <f t="shared" si="6"/>
        <v>0</v>
      </c>
      <c r="N75" s="56" t="str">
        <f t="shared" si="4"/>
        <v>Keller Williams Realty - Waco</v>
      </c>
    </row>
    <row r="76" spans="1:14" ht="13.5" customHeight="1" x14ac:dyDescent="0.2">
      <c r="A76" t="s">
        <v>1300</v>
      </c>
      <c r="B76" t="s">
        <v>1099</v>
      </c>
      <c r="C76" t="s">
        <v>826</v>
      </c>
      <c r="D76" t="s">
        <v>1258</v>
      </c>
      <c r="E76" t="s">
        <v>2803</v>
      </c>
      <c r="F76" t="s">
        <v>6</v>
      </c>
      <c r="G76" s="3">
        <v>43560</v>
      </c>
      <c r="H76" s="2">
        <v>138500</v>
      </c>
      <c r="I76" s="12" t="s">
        <v>838</v>
      </c>
      <c r="J76" s="5">
        <v>1</v>
      </c>
      <c r="K76" s="5">
        <f t="shared" si="7"/>
        <v>0</v>
      </c>
      <c r="L76" s="5">
        <f t="shared" si="5"/>
        <v>0</v>
      </c>
      <c r="M76" s="5">
        <f t="shared" si="6"/>
        <v>0</v>
      </c>
      <c r="N76" s="56" t="str">
        <f t="shared" si="4"/>
        <v>Keller Williams Realty - Waco</v>
      </c>
    </row>
    <row r="77" spans="1:14" ht="13.5" customHeight="1" x14ac:dyDescent="0.2">
      <c r="A77" t="s">
        <v>574</v>
      </c>
      <c r="B77" t="s">
        <v>1535</v>
      </c>
      <c r="C77" t="s">
        <v>574</v>
      </c>
      <c r="D77" t="s">
        <v>1535</v>
      </c>
      <c r="E77" t="s">
        <v>3327</v>
      </c>
      <c r="F77" t="s">
        <v>7</v>
      </c>
      <c r="G77" s="3">
        <v>43615</v>
      </c>
      <c r="H77" s="2">
        <v>799900</v>
      </c>
      <c r="I77" s="12">
        <v>20190557</v>
      </c>
      <c r="J77" s="5">
        <v>1</v>
      </c>
      <c r="K77" s="5">
        <f t="shared" si="7"/>
        <v>1</v>
      </c>
      <c r="L77" s="5">
        <f t="shared" si="5"/>
        <v>1</v>
      </c>
      <c r="M77" s="5">
        <f t="shared" si="6"/>
        <v>1</v>
      </c>
      <c r="N77" s="56" t="str">
        <f t="shared" si="4"/>
        <v>Camille Johnson, REALTORS</v>
      </c>
    </row>
    <row r="78" spans="1:14" ht="13.5" customHeight="1" x14ac:dyDescent="0.2">
      <c r="A78" t="s">
        <v>574</v>
      </c>
      <c r="B78" t="s">
        <v>1535</v>
      </c>
      <c r="C78" t="s">
        <v>1068</v>
      </c>
      <c r="D78" t="s">
        <v>1535</v>
      </c>
      <c r="E78" t="s">
        <v>2621</v>
      </c>
      <c r="F78" t="s">
        <v>6</v>
      </c>
      <c r="G78" s="3">
        <v>43539</v>
      </c>
      <c r="H78" s="2">
        <v>348000</v>
      </c>
      <c r="I78" s="12">
        <v>20190257</v>
      </c>
      <c r="J78" s="5">
        <v>1</v>
      </c>
      <c r="K78" s="5">
        <f t="shared" si="7"/>
        <v>1</v>
      </c>
      <c r="L78" s="5">
        <f t="shared" si="5"/>
        <v>0</v>
      </c>
      <c r="M78" s="5">
        <f t="shared" si="6"/>
        <v>0</v>
      </c>
      <c r="N78" s="56" t="str">
        <f t="shared" si="4"/>
        <v>Camille Johnson, REALTORS</v>
      </c>
    </row>
    <row r="79" spans="1:14" ht="13.5" customHeight="1" x14ac:dyDescent="0.2">
      <c r="A79" t="s">
        <v>574</v>
      </c>
      <c r="B79" t="s">
        <v>1535</v>
      </c>
      <c r="C79" t="s">
        <v>1899</v>
      </c>
      <c r="D79" t="s">
        <v>1900</v>
      </c>
      <c r="E79" t="s">
        <v>2119</v>
      </c>
      <c r="F79" t="s">
        <v>328</v>
      </c>
      <c r="G79" s="3">
        <v>43472</v>
      </c>
      <c r="H79" s="2">
        <v>860000</v>
      </c>
      <c r="I79" s="12" t="s">
        <v>838</v>
      </c>
      <c r="J79" s="5">
        <v>1</v>
      </c>
      <c r="K79" s="5">
        <f t="shared" si="7"/>
        <v>0</v>
      </c>
      <c r="L79" s="5">
        <f t="shared" si="5"/>
        <v>0</v>
      </c>
      <c r="M79" s="5">
        <f t="shared" si="6"/>
        <v>0</v>
      </c>
      <c r="N79" s="56" t="str">
        <f t="shared" si="4"/>
        <v>Camille Johnson, REALTORS</v>
      </c>
    </row>
    <row r="80" spans="1:14" ht="13.5" customHeight="1" x14ac:dyDescent="0.2">
      <c r="A80" t="s">
        <v>574</v>
      </c>
      <c r="B80" t="s">
        <v>1535</v>
      </c>
      <c r="C80" t="s">
        <v>1906</v>
      </c>
      <c r="D80" t="s">
        <v>1099</v>
      </c>
      <c r="E80" t="s">
        <v>2189</v>
      </c>
      <c r="F80" t="s">
        <v>123</v>
      </c>
      <c r="G80" s="3">
        <v>43483</v>
      </c>
      <c r="H80" s="2">
        <v>299000</v>
      </c>
      <c r="I80" s="12">
        <v>20182865</v>
      </c>
      <c r="J80" s="5">
        <v>1</v>
      </c>
      <c r="K80" s="5">
        <f t="shared" si="7"/>
        <v>1</v>
      </c>
      <c r="L80" s="5">
        <f t="shared" si="5"/>
        <v>0</v>
      </c>
      <c r="M80" s="5">
        <f t="shared" si="6"/>
        <v>0</v>
      </c>
      <c r="N80" s="56" t="str">
        <f t="shared" si="4"/>
        <v>Camille Johnson, REALTORS</v>
      </c>
    </row>
    <row r="81" spans="1:14" ht="13.5" customHeight="1" x14ac:dyDescent="0.2">
      <c r="A81" t="s">
        <v>574</v>
      </c>
      <c r="B81" t="s">
        <v>1535</v>
      </c>
      <c r="C81" t="s">
        <v>1872</v>
      </c>
      <c r="D81" t="s">
        <v>1843</v>
      </c>
      <c r="E81" t="s">
        <v>2499</v>
      </c>
      <c r="F81" t="s">
        <v>7</v>
      </c>
      <c r="G81" s="3">
        <v>43525</v>
      </c>
      <c r="H81" s="2">
        <v>1123000</v>
      </c>
      <c r="I81" s="12">
        <v>20190169</v>
      </c>
      <c r="J81" s="5">
        <v>1</v>
      </c>
      <c r="K81" s="5">
        <f t="shared" si="7"/>
        <v>1</v>
      </c>
      <c r="L81" s="5">
        <f t="shared" si="5"/>
        <v>0</v>
      </c>
      <c r="M81" s="5">
        <f t="shared" si="6"/>
        <v>0</v>
      </c>
      <c r="N81" s="56" t="str">
        <f t="shared" si="4"/>
        <v>Camille Johnson, REALTORS</v>
      </c>
    </row>
    <row r="82" spans="1:14" ht="13.5" customHeight="1" x14ac:dyDescent="0.2">
      <c r="A82" t="s">
        <v>574</v>
      </c>
      <c r="B82" t="s">
        <v>1535</v>
      </c>
      <c r="C82" t="s">
        <v>186</v>
      </c>
      <c r="D82" t="s">
        <v>1842</v>
      </c>
      <c r="E82" t="s">
        <v>2770</v>
      </c>
      <c r="F82" t="s">
        <v>1249</v>
      </c>
      <c r="G82" s="3">
        <v>43557</v>
      </c>
      <c r="H82" s="2">
        <v>336000</v>
      </c>
      <c r="I82" s="12">
        <v>20190387</v>
      </c>
      <c r="J82" s="5">
        <v>1</v>
      </c>
      <c r="K82" s="5">
        <f t="shared" si="7"/>
        <v>1</v>
      </c>
      <c r="L82" s="5">
        <f t="shared" si="5"/>
        <v>0</v>
      </c>
      <c r="M82" s="5">
        <f t="shared" si="6"/>
        <v>0</v>
      </c>
      <c r="N82" s="56" t="str">
        <f>IF(B82="",#REF!,B82)</f>
        <v>Camille Johnson, REALTORS</v>
      </c>
    </row>
    <row r="83" spans="1:14" ht="13.5" customHeight="1" x14ac:dyDescent="0.2">
      <c r="A83" t="s">
        <v>1230</v>
      </c>
      <c r="B83" t="s">
        <v>5</v>
      </c>
      <c r="C83" t="s">
        <v>1458</v>
      </c>
      <c r="D83" t="s">
        <v>5</v>
      </c>
      <c r="E83" t="s">
        <v>3333</v>
      </c>
      <c r="F83" t="s">
        <v>216</v>
      </c>
      <c r="G83" s="3">
        <v>43616</v>
      </c>
      <c r="H83" s="2">
        <v>167900</v>
      </c>
      <c r="I83" s="12" t="s">
        <v>838</v>
      </c>
      <c r="J83" s="5">
        <v>1</v>
      </c>
      <c r="K83" s="5">
        <f t="shared" si="7"/>
        <v>0</v>
      </c>
      <c r="L83" s="5">
        <f t="shared" si="5"/>
        <v>0</v>
      </c>
      <c r="M83" s="5">
        <f t="shared" si="6"/>
        <v>0</v>
      </c>
      <c r="N83" s="56" t="str">
        <f>IF(B83="",#REF!,B83)</f>
        <v>Magnolia Realty</v>
      </c>
    </row>
    <row r="84" spans="1:14" ht="13.5" customHeight="1" x14ac:dyDescent="0.2">
      <c r="A84" t="s">
        <v>1230</v>
      </c>
      <c r="B84" t="s">
        <v>5</v>
      </c>
      <c r="C84" t="s">
        <v>549</v>
      </c>
      <c r="D84" t="s">
        <v>1180</v>
      </c>
      <c r="E84" t="s">
        <v>2605</v>
      </c>
      <c r="F84" t="s">
        <v>6</v>
      </c>
      <c r="G84" s="3">
        <v>43538</v>
      </c>
      <c r="H84" s="2">
        <v>204900</v>
      </c>
      <c r="I84" s="12" t="s">
        <v>838</v>
      </c>
      <c r="J84" s="5">
        <v>1</v>
      </c>
      <c r="K84" s="5">
        <f t="shared" si="7"/>
        <v>0</v>
      </c>
      <c r="L84" s="5">
        <f t="shared" si="5"/>
        <v>0</v>
      </c>
      <c r="M84" s="5">
        <f t="shared" si="6"/>
        <v>0</v>
      </c>
      <c r="N84" s="56" t="str">
        <f t="shared" si="4"/>
        <v>Magnolia Realty</v>
      </c>
    </row>
    <row r="85" spans="1:14" ht="13.5" customHeight="1" x14ac:dyDescent="0.2">
      <c r="A85" t="s">
        <v>1644</v>
      </c>
      <c r="B85" t="s">
        <v>1036</v>
      </c>
      <c r="C85" t="s">
        <v>2065</v>
      </c>
      <c r="D85" t="s">
        <v>1842</v>
      </c>
      <c r="E85" t="s">
        <v>2070</v>
      </c>
      <c r="F85" t="s">
        <v>1249</v>
      </c>
      <c r="G85" s="3">
        <v>43556</v>
      </c>
      <c r="H85" s="2">
        <v>175000</v>
      </c>
      <c r="I85" s="12" t="s">
        <v>838</v>
      </c>
      <c r="J85" s="5">
        <v>1</v>
      </c>
      <c r="K85" s="5">
        <f t="shared" si="7"/>
        <v>0</v>
      </c>
      <c r="L85" s="5">
        <f t="shared" si="5"/>
        <v>0</v>
      </c>
      <c r="M85" s="5">
        <f t="shared" si="6"/>
        <v>0</v>
      </c>
      <c r="N85" s="56" t="str">
        <f t="shared" si="4"/>
        <v>Bentwood Realty</v>
      </c>
    </row>
    <row r="86" spans="1:14" ht="13.5" customHeight="1" x14ac:dyDescent="0.2">
      <c r="A86" t="s">
        <v>1644</v>
      </c>
      <c r="B86" t="s">
        <v>1036</v>
      </c>
      <c r="C86" t="s">
        <v>566</v>
      </c>
      <c r="D86" t="s">
        <v>1842</v>
      </c>
      <c r="E86" t="s">
        <v>2462</v>
      </c>
      <c r="F86" t="s">
        <v>1126</v>
      </c>
      <c r="G86" s="3">
        <v>43524</v>
      </c>
      <c r="H86" s="2">
        <v>336000</v>
      </c>
      <c r="I86" s="12">
        <v>20190196</v>
      </c>
      <c r="J86" s="5">
        <v>1</v>
      </c>
      <c r="K86" s="5">
        <f t="shared" si="7"/>
        <v>1</v>
      </c>
      <c r="L86" s="5">
        <f t="shared" si="5"/>
        <v>0</v>
      </c>
      <c r="M86" s="5">
        <f t="shared" si="6"/>
        <v>0</v>
      </c>
      <c r="N86" s="56" t="str">
        <f t="shared" si="4"/>
        <v>Bentwood Realty</v>
      </c>
    </row>
    <row r="87" spans="1:14" ht="13.5" customHeight="1" x14ac:dyDescent="0.2">
      <c r="A87" t="s">
        <v>1644</v>
      </c>
      <c r="B87" t="s">
        <v>1036</v>
      </c>
      <c r="C87" t="s">
        <v>915</v>
      </c>
      <c r="D87" t="s">
        <v>1087</v>
      </c>
      <c r="E87" t="s">
        <v>3084</v>
      </c>
      <c r="F87" t="s">
        <v>6</v>
      </c>
      <c r="G87" s="3">
        <v>43592</v>
      </c>
      <c r="H87" s="2">
        <v>290000</v>
      </c>
      <c r="I87" s="12" t="s">
        <v>838</v>
      </c>
      <c r="J87" s="5">
        <v>1</v>
      </c>
      <c r="K87" s="5">
        <f t="shared" si="7"/>
        <v>0</v>
      </c>
      <c r="L87" s="5">
        <f t="shared" si="5"/>
        <v>0</v>
      </c>
      <c r="M87" s="5">
        <f t="shared" si="6"/>
        <v>0</v>
      </c>
      <c r="N87" s="56" t="str">
        <f t="shared" si="4"/>
        <v>Bentwood Realty</v>
      </c>
    </row>
    <row r="88" spans="1:14" ht="13.5" customHeight="1" x14ac:dyDescent="0.2">
      <c r="A88" t="s">
        <v>1629</v>
      </c>
      <c r="B88" t="s">
        <v>1840</v>
      </c>
      <c r="C88" t="s">
        <v>2020</v>
      </c>
      <c r="D88" t="s">
        <v>1036</v>
      </c>
      <c r="E88" t="s">
        <v>2520</v>
      </c>
      <c r="F88" t="s">
        <v>6</v>
      </c>
      <c r="G88" s="3">
        <v>43529</v>
      </c>
      <c r="H88" s="2">
        <v>252000</v>
      </c>
      <c r="I88" s="12">
        <v>20190069</v>
      </c>
      <c r="J88" s="5">
        <v>1</v>
      </c>
      <c r="K88" s="5">
        <f t="shared" si="7"/>
        <v>1</v>
      </c>
      <c r="L88" s="5">
        <f t="shared" si="5"/>
        <v>0</v>
      </c>
      <c r="M88" s="5">
        <f t="shared" si="6"/>
        <v>0</v>
      </c>
      <c r="N88" s="56" t="str">
        <f t="shared" si="4"/>
        <v>Kelly, Realtors</v>
      </c>
    </row>
    <row r="89" spans="1:14" ht="13.5" customHeight="1" x14ac:dyDescent="0.2">
      <c r="A89" t="s">
        <v>1629</v>
      </c>
      <c r="B89" t="s">
        <v>1840</v>
      </c>
      <c r="C89" t="s">
        <v>1229</v>
      </c>
      <c r="D89" t="s">
        <v>1099</v>
      </c>
      <c r="E89" t="s">
        <v>2406</v>
      </c>
      <c r="F89" t="s">
        <v>6</v>
      </c>
      <c r="G89" s="3">
        <v>43517</v>
      </c>
      <c r="H89" s="2">
        <v>226800</v>
      </c>
      <c r="I89" s="12">
        <v>20190101</v>
      </c>
      <c r="J89" s="5">
        <v>1</v>
      </c>
      <c r="K89" s="5">
        <f t="shared" si="7"/>
        <v>1</v>
      </c>
      <c r="L89" s="5">
        <f t="shared" si="5"/>
        <v>0</v>
      </c>
      <c r="M89" s="5">
        <f t="shared" si="6"/>
        <v>0</v>
      </c>
      <c r="N89" s="56" t="str">
        <f>IF(B89="",#REF!,B89)</f>
        <v>Kelly, Realtors</v>
      </c>
    </row>
    <row r="90" spans="1:14" ht="13.5" customHeight="1" x14ac:dyDescent="0.2">
      <c r="A90" t="s">
        <v>1711</v>
      </c>
      <c r="B90" t="s">
        <v>1099</v>
      </c>
      <c r="C90" t="s">
        <v>1629</v>
      </c>
      <c r="D90" t="s">
        <v>1840</v>
      </c>
      <c r="E90" t="s">
        <v>3265</v>
      </c>
      <c r="F90" t="s">
        <v>6</v>
      </c>
      <c r="G90" s="3">
        <v>43609</v>
      </c>
      <c r="H90" s="2">
        <v>199000</v>
      </c>
      <c r="I90" s="12" t="s">
        <v>838</v>
      </c>
      <c r="J90" s="5">
        <v>1</v>
      </c>
      <c r="K90" s="5">
        <f t="shared" si="7"/>
        <v>0</v>
      </c>
      <c r="L90" s="5">
        <f t="shared" si="5"/>
        <v>0</v>
      </c>
      <c r="M90" s="5">
        <f t="shared" si="6"/>
        <v>0</v>
      </c>
      <c r="N90" s="56" t="str">
        <f>IF(B90="",#REF!,B90)</f>
        <v>Keller Williams Realty - Waco</v>
      </c>
    </row>
    <row r="91" spans="1:14" ht="13.5" customHeight="1" x14ac:dyDescent="0.2">
      <c r="A91" t="s">
        <v>1711</v>
      </c>
      <c r="B91" t="s">
        <v>1099</v>
      </c>
      <c r="C91" t="s">
        <v>212</v>
      </c>
      <c r="D91" t="s">
        <v>1475</v>
      </c>
      <c r="E91" t="s">
        <v>2208</v>
      </c>
      <c r="F91" t="s">
        <v>216</v>
      </c>
      <c r="G91" s="3">
        <v>43488</v>
      </c>
      <c r="H91" s="2">
        <v>164000</v>
      </c>
      <c r="I91" s="12" t="s">
        <v>838</v>
      </c>
      <c r="J91" s="5">
        <v>1</v>
      </c>
      <c r="K91" s="5">
        <f t="shared" si="7"/>
        <v>0</v>
      </c>
      <c r="L91" s="5">
        <f t="shared" si="5"/>
        <v>0</v>
      </c>
      <c r="M91" s="5">
        <f t="shared" si="6"/>
        <v>0</v>
      </c>
      <c r="N91" s="56" t="str">
        <f>IF(B91="",#REF!,B91)</f>
        <v>Keller Williams Realty - Waco</v>
      </c>
    </row>
    <row r="92" spans="1:14" ht="13.5" customHeight="1" x14ac:dyDescent="0.2">
      <c r="A92" t="s">
        <v>363</v>
      </c>
      <c r="B92" t="s">
        <v>282</v>
      </c>
      <c r="C92" t="s">
        <v>1855</v>
      </c>
      <c r="D92" t="s">
        <v>1854</v>
      </c>
      <c r="E92" t="s">
        <v>2775</v>
      </c>
      <c r="F92" t="s">
        <v>7</v>
      </c>
      <c r="G92" s="3">
        <v>43557</v>
      </c>
      <c r="H92" s="2">
        <v>150000</v>
      </c>
      <c r="I92" s="12">
        <v>20190297</v>
      </c>
      <c r="J92" s="5">
        <v>1</v>
      </c>
      <c r="K92" s="5">
        <f t="shared" si="7"/>
        <v>1</v>
      </c>
      <c r="L92" s="5">
        <f t="shared" si="5"/>
        <v>0</v>
      </c>
      <c r="M92" s="5">
        <f t="shared" si="6"/>
        <v>0</v>
      </c>
      <c r="N92" s="56" t="str">
        <f t="shared" si="4"/>
        <v>Front Gate Properties</v>
      </c>
    </row>
    <row r="93" spans="1:14" ht="13.5" customHeight="1" x14ac:dyDescent="0.2">
      <c r="A93" t="s">
        <v>363</v>
      </c>
      <c r="B93" t="s">
        <v>282</v>
      </c>
      <c r="C93" t="s">
        <v>1872</v>
      </c>
      <c r="D93" t="s">
        <v>1843</v>
      </c>
      <c r="E93" t="s">
        <v>2877</v>
      </c>
      <c r="F93" t="s">
        <v>1126</v>
      </c>
      <c r="G93" s="3">
        <v>43570</v>
      </c>
      <c r="H93" s="2">
        <v>386500</v>
      </c>
      <c r="I93" s="12" t="s">
        <v>838</v>
      </c>
      <c r="J93" s="5">
        <v>1</v>
      </c>
      <c r="K93" s="5">
        <f t="shared" si="7"/>
        <v>0</v>
      </c>
      <c r="L93" s="5">
        <f t="shared" si="5"/>
        <v>0</v>
      </c>
      <c r="M93" s="5">
        <f t="shared" si="6"/>
        <v>0</v>
      </c>
      <c r="N93" s="56" t="str">
        <f t="shared" si="4"/>
        <v>Front Gate Properties</v>
      </c>
    </row>
    <row r="94" spans="1:14" ht="13.5" customHeight="1" x14ac:dyDescent="0.2">
      <c r="A94" t="s">
        <v>363</v>
      </c>
      <c r="B94" t="s">
        <v>282</v>
      </c>
      <c r="C94" t="s">
        <v>1109</v>
      </c>
      <c r="D94" t="s">
        <v>1842</v>
      </c>
      <c r="E94" t="s">
        <v>2784</v>
      </c>
      <c r="F94" t="s">
        <v>1249</v>
      </c>
      <c r="G94" s="3">
        <v>43558</v>
      </c>
      <c r="H94" s="2">
        <v>185000</v>
      </c>
      <c r="I94" s="12">
        <v>20190402</v>
      </c>
      <c r="J94" s="5">
        <v>1</v>
      </c>
      <c r="K94" s="5">
        <f t="shared" si="7"/>
        <v>1</v>
      </c>
      <c r="L94" s="5">
        <f t="shared" si="5"/>
        <v>0</v>
      </c>
      <c r="M94" s="5">
        <f t="shared" si="6"/>
        <v>0</v>
      </c>
      <c r="N94" s="56" t="str">
        <f t="shared" si="4"/>
        <v>Front Gate Properties</v>
      </c>
    </row>
    <row r="95" spans="1:14" ht="13.5" customHeight="1" x14ac:dyDescent="0.2">
      <c r="A95" t="s">
        <v>1728</v>
      </c>
      <c r="B95" t="s">
        <v>5</v>
      </c>
      <c r="C95" t="s">
        <v>829</v>
      </c>
      <c r="D95" t="s">
        <v>368</v>
      </c>
      <c r="E95" t="s">
        <v>3349</v>
      </c>
      <c r="F95" t="s">
        <v>794</v>
      </c>
      <c r="G95" s="3">
        <v>43616</v>
      </c>
      <c r="H95" s="2">
        <v>264000</v>
      </c>
      <c r="I95" s="12">
        <v>20190661</v>
      </c>
      <c r="J95" s="5">
        <v>1</v>
      </c>
      <c r="K95" s="5">
        <f t="shared" si="7"/>
        <v>1</v>
      </c>
      <c r="L95" s="5">
        <f t="shared" si="5"/>
        <v>0</v>
      </c>
      <c r="M95" s="5">
        <f t="shared" si="6"/>
        <v>0</v>
      </c>
      <c r="N95" s="56" t="str">
        <f t="shared" si="4"/>
        <v>Magnolia Realty</v>
      </c>
    </row>
    <row r="96" spans="1:14" ht="13.5" customHeight="1" x14ac:dyDescent="0.2">
      <c r="A96" t="s">
        <v>710</v>
      </c>
      <c r="B96" t="s">
        <v>303</v>
      </c>
      <c r="C96" t="s">
        <v>1629</v>
      </c>
      <c r="D96" t="s">
        <v>1840</v>
      </c>
      <c r="E96" t="s">
        <v>2952</v>
      </c>
      <c r="F96" t="s">
        <v>6</v>
      </c>
      <c r="G96" s="3">
        <v>43579</v>
      </c>
      <c r="H96" s="2">
        <v>185500</v>
      </c>
      <c r="I96" s="12">
        <v>20190772</v>
      </c>
      <c r="J96" s="5">
        <v>1</v>
      </c>
      <c r="K96" s="5">
        <f t="shared" si="7"/>
        <v>1</v>
      </c>
      <c r="L96" s="5">
        <f t="shared" si="5"/>
        <v>0</v>
      </c>
      <c r="M96" s="5">
        <f t="shared" si="6"/>
        <v>0</v>
      </c>
      <c r="N96" s="56" t="str">
        <f>IF(B96="",#REF!,B96)</f>
        <v>AG Real Estate &amp; Associates</v>
      </c>
    </row>
    <row r="97" spans="1:14" ht="13.5" customHeight="1" x14ac:dyDescent="0.2">
      <c r="A97" t="s">
        <v>710</v>
      </c>
      <c r="B97" t="s">
        <v>303</v>
      </c>
      <c r="C97" t="s">
        <v>710</v>
      </c>
      <c r="D97" t="s">
        <v>303</v>
      </c>
      <c r="E97" t="s">
        <v>2141</v>
      </c>
      <c r="F97" t="s">
        <v>6</v>
      </c>
      <c r="G97" s="3">
        <v>43476</v>
      </c>
      <c r="H97" s="2">
        <v>143300</v>
      </c>
      <c r="I97" s="12">
        <v>20182662</v>
      </c>
      <c r="J97" s="5">
        <v>1</v>
      </c>
      <c r="K97" s="5">
        <f t="shared" si="7"/>
        <v>1</v>
      </c>
      <c r="L97" s="5">
        <f t="shared" si="5"/>
        <v>1</v>
      </c>
      <c r="M97" s="5">
        <f t="shared" si="6"/>
        <v>1</v>
      </c>
      <c r="N97" s="56" t="str">
        <f t="shared" si="4"/>
        <v>AG Real Estate &amp; Associates</v>
      </c>
    </row>
    <row r="98" spans="1:14" ht="13.5" customHeight="1" x14ac:dyDescent="0.2">
      <c r="A98" t="s">
        <v>710</v>
      </c>
      <c r="B98" t="s">
        <v>303</v>
      </c>
      <c r="C98" t="s">
        <v>710</v>
      </c>
      <c r="D98" t="s">
        <v>303</v>
      </c>
      <c r="E98" t="s">
        <v>2544</v>
      </c>
      <c r="F98" t="s">
        <v>6</v>
      </c>
      <c r="G98" s="3">
        <v>43532</v>
      </c>
      <c r="H98" s="2">
        <v>184500</v>
      </c>
      <c r="I98" s="12">
        <v>20190237</v>
      </c>
      <c r="J98" s="5">
        <v>1</v>
      </c>
      <c r="K98" s="5">
        <f t="shared" si="7"/>
        <v>1</v>
      </c>
      <c r="L98" s="5">
        <f t="shared" si="5"/>
        <v>1</v>
      </c>
      <c r="M98" s="5">
        <f t="shared" si="6"/>
        <v>1</v>
      </c>
      <c r="N98" s="56" t="str">
        <f t="shared" si="4"/>
        <v>AG Real Estate &amp; Associates</v>
      </c>
    </row>
    <row r="99" spans="1:14" ht="13.5" customHeight="1" x14ac:dyDescent="0.2">
      <c r="A99" t="s">
        <v>710</v>
      </c>
      <c r="B99" t="s">
        <v>303</v>
      </c>
      <c r="C99" t="s">
        <v>113</v>
      </c>
      <c r="D99" t="s">
        <v>559</v>
      </c>
      <c r="E99" t="s">
        <v>3233</v>
      </c>
      <c r="F99" t="s">
        <v>6</v>
      </c>
      <c r="G99" s="3">
        <v>43607</v>
      </c>
      <c r="H99" s="2">
        <v>87000</v>
      </c>
      <c r="I99" s="12">
        <v>20190872</v>
      </c>
      <c r="J99" s="5">
        <v>1</v>
      </c>
      <c r="K99" s="5">
        <f t="shared" si="7"/>
        <v>1</v>
      </c>
      <c r="L99" s="5">
        <f t="shared" si="5"/>
        <v>0</v>
      </c>
      <c r="M99" s="5">
        <f t="shared" si="6"/>
        <v>0</v>
      </c>
      <c r="N99" s="56" t="str">
        <f t="shared" si="4"/>
        <v>AG Real Estate &amp; Associates</v>
      </c>
    </row>
    <row r="100" spans="1:14" ht="13.5" customHeight="1" x14ac:dyDescent="0.2">
      <c r="A100" t="s">
        <v>710</v>
      </c>
      <c r="B100" t="s">
        <v>303</v>
      </c>
      <c r="C100" t="s">
        <v>1898</v>
      </c>
      <c r="D100" t="s">
        <v>1475</v>
      </c>
      <c r="E100" t="s">
        <v>2738</v>
      </c>
      <c r="F100" t="s">
        <v>6</v>
      </c>
      <c r="G100" s="3">
        <v>43553</v>
      </c>
      <c r="H100" s="2">
        <v>141000</v>
      </c>
      <c r="I100" s="12">
        <v>20190469</v>
      </c>
      <c r="J100" s="5">
        <v>1</v>
      </c>
      <c r="K100" s="5">
        <f t="shared" si="7"/>
        <v>1</v>
      </c>
      <c r="L100" s="5">
        <f t="shared" si="5"/>
        <v>0</v>
      </c>
      <c r="M100" s="5">
        <f t="shared" si="6"/>
        <v>0</v>
      </c>
      <c r="N100" s="56" t="str">
        <f t="shared" si="4"/>
        <v>AG Real Estate &amp; Associates</v>
      </c>
    </row>
    <row r="101" spans="1:14" ht="13.5" customHeight="1" x14ac:dyDescent="0.2">
      <c r="A101" t="s">
        <v>710</v>
      </c>
      <c r="B101" t="s">
        <v>303</v>
      </c>
      <c r="C101" t="s">
        <v>908</v>
      </c>
      <c r="D101" t="s">
        <v>5</v>
      </c>
      <c r="E101" t="s">
        <v>2923</v>
      </c>
      <c r="F101" t="s">
        <v>1249</v>
      </c>
      <c r="G101" s="3">
        <v>43574</v>
      </c>
      <c r="H101" s="2">
        <v>348000</v>
      </c>
      <c r="I101" s="12">
        <v>20190644</v>
      </c>
      <c r="J101" s="5">
        <v>1</v>
      </c>
      <c r="K101" s="5">
        <f t="shared" si="7"/>
        <v>1</v>
      </c>
      <c r="L101" s="5">
        <f t="shared" si="5"/>
        <v>0</v>
      </c>
      <c r="M101" s="5">
        <f t="shared" si="6"/>
        <v>0</v>
      </c>
      <c r="N101" s="56" t="str">
        <f t="shared" si="4"/>
        <v>AG Real Estate &amp; Associates</v>
      </c>
    </row>
    <row r="102" spans="1:14" ht="13.5" customHeight="1" x14ac:dyDescent="0.2">
      <c r="A102" t="s">
        <v>710</v>
      </c>
      <c r="B102" t="s">
        <v>303</v>
      </c>
      <c r="C102" t="s">
        <v>1748</v>
      </c>
      <c r="D102" t="s">
        <v>1535</v>
      </c>
      <c r="E102" t="s">
        <v>3211</v>
      </c>
      <c r="F102" t="s">
        <v>216</v>
      </c>
      <c r="G102" s="3">
        <v>43605</v>
      </c>
      <c r="H102" s="2">
        <v>254000</v>
      </c>
      <c r="I102" s="12">
        <v>20190813</v>
      </c>
      <c r="J102" s="5">
        <v>1</v>
      </c>
      <c r="K102" s="5">
        <f t="shared" si="7"/>
        <v>1</v>
      </c>
      <c r="L102" s="5">
        <f t="shared" si="5"/>
        <v>0</v>
      </c>
      <c r="M102" s="5">
        <f t="shared" si="6"/>
        <v>0</v>
      </c>
      <c r="N102" s="56" t="str">
        <f t="shared" si="4"/>
        <v>AG Real Estate &amp; Associates</v>
      </c>
    </row>
    <row r="103" spans="1:14" ht="13.5" customHeight="1" x14ac:dyDescent="0.2">
      <c r="A103" t="s">
        <v>710</v>
      </c>
      <c r="B103" t="s">
        <v>303</v>
      </c>
      <c r="C103" t="s">
        <v>1691</v>
      </c>
      <c r="D103" t="s">
        <v>5</v>
      </c>
      <c r="E103" t="s">
        <v>3067</v>
      </c>
      <c r="F103" t="s">
        <v>6</v>
      </c>
      <c r="G103" s="3">
        <v>43591</v>
      </c>
      <c r="H103" s="2">
        <v>64000</v>
      </c>
      <c r="I103" s="12">
        <v>20190864</v>
      </c>
      <c r="J103" s="5">
        <v>1</v>
      </c>
      <c r="K103" s="5">
        <f t="shared" si="7"/>
        <v>1</v>
      </c>
      <c r="L103" s="5">
        <f t="shared" si="5"/>
        <v>0</v>
      </c>
      <c r="M103" s="5">
        <f t="shared" si="6"/>
        <v>0</v>
      </c>
      <c r="N103" s="56" t="str">
        <f>IF(B103="",#REF!,B103)</f>
        <v>AG Real Estate &amp; Associates</v>
      </c>
    </row>
    <row r="104" spans="1:14" ht="13.5" customHeight="1" x14ac:dyDescent="0.2">
      <c r="A104" t="s">
        <v>1876</v>
      </c>
      <c r="B104" t="s">
        <v>539</v>
      </c>
      <c r="C104" t="s">
        <v>1876</v>
      </c>
      <c r="D104" t="s">
        <v>539</v>
      </c>
      <c r="E104" t="s">
        <v>2985</v>
      </c>
      <c r="F104" t="s">
        <v>553</v>
      </c>
      <c r="G104" s="3">
        <v>43581</v>
      </c>
      <c r="H104" s="2">
        <v>92000</v>
      </c>
      <c r="I104" s="12" t="s">
        <v>838</v>
      </c>
      <c r="J104" s="5">
        <v>1</v>
      </c>
      <c r="K104" s="5">
        <f t="shared" si="7"/>
        <v>0</v>
      </c>
      <c r="L104" s="5">
        <f t="shared" si="5"/>
        <v>1</v>
      </c>
      <c r="M104" s="5">
        <f t="shared" si="6"/>
        <v>0</v>
      </c>
      <c r="N104" s="56" t="str">
        <f t="shared" si="4"/>
        <v>Brown Real Estate</v>
      </c>
    </row>
    <row r="105" spans="1:14" ht="13.5" customHeight="1" x14ac:dyDescent="0.2">
      <c r="A105" t="s">
        <v>1876</v>
      </c>
      <c r="B105" t="s">
        <v>539</v>
      </c>
      <c r="C105" t="s">
        <v>1876</v>
      </c>
      <c r="D105" t="s">
        <v>539</v>
      </c>
      <c r="E105" t="s">
        <v>3078</v>
      </c>
      <c r="F105" t="s">
        <v>553</v>
      </c>
      <c r="G105" s="3">
        <v>43591</v>
      </c>
      <c r="H105" s="2">
        <v>98000</v>
      </c>
      <c r="I105" s="12" t="s">
        <v>838</v>
      </c>
      <c r="J105" s="5">
        <v>1</v>
      </c>
      <c r="K105" s="5">
        <f t="shared" si="7"/>
        <v>0</v>
      </c>
      <c r="L105" s="5">
        <f t="shared" si="5"/>
        <v>1</v>
      </c>
      <c r="M105" s="5">
        <f t="shared" si="6"/>
        <v>0</v>
      </c>
      <c r="N105" s="56" t="str">
        <f t="shared" si="4"/>
        <v>Brown Real Estate</v>
      </c>
    </row>
    <row r="106" spans="1:14" ht="13.5" customHeight="1" x14ac:dyDescent="0.2">
      <c r="A106" t="s">
        <v>690</v>
      </c>
      <c r="B106" t="s">
        <v>1842</v>
      </c>
      <c r="C106" t="s">
        <v>145</v>
      </c>
      <c r="D106" t="s">
        <v>1842</v>
      </c>
      <c r="E106" t="s">
        <v>2526</v>
      </c>
      <c r="F106" t="s">
        <v>1249</v>
      </c>
      <c r="G106" s="3">
        <v>43529</v>
      </c>
      <c r="H106" s="2">
        <v>900000</v>
      </c>
      <c r="I106" s="12" t="s">
        <v>838</v>
      </c>
      <c r="J106" s="5">
        <v>1</v>
      </c>
      <c r="K106" s="5">
        <f t="shared" si="7"/>
        <v>0</v>
      </c>
      <c r="L106" s="5">
        <f t="shared" si="5"/>
        <v>0</v>
      </c>
      <c r="M106" s="5">
        <f t="shared" si="6"/>
        <v>0</v>
      </c>
      <c r="N106" s="56" t="str">
        <f t="shared" si="4"/>
        <v>Coldwell Banker Apex, REALTORS</v>
      </c>
    </row>
    <row r="107" spans="1:14" ht="13.5" customHeight="1" x14ac:dyDescent="0.2">
      <c r="A107" t="s">
        <v>530</v>
      </c>
      <c r="B107" t="s">
        <v>1858</v>
      </c>
      <c r="C107" t="s">
        <v>1908</v>
      </c>
      <c r="D107" t="s">
        <v>1909</v>
      </c>
      <c r="E107" t="s">
        <v>2765</v>
      </c>
      <c r="F107" t="s">
        <v>7</v>
      </c>
      <c r="G107" s="3">
        <v>43556</v>
      </c>
      <c r="H107" s="2">
        <v>311820</v>
      </c>
      <c r="I107" s="12" t="s">
        <v>838</v>
      </c>
      <c r="J107" s="5">
        <v>1</v>
      </c>
      <c r="K107" s="5">
        <f t="shared" si="7"/>
        <v>0</v>
      </c>
      <c r="L107" s="5">
        <f t="shared" si="5"/>
        <v>0</v>
      </c>
      <c r="M107" s="5">
        <f t="shared" si="6"/>
        <v>0</v>
      </c>
      <c r="N107" s="56" t="str">
        <f t="shared" si="4"/>
        <v>Better Homes and Gardens</v>
      </c>
    </row>
    <row r="108" spans="1:14" ht="13.5" customHeight="1" x14ac:dyDescent="0.2">
      <c r="A108" t="s">
        <v>530</v>
      </c>
      <c r="B108" t="s">
        <v>1858</v>
      </c>
      <c r="C108" t="s">
        <v>1872</v>
      </c>
      <c r="D108" t="s">
        <v>1843</v>
      </c>
      <c r="E108" t="s">
        <v>2806</v>
      </c>
      <c r="F108" t="s">
        <v>6</v>
      </c>
      <c r="G108" s="3">
        <v>43560</v>
      </c>
      <c r="H108" s="2">
        <v>195625</v>
      </c>
      <c r="I108" s="12" t="s">
        <v>838</v>
      </c>
      <c r="J108" s="5">
        <v>1</v>
      </c>
      <c r="K108" s="5">
        <f t="shared" si="7"/>
        <v>0</v>
      </c>
      <c r="L108" s="5">
        <f t="shared" si="5"/>
        <v>0</v>
      </c>
      <c r="M108" s="5">
        <f t="shared" si="6"/>
        <v>0</v>
      </c>
      <c r="N108" s="56" t="str">
        <f t="shared" si="4"/>
        <v>Better Homes and Gardens</v>
      </c>
    </row>
    <row r="109" spans="1:14" ht="13.5" customHeight="1" x14ac:dyDescent="0.2">
      <c r="A109" t="s">
        <v>184</v>
      </c>
      <c r="B109" t="s">
        <v>1547</v>
      </c>
      <c r="C109" t="s">
        <v>326</v>
      </c>
      <c r="D109" t="s">
        <v>1844</v>
      </c>
      <c r="E109" t="s">
        <v>2790</v>
      </c>
      <c r="F109" t="s">
        <v>123</v>
      </c>
      <c r="G109" s="3">
        <v>43559</v>
      </c>
      <c r="H109" s="2">
        <v>315000</v>
      </c>
      <c r="I109" s="12" t="s">
        <v>838</v>
      </c>
      <c r="J109" s="5">
        <v>1</v>
      </c>
      <c r="K109" s="5">
        <f t="shared" si="7"/>
        <v>0</v>
      </c>
      <c r="L109" s="5">
        <f t="shared" si="5"/>
        <v>0</v>
      </c>
      <c r="M109" s="5">
        <f t="shared" si="6"/>
        <v>0</v>
      </c>
      <c r="N109" s="56" t="str">
        <f t="shared" si="4"/>
        <v>Duck Brothers Real Estate</v>
      </c>
    </row>
    <row r="110" spans="1:14" ht="13.5" customHeight="1" x14ac:dyDescent="0.2">
      <c r="A110" t="s">
        <v>184</v>
      </c>
      <c r="B110" t="s">
        <v>1547</v>
      </c>
      <c r="C110" t="s">
        <v>1841</v>
      </c>
      <c r="D110" t="s">
        <v>1840</v>
      </c>
      <c r="E110" t="s">
        <v>2604</v>
      </c>
      <c r="F110" t="s">
        <v>6</v>
      </c>
      <c r="G110" s="3">
        <v>43538</v>
      </c>
      <c r="H110" s="2">
        <v>425000</v>
      </c>
      <c r="I110" s="12" t="s">
        <v>838</v>
      </c>
      <c r="J110" s="5">
        <v>1</v>
      </c>
      <c r="K110" s="5">
        <f t="shared" si="7"/>
        <v>0</v>
      </c>
      <c r="L110" s="5">
        <f t="shared" si="5"/>
        <v>0</v>
      </c>
      <c r="M110" s="5">
        <f t="shared" si="6"/>
        <v>0</v>
      </c>
      <c r="N110" s="56" t="str">
        <f t="shared" ref="N110:N163" si="8">IF(B110="",B109,B110)</f>
        <v>Duck Brothers Real Estate</v>
      </c>
    </row>
    <row r="111" spans="1:14" ht="13.5" customHeight="1" x14ac:dyDescent="0.2">
      <c r="A111" t="s">
        <v>987</v>
      </c>
      <c r="B111" t="s">
        <v>1840</v>
      </c>
      <c r="C111" t="s">
        <v>1848</v>
      </c>
      <c r="D111" t="s">
        <v>1036</v>
      </c>
      <c r="E111" t="s">
        <v>2917</v>
      </c>
      <c r="F111" t="s">
        <v>6</v>
      </c>
      <c r="G111" s="3">
        <v>43573</v>
      </c>
      <c r="H111" s="2">
        <v>117500</v>
      </c>
      <c r="I111" s="12" t="s">
        <v>838</v>
      </c>
      <c r="J111" s="5">
        <v>1</v>
      </c>
      <c r="K111" s="5">
        <f t="shared" si="7"/>
        <v>0</v>
      </c>
      <c r="L111" s="5">
        <f t="shared" si="5"/>
        <v>0</v>
      </c>
      <c r="M111" s="5">
        <f t="shared" si="6"/>
        <v>0</v>
      </c>
      <c r="N111" s="56" t="str">
        <f t="shared" si="8"/>
        <v>Kelly, Realtors</v>
      </c>
    </row>
    <row r="112" spans="1:14" ht="13.5" customHeight="1" x14ac:dyDescent="0.2">
      <c r="A112" t="s">
        <v>987</v>
      </c>
      <c r="B112" t="s">
        <v>1840</v>
      </c>
      <c r="C112" t="s">
        <v>218</v>
      </c>
      <c r="D112" t="s">
        <v>1036</v>
      </c>
      <c r="E112" t="s">
        <v>2818</v>
      </c>
      <c r="F112" t="s">
        <v>6</v>
      </c>
      <c r="G112" s="3">
        <v>43563</v>
      </c>
      <c r="H112" s="2">
        <v>120000</v>
      </c>
      <c r="I112" s="12" t="s">
        <v>838</v>
      </c>
      <c r="J112" s="5">
        <v>1</v>
      </c>
      <c r="K112" s="5">
        <f t="shared" si="7"/>
        <v>0</v>
      </c>
      <c r="L112" s="5">
        <f t="shared" si="5"/>
        <v>0</v>
      </c>
      <c r="M112" s="5">
        <f t="shared" si="6"/>
        <v>0</v>
      </c>
      <c r="N112" s="56" t="str">
        <f t="shared" si="8"/>
        <v>Kelly, Realtors</v>
      </c>
    </row>
    <row r="113" spans="1:14" ht="13.5" customHeight="1" x14ac:dyDescent="0.2">
      <c r="A113" t="s">
        <v>1389</v>
      </c>
      <c r="B113" t="s">
        <v>1840</v>
      </c>
      <c r="C113" t="s">
        <v>267</v>
      </c>
      <c r="D113" t="s">
        <v>1858</v>
      </c>
      <c r="E113" t="s">
        <v>2876</v>
      </c>
      <c r="F113" t="s">
        <v>216</v>
      </c>
      <c r="G113" s="3">
        <v>43570</v>
      </c>
      <c r="H113" s="2">
        <v>315000</v>
      </c>
      <c r="I113" s="12" t="s">
        <v>838</v>
      </c>
      <c r="J113" s="5">
        <v>1</v>
      </c>
      <c r="K113" s="5">
        <f t="shared" si="7"/>
        <v>0</v>
      </c>
      <c r="L113" s="5">
        <f t="shared" si="5"/>
        <v>0</v>
      </c>
      <c r="M113" s="5">
        <f t="shared" si="6"/>
        <v>0</v>
      </c>
      <c r="N113" s="56" t="str">
        <f t="shared" si="8"/>
        <v>Kelly, Realtors</v>
      </c>
    </row>
    <row r="114" spans="1:14" ht="13.5" customHeight="1" x14ac:dyDescent="0.2">
      <c r="A114" t="s">
        <v>1234</v>
      </c>
      <c r="B114" t="s">
        <v>1036</v>
      </c>
      <c r="C114" t="s">
        <v>851</v>
      </c>
      <c r="D114" t="s">
        <v>993</v>
      </c>
      <c r="E114" t="s">
        <v>3268</v>
      </c>
      <c r="F114" t="s">
        <v>6</v>
      </c>
      <c r="G114" s="3">
        <v>43609</v>
      </c>
      <c r="H114" s="2">
        <v>197500</v>
      </c>
      <c r="I114" s="12" t="s">
        <v>838</v>
      </c>
      <c r="J114" s="5">
        <v>1</v>
      </c>
      <c r="K114" s="5">
        <f t="shared" si="7"/>
        <v>0</v>
      </c>
      <c r="L114" s="5">
        <f t="shared" si="5"/>
        <v>0</v>
      </c>
      <c r="M114" s="5">
        <f t="shared" si="6"/>
        <v>0</v>
      </c>
      <c r="N114" s="56" t="str">
        <f t="shared" si="8"/>
        <v>Bentwood Realty</v>
      </c>
    </row>
    <row r="115" spans="1:14" ht="13.5" customHeight="1" x14ac:dyDescent="0.2">
      <c r="A115" t="s">
        <v>1234</v>
      </c>
      <c r="B115" t="s">
        <v>1036</v>
      </c>
      <c r="C115" t="s">
        <v>1647</v>
      </c>
      <c r="D115" t="s">
        <v>5</v>
      </c>
      <c r="E115" t="s">
        <v>3275</v>
      </c>
      <c r="F115" t="s">
        <v>6</v>
      </c>
      <c r="G115" s="3">
        <v>43609</v>
      </c>
      <c r="H115" s="2">
        <v>94133</v>
      </c>
      <c r="I115" s="12" t="s">
        <v>838</v>
      </c>
      <c r="J115" s="5">
        <v>1</v>
      </c>
      <c r="K115" s="5">
        <f t="shared" si="7"/>
        <v>0</v>
      </c>
      <c r="L115" s="5">
        <f t="shared" si="5"/>
        <v>0</v>
      </c>
      <c r="M115" s="5">
        <f t="shared" si="6"/>
        <v>0</v>
      </c>
      <c r="N115" s="56" t="str">
        <f t="shared" si="8"/>
        <v>Bentwood Realty</v>
      </c>
    </row>
    <row r="116" spans="1:14" ht="13.5" customHeight="1" x14ac:dyDescent="0.2">
      <c r="A116" t="s">
        <v>1234</v>
      </c>
      <c r="B116" t="s">
        <v>1036</v>
      </c>
      <c r="C116" t="s">
        <v>1905</v>
      </c>
      <c r="D116" t="s">
        <v>1258</v>
      </c>
      <c r="E116" t="s">
        <v>2982</v>
      </c>
      <c r="F116" t="s">
        <v>6</v>
      </c>
      <c r="G116" s="3">
        <v>43581</v>
      </c>
      <c r="H116" s="2">
        <v>159900</v>
      </c>
      <c r="I116" s="12" t="s">
        <v>838</v>
      </c>
      <c r="J116" s="5">
        <v>1</v>
      </c>
      <c r="K116" s="5">
        <f t="shared" si="7"/>
        <v>0</v>
      </c>
      <c r="L116" s="5">
        <f t="shared" si="5"/>
        <v>0</v>
      </c>
      <c r="M116" s="5">
        <f t="shared" si="6"/>
        <v>0</v>
      </c>
      <c r="N116" s="56" t="str">
        <f t="shared" si="8"/>
        <v>Bentwood Realty</v>
      </c>
    </row>
    <row r="117" spans="1:14" ht="13.5" customHeight="1" x14ac:dyDescent="0.2">
      <c r="A117" t="s">
        <v>1234</v>
      </c>
      <c r="B117" t="s">
        <v>1036</v>
      </c>
      <c r="C117" t="s">
        <v>112</v>
      </c>
      <c r="D117" t="s">
        <v>1036</v>
      </c>
      <c r="E117" t="s">
        <v>2098</v>
      </c>
      <c r="F117" t="s">
        <v>121</v>
      </c>
      <c r="G117" s="3">
        <v>43467</v>
      </c>
      <c r="H117" s="2">
        <v>135000</v>
      </c>
      <c r="I117" s="12" t="s">
        <v>838</v>
      </c>
      <c r="J117" s="5">
        <v>1</v>
      </c>
      <c r="K117" s="5">
        <f t="shared" si="7"/>
        <v>0</v>
      </c>
      <c r="L117" s="5">
        <f t="shared" si="5"/>
        <v>0</v>
      </c>
      <c r="M117" s="5">
        <f t="shared" si="6"/>
        <v>0</v>
      </c>
      <c r="N117" s="56" t="str">
        <f t="shared" si="8"/>
        <v>Bentwood Realty</v>
      </c>
    </row>
    <row r="118" spans="1:14" ht="13.5" customHeight="1" x14ac:dyDescent="0.2">
      <c r="A118" t="s">
        <v>1896</v>
      </c>
      <c r="B118" t="s">
        <v>1734</v>
      </c>
      <c r="C118" t="s">
        <v>1872</v>
      </c>
      <c r="D118" t="s">
        <v>1843</v>
      </c>
      <c r="E118" t="s">
        <v>3006</v>
      </c>
      <c r="F118" t="s">
        <v>6</v>
      </c>
      <c r="G118" s="3">
        <v>43585</v>
      </c>
      <c r="H118" s="2">
        <v>230000</v>
      </c>
      <c r="I118" s="12" t="s">
        <v>838</v>
      </c>
      <c r="J118" s="5">
        <v>1</v>
      </c>
      <c r="K118" s="5">
        <f t="shared" si="7"/>
        <v>0</v>
      </c>
      <c r="L118" s="5">
        <f t="shared" si="5"/>
        <v>0</v>
      </c>
      <c r="M118" s="5">
        <f t="shared" si="6"/>
        <v>0</v>
      </c>
      <c r="N118" s="56" t="str">
        <f t="shared" si="8"/>
        <v>Bridge Realty</v>
      </c>
    </row>
    <row r="119" spans="1:14" ht="13.5" customHeight="1" x14ac:dyDescent="0.2">
      <c r="A119" t="s">
        <v>2058</v>
      </c>
      <c r="B119" t="s">
        <v>1180</v>
      </c>
      <c r="C119" t="s">
        <v>1534</v>
      </c>
      <c r="D119" t="s">
        <v>1180</v>
      </c>
      <c r="E119" t="s">
        <v>2246</v>
      </c>
      <c r="F119" t="s">
        <v>11</v>
      </c>
      <c r="G119" s="3">
        <v>43496</v>
      </c>
      <c r="H119" s="2">
        <v>152590</v>
      </c>
      <c r="I119" s="12" t="s">
        <v>838</v>
      </c>
      <c r="J119" s="5">
        <v>1</v>
      </c>
      <c r="K119" s="5">
        <f t="shared" si="7"/>
        <v>0</v>
      </c>
      <c r="L119" s="5">
        <f t="shared" si="5"/>
        <v>0</v>
      </c>
      <c r="M119" s="5">
        <f t="shared" si="6"/>
        <v>0</v>
      </c>
      <c r="N119" s="56" t="str">
        <f t="shared" si="8"/>
        <v>Greater Waco Realty, Inc.</v>
      </c>
    </row>
    <row r="120" spans="1:14" ht="13.5" customHeight="1" x14ac:dyDescent="0.2">
      <c r="A120" t="s">
        <v>1913</v>
      </c>
      <c r="B120" t="s">
        <v>1036</v>
      </c>
      <c r="C120" t="s">
        <v>1913</v>
      </c>
      <c r="D120" t="s">
        <v>1036</v>
      </c>
      <c r="E120" t="s">
        <v>2244</v>
      </c>
      <c r="F120" t="s">
        <v>123</v>
      </c>
      <c r="G120" s="3">
        <v>43495</v>
      </c>
      <c r="H120" s="2">
        <v>331500</v>
      </c>
      <c r="I120" s="12" t="s">
        <v>838</v>
      </c>
      <c r="J120" s="5">
        <v>1</v>
      </c>
      <c r="K120" s="5">
        <f t="shared" si="7"/>
        <v>0</v>
      </c>
      <c r="L120" s="5">
        <f t="shared" si="5"/>
        <v>1</v>
      </c>
      <c r="M120" s="5">
        <f t="shared" si="6"/>
        <v>0</v>
      </c>
      <c r="N120" s="56" t="str">
        <f t="shared" si="8"/>
        <v>Bentwood Realty</v>
      </c>
    </row>
    <row r="121" spans="1:14" ht="13.5" customHeight="1" x14ac:dyDescent="0.2">
      <c r="A121" t="s">
        <v>691</v>
      </c>
      <c r="B121" t="s">
        <v>982</v>
      </c>
      <c r="C121" t="s">
        <v>691</v>
      </c>
      <c r="D121" t="s">
        <v>982</v>
      </c>
      <c r="E121" t="s">
        <v>2394</v>
      </c>
      <c r="F121" t="s">
        <v>6</v>
      </c>
      <c r="G121" s="3">
        <v>43515</v>
      </c>
      <c r="H121" s="2">
        <v>169000</v>
      </c>
      <c r="I121" s="12" t="s">
        <v>838</v>
      </c>
      <c r="J121" s="5">
        <v>1</v>
      </c>
      <c r="K121" s="5">
        <f t="shared" si="7"/>
        <v>0</v>
      </c>
      <c r="L121" s="5">
        <f t="shared" si="5"/>
        <v>1</v>
      </c>
      <c r="M121" s="5">
        <f t="shared" si="6"/>
        <v>0</v>
      </c>
      <c r="N121" s="56" t="str">
        <f>IF(B121="",#REF!,B121)</f>
        <v>Woody Butler Properties</v>
      </c>
    </row>
    <row r="122" spans="1:14" ht="13.5" customHeight="1" x14ac:dyDescent="0.2">
      <c r="A122" t="s">
        <v>691</v>
      </c>
      <c r="B122" t="s">
        <v>982</v>
      </c>
      <c r="C122" t="s">
        <v>691</v>
      </c>
      <c r="D122" t="s">
        <v>982</v>
      </c>
      <c r="E122" t="s">
        <v>2703</v>
      </c>
      <c r="F122" t="s">
        <v>910</v>
      </c>
      <c r="G122" s="3">
        <v>43549</v>
      </c>
      <c r="H122" s="2">
        <v>171400</v>
      </c>
      <c r="I122" s="12" t="s">
        <v>838</v>
      </c>
      <c r="J122" s="5">
        <v>1</v>
      </c>
      <c r="K122" s="5">
        <f t="shared" si="7"/>
        <v>0</v>
      </c>
      <c r="L122" s="5">
        <f t="shared" si="5"/>
        <v>1</v>
      </c>
      <c r="M122" s="5">
        <f t="shared" si="6"/>
        <v>0</v>
      </c>
      <c r="N122" s="56" t="str">
        <f>IF(B122="",#REF!,B122)</f>
        <v>Woody Butler Properties</v>
      </c>
    </row>
    <row r="123" spans="1:14" ht="13.5" customHeight="1" x14ac:dyDescent="0.2">
      <c r="A123" t="s">
        <v>691</v>
      </c>
      <c r="B123" t="s">
        <v>982</v>
      </c>
      <c r="C123" t="s">
        <v>691</v>
      </c>
      <c r="D123" t="s">
        <v>982</v>
      </c>
      <c r="E123" t="s">
        <v>3179</v>
      </c>
      <c r="F123" t="s">
        <v>6</v>
      </c>
      <c r="G123" s="3">
        <v>43600</v>
      </c>
      <c r="H123" s="2">
        <v>145000</v>
      </c>
      <c r="I123" s="12" t="s">
        <v>838</v>
      </c>
      <c r="J123" s="5">
        <v>1</v>
      </c>
      <c r="K123" s="5">
        <f t="shared" si="7"/>
        <v>0</v>
      </c>
      <c r="L123" s="5">
        <f t="shared" si="5"/>
        <v>1</v>
      </c>
      <c r="M123" s="5">
        <f t="shared" si="6"/>
        <v>0</v>
      </c>
      <c r="N123" s="56" t="str">
        <f t="shared" si="8"/>
        <v>Woody Butler Properties</v>
      </c>
    </row>
    <row r="124" spans="1:14" ht="13.5" customHeight="1" x14ac:dyDescent="0.2">
      <c r="A124" t="s">
        <v>691</v>
      </c>
      <c r="B124" t="s">
        <v>982</v>
      </c>
      <c r="C124" t="s">
        <v>691</v>
      </c>
      <c r="D124" t="s">
        <v>982</v>
      </c>
      <c r="E124" t="s">
        <v>3229</v>
      </c>
      <c r="F124" t="s">
        <v>910</v>
      </c>
      <c r="G124" s="3">
        <v>43606</v>
      </c>
      <c r="H124" s="2">
        <v>166010</v>
      </c>
      <c r="I124" s="12" t="s">
        <v>838</v>
      </c>
      <c r="J124" s="5">
        <v>1</v>
      </c>
      <c r="K124" s="5">
        <f t="shared" si="7"/>
        <v>0</v>
      </c>
      <c r="L124" s="5">
        <f t="shared" si="5"/>
        <v>1</v>
      </c>
      <c r="M124" s="5">
        <f t="shared" si="6"/>
        <v>0</v>
      </c>
      <c r="N124" s="56" t="str">
        <f t="shared" si="8"/>
        <v>Woody Butler Properties</v>
      </c>
    </row>
    <row r="125" spans="1:14" ht="13.5" customHeight="1" x14ac:dyDescent="0.2">
      <c r="A125" t="s">
        <v>691</v>
      </c>
      <c r="B125" t="s">
        <v>982</v>
      </c>
      <c r="C125" t="s">
        <v>340</v>
      </c>
      <c r="D125" t="s">
        <v>1842</v>
      </c>
      <c r="E125" t="s">
        <v>3241</v>
      </c>
      <c r="F125" t="s">
        <v>6</v>
      </c>
      <c r="G125" s="3">
        <v>43607</v>
      </c>
      <c r="H125" s="2">
        <v>162000</v>
      </c>
      <c r="I125" s="12" t="s">
        <v>838</v>
      </c>
      <c r="J125" s="5">
        <v>1</v>
      </c>
      <c r="K125" s="5">
        <f t="shared" si="7"/>
        <v>0</v>
      </c>
      <c r="L125" s="5">
        <f t="shared" si="5"/>
        <v>0</v>
      </c>
      <c r="M125" s="5">
        <f t="shared" si="6"/>
        <v>0</v>
      </c>
      <c r="N125" s="56" t="str">
        <f t="shared" si="8"/>
        <v>Woody Butler Properties</v>
      </c>
    </row>
    <row r="126" spans="1:14" ht="13.5" customHeight="1" x14ac:dyDescent="0.2">
      <c r="A126" t="s">
        <v>691</v>
      </c>
      <c r="B126" t="s">
        <v>982</v>
      </c>
      <c r="C126" t="s">
        <v>307</v>
      </c>
      <c r="D126" t="s">
        <v>1036</v>
      </c>
      <c r="E126" t="s">
        <v>2534</v>
      </c>
      <c r="F126" t="s">
        <v>6</v>
      </c>
      <c r="G126" s="3">
        <v>43531</v>
      </c>
      <c r="H126" s="2">
        <v>212900</v>
      </c>
      <c r="I126" s="12" t="s">
        <v>838</v>
      </c>
      <c r="J126" s="5">
        <v>1</v>
      </c>
      <c r="K126" s="5">
        <f t="shared" si="7"/>
        <v>0</v>
      </c>
      <c r="L126" s="5">
        <f t="shared" si="5"/>
        <v>0</v>
      </c>
      <c r="M126" s="5">
        <f t="shared" si="6"/>
        <v>0</v>
      </c>
      <c r="N126" s="56" t="str">
        <f>IF(B126="",#REF!,B126)</f>
        <v>Woody Butler Properties</v>
      </c>
    </row>
    <row r="127" spans="1:14" ht="13.5" customHeight="1" x14ac:dyDescent="0.2">
      <c r="A127" t="s">
        <v>1630</v>
      </c>
      <c r="B127" t="s">
        <v>2025</v>
      </c>
      <c r="C127" t="s">
        <v>1630</v>
      </c>
      <c r="D127" t="s">
        <v>2025</v>
      </c>
      <c r="E127" t="s">
        <v>2241</v>
      </c>
      <c r="F127" t="s">
        <v>123</v>
      </c>
      <c r="G127" s="3">
        <v>43495</v>
      </c>
      <c r="H127" s="2">
        <v>208000</v>
      </c>
      <c r="I127" s="12" t="s">
        <v>838</v>
      </c>
      <c r="J127" s="5">
        <v>1</v>
      </c>
      <c r="K127" s="5">
        <f t="shared" si="7"/>
        <v>0</v>
      </c>
      <c r="L127" s="5">
        <f t="shared" si="5"/>
        <v>1</v>
      </c>
      <c r="M127" s="5">
        <f t="shared" si="6"/>
        <v>0</v>
      </c>
      <c r="N127" s="56" t="str">
        <f t="shared" si="8"/>
        <v>Red Oak Properties</v>
      </c>
    </row>
    <row r="128" spans="1:14" ht="13.5" customHeight="1" x14ac:dyDescent="0.2">
      <c r="A128" t="s">
        <v>1928</v>
      </c>
      <c r="B128" t="s">
        <v>1842</v>
      </c>
      <c r="C128" t="s">
        <v>1632</v>
      </c>
      <c r="D128" t="s">
        <v>1535</v>
      </c>
      <c r="E128" t="s">
        <v>825</v>
      </c>
      <c r="F128" t="s">
        <v>6</v>
      </c>
      <c r="G128" s="3">
        <v>43573</v>
      </c>
      <c r="H128" s="2">
        <v>155000</v>
      </c>
      <c r="I128" s="12" t="s">
        <v>838</v>
      </c>
      <c r="J128" s="5">
        <v>1</v>
      </c>
      <c r="K128" s="5">
        <f t="shared" si="7"/>
        <v>0</v>
      </c>
      <c r="L128" s="5">
        <f t="shared" si="5"/>
        <v>0</v>
      </c>
      <c r="M128" s="5">
        <f t="shared" si="6"/>
        <v>0</v>
      </c>
      <c r="N128" s="56" t="str">
        <f t="shared" si="8"/>
        <v>Coldwell Banker Apex, REALTORS</v>
      </c>
    </row>
    <row r="129" spans="1:14" ht="13.5" customHeight="1" x14ac:dyDescent="0.2">
      <c r="A129" t="s">
        <v>1999</v>
      </c>
      <c r="B129" t="s">
        <v>2073</v>
      </c>
      <c r="C129" t="s">
        <v>1999</v>
      </c>
      <c r="D129" t="s">
        <v>2073</v>
      </c>
      <c r="E129" t="s">
        <v>2327</v>
      </c>
      <c r="F129" t="s">
        <v>215</v>
      </c>
      <c r="G129" s="3">
        <v>43504</v>
      </c>
      <c r="H129" s="2">
        <v>60000</v>
      </c>
      <c r="I129" s="12" t="s">
        <v>838</v>
      </c>
      <c r="J129" s="5">
        <v>1</v>
      </c>
      <c r="K129" s="5">
        <f t="shared" si="7"/>
        <v>0</v>
      </c>
      <c r="L129" s="5">
        <f t="shared" si="5"/>
        <v>1</v>
      </c>
      <c r="M129" s="5">
        <f t="shared" si="6"/>
        <v>0</v>
      </c>
      <c r="N129" s="56" t="str">
        <f t="shared" si="8"/>
        <v>Sadler Land and Realty</v>
      </c>
    </row>
    <row r="130" spans="1:14" ht="13.5" customHeight="1" x14ac:dyDescent="0.2">
      <c r="A130" t="s">
        <v>1999</v>
      </c>
      <c r="B130" t="s">
        <v>2073</v>
      </c>
      <c r="C130" t="s">
        <v>1999</v>
      </c>
      <c r="D130" t="s">
        <v>2073</v>
      </c>
      <c r="E130" t="s">
        <v>2424</v>
      </c>
      <c r="F130" t="s">
        <v>214</v>
      </c>
      <c r="G130" s="3">
        <v>43518</v>
      </c>
      <c r="H130" s="2">
        <v>136000</v>
      </c>
      <c r="I130" s="12" t="s">
        <v>838</v>
      </c>
      <c r="J130" s="5">
        <v>1</v>
      </c>
      <c r="K130" s="5">
        <f t="shared" si="7"/>
        <v>0</v>
      </c>
      <c r="L130" s="5">
        <f t="shared" si="5"/>
        <v>1</v>
      </c>
      <c r="M130" s="5">
        <f t="shared" si="6"/>
        <v>0</v>
      </c>
      <c r="N130" s="56" t="str">
        <f t="shared" si="8"/>
        <v>Sadler Land and Realty</v>
      </c>
    </row>
    <row r="131" spans="1:14" ht="13.5" customHeight="1" x14ac:dyDescent="0.2">
      <c r="A131" t="s">
        <v>3092</v>
      </c>
      <c r="B131" t="s">
        <v>731</v>
      </c>
      <c r="C131" t="s">
        <v>3092</v>
      </c>
      <c r="D131" t="s">
        <v>731</v>
      </c>
      <c r="E131" t="s">
        <v>3093</v>
      </c>
      <c r="F131" t="s">
        <v>6</v>
      </c>
      <c r="G131" s="3">
        <v>43593</v>
      </c>
      <c r="H131" s="2">
        <v>39995</v>
      </c>
      <c r="I131" s="12" t="s">
        <v>838</v>
      </c>
      <c r="J131" s="5">
        <v>1</v>
      </c>
      <c r="K131" s="5">
        <f t="shared" si="7"/>
        <v>0</v>
      </c>
      <c r="L131" s="5">
        <f t="shared" si="5"/>
        <v>1</v>
      </c>
      <c r="M131" s="5">
        <f t="shared" si="6"/>
        <v>0</v>
      </c>
      <c r="N131" s="56" t="str">
        <f t="shared" si="8"/>
        <v>ERA Colonial Real Estate</v>
      </c>
    </row>
    <row r="132" spans="1:14" ht="13.5" customHeight="1" x14ac:dyDescent="0.2">
      <c r="A132" t="s">
        <v>3092</v>
      </c>
      <c r="B132" t="s">
        <v>731</v>
      </c>
      <c r="C132" t="s">
        <v>302</v>
      </c>
      <c r="D132" t="s">
        <v>303</v>
      </c>
      <c r="E132" t="s">
        <v>3262</v>
      </c>
      <c r="F132" t="s">
        <v>6</v>
      </c>
      <c r="G132" s="3">
        <v>43609</v>
      </c>
      <c r="H132" s="2">
        <v>165000</v>
      </c>
      <c r="I132" s="12" t="s">
        <v>838</v>
      </c>
      <c r="J132" s="5">
        <v>1</v>
      </c>
      <c r="K132" s="5">
        <f t="shared" si="7"/>
        <v>0</v>
      </c>
      <c r="L132" s="5">
        <f t="shared" ref="L132:L195" si="9">IF(A132=C132,1,0)</f>
        <v>0</v>
      </c>
      <c r="M132" s="5">
        <f t="shared" ref="M132:M195" si="10">+IF(L132=1,IF(K132=1,1,0),0)</f>
        <v>0</v>
      </c>
      <c r="N132" s="56" t="str">
        <f t="shared" si="8"/>
        <v>ERA Colonial Real Estate</v>
      </c>
    </row>
    <row r="133" spans="1:14" ht="13.5" customHeight="1" x14ac:dyDescent="0.2">
      <c r="A133" t="s">
        <v>1388</v>
      </c>
      <c r="B133" t="s">
        <v>303</v>
      </c>
      <c r="C133" t="s">
        <v>113</v>
      </c>
      <c r="D133" t="s">
        <v>559</v>
      </c>
      <c r="E133" t="s">
        <v>2223</v>
      </c>
      <c r="F133" t="s">
        <v>6</v>
      </c>
      <c r="G133" s="3">
        <v>43490</v>
      </c>
      <c r="H133" s="2">
        <v>200000</v>
      </c>
      <c r="I133" s="12">
        <v>20182848</v>
      </c>
      <c r="J133" s="5">
        <v>1</v>
      </c>
      <c r="K133" s="5">
        <f t="shared" ref="K133:K196" si="11">IF(I133="did not close",0,IF(I133="",0,1))</f>
        <v>1</v>
      </c>
      <c r="L133" s="5">
        <f t="shared" si="9"/>
        <v>0</v>
      </c>
      <c r="M133" s="5">
        <f t="shared" si="10"/>
        <v>0</v>
      </c>
      <c r="N133" s="56" t="str">
        <f t="shared" si="8"/>
        <v>AG Real Estate &amp; Associates</v>
      </c>
    </row>
    <row r="134" spans="1:14" ht="13.5" customHeight="1" x14ac:dyDescent="0.2">
      <c r="A134" t="s">
        <v>1388</v>
      </c>
      <c r="B134" t="s">
        <v>303</v>
      </c>
      <c r="C134" t="s">
        <v>1990</v>
      </c>
      <c r="D134" t="s">
        <v>1016</v>
      </c>
      <c r="E134" t="s">
        <v>2425</v>
      </c>
      <c r="F134" t="s">
        <v>6</v>
      </c>
      <c r="G134" s="3">
        <v>43518</v>
      </c>
      <c r="H134" s="2">
        <v>205000</v>
      </c>
      <c r="I134" s="12" t="s">
        <v>838</v>
      </c>
      <c r="J134" s="5">
        <v>1</v>
      </c>
      <c r="K134" s="5">
        <f t="shared" si="11"/>
        <v>0</v>
      </c>
      <c r="L134" s="5">
        <f t="shared" si="9"/>
        <v>0</v>
      </c>
      <c r="M134" s="5">
        <f t="shared" si="10"/>
        <v>0</v>
      </c>
      <c r="N134" s="56" t="str">
        <f t="shared" si="8"/>
        <v>AG Real Estate &amp; Associates</v>
      </c>
    </row>
    <row r="135" spans="1:14" ht="13.5" customHeight="1" x14ac:dyDescent="0.2">
      <c r="A135" t="s">
        <v>1388</v>
      </c>
      <c r="B135" t="s">
        <v>303</v>
      </c>
      <c r="C135" t="s">
        <v>1910</v>
      </c>
      <c r="D135" t="s">
        <v>1842</v>
      </c>
      <c r="E135" t="s">
        <v>2739</v>
      </c>
      <c r="F135" t="s">
        <v>6</v>
      </c>
      <c r="G135" s="3">
        <v>43553</v>
      </c>
      <c r="H135" s="2">
        <v>144750</v>
      </c>
      <c r="I135" s="12">
        <v>20190470</v>
      </c>
      <c r="J135" s="5">
        <v>1</v>
      </c>
      <c r="K135" s="5">
        <f t="shared" si="11"/>
        <v>1</v>
      </c>
      <c r="L135" s="5">
        <f t="shared" si="9"/>
        <v>0</v>
      </c>
      <c r="M135" s="5">
        <f t="shared" si="10"/>
        <v>0</v>
      </c>
      <c r="N135" s="56" t="str">
        <f t="shared" si="8"/>
        <v>AG Real Estate &amp; Associates</v>
      </c>
    </row>
    <row r="136" spans="1:14" ht="13.5" customHeight="1" x14ac:dyDescent="0.2">
      <c r="A136" t="s">
        <v>1388</v>
      </c>
      <c r="B136" t="s">
        <v>303</v>
      </c>
      <c r="C136" t="s">
        <v>20</v>
      </c>
      <c r="D136" t="s">
        <v>1861</v>
      </c>
      <c r="E136" t="s">
        <v>3346</v>
      </c>
      <c r="F136" t="s">
        <v>6</v>
      </c>
      <c r="G136" s="3">
        <v>43616</v>
      </c>
      <c r="H136" s="2">
        <v>215000</v>
      </c>
      <c r="I136" s="12" t="s">
        <v>838</v>
      </c>
      <c r="J136" s="5">
        <v>1</v>
      </c>
      <c r="K136" s="5">
        <f t="shared" si="11"/>
        <v>0</v>
      </c>
      <c r="L136" s="5">
        <f t="shared" si="9"/>
        <v>0</v>
      </c>
      <c r="M136" s="5">
        <f t="shared" si="10"/>
        <v>0</v>
      </c>
      <c r="N136" s="56" t="str">
        <f>IF(B136="",#REF!,B136)</f>
        <v>AG Real Estate &amp; Associates</v>
      </c>
    </row>
    <row r="137" spans="1:14" ht="13.5" customHeight="1" x14ac:dyDescent="0.2">
      <c r="A137" t="s">
        <v>989</v>
      </c>
      <c r="B137" t="s">
        <v>1840</v>
      </c>
      <c r="C137" t="s">
        <v>1705</v>
      </c>
      <c r="D137" t="s">
        <v>125</v>
      </c>
      <c r="E137" t="s">
        <v>2964</v>
      </c>
      <c r="F137" t="s">
        <v>6</v>
      </c>
      <c r="G137" s="3">
        <v>43580</v>
      </c>
      <c r="H137" s="2">
        <v>105000</v>
      </c>
      <c r="I137" s="12" t="s">
        <v>838</v>
      </c>
      <c r="J137" s="5">
        <v>1</v>
      </c>
      <c r="K137" s="5">
        <f t="shared" si="11"/>
        <v>0</v>
      </c>
      <c r="L137" s="5">
        <f t="shared" si="9"/>
        <v>0</v>
      </c>
      <c r="M137" s="5">
        <f t="shared" si="10"/>
        <v>0</v>
      </c>
      <c r="N137" s="56" t="str">
        <f>IF(B137="",#REF!,B137)</f>
        <v>Kelly, Realtors</v>
      </c>
    </row>
    <row r="138" spans="1:14" ht="13.5" customHeight="1" x14ac:dyDescent="0.2">
      <c r="A138" t="s">
        <v>989</v>
      </c>
      <c r="B138" t="s">
        <v>1840</v>
      </c>
      <c r="C138" t="s">
        <v>566</v>
      </c>
      <c r="D138" t="s">
        <v>1842</v>
      </c>
      <c r="E138" t="s">
        <v>2545</v>
      </c>
      <c r="F138" t="s">
        <v>216</v>
      </c>
      <c r="G138" s="3">
        <v>43532</v>
      </c>
      <c r="H138" s="2">
        <v>405000</v>
      </c>
      <c r="I138" s="12">
        <v>20190368</v>
      </c>
      <c r="J138" s="5">
        <v>1</v>
      </c>
      <c r="K138" s="5">
        <f t="shared" si="11"/>
        <v>1</v>
      </c>
      <c r="L138" s="5">
        <f t="shared" si="9"/>
        <v>0</v>
      </c>
      <c r="M138" s="5">
        <f t="shared" si="10"/>
        <v>0</v>
      </c>
      <c r="N138" s="56" t="str">
        <f t="shared" si="8"/>
        <v>Kelly, Realtors</v>
      </c>
    </row>
    <row r="139" spans="1:14" ht="13.5" customHeight="1" x14ac:dyDescent="0.2">
      <c r="A139" t="s">
        <v>989</v>
      </c>
      <c r="B139" t="s">
        <v>1840</v>
      </c>
      <c r="C139" t="s">
        <v>16</v>
      </c>
      <c r="D139" t="s">
        <v>916</v>
      </c>
      <c r="E139" t="s">
        <v>2747</v>
      </c>
      <c r="F139" t="s">
        <v>6</v>
      </c>
      <c r="G139" s="3">
        <v>43553</v>
      </c>
      <c r="H139" s="2">
        <v>205000</v>
      </c>
      <c r="I139" s="12" t="s">
        <v>838</v>
      </c>
      <c r="J139" s="5">
        <v>1</v>
      </c>
      <c r="K139" s="5">
        <f t="shared" si="11"/>
        <v>0</v>
      </c>
      <c r="L139" s="5">
        <f t="shared" si="9"/>
        <v>0</v>
      </c>
      <c r="M139" s="5">
        <f t="shared" si="10"/>
        <v>0</v>
      </c>
      <c r="N139" s="56" t="str">
        <f t="shared" si="8"/>
        <v>Kelly, Realtors</v>
      </c>
    </row>
    <row r="140" spans="1:14" ht="13.5" customHeight="1" x14ac:dyDescent="0.2">
      <c r="A140" t="s">
        <v>990</v>
      </c>
      <c r="B140" t="s">
        <v>1087</v>
      </c>
      <c r="C140" t="s">
        <v>990</v>
      </c>
      <c r="D140" t="s">
        <v>1087</v>
      </c>
      <c r="E140" t="s">
        <v>3143</v>
      </c>
      <c r="F140" t="s">
        <v>6</v>
      </c>
      <c r="G140" s="3">
        <v>43598</v>
      </c>
      <c r="H140" s="2">
        <v>164000</v>
      </c>
      <c r="I140" s="12" t="s">
        <v>838</v>
      </c>
      <c r="J140" s="5">
        <v>1</v>
      </c>
      <c r="K140" s="5">
        <f t="shared" si="11"/>
        <v>0</v>
      </c>
      <c r="L140" s="5">
        <f t="shared" si="9"/>
        <v>1</v>
      </c>
      <c r="M140" s="5">
        <f t="shared" si="10"/>
        <v>0</v>
      </c>
      <c r="N140" s="56" t="str">
        <f t="shared" si="8"/>
        <v>Texas Premier Realty</v>
      </c>
    </row>
    <row r="141" spans="1:14" ht="13.5" customHeight="1" x14ac:dyDescent="0.2">
      <c r="A141" t="s">
        <v>990</v>
      </c>
      <c r="B141" t="s">
        <v>1087</v>
      </c>
      <c r="C141" t="s">
        <v>990</v>
      </c>
      <c r="D141" t="s">
        <v>1087</v>
      </c>
      <c r="E141" t="s">
        <v>3354</v>
      </c>
      <c r="F141" t="s">
        <v>6</v>
      </c>
      <c r="G141" s="3">
        <v>43616</v>
      </c>
      <c r="H141" s="2">
        <v>105000</v>
      </c>
      <c r="I141" s="12" t="s">
        <v>838</v>
      </c>
      <c r="J141" s="5">
        <v>1</v>
      </c>
      <c r="K141" s="5">
        <f t="shared" si="11"/>
        <v>0</v>
      </c>
      <c r="L141" s="5">
        <f t="shared" si="9"/>
        <v>1</v>
      </c>
      <c r="M141" s="5">
        <f t="shared" si="10"/>
        <v>0</v>
      </c>
      <c r="N141" s="56" t="str">
        <f t="shared" si="8"/>
        <v>Texas Premier Realty</v>
      </c>
    </row>
    <row r="142" spans="1:14" ht="13.5" customHeight="1" x14ac:dyDescent="0.2">
      <c r="A142" t="s">
        <v>990</v>
      </c>
      <c r="B142" t="s">
        <v>1087</v>
      </c>
      <c r="C142" t="s">
        <v>201</v>
      </c>
      <c r="D142" t="s">
        <v>1907</v>
      </c>
      <c r="E142" t="s">
        <v>3142</v>
      </c>
      <c r="F142" t="s">
        <v>1249</v>
      </c>
      <c r="G142" s="3">
        <v>43598</v>
      </c>
      <c r="H142" s="2">
        <v>186000</v>
      </c>
      <c r="I142" s="12" t="s">
        <v>838</v>
      </c>
      <c r="J142" s="5">
        <v>1</v>
      </c>
      <c r="K142" s="5">
        <f t="shared" si="11"/>
        <v>0</v>
      </c>
      <c r="L142" s="5">
        <f t="shared" si="9"/>
        <v>0</v>
      </c>
      <c r="M142" s="5">
        <f t="shared" si="10"/>
        <v>0</v>
      </c>
      <c r="N142" s="56" t="str">
        <f t="shared" si="8"/>
        <v>Texas Premier Realty</v>
      </c>
    </row>
    <row r="143" spans="1:14" ht="13.5" customHeight="1" x14ac:dyDescent="0.2">
      <c r="A143" t="s">
        <v>990</v>
      </c>
      <c r="B143" t="s">
        <v>1087</v>
      </c>
      <c r="C143" t="s">
        <v>1457</v>
      </c>
      <c r="D143" t="s">
        <v>1989</v>
      </c>
      <c r="E143" t="s">
        <v>2903</v>
      </c>
      <c r="F143" t="s">
        <v>1126</v>
      </c>
      <c r="G143" s="3">
        <v>43572</v>
      </c>
      <c r="H143" s="2">
        <v>366000</v>
      </c>
      <c r="I143" s="12" t="s">
        <v>838</v>
      </c>
      <c r="J143" s="5">
        <v>1</v>
      </c>
      <c r="K143" s="5">
        <f t="shared" si="11"/>
        <v>0</v>
      </c>
      <c r="L143" s="5">
        <f t="shared" si="9"/>
        <v>0</v>
      </c>
      <c r="M143" s="5">
        <f t="shared" si="10"/>
        <v>0</v>
      </c>
      <c r="N143" s="56" t="str">
        <f t="shared" si="8"/>
        <v>Texas Premier Realty</v>
      </c>
    </row>
    <row r="144" spans="1:14" ht="13.5" customHeight="1" x14ac:dyDescent="0.2">
      <c r="A144" t="s">
        <v>990</v>
      </c>
      <c r="B144" t="s">
        <v>1087</v>
      </c>
      <c r="C144" t="s">
        <v>1040</v>
      </c>
      <c r="D144" t="s">
        <v>5</v>
      </c>
      <c r="E144" t="s">
        <v>3199</v>
      </c>
      <c r="F144" t="s">
        <v>6</v>
      </c>
      <c r="G144" s="3">
        <v>43602</v>
      </c>
      <c r="H144" s="2">
        <v>115000</v>
      </c>
      <c r="I144" s="12">
        <v>20190072</v>
      </c>
      <c r="J144" s="5">
        <v>1</v>
      </c>
      <c r="K144" s="5">
        <f t="shared" si="11"/>
        <v>1</v>
      </c>
      <c r="L144" s="5">
        <f t="shared" si="9"/>
        <v>0</v>
      </c>
      <c r="M144" s="5">
        <f t="shared" si="10"/>
        <v>0</v>
      </c>
      <c r="N144" s="56" t="str">
        <f t="shared" si="8"/>
        <v>Texas Premier Realty</v>
      </c>
    </row>
    <row r="145" spans="1:14" ht="13.5" customHeight="1" x14ac:dyDescent="0.2">
      <c r="A145" t="s">
        <v>1826</v>
      </c>
      <c r="B145" t="s">
        <v>1734</v>
      </c>
      <c r="C145" t="s">
        <v>1883</v>
      </c>
      <c r="D145" t="s">
        <v>1475</v>
      </c>
      <c r="E145" t="s">
        <v>2588</v>
      </c>
      <c r="F145" t="s">
        <v>802</v>
      </c>
      <c r="G145" s="3">
        <v>43537</v>
      </c>
      <c r="H145" s="2">
        <v>195000</v>
      </c>
      <c r="I145" s="12" t="s">
        <v>838</v>
      </c>
      <c r="J145" s="5">
        <v>1</v>
      </c>
      <c r="K145" s="5">
        <f t="shared" si="11"/>
        <v>0</v>
      </c>
      <c r="L145" s="5">
        <f t="shared" si="9"/>
        <v>0</v>
      </c>
      <c r="M145" s="5">
        <f t="shared" si="10"/>
        <v>0</v>
      </c>
      <c r="N145" s="56" t="str">
        <f t="shared" si="8"/>
        <v>Bridge Realty</v>
      </c>
    </row>
    <row r="146" spans="1:14" ht="13.5" customHeight="1" x14ac:dyDescent="0.2">
      <c r="A146" t="s">
        <v>1742</v>
      </c>
      <c r="B146" t="s">
        <v>1840</v>
      </c>
      <c r="C146" t="s">
        <v>1742</v>
      </c>
      <c r="D146" t="s">
        <v>1840</v>
      </c>
      <c r="E146" t="s">
        <v>2460</v>
      </c>
      <c r="F146" t="s">
        <v>6</v>
      </c>
      <c r="G146" s="3">
        <v>43524</v>
      </c>
      <c r="H146" s="2">
        <v>57000</v>
      </c>
      <c r="I146" s="12" t="s">
        <v>838</v>
      </c>
      <c r="J146" s="5">
        <v>1</v>
      </c>
      <c r="K146" s="5">
        <f t="shared" si="11"/>
        <v>0</v>
      </c>
      <c r="L146" s="5">
        <f t="shared" si="9"/>
        <v>1</v>
      </c>
      <c r="M146" s="5">
        <f t="shared" si="10"/>
        <v>0</v>
      </c>
      <c r="N146" s="56" t="str">
        <f t="shared" si="8"/>
        <v>Kelly, Realtors</v>
      </c>
    </row>
    <row r="147" spans="1:14" ht="13.5" customHeight="1" x14ac:dyDescent="0.2">
      <c r="A147" t="s">
        <v>2032</v>
      </c>
      <c r="B147" t="s">
        <v>1484</v>
      </c>
      <c r="C147" t="s">
        <v>1213</v>
      </c>
      <c r="D147" t="s">
        <v>1842</v>
      </c>
      <c r="E147" t="s">
        <v>3237</v>
      </c>
      <c r="F147" t="s">
        <v>6</v>
      </c>
      <c r="G147" s="3">
        <v>43607</v>
      </c>
      <c r="H147" s="2">
        <v>146000</v>
      </c>
      <c r="I147" s="12">
        <v>20190768</v>
      </c>
      <c r="J147" s="5">
        <v>1</v>
      </c>
      <c r="K147" s="5">
        <f t="shared" si="11"/>
        <v>1</v>
      </c>
      <c r="L147" s="5">
        <f t="shared" si="9"/>
        <v>0</v>
      </c>
      <c r="M147" s="5">
        <f t="shared" si="10"/>
        <v>0</v>
      </c>
      <c r="N147" s="56" t="str">
        <f t="shared" si="8"/>
        <v>Darren McKethan, REALTORS</v>
      </c>
    </row>
    <row r="148" spans="1:14" ht="13.5" customHeight="1" x14ac:dyDescent="0.2">
      <c r="A148" t="s">
        <v>719</v>
      </c>
      <c r="B148" t="s">
        <v>1036</v>
      </c>
      <c r="C148" t="s">
        <v>13</v>
      </c>
      <c r="D148" t="s">
        <v>1840</v>
      </c>
      <c r="E148" t="s">
        <v>3069</v>
      </c>
      <c r="F148" t="s">
        <v>6</v>
      </c>
      <c r="G148" s="3">
        <v>43591</v>
      </c>
      <c r="H148" s="2">
        <v>190000</v>
      </c>
      <c r="I148" s="12" t="s">
        <v>838</v>
      </c>
      <c r="J148" s="5">
        <v>1</v>
      </c>
      <c r="K148" s="5">
        <f t="shared" si="11"/>
        <v>0</v>
      </c>
      <c r="L148" s="5">
        <f t="shared" si="9"/>
        <v>0</v>
      </c>
      <c r="M148" s="5">
        <f t="shared" si="10"/>
        <v>0</v>
      </c>
      <c r="N148" s="56" t="str">
        <f t="shared" si="8"/>
        <v>Bentwood Realty</v>
      </c>
    </row>
    <row r="149" spans="1:14" ht="13.5" customHeight="1" x14ac:dyDescent="0.2">
      <c r="A149" t="s">
        <v>719</v>
      </c>
      <c r="B149" t="s">
        <v>1036</v>
      </c>
      <c r="C149" t="s">
        <v>894</v>
      </c>
      <c r="D149" t="s">
        <v>1842</v>
      </c>
      <c r="E149" t="s">
        <v>3360</v>
      </c>
      <c r="F149" t="s">
        <v>1249</v>
      </c>
      <c r="G149" s="3">
        <v>43616</v>
      </c>
      <c r="H149" s="2">
        <v>250000</v>
      </c>
      <c r="I149" s="12" t="s">
        <v>838</v>
      </c>
      <c r="J149" s="5">
        <v>1</v>
      </c>
      <c r="K149" s="5">
        <f t="shared" si="11"/>
        <v>0</v>
      </c>
      <c r="L149" s="5">
        <f t="shared" si="9"/>
        <v>0</v>
      </c>
      <c r="M149" s="5">
        <f t="shared" si="10"/>
        <v>0</v>
      </c>
      <c r="N149" s="56" t="str">
        <f t="shared" si="8"/>
        <v>Bentwood Realty</v>
      </c>
    </row>
    <row r="150" spans="1:14" ht="13.5" customHeight="1" x14ac:dyDescent="0.2">
      <c r="A150" t="s">
        <v>719</v>
      </c>
      <c r="B150" t="s">
        <v>1036</v>
      </c>
      <c r="C150" t="s">
        <v>719</v>
      </c>
      <c r="D150" t="s">
        <v>1036</v>
      </c>
      <c r="E150" t="s">
        <v>883</v>
      </c>
      <c r="F150" t="s">
        <v>6</v>
      </c>
      <c r="G150" s="3">
        <v>43592</v>
      </c>
      <c r="H150" s="2">
        <v>239900</v>
      </c>
      <c r="I150" s="12" t="s">
        <v>838</v>
      </c>
      <c r="J150" s="5">
        <v>1</v>
      </c>
      <c r="K150" s="5">
        <f t="shared" si="11"/>
        <v>0</v>
      </c>
      <c r="L150" s="5">
        <f t="shared" si="9"/>
        <v>1</v>
      </c>
      <c r="M150" s="5">
        <f t="shared" si="10"/>
        <v>0</v>
      </c>
      <c r="N150" s="56" t="str">
        <f t="shared" si="8"/>
        <v>Bentwood Realty</v>
      </c>
    </row>
    <row r="151" spans="1:14" ht="13.5" customHeight="1" x14ac:dyDescent="0.2">
      <c r="A151" t="s">
        <v>719</v>
      </c>
      <c r="B151" t="s">
        <v>1036</v>
      </c>
      <c r="C151" t="s">
        <v>1698</v>
      </c>
      <c r="D151" t="s">
        <v>1036</v>
      </c>
      <c r="E151" t="s">
        <v>2568</v>
      </c>
      <c r="F151" t="s">
        <v>6</v>
      </c>
      <c r="G151" s="3">
        <v>43535</v>
      </c>
      <c r="H151" s="2">
        <v>127000</v>
      </c>
      <c r="I151" s="12" t="s">
        <v>838</v>
      </c>
      <c r="J151" s="5">
        <v>1</v>
      </c>
      <c r="K151" s="5">
        <f t="shared" si="11"/>
        <v>0</v>
      </c>
      <c r="L151" s="5">
        <f t="shared" si="9"/>
        <v>0</v>
      </c>
      <c r="M151" s="5">
        <f t="shared" si="10"/>
        <v>0</v>
      </c>
      <c r="N151" s="56" t="str">
        <f>IF(B151="",#REF!,B151)</f>
        <v>Bentwood Realty</v>
      </c>
    </row>
    <row r="152" spans="1:14" ht="13.5" customHeight="1" x14ac:dyDescent="0.2">
      <c r="A152" t="s">
        <v>719</v>
      </c>
      <c r="B152" t="s">
        <v>1036</v>
      </c>
      <c r="C152" t="s">
        <v>1395</v>
      </c>
      <c r="D152" t="s">
        <v>1842</v>
      </c>
      <c r="E152" t="s">
        <v>2750</v>
      </c>
      <c r="F152" t="s">
        <v>6</v>
      </c>
      <c r="G152" s="3">
        <v>43553</v>
      </c>
      <c r="H152" s="2">
        <v>55500</v>
      </c>
      <c r="I152" s="12" t="s">
        <v>838</v>
      </c>
      <c r="J152" s="5">
        <v>1</v>
      </c>
      <c r="K152" s="5">
        <f t="shared" si="11"/>
        <v>0</v>
      </c>
      <c r="L152" s="5">
        <f t="shared" si="9"/>
        <v>0</v>
      </c>
      <c r="M152" s="5">
        <f t="shared" si="10"/>
        <v>0</v>
      </c>
      <c r="N152" s="56" t="str">
        <f>IF(B152="",#REF!,B152)</f>
        <v>Bentwood Realty</v>
      </c>
    </row>
    <row r="153" spans="1:14" ht="13.5" customHeight="1" x14ac:dyDescent="0.2">
      <c r="A153" t="s">
        <v>719</v>
      </c>
      <c r="B153" t="s">
        <v>1036</v>
      </c>
      <c r="C153" t="s">
        <v>1395</v>
      </c>
      <c r="D153" t="s">
        <v>1842</v>
      </c>
      <c r="E153" t="s">
        <v>2751</v>
      </c>
      <c r="F153" t="s">
        <v>6</v>
      </c>
      <c r="G153" s="3">
        <v>43553</v>
      </c>
      <c r="H153" s="2">
        <v>55500</v>
      </c>
      <c r="I153" s="12" t="s">
        <v>838</v>
      </c>
      <c r="J153" s="5">
        <v>1</v>
      </c>
      <c r="K153" s="5">
        <f t="shared" si="11"/>
        <v>0</v>
      </c>
      <c r="L153" s="5">
        <f t="shared" si="9"/>
        <v>0</v>
      </c>
      <c r="M153" s="5">
        <f t="shared" si="10"/>
        <v>0</v>
      </c>
      <c r="N153" s="56" t="str">
        <f>IF(B153="",#REF!,B153)</f>
        <v>Bentwood Realty</v>
      </c>
    </row>
    <row r="154" spans="1:14" ht="13.5" customHeight="1" x14ac:dyDescent="0.2">
      <c r="A154" t="s">
        <v>719</v>
      </c>
      <c r="B154" t="s">
        <v>1036</v>
      </c>
      <c r="C154" t="s">
        <v>1683</v>
      </c>
      <c r="D154" t="s">
        <v>1734</v>
      </c>
      <c r="E154" t="s">
        <v>2843</v>
      </c>
      <c r="F154" t="s">
        <v>1249</v>
      </c>
      <c r="G154" s="3">
        <v>43566</v>
      </c>
      <c r="H154" s="2">
        <v>161000</v>
      </c>
      <c r="I154" s="12" t="s">
        <v>838</v>
      </c>
      <c r="J154" s="5">
        <v>1</v>
      </c>
      <c r="K154" s="5">
        <f t="shared" si="11"/>
        <v>0</v>
      </c>
      <c r="L154" s="5">
        <f t="shared" si="9"/>
        <v>0</v>
      </c>
      <c r="M154" s="5">
        <f t="shared" si="10"/>
        <v>0</v>
      </c>
      <c r="N154" s="56" t="str">
        <f>IF(B154="",#REF!,B154)</f>
        <v>Bentwood Realty</v>
      </c>
    </row>
    <row r="155" spans="1:14" ht="13.5" customHeight="1" x14ac:dyDescent="0.2">
      <c r="A155" t="s">
        <v>1255</v>
      </c>
      <c r="B155" t="s">
        <v>1475</v>
      </c>
      <c r="C155" t="s">
        <v>1882</v>
      </c>
      <c r="D155" t="s">
        <v>1535</v>
      </c>
      <c r="E155" t="s">
        <v>3146</v>
      </c>
      <c r="F155" t="s">
        <v>6</v>
      </c>
      <c r="G155" s="3">
        <v>43598</v>
      </c>
      <c r="H155" s="2">
        <v>166000</v>
      </c>
      <c r="I155" s="12" t="s">
        <v>838</v>
      </c>
      <c r="J155" s="5">
        <v>1</v>
      </c>
      <c r="K155" s="5">
        <f t="shared" si="11"/>
        <v>0</v>
      </c>
      <c r="L155" s="5">
        <f t="shared" si="9"/>
        <v>0</v>
      </c>
      <c r="M155" s="5">
        <f t="shared" si="10"/>
        <v>0</v>
      </c>
      <c r="N155" s="56" t="str">
        <f t="shared" si="8"/>
        <v>ERA Courtyard Real Estate</v>
      </c>
    </row>
    <row r="156" spans="1:14" ht="13.5" customHeight="1" x14ac:dyDescent="0.2">
      <c r="A156" t="s">
        <v>1255</v>
      </c>
      <c r="B156" t="s">
        <v>1475</v>
      </c>
      <c r="C156" t="s">
        <v>1298</v>
      </c>
      <c r="D156" t="s">
        <v>1036</v>
      </c>
      <c r="E156" t="s">
        <v>2945</v>
      </c>
      <c r="F156" t="s">
        <v>216</v>
      </c>
      <c r="G156" s="3">
        <v>43578</v>
      </c>
      <c r="H156" s="2">
        <v>199900</v>
      </c>
      <c r="I156" s="12" t="s">
        <v>838</v>
      </c>
      <c r="J156" s="5">
        <v>1</v>
      </c>
      <c r="K156" s="5">
        <f t="shared" si="11"/>
        <v>0</v>
      </c>
      <c r="L156" s="5">
        <f t="shared" si="9"/>
        <v>0</v>
      </c>
      <c r="M156" s="5">
        <f t="shared" si="10"/>
        <v>0</v>
      </c>
      <c r="N156" s="56" t="str">
        <f t="shared" si="8"/>
        <v>ERA Courtyard Real Estate</v>
      </c>
    </row>
    <row r="157" spans="1:14" ht="13.5" customHeight="1" x14ac:dyDescent="0.2">
      <c r="A157" t="s">
        <v>1255</v>
      </c>
      <c r="B157" t="s">
        <v>1475</v>
      </c>
      <c r="C157" t="s">
        <v>344</v>
      </c>
      <c r="D157" t="s">
        <v>1842</v>
      </c>
      <c r="E157" t="s">
        <v>2908</v>
      </c>
      <c r="F157" t="s">
        <v>6</v>
      </c>
      <c r="G157" s="3">
        <v>43573</v>
      </c>
      <c r="H157" s="2">
        <v>123400</v>
      </c>
      <c r="I157" s="12" t="s">
        <v>838</v>
      </c>
      <c r="J157" s="5">
        <v>1</v>
      </c>
      <c r="K157" s="5">
        <f t="shared" si="11"/>
        <v>0</v>
      </c>
      <c r="L157" s="5">
        <f t="shared" si="9"/>
        <v>0</v>
      </c>
      <c r="M157" s="5">
        <f t="shared" si="10"/>
        <v>0</v>
      </c>
      <c r="N157" s="56" t="str">
        <f t="shared" si="8"/>
        <v>ERA Courtyard Real Estate</v>
      </c>
    </row>
    <row r="158" spans="1:14" ht="13.5" customHeight="1" x14ac:dyDescent="0.2">
      <c r="A158" t="s">
        <v>1255</v>
      </c>
      <c r="B158" t="s">
        <v>1475</v>
      </c>
      <c r="C158" t="s">
        <v>3308</v>
      </c>
      <c r="D158" t="s">
        <v>1099</v>
      </c>
      <c r="E158" t="s">
        <v>3309</v>
      </c>
      <c r="F158" t="s">
        <v>6</v>
      </c>
      <c r="G158" s="3">
        <v>43614</v>
      </c>
      <c r="H158" s="2">
        <v>192000</v>
      </c>
      <c r="I158" s="12" t="s">
        <v>838</v>
      </c>
      <c r="J158" s="5">
        <v>1</v>
      </c>
      <c r="K158" s="5">
        <f t="shared" si="11"/>
        <v>0</v>
      </c>
      <c r="L158" s="5">
        <f t="shared" si="9"/>
        <v>0</v>
      </c>
      <c r="M158" s="5">
        <f t="shared" si="10"/>
        <v>0</v>
      </c>
      <c r="N158" s="56" t="str">
        <f t="shared" si="8"/>
        <v>ERA Courtyard Real Estate</v>
      </c>
    </row>
    <row r="159" spans="1:14" ht="13.5" customHeight="1" x14ac:dyDescent="0.2">
      <c r="A159" t="s">
        <v>1255</v>
      </c>
      <c r="B159" t="s">
        <v>1475</v>
      </c>
      <c r="C159" t="s">
        <v>20</v>
      </c>
      <c r="D159" t="s">
        <v>1861</v>
      </c>
      <c r="E159" t="s">
        <v>3299</v>
      </c>
      <c r="F159" t="s">
        <v>553</v>
      </c>
      <c r="G159" s="3">
        <v>43613</v>
      </c>
      <c r="H159" s="2">
        <v>310000</v>
      </c>
      <c r="I159" s="12" t="s">
        <v>838</v>
      </c>
      <c r="J159" s="5">
        <v>1</v>
      </c>
      <c r="K159" s="5">
        <f t="shared" si="11"/>
        <v>0</v>
      </c>
      <c r="L159" s="5">
        <f t="shared" si="9"/>
        <v>0</v>
      </c>
      <c r="M159" s="5">
        <f t="shared" si="10"/>
        <v>0</v>
      </c>
      <c r="N159" s="56" t="str">
        <f t="shared" si="8"/>
        <v>ERA Courtyard Real Estate</v>
      </c>
    </row>
    <row r="160" spans="1:14" ht="13.5" customHeight="1" x14ac:dyDescent="0.2">
      <c r="A160" t="s">
        <v>1704</v>
      </c>
      <c r="B160" t="s">
        <v>1842</v>
      </c>
      <c r="C160" t="s">
        <v>1298</v>
      </c>
      <c r="D160" t="s">
        <v>1036</v>
      </c>
      <c r="E160" t="s">
        <v>2393</v>
      </c>
      <c r="F160" t="s">
        <v>1126</v>
      </c>
      <c r="G160" s="3">
        <v>43515</v>
      </c>
      <c r="H160" s="2">
        <v>221430</v>
      </c>
      <c r="I160" s="12" t="s">
        <v>838</v>
      </c>
      <c r="J160" s="5">
        <v>1</v>
      </c>
      <c r="K160" s="5">
        <f t="shared" si="11"/>
        <v>0</v>
      </c>
      <c r="L160" s="5">
        <f t="shared" si="9"/>
        <v>0</v>
      </c>
      <c r="M160" s="5">
        <f t="shared" si="10"/>
        <v>0</v>
      </c>
      <c r="N160" s="56" t="str">
        <f>IF(B160="",#REF!,B160)</f>
        <v>Coldwell Banker Apex, REALTORS</v>
      </c>
    </row>
    <row r="161" spans="1:14" ht="13.5" customHeight="1" x14ac:dyDescent="0.2">
      <c r="A161" t="s">
        <v>1704</v>
      </c>
      <c r="B161" t="s">
        <v>1842</v>
      </c>
      <c r="C161" t="s">
        <v>1906</v>
      </c>
      <c r="D161" t="s">
        <v>1099</v>
      </c>
      <c r="E161" t="s">
        <v>2487</v>
      </c>
      <c r="F161" t="s">
        <v>216</v>
      </c>
      <c r="G161" s="3">
        <v>43525</v>
      </c>
      <c r="H161" s="2">
        <v>220000</v>
      </c>
      <c r="I161" s="12" t="s">
        <v>838</v>
      </c>
      <c r="J161" s="5">
        <v>1</v>
      </c>
      <c r="K161" s="5">
        <f t="shared" si="11"/>
        <v>0</v>
      </c>
      <c r="L161" s="5">
        <f t="shared" si="9"/>
        <v>0</v>
      </c>
      <c r="M161" s="5">
        <f t="shared" si="10"/>
        <v>0</v>
      </c>
      <c r="N161" s="56" t="str">
        <f t="shared" si="8"/>
        <v>Coldwell Banker Apex, REALTORS</v>
      </c>
    </row>
    <row r="162" spans="1:14" ht="13.5" customHeight="1" x14ac:dyDescent="0.2">
      <c r="A162" t="s">
        <v>2954</v>
      </c>
      <c r="B162" t="s">
        <v>1861</v>
      </c>
      <c r="C162" t="s">
        <v>1910</v>
      </c>
      <c r="D162" t="s">
        <v>1842</v>
      </c>
      <c r="E162" t="s">
        <v>2955</v>
      </c>
      <c r="F162" t="s">
        <v>7</v>
      </c>
      <c r="G162" s="3">
        <v>43579</v>
      </c>
      <c r="H162" s="2">
        <v>469000</v>
      </c>
      <c r="I162" s="12">
        <v>20190580</v>
      </c>
      <c r="J162" s="5">
        <v>1</v>
      </c>
      <c r="K162" s="5">
        <f t="shared" si="11"/>
        <v>1</v>
      </c>
      <c r="L162" s="5">
        <f t="shared" si="9"/>
        <v>0</v>
      </c>
      <c r="M162" s="5">
        <f t="shared" si="10"/>
        <v>0</v>
      </c>
      <c r="N162" s="56" t="str">
        <f t="shared" si="8"/>
        <v>Exp Realty LLC</v>
      </c>
    </row>
    <row r="163" spans="1:14" ht="13.5" customHeight="1" x14ac:dyDescent="0.2">
      <c r="A163" t="s">
        <v>2815</v>
      </c>
      <c r="B163" t="s">
        <v>1099</v>
      </c>
      <c r="C163" t="s">
        <v>764</v>
      </c>
      <c r="D163" t="s">
        <v>1842</v>
      </c>
      <c r="E163" t="s">
        <v>2816</v>
      </c>
      <c r="F163" t="s">
        <v>6</v>
      </c>
      <c r="G163" s="3">
        <v>43563</v>
      </c>
      <c r="H163" s="2">
        <v>344900</v>
      </c>
      <c r="I163" s="12" t="s">
        <v>838</v>
      </c>
      <c r="J163" s="5">
        <v>1</v>
      </c>
      <c r="K163" s="5">
        <f t="shared" si="11"/>
        <v>0</v>
      </c>
      <c r="L163" s="5">
        <f t="shared" si="9"/>
        <v>0</v>
      </c>
      <c r="M163" s="5">
        <f t="shared" si="10"/>
        <v>0</v>
      </c>
      <c r="N163" s="56" t="str">
        <f t="shared" si="8"/>
        <v>Keller Williams Realty - Waco</v>
      </c>
    </row>
    <row r="164" spans="1:14" ht="13.5" customHeight="1" x14ac:dyDescent="0.2">
      <c r="A164" t="s">
        <v>2815</v>
      </c>
      <c r="B164" t="s">
        <v>1099</v>
      </c>
      <c r="C164" t="s">
        <v>1222</v>
      </c>
      <c r="D164" t="s">
        <v>1099</v>
      </c>
      <c r="E164" t="s">
        <v>2842</v>
      </c>
      <c r="F164" t="s">
        <v>216</v>
      </c>
      <c r="G164" s="3">
        <v>43566</v>
      </c>
      <c r="H164" s="2">
        <v>186000</v>
      </c>
      <c r="I164" s="12" t="s">
        <v>838</v>
      </c>
      <c r="J164" s="5">
        <v>1</v>
      </c>
      <c r="K164" s="5">
        <f t="shared" si="11"/>
        <v>0</v>
      </c>
      <c r="L164" s="5">
        <f t="shared" si="9"/>
        <v>0</v>
      </c>
      <c r="M164" s="5">
        <f t="shared" si="10"/>
        <v>0</v>
      </c>
      <c r="N164" s="56" t="str">
        <f t="shared" ref="N164:N212" si="12">IF(B164="",B163,B164)</f>
        <v>Keller Williams Realty - Waco</v>
      </c>
    </row>
    <row r="165" spans="1:14" ht="13.5" customHeight="1" x14ac:dyDescent="0.2">
      <c r="A165" t="s">
        <v>2815</v>
      </c>
      <c r="B165" t="s">
        <v>1099</v>
      </c>
      <c r="C165" t="s">
        <v>1395</v>
      </c>
      <c r="D165" t="s">
        <v>1842</v>
      </c>
      <c r="E165" t="s">
        <v>3194</v>
      </c>
      <c r="F165" t="s">
        <v>6</v>
      </c>
      <c r="G165" s="3">
        <v>43602</v>
      </c>
      <c r="H165" s="2">
        <v>158900</v>
      </c>
      <c r="I165" s="12" t="s">
        <v>838</v>
      </c>
      <c r="J165" s="5">
        <v>1</v>
      </c>
      <c r="K165" s="5">
        <f t="shared" si="11"/>
        <v>0</v>
      </c>
      <c r="L165" s="5">
        <f t="shared" si="9"/>
        <v>0</v>
      </c>
      <c r="M165" s="5">
        <f t="shared" si="10"/>
        <v>0</v>
      </c>
      <c r="N165" s="56" t="str">
        <f>IF(B165="",#REF!,B165)</f>
        <v>Keller Williams Realty - Waco</v>
      </c>
    </row>
    <row r="166" spans="1:14" ht="13.5" customHeight="1" x14ac:dyDescent="0.2">
      <c r="A166" t="s">
        <v>847</v>
      </c>
      <c r="B166" t="s">
        <v>1036</v>
      </c>
      <c r="C166" t="s">
        <v>2089</v>
      </c>
      <c r="D166" t="s">
        <v>1099</v>
      </c>
      <c r="E166" t="s">
        <v>2023</v>
      </c>
      <c r="F166" t="s">
        <v>6</v>
      </c>
      <c r="G166" s="3">
        <v>43578</v>
      </c>
      <c r="H166" s="2">
        <v>200000</v>
      </c>
      <c r="I166" s="12" t="s">
        <v>838</v>
      </c>
      <c r="J166" s="5">
        <v>1</v>
      </c>
      <c r="K166" s="5">
        <f t="shared" si="11"/>
        <v>0</v>
      </c>
      <c r="L166" s="5">
        <f t="shared" si="9"/>
        <v>0</v>
      </c>
      <c r="M166" s="5">
        <f t="shared" si="10"/>
        <v>0</v>
      </c>
      <c r="N166" s="56" t="str">
        <f t="shared" si="12"/>
        <v>Bentwood Realty</v>
      </c>
    </row>
    <row r="167" spans="1:14" ht="13.5" customHeight="1" x14ac:dyDescent="0.2">
      <c r="A167" t="s">
        <v>279</v>
      </c>
      <c r="B167" t="s">
        <v>1036</v>
      </c>
      <c r="C167" t="s">
        <v>279</v>
      </c>
      <c r="D167" t="s">
        <v>1036</v>
      </c>
      <c r="E167" t="s">
        <v>2475</v>
      </c>
      <c r="F167" t="s">
        <v>2476</v>
      </c>
      <c r="G167" s="3">
        <v>43524</v>
      </c>
      <c r="H167" s="2">
        <v>121000</v>
      </c>
      <c r="I167" s="12" t="s">
        <v>838</v>
      </c>
      <c r="J167" s="5">
        <v>1</v>
      </c>
      <c r="K167" s="5">
        <f t="shared" si="11"/>
        <v>0</v>
      </c>
      <c r="L167" s="5">
        <f t="shared" si="9"/>
        <v>1</v>
      </c>
      <c r="M167" s="5">
        <f t="shared" si="10"/>
        <v>0</v>
      </c>
      <c r="N167" s="56" t="str">
        <f t="shared" si="12"/>
        <v>Bentwood Realty</v>
      </c>
    </row>
    <row r="168" spans="1:14" ht="13.5" customHeight="1" x14ac:dyDescent="0.2">
      <c r="A168" t="s">
        <v>2078</v>
      </c>
      <c r="B168" t="s">
        <v>1842</v>
      </c>
      <c r="C168" t="s">
        <v>312</v>
      </c>
      <c r="D168" t="s">
        <v>1842</v>
      </c>
      <c r="E168" t="s">
        <v>2191</v>
      </c>
      <c r="F168" t="s">
        <v>6</v>
      </c>
      <c r="G168" s="3">
        <v>43486</v>
      </c>
      <c r="H168" s="2">
        <v>160000</v>
      </c>
      <c r="I168" s="12">
        <v>20182904</v>
      </c>
      <c r="J168" s="5">
        <v>1</v>
      </c>
      <c r="K168" s="5">
        <f t="shared" si="11"/>
        <v>1</v>
      </c>
      <c r="L168" s="5">
        <f t="shared" si="9"/>
        <v>0</v>
      </c>
      <c r="M168" s="5">
        <f t="shared" si="10"/>
        <v>0</v>
      </c>
      <c r="N168" s="56" t="str">
        <f t="shared" si="12"/>
        <v>Coldwell Banker Apex, REALTORS</v>
      </c>
    </row>
    <row r="169" spans="1:14" ht="13.5" customHeight="1" x14ac:dyDescent="0.2">
      <c r="A169" t="s">
        <v>2078</v>
      </c>
      <c r="B169" t="s">
        <v>1842</v>
      </c>
      <c r="C169" t="s">
        <v>1390</v>
      </c>
      <c r="D169" t="s">
        <v>1099</v>
      </c>
      <c r="E169" t="s">
        <v>2420</v>
      </c>
      <c r="F169" t="s">
        <v>6</v>
      </c>
      <c r="G169" s="3">
        <v>43518</v>
      </c>
      <c r="H169" s="2">
        <v>98000</v>
      </c>
      <c r="I169" s="12">
        <v>20190168</v>
      </c>
      <c r="J169" s="5">
        <v>1</v>
      </c>
      <c r="K169" s="5">
        <f t="shared" si="11"/>
        <v>1</v>
      </c>
      <c r="L169" s="5">
        <f t="shared" si="9"/>
        <v>0</v>
      </c>
      <c r="M169" s="5">
        <f t="shared" si="10"/>
        <v>0</v>
      </c>
      <c r="N169" s="56" t="str">
        <f t="shared" si="12"/>
        <v>Coldwell Banker Apex, REALTORS</v>
      </c>
    </row>
    <row r="170" spans="1:14" ht="13.5" customHeight="1" x14ac:dyDescent="0.2">
      <c r="A170" t="s">
        <v>2078</v>
      </c>
      <c r="B170" t="s">
        <v>1842</v>
      </c>
      <c r="C170" t="s">
        <v>1910</v>
      </c>
      <c r="D170" t="s">
        <v>1842</v>
      </c>
      <c r="E170" t="s">
        <v>2357</v>
      </c>
      <c r="F170" t="s">
        <v>6</v>
      </c>
      <c r="G170" s="3">
        <v>43510</v>
      </c>
      <c r="H170" s="2">
        <v>152000</v>
      </c>
      <c r="I170" s="12">
        <v>20190092</v>
      </c>
      <c r="J170" s="5">
        <v>1</v>
      </c>
      <c r="K170" s="5">
        <f t="shared" si="11"/>
        <v>1</v>
      </c>
      <c r="L170" s="5">
        <f t="shared" si="9"/>
        <v>0</v>
      </c>
      <c r="M170" s="5">
        <f t="shared" si="10"/>
        <v>0</v>
      </c>
      <c r="N170" s="56" t="str">
        <f t="shared" si="12"/>
        <v>Coldwell Banker Apex, REALTORS</v>
      </c>
    </row>
    <row r="171" spans="1:14" ht="13.5" customHeight="1" x14ac:dyDescent="0.2">
      <c r="A171" t="s">
        <v>2078</v>
      </c>
      <c r="B171" t="s">
        <v>1842</v>
      </c>
      <c r="C171" t="s">
        <v>1091</v>
      </c>
      <c r="D171" t="s">
        <v>1036</v>
      </c>
      <c r="E171" t="s">
        <v>2636</v>
      </c>
      <c r="F171" t="s">
        <v>6</v>
      </c>
      <c r="G171" s="3">
        <v>43543</v>
      </c>
      <c r="H171" s="2">
        <v>168000</v>
      </c>
      <c r="I171" s="12">
        <v>20190371</v>
      </c>
      <c r="J171" s="5">
        <v>1</v>
      </c>
      <c r="K171" s="5">
        <f t="shared" si="11"/>
        <v>1</v>
      </c>
      <c r="L171" s="5">
        <f t="shared" si="9"/>
        <v>0</v>
      </c>
      <c r="M171" s="5">
        <f t="shared" si="10"/>
        <v>0</v>
      </c>
      <c r="N171" s="56" t="str">
        <f t="shared" si="12"/>
        <v>Coldwell Banker Apex, REALTORS</v>
      </c>
    </row>
    <row r="172" spans="1:14" ht="13.5" customHeight="1" x14ac:dyDescent="0.2">
      <c r="A172" t="s">
        <v>2078</v>
      </c>
      <c r="B172" t="s">
        <v>118</v>
      </c>
      <c r="C172" t="s">
        <v>112</v>
      </c>
      <c r="D172" t="s">
        <v>1036</v>
      </c>
      <c r="E172" t="s">
        <v>3165</v>
      </c>
      <c r="F172" t="s">
        <v>6</v>
      </c>
      <c r="G172" s="3">
        <v>43599</v>
      </c>
      <c r="H172" s="2">
        <v>34000</v>
      </c>
      <c r="I172" s="12" t="s">
        <v>838</v>
      </c>
      <c r="J172" s="5">
        <v>1</v>
      </c>
      <c r="K172" s="5">
        <f t="shared" si="11"/>
        <v>0</v>
      </c>
      <c r="L172" s="5">
        <f t="shared" si="9"/>
        <v>0</v>
      </c>
      <c r="M172" s="5">
        <f t="shared" si="10"/>
        <v>0</v>
      </c>
      <c r="N172" s="56" t="str">
        <f t="shared" si="12"/>
        <v>Central Realty</v>
      </c>
    </row>
    <row r="173" spans="1:14" ht="13.5" customHeight="1" x14ac:dyDescent="0.2">
      <c r="A173" t="s">
        <v>1553</v>
      </c>
      <c r="B173" t="s">
        <v>1842</v>
      </c>
      <c r="C173" t="s">
        <v>891</v>
      </c>
      <c r="D173" t="s">
        <v>2063</v>
      </c>
      <c r="E173" t="s">
        <v>2277</v>
      </c>
      <c r="F173" t="s">
        <v>216</v>
      </c>
      <c r="G173" s="3">
        <v>43497</v>
      </c>
      <c r="H173" s="2">
        <v>115000</v>
      </c>
      <c r="I173" s="12" t="s">
        <v>838</v>
      </c>
      <c r="J173" s="5">
        <v>1</v>
      </c>
      <c r="K173" s="5">
        <f t="shared" si="11"/>
        <v>0</v>
      </c>
      <c r="L173" s="5">
        <f t="shared" si="9"/>
        <v>0</v>
      </c>
      <c r="M173" s="5">
        <f t="shared" si="10"/>
        <v>0</v>
      </c>
      <c r="N173" s="56" t="str">
        <f t="shared" si="12"/>
        <v>Coldwell Banker Apex, REALTORS</v>
      </c>
    </row>
    <row r="174" spans="1:14" ht="13.5" customHeight="1" x14ac:dyDescent="0.2">
      <c r="A174" t="s">
        <v>1553</v>
      </c>
      <c r="B174" t="s">
        <v>1842</v>
      </c>
      <c r="C174" t="s">
        <v>322</v>
      </c>
      <c r="D174" t="s">
        <v>1840</v>
      </c>
      <c r="E174" t="s">
        <v>2616</v>
      </c>
      <c r="F174" t="s">
        <v>6</v>
      </c>
      <c r="G174" s="3">
        <v>43539</v>
      </c>
      <c r="H174" s="2">
        <v>220500</v>
      </c>
      <c r="I174" s="12" t="s">
        <v>838</v>
      </c>
      <c r="J174" s="5">
        <v>1</v>
      </c>
      <c r="K174" s="5">
        <f t="shared" si="11"/>
        <v>0</v>
      </c>
      <c r="L174" s="5">
        <f t="shared" si="9"/>
        <v>0</v>
      </c>
      <c r="M174" s="5">
        <f t="shared" si="10"/>
        <v>0</v>
      </c>
      <c r="N174" s="56" t="str">
        <f t="shared" si="12"/>
        <v>Coldwell Banker Apex, REALTORS</v>
      </c>
    </row>
    <row r="175" spans="1:14" ht="13.5" customHeight="1" x14ac:dyDescent="0.2">
      <c r="A175" t="s">
        <v>1882</v>
      </c>
      <c r="B175" t="s">
        <v>1535</v>
      </c>
      <c r="C175" t="s">
        <v>1244</v>
      </c>
      <c r="D175" t="s">
        <v>1535</v>
      </c>
      <c r="E175" t="s">
        <v>2102</v>
      </c>
      <c r="F175" t="s">
        <v>6</v>
      </c>
      <c r="G175" s="3">
        <v>43468</v>
      </c>
      <c r="H175" s="2">
        <v>321500</v>
      </c>
      <c r="I175" s="12" t="s">
        <v>838</v>
      </c>
      <c r="J175" s="5">
        <v>1</v>
      </c>
      <c r="K175" s="5">
        <f t="shared" si="11"/>
        <v>0</v>
      </c>
      <c r="L175" s="5">
        <f t="shared" si="9"/>
        <v>0</v>
      </c>
      <c r="M175" s="5">
        <f t="shared" si="10"/>
        <v>0</v>
      </c>
      <c r="N175" s="56" t="str">
        <f>IF(B175="",#REF!,B175)</f>
        <v>Camille Johnson, REALTORS</v>
      </c>
    </row>
    <row r="176" spans="1:14" ht="13.5" customHeight="1" x14ac:dyDescent="0.2">
      <c r="A176" t="s">
        <v>1882</v>
      </c>
      <c r="B176" t="s">
        <v>1535</v>
      </c>
      <c r="C176" t="s">
        <v>1925</v>
      </c>
      <c r="D176" t="s">
        <v>1840</v>
      </c>
      <c r="E176" t="s">
        <v>2512</v>
      </c>
      <c r="F176" t="s">
        <v>6</v>
      </c>
      <c r="G176" s="3">
        <v>43528</v>
      </c>
      <c r="H176" s="2">
        <v>435000</v>
      </c>
      <c r="I176" s="12" t="s">
        <v>838</v>
      </c>
      <c r="J176" s="5">
        <v>1</v>
      </c>
      <c r="K176" s="5">
        <f t="shared" si="11"/>
        <v>0</v>
      </c>
      <c r="L176" s="5">
        <f t="shared" si="9"/>
        <v>0</v>
      </c>
      <c r="M176" s="5">
        <f t="shared" si="10"/>
        <v>0</v>
      </c>
      <c r="N176" s="56" t="str">
        <f t="shared" si="12"/>
        <v>Camille Johnson, REALTORS</v>
      </c>
    </row>
    <row r="177" spans="1:14" ht="13.5" customHeight="1" x14ac:dyDescent="0.2">
      <c r="A177" t="s">
        <v>529</v>
      </c>
      <c r="B177" t="s">
        <v>1036</v>
      </c>
      <c r="C177" t="s">
        <v>545</v>
      </c>
      <c r="D177" t="s">
        <v>1036</v>
      </c>
      <c r="E177" t="s">
        <v>2314</v>
      </c>
      <c r="F177" t="s">
        <v>425</v>
      </c>
      <c r="G177" s="3">
        <v>43503</v>
      </c>
      <c r="H177" s="2">
        <v>131000</v>
      </c>
      <c r="I177" s="12" t="s">
        <v>838</v>
      </c>
      <c r="J177" s="5">
        <v>1</v>
      </c>
      <c r="K177" s="5">
        <f t="shared" si="11"/>
        <v>0</v>
      </c>
      <c r="L177" s="5">
        <f t="shared" si="9"/>
        <v>0</v>
      </c>
      <c r="M177" s="5">
        <f t="shared" si="10"/>
        <v>0</v>
      </c>
      <c r="N177" s="56" t="str">
        <f>IF(B177="",#REF!,B177)</f>
        <v>Bentwood Realty</v>
      </c>
    </row>
    <row r="178" spans="1:14" ht="13.5" customHeight="1" x14ac:dyDescent="0.2">
      <c r="A178" t="s">
        <v>529</v>
      </c>
      <c r="B178" t="s">
        <v>1036</v>
      </c>
      <c r="C178" t="s">
        <v>25</v>
      </c>
      <c r="D178" t="s">
        <v>1840</v>
      </c>
      <c r="E178" t="s">
        <v>3103</v>
      </c>
      <c r="F178" t="s">
        <v>6</v>
      </c>
      <c r="G178" s="3">
        <v>43594</v>
      </c>
      <c r="H178" s="2">
        <v>125500</v>
      </c>
      <c r="I178" s="12" t="s">
        <v>838</v>
      </c>
      <c r="J178" s="5">
        <v>1</v>
      </c>
      <c r="K178" s="5">
        <f t="shared" si="11"/>
        <v>0</v>
      </c>
      <c r="L178" s="5">
        <f t="shared" si="9"/>
        <v>0</v>
      </c>
      <c r="M178" s="5">
        <f t="shared" si="10"/>
        <v>0</v>
      </c>
      <c r="N178" s="56" t="str">
        <f>IF(B178="",#REF!,B178)</f>
        <v>Bentwood Realty</v>
      </c>
    </row>
    <row r="179" spans="1:14" ht="13.5" customHeight="1" x14ac:dyDescent="0.2">
      <c r="A179" t="s">
        <v>1684</v>
      </c>
      <c r="B179" t="s">
        <v>2328</v>
      </c>
      <c r="C179" t="s">
        <v>1684</v>
      </c>
      <c r="D179" t="s">
        <v>2328</v>
      </c>
      <c r="E179" t="s">
        <v>2500</v>
      </c>
      <c r="F179" t="s">
        <v>111</v>
      </c>
      <c r="G179" s="3">
        <v>43526</v>
      </c>
      <c r="H179" s="2">
        <v>40000</v>
      </c>
      <c r="I179" s="12" t="s">
        <v>838</v>
      </c>
      <c r="J179" s="5">
        <v>1</v>
      </c>
      <c r="K179" s="5">
        <f t="shared" si="11"/>
        <v>0</v>
      </c>
      <c r="L179" s="5">
        <f t="shared" si="9"/>
        <v>1</v>
      </c>
      <c r="M179" s="5">
        <f t="shared" si="10"/>
        <v>0</v>
      </c>
      <c r="N179" s="56" t="str">
        <f>IF(B179="",#REF!,B179)</f>
        <v>Sojourn Enterprises</v>
      </c>
    </row>
    <row r="180" spans="1:14" ht="13.5" customHeight="1" x14ac:dyDescent="0.2">
      <c r="A180" t="s">
        <v>1684</v>
      </c>
      <c r="B180" t="s">
        <v>2328</v>
      </c>
      <c r="C180" t="s">
        <v>407</v>
      </c>
      <c r="D180" t="s">
        <v>1180</v>
      </c>
      <c r="E180" t="s">
        <v>2329</v>
      </c>
      <c r="F180" t="s">
        <v>424</v>
      </c>
      <c r="G180" s="3">
        <v>43504</v>
      </c>
      <c r="H180" s="2">
        <v>62500</v>
      </c>
      <c r="I180" s="12" t="s">
        <v>838</v>
      </c>
      <c r="J180" s="5">
        <v>1</v>
      </c>
      <c r="K180" s="5">
        <f t="shared" si="11"/>
        <v>0</v>
      </c>
      <c r="L180" s="5">
        <f t="shared" si="9"/>
        <v>0</v>
      </c>
      <c r="M180" s="5">
        <f t="shared" si="10"/>
        <v>0</v>
      </c>
      <c r="N180" s="56" t="str">
        <f t="shared" si="12"/>
        <v>Sojourn Enterprises</v>
      </c>
    </row>
    <row r="181" spans="1:14" ht="13.5" customHeight="1" x14ac:dyDescent="0.2">
      <c r="A181" t="s">
        <v>2084</v>
      </c>
      <c r="B181" t="s">
        <v>2038</v>
      </c>
      <c r="C181" t="s">
        <v>990</v>
      </c>
      <c r="D181" t="s">
        <v>1087</v>
      </c>
      <c r="E181" t="s">
        <v>2438</v>
      </c>
      <c r="F181" t="s">
        <v>6</v>
      </c>
      <c r="G181" s="3">
        <v>43522</v>
      </c>
      <c r="H181" s="2">
        <v>69850</v>
      </c>
      <c r="I181" s="12" t="s">
        <v>838</v>
      </c>
      <c r="J181" s="5">
        <v>1</v>
      </c>
      <c r="K181" s="5">
        <f t="shared" si="11"/>
        <v>0</v>
      </c>
      <c r="L181" s="5">
        <f t="shared" si="9"/>
        <v>0</v>
      </c>
      <c r="M181" s="5">
        <f t="shared" si="10"/>
        <v>0</v>
      </c>
      <c r="N181" s="56" t="str">
        <f t="shared" si="12"/>
        <v>Keller Williams Realty Austin NW</v>
      </c>
    </row>
    <row r="182" spans="1:14" ht="13.5" customHeight="1" x14ac:dyDescent="0.2">
      <c r="A182" t="s">
        <v>2084</v>
      </c>
      <c r="B182" t="s">
        <v>2038</v>
      </c>
      <c r="C182" t="s">
        <v>2407</v>
      </c>
      <c r="D182" t="s">
        <v>2086</v>
      </c>
      <c r="E182" t="s">
        <v>2468</v>
      </c>
      <c r="F182" t="s">
        <v>6</v>
      </c>
      <c r="G182" s="3">
        <v>43524</v>
      </c>
      <c r="H182" s="2">
        <v>8400</v>
      </c>
      <c r="I182" s="12" t="s">
        <v>838</v>
      </c>
      <c r="J182" s="5">
        <v>1</v>
      </c>
      <c r="K182" s="5">
        <f t="shared" si="11"/>
        <v>0</v>
      </c>
      <c r="L182" s="5">
        <f t="shared" si="9"/>
        <v>0</v>
      </c>
      <c r="M182" s="5">
        <f t="shared" si="10"/>
        <v>0</v>
      </c>
      <c r="N182" s="56" t="str">
        <f t="shared" si="12"/>
        <v>Keller Williams Realty Austin NW</v>
      </c>
    </row>
    <row r="183" spans="1:14" ht="13.5" customHeight="1" x14ac:dyDescent="0.2">
      <c r="A183" t="s">
        <v>1633</v>
      </c>
      <c r="B183" t="s">
        <v>1036</v>
      </c>
      <c r="C183" t="s">
        <v>1698</v>
      </c>
      <c r="D183" t="s">
        <v>1036</v>
      </c>
      <c r="E183" t="s">
        <v>2309</v>
      </c>
      <c r="F183" t="s">
        <v>6</v>
      </c>
      <c r="G183" s="3">
        <v>43502</v>
      </c>
      <c r="H183" s="2">
        <v>230000</v>
      </c>
      <c r="I183" s="12" t="s">
        <v>838</v>
      </c>
      <c r="J183" s="5">
        <v>1</v>
      </c>
      <c r="K183" s="5">
        <f t="shared" si="11"/>
        <v>0</v>
      </c>
      <c r="L183" s="5">
        <f t="shared" si="9"/>
        <v>0</v>
      </c>
      <c r="M183" s="5">
        <f t="shared" si="10"/>
        <v>0</v>
      </c>
      <c r="N183" s="56" t="str">
        <f t="shared" si="12"/>
        <v>Bentwood Realty</v>
      </c>
    </row>
    <row r="184" spans="1:14" ht="13.5" customHeight="1" x14ac:dyDescent="0.2">
      <c r="A184" t="s">
        <v>1633</v>
      </c>
      <c r="B184" t="s">
        <v>1036</v>
      </c>
      <c r="C184" t="s">
        <v>198</v>
      </c>
      <c r="D184" t="s">
        <v>285</v>
      </c>
      <c r="E184" t="s">
        <v>2471</v>
      </c>
      <c r="F184" t="s">
        <v>730</v>
      </c>
      <c r="G184" s="3">
        <v>43524</v>
      </c>
      <c r="H184" s="2">
        <v>44000</v>
      </c>
      <c r="I184" s="12" t="s">
        <v>838</v>
      </c>
      <c r="J184" s="5">
        <v>1</v>
      </c>
      <c r="K184" s="5">
        <f t="shared" si="11"/>
        <v>0</v>
      </c>
      <c r="L184" s="5">
        <f t="shared" si="9"/>
        <v>0</v>
      </c>
      <c r="M184" s="5">
        <f t="shared" si="10"/>
        <v>0</v>
      </c>
      <c r="N184" s="56" t="str">
        <f t="shared" si="12"/>
        <v>Bentwood Realty</v>
      </c>
    </row>
    <row r="185" spans="1:14" ht="13.5" customHeight="1" x14ac:dyDescent="0.2">
      <c r="A185" t="s">
        <v>1633</v>
      </c>
      <c r="B185" t="s">
        <v>1036</v>
      </c>
      <c r="C185" t="s">
        <v>1631</v>
      </c>
      <c r="D185" t="s">
        <v>1036</v>
      </c>
      <c r="E185" t="s">
        <v>2178</v>
      </c>
      <c r="F185" t="s">
        <v>6</v>
      </c>
      <c r="G185" s="3">
        <v>43483</v>
      </c>
      <c r="H185" s="2">
        <v>133000</v>
      </c>
      <c r="I185" s="12" t="s">
        <v>838</v>
      </c>
      <c r="J185" s="5">
        <v>1</v>
      </c>
      <c r="K185" s="5">
        <f t="shared" si="11"/>
        <v>0</v>
      </c>
      <c r="L185" s="5">
        <f t="shared" si="9"/>
        <v>0</v>
      </c>
      <c r="M185" s="5">
        <f t="shared" si="10"/>
        <v>0</v>
      </c>
      <c r="N185" s="56" t="str">
        <f>IF(B185="",#REF!,B185)</f>
        <v>Bentwood Realty</v>
      </c>
    </row>
    <row r="186" spans="1:14" ht="13.5" customHeight="1" x14ac:dyDescent="0.2">
      <c r="A186" t="s">
        <v>1633</v>
      </c>
      <c r="B186" t="s">
        <v>1036</v>
      </c>
      <c r="C186" t="s">
        <v>1452</v>
      </c>
      <c r="D186" t="s">
        <v>1889</v>
      </c>
      <c r="E186" t="s">
        <v>2272</v>
      </c>
      <c r="F186" t="s">
        <v>6</v>
      </c>
      <c r="G186" s="3">
        <v>43496</v>
      </c>
      <c r="H186" s="2">
        <v>274500</v>
      </c>
      <c r="I186" s="12" t="s">
        <v>838</v>
      </c>
      <c r="J186" s="5">
        <v>1</v>
      </c>
      <c r="K186" s="5">
        <f t="shared" si="11"/>
        <v>0</v>
      </c>
      <c r="L186" s="5">
        <f t="shared" si="9"/>
        <v>0</v>
      </c>
      <c r="M186" s="5">
        <f t="shared" si="10"/>
        <v>0</v>
      </c>
      <c r="N186" s="56" t="str">
        <f t="shared" si="12"/>
        <v>Bentwood Realty</v>
      </c>
    </row>
    <row r="187" spans="1:14" ht="13.5" customHeight="1" x14ac:dyDescent="0.2">
      <c r="A187" t="s">
        <v>1633</v>
      </c>
      <c r="B187" t="s">
        <v>1036</v>
      </c>
      <c r="C187" t="s">
        <v>1872</v>
      </c>
      <c r="D187" t="s">
        <v>1843</v>
      </c>
      <c r="E187" t="s">
        <v>2732</v>
      </c>
      <c r="F187" t="s">
        <v>216</v>
      </c>
      <c r="G187" s="3">
        <v>43553</v>
      </c>
      <c r="H187" s="2">
        <v>275000</v>
      </c>
      <c r="I187" s="12" t="s">
        <v>838</v>
      </c>
      <c r="J187" s="5">
        <v>1</v>
      </c>
      <c r="K187" s="5">
        <f t="shared" si="11"/>
        <v>0</v>
      </c>
      <c r="L187" s="5">
        <f t="shared" si="9"/>
        <v>0</v>
      </c>
      <c r="M187" s="5">
        <f t="shared" si="10"/>
        <v>0</v>
      </c>
      <c r="N187" s="56" t="str">
        <f>IF(B187="",#REF!,B187)</f>
        <v>Bentwood Realty</v>
      </c>
    </row>
    <row r="188" spans="1:14" ht="13.5" customHeight="1" x14ac:dyDescent="0.2">
      <c r="A188" t="s">
        <v>1633</v>
      </c>
      <c r="B188" t="s">
        <v>1036</v>
      </c>
      <c r="C188" t="s">
        <v>566</v>
      </c>
      <c r="D188" t="s">
        <v>1842</v>
      </c>
      <c r="E188" t="s">
        <v>3343</v>
      </c>
      <c r="F188" t="s">
        <v>6</v>
      </c>
      <c r="G188" s="3">
        <v>43616</v>
      </c>
      <c r="H188" s="2">
        <v>205000</v>
      </c>
      <c r="I188" s="12">
        <v>20190931</v>
      </c>
      <c r="J188" s="5">
        <v>1</v>
      </c>
      <c r="K188" s="5">
        <f t="shared" si="11"/>
        <v>1</v>
      </c>
      <c r="L188" s="5">
        <f t="shared" si="9"/>
        <v>0</v>
      </c>
      <c r="M188" s="5">
        <f t="shared" si="10"/>
        <v>0</v>
      </c>
      <c r="N188" s="56" t="str">
        <f t="shared" si="12"/>
        <v>Bentwood Realty</v>
      </c>
    </row>
    <row r="189" spans="1:14" ht="13.5" customHeight="1" x14ac:dyDescent="0.2">
      <c r="A189" t="s">
        <v>1633</v>
      </c>
      <c r="B189" t="s">
        <v>1036</v>
      </c>
      <c r="C189" t="s">
        <v>1177</v>
      </c>
      <c r="D189" t="s">
        <v>2069</v>
      </c>
      <c r="E189" t="s">
        <v>2290</v>
      </c>
      <c r="F189" t="s">
        <v>6</v>
      </c>
      <c r="G189" s="3">
        <v>43497</v>
      </c>
      <c r="H189" s="2">
        <v>169000</v>
      </c>
      <c r="I189" s="12" t="s">
        <v>838</v>
      </c>
      <c r="J189" s="5">
        <v>1</v>
      </c>
      <c r="K189" s="5">
        <f t="shared" si="11"/>
        <v>0</v>
      </c>
      <c r="L189" s="5">
        <f t="shared" si="9"/>
        <v>0</v>
      </c>
      <c r="M189" s="5">
        <f t="shared" si="10"/>
        <v>0</v>
      </c>
      <c r="N189" s="56" t="str">
        <f t="shared" si="12"/>
        <v>Bentwood Realty</v>
      </c>
    </row>
    <row r="190" spans="1:14" ht="13.5" customHeight="1" x14ac:dyDescent="0.2">
      <c r="A190" t="s">
        <v>1712</v>
      </c>
      <c r="B190" t="s">
        <v>1734</v>
      </c>
      <c r="C190" t="s">
        <v>1300</v>
      </c>
      <c r="D190" t="s">
        <v>1099</v>
      </c>
      <c r="E190" t="s">
        <v>2147</v>
      </c>
      <c r="F190" t="s">
        <v>6</v>
      </c>
      <c r="G190" s="3">
        <v>43476</v>
      </c>
      <c r="H190" s="2">
        <v>132000</v>
      </c>
      <c r="I190" s="12" t="s">
        <v>838</v>
      </c>
      <c r="J190" s="5">
        <v>1</v>
      </c>
      <c r="K190" s="5">
        <f t="shared" si="11"/>
        <v>0</v>
      </c>
      <c r="L190" s="5">
        <f t="shared" si="9"/>
        <v>0</v>
      </c>
      <c r="M190" s="5">
        <f t="shared" si="10"/>
        <v>0</v>
      </c>
      <c r="N190" s="56" t="str">
        <f t="shared" si="12"/>
        <v>Bridge Realty</v>
      </c>
    </row>
    <row r="191" spans="1:14" ht="13.5" customHeight="1" x14ac:dyDescent="0.2">
      <c r="A191" t="s">
        <v>1712</v>
      </c>
      <c r="B191" t="s">
        <v>1734</v>
      </c>
      <c r="C191" t="s">
        <v>1298</v>
      </c>
      <c r="D191" t="s">
        <v>1036</v>
      </c>
      <c r="E191" t="s">
        <v>3255</v>
      </c>
      <c r="F191" t="s">
        <v>6</v>
      </c>
      <c r="G191" s="3">
        <v>43608</v>
      </c>
      <c r="H191" s="2">
        <v>181660</v>
      </c>
      <c r="I191" s="12" t="s">
        <v>838</v>
      </c>
      <c r="J191" s="5">
        <v>1</v>
      </c>
      <c r="K191" s="5">
        <f t="shared" si="11"/>
        <v>0</v>
      </c>
      <c r="L191" s="5">
        <f t="shared" si="9"/>
        <v>0</v>
      </c>
      <c r="M191" s="5">
        <f t="shared" si="10"/>
        <v>0</v>
      </c>
      <c r="N191" s="56" t="str">
        <f t="shared" si="12"/>
        <v>Bridge Realty</v>
      </c>
    </row>
    <row r="192" spans="1:14" ht="13.5" customHeight="1" x14ac:dyDescent="0.2">
      <c r="A192" t="s">
        <v>1712</v>
      </c>
      <c r="B192" t="s">
        <v>1734</v>
      </c>
      <c r="C192" t="s">
        <v>1872</v>
      </c>
      <c r="D192" t="s">
        <v>1843</v>
      </c>
      <c r="E192" t="s">
        <v>1386</v>
      </c>
      <c r="F192" t="s">
        <v>6</v>
      </c>
      <c r="G192" s="3">
        <v>43511</v>
      </c>
      <c r="H192" s="2">
        <v>148000</v>
      </c>
      <c r="I192" s="12" t="s">
        <v>838</v>
      </c>
      <c r="J192" s="5">
        <v>1</v>
      </c>
      <c r="K192" s="5">
        <f t="shared" si="11"/>
        <v>0</v>
      </c>
      <c r="L192" s="5">
        <f t="shared" si="9"/>
        <v>0</v>
      </c>
      <c r="M192" s="5">
        <f t="shared" si="10"/>
        <v>0</v>
      </c>
      <c r="N192" s="56" t="str">
        <f t="shared" si="12"/>
        <v>Bridge Realty</v>
      </c>
    </row>
    <row r="193" spans="1:14" ht="13.5" customHeight="1" x14ac:dyDescent="0.2">
      <c r="A193" t="s">
        <v>849</v>
      </c>
      <c r="B193" t="s">
        <v>1854</v>
      </c>
      <c r="C193" t="s">
        <v>849</v>
      </c>
      <c r="D193" t="s">
        <v>1854</v>
      </c>
      <c r="E193" t="s">
        <v>2490</v>
      </c>
      <c r="F193" t="s">
        <v>6</v>
      </c>
      <c r="G193" s="3">
        <v>43525</v>
      </c>
      <c r="H193" s="2">
        <v>109900</v>
      </c>
      <c r="I193" s="12" t="s">
        <v>838</v>
      </c>
      <c r="J193" s="5">
        <v>1</v>
      </c>
      <c r="K193" s="5">
        <f t="shared" si="11"/>
        <v>0</v>
      </c>
      <c r="L193" s="5">
        <f t="shared" si="9"/>
        <v>1</v>
      </c>
      <c r="M193" s="5">
        <f t="shared" si="10"/>
        <v>0</v>
      </c>
      <c r="N193" s="56" t="str">
        <f t="shared" si="12"/>
        <v>Weichert, Realtors - Realty Experts</v>
      </c>
    </row>
    <row r="194" spans="1:14" ht="13.5" customHeight="1" x14ac:dyDescent="0.2">
      <c r="A194" t="s">
        <v>849</v>
      </c>
      <c r="B194" t="s">
        <v>1854</v>
      </c>
      <c r="C194" t="s">
        <v>1906</v>
      </c>
      <c r="D194" t="s">
        <v>1099</v>
      </c>
      <c r="E194" t="s">
        <v>2837</v>
      </c>
      <c r="F194" t="s">
        <v>1126</v>
      </c>
      <c r="G194" s="3">
        <v>43565</v>
      </c>
      <c r="H194" s="2">
        <v>685000</v>
      </c>
      <c r="I194" s="12" t="s">
        <v>838</v>
      </c>
      <c r="J194" s="5">
        <v>1</v>
      </c>
      <c r="K194" s="5">
        <f t="shared" si="11"/>
        <v>0</v>
      </c>
      <c r="L194" s="5">
        <f t="shared" si="9"/>
        <v>0</v>
      </c>
      <c r="M194" s="5">
        <f t="shared" si="10"/>
        <v>0</v>
      </c>
      <c r="N194" s="56" t="str">
        <f t="shared" si="12"/>
        <v>Weichert, Realtors - Realty Experts</v>
      </c>
    </row>
    <row r="195" spans="1:14" ht="13.5" customHeight="1" x14ac:dyDescent="0.2">
      <c r="A195" t="s">
        <v>849</v>
      </c>
      <c r="B195" t="s">
        <v>1854</v>
      </c>
      <c r="C195" t="s">
        <v>2103</v>
      </c>
      <c r="D195" t="s">
        <v>1842</v>
      </c>
      <c r="E195" t="s">
        <v>2104</v>
      </c>
      <c r="F195" t="s">
        <v>6</v>
      </c>
      <c r="G195" s="3">
        <v>43469</v>
      </c>
      <c r="H195" s="2">
        <v>132000</v>
      </c>
      <c r="I195" s="12">
        <v>20182450</v>
      </c>
      <c r="J195" s="5">
        <v>1</v>
      </c>
      <c r="K195" s="5">
        <f t="shared" si="11"/>
        <v>1</v>
      </c>
      <c r="L195" s="5">
        <f t="shared" si="9"/>
        <v>0</v>
      </c>
      <c r="M195" s="5">
        <f t="shared" si="10"/>
        <v>0</v>
      </c>
      <c r="N195" s="56" t="str">
        <f t="shared" si="12"/>
        <v>Weichert, Realtors - Realty Experts</v>
      </c>
    </row>
    <row r="196" spans="1:14" ht="13.5" customHeight="1" x14ac:dyDescent="0.2">
      <c r="A196" t="s">
        <v>1885</v>
      </c>
      <c r="B196" t="s">
        <v>1886</v>
      </c>
      <c r="C196" t="s">
        <v>1885</v>
      </c>
      <c r="D196" t="s">
        <v>1886</v>
      </c>
      <c r="E196" t="s">
        <v>2384</v>
      </c>
      <c r="F196" t="s">
        <v>1126</v>
      </c>
      <c r="G196" s="3">
        <v>43514</v>
      </c>
      <c r="H196" s="2">
        <v>289970</v>
      </c>
      <c r="I196" s="12" t="s">
        <v>838</v>
      </c>
      <c r="J196" s="5">
        <v>1</v>
      </c>
      <c r="K196" s="5">
        <f t="shared" si="11"/>
        <v>0</v>
      </c>
      <c r="L196" s="5">
        <f t="shared" ref="L196:L259" si="13">IF(A196=C196,1,0)</f>
        <v>1</v>
      </c>
      <c r="M196" s="5">
        <f t="shared" ref="M196:M259" si="14">+IF(L196=1,IF(K196=1,1,0),0)</f>
        <v>0</v>
      </c>
      <c r="N196" s="56" t="str">
        <f t="shared" si="12"/>
        <v>Stylecraft Builders, Inc.</v>
      </c>
    </row>
    <row r="197" spans="1:14" ht="13.5" customHeight="1" x14ac:dyDescent="0.2">
      <c r="A197" t="s">
        <v>2229</v>
      </c>
      <c r="B197" t="s">
        <v>1953</v>
      </c>
      <c r="C197" t="s">
        <v>344</v>
      </c>
      <c r="D197" t="s">
        <v>5</v>
      </c>
      <c r="E197" t="s">
        <v>2230</v>
      </c>
      <c r="F197" t="s">
        <v>6</v>
      </c>
      <c r="G197" s="3">
        <v>43493</v>
      </c>
      <c r="H197" s="2">
        <v>253500</v>
      </c>
      <c r="I197" s="12">
        <v>20182858</v>
      </c>
      <c r="J197" s="5">
        <v>1</v>
      </c>
      <c r="K197" s="5">
        <f t="shared" ref="K197:K260" si="15">IF(I197="did not close",0,IF(I197="",0,1))</f>
        <v>1</v>
      </c>
      <c r="L197" s="5">
        <f t="shared" si="13"/>
        <v>0</v>
      </c>
      <c r="M197" s="5">
        <f t="shared" si="14"/>
        <v>0</v>
      </c>
      <c r="N197" s="56" t="str">
        <f t="shared" si="12"/>
        <v>Ron Henderson R.E.</v>
      </c>
    </row>
    <row r="198" spans="1:14" ht="13.5" customHeight="1" x14ac:dyDescent="0.2">
      <c r="A198" t="s">
        <v>722</v>
      </c>
      <c r="B198" t="s">
        <v>1842</v>
      </c>
      <c r="C198" t="s">
        <v>1242</v>
      </c>
      <c r="D198" t="s">
        <v>1258</v>
      </c>
      <c r="E198" t="s">
        <v>3341</v>
      </c>
      <c r="F198" t="s">
        <v>425</v>
      </c>
      <c r="G198" s="3">
        <v>43616</v>
      </c>
      <c r="H198" s="2">
        <v>385000</v>
      </c>
      <c r="I198" s="12">
        <v>20190948</v>
      </c>
      <c r="J198" s="5">
        <v>1</v>
      </c>
      <c r="K198" s="5">
        <f t="shared" si="15"/>
        <v>1</v>
      </c>
      <c r="L198" s="5">
        <f t="shared" si="13"/>
        <v>0</v>
      </c>
      <c r="M198" s="5">
        <f t="shared" si="14"/>
        <v>0</v>
      </c>
      <c r="N198" s="56" t="str">
        <f t="shared" si="12"/>
        <v>Coldwell Banker Apex, REALTORS</v>
      </c>
    </row>
    <row r="199" spans="1:14" ht="13.5" customHeight="1" x14ac:dyDescent="0.2">
      <c r="A199" t="s">
        <v>722</v>
      </c>
      <c r="B199" t="s">
        <v>1842</v>
      </c>
      <c r="C199" t="s">
        <v>1864</v>
      </c>
      <c r="D199" t="s">
        <v>1087</v>
      </c>
      <c r="E199" t="s">
        <v>3015</v>
      </c>
      <c r="F199" t="s">
        <v>425</v>
      </c>
      <c r="G199" s="3">
        <v>43585</v>
      </c>
      <c r="H199" s="2">
        <v>231000</v>
      </c>
      <c r="I199" s="12">
        <v>20190667</v>
      </c>
      <c r="J199" s="5">
        <v>1</v>
      </c>
      <c r="K199" s="5">
        <f t="shared" si="15"/>
        <v>1</v>
      </c>
      <c r="L199" s="5">
        <f t="shared" si="13"/>
        <v>0</v>
      </c>
      <c r="M199" s="5">
        <f t="shared" si="14"/>
        <v>0</v>
      </c>
      <c r="N199" s="56" t="str">
        <f t="shared" si="12"/>
        <v>Coldwell Banker Apex, REALTORS</v>
      </c>
    </row>
    <row r="200" spans="1:14" ht="13.5" customHeight="1" x14ac:dyDescent="0.2">
      <c r="A200" t="s">
        <v>722</v>
      </c>
      <c r="B200" t="s">
        <v>1842</v>
      </c>
      <c r="C200" t="s">
        <v>1702</v>
      </c>
      <c r="D200" t="s">
        <v>1535</v>
      </c>
      <c r="E200" t="s">
        <v>2571</v>
      </c>
      <c r="F200" t="s">
        <v>6</v>
      </c>
      <c r="G200" s="3">
        <v>43535</v>
      </c>
      <c r="H200" s="2">
        <v>310000</v>
      </c>
      <c r="I200" s="12">
        <v>20190363</v>
      </c>
      <c r="J200" s="5">
        <v>1</v>
      </c>
      <c r="K200" s="5">
        <f t="shared" si="15"/>
        <v>1</v>
      </c>
      <c r="L200" s="5">
        <f t="shared" si="13"/>
        <v>0</v>
      </c>
      <c r="M200" s="5">
        <f t="shared" si="14"/>
        <v>0</v>
      </c>
      <c r="N200" s="56" t="str">
        <f t="shared" si="12"/>
        <v>Coldwell Banker Apex, REALTORS</v>
      </c>
    </row>
    <row r="201" spans="1:14" ht="13.5" customHeight="1" x14ac:dyDescent="0.2">
      <c r="A201" t="s">
        <v>722</v>
      </c>
      <c r="B201" t="s">
        <v>1842</v>
      </c>
      <c r="C201" t="s">
        <v>1232</v>
      </c>
      <c r="D201" t="s">
        <v>1180</v>
      </c>
      <c r="E201" t="s">
        <v>2336</v>
      </c>
      <c r="F201" t="s">
        <v>425</v>
      </c>
      <c r="G201" s="3">
        <v>43504</v>
      </c>
      <c r="H201" s="2">
        <v>490000</v>
      </c>
      <c r="I201" s="12">
        <v>20190131</v>
      </c>
      <c r="J201" s="5">
        <v>1</v>
      </c>
      <c r="K201" s="5">
        <f t="shared" si="15"/>
        <v>1</v>
      </c>
      <c r="L201" s="5">
        <f t="shared" si="13"/>
        <v>0</v>
      </c>
      <c r="M201" s="5">
        <f t="shared" si="14"/>
        <v>0</v>
      </c>
      <c r="N201" s="56" t="str">
        <f t="shared" si="12"/>
        <v>Coldwell Banker Apex, REALTORS</v>
      </c>
    </row>
    <row r="202" spans="1:14" ht="13.5" customHeight="1" x14ac:dyDescent="0.2">
      <c r="A202" t="s">
        <v>722</v>
      </c>
      <c r="B202" t="s">
        <v>1842</v>
      </c>
      <c r="C202" t="s">
        <v>1905</v>
      </c>
      <c r="D202" t="s">
        <v>1258</v>
      </c>
      <c r="E202" t="s">
        <v>3011</v>
      </c>
      <c r="F202" t="s">
        <v>121</v>
      </c>
      <c r="G202" s="3">
        <v>43585</v>
      </c>
      <c r="H202" s="2">
        <v>329900</v>
      </c>
      <c r="I202" s="12">
        <v>20190700</v>
      </c>
      <c r="J202" s="5">
        <v>1</v>
      </c>
      <c r="K202" s="5">
        <f t="shared" si="15"/>
        <v>1</v>
      </c>
      <c r="L202" s="5">
        <f t="shared" si="13"/>
        <v>0</v>
      </c>
      <c r="M202" s="5">
        <f t="shared" si="14"/>
        <v>0</v>
      </c>
      <c r="N202" s="56" t="str">
        <f t="shared" si="12"/>
        <v>Coldwell Banker Apex, REALTORS</v>
      </c>
    </row>
    <row r="203" spans="1:14" ht="13.5" customHeight="1" x14ac:dyDescent="0.2">
      <c r="A203" t="s">
        <v>714</v>
      </c>
      <c r="B203" t="s">
        <v>1099</v>
      </c>
      <c r="C203" t="s">
        <v>2606</v>
      </c>
      <c r="D203" t="s">
        <v>1286</v>
      </c>
      <c r="E203" t="s">
        <v>3196</v>
      </c>
      <c r="F203" t="s">
        <v>1126</v>
      </c>
      <c r="G203" s="3">
        <v>43602</v>
      </c>
      <c r="H203" s="2">
        <v>162500</v>
      </c>
      <c r="I203" s="12" t="s">
        <v>838</v>
      </c>
      <c r="J203" s="5">
        <v>1</v>
      </c>
      <c r="K203" s="5">
        <f t="shared" si="15"/>
        <v>0</v>
      </c>
      <c r="L203" s="5">
        <f t="shared" si="13"/>
        <v>0</v>
      </c>
      <c r="M203" s="5">
        <f t="shared" si="14"/>
        <v>0</v>
      </c>
      <c r="N203" s="56" t="str">
        <f t="shared" si="12"/>
        <v>Keller Williams Realty - Waco</v>
      </c>
    </row>
    <row r="204" spans="1:14" ht="13.5" customHeight="1" x14ac:dyDescent="0.2">
      <c r="A204" t="s">
        <v>714</v>
      </c>
      <c r="B204" t="s">
        <v>1099</v>
      </c>
      <c r="C204" t="s">
        <v>1298</v>
      </c>
      <c r="D204" t="s">
        <v>1036</v>
      </c>
      <c r="E204" t="s">
        <v>2319</v>
      </c>
      <c r="F204" t="s">
        <v>6</v>
      </c>
      <c r="G204" s="3">
        <v>43503</v>
      </c>
      <c r="H204" s="2">
        <v>259115</v>
      </c>
      <c r="I204" s="12" t="s">
        <v>838</v>
      </c>
      <c r="J204" s="5">
        <v>1</v>
      </c>
      <c r="K204" s="5">
        <f t="shared" si="15"/>
        <v>0</v>
      </c>
      <c r="L204" s="5">
        <f t="shared" si="13"/>
        <v>0</v>
      </c>
      <c r="M204" s="5">
        <f t="shared" si="14"/>
        <v>0</v>
      </c>
      <c r="N204" s="56" t="str">
        <f>IF(B204="",#REF!,B204)</f>
        <v>Keller Williams Realty - Waco</v>
      </c>
    </row>
    <row r="205" spans="1:14" ht="13.5" customHeight="1" x14ac:dyDescent="0.2">
      <c r="A205" t="s">
        <v>714</v>
      </c>
      <c r="B205" t="s">
        <v>1099</v>
      </c>
      <c r="C205" t="s">
        <v>1835</v>
      </c>
      <c r="D205" t="s">
        <v>1858</v>
      </c>
      <c r="E205" t="s">
        <v>2325</v>
      </c>
      <c r="F205" t="s">
        <v>1126</v>
      </c>
      <c r="G205" s="3">
        <v>43504</v>
      </c>
      <c r="H205" s="2">
        <v>169900</v>
      </c>
      <c r="I205" s="12" t="s">
        <v>838</v>
      </c>
      <c r="J205" s="5">
        <v>1</v>
      </c>
      <c r="K205" s="5">
        <f t="shared" si="15"/>
        <v>0</v>
      </c>
      <c r="L205" s="5">
        <f t="shared" si="13"/>
        <v>0</v>
      </c>
      <c r="M205" s="5">
        <f t="shared" si="14"/>
        <v>0</v>
      </c>
      <c r="N205" s="56" t="str">
        <f t="shared" si="12"/>
        <v>Keller Williams Realty - Waco</v>
      </c>
    </row>
    <row r="206" spans="1:14" ht="13.5" customHeight="1" x14ac:dyDescent="0.2">
      <c r="A206" t="s">
        <v>714</v>
      </c>
      <c r="B206" t="s">
        <v>1099</v>
      </c>
      <c r="C206" t="s">
        <v>692</v>
      </c>
      <c r="D206" t="s">
        <v>1842</v>
      </c>
      <c r="E206" t="s">
        <v>2192</v>
      </c>
      <c r="F206" t="s">
        <v>6</v>
      </c>
      <c r="G206" s="3">
        <v>43486</v>
      </c>
      <c r="H206" s="2">
        <v>103000</v>
      </c>
      <c r="I206" s="12" t="s">
        <v>838</v>
      </c>
      <c r="J206" s="5">
        <v>1</v>
      </c>
      <c r="K206" s="5">
        <f t="shared" si="15"/>
        <v>0</v>
      </c>
      <c r="L206" s="5">
        <f t="shared" si="13"/>
        <v>0</v>
      </c>
      <c r="M206" s="5">
        <f t="shared" si="14"/>
        <v>0</v>
      </c>
      <c r="N206" s="56" t="str">
        <f t="shared" si="12"/>
        <v>Keller Williams Realty - Waco</v>
      </c>
    </row>
    <row r="207" spans="1:14" ht="13.5" customHeight="1" x14ac:dyDescent="0.2">
      <c r="A207" t="s">
        <v>1569</v>
      </c>
      <c r="B207" t="s">
        <v>1099</v>
      </c>
      <c r="C207" t="s">
        <v>326</v>
      </c>
      <c r="D207" t="s">
        <v>1844</v>
      </c>
      <c r="E207" t="s">
        <v>2504</v>
      </c>
      <c r="F207" t="s">
        <v>911</v>
      </c>
      <c r="G207" s="3">
        <v>43528</v>
      </c>
      <c r="H207" s="2">
        <v>107000</v>
      </c>
      <c r="I207" s="12" t="s">
        <v>838</v>
      </c>
      <c r="J207" s="5">
        <v>1</v>
      </c>
      <c r="K207" s="5">
        <f t="shared" si="15"/>
        <v>0</v>
      </c>
      <c r="L207" s="5">
        <f t="shared" si="13"/>
        <v>0</v>
      </c>
      <c r="M207" s="5">
        <f t="shared" si="14"/>
        <v>0</v>
      </c>
      <c r="N207" s="56" t="str">
        <f>IF(B207="",#REF!,B207)</f>
        <v>Keller Williams Realty - Waco</v>
      </c>
    </row>
    <row r="208" spans="1:14" ht="13.5" customHeight="1" x14ac:dyDescent="0.2">
      <c r="A208" t="s">
        <v>977</v>
      </c>
      <c r="B208" t="s">
        <v>125</v>
      </c>
      <c r="C208" t="s">
        <v>1298</v>
      </c>
      <c r="D208" t="s">
        <v>1036</v>
      </c>
      <c r="E208" t="s">
        <v>2414</v>
      </c>
      <c r="F208" t="s">
        <v>11</v>
      </c>
      <c r="G208" s="3">
        <v>43518</v>
      </c>
      <c r="H208" s="2">
        <v>165000</v>
      </c>
      <c r="I208" s="12" t="s">
        <v>838</v>
      </c>
      <c r="J208" s="5">
        <v>1</v>
      </c>
      <c r="K208" s="5">
        <f t="shared" si="15"/>
        <v>0</v>
      </c>
      <c r="L208" s="5">
        <f t="shared" si="13"/>
        <v>0</v>
      </c>
      <c r="M208" s="5">
        <f t="shared" si="14"/>
        <v>0</v>
      </c>
      <c r="N208" s="56" t="str">
        <f t="shared" si="12"/>
        <v>Marak Realty</v>
      </c>
    </row>
    <row r="209" spans="1:14" ht="13.5" customHeight="1" x14ac:dyDescent="0.2">
      <c r="A209" t="s">
        <v>408</v>
      </c>
      <c r="B209" t="s">
        <v>197</v>
      </c>
      <c r="C209" t="s">
        <v>1855</v>
      </c>
      <c r="D209" t="s">
        <v>1854</v>
      </c>
      <c r="E209" t="s">
        <v>2472</v>
      </c>
      <c r="F209" t="s">
        <v>6</v>
      </c>
      <c r="G209" s="3">
        <v>43524</v>
      </c>
      <c r="H209" s="2">
        <v>218000</v>
      </c>
      <c r="I209" s="12" t="s">
        <v>838</v>
      </c>
      <c r="J209" s="5">
        <v>1</v>
      </c>
      <c r="K209" s="5">
        <f t="shared" si="15"/>
        <v>0</v>
      </c>
      <c r="L209" s="5">
        <f t="shared" si="13"/>
        <v>0</v>
      </c>
      <c r="M209" s="5">
        <f t="shared" si="14"/>
        <v>0</v>
      </c>
      <c r="N209" s="56" t="str">
        <f>IF(B209="",#REF!,B209)</f>
        <v>Carbajal Realty</v>
      </c>
    </row>
    <row r="210" spans="1:14" ht="13.5" customHeight="1" x14ac:dyDescent="0.2">
      <c r="A210" t="s">
        <v>408</v>
      </c>
      <c r="B210" t="s">
        <v>197</v>
      </c>
      <c r="C210" t="s">
        <v>1691</v>
      </c>
      <c r="D210" t="s">
        <v>5</v>
      </c>
      <c r="E210" t="s">
        <v>2260</v>
      </c>
      <c r="F210" t="s">
        <v>6</v>
      </c>
      <c r="G210" s="3">
        <v>43496</v>
      </c>
      <c r="H210" s="2">
        <v>180000</v>
      </c>
      <c r="I210" s="12" t="s">
        <v>838</v>
      </c>
      <c r="J210" s="5">
        <v>1</v>
      </c>
      <c r="K210" s="5">
        <f t="shared" si="15"/>
        <v>0</v>
      </c>
      <c r="L210" s="5">
        <f t="shared" si="13"/>
        <v>0</v>
      </c>
      <c r="M210" s="5">
        <f t="shared" si="14"/>
        <v>0</v>
      </c>
      <c r="N210" s="56" t="str">
        <f>IF(B210="",#REF!,B210)</f>
        <v>Carbajal Realty</v>
      </c>
    </row>
    <row r="211" spans="1:14" ht="13.5" customHeight="1" x14ac:dyDescent="0.2">
      <c r="A211" t="s">
        <v>1081</v>
      </c>
      <c r="B211" t="s">
        <v>1036</v>
      </c>
      <c r="C211" t="s">
        <v>152</v>
      </c>
      <c r="D211" t="s">
        <v>1842</v>
      </c>
      <c r="E211" t="s">
        <v>2554</v>
      </c>
      <c r="F211" t="s">
        <v>7</v>
      </c>
      <c r="G211" s="3">
        <v>43532</v>
      </c>
      <c r="H211" s="2">
        <v>570000</v>
      </c>
      <c r="I211" s="12">
        <v>20190140</v>
      </c>
      <c r="J211" s="5">
        <v>1</v>
      </c>
      <c r="K211" s="5">
        <f t="shared" si="15"/>
        <v>1</v>
      </c>
      <c r="L211" s="5">
        <f t="shared" si="13"/>
        <v>0</v>
      </c>
      <c r="M211" s="5">
        <f t="shared" si="14"/>
        <v>0</v>
      </c>
      <c r="N211" s="56" t="str">
        <f t="shared" si="12"/>
        <v>Bentwood Realty</v>
      </c>
    </row>
    <row r="212" spans="1:14" ht="13.5" customHeight="1" x14ac:dyDescent="0.2">
      <c r="A212" t="s">
        <v>1081</v>
      </c>
      <c r="B212" t="s">
        <v>1036</v>
      </c>
      <c r="C212" t="s">
        <v>1629</v>
      </c>
      <c r="D212" t="s">
        <v>1840</v>
      </c>
      <c r="E212" t="s">
        <v>2296</v>
      </c>
      <c r="F212" t="s">
        <v>6</v>
      </c>
      <c r="G212" s="3">
        <v>43500</v>
      </c>
      <c r="H212" s="2">
        <v>358000</v>
      </c>
      <c r="I212" s="12">
        <v>20182101</v>
      </c>
      <c r="J212" s="5">
        <v>1</v>
      </c>
      <c r="K212" s="5">
        <f t="shared" si="15"/>
        <v>1</v>
      </c>
      <c r="L212" s="5">
        <f t="shared" si="13"/>
        <v>0</v>
      </c>
      <c r="M212" s="5">
        <f t="shared" si="14"/>
        <v>0</v>
      </c>
      <c r="N212" s="56" t="str">
        <f t="shared" si="12"/>
        <v>Bentwood Realty</v>
      </c>
    </row>
    <row r="213" spans="1:14" ht="13.5" customHeight="1" x14ac:dyDescent="0.2">
      <c r="A213" t="s">
        <v>1081</v>
      </c>
      <c r="B213" t="s">
        <v>1036</v>
      </c>
      <c r="C213" t="s">
        <v>710</v>
      </c>
      <c r="D213" t="s">
        <v>303</v>
      </c>
      <c r="E213" t="s">
        <v>2820</v>
      </c>
      <c r="F213" t="s">
        <v>7</v>
      </c>
      <c r="G213" s="3">
        <v>43563</v>
      </c>
      <c r="H213" s="2">
        <v>310000</v>
      </c>
      <c r="I213" s="12" t="s">
        <v>838</v>
      </c>
      <c r="J213" s="5">
        <v>1</v>
      </c>
      <c r="K213" s="5">
        <f t="shared" si="15"/>
        <v>0</v>
      </c>
      <c r="L213" s="5">
        <f t="shared" si="13"/>
        <v>0</v>
      </c>
      <c r="M213" s="5">
        <f t="shared" si="14"/>
        <v>0</v>
      </c>
      <c r="N213" s="56" t="str">
        <f>IF(B213="",#REF!,B213)</f>
        <v>Bentwood Realty</v>
      </c>
    </row>
    <row r="214" spans="1:14" ht="13.5" customHeight="1" x14ac:dyDescent="0.2">
      <c r="A214" t="s">
        <v>1081</v>
      </c>
      <c r="B214" t="s">
        <v>1036</v>
      </c>
      <c r="C214" t="s">
        <v>28</v>
      </c>
      <c r="D214" t="s">
        <v>1031</v>
      </c>
      <c r="E214" t="s">
        <v>2188</v>
      </c>
      <c r="F214" t="s">
        <v>911</v>
      </c>
      <c r="G214" s="3">
        <v>43483</v>
      </c>
      <c r="H214" s="2">
        <v>130000</v>
      </c>
      <c r="I214" s="12" t="s">
        <v>838</v>
      </c>
      <c r="J214" s="5">
        <v>1</v>
      </c>
      <c r="K214" s="5">
        <f t="shared" si="15"/>
        <v>0</v>
      </c>
      <c r="L214" s="5">
        <f t="shared" si="13"/>
        <v>0</v>
      </c>
      <c r="M214" s="5">
        <f t="shared" si="14"/>
        <v>0</v>
      </c>
      <c r="N214" s="56" t="str">
        <f>IF(B214="",#REF!,B214)</f>
        <v>Bentwood Realty</v>
      </c>
    </row>
    <row r="215" spans="1:14" ht="13.5" customHeight="1" x14ac:dyDescent="0.2">
      <c r="A215" t="s">
        <v>1081</v>
      </c>
      <c r="B215" t="s">
        <v>1036</v>
      </c>
      <c r="C215" t="s">
        <v>546</v>
      </c>
      <c r="D215" t="s">
        <v>547</v>
      </c>
      <c r="E215" t="s">
        <v>2744</v>
      </c>
      <c r="F215" t="s">
        <v>6</v>
      </c>
      <c r="G215" s="3">
        <v>43553</v>
      </c>
      <c r="H215" s="2">
        <v>297566</v>
      </c>
      <c r="I215" s="12" t="s">
        <v>838</v>
      </c>
      <c r="J215" s="5">
        <v>1</v>
      </c>
      <c r="K215" s="5">
        <f t="shared" si="15"/>
        <v>0</v>
      </c>
      <c r="L215" s="5">
        <f t="shared" si="13"/>
        <v>0</v>
      </c>
      <c r="M215" s="5">
        <f t="shared" si="14"/>
        <v>0</v>
      </c>
      <c r="N215" s="56" t="str">
        <f t="shared" ref="N215:N264" si="16">IF(B215="",B214,B215)</f>
        <v>Bentwood Realty</v>
      </c>
    </row>
    <row r="216" spans="1:14" ht="13.5" customHeight="1" x14ac:dyDescent="0.2">
      <c r="A216" t="s">
        <v>1081</v>
      </c>
      <c r="B216" t="s">
        <v>1036</v>
      </c>
      <c r="C216" t="s">
        <v>722</v>
      </c>
      <c r="D216" t="s">
        <v>1842</v>
      </c>
      <c r="E216" t="s">
        <v>3060</v>
      </c>
      <c r="F216" t="s">
        <v>425</v>
      </c>
      <c r="G216" s="3">
        <v>43588</v>
      </c>
      <c r="H216" s="2">
        <v>433000</v>
      </c>
      <c r="I216" s="12" t="s">
        <v>838</v>
      </c>
      <c r="J216" s="5">
        <v>1</v>
      </c>
      <c r="K216" s="5">
        <f t="shared" si="15"/>
        <v>0</v>
      </c>
      <c r="L216" s="5">
        <f t="shared" si="13"/>
        <v>0</v>
      </c>
      <c r="M216" s="5">
        <f t="shared" si="14"/>
        <v>0</v>
      </c>
      <c r="N216" s="56" t="str">
        <f t="shared" si="16"/>
        <v>Bentwood Realty</v>
      </c>
    </row>
    <row r="217" spans="1:14" ht="13.5" customHeight="1" x14ac:dyDescent="0.2">
      <c r="A217" t="s">
        <v>1081</v>
      </c>
      <c r="B217" t="s">
        <v>1036</v>
      </c>
      <c r="C217" t="s">
        <v>1298</v>
      </c>
      <c r="D217" t="s">
        <v>1036</v>
      </c>
      <c r="E217" t="s">
        <v>2331</v>
      </c>
      <c r="F217" t="s">
        <v>1126</v>
      </c>
      <c r="G217" s="3">
        <v>43504</v>
      </c>
      <c r="H217" s="2">
        <v>286030</v>
      </c>
      <c r="I217" s="12" t="s">
        <v>838</v>
      </c>
      <c r="J217" s="5">
        <v>1</v>
      </c>
      <c r="K217" s="5">
        <f t="shared" si="15"/>
        <v>0</v>
      </c>
      <c r="L217" s="5">
        <f t="shared" si="13"/>
        <v>0</v>
      </c>
      <c r="M217" s="5">
        <f t="shared" si="14"/>
        <v>0</v>
      </c>
      <c r="N217" s="56" t="str">
        <f t="shared" si="16"/>
        <v>Bentwood Realty</v>
      </c>
    </row>
    <row r="218" spans="1:14" ht="13.5" customHeight="1" x14ac:dyDescent="0.2">
      <c r="A218" t="s">
        <v>1081</v>
      </c>
      <c r="B218" t="s">
        <v>1036</v>
      </c>
      <c r="C218" t="s">
        <v>1906</v>
      </c>
      <c r="D218" t="s">
        <v>1099</v>
      </c>
      <c r="E218" t="s">
        <v>2486</v>
      </c>
      <c r="F218" t="s">
        <v>6</v>
      </c>
      <c r="G218" s="3">
        <v>43525</v>
      </c>
      <c r="H218" s="2">
        <v>160000</v>
      </c>
      <c r="I218" s="12" t="s">
        <v>838</v>
      </c>
      <c r="J218" s="5">
        <v>1</v>
      </c>
      <c r="K218" s="5">
        <f t="shared" si="15"/>
        <v>0</v>
      </c>
      <c r="L218" s="5">
        <f t="shared" si="13"/>
        <v>0</v>
      </c>
      <c r="M218" s="5">
        <f t="shared" si="14"/>
        <v>0</v>
      </c>
      <c r="N218" s="56" t="str">
        <f t="shared" si="16"/>
        <v>Bentwood Realty</v>
      </c>
    </row>
    <row r="219" spans="1:14" ht="13.5" customHeight="1" x14ac:dyDescent="0.2">
      <c r="A219" t="s">
        <v>1081</v>
      </c>
      <c r="B219" t="s">
        <v>1036</v>
      </c>
      <c r="C219" t="s">
        <v>1848</v>
      </c>
      <c r="D219" t="s">
        <v>1036</v>
      </c>
      <c r="E219" t="s">
        <v>2753</v>
      </c>
      <c r="F219" t="s">
        <v>6</v>
      </c>
      <c r="G219" s="3">
        <v>43556</v>
      </c>
      <c r="H219" s="2">
        <v>180000</v>
      </c>
      <c r="I219" s="12" t="s">
        <v>838</v>
      </c>
      <c r="J219" s="5">
        <v>1</v>
      </c>
      <c r="K219" s="5">
        <f t="shared" si="15"/>
        <v>0</v>
      </c>
      <c r="L219" s="5">
        <f t="shared" si="13"/>
        <v>0</v>
      </c>
      <c r="M219" s="5">
        <f t="shared" si="14"/>
        <v>0</v>
      </c>
      <c r="N219" s="56" t="str">
        <f t="shared" si="16"/>
        <v>Bentwood Realty</v>
      </c>
    </row>
    <row r="220" spans="1:14" ht="13.5" customHeight="1" x14ac:dyDescent="0.2">
      <c r="A220" t="s">
        <v>1081</v>
      </c>
      <c r="B220" t="s">
        <v>1036</v>
      </c>
      <c r="C220" t="s">
        <v>307</v>
      </c>
      <c r="D220" t="s">
        <v>1036</v>
      </c>
      <c r="E220" t="s">
        <v>2156</v>
      </c>
      <c r="F220" t="s">
        <v>6</v>
      </c>
      <c r="G220" s="3">
        <v>43480</v>
      </c>
      <c r="H220" s="2">
        <v>150000</v>
      </c>
      <c r="I220" s="12">
        <v>20190852</v>
      </c>
      <c r="J220" s="5">
        <v>1</v>
      </c>
      <c r="K220" s="5">
        <f t="shared" si="15"/>
        <v>1</v>
      </c>
      <c r="L220" s="5">
        <f t="shared" si="13"/>
        <v>0</v>
      </c>
      <c r="M220" s="5">
        <f t="shared" si="14"/>
        <v>0</v>
      </c>
      <c r="N220" s="56" t="str">
        <f t="shared" si="16"/>
        <v>Bentwood Realty</v>
      </c>
    </row>
    <row r="221" spans="1:14" ht="13.5" customHeight="1" x14ac:dyDescent="0.2">
      <c r="A221" t="s">
        <v>1081</v>
      </c>
      <c r="B221" t="s">
        <v>1036</v>
      </c>
      <c r="C221" t="s">
        <v>307</v>
      </c>
      <c r="D221" t="s">
        <v>1036</v>
      </c>
      <c r="E221" t="s">
        <v>2897</v>
      </c>
      <c r="F221" t="s">
        <v>425</v>
      </c>
      <c r="G221" s="3">
        <v>43572</v>
      </c>
      <c r="H221" s="2">
        <v>493000</v>
      </c>
      <c r="I221" s="12" t="s">
        <v>838</v>
      </c>
      <c r="J221" s="5">
        <v>1</v>
      </c>
      <c r="K221" s="5">
        <f t="shared" si="15"/>
        <v>0</v>
      </c>
      <c r="L221" s="5">
        <f t="shared" si="13"/>
        <v>0</v>
      </c>
      <c r="M221" s="5">
        <f t="shared" si="14"/>
        <v>0</v>
      </c>
      <c r="N221" s="56" t="str">
        <f t="shared" si="16"/>
        <v>Bentwood Realty</v>
      </c>
    </row>
    <row r="222" spans="1:14" ht="13.5" customHeight="1" x14ac:dyDescent="0.2">
      <c r="A222" t="s">
        <v>1081</v>
      </c>
      <c r="B222" t="s">
        <v>1036</v>
      </c>
      <c r="C222" t="s">
        <v>1040</v>
      </c>
      <c r="D222" t="s">
        <v>5</v>
      </c>
      <c r="E222" t="s">
        <v>2280</v>
      </c>
      <c r="F222" t="s">
        <v>216</v>
      </c>
      <c r="G222" s="3">
        <v>43497</v>
      </c>
      <c r="H222" s="2">
        <v>145375</v>
      </c>
      <c r="I222" s="12" t="s">
        <v>838</v>
      </c>
      <c r="J222" s="5">
        <v>1</v>
      </c>
      <c r="K222" s="5">
        <f t="shared" si="15"/>
        <v>0</v>
      </c>
      <c r="L222" s="5">
        <f t="shared" si="13"/>
        <v>0</v>
      </c>
      <c r="M222" s="5">
        <f t="shared" si="14"/>
        <v>0</v>
      </c>
      <c r="N222" s="56" t="str">
        <f>IF(B222="",#REF!,B222)</f>
        <v>Bentwood Realty</v>
      </c>
    </row>
    <row r="223" spans="1:14" ht="13.5" customHeight="1" x14ac:dyDescent="0.2">
      <c r="A223" t="s">
        <v>1081</v>
      </c>
      <c r="B223" t="s">
        <v>1036</v>
      </c>
      <c r="C223" t="s">
        <v>549</v>
      </c>
      <c r="D223" t="s">
        <v>1180</v>
      </c>
      <c r="E223" t="s">
        <v>3281</v>
      </c>
      <c r="F223" t="s">
        <v>7</v>
      </c>
      <c r="G223" s="3">
        <v>43609</v>
      </c>
      <c r="H223" s="2">
        <v>219000</v>
      </c>
      <c r="I223" s="12" t="s">
        <v>838</v>
      </c>
      <c r="J223" s="5">
        <v>1</v>
      </c>
      <c r="K223" s="5">
        <f t="shared" si="15"/>
        <v>0</v>
      </c>
      <c r="L223" s="5">
        <f t="shared" si="13"/>
        <v>0</v>
      </c>
      <c r="M223" s="5">
        <f t="shared" si="14"/>
        <v>0</v>
      </c>
      <c r="N223" s="56" t="str">
        <f t="shared" si="16"/>
        <v>Bentwood Realty</v>
      </c>
    </row>
    <row r="224" spans="1:14" ht="13.5" customHeight="1" x14ac:dyDescent="0.2">
      <c r="A224" t="s">
        <v>1081</v>
      </c>
      <c r="B224" t="s">
        <v>1036</v>
      </c>
      <c r="C224" t="s">
        <v>326</v>
      </c>
      <c r="D224" t="s">
        <v>1844</v>
      </c>
      <c r="E224" t="s">
        <v>2222</v>
      </c>
      <c r="F224" t="s">
        <v>6</v>
      </c>
      <c r="G224" s="3">
        <v>43490</v>
      </c>
      <c r="H224" s="2">
        <v>112000</v>
      </c>
      <c r="I224" s="12" t="s">
        <v>838</v>
      </c>
      <c r="J224" s="5">
        <v>1</v>
      </c>
      <c r="K224" s="5">
        <f t="shared" si="15"/>
        <v>0</v>
      </c>
      <c r="L224" s="5">
        <f t="shared" si="13"/>
        <v>0</v>
      </c>
      <c r="M224" s="5">
        <f t="shared" si="14"/>
        <v>0</v>
      </c>
      <c r="N224" s="56" t="str">
        <f t="shared" si="16"/>
        <v>Bentwood Realty</v>
      </c>
    </row>
    <row r="225" spans="1:14" ht="13.5" customHeight="1" x14ac:dyDescent="0.2">
      <c r="A225" t="s">
        <v>1081</v>
      </c>
      <c r="B225" t="s">
        <v>1036</v>
      </c>
      <c r="C225" t="s">
        <v>563</v>
      </c>
      <c r="D225" t="s">
        <v>1840</v>
      </c>
      <c r="E225" t="s">
        <v>2821</v>
      </c>
      <c r="F225" t="s">
        <v>6</v>
      </c>
      <c r="G225" s="3">
        <v>43563</v>
      </c>
      <c r="H225" s="2">
        <v>490000</v>
      </c>
      <c r="I225" s="12" t="s">
        <v>838</v>
      </c>
      <c r="J225" s="5">
        <v>1</v>
      </c>
      <c r="K225" s="5">
        <f t="shared" si="15"/>
        <v>0</v>
      </c>
      <c r="L225" s="5">
        <f t="shared" si="13"/>
        <v>0</v>
      </c>
      <c r="M225" s="5">
        <f t="shared" si="14"/>
        <v>0</v>
      </c>
      <c r="N225" s="56" t="str">
        <f>IF(B225="",#REF!,B225)</f>
        <v>Bentwood Realty</v>
      </c>
    </row>
    <row r="226" spans="1:14" ht="13.5" customHeight="1" x14ac:dyDescent="0.2">
      <c r="A226" t="s">
        <v>1081</v>
      </c>
      <c r="B226" t="s">
        <v>1036</v>
      </c>
      <c r="C226" t="s">
        <v>15</v>
      </c>
      <c r="D226" t="s">
        <v>118</v>
      </c>
      <c r="E226" t="s">
        <v>2521</v>
      </c>
      <c r="F226" t="s">
        <v>70</v>
      </c>
      <c r="G226" s="3">
        <v>43529</v>
      </c>
      <c r="H226" s="2">
        <v>99500</v>
      </c>
      <c r="I226" s="12" t="s">
        <v>838</v>
      </c>
      <c r="J226" s="5">
        <v>1</v>
      </c>
      <c r="K226" s="5">
        <f t="shared" si="15"/>
        <v>0</v>
      </c>
      <c r="L226" s="5">
        <f t="shared" si="13"/>
        <v>0</v>
      </c>
      <c r="M226" s="5">
        <f t="shared" si="14"/>
        <v>0</v>
      </c>
      <c r="N226" s="56" t="str">
        <f t="shared" si="16"/>
        <v>Bentwood Realty</v>
      </c>
    </row>
    <row r="227" spans="1:14" ht="13.5" customHeight="1" x14ac:dyDescent="0.2">
      <c r="A227" t="s">
        <v>1081</v>
      </c>
      <c r="B227" t="s">
        <v>1036</v>
      </c>
      <c r="C227" t="s">
        <v>566</v>
      </c>
      <c r="D227" t="s">
        <v>1842</v>
      </c>
      <c r="E227" t="s">
        <v>3030</v>
      </c>
      <c r="F227" t="s">
        <v>123</v>
      </c>
      <c r="G227" s="3">
        <v>43586</v>
      </c>
      <c r="H227" s="2">
        <v>146000</v>
      </c>
      <c r="I227" s="12">
        <v>20190055</v>
      </c>
      <c r="J227" s="5">
        <v>1</v>
      </c>
      <c r="K227" s="5">
        <f t="shared" si="15"/>
        <v>1</v>
      </c>
      <c r="L227" s="5">
        <f t="shared" si="13"/>
        <v>0</v>
      </c>
      <c r="M227" s="5">
        <f t="shared" si="14"/>
        <v>0</v>
      </c>
      <c r="N227" s="56" t="str">
        <f t="shared" si="16"/>
        <v>Bentwood Realty</v>
      </c>
    </row>
    <row r="228" spans="1:14" ht="13.5" customHeight="1" x14ac:dyDescent="0.2">
      <c r="A228" t="s">
        <v>1081</v>
      </c>
      <c r="B228" t="s">
        <v>1036</v>
      </c>
      <c r="C228" t="s">
        <v>25</v>
      </c>
      <c r="D228" t="s">
        <v>1840</v>
      </c>
      <c r="E228" t="s">
        <v>2627</v>
      </c>
      <c r="F228" t="s">
        <v>123</v>
      </c>
      <c r="G228" s="3">
        <v>43542</v>
      </c>
      <c r="H228" s="2">
        <v>264600</v>
      </c>
      <c r="I228" s="12" t="s">
        <v>838</v>
      </c>
      <c r="J228" s="5">
        <v>1</v>
      </c>
      <c r="K228" s="5">
        <f t="shared" si="15"/>
        <v>0</v>
      </c>
      <c r="L228" s="5">
        <f t="shared" si="13"/>
        <v>0</v>
      </c>
      <c r="M228" s="5">
        <f t="shared" si="14"/>
        <v>0</v>
      </c>
      <c r="N228" s="56" t="str">
        <f>IF(B228="",#REF!,B228)</f>
        <v>Bentwood Realty</v>
      </c>
    </row>
    <row r="229" spans="1:14" ht="13.5" customHeight="1" x14ac:dyDescent="0.2">
      <c r="A229" t="s">
        <v>1950</v>
      </c>
      <c r="B229" t="s">
        <v>5</v>
      </c>
      <c r="C229" t="s">
        <v>551</v>
      </c>
      <c r="D229" t="s">
        <v>1099</v>
      </c>
      <c r="E229" t="s">
        <v>2107</v>
      </c>
      <c r="F229" t="s">
        <v>1249</v>
      </c>
      <c r="G229" s="3">
        <v>43469</v>
      </c>
      <c r="H229" s="2">
        <v>270000</v>
      </c>
      <c r="I229" s="12" t="s">
        <v>838</v>
      </c>
      <c r="J229" s="5">
        <v>1</v>
      </c>
      <c r="K229" s="5">
        <f t="shared" si="15"/>
        <v>0</v>
      </c>
      <c r="L229" s="5">
        <f t="shared" si="13"/>
        <v>0</v>
      </c>
      <c r="M229" s="5">
        <f t="shared" si="14"/>
        <v>0</v>
      </c>
      <c r="N229" s="56" t="str">
        <f t="shared" si="16"/>
        <v>Magnolia Realty</v>
      </c>
    </row>
    <row r="230" spans="1:14" ht="13.5" customHeight="1" x14ac:dyDescent="0.2">
      <c r="A230" t="s">
        <v>1950</v>
      </c>
      <c r="B230" t="s">
        <v>5</v>
      </c>
      <c r="C230" t="s">
        <v>1301</v>
      </c>
      <c r="D230" t="s">
        <v>411</v>
      </c>
      <c r="E230" t="s">
        <v>2369</v>
      </c>
      <c r="F230" t="s">
        <v>287</v>
      </c>
      <c r="G230" s="3">
        <v>43511</v>
      </c>
      <c r="H230" s="2">
        <v>129900</v>
      </c>
      <c r="I230" s="12" t="s">
        <v>838</v>
      </c>
      <c r="J230" s="5">
        <v>1</v>
      </c>
      <c r="K230" s="5">
        <f t="shared" si="15"/>
        <v>0</v>
      </c>
      <c r="L230" s="5">
        <f t="shared" si="13"/>
        <v>0</v>
      </c>
      <c r="M230" s="5">
        <f t="shared" si="14"/>
        <v>0</v>
      </c>
      <c r="N230" s="56" t="str">
        <f t="shared" si="16"/>
        <v>Magnolia Realty</v>
      </c>
    </row>
    <row r="231" spans="1:14" ht="13.5" customHeight="1" x14ac:dyDescent="0.2">
      <c r="A231" t="s">
        <v>1950</v>
      </c>
      <c r="B231" t="s">
        <v>5</v>
      </c>
      <c r="C231" t="s">
        <v>1040</v>
      </c>
      <c r="D231" t="s">
        <v>5</v>
      </c>
      <c r="E231" t="s">
        <v>2386</v>
      </c>
      <c r="F231" t="s">
        <v>6</v>
      </c>
      <c r="G231" s="3">
        <v>43515</v>
      </c>
      <c r="H231" s="2">
        <v>159900</v>
      </c>
      <c r="I231" s="12" t="s">
        <v>838</v>
      </c>
      <c r="J231" s="5">
        <v>1</v>
      </c>
      <c r="K231" s="5">
        <f t="shared" si="15"/>
        <v>0</v>
      </c>
      <c r="L231" s="5">
        <f t="shared" si="13"/>
        <v>0</v>
      </c>
      <c r="M231" s="5">
        <f t="shared" si="14"/>
        <v>0</v>
      </c>
      <c r="N231" s="56" t="str">
        <f t="shared" si="16"/>
        <v>Magnolia Realty</v>
      </c>
    </row>
    <row r="232" spans="1:14" ht="13.5" customHeight="1" x14ac:dyDescent="0.2">
      <c r="A232" t="s">
        <v>1950</v>
      </c>
      <c r="B232" t="s">
        <v>5</v>
      </c>
      <c r="C232" t="s">
        <v>104</v>
      </c>
      <c r="D232" t="s">
        <v>1529</v>
      </c>
      <c r="E232" t="s">
        <v>2973</v>
      </c>
      <c r="F232" t="s">
        <v>11</v>
      </c>
      <c r="G232" s="3">
        <v>43581</v>
      </c>
      <c r="H232" s="2">
        <v>120000</v>
      </c>
      <c r="I232" s="12" t="s">
        <v>838</v>
      </c>
      <c r="J232" s="5">
        <v>1</v>
      </c>
      <c r="K232" s="5">
        <f t="shared" si="15"/>
        <v>0</v>
      </c>
      <c r="L232" s="5">
        <f t="shared" si="13"/>
        <v>0</v>
      </c>
      <c r="M232" s="5">
        <f t="shared" si="14"/>
        <v>0</v>
      </c>
      <c r="N232" s="56" t="str">
        <f t="shared" si="16"/>
        <v>Magnolia Realty</v>
      </c>
    </row>
    <row r="233" spans="1:14" ht="13.5" customHeight="1" x14ac:dyDescent="0.2">
      <c r="A233" t="s">
        <v>1950</v>
      </c>
      <c r="B233" t="s">
        <v>5</v>
      </c>
      <c r="C233" t="s">
        <v>1395</v>
      </c>
      <c r="D233" t="s">
        <v>1842</v>
      </c>
      <c r="E233" t="s">
        <v>151</v>
      </c>
      <c r="F233" t="s">
        <v>6</v>
      </c>
      <c r="G233" s="3">
        <v>43539</v>
      </c>
      <c r="H233" s="2">
        <v>205000</v>
      </c>
      <c r="I233" s="12" t="s">
        <v>838</v>
      </c>
      <c r="J233" s="5">
        <v>1</v>
      </c>
      <c r="K233" s="5">
        <f t="shared" si="15"/>
        <v>0</v>
      </c>
      <c r="L233" s="5">
        <f t="shared" si="13"/>
        <v>0</v>
      </c>
      <c r="M233" s="5">
        <f t="shared" si="14"/>
        <v>0</v>
      </c>
      <c r="N233" s="56" t="str">
        <f t="shared" si="16"/>
        <v>Magnolia Realty</v>
      </c>
    </row>
    <row r="234" spans="1:14" ht="13.5" customHeight="1" x14ac:dyDescent="0.2">
      <c r="A234" t="s">
        <v>1950</v>
      </c>
      <c r="B234" t="s">
        <v>5</v>
      </c>
      <c r="C234" t="s">
        <v>1706</v>
      </c>
      <c r="D234" t="s">
        <v>1707</v>
      </c>
      <c r="E234" t="s">
        <v>2673</v>
      </c>
      <c r="F234" t="s">
        <v>7</v>
      </c>
      <c r="G234" s="3">
        <v>43546</v>
      </c>
      <c r="H234" s="2">
        <v>97000</v>
      </c>
      <c r="I234" s="12" t="s">
        <v>838</v>
      </c>
      <c r="J234" s="5">
        <v>1</v>
      </c>
      <c r="K234" s="5">
        <f t="shared" si="15"/>
        <v>0</v>
      </c>
      <c r="L234" s="5">
        <f t="shared" si="13"/>
        <v>0</v>
      </c>
      <c r="M234" s="5">
        <f t="shared" si="14"/>
        <v>0</v>
      </c>
      <c r="N234" s="56" t="str">
        <f t="shared" si="16"/>
        <v>Magnolia Realty</v>
      </c>
    </row>
    <row r="235" spans="1:14" ht="13.5" customHeight="1" x14ac:dyDescent="0.2">
      <c r="A235" t="s">
        <v>1182</v>
      </c>
      <c r="B235" t="s">
        <v>1840</v>
      </c>
      <c r="C235" t="s">
        <v>1398</v>
      </c>
      <c r="D235" t="s">
        <v>1842</v>
      </c>
      <c r="E235" t="s">
        <v>2154</v>
      </c>
      <c r="F235" t="s">
        <v>6</v>
      </c>
      <c r="G235" s="3">
        <v>43480</v>
      </c>
      <c r="H235" s="2">
        <v>420000</v>
      </c>
      <c r="I235" s="12" t="s">
        <v>838</v>
      </c>
      <c r="J235" s="5">
        <v>1</v>
      </c>
      <c r="K235" s="5">
        <f t="shared" si="15"/>
        <v>0</v>
      </c>
      <c r="L235" s="5">
        <f t="shared" si="13"/>
        <v>0</v>
      </c>
      <c r="M235" s="5">
        <f t="shared" si="14"/>
        <v>0</v>
      </c>
      <c r="N235" s="56" t="str">
        <f t="shared" si="16"/>
        <v>Kelly, Realtors</v>
      </c>
    </row>
    <row r="236" spans="1:14" ht="13.5" customHeight="1" x14ac:dyDescent="0.2">
      <c r="A236" t="s">
        <v>370</v>
      </c>
      <c r="B236" t="s">
        <v>5</v>
      </c>
      <c r="C236" t="s">
        <v>430</v>
      </c>
      <c r="D236" t="s">
        <v>1258</v>
      </c>
      <c r="E236" t="s">
        <v>3064</v>
      </c>
      <c r="F236" t="s">
        <v>6</v>
      </c>
      <c r="G236" s="3">
        <v>43591</v>
      </c>
      <c r="H236" s="2">
        <v>150000</v>
      </c>
      <c r="I236" s="12" t="s">
        <v>838</v>
      </c>
      <c r="J236" s="5">
        <v>1</v>
      </c>
      <c r="K236" s="5">
        <f t="shared" si="15"/>
        <v>0</v>
      </c>
      <c r="L236" s="5">
        <f t="shared" si="13"/>
        <v>0</v>
      </c>
      <c r="M236" s="5">
        <f t="shared" si="14"/>
        <v>0</v>
      </c>
      <c r="N236" s="56" t="str">
        <f t="shared" si="16"/>
        <v>Magnolia Realty</v>
      </c>
    </row>
    <row r="237" spans="1:14" ht="13.5" customHeight="1" x14ac:dyDescent="0.2">
      <c r="A237" t="s">
        <v>370</v>
      </c>
      <c r="B237" t="s">
        <v>5</v>
      </c>
      <c r="C237" t="s">
        <v>764</v>
      </c>
      <c r="D237" t="s">
        <v>1842</v>
      </c>
      <c r="E237" t="s">
        <v>3310</v>
      </c>
      <c r="F237" t="s">
        <v>6</v>
      </c>
      <c r="G237" s="3">
        <v>43614</v>
      </c>
      <c r="H237" s="2">
        <v>375000</v>
      </c>
      <c r="I237" s="12" t="s">
        <v>838</v>
      </c>
      <c r="J237" s="5">
        <v>1</v>
      </c>
      <c r="K237" s="5">
        <f t="shared" si="15"/>
        <v>0</v>
      </c>
      <c r="L237" s="5">
        <f t="shared" si="13"/>
        <v>0</v>
      </c>
      <c r="M237" s="5">
        <f t="shared" si="14"/>
        <v>0</v>
      </c>
      <c r="N237" s="56" t="str">
        <f>IF(B237="",#REF!,B237)</f>
        <v>Magnolia Realty</v>
      </c>
    </row>
    <row r="238" spans="1:14" ht="13.5" customHeight="1" x14ac:dyDescent="0.2">
      <c r="A238" t="s">
        <v>1694</v>
      </c>
      <c r="B238" t="s">
        <v>1180</v>
      </c>
      <c r="C238" t="s">
        <v>1694</v>
      </c>
      <c r="D238" t="s">
        <v>1180</v>
      </c>
      <c r="E238" t="s">
        <v>2761</v>
      </c>
      <c r="F238" t="s">
        <v>6</v>
      </c>
      <c r="G238" s="3">
        <v>43556</v>
      </c>
      <c r="H238" s="2">
        <v>58000</v>
      </c>
      <c r="I238" s="12">
        <v>20190506</v>
      </c>
      <c r="J238" s="5">
        <v>1</v>
      </c>
      <c r="K238" s="5">
        <f t="shared" si="15"/>
        <v>1</v>
      </c>
      <c r="L238" s="5">
        <f t="shared" si="13"/>
        <v>1</v>
      </c>
      <c r="M238" s="5">
        <f t="shared" si="14"/>
        <v>1</v>
      </c>
      <c r="N238" s="56" t="str">
        <f t="shared" si="16"/>
        <v>Greater Waco Realty, Inc.</v>
      </c>
    </row>
    <row r="239" spans="1:14" ht="13.5" customHeight="1" x14ac:dyDescent="0.2">
      <c r="A239" t="s">
        <v>1694</v>
      </c>
      <c r="B239" t="s">
        <v>1180</v>
      </c>
      <c r="C239" t="s">
        <v>357</v>
      </c>
      <c r="D239" t="s">
        <v>1099</v>
      </c>
      <c r="E239" t="s">
        <v>3113</v>
      </c>
      <c r="F239" t="s">
        <v>6</v>
      </c>
      <c r="G239" s="3">
        <v>43595</v>
      </c>
      <c r="H239" s="2">
        <v>236500</v>
      </c>
      <c r="I239" s="12">
        <v>20190766</v>
      </c>
      <c r="J239" s="5">
        <v>1</v>
      </c>
      <c r="K239" s="5">
        <f t="shared" si="15"/>
        <v>1</v>
      </c>
      <c r="L239" s="5">
        <f t="shared" si="13"/>
        <v>0</v>
      </c>
      <c r="M239" s="5">
        <f t="shared" si="14"/>
        <v>0</v>
      </c>
      <c r="N239" s="56" t="str">
        <f t="shared" si="16"/>
        <v>Greater Waco Realty, Inc.</v>
      </c>
    </row>
    <row r="240" spans="1:14" ht="13.5" customHeight="1" x14ac:dyDescent="0.2">
      <c r="A240" t="s">
        <v>1694</v>
      </c>
      <c r="B240" t="s">
        <v>1180</v>
      </c>
      <c r="C240" t="s">
        <v>1222</v>
      </c>
      <c r="D240" t="s">
        <v>1099</v>
      </c>
      <c r="E240" t="s">
        <v>2311</v>
      </c>
      <c r="F240" t="s">
        <v>6</v>
      </c>
      <c r="G240" s="3">
        <v>43503</v>
      </c>
      <c r="H240" s="2">
        <v>119000</v>
      </c>
      <c r="I240" s="12">
        <v>20190201</v>
      </c>
      <c r="J240" s="5">
        <v>1</v>
      </c>
      <c r="K240" s="5">
        <f t="shared" si="15"/>
        <v>1</v>
      </c>
      <c r="L240" s="5">
        <f t="shared" si="13"/>
        <v>0</v>
      </c>
      <c r="M240" s="5">
        <f t="shared" si="14"/>
        <v>0</v>
      </c>
      <c r="N240" s="56" t="str">
        <f t="shared" si="16"/>
        <v>Greater Waco Realty, Inc.</v>
      </c>
    </row>
    <row r="241" spans="1:14" ht="13.5" customHeight="1" x14ac:dyDescent="0.2">
      <c r="A241" t="s">
        <v>1694</v>
      </c>
      <c r="B241" t="s">
        <v>1180</v>
      </c>
      <c r="C241" t="s">
        <v>827</v>
      </c>
      <c r="D241" t="s">
        <v>282</v>
      </c>
      <c r="E241" t="s">
        <v>2043</v>
      </c>
      <c r="F241" t="s">
        <v>1126</v>
      </c>
      <c r="G241" s="3">
        <v>43592</v>
      </c>
      <c r="H241" s="2">
        <v>148000</v>
      </c>
      <c r="I241" s="12" t="s">
        <v>838</v>
      </c>
      <c r="J241" s="5">
        <v>1</v>
      </c>
      <c r="K241" s="5">
        <f t="shared" si="15"/>
        <v>0</v>
      </c>
      <c r="L241" s="5">
        <f t="shared" si="13"/>
        <v>0</v>
      </c>
      <c r="M241" s="5">
        <f t="shared" si="14"/>
        <v>0</v>
      </c>
      <c r="N241" s="56" t="str">
        <f t="shared" si="16"/>
        <v>Greater Waco Realty, Inc.</v>
      </c>
    </row>
    <row r="242" spans="1:14" ht="13.5" customHeight="1" x14ac:dyDescent="0.2">
      <c r="A242" t="s">
        <v>1068</v>
      </c>
      <c r="B242" t="s">
        <v>1535</v>
      </c>
      <c r="C242" t="s">
        <v>1542</v>
      </c>
      <c r="D242" t="s">
        <v>1842</v>
      </c>
      <c r="E242" t="s">
        <v>3205</v>
      </c>
      <c r="F242" t="s">
        <v>6</v>
      </c>
      <c r="G242" s="3">
        <v>43605</v>
      </c>
      <c r="H242" s="2">
        <v>416000</v>
      </c>
      <c r="I242" s="12">
        <v>20190924</v>
      </c>
      <c r="J242" s="5">
        <v>1</v>
      </c>
      <c r="K242" s="5">
        <f t="shared" si="15"/>
        <v>1</v>
      </c>
      <c r="L242" s="5">
        <f t="shared" si="13"/>
        <v>0</v>
      </c>
      <c r="M242" s="5">
        <f t="shared" si="14"/>
        <v>0</v>
      </c>
      <c r="N242" s="56" t="str">
        <f t="shared" si="16"/>
        <v>Camille Johnson, REALTORS</v>
      </c>
    </row>
    <row r="243" spans="1:14" ht="13.5" customHeight="1" x14ac:dyDescent="0.2">
      <c r="A243" t="s">
        <v>1068</v>
      </c>
      <c r="B243" t="s">
        <v>1535</v>
      </c>
      <c r="C243" t="s">
        <v>1389</v>
      </c>
      <c r="D243" t="s">
        <v>1840</v>
      </c>
      <c r="E243" t="s">
        <v>2421</v>
      </c>
      <c r="F243" t="s">
        <v>6</v>
      </c>
      <c r="G243" s="3">
        <v>43518</v>
      </c>
      <c r="H243" s="2">
        <v>387000</v>
      </c>
      <c r="I243" s="12" t="s">
        <v>838</v>
      </c>
      <c r="J243" s="5">
        <v>1</v>
      </c>
      <c r="K243" s="5">
        <f t="shared" si="15"/>
        <v>0</v>
      </c>
      <c r="L243" s="5">
        <f t="shared" si="13"/>
        <v>0</v>
      </c>
      <c r="M243" s="5">
        <f t="shared" si="14"/>
        <v>0</v>
      </c>
      <c r="N243" s="56" t="str">
        <f t="shared" si="16"/>
        <v>Camille Johnson, REALTORS</v>
      </c>
    </row>
    <row r="244" spans="1:14" ht="13.5" customHeight="1" x14ac:dyDescent="0.2">
      <c r="A244" t="s">
        <v>1068</v>
      </c>
      <c r="B244" t="s">
        <v>1535</v>
      </c>
      <c r="C244" t="s">
        <v>849</v>
      </c>
      <c r="D244" t="s">
        <v>1854</v>
      </c>
      <c r="E244" t="s">
        <v>2416</v>
      </c>
      <c r="F244" t="s">
        <v>7</v>
      </c>
      <c r="G244" s="3">
        <v>43518</v>
      </c>
      <c r="H244" s="2">
        <v>293000</v>
      </c>
      <c r="I244" s="12" t="s">
        <v>838</v>
      </c>
      <c r="J244" s="5">
        <v>1</v>
      </c>
      <c r="K244" s="5">
        <f t="shared" si="15"/>
        <v>0</v>
      </c>
      <c r="L244" s="5">
        <f t="shared" si="13"/>
        <v>0</v>
      </c>
      <c r="M244" s="5">
        <f t="shared" si="14"/>
        <v>0</v>
      </c>
      <c r="N244" s="56" t="str">
        <f t="shared" si="16"/>
        <v>Camille Johnson, REALTORS</v>
      </c>
    </row>
    <row r="245" spans="1:14" ht="13.5" customHeight="1" x14ac:dyDescent="0.2">
      <c r="A245" t="s">
        <v>1068</v>
      </c>
      <c r="B245" t="s">
        <v>1535</v>
      </c>
      <c r="C245" t="s">
        <v>1270</v>
      </c>
      <c r="D245" t="s">
        <v>1535</v>
      </c>
      <c r="E245" t="s">
        <v>2872</v>
      </c>
      <c r="F245" t="s">
        <v>6</v>
      </c>
      <c r="G245" s="3">
        <v>43570</v>
      </c>
      <c r="H245" s="2">
        <v>250000</v>
      </c>
      <c r="I245" s="12" t="s">
        <v>838</v>
      </c>
      <c r="J245" s="5">
        <v>1</v>
      </c>
      <c r="K245" s="5">
        <f t="shared" si="15"/>
        <v>0</v>
      </c>
      <c r="L245" s="5">
        <f t="shared" si="13"/>
        <v>0</v>
      </c>
      <c r="M245" s="5">
        <f t="shared" si="14"/>
        <v>0</v>
      </c>
      <c r="N245" s="56" t="str">
        <f t="shared" si="16"/>
        <v>Camille Johnson, REALTORS</v>
      </c>
    </row>
    <row r="246" spans="1:14" ht="13.5" customHeight="1" x14ac:dyDescent="0.2">
      <c r="A246" t="s">
        <v>1068</v>
      </c>
      <c r="B246" t="s">
        <v>1535</v>
      </c>
      <c r="C246" t="s">
        <v>1883</v>
      </c>
      <c r="D246" t="s">
        <v>1475</v>
      </c>
      <c r="E246" t="s">
        <v>2183</v>
      </c>
      <c r="F246" t="s">
        <v>216</v>
      </c>
      <c r="G246" s="3">
        <v>43483</v>
      </c>
      <c r="H246" s="2">
        <v>233000</v>
      </c>
      <c r="I246" s="12" t="s">
        <v>838</v>
      </c>
      <c r="J246" s="5">
        <v>1</v>
      </c>
      <c r="K246" s="5">
        <f t="shared" si="15"/>
        <v>0</v>
      </c>
      <c r="L246" s="5">
        <f t="shared" si="13"/>
        <v>0</v>
      </c>
      <c r="M246" s="5">
        <f t="shared" si="14"/>
        <v>0</v>
      </c>
      <c r="N246" s="56" t="str">
        <f t="shared" si="16"/>
        <v>Camille Johnson, REALTORS</v>
      </c>
    </row>
    <row r="247" spans="1:14" ht="13.5" customHeight="1" x14ac:dyDescent="0.2">
      <c r="A247" t="s">
        <v>1068</v>
      </c>
      <c r="B247" t="s">
        <v>1535</v>
      </c>
      <c r="C247" t="s">
        <v>1897</v>
      </c>
      <c r="D247" t="s">
        <v>1842</v>
      </c>
      <c r="E247" t="s">
        <v>2913</v>
      </c>
      <c r="F247" t="s">
        <v>1249</v>
      </c>
      <c r="G247" s="3">
        <v>43573</v>
      </c>
      <c r="H247" s="2">
        <v>152150</v>
      </c>
      <c r="I247" s="12">
        <v>20190586</v>
      </c>
      <c r="J247" s="5">
        <v>1</v>
      </c>
      <c r="K247" s="5">
        <f t="shared" si="15"/>
        <v>1</v>
      </c>
      <c r="L247" s="5">
        <f t="shared" si="13"/>
        <v>0</v>
      </c>
      <c r="M247" s="5">
        <f t="shared" si="14"/>
        <v>0</v>
      </c>
      <c r="N247" s="56" t="str">
        <f t="shared" si="16"/>
        <v>Camille Johnson, REALTORS</v>
      </c>
    </row>
    <row r="248" spans="1:14" ht="13.5" customHeight="1" x14ac:dyDescent="0.2">
      <c r="A248" t="s">
        <v>1068</v>
      </c>
      <c r="B248" t="s">
        <v>1535</v>
      </c>
      <c r="C248" t="s">
        <v>1910</v>
      </c>
      <c r="D248" t="s">
        <v>1842</v>
      </c>
      <c r="E248" t="s">
        <v>2547</v>
      </c>
      <c r="F248" t="s">
        <v>1249</v>
      </c>
      <c r="G248" s="3">
        <v>43532</v>
      </c>
      <c r="H248" s="2">
        <v>256000</v>
      </c>
      <c r="I248" s="12">
        <v>20190298</v>
      </c>
      <c r="J248" s="5">
        <v>1</v>
      </c>
      <c r="K248" s="5">
        <f t="shared" si="15"/>
        <v>1</v>
      </c>
      <c r="L248" s="5">
        <f t="shared" si="13"/>
        <v>0</v>
      </c>
      <c r="M248" s="5">
        <f t="shared" si="14"/>
        <v>0</v>
      </c>
      <c r="N248" s="56" t="str">
        <f t="shared" si="16"/>
        <v>Camille Johnson, REALTORS</v>
      </c>
    </row>
    <row r="249" spans="1:14" ht="13.5" customHeight="1" x14ac:dyDescent="0.2">
      <c r="A249" t="s">
        <v>1068</v>
      </c>
      <c r="B249" t="s">
        <v>1535</v>
      </c>
      <c r="C249" t="s">
        <v>1841</v>
      </c>
      <c r="D249" t="s">
        <v>1840</v>
      </c>
      <c r="E249" t="s">
        <v>2129</v>
      </c>
      <c r="F249" t="s">
        <v>6</v>
      </c>
      <c r="G249" s="3">
        <v>43475</v>
      </c>
      <c r="H249" s="2">
        <v>135000</v>
      </c>
      <c r="I249" s="12">
        <v>20182806</v>
      </c>
      <c r="J249" s="5">
        <v>1</v>
      </c>
      <c r="K249" s="5">
        <f t="shared" si="15"/>
        <v>1</v>
      </c>
      <c r="L249" s="5">
        <f t="shared" si="13"/>
        <v>0</v>
      </c>
      <c r="M249" s="5">
        <f t="shared" si="14"/>
        <v>0</v>
      </c>
      <c r="N249" s="56" t="str">
        <f t="shared" si="16"/>
        <v>Camille Johnson, REALTORS</v>
      </c>
    </row>
    <row r="250" spans="1:14" ht="13.5" customHeight="1" x14ac:dyDescent="0.2">
      <c r="A250" t="s">
        <v>1729</v>
      </c>
      <c r="B250" t="s">
        <v>1036</v>
      </c>
      <c r="C250" t="s">
        <v>1898</v>
      </c>
      <c r="D250" t="s">
        <v>1475</v>
      </c>
      <c r="E250" t="s">
        <v>2826</v>
      </c>
      <c r="F250" t="s">
        <v>216</v>
      </c>
      <c r="G250" s="3">
        <v>43564</v>
      </c>
      <c r="H250" s="2">
        <v>121600</v>
      </c>
      <c r="I250" s="12" t="s">
        <v>838</v>
      </c>
      <c r="J250" s="5">
        <v>1</v>
      </c>
      <c r="K250" s="5">
        <f t="shared" si="15"/>
        <v>0</v>
      </c>
      <c r="L250" s="5">
        <f t="shared" si="13"/>
        <v>0</v>
      </c>
      <c r="M250" s="5">
        <f t="shared" si="14"/>
        <v>0</v>
      </c>
      <c r="N250" s="56" t="str">
        <f>IF(B250="",#REF!,B250)</f>
        <v>Bentwood Realty</v>
      </c>
    </row>
    <row r="251" spans="1:14" ht="13.5" customHeight="1" x14ac:dyDescent="0.2">
      <c r="A251" t="s">
        <v>1729</v>
      </c>
      <c r="B251" t="s">
        <v>1036</v>
      </c>
      <c r="C251" t="s">
        <v>1247</v>
      </c>
      <c r="D251" t="s">
        <v>1484</v>
      </c>
      <c r="E251" t="s">
        <v>3021</v>
      </c>
      <c r="F251" t="s">
        <v>123</v>
      </c>
      <c r="G251" s="3">
        <v>43585</v>
      </c>
      <c r="H251" s="2">
        <v>315000</v>
      </c>
      <c r="I251" s="12" t="s">
        <v>838</v>
      </c>
      <c r="J251" s="5">
        <v>1</v>
      </c>
      <c r="K251" s="5">
        <f t="shared" si="15"/>
        <v>0</v>
      </c>
      <c r="L251" s="5">
        <f t="shared" si="13"/>
        <v>0</v>
      </c>
      <c r="M251" s="5">
        <f t="shared" si="14"/>
        <v>0</v>
      </c>
      <c r="N251" s="56" t="str">
        <f>IF(B251="",#REF!,B251)</f>
        <v>Bentwood Realty</v>
      </c>
    </row>
    <row r="252" spans="1:14" ht="13.5" customHeight="1" x14ac:dyDescent="0.2">
      <c r="A252" t="s">
        <v>2040</v>
      </c>
      <c r="B252" t="s">
        <v>1043</v>
      </c>
      <c r="C252" t="s">
        <v>2040</v>
      </c>
      <c r="D252" t="s">
        <v>1043</v>
      </c>
      <c r="E252" t="s">
        <v>3235</v>
      </c>
      <c r="F252" t="s">
        <v>120</v>
      </c>
      <c r="G252" s="3">
        <v>43607</v>
      </c>
      <c r="H252" s="2">
        <v>120000</v>
      </c>
      <c r="I252" s="12" t="s">
        <v>838</v>
      </c>
      <c r="J252" s="5">
        <v>1</v>
      </c>
      <c r="K252" s="5">
        <f t="shared" si="15"/>
        <v>0</v>
      </c>
      <c r="L252" s="5">
        <f t="shared" si="13"/>
        <v>1</v>
      </c>
      <c r="M252" s="5">
        <f t="shared" si="14"/>
        <v>0</v>
      </c>
      <c r="N252" s="56" t="str">
        <f t="shared" si="16"/>
        <v>Cory Duncan</v>
      </c>
    </row>
    <row r="253" spans="1:14" ht="13.5" customHeight="1" x14ac:dyDescent="0.2">
      <c r="A253" t="s">
        <v>1966</v>
      </c>
      <c r="B253" t="s">
        <v>1854</v>
      </c>
      <c r="C253" t="s">
        <v>710</v>
      </c>
      <c r="D253" t="s">
        <v>303</v>
      </c>
      <c r="E253" t="s">
        <v>2376</v>
      </c>
      <c r="F253" t="s">
        <v>6</v>
      </c>
      <c r="G253" s="3">
        <v>43511</v>
      </c>
      <c r="H253" s="2">
        <v>85000</v>
      </c>
      <c r="I253" s="12" t="s">
        <v>838</v>
      </c>
      <c r="J253" s="5">
        <v>1</v>
      </c>
      <c r="K253" s="5">
        <f t="shared" si="15"/>
        <v>0</v>
      </c>
      <c r="L253" s="5">
        <f t="shared" si="13"/>
        <v>0</v>
      </c>
      <c r="M253" s="5">
        <f t="shared" si="14"/>
        <v>0</v>
      </c>
      <c r="N253" s="56" t="str">
        <f>IF(B253="",#REF!,B253)</f>
        <v>Weichert, Realtors - Realty Experts</v>
      </c>
    </row>
    <row r="254" spans="1:14" ht="13.5" customHeight="1" x14ac:dyDescent="0.2">
      <c r="A254" t="s">
        <v>1966</v>
      </c>
      <c r="B254" t="s">
        <v>1854</v>
      </c>
      <c r="C254" t="s">
        <v>1880</v>
      </c>
      <c r="D254" t="s">
        <v>126</v>
      </c>
      <c r="E254" t="s">
        <v>2455</v>
      </c>
      <c r="F254" t="s">
        <v>6</v>
      </c>
      <c r="G254" s="3">
        <v>43524</v>
      </c>
      <c r="H254" s="2">
        <v>133900</v>
      </c>
      <c r="I254" s="12" t="s">
        <v>838</v>
      </c>
      <c r="J254" s="5">
        <v>1</v>
      </c>
      <c r="K254" s="5">
        <f t="shared" si="15"/>
        <v>0</v>
      </c>
      <c r="L254" s="5">
        <f t="shared" si="13"/>
        <v>0</v>
      </c>
      <c r="M254" s="5">
        <f t="shared" si="14"/>
        <v>0</v>
      </c>
      <c r="N254" s="56" t="str">
        <f t="shared" si="16"/>
        <v>Weichert, Realtors - Realty Experts</v>
      </c>
    </row>
    <row r="255" spans="1:14" ht="13.5" customHeight="1" x14ac:dyDescent="0.2">
      <c r="A255" t="s">
        <v>1966</v>
      </c>
      <c r="B255" t="s">
        <v>1854</v>
      </c>
      <c r="C255" t="s">
        <v>1073</v>
      </c>
      <c r="D255" t="s">
        <v>209</v>
      </c>
      <c r="E255" t="s">
        <v>2456</v>
      </c>
      <c r="F255" t="s">
        <v>6</v>
      </c>
      <c r="G255" s="3">
        <v>43524</v>
      </c>
      <c r="H255" s="2">
        <v>103700</v>
      </c>
      <c r="I255" s="12" t="s">
        <v>838</v>
      </c>
      <c r="J255" s="5">
        <v>1</v>
      </c>
      <c r="K255" s="5">
        <f t="shared" si="15"/>
        <v>0</v>
      </c>
      <c r="L255" s="5">
        <f t="shared" si="13"/>
        <v>0</v>
      </c>
      <c r="M255" s="5">
        <f t="shared" si="14"/>
        <v>0</v>
      </c>
      <c r="N255" s="56" t="str">
        <f>IF(B255="",#REF!,B255)</f>
        <v>Weichert, Realtors - Realty Experts</v>
      </c>
    </row>
    <row r="256" spans="1:14" ht="13.5" customHeight="1" x14ac:dyDescent="0.2">
      <c r="A256" t="s">
        <v>1966</v>
      </c>
      <c r="B256" t="s">
        <v>1854</v>
      </c>
      <c r="C256" t="s">
        <v>203</v>
      </c>
      <c r="D256" t="s">
        <v>1974</v>
      </c>
      <c r="E256" t="s">
        <v>2593</v>
      </c>
      <c r="F256" t="s">
        <v>123</v>
      </c>
      <c r="G256" s="3">
        <v>43537</v>
      </c>
      <c r="H256" s="2">
        <v>229000</v>
      </c>
      <c r="I256" s="12" t="s">
        <v>838</v>
      </c>
      <c r="J256" s="5">
        <v>1</v>
      </c>
      <c r="K256" s="5">
        <f t="shared" si="15"/>
        <v>0</v>
      </c>
      <c r="L256" s="5">
        <f t="shared" si="13"/>
        <v>0</v>
      </c>
      <c r="M256" s="5">
        <f t="shared" si="14"/>
        <v>0</v>
      </c>
      <c r="N256" s="56" t="str">
        <f>IF(B256="",#REF!,B256)</f>
        <v>Weichert, Realtors - Realty Experts</v>
      </c>
    </row>
    <row r="257" spans="1:14" ht="13.5" customHeight="1" x14ac:dyDescent="0.2">
      <c r="A257" t="s">
        <v>1966</v>
      </c>
      <c r="B257" t="s">
        <v>1854</v>
      </c>
      <c r="C257" t="s">
        <v>1109</v>
      </c>
      <c r="D257" t="s">
        <v>1842</v>
      </c>
      <c r="E257" t="s">
        <v>3016</v>
      </c>
      <c r="F257" t="s">
        <v>7</v>
      </c>
      <c r="G257" s="3">
        <v>43585</v>
      </c>
      <c r="H257" s="2">
        <v>212900</v>
      </c>
      <c r="I257" s="12" t="s">
        <v>838</v>
      </c>
      <c r="J257" s="5">
        <v>1</v>
      </c>
      <c r="K257" s="5">
        <f t="shared" si="15"/>
        <v>0</v>
      </c>
      <c r="L257" s="5">
        <f t="shared" si="13"/>
        <v>0</v>
      </c>
      <c r="M257" s="5">
        <f t="shared" si="14"/>
        <v>0</v>
      </c>
      <c r="N257" s="56" t="str">
        <f>IF(B257="",#REF!,B257)</f>
        <v>Weichert, Realtors - Realty Experts</v>
      </c>
    </row>
    <row r="258" spans="1:14" ht="13.5" customHeight="1" x14ac:dyDescent="0.2">
      <c r="A258" t="s">
        <v>1966</v>
      </c>
      <c r="B258" t="s">
        <v>1854</v>
      </c>
      <c r="C258" t="s">
        <v>2055</v>
      </c>
      <c r="D258" t="s">
        <v>1535</v>
      </c>
      <c r="E258" t="s">
        <v>2677</v>
      </c>
      <c r="F258" t="s">
        <v>6</v>
      </c>
      <c r="G258" s="3">
        <v>43546</v>
      </c>
      <c r="H258" s="2">
        <v>79000</v>
      </c>
      <c r="I258" s="12" t="s">
        <v>838</v>
      </c>
      <c r="J258" s="5">
        <v>1</v>
      </c>
      <c r="K258" s="5">
        <f t="shared" si="15"/>
        <v>0</v>
      </c>
      <c r="L258" s="5">
        <f t="shared" si="13"/>
        <v>0</v>
      </c>
      <c r="M258" s="5">
        <f t="shared" si="14"/>
        <v>0</v>
      </c>
      <c r="N258" s="56" t="str">
        <f t="shared" si="16"/>
        <v>Weichert, Realtors - Realty Experts</v>
      </c>
    </row>
    <row r="259" spans="1:14" ht="13.5" customHeight="1" x14ac:dyDescent="0.2">
      <c r="A259" t="s">
        <v>1698</v>
      </c>
      <c r="B259" t="s">
        <v>1036</v>
      </c>
      <c r="C259" t="s">
        <v>1222</v>
      </c>
      <c r="D259" t="s">
        <v>1099</v>
      </c>
      <c r="E259" t="s">
        <v>2883</v>
      </c>
      <c r="F259" t="s">
        <v>6</v>
      </c>
      <c r="G259" s="3">
        <v>43570</v>
      </c>
      <c r="H259" s="2">
        <v>64000</v>
      </c>
      <c r="I259" s="12" t="s">
        <v>838</v>
      </c>
      <c r="J259" s="5">
        <v>1</v>
      </c>
      <c r="K259" s="5">
        <f t="shared" si="15"/>
        <v>0</v>
      </c>
      <c r="L259" s="5">
        <f t="shared" si="13"/>
        <v>0</v>
      </c>
      <c r="M259" s="5">
        <f t="shared" si="14"/>
        <v>0</v>
      </c>
      <c r="N259" s="56" t="str">
        <f t="shared" si="16"/>
        <v>Bentwood Realty</v>
      </c>
    </row>
    <row r="260" spans="1:14" ht="13.5" customHeight="1" x14ac:dyDescent="0.2">
      <c r="A260" t="s">
        <v>1698</v>
      </c>
      <c r="B260" t="s">
        <v>1036</v>
      </c>
      <c r="C260" t="s">
        <v>1307</v>
      </c>
      <c r="D260" t="s">
        <v>1099</v>
      </c>
      <c r="E260" t="s">
        <v>2346</v>
      </c>
      <c r="F260" t="s">
        <v>6</v>
      </c>
      <c r="G260" s="3">
        <v>43508</v>
      </c>
      <c r="H260" s="2">
        <v>125000</v>
      </c>
      <c r="I260" s="12">
        <v>20190076</v>
      </c>
      <c r="J260" s="5">
        <v>1</v>
      </c>
      <c r="K260" s="5">
        <f t="shared" si="15"/>
        <v>1</v>
      </c>
      <c r="L260" s="5">
        <f t="shared" ref="L260:L323" si="17">IF(A260=C260,1,0)</f>
        <v>0</v>
      </c>
      <c r="M260" s="5">
        <f t="shared" ref="M260:M323" si="18">+IF(L260=1,IF(K260=1,1,0),0)</f>
        <v>0</v>
      </c>
      <c r="N260" s="56" t="str">
        <f t="shared" si="16"/>
        <v>Bentwood Realty</v>
      </c>
    </row>
    <row r="261" spans="1:14" ht="13.5" customHeight="1" x14ac:dyDescent="0.2">
      <c r="A261" t="s">
        <v>1850</v>
      </c>
      <c r="B261" t="s">
        <v>5</v>
      </c>
      <c r="C261" t="s">
        <v>113</v>
      </c>
      <c r="D261" t="s">
        <v>559</v>
      </c>
      <c r="E261" t="s">
        <v>2226</v>
      </c>
      <c r="F261" t="s">
        <v>424</v>
      </c>
      <c r="G261" s="3">
        <v>43490</v>
      </c>
      <c r="H261" s="2">
        <v>273000</v>
      </c>
      <c r="I261" s="12" t="s">
        <v>838</v>
      </c>
      <c r="J261" s="5">
        <v>1</v>
      </c>
      <c r="K261" s="5">
        <f t="shared" ref="K261:K324" si="19">IF(I261="did not close",0,IF(I261="",0,1))</f>
        <v>0</v>
      </c>
      <c r="L261" s="5">
        <f t="shared" si="17"/>
        <v>0</v>
      </c>
      <c r="M261" s="5">
        <f t="shared" si="18"/>
        <v>0</v>
      </c>
      <c r="N261" s="56" t="str">
        <f t="shared" si="16"/>
        <v>Magnolia Realty</v>
      </c>
    </row>
    <row r="262" spans="1:14" ht="13.5" customHeight="1" x14ac:dyDescent="0.2">
      <c r="A262" t="s">
        <v>1850</v>
      </c>
      <c r="B262" t="s">
        <v>5</v>
      </c>
      <c r="C262" t="s">
        <v>990</v>
      </c>
      <c r="D262" t="s">
        <v>1087</v>
      </c>
      <c r="E262" t="s">
        <v>2212</v>
      </c>
      <c r="F262" t="s">
        <v>122</v>
      </c>
      <c r="G262" s="3">
        <v>43489</v>
      </c>
      <c r="H262" s="2">
        <v>158400</v>
      </c>
      <c r="I262" s="12">
        <v>20182854</v>
      </c>
      <c r="J262" s="5">
        <v>1</v>
      </c>
      <c r="K262" s="5">
        <f t="shared" si="19"/>
        <v>1</v>
      </c>
      <c r="L262" s="5">
        <f t="shared" si="17"/>
        <v>0</v>
      </c>
      <c r="M262" s="5">
        <f t="shared" si="18"/>
        <v>0</v>
      </c>
      <c r="N262" s="56" t="str">
        <f t="shared" si="16"/>
        <v>Magnolia Realty</v>
      </c>
    </row>
    <row r="263" spans="1:14" ht="13.5" customHeight="1" x14ac:dyDescent="0.2">
      <c r="A263" t="s">
        <v>1850</v>
      </c>
      <c r="B263" t="s">
        <v>5</v>
      </c>
      <c r="C263" t="s">
        <v>1651</v>
      </c>
      <c r="D263" t="s">
        <v>1099</v>
      </c>
      <c r="E263" t="s">
        <v>2556</v>
      </c>
      <c r="F263" t="s">
        <v>700</v>
      </c>
      <c r="G263" s="3">
        <v>43532</v>
      </c>
      <c r="H263" s="2">
        <v>295000</v>
      </c>
      <c r="I263" s="12">
        <v>20190155</v>
      </c>
      <c r="J263" s="5">
        <v>1</v>
      </c>
      <c r="K263" s="5">
        <f t="shared" si="19"/>
        <v>1</v>
      </c>
      <c r="L263" s="5">
        <f t="shared" si="17"/>
        <v>0</v>
      </c>
      <c r="M263" s="5">
        <f t="shared" si="18"/>
        <v>0</v>
      </c>
      <c r="N263" s="56" t="str">
        <f t="shared" si="16"/>
        <v>Magnolia Realty</v>
      </c>
    </row>
    <row r="264" spans="1:14" ht="13.5" customHeight="1" x14ac:dyDescent="0.2">
      <c r="A264" t="s">
        <v>1850</v>
      </c>
      <c r="B264" t="s">
        <v>5</v>
      </c>
      <c r="C264" t="s">
        <v>1850</v>
      </c>
      <c r="D264" t="s">
        <v>5</v>
      </c>
      <c r="E264" t="s">
        <v>2116</v>
      </c>
      <c r="F264" t="s">
        <v>185</v>
      </c>
      <c r="G264" s="3">
        <v>43472</v>
      </c>
      <c r="H264" s="2">
        <v>245000</v>
      </c>
      <c r="I264" s="12" t="s">
        <v>838</v>
      </c>
      <c r="J264" s="5">
        <v>1</v>
      </c>
      <c r="K264" s="5">
        <f t="shared" si="19"/>
        <v>0</v>
      </c>
      <c r="L264" s="5">
        <f t="shared" si="17"/>
        <v>1</v>
      </c>
      <c r="M264" s="5">
        <f t="shared" si="18"/>
        <v>0</v>
      </c>
      <c r="N264" s="56" t="str">
        <f t="shared" si="16"/>
        <v>Magnolia Realty</v>
      </c>
    </row>
    <row r="265" spans="1:14" ht="13.5" customHeight="1" x14ac:dyDescent="0.2">
      <c r="A265" t="s">
        <v>1850</v>
      </c>
      <c r="B265" t="s">
        <v>5</v>
      </c>
      <c r="C265" t="s">
        <v>1691</v>
      </c>
      <c r="D265" t="s">
        <v>5</v>
      </c>
      <c r="E265" t="s">
        <v>2480</v>
      </c>
      <c r="F265" t="s">
        <v>6</v>
      </c>
      <c r="G265" s="3">
        <v>43525</v>
      </c>
      <c r="H265" s="2">
        <v>332900</v>
      </c>
      <c r="I265" s="12" t="s">
        <v>838</v>
      </c>
      <c r="J265" s="5">
        <v>1</v>
      </c>
      <c r="K265" s="5">
        <f t="shared" si="19"/>
        <v>0</v>
      </c>
      <c r="L265" s="5">
        <f t="shared" si="17"/>
        <v>0</v>
      </c>
      <c r="M265" s="5">
        <f t="shared" si="18"/>
        <v>0</v>
      </c>
      <c r="N265" s="56" t="str">
        <f>IF(B265="",#REF!,B265)</f>
        <v>Magnolia Realty</v>
      </c>
    </row>
    <row r="266" spans="1:14" ht="13.5" customHeight="1" x14ac:dyDescent="0.2">
      <c r="A266" t="s">
        <v>1850</v>
      </c>
      <c r="B266" t="s">
        <v>1842</v>
      </c>
      <c r="C266" t="s">
        <v>1872</v>
      </c>
      <c r="D266" t="s">
        <v>1843</v>
      </c>
      <c r="E266" t="s">
        <v>2886</v>
      </c>
      <c r="F266" t="s">
        <v>6</v>
      </c>
      <c r="G266" s="3">
        <v>43570</v>
      </c>
      <c r="H266" s="2">
        <v>166000</v>
      </c>
      <c r="I266" s="12" t="s">
        <v>838</v>
      </c>
      <c r="J266" s="5">
        <v>1</v>
      </c>
      <c r="K266" s="5">
        <f t="shared" si="19"/>
        <v>0</v>
      </c>
      <c r="L266" s="5">
        <f t="shared" si="17"/>
        <v>0</v>
      </c>
      <c r="M266" s="5">
        <f t="shared" si="18"/>
        <v>0</v>
      </c>
      <c r="N266" s="56" t="str">
        <f>IF(B266="",#REF!,B266)</f>
        <v>Coldwell Banker Apex, REALTORS</v>
      </c>
    </row>
    <row r="267" spans="1:14" ht="13.5" customHeight="1" x14ac:dyDescent="0.2">
      <c r="A267" t="s">
        <v>1850</v>
      </c>
      <c r="B267" t="s">
        <v>5</v>
      </c>
      <c r="C267" t="s">
        <v>524</v>
      </c>
      <c r="D267" t="s">
        <v>1066</v>
      </c>
      <c r="E267" t="s">
        <v>2415</v>
      </c>
      <c r="F267" t="s">
        <v>534</v>
      </c>
      <c r="G267" s="3">
        <v>43518</v>
      </c>
      <c r="H267" s="2">
        <v>299000</v>
      </c>
      <c r="I267" s="12">
        <v>20190136</v>
      </c>
      <c r="J267" s="5">
        <v>1</v>
      </c>
      <c r="K267" s="5">
        <f t="shared" si="19"/>
        <v>1</v>
      </c>
      <c r="L267" s="5">
        <f t="shared" si="17"/>
        <v>0</v>
      </c>
      <c r="M267" s="5">
        <f t="shared" si="18"/>
        <v>0</v>
      </c>
      <c r="N267" s="56" t="str">
        <f>IF(B267="",#REF!,B267)</f>
        <v>Magnolia Realty</v>
      </c>
    </row>
    <row r="268" spans="1:14" ht="13.5" customHeight="1" x14ac:dyDescent="0.2">
      <c r="A268" t="s">
        <v>1850</v>
      </c>
      <c r="B268" t="s">
        <v>1842</v>
      </c>
      <c r="C268" t="s">
        <v>2055</v>
      </c>
      <c r="D268" t="s">
        <v>1535</v>
      </c>
      <c r="E268" t="s">
        <v>3221</v>
      </c>
      <c r="F268" t="s">
        <v>6</v>
      </c>
      <c r="G268" s="3">
        <v>43605</v>
      </c>
      <c r="H268" s="2">
        <v>440000</v>
      </c>
      <c r="I268" s="12">
        <v>20191023</v>
      </c>
      <c r="J268" s="5">
        <v>1</v>
      </c>
      <c r="K268" s="5">
        <f t="shared" si="19"/>
        <v>1</v>
      </c>
      <c r="L268" s="5">
        <f t="shared" si="17"/>
        <v>0</v>
      </c>
      <c r="M268" s="5">
        <f t="shared" si="18"/>
        <v>0</v>
      </c>
      <c r="N268" s="56" t="str">
        <f t="shared" ref="N268:N314" si="20">IF(B268="",B267,B268)</f>
        <v>Coldwell Banker Apex, REALTORS</v>
      </c>
    </row>
    <row r="269" spans="1:14" ht="13.5" customHeight="1" x14ac:dyDescent="0.2">
      <c r="A269" t="s">
        <v>1719</v>
      </c>
      <c r="B269" t="s">
        <v>5</v>
      </c>
      <c r="C269" t="s">
        <v>908</v>
      </c>
      <c r="D269" t="s">
        <v>5</v>
      </c>
      <c r="E269" t="s">
        <v>2785</v>
      </c>
      <c r="F269" t="s">
        <v>65</v>
      </c>
      <c r="G269" s="3">
        <v>43558</v>
      </c>
      <c r="H269" s="2">
        <v>155000</v>
      </c>
      <c r="I269" s="12">
        <v>20190404</v>
      </c>
      <c r="J269" s="5">
        <v>1</v>
      </c>
      <c r="K269" s="5">
        <f t="shared" si="19"/>
        <v>1</v>
      </c>
      <c r="L269" s="5">
        <f t="shared" si="17"/>
        <v>0</v>
      </c>
      <c r="M269" s="5">
        <f t="shared" si="18"/>
        <v>0</v>
      </c>
      <c r="N269" s="56" t="str">
        <f t="shared" si="20"/>
        <v>Magnolia Realty</v>
      </c>
    </row>
    <row r="270" spans="1:14" ht="13.5" customHeight="1" x14ac:dyDescent="0.2">
      <c r="A270" t="s">
        <v>1719</v>
      </c>
      <c r="B270" t="s">
        <v>5</v>
      </c>
      <c r="C270" t="s">
        <v>1702</v>
      </c>
      <c r="D270" t="s">
        <v>1535</v>
      </c>
      <c r="E270" t="s">
        <v>3303</v>
      </c>
      <c r="F270" t="s">
        <v>6</v>
      </c>
      <c r="G270" s="3">
        <v>43614</v>
      </c>
      <c r="H270" s="2">
        <v>130000</v>
      </c>
      <c r="I270" s="12" t="s">
        <v>838</v>
      </c>
      <c r="J270" s="5">
        <v>1</v>
      </c>
      <c r="K270" s="5">
        <f t="shared" si="19"/>
        <v>0</v>
      </c>
      <c r="L270" s="5">
        <f t="shared" si="17"/>
        <v>0</v>
      </c>
      <c r="M270" s="5">
        <f t="shared" si="18"/>
        <v>0</v>
      </c>
      <c r="N270" s="56" t="str">
        <f t="shared" si="20"/>
        <v>Magnolia Realty</v>
      </c>
    </row>
    <row r="271" spans="1:14" ht="13.5" customHeight="1" x14ac:dyDescent="0.2">
      <c r="A271" t="s">
        <v>1719</v>
      </c>
      <c r="B271" t="s">
        <v>5</v>
      </c>
      <c r="C271" t="s">
        <v>1038</v>
      </c>
      <c r="D271" t="s">
        <v>1258</v>
      </c>
      <c r="E271" t="s">
        <v>2893</v>
      </c>
      <c r="F271" t="s">
        <v>1249</v>
      </c>
      <c r="G271" s="3">
        <v>43572</v>
      </c>
      <c r="H271" s="2">
        <v>310000</v>
      </c>
      <c r="I271" s="12" t="s">
        <v>838</v>
      </c>
      <c r="J271" s="5">
        <v>1</v>
      </c>
      <c r="K271" s="5">
        <f t="shared" si="19"/>
        <v>0</v>
      </c>
      <c r="L271" s="5">
        <f t="shared" si="17"/>
        <v>0</v>
      </c>
      <c r="M271" s="5">
        <f t="shared" si="18"/>
        <v>0</v>
      </c>
      <c r="N271" s="56" t="str">
        <f t="shared" si="20"/>
        <v>Magnolia Realty</v>
      </c>
    </row>
    <row r="272" spans="1:14" ht="13.5" customHeight="1" x14ac:dyDescent="0.2">
      <c r="A272" t="s">
        <v>1719</v>
      </c>
      <c r="B272" t="s">
        <v>5</v>
      </c>
      <c r="C272" t="s">
        <v>563</v>
      </c>
      <c r="D272" t="s">
        <v>1840</v>
      </c>
      <c r="E272" t="s">
        <v>2220</v>
      </c>
      <c r="F272" t="s">
        <v>1249</v>
      </c>
      <c r="G272" s="3">
        <v>43490</v>
      </c>
      <c r="H272" s="2">
        <v>75000</v>
      </c>
      <c r="I272" s="12" t="s">
        <v>838</v>
      </c>
      <c r="J272" s="5">
        <v>1</v>
      </c>
      <c r="K272" s="5">
        <f t="shared" si="19"/>
        <v>0</v>
      </c>
      <c r="L272" s="5">
        <f t="shared" si="17"/>
        <v>0</v>
      </c>
      <c r="M272" s="5">
        <f t="shared" si="18"/>
        <v>0</v>
      </c>
      <c r="N272" s="56" t="str">
        <f t="shared" si="20"/>
        <v>Magnolia Realty</v>
      </c>
    </row>
    <row r="273" spans="1:14" ht="13.5" customHeight="1" x14ac:dyDescent="0.2">
      <c r="A273" t="s">
        <v>842</v>
      </c>
      <c r="B273" t="s">
        <v>1940</v>
      </c>
      <c r="C273" t="s">
        <v>1882</v>
      </c>
      <c r="D273" t="s">
        <v>1535</v>
      </c>
      <c r="E273" t="s">
        <v>2274</v>
      </c>
      <c r="F273" t="s">
        <v>6</v>
      </c>
      <c r="G273" s="3">
        <v>43496</v>
      </c>
      <c r="H273" s="2">
        <v>255000</v>
      </c>
      <c r="I273" s="12" t="s">
        <v>838</v>
      </c>
      <c r="J273" s="5">
        <v>1</v>
      </c>
      <c r="K273" s="5">
        <f t="shared" si="19"/>
        <v>0</v>
      </c>
      <c r="L273" s="5">
        <f t="shared" si="17"/>
        <v>0</v>
      </c>
      <c r="M273" s="5">
        <f t="shared" si="18"/>
        <v>0</v>
      </c>
      <c r="N273" s="56" t="str">
        <f t="shared" si="20"/>
        <v>WHT Properties</v>
      </c>
    </row>
    <row r="274" spans="1:14" ht="13.5" customHeight="1" x14ac:dyDescent="0.2">
      <c r="A274" t="s">
        <v>842</v>
      </c>
      <c r="B274" t="s">
        <v>1940</v>
      </c>
      <c r="C274" t="s">
        <v>288</v>
      </c>
      <c r="D274" t="s">
        <v>1840</v>
      </c>
      <c r="E274" t="s">
        <v>2445</v>
      </c>
      <c r="F274" t="s">
        <v>216</v>
      </c>
      <c r="G274" s="3">
        <v>43523</v>
      </c>
      <c r="H274" s="2">
        <v>166000</v>
      </c>
      <c r="I274" s="12">
        <v>20190193</v>
      </c>
      <c r="J274" s="5">
        <v>1</v>
      </c>
      <c r="K274" s="5">
        <f t="shared" si="19"/>
        <v>1</v>
      </c>
      <c r="L274" s="5">
        <f t="shared" si="17"/>
        <v>0</v>
      </c>
      <c r="M274" s="5">
        <f t="shared" si="18"/>
        <v>0</v>
      </c>
      <c r="N274" s="56" t="str">
        <f t="shared" si="20"/>
        <v>WHT Properties</v>
      </c>
    </row>
    <row r="275" spans="1:14" ht="13.5" customHeight="1" x14ac:dyDescent="0.2">
      <c r="A275" t="s">
        <v>842</v>
      </c>
      <c r="B275" t="s">
        <v>1940</v>
      </c>
      <c r="C275" t="s">
        <v>2131</v>
      </c>
      <c r="D275" t="s">
        <v>839</v>
      </c>
      <c r="E275" t="s">
        <v>3051</v>
      </c>
      <c r="F275" t="s">
        <v>11</v>
      </c>
      <c r="G275" s="3">
        <v>43588</v>
      </c>
      <c r="H275" s="2">
        <v>310000</v>
      </c>
      <c r="I275" s="12" t="s">
        <v>838</v>
      </c>
      <c r="J275" s="5">
        <v>1</v>
      </c>
      <c r="K275" s="5">
        <f t="shared" si="19"/>
        <v>0</v>
      </c>
      <c r="L275" s="5">
        <f t="shared" si="17"/>
        <v>0</v>
      </c>
      <c r="M275" s="5">
        <f t="shared" si="18"/>
        <v>0</v>
      </c>
      <c r="N275" s="56" t="str">
        <f>IF(B275="",#REF!,B275)</f>
        <v>WHT Properties</v>
      </c>
    </row>
    <row r="276" spans="1:14" ht="13.5" customHeight="1" x14ac:dyDescent="0.2">
      <c r="A276" t="s">
        <v>842</v>
      </c>
      <c r="B276" t="s">
        <v>1940</v>
      </c>
      <c r="C276" t="s">
        <v>307</v>
      </c>
      <c r="D276" t="s">
        <v>1036</v>
      </c>
      <c r="E276" t="s">
        <v>973</v>
      </c>
      <c r="F276" t="s">
        <v>6</v>
      </c>
      <c r="G276" s="3">
        <v>43525</v>
      </c>
      <c r="H276" s="2">
        <v>164900</v>
      </c>
      <c r="I276" s="12">
        <v>20190273</v>
      </c>
      <c r="J276" s="5">
        <v>1</v>
      </c>
      <c r="K276" s="5">
        <f t="shared" si="19"/>
        <v>1</v>
      </c>
      <c r="L276" s="5">
        <f t="shared" si="17"/>
        <v>0</v>
      </c>
      <c r="M276" s="5">
        <f t="shared" si="18"/>
        <v>0</v>
      </c>
      <c r="N276" s="56" t="str">
        <f>IF(B276="",#REF!,B276)</f>
        <v>WHT Properties</v>
      </c>
    </row>
    <row r="277" spans="1:14" ht="13.5" customHeight="1" x14ac:dyDescent="0.2">
      <c r="A277" t="s">
        <v>842</v>
      </c>
      <c r="B277" t="s">
        <v>1940</v>
      </c>
      <c r="C277" t="s">
        <v>309</v>
      </c>
      <c r="D277" t="s">
        <v>1840</v>
      </c>
      <c r="E277" t="s">
        <v>3029</v>
      </c>
      <c r="F277" t="s">
        <v>6</v>
      </c>
      <c r="G277" s="3">
        <v>43585</v>
      </c>
      <c r="H277" s="2">
        <v>294000</v>
      </c>
      <c r="I277" s="12" t="s">
        <v>838</v>
      </c>
      <c r="J277" s="5">
        <v>1</v>
      </c>
      <c r="K277" s="5">
        <f t="shared" si="19"/>
        <v>0</v>
      </c>
      <c r="L277" s="5">
        <f t="shared" si="17"/>
        <v>0</v>
      </c>
      <c r="M277" s="5">
        <f t="shared" si="18"/>
        <v>0</v>
      </c>
      <c r="N277" s="56" t="str">
        <f>IF(B277="",#REF!,B277)</f>
        <v>WHT Properties</v>
      </c>
    </row>
    <row r="278" spans="1:14" ht="13.5" customHeight="1" x14ac:dyDescent="0.2">
      <c r="A278" t="s">
        <v>842</v>
      </c>
      <c r="B278" t="s">
        <v>1940</v>
      </c>
      <c r="C278" t="s">
        <v>566</v>
      </c>
      <c r="D278" t="s">
        <v>1842</v>
      </c>
      <c r="E278" t="s">
        <v>1895</v>
      </c>
      <c r="F278" t="s">
        <v>6</v>
      </c>
      <c r="G278" s="3">
        <v>43585</v>
      </c>
      <c r="H278" s="2">
        <v>196000</v>
      </c>
      <c r="I278" s="12" t="s">
        <v>838</v>
      </c>
      <c r="J278" s="5">
        <v>1</v>
      </c>
      <c r="K278" s="5">
        <f t="shared" si="19"/>
        <v>0</v>
      </c>
      <c r="L278" s="5">
        <f t="shared" si="17"/>
        <v>0</v>
      </c>
      <c r="M278" s="5">
        <f t="shared" si="18"/>
        <v>0</v>
      </c>
      <c r="N278" s="56" t="str">
        <f t="shared" si="20"/>
        <v>WHT Properties</v>
      </c>
    </row>
    <row r="279" spans="1:14" ht="13.5" customHeight="1" x14ac:dyDescent="0.2">
      <c r="A279" t="s">
        <v>842</v>
      </c>
      <c r="B279" t="s">
        <v>1940</v>
      </c>
      <c r="C279" t="s">
        <v>19</v>
      </c>
      <c r="D279" t="s">
        <v>1842</v>
      </c>
      <c r="E279" t="s">
        <v>2170</v>
      </c>
      <c r="F279" t="s">
        <v>6</v>
      </c>
      <c r="G279" s="3">
        <v>43482</v>
      </c>
      <c r="H279" s="2">
        <v>299000</v>
      </c>
      <c r="I279" s="12" t="s">
        <v>838</v>
      </c>
      <c r="J279" s="5">
        <v>1</v>
      </c>
      <c r="K279" s="5">
        <f t="shared" si="19"/>
        <v>0</v>
      </c>
      <c r="L279" s="5">
        <f t="shared" si="17"/>
        <v>0</v>
      </c>
      <c r="M279" s="5">
        <f t="shared" si="18"/>
        <v>0</v>
      </c>
      <c r="N279" s="56" t="str">
        <f t="shared" si="20"/>
        <v>WHT Properties</v>
      </c>
    </row>
    <row r="280" spans="1:14" ht="13.5" customHeight="1" x14ac:dyDescent="0.2">
      <c r="A280" t="s">
        <v>842</v>
      </c>
      <c r="B280" t="s">
        <v>1940</v>
      </c>
      <c r="C280" t="s">
        <v>1538</v>
      </c>
      <c r="D280" t="s">
        <v>1842</v>
      </c>
      <c r="E280" t="s">
        <v>2875</v>
      </c>
      <c r="F280" t="s">
        <v>6</v>
      </c>
      <c r="G280" s="3">
        <v>43570</v>
      </c>
      <c r="H280" s="2">
        <v>309000</v>
      </c>
      <c r="I280" s="12" t="s">
        <v>838</v>
      </c>
      <c r="J280" s="5">
        <v>1</v>
      </c>
      <c r="K280" s="5">
        <f t="shared" si="19"/>
        <v>0</v>
      </c>
      <c r="L280" s="5">
        <f t="shared" si="17"/>
        <v>0</v>
      </c>
      <c r="M280" s="5">
        <f t="shared" si="18"/>
        <v>0</v>
      </c>
      <c r="N280" s="56" t="str">
        <f>IF(B280="",#REF!,B280)</f>
        <v>WHT Properties</v>
      </c>
    </row>
    <row r="281" spans="1:14" ht="13.5" customHeight="1" x14ac:dyDescent="0.2">
      <c r="A281" t="s">
        <v>1456</v>
      </c>
      <c r="B281" t="s">
        <v>1840</v>
      </c>
      <c r="C281" t="s">
        <v>566</v>
      </c>
      <c r="D281" t="s">
        <v>1842</v>
      </c>
      <c r="E281" t="s">
        <v>2527</v>
      </c>
      <c r="F281" t="s">
        <v>6</v>
      </c>
      <c r="G281" s="3">
        <v>43530</v>
      </c>
      <c r="H281" s="2">
        <v>220000</v>
      </c>
      <c r="I281" s="12">
        <v>20190291</v>
      </c>
      <c r="J281" s="5">
        <v>1</v>
      </c>
      <c r="K281" s="5">
        <f t="shared" si="19"/>
        <v>1</v>
      </c>
      <c r="L281" s="5">
        <f t="shared" si="17"/>
        <v>0</v>
      </c>
      <c r="M281" s="5">
        <f t="shared" si="18"/>
        <v>0</v>
      </c>
      <c r="N281" s="56" t="str">
        <f t="shared" si="20"/>
        <v>Kelly, Realtors</v>
      </c>
    </row>
    <row r="282" spans="1:14" ht="13.5" customHeight="1" x14ac:dyDescent="0.2">
      <c r="A282" t="s">
        <v>1865</v>
      </c>
      <c r="B282" t="s">
        <v>1842</v>
      </c>
      <c r="C282" t="s">
        <v>2057</v>
      </c>
      <c r="D282" t="s">
        <v>1842</v>
      </c>
      <c r="E282" t="s">
        <v>3043</v>
      </c>
      <c r="F282" t="s">
        <v>1126</v>
      </c>
      <c r="G282" s="3">
        <v>43587</v>
      </c>
      <c r="H282" s="2">
        <v>233000</v>
      </c>
      <c r="I282" s="12">
        <v>20190773</v>
      </c>
      <c r="J282" s="5">
        <v>1</v>
      </c>
      <c r="K282" s="5">
        <f t="shared" si="19"/>
        <v>1</v>
      </c>
      <c r="L282" s="5">
        <f t="shared" si="17"/>
        <v>0</v>
      </c>
      <c r="M282" s="5">
        <f t="shared" si="18"/>
        <v>0</v>
      </c>
      <c r="N282" s="56" t="str">
        <f t="shared" si="20"/>
        <v>Coldwell Banker Apex, REALTORS</v>
      </c>
    </row>
    <row r="283" spans="1:14" ht="13.5" customHeight="1" x14ac:dyDescent="0.2">
      <c r="A283" t="s">
        <v>1865</v>
      </c>
      <c r="B283" t="s">
        <v>1842</v>
      </c>
      <c r="C283" t="s">
        <v>663</v>
      </c>
      <c r="D283" t="s">
        <v>1840</v>
      </c>
      <c r="E283" t="s">
        <v>3183</v>
      </c>
      <c r="F283" t="s">
        <v>6</v>
      </c>
      <c r="G283" s="3">
        <v>43601</v>
      </c>
      <c r="H283" s="2">
        <v>175000</v>
      </c>
      <c r="I283" s="12">
        <v>20190691</v>
      </c>
      <c r="J283" s="5">
        <v>1</v>
      </c>
      <c r="K283" s="5">
        <f t="shared" si="19"/>
        <v>1</v>
      </c>
      <c r="L283" s="5">
        <f t="shared" si="17"/>
        <v>0</v>
      </c>
      <c r="M283" s="5">
        <f t="shared" si="18"/>
        <v>0</v>
      </c>
      <c r="N283" s="56" t="str">
        <f t="shared" si="20"/>
        <v>Coldwell Banker Apex, REALTORS</v>
      </c>
    </row>
    <row r="284" spans="1:14" ht="13.5" customHeight="1" x14ac:dyDescent="0.2">
      <c r="A284" t="s">
        <v>1865</v>
      </c>
      <c r="B284" t="s">
        <v>1842</v>
      </c>
      <c r="C284" t="s">
        <v>401</v>
      </c>
      <c r="D284" t="s">
        <v>194</v>
      </c>
      <c r="E284" t="s">
        <v>3031</v>
      </c>
      <c r="F284" t="s">
        <v>11</v>
      </c>
      <c r="G284" s="3">
        <v>43586</v>
      </c>
      <c r="H284" s="2">
        <v>120000</v>
      </c>
      <c r="I284" s="12">
        <v>20190736</v>
      </c>
      <c r="J284" s="5">
        <v>1</v>
      </c>
      <c r="K284" s="5">
        <f t="shared" si="19"/>
        <v>1</v>
      </c>
      <c r="L284" s="5">
        <f t="shared" si="17"/>
        <v>0</v>
      </c>
      <c r="M284" s="5">
        <f t="shared" si="18"/>
        <v>0</v>
      </c>
      <c r="N284" s="56" t="str">
        <f>IF(B284="",#REF!,B284)</f>
        <v>Coldwell Banker Apex, REALTORS</v>
      </c>
    </row>
    <row r="285" spans="1:14" ht="13.5" customHeight="1" x14ac:dyDescent="0.2">
      <c r="A285" t="s">
        <v>1898</v>
      </c>
      <c r="B285" t="s">
        <v>1475</v>
      </c>
      <c r="C285" t="s">
        <v>201</v>
      </c>
      <c r="D285" t="s">
        <v>1907</v>
      </c>
      <c r="E285" t="s">
        <v>3191</v>
      </c>
      <c r="F285" t="s">
        <v>6</v>
      </c>
      <c r="G285" s="3">
        <v>43602</v>
      </c>
      <c r="H285" s="2">
        <v>133000</v>
      </c>
      <c r="I285" s="12" t="s">
        <v>838</v>
      </c>
      <c r="J285" s="5">
        <v>1</v>
      </c>
      <c r="K285" s="5">
        <f t="shared" si="19"/>
        <v>0</v>
      </c>
      <c r="L285" s="5">
        <f t="shared" si="17"/>
        <v>0</v>
      </c>
      <c r="M285" s="5">
        <f t="shared" si="18"/>
        <v>0</v>
      </c>
      <c r="N285" s="56" t="str">
        <f>IF(B285="",#REF!,B285)</f>
        <v>ERA Courtyard Real Estate</v>
      </c>
    </row>
    <row r="286" spans="1:14" ht="13.5" customHeight="1" x14ac:dyDescent="0.2">
      <c r="A286" t="s">
        <v>1898</v>
      </c>
      <c r="B286" t="s">
        <v>1475</v>
      </c>
      <c r="C286" t="s">
        <v>1222</v>
      </c>
      <c r="D286" t="s">
        <v>1099</v>
      </c>
      <c r="E286" t="s">
        <v>2835</v>
      </c>
      <c r="F286" t="s">
        <v>6</v>
      </c>
      <c r="G286" s="3">
        <v>43565</v>
      </c>
      <c r="H286" s="2">
        <v>100000</v>
      </c>
      <c r="I286" s="12" t="s">
        <v>838</v>
      </c>
      <c r="J286" s="5">
        <v>1</v>
      </c>
      <c r="K286" s="5">
        <f t="shared" si="19"/>
        <v>0</v>
      </c>
      <c r="L286" s="5">
        <f t="shared" si="17"/>
        <v>0</v>
      </c>
      <c r="M286" s="5">
        <f t="shared" si="18"/>
        <v>0</v>
      </c>
      <c r="N286" s="56" t="str">
        <f>IF(B286="",#REF!,B286)</f>
        <v>ERA Courtyard Real Estate</v>
      </c>
    </row>
    <row r="287" spans="1:14" ht="13.5" customHeight="1" x14ac:dyDescent="0.2">
      <c r="A287" t="s">
        <v>1898</v>
      </c>
      <c r="B287" t="s">
        <v>1475</v>
      </c>
      <c r="C287" t="s">
        <v>308</v>
      </c>
      <c r="D287" t="s">
        <v>1840</v>
      </c>
      <c r="E287" t="s">
        <v>2855</v>
      </c>
      <c r="F287" t="s">
        <v>216</v>
      </c>
      <c r="G287" s="3">
        <v>43567</v>
      </c>
      <c r="H287" s="2">
        <v>195000</v>
      </c>
      <c r="I287" s="12" t="s">
        <v>838</v>
      </c>
      <c r="J287" s="5">
        <v>1</v>
      </c>
      <c r="K287" s="5">
        <f t="shared" si="19"/>
        <v>0</v>
      </c>
      <c r="L287" s="5">
        <f t="shared" si="17"/>
        <v>0</v>
      </c>
      <c r="M287" s="5">
        <f t="shared" si="18"/>
        <v>0</v>
      </c>
      <c r="N287" s="56" t="str">
        <f>IF(B287="",#REF!,B287)</f>
        <v>ERA Courtyard Real Estate</v>
      </c>
    </row>
    <row r="288" spans="1:14" ht="13.5" customHeight="1" x14ac:dyDescent="0.2">
      <c r="A288" t="s">
        <v>1898</v>
      </c>
      <c r="B288" t="s">
        <v>1475</v>
      </c>
      <c r="C288" t="s">
        <v>1390</v>
      </c>
      <c r="D288" t="s">
        <v>1099</v>
      </c>
      <c r="E288" t="s">
        <v>2018</v>
      </c>
      <c r="F288" t="s">
        <v>6</v>
      </c>
      <c r="G288" s="3">
        <v>43579</v>
      </c>
      <c r="H288" s="2">
        <v>202900</v>
      </c>
      <c r="I288" s="12" t="s">
        <v>838</v>
      </c>
      <c r="J288" s="5">
        <v>1</v>
      </c>
      <c r="K288" s="5">
        <f t="shared" si="19"/>
        <v>0</v>
      </c>
      <c r="L288" s="5">
        <f t="shared" si="17"/>
        <v>0</v>
      </c>
      <c r="M288" s="5">
        <f t="shared" si="18"/>
        <v>0</v>
      </c>
      <c r="N288" s="56" t="str">
        <f>IF(B288="",#REF!,B288)</f>
        <v>ERA Courtyard Real Estate</v>
      </c>
    </row>
    <row r="289" spans="1:14" ht="13.5" customHeight="1" x14ac:dyDescent="0.2">
      <c r="A289" t="s">
        <v>1898</v>
      </c>
      <c r="B289" t="s">
        <v>1475</v>
      </c>
      <c r="C289" t="s">
        <v>1691</v>
      </c>
      <c r="D289" t="s">
        <v>5</v>
      </c>
      <c r="E289" t="s">
        <v>3066</v>
      </c>
      <c r="F289" t="s">
        <v>6</v>
      </c>
      <c r="G289" s="3">
        <v>43591</v>
      </c>
      <c r="H289" s="2">
        <v>179000</v>
      </c>
      <c r="I289" s="12" t="s">
        <v>838</v>
      </c>
      <c r="J289" s="5">
        <v>1</v>
      </c>
      <c r="K289" s="5">
        <f t="shared" si="19"/>
        <v>0</v>
      </c>
      <c r="L289" s="5">
        <f t="shared" si="17"/>
        <v>0</v>
      </c>
      <c r="M289" s="5">
        <f t="shared" si="18"/>
        <v>0</v>
      </c>
      <c r="N289" s="56" t="str">
        <f t="shared" si="20"/>
        <v>ERA Courtyard Real Estate</v>
      </c>
    </row>
    <row r="290" spans="1:14" ht="13.5" customHeight="1" x14ac:dyDescent="0.2">
      <c r="A290" t="s">
        <v>1898</v>
      </c>
      <c r="B290" t="s">
        <v>1475</v>
      </c>
      <c r="C290" t="s">
        <v>319</v>
      </c>
      <c r="D290" t="s">
        <v>1842</v>
      </c>
      <c r="E290" t="s">
        <v>2269</v>
      </c>
      <c r="F290" t="s">
        <v>6</v>
      </c>
      <c r="G290" s="3">
        <v>43496</v>
      </c>
      <c r="H290" s="2">
        <v>139900</v>
      </c>
      <c r="I290" s="12" t="s">
        <v>838</v>
      </c>
      <c r="J290" s="5">
        <v>1</v>
      </c>
      <c r="K290" s="5">
        <f t="shared" si="19"/>
        <v>0</v>
      </c>
      <c r="L290" s="5">
        <f t="shared" si="17"/>
        <v>0</v>
      </c>
      <c r="M290" s="5">
        <f t="shared" si="18"/>
        <v>0</v>
      </c>
      <c r="N290" s="56" t="str">
        <f t="shared" si="20"/>
        <v>ERA Courtyard Real Estate</v>
      </c>
    </row>
    <row r="291" spans="1:14" ht="13.5" customHeight="1" x14ac:dyDescent="0.2">
      <c r="A291" t="s">
        <v>1898</v>
      </c>
      <c r="B291" t="s">
        <v>1475</v>
      </c>
      <c r="C291" t="s">
        <v>1399</v>
      </c>
      <c r="D291" t="s">
        <v>281</v>
      </c>
      <c r="E291" t="s">
        <v>2091</v>
      </c>
      <c r="F291" t="s">
        <v>6</v>
      </c>
      <c r="G291" s="3">
        <v>43467</v>
      </c>
      <c r="H291" s="2">
        <v>86500</v>
      </c>
      <c r="I291" s="12" t="s">
        <v>838</v>
      </c>
      <c r="J291" s="5">
        <v>1</v>
      </c>
      <c r="K291" s="5">
        <f t="shared" si="19"/>
        <v>0</v>
      </c>
      <c r="L291" s="5">
        <f t="shared" si="17"/>
        <v>0</v>
      </c>
      <c r="M291" s="5">
        <f t="shared" si="18"/>
        <v>0</v>
      </c>
      <c r="N291" s="56" t="str">
        <f t="shared" si="20"/>
        <v>ERA Courtyard Real Estate</v>
      </c>
    </row>
    <row r="292" spans="1:14" ht="13.5" customHeight="1" x14ac:dyDescent="0.2">
      <c r="A292" t="s">
        <v>1270</v>
      </c>
      <c r="B292" t="s">
        <v>1535</v>
      </c>
      <c r="C292" t="s">
        <v>198</v>
      </c>
      <c r="D292" t="s">
        <v>285</v>
      </c>
      <c r="E292" t="s">
        <v>2812</v>
      </c>
      <c r="F292" t="s">
        <v>730</v>
      </c>
      <c r="G292" s="3">
        <v>43563</v>
      </c>
      <c r="H292" s="2">
        <v>100000</v>
      </c>
      <c r="I292" s="12" t="s">
        <v>838</v>
      </c>
      <c r="J292" s="5">
        <v>1</v>
      </c>
      <c r="K292" s="5">
        <f t="shared" si="19"/>
        <v>0</v>
      </c>
      <c r="L292" s="5">
        <f t="shared" si="17"/>
        <v>0</v>
      </c>
      <c r="M292" s="5">
        <f t="shared" si="18"/>
        <v>0</v>
      </c>
      <c r="N292" s="56" t="str">
        <f t="shared" si="20"/>
        <v>Camille Johnson, REALTORS</v>
      </c>
    </row>
    <row r="293" spans="1:14" ht="13.5" customHeight="1" x14ac:dyDescent="0.2">
      <c r="A293" t="s">
        <v>1270</v>
      </c>
      <c r="B293" t="s">
        <v>1535</v>
      </c>
      <c r="C293" t="s">
        <v>1715</v>
      </c>
      <c r="D293" t="s">
        <v>1842</v>
      </c>
      <c r="E293" t="s">
        <v>2469</v>
      </c>
      <c r="F293" t="s">
        <v>70</v>
      </c>
      <c r="G293" s="3">
        <v>43524</v>
      </c>
      <c r="H293" s="2">
        <v>25000</v>
      </c>
      <c r="I293" s="12">
        <v>20190231</v>
      </c>
      <c r="J293" s="5">
        <v>1</v>
      </c>
      <c r="K293" s="5">
        <f t="shared" si="19"/>
        <v>1</v>
      </c>
      <c r="L293" s="5">
        <f t="shared" si="17"/>
        <v>0</v>
      </c>
      <c r="M293" s="5">
        <f t="shared" si="18"/>
        <v>0</v>
      </c>
      <c r="N293" s="56" t="str">
        <f>IF(B293="",#REF!,B293)</f>
        <v>Camille Johnson, REALTORS</v>
      </c>
    </row>
    <row r="294" spans="1:14" ht="13.5" customHeight="1" x14ac:dyDescent="0.2">
      <c r="A294" t="s">
        <v>1077</v>
      </c>
      <c r="B294" t="s">
        <v>1840</v>
      </c>
      <c r="C294" t="s">
        <v>326</v>
      </c>
      <c r="D294" t="s">
        <v>1844</v>
      </c>
      <c r="E294" t="s">
        <v>2429</v>
      </c>
      <c r="F294" t="s">
        <v>216</v>
      </c>
      <c r="G294" s="3">
        <v>43521</v>
      </c>
      <c r="H294" s="2">
        <v>192000</v>
      </c>
      <c r="I294" s="12">
        <v>20190134</v>
      </c>
      <c r="J294" s="5">
        <v>1</v>
      </c>
      <c r="K294" s="5">
        <f t="shared" si="19"/>
        <v>1</v>
      </c>
      <c r="L294" s="5">
        <f t="shared" si="17"/>
        <v>0</v>
      </c>
      <c r="M294" s="5">
        <f t="shared" si="18"/>
        <v>0</v>
      </c>
      <c r="N294" s="56" t="str">
        <f t="shared" si="20"/>
        <v>Kelly, Realtors</v>
      </c>
    </row>
    <row r="295" spans="1:14" ht="13.5" customHeight="1" x14ac:dyDescent="0.2">
      <c r="A295" t="s">
        <v>1917</v>
      </c>
      <c r="B295" t="s">
        <v>5</v>
      </c>
      <c r="C295" t="s">
        <v>1691</v>
      </c>
      <c r="D295" t="s">
        <v>5</v>
      </c>
      <c r="E295" t="s">
        <v>1967</v>
      </c>
      <c r="F295" t="s">
        <v>6</v>
      </c>
      <c r="G295" s="3">
        <v>43584</v>
      </c>
      <c r="H295" s="2">
        <v>205000</v>
      </c>
      <c r="I295" s="12">
        <v>20190565</v>
      </c>
      <c r="J295" s="5">
        <v>1</v>
      </c>
      <c r="K295" s="5">
        <f t="shared" si="19"/>
        <v>1</v>
      </c>
      <c r="L295" s="5">
        <f t="shared" si="17"/>
        <v>0</v>
      </c>
      <c r="M295" s="5">
        <f t="shared" si="18"/>
        <v>0</v>
      </c>
      <c r="N295" s="56" t="str">
        <f t="shared" si="20"/>
        <v>Magnolia Realty</v>
      </c>
    </row>
    <row r="296" spans="1:14" ht="13.5" customHeight="1" x14ac:dyDescent="0.2">
      <c r="A296" t="s">
        <v>1248</v>
      </c>
      <c r="B296" t="s">
        <v>1941</v>
      </c>
      <c r="C296" t="s">
        <v>1947</v>
      </c>
      <c r="D296" t="s">
        <v>1258</v>
      </c>
      <c r="E296" t="s">
        <v>2239</v>
      </c>
      <c r="F296" t="s">
        <v>6</v>
      </c>
      <c r="G296" s="3">
        <v>43495</v>
      </c>
      <c r="H296" s="2">
        <v>385000</v>
      </c>
      <c r="I296" s="12" t="s">
        <v>838</v>
      </c>
      <c r="J296" s="5">
        <v>1</v>
      </c>
      <c r="K296" s="5">
        <f t="shared" si="19"/>
        <v>0</v>
      </c>
      <c r="L296" s="5">
        <f t="shared" si="17"/>
        <v>0</v>
      </c>
      <c r="M296" s="5">
        <f t="shared" si="18"/>
        <v>0</v>
      </c>
      <c r="N296" s="56" t="str">
        <f t="shared" si="20"/>
        <v>Twin Bends, LLC</v>
      </c>
    </row>
    <row r="297" spans="1:14" ht="13.5" customHeight="1" x14ac:dyDescent="0.2">
      <c r="A297" t="s">
        <v>2020</v>
      </c>
      <c r="B297" t="s">
        <v>1036</v>
      </c>
      <c r="C297" t="s">
        <v>2047</v>
      </c>
      <c r="D297" t="s">
        <v>5</v>
      </c>
      <c r="E297" t="s">
        <v>2561</v>
      </c>
      <c r="F297" t="s">
        <v>6</v>
      </c>
      <c r="G297" s="3">
        <v>43532</v>
      </c>
      <c r="H297" s="2">
        <v>320000</v>
      </c>
      <c r="I297" s="12">
        <v>20190202</v>
      </c>
      <c r="J297" s="5">
        <v>1</v>
      </c>
      <c r="K297" s="5">
        <f t="shared" si="19"/>
        <v>1</v>
      </c>
      <c r="L297" s="5">
        <f t="shared" si="17"/>
        <v>0</v>
      </c>
      <c r="M297" s="5">
        <f t="shared" si="18"/>
        <v>0</v>
      </c>
      <c r="N297" s="56" t="str">
        <f t="shared" si="20"/>
        <v>Bentwood Realty</v>
      </c>
    </row>
    <row r="298" spans="1:14" ht="13.5" customHeight="1" x14ac:dyDescent="0.2">
      <c r="A298" t="s">
        <v>1924</v>
      </c>
      <c r="B298" t="s">
        <v>1843</v>
      </c>
      <c r="C298" t="s">
        <v>1204</v>
      </c>
      <c r="D298" t="s">
        <v>1842</v>
      </c>
      <c r="E298" t="s">
        <v>2533</v>
      </c>
      <c r="F298" t="s">
        <v>6</v>
      </c>
      <c r="G298" s="3">
        <v>43531</v>
      </c>
      <c r="H298" s="2">
        <v>59900</v>
      </c>
      <c r="I298" s="12" t="s">
        <v>838</v>
      </c>
      <c r="J298" s="5">
        <v>1</v>
      </c>
      <c r="K298" s="5">
        <f t="shared" si="19"/>
        <v>0</v>
      </c>
      <c r="L298" s="5">
        <f t="shared" si="17"/>
        <v>0</v>
      </c>
      <c r="M298" s="5">
        <f t="shared" si="18"/>
        <v>0</v>
      </c>
      <c r="N298" s="56" t="str">
        <f t="shared" si="20"/>
        <v>Synergy, Realtors</v>
      </c>
    </row>
    <row r="299" spans="1:14" ht="13.5" customHeight="1" x14ac:dyDescent="0.2">
      <c r="A299" t="s">
        <v>1924</v>
      </c>
      <c r="B299" t="s">
        <v>1843</v>
      </c>
      <c r="C299" t="s">
        <v>1957</v>
      </c>
      <c r="D299" t="s">
        <v>1843</v>
      </c>
      <c r="E299" t="s">
        <v>2200</v>
      </c>
      <c r="F299" t="s">
        <v>802</v>
      </c>
      <c r="G299" s="3">
        <v>43487</v>
      </c>
      <c r="H299" s="2">
        <v>110100</v>
      </c>
      <c r="I299" s="12" t="s">
        <v>838</v>
      </c>
      <c r="J299" s="5">
        <v>1</v>
      </c>
      <c r="K299" s="5">
        <f t="shared" si="19"/>
        <v>0</v>
      </c>
      <c r="L299" s="5">
        <f t="shared" si="17"/>
        <v>0</v>
      </c>
      <c r="M299" s="5">
        <f t="shared" si="18"/>
        <v>0</v>
      </c>
      <c r="N299" s="56" t="str">
        <f t="shared" si="20"/>
        <v>Synergy, Realtors</v>
      </c>
    </row>
    <row r="300" spans="1:14" ht="13.5" customHeight="1" x14ac:dyDescent="0.2">
      <c r="A300" t="s">
        <v>1924</v>
      </c>
      <c r="B300" t="s">
        <v>1843</v>
      </c>
      <c r="C300" t="s">
        <v>1210</v>
      </c>
      <c r="D300" t="s">
        <v>991</v>
      </c>
      <c r="E300" t="s">
        <v>3185</v>
      </c>
      <c r="F300" t="s">
        <v>6</v>
      </c>
      <c r="G300" s="3">
        <v>43601</v>
      </c>
      <c r="H300" s="2">
        <v>87000</v>
      </c>
      <c r="I300" s="12" t="s">
        <v>838</v>
      </c>
      <c r="J300" s="5">
        <v>1</v>
      </c>
      <c r="K300" s="5">
        <f t="shared" si="19"/>
        <v>0</v>
      </c>
      <c r="L300" s="5">
        <f t="shared" si="17"/>
        <v>0</v>
      </c>
      <c r="M300" s="5">
        <f t="shared" si="18"/>
        <v>0</v>
      </c>
      <c r="N300" s="56" t="str">
        <f>IF(B300="",#REF!,B300)</f>
        <v>Synergy, Realtors</v>
      </c>
    </row>
    <row r="301" spans="1:14" ht="13.5" customHeight="1" x14ac:dyDescent="0.2">
      <c r="A301" t="s">
        <v>1924</v>
      </c>
      <c r="B301" t="s">
        <v>1843</v>
      </c>
      <c r="C301" t="s">
        <v>1866</v>
      </c>
      <c r="D301" t="s">
        <v>1258</v>
      </c>
      <c r="E301" t="s">
        <v>2609</v>
      </c>
      <c r="F301" t="s">
        <v>6</v>
      </c>
      <c r="G301" s="3">
        <v>43539</v>
      </c>
      <c r="H301" s="2">
        <v>135500</v>
      </c>
      <c r="I301" s="12" t="s">
        <v>838</v>
      </c>
      <c r="J301" s="5">
        <v>1</v>
      </c>
      <c r="K301" s="5">
        <f t="shared" si="19"/>
        <v>0</v>
      </c>
      <c r="L301" s="5">
        <f t="shared" si="17"/>
        <v>0</v>
      </c>
      <c r="M301" s="5">
        <f t="shared" si="18"/>
        <v>0</v>
      </c>
      <c r="N301" s="56" t="str">
        <f t="shared" si="20"/>
        <v>Synergy, Realtors</v>
      </c>
    </row>
    <row r="302" spans="1:14" ht="13.5" customHeight="1" x14ac:dyDescent="0.2">
      <c r="A302" t="s">
        <v>1924</v>
      </c>
      <c r="B302" t="s">
        <v>1843</v>
      </c>
      <c r="C302" t="s">
        <v>1222</v>
      </c>
      <c r="D302" t="s">
        <v>1099</v>
      </c>
      <c r="E302" t="s">
        <v>3294</v>
      </c>
      <c r="F302" t="s">
        <v>6</v>
      </c>
      <c r="G302" s="3">
        <v>43613</v>
      </c>
      <c r="H302" s="2">
        <v>202500</v>
      </c>
      <c r="I302" s="12" t="s">
        <v>838</v>
      </c>
      <c r="J302" s="5">
        <v>1</v>
      </c>
      <c r="K302" s="5">
        <f t="shared" si="19"/>
        <v>0</v>
      </c>
      <c r="L302" s="5">
        <f t="shared" si="17"/>
        <v>0</v>
      </c>
      <c r="M302" s="5">
        <f t="shared" si="18"/>
        <v>0</v>
      </c>
      <c r="N302" s="56" t="str">
        <f>IF(B302="",#REF!,B302)</f>
        <v>Synergy, Realtors</v>
      </c>
    </row>
    <row r="303" spans="1:14" ht="13.5" customHeight="1" x14ac:dyDescent="0.2">
      <c r="A303" t="s">
        <v>1924</v>
      </c>
      <c r="B303" t="s">
        <v>1843</v>
      </c>
      <c r="C303" t="s">
        <v>1548</v>
      </c>
      <c r="D303" t="s">
        <v>1861</v>
      </c>
      <c r="E303" t="s">
        <v>2135</v>
      </c>
      <c r="F303" t="s">
        <v>6</v>
      </c>
      <c r="G303" s="3">
        <v>43475</v>
      </c>
      <c r="H303" s="2">
        <v>117500</v>
      </c>
      <c r="I303" s="12" t="s">
        <v>838</v>
      </c>
      <c r="J303" s="5">
        <v>1</v>
      </c>
      <c r="K303" s="5">
        <f t="shared" si="19"/>
        <v>0</v>
      </c>
      <c r="L303" s="5">
        <f t="shared" si="17"/>
        <v>0</v>
      </c>
      <c r="M303" s="5">
        <f t="shared" si="18"/>
        <v>0</v>
      </c>
      <c r="N303" s="56" t="str">
        <f t="shared" si="20"/>
        <v>Synergy, Realtors</v>
      </c>
    </row>
    <row r="304" spans="1:14" ht="13.5" customHeight="1" x14ac:dyDescent="0.2">
      <c r="A304" t="s">
        <v>1924</v>
      </c>
      <c r="B304" t="s">
        <v>1843</v>
      </c>
      <c r="C304" t="s">
        <v>550</v>
      </c>
      <c r="D304" t="s">
        <v>1707</v>
      </c>
      <c r="E304" t="s">
        <v>2412</v>
      </c>
      <c r="F304" t="s">
        <v>6</v>
      </c>
      <c r="G304" s="3">
        <v>43518</v>
      </c>
      <c r="H304" s="2">
        <v>27000</v>
      </c>
      <c r="I304" s="12" t="s">
        <v>838</v>
      </c>
      <c r="J304" s="5">
        <v>1</v>
      </c>
      <c r="K304" s="5">
        <f t="shared" si="19"/>
        <v>0</v>
      </c>
      <c r="L304" s="5">
        <f t="shared" si="17"/>
        <v>0</v>
      </c>
      <c r="M304" s="5">
        <f t="shared" si="18"/>
        <v>0</v>
      </c>
      <c r="N304" s="56" t="str">
        <f>IF(B304="",#REF!,B304)</f>
        <v>Synergy, Realtors</v>
      </c>
    </row>
    <row r="305" spans="1:14" ht="13.5" customHeight="1" x14ac:dyDescent="0.2">
      <c r="A305" t="s">
        <v>244</v>
      </c>
      <c r="B305" t="s">
        <v>1907</v>
      </c>
      <c r="C305" t="s">
        <v>1850</v>
      </c>
      <c r="D305" t="s">
        <v>5</v>
      </c>
      <c r="E305" t="s">
        <v>2524</v>
      </c>
      <c r="F305" t="s">
        <v>6</v>
      </c>
      <c r="G305" s="3">
        <v>43529</v>
      </c>
      <c r="H305" s="2">
        <v>87000</v>
      </c>
      <c r="I305" s="12" t="s">
        <v>838</v>
      </c>
      <c r="J305" s="5">
        <v>1</v>
      </c>
      <c r="K305" s="5">
        <f t="shared" si="19"/>
        <v>0</v>
      </c>
      <c r="L305" s="5">
        <f t="shared" si="17"/>
        <v>0</v>
      </c>
      <c r="M305" s="5">
        <f t="shared" si="18"/>
        <v>0</v>
      </c>
      <c r="N305" s="56" t="str">
        <f t="shared" si="20"/>
        <v>CIF Real Estate Services, Inc.</v>
      </c>
    </row>
    <row r="306" spans="1:14" ht="13.5" customHeight="1" x14ac:dyDescent="0.2">
      <c r="A306" t="s">
        <v>244</v>
      </c>
      <c r="B306" t="s">
        <v>1907</v>
      </c>
      <c r="C306" t="s">
        <v>1210</v>
      </c>
      <c r="D306" t="s">
        <v>991</v>
      </c>
      <c r="E306" t="s">
        <v>2705</v>
      </c>
      <c r="F306" t="s">
        <v>1126</v>
      </c>
      <c r="G306" s="3">
        <v>43550</v>
      </c>
      <c r="H306" s="2">
        <v>105000</v>
      </c>
      <c r="I306" s="12" t="s">
        <v>838</v>
      </c>
      <c r="J306" s="5">
        <v>1</v>
      </c>
      <c r="K306" s="5">
        <f t="shared" si="19"/>
        <v>0</v>
      </c>
      <c r="L306" s="5">
        <f t="shared" si="17"/>
        <v>0</v>
      </c>
      <c r="M306" s="5">
        <f t="shared" si="18"/>
        <v>0</v>
      </c>
      <c r="N306" s="56" t="str">
        <f t="shared" si="20"/>
        <v>CIF Real Estate Services, Inc.</v>
      </c>
    </row>
    <row r="307" spans="1:14" ht="13.5" customHeight="1" x14ac:dyDescent="0.2">
      <c r="A307" t="s">
        <v>244</v>
      </c>
      <c r="B307" t="s">
        <v>1907</v>
      </c>
      <c r="C307" t="s">
        <v>307</v>
      </c>
      <c r="D307" t="s">
        <v>1036</v>
      </c>
      <c r="E307" t="s">
        <v>2874</v>
      </c>
      <c r="F307" t="s">
        <v>6</v>
      </c>
      <c r="G307" s="3">
        <v>43570</v>
      </c>
      <c r="H307" s="2">
        <v>165000</v>
      </c>
      <c r="I307" s="12" t="s">
        <v>838</v>
      </c>
      <c r="J307" s="5">
        <v>1</v>
      </c>
      <c r="K307" s="5">
        <f t="shared" si="19"/>
        <v>0</v>
      </c>
      <c r="L307" s="5">
        <f t="shared" si="17"/>
        <v>0</v>
      </c>
      <c r="M307" s="5">
        <f t="shared" si="18"/>
        <v>0</v>
      </c>
      <c r="N307" s="56" t="str">
        <f t="shared" si="20"/>
        <v>CIF Real Estate Services, Inc.</v>
      </c>
    </row>
    <row r="308" spans="1:14" ht="13.5" customHeight="1" x14ac:dyDescent="0.2">
      <c r="A308" t="s">
        <v>244</v>
      </c>
      <c r="B308" t="s">
        <v>1907</v>
      </c>
      <c r="C308" t="s">
        <v>1968</v>
      </c>
      <c r="D308" t="s">
        <v>1258</v>
      </c>
      <c r="E308" t="s">
        <v>3362</v>
      </c>
      <c r="F308" t="s">
        <v>6</v>
      </c>
      <c r="G308" s="3">
        <v>43616</v>
      </c>
      <c r="H308" s="2">
        <v>115500</v>
      </c>
      <c r="I308" s="12" t="s">
        <v>838</v>
      </c>
      <c r="J308" s="5">
        <v>1</v>
      </c>
      <c r="K308" s="5">
        <f t="shared" si="19"/>
        <v>0</v>
      </c>
      <c r="L308" s="5">
        <f t="shared" si="17"/>
        <v>0</v>
      </c>
      <c r="M308" s="5">
        <f t="shared" si="18"/>
        <v>0</v>
      </c>
      <c r="N308" s="56" t="str">
        <f>IF(B308="",#REF!,B308)</f>
        <v>CIF Real Estate Services, Inc.</v>
      </c>
    </row>
    <row r="309" spans="1:14" ht="13.5" customHeight="1" x14ac:dyDescent="0.2">
      <c r="A309" t="s">
        <v>244</v>
      </c>
      <c r="B309" t="s">
        <v>1907</v>
      </c>
      <c r="C309" t="s">
        <v>1125</v>
      </c>
      <c r="D309" t="s">
        <v>303</v>
      </c>
      <c r="E309" t="s">
        <v>2198</v>
      </c>
      <c r="F309" t="s">
        <v>1249</v>
      </c>
      <c r="G309" s="3">
        <v>43487</v>
      </c>
      <c r="H309" s="2">
        <v>139000</v>
      </c>
      <c r="I309" s="12" t="s">
        <v>838</v>
      </c>
      <c r="J309" s="5">
        <v>1</v>
      </c>
      <c r="K309" s="5">
        <f t="shared" si="19"/>
        <v>0</v>
      </c>
      <c r="L309" s="5">
        <f t="shared" si="17"/>
        <v>0</v>
      </c>
      <c r="M309" s="5">
        <f t="shared" si="18"/>
        <v>0</v>
      </c>
      <c r="N309" s="56" t="str">
        <f>IF(B309="",#REF!,B309)</f>
        <v>CIF Real Estate Services, Inc.</v>
      </c>
    </row>
    <row r="310" spans="1:14" ht="13.5" customHeight="1" x14ac:dyDescent="0.2">
      <c r="A310" t="s">
        <v>851</v>
      </c>
      <c r="B310" t="s">
        <v>993</v>
      </c>
      <c r="C310" t="s">
        <v>851</v>
      </c>
      <c r="D310" t="s">
        <v>993</v>
      </c>
      <c r="E310" t="s">
        <v>2911</v>
      </c>
      <c r="F310" t="s">
        <v>6</v>
      </c>
      <c r="G310" s="3">
        <v>43573</v>
      </c>
      <c r="H310" s="2">
        <v>191300</v>
      </c>
      <c r="I310" s="12" t="s">
        <v>838</v>
      </c>
      <c r="J310" s="5">
        <v>1</v>
      </c>
      <c r="K310" s="5">
        <f t="shared" si="19"/>
        <v>0</v>
      </c>
      <c r="L310" s="5">
        <f t="shared" si="17"/>
        <v>1</v>
      </c>
      <c r="M310" s="5">
        <f t="shared" si="18"/>
        <v>0</v>
      </c>
      <c r="N310" s="56" t="str">
        <f t="shared" si="20"/>
        <v>Hallmark Realty</v>
      </c>
    </row>
    <row r="311" spans="1:14" ht="13.5" customHeight="1" x14ac:dyDescent="0.2">
      <c r="A311" t="s">
        <v>2390</v>
      </c>
      <c r="B311" t="s">
        <v>118</v>
      </c>
      <c r="C311" t="s">
        <v>312</v>
      </c>
      <c r="D311" t="s">
        <v>1842</v>
      </c>
      <c r="E311" t="s">
        <v>2391</v>
      </c>
      <c r="F311" t="s">
        <v>121</v>
      </c>
      <c r="G311" s="3">
        <v>43515</v>
      </c>
      <c r="H311" s="2">
        <v>102700</v>
      </c>
      <c r="I311" s="12" t="s">
        <v>838</v>
      </c>
      <c r="J311" s="5">
        <v>1</v>
      </c>
      <c r="K311" s="5">
        <f t="shared" si="19"/>
        <v>0</v>
      </c>
      <c r="L311" s="5">
        <f t="shared" si="17"/>
        <v>0</v>
      </c>
      <c r="M311" s="5">
        <f t="shared" si="18"/>
        <v>0</v>
      </c>
      <c r="N311" s="56" t="str">
        <f t="shared" si="20"/>
        <v>Central Realty</v>
      </c>
    </row>
    <row r="312" spans="1:14" ht="13.5" customHeight="1" x14ac:dyDescent="0.2">
      <c r="A312" t="s">
        <v>3079</v>
      </c>
      <c r="B312" t="s">
        <v>3080</v>
      </c>
      <c r="C312" t="s">
        <v>198</v>
      </c>
      <c r="D312" t="s">
        <v>285</v>
      </c>
      <c r="E312" t="s">
        <v>3081</v>
      </c>
      <c r="F312" t="s">
        <v>730</v>
      </c>
      <c r="G312" s="3">
        <v>43591</v>
      </c>
      <c r="H312" s="2">
        <v>27000</v>
      </c>
      <c r="I312" s="12" t="s">
        <v>838</v>
      </c>
      <c r="J312" s="5">
        <v>1</v>
      </c>
      <c r="K312" s="5">
        <f t="shared" si="19"/>
        <v>0</v>
      </c>
      <c r="L312" s="5">
        <f t="shared" si="17"/>
        <v>0</v>
      </c>
      <c r="M312" s="5">
        <f t="shared" si="18"/>
        <v>0</v>
      </c>
      <c r="N312" s="56" t="str">
        <f t="shared" si="20"/>
        <v>True Arrow Realty</v>
      </c>
    </row>
    <row r="313" spans="1:14" ht="13.5" customHeight="1" x14ac:dyDescent="0.2">
      <c r="A313" t="s">
        <v>1863</v>
      </c>
      <c r="B313" t="s">
        <v>1099</v>
      </c>
      <c r="C313" t="s">
        <v>13</v>
      </c>
      <c r="D313" t="s">
        <v>1840</v>
      </c>
      <c r="E313" t="s">
        <v>2001</v>
      </c>
      <c r="F313" t="s">
        <v>6</v>
      </c>
      <c r="G313" s="3">
        <v>43552</v>
      </c>
      <c r="H313" s="2">
        <v>277900</v>
      </c>
      <c r="I313" s="12" t="s">
        <v>838</v>
      </c>
      <c r="J313" s="5">
        <v>1</v>
      </c>
      <c r="K313" s="5">
        <f t="shared" si="19"/>
        <v>0</v>
      </c>
      <c r="L313" s="5">
        <f t="shared" si="17"/>
        <v>0</v>
      </c>
      <c r="M313" s="5">
        <f t="shared" si="18"/>
        <v>0</v>
      </c>
      <c r="N313" s="56" t="str">
        <f t="shared" si="20"/>
        <v>Keller Williams Realty - Waco</v>
      </c>
    </row>
    <row r="314" spans="1:14" ht="13.5" customHeight="1" x14ac:dyDescent="0.2">
      <c r="A314" t="s">
        <v>1863</v>
      </c>
      <c r="B314" t="s">
        <v>1099</v>
      </c>
      <c r="C314" t="s">
        <v>1389</v>
      </c>
      <c r="D314" t="s">
        <v>1840</v>
      </c>
      <c r="E314" t="s">
        <v>2709</v>
      </c>
      <c r="F314" t="s">
        <v>216</v>
      </c>
      <c r="G314" s="3">
        <v>43551</v>
      </c>
      <c r="H314" s="2">
        <v>210500</v>
      </c>
      <c r="I314" s="12" t="s">
        <v>838</v>
      </c>
      <c r="J314" s="5">
        <v>1</v>
      </c>
      <c r="K314" s="5">
        <f t="shared" si="19"/>
        <v>0</v>
      </c>
      <c r="L314" s="5">
        <f t="shared" si="17"/>
        <v>0</v>
      </c>
      <c r="M314" s="5">
        <f t="shared" si="18"/>
        <v>0</v>
      </c>
      <c r="N314" s="56" t="str">
        <f t="shared" si="20"/>
        <v>Keller Williams Realty - Waco</v>
      </c>
    </row>
    <row r="315" spans="1:14" ht="13.5" customHeight="1" x14ac:dyDescent="0.2">
      <c r="A315" t="s">
        <v>1863</v>
      </c>
      <c r="B315" t="s">
        <v>1099</v>
      </c>
      <c r="C315" t="s">
        <v>1864</v>
      </c>
      <c r="D315" t="s">
        <v>1087</v>
      </c>
      <c r="E315" t="s">
        <v>2668</v>
      </c>
      <c r="F315" t="s">
        <v>7</v>
      </c>
      <c r="G315" s="3">
        <v>43546</v>
      </c>
      <c r="H315" s="2">
        <v>101654</v>
      </c>
      <c r="I315" s="12" t="s">
        <v>838</v>
      </c>
      <c r="J315" s="5">
        <v>1</v>
      </c>
      <c r="K315" s="5">
        <f t="shared" si="19"/>
        <v>0</v>
      </c>
      <c r="L315" s="5">
        <f t="shared" si="17"/>
        <v>0</v>
      </c>
      <c r="M315" s="5">
        <f t="shared" si="18"/>
        <v>0</v>
      </c>
      <c r="N315" s="56" t="str">
        <f t="shared" ref="N315:N369" si="21">IF(B315="",B314,B315)</f>
        <v>Keller Williams Realty - Waco</v>
      </c>
    </row>
    <row r="316" spans="1:14" ht="13.5" customHeight="1" x14ac:dyDescent="0.2">
      <c r="A316" t="s">
        <v>1863</v>
      </c>
      <c r="B316" t="s">
        <v>1099</v>
      </c>
      <c r="C316" t="s">
        <v>1222</v>
      </c>
      <c r="D316" t="s">
        <v>1099</v>
      </c>
      <c r="E316" t="s">
        <v>3219</v>
      </c>
      <c r="F316" t="s">
        <v>70</v>
      </c>
      <c r="G316" s="3">
        <v>43605</v>
      </c>
      <c r="H316" s="2">
        <v>72000</v>
      </c>
      <c r="I316" s="12" t="s">
        <v>838</v>
      </c>
      <c r="J316" s="5">
        <v>1</v>
      </c>
      <c r="K316" s="5">
        <f t="shared" si="19"/>
        <v>0</v>
      </c>
      <c r="L316" s="5">
        <f t="shared" si="17"/>
        <v>0</v>
      </c>
      <c r="M316" s="5">
        <f t="shared" si="18"/>
        <v>0</v>
      </c>
      <c r="N316" s="56" t="str">
        <f t="shared" si="21"/>
        <v>Keller Williams Realty - Waco</v>
      </c>
    </row>
    <row r="317" spans="1:14" ht="13.5" customHeight="1" x14ac:dyDescent="0.2">
      <c r="A317" t="s">
        <v>1863</v>
      </c>
      <c r="B317" t="s">
        <v>1099</v>
      </c>
      <c r="C317" t="s">
        <v>316</v>
      </c>
      <c r="D317" t="s">
        <v>1971</v>
      </c>
      <c r="E317" t="s">
        <v>3224</v>
      </c>
      <c r="F317" t="s">
        <v>6</v>
      </c>
      <c r="G317" s="3">
        <v>43606</v>
      </c>
      <c r="H317" s="2">
        <v>100000</v>
      </c>
      <c r="I317" s="12" t="s">
        <v>838</v>
      </c>
      <c r="J317" s="5">
        <v>1</v>
      </c>
      <c r="K317" s="5">
        <f t="shared" si="19"/>
        <v>0</v>
      </c>
      <c r="L317" s="5">
        <f t="shared" si="17"/>
        <v>0</v>
      </c>
      <c r="M317" s="5">
        <f t="shared" si="18"/>
        <v>0</v>
      </c>
      <c r="N317" s="56" t="str">
        <f t="shared" si="21"/>
        <v>Keller Williams Realty - Waco</v>
      </c>
    </row>
    <row r="318" spans="1:14" ht="13.5" customHeight="1" x14ac:dyDescent="0.2">
      <c r="A318" t="s">
        <v>852</v>
      </c>
      <c r="B318" t="s">
        <v>1258</v>
      </c>
      <c r="C318" t="s">
        <v>894</v>
      </c>
      <c r="D318" t="s">
        <v>1842</v>
      </c>
      <c r="E318" t="s">
        <v>2880</v>
      </c>
      <c r="F318" t="s">
        <v>6</v>
      </c>
      <c r="G318" s="3">
        <v>43570</v>
      </c>
      <c r="H318" s="2">
        <v>319000</v>
      </c>
      <c r="I318" s="12" t="s">
        <v>838</v>
      </c>
      <c r="J318" s="5">
        <v>1</v>
      </c>
      <c r="K318" s="5">
        <f t="shared" si="19"/>
        <v>0</v>
      </c>
      <c r="L318" s="5">
        <f t="shared" si="17"/>
        <v>0</v>
      </c>
      <c r="M318" s="5">
        <f t="shared" si="18"/>
        <v>0</v>
      </c>
      <c r="N318" s="56" t="str">
        <f t="shared" si="21"/>
        <v>Re/Max Centex, REALTORS</v>
      </c>
    </row>
    <row r="319" spans="1:14" ht="13.5" customHeight="1" x14ac:dyDescent="0.2">
      <c r="A319" t="s">
        <v>852</v>
      </c>
      <c r="B319" t="s">
        <v>1258</v>
      </c>
      <c r="C319" t="s">
        <v>852</v>
      </c>
      <c r="D319" t="s">
        <v>1258</v>
      </c>
      <c r="E319" t="s">
        <v>2396</v>
      </c>
      <c r="F319" t="s">
        <v>424</v>
      </c>
      <c r="G319" s="3">
        <v>43516</v>
      </c>
      <c r="H319" s="2">
        <v>87900</v>
      </c>
      <c r="I319" s="12" t="s">
        <v>838</v>
      </c>
      <c r="J319" s="5">
        <v>1</v>
      </c>
      <c r="K319" s="5">
        <f t="shared" si="19"/>
        <v>0</v>
      </c>
      <c r="L319" s="5">
        <f t="shared" si="17"/>
        <v>1</v>
      </c>
      <c r="M319" s="5">
        <f t="shared" si="18"/>
        <v>0</v>
      </c>
      <c r="N319" s="56" t="str">
        <f t="shared" si="21"/>
        <v>Re/Max Centex, REALTORS</v>
      </c>
    </row>
    <row r="320" spans="1:14" ht="13.5" customHeight="1" x14ac:dyDescent="0.2">
      <c r="A320" t="s">
        <v>852</v>
      </c>
      <c r="B320" t="s">
        <v>1258</v>
      </c>
      <c r="C320" t="s">
        <v>1835</v>
      </c>
      <c r="D320" t="s">
        <v>1858</v>
      </c>
      <c r="E320" t="s">
        <v>2844</v>
      </c>
      <c r="F320" t="s">
        <v>6</v>
      </c>
      <c r="G320" s="3">
        <v>43566</v>
      </c>
      <c r="H320" s="2">
        <v>217500</v>
      </c>
      <c r="I320" s="12" t="s">
        <v>838</v>
      </c>
      <c r="J320" s="5">
        <v>1</v>
      </c>
      <c r="K320" s="5">
        <f t="shared" si="19"/>
        <v>0</v>
      </c>
      <c r="L320" s="5">
        <f t="shared" si="17"/>
        <v>0</v>
      </c>
      <c r="M320" s="5">
        <f t="shared" si="18"/>
        <v>0</v>
      </c>
      <c r="N320" s="56" t="str">
        <f t="shared" si="21"/>
        <v>Re/Max Centex, REALTORS</v>
      </c>
    </row>
    <row r="321" spans="1:14" ht="13.5" customHeight="1" x14ac:dyDescent="0.2">
      <c r="A321" t="s">
        <v>852</v>
      </c>
      <c r="B321" t="s">
        <v>1258</v>
      </c>
      <c r="C321" t="s">
        <v>1222</v>
      </c>
      <c r="D321" t="s">
        <v>1099</v>
      </c>
      <c r="E321" t="s">
        <v>3184</v>
      </c>
      <c r="F321" t="s">
        <v>534</v>
      </c>
      <c r="G321" s="3">
        <v>43601</v>
      </c>
      <c r="H321" s="2">
        <v>315000</v>
      </c>
      <c r="I321" s="12" t="s">
        <v>838</v>
      </c>
      <c r="J321" s="5">
        <v>1</v>
      </c>
      <c r="K321" s="5">
        <f t="shared" si="19"/>
        <v>0</v>
      </c>
      <c r="L321" s="5">
        <f t="shared" si="17"/>
        <v>0</v>
      </c>
      <c r="M321" s="5">
        <f t="shared" si="18"/>
        <v>0</v>
      </c>
      <c r="N321" s="56" t="str">
        <f t="shared" si="21"/>
        <v>Re/Max Centex, REALTORS</v>
      </c>
    </row>
    <row r="322" spans="1:14" ht="13.5" customHeight="1" x14ac:dyDescent="0.2">
      <c r="A322" t="s">
        <v>852</v>
      </c>
      <c r="B322" t="s">
        <v>1258</v>
      </c>
      <c r="C322" t="s">
        <v>308</v>
      </c>
      <c r="D322" t="s">
        <v>1840</v>
      </c>
      <c r="E322" t="s">
        <v>2983</v>
      </c>
      <c r="F322" t="s">
        <v>6</v>
      </c>
      <c r="G322" s="3">
        <v>43581</v>
      </c>
      <c r="H322" s="2">
        <v>370000</v>
      </c>
      <c r="I322" s="12" t="s">
        <v>838</v>
      </c>
      <c r="J322" s="5">
        <v>1</v>
      </c>
      <c r="K322" s="5">
        <f t="shared" si="19"/>
        <v>0</v>
      </c>
      <c r="L322" s="5">
        <f t="shared" si="17"/>
        <v>0</v>
      </c>
      <c r="M322" s="5">
        <f t="shared" si="18"/>
        <v>0</v>
      </c>
      <c r="N322" s="56" t="str">
        <f t="shared" si="21"/>
        <v>Re/Max Centex, REALTORS</v>
      </c>
    </row>
    <row r="323" spans="1:14" ht="13.5" customHeight="1" x14ac:dyDescent="0.2">
      <c r="A323" t="s">
        <v>852</v>
      </c>
      <c r="B323" t="s">
        <v>1258</v>
      </c>
      <c r="C323" t="s">
        <v>326</v>
      </c>
      <c r="D323" t="s">
        <v>1844</v>
      </c>
      <c r="E323" t="s">
        <v>2896</v>
      </c>
      <c r="F323" t="s">
        <v>216</v>
      </c>
      <c r="G323" s="3">
        <v>43572</v>
      </c>
      <c r="H323" s="2">
        <v>212000</v>
      </c>
      <c r="I323" s="12" t="s">
        <v>838</v>
      </c>
      <c r="J323" s="5">
        <v>1</v>
      </c>
      <c r="K323" s="5">
        <f t="shared" si="19"/>
        <v>0</v>
      </c>
      <c r="L323" s="5">
        <f t="shared" si="17"/>
        <v>0</v>
      </c>
      <c r="M323" s="5">
        <f t="shared" si="18"/>
        <v>0</v>
      </c>
      <c r="N323" s="56" t="str">
        <f t="shared" si="21"/>
        <v>Re/Max Centex, REALTORS</v>
      </c>
    </row>
    <row r="324" spans="1:14" ht="13.5" customHeight="1" x14ac:dyDescent="0.2">
      <c r="A324" t="s">
        <v>852</v>
      </c>
      <c r="B324" t="s">
        <v>1258</v>
      </c>
      <c r="C324" t="s">
        <v>2284</v>
      </c>
      <c r="D324" t="s">
        <v>1751</v>
      </c>
      <c r="E324" t="s">
        <v>2285</v>
      </c>
      <c r="F324" t="s">
        <v>1126</v>
      </c>
      <c r="G324" s="3">
        <v>43497</v>
      </c>
      <c r="H324" s="2">
        <v>196000</v>
      </c>
      <c r="I324" s="12" t="s">
        <v>838</v>
      </c>
      <c r="J324" s="5">
        <v>1</v>
      </c>
      <c r="K324" s="5">
        <f t="shared" si="19"/>
        <v>0</v>
      </c>
      <c r="L324" s="5">
        <f t="shared" ref="L324:L387" si="22">IF(A324=C324,1,0)</f>
        <v>0</v>
      </c>
      <c r="M324" s="5">
        <f t="shared" ref="M324:M387" si="23">+IF(L324=1,IF(K324=1,1,0),0)</f>
        <v>0</v>
      </c>
      <c r="N324" s="56" t="str">
        <f t="shared" si="21"/>
        <v>Re/Max Centex, REALTORS</v>
      </c>
    </row>
    <row r="325" spans="1:14" ht="13.5" customHeight="1" x14ac:dyDescent="0.2">
      <c r="A325" t="s">
        <v>2053</v>
      </c>
      <c r="B325" t="s">
        <v>1854</v>
      </c>
      <c r="C325" t="s">
        <v>1855</v>
      </c>
      <c r="D325" t="s">
        <v>1854</v>
      </c>
      <c r="E325" t="s">
        <v>2595</v>
      </c>
      <c r="F325" t="s">
        <v>6</v>
      </c>
      <c r="G325" s="3">
        <v>43537</v>
      </c>
      <c r="H325" s="2">
        <v>239000</v>
      </c>
      <c r="I325" s="12" t="s">
        <v>838</v>
      </c>
      <c r="J325" s="5">
        <v>1</v>
      </c>
      <c r="K325" s="5">
        <f t="shared" ref="K325:K388" si="24">IF(I325="did not close",0,IF(I325="",0,1))</f>
        <v>0</v>
      </c>
      <c r="L325" s="5">
        <f t="shared" si="22"/>
        <v>0</v>
      </c>
      <c r="M325" s="5">
        <f t="shared" si="23"/>
        <v>0</v>
      </c>
      <c r="N325" s="56" t="str">
        <f t="shared" si="21"/>
        <v>Weichert, Realtors - Realty Experts</v>
      </c>
    </row>
    <row r="326" spans="1:14" ht="13.5" customHeight="1" x14ac:dyDescent="0.2">
      <c r="A326" t="s">
        <v>2053</v>
      </c>
      <c r="B326" t="s">
        <v>1854</v>
      </c>
      <c r="C326" t="s">
        <v>357</v>
      </c>
      <c r="D326" t="s">
        <v>1099</v>
      </c>
      <c r="E326" t="s">
        <v>2207</v>
      </c>
      <c r="F326" t="s">
        <v>6</v>
      </c>
      <c r="G326" s="3">
        <v>43488</v>
      </c>
      <c r="H326" s="2">
        <v>78000</v>
      </c>
      <c r="I326" s="12" t="s">
        <v>838</v>
      </c>
      <c r="J326" s="5">
        <v>1</v>
      </c>
      <c r="K326" s="5">
        <f t="shared" si="24"/>
        <v>0</v>
      </c>
      <c r="L326" s="5">
        <f t="shared" si="22"/>
        <v>0</v>
      </c>
      <c r="M326" s="5">
        <f t="shared" si="23"/>
        <v>0</v>
      </c>
      <c r="N326" s="56" t="str">
        <f t="shared" si="21"/>
        <v>Weichert, Realtors - Realty Experts</v>
      </c>
    </row>
    <row r="327" spans="1:14" ht="13.5" customHeight="1" x14ac:dyDescent="0.2">
      <c r="A327" t="s">
        <v>2053</v>
      </c>
      <c r="B327" t="s">
        <v>1854</v>
      </c>
      <c r="C327" t="s">
        <v>1910</v>
      </c>
      <c r="D327" t="s">
        <v>1842</v>
      </c>
      <c r="E327" t="s">
        <v>1725</v>
      </c>
      <c r="F327" t="s">
        <v>1126</v>
      </c>
      <c r="G327" s="3">
        <v>43509</v>
      </c>
      <c r="H327" s="2">
        <v>237000</v>
      </c>
      <c r="I327" s="12">
        <v>20190079</v>
      </c>
      <c r="J327" s="5">
        <v>1</v>
      </c>
      <c r="K327" s="5">
        <f t="shared" si="24"/>
        <v>1</v>
      </c>
      <c r="L327" s="5">
        <f t="shared" si="22"/>
        <v>0</v>
      </c>
      <c r="M327" s="5">
        <f t="shared" si="23"/>
        <v>0</v>
      </c>
      <c r="N327" s="56" t="str">
        <f>IF(B327="",#REF!,B327)</f>
        <v>Weichert, Realtors - Realty Experts</v>
      </c>
    </row>
    <row r="328" spans="1:14" ht="13.5" customHeight="1" x14ac:dyDescent="0.2">
      <c r="A328" t="s">
        <v>2053</v>
      </c>
      <c r="B328" t="s">
        <v>1854</v>
      </c>
      <c r="C328" t="s">
        <v>15</v>
      </c>
      <c r="D328" t="s">
        <v>118</v>
      </c>
      <c r="E328" t="s">
        <v>3353</v>
      </c>
      <c r="F328" t="s">
        <v>700</v>
      </c>
      <c r="G328" s="3">
        <v>43616</v>
      </c>
      <c r="H328" s="2">
        <v>150000</v>
      </c>
      <c r="I328" s="12" t="s">
        <v>838</v>
      </c>
      <c r="J328" s="5">
        <v>1</v>
      </c>
      <c r="K328" s="5">
        <f t="shared" si="24"/>
        <v>0</v>
      </c>
      <c r="L328" s="5">
        <f t="shared" si="22"/>
        <v>0</v>
      </c>
      <c r="M328" s="5">
        <f t="shared" si="23"/>
        <v>0</v>
      </c>
      <c r="N328" s="56" t="str">
        <f>IF(B328="",#REF!,B328)</f>
        <v>Weichert, Realtors - Realty Experts</v>
      </c>
    </row>
    <row r="329" spans="1:14" ht="13.5" customHeight="1" x14ac:dyDescent="0.2">
      <c r="A329" t="s">
        <v>2010</v>
      </c>
      <c r="B329" t="s">
        <v>1286</v>
      </c>
      <c r="C329" t="s">
        <v>2010</v>
      </c>
      <c r="D329" t="s">
        <v>1286</v>
      </c>
      <c r="E329" t="s">
        <v>2638</v>
      </c>
      <c r="F329" t="s">
        <v>111</v>
      </c>
      <c r="G329" s="3">
        <v>43543</v>
      </c>
      <c r="H329" s="2">
        <v>66000</v>
      </c>
      <c r="I329" s="12" t="s">
        <v>838</v>
      </c>
      <c r="J329" s="5">
        <v>1</v>
      </c>
      <c r="K329" s="5">
        <f t="shared" si="24"/>
        <v>0</v>
      </c>
      <c r="L329" s="5">
        <f t="shared" si="22"/>
        <v>1</v>
      </c>
      <c r="M329" s="5">
        <f t="shared" si="23"/>
        <v>0</v>
      </c>
      <c r="N329" s="56" t="str">
        <f t="shared" si="21"/>
        <v>Harrell Residential</v>
      </c>
    </row>
    <row r="330" spans="1:14" ht="13.5" customHeight="1" x14ac:dyDescent="0.2">
      <c r="A330" t="s">
        <v>2631</v>
      </c>
      <c r="B330" t="s">
        <v>1842</v>
      </c>
      <c r="C330" t="s">
        <v>1090</v>
      </c>
      <c r="D330" t="s">
        <v>194</v>
      </c>
      <c r="E330" t="s">
        <v>2632</v>
      </c>
      <c r="F330" t="s">
        <v>11</v>
      </c>
      <c r="G330" s="3">
        <v>43542</v>
      </c>
      <c r="H330" s="2">
        <v>112000</v>
      </c>
      <c r="I330" s="12">
        <v>20190331</v>
      </c>
      <c r="J330" s="5">
        <v>1</v>
      </c>
      <c r="K330" s="5">
        <f t="shared" si="24"/>
        <v>1</v>
      </c>
      <c r="L330" s="5">
        <f t="shared" si="22"/>
        <v>0</v>
      </c>
      <c r="M330" s="5">
        <f t="shared" si="23"/>
        <v>0</v>
      </c>
      <c r="N330" s="56" t="str">
        <f>IF(B330="",#REF!,B330)</f>
        <v>Coldwell Banker Apex, REALTORS</v>
      </c>
    </row>
    <row r="331" spans="1:14" ht="13.5" customHeight="1" x14ac:dyDescent="0.2">
      <c r="A331" t="s">
        <v>211</v>
      </c>
      <c r="B331" t="s">
        <v>2025</v>
      </c>
      <c r="C331" t="s">
        <v>211</v>
      </c>
      <c r="D331" t="s">
        <v>2025</v>
      </c>
      <c r="E331" t="s">
        <v>2956</v>
      </c>
      <c r="F331" t="s">
        <v>6</v>
      </c>
      <c r="G331" s="3">
        <v>43579</v>
      </c>
      <c r="H331" s="2">
        <v>350000</v>
      </c>
      <c r="I331" s="12" t="s">
        <v>838</v>
      </c>
      <c r="J331" s="5">
        <v>1</v>
      </c>
      <c r="K331" s="5">
        <f t="shared" si="24"/>
        <v>0</v>
      </c>
      <c r="L331" s="5">
        <f t="shared" si="22"/>
        <v>1</v>
      </c>
      <c r="M331" s="5">
        <f t="shared" si="23"/>
        <v>0</v>
      </c>
      <c r="N331" s="56" t="str">
        <f>IF(B331="",#REF!,B331)</f>
        <v>Red Oak Properties</v>
      </c>
    </row>
    <row r="332" spans="1:14" ht="13.5" customHeight="1" x14ac:dyDescent="0.2">
      <c r="A332" t="s">
        <v>211</v>
      </c>
      <c r="B332" t="s">
        <v>2025</v>
      </c>
      <c r="C332" t="s">
        <v>211</v>
      </c>
      <c r="D332" t="s">
        <v>2025</v>
      </c>
      <c r="E332" t="s">
        <v>798</v>
      </c>
      <c r="F332" t="s">
        <v>1249</v>
      </c>
      <c r="G332" s="3">
        <v>43606</v>
      </c>
      <c r="H332" s="2">
        <v>194000</v>
      </c>
      <c r="I332" s="12" t="s">
        <v>838</v>
      </c>
      <c r="J332" s="5">
        <v>1</v>
      </c>
      <c r="K332" s="5">
        <f t="shared" si="24"/>
        <v>0</v>
      </c>
      <c r="L332" s="5">
        <f t="shared" si="22"/>
        <v>1</v>
      </c>
      <c r="M332" s="5">
        <f t="shared" si="23"/>
        <v>0</v>
      </c>
      <c r="N332" s="56" t="str">
        <f t="shared" si="21"/>
        <v>Red Oak Properties</v>
      </c>
    </row>
    <row r="333" spans="1:14" ht="13.5" customHeight="1" x14ac:dyDescent="0.2">
      <c r="A333" t="s">
        <v>1480</v>
      </c>
      <c r="B333" t="s">
        <v>1840</v>
      </c>
      <c r="C333" t="s">
        <v>1480</v>
      </c>
      <c r="D333" t="s">
        <v>1840</v>
      </c>
      <c r="E333" t="s">
        <v>2950</v>
      </c>
      <c r="F333" t="s">
        <v>700</v>
      </c>
      <c r="G333" s="3">
        <v>43578</v>
      </c>
      <c r="H333" s="2">
        <v>115000</v>
      </c>
      <c r="I333" s="12" t="s">
        <v>838</v>
      </c>
      <c r="J333" s="5">
        <v>1</v>
      </c>
      <c r="K333" s="5">
        <f t="shared" si="24"/>
        <v>0</v>
      </c>
      <c r="L333" s="5">
        <f t="shared" si="22"/>
        <v>1</v>
      </c>
      <c r="M333" s="5">
        <f t="shared" si="23"/>
        <v>0</v>
      </c>
      <c r="N333" s="56" t="str">
        <f t="shared" si="21"/>
        <v>Kelly, Realtors</v>
      </c>
    </row>
    <row r="334" spans="1:14" ht="13.5" customHeight="1" x14ac:dyDescent="0.2">
      <c r="A334" t="s">
        <v>1480</v>
      </c>
      <c r="B334" t="s">
        <v>1840</v>
      </c>
      <c r="C334" t="s">
        <v>487</v>
      </c>
      <c r="D334" t="s">
        <v>1974</v>
      </c>
      <c r="E334" t="s">
        <v>2142</v>
      </c>
      <c r="F334" t="s">
        <v>700</v>
      </c>
      <c r="G334" s="3">
        <v>43476</v>
      </c>
      <c r="H334" s="2">
        <v>135000</v>
      </c>
      <c r="I334" s="12" t="s">
        <v>838</v>
      </c>
      <c r="J334" s="5">
        <v>1</v>
      </c>
      <c r="K334" s="5">
        <f t="shared" si="24"/>
        <v>0</v>
      </c>
      <c r="L334" s="5">
        <f t="shared" si="22"/>
        <v>0</v>
      </c>
      <c r="M334" s="5">
        <f t="shared" si="23"/>
        <v>0</v>
      </c>
      <c r="N334" s="56" t="str">
        <f t="shared" si="21"/>
        <v>Kelly, Realtors</v>
      </c>
    </row>
    <row r="335" spans="1:14" ht="13.5" customHeight="1" x14ac:dyDescent="0.2">
      <c r="A335" t="s">
        <v>2071</v>
      </c>
      <c r="B335" t="s">
        <v>303</v>
      </c>
      <c r="C335" t="s">
        <v>842</v>
      </c>
      <c r="D335" t="s">
        <v>1940</v>
      </c>
      <c r="E335" t="s">
        <v>3047</v>
      </c>
      <c r="F335" t="s">
        <v>425</v>
      </c>
      <c r="G335" s="3">
        <v>43588</v>
      </c>
      <c r="H335" s="2">
        <v>160000</v>
      </c>
      <c r="I335" s="12" t="s">
        <v>838</v>
      </c>
      <c r="J335" s="5">
        <v>1</v>
      </c>
      <c r="K335" s="5">
        <f t="shared" si="24"/>
        <v>0</v>
      </c>
      <c r="L335" s="5">
        <f t="shared" si="22"/>
        <v>0</v>
      </c>
      <c r="M335" s="5">
        <f t="shared" si="23"/>
        <v>0</v>
      </c>
      <c r="N335" s="56" t="str">
        <f t="shared" si="21"/>
        <v>AG Real Estate &amp; Associates</v>
      </c>
    </row>
    <row r="336" spans="1:14" ht="13.5" customHeight="1" x14ac:dyDescent="0.2">
      <c r="A336" t="s">
        <v>2071</v>
      </c>
      <c r="B336" t="s">
        <v>303</v>
      </c>
      <c r="C336" t="s">
        <v>1906</v>
      </c>
      <c r="D336" t="s">
        <v>1099</v>
      </c>
      <c r="E336" t="s">
        <v>2338</v>
      </c>
      <c r="F336" t="s">
        <v>6</v>
      </c>
      <c r="G336" s="3">
        <v>43507</v>
      </c>
      <c r="H336" s="2">
        <v>371250</v>
      </c>
      <c r="I336" s="12">
        <v>20190185</v>
      </c>
      <c r="J336" s="5">
        <v>1</v>
      </c>
      <c r="K336" s="5">
        <f t="shared" si="24"/>
        <v>1</v>
      </c>
      <c r="L336" s="5">
        <f t="shared" si="22"/>
        <v>0</v>
      </c>
      <c r="M336" s="5">
        <f t="shared" si="23"/>
        <v>0</v>
      </c>
      <c r="N336" s="56" t="str">
        <f t="shared" si="21"/>
        <v>AG Real Estate &amp; Associates</v>
      </c>
    </row>
    <row r="337" spans="1:14" ht="13.5" customHeight="1" x14ac:dyDescent="0.2">
      <c r="A337" t="s">
        <v>2071</v>
      </c>
      <c r="B337" t="s">
        <v>303</v>
      </c>
      <c r="C337" t="s">
        <v>1222</v>
      </c>
      <c r="D337" t="s">
        <v>1099</v>
      </c>
      <c r="E337" t="s">
        <v>2654</v>
      </c>
      <c r="F337" t="s">
        <v>6</v>
      </c>
      <c r="G337" s="3">
        <v>43545</v>
      </c>
      <c r="H337" s="2">
        <v>185000</v>
      </c>
      <c r="I337" s="12">
        <v>20190341</v>
      </c>
      <c r="J337" s="5">
        <v>1</v>
      </c>
      <c r="K337" s="5">
        <f t="shared" si="24"/>
        <v>1</v>
      </c>
      <c r="L337" s="5">
        <f t="shared" si="22"/>
        <v>0</v>
      </c>
      <c r="M337" s="5">
        <f t="shared" si="23"/>
        <v>0</v>
      </c>
      <c r="N337" s="56" t="str">
        <f t="shared" si="21"/>
        <v>AG Real Estate &amp; Associates</v>
      </c>
    </row>
    <row r="338" spans="1:14" ht="13.5" customHeight="1" x14ac:dyDescent="0.2">
      <c r="A338" t="s">
        <v>2071</v>
      </c>
      <c r="B338" t="s">
        <v>303</v>
      </c>
      <c r="C338" t="s">
        <v>1395</v>
      </c>
      <c r="D338" t="s">
        <v>1842</v>
      </c>
      <c r="E338" t="s">
        <v>2450</v>
      </c>
      <c r="F338" t="s">
        <v>6</v>
      </c>
      <c r="G338" s="3">
        <v>43523</v>
      </c>
      <c r="H338" s="2">
        <v>109000</v>
      </c>
      <c r="I338" s="12">
        <v>20190214</v>
      </c>
      <c r="J338" s="5">
        <v>1</v>
      </c>
      <c r="K338" s="5">
        <f t="shared" si="24"/>
        <v>1</v>
      </c>
      <c r="L338" s="5">
        <f t="shared" si="22"/>
        <v>0</v>
      </c>
      <c r="M338" s="5">
        <f t="shared" si="23"/>
        <v>0</v>
      </c>
      <c r="N338" s="56" t="str">
        <f t="shared" si="21"/>
        <v>AG Real Estate &amp; Associates</v>
      </c>
    </row>
    <row r="339" spans="1:14" ht="13.5" customHeight="1" x14ac:dyDescent="0.2">
      <c r="A339" t="s">
        <v>146</v>
      </c>
      <c r="B339" t="s">
        <v>1840</v>
      </c>
      <c r="C339" t="s">
        <v>152</v>
      </c>
      <c r="D339" t="s">
        <v>1842</v>
      </c>
      <c r="E339" t="s">
        <v>3320</v>
      </c>
      <c r="F339" t="s">
        <v>216</v>
      </c>
      <c r="G339" s="3">
        <v>43615</v>
      </c>
      <c r="H339" s="2">
        <v>189000</v>
      </c>
      <c r="I339" s="12">
        <v>20190935</v>
      </c>
      <c r="J339" s="5">
        <v>1</v>
      </c>
      <c r="K339" s="5">
        <f t="shared" si="24"/>
        <v>1</v>
      </c>
      <c r="L339" s="5">
        <f t="shared" si="22"/>
        <v>0</v>
      </c>
      <c r="M339" s="5">
        <f t="shared" si="23"/>
        <v>0</v>
      </c>
      <c r="N339" s="56" t="str">
        <f>IF(B339="",#REF!,B339)</f>
        <v>Kelly, Realtors</v>
      </c>
    </row>
    <row r="340" spans="1:14" ht="13.5" customHeight="1" x14ac:dyDescent="0.2">
      <c r="A340" t="s">
        <v>146</v>
      </c>
      <c r="B340" t="s">
        <v>1840</v>
      </c>
      <c r="C340" t="s">
        <v>200</v>
      </c>
      <c r="D340" t="s">
        <v>282</v>
      </c>
      <c r="E340" t="s">
        <v>2787</v>
      </c>
      <c r="F340" t="s">
        <v>216</v>
      </c>
      <c r="G340" s="3">
        <v>43559</v>
      </c>
      <c r="H340" s="2">
        <v>136000</v>
      </c>
      <c r="I340" s="12" t="s">
        <v>838</v>
      </c>
      <c r="J340" s="5">
        <v>1</v>
      </c>
      <c r="K340" s="5">
        <f t="shared" si="24"/>
        <v>0</v>
      </c>
      <c r="L340" s="5">
        <f t="shared" si="22"/>
        <v>0</v>
      </c>
      <c r="M340" s="5">
        <f t="shared" si="23"/>
        <v>0</v>
      </c>
      <c r="N340" s="56" t="str">
        <f t="shared" si="21"/>
        <v>Kelly, Realtors</v>
      </c>
    </row>
    <row r="341" spans="1:14" ht="13.5" customHeight="1" x14ac:dyDescent="0.2">
      <c r="A341" t="s">
        <v>430</v>
      </c>
      <c r="B341" t="s">
        <v>1258</v>
      </c>
      <c r="C341" t="s">
        <v>1559</v>
      </c>
      <c r="D341" t="s">
        <v>1036</v>
      </c>
      <c r="E341" t="s">
        <v>2888</v>
      </c>
      <c r="F341" t="s">
        <v>6</v>
      </c>
      <c r="G341" s="3">
        <v>43570</v>
      </c>
      <c r="H341" s="2">
        <v>400000</v>
      </c>
      <c r="I341" s="12" t="s">
        <v>838</v>
      </c>
      <c r="J341" s="5">
        <v>1</v>
      </c>
      <c r="K341" s="5">
        <f t="shared" si="24"/>
        <v>0</v>
      </c>
      <c r="L341" s="5">
        <f t="shared" si="22"/>
        <v>0</v>
      </c>
      <c r="M341" s="5">
        <f t="shared" si="23"/>
        <v>0</v>
      </c>
      <c r="N341" s="56" t="str">
        <f t="shared" si="21"/>
        <v>Re/Max Centex, REALTORS</v>
      </c>
    </row>
    <row r="342" spans="1:14" ht="13.5" customHeight="1" x14ac:dyDescent="0.2">
      <c r="A342" t="s">
        <v>1549</v>
      </c>
      <c r="B342" t="s">
        <v>1915</v>
      </c>
      <c r="C342" t="s">
        <v>2012</v>
      </c>
      <c r="D342" t="s">
        <v>1976</v>
      </c>
      <c r="E342" t="s">
        <v>2155</v>
      </c>
      <c r="F342" t="s">
        <v>111</v>
      </c>
      <c r="G342" s="3">
        <v>43480</v>
      </c>
      <c r="H342" s="2">
        <v>265250</v>
      </c>
      <c r="I342" s="12" t="s">
        <v>838</v>
      </c>
      <c r="J342" s="5">
        <v>1</v>
      </c>
      <c r="K342" s="5">
        <f t="shared" si="24"/>
        <v>0</v>
      </c>
      <c r="L342" s="5">
        <f t="shared" si="22"/>
        <v>0</v>
      </c>
      <c r="M342" s="5">
        <f t="shared" si="23"/>
        <v>0</v>
      </c>
      <c r="N342" s="56" t="str">
        <f t="shared" si="21"/>
        <v>Amazing Realty LLC</v>
      </c>
    </row>
    <row r="343" spans="1:14" ht="13.5" customHeight="1" x14ac:dyDescent="0.2">
      <c r="A343" t="s">
        <v>1549</v>
      </c>
      <c r="B343" t="s">
        <v>1915</v>
      </c>
      <c r="C343" t="s">
        <v>1210</v>
      </c>
      <c r="D343" t="s">
        <v>991</v>
      </c>
      <c r="E343" t="s">
        <v>2399</v>
      </c>
      <c r="F343" t="s">
        <v>6</v>
      </c>
      <c r="G343" s="3">
        <v>43516</v>
      </c>
      <c r="H343" s="2">
        <v>71000</v>
      </c>
      <c r="I343" s="12">
        <v>20191368</v>
      </c>
      <c r="J343" s="5">
        <v>1</v>
      </c>
      <c r="K343" s="5">
        <f t="shared" si="24"/>
        <v>1</v>
      </c>
      <c r="L343" s="5">
        <f t="shared" si="22"/>
        <v>0</v>
      </c>
      <c r="M343" s="5">
        <f t="shared" si="23"/>
        <v>0</v>
      </c>
      <c r="N343" s="56" t="str">
        <f t="shared" si="21"/>
        <v>Amazing Realty LLC</v>
      </c>
    </row>
    <row r="344" spans="1:14" ht="13.5" customHeight="1" x14ac:dyDescent="0.2">
      <c r="A344" t="s">
        <v>1549</v>
      </c>
      <c r="B344" t="s">
        <v>1915</v>
      </c>
      <c r="C344" t="s">
        <v>1400</v>
      </c>
      <c r="D344" t="s">
        <v>1842</v>
      </c>
      <c r="E344" t="s">
        <v>2658</v>
      </c>
      <c r="F344" t="s">
        <v>6</v>
      </c>
      <c r="G344" s="3">
        <v>43545</v>
      </c>
      <c r="H344" s="2">
        <v>125000</v>
      </c>
      <c r="I344" s="12" t="s">
        <v>838</v>
      </c>
      <c r="J344" s="5">
        <v>1</v>
      </c>
      <c r="K344" s="5">
        <f t="shared" si="24"/>
        <v>0</v>
      </c>
      <c r="L344" s="5">
        <f t="shared" si="22"/>
        <v>0</v>
      </c>
      <c r="M344" s="5">
        <f t="shared" si="23"/>
        <v>0</v>
      </c>
      <c r="N344" s="56" t="str">
        <f t="shared" si="21"/>
        <v>Amazing Realty LLC</v>
      </c>
    </row>
    <row r="345" spans="1:14" ht="13.5" customHeight="1" x14ac:dyDescent="0.2">
      <c r="A345" t="s">
        <v>1477</v>
      </c>
      <c r="B345" t="s">
        <v>1861</v>
      </c>
      <c r="C345" t="s">
        <v>1848</v>
      </c>
      <c r="D345" t="s">
        <v>1036</v>
      </c>
      <c r="E345" t="s">
        <v>1849</v>
      </c>
      <c r="F345" t="s">
        <v>6</v>
      </c>
      <c r="G345" s="3">
        <v>43552</v>
      </c>
      <c r="H345" s="2">
        <v>211500</v>
      </c>
      <c r="I345" s="12" t="s">
        <v>838</v>
      </c>
      <c r="J345" s="5">
        <v>1</v>
      </c>
      <c r="K345" s="5">
        <f t="shared" si="24"/>
        <v>0</v>
      </c>
      <c r="L345" s="5">
        <f t="shared" si="22"/>
        <v>0</v>
      </c>
      <c r="M345" s="5">
        <f t="shared" si="23"/>
        <v>0</v>
      </c>
      <c r="N345" s="56" t="str">
        <f>IF(B345="",#REF!,B345)</f>
        <v>Exp Realty LLC</v>
      </c>
    </row>
    <row r="346" spans="1:14" ht="13.5" customHeight="1" x14ac:dyDescent="0.2">
      <c r="A346" t="s">
        <v>1998</v>
      </c>
      <c r="B346" t="s">
        <v>1854</v>
      </c>
      <c r="C346" t="s">
        <v>989</v>
      </c>
      <c r="D346" t="s">
        <v>1840</v>
      </c>
      <c r="E346" t="s">
        <v>3243</v>
      </c>
      <c r="F346" t="s">
        <v>6</v>
      </c>
      <c r="G346" s="3">
        <v>43607</v>
      </c>
      <c r="H346" s="2">
        <v>100000</v>
      </c>
      <c r="I346" s="12" t="s">
        <v>838</v>
      </c>
      <c r="J346" s="5">
        <v>1</v>
      </c>
      <c r="K346" s="5">
        <f t="shared" si="24"/>
        <v>0</v>
      </c>
      <c r="L346" s="5">
        <f t="shared" si="22"/>
        <v>0</v>
      </c>
      <c r="M346" s="5">
        <f t="shared" si="23"/>
        <v>0</v>
      </c>
      <c r="N346" s="56" t="str">
        <f t="shared" si="21"/>
        <v>Weichert, Realtors - Realty Experts</v>
      </c>
    </row>
    <row r="347" spans="1:14" ht="13.5" customHeight="1" x14ac:dyDescent="0.2">
      <c r="A347" t="s">
        <v>1998</v>
      </c>
      <c r="B347" t="s">
        <v>1854</v>
      </c>
      <c r="C347" t="s">
        <v>23</v>
      </c>
      <c r="D347" t="s">
        <v>5</v>
      </c>
      <c r="E347" t="s">
        <v>2575</v>
      </c>
      <c r="F347" t="s">
        <v>6</v>
      </c>
      <c r="G347" s="3">
        <v>43535</v>
      </c>
      <c r="H347" s="2">
        <v>255000</v>
      </c>
      <c r="I347" s="12" t="s">
        <v>838</v>
      </c>
      <c r="J347" s="5">
        <v>1</v>
      </c>
      <c r="K347" s="5">
        <f t="shared" si="24"/>
        <v>0</v>
      </c>
      <c r="L347" s="5">
        <f t="shared" si="22"/>
        <v>0</v>
      </c>
      <c r="M347" s="5">
        <f t="shared" si="23"/>
        <v>0</v>
      </c>
      <c r="N347" s="56" t="str">
        <f>IF(B347="",#REF!,B347)</f>
        <v>Weichert, Realtors - Realty Experts</v>
      </c>
    </row>
    <row r="348" spans="1:14" ht="13.5" customHeight="1" x14ac:dyDescent="0.2">
      <c r="A348" t="s">
        <v>1870</v>
      </c>
      <c r="B348" t="s">
        <v>2073</v>
      </c>
      <c r="C348" t="s">
        <v>1979</v>
      </c>
      <c r="D348" t="s">
        <v>2073</v>
      </c>
      <c r="E348" t="s">
        <v>3289</v>
      </c>
      <c r="F348" t="s">
        <v>215</v>
      </c>
      <c r="G348" s="3">
        <v>43609</v>
      </c>
      <c r="H348" s="2">
        <v>220000</v>
      </c>
      <c r="I348" s="12" t="s">
        <v>838</v>
      </c>
      <c r="J348" s="5">
        <v>1</v>
      </c>
      <c r="K348" s="5">
        <f t="shared" si="24"/>
        <v>0</v>
      </c>
      <c r="L348" s="5">
        <f t="shared" si="22"/>
        <v>0</v>
      </c>
      <c r="M348" s="5">
        <f t="shared" si="23"/>
        <v>0</v>
      </c>
      <c r="N348" s="56" t="str">
        <f t="shared" si="21"/>
        <v>Sadler Land and Realty</v>
      </c>
    </row>
    <row r="349" spans="1:14" ht="13.5" customHeight="1" x14ac:dyDescent="0.2">
      <c r="A349" t="s">
        <v>1303</v>
      </c>
      <c r="B349" t="s">
        <v>1099</v>
      </c>
      <c r="C349" t="s">
        <v>357</v>
      </c>
      <c r="D349" t="s">
        <v>1099</v>
      </c>
      <c r="E349" t="s">
        <v>3292</v>
      </c>
      <c r="F349" t="s">
        <v>6</v>
      </c>
      <c r="G349" s="3">
        <v>43613</v>
      </c>
      <c r="H349" s="2">
        <v>110000</v>
      </c>
      <c r="I349" s="12" t="s">
        <v>838</v>
      </c>
      <c r="J349" s="5">
        <v>1</v>
      </c>
      <c r="K349" s="5">
        <f t="shared" si="24"/>
        <v>0</v>
      </c>
      <c r="L349" s="5">
        <f t="shared" si="22"/>
        <v>0</v>
      </c>
      <c r="M349" s="5">
        <f t="shared" si="23"/>
        <v>0</v>
      </c>
      <c r="N349" s="56" t="str">
        <f t="shared" si="21"/>
        <v>Keller Williams Realty - Waco</v>
      </c>
    </row>
    <row r="350" spans="1:14" ht="13.5" customHeight="1" x14ac:dyDescent="0.2">
      <c r="A350" t="s">
        <v>813</v>
      </c>
      <c r="B350" t="s">
        <v>1099</v>
      </c>
      <c r="C350" t="s">
        <v>1244</v>
      </c>
      <c r="D350" t="s">
        <v>1535</v>
      </c>
      <c r="E350" t="s">
        <v>2139</v>
      </c>
      <c r="F350" t="s">
        <v>123</v>
      </c>
      <c r="G350" s="3">
        <v>43476</v>
      </c>
      <c r="H350" s="2">
        <v>186500</v>
      </c>
      <c r="I350" s="12">
        <v>20182810</v>
      </c>
      <c r="J350" s="5">
        <v>1</v>
      </c>
      <c r="K350" s="5">
        <f t="shared" si="24"/>
        <v>1</v>
      </c>
      <c r="L350" s="5">
        <f t="shared" si="22"/>
        <v>0</v>
      </c>
      <c r="M350" s="5">
        <f t="shared" si="23"/>
        <v>0</v>
      </c>
      <c r="N350" s="56" t="str">
        <f t="shared" si="21"/>
        <v>Keller Williams Realty - Waco</v>
      </c>
    </row>
    <row r="351" spans="1:14" ht="13.5" customHeight="1" x14ac:dyDescent="0.2">
      <c r="A351" t="s">
        <v>813</v>
      </c>
      <c r="B351" t="s">
        <v>1099</v>
      </c>
      <c r="C351" t="s">
        <v>574</v>
      </c>
      <c r="D351" t="s">
        <v>1535</v>
      </c>
      <c r="E351" t="s">
        <v>2209</v>
      </c>
      <c r="F351" t="s">
        <v>6</v>
      </c>
      <c r="G351" s="3">
        <v>43489</v>
      </c>
      <c r="H351" s="2">
        <v>290000</v>
      </c>
      <c r="I351" s="12" t="s">
        <v>838</v>
      </c>
      <c r="J351" s="5">
        <v>1</v>
      </c>
      <c r="K351" s="5">
        <f t="shared" si="24"/>
        <v>0</v>
      </c>
      <c r="L351" s="5">
        <f t="shared" si="22"/>
        <v>0</v>
      </c>
      <c r="M351" s="5">
        <f t="shared" si="23"/>
        <v>0</v>
      </c>
      <c r="N351" s="56" t="str">
        <f>IF(B351="",#REF!,B351)</f>
        <v>Keller Williams Realty - Waco</v>
      </c>
    </row>
    <row r="352" spans="1:14" ht="13.5" customHeight="1" x14ac:dyDescent="0.2">
      <c r="A352" t="s">
        <v>813</v>
      </c>
      <c r="B352" t="s">
        <v>1099</v>
      </c>
      <c r="C352" t="s">
        <v>1864</v>
      </c>
      <c r="D352" t="s">
        <v>1087</v>
      </c>
      <c r="E352" t="s">
        <v>2669</v>
      </c>
      <c r="F352" t="s">
        <v>123</v>
      </c>
      <c r="G352" s="3">
        <v>43546</v>
      </c>
      <c r="H352" s="2">
        <v>242000</v>
      </c>
      <c r="I352" s="12">
        <v>20190442</v>
      </c>
      <c r="J352" s="5">
        <v>1</v>
      </c>
      <c r="K352" s="5">
        <f t="shared" si="24"/>
        <v>1</v>
      </c>
      <c r="L352" s="5">
        <f t="shared" si="22"/>
        <v>0</v>
      </c>
      <c r="M352" s="5">
        <f t="shared" si="23"/>
        <v>0</v>
      </c>
      <c r="N352" s="56" t="str">
        <f t="shared" si="21"/>
        <v>Keller Williams Realty - Waco</v>
      </c>
    </row>
    <row r="353" spans="1:14" ht="13.5" customHeight="1" x14ac:dyDescent="0.2">
      <c r="A353" t="s">
        <v>813</v>
      </c>
      <c r="B353" t="s">
        <v>1099</v>
      </c>
      <c r="C353" t="s">
        <v>1862</v>
      </c>
      <c r="D353" t="s">
        <v>1258</v>
      </c>
      <c r="E353" t="s">
        <v>2675</v>
      </c>
      <c r="F353" t="s">
        <v>7</v>
      </c>
      <c r="G353" s="3">
        <v>43546</v>
      </c>
      <c r="H353" s="2">
        <v>172000</v>
      </c>
      <c r="I353" s="12">
        <v>20190276</v>
      </c>
      <c r="J353" s="5">
        <v>1</v>
      </c>
      <c r="K353" s="5">
        <f t="shared" si="24"/>
        <v>1</v>
      </c>
      <c r="L353" s="5">
        <f t="shared" si="22"/>
        <v>0</v>
      </c>
      <c r="M353" s="5">
        <f t="shared" si="23"/>
        <v>0</v>
      </c>
      <c r="N353" s="56" t="str">
        <f t="shared" si="21"/>
        <v>Keller Williams Realty - Waco</v>
      </c>
    </row>
    <row r="354" spans="1:14" ht="13.5" customHeight="1" x14ac:dyDescent="0.2">
      <c r="A354" t="s">
        <v>813</v>
      </c>
      <c r="B354" t="s">
        <v>1099</v>
      </c>
      <c r="C354" t="s">
        <v>267</v>
      </c>
      <c r="D354" t="s">
        <v>1858</v>
      </c>
      <c r="E354" t="s">
        <v>3020</v>
      </c>
      <c r="F354" t="s">
        <v>6</v>
      </c>
      <c r="G354" s="3">
        <v>43585</v>
      </c>
      <c r="H354" s="2">
        <v>221000</v>
      </c>
      <c r="I354" s="12">
        <v>20190673</v>
      </c>
      <c r="J354" s="5">
        <v>1</v>
      </c>
      <c r="K354" s="5">
        <f t="shared" si="24"/>
        <v>1</v>
      </c>
      <c r="L354" s="5">
        <f t="shared" si="22"/>
        <v>0</v>
      </c>
      <c r="M354" s="5">
        <f t="shared" si="23"/>
        <v>0</v>
      </c>
      <c r="N354" s="56" t="str">
        <f t="shared" si="21"/>
        <v>Keller Williams Realty - Waco</v>
      </c>
    </row>
    <row r="355" spans="1:14" ht="13.5" customHeight="1" x14ac:dyDescent="0.2">
      <c r="A355" t="s">
        <v>813</v>
      </c>
      <c r="B355" t="s">
        <v>1099</v>
      </c>
      <c r="C355" t="s">
        <v>566</v>
      </c>
      <c r="D355" t="s">
        <v>1842</v>
      </c>
      <c r="E355" t="s">
        <v>3059</v>
      </c>
      <c r="F355" t="s">
        <v>216</v>
      </c>
      <c r="G355" s="3">
        <v>43588</v>
      </c>
      <c r="H355" s="2">
        <v>175000</v>
      </c>
      <c r="I355" s="12">
        <v>20190697</v>
      </c>
      <c r="J355" s="5">
        <v>1</v>
      </c>
      <c r="K355" s="5">
        <f t="shared" si="24"/>
        <v>1</v>
      </c>
      <c r="L355" s="5">
        <f t="shared" si="22"/>
        <v>0</v>
      </c>
      <c r="M355" s="5">
        <f t="shared" si="23"/>
        <v>0</v>
      </c>
      <c r="N355" s="56" t="str">
        <f t="shared" si="21"/>
        <v>Keller Williams Realty - Waco</v>
      </c>
    </row>
    <row r="356" spans="1:14" ht="13.5" customHeight="1" x14ac:dyDescent="0.2">
      <c r="A356" t="s">
        <v>813</v>
      </c>
      <c r="B356" t="s">
        <v>1099</v>
      </c>
      <c r="C356" t="s">
        <v>186</v>
      </c>
      <c r="D356" t="s">
        <v>1842</v>
      </c>
      <c r="E356" t="s">
        <v>2118</v>
      </c>
      <c r="F356" t="s">
        <v>6</v>
      </c>
      <c r="G356" s="3">
        <v>43472</v>
      </c>
      <c r="H356" s="2">
        <v>165000</v>
      </c>
      <c r="I356" s="12">
        <v>20182779</v>
      </c>
      <c r="J356" s="5">
        <v>1</v>
      </c>
      <c r="K356" s="5">
        <f t="shared" si="24"/>
        <v>1</v>
      </c>
      <c r="L356" s="5">
        <f t="shared" si="22"/>
        <v>0</v>
      </c>
      <c r="M356" s="5">
        <f t="shared" si="23"/>
        <v>0</v>
      </c>
      <c r="N356" s="56" t="str">
        <f>IF(B356="",#REF!,B356)</f>
        <v>Keller Williams Realty - Waco</v>
      </c>
    </row>
    <row r="357" spans="1:14" ht="13.5" customHeight="1" x14ac:dyDescent="0.2">
      <c r="A357" t="s">
        <v>955</v>
      </c>
      <c r="B357" t="s">
        <v>1036</v>
      </c>
      <c r="C357" t="s">
        <v>1389</v>
      </c>
      <c r="D357" t="s">
        <v>1840</v>
      </c>
      <c r="E357" t="s">
        <v>2045</v>
      </c>
      <c r="F357" t="s">
        <v>216</v>
      </c>
      <c r="G357" s="3">
        <v>43573</v>
      </c>
      <c r="H357" s="2">
        <v>170000</v>
      </c>
      <c r="I357" s="12" t="s">
        <v>838</v>
      </c>
      <c r="J357" s="5">
        <v>1</v>
      </c>
      <c r="K357" s="5">
        <f t="shared" si="24"/>
        <v>0</v>
      </c>
      <c r="L357" s="5">
        <f t="shared" si="22"/>
        <v>0</v>
      </c>
      <c r="M357" s="5">
        <f t="shared" si="23"/>
        <v>0</v>
      </c>
      <c r="N357" s="56" t="str">
        <f t="shared" si="21"/>
        <v>Bentwood Realty</v>
      </c>
    </row>
    <row r="358" spans="1:14" ht="13.5" customHeight="1" x14ac:dyDescent="0.2">
      <c r="A358" t="s">
        <v>955</v>
      </c>
      <c r="B358" t="s">
        <v>1036</v>
      </c>
      <c r="C358" t="s">
        <v>842</v>
      </c>
      <c r="D358" t="s">
        <v>1940</v>
      </c>
      <c r="E358" t="s">
        <v>3061</v>
      </c>
      <c r="F358" t="s">
        <v>216</v>
      </c>
      <c r="G358" s="3">
        <v>43591</v>
      </c>
      <c r="H358" s="2">
        <v>300000</v>
      </c>
      <c r="I358" s="12" t="s">
        <v>838</v>
      </c>
      <c r="J358" s="5">
        <v>1</v>
      </c>
      <c r="K358" s="5">
        <f t="shared" si="24"/>
        <v>0</v>
      </c>
      <c r="L358" s="5">
        <f t="shared" si="22"/>
        <v>0</v>
      </c>
      <c r="M358" s="5">
        <f t="shared" si="23"/>
        <v>0</v>
      </c>
      <c r="N358" s="56" t="str">
        <f t="shared" si="21"/>
        <v>Bentwood Realty</v>
      </c>
    </row>
    <row r="359" spans="1:14" ht="13.5" customHeight="1" x14ac:dyDescent="0.2">
      <c r="A359" t="s">
        <v>955</v>
      </c>
      <c r="B359" t="s">
        <v>1036</v>
      </c>
      <c r="C359" t="s">
        <v>307</v>
      </c>
      <c r="D359" t="s">
        <v>1036</v>
      </c>
      <c r="E359" t="s">
        <v>3231</v>
      </c>
      <c r="F359" t="s">
        <v>6</v>
      </c>
      <c r="G359" s="3">
        <v>43607</v>
      </c>
      <c r="H359" s="2">
        <v>120000</v>
      </c>
      <c r="I359" s="12" t="s">
        <v>838</v>
      </c>
      <c r="J359" s="5">
        <v>1</v>
      </c>
      <c r="K359" s="5">
        <f t="shared" si="24"/>
        <v>0</v>
      </c>
      <c r="L359" s="5">
        <f t="shared" si="22"/>
        <v>0</v>
      </c>
      <c r="M359" s="5">
        <f t="shared" si="23"/>
        <v>0</v>
      </c>
      <c r="N359" s="56" t="str">
        <f t="shared" si="21"/>
        <v>Bentwood Realty</v>
      </c>
    </row>
    <row r="360" spans="1:14" ht="13.5" customHeight="1" x14ac:dyDescent="0.2">
      <c r="A360" t="s">
        <v>955</v>
      </c>
      <c r="B360" t="s">
        <v>1036</v>
      </c>
      <c r="C360" t="s">
        <v>563</v>
      </c>
      <c r="D360" t="s">
        <v>1840</v>
      </c>
      <c r="E360" t="s">
        <v>3173</v>
      </c>
      <c r="F360" t="s">
        <v>123</v>
      </c>
      <c r="G360" s="3">
        <v>43600</v>
      </c>
      <c r="H360" s="2">
        <v>175000</v>
      </c>
      <c r="I360" s="12" t="s">
        <v>838</v>
      </c>
      <c r="J360" s="5">
        <v>1</v>
      </c>
      <c r="K360" s="5">
        <f t="shared" si="24"/>
        <v>0</v>
      </c>
      <c r="L360" s="5">
        <f t="shared" si="22"/>
        <v>0</v>
      </c>
      <c r="M360" s="5">
        <f t="shared" si="23"/>
        <v>0</v>
      </c>
      <c r="N360" s="56" t="str">
        <f t="shared" si="21"/>
        <v>Bentwood Realty</v>
      </c>
    </row>
    <row r="361" spans="1:14" ht="13.5" customHeight="1" x14ac:dyDescent="0.2">
      <c r="A361" t="s">
        <v>2865</v>
      </c>
      <c r="B361" t="s">
        <v>2083</v>
      </c>
      <c r="C361" t="s">
        <v>1898</v>
      </c>
      <c r="D361" t="s">
        <v>1475</v>
      </c>
      <c r="E361" t="s">
        <v>2953</v>
      </c>
      <c r="F361" t="s">
        <v>123</v>
      </c>
      <c r="G361" s="3">
        <v>43579</v>
      </c>
      <c r="H361" s="2">
        <v>155000</v>
      </c>
      <c r="I361" s="12" t="s">
        <v>838</v>
      </c>
      <c r="J361" s="5">
        <v>1</v>
      </c>
      <c r="K361" s="5">
        <f t="shared" si="24"/>
        <v>0</v>
      </c>
      <c r="L361" s="5">
        <f t="shared" si="22"/>
        <v>0</v>
      </c>
      <c r="M361" s="5">
        <f t="shared" si="23"/>
        <v>0</v>
      </c>
      <c r="N361" s="56" t="str">
        <f t="shared" si="21"/>
        <v>All City Real Estate</v>
      </c>
    </row>
    <row r="362" spans="1:14" ht="13.5" customHeight="1" x14ac:dyDescent="0.2">
      <c r="A362" t="s">
        <v>2865</v>
      </c>
      <c r="B362" t="s">
        <v>2083</v>
      </c>
      <c r="C362" t="s">
        <v>357</v>
      </c>
      <c r="D362" t="s">
        <v>1099</v>
      </c>
      <c r="E362" t="s">
        <v>2866</v>
      </c>
      <c r="F362" t="s">
        <v>1249</v>
      </c>
      <c r="G362" s="3">
        <v>43567</v>
      </c>
      <c r="H362" s="2">
        <v>222000</v>
      </c>
      <c r="I362" s="12" t="s">
        <v>838</v>
      </c>
      <c r="J362" s="5">
        <v>1</v>
      </c>
      <c r="K362" s="5">
        <f t="shared" si="24"/>
        <v>0</v>
      </c>
      <c r="L362" s="5">
        <f t="shared" si="22"/>
        <v>0</v>
      </c>
      <c r="M362" s="5">
        <f t="shared" si="23"/>
        <v>0</v>
      </c>
      <c r="N362" s="56" t="str">
        <f t="shared" si="21"/>
        <v>All City Real Estate</v>
      </c>
    </row>
    <row r="363" spans="1:14" ht="13.5" customHeight="1" x14ac:dyDescent="0.2">
      <c r="A363" t="s">
        <v>1960</v>
      </c>
      <c r="B363" t="s">
        <v>197</v>
      </c>
      <c r="C363" t="s">
        <v>28</v>
      </c>
      <c r="D363" t="s">
        <v>1031</v>
      </c>
      <c r="E363" t="s">
        <v>2898</v>
      </c>
      <c r="F363" t="s">
        <v>911</v>
      </c>
      <c r="G363" s="3">
        <v>43572</v>
      </c>
      <c r="H363" s="2">
        <v>55000</v>
      </c>
      <c r="I363" s="12" t="s">
        <v>838</v>
      </c>
      <c r="J363" s="5">
        <v>1</v>
      </c>
      <c r="K363" s="5">
        <f t="shared" si="24"/>
        <v>0</v>
      </c>
      <c r="L363" s="5">
        <f t="shared" si="22"/>
        <v>0</v>
      </c>
      <c r="M363" s="5">
        <f t="shared" si="23"/>
        <v>0</v>
      </c>
      <c r="N363" s="56" t="str">
        <f t="shared" si="21"/>
        <v>Carbajal Realty</v>
      </c>
    </row>
    <row r="364" spans="1:14" ht="13.5" customHeight="1" x14ac:dyDescent="0.2">
      <c r="A364" t="s">
        <v>1960</v>
      </c>
      <c r="B364" t="s">
        <v>197</v>
      </c>
      <c r="C364" t="s">
        <v>408</v>
      </c>
      <c r="D364" t="s">
        <v>197</v>
      </c>
      <c r="E364" t="s">
        <v>2050</v>
      </c>
      <c r="F364" t="s">
        <v>6</v>
      </c>
      <c r="G364" s="3">
        <v>43615</v>
      </c>
      <c r="H364" s="2">
        <v>71000</v>
      </c>
      <c r="I364" s="12">
        <v>20190135</v>
      </c>
      <c r="J364" s="5">
        <v>1</v>
      </c>
      <c r="K364" s="5">
        <f t="shared" si="24"/>
        <v>1</v>
      </c>
      <c r="L364" s="5">
        <f t="shared" si="22"/>
        <v>0</v>
      </c>
      <c r="M364" s="5">
        <f t="shared" si="23"/>
        <v>0</v>
      </c>
      <c r="N364" s="56" t="str">
        <f t="shared" si="21"/>
        <v>Carbajal Realty</v>
      </c>
    </row>
    <row r="365" spans="1:14" ht="13.5" customHeight="1" x14ac:dyDescent="0.2">
      <c r="A365" t="s">
        <v>1960</v>
      </c>
      <c r="B365" t="s">
        <v>197</v>
      </c>
      <c r="C365" t="s">
        <v>1960</v>
      </c>
      <c r="D365" t="s">
        <v>197</v>
      </c>
      <c r="E365" t="s">
        <v>2523</v>
      </c>
      <c r="F365" t="s">
        <v>911</v>
      </c>
      <c r="G365" s="3">
        <v>43529</v>
      </c>
      <c r="H365" s="2">
        <v>78000</v>
      </c>
      <c r="I365" s="12" t="s">
        <v>838</v>
      </c>
      <c r="J365" s="5">
        <v>1</v>
      </c>
      <c r="K365" s="5">
        <f t="shared" si="24"/>
        <v>0</v>
      </c>
      <c r="L365" s="5">
        <f t="shared" si="22"/>
        <v>1</v>
      </c>
      <c r="M365" s="5">
        <f t="shared" si="23"/>
        <v>0</v>
      </c>
      <c r="N365" s="56" t="str">
        <f t="shared" si="21"/>
        <v>Carbajal Realty</v>
      </c>
    </row>
    <row r="366" spans="1:14" ht="13.5" customHeight="1" x14ac:dyDescent="0.2">
      <c r="A366" t="s">
        <v>1960</v>
      </c>
      <c r="B366" t="s">
        <v>197</v>
      </c>
      <c r="C366" t="s">
        <v>725</v>
      </c>
      <c r="D366" t="s">
        <v>2086</v>
      </c>
      <c r="E366" t="s">
        <v>2122</v>
      </c>
      <c r="F366" t="s">
        <v>911</v>
      </c>
      <c r="G366" s="3">
        <v>43473</v>
      </c>
      <c r="H366" s="2">
        <v>33000</v>
      </c>
      <c r="I366" s="12" t="s">
        <v>838</v>
      </c>
      <c r="J366" s="5">
        <v>1</v>
      </c>
      <c r="K366" s="5">
        <f t="shared" si="24"/>
        <v>0</v>
      </c>
      <c r="L366" s="5">
        <f t="shared" si="22"/>
        <v>0</v>
      </c>
      <c r="M366" s="5">
        <f t="shared" si="23"/>
        <v>0</v>
      </c>
      <c r="N366" s="56" t="str">
        <f t="shared" si="21"/>
        <v>Carbajal Realty</v>
      </c>
    </row>
    <row r="367" spans="1:14" ht="13.5" customHeight="1" x14ac:dyDescent="0.2">
      <c r="A367" t="s">
        <v>337</v>
      </c>
      <c r="B367" t="s">
        <v>1258</v>
      </c>
      <c r="C367" t="s">
        <v>1288</v>
      </c>
      <c r="D367" t="s">
        <v>1840</v>
      </c>
      <c r="E367" t="s">
        <v>2727</v>
      </c>
      <c r="F367" t="s">
        <v>6</v>
      </c>
      <c r="G367" s="3">
        <v>43552</v>
      </c>
      <c r="H367" s="2">
        <v>650000</v>
      </c>
      <c r="I367" s="12" t="s">
        <v>838</v>
      </c>
      <c r="J367" s="5">
        <v>1</v>
      </c>
      <c r="K367" s="5">
        <f t="shared" si="24"/>
        <v>0</v>
      </c>
      <c r="L367" s="5">
        <f t="shared" si="22"/>
        <v>0</v>
      </c>
      <c r="M367" s="5">
        <f t="shared" si="23"/>
        <v>0</v>
      </c>
      <c r="N367" s="56" t="str">
        <f t="shared" si="21"/>
        <v>Re/Max Centex, REALTORS</v>
      </c>
    </row>
    <row r="368" spans="1:14" ht="13.5" customHeight="1" x14ac:dyDescent="0.2">
      <c r="A368" t="s">
        <v>1894</v>
      </c>
      <c r="B368" t="s">
        <v>1535</v>
      </c>
      <c r="C368" t="s">
        <v>1894</v>
      </c>
      <c r="D368" t="s">
        <v>1535</v>
      </c>
      <c r="E368" t="s">
        <v>2172</v>
      </c>
      <c r="F368" t="s">
        <v>121</v>
      </c>
      <c r="G368" s="3">
        <v>43482</v>
      </c>
      <c r="H368" s="2">
        <v>18000</v>
      </c>
      <c r="I368" s="12">
        <v>20182360</v>
      </c>
      <c r="J368" s="5">
        <v>1</v>
      </c>
      <c r="K368" s="5">
        <f t="shared" si="24"/>
        <v>1</v>
      </c>
      <c r="L368" s="5">
        <f t="shared" si="22"/>
        <v>1</v>
      </c>
      <c r="M368" s="5">
        <f t="shared" si="23"/>
        <v>1</v>
      </c>
      <c r="N368" s="56" t="str">
        <f t="shared" si="21"/>
        <v>Camille Johnson, REALTORS</v>
      </c>
    </row>
    <row r="369" spans="1:14" ht="13.5" customHeight="1" x14ac:dyDescent="0.2">
      <c r="A369" t="s">
        <v>1894</v>
      </c>
      <c r="B369" t="s">
        <v>1535</v>
      </c>
      <c r="C369" t="s">
        <v>1835</v>
      </c>
      <c r="D369" t="s">
        <v>1858</v>
      </c>
      <c r="E369" t="s">
        <v>2187</v>
      </c>
      <c r="F369" t="s">
        <v>6</v>
      </c>
      <c r="G369" s="3">
        <v>43483</v>
      </c>
      <c r="H369" s="2">
        <v>307000</v>
      </c>
      <c r="I369" s="12" t="s">
        <v>838</v>
      </c>
      <c r="J369" s="5">
        <v>1</v>
      </c>
      <c r="K369" s="5">
        <f t="shared" si="24"/>
        <v>0</v>
      </c>
      <c r="L369" s="5">
        <f t="shared" si="22"/>
        <v>0</v>
      </c>
      <c r="M369" s="5">
        <f t="shared" si="23"/>
        <v>0</v>
      </c>
      <c r="N369" s="56" t="str">
        <f t="shared" si="21"/>
        <v>Camille Johnson, REALTORS</v>
      </c>
    </row>
    <row r="370" spans="1:14" ht="13.5" customHeight="1" x14ac:dyDescent="0.2">
      <c r="A370" t="s">
        <v>1894</v>
      </c>
      <c r="B370" t="s">
        <v>1535</v>
      </c>
      <c r="C370" t="s">
        <v>117</v>
      </c>
      <c r="D370" t="s">
        <v>1535</v>
      </c>
      <c r="E370" t="s">
        <v>2720</v>
      </c>
      <c r="F370" t="s">
        <v>7</v>
      </c>
      <c r="G370" s="3">
        <v>43551</v>
      </c>
      <c r="H370" s="2">
        <v>491000</v>
      </c>
      <c r="I370" s="12" t="s">
        <v>838</v>
      </c>
      <c r="J370" s="5">
        <v>1</v>
      </c>
      <c r="K370" s="5">
        <f t="shared" si="24"/>
        <v>0</v>
      </c>
      <c r="L370" s="5">
        <f t="shared" si="22"/>
        <v>0</v>
      </c>
      <c r="M370" s="5">
        <f t="shared" si="23"/>
        <v>0</v>
      </c>
      <c r="N370" s="56" t="str">
        <f>IF(B370="",#REF!,B370)</f>
        <v>Camille Johnson, REALTORS</v>
      </c>
    </row>
    <row r="371" spans="1:14" ht="13.5" customHeight="1" x14ac:dyDescent="0.2">
      <c r="A371" t="s">
        <v>1894</v>
      </c>
      <c r="B371" t="s">
        <v>1535</v>
      </c>
      <c r="C371" t="s">
        <v>1639</v>
      </c>
      <c r="D371" t="s">
        <v>1861</v>
      </c>
      <c r="E371" t="s">
        <v>1716</v>
      </c>
      <c r="F371" t="s">
        <v>6</v>
      </c>
      <c r="G371" s="3">
        <v>43494</v>
      </c>
      <c r="H371" s="2">
        <v>177500</v>
      </c>
      <c r="I371" s="12" t="s">
        <v>838</v>
      </c>
      <c r="J371" s="5">
        <v>1</v>
      </c>
      <c r="K371" s="5">
        <f t="shared" si="24"/>
        <v>0</v>
      </c>
      <c r="L371" s="5">
        <f t="shared" si="22"/>
        <v>0</v>
      </c>
      <c r="M371" s="5">
        <f t="shared" si="23"/>
        <v>0</v>
      </c>
      <c r="N371" s="56" t="str">
        <f t="shared" ref="N371:N424" si="25">IF(B371="",B370,B371)</f>
        <v>Camille Johnson, REALTORS</v>
      </c>
    </row>
    <row r="372" spans="1:14" ht="13.5" customHeight="1" x14ac:dyDescent="0.2">
      <c r="A372" t="s">
        <v>1894</v>
      </c>
      <c r="B372" t="s">
        <v>1535</v>
      </c>
      <c r="C372" t="s">
        <v>312</v>
      </c>
      <c r="D372" t="s">
        <v>1842</v>
      </c>
      <c r="E372" t="s">
        <v>2258</v>
      </c>
      <c r="F372" t="s">
        <v>6</v>
      </c>
      <c r="G372" s="3">
        <v>43496</v>
      </c>
      <c r="H372" s="2">
        <v>240000</v>
      </c>
      <c r="I372" s="12">
        <v>20190020</v>
      </c>
      <c r="J372" s="5">
        <v>1</v>
      </c>
      <c r="K372" s="5">
        <f t="shared" si="24"/>
        <v>1</v>
      </c>
      <c r="L372" s="5">
        <f t="shared" si="22"/>
        <v>0</v>
      </c>
      <c r="M372" s="5">
        <f t="shared" si="23"/>
        <v>0</v>
      </c>
      <c r="N372" s="56" t="str">
        <f t="shared" si="25"/>
        <v>Camille Johnson, REALTORS</v>
      </c>
    </row>
    <row r="373" spans="1:14" ht="13.5" customHeight="1" x14ac:dyDescent="0.2">
      <c r="A373" t="s">
        <v>1894</v>
      </c>
      <c r="B373" t="s">
        <v>1535</v>
      </c>
      <c r="C373" t="s">
        <v>1395</v>
      </c>
      <c r="D373" t="s">
        <v>1842</v>
      </c>
      <c r="E373" t="s">
        <v>3285</v>
      </c>
      <c r="F373" t="s">
        <v>216</v>
      </c>
      <c r="G373" s="3">
        <v>43609</v>
      </c>
      <c r="H373" s="2">
        <v>224000</v>
      </c>
      <c r="I373" s="12">
        <v>20190891</v>
      </c>
      <c r="J373" s="5">
        <v>1</v>
      </c>
      <c r="K373" s="5">
        <f t="shared" si="24"/>
        <v>1</v>
      </c>
      <c r="L373" s="5">
        <f t="shared" si="22"/>
        <v>0</v>
      </c>
      <c r="M373" s="5">
        <f t="shared" si="23"/>
        <v>0</v>
      </c>
      <c r="N373" s="56" t="str">
        <f t="shared" si="25"/>
        <v>Camille Johnson, REALTORS</v>
      </c>
    </row>
    <row r="374" spans="1:14" ht="13.5" customHeight="1" x14ac:dyDescent="0.2">
      <c r="A374" t="s">
        <v>1894</v>
      </c>
      <c r="B374" t="s">
        <v>1535</v>
      </c>
      <c r="C374" t="s">
        <v>1686</v>
      </c>
      <c r="D374" t="s">
        <v>1842</v>
      </c>
      <c r="E374" t="s">
        <v>3225</v>
      </c>
      <c r="F374" t="s">
        <v>6</v>
      </c>
      <c r="G374" s="3">
        <v>43606</v>
      </c>
      <c r="H374" s="2">
        <v>153500</v>
      </c>
      <c r="I374" s="12">
        <v>20190958</v>
      </c>
      <c r="J374" s="5">
        <v>1</v>
      </c>
      <c r="K374" s="5">
        <f t="shared" si="24"/>
        <v>1</v>
      </c>
      <c r="L374" s="5">
        <f t="shared" si="22"/>
        <v>0</v>
      </c>
      <c r="M374" s="5">
        <f t="shared" si="23"/>
        <v>0</v>
      </c>
      <c r="N374" s="56" t="str">
        <f t="shared" si="25"/>
        <v>Camille Johnson, REALTORS</v>
      </c>
    </row>
    <row r="375" spans="1:14" ht="13.5" customHeight="1" x14ac:dyDescent="0.2">
      <c r="A375" t="s">
        <v>1894</v>
      </c>
      <c r="B375" t="s">
        <v>1535</v>
      </c>
      <c r="C375" t="s">
        <v>1873</v>
      </c>
      <c r="D375" t="s">
        <v>1258</v>
      </c>
      <c r="E375" t="s">
        <v>2022</v>
      </c>
      <c r="F375" t="s">
        <v>6</v>
      </c>
      <c r="G375" s="3">
        <v>43581</v>
      </c>
      <c r="H375" s="2">
        <v>165924</v>
      </c>
      <c r="I375" s="12">
        <v>20190854</v>
      </c>
      <c r="J375" s="5">
        <v>1</v>
      </c>
      <c r="K375" s="5">
        <f t="shared" si="24"/>
        <v>1</v>
      </c>
      <c r="L375" s="5">
        <f t="shared" si="22"/>
        <v>0</v>
      </c>
      <c r="M375" s="5">
        <f t="shared" si="23"/>
        <v>0</v>
      </c>
      <c r="N375" s="56" t="str">
        <f t="shared" si="25"/>
        <v>Camille Johnson, REALTORS</v>
      </c>
    </row>
    <row r="376" spans="1:14" ht="13.5" customHeight="1" x14ac:dyDescent="0.2">
      <c r="A376" t="s">
        <v>1946</v>
      </c>
      <c r="B376" t="s">
        <v>1840</v>
      </c>
      <c r="C376" t="s">
        <v>2625</v>
      </c>
      <c r="D376" t="s">
        <v>2083</v>
      </c>
      <c r="E376" t="s">
        <v>2626</v>
      </c>
      <c r="F376" t="s">
        <v>1249</v>
      </c>
      <c r="G376" s="3">
        <v>43542</v>
      </c>
      <c r="H376" s="2">
        <v>198000</v>
      </c>
      <c r="I376" s="12" t="s">
        <v>838</v>
      </c>
      <c r="J376" s="5">
        <v>1</v>
      </c>
      <c r="K376" s="5">
        <f t="shared" si="24"/>
        <v>0</v>
      </c>
      <c r="L376" s="5">
        <f t="shared" si="22"/>
        <v>0</v>
      </c>
      <c r="M376" s="5">
        <f t="shared" si="23"/>
        <v>0</v>
      </c>
      <c r="N376" s="56" t="str">
        <f t="shared" si="25"/>
        <v>Kelly, Realtors</v>
      </c>
    </row>
    <row r="377" spans="1:14" ht="13.5" customHeight="1" x14ac:dyDescent="0.2">
      <c r="A377" t="s">
        <v>1242</v>
      </c>
      <c r="B377" t="s">
        <v>1258</v>
      </c>
      <c r="C377" t="s">
        <v>1242</v>
      </c>
      <c r="D377" t="s">
        <v>1258</v>
      </c>
      <c r="E377" t="s">
        <v>2337</v>
      </c>
      <c r="F377" t="s">
        <v>844</v>
      </c>
      <c r="G377" s="3">
        <v>43504</v>
      </c>
      <c r="H377" s="2">
        <v>120000</v>
      </c>
      <c r="I377" s="12" t="s">
        <v>838</v>
      </c>
      <c r="J377" s="5">
        <v>1</v>
      </c>
      <c r="K377" s="5">
        <f t="shared" si="24"/>
        <v>0</v>
      </c>
      <c r="L377" s="5">
        <f t="shared" si="22"/>
        <v>1</v>
      </c>
      <c r="M377" s="5">
        <f t="shared" si="23"/>
        <v>0</v>
      </c>
      <c r="N377" s="56" t="str">
        <f>IF(B377="",#REF!,B377)</f>
        <v>Re/Max Centex, REALTORS</v>
      </c>
    </row>
    <row r="378" spans="1:14" ht="13.5" customHeight="1" x14ac:dyDescent="0.2">
      <c r="A378" t="s">
        <v>1242</v>
      </c>
      <c r="B378" t="s">
        <v>1258</v>
      </c>
      <c r="C378" t="s">
        <v>1536</v>
      </c>
      <c r="D378" t="s">
        <v>1258</v>
      </c>
      <c r="E378" t="s">
        <v>2583</v>
      </c>
      <c r="F378" t="s">
        <v>6</v>
      </c>
      <c r="G378" s="3">
        <v>43536</v>
      </c>
      <c r="H378" s="2">
        <v>100000</v>
      </c>
      <c r="I378" s="12" t="s">
        <v>838</v>
      </c>
      <c r="J378" s="5">
        <v>1</v>
      </c>
      <c r="K378" s="5">
        <f t="shared" si="24"/>
        <v>0</v>
      </c>
      <c r="L378" s="5">
        <f t="shared" si="22"/>
        <v>0</v>
      </c>
      <c r="M378" s="5">
        <f t="shared" si="23"/>
        <v>0</v>
      </c>
      <c r="N378" s="56" t="str">
        <f>IF(B378="",#REF!,B378)</f>
        <v>Re/Max Centex, REALTORS</v>
      </c>
    </row>
    <row r="379" spans="1:14" ht="13.5" customHeight="1" x14ac:dyDescent="0.2">
      <c r="A379" t="s">
        <v>792</v>
      </c>
      <c r="B379" t="s">
        <v>1099</v>
      </c>
      <c r="C379" t="s">
        <v>792</v>
      </c>
      <c r="D379" t="s">
        <v>1099</v>
      </c>
      <c r="E379" t="s">
        <v>3168</v>
      </c>
      <c r="F379" t="s">
        <v>426</v>
      </c>
      <c r="G379" s="3">
        <v>43600</v>
      </c>
      <c r="H379" s="2">
        <v>195000</v>
      </c>
      <c r="I379" s="12" t="s">
        <v>838</v>
      </c>
      <c r="J379" s="5">
        <v>1</v>
      </c>
      <c r="K379" s="5">
        <f t="shared" si="24"/>
        <v>0</v>
      </c>
      <c r="L379" s="5">
        <f t="shared" si="22"/>
        <v>1</v>
      </c>
      <c r="M379" s="5">
        <f t="shared" si="23"/>
        <v>0</v>
      </c>
      <c r="N379" s="56" t="str">
        <f t="shared" si="25"/>
        <v>Keller Williams Realty - Waco</v>
      </c>
    </row>
    <row r="380" spans="1:14" ht="13.5" customHeight="1" x14ac:dyDescent="0.2">
      <c r="A380" t="s">
        <v>792</v>
      </c>
      <c r="B380" t="s">
        <v>1099</v>
      </c>
      <c r="C380" t="s">
        <v>150</v>
      </c>
      <c r="D380" t="s">
        <v>769</v>
      </c>
      <c r="E380" t="s">
        <v>2134</v>
      </c>
      <c r="F380" t="s">
        <v>6</v>
      </c>
      <c r="G380" s="3">
        <v>43475</v>
      </c>
      <c r="H380" s="2">
        <v>52500</v>
      </c>
      <c r="I380" s="12" t="s">
        <v>838</v>
      </c>
      <c r="J380" s="5">
        <v>1</v>
      </c>
      <c r="K380" s="5">
        <f t="shared" si="24"/>
        <v>0</v>
      </c>
      <c r="L380" s="5">
        <f t="shared" si="22"/>
        <v>0</v>
      </c>
      <c r="M380" s="5">
        <f t="shared" si="23"/>
        <v>0</v>
      </c>
      <c r="N380" s="56" t="str">
        <f t="shared" si="25"/>
        <v>Keller Williams Realty - Waco</v>
      </c>
    </row>
    <row r="381" spans="1:14" ht="13.5" customHeight="1" x14ac:dyDescent="0.2">
      <c r="A381" t="s">
        <v>826</v>
      </c>
      <c r="B381" t="s">
        <v>1258</v>
      </c>
      <c r="C381" t="s">
        <v>154</v>
      </c>
      <c r="D381" t="s">
        <v>1099</v>
      </c>
      <c r="E381" t="s">
        <v>3246</v>
      </c>
      <c r="F381" t="s">
        <v>6</v>
      </c>
      <c r="G381" s="3">
        <v>43608</v>
      </c>
      <c r="H381" s="2">
        <v>134000</v>
      </c>
      <c r="I381" s="12" t="s">
        <v>838</v>
      </c>
      <c r="J381" s="5">
        <v>1</v>
      </c>
      <c r="K381" s="5">
        <f t="shared" si="24"/>
        <v>0</v>
      </c>
      <c r="L381" s="5">
        <f t="shared" si="22"/>
        <v>0</v>
      </c>
      <c r="M381" s="5">
        <f t="shared" si="23"/>
        <v>0</v>
      </c>
      <c r="N381" s="56" t="str">
        <f>IF(B381="",#REF!,B381)</f>
        <v>Re/Max Centex, REALTORS</v>
      </c>
    </row>
    <row r="382" spans="1:14" ht="13.5" customHeight="1" x14ac:dyDescent="0.2">
      <c r="A382" t="s">
        <v>826</v>
      </c>
      <c r="B382" t="s">
        <v>1258</v>
      </c>
      <c r="C382" t="s">
        <v>710</v>
      </c>
      <c r="D382" t="s">
        <v>303</v>
      </c>
      <c r="E382" t="s">
        <v>2489</v>
      </c>
      <c r="F382" t="s">
        <v>6</v>
      </c>
      <c r="G382" s="3">
        <v>43525</v>
      </c>
      <c r="H382" s="2">
        <v>92500</v>
      </c>
      <c r="I382" s="12">
        <v>20190135</v>
      </c>
      <c r="J382" s="5">
        <v>1</v>
      </c>
      <c r="K382" s="5">
        <f t="shared" si="24"/>
        <v>1</v>
      </c>
      <c r="L382" s="5">
        <f t="shared" si="22"/>
        <v>0</v>
      </c>
      <c r="M382" s="5">
        <f t="shared" si="23"/>
        <v>0</v>
      </c>
      <c r="N382" s="56" t="str">
        <f t="shared" si="25"/>
        <v>Re/Max Centex, REALTORS</v>
      </c>
    </row>
    <row r="383" spans="1:14" ht="13.5" customHeight="1" x14ac:dyDescent="0.2">
      <c r="A383" t="s">
        <v>826</v>
      </c>
      <c r="B383" t="s">
        <v>1258</v>
      </c>
      <c r="C383" t="s">
        <v>1864</v>
      </c>
      <c r="D383" t="s">
        <v>1087</v>
      </c>
      <c r="E383" t="s">
        <v>3009</v>
      </c>
      <c r="F383" t="s">
        <v>6</v>
      </c>
      <c r="G383" s="3">
        <v>43585</v>
      </c>
      <c r="H383" s="2">
        <v>95000</v>
      </c>
      <c r="I383" s="12" t="s">
        <v>838</v>
      </c>
      <c r="J383" s="5">
        <v>1</v>
      </c>
      <c r="K383" s="5">
        <f t="shared" si="24"/>
        <v>0</v>
      </c>
      <c r="L383" s="5">
        <f t="shared" si="22"/>
        <v>0</v>
      </c>
      <c r="M383" s="5">
        <f t="shared" si="23"/>
        <v>0</v>
      </c>
      <c r="N383" s="56" t="str">
        <f t="shared" si="25"/>
        <v>Re/Max Centex, REALTORS</v>
      </c>
    </row>
    <row r="384" spans="1:14" ht="13.5" customHeight="1" x14ac:dyDescent="0.2">
      <c r="A384" t="s">
        <v>826</v>
      </c>
      <c r="B384" t="s">
        <v>1258</v>
      </c>
      <c r="C384" t="s">
        <v>1307</v>
      </c>
      <c r="D384" t="s">
        <v>1099</v>
      </c>
      <c r="E384" t="s">
        <v>2929</v>
      </c>
      <c r="F384" t="s">
        <v>216</v>
      </c>
      <c r="G384" s="3">
        <v>43577</v>
      </c>
      <c r="H384" s="2">
        <v>183000</v>
      </c>
      <c r="I384" s="12" t="s">
        <v>838</v>
      </c>
      <c r="J384" s="5">
        <v>1</v>
      </c>
      <c r="K384" s="5">
        <f t="shared" si="24"/>
        <v>0</v>
      </c>
      <c r="L384" s="5">
        <f t="shared" si="22"/>
        <v>0</v>
      </c>
      <c r="M384" s="5">
        <f t="shared" si="23"/>
        <v>0</v>
      </c>
      <c r="N384" s="56" t="str">
        <f t="shared" si="25"/>
        <v>Re/Max Centex, REALTORS</v>
      </c>
    </row>
    <row r="385" spans="1:14" ht="13.5" customHeight="1" x14ac:dyDescent="0.2">
      <c r="A385" t="s">
        <v>826</v>
      </c>
      <c r="B385" t="s">
        <v>1258</v>
      </c>
      <c r="C385" t="s">
        <v>1841</v>
      </c>
      <c r="D385" t="s">
        <v>1840</v>
      </c>
      <c r="E385" t="s">
        <v>3115</v>
      </c>
      <c r="F385" t="s">
        <v>216</v>
      </c>
      <c r="G385" s="3">
        <v>43595</v>
      </c>
      <c r="H385" s="2">
        <v>178000</v>
      </c>
      <c r="I385" s="12" t="s">
        <v>838</v>
      </c>
      <c r="J385" s="5">
        <v>1</v>
      </c>
      <c r="K385" s="5">
        <f t="shared" si="24"/>
        <v>0</v>
      </c>
      <c r="L385" s="5">
        <f t="shared" si="22"/>
        <v>0</v>
      </c>
      <c r="M385" s="5">
        <f t="shared" si="23"/>
        <v>0</v>
      </c>
      <c r="N385" s="56" t="str">
        <f>IF(B385="",#REF!,B385)</f>
        <v>Re/Max Centex, REALTORS</v>
      </c>
    </row>
    <row r="386" spans="1:14" ht="13.5" customHeight="1" x14ac:dyDescent="0.2">
      <c r="A386" t="s">
        <v>2108</v>
      </c>
      <c r="B386" t="s">
        <v>1099</v>
      </c>
      <c r="C386" t="s">
        <v>1477</v>
      </c>
      <c r="D386" t="s">
        <v>1043</v>
      </c>
      <c r="E386" t="s">
        <v>2584</v>
      </c>
      <c r="F386" t="s">
        <v>6</v>
      </c>
      <c r="G386" s="3">
        <v>43536</v>
      </c>
      <c r="H386" s="2">
        <v>68000</v>
      </c>
      <c r="I386" s="12" t="s">
        <v>838</v>
      </c>
      <c r="J386" s="5">
        <v>1</v>
      </c>
      <c r="K386" s="5">
        <f t="shared" si="24"/>
        <v>0</v>
      </c>
      <c r="L386" s="5">
        <f t="shared" si="22"/>
        <v>0</v>
      </c>
      <c r="M386" s="5">
        <f t="shared" si="23"/>
        <v>0</v>
      </c>
      <c r="N386" s="56" t="str">
        <f t="shared" si="25"/>
        <v>Keller Williams Realty - Waco</v>
      </c>
    </row>
    <row r="387" spans="1:14" ht="13.5" customHeight="1" x14ac:dyDescent="0.2">
      <c r="A387" t="s">
        <v>2108</v>
      </c>
      <c r="B387" t="s">
        <v>1099</v>
      </c>
      <c r="C387" t="s">
        <v>2247</v>
      </c>
      <c r="D387" t="s">
        <v>1843</v>
      </c>
      <c r="E387" t="s">
        <v>2659</v>
      </c>
      <c r="F387" t="s">
        <v>6</v>
      </c>
      <c r="G387" s="3">
        <v>43545</v>
      </c>
      <c r="H387" s="2">
        <v>138000</v>
      </c>
      <c r="I387" s="12" t="s">
        <v>838</v>
      </c>
      <c r="J387" s="5">
        <v>1</v>
      </c>
      <c r="K387" s="5">
        <f t="shared" si="24"/>
        <v>0</v>
      </c>
      <c r="L387" s="5">
        <f t="shared" si="22"/>
        <v>0</v>
      </c>
      <c r="M387" s="5">
        <f t="shared" si="23"/>
        <v>0</v>
      </c>
      <c r="N387" s="56" t="str">
        <f t="shared" si="25"/>
        <v>Keller Williams Realty - Waco</v>
      </c>
    </row>
    <row r="388" spans="1:14" ht="13.5" customHeight="1" x14ac:dyDescent="0.2">
      <c r="A388" t="s">
        <v>2108</v>
      </c>
      <c r="B388" t="s">
        <v>1099</v>
      </c>
      <c r="C388" t="s">
        <v>317</v>
      </c>
      <c r="D388" t="s">
        <v>1840</v>
      </c>
      <c r="E388" t="s">
        <v>2109</v>
      </c>
      <c r="F388" t="s">
        <v>6</v>
      </c>
      <c r="G388" s="3">
        <v>43469</v>
      </c>
      <c r="H388" s="2">
        <v>82900</v>
      </c>
      <c r="I388" s="12">
        <v>20182786</v>
      </c>
      <c r="J388" s="5">
        <v>1</v>
      </c>
      <c r="K388" s="5">
        <f t="shared" si="24"/>
        <v>1</v>
      </c>
      <c r="L388" s="5">
        <f t="shared" ref="L388:L451" si="26">IF(A388=C388,1,0)</f>
        <v>0</v>
      </c>
      <c r="M388" s="5">
        <f t="shared" ref="M388:M451" si="27">+IF(L388=1,IF(K388=1,1,0),0)</f>
        <v>0</v>
      </c>
      <c r="N388" s="56" t="str">
        <f t="shared" si="25"/>
        <v>Keller Williams Realty - Waco</v>
      </c>
    </row>
    <row r="389" spans="1:14" ht="13.5" customHeight="1" x14ac:dyDescent="0.2">
      <c r="A389" t="s">
        <v>1855</v>
      </c>
      <c r="B389" t="s">
        <v>1854</v>
      </c>
      <c r="C389" t="s">
        <v>1719</v>
      </c>
      <c r="D389" t="s">
        <v>5</v>
      </c>
      <c r="E389" t="s">
        <v>3117</v>
      </c>
      <c r="F389" t="s">
        <v>6</v>
      </c>
      <c r="G389" s="3">
        <v>43595</v>
      </c>
      <c r="H389" s="2">
        <v>327500</v>
      </c>
      <c r="I389" s="12" t="s">
        <v>838</v>
      </c>
      <c r="J389" s="5">
        <v>1</v>
      </c>
      <c r="K389" s="5">
        <f t="shared" ref="K389:K452" si="28">IF(I389="did not close",0,IF(I389="",0,1))</f>
        <v>0</v>
      </c>
      <c r="L389" s="5">
        <f t="shared" si="26"/>
        <v>0</v>
      </c>
      <c r="M389" s="5">
        <f t="shared" si="27"/>
        <v>0</v>
      </c>
      <c r="N389" s="56" t="str">
        <f t="shared" si="25"/>
        <v>Weichert, Realtors - Realty Experts</v>
      </c>
    </row>
    <row r="390" spans="1:14" ht="13.5" customHeight="1" x14ac:dyDescent="0.2">
      <c r="A390" t="s">
        <v>1855</v>
      </c>
      <c r="B390" t="s">
        <v>1854</v>
      </c>
      <c r="C390" t="s">
        <v>1855</v>
      </c>
      <c r="D390" t="s">
        <v>1854</v>
      </c>
      <c r="E390" t="s">
        <v>2158</v>
      </c>
      <c r="F390" t="s">
        <v>844</v>
      </c>
      <c r="G390" s="3">
        <v>43480</v>
      </c>
      <c r="H390" s="2">
        <v>198000</v>
      </c>
      <c r="I390" s="12" t="s">
        <v>838</v>
      </c>
      <c r="J390" s="5">
        <v>1</v>
      </c>
      <c r="K390" s="5">
        <f t="shared" si="28"/>
        <v>0</v>
      </c>
      <c r="L390" s="5">
        <f t="shared" si="26"/>
        <v>1</v>
      </c>
      <c r="M390" s="5">
        <f t="shared" si="27"/>
        <v>0</v>
      </c>
      <c r="N390" s="56" t="str">
        <f t="shared" si="25"/>
        <v>Weichert, Realtors - Realty Experts</v>
      </c>
    </row>
    <row r="391" spans="1:14" ht="13.5" customHeight="1" x14ac:dyDescent="0.2">
      <c r="A391" t="s">
        <v>1855</v>
      </c>
      <c r="B391" t="s">
        <v>1854</v>
      </c>
      <c r="C391" t="s">
        <v>1855</v>
      </c>
      <c r="D391" t="s">
        <v>1854</v>
      </c>
      <c r="E391" t="s">
        <v>1042</v>
      </c>
      <c r="F391" t="s">
        <v>6</v>
      </c>
      <c r="G391" s="3">
        <v>43530</v>
      </c>
      <c r="H391" s="2">
        <v>170000</v>
      </c>
      <c r="I391" s="12" t="s">
        <v>838</v>
      </c>
      <c r="J391" s="5">
        <v>1</v>
      </c>
      <c r="K391" s="5">
        <f t="shared" si="28"/>
        <v>0</v>
      </c>
      <c r="L391" s="5">
        <f t="shared" si="26"/>
        <v>1</v>
      </c>
      <c r="M391" s="5">
        <f t="shared" si="27"/>
        <v>0</v>
      </c>
      <c r="N391" s="56" t="str">
        <f>IF(B391="",#REF!,B391)</f>
        <v>Weichert, Realtors - Realty Experts</v>
      </c>
    </row>
    <row r="392" spans="1:14" ht="13.5" customHeight="1" x14ac:dyDescent="0.2">
      <c r="A392" t="s">
        <v>1855</v>
      </c>
      <c r="B392" t="s">
        <v>1854</v>
      </c>
      <c r="C392" t="s">
        <v>566</v>
      </c>
      <c r="D392" t="s">
        <v>1842</v>
      </c>
      <c r="E392" t="s">
        <v>3026</v>
      </c>
      <c r="F392" t="s">
        <v>6</v>
      </c>
      <c r="G392" s="3">
        <v>43585</v>
      </c>
      <c r="H392" s="2">
        <v>195000</v>
      </c>
      <c r="I392" s="12">
        <v>20190132</v>
      </c>
      <c r="J392" s="5">
        <v>1</v>
      </c>
      <c r="K392" s="5">
        <f t="shared" si="28"/>
        <v>1</v>
      </c>
      <c r="L392" s="5">
        <f t="shared" si="26"/>
        <v>0</v>
      </c>
      <c r="M392" s="5">
        <f t="shared" si="27"/>
        <v>0</v>
      </c>
      <c r="N392" s="56" t="str">
        <f t="shared" si="25"/>
        <v>Weichert, Realtors - Realty Experts</v>
      </c>
    </row>
    <row r="393" spans="1:14" ht="13.5" customHeight="1" x14ac:dyDescent="0.2">
      <c r="A393" t="s">
        <v>3132</v>
      </c>
      <c r="B393" t="s">
        <v>3133</v>
      </c>
      <c r="C393" t="s">
        <v>211</v>
      </c>
      <c r="D393" t="s">
        <v>2025</v>
      </c>
      <c r="E393" t="s">
        <v>3134</v>
      </c>
      <c r="F393" t="s">
        <v>6</v>
      </c>
      <c r="G393" s="3">
        <v>43595</v>
      </c>
      <c r="H393" s="2">
        <v>195900</v>
      </c>
      <c r="I393" s="12" t="s">
        <v>838</v>
      </c>
      <c r="J393" s="5">
        <v>1</v>
      </c>
      <c r="K393" s="5">
        <f t="shared" si="28"/>
        <v>0</v>
      </c>
      <c r="L393" s="5">
        <f t="shared" si="26"/>
        <v>0</v>
      </c>
      <c r="M393" s="5">
        <f t="shared" si="27"/>
        <v>0</v>
      </c>
      <c r="N393" s="56" t="str">
        <f t="shared" si="25"/>
        <v>Stokes Realty, LLC</v>
      </c>
    </row>
    <row r="394" spans="1:14" ht="13.5" customHeight="1" x14ac:dyDescent="0.2">
      <c r="A394" t="s">
        <v>885</v>
      </c>
      <c r="B394" t="s">
        <v>1840</v>
      </c>
      <c r="C394" t="s">
        <v>154</v>
      </c>
      <c r="D394" t="s">
        <v>1099</v>
      </c>
      <c r="E394" t="s">
        <v>2899</v>
      </c>
      <c r="F394" t="s">
        <v>123</v>
      </c>
      <c r="G394" s="3">
        <v>43572</v>
      </c>
      <c r="H394" s="2">
        <v>120500</v>
      </c>
      <c r="I394" s="12" t="s">
        <v>838</v>
      </c>
      <c r="J394" s="5">
        <v>1</v>
      </c>
      <c r="K394" s="5">
        <f t="shared" si="28"/>
        <v>0</v>
      </c>
      <c r="L394" s="5">
        <f t="shared" si="26"/>
        <v>0</v>
      </c>
      <c r="M394" s="5">
        <f t="shared" si="27"/>
        <v>0</v>
      </c>
      <c r="N394" s="56" t="str">
        <f t="shared" si="25"/>
        <v>Kelly, Realtors</v>
      </c>
    </row>
    <row r="395" spans="1:14" ht="13.5" customHeight="1" x14ac:dyDescent="0.2">
      <c r="A395" t="s">
        <v>885</v>
      </c>
      <c r="B395" t="s">
        <v>1840</v>
      </c>
      <c r="C395" t="s">
        <v>1569</v>
      </c>
      <c r="D395" t="s">
        <v>1099</v>
      </c>
      <c r="E395" t="s">
        <v>2259</v>
      </c>
      <c r="F395" t="s">
        <v>6</v>
      </c>
      <c r="G395" s="3">
        <v>43496</v>
      </c>
      <c r="H395" s="2">
        <v>110000</v>
      </c>
      <c r="I395" s="12" t="s">
        <v>838</v>
      </c>
      <c r="J395" s="5">
        <v>1</v>
      </c>
      <c r="K395" s="5">
        <f t="shared" si="28"/>
        <v>0</v>
      </c>
      <c r="L395" s="5">
        <f t="shared" si="26"/>
        <v>0</v>
      </c>
      <c r="M395" s="5">
        <f t="shared" si="27"/>
        <v>0</v>
      </c>
      <c r="N395" s="56" t="str">
        <f t="shared" si="25"/>
        <v>Kelly, Realtors</v>
      </c>
    </row>
    <row r="396" spans="1:14" ht="13.5" customHeight="1" x14ac:dyDescent="0.2">
      <c r="A396" t="s">
        <v>885</v>
      </c>
      <c r="B396" t="s">
        <v>1840</v>
      </c>
      <c r="C396" t="s">
        <v>1898</v>
      </c>
      <c r="D396" t="s">
        <v>1475</v>
      </c>
      <c r="E396" t="s">
        <v>2596</v>
      </c>
      <c r="F396" t="s">
        <v>6</v>
      </c>
      <c r="G396" s="3">
        <v>43538</v>
      </c>
      <c r="H396" s="2">
        <v>113000</v>
      </c>
      <c r="I396" s="12" t="s">
        <v>838</v>
      </c>
      <c r="J396" s="5">
        <v>1</v>
      </c>
      <c r="K396" s="5">
        <f t="shared" si="28"/>
        <v>0</v>
      </c>
      <c r="L396" s="5">
        <f t="shared" si="26"/>
        <v>0</v>
      </c>
      <c r="M396" s="5">
        <f t="shared" si="27"/>
        <v>0</v>
      </c>
      <c r="N396" s="56" t="str">
        <f t="shared" si="25"/>
        <v>Kelly, Realtors</v>
      </c>
    </row>
    <row r="397" spans="1:14" ht="13.5" customHeight="1" x14ac:dyDescent="0.2">
      <c r="A397" t="s">
        <v>885</v>
      </c>
      <c r="B397" t="s">
        <v>1840</v>
      </c>
      <c r="C397" t="s">
        <v>199</v>
      </c>
      <c r="D397" t="s">
        <v>1840</v>
      </c>
      <c r="E397" t="s">
        <v>2482</v>
      </c>
      <c r="F397" t="s">
        <v>6</v>
      </c>
      <c r="G397" s="3">
        <v>43525</v>
      </c>
      <c r="H397" s="2">
        <v>39000</v>
      </c>
      <c r="I397" s="12" t="s">
        <v>838</v>
      </c>
      <c r="J397" s="5">
        <v>1</v>
      </c>
      <c r="K397" s="5">
        <f t="shared" si="28"/>
        <v>0</v>
      </c>
      <c r="L397" s="5">
        <f t="shared" si="26"/>
        <v>0</v>
      </c>
      <c r="M397" s="5">
        <f t="shared" si="27"/>
        <v>0</v>
      </c>
      <c r="N397" s="56" t="str">
        <f t="shared" si="25"/>
        <v>Kelly, Realtors</v>
      </c>
    </row>
    <row r="398" spans="1:14" ht="13.5" customHeight="1" x14ac:dyDescent="0.2">
      <c r="A398" t="s">
        <v>885</v>
      </c>
      <c r="B398" t="s">
        <v>1840</v>
      </c>
      <c r="C398" t="s">
        <v>1906</v>
      </c>
      <c r="D398" t="s">
        <v>1099</v>
      </c>
      <c r="E398" t="s">
        <v>3096</v>
      </c>
      <c r="F398" t="s">
        <v>6</v>
      </c>
      <c r="G398" s="3">
        <v>43593</v>
      </c>
      <c r="H398" s="2">
        <v>100000</v>
      </c>
      <c r="I398" s="12" t="s">
        <v>838</v>
      </c>
      <c r="J398" s="5">
        <v>1</v>
      </c>
      <c r="K398" s="5">
        <f t="shared" si="28"/>
        <v>0</v>
      </c>
      <c r="L398" s="5">
        <f t="shared" si="26"/>
        <v>0</v>
      </c>
      <c r="M398" s="5">
        <f t="shared" si="27"/>
        <v>0</v>
      </c>
      <c r="N398" s="56" t="str">
        <f t="shared" si="25"/>
        <v>Kelly, Realtors</v>
      </c>
    </row>
    <row r="399" spans="1:14" ht="13.5" customHeight="1" x14ac:dyDescent="0.2">
      <c r="A399" t="s">
        <v>398</v>
      </c>
      <c r="B399" t="s">
        <v>1258</v>
      </c>
      <c r="C399" t="s">
        <v>398</v>
      </c>
      <c r="D399" t="s">
        <v>1258</v>
      </c>
      <c r="E399" t="s">
        <v>3295</v>
      </c>
      <c r="F399" t="s">
        <v>6</v>
      </c>
      <c r="G399" s="3">
        <v>43613</v>
      </c>
      <c r="H399" s="2">
        <v>197500</v>
      </c>
      <c r="I399" s="12" t="s">
        <v>838</v>
      </c>
      <c r="J399" s="5">
        <v>1</v>
      </c>
      <c r="K399" s="5">
        <f t="shared" si="28"/>
        <v>0</v>
      </c>
      <c r="L399" s="5">
        <f t="shared" si="26"/>
        <v>1</v>
      </c>
      <c r="M399" s="5">
        <f t="shared" si="27"/>
        <v>0</v>
      </c>
      <c r="N399" s="56" t="str">
        <f t="shared" si="25"/>
        <v>Re/Max Centex, REALTORS</v>
      </c>
    </row>
    <row r="400" spans="1:14" ht="13.5" customHeight="1" x14ac:dyDescent="0.2">
      <c r="A400" t="s">
        <v>398</v>
      </c>
      <c r="B400" t="s">
        <v>1258</v>
      </c>
      <c r="C400" t="s">
        <v>322</v>
      </c>
      <c r="D400" t="s">
        <v>1840</v>
      </c>
      <c r="E400" t="s">
        <v>1972</v>
      </c>
      <c r="F400" t="s">
        <v>216</v>
      </c>
      <c r="G400" s="3">
        <v>43553</v>
      </c>
      <c r="H400" s="2">
        <v>184000</v>
      </c>
      <c r="I400" s="12">
        <v>20190475</v>
      </c>
      <c r="J400" s="5">
        <v>1</v>
      </c>
      <c r="K400" s="5">
        <f t="shared" si="28"/>
        <v>1</v>
      </c>
      <c r="L400" s="5">
        <f t="shared" si="26"/>
        <v>0</v>
      </c>
      <c r="M400" s="5">
        <f t="shared" si="27"/>
        <v>0</v>
      </c>
      <c r="N400" s="56" t="str">
        <f t="shared" si="25"/>
        <v>Re/Max Centex, REALTORS</v>
      </c>
    </row>
    <row r="401" spans="1:14" ht="13.5" customHeight="1" x14ac:dyDescent="0.2">
      <c r="A401" t="s">
        <v>398</v>
      </c>
      <c r="B401" t="s">
        <v>1258</v>
      </c>
      <c r="C401" t="s">
        <v>1125</v>
      </c>
      <c r="D401" t="s">
        <v>303</v>
      </c>
      <c r="E401" t="s">
        <v>3312</v>
      </c>
      <c r="F401" t="s">
        <v>1126</v>
      </c>
      <c r="G401" s="3">
        <v>43614</v>
      </c>
      <c r="H401" s="2">
        <v>190000</v>
      </c>
      <c r="I401" s="12" t="s">
        <v>838</v>
      </c>
      <c r="J401" s="5">
        <v>1</v>
      </c>
      <c r="K401" s="5">
        <f t="shared" si="28"/>
        <v>0</v>
      </c>
      <c r="L401" s="5">
        <f t="shared" si="26"/>
        <v>0</v>
      </c>
      <c r="M401" s="5">
        <f t="shared" si="27"/>
        <v>0</v>
      </c>
      <c r="N401" s="56" t="str">
        <f t="shared" si="25"/>
        <v>Re/Max Centex, REALTORS</v>
      </c>
    </row>
    <row r="402" spans="1:14" ht="13.5" customHeight="1" x14ac:dyDescent="0.2">
      <c r="A402" t="s">
        <v>398</v>
      </c>
      <c r="B402" t="s">
        <v>1258</v>
      </c>
      <c r="C402" t="s">
        <v>732</v>
      </c>
      <c r="D402" t="s">
        <v>2054</v>
      </c>
      <c r="E402" t="s">
        <v>3336</v>
      </c>
      <c r="F402" t="s">
        <v>426</v>
      </c>
      <c r="G402" s="3">
        <v>43616</v>
      </c>
      <c r="H402" s="2">
        <v>135000</v>
      </c>
      <c r="I402" s="12" t="s">
        <v>838</v>
      </c>
      <c r="J402" s="5">
        <v>1</v>
      </c>
      <c r="K402" s="5">
        <f t="shared" si="28"/>
        <v>0</v>
      </c>
      <c r="L402" s="5">
        <f t="shared" si="26"/>
        <v>0</v>
      </c>
      <c r="M402" s="5">
        <f t="shared" si="27"/>
        <v>0</v>
      </c>
      <c r="N402" s="56" t="str">
        <f t="shared" si="25"/>
        <v>Re/Max Centex, REALTORS</v>
      </c>
    </row>
    <row r="403" spans="1:14" ht="13.5" customHeight="1" x14ac:dyDescent="0.2">
      <c r="A403" t="s">
        <v>2735</v>
      </c>
      <c r="B403" t="s">
        <v>2736</v>
      </c>
      <c r="C403" t="s">
        <v>2735</v>
      </c>
      <c r="D403" t="s">
        <v>2736</v>
      </c>
      <c r="E403" t="s">
        <v>2737</v>
      </c>
      <c r="F403" t="s">
        <v>301</v>
      </c>
      <c r="G403" s="3">
        <v>43553</v>
      </c>
      <c r="H403" s="2">
        <v>135000</v>
      </c>
      <c r="I403" s="12" t="s">
        <v>838</v>
      </c>
      <c r="J403" s="5">
        <v>1</v>
      </c>
      <c r="K403" s="5">
        <f t="shared" si="28"/>
        <v>0</v>
      </c>
      <c r="L403" s="5">
        <f t="shared" si="26"/>
        <v>1</v>
      </c>
      <c r="M403" s="5">
        <f t="shared" si="27"/>
        <v>0</v>
      </c>
      <c r="N403" s="56" t="str">
        <f t="shared" si="25"/>
        <v>Keller Williams Realty Ellis Co</v>
      </c>
    </row>
    <row r="404" spans="1:14" ht="13.5" customHeight="1" x14ac:dyDescent="0.2">
      <c r="A404" t="s">
        <v>288</v>
      </c>
      <c r="B404" t="s">
        <v>1840</v>
      </c>
      <c r="C404" t="s">
        <v>1125</v>
      </c>
      <c r="D404" t="s">
        <v>303</v>
      </c>
      <c r="E404" t="s">
        <v>2641</v>
      </c>
      <c r="F404" t="s">
        <v>6</v>
      </c>
      <c r="G404" s="3">
        <v>43544</v>
      </c>
      <c r="H404" s="2">
        <v>224900</v>
      </c>
      <c r="I404" s="12" t="s">
        <v>838</v>
      </c>
      <c r="J404" s="5">
        <v>1</v>
      </c>
      <c r="K404" s="5">
        <f t="shared" si="28"/>
        <v>0</v>
      </c>
      <c r="L404" s="5">
        <f t="shared" si="26"/>
        <v>0</v>
      </c>
      <c r="M404" s="5">
        <f t="shared" si="27"/>
        <v>0</v>
      </c>
      <c r="N404" s="56" t="str">
        <f t="shared" si="25"/>
        <v>Kelly, Realtors</v>
      </c>
    </row>
    <row r="405" spans="1:14" ht="13.5" customHeight="1" x14ac:dyDescent="0.2">
      <c r="A405" t="s">
        <v>1926</v>
      </c>
      <c r="B405" t="s">
        <v>1535</v>
      </c>
      <c r="C405" t="s">
        <v>1252</v>
      </c>
      <c r="D405" t="s">
        <v>1253</v>
      </c>
      <c r="E405" t="s">
        <v>2439</v>
      </c>
      <c r="F405" t="s">
        <v>6</v>
      </c>
      <c r="G405" s="3">
        <v>43522</v>
      </c>
      <c r="H405" s="2">
        <v>207500</v>
      </c>
      <c r="I405" s="12" t="s">
        <v>838</v>
      </c>
      <c r="J405" s="5">
        <v>1</v>
      </c>
      <c r="K405" s="5">
        <f t="shared" si="28"/>
        <v>0</v>
      </c>
      <c r="L405" s="5">
        <f t="shared" si="26"/>
        <v>0</v>
      </c>
      <c r="M405" s="5">
        <f t="shared" si="27"/>
        <v>0</v>
      </c>
      <c r="N405" s="56" t="str">
        <f t="shared" si="25"/>
        <v>Camille Johnson, REALTORS</v>
      </c>
    </row>
    <row r="406" spans="1:14" ht="13.5" customHeight="1" x14ac:dyDescent="0.2">
      <c r="A406" t="s">
        <v>1926</v>
      </c>
      <c r="B406" t="s">
        <v>1535</v>
      </c>
      <c r="C406" t="s">
        <v>1882</v>
      </c>
      <c r="D406" t="s">
        <v>1535</v>
      </c>
      <c r="E406" t="s">
        <v>2754</v>
      </c>
      <c r="F406" t="s">
        <v>6</v>
      </c>
      <c r="G406" s="3">
        <v>43556</v>
      </c>
      <c r="H406" s="2">
        <v>194500</v>
      </c>
      <c r="I406" s="12" t="s">
        <v>838</v>
      </c>
      <c r="J406" s="5">
        <v>1</v>
      </c>
      <c r="K406" s="5">
        <f t="shared" si="28"/>
        <v>0</v>
      </c>
      <c r="L406" s="5">
        <f t="shared" si="26"/>
        <v>0</v>
      </c>
      <c r="M406" s="5">
        <f t="shared" si="27"/>
        <v>0</v>
      </c>
      <c r="N406" s="56" t="str">
        <f t="shared" si="25"/>
        <v>Camille Johnson, REALTORS</v>
      </c>
    </row>
    <row r="407" spans="1:14" ht="13.5" customHeight="1" x14ac:dyDescent="0.2">
      <c r="A407" t="s">
        <v>1926</v>
      </c>
      <c r="B407" t="s">
        <v>1535</v>
      </c>
      <c r="C407" t="s">
        <v>3250</v>
      </c>
      <c r="D407" t="s">
        <v>1535</v>
      </c>
      <c r="E407" t="s">
        <v>3251</v>
      </c>
      <c r="F407" t="s">
        <v>6</v>
      </c>
      <c r="G407" s="3">
        <v>43608</v>
      </c>
      <c r="H407" s="2">
        <v>1100000</v>
      </c>
      <c r="I407" s="12" t="s">
        <v>838</v>
      </c>
      <c r="J407" s="5">
        <v>1</v>
      </c>
      <c r="K407" s="5">
        <f t="shared" si="28"/>
        <v>0</v>
      </c>
      <c r="L407" s="5">
        <f t="shared" si="26"/>
        <v>0</v>
      </c>
      <c r="M407" s="5">
        <f t="shared" si="27"/>
        <v>0</v>
      </c>
      <c r="N407" s="56" t="str">
        <f t="shared" si="25"/>
        <v>Camille Johnson, REALTORS</v>
      </c>
    </row>
    <row r="408" spans="1:14" ht="13.5" customHeight="1" x14ac:dyDescent="0.2">
      <c r="A408" t="s">
        <v>1926</v>
      </c>
      <c r="B408" t="s">
        <v>1535</v>
      </c>
      <c r="C408" t="s">
        <v>2041</v>
      </c>
      <c r="D408" t="s">
        <v>1180</v>
      </c>
      <c r="E408" t="s">
        <v>2651</v>
      </c>
      <c r="F408" t="s">
        <v>6</v>
      </c>
      <c r="G408" s="3">
        <v>43545</v>
      </c>
      <c r="H408" s="2">
        <v>145000</v>
      </c>
      <c r="I408" s="12" t="s">
        <v>838</v>
      </c>
      <c r="J408" s="5">
        <v>1</v>
      </c>
      <c r="K408" s="5">
        <f t="shared" si="28"/>
        <v>0</v>
      </c>
      <c r="L408" s="5">
        <f t="shared" si="26"/>
        <v>0</v>
      </c>
      <c r="M408" s="5">
        <f t="shared" si="27"/>
        <v>0</v>
      </c>
      <c r="N408" s="56" t="str">
        <f t="shared" si="25"/>
        <v>Camille Johnson, REALTORS</v>
      </c>
    </row>
    <row r="409" spans="1:14" ht="13.5" customHeight="1" x14ac:dyDescent="0.2">
      <c r="A409" t="s">
        <v>1926</v>
      </c>
      <c r="B409" t="s">
        <v>1535</v>
      </c>
      <c r="C409" t="s">
        <v>1841</v>
      </c>
      <c r="D409" t="s">
        <v>1840</v>
      </c>
      <c r="E409" t="s">
        <v>3094</v>
      </c>
      <c r="F409" t="s">
        <v>6</v>
      </c>
      <c r="G409" s="3">
        <v>43593</v>
      </c>
      <c r="H409" s="2">
        <v>238680</v>
      </c>
      <c r="I409" s="12" t="s">
        <v>838</v>
      </c>
      <c r="J409" s="5">
        <v>1</v>
      </c>
      <c r="K409" s="5">
        <f t="shared" si="28"/>
        <v>0</v>
      </c>
      <c r="L409" s="5">
        <f t="shared" si="26"/>
        <v>0</v>
      </c>
      <c r="M409" s="5">
        <f t="shared" si="27"/>
        <v>0</v>
      </c>
      <c r="N409" s="56" t="str">
        <f>IF(B409="",#REF!,B409)</f>
        <v>Camille Johnson, REALTORS</v>
      </c>
    </row>
    <row r="410" spans="1:14" ht="13.5" customHeight="1" x14ac:dyDescent="0.2">
      <c r="A410" t="s">
        <v>1210</v>
      </c>
      <c r="B410" t="s">
        <v>1258</v>
      </c>
      <c r="C410" t="s">
        <v>211</v>
      </c>
      <c r="D410" t="s">
        <v>2025</v>
      </c>
      <c r="E410" t="s">
        <v>2074</v>
      </c>
      <c r="F410" t="s">
        <v>1249</v>
      </c>
      <c r="G410" s="3">
        <v>43577</v>
      </c>
      <c r="H410" s="2">
        <v>253000</v>
      </c>
      <c r="I410" s="12" t="s">
        <v>838</v>
      </c>
      <c r="J410" s="5">
        <v>1</v>
      </c>
      <c r="K410" s="5">
        <f t="shared" si="28"/>
        <v>0</v>
      </c>
      <c r="L410" s="5">
        <f t="shared" si="26"/>
        <v>0</v>
      </c>
      <c r="M410" s="5">
        <f t="shared" si="27"/>
        <v>0</v>
      </c>
      <c r="N410" s="56" t="str">
        <f t="shared" si="25"/>
        <v>Re/Max Centex, REALTORS</v>
      </c>
    </row>
    <row r="411" spans="1:14" ht="13.5" customHeight="1" x14ac:dyDescent="0.2">
      <c r="A411" t="s">
        <v>1089</v>
      </c>
      <c r="B411" t="s">
        <v>5</v>
      </c>
      <c r="C411" t="s">
        <v>1481</v>
      </c>
      <c r="D411" t="s">
        <v>1529</v>
      </c>
      <c r="E411" t="s">
        <v>3259</v>
      </c>
      <c r="F411" t="s">
        <v>534</v>
      </c>
      <c r="G411" s="3">
        <v>43608</v>
      </c>
      <c r="H411" s="2">
        <v>350000</v>
      </c>
      <c r="I411" s="12" t="s">
        <v>838</v>
      </c>
      <c r="J411" s="5">
        <v>1</v>
      </c>
      <c r="K411" s="5">
        <f t="shared" si="28"/>
        <v>0</v>
      </c>
      <c r="L411" s="5">
        <f t="shared" si="26"/>
        <v>0</v>
      </c>
      <c r="M411" s="5">
        <f t="shared" si="27"/>
        <v>0</v>
      </c>
      <c r="N411" s="56" t="str">
        <f t="shared" si="25"/>
        <v>Magnolia Realty</v>
      </c>
    </row>
    <row r="412" spans="1:14" ht="13.5" customHeight="1" x14ac:dyDescent="0.2">
      <c r="A412" t="s">
        <v>1089</v>
      </c>
      <c r="B412" t="s">
        <v>5</v>
      </c>
      <c r="C412" t="s">
        <v>308</v>
      </c>
      <c r="D412" t="s">
        <v>1840</v>
      </c>
      <c r="E412" t="s">
        <v>2907</v>
      </c>
      <c r="F412" t="s">
        <v>123</v>
      </c>
      <c r="G412" s="3">
        <v>43573</v>
      </c>
      <c r="H412" s="2">
        <v>229900</v>
      </c>
      <c r="I412" s="12" t="s">
        <v>838</v>
      </c>
      <c r="J412" s="5">
        <v>1</v>
      </c>
      <c r="K412" s="5">
        <f t="shared" si="28"/>
        <v>0</v>
      </c>
      <c r="L412" s="5">
        <f t="shared" si="26"/>
        <v>0</v>
      </c>
      <c r="M412" s="5">
        <f t="shared" si="27"/>
        <v>0</v>
      </c>
      <c r="N412" s="56" t="str">
        <f t="shared" si="25"/>
        <v>Magnolia Realty</v>
      </c>
    </row>
    <row r="413" spans="1:14" ht="13.5" customHeight="1" x14ac:dyDescent="0.2">
      <c r="A413" t="s">
        <v>1089</v>
      </c>
      <c r="B413" t="s">
        <v>5</v>
      </c>
      <c r="C413" t="s">
        <v>1879</v>
      </c>
      <c r="D413" t="s">
        <v>1258</v>
      </c>
      <c r="E413" t="s">
        <v>2343</v>
      </c>
      <c r="F413" t="s">
        <v>6</v>
      </c>
      <c r="G413" s="3">
        <v>43508</v>
      </c>
      <c r="H413" s="2">
        <v>162000</v>
      </c>
      <c r="I413" s="12" t="s">
        <v>838</v>
      </c>
      <c r="J413" s="5">
        <v>1</v>
      </c>
      <c r="K413" s="5">
        <f t="shared" si="28"/>
        <v>0</v>
      </c>
      <c r="L413" s="5">
        <f t="shared" si="26"/>
        <v>0</v>
      </c>
      <c r="M413" s="5">
        <f t="shared" si="27"/>
        <v>0</v>
      </c>
      <c r="N413" s="56" t="str">
        <f t="shared" si="25"/>
        <v>Magnolia Realty</v>
      </c>
    </row>
    <row r="414" spans="1:14" ht="13.5" customHeight="1" x14ac:dyDescent="0.2">
      <c r="A414" t="s">
        <v>362</v>
      </c>
      <c r="B414" t="s">
        <v>2253</v>
      </c>
      <c r="C414" t="s">
        <v>1389</v>
      </c>
      <c r="D414" t="s">
        <v>1840</v>
      </c>
      <c r="E414" t="s">
        <v>2779</v>
      </c>
      <c r="F414" t="s">
        <v>425</v>
      </c>
      <c r="G414" s="3">
        <v>43558</v>
      </c>
      <c r="H414" s="2">
        <v>330000</v>
      </c>
      <c r="I414" s="12">
        <v>20190335</v>
      </c>
      <c r="J414" s="5">
        <v>1</v>
      </c>
      <c r="K414" s="5">
        <f t="shared" si="28"/>
        <v>1</v>
      </c>
      <c r="L414" s="5">
        <f t="shared" si="26"/>
        <v>0</v>
      </c>
      <c r="M414" s="5">
        <f t="shared" si="27"/>
        <v>0</v>
      </c>
      <c r="N414" s="56" t="str">
        <f t="shared" si="25"/>
        <v>EASTER AND EASTER REALTORS</v>
      </c>
    </row>
    <row r="415" spans="1:14" ht="13.5" customHeight="1" x14ac:dyDescent="0.2">
      <c r="A415" t="s">
        <v>362</v>
      </c>
      <c r="B415" t="s">
        <v>2253</v>
      </c>
      <c r="C415" t="s">
        <v>1910</v>
      </c>
      <c r="D415" t="s">
        <v>1842</v>
      </c>
      <c r="E415" t="s">
        <v>1293</v>
      </c>
      <c r="F415" t="s">
        <v>216</v>
      </c>
      <c r="G415" s="3">
        <v>43560</v>
      </c>
      <c r="H415" s="2">
        <v>248000</v>
      </c>
      <c r="I415" s="12">
        <v>20190307</v>
      </c>
      <c r="J415" s="5">
        <v>1</v>
      </c>
      <c r="K415" s="5">
        <f t="shared" si="28"/>
        <v>1</v>
      </c>
      <c r="L415" s="5">
        <f t="shared" si="26"/>
        <v>0</v>
      </c>
      <c r="M415" s="5">
        <f t="shared" si="27"/>
        <v>0</v>
      </c>
      <c r="N415" s="56" t="str">
        <f t="shared" si="25"/>
        <v>EASTER AND EASTER REALTORS</v>
      </c>
    </row>
    <row r="416" spans="1:14" ht="13.5" customHeight="1" x14ac:dyDescent="0.2">
      <c r="A416" t="s">
        <v>1211</v>
      </c>
      <c r="B416" t="s">
        <v>1843</v>
      </c>
      <c r="C416" t="s">
        <v>1957</v>
      </c>
      <c r="D416" t="s">
        <v>1843</v>
      </c>
      <c r="E416" t="s">
        <v>2374</v>
      </c>
      <c r="F416" t="s">
        <v>111</v>
      </c>
      <c r="G416" s="3">
        <v>43511</v>
      </c>
      <c r="H416" s="2">
        <v>30000</v>
      </c>
      <c r="I416" s="12" t="s">
        <v>838</v>
      </c>
      <c r="J416" s="5">
        <v>1</v>
      </c>
      <c r="K416" s="5">
        <f t="shared" si="28"/>
        <v>0</v>
      </c>
      <c r="L416" s="5">
        <f t="shared" si="26"/>
        <v>0</v>
      </c>
      <c r="M416" s="5">
        <f t="shared" si="27"/>
        <v>0</v>
      </c>
      <c r="N416" s="56" t="str">
        <f t="shared" si="25"/>
        <v>Synergy, Realtors</v>
      </c>
    </row>
    <row r="417" spans="1:14" ht="13.5" customHeight="1" x14ac:dyDescent="0.2">
      <c r="A417" t="s">
        <v>1211</v>
      </c>
      <c r="B417" t="s">
        <v>1843</v>
      </c>
      <c r="C417" t="s">
        <v>1957</v>
      </c>
      <c r="D417" t="s">
        <v>1843</v>
      </c>
      <c r="E417" t="s">
        <v>2924</v>
      </c>
      <c r="F417" t="s">
        <v>6</v>
      </c>
      <c r="G417" s="3">
        <v>43574</v>
      </c>
      <c r="H417" s="2">
        <v>66000</v>
      </c>
      <c r="I417" s="12" t="s">
        <v>838</v>
      </c>
      <c r="J417" s="5">
        <v>1</v>
      </c>
      <c r="K417" s="5">
        <f t="shared" si="28"/>
        <v>0</v>
      </c>
      <c r="L417" s="5">
        <f t="shared" si="26"/>
        <v>0</v>
      </c>
      <c r="M417" s="5">
        <f t="shared" si="27"/>
        <v>0</v>
      </c>
      <c r="N417" s="56" t="str">
        <f>IF(B417="",#REF!,B417)</f>
        <v>Synergy, Realtors</v>
      </c>
    </row>
    <row r="418" spans="1:14" ht="13.5" customHeight="1" x14ac:dyDescent="0.2">
      <c r="A418" t="s">
        <v>1211</v>
      </c>
      <c r="B418" t="s">
        <v>1843</v>
      </c>
      <c r="C418" t="s">
        <v>1957</v>
      </c>
      <c r="D418" t="s">
        <v>1843</v>
      </c>
      <c r="E418" t="s">
        <v>3177</v>
      </c>
      <c r="F418" t="s">
        <v>425</v>
      </c>
      <c r="G418" s="3">
        <v>43600</v>
      </c>
      <c r="H418" s="2">
        <v>90000</v>
      </c>
      <c r="I418" s="12" t="s">
        <v>838</v>
      </c>
      <c r="J418" s="5">
        <v>1</v>
      </c>
      <c r="K418" s="5">
        <f t="shared" si="28"/>
        <v>0</v>
      </c>
      <c r="L418" s="5">
        <f t="shared" si="26"/>
        <v>0</v>
      </c>
      <c r="M418" s="5">
        <f t="shared" si="27"/>
        <v>0</v>
      </c>
      <c r="N418" s="56" t="str">
        <f t="shared" si="25"/>
        <v>Synergy, Realtors</v>
      </c>
    </row>
    <row r="419" spans="1:14" ht="13.5" customHeight="1" x14ac:dyDescent="0.2">
      <c r="A419" t="s">
        <v>2613</v>
      </c>
      <c r="B419" t="s">
        <v>1889</v>
      </c>
      <c r="C419" t="s">
        <v>1898</v>
      </c>
      <c r="D419" t="s">
        <v>1475</v>
      </c>
      <c r="E419" t="s">
        <v>2629</v>
      </c>
      <c r="F419" t="s">
        <v>6</v>
      </c>
      <c r="G419" s="3">
        <v>43542</v>
      </c>
      <c r="H419" s="2">
        <v>60000</v>
      </c>
      <c r="I419" s="12">
        <v>20190443</v>
      </c>
      <c r="J419" s="5">
        <v>1</v>
      </c>
      <c r="K419" s="5">
        <f t="shared" si="28"/>
        <v>1</v>
      </c>
      <c r="L419" s="5">
        <f t="shared" si="26"/>
        <v>0</v>
      </c>
      <c r="M419" s="5">
        <f t="shared" si="27"/>
        <v>0</v>
      </c>
      <c r="N419" s="56" t="str">
        <f t="shared" si="25"/>
        <v>The Triliji Group</v>
      </c>
    </row>
    <row r="420" spans="1:14" ht="13.5" customHeight="1" x14ac:dyDescent="0.2">
      <c r="A420" t="s">
        <v>2613</v>
      </c>
      <c r="B420" t="s">
        <v>1889</v>
      </c>
      <c r="C420" t="s">
        <v>550</v>
      </c>
      <c r="D420" t="s">
        <v>1707</v>
      </c>
      <c r="E420" t="s">
        <v>2614</v>
      </c>
      <c r="F420" t="s">
        <v>6</v>
      </c>
      <c r="G420" s="3">
        <v>43539</v>
      </c>
      <c r="H420" s="2">
        <v>67500</v>
      </c>
      <c r="I420" s="12">
        <v>20190445</v>
      </c>
      <c r="J420" s="5">
        <v>1</v>
      </c>
      <c r="K420" s="5">
        <f t="shared" si="28"/>
        <v>1</v>
      </c>
      <c r="L420" s="5">
        <f t="shared" si="26"/>
        <v>0</v>
      </c>
      <c r="M420" s="5">
        <f t="shared" si="27"/>
        <v>0</v>
      </c>
      <c r="N420" s="56" t="str">
        <f t="shared" si="25"/>
        <v>The Triliji Group</v>
      </c>
    </row>
    <row r="421" spans="1:14" ht="13.5" customHeight="1" x14ac:dyDescent="0.2">
      <c r="A421" t="s">
        <v>833</v>
      </c>
      <c r="B421" t="s">
        <v>1180</v>
      </c>
      <c r="C421" t="s">
        <v>1890</v>
      </c>
      <c r="D421" t="s">
        <v>1931</v>
      </c>
      <c r="E421" t="s">
        <v>2232</v>
      </c>
      <c r="F421" t="s">
        <v>6</v>
      </c>
      <c r="G421" s="3">
        <v>43493</v>
      </c>
      <c r="H421" s="2">
        <v>50500</v>
      </c>
      <c r="I421" s="12" t="s">
        <v>838</v>
      </c>
      <c r="J421" s="5">
        <v>1</v>
      </c>
      <c r="K421" s="5">
        <f t="shared" si="28"/>
        <v>0</v>
      </c>
      <c r="L421" s="5">
        <f t="shared" si="26"/>
        <v>0</v>
      </c>
      <c r="M421" s="5">
        <f t="shared" si="27"/>
        <v>0</v>
      </c>
      <c r="N421" s="56" t="str">
        <f t="shared" si="25"/>
        <v>Greater Waco Realty, Inc.</v>
      </c>
    </row>
    <row r="422" spans="1:14" ht="13.5" customHeight="1" x14ac:dyDescent="0.2">
      <c r="A422" t="s">
        <v>1732</v>
      </c>
      <c r="B422" t="s">
        <v>1475</v>
      </c>
      <c r="C422" t="s">
        <v>1732</v>
      </c>
      <c r="D422" t="s">
        <v>1475</v>
      </c>
      <c r="E422" t="s">
        <v>3033</v>
      </c>
      <c r="F422" t="s">
        <v>730</v>
      </c>
      <c r="G422" s="3">
        <v>43586</v>
      </c>
      <c r="H422" s="2">
        <v>21000</v>
      </c>
      <c r="I422" s="12" t="s">
        <v>838</v>
      </c>
      <c r="J422" s="5">
        <v>1</v>
      </c>
      <c r="K422" s="5">
        <f t="shared" si="28"/>
        <v>0</v>
      </c>
      <c r="L422" s="5">
        <f t="shared" si="26"/>
        <v>1</v>
      </c>
      <c r="M422" s="5">
        <f t="shared" si="27"/>
        <v>0</v>
      </c>
      <c r="N422" s="56" t="str">
        <f>IF(B422="",#REF!,B422)</f>
        <v>ERA Courtyard Real Estate</v>
      </c>
    </row>
    <row r="423" spans="1:14" ht="13.5" customHeight="1" x14ac:dyDescent="0.2">
      <c r="A423" t="s">
        <v>1213</v>
      </c>
      <c r="B423" t="s">
        <v>1842</v>
      </c>
      <c r="C423" t="s">
        <v>1908</v>
      </c>
      <c r="D423" t="s">
        <v>1909</v>
      </c>
      <c r="E423" t="s">
        <v>3232</v>
      </c>
      <c r="F423" t="s">
        <v>216</v>
      </c>
      <c r="G423" s="3">
        <v>43607</v>
      </c>
      <c r="H423" s="2">
        <v>339990</v>
      </c>
      <c r="I423" s="12" t="s">
        <v>838</v>
      </c>
      <c r="J423" s="5">
        <v>1</v>
      </c>
      <c r="K423" s="5">
        <f t="shared" si="28"/>
        <v>0</v>
      </c>
      <c r="L423" s="5">
        <f t="shared" si="26"/>
        <v>0</v>
      </c>
      <c r="M423" s="5">
        <f t="shared" si="27"/>
        <v>0</v>
      </c>
      <c r="N423" s="56" t="str">
        <f t="shared" si="25"/>
        <v>Coldwell Banker Apex, REALTORS</v>
      </c>
    </row>
    <row r="424" spans="1:14" ht="13.5" customHeight="1" x14ac:dyDescent="0.2">
      <c r="A424" t="s">
        <v>1213</v>
      </c>
      <c r="B424" t="s">
        <v>1842</v>
      </c>
      <c r="C424" t="s">
        <v>546</v>
      </c>
      <c r="D424" t="s">
        <v>547</v>
      </c>
      <c r="E424" t="s">
        <v>3300</v>
      </c>
      <c r="F424" t="s">
        <v>6</v>
      </c>
      <c r="G424" s="3">
        <v>43613</v>
      </c>
      <c r="H424" s="2">
        <v>301552</v>
      </c>
      <c r="I424" s="12" t="s">
        <v>838</v>
      </c>
      <c r="J424" s="5">
        <v>1</v>
      </c>
      <c r="K424" s="5">
        <f t="shared" si="28"/>
        <v>0</v>
      </c>
      <c r="L424" s="5">
        <f t="shared" si="26"/>
        <v>0</v>
      </c>
      <c r="M424" s="5">
        <f t="shared" si="27"/>
        <v>0</v>
      </c>
      <c r="N424" s="56" t="str">
        <f t="shared" si="25"/>
        <v>Coldwell Banker Apex, REALTORS</v>
      </c>
    </row>
    <row r="425" spans="1:14" ht="13.5" customHeight="1" x14ac:dyDescent="0.2">
      <c r="A425" t="s">
        <v>1213</v>
      </c>
      <c r="B425" t="s">
        <v>1842</v>
      </c>
      <c r="C425" t="s">
        <v>109</v>
      </c>
      <c r="D425" t="s">
        <v>1036</v>
      </c>
      <c r="E425" t="s">
        <v>2137</v>
      </c>
      <c r="F425" t="s">
        <v>6</v>
      </c>
      <c r="G425" s="3">
        <v>43476</v>
      </c>
      <c r="H425" s="2">
        <v>159500</v>
      </c>
      <c r="I425" s="12">
        <v>20190037</v>
      </c>
      <c r="J425" s="5">
        <v>1</v>
      </c>
      <c r="K425" s="5">
        <f t="shared" si="28"/>
        <v>1</v>
      </c>
      <c r="L425" s="5">
        <f t="shared" si="26"/>
        <v>0</v>
      </c>
      <c r="M425" s="5">
        <f t="shared" si="27"/>
        <v>0</v>
      </c>
      <c r="N425" s="56" t="str">
        <f>IF(B425="",#REF!,B425)</f>
        <v>Coldwell Banker Apex, REALTORS</v>
      </c>
    </row>
    <row r="426" spans="1:14" ht="13.5" customHeight="1" x14ac:dyDescent="0.2">
      <c r="A426" t="s">
        <v>1213</v>
      </c>
      <c r="B426" t="s">
        <v>1842</v>
      </c>
      <c r="C426" t="s">
        <v>25</v>
      </c>
      <c r="D426" t="s">
        <v>1840</v>
      </c>
      <c r="E426" t="s">
        <v>2714</v>
      </c>
      <c r="F426" t="s">
        <v>1249</v>
      </c>
      <c r="G426" s="3">
        <v>43551</v>
      </c>
      <c r="H426" s="2">
        <v>212900</v>
      </c>
      <c r="I426" s="12">
        <v>20190555</v>
      </c>
      <c r="J426" s="5">
        <v>1</v>
      </c>
      <c r="K426" s="5">
        <f t="shared" si="28"/>
        <v>1</v>
      </c>
      <c r="L426" s="5">
        <f t="shared" si="26"/>
        <v>0</v>
      </c>
      <c r="M426" s="5">
        <f t="shared" si="27"/>
        <v>0</v>
      </c>
      <c r="N426" s="56" t="str">
        <f t="shared" ref="N426:N480" si="29">IF(B426="",B425,B426)</f>
        <v>Coldwell Banker Apex, REALTORS</v>
      </c>
    </row>
    <row r="427" spans="1:14" ht="13.5" customHeight="1" x14ac:dyDescent="0.2">
      <c r="A427" t="s">
        <v>1213</v>
      </c>
      <c r="B427" t="s">
        <v>1842</v>
      </c>
      <c r="C427" t="s">
        <v>1978</v>
      </c>
      <c r="D427" t="s">
        <v>118</v>
      </c>
      <c r="E427" t="s">
        <v>2235</v>
      </c>
      <c r="F427" t="s">
        <v>11</v>
      </c>
      <c r="G427" s="3">
        <v>43494</v>
      </c>
      <c r="H427" s="2">
        <v>160000</v>
      </c>
      <c r="I427" s="12">
        <v>20190022</v>
      </c>
      <c r="J427" s="5">
        <v>1</v>
      </c>
      <c r="K427" s="5">
        <f t="shared" si="28"/>
        <v>1</v>
      </c>
      <c r="L427" s="5">
        <f t="shared" si="26"/>
        <v>0</v>
      </c>
      <c r="M427" s="5">
        <f t="shared" si="27"/>
        <v>0</v>
      </c>
      <c r="N427" s="56" t="str">
        <f t="shared" si="29"/>
        <v>Coldwell Banker Apex, REALTORS</v>
      </c>
    </row>
    <row r="428" spans="1:14" ht="13.5" customHeight="1" x14ac:dyDescent="0.2">
      <c r="A428" t="s">
        <v>1718</v>
      </c>
      <c r="B428" t="s">
        <v>1099</v>
      </c>
      <c r="C428" t="s">
        <v>152</v>
      </c>
      <c r="D428" t="s">
        <v>1842</v>
      </c>
      <c r="E428" t="s">
        <v>2126</v>
      </c>
      <c r="F428" t="s">
        <v>1249</v>
      </c>
      <c r="G428" s="3">
        <v>43474</v>
      </c>
      <c r="H428" s="2">
        <v>320000</v>
      </c>
      <c r="I428" s="12">
        <v>20182924</v>
      </c>
      <c r="J428" s="5">
        <v>1</v>
      </c>
      <c r="K428" s="5">
        <f t="shared" si="28"/>
        <v>1</v>
      </c>
      <c r="L428" s="5">
        <f t="shared" si="26"/>
        <v>0</v>
      </c>
      <c r="M428" s="5">
        <f t="shared" si="27"/>
        <v>0</v>
      </c>
      <c r="N428" s="56" t="str">
        <f t="shared" si="29"/>
        <v>Keller Williams Realty - Waco</v>
      </c>
    </row>
    <row r="429" spans="1:14" ht="13.5" customHeight="1" x14ac:dyDescent="0.2">
      <c r="A429" t="s">
        <v>1718</v>
      </c>
      <c r="B429" t="s">
        <v>1099</v>
      </c>
      <c r="C429" t="s">
        <v>1229</v>
      </c>
      <c r="D429" t="s">
        <v>1099</v>
      </c>
      <c r="E429" t="s">
        <v>2130</v>
      </c>
      <c r="F429" t="s">
        <v>6</v>
      </c>
      <c r="G429" s="3">
        <v>43475</v>
      </c>
      <c r="H429" s="2">
        <v>63000</v>
      </c>
      <c r="I429" s="12" t="s">
        <v>838</v>
      </c>
      <c r="J429" s="5">
        <v>1</v>
      </c>
      <c r="K429" s="5">
        <f t="shared" si="28"/>
        <v>0</v>
      </c>
      <c r="L429" s="5">
        <f t="shared" si="26"/>
        <v>0</v>
      </c>
      <c r="M429" s="5">
        <f t="shared" si="27"/>
        <v>0</v>
      </c>
      <c r="N429" s="56" t="str">
        <f t="shared" si="29"/>
        <v>Keller Williams Realty - Waco</v>
      </c>
    </row>
    <row r="430" spans="1:14" ht="13.5" customHeight="1" x14ac:dyDescent="0.2">
      <c r="A430" t="s">
        <v>1643</v>
      </c>
      <c r="B430" t="s">
        <v>1099</v>
      </c>
      <c r="C430" t="s">
        <v>400</v>
      </c>
      <c r="D430" t="s">
        <v>1840</v>
      </c>
      <c r="E430" t="s">
        <v>2262</v>
      </c>
      <c r="F430" t="s">
        <v>216</v>
      </c>
      <c r="G430" s="3">
        <v>43496</v>
      </c>
      <c r="H430" s="2">
        <v>240000</v>
      </c>
      <c r="I430" s="12" t="s">
        <v>838</v>
      </c>
      <c r="J430" s="5">
        <v>1</v>
      </c>
      <c r="K430" s="5">
        <f t="shared" si="28"/>
        <v>0</v>
      </c>
      <c r="L430" s="5">
        <f t="shared" si="26"/>
        <v>0</v>
      </c>
      <c r="M430" s="5">
        <f t="shared" si="27"/>
        <v>0</v>
      </c>
      <c r="N430" s="56" t="str">
        <f t="shared" si="29"/>
        <v>Keller Williams Realty - Waco</v>
      </c>
    </row>
    <row r="431" spans="1:14" ht="13.5" customHeight="1" x14ac:dyDescent="0.2">
      <c r="A431" t="s">
        <v>1643</v>
      </c>
      <c r="B431" t="s">
        <v>1099</v>
      </c>
      <c r="C431" t="s">
        <v>566</v>
      </c>
      <c r="D431" t="s">
        <v>1842</v>
      </c>
      <c r="E431" t="s">
        <v>2841</v>
      </c>
      <c r="F431" t="s">
        <v>6</v>
      </c>
      <c r="G431" s="3">
        <v>43566</v>
      </c>
      <c r="H431" s="2">
        <v>365000</v>
      </c>
      <c r="I431" s="12">
        <v>20190618</v>
      </c>
      <c r="J431" s="5">
        <v>1</v>
      </c>
      <c r="K431" s="5">
        <f t="shared" si="28"/>
        <v>1</v>
      </c>
      <c r="L431" s="5">
        <f t="shared" si="26"/>
        <v>0</v>
      </c>
      <c r="M431" s="5">
        <f t="shared" si="27"/>
        <v>0</v>
      </c>
      <c r="N431" s="56" t="str">
        <f t="shared" si="29"/>
        <v>Keller Williams Realty - Waco</v>
      </c>
    </row>
    <row r="432" spans="1:14" ht="13.5" customHeight="1" x14ac:dyDescent="0.2">
      <c r="A432" t="s">
        <v>663</v>
      </c>
      <c r="B432" t="s">
        <v>1840</v>
      </c>
      <c r="C432" t="s">
        <v>1712</v>
      </c>
      <c r="D432" t="s">
        <v>1734</v>
      </c>
      <c r="E432" t="s">
        <v>1067</v>
      </c>
      <c r="F432" t="s">
        <v>6</v>
      </c>
      <c r="G432" s="3">
        <v>43606</v>
      </c>
      <c r="H432" s="2">
        <v>235000</v>
      </c>
      <c r="I432" s="12">
        <v>20190881</v>
      </c>
      <c r="J432" s="5">
        <v>1</v>
      </c>
      <c r="K432" s="5">
        <f t="shared" si="28"/>
        <v>1</v>
      </c>
      <c r="L432" s="5">
        <f t="shared" si="26"/>
        <v>0</v>
      </c>
      <c r="M432" s="5">
        <f t="shared" si="27"/>
        <v>0</v>
      </c>
      <c r="N432" s="56" t="str">
        <f>IF(B432="",#REF!,B432)</f>
        <v>Kelly, Realtors</v>
      </c>
    </row>
    <row r="433" spans="1:14" ht="13.5" customHeight="1" x14ac:dyDescent="0.2">
      <c r="A433" t="s">
        <v>663</v>
      </c>
      <c r="B433" t="s">
        <v>1840</v>
      </c>
      <c r="C433" t="s">
        <v>757</v>
      </c>
      <c r="D433" t="s">
        <v>1258</v>
      </c>
      <c r="E433" t="s">
        <v>2708</v>
      </c>
      <c r="F433" t="s">
        <v>6</v>
      </c>
      <c r="G433" s="3">
        <v>43551</v>
      </c>
      <c r="H433" s="2">
        <v>182000</v>
      </c>
      <c r="I433" s="12" t="s">
        <v>838</v>
      </c>
      <c r="J433" s="5">
        <v>1</v>
      </c>
      <c r="K433" s="5">
        <f t="shared" si="28"/>
        <v>0</v>
      </c>
      <c r="L433" s="5">
        <f t="shared" si="26"/>
        <v>0</v>
      </c>
      <c r="M433" s="5">
        <f t="shared" si="27"/>
        <v>0</v>
      </c>
      <c r="N433" s="56" t="str">
        <f t="shared" si="29"/>
        <v>Kelly, Realtors</v>
      </c>
    </row>
    <row r="434" spans="1:14" ht="13.5" customHeight="1" x14ac:dyDescent="0.2">
      <c r="A434" t="s">
        <v>764</v>
      </c>
      <c r="B434" t="s">
        <v>1842</v>
      </c>
      <c r="C434" t="s">
        <v>1389</v>
      </c>
      <c r="D434" t="s">
        <v>1840</v>
      </c>
      <c r="E434" t="s">
        <v>3242</v>
      </c>
      <c r="F434" t="s">
        <v>1249</v>
      </c>
      <c r="G434" s="3">
        <v>43607</v>
      </c>
      <c r="H434" s="2">
        <v>387500</v>
      </c>
      <c r="I434" s="12">
        <v>20190835</v>
      </c>
      <c r="J434" s="5">
        <v>1</v>
      </c>
      <c r="K434" s="5">
        <f t="shared" si="28"/>
        <v>1</v>
      </c>
      <c r="L434" s="5">
        <f t="shared" si="26"/>
        <v>0</v>
      </c>
      <c r="M434" s="5">
        <f t="shared" si="27"/>
        <v>0</v>
      </c>
      <c r="N434" s="56" t="str">
        <f>IF(B434="",#REF!,B434)</f>
        <v>Coldwell Banker Apex, REALTORS</v>
      </c>
    </row>
    <row r="435" spans="1:14" ht="13.5" customHeight="1" x14ac:dyDescent="0.2">
      <c r="A435" t="s">
        <v>764</v>
      </c>
      <c r="B435" t="s">
        <v>1842</v>
      </c>
      <c r="C435" t="s">
        <v>1704</v>
      </c>
      <c r="D435" t="s">
        <v>1842</v>
      </c>
      <c r="E435" t="s">
        <v>2205</v>
      </c>
      <c r="F435" t="s">
        <v>6</v>
      </c>
      <c r="G435" s="3">
        <v>43488</v>
      </c>
      <c r="H435" s="2">
        <v>106000</v>
      </c>
      <c r="I435" s="12">
        <v>20190072</v>
      </c>
      <c r="J435" s="5">
        <v>1</v>
      </c>
      <c r="K435" s="5">
        <f t="shared" si="28"/>
        <v>1</v>
      </c>
      <c r="L435" s="5">
        <f t="shared" si="26"/>
        <v>0</v>
      </c>
      <c r="M435" s="5">
        <f t="shared" si="27"/>
        <v>0</v>
      </c>
      <c r="N435" s="56" t="str">
        <f t="shared" si="29"/>
        <v>Coldwell Banker Apex, REALTORS</v>
      </c>
    </row>
    <row r="436" spans="1:14" ht="13.5" customHeight="1" x14ac:dyDescent="0.2">
      <c r="A436" t="s">
        <v>764</v>
      </c>
      <c r="B436" t="s">
        <v>1842</v>
      </c>
      <c r="C436" t="s">
        <v>308</v>
      </c>
      <c r="D436" t="s">
        <v>1840</v>
      </c>
      <c r="E436" t="s">
        <v>3223</v>
      </c>
      <c r="F436" t="s">
        <v>216</v>
      </c>
      <c r="G436" s="3">
        <v>43606</v>
      </c>
      <c r="H436" s="2">
        <v>137500</v>
      </c>
      <c r="I436" s="12">
        <v>20191000</v>
      </c>
      <c r="J436" s="5">
        <v>1</v>
      </c>
      <c r="K436" s="5">
        <f t="shared" si="28"/>
        <v>1</v>
      </c>
      <c r="L436" s="5">
        <f t="shared" si="26"/>
        <v>0</v>
      </c>
      <c r="M436" s="5">
        <f t="shared" si="27"/>
        <v>0</v>
      </c>
      <c r="N436" s="56" t="str">
        <f t="shared" si="29"/>
        <v>Coldwell Banker Apex, REALTORS</v>
      </c>
    </row>
    <row r="437" spans="1:14" ht="13.5" customHeight="1" x14ac:dyDescent="0.2">
      <c r="A437" t="s">
        <v>764</v>
      </c>
      <c r="B437" t="s">
        <v>1842</v>
      </c>
      <c r="C437" t="s">
        <v>566</v>
      </c>
      <c r="D437" t="s">
        <v>1842</v>
      </c>
      <c r="E437" t="s">
        <v>2567</v>
      </c>
      <c r="F437" t="s">
        <v>6</v>
      </c>
      <c r="G437" s="3">
        <v>43535</v>
      </c>
      <c r="H437" s="2">
        <v>219900</v>
      </c>
      <c r="I437" s="12">
        <v>20190293</v>
      </c>
      <c r="J437" s="5">
        <v>1</v>
      </c>
      <c r="K437" s="5">
        <f t="shared" si="28"/>
        <v>1</v>
      </c>
      <c r="L437" s="5">
        <f t="shared" si="26"/>
        <v>0</v>
      </c>
      <c r="M437" s="5">
        <f t="shared" si="27"/>
        <v>0</v>
      </c>
      <c r="N437" s="56" t="str">
        <f t="shared" si="29"/>
        <v>Coldwell Banker Apex, REALTORS</v>
      </c>
    </row>
    <row r="438" spans="1:14" ht="13.5" customHeight="1" x14ac:dyDescent="0.2">
      <c r="A438" t="s">
        <v>764</v>
      </c>
      <c r="B438" t="s">
        <v>1842</v>
      </c>
      <c r="C438" t="s">
        <v>18</v>
      </c>
      <c r="D438" t="s">
        <v>1535</v>
      </c>
      <c r="E438" t="s">
        <v>3097</v>
      </c>
      <c r="F438" t="s">
        <v>6</v>
      </c>
      <c r="G438" s="3">
        <v>43593</v>
      </c>
      <c r="H438" s="2">
        <v>673000</v>
      </c>
      <c r="I438" s="12">
        <v>20190708</v>
      </c>
      <c r="J438" s="5">
        <v>1</v>
      </c>
      <c r="K438" s="5">
        <f t="shared" si="28"/>
        <v>1</v>
      </c>
      <c r="L438" s="5">
        <f t="shared" si="26"/>
        <v>0</v>
      </c>
      <c r="M438" s="5">
        <f t="shared" si="27"/>
        <v>0</v>
      </c>
      <c r="N438" s="56" t="str">
        <f t="shared" si="29"/>
        <v>Coldwell Banker Apex, REALTORS</v>
      </c>
    </row>
    <row r="439" spans="1:14" ht="13.5" customHeight="1" x14ac:dyDescent="0.2">
      <c r="A439" t="s">
        <v>764</v>
      </c>
      <c r="B439" t="s">
        <v>1842</v>
      </c>
      <c r="C439" t="s">
        <v>1918</v>
      </c>
      <c r="D439" t="s">
        <v>1840</v>
      </c>
      <c r="E439" t="s">
        <v>2895</v>
      </c>
      <c r="F439" t="s">
        <v>216</v>
      </c>
      <c r="G439" s="3">
        <v>43572</v>
      </c>
      <c r="H439" s="2">
        <v>247000</v>
      </c>
      <c r="I439" s="12">
        <v>20190602</v>
      </c>
      <c r="J439" s="5">
        <v>1</v>
      </c>
      <c r="K439" s="5">
        <f t="shared" si="28"/>
        <v>1</v>
      </c>
      <c r="L439" s="5">
        <f t="shared" si="26"/>
        <v>0</v>
      </c>
      <c r="M439" s="5">
        <f t="shared" si="27"/>
        <v>0</v>
      </c>
      <c r="N439" s="56" t="str">
        <f t="shared" si="29"/>
        <v>Coldwell Banker Apex, REALTORS</v>
      </c>
    </row>
    <row r="440" spans="1:14" ht="13.5" customHeight="1" x14ac:dyDescent="0.2">
      <c r="A440" t="s">
        <v>764</v>
      </c>
      <c r="B440" t="s">
        <v>1842</v>
      </c>
      <c r="C440" t="s">
        <v>377</v>
      </c>
      <c r="D440" t="s">
        <v>1842</v>
      </c>
      <c r="E440" t="s">
        <v>2522</v>
      </c>
      <c r="F440" t="s">
        <v>6</v>
      </c>
      <c r="G440" s="3">
        <v>43529</v>
      </c>
      <c r="H440" s="2">
        <v>258000</v>
      </c>
      <c r="I440" s="12">
        <v>20190227</v>
      </c>
      <c r="J440" s="5">
        <v>1</v>
      </c>
      <c r="K440" s="5">
        <f t="shared" si="28"/>
        <v>1</v>
      </c>
      <c r="L440" s="5">
        <f t="shared" si="26"/>
        <v>0</v>
      </c>
      <c r="M440" s="5">
        <f t="shared" si="27"/>
        <v>0</v>
      </c>
      <c r="N440" s="56" t="str">
        <f t="shared" si="29"/>
        <v>Coldwell Banker Apex, REALTORS</v>
      </c>
    </row>
    <row r="441" spans="1:14" ht="13.5" customHeight="1" x14ac:dyDescent="0.2">
      <c r="A441" t="s">
        <v>1530</v>
      </c>
      <c r="B441" t="s">
        <v>5</v>
      </c>
      <c r="C441" t="s">
        <v>1882</v>
      </c>
      <c r="D441" t="s">
        <v>1535</v>
      </c>
      <c r="E441" t="s">
        <v>3180</v>
      </c>
      <c r="F441" t="s">
        <v>6</v>
      </c>
      <c r="G441" s="3">
        <v>43600</v>
      </c>
      <c r="H441" s="2">
        <v>322000</v>
      </c>
      <c r="I441" s="12" t="s">
        <v>838</v>
      </c>
      <c r="J441" s="5">
        <v>1</v>
      </c>
      <c r="K441" s="5">
        <f t="shared" si="28"/>
        <v>0</v>
      </c>
      <c r="L441" s="5">
        <f t="shared" si="26"/>
        <v>0</v>
      </c>
      <c r="M441" s="5">
        <f t="shared" si="27"/>
        <v>0</v>
      </c>
      <c r="N441" s="56" t="str">
        <f t="shared" si="29"/>
        <v>Magnolia Realty</v>
      </c>
    </row>
    <row r="442" spans="1:14" ht="13.5" customHeight="1" x14ac:dyDescent="0.2">
      <c r="A442" t="s">
        <v>1530</v>
      </c>
      <c r="B442" t="s">
        <v>5</v>
      </c>
      <c r="C442" t="s">
        <v>908</v>
      </c>
      <c r="D442" t="s">
        <v>5</v>
      </c>
      <c r="E442" t="s">
        <v>2470</v>
      </c>
      <c r="F442" t="s">
        <v>6</v>
      </c>
      <c r="G442" s="3">
        <v>43524</v>
      </c>
      <c r="H442" s="2">
        <v>249900</v>
      </c>
      <c r="I442" s="12">
        <v>20182914</v>
      </c>
      <c r="J442" s="5">
        <v>1</v>
      </c>
      <c r="K442" s="5">
        <f t="shared" si="28"/>
        <v>1</v>
      </c>
      <c r="L442" s="5">
        <f t="shared" si="26"/>
        <v>0</v>
      </c>
      <c r="M442" s="5">
        <f t="shared" si="27"/>
        <v>0</v>
      </c>
      <c r="N442" s="56" t="str">
        <f t="shared" si="29"/>
        <v>Magnolia Realty</v>
      </c>
    </row>
    <row r="443" spans="1:14" ht="13.5" customHeight="1" x14ac:dyDescent="0.2">
      <c r="A443" t="s">
        <v>1530</v>
      </c>
      <c r="B443" t="s">
        <v>5</v>
      </c>
      <c r="C443" t="s">
        <v>2910</v>
      </c>
      <c r="D443" t="s">
        <v>1969</v>
      </c>
      <c r="E443" t="s">
        <v>2034</v>
      </c>
      <c r="F443" t="s">
        <v>1249</v>
      </c>
      <c r="G443" s="3">
        <v>43573</v>
      </c>
      <c r="H443" s="2">
        <v>559000</v>
      </c>
      <c r="I443" s="12" t="s">
        <v>838</v>
      </c>
      <c r="J443" s="5">
        <v>1</v>
      </c>
      <c r="K443" s="5">
        <f t="shared" si="28"/>
        <v>0</v>
      </c>
      <c r="L443" s="5">
        <f t="shared" si="26"/>
        <v>0</v>
      </c>
      <c r="M443" s="5">
        <f t="shared" si="27"/>
        <v>0</v>
      </c>
      <c r="N443" s="56" t="str">
        <f t="shared" si="29"/>
        <v>Magnolia Realty</v>
      </c>
    </row>
    <row r="444" spans="1:14" ht="13.5" customHeight="1" x14ac:dyDescent="0.2">
      <c r="A444" t="s">
        <v>1883</v>
      </c>
      <c r="B444" t="s">
        <v>1475</v>
      </c>
      <c r="C444" t="s">
        <v>1883</v>
      </c>
      <c r="D444" t="s">
        <v>1475</v>
      </c>
      <c r="E444" t="s">
        <v>2176</v>
      </c>
      <c r="F444" t="s">
        <v>216</v>
      </c>
      <c r="G444" s="3">
        <v>43483</v>
      </c>
      <c r="H444" s="2">
        <v>189000</v>
      </c>
      <c r="I444" s="12" t="s">
        <v>838</v>
      </c>
      <c r="J444" s="5">
        <v>1</v>
      </c>
      <c r="K444" s="5">
        <f t="shared" si="28"/>
        <v>0</v>
      </c>
      <c r="L444" s="5">
        <f t="shared" si="26"/>
        <v>1</v>
      </c>
      <c r="M444" s="5">
        <f t="shared" si="27"/>
        <v>0</v>
      </c>
      <c r="N444" s="56" t="str">
        <f t="shared" si="29"/>
        <v>ERA Courtyard Real Estate</v>
      </c>
    </row>
    <row r="445" spans="1:14" ht="13.5" customHeight="1" x14ac:dyDescent="0.2">
      <c r="A445" t="s">
        <v>1883</v>
      </c>
      <c r="B445" t="s">
        <v>1475</v>
      </c>
      <c r="C445" t="s">
        <v>1883</v>
      </c>
      <c r="D445" t="s">
        <v>1475</v>
      </c>
      <c r="E445" t="s">
        <v>3161</v>
      </c>
      <c r="F445" t="s">
        <v>12</v>
      </c>
      <c r="G445" s="3">
        <v>43599</v>
      </c>
      <c r="H445" s="2">
        <v>115000</v>
      </c>
      <c r="I445" s="12" t="s">
        <v>838</v>
      </c>
      <c r="J445" s="5">
        <v>1</v>
      </c>
      <c r="K445" s="5">
        <f t="shared" si="28"/>
        <v>0</v>
      </c>
      <c r="L445" s="5">
        <f t="shared" si="26"/>
        <v>1</v>
      </c>
      <c r="M445" s="5">
        <f t="shared" si="27"/>
        <v>0</v>
      </c>
      <c r="N445" s="56" t="str">
        <f t="shared" si="29"/>
        <v>ERA Courtyard Real Estate</v>
      </c>
    </row>
    <row r="446" spans="1:14" ht="13.5" customHeight="1" x14ac:dyDescent="0.2">
      <c r="A446" t="s">
        <v>1883</v>
      </c>
      <c r="B446" t="s">
        <v>1475</v>
      </c>
      <c r="C446" t="s">
        <v>1256</v>
      </c>
      <c r="D446" t="s">
        <v>1036</v>
      </c>
      <c r="E446" t="s">
        <v>2581</v>
      </c>
      <c r="F446" t="s">
        <v>6</v>
      </c>
      <c r="G446" s="3">
        <v>43536</v>
      </c>
      <c r="H446" s="2">
        <v>125000</v>
      </c>
      <c r="I446" s="12" t="s">
        <v>838</v>
      </c>
      <c r="J446" s="5">
        <v>1</v>
      </c>
      <c r="K446" s="5">
        <f t="shared" si="28"/>
        <v>0</v>
      </c>
      <c r="L446" s="5">
        <f t="shared" si="26"/>
        <v>0</v>
      </c>
      <c r="M446" s="5">
        <f t="shared" si="27"/>
        <v>0</v>
      </c>
      <c r="N446" s="56" t="str">
        <f t="shared" si="29"/>
        <v>ERA Courtyard Real Estate</v>
      </c>
    </row>
    <row r="447" spans="1:14" ht="13.5" customHeight="1" x14ac:dyDescent="0.2">
      <c r="A447" t="s">
        <v>1883</v>
      </c>
      <c r="B447" t="s">
        <v>1475</v>
      </c>
      <c r="C447" t="s">
        <v>2059</v>
      </c>
      <c r="D447" t="s">
        <v>1889</v>
      </c>
      <c r="E447" t="s">
        <v>2052</v>
      </c>
      <c r="F447" t="s">
        <v>6</v>
      </c>
      <c r="G447" s="3">
        <v>43614</v>
      </c>
      <c r="H447" s="2">
        <v>114000</v>
      </c>
      <c r="I447" s="12">
        <v>20190833</v>
      </c>
      <c r="J447" s="5">
        <v>1</v>
      </c>
      <c r="K447" s="5">
        <f t="shared" si="28"/>
        <v>1</v>
      </c>
      <c r="L447" s="5">
        <f t="shared" si="26"/>
        <v>0</v>
      </c>
      <c r="M447" s="5">
        <f t="shared" si="27"/>
        <v>0</v>
      </c>
      <c r="N447" s="56" t="str">
        <f t="shared" si="29"/>
        <v>ERA Courtyard Real Estate</v>
      </c>
    </row>
    <row r="448" spans="1:14" ht="13.5" customHeight="1" x14ac:dyDescent="0.2">
      <c r="A448" t="s">
        <v>1883</v>
      </c>
      <c r="B448" t="s">
        <v>1475</v>
      </c>
      <c r="C448" t="s">
        <v>2014</v>
      </c>
      <c r="D448" t="s">
        <v>1180</v>
      </c>
      <c r="E448" t="s">
        <v>3178</v>
      </c>
      <c r="F448" t="s">
        <v>1249</v>
      </c>
      <c r="G448" s="3">
        <v>43600</v>
      </c>
      <c r="H448" s="2">
        <v>263000</v>
      </c>
      <c r="I448" s="12" t="s">
        <v>838</v>
      </c>
      <c r="J448" s="5">
        <v>1</v>
      </c>
      <c r="K448" s="5">
        <f t="shared" si="28"/>
        <v>0</v>
      </c>
      <c r="L448" s="5">
        <f t="shared" si="26"/>
        <v>0</v>
      </c>
      <c r="M448" s="5">
        <f t="shared" si="27"/>
        <v>0</v>
      </c>
      <c r="N448" s="56" t="str">
        <f t="shared" si="29"/>
        <v>ERA Courtyard Real Estate</v>
      </c>
    </row>
    <row r="449" spans="1:14" ht="13.5" customHeight="1" x14ac:dyDescent="0.2">
      <c r="A449" t="s">
        <v>1883</v>
      </c>
      <c r="B449" t="s">
        <v>1475</v>
      </c>
      <c r="C449" t="s">
        <v>1229</v>
      </c>
      <c r="D449" t="s">
        <v>1099</v>
      </c>
      <c r="E449" t="s">
        <v>2678</v>
      </c>
      <c r="F449" t="s">
        <v>123</v>
      </c>
      <c r="G449" s="3">
        <v>43546</v>
      </c>
      <c r="H449" s="2">
        <v>240000</v>
      </c>
      <c r="I449" s="12" t="s">
        <v>838</v>
      </c>
      <c r="J449" s="5">
        <v>1</v>
      </c>
      <c r="K449" s="5">
        <f t="shared" si="28"/>
        <v>0</v>
      </c>
      <c r="L449" s="5">
        <f t="shared" si="26"/>
        <v>0</v>
      </c>
      <c r="M449" s="5">
        <f t="shared" si="27"/>
        <v>0</v>
      </c>
      <c r="N449" s="56" t="str">
        <f t="shared" si="29"/>
        <v>ERA Courtyard Real Estate</v>
      </c>
    </row>
    <row r="450" spans="1:14" ht="13.5" customHeight="1" x14ac:dyDescent="0.2">
      <c r="A450" t="s">
        <v>1883</v>
      </c>
      <c r="B450" t="s">
        <v>1475</v>
      </c>
      <c r="C450" t="s">
        <v>326</v>
      </c>
      <c r="D450" t="s">
        <v>1844</v>
      </c>
      <c r="E450" t="s">
        <v>2330</v>
      </c>
      <c r="F450" t="s">
        <v>216</v>
      </c>
      <c r="G450" s="3">
        <v>43504</v>
      </c>
      <c r="H450" s="2">
        <v>233000</v>
      </c>
      <c r="I450" s="12" t="s">
        <v>838</v>
      </c>
      <c r="J450" s="5">
        <v>1</v>
      </c>
      <c r="K450" s="5">
        <f t="shared" si="28"/>
        <v>0</v>
      </c>
      <c r="L450" s="5">
        <f t="shared" si="26"/>
        <v>0</v>
      </c>
      <c r="M450" s="5">
        <f t="shared" si="27"/>
        <v>0</v>
      </c>
      <c r="N450" s="56" t="str">
        <f t="shared" si="29"/>
        <v>ERA Courtyard Real Estate</v>
      </c>
    </row>
    <row r="451" spans="1:14" ht="13.5" customHeight="1" x14ac:dyDescent="0.2">
      <c r="A451" t="s">
        <v>1883</v>
      </c>
      <c r="B451" t="s">
        <v>1475</v>
      </c>
      <c r="C451" t="s">
        <v>20</v>
      </c>
      <c r="D451" t="s">
        <v>1861</v>
      </c>
      <c r="E451" t="s">
        <v>3228</v>
      </c>
      <c r="F451" t="s">
        <v>6</v>
      </c>
      <c r="G451" s="3">
        <v>43606</v>
      </c>
      <c r="H451" s="2">
        <v>142000</v>
      </c>
      <c r="I451" s="12" t="s">
        <v>838</v>
      </c>
      <c r="J451" s="5">
        <v>1</v>
      </c>
      <c r="K451" s="5">
        <f t="shared" si="28"/>
        <v>0</v>
      </c>
      <c r="L451" s="5">
        <f t="shared" si="26"/>
        <v>0</v>
      </c>
      <c r="M451" s="5">
        <f t="shared" si="27"/>
        <v>0</v>
      </c>
      <c r="N451" s="56" t="str">
        <f t="shared" si="29"/>
        <v>ERA Courtyard Real Estate</v>
      </c>
    </row>
    <row r="452" spans="1:14" ht="13.5" customHeight="1" x14ac:dyDescent="0.2">
      <c r="A452" t="s">
        <v>357</v>
      </c>
      <c r="B452" t="s">
        <v>1099</v>
      </c>
      <c r="C452" t="s">
        <v>1389</v>
      </c>
      <c r="D452" t="s">
        <v>1840</v>
      </c>
      <c r="E452" t="s">
        <v>2559</v>
      </c>
      <c r="F452" t="s">
        <v>6</v>
      </c>
      <c r="G452" s="3">
        <v>43532</v>
      </c>
      <c r="H452" s="2">
        <v>89900</v>
      </c>
      <c r="I452" s="12" t="s">
        <v>838</v>
      </c>
      <c r="J452" s="5">
        <v>1</v>
      </c>
      <c r="K452" s="5">
        <f t="shared" si="28"/>
        <v>0</v>
      </c>
      <c r="L452" s="5">
        <f t="shared" ref="L452:L515" si="30">IF(A452=C452,1,0)</f>
        <v>0</v>
      </c>
      <c r="M452" s="5">
        <f t="shared" ref="M452:M515" si="31">+IF(L452=1,IF(K452=1,1,0),0)</f>
        <v>0</v>
      </c>
      <c r="N452" s="56" t="str">
        <f>IF(B452="",#REF!,B452)</f>
        <v>Keller Williams Realty - Waco</v>
      </c>
    </row>
    <row r="453" spans="1:14" ht="13.5" customHeight="1" x14ac:dyDescent="0.2">
      <c r="A453" t="s">
        <v>357</v>
      </c>
      <c r="B453" t="s">
        <v>1099</v>
      </c>
      <c r="C453" t="s">
        <v>66</v>
      </c>
      <c r="D453" t="s">
        <v>1036</v>
      </c>
      <c r="E453" t="s">
        <v>2322</v>
      </c>
      <c r="F453" t="s">
        <v>6</v>
      </c>
      <c r="G453" s="3">
        <v>43504</v>
      </c>
      <c r="H453" s="2">
        <v>53000</v>
      </c>
      <c r="I453" s="12" t="s">
        <v>838</v>
      </c>
      <c r="J453" s="5">
        <v>1</v>
      </c>
      <c r="K453" s="5">
        <f t="shared" ref="K453:K516" si="32">IF(I453="did not close",0,IF(I453="",0,1))</f>
        <v>0</v>
      </c>
      <c r="L453" s="5">
        <f t="shared" si="30"/>
        <v>0</v>
      </c>
      <c r="M453" s="5">
        <f t="shared" si="31"/>
        <v>0</v>
      </c>
      <c r="N453" s="56" t="str">
        <f t="shared" si="29"/>
        <v>Keller Williams Realty - Waco</v>
      </c>
    </row>
    <row r="454" spans="1:14" ht="13.5" customHeight="1" x14ac:dyDescent="0.2">
      <c r="A454" t="s">
        <v>357</v>
      </c>
      <c r="B454" t="s">
        <v>1099</v>
      </c>
      <c r="C454" t="s">
        <v>357</v>
      </c>
      <c r="D454" t="s">
        <v>1099</v>
      </c>
      <c r="E454" t="s">
        <v>2426</v>
      </c>
      <c r="F454" t="s">
        <v>2427</v>
      </c>
      <c r="G454" s="3">
        <v>43519</v>
      </c>
      <c r="H454" s="2">
        <v>60000</v>
      </c>
      <c r="I454" s="12" t="s">
        <v>838</v>
      </c>
      <c r="J454" s="5">
        <v>1</v>
      </c>
      <c r="K454" s="5">
        <f t="shared" si="32"/>
        <v>0</v>
      </c>
      <c r="L454" s="5">
        <f t="shared" si="30"/>
        <v>1</v>
      </c>
      <c r="M454" s="5">
        <f t="shared" si="31"/>
        <v>0</v>
      </c>
      <c r="N454" s="56" t="str">
        <f t="shared" si="29"/>
        <v>Keller Williams Realty - Waco</v>
      </c>
    </row>
    <row r="455" spans="1:14" ht="13.5" customHeight="1" x14ac:dyDescent="0.2">
      <c r="A455" t="s">
        <v>357</v>
      </c>
      <c r="B455" t="s">
        <v>1099</v>
      </c>
      <c r="C455" t="s">
        <v>1298</v>
      </c>
      <c r="D455" t="s">
        <v>1036</v>
      </c>
      <c r="E455" t="s">
        <v>2215</v>
      </c>
      <c r="F455" t="s">
        <v>6</v>
      </c>
      <c r="G455" s="3">
        <v>43490</v>
      </c>
      <c r="H455" s="2">
        <v>180000</v>
      </c>
      <c r="I455" s="12" t="s">
        <v>838</v>
      </c>
      <c r="J455" s="5">
        <v>1</v>
      </c>
      <c r="K455" s="5">
        <f t="shared" si="32"/>
        <v>0</v>
      </c>
      <c r="L455" s="5">
        <f t="shared" si="30"/>
        <v>0</v>
      </c>
      <c r="M455" s="5">
        <f t="shared" si="31"/>
        <v>0</v>
      </c>
      <c r="N455" s="56" t="str">
        <f t="shared" si="29"/>
        <v>Keller Williams Realty - Waco</v>
      </c>
    </row>
    <row r="456" spans="1:14" ht="13.5" customHeight="1" x14ac:dyDescent="0.2">
      <c r="A456" t="s">
        <v>357</v>
      </c>
      <c r="B456" t="s">
        <v>1099</v>
      </c>
      <c r="C456" t="s">
        <v>15</v>
      </c>
      <c r="D456" t="s">
        <v>118</v>
      </c>
      <c r="E456" t="s">
        <v>2991</v>
      </c>
      <c r="F456" t="s">
        <v>6</v>
      </c>
      <c r="G456" s="3">
        <v>43584</v>
      </c>
      <c r="H456" s="2">
        <v>89700</v>
      </c>
      <c r="I456" s="12" t="s">
        <v>838</v>
      </c>
      <c r="J456" s="5">
        <v>1</v>
      </c>
      <c r="K456" s="5">
        <f t="shared" si="32"/>
        <v>0</v>
      </c>
      <c r="L456" s="5">
        <f t="shared" si="30"/>
        <v>0</v>
      </c>
      <c r="M456" s="5">
        <f t="shared" si="31"/>
        <v>0</v>
      </c>
      <c r="N456" s="56" t="str">
        <f t="shared" si="29"/>
        <v>Keller Williams Realty - Waco</v>
      </c>
    </row>
    <row r="457" spans="1:14" ht="13.5" customHeight="1" x14ac:dyDescent="0.2">
      <c r="A457" t="s">
        <v>223</v>
      </c>
      <c r="B457" t="s">
        <v>1842</v>
      </c>
      <c r="C457" t="s">
        <v>362</v>
      </c>
      <c r="D457" t="s">
        <v>2253</v>
      </c>
      <c r="E457" t="s">
        <v>108</v>
      </c>
      <c r="F457" t="s">
        <v>553</v>
      </c>
      <c r="G457" s="3">
        <v>43539</v>
      </c>
      <c r="H457" s="2">
        <v>247500</v>
      </c>
      <c r="I457" s="12" t="s">
        <v>838</v>
      </c>
      <c r="J457" s="5">
        <v>1</v>
      </c>
      <c r="K457" s="5">
        <f t="shared" si="32"/>
        <v>0</v>
      </c>
      <c r="L457" s="5">
        <f t="shared" si="30"/>
        <v>0</v>
      </c>
      <c r="M457" s="5">
        <f t="shared" si="31"/>
        <v>0</v>
      </c>
      <c r="N457" s="56" t="str">
        <f t="shared" si="29"/>
        <v>Coldwell Banker Apex, REALTORS</v>
      </c>
    </row>
    <row r="458" spans="1:14" ht="13.5" customHeight="1" x14ac:dyDescent="0.2">
      <c r="A458" t="s">
        <v>2067</v>
      </c>
      <c r="B458" t="s">
        <v>1907</v>
      </c>
      <c r="C458" t="s">
        <v>326</v>
      </c>
      <c r="D458" t="s">
        <v>1844</v>
      </c>
      <c r="E458" t="s">
        <v>2569</v>
      </c>
      <c r="F458" t="s">
        <v>6</v>
      </c>
      <c r="G458" s="3">
        <v>43535</v>
      </c>
      <c r="H458" s="2">
        <v>118250</v>
      </c>
      <c r="I458" s="12" t="s">
        <v>838</v>
      </c>
      <c r="J458" s="5">
        <v>1</v>
      </c>
      <c r="K458" s="5">
        <f t="shared" si="32"/>
        <v>0</v>
      </c>
      <c r="L458" s="5">
        <f t="shared" si="30"/>
        <v>0</v>
      </c>
      <c r="M458" s="5">
        <f t="shared" si="31"/>
        <v>0</v>
      </c>
      <c r="N458" s="56" t="str">
        <f t="shared" si="29"/>
        <v>CIF Real Estate Services, Inc.</v>
      </c>
    </row>
    <row r="459" spans="1:14" ht="13.5" customHeight="1" x14ac:dyDescent="0.2">
      <c r="A459" t="s">
        <v>908</v>
      </c>
      <c r="B459" t="s">
        <v>5</v>
      </c>
      <c r="C459" t="s">
        <v>1882</v>
      </c>
      <c r="D459" t="s">
        <v>1535</v>
      </c>
      <c r="E459" t="s">
        <v>2202</v>
      </c>
      <c r="F459" t="s">
        <v>6</v>
      </c>
      <c r="G459" s="3">
        <v>43487</v>
      </c>
      <c r="H459" s="2">
        <v>450000</v>
      </c>
      <c r="I459" s="12">
        <v>20182896</v>
      </c>
      <c r="J459" s="5">
        <v>1</v>
      </c>
      <c r="K459" s="5">
        <f t="shared" si="32"/>
        <v>1</v>
      </c>
      <c r="L459" s="5">
        <f t="shared" si="30"/>
        <v>0</v>
      </c>
      <c r="M459" s="5">
        <f t="shared" si="31"/>
        <v>0</v>
      </c>
      <c r="N459" s="56" t="str">
        <f t="shared" si="29"/>
        <v>Magnolia Realty</v>
      </c>
    </row>
    <row r="460" spans="1:14" ht="13.5" customHeight="1" x14ac:dyDescent="0.2">
      <c r="A460" t="s">
        <v>908</v>
      </c>
      <c r="B460" t="s">
        <v>5</v>
      </c>
      <c r="C460" t="s">
        <v>908</v>
      </c>
      <c r="D460" t="s">
        <v>5</v>
      </c>
      <c r="E460" t="s">
        <v>2294</v>
      </c>
      <c r="F460" t="s">
        <v>301</v>
      </c>
      <c r="G460" s="3">
        <v>43497</v>
      </c>
      <c r="H460" s="2">
        <v>251000</v>
      </c>
      <c r="I460" s="12" t="s">
        <v>838</v>
      </c>
      <c r="J460" s="5">
        <v>1</v>
      </c>
      <c r="K460" s="5">
        <f t="shared" si="32"/>
        <v>0</v>
      </c>
      <c r="L460" s="5">
        <f t="shared" si="30"/>
        <v>1</v>
      </c>
      <c r="M460" s="5">
        <f t="shared" si="31"/>
        <v>0</v>
      </c>
      <c r="N460" s="56" t="str">
        <f t="shared" si="29"/>
        <v>Magnolia Realty</v>
      </c>
    </row>
    <row r="461" spans="1:14" ht="13.5" customHeight="1" x14ac:dyDescent="0.2">
      <c r="A461" t="s">
        <v>908</v>
      </c>
      <c r="B461" t="s">
        <v>5</v>
      </c>
      <c r="C461" t="s">
        <v>908</v>
      </c>
      <c r="D461" t="s">
        <v>5</v>
      </c>
      <c r="E461" t="s">
        <v>2355</v>
      </c>
      <c r="F461" t="s">
        <v>425</v>
      </c>
      <c r="G461" s="3">
        <v>43509</v>
      </c>
      <c r="H461" s="2">
        <v>1050000</v>
      </c>
      <c r="I461" s="12">
        <v>20182861</v>
      </c>
      <c r="J461" s="5">
        <v>1</v>
      </c>
      <c r="K461" s="5">
        <f t="shared" si="32"/>
        <v>1</v>
      </c>
      <c r="L461" s="5">
        <f t="shared" si="30"/>
        <v>1</v>
      </c>
      <c r="M461" s="5">
        <f t="shared" si="31"/>
        <v>1</v>
      </c>
      <c r="N461" s="56" t="str">
        <f>IF(B461="",#REF!,B461)</f>
        <v>Magnolia Realty</v>
      </c>
    </row>
    <row r="462" spans="1:14" ht="13.5" customHeight="1" x14ac:dyDescent="0.2">
      <c r="A462" t="s">
        <v>908</v>
      </c>
      <c r="B462" t="s">
        <v>5</v>
      </c>
      <c r="C462" t="s">
        <v>908</v>
      </c>
      <c r="D462" t="s">
        <v>5</v>
      </c>
      <c r="E462" t="s">
        <v>2560</v>
      </c>
      <c r="F462" t="s">
        <v>8</v>
      </c>
      <c r="G462" s="3">
        <v>43532</v>
      </c>
      <c r="H462" s="2">
        <v>123000</v>
      </c>
      <c r="I462" s="12">
        <v>20190274</v>
      </c>
      <c r="J462" s="5">
        <v>1</v>
      </c>
      <c r="K462" s="5">
        <f t="shared" si="32"/>
        <v>1</v>
      </c>
      <c r="L462" s="5">
        <f t="shared" si="30"/>
        <v>1</v>
      </c>
      <c r="M462" s="5">
        <f t="shared" si="31"/>
        <v>1</v>
      </c>
      <c r="N462" s="56" t="str">
        <f>IF(B462="",#REF!,B462)</f>
        <v>Magnolia Realty</v>
      </c>
    </row>
    <row r="463" spans="1:14" ht="13.5" customHeight="1" x14ac:dyDescent="0.2">
      <c r="A463" t="s">
        <v>908</v>
      </c>
      <c r="B463" t="s">
        <v>5</v>
      </c>
      <c r="C463" t="s">
        <v>908</v>
      </c>
      <c r="D463" t="s">
        <v>5</v>
      </c>
      <c r="E463" t="s">
        <v>3227</v>
      </c>
      <c r="F463" t="s">
        <v>553</v>
      </c>
      <c r="G463" s="3">
        <v>43606</v>
      </c>
      <c r="H463" s="2">
        <v>255000</v>
      </c>
      <c r="I463" s="12">
        <v>20190937</v>
      </c>
      <c r="J463" s="5">
        <v>1</v>
      </c>
      <c r="K463" s="5">
        <f t="shared" si="32"/>
        <v>1</v>
      </c>
      <c r="L463" s="5">
        <f t="shared" si="30"/>
        <v>1</v>
      </c>
      <c r="M463" s="5">
        <f t="shared" si="31"/>
        <v>1</v>
      </c>
      <c r="N463" s="56" t="str">
        <f t="shared" si="29"/>
        <v>Magnolia Realty</v>
      </c>
    </row>
    <row r="464" spans="1:14" ht="13.5" customHeight="1" x14ac:dyDescent="0.2">
      <c r="A464" t="s">
        <v>908</v>
      </c>
      <c r="B464" t="s">
        <v>5</v>
      </c>
      <c r="C464" t="s">
        <v>908</v>
      </c>
      <c r="D464" t="s">
        <v>5</v>
      </c>
      <c r="E464" t="s">
        <v>2021</v>
      </c>
      <c r="F464" t="s">
        <v>6</v>
      </c>
      <c r="G464" s="3">
        <v>43607</v>
      </c>
      <c r="H464" s="2">
        <v>195000</v>
      </c>
      <c r="I464" s="12">
        <v>20190928</v>
      </c>
      <c r="J464" s="5">
        <v>1</v>
      </c>
      <c r="K464" s="5">
        <f t="shared" si="32"/>
        <v>1</v>
      </c>
      <c r="L464" s="5">
        <f t="shared" si="30"/>
        <v>1</v>
      </c>
      <c r="M464" s="5">
        <f t="shared" si="31"/>
        <v>1</v>
      </c>
      <c r="N464" s="56" t="str">
        <f t="shared" si="29"/>
        <v>Magnolia Realty</v>
      </c>
    </row>
    <row r="465" spans="1:14" ht="13.5" customHeight="1" x14ac:dyDescent="0.2">
      <c r="A465" t="s">
        <v>908</v>
      </c>
      <c r="B465" t="s">
        <v>5</v>
      </c>
      <c r="C465" t="s">
        <v>1906</v>
      </c>
      <c r="D465" t="s">
        <v>1099</v>
      </c>
      <c r="E465" t="s">
        <v>2382</v>
      </c>
      <c r="F465" t="s">
        <v>1209</v>
      </c>
      <c r="G465" s="3">
        <v>43514</v>
      </c>
      <c r="H465" s="2">
        <v>126000</v>
      </c>
      <c r="I465" s="12" t="s">
        <v>838</v>
      </c>
      <c r="J465" s="5">
        <v>1</v>
      </c>
      <c r="K465" s="5">
        <f t="shared" si="32"/>
        <v>0</v>
      </c>
      <c r="L465" s="5">
        <f t="shared" si="30"/>
        <v>0</v>
      </c>
      <c r="M465" s="5">
        <f t="shared" si="31"/>
        <v>0</v>
      </c>
      <c r="N465" s="56" t="str">
        <f t="shared" si="29"/>
        <v>Magnolia Realty</v>
      </c>
    </row>
    <row r="466" spans="1:14" ht="13.5" customHeight="1" x14ac:dyDescent="0.2">
      <c r="A466" t="s">
        <v>908</v>
      </c>
      <c r="B466" t="s">
        <v>5</v>
      </c>
      <c r="C466" t="s">
        <v>1980</v>
      </c>
      <c r="D466" t="s">
        <v>1036</v>
      </c>
      <c r="E466" t="s">
        <v>2537</v>
      </c>
      <c r="F466" t="s">
        <v>425</v>
      </c>
      <c r="G466" s="3">
        <v>43531</v>
      </c>
      <c r="H466" s="2">
        <v>399900</v>
      </c>
      <c r="I466" s="12">
        <v>20190300</v>
      </c>
      <c r="J466" s="5">
        <v>1</v>
      </c>
      <c r="K466" s="5">
        <f t="shared" si="32"/>
        <v>1</v>
      </c>
      <c r="L466" s="5">
        <f t="shared" si="30"/>
        <v>0</v>
      </c>
      <c r="M466" s="5">
        <f t="shared" si="31"/>
        <v>0</v>
      </c>
      <c r="N466" s="56" t="str">
        <f t="shared" si="29"/>
        <v>Magnolia Realty</v>
      </c>
    </row>
    <row r="467" spans="1:14" ht="13.5" customHeight="1" x14ac:dyDescent="0.2">
      <c r="A467" t="s">
        <v>908</v>
      </c>
      <c r="B467" t="s">
        <v>5</v>
      </c>
      <c r="C467" t="s">
        <v>117</v>
      </c>
      <c r="D467" t="s">
        <v>1535</v>
      </c>
      <c r="E467" t="s">
        <v>3176</v>
      </c>
      <c r="F467" t="s">
        <v>425</v>
      </c>
      <c r="G467" s="3">
        <v>43600</v>
      </c>
      <c r="H467" s="2">
        <v>499000</v>
      </c>
      <c r="I467" s="12">
        <v>20190654</v>
      </c>
      <c r="J467" s="5">
        <v>1</v>
      </c>
      <c r="K467" s="5">
        <f t="shared" si="32"/>
        <v>1</v>
      </c>
      <c r="L467" s="5">
        <f t="shared" si="30"/>
        <v>0</v>
      </c>
      <c r="M467" s="5">
        <f t="shared" si="31"/>
        <v>0</v>
      </c>
      <c r="N467" s="56" t="str">
        <f>IF(B467="",#REF!,B467)</f>
        <v>Magnolia Realty</v>
      </c>
    </row>
    <row r="468" spans="1:14" ht="13.5" customHeight="1" x14ac:dyDescent="0.2">
      <c r="A468" t="s">
        <v>908</v>
      </c>
      <c r="B468" t="s">
        <v>5</v>
      </c>
      <c r="C468" t="s">
        <v>1910</v>
      </c>
      <c r="D468" t="s">
        <v>1842</v>
      </c>
      <c r="E468" t="s">
        <v>2273</v>
      </c>
      <c r="F468" t="s">
        <v>123</v>
      </c>
      <c r="G468" s="3">
        <v>43496</v>
      </c>
      <c r="H468" s="2">
        <v>276000</v>
      </c>
      <c r="I468" s="12">
        <v>20190009</v>
      </c>
      <c r="J468" s="5">
        <v>1</v>
      </c>
      <c r="K468" s="5">
        <f t="shared" si="32"/>
        <v>1</v>
      </c>
      <c r="L468" s="5">
        <f t="shared" si="30"/>
        <v>0</v>
      </c>
      <c r="M468" s="5">
        <f t="shared" si="31"/>
        <v>0</v>
      </c>
      <c r="N468" s="56" t="str">
        <f t="shared" si="29"/>
        <v>Magnolia Realty</v>
      </c>
    </row>
    <row r="469" spans="1:14" ht="13.5" customHeight="1" x14ac:dyDescent="0.2">
      <c r="A469" t="s">
        <v>908</v>
      </c>
      <c r="B469" t="s">
        <v>5</v>
      </c>
      <c r="C469" t="s">
        <v>1910</v>
      </c>
      <c r="D469" t="s">
        <v>1842</v>
      </c>
      <c r="E469" t="s">
        <v>2857</v>
      </c>
      <c r="F469" t="s">
        <v>6</v>
      </c>
      <c r="G469" s="3">
        <v>43567</v>
      </c>
      <c r="H469" s="2">
        <v>124900</v>
      </c>
      <c r="I469" s="12">
        <v>20190525</v>
      </c>
      <c r="J469" s="5">
        <v>1</v>
      </c>
      <c r="K469" s="5">
        <f t="shared" si="32"/>
        <v>1</v>
      </c>
      <c r="L469" s="5">
        <f t="shared" si="30"/>
        <v>0</v>
      </c>
      <c r="M469" s="5">
        <f t="shared" si="31"/>
        <v>0</v>
      </c>
      <c r="N469" s="56" t="str">
        <f t="shared" si="29"/>
        <v>Magnolia Realty</v>
      </c>
    </row>
    <row r="470" spans="1:14" ht="13.5" customHeight="1" x14ac:dyDescent="0.2">
      <c r="A470" t="s">
        <v>555</v>
      </c>
      <c r="B470" t="s">
        <v>1535</v>
      </c>
      <c r="C470" t="s">
        <v>1880</v>
      </c>
      <c r="D470" t="s">
        <v>126</v>
      </c>
      <c r="E470" t="s">
        <v>2166</v>
      </c>
      <c r="F470" t="s">
        <v>6</v>
      </c>
      <c r="G470" s="3">
        <v>43481</v>
      </c>
      <c r="H470" s="2">
        <v>204500</v>
      </c>
      <c r="I470" s="12" t="s">
        <v>838</v>
      </c>
      <c r="J470" s="5">
        <v>1</v>
      </c>
      <c r="K470" s="5">
        <f t="shared" si="32"/>
        <v>0</v>
      </c>
      <c r="L470" s="5">
        <f t="shared" si="30"/>
        <v>0</v>
      </c>
      <c r="M470" s="5">
        <f t="shared" si="31"/>
        <v>0</v>
      </c>
      <c r="N470" s="56" t="str">
        <f t="shared" si="29"/>
        <v>Camille Johnson, REALTORS</v>
      </c>
    </row>
    <row r="471" spans="1:14" ht="13.5" customHeight="1" x14ac:dyDescent="0.2">
      <c r="A471" t="s">
        <v>555</v>
      </c>
      <c r="B471" t="s">
        <v>1535</v>
      </c>
      <c r="C471" t="s">
        <v>1888</v>
      </c>
      <c r="D471" t="s">
        <v>1840</v>
      </c>
      <c r="E471" t="s">
        <v>3253</v>
      </c>
      <c r="F471" t="s">
        <v>6</v>
      </c>
      <c r="G471" s="3">
        <v>43608</v>
      </c>
      <c r="H471" s="2">
        <v>202000</v>
      </c>
      <c r="I471" s="12">
        <v>20190756</v>
      </c>
      <c r="J471" s="5">
        <v>1</v>
      </c>
      <c r="K471" s="5">
        <f t="shared" si="32"/>
        <v>1</v>
      </c>
      <c r="L471" s="5">
        <f t="shared" si="30"/>
        <v>0</v>
      </c>
      <c r="M471" s="5">
        <f t="shared" si="31"/>
        <v>0</v>
      </c>
      <c r="N471" s="56" t="str">
        <f t="shared" si="29"/>
        <v>Camille Johnson, REALTORS</v>
      </c>
    </row>
    <row r="472" spans="1:14" ht="13.5" customHeight="1" x14ac:dyDescent="0.2">
      <c r="A472" t="s">
        <v>1085</v>
      </c>
      <c r="B472" t="s">
        <v>5</v>
      </c>
      <c r="C472" t="s">
        <v>1288</v>
      </c>
      <c r="D472" t="s">
        <v>1840</v>
      </c>
      <c r="E472" t="s">
        <v>2312</v>
      </c>
      <c r="F472" t="s">
        <v>6</v>
      </c>
      <c r="G472" s="3">
        <v>43503</v>
      </c>
      <c r="H472" s="2">
        <v>190000</v>
      </c>
      <c r="I472" s="12">
        <v>20190038</v>
      </c>
      <c r="J472" s="5">
        <v>1</v>
      </c>
      <c r="K472" s="5">
        <f t="shared" si="32"/>
        <v>1</v>
      </c>
      <c r="L472" s="5">
        <f t="shared" si="30"/>
        <v>0</v>
      </c>
      <c r="M472" s="5">
        <f t="shared" si="31"/>
        <v>0</v>
      </c>
      <c r="N472" s="56" t="str">
        <f>IF(B472="",#REF!,B472)</f>
        <v>Magnolia Realty</v>
      </c>
    </row>
    <row r="473" spans="1:14" ht="13.5" customHeight="1" x14ac:dyDescent="0.2">
      <c r="A473" t="s">
        <v>1647</v>
      </c>
      <c r="B473" t="s">
        <v>5</v>
      </c>
      <c r="C473" t="s">
        <v>908</v>
      </c>
      <c r="D473" t="s">
        <v>5</v>
      </c>
      <c r="E473" t="s">
        <v>2828</v>
      </c>
      <c r="F473" t="s">
        <v>6</v>
      </c>
      <c r="G473" s="3">
        <v>43564</v>
      </c>
      <c r="H473" s="2">
        <v>325000</v>
      </c>
      <c r="I473" s="12">
        <v>20190242</v>
      </c>
      <c r="J473" s="5">
        <v>1</v>
      </c>
      <c r="K473" s="5">
        <f t="shared" si="32"/>
        <v>1</v>
      </c>
      <c r="L473" s="5">
        <f t="shared" si="30"/>
        <v>0</v>
      </c>
      <c r="M473" s="5">
        <f t="shared" si="31"/>
        <v>0</v>
      </c>
      <c r="N473" s="56" t="str">
        <f t="shared" si="29"/>
        <v>Magnolia Realty</v>
      </c>
    </row>
    <row r="474" spans="1:14" ht="13.5" customHeight="1" x14ac:dyDescent="0.2">
      <c r="A474" t="s">
        <v>1647</v>
      </c>
      <c r="B474" t="s">
        <v>5</v>
      </c>
      <c r="C474" t="s">
        <v>1457</v>
      </c>
      <c r="D474" t="s">
        <v>1989</v>
      </c>
      <c r="E474" t="s">
        <v>3159</v>
      </c>
      <c r="F474" t="s">
        <v>1126</v>
      </c>
      <c r="G474" s="3">
        <v>43598</v>
      </c>
      <c r="H474" s="2">
        <v>365000</v>
      </c>
      <c r="I474" s="12" t="s">
        <v>838</v>
      </c>
      <c r="J474" s="5">
        <v>1</v>
      </c>
      <c r="K474" s="5">
        <f t="shared" si="32"/>
        <v>0</v>
      </c>
      <c r="L474" s="5">
        <f t="shared" si="30"/>
        <v>0</v>
      </c>
      <c r="M474" s="5">
        <f t="shared" si="31"/>
        <v>0</v>
      </c>
      <c r="N474" s="56" t="str">
        <f t="shared" si="29"/>
        <v>Magnolia Realty</v>
      </c>
    </row>
    <row r="475" spans="1:14" ht="13.5" customHeight="1" x14ac:dyDescent="0.2">
      <c r="A475" t="s">
        <v>1647</v>
      </c>
      <c r="B475" t="s">
        <v>5</v>
      </c>
      <c r="C475" t="s">
        <v>1384</v>
      </c>
      <c r="D475" t="s">
        <v>1099</v>
      </c>
      <c r="E475" t="s">
        <v>2919</v>
      </c>
      <c r="F475" t="s">
        <v>6</v>
      </c>
      <c r="G475" s="3">
        <v>43573</v>
      </c>
      <c r="H475" s="2">
        <v>137500</v>
      </c>
      <c r="I475" s="12" t="s">
        <v>838</v>
      </c>
      <c r="J475" s="5">
        <v>1</v>
      </c>
      <c r="K475" s="5">
        <f t="shared" si="32"/>
        <v>0</v>
      </c>
      <c r="L475" s="5">
        <f t="shared" si="30"/>
        <v>0</v>
      </c>
      <c r="M475" s="5">
        <f t="shared" si="31"/>
        <v>0</v>
      </c>
      <c r="N475" s="56" t="str">
        <f t="shared" si="29"/>
        <v>Magnolia Realty</v>
      </c>
    </row>
    <row r="476" spans="1:14" ht="13.5" customHeight="1" x14ac:dyDescent="0.2">
      <c r="A476" t="s">
        <v>2065</v>
      </c>
      <c r="B476" t="s">
        <v>1842</v>
      </c>
      <c r="C476" t="s">
        <v>691</v>
      </c>
      <c r="D476" t="s">
        <v>982</v>
      </c>
      <c r="E476" t="s">
        <v>791</v>
      </c>
      <c r="F476" t="s">
        <v>6</v>
      </c>
      <c r="G476" s="3">
        <v>43559</v>
      </c>
      <c r="H476" s="2">
        <v>147900</v>
      </c>
      <c r="I476" s="12" t="s">
        <v>838</v>
      </c>
      <c r="J476" s="5">
        <v>1</v>
      </c>
      <c r="K476" s="5">
        <f t="shared" si="32"/>
        <v>0</v>
      </c>
      <c r="L476" s="5">
        <f t="shared" si="30"/>
        <v>0</v>
      </c>
      <c r="M476" s="5">
        <f t="shared" si="31"/>
        <v>0</v>
      </c>
      <c r="N476" s="56" t="str">
        <f t="shared" si="29"/>
        <v>Coldwell Banker Apex, REALTORS</v>
      </c>
    </row>
    <row r="477" spans="1:14" ht="13.5" customHeight="1" x14ac:dyDescent="0.2">
      <c r="A477" t="s">
        <v>2065</v>
      </c>
      <c r="B477" t="s">
        <v>1842</v>
      </c>
      <c r="C477" t="s">
        <v>307</v>
      </c>
      <c r="D477" t="s">
        <v>1036</v>
      </c>
      <c r="E477" t="s">
        <v>2693</v>
      </c>
      <c r="F477" t="s">
        <v>1249</v>
      </c>
      <c r="G477" s="3">
        <v>43549</v>
      </c>
      <c r="H477" s="2">
        <v>324900</v>
      </c>
      <c r="I477" s="12" t="s">
        <v>838</v>
      </c>
      <c r="J477" s="5">
        <v>1</v>
      </c>
      <c r="K477" s="5">
        <f t="shared" si="32"/>
        <v>0</v>
      </c>
      <c r="L477" s="5">
        <f t="shared" si="30"/>
        <v>0</v>
      </c>
      <c r="M477" s="5">
        <f t="shared" si="31"/>
        <v>0</v>
      </c>
      <c r="N477" s="56" t="str">
        <f t="shared" si="29"/>
        <v>Coldwell Banker Apex, REALTORS</v>
      </c>
    </row>
    <row r="478" spans="1:14" ht="13.5" customHeight="1" x14ac:dyDescent="0.2">
      <c r="A478" t="s">
        <v>2065</v>
      </c>
      <c r="B478" t="s">
        <v>1842</v>
      </c>
      <c r="C478" t="s">
        <v>1752</v>
      </c>
      <c r="D478" t="s">
        <v>1099</v>
      </c>
      <c r="E478" t="s">
        <v>3125</v>
      </c>
      <c r="F478" t="s">
        <v>216</v>
      </c>
      <c r="G478" s="3">
        <v>43595</v>
      </c>
      <c r="H478" s="2">
        <v>195000</v>
      </c>
      <c r="I478" s="12" t="s">
        <v>838</v>
      </c>
      <c r="J478" s="5">
        <v>1</v>
      </c>
      <c r="K478" s="5">
        <f t="shared" si="32"/>
        <v>0</v>
      </c>
      <c r="L478" s="5">
        <f t="shared" si="30"/>
        <v>0</v>
      </c>
      <c r="M478" s="5">
        <f t="shared" si="31"/>
        <v>0</v>
      </c>
      <c r="N478" s="56" t="str">
        <f t="shared" si="29"/>
        <v>Coldwell Banker Apex, REALTORS</v>
      </c>
    </row>
    <row r="479" spans="1:14" ht="13.5" customHeight="1" x14ac:dyDescent="0.2">
      <c r="A479" t="s">
        <v>2065</v>
      </c>
      <c r="B479" t="s">
        <v>1842</v>
      </c>
      <c r="C479" t="s">
        <v>1040</v>
      </c>
      <c r="D479" t="s">
        <v>5</v>
      </c>
      <c r="E479" t="s">
        <v>2967</v>
      </c>
      <c r="F479" t="s">
        <v>6</v>
      </c>
      <c r="G479" s="3">
        <v>43581</v>
      </c>
      <c r="H479" s="2">
        <v>47000</v>
      </c>
      <c r="I479" s="12" t="s">
        <v>838</v>
      </c>
      <c r="J479" s="5">
        <v>1</v>
      </c>
      <c r="K479" s="5">
        <f t="shared" si="32"/>
        <v>0</v>
      </c>
      <c r="L479" s="5">
        <f t="shared" si="30"/>
        <v>0</v>
      </c>
      <c r="M479" s="5">
        <f t="shared" si="31"/>
        <v>0</v>
      </c>
      <c r="N479" s="56" t="str">
        <f t="shared" si="29"/>
        <v>Coldwell Banker Apex, REALTORS</v>
      </c>
    </row>
    <row r="480" spans="1:14" ht="13.5" customHeight="1" x14ac:dyDescent="0.2">
      <c r="A480" t="s">
        <v>2065</v>
      </c>
      <c r="B480" t="s">
        <v>1842</v>
      </c>
      <c r="C480" t="s">
        <v>1910</v>
      </c>
      <c r="D480" t="s">
        <v>1842</v>
      </c>
      <c r="E480" t="s">
        <v>3274</v>
      </c>
      <c r="F480" t="s">
        <v>6</v>
      </c>
      <c r="G480" s="3">
        <v>43609</v>
      </c>
      <c r="H480" s="2">
        <v>134000</v>
      </c>
      <c r="I480" s="12">
        <v>20190816</v>
      </c>
      <c r="J480" s="5">
        <v>1</v>
      </c>
      <c r="K480" s="5">
        <f t="shared" si="32"/>
        <v>1</v>
      </c>
      <c r="L480" s="5">
        <f t="shared" si="30"/>
        <v>0</v>
      </c>
      <c r="M480" s="5">
        <f t="shared" si="31"/>
        <v>0</v>
      </c>
      <c r="N480" s="56" t="str">
        <f t="shared" si="29"/>
        <v>Coldwell Banker Apex, REALTORS</v>
      </c>
    </row>
    <row r="481" spans="1:14" ht="13.5" customHeight="1" x14ac:dyDescent="0.2">
      <c r="A481" t="s">
        <v>1181</v>
      </c>
      <c r="B481" t="s">
        <v>5</v>
      </c>
      <c r="C481" t="s">
        <v>1553</v>
      </c>
      <c r="D481" t="s">
        <v>1842</v>
      </c>
      <c r="E481" t="s">
        <v>2042</v>
      </c>
      <c r="F481" t="s">
        <v>1249</v>
      </c>
      <c r="G481" s="3">
        <v>43572</v>
      </c>
      <c r="H481" s="2">
        <v>141000</v>
      </c>
      <c r="I481" s="12" t="s">
        <v>838</v>
      </c>
      <c r="J481" s="5">
        <v>1</v>
      </c>
      <c r="K481" s="5">
        <f t="shared" si="32"/>
        <v>0</v>
      </c>
      <c r="L481" s="5">
        <f t="shared" si="30"/>
        <v>0</v>
      </c>
      <c r="M481" s="5">
        <f t="shared" si="31"/>
        <v>0</v>
      </c>
      <c r="N481" s="56" t="str">
        <f t="shared" ref="N481:N532" si="33">IF(B481="",B480,B481)</f>
        <v>Magnolia Realty</v>
      </c>
    </row>
    <row r="482" spans="1:14" ht="13.5" customHeight="1" x14ac:dyDescent="0.2">
      <c r="A482" t="s">
        <v>1181</v>
      </c>
      <c r="B482" t="s">
        <v>5</v>
      </c>
      <c r="C482" t="s">
        <v>1125</v>
      </c>
      <c r="D482" t="s">
        <v>303</v>
      </c>
      <c r="E482" t="s">
        <v>3307</v>
      </c>
      <c r="F482" t="s">
        <v>216</v>
      </c>
      <c r="G482" s="3">
        <v>43614</v>
      </c>
      <c r="H482" s="2">
        <v>174900</v>
      </c>
      <c r="I482" s="12" t="s">
        <v>838</v>
      </c>
      <c r="J482" s="5">
        <v>1</v>
      </c>
      <c r="K482" s="5">
        <f t="shared" si="32"/>
        <v>0</v>
      </c>
      <c r="L482" s="5">
        <f t="shared" si="30"/>
        <v>0</v>
      </c>
      <c r="M482" s="5">
        <f t="shared" si="31"/>
        <v>0</v>
      </c>
      <c r="N482" s="56" t="str">
        <f t="shared" si="33"/>
        <v>Magnolia Realty</v>
      </c>
    </row>
    <row r="483" spans="1:14" ht="13.5" customHeight="1" x14ac:dyDescent="0.2">
      <c r="A483" t="s">
        <v>800</v>
      </c>
      <c r="B483" t="s">
        <v>1286</v>
      </c>
      <c r="C483" t="s">
        <v>2606</v>
      </c>
      <c r="D483" t="s">
        <v>1286</v>
      </c>
      <c r="E483" t="s">
        <v>2607</v>
      </c>
      <c r="F483" t="s">
        <v>426</v>
      </c>
      <c r="G483" s="3">
        <v>43538</v>
      </c>
      <c r="H483" s="2">
        <v>90000</v>
      </c>
      <c r="I483" s="12" t="s">
        <v>838</v>
      </c>
      <c r="J483" s="5">
        <v>1</v>
      </c>
      <c r="K483" s="5">
        <f t="shared" si="32"/>
        <v>0</v>
      </c>
      <c r="L483" s="5">
        <f t="shared" si="30"/>
        <v>0</v>
      </c>
      <c r="M483" s="5">
        <f t="shared" si="31"/>
        <v>0</v>
      </c>
      <c r="N483" s="56" t="str">
        <f t="shared" si="33"/>
        <v>Harrell Residential</v>
      </c>
    </row>
    <row r="484" spans="1:14" ht="13.5" customHeight="1" x14ac:dyDescent="0.2">
      <c r="A484" t="s">
        <v>800</v>
      </c>
      <c r="B484" t="s">
        <v>1286</v>
      </c>
      <c r="C484" t="s">
        <v>800</v>
      </c>
      <c r="D484" t="s">
        <v>1286</v>
      </c>
      <c r="E484" t="s">
        <v>1179</v>
      </c>
      <c r="F484" t="s">
        <v>6</v>
      </c>
      <c r="G484" s="3">
        <v>43539</v>
      </c>
      <c r="H484" s="2">
        <v>205000</v>
      </c>
      <c r="I484" s="12" t="s">
        <v>838</v>
      </c>
      <c r="J484" s="5">
        <v>1</v>
      </c>
      <c r="K484" s="5">
        <f t="shared" si="32"/>
        <v>0</v>
      </c>
      <c r="L484" s="5">
        <f t="shared" si="30"/>
        <v>1</v>
      </c>
      <c r="M484" s="5">
        <f t="shared" si="31"/>
        <v>0</v>
      </c>
      <c r="N484" s="56" t="str">
        <f t="shared" si="33"/>
        <v>Harrell Residential</v>
      </c>
    </row>
    <row r="485" spans="1:14" ht="13.5" customHeight="1" x14ac:dyDescent="0.2">
      <c r="A485" t="s">
        <v>800</v>
      </c>
      <c r="B485" t="s">
        <v>1286</v>
      </c>
      <c r="C485" t="s">
        <v>312</v>
      </c>
      <c r="D485" t="s">
        <v>1842</v>
      </c>
      <c r="E485" t="s">
        <v>2479</v>
      </c>
      <c r="F485" t="s">
        <v>6</v>
      </c>
      <c r="G485" s="3">
        <v>43524</v>
      </c>
      <c r="H485" s="2">
        <v>150000</v>
      </c>
      <c r="I485" s="12" t="s">
        <v>838</v>
      </c>
      <c r="J485" s="5">
        <v>1</v>
      </c>
      <c r="K485" s="5">
        <f t="shared" si="32"/>
        <v>0</v>
      </c>
      <c r="L485" s="5">
        <f t="shared" si="30"/>
        <v>0</v>
      </c>
      <c r="M485" s="5">
        <f t="shared" si="31"/>
        <v>0</v>
      </c>
      <c r="N485" s="56" t="str">
        <f t="shared" si="33"/>
        <v>Harrell Residential</v>
      </c>
    </row>
    <row r="486" spans="1:14" ht="13.5" customHeight="1" x14ac:dyDescent="0.2">
      <c r="A486" t="s">
        <v>199</v>
      </c>
      <c r="B486" t="s">
        <v>1840</v>
      </c>
      <c r="C486" t="s">
        <v>987</v>
      </c>
      <c r="D486" t="s">
        <v>1840</v>
      </c>
      <c r="E486" t="s">
        <v>3267</v>
      </c>
      <c r="F486" t="s">
        <v>6</v>
      </c>
      <c r="G486" s="3">
        <v>43609</v>
      </c>
      <c r="H486" s="2">
        <v>94900</v>
      </c>
      <c r="I486" s="12" t="s">
        <v>838</v>
      </c>
      <c r="J486" s="5">
        <v>1</v>
      </c>
      <c r="K486" s="5">
        <f t="shared" si="32"/>
        <v>0</v>
      </c>
      <c r="L486" s="5">
        <f t="shared" si="30"/>
        <v>0</v>
      </c>
      <c r="M486" s="5">
        <f t="shared" si="31"/>
        <v>0</v>
      </c>
      <c r="N486" s="56" t="str">
        <f t="shared" si="33"/>
        <v>Kelly, Realtors</v>
      </c>
    </row>
    <row r="487" spans="1:14" ht="13.5" customHeight="1" x14ac:dyDescent="0.2">
      <c r="A487" t="s">
        <v>199</v>
      </c>
      <c r="B487" t="s">
        <v>1840</v>
      </c>
      <c r="C487" t="s">
        <v>1213</v>
      </c>
      <c r="D487" t="s">
        <v>1842</v>
      </c>
      <c r="E487" t="s">
        <v>2706</v>
      </c>
      <c r="F487" t="s">
        <v>1249</v>
      </c>
      <c r="G487" s="3">
        <v>43550</v>
      </c>
      <c r="H487" s="2">
        <v>155000</v>
      </c>
      <c r="I487" s="12" t="s">
        <v>838</v>
      </c>
      <c r="J487" s="5">
        <v>1</v>
      </c>
      <c r="K487" s="5">
        <f t="shared" si="32"/>
        <v>0</v>
      </c>
      <c r="L487" s="5">
        <f t="shared" si="30"/>
        <v>0</v>
      </c>
      <c r="M487" s="5">
        <f t="shared" si="31"/>
        <v>0</v>
      </c>
      <c r="N487" s="56" t="str">
        <f>IF(B487="",#REF!,B487)</f>
        <v>Kelly, Realtors</v>
      </c>
    </row>
    <row r="488" spans="1:14" ht="13.5" customHeight="1" x14ac:dyDescent="0.2">
      <c r="A488" t="s">
        <v>199</v>
      </c>
      <c r="B488" t="s">
        <v>1840</v>
      </c>
      <c r="C488" t="s">
        <v>908</v>
      </c>
      <c r="D488" t="s">
        <v>5</v>
      </c>
      <c r="E488" t="s">
        <v>2657</v>
      </c>
      <c r="F488" t="s">
        <v>802</v>
      </c>
      <c r="G488" s="3">
        <v>43545</v>
      </c>
      <c r="H488" s="2">
        <v>191000</v>
      </c>
      <c r="I488" s="12">
        <v>20190312</v>
      </c>
      <c r="J488" s="5">
        <v>1</v>
      </c>
      <c r="K488" s="5">
        <f t="shared" si="32"/>
        <v>1</v>
      </c>
      <c r="L488" s="5">
        <f t="shared" si="30"/>
        <v>0</v>
      </c>
      <c r="M488" s="5">
        <f t="shared" si="31"/>
        <v>0</v>
      </c>
      <c r="N488" s="56" t="str">
        <f>IF(B488="",#REF!,B488)</f>
        <v>Kelly, Realtors</v>
      </c>
    </row>
    <row r="489" spans="1:14" ht="13.5" customHeight="1" x14ac:dyDescent="0.2">
      <c r="A489" t="s">
        <v>199</v>
      </c>
      <c r="B489" t="s">
        <v>1840</v>
      </c>
      <c r="C489" t="s">
        <v>1906</v>
      </c>
      <c r="D489" t="s">
        <v>1099</v>
      </c>
      <c r="E489" t="s">
        <v>1308</v>
      </c>
      <c r="F489" t="s">
        <v>1126</v>
      </c>
      <c r="G489" s="3">
        <v>43600</v>
      </c>
      <c r="H489" s="2">
        <v>365000</v>
      </c>
      <c r="I489" s="12" t="s">
        <v>838</v>
      </c>
      <c r="J489" s="5">
        <v>1</v>
      </c>
      <c r="K489" s="5">
        <f t="shared" si="32"/>
        <v>0</v>
      </c>
      <c r="L489" s="5">
        <f t="shared" si="30"/>
        <v>0</v>
      </c>
      <c r="M489" s="5">
        <f t="shared" si="31"/>
        <v>0</v>
      </c>
      <c r="N489" s="56" t="str">
        <f>IF(B489="",#REF!,B489)</f>
        <v>Kelly, Realtors</v>
      </c>
    </row>
    <row r="490" spans="1:14" ht="13.5" customHeight="1" x14ac:dyDescent="0.2">
      <c r="A490" t="s">
        <v>199</v>
      </c>
      <c r="B490" t="s">
        <v>1840</v>
      </c>
      <c r="C490" t="s">
        <v>218</v>
      </c>
      <c r="D490" t="s">
        <v>1036</v>
      </c>
      <c r="E490" t="s">
        <v>2672</v>
      </c>
      <c r="F490" t="s">
        <v>6</v>
      </c>
      <c r="G490" s="3">
        <v>43546</v>
      </c>
      <c r="H490" s="2">
        <v>171749</v>
      </c>
      <c r="I490" s="12" t="s">
        <v>838</v>
      </c>
      <c r="J490" s="5">
        <v>1</v>
      </c>
      <c r="K490" s="5">
        <f t="shared" si="32"/>
        <v>0</v>
      </c>
      <c r="L490" s="5">
        <f t="shared" si="30"/>
        <v>0</v>
      </c>
      <c r="M490" s="5">
        <f t="shared" si="31"/>
        <v>0</v>
      </c>
      <c r="N490" s="56" t="str">
        <f>IF(B490="",#REF!,B490)</f>
        <v>Kelly, Realtors</v>
      </c>
    </row>
    <row r="491" spans="1:14" ht="13.5" customHeight="1" x14ac:dyDescent="0.2">
      <c r="A491" t="s">
        <v>1298</v>
      </c>
      <c r="B491" t="s">
        <v>1036</v>
      </c>
      <c r="C491" t="s">
        <v>546</v>
      </c>
      <c r="D491" t="s">
        <v>547</v>
      </c>
      <c r="E491" t="s">
        <v>2848</v>
      </c>
      <c r="F491" t="s">
        <v>6</v>
      </c>
      <c r="G491" s="3">
        <v>43566</v>
      </c>
      <c r="H491" s="2">
        <v>311362</v>
      </c>
      <c r="I491" s="12" t="s">
        <v>838</v>
      </c>
      <c r="J491" s="5">
        <v>1</v>
      </c>
      <c r="K491" s="5">
        <f t="shared" si="32"/>
        <v>0</v>
      </c>
      <c r="L491" s="5">
        <f t="shared" si="30"/>
        <v>0</v>
      </c>
      <c r="M491" s="5">
        <f t="shared" si="31"/>
        <v>0</v>
      </c>
      <c r="N491" s="56" t="str">
        <f>IF(B491="",#REF!,B491)</f>
        <v>Bentwood Realty</v>
      </c>
    </row>
    <row r="492" spans="1:14" ht="13.5" customHeight="1" x14ac:dyDescent="0.2">
      <c r="A492" t="s">
        <v>1298</v>
      </c>
      <c r="B492" t="s">
        <v>1036</v>
      </c>
      <c r="C492" t="s">
        <v>1298</v>
      </c>
      <c r="D492" t="s">
        <v>1036</v>
      </c>
      <c r="E492" t="s">
        <v>2433</v>
      </c>
      <c r="F492" t="s">
        <v>1126</v>
      </c>
      <c r="G492" s="3">
        <v>43521</v>
      </c>
      <c r="H492" s="2">
        <v>217850</v>
      </c>
      <c r="I492" s="12" t="s">
        <v>838</v>
      </c>
      <c r="J492" s="5">
        <v>1</v>
      </c>
      <c r="K492" s="5">
        <f t="shared" si="32"/>
        <v>0</v>
      </c>
      <c r="L492" s="5">
        <f t="shared" si="30"/>
        <v>1</v>
      </c>
      <c r="M492" s="5">
        <f t="shared" si="31"/>
        <v>0</v>
      </c>
      <c r="N492" s="56" t="str">
        <f>IF(B492="",#REF!,B492)</f>
        <v>Bentwood Realty</v>
      </c>
    </row>
    <row r="493" spans="1:14" ht="13.5" customHeight="1" x14ac:dyDescent="0.2">
      <c r="A493" t="s">
        <v>1298</v>
      </c>
      <c r="B493" t="s">
        <v>1036</v>
      </c>
      <c r="C493" t="s">
        <v>1298</v>
      </c>
      <c r="D493" t="s">
        <v>1036</v>
      </c>
      <c r="E493" t="s">
        <v>3126</v>
      </c>
      <c r="F493" t="s">
        <v>6</v>
      </c>
      <c r="G493" s="3">
        <v>43595</v>
      </c>
      <c r="H493" s="2">
        <v>214000</v>
      </c>
      <c r="I493" s="12" t="s">
        <v>838</v>
      </c>
      <c r="J493" s="5">
        <v>1</v>
      </c>
      <c r="K493" s="5">
        <f t="shared" si="32"/>
        <v>0</v>
      </c>
      <c r="L493" s="5">
        <f t="shared" si="30"/>
        <v>1</v>
      </c>
      <c r="M493" s="5">
        <f t="shared" si="31"/>
        <v>0</v>
      </c>
      <c r="N493" s="56" t="str">
        <f t="shared" si="33"/>
        <v>Bentwood Realty</v>
      </c>
    </row>
    <row r="494" spans="1:14" ht="13.5" customHeight="1" x14ac:dyDescent="0.2">
      <c r="A494" t="s">
        <v>1298</v>
      </c>
      <c r="B494" t="s">
        <v>1036</v>
      </c>
      <c r="C494" t="s">
        <v>307</v>
      </c>
      <c r="D494" t="s">
        <v>1036</v>
      </c>
      <c r="E494" t="s">
        <v>2719</v>
      </c>
      <c r="F494" t="s">
        <v>6</v>
      </c>
      <c r="G494" s="3">
        <v>43551</v>
      </c>
      <c r="H494" s="2">
        <v>138000</v>
      </c>
      <c r="I494" s="12" t="s">
        <v>838</v>
      </c>
      <c r="J494" s="5">
        <v>1</v>
      </c>
      <c r="K494" s="5">
        <f t="shared" si="32"/>
        <v>0</v>
      </c>
      <c r="L494" s="5">
        <f t="shared" si="30"/>
        <v>0</v>
      </c>
      <c r="M494" s="5">
        <f t="shared" si="31"/>
        <v>0</v>
      </c>
      <c r="N494" s="56" t="str">
        <f>IF(B494="",#REF!,B494)</f>
        <v>Bentwood Realty</v>
      </c>
    </row>
    <row r="495" spans="1:14" ht="13.5" customHeight="1" x14ac:dyDescent="0.2">
      <c r="A495" t="s">
        <v>1929</v>
      </c>
      <c r="B495" t="s">
        <v>1547</v>
      </c>
      <c r="C495" t="s">
        <v>1298</v>
      </c>
      <c r="D495" t="s">
        <v>1036</v>
      </c>
      <c r="E495" t="s">
        <v>3192</v>
      </c>
      <c r="F495" t="s">
        <v>216</v>
      </c>
      <c r="G495" s="3">
        <v>43602</v>
      </c>
      <c r="H495" s="2">
        <v>159900</v>
      </c>
      <c r="I495" s="12" t="s">
        <v>838</v>
      </c>
      <c r="J495" s="5">
        <v>1</v>
      </c>
      <c r="K495" s="5">
        <f t="shared" si="32"/>
        <v>0</v>
      </c>
      <c r="L495" s="5">
        <f t="shared" si="30"/>
        <v>0</v>
      </c>
      <c r="M495" s="5">
        <f t="shared" si="31"/>
        <v>0</v>
      </c>
      <c r="N495" s="56" t="str">
        <f t="shared" si="33"/>
        <v>Duck Brothers Real Estate</v>
      </c>
    </row>
    <row r="496" spans="1:14" ht="13.5" customHeight="1" x14ac:dyDescent="0.2">
      <c r="A496" t="s">
        <v>1929</v>
      </c>
      <c r="B496" t="s">
        <v>1547</v>
      </c>
      <c r="C496" t="s">
        <v>1702</v>
      </c>
      <c r="D496" t="s">
        <v>1535</v>
      </c>
      <c r="E496" t="s">
        <v>2566</v>
      </c>
      <c r="F496" t="s">
        <v>6</v>
      </c>
      <c r="G496" s="3">
        <v>43535</v>
      </c>
      <c r="H496" s="2">
        <v>126900</v>
      </c>
      <c r="I496" s="12" t="s">
        <v>838</v>
      </c>
      <c r="J496" s="5">
        <v>1</v>
      </c>
      <c r="K496" s="5">
        <f t="shared" si="32"/>
        <v>0</v>
      </c>
      <c r="L496" s="5">
        <f t="shared" si="30"/>
        <v>0</v>
      </c>
      <c r="M496" s="5">
        <f t="shared" si="31"/>
        <v>0</v>
      </c>
      <c r="N496" s="56" t="str">
        <f t="shared" si="33"/>
        <v>Duck Brothers Real Estate</v>
      </c>
    </row>
    <row r="497" spans="1:14" ht="13.5" customHeight="1" x14ac:dyDescent="0.2">
      <c r="A497" t="s">
        <v>1929</v>
      </c>
      <c r="B497" t="s">
        <v>1547</v>
      </c>
      <c r="C497" t="s">
        <v>2655</v>
      </c>
      <c r="D497" t="s">
        <v>1842</v>
      </c>
      <c r="E497" t="s">
        <v>2656</v>
      </c>
      <c r="F497" t="s">
        <v>1249</v>
      </c>
      <c r="G497" s="3">
        <v>43545</v>
      </c>
      <c r="H497" s="2">
        <v>220000</v>
      </c>
      <c r="I497" s="12" t="s">
        <v>838</v>
      </c>
      <c r="J497" s="5">
        <v>1</v>
      </c>
      <c r="K497" s="5">
        <f t="shared" si="32"/>
        <v>0</v>
      </c>
      <c r="L497" s="5">
        <f t="shared" si="30"/>
        <v>0</v>
      </c>
      <c r="M497" s="5">
        <f t="shared" si="31"/>
        <v>0</v>
      </c>
      <c r="N497" s="56" t="str">
        <f t="shared" si="33"/>
        <v>Duck Brothers Real Estate</v>
      </c>
    </row>
    <row r="498" spans="1:14" ht="13.5" customHeight="1" x14ac:dyDescent="0.2">
      <c r="A498" t="s">
        <v>2748</v>
      </c>
      <c r="C498" t="s">
        <v>1482</v>
      </c>
      <c r="D498" t="s">
        <v>1258</v>
      </c>
      <c r="E498" t="s">
        <v>2749</v>
      </c>
      <c r="F498" t="s">
        <v>328</v>
      </c>
      <c r="G498" s="3">
        <v>43553</v>
      </c>
      <c r="H498" s="2">
        <v>84000</v>
      </c>
      <c r="I498" s="12" t="s">
        <v>838</v>
      </c>
      <c r="J498" s="5">
        <v>1</v>
      </c>
      <c r="K498" s="5">
        <f t="shared" si="32"/>
        <v>0</v>
      </c>
      <c r="L498" s="5">
        <f t="shared" si="30"/>
        <v>0</v>
      </c>
      <c r="M498" s="5">
        <f t="shared" si="31"/>
        <v>0</v>
      </c>
      <c r="N498" s="56" t="str">
        <f t="shared" si="33"/>
        <v>Duck Brothers Real Estate</v>
      </c>
    </row>
    <row r="499" spans="1:14" ht="13.5" customHeight="1" x14ac:dyDescent="0.2">
      <c r="A499" t="s">
        <v>1945</v>
      </c>
      <c r="B499" t="s">
        <v>839</v>
      </c>
      <c r="C499" t="s">
        <v>1945</v>
      </c>
      <c r="D499" t="s">
        <v>839</v>
      </c>
      <c r="E499" t="s">
        <v>3012</v>
      </c>
      <c r="F499" t="s">
        <v>110</v>
      </c>
      <c r="G499" s="3">
        <v>43585</v>
      </c>
      <c r="H499" s="2">
        <v>75000</v>
      </c>
      <c r="I499" s="12" t="s">
        <v>838</v>
      </c>
      <c r="J499" s="5">
        <v>1</v>
      </c>
      <c r="K499" s="5">
        <f t="shared" si="32"/>
        <v>0</v>
      </c>
      <c r="L499" s="5">
        <f t="shared" si="30"/>
        <v>1</v>
      </c>
      <c r="M499" s="5">
        <f t="shared" si="31"/>
        <v>0</v>
      </c>
      <c r="N499" s="56" t="str">
        <f t="shared" si="33"/>
        <v>Jana Nors Real Estate</v>
      </c>
    </row>
    <row r="500" spans="1:14" ht="13.5" customHeight="1" x14ac:dyDescent="0.2">
      <c r="A500" t="s">
        <v>824</v>
      </c>
      <c r="B500" t="s">
        <v>1036</v>
      </c>
      <c r="C500" t="s">
        <v>1534</v>
      </c>
      <c r="D500" t="s">
        <v>1180</v>
      </c>
      <c r="E500" t="s">
        <v>2434</v>
      </c>
      <c r="F500" t="s">
        <v>6</v>
      </c>
      <c r="G500" s="3">
        <v>43521</v>
      </c>
      <c r="H500" s="2">
        <v>185000</v>
      </c>
      <c r="I500" s="12" t="s">
        <v>838</v>
      </c>
      <c r="J500" s="5">
        <v>1</v>
      </c>
      <c r="K500" s="5">
        <f t="shared" si="32"/>
        <v>0</v>
      </c>
      <c r="L500" s="5">
        <f t="shared" si="30"/>
        <v>0</v>
      </c>
      <c r="M500" s="5">
        <f t="shared" si="31"/>
        <v>0</v>
      </c>
      <c r="N500" s="56" t="str">
        <f t="shared" si="33"/>
        <v>Bentwood Realty</v>
      </c>
    </row>
    <row r="501" spans="1:14" ht="13.5" customHeight="1" x14ac:dyDescent="0.2">
      <c r="A501" t="s">
        <v>1631</v>
      </c>
      <c r="B501" t="s">
        <v>1036</v>
      </c>
      <c r="C501" t="s">
        <v>1872</v>
      </c>
      <c r="D501" t="s">
        <v>1843</v>
      </c>
      <c r="E501" t="s">
        <v>2174</v>
      </c>
      <c r="F501" t="s">
        <v>6</v>
      </c>
      <c r="G501" s="3">
        <v>43482</v>
      </c>
      <c r="H501" s="2">
        <v>345000</v>
      </c>
      <c r="I501" s="12" t="s">
        <v>838</v>
      </c>
      <c r="J501" s="5">
        <v>1</v>
      </c>
      <c r="K501" s="5">
        <f t="shared" si="32"/>
        <v>0</v>
      </c>
      <c r="L501" s="5">
        <f t="shared" si="30"/>
        <v>0</v>
      </c>
      <c r="M501" s="5">
        <f t="shared" si="31"/>
        <v>0</v>
      </c>
      <c r="N501" s="56" t="str">
        <f t="shared" si="33"/>
        <v>Bentwood Realty</v>
      </c>
    </row>
    <row r="502" spans="1:14" ht="13.5" customHeight="1" x14ac:dyDescent="0.2">
      <c r="A502" t="s">
        <v>1631</v>
      </c>
      <c r="B502" t="s">
        <v>1036</v>
      </c>
      <c r="C502" t="s">
        <v>1872</v>
      </c>
      <c r="D502" t="s">
        <v>1843</v>
      </c>
      <c r="E502" t="s">
        <v>2764</v>
      </c>
      <c r="F502" t="s">
        <v>1249</v>
      </c>
      <c r="G502" s="3">
        <v>43556</v>
      </c>
      <c r="H502" s="2">
        <v>660000</v>
      </c>
      <c r="I502" s="12" t="s">
        <v>838</v>
      </c>
      <c r="J502" s="5">
        <v>1</v>
      </c>
      <c r="K502" s="5">
        <f t="shared" si="32"/>
        <v>0</v>
      </c>
      <c r="L502" s="5">
        <f t="shared" si="30"/>
        <v>0</v>
      </c>
      <c r="M502" s="5">
        <f t="shared" si="31"/>
        <v>0</v>
      </c>
      <c r="N502" s="56" t="str">
        <f t="shared" si="33"/>
        <v>Bentwood Realty</v>
      </c>
    </row>
    <row r="503" spans="1:14" ht="13.5" customHeight="1" x14ac:dyDescent="0.2">
      <c r="A503" t="s">
        <v>1631</v>
      </c>
      <c r="B503" t="s">
        <v>1036</v>
      </c>
      <c r="C503" t="s">
        <v>1269</v>
      </c>
      <c r="D503" t="s">
        <v>1535</v>
      </c>
      <c r="E503" t="s">
        <v>2096</v>
      </c>
      <c r="F503" t="s">
        <v>6</v>
      </c>
      <c r="G503" s="3">
        <v>43467</v>
      </c>
      <c r="H503" s="2">
        <v>365000</v>
      </c>
      <c r="I503" s="12" t="s">
        <v>838</v>
      </c>
      <c r="J503" s="5">
        <v>1</v>
      </c>
      <c r="K503" s="5">
        <f t="shared" si="32"/>
        <v>0</v>
      </c>
      <c r="L503" s="5">
        <f t="shared" si="30"/>
        <v>0</v>
      </c>
      <c r="M503" s="5">
        <f t="shared" si="31"/>
        <v>0</v>
      </c>
      <c r="N503" s="56" t="str">
        <f t="shared" si="33"/>
        <v>Bentwood Realty</v>
      </c>
    </row>
    <row r="504" spans="1:14" ht="13.5" customHeight="1" x14ac:dyDescent="0.2">
      <c r="A504" t="s">
        <v>1246</v>
      </c>
      <c r="B504" t="s">
        <v>1535</v>
      </c>
      <c r="C504" t="s">
        <v>2606</v>
      </c>
      <c r="D504" t="s">
        <v>1286</v>
      </c>
      <c r="E504" t="s">
        <v>2696</v>
      </c>
      <c r="F504" t="s">
        <v>1249</v>
      </c>
      <c r="G504" s="3">
        <v>43549</v>
      </c>
      <c r="H504" s="2">
        <v>225500</v>
      </c>
      <c r="I504" s="12">
        <v>20190420</v>
      </c>
      <c r="J504" s="5">
        <v>1</v>
      </c>
      <c r="K504" s="5">
        <f t="shared" si="32"/>
        <v>1</v>
      </c>
      <c r="L504" s="5">
        <f t="shared" si="30"/>
        <v>0</v>
      </c>
      <c r="M504" s="5">
        <f t="shared" si="31"/>
        <v>0</v>
      </c>
      <c r="N504" s="56" t="str">
        <f t="shared" si="33"/>
        <v>Camille Johnson, REALTORS</v>
      </c>
    </row>
    <row r="505" spans="1:14" ht="13.5" customHeight="1" x14ac:dyDescent="0.2">
      <c r="A505" t="s">
        <v>1246</v>
      </c>
      <c r="B505" t="s">
        <v>1535</v>
      </c>
      <c r="C505" t="s">
        <v>1712</v>
      </c>
      <c r="D505" t="s">
        <v>1734</v>
      </c>
      <c r="E505" t="s">
        <v>3193</v>
      </c>
      <c r="F505" t="s">
        <v>1249</v>
      </c>
      <c r="G505" s="3">
        <v>43602</v>
      </c>
      <c r="H505" s="2">
        <v>230000</v>
      </c>
      <c r="I505" s="12">
        <v>20190845</v>
      </c>
      <c r="J505" s="5">
        <v>1</v>
      </c>
      <c r="K505" s="5">
        <f t="shared" si="32"/>
        <v>1</v>
      </c>
      <c r="L505" s="5">
        <f t="shared" si="30"/>
        <v>0</v>
      </c>
      <c r="M505" s="5">
        <f t="shared" si="31"/>
        <v>0</v>
      </c>
      <c r="N505" s="56" t="str">
        <f t="shared" si="33"/>
        <v>Camille Johnson, REALTORS</v>
      </c>
    </row>
    <row r="506" spans="1:14" ht="13.5" customHeight="1" x14ac:dyDescent="0.2">
      <c r="A506" t="s">
        <v>1246</v>
      </c>
      <c r="B506" t="s">
        <v>1535</v>
      </c>
      <c r="C506" t="s">
        <v>1213</v>
      </c>
      <c r="D506" t="s">
        <v>1842</v>
      </c>
      <c r="E506" t="s">
        <v>2128</v>
      </c>
      <c r="F506" t="s">
        <v>6</v>
      </c>
      <c r="G506" s="3">
        <v>43475</v>
      </c>
      <c r="H506" s="2">
        <v>165400</v>
      </c>
      <c r="I506" s="12">
        <v>20182829</v>
      </c>
      <c r="J506" s="5">
        <v>1</v>
      </c>
      <c r="K506" s="5">
        <f t="shared" si="32"/>
        <v>1</v>
      </c>
      <c r="L506" s="5">
        <f t="shared" si="30"/>
        <v>0</v>
      </c>
      <c r="M506" s="5">
        <f t="shared" si="31"/>
        <v>0</v>
      </c>
      <c r="N506" s="56" t="str">
        <f t="shared" si="33"/>
        <v>Camille Johnson, REALTORS</v>
      </c>
    </row>
    <row r="507" spans="1:14" ht="13.5" customHeight="1" x14ac:dyDescent="0.2">
      <c r="A507" t="s">
        <v>1246</v>
      </c>
      <c r="B507" t="s">
        <v>1535</v>
      </c>
      <c r="C507" t="s">
        <v>312</v>
      </c>
      <c r="D507" t="s">
        <v>1842</v>
      </c>
      <c r="E507" t="s">
        <v>2947</v>
      </c>
      <c r="F507" t="s">
        <v>6</v>
      </c>
      <c r="G507" s="3">
        <v>43578</v>
      </c>
      <c r="H507" s="2">
        <v>214000</v>
      </c>
      <c r="I507" s="12">
        <v>20190623</v>
      </c>
      <c r="J507" s="5">
        <v>1</v>
      </c>
      <c r="K507" s="5">
        <f t="shared" si="32"/>
        <v>1</v>
      </c>
      <c r="L507" s="5">
        <f t="shared" si="30"/>
        <v>0</v>
      </c>
      <c r="M507" s="5">
        <f t="shared" si="31"/>
        <v>0</v>
      </c>
      <c r="N507" s="56" t="str">
        <f t="shared" si="33"/>
        <v>Camille Johnson, REALTORS</v>
      </c>
    </row>
    <row r="508" spans="1:14" ht="13.5" customHeight="1" x14ac:dyDescent="0.2">
      <c r="A508" t="s">
        <v>1246</v>
      </c>
      <c r="B508" t="s">
        <v>1535</v>
      </c>
      <c r="C508" t="s">
        <v>795</v>
      </c>
      <c r="D508" t="s">
        <v>1535</v>
      </c>
      <c r="E508" t="s">
        <v>3104</v>
      </c>
      <c r="F508" t="s">
        <v>6</v>
      </c>
      <c r="G508" s="3">
        <v>43594</v>
      </c>
      <c r="H508" s="2">
        <v>417000</v>
      </c>
      <c r="I508" s="12">
        <v>20190685</v>
      </c>
      <c r="J508" s="5">
        <v>1</v>
      </c>
      <c r="K508" s="5">
        <f t="shared" si="32"/>
        <v>1</v>
      </c>
      <c r="L508" s="5">
        <f t="shared" si="30"/>
        <v>0</v>
      </c>
      <c r="M508" s="5">
        <f t="shared" si="31"/>
        <v>0</v>
      </c>
      <c r="N508" s="56" t="str">
        <f>IF(B508="",#REF!,B508)</f>
        <v>Camille Johnson, REALTORS</v>
      </c>
    </row>
    <row r="509" spans="1:14" ht="13.5" customHeight="1" x14ac:dyDescent="0.2">
      <c r="A509" t="s">
        <v>1246</v>
      </c>
      <c r="B509" t="s">
        <v>1535</v>
      </c>
      <c r="C509" t="s">
        <v>326</v>
      </c>
      <c r="D509" t="s">
        <v>1844</v>
      </c>
      <c r="E509" t="s">
        <v>2503</v>
      </c>
      <c r="F509" t="s">
        <v>6</v>
      </c>
      <c r="G509" s="3">
        <v>43528</v>
      </c>
      <c r="H509" s="2">
        <v>180000</v>
      </c>
      <c r="I509" s="12">
        <v>20190203</v>
      </c>
      <c r="J509" s="5">
        <v>1</v>
      </c>
      <c r="K509" s="5">
        <f t="shared" si="32"/>
        <v>1</v>
      </c>
      <c r="L509" s="5">
        <f t="shared" si="30"/>
        <v>0</v>
      </c>
      <c r="M509" s="5">
        <f t="shared" si="31"/>
        <v>0</v>
      </c>
      <c r="N509" s="56" t="str">
        <f>IF(B509="",#REF!,B509)</f>
        <v>Camille Johnson, REALTORS</v>
      </c>
    </row>
    <row r="510" spans="1:14" ht="13.5" customHeight="1" x14ac:dyDescent="0.2">
      <c r="A510" t="s">
        <v>2066</v>
      </c>
      <c r="B510" t="s">
        <v>1842</v>
      </c>
      <c r="C510" t="s">
        <v>710</v>
      </c>
      <c r="D510" t="s">
        <v>303</v>
      </c>
      <c r="E510" t="s">
        <v>3101</v>
      </c>
      <c r="F510" t="s">
        <v>6</v>
      </c>
      <c r="G510" s="3">
        <v>43594</v>
      </c>
      <c r="H510" s="2">
        <v>171000</v>
      </c>
      <c r="I510" s="12">
        <v>20190839</v>
      </c>
      <c r="J510" s="5">
        <v>1</v>
      </c>
      <c r="K510" s="5">
        <f t="shared" si="32"/>
        <v>1</v>
      </c>
      <c r="L510" s="5">
        <f t="shared" si="30"/>
        <v>0</v>
      </c>
      <c r="M510" s="5">
        <f t="shared" si="31"/>
        <v>0</v>
      </c>
      <c r="N510" s="56" t="str">
        <f t="shared" si="33"/>
        <v>Coldwell Banker Apex, REALTORS</v>
      </c>
    </row>
    <row r="511" spans="1:14" ht="13.5" customHeight="1" x14ac:dyDescent="0.2">
      <c r="A511" t="s">
        <v>2066</v>
      </c>
      <c r="B511" t="s">
        <v>1842</v>
      </c>
      <c r="C511" t="s">
        <v>1826</v>
      </c>
      <c r="D511" t="s">
        <v>1734</v>
      </c>
      <c r="E511" t="s">
        <v>2237</v>
      </c>
      <c r="F511" t="s">
        <v>6</v>
      </c>
      <c r="G511" s="3">
        <v>43494</v>
      </c>
      <c r="H511" s="2">
        <v>172000</v>
      </c>
      <c r="I511" s="12">
        <v>20190085</v>
      </c>
      <c r="J511" s="5">
        <v>1</v>
      </c>
      <c r="K511" s="5">
        <f t="shared" si="32"/>
        <v>1</v>
      </c>
      <c r="L511" s="5">
        <f t="shared" si="30"/>
        <v>0</v>
      </c>
      <c r="M511" s="5">
        <f t="shared" si="31"/>
        <v>0</v>
      </c>
      <c r="N511" s="56" t="str">
        <f t="shared" si="33"/>
        <v>Coldwell Banker Apex, REALTORS</v>
      </c>
    </row>
    <row r="512" spans="1:14" ht="13.5" customHeight="1" x14ac:dyDescent="0.2">
      <c r="A512" t="s">
        <v>2066</v>
      </c>
      <c r="B512" t="s">
        <v>1842</v>
      </c>
      <c r="C512" t="s">
        <v>2012</v>
      </c>
      <c r="D512" t="s">
        <v>1976</v>
      </c>
      <c r="E512" t="s">
        <v>2539</v>
      </c>
      <c r="F512" t="s">
        <v>6</v>
      </c>
      <c r="G512" s="3">
        <v>43531</v>
      </c>
      <c r="H512" s="2">
        <v>220000</v>
      </c>
      <c r="I512" s="12">
        <v>20190245</v>
      </c>
      <c r="J512" s="5">
        <v>1</v>
      </c>
      <c r="K512" s="5">
        <f t="shared" si="32"/>
        <v>1</v>
      </c>
      <c r="L512" s="5">
        <f t="shared" si="30"/>
        <v>0</v>
      </c>
      <c r="M512" s="5">
        <f t="shared" si="31"/>
        <v>0</v>
      </c>
      <c r="N512" s="56" t="str">
        <f t="shared" si="33"/>
        <v>Coldwell Banker Apex, REALTORS</v>
      </c>
    </row>
    <row r="513" spans="1:14" ht="13.5" customHeight="1" x14ac:dyDescent="0.2">
      <c r="A513" t="s">
        <v>2066</v>
      </c>
      <c r="B513" t="s">
        <v>1842</v>
      </c>
      <c r="C513" t="s">
        <v>955</v>
      </c>
      <c r="D513" t="s">
        <v>1036</v>
      </c>
      <c r="E513" t="s">
        <v>2825</v>
      </c>
      <c r="F513" t="s">
        <v>6</v>
      </c>
      <c r="G513" s="3">
        <v>43564</v>
      </c>
      <c r="H513" s="2">
        <v>265000</v>
      </c>
      <c r="I513" s="12">
        <v>20190620</v>
      </c>
      <c r="J513" s="5">
        <v>1</v>
      </c>
      <c r="K513" s="5">
        <f t="shared" si="32"/>
        <v>1</v>
      </c>
      <c r="L513" s="5">
        <f t="shared" si="30"/>
        <v>0</v>
      </c>
      <c r="M513" s="5">
        <f t="shared" si="31"/>
        <v>0</v>
      </c>
      <c r="N513" s="56" t="str">
        <f t="shared" si="33"/>
        <v>Coldwell Banker Apex, REALTORS</v>
      </c>
    </row>
    <row r="514" spans="1:14" ht="13.5" customHeight="1" x14ac:dyDescent="0.2">
      <c r="A514" t="s">
        <v>2066</v>
      </c>
      <c r="B514" t="s">
        <v>1842</v>
      </c>
      <c r="C514" t="s">
        <v>1732</v>
      </c>
      <c r="D514" t="s">
        <v>1475</v>
      </c>
      <c r="E514" t="s">
        <v>3136</v>
      </c>
      <c r="F514" t="s">
        <v>123</v>
      </c>
      <c r="G514" s="3">
        <v>43595</v>
      </c>
      <c r="H514" s="2">
        <v>230000</v>
      </c>
      <c r="I514" s="12" t="s">
        <v>838</v>
      </c>
      <c r="J514" s="5">
        <v>1</v>
      </c>
      <c r="K514" s="5">
        <f t="shared" si="32"/>
        <v>0</v>
      </c>
      <c r="L514" s="5">
        <f t="shared" si="30"/>
        <v>0</v>
      </c>
      <c r="M514" s="5">
        <f t="shared" si="31"/>
        <v>0</v>
      </c>
      <c r="N514" s="56" t="str">
        <f t="shared" si="33"/>
        <v>Coldwell Banker Apex, REALTORS</v>
      </c>
    </row>
    <row r="515" spans="1:14" ht="13.5" customHeight="1" x14ac:dyDescent="0.2">
      <c r="A515" t="s">
        <v>2066</v>
      </c>
      <c r="B515" t="s">
        <v>1842</v>
      </c>
      <c r="C515" t="s">
        <v>2066</v>
      </c>
      <c r="D515" t="s">
        <v>1842</v>
      </c>
      <c r="E515" t="s">
        <v>2742</v>
      </c>
      <c r="F515" t="s">
        <v>6</v>
      </c>
      <c r="G515" s="3">
        <v>43553</v>
      </c>
      <c r="H515" s="2">
        <v>116000</v>
      </c>
      <c r="I515" s="12">
        <v>20190446</v>
      </c>
      <c r="J515" s="5">
        <v>1</v>
      </c>
      <c r="K515" s="5">
        <f t="shared" si="32"/>
        <v>1</v>
      </c>
      <c r="L515" s="5">
        <f t="shared" si="30"/>
        <v>1</v>
      </c>
      <c r="M515" s="5">
        <f t="shared" si="31"/>
        <v>1</v>
      </c>
      <c r="N515" s="56" t="str">
        <f t="shared" si="33"/>
        <v>Coldwell Banker Apex, REALTORS</v>
      </c>
    </row>
    <row r="516" spans="1:14" ht="13.5" customHeight="1" x14ac:dyDescent="0.2">
      <c r="A516" t="s">
        <v>2066</v>
      </c>
      <c r="B516" t="s">
        <v>1842</v>
      </c>
      <c r="C516" t="s">
        <v>1906</v>
      </c>
      <c r="D516" t="s">
        <v>1099</v>
      </c>
      <c r="E516" t="s">
        <v>2741</v>
      </c>
      <c r="F516" t="s">
        <v>6</v>
      </c>
      <c r="G516" s="3">
        <v>43553</v>
      </c>
      <c r="H516" s="2">
        <v>267500</v>
      </c>
      <c r="I516" s="12">
        <v>20190502</v>
      </c>
      <c r="J516" s="5">
        <v>1</v>
      </c>
      <c r="K516" s="5">
        <f t="shared" si="32"/>
        <v>1</v>
      </c>
      <c r="L516" s="5">
        <f t="shared" ref="L516:L579" si="34">IF(A516=C516,1,0)</f>
        <v>0</v>
      </c>
      <c r="M516" s="5">
        <f t="shared" ref="M516:M579" si="35">+IF(L516=1,IF(K516=1,1,0),0)</f>
        <v>0</v>
      </c>
      <c r="N516" s="56" t="str">
        <f t="shared" si="33"/>
        <v>Coldwell Banker Apex, REALTORS</v>
      </c>
    </row>
    <row r="517" spans="1:14" ht="13.5" customHeight="1" x14ac:dyDescent="0.2">
      <c r="A517" t="s">
        <v>2066</v>
      </c>
      <c r="B517" t="s">
        <v>1842</v>
      </c>
      <c r="C517" t="s">
        <v>1544</v>
      </c>
      <c r="D517" t="s">
        <v>1734</v>
      </c>
      <c r="E517" t="s">
        <v>2367</v>
      </c>
      <c r="F517" t="s">
        <v>6</v>
      </c>
      <c r="G517" s="3">
        <v>43511</v>
      </c>
      <c r="H517" s="2">
        <v>203500</v>
      </c>
      <c r="I517" s="12">
        <v>20190070</v>
      </c>
      <c r="J517" s="5">
        <v>1</v>
      </c>
      <c r="K517" s="5">
        <f t="shared" ref="K517:K580" si="36">IF(I517="did not close",0,IF(I517="",0,1))</f>
        <v>1</v>
      </c>
      <c r="L517" s="5">
        <f t="shared" si="34"/>
        <v>0</v>
      </c>
      <c r="M517" s="5">
        <f t="shared" si="35"/>
        <v>0</v>
      </c>
      <c r="N517" s="56" t="str">
        <f>IF(B517="",#REF!,B517)</f>
        <v>Coldwell Banker Apex, REALTORS</v>
      </c>
    </row>
    <row r="518" spans="1:14" ht="13.5" customHeight="1" x14ac:dyDescent="0.2">
      <c r="A518" t="s">
        <v>2066</v>
      </c>
      <c r="B518" t="s">
        <v>1842</v>
      </c>
      <c r="C518" t="s">
        <v>1702</v>
      </c>
      <c r="D518" t="s">
        <v>1535</v>
      </c>
      <c r="E518" t="s">
        <v>3127</v>
      </c>
      <c r="F518" t="s">
        <v>6</v>
      </c>
      <c r="G518" s="3">
        <v>43595</v>
      </c>
      <c r="H518" s="2">
        <v>191750</v>
      </c>
      <c r="I518" s="12">
        <v>20190632</v>
      </c>
      <c r="J518" s="5">
        <v>1</v>
      </c>
      <c r="K518" s="5">
        <f t="shared" si="36"/>
        <v>1</v>
      </c>
      <c r="L518" s="5">
        <f t="shared" si="34"/>
        <v>0</v>
      </c>
      <c r="M518" s="5">
        <f t="shared" si="35"/>
        <v>0</v>
      </c>
      <c r="N518" s="56" t="str">
        <f t="shared" si="33"/>
        <v>Coldwell Banker Apex, REALTORS</v>
      </c>
    </row>
    <row r="519" spans="1:14" ht="13.5" customHeight="1" x14ac:dyDescent="0.2">
      <c r="A519" t="s">
        <v>2066</v>
      </c>
      <c r="B519" t="s">
        <v>1842</v>
      </c>
      <c r="C519" t="s">
        <v>316</v>
      </c>
      <c r="D519" t="s">
        <v>1971</v>
      </c>
      <c r="E519" t="s">
        <v>2532</v>
      </c>
      <c r="F519" t="s">
        <v>1249</v>
      </c>
      <c r="G519" s="3">
        <v>43531</v>
      </c>
      <c r="H519" s="2">
        <v>150100</v>
      </c>
      <c r="I519" s="12" t="s">
        <v>838</v>
      </c>
      <c r="J519" s="5">
        <v>1</v>
      </c>
      <c r="K519" s="5">
        <f t="shared" si="36"/>
        <v>0</v>
      </c>
      <c r="L519" s="5">
        <f t="shared" si="34"/>
        <v>0</v>
      </c>
      <c r="M519" s="5">
        <f t="shared" si="35"/>
        <v>0</v>
      </c>
      <c r="N519" s="56" t="str">
        <f t="shared" si="33"/>
        <v>Coldwell Banker Apex, REALTORS</v>
      </c>
    </row>
    <row r="520" spans="1:14" ht="13.5" customHeight="1" x14ac:dyDescent="0.2">
      <c r="A520" t="s">
        <v>2066</v>
      </c>
      <c r="B520" t="s">
        <v>1842</v>
      </c>
      <c r="C520" t="s">
        <v>316</v>
      </c>
      <c r="D520" t="s">
        <v>1971</v>
      </c>
      <c r="E520" t="s">
        <v>2949</v>
      </c>
      <c r="F520" t="s">
        <v>6</v>
      </c>
      <c r="G520" s="3">
        <v>43578</v>
      </c>
      <c r="H520" s="2">
        <v>170000</v>
      </c>
      <c r="I520" s="12">
        <v>20190653</v>
      </c>
      <c r="J520" s="5">
        <v>1</v>
      </c>
      <c r="K520" s="5">
        <f t="shared" si="36"/>
        <v>1</v>
      </c>
      <c r="L520" s="5">
        <f t="shared" si="34"/>
        <v>0</v>
      </c>
      <c r="M520" s="5">
        <f t="shared" si="35"/>
        <v>0</v>
      </c>
      <c r="N520" s="56" t="str">
        <f>IF(B520="",#REF!,B520)</f>
        <v>Coldwell Banker Apex, REALTORS</v>
      </c>
    </row>
    <row r="521" spans="1:14" ht="13.5" customHeight="1" x14ac:dyDescent="0.2">
      <c r="A521" t="s">
        <v>2066</v>
      </c>
      <c r="B521" t="s">
        <v>1842</v>
      </c>
      <c r="C521" t="s">
        <v>566</v>
      </c>
      <c r="D521" t="s">
        <v>1842</v>
      </c>
      <c r="E521" t="s">
        <v>2287</v>
      </c>
      <c r="F521" t="s">
        <v>6</v>
      </c>
      <c r="G521" s="3">
        <v>43497</v>
      </c>
      <c r="H521" s="2">
        <v>355000</v>
      </c>
      <c r="I521" s="12">
        <v>20190011</v>
      </c>
      <c r="J521" s="5">
        <v>1</v>
      </c>
      <c r="K521" s="5">
        <f t="shared" si="36"/>
        <v>1</v>
      </c>
      <c r="L521" s="5">
        <f t="shared" si="34"/>
        <v>0</v>
      </c>
      <c r="M521" s="5">
        <f t="shared" si="35"/>
        <v>0</v>
      </c>
      <c r="N521" s="56" t="str">
        <f t="shared" si="33"/>
        <v>Coldwell Banker Apex, REALTORS</v>
      </c>
    </row>
    <row r="522" spans="1:14" ht="13.5" customHeight="1" x14ac:dyDescent="0.2">
      <c r="A522" t="s">
        <v>2066</v>
      </c>
      <c r="B522" t="s">
        <v>1842</v>
      </c>
      <c r="C522" t="s">
        <v>1918</v>
      </c>
      <c r="D522" t="s">
        <v>1840</v>
      </c>
      <c r="E522" t="s">
        <v>716</v>
      </c>
      <c r="F522" t="s">
        <v>6</v>
      </c>
      <c r="G522" s="3">
        <v>43563</v>
      </c>
      <c r="H522" s="2">
        <v>197700</v>
      </c>
      <c r="I522" s="12">
        <v>20190534</v>
      </c>
      <c r="J522" s="5">
        <v>1</v>
      </c>
      <c r="K522" s="5">
        <f t="shared" si="36"/>
        <v>1</v>
      </c>
      <c r="L522" s="5">
        <f t="shared" si="34"/>
        <v>0</v>
      </c>
      <c r="M522" s="5">
        <f t="shared" si="35"/>
        <v>0</v>
      </c>
      <c r="N522" s="56" t="str">
        <f t="shared" si="33"/>
        <v>Coldwell Banker Apex, REALTORS</v>
      </c>
    </row>
    <row r="523" spans="1:14" ht="13.5" customHeight="1" x14ac:dyDescent="0.2">
      <c r="A523" t="s">
        <v>1721</v>
      </c>
      <c r="B523" t="s">
        <v>5</v>
      </c>
      <c r="C523" t="s">
        <v>1721</v>
      </c>
      <c r="D523" t="s">
        <v>5</v>
      </c>
      <c r="E523" t="s">
        <v>2228</v>
      </c>
      <c r="F523" t="s">
        <v>1209</v>
      </c>
      <c r="G523" s="3">
        <v>43493</v>
      </c>
      <c r="H523" s="2">
        <v>96000</v>
      </c>
      <c r="I523" s="12" t="s">
        <v>838</v>
      </c>
      <c r="J523" s="5">
        <v>1</v>
      </c>
      <c r="K523" s="5">
        <f t="shared" si="36"/>
        <v>0</v>
      </c>
      <c r="L523" s="5">
        <f t="shared" si="34"/>
        <v>1</v>
      </c>
      <c r="M523" s="5">
        <f t="shared" si="35"/>
        <v>0</v>
      </c>
      <c r="N523" s="56" t="str">
        <f t="shared" si="33"/>
        <v>Magnolia Realty</v>
      </c>
    </row>
    <row r="524" spans="1:14" ht="13.5" customHeight="1" x14ac:dyDescent="0.2">
      <c r="A524" t="s">
        <v>1906</v>
      </c>
      <c r="B524" t="s">
        <v>1099</v>
      </c>
      <c r="C524" t="s">
        <v>1553</v>
      </c>
      <c r="D524" t="s">
        <v>1842</v>
      </c>
      <c r="E524" t="s">
        <v>2822</v>
      </c>
      <c r="F524" t="s">
        <v>6</v>
      </c>
      <c r="G524" s="3">
        <v>43563</v>
      </c>
      <c r="H524" s="2">
        <v>245000</v>
      </c>
      <c r="I524" s="12" t="s">
        <v>838</v>
      </c>
      <c r="J524" s="5">
        <v>1</v>
      </c>
      <c r="K524" s="5">
        <f t="shared" si="36"/>
        <v>0</v>
      </c>
      <c r="L524" s="5">
        <f t="shared" si="34"/>
        <v>0</v>
      </c>
      <c r="M524" s="5">
        <f t="shared" si="35"/>
        <v>0</v>
      </c>
      <c r="N524" s="56" t="str">
        <f t="shared" si="33"/>
        <v>Keller Williams Realty - Waco</v>
      </c>
    </row>
    <row r="525" spans="1:14" ht="13.5" customHeight="1" x14ac:dyDescent="0.2">
      <c r="A525" t="s">
        <v>1906</v>
      </c>
      <c r="B525" t="s">
        <v>1099</v>
      </c>
      <c r="C525" t="s">
        <v>1882</v>
      </c>
      <c r="D525" t="s">
        <v>1535</v>
      </c>
      <c r="E525" t="s">
        <v>2125</v>
      </c>
      <c r="F525" t="s">
        <v>6</v>
      </c>
      <c r="G525" s="3">
        <v>43474</v>
      </c>
      <c r="H525" s="2">
        <v>235000</v>
      </c>
      <c r="I525" s="12" t="s">
        <v>838</v>
      </c>
      <c r="J525" s="5">
        <v>1</v>
      </c>
      <c r="K525" s="5">
        <f t="shared" si="36"/>
        <v>0</v>
      </c>
      <c r="L525" s="5">
        <f t="shared" si="34"/>
        <v>0</v>
      </c>
      <c r="M525" s="5">
        <f t="shared" si="35"/>
        <v>0</v>
      </c>
      <c r="N525" s="56" t="str">
        <f t="shared" si="33"/>
        <v>Keller Williams Realty - Waco</v>
      </c>
    </row>
    <row r="526" spans="1:14" ht="13.5" customHeight="1" x14ac:dyDescent="0.2">
      <c r="A526" t="s">
        <v>1906</v>
      </c>
      <c r="B526" t="s">
        <v>1099</v>
      </c>
      <c r="C526" t="s">
        <v>1906</v>
      </c>
      <c r="D526" t="s">
        <v>1099</v>
      </c>
      <c r="E526" t="s">
        <v>2481</v>
      </c>
      <c r="F526" t="s">
        <v>425</v>
      </c>
      <c r="G526" s="3">
        <v>43525</v>
      </c>
      <c r="H526" s="2">
        <v>730000</v>
      </c>
      <c r="I526" s="12" t="s">
        <v>838</v>
      </c>
      <c r="J526" s="5">
        <v>1</v>
      </c>
      <c r="K526" s="5">
        <f t="shared" si="36"/>
        <v>0</v>
      </c>
      <c r="L526" s="5">
        <f t="shared" si="34"/>
        <v>1</v>
      </c>
      <c r="M526" s="5">
        <f t="shared" si="35"/>
        <v>0</v>
      </c>
      <c r="N526" s="56" t="str">
        <f t="shared" si="33"/>
        <v>Keller Williams Realty - Waco</v>
      </c>
    </row>
    <row r="527" spans="1:14" ht="13.5" customHeight="1" x14ac:dyDescent="0.2">
      <c r="A527" t="s">
        <v>1906</v>
      </c>
      <c r="B527" t="s">
        <v>1099</v>
      </c>
      <c r="C527" t="s">
        <v>1906</v>
      </c>
      <c r="D527" t="s">
        <v>1099</v>
      </c>
      <c r="E527" t="s">
        <v>2600</v>
      </c>
      <c r="F527" t="s">
        <v>6</v>
      </c>
      <c r="G527" s="3">
        <v>43538</v>
      </c>
      <c r="H527" s="2">
        <v>307000</v>
      </c>
      <c r="I527" s="12" t="s">
        <v>838</v>
      </c>
      <c r="J527" s="5">
        <v>1</v>
      </c>
      <c r="K527" s="5">
        <f t="shared" si="36"/>
        <v>0</v>
      </c>
      <c r="L527" s="5">
        <f t="shared" si="34"/>
        <v>1</v>
      </c>
      <c r="M527" s="5">
        <f t="shared" si="35"/>
        <v>0</v>
      </c>
      <c r="N527" s="56" t="str">
        <f t="shared" si="33"/>
        <v>Keller Williams Realty - Waco</v>
      </c>
    </row>
    <row r="528" spans="1:14" ht="13.5" customHeight="1" x14ac:dyDescent="0.2">
      <c r="A528" t="s">
        <v>1906</v>
      </c>
      <c r="B528" t="s">
        <v>1099</v>
      </c>
      <c r="C528" t="s">
        <v>1906</v>
      </c>
      <c r="D528" t="s">
        <v>1099</v>
      </c>
      <c r="E528" t="s">
        <v>3324</v>
      </c>
      <c r="F528" t="s">
        <v>425</v>
      </c>
      <c r="G528" s="3">
        <v>43615</v>
      </c>
      <c r="H528" s="2">
        <v>99350</v>
      </c>
      <c r="I528" s="12" t="s">
        <v>838</v>
      </c>
      <c r="J528" s="5">
        <v>1</v>
      </c>
      <c r="K528" s="5">
        <f t="shared" si="36"/>
        <v>0</v>
      </c>
      <c r="L528" s="5">
        <f t="shared" si="34"/>
        <v>1</v>
      </c>
      <c r="M528" s="5">
        <f t="shared" si="35"/>
        <v>0</v>
      </c>
      <c r="N528" s="56" t="str">
        <f t="shared" si="33"/>
        <v>Keller Williams Realty - Waco</v>
      </c>
    </row>
    <row r="529" spans="1:14" ht="13.5" customHeight="1" x14ac:dyDescent="0.2">
      <c r="A529" t="s">
        <v>1848</v>
      </c>
      <c r="B529" t="s">
        <v>1036</v>
      </c>
      <c r="C529" t="s">
        <v>1210</v>
      </c>
      <c r="D529" t="s">
        <v>991</v>
      </c>
      <c r="E529" t="s">
        <v>2210</v>
      </c>
      <c r="F529" t="s">
        <v>120</v>
      </c>
      <c r="G529" s="3">
        <v>43489</v>
      </c>
      <c r="H529" s="2">
        <v>88400</v>
      </c>
      <c r="I529" s="12" t="s">
        <v>838</v>
      </c>
      <c r="J529" s="5">
        <v>1</v>
      </c>
      <c r="K529" s="5">
        <f t="shared" si="36"/>
        <v>0</v>
      </c>
      <c r="L529" s="5">
        <f t="shared" si="34"/>
        <v>0</v>
      </c>
      <c r="M529" s="5">
        <f t="shared" si="35"/>
        <v>0</v>
      </c>
      <c r="N529" s="56" t="str">
        <f>IF(B529="",#REF!,B529)</f>
        <v>Bentwood Realty</v>
      </c>
    </row>
    <row r="530" spans="1:14" ht="13.5" customHeight="1" x14ac:dyDescent="0.2">
      <c r="A530" t="s">
        <v>1848</v>
      </c>
      <c r="B530" t="s">
        <v>1036</v>
      </c>
      <c r="C530" t="s">
        <v>764</v>
      </c>
      <c r="D530" t="s">
        <v>1842</v>
      </c>
      <c r="E530" t="s">
        <v>2360</v>
      </c>
      <c r="F530" t="s">
        <v>6</v>
      </c>
      <c r="G530" s="3">
        <v>43510</v>
      </c>
      <c r="H530" s="2">
        <v>240000</v>
      </c>
      <c r="I530" s="12" t="s">
        <v>838</v>
      </c>
      <c r="J530" s="5">
        <v>1</v>
      </c>
      <c r="K530" s="5">
        <f t="shared" si="36"/>
        <v>0</v>
      </c>
      <c r="L530" s="5">
        <f t="shared" si="34"/>
        <v>0</v>
      </c>
      <c r="M530" s="5">
        <f t="shared" si="35"/>
        <v>0</v>
      </c>
      <c r="N530" s="56" t="str">
        <f t="shared" si="33"/>
        <v>Bentwood Realty</v>
      </c>
    </row>
    <row r="531" spans="1:14" ht="13.5" customHeight="1" x14ac:dyDescent="0.2">
      <c r="A531" t="s">
        <v>1848</v>
      </c>
      <c r="B531" t="s">
        <v>1036</v>
      </c>
      <c r="C531" t="s">
        <v>1848</v>
      </c>
      <c r="D531" t="s">
        <v>1036</v>
      </c>
      <c r="E531" t="s">
        <v>2117</v>
      </c>
      <c r="F531" t="s">
        <v>6</v>
      </c>
      <c r="G531" s="3">
        <v>43472</v>
      </c>
      <c r="H531" s="2">
        <v>164500</v>
      </c>
      <c r="I531" s="12" t="s">
        <v>838</v>
      </c>
      <c r="J531" s="5">
        <v>1</v>
      </c>
      <c r="K531" s="5">
        <f t="shared" si="36"/>
        <v>0</v>
      </c>
      <c r="L531" s="5">
        <f t="shared" si="34"/>
        <v>1</v>
      </c>
      <c r="M531" s="5">
        <f t="shared" si="35"/>
        <v>0</v>
      </c>
      <c r="N531" s="56" t="str">
        <f t="shared" si="33"/>
        <v>Bentwood Realty</v>
      </c>
    </row>
    <row r="532" spans="1:14" ht="13.5" customHeight="1" x14ac:dyDescent="0.2">
      <c r="A532" t="s">
        <v>1848</v>
      </c>
      <c r="B532" t="s">
        <v>1036</v>
      </c>
      <c r="C532" t="s">
        <v>1450</v>
      </c>
      <c r="D532" t="s">
        <v>1036</v>
      </c>
      <c r="E532" t="s">
        <v>2794</v>
      </c>
      <c r="F532" t="s">
        <v>6</v>
      </c>
      <c r="G532" s="3">
        <v>43560</v>
      </c>
      <c r="H532" s="2">
        <v>170000</v>
      </c>
      <c r="I532" s="12" t="s">
        <v>838</v>
      </c>
      <c r="J532" s="5">
        <v>1</v>
      </c>
      <c r="K532" s="5">
        <f t="shared" si="36"/>
        <v>0</v>
      </c>
      <c r="L532" s="5">
        <f t="shared" si="34"/>
        <v>0</v>
      </c>
      <c r="M532" s="5">
        <f t="shared" si="35"/>
        <v>0</v>
      </c>
      <c r="N532" s="56" t="str">
        <f t="shared" si="33"/>
        <v>Bentwood Realty</v>
      </c>
    </row>
    <row r="533" spans="1:14" ht="13.5" customHeight="1" x14ac:dyDescent="0.2">
      <c r="A533" t="s">
        <v>1848</v>
      </c>
      <c r="B533" t="s">
        <v>1036</v>
      </c>
      <c r="C533" t="s">
        <v>1691</v>
      </c>
      <c r="D533" t="s">
        <v>5</v>
      </c>
      <c r="E533" t="s">
        <v>2676</v>
      </c>
      <c r="F533" t="s">
        <v>7</v>
      </c>
      <c r="G533" s="3">
        <v>43546</v>
      </c>
      <c r="H533" s="2">
        <v>149900</v>
      </c>
      <c r="I533" s="12" t="s">
        <v>838</v>
      </c>
      <c r="J533" s="5">
        <v>1</v>
      </c>
      <c r="K533" s="5">
        <f t="shared" si="36"/>
        <v>0</v>
      </c>
      <c r="L533" s="5">
        <f t="shared" si="34"/>
        <v>0</v>
      </c>
      <c r="M533" s="5">
        <f t="shared" si="35"/>
        <v>0</v>
      </c>
      <c r="N533" s="56" t="str">
        <f t="shared" ref="N533:N578" si="37">IF(B533="",B532,B533)</f>
        <v>Bentwood Realty</v>
      </c>
    </row>
    <row r="534" spans="1:14" ht="13.5" customHeight="1" x14ac:dyDescent="0.2">
      <c r="A534" t="s">
        <v>1848</v>
      </c>
      <c r="B534" t="s">
        <v>1036</v>
      </c>
      <c r="C534" t="s">
        <v>1942</v>
      </c>
      <c r="D534" t="s">
        <v>1180</v>
      </c>
      <c r="E534" t="s">
        <v>2972</v>
      </c>
      <c r="F534" t="s">
        <v>6</v>
      </c>
      <c r="G534" s="3">
        <v>43581</v>
      </c>
      <c r="H534" s="2">
        <v>248000</v>
      </c>
      <c r="I534" s="12" t="s">
        <v>838</v>
      </c>
      <c r="J534" s="5">
        <v>1</v>
      </c>
      <c r="K534" s="5">
        <f t="shared" si="36"/>
        <v>0</v>
      </c>
      <c r="L534" s="5">
        <f t="shared" si="34"/>
        <v>0</v>
      </c>
      <c r="M534" s="5">
        <f t="shared" si="35"/>
        <v>0</v>
      </c>
      <c r="N534" s="56" t="str">
        <f t="shared" si="37"/>
        <v>Bentwood Realty</v>
      </c>
    </row>
    <row r="535" spans="1:14" ht="13.5" customHeight="1" x14ac:dyDescent="0.2">
      <c r="A535" t="s">
        <v>1848</v>
      </c>
      <c r="B535" t="s">
        <v>1036</v>
      </c>
      <c r="C535" t="s">
        <v>1040</v>
      </c>
      <c r="D535" t="s">
        <v>5</v>
      </c>
      <c r="E535" t="s">
        <v>1717</v>
      </c>
      <c r="F535" t="s">
        <v>6</v>
      </c>
      <c r="G535" s="3">
        <v>43564</v>
      </c>
      <c r="H535" s="2">
        <v>188500</v>
      </c>
      <c r="I535" s="12" t="s">
        <v>838</v>
      </c>
      <c r="J535" s="5">
        <v>1</v>
      </c>
      <c r="K535" s="5">
        <f t="shared" si="36"/>
        <v>0</v>
      </c>
      <c r="L535" s="5">
        <f t="shared" si="34"/>
        <v>0</v>
      </c>
      <c r="M535" s="5">
        <f t="shared" si="35"/>
        <v>0</v>
      </c>
      <c r="N535" s="56" t="str">
        <f t="shared" si="37"/>
        <v>Bentwood Realty</v>
      </c>
    </row>
    <row r="536" spans="1:14" ht="13.5" customHeight="1" x14ac:dyDescent="0.2">
      <c r="A536" t="s">
        <v>1848</v>
      </c>
      <c r="B536" t="s">
        <v>1036</v>
      </c>
      <c r="C536" t="s">
        <v>366</v>
      </c>
      <c r="D536" t="s">
        <v>889</v>
      </c>
      <c r="E536" t="s">
        <v>2049</v>
      </c>
      <c r="F536" t="s">
        <v>6</v>
      </c>
      <c r="G536" s="3">
        <v>43580</v>
      </c>
      <c r="H536" s="2">
        <v>91500</v>
      </c>
      <c r="I536" s="12" t="s">
        <v>838</v>
      </c>
      <c r="J536" s="5">
        <v>1</v>
      </c>
      <c r="K536" s="5">
        <f t="shared" si="36"/>
        <v>0</v>
      </c>
      <c r="L536" s="5">
        <f t="shared" si="34"/>
        <v>0</v>
      </c>
      <c r="M536" s="5">
        <f t="shared" si="35"/>
        <v>0</v>
      </c>
      <c r="N536" s="56" t="str">
        <f>IF(B536="",#REF!,B536)</f>
        <v>Bentwood Realty</v>
      </c>
    </row>
    <row r="537" spans="1:14" ht="13.5" customHeight="1" x14ac:dyDescent="0.2">
      <c r="A537" t="s">
        <v>1864</v>
      </c>
      <c r="B537" t="s">
        <v>1087</v>
      </c>
      <c r="C537" t="s">
        <v>851</v>
      </c>
      <c r="D537" t="s">
        <v>993</v>
      </c>
      <c r="E537" t="s">
        <v>2586</v>
      </c>
      <c r="F537" t="s">
        <v>1249</v>
      </c>
      <c r="G537" s="3">
        <v>43537</v>
      </c>
      <c r="H537" s="2">
        <v>188000</v>
      </c>
      <c r="I537" s="12" t="s">
        <v>838</v>
      </c>
      <c r="J537" s="5">
        <v>1</v>
      </c>
      <c r="K537" s="5">
        <f t="shared" si="36"/>
        <v>0</v>
      </c>
      <c r="L537" s="5">
        <f t="shared" si="34"/>
        <v>0</v>
      </c>
      <c r="M537" s="5">
        <f t="shared" si="35"/>
        <v>0</v>
      </c>
      <c r="N537" s="56" t="str">
        <f>IF(B537="",#REF!,B537)</f>
        <v>Texas Premier Realty</v>
      </c>
    </row>
    <row r="538" spans="1:14" ht="13.5" customHeight="1" x14ac:dyDescent="0.2">
      <c r="A538" t="s">
        <v>1864</v>
      </c>
      <c r="B538" t="s">
        <v>1087</v>
      </c>
      <c r="C538" t="s">
        <v>1864</v>
      </c>
      <c r="D538" t="s">
        <v>1087</v>
      </c>
      <c r="E538" t="s">
        <v>3018</v>
      </c>
      <c r="F538" t="s">
        <v>6</v>
      </c>
      <c r="G538" s="3">
        <v>43585</v>
      </c>
      <c r="H538" s="2">
        <v>51000</v>
      </c>
      <c r="I538" s="12" t="s">
        <v>838</v>
      </c>
      <c r="J538" s="5">
        <v>1</v>
      </c>
      <c r="K538" s="5">
        <f t="shared" si="36"/>
        <v>0</v>
      </c>
      <c r="L538" s="5">
        <f t="shared" si="34"/>
        <v>1</v>
      </c>
      <c r="M538" s="5">
        <f t="shared" si="35"/>
        <v>0</v>
      </c>
      <c r="N538" s="56" t="str">
        <f>IF(B538="",#REF!,B538)</f>
        <v>Texas Premier Realty</v>
      </c>
    </row>
    <row r="539" spans="1:14" ht="13.5" customHeight="1" x14ac:dyDescent="0.2">
      <c r="A539" t="s">
        <v>1864</v>
      </c>
      <c r="B539" t="s">
        <v>1087</v>
      </c>
      <c r="C539" t="s">
        <v>2072</v>
      </c>
      <c r="D539" t="s">
        <v>1858</v>
      </c>
      <c r="E539" t="s">
        <v>3332</v>
      </c>
      <c r="F539" t="s">
        <v>7</v>
      </c>
      <c r="G539" s="3">
        <v>43616</v>
      </c>
      <c r="H539" s="2">
        <v>120000</v>
      </c>
      <c r="I539" s="12" t="s">
        <v>838</v>
      </c>
      <c r="J539" s="5">
        <v>1</v>
      </c>
      <c r="K539" s="5">
        <f t="shared" si="36"/>
        <v>0</v>
      </c>
      <c r="L539" s="5">
        <f t="shared" si="34"/>
        <v>0</v>
      </c>
      <c r="M539" s="5">
        <f t="shared" si="35"/>
        <v>0</v>
      </c>
      <c r="N539" s="56" t="str">
        <f t="shared" si="37"/>
        <v>Texas Premier Realty</v>
      </c>
    </row>
    <row r="540" spans="1:14" ht="13.5" customHeight="1" x14ac:dyDescent="0.2">
      <c r="A540" t="s">
        <v>1864</v>
      </c>
      <c r="B540" t="s">
        <v>1087</v>
      </c>
      <c r="C540" t="s">
        <v>1401</v>
      </c>
      <c r="D540" t="s">
        <v>1842</v>
      </c>
      <c r="E540" t="s">
        <v>1218</v>
      </c>
      <c r="F540" t="s">
        <v>6</v>
      </c>
      <c r="G540" s="3">
        <v>43585</v>
      </c>
      <c r="H540" s="2">
        <v>195750</v>
      </c>
      <c r="I540" s="12">
        <v>20190504</v>
      </c>
      <c r="J540" s="5">
        <v>1</v>
      </c>
      <c r="K540" s="5">
        <f t="shared" si="36"/>
        <v>1</v>
      </c>
      <c r="L540" s="5">
        <f t="shared" si="34"/>
        <v>0</v>
      </c>
      <c r="M540" s="5">
        <f t="shared" si="35"/>
        <v>0</v>
      </c>
      <c r="N540" s="56" t="str">
        <f>IF(B540="",#REF!,B540)</f>
        <v>Texas Premier Realty</v>
      </c>
    </row>
    <row r="541" spans="1:14" ht="13.5" customHeight="1" x14ac:dyDescent="0.2">
      <c r="A541" t="s">
        <v>1864</v>
      </c>
      <c r="B541" t="s">
        <v>1258</v>
      </c>
      <c r="C541" t="s">
        <v>1311</v>
      </c>
      <c r="D541" t="s">
        <v>1867</v>
      </c>
      <c r="E541" t="s">
        <v>2278</v>
      </c>
      <c r="F541" t="s">
        <v>1126</v>
      </c>
      <c r="G541" s="3">
        <v>43497</v>
      </c>
      <c r="H541" s="2">
        <v>360000</v>
      </c>
      <c r="I541" s="12" t="s">
        <v>838</v>
      </c>
      <c r="J541" s="5">
        <v>1</v>
      </c>
      <c r="K541" s="5">
        <f t="shared" si="36"/>
        <v>0</v>
      </c>
      <c r="L541" s="5">
        <f t="shared" si="34"/>
        <v>0</v>
      </c>
      <c r="M541" s="5">
        <f t="shared" si="35"/>
        <v>0</v>
      </c>
      <c r="N541" s="56" t="str">
        <f t="shared" si="37"/>
        <v>Re/Max Centex, REALTORS</v>
      </c>
    </row>
    <row r="542" spans="1:14" ht="13.5" customHeight="1" x14ac:dyDescent="0.2">
      <c r="A542" t="s">
        <v>1648</v>
      </c>
      <c r="B542" t="s">
        <v>5</v>
      </c>
      <c r="C542" t="s">
        <v>1629</v>
      </c>
      <c r="D542" t="s">
        <v>1840</v>
      </c>
      <c r="E542" t="s">
        <v>2861</v>
      </c>
      <c r="F542" t="s">
        <v>1249</v>
      </c>
      <c r="G542" s="3">
        <v>43567</v>
      </c>
      <c r="H542" s="2">
        <v>306000</v>
      </c>
      <c r="I542" s="12">
        <v>20190533</v>
      </c>
      <c r="J542" s="5">
        <v>1</v>
      </c>
      <c r="K542" s="5">
        <f t="shared" si="36"/>
        <v>1</v>
      </c>
      <c r="L542" s="5">
        <f t="shared" si="34"/>
        <v>0</v>
      </c>
      <c r="M542" s="5">
        <f t="shared" si="35"/>
        <v>0</v>
      </c>
      <c r="N542" s="56" t="str">
        <f>IF(B542="",#REF!,B542)</f>
        <v>Magnolia Realty</v>
      </c>
    </row>
    <row r="543" spans="1:14" ht="13.5" customHeight="1" x14ac:dyDescent="0.2">
      <c r="A543" t="s">
        <v>201</v>
      </c>
      <c r="B543" t="s">
        <v>1907</v>
      </c>
      <c r="C543" t="s">
        <v>1395</v>
      </c>
      <c r="D543" t="s">
        <v>1842</v>
      </c>
      <c r="E543" t="s">
        <v>2725</v>
      </c>
      <c r="F543" t="s">
        <v>6</v>
      </c>
      <c r="G543" s="3">
        <v>43552</v>
      </c>
      <c r="H543" s="2">
        <v>115000</v>
      </c>
      <c r="I543" s="12" t="s">
        <v>838</v>
      </c>
      <c r="J543" s="5">
        <v>1</v>
      </c>
      <c r="K543" s="5">
        <f t="shared" si="36"/>
        <v>0</v>
      </c>
      <c r="L543" s="5">
        <f t="shared" si="34"/>
        <v>0</v>
      </c>
      <c r="M543" s="5">
        <f t="shared" si="35"/>
        <v>0</v>
      </c>
      <c r="N543" s="56" t="str">
        <f t="shared" si="37"/>
        <v>CIF Real Estate Services, Inc.</v>
      </c>
    </row>
    <row r="544" spans="1:14" ht="13.5" customHeight="1" x14ac:dyDescent="0.2">
      <c r="A544" t="s">
        <v>203</v>
      </c>
      <c r="B544" t="s">
        <v>1974</v>
      </c>
      <c r="C544" t="s">
        <v>203</v>
      </c>
      <c r="D544" t="s">
        <v>1974</v>
      </c>
      <c r="E544" t="s">
        <v>2231</v>
      </c>
      <c r="F544" t="s">
        <v>6</v>
      </c>
      <c r="G544" s="3">
        <v>43493</v>
      </c>
      <c r="H544" s="2">
        <v>70200</v>
      </c>
      <c r="I544" s="12" t="s">
        <v>838</v>
      </c>
      <c r="J544" s="5">
        <v>1</v>
      </c>
      <c r="K544" s="5">
        <f t="shared" si="36"/>
        <v>0</v>
      </c>
      <c r="L544" s="5">
        <f t="shared" si="34"/>
        <v>1</v>
      </c>
      <c r="M544" s="5">
        <f t="shared" si="35"/>
        <v>0</v>
      </c>
      <c r="N544" s="56" t="str">
        <f>IF(B544="",#REF!,B544)</f>
        <v>Bruce, Realtors</v>
      </c>
    </row>
    <row r="545" spans="1:14" ht="13.5" customHeight="1" x14ac:dyDescent="0.2">
      <c r="A545" t="s">
        <v>1979</v>
      </c>
      <c r="B545" t="s">
        <v>2073</v>
      </c>
      <c r="C545" t="s">
        <v>1870</v>
      </c>
      <c r="D545" t="s">
        <v>2073</v>
      </c>
      <c r="E545" t="s">
        <v>2996</v>
      </c>
      <c r="F545" t="s">
        <v>215</v>
      </c>
      <c r="G545" s="3">
        <v>43584</v>
      </c>
      <c r="H545" s="2">
        <v>77500</v>
      </c>
      <c r="I545" s="12" t="s">
        <v>838</v>
      </c>
      <c r="J545" s="5">
        <v>1</v>
      </c>
      <c r="K545" s="5">
        <f t="shared" si="36"/>
        <v>0</v>
      </c>
      <c r="L545" s="5">
        <f t="shared" si="34"/>
        <v>0</v>
      </c>
      <c r="M545" s="5">
        <f t="shared" si="35"/>
        <v>0</v>
      </c>
      <c r="N545" s="56" t="str">
        <f t="shared" si="37"/>
        <v>Sadler Land and Realty</v>
      </c>
    </row>
    <row r="546" spans="1:14" ht="13.5" customHeight="1" x14ac:dyDescent="0.2">
      <c r="A546" t="s">
        <v>1902</v>
      </c>
      <c r="B546" t="s">
        <v>1546</v>
      </c>
      <c r="C546" t="s">
        <v>66</v>
      </c>
      <c r="D546" t="s">
        <v>1036</v>
      </c>
      <c r="E546" t="s">
        <v>3169</v>
      </c>
      <c r="F546" t="s">
        <v>6</v>
      </c>
      <c r="G546" s="3">
        <v>43600</v>
      </c>
      <c r="H546" s="2">
        <v>135000</v>
      </c>
      <c r="I546" s="12" t="s">
        <v>838</v>
      </c>
      <c r="J546" s="5">
        <v>1</v>
      </c>
      <c r="K546" s="5">
        <f t="shared" si="36"/>
        <v>0</v>
      </c>
      <c r="L546" s="5">
        <f t="shared" si="34"/>
        <v>0</v>
      </c>
      <c r="M546" s="5">
        <f t="shared" si="35"/>
        <v>0</v>
      </c>
      <c r="N546" s="56" t="str">
        <f t="shared" si="37"/>
        <v>Alamo Real Estate</v>
      </c>
    </row>
    <row r="547" spans="1:14" ht="13.5" customHeight="1" x14ac:dyDescent="0.2">
      <c r="A547" t="s">
        <v>2090</v>
      </c>
      <c r="B547" t="s">
        <v>1099</v>
      </c>
      <c r="C547" t="s">
        <v>198</v>
      </c>
      <c r="D547" t="s">
        <v>285</v>
      </c>
      <c r="E547" t="s">
        <v>3025</v>
      </c>
      <c r="F547" t="s">
        <v>730</v>
      </c>
      <c r="G547" s="3">
        <v>43585</v>
      </c>
      <c r="H547" s="2">
        <v>48000</v>
      </c>
      <c r="I547" s="12" t="s">
        <v>838</v>
      </c>
      <c r="J547" s="5">
        <v>1</v>
      </c>
      <c r="K547" s="5">
        <f t="shared" si="36"/>
        <v>0</v>
      </c>
      <c r="L547" s="5">
        <f t="shared" si="34"/>
        <v>0</v>
      </c>
      <c r="M547" s="5">
        <f t="shared" si="35"/>
        <v>0</v>
      </c>
      <c r="N547" s="56" t="str">
        <f t="shared" si="37"/>
        <v>Keller Williams Realty - Waco</v>
      </c>
    </row>
    <row r="548" spans="1:14" ht="13.5" customHeight="1" x14ac:dyDescent="0.2">
      <c r="A548" t="s">
        <v>855</v>
      </c>
      <c r="B548" t="s">
        <v>1258</v>
      </c>
      <c r="C548" t="s">
        <v>362</v>
      </c>
      <c r="D548" t="s">
        <v>2253</v>
      </c>
      <c r="E548" t="s">
        <v>2850</v>
      </c>
      <c r="F548" t="s">
        <v>65</v>
      </c>
      <c r="G548" s="3">
        <v>43567</v>
      </c>
      <c r="H548" s="2">
        <v>54000</v>
      </c>
      <c r="I548" s="12">
        <v>20190444</v>
      </c>
      <c r="J548" s="5">
        <v>1</v>
      </c>
      <c r="K548" s="5">
        <f t="shared" si="36"/>
        <v>1</v>
      </c>
      <c r="L548" s="5">
        <f t="shared" si="34"/>
        <v>0</v>
      </c>
      <c r="M548" s="5">
        <f t="shared" si="35"/>
        <v>0</v>
      </c>
      <c r="N548" s="56" t="str">
        <f t="shared" si="37"/>
        <v>Re/Max Centex, REALTORS</v>
      </c>
    </row>
    <row r="549" spans="1:14" ht="13.5" customHeight="1" x14ac:dyDescent="0.2">
      <c r="A549" t="s">
        <v>1479</v>
      </c>
      <c r="B549" t="s">
        <v>1854</v>
      </c>
      <c r="C549" t="s">
        <v>1883</v>
      </c>
      <c r="D549" t="s">
        <v>1475</v>
      </c>
      <c r="E549" t="s">
        <v>2827</v>
      </c>
      <c r="F549" t="s">
        <v>802</v>
      </c>
      <c r="G549" s="3">
        <v>43564</v>
      </c>
      <c r="H549" s="2">
        <v>127500</v>
      </c>
      <c r="I549" s="12" t="s">
        <v>838</v>
      </c>
      <c r="J549" s="5">
        <v>1</v>
      </c>
      <c r="K549" s="5">
        <f t="shared" si="36"/>
        <v>0</v>
      </c>
      <c r="L549" s="5">
        <f t="shared" si="34"/>
        <v>0</v>
      </c>
      <c r="M549" s="5">
        <f t="shared" si="35"/>
        <v>0</v>
      </c>
      <c r="N549" s="56" t="str">
        <f t="shared" si="37"/>
        <v>Weichert, Realtors - Realty Experts</v>
      </c>
    </row>
    <row r="550" spans="1:14" ht="13.5" customHeight="1" x14ac:dyDescent="0.2">
      <c r="A550" t="s">
        <v>1479</v>
      </c>
      <c r="B550" t="s">
        <v>1854</v>
      </c>
      <c r="C550" t="s">
        <v>307</v>
      </c>
      <c r="D550" t="s">
        <v>1036</v>
      </c>
      <c r="E550" t="s">
        <v>365</v>
      </c>
      <c r="F550" t="s">
        <v>6</v>
      </c>
      <c r="G550" s="3">
        <v>43537</v>
      </c>
      <c r="H550" s="2">
        <v>160000</v>
      </c>
      <c r="I550" s="12" t="s">
        <v>838</v>
      </c>
      <c r="J550" s="5">
        <v>1</v>
      </c>
      <c r="K550" s="5">
        <f t="shared" si="36"/>
        <v>0</v>
      </c>
      <c r="L550" s="5">
        <f t="shared" si="34"/>
        <v>0</v>
      </c>
      <c r="M550" s="5">
        <f t="shared" si="35"/>
        <v>0</v>
      </c>
      <c r="N550" s="56" t="str">
        <f t="shared" si="37"/>
        <v>Weichert, Realtors - Realty Experts</v>
      </c>
    </row>
    <row r="551" spans="1:14" ht="13.5" customHeight="1" x14ac:dyDescent="0.2">
      <c r="A551" t="s">
        <v>1479</v>
      </c>
      <c r="B551" t="s">
        <v>1854</v>
      </c>
      <c r="C551" t="s">
        <v>566</v>
      </c>
      <c r="D551" t="s">
        <v>1842</v>
      </c>
      <c r="E551" t="s">
        <v>3230</v>
      </c>
      <c r="F551" t="s">
        <v>1249</v>
      </c>
      <c r="G551" s="3">
        <v>43606</v>
      </c>
      <c r="H551" s="2">
        <v>300500</v>
      </c>
      <c r="I551" s="12" t="s">
        <v>838</v>
      </c>
      <c r="J551" s="5">
        <v>1</v>
      </c>
      <c r="K551" s="5">
        <f t="shared" si="36"/>
        <v>0</v>
      </c>
      <c r="L551" s="5">
        <f t="shared" si="34"/>
        <v>0</v>
      </c>
      <c r="M551" s="5">
        <f t="shared" si="35"/>
        <v>0</v>
      </c>
      <c r="N551" s="56" t="str">
        <f t="shared" si="37"/>
        <v>Weichert, Realtors - Realty Experts</v>
      </c>
    </row>
    <row r="552" spans="1:14" ht="13.5" customHeight="1" x14ac:dyDescent="0.2">
      <c r="A552" t="s">
        <v>2550</v>
      </c>
      <c r="B552" t="s">
        <v>2551</v>
      </c>
      <c r="C552" t="s">
        <v>2004</v>
      </c>
      <c r="D552" t="s">
        <v>1260</v>
      </c>
      <c r="E552" t="s">
        <v>2552</v>
      </c>
      <c r="F552" t="s">
        <v>123</v>
      </c>
      <c r="G552" s="3">
        <v>43532</v>
      </c>
      <c r="H552" s="2">
        <v>221500</v>
      </c>
      <c r="I552" s="12" t="s">
        <v>838</v>
      </c>
      <c r="J552" s="5">
        <v>1</v>
      </c>
      <c r="K552" s="5">
        <f t="shared" si="36"/>
        <v>0</v>
      </c>
      <c r="L552" s="5">
        <f t="shared" si="34"/>
        <v>0</v>
      </c>
      <c r="M552" s="5">
        <f t="shared" si="35"/>
        <v>0</v>
      </c>
      <c r="N552" s="56" t="str">
        <f t="shared" si="37"/>
        <v>Joel Brown</v>
      </c>
    </row>
    <row r="553" spans="1:14" ht="13.5" customHeight="1" x14ac:dyDescent="0.2">
      <c r="A553" t="s">
        <v>1866</v>
      </c>
      <c r="B553" t="s">
        <v>3037</v>
      </c>
      <c r="C553" t="s">
        <v>1310</v>
      </c>
      <c r="D553" t="s">
        <v>1840</v>
      </c>
      <c r="E553" t="s">
        <v>3361</v>
      </c>
      <c r="F553" t="s">
        <v>802</v>
      </c>
      <c r="G553" s="3">
        <v>43616</v>
      </c>
      <c r="H553" s="2">
        <v>530000</v>
      </c>
      <c r="I553" s="12" t="s">
        <v>838</v>
      </c>
      <c r="J553" s="5">
        <v>1</v>
      </c>
      <c r="K553" s="5">
        <f t="shared" si="36"/>
        <v>0</v>
      </c>
      <c r="L553" s="5">
        <f t="shared" si="34"/>
        <v>0</v>
      </c>
      <c r="M553" s="5">
        <f t="shared" si="35"/>
        <v>0</v>
      </c>
      <c r="N553" s="56" t="str">
        <f t="shared" si="37"/>
        <v>Burns Real Estate Services</v>
      </c>
    </row>
    <row r="554" spans="1:14" ht="13.5" customHeight="1" x14ac:dyDescent="0.2">
      <c r="A554" t="s">
        <v>1888</v>
      </c>
      <c r="B554" t="s">
        <v>1840</v>
      </c>
      <c r="C554" t="s">
        <v>574</v>
      </c>
      <c r="D554" t="s">
        <v>1535</v>
      </c>
      <c r="E554" t="s">
        <v>2578</v>
      </c>
      <c r="F554" t="s">
        <v>6</v>
      </c>
      <c r="G554" s="3">
        <v>43536</v>
      </c>
      <c r="H554" s="2">
        <v>239500</v>
      </c>
      <c r="I554" s="12">
        <v>20190346</v>
      </c>
      <c r="J554" s="5">
        <v>1</v>
      </c>
      <c r="K554" s="5">
        <f t="shared" si="36"/>
        <v>1</v>
      </c>
      <c r="L554" s="5">
        <f t="shared" si="34"/>
        <v>0</v>
      </c>
      <c r="M554" s="5">
        <f t="shared" si="35"/>
        <v>0</v>
      </c>
      <c r="N554" s="56" t="str">
        <f t="shared" si="37"/>
        <v>Kelly, Realtors</v>
      </c>
    </row>
    <row r="555" spans="1:14" ht="13.5" customHeight="1" x14ac:dyDescent="0.2">
      <c r="A555" t="s">
        <v>1888</v>
      </c>
      <c r="B555" t="s">
        <v>1840</v>
      </c>
      <c r="C555" t="s">
        <v>1906</v>
      </c>
      <c r="D555" t="s">
        <v>1099</v>
      </c>
      <c r="E555" t="s">
        <v>3278</v>
      </c>
      <c r="F555" t="s">
        <v>425</v>
      </c>
      <c r="G555" s="3">
        <v>43609</v>
      </c>
      <c r="H555" s="2">
        <v>166000</v>
      </c>
      <c r="I555" s="12">
        <v>20190983</v>
      </c>
      <c r="J555" s="5">
        <v>1</v>
      </c>
      <c r="K555" s="5">
        <f t="shared" si="36"/>
        <v>1</v>
      </c>
      <c r="L555" s="5">
        <f t="shared" si="34"/>
        <v>0</v>
      </c>
      <c r="M555" s="5">
        <f t="shared" si="35"/>
        <v>0</v>
      </c>
      <c r="N555" s="56" t="str">
        <f t="shared" si="37"/>
        <v>Kelly, Realtors</v>
      </c>
    </row>
    <row r="556" spans="1:14" ht="13.5" customHeight="1" x14ac:dyDescent="0.2">
      <c r="A556" t="s">
        <v>1888</v>
      </c>
      <c r="B556" t="s">
        <v>1840</v>
      </c>
      <c r="C556" t="s">
        <v>1686</v>
      </c>
      <c r="D556" t="s">
        <v>1842</v>
      </c>
      <c r="E556" t="s">
        <v>3197</v>
      </c>
      <c r="F556" t="s">
        <v>6</v>
      </c>
      <c r="G556" s="3">
        <v>43602</v>
      </c>
      <c r="H556" s="2">
        <v>94000</v>
      </c>
      <c r="I556" s="12" t="s">
        <v>838</v>
      </c>
      <c r="J556" s="5">
        <v>1</v>
      </c>
      <c r="K556" s="5">
        <f t="shared" si="36"/>
        <v>0</v>
      </c>
      <c r="L556" s="5">
        <f t="shared" si="34"/>
        <v>0</v>
      </c>
      <c r="M556" s="5">
        <f t="shared" si="35"/>
        <v>0</v>
      </c>
      <c r="N556" s="56" t="str">
        <f t="shared" si="37"/>
        <v>Kelly, Realtors</v>
      </c>
    </row>
    <row r="557" spans="1:14" ht="13.5" customHeight="1" x14ac:dyDescent="0.2">
      <c r="A557" t="s">
        <v>832</v>
      </c>
      <c r="B557" t="s">
        <v>1284</v>
      </c>
      <c r="C557" t="s">
        <v>1298</v>
      </c>
      <c r="D557" t="s">
        <v>1036</v>
      </c>
      <c r="E557" t="s">
        <v>2867</v>
      </c>
      <c r="F557" t="s">
        <v>1126</v>
      </c>
      <c r="G557" s="3">
        <v>43567</v>
      </c>
      <c r="H557" s="2">
        <v>225465</v>
      </c>
      <c r="I557" s="12" t="s">
        <v>838</v>
      </c>
      <c r="J557" s="5">
        <v>1</v>
      </c>
      <c r="K557" s="5">
        <f t="shared" si="36"/>
        <v>0</v>
      </c>
      <c r="L557" s="5">
        <f t="shared" si="34"/>
        <v>0</v>
      </c>
      <c r="M557" s="5">
        <f t="shared" si="35"/>
        <v>0</v>
      </c>
      <c r="N557" s="56" t="str">
        <f t="shared" si="37"/>
        <v>Ultima Real Estate</v>
      </c>
    </row>
    <row r="558" spans="1:14" ht="13.5" customHeight="1" x14ac:dyDescent="0.2">
      <c r="A558" t="s">
        <v>1897</v>
      </c>
      <c r="B558" t="s">
        <v>1842</v>
      </c>
      <c r="C558" t="s">
        <v>154</v>
      </c>
      <c r="D558" t="s">
        <v>1099</v>
      </c>
      <c r="E558" t="s">
        <v>3181</v>
      </c>
      <c r="F558" t="s">
        <v>216</v>
      </c>
      <c r="G558" s="3">
        <v>43601</v>
      </c>
      <c r="H558" s="2">
        <v>178000</v>
      </c>
      <c r="I558" s="12" t="s">
        <v>838</v>
      </c>
      <c r="J558" s="5">
        <v>1</v>
      </c>
      <c r="K558" s="5">
        <f t="shared" si="36"/>
        <v>0</v>
      </c>
      <c r="L558" s="5">
        <f t="shared" si="34"/>
        <v>0</v>
      </c>
      <c r="M558" s="5">
        <f t="shared" si="35"/>
        <v>0</v>
      </c>
      <c r="N558" s="56" t="str">
        <f>IF(B558="",#REF!,B558)</f>
        <v>Coldwell Banker Apex, REALTORS</v>
      </c>
    </row>
    <row r="559" spans="1:14" ht="13.5" customHeight="1" x14ac:dyDescent="0.2">
      <c r="A559" t="s">
        <v>1897</v>
      </c>
      <c r="B559" t="s">
        <v>1842</v>
      </c>
      <c r="C559" t="s">
        <v>529</v>
      </c>
      <c r="D559" t="s">
        <v>1036</v>
      </c>
      <c r="E559" t="s">
        <v>2392</v>
      </c>
      <c r="F559" t="s">
        <v>6</v>
      </c>
      <c r="G559" s="3">
        <v>43515</v>
      </c>
      <c r="H559" s="2">
        <v>82000</v>
      </c>
      <c r="I559" s="12">
        <v>20190124</v>
      </c>
      <c r="J559" s="5">
        <v>1</v>
      </c>
      <c r="K559" s="5">
        <f t="shared" si="36"/>
        <v>1</v>
      </c>
      <c r="L559" s="5">
        <f t="shared" si="34"/>
        <v>0</v>
      </c>
      <c r="M559" s="5">
        <f t="shared" si="35"/>
        <v>0</v>
      </c>
      <c r="N559" s="56" t="str">
        <f t="shared" si="37"/>
        <v>Coldwell Banker Apex, REALTORS</v>
      </c>
    </row>
    <row r="560" spans="1:14" ht="13.5" customHeight="1" x14ac:dyDescent="0.2">
      <c r="A560" t="s">
        <v>1897</v>
      </c>
      <c r="B560" t="s">
        <v>1842</v>
      </c>
      <c r="C560" t="s">
        <v>19</v>
      </c>
      <c r="D560" t="s">
        <v>1842</v>
      </c>
      <c r="E560" t="s">
        <v>3304</v>
      </c>
      <c r="F560" t="s">
        <v>6</v>
      </c>
      <c r="G560" s="3">
        <v>43614</v>
      </c>
      <c r="H560" s="2">
        <v>175000</v>
      </c>
      <c r="I560" s="12">
        <v>20190939</v>
      </c>
      <c r="J560" s="5">
        <v>1</v>
      </c>
      <c r="K560" s="5">
        <f t="shared" si="36"/>
        <v>1</v>
      </c>
      <c r="L560" s="5">
        <f t="shared" si="34"/>
        <v>0</v>
      </c>
      <c r="M560" s="5">
        <f t="shared" si="35"/>
        <v>0</v>
      </c>
      <c r="N560" s="56" t="str">
        <f t="shared" si="37"/>
        <v>Coldwell Banker Apex, REALTORS</v>
      </c>
    </row>
    <row r="561" spans="1:14" ht="13.5" customHeight="1" x14ac:dyDescent="0.2">
      <c r="A561" t="s">
        <v>1277</v>
      </c>
      <c r="B561" t="s">
        <v>2516</v>
      </c>
      <c r="C561" t="s">
        <v>307</v>
      </c>
      <c r="D561" t="s">
        <v>1036</v>
      </c>
      <c r="E561" t="s">
        <v>2517</v>
      </c>
      <c r="F561" t="s">
        <v>6</v>
      </c>
      <c r="G561" s="3">
        <v>43529</v>
      </c>
      <c r="H561" s="2">
        <v>178000</v>
      </c>
      <c r="I561" s="12" t="s">
        <v>838</v>
      </c>
      <c r="J561" s="5">
        <v>1</v>
      </c>
      <c r="K561" s="5">
        <f t="shared" si="36"/>
        <v>0</v>
      </c>
      <c r="L561" s="5">
        <f t="shared" si="34"/>
        <v>0</v>
      </c>
      <c r="M561" s="5">
        <f t="shared" si="35"/>
        <v>0</v>
      </c>
      <c r="N561" s="56" t="str">
        <f t="shared" si="37"/>
        <v>Turner Behringer, LLC</v>
      </c>
    </row>
    <row r="562" spans="1:14" ht="13.5" customHeight="1" x14ac:dyDescent="0.2">
      <c r="A562" t="s">
        <v>1277</v>
      </c>
      <c r="B562" t="s">
        <v>2516</v>
      </c>
      <c r="C562" t="s">
        <v>1918</v>
      </c>
      <c r="D562" t="s">
        <v>1840</v>
      </c>
      <c r="E562" t="s">
        <v>2758</v>
      </c>
      <c r="F562" t="s">
        <v>6</v>
      </c>
      <c r="G562" s="3">
        <v>43556</v>
      </c>
      <c r="H562" s="2">
        <v>147700</v>
      </c>
      <c r="I562" s="12" t="s">
        <v>838</v>
      </c>
      <c r="J562" s="5">
        <v>1</v>
      </c>
      <c r="K562" s="5">
        <f t="shared" si="36"/>
        <v>0</v>
      </c>
      <c r="L562" s="5">
        <f t="shared" si="34"/>
        <v>0</v>
      </c>
      <c r="M562" s="5">
        <f t="shared" si="35"/>
        <v>0</v>
      </c>
      <c r="N562" s="56" t="str">
        <f t="shared" si="37"/>
        <v>Turner Behringer, LLC</v>
      </c>
    </row>
    <row r="563" spans="1:14" ht="13.5" customHeight="1" x14ac:dyDescent="0.2">
      <c r="A563" t="s">
        <v>1559</v>
      </c>
      <c r="B563" t="s">
        <v>1036</v>
      </c>
      <c r="C563" t="s">
        <v>1908</v>
      </c>
      <c r="D563" t="s">
        <v>1909</v>
      </c>
      <c r="E563" t="s">
        <v>3139</v>
      </c>
      <c r="F563" t="s">
        <v>1249</v>
      </c>
      <c r="G563" s="3">
        <v>43595</v>
      </c>
      <c r="H563" s="2">
        <v>483990</v>
      </c>
      <c r="I563" s="12" t="s">
        <v>838</v>
      </c>
      <c r="J563" s="5">
        <v>1</v>
      </c>
      <c r="K563" s="5">
        <f t="shared" si="36"/>
        <v>0</v>
      </c>
      <c r="L563" s="5">
        <f t="shared" si="34"/>
        <v>0</v>
      </c>
      <c r="M563" s="5">
        <f t="shared" si="35"/>
        <v>0</v>
      </c>
      <c r="N563" s="56" t="str">
        <f>IF(B563="",#REF!,B563)</f>
        <v>Bentwood Realty</v>
      </c>
    </row>
    <row r="564" spans="1:14" ht="13.5" customHeight="1" x14ac:dyDescent="0.2">
      <c r="A564" t="s">
        <v>1559</v>
      </c>
      <c r="B564" t="s">
        <v>1036</v>
      </c>
      <c r="C564" t="s">
        <v>1210</v>
      </c>
      <c r="D564" t="s">
        <v>991</v>
      </c>
      <c r="E564" t="s">
        <v>2577</v>
      </c>
      <c r="F564" t="s">
        <v>6</v>
      </c>
      <c r="G564" s="3">
        <v>43536</v>
      </c>
      <c r="H564" s="2">
        <v>57153</v>
      </c>
      <c r="I564" s="12" t="s">
        <v>838</v>
      </c>
      <c r="J564" s="5">
        <v>1</v>
      </c>
      <c r="K564" s="5">
        <f t="shared" si="36"/>
        <v>0</v>
      </c>
      <c r="L564" s="5">
        <f t="shared" si="34"/>
        <v>0</v>
      </c>
      <c r="M564" s="5">
        <f t="shared" si="35"/>
        <v>0</v>
      </c>
      <c r="N564" s="56" t="str">
        <f t="shared" si="37"/>
        <v>Bentwood Realty</v>
      </c>
    </row>
    <row r="565" spans="1:14" ht="13.5" customHeight="1" x14ac:dyDescent="0.2">
      <c r="A565" t="s">
        <v>1559</v>
      </c>
      <c r="B565" t="s">
        <v>1036</v>
      </c>
      <c r="C565" t="s">
        <v>764</v>
      </c>
      <c r="D565" t="s">
        <v>1842</v>
      </c>
      <c r="E565" t="s">
        <v>2643</v>
      </c>
      <c r="F565" t="s">
        <v>6</v>
      </c>
      <c r="G565" s="3">
        <v>43544</v>
      </c>
      <c r="H565" s="2">
        <v>188400</v>
      </c>
      <c r="I565" s="12" t="s">
        <v>838</v>
      </c>
      <c r="J565" s="5">
        <v>1</v>
      </c>
      <c r="K565" s="5">
        <f t="shared" si="36"/>
        <v>0</v>
      </c>
      <c r="L565" s="5">
        <f t="shared" si="34"/>
        <v>0</v>
      </c>
      <c r="M565" s="5">
        <f t="shared" si="35"/>
        <v>0</v>
      </c>
      <c r="N565" s="56" t="str">
        <f>IF(B565="",#REF!,B565)</f>
        <v>Bentwood Realty</v>
      </c>
    </row>
    <row r="566" spans="1:14" ht="13.5" customHeight="1" x14ac:dyDescent="0.2">
      <c r="A566" t="s">
        <v>1559</v>
      </c>
      <c r="B566" t="s">
        <v>1036</v>
      </c>
      <c r="C566" t="s">
        <v>764</v>
      </c>
      <c r="D566" t="s">
        <v>1842</v>
      </c>
      <c r="E566" t="s">
        <v>3284</v>
      </c>
      <c r="F566" t="s">
        <v>425</v>
      </c>
      <c r="G566" s="3">
        <v>43609</v>
      </c>
      <c r="H566" s="2">
        <v>525000</v>
      </c>
      <c r="I566" s="12" t="s">
        <v>838</v>
      </c>
      <c r="J566" s="5">
        <v>1</v>
      </c>
      <c r="K566" s="5">
        <f t="shared" si="36"/>
        <v>0</v>
      </c>
      <c r="L566" s="5">
        <f t="shared" si="34"/>
        <v>0</v>
      </c>
      <c r="M566" s="5">
        <f t="shared" si="35"/>
        <v>0</v>
      </c>
      <c r="N566" s="56" t="str">
        <f t="shared" si="37"/>
        <v>Bentwood Realty</v>
      </c>
    </row>
    <row r="567" spans="1:14" ht="13.5" customHeight="1" x14ac:dyDescent="0.2">
      <c r="A567" t="s">
        <v>1559</v>
      </c>
      <c r="B567" t="s">
        <v>1036</v>
      </c>
      <c r="C567" t="s">
        <v>1559</v>
      </c>
      <c r="D567" t="s">
        <v>1036</v>
      </c>
      <c r="E567" t="s">
        <v>2419</v>
      </c>
      <c r="F567" t="s">
        <v>6</v>
      </c>
      <c r="G567" s="3">
        <v>43518</v>
      </c>
      <c r="H567" s="2">
        <v>93500</v>
      </c>
      <c r="I567" s="12">
        <v>20190230</v>
      </c>
      <c r="J567" s="5">
        <v>1</v>
      </c>
      <c r="K567" s="5">
        <f t="shared" si="36"/>
        <v>1</v>
      </c>
      <c r="L567" s="5">
        <f t="shared" si="34"/>
        <v>1</v>
      </c>
      <c r="M567" s="5">
        <f t="shared" si="35"/>
        <v>1</v>
      </c>
      <c r="N567" s="56" t="str">
        <f t="shared" si="37"/>
        <v>Bentwood Realty</v>
      </c>
    </row>
    <row r="568" spans="1:14" ht="13.5" customHeight="1" x14ac:dyDescent="0.2">
      <c r="A568" t="s">
        <v>1481</v>
      </c>
      <c r="B568" t="s">
        <v>1529</v>
      </c>
      <c r="C568" t="s">
        <v>357</v>
      </c>
      <c r="D568" t="s">
        <v>1099</v>
      </c>
      <c r="E568" t="s">
        <v>2308</v>
      </c>
      <c r="F568" t="s">
        <v>1127</v>
      </c>
      <c r="G568" s="3">
        <v>43501</v>
      </c>
      <c r="H568" s="2">
        <v>6800</v>
      </c>
      <c r="I568" s="12">
        <v>20190194</v>
      </c>
      <c r="J568" s="5">
        <v>1</v>
      </c>
      <c r="K568" s="5">
        <f t="shared" si="36"/>
        <v>1</v>
      </c>
      <c r="L568" s="5">
        <f t="shared" si="34"/>
        <v>0</v>
      </c>
      <c r="M568" s="5">
        <f t="shared" si="35"/>
        <v>0</v>
      </c>
      <c r="N568" s="56" t="str">
        <f t="shared" si="37"/>
        <v>Local Life Realty</v>
      </c>
    </row>
    <row r="569" spans="1:14" ht="13.5" customHeight="1" x14ac:dyDescent="0.2">
      <c r="A569" t="s">
        <v>1481</v>
      </c>
      <c r="B569" t="s">
        <v>1529</v>
      </c>
      <c r="C569" t="s">
        <v>1481</v>
      </c>
      <c r="D569" t="s">
        <v>1529</v>
      </c>
      <c r="E569" t="s">
        <v>2791</v>
      </c>
      <c r="F569" t="s">
        <v>6</v>
      </c>
      <c r="G569" s="3">
        <v>43560</v>
      </c>
      <c r="H569" s="2">
        <v>149900</v>
      </c>
      <c r="I569" s="12">
        <v>20190617</v>
      </c>
      <c r="J569" s="5">
        <v>1</v>
      </c>
      <c r="K569" s="5">
        <f t="shared" si="36"/>
        <v>1</v>
      </c>
      <c r="L569" s="5">
        <f t="shared" si="34"/>
        <v>1</v>
      </c>
      <c r="M569" s="5">
        <f t="shared" si="35"/>
        <v>1</v>
      </c>
      <c r="N569" s="56" t="str">
        <f>IF(B569="",#REF!,B569)</f>
        <v>Local Life Realty</v>
      </c>
    </row>
    <row r="570" spans="1:14" ht="13.5" customHeight="1" x14ac:dyDescent="0.2">
      <c r="A570" t="s">
        <v>1481</v>
      </c>
      <c r="B570" t="s">
        <v>1529</v>
      </c>
      <c r="C570" t="s">
        <v>1222</v>
      </c>
      <c r="D570" t="s">
        <v>1099</v>
      </c>
      <c r="E570" t="s">
        <v>2937</v>
      </c>
      <c r="F570" t="s">
        <v>6</v>
      </c>
      <c r="G570" s="3">
        <v>43577</v>
      </c>
      <c r="H570" s="2">
        <v>120000</v>
      </c>
      <c r="I570" s="12">
        <v>20190582</v>
      </c>
      <c r="J570" s="5">
        <v>1</v>
      </c>
      <c r="K570" s="5">
        <f t="shared" si="36"/>
        <v>1</v>
      </c>
      <c r="L570" s="5">
        <f t="shared" si="34"/>
        <v>0</v>
      </c>
      <c r="M570" s="5">
        <f t="shared" si="35"/>
        <v>0</v>
      </c>
      <c r="N570" s="56" t="str">
        <f t="shared" si="37"/>
        <v>Local Life Realty</v>
      </c>
    </row>
    <row r="571" spans="1:14" ht="13.5" customHeight="1" x14ac:dyDescent="0.2">
      <c r="A571" t="s">
        <v>1481</v>
      </c>
      <c r="B571" t="s">
        <v>1529</v>
      </c>
      <c r="C571" t="s">
        <v>2407</v>
      </c>
      <c r="D571" t="s">
        <v>2086</v>
      </c>
      <c r="E571" t="s">
        <v>2734</v>
      </c>
      <c r="F571" t="s">
        <v>123</v>
      </c>
      <c r="G571" s="3">
        <v>43553</v>
      </c>
      <c r="H571" s="2">
        <v>174900</v>
      </c>
      <c r="I571" s="12">
        <v>20190514</v>
      </c>
      <c r="J571" s="5">
        <v>1</v>
      </c>
      <c r="K571" s="5">
        <f t="shared" si="36"/>
        <v>1</v>
      </c>
      <c r="L571" s="5">
        <f t="shared" si="34"/>
        <v>0</v>
      </c>
      <c r="M571" s="5">
        <f t="shared" si="35"/>
        <v>0</v>
      </c>
      <c r="N571" s="56" t="str">
        <f>IF(B571="",#REF!,B571)</f>
        <v>Local Life Realty</v>
      </c>
    </row>
    <row r="572" spans="1:14" ht="13.5" customHeight="1" x14ac:dyDescent="0.2">
      <c r="A572" t="s">
        <v>1481</v>
      </c>
      <c r="B572" t="s">
        <v>1529</v>
      </c>
      <c r="C572" t="s">
        <v>1705</v>
      </c>
      <c r="D572" t="s">
        <v>125</v>
      </c>
      <c r="E572" t="s">
        <v>2724</v>
      </c>
      <c r="F572" t="s">
        <v>11</v>
      </c>
      <c r="G572" s="3">
        <v>43552</v>
      </c>
      <c r="H572" s="2">
        <v>150000</v>
      </c>
      <c r="I572" s="12">
        <v>20190249</v>
      </c>
      <c r="J572" s="5">
        <v>1</v>
      </c>
      <c r="K572" s="5">
        <f t="shared" si="36"/>
        <v>1</v>
      </c>
      <c r="L572" s="5">
        <f t="shared" si="34"/>
        <v>0</v>
      </c>
      <c r="M572" s="5">
        <f t="shared" si="35"/>
        <v>0</v>
      </c>
      <c r="N572" s="56" t="str">
        <f>IF(B572="",#REF!,B572)</f>
        <v>Local Life Realty</v>
      </c>
    </row>
    <row r="573" spans="1:14" ht="13.5" customHeight="1" x14ac:dyDescent="0.2">
      <c r="A573" t="s">
        <v>1481</v>
      </c>
      <c r="B573" t="s">
        <v>1529</v>
      </c>
      <c r="C573" t="s">
        <v>1307</v>
      </c>
      <c r="D573" t="s">
        <v>1099</v>
      </c>
      <c r="E573" t="s">
        <v>2265</v>
      </c>
      <c r="F573" t="s">
        <v>426</v>
      </c>
      <c r="G573" s="3">
        <v>43496</v>
      </c>
      <c r="H573" s="2">
        <v>225000</v>
      </c>
      <c r="I573" s="12" t="s">
        <v>838</v>
      </c>
      <c r="J573" s="5">
        <v>1</v>
      </c>
      <c r="K573" s="5">
        <f t="shared" si="36"/>
        <v>0</v>
      </c>
      <c r="L573" s="5">
        <f t="shared" si="34"/>
        <v>0</v>
      </c>
      <c r="M573" s="5">
        <f t="shared" si="35"/>
        <v>0</v>
      </c>
      <c r="N573" s="56" t="str">
        <f t="shared" si="37"/>
        <v>Local Life Realty</v>
      </c>
    </row>
    <row r="574" spans="1:14" ht="13.5" customHeight="1" x14ac:dyDescent="0.2">
      <c r="A574" t="s">
        <v>1481</v>
      </c>
      <c r="B574" t="s">
        <v>1529</v>
      </c>
      <c r="C574" t="s">
        <v>15</v>
      </c>
      <c r="D574" t="s">
        <v>118</v>
      </c>
      <c r="E574" t="s">
        <v>2932</v>
      </c>
      <c r="F574" t="s">
        <v>6</v>
      </c>
      <c r="G574" s="3">
        <v>43577</v>
      </c>
      <c r="H574" s="2">
        <v>155500</v>
      </c>
      <c r="I574" s="12" t="s">
        <v>838</v>
      </c>
      <c r="J574" s="5">
        <v>1</v>
      </c>
      <c r="K574" s="5">
        <f t="shared" si="36"/>
        <v>0</v>
      </c>
      <c r="L574" s="5">
        <f t="shared" si="34"/>
        <v>0</v>
      </c>
      <c r="M574" s="5">
        <f t="shared" si="35"/>
        <v>0</v>
      </c>
      <c r="N574" s="56" t="str">
        <f>IF(B574="",#REF!,B574)</f>
        <v>Local Life Realty</v>
      </c>
    </row>
    <row r="575" spans="1:14" ht="13.5" customHeight="1" x14ac:dyDescent="0.2">
      <c r="A575" t="s">
        <v>1481</v>
      </c>
      <c r="B575" t="s">
        <v>1529</v>
      </c>
      <c r="C575" t="s">
        <v>1125</v>
      </c>
      <c r="D575" t="s">
        <v>303</v>
      </c>
      <c r="E575" t="s">
        <v>2138</v>
      </c>
      <c r="F575" t="s">
        <v>216</v>
      </c>
      <c r="G575" s="3">
        <v>43476</v>
      </c>
      <c r="H575" s="2">
        <v>159950</v>
      </c>
      <c r="I575" s="12" t="s">
        <v>838</v>
      </c>
      <c r="J575" s="5">
        <v>1</v>
      </c>
      <c r="K575" s="5">
        <f t="shared" si="36"/>
        <v>0</v>
      </c>
      <c r="L575" s="5">
        <f t="shared" si="34"/>
        <v>0</v>
      </c>
      <c r="M575" s="5">
        <f t="shared" si="35"/>
        <v>0</v>
      </c>
      <c r="N575" s="56" t="str">
        <f>IF(B575="",#REF!,B575)</f>
        <v>Local Life Realty</v>
      </c>
    </row>
    <row r="576" spans="1:14" ht="13.5" customHeight="1" x14ac:dyDescent="0.2">
      <c r="A576" t="s">
        <v>2370</v>
      </c>
      <c r="B576" t="s">
        <v>1720</v>
      </c>
      <c r="C576" t="s">
        <v>400</v>
      </c>
      <c r="D576" t="s">
        <v>1840</v>
      </c>
      <c r="E576" t="s">
        <v>2697</v>
      </c>
      <c r="F576" t="s">
        <v>6</v>
      </c>
      <c r="G576" s="3">
        <v>43549</v>
      </c>
      <c r="H576" s="2">
        <v>65000</v>
      </c>
      <c r="I576" s="12">
        <v>20190191</v>
      </c>
      <c r="J576" s="5">
        <v>1</v>
      </c>
      <c r="K576" s="5">
        <f t="shared" si="36"/>
        <v>1</v>
      </c>
      <c r="L576" s="5">
        <f t="shared" si="34"/>
        <v>0</v>
      </c>
      <c r="M576" s="5">
        <f t="shared" si="35"/>
        <v>0</v>
      </c>
      <c r="N576" s="56" t="str">
        <f t="shared" si="37"/>
        <v>Keeping It Realty</v>
      </c>
    </row>
    <row r="577" spans="1:14" ht="13.5" customHeight="1" x14ac:dyDescent="0.2">
      <c r="A577" t="s">
        <v>2370</v>
      </c>
      <c r="B577" t="s">
        <v>1720</v>
      </c>
      <c r="C577" t="s">
        <v>732</v>
      </c>
      <c r="D577" t="s">
        <v>2054</v>
      </c>
      <c r="E577" t="s">
        <v>2371</v>
      </c>
      <c r="F577" t="s">
        <v>426</v>
      </c>
      <c r="G577" s="3">
        <v>43511</v>
      </c>
      <c r="H577" s="2">
        <v>293000</v>
      </c>
      <c r="I577" s="12" t="s">
        <v>838</v>
      </c>
      <c r="J577" s="5">
        <v>1</v>
      </c>
      <c r="K577" s="5">
        <f t="shared" si="36"/>
        <v>0</v>
      </c>
      <c r="L577" s="5">
        <f t="shared" si="34"/>
        <v>0</v>
      </c>
      <c r="M577" s="5">
        <f t="shared" si="35"/>
        <v>0</v>
      </c>
      <c r="N577" s="56" t="str">
        <f t="shared" si="37"/>
        <v>Keeping It Realty</v>
      </c>
    </row>
    <row r="578" spans="1:14" ht="13.5" customHeight="1" x14ac:dyDescent="0.2">
      <c r="A578" t="s">
        <v>1833</v>
      </c>
      <c r="B578" t="s">
        <v>1036</v>
      </c>
      <c r="C578" t="s">
        <v>243</v>
      </c>
      <c r="D578" t="s">
        <v>1036</v>
      </c>
      <c r="E578" t="s">
        <v>2774</v>
      </c>
      <c r="F578" t="s">
        <v>6</v>
      </c>
      <c r="G578" s="3">
        <v>43557</v>
      </c>
      <c r="H578" s="2">
        <v>175000</v>
      </c>
      <c r="I578" s="12" t="s">
        <v>838</v>
      </c>
      <c r="J578" s="5">
        <v>1</v>
      </c>
      <c r="K578" s="5">
        <f t="shared" si="36"/>
        <v>0</v>
      </c>
      <c r="L578" s="5">
        <f t="shared" si="34"/>
        <v>0</v>
      </c>
      <c r="M578" s="5">
        <f t="shared" si="35"/>
        <v>0</v>
      </c>
      <c r="N578" s="56" t="str">
        <f t="shared" si="37"/>
        <v>Bentwood Realty</v>
      </c>
    </row>
    <row r="579" spans="1:14" ht="13.5" customHeight="1" x14ac:dyDescent="0.2">
      <c r="A579" t="s">
        <v>406</v>
      </c>
      <c r="B579" t="s">
        <v>729</v>
      </c>
      <c r="C579" t="s">
        <v>320</v>
      </c>
      <c r="D579" t="s">
        <v>1843</v>
      </c>
      <c r="E579" t="s">
        <v>2234</v>
      </c>
      <c r="F579" t="s">
        <v>7</v>
      </c>
      <c r="G579" s="3">
        <v>43493</v>
      </c>
      <c r="H579" s="2">
        <v>34000</v>
      </c>
      <c r="I579" s="12">
        <v>20190721</v>
      </c>
      <c r="J579" s="5">
        <v>1</v>
      </c>
      <c r="K579" s="5">
        <f t="shared" si="36"/>
        <v>1</v>
      </c>
      <c r="L579" s="5">
        <f t="shared" si="34"/>
        <v>0</v>
      </c>
      <c r="M579" s="5">
        <f t="shared" si="35"/>
        <v>0</v>
      </c>
      <c r="N579" s="56" t="str">
        <f>IF(B579="",#REF!,B579)</f>
        <v>RMC Realty</v>
      </c>
    </row>
    <row r="580" spans="1:14" ht="13.5" customHeight="1" x14ac:dyDescent="0.2">
      <c r="A580" t="s">
        <v>1543</v>
      </c>
      <c r="B580" t="s">
        <v>1036</v>
      </c>
      <c r="C580" t="s">
        <v>1880</v>
      </c>
      <c r="D580" t="s">
        <v>126</v>
      </c>
      <c r="E580" t="s">
        <v>3122</v>
      </c>
      <c r="F580" t="s">
        <v>6</v>
      </c>
      <c r="G580" s="3">
        <v>43595</v>
      </c>
      <c r="H580" s="2">
        <v>157000</v>
      </c>
      <c r="I580" s="12" t="s">
        <v>838</v>
      </c>
      <c r="J580" s="5">
        <v>1</v>
      </c>
      <c r="K580" s="5">
        <f t="shared" si="36"/>
        <v>0</v>
      </c>
      <c r="L580" s="5">
        <f t="shared" ref="L580:L643" si="38">IF(A580=C580,1,0)</f>
        <v>0</v>
      </c>
      <c r="M580" s="5">
        <f t="shared" ref="M580:M643" si="39">+IF(L580=1,IF(K580=1,1,0),0)</f>
        <v>0</v>
      </c>
      <c r="N580" s="56" t="str">
        <f>IF(B580="",#REF!,B580)</f>
        <v>Bentwood Realty</v>
      </c>
    </row>
    <row r="581" spans="1:14" ht="13.5" customHeight="1" x14ac:dyDescent="0.2">
      <c r="A581" t="s">
        <v>1543</v>
      </c>
      <c r="B581" t="s">
        <v>1036</v>
      </c>
      <c r="C581" t="s">
        <v>1960</v>
      </c>
      <c r="D581" t="s">
        <v>197</v>
      </c>
      <c r="E581" t="s">
        <v>2940</v>
      </c>
      <c r="F581" t="s">
        <v>6</v>
      </c>
      <c r="G581" s="3">
        <v>43577</v>
      </c>
      <c r="H581" s="2">
        <v>117500</v>
      </c>
      <c r="I581" s="12" t="s">
        <v>838</v>
      </c>
      <c r="J581" s="5">
        <v>1</v>
      </c>
      <c r="K581" s="5">
        <f t="shared" ref="K581:K644" si="40">IF(I581="did not close",0,IF(I581="",0,1))</f>
        <v>0</v>
      </c>
      <c r="L581" s="5">
        <f t="shared" si="38"/>
        <v>0</v>
      </c>
      <c r="M581" s="5">
        <f t="shared" si="39"/>
        <v>0</v>
      </c>
      <c r="N581" s="56" t="str">
        <f>IF(B581="",#REF!,B581)</f>
        <v>Bentwood Realty</v>
      </c>
    </row>
    <row r="582" spans="1:14" ht="13.5" customHeight="1" x14ac:dyDescent="0.2">
      <c r="A582" t="s">
        <v>3163</v>
      </c>
      <c r="B582" t="s">
        <v>1099</v>
      </c>
      <c r="C582" t="s">
        <v>1222</v>
      </c>
      <c r="D582" t="s">
        <v>1099</v>
      </c>
      <c r="E582" t="s">
        <v>3164</v>
      </c>
      <c r="F582" t="s">
        <v>6</v>
      </c>
      <c r="G582" s="3">
        <v>43599</v>
      </c>
      <c r="H582" s="2">
        <v>57000</v>
      </c>
      <c r="I582" s="12" t="s">
        <v>838</v>
      </c>
      <c r="J582" s="5">
        <v>1</v>
      </c>
      <c r="K582" s="5">
        <f t="shared" si="40"/>
        <v>0</v>
      </c>
      <c r="L582" s="5">
        <f t="shared" si="38"/>
        <v>0</v>
      </c>
      <c r="M582" s="5">
        <f t="shared" si="39"/>
        <v>0</v>
      </c>
      <c r="N582" s="56" t="str">
        <f t="shared" ref="N582:N628" si="41">IF(B582="",B581,B582)</f>
        <v>Keller Williams Realty - Waco</v>
      </c>
    </row>
    <row r="583" spans="1:14" ht="13.5" customHeight="1" x14ac:dyDescent="0.2">
      <c r="A583" t="s">
        <v>1544</v>
      </c>
      <c r="B583" t="s">
        <v>1734</v>
      </c>
      <c r="C583" t="s">
        <v>398</v>
      </c>
      <c r="D583" t="s">
        <v>1258</v>
      </c>
      <c r="E583" t="s">
        <v>2201</v>
      </c>
      <c r="F583" t="s">
        <v>425</v>
      </c>
      <c r="G583" s="3">
        <v>43487</v>
      </c>
      <c r="H583" s="2">
        <v>280000</v>
      </c>
      <c r="I583" s="12" t="s">
        <v>838</v>
      </c>
      <c r="J583" s="5">
        <v>1</v>
      </c>
      <c r="K583" s="5">
        <f t="shared" si="40"/>
        <v>0</v>
      </c>
      <c r="L583" s="5">
        <f t="shared" si="38"/>
        <v>0</v>
      </c>
      <c r="M583" s="5">
        <f t="shared" si="39"/>
        <v>0</v>
      </c>
      <c r="N583" s="56" t="str">
        <f t="shared" si="41"/>
        <v>Bridge Realty</v>
      </c>
    </row>
    <row r="584" spans="1:14" ht="13.5" customHeight="1" x14ac:dyDescent="0.2">
      <c r="A584" t="s">
        <v>1544</v>
      </c>
      <c r="B584" t="s">
        <v>1734</v>
      </c>
      <c r="C584" t="s">
        <v>288</v>
      </c>
      <c r="D584" t="s">
        <v>1840</v>
      </c>
      <c r="E584" t="s">
        <v>2451</v>
      </c>
      <c r="F584" t="s">
        <v>6</v>
      </c>
      <c r="G584" s="3">
        <v>43523</v>
      </c>
      <c r="H584" s="2">
        <v>60000</v>
      </c>
      <c r="I584" s="12" t="s">
        <v>838</v>
      </c>
      <c r="J584" s="5">
        <v>1</v>
      </c>
      <c r="K584" s="5">
        <f t="shared" si="40"/>
        <v>0</v>
      </c>
      <c r="L584" s="5">
        <f t="shared" si="38"/>
        <v>0</v>
      </c>
      <c r="M584" s="5">
        <f t="shared" si="39"/>
        <v>0</v>
      </c>
      <c r="N584" s="56" t="str">
        <f t="shared" si="41"/>
        <v>Bridge Realty</v>
      </c>
    </row>
    <row r="585" spans="1:14" ht="13.5" customHeight="1" x14ac:dyDescent="0.2">
      <c r="A585" t="s">
        <v>1544</v>
      </c>
      <c r="B585" t="s">
        <v>1734</v>
      </c>
      <c r="C585" t="s">
        <v>1040</v>
      </c>
      <c r="D585" t="s">
        <v>5</v>
      </c>
      <c r="E585" t="s">
        <v>2143</v>
      </c>
      <c r="F585" t="s">
        <v>425</v>
      </c>
      <c r="G585" s="3">
        <v>43476</v>
      </c>
      <c r="H585" s="2">
        <v>535000</v>
      </c>
      <c r="I585" s="12" t="s">
        <v>838</v>
      </c>
      <c r="J585" s="5">
        <v>1</v>
      </c>
      <c r="K585" s="5">
        <f t="shared" si="40"/>
        <v>0</v>
      </c>
      <c r="L585" s="5">
        <f t="shared" si="38"/>
        <v>0</v>
      </c>
      <c r="M585" s="5">
        <f t="shared" si="39"/>
        <v>0</v>
      </c>
      <c r="N585" s="56" t="str">
        <f t="shared" si="41"/>
        <v>Bridge Realty</v>
      </c>
    </row>
    <row r="586" spans="1:14" ht="13.5" customHeight="1" x14ac:dyDescent="0.2">
      <c r="A586" t="s">
        <v>1544</v>
      </c>
      <c r="B586" t="s">
        <v>1734</v>
      </c>
      <c r="C586" t="s">
        <v>550</v>
      </c>
      <c r="D586" t="s">
        <v>1707</v>
      </c>
      <c r="E586" t="s">
        <v>2698</v>
      </c>
      <c r="F586" t="s">
        <v>6</v>
      </c>
      <c r="G586" s="3">
        <v>43549</v>
      </c>
      <c r="H586" s="2">
        <v>25000</v>
      </c>
      <c r="I586" s="12" t="s">
        <v>838</v>
      </c>
      <c r="J586" s="5">
        <v>1</v>
      </c>
      <c r="K586" s="5">
        <f t="shared" si="40"/>
        <v>0</v>
      </c>
      <c r="L586" s="5">
        <f t="shared" si="38"/>
        <v>0</v>
      </c>
      <c r="M586" s="5">
        <f t="shared" si="39"/>
        <v>0</v>
      </c>
      <c r="N586" s="56" t="str">
        <f>IF(B586="",#REF!,B586)</f>
        <v>Bridge Realty</v>
      </c>
    </row>
    <row r="587" spans="1:14" ht="13.5" customHeight="1" x14ac:dyDescent="0.2">
      <c r="A587" t="s">
        <v>2047</v>
      </c>
      <c r="B587" t="s">
        <v>5</v>
      </c>
      <c r="C587" t="s">
        <v>1298</v>
      </c>
      <c r="D587" t="s">
        <v>1036</v>
      </c>
      <c r="E587" t="s">
        <v>2700</v>
      </c>
      <c r="F587" t="s">
        <v>1126</v>
      </c>
      <c r="G587" s="3">
        <v>43549</v>
      </c>
      <c r="H587" s="2">
        <v>221820</v>
      </c>
      <c r="I587" s="12" t="s">
        <v>838</v>
      </c>
      <c r="J587" s="5">
        <v>1</v>
      </c>
      <c r="K587" s="5">
        <f t="shared" si="40"/>
        <v>0</v>
      </c>
      <c r="L587" s="5">
        <f t="shared" si="38"/>
        <v>0</v>
      </c>
      <c r="M587" s="5">
        <f t="shared" si="39"/>
        <v>0</v>
      </c>
      <c r="N587" s="56" t="str">
        <f t="shared" si="41"/>
        <v>Magnolia Realty</v>
      </c>
    </row>
    <row r="588" spans="1:14" ht="13.5" customHeight="1" x14ac:dyDescent="0.2">
      <c r="A588" t="s">
        <v>2047</v>
      </c>
      <c r="B588" t="s">
        <v>5</v>
      </c>
      <c r="C588" t="s">
        <v>824</v>
      </c>
      <c r="D588" t="s">
        <v>1036</v>
      </c>
      <c r="E588" t="s">
        <v>2423</v>
      </c>
      <c r="F588" t="s">
        <v>1249</v>
      </c>
      <c r="G588" s="3">
        <v>43518</v>
      </c>
      <c r="H588" s="2">
        <v>225200</v>
      </c>
      <c r="I588" s="12">
        <v>20190221</v>
      </c>
      <c r="J588" s="5">
        <v>1</v>
      </c>
      <c r="K588" s="5">
        <f t="shared" si="40"/>
        <v>1</v>
      </c>
      <c r="L588" s="5">
        <f t="shared" si="38"/>
        <v>0</v>
      </c>
      <c r="M588" s="5">
        <f t="shared" si="39"/>
        <v>0</v>
      </c>
      <c r="N588" s="56" t="str">
        <f>IF(B588="",#REF!,B588)</f>
        <v>Magnolia Realty</v>
      </c>
    </row>
    <row r="589" spans="1:14" ht="13.5" customHeight="1" x14ac:dyDescent="0.2">
      <c r="A589" t="s">
        <v>2047</v>
      </c>
      <c r="B589" t="s">
        <v>5</v>
      </c>
      <c r="C589" t="s">
        <v>1872</v>
      </c>
      <c r="D589" t="s">
        <v>1843</v>
      </c>
      <c r="E589" t="s">
        <v>2146</v>
      </c>
      <c r="F589" t="s">
        <v>6</v>
      </c>
      <c r="G589" s="3">
        <v>43476</v>
      </c>
      <c r="H589" s="2">
        <v>240000</v>
      </c>
      <c r="I589" s="12" t="s">
        <v>838</v>
      </c>
      <c r="J589" s="5">
        <v>1</v>
      </c>
      <c r="K589" s="5">
        <f t="shared" si="40"/>
        <v>0</v>
      </c>
      <c r="L589" s="5">
        <f t="shared" si="38"/>
        <v>0</v>
      </c>
      <c r="M589" s="5">
        <f t="shared" si="39"/>
        <v>0</v>
      </c>
      <c r="N589" s="56" t="str">
        <f>IF(B589="",#REF!,B589)</f>
        <v>Magnolia Realty</v>
      </c>
    </row>
    <row r="590" spans="1:14" ht="13.5" customHeight="1" x14ac:dyDescent="0.2">
      <c r="A590" t="s">
        <v>1271</v>
      </c>
      <c r="B590" t="s">
        <v>1943</v>
      </c>
      <c r="C590" t="s">
        <v>851</v>
      </c>
      <c r="D590" t="s">
        <v>993</v>
      </c>
      <c r="E590" t="s">
        <v>2092</v>
      </c>
      <c r="F590" t="s">
        <v>6</v>
      </c>
      <c r="G590" s="3">
        <v>43467</v>
      </c>
      <c r="H590" s="2">
        <v>135750</v>
      </c>
      <c r="I590" s="12" t="s">
        <v>838</v>
      </c>
      <c r="J590" s="5">
        <v>1</v>
      </c>
      <c r="K590" s="5">
        <f t="shared" si="40"/>
        <v>0</v>
      </c>
      <c r="L590" s="5">
        <f t="shared" si="38"/>
        <v>0</v>
      </c>
      <c r="M590" s="5">
        <f t="shared" si="39"/>
        <v>0</v>
      </c>
      <c r="N590" s="56" t="str">
        <f t="shared" si="41"/>
        <v>Realty Plus - Groesbeck</v>
      </c>
    </row>
    <row r="591" spans="1:14" ht="13.5" customHeight="1" x14ac:dyDescent="0.2">
      <c r="A591" t="s">
        <v>1271</v>
      </c>
      <c r="B591" t="s">
        <v>1943</v>
      </c>
      <c r="C591" t="s">
        <v>1870</v>
      </c>
      <c r="D591" t="s">
        <v>2073</v>
      </c>
      <c r="E591" t="s">
        <v>2788</v>
      </c>
      <c r="F591" t="s">
        <v>215</v>
      </c>
      <c r="G591" s="3">
        <v>43559</v>
      </c>
      <c r="H591" s="2">
        <v>156600</v>
      </c>
      <c r="I591" s="12" t="s">
        <v>838</v>
      </c>
      <c r="J591" s="5">
        <v>1</v>
      </c>
      <c r="K591" s="5">
        <f t="shared" si="40"/>
        <v>0</v>
      </c>
      <c r="L591" s="5">
        <f t="shared" si="38"/>
        <v>0</v>
      </c>
      <c r="M591" s="5">
        <f t="shared" si="39"/>
        <v>0</v>
      </c>
      <c r="N591" s="56" t="str">
        <f t="shared" si="41"/>
        <v>Realty Plus - Groesbeck</v>
      </c>
    </row>
    <row r="592" spans="1:14" ht="13.5" customHeight="1" x14ac:dyDescent="0.2">
      <c r="A592" t="s">
        <v>1271</v>
      </c>
      <c r="B592" t="s">
        <v>1943</v>
      </c>
      <c r="C592" t="s">
        <v>155</v>
      </c>
      <c r="D592" t="s">
        <v>1943</v>
      </c>
      <c r="E592" t="s">
        <v>2372</v>
      </c>
      <c r="F592" t="s">
        <v>215</v>
      </c>
      <c r="G592" s="3">
        <v>43511</v>
      </c>
      <c r="H592" s="2">
        <v>55000</v>
      </c>
      <c r="I592" s="12" t="s">
        <v>838</v>
      </c>
      <c r="J592" s="5">
        <v>1</v>
      </c>
      <c r="K592" s="5">
        <f t="shared" si="40"/>
        <v>0</v>
      </c>
      <c r="L592" s="5">
        <f t="shared" si="38"/>
        <v>0</v>
      </c>
      <c r="M592" s="5">
        <f t="shared" si="39"/>
        <v>0</v>
      </c>
      <c r="N592" s="56" t="str">
        <f t="shared" si="41"/>
        <v>Realty Plus - Groesbeck</v>
      </c>
    </row>
    <row r="593" spans="1:14" ht="13.5" customHeight="1" x14ac:dyDescent="0.2">
      <c r="A593" t="s">
        <v>1271</v>
      </c>
      <c r="B593" t="s">
        <v>1943</v>
      </c>
      <c r="C593" t="s">
        <v>1310</v>
      </c>
      <c r="D593" t="s">
        <v>1840</v>
      </c>
      <c r="E593" t="s">
        <v>2496</v>
      </c>
      <c r="F593" t="s">
        <v>730</v>
      </c>
      <c r="G593" s="3">
        <v>43525</v>
      </c>
      <c r="H593" s="2">
        <v>148000</v>
      </c>
      <c r="I593" s="12" t="s">
        <v>838</v>
      </c>
      <c r="J593" s="5">
        <v>1</v>
      </c>
      <c r="K593" s="5">
        <f t="shared" si="40"/>
        <v>0</v>
      </c>
      <c r="L593" s="5">
        <f t="shared" si="38"/>
        <v>0</v>
      </c>
      <c r="M593" s="5">
        <f t="shared" si="39"/>
        <v>0</v>
      </c>
      <c r="N593" s="56" t="str">
        <f>IF(B593="",#REF!,B593)</f>
        <v>Realty Plus - Groesbeck</v>
      </c>
    </row>
    <row r="594" spans="1:14" ht="13.5" customHeight="1" x14ac:dyDescent="0.2">
      <c r="A594" t="s">
        <v>1069</v>
      </c>
      <c r="B594" t="s">
        <v>1840</v>
      </c>
      <c r="C594" t="s">
        <v>2028</v>
      </c>
      <c r="D594" t="s">
        <v>1258</v>
      </c>
      <c r="E594" t="s">
        <v>2326</v>
      </c>
      <c r="F594" t="s">
        <v>6</v>
      </c>
      <c r="G594" s="3">
        <v>43504</v>
      </c>
      <c r="H594" s="2">
        <v>208000</v>
      </c>
      <c r="I594" s="12" t="s">
        <v>838</v>
      </c>
      <c r="J594" s="5">
        <v>1</v>
      </c>
      <c r="K594" s="5">
        <f t="shared" si="40"/>
        <v>0</v>
      </c>
      <c r="L594" s="5">
        <f t="shared" si="38"/>
        <v>0</v>
      </c>
      <c r="M594" s="5">
        <f t="shared" si="39"/>
        <v>0</v>
      </c>
      <c r="N594" s="56" t="str">
        <f t="shared" si="41"/>
        <v>Kelly, Realtors</v>
      </c>
    </row>
    <row r="595" spans="1:14" ht="13.5" customHeight="1" x14ac:dyDescent="0.2">
      <c r="A595" t="s">
        <v>2006</v>
      </c>
      <c r="B595" t="s">
        <v>372</v>
      </c>
      <c r="C595" t="s">
        <v>1182</v>
      </c>
      <c r="D595" t="s">
        <v>1840</v>
      </c>
      <c r="E595" t="s">
        <v>2152</v>
      </c>
      <c r="F595" t="s">
        <v>1249</v>
      </c>
      <c r="G595" s="3">
        <v>43479</v>
      </c>
      <c r="H595" s="2">
        <v>414750</v>
      </c>
      <c r="I595" s="12">
        <v>20182761</v>
      </c>
      <c r="J595" s="5">
        <v>1</v>
      </c>
      <c r="K595" s="5">
        <f t="shared" si="40"/>
        <v>1</v>
      </c>
      <c r="L595" s="5">
        <f t="shared" si="38"/>
        <v>0</v>
      </c>
      <c r="M595" s="5">
        <f t="shared" si="39"/>
        <v>0</v>
      </c>
      <c r="N595" s="56" t="str">
        <f>IF(B595="",#REF!,B595)</f>
        <v>Baylor University Real Estate Services</v>
      </c>
    </row>
    <row r="596" spans="1:14" ht="13.5" customHeight="1" x14ac:dyDescent="0.2">
      <c r="A596" t="s">
        <v>2974</v>
      </c>
      <c r="B596" t="s">
        <v>1842</v>
      </c>
      <c r="C596" t="s">
        <v>312</v>
      </c>
      <c r="D596" t="s">
        <v>1842</v>
      </c>
      <c r="E596" t="s">
        <v>2975</v>
      </c>
      <c r="F596" t="s">
        <v>6</v>
      </c>
      <c r="G596" s="3">
        <v>43581</v>
      </c>
      <c r="H596" s="2">
        <v>120000</v>
      </c>
      <c r="I596" s="12">
        <v>20190824</v>
      </c>
      <c r="J596" s="5">
        <v>1</v>
      </c>
      <c r="K596" s="5">
        <f t="shared" si="40"/>
        <v>1</v>
      </c>
      <c r="L596" s="5">
        <f t="shared" si="38"/>
        <v>0</v>
      </c>
      <c r="M596" s="5">
        <f t="shared" si="39"/>
        <v>0</v>
      </c>
      <c r="N596" s="56" t="str">
        <f t="shared" si="41"/>
        <v>Coldwell Banker Apex, REALTORS</v>
      </c>
    </row>
    <row r="597" spans="1:14" ht="13.5" customHeight="1" x14ac:dyDescent="0.2">
      <c r="A597" t="s">
        <v>1702</v>
      </c>
      <c r="B597" t="s">
        <v>1535</v>
      </c>
      <c r="C597" t="s">
        <v>1890</v>
      </c>
      <c r="D597" t="s">
        <v>1931</v>
      </c>
      <c r="E597" t="s">
        <v>2276</v>
      </c>
      <c r="F597" t="s">
        <v>6</v>
      </c>
      <c r="G597" s="3">
        <v>43497</v>
      </c>
      <c r="H597" s="2">
        <v>57500</v>
      </c>
      <c r="I597" s="12" t="s">
        <v>838</v>
      </c>
      <c r="J597" s="5">
        <v>1</v>
      </c>
      <c r="K597" s="5">
        <f t="shared" si="40"/>
        <v>0</v>
      </c>
      <c r="L597" s="5">
        <f t="shared" si="38"/>
        <v>0</v>
      </c>
      <c r="M597" s="5">
        <f t="shared" si="39"/>
        <v>0</v>
      </c>
      <c r="N597" s="56" t="str">
        <f t="shared" si="41"/>
        <v>Camille Johnson, REALTORS</v>
      </c>
    </row>
    <row r="598" spans="1:14" ht="13.5" customHeight="1" x14ac:dyDescent="0.2">
      <c r="A598" t="s">
        <v>1702</v>
      </c>
      <c r="B598" t="s">
        <v>1535</v>
      </c>
      <c r="C598" t="s">
        <v>546</v>
      </c>
      <c r="D598" t="s">
        <v>547</v>
      </c>
      <c r="E598" t="s">
        <v>3000</v>
      </c>
      <c r="F598" t="s">
        <v>6</v>
      </c>
      <c r="G598" s="3">
        <v>43584</v>
      </c>
      <c r="H598" s="2">
        <v>389774</v>
      </c>
      <c r="I598" s="12" t="s">
        <v>838</v>
      </c>
      <c r="J598" s="5">
        <v>1</v>
      </c>
      <c r="K598" s="5">
        <f t="shared" si="40"/>
        <v>0</v>
      </c>
      <c r="L598" s="5">
        <f t="shared" si="38"/>
        <v>0</v>
      </c>
      <c r="M598" s="5">
        <f t="shared" si="39"/>
        <v>0</v>
      </c>
      <c r="N598" s="56" t="str">
        <f t="shared" si="41"/>
        <v>Camille Johnson, REALTORS</v>
      </c>
    </row>
    <row r="599" spans="1:14" ht="13.5" customHeight="1" x14ac:dyDescent="0.2">
      <c r="A599" t="s">
        <v>1702</v>
      </c>
      <c r="B599" t="s">
        <v>1535</v>
      </c>
      <c r="C599" t="s">
        <v>1698</v>
      </c>
      <c r="D599" t="s">
        <v>1036</v>
      </c>
      <c r="E599" t="s">
        <v>3182</v>
      </c>
      <c r="F599" t="s">
        <v>6</v>
      </c>
      <c r="G599" s="3">
        <v>43601</v>
      </c>
      <c r="H599" s="2">
        <v>209000</v>
      </c>
      <c r="I599" s="12">
        <v>20190901</v>
      </c>
      <c r="J599" s="5">
        <v>1</v>
      </c>
      <c r="K599" s="5">
        <f t="shared" si="40"/>
        <v>1</v>
      </c>
      <c r="L599" s="5">
        <f t="shared" si="38"/>
        <v>0</v>
      </c>
      <c r="M599" s="5">
        <f t="shared" si="39"/>
        <v>0</v>
      </c>
      <c r="N599" s="56" t="str">
        <f t="shared" si="41"/>
        <v>Camille Johnson, REALTORS</v>
      </c>
    </row>
    <row r="600" spans="1:14" ht="13.5" customHeight="1" x14ac:dyDescent="0.2">
      <c r="A600" t="s">
        <v>1702</v>
      </c>
      <c r="B600" t="s">
        <v>1535</v>
      </c>
      <c r="C600" t="s">
        <v>1957</v>
      </c>
      <c r="D600" t="s">
        <v>1843</v>
      </c>
      <c r="E600" t="s">
        <v>3203</v>
      </c>
      <c r="F600" t="s">
        <v>7</v>
      </c>
      <c r="G600" s="3">
        <v>43602</v>
      </c>
      <c r="H600" s="2">
        <v>80000</v>
      </c>
      <c r="I600" s="12" t="s">
        <v>838</v>
      </c>
      <c r="J600" s="5">
        <v>1</v>
      </c>
      <c r="K600" s="5">
        <f t="shared" si="40"/>
        <v>0</v>
      </c>
      <c r="L600" s="5">
        <f t="shared" si="38"/>
        <v>0</v>
      </c>
      <c r="M600" s="5">
        <f t="shared" si="39"/>
        <v>0</v>
      </c>
      <c r="N600" s="56" t="str">
        <f t="shared" si="41"/>
        <v>Camille Johnson, REALTORS</v>
      </c>
    </row>
    <row r="601" spans="1:14" ht="13.5" customHeight="1" x14ac:dyDescent="0.2">
      <c r="A601" t="s">
        <v>1702</v>
      </c>
      <c r="B601" t="s">
        <v>1535</v>
      </c>
      <c r="C601" t="s">
        <v>1210</v>
      </c>
      <c r="D601" t="s">
        <v>991</v>
      </c>
      <c r="E601" t="s">
        <v>2173</v>
      </c>
      <c r="F601" t="s">
        <v>6</v>
      </c>
      <c r="G601" s="3">
        <v>43482</v>
      </c>
      <c r="H601" s="2">
        <v>101400</v>
      </c>
      <c r="I601" s="12">
        <v>20190846</v>
      </c>
      <c r="J601" s="5">
        <v>1</v>
      </c>
      <c r="K601" s="5">
        <f t="shared" si="40"/>
        <v>1</v>
      </c>
      <c r="L601" s="5">
        <f t="shared" si="38"/>
        <v>0</v>
      </c>
      <c r="M601" s="5">
        <f t="shared" si="39"/>
        <v>0</v>
      </c>
      <c r="N601" s="56" t="str">
        <f t="shared" si="41"/>
        <v>Camille Johnson, REALTORS</v>
      </c>
    </row>
    <row r="602" spans="1:14" ht="13.5" customHeight="1" x14ac:dyDescent="0.2">
      <c r="A602" t="s">
        <v>1702</v>
      </c>
      <c r="B602" t="s">
        <v>1535</v>
      </c>
      <c r="C602" t="s">
        <v>1702</v>
      </c>
      <c r="D602" t="s">
        <v>1535</v>
      </c>
      <c r="E602" t="s">
        <v>2124</v>
      </c>
      <c r="F602" t="s">
        <v>7</v>
      </c>
      <c r="G602" s="3">
        <v>43474</v>
      </c>
      <c r="H602" s="2">
        <v>747000</v>
      </c>
      <c r="I602" s="12" t="s">
        <v>838</v>
      </c>
      <c r="J602" s="5">
        <v>1</v>
      </c>
      <c r="K602" s="5">
        <f t="shared" si="40"/>
        <v>0</v>
      </c>
      <c r="L602" s="5">
        <f t="shared" si="38"/>
        <v>1</v>
      </c>
      <c r="M602" s="5">
        <f t="shared" si="39"/>
        <v>0</v>
      </c>
      <c r="N602" s="56" t="str">
        <f t="shared" si="41"/>
        <v>Camille Johnson, REALTORS</v>
      </c>
    </row>
    <row r="603" spans="1:14" ht="13.5" customHeight="1" x14ac:dyDescent="0.2">
      <c r="A603" t="s">
        <v>1702</v>
      </c>
      <c r="B603" t="s">
        <v>1535</v>
      </c>
      <c r="C603" t="s">
        <v>2046</v>
      </c>
      <c r="D603" t="s">
        <v>5</v>
      </c>
      <c r="E603" t="s">
        <v>3198</v>
      </c>
      <c r="F603" t="s">
        <v>1126</v>
      </c>
      <c r="G603" s="3">
        <v>43602</v>
      </c>
      <c r="H603" s="2">
        <v>185000</v>
      </c>
      <c r="I603" s="12" t="s">
        <v>838</v>
      </c>
      <c r="J603" s="5">
        <v>1</v>
      </c>
      <c r="K603" s="5">
        <f t="shared" si="40"/>
        <v>0</v>
      </c>
      <c r="L603" s="5">
        <f t="shared" si="38"/>
        <v>0</v>
      </c>
      <c r="M603" s="5">
        <f t="shared" si="39"/>
        <v>0</v>
      </c>
      <c r="N603" s="56" t="str">
        <f>IF(B603="",#REF!,B603)</f>
        <v>Camille Johnson, REALTORS</v>
      </c>
    </row>
    <row r="604" spans="1:14" ht="13.5" customHeight="1" x14ac:dyDescent="0.2">
      <c r="A604" t="s">
        <v>1702</v>
      </c>
      <c r="B604" t="s">
        <v>1535</v>
      </c>
      <c r="C604" t="s">
        <v>1040</v>
      </c>
      <c r="D604" t="s">
        <v>5</v>
      </c>
      <c r="E604" t="s">
        <v>3315</v>
      </c>
      <c r="F604" t="s">
        <v>216</v>
      </c>
      <c r="G604" s="3">
        <v>43615</v>
      </c>
      <c r="H604" s="2">
        <v>207000</v>
      </c>
      <c r="I604" s="12" t="s">
        <v>838</v>
      </c>
      <c r="J604" s="5">
        <v>1</v>
      </c>
      <c r="K604" s="5">
        <f t="shared" si="40"/>
        <v>0</v>
      </c>
      <c r="L604" s="5">
        <f t="shared" si="38"/>
        <v>0</v>
      </c>
      <c r="M604" s="5">
        <f t="shared" si="39"/>
        <v>0</v>
      </c>
      <c r="N604" s="56" t="str">
        <f>IF(B604="",#REF!,B604)</f>
        <v>Camille Johnson, REALTORS</v>
      </c>
    </row>
    <row r="605" spans="1:14" ht="13.5" customHeight="1" x14ac:dyDescent="0.2">
      <c r="A605" t="s">
        <v>2493</v>
      </c>
      <c r="B605" t="s">
        <v>1258</v>
      </c>
      <c r="C605" t="s">
        <v>2493</v>
      </c>
      <c r="D605" t="s">
        <v>1258</v>
      </c>
      <c r="E605" t="s">
        <v>2494</v>
      </c>
      <c r="F605" t="s">
        <v>6</v>
      </c>
      <c r="G605" s="3">
        <v>43525</v>
      </c>
      <c r="H605" s="2">
        <v>219000</v>
      </c>
      <c r="I605" s="12" t="s">
        <v>838</v>
      </c>
      <c r="J605" s="5">
        <v>1</v>
      </c>
      <c r="K605" s="5">
        <f t="shared" si="40"/>
        <v>0</v>
      </c>
      <c r="L605" s="5">
        <f t="shared" si="38"/>
        <v>1</v>
      </c>
      <c r="M605" s="5">
        <f t="shared" si="39"/>
        <v>0</v>
      </c>
      <c r="N605" s="56" t="str">
        <f t="shared" si="41"/>
        <v>Re/Max Centex, REALTORS</v>
      </c>
    </row>
    <row r="606" spans="1:14" ht="13.5" customHeight="1" x14ac:dyDescent="0.2">
      <c r="A606" t="s">
        <v>1695</v>
      </c>
      <c r="B606" t="s">
        <v>1842</v>
      </c>
      <c r="C606" t="s">
        <v>152</v>
      </c>
      <c r="D606" t="s">
        <v>1842</v>
      </c>
      <c r="E606" t="s">
        <v>2873</v>
      </c>
      <c r="F606" t="s">
        <v>123</v>
      </c>
      <c r="G606" s="3">
        <v>43570</v>
      </c>
      <c r="H606" s="2">
        <v>195900</v>
      </c>
      <c r="I606" s="12">
        <v>20190562</v>
      </c>
      <c r="J606" s="5">
        <v>1</v>
      </c>
      <c r="K606" s="5">
        <f t="shared" si="40"/>
        <v>1</v>
      </c>
      <c r="L606" s="5">
        <f t="shared" si="38"/>
        <v>0</v>
      </c>
      <c r="M606" s="5">
        <f t="shared" si="39"/>
        <v>0</v>
      </c>
      <c r="N606" s="56" t="str">
        <f>IF(B606="",#REF!,B606)</f>
        <v>Coldwell Banker Apex, REALTORS</v>
      </c>
    </row>
    <row r="607" spans="1:14" ht="13.5" customHeight="1" x14ac:dyDescent="0.2">
      <c r="A607" t="s">
        <v>1695</v>
      </c>
      <c r="B607" t="s">
        <v>1842</v>
      </c>
      <c r="C607" t="s">
        <v>423</v>
      </c>
      <c r="D607" t="s">
        <v>1529</v>
      </c>
      <c r="E607" t="s">
        <v>2970</v>
      </c>
      <c r="F607" t="s">
        <v>6</v>
      </c>
      <c r="G607" s="3">
        <v>43581</v>
      </c>
      <c r="H607" s="2">
        <v>110500</v>
      </c>
      <c r="I607" s="12">
        <v>20190619</v>
      </c>
      <c r="J607" s="5">
        <v>1</v>
      </c>
      <c r="K607" s="5">
        <f t="shared" si="40"/>
        <v>1</v>
      </c>
      <c r="L607" s="5">
        <f t="shared" si="38"/>
        <v>0</v>
      </c>
      <c r="M607" s="5">
        <f t="shared" si="39"/>
        <v>0</v>
      </c>
      <c r="N607" s="56" t="str">
        <f t="shared" si="41"/>
        <v>Coldwell Banker Apex, REALTORS</v>
      </c>
    </row>
    <row r="608" spans="1:14" ht="13.5" customHeight="1" x14ac:dyDescent="0.2">
      <c r="A608" t="s">
        <v>1695</v>
      </c>
      <c r="B608" t="s">
        <v>1842</v>
      </c>
      <c r="C608" t="s">
        <v>148</v>
      </c>
      <c r="D608" t="s">
        <v>1840</v>
      </c>
      <c r="E608" t="s">
        <v>3116</v>
      </c>
      <c r="F608" t="s">
        <v>6</v>
      </c>
      <c r="G608" s="3">
        <v>43595</v>
      </c>
      <c r="H608" s="2">
        <v>119900</v>
      </c>
      <c r="I608" s="12">
        <v>20190782</v>
      </c>
      <c r="J608" s="5">
        <v>1</v>
      </c>
      <c r="K608" s="5">
        <f t="shared" si="40"/>
        <v>1</v>
      </c>
      <c r="L608" s="5">
        <f t="shared" si="38"/>
        <v>0</v>
      </c>
      <c r="M608" s="5">
        <f t="shared" si="39"/>
        <v>0</v>
      </c>
      <c r="N608" s="56" t="str">
        <f t="shared" si="41"/>
        <v>Coldwell Banker Apex, REALTORS</v>
      </c>
    </row>
    <row r="609" spans="1:14" ht="13.5" customHeight="1" x14ac:dyDescent="0.2">
      <c r="A609" t="s">
        <v>1147</v>
      </c>
      <c r="B609" t="s">
        <v>1842</v>
      </c>
      <c r="C609" t="s">
        <v>488</v>
      </c>
      <c r="D609" t="s">
        <v>666</v>
      </c>
      <c r="E609" t="s">
        <v>3062</v>
      </c>
      <c r="F609" t="s">
        <v>6</v>
      </c>
      <c r="G609" s="3">
        <v>43591</v>
      </c>
      <c r="H609" s="2">
        <v>179000</v>
      </c>
      <c r="I609" s="12" t="s">
        <v>838</v>
      </c>
      <c r="J609" s="5">
        <v>1</v>
      </c>
      <c r="K609" s="5">
        <f t="shared" si="40"/>
        <v>0</v>
      </c>
      <c r="L609" s="5">
        <f t="shared" si="38"/>
        <v>0</v>
      </c>
      <c r="M609" s="5">
        <f t="shared" si="39"/>
        <v>0</v>
      </c>
      <c r="N609" s="56" t="str">
        <f t="shared" si="41"/>
        <v>Coldwell Banker Apex, REALTORS</v>
      </c>
    </row>
    <row r="610" spans="1:14" ht="13.5" customHeight="1" x14ac:dyDescent="0.2">
      <c r="A610" t="s">
        <v>2131</v>
      </c>
      <c r="B610" t="s">
        <v>839</v>
      </c>
      <c r="C610" t="s">
        <v>408</v>
      </c>
      <c r="D610" t="s">
        <v>197</v>
      </c>
      <c r="E610" t="s">
        <v>2132</v>
      </c>
      <c r="F610" t="s">
        <v>123</v>
      </c>
      <c r="G610" s="3">
        <v>43475</v>
      </c>
      <c r="H610" s="2">
        <v>98000</v>
      </c>
      <c r="I610" s="12" t="s">
        <v>838</v>
      </c>
      <c r="J610" s="5">
        <v>1</v>
      </c>
      <c r="K610" s="5">
        <f t="shared" si="40"/>
        <v>0</v>
      </c>
      <c r="L610" s="5">
        <f t="shared" si="38"/>
        <v>0</v>
      </c>
      <c r="M610" s="5">
        <f t="shared" si="39"/>
        <v>0</v>
      </c>
      <c r="N610" s="56" t="str">
        <f t="shared" si="41"/>
        <v>Jana Nors Real Estate</v>
      </c>
    </row>
    <row r="611" spans="1:14" ht="13.5" customHeight="1" x14ac:dyDescent="0.2">
      <c r="A611" t="s">
        <v>2131</v>
      </c>
      <c r="B611" t="s">
        <v>839</v>
      </c>
      <c r="C611" t="s">
        <v>826</v>
      </c>
      <c r="D611" t="s">
        <v>1258</v>
      </c>
      <c r="E611" t="s">
        <v>2762</v>
      </c>
      <c r="F611" t="s">
        <v>301</v>
      </c>
      <c r="G611" s="3">
        <v>43556</v>
      </c>
      <c r="H611" s="2">
        <v>212500</v>
      </c>
      <c r="I611" s="12" t="s">
        <v>838</v>
      </c>
      <c r="J611" s="5">
        <v>1</v>
      </c>
      <c r="K611" s="5">
        <f t="shared" si="40"/>
        <v>0</v>
      </c>
      <c r="L611" s="5">
        <f t="shared" si="38"/>
        <v>0</v>
      </c>
      <c r="M611" s="5">
        <f t="shared" si="39"/>
        <v>0</v>
      </c>
      <c r="N611" s="56" t="str">
        <f t="shared" si="41"/>
        <v>Jana Nors Real Estate</v>
      </c>
    </row>
    <row r="612" spans="1:14" ht="13.5" customHeight="1" x14ac:dyDescent="0.2">
      <c r="A612" t="s">
        <v>2131</v>
      </c>
      <c r="B612" t="s">
        <v>839</v>
      </c>
      <c r="C612" t="s">
        <v>2247</v>
      </c>
      <c r="D612" t="s">
        <v>1843</v>
      </c>
      <c r="E612" t="s">
        <v>3035</v>
      </c>
      <c r="F612" t="s">
        <v>6</v>
      </c>
      <c r="G612" s="3">
        <v>43586</v>
      </c>
      <c r="H612" s="2">
        <v>315000</v>
      </c>
      <c r="I612" s="12" t="s">
        <v>838</v>
      </c>
      <c r="J612" s="5">
        <v>1</v>
      </c>
      <c r="K612" s="5">
        <f t="shared" si="40"/>
        <v>0</v>
      </c>
      <c r="L612" s="5">
        <f t="shared" si="38"/>
        <v>0</v>
      </c>
      <c r="M612" s="5">
        <f t="shared" si="39"/>
        <v>0</v>
      </c>
      <c r="N612" s="56" t="str">
        <f t="shared" si="41"/>
        <v>Jana Nors Real Estate</v>
      </c>
    </row>
    <row r="613" spans="1:14" ht="13.5" customHeight="1" x14ac:dyDescent="0.2">
      <c r="A613" t="s">
        <v>2131</v>
      </c>
      <c r="B613" t="s">
        <v>839</v>
      </c>
      <c r="C613" t="s">
        <v>566</v>
      </c>
      <c r="D613" t="s">
        <v>1842</v>
      </c>
      <c r="E613" t="s">
        <v>2458</v>
      </c>
      <c r="F613" t="s">
        <v>6</v>
      </c>
      <c r="G613" s="3">
        <v>43524</v>
      </c>
      <c r="H613" s="2">
        <v>369000</v>
      </c>
      <c r="I613" s="12">
        <v>20190220</v>
      </c>
      <c r="J613" s="5">
        <v>1</v>
      </c>
      <c r="K613" s="5">
        <f t="shared" si="40"/>
        <v>1</v>
      </c>
      <c r="L613" s="5">
        <f t="shared" si="38"/>
        <v>0</v>
      </c>
      <c r="M613" s="5">
        <f t="shared" si="39"/>
        <v>0</v>
      </c>
      <c r="N613" s="56" t="str">
        <f t="shared" si="41"/>
        <v>Jana Nors Real Estate</v>
      </c>
    </row>
    <row r="614" spans="1:14" ht="13.5" customHeight="1" x14ac:dyDescent="0.2">
      <c r="A614" t="s">
        <v>2131</v>
      </c>
      <c r="B614" t="s">
        <v>839</v>
      </c>
      <c r="C614" t="s">
        <v>218</v>
      </c>
      <c r="D614" t="s">
        <v>1036</v>
      </c>
      <c r="E614" t="s">
        <v>2838</v>
      </c>
      <c r="F614" t="s">
        <v>6</v>
      </c>
      <c r="G614" s="3">
        <v>43565</v>
      </c>
      <c r="H614" s="2">
        <v>275000</v>
      </c>
      <c r="I614" s="12" t="s">
        <v>838</v>
      </c>
      <c r="J614" s="5">
        <v>1</v>
      </c>
      <c r="K614" s="5">
        <f t="shared" si="40"/>
        <v>0</v>
      </c>
      <c r="L614" s="5">
        <f t="shared" si="38"/>
        <v>0</v>
      </c>
      <c r="M614" s="5">
        <f t="shared" si="39"/>
        <v>0</v>
      </c>
      <c r="N614" s="56" t="str">
        <f>IF(B614="",#REF!,B614)</f>
        <v>Jana Nors Real Estate</v>
      </c>
    </row>
    <row r="615" spans="1:14" ht="13.5" customHeight="1" x14ac:dyDescent="0.2">
      <c r="A615" t="s">
        <v>1692</v>
      </c>
      <c r="B615" t="s">
        <v>2029</v>
      </c>
      <c r="C615" t="s">
        <v>1692</v>
      </c>
      <c r="D615" t="s">
        <v>2029</v>
      </c>
      <c r="E615" t="s">
        <v>2810</v>
      </c>
      <c r="F615" t="s">
        <v>213</v>
      </c>
      <c r="G615" s="3">
        <v>43560</v>
      </c>
      <c r="H615" s="2">
        <v>204000</v>
      </c>
      <c r="I615" s="12" t="s">
        <v>838</v>
      </c>
      <c r="J615" s="5">
        <v>1</v>
      </c>
      <c r="K615" s="5">
        <f t="shared" si="40"/>
        <v>0</v>
      </c>
      <c r="L615" s="5">
        <f t="shared" si="38"/>
        <v>1</v>
      </c>
      <c r="M615" s="5">
        <f t="shared" si="39"/>
        <v>0</v>
      </c>
      <c r="N615" s="56" t="str">
        <f t="shared" si="41"/>
        <v>Cook Appraisals, Inc</v>
      </c>
    </row>
    <row r="616" spans="1:14" ht="13.5" customHeight="1" x14ac:dyDescent="0.2">
      <c r="A616" t="s">
        <v>2072</v>
      </c>
      <c r="B616" t="s">
        <v>1858</v>
      </c>
      <c r="C616" t="s">
        <v>2072</v>
      </c>
      <c r="D616" t="s">
        <v>1858</v>
      </c>
      <c r="E616" t="s">
        <v>2702</v>
      </c>
      <c r="F616" t="s">
        <v>7</v>
      </c>
      <c r="G616" s="3">
        <v>43549</v>
      </c>
      <c r="H616" s="2">
        <v>133000</v>
      </c>
      <c r="I616" s="12">
        <v>20190382</v>
      </c>
      <c r="J616" s="5">
        <v>1</v>
      </c>
      <c r="K616" s="5">
        <f t="shared" si="40"/>
        <v>1</v>
      </c>
      <c r="L616" s="5">
        <f t="shared" si="38"/>
        <v>1</v>
      </c>
      <c r="M616" s="5">
        <f t="shared" si="39"/>
        <v>1</v>
      </c>
      <c r="N616" s="56" t="str">
        <f t="shared" si="41"/>
        <v>Better Homes and Gardens</v>
      </c>
    </row>
    <row r="617" spans="1:14" ht="13.5" customHeight="1" x14ac:dyDescent="0.2">
      <c r="A617" t="s">
        <v>2072</v>
      </c>
      <c r="B617" t="s">
        <v>1858</v>
      </c>
      <c r="C617" t="s">
        <v>1965</v>
      </c>
      <c r="D617" t="s">
        <v>1858</v>
      </c>
      <c r="E617" t="s">
        <v>2115</v>
      </c>
      <c r="F617" t="s">
        <v>7</v>
      </c>
      <c r="G617" s="3">
        <v>43472</v>
      </c>
      <c r="H617" s="2">
        <v>95000</v>
      </c>
      <c r="I617" s="12" t="s">
        <v>838</v>
      </c>
      <c r="J617" s="5">
        <v>1</v>
      </c>
      <c r="K617" s="5">
        <f t="shared" si="40"/>
        <v>0</v>
      </c>
      <c r="L617" s="5">
        <f t="shared" si="38"/>
        <v>0</v>
      </c>
      <c r="M617" s="5">
        <f t="shared" si="39"/>
        <v>0</v>
      </c>
      <c r="N617" s="56" t="str">
        <f t="shared" si="41"/>
        <v>Better Homes and Gardens</v>
      </c>
    </row>
    <row r="618" spans="1:14" ht="13.5" customHeight="1" x14ac:dyDescent="0.2">
      <c r="A618" t="s">
        <v>2072</v>
      </c>
      <c r="B618" t="s">
        <v>1858</v>
      </c>
      <c r="C618" t="s">
        <v>1985</v>
      </c>
      <c r="D618" t="s">
        <v>1936</v>
      </c>
      <c r="E618" t="s">
        <v>3045</v>
      </c>
      <c r="F618" t="s">
        <v>7</v>
      </c>
      <c r="G618" s="3">
        <v>43588</v>
      </c>
      <c r="H618" s="2">
        <v>145000</v>
      </c>
      <c r="I618" s="12" t="s">
        <v>838</v>
      </c>
      <c r="J618" s="5">
        <v>1</v>
      </c>
      <c r="K618" s="5">
        <f t="shared" si="40"/>
        <v>0</v>
      </c>
      <c r="L618" s="5">
        <f t="shared" si="38"/>
        <v>0</v>
      </c>
      <c r="M618" s="5">
        <f t="shared" si="39"/>
        <v>0</v>
      </c>
      <c r="N618" s="56" t="str">
        <f>IF(B618="",#REF!,B618)</f>
        <v>Better Homes and Gardens</v>
      </c>
    </row>
    <row r="619" spans="1:14" ht="13.5" customHeight="1" x14ac:dyDescent="0.2">
      <c r="A619" t="s">
        <v>1830</v>
      </c>
      <c r="B619" t="s">
        <v>1535</v>
      </c>
      <c r="C619" t="s">
        <v>117</v>
      </c>
      <c r="D619" t="s">
        <v>1535</v>
      </c>
      <c r="E619" t="s">
        <v>2936</v>
      </c>
      <c r="F619" t="s">
        <v>6</v>
      </c>
      <c r="G619" s="3">
        <v>43577</v>
      </c>
      <c r="H619" s="2">
        <v>190000</v>
      </c>
      <c r="I619" s="12" t="s">
        <v>838</v>
      </c>
      <c r="J619" s="5">
        <v>1</v>
      </c>
      <c r="K619" s="5">
        <f t="shared" si="40"/>
        <v>0</v>
      </c>
      <c r="L619" s="5">
        <f t="shared" si="38"/>
        <v>0</v>
      </c>
      <c r="M619" s="5">
        <f t="shared" si="39"/>
        <v>0</v>
      </c>
      <c r="N619" s="56" t="str">
        <f t="shared" si="41"/>
        <v>Camille Johnson, REALTORS</v>
      </c>
    </row>
    <row r="620" spans="1:14" ht="13.5" customHeight="1" x14ac:dyDescent="0.2">
      <c r="A620" t="s">
        <v>1730</v>
      </c>
      <c r="B620" t="s">
        <v>718</v>
      </c>
      <c r="C620" t="s">
        <v>1730</v>
      </c>
      <c r="D620" t="s">
        <v>718</v>
      </c>
      <c r="E620" t="s">
        <v>3082</v>
      </c>
      <c r="F620" t="s">
        <v>1092</v>
      </c>
      <c r="G620" s="3">
        <v>43591</v>
      </c>
      <c r="H620" s="2">
        <v>172500</v>
      </c>
      <c r="I620" s="12" t="s">
        <v>838</v>
      </c>
      <c r="J620" s="5">
        <v>1</v>
      </c>
      <c r="K620" s="5">
        <f t="shared" si="40"/>
        <v>0</v>
      </c>
      <c r="L620" s="5">
        <f t="shared" si="38"/>
        <v>1</v>
      </c>
      <c r="M620" s="5">
        <f t="shared" si="39"/>
        <v>0</v>
      </c>
      <c r="N620" s="56" t="str">
        <f t="shared" si="41"/>
        <v>Heritage Real Estate</v>
      </c>
    </row>
    <row r="621" spans="1:14" ht="13.5" customHeight="1" x14ac:dyDescent="0.2">
      <c r="A621" t="s">
        <v>1730</v>
      </c>
      <c r="B621" t="s">
        <v>718</v>
      </c>
      <c r="C621" t="s">
        <v>1390</v>
      </c>
      <c r="D621" t="s">
        <v>1099</v>
      </c>
      <c r="E621" t="s">
        <v>2674</v>
      </c>
      <c r="F621" t="s">
        <v>1092</v>
      </c>
      <c r="G621" s="3">
        <v>43546</v>
      </c>
      <c r="H621" s="2">
        <v>105000</v>
      </c>
      <c r="I621" s="12" t="s">
        <v>838</v>
      </c>
      <c r="J621" s="5">
        <v>1</v>
      </c>
      <c r="K621" s="5">
        <f t="shared" si="40"/>
        <v>0</v>
      </c>
      <c r="L621" s="5">
        <f t="shared" si="38"/>
        <v>0</v>
      </c>
      <c r="M621" s="5">
        <f t="shared" si="39"/>
        <v>0</v>
      </c>
      <c r="N621" s="56" t="str">
        <f t="shared" si="41"/>
        <v>Heritage Real Estate</v>
      </c>
    </row>
    <row r="622" spans="1:14" ht="13.5" customHeight="1" x14ac:dyDescent="0.2">
      <c r="A622" t="s">
        <v>1730</v>
      </c>
      <c r="B622" t="s">
        <v>718</v>
      </c>
      <c r="C622" t="s">
        <v>1551</v>
      </c>
      <c r="D622" t="s">
        <v>718</v>
      </c>
      <c r="E622" t="s">
        <v>2755</v>
      </c>
      <c r="F622" t="s">
        <v>1092</v>
      </c>
      <c r="G622" s="3">
        <v>43556</v>
      </c>
      <c r="H622" s="2">
        <v>67000</v>
      </c>
      <c r="I622" s="12" t="s">
        <v>838</v>
      </c>
      <c r="J622" s="5">
        <v>1</v>
      </c>
      <c r="K622" s="5">
        <f t="shared" si="40"/>
        <v>0</v>
      </c>
      <c r="L622" s="5">
        <f t="shared" si="38"/>
        <v>0</v>
      </c>
      <c r="M622" s="5">
        <f t="shared" si="39"/>
        <v>0</v>
      </c>
      <c r="N622" s="56" t="str">
        <f t="shared" si="41"/>
        <v>Heritage Real Estate</v>
      </c>
    </row>
    <row r="623" spans="1:14" ht="13.5" customHeight="1" x14ac:dyDescent="0.2">
      <c r="A623" t="s">
        <v>2087</v>
      </c>
      <c r="B623" t="s">
        <v>2088</v>
      </c>
      <c r="C623" t="s">
        <v>2087</v>
      </c>
      <c r="D623" t="s">
        <v>2088</v>
      </c>
      <c r="E623" t="s">
        <v>2206</v>
      </c>
      <c r="F623" t="s">
        <v>6</v>
      </c>
      <c r="G623" s="3">
        <v>43488</v>
      </c>
      <c r="H623" s="2">
        <v>145000</v>
      </c>
      <c r="I623" s="12" t="s">
        <v>838</v>
      </c>
      <c r="J623" s="5">
        <v>1</v>
      </c>
      <c r="K623" s="5">
        <f t="shared" si="40"/>
        <v>0</v>
      </c>
      <c r="L623" s="5">
        <f t="shared" si="38"/>
        <v>1</v>
      </c>
      <c r="M623" s="5">
        <f t="shared" si="39"/>
        <v>0</v>
      </c>
      <c r="N623" s="56" t="str">
        <f t="shared" si="41"/>
        <v>Versatile Real Estate Co.</v>
      </c>
    </row>
    <row r="624" spans="1:14" ht="13.5" customHeight="1" x14ac:dyDescent="0.2">
      <c r="A624" t="s">
        <v>2087</v>
      </c>
      <c r="B624" t="s">
        <v>2088</v>
      </c>
      <c r="C624" t="s">
        <v>2087</v>
      </c>
      <c r="D624" t="s">
        <v>2088</v>
      </c>
      <c r="E624" t="s">
        <v>2611</v>
      </c>
      <c r="F624" t="s">
        <v>6</v>
      </c>
      <c r="G624" s="3">
        <v>43539</v>
      </c>
      <c r="H624" s="2">
        <v>125000</v>
      </c>
      <c r="I624" s="12" t="s">
        <v>838</v>
      </c>
      <c r="J624" s="5">
        <v>1</v>
      </c>
      <c r="K624" s="5">
        <f t="shared" si="40"/>
        <v>0</v>
      </c>
      <c r="L624" s="5">
        <f t="shared" si="38"/>
        <v>1</v>
      </c>
      <c r="M624" s="5">
        <f t="shared" si="39"/>
        <v>0</v>
      </c>
      <c r="N624" s="56" t="str">
        <f t="shared" si="41"/>
        <v>Versatile Real Estate Co.</v>
      </c>
    </row>
    <row r="625" spans="1:14" ht="13.5" customHeight="1" x14ac:dyDescent="0.2">
      <c r="A625" t="s">
        <v>2028</v>
      </c>
      <c r="B625" t="s">
        <v>1258</v>
      </c>
      <c r="C625" t="s">
        <v>109</v>
      </c>
      <c r="D625" t="s">
        <v>1036</v>
      </c>
      <c r="E625" t="s">
        <v>2167</v>
      </c>
      <c r="F625" t="s">
        <v>6</v>
      </c>
      <c r="G625" s="3">
        <v>43481</v>
      </c>
      <c r="H625" s="2">
        <v>142900</v>
      </c>
      <c r="I625" s="12" t="s">
        <v>838</v>
      </c>
      <c r="J625" s="5">
        <v>1</v>
      </c>
      <c r="K625" s="5">
        <f t="shared" si="40"/>
        <v>0</v>
      </c>
      <c r="L625" s="5">
        <f t="shared" si="38"/>
        <v>0</v>
      </c>
      <c r="M625" s="5">
        <f t="shared" si="39"/>
        <v>0</v>
      </c>
      <c r="N625" s="56" t="str">
        <f t="shared" si="41"/>
        <v>Re/Max Centex, REALTORS</v>
      </c>
    </row>
    <row r="626" spans="1:14" ht="13.5" customHeight="1" x14ac:dyDescent="0.2">
      <c r="A626" t="s">
        <v>1748</v>
      </c>
      <c r="B626" t="s">
        <v>1535</v>
      </c>
      <c r="C626" t="s">
        <v>1882</v>
      </c>
      <c r="D626" t="s">
        <v>1535</v>
      </c>
      <c r="E626" t="s">
        <v>3071</v>
      </c>
      <c r="F626" t="s">
        <v>1249</v>
      </c>
      <c r="G626" s="3">
        <v>43591</v>
      </c>
      <c r="H626" s="2">
        <v>240000</v>
      </c>
      <c r="I626" s="12">
        <v>20190731</v>
      </c>
      <c r="J626" s="5">
        <v>1</v>
      </c>
      <c r="K626" s="5">
        <f t="shared" si="40"/>
        <v>1</v>
      </c>
      <c r="L626" s="5">
        <f t="shared" si="38"/>
        <v>0</v>
      </c>
      <c r="M626" s="5">
        <f t="shared" si="39"/>
        <v>0</v>
      </c>
      <c r="N626" s="56" t="str">
        <f>IF(B626="",#REF!,B626)</f>
        <v>Camille Johnson, REALTORS</v>
      </c>
    </row>
    <row r="627" spans="1:14" ht="13.5" customHeight="1" x14ac:dyDescent="0.2">
      <c r="A627" t="s">
        <v>1748</v>
      </c>
      <c r="B627" t="s">
        <v>1535</v>
      </c>
      <c r="C627" t="s">
        <v>1906</v>
      </c>
      <c r="D627" t="s">
        <v>1099</v>
      </c>
      <c r="E627" t="s">
        <v>2778</v>
      </c>
      <c r="F627" t="s">
        <v>123</v>
      </c>
      <c r="G627" s="3">
        <v>43558</v>
      </c>
      <c r="H627" s="2">
        <v>277500</v>
      </c>
      <c r="I627" s="12" t="s">
        <v>838</v>
      </c>
      <c r="J627" s="5">
        <v>1</v>
      </c>
      <c r="K627" s="5">
        <f t="shared" si="40"/>
        <v>0</v>
      </c>
      <c r="L627" s="5">
        <f t="shared" si="38"/>
        <v>0</v>
      </c>
      <c r="M627" s="5">
        <f t="shared" si="39"/>
        <v>0</v>
      </c>
      <c r="N627" s="56" t="str">
        <f t="shared" si="41"/>
        <v>Camille Johnson, REALTORS</v>
      </c>
    </row>
    <row r="628" spans="1:14" ht="13.5" customHeight="1" x14ac:dyDescent="0.2">
      <c r="A628" t="s">
        <v>1954</v>
      </c>
      <c r="B628" t="s">
        <v>1854</v>
      </c>
      <c r="C628" t="s">
        <v>1985</v>
      </c>
      <c r="D628" t="s">
        <v>1936</v>
      </c>
      <c r="E628" t="s">
        <v>2478</v>
      </c>
      <c r="F628" t="s">
        <v>7</v>
      </c>
      <c r="G628" s="3">
        <v>43524</v>
      </c>
      <c r="H628" s="2">
        <v>152000</v>
      </c>
      <c r="I628" s="12" t="s">
        <v>838</v>
      </c>
      <c r="J628" s="5">
        <v>1</v>
      </c>
      <c r="K628" s="5">
        <f t="shared" si="40"/>
        <v>0</v>
      </c>
      <c r="L628" s="5">
        <f t="shared" si="38"/>
        <v>0</v>
      </c>
      <c r="M628" s="5">
        <f t="shared" si="39"/>
        <v>0</v>
      </c>
      <c r="N628" s="56" t="str">
        <f t="shared" si="41"/>
        <v>Weichert, Realtors - Realty Experts</v>
      </c>
    </row>
    <row r="629" spans="1:14" ht="13.5" customHeight="1" x14ac:dyDescent="0.2">
      <c r="A629" t="s">
        <v>1835</v>
      </c>
      <c r="B629" t="s">
        <v>1858</v>
      </c>
      <c r="C629" t="s">
        <v>1244</v>
      </c>
      <c r="D629" t="s">
        <v>1535</v>
      </c>
      <c r="E629" t="s">
        <v>3334</v>
      </c>
      <c r="F629" t="s">
        <v>6</v>
      </c>
      <c r="G629" s="3">
        <v>43616</v>
      </c>
      <c r="H629" s="2">
        <v>222000</v>
      </c>
      <c r="I629" s="12" t="s">
        <v>838</v>
      </c>
      <c r="J629" s="5">
        <v>1</v>
      </c>
      <c r="K629" s="5">
        <f t="shared" si="40"/>
        <v>0</v>
      </c>
      <c r="L629" s="5">
        <f t="shared" si="38"/>
        <v>0</v>
      </c>
      <c r="M629" s="5">
        <f t="shared" si="39"/>
        <v>0</v>
      </c>
      <c r="N629" s="56" t="str">
        <f>IF(B629="",#REF!,B629)</f>
        <v>Better Homes and Gardens</v>
      </c>
    </row>
    <row r="630" spans="1:14" ht="13.5" customHeight="1" x14ac:dyDescent="0.2">
      <c r="A630" t="s">
        <v>1835</v>
      </c>
      <c r="B630" t="s">
        <v>1858</v>
      </c>
      <c r="C630" t="s">
        <v>1553</v>
      </c>
      <c r="D630" t="s">
        <v>1842</v>
      </c>
      <c r="E630" t="s">
        <v>3248</v>
      </c>
      <c r="F630" t="s">
        <v>1126</v>
      </c>
      <c r="G630" s="3">
        <v>43608</v>
      </c>
      <c r="H630" s="2">
        <v>153000</v>
      </c>
      <c r="I630" s="12" t="s">
        <v>838</v>
      </c>
      <c r="J630" s="5">
        <v>1</v>
      </c>
      <c r="K630" s="5">
        <f t="shared" si="40"/>
        <v>0</v>
      </c>
      <c r="L630" s="5">
        <f t="shared" si="38"/>
        <v>0</v>
      </c>
      <c r="M630" s="5">
        <f t="shared" si="39"/>
        <v>0</v>
      </c>
      <c r="N630" s="56" t="str">
        <f>IF(B630="",#REF!,B630)</f>
        <v>Better Homes and Gardens</v>
      </c>
    </row>
    <row r="631" spans="1:14" ht="13.5" customHeight="1" x14ac:dyDescent="0.2">
      <c r="A631" t="s">
        <v>1835</v>
      </c>
      <c r="B631" t="s">
        <v>1858</v>
      </c>
      <c r="C631" t="s">
        <v>326</v>
      </c>
      <c r="D631" t="s">
        <v>1844</v>
      </c>
      <c r="E631" t="s">
        <v>2993</v>
      </c>
      <c r="F631" t="s">
        <v>6</v>
      </c>
      <c r="G631" s="3">
        <v>43584</v>
      </c>
      <c r="H631" s="2">
        <v>225000</v>
      </c>
      <c r="I631" s="12" t="s">
        <v>838</v>
      </c>
      <c r="J631" s="5">
        <v>1</v>
      </c>
      <c r="K631" s="5">
        <f t="shared" si="40"/>
        <v>0</v>
      </c>
      <c r="L631" s="5">
        <f t="shared" si="38"/>
        <v>0</v>
      </c>
      <c r="M631" s="5">
        <f t="shared" si="39"/>
        <v>0</v>
      </c>
      <c r="N631" s="56" t="str">
        <f>IF(B631="",#REF!,B631)</f>
        <v>Better Homes and Gardens</v>
      </c>
    </row>
    <row r="632" spans="1:14" ht="13.5" customHeight="1" x14ac:dyDescent="0.2">
      <c r="A632" t="s">
        <v>1738</v>
      </c>
      <c r="B632" t="s">
        <v>1099</v>
      </c>
      <c r="C632" t="s">
        <v>334</v>
      </c>
      <c r="D632" t="s">
        <v>1258</v>
      </c>
      <c r="E632" t="s">
        <v>3044</v>
      </c>
      <c r="F632" t="s">
        <v>64</v>
      </c>
      <c r="G632" s="3">
        <v>43587</v>
      </c>
      <c r="H632" s="2">
        <v>145000</v>
      </c>
      <c r="I632" s="12">
        <v>20190002</v>
      </c>
      <c r="J632" s="5">
        <v>1</v>
      </c>
      <c r="K632" s="5">
        <f t="shared" si="40"/>
        <v>1</v>
      </c>
      <c r="L632" s="5">
        <f t="shared" si="38"/>
        <v>0</v>
      </c>
      <c r="M632" s="5">
        <f t="shared" si="39"/>
        <v>0</v>
      </c>
      <c r="N632" s="56" t="str">
        <f t="shared" ref="N632:N679" si="42">IF(B632="",B631,B632)</f>
        <v>Keller Williams Realty - Waco</v>
      </c>
    </row>
    <row r="633" spans="1:14" ht="13.5" customHeight="1" x14ac:dyDescent="0.2">
      <c r="A633" t="s">
        <v>1279</v>
      </c>
      <c r="B633" t="s">
        <v>1036</v>
      </c>
      <c r="C633" t="s">
        <v>1069</v>
      </c>
      <c r="D633" t="s">
        <v>1840</v>
      </c>
      <c r="E633" t="s">
        <v>2680</v>
      </c>
      <c r="F633" t="s">
        <v>6</v>
      </c>
      <c r="G633" s="3">
        <v>43546</v>
      </c>
      <c r="H633" s="2">
        <v>280000</v>
      </c>
      <c r="I633" s="12">
        <v>20190378</v>
      </c>
      <c r="J633" s="5">
        <v>1</v>
      </c>
      <c r="K633" s="5">
        <f t="shared" si="40"/>
        <v>1</v>
      </c>
      <c r="L633" s="5">
        <f t="shared" si="38"/>
        <v>0</v>
      </c>
      <c r="M633" s="5">
        <f t="shared" si="39"/>
        <v>0</v>
      </c>
      <c r="N633" s="56" t="str">
        <f>IF(B633="",#REF!,B633)</f>
        <v>Bentwood Realty</v>
      </c>
    </row>
    <row r="634" spans="1:14" ht="13.5" customHeight="1" x14ac:dyDescent="0.2">
      <c r="A634" t="s">
        <v>1532</v>
      </c>
      <c r="B634" t="s">
        <v>1258</v>
      </c>
      <c r="C634" t="s">
        <v>1532</v>
      </c>
      <c r="D634" t="s">
        <v>1258</v>
      </c>
      <c r="E634" t="s">
        <v>2288</v>
      </c>
      <c r="F634" t="s">
        <v>6</v>
      </c>
      <c r="G634" s="3">
        <v>43497</v>
      </c>
      <c r="H634" s="2">
        <v>80650</v>
      </c>
      <c r="I634" s="12" t="s">
        <v>838</v>
      </c>
      <c r="J634" s="5">
        <v>1</v>
      </c>
      <c r="K634" s="5">
        <f t="shared" si="40"/>
        <v>0</v>
      </c>
      <c r="L634" s="5">
        <f t="shared" si="38"/>
        <v>1</v>
      </c>
      <c r="M634" s="5">
        <f t="shared" si="39"/>
        <v>0</v>
      </c>
      <c r="N634" s="56" t="str">
        <f t="shared" si="42"/>
        <v>Re/Max Centex, REALTORS</v>
      </c>
    </row>
    <row r="635" spans="1:14" ht="13.5" customHeight="1" x14ac:dyDescent="0.2">
      <c r="A635" t="s">
        <v>305</v>
      </c>
      <c r="B635" t="s">
        <v>1840</v>
      </c>
      <c r="C635" t="s">
        <v>1924</v>
      </c>
      <c r="D635" t="s">
        <v>1843</v>
      </c>
      <c r="E635" t="s">
        <v>2535</v>
      </c>
      <c r="F635" t="s">
        <v>6</v>
      </c>
      <c r="G635" s="3">
        <v>43531</v>
      </c>
      <c r="H635" s="2">
        <v>149000</v>
      </c>
      <c r="I635" s="12" t="s">
        <v>838</v>
      </c>
      <c r="J635" s="5">
        <v>1</v>
      </c>
      <c r="K635" s="5">
        <f t="shared" si="40"/>
        <v>0</v>
      </c>
      <c r="L635" s="5">
        <f t="shared" si="38"/>
        <v>0</v>
      </c>
      <c r="M635" s="5">
        <f t="shared" si="39"/>
        <v>0</v>
      </c>
      <c r="N635" s="56" t="str">
        <f t="shared" si="42"/>
        <v>Kelly, Realtors</v>
      </c>
    </row>
    <row r="636" spans="1:14" ht="13.5" customHeight="1" x14ac:dyDescent="0.2">
      <c r="A636" t="s">
        <v>305</v>
      </c>
      <c r="B636" t="s">
        <v>1840</v>
      </c>
      <c r="C636" t="s">
        <v>201</v>
      </c>
      <c r="D636" t="s">
        <v>1907</v>
      </c>
      <c r="E636" t="s">
        <v>2793</v>
      </c>
      <c r="F636" t="s">
        <v>6</v>
      </c>
      <c r="G636" s="3">
        <v>43560</v>
      </c>
      <c r="H636" s="2">
        <v>131000</v>
      </c>
      <c r="I636" s="12">
        <v>20190523</v>
      </c>
      <c r="J636" s="5">
        <v>1</v>
      </c>
      <c r="K636" s="5">
        <f t="shared" si="40"/>
        <v>1</v>
      </c>
      <c r="L636" s="5">
        <f t="shared" si="38"/>
        <v>0</v>
      </c>
      <c r="M636" s="5">
        <f t="shared" si="39"/>
        <v>0</v>
      </c>
      <c r="N636" s="56" t="str">
        <f t="shared" si="42"/>
        <v>Kelly, Realtors</v>
      </c>
    </row>
    <row r="637" spans="1:14" ht="13.5" customHeight="1" x14ac:dyDescent="0.2">
      <c r="A637" t="s">
        <v>1301</v>
      </c>
      <c r="B637" t="s">
        <v>411</v>
      </c>
      <c r="C637" t="s">
        <v>1301</v>
      </c>
      <c r="D637" t="s">
        <v>411</v>
      </c>
      <c r="E637" t="s">
        <v>3065</v>
      </c>
      <c r="F637" t="s">
        <v>328</v>
      </c>
      <c r="G637" s="3">
        <v>43591</v>
      </c>
      <c r="H637" s="2">
        <v>40000</v>
      </c>
      <c r="I637" s="12" t="s">
        <v>838</v>
      </c>
      <c r="J637" s="5">
        <v>1</v>
      </c>
      <c r="K637" s="5">
        <f t="shared" si="40"/>
        <v>0</v>
      </c>
      <c r="L637" s="5">
        <f t="shared" si="38"/>
        <v>1</v>
      </c>
      <c r="M637" s="5">
        <f t="shared" si="39"/>
        <v>0</v>
      </c>
      <c r="N637" s="56" t="str">
        <f t="shared" si="42"/>
        <v>Gore Real Estate Group</v>
      </c>
    </row>
    <row r="638" spans="1:14" ht="13.5" customHeight="1" x14ac:dyDescent="0.2">
      <c r="A638" t="s">
        <v>306</v>
      </c>
      <c r="B638" t="s">
        <v>2085</v>
      </c>
      <c r="C638" t="s">
        <v>722</v>
      </c>
      <c r="D638" t="s">
        <v>1842</v>
      </c>
      <c r="E638" t="s">
        <v>2160</v>
      </c>
      <c r="F638" t="s">
        <v>6</v>
      </c>
      <c r="G638" s="3">
        <v>43480</v>
      </c>
      <c r="H638" s="2">
        <v>223000</v>
      </c>
      <c r="I638" s="12" t="s">
        <v>838</v>
      </c>
      <c r="J638" s="5">
        <v>1</v>
      </c>
      <c r="K638" s="5">
        <f t="shared" si="40"/>
        <v>0</v>
      </c>
      <c r="L638" s="5">
        <f t="shared" si="38"/>
        <v>0</v>
      </c>
      <c r="M638" s="5">
        <f t="shared" si="39"/>
        <v>0</v>
      </c>
      <c r="N638" s="56" t="str">
        <f t="shared" si="42"/>
        <v>RE/MAX Roya</v>
      </c>
    </row>
    <row r="639" spans="1:14" ht="13.5" customHeight="1" x14ac:dyDescent="0.2">
      <c r="A639" t="s">
        <v>306</v>
      </c>
      <c r="B639" t="s">
        <v>2085</v>
      </c>
      <c r="C639" t="s">
        <v>1906</v>
      </c>
      <c r="D639" t="s">
        <v>1099</v>
      </c>
      <c r="E639" t="s">
        <v>2112</v>
      </c>
      <c r="F639" t="s">
        <v>6</v>
      </c>
      <c r="G639" s="3">
        <v>43469</v>
      </c>
      <c r="H639" s="2">
        <v>223000</v>
      </c>
      <c r="I639" s="12" t="s">
        <v>838</v>
      </c>
      <c r="J639" s="5">
        <v>1</v>
      </c>
      <c r="K639" s="5">
        <f t="shared" si="40"/>
        <v>0</v>
      </c>
      <c r="L639" s="5">
        <f t="shared" si="38"/>
        <v>0</v>
      </c>
      <c r="M639" s="5">
        <f t="shared" si="39"/>
        <v>0</v>
      </c>
      <c r="N639" s="56" t="str">
        <f t="shared" si="42"/>
        <v>RE/MAX Roya</v>
      </c>
    </row>
    <row r="640" spans="1:14" ht="13.5" customHeight="1" x14ac:dyDescent="0.2">
      <c r="A640" t="s">
        <v>306</v>
      </c>
      <c r="B640" t="s">
        <v>2085</v>
      </c>
      <c r="C640" t="s">
        <v>147</v>
      </c>
      <c r="D640" t="s">
        <v>1734</v>
      </c>
      <c r="E640" t="s">
        <v>2165</v>
      </c>
      <c r="F640" t="s">
        <v>425</v>
      </c>
      <c r="G640" s="3">
        <v>43480</v>
      </c>
      <c r="H640" s="2">
        <v>530000</v>
      </c>
      <c r="I640" s="12" t="s">
        <v>838</v>
      </c>
      <c r="J640" s="5">
        <v>1</v>
      </c>
      <c r="K640" s="5">
        <f t="shared" si="40"/>
        <v>0</v>
      </c>
      <c r="L640" s="5">
        <f t="shared" si="38"/>
        <v>0</v>
      </c>
      <c r="M640" s="5">
        <f t="shared" si="39"/>
        <v>0</v>
      </c>
      <c r="N640" s="56" t="str">
        <f>IF(B640="",#REF!,B640)</f>
        <v>RE/MAX Roya</v>
      </c>
    </row>
    <row r="641" spans="1:14" ht="13.5" customHeight="1" x14ac:dyDescent="0.2">
      <c r="A641" t="s">
        <v>306</v>
      </c>
      <c r="B641" t="s">
        <v>2085</v>
      </c>
      <c r="C641" t="s">
        <v>153</v>
      </c>
      <c r="D641" t="s">
        <v>197</v>
      </c>
      <c r="E641" t="s">
        <v>2863</v>
      </c>
      <c r="F641" t="s">
        <v>6</v>
      </c>
      <c r="G641" s="3">
        <v>43567</v>
      </c>
      <c r="H641" s="2">
        <v>115000</v>
      </c>
      <c r="I641" s="12" t="s">
        <v>838</v>
      </c>
      <c r="J641" s="5">
        <v>1</v>
      </c>
      <c r="K641" s="5">
        <f t="shared" si="40"/>
        <v>0</v>
      </c>
      <c r="L641" s="5">
        <f t="shared" si="38"/>
        <v>0</v>
      </c>
      <c r="M641" s="5">
        <f t="shared" si="39"/>
        <v>0</v>
      </c>
      <c r="N641" s="56" t="str">
        <f t="shared" si="42"/>
        <v>RE/MAX Roya</v>
      </c>
    </row>
    <row r="642" spans="1:14" ht="13.5" customHeight="1" x14ac:dyDescent="0.2">
      <c r="A642" t="s">
        <v>306</v>
      </c>
      <c r="B642" t="s">
        <v>2085</v>
      </c>
      <c r="C642" t="s">
        <v>1879</v>
      </c>
      <c r="D642" t="s">
        <v>1258</v>
      </c>
      <c r="E642" t="s">
        <v>3287</v>
      </c>
      <c r="F642" t="s">
        <v>6</v>
      </c>
      <c r="G642" s="3">
        <v>43609</v>
      </c>
      <c r="H642" s="2">
        <v>145000</v>
      </c>
      <c r="I642" s="12" t="s">
        <v>838</v>
      </c>
      <c r="J642" s="5">
        <v>1</v>
      </c>
      <c r="K642" s="5">
        <f t="shared" si="40"/>
        <v>0</v>
      </c>
      <c r="L642" s="5">
        <f t="shared" si="38"/>
        <v>0</v>
      </c>
      <c r="M642" s="5">
        <f t="shared" si="39"/>
        <v>0</v>
      </c>
      <c r="N642" s="56" t="str">
        <f t="shared" si="42"/>
        <v>RE/MAX Roya</v>
      </c>
    </row>
    <row r="643" spans="1:14" ht="13.5" customHeight="1" x14ac:dyDescent="0.2">
      <c r="A643" t="s">
        <v>306</v>
      </c>
      <c r="B643" t="s">
        <v>2085</v>
      </c>
      <c r="C643" t="s">
        <v>2691</v>
      </c>
      <c r="D643" t="s">
        <v>1858</v>
      </c>
      <c r="E643" t="s">
        <v>2692</v>
      </c>
      <c r="F643" t="s">
        <v>6</v>
      </c>
      <c r="G643" s="3">
        <v>43549</v>
      </c>
      <c r="H643" s="2">
        <v>225000</v>
      </c>
      <c r="I643" s="12" t="s">
        <v>838</v>
      </c>
      <c r="J643" s="5">
        <v>1</v>
      </c>
      <c r="K643" s="5">
        <f t="shared" si="40"/>
        <v>0</v>
      </c>
      <c r="L643" s="5">
        <f t="shared" si="38"/>
        <v>0</v>
      </c>
      <c r="M643" s="5">
        <f t="shared" si="39"/>
        <v>0</v>
      </c>
      <c r="N643" s="56" t="str">
        <f t="shared" si="42"/>
        <v>RE/MAX Roya</v>
      </c>
    </row>
    <row r="644" spans="1:14" ht="13.5" customHeight="1" x14ac:dyDescent="0.2">
      <c r="A644" t="s">
        <v>306</v>
      </c>
      <c r="B644" t="s">
        <v>2085</v>
      </c>
      <c r="C644" t="s">
        <v>25</v>
      </c>
      <c r="D644" t="s">
        <v>1840</v>
      </c>
      <c r="E644" t="s">
        <v>3100</v>
      </c>
      <c r="F644" t="s">
        <v>6</v>
      </c>
      <c r="G644" s="3">
        <v>43594</v>
      </c>
      <c r="H644" s="2">
        <v>64750</v>
      </c>
      <c r="I644" s="12">
        <v>20182631</v>
      </c>
      <c r="J644" s="5">
        <v>1</v>
      </c>
      <c r="K644" s="5">
        <f t="shared" si="40"/>
        <v>1</v>
      </c>
      <c r="L644" s="5">
        <f t="shared" ref="L644:L707" si="43">IF(A644=C644,1,0)</f>
        <v>0</v>
      </c>
      <c r="M644" s="5">
        <f t="shared" ref="M644:M707" si="44">+IF(L644=1,IF(K644=1,1,0),0)</f>
        <v>0</v>
      </c>
      <c r="N644" s="56" t="str">
        <f t="shared" si="42"/>
        <v>RE/MAX Roya</v>
      </c>
    </row>
    <row r="645" spans="1:14" ht="13.5" customHeight="1" x14ac:dyDescent="0.2">
      <c r="A645" t="s">
        <v>107</v>
      </c>
      <c r="B645" t="s">
        <v>1258</v>
      </c>
      <c r="C645" t="s">
        <v>2065</v>
      </c>
      <c r="D645" t="s">
        <v>1842</v>
      </c>
      <c r="E645" t="s">
        <v>3264</v>
      </c>
      <c r="F645" t="s">
        <v>1249</v>
      </c>
      <c r="G645" s="3">
        <v>43609</v>
      </c>
      <c r="H645" s="2">
        <v>218000</v>
      </c>
      <c r="I645" s="12" t="s">
        <v>838</v>
      </c>
      <c r="J645" s="5">
        <v>1</v>
      </c>
      <c r="K645" s="5">
        <f t="shared" ref="K645:K708" si="45">IF(I645="did not close",0,IF(I645="",0,1))</f>
        <v>0</v>
      </c>
      <c r="L645" s="5">
        <f t="shared" si="43"/>
        <v>0</v>
      </c>
      <c r="M645" s="5">
        <f t="shared" si="44"/>
        <v>0</v>
      </c>
      <c r="N645" s="56" t="str">
        <f t="shared" si="42"/>
        <v>Re/Max Centex, REALTORS</v>
      </c>
    </row>
    <row r="646" spans="1:14" ht="13.5" customHeight="1" x14ac:dyDescent="0.2">
      <c r="A646" t="s">
        <v>107</v>
      </c>
      <c r="B646" t="s">
        <v>1258</v>
      </c>
      <c r="C646" t="s">
        <v>1540</v>
      </c>
      <c r="D646" t="s">
        <v>1541</v>
      </c>
      <c r="E646" t="s">
        <v>2682</v>
      </c>
      <c r="F646" t="s">
        <v>6</v>
      </c>
      <c r="G646" s="3">
        <v>43546</v>
      </c>
      <c r="H646" s="2">
        <v>125000</v>
      </c>
      <c r="I646" s="12" t="s">
        <v>838</v>
      </c>
      <c r="J646" s="5">
        <v>1</v>
      </c>
      <c r="K646" s="5">
        <f t="shared" si="45"/>
        <v>0</v>
      </c>
      <c r="L646" s="5">
        <f t="shared" si="43"/>
        <v>0</v>
      </c>
      <c r="M646" s="5">
        <f t="shared" si="44"/>
        <v>0</v>
      </c>
      <c r="N646" s="56" t="str">
        <f>IF(B646="",#REF!,B646)</f>
        <v>Re/Max Centex, REALTORS</v>
      </c>
    </row>
    <row r="647" spans="1:14" ht="13.5" customHeight="1" x14ac:dyDescent="0.2">
      <c r="A647" t="s">
        <v>1859</v>
      </c>
      <c r="B647" t="s">
        <v>1099</v>
      </c>
      <c r="C647" t="s">
        <v>3355</v>
      </c>
      <c r="D647" t="s">
        <v>2054</v>
      </c>
      <c r="E647" t="s">
        <v>3356</v>
      </c>
      <c r="F647" t="s">
        <v>6</v>
      </c>
      <c r="G647" s="3">
        <v>43616</v>
      </c>
      <c r="H647" s="2">
        <v>135000</v>
      </c>
      <c r="I647" s="12" t="s">
        <v>838</v>
      </c>
      <c r="J647" s="5">
        <v>1</v>
      </c>
      <c r="K647" s="5">
        <f t="shared" si="45"/>
        <v>0</v>
      </c>
      <c r="L647" s="5">
        <f t="shared" si="43"/>
        <v>0</v>
      </c>
      <c r="M647" s="5">
        <f t="shared" si="44"/>
        <v>0</v>
      </c>
      <c r="N647" s="56" t="str">
        <f t="shared" si="42"/>
        <v>Keller Williams Realty - Waco</v>
      </c>
    </row>
    <row r="648" spans="1:14" ht="13.5" customHeight="1" x14ac:dyDescent="0.2">
      <c r="A648" t="s">
        <v>1222</v>
      </c>
      <c r="B648" t="s">
        <v>1099</v>
      </c>
      <c r="C648" t="s">
        <v>849</v>
      </c>
      <c r="D648" t="s">
        <v>1854</v>
      </c>
      <c r="E648" t="s">
        <v>3013</v>
      </c>
      <c r="F648" t="s">
        <v>6</v>
      </c>
      <c r="G648" s="3">
        <v>43585</v>
      </c>
      <c r="H648" s="2">
        <v>327000</v>
      </c>
      <c r="I648" s="12" t="s">
        <v>838</v>
      </c>
      <c r="J648" s="5">
        <v>1</v>
      </c>
      <c r="K648" s="5">
        <f t="shared" si="45"/>
        <v>0</v>
      </c>
      <c r="L648" s="5">
        <f t="shared" si="43"/>
        <v>0</v>
      </c>
      <c r="M648" s="5">
        <f t="shared" si="44"/>
        <v>0</v>
      </c>
      <c r="N648" s="56" t="str">
        <f t="shared" si="42"/>
        <v>Keller Williams Realty - Waco</v>
      </c>
    </row>
    <row r="649" spans="1:14" ht="13.5" customHeight="1" x14ac:dyDescent="0.2">
      <c r="A649" t="s">
        <v>1222</v>
      </c>
      <c r="B649" t="s">
        <v>1099</v>
      </c>
      <c r="C649" t="s">
        <v>1906</v>
      </c>
      <c r="D649" t="s">
        <v>1099</v>
      </c>
      <c r="E649" t="s">
        <v>3210</v>
      </c>
      <c r="F649" t="s">
        <v>802</v>
      </c>
      <c r="G649" s="3">
        <v>43605</v>
      </c>
      <c r="H649" s="2">
        <v>125000</v>
      </c>
      <c r="I649" s="12" t="s">
        <v>838</v>
      </c>
      <c r="J649" s="5">
        <v>1</v>
      </c>
      <c r="K649" s="5">
        <f t="shared" si="45"/>
        <v>0</v>
      </c>
      <c r="L649" s="5">
        <f t="shared" si="43"/>
        <v>0</v>
      </c>
      <c r="M649" s="5">
        <f t="shared" si="44"/>
        <v>0</v>
      </c>
      <c r="N649" s="56" t="str">
        <f t="shared" si="42"/>
        <v>Keller Williams Realty - Waco</v>
      </c>
    </row>
    <row r="650" spans="1:14" ht="13.5" customHeight="1" x14ac:dyDescent="0.2">
      <c r="A650" t="s">
        <v>1222</v>
      </c>
      <c r="B650" t="s">
        <v>1099</v>
      </c>
      <c r="C650" t="s">
        <v>1222</v>
      </c>
      <c r="D650" t="s">
        <v>1099</v>
      </c>
      <c r="E650" t="s">
        <v>2190</v>
      </c>
      <c r="F650" t="s">
        <v>328</v>
      </c>
      <c r="G650" s="3">
        <v>43484</v>
      </c>
      <c r="H650" s="2">
        <v>135000</v>
      </c>
      <c r="I650" s="12" t="s">
        <v>838</v>
      </c>
      <c r="J650" s="5">
        <v>1</v>
      </c>
      <c r="K650" s="5">
        <f t="shared" si="45"/>
        <v>0</v>
      </c>
      <c r="L650" s="5">
        <f t="shared" si="43"/>
        <v>1</v>
      </c>
      <c r="M650" s="5">
        <f t="shared" si="44"/>
        <v>0</v>
      </c>
      <c r="N650" s="56" t="str">
        <f>IF(B650="",#REF!,B650)</f>
        <v>Keller Williams Realty - Waco</v>
      </c>
    </row>
    <row r="651" spans="1:14" ht="13.5" customHeight="1" x14ac:dyDescent="0.2">
      <c r="A651" t="s">
        <v>1222</v>
      </c>
      <c r="B651" t="s">
        <v>1099</v>
      </c>
      <c r="C651" t="s">
        <v>1222</v>
      </c>
      <c r="D651" t="s">
        <v>1099</v>
      </c>
      <c r="E651" t="s">
        <v>2213</v>
      </c>
      <c r="F651" t="s">
        <v>6</v>
      </c>
      <c r="G651" s="3">
        <v>43489</v>
      </c>
      <c r="H651" s="2">
        <v>30000</v>
      </c>
      <c r="I651" s="12" t="s">
        <v>838</v>
      </c>
      <c r="J651" s="5">
        <v>1</v>
      </c>
      <c r="K651" s="5">
        <f t="shared" si="45"/>
        <v>0</v>
      </c>
      <c r="L651" s="5">
        <f t="shared" si="43"/>
        <v>1</v>
      </c>
      <c r="M651" s="5">
        <f t="shared" si="44"/>
        <v>0</v>
      </c>
      <c r="N651" s="56" t="str">
        <f t="shared" si="42"/>
        <v>Keller Williams Realty - Waco</v>
      </c>
    </row>
    <row r="652" spans="1:14" ht="13.5" customHeight="1" x14ac:dyDescent="0.2">
      <c r="A652" t="s">
        <v>1222</v>
      </c>
      <c r="B652" t="s">
        <v>1099</v>
      </c>
      <c r="C652" t="s">
        <v>1232</v>
      </c>
      <c r="D652" t="s">
        <v>1180</v>
      </c>
      <c r="E652" t="s">
        <v>3335</v>
      </c>
      <c r="F652" t="s">
        <v>6</v>
      </c>
      <c r="G652" s="3">
        <v>43616</v>
      </c>
      <c r="H652" s="2">
        <v>184900</v>
      </c>
      <c r="I652" s="12" t="s">
        <v>838</v>
      </c>
      <c r="J652" s="5">
        <v>1</v>
      </c>
      <c r="K652" s="5">
        <f t="shared" si="45"/>
        <v>0</v>
      </c>
      <c r="L652" s="5">
        <f t="shared" si="43"/>
        <v>0</v>
      </c>
      <c r="M652" s="5">
        <f t="shared" si="44"/>
        <v>0</v>
      </c>
      <c r="N652" s="56" t="str">
        <f t="shared" si="42"/>
        <v>Keller Williams Realty - Waco</v>
      </c>
    </row>
    <row r="653" spans="1:14" ht="13.5" customHeight="1" x14ac:dyDescent="0.2">
      <c r="A653" t="s">
        <v>1222</v>
      </c>
      <c r="B653" t="s">
        <v>1099</v>
      </c>
      <c r="C653" t="s">
        <v>326</v>
      </c>
      <c r="D653" t="s">
        <v>1844</v>
      </c>
      <c r="E653" t="s">
        <v>2935</v>
      </c>
      <c r="F653" t="s">
        <v>426</v>
      </c>
      <c r="G653" s="3">
        <v>43577</v>
      </c>
      <c r="H653" s="2">
        <v>393000</v>
      </c>
      <c r="I653" s="12" t="s">
        <v>838</v>
      </c>
      <c r="J653" s="5">
        <v>1</v>
      </c>
      <c r="K653" s="5">
        <f t="shared" si="45"/>
        <v>0</v>
      </c>
      <c r="L653" s="5">
        <f t="shared" si="43"/>
        <v>0</v>
      </c>
      <c r="M653" s="5">
        <f t="shared" si="44"/>
        <v>0</v>
      </c>
      <c r="N653" s="56" t="str">
        <f>IF(B653="",#REF!,B653)</f>
        <v>Keller Williams Realty - Waco</v>
      </c>
    </row>
    <row r="654" spans="1:14" ht="13.5" customHeight="1" x14ac:dyDescent="0.2">
      <c r="A654" t="s">
        <v>1687</v>
      </c>
      <c r="B654" t="s">
        <v>1751</v>
      </c>
      <c r="C654" t="s">
        <v>1898</v>
      </c>
      <c r="D654" t="s">
        <v>1475</v>
      </c>
      <c r="E654" t="s">
        <v>2729</v>
      </c>
      <c r="F654" t="s">
        <v>6</v>
      </c>
      <c r="G654" s="3">
        <v>43552</v>
      </c>
      <c r="H654" s="2">
        <v>192500</v>
      </c>
      <c r="I654" s="12" t="s">
        <v>838</v>
      </c>
      <c r="J654" s="5">
        <v>1</v>
      </c>
      <c r="K654" s="5">
        <f t="shared" si="45"/>
        <v>0</v>
      </c>
      <c r="L654" s="5">
        <f t="shared" si="43"/>
        <v>0</v>
      </c>
      <c r="M654" s="5">
        <f t="shared" si="44"/>
        <v>0</v>
      </c>
      <c r="N654" s="56" t="str">
        <f t="shared" si="42"/>
        <v>Vista Real Estate</v>
      </c>
    </row>
    <row r="655" spans="1:14" ht="13.5" customHeight="1" x14ac:dyDescent="0.2">
      <c r="A655" t="s">
        <v>344</v>
      </c>
      <c r="B655" t="s">
        <v>1842</v>
      </c>
      <c r="C655" t="s">
        <v>344</v>
      </c>
      <c r="D655" t="s">
        <v>1842</v>
      </c>
      <c r="E655" t="s">
        <v>2642</v>
      </c>
      <c r="F655" t="s">
        <v>6</v>
      </c>
      <c r="G655" s="3">
        <v>43544</v>
      </c>
      <c r="H655" s="2">
        <v>198000</v>
      </c>
      <c r="I655" s="12">
        <v>20190498</v>
      </c>
      <c r="J655" s="5">
        <v>1</v>
      </c>
      <c r="K655" s="5">
        <f t="shared" si="45"/>
        <v>1</v>
      </c>
      <c r="L655" s="5">
        <f t="shared" si="43"/>
        <v>1</v>
      </c>
      <c r="M655" s="5">
        <f t="shared" si="44"/>
        <v>1</v>
      </c>
      <c r="N655" s="56" t="str">
        <f t="shared" si="42"/>
        <v>Coldwell Banker Apex, REALTORS</v>
      </c>
    </row>
    <row r="656" spans="1:14" ht="13.5" customHeight="1" x14ac:dyDescent="0.2">
      <c r="A656" t="s">
        <v>344</v>
      </c>
      <c r="B656" t="s">
        <v>1842</v>
      </c>
      <c r="C656" t="s">
        <v>1874</v>
      </c>
      <c r="D656" t="s">
        <v>1875</v>
      </c>
      <c r="E656" t="s">
        <v>2466</v>
      </c>
      <c r="F656" t="s">
        <v>6</v>
      </c>
      <c r="G656" s="3">
        <v>43524</v>
      </c>
      <c r="H656" s="2">
        <v>170000</v>
      </c>
      <c r="I656" s="12" t="s">
        <v>838</v>
      </c>
      <c r="J656" s="5">
        <v>1</v>
      </c>
      <c r="K656" s="5">
        <f t="shared" si="45"/>
        <v>0</v>
      </c>
      <c r="L656" s="5">
        <f t="shared" si="43"/>
        <v>0</v>
      </c>
      <c r="M656" s="5">
        <f t="shared" si="44"/>
        <v>0</v>
      </c>
      <c r="N656" s="56" t="str">
        <f t="shared" si="42"/>
        <v>Coldwell Banker Apex, REALTORS</v>
      </c>
    </row>
    <row r="657" spans="1:14" ht="13.5" customHeight="1" x14ac:dyDescent="0.2">
      <c r="A657" t="s">
        <v>3318</v>
      </c>
      <c r="B657" t="s">
        <v>1099</v>
      </c>
      <c r="C657" t="s">
        <v>3318</v>
      </c>
      <c r="D657" t="s">
        <v>1099</v>
      </c>
      <c r="E657" t="s">
        <v>3319</v>
      </c>
      <c r="F657" t="s">
        <v>216</v>
      </c>
      <c r="G657" s="3">
        <v>43615</v>
      </c>
      <c r="H657" s="2">
        <v>265000</v>
      </c>
      <c r="I657" s="12">
        <v>20190986</v>
      </c>
      <c r="J657" s="5">
        <v>1</v>
      </c>
      <c r="K657" s="5">
        <f t="shared" si="45"/>
        <v>1</v>
      </c>
      <c r="L657" s="5">
        <f t="shared" si="43"/>
        <v>1</v>
      </c>
      <c r="M657" s="5">
        <f t="shared" si="44"/>
        <v>1</v>
      </c>
      <c r="N657" s="56" t="str">
        <f t="shared" si="42"/>
        <v>Keller Williams Realty - Waco</v>
      </c>
    </row>
    <row r="658" spans="1:14" ht="13.5" customHeight="1" x14ac:dyDescent="0.2">
      <c r="A658" t="s">
        <v>307</v>
      </c>
      <c r="B658" t="s">
        <v>1036</v>
      </c>
      <c r="C658" t="s">
        <v>1932</v>
      </c>
      <c r="D658" t="s">
        <v>1840</v>
      </c>
      <c r="E658" t="s">
        <v>3063</v>
      </c>
      <c r="F658" t="s">
        <v>6</v>
      </c>
      <c r="G658" s="3">
        <v>43591</v>
      </c>
      <c r="H658" s="2">
        <v>180000</v>
      </c>
      <c r="I658" s="12" t="s">
        <v>838</v>
      </c>
      <c r="J658" s="5">
        <v>1</v>
      </c>
      <c r="K658" s="5">
        <f t="shared" si="45"/>
        <v>0</v>
      </c>
      <c r="L658" s="5">
        <f t="shared" si="43"/>
        <v>0</v>
      </c>
      <c r="M658" s="5">
        <f t="shared" si="44"/>
        <v>0</v>
      </c>
      <c r="N658" s="56" t="str">
        <f>IF(B658="",#REF!,B658)</f>
        <v>Bentwood Realty</v>
      </c>
    </row>
    <row r="659" spans="1:14" ht="13.5" customHeight="1" x14ac:dyDescent="0.2">
      <c r="A659" t="s">
        <v>307</v>
      </c>
      <c r="B659" t="s">
        <v>1036</v>
      </c>
      <c r="C659" t="s">
        <v>307</v>
      </c>
      <c r="D659" t="s">
        <v>1036</v>
      </c>
      <c r="E659" t="s">
        <v>2807</v>
      </c>
      <c r="F659" t="s">
        <v>6</v>
      </c>
      <c r="G659" s="3">
        <v>43560</v>
      </c>
      <c r="H659" s="2">
        <v>230000</v>
      </c>
      <c r="I659" s="12" t="s">
        <v>838</v>
      </c>
      <c r="J659" s="5">
        <v>1</v>
      </c>
      <c r="K659" s="5">
        <f t="shared" si="45"/>
        <v>0</v>
      </c>
      <c r="L659" s="5">
        <f t="shared" si="43"/>
        <v>1</v>
      </c>
      <c r="M659" s="5">
        <f t="shared" si="44"/>
        <v>0</v>
      </c>
      <c r="N659" s="56" t="str">
        <f>IF(B659="",#REF!,B659)</f>
        <v>Bentwood Realty</v>
      </c>
    </row>
    <row r="660" spans="1:14" ht="13.5" customHeight="1" x14ac:dyDescent="0.2">
      <c r="A660" t="s">
        <v>307</v>
      </c>
      <c r="B660" t="s">
        <v>1036</v>
      </c>
      <c r="C660" t="s">
        <v>1985</v>
      </c>
      <c r="D660" t="s">
        <v>1936</v>
      </c>
      <c r="E660" t="s">
        <v>2887</v>
      </c>
      <c r="F660" t="s">
        <v>7</v>
      </c>
      <c r="G660" s="3">
        <v>43570</v>
      </c>
      <c r="H660" s="2">
        <v>50000</v>
      </c>
      <c r="I660" s="12" t="s">
        <v>838</v>
      </c>
      <c r="J660" s="5">
        <v>1</v>
      </c>
      <c r="K660" s="5">
        <f t="shared" si="45"/>
        <v>0</v>
      </c>
      <c r="L660" s="5">
        <f t="shared" si="43"/>
        <v>0</v>
      </c>
      <c r="M660" s="5">
        <f t="shared" si="44"/>
        <v>0</v>
      </c>
      <c r="N660" s="56" t="str">
        <f t="shared" si="42"/>
        <v>Bentwood Realty</v>
      </c>
    </row>
    <row r="661" spans="1:14" ht="13.5" customHeight="1" x14ac:dyDescent="0.2">
      <c r="A661" t="s">
        <v>307</v>
      </c>
      <c r="B661" t="s">
        <v>1036</v>
      </c>
      <c r="C661" t="s">
        <v>326</v>
      </c>
      <c r="D661" t="s">
        <v>1844</v>
      </c>
      <c r="E661" t="s">
        <v>3298</v>
      </c>
      <c r="F661" t="s">
        <v>1126</v>
      </c>
      <c r="G661" s="3">
        <v>43613</v>
      </c>
      <c r="H661" s="2">
        <v>241500</v>
      </c>
      <c r="I661" s="12" t="s">
        <v>838</v>
      </c>
      <c r="J661" s="5">
        <v>1</v>
      </c>
      <c r="K661" s="5">
        <f t="shared" si="45"/>
        <v>0</v>
      </c>
      <c r="L661" s="5">
        <f t="shared" si="43"/>
        <v>0</v>
      </c>
      <c r="M661" s="5">
        <f t="shared" si="44"/>
        <v>0</v>
      </c>
      <c r="N661" s="56" t="str">
        <f t="shared" si="42"/>
        <v>Bentwood Realty</v>
      </c>
    </row>
    <row r="662" spans="1:14" ht="13.5" customHeight="1" x14ac:dyDescent="0.2">
      <c r="A662" t="s">
        <v>117</v>
      </c>
      <c r="B662" t="s">
        <v>1535</v>
      </c>
      <c r="C662" t="s">
        <v>152</v>
      </c>
      <c r="D662" t="s">
        <v>1842</v>
      </c>
      <c r="E662" t="s">
        <v>2281</v>
      </c>
      <c r="F662" t="s">
        <v>1126</v>
      </c>
      <c r="G662" s="3">
        <v>43497</v>
      </c>
      <c r="H662" s="2">
        <v>334000</v>
      </c>
      <c r="I662" s="12">
        <v>20190001</v>
      </c>
      <c r="J662" s="5">
        <v>1</v>
      </c>
      <c r="K662" s="5">
        <f t="shared" si="45"/>
        <v>1</v>
      </c>
      <c r="L662" s="5">
        <f t="shared" si="43"/>
        <v>0</v>
      </c>
      <c r="M662" s="5">
        <f t="shared" si="44"/>
        <v>0</v>
      </c>
      <c r="N662" s="56" t="str">
        <f>IF(B662="",#REF!,B662)</f>
        <v>Camille Johnson, REALTORS</v>
      </c>
    </row>
    <row r="663" spans="1:14" ht="13.5" customHeight="1" x14ac:dyDescent="0.2">
      <c r="A663" t="s">
        <v>117</v>
      </c>
      <c r="B663" t="s">
        <v>1535</v>
      </c>
      <c r="C663" t="s">
        <v>1882</v>
      </c>
      <c r="D663" t="s">
        <v>1535</v>
      </c>
      <c r="E663" t="s">
        <v>2261</v>
      </c>
      <c r="F663" t="s">
        <v>6</v>
      </c>
      <c r="G663" s="3">
        <v>43496</v>
      </c>
      <c r="H663" s="2">
        <v>1000000</v>
      </c>
      <c r="I663" s="12">
        <v>20190056</v>
      </c>
      <c r="J663" s="5">
        <v>1</v>
      </c>
      <c r="K663" s="5">
        <f t="shared" si="45"/>
        <v>1</v>
      </c>
      <c r="L663" s="5">
        <f t="shared" si="43"/>
        <v>0</v>
      </c>
      <c r="M663" s="5">
        <f t="shared" si="44"/>
        <v>0</v>
      </c>
      <c r="N663" s="56" t="str">
        <f>IF(B663="",#REF!,B663)</f>
        <v>Camille Johnson, REALTORS</v>
      </c>
    </row>
    <row r="664" spans="1:14" ht="13.5" customHeight="1" x14ac:dyDescent="0.2">
      <c r="A664" t="s">
        <v>117</v>
      </c>
      <c r="B664" t="s">
        <v>1535</v>
      </c>
      <c r="C664" t="s">
        <v>1882</v>
      </c>
      <c r="D664" t="s">
        <v>1535</v>
      </c>
      <c r="E664" t="s">
        <v>2446</v>
      </c>
      <c r="F664" t="s">
        <v>7</v>
      </c>
      <c r="G664" s="3">
        <v>43523</v>
      </c>
      <c r="H664" s="2">
        <v>735000</v>
      </c>
      <c r="I664" s="12" t="s">
        <v>838</v>
      </c>
      <c r="J664" s="5">
        <v>1</v>
      </c>
      <c r="K664" s="5">
        <f t="shared" si="45"/>
        <v>0</v>
      </c>
      <c r="L664" s="5">
        <f t="shared" si="43"/>
        <v>0</v>
      </c>
      <c r="M664" s="5">
        <f t="shared" si="44"/>
        <v>0</v>
      </c>
      <c r="N664" s="56" t="str">
        <f t="shared" si="42"/>
        <v>Camille Johnson, REALTORS</v>
      </c>
    </row>
    <row r="665" spans="1:14" ht="13.5" customHeight="1" x14ac:dyDescent="0.2">
      <c r="A665" t="s">
        <v>117</v>
      </c>
      <c r="B665" t="s">
        <v>1535</v>
      </c>
      <c r="C665" t="s">
        <v>1882</v>
      </c>
      <c r="D665" t="s">
        <v>1535</v>
      </c>
      <c r="E665" t="s">
        <v>3201</v>
      </c>
      <c r="F665" t="s">
        <v>6</v>
      </c>
      <c r="G665" s="3">
        <v>43602</v>
      </c>
      <c r="H665" s="2">
        <v>735000</v>
      </c>
      <c r="I665" s="12">
        <v>20190594</v>
      </c>
      <c r="J665" s="5">
        <v>1</v>
      </c>
      <c r="K665" s="5">
        <f t="shared" si="45"/>
        <v>1</v>
      </c>
      <c r="L665" s="5">
        <f t="shared" si="43"/>
        <v>0</v>
      </c>
      <c r="M665" s="5">
        <f t="shared" si="44"/>
        <v>0</v>
      </c>
      <c r="N665" s="56" t="str">
        <f t="shared" si="42"/>
        <v>Camille Johnson, REALTORS</v>
      </c>
    </row>
    <row r="666" spans="1:14" ht="13.5" customHeight="1" x14ac:dyDescent="0.2">
      <c r="A666" t="s">
        <v>117</v>
      </c>
      <c r="B666" t="s">
        <v>1535</v>
      </c>
      <c r="C666" t="s">
        <v>546</v>
      </c>
      <c r="D666" t="s">
        <v>547</v>
      </c>
      <c r="E666" t="s">
        <v>2957</v>
      </c>
      <c r="F666" t="s">
        <v>6</v>
      </c>
      <c r="G666" s="3">
        <v>43579</v>
      </c>
      <c r="H666" s="2">
        <v>362099</v>
      </c>
      <c r="I666" s="12" t="s">
        <v>838</v>
      </c>
      <c r="J666" s="5">
        <v>1</v>
      </c>
      <c r="K666" s="5">
        <f t="shared" si="45"/>
        <v>0</v>
      </c>
      <c r="L666" s="5">
        <f t="shared" si="43"/>
        <v>0</v>
      </c>
      <c r="M666" s="5">
        <f t="shared" si="44"/>
        <v>0</v>
      </c>
      <c r="N666" s="56" t="str">
        <f>IF(B666="",#REF!,B666)</f>
        <v>Camille Johnson, REALTORS</v>
      </c>
    </row>
    <row r="667" spans="1:14" ht="13.5" customHeight="1" x14ac:dyDescent="0.2">
      <c r="A667" t="s">
        <v>117</v>
      </c>
      <c r="B667" t="s">
        <v>1535</v>
      </c>
      <c r="C667" t="s">
        <v>1298</v>
      </c>
      <c r="D667" t="s">
        <v>1036</v>
      </c>
      <c r="E667" t="s">
        <v>2757</v>
      </c>
      <c r="F667" t="s">
        <v>6</v>
      </c>
      <c r="G667" s="3">
        <v>43556</v>
      </c>
      <c r="H667" s="2">
        <v>277000</v>
      </c>
      <c r="I667" s="12">
        <v>20190453</v>
      </c>
      <c r="J667" s="5">
        <v>1</v>
      </c>
      <c r="K667" s="5">
        <f t="shared" si="45"/>
        <v>1</v>
      </c>
      <c r="L667" s="5">
        <f t="shared" si="43"/>
        <v>0</v>
      </c>
      <c r="M667" s="5">
        <f t="shared" si="44"/>
        <v>0</v>
      </c>
      <c r="N667" s="56" t="str">
        <f t="shared" si="42"/>
        <v>Camille Johnson, REALTORS</v>
      </c>
    </row>
    <row r="668" spans="1:14" ht="13.5" customHeight="1" x14ac:dyDescent="0.2">
      <c r="A668" t="s">
        <v>117</v>
      </c>
      <c r="B668" t="s">
        <v>1535</v>
      </c>
      <c r="C668" t="s">
        <v>1298</v>
      </c>
      <c r="D668" t="s">
        <v>1036</v>
      </c>
      <c r="E668" t="s">
        <v>2868</v>
      </c>
      <c r="F668" t="s">
        <v>1126</v>
      </c>
      <c r="G668" s="3">
        <v>43567</v>
      </c>
      <c r="H668" s="2">
        <v>238800</v>
      </c>
      <c r="I668" s="12" t="s">
        <v>838</v>
      </c>
      <c r="J668" s="5">
        <v>1</v>
      </c>
      <c r="K668" s="5">
        <f t="shared" si="45"/>
        <v>0</v>
      </c>
      <c r="L668" s="5">
        <f t="shared" si="43"/>
        <v>0</v>
      </c>
      <c r="M668" s="5">
        <f t="shared" si="44"/>
        <v>0</v>
      </c>
      <c r="N668" s="56" t="str">
        <f t="shared" si="42"/>
        <v>Camille Johnson, REALTORS</v>
      </c>
    </row>
    <row r="669" spans="1:14" ht="13.5" customHeight="1" x14ac:dyDescent="0.2">
      <c r="A669" t="s">
        <v>117</v>
      </c>
      <c r="B669" t="s">
        <v>1535</v>
      </c>
      <c r="C669" t="s">
        <v>308</v>
      </c>
      <c r="D669" t="s">
        <v>1840</v>
      </c>
      <c r="E669" t="s">
        <v>3301</v>
      </c>
      <c r="F669" t="s">
        <v>123</v>
      </c>
      <c r="G669" s="3">
        <v>43614</v>
      </c>
      <c r="H669" s="2">
        <v>83000</v>
      </c>
      <c r="I669" s="12" t="s">
        <v>838</v>
      </c>
      <c r="J669" s="5">
        <v>1</v>
      </c>
      <c r="K669" s="5">
        <f t="shared" si="45"/>
        <v>0</v>
      </c>
      <c r="L669" s="5">
        <f t="shared" si="43"/>
        <v>0</v>
      </c>
      <c r="M669" s="5">
        <f t="shared" si="44"/>
        <v>0</v>
      </c>
      <c r="N669" s="56" t="str">
        <f t="shared" si="42"/>
        <v>Camille Johnson, REALTORS</v>
      </c>
    </row>
    <row r="670" spans="1:14" ht="13.5" customHeight="1" x14ac:dyDescent="0.2">
      <c r="A670" t="s">
        <v>117</v>
      </c>
      <c r="B670" t="s">
        <v>1535</v>
      </c>
      <c r="C670" t="s">
        <v>312</v>
      </c>
      <c r="D670" t="s">
        <v>1842</v>
      </c>
      <c r="E670" t="s">
        <v>2579</v>
      </c>
      <c r="F670" t="s">
        <v>6</v>
      </c>
      <c r="G670" s="3">
        <v>43536</v>
      </c>
      <c r="H670" s="2">
        <v>183000</v>
      </c>
      <c r="I670" s="12">
        <v>20190290</v>
      </c>
      <c r="J670" s="5">
        <v>1</v>
      </c>
      <c r="K670" s="5">
        <f t="shared" si="45"/>
        <v>1</v>
      </c>
      <c r="L670" s="5">
        <f t="shared" si="43"/>
        <v>0</v>
      </c>
      <c r="M670" s="5">
        <f t="shared" si="44"/>
        <v>0</v>
      </c>
      <c r="N670" s="56" t="str">
        <f t="shared" si="42"/>
        <v>Camille Johnson, REALTORS</v>
      </c>
    </row>
    <row r="671" spans="1:14" ht="13.5" customHeight="1" x14ac:dyDescent="0.2">
      <c r="A671" t="s">
        <v>2030</v>
      </c>
      <c r="B671" t="s">
        <v>1949</v>
      </c>
      <c r="C671" t="s">
        <v>2030</v>
      </c>
      <c r="D671" t="s">
        <v>1949</v>
      </c>
      <c r="E671" t="s">
        <v>3002</v>
      </c>
      <c r="F671" t="s">
        <v>213</v>
      </c>
      <c r="G671" s="3">
        <v>43584</v>
      </c>
      <c r="H671" s="2">
        <v>61900</v>
      </c>
      <c r="I671" s="12" t="s">
        <v>838</v>
      </c>
      <c r="J671" s="5">
        <v>1</v>
      </c>
      <c r="K671" s="5">
        <f t="shared" si="45"/>
        <v>0</v>
      </c>
      <c r="L671" s="5">
        <f t="shared" si="43"/>
        <v>1</v>
      </c>
      <c r="M671" s="5">
        <f t="shared" si="44"/>
        <v>0</v>
      </c>
      <c r="N671" s="56" t="str">
        <f>IF(B671="",#REF!,B671)</f>
        <v>Realty Plus - Mexia</v>
      </c>
    </row>
    <row r="672" spans="1:14" ht="13.5" customHeight="1" x14ac:dyDescent="0.2">
      <c r="A672" t="s">
        <v>2030</v>
      </c>
      <c r="B672" t="s">
        <v>1949</v>
      </c>
      <c r="C672" t="s">
        <v>2030</v>
      </c>
      <c r="D672" t="s">
        <v>1949</v>
      </c>
      <c r="E672" t="s">
        <v>3005</v>
      </c>
      <c r="F672" t="s">
        <v>1092</v>
      </c>
      <c r="G672" s="3">
        <v>43584</v>
      </c>
      <c r="H672" s="2">
        <v>61900</v>
      </c>
      <c r="I672" s="12" t="s">
        <v>838</v>
      </c>
      <c r="J672" s="5">
        <v>1</v>
      </c>
      <c r="K672" s="5">
        <f t="shared" si="45"/>
        <v>0</v>
      </c>
      <c r="L672" s="5">
        <f t="shared" si="43"/>
        <v>1</v>
      </c>
      <c r="M672" s="5">
        <f t="shared" si="44"/>
        <v>0</v>
      </c>
      <c r="N672" s="56" t="str">
        <f t="shared" si="42"/>
        <v>Realty Plus - Mexia</v>
      </c>
    </row>
    <row r="673" spans="1:14" ht="13.5" customHeight="1" x14ac:dyDescent="0.2">
      <c r="A673" t="s">
        <v>1041</v>
      </c>
      <c r="B673" t="s">
        <v>1703</v>
      </c>
      <c r="C673" t="s">
        <v>1876</v>
      </c>
      <c r="D673" t="s">
        <v>539</v>
      </c>
      <c r="E673" t="s">
        <v>3105</v>
      </c>
      <c r="F673" t="s">
        <v>553</v>
      </c>
      <c r="G673" s="3">
        <v>43594</v>
      </c>
      <c r="H673" s="2">
        <v>60000</v>
      </c>
      <c r="I673" s="12" t="s">
        <v>838</v>
      </c>
      <c r="J673" s="5">
        <v>1</v>
      </c>
      <c r="K673" s="5">
        <f t="shared" si="45"/>
        <v>0</v>
      </c>
      <c r="L673" s="5">
        <f t="shared" si="43"/>
        <v>0</v>
      </c>
      <c r="M673" s="5">
        <f t="shared" si="44"/>
        <v>0</v>
      </c>
      <c r="N673" s="56" t="str">
        <f t="shared" si="42"/>
        <v>Rockin' KH Properties, LLC</v>
      </c>
    </row>
    <row r="674" spans="1:14" ht="13.5" customHeight="1" x14ac:dyDescent="0.2">
      <c r="A674" t="s">
        <v>1041</v>
      </c>
      <c r="B674" t="s">
        <v>1703</v>
      </c>
      <c r="C674" t="s">
        <v>1041</v>
      </c>
      <c r="D674" t="s">
        <v>1703</v>
      </c>
      <c r="E674" t="s">
        <v>2530</v>
      </c>
      <c r="F674" t="s">
        <v>553</v>
      </c>
      <c r="G674" s="3">
        <v>43530</v>
      </c>
      <c r="H674" s="2">
        <v>45000</v>
      </c>
      <c r="I674" s="12" t="s">
        <v>838</v>
      </c>
      <c r="J674" s="5">
        <v>1</v>
      </c>
      <c r="K674" s="5">
        <f t="shared" si="45"/>
        <v>0</v>
      </c>
      <c r="L674" s="5">
        <f t="shared" si="43"/>
        <v>1</v>
      </c>
      <c r="M674" s="5">
        <f t="shared" si="44"/>
        <v>0</v>
      </c>
      <c r="N674" s="56" t="str">
        <f t="shared" si="42"/>
        <v>Rockin' KH Properties, LLC</v>
      </c>
    </row>
    <row r="675" spans="1:14" ht="13.5" customHeight="1" x14ac:dyDescent="0.2">
      <c r="A675" t="s">
        <v>1041</v>
      </c>
      <c r="B675" t="s">
        <v>1703</v>
      </c>
      <c r="C675" t="s">
        <v>1041</v>
      </c>
      <c r="D675" t="s">
        <v>1703</v>
      </c>
      <c r="E675" t="s">
        <v>3261</v>
      </c>
      <c r="F675" t="s">
        <v>553</v>
      </c>
      <c r="G675" s="3">
        <v>43609</v>
      </c>
      <c r="H675" s="2">
        <v>94000</v>
      </c>
      <c r="I675" s="12" t="s">
        <v>838</v>
      </c>
      <c r="J675" s="5">
        <v>1</v>
      </c>
      <c r="K675" s="5">
        <f t="shared" si="45"/>
        <v>0</v>
      </c>
      <c r="L675" s="5">
        <f t="shared" si="43"/>
        <v>1</v>
      </c>
      <c r="M675" s="5">
        <f t="shared" si="44"/>
        <v>0</v>
      </c>
      <c r="N675" s="56" t="str">
        <f>IF(B675="",#REF!,B675)</f>
        <v>Rockin' KH Properties, LLC</v>
      </c>
    </row>
    <row r="676" spans="1:14" ht="13.5" customHeight="1" x14ac:dyDescent="0.2">
      <c r="A676" t="s">
        <v>308</v>
      </c>
      <c r="B676" t="s">
        <v>1840</v>
      </c>
      <c r="C676" t="s">
        <v>852</v>
      </c>
      <c r="D676" t="s">
        <v>1258</v>
      </c>
      <c r="E676" t="s">
        <v>3049</v>
      </c>
      <c r="F676" t="s">
        <v>7</v>
      </c>
      <c r="G676" s="3">
        <v>43588</v>
      </c>
      <c r="H676" s="2">
        <v>299000</v>
      </c>
      <c r="I676" s="12" t="s">
        <v>838</v>
      </c>
      <c r="J676" s="5">
        <v>1</v>
      </c>
      <c r="K676" s="5">
        <f t="shared" si="45"/>
        <v>0</v>
      </c>
      <c r="L676" s="5">
        <f t="shared" si="43"/>
        <v>0</v>
      </c>
      <c r="M676" s="5">
        <f t="shared" si="44"/>
        <v>0</v>
      </c>
      <c r="N676" s="56" t="str">
        <f>IF(B676="",#REF!,B676)</f>
        <v>Kelly, Realtors</v>
      </c>
    </row>
    <row r="677" spans="1:14" ht="13.5" customHeight="1" x14ac:dyDescent="0.2">
      <c r="A677" t="s">
        <v>308</v>
      </c>
      <c r="B677" t="s">
        <v>1840</v>
      </c>
      <c r="C677" t="s">
        <v>308</v>
      </c>
      <c r="D677" t="s">
        <v>1840</v>
      </c>
      <c r="E677" t="s">
        <v>2802</v>
      </c>
      <c r="F677" t="s">
        <v>911</v>
      </c>
      <c r="G677" s="3">
        <v>43560</v>
      </c>
      <c r="H677" s="2">
        <v>180000</v>
      </c>
      <c r="I677" s="12">
        <v>20190392</v>
      </c>
      <c r="J677" s="5">
        <v>1</v>
      </c>
      <c r="K677" s="5">
        <f t="shared" si="45"/>
        <v>1</v>
      </c>
      <c r="L677" s="5">
        <f t="shared" si="43"/>
        <v>1</v>
      </c>
      <c r="M677" s="5">
        <f t="shared" si="44"/>
        <v>1</v>
      </c>
      <c r="N677" s="56" t="str">
        <f t="shared" si="42"/>
        <v>Kelly, Realtors</v>
      </c>
    </row>
    <row r="678" spans="1:14" ht="13.5" customHeight="1" x14ac:dyDescent="0.2">
      <c r="A678" t="s">
        <v>308</v>
      </c>
      <c r="B678" t="s">
        <v>1840</v>
      </c>
      <c r="C678" t="s">
        <v>308</v>
      </c>
      <c r="D678" t="s">
        <v>1840</v>
      </c>
      <c r="E678" t="s">
        <v>3170</v>
      </c>
      <c r="F678" t="s">
        <v>700</v>
      </c>
      <c r="G678" s="3">
        <v>43600</v>
      </c>
      <c r="H678" s="2">
        <v>124900</v>
      </c>
      <c r="I678" s="12" t="s">
        <v>838</v>
      </c>
      <c r="J678" s="5">
        <v>1</v>
      </c>
      <c r="K678" s="5">
        <f t="shared" si="45"/>
        <v>0</v>
      </c>
      <c r="L678" s="5">
        <f t="shared" si="43"/>
        <v>1</v>
      </c>
      <c r="M678" s="5">
        <f t="shared" si="44"/>
        <v>0</v>
      </c>
      <c r="N678" s="56" t="str">
        <f t="shared" si="42"/>
        <v>Kelly, Realtors</v>
      </c>
    </row>
    <row r="679" spans="1:14" ht="13.5" customHeight="1" x14ac:dyDescent="0.2">
      <c r="A679" t="s">
        <v>308</v>
      </c>
      <c r="B679" t="s">
        <v>1840</v>
      </c>
      <c r="C679" t="s">
        <v>308</v>
      </c>
      <c r="D679" t="s">
        <v>1840</v>
      </c>
      <c r="E679" t="s">
        <v>3296</v>
      </c>
      <c r="F679" t="s">
        <v>700</v>
      </c>
      <c r="G679" s="3">
        <v>43613</v>
      </c>
      <c r="H679" s="2">
        <v>68000</v>
      </c>
      <c r="I679" s="12">
        <v>20190817</v>
      </c>
      <c r="J679" s="5">
        <v>1</v>
      </c>
      <c r="K679" s="5">
        <f t="shared" si="45"/>
        <v>1</v>
      </c>
      <c r="L679" s="5">
        <f t="shared" si="43"/>
        <v>1</v>
      </c>
      <c r="M679" s="5">
        <f t="shared" si="44"/>
        <v>1</v>
      </c>
      <c r="N679" s="56" t="str">
        <f t="shared" si="42"/>
        <v>Kelly, Realtors</v>
      </c>
    </row>
    <row r="680" spans="1:14" ht="13.5" customHeight="1" x14ac:dyDescent="0.2">
      <c r="A680" t="s">
        <v>2247</v>
      </c>
      <c r="B680" t="s">
        <v>1843</v>
      </c>
      <c r="C680" t="s">
        <v>1927</v>
      </c>
      <c r="D680" t="s">
        <v>303</v>
      </c>
      <c r="E680" t="s">
        <v>2528</v>
      </c>
      <c r="F680" t="s">
        <v>6</v>
      </c>
      <c r="G680" s="3">
        <v>43530</v>
      </c>
      <c r="H680" s="2">
        <v>135000</v>
      </c>
      <c r="I680" s="12" t="s">
        <v>838</v>
      </c>
      <c r="J680" s="5">
        <v>1</v>
      </c>
      <c r="K680" s="5">
        <f t="shared" si="45"/>
        <v>0</v>
      </c>
      <c r="L680" s="5">
        <f t="shared" si="43"/>
        <v>0</v>
      </c>
      <c r="M680" s="5">
        <f t="shared" si="44"/>
        <v>0</v>
      </c>
      <c r="N680" s="56" t="str">
        <f>IF(B680="",#REF!,B680)</f>
        <v>Synergy, Realtors</v>
      </c>
    </row>
    <row r="681" spans="1:14" ht="13.5" customHeight="1" x14ac:dyDescent="0.2">
      <c r="A681" t="s">
        <v>2247</v>
      </c>
      <c r="B681" t="s">
        <v>1843</v>
      </c>
      <c r="C681" t="s">
        <v>398</v>
      </c>
      <c r="D681" t="s">
        <v>1258</v>
      </c>
      <c r="E681" t="s">
        <v>2477</v>
      </c>
      <c r="F681" t="s">
        <v>6</v>
      </c>
      <c r="G681" s="3">
        <v>43524</v>
      </c>
      <c r="H681" s="2">
        <v>84000</v>
      </c>
      <c r="I681" s="12">
        <v>20190351</v>
      </c>
      <c r="J681" s="5">
        <v>1</v>
      </c>
      <c r="K681" s="5">
        <f t="shared" si="45"/>
        <v>1</v>
      </c>
      <c r="L681" s="5">
        <f t="shared" si="43"/>
        <v>0</v>
      </c>
      <c r="M681" s="5">
        <f t="shared" si="44"/>
        <v>0</v>
      </c>
      <c r="N681" s="56" t="str">
        <f>IF(B681="",#REF!,B681)</f>
        <v>Synergy, Realtors</v>
      </c>
    </row>
    <row r="682" spans="1:14" ht="13.5" customHeight="1" x14ac:dyDescent="0.2">
      <c r="A682" t="s">
        <v>756</v>
      </c>
      <c r="B682" t="s">
        <v>1854</v>
      </c>
      <c r="C682" t="s">
        <v>1298</v>
      </c>
      <c r="D682" t="s">
        <v>1036</v>
      </c>
      <c r="E682" t="s">
        <v>3118</v>
      </c>
      <c r="F682" t="s">
        <v>1249</v>
      </c>
      <c r="G682" s="3">
        <v>43595</v>
      </c>
      <c r="H682" s="2">
        <v>185500</v>
      </c>
      <c r="I682" s="12" t="s">
        <v>838</v>
      </c>
      <c r="J682" s="5">
        <v>1</v>
      </c>
      <c r="K682" s="5">
        <f t="shared" si="45"/>
        <v>0</v>
      </c>
      <c r="L682" s="5">
        <f t="shared" si="43"/>
        <v>0</v>
      </c>
      <c r="M682" s="5">
        <f t="shared" si="44"/>
        <v>0</v>
      </c>
      <c r="N682" s="56" t="str">
        <f t="shared" ref="N682:N731" si="46">IF(B682="",B681,B682)</f>
        <v>Weichert, Realtors - Realty Experts</v>
      </c>
    </row>
    <row r="683" spans="1:14" ht="13.5" customHeight="1" x14ac:dyDescent="0.2">
      <c r="A683" t="s">
        <v>756</v>
      </c>
      <c r="B683" t="s">
        <v>1854</v>
      </c>
      <c r="C683" t="s">
        <v>1246</v>
      </c>
      <c r="D683" t="s">
        <v>1535</v>
      </c>
      <c r="E683" t="s">
        <v>3189</v>
      </c>
      <c r="F683" t="s">
        <v>7</v>
      </c>
      <c r="G683" s="3">
        <v>43602</v>
      </c>
      <c r="H683" s="2">
        <v>375000</v>
      </c>
      <c r="I683" s="12" t="s">
        <v>838</v>
      </c>
      <c r="J683" s="5">
        <v>1</v>
      </c>
      <c r="K683" s="5">
        <f t="shared" si="45"/>
        <v>0</v>
      </c>
      <c r="L683" s="5">
        <f t="shared" si="43"/>
        <v>0</v>
      </c>
      <c r="M683" s="5">
        <f t="shared" si="44"/>
        <v>0</v>
      </c>
      <c r="N683" s="56" t="str">
        <f t="shared" si="46"/>
        <v>Weichert, Realtors - Realty Experts</v>
      </c>
    </row>
    <row r="684" spans="1:14" ht="13.5" customHeight="1" x14ac:dyDescent="0.2">
      <c r="A684" t="s">
        <v>756</v>
      </c>
      <c r="B684" t="s">
        <v>1854</v>
      </c>
      <c r="C684" t="s">
        <v>339</v>
      </c>
      <c r="D684" t="s">
        <v>5</v>
      </c>
      <c r="E684" t="s">
        <v>2694</v>
      </c>
      <c r="F684" t="s">
        <v>6</v>
      </c>
      <c r="G684" s="3">
        <v>43549</v>
      </c>
      <c r="H684" s="2">
        <v>219500</v>
      </c>
      <c r="I684" s="12" t="s">
        <v>838</v>
      </c>
      <c r="J684" s="5">
        <v>1</v>
      </c>
      <c r="K684" s="5">
        <f t="shared" si="45"/>
        <v>0</v>
      </c>
      <c r="L684" s="5">
        <f t="shared" si="43"/>
        <v>0</v>
      </c>
      <c r="M684" s="5">
        <f t="shared" si="44"/>
        <v>0</v>
      </c>
      <c r="N684" s="56" t="str">
        <f>IF(B684="",#REF!,B684)</f>
        <v>Weichert, Realtors - Realty Experts</v>
      </c>
    </row>
    <row r="685" spans="1:14" ht="13.5" customHeight="1" x14ac:dyDescent="0.2">
      <c r="A685" t="s">
        <v>756</v>
      </c>
      <c r="B685" t="s">
        <v>1854</v>
      </c>
      <c r="C685" t="s">
        <v>2250</v>
      </c>
      <c r="D685" t="s">
        <v>2251</v>
      </c>
      <c r="E685" t="s">
        <v>2252</v>
      </c>
      <c r="F685" t="s">
        <v>6</v>
      </c>
      <c r="G685" s="3">
        <v>43496</v>
      </c>
      <c r="H685" s="2">
        <v>225000</v>
      </c>
      <c r="I685" s="12">
        <v>20182907</v>
      </c>
      <c r="J685" s="5">
        <v>1</v>
      </c>
      <c r="K685" s="5">
        <f t="shared" si="45"/>
        <v>1</v>
      </c>
      <c r="L685" s="5">
        <f t="shared" si="43"/>
        <v>0</v>
      </c>
      <c r="M685" s="5">
        <f t="shared" si="44"/>
        <v>0</v>
      </c>
      <c r="N685" s="56" t="str">
        <f t="shared" si="46"/>
        <v>Weichert, Realtors - Realty Experts</v>
      </c>
    </row>
    <row r="686" spans="1:14" ht="13.5" customHeight="1" x14ac:dyDescent="0.2">
      <c r="A686" t="s">
        <v>1985</v>
      </c>
      <c r="B686" t="s">
        <v>1936</v>
      </c>
      <c r="C686" t="s">
        <v>1985</v>
      </c>
      <c r="D686" t="s">
        <v>1936</v>
      </c>
      <c r="E686" t="s">
        <v>2618</v>
      </c>
      <c r="F686" t="s">
        <v>7</v>
      </c>
      <c r="G686" s="3">
        <v>43539</v>
      </c>
      <c r="H686" s="2">
        <v>165000</v>
      </c>
      <c r="I686" s="12" t="s">
        <v>838</v>
      </c>
      <c r="J686" s="5">
        <v>1</v>
      </c>
      <c r="K686" s="5">
        <f t="shared" si="45"/>
        <v>0</v>
      </c>
      <c r="L686" s="5">
        <f t="shared" si="43"/>
        <v>1</v>
      </c>
      <c r="M686" s="5">
        <f t="shared" si="44"/>
        <v>0</v>
      </c>
      <c r="N686" s="56" t="str">
        <f t="shared" si="46"/>
        <v>Paschall, Skipper &amp; Associates</v>
      </c>
    </row>
    <row r="687" spans="1:14" ht="13.5" customHeight="1" x14ac:dyDescent="0.2">
      <c r="A687" t="s">
        <v>1916</v>
      </c>
      <c r="B687" t="s">
        <v>1475</v>
      </c>
      <c r="C687" t="s">
        <v>826</v>
      </c>
      <c r="D687" t="s">
        <v>1258</v>
      </c>
      <c r="E687" t="s">
        <v>3108</v>
      </c>
      <c r="F687" t="s">
        <v>110</v>
      </c>
      <c r="G687" s="3">
        <v>43594</v>
      </c>
      <c r="H687" s="2">
        <v>135000</v>
      </c>
      <c r="I687" s="12" t="s">
        <v>838</v>
      </c>
      <c r="J687" s="5">
        <v>1</v>
      </c>
      <c r="K687" s="5">
        <f t="shared" si="45"/>
        <v>0</v>
      </c>
      <c r="L687" s="5">
        <f t="shared" si="43"/>
        <v>0</v>
      </c>
      <c r="M687" s="5">
        <f t="shared" si="44"/>
        <v>0</v>
      </c>
      <c r="N687" s="56" t="str">
        <f>IF(B687="",#REF!,B687)</f>
        <v>ERA Courtyard Real Estate</v>
      </c>
    </row>
    <row r="688" spans="1:14" ht="13.5" customHeight="1" x14ac:dyDescent="0.2">
      <c r="A688" t="s">
        <v>1639</v>
      </c>
      <c r="B688" t="s">
        <v>1861</v>
      </c>
      <c r="C688" t="s">
        <v>826</v>
      </c>
      <c r="D688" t="s">
        <v>1258</v>
      </c>
      <c r="E688" t="s">
        <v>2150</v>
      </c>
      <c r="F688" t="s">
        <v>730</v>
      </c>
      <c r="G688" s="3">
        <v>43479</v>
      </c>
      <c r="H688" s="2">
        <v>155000</v>
      </c>
      <c r="I688" s="12" t="s">
        <v>838</v>
      </c>
      <c r="J688" s="5">
        <v>1</v>
      </c>
      <c r="K688" s="5">
        <f t="shared" si="45"/>
        <v>0</v>
      </c>
      <c r="L688" s="5">
        <f t="shared" si="43"/>
        <v>0</v>
      </c>
      <c r="M688" s="5">
        <f t="shared" si="44"/>
        <v>0</v>
      </c>
      <c r="N688" s="56" t="str">
        <f t="shared" si="46"/>
        <v>Exp Realty LLC</v>
      </c>
    </row>
    <row r="689" spans="1:14" ht="13.5" customHeight="1" x14ac:dyDescent="0.2">
      <c r="A689" t="s">
        <v>1639</v>
      </c>
      <c r="B689" t="s">
        <v>1861</v>
      </c>
      <c r="C689" t="s">
        <v>1210</v>
      </c>
      <c r="D689" t="s">
        <v>991</v>
      </c>
      <c r="E689" t="s">
        <v>3050</v>
      </c>
      <c r="F689" t="s">
        <v>730</v>
      </c>
      <c r="G689" s="3">
        <v>43588</v>
      </c>
      <c r="H689" s="2">
        <v>63850</v>
      </c>
      <c r="I689" s="12" t="s">
        <v>838</v>
      </c>
      <c r="J689" s="5">
        <v>1</v>
      </c>
      <c r="K689" s="5">
        <f t="shared" si="45"/>
        <v>0</v>
      </c>
      <c r="L689" s="5">
        <f t="shared" si="43"/>
        <v>0</v>
      </c>
      <c r="M689" s="5">
        <f t="shared" si="44"/>
        <v>0</v>
      </c>
      <c r="N689" s="56" t="str">
        <f t="shared" si="46"/>
        <v>Exp Realty LLC</v>
      </c>
    </row>
    <row r="690" spans="1:14" ht="13.5" customHeight="1" x14ac:dyDescent="0.2">
      <c r="A690" t="s">
        <v>1639</v>
      </c>
      <c r="B690" t="s">
        <v>1861</v>
      </c>
      <c r="C690" t="s">
        <v>362</v>
      </c>
      <c r="D690" t="s">
        <v>2253</v>
      </c>
      <c r="E690" t="s">
        <v>2870</v>
      </c>
      <c r="F690" t="s">
        <v>1249</v>
      </c>
      <c r="G690" s="3">
        <v>43567</v>
      </c>
      <c r="H690" s="2">
        <v>362000</v>
      </c>
      <c r="I690" s="12" t="s">
        <v>838</v>
      </c>
      <c r="J690" s="5">
        <v>1</v>
      </c>
      <c r="K690" s="5">
        <f t="shared" si="45"/>
        <v>0</v>
      </c>
      <c r="L690" s="5">
        <f t="shared" si="43"/>
        <v>0</v>
      </c>
      <c r="M690" s="5">
        <f t="shared" si="44"/>
        <v>0</v>
      </c>
      <c r="N690" s="56" t="str">
        <f>IF(B690="",#REF!,B690)</f>
        <v>Exp Realty LLC</v>
      </c>
    </row>
    <row r="691" spans="1:14" ht="13.5" customHeight="1" x14ac:dyDescent="0.2">
      <c r="A691" t="s">
        <v>1639</v>
      </c>
      <c r="B691" t="s">
        <v>1861</v>
      </c>
      <c r="C691" t="s">
        <v>1639</v>
      </c>
      <c r="D691" t="s">
        <v>1861</v>
      </c>
      <c r="E691" t="s">
        <v>2582</v>
      </c>
      <c r="F691" t="s">
        <v>1249</v>
      </c>
      <c r="G691" s="3">
        <v>43536</v>
      </c>
      <c r="H691" s="2">
        <v>145000</v>
      </c>
      <c r="I691" s="12" t="s">
        <v>838</v>
      </c>
      <c r="J691" s="5">
        <v>1</v>
      </c>
      <c r="K691" s="5">
        <f t="shared" si="45"/>
        <v>0</v>
      </c>
      <c r="L691" s="5">
        <f t="shared" si="43"/>
        <v>1</v>
      </c>
      <c r="M691" s="5">
        <f t="shared" si="44"/>
        <v>0</v>
      </c>
      <c r="N691" s="56" t="str">
        <f t="shared" si="46"/>
        <v>Exp Realty LLC</v>
      </c>
    </row>
    <row r="692" spans="1:14" ht="13.5" customHeight="1" x14ac:dyDescent="0.2">
      <c r="A692" t="s">
        <v>1639</v>
      </c>
      <c r="B692" t="s">
        <v>1861</v>
      </c>
      <c r="C692" t="s">
        <v>361</v>
      </c>
      <c r="D692" t="s">
        <v>1842</v>
      </c>
      <c r="E692" t="s">
        <v>3041</v>
      </c>
      <c r="F692" t="s">
        <v>6</v>
      </c>
      <c r="G692" s="3">
        <v>43587</v>
      </c>
      <c r="H692" s="2">
        <v>215000</v>
      </c>
      <c r="I692" s="12">
        <v>20190742</v>
      </c>
      <c r="J692" s="5">
        <v>1</v>
      </c>
      <c r="K692" s="5">
        <f t="shared" si="45"/>
        <v>1</v>
      </c>
      <c r="L692" s="5">
        <f t="shared" si="43"/>
        <v>0</v>
      </c>
      <c r="M692" s="5">
        <f t="shared" si="44"/>
        <v>0</v>
      </c>
      <c r="N692" s="56" t="str">
        <f t="shared" si="46"/>
        <v>Exp Realty LLC</v>
      </c>
    </row>
    <row r="693" spans="1:14" ht="13.5" customHeight="1" x14ac:dyDescent="0.2">
      <c r="A693" t="s">
        <v>1639</v>
      </c>
      <c r="B693" t="s">
        <v>1861</v>
      </c>
      <c r="C693" t="s">
        <v>566</v>
      </c>
      <c r="D693" t="s">
        <v>1842</v>
      </c>
      <c r="E693" t="s">
        <v>2356</v>
      </c>
      <c r="F693" t="s">
        <v>6</v>
      </c>
      <c r="G693" s="3">
        <v>43510</v>
      </c>
      <c r="H693" s="2">
        <v>125000</v>
      </c>
      <c r="I693" s="12">
        <v>20190116</v>
      </c>
      <c r="J693" s="5">
        <v>1</v>
      </c>
      <c r="K693" s="5">
        <f t="shared" si="45"/>
        <v>1</v>
      </c>
      <c r="L693" s="5">
        <f t="shared" si="43"/>
        <v>0</v>
      </c>
      <c r="M693" s="5">
        <f t="shared" si="44"/>
        <v>0</v>
      </c>
      <c r="N693" s="56" t="str">
        <f t="shared" si="46"/>
        <v>Exp Realty LLC</v>
      </c>
    </row>
    <row r="694" spans="1:14" ht="13.5" customHeight="1" x14ac:dyDescent="0.2">
      <c r="A694" t="s">
        <v>2041</v>
      </c>
      <c r="B694" t="s">
        <v>1180</v>
      </c>
      <c r="C694" t="s">
        <v>1648</v>
      </c>
      <c r="D694" t="s">
        <v>5</v>
      </c>
      <c r="E694" t="s">
        <v>2589</v>
      </c>
      <c r="F694" t="s">
        <v>1126</v>
      </c>
      <c r="G694" s="3">
        <v>43537</v>
      </c>
      <c r="H694" s="2">
        <v>310000</v>
      </c>
      <c r="I694" s="12">
        <v>20190367</v>
      </c>
      <c r="J694" s="5">
        <v>1</v>
      </c>
      <c r="K694" s="5">
        <f t="shared" si="45"/>
        <v>1</v>
      </c>
      <c r="L694" s="5">
        <f t="shared" si="43"/>
        <v>0</v>
      </c>
      <c r="M694" s="5">
        <f t="shared" si="44"/>
        <v>0</v>
      </c>
      <c r="N694" s="56" t="str">
        <f t="shared" si="46"/>
        <v>Greater Waco Realty, Inc.</v>
      </c>
    </row>
    <row r="695" spans="1:14" ht="13.5" customHeight="1" x14ac:dyDescent="0.2">
      <c r="A695" t="s">
        <v>2041</v>
      </c>
      <c r="B695" t="s">
        <v>1180</v>
      </c>
      <c r="C695" t="s">
        <v>15</v>
      </c>
      <c r="D695" t="s">
        <v>118</v>
      </c>
      <c r="E695" t="s">
        <v>2646</v>
      </c>
      <c r="F695" t="s">
        <v>216</v>
      </c>
      <c r="G695" s="3">
        <v>43544</v>
      </c>
      <c r="H695" s="2">
        <v>168700</v>
      </c>
      <c r="I695" s="12">
        <v>20190251</v>
      </c>
      <c r="J695" s="5">
        <v>1</v>
      </c>
      <c r="K695" s="5">
        <f t="shared" si="45"/>
        <v>1</v>
      </c>
      <c r="L695" s="5">
        <f t="shared" si="43"/>
        <v>0</v>
      </c>
      <c r="M695" s="5">
        <f t="shared" si="44"/>
        <v>0</v>
      </c>
      <c r="N695" s="56" t="str">
        <f>IF(B695="",#REF!,B695)</f>
        <v>Greater Waco Realty, Inc.</v>
      </c>
    </row>
    <row r="696" spans="1:14" ht="13.5" customHeight="1" x14ac:dyDescent="0.2">
      <c r="A696" t="s">
        <v>2041</v>
      </c>
      <c r="B696" t="s">
        <v>1180</v>
      </c>
      <c r="C696" t="s">
        <v>566</v>
      </c>
      <c r="D696" t="s">
        <v>1842</v>
      </c>
      <c r="E696" t="s">
        <v>2133</v>
      </c>
      <c r="F696" t="s">
        <v>123</v>
      </c>
      <c r="G696" s="3">
        <v>43475</v>
      </c>
      <c r="H696" s="2">
        <v>197000</v>
      </c>
      <c r="I696" s="12">
        <v>20182836</v>
      </c>
      <c r="J696" s="5">
        <v>1</v>
      </c>
      <c r="K696" s="5">
        <f t="shared" si="45"/>
        <v>1</v>
      </c>
      <c r="L696" s="5">
        <f t="shared" si="43"/>
        <v>0</v>
      </c>
      <c r="M696" s="5">
        <f t="shared" si="44"/>
        <v>0</v>
      </c>
      <c r="N696" s="56" t="str">
        <f t="shared" si="46"/>
        <v>Greater Waco Realty, Inc.</v>
      </c>
    </row>
    <row r="697" spans="1:14" ht="13.5" customHeight="1" x14ac:dyDescent="0.2">
      <c r="A697" t="s">
        <v>1964</v>
      </c>
      <c r="B697" t="s">
        <v>5</v>
      </c>
      <c r="C697" t="s">
        <v>2080</v>
      </c>
      <c r="D697" t="s">
        <v>1842</v>
      </c>
      <c r="E697" t="s">
        <v>2123</v>
      </c>
      <c r="F697" t="s">
        <v>6</v>
      </c>
      <c r="G697" s="3">
        <v>43474</v>
      </c>
      <c r="H697" s="2">
        <v>245000</v>
      </c>
      <c r="I697" s="12" t="s">
        <v>838</v>
      </c>
      <c r="J697" s="5">
        <v>1</v>
      </c>
      <c r="K697" s="5">
        <f t="shared" si="45"/>
        <v>0</v>
      </c>
      <c r="L697" s="5">
        <f t="shared" si="43"/>
        <v>0</v>
      </c>
      <c r="M697" s="5">
        <f t="shared" si="44"/>
        <v>0</v>
      </c>
      <c r="N697" s="56" t="str">
        <f t="shared" si="46"/>
        <v>Magnolia Realty</v>
      </c>
    </row>
    <row r="698" spans="1:14" ht="13.5" customHeight="1" x14ac:dyDescent="0.2">
      <c r="A698" t="s">
        <v>1964</v>
      </c>
      <c r="B698" t="s">
        <v>5</v>
      </c>
      <c r="C698" t="s">
        <v>1691</v>
      </c>
      <c r="D698" t="s">
        <v>5</v>
      </c>
      <c r="E698" t="s">
        <v>2994</v>
      </c>
      <c r="F698" t="s">
        <v>6</v>
      </c>
      <c r="G698" s="3">
        <v>43584</v>
      </c>
      <c r="H698" s="2">
        <v>112500</v>
      </c>
      <c r="I698" s="12" t="s">
        <v>838</v>
      </c>
      <c r="J698" s="5">
        <v>1</v>
      </c>
      <c r="K698" s="5">
        <f t="shared" si="45"/>
        <v>0</v>
      </c>
      <c r="L698" s="5">
        <f t="shared" si="43"/>
        <v>0</v>
      </c>
      <c r="M698" s="5">
        <f t="shared" si="44"/>
        <v>0</v>
      </c>
      <c r="N698" s="56" t="str">
        <f t="shared" si="46"/>
        <v>Magnolia Realty</v>
      </c>
    </row>
    <row r="699" spans="1:14" ht="13.5" customHeight="1" x14ac:dyDescent="0.2">
      <c r="A699" t="s">
        <v>1964</v>
      </c>
      <c r="B699" t="s">
        <v>5</v>
      </c>
      <c r="C699" t="s">
        <v>326</v>
      </c>
      <c r="D699" t="s">
        <v>1844</v>
      </c>
      <c r="E699" t="s">
        <v>2389</v>
      </c>
      <c r="F699" t="s">
        <v>216</v>
      </c>
      <c r="G699" s="3">
        <v>43515</v>
      </c>
      <c r="H699" s="2">
        <v>199000</v>
      </c>
      <c r="I699" s="12" t="s">
        <v>838</v>
      </c>
      <c r="J699" s="5">
        <v>1</v>
      </c>
      <c r="K699" s="5">
        <f t="shared" si="45"/>
        <v>0</v>
      </c>
      <c r="L699" s="5">
        <f t="shared" si="43"/>
        <v>0</v>
      </c>
      <c r="M699" s="5">
        <f t="shared" si="44"/>
        <v>0</v>
      </c>
      <c r="N699" s="56" t="str">
        <f t="shared" si="46"/>
        <v>Magnolia Realty</v>
      </c>
    </row>
    <row r="700" spans="1:14" ht="13.5" customHeight="1" x14ac:dyDescent="0.2">
      <c r="A700" t="s">
        <v>1964</v>
      </c>
      <c r="B700" t="s">
        <v>5</v>
      </c>
      <c r="C700" t="s">
        <v>147</v>
      </c>
      <c r="D700" t="s">
        <v>1734</v>
      </c>
      <c r="E700" t="s">
        <v>2153</v>
      </c>
      <c r="F700" t="s">
        <v>1092</v>
      </c>
      <c r="G700" s="3">
        <v>43479</v>
      </c>
      <c r="H700" s="2">
        <v>115000</v>
      </c>
      <c r="I700" s="12" t="s">
        <v>838</v>
      </c>
      <c r="J700" s="5">
        <v>1</v>
      </c>
      <c r="K700" s="5">
        <f t="shared" si="45"/>
        <v>0</v>
      </c>
      <c r="L700" s="5">
        <f t="shared" si="43"/>
        <v>0</v>
      </c>
      <c r="M700" s="5">
        <f t="shared" si="44"/>
        <v>0</v>
      </c>
      <c r="N700" s="56" t="str">
        <f t="shared" si="46"/>
        <v>Magnolia Realty</v>
      </c>
    </row>
    <row r="701" spans="1:14" ht="13.5" customHeight="1" x14ac:dyDescent="0.2">
      <c r="A701" t="s">
        <v>840</v>
      </c>
      <c r="B701" t="s">
        <v>1949</v>
      </c>
      <c r="C701" t="s">
        <v>308</v>
      </c>
      <c r="D701" t="s">
        <v>1840</v>
      </c>
      <c r="E701" t="s">
        <v>2442</v>
      </c>
      <c r="F701" t="s">
        <v>216</v>
      </c>
      <c r="G701" s="3">
        <v>43522</v>
      </c>
      <c r="H701" s="2">
        <v>163500</v>
      </c>
      <c r="I701" s="12">
        <v>20190157</v>
      </c>
      <c r="J701" s="5">
        <v>1</v>
      </c>
      <c r="K701" s="5">
        <f t="shared" si="45"/>
        <v>1</v>
      </c>
      <c r="L701" s="5">
        <f t="shared" si="43"/>
        <v>0</v>
      </c>
      <c r="M701" s="5">
        <f t="shared" si="44"/>
        <v>0</v>
      </c>
      <c r="N701" s="56" t="str">
        <f>IF(B701="",#REF!,B701)</f>
        <v>Realty Plus - Mexia</v>
      </c>
    </row>
    <row r="702" spans="1:14" ht="13.5" customHeight="1" x14ac:dyDescent="0.2">
      <c r="A702" t="s">
        <v>840</v>
      </c>
      <c r="B702" t="s">
        <v>1949</v>
      </c>
      <c r="C702" t="s">
        <v>840</v>
      </c>
      <c r="D702" t="s">
        <v>1949</v>
      </c>
      <c r="E702" t="s">
        <v>2145</v>
      </c>
      <c r="F702" t="s">
        <v>1092</v>
      </c>
      <c r="G702" s="3">
        <v>43476</v>
      </c>
      <c r="H702" s="2">
        <v>119900</v>
      </c>
      <c r="I702" s="12" t="s">
        <v>838</v>
      </c>
      <c r="J702" s="5">
        <v>1</v>
      </c>
      <c r="K702" s="5">
        <f t="shared" si="45"/>
        <v>0</v>
      </c>
      <c r="L702" s="5">
        <f t="shared" si="43"/>
        <v>1</v>
      </c>
      <c r="M702" s="5">
        <f t="shared" si="44"/>
        <v>0</v>
      </c>
      <c r="N702" s="56" t="str">
        <f t="shared" si="46"/>
        <v>Realty Plus - Mexia</v>
      </c>
    </row>
    <row r="703" spans="1:14" ht="13.5" customHeight="1" x14ac:dyDescent="0.2">
      <c r="A703" t="s">
        <v>840</v>
      </c>
      <c r="B703" t="s">
        <v>1949</v>
      </c>
      <c r="C703" t="s">
        <v>840</v>
      </c>
      <c r="D703" t="s">
        <v>1949</v>
      </c>
      <c r="E703" t="s">
        <v>2594</v>
      </c>
      <c r="F703" t="s">
        <v>1092</v>
      </c>
      <c r="G703" s="3">
        <v>43537</v>
      </c>
      <c r="H703" s="2">
        <v>163500</v>
      </c>
      <c r="I703" s="12" t="s">
        <v>838</v>
      </c>
      <c r="J703" s="5">
        <v>1</v>
      </c>
      <c r="K703" s="5">
        <f t="shared" si="45"/>
        <v>0</v>
      </c>
      <c r="L703" s="5">
        <f t="shared" si="43"/>
        <v>1</v>
      </c>
      <c r="M703" s="5">
        <f t="shared" si="44"/>
        <v>0</v>
      </c>
      <c r="N703" s="56" t="str">
        <f t="shared" si="46"/>
        <v>Realty Plus - Mexia</v>
      </c>
    </row>
    <row r="704" spans="1:14" ht="13.5" customHeight="1" x14ac:dyDescent="0.2">
      <c r="A704" t="s">
        <v>840</v>
      </c>
      <c r="B704" t="s">
        <v>1949</v>
      </c>
      <c r="C704" t="s">
        <v>840</v>
      </c>
      <c r="D704" t="s">
        <v>1949</v>
      </c>
      <c r="E704" t="s">
        <v>2798</v>
      </c>
      <c r="F704" t="s">
        <v>1092</v>
      </c>
      <c r="G704" s="3">
        <v>43560</v>
      </c>
      <c r="H704" s="2">
        <v>32000</v>
      </c>
      <c r="I704" s="12" t="s">
        <v>838</v>
      </c>
      <c r="J704" s="5">
        <v>1</v>
      </c>
      <c r="K704" s="5">
        <f t="shared" si="45"/>
        <v>0</v>
      </c>
      <c r="L704" s="5">
        <f t="shared" si="43"/>
        <v>1</v>
      </c>
      <c r="M704" s="5">
        <f t="shared" si="44"/>
        <v>0</v>
      </c>
      <c r="N704" s="56" t="str">
        <f t="shared" si="46"/>
        <v>Realty Plus - Mexia</v>
      </c>
    </row>
    <row r="705" spans="1:14" ht="13.5" customHeight="1" x14ac:dyDescent="0.2">
      <c r="A705" t="s">
        <v>840</v>
      </c>
      <c r="B705" t="s">
        <v>1949</v>
      </c>
      <c r="C705" t="s">
        <v>840</v>
      </c>
      <c r="D705" t="s">
        <v>1949</v>
      </c>
      <c r="E705" t="s">
        <v>2948</v>
      </c>
      <c r="F705" t="s">
        <v>1092</v>
      </c>
      <c r="G705" s="3">
        <v>43578</v>
      </c>
      <c r="H705" s="2">
        <v>132000</v>
      </c>
      <c r="I705" s="12" t="s">
        <v>838</v>
      </c>
      <c r="J705" s="5">
        <v>1</v>
      </c>
      <c r="K705" s="5">
        <f t="shared" si="45"/>
        <v>0</v>
      </c>
      <c r="L705" s="5">
        <f t="shared" si="43"/>
        <v>1</v>
      </c>
      <c r="M705" s="5">
        <f t="shared" si="44"/>
        <v>0</v>
      </c>
      <c r="N705" s="56" t="str">
        <f t="shared" si="46"/>
        <v>Realty Plus - Mexia</v>
      </c>
    </row>
    <row r="706" spans="1:14" ht="13.5" customHeight="1" x14ac:dyDescent="0.2">
      <c r="A706" t="s">
        <v>544</v>
      </c>
      <c r="B706" t="s">
        <v>1858</v>
      </c>
      <c r="C706" t="s">
        <v>530</v>
      </c>
      <c r="D706" t="s">
        <v>1858</v>
      </c>
      <c r="E706" t="s">
        <v>2564</v>
      </c>
      <c r="F706" t="s">
        <v>6</v>
      </c>
      <c r="G706" s="3">
        <v>43535</v>
      </c>
      <c r="H706" s="2">
        <v>87500</v>
      </c>
      <c r="I706" s="12" t="s">
        <v>838</v>
      </c>
      <c r="J706" s="5">
        <v>1</v>
      </c>
      <c r="K706" s="5">
        <f t="shared" si="45"/>
        <v>0</v>
      </c>
      <c r="L706" s="5">
        <f t="shared" si="43"/>
        <v>0</v>
      </c>
      <c r="M706" s="5">
        <f t="shared" si="44"/>
        <v>0</v>
      </c>
      <c r="N706" s="56" t="str">
        <f t="shared" si="46"/>
        <v>Better Homes and Gardens</v>
      </c>
    </row>
    <row r="707" spans="1:14" ht="13.5" customHeight="1" x14ac:dyDescent="0.2">
      <c r="A707" t="s">
        <v>544</v>
      </c>
      <c r="B707" t="s">
        <v>1858</v>
      </c>
      <c r="C707" t="s">
        <v>1882</v>
      </c>
      <c r="D707" t="s">
        <v>1535</v>
      </c>
      <c r="E707" t="s">
        <v>3004</v>
      </c>
      <c r="F707" t="s">
        <v>6</v>
      </c>
      <c r="G707" s="3">
        <v>43584</v>
      </c>
      <c r="H707" s="2">
        <v>557000</v>
      </c>
      <c r="I707" s="12" t="s">
        <v>838</v>
      </c>
      <c r="J707" s="5">
        <v>1</v>
      </c>
      <c r="K707" s="5">
        <f t="shared" si="45"/>
        <v>0</v>
      </c>
      <c r="L707" s="5">
        <f t="shared" si="43"/>
        <v>0</v>
      </c>
      <c r="M707" s="5">
        <f t="shared" si="44"/>
        <v>0</v>
      </c>
      <c r="N707" s="56" t="str">
        <f>IF(B707="",#REF!,B707)</f>
        <v>Better Homes and Gardens</v>
      </c>
    </row>
    <row r="708" spans="1:14" ht="13.5" customHeight="1" x14ac:dyDescent="0.2">
      <c r="A708" t="s">
        <v>544</v>
      </c>
      <c r="B708" t="s">
        <v>1858</v>
      </c>
      <c r="C708" t="s">
        <v>1210</v>
      </c>
      <c r="D708" t="s">
        <v>991</v>
      </c>
      <c r="E708" t="s">
        <v>3238</v>
      </c>
      <c r="F708" t="s">
        <v>216</v>
      </c>
      <c r="G708" s="3">
        <v>43607</v>
      </c>
      <c r="H708" s="2">
        <v>220000</v>
      </c>
      <c r="I708" s="12" t="s">
        <v>838</v>
      </c>
      <c r="J708" s="5">
        <v>1</v>
      </c>
      <c r="K708" s="5">
        <f t="shared" si="45"/>
        <v>0</v>
      </c>
      <c r="L708" s="5">
        <f t="shared" ref="L708:L771" si="47">IF(A708=C708,1,0)</f>
        <v>0</v>
      </c>
      <c r="M708" s="5">
        <f t="shared" ref="M708:M771" si="48">+IF(L708=1,IF(K708=1,1,0),0)</f>
        <v>0</v>
      </c>
      <c r="N708" s="56" t="str">
        <f>IF(B708="",#REF!,B708)</f>
        <v>Better Homes and Gardens</v>
      </c>
    </row>
    <row r="709" spans="1:14" ht="13.5" customHeight="1" x14ac:dyDescent="0.2">
      <c r="A709" t="s">
        <v>544</v>
      </c>
      <c r="B709" t="s">
        <v>1858</v>
      </c>
      <c r="C709" t="s">
        <v>1559</v>
      </c>
      <c r="D709" t="s">
        <v>1036</v>
      </c>
      <c r="E709" t="s">
        <v>2383</v>
      </c>
      <c r="F709" t="s">
        <v>6</v>
      </c>
      <c r="G709" s="3">
        <v>43514</v>
      </c>
      <c r="H709" s="2">
        <v>320000</v>
      </c>
      <c r="I709" s="12" t="s">
        <v>838</v>
      </c>
      <c r="J709" s="5">
        <v>1</v>
      </c>
      <c r="K709" s="5">
        <f t="shared" ref="K709:K772" si="49">IF(I709="did not close",0,IF(I709="",0,1))</f>
        <v>0</v>
      </c>
      <c r="L709" s="5">
        <f t="shared" si="47"/>
        <v>0</v>
      </c>
      <c r="M709" s="5">
        <f t="shared" si="48"/>
        <v>0</v>
      </c>
      <c r="N709" s="56" t="str">
        <f t="shared" si="46"/>
        <v>Better Homes and Gardens</v>
      </c>
    </row>
    <row r="710" spans="1:14" ht="13.5" customHeight="1" x14ac:dyDescent="0.2">
      <c r="A710" t="s">
        <v>544</v>
      </c>
      <c r="B710" t="s">
        <v>1858</v>
      </c>
      <c r="C710" t="s">
        <v>788</v>
      </c>
      <c r="D710" t="s">
        <v>1858</v>
      </c>
      <c r="E710" t="s">
        <v>2730</v>
      </c>
      <c r="F710" t="s">
        <v>425</v>
      </c>
      <c r="G710" s="3">
        <v>43553</v>
      </c>
      <c r="H710" s="2">
        <v>133000</v>
      </c>
      <c r="I710" s="12" t="s">
        <v>838</v>
      </c>
      <c r="J710" s="5">
        <v>1</v>
      </c>
      <c r="K710" s="5">
        <f t="shared" si="49"/>
        <v>0</v>
      </c>
      <c r="L710" s="5">
        <f t="shared" si="47"/>
        <v>0</v>
      </c>
      <c r="M710" s="5">
        <f t="shared" si="48"/>
        <v>0</v>
      </c>
      <c r="N710" s="56" t="str">
        <f>IF(B710="",#REF!,B710)</f>
        <v>Better Homes and Gardens</v>
      </c>
    </row>
    <row r="711" spans="1:14" ht="13.5" customHeight="1" x14ac:dyDescent="0.2">
      <c r="A711" t="s">
        <v>2768</v>
      </c>
      <c r="C711" t="s">
        <v>545</v>
      </c>
      <c r="D711" t="s">
        <v>1036</v>
      </c>
      <c r="E711" t="s">
        <v>2769</v>
      </c>
      <c r="F711" t="s">
        <v>287</v>
      </c>
      <c r="G711" s="3">
        <v>43557</v>
      </c>
      <c r="H711" s="2">
        <v>75000</v>
      </c>
      <c r="I711" s="12" t="s">
        <v>838</v>
      </c>
      <c r="J711" s="5">
        <v>1</v>
      </c>
      <c r="K711" s="5">
        <f t="shared" si="49"/>
        <v>0</v>
      </c>
      <c r="L711" s="5">
        <f t="shared" si="47"/>
        <v>0</v>
      </c>
      <c r="M711" s="5">
        <f t="shared" si="48"/>
        <v>0</v>
      </c>
      <c r="N711" s="56" t="str">
        <f t="shared" si="46"/>
        <v>Better Homes and Gardens</v>
      </c>
    </row>
    <row r="712" spans="1:14" ht="13.5" customHeight="1" x14ac:dyDescent="0.2">
      <c r="A712" t="s">
        <v>1956</v>
      </c>
      <c r="B712" t="s">
        <v>1099</v>
      </c>
      <c r="C712" t="s">
        <v>849</v>
      </c>
      <c r="D712" t="s">
        <v>1854</v>
      </c>
      <c r="E712" t="s">
        <v>3007</v>
      </c>
      <c r="F712" t="s">
        <v>6</v>
      </c>
      <c r="G712" s="3">
        <v>43585</v>
      </c>
      <c r="H712" s="2">
        <v>149900</v>
      </c>
      <c r="I712" s="12" t="s">
        <v>838</v>
      </c>
      <c r="J712" s="5">
        <v>1</v>
      </c>
      <c r="K712" s="5">
        <f t="shared" si="49"/>
        <v>0</v>
      </c>
      <c r="L712" s="5">
        <f t="shared" si="47"/>
        <v>0</v>
      </c>
      <c r="M712" s="5">
        <f t="shared" si="48"/>
        <v>0</v>
      </c>
      <c r="N712" s="56" t="str">
        <f t="shared" si="46"/>
        <v>Keller Williams Realty - Waco</v>
      </c>
    </row>
    <row r="713" spans="1:14" ht="13.5" customHeight="1" x14ac:dyDescent="0.2">
      <c r="A713" t="s">
        <v>312</v>
      </c>
      <c r="B713" t="s">
        <v>1842</v>
      </c>
      <c r="C713" t="s">
        <v>312</v>
      </c>
      <c r="D713" t="s">
        <v>1842</v>
      </c>
      <c r="E713" t="s">
        <v>3282</v>
      </c>
      <c r="F713" t="s">
        <v>6</v>
      </c>
      <c r="G713" s="3">
        <v>43609</v>
      </c>
      <c r="H713" s="2">
        <v>220000</v>
      </c>
      <c r="I713" s="12">
        <v>20190897</v>
      </c>
      <c r="J713" s="5">
        <v>1</v>
      </c>
      <c r="K713" s="5">
        <f t="shared" si="49"/>
        <v>1</v>
      </c>
      <c r="L713" s="5">
        <f t="shared" si="47"/>
        <v>1</v>
      </c>
      <c r="M713" s="5">
        <f t="shared" si="48"/>
        <v>1</v>
      </c>
      <c r="N713" s="56" t="str">
        <f t="shared" si="46"/>
        <v>Coldwell Banker Apex, REALTORS</v>
      </c>
    </row>
    <row r="714" spans="1:14" ht="13.5" customHeight="1" x14ac:dyDescent="0.2">
      <c r="A714" t="s">
        <v>312</v>
      </c>
      <c r="B714" t="s">
        <v>1842</v>
      </c>
      <c r="C714" t="s">
        <v>112</v>
      </c>
      <c r="D714" t="s">
        <v>1036</v>
      </c>
      <c r="E714" t="s">
        <v>2093</v>
      </c>
      <c r="F714" t="s">
        <v>7</v>
      </c>
      <c r="G714" s="3">
        <v>43467</v>
      </c>
      <c r="H714" s="2">
        <v>105000</v>
      </c>
      <c r="I714" s="12">
        <v>20182608</v>
      </c>
      <c r="J714" s="5">
        <v>1</v>
      </c>
      <c r="K714" s="5">
        <f t="shared" si="49"/>
        <v>1</v>
      </c>
      <c r="L714" s="5">
        <f t="shared" si="47"/>
        <v>0</v>
      </c>
      <c r="M714" s="5">
        <f t="shared" si="48"/>
        <v>0</v>
      </c>
      <c r="N714" s="56" t="str">
        <f t="shared" si="46"/>
        <v>Coldwell Banker Apex, REALTORS</v>
      </c>
    </row>
    <row r="715" spans="1:14" ht="13.5" customHeight="1" x14ac:dyDescent="0.2">
      <c r="A715" t="s">
        <v>313</v>
      </c>
      <c r="B715" t="s">
        <v>1840</v>
      </c>
      <c r="C715" t="s">
        <v>1855</v>
      </c>
      <c r="D715" t="s">
        <v>1854</v>
      </c>
      <c r="E715" t="s">
        <v>1070</v>
      </c>
      <c r="F715" t="s">
        <v>6</v>
      </c>
      <c r="G715" s="3">
        <v>43595</v>
      </c>
      <c r="H715" s="2">
        <v>209500</v>
      </c>
      <c r="I715" s="12" t="s">
        <v>838</v>
      </c>
      <c r="J715" s="5">
        <v>1</v>
      </c>
      <c r="K715" s="5">
        <f t="shared" si="49"/>
        <v>0</v>
      </c>
      <c r="L715" s="5">
        <f t="shared" si="47"/>
        <v>0</v>
      </c>
      <c r="M715" s="5">
        <f t="shared" si="48"/>
        <v>0</v>
      </c>
      <c r="N715" s="56" t="str">
        <f>IF(B715="",#REF!,B715)</f>
        <v>Kelly, Realtors</v>
      </c>
    </row>
    <row r="716" spans="1:14" ht="13.5" customHeight="1" x14ac:dyDescent="0.2">
      <c r="A716" t="s">
        <v>313</v>
      </c>
      <c r="B716" t="s">
        <v>1840</v>
      </c>
      <c r="C716" t="s">
        <v>1222</v>
      </c>
      <c r="D716" t="s">
        <v>1099</v>
      </c>
      <c r="E716" t="s">
        <v>2364</v>
      </c>
      <c r="F716" t="s">
        <v>6</v>
      </c>
      <c r="G716" s="3">
        <v>43510</v>
      </c>
      <c r="H716" s="2">
        <v>90000</v>
      </c>
      <c r="I716" s="12" t="s">
        <v>838</v>
      </c>
      <c r="J716" s="5">
        <v>1</v>
      </c>
      <c r="K716" s="5">
        <f t="shared" si="49"/>
        <v>0</v>
      </c>
      <c r="L716" s="5">
        <f t="shared" si="47"/>
        <v>0</v>
      </c>
      <c r="M716" s="5">
        <f t="shared" si="48"/>
        <v>0</v>
      </c>
      <c r="N716" s="56" t="str">
        <f t="shared" si="46"/>
        <v>Kelly, Realtors</v>
      </c>
    </row>
    <row r="717" spans="1:14" ht="13.5" customHeight="1" x14ac:dyDescent="0.2">
      <c r="A717" t="s">
        <v>720</v>
      </c>
      <c r="B717" t="s">
        <v>721</v>
      </c>
      <c r="C717" t="s">
        <v>1691</v>
      </c>
      <c r="D717" t="s">
        <v>5</v>
      </c>
      <c r="E717" t="s">
        <v>3214</v>
      </c>
      <c r="F717" t="s">
        <v>6</v>
      </c>
      <c r="G717" s="3">
        <v>43605</v>
      </c>
      <c r="H717" s="2">
        <v>50000</v>
      </c>
      <c r="I717" s="12" t="s">
        <v>838</v>
      </c>
      <c r="J717" s="5">
        <v>1</v>
      </c>
      <c r="K717" s="5">
        <f t="shared" si="49"/>
        <v>0</v>
      </c>
      <c r="L717" s="5">
        <f t="shared" si="47"/>
        <v>0</v>
      </c>
      <c r="M717" s="5">
        <f t="shared" si="48"/>
        <v>0</v>
      </c>
      <c r="N717" s="56" t="str">
        <f t="shared" si="46"/>
        <v>John Bawduniak</v>
      </c>
    </row>
    <row r="718" spans="1:14" ht="13.5" customHeight="1" x14ac:dyDescent="0.2">
      <c r="A718" t="s">
        <v>1310</v>
      </c>
      <c r="B718" t="s">
        <v>1840</v>
      </c>
      <c r="C718" t="s">
        <v>1310</v>
      </c>
      <c r="D718" t="s">
        <v>1840</v>
      </c>
      <c r="E718" t="s">
        <v>2797</v>
      </c>
      <c r="F718" t="s">
        <v>911</v>
      </c>
      <c r="G718" s="3">
        <v>43560</v>
      </c>
      <c r="H718" s="2">
        <v>162000</v>
      </c>
      <c r="I718" s="12">
        <v>20190455</v>
      </c>
      <c r="J718" s="5">
        <v>1</v>
      </c>
      <c r="K718" s="5">
        <f t="shared" si="49"/>
        <v>1</v>
      </c>
      <c r="L718" s="5">
        <f t="shared" si="47"/>
        <v>1</v>
      </c>
      <c r="M718" s="5">
        <f t="shared" si="48"/>
        <v>1</v>
      </c>
      <c r="N718" s="56" t="str">
        <f t="shared" si="46"/>
        <v>Kelly, Realtors</v>
      </c>
    </row>
    <row r="719" spans="1:14" ht="13.5" customHeight="1" x14ac:dyDescent="0.2">
      <c r="A719" t="s">
        <v>1310</v>
      </c>
      <c r="B719" t="s">
        <v>1840</v>
      </c>
      <c r="C719" t="s">
        <v>566</v>
      </c>
      <c r="D719" t="s">
        <v>1842</v>
      </c>
      <c r="E719" t="s">
        <v>3317</v>
      </c>
      <c r="F719" t="s">
        <v>6</v>
      </c>
      <c r="G719" s="3">
        <v>43615</v>
      </c>
      <c r="H719" s="2">
        <v>77000</v>
      </c>
      <c r="I719" s="12">
        <v>20191019</v>
      </c>
      <c r="J719" s="5">
        <v>1</v>
      </c>
      <c r="K719" s="5">
        <f t="shared" si="49"/>
        <v>1</v>
      </c>
      <c r="L719" s="5">
        <f t="shared" si="47"/>
        <v>0</v>
      </c>
      <c r="M719" s="5">
        <f t="shared" si="48"/>
        <v>0</v>
      </c>
      <c r="N719" s="56" t="str">
        <f t="shared" si="46"/>
        <v>Kelly, Realtors</v>
      </c>
    </row>
    <row r="720" spans="1:14" ht="13.5" customHeight="1" x14ac:dyDescent="0.2">
      <c r="A720" t="s">
        <v>795</v>
      </c>
      <c r="B720" t="s">
        <v>1535</v>
      </c>
      <c r="C720" t="s">
        <v>3357</v>
      </c>
      <c r="D720" t="s">
        <v>1842</v>
      </c>
      <c r="E720" t="s">
        <v>3358</v>
      </c>
      <c r="F720" t="s">
        <v>1249</v>
      </c>
      <c r="G720" s="3">
        <v>43616</v>
      </c>
      <c r="H720" s="2">
        <v>403000</v>
      </c>
      <c r="I720" s="12">
        <v>20190863</v>
      </c>
      <c r="J720" s="5">
        <v>1</v>
      </c>
      <c r="K720" s="5">
        <f t="shared" si="49"/>
        <v>1</v>
      </c>
      <c r="L720" s="5">
        <f t="shared" si="47"/>
        <v>0</v>
      </c>
      <c r="M720" s="5">
        <f t="shared" si="48"/>
        <v>0</v>
      </c>
      <c r="N720" s="56" t="str">
        <f t="shared" si="46"/>
        <v>Camille Johnson, REALTORS</v>
      </c>
    </row>
    <row r="721" spans="1:14" ht="13.5" customHeight="1" x14ac:dyDescent="0.2">
      <c r="A721" t="s">
        <v>2059</v>
      </c>
      <c r="B721" t="s">
        <v>1889</v>
      </c>
      <c r="C721" t="s">
        <v>1544</v>
      </c>
      <c r="D721" t="s">
        <v>1734</v>
      </c>
      <c r="E721" t="s">
        <v>3156</v>
      </c>
      <c r="F721" t="s">
        <v>6</v>
      </c>
      <c r="G721" s="3">
        <v>43598</v>
      </c>
      <c r="H721" s="2">
        <v>200000</v>
      </c>
      <c r="I721" s="12" t="s">
        <v>838</v>
      </c>
      <c r="J721" s="5">
        <v>1</v>
      </c>
      <c r="K721" s="5">
        <f t="shared" si="49"/>
        <v>0</v>
      </c>
      <c r="L721" s="5">
        <f t="shared" si="47"/>
        <v>0</v>
      </c>
      <c r="M721" s="5">
        <f t="shared" si="48"/>
        <v>0</v>
      </c>
      <c r="N721" s="56" t="str">
        <f>IF(B721="",#REF!,B721)</f>
        <v>The Triliji Group</v>
      </c>
    </row>
    <row r="722" spans="1:14" ht="13.5" customHeight="1" x14ac:dyDescent="0.2">
      <c r="A722" t="s">
        <v>2059</v>
      </c>
      <c r="B722" t="s">
        <v>1889</v>
      </c>
      <c r="C722" t="s">
        <v>1748</v>
      </c>
      <c r="D722" t="s">
        <v>1535</v>
      </c>
      <c r="E722" t="s">
        <v>2536</v>
      </c>
      <c r="F722" t="s">
        <v>123</v>
      </c>
      <c r="G722" s="3">
        <v>43531</v>
      </c>
      <c r="H722" s="2">
        <v>157900</v>
      </c>
      <c r="I722" s="12" t="s">
        <v>838</v>
      </c>
      <c r="J722" s="5">
        <v>1</v>
      </c>
      <c r="K722" s="5">
        <f t="shared" si="49"/>
        <v>0</v>
      </c>
      <c r="L722" s="5">
        <f t="shared" si="47"/>
        <v>0</v>
      </c>
      <c r="M722" s="5">
        <f t="shared" si="48"/>
        <v>0</v>
      </c>
      <c r="N722" s="56" t="str">
        <f t="shared" si="46"/>
        <v>The Triliji Group</v>
      </c>
    </row>
    <row r="723" spans="1:14" ht="13.5" customHeight="1" x14ac:dyDescent="0.2">
      <c r="A723" t="s">
        <v>2059</v>
      </c>
      <c r="B723" t="s">
        <v>1889</v>
      </c>
      <c r="C723" t="s">
        <v>544</v>
      </c>
      <c r="D723" t="s">
        <v>1858</v>
      </c>
      <c r="E723" t="s">
        <v>2995</v>
      </c>
      <c r="F723" t="s">
        <v>1126</v>
      </c>
      <c r="G723" s="3">
        <v>43584</v>
      </c>
      <c r="H723" s="2">
        <v>479900</v>
      </c>
      <c r="I723" s="12" t="s">
        <v>838</v>
      </c>
      <c r="J723" s="5">
        <v>1</v>
      </c>
      <c r="K723" s="5">
        <f t="shared" si="49"/>
        <v>0</v>
      </c>
      <c r="L723" s="5">
        <f t="shared" si="47"/>
        <v>0</v>
      </c>
      <c r="M723" s="5">
        <f t="shared" si="48"/>
        <v>0</v>
      </c>
      <c r="N723" s="56" t="str">
        <f t="shared" si="46"/>
        <v>The Triliji Group</v>
      </c>
    </row>
    <row r="724" spans="1:14" ht="13.5" customHeight="1" x14ac:dyDescent="0.2">
      <c r="A724" t="s">
        <v>812</v>
      </c>
      <c r="B724" t="s">
        <v>1087</v>
      </c>
      <c r="C724" t="s">
        <v>1914</v>
      </c>
      <c r="D724" t="s">
        <v>1099</v>
      </c>
      <c r="E724" t="s">
        <v>2008</v>
      </c>
      <c r="F724" t="s">
        <v>6</v>
      </c>
      <c r="G724" s="3">
        <v>43508</v>
      </c>
      <c r="H724" s="2">
        <v>101000</v>
      </c>
      <c r="I724" s="12" t="s">
        <v>838</v>
      </c>
      <c r="J724" s="5">
        <v>1</v>
      </c>
      <c r="K724" s="5">
        <f t="shared" si="49"/>
        <v>0</v>
      </c>
      <c r="L724" s="5">
        <f t="shared" si="47"/>
        <v>0</v>
      </c>
      <c r="M724" s="5">
        <f t="shared" si="48"/>
        <v>0</v>
      </c>
      <c r="N724" s="56" t="str">
        <f t="shared" si="46"/>
        <v>Texas Premier Realty</v>
      </c>
    </row>
    <row r="725" spans="1:14" ht="13.5" customHeight="1" x14ac:dyDescent="0.2">
      <c r="A725" t="s">
        <v>812</v>
      </c>
      <c r="B725" t="s">
        <v>1099</v>
      </c>
      <c r="C725" t="s">
        <v>1213</v>
      </c>
      <c r="D725" t="s">
        <v>1842</v>
      </c>
      <c r="E725" t="s">
        <v>3277</v>
      </c>
      <c r="F725" t="s">
        <v>6</v>
      </c>
      <c r="G725" s="3">
        <v>43609</v>
      </c>
      <c r="H725" s="2">
        <v>170000</v>
      </c>
      <c r="I725" s="12">
        <v>20190748</v>
      </c>
      <c r="J725" s="5">
        <v>1</v>
      </c>
      <c r="K725" s="5">
        <f t="shared" si="49"/>
        <v>1</v>
      </c>
      <c r="L725" s="5">
        <f t="shared" si="47"/>
        <v>0</v>
      </c>
      <c r="M725" s="5">
        <f t="shared" si="48"/>
        <v>0</v>
      </c>
      <c r="N725" s="56" t="str">
        <f t="shared" si="46"/>
        <v>Keller Williams Realty - Waco</v>
      </c>
    </row>
    <row r="726" spans="1:14" ht="13.5" customHeight="1" x14ac:dyDescent="0.2">
      <c r="A726" t="s">
        <v>2014</v>
      </c>
      <c r="B726" t="s">
        <v>1180</v>
      </c>
      <c r="C726" t="s">
        <v>154</v>
      </c>
      <c r="D726" t="s">
        <v>1099</v>
      </c>
      <c r="E726" t="s">
        <v>3055</v>
      </c>
      <c r="F726" t="s">
        <v>6</v>
      </c>
      <c r="G726" s="3">
        <v>43588</v>
      </c>
      <c r="H726" s="2">
        <v>76000</v>
      </c>
      <c r="I726" s="12" t="s">
        <v>838</v>
      </c>
      <c r="J726" s="5">
        <v>1</v>
      </c>
      <c r="K726" s="5">
        <f t="shared" si="49"/>
        <v>0</v>
      </c>
      <c r="L726" s="5">
        <f t="shared" si="47"/>
        <v>0</v>
      </c>
      <c r="M726" s="5">
        <f t="shared" si="48"/>
        <v>0</v>
      </c>
      <c r="N726" s="56" t="str">
        <f t="shared" si="46"/>
        <v>Greater Waco Realty, Inc.</v>
      </c>
    </row>
    <row r="727" spans="1:14" ht="13.5" customHeight="1" x14ac:dyDescent="0.2">
      <c r="A727" t="s">
        <v>2014</v>
      </c>
      <c r="B727" t="s">
        <v>1180</v>
      </c>
      <c r="C727" t="s">
        <v>1694</v>
      </c>
      <c r="D727" t="s">
        <v>1180</v>
      </c>
      <c r="E727" t="s">
        <v>3109</v>
      </c>
      <c r="F727" t="s">
        <v>216</v>
      </c>
      <c r="G727" s="3">
        <v>43595</v>
      </c>
      <c r="H727" s="2">
        <v>234900</v>
      </c>
      <c r="I727" s="12" t="s">
        <v>838</v>
      </c>
      <c r="J727" s="5">
        <v>1</v>
      </c>
      <c r="K727" s="5">
        <f t="shared" si="49"/>
        <v>0</v>
      </c>
      <c r="L727" s="5">
        <f t="shared" si="47"/>
        <v>0</v>
      </c>
      <c r="M727" s="5">
        <f t="shared" si="48"/>
        <v>0</v>
      </c>
      <c r="N727" s="56" t="str">
        <f t="shared" si="46"/>
        <v>Greater Waco Realty, Inc.</v>
      </c>
    </row>
    <row r="728" spans="1:14" ht="13.5" customHeight="1" x14ac:dyDescent="0.2">
      <c r="A728" t="s">
        <v>2014</v>
      </c>
      <c r="B728" t="s">
        <v>1180</v>
      </c>
      <c r="C728" t="s">
        <v>1698</v>
      </c>
      <c r="D728" t="s">
        <v>1036</v>
      </c>
      <c r="E728" t="s">
        <v>2362</v>
      </c>
      <c r="F728" t="s">
        <v>6</v>
      </c>
      <c r="G728" s="3">
        <v>43510</v>
      </c>
      <c r="H728" s="2">
        <v>189000</v>
      </c>
      <c r="I728" s="12" t="s">
        <v>838</v>
      </c>
      <c r="J728" s="5">
        <v>1</v>
      </c>
      <c r="K728" s="5">
        <f t="shared" si="49"/>
        <v>0</v>
      </c>
      <c r="L728" s="5">
        <f t="shared" si="47"/>
        <v>0</v>
      </c>
      <c r="M728" s="5">
        <f t="shared" si="48"/>
        <v>0</v>
      </c>
      <c r="N728" s="56" t="str">
        <f t="shared" si="46"/>
        <v>Greater Waco Realty, Inc.</v>
      </c>
    </row>
    <row r="729" spans="1:14" ht="13.5" customHeight="1" x14ac:dyDescent="0.2">
      <c r="A729" t="s">
        <v>2014</v>
      </c>
      <c r="B729" t="s">
        <v>1180</v>
      </c>
      <c r="C729" t="s">
        <v>1880</v>
      </c>
      <c r="D729" t="s">
        <v>126</v>
      </c>
      <c r="E729" t="s">
        <v>2363</v>
      </c>
      <c r="F729" t="s">
        <v>6</v>
      </c>
      <c r="G729" s="3">
        <v>43510</v>
      </c>
      <c r="H729" s="2">
        <v>187000</v>
      </c>
      <c r="I729" s="12" t="s">
        <v>838</v>
      </c>
      <c r="J729" s="5">
        <v>1</v>
      </c>
      <c r="K729" s="5">
        <f t="shared" si="49"/>
        <v>0</v>
      </c>
      <c r="L729" s="5">
        <f t="shared" si="47"/>
        <v>0</v>
      </c>
      <c r="M729" s="5">
        <f t="shared" si="48"/>
        <v>0</v>
      </c>
      <c r="N729" s="56" t="str">
        <f t="shared" si="46"/>
        <v>Greater Waco Realty, Inc.</v>
      </c>
    </row>
    <row r="730" spans="1:14" ht="13.5" customHeight="1" x14ac:dyDescent="0.2">
      <c r="A730" t="s">
        <v>2014</v>
      </c>
      <c r="B730" t="s">
        <v>1180</v>
      </c>
      <c r="C730" t="s">
        <v>1695</v>
      </c>
      <c r="D730" t="s">
        <v>1842</v>
      </c>
      <c r="E730" t="s">
        <v>2405</v>
      </c>
      <c r="F730" t="s">
        <v>6</v>
      </c>
      <c r="G730" s="3">
        <v>43517</v>
      </c>
      <c r="H730" s="2">
        <v>75000</v>
      </c>
      <c r="I730" s="12" t="s">
        <v>838</v>
      </c>
      <c r="J730" s="5">
        <v>1</v>
      </c>
      <c r="K730" s="5">
        <f t="shared" si="49"/>
        <v>0</v>
      </c>
      <c r="L730" s="5">
        <f t="shared" si="47"/>
        <v>0</v>
      </c>
      <c r="M730" s="5">
        <f t="shared" si="48"/>
        <v>0</v>
      </c>
      <c r="N730" s="56" t="str">
        <f t="shared" si="46"/>
        <v>Greater Waco Realty, Inc.</v>
      </c>
    </row>
    <row r="731" spans="1:14" ht="13.5" customHeight="1" x14ac:dyDescent="0.2">
      <c r="A731" t="s">
        <v>2014</v>
      </c>
      <c r="B731" t="s">
        <v>1180</v>
      </c>
      <c r="C731" t="s">
        <v>319</v>
      </c>
      <c r="D731" t="s">
        <v>1842</v>
      </c>
      <c r="E731" t="s">
        <v>2574</v>
      </c>
      <c r="F731" t="s">
        <v>6</v>
      </c>
      <c r="G731" s="3">
        <v>43535</v>
      </c>
      <c r="H731" s="2">
        <v>102000</v>
      </c>
      <c r="I731" s="12" t="s">
        <v>838</v>
      </c>
      <c r="J731" s="5">
        <v>1</v>
      </c>
      <c r="K731" s="5">
        <f t="shared" si="49"/>
        <v>0</v>
      </c>
      <c r="L731" s="5">
        <f t="shared" si="47"/>
        <v>0</v>
      </c>
      <c r="M731" s="5">
        <f t="shared" si="48"/>
        <v>0</v>
      </c>
      <c r="N731" s="56" t="str">
        <f t="shared" si="46"/>
        <v>Greater Waco Realty, Inc.</v>
      </c>
    </row>
    <row r="732" spans="1:14" ht="13.5" customHeight="1" x14ac:dyDescent="0.2">
      <c r="A732" t="s">
        <v>314</v>
      </c>
      <c r="B732" t="s">
        <v>1840</v>
      </c>
      <c r="C732" t="s">
        <v>714</v>
      </c>
      <c r="D732" t="s">
        <v>1099</v>
      </c>
      <c r="E732" t="s">
        <v>1071</v>
      </c>
      <c r="F732" t="s">
        <v>6</v>
      </c>
      <c r="G732" s="3">
        <v>43529</v>
      </c>
      <c r="H732" s="2">
        <v>205000</v>
      </c>
      <c r="I732" s="12" t="s">
        <v>838</v>
      </c>
      <c r="J732" s="5">
        <v>1</v>
      </c>
      <c r="K732" s="5">
        <f t="shared" si="49"/>
        <v>0</v>
      </c>
      <c r="L732" s="5">
        <f t="shared" si="47"/>
        <v>0</v>
      </c>
      <c r="M732" s="5">
        <f t="shared" si="48"/>
        <v>0</v>
      </c>
      <c r="N732" s="56" t="str">
        <f>IF(B732="",#REF!,B732)</f>
        <v>Kelly, Realtors</v>
      </c>
    </row>
    <row r="733" spans="1:14" ht="13.5" customHeight="1" x14ac:dyDescent="0.2">
      <c r="A733" t="s">
        <v>314</v>
      </c>
      <c r="B733" t="s">
        <v>1840</v>
      </c>
      <c r="C733" t="s">
        <v>398</v>
      </c>
      <c r="D733" t="s">
        <v>1258</v>
      </c>
      <c r="E733" t="s">
        <v>2934</v>
      </c>
      <c r="F733" t="s">
        <v>216</v>
      </c>
      <c r="G733" s="3">
        <v>43577</v>
      </c>
      <c r="H733" s="2">
        <v>202000</v>
      </c>
      <c r="I733" s="12" t="s">
        <v>838</v>
      </c>
      <c r="J733" s="5">
        <v>1</v>
      </c>
      <c r="K733" s="5">
        <f t="shared" si="49"/>
        <v>0</v>
      </c>
      <c r="L733" s="5">
        <f t="shared" si="47"/>
        <v>0</v>
      </c>
      <c r="M733" s="5">
        <f t="shared" si="48"/>
        <v>0</v>
      </c>
      <c r="N733" s="56" t="str">
        <f>IF(B733="",#REF!,B733)</f>
        <v>Kelly, Realtors</v>
      </c>
    </row>
    <row r="734" spans="1:14" ht="13.5" customHeight="1" x14ac:dyDescent="0.2">
      <c r="A734" t="s">
        <v>314</v>
      </c>
      <c r="B734" t="s">
        <v>1840</v>
      </c>
      <c r="C734" t="s">
        <v>2099</v>
      </c>
      <c r="D734" t="s">
        <v>1286</v>
      </c>
      <c r="E734" t="s">
        <v>2105</v>
      </c>
      <c r="F734" t="s">
        <v>425</v>
      </c>
      <c r="G734" s="3">
        <v>43469</v>
      </c>
      <c r="H734" s="2">
        <v>186000</v>
      </c>
      <c r="I734" s="12" t="s">
        <v>838</v>
      </c>
      <c r="J734" s="5">
        <v>1</v>
      </c>
      <c r="K734" s="5">
        <f t="shared" si="49"/>
        <v>0</v>
      </c>
      <c r="L734" s="5">
        <f t="shared" si="47"/>
        <v>0</v>
      </c>
      <c r="M734" s="5">
        <f t="shared" si="48"/>
        <v>0</v>
      </c>
      <c r="N734" s="56" t="str">
        <f t="shared" ref="N734:N780" si="50">IF(B734="",B733,B734)</f>
        <v>Kelly, Realtors</v>
      </c>
    </row>
    <row r="735" spans="1:14" ht="13.5" customHeight="1" x14ac:dyDescent="0.2">
      <c r="A735" t="s">
        <v>1891</v>
      </c>
      <c r="B735" t="s">
        <v>1036</v>
      </c>
      <c r="C735" t="s">
        <v>1876</v>
      </c>
      <c r="D735" t="s">
        <v>539</v>
      </c>
      <c r="E735" t="s">
        <v>2701</v>
      </c>
      <c r="F735" t="s">
        <v>426</v>
      </c>
      <c r="G735" s="3">
        <v>43549</v>
      </c>
      <c r="H735" s="2">
        <v>40000</v>
      </c>
      <c r="I735" s="12" t="s">
        <v>838</v>
      </c>
      <c r="J735" s="5">
        <v>1</v>
      </c>
      <c r="K735" s="5">
        <f t="shared" si="49"/>
        <v>0</v>
      </c>
      <c r="L735" s="5">
        <f t="shared" si="47"/>
        <v>0</v>
      </c>
      <c r="M735" s="5">
        <f t="shared" si="48"/>
        <v>0</v>
      </c>
      <c r="N735" s="56" t="str">
        <f t="shared" si="50"/>
        <v>Bentwood Realty</v>
      </c>
    </row>
    <row r="736" spans="1:14" ht="13.5" customHeight="1" x14ac:dyDescent="0.2">
      <c r="A736" t="s">
        <v>1891</v>
      </c>
      <c r="B736" t="s">
        <v>1036</v>
      </c>
      <c r="C736" t="s">
        <v>1246</v>
      </c>
      <c r="D736" t="s">
        <v>1535</v>
      </c>
      <c r="E736" t="s">
        <v>3087</v>
      </c>
      <c r="F736" t="s">
        <v>6</v>
      </c>
      <c r="G736" s="3">
        <v>43592</v>
      </c>
      <c r="H736" s="2">
        <v>149900</v>
      </c>
      <c r="I736" s="12">
        <v>20190738</v>
      </c>
      <c r="J736" s="5">
        <v>1</v>
      </c>
      <c r="K736" s="5">
        <f t="shared" si="49"/>
        <v>1</v>
      </c>
      <c r="L736" s="5">
        <f t="shared" si="47"/>
        <v>0</v>
      </c>
      <c r="M736" s="5">
        <f t="shared" si="48"/>
        <v>0</v>
      </c>
      <c r="N736" s="56" t="str">
        <f t="shared" si="50"/>
        <v>Bentwood Realty</v>
      </c>
    </row>
    <row r="737" spans="1:14" ht="13.5" customHeight="1" x14ac:dyDescent="0.2">
      <c r="A737" t="s">
        <v>1891</v>
      </c>
      <c r="B737" t="s">
        <v>1036</v>
      </c>
      <c r="C737" t="s">
        <v>1544</v>
      </c>
      <c r="D737" t="s">
        <v>1909</v>
      </c>
      <c r="E737" t="s">
        <v>2199</v>
      </c>
      <c r="F737" t="s">
        <v>1126</v>
      </c>
      <c r="G737" s="3">
        <v>43487</v>
      </c>
      <c r="H737" s="2">
        <v>112000</v>
      </c>
      <c r="I737" s="12" t="s">
        <v>838</v>
      </c>
      <c r="J737" s="5">
        <v>1</v>
      </c>
      <c r="K737" s="5">
        <f t="shared" si="49"/>
        <v>0</v>
      </c>
      <c r="L737" s="5">
        <f t="shared" si="47"/>
        <v>0</v>
      </c>
      <c r="M737" s="5">
        <f t="shared" si="48"/>
        <v>0</v>
      </c>
      <c r="N737" s="56" t="str">
        <f t="shared" si="50"/>
        <v>Bentwood Realty</v>
      </c>
    </row>
    <row r="738" spans="1:14" ht="13.5" customHeight="1" x14ac:dyDescent="0.2">
      <c r="A738" t="s">
        <v>1891</v>
      </c>
      <c r="B738" t="s">
        <v>1036</v>
      </c>
      <c r="C738" t="s">
        <v>1222</v>
      </c>
      <c r="D738" t="s">
        <v>1099</v>
      </c>
      <c r="E738" t="s">
        <v>3204</v>
      </c>
      <c r="F738" t="s">
        <v>6</v>
      </c>
      <c r="G738" s="3">
        <v>43605</v>
      </c>
      <c r="H738" s="2">
        <v>23000</v>
      </c>
      <c r="I738" s="12" t="s">
        <v>838</v>
      </c>
      <c r="J738" s="5">
        <v>1</v>
      </c>
      <c r="K738" s="5">
        <f t="shared" si="49"/>
        <v>0</v>
      </c>
      <c r="L738" s="5">
        <f t="shared" si="47"/>
        <v>0</v>
      </c>
      <c r="M738" s="5">
        <f t="shared" si="48"/>
        <v>0</v>
      </c>
      <c r="N738" s="56" t="str">
        <f t="shared" si="50"/>
        <v>Bentwood Realty</v>
      </c>
    </row>
    <row r="739" spans="1:14" ht="13.5" customHeight="1" x14ac:dyDescent="0.2">
      <c r="A739" t="s">
        <v>1891</v>
      </c>
      <c r="B739" t="s">
        <v>1036</v>
      </c>
      <c r="C739" t="s">
        <v>307</v>
      </c>
      <c r="D739" t="s">
        <v>1036</v>
      </c>
      <c r="E739" t="s">
        <v>2400</v>
      </c>
      <c r="F739" t="s">
        <v>6</v>
      </c>
      <c r="G739" s="3">
        <v>43516</v>
      </c>
      <c r="H739" s="2">
        <v>7999</v>
      </c>
      <c r="I739" s="12" t="s">
        <v>838</v>
      </c>
      <c r="J739" s="5">
        <v>1</v>
      </c>
      <c r="K739" s="5">
        <f t="shared" si="49"/>
        <v>0</v>
      </c>
      <c r="L739" s="5">
        <f t="shared" si="47"/>
        <v>0</v>
      </c>
      <c r="M739" s="5">
        <f t="shared" si="48"/>
        <v>0</v>
      </c>
      <c r="N739" s="56" t="str">
        <f t="shared" si="50"/>
        <v>Bentwood Realty</v>
      </c>
    </row>
    <row r="740" spans="1:14" ht="13.5" customHeight="1" x14ac:dyDescent="0.2">
      <c r="A740" t="s">
        <v>1891</v>
      </c>
      <c r="B740" t="s">
        <v>1036</v>
      </c>
      <c r="C740" t="s">
        <v>1874</v>
      </c>
      <c r="D740" t="s">
        <v>1875</v>
      </c>
      <c r="E740" t="s">
        <v>2633</v>
      </c>
      <c r="F740" t="s">
        <v>6</v>
      </c>
      <c r="G740" s="3">
        <v>43543</v>
      </c>
      <c r="H740" s="2">
        <v>37000</v>
      </c>
      <c r="I740" s="12">
        <v>20190521</v>
      </c>
      <c r="J740" s="5">
        <v>1</v>
      </c>
      <c r="K740" s="5">
        <f t="shared" si="49"/>
        <v>1</v>
      </c>
      <c r="L740" s="5">
        <f t="shared" si="47"/>
        <v>0</v>
      </c>
      <c r="M740" s="5">
        <f t="shared" si="48"/>
        <v>0</v>
      </c>
      <c r="N740" s="56" t="str">
        <f t="shared" si="50"/>
        <v>Bentwood Realty</v>
      </c>
    </row>
    <row r="741" spans="1:14" ht="13.5" customHeight="1" x14ac:dyDescent="0.2">
      <c r="A741" t="s">
        <v>145</v>
      </c>
      <c r="B741" t="s">
        <v>1842</v>
      </c>
      <c r="C741" t="s">
        <v>2020</v>
      </c>
      <c r="D741" t="s">
        <v>1036</v>
      </c>
      <c r="E741" t="s">
        <v>3359</v>
      </c>
      <c r="F741" t="s">
        <v>7</v>
      </c>
      <c r="G741" s="3">
        <v>43616</v>
      </c>
      <c r="H741" s="2">
        <v>352950</v>
      </c>
      <c r="I741" s="12" t="s">
        <v>838</v>
      </c>
      <c r="J741" s="5">
        <v>1</v>
      </c>
      <c r="K741" s="5">
        <f t="shared" si="49"/>
        <v>0</v>
      </c>
      <c r="L741" s="5">
        <f t="shared" si="47"/>
        <v>0</v>
      </c>
      <c r="M741" s="5">
        <f t="shared" si="48"/>
        <v>0</v>
      </c>
      <c r="N741" s="56" t="str">
        <f t="shared" si="50"/>
        <v>Coldwell Banker Apex, REALTORS</v>
      </c>
    </row>
    <row r="742" spans="1:14" ht="13.5" customHeight="1" x14ac:dyDescent="0.2">
      <c r="A742" t="s">
        <v>145</v>
      </c>
      <c r="B742" t="s">
        <v>1842</v>
      </c>
      <c r="C742" t="s">
        <v>1269</v>
      </c>
      <c r="D742" t="s">
        <v>1535</v>
      </c>
      <c r="E742" t="s">
        <v>2448</v>
      </c>
      <c r="F742" t="s">
        <v>123</v>
      </c>
      <c r="G742" s="3">
        <v>43523</v>
      </c>
      <c r="H742" s="2">
        <v>185000</v>
      </c>
      <c r="I742" s="12">
        <v>20190217</v>
      </c>
      <c r="J742" s="5">
        <v>1</v>
      </c>
      <c r="K742" s="5">
        <f t="shared" si="49"/>
        <v>1</v>
      </c>
      <c r="L742" s="5">
        <f t="shared" si="47"/>
        <v>0</v>
      </c>
      <c r="M742" s="5">
        <f t="shared" si="48"/>
        <v>0</v>
      </c>
      <c r="N742" s="56" t="str">
        <f t="shared" si="50"/>
        <v>Coldwell Banker Apex, REALTORS</v>
      </c>
    </row>
    <row r="743" spans="1:14" ht="13.5" customHeight="1" x14ac:dyDescent="0.2">
      <c r="A743" t="s">
        <v>145</v>
      </c>
      <c r="B743" t="s">
        <v>1842</v>
      </c>
      <c r="C743" t="s">
        <v>524</v>
      </c>
      <c r="D743" t="s">
        <v>1066</v>
      </c>
      <c r="E743" t="s">
        <v>2959</v>
      </c>
      <c r="F743" t="s">
        <v>1126</v>
      </c>
      <c r="G743" s="3">
        <v>43580</v>
      </c>
      <c r="H743" s="2">
        <v>232000</v>
      </c>
      <c r="I743" s="12" t="s">
        <v>838</v>
      </c>
      <c r="J743" s="5">
        <v>1</v>
      </c>
      <c r="K743" s="5">
        <f t="shared" si="49"/>
        <v>0</v>
      </c>
      <c r="L743" s="5">
        <f t="shared" si="47"/>
        <v>0</v>
      </c>
      <c r="M743" s="5">
        <f t="shared" si="48"/>
        <v>0</v>
      </c>
      <c r="N743" s="56" t="str">
        <f t="shared" si="50"/>
        <v>Coldwell Banker Apex, REALTORS</v>
      </c>
    </row>
    <row r="744" spans="1:14" ht="13.5" customHeight="1" x14ac:dyDescent="0.2">
      <c r="A744" t="s">
        <v>145</v>
      </c>
      <c r="B744" t="s">
        <v>1842</v>
      </c>
      <c r="C744" t="s">
        <v>1538</v>
      </c>
      <c r="D744" t="s">
        <v>1842</v>
      </c>
      <c r="E744" t="s">
        <v>2553</v>
      </c>
      <c r="F744" t="s">
        <v>123</v>
      </c>
      <c r="G744" s="3">
        <v>43532</v>
      </c>
      <c r="H744" s="2">
        <v>186000</v>
      </c>
      <c r="I744" s="12">
        <v>20190198</v>
      </c>
      <c r="J744" s="5">
        <v>1</v>
      </c>
      <c r="K744" s="5">
        <f t="shared" si="49"/>
        <v>1</v>
      </c>
      <c r="L744" s="5">
        <f t="shared" si="47"/>
        <v>0</v>
      </c>
      <c r="M744" s="5">
        <f t="shared" si="48"/>
        <v>0</v>
      </c>
      <c r="N744" s="56" t="str">
        <f>IF(B744="",#REF!,B744)</f>
        <v>Coldwell Banker Apex, REALTORS</v>
      </c>
    </row>
    <row r="745" spans="1:14" ht="13.5" customHeight="1" x14ac:dyDescent="0.2">
      <c r="A745" t="s">
        <v>315</v>
      </c>
      <c r="B745" t="s">
        <v>2031</v>
      </c>
      <c r="C745" t="s">
        <v>198</v>
      </c>
      <c r="D745" t="s">
        <v>285</v>
      </c>
      <c r="E745" t="s">
        <v>2299</v>
      </c>
      <c r="F745" t="s">
        <v>730</v>
      </c>
      <c r="G745" s="3">
        <v>43500</v>
      </c>
      <c r="H745" s="2">
        <v>92800</v>
      </c>
      <c r="I745" s="12" t="s">
        <v>838</v>
      </c>
      <c r="J745" s="5">
        <v>1</v>
      </c>
      <c r="K745" s="5">
        <f t="shared" si="49"/>
        <v>0</v>
      </c>
      <c r="L745" s="5">
        <f t="shared" si="47"/>
        <v>0</v>
      </c>
      <c r="M745" s="5">
        <f t="shared" si="48"/>
        <v>0</v>
      </c>
      <c r="N745" s="56" t="str">
        <f t="shared" si="50"/>
        <v>Millard Real Estate Advisors, Inc.</v>
      </c>
    </row>
    <row r="746" spans="1:14" ht="13.5" customHeight="1" x14ac:dyDescent="0.2">
      <c r="A746" t="s">
        <v>2988</v>
      </c>
      <c r="B746" t="s">
        <v>1036</v>
      </c>
      <c r="C746" t="s">
        <v>2988</v>
      </c>
      <c r="D746" t="s">
        <v>1036</v>
      </c>
      <c r="E746" t="s">
        <v>2989</v>
      </c>
      <c r="F746" t="s">
        <v>6</v>
      </c>
      <c r="G746" s="3">
        <v>43584</v>
      </c>
      <c r="H746" s="2">
        <v>179500</v>
      </c>
      <c r="I746" s="12" t="s">
        <v>838</v>
      </c>
      <c r="J746" s="5">
        <v>1</v>
      </c>
      <c r="K746" s="5">
        <f t="shared" si="49"/>
        <v>0</v>
      </c>
      <c r="L746" s="5">
        <f t="shared" si="47"/>
        <v>1</v>
      </c>
      <c r="M746" s="5">
        <f t="shared" si="48"/>
        <v>0</v>
      </c>
      <c r="N746" s="56" t="str">
        <f t="shared" si="50"/>
        <v>Bentwood Realty</v>
      </c>
    </row>
    <row r="747" spans="1:14" ht="13.5" customHeight="1" x14ac:dyDescent="0.2">
      <c r="A747" t="s">
        <v>2403</v>
      </c>
      <c r="B747" t="s">
        <v>1546</v>
      </c>
      <c r="C747" t="s">
        <v>357</v>
      </c>
      <c r="D747" t="s">
        <v>1099</v>
      </c>
      <c r="E747" t="s">
        <v>2780</v>
      </c>
      <c r="F747" t="s">
        <v>6</v>
      </c>
      <c r="G747" s="3">
        <v>43558</v>
      </c>
      <c r="H747" s="2">
        <v>70000</v>
      </c>
      <c r="I747" s="12" t="s">
        <v>838</v>
      </c>
      <c r="J747" s="5">
        <v>1</v>
      </c>
      <c r="K747" s="5">
        <f t="shared" si="49"/>
        <v>0</v>
      </c>
      <c r="L747" s="5">
        <f t="shared" si="47"/>
        <v>0</v>
      </c>
      <c r="M747" s="5">
        <f t="shared" si="48"/>
        <v>0</v>
      </c>
      <c r="N747" s="56" t="str">
        <f>IF(B747="",#REF!,B747)</f>
        <v>Alamo Real Estate</v>
      </c>
    </row>
    <row r="748" spans="1:14" ht="13.5" customHeight="1" x14ac:dyDescent="0.2">
      <c r="A748" t="s">
        <v>1232</v>
      </c>
      <c r="B748" t="s">
        <v>1180</v>
      </c>
      <c r="C748" t="s">
        <v>826</v>
      </c>
      <c r="D748" t="s">
        <v>1258</v>
      </c>
      <c r="E748" t="s">
        <v>3123</v>
      </c>
      <c r="F748" t="s">
        <v>6</v>
      </c>
      <c r="G748" s="3">
        <v>43595</v>
      </c>
      <c r="H748" s="2">
        <v>124250</v>
      </c>
      <c r="I748" s="12">
        <v>20190866</v>
      </c>
      <c r="J748" s="5">
        <v>1</v>
      </c>
      <c r="K748" s="5">
        <f t="shared" si="49"/>
        <v>1</v>
      </c>
      <c r="L748" s="5">
        <f t="shared" si="47"/>
        <v>0</v>
      </c>
      <c r="M748" s="5">
        <f t="shared" si="48"/>
        <v>0</v>
      </c>
      <c r="N748" s="56" t="str">
        <f t="shared" si="50"/>
        <v>Greater Waco Realty, Inc.</v>
      </c>
    </row>
    <row r="749" spans="1:14" ht="13.5" customHeight="1" x14ac:dyDescent="0.2">
      <c r="A749" t="s">
        <v>1232</v>
      </c>
      <c r="B749" t="s">
        <v>1180</v>
      </c>
      <c r="C749" t="s">
        <v>1855</v>
      </c>
      <c r="D749" t="s">
        <v>1854</v>
      </c>
      <c r="E749" t="s">
        <v>2409</v>
      </c>
      <c r="F749" t="s">
        <v>1249</v>
      </c>
      <c r="G749" s="3">
        <v>43517</v>
      </c>
      <c r="H749" s="2">
        <v>228000</v>
      </c>
      <c r="I749" s="12" t="s">
        <v>838</v>
      </c>
      <c r="J749" s="5">
        <v>1</v>
      </c>
      <c r="K749" s="5">
        <f t="shared" si="49"/>
        <v>0</v>
      </c>
      <c r="L749" s="5">
        <f t="shared" si="47"/>
        <v>0</v>
      </c>
      <c r="M749" s="5">
        <f t="shared" si="48"/>
        <v>0</v>
      </c>
      <c r="N749" s="56" t="str">
        <f t="shared" si="50"/>
        <v>Greater Waco Realty, Inc.</v>
      </c>
    </row>
    <row r="750" spans="1:14" ht="13.5" customHeight="1" x14ac:dyDescent="0.2">
      <c r="A750" t="s">
        <v>1452</v>
      </c>
      <c r="B750" t="s">
        <v>1889</v>
      </c>
      <c r="C750" t="s">
        <v>1452</v>
      </c>
      <c r="D750" t="s">
        <v>1889</v>
      </c>
      <c r="E750" t="s">
        <v>3091</v>
      </c>
      <c r="F750" t="s">
        <v>6</v>
      </c>
      <c r="G750" s="3">
        <v>43592</v>
      </c>
      <c r="H750" s="2">
        <v>45000</v>
      </c>
      <c r="I750" s="12" t="s">
        <v>838</v>
      </c>
      <c r="J750" s="5">
        <v>1</v>
      </c>
      <c r="K750" s="5">
        <f t="shared" si="49"/>
        <v>0</v>
      </c>
      <c r="L750" s="5">
        <f t="shared" si="47"/>
        <v>1</v>
      </c>
      <c r="M750" s="5">
        <f t="shared" si="48"/>
        <v>0</v>
      </c>
      <c r="N750" s="56" t="str">
        <f>IF(B750="",#REF!,B750)</f>
        <v>The Triliji Group</v>
      </c>
    </row>
    <row r="751" spans="1:14" ht="13.5" customHeight="1" x14ac:dyDescent="0.2">
      <c r="A751" t="s">
        <v>317</v>
      </c>
      <c r="B751" t="s">
        <v>1840</v>
      </c>
      <c r="C751" t="s">
        <v>2080</v>
      </c>
      <c r="D751" t="s">
        <v>1842</v>
      </c>
      <c r="E751" t="s">
        <v>3249</v>
      </c>
      <c r="F751" t="s">
        <v>6</v>
      </c>
      <c r="G751" s="3">
        <v>43608</v>
      </c>
      <c r="H751" s="2">
        <v>165000</v>
      </c>
      <c r="I751" s="12">
        <v>20190941</v>
      </c>
      <c r="J751" s="5">
        <v>1</v>
      </c>
      <c r="K751" s="5">
        <f t="shared" si="49"/>
        <v>1</v>
      </c>
      <c r="L751" s="5">
        <f t="shared" si="47"/>
        <v>0</v>
      </c>
      <c r="M751" s="5">
        <f t="shared" si="48"/>
        <v>0</v>
      </c>
      <c r="N751" s="56" t="str">
        <f t="shared" si="50"/>
        <v>Kelly, Realtors</v>
      </c>
    </row>
    <row r="752" spans="1:14" ht="13.5" customHeight="1" x14ac:dyDescent="0.2">
      <c r="A752" t="s">
        <v>317</v>
      </c>
      <c r="B752" t="s">
        <v>1840</v>
      </c>
      <c r="C752" t="s">
        <v>851</v>
      </c>
      <c r="D752" t="s">
        <v>993</v>
      </c>
      <c r="E752" t="s">
        <v>2759</v>
      </c>
      <c r="F752" t="s">
        <v>1249</v>
      </c>
      <c r="G752" s="3">
        <v>43556</v>
      </c>
      <c r="H752" s="2">
        <v>255500</v>
      </c>
      <c r="I752" s="12">
        <v>20190288</v>
      </c>
      <c r="J752" s="5">
        <v>1</v>
      </c>
      <c r="K752" s="5">
        <f t="shared" si="49"/>
        <v>1</v>
      </c>
      <c r="L752" s="5">
        <f t="shared" si="47"/>
        <v>0</v>
      </c>
      <c r="M752" s="5">
        <f t="shared" si="48"/>
        <v>0</v>
      </c>
      <c r="N752" s="56" t="str">
        <f>IF(B752="",#REF!,B752)</f>
        <v>Kelly, Realtors</v>
      </c>
    </row>
    <row r="753" spans="1:14" ht="13.5" customHeight="1" x14ac:dyDescent="0.2">
      <c r="A753" t="s">
        <v>317</v>
      </c>
      <c r="B753" t="s">
        <v>1840</v>
      </c>
      <c r="C753" t="s">
        <v>1888</v>
      </c>
      <c r="D753" t="s">
        <v>1840</v>
      </c>
      <c r="E753" t="s">
        <v>3263</v>
      </c>
      <c r="F753" t="s">
        <v>6</v>
      </c>
      <c r="G753" s="3">
        <v>43609</v>
      </c>
      <c r="H753" s="2">
        <v>206000</v>
      </c>
      <c r="I753" s="12">
        <v>20190929</v>
      </c>
      <c r="J753" s="5">
        <v>1</v>
      </c>
      <c r="K753" s="5">
        <f t="shared" si="49"/>
        <v>1</v>
      </c>
      <c r="L753" s="5">
        <f t="shared" si="47"/>
        <v>0</v>
      </c>
      <c r="M753" s="5">
        <f t="shared" si="48"/>
        <v>0</v>
      </c>
      <c r="N753" s="56" t="str">
        <f t="shared" si="50"/>
        <v>Kelly, Realtors</v>
      </c>
    </row>
    <row r="754" spans="1:14" ht="13.5" customHeight="1" x14ac:dyDescent="0.2">
      <c r="A754" t="s">
        <v>317</v>
      </c>
      <c r="B754" t="s">
        <v>1840</v>
      </c>
      <c r="C754" t="s">
        <v>1639</v>
      </c>
      <c r="D754" t="s">
        <v>1861</v>
      </c>
      <c r="E754" t="s">
        <v>2418</v>
      </c>
      <c r="F754" t="s">
        <v>6</v>
      </c>
      <c r="G754" s="3">
        <v>43518</v>
      </c>
      <c r="H754" s="2">
        <v>187500</v>
      </c>
      <c r="I754" s="12">
        <v>20191141</v>
      </c>
      <c r="J754" s="5">
        <v>1</v>
      </c>
      <c r="K754" s="5">
        <f t="shared" si="49"/>
        <v>1</v>
      </c>
      <c r="L754" s="5">
        <f t="shared" si="47"/>
        <v>0</v>
      </c>
      <c r="M754" s="5">
        <f t="shared" si="48"/>
        <v>0</v>
      </c>
      <c r="N754" s="56" t="str">
        <f t="shared" si="50"/>
        <v>Kelly, Realtors</v>
      </c>
    </row>
    <row r="755" spans="1:14" ht="13.5" customHeight="1" x14ac:dyDescent="0.2">
      <c r="A755" t="s">
        <v>1539</v>
      </c>
      <c r="B755" t="s">
        <v>1258</v>
      </c>
      <c r="C755" t="s">
        <v>1876</v>
      </c>
      <c r="D755" t="s">
        <v>539</v>
      </c>
      <c r="E755" t="s">
        <v>2946</v>
      </c>
      <c r="F755" t="s">
        <v>1249</v>
      </c>
      <c r="G755" s="3">
        <v>43578</v>
      </c>
      <c r="H755" s="2">
        <v>116500</v>
      </c>
      <c r="I755" s="12" t="s">
        <v>838</v>
      </c>
      <c r="J755" s="5">
        <v>1</v>
      </c>
      <c r="K755" s="5">
        <f t="shared" si="49"/>
        <v>0</v>
      </c>
      <c r="L755" s="5">
        <f t="shared" si="47"/>
        <v>0</v>
      </c>
      <c r="M755" s="5">
        <f t="shared" si="48"/>
        <v>0</v>
      </c>
      <c r="N755" s="56" t="str">
        <f>IF(B755="",#REF!,B755)</f>
        <v>Re/Max Centex, REALTORS</v>
      </c>
    </row>
    <row r="756" spans="1:14" ht="13.5" customHeight="1" x14ac:dyDescent="0.2">
      <c r="A756" t="s">
        <v>1539</v>
      </c>
      <c r="B756" t="s">
        <v>1258</v>
      </c>
      <c r="C756" t="s">
        <v>1457</v>
      </c>
      <c r="D756" t="s">
        <v>1989</v>
      </c>
      <c r="E756" t="s">
        <v>2963</v>
      </c>
      <c r="F756" t="s">
        <v>1126</v>
      </c>
      <c r="G756" s="3">
        <v>43580</v>
      </c>
      <c r="H756" s="2">
        <v>356000</v>
      </c>
      <c r="I756" s="12" t="s">
        <v>838</v>
      </c>
      <c r="J756" s="5">
        <v>1</v>
      </c>
      <c r="K756" s="5">
        <f t="shared" si="49"/>
        <v>0</v>
      </c>
      <c r="L756" s="5">
        <f t="shared" si="47"/>
        <v>0</v>
      </c>
      <c r="M756" s="5">
        <f t="shared" si="48"/>
        <v>0</v>
      </c>
      <c r="N756" s="56" t="str">
        <f t="shared" si="50"/>
        <v>Re/Max Centex, REALTORS</v>
      </c>
    </row>
    <row r="757" spans="1:14" ht="13.5" customHeight="1" x14ac:dyDescent="0.2">
      <c r="A757" t="s">
        <v>1384</v>
      </c>
      <c r="B757" t="s">
        <v>1099</v>
      </c>
      <c r="C757" t="s">
        <v>1210</v>
      </c>
      <c r="D757" t="s">
        <v>991</v>
      </c>
      <c r="E757" t="s">
        <v>2179</v>
      </c>
      <c r="F757" t="s">
        <v>700</v>
      </c>
      <c r="G757" s="3">
        <v>43483</v>
      </c>
      <c r="H757" s="2">
        <v>78000</v>
      </c>
      <c r="I757" s="12" t="s">
        <v>838</v>
      </c>
      <c r="J757" s="5">
        <v>1</v>
      </c>
      <c r="K757" s="5">
        <f t="shared" si="49"/>
        <v>0</v>
      </c>
      <c r="L757" s="5">
        <f t="shared" si="47"/>
        <v>0</v>
      </c>
      <c r="M757" s="5">
        <f t="shared" si="48"/>
        <v>0</v>
      </c>
      <c r="N757" s="56" t="str">
        <f t="shared" si="50"/>
        <v>Keller Williams Realty - Waco</v>
      </c>
    </row>
    <row r="758" spans="1:14" ht="13.5" customHeight="1" x14ac:dyDescent="0.2">
      <c r="A758" t="s">
        <v>1384</v>
      </c>
      <c r="B758" t="s">
        <v>1099</v>
      </c>
      <c r="C758" t="s">
        <v>1384</v>
      </c>
      <c r="D758" t="s">
        <v>1099</v>
      </c>
      <c r="E758" t="s">
        <v>3222</v>
      </c>
      <c r="F758" t="s">
        <v>6</v>
      </c>
      <c r="G758" s="3">
        <v>43605</v>
      </c>
      <c r="H758" s="2">
        <v>253000</v>
      </c>
      <c r="I758" s="12">
        <v>20191129</v>
      </c>
      <c r="J758" s="5">
        <v>1</v>
      </c>
      <c r="K758" s="5">
        <f t="shared" si="49"/>
        <v>1</v>
      </c>
      <c r="L758" s="5">
        <f t="shared" si="47"/>
        <v>1</v>
      </c>
      <c r="M758" s="5">
        <f t="shared" si="48"/>
        <v>1</v>
      </c>
      <c r="N758" s="56" t="str">
        <f t="shared" si="50"/>
        <v>Keller Williams Realty - Waco</v>
      </c>
    </row>
    <row r="759" spans="1:14" ht="13.5" customHeight="1" x14ac:dyDescent="0.2">
      <c r="A759" t="s">
        <v>318</v>
      </c>
      <c r="B759" t="s">
        <v>1944</v>
      </c>
      <c r="C759" t="s">
        <v>318</v>
      </c>
      <c r="D759" t="s">
        <v>1944</v>
      </c>
      <c r="E759" t="s">
        <v>2647</v>
      </c>
      <c r="F759" t="s">
        <v>730</v>
      </c>
      <c r="G759" s="3">
        <v>43544</v>
      </c>
      <c r="H759" s="2">
        <v>43500</v>
      </c>
      <c r="I759" s="12" t="s">
        <v>838</v>
      </c>
      <c r="J759" s="5">
        <v>1</v>
      </c>
      <c r="K759" s="5">
        <f t="shared" si="49"/>
        <v>0</v>
      </c>
      <c r="L759" s="5">
        <f t="shared" si="47"/>
        <v>1</v>
      </c>
      <c r="M759" s="5">
        <f t="shared" si="48"/>
        <v>0</v>
      </c>
      <c r="N759" s="56" t="str">
        <f>IF(B759="",#REF!,B759)</f>
        <v>Gatlin, Realtors</v>
      </c>
    </row>
    <row r="760" spans="1:14" ht="13.5" customHeight="1" x14ac:dyDescent="0.2">
      <c r="A760" t="s">
        <v>318</v>
      </c>
      <c r="B760" t="s">
        <v>1944</v>
      </c>
      <c r="C760" t="s">
        <v>318</v>
      </c>
      <c r="D760" t="s">
        <v>1944</v>
      </c>
      <c r="E760" t="s">
        <v>2648</v>
      </c>
      <c r="F760" t="s">
        <v>730</v>
      </c>
      <c r="G760" s="3">
        <v>43544</v>
      </c>
      <c r="H760" s="2">
        <v>43500</v>
      </c>
      <c r="I760" s="12" t="s">
        <v>838</v>
      </c>
      <c r="J760" s="5">
        <v>1</v>
      </c>
      <c r="K760" s="5">
        <f t="shared" si="49"/>
        <v>0</v>
      </c>
      <c r="L760" s="5">
        <f t="shared" si="47"/>
        <v>1</v>
      </c>
      <c r="M760" s="5">
        <f t="shared" si="48"/>
        <v>0</v>
      </c>
      <c r="N760" s="56" t="str">
        <f t="shared" si="50"/>
        <v>Gatlin, Realtors</v>
      </c>
    </row>
    <row r="761" spans="1:14" ht="13.5" customHeight="1" x14ac:dyDescent="0.2">
      <c r="A761" t="s">
        <v>318</v>
      </c>
      <c r="B761" t="s">
        <v>1944</v>
      </c>
      <c r="C761" t="s">
        <v>318</v>
      </c>
      <c r="D761" t="s">
        <v>1944</v>
      </c>
      <c r="E761" t="s">
        <v>2649</v>
      </c>
      <c r="F761" t="s">
        <v>730</v>
      </c>
      <c r="G761" s="3">
        <v>43544</v>
      </c>
      <c r="H761" s="2">
        <v>43500</v>
      </c>
      <c r="I761" s="12" t="s">
        <v>838</v>
      </c>
      <c r="J761" s="5">
        <v>1</v>
      </c>
      <c r="K761" s="5">
        <f t="shared" si="49"/>
        <v>0</v>
      </c>
      <c r="L761" s="5">
        <f t="shared" si="47"/>
        <v>1</v>
      </c>
      <c r="M761" s="5">
        <f t="shared" si="48"/>
        <v>0</v>
      </c>
      <c r="N761" s="56" t="str">
        <f t="shared" si="50"/>
        <v>Gatlin, Realtors</v>
      </c>
    </row>
    <row r="762" spans="1:14" ht="13.5" customHeight="1" x14ac:dyDescent="0.2">
      <c r="A762" t="s">
        <v>1904</v>
      </c>
      <c r="B762" t="s">
        <v>761</v>
      </c>
      <c r="C762" t="s">
        <v>955</v>
      </c>
      <c r="D762" t="s">
        <v>1036</v>
      </c>
      <c r="E762" t="s">
        <v>2366</v>
      </c>
      <c r="F762" t="s">
        <v>6</v>
      </c>
      <c r="G762" s="3">
        <v>43511</v>
      </c>
      <c r="H762" s="2">
        <v>46000</v>
      </c>
      <c r="I762" s="12" t="s">
        <v>838</v>
      </c>
      <c r="J762" s="5">
        <v>1</v>
      </c>
      <c r="K762" s="5">
        <f t="shared" si="49"/>
        <v>0</v>
      </c>
      <c r="L762" s="5">
        <f t="shared" si="47"/>
        <v>0</v>
      </c>
      <c r="M762" s="5">
        <f t="shared" si="48"/>
        <v>0</v>
      </c>
      <c r="N762" s="56" t="str">
        <f t="shared" si="50"/>
        <v>Vielma Realty</v>
      </c>
    </row>
    <row r="763" spans="1:14" ht="13.5" customHeight="1" x14ac:dyDescent="0.2">
      <c r="A763" t="s">
        <v>1390</v>
      </c>
      <c r="B763" t="s">
        <v>1099</v>
      </c>
      <c r="C763" t="s">
        <v>2954</v>
      </c>
      <c r="D763" t="s">
        <v>1842</v>
      </c>
      <c r="E763" t="s">
        <v>2977</v>
      </c>
      <c r="F763" t="s">
        <v>123</v>
      </c>
      <c r="G763" s="3">
        <v>43581</v>
      </c>
      <c r="H763" s="2">
        <v>189900</v>
      </c>
      <c r="I763" s="12" t="s">
        <v>838</v>
      </c>
      <c r="J763" s="5">
        <v>1</v>
      </c>
      <c r="K763" s="5">
        <f t="shared" si="49"/>
        <v>0</v>
      </c>
      <c r="L763" s="5">
        <f t="shared" si="47"/>
        <v>0</v>
      </c>
      <c r="M763" s="5">
        <f t="shared" si="48"/>
        <v>0</v>
      </c>
      <c r="N763" s="56" t="str">
        <f t="shared" si="50"/>
        <v>Keller Williams Realty - Waco</v>
      </c>
    </row>
    <row r="764" spans="1:14" ht="13.5" customHeight="1" x14ac:dyDescent="0.2">
      <c r="A764" t="s">
        <v>1390</v>
      </c>
      <c r="B764" t="s">
        <v>1099</v>
      </c>
      <c r="C764" t="s">
        <v>1906</v>
      </c>
      <c r="D764" t="s">
        <v>1099</v>
      </c>
      <c r="E764" t="s">
        <v>2563</v>
      </c>
      <c r="F764" t="s">
        <v>6</v>
      </c>
      <c r="G764" s="3">
        <v>43532</v>
      </c>
      <c r="H764" s="2">
        <v>78250</v>
      </c>
      <c r="I764" s="12" t="s">
        <v>838</v>
      </c>
      <c r="J764" s="5">
        <v>1</v>
      </c>
      <c r="K764" s="5">
        <f t="shared" si="49"/>
        <v>0</v>
      </c>
      <c r="L764" s="5">
        <f t="shared" si="47"/>
        <v>0</v>
      </c>
      <c r="M764" s="5">
        <f t="shared" si="48"/>
        <v>0</v>
      </c>
      <c r="N764" s="56" t="str">
        <f>IF(B764="",#REF!,B764)</f>
        <v>Keller Williams Realty - Waco</v>
      </c>
    </row>
    <row r="765" spans="1:14" ht="13.5" customHeight="1" x14ac:dyDescent="0.2">
      <c r="A765" t="s">
        <v>1390</v>
      </c>
      <c r="B765" t="s">
        <v>1099</v>
      </c>
      <c r="C765" t="s">
        <v>1222</v>
      </c>
      <c r="D765" t="s">
        <v>1099</v>
      </c>
      <c r="E765" t="s">
        <v>2637</v>
      </c>
      <c r="F765" t="s">
        <v>6</v>
      </c>
      <c r="G765" s="3">
        <v>43543</v>
      </c>
      <c r="H765" s="2">
        <v>102000</v>
      </c>
      <c r="I765" s="12" t="s">
        <v>838</v>
      </c>
      <c r="J765" s="5">
        <v>1</v>
      </c>
      <c r="K765" s="5">
        <f t="shared" si="49"/>
        <v>0</v>
      </c>
      <c r="L765" s="5">
        <f t="shared" si="47"/>
        <v>0</v>
      </c>
      <c r="M765" s="5">
        <f t="shared" si="48"/>
        <v>0</v>
      </c>
      <c r="N765" s="56" t="str">
        <f t="shared" si="50"/>
        <v>Keller Williams Realty - Waco</v>
      </c>
    </row>
    <row r="766" spans="1:14" ht="13.5" customHeight="1" x14ac:dyDescent="0.2">
      <c r="A766" t="s">
        <v>1390</v>
      </c>
      <c r="B766" t="s">
        <v>1099</v>
      </c>
      <c r="C766" t="s">
        <v>1956</v>
      </c>
      <c r="D766" t="s">
        <v>1099</v>
      </c>
      <c r="E766" t="s">
        <v>2144</v>
      </c>
      <c r="F766" t="s">
        <v>6</v>
      </c>
      <c r="G766" s="3">
        <v>43476</v>
      </c>
      <c r="H766" s="2">
        <v>48000</v>
      </c>
      <c r="I766" s="12" t="s">
        <v>838</v>
      </c>
      <c r="J766" s="5">
        <v>1</v>
      </c>
      <c r="K766" s="5">
        <f t="shared" si="49"/>
        <v>0</v>
      </c>
      <c r="L766" s="5">
        <f t="shared" si="47"/>
        <v>0</v>
      </c>
      <c r="M766" s="5">
        <f t="shared" si="48"/>
        <v>0</v>
      </c>
      <c r="N766" s="56" t="str">
        <f t="shared" si="50"/>
        <v>Keller Williams Realty - Waco</v>
      </c>
    </row>
    <row r="767" spans="1:14" ht="13.5" customHeight="1" x14ac:dyDescent="0.2">
      <c r="A767" t="s">
        <v>757</v>
      </c>
      <c r="B767" t="s">
        <v>1258</v>
      </c>
      <c r="C767" t="s">
        <v>1244</v>
      </c>
      <c r="D767" t="s">
        <v>1535</v>
      </c>
      <c r="E767" t="s">
        <v>2635</v>
      </c>
      <c r="F767" t="s">
        <v>1126</v>
      </c>
      <c r="G767" s="3">
        <v>43543</v>
      </c>
      <c r="H767" s="2">
        <v>387500</v>
      </c>
      <c r="I767" s="12" t="s">
        <v>838</v>
      </c>
      <c r="J767" s="5">
        <v>1</v>
      </c>
      <c r="K767" s="5">
        <f t="shared" si="49"/>
        <v>0</v>
      </c>
      <c r="L767" s="5">
        <f t="shared" si="47"/>
        <v>0</v>
      </c>
      <c r="M767" s="5">
        <f t="shared" si="48"/>
        <v>0</v>
      </c>
      <c r="N767" s="56" t="str">
        <f t="shared" si="50"/>
        <v>Re/Max Centex, REALTORS</v>
      </c>
    </row>
    <row r="768" spans="1:14" ht="13.5" customHeight="1" x14ac:dyDescent="0.2">
      <c r="A768" t="s">
        <v>757</v>
      </c>
      <c r="B768" t="s">
        <v>1258</v>
      </c>
      <c r="C768" t="s">
        <v>842</v>
      </c>
      <c r="D768" t="s">
        <v>1940</v>
      </c>
      <c r="E768" t="s">
        <v>2204</v>
      </c>
      <c r="F768" t="s">
        <v>6</v>
      </c>
      <c r="G768" s="3">
        <v>43487</v>
      </c>
      <c r="H768" s="2">
        <v>462000</v>
      </c>
      <c r="I768" s="12">
        <v>20182817</v>
      </c>
      <c r="J768" s="5">
        <v>1</v>
      </c>
      <c r="K768" s="5">
        <f t="shared" si="49"/>
        <v>1</v>
      </c>
      <c r="L768" s="5">
        <f t="shared" si="47"/>
        <v>0</v>
      </c>
      <c r="M768" s="5">
        <f t="shared" si="48"/>
        <v>0</v>
      </c>
      <c r="N768" s="56" t="str">
        <f t="shared" si="50"/>
        <v>Re/Max Centex, REALTORS</v>
      </c>
    </row>
    <row r="769" spans="1:14" ht="13.5" customHeight="1" x14ac:dyDescent="0.2">
      <c r="A769" t="s">
        <v>757</v>
      </c>
      <c r="B769" t="s">
        <v>1258</v>
      </c>
      <c r="C769" t="s">
        <v>908</v>
      </c>
      <c r="D769" t="s">
        <v>5</v>
      </c>
      <c r="E769" t="s">
        <v>2111</v>
      </c>
      <c r="F769" t="s">
        <v>425</v>
      </c>
      <c r="G769" s="3">
        <v>43469</v>
      </c>
      <c r="H769" s="2">
        <v>512000</v>
      </c>
      <c r="I769" s="12">
        <v>20182805</v>
      </c>
      <c r="J769" s="5">
        <v>1</v>
      </c>
      <c r="K769" s="5">
        <f t="shared" si="49"/>
        <v>1</v>
      </c>
      <c r="L769" s="5">
        <f t="shared" si="47"/>
        <v>0</v>
      </c>
      <c r="M769" s="5">
        <f t="shared" si="48"/>
        <v>0</v>
      </c>
      <c r="N769" s="56" t="str">
        <f>IF(B769="",#REF!,B769)</f>
        <v>Re/Max Centex, REALTORS</v>
      </c>
    </row>
    <row r="770" spans="1:14" ht="13.5" customHeight="1" x14ac:dyDescent="0.2">
      <c r="A770" t="s">
        <v>757</v>
      </c>
      <c r="B770" t="s">
        <v>1258</v>
      </c>
      <c r="C770" t="s">
        <v>1298</v>
      </c>
      <c r="D770" t="s">
        <v>1036</v>
      </c>
      <c r="E770" t="s">
        <v>3102</v>
      </c>
      <c r="F770" t="s">
        <v>123</v>
      </c>
      <c r="G770" s="3">
        <v>43594</v>
      </c>
      <c r="H770" s="2">
        <v>177000</v>
      </c>
      <c r="I770" s="12" t="s">
        <v>838</v>
      </c>
      <c r="J770" s="5">
        <v>1</v>
      </c>
      <c r="K770" s="5">
        <f t="shared" si="49"/>
        <v>0</v>
      </c>
      <c r="L770" s="5">
        <f t="shared" si="47"/>
        <v>0</v>
      </c>
      <c r="M770" s="5">
        <f t="shared" si="48"/>
        <v>0</v>
      </c>
      <c r="N770" s="56" t="str">
        <f>IF(B770="",#REF!,B770)</f>
        <v>Re/Max Centex, REALTORS</v>
      </c>
    </row>
    <row r="771" spans="1:14" ht="13.5" customHeight="1" x14ac:dyDescent="0.2">
      <c r="A771" t="s">
        <v>757</v>
      </c>
      <c r="B771" t="s">
        <v>1258</v>
      </c>
      <c r="C771" t="s">
        <v>1906</v>
      </c>
      <c r="D771" t="s">
        <v>1099</v>
      </c>
      <c r="E771" t="s">
        <v>3302</v>
      </c>
      <c r="F771" t="s">
        <v>6</v>
      </c>
      <c r="G771" s="3">
        <v>43614</v>
      </c>
      <c r="H771" s="2">
        <v>54100</v>
      </c>
      <c r="I771" s="12" t="s">
        <v>838</v>
      </c>
      <c r="J771" s="5">
        <v>1</v>
      </c>
      <c r="K771" s="5">
        <f t="shared" si="49"/>
        <v>0</v>
      </c>
      <c r="L771" s="5">
        <f t="shared" si="47"/>
        <v>0</v>
      </c>
      <c r="M771" s="5">
        <f t="shared" si="48"/>
        <v>0</v>
      </c>
      <c r="N771" s="56" t="str">
        <f>IF(B771="",#REF!,B771)</f>
        <v>Re/Max Centex, REALTORS</v>
      </c>
    </row>
    <row r="772" spans="1:14" ht="13.5" customHeight="1" x14ac:dyDescent="0.2">
      <c r="A772" t="s">
        <v>757</v>
      </c>
      <c r="B772" t="s">
        <v>1258</v>
      </c>
      <c r="C772" t="s">
        <v>1222</v>
      </c>
      <c r="D772" t="s">
        <v>1099</v>
      </c>
      <c r="E772" t="s">
        <v>2894</v>
      </c>
      <c r="F772" t="s">
        <v>6</v>
      </c>
      <c r="G772" s="3">
        <v>43572</v>
      </c>
      <c r="H772" s="2">
        <v>66000</v>
      </c>
      <c r="I772" s="12" t="s">
        <v>838</v>
      </c>
      <c r="J772" s="5">
        <v>1</v>
      </c>
      <c r="K772" s="5">
        <f t="shared" si="49"/>
        <v>0</v>
      </c>
      <c r="L772" s="5">
        <f t="shared" ref="L772:L835" si="51">IF(A772=C772,1,0)</f>
        <v>0</v>
      </c>
      <c r="M772" s="5">
        <f t="shared" ref="M772:M835" si="52">+IF(L772=1,IF(K772=1,1,0),0)</f>
        <v>0</v>
      </c>
      <c r="N772" s="56" t="str">
        <f>IF(B772="",#REF!,B772)</f>
        <v>Re/Max Centex, REALTORS</v>
      </c>
    </row>
    <row r="773" spans="1:14" ht="13.5" customHeight="1" x14ac:dyDescent="0.2">
      <c r="A773" t="s">
        <v>757</v>
      </c>
      <c r="B773" t="s">
        <v>1258</v>
      </c>
      <c r="C773" t="s">
        <v>317</v>
      </c>
      <c r="D773" t="s">
        <v>1840</v>
      </c>
      <c r="E773" t="s">
        <v>2840</v>
      </c>
      <c r="F773" t="s">
        <v>1249</v>
      </c>
      <c r="G773" s="3">
        <v>43566</v>
      </c>
      <c r="H773" s="2">
        <v>209900</v>
      </c>
      <c r="I773" s="12">
        <v>20190522</v>
      </c>
      <c r="J773" s="5">
        <v>1</v>
      </c>
      <c r="K773" s="5">
        <f t="shared" ref="K773:K836" si="53">IF(I773="did not close",0,IF(I773="",0,1))</f>
        <v>1</v>
      </c>
      <c r="L773" s="5">
        <f t="shared" si="51"/>
        <v>0</v>
      </c>
      <c r="M773" s="5">
        <f t="shared" si="52"/>
        <v>0</v>
      </c>
      <c r="N773" s="56" t="str">
        <f t="shared" si="50"/>
        <v>Re/Max Centex, REALTORS</v>
      </c>
    </row>
    <row r="774" spans="1:14" ht="13.5" customHeight="1" x14ac:dyDescent="0.2">
      <c r="A774" t="s">
        <v>757</v>
      </c>
      <c r="B774" t="s">
        <v>1258</v>
      </c>
      <c r="C774" t="s">
        <v>757</v>
      </c>
      <c r="D774" t="s">
        <v>1258</v>
      </c>
      <c r="E774" t="s">
        <v>2941</v>
      </c>
      <c r="F774" t="s">
        <v>216</v>
      </c>
      <c r="G774" s="3">
        <v>43577</v>
      </c>
      <c r="H774" s="2">
        <v>175000</v>
      </c>
      <c r="I774" s="12" t="s">
        <v>838</v>
      </c>
      <c r="J774" s="5">
        <v>1</v>
      </c>
      <c r="K774" s="5">
        <f t="shared" si="53"/>
        <v>0</v>
      </c>
      <c r="L774" s="5">
        <f t="shared" si="51"/>
        <v>1</v>
      </c>
      <c r="M774" s="5">
        <f t="shared" si="52"/>
        <v>0</v>
      </c>
      <c r="N774" s="56" t="str">
        <f>IF(B774="",#REF!,B774)</f>
        <v>Re/Max Centex, REALTORS</v>
      </c>
    </row>
    <row r="775" spans="1:14" ht="13.5" customHeight="1" x14ac:dyDescent="0.2">
      <c r="A775" t="s">
        <v>757</v>
      </c>
      <c r="B775" t="s">
        <v>1258</v>
      </c>
      <c r="C775" t="s">
        <v>1872</v>
      </c>
      <c r="D775" t="s">
        <v>1843</v>
      </c>
      <c r="E775" t="s">
        <v>2525</v>
      </c>
      <c r="F775" t="s">
        <v>6</v>
      </c>
      <c r="G775" s="3">
        <v>43529</v>
      </c>
      <c r="H775" s="2">
        <v>174000</v>
      </c>
      <c r="I775" s="12" t="s">
        <v>838</v>
      </c>
      <c r="J775" s="5">
        <v>1</v>
      </c>
      <c r="K775" s="5">
        <f t="shared" si="53"/>
        <v>0</v>
      </c>
      <c r="L775" s="5">
        <f t="shared" si="51"/>
        <v>0</v>
      </c>
      <c r="M775" s="5">
        <f t="shared" si="52"/>
        <v>0</v>
      </c>
      <c r="N775" s="56" t="str">
        <f t="shared" si="50"/>
        <v>Re/Max Centex, REALTORS</v>
      </c>
    </row>
    <row r="776" spans="1:14" ht="13.5" customHeight="1" x14ac:dyDescent="0.2">
      <c r="A776" t="s">
        <v>1691</v>
      </c>
      <c r="B776" t="s">
        <v>5</v>
      </c>
      <c r="C776" t="s">
        <v>894</v>
      </c>
      <c r="D776" t="s">
        <v>1842</v>
      </c>
      <c r="E776" t="s">
        <v>364</v>
      </c>
      <c r="F776" t="s">
        <v>216</v>
      </c>
      <c r="G776" s="3">
        <v>43521</v>
      </c>
      <c r="H776" s="2">
        <v>252000</v>
      </c>
      <c r="I776" s="12" t="s">
        <v>838</v>
      </c>
      <c r="J776" s="5">
        <v>1</v>
      </c>
      <c r="K776" s="5">
        <f t="shared" si="53"/>
        <v>0</v>
      </c>
      <c r="L776" s="5">
        <f t="shared" si="51"/>
        <v>0</v>
      </c>
      <c r="M776" s="5">
        <f t="shared" si="52"/>
        <v>0</v>
      </c>
      <c r="N776" s="56" t="str">
        <f t="shared" si="50"/>
        <v>Magnolia Realty</v>
      </c>
    </row>
    <row r="777" spans="1:14" ht="13.5" customHeight="1" x14ac:dyDescent="0.2">
      <c r="A777" t="s">
        <v>1691</v>
      </c>
      <c r="B777" t="s">
        <v>5</v>
      </c>
      <c r="C777" t="s">
        <v>724</v>
      </c>
      <c r="D777" t="s">
        <v>1036</v>
      </c>
      <c r="E777" t="s">
        <v>2745</v>
      </c>
      <c r="F777" t="s">
        <v>6</v>
      </c>
      <c r="G777" s="3">
        <v>43553</v>
      </c>
      <c r="H777" s="2">
        <v>244000</v>
      </c>
      <c r="I777" s="12" t="s">
        <v>838</v>
      </c>
      <c r="J777" s="5">
        <v>1</v>
      </c>
      <c r="K777" s="5">
        <f t="shared" si="53"/>
        <v>0</v>
      </c>
      <c r="L777" s="5">
        <f t="shared" si="51"/>
        <v>0</v>
      </c>
      <c r="M777" s="5">
        <f t="shared" si="52"/>
        <v>0</v>
      </c>
      <c r="N777" s="56" t="str">
        <f t="shared" si="50"/>
        <v>Magnolia Realty</v>
      </c>
    </row>
    <row r="778" spans="1:14" ht="13.5" customHeight="1" x14ac:dyDescent="0.2">
      <c r="A778" t="s">
        <v>1691</v>
      </c>
      <c r="B778" t="s">
        <v>5</v>
      </c>
      <c r="C778" t="s">
        <v>1255</v>
      </c>
      <c r="D778" t="s">
        <v>1475</v>
      </c>
      <c r="E778" t="s">
        <v>2681</v>
      </c>
      <c r="F778" t="s">
        <v>6</v>
      </c>
      <c r="G778" s="3">
        <v>43546</v>
      </c>
      <c r="H778" s="2">
        <v>185000</v>
      </c>
      <c r="I778" s="12" t="s">
        <v>838</v>
      </c>
      <c r="J778" s="5">
        <v>1</v>
      </c>
      <c r="K778" s="5">
        <f t="shared" si="53"/>
        <v>0</v>
      </c>
      <c r="L778" s="5">
        <f t="shared" si="51"/>
        <v>0</v>
      </c>
      <c r="M778" s="5">
        <f t="shared" si="52"/>
        <v>0</v>
      </c>
      <c r="N778" s="56" t="str">
        <f t="shared" si="50"/>
        <v>Magnolia Realty</v>
      </c>
    </row>
    <row r="779" spans="1:14" ht="13.5" customHeight="1" x14ac:dyDescent="0.2">
      <c r="A779" t="s">
        <v>1691</v>
      </c>
      <c r="B779" t="s">
        <v>5</v>
      </c>
      <c r="C779" t="s">
        <v>885</v>
      </c>
      <c r="D779" t="s">
        <v>1840</v>
      </c>
      <c r="E779" t="s">
        <v>2712</v>
      </c>
      <c r="F779" t="s">
        <v>6</v>
      </c>
      <c r="G779" s="3">
        <v>43551</v>
      </c>
      <c r="H779" s="2">
        <v>170000</v>
      </c>
      <c r="I779" s="12" t="s">
        <v>838</v>
      </c>
      <c r="J779" s="5">
        <v>1</v>
      </c>
      <c r="K779" s="5">
        <f t="shared" si="53"/>
        <v>0</v>
      </c>
      <c r="L779" s="5">
        <f t="shared" si="51"/>
        <v>0</v>
      </c>
      <c r="M779" s="5">
        <f t="shared" si="52"/>
        <v>0</v>
      </c>
      <c r="N779" s="56" t="str">
        <f t="shared" si="50"/>
        <v>Magnolia Realty</v>
      </c>
    </row>
    <row r="780" spans="1:14" ht="13.5" customHeight="1" x14ac:dyDescent="0.2">
      <c r="A780" t="s">
        <v>1691</v>
      </c>
      <c r="B780" t="s">
        <v>5</v>
      </c>
      <c r="C780" t="s">
        <v>1534</v>
      </c>
      <c r="D780" t="s">
        <v>1180</v>
      </c>
      <c r="E780" t="s">
        <v>3048</v>
      </c>
      <c r="F780" t="s">
        <v>7</v>
      </c>
      <c r="G780" s="3">
        <v>43588</v>
      </c>
      <c r="H780" s="2">
        <v>157500</v>
      </c>
      <c r="I780" s="12" t="s">
        <v>838</v>
      </c>
      <c r="J780" s="5">
        <v>1</v>
      </c>
      <c r="K780" s="5">
        <f t="shared" si="53"/>
        <v>0</v>
      </c>
      <c r="L780" s="5">
        <f t="shared" si="51"/>
        <v>0</v>
      </c>
      <c r="M780" s="5">
        <f t="shared" si="52"/>
        <v>0</v>
      </c>
      <c r="N780" s="56" t="str">
        <f t="shared" si="50"/>
        <v>Magnolia Realty</v>
      </c>
    </row>
    <row r="781" spans="1:14" ht="13.5" customHeight="1" x14ac:dyDescent="0.2">
      <c r="A781" t="s">
        <v>1691</v>
      </c>
      <c r="B781" t="s">
        <v>5</v>
      </c>
      <c r="C781" t="s">
        <v>312</v>
      </c>
      <c r="D781" t="s">
        <v>1842</v>
      </c>
      <c r="E781" t="s">
        <v>2140</v>
      </c>
      <c r="F781" t="s">
        <v>6</v>
      </c>
      <c r="G781" s="3">
        <v>43476</v>
      </c>
      <c r="H781" s="2">
        <v>142000</v>
      </c>
      <c r="I781" s="12">
        <v>20182801</v>
      </c>
      <c r="J781" s="5">
        <v>1</v>
      </c>
      <c r="K781" s="5">
        <f t="shared" si="53"/>
        <v>1</v>
      </c>
      <c r="L781" s="5">
        <f t="shared" si="51"/>
        <v>0</v>
      </c>
      <c r="M781" s="5">
        <f t="shared" si="52"/>
        <v>0</v>
      </c>
      <c r="N781" s="56" t="str">
        <f>IF(B781="",#REF!,B781)</f>
        <v>Magnolia Realty</v>
      </c>
    </row>
    <row r="782" spans="1:14" ht="13.5" customHeight="1" x14ac:dyDescent="0.2">
      <c r="A782" t="s">
        <v>1691</v>
      </c>
      <c r="B782" t="s">
        <v>5</v>
      </c>
      <c r="C782" t="s">
        <v>312</v>
      </c>
      <c r="D782" t="s">
        <v>1842</v>
      </c>
      <c r="E782" t="s">
        <v>2859</v>
      </c>
      <c r="F782" t="s">
        <v>1127</v>
      </c>
      <c r="G782" s="3">
        <v>43567</v>
      </c>
      <c r="H782" s="2">
        <v>135000</v>
      </c>
      <c r="I782" s="12" t="s">
        <v>838</v>
      </c>
      <c r="J782" s="5">
        <v>1</v>
      </c>
      <c r="K782" s="5">
        <f t="shared" si="53"/>
        <v>0</v>
      </c>
      <c r="L782" s="5">
        <f t="shared" si="51"/>
        <v>0</v>
      </c>
      <c r="M782" s="5">
        <f t="shared" si="52"/>
        <v>0</v>
      </c>
      <c r="N782" s="56" t="str">
        <f t="shared" ref="N782:N836" si="54">IF(B782="",B781,B782)</f>
        <v>Magnolia Realty</v>
      </c>
    </row>
    <row r="783" spans="1:14" ht="13.5" customHeight="1" x14ac:dyDescent="0.2">
      <c r="A783" t="s">
        <v>1691</v>
      </c>
      <c r="B783" t="s">
        <v>5</v>
      </c>
      <c r="C783" t="s">
        <v>1691</v>
      </c>
      <c r="D783" t="s">
        <v>5</v>
      </c>
      <c r="E783" t="s">
        <v>2289</v>
      </c>
      <c r="F783" t="s">
        <v>6</v>
      </c>
      <c r="G783" s="3">
        <v>43497</v>
      </c>
      <c r="H783" s="2">
        <v>160000</v>
      </c>
      <c r="I783" s="12" t="s">
        <v>838</v>
      </c>
      <c r="J783" s="5">
        <v>1</v>
      </c>
      <c r="K783" s="5">
        <f t="shared" si="53"/>
        <v>0</v>
      </c>
      <c r="L783" s="5">
        <f t="shared" si="51"/>
        <v>1</v>
      </c>
      <c r="M783" s="5">
        <f t="shared" si="52"/>
        <v>0</v>
      </c>
      <c r="N783" s="56" t="str">
        <f t="shared" si="54"/>
        <v>Magnolia Realty</v>
      </c>
    </row>
    <row r="784" spans="1:14" ht="13.5" customHeight="1" x14ac:dyDescent="0.2">
      <c r="A784" t="s">
        <v>1691</v>
      </c>
      <c r="B784" t="s">
        <v>5</v>
      </c>
      <c r="C784" t="s">
        <v>1691</v>
      </c>
      <c r="D784" t="s">
        <v>5</v>
      </c>
      <c r="E784" t="s">
        <v>3150</v>
      </c>
      <c r="F784" t="s">
        <v>6</v>
      </c>
      <c r="G784" s="3">
        <v>43598</v>
      </c>
      <c r="H784" s="2">
        <v>159900</v>
      </c>
      <c r="I784" s="12">
        <v>20190039</v>
      </c>
      <c r="J784" s="5">
        <v>1</v>
      </c>
      <c r="K784" s="5">
        <f t="shared" si="53"/>
        <v>1</v>
      </c>
      <c r="L784" s="5">
        <f t="shared" si="51"/>
        <v>1</v>
      </c>
      <c r="M784" s="5">
        <f t="shared" si="52"/>
        <v>1</v>
      </c>
      <c r="N784" s="56" t="str">
        <f t="shared" si="54"/>
        <v>Magnolia Realty</v>
      </c>
    </row>
    <row r="785" spans="1:14" ht="13.5" customHeight="1" x14ac:dyDescent="0.2">
      <c r="A785" t="s">
        <v>1691</v>
      </c>
      <c r="B785" t="s">
        <v>5</v>
      </c>
      <c r="C785" t="s">
        <v>1229</v>
      </c>
      <c r="D785" t="s">
        <v>1099</v>
      </c>
      <c r="E785" t="s">
        <v>3054</v>
      </c>
      <c r="F785" t="s">
        <v>6</v>
      </c>
      <c r="G785" s="3">
        <v>43588</v>
      </c>
      <c r="H785" s="2">
        <v>225000</v>
      </c>
      <c r="I785" s="12" t="s">
        <v>838</v>
      </c>
      <c r="J785" s="5">
        <v>1</v>
      </c>
      <c r="K785" s="5">
        <f t="shared" si="53"/>
        <v>0</v>
      </c>
      <c r="L785" s="5">
        <f t="shared" si="51"/>
        <v>0</v>
      </c>
      <c r="M785" s="5">
        <f t="shared" si="52"/>
        <v>0</v>
      </c>
      <c r="N785" s="56" t="str">
        <f t="shared" si="54"/>
        <v>Magnolia Realty</v>
      </c>
    </row>
    <row r="786" spans="1:14" ht="13.5" customHeight="1" x14ac:dyDescent="0.2">
      <c r="A786" t="s">
        <v>1691</v>
      </c>
      <c r="B786" t="s">
        <v>5</v>
      </c>
      <c r="C786" t="s">
        <v>326</v>
      </c>
      <c r="D786" t="s">
        <v>1844</v>
      </c>
      <c r="E786" t="s">
        <v>2592</v>
      </c>
      <c r="F786" t="s">
        <v>7</v>
      </c>
      <c r="G786" s="3">
        <v>43537</v>
      </c>
      <c r="H786" s="2">
        <v>135530</v>
      </c>
      <c r="I786" s="12" t="s">
        <v>838</v>
      </c>
      <c r="J786" s="5">
        <v>1</v>
      </c>
      <c r="K786" s="5">
        <f t="shared" si="53"/>
        <v>0</v>
      </c>
      <c r="L786" s="5">
        <f t="shared" si="51"/>
        <v>0</v>
      </c>
      <c r="M786" s="5">
        <f t="shared" si="52"/>
        <v>0</v>
      </c>
      <c r="N786" s="56" t="str">
        <f>IF(B786="",#REF!,B786)</f>
        <v>Magnolia Realty</v>
      </c>
    </row>
    <row r="787" spans="1:14" ht="13.5" customHeight="1" x14ac:dyDescent="0.2">
      <c r="A787" t="s">
        <v>2921</v>
      </c>
      <c r="B787" t="s">
        <v>1099</v>
      </c>
      <c r="C787" t="s">
        <v>1876</v>
      </c>
      <c r="D787" t="s">
        <v>539</v>
      </c>
      <c r="E787" t="s">
        <v>2922</v>
      </c>
      <c r="F787" t="s">
        <v>6</v>
      </c>
      <c r="G787" s="3">
        <v>43574</v>
      </c>
      <c r="H787" s="2">
        <v>77000</v>
      </c>
      <c r="I787" s="12" t="s">
        <v>838</v>
      </c>
      <c r="J787" s="5">
        <v>1</v>
      </c>
      <c r="K787" s="5">
        <f t="shared" si="53"/>
        <v>0</v>
      </c>
      <c r="L787" s="5">
        <f t="shared" si="51"/>
        <v>0</v>
      </c>
      <c r="M787" s="5">
        <f t="shared" si="52"/>
        <v>0</v>
      </c>
      <c r="N787" s="56" t="str">
        <f t="shared" si="54"/>
        <v>Keller Williams Realty - Waco</v>
      </c>
    </row>
    <row r="788" spans="1:14" ht="13.5" customHeight="1" x14ac:dyDescent="0.2">
      <c r="A788" t="s">
        <v>319</v>
      </c>
      <c r="B788" t="s">
        <v>1842</v>
      </c>
      <c r="C788" t="s">
        <v>152</v>
      </c>
      <c r="D788" t="s">
        <v>1842</v>
      </c>
      <c r="E788" t="s">
        <v>2483</v>
      </c>
      <c r="F788" t="s">
        <v>6</v>
      </c>
      <c r="G788" s="3">
        <v>43525</v>
      </c>
      <c r="H788" s="2">
        <v>70000</v>
      </c>
      <c r="I788" s="12">
        <v>20190302</v>
      </c>
      <c r="J788" s="5">
        <v>1</v>
      </c>
      <c r="K788" s="5">
        <f t="shared" si="53"/>
        <v>1</v>
      </c>
      <c r="L788" s="5">
        <f t="shared" si="51"/>
        <v>0</v>
      </c>
      <c r="M788" s="5">
        <f t="shared" si="52"/>
        <v>0</v>
      </c>
      <c r="N788" s="56" t="str">
        <f t="shared" si="54"/>
        <v>Coldwell Banker Apex, REALTORS</v>
      </c>
    </row>
    <row r="789" spans="1:14" ht="13.5" customHeight="1" x14ac:dyDescent="0.2">
      <c r="A789" t="s">
        <v>319</v>
      </c>
      <c r="B789" t="s">
        <v>1842</v>
      </c>
      <c r="C789" t="s">
        <v>1742</v>
      </c>
      <c r="D789" t="s">
        <v>1840</v>
      </c>
      <c r="E789" t="s">
        <v>2912</v>
      </c>
      <c r="F789" t="s">
        <v>6</v>
      </c>
      <c r="G789" s="3">
        <v>43573</v>
      </c>
      <c r="H789" s="2">
        <v>98590</v>
      </c>
      <c r="I789" s="12">
        <v>20190590</v>
      </c>
      <c r="J789" s="5">
        <v>1</v>
      </c>
      <c r="K789" s="5">
        <f t="shared" si="53"/>
        <v>1</v>
      </c>
      <c r="L789" s="5">
        <f t="shared" si="51"/>
        <v>0</v>
      </c>
      <c r="M789" s="5">
        <f t="shared" si="52"/>
        <v>0</v>
      </c>
      <c r="N789" s="56" t="str">
        <f t="shared" si="54"/>
        <v>Coldwell Banker Apex, REALTORS</v>
      </c>
    </row>
    <row r="790" spans="1:14" ht="13.5" customHeight="1" x14ac:dyDescent="0.2">
      <c r="A790" t="s">
        <v>319</v>
      </c>
      <c r="B790" t="s">
        <v>1842</v>
      </c>
      <c r="C790" t="s">
        <v>1222</v>
      </c>
      <c r="D790" t="s">
        <v>1099</v>
      </c>
      <c r="E790" t="s">
        <v>2548</v>
      </c>
      <c r="F790" t="s">
        <v>216</v>
      </c>
      <c r="G790" s="3">
        <v>43532</v>
      </c>
      <c r="H790" s="2">
        <v>219900</v>
      </c>
      <c r="I790" s="12">
        <v>20190192</v>
      </c>
      <c r="J790" s="5">
        <v>1</v>
      </c>
      <c r="K790" s="5">
        <f t="shared" si="53"/>
        <v>1</v>
      </c>
      <c r="L790" s="5">
        <f t="shared" si="51"/>
        <v>0</v>
      </c>
      <c r="M790" s="5">
        <f t="shared" si="52"/>
        <v>0</v>
      </c>
      <c r="N790" s="56" t="str">
        <f>IF(B790="",#REF!,B790)</f>
        <v>Coldwell Banker Apex, REALTORS</v>
      </c>
    </row>
    <row r="791" spans="1:14" ht="13.5" customHeight="1" x14ac:dyDescent="0.2">
      <c r="A791" t="s">
        <v>319</v>
      </c>
      <c r="B791" t="s">
        <v>1842</v>
      </c>
      <c r="C791" t="s">
        <v>566</v>
      </c>
      <c r="D791" t="s">
        <v>1842</v>
      </c>
      <c r="E791" t="s">
        <v>2617</v>
      </c>
      <c r="F791" t="s">
        <v>6</v>
      </c>
      <c r="G791" s="3">
        <v>43539</v>
      </c>
      <c r="H791" s="2">
        <v>63500</v>
      </c>
      <c r="I791" s="12">
        <v>20190351</v>
      </c>
      <c r="J791" s="5">
        <v>1</v>
      </c>
      <c r="K791" s="5">
        <f t="shared" si="53"/>
        <v>1</v>
      </c>
      <c r="L791" s="5">
        <f t="shared" si="51"/>
        <v>0</v>
      </c>
      <c r="M791" s="5">
        <f t="shared" si="52"/>
        <v>0</v>
      </c>
      <c r="N791" s="56" t="str">
        <f t="shared" si="54"/>
        <v>Coldwell Banker Apex, REALTORS</v>
      </c>
    </row>
    <row r="792" spans="1:14" ht="13.5" customHeight="1" x14ac:dyDescent="0.2">
      <c r="A792" t="s">
        <v>1571</v>
      </c>
      <c r="B792" t="s">
        <v>1099</v>
      </c>
      <c r="C792" t="s">
        <v>546</v>
      </c>
      <c r="D792" t="s">
        <v>547</v>
      </c>
      <c r="E792" t="s">
        <v>2743</v>
      </c>
      <c r="F792" t="s">
        <v>6</v>
      </c>
      <c r="G792" s="3">
        <v>43553</v>
      </c>
      <c r="H792" s="2">
        <v>344941</v>
      </c>
      <c r="I792" s="12" t="s">
        <v>838</v>
      </c>
      <c r="J792" s="5">
        <v>1</v>
      </c>
      <c r="K792" s="5">
        <f t="shared" si="53"/>
        <v>0</v>
      </c>
      <c r="L792" s="5">
        <f t="shared" si="51"/>
        <v>0</v>
      </c>
      <c r="M792" s="5">
        <f t="shared" si="52"/>
        <v>0</v>
      </c>
      <c r="N792" s="56" t="str">
        <f t="shared" si="54"/>
        <v>Keller Williams Realty - Waco</v>
      </c>
    </row>
    <row r="793" spans="1:14" ht="13.5" customHeight="1" x14ac:dyDescent="0.2">
      <c r="A793" t="s">
        <v>1939</v>
      </c>
      <c r="B793" t="s">
        <v>1546</v>
      </c>
      <c r="C793" t="s">
        <v>1531</v>
      </c>
      <c r="D793" t="s">
        <v>1707</v>
      </c>
      <c r="E793" t="s">
        <v>2687</v>
      </c>
      <c r="F793" t="s">
        <v>6</v>
      </c>
      <c r="G793" s="3">
        <v>43549</v>
      </c>
      <c r="H793" s="2">
        <v>50000</v>
      </c>
      <c r="I793" s="12" t="s">
        <v>838</v>
      </c>
      <c r="J793" s="5">
        <v>1</v>
      </c>
      <c r="K793" s="5">
        <f t="shared" si="53"/>
        <v>0</v>
      </c>
      <c r="L793" s="5">
        <f t="shared" si="51"/>
        <v>0</v>
      </c>
      <c r="M793" s="5">
        <f t="shared" si="52"/>
        <v>0</v>
      </c>
      <c r="N793" s="56" t="str">
        <f t="shared" si="54"/>
        <v>Alamo Real Estate</v>
      </c>
    </row>
    <row r="794" spans="1:14" ht="13.5" customHeight="1" x14ac:dyDescent="0.2">
      <c r="A794" t="s">
        <v>1939</v>
      </c>
      <c r="B794" t="s">
        <v>1546</v>
      </c>
      <c r="C794" t="s">
        <v>1109</v>
      </c>
      <c r="D794" t="s">
        <v>1842</v>
      </c>
      <c r="E794" t="s">
        <v>2832</v>
      </c>
      <c r="F794" t="s">
        <v>6</v>
      </c>
      <c r="G794" s="3">
        <v>43565</v>
      </c>
      <c r="H794" s="2">
        <v>108500</v>
      </c>
      <c r="I794" s="12">
        <v>20190239</v>
      </c>
      <c r="J794" s="5">
        <v>1</v>
      </c>
      <c r="K794" s="5">
        <f t="shared" si="53"/>
        <v>1</v>
      </c>
      <c r="L794" s="5">
        <f t="shared" si="51"/>
        <v>0</v>
      </c>
      <c r="M794" s="5">
        <f t="shared" si="52"/>
        <v>0</v>
      </c>
      <c r="N794" s="56" t="str">
        <f t="shared" si="54"/>
        <v>Alamo Real Estate</v>
      </c>
    </row>
    <row r="795" spans="1:14" ht="13.5" customHeight="1" x14ac:dyDescent="0.2">
      <c r="A795" t="s">
        <v>1632</v>
      </c>
      <c r="B795" t="s">
        <v>1535</v>
      </c>
      <c r="C795" t="s">
        <v>1679</v>
      </c>
      <c r="D795" t="s">
        <v>1680</v>
      </c>
      <c r="E795" t="s">
        <v>3145</v>
      </c>
      <c r="F795" t="s">
        <v>1249</v>
      </c>
      <c r="G795" s="3">
        <v>43598</v>
      </c>
      <c r="H795" s="2">
        <v>305000</v>
      </c>
      <c r="I795" s="12" t="s">
        <v>838</v>
      </c>
      <c r="J795" s="5">
        <v>1</v>
      </c>
      <c r="K795" s="5">
        <f t="shared" si="53"/>
        <v>0</v>
      </c>
      <c r="L795" s="5">
        <f t="shared" si="51"/>
        <v>0</v>
      </c>
      <c r="M795" s="5">
        <f t="shared" si="52"/>
        <v>0</v>
      </c>
      <c r="N795" s="56" t="str">
        <f t="shared" si="54"/>
        <v>Camille Johnson, REALTORS</v>
      </c>
    </row>
    <row r="796" spans="1:14" ht="13.5" customHeight="1" x14ac:dyDescent="0.2">
      <c r="A796" t="s">
        <v>1632</v>
      </c>
      <c r="B796" t="s">
        <v>1535</v>
      </c>
      <c r="C796" t="s">
        <v>1632</v>
      </c>
      <c r="D796" t="s">
        <v>1535</v>
      </c>
      <c r="E796" t="s">
        <v>2760</v>
      </c>
      <c r="F796" t="s">
        <v>1249</v>
      </c>
      <c r="G796" s="3">
        <v>43556</v>
      </c>
      <c r="H796" s="2">
        <v>267000</v>
      </c>
      <c r="I796" s="12">
        <v>20190334</v>
      </c>
      <c r="J796" s="5">
        <v>1</v>
      </c>
      <c r="K796" s="5">
        <f t="shared" si="53"/>
        <v>1</v>
      </c>
      <c r="L796" s="5">
        <f t="shared" si="51"/>
        <v>1</v>
      </c>
      <c r="M796" s="5">
        <f t="shared" si="52"/>
        <v>1</v>
      </c>
      <c r="N796" s="56" t="str">
        <f t="shared" si="54"/>
        <v>Camille Johnson, REALTORS</v>
      </c>
    </row>
    <row r="797" spans="1:14" ht="13.5" customHeight="1" x14ac:dyDescent="0.2">
      <c r="A797" t="s">
        <v>1632</v>
      </c>
      <c r="B797" t="s">
        <v>1535</v>
      </c>
      <c r="C797" t="s">
        <v>326</v>
      </c>
      <c r="D797" t="s">
        <v>1844</v>
      </c>
      <c r="E797" t="s">
        <v>3070</v>
      </c>
      <c r="F797" t="s">
        <v>1126</v>
      </c>
      <c r="G797" s="3">
        <v>43591</v>
      </c>
      <c r="H797" s="2">
        <v>205000</v>
      </c>
      <c r="I797" s="12" t="s">
        <v>838</v>
      </c>
      <c r="J797" s="5">
        <v>1</v>
      </c>
      <c r="K797" s="5">
        <f t="shared" si="53"/>
        <v>0</v>
      </c>
      <c r="L797" s="5">
        <f t="shared" si="51"/>
        <v>0</v>
      </c>
      <c r="M797" s="5">
        <f t="shared" si="52"/>
        <v>0</v>
      </c>
      <c r="N797" s="56" t="str">
        <f t="shared" si="54"/>
        <v>Camille Johnson, REALTORS</v>
      </c>
    </row>
    <row r="798" spans="1:14" ht="13.5" customHeight="1" x14ac:dyDescent="0.2">
      <c r="A798" t="s">
        <v>1632</v>
      </c>
      <c r="B798" t="s">
        <v>1535</v>
      </c>
      <c r="C798" t="s">
        <v>1401</v>
      </c>
      <c r="D798" t="s">
        <v>1842</v>
      </c>
      <c r="E798" t="s">
        <v>3128</v>
      </c>
      <c r="F798" t="s">
        <v>1249</v>
      </c>
      <c r="G798" s="3">
        <v>43595</v>
      </c>
      <c r="H798" s="2">
        <v>234900</v>
      </c>
      <c r="I798" s="12">
        <v>20190916</v>
      </c>
      <c r="J798" s="5">
        <v>1</v>
      </c>
      <c r="K798" s="5">
        <f t="shared" si="53"/>
        <v>1</v>
      </c>
      <c r="L798" s="5">
        <f t="shared" si="51"/>
        <v>0</v>
      </c>
      <c r="M798" s="5">
        <f t="shared" si="52"/>
        <v>0</v>
      </c>
      <c r="N798" s="56" t="str">
        <f t="shared" si="54"/>
        <v>Camille Johnson, REALTORS</v>
      </c>
    </row>
    <row r="799" spans="1:14" ht="13.5" customHeight="1" x14ac:dyDescent="0.2">
      <c r="A799" t="s">
        <v>1933</v>
      </c>
      <c r="B799" t="s">
        <v>1087</v>
      </c>
      <c r="C799" t="s">
        <v>154</v>
      </c>
      <c r="D799" t="s">
        <v>1099</v>
      </c>
      <c r="E799" t="s">
        <v>2830</v>
      </c>
      <c r="F799" t="s">
        <v>6</v>
      </c>
      <c r="G799" s="3">
        <v>43564</v>
      </c>
      <c r="H799" s="2">
        <v>105000</v>
      </c>
      <c r="I799" s="12">
        <v>20190483</v>
      </c>
      <c r="J799" s="5">
        <v>1</v>
      </c>
      <c r="K799" s="5">
        <f t="shared" si="53"/>
        <v>1</v>
      </c>
      <c r="L799" s="5">
        <f t="shared" si="51"/>
        <v>0</v>
      </c>
      <c r="M799" s="5">
        <f t="shared" si="52"/>
        <v>0</v>
      </c>
      <c r="N799" s="56" t="str">
        <f>IF(B799="",#REF!,B799)</f>
        <v>Texas Premier Realty</v>
      </c>
    </row>
    <row r="800" spans="1:14" ht="13.5" customHeight="1" x14ac:dyDescent="0.2">
      <c r="A800" t="s">
        <v>1933</v>
      </c>
      <c r="B800" t="s">
        <v>1087</v>
      </c>
      <c r="C800" t="s">
        <v>1910</v>
      </c>
      <c r="D800" t="s">
        <v>1842</v>
      </c>
      <c r="E800" t="s">
        <v>3240</v>
      </c>
      <c r="F800" t="s">
        <v>65</v>
      </c>
      <c r="G800" s="3">
        <v>43607</v>
      </c>
      <c r="H800" s="2">
        <v>394000</v>
      </c>
      <c r="I800" s="12">
        <v>20190896</v>
      </c>
      <c r="J800" s="5">
        <v>1</v>
      </c>
      <c r="K800" s="5">
        <f t="shared" si="53"/>
        <v>1</v>
      </c>
      <c r="L800" s="5">
        <f t="shared" si="51"/>
        <v>0</v>
      </c>
      <c r="M800" s="5">
        <f t="shared" si="52"/>
        <v>0</v>
      </c>
      <c r="N800" s="56" t="str">
        <f t="shared" si="54"/>
        <v>Texas Premier Realty</v>
      </c>
    </row>
    <row r="801" spans="1:14" ht="13.5" customHeight="1" x14ac:dyDescent="0.2">
      <c r="A801" t="s">
        <v>879</v>
      </c>
      <c r="B801" t="s">
        <v>0</v>
      </c>
      <c r="C801" t="s">
        <v>1698</v>
      </c>
      <c r="D801" t="s">
        <v>1036</v>
      </c>
      <c r="E801" t="s">
        <v>2731</v>
      </c>
      <c r="F801" t="s">
        <v>6</v>
      </c>
      <c r="G801" s="3">
        <v>43553</v>
      </c>
      <c r="H801" s="2">
        <v>101000</v>
      </c>
      <c r="I801" s="12">
        <v>20190474</v>
      </c>
      <c r="J801" s="5">
        <v>1</v>
      </c>
      <c r="K801" s="5">
        <f t="shared" si="53"/>
        <v>1</v>
      </c>
      <c r="L801" s="5">
        <f t="shared" si="51"/>
        <v>0</v>
      </c>
      <c r="M801" s="5">
        <f t="shared" si="52"/>
        <v>0</v>
      </c>
      <c r="N801" s="56" t="str">
        <f>IF(B801="",#REF!,B801)</f>
        <v>Sunburst Realty</v>
      </c>
    </row>
    <row r="802" spans="1:14" ht="13.5" customHeight="1" x14ac:dyDescent="0.2">
      <c r="A802" t="s">
        <v>879</v>
      </c>
      <c r="B802" t="s">
        <v>0</v>
      </c>
      <c r="C802" t="s">
        <v>1898</v>
      </c>
      <c r="D802" t="s">
        <v>1475</v>
      </c>
      <c r="E802" t="s">
        <v>2771</v>
      </c>
      <c r="F802" t="s">
        <v>6</v>
      </c>
      <c r="G802" s="3">
        <v>43557</v>
      </c>
      <c r="H802" s="2">
        <v>149000</v>
      </c>
      <c r="I802" s="12" t="s">
        <v>838</v>
      </c>
      <c r="J802" s="5">
        <v>1</v>
      </c>
      <c r="K802" s="5">
        <f t="shared" si="53"/>
        <v>0</v>
      </c>
      <c r="L802" s="5">
        <f t="shared" si="51"/>
        <v>0</v>
      </c>
      <c r="M802" s="5">
        <f t="shared" si="52"/>
        <v>0</v>
      </c>
      <c r="N802" s="56" t="str">
        <f>IF(B802="",#REF!,B802)</f>
        <v>Sunburst Realty</v>
      </c>
    </row>
    <row r="803" spans="1:14" ht="13.5" customHeight="1" x14ac:dyDescent="0.2">
      <c r="A803" t="s">
        <v>879</v>
      </c>
      <c r="B803" t="s">
        <v>0</v>
      </c>
      <c r="C803" t="s">
        <v>1041</v>
      </c>
      <c r="D803" t="s">
        <v>1703</v>
      </c>
      <c r="E803" t="s">
        <v>3172</v>
      </c>
      <c r="F803" t="s">
        <v>6</v>
      </c>
      <c r="G803" s="3">
        <v>43600</v>
      </c>
      <c r="H803" s="2">
        <v>230000</v>
      </c>
      <c r="I803" s="12" t="s">
        <v>838</v>
      </c>
      <c r="J803" s="5">
        <v>1</v>
      </c>
      <c r="K803" s="5">
        <f t="shared" si="53"/>
        <v>0</v>
      </c>
      <c r="L803" s="5">
        <f t="shared" si="51"/>
        <v>0</v>
      </c>
      <c r="M803" s="5">
        <f t="shared" si="52"/>
        <v>0</v>
      </c>
      <c r="N803" s="56" t="str">
        <f t="shared" si="54"/>
        <v>Sunburst Realty</v>
      </c>
    </row>
    <row r="804" spans="1:14" ht="13.5" customHeight="1" x14ac:dyDescent="0.2">
      <c r="A804" t="s">
        <v>879</v>
      </c>
      <c r="B804" t="s">
        <v>0</v>
      </c>
      <c r="C804" t="s">
        <v>326</v>
      </c>
      <c r="D804" t="s">
        <v>1844</v>
      </c>
      <c r="E804" t="s">
        <v>3186</v>
      </c>
      <c r="F804" t="s">
        <v>6</v>
      </c>
      <c r="G804" s="3">
        <v>43602</v>
      </c>
      <c r="H804" s="2">
        <v>86000</v>
      </c>
      <c r="I804" s="12" t="s">
        <v>838</v>
      </c>
      <c r="J804" s="5">
        <v>1</v>
      </c>
      <c r="K804" s="5">
        <f t="shared" si="53"/>
        <v>0</v>
      </c>
      <c r="L804" s="5">
        <f t="shared" si="51"/>
        <v>0</v>
      </c>
      <c r="M804" s="5">
        <f t="shared" si="52"/>
        <v>0</v>
      </c>
      <c r="N804" s="56" t="str">
        <f t="shared" si="54"/>
        <v>Sunburst Realty</v>
      </c>
    </row>
    <row r="805" spans="1:14" ht="13.5" customHeight="1" x14ac:dyDescent="0.2">
      <c r="A805" t="s">
        <v>2347</v>
      </c>
      <c r="B805" t="s">
        <v>1043</v>
      </c>
      <c r="C805" t="s">
        <v>1629</v>
      </c>
      <c r="D805" t="s">
        <v>1840</v>
      </c>
      <c r="E805" t="s">
        <v>2411</v>
      </c>
      <c r="F805" t="s">
        <v>6</v>
      </c>
      <c r="G805" s="3">
        <v>43518</v>
      </c>
      <c r="H805" s="2">
        <v>385000</v>
      </c>
      <c r="I805" s="12" t="s">
        <v>838</v>
      </c>
      <c r="J805" s="5">
        <v>1</v>
      </c>
      <c r="K805" s="5">
        <f t="shared" si="53"/>
        <v>0</v>
      </c>
      <c r="L805" s="5">
        <f t="shared" si="51"/>
        <v>0</v>
      </c>
      <c r="M805" s="5">
        <f t="shared" si="52"/>
        <v>0</v>
      </c>
      <c r="N805" s="56" t="str">
        <f t="shared" si="54"/>
        <v>Cory Duncan</v>
      </c>
    </row>
    <row r="806" spans="1:14" ht="13.5" customHeight="1" x14ac:dyDescent="0.2">
      <c r="A806" t="s">
        <v>2347</v>
      </c>
      <c r="B806" t="s">
        <v>1043</v>
      </c>
      <c r="C806" t="s">
        <v>842</v>
      </c>
      <c r="D806" t="s">
        <v>1940</v>
      </c>
      <c r="E806" t="s">
        <v>2348</v>
      </c>
      <c r="F806" t="s">
        <v>6</v>
      </c>
      <c r="G806" s="3">
        <v>43508</v>
      </c>
      <c r="H806" s="2">
        <v>150000</v>
      </c>
      <c r="I806" s="12">
        <v>20190108</v>
      </c>
      <c r="J806" s="5">
        <v>1</v>
      </c>
      <c r="K806" s="5">
        <f t="shared" si="53"/>
        <v>1</v>
      </c>
      <c r="L806" s="5">
        <f t="shared" si="51"/>
        <v>0</v>
      </c>
      <c r="M806" s="5">
        <f t="shared" si="52"/>
        <v>0</v>
      </c>
      <c r="N806" s="56" t="str">
        <f t="shared" si="54"/>
        <v>Cory Duncan</v>
      </c>
    </row>
    <row r="807" spans="1:14" ht="13.5" customHeight="1" x14ac:dyDescent="0.2">
      <c r="A807" t="s">
        <v>3074</v>
      </c>
      <c r="B807" t="s">
        <v>1842</v>
      </c>
      <c r="C807" t="s">
        <v>1712</v>
      </c>
      <c r="D807" t="s">
        <v>1734</v>
      </c>
      <c r="E807" t="s">
        <v>3075</v>
      </c>
      <c r="F807" t="s">
        <v>1249</v>
      </c>
      <c r="G807" s="3">
        <v>43591</v>
      </c>
      <c r="H807" s="2">
        <v>232000</v>
      </c>
      <c r="I807" s="12">
        <v>20190698</v>
      </c>
      <c r="J807" s="5">
        <v>1</v>
      </c>
      <c r="K807" s="5">
        <f t="shared" si="53"/>
        <v>1</v>
      </c>
      <c r="L807" s="5">
        <f t="shared" si="51"/>
        <v>0</v>
      </c>
      <c r="M807" s="5">
        <f t="shared" si="52"/>
        <v>0</v>
      </c>
      <c r="N807" s="56" t="str">
        <f t="shared" si="54"/>
        <v>Coldwell Banker Apex, REALTORS</v>
      </c>
    </row>
    <row r="808" spans="1:14" ht="13.5" customHeight="1" x14ac:dyDescent="0.2">
      <c r="A808" t="s">
        <v>3074</v>
      </c>
      <c r="B808" t="s">
        <v>1842</v>
      </c>
      <c r="C808" t="s">
        <v>2066</v>
      </c>
      <c r="D808" t="s">
        <v>1842</v>
      </c>
      <c r="E808" t="s">
        <v>3338</v>
      </c>
      <c r="F808" t="s">
        <v>730</v>
      </c>
      <c r="G808" s="3">
        <v>43616</v>
      </c>
      <c r="H808" s="2">
        <v>118000</v>
      </c>
      <c r="I808" s="12">
        <v>20190952</v>
      </c>
      <c r="J808" s="5">
        <v>1</v>
      </c>
      <c r="K808" s="5">
        <f t="shared" si="53"/>
        <v>1</v>
      </c>
      <c r="L808" s="5">
        <f t="shared" si="51"/>
        <v>0</v>
      </c>
      <c r="M808" s="5">
        <f t="shared" si="52"/>
        <v>0</v>
      </c>
      <c r="N808" s="56" t="str">
        <f t="shared" si="54"/>
        <v>Coldwell Banker Apex, REALTORS</v>
      </c>
    </row>
    <row r="809" spans="1:14" ht="13.5" customHeight="1" x14ac:dyDescent="0.2">
      <c r="A809" t="s">
        <v>3074</v>
      </c>
      <c r="B809" t="s">
        <v>1842</v>
      </c>
      <c r="C809" t="s">
        <v>1919</v>
      </c>
      <c r="D809" t="s">
        <v>1842</v>
      </c>
      <c r="E809" t="s">
        <v>3351</v>
      </c>
      <c r="F809" t="s">
        <v>6</v>
      </c>
      <c r="G809" s="3">
        <v>43616</v>
      </c>
      <c r="H809" s="2">
        <v>127000</v>
      </c>
      <c r="I809" s="12" t="s">
        <v>838</v>
      </c>
      <c r="J809" s="5">
        <v>1</v>
      </c>
      <c r="K809" s="5">
        <f t="shared" si="53"/>
        <v>0</v>
      </c>
      <c r="L809" s="5">
        <f t="shared" si="51"/>
        <v>0</v>
      </c>
      <c r="M809" s="5">
        <f t="shared" si="52"/>
        <v>0</v>
      </c>
      <c r="N809" s="56" t="str">
        <f t="shared" si="54"/>
        <v>Coldwell Banker Apex, REALTORS</v>
      </c>
    </row>
    <row r="810" spans="1:14" ht="13.5" customHeight="1" x14ac:dyDescent="0.2">
      <c r="A810" t="s">
        <v>1872</v>
      </c>
      <c r="B810" t="s">
        <v>1843</v>
      </c>
      <c r="C810" t="s">
        <v>574</v>
      </c>
      <c r="D810" t="s">
        <v>1535</v>
      </c>
      <c r="E810" t="s">
        <v>2906</v>
      </c>
      <c r="F810" t="s">
        <v>6</v>
      </c>
      <c r="G810" s="3">
        <v>43573</v>
      </c>
      <c r="H810" s="2">
        <v>285000</v>
      </c>
      <c r="I810" s="12" t="s">
        <v>838</v>
      </c>
      <c r="J810" s="5">
        <v>1</v>
      </c>
      <c r="K810" s="5">
        <f t="shared" si="53"/>
        <v>0</v>
      </c>
      <c r="L810" s="5">
        <f t="shared" si="51"/>
        <v>0</v>
      </c>
      <c r="M810" s="5">
        <f t="shared" si="52"/>
        <v>0</v>
      </c>
      <c r="N810" s="56" t="str">
        <f t="shared" si="54"/>
        <v>Synergy, Realtors</v>
      </c>
    </row>
    <row r="811" spans="1:14" ht="13.5" customHeight="1" x14ac:dyDescent="0.2">
      <c r="A811" t="s">
        <v>1872</v>
      </c>
      <c r="B811" t="s">
        <v>1843</v>
      </c>
      <c r="C811" t="s">
        <v>1855</v>
      </c>
      <c r="D811" t="s">
        <v>1854</v>
      </c>
      <c r="E811" t="s">
        <v>3247</v>
      </c>
      <c r="F811" t="s">
        <v>216</v>
      </c>
      <c r="G811" s="3">
        <v>43608</v>
      </c>
      <c r="H811" s="2">
        <v>281000</v>
      </c>
      <c r="I811" s="12" t="s">
        <v>838</v>
      </c>
      <c r="J811" s="5">
        <v>1</v>
      </c>
      <c r="K811" s="5">
        <f t="shared" si="53"/>
        <v>0</v>
      </c>
      <c r="L811" s="5">
        <f t="shared" si="51"/>
        <v>0</v>
      </c>
      <c r="M811" s="5">
        <f t="shared" si="52"/>
        <v>0</v>
      </c>
      <c r="N811" s="56" t="str">
        <f t="shared" si="54"/>
        <v>Synergy, Realtors</v>
      </c>
    </row>
    <row r="812" spans="1:14" ht="13.5" customHeight="1" x14ac:dyDescent="0.2">
      <c r="A812" t="s">
        <v>1872</v>
      </c>
      <c r="B812" t="s">
        <v>1843</v>
      </c>
      <c r="C812" t="s">
        <v>202</v>
      </c>
      <c r="D812" t="s">
        <v>1840</v>
      </c>
      <c r="E812" t="s">
        <v>3138</v>
      </c>
      <c r="F812" t="s">
        <v>6</v>
      </c>
      <c r="G812" s="3">
        <v>43595</v>
      </c>
      <c r="H812" s="2">
        <v>300000</v>
      </c>
      <c r="I812" s="12" t="s">
        <v>838</v>
      </c>
      <c r="J812" s="5">
        <v>1</v>
      </c>
      <c r="K812" s="5">
        <f t="shared" si="53"/>
        <v>0</v>
      </c>
      <c r="L812" s="5">
        <f t="shared" si="51"/>
        <v>0</v>
      </c>
      <c r="M812" s="5">
        <f t="shared" si="52"/>
        <v>0</v>
      </c>
      <c r="N812" s="56" t="str">
        <f t="shared" si="54"/>
        <v>Synergy, Realtors</v>
      </c>
    </row>
    <row r="813" spans="1:14" ht="13.5" customHeight="1" x14ac:dyDescent="0.2">
      <c r="A813" t="s">
        <v>1872</v>
      </c>
      <c r="B813" t="s">
        <v>1843</v>
      </c>
      <c r="C813" t="s">
        <v>1872</v>
      </c>
      <c r="D813" t="s">
        <v>1843</v>
      </c>
      <c r="E813" t="s">
        <v>2114</v>
      </c>
      <c r="F813" t="s">
        <v>1249</v>
      </c>
      <c r="G813" s="3">
        <v>43469</v>
      </c>
      <c r="H813" s="2">
        <v>260000</v>
      </c>
      <c r="I813" s="12">
        <v>20182789</v>
      </c>
      <c r="J813" s="5">
        <v>1</v>
      </c>
      <c r="K813" s="5">
        <f t="shared" si="53"/>
        <v>1</v>
      </c>
      <c r="L813" s="5">
        <f t="shared" si="51"/>
        <v>1</v>
      </c>
      <c r="M813" s="5">
        <f t="shared" si="52"/>
        <v>1</v>
      </c>
      <c r="N813" s="56" t="str">
        <f t="shared" si="54"/>
        <v>Synergy, Realtors</v>
      </c>
    </row>
    <row r="814" spans="1:14" ht="13.5" customHeight="1" x14ac:dyDescent="0.2">
      <c r="A814" t="s">
        <v>1872</v>
      </c>
      <c r="B814" t="s">
        <v>1843</v>
      </c>
      <c r="C814" t="s">
        <v>1872</v>
      </c>
      <c r="D814" t="s">
        <v>1843</v>
      </c>
      <c r="E814" t="s">
        <v>2224</v>
      </c>
      <c r="F814" t="s">
        <v>123</v>
      </c>
      <c r="G814" s="3">
        <v>43490</v>
      </c>
      <c r="H814" s="2">
        <v>405000</v>
      </c>
      <c r="I814" s="12" t="s">
        <v>838</v>
      </c>
      <c r="J814" s="5">
        <v>1</v>
      </c>
      <c r="K814" s="5">
        <f t="shared" si="53"/>
        <v>0</v>
      </c>
      <c r="L814" s="5">
        <f t="shared" si="51"/>
        <v>1</v>
      </c>
      <c r="M814" s="5">
        <f t="shared" si="52"/>
        <v>0</v>
      </c>
      <c r="N814" s="56" t="str">
        <f t="shared" si="54"/>
        <v>Synergy, Realtors</v>
      </c>
    </row>
    <row r="815" spans="1:14" ht="13.5" customHeight="1" x14ac:dyDescent="0.2">
      <c r="A815" t="s">
        <v>1872</v>
      </c>
      <c r="B815" t="s">
        <v>1843</v>
      </c>
      <c r="C815" t="s">
        <v>1872</v>
      </c>
      <c r="D815" t="s">
        <v>1843</v>
      </c>
      <c r="E815" t="s">
        <v>2245</v>
      </c>
      <c r="F815" t="s">
        <v>534</v>
      </c>
      <c r="G815" s="3">
        <v>43495</v>
      </c>
      <c r="H815" s="2">
        <v>442000</v>
      </c>
      <c r="I815" s="12" t="s">
        <v>838</v>
      </c>
      <c r="J815" s="5">
        <v>1</v>
      </c>
      <c r="K815" s="5">
        <f t="shared" si="53"/>
        <v>0</v>
      </c>
      <c r="L815" s="5">
        <f t="shared" si="51"/>
        <v>1</v>
      </c>
      <c r="M815" s="5">
        <f t="shared" si="52"/>
        <v>0</v>
      </c>
      <c r="N815" s="56" t="str">
        <f>IF(B815="",#REF!,B815)</f>
        <v>Synergy, Realtors</v>
      </c>
    </row>
    <row r="816" spans="1:14" ht="13.5" customHeight="1" x14ac:dyDescent="0.2">
      <c r="A816" t="s">
        <v>1872</v>
      </c>
      <c r="B816" t="s">
        <v>1843</v>
      </c>
      <c r="C816" t="s">
        <v>1872</v>
      </c>
      <c r="D816" t="s">
        <v>1843</v>
      </c>
      <c r="E816" t="s">
        <v>2543</v>
      </c>
      <c r="F816" t="s">
        <v>6</v>
      </c>
      <c r="G816" s="3">
        <v>43532</v>
      </c>
      <c r="H816" s="2">
        <v>192000</v>
      </c>
      <c r="I816" s="12" t="s">
        <v>838</v>
      </c>
      <c r="J816" s="5">
        <v>1</v>
      </c>
      <c r="K816" s="5">
        <f t="shared" si="53"/>
        <v>0</v>
      </c>
      <c r="L816" s="5">
        <f t="shared" si="51"/>
        <v>1</v>
      </c>
      <c r="M816" s="5">
        <f t="shared" si="52"/>
        <v>0</v>
      </c>
      <c r="N816" s="56" t="str">
        <f t="shared" si="54"/>
        <v>Synergy, Realtors</v>
      </c>
    </row>
    <row r="817" spans="1:14" ht="13.5" customHeight="1" x14ac:dyDescent="0.2">
      <c r="A817" t="s">
        <v>1872</v>
      </c>
      <c r="B817" t="s">
        <v>1843</v>
      </c>
      <c r="C817" t="s">
        <v>1872</v>
      </c>
      <c r="D817" t="s">
        <v>1843</v>
      </c>
      <c r="E817" t="s">
        <v>2813</v>
      </c>
      <c r="F817" t="s">
        <v>6</v>
      </c>
      <c r="G817" s="3">
        <v>43563</v>
      </c>
      <c r="H817" s="2">
        <v>235000</v>
      </c>
      <c r="I817" s="12" t="s">
        <v>838</v>
      </c>
      <c r="J817" s="5">
        <v>1</v>
      </c>
      <c r="K817" s="5">
        <f t="shared" si="53"/>
        <v>0</v>
      </c>
      <c r="L817" s="5">
        <f t="shared" si="51"/>
        <v>1</v>
      </c>
      <c r="M817" s="5">
        <f t="shared" si="52"/>
        <v>0</v>
      </c>
      <c r="N817" s="56" t="str">
        <f t="shared" si="54"/>
        <v>Synergy, Realtors</v>
      </c>
    </row>
    <row r="818" spans="1:14" ht="13.5" customHeight="1" x14ac:dyDescent="0.2">
      <c r="A818" t="s">
        <v>1872</v>
      </c>
      <c r="B818" t="s">
        <v>1843</v>
      </c>
      <c r="C818" t="s">
        <v>1872</v>
      </c>
      <c r="D818" t="s">
        <v>1843</v>
      </c>
      <c r="E818" t="s">
        <v>2925</v>
      </c>
      <c r="F818" t="s">
        <v>6</v>
      </c>
      <c r="G818" s="3">
        <v>43577</v>
      </c>
      <c r="H818" s="2">
        <v>210000</v>
      </c>
      <c r="I818" s="12" t="s">
        <v>838</v>
      </c>
      <c r="J818" s="5">
        <v>1</v>
      </c>
      <c r="K818" s="5">
        <f t="shared" si="53"/>
        <v>0</v>
      </c>
      <c r="L818" s="5">
        <f t="shared" si="51"/>
        <v>1</v>
      </c>
      <c r="M818" s="5">
        <f t="shared" si="52"/>
        <v>0</v>
      </c>
      <c r="N818" s="56" t="str">
        <f t="shared" si="54"/>
        <v>Synergy, Realtors</v>
      </c>
    </row>
    <row r="819" spans="1:14" ht="13.5" customHeight="1" x14ac:dyDescent="0.2">
      <c r="A819" t="s">
        <v>1872</v>
      </c>
      <c r="B819" t="s">
        <v>1843</v>
      </c>
      <c r="C819" t="s">
        <v>1872</v>
      </c>
      <c r="D819" t="s">
        <v>1843</v>
      </c>
      <c r="E819" t="s">
        <v>2976</v>
      </c>
      <c r="F819" t="s">
        <v>7</v>
      </c>
      <c r="G819" s="3">
        <v>43581</v>
      </c>
      <c r="H819" s="2">
        <v>1370000</v>
      </c>
      <c r="I819" s="12">
        <v>20190652</v>
      </c>
      <c r="J819" s="5">
        <v>1</v>
      </c>
      <c r="K819" s="5">
        <f t="shared" si="53"/>
        <v>1</v>
      </c>
      <c r="L819" s="5">
        <f t="shared" si="51"/>
        <v>1</v>
      </c>
      <c r="M819" s="5">
        <f t="shared" si="52"/>
        <v>1</v>
      </c>
      <c r="N819" s="56" t="str">
        <f t="shared" si="54"/>
        <v>Synergy, Realtors</v>
      </c>
    </row>
    <row r="820" spans="1:14" ht="13.5" customHeight="1" x14ac:dyDescent="0.2">
      <c r="A820" t="s">
        <v>2079</v>
      </c>
      <c r="B820" t="s">
        <v>1907</v>
      </c>
      <c r="C820" t="s">
        <v>201</v>
      </c>
      <c r="D820" t="s">
        <v>1907</v>
      </c>
      <c r="E820" t="s">
        <v>2518</v>
      </c>
      <c r="F820" t="s">
        <v>6</v>
      </c>
      <c r="G820" s="3">
        <v>43529</v>
      </c>
      <c r="H820" s="2">
        <v>65000</v>
      </c>
      <c r="I820" s="12" t="s">
        <v>838</v>
      </c>
      <c r="J820" s="5">
        <v>1</v>
      </c>
      <c r="K820" s="5">
        <f t="shared" si="53"/>
        <v>0</v>
      </c>
      <c r="L820" s="5">
        <f t="shared" si="51"/>
        <v>0</v>
      </c>
      <c r="M820" s="5">
        <f t="shared" si="52"/>
        <v>0</v>
      </c>
      <c r="N820" s="56" t="str">
        <f t="shared" si="54"/>
        <v>CIF Real Estate Services, Inc.</v>
      </c>
    </row>
    <row r="821" spans="1:14" ht="13.5" customHeight="1" x14ac:dyDescent="0.2">
      <c r="A821" t="s">
        <v>2079</v>
      </c>
      <c r="B821" t="s">
        <v>1907</v>
      </c>
      <c r="C821" t="s">
        <v>335</v>
      </c>
      <c r="D821" t="s">
        <v>1258</v>
      </c>
      <c r="E821" t="s">
        <v>2257</v>
      </c>
      <c r="F821" t="s">
        <v>11</v>
      </c>
      <c r="G821" s="3">
        <v>43496</v>
      </c>
      <c r="H821" s="2">
        <v>64000</v>
      </c>
      <c r="I821" s="12" t="s">
        <v>838</v>
      </c>
      <c r="J821" s="5">
        <v>1</v>
      </c>
      <c r="K821" s="5">
        <f t="shared" si="53"/>
        <v>0</v>
      </c>
      <c r="L821" s="5">
        <f t="shared" si="51"/>
        <v>0</v>
      </c>
      <c r="M821" s="5">
        <f t="shared" si="52"/>
        <v>0</v>
      </c>
      <c r="N821" s="56" t="str">
        <f t="shared" si="54"/>
        <v>CIF Real Estate Services, Inc.</v>
      </c>
    </row>
    <row r="822" spans="1:14" ht="13.5" customHeight="1" x14ac:dyDescent="0.2">
      <c r="A822" t="s">
        <v>2079</v>
      </c>
      <c r="B822" t="s">
        <v>1907</v>
      </c>
      <c r="C822" t="s">
        <v>335</v>
      </c>
      <c r="D822" t="s">
        <v>1258</v>
      </c>
      <c r="E822" t="s">
        <v>2449</v>
      </c>
      <c r="F822" t="s">
        <v>11</v>
      </c>
      <c r="G822" s="3">
        <v>43523</v>
      </c>
      <c r="H822" s="2">
        <v>28000</v>
      </c>
      <c r="I822" s="12" t="s">
        <v>838</v>
      </c>
      <c r="J822" s="5">
        <v>1</v>
      </c>
      <c r="K822" s="5">
        <f t="shared" si="53"/>
        <v>0</v>
      </c>
      <c r="L822" s="5">
        <f t="shared" si="51"/>
        <v>0</v>
      </c>
      <c r="M822" s="5">
        <f t="shared" si="52"/>
        <v>0</v>
      </c>
      <c r="N822" s="56" t="str">
        <f>IF(B822="",#REF!,B822)</f>
        <v>CIF Real Estate Services, Inc.</v>
      </c>
    </row>
    <row r="823" spans="1:14" ht="13.5" customHeight="1" x14ac:dyDescent="0.2">
      <c r="A823" t="s">
        <v>2064</v>
      </c>
      <c r="B823" t="s">
        <v>1099</v>
      </c>
      <c r="C823" t="s">
        <v>1222</v>
      </c>
      <c r="D823" t="s">
        <v>1099</v>
      </c>
      <c r="E823" t="s">
        <v>3155</v>
      </c>
      <c r="F823" t="s">
        <v>11</v>
      </c>
      <c r="G823" s="3">
        <v>43598</v>
      </c>
      <c r="H823" s="2">
        <v>146000</v>
      </c>
      <c r="I823" s="12" t="s">
        <v>838</v>
      </c>
      <c r="J823" s="5">
        <v>1</v>
      </c>
      <c r="K823" s="5">
        <f t="shared" si="53"/>
        <v>0</v>
      </c>
      <c r="L823" s="5">
        <f t="shared" si="51"/>
        <v>0</v>
      </c>
      <c r="M823" s="5">
        <f t="shared" si="52"/>
        <v>0</v>
      </c>
      <c r="N823" s="56" t="str">
        <f>IF(B823="",#REF!,B823)</f>
        <v>Keller Williams Realty - Waco</v>
      </c>
    </row>
    <row r="824" spans="1:14" ht="13.5" customHeight="1" x14ac:dyDescent="0.2">
      <c r="A824" t="s">
        <v>1741</v>
      </c>
      <c r="B824" t="s">
        <v>1099</v>
      </c>
      <c r="C824" t="s">
        <v>1234</v>
      </c>
      <c r="D824" t="s">
        <v>1036</v>
      </c>
      <c r="E824" t="s">
        <v>2217</v>
      </c>
      <c r="F824" t="s">
        <v>6</v>
      </c>
      <c r="G824" s="3">
        <v>43490</v>
      </c>
      <c r="H824" s="2">
        <v>43750</v>
      </c>
      <c r="I824" s="12" t="s">
        <v>838</v>
      </c>
      <c r="J824" s="5">
        <v>1</v>
      </c>
      <c r="K824" s="5">
        <f t="shared" si="53"/>
        <v>0</v>
      </c>
      <c r="L824" s="5">
        <f t="shared" si="51"/>
        <v>0</v>
      </c>
      <c r="M824" s="5">
        <f t="shared" si="52"/>
        <v>0</v>
      </c>
      <c r="N824" s="56" t="str">
        <f t="shared" si="54"/>
        <v>Keller Williams Realty - Waco</v>
      </c>
    </row>
    <row r="825" spans="1:14" ht="13.5" customHeight="1" x14ac:dyDescent="0.2">
      <c r="A825" t="s">
        <v>1741</v>
      </c>
      <c r="B825" t="s">
        <v>1099</v>
      </c>
      <c r="C825" t="s">
        <v>1898</v>
      </c>
      <c r="D825" t="s">
        <v>1475</v>
      </c>
      <c r="E825" t="s">
        <v>2891</v>
      </c>
      <c r="F825" t="s">
        <v>6</v>
      </c>
      <c r="G825" s="3">
        <v>43571</v>
      </c>
      <c r="H825" s="2">
        <v>105000</v>
      </c>
      <c r="I825" s="12" t="s">
        <v>838</v>
      </c>
      <c r="J825" s="5">
        <v>1</v>
      </c>
      <c r="K825" s="5">
        <f t="shared" si="53"/>
        <v>0</v>
      </c>
      <c r="L825" s="5">
        <f t="shared" si="51"/>
        <v>0</v>
      </c>
      <c r="M825" s="5">
        <f t="shared" si="52"/>
        <v>0</v>
      </c>
      <c r="N825" s="56" t="str">
        <f t="shared" si="54"/>
        <v>Keller Williams Realty - Waco</v>
      </c>
    </row>
    <row r="826" spans="1:14" ht="13.5" customHeight="1" x14ac:dyDescent="0.2">
      <c r="A826" t="s">
        <v>1741</v>
      </c>
      <c r="B826" t="s">
        <v>1099</v>
      </c>
      <c r="C826" t="s">
        <v>1906</v>
      </c>
      <c r="D826" t="s">
        <v>1099</v>
      </c>
      <c r="E826" t="s">
        <v>2695</v>
      </c>
      <c r="F826" t="s">
        <v>6</v>
      </c>
      <c r="G826" s="3">
        <v>43549</v>
      </c>
      <c r="H826" s="2">
        <v>155000</v>
      </c>
      <c r="I826" s="12" t="s">
        <v>838</v>
      </c>
      <c r="J826" s="5">
        <v>1</v>
      </c>
      <c r="K826" s="5">
        <f t="shared" si="53"/>
        <v>0</v>
      </c>
      <c r="L826" s="5">
        <f t="shared" si="51"/>
        <v>0</v>
      </c>
      <c r="M826" s="5">
        <f t="shared" si="52"/>
        <v>0</v>
      </c>
      <c r="N826" s="56" t="str">
        <f t="shared" si="54"/>
        <v>Keller Williams Realty - Waco</v>
      </c>
    </row>
    <row r="827" spans="1:14" ht="13.5" customHeight="1" x14ac:dyDescent="0.2">
      <c r="A827" t="s">
        <v>1741</v>
      </c>
      <c r="B827" t="s">
        <v>1099</v>
      </c>
      <c r="C827" t="s">
        <v>725</v>
      </c>
      <c r="D827" t="s">
        <v>2086</v>
      </c>
      <c r="E827" t="s">
        <v>3316</v>
      </c>
      <c r="F827" t="s">
        <v>6</v>
      </c>
      <c r="G827" s="3">
        <v>43615</v>
      </c>
      <c r="H827" s="2">
        <v>57250</v>
      </c>
      <c r="I827" s="12" t="s">
        <v>838</v>
      </c>
      <c r="J827" s="5">
        <v>1</v>
      </c>
      <c r="K827" s="5">
        <f t="shared" si="53"/>
        <v>0</v>
      </c>
      <c r="L827" s="5">
        <f t="shared" si="51"/>
        <v>0</v>
      </c>
      <c r="M827" s="5">
        <f t="shared" si="52"/>
        <v>0</v>
      </c>
      <c r="N827" s="56" t="str">
        <f t="shared" si="54"/>
        <v>Keller Williams Realty - Waco</v>
      </c>
    </row>
    <row r="828" spans="1:14" ht="13.5" customHeight="1" x14ac:dyDescent="0.2">
      <c r="A828" t="s">
        <v>1741</v>
      </c>
      <c r="B828" t="s">
        <v>1099</v>
      </c>
      <c r="C828" t="s">
        <v>1390</v>
      </c>
      <c r="D828" t="s">
        <v>1099</v>
      </c>
      <c r="E828" t="s">
        <v>3272</v>
      </c>
      <c r="F828" t="s">
        <v>6</v>
      </c>
      <c r="G828" s="3">
        <v>43609</v>
      </c>
      <c r="H828" s="2">
        <v>125000</v>
      </c>
      <c r="I828" s="12" t="s">
        <v>838</v>
      </c>
      <c r="J828" s="5">
        <v>1</v>
      </c>
      <c r="K828" s="5">
        <f t="shared" si="53"/>
        <v>0</v>
      </c>
      <c r="L828" s="5">
        <f t="shared" si="51"/>
        <v>0</v>
      </c>
      <c r="M828" s="5">
        <f t="shared" si="52"/>
        <v>0</v>
      </c>
      <c r="N828" s="56" t="str">
        <f t="shared" si="54"/>
        <v>Keller Williams Realty - Waco</v>
      </c>
    </row>
    <row r="829" spans="1:14" ht="13.5" customHeight="1" x14ac:dyDescent="0.2">
      <c r="A829" t="s">
        <v>1741</v>
      </c>
      <c r="B829" t="s">
        <v>1099</v>
      </c>
      <c r="C829" t="s">
        <v>1706</v>
      </c>
      <c r="D829" t="s">
        <v>1707</v>
      </c>
      <c r="E829" t="s">
        <v>3208</v>
      </c>
      <c r="F829" t="s">
        <v>6</v>
      </c>
      <c r="G829" s="3">
        <v>43605</v>
      </c>
      <c r="H829" s="2">
        <v>144000</v>
      </c>
      <c r="I829" s="12" t="s">
        <v>838</v>
      </c>
      <c r="J829" s="5">
        <v>1</v>
      </c>
      <c r="K829" s="5">
        <f t="shared" si="53"/>
        <v>0</v>
      </c>
      <c r="L829" s="5">
        <f t="shared" si="51"/>
        <v>0</v>
      </c>
      <c r="M829" s="5">
        <f t="shared" si="52"/>
        <v>0</v>
      </c>
      <c r="N829" s="56" t="str">
        <f t="shared" si="54"/>
        <v>Keller Williams Realty - Waco</v>
      </c>
    </row>
    <row r="830" spans="1:14" ht="13.5" customHeight="1" x14ac:dyDescent="0.2">
      <c r="A830" t="s">
        <v>1942</v>
      </c>
      <c r="B830" t="s">
        <v>1180</v>
      </c>
      <c r="C830" t="s">
        <v>1926</v>
      </c>
      <c r="D830" t="s">
        <v>1535</v>
      </c>
      <c r="E830" t="s">
        <v>3003</v>
      </c>
      <c r="F830" t="s">
        <v>6</v>
      </c>
      <c r="G830" s="3">
        <v>43584</v>
      </c>
      <c r="H830" s="2">
        <v>250000</v>
      </c>
      <c r="I830" s="12" t="s">
        <v>838</v>
      </c>
      <c r="J830" s="5">
        <v>1</v>
      </c>
      <c r="K830" s="5">
        <f t="shared" si="53"/>
        <v>0</v>
      </c>
      <c r="L830" s="5">
        <f t="shared" si="51"/>
        <v>0</v>
      </c>
      <c r="M830" s="5">
        <f t="shared" si="52"/>
        <v>0</v>
      </c>
      <c r="N830" s="56" t="str">
        <f t="shared" si="54"/>
        <v>Greater Waco Realty, Inc.</v>
      </c>
    </row>
    <row r="831" spans="1:14" ht="13.5" customHeight="1" x14ac:dyDescent="0.2">
      <c r="A831" t="s">
        <v>339</v>
      </c>
      <c r="B831" t="s">
        <v>5</v>
      </c>
      <c r="C831" t="s">
        <v>1876</v>
      </c>
      <c r="D831" t="s">
        <v>539</v>
      </c>
      <c r="E831" t="s">
        <v>3325</v>
      </c>
      <c r="F831" t="s">
        <v>216</v>
      </c>
      <c r="G831" s="3">
        <v>43615</v>
      </c>
      <c r="H831" s="2">
        <v>180000</v>
      </c>
      <c r="I831" s="12" t="s">
        <v>838</v>
      </c>
      <c r="J831" s="5">
        <v>1</v>
      </c>
      <c r="K831" s="5">
        <f t="shared" si="53"/>
        <v>0</v>
      </c>
      <c r="L831" s="5">
        <f t="shared" si="51"/>
        <v>0</v>
      </c>
      <c r="M831" s="5">
        <f t="shared" si="52"/>
        <v>0</v>
      </c>
      <c r="N831" s="56" t="str">
        <f t="shared" si="54"/>
        <v>Magnolia Realty</v>
      </c>
    </row>
    <row r="832" spans="1:14" ht="13.5" customHeight="1" x14ac:dyDescent="0.2">
      <c r="A832" t="s">
        <v>2075</v>
      </c>
      <c r="B832" t="s">
        <v>5</v>
      </c>
      <c r="C832" t="s">
        <v>1454</v>
      </c>
      <c r="D832" t="s">
        <v>5</v>
      </c>
      <c r="E832" t="s">
        <v>2097</v>
      </c>
      <c r="F832" t="s">
        <v>6</v>
      </c>
      <c r="G832" s="3">
        <v>43467</v>
      </c>
      <c r="H832" s="2">
        <v>269000</v>
      </c>
      <c r="I832" s="12" t="s">
        <v>838</v>
      </c>
      <c r="J832" s="5">
        <v>1</v>
      </c>
      <c r="K832" s="5">
        <f t="shared" si="53"/>
        <v>0</v>
      </c>
      <c r="L832" s="5">
        <f t="shared" si="51"/>
        <v>0</v>
      </c>
      <c r="M832" s="5">
        <f t="shared" si="52"/>
        <v>0</v>
      </c>
      <c r="N832" s="56" t="str">
        <f t="shared" si="54"/>
        <v>Magnolia Realty</v>
      </c>
    </row>
    <row r="833" spans="1:14" ht="13.5" customHeight="1" x14ac:dyDescent="0.2">
      <c r="A833" t="s">
        <v>2075</v>
      </c>
      <c r="B833" t="s">
        <v>5</v>
      </c>
      <c r="C833" t="s">
        <v>1222</v>
      </c>
      <c r="D833" t="s">
        <v>1099</v>
      </c>
      <c r="E833" t="s">
        <v>3239</v>
      </c>
      <c r="F833" t="s">
        <v>6</v>
      </c>
      <c r="G833" s="3">
        <v>43607</v>
      </c>
      <c r="H833" s="2">
        <v>162000</v>
      </c>
      <c r="I833" s="12">
        <v>20190613</v>
      </c>
      <c r="J833" s="5">
        <v>1</v>
      </c>
      <c r="K833" s="5">
        <f t="shared" si="53"/>
        <v>1</v>
      </c>
      <c r="L833" s="5">
        <f t="shared" si="51"/>
        <v>0</v>
      </c>
      <c r="M833" s="5">
        <f t="shared" si="52"/>
        <v>0</v>
      </c>
      <c r="N833" s="56" t="str">
        <f t="shared" si="54"/>
        <v>Magnolia Realty</v>
      </c>
    </row>
    <row r="834" spans="1:14" ht="13.5" customHeight="1" x14ac:dyDescent="0.2">
      <c r="A834" t="s">
        <v>2075</v>
      </c>
      <c r="B834" t="s">
        <v>5</v>
      </c>
      <c r="C834" t="s">
        <v>2431</v>
      </c>
      <c r="D834" t="s">
        <v>1099</v>
      </c>
      <c r="E834" t="s">
        <v>2432</v>
      </c>
      <c r="F834" t="s">
        <v>216</v>
      </c>
      <c r="G834" s="3">
        <v>43521</v>
      </c>
      <c r="H834" s="2">
        <v>156000</v>
      </c>
      <c r="I834" s="12" t="s">
        <v>838</v>
      </c>
      <c r="J834" s="5">
        <v>1</v>
      </c>
      <c r="K834" s="5">
        <f t="shared" si="53"/>
        <v>0</v>
      </c>
      <c r="L834" s="5">
        <f t="shared" si="51"/>
        <v>0</v>
      </c>
      <c r="M834" s="5">
        <f t="shared" si="52"/>
        <v>0</v>
      </c>
      <c r="N834" s="56" t="str">
        <f>IF(B834="",#REF!,B834)</f>
        <v>Magnolia Realty</v>
      </c>
    </row>
    <row r="835" spans="1:14" ht="13.5" customHeight="1" x14ac:dyDescent="0.2">
      <c r="A835" t="s">
        <v>2075</v>
      </c>
      <c r="B835" t="s">
        <v>5</v>
      </c>
      <c r="C835" t="s">
        <v>1735</v>
      </c>
      <c r="D835" t="s">
        <v>5</v>
      </c>
      <c r="E835" t="s">
        <v>2193</v>
      </c>
      <c r="F835" t="s">
        <v>7</v>
      </c>
      <c r="G835" s="3">
        <v>43486</v>
      </c>
      <c r="H835" s="2">
        <v>274000</v>
      </c>
      <c r="I835" s="12" t="s">
        <v>838</v>
      </c>
      <c r="J835" s="5">
        <v>1</v>
      </c>
      <c r="K835" s="5">
        <f t="shared" si="53"/>
        <v>0</v>
      </c>
      <c r="L835" s="5">
        <f t="shared" si="51"/>
        <v>0</v>
      </c>
      <c r="M835" s="5">
        <f t="shared" si="52"/>
        <v>0</v>
      </c>
      <c r="N835" s="56" t="str">
        <f t="shared" si="54"/>
        <v>Magnolia Realty</v>
      </c>
    </row>
    <row r="836" spans="1:14" ht="13.5" customHeight="1" x14ac:dyDescent="0.2">
      <c r="A836" t="s">
        <v>1874</v>
      </c>
      <c r="B836" t="s">
        <v>1875</v>
      </c>
      <c r="C836" t="s">
        <v>1982</v>
      </c>
      <c r="D836" t="s">
        <v>1983</v>
      </c>
      <c r="E836" t="s">
        <v>2465</v>
      </c>
      <c r="F836" t="s">
        <v>6</v>
      </c>
      <c r="G836" s="3">
        <v>43524</v>
      </c>
      <c r="H836" s="2">
        <v>341900</v>
      </c>
      <c r="I836" s="12">
        <v>20190105</v>
      </c>
      <c r="J836" s="5">
        <v>1</v>
      </c>
      <c r="K836" s="5">
        <f t="shared" si="53"/>
        <v>1</v>
      </c>
      <c r="L836" s="5">
        <f t="shared" ref="L836:L899" si="55">IF(A836=C836,1,0)</f>
        <v>0</v>
      </c>
      <c r="M836" s="5">
        <f t="shared" ref="M836:M899" si="56">+IF(L836=1,IF(K836=1,1,0),0)</f>
        <v>0</v>
      </c>
      <c r="N836" s="56" t="str">
        <f t="shared" si="54"/>
        <v>Helms and Miller, Realtors</v>
      </c>
    </row>
    <row r="837" spans="1:14" ht="13.5" customHeight="1" x14ac:dyDescent="0.2">
      <c r="A837" t="s">
        <v>1981</v>
      </c>
      <c r="B837" t="s">
        <v>2062</v>
      </c>
      <c r="C837" t="s">
        <v>1981</v>
      </c>
      <c r="D837" t="s">
        <v>1959</v>
      </c>
      <c r="E837" t="s">
        <v>2186</v>
      </c>
      <c r="F837" t="s">
        <v>6</v>
      </c>
      <c r="G837" s="3">
        <v>43483</v>
      </c>
      <c r="H837" s="2">
        <v>169900</v>
      </c>
      <c r="I837" s="12">
        <v>20182852</v>
      </c>
      <c r="J837" s="5">
        <v>1</v>
      </c>
      <c r="K837" s="5">
        <f t="shared" ref="K837:K900" si="57">IF(I837="did not close",0,IF(I837="",0,1))</f>
        <v>1</v>
      </c>
      <c r="L837" s="5">
        <f t="shared" si="55"/>
        <v>1</v>
      </c>
      <c r="M837" s="5">
        <f t="shared" si="56"/>
        <v>1</v>
      </c>
      <c r="N837" s="56" t="str">
        <f t="shared" ref="N837:N890" si="58">IF(B837="",B836,B837)</f>
        <v>Keller Williams Realty Greater Northwest</v>
      </c>
    </row>
    <row r="838" spans="1:14" ht="13.5" customHeight="1" x14ac:dyDescent="0.2">
      <c r="A838" t="s">
        <v>1229</v>
      </c>
      <c r="B838" t="s">
        <v>1099</v>
      </c>
      <c r="C838" t="s">
        <v>574</v>
      </c>
      <c r="D838" t="s">
        <v>1535</v>
      </c>
      <c r="E838" t="s">
        <v>2666</v>
      </c>
      <c r="F838" t="s">
        <v>1249</v>
      </c>
      <c r="G838" s="3">
        <v>43546</v>
      </c>
      <c r="H838" s="2">
        <v>167500</v>
      </c>
      <c r="I838" s="12" t="s">
        <v>838</v>
      </c>
      <c r="J838" s="5">
        <v>1</v>
      </c>
      <c r="K838" s="5">
        <f t="shared" si="57"/>
        <v>0</v>
      </c>
      <c r="L838" s="5">
        <f t="shared" si="55"/>
        <v>0</v>
      </c>
      <c r="M838" s="5">
        <f t="shared" si="56"/>
        <v>0</v>
      </c>
      <c r="N838" s="56" t="str">
        <f t="shared" si="58"/>
        <v>Keller Williams Realty - Waco</v>
      </c>
    </row>
    <row r="839" spans="1:14" ht="13.5" customHeight="1" x14ac:dyDescent="0.2">
      <c r="A839" t="s">
        <v>1040</v>
      </c>
      <c r="B839" t="s">
        <v>5</v>
      </c>
      <c r="C839" t="s">
        <v>1389</v>
      </c>
      <c r="D839" t="s">
        <v>1840</v>
      </c>
      <c r="E839" t="s">
        <v>2302</v>
      </c>
      <c r="F839" t="s">
        <v>6</v>
      </c>
      <c r="G839" s="3">
        <v>43500</v>
      </c>
      <c r="H839" s="2">
        <v>101500</v>
      </c>
      <c r="I839" s="12" t="s">
        <v>838</v>
      </c>
      <c r="J839" s="5">
        <v>1</v>
      </c>
      <c r="K839" s="5">
        <f t="shared" si="57"/>
        <v>0</v>
      </c>
      <c r="L839" s="5">
        <f t="shared" si="55"/>
        <v>0</v>
      </c>
      <c r="M839" s="5">
        <f t="shared" si="56"/>
        <v>0</v>
      </c>
      <c r="N839" s="56" t="str">
        <f t="shared" si="58"/>
        <v>Magnolia Realty</v>
      </c>
    </row>
    <row r="840" spans="1:14" ht="13.5" customHeight="1" x14ac:dyDescent="0.2">
      <c r="A840" t="s">
        <v>1040</v>
      </c>
      <c r="B840" t="s">
        <v>5</v>
      </c>
      <c r="C840" t="s">
        <v>1870</v>
      </c>
      <c r="D840" t="s">
        <v>2073</v>
      </c>
      <c r="E840" t="s">
        <v>2752</v>
      </c>
      <c r="F840" t="s">
        <v>215</v>
      </c>
      <c r="G840" s="3">
        <v>43553</v>
      </c>
      <c r="H840" s="2">
        <v>180000</v>
      </c>
      <c r="I840" s="12" t="s">
        <v>838</v>
      </c>
      <c r="J840" s="5">
        <v>1</v>
      </c>
      <c r="K840" s="5">
        <f t="shared" si="57"/>
        <v>0</v>
      </c>
      <c r="L840" s="5">
        <f t="shared" si="55"/>
        <v>0</v>
      </c>
      <c r="M840" s="5">
        <f t="shared" si="56"/>
        <v>0</v>
      </c>
      <c r="N840" s="56" t="str">
        <f t="shared" si="58"/>
        <v>Magnolia Realty</v>
      </c>
    </row>
    <row r="841" spans="1:14" ht="13.5" customHeight="1" x14ac:dyDescent="0.2">
      <c r="A841" t="s">
        <v>1040</v>
      </c>
      <c r="B841" t="s">
        <v>5</v>
      </c>
      <c r="C841" t="s">
        <v>117</v>
      </c>
      <c r="D841" t="s">
        <v>1535</v>
      </c>
      <c r="E841" t="s">
        <v>3057</v>
      </c>
      <c r="F841" t="s">
        <v>425</v>
      </c>
      <c r="G841" s="3">
        <v>43588</v>
      </c>
      <c r="H841" s="2">
        <v>299900</v>
      </c>
      <c r="I841" s="12" t="s">
        <v>838</v>
      </c>
      <c r="J841" s="5">
        <v>1</v>
      </c>
      <c r="K841" s="5">
        <f t="shared" si="57"/>
        <v>0</v>
      </c>
      <c r="L841" s="5">
        <f t="shared" si="55"/>
        <v>0</v>
      </c>
      <c r="M841" s="5">
        <f t="shared" si="56"/>
        <v>0</v>
      </c>
      <c r="N841" s="56" t="str">
        <f t="shared" si="58"/>
        <v>Magnolia Realty</v>
      </c>
    </row>
    <row r="842" spans="1:14" ht="13.5" customHeight="1" x14ac:dyDescent="0.2">
      <c r="A842" t="s">
        <v>1040</v>
      </c>
      <c r="B842" t="s">
        <v>5</v>
      </c>
      <c r="C842" t="s">
        <v>1539</v>
      </c>
      <c r="D842" t="s">
        <v>1258</v>
      </c>
      <c r="E842" t="s">
        <v>3019</v>
      </c>
      <c r="F842" t="s">
        <v>6</v>
      </c>
      <c r="G842" s="3">
        <v>43585</v>
      </c>
      <c r="H842" s="2">
        <v>65000</v>
      </c>
      <c r="I842" s="12" t="s">
        <v>838</v>
      </c>
      <c r="J842" s="5">
        <v>1</v>
      </c>
      <c r="K842" s="5">
        <f t="shared" si="57"/>
        <v>0</v>
      </c>
      <c r="L842" s="5">
        <f t="shared" si="55"/>
        <v>0</v>
      </c>
      <c r="M842" s="5">
        <f t="shared" si="56"/>
        <v>0</v>
      </c>
      <c r="N842" s="56" t="str">
        <f>IF(B842="",#REF!,B842)</f>
        <v>Magnolia Realty</v>
      </c>
    </row>
    <row r="843" spans="1:14" ht="13.5" customHeight="1" x14ac:dyDescent="0.2">
      <c r="A843" t="s">
        <v>1040</v>
      </c>
      <c r="B843" t="s">
        <v>5</v>
      </c>
      <c r="C843" t="s">
        <v>407</v>
      </c>
      <c r="D843" t="s">
        <v>1180</v>
      </c>
      <c r="E843" t="s">
        <v>2318</v>
      </c>
      <c r="F843" t="s">
        <v>216</v>
      </c>
      <c r="G843" s="3">
        <v>43503</v>
      </c>
      <c r="H843" s="2">
        <v>362500</v>
      </c>
      <c r="I843" s="12">
        <v>20182884</v>
      </c>
      <c r="J843" s="5">
        <v>1</v>
      </c>
      <c r="K843" s="5">
        <f t="shared" si="57"/>
        <v>1</v>
      </c>
      <c r="L843" s="5">
        <f t="shared" si="55"/>
        <v>0</v>
      </c>
      <c r="M843" s="5">
        <f t="shared" si="56"/>
        <v>0</v>
      </c>
      <c r="N843" s="56" t="str">
        <f t="shared" si="58"/>
        <v>Magnolia Realty</v>
      </c>
    </row>
    <row r="844" spans="1:14" ht="13.5" customHeight="1" x14ac:dyDescent="0.2">
      <c r="A844" t="s">
        <v>1040</v>
      </c>
      <c r="B844" t="s">
        <v>5</v>
      </c>
      <c r="C844" t="s">
        <v>1872</v>
      </c>
      <c r="D844" t="s">
        <v>1843</v>
      </c>
      <c r="E844" t="s">
        <v>2264</v>
      </c>
      <c r="F844" t="s">
        <v>216</v>
      </c>
      <c r="G844" s="3">
        <v>43496</v>
      </c>
      <c r="H844" s="2">
        <v>192000</v>
      </c>
      <c r="I844" s="12" t="s">
        <v>838</v>
      </c>
      <c r="J844" s="5">
        <v>1</v>
      </c>
      <c r="K844" s="5">
        <f t="shared" si="57"/>
        <v>0</v>
      </c>
      <c r="L844" s="5">
        <f t="shared" si="55"/>
        <v>0</v>
      </c>
      <c r="M844" s="5">
        <f t="shared" si="56"/>
        <v>0</v>
      </c>
      <c r="N844" s="56" t="str">
        <f t="shared" si="58"/>
        <v>Magnolia Realty</v>
      </c>
    </row>
    <row r="845" spans="1:14" ht="13.5" customHeight="1" x14ac:dyDescent="0.2">
      <c r="A845" t="s">
        <v>1040</v>
      </c>
      <c r="B845" t="s">
        <v>5</v>
      </c>
      <c r="C845" t="s">
        <v>326</v>
      </c>
      <c r="D845" t="s">
        <v>1844</v>
      </c>
      <c r="E845" t="s">
        <v>3330</v>
      </c>
      <c r="F845" t="s">
        <v>1249</v>
      </c>
      <c r="G845" s="3">
        <v>43615</v>
      </c>
      <c r="H845" s="2">
        <v>220000</v>
      </c>
      <c r="I845" s="12" t="s">
        <v>838</v>
      </c>
      <c r="J845" s="5">
        <v>1</v>
      </c>
      <c r="K845" s="5">
        <f t="shared" si="57"/>
        <v>0</v>
      </c>
      <c r="L845" s="5">
        <f t="shared" si="55"/>
        <v>0</v>
      </c>
      <c r="M845" s="5">
        <f t="shared" si="56"/>
        <v>0</v>
      </c>
      <c r="N845" s="56" t="str">
        <f t="shared" si="58"/>
        <v>Magnolia Realty</v>
      </c>
    </row>
    <row r="846" spans="1:14" ht="13.5" customHeight="1" x14ac:dyDescent="0.2">
      <c r="A846" t="s">
        <v>1040</v>
      </c>
      <c r="B846" t="s">
        <v>5</v>
      </c>
      <c r="C846" t="s">
        <v>1879</v>
      </c>
      <c r="D846" t="s">
        <v>1258</v>
      </c>
      <c r="E846" t="s">
        <v>2238</v>
      </c>
      <c r="F846" t="s">
        <v>6</v>
      </c>
      <c r="G846" s="3">
        <v>43495</v>
      </c>
      <c r="H846" s="2">
        <v>73000</v>
      </c>
      <c r="I846" s="12" t="s">
        <v>838</v>
      </c>
      <c r="J846" s="5">
        <v>1</v>
      </c>
      <c r="K846" s="5">
        <f t="shared" si="57"/>
        <v>0</v>
      </c>
      <c r="L846" s="5">
        <f t="shared" si="55"/>
        <v>0</v>
      </c>
      <c r="M846" s="5">
        <f t="shared" si="56"/>
        <v>0</v>
      </c>
      <c r="N846" s="56" t="str">
        <f t="shared" si="58"/>
        <v>Magnolia Realty</v>
      </c>
    </row>
    <row r="847" spans="1:14" ht="13.5" customHeight="1" x14ac:dyDescent="0.2">
      <c r="A847" t="s">
        <v>1040</v>
      </c>
      <c r="B847" t="s">
        <v>5</v>
      </c>
      <c r="C847" t="s">
        <v>25</v>
      </c>
      <c r="D847" t="s">
        <v>1840</v>
      </c>
      <c r="E847" t="s">
        <v>2852</v>
      </c>
      <c r="F847" t="s">
        <v>6</v>
      </c>
      <c r="G847" s="3">
        <v>43567</v>
      </c>
      <c r="H847" s="2">
        <v>74600</v>
      </c>
      <c r="I847" s="12" t="s">
        <v>838</v>
      </c>
      <c r="J847" s="5">
        <v>1</v>
      </c>
      <c r="K847" s="5">
        <f t="shared" si="57"/>
        <v>0</v>
      </c>
      <c r="L847" s="5">
        <f t="shared" si="55"/>
        <v>0</v>
      </c>
      <c r="M847" s="5">
        <f t="shared" si="56"/>
        <v>0</v>
      </c>
      <c r="N847" s="56" t="str">
        <f t="shared" si="58"/>
        <v>Magnolia Realty</v>
      </c>
    </row>
    <row r="848" spans="1:14" ht="13.5" customHeight="1" x14ac:dyDescent="0.2">
      <c r="A848" t="s">
        <v>322</v>
      </c>
      <c r="B848" t="s">
        <v>1840</v>
      </c>
      <c r="C848" t="s">
        <v>990</v>
      </c>
      <c r="D848" t="s">
        <v>1087</v>
      </c>
      <c r="E848" t="s">
        <v>3162</v>
      </c>
      <c r="F848" t="s">
        <v>123</v>
      </c>
      <c r="G848" s="3">
        <v>43599</v>
      </c>
      <c r="H848" s="2">
        <v>211000</v>
      </c>
      <c r="I848" s="12">
        <v>20190769</v>
      </c>
      <c r="J848" s="5">
        <v>1</v>
      </c>
      <c r="K848" s="5">
        <f t="shared" si="57"/>
        <v>1</v>
      </c>
      <c r="L848" s="5">
        <f t="shared" si="55"/>
        <v>0</v>
      </c>
      <c r="M848" s="5">
        <f t="shared" si="56"/>
        <v>0</v>
      </c>
      <c r="N848" s="56" t="str">
        <f>IF(B848="",#REF!,B848)</f>
        <v>Kelly, Realtors</v>
      </c>
    </row>
    <row r="849" spans="1:14" ht="13.5" customHeight="1" x14ac:dyDescent="0.2">
      <c r="A849" t="s">
        <v>1287</v>
      </c>
      <c r="B849" t="s">
        <v>916</v>
      </c>
      <c r="C849" t="s">
        <v>16</v>
      </c>
      <c r="D849" t="s">
        <v>916</v>
      </c>
      <c r="E849" t="s">
        <v>2992</v>
      </c>
      <c r="F849" t="s">
        <v>6</v>
      </c>
      <c r="G849" s="3">
        <v>43584</v>
      </c>
      <c r="H849" s="2">
        <v>267000</v>
      </c>
      <c r="I849" s="12" t="s">
        <v>838</v>
      </c>
      <c r="J849" s="5">
        <v>1</v>
      </c>
      <c r="K849" s="5">
        <f t="shared" si="57"/>
        <v>0</v>
      </c>
      <c r="L849" s="5">
        <f t="shared" si="55"/>
        <v>0</v>
      </c>
      <c r="M849" s="5">
        <f t="shared" si="56"/>
        <v>0</v>
      </c>
      <c r="N849" s="56" t="str">
        <f>IF(B849="",#REF!,B849)</f>
        <v>Brothers Management</v>
      </c>
    </row>
    <row r="850" spans="1:14" ht="13.5" customHeight="1" x14ac:dyDescent="0.2">
      <c r="A850" t="s">
        <v>1575</v>
      </c>
      <c r="B850" t="s">
        <v>2148</v>
      </c>
      <c r="C850" t="s">
        <v>1575</v>
      </c>
      <c r="D850" t="s">
        <v>2148</v>
      </c>
      <c r="E850" t="s">
        <v>2572</v>
      </c>
      <c r="F850" t="s">
        <v>6</v>
      </c>
      <c r="G850" s="3">
        <v>43535</v>
      </c>
      <c r="H850" s="2">
        <v>60000</v>
      </c>
      <c r="I850" s="12" t="s">
        <v>838</v>
      </c>
      <c r="J850" s="5">
        <v>1</v>
      </c>
      <c r="K850" s="5">
        <f t="shared" si="57"/>
        <v>0</v>
      </c>
      <c r="L850" s="5">
        <f t="shared" si="55"/>
        <v>1</v>
      </c>
      <c r="M850" s="5">
        <f t="shared" si="56"/>
        <v>0</v>
      </c>
      <c r="N850" s="56" t="str">
        <f>IF(B850="",#REF!,B850)</f>
        <v>Equity Home Team</v>
      </c>
    </row>
    <row r="851" spans="1:14" ht="13.5" customHeight="1" x14ac:dyDescent="0.2">
      <c r="A851" t="s">
        <v>105</v>
      </c>
      <c r="B851" t="s">
        <v>1258</v>
      </c>
      <c r="C851" t="s">
        <v>430</v>
      </c>
      <c r="D851" t="s">
        <v>1258</v>
      </c>
      <c r="E851" t="s">
        <v>2663</v>
      </c>
      <c r="F851" t="s">
        <v>6</v>
      </c>
      <c r="G851" s="3">
        <v>43545</v>
      </c>
      <c r="H851" s="2">
        <v>160000</v>
      </c>
      <c r="I851" s="12" t="s">
        <v>838</v>
      </c>
      <c r="J851" s="5">
        <v>1</v>
      </c>
      <c r="K851" s="5">
        <f t="shared" si="57"/>
        <v>0</v>
      </c>
      <c r="L851" s="5">
        <f t="shared" si="55"/>
        <v>0</v>
      </c>
      <c r="M851" s="5">
        <f t="shared" si="56"/>
        <v>0</v>
      </c>
      <c r="N851" s="56" t="str">
        <f t="shared" si="58"/>
        <v>Re/Max Centex, REALTORS</v>
      </c>
    </row>
    <row r="852" spans="1:14" ht="13.5" customHeight="1" x14ac:dyDescent="0.2">
      <c r="A852" t="s">
        <v>105</v>
      </c>
      <c r="B852" t="s">
        <v>1258</v>
      </c>
      <c r="C852" t="s">
        <v>3076</v>
      </c>
      <c r="D852" t="s">
        <v>1099</v>
      </c>
      <c r="E852" t="s">
        <v>3077</v>
      </c>
      <c r="F852" t="s">
        <v>6</v>
      </c>
      <c r="G852" s="3">
        <v>43591</v>
      </c>
      <c r="H852" s="2">
        <v>174900</v>
      </c>
      <c r="I852" s="12" t="s">
        <v>838</v>
      </c>
      <c r="J852" s="5">
        <v>1</v>
      </c>
      <c r="K852" s="5">
        <f t="shared" si="57"/>
        <v>0</v>
      </c>
      <c r="L852" s="5">
        <f t="shared" si="55"/>
        <v>0</v>
      </c>
      <c r="M852" s="5">
        <f t="shared" si="56"/>
        <v>0</v>
      </c>
      <c r="N852" s="56" t="str">
        <f t="shared" si="58"/>
        <v>Re/Max Centex, REALTORS</v>
      </c>
    </row>
    <row r="853" spans="1:14" ht="13.5" customHeight="1" x14ac:dyDescent="0.2">
      <c r="A853" t="s">
        <v>105</v>
      </c>
      <c r="B853" t="s">
        <v>1258</v>
      </c>
      <c r="C853" t="s">
        <v>1557</v>
      </c>
      <c r="D853" t="s">
        <v>5</v>
      </c>
      <c r="E853" t="s">
        <v>2497</v>
      </c>
      <c r="F853" t="s">
        <v>794</v>
      </c>
      <c r="G853" s="3">
        <v>43525</v>
      </c>
      <c r="H853" s="2">
        <v>315000</v>
      </c>
      <c r="I853" s="12" t="s">
        <v>838</v>
      </c>
      <c r="J853" s="5">
        <v>1</v>
      </c>
      <c r="K853" s="5">
        <f t="shared" si="57"/>
        <v>0</v>
      </c>
      <c r="L853" s="5">
        <f t="shared" si="55"/>
        <v>0</v>
      </c>
      <c r="M853" s="5">
        <f t="shared" si="56"/>
        <v>0</v>
      </c>
      <c r="N853" s="56" t="str">
        <f t="shared" si="58"/>
        <v>Re/Max Centex, REALTORS</v>
      </c>
    </row>
    <row r="854" spans="1:14" ht="13.5" customHeight="1" x14ac:dyDescent="0.2">
      <c r="A854" t="s">
        <v>105</v>
      </c>
      <c r="B854" t="s">
        <v>1258</v>
      </c>
      <c r="C854" t="s">
        <v>2089</v>
      </c>
      <c r="D854" t="s">
        <v>1099</v>
      </c>
      <c r="E854" t="s">
        <v>1856</v>
      </c>
      <c r="F854" t="s">
        <v>6</v>
      </c>
      <c r="G854" s="3">
        <v>43552</v>
      </c>
      <c r="H854" s="2">
        <v>230000</v>
      </c>
      <c r="I854" s="12" t="s">
        <v>838</v>
      </c>
      <c r="J854" s="5">
        <v>1</v>
      </c>
      <c r="K854" s="5">
        <f t="shared" si="57"/>
        <v>0</v>
      </c>
      <c r="L854" s="5">
        <f t="shared" si="55"/>
        <v>0</v>
      </c>
      <c r="M854" s="5">
        <f t="shared" si="56"/>
        <v>0</v>
      </c>
      <c r="N854" s="56" t="str">
        <f t="shared" si="58"/>
        <v>Re/Max Centex, REALTORS</v>
      </c>
    </row>
    <row r="855" spans="1:14" ht="13.5" customHeight="1" x14ac:dyDescent="0.2">
      <c r="A855" t="s">
        <v>1250</v>
      </c>
      <c r="B855" t="s">
        <v>1851</v>
      </c>
      <c r="C855" t="s">
        <v>1250</v>
      </c>
      <c r="D855" t="s">
        <v>1851</v>
      </c>
      <c r="E855" t="s">
        <v>2422</v>
      </c>
      <c r="F855" t="s">
        <v>216</v>
      </c>
      <c r="G855" s="3">
        <v>43518</v>
      </c>
      <c r="H855" s="2">
        <v>199000</v>
      </c>
      <c r="I855" s="12" t="s">
        <v>838</v>
      </c>
      <c r="J855" s="5">
        <v>1</v>
      </c>
      <c r="K855" s="5">
        <f t="shared" si="57"/>
        <v>0</v>
      </c>
      <c r="L855" s="5">
        <f t="shared" si="55"/>
        <v>1</v>
      </c>
      <c r="M855" s="5">
        <f t="shared" si="56"/>
        <v>0</v>
      </c>
      <c r="N855" s="56" t="str">
        <f t="shared" si="58"/>
        <v>Bluebonnet Properties Inc.</v>
      </c>
    </row>
    <row r="856" spans="1:14" ht="13.5" customHeight="1" x14ac:dyDescent="0.2">
      <c r="A856" t="s">
        <v>1250</v>
      </c>
      <c r="B856" t="s">
        <v>1851</v>
      </c>
      <c r="C856" t="s">
        <v>1250</v>
      </c>
      <c r="D856" t="s">
        <v>1851</v>
      </c>
      <c r="E856" t="s">
        <v>2644</v>
      </c>
      <c r="F856" t="s">
        <v>6</v>
      </c>
      <c r="G856" s="3">
        <v>43544</v>
      </c>
      <c r="H856" s="2">
        <v>124000</v>
      </c>
      <c r="I856" s="12" t="s">
        <v>838</v>
      </c>
      <c r="J856" s="5">
        <v>1</v>
      </c>
      <c r="K856" s="5">
        <f t="shared" si="57"/>
        <v>0</v>
      </c>
      <c r="L856" s="5">
        <f t="shared" si="55"/>
        <v>1</v>
      </c>
      <c r="M856" s="5">
        <f t="shared" si="56"/>
        <v>0</v>
      </c>
      <c r="N856" s="56" t="str">
        <f t="shared" si="58"/>
        <v>Bluebonnet Properties Inc.</v>
      </c>
    </row>
    <row r="857" spans="1:14" ht="13.5" customHeight="1" x14ac:dyDescent="0.2">
      <c r="A857" t="s">
        <v>1250</v>
      </c>
      <c r="B857" t="s">
        <v>1851</v>
      </c>
      <c r="C857" t="s">
        <v>1250</v>
      </c>
      <c r="D857" t="s">
        <v>1851</v>
      </c>
      <c r="E857" t="s">
        <v>3202</v>
      </c>
      <c r="F857" t="s">
        <v>6</v>
      </c>
      <c r="G857" s="3">
        <v>43602</v>
      </c>
      <c r="H857" s="2">
        <v>56000</v>
      </c>
      <c r="I857" s="12" t="s">
        <v>838</v>
      </c>
      <c r="J857" s="5">
        <v>1</v>
      </c>
      <c r="K857" s="5">
        <f t="shared" si="57"/>
        <v>0</v>
      </c>
      <c r="L857" s="5">
        <f t="shared" si="55"/>
        <v>1</v>
      </c>
      <c r="M857" s="5">
        <f t="shared" si="56"/>
        <v>0</v>
      </c>
      <c r="N857" s="56" t="str">
        <f t="shared" si="58"/>
        <v>Bluebonnet Properties Inc.</v>
      </c>
    </row>
    <row r="858" spans="1:14" ht="13.5" customHeight="1" x14ac:dyDescent="0.2">
      <c r="A858" t="s">
        <v>1250</v>
      </c>
      <c r="B858" t="s">
        <v>1851</v>
      </c>
      <c r="C858" t="s">
        <v>2103</v>
      </c>
      <c r="D858" t="s">
        <v>1842</v>
      </c>
      <c r="E858" t="s">
        <v>3144</v>
      </c>
      <c r="F858" t="s">
        <v>6</v>
      </c>
      <c r="G858" s="3">
        <v>43598</v>
      </c>
      <c r="H858" s="2">
        <v>144000</v>
      </c>
      <c r="I858" s="12">
        <v>20190912</v>
      </c>
      <c r="J858" s="5">
        <v>1</v>
      </c>
      <c r="K858" s="5">
        <f t="shared" si="57"/>
        <v>1</v>
      </c>
      <c r="L858" s="5">
        <f t="shared" si="55"/>
        <v>0</v>
      </c>
      <c r="M858" s="5">
        <f t="shared" si="56"/>
        <v>0</v>
      </c>
      <c r="N858" s="56" t="str">
        <f t="shared" si="58"/>
        <v>Bluebonnet Properties Inc.</v>
      </c>
    </row>
    <row r="859" spans="1:14" ht="13.5" customHeight="1" x14ac:dyDescent="0.2">
      <c r="A859" t="s">
        <v>1109</v>
      </c>
      <c r="B859" t="s">
        <v>1842</v>
      </c>
      <c r="C859" t="s">
        <v>1549</v>
      </c>
      <c r="D859" t="s">
        <v>1915</v>
      </c>
      <c r="E859" t="s">
        <v>2971</v>
      </c>
      <c r="F859" t="s">
        <v>6</v>
      </c>
      <c r="G859" s="3">
        <v>43581</v>
      </c>
      <c r="H859" s="2">
        <v>183000</v>
      </c>
      <c r="I859" s="12">
        <v>20190575</v>
      </c>
      <c r="J859" s="5">
        <v>1</v>
      </c>
      <c r="K859" s="5">
        <f t="shared" si="57"/>
        <v>1</v>
      </c>
      <c r="L859" s="5">
        <f t="shared" si="55"/>
        <v>0</v>
      </c>
      <c r="M859" s="5">
        <f t="shared" si="56"/>
        <v>0</v>
      </c>
      <c r="N859" s="56" t="str">
        <f t="shared" si="58"/>
        <v>Coldwell Banker Apex, REALTORS</v>
      </c>
    </row>
    <row r="860" spans="1:14" ht="13.5" customHeight="1" x14ac:dyDescent="0.2">
      <c r="A860" t="s">
        <v>212</v>
      </c>
      <c r="B860" t="s">
        <v>1475</v>
      </c>
      <c r="C860" t="s">
        <v>787</v>
      </c>
      <c r="D860" t="s">
        <v>1036</v>
      </c>
      <c r="E860" t="s">
        <v>2221</v>
      </c>
      <c r="F860" t="s">
        <v>123</v>
      </c>
      <c r="G860" s="3">
        <v>43490</v>
      </c>
      <c r="H860" s="2">
        <v>184900</v>
      </c>
      <c r="I860" s="12" t="s">
        <v>838</v>
      </c>
      <c r="J860" s="5">
        <v>1</v>
      </c>
      <c r="K860" s="5">
        <f t="shared" si="57"/>
        <v>0</v>
      </c>
      <c r="L860" s="5">
        <f t="shared" si="55"/>
        <v>0</v>
      </c>
      <c r="M860" s="5">
        <f t="shared" si="56"/>
        <v>0</v>
      </c>
      <c r="N860" s="56" t="str">
        <f t="shared" si="58"/>
        <v>ERA Courtyard Real Estate</v>
      </c>
    </row>
    <row r="861" spans="1:14" ht="13.5" customHeight="1" x14ac:dyDescent="0.2">
      <c r="A861" t="s">
        <v>212</v>
      </c>
      <c r="B861" t="s">
        <v>1475</v>
      </c>
      <c r="C861" t="s">
        <v>987</v>
      </c>
      <c r="D861" t="s">
        <v>1840</v>
      </c>
      <c r="E861" t="s">
        <v>2587</v>
      </c>
      <c r="F861" t="s">
        <v>6</v>
      </c>
      <c r="G861" s="3">
        <v>43537</v>
      </c>
      <c r="H861" s="2">
        <v>134000</v>
      </c>
      <c r="I861" s="12" t="s">
        <v>838</v>
      </c>
      <c r="J861" s="5">
        <v>1</v>
      </c>
      <c r="K861" s="5">
        <f t="shared" si="57"/>
        <v>0</v>
      </c>
      <c r="L861" s="5">
        <f t="shared" si="55"/>
        <v>0</v>
      </c>
      <c r="M861" s="5">
        <f t="shared" si="56"/>
        <v>0</v>
      </c>
      <c r="N861" s="56" t="str">
        <f t="shared" si="58"/>
        <v>ERA Courtyard Real Estate</v>
      </c>
    </row>
    <row r="862" spans="1:14" ht="13.5" customHeight="1" x14ac:dyDescent="0.2">
      <c r="A862" t="s">
        <v>212</v>
      </c>
      <c r="B862" t="s">
        <v>1475</v>
      </c>
      <c r="C862" t="s">
        <v>849</v>
      </c>
      <c r="D862" t="s">
        <v>1854</v>
      </c>
      <c r="E862" t="s">
        <v>3053</v>
      </c>
      <c r="F862" t="s">
        <v>1249</v>
      </c>
      <c r="G862" s="3">
        <v>43588</v>
      </c>
      <c r="H862" s="2">
        <v>494900</v>
      </c>
      <c r="I862" s="12" t="s">
        <v>838</v>
      </c>
      <c r="J862" s="5">
        <v>1</v>
      </c>
      <c r="K862" s="5">
        <f t="shared" si="57"/>
        <v>0</v>
      </c>
      <c r="L862" s="5">
        <f t="shared" si="55"/>
        <v>0</v>
      </c>
      <c r="M862" s="5">
        <f t="shared" si="56"/>
        <v>0</v>
      </c>
      <c r="N862" s="56" t="str">
        <f t="shared" si="58"/>
        <v>ERA Courtyard Real Estate</v>
      </c>
    </row>
    <row r="863" spans="1:14" ht="13.5" customHeight="1" x14ac:dyDescent="0.2">
      <c r="A863" t="s">
        <v>212</v>
      </c>
      <c r="B863" t="s">
        <v>1475</v>
      </c>
      <c r="C863" t="s">
        <v>3216</v>
      </c>
      <c r="D863" t="s">
        <v>106</v>
      </c>
      <c r="E863" t="s">
        <v>3217</v>
      </c>
      <c r="F863" t="s">
        <v>65</v>
      </c>
      <c r="G863" s="3">
        <v>43605</v>
      </c>
      <c r="H863" s="2">
        <v>102000</v>
      </c>
      <c r="I863" s="12">
        <v>20190571</v>
      </c>
      <c r="J863" s="5">
        <v>1</v>
      </c>
      <c r="K863" s="5">
        <f t="shared" si="57"/>
        <v>1</v>
      </c>
      <c r="L863" s="5">
        <f t="shared" si="55"/>
        <v>0</v>
      </c>
      <c r="M863" s="5">
        <f t="shared" si="56"/>
        <v>0</v>
      </c>
      <c r="N863" s="56" t="str">
        <f t="shared" si="58"/>
        <v>ERA Courtyard Real Estate</v>
      </c>
    </row>
    <row r="864" spans="1:14" ht="13.5" customHeight="1" x14ac:dyDescent="0.2">
      <c r="A864" t="s">
        <v>2397</v>
      </c>
      <c r="B864" t="s">
        <v>2069</v>
      </c>
      <c r="C864" t="s">
        <v>1850</v>
      </c>
      <c r="D864" t="s">
        <v>5</v>
      </c>
      <c r="E864" t="s">
        <v>2398</v>
      </c>
      <c r="F864" t="s">
        <v>6</v>
      </c>
      <c r="G864" s="3">
        <v>43516</v>
      </c>
      <c r="H864" s="2">
        <v>157000</v>
      </c>
      <c r="I864" s="12" t="s">
        <v>838</v>
      </c>
      <c r="J864" s="5">
        <v>1</v>
      </c>
      <c r="K864" s="5">
        <f t="shared" si="57"/>
        <v>0</v>
      </c>
      <c r="L864" s="5">
        <f t="shared" si="55"/>
        <v>0</v>
      </c>
      <c r="M864" s="5">
        <f t="shared" si="56"/>
        <v>0</v>
      </c>
      <c r="N864" s="56" t="str">
        <f t="shared" si="58"/>
        <v>RE/MAX Family</v>
      </c>
    </row>
    <row r="865" spans="1:14" ht="13.5" customHeight="1" x14ac:dyDescent="0.2">
      <c r="A865" t="s">
        <v>265</v>
      </c>
      <c r="B865" t="s">
        <v>1840</v>
      </c>
      <c r="C865" t="s">
        <v>885</v>
      </c>
      <c r="D865" t="s">
        <v>1840</v>
      </c>
      <c r="E865" t="s">
        <v>2829</v>
      </c>
      <c r="F865" t="s">
        <v>6</v>
      </c>
      <c r="G865" s="3">
        <v>43564</v>
      </c>
      <c r="H865" s="2">
        <v>35000</v>
      </c>
      <c r="I865" s="12" t="s">
        <v>838</v>
      </c>
      <c r="J865" s="5">
        <v>1</v>
      </c>
      <c r="K865" s="5">
        <f t="shared" si="57"/>
        <v>0</v>
      </c>
      <c r="L865" s="5">
        <f t="shared" si="55"/>
        <v>0</v>
      </c>
      <c r="M865" s="5">
        <f t="shared" si="56"/>
        <v>0</v>
      </c>
      <c r="N865" s="56" t="str">
        <f t="shared" si="58"/>
        <v>Kelly, Realtors</v>
      </c>
    </row>
    <row r="866" spans="1:14" ht="13.5" customHeight="1" x14ac:dyDescent="0.2">
      <c r="A866" t="s">
        <v>104</v>
      </c>
      <c r="B866" t="s">
        <v>1529</v>
      </c>
      <c r="C866" t="s">
        <v>1732</v>
      </c>
      <c r="D866" t="s">
        <v>1475</v>
      </c>
      <c r="E866" t="s">
        <v>3352</v>
      </c>
      <c r="F866" t="s">
        <v>121</v>
      </c>
      <c r="G866" s="3">
        <v>43616</v>
      </c>
      <c r="H866" s="2">
        <v>130000</v>
      </c>
      <c r="I866" s="12" t="s">
        <v>838</v>
      </c>
      <c r="J866" s="5">
        <v>1</v>
      </c>
      <c r="K866" s="5">
        <f t="shared" si="57"/>
        <v>0</v>
      </c>
      <c r="L866" s="5">
        <f t="shared" si="55"/>
        <v>0</v>
      </c>
      <c r="M866" s="5">
        <f t="shared" si="56"/>
        <v>0</v>
      </c>
      <c r="N866" s="56" t="str">
        <f t="shared" si="58"/>
        <v>Local Life Realty</v>
      </c>
    </row>
    <row r="867" spans="1:14" ht="13.5" customHeight="1" x14ac:dyDescent="0.2">
      <c r="A867" t="s">
        <v>104</v>
      </c>
      <c r="B867" t="s">
        <v>1529</v>
      </c>
      <c r="C867" t="s">
        <v>1691</v>
      </c>
      <c r="D867" t="s">
        <v>5</v>
      </c>
      <c r="E867" t="s">
        <v>2686</v>
      </c>
      <c r="F867" t="s">
        <v>6</v>
      </c>
      <c r="G867" s="3">
        <v>43549</v>
      </c>
      <c r="H867" s="2">
        <v>157200</v>
      </c>
      <c r="I867" s="12" t="s">
        <v>838</v>
      </c>
      <c r="J867" s="5">
        <v>1</v>
      </c>
      <c r="K867" s="5">
        <f t="shared" si="57"/>
        <v>0</v>
      </c>
      <c r="L867" s="5">
        <f t="shared" si="55"/>
        <v>0</v>
      </c>
      <c r="M867" s="5">
        <f t="shared" si="56"/>
        <v>0</v>
      </c>
      <c r="N867" s="56" t="str">
        <f t="shared" si="58"/>
        <v>Local Life Realty</v>
      </c>
    </row>
    <row r="868" spans="1:14" ht="13.5" customHeight="1" x14ac:dyDescent="0.2">
      <c r="A868" t="s">
        <v>527</v>
      </c>
      <c r="B868" t="s">
        <v>718</v>
      </c>
      <c r="C868" t="s">
        <v>2030</v>
      </c>
      <c r="D868" t="s">
        <v>1949</v>
      </c>
      <c r="E868" t="s">
        <v>3001</v>
      </c>
      <c r="F868" t="s">
        <v>1092</v>
      </c>
      <c r="G868" s="3">
        <v>43584</v>
      </c>
      <c r="H868" s="2">
        <v>29000</v>
      </c>
      <c r="I868" s="12" t="s">
        <v>838</v>
      </c>
      <c r="J868" s="5">
        <v>1</v>
      </c>
      <c r="K868" s="5">
        <f t="shared" si="57"/>
        <v>0</v>
      </c>
      <c r="L868" s="5">
        <f t="shared" si="55"/>
        <v>0</v>
      </c>
      <c r="M868" s="5">
        <f t="shared" si="56"/>
        <v>0</v>
      </c>
      <c r="N868" s="56" t="str">
        <f t="shared" si="58"/>
        <v>Heritage Real Estate</v>
      </c>
    </row>
    <row r="869" spans="1:14" ht="13.5" customHeight="1" x14ac:dyDescent="0.2">
      <c r="A869" t="s">
        <v>527</v>
      </c>
      <c r="B869" t="s">
        <v>718</v>
      </c>
      <c r="C869" t="s">
        <v>527</v>
      </c>
      <c r="D869" t="s">
        <v>718</v>
      </c>
      <c r="E869" t="s">
        <v>2781</v>
      </c>
      <c r="F869" t="s">
        <v>215</v>
      </c>
      <c r="G869" s="3">
        <v>43558</v>
      </c>
      <c r="H869" s="2">
        <v>195000</v>
      </c>
      <c r="I869" s="12" t="s">
        <v>838</v>
      </c>
      <c r="J869" s="5">
        <v>1</v>
      </c>
      <c r="K869" s="5">
        <f t="shared" si="57"/>
        <v>0</v>
      </c>
      <c r="L869" s="5">
        <f t="shared" si="55"/>
        <v>1</v>
      </c>
      <c r="M869" s="5">
        <f t="shared" si="56"/>
        <v>0</v>
      </c>
      <c r="N869" s="56" t="str">
        <f t="shared" si="58"/>
        <v>Heritage Real Estate</v>
      </c>
    </row>
    <row r="870" spans="1:14" ht="13.5" customHeight="1" x14ac:dyDescent="0.2">
      <c r="A870" t="s">
        <v>2407</v>
      </c>
      <c r="B870" t="s">
        <v>2086</v>
      </c>
      <c r="C870" t="s">
        <v>2407</v>
      </c>
      <c r="D870" t="s">
        <v>2086</v>
      </c>
      <c r="E870" t="s">
        <v>2408</v>
      </c>
      <c r="F870" t="s">
        <v>6</v>
      </c>
      <c r="G870" s="3">
        <v>43517</v>
      </c>
      <c r="H870" s="2">
        <v>143000</v>
      </c>
      <c r="I870" s="12" t="s">
        <v>838</v>
      </c>
      <c r="J870" s="5">
        <v>1</v>
      </c>
      <c r="K870" s="5">
        <f t="shared" si="57"/>
        <v>0</v>
      </c>
      <c r="L870" s="5">
        <f t="shared" si="55"/>
        <v>1</v>
      </c>
      <c r="M870" s="5">
        <f t="shared" si="56"/>
        <v>0</v>
      </c>
      <c r="N870" s="56" t="str">
        <f t="shared" si="58"/>
        <v>J R Grace Realty</v>
      </c>
    </row>
    <row r="871" spans="1:14" ht="13.5" customHeight="1" x14ac:dyDescent="0.2">
      <c r="A871" t="s">
        <v>1178</v>
      </c>
      <c r="B871" t="s">
        <v>801</v>
      </c>
      <c r="C871" t="s">
        <v>1855</v>
      </c>
      <c r="D871" t="s">
        <v>1854</v>
      </c>
      <c r="E871" t="s">
        <v>2168</v>
      </c>
      <c r="F871" t="s">
        <v>730</v>
      </c>
      <c r="G871" s="3">
        <v>43481</v>
      </c>
      <c r="H871" s="2">
        <v>50000</v>
      </c>
      <c r="I871" s="12" t="s">
        <v>838</v>
      </c>
      <c r="J871" s="5">
        <v>1</v>
      </c>
      <c r="K871" s="5">
        <f t="shared" si="57"/>
        <v>0</v>
      </c>
      <c r="L871" s="5">
        <f t="shared" si="55"/>
        <v>0</v>
      </c>
      <c r="M871" s="5">
        <f t="shared" si="56"/>
        <v>0</v>
      </c>
      <c r="N871" s="56" t="str">
        <f>IF(B871="",#REF!,B871)</f>
        <v>Texas Farm &amp; Ranch Realty</v>
      </c>
    </row>
    <row r="872" spans="1:14" ht="13.5" customHeight="1" x14ac:dyDescent="0.2">
      <c r="A872" t="s">
        <v>1178</v>
      </c>
      <c r="B872" t="s">
        <v>801</v>
      </c>
      <c r="C872" t="s">
        <v>1178</v>
      </c>
      <c r="D872" t="s">
        <v>801</v>
      </c>
      <c r="E872" t="s">
        <v>3314</v>
      </c>
      <c r="F872" t="s">
        <v>730</v>
      </c>
      <c r="G872" s="3">
        <v>43614</v>
      </c>
      <c r="H872" s="2">
        <v>50000</v>
      </c>
      <c r="I872" s="12" t="s">
        <v>838</v>
      </c>
      <c r="J872" s="5">
        <v>1</v>
      </c>
      <c r="K872" s="5">
        <f t="shared" si="57"/>
        <v>0</v>
      </c>
      <c r="L872" s="5">
        <f t="shared" si="55"/>
        <v>1</v>
      </c>
      <c r="M872" s="5">
        <f t="shared" si="56"/>
        <v>0</v>
      </c>
      <c r="N872" s="56" t="str">
        <f t="shared" si="58"/>
        <v>Texas Farm &amp; Ranch Realty</v>
      </c>
    </row>
    <row r="873" spans="1:14" ht="13.5" customHeight="1" x14ac:dyDescent="0.2">
      <c r="A873" t="s">
        <v>1269</v>
      </c>
      <c r="B873" t="s">
        <v>1535</v>
      </c>
      <c r="C873" t="s">
        <v>1088</v>
      </c>
      <c r="D873" t="s">
        <v>1036</v>
      </c>
      <c r="E873" t="s">
        <v>2270</v>
      </c>
      <c r="F873" t="s">
        <v>6</v>
      </c>
      <c r="G873" s="3">
        <v>43496</v>
      </c>
      <c r="H873" s="2">
        <v>190000</v>
      </c>
      <c r="I873" s="12" t="s">
        <v>838</v>
      </c>
      <c r="J873" s="5">
        <v>1</v>
      </c>
      <c r="K873" s="5">
        <f t="shared" si="57"/>
        <v>0</v>
      </c>
      <c r="L873" s="5">
        <f t="shared" si="55"/>
        <v>0</v>
      </c>
      <c r="M873" s="5">
        <f t="shared" si="56"/>
        <v>0</v>
      </c>
      <c r="N873" s="56" t="str">
        <f t="shared" si="58"/>
        <v>Camille Johnson, REALTORS</v>
      </c>
    </row>
    <row r="874" spans="1:14" ht="13.5" customHeight="1" x14ac:dyDescent="0.2">
      <c r="A874" t="s">
        <v>1696</v>
      </c>
      <c r="B874" t="s">
        <v>5</v>
      </c>
      <c r="C874" t="s">
        <v>1906</v>
      </c>
      <c r="D874" t="s">
        <v>1099</v>
      </c>
      <c r="E874" t="s">
        <v>2095</v>
      </c>
      <c r="F874" t="s">
        <v>6</v>
      </c>
      <c r="G874" s="3">
        <v>43467</v>
      </c>
      <c r="H874" s="2">
        <v>151800</v>
      </c>
      <c r="I874" s="12" t="s">
        <v>838</v>
      </c>
      <c r="J874" s="5">
        <v>1</v>
      </c>
      <c r="K874" s="5">
        <f t="shared" si="57"/>
        <v>0</v>
      </c>
      <c r="L874" s="5">
        <f t="shared" si="55"/>
        <v>0</v>
      </c>
      <c r="M874" s="5">
        <f t="shared" si="56"/>
        <v>0</v>
      </c>
      <c r="N874" s="56" t="str">
        <f>IF(B874="",#REF!,B874)</f>
        <v>Magnolia Realty</v>
      </c>
    </row>
    <row r="875" spans="1:14" ht="13.5" customHeight="1" x14ac:dyDescent="0.2">
      <c r="A875" t="s">
        <v>1696</v>
      </c>
      <c r="B875" t="s">
        <v>5</v>
      </c>
      <c r="C875" t="s">
        <v>1287</v>
      </c>
      <c r="D875" t="s">
        <v>916</v>
      </c>
      <c r="E875" t="s">
        <v>2266</v>
      </c>
      <c r="F875" t="s">
        <v>6</v>
      </c>
      <c r="G875" s="3">
        <v>43496</v>
      </c>
      <c r="H875" s="2">
        <v>195000</v>
      </c>
      <c r="I875" s="12" t="s">
        <v>838</v>
      </c>
      <c r="J875" s="5">
        <v>1</v>
      </c>
      <c r="K875" s="5">
        <f t="shared" si="57"/>
        <v>0</v>
      </c>
      <c r="L875" s="5">
        <f t="shared" si="55"/>
        <v>0</v>
      </c>
      <c r="M875" s="5">
        <f t="shared" si="56"/>
        <v>0</v>
      </c>
      <c r="N875" s="56" t="str">
        <f t="shared" si="58"/>
        <v>Magnolia Realty</v>
      </c>
    </row>
    <row r="876" spans="1:14" ht="13.5" customHeight="1" x14ac:dyDescent="0.2">
      <c r="A876" t="s">
        <v>1857</v>
      </c>
      <c r="B876" t="s">
        <v>1099</v>
      </c>
      <c r="C876" t="s">
        <v>2053</v>
      </c>
      <c r="D876" t="s">
        <v>1854</v>
      </c>
      <c r="E876" t="s">
        <v>2845</v>
      </c>
      <c r="F876" t="s">
        <v>6</v>
      </c>
      <c r="G876" s="3">
        <v>43566</v>
      </c>
      <c r="H876" s="2">
        <v>120000</v>
      </c>
      <c r="I876" s="12" t="s">
        <v>838</v>
      </c>
      <c r="J876" s="5">
        <v>1</v>
      </c>
      <c r="K876" s="5">
        <f t="shared" si="57"/>
        <v>0</v>
      </c>
      <c r="L876" s="5">
        <f t="shared" si="55"/>
        <v>0</v>
      </c>
      <c r="M876" s="5">
        <f t="shared" si="56"/>
        <v>0</v>
      </c>
      <c r="N876" s="56" t="str">
        <f>IF(B876="",#REF!,B876)</f>
        <v>Keller Williams Realty - Waco</v>
      </c>
    </row>
    <row r="877" spans="1:14" ht="13.5" customHeight="1" x14ac:dyDescent="0.2">
      <c r="A877" t="s">
        <v>1857</v>
      </c>
      <c r="B877" t="s">
        <v>1099</v>
      </c>
      <c r="C877" t="s">
        <v>885</v>
      </c>
      <c r="D877" t="s">
        <v>1840</v>
      </c>
      <c r="E877" t="s">
        <v>2670</v>
      </c>
      <c r="F877" t="s">
        <v>6</v>
      </c>
      <c r="G877" s="3">
        <v>43546</v>
      </c>
      <c r="H877" s="2">
        <v>173000</v>
      </c>
      <c r="I877" s="12" t="s">
        <v>838</v>
      </c>
      <c r="J877" s="5">
        <v>1</v>
      </c>
      <c r="K877" s="5">
        <f t="shared" si="57"/>
        <v>0</v>
      </c>
      <c r="L877" s="5">
        <f t="shared" si="55"/>
        <v>0</v>
      </c>
      <c r="M877" s="5">
        <f t="shared" si="56"/>
        <v>0</v>
      </c>
      <c r="N877" s="56" t="str">
        <f t="shared" si="58"/>
        <v>Keller Williams Realty - Waco</v>
      </c>
    </row>
    <row r="878" spans="1:14" ht="13.5" customHeight="1" x14ac:dyDescent="0.2">
      <c r="A878" t="s">
        <v>1857</v>
      </c>
      <c r="B878" t="s">
        <v>1099</v>
      </c>
      <c r="C878" t="s">
        <v>201</v>
      </c>
      <c r="D878" t="s">
        <v>1907</v>
      </c>
      <c r="E878" t="s">
        <v>2639</v>
      </c>
      <c r="F878" t="s">
        <v>6</v>
      </c>
      <c r="G878" s="3">
        <v>43543</v>
      </c>
      <c r="H878" s="2">
        <v>115000</v>
      </c>
      <c r="I878" s="12" t="s">
        <v>838</v>
      </c>
      <c r="J878" s="5">
        <v>1</v>
      </c>
      <c r="K878" s="5">
        <f t="shared" si="57"/>
        <v>0</v>
      </c>
      <c r="L878" s="5">
        <f t="shared" si="55"/>
        <v>0</v>
      </c>
      <c r="M878" s="5">
        <f t="shared" si="56"/>
        <v>0</v>
      </c>
      <c r="N878" s="56" t="str">
        <f t="shared" si="58"/>
        <v>Keller Williams Realty - Waco</v>
      </c>
    </row>
    <row r="879" spans="1:14" ht="13.5" customHeight="1" x14ac:dyDescent="0.2">
      <c r="A879" t="s">
        <v>1857</v>
      </c>
      <c r="B879" t="s">
        <v>1099</v>
      </c>
      <c r="C879" t="s">
        <v>145</v>
      </c>
      <c r="D879" t="s">
        <v>1842</v>
      </c>
      <c r="E879" t="s">
        <v>3171</v>
      </c>
      <c r="F879" t="s">
        <v>123</v>
      </c>
      <c r="G879" s="3">
        <v>43600</v>
      </c>
      <c r="H879" s="2">
        <v>170000</v>
      </c>
      <c r="I879" s="12" t="s">
        <v>838</v>
      </c>
      <c r="J879" s="5">
        <v>1</v>
      </c>
      <c r="K879" s="5">
        <f t="shared" si="57"/>
        <v>0</v>
      </c>
      <c r="L879" s="5">
        <f t="shared" si="55"/>
        <v>0</v>
      </c>
      <c r="M879" s="5">
        <f t="shared" si="56"/>
        <v>0</v>
      </c>
      <c r="N879" s="56" t="str">
        <f t="shared" si="58"/>
        <v>Keller Williams Realty - Waco</v>
      </c>
    </row>
    <row r="880" spans="1:14" ht="13.5" customHeight="1" x14ac:dyDescent="0.2">
      <c r="A880" t="s">
        <v>1857</v>
      </c>
      <c r="B880" t="s">
        <v>1099</v>
      </c>
      <c r="C880" t="s">
        <v>757</v>
      </c>
      <c r="D880" t="s">
        <v>1258</v>
      </c>
      <c r="E880" t="s">
        <v>3347</v>
      </c>
      <c r="F880" t="s">
        <v>7</v>
      </c>
      <c r="G880" s="3">
        <v>43616</v>
      </c>
      <c r="H880" s="2">
        <v>350000</v>
      </c>
      <c r="I880" s="12">
        <v>20191012</v>
      </c>
      <c r="J880" s="5">
        <v>1</v>
      </c>
      <c r="K880" s="5">
        <f t="shared" si="57"/>
        <v>1</v>
      </c>
      <c r="L880" s="5">
        <f t="shared" si="55"/>
        <v>0</v>
      </c>
      <c r="M880" s="5">
        <f t="shared" si="56"/>
        <v>0</v>
      </c>
      <c r="N880" s="56" t="str">
        <f t="shared" si="58"/>
        <v>Keller Williams Realty - Waco</v>
      </c>
    </row>
    <row r="881" spans="1:14" ht="13.5" customHeight="1" x14ac:dyDescent="0.2">
      <c r="A881" t="s">
        <v>1857</v>
      </c>
      <c r="B881" t="s">
        <v>1099</v>
      </c>
      <c r="C881" t="s">
        <v>1872</v>
      </c>
      <c r="D881" t="s">
        <v>1843</v>
      </c>
      <c r="E881" t="s">
        <v>2359</v>
      </c>
      <c r="F881" t="s">
        <v>6</v>
      </c>
      <c r="G881" s="3">
        <v>43510</v>
      </c>
      <c r="H881" s="2">
        <v>178500</v>
      </c>
      <c r="I881" s="12" t="s">
        <v>838</v>
      </c>
      <c r="J881" s="5">
        <v>1</v>
      </c>
      <c r="K881" s="5">
        <f t="shared" si="57"/>
        <v>0</v>
      </c>
      <c r="L881" s="5">
        <f t="shared" si="55"/>
        <v>0</v>
      </c>
      <c r="M881" s="5">
        <f t="shared" si="56"/>
        <v>0</v>
      </c>
      <c r="N881" s="56" t="str">
        <f t="shared" si="58"/>
        <v>Keller Williams Realty - Waco</v>
      </c>
    </row>
    <row r="882" spans="1:14" ht="13.5" customHeight="1" x14ac:dyDescent="0.2">
      <c r="A882" t="s">
        <v>1857</v>
      </c>
      <c r="B882" t="s">
        <v>1099</v>
      </c>
      <c r="C882" t="s">
        <v>2064</v>
      </c>
      <c r="D882" t="s">
        <v>1099</v>
      </c>
      <c r="E882" t="s">
        <v>3112</v>
      </c>
      <c r="F882" t="s">
        <v>6</v>
      </c>
      <c r="G882" s="3">
        <v>43595</v>
      </c>
      <c r="H882" s="2">
        <v>125000</v>
      </c>
      <c r="I882" s="12" t="s">
        <v>838</v>
      </c>
      <c r="J882" s="5">
        <v>1</v>
      </c>
      <c r="K882" s="5">
        <f t="shared" si="57"/>
        <v>0</v>
      </c>
      <c r="L882" s="5">
        <f t="shared" si="55"/>
        <v>0</v>
      </c>
      <c r="M882" s="5">
        <f t="shared" si="56"/>
        <v>0</v>
      </c>
      <c r="N882" s="56" t="str">
        <f t="shared" si="58"/>
        <v>Keller Williams Realty - Waco</v>
      </c>
    </row>
    <row r="883" spans="1:14" ht="13.5" customHeight="1" x14ac:dyDescent="0.2">
      <c r="A883" t="s">
        <v>1857</v>
      </c>
      <c r="B883" t="s">
        <v>1099</v>
      </c>
      <c r="C883" t="s">
        <v>1884</v>
      </c>
      <c r="D883" t="s">
        <v>1842</v>
      </c>
      <c r="E883" t="s">
        <v>3220</v>
      </c>
      <c r="F883" t="s">
        <v>6</v>
      </c>
      <c r="G883" s="3">
        <v>43605</v>
      </c>
      <c r="H883" s="2">
        <v>118000</v>
      </c>
      <c r="I883" s="12">
        <v>20190688</v>
      </c>
      <c r="J883" s="5">
        <v>1</v>
      </c>
      <c r="K883" s="5">
        <f t="shared" si="57"/>
        <v>1</v>
      </c>
      <c r="L883" s="5">
        <f t="shared" si="55"/>
        <v>0</v>
      </c>
      <c r="M883" s="5">
        <f t="shared" si="56"/>
        <v>0</v>
      </c>
      <c r="N883" s="56" t="str">
        <f>IF(B883="",#REF!,B883)</f>
        <v>Keller Williams Realty - Waco</v>
      </c>
    </row>
    <row r="884" spans="1:14" ht="13.5" customHeight="1" x14ac:dyDescent="0.2">
      <c r="A884" t="s">
        <v>1857</v>
      </c>
      <c r="B884" t="s">
        <v>1099</v>
      </c>
      <c r="C884" t="s">
        <v>18</v>
      </c>
      <c r="D884" t="s">
        <v>1535</v>
      </c>
      <c r="E884" t="s">
        <v>3313</v>
      </c>
      <c r="F884" t="s">
        <v>6</v>
      </c>
      <c r="G884" s="3">
        <v>43614</v>
      </c>
      <c r="H884" s="2">
        <v>338900</v>
      </c>
      <c r="I884" s="12">
        <v>20190631</v>
      </c>
      <c r="J884" s="5">
        <v>1</v>
      </c>
      <c r="K884" s="5">
        <f t="shared" si="57"/>
        <v>1</v>
      </c>
      <c r="L884" s="5">
        <f t="shared" si="55"/>
        <v>0</v>
      </c>
      <c r="M884" s="5">
        <f t="shared" si="56"/>
        <v>0</v>
      </c>
      <c r="N884" s="56" t="str">
        <f>IF(B884="",#REF!,B884)</f>
        <v>Keller Williams Realty - Waco</v>
      </c>
    </row>
    <row r="885" spans="1:14" ht="13.5" customHeight="1" x14ac:dyDescent="0.2">
      <c r="A885" t="s">
        <v>548</v>
      </c>
      <c r="B885" t="s">
        <v>2077</v>
      </c>
      <c r="C885" t="s">
        <v>1742</v>
      </c>
      <c r="D885" t="s">
        <v>1840</v>
      </c>
      <c r="E885" t="s">
        <v>2962</v>
      </c>
      <c r="F885" t="s">
        <v>6</v>
      </c>
      <c r="G885" s="3">
        <v>43580</v>
      </c>
      <c r="H885" s="2">
        <v>47000</v>
      </c>
      <c r="I885" s="12" t="s">
        <v>838</v>
      </c>
      <c r="J885" s="5">
        <v>1</v>
      </c>
      <c r="K885" s="5">
        <f t="shared" si="57"/>
        <v>0</v>
      </c>
      <c r="L885" s="5">
        <f t="shared" si="55"/>
        <v>0</v>
      </c>
      <c r="M885" s="5">
        <f t="shared" si="56"/>
        <v>0</v>
      </c>
      <c r="N885" s="56" t="str">
        <f t="shared" si="58"/>
        <v>Speed, Realtors</v>
      </c>
    </row>
    <row r="886" spans="1:14" ht="13.5" customHeight="1" x14ac:dyDescent="0.2">
      <c r="A886" t="s">
        <v>3110</v>
      </c>
      <c r="B886" t="s">
        <v>1854</v>
      </c>
      <c r="C886" t="s">
        <v>1299</v>
      </c>
      <c r="D886" t="s">
        <v>1036</v>
      </c>
      <c r="E886" t="s">
        <v>1708</v>
      </c>
      <c r="F886" t="s">
        <v>6</v>
      </c>
      <c r="G886" s="3">
        <v>43615</v>
      </c>
      <c r="H886" s="2">
        <v>182000</v>
      </c>
      <c r="I886" s="12" t="s">
        <v>838</v>
      </c>
      <c r="J886" s="5">
        <v>1</v>
      </c>
      <c r="K886" s="5">
        <f t="shared" si="57"/>
        <v>0</v>
      </c>
      <c r="L886" s="5">
        <f t="shared" si="55"/>
        <v>0</v>
      </c>
      <c r="M886" s="5">
        <f t="shared" si="56"/>
        <v>0</v>
      </c>
      <c r="N886" s="56" t="str">
        <f t="shared" si="58"/>
        <v>Weichert, Realtors - Realty Experts</v>
      </c>
    </row>
    <row r="887" spans="1:14" ht="13.5" customHeight="1" x14ac:dyDescent="0.2">
      <c r="A887" t="s">
        <v>3110</v>
      </c>
      <c r="B887" t="s">
        <v>1854</v>
      </c>
      <c r="C887" t="s">
        <v>1855</v>
      </c>
      <c r="D887" t="s">
        <v>1854</v>
      </c>
      <c r="E887" t="s">
        <v>3114</v>
      </c>
      <c r="F887" t="s">
        <v>6</v>
      </c>
      <c r="G887" s="3">
        <v>43595</v>
      </c>
      <c r="H887" s="2">
        <v>236000</v>
      </c>
      <c r="I887" s="12" t="s">
        <v>838</v>
      </c>
      <c r="J887" s="5">
        <v>1</v>
      </c>
      <c r="K887" s="5">
        <f t="shared" si="57"/>
        <v>0</v>
      </c>
      <c r="L887" s="5">
        <f t="shared" si="55"/>
        <v>0</v>
      </c>
      <c r="M887" s="5">
        <f t="shared" si="56"/>
        <v>0</v>
      </c>
      <c r="N887" s="56" t="str">
        <f>IF(B887="",#REF!,B887)</f>
        <v>Weichert, Realtors - Realty Experts</v>
      </c>
    </row>
    <row r="888" spans="1:14" ht="13.5" customHeight="1" x14ac:dyDescent="0.2">
      <c r="A888" t="s">
        <v>3110</v>
      </c>
      <c r="B888" t="s">
        <v>1854</v>
      </c>
      <c r="C888" t="s">
        <v>1213</v>
      </c>
      <c r="D888" t="s">
        <v>1842</v>
      </c>
      <c r="E888" t="s">
        <v>3111</v>
      </c>
      <c r="F888" t="s">
        <v>6</v>
      </c>
      <c r="G888" s="3">
        <v>43595</v>
      </c>
      <c r="H888" s="2">
        <v>198900</v>
      </c>
      <c r="I888" s="12" t="s">
        <v>838</v>
      </c>
      <c r="J888" s="5">
        <v>1</v>
      </c>
      <c r="K888" s="5">
        <f t="shared" si="57"/>
        <v>0</v>
      </c>
      <c r="L888" s="5">
        <f t="shared" si="55"/>
        <v>0</v>
      </c>
      <c r="M888" s="5">
        <f t="shared" si="56"/>
        <v>0</v>
      </c>
      <c r="N888" s="56" t="str">
        <f t="shared" si="58"/>
        <v>Weichert, Realtors - Realty Experts</v>
      </c>
    </row>
    <row r="889" spans="1:14" ht="13.5" customHeight="1" x14ac:dyDescent="0.2">
      <c r="A889" t="s">
        <v>2306</v>
      </c>
      <c r="B889" t="s">
        <v>1854</v>
      </c>
      <c r="C889" t="s">
        <v>1040</v>
      </c>
      <c r="D889" t="s">
        <v>5</v>
      </c>
      <c r="E889" t="s">
        <v>2307</v>
      </c>
      <c r="F889" t="s">
        <v>6</v>
      </c>
      <c r="G889" s="3">
        <v>43501</v>
      </c>
      <c r="H889" s="2">
        <v>199900</v>
      </c>
      <c r="I889" s="12" t="s">
        <v>838</v>
      </c>
      <c r="J889" s="5">
        <v>1</v>
      </c>
      <c r="K889" s="5">
        <f t="shared" si="57"/>
        <v>0</v>
      </c>
      <c r="L889" s="5">
        <f t="shared" si="55"/>
        <v>0</v>
      </c>
      <c r="M889" s="5">
        <f t="shared" si="56"/>
        <v>0</v>
      </c>
      <c r="N889" s="56" t="str">
        <f t="shared" si="58"/>
        <v>Weichert, Realtors - Realty Experts</v>
      </c>
    </row>
    <row r="890" spans="1:14" ht="13.5" customHeight="1" x14ac:dyDescent="0.2">
      <c r="A890" t="s">
        <v>2683</v>
      </c>
      <c r="B890" t="s">
        <v>1915</v>
      </c>
      <c r="C890" t="s">
        <v>2010</v>
      </c>
      <c r="D890" t="s">
        <v>1286</v>
      </c>
      <c r="E890" t="s">
        <v>2684</v>
      </c>
      <c r="F890" t="s">
        <v>6</v>
      </c>
      <c r="G890" s="3">
        <v>43546</v>
      </c>
      <c r="H890" s="2">
        <v>120000</v>
      </c>
      <c r="I890" s="12" t="s">
        <v>838</v>
      </c>
      <c r="J890" s="5">
        <v>1</v>
      </c>
      <c r="K890" s="5">
        <f t="shared" si="57"/>
        <v>0</v>
      </c>
      <c r="L890" s="5">
        <f t="shared" si="55"/>
        <v>0</v>
      </c>
      <c r="M890" s="5">
        <f t="shared" si="56"/>
        <v>0</v>
      </c>
      <c r="N890" s="56" t="str">
        <f t="shared" si="58"/>
        <v>Amazing Realty LLC</v>
      </c>
    </row>
    <row r="891" spans="1:14" ht="13.5" customHeight="1" x14ac:dyDescent="0.2">
      <c r="A891" t="s">
        <v>2683</v>
      </c>
      <c r="B891" t="s">
        <v>1915</v>
      </c>
      <c r="C891" t="s">
        <v>908</v>
      </c>
      <c r="D891" t="s">
        <v>5</v>
      </c>
      <c r="E891" t="s">
        <v>2831</v>
      </c>
      <c r="F891" t="s">
        <v>6</v>
      </c>
      <c r="G891" s="3">
        <v>43564</v>
      </c>
      <c r="H891" s="2">
        <v>38500</v>
      </c>
      <c r="I891" s="12" t="s">
        <v>838</v>
      </c>
      <c r="J891" s="5">
        <v>1</v>
      </c>
      <c r="K891" s="5">
        <f t="shared" si="57"/>
        <v>0</v>
      </c>
      <c r="L891" s="5">
        <f t="shared" si="55"/>
        <v>0</v>
      </c>
      <c r="M891" s="5">
        <f t="shared" si="56"/>
        <v>0</v>
      </c>
      <c r="N891" s="56" t="str">
        <f t="shared" ref="N891:N938" si="59">IF(B891="",B890,B891)</f>
        <v>Amazing Realty LLC</v>
      </c>
    </row>
    <row r="892" spans="1:14" ht="13.5" customHeight="1" x14ac:dyDescent="0.2">
      <c r="A892" t="s">
        <v>1992</v>
      </c>
      <c r="B892" t="s">
        <v>2007</v>
      </c>
      <c r="C892" t="s">
        <v>1298</v>
      </c>
      <c r="D892" t="s">
        <v>1036</v>
      </c>
      <c r="E892" t="s">
        <v>2159</v>
      </c>
      <c r="F892" t="s">
        <v>1126</v>
      </c>
      <c r="G892" s="3">
        <v>43480</v>
      </c>
      <c r="H892" s="2">
        <v>191425</v>
      </c>
      <c r="I892" s="12" t="s">
        <v>838</v>
      </c>
      <c r="J892" s="5">
        <v>1</v>
      </c>
      <c r="K892" s="5">
        <f t="shared" si="57"/>
        <v>0</v>
      </c>
      <c r="L892" s="5">
        <f t="shared" si="55"/>
        <v>0</v>
      </c>
      <c r="M892" s="5">
        <f t="shared" si="56"/>
        <v>0</v>
      </c>
      <c r="N892" s="56" t="str">
        <f t="shared" si="59"/>
        <v>NO SOLDS</v>
      </c>
    </row>
    <row r="893" spans="1:14" ht="13.5" customHeight="1" x14ac:dyDescent="0.2">
      <c r="A893" t="s">
        <v>1992</v>
      </c>
      <c r="B893" t="s">
        <v>2007</v>
      </c>
      <c r="C893" t="s">
        <v>1298</v>
      </c>
      <c r="D893" t="s">
        <v>1036</v>
      </c>
      <c r="E893" t="s">
        <v>2182</v>
      </c>
      <c r="F893" t="s">
        <v>1126</v>
      </c>
      <c r="G893" s="3">
        <v>43483</v>
      </c>
      <c r="H893" s="2">
        <v>369900</v>
      </c>
      <c r="I893" s="12" t="s">
        <v>838</v>
      </c>
      <c r="J893" s="5">
        <v>1</v>
      </c>
      <c r="K893" s="5">
        <f t="shared" si="57"/>
        <v>0</v>
      </c>
      <c r="L893" s="5">
        <f t="shared" si="55"/>
        <v>0</v>
      </c>
      <c r="M893" s="5">
        <f t="shared" si="56"/>
        <v>0</v>
      </c>
      <c r="N893" s="56" t="str">
        <f t="shared" si="59"/>
        <v>NO SOLDS</v>
      </c>
    </row>
    <row r="894" spans="1:14" ht="13.5" customHeight="1" x14ac:dyDescent="0.2">
      <c r="A894" t="s">
        <v>1992</v>
      </c>
      <c r="B894" t="s">
        <v>2007</v>
      </c>
      <c r="C894" t="s">
        <v>1298</v>
      </c>
      <c r="D894" t="s">
        <v>1036</v>
      </c>
      <c r="E894" t="s">
        <v>2591</v>
      </c>
      <c r="F894" t="s">
        <v>6</v>
      </c>
      <c r="G894" s="3">
        <v>43537</v>
      </c>
      <c r="H894" s="2">
        <v>240995</v>
      </c>
      <c r="I894" s="12" t="s">
        <v>838</v>
      </c>
      <c r="J894" s="5">
        <v>1</v>
      </c>
      <c r="K894" s="5">
        <f t="shared" si="57"/>
        <v>0</v>
      </c>
      <c r="L894" s="5">
        <f t="shared" si="55"/>
        <v>0</v>
      </c>
      <c r="M894" s="5">
        <f t="shared" si="56"/>
        <v>0</v>
      </c>
      <c r="N894" s="56" t="str">
        <f t="shared" si="59"/>
        <v>NO SOLDS</v>
      </c>
    </row>
    <row r="895" spans="1:14" ht="13.5" customHeight="1" x14ac:dyDescent="0.2">
      <c r="A895" t="s">
        <v>1868</v>
      </c>
      <c r="B895" t="s">
        <v>1869</v>
      </c>
      <c r="C895" t="s">
        <v>829</v>
      </c>
      <c r="D895" t="s">
        <v>368</v>
      </c>
      <c r="E895" t="s">
        <v>2342</v>
      </c>
      <c r="F895" t="s">
        <v>301</v>
      </c>
      <c r="G895" s="3">
        <v>43508</v>
      </c>
      <c r="H895" s="2">
        <v>120000</v>
      </c>
      <c r="I895" s="12" t="s">
        <v>838</v>
      </c>
      <c r="J895" s="5">
        <v>1</v>
      </c>
      <c r="K895" s="5">
        <f t="shared" si="57"/>
        <v>0</v>
      </c>
      <c r="L895" s="5">
        <f t="shared" si="55"/>
        <v>0</v>
      </c>
      <c r="M895" s="5">
        <f t="shared" si="56"/>
        <v>0</v>
      </c>
      <c r="N895" s="56" t="str">
        <f t="shared" si="59"/>
        <v>Non-MLS Office</v>
      </c>
    </row>
    <row r="896" spans="1:14" ht="13.5" customHeight="1" x14ac:dyDescent="0.2">
      <c r="A896" t="s">
        <v>1868</v>
      </c>
      <c r="B896" t="s">
        <v>1869</v>
      </c>
      <c r="C896" t="s">
        <v>1908</v>
      </c>
      <c r="D896" t="s">
        <v>1909</v>
      </c>
      <c r="E896" t="s">
        <v>2664</v>
      </c>
      <c r="F896" t="s">
        <v>1249</v>
      </c>
      <c r="G896" s="3">
        <v>43545</v>
      </c>
      <c r="H896" s="2">
        <v>466630</v>
      </c>
      <c r="I896" s="12" t="s">
        <v>838</v>
      </c>
      <c r="J896" s="5">
        <v>1</v>
      </c>
      <c r="K896" s="5">
        <f t="shared" si="57"/>
        <v>0</v>
      </c>
      <c r="L896" s="5">
        <f t="shared" si="55"/>
        <v>0</v>
      </c>
      <c r="M896" s="5">
        <f t="shared" si="56"/>
        <v>0</v>
      </c>
      <c r="N896" s="56" t="str">
        <f t="shared" si="59"/>
        <v>Non-MLS Office</v>
      </c>
    </row>
    <row r="897" spans="1:14" ht="13.5" customHeight="1" x14ac:dyDescent="0.2">
      <c r="A897" t="s">
        <v>1868</v>
      </c>
      <c r="B897" t="s">
        <v>1869</v>
      </c>
      <c r="C897" t="s">
        <v>1908</v>
      </c>
      <c r="D897" t="s">
        <v>1909</v>
      </c>
      <c r="E897" t="s">
        <v>3034</v>
      </c>
      <c r="F897" t="s">
        <v>6</v>
      </c>
      <c r="G897" s="3">
        <v>43586</v>
      </c>
      <c r="H897" s="2">
        <v>294000</v>
      </c>
      <c r="I897" s="12" t="s">
        <v>838</v>
      </c>
      <c r="J897" s="5">
        <v>1</v>
      </c>
      <c r="K897" s="5">
        <f t="shared" si="57"/>
        <v>0</v>
      </c>
      <c r="L897" s="5">
        <f t="shared" si="55"/>
        <v>0</v>
      </c>
      <c r="M897" s="5">
        <f t="shared" si="56"/>
        <v>0</v>
      </c>
      <c r="N897" s="56" t="str">
        <f>IF(B897="",#REF!,B897)</f>
        <v>Non-MLS Office</v>
      </c>
    </row>
    <row r="898" spans="1:14" ht="13.5" customHeight="1" x14ac:dyDescent="0.2">
      <c r="A898" t="s">
        <v>1868</v>
      </c>
      <c r="B898" t="s">
        <v>1869</v>
      </c>
      <c r="C898" t="s">
        <v>13</v>
      </c>
      <c r="D898" t="s">
        <v>1840</v>
      </c>
      <c r="E898" t="s">
        <v>2662</v>
      </c>
      <c r="F898" t="s">
        <v>6</v>
      </c>
      <c r="G898" s="3">
        <v>43545</v>
      </c>
      <c r="H898" s="2">
        <v>196000</v>
      </c>
      <c r="I898" s="12" t="s">
        <v>838</v>
      </c>
      <c r="J898" s="5">
        <v>1</v>
      </c>
      <c r="K898" s="5">
        <f t="shared" si="57"/>
        <v>0</v>
      </c>
      <c r="L898" s="5">
        <f t="shared" si="55"/>
        <v>0</v>
      </c>
      <c r="M898" s="5">
        <f t="shared" si="56"/>
        <v>0</v>
      </c>
      <c r="N898" s="56" t="str">
        <f>IF(B898="",#REF!,B898)</f>
        <v>Non-MLS Office</v>
      </c>
    </row>
    <row r="899" spans="1:14" ht="13.5" customHeight="1" x14ac:dyDescent="0.2">
      <c r="A899" t="s">
        <v>1868</v>
      </c>
      <c r="B899" t="s">
        <v>1869</v>
      </c>
      <c r="C899" t="s">
        <v>182</v>
      </c>
      <c r="D899" t="s">
        <v>718</v>
      </c>
      <c r="E899" t="s">
        <v>2645</v>
      </c>
      <c r="F899" t="s">
        <v>215</v>
      </c>
      <c r="G899" s="3">
        <v>43544</v>
      </c>
      <c r="H899" s="2">
        <v>66950</v>
      </c>
      <c r="I899" s="12" t="s">
        <v>838</v>
      </c>
      <c r="J899" s="5">
        <v>1</v>
      </c>
      <c r="K899" s="5">
        <f t="shared" si="57"/>
        <v>0</v>
      </c>
      <c r="L899" s="5">
        <f t="shared" si="55"/>
        <v>0</v>
      </c>
      <c r="M899" s="5">
        <f t="shared" si="56"/>
        <v>0</v>
      </c>
      <c r="N899" s="56" t="str">
        <f t="shared" si="59"/>
        <v>Non-MLS Office</v>
      </c>
    </row>
    <row r="900" spans="1:14" ht="13.5" customHeight="1" x14ac:dyDescent="0.2">
      <c r="A900" t="s">
        <v>1868</v>
      </c>
      <c r="B900" t="s">
        <v>1869</v>
      </c>
      <c r="C900" t="s">
        <v>1629</v>
      </c>
      <c r="D900" t="s">
        <v>1840</v>
      </c>
      <c r="E900" t="s">
        <v>2417</v>
      </c>
      <c r="F900" t="s">
        <v>6</v>
      </c>
      <c r="G900" s="3">
        <v>43518</v>
      </c>
      <c r="H900" s="2">
        <v>345000</v>
      </c>
      <c r="I900" s="12">
        <v>20190171</v>
      </c>
      <c r="J900" s="5">
        <v>1</v>
      </c>
      <c r="K900" s="5">
        <f t="shared" si="57"/>
        <v>1</v>
      </c>
      <c r="L900" s="5">
        <f t="shared" ref="L900:L963" si="60">IF(A900=C900,1,0)</f>
        <v>0</v>
      </c>
      <c r="M900" s="5">
        <f t="shared" ref="M900:M963" si="61">+IF(L900=1,IF(K900=1,1,0),0)</f>
        <v>0</v>
      </c>
      <c r="N900" s="56" t="str">
        <f t="shared" si="59"/>
        <v>Non-MLS Office</v>
      </c>
    </row>
    <row r="901" spans="1:14" ht="13.5" customHeight="1" x14ac:dyDescent="0.2">
      <c r="A901" t="s">
        <v>1868</v>
      </c>
      <c r="B901" t="s">
        <v>1869</v>
      </c>
      <c r="C901" t="s">
        <v>1629</v>
      </c>
      <c r="D901" t="s">
        <v>1840</v>
      </c>
      <c r="E901" t="s">
        <v>2628</v>
      </c>
      <c r="F901" t="s">
        <v>6</v>
      </c>
      <c r="G901" s="3">
        <v>43542</v>
      </c>
      <c r="H901" s="2">
        <v>270000</v>
      </c>
      <c r="I901" s="12">
        <v>20190365</v>
      </c>
      <c r="J901" s="5">
        <v>1</v>
      </c>
      <c r="K901" s="5">
        <f t="shared" ref="K901:K964" si="62">IF(I901="did not close",0,IF(I901="",0,1))</f>
        <v>1</v>
      </c>
      <c r="L901" s="5">
        <f t="shared" si="60"/>
        <v>0</v>
      </c>
      <c r="M901" s="5">
        <f t="shared" si="61"/>
        <v>0</v>
      </c>
      <c r="N901" s="56" t="str">
        <f t="shared" si="59"/>
        <v>Non-MLS Office</v>
      </c>
    </row>
    <row r="902" spans="1:14" ht="13.5" customHeight="1" x14ac:dyDescent="0.2">
      <c r="A902" t="s">
        <v>1868</v>
      </c>
      <c r="B902" t="s">
        <v>1869</v>
      </c>
      <c r="C902" t="s">
        <v>1635</v>
      </c>
      <c r="D902" t="s">
        <v>1636</v>
      </c>
      <c r="E902" t="s">
        <v>2441</v>
      </c>
      <c r="F902" t="s">
        <v>1570</v>
      </c>
      <c r="G902" s="3">
        <v>43522</v>
      </c>
      <c r="H902" s="2">
        <v>139900</v>
      </c>
      <c r="I902" s="12" t="s">
        <v>838</v>
      </c>
      <c r="J902" s="5">
        <v>1</v>
      </c>
      <c r="K902" s="5">
        <f t="shared" si="62"/>
        <v>0</v>
      </c>
      <c r="L902" s="5">
        <f t="shared" si="60"/>
        <v>0</v>
      </c>
      <c r="M902" s="5">
        <f t="shared" si="61"/>
        <v>0</v>
      </c>
      <c r="N902" s="56" t="str">
        <f t="shared" si="59"/>
        <v>Non-MLS Office</v>
      </c>
    </row>
    <row r="903" spans="1:14" ht="13.5" customHeight="1" x14ac:dyDescent="0.2">
      <c r="A903" t="s">
        <v>1868</v>
      </c>
      <c r="B903" t="s">
        <v>1869</v>
      </c>
      <c r="C903" t="s">
        <v>1728</v>
      </c>
      <c r="D903" t="s">
        <v>5</v>
      </c>
      <c r="E903" t="s">
        <v>2728</v>
      </c>
      <c r="F903" t="s">
        <v>794</v>
      </c>
      <c r="G903" s="3">
        <v>43552</v>
      </c>
      <c r="H903" s="2">
        <v>175000</v>
      </c>
      <c r="I903" s="12">
        <v>20190468</v>
      </c>
      <c r="J903" s="5">
        <v>1</v>
      </c>
      <c r="K903" s="5">
        <f t="shared" si="62"/>
        <v>1</v>
      </c>
      <c r="L903" s="5">
        <f t="shared" si="60"/>
        <v>0</v>
      </c>
      <c r="M903" s="5">
        <f t="shared" si="61"/>
        <v>0</v>
      </c>
      <c r="N903" s="56" t="str">
        <f t="shared" si="59"/>
        <v>Non-MLS Office</v>
      </c>
    </row>
    <row r="904" spans="1:14" ht="13.5" customHeight="1" x14ac:dyDescent="0.2">
      <c r="A904" t="s">
        <v>1868</v>
      </c>
      <c r="B904" t="s">
        <v>1869</v>
      </c>
      <c r="C904" t="s">
        <v>1234</v>
      </c>
      <c r="D904" t="s">
        <v>1036</v>
      </c>
      <c r="E904" t="s">
        <v>2926</v>
      </c>
      <c r="F904" t="s">
        <v>6</v>
      </c>
      <c r="G904" s="3">
        <v>43577</v>
      </c>
      <c r="H904" s="2">
        <v>23000</v>
      </c>
      <c r="I904" s="12" t="s">
        <v>838</v>
      </c>
      <c r="J904" s="5">
        <v>1</v>
      </c>
      <c r="K904" s="5">
        <f t="shared" si="62"/>
        <v>0</v>
      </c>
      <c r="L904" s="5">
        <f t="shared" si="60"/>
        <v>0</v>
      </c>
      <c r="M904" s="5">
        <f t="shared" si="61"/>
        <v>0</v>
      </c>
      <c r="N904" s="56" t="str">
        <f>IF(B904="",#REF!,B904)</f>
        <v>Non-MLS Office</v>
      </c>
    </row>
    <row r="905" spans="1:14" ht="13.5" customHeight="1" x14ac:dyDescent="0.2">
      <c r="A905" t="s">
        <v>1868</v>
      </c>
      <c r="B905" t="s">
        <v>1869</v>
      </c>
      <c r="C905" t="s">
        <v>1234</v>
      </c>
      <c r="D905" t="s">
        <v>1036</v>
      </c>
      <c r="E905" t="s">
        <v>2927</v>
      </c>
      <c r="F905" t="s">
        <v>6</v>
      </c>
      <c r="G905" s="3">
        <v>43577</v>
      </c>
      <c r="H905" s="2">
        <v>50000</v>
      </c>
      <c r="I905" s="12" t="s">
        <v>838</v>
      </c>
      <c r="J905" s="5">
        <v>1</v>
      </c>
      <c r="K905" s="5">
        <f t="shared" si="62"/>
        <v>0</v>
      </c>
      <c r="L905" s="5">
        <f t="shared" si="60"/>
        <v>0</v>
      </c>
      <c r="M905" s="5">
        <f t="shared" si="61"/>
        <v>0</v>
      </c>
      <c r="N905" s="56" t="str">
        <f t="shared" si="59"/>
        <v>Non-MLS Office</v>
      </c>
    </row>
    <row r="906" spans="1:14" ht="13.5" customHeight="1" x14ac:dyDescent="0.2">
      <c r="A906" t="s">
        <v>1868</v>
      </c>
      <c r="B906" t="s">
        <v>1869</v>
      </c>
      <c r="C906" t="s">
        <v>1826</v>
      </c>
      <c r="D906" t="s">
        <v>1734</v>
      </c>
      <c r="E906" t="s">
        <v>2529</v>
      </c>
      <c r="F906" t="s">
        <v>301</v>
      </c>
      <c r="G906" s="3">
        <v>43530</v>
      </c>
      <c r="H906" s="2">
        <v>155000</v>
      </c>
      <c r="I906" s="12" t="s">
        <v>838</v>
      </c>
      <c r="J906" s="5">
        <v>1</v>
      </c>
      <c r="K906" s="5">
        <f t="shared" si="62"/>
        <v>0</v>
      </c>
      <c r="L906" s="5">
        <f t="shared" si="60"/>
        <v>0</v>
      </c>
      <c r="M906" s="5">
        <f t="shared" si="61"/>
        <v>0</v>
      </c>
      <c r="N906" s="56" t="str">
        <f>IF(B906="",#REF!,B906)</f>
        <v>Non-MLS Office</v>
      </c>
    </row>
    <row r="907" spans="1:14" ht="13.5" customHeight="1" x14ac:dyDescent="0.2">
      <c r="A907" t="s">
        <v>1868</v>
      </c>
      <c r="B907" t="s">
        <v>1869</v>
      </c>
      <c r="C907" t="s">
        <v>1826</v>
      </c>
      <c r="D907" t="s">
        <v>1734</v>
      </c>
      <c r="E907" t="s">
        <v>2622</v>
      </c>
      <c r="F907" t="s">
        <v>6</v>
      </c>
      <c r="G907" s="3">
        <v>43542</v>
      </c>
      <c r="H907" s="2">
        <v>162000</v>
      </c>
      <c r="I907" s="12" t="s">
        <v>838</v>
      </c>
      <c r="J907" s="5">
        <v>1</v>
      </c>
      <c r="K907" s="5">
        <f t="shared" si="62"/>
        <v>0</v>
      </c>
      <c r="L907" s="5">
        <f t="shared" si="60"/>
        <v>0</v>
      </c>
      <c r="M907" s="5">
        <f t="shared" si="61"/>
        <v>0</v>
      </c>
      <c r="N907" s="56" t="str">
        <f t="shared" si="59"/>
        <v>Non-MLS Office</v>
      </c>
    </row>
    <row r="908" spans="1:14" ht="13.5" customHeight="1" x14ac:dyDescent="0.2">
      <c r="A908" t="s">
        <v>1868</v>
      </c>
      <c r="B908" t="s">
        <v>1869</v>
      </c>
      <c r="C908" t="s">
        <v>1554</v>
      </c>
      <c r="D908" t="s">
        <v>1941</v>
      </c>
      <c r="E908" t="s">
        <v>3266</v>
      </c>
      <c r="F908" t="s">
        <v>215</v>
      </c>
      <c r="G908" s="3">
        <v>43609</v>
      </c>
      <c r="H908" s="2">
        <v>265900</v>
      </c>
      <c r="I908" s="12" t="s">
        <v>838</v>
      </c>
      <c r="J908" s="5">
        <v>1</v>
      </c>
      <c r="K908" s="5">
        <f t="shared" si="62"/>
        <v>0</v>
      </c>
      <c r="L908" s="5">
        <f t="shared" si="60"/>
        <v>0</v>
      </c>
      <c r="M908" s="5">
        <f t="shared" si="61"/>
        <v>0</v>
      </c>
      <c r="N908" s="56" t="str">
        <f t="shared" si="59"/>
        <v>Non-MLS Office</v>
      </c>
    </row>
    <row r="909" spans="1:14" ht="13.5" customHeight="1" x14ac:dyDescent="0.2">
      <c r="A909" t="s">
        <v>1868</v>
      </c>
      <c r="B909" t="s">
        <v>1869</v>
      </c>
      <c r="C909" t="s">
        <v>2078</v>
      </c>
      <c r="D909" t="s">
        <v>1842</v>
      </c>
      <c r="E909" t="s">
        <v>831</v>
      </c>
      <c r="F909" t="s">
        <v>6</v>
      </c>
      <c r="G909" s="3">
        <v>43528</v>
      </c>
      <c r="H909" s="2">
        <v>176500</v>
      </c>
      <c r="I909" s="12">
        <v>20190327</v>
      </c>
      <c r="J909" s="5">
        <v>1</v>
      </c>
      <c r="K909" s="5">
        <f t="shared" si="62"/>
        <v>1</v>
      </c>
      <c r="L909" s="5">
        <f t="shared" si="60"/>
        <v>0</v>
      </c>
      <c r="M909" s="5">
        <f t="shared" si="61"/>
        <v>0</v>
      </c>
      <c r="N909" s="56" t="str">
        <f>IF(B909="",#REF!,B909)</f>
        <v>Non-MLS Office</v>
      </c>
    </row>
    <row r="910" spans="1:14" ht="13.5" customHeight="1" x14ac:dyDescent="0.2">
      <c r="A910" t="s">
        <v>1868</v>
      </c>
      <c r="B910" t="s">
        <v>1869</v>
      </c>
      <c r="C910" t="s">
        <v>2078</v>
      </c>
      <c r="D910" t="s">
        <v>1842</v>
      </c>
      <c r="E910" t="s">
        <v>2804</v>
      </c>
      <c r="F910" t="s">
        <v>301</v>
      </c>
      <c r="G910" s="3">
        <v>43560</v>
      </c>
      <c r="H910" s="2">
        <v>292000</v>
      </c>
      <c r="I910" s="12" t="s">
        <v>838</v>
      </c>
      <c r="J910" s="5">
        <v>1</v>
      </c>
      <c r="K910" s="5">
        <f t="shared" si="62"/>
        <v>0</v>
      </c>
      <c r="L910" s="5">
        <f t="shared" si="60"/>
        <v>0</v>
      </c>
      <c r="M910" s="5">
        <f t="shared" si="61"/>
        <v>0</v>
      </c>
      <c r="N910" s="56" t="str">
        <f>IF(B910="",#REF!,B910)</f>
        <v>Non-MLS Office</v>
      </c>
    </row>
    <row r="911" spans="1:14" ht="13.5" customHeight="1" x14ac:dyDescent="0.2">
      <c r="A911" t="s">
        <v>1868</v>
      </c>
      <c r="B911" t="s">
        <v>1869</v>
      </c>
      <c r="C911" t="s">
        <v>2078</v>
      </c>
      <c r="D911" t="s">
        <v>118</v>
      </c>
      <c r="E911" t="s">
        <v>3269</v>
      </c>
      <c r="F911" t="s">
        <v>3270</v>
      </c>
      <c r="G911" s="3">
        <v>43609</v>
      </c>
      <c r="H911" s="2">
        <v>435000</v>
      </c>
      <c r="I911" s="12" t="s">
        <v>838</v>
      </c>
      <c r="J911" s="5">
        <v>1</v>
      </c>
      <c r="K911" s="5">
        <f t="shared" si="62"/>
        <v>0</v>
      </c>
      <c r="L911" s="5">
        <f t="shared" si="60"/>
        <v>0</v>
      </c>
      <c r="M911" s="5">
        <f t="shared" si="61"/>
        <v>0</v>
      </c>
      <c r="N911" s="56" t="str">
        <f t="shared" si="59"/>
        <v>Non-MLS Office</v>
      </c>
    </row>
    <row r="912" spans="1:14" ht="13.5" customHeight="1" x14ac:dyDescent="0.2">
      <c r="A912" t="s">
        <v>1868</v>
      </c>
      <c r="B912" t="s">
        <v>1869</v>
      </c>
      <c r="C912" t="s">
        <v>849</v>
      </c>
      <c r="D912" t="s">
        <v>1854</v>
      </c>
      <c r="E912" t="s">
        <v>2467</v>
      </c>
      <c r="F912" t="s">
        <v>121</v>
      </c>
      <c r="G912" s="3">
        <v>43524</v>
      </c>
      <c r="H912" s="2">
        <v>122900</v>
      </c>
      <c r="I912" s="12" t="s">
        <v>838</v>
      </c>
      <c r="J912" s="5">
        <v>1</v>
      </c>
      <c r="K912" s="5">
        <f t="shared" si="62"/>
        <v>0</v>
      </c>
      <c r="L912" s="5">
        <f t="shared" si="60"/>
        <v>0</v>
      </c>
      <c r="M912" s="5">
        <f t="shared" si="61"/>
        <v>0</v>
      </c>
      <c r="N912" s="56" t="str">
        <f t="shared" si="59"/>
        <v>Non-MLS Office</v>
      </c>
    </row>
    <row r="913" spans="1:14" ht="13.5" customHeight="1" x14ac:dyDescent="0.2">
      <c r="A913" t="s">
        <v>1868</v>
      </c>
      <c r="B913" t="s">
        <v>1869</v>
      </c>
      <c r="C913" t="s">
        <v>546</v>
      </c>
      <c r="D913" t="s">
        <v>547</v>
      </c>
      <c r="E913" t="s">
        <v>2620</v>
      </c>
      <c r="F913" t="s">
        <v>286</v>
      </c>
      <c r="G913" s="3">
        <v>43539</v>
      </c>
      <c r="H913" s="2">
        <v>163200</v>
      </c>
      <c r="I913" s="12" t="s">
        <v>838</v>
      </c>
      <c r="J913" s="5">
        <v>1</v>
      </c>
      <c r="K913" s="5">
        <f t="shared" si="62"/>
        <v>0</v>
      </c>
      <c r="L913" s="5">
        <f t="shared" si="60"/>
        <v>0</v>
      </c>
      <c r="M913" s="5">
        <f t="shared" si="61"/>
        <v>0</v>
      </c>
      <c r="N913" s="56" t="str">
        <f t="shared" si="59"/>
        <v>Non-MLS Office</v>
      </c>
    </row>
    <row r="914" spans="1:14" ht="13.5" customHeight="1" x14ac:dyDescent="0.2">
      <c r="A914" t="s">
        <v>1868</v>
      </c>
      <c r="B914" t="s">
        <v>1869</v>
      </c>
      <c r="C914" t="s">
        <v>546</v>
      </c>
      <c r="D914" t="s">
        <v>547</v>
      </c>
      <c r="E914" t="s">
        <v>2944</v>
      </c>
      <c r="F914" t="s">
        <v>6</v>
      </c>
      <c r="G914" s="3">
        <v>43577</v>
      </c>
      <c r="H914" s="2">
        <v>333998</v>
      </c>
      <c r="I914" s="12" t="s">
        <v>838</v>
      </c>
      <c r="J914" s="5">
        <v>1</v>
      </c>
      <c r="K914" s="5">
        <f t="shared" si="62"/>
        <v>0</v>
      </c>
      <c r="L914" s="5">
        <f t="shared" si="60"/>
        <v>0</v>
      </c>
      <c r="M914" s="5">
        <f t="shared" si="61"/>
        <v>0</v>
      </c>
      <c r="N914" s="56" t="str">
        <f t="shared" si="59"/>
        <v>Non-MLS Office</v>
      </c>
    </row>
    <row r="915" spans="1:14" ht="13.5" customHeight="1" x14ac:dyDescent="0.2">
      <c r="A915" t="s">
        <v>1868</v>
      </c>
      <c r="B915" t="s">
        <v>1869</v>
      </c>
      <c r="C915" t="s">
        <v>546</v>
      </c>
      <c r="D915" t="s">
        <v>547</v>
      </c>
      <c r="E915" t="s">
        <v>2999</v>
      </c>
      <c r="F915" t="s">
        <v>6</v>
      </c>
      <c r="G915" s="3">
        <v>43584</v>
      </c>
      <c r="H915" s="2">
        <v>346256</v>
      </c>
      <c r="I915" s="12" t="s">
        <v>838</v>
      </c>
      <c r="J915" s="5">
        <v>1</v>
      </c>
      <c r="K915" s="5">
        <f t="shared" si="62"/>
        <v>0</v>
      </c>
      <c r="L915" s="5">
        <f t="shared" si="60"/>
        <v>0</v>
      </c>
      <c r="M915" s="5">
        <f t="shared" si="61"/>
        <v>0</v>
      </c>
      <c r="N915" s="56" t="str">
        <f>IF(B915="",#REF!,B915)</f>
        <v>Non-MLS Office</v>
      </c>
    </row>
    <row r="916" spans="1:14" ht="13.5" customHeight="1" x14ac:dyDescent="0.2">
      <c r="A916" t="s">
        <v>1868</v>
      </c>
      <c r="B916" t="s">
        <v>1869</v>
      </c>
      <c r="C916" t="s">
        <v>408</v>
      </c>
      <c r="D916" t="s">
        <v>197</v>
      </c>
      <c r="E916" t="s">
        <v>3140</v>
      </c>
      <c r="F916" t="s">
        <v>6</v>
      </c>
      <c r="G916" s="3">
        <v>43595</v>
      </c>
      <c r="H916" s="2">
        <v>214900</v>
      </c>
      <c r="I916" s="12" t="s">
        <v>838</v>
      </c>
      <c r="J916" s="5">
        <v>1</v>
      </c>
      <c r="K916" s="5">
        <f t="shared" si="62"/>
        <v>0</v>
      </c>
      <c r="L916" s="5">
        <f t="shared" si="60"/>
        <v>0</v>
      </c>
      <c r="M916" s="5">
        <f t="shared" si="61"/>
        <v>0</v>
      </c>
      <c r="N916" s="56" t="str">
        <f t="shared" si="59"/>
        <v>Non-MLS Office</v>
      </c>
    </row>
    <row r="917" spans="1:14" ht="13.5" customHeight="1" x14ac:dyDescent="0.2">
      <c r="A917" t="s">
        <v>1868</v>
      </c>
      <c r="B917" t="s">
        <v>1869</v>
      </c>
      <c r="C917" t="s">
        <v>2012</v>
      </c>
      <c r="D917" t="s">
        <v>1976</v>
      </c>
      <c r="E917" t="s">
        <v>2846</v>
      </c>
      <c r="F917" t="s">
        <v>1831</v>
      </c>
      <c r="G917" s="3">
        <v>43566</v>
      </c>
      <c r="H917" s="2">
        <v>295000</v>
      </c>
      <c r="I917" s="12" t="s">
        <v>838</v>
      </c>
      <c r="J917" s="5">
        <v>1</v>
      </c>
      <c r="K917" s="5">
        <f t="shared" si="62"/>
        <v>0</v>
      </c>
      <c r="L917" s="5">
        <f t="shared" si="60"/>
        <v>0</v>
      </c>
      <c r="M917" s="5">
        <f t="shared" si="61"/>
        <v>0</v>
      </c>
      <c r="N917" s="56" t="str">
        <f t="shared" si="59"/>
        <v>Non-MLS Office</v>
      </c>
    </row>
    <row r="918" spans="1:14" ht="13.5" customHeight="1" x14ac:dyDescent="0.2">
      <c r="A918" t="s">
        <v>1868</v>
      </c>
      <c r="B918" t="s">
        <v>1869</v>
      </c>
      <c r="C918" t="s">
        <v>1924</v>
      </c>
      <c r="D918" t="s">
        <v>1843</v>
      </c>
      <c r="E918" t="s">
        <v>2878</v>
      </c>
      <c r="F918" t="s">
        <v>426</v>
      </c>
      <c r="G918" s="3">
        <v>43570</v>
      </c>
      <c r="H918" s="2">
        <v>80000</v>
      </c>
      <c r="I918" s="12">
        <v>20190570</v>
      </c>
      <c r="J918" s="5">
        <v>1</v>
      </c>
      <c r="K918" s="5">
        <f t="shared" si="62"/>
        <v>1</v>
      </c>
      <c r="L918" s="5">
        <f t="shared" si="60"/>
        <v>0</v>
      </c>
      <c r="M918" s="5">
        <f t="shared" si="61"/>
        <v>0</v>
      </c>
      <c r="N918" s="56" t="str">
        <f t="shared" si="59"/>
        <v>Non-MLS Office</v>
      </c>
    </row>
    <row r="919" spans="1:14" ht="13.5" customHeight="1" x14ac:dyDescent="0.2">
      <c r="A919" t="s">
        <v>1868</v>
      </c>
      <c r="B919" t="s">
        <v>1869</v>
      </c>
      <c r="C919" t="s">
        <v>1880</v>
      </c>
      <c r="D919" t="s">
        <v>126</v>
      </c>
      <c r="E919" t="s">
        <v>2413</v>
      </c>
      <c r="F919" t="s">
        <v>6</v>
      </c>
      <c r="G919" s="3">
        <v>43518</v>
      </c>
      <c r="H919" s="2">
        <v>179000</v>
      </c>
      <c r="I919" s="12">
        <v>20190152</v>
      </c>
      <c r="J919" s="5">
        <v>1</v>
      </c>
      <c r="K919" s="5">
        <f t="shared" si="62"/>
        <v>1</v>
      </c>
      <c r="L919" s="5">
        <f t="shared" si="60"/>
        <v>0</v>
      </c>
      <c r="M919" s="5">
        <f t="shared" si="61"/>
        <v>0</v>
      </c>
      <c r="N919" s="56" t="str">
        <f t="shared" si="59"/>
        <v>Non-MLS Office</v>
      </c>
    </row>
    <row r="920" spans="1:14" ht="13.5" customHeight="1" x14ac:dyDescent="0.2">
      <c r="A920" t="s">
        <v>1868</v>
      </c>
      <c r="B920" t="s">
        <v>1869</v>
      </c>
      <c r="C920" t="s">
        <v>852</v>
      </c>
      <c r="D920" t="s">
        <v>1258</v>
      </c>
      <c r="E920" t="s">
        <v>2444</v>
      </c>
      <c r="F920" t="s">
        <v>123</v>
      </c>
      <c r="G920" s="3">
        <v>43523</v>
      </c>
      <c r="H920" s="2">
        <v>229000</v>
      </c>
      <c r="I920" s="12" t="s">
        <v>838</v>
      </c>
      <c r="J920" s="5">
        <v>1</v>
      </c>
      <c r="K920" s="5">
        <f t="shared" si="62"/>
        <v>0</v>
      </c>
      <c r="L920" s="5">
        <f t="shared" si="60"/>
        <v>0</v>
      </c>
      <c r="M920" s="5">
        <f t="shared" si="61"/>
        <v>0</v>
      </c>
      <c r="N920" s="56" t="str">
        <f t="shared" si="59"/>
        <v>Non-MLS Office</v>
      </c>
    </row>
    <row r="921" spans="1:14" ht="13.5" customHeight="1" x14ac:dyDescent="0.2">
      <c r="A921" t="s">
        <v>1868</v>
      </c>
      <c r="B921" t="s">
        <v>1869</v>
      </c>
      <c r="C921" t="s">
        <v>852</v>
      </c>
      <c r="D921" t="s">
        <v>1258</v>
      </c>
      <c r="E921" t="s">
        <v>2511</v>
      </c>
      <c r="F921" t="s">
        <v>122</v>
      </c>
      <c r="G921" s="3">
        <v>43528</v>
      </c>
      <c r="H921" s="2">
        <v>369900</v>
      </c>
      <c r="I921" s="12" t="s">
        <v>838</v>
      </c>
      <c r="J921" s="5">
        <v>1</v>
      </c>
      <c r="K921" s="5">
        <f t="shared" si="62"/>
        <v>0</v>
      </c>
      <c r="L921" s="5">
        <f t="shared" si="60"/>
        <v>0</v>
      </c>
      <c r="M921" s="5">
        <f t="shared" si="61"/>
        <v>0</v>
      </c>
      <c r="N921" s="56" t="str">
        <f t="shared" si="59"/>
        <v>Non-MLS Office</v>
      </c>
    </row>
    <row r="922" spans="1:14" ht="13.5" customHeight="1" x14ac:dyDescent="0.2">
      <c r="A922" t="s">
        <v>1868</v>
      </c>
      <c r="B922" t="s">
        <v>1869</v>
      </c>
      <c r="C922" t="s">
        <v>211</v>
      </c>
      <c r="D922" t="s">
        <v>2025</v>
      </c>
      <c r="E922" t="s">
        <v>3258</v>
      </c>
      <c r="F922" t="s">
        <v>6</v>
      </c>
      <c r="G922" s="3">
        <v>43608</v>
      </c>
      <c r="H922" s="2">
        <v>366500</v>
      </c>
      <c r="I922" s="12" t="s">
        <v>838</v>
      </c>
      <c r="J922" s="5">
        <v>1</v>
      </c>
      <c r="K922" s="5">
        <f t="shared" si="62"/>
        <v>0</v>
      </c>
      <c r="L922" s="5">
        <f t="shared" si="60"/>
        <v>0</v>
      </c>
      <c r="M922" s="5">
        <f t="shared" si="61"/>
        <v>0</v>
      </c>
      <c r="N922" s="56" t="str">
        <f t="shared" si="59"/>
        <v>Non-MLS Office</v>
      </c>
    </row>
    <row r="923" spans="1:14" ht="13.5" customHeight="1" x14ac:dyDescent="0.2">
      <c r="A923" t="s">
        <v>1868</v>
      </c>
      <c r="B923" t="s">
        <v>1869</v>
      </c>
      <c r="C923" t="s">
        <v>955</v>
      </c>
      <c r="D923" t="s">
        <v>1036</v>
      </c>
      <c r="E923" t="s">
        <v>2377</v>
      </c>
      <c r="F923" t="s">
        <v>6</v>
      </c>
      <c r="G923" s="3">
        <v>43511</v>
      </c>
      <c r="H923" s="2">
        <v>181500</v>
      </c>
      <c r="I923" s="12" t="s">
        <v>838</v>
      </c>
      <c r="J923" s="5">
        <v>1</v>
      </c>
      <c r="K923" s="5">
        <f t="shared" si="62"/>
        <v>0</v>
      </c>
      <c r="L923" s="5">
        <f t="shared" si="60"/>
        <v>0</v>
      </c>
      <c r="M923" s="5">
        <f t="shared" si="61"/>
        <v>0</v>
      </c>
      <c r="N923" s="56" t="str">
        <f t="shared" si="59"/>
        <v>Non-MLS Office</v>
      </c>
    </row>
    <row r="924" spans="1:14" ht="13.5" customHeight="1" x14ac:dyDescent="0.2">
      <c r="A924" t="s">
        <v>1868</v>
      </c>
      <c r="B924" t="s">
        <v>1869</v>
      </c>
      <c r="C924" t="s">
        <v>1960</v>
      </c>
      <c r="D924" t="s">
        <v>197</v>
      </c>
      <c r="E924" t="s">
        <v>2510</v>
      </c>
      <c r="F924" t="s">
        <v>6</v>
      </c>
      <c r="G924" s="3">
        <v>43528</v>
      </c>
      <c r="H924" s="2">
        <v>160000</v>
      </c>
      <c r="I924" s="12" t="s">
        <v>838</v>
      </c>
      <c r="J924" s="5">
        <v>1</v>
      </c>
      <c r="K924" s="5">
        <f t="shared" si="62"/>
        <v>0</v>
      </c>
      <c r="L924" s="5">
        <f t="shared" si="60"/>
        <v>0</v>
      </c>
      <c r="M924" s="5">
        <f t="shared" si="61"/>
        <v>0</v>
      </c>
      <c r="N924" s="56" t="str">
        <f>IF(B924="",#REF!,B924)</f>
        <v>Non-MLS Office</v>
      </c>
    </row>
    <row r="925" spans="1:14" ht="13.5" customHeight="1" x14ac:dyDescent="0.2">
      <c r="A925" t="s">
        <v>1868</v>
      </c>
      <c r="B925" t="s">
        <v>1869</v>
      </c>
      <c r="C925" t="s">
        <v>1242</v>
      </c>
      <c r="D925" t="s">
        <v>1258</v>
      </c>
      <c r="E925" t="s">
        <v>2175</v>
      </c>
      <c r="F925" t="s">
        <v>6</v>
      </c>
      <c r="G925" s="3">
        <v>43482</v>
      </c>
      <c r="H925" s="2">
        <v>50000</v>
      </c>
      <c r="I925" s="12" t="s">
        <v>838</v>
      </c>
      <c r="J925" s="5">
        <v>1</v>
      </c>
      <c r="K925" s="5">
        <f t="shared" si="62"/>
        <v>0</v>
      </c>
      <c r="L925" s="5">
        <f t="shared" si="60"/>
        <v>0</v>
      </c>
      <c r="M925" s="5">
        <f t="shared" si="61"/>
        <v>0</v>
      </c>
      <c r="N925" s="56" t="str">
        <f t="shared" si="59"/>
        <v>Non-MLS Office</v>
      </c>
    </row>
    <row r="926" spans="1:14" ht="13.5" customHeight="1" x14ac:dyDescent="0.2">
      <c r="A926" t="s">
        <v>1868</v>
      </c>
      <c r="B926" t="s">
        <v>1869</v>
      </c>
      <c r="C926" t="s">
        <v>398</v>
      </c>
      <c r="D926" t="s">
        <v>1258</v>
      </c>
      <c r="E926" t="s">
        <v>2740</v>
      </c>
      <c r="F926" t="s">
        <v>6</v>
      </c>
      <c r="G926" s="3">
        <v>43553</v>
      </c>
      <c r="H926" s="2">
        <v>290100</v>
      </c>
      <c r="I926" s="12" t="s">
        <v>838</v>
      </c>
      <c r="J926" s="5">
        <v>1</v>
      </c>
      <c r="K926" s="5">
        <f t="shared" si="62"/>
        <v>0</v>
      </c>
      <c r="L926" s="5">
        <f t="shared" si="60"/>
        <v>0</v>
      </c>
      <c r="M926" s="5">
        <f t="shared" si="61"/>
        <v>0</v>
      </c>
      <c r="N926" s="56" t="str">
        <f t="shared" si="59"/>
        <v>Non-MLS Office</v>
      </c>
    </row>
    <row r="927" spans="1:14" ht="13.5" customHeight="1" x14ac:dyDescent="0.2">
      <c r="A927" t="s">
        <v>1868</v>
      </c>
      <c r="B927" t="s">
        <v>1869</v>
      </c>
      <c r="C927" t="s">
        <v>398</v>
      </c>
      <c r="D927" t="s">
        <v>1258</v>
      </c>
      <c r="E927" t="s">
        <v>2786</v>
      </c>
      <c r="F927" t="s">
        <v>7</v>
      </c>
      <c r="G927" s="3">
        <v>43558</v>
      </c>
      <c r="H927" s="2">
        <v>153900</v>
      </c>
      <c r="I927" s="12" t="s">
        <v>838</v>
      </c>
      <c r="J927" s="5">
        <v>1</v>
      </c>
      <c r="K927" s="5">
        <f t="shared" si="62"/>
        <v>0</v>
      </c>
      <c r="L927" s="5">
        <f t="shared" si="60"/>
        <v>0</v>
      </c>
      <c r="M927" s="5">
        <f t="shared" si="61"/>
        <v>0</v>
      </c>
      <c r="N927" s="56" t="str">
        <f t="shared" si="59"/>
        <v>Non-MLS Office</v>
      </c>
    </row>
    <row r="928" spans="1:14" ht="13.5" customHeight="1" x14ac:dyDescent="0.2">
      <c r="A928" t="s">
        <v>1868</v>
      </c>
      <c r="B928" t="s">
        <v>1869</v>
      </c>
      <c r="C928" t="s">
        <v>362</v>
      </c>
      <c r="D928" t="s">
        <v>2253</v>
      </c>
      <c r="E928" t="s">
        <v>2254</v>
      </c>
      <c r="F928" t="s">
        <v>65</v>
      </c>
      <c r="G928" s="3">
        <v>43496</v>
      </c>
      <c r="H928" s="2">
        <v>106500</v>
      </c>
      <c r="I928" s="12">
        <v>20190027</v>
      </c>
      <c r="J928" s="5">
        <v>1</v>
      </c>
      <c r="K928" s="5">
        <f t="shared" si="62"/>
        <v>1</v>
      </c>
      <c r="L928" s="5">
        <f t="shared" si="60"/>
        <v>0</v>
      </c>
      <c r="M928" s="5">
        <f t="shared" si="61"/>
        <v>0</v>
      </c>
      <c r="N928" s="56" t="str">
        <f>IF(B928="",#REF!,B928)</f>
        <v>Non-MLS Office</v>
      </c>
    </row>
    <row r="929" spans="1:14" ht="13.5" customHeight="1" x14ac:dyDescent="0.2">
      <c r="A929" t="s">
        <v>1868</v>
      </c>
      <c r="B929" t="s">
        <v>1869</v>
      </c>
      <c r="C929" t="s">
        <v>2068</v>
      </c>
      <c r="D929" t="s">
        <v>1984</v>
      </c>
      <c r="E929" t="s">
        <v>2271</v>
      </c>
      <c r="F929" t="s">
        <v>301</v>
      </c>
      <c r="G929" s="3">
        <v>43496</v>
      </c>
      <c r="H929" s="2">
        <v>115000</v>
      </c>
      <c r="I929" s="12" t="s">
        <v>838</v>
      </c>
      <c r="J929" s="5">
        <v>1</v>
      </c>
      <c r="K929" s="5">
        <f t="shared" si="62"/>
        <v>0</v>
      </c>
      <c r="L929" s="5">
        <f t="shared" si="60"/>
        <v>0</v>
      </c>
      <c r="M929" s="5">
        <f t="shared" si="61"/>
        <v>0</v>
      </c>
      <c r="N929" s="56" t="str">
        <f t="shared" si="59"/>
        <v>Non-MLS Office</v>
      </c>
    </row>
    <row r="930" spans="1:14" ht="13.5" customHeight="1" x14ac:dyDescent="0.2">
      <c r="A930" t="s">
        <v>1868</v>
      </c>
      <c r="B930" t="s">
        <v>1869</v>
      </c>
      <c r="C930" t="s">
        <v>2068</v>
      </c>
      <c r="D930" t="s">
        <v>1984</v>
      </c>
      <c r="E930" t="s">
        <v>2862</v>
      </c>
      <c r="F930" t="s">
        <v>301</v>
      </c>
      <c r="G930" s="3">
        <v>43567</v>
      </c>
      <c r="H930" s="2">
        <v>142900</v>
      </c>
      <c r="I930" s="12" t="s">
        <v>838</v>
      </c>
      <c r="J930" s="5">
        <v>1</v>
      </c>
      <c r="K930" s="5">
        <f t="shared" si="62"/>
        <v>0</v>
      </c>
      <c r="L930" s="5">
        <f t="shared" si="60"/>
        <v>0</v>
      </c>
      <c r="M930" s="5">
        <f t="shared" si="61"/>
        <v>0</v>
      </c>
      <c r="N930" s="56" t="str">
        <f>IF(B930="",#REF!,B930)</f>
        <v>Non-MLS Office</v>
      </c>
    </row>
    <row r="931" spans="1:14" ht="13.5" customHeight="1" x14ac:dyDescent="0.2">
      <c r="A931" t="s">
        <v>1868</v>
      </c>
      <c r="B931" t="s">
        <v>1869</v>
      </c>
      <c r="C931" t="s">
        <v>908</v>
      </c>
      <c r="D931" t="s">
        <v>5</v>
      </c>
      <c r="E931" t="s">
        <v>2509</v>
      </c>
      <c r="F931" t="s">
        <v>65</v>
      </c>
      <c r="G931" s="3">
        <v>43528</v>
      </c>
      <c r="H931" s="2">
        <v>342000</v>
      </c>
      <c r="I931" s="12" t="s">
        <v>838</v>
      </c>
      <c r="J931" s="5">
        <v>1</v>
      </c>
      <c r="K931" s="5">
        <f t="shared" si="62"/>
        <v>0</v>
      </c>
      <c r="L931" s="5">
        <f t="shared" si="60"/>
        <v>0</v>
      </c>
      <c r="M931" s="5">
        <f t="shared" si="61"/>
        <v>0</v>
      </c>
      <c r="N931" s="56" t="str">
        <f t="shared" si="59"/>
        <v>Non-MLS Office</v>
      </c>
    </row>
    <row r="932" spans="1:14" ht="13.5" customHeight="1" x14ac:dyDescent="0.2">
      <c r="A932" t="s">
        <v>1868</v>
      </c>
      <c r="B932" t="s">
        <v>1869</v>
      </c>
      <c r="C932" t="s">
        <v>908</v>
      </c>
      <c r="D932" t="s">
        <v>5</v>
      </c>
      <c r="E932" t="s">
        <v>2890</v>
      </c>
      <c r="F932" t="s">
        <v>1126</v>
      </c>
      <c r="G932" s="3">
        <v>43571</v>
      </c>
      <c r="H932" s="2">
        <v>404900</v>
      </c>
      <c r="I932" s="12">
        <v>20190540</v>
      </c>
      <c r="J932" s="5">
        <v>1</v>
      </c>
      <c r="K932" s="5">
        <f t="shared" si="62"/>
        <v>1</v>
      </c>
      <c r="L932" s="5">
        <f t="shared" si="60"/>
        <v>0</v>
      </c>
      <c r="M932" s="5">
        <f t="shared" si="61"/>
        <v>0</v>
      </c>
      <c r="N932" s="56" t="str">
        <f>IF(B932="",#REF!,B932)</f>
        <v>Non-MLS Office</v>
      </c>
    </row>
    <row r="933" spans="1:14" ht="13.5" customHeight="1" x14ac:dyDescent="0.2">
      <c r="A933" t="s">
        <v>1868</v>
      </c>
      <c r="B933" t="s">
        <v>1869</v>
      </c>
      <c r="C933" t="s">
        <v>198</v>
      </c>
      <c r="D933" t="s">
        <v>285</v>
      </c>
      <c r="E933" t="s">
        <v>2443</v>
      </c>
      <c r="F933" t="s">
        <v>730</v>
      </c>
      <c r="G933" s="3">
        <v>43522</v>
      </c>
      <c r="H933" s="2">
        <v>29000</v>
      </c>
      <c r="I933" s="12" t="s">
        <v>838</v>
      </c>
      <c r="J933" s="5">
        <v>1</v>
      </c>
      <c r="K933" s="5">
        <f t="shared" si="62"/>
        <v>0</v>
      </c>
      <c r="L933" s="5">
        <f t="shared" si="60"/>
        <v>0</v>
      </c>
      <c r="M933" s="5">
        <f t="shared" si="61"/>
        <v>0</v>
      </c>
      <c r="N933" s="56" t="str">
        <f t="shared" si="59"/>
        <v>Non-MLS Office</v>
      </c>
    </row>
    <row r="934" spans="1:14" ht="13.5" customHeight="1" x14ac:dyDescent="0.2">
      <c r="A934" t="s">
        <v>1868</v>
      </c>
      <c r="B934" t="s">
        <v>1869</v>
      </c>
      <c r="C934" t="s">
        <v>717</v>
      </c>
      <c r="D934" t="s">
        <v>231</v>
      </c>
      <c r="E934" t="s">
        <v>3329</v>
      </c>
      <c r="F934" t="s">
        <v>6</v>
      </c>
      <c r="G934" s="3">
        <v>43615</v>
      </c>
      <c r="H934" s="2">
        <v>266000</v>
      </c>
      <c r="I934" s="12" t="s">
        <v>838</v>
      </c>
      <c r="J934" s="5">
        <v>1</v>
      </c>
      <c r="K934" s="5">
        <f t="shared" si="62"/>
        <v>0</v>
      </c>
      <c r="L934" s="5">
        <f t="shared" si="60"/>
        <v>0</v>
      </c>
      <c r="M934" s="5">
        <f t="shared" si="61"/>
        <v>0</v>
      </c>
      <c r="N934" s="56" t="str">
        <f>IF(B934="",#REF!,B934)</f>
        <v>Non-MLS Office</v>
      </c>
    </row>
    <row r="935" spans="1:14" ht="13.5" customHeight="1" x14ac:dyDescent="0.2">
      <c r="A935" t="s">
        <v>1868</v>
      </c>
      <c r="B935" t="s">
        <v>1869</v>
      </c>
      <c r="C935" t="s">
        <v>199</v>
      </c>
      <c r="D935" t="s">
        <v>1840</v>
      </c>
      <c r="E935" t="s">
        <v>2965</v>
      </c>
      <c r="F935" t="s">
        <v>6</v>
      </c>
      <c r="G935" s="3">
        <v>43581</v>
      </c>
      <c r="H935" s="2">
        <v>120000</v>
      </c>
      <c r="I935" s="12" t="s">
        <v>838</v>
      </c>
      <c r="J935" s="5">
        <v>1</v>
      </c>
      <c r="K935" s="5">
        <f t="shared" si="62"/>
        <v>0</v>
      </c>
      <c r="L935" s="5">
        <f t="shared" si="60"/>
        <v>0</v>
      </c>
      <c r="M935" s="5">
        <f t="shared" si="61"/>
        <v>0</v>
      </c>
      <c r="N935" s="56" t="str">
        <f t="shared" si="59"/>
        <v>Non-MLS Office</v>
      </c>
    </row>
    <row r="936" spans="1:14" ht="13.5" customHeight="1" x14ac:dyDescent="0.2">
      <c r="A936" t="s">
        <v>1868</v>
      </c>
      <c r="B936" t="s">
        <v>1869</v>
      </c>
      <c r="C936" t="s">
        <v>3119</v>
      </c>
      <c r="D936" t="s">
        <v>3120</v>
      </c>
      <c r="E936" t="s">
        <v>3121</v>
      </c>
      <c r="F936" t="s">
        <v>110</v>
      </c>
      <c r="G936" s="3">
        <v>43595</v>
      </c>
      <c r="H936" s="2">
        <v>180000</v>
      </c>
      <c r="I936" s="12" t="s">
        <v>838</v>
      </c>
      <c r="J936" s="5">
        <v>1</v>
      </c>
      <c r="K936" s="5">
        <f t="shared" si="62"/>
        <v>0</v>
      </c>
      <c r="L936" s="5">
        <f t="shared" si="60"/>
        <v>0</v>
      </c>
      <c r="M936" s="5">
        <f t="shared" si="61"/>
        <v>0</v>
      </c>
      <c r="N936" s="56" t="str">
        <f t="shared" si="59"/>
        <v>Non-MLS Office</v>
      </c>
    </row>
    <row r="937" spans="1:14" ht="13.5" customHeight="1" x14ac:dyDescent="0.2">
      <c r="A937" t="s">
        <v>1868</v>
      </c>
      <c r="B937" t="s">
        <v>1869</v>
      </c>
      <c r="C937" t="s">
        <v>3119</v>
      </c>
      <c r="D937" t="s">
        <v>3120</v>
      </c>
      <c r="E937" t="s">
        <v>3147</v>
      </c>
      <c r="F937" t="s">
        <v>110</v>
      </c>
      <c r="G937" s="3">
        <v>43598</v>
      </c>
      <c r="H937" s="2">
        <v>189900</v>
      </c>
      <c r="I937" s="12" t="s">
        <v>838</v>
      </c>
      <c r="J937" s="5">
        <v>1</v>
      </c>
      <c r="K937" s="5">
        <f t="shared" si="62"/>
        <v>0</v>
      </c>
      <c r="L937" s="5">
        <f t="shared" si="60"/>
        <v>0</v>
      </c>
      <c r="M937" s="5">
        <f t="shared" si="61"/>
        <v>0</v>
      </c>
      <c r="N937" s="56" t="str">
        <f t="shared" si="59"/>
        <v>Non-MLS Office</v>
      </c>
    </row>
    <row r="938" spans="1:14" ht="13.5" customHeight="1" x14ac:dyDescent="0.2">
      <c r="A938" t="s">
        <v>1868</v>
      </c>
      <c r="B938" t="s">
        <v>1869</v>
      </c>
      <c r="C938" t="s">
        <v>3119</v>
      </c>
      <c r="D938" t="s">
        <v>3120</v>
      </c>
      <c r="E938" t="s">
        <v>3154</v>
      </c>
      <c r="F938" t="s">
        <v>110</v>
      </c>
      <c r="G938" s="3">
        <v>43598</v>
      </c>
      <c r="H938" s="2">
        <v>189900</v>
      </c>
      <c r="I938" s="12" t="s">
        <v>838</v>
      </c>
      <c r="J938" s="5">
        <v>1</v>
      </c>
      <c r="K938" s="5">
        <f t="shared" si="62"/>
        <v>0</v>
      </c>
      <c r="L938" s="5">
        <f t="shared" si="60"/>
        <v>0</v>
      </c>
      <c r="M938" s="5">
        <f t="shared" si="61"/>
        <v>0</v>
      </c>
      <c r="N938" s="56" t="str">
        <f t="shared" si="59"/>
        <v>Non-MLS Office</v>
      </c>
    </row>
    <row r="939" spans="1:14" ht="13.5" customHeight="1" x14ac:dyDescent="0.2">
      <c r="A939" t="s">
        <v>1868</v>
      </c>
      <c r="B939" t="s">
        <v>1869</v>
      </c>
      <c r="C939" t="s">
        <v>1945</v>
      </c>
      <c r="D939" t="s">
        <v>839</v>
      </c>
      <c r="E939" t="s">
        <v>2795</v>
      </c>
      <c r="F939" t="s">
        <v>110</v>
      </c>
      <c r="G939" s="3">
        <v>43560</v>
      </c>
      <c r="H939" s="2">
        <v>72000</v>
      </c>
      <c r="I939" s="12" t="s">
        <v>838</v>
      </c>
      <c r="J939" s="5">
        <v>1</v>
      </c>
      <c r="K939" s="5">
        <f t="shared" si="62"/>
        <v>0</v>
      </c>
      <c r="L939" s="5">
        <f t="shared" si="60"/>
        <v>0</v>
      </c>
      <c r="M939" s="5">
        <f t="shared" si="61"/>
        <v>0</v>
      </c>
      <c r="N939" s="56" t="str">
        <f>IF(B939="",#REF!,B939)</f>
        <v>Non-MLS Office</v>
      </c>
    </row>
    <row r="940" spans="1:14" ht="13.5" customHeight="1" x14ac:dyDescent="0.2">
      <c r="A940" t="s">
        <v>1868</v>
      </c>
      <c r="B940" t="s">
        <v>1869</v>
      </c>
      <c r="C940" t="s">
        <v>2066</v>
      </c>
      <c r="D940" t="s">
        <v>1842</v>
      </c>
      <c r="E940" t="s">
        <v>2713</v>
      </c>
      <c r="F940" t="s">
        <v>730</v>
      </c>
      <c r="G940" s="3">
        <v>43551</v>
      </c>
      <c r="H940" s="2">
        <v>43000</v>
      </c>
      <c r="I940" s="12" t="s">
        <v>838</v>
      </c>
      <c r="J940" s="5">
        <v>1</v>
      </c>
      <c r="K940" s="5">
        <f t="shared" si="62"/>
        <v>0</v>
      </c>
      <c r="L940" s="5">
        <f t="shared" si="60"/>
        <v>0</v>
      </c>
      <c r="M940" s="5">
        <f t="shared" si="61"/>
        <v>0</v>
      </c>
      <c r="N940" s="56" t="str">
        <f>IF(B940="",#REF!,B940)</f>
        <v>Non-MLS Office</v>
      </c>
    </row>
    <row r="941" spans="1:14" ht="13.5" customHeight="1" x14ac:dyDescent="0.2">
      <c r="A941" t="s">
        <v>1868</v>
      </c>
      <c r="B941" t="s">
        <v>1869</v>
      </c>
      <c r="C941" t="s">
        <v>1906</v>
      </c>
      <c r="D941" t="s">
        <v>1099</v>
      </c>
      <c r="E941" t="s">
        <v>2473</v>
      </c>
      <c r="F941" t="s">
        <v>6</v>
      </c>
      <c r="G941" s="3">
        <v>43524</v>
      </c>
      <c r="H941" s="2">
        <v>245000</v>
      </c>
      <c r="I941" s="12" t="s">
        <v>838</v>
      </c>
      <c r="J941" s="5">
        <v>1</v>
      </c>
      <c r="K941" s="5">
        <f t="shared" si="62"/>
        <v>0</v>
      </c>
      <c r="L941" s="5">
        <f t="shared" si="60"/>
        <v>0</v>
      </c>
      <c r="M941" s="5">
        <f t="shared" si="61"/>
        <v>0</v>
      </c>
      <c r="N941" s="56" t="str">
        <f t="shared" ref="N941:N995" si="63">IF(B941="",B940,B941)</f>
        <v>Non-MLS Office</v>
      </c>
    </row>
    <row r="942" spans="1:14" ht="13.5" customHeight="1" x14ac:dyDescent="0.2">
      <c r="A942" t="s">
        <v>1868</v>
      </c>
      <c r="B942" t="s">
        <v>1869</v>
      </c>
      <c r="C942" t="s">
        <v>1866</v>
      </c>
      <c r="D942" t="s">
        <v>1258</v>
      </c>
      <c r="E942" t="s">
        <v>2514</v>
      </c>
      <c r="F942" t="s">
        <v>2515</v>
      </c>
      <c r="G942" s="3">
        <v>43528</v>
      </c>
      <c r="H942" s="2">
        <v>295000</v>
      </c>
      <c r="I942" s="12" t="s">
        <v>838</v>
      </c>
      <c r="J942" s="5">
        <v>1</v>
      </c>
      <c r="K942" s="5">
        <f t="shared" si="62"/>
        <v>0</v>
      </c>
      <c r="L942" s="5">
        <f t="shared" si="60"/>
        <v>0</v>
      </c>
      <c r="M942" s="5">
        <f t="shared" si="61"/>
        <v>0</v>
      </c>
      <c r="N942" s="56" t="str">
        <f t="shared" si="63"/>
        <v>Non-MLS Office</v>
      </c>
    </row>
    <row r="943" spans="1:14" ht="13.5" customHeight="1" x14ac:dyDescent="0.2">
      <c r="A943" t="s">
        <v>1868</v>
      </c>
      <c r="B943" t="s">
        <v>1869</v>
      </c>
      <c r="C943" t="s">
        <v>1888</v>
      </c>
      <c r="D943" t="s">
        <v>1840</v>
      </c>
      <c r="E943" t="s">
        <v>2454</v>
      </c>
      <c r="F943" t="s">
        <v>6</v>
      </c>
      <c r="G943" s="3">
        <v>43523</v>
      </c>
      <c r="H943" s="2">
        <v>523000</v>
      </c>
      <c r="I943" s="12">
        <v>20190184</v>
      </c>
      <c r="J943" s="5">
        <v>1</v>
      </c>
      <c r="K943" s="5">
        <f t="shared" si="62"/>
        <v>1</v>
      </c>
      <c r="L943" s="5">
        <f t="shared" si="60"/>
        <v>0</v>
      </c>
      <c r="M943" s="5">
        <f t="shared" si="61"/>
        <v>0</v>
      </c>
      <c r="N943" s="56" t="str">
        <f t="shared" si="63"/>
        <v>Non-MLS Office</v>
      </c>
    </row>
    <row r="944" spans="1:14" ht="13.5" customHeight="1" x14ac:dyDescent="0.2">
      <c r="A944" t="s">
        <v>1868</v>
      </c>
      <c r="B944" t="s">
        <v>1869</v>
      </c>
      <c r="C944" t="s">
        <v>2047</v>
      </c>
      <c r="D944" t="s">
        <v>5</v>
      </c>
      <c r="E944" t="s">
        <v>3098</v>
      </c>
      <c r="F944" t="s">
        <v>3099</v>
      </c>
      <c r="G944" s="3">
        <v>43593</v>
      </c>
      <c r="H944" s="2">
        <v>101000</v>
      </c>
      <c r="I944" s="12" t="s">
        <v>838</v>
      </c>
      <c r="J944" s="5">
        <v>1</v>
      </c>
      <c r="K944" s="5">
        <f t="shared" si="62"/>
        <v>0</v>
      </c>
      <c r="L944" s="5">
        <f t="shared" si="60"/>
        <v>0</v>
      </c>
      <c r="M944" s="5">
        <f t="shared" si="61"/>
        <v>0</v>
      </c>
      <c r="N944" s="56" t="str">
        <f t="shared" si="63"/>
        <v>Non-MLS Office</v>
      </c>
    </row>
    <row r="945" spans="1:14" ht="13.5" customHeight="1" x14ac:dyDescent="0.2">
      <c r="A945" t="s">
        <v>1868</v>
      </c>
      <c r="B945" t="s">
        <v>1869</v>
      </c>
      <c r="C945" t="s">
        <v>1702</v>
      </c>
      <c r="D945" t="s">
        <v>1535</v>
      </c>
      <c r="E945" t="s">
        <v>2301</v>
      </c>
      <c r="F945" t="s">
        <v>70</v>
      </c>
      <c r="G945" s="3">
        <v>43500</v>
      </c>
      <c r="H945" s="2">
        <v>179900</v>
      </c>
      <c r="I945" s="12" t="s">
        <v>838</v>
      </c>
      <c r="J945" s="5">
        <v>1</v>
      </c>
      <c r="K945" s="5">
        <f t="shared" si="62"/>
        <v>0</v>
      </c>
      <c r="L945" s="5">
        <f t="shared" si="60"/>
        <v>0</v>
      </c>
      <c r="M945" s="5">
        <f t="shared" si="61"/>
        <v>0</v>
      </c>
      <c r="N945" s="56" t="str">
        <f t="shared" si="63"/>
        <v>Non-MLS Office</v>
      </c>
    </row>
    <row r="946" spans="1:14" ht="13.5" customHeight="1" x14ac:dyDescent="0.2">
      <c r="A946" t="s">
        <v>1868</v>
      </c>
      <c r="B946" t="s">
        <v>1869</v>
      </c>
      <c r="C946" t="s">
        <v>2131</v>
      </c>
      <c r="D946" t="s">
        <v>839</v>
      </c>
      <c r="E946" t="s">
        <v>2388</v>
      </c>
      <c r="F946" t="s">
        <v>110</v>
      </c>
      <c r="G946" s="3">
        <v>43515</v>
      </c>
      <c r="H946" s="2">
        <v>42000</v>
      </c>
      <c r="I946" s="12" t="s">
        <v>838</v>
      </c>
      <c r="J946" s="5">
        <v>1</v>
      </c>
      <c r="K946" s="5">
        <f t="shared" si="62"/>
        <v>0</v>
      </c>
      <c r="L946" s="5">
        <f t="shared" si="60"/>
        <v>0</v>
      </c>
      <c r="M946" s="5">
        <f t="shared" si="61"/>
        <v>0</v>
      </c>
      <c r="N946" s="56" t="str">
        <f t="shared" si="63"/>
        <v>Non-MLS Office</v>
      </c>
    </row>
    <row r="947" spans="1:14" ht="13.5" customHeight="1" x14ac:dyDescent="0.2">
      <c r="A947" t="s">
        <v>1868</v>
      </c>
      <c r="B947" t="s">
        <v>1869</v>
      </c>
      <c r="C947" t="s">
        <v>2131</v>
      </c>
      <c r="D947" t="s">
        <v>839</v>
      </c>
      <c r="E947" t="s">
        <v>2986</v>
      </c>
      <c r="F947" t="s">
        <v>110</v>
      </c>
      <c r="G947" s="3">
        <v>43584</v>
      </c>
      <c r="H947" s="2">
        <v>30000</v>
      </c>
      <c r="I947" s="12" t="s">
        <v>838</v>
      </c>
      <c r="J947" s="5">
        <v>1</v>
      </c>
      <c r="K947" s="5">
        <f t="shared" si="62"/>
        <v>0</v>
      </c>
      <c r="L947" s="5">
        <f t="shared" si="60"/>
        <v>0</v>
      </c>
      <c r="M947" s="5">
        <f t="shared" si="61"/>
        <v>0</v>
      </c>
      <c r="N947" s="56" t="str">
        <f t="shared" si="63"/>
        <v>Non-MLS Office</v>
      </c>
    </row>
    <row r="948" spans="1:14" ht="13.5" customHeight="1" x14ac:dyDescent="0.2">
      <c r="A948" t="s">
        <v>1868</v>
      </c>
      <c r="B948" t="s">
        <v>1869</v>
      </c>
      <c r="C948" t="s">
        <v>2028</v>
      </c>
      <c r="D948" t="s">
        <v>1258</v>
      </c>
      <c r="E948" t="s">
        <v>2171</v>
      </c>
      <c r="F948" t="s">
        <v>802</v>
      </c>
      <c r="G948" s="3">
        <v>43482</v>
      </c>
      <c r="H948" s="2">
        <v>133500</v>
      </c>
      <c r="I948" s="12" t="s">
        <v>838</v>
      </c>
      <c r="J948" s="5">
        <v>1</v>
      </c>
      <c r="K948" s="5">
        <f t="shared" si="62"/>
        <v>0</v>
      </c>
      <c r="L948" s="5">
        <f t="shared" si="60"/>
        <v>0</v>
      </c>
      <c r="M948" s="5">
        <f t="shared" si="61"/>
        <v>0</v>
      </c>
      <c r="N948" s="56" t="str">
        <f t="shared" si="63"/>
        <v>Non-MLS Office</v>
      </c>
    </row>
    <row r="949" spans="1:14" ht="13.5" customHeight="1" x14ac:dyDescent="0.2">
      <c r="A949" t="s">
        <v>1868</v>
      </c>
      <c r="B949" t="s">
        <v>1869</v>
      </c>
      <c r="C949" t="s">
        <v>1922</v>
      </c>
      <c r="D949" t="s">
        <v>711</v>
      </c>
      <c r="E949" t="s">
        <v>2590</v>
      </c>
      <c r="F949" t="s">
        <v>6</v>
      </c>
      <c r="G949" s="3">
        <v>43537</v>
      </c>
      <c r="H949" s="2">
        <v>120000</v>
      </c>
      <c r="I949" s="12" t="s">
        <v>838</v>
      </c>
      <c r="J949" s="5">
        <v>1</v>
      </c>
      <c r="K949" s="5">
        <f t="shared" si="62"/>
        <v>0</v>
      </c>
      <c r="L949" s="5">
        <f t="shared" si="60"/>
        <v>0</v>
      </c>
      <c r="M949" s="5">
        <f t="shared" si="61"/>
        <v>0</v>
      </c>
      <c r="N949" s="56" t="str">
        <f t="shared" si="63"/>
        <v>Non-MLS Office</v>
      </c>
    </row>
    <row r="950" spans="1:14" ht="13.5" customHeight="1" x14ac:dyDescent="0.2">
      <c r="A950" t="s">
        <v>1868</v>
      </c>
      <c r="B950" t="s">
        <v>1869</v>
      </c>
      <c r="C950" t="s">
        <v>1697</v>
      </c>
      <c r="D950" t="s">
        <v>1854</v>
      </c>
      <c r="E950" t="s">
        <v>3280</v>
      </c>
      <c r="F950" t="s">
        <v>70</v>
      </c>
      <c r="G950" s="3">
        <v>43609</v>
      </c>
      <c r="H950" s="2">
        <v>122900</v>
      </c>
      <c r="I950" s="12" t="s">
        <v>838</v>
      </c>
      <c r="J950" s="5">
        <v>1</v>
      </c>
      <c r="K950" s="5">
        <f t="shared" si="62"/>
        <v>0</v>
      </c>
      <c r="L950" s="5">
        <f t="shared" si="60"/>
        <v>0</v>
      </c>
      <c r="M950" s="5">
        <f t="shared" si="61"/>
        <v>0</v>
      </c>
      <c r="N950" s="56" t="str">
        <f t="shared" si="63"/>
        <v>Non-MLS Office</v>
      </c>
    </row>
    <row r="951" spans="1:14" ht="13.5" customHeight="1" x14ac:dyDescent="0.2">
      <c r="A951" t="s">
        <v>1868</v>
      </c>
      <c r="B951" t="s">
        <v>1869</v>
      </c>
      <c r="C951" t="s">
        <v>1301</v>
      </c>
      <c r="D951" t="s">
        <v>411</v>
      </c>
      <c r="E951" t="s">
        <v>2291</v>
      </c>
      <c r="F951" t="s">
        <v>328</v>
      </c>
      <c r="G951" s="3">
        <v>43497</v>
      </c>
      <c r="H951" s="2">
        <v>247000</v>
      </c>
      <c r="I951" s="12" t="s">
        <v>838</v>
      </c>
      <c r="J951" s="5">
        <v>1</v>
      </c>
      <c r="K951" s="5">
        <f t="shared" si="62"/>
        <v>0</v>
      </c>
      <c r="L951" s="5">
        <f t="shared" si="60"/>
        <v>0</v>
      </c>
      <c r="M951" s="5">
        <f t="shared" si="61"/>
        <v>0</v>
      </c>
      <c r="N951" s="56" t="str">
        <f>IF(B951="",#REF!,B951)</f>
        <v>Non-MLS Office</v>
      </c>
    </row>
    <row r="952" spans="1:14" ht="13.5" customHeight="1" x14ac:dyDescent="0.2">
      <c r="A952" t="s">
        <v>1868</v>
      </c>
      <c r="B952" t="s">
        <v>1869</v>
      </c>
      <c r="C952" t="s">
        <v>1301</v>
      </c>
      <c r="D952" t="s">
        <v>411</v>
      </c>
      <c r="E952" t="s">
        <v>2640</v>
      </c>
      <c r="F952" t="s">
        <v>328</v>
      </c>
      <c r="G952" s="3">
        <v>43543</v>
      </c>
      <c r="H952" s="2">
        <v>170000</v>
      </c>
      <c r="I952" s="12" t="s">
        <v>838</v>
      </c>
      <c r="J952" s="5">
        <v>1</v>
      </c>
      <c r="K952" s="5">
        <f t="shared" si="62"/>
        <v>0</v>
      </c>
      <c r="L952" s="5">
        <f t="shared" si="60"/>
        <v>0</v>
      </c>
      <c r="M952" s="5">
        <f t="shared" si="61"/>
        <v>0</v>
      </c>
      <c r="N952" s="56" t="str">
        <f t="shared" si="63"/>
        <v>Non-MLS Office</v>
      </c>
    </row>
    <row r="953" spans="1:14" ht="13.5" customHeight="1" x14ac:dyDescent="0.2">
      <c r="A953" t="s">
        <v>1868</v>
      </c>
      <c r="B953" t="s">
        <v>1869</v>
      </c>
      <c r="C953" t="s">
        <v>1301</v>
      </c>
      <c r="D953" t="s">
        <v>411</v>
      </c>
      <c r="E953" t="s">
        <v>3056</v>
      </c>
      <c r="F953" t="s">
        <v>328</v>
      </c>
      <c r="G953" s="3">
        <v>43588</v>
      </c>
      <c r="H953" s="2">
        <v>228500</v>
      </c>
      <c r="I953" s="12" t="s">
        <v>838</v>
      </c>
      <c r="J953" s="5">
        <v>1</v>
      </c>
      <c r="K953" s="5">
        <f t="shared" si="62"/>
        <v>0</v>
      </c>
      <c r="L953" s="5">
        <f t="shared" si="60"/>
        <v>0</v>
      </c>
      <c r="M953" s="5">
        <f t="shared" si="61"/>
        <v>0</v>
      </c>
      <c r="N953" s="56" t="str">
        <f>IF(B953="",#REF!,B953)</f>
        <v>Non-MLS Office</v>
      </c>
    </row>
    <row r="954" spans="1:14" ht="13.5" customHeight="1" x14ac:dyDescent="0.2">
      <c r="A954" t="s">
        <v>1868</v>
      </c>
      <c r="B954" t="s">
        <v>1869</v>
      </c>
      <c r="C954" t="s">
        <v>1301</v>
      </c>
      <c r="D954" t="s">
        <v>411</v>
      </c>
      <c r="E954" t="s">
        <v>3160</v>
      </c>
      <c r="F954" t="s">
        <v>328</v>
      </c>
      <c r="G954" s="3">
        <v>43598</v>
      </c>
      <c r="H954" s="2">
        <v>289900</v>
      </c>
      <c r="I954" s="12" t="s">
        <v>838</v>
      </c>
      <c r="J954" s="5">
        <v>1</v>
      </c>
      <c r="K954" s="5">
        <f t="shared" si="62"/>
        <v>0</v>
      </c>
      <c r="L954" s="5">
        <f t="shared" si="60"/>
        <v>0</v>
      </c>
      <c r="M954" s="5">
        <f t="shared" si="61"/>
        <v>0</v>
      </c>
      <c r="N954" s="56" t="str">
        <f t="shared" si="63"/>
        <v>Non-MLS Office</v>
      </c>
    </row>
    <row r="955" spans="1:14" ht="13.5" customHeight="1" x14ac:dyDescent="0.2">
      <c r="A955" t="s">
        <v>1868</v>
      </c>
      <c r="B955" t="s">
        <v>1869</v>
      </c>
      <c r="C955" t="s">
        <v>2884</v>
      </c>
      <c r="D955" t="s">
        <v>2038</v>
      </c>
      <c r="E955" t="s">
        <v>2885</v>
      </c>
      <c r="F955" t="s">
        <v>215</v>
      </c>
      <c r="G955" s="3">
        <v>43570</v>
      </c>
      <c r="H955" s="2">
        <v>275000</v>
      </c>
      <c r="I955" s="12" t="s">
        <v>838</v>
      </c>
      <c r="J955" s="5">
        <v>1</v>
      </c>
      <c r="K955" s="5">
        <f t="shared" si="62"/>
        <v>0</v>
      </c>
      <c r="L955" s="5">
        <f t="shared" si="60"/>
        <v>0</v>
      </c>
      <c r="M955" s="5">
        <f t="shared" si="61"/>
        <v>0</v>
      </c>
      <c r="N955" s="56" t="str">
        <f t="shared" si="63"/>
        <v>Non-MLS Office</v>
      </c>
    </row>
    <row r="956" spans="1:14" ht="13.5" customHeight="1" x14ac:dyDescent="0.2">
      <c r="A956" t="s">
        <v>1868</v>
      </c>
      <c r="B956" t="s">
        <v>1869</v>
      </c>
      <c r="C956" t="s">
        <v>1222</v>
      </c>
      <c r="D956" t="s">
        <v>1099</v>
      </c>
      <c r="E956" t="s">
        <v>2286</v>
      </c>
      <c r="F956" t="s">
        <v>1126</v>
      </c>
      <c r="G956" s="3">
        <v>43497</v>
      </c>
      <c r="H956" s="2">
        <v>357000</v>
      </c>
      <c r="I956" s="12">
        <v>20190898</v>
      </c>
      <c r="J956" s="5">
        <v>1</v>
      </c>
      <c r="K956" s="5">
        <f t="shared" si="62"/>
        <v>1</v>
      </c>
      <c r="L956" s="5">
        <f t="shared" si="60"/>
        <v>0</v>
      </c>
      <c r="M956" s="5">
        <f t="shared" si="61"/>
        <v>0</v>
      </c>
      <c r="N956" s="56" t="str">
        <f t="shared" si="63"/>
        <v>Non-MLS Office</v>
      </c>
    </row>
    <row r="957" spans="1:14" ht="13.5" customHeight="1" x14ac:dyDescent="0.2">
      <c r="A957" t="s">
        <v>1868</v>
      </c>
      <c r="B957" t="s">
        <v>1869</v>
      </c>
      <c r="C957" t="s">
        <v>1222</v>
      </c>
      <c r="D957" t="s">
        <v>1099</v>
      </c>
      <c r="E957" t="s">
        <v>3024</v>
      </c>
      <c r="F957" t="s">
        <v>1092</v>
      </c>
      <c r="G957" s="3">
        <v>43585</v>
      </c>
      <c r="H957" s="2">
        <v>185000</v>
      </c>
      <c r="I957" s="12" t="s">
        <v>838</v>
      </c>
      <c r="J957" s="5">
        <v>1</v>
      </c>
      <c r="K957" s="5">
        <f t="shared" si="62"/>
        <v>0</v>
      </c>
      <c r="L957" s="5">
        <f t="shared" si="60"/>
        <v>0</v>
      </c>
      <c r="M957" s="5">
        <f t="shared" si="61"/>
        <v>0</v>
      </c>
      <c r="N957" s="56" t="str">
        <f t="shared" si="63"/>
        <v>Non-MLS Office</v>
      </c>
    </row>
    <row r="958" spans="1:14" ht="13.5" customHeight="1" x14ac:dyDescent="0.2">
      <c r="A958" t="s">
        <v>1868</v>
      </c>
      <c r="B958" t="s">
        <v>1869</v>
      </c>
      <c r="C958" t="s">
        <v>1222</v>
      </c>
      <c r="D958" t="s">
        <v>1099</v>
      </c>
      <c r="E958" t="s">
        <v>3279</v>
      </c>
      <c r="F958" t="s">
        <v>422</v>
      </c>
      <c r="G958" s="3">
        <v>43609</v>
      </c>
      <c r="H958" s="2">
        <v>75000</v>
      </c>
      <c r="I958" s="12" t="s">
        <v>838</v>
      </c>
      <c r="J958" s="5">
        <v>1</v>
      </c>
      <c r="K958" s="5">
        <f t="shared" si="62"/>
        <v>0</v>
      </c>
      <c r="L958" s="5">
        <f t="shared" si="60"/>
        <v>0</v>
      </c>
      <c r="M958" s="5">
        <f t="shared" si="61"/>
        <v>0</v>
      </c>
      <c r="N958" s="56" t="str">
        <f>IF(B958="",#REF!,B958)</f>
        <v>Non-MLS Office</v>
      </c>
    </row>
    <row r="959" spans="1:14" ht="13.5" customHeight="1" x14ac:dyDescent="0.2">
      <c r="A959" t="s">
        <v>1868</v>
      </c>
      <c r="B959" t="s">
        <v>1869</v>
      </c>
      <c r="C959" t="s">
        <v>117</v>
      </c>
      <c r="D959" t="s">
        <v>1535</v>
      </c>
      <c r="E959" t="s">
        <v>2380</v>
      </c>
      <c r="F959" t="s">
        <v>425</v>
      </c>
      <c r="G959" s="3">
        <v>43511</v>
      </c>
      <c r="H959" s="2">
        <v>800000</v>
      </c>
      <c r="I959" s="12">
        <v>20182900</v>
      </c>
      <c r="J959" s="5">
        <v>1</v>
      </c>
      <c r="K959" s="5">
        <f t="shared" si="62"/>
        <v>1</v>
      </c>
      <c r="L959" s="5">
        <f t="shared" si="60"/>
        <v>0</v>
      </c>
      <c r="M959" s="5">
        <f t="shared" si="61"/>
        <v>0</v>
      </c>
      <c r="N959" s="56" t="str">
        <f>IF(B959="",#REF!,B959)</f>
        <v>Non-MLS Office</v>
      </c>
    </row>
    <row r="960" spans="1:14" ht="13.5" customHeight="1" x14ac:dyDescent="0.2">
      <c r="A960" t="s">
        <v>1868</v>
      </c>
      <c r="B960" t="s">
        <v>1869</v>
      </c>
      <c r="C960" t="s">
        <v>117</v>
      </c>
      <c r="D960" t="s">
        <v>1535</v>
      </c>
      <c r="E960" t="s">
        <v>2978</v>
      </c>
      <c r="F960" t="s">
        <v>6</v>
      </c>
      <c r="G960" s="3">
        <v>43581</v>
      </c>
      <c r="H960" s="2">
        <v>525000</v>
      </c>
      <c r="I960" s="12">
        <v>20190694</v>
      </c>
      <c r="J960" s="5">
        <v>1</v>
      </c>
      <c r="K960" s="5">
        <f t="shared" si="62"/>
        <v>1</v>
      </c>
      <c r="L960" s="5">
        <f t="shared" si="60"/>
        <v>0</v>
      </c>
      <c r="M960" s="5">
        <f t="shared" si="61"/>
        <v>0</v>
      </c>
      <c r="N960" s="56" t="str">
        <f t="shared" si="63"/>
        <v>Non-MLS Office</v>
      </c>
    </row>
    <row r="961" spans="1:14" ht="13.5" customHeight="1" x14ac:dyDescent="0.2">
      <c r="A961" t="s">
        <v>1868</v>
      </c>
      <c r="B961" t="s">
        <v>1869</v>
      </c>
      <c r="C961" t="s">
        <v>308</v>
      </c>
      <c r="D961" t="s">
        <v>1840</v>
      </c>
      <c r="E961" t="s">
        <v>3088</v>
      </c>
      <c r="F961" t="s">
        <v>111</v>
      </c>
      <c r="G961" s="3">
        <v>43592</v>
      </c>
      <c r="H961" s="2">
        <v>333000</v>
      </c>
      <c r="I961" s="12" t="s">
        <v>838</v>
      </c>
      <c r="J961" s="5">
        <v>1</v>
      </c>
      <c r="K961" s="5">
        <f t="shared" si="62"/>
        <v>0</v>
      </c>
      <c r="L961" s="5">
        <f t="shared" si="60"/>
        <v>0</v>
      </c>
      <c r="M961" s="5">
        <f t="shared" si="61"/>
        <v>0</v>
      </c>
      <c r="N961" s="56" t="str">
        <f t="shared" si="63"/>
        <v>Non-MLS Office</v>
      </c>
    </row>
    <row r="962" spans="1:14" ht="13.5" customHeight="1" x14ac:dyDescent="0.2">
      <c r="A962" t="s">
        <v>1868</v>
      </c>
      <c r="B962" t="s">
        <v>1869</v>
      </c>
      <c r="C962" t="s">
        <v>155</v>
      </c>
      <c r="D962" t="s">
        <v>1943</v>
      </c>
      <c r="E962" t="s">
        <v>2335</v>
      </c>
      <c r="F962" t="s">
        <v>880</v>
      </c>
      <c r="G962" s="3">
        <v>43504</v>
      </c>
      <c r="H962" s="2">
        <v>58000</v>
      </c>
      <c r="I962" s="12" t="s">
        <v>838</v>
      </c>
      <c r="J962" s="5">
        <v>1</v>
      </c>
      <c r="K962" s="5">
        <f t="shared" si="62"/>
        <v>0</v>
      </c>
      <c r="L962" s="5">
        <f t="shared" si="60"/>
        <v>0</v>
      </c>
      <c r="M962" s="5">
        <f t="shared" si="61"/>
        <v>0</v>
      </c>
      <c r="N962" s="56" t="str">
        <f t="shared" si="63"/>
        <v>Non-MLS Office</v>
      </c>
    </row>
    <row r="963" spans="1:14" ht="13.5" customHeight="1" x14ac:dyDescent="0.2">
      <c r="A963" t="s">
        <v>1868</v>
      </c>
      <c r="B963" t="s">
        <v>1869</v>
      </c>
      <c r="C963" t="s">
        <v>155</v>
      </c>
      <c r="D963" t="s">
        <v>1943</v>
      </c>
      <c r="E963" t="s">
        <v>2958</v>
      </c>
      <c r="F963" t="s">
        <v>215</v>
      </c>
      <c r="G963" s="3">
        <v>43580</v>
      </c>
      <c r="H963" s="2">
        <v>72500</v>
      </c>
      <c r="I963" s="12" t="s">
        <v>838</v>
      </c>
      <c r="J963" s="5">
        <v>1</v>
      </c>
      <c r="K963" s="5">
        <f t="shared" si="62"/>
        <v>0</v>
      </c>
      <c r="L963" s="5">
        <f t="shared" si="60"/>
        <v>0</v>
      </c>
      <c r="M963" s="5">
        <f t="shared" si="61"/>
        <v>0</v>
      </c>
      <c r="N963" s="56" t="str">
        <f>IF(B963="",#REF!,B963)</f>
        <v>Non-MLS Office</v>
      </c>
    </row>
    <row r="964" spans="1:14" ht="13.5" customHeight="1" x14ac:dyDescent="0.2">
      <c r="A964" t="s">
        <v>1868</v>
      </c>
      <c r="B964" t="s">
        <v>1869</v>
      </c>
      <c r="C964" t="s">
        <v>155</v>
      </c>
      <c r="D964" t="s">
        <v>1943</v>
      </c>
      <c r="E964" t="s">
        <v>3293</v>
      </c>
      <c r="F964" t="s">
        <v>953</v>
      </c>
      <c r="G964" s="3">
        <v>43613</v>
      </c>
      <c r="H964" s="2">
        <v>286250</v>
      </c>
      <c r="I964" s="12" t="s">
        <v>838</v>
      </c>
      <c r="J964" s="5">
        <v>1</v>
      </c>
      <c r="K964" s="5">
        <f t="shared" si="62"/>
        <v>0</v>
      </c>
      <c r="L964" s="5">
        <f t="shared" ref="L964:L1027" si="64">IF(A964=C964,1,0)</f>
        <v>0</v>
      </c>
      <c r="M964" s="5">
        <f t="shared" ref="M964:M1027" si="65">+IF(L964=1,IF(K964=1,1,0),0)</f>
        <v>0</v>
      </c>
      <c r="N964" s="56" t="str">
        <f t="shared" si="63"/>
        <v>Non-MLS Office</v>
      </c>
    </row>
    <row r="965" spans="1:14" ht="13.5" customHeight="1" x14ac:dyDescent="0.2">
      <c r="A965" t="s">
        <v>1868</v>
      </c>
      <c r="B965" t="s">
        <v>1869</v>
      </c>
      <c r="C965" t="s">
        <v>840</v>
      </c>
      <c r="D965" t="s">
        <v>1949</v>
      </c>
      <c r="E965" t="s">
        <v>2871</v>
      </c>
      <c r="F965" t="s">
        <v>213</v>
      </c>
      <c r="G965" s="3">
        <v>43567</v>
      </c>
      <c r="H965" s="2">
        <v>73000</v>
      </c>
      <c r="I965" s="12" t="s">
        <v>838</v>
      </c>
      <c r="J965" s="5">
        <v>1</v>
      </c>
      <c r="K965" s="5">
        <f t="shared" ref="K965:K1028" si="66">IF(I965="did not close",0,IF(I965="",0,1))</f>
        <v>0</v>
      </c>
      <c r="L965" s="5">
        <f t="shared" si="64"/>
        <v>0</v>
      </c>
      <c r="M965" s="5">
        <f t="shared" si="65"/>
        <v>0</v>
      </c>
      <c r="N965" s="56" t="str">
        <f t="shared" si="63"/>
        <v>Non-MLS Office</v>
      </c>
    </row>
    <row r="966" spans="1:14" ht="13.5" customHeight="1" x14ac:dyDescent="0.2">
      <c r="A966" t="s">
        <v>1868</v>
      </c>
      <c r="B966" t="s">
        <v>1869</v>
      </c>
      <c r="C966" t="s">
        <v>1956</v>
      </c>
      <c r="D966" t="s">
        <v>1099</v>
      </c>
      <c r="E966" t="s">
        <v>1911</v>
      </c>
      <c r="F966" t="s">
        <v>426</v>
      </c>
      <c r="G966" s="3">
        <v>43553</v>
      </c>
      <c r="H966" s="2">
        <v>29000</v>
      </c>
      <c r="I966" s="12" t="s">
        <v>838</v>
      </c>
      <c r="J966" s="5">
        <v>1</v>
      </c>
      <c r="K966" s="5">
        <f t="shared" si="66"/>
        <v>0</v>
      </c>
      <c r="L966" s="5">
        <f t="shared" si="64"/>
        <v>0</v>
      </c>
      <c r="M966" s="5">
        <f t="shared" si="65"/>
        <v>0</v>
      </c>
      <c r="N966" s="56" t="str">
        <f t="shared" si="63"/>
        <v>Non-MLS Office</v>
      </c>
    </row>
    <row r="967" spans="1:14" ht="13.5" customHeight="1" x14ac:dyDescent="0.2">
      <c r="A967" t="s">
        <v>1868</v>
      </c>
      <c r="B967" t="s">
        <v>1869</v>
      </c>
      <c r="C967" t="s">
        <v>1956</v>
      </c>
      <c r="D967" t="s">
        <v>1099</v>
      </c>
      <c r="E967" t="s">
        <v>2914</v>
      </c>
      <c r="F967" t="s">
        <v>1831</v>
      </c>
      <c r="G967" s="3">
        <v>43573</v>
      </c>
      <c r="H967" s="2">
        <v>165000</v>
      </c>
      <c r="I967" s="12" t="s">
        <v>838</v>
      </c>
      <c r="J967" s="5">
        <v>1</v>
      </c>
      <c r="K967" s="5">
        <f t="shared" si="66"/>
        <v>0</v>
      </c>
      <c r="L967" s="5">
        <f t="shared" si="64"/>
        <v>0</v>
      </c>
      <c r="M967" s="5">
        <f t="shared" si="65"/>
        <v>0</v>
      </c>
      <c r="N967" s="56" t="str">
        <f t="shared" si="63"/>
        <v>Non-MLS Office</v>
      </c>
    </row>
    <row r="968" spans="1:14" ht="13.5" customHeight="1" x14ac:dyDescent="0.2">
      <c r="A968" t="s">
        <v>1868</v>
      </c>
      <c r="B968" t="s">
        <v>1869</v>
      </c>
      <c r="C968" t="s">
        <v>1310</v>
      </c>
      <c r="D968" t="s">
        <v>1840</v>
      </c>
      <c r="E968" t="s">
        <v>2902</v>
      </c>
      <c r="F968" t="s">
        <v>124</v>
      </c>
      <c r="G968" s="3">
        <v>43572</v>
      </c>
      <c r="H968" s="2">
        <v>205000</v>
      </c>
      <c r="I968" s="12">
        <v>20190587</v>
      </c>
      <c r="J968" s="5">
        <v>1</v>
      </c>
      <c r="K968" s="5">
        <f t="shared" si="66"/>
        <v>1</v>
      </c>
      <c r="L968" s="5">
        <f t="shared" si="64"/>
        <v>0</v>
      </c>
      <c r="M968" s="5">
        <f t="shared" si="65"/>
        <v>0</v>
      </c>
      <c r="N968" s="56" t="str">
        <f t="shared" si="63"/>
        <v>Non-MLS Office</v>
      </c>
    </row>
    <row r="969" spans="1:14" ht="13.5" customHeight="1" x14ac:dyDescent="0.2">
      <c r="A969" t="s">
        <v>1868</v>
      </c>
      <c r="B969" t="s">
        <v>1869</v>
      </c>
      <c r="C969" t="s">
        <v>2059</v>
      </c>
      <c r="D969" t="s">
        <v>1889</v>
      </c>
      <c r="E969" t="s">
        <v>2777</v>
      </c>
      <c r="F969" t="s">
        <v>6</v>
      </c>
      <c r="G969" s="3">
        <v>43558</v>
      </c>
      <c r="H969" s="2">
        <v>93000</v>
      </c>
      <c r="I969" s="12" t="s">
        <v>838</v>
      </c>
      <c r="J969" s="5">
        <v>1</v>
      </c>
      <c r="K969" s="5">
        <f t="shared" si="66"/>
        <v>0</v>
      </c>
      <c r="L969" s="5">
        <f t="shared" si="64"/>
        <v>0</v>
      </c>
      <c r="M969" s="5">
        <f t="shared" si="65"/>
        <v>0</v>
      </c>
      <c r="N969" s="56" t="str">
        <f t="shared" si="63"/>
        <v>Non-MLS Office</v>
      </c>
    </row>
    <row r="970" spans="1:14" ht="13.5" customHeight="1" x14ac:dyDescent="0.2">
      <c r="A970" t="s">
        <v>1868</v>
      </c>
      <c r="B970" t="s">
        <v>1869</v>
      </c>
      <c r="C970" t="s">
        <v>1384</v>
      </c>
      <c r="D970" t="s">
        <v>1099</v>
      </c>
      <c r="E970" t="s">
        <v>2351</v>
      </c>
      <c r="F970" t="s">
        <v>6</v>
      </c>
      <c r="G970" s="3">
        <v>43509</v>
      </c>
      <c r="H970" s="2">
        <v>76000</v>
      </c>
      <c r="I970" s="12" t="s">
        <v>838</v>
      </c>
      <c r="J970" s="5">
        <v>1</v>
      </c>
      <c r="K970" s="5">
        <f t="shared" si="66"/>
        <v>0</v>
      </c>
      <c r="L970" s="5">
        <f t="shared" si="64"/>
        <v>0</v>
      </c>
      <c r="M970" s="5">
        <f t="shared" si="65"/>
        <v>0</v>
      </c>
      <c r="N970" s="56" t="str">
        <f t="shared" si="63"/>
        <v>Non-MLS Office</v>
      </c>
    </row>
    <row r="971" spans="1:14" ht="13.5" customHeight="1" x14ac:dyDescent="0.2">
      <c r="A971" t="s">
        <v>1868</v>
      </c>
      <c r="B971" t="s">
        <v>1869</v>
      </c>
      <c r="C971" t="s">
        <v>757</v>
      </c>
      <c r="D971" t="s">
        <v>1258</v>
      </c>
      <c r="E971" t="s">
        <v>3234</v>
      </c>
      <c r="F971" t="s">
        <v>216</v>
      </c>
      <c r="G971" s="3">
        <v>43607</v>
      </c>
      <c r="H971" s="2">
        <v>206000</v>
      </c>
      <c r="I971" s="12" t="s">
        <v>838</v>
      </c>
      <c r="J971" s="5">
        <v>1</v>
      </c>
      <c r="K971" s="5">
        <f t="shared" si="66"/>
        <v>0</v>
      </c>
      <c r="L971" s="5">
        <f t="shared" si="64"/>
        <v>0</v>
      </c>
      <c r="M971" s="5">
        <f t="shared" si="65"/>
        <v>0</v>
      </c>
      <c r="N971" s="56" t="str">
        <f t="shared" si="63"/>
        <v>Non-MLS Office</v>
      </c>
    </row>
    <row r="972" spans="1:14" ht="13.5" customHeight="1" x14ac:dyDescent="0.2">
      <c r="A972" t="s">
        <v>1868</v>
      </c>
      <c r="B972" t="s">
        <v>1869</v>
      </c>
      <c r="C972" t="s">
        <v>1254</v>
      </c>
      <c r="D972" t="s">
        <v>1854</v>
      </c>
      <c r="E972" t="s">
        <v>2373</v>
      </c>
      <c r="F972" t="s">
        <v>65</v>
      </c>
      <c r="G972" s="3">
        <v>43511</v>
      </c>
      <c r="H972" s="2">
        <v>129000</v>
      </c>
      <c r="I972" s="12" t="s">
        <v>838</v>
      </c>
      <c r="J972" s="5">
        <v>1</v>
      </c>
      <c r="K972" s="5">
        <f t="shared" si="66"/>
        <v>0</v>
      </c>
      <c r="L972" s="5">
        <f t="shared" si="64"/>
        <v>0</v>
      </c>
      <c r="M972" s="5">
        <f t="shared" si="65"/>
        <v>0</v>
      </c>
      <c r="N972" s="56" t="str">
        <f t="shared" si="63"/>
        <v>Non-MLS Office</v>
      </c>
    </row>
    <row r="973" spans="1:14" ht="13.5" customHeight="1" x14ac:dyDescent="0.2">
      <c r="A973" t="s">
        <v>1868</v>
      </c>
      <c r="B973" t="s">
        <v>1869</v>
      </c>
      <c r="C973" t="s">
        <v>1981</v>
      </c>
      <c r="D973" t="s">
        <v>2062</v>
      </c>
      <c r="E973" t="s">
        <v>2498</v>
      </c>
      <c r="F973" t="s">
        <v>6</v>
      </c>
      <c r="G973" s="3">
        <v>43525</v>
      </c>
      <c r="H973" s="2">
        <v>155000</v>
      </c>
      <c r="I973" s="12">
        <v>20190121</v>
      </c>
      <c r="J973" s="5">
        <v>1</v>
      </c>
      <c r="K973" s="5">
        <f t="shared" si="66"/>
        <v>1</v>
      </c>
      <c r="L973" s="5">
        <f t="shared" si="64"/>
        <v>0</v>
      </c>
      <c r="M973" s="5">
        <f t="shared" si="65"/>
        <v>0</v>
      </c>
      <c r="N973" s="56" t="str">
        <f t="shared" si="63"/>
        <v>Non-MLS Office</v>
      </c>
    </row>
    <row r="974" spans="1:14" ht="13.5" customHeight="1" x14ac:dyDescent="0.2">
      <c r="A974" t="s">
        <v>1868</v>
      </c>
      <c r="B974" t="s">
        <v>1869</v>
      </c>
      <c r="C974" t="s">
        <v>264</v>
      </c>
      <c r="D974" t="s">
        <v>1949</v>
      </c>
      <c r="E974" t="s">
        <v>3187</v>
      </c>
      <c r="F974" t="s">
        <v>880</v>
      </c>
      <c r="G974" s="3">
        <v>43602</v>
      </c>
      <c r="H974" s="2">
        <v>36500</v>
      </c>
      <c r="I974" s="12" t="s">
        <v>838</v>
      </c>
      <c r="J974" s="5">
        <v>1</v>
      </c>
      <c r="K974" s="5">
        <f t="shared" si="66"/>
        <v>0</v>
      </c>
      <c r="L974" s="5">
        <f t="shared" si="64"/>
        <v>0</v>
      </c>
      <c r="M974" s="5">
        <f t="shared" si="65"/>
        <v>0</v>
      </c>
      <c r="N974" s="56" t="str">
        <f t="shared" si="63"/>
        <v>Non-MLS Office</v>
      </c>
    </row>
    <row r="975" spans="1:14" ht="13.5" customHeight="1" x14ac:dyDescent="0.2">
      <c r="A975" t="s">
        <v>1868</v>
      </c>
      <c r="B975" t="s">
        <v>1869</v>
      </c>
      <c r="C975" t="s">
        <v>921</v>
      </c>
      <c r="D975" t="s">
        <v>1036</v>
      </c>
      <c r="E975" t="s">
        <v>2267</v>
      </c>
      <c r="F975" t="s">
        <v>911</v>
      </c>
      <c r="G975" s="3">
        <v>43496</v>
      </c>
      <c r="H975" s="2">
        <v>101500</v>
      </c>
      <c r="I975" s="12" t="s">
        <v>838</v>
      </c>
      <c r="J975" s="5">
        <v>1</v>
      </c>
      <c r="K975" s="5">
        <f t="shared" si="66"/>
        <v>0</v>
      </c>
      <c r="L975" s="5">
        <f t="shared" si="64"/>
        <v>0</v>
      </c>
      <c r="M975" s="5">
        <f t="shared" si="65"/>
        <v>0</v>
      </c>
      <c r="N975" s="56" t="str">
        <f t="shared" si="63"/>
        <v>Non-MLS Office</v>
      </c>
    </row>
    <row r="976" spans="1:14" ht="13.5" customHeight="1" x14ac:dyDescent="0.2">
      <c r="A976" t="s">
        <v>1868</v>
      </c>
      <c r="B976" t="s">
        <v>1869</v>
      </c>
      <c r="C976" t="s">
        <v>326</v>
      </c>
      <c r="D976" t="s">
        <v>1844</v>
      </c>
      <c r="E976" t="s">
        <v>3052</v>
      </c>
      <c r="F976" t="s">
        <v>11</v>
      </c>
      <c r="G976" s="3">
        <v>43588</v>
      </c>
      <c r="H976" s="2">
        <v>150000</v>
      </c>
      <c r="I976" s="12" t="s">
        <v>838</v>
      </c>
      <c r="J976" s="5">
        <v>1</v>
      </c>
      <c r="K976" s="5">
        <f t="shared" si="66"/>
        <v>0</v>
      </c>
      <c r="L976" s="5">
        <f t="shared" si="64"/>
        <v>0</v>
      </c>
      <c r="M976" s="5">
        <f t="shared" si="65"/>
        <v>0</v>
      </c>
      <c r="N976" s="56" t="str">
        <f t="shared" si="63"/>
        <v>Non-MLS Office</v>
      </c>
    </row>
    <row r="977" spans="1:14" ht="13.5" customHeight="1" x14ac:dyDescent="0.2">
      <c r="A977" t="s">
        <v>1868</v>
      </c>
      <c r="B977" t="s">
        <v>1869</v>
      </c>
      <c r="C977" t="s">
        <v>1393</v>
      </c>
      <c r="D977" t="s">
        <v>1984</v>
      </c>
      <c r="E977" t="s">
        <v>2630</v>
      </c>
      <c r="F977" t="s">
        <v>1209</v>
      </c>
      <c r="G977" s="3">
        <v>43542</v>
      </c>
      <c r="H977" s="2">
        <v>22500</v>
      </c>
      <c r="I977" s="12" t="s">
        <v>838</v>
      </c>
      <c r="J977" s="5">
        <v>1</v>
      </c>
      <c r="K977" s="5">
        <f t="shared" si="66"/>
        <v>0</v>
      </c>
      <c r="L977" s="5">
        <f t="shared" si="64"/>
        <v>0</v>
      </c>
      <c r="M977" s="5">
        <f t="shared" si="65"/>
        <v>0</v>
      </c>
      <c r="N977" s="56" t="str">
        <f t="shared" si="63"/>
        <v>Non-MLS Office</v>
      </c>
    </row>
    <row r="978" spans="1:14" ht="13.5" customHeight="1" x14ac:dyDescent="0.2">
      <c r="A978" t="s">
        <v>1868</v>
      </c>
      <c r="B978" t="s">
        <v>1869</v>
      </c>
      <c r="C978" t="s">
        <v>1393</v>
      </c>
      <c r="D978" t="s">
        <v>1984</v>
      </c>
      <c r="E978" t="s">
        <v>532</v>
      </c>
      <c r="F978" t="s">
        <v>8</v>
      </c>
      <c r="G978" s="3">
        <v>43564</v>
      </c>
      <c r="H978" s="2">
        <v>60000</v>
      </c>
      <c r="I978" s="12" t="s">
        <v>838</v>
      </c>
      <c r="J978" s="5">
        <v>1</v>
      </c>
      <c r="K978" s="5">
        <f t="shared" si="66"/>
        <v>0</v>
      </c>
      <c r="L978" s="5">
        <f t="shared" si="64"/>
        <v>0</v>
      </c>
      <c r="M978" s="5">
        <f t="shared" si="65"/>
        <v>0</v>
      </c>
      <c r="N978" s="56" t="str">
        <f t="shared" si="63"/>
        <v>Non-MLS Office</v>
      </c>
    </row>
    <row r="979" spans="1:14" ht="13.5" customHeight="1" x14ac:dyDescent="0.2">
      <c r="A979" t="s">
        <v>1868</v>
      </c>
      <c r="B979" t="s">
        <v>1869</v>
      </c>
      <c r="C979" t="s">
        <v>1393</v>
      </c>
      <c r="D979" t="s">
        <v>1984</v>
      </c>
      <c r="E979" t="s">
        <v>3291</v>
      </c>
      <c r="F979" t="s">
        <v>301</v>
      </c>
      <c r="G979" s="3">
        <v>43613</v>
      </c>
      <c r="H979" s="2">
        <v>109000</v>
      </c>
      <c r="I979" s="12" t="s">
        <v>838</v>
      </c>
      <c r="J979" s="5">
        <v>1</v>
      </c>
      <c r="K979" s="5">
        <f t="shared" si="66"/>
        <v>0</v>
      </c>
      <c r="L979" s="5">
        <f t="shared" si="64"/>
        <v>0</v>
      </c>
      <c r="M979" s="5">
        <f t="shared" si="65"/>
        <v>0</v>
      </c>
      <c r="N979" s="56" t="str">
        <f t="shared" si="63"/>
        <v>Non-MLS Office</v>
      </c>
    </row>
    <row r="980" spans="1:14" ht="13.5" customHeight="1" x14ac:dyDescent="0.2">
      <c r="A980" t="s">
        <v>1868</v>
      </c>
      <c r="B980" t="s">
        <v>1869</v>
      </c>
      <c r="C980" t="s">
        <v>563</v>
      </c>
      <c r="D980" t="s">
        <v>1840</v>
      </c>
      <c r="E980" t="s">
        <v>2603</v>
      </c>
      <c r="F980" t="s">
        <v>426</v>
      </c>
      <c r="G980" s="3">
        <v>43538</v>
      </c>
      <c r="H980" s="2">
        <v>58500</v>
      </c>
      <c r="I980" s="12" t="s">
        <v>838</v>
      </c>
      <c r="J980" s="5">
        <v>1</v>
      </c>
      <c r="K980" s="5">
        <f t="shared" si="66"/>
        <v>0</v>
      </c>
      <c r="L980" s="5">
        <f t="shared" si="64"/>
        <v>0</v>
      </c>
      <c r="M980" s="5">
        <f t="shared" si="65"/>
        <v>0</v>
      </c>
      <c r="N980" s="56" t="str">
        <f t="shared" si="63"/>
        <v>Non-MLS Office</v>
      </c>
    </row>
    <row r="981" spans="1:14" ht="13.5" customHeight="1" x14ac:dyDescent="0.2">
      <c r="A981" t="s">
        <v>1868</v>
      </c>
      <c r="B981" t="s">
        <v>1869</v>
      </c>
      <c r="C981" t="s">
        <v>545</v>
      </c>
      <c r="D981" t="s">
        <v>1036</v>
      </c>
      <c r="E981" t="s">
        <v>3157</v>
      </c>
      <c r="F981" t="s">
        <v>286</v>
      </c>
      <c r="G981" s="3">
        <v>43598</v>
      </c>
      <c r="H981" s="2">
        <v>272000</v>
      </c>
      <c r="I981" s="12" t="s">
        <v>838</v>
      </c>
      <c r="J981" s="5">
        <v>1</v>
      </c>
      <c r="K981" s="5">
        <f t="shared" si="66"/>
        <v>0</v>
      </c>
      <c r="L981" s="5">
        <f t="shared" si="64"/>
        <v>0</v>
      </c>
      <c r="M981" s="5">
        <f t="shared" si="65"/>
        <v>0</v>
      </c>
      <c r="N981" s="56" t="str">
        <f t="shared" si="63"/>
        <v>Non-MLS Office</v>
      </c>
    </row>
    <row r="982" spans="1:14" ht="13.5" customHeight="1" x14ac:dyDescent="0.2">
      <c r="A982" t="s">
        <v>1868</v>
      </c>
      <c r="B982" t="s">
        <v>1869</v>
      </c>
      <c r="C982" t="s">
        <v>1705</v>
      </c>
      <c r="D982" t="s">
        <v>125</v>
      </c>
      <c r="E982" t="s">
        <v>2789</v>
      </c>
      <c r="F982" t="s">
        <v>301</v>
      </c>
      <c r="G982" s="3">
        <v>43559</v>
      </c>
      <c r="H982" s="2">
        <v>192900</v>
      </c>
      <c r="I982" s="12" t="s">
        <v>838</v>
      </c>
      <c r="J982" s="5">
        <v>1</v>
      </c>
      <c r="K982" s="5">
        <f t="shared" si="66"/>
        <v>0</v>
      </c>
      <c r="L982" s="5">
        <f t="shared" si="64"/>
        <v>0</v>
      </c>
      <c r="M982" s="5">
        <f t="shared" si="65"/>
        <v>0</v>
      </c>
      <c r="N982" s="56" t="str">
        <f t="shared" si="63"/>
        <v>Non-MLS Office</v>
      </c>
    </row>
    <row r="983" spans="1:14" ht="13.5" customHeight="1" x14ac:dyDescent="0.2">
      <c r="A983" t="s">
        <v>1868</v>
      </c>
      <c r="B983" t="s">
        <v>1869</v>
      </c>
      <c r="C983" t="s">
        <v>147</v>
      </c>
      <c r="D983" t="s">
        <v>1734</v>
      </c>
      <c r="E983" t="s">
        <v>3068</v>
      </c>
      <c r="F983" t="s">
        <v>6</v>
      </c>
      <c r="G983" s="3">
        <v>43591</v>
      </c>
      <c r="H983" s="2">
        <v>695000</v>
      </c>
      <c r="I983" s="12" t="s">
        <v>838</v>
      </c>
      <c r="J983" s="5">
        <v>1</v>
      </c>
      <c r="K983" s="5">
        <f t="shared" si="66"/>
        <v>0</v>
      </c>
      <c r="L983" s="5">
        <f t="shared" si="64"/>
        <v>0</v>
      </c>
      <c r="M983" s="5">
        <f t="shared" si="65"/>
        <v>0</v>
      </c>
      <c r="N983" s="56" t="str">
        <f t="shared" si="63"/>
        <v>Non-MLS Office</v>
      </c>
    </row>
    <row r="984" spans="1:14" ht="13.5" customHeight="1" x14ac:dyDescent="0.2">
      <c r="A984" t="s">
        <v>1868</v>
      </c>
      <c r="B984" t="s">
        <v>1869</v>
      </c>
      <c r="C984" t="s">
        <v>1713</v>
      </c>
      <c r="D984" t="s">
        <v>1984</v>
      </c>
      <c r="E984" t="s">
        <v>2660</v>
      </c>
      <c r="F984" t="s">
        <v>301</v>
      </c>
      <c r="G984" s="3">
        <v>43545</v>
      </c>
      <c r="H984" s="2">
        <v>43000</v>
      </c>
      <c r="I984" s="12" t="s">
        <v>838</v>
      </c>
      <c r="J984" s="5">
        <v>1</v>
      </c>
      <c r="K984" s="5">
        <f t="shared" si="66"/>
        <v>0</v>
      </c>
      <c r="L984" s="5">
        <f t="shared" si="64"/>
        <v>0</v>
      </c>
      <c r="M984" s="5">
        <f t="shared" si="65"/>
        <v>0</v>
      </c>
      <c r="N984" s="56" t="str">
        <f t="shared" si="63"/>
        <v>Non-MLS Office</v>
      </c>
    </row>
    <row r="985" spans="1:14" ht="13.5" customHeight="1" x14ac:dyDescent="0.2">
      <c r="A985" t="s">
        <v>1868</v>
      </c>
      <c r="B985" t="s">
        <v>1869</v>
      </c>
      <c r="C985" t="s">
        <v>1686</v>
      </c>
      <c r="D985" t="s">
        <v>1842</v>
      </c>
      <c r="E985" t="s">
        <v>2933</v>
      </c>
      <c r="F985" t="s">
        <v>6</v>
      </c>
      <c r="G985" s="3">
        <v>43577</v>
      </c>
      <c r="H985" s="2">
        <v>101260</v>
      </c>
      <c r="I985" s="12" t="s">
        <v>838</v>
      </c>
      <c r="J985" s="5">
        <v>1</v>
      </c>
      <c r="K985" s="5">
        <f t="shared" si="66"/>
        <v>0</v>
      </c>
      <c r="L985" s="5">
        <f t="shared" si="64"/>
        <v>0</v>
      </c>
      <c r="M985" s="5">
        <f t="shared" si="65"/>
        <v>0</v>
      </c>
      <c r="N985" s="56" t="str">
        <f t="shared" si="63"/>
        <v>Non-MLS Office</v>
      </c>
    </row>
    <row r="986" spans="1:14" ht="13.5" customHeight="1" x14ac:dyDescent="0.2">
      <c r="A986" t="s">
        <v>1868</v>
      </c>
      <c r="B986" t="s">
        <v>1869</v>
      </c>
      <c r="C986" t="s">
        <v>797</v>
      </c>
      <c r="D986" t="s">
        <v>1707</v>
      </c>
      <c r="E986" t="s">
        <v>2293</v>
      </c>
      <c r="F986" t="s">
        <v>301</v>
      </c>
      <c r="G986" s="3">
        <v>43497</v>
      </c>
      <c r="H986" s="2">
        <v>75000</v>
      </c>
      <c r="I986" s="12" t="s">
        <v>838</v>
      </c>
      <c r="J986" s="5">
        <v>1</v>
      </c>
      <c r="K986" s="5">
        <f t="shared" si="66"/>
        <v>0</v>
      </c>
      <c r="L986" s="5">
        <f t="shared" si="64"/>
        <v>0</v>
      </c>
      <c r="M986" s="5">
        <f t="shared" si="65"/>
        <v>0</v>
      </c>
      <c r="N986" s="56" t="str">
        <f>IF(B986="",#REF!,B986)</f>
        <v>Non-MLS Office</v>
      </c>
    </row>
    <row r="987" spans="1:14" ht="13.5" customHeight="1" x14ac:dyDescent="0.2">
      <c r="A987" t="s">
        <v>1868</v>
      </c>
      <c r="B987" t="s">
        <v>1869</v>
      </c>
      <c r="C987" t="s">
        <v>692</v>
      </c>
      <c r="D987" t="s">
        <v>1842</v>
      </c>
      <c r="E987" t="s">
        <v>2242</v>
      </c>
      <c r="F987" t="s">
        <v>6</v>
      </c>
      <c r="G987" s="3">
        <v>43495</v>
      </c>
      <c r="H987" s="2">
        <v>335000</v>
      </c>
      <c r="I987" s="12" t="s">
        <v>838</v>
      </c>
      <c r="J987" s="5">
        <v>1</v>
      </c>
      <c r="K987" s="5">
        <f t="shared" si="66"/>
        <v>0</v>
      </c>
      <c r="L987" s="5">
        <f t="shared" si="64"/>
        <v>0</v>
      </c>
      <c r="M987" s="5">
        <f t="shared" si="65"/>
        <v>0</v>
      </c>
      <c r="N987" s="56" t="str">
        <f t="shared" si="63"/>
        <v>Non-MLS Office</v>
      </c>
    </row>
    <row r="988" spans="1:14" ht="13.5" customHeight="1" x14ac:dyDescent="0.2">
      <c r="A988" t="s">
        <v>1868</v>
      </c>
      <c r="B988" t="s">
        <v>1869</v>
      </c>
      <c r="C988" t="s">
        <v>18</v>
      </c>
      <c r="D988" t="s">
        <v>1535</v>
      </c>
      <c r="E988" t="s">
        <v>2225</v>
      </c>
      <c r="F988" t="s">
        <v>301</v>
      </c>
      <c r="G988" s="3">
        <v>43490</v>
      </c>
      <c r="H988" s="2">
        <v>63500</v>
      </c>
      <c r="I988" s="12" t="s">
        <v>838</v>
      </c>
      <c r="J988" s="5">
        <v>1</v>
      </c>
      <c r="K988" s="5">
        <f t="shared" si="66"/>
        <v>0</v>
      </c>
      <c r="L988" s="5">
        <f t="shared" si="64"/>
        <v>0</v>
      </c>
      <c r="M988" s="5">
        <f t="shared" si="65"/>
        <v>0</v>
      </c>
      <c r="N988" s="56" t="str">
        <f t="shared" si="63"/>
        <v>Non-MLS Office</v>
      </c>
    </row>
    <row r="989" spans="1:14" ht="13.5" customHeight="1" x14ac:dyDescent="0.2">
      <c r="A989" t="s">
        <v>1868</v>
      </c>
      <c r="B989" t="s">
        <v>1869</v>
      </c>
      <c r="C989" t="s">
        <v>18</v>
      </c>
      <c r="D989" t="s">
        <v>1535</v>
      </c>
      <c r="E989" t="s">
        <v>3174</v>
      </c>
      <c r="F989" t="s">
        <v>7</v>
      </c>
      <c r="G989" s="3">
        <v>43600</v>
      </c>
      <c r="H989" s="2">
        <v>352900</v>
      </c>
      <c r="I989" s="12">
        <v>20190714</v>
      </c>
      <c r="J989" s="5">
        <v>1</v>
      </c>
      <c r="K989" s="5">
        <f t="shared" si="66"/>
        <v>1</v>
      </c>
      <c r="L989" s="5">
        <f t="shared" si="64"/>
        <v>0</v>
      </c>
      <c r="M989" s="5">
        <f t="shared" si="65"/>
        <v>0</v>
      </c>
      <c r="N989" s="56" t="str">
        <f t="shared" si="63"/>
        <v>Non-MLS Office</v>
      </c>
    </row>
    <row r="990" spans="1:14" ht="13.5" customHeight="1" x14ac:dyDescent="0.2">
      <c r="A990" t="s">
        <v>1868</v>
      </c>
      <c r="B990" t="s">
        <v>1869</v>
      </c>
      <c r="C990" t="s">
        <v>148</v>
      </c>
      <c r="D990" t="s">
        <v>1840</v>
      </c>
      <c r="E990" t="s">
        <v>2782</v>
      </c>
      <c r="F990" t="s">
        <v>1292</v>
      </c>
      <c r="G990" s="3">
        <v>43558</v>
      </c>
      <c r="H990" s="2">
        <v>167000</v>
      </c>
      <c r="I990" s="12" t="s">
        <v>838</v>
      </c>
      <c r="J990" s="5">
        <v>1</v>
      </c>
      <c r="K990" s="5">
        <f t="shared" si="66"/>
        <v>0</v>
      </c>
      <c r="L990" s="5">
        <f t="shared" si="64"/>
        <v>0</v>
      </c>
      <c r="M990" s="5">
        <f t="shared" si="65"/>
        <v>0</v>
      </c>
      <c r="N990" s="56" t="str">
        <f>IF(B990="",#REF!,B990)</f>
        <v>Non-MLS Office</v>
      </c>
    </row>
    <row r="991" spans="1:14" ht="13.5" customHeight="1" x14ac:dyDescent="0.2">
      <c r="A991" t="s">
        <v>1868</v>
      </c>
      <c r="B991" t="s">
        <v>1869</v>
      </c>
      <c r="C991" t="s">
        <v>25</v>
      </c>
      <c r="D991" t="s">
        <v>1840</v>
      </c>
      <c r="E991" t="s">
        <v>2809</v>
      </c>
      <c r="F991" t="s">
        <v>6</v>
      </c>
      <c r="G991" s="3">
        <v>43560</v>
      </c>
      <c r="H991" s="2">
        <v>1050000</v>
      </c>
      <c r="I991" s="12">
        <v>20190424</v>
      </c>
      <c r="J991" s="5">
        <v>1</v>
      </c>
      <c r="K991" s="5">
        <f t="shared" si="66"/>
        <v>1</v>
      </c>
      <c r="L991" s="5">
        <f t="shared" si="64"/>
        <v>0</v>
      </c>
      <c r="M991" s="5">
        <f t="shared" si="65"/>
        <v>0</v>
      </c>
      <c r="N991" s="56" t="str">
        <f>IF(B991="",#REF!,B991)</f>
        <v>Non-MLS Office</v>
      </c>
    </row>
    <row r="992" spans="1:14" ht="13.5" customHeight="1" x14ac:dyDescent="0.2">
      <c r="A992" t="s">
        <v>1868</v>
      </c>
      <c r="B992" t="s">
        <v>1869</v>
      </c>
      <c r="C992" t="s">
        <v>27</v>
      </c>
      <c r="D992" t="s">
        <v>368</v>
      </c>
      <c r="E992" t="s">
        <v>2685</v>
      </c>
      <c r="F992" t="s">
        <v>8</v>
      </c>
      <c r="G992" s="3">
        <v>43546</v>
      </c>
      <c r="H992" s="2">
        <v>400000</v>
      </c>
      <c r="I992" s="12" t="s">
        <v>838</v>
      </c>
      <c r="J992" s="5">
        <v>1</v>
      </c>
      <c r="K992" s="5">
        <f t="shared" si="66"/>
        <v>0</v>
      </c>
      <c r="L992" s="5">
        <f t="shared" si="64"/>
        <v>0</v>
      </c>
      <c r="M992" s="5">
        <f t="shared" si="65"/>
        <v>0</v>
      </c>
      <c r="N992" s="56" t="str">
        <f t="shared" si="63"/>
        <v>Non-MLS Office</v>
      </c>
    </row>
    <row r="993" spans="1:14" ht="13.5" customHeight="1" x14ac:dyDescent="0.2">
      <c r="A993" t="s">
        <v>1868</v>
      </c>
      <c r="B993" t="s">
        <v>1869</v>
      </c>
      <c r="C993" t="s">
        <v>2055</v>
      </c>
      <c r="D993" t="s">
        <v>1535</v>
      </c>
      <c r="E993" t="s">
        <v>2882</v>
      </c>
      <c r="F993" t="s">
        <v>6</v>
      </c>
      <c r="G993" s="3">
        <v>43570</v>
      </c>
      <c r="H993" s="2">
        <v>92500</v>
      </c>
      <c r="I993" s="12">
        <v>20190543</v>
      </c>
      <c r="J993" s="5">
        <v>1</v>
      </c>
      <c r="K993" s="5">
        <f t="shared" si="66"/>
        <v>1</v>
      </c>
      <c r="L993" s="5">
        <f t="shared" si="64"/>
        <v>0</v>
      </c>
      <c r="M993" s="5">
        <f t="shared" si="65"/>
        <v>0</v>
      </c>
      <c r="N993" s="56" t="str">
        <f>IF(B993="",#REF!,B993)</f>
        <v>Non-MLS Office</v>
      </c>
    </row>
    <row r="994" spans="1:14" ht="13.5" customHeight="1" x14ac:dyDescent="0.2">
      <c r="A994" t="s">
        <v>3151</v>
      </c>
      <c r="B994" t="s">
        <v>3152</v>
      </c>
      <c r="C994" t="s">
        <v>1892</v>
      </c>
      <c r="D994" t="s">
        <v>5</v>
      </c>
      <c r="E994" t="s">
        <v>3153</v>
      </c>
      <c r="F994" t="s">
        <v>123</v>
      </c>
      <c r="G994" s="3">
        <v>43598</v>
      </c>
      <c r="H994" s="2">
        <v>369900</v>
      </c>
      <c r="I994" s="12" t="s">
        <v>838</v>
      </c>
      <c r="J994" s="5">
        <v>1</v>
      </c>
      <c r="K994" s="5">
        <f t="shared" si="66"/>
        <v>0</v>
      </c>
      <c r="L994" s="5">
        <f t="shared" si="64"/>
        <v>0</v>
      </c>
      <c r="M994" s="5">
        <f t="shared" si="65"/>
        <v>0</v>
      </c>
      <c r="N994" s="56" t="str">
        <f t="shared" si="63"/>
        <v>Third Coast Properties</v>
      </c>
    </row>
    <row r="995" spans="1:14" ht="13.5" customHeight="1" x14ac:dyDescent="0.2">
      <c r="A995" t="s">
        <v>1910</v>
      </c>
      <c r="B995" t="s">
        <v>1842</v>
      </c>
      <c r="C995" t="s">
        <v>1908</v>
      </c>
      <c r="D995" t="s">
        <v>1909</v>
      </c>
      <c r="E995" t="s">
        <v>2869</v>
      </c>
      <c r="F995" t="s">
        <v>7</v>
      </c>
      <c r="G995" s="3">
        <v>43567</v>
      </c>
      <c r="H995" s="2">
        <v>359990</v>
      </c>
      <c r="I995" s="12" t="s">
        <v>838</v>
      </c>
      <c r="J995" s="5">
        <v>1</v>
      </c>
      <c r="K995" s="5">
        <f t="shared" si="66"/>
        <v>0</v>
      </c>
      <c r="L995" s="5">
        <f t="shared" si="64"/>
        <v>0</v>
      </c>
      <c r="M995" s="5">
        <f t="shared" si="65"/>
        <v>0</v>
      </c>
      <c r="N995" s="56" t="str">
        <f t="shared" si="63"/>
        <v>Coldwell Banker Apex, REALTORS</v>
      </c>
    </row>
    <row r="996" spans="1:14" ht="13.5" customHeight="1" x14ac:dyDescent="0.2">
      <c r="A996" t="s">
        <v>1910</v>
      </c>
      <c r="B996" t="s">
        <v>1842</v>
      </c>
      <c r="C996" t="s">
        <v>714</v>
      </c>
      <c r="D996" t="s">
        <v>1099</v>
      </c>
      <c r="E996" t="s">
        <v>3218</v>
      </c>
      <c r="F996" t="s">
        <v>123</v>
      </c>
      <c r="G996" s="3">
        <v>43605</v>
      </c>
      <c r="H996" s="2">
        <v>139000</v>
      </c>
      <c r="I996" s="12">
        <v>20190867</v>
      </c>
      <c r="J996" s="5">
        <v>1</v>
      </c>
      <c r="K996" s="5">
        <f t="shared" si="66"/>
        <v>1</v>
      </c>
      <c r="L996" s="5">
        <f t="shared" si="64"/>
        <v>0</v>
      </c>
      <c r="M996" s="5">
        <f t="shared" si="65"/>
        <v>0</v>
      </c>
      <c r="N996" s="56" t="str">
        <f t="shared" ref="N996:N1044" si="67">IF(B996="",B995,B996)</f>
        <v>Coldwell Banker Apex, REALTORS</v>
      </c>
    </row>
    <row r="997" spans="1:14" ht="13.5" customHeight="1" x14ac:dyDescent="0.2">
      <c r="A997" t="s">
        <v>1910</v>
      </c>
      <c r="B997" t="s">
        <v>1842</v>
      </c>
      <c r="C997" t="s">
        <v>2053</v>
      </c>
      <c r="D997" t="s">
        <v>1854</v>
      </c>
      <c r="E997" t="s">
        <v>2447</v>
      </c>
      <c r="F997" t="s">
        <v>6</v>
      </c>
      <c r="G997" s="3">
        <v>43523</v>
      </c>
      <c r="H997" s="2">
        <v>150000</v>
      </c>
      <c r="I997" s="12">
        <v>20190292</v>
      </c>
      <c r="J997" s="5">
        <v>1</v>
      </c>
      <c r="K997" s="5">
        <f t="shared" si="66"/>
        <v>1</v>
      </c>
      <c r="L997" s="5">
        <f t="shared" si="64"/>
        <v>0</v>
      </c>
      <c r="M997" s="5">
        <f t="shared" si="65"/>
        <v>0</v>
      </c>
      <c r="N997" s="56" t="str">
        <f t="shared" si="67"/>
        <v>Coldwell Banker Apex, REALTORS</v>
      </c>
    </row>
    <row r="998" spans="1:14" ht="13.5" customHeight="1" x14ac:dyDescent="0.2">
      <c r="A998" t="s">
        <v>1910</v>
      </c>
      <c r="B998" t="s">
        <v>1842</v>
      </c>
      <c r="C998" t="s">
        <v>1910</v>
      </c>
      <c r="D998" t="s">
        <v>1842</v>
      </c>
      <c r="E998" t="s">
        <v>2321</v>
      </c>
      <c r="F998" t="s">
        <v>6</v>
      </c>
      <c r="G998" s="3">
        <v>43504</v>
      </c>
      <c r="H998" s="2">
        <v>105000</v>
      </c>
      <c r="I998" s="12">
        <v>20190114</v>
      </c>
      <c r="J998" s="5">
        <v>1</v>
      </c>
      <c r="K998" s="5">
        <f t="shared" si="66"/>
        <v>1</v>
      </c>
      <c r="L998" s="5">
        <f t="shared" si="64"/>
        <v>1</v>
      </c>
      <c r="M998" s="5">
        <f t="shared" si="65"/>
        <v>1</v>
      </c>
      <c r="N998" s="56" t="str">
        <f t="shared" si="67"/>
        <v>Coldwell Banker Apex, REALTORS</v>
      </c>
    </row>
    <row r="999" spans="1:14" ht="13.5" customHeight="1" x14ac:dyDescent="0.2">
      <c r="A999" t="s">
        <v>1910</v>
      </c>
      <c r="B999" t="s">
        <v>1842</v>
      </c>
      <c r="C999" t="s">
        <v>1910</v>
      </c>
      <c r="D999" t="s">
        <v>1842</v>
      </c>
      <c r="E999" t="s">
        <v>2538</v>
      </c>
      <c r="F999" t="s">
        <v>6</v>
      </c>
      <c r="G999" s="3">
        <v>43531</v>
      </c>
      <c r="H999" s="2">
        <v>280000</v>
      </c>
      <c r="I999" s="12">
        <v>20190390</v>
      </c>
      <c r="J999" s="5">
        <v>1</v>
      </c>
      <c r="K999" s="5">
        <f t="shared" si="66"/>
        <v>1</v>
      </c>
      <c r="L999" s="5">
        <f t="shared" si="64"/>
        <v>1</v>
      </c>
      <c r="M999" s="5">
        <f t="shared" si="65"/>
        <v>1</v>
      </c>
      <c r="N999" s="56" t="str">
        <f t="shared" si="67"/>
        <v>Coldwell Banker Apex, REALTORS</v>
      </c>
    </row>
    <row r="1000" spans="1:14" ht="13.5" customHeight="1" x14ac:dyDescent="0.2">
      <c r="A1000" t="s">
        <v>1910</v>
      </c>
      <c r="B1000" t="s">
        <v>1842</v>
      </c>
      <c r="C1000" t="s">
        <v>1307</v>
      </c>
      <c r="D1000" t="s">
        <v>1099</v>
      </c>
      <c r="E1000" t="s">
        <v>3014</v>
      </c>
      <c r="F1000" t="s">
        <v>6</v>
      </c>
      <c r="G1000" s="3">
        <v>43585</v>
      </c>
      <c r="H1000" s="2">
        <v>195000</v>
      </c>
      <c r="I1000" s="12">
        <v>20190665</v>
      </c>
      <c r="J1000" s="5">
        <v>1</v>
      </c>
      <c r="K1000" s="5">
        <f t="shared" si="66"/>
        <v>1</v>
      </c>
      <c r="L1000" s="5">
        <f t="shared" si="64"/>
        <v>0</v>
      </c>
      <c r="M1000" s="5">
        <f t="shared" si="65"/>
        <v>0</v>
      </c>
      <c r="N1000" s="56" t="str">
        <f t="shared" si="67"/>
        <v>Coldwell Banker Apex, REALTORS</v>
      </c>
    </row>
    <row r="1001" spans="1:14" ht="13.5" customHeight="1" x14ac:dyDescent="0.2">
      <c r="A1001" t="s">
        <v>1910</v>
      </c>
      <c r="B1001" t="s">
        <v>1842</v>
      </c>
      <c r="C1001" t="s">
        <v>25</v>
      </c>
      <c r="D1001" t="s">
        <v>1840</v>
      </c>
      <c r="E1001" t="s">
        <v>2180</v>
      </c>
      <c r="F1001" t="s">
        <v>216</v>
      </c>
      <c r="G1001" s="3">
        <v>43483</v>
      </c>
      <c r="H1001" s="2">
        <v>197000</v>
      </c>
      <c r="I1001" s="12">
        <v>20182880</v>
      </c>
      <c r="J1001" s="5">
        <v>1</v>
      </c>
      <c r="K1001" s="5">
        <f t="shared" si="66"/>
        <v>1</v>
      </c>
      <c r="L1001" s="5">
        <f t="shared" si="64"/>
        <v>0</v>
      </c>
      <c r="M1001" s="5">
        <f t="shared" si="65"/>
        <v>0</v>
      </c>
      <c r="N1001" s="56" t="str">
        <f t="shared" si="67"/>
        <v>Coldwell Banker Apex, REALTORS</v>
      </c>
    </row>
    <row r="1002" spans="1:14" ht="13.5" customHeight="1" x14ac:dyDescent="0.2">
      <c r="A1002" t="s">
        <v>326</v>
      </c>
      <c r="B1002" t="s">
        <v>1844</v>
      </c>
      <c r="C1002" t="s">
        <v>1908</v>
      </c>
      <c r="D1002" t="s">
        <v>1909</v>
      </c>
      <c r="E1002" t="s">
        <v>2268</v>
      </c>
      <c r="F1002" t="s">
        <v>7</v>
      </c>
      <c r="G1002" s="3">
        <v>43496</v>
      </c>
      <c r="H1002" s="2">
        <v>366210</v>
      </c>
      <c r="I1002" s="12" t="s">
        <v>838</v>
      </c>
      <c r="J1002" s="5">
        <v>1</v>
      </c>
      <c r="K1002" s="5">
        <f t="shared" si="66"/>
        <v>0</v>
      </c>
      <c r="L1002" s="5">
        <f t="shared" si="64"/>
        <v>0</v>
      </c>
      <c r="M1002" s="5">
        <f t="shared" si="65"/>
        <v>0</v>
      </c>
      <c r="N1002" s="56" t="str">
        <f>IF(B1002="",#REF!,B1002)</f>
        <v>Graceland Real Estate</v>
      </c>
    </row>
    <row r="1003" spans="1:14" ht="13.5" customHeight="1" x14ac:dyDescent="0.2">
      <c r="A1003" t="s">
        <v>326</v>
      </c>
      <c r="B1003" t="s">
        <v>1844</v>
      </c>
      <c r="C1003" t="s">
        <v>1244</v>
      </c>
      <c r="D1003" t="s">
        <v>1535</v>
      </c>
      <c r="E1003" t="s">
        <v>2608</v>
      </c>
      <c r="F1003" t="s">
        <v>6</v>
      </c>
      <c r="G1003" s="3">
        <v>43539</v>
      </c>
      <c r="H1003" s="2">
        <v>182500</v>
      </c>
      <c r="I1003" s="12" t="s">
        <v>838</v>
      </c>
      <c r="J1003" s="5">
        <v>1</v>
      </c>
      <c r="K1003" s="5">
        <f t="shared" si="66"/>
        <v>0</v>
      </c>
      <c r="L1003" s="5">
        <f t="shared" si="64"/>
        <v>0</v>
      </c>
      <c r="M1003" s="5">
        <f t="shared" si="65"/>
        <v>0</v>
      </c>
      <c r="N1003" s="56" t="str">
        <f t="shared" si="67"/>
        <v>Graceland Real Estate</v>
      </c>
    </row>
    <row r="1004" spans="1:14" ht="13.5" customHeight="1" x14ac:dyDescent="0.2">
      <c r="A1004" t="s">
        <v>326</v>
      </c>
      <c r="B1004" t="s">
        <v>1844</v>
      </c>
      <c r="C1004" t="s">
        <v>152</v>
      </c>
      <c r="D1004" t="s">
        <v>1842</v>
      </c>
      <c r="E1004" t="s">
        <v>2981</v>
      </c>
      <c r="F1004" t="s">
        <v>6</v>
      </c>
      <c r="G1004" s="3">
        <v>43581</v>
      </c>
      <c r="H1004" s="2">
        <v>270000</v>
      </c>
      <c r="I1004" s="12" t="s">
        <v>838</v>
      </c>
      <c r="J1004" s="5">
        <v>1</v>
      </c>
      <c r="K1004" s="5">
        <f t="shared" si="66"/>
        <v>0</v>
      </c>
      <c r="L1004" s="5">
        <f t="shared" si="64"/>
        <v>0</v>
      </c>
      <c r="M1004" s="5">
        <f t="shared" si="65"/>
        <v>0</v>
      </c>
      <c r="N1004" s="56" t="str">
        <f>IF(B1004="",#REF!,B1004)</f>
        <v>Graceland Real Estate</v>
      </c>
    </row>
    <row r="1005" spans="1:14" ht="13.5" customHeight="1" x14ac:dyDescent="0.2">
      <c r="A1005" t="s">
        <v>326</v>
      </c>
      <c r="B1005" t="s">
        <v>1844</v>
      </c>
      <c r="C1005" t="s">
        <v>154</v>
      </c>
      <c r="D1005" t="s">
        <v>1099</v>
      </c>
      <c r="E1005" t="s">
        <v>3095</v>
      </c>
      <c r="F1005" t="s">
        <v>6</v>
      </c>
      <c r="G1005" s="3">
        <v>43593</v>
      </c>
      <c r="H1005" s="2">
        <v>139900</v>
      </c>
      <c r="I1005" s="12" t="s">
        <v>838</v>
      </c>
      <c r="J1005" s="5">
        <v>1</v>
      </c>
      <c r="K1005" s="5">
        <f t="shared" si="66"/>
        <v>0</v>
      </c>
      <c r="L1005" s="5">
        <f t="shared" si="64"/>
        <v>0</v>
      </c>
      <c r="M1005" s="5">
        <f t="shared" si="65"/>
        <v>0</v>
      </c>
      <c r="N1005" s="56" t="str">
        <f t="shared" si="67"/>
        <v>Graceland Real Estate</v>
      </c>
    </row>
    <row r="1006" spans="1:14" ht="13.5" customHeight="1" x14ac:dyDescent="0.2">
      <c r="A1006" t="s">
        <v>326</v>
      </c>
      <c r="B1006" t="s">
        <v>1844</v>
      </c>
      <c r="C1006" t="s">
        <v>1826</v>
      </c>
      <c r="D1006" t="s">
        <v>1734</v>
      </c>
      <c r="E1006" t="s">
        <v>2665</v>
      </c>
      <c r="F1006" t="s">
        <v>1126</v>
      </c>
      <c r="G1006" s="3">
        <v>43546</v>
      </c>
      <c r="H1006" s="2">
        <v>135000</v>
      </c>
      <c r="I1006" s="12" t="s">
        <v>838</v>
      </c>
      <c r="J1006" s="5">
        <v>1</v>
      </c>
      <c r="K1006" s="5">
        <f t="shared" si="66"/>
        <v>0</v>
      </c>
      <c r="L1006" s="5">
        <f t="shared" si="64"/>
        <v>0</v>
      </c>
      <c r="M1006" s="5">
        <f t="shared" si="65"/>
        <v>0</v>
      </c>
      <c r="N1006" s="56" t="str">
        <f t="shared" si="67"/>
        <v>Graceland Real Estate</v>
      </c>
    </row>
    <row r="1007" spans="1:14" ht="13.5" customHeight="1" x14ac:dyDescent="0.2">
      <c r="A1007" t="s">
        <v>326</v>
      </c>
      <c r="B1007" t="s">
        <v>1844</v>
      </c>
      <c r="C1007" t="s">
        <v>408</v>
      </c>
      <c r="D1007" t="s">
        <v>197</v>
      </c>
      <c r="E1007" t="s">
        <v>2048</v>
      </c>
      <c r="F1007" t="s">
        <v>6</v>
      </c>
      <c r="G1007" s="3">
        <v>43586</v>
      </c>
      <c r="H1007" s="2">
        <v>100000</v>
      </c>
      <c r="I1007" s="12" t="s">
        <v>838</v>
      </c>
      <c r="J1007" s="5">
        <v>1</v>
      </c>
      <c r="K1007" s="5">
        <f t="shared" si="66"/>
        <v>0</v>
      </c>
      <c r="L1007" s="5">
        <f t="shared" si="64"/>
        <v>0</v>
      </c>
      <c r="M1007" s="5">
        <f t="shared" si="65"/>
        <v>0</v>
      </c>
      <c r="N1007" s="56" t="str">
        <f t="shared" si="67"/>
        <v>Graceland Real Estate</v>
      </c>
    </row>
    <row r="1008" spans="1:14" ht="13.5" customHeight="1" x14ac:dyDescent="0.2">
      <c r="A1008" t="s">
        <v>326</v>
      </c>
      <c r="B1008" t="s">
        <v>1844</v>
      </c>
      <c r="C1008" t="s">
        <v>1456</v>
      </c>
      <c r="D1008" t="s">
        <v>1840</v>
      </c>
      <c r="E1008" t="s">
        <v>922</v>
      </c>
      <c r="F1008" t="s">
        <v>6</v>
      </c>
      <c r="G1008" s="3">
        <v>43500</v>
      </c>
      <c r="H1008" s="2">
        <v>152500</v>
      </c>
      <c r="I1008" s="12" t="s">
        <v>838</v>
      </c>
      <c r="J1008" s="5">
        <v>1</v>
      </c>
      <c r="K1008" s="5">
        <f t="shared" si="66"/>
        <v>0</v>
      </c>
      <c r="L1008" s="5">
        <f t="shared" si="64"/>
        <v>0</v>
      </c>
      <c r="M1008" s="5">
        <f t="shared" si="65"/>
        <v>0</v>
      </c>
      <c r="N1008" s="56" t="str">
        <f t="shared" si="67"/>
        <v>Graceland Real Estate</v>
      </c>
    </row>
    <row r="1009" spans="1:14" ht="13.5" customHeight="1" x14ac:dyDescent="0.2">
      <c r="A1009" t="s">
        <v>326</v>
      </c>
      <c r="B1009" t="s">
        <v>1844</v>
      </c>
      <c r="C1009" t="s">
        <v>1880</v>
      </c>
      <c r="D1009" t="s">
        <v>126</v>
      </c>
      <c r="E1009" t="s">
        <v>2015</v>
      </c>
      <c r="F1009" t="s">
        <v>6</v>
      </c>
      <c r="G1009" s="3">
        <v>43546</v>
      </c>
      <c r="H1009" s="2">
        <v>126900</v>
      </c>
      <c r="I1009" s="12" t="s">
        <v>838</v>
      </c>
      <c r="J1009" s="5">
        <v>1</v>
      </c>
      <c r="K1009" s="5">
        <f t="shared" si="66"/>
        <v>0</v>
      </c>
      <c r="L1009" s="5">
        <f t="shared" si="64"/>
        <v>0</v>
      </c>
      <c r="M1009" s="5">
        <f t="shared" si="65"/>
        <v>0</v>
      </c>
      <c r="N1009" s="56" t="str">
        <f t="shared" si="67"/>
        <v>Graceland Real Estate</v>
      </c>
    </row>
    <row r="1010" spans="1:14" ht="13.5" customHeight="1" x14ac:dyDescent="0.2">
      <c r="A1010" t="s">
        <v>326</v>
      </c>
      <c r="B1010" t="s">
        <v>1844</v>
      </c>
      <c r="C1010" t="s">
        <v>244</v>
      </c>
      <c r="D1010" t="s">
        <v>1907</v>
      </c>
      <c r="E1010" t="s">
        <v>2918</v>
      </c>
      <c r="F1010" t="s">
        <v>6</v>
      </c>
      <c r="G1010" s="3">
        <v>43573</v>
      </c>
      <c r="H1010" s="2">
        <v>187298</v>
      </c>
      <c r="I1010" s="12" t="s">
        <v>838</v>
      </c>
      <c r="J1010" s="5">
        <v>1</v>
      </c>
      <c r="K1010" s="5">
        <f t="shared" si="66"/>
        <v>0</v>
      </c>
      <c r="L1010" s="5">
        <f t="shared" si="64"/>
        <v>0</v>
      </c>
      <c r="M1010" s="5">
        <f t="shared" si="65"/>
        <v>0</v>
      </c>
      <c r="N1010" s="56" t="str">
        <f t="shared" si="67"/>
        <v>Graceland Real Estate</v>
      </c>
    </row>
    <row r="1011" spans="1:14" ht="13.5" customHeight="1" x14ac:dyDescent="0.2">
      <c r="A1011" t="s">
        <v>326</v>
      </c>
      <c r="B1011" t="s">
        <v>1844</v>
      </c>
      <c r="C1011" t="s">
        <v>1480</v>
      </c>
      <c r="D1011" t="s">
        <v>1840</v>
      </c>
      <c r="E1011" t="s">
        <v>2597</v>
      </c>
      <c r="F1011" t="s">
        <v>121</v>
      </c>
      <c r="G1011" s="3">
        <v>43538</v>
      </c>
      <c r="H1011" s="2">
        <v>73000</v>
      </c>
      <c r="I1011" s="12" t="s">
        <v>838</v>
      </c>
      <c r="J1011" s="5">
        <v>1</v>
      </c>
      <c r="K1011" s="5">
        <f t="shared" si="66"/>
        <v>0</v>
      </c>
      <c r="L1011" s="5">
        <f t="shared" si="64"/>
        <v>0</v>
      </c>
      <c r="M1011" s="5">
        <f t="shared" si="65"/>
        <v>0</v>
      </c>
      <c r="N1011" s="56" t="str">
        <f t="shared" si="67"/>
        <v>Graceland Real Estate</v>
      </c>
    </row>
    <row r="1012" spans="1:14" ht="13.5" customHeight="1" x14ac:dyDescent="0.2">
      <c r="A1012" t="s">
        <v>326</v>
      </c>
      <c r="B1012" t="s">
        <v>1844</v>
      </c>
      <c r="C1012" t="s">
        <v>1855</v>
      </c>
      <c r="D1012" t="s">
        <v>1854</v>
      </c>
      <c r="E1012" t="s">
        <v>2375</v>
      </c>
      <c r="F1012" t="s">
        <v>7</v>
      </c>
      <c r="G1012" s="3">
        <v>43511</v>
      </c>
      <c r="H1012" s="2">
        <v>192500</v>
      </c>
      <c r="I1012" s="12" t="s">
        <v>838</v>
      </c>
      <c r="J1012" s="5">
        <v>1</v>
      </c>
      <c r="K1012" s="5">
        <f t="shared" si="66"/>
        <v>0</v>
      </c>
      <c r="L1012" s="5">
        <f t="shared" si="64"/>
        <v>0</v>
      </c>
      <c r="M1012" s="5">
        <f t="shared" si="65"/>
        <v>0</v>
      </c>
      <c r="N1012" s="56" t="str">
        <f t="shared" si="67"/>
        <v>Graceland Real Estate</v>
      </c>
    </row>
    <row r="1013" spans="1:14" ht="13.5" customHeight="1" x14ac:dyDescent="0.2">
      <c r="A1013" t="s">
        <v>326</v>
      </c>
      <c r="B1013" t="s">
        <v>1844</v>
      </c>
      <c r="C1013" t="s">
        <v>1855</v>
      </c>
      <c r="D1013" t="s">
        <v>1854</v>
      </c>
      <c r="E1013" t="s">
        <v>2430</v>
      </c>
      <c r="F1013" t="s">
        <v>123</v>
      </c>
      <c r="G1013" s="3">
        <v>43521</v>
      </c>
      <c r="H1013" s="2">
        <v>145000</v>
      </c>
      <c r="I1013" s="12" t="s">
        <v>838</v>
      </c>
      <c r="J1013" s="5">
        <v>1</v>
      </c>
      <c r="K1013" s="5">
        <f t="shared" si="66"/>
        <v>0</v>
      </c>
      <c r="L1013" s="5">
        <f t="shared" si="64"/>
        <v>0</v>
      </c>
      <c r="M1013" s="5">
        <f t="shared" si="65"/>
        <v>0</v>
      </c>
      <c r="N1013" s="56" t="str">
        <f t="shared" si="67"/>
        <v>Graceland Real Estate</v>
      </c>
    </row>
    <row r="1014" spans="1:14" ht="13.5" customHeight="1" x14ac:dyDescent="0.2">
      <c r="A1014" t="s">
        <v>326</v>
      </c>
      <c r="B1014" t="s">
        <v>1844</v>
      </c>
      <c r="C1014" t="s">
        <v>885</v>
      </c>
      <c r="D1014" t="s">
        <v>1840</v>
      </c>
      <c r="E1014" t="s">
        <v>2216</v>
      </c>
      <c r="F1014" t="s">
        <v>7</v>
      </c>
      <c r="G1014" s="3">
        <v>43490</v>
      </c>
      <c r="H1014" s="2">
        <v>80000</v>
      </c>
      <c r="I1014" s="12" t="s">
        <v>838</v>
      </c>
      <c r="J1014" s="5">
        <v>1</v>
      </c>
      <c r="K1014" s="5">
        <f t="shared" si="66"/>
        <v>0</v>
      </c>
      <c r="L1014" s="5">
        <f t="shared" si="64"/>
        <v>0</v>
      </c>
      <c r="M1014" s="5">
        <f t="shared" si="65"/>
        <v>0</v>
      </c>
      <c r="N1014" s="56" t="str">
        <f t="shared" si="67"/>
        <v>Graceland Real Estate</v>
      </c>
    </row>
    <row r="1015" spans="1:14" ht="13.5" customHeight="1" x14ac:dyDescent="0.2">
      <c r="A1015" t="s">
        <v>326</v>
      </c>
      <c r="B1015" t="s">
        <v>1844</v>
      </c>
      <c r="C1015" t="s">
        <v>1926</v>
      </c>
      <c r="D1015" t="s">
        <v>1535</v>
      </c>
      <c r="E1015" t="s">
        <v>3039</v>
      </c>
      <c r="F1015" t="s">
        <v>7</v>
      </c>
      <c r="G1015" s="3">
        <v>43586</v>
      </c>
      <c r="H1015" s="2">
        <v>450000</v>
      </c>
      <c r="I1015" s="12" t="s">
        <v>838</v>
      </c>
      <c r="J1015" s="5">
        <v>1</v>
      </c>
      <c r="K1015" s="5">
        <f t="shared" si="66"/>
        <v>0</v>
      </c>
      <c r="L1015" s="5">
        <f t="shared" si="64"/>
        <v>0</v>
      </c>
      <c r="M1015" s="5">
        <f t="shared" si="65"/>
        <v>0</v>
      </c>
      <c r="N1015" s="56" t="str">
        <f>IF(B1015="",#REF!,B1015)</f>
        <v>Graceland Real Estate</v>
      </c>
    </row>
    <row r="1016" spans="1:14" ht="13.5" customHeight="1" x14ac:dyDescent="0.2">
      <c r="A1016" t="s">
        <v>326</v>
      </c>
      <c r="B1016" t="s">
        <v>1844</v>
      </c>
      <c r="C1016" t="s">
        <v>1214</v>
      </c>
      <c r="D1016" t="s">
        <v>1036</v>
      </c>
      <c r="E1016" t="s">
        <v>2300</v>
      </c>
      <c r="F1016" t="s">
        <v>216</v>
      </c>
      <c r="G1016" s="3">
        <v>43500</v>
      </c>
      <c r="H1016" s="2">
        <v>218000</v>
      </c>
      <c r="I1016" s="12" t="s">
        <v>838</v>
      </c>
      <c r="J1016" s="5">
        <v>1</v>
      </c>
      <c r="K1016" s="5">
        <f t="shared" si="66"/>
        <v>0</v>
      </c>
      <c r="L1016" s="5">
        <f t="shared" si="64"/>
        <v>0</v>
      </c>
      <c r="M1016" s="5">
        <f t="shared" si="65"/>
        <v>0</v>
      </c>
      <c r="N1016" s="56" t="str">
        <f t="shared" si="67"/>
        <v>Graceland Real Estate</v>
      </c>
    </row>
    <row r="1017" spans="1:14" ht="13.5" customHeight="1" x14ac:dyDescent="0.2">
      <c r="A1017" t="s">
        <v>326</v>
      </c>
      <c r="B1017" t="s">
        <v>1844</v>
      </c>
      <c r="C1017" t="s">
        <v>2065</v>
      </c>
      <c r="D1017" t="s">
        <v>5</v>
      </c>
      <c r="E1017" t="s">
        <v>2410</v>
      </c>
      <c r="F1017" t="s">
        <v>11</v>
      </c>
      <c r="G1017" s="3">
        <v>43517</v>
      </c>
      <c r="H1017" s="2">
        <v>333000</v>
      </c>
      <c r="I1017" s="12" t="s">
        <v>838</v>
      </c>
      <c r="J1017" s="5">
        <v>1</v>
      </c>
      <c r="K1017" s="5">
        <f t="shared" si="66"/>
        <v>0</v>
      </c>
      <c r="L1017" s="5">
        <f t="shared" si="64"/>
        <v>0</v>
      </c>
      <c r="M1017" s="5">
        <f t="shared" si="65"/>
        <v>0</v>
      </c>
      <c r="N1017" s="56" t="str">
        <f t="shared" si="67"/>
        <v>Graceland Real Estate</v>
      </c>
    </row>
    <row r="1018" spans="1:14" ht="13.5" customHeight="1" x14ac:dyDescent="0.2">
      <c r="A1018" t="s">
        <v>326</v>
      </c>
      <c r="B1018" t="s">
        <v>1844</v>
      </c>
      <c r="C1018" t="s">
        <v>399</v>
      </c>
      <c r="D1018" t="s">
        <v>1867</v>
      </c>
      <c r="E1018" t="s">
        <v>2531</v>
      </c>
      <c r="F1018" t="s">
        <v>6</v>
      </c>
      <c r="G1018" s="3">
        <v>43530</v>
      </c>
      <c r="H1018" s="2">
        <v>305000</v>
      </c>
      <c r="I1018" s="12" t="s">
        <v>838</v>
      </c>
      <c r="J1018" s="5">
        <v>1</v>
      </c>
      <c r="K1018" s="5">
        <f t="shared" si="66"/>
        <v>0</v>
      </c>
      <c r="L1018" s="5">
        <f t="shared" si="64"/>
        <v>0</v>
      </c>
      <c r="M1018" s="5">
        <f t="shared" si="65"/>
        <v>0</v>
      </c>
      <c r="N1018" s="56" t="str">
        <f>IF(B1018="",#REF!,B1018)</f>
        <v>Graceland Real Estate</v>
      </c>
    </row>
    <row r="1019" spans="1:14" ht="13.5" customHeight="1" x14ac:dyDescent="0.2">
      <c r="A1019" t="s">
        <v>326</v>
      </c>
      <c r="B1019" t="s">
        <v>1844</v>
      </c>
      <c r="C1019" t="s">
        <v>717</v>
      </c>
      <c r="D1019" t="s">
        <v>231</v>
      </c>
      <c r="E1019" t="s">
        <v>2580</v>
      </c>
      <c r="F1019" t="s">
        <v>6</v>
      </c>
      <c r="G1019" s="3">
        <v>43536</v>
      </c>
      <c r="H1019" s="2">
        <v>179000</v>
      </c>
      <c r="I1019" s="12" t="s">
        <v>838</v>
      </c>
      <c r="J1019" s="5">
        <v>1</v>
      </c>
      <c r="K1019" s="5">
        <f t="shared" si="66"/>
        <v>0</v>
      </c>
      <c r="L1019" s="5">
        <f t="shared" si="64"/>
        <v>0</v>
      </c>
      <c r="M1019" s="5">
        <f t="shared" si="65"/>
        <v>0</v>
      </c>
      <c r="N1019" s="56" t="str">
        <f>IF(B1019="",#REF!,B1019)</f>
        <v>Graceland Real Estate</v>
      </c>
    </row>
    <row r="1020" spans="1:14" ht="13.5" customHeight="1" x14ac:dyDescent="0.2">
      <c r="A1020" t="s">
        <v>326</v>
      </c>
      <c r="B1020" t="s">
        <v>1844</v>
      </c>
      <c r="C1020" t="s">
        <v>834</v>
      </c>
      <c r="D1020" t="s">
        <v>1036</v>
      </c>
      <c r="E1020" t="s">
        <v>2044</v>
      </c>
      <c r="F1020" t="s">
        <v>802</v>
      </c>
      <c r="G1020" s="3">
        <v>43546</v>
      </c>
      <c r="H1020" s="2">
        <v>122500</v>
      </c>
      <c r="I1020" s="12" t="s">
        <v>838</v>
      </c>
      <c r="J1020" s="5">
        <v>1</v>
      </c>
      <c r="K1020" s="5">
        <f t="shared" si="66"/>
        <v>0</v>
      </c>
      <c r="L1020" s="5">
        <f t="shared" si="64"/>
        <v>0</v>
      </c>
      <c r="M1020" s="5">
        <f t="shared" si="65"/>
        <v>0</v>
      </c>
      <c r="N1020" s="56" t="str">
        <f t="shared" si="67"/>
        <v>Graceland Real Estate</v>
      </c>
    </row>
    <row r="1021" spans="1:14" ht="13.5" customHeight="1" x14ac:dyDescent="0.2">
      <c r="A1021" t="s">
        <v>326</v>
      </c>
      <c r="B1021" t="s">
        <v>1844</v>
      </c>
      <c r="C1021" t="s">
        <v>1906</v>
      </c>
      <c r="D1021" t="s">
        <v>1099</v>
      </c>
      <c r="E1021" t="s">
        <v>2151</v>
      </c>
      <c r="F1021" t="s">
        <v>425</v>
      </c>
      <c r="G1021" s="3">
        <v>43479</v>
      </c>
      <c r="H1021" s="2">
        <v>495000</v>
      </c>
      <c r="I1021" s="12" t="s">
        <v>838</v>
      </c>
      <c r="J1021" s="5">
        <v>1</v>
      </c>
      <c r="K1021" s="5">
        <f t="shared" si="66"/>
        <v>0</v>
      </c>
      <c r="L1021" s="5">
        <f t="shared" si="64"/>
        <v>0</v>
      </c>
      <c r="M1021" s="5">
        <f t="shared" si="65"/>
        <v>0</v>
      </c>
      <c r="N1021" s="56" t="str">
        <f t="shared" si="67"/>
        <v>Graceland Real Estate</v>
      </c>
    </row>
    <row r="1022" spans="1:14" ht="13.5" customHeight="1" x14ac:dyDescent="0.2">
      <c r="A1022" t="s">
        <v>326</v>
      </c>
      <c r="B1022" t="s">
        <v>1844</v>
      </c>
      <c r="C1022" t="s">
        <v>202</v>
      </c>
      <c r="D1022" t="s">
        <v>1840</v>
      </c>
      <c r="E1022" t="s">
        <v>3323</v>
      </c>
      <c r="F1022" t="s">
        <v>216</v>
      </c>
      <c r="G1022" s="3">
        <v>43615</v>
      </c>
      <c r="H1022" s="2">
        <v>150000</v>
      </c>
      <c r="I1022" s="12" t="s">
        <v>838</v>
      </c>
      <c r="J1022" s="5">
        <v>1</v>
      </c>
      <c r="K1022" s="5">
        <f t="shared" si="66"/>
        <v>0</v>
      </c>
      <c r="L1022" s="5">
        <f t="shared" si="64"/>
        <v>0</v>
      </c>
      <c r="M1022" s="5">
        <f t="shared" si="65"/>
        <v>0</v>
      </c>
      <c r="N1022" s="56" t="str">
        <f t="shared" si="67"/>
        <v>Graceland Real Estate</v>
      </c>
    </row>
    <row r="1023" spans="1:14" ht="13.5" customHeight="1" x14ac:dyDescent="0.2">
      <c r="A1023" t="s">
        <v>326</v>
      </c>
      <c r="B1023" t="s">
        <v>1844</v>
      </c>
      <c r="C1023" t="s">
        <v>2090</v>
      </c>
      <c r="D1023" t="s">
        <v>1099</v>
      </c>
      <c r="E1023" t="s">
        <v>3028</v>
      </c>
      <c r="F1023" t="s">
        <v>700</v>
      </c>
      <c r="G1023" s="3">
        <v>43585</v>
      </c>
      <c r="H1023" s="2">
        <v>175000</v>
      </c>
      <c r="I1023" s="12" t="s">
        <v>838</v>
      </c>
      <c r="J1023" s="5">
        <v>1</v>
      </c>
      <c r="K1023" s="5">
        <f t="shared" si="66"/>
        <v>0</v>
      </c>
      <c r="L1023" s="5">
        <f t="shared" si="64"/>
        <v>0</v>
      </c>
      <c r="M1023" s="5">
        <f t="shared" si="65"/>
        <v>0</v>
      </c>
      <c r="N1023" s="56" t="str">
        <f t="shared" si="67"/>
        <v>Graceland Real Estate</v>
      </c>
    </row>
    <row r="1024" spans="1:14" ht="13.5" customHeight="1" x14ac:dyDescent="0.2">
      <c r="A1024" t="s">
        <v>326</v>
      </c>
      <c r="B1024" t="s">
        <v>1844</v>
      </c>
      <c r="C1024" t="s">
        <v>1830</v>
      </c>
      <c r="D1024" t="s">
        <v>1535</v>
      </c>
      <c r="E1024" t="s">
        <v>2928</v>
      </c>
      <c r="F1024" t="s">
        <v>6</v>
      </c>
      <c r="G1024" s="3">
        <v>43577</v>
      </c>
      <c r="H1024" s="2">
        <v>240000</v>
      </c>
      <c r="I1024" s="12" t="s">
        <v>838</v>
      </c>
      <c r="J1024" s="5">
        <v>1</v>
      </c>
      <c r="K1024" s="5">
        <f t="shared" si="66"/>
        <v>0</v>
      </c>
      <c r="L1024" s="5">
        <f t="shared" si="64"/>
        <v>0</v>
      </c>
      <c r="M1024" s="5">
        <f t="shared" si="65"/>
        <v>0</v>
      </c>
      <c r="N1024" s="56" t="str">
        <f t="shared" si="67"/>
        <v>Graceland Real Estate</v>
      </c>
    </row>
    <row r="1025" spans="1:14" ht="13.5" customHeight="1" x14ac:dyDescent="0.2">
      <c r="A1025" t="s">
        <v>326</v>
      </c>
      <c r="B1025" t="s">
        <v>1844</v>
      </c>
      <c r="C1025" t="s">
        <v>117</v>
      </c>
      <c r="D1025" t="s">
        <v>1535</v>
      </c>
      <c r="E1025" t="s">
        <v>3042</v>
      </c>
      <c r="F1025" t="s">
        <v>6</v>
      </c>
      <c r="G1025" s="3">
        <v>43587</v>
      </c>
      <c r="H1025" s="2">
        <v>183300</v>
      </c>
      <c r="I1025" s="12" t="s">
        <v>838</v>
      </c>
      <c r="J1025" s="5">
        <v>1</v>
      </c>
      <c r="K1025" s="5">
        <f t="shared" si="66"/>
        <v>0</v>
      </c>
      <c r="L1025" s="5">
        <f t="shared" si="64"/>
        <v>0</v>
      </c>
      <c r="M1025" s="5">
        <f t="shared" si="65"/>
        <v>0</v>
      </c>
      <c r="N1025" s="56" t="str">
        <f>IF(B1025="",#REF!,B1025)</f>
        <v>Graceland Real Estate</v>
      </c>
    </row>
    <row r="1026" spans="1:14" ht="13.5" customHeight="1" x14ac:dyDescent="0.2">
      <c r="A1026" t="s">
        <v>326</v>
      </c>
      <c r="B1026" t="s">
        <v>1844</v>
      </c>
      <c r="C1026" t="s">
        <v>117</v>
      </c>
      <c r="D1026" t="s">
        <v>1535</v>
      </c>
      <c r="E1026" t="s">
        <v>3283</v>
      </c>
      <c r="F1026" t="s">
        <v>6</v>
      </c>
      <c r="G1026" s="3">
        <v>43609</v>
      </c>
      <c r="H1026" s="2">
        <v>705000</v>
      </c>
      <c r="I1026" s="12" t="s">
        <v>838</v>
      </c>
      <c r="J1026" s="5">
        <v>1</v>
      </c>
      <c r="K1026" s="5">
        <f t="shared" si="66"/>
        <v>0</v>
      </c>
      <c r="L1026" s="5">
        <f t="shared" si="64"/>
        <v>0</v>
      </c>
      <c r="M1026" s="5">
        <f t="shared" si="65"/>
        <v>0</v>
      </c>
      <c r="N1026" s="56" t="str">
        <f>IF(B1026="",#REF!,B1026)</f>
        <v>Graceland Real Estate</v>
      </c>
    </row>
    <row r="1027" spans="1:14" ht="13.5" customHeight="1" x14ac:dyDescent="0.2">
      <c r="A1027" t="s">
        <v>326</v>
      </c>
      <c r="B1027" t="s">
        <v>1844</v>
      </c>
      <c r="C1027" t="s">
        <v>2030</v>
      </c>
      <c r="D1027" t="s">
        <v>1949</v>
      </c>
      <c r="E1027" t="s">
        <v>2185</v>
      </c>
      <c r="F1027" t="s">
        <v>123</v>
      </c>
      <c r="G1027" s="3">
        <v>43483</v>
      </c>
      <c r="H1027" s="2">
        <v>370000</v>
      </c>
      <c r="I1027" s="12" t="s">
        <v>838</v>
      </c>
      <c r="J1027" s="5">
        <v>1</v>
      </c>
      <c r="K1027" s="5">
        <f t="shared" si="66"/>
        <v>0</v>
      </c>
      <c r="L1027" s="5">
        <f t="shared" si="64"/>
        <v>0</v>
      </c>
      <c r="M1027" s="5">
        <f t="shared" si="65"/>
        <v>0</v>
      </c>
      <c r="N1027" s="56" t="str">
        <f t="shared" si="67"/>
        <v>Graceland Real Estate</v>
      </c>
    </row>
    <row r="1028" spans="1:14" ht="13.5" customHeight="1" x14ac:dyDescent="0.2">
      <c r="A1028" t="s">
        <v>326</v>
      </c>
      <c r="B1028" t="s">
        <v>1844</v>
      </c>
      <c r="C1028" t="s">
        <v>544</v>
      </c>
      <c r="D1028" t="s">
        <v>1858</v>
      </c>
      <c r="E1028" t="s">
        <v>2901</v>
      </c>
      <c r="F1028" t="s">
        <v>216</v>
      </c>
      <c r="G1028" s="3">
        <v>43572</v>
      </c>
      <c r="H1028" s="2">
        <v>258200</v>
      </c>
      <c r="I1028" s="12" t="s">
        <v>838</v>
      </c>
      <c r="J1028" s="5">
        <v>1</v>
      </c>
      <c r="K1028" s="5">
        <f t="shared" si="66"/>
        <v>0</v>
      </c>
      <c r="L1028" s="5">
        <f t="shared" ref="L1028:L1091" si="68">IF(A1028=C1028,1,0)</f>
        <v>0</v>
      </c>
      <c r="M1028" s="5">
        <f t="shared" ref="M1028:M1091" si="69">+IF(L1028=1,IF(K1028=1,1,0),0)</f>
        <v>0</v>
      </c>
      <c r="N1028" s="56" t="str">
        <f>IF(B1028="",#REF!,B1028)</f>
        <v>Graceland Real Estate</v>
      </c>
    </row>
    <row r="1029" spans="1:14" ht="13.5" customHeight="1" x14ac:dyDescent="0.2">
      <c r="A1029" t="s">
        <v>326</v>
      </c>
      <c r="B1029" t="s">
        <v>1844</v>
      </c>
      <c r="C1029" t="s">
        <v>2046</v>
      </c>
      <c r="D1029" t="s">
        <v>5</v>
      </c>
      <c r="E1029" t="s">
        <v>3256</v>
      </c>
      <c r="F1029" t="s">
        <v>7</v>
      </c>
      <c r="G1029" s="3">
        <v>43608</v>
      </c>
      <c r="H1029" s="2">
        <v>179900</v>
      </c>
      <c r="I1029" s="12" t="s">
        <v>838</v>
      </c>
      <c r="J1029" s="5">
        <v>1</v>
      </c>
      <c r="K1029" s="5">
        <f t="shared" ref="K1029:K1092" si="70">IF(I1029="did not close",0,IF(I1029="",0,1))</f>
        <v>0</v>
      </c>
      <c r="L1029" s="5">
        <f t="shared" si="68"/>
        <v>0</v>
      </c>
      <c r="M1029" s="5">
        <f t="shared" si="69"/>
        <v>0</v>
      </c>
      <c r="N1029" s="56" t="str">
        <f t="shared" si="67"/>
        <v>Graceland Real Estate</v>
      </c>
    </row>
    <row r="1030" spans="1:14" ht="13.5" customHeight="1" x14ac:dyDescent="0.2">
      <c r="A1030" t="s">
        <v>326</v>
      </c>
      <c r="B1030" t="s">
        <v>1844</v>
      </c>
      <c r="C1030" t="s">
        <v>312</v>
      </c>
      <c r="D1030" t="s">
        <v>1842</v>
      </c>
      <c r="E1030" t="s">
        <v>2345</v>
      </c>
      <c r="F1030" t="s">
        <v>6</v>
      </c>
      <c r="G1030" s="3">
        <v>43508</v>
      </c>
      <c r="H1030" s="2">
        <v>167500</v>
      </c>
      <c r="I1030" s="12" t="s">
        <v>838</v>
      </c>
      <c r="J1030" s="5">
        <v>1</v>
      </c>
      <c r="K1030" s="5">
        <f t="shared" si="70"/>
        <v>0</v>
      </c>
      <c r="L1030" s="5">
        <f t="shared" si="68"/>
        <v>0</v>
      </c>
      <c r="M1030" s="5">
        <f t="shared" si="69"/>
        <v>0</v>
      </c>
      <c r="N1030" s="56" t="str">
        <f t="shared" si="67"/>
        <v>Graceland Real Estate</v>
      </c>
    </row>
    <row r="1031" spans="1:14" ht="13.5" customHeight="1" x14ac:dyDescent="0.2">
      <c r="A1031" t="s">
        <v>326</v>
      </c>
      <c r="B1031" t="s">
        <v>1844</v>
      </c>
      <c r="C1031" t="s">
        <v>812</v>
      </c>
      <c r="D1031" t="s">
        <v>1099</v>
      </c>
      <c r="E1031" t="s">
        <v>3130</v>
      </c>
      <c r="F1031" t="s">
        <v>6</v>
      </c>
      <c r="G1031" s="3">
        <v>43595</v>
      </c>
      <c r="H1031" s="2">
        <v>83000</v>
      </c>
      <c r="I1031" s="12" t="s">
        <v>838</v>
      </c>
      <c r="J1031" s="5">
        <v>1</v>
      </c>
      <c r="K1031" s="5">
        <f t="shared" si="70"/>
        <v>0</v>
      </c>
      <c r="L1031" s="5">
        <f t="shared" si="68"/>
        <v>0</v>
      </c>
      <c r="M1031" s="5">
        <f t="shared" si="69"/>
        <v>0</v>
      </c>
      <c r="N1031" s="56" t="str">
        <f>IF(B1031="",#REF!,B1031)</f>
        <v>Graceland Real Estate</v>
      </c>
    </row>
    <row r="1032" spans="1:14" ht="13.5" customHeight="1" x14ac:dyDescent="0.2">
      <c r="A1032" t="s">
        <v>326</v>
      </c>
      <c r="B1032" t="s">
        <v>1844</v>
      </c>
      <c r="C1032" t="s">
        <v>183</v>
      </c>
      <c r="D1032" t="s">
        <v>1099</v>
      </c>
      <c r="E1032" t="s">
        <v>2379</v>
      </c>
      <c r="F1032" t="s">
        <v>1249</v>
      </c>
      <c r="G1032" s="3">
        <v>43511</v>
      </c>
      <c r="H1032" s="2">
        <v>195000</v>
      </c>
      <c r="I1032" s="12" t="s">
        <v>838</v>
      </c>
      <c r="J1032" s="5">
        <v>1</v>
      </c>
      <c r="K1032" s="5">
        <f t="shared" si="70"/>
        <v>0</v>
      </c>
      <c r="L1032" s="5">
        <f t="shared" si="68"/>
        <v>0</v>
      </c>
      <c r="M1032" s="5">
        <f t="shared" si="69"/>
        <v>0</v>
      </c>
      <c r="N1032" s="56" t="str">
        <f>IF(B1032="",#REF!,B1032)</f>
        <v>Graceland Real Estate</v>
      </c>
    </row>
    <row r="1033" spans="1:14" ht="13.5" customHeight="1" x14ac:dyDescent="0.2">
      <c r="A1033" t="s">
        <v>326</v>
      </c>
      <c r="B1033" t="s">
        <v>1844</v>
      </c>
      <c r="C1033" t="s">
        <v>1872</v>
      </c>
      <c r="D1033" t="s">
        <v>1843</v>
      </c>
      <c r="E1033" t="s">
        <v>2440</v>
      </c>
      <c r="F1033" t="s">
        <v>6</v>
      </c>
      <c r="G1033" s="3">
        <v>43522</v>
      </c>
      <c r="H1033" s="2">
        <v>129800</v>
      </c>
      <c r="I1033" s="12" t="s">
        <v>838</v>
      </c>
      <c r="J1033" s="5">
        <v>1</v>
      </c>
      <c r="K1033" s="5">
        <f t="shared" si="70"/>
        <v>0</v>
      </c>
      <c r="L1033" s="5">
        <f t="shared" si="68"/>
        <v>0</v>
      </c>
      <c r="M1033" s="5">
        <f t="shared" si="69"/>
        <v>0</v>
      </c>
      <c r="N1033" s="56" t="str">
        <f t="shared" si="67"/>
        <v>Graceland Real Estate</v>
      </c>
    </row>
    <row r="1034" spans="1:14" ht="13.5" customHeight="1" x14ac:dyDescent="0.2">
      <c r="A1034" t="s">
        <v>326</v>
      </c>
      <c r="B1034" t="s">
        <v>1844</v>
      </c>
      <c r="C1034" t="s">
        <v>1040</v>
      </c>
      <c r="D1034" t="s">
        <v>5</v>
      </c>
      <c r="E1034" t="s">
        <v>2671</v>
      </c>
      <c r="F1034" t="s">
        <v>6</v>
      </c>
      <c r="G1034" s="3">
        <v>43546</v>
      </c>
      <c r="H1034" s="2">
        <v>141500</v>
      </c>
      <c r="I1034" s="12" t="s">
        <v>838</v>
      </c>
      <c r="J1034" s="5">
        <v>1</v>
      </c>
      <c r="K1034" s="5">
        <f t="shared" si="70"/>
        <v>0</v>
      </c>
      <c r="L1034" s="5">
        <f t="shared" si="68"/>
        <v>0</v>
      </c>
      <c r="M1034" s="5">
        <f t="shared" si="69"/>
        <v>0</v>
      </c>
      <c r="N1034" s="56" t="str">
        <f>IF(B1034="",#REF!,B1034)</f>
        <v>Graceland Real Estate</v>
      </c>
    </row>
    <row r="1035" spans="1:14" ht="13.5" customHeight="1" x14ac:dyDescent="0.2">
      <c r="A1035" t="s">
        <v>326</v>
      </c>
      <c r="B1035" t="s">
        <v>1844</v>
      </c>
      <c r="C1035" t="s">
        <v>1250</v>
      </c>
      <c r="D1035" t="s">
        <v>1851</v>
      </c>
      <c r="E1035" t="s">
        <v>2120</v>
      </c>
      <c r="F1035" t="s">
        <v>6</v>
      </c>
      <c r="G1035" s="3">
        <v>43472</v>
      </c>
      <c r="H1035" s="2">
        <v>91000</v>
      </c>
      <c r="I1035" s="12" t="s">
        <v>838</v>
      </c>
      <c r="J1035" s="5">
        <v>1</v>
      </c>
      <c r="K1035" s="5">
        <f t="shared" si="70"/>
        <v>0</v>
      </c>
      <c r="L1035" s="5">
        <f t="shared" si="68"/>
        <v>0</v>
      </c>
      <c r="M1035" s="5">
        <f t="shared" si="69"/>
        <v>0</v>
      </c>
      <c r="N1035" s="56" t="str">
        <f>IF(B1035="",#REF!,B1035)</f>
        <v>Graceland Real Estate</v>
      </c>
    </row>
    <row r="1036" spans="1:14" ht="13.5" customHeight="1" x14ac:dyDescent="0.2">
      <c r="A1036" t="s">
        <v>326</v>
      </c>
      <c r="B1036" t="s">
        <v>1844</v>
      </c>
      <c r="C1036" t="s">
        <v>358</v>
      </c>
      <c r="D1036" t="s">
        <v>359</v>
      </c>
      <c r="E1036" t="s">
        <v>2562</v>
      </c>
      <c r="F1036" t="s">
        <v>6</v>
      </c>
      <c r="G1036" s="3">
        <v>43532</v>
      </c>
      <c r="H1036" s="2">
        <v>171000</v>
      </c>
      <c r="I1036" s="12" t="s">
        <v>838</v>
      </c>
      <c r="J1036" s="5">
        <v>1</v>
      </c>
      <c r="K1036" s="5">
        <f t="shared" si="70"/>
        <v>0</v>
      </c>
      <c r="L1036" s="5">
        <f t="shared" si="68"/>
        <v>0</v>
      </c>
      <c r="M1036" s="5">
        <f t="shared" si="69"/>
        <v>0</v>
      </c>
      <c r="N1036" s="56" t="str">
        <f t="shared" si="67"/>
        <v>Graceland Real Estate</v>
      </c>
    </row>
    <row r="1037" spans="1:14" ht="13.5" customHeight="1" x14ac:dyDescent="0.2">
      <c r="A1037" t="s">
        <v>326</v>
      </c>
      <c r="B1037" t="s">
        <v>1844</v>
      </c>
      <c r="C1037" t="s">
        <v>326</v>
      </c>
      <c r="D1037" t="s">
        <v>1844</v>
      </c>
      <c r="E1037" t="s">
        <v>2101</v>
      </c>
      <c r="F1037" t="s">
        <v>6</v>
      </c>
      <c r="G1037" s="3">
        <v>43467</v>
      </c>
      <c r="H1037" s="2">
        <v>165000</v>
      </c>
      <c r="I1037" s="12" t="s">
        <v>838</v>
      </c>
      <c r="J1037" s="5">
        <v>1</v>
      </c>
      <c r="K1037" s="5">
        <f t="shared" si="70"/>
        <v>0</v>
      </c>
      <c r="L1037" s="5">
        <f t="shared" si="68"/>
        <v>1</v>
      </c>
      <c r="M1037" s="5">
        <f t="shared" si="69"/>
        <v>0</v>
      </c>
      <c r="N1037" s="56" t="str">
        <f t="shared" si="67"/>
        <v>Graceland Real Estate</v>
      </c>
    </row>
    <row r="1038" spans="1:14" ht="13.5" customHeight="1" x14ac:dyDescent="0.2">
      <c r="A1038" t="s">
        <v>326</v>
      </c>
      <c r="B1038" t="s">
        <v>1844</v>
      </c>
      <c r="C1038" t="s">
        <v>326</v>
      </c>
      <c r="D1038" t="s">
        <v>1844</v>
      </c>
      <c r="E1038" t="s">
        <v>2194</v>
      </c>
      <c r="F1038" t="s">
        <v>6</v>
      </c>
      <c r="G1038" s="3">
        <v>43487</v>
      </c>
      <c r="H1038" s="2">
        <v>310000</v>
      </c>
      <c r="I1038" s="12" t="s">
        <v>838</v>
      </c>
      <c r="J1038" s="5">
        <v>1</v>
      </c>
      <c r="K1038" s="5">
        <f t="shared" si="70"/>
        <v>0</v>
      </c>
      <c r="L1038" s="5">
        <f t="shared" si="68"/>
        <v>1</v>
      </c>
      <c r="M1038" s="5">
        <f t="shared" si="69"/>
        <v>0</v>
      </c>
      <c r="N1038" s="56" t="str">
        <f t="shared" si="67"/>
        <v>Graceland Real Estate</v>
      </c>
    </row>
    <row r="1039" spans="1:14" ht="13.5" customHeight="1" x14ac:dyDescent="0.2">
      <c r="A1039" t="s">
        <v>326</v>
      </c>
      <c r="B1039" t="s">
        <v>1844</v>
      </c>
      <c r="C1039" t="s">
        <v>326</v>
      </c>
      <c r="D1039" t="s">
        <v>1844</v>
      </c>
      <c r="E1039" t="s">
        <v>2303</v>
      </c>
      <c r="F1039" t="s">
        <v>730</v>
      </c>
      <c r="G1039" s="3">
        <v>43500</v>
      </c>
      <c r="H1039" s="2">
        <v>20000</v>
      </c>
      <c r="I1039" s="12" t="s">
        <v>838</v>
      </c>
      <c r="J1039" s="5">
        <v>1</v>
      </c>
      <c r="K1039" s="5">
        <f t="shared" si="70"/>
        <v>0</v>
      </c>
      <c r="L1039" s="5">
        <f t="shared" si="68"/>
        <v>1</v>
      </c>
      <c r="M1039" s="5">
        <f t="shared" si="69"/>
        <v>0</v>
      </c>
      <c r="N1039" s="56" t="str">
        <f t="shared" si="67"/>
        <v>Graceland Real Estate</v>
      </c>
    </row>
    <row r="1040" spans="1:14" ht="13.5" customHeight="1" x14ac:dyDescent="0.2">
      <c r="A1040" t="s">
        <v>326</v>
      </c>
      <c r="B1040" t="s">
        <v>1844</v>
      </c>
      <c r="C1040" t="s">
        <v>326</v>
      </c>
      <c r="D1040" t="s">
        <v>1844</v>
      </c>
      <c r="E1040" t="s">
        <v>2358</v>
      </c>
      <c r="F1040" t="s">
        <v>6</v>
      </c>
      <c r="G1040" s="3">
        <v>43510</v>
      </c>
      <c r="H1040" s="2">
        <v>49000</v>
      </c>
      <c r="I1040" s="12" t="s">
        <v>838</v>
      </c>
      <c r="J1040" s="5">
        <v>1</v>
      </c>
      <c r="K1040" s="5">
        <f t="shared" si="70"/>
        <v>0</v>
      </c>
      <c r="L1040" s="5">
        <f t="shared" si="68"/>
        <v>1</v>
      </c>
      <c r="M1040" s="5">
        <f t="shared" si="69"/>
        <v>0</v>
      </c>
      <c r="N1040" s="56" t="str">
        <f t="shared" si="67"/>
        <v>Graceland Real Estate</v>
      </c>
    </row>
    <row r="1041" spans="1:14" ht="13.5" customHeight="1" x14ac:dyDescent="0.2">
      <c r="A1041" t="s">
        <v>326</v>
      </c>
      <c r="B1041" t="s">
        <v>1844</v>
      </c>
      <c r="C1041" t="s">
        <v>326</v>
      </c>
      <c r="D1041" t="s">
        <v>1844</v>
      </c>
      <c r="E1041" t="s">
        <v>2452</v>
      </c>
      <c r="F1041" t="s">
        <v>7</v>
      </c>
      <c r="G1041" s="3">
        <v>43523</v>
      </c>
      <c r="H1041" s="2">
        <v>75000</v>
      </c>
      <c r="I1041" s="12" t="s">
        <v>838</v>
      </c>
      <c r="J1041" s="5">
        <v>1</v>
      </c>
      <c r="K1041" s="5">
        <f t="shared" si="70"/>
        <v>0</v>
      </c>
      <c r="L1041" s="5">
        <f t="shared" si="68"/>
        <v>1</v>
      </c>
      <c r="M1041" s="5">
        <f t="shared" si="69"/>
        <v>0</v>
      </c>
      <c r="N1041" s="56" t="str">
        <f>IF(B1041="",#REF!,B1041)</f>
        <v>Graceland Real Estate</v>
      </c>
    </row>
    <row r="1042" spans="1:14" ht="13.5" customHeight="1" x14ac:dyDescent="0.2">
      <c r="A1042" t="s">
        <v>326</v>
      </c>
      <c r="B1042" t="s">
        <v>1844</v>
      </c>
      <c r="C1042" t="s">
        <v>326</v>
      </c>
      <c r="D1042" t="s">
        <v>1844</v>
      </c>
      <c r="E1042" t="s">
        <v>2463</v>
      </c>
      <c r="F1042" t="s">
        <v>216</v>
      </c>
      <c r="G1042" s="3">
        <v>43524</v>
      </c>
      <c r="H1042" s="2">
        <v>170000</v>
      </c>
      <c r="I1042" s="12" t="s">
        <v>838</v>
      </c>
      <c r="J1042" s="5">
        <v>1</v>
      </c>
      <c r="K1042" s="5">
        <f t="shared" si="70"/>
        <v>0</v>
      </c>
      <c r="L1042" s="5">
        <f t="shared" si="68"/>
        <v>1</v>
      </c>
      <c r="M1042" s="5">
        <f t="shared" si="69"/>
        <v>0</v>
      </c>
      <c r="N1042" s="56" t="str">
        <f t="shared" si="67"/>
        <v>Graceland Real Estate</v>
      </c>
    </row>
    <row r="1043" spans="1:14" ht="13.5" customHeight="1" x14ac:dyDescent="0.2">
      <c r="A1043" t="s">
        <v>326</v>
      </c>
      <c r="B1043" t="s">
        <v>1844</v>
      </c>
      <c r="C1043" t="s">
        <v>326</v>
      </c>
      <c r="D1043" t="s">
        <v>1844</v>
      </c>
      <c r="E1043" t="s">
        <v>2546</v>
      </c>
      <c r="F1043" t="s">
        <v>6</v>
      </c>
      <c r="G1043" s="3">
        <v>43532</v>
      </c>
      <c r="H1043" s="2">
        <v>141250</v>
      </c>
      <c r="I1043" s="12">
        <v>20190139</v>
      </c>
      <c r="J1043" s="5">
        <v>1</v>
      </c>
      <c r="K1043" s="5">
        <f t="shared" si="70"/>
        <v>1</v>
      </c>
      <c r="L1043" s="5">
        <f t="shared" si="68"/>
        <v>1</v>
      </c>
      <c r="M1043" s="5">
        <f t="shared" si="69"/>
        <v>1</v>
      </c>
      <c r="N1043" s="56" t="str">
        <f t="shared" si="67"/>
        <v>Graceland Real Estate</v>
      </c>
    </row>
    <row r="1044" spans="1:14" ht="13.5" customHeight="1" x14ac:dyDescent="0.2">
      <c r="A1044" t="s">
        <v>326</v>
      </c>
      <c r="B1044" t="s">
        <v>1844</v>
      </c>
      <c r="C1044" t="s">
        <v>326</v>
      </c>
      <c r="D1044" t="s">
        <v>1844</v>
      </c>
      <c r="E1044" t="s">
        <v>2558</v>
      </c>
      <c r="F1044" t="s">
        <v>6</v>
      </c>
      <c r="G1044" s="3">
        <v>43532</v>
      </c>
      <c r="H1044" s="2">
        <v>299000</v>
      </c>
      <c r="I1044" s="12" t="s">
        <v>838</v>
      </c>
      <c r="J1044" s="5">
        <v>1</v>
      </c>
      <c r="K1044" s="5">
        <f t="shared" si="70"/>
        <v>0</v>
      </c>
      <c r="L1044" s="5">
        <f t="shared" si="68"/>
        <v>1</v>
      </c>
      <c r="M1044" s="5">
        <f t="shared" si="69"/>
        <v>0</v>
      </c>
      <c r="N1044" s="56" t="str">
        <f t="shared" si="67"/>
        <v>Graceland Real Estate</v>
      </c>
    </row>
    <row r="1045" spans="1:14" ht="13.5" customHeight="1" x14ac:dyDescent="0.2">
      <c r="A1045" t="s">
        <v>326</v>
      </c>
      <c r="B1045" t="s">
        <v>1844</v>
      </c>
      <c r="C1045" t="s">
        <v>326</v>
      </c>
      <c r="D1045" t="s">
        <v>1844</v>
      </c>
      <c r="E1045" t="s">
        <v>2858</v>
      </c>
      <c r="F1045" t="s">
        <v>6</v>
      </c>
      <c r="G1045" s="3">
        <v>43567</v>
      </c>
      <c r="H1045" s="2">
        <v>112000</v>
      </c>
      <c r="I1045" s="12" t="s">
        <v>838</v>
      </c>
      <c r="J1045" s="5">
        <v>1</v>
      </c>
      <c r="K1045" s="5">
        <f t="shared" si="70"/>
        <v>0</v>
      </c>
      <c r="L1045" s="5">
        <f t="shared" si="68"/>
        <v>1</v>
      </c>
      <c r="M1045" s="5">
        <f t="shared" si="69"/>
        <v>0</v>
      </c>
      <c r="N1045" s="56" t="str">
        <f>IF(B1045="",#REF!,B1045)</f>
        <v>Graceland Real Estate</v>
      </c>
    </row>
    <row r="1046" spans="1:14" ht="13.5" customHeight="1" x14ac:dyDescent="0.2">
      <c r="A1046" t="s">
        <v>326</v>
      </c>
      <c r="B1046" t="s">
        <v>1844</v>
      </c>
      <c r="C1046" t="s">
        <v>326</v>
      </c>
      <c r="D1046" t="s">
        <v>1844</v>
      </c>
      <c r="E1046" t="s">
        <v>1991</v>
      </c>
      <c r="F1046" t="s">
        <v>123</v>
      </c>
      <c r="G1046" s="3">
        <v>43570</v>
      </c>
      <c r="H1046" s="2">
        <v>272900</v>
      </c>
      <c r="I1046" s="12" t="s">
        <v>838</v>
      </c>
      <c r="J1046" s="5">
        <v>1</v>
      </c>
      <c r="K1046" s="5">
        <f t="shared" si="70"/>
        <v>0</v>
      </c>
      <c r="L1046" s="5">
        <f t="shared" si="68"/>
        <v>1</v>
      </c>
      <c r="M1046" s="5">
        <f t="shared" si="69"/>
        <v>0</v>
      </c>
      <c r="N1046" s="56" t="str">
        <f t="shared" ref="N1046:N1086" si="71">IF(B1046="",B1045,B1046)</f>
        <v>Graceland Real Estate</v>
      </c>
    </row>
    <row r="1047" spans="1:14" ht="13.5" customHeight="1" x14ac:dyDescent="0.2">
      <c r="A1047" t="s">
        <v>326</v>
      </c>
      <c r="B1047" t="s">
        <v>1844</v>
      </c>
      <c r="C1047" t="s">
        <v>326</v>
      </c>
      <c r="D1047" t="s">
        <v>1844</v>
      </c>
      <c r="E1047" t="s">
        <v>2904</v>
      </c>
      <c r="F1047" t="s">
        <v>6</v>
      </c>
      <c r="G1047" s="3">
        <v>43573</v>
      </c>
      <c r="H1047" s="2">
        <v>178000</v>
      </c>
      <c r="I1047" s="12" t="s">
        <v>838</v>
      </c>
      <c r="J1047" s="5">
        <v>1</v>
      </c>
      <c r="K1047" s="5">
        <f t="shared" si="70"/>
        <v>0</v>
      </c>
      <c r="L1047" s="5">
        <f t="shared" si="68"/>
        <v>1</v>
      </c>
      <c r="M1047" s="5">
        <f t="shared" si="69"/>
        <v>0</v>
      </c>
      <c r="N1047" s="56" t="str">
        <f>IF(B1047="",#REF!,B1047)</f>
        <v>Graceland Real Estate</v>
      </c>
    </row>
    <row r="1048" spans="1:14" ht="13.5" customHeight="1" x14ac:dyDescent="0.2">
      <c r="A1048" t="s">
        <v>326</v>
      </c>
      <c r="B1048" t="s">
        <v>1844</v>
      </c>
      <c r="C1048" t="s">
        <v>326</v>
      </c>
      <c r="D1048" t="s">
        <v>1844</v>
      </c>
      <c r="E1048" t="s">
        <v>3124</v>
      </c>
      <c r="F1048" t="s">
        <v>910</v>
      </c>
      <c r="G1048" s="3">
        <v>43595</v>
      </c>
      <c r="H1048" s="2">
        <v>145000</v>
      </c>
      <c r="I1048" s="12" t="s">
        <v>838</v>
      </c>
      <c r="J1048" s="5">
        <v>1</v>
      </c>
      <c r="K1048" s="5">
        <f t="shared" si="70"/>
        <v>0</v>
      </c>
      <c r="L1048" s="5">
        <f t="shared" si="68"/>
        <v>1</v>
      </c>
      <c r="M1048" s="5">
        <f t="shared" si="69"/>
        <v>0</v>
      </c>
      <c r="N1048" s="56" t="str">
        <f>IF(B1048="",#REF!,B1048)</f>
        <v>Graceland Real Estate</v>
      </c>
    </row>
    <row r="1049" spans="1:14" ht="13.5" customHeight="1" x14ac:dyDescent="0.2">
      <c r="A1049" t="s">
        <v>326</v>
      </c>
      <c r="B1049" t="s">
        <v>1844</v>
      </c>
      <c r="C1049" t="s">
        <v>326</v>
      </c>
      <c r="D1049" t="s">
        <v>1844</v>
      </c>
      <c r="E1049" t="s">
        <v>3166</v>
      </c>
      <c r="F1049" t="s">
        <v>6</v>
      </c>
      <c r="G1049" s="3">
        <v>43600</v>
      </c>
      <c r="H1049" s="2">
        <v>59000</v>
      </c>
      <c r="I1049" s="12" t="s">
        <v>838</v>
      </c>
      <c r="J1049" s="5">
        <v>1</v>
      </c>
      <c r="K1049" s="5">
        <f t="shared" si="70"/>
        <v>0</v>
      </c>
      <c r="L1049" s="5">
        <f t="shared" si="68"/>
        <v>1</v>
      </c>
      <c r="M1049" s="5">
        <f t="shared" si="69"/>
        <v>0</v>
      </c>
      <c r="N1049" s="56" t="str">
        <f>IF(B1049="",#REF!,B1049)</f>
        <v>Graceland Real Estate</v>
      </c>
    </row>
    <row r="1050" spans="1:14" ht="13.5" customHeight="1" x14ac:dyDescent="0.2">
      <c r="A1050" t="s">
        <v>326</v>
      </c>
      <c r="B1050" t="s">
        <v>1844</v>
      </c>
      <c r="C1050" t="s">
        <v>326</v>
      </c>
      <c r="D1050" t="s">
        <v>1844</v>
      </c>
      <c r="E1050" t="s">
        <v>3321</v>
      </c>
      <c r="F1050" t="s">
        <v>7</v>
      </c>
      <c r="G1050" s="3">
        <v>43615</v>
      </c>
      <c r="H1050" s="2">
        <v>80000</v>
      </c>
      <c r="I1050" s="12" t="s">
        <v>838</v>
      </c>
      <c r="J1050" s="5">
        <v>1</v>
      </c>
      <c r="K1050" s="5">
        <f t="shared" si="70"/>
        <v>0</v>
      </c>
      <c r="L1050" s="5">
        <f t="shared" si="68"/>
        <v>1</v>
      </c>
      <c r="M1050" s="5">
        <f t="shared" si="69"/>
        <v>0</v>
      </c>
      <c r="N1050" s="56" t="str">
        <f>IF(B1050="",#REF!,B1050)</f>
        <v>Graceland Real Estate</v>
      </c>
    </row>
    <row r="1051" spans="1:14" ht="13.5" customHeight="1" x14ac:dyDescent="0.2">
      <c r="A1051" t="s">
        <v>326</v>
      </c>
      <c r="B1051" t="s">
        <v>1844</v>
      </c>
      <c r="C1051" t="s">
        <v>326</v>
      </c>
      <c r="D1051" t="s">
        <v>1844</v>
      </c>
      <c r="E1051" t="s">
        <v>3342</v>
      </c>
      <c r="F1051" t="s">
        <v>216</v>
      </c>
      <c r="G1051" s="3">
        <v>43616</v>
      </c>
      <c r="H1051" s="2">
        <v>235000</v>
      </c>
      <c r="I1051" s="12" t="s">
        <v>838</v>
      </c>
      <c r="J1051" s="5">
        <v>1</v>
      </c>
      <c r="K1051" s="5">
        <f t="shared" si="70"/>
        <v>0</v>
      </c>
      <c r="L1051" s="5">
        <f t="shared" si="68"/>
        <v>1</v>
      </c>
      <c r="M1051" s="5">
        <f t="shared" si="69"/>
        <v>0</v>
      </c>
      <c r="N1051" s="56" t="str">
        <f>IF(B1051="",#REF!,B1051)</f>
        <v>Graceland Real Estate</v>
      </c>
    </row>
    <row r="1052" spans="1:14" ht="13.5" customHeight="1" x14ac:dyDescent="0.2">
      <c r="A1052" t="s">
        <v>326</v>
      </c>
      <c r="B1052" t="s">
        <v>1844</v>
      </c>
      <c r="C1052" t="s">
        <v>326</v>
      </c>
      <c r="D1052" t="s">
        <v>1844</v>
      </c>
      <c r="E1052" t="s">
        <v>222</v>
      </c>
      <c r="F1052" t="s">
        <v>216</v>
      </c>
      <c r="G1052" s="3">
        <v>43616</v>
      </c>
      <c r="H1052" s="2">
        <v>315000</v>
      </c>
      <c r="I1052" s="12" t="s">
        <v>838</v>
      </c>
      <c r="J1052" s="5">
        <v>1</v>
      </c>
      <c r="K1052" s="5">
        <f t="shared" si="70"/>
        <v>0</v>
      </c>
      <c r="L1052" s="5">
        <f t="shared" si="68"/>
        <v>1</v>
      </c>
      <c r="M1052" s="5">
        <f t="shared" si="69"/>
        <v>0</v>
      </c>
      <c r="N1052" s="56" t="str">
        <f t="shared" si="71"/>
        <v>Graceland Real Estate</v>
      </c>
    </row>
    <row r="1053" spans="1:14" ht="13.5" customHeight="1" x14ac:dyDescent="0.2">
      <c r="A1053" t="s">
        <v>326</v>
      </c>
      <c r="B1053" t="s">
        <v>1844</v>
      </c>
      <c r="C1053" t="s">
        <v>1401</v>
      </c>
      <c r="D1053" t="s">
        <v>1842</v>
      </c>
      <c r="E1053" t="s">
        <v>2298</v>
      </c>
      <c r="F1053" t="s">
        <v>6</v>
      </c>
      <c r="G1053" s="3">
        <v>43500</v>
      </c>
      <c r="H1053" s="2">
        <v>296500</v>
      </c>
      <c r="I1053" s="12">
        <v>20190031</v>
      </c>
      <c r="J1053" s="5">
        <v>1</v>
      </c>
      <c r="K1053" s="5">
        <f t="shared" si="70"/>
        <v>1</v>
      </c>
      <c r="L1053" s="5">
        <f t="shared" si="68"/>
        <v>0</v>
      </c>
      <c r="M1053" s="5">
        <f t="shared" si="69"/>
        <v>0</v>
      </c>
      <c r="N1053" s="56" t="str">
        <f t="shared" si="71"/>
        <v>Graceland Real Estate</v>
      </c>
    </row>
    <row r="1054" spans="1:14" ht="13.5" customHeight="1" x14ac:dyDescent="0.2">
      <c r="A1054" t="s">
        <v>326</v>
      </c>
      <c r="B1054" t="s">
        <v>1844</v>
      </c>
      <c r="C1054" t="s">
        <v>243</v>
      </c>
      <c r="D1054" t="s">
        <v>1036</v>
      </c>
      <c r="E1054" t="s">
        <v>2624</v>
      </c>
      <c r="F1054" t="s">
        <v>1127</v>
      </c>
      <c r="G1054" s="3">
        <v>43542</v>
      </c>
      <c r="H1054" s="2">
        <v>121000</v>
      </c>
      <c r="I1054" s="12" t="s">
        <v>838</v>
      </c>
      <c r="J1054" s="5">
        <v>1</v>
      </c>
      <c r="K1054" s="5">
        <f t="shared" si="70"/>
        <v>0</v>
      </c>
      <c r="L1054" s="5">
        <f t="shared" si="68"/>
        <v>0</v>
      </c>
      <c r="M1054" s="5">
        <f t="shared" si="69"/>
        <v>0</v>
      </c>
      <c r="N1054" s="56" t="str">
        <f>IF(B1054="",#REF!,B1054)</f>
        <v>Graceland Real Estate</v>
      </c>
    </row>
    <row r="1055" spans="1:14" ht="13.5" customHeight="1" x14ac:dyDescent="0.2">
      <c r="A1055" t="s">
        <v>326</v>
      </c>
      <c r="B1055" t="s">
        <v>1844</v>
      </c>
      <c r="C1055" t="s">
        <v>243</v>
      </c>
      <c r="D1055" t="s">
        <v>1036</v>
      </c>
      <c r="E1055" t="s">
        <v>2707</v>
      </c>
      <c r="F1055" t="s">
        <v>1126</v>
      </c>
      <c r="G1055" s="3">
        <v>43550</v>
      </c>
      <c r="H1055" s="2">
        <v>222000</v>
      </c>
      <c r="I1055" s="12" t="s">
        <v>838</v>
      </c>
      <c r="J1055" s="5">
        <v>1</v>
      </c>
      <c r="K1055" s="5">
        <f t="shared" si="70"/>
        <v>0</v>
      </c>
      <c r="L1055" s="5">
        <f t="shared" si="68"/>
        <v>0</v>
      </c>
      <c r="M1055" s="5">
        <f t="shared" si="69"/>
        <v>0</v>
      </c>
      <c r="N1055" s="56" t="str">
        <f t="shared" si="71"/>
        <v>Graceland Real Estate</v>
      </c>
    </row>
    <row r="1056" spans="1:14" ht="13.5" customHeight="1" x14ac:dyDescent="0.2">
      <c r="A1056" t="s">
        <v>326</v>
      </c>
      <c r="B1056" t="s">
        <v>1844</v>
      </c>
      <c r="C1056" t="s">
        <v>243</v>
      </c>
      <c r="D1056" t="s">
        <v>1036</v>
      </c>
      <c r="E1056" t="s">
        <v>3252</v>
      </c>
      <c r="F1056" t="s">
        <v>6</v>
      </c>
      <c r="G1056" s="3">
        <v>43608</v>
      </c>
      <c r="H1056" s="2">
        <v>152000</v>
      </c>
      <c r="I1056" s="12" t="s">
        <v>838</v>
      </c>
      <c r="J1056" s="5">
        <v>1</v>
      </c>
      <c r="K1056" s="5">
        <f t="shared" si="70"/>
        <v>0</v>
      </c>
      <c r="L1056" s="5">
        <f t="shared" si="68"/>
        <v>0</v>
      </c>
      <c r="M1056" s="5">
        <f t="shared" si="69"/>
        <v>0</v>
      </c>
      <c r="N1056" s="56" t="str">
        <f t="shared" si="71"/>
        <v>Graceland Real Estate</v>
      </c>
    </row>
    <row r="1057" spans="1:14" ht="13.5" customHeight="1" x14ac:dyDescent="0.2">
      <c r="A1057" t="s">
        <v>326</v>
      </c>
      <c r="B1057" t="s">
        <v>1844</v>
      </c>
      <c r="C1057" t="s">
        <v>799</v>
      </c>
      <c r="D1057" t="s">
        <v>1858</v>
      </c>
      <c r="E1057" t="s">
        <v>2615</v>
      </c>
      <c r="F1057" t="s">
        <v>6</v>
      </c>
      <c r="G1057" s="3">
        <v>43539</v>
      </c>
      <c r="H1057" s="2">
        <v>85000</v>
      </c>
      <c r="I1057" s="12" t="s">
        <v>838</v>
      </c>
      <c r="J1057" s="5">
        <v>1</v>
      </c>
      <c r="K1057" s="5">
        <f t="shared" si="70"/>
        <v>0</v>
      </c>
      <c r="L1057" s="5">
        <f t="shared" si="68"/>
        <v>0</v>
      </c>
      <c r="M1057" s="5">
        <f t="shared" si="69"/>
        <v>0</v>
      </c>
      <c r="N1057" s="56" t="str">
        <f>IF(B1057="",#REF!,B1057)</f>
        <v>Graceland Real Estate</v>
      </c>
    </row>
    <row r="1058" spans="1:14" ht="13.5" customHeight="1" x14ac:dyDescent="0.2">
      <c r="A1058" t="s">
        <v>326</v>
      </c>
      <c r="B1058" t="s">
        <v>1844</v>
      </c>
      <c r="C1058" t="s">
        <v>1706</v>
      </c>
      <c r="D1058" t="s">
        <v>1707</v>
      </c>
      <c r="E1058" t="s">
        <v>3167</v>
      </c>
      <c r="F1058" t="s">
        <v>216</v>
      </c>
      <c r="G1058" s="3">
        <v>43600</v>
      </c>
      <c r="H1058" s="2">
        <v>194500</v>
      </c>
      <c r="I1058" s="12" t="s">
        <v>838</v>
      </c>
      <c r="J1058" s="5">
        <v>1</v>
      </c>
      <c r="K1058" s="5">
        <f t="shared" si="70"/>
        <v>0</v>
      </c>
      <c r="L1058" s="5">
        <f t="shared" si="68"/>
        <v>0</v>
      </c>
      <c r="M1058" s="5">
        <f t="shared" si="69"/>
        <v>0</v>
      </c>
      <c r="N1058" s="56" t="str">
        <f t="shared" si="71"/>
        <v>Graceland Real Estate</v>
      </c>
    </row>
    <row r="1059" spans="1:14" ht="13.5" customHeight="1" x14ac:dyDescent="0.2">
      <c r="A1059" t="s">
        <v>326</v>
      </c>
      <c r="B1059" t="s">
        <v>1844</v>
      </c>
      <c r="C1059" t="s">
        <v>148</v>
      </c>
      <c r="D1059" t="s">
        <v>1840</v>
      </c>
      <c r="E1059" t="s">
        <v>2243</v>
      </c>
      <c r="F1059" t="s">
        <v>6</v>
      </c>
      <c r="G1059" s="3">
        <v>43495</v>
      </c>
      <c r="H1059" s="2">
        <v>97000</v>
      </c>
      <c r="I1059" s="12">
        <v>20182831</v>
      </c>
      <c r="J1059" s="5">
        <v>1</v>
      </c>
      <c r="K1059" s="5">
        <f t="shared" si="70"/>
        <v>1</v>
      </c>
      <c r="L1059" s="5">
        <f t="shared" si="68"/>
        <v>0</v>
      </c>
      <c r="M1059" s="5">
        <f t="shared" si="69"/>
        <v>0</v>
      </c>
      <c r="N1059" s="56" t="str">
        <f t="shared" si="71"/>
        <v>Graceland Real Estate</v>
      </c>
    </row>
    <row r="1060" spans="1:14" ht="13.5" customHeight="1" x14ac:dyDescent="0.2">
      <c r="A1060" t="s">
        <v>1540</v>
      </c>
      <c r="B1060" t="s">
        <v>1541</v>
      </c>
      <c r="C1060" t="s">
        <v>1540</v>
      </c>
      <c r="D1060" t="s">
        <v>1541</v>
      </c>
      <c r="E1060" t="s">
        <v>2772</v>
      </c>
      <c r="F1060" t="s">
        <v>286</v>
      </c>
      <c r="G1060" s="3">
        <v>43557</v>
      </c>
      <c r="H1060" s="2">
        <v>92500</v>
      </c>
      <c r="I1060" s="12" t="s">
        <v>838</v>
      </c>
      <c r="J1060" s="5">
        <v>1</v>
      </c>
      <c r="K1060" s="5">
        <f t="shared" si="70"/>
        <v>0</v>
      </c>
      <c r="L1060" s="5">
        <f t="shared" si="68"/>
        <v>1</v>
      </c>
      <c r="M1060" s="5">
        <f t="shared" si="69"/>
        <v>0</v>
      </c>
      <c r="N1060" s="56" t="str">
        <f t="shared" si="71"/>
        <v>Stanford Properties</v>
      </c>
    </row>
    <row r="1061" spans="1:14" ht="13.5" customHeight="1" x14ac:dyDescent="0.2">
      <c r="A1061" t="s">
        <v>1395</v>
      </c>
      <c r="B1061" t="s">
        <v>1842</v>
      </c>
      <c r="C1061" t="s">
        <v>305</v>
      </c>
      <c r="D1061" t="s">
        <v>1840</v>
      </c>
      <c r="E1061" t="s">
        <v>2570</v>
      </c>
      <c r="F1061" t="s">
        <v>1249</v>
      </c>
      <c r="G1061" s="3">
        <v>43535</v>
      </c>
      <c r="H1061" s="2">
        <v>205800</v>
      </c>
      <c r="I1061" s="12" t="s">
        <v>838</v>
      </c>
      <c r="J1061" s="5">
        <v>1</v>
      </c>
      <c r="K1061" s="5">
        <f t="shared" si="70"/>
        <v>0</v>
      </c>
      <c r="L1061" s="5">
        <f t="shared" si="68"/>
        <v>0</v>
      </c>
      <c r="M1061" s="5">
        <f t="shared" si="69"/>
        <v>0</v>
      </c>
      <c r="N1061" s="56" t="str">
        <f t="shared" si="71"/>
        <v>Coldwell Banker Apex, REALTORS</v>
      </c>
    </row>
    <row r="1062" spans="1:14" ht="13.5" customHeight="1" x14ac:dyDescent="0.2">
      <c r="A1062" t="s">
        <v>1396</v>
      </c>
      <c r="B1062" t="s">
        <v>1907</v>
      </c>
      <c r="C1062" t="s">
        <v>198</v>
      </c>
      <c r="D1062" t="s">
        <v>285</v>
      </c>
      <c r="E1062" t="s">
        <v>2881</v>
      </c>
      <c r="F1062" t="s">
        <v>730</v>
      </c>
      <c r="G1062" s="3">
        <v>43570</v>
      </c>
      <c r="H1062" s="2">
        <v>150000</v>
      </c>
      <c r="I1062" s="12">
        <v>20190186</v>
      </c>
      <c r="J1062" s="5">
        <v>1</v>
      </c>
      <c r="K1062" s="5">
        <f t="shared" si="70"/>
        <v>1</v>
      </c>
      <c r="L1062" s="5">
        <f t="shared" si="68"/>
        <v>0</v>
      </c>
      <c r="M1062" s="5">
        <f t="shared" si="69"/>
        <v>0</v>
      </c>
      <c r="N1062" s="56" t="str">
        <f>IF(B1062="",#REF!,B1062)</f>
        <v>CIF Real Estate Services, Inc.</v>
      </c>
    </row>
    <row r="1063" spans="1:14" ht="13.5" customHeight="1" x14ac:dyDescent="0.2">
      <c r="A1063" t="s">
        <v>1736</v>
      </c>
      <c r="B1063" t="s">
        <v>1854</v>
      </c>
      <c r="C1063" t="s">
        <v>1945</v>
      </c>
      <c r="D1063" t="s">
        <v>839</v>
      </c>
      <c r="E1063" t="s">
        <v>3032</v>
      </c>
      <c r="F1063" t="s">
        <v>6</v>
      </c>
      <c r="G1063" s="3">
        <v>43586</v>
      </c>
      <c r="H1063" s="2">
        <v>379900</v>
      </c>
      <c r="I1063" s="12" t="s">
        <v>838</v>
      </c>
      <c r="J1063" s="5">
        <v>1</v>
      </c>
      <c r="K1063" s="5">
        <f t="shared" si="70"/>
        <v>0</v>
      </c>
      <c r="L1063" s="5">
        <f t="shared" si="68"/>
        <v>0</v>
      </c>
      <c r="M1063" s="5">
        <f t="shared" si="69"/>
        <v>0</v>
      </c>
      <c r="N1063" s="56" t="str">
        <f>IF(B1063="",#REF!,B1063)</f>
        <v>Weichert, Realtors - Realty Experts</v>
      </c>
    </row>
    <row r="1064" spans="1:14" ht="13.5" customHeight="1" x14ac:dyDescent="0.2">
      <c r="A1064" t="s">
        <v>786</v>
      </c>
      <c r="B1064" t="s">
        <v>1887</v>
      </c>
      <c r="C1064" t="s">
        <v>1957</v>
      </c>
      <c r="D1064" t="s">
        <v>1843</v>
      </c>
      <c r="E1064" t="s">
        <v>2492</v>
      </c>
      <c r="F1064" t="s">
        <v>700</v>
      </c>
      <c r="G1064" s="3">
        <v>43525</v>
      </c>
      <c r="H1064" s="2">
        <v>239000</v>
      </c>
      <c r="I1064" s="12" t="s">
        <v>838</v>
      </c>
      <c r="J1064" s="5">
        <v>1</v>
      </c>
      <c r="K1064" s="5">
        <f t="shared" si="70"/>
        <v>0</v>
      </c>
      <c r="L1064" s="5">
        <f t="shared" si="68"/>
        <v>0</v>
      </c>
      <c r="M1064" s="5">
        <f t="shared" si="69"/>
        <v>0</v>
      </c>
      <c r="N1064" s="56" t="str">
        <f t="shared" si="71"/>
        <v>HIS Group LLC</v>
      </c>
    </row>
    <row r="1065" spans="1:14" ht="13.5" customHeight="1" x14ac:dyDescent="0.2">
      <c r="A1065" t="s">
        <v>786</v>
      </c>
      <c r="B1065" t="s">
        <v>1887</v>
      </c>
      <c r="C1065" t="s">
        <v>1222</v>
      </c>
      <c r="D1065" t="s">
        <v>1099</v>
      </c>
      <c r="E1065" t="s">
        <v>2688</v>
      </c>
      <c r="F1065" t="s">
        <v>123</v>
      </c>
      <c r="G1065" s="3">
        <v>43549</v>
      </c>
      <c r="H1065" s="2">
        <v>161400</v>
      </c>
      <c r="I1065" s="12" t="s">
        <v>838</v>
      </c>
      <c r="J1065" s="5">
        <v>1</v>
      </c>
      <c r="K1065" s="5">
        <f t="shared" si="70"/>
        <v>0</v>
      </c>
      <c r="L1065" s="5">
        <f t="shared" si="68"/>
        <v>0</v>
      </c>
      <c r="M1065" s="5">
        <f t="shared" si="69"/>
        <v>0</v>
      </c>
      <c r="N1065" s="56" t="str">
        <f t="shared" si="71"/>
        <v>HIS Group LLC</v>
      </c>
    </row>
    <row r="1066" spans="1:14" ht="13.5" customHeight="1" x14ac:dyDescent="0.2">
      <c r="A1066" t="s">
        <v>786</v>
      </c>
      <c r="B1066" t="s">
        <v>1887</v>
      </c>
      <c r="C1066" t="s">
        <v>544</v>
      </c>
      <c r="D1066" t="s">
        <v>1858</v>
      </c>
      <c r="E1066" t="s">
        <v>2263</v>
      </c>
      <c r="F1066" t="s">
        <v>216</v>
      </c>
      <c r="G1066" s="3">
        <v>43496</v>
      </c>
      <c r="H1066" s="2">
        <v>159900</v>
      </c>
      <c r="I1066" s="12" t="s">
        <v>838</v>
      </c>
      <c r="J1066" s="5">
        <v>1</v>
      </c>
      <c r="K1066" s="5">
        <f t="shared" si="70"/>
        <v>0</v>
      </c>
      <c r="L1066" s="5">
        <f t="shared" si="68"/>
        <v>0</v>
      </c>
      <c r="M1066" s="5">
        <f t="shared" si="69"/>
        <v>0</v>
      </c>
      <c r="N1066" s="56" t="str">
        <f t="shared" si="71"/>
        <v>HIS Group LLC</v>
      </c>
    </row>
    <row r="1067" spans="1:14" ht="13.5" customHeight="1" x14ac:dyDescent="0.2">
      <c r="A1067" t="s">
        <v>1398</v>
      </c>
      <c r="B1067" t="s">
        <v>1842</v>
      </c>
      <c r="C1067" t="s">
        <v>719</v>
      </c>
      <c r="D1067" t="s">
        <v>1036</v>
      </c>
      <c r="E1067" t="s">
        <v>2169</v>
      </c>
      <c r="F1067" t="s">
        <v>1249</v>
      </c>
      <c r="G1067" s="3">
        <v>43482</v>
      </c>
      <c r="H1067" s="2">
        <v>199900</v>
      </c>
      <c r="I1067" s="12" t="s">
        <v>838</v>
      </c>
      <c r="J1067" s="5">
        <v>1</v>
      </c>
      <c r="K1067" s="5">
        <f t="shared" si="70"/>
        <v>0</v>
      </c>
      <c r="L1067" s="5">
        <f t="shared" si="68"/>
        <v>0</v>
      </c>
      <c r="M1067" s="5">
        <f t="shared" si="69"/>
        <v>0</v>
      </c>
      <c r="N1067" s="56" t="str">
        <f t="shared" si="71"/>
        <v>Coldwell Banker Apex, REALTORS</v>
      </c>
    </row>
    <row r="1068" spans="1:14" ht="13.5" customHeight="1" x14ac:dyDescent="0.2">
      <c r="A1068" t="s">
        <v>1398</v>
      </c>
      <c r="B1068" t="s">
        <v>1842</v>
      </c>
      <c r="C1068" t="s">
        <v>908</v>
      </c>
      <c r="D1068" t="s">
        <v>5</v>
      </c>
      <c r="E1068" t="s">
        <v>2344</v>
      </c>
      <c r="F1068" t="s">
        <v>1126</v>
      </c>
      <c r="G1068" s="3">
        <v>43508</v>
      </c>
      <c r="H1068" s="2">
        <v>499900</v>
      </c>
      <c r="I1068" s="12">
        <v>20190150</v>
      </c>
      <c r="J1068" s="5">
        <v>1</v>
      </c>
      <c r="K1068" s="5">
        <f t="shared" si="70"/>
        <v>1</v>
      </c>
      <c r="L1068" s="5">
        <f t="shared" si="68"/>
        <v>0</v>
      </c>
      <c r="M1068" s="5">
        <f t="shared" si="69"/>
        <v>0</v>
      </c>
      <c r="N1068" s="56" t="str">
        <f>IF(B1068="",#REF!,B1068)</f>
        <v>Coldwell Banker Apex, REALTORS</v>
      </c>
    </row>
    <row r="1069" spans="1:14" ht="13.5" customHeight="1" x14ac:dyDescent="0.2">
      <c r="A1069" t="s">
        <v>2339</v>
      </c>
      <c r="B1069" t="s">
        <v>2340</v>
      </c>
      <c r="C1069" t="s">
        <v>2339</v>
      </c>
      <c r="D1069" t="s">
        <v>2340</v>
      </c>
      <c r="E1069" t="s">
        <v>2341</v>
      </c>
      <c r="F1069" t="s">
        <v>6</v>
      </c>
      <c r="G1069" s="3">
        <v>43507</v>
      </c>
      <c r="H1069" s="2">
        <v>70000</v>
      </c>
      <c r="I1069" s="12" t="s">
        <v>838</v>
      </c>
      <c r="J1069" s="5">
        <v>1</v>
      </c>
      <c r="K1069" s="5">
        <f t="shared" si="70"/>
        <v>0</v>
      </c>
      <c r="L1069" s="5">
        <f t="shared" si="68"/>
        <v>1</v>
      </c>
      <c r="M1069" s="5">
        <f t="shared" si="69"/>
        <v>0</v>
      </c>
      <c r="N1069" s="56" t="str">
        <f>IF(B1069="",#REF!,B1069)</f>
        <v>Exit Superior Realty</v>
      </c>
    </row>
    <row r="1070" spans="1:14" ht="13.5" customHeight="1" x14ac:dyDescent="0.2">
      <c r="A1070" t="s">
        <v>2009</v>
      </c>
      <c r="B1070" t="s">
        <v>1258</v>
      </c>
      <c r="C1070" t="s">
        <v>2009</v>
      </c>
      <c r="D1070" t="s">
        <v>1258</v>
      </c>
      <c r="E1070" t="s">
        <v>3135</v>
      </c>
      <c r="F1070" t="s">
        <v>121</v>
      </c>
      <c r="G1070" s="3">
        <v>43595</v>
      </c>
      <c r="H1070" s="2">
        <v>150000</v>
      </c>
      <c r="I1070" s="12" t="s">
        <v>838</v>
      </c>
      <c r="J1070" s="5">
        <v>1</v>
      </c>
      <c r="K1070" s="5">
        <f t="shared" si="70"/>
        <v>0</v>
      </c>
      <c r="L1070" s="5">
        <f t="shared" si="68"/>
        <v>1</v>
      </c>
      <c r="M1070" s="5">
        <f t="shared" si="69"/>
        <v>0</v>
      </c>
      <c r="N1070" s="56" t="str">
        <f t="shared" si="71"/>
        <v>Re/Max Centex, REALTORS</v>
      </c>
    </row>
    <row r="1071" spans="1:14" ht="13.5" customHeight="1" x14ac:dyDescent="0.2">
      <c r="A1071" t="s">
        <v>1557</v>
      </c>
      <c r="B1071" t="s">
        <v>5</v>
      </c>
      <c r="C1071" t="s">
        <v>2229</v>
      </c>
      <c r="D1071" t="s">
        <v>1953</v>
      </c>
      <c r="E1071" t="s">
        <v>3245</v>
      </c>
      <c r="F1071" t="s">
        <v>425</v>
      </c>
      <c r="G1071" s="3">
        <v>43607</v>
      </c>
      <c r="H1071" s="2">
        <v>240000</v>
      </c>
      <c r="I1071" s="12">
        <v>20190815</v>
      </c>
      <c r="J1071" s="5">
        <v>1</v>
      </c>
      <c r="K1071" s="5">
        <f t="shared" si="70"/>
        <v>1</v>
      </c>
      <c r="L1071" s="5">
        <f t="shared" si="68"/>
        <v>0</v>
      </c>
      <c r="M1071" s="5">
        <f t="shared" si="69"/>
        <v>0</v>
      </c>
      <c r="N1071" s="56" t="str">
        <f t="shared" si="71"/>
        <v>Magnolia Realty</v>
      </c>
    </row>
    <row r="1072" spans="1:14" ht="13.5" customHeight="1" x14ac:dyDescent="0.2">
      <c r="A1072" t="s">
        <v>1557</v>
      </c>
      <c r="B1072" t="s">
        <v>5</v>
      </c>
      <c r="C1072" t="s">
        <v>722</v>
      </c>
      <c r="D1072" t="s">
        <v>1842</v>
      </c>
      <c r="E1072" t="s">
        <v>3305</v>
      </c>
      <c r="F1072" t="s">
        <v>6</v>
      </c>
      <c r="G1072" s="3">
        <v>43614</v>
      </c>
      <c r="H1072" s="2">
        <v>342500</v>
      </c>
      <c r="I1072" s="12">
        <v>20190903</v>
      </c>
      <c r="J1072" s="5">
        <v>1</v>
      </c>
      <c r="K1072" s="5">
        <f t="shared" si="70"/>
        <v>1</v>
      </c>
      <c r="L1072" s="5">
        <f t="shared" si="68"/>
        <v>0</v>
      </c>
      <c r="M1072" s="5">
        <f t="shared" si="69"/>
        <v>0</v>
      </c>
      <c r="N1072" s="56" t="str">
        <f>IF(B1072="",#REF!,B1072)</f>
        <v>Magnolia Realty</v>
      </c>
    </row>
    <row r="1073" spans="1:14" ht="13.5" customHeight="1" x14ac:dyDescent="0.2">
      <c r="A1073" t="s">
        <v>1557</v>
      </c>
      <c r="B1073" t="s">
        <v>5</v>
      </c>
      <c r="C1073" t="s">
        <v>1888</v>
      </c>
      <c r="D1073" t="s">
        <v>1840</v>
      </c>
      <c r="E1073" t="s">
        <v>2938</v>
      </c>
      <c r="F1073" t="s">
        <v>6</v>
      </c>
      <c r="G1073" s="3">
        <v>43577</v>
      </c>
      <c r="H1073" s="2">
        <v>400000</v>
      </c>
      <c r="I1073" s="12" t="s">
        <v>838</v>
      </c>
      <c r="J1073" s="5">
        <v>1</v>
      </c>
      <c r="K1073" s="5">
        <f t="shared" si="70"/>
        <v>0</v>
      </c>
      <c r="L1073" s="5">
        <f t="shared" si="68"/>
        <v>0</v>
      </c>
      <c r="M1073" s="5">
        <f t="shared" si="69"/>
        <v>0</v>
      </c>
      <c r="N1073" s="56" t="str">
        <f>IF(B1073="",#REF!,B1073)</f>
        <v>Magnolia Realty</v>
      </c>
    </row>
    <row r="1074" spans="1:14" ht="13.5" customHeight="1" x14ac:dyDescent="0.2">
      <c r="A1074" t="s">
        <v>1557</v>
      </c>
      <c r="B1074" t="s">
        <v>5</v>
      </c>
      <c r="C1074" t="s">
        <v>1942</v>
      </c>
      <c r="D1074" t="s">
        <v>1180</v>
      </c>
      <c r="E1074" t="s">
        <v>2310</v>
      </c>
      <c r="F1074" t="s">
        <v>6</v>
      </c>
      <c r="G1074" s="3">
        <v>43502</v>
      </c>
      <c r="H1074" s="2">
        <v>130000</v>
      </c>
      <c r="I1074" s="12">
        <v>20190138</v>
      </c>
      <c r="J1074" s="5">
        <v>1</v>
      </c>
      <c r="K1074" s="5">
        <f t="shared" si="70"/>
        <v>1</v>
      </c>
      <c r="L1074" s="5">
        <f t="shared" si="68"/>
        <v>0</v>
      </c>
      <c r="M1074" s="5">
        <f t="shared" si="69"/>
        <v>0</v>
      </c>
      <c r="N1074" s="56" t="str">
        <f>IF(B1074="",#REF!,B1074)</f>
        <v>Magnolia Realty</v>
      </c>
    </row>
    <row r="1075" spans="1:14" ht="13.5" customHeight="1" x14ac:dyDescent="0.2">
      <c r="A1075" t="s">
        <v>1400</v>
      </c>
      <c r="B1075" t="s">
        <v>1842</v>
      </c>
      <c r="C1075" t="s">
        <v>1880</v>
      </c>
      <c r="D1075" t="s">
        <v>126</v>
      </c>
      <c r="E1075" t="s">
        <v>2576</v>
      </c>
      <c r="F1075" t="s">
        <v>6</v>
      </c>
      <c r="G1075" s="3">
        <v>43535</v>
      </c>
      <c r="H1075" s="2">
        <v>117250</v>
      </c>
      <c r="I1075" s="12">
        <v>20190139</v>
      </c>
      <c r="J1075" s="5">
        <v>1</v>
      </c>
      <c r="K1075" s="5">
        <f t="shared" si="70"/>
        <v>1</v>
      </c>
      <c r="L1075" s="5">
        <f t="shared" si="68"/>
        <v>0</v>
      </c>
      <c r="M1075" s="5">
        <f t="shared" si="69"/>
        <v>0</v>
      </c>
      <c r="N1075" s="56" t="str">
        <f>IF(B1075="",#REF!,B1075)</f>
        <v>Coldwell Banker Apex, REALTORS</v>
      </c>
    </row>
    <row r="1076" spans="1:14" ht="13.5" customHeight="1" x14ac:dyDescent="0.2">
      <c r="A1076" t="s">
        <v>1705</v>
      </c>
      <c r="B1076" t="s">
        <v>125</v>
      </c>
      <c r="C1076" t="s">
        <v>1705</v>
      </c>
      <c r="D1076" t="s">
        <v>125</v>
      </c>
      <c r="E1076" t="s">
        <v>2942</v>
      </c>
      <c r="F1076" t="s">
        <v>11</v>
      </c>
      <c r="G1076" s="3">
        <v>43577</v>
      </c>
      <c r="H1076" s="2">
        <v>40000</v>
      </c>
      <c r="I1076" s="12" t="s">
        <v>838</v>
      </c>
      <c r="J1076" s="5">
        <v>1</v>
      </c>
      <c r="K1076" s="5">
        <f t="shared" si="70"/>
        <v>0</v>
      </c>
      <c r="L1076" s="5">
        <f t="shared" si="68"/>
        <v>1</v>
      </c>
      <c r="M1076" s="5">
        <f t="shared" si="69"/>
        <v>0</v>
      </c>
      <c r="N1076" s="56" t="str">
        <f>IF(B1076="",#REF!,B1076)</f>
        <v>Marak Realty</v>
      </c>
    </row>
    <row r="1077" spans="1:14" ht="13.5" customHeight="1" x14ac:dyDescent="0.2">
      <c r="A1077" t="s">
        <v>1986</v>
      </c>
      <c r="B1077" t="s">
        <v>1268</v>
      </c>
      <c r="C1077" t="s">
        <v>1841</v>
      </c>
      <c r="D1077" t="s">
        <v>1840</v>
      </c>
      <c r="E1077" t="s">
        <v>2323</v>
      </c>
      <c r="F1077" t="s">
        <v>6</v>
      </c>
      <c r="G1077" s="3">
        <v>43504</v>
      </c>
      <c r="H1077" s="2">
        <v>45000</v>
      </c>
      <c r="I1077" s="12">
        <v>20182868</v>
      </c>
      <c r="J1077" s="5">
        <v>1</v>
      </c>
      <c r="K1077" s="5">
        <f t="shared" si="70"/>
        <v>1</v>
      </c>
      <c r="L1077" s="5">
        <f t="shared" si="68"/>
        <v>0</v>
      </c>
      <c r="M1077" s="5">
        <f t="shared" si="69"/>
        <v>0</v>
      </c>
      <c r="N1077" s="56" t="str">
        <f>IF(B1077="",#REF!,B1077)</f>
        <v>Degrate Realty</v>
      </c>
    </row>
    <row r="1078" spans="1:14" ht="13.5" customHeight="1" x14ac:dyDescent="0.2">
      <c r="A1078" t="s">
        <v>930</v>
      </c>
      <c r="B1078" t="s">
        <v>1887</v>
      </c>
      <c r="C1078" t="s">
        <v>574</v>
      </c>
      <c r="D1078" t="s">
        <v>1535</v>
      </c>
      <c r="E1078" t="s">
        <v>3297</v>
      </c>
      <c r="F1078" t="s">
        <v>216</v>
      </c>
      <c r="G1078" s="3">
        <v>43613</v>
      </c>
      <c r="H1078" s="2">
        <v>297000</v>
      </c>
      <c r="I1078" s="12" t="s">
        <v>838</v>
      </c>
      <c r="J1078" s="5">
        <v>1</v>
      </c>
      <c r="K1078" s="5">
        <f t="shared" si="70"/>
        <v>0</v>
      </c>
      <c r="L1078" s="5">
        <f t="shared" si="68"/>
        <v>0</v>
      </c>
      <c r="M1078" s="5">
        <f t="shared" si="69"/>
        <v>0</v>
      </c>
      <c r="N1078" s="56" t="str">
        <f t="shared" si="71"/>
        <v>HIS Group LLC</v>
      </c>
    </row>
    <row r="1079" spans="1:14" ht="13.5" customHeight="1" x14ac:dyDescent="0.2">
      <c r="A1079" t="s">
        <v>1401</v>
      </c>
      <c r="B1079" t="s">
        <v>1842</v>
      </c>
      <c r="C1079" t="s">
        <v>793</v>
      </c>
      <c r="D1079" t="s">
        <v>1036</v>
      </c>
      <c r="E1079" t="s">
        <v>3023</v>
      </c>
      <c r="F1079" t="s">
        <v>216</v>
      </c>
      <c r="G1079" s="3">
        <v>43585</v>
      </c>
      <c r="H1079" s="2">
        <v>218500</v>
      </c>
      <c r="I1079" s="12" t="s">
        <v>838</v>
      </c>
      <c r="J1079" s="5">
        <v>1</v>
      </c>
      <c r="K1079" s="5">
        <f t="shared" si="70"/>
        <v>0</v>
      </c>
      <c r="L1079" s="5">
        <f t="shared" si="68"/>
        <v>0</v>
      </c>
      <c r="M1079" s="5">
        <f t="shared" si="69"/>
        <v>0</v>
      </c>
      <c r="N1079" s="56" t="str">
        <f>IF(B1079="",#REF!,B1079)</f>
        <v>Coldwell Banker Apex, REALTORS</v>
      </c>
    </row>
    <row r="1080" spans="1:14" ht="13.5" customHeight="1" x14ac:dyDescent="0.2">
      <c r="A1080" t="s">
        <v>1401</v>
      </c>
      <c r="B1080" t="s">
        <v>1842</v>
      </c>
      <c r="C1080" t="s">
        <v>1213</v>
      </c>
      <c r="D1080" t="s">
        <v>1842</v>
      </c>
      <c r="E1080" t="s">
        <v>2900</v>
      </c>
      <c r="F1080" t="s">
        <v>6</v>
      </c>
      <c r="G1080" s="3">
        <v>43572</v>
      </c>
      <c r="H1080" s="2">
        <v>160000</v>
      </c>
      <c r="I1080" s="12">
        <v>20190584</v>
      </c>
      <c r="J1080" s="5">
        <v>1</v>
      </c>
      <c r="K1080" s="5">
        <f t="shared" si="70"/>
        <v>1</v>
      </c>
      <c r="L1080" s="5">
        <f t="shared" si="68"/>
        <v>0</v>
      </c>
      <c r="M1080" s="5">
        <f t="shared" si="69"/>
        <v>0</v>
      </c>
      <c r="N1080" s="56" t="str">
        <f>IF(B1080="",#REF!,B1080)</f>
        <v>Coldwell Banker Apex, REALTORS</v>
      </c>
    </row>
    <row r="1081" spans="1:14" ht="13.5" customHeight="1" x14ac:dyDescent="0.2">
      <c r="A1081" t="s">
        <v>1401</v>
      </c>
      <c r="B1081" t="s">
        <v>1842</v>
      </c>
      <c r="C1081" t="s">
        <v>326</v>
      </c>
      <c r="D1081" t="s">
        <v>1844</v>
      </c>
      <c r="E1081" t="s">
        <v>2931</v>
      </c>
      <c r="F1081" t="s">
        <v>6</v>
      </c>
      <c r="G1081" s="3">
        <v>43577</v>
      </c>
      <c r="H1081" s="2">
        <v>303100</v>
      </c>
      <c r="I1081" s="12" t="s">
        <v>838</v>
      </c>
      <c r="J1081" s="5">
        <v>1</v>
      </c>
      <c r="K1081" s="5">
        <f t="shared" si="70"/>
        <v>0</v>
      </c>
      <c r="L1081" s="5">
        <f t="shared" si="68"/>
        <v>0</v>
      </c>
      <c r="M1081" s="5">
        <f t="shared" si="69"/>
        <v>0</v>
      </c>
      <c r="N1081" s="56" t="str">
        <f t="shared" si="71"/>
        <v>Coldwell Banker Apex, REALTORS</v>
      </c>
    </row>
    <row r="1082" spans="1:14" ht="13.5" customHeight="1" x14ac:dyDescent="0.2">
      <c r="A1082" t="s">
        <v>2013</v>
      </c>
      <c r="B1082" t="s">
        <v>1180</v>
      </c>
      <c r="C1082" t="s">
        <v>1828</v>
      </c>
      <c r="D1082" t="s">
        <v>1842</v>
      </c>
      <c r="E1082" t="s">
        <v>2332</v>
      </c>
      <c r="F1082" t="s">
        <v>1092</v>
      </c>
      <c r="G1082" s="3">
        <v>43504</v>
      </c>
      <c r="H1082" s="2">
        <v>301500</v>
      </c>
      <c r="I1082" s="12" t="s">
        <v>838</v>
      </c>
      <c r="J1082" s="5">
        <v>1</v>
      </c>
      <c r="K1082" s="5">
        <f t="shared" si="70"/>
        <v>0</v>
      </c>
      <c r="L1082" s="5">
        <f t="shared" si="68"/>
        <v>0</v>
      </c>
      <c r="M1082" s="5">
        <f t="shared" si="69"/>
        <v>0</v>
      </c>
      <c r="N1082" s="56" t="str">
        <f t="shared" si="71"/>
        <v>Greater Waco Realty, Inc.</v>
      </c>
    </row>
    <row r="1083" spans="1:14" ht="13.5" customHeight="1" x14ac:dyDescent="0.2">
      <c r="A1083" t="s">
        <v>1307</v>
      </c>
      <c r="B1083" t="s">
        <v>1099</v>
      </c>
      <c r="C1083" t="s">
        <v>1089</v>
      </c>
      <c r="D1083" t="s">
        <v>5</v>
      </c>
      <c r="E1083" t="s">
        <v>2823</v>
      </c>
      <c r="F1083" t="s">
        <v>8</v>
      </c>
      <c r="G1083" s="3">
        <v>43564</v>
      </c>
      <c r="H1083" s="2">
        <v>161500</v>
      </c>
      <c r="I1083" s="12" t="s">
        <v>838</v>
      </c>
      <c r="J1083" s="5">
        <v>1</v>
      </c>
      <c r="K1083" s="5">
        <f t="shared" si="70"/>
        <v>0</v>
      </c>
      <c r="L1083" s="5">
        <f t="shared" si="68"/>
        <v>0</v>
      </c>
      <c r="M1083" s="5">
        <f t="shared" si="69"/>
        <v>0</v>
      </c>
      <c r="N1083" s="56" t="str">
        <f>IF(B1083="",#REF!,B1083)</f>
        <v>Keller Williams Realty - Waco</v>
      </c>
    </row>
    <row r="1084" spans="1:14" ht="13.5" customHeight="1" x14ac:dyDescent="0.2">
      <c r="A1084" t="s">
        <v>1307</v>
      </c>
      <c r="B1084" t="s">
        <v>1099</v>
      </c>
      <c r="C1084" t="s">
        <v>2068</v>
      </c>
      <c r="D1084" t="s">
        <v>1984</v>
      </c>
      <c r="E1084" t="s">
        <v>2349</v>
      </c>
      <c r="F1084" t="s">
        <v>301</v>
      </c>
      <c r="G1084" s="3">
        <v>43508</v>
      </c>
      <c r="H1084" s="2">
        <v>139500</v>
      </c>
      <c r="I1084" s="12" t="s">
        <v>838</v>
      </c>
      <c r="J1084" s="5">
        <v>1</v>
      </c>
      <c r="K1084" s="5">
        <f t="shared" si="70"/>
        <v>0</v>
      </c>
      <c r="L1084" s="5">
        <f t="shared" si="68"/>
        <v>0</v>
      </c>
      <c r="M1084" s="5">
        <f t="shared" si="69"/>
        <v>0</v>
      </c>
      <c r="N1084" s="56" t="str">
        <f t="shared" si="71"/>
        <v>Keller Williams Realty - Waco</v>
      </c>
    </row>
    <row r="1085" spans="1:14" ht="13.5" customHeight="1" x14ac:dyDescent="0.2">
      <c r="A1085" t="s">
        <v>1307</v>
      </c>
      <c r="B1085" t="s">
        <v>1099</v>
      </c>
      <c r="C1085" t="s">
        <v>317</v>
      </c>
      <c r="D1085" t="s">
        <v>1840</v>
      </c>
      <c r="E1085" t="s">
        <v>2652</v>
      </c>
      <c r="F1085" t="s">
        <v>6</v>
      </c>
      <c r="G1085" s="3">
        <v>43545</v>
      </c>
      <c r="H1085" s="2">
        <v>238500</v>
      </c>
      <c r="I1085" s="12" t="s">
        <v>838</v>
      </c>
      <c r="J1085" s="5">
        <v>1</v>
      </c>
      <c r="K1085" s="5">
        <f t="shared" si="70"/>
        <v>0</v>
      </c>
      <c r="L1085" s="5">
        <f t="shared" si="68"/>
        <v>0</v>
      </c>
      <c r="M1085" s="5">
        <f t="shared" si="69"/>
        <v>0</v>
      </c>
      <c r="N1085" s="56" t="str">
        <f t="shared" si="71"/>
        <v>Keller Williams Realty - Waco</v>
      </c>
    </row>
    <row r="1086" spans="1:14" ht="13.5" customHeight="1" x14ac:dyDescent="0.2">
      <c r="A1086" t="s">
        <v>1307</v>
      </c>
      <c r="B1086" t="s">
        <v>1099</v>
      </c>
      <c r="C1086" t="s">
        <v>1307</v>
      </c>
      <c r="D1086" t="s">
        <v>1099</v>
      </c>
      <c r="E1086" t="s">
        <v>2722</v>
      </c>
      <c r="F1086" t="s">
        <v>123</v>
      </c>
      <c r="G1086" s="3">
        <v>43552</v>
      </c>
      <c r="H1086" s="2">
        <v>113900</v>
      </c>
      <c r="I1086" s="12" t="s">
        <v>838</v>
      </c>
      <c r="J1086" s="5">
        <v>1</v>
      </c>
      <c r="K1086" s="5">
        <f t="shared" si="70"/>
        <v>0</v>
      </c>
      <c r="L1086" s="5">
        <f t="shared" si="68"/>
        <v>1</v>
      </c>
      <c r="M1086" s="5">
        <f t="shared" si="69"/>
        <v>0</v>
      </c>
      <c r="N1086" s="56" t="str">
        <f t="shared" si="71"/>
        <v>Keller Williams Realty - Waco</v>
      </c>
    </row>
    <row r="1087" spans="1:14" ht="13.5" customHeight="1" x14ac:dyDescent="0.2">
      <c r="A1087" t="s">
        <v>267</v>
      </c>
      <c r="B1087" t="s">
        <v>1858</v>
      </c>
      <c r="C1087" t="s">
        <v>1718</v>
      </c>
      <c r="D1087" t="s">
        <v>1099</v>
      </c>
      <c r="E1087" t="s">
        <v>3306</v>
      </c>
      <c r="F1087" t="s">
        <v>6</v>
      </c>
      <c r="G1087" s="3">
        <v>43614</v>
      </c>
      <c r="H1087" s="2">
        <v>297000</v>
      </c>
      <c r="I1087" s="12" t="s">
        <v>838</v>
      </c>
      <c r="J1087" s="5">
        <v>1</v>
      </c>
      <c r="K1087" s="5">
        <f t="shared" si="70"/>
        <v>0</v>
      </c>
      <c r="L1087" s="5">
        <f t="shared" si="68"/>
        <v>0</v>
      </c>
      <c r="M1087" s="5">
        <f t="shared" si="69"/>
        <v>0</v>
      </c>
      <c r="N1087" s="56" t="str">
        <f>IF(B1087="",#REF!,B1087)</f>
        <v>Better Homes and Gardens</v>
      </c>
    </row>
    <row r="1088" spans="1:14" ht="13.5" customHeight="1" x14ac:dyDescent="0.2">
      <c r="A1088" t="s">
        <v>267</v>
      </c>
      <c r="B1088" t="s">
        <v>1858</v>
      </c>
      <c r="C1088" t="s">
        <v>2059</v>
      </c>
      <c r="D1088" t="s">
        <v>1889</v>
      </c>
      <c r="E1088" t="s">
        <v>2966</v>
      </c>
      <c r="F1088" t="s">
        <v>6</v>
      </c>
      <c r="G1088" s="3">
        <v>43581</v>
      </c>
      <c r="H1088" s="2">
        <v>273999</v>
      </c>
      <c r="I1088" s="12" t="s">
        <v>838</v>
      </c>
      <c r="J1088" s="5">
        <v>1</v>
      </c>
      <c r="K1088" s="5">
        <f t="shared" si="70"/>
        <v>0</v>
      </c>
      <c r="L1088" s="5">
        <f t="shared" si="68"/>
        <v>0</v>
      </c>
      <c r="M1088" s="5">
        <f t="shared" si="69"/>
        <v>0</v>
      </c>
      <c r="N1088" s="56" t="str">
        <f>IF(B1088="",#REF!,B1088)</f>
        <v>Better Homes and Gardens</v>
      </c>
    </row>
    <row r="1089" spans="1:14" ht="13.5" customHeight="1" x14ac:dyDescent="0.2">
      <c r="A1089" t="s">
        <v>267</v>
      </c>
      <c r="B1089" t="s">
        <v>1858</v>
      </c>
      <c r="C1089" t="s">
        <v>267</v>
      </c>
      <c r="D1089" t="s">
        <v>1858</v>
      </c>
      <c r="E1089" t="s">
        <v>3188</v>
      </c>
      <c r="F1089" t="s">
        <v>426</v>
      </c>
      <c r="G1089" s="3">
        <v>43602</v>
      </c>
      <c r="H1089" s="2">
        <v>320500</v>
      </c>
      <c r="I1089" s="12" t="s">
        <v>838</v>
      </c>
      <c r="J1089" s="5">
        <v>1</v>
      </c>
      <c r="K1089" s="5">
        <f t="shared" si="70"/>
        <v>0</v>
      </c>
      <c r="L1089" s="5">
        <f t="shared" si="68"/>
        <v>1</v>
      </c>
      <c r="M1089" s="5">
        <f t="shared" si="69"/>
        <v>0</v>
      </c>
      <c r="N1089" s="56" t="str">
        <f>IF(B1089="",#REF!,B1089)</f>
        <v>Better Homes and Gardens</v>
      </c>
    </row>
    <row r="1090" spans="1:14" ht="13.5" customHeight="1" x14ac:dyDescent="0.2">
      <c r="A1090" t="s">
        <v>361</v>
      </c>
      <c r="B1090" t="s">
        <v>1842</v>
      </c>
      <c r="C1090" t="s">
        <v>326</v>
      </c>
      <c r="D1090" t="s">
        <v>1844</v>
      </c>
      <c r="E1090" t="s">
        <v>2214</v>
      </c>
      <c r="F1090" t="s">
        <v>7</v>
      </c>
      <c r="G1090" s="3">
        <v>43489</v>
      </c>
      <c r="H1090" s="2">
        <v>353000</v>
      </c>
      <c r="I1090" s="12">
        <v>20192925</v>
      </c>
      <c r="J1090" s="5">
        <v>1</v>
      </c>
      <c r="K1090" s="5">
        <f t="shared" si="70"/>
        <v>1</v>
      </c>
      <c r="L1090" s="5">
        <f t="shared" si="68"/>
        <v>0</v>
      </c>
      <c r="M1090" s="5">
        <f t="shared" si="69"/>
        <v>0</v>
      </c>
      <c r="N1090" s="56" t="str">
        <f t="shared" ref="N1090:N1132" si="72">IF(B1090="",B1089,B1090)</f>
        <v>Coldwell Banker Apex, REALTORS</v>
      </c>
    </row>
    <row r="1091" spans="1:14" ht="13.5" customHeight="1" x14ac:dyDescent="0.2">
      <c r="A1091" t="s">
        <v>147</v>
      </c>
      <c r="B1091" t="s">
        <v>1734</v>
      </c>
      <c r="C1091" t="s">
        <v>1908</v>
      </c>
      <c r="D1091" t="s">
        <v>1909</v>
      </c>
      <c r="E1091" t="s">
        <v>2464</v>
      </c>
      <c r="F1091" t="s">
        <v>7</v>
      </c>
      <c r="G1091" s="3">
        <v>43524</v>
      </c>
      <c r="H1091" s="2">
        <v>257000</v>
      </c>
      <c r="I1091" s="12" t="s">
        <v>838</v>
      </c>
      <c r="J1091" s="5">
        <v>1</v>
      </c>
      <c r="K1091" s="5">
        <f t="shared" si="70"/>
        <v>0</v>
      </c>
      <c r="L1091" s="5">
        <f t="shared" si="68"/>
        <v>0</v>
      </c>
      <c r="M1091" s="5">
        <f t="shared" si="69"/>
        <v>0</v>
      </c>
      <c r="N1091" s="56" t="str">
        <f t="shared" si="72"/>
        <v>Bridge Realty</v>
      </c>
    </row>
    <row r="1092" spans="1:14" ht="13.5" customHeight="1" x14ac:dyDescent="0.2">
      <c r="A1092" t="s">
        <v>147</v>
      </c>
      <c r="B1092" t="s">
        <v>1734</v>
      </c>
      <c r="C1092" t="s">
        <v>787</v>
      </c>
      <c r="D1092" t="s">
        <v>1036</v>
      </c>
      <c r="E1092" t="s">
        <v>3086</v>
      </c>
      <c r="F1092" t="s">
        <v>7</v>
      </c>
      <c r="G1092" s="3">
        <v>43592</v>
      </c>
      <c r="H1092" s="2">
        <v>645000</v>
      </c>
      <c r="I1092" s="12" t="s">
        <v>838</v>
      </c>
      <c r="J1092" s="5">
        <v>1</v>
      </c>
      <c r="K1092" s="5">
        <f t="shared" si="70"/>
        <v>0</v>
      </c>
      <c r="L1092" s="5">
        <f t="shared" ref="L1092:L1155" si="73">IF(A1092=C1092,1,0)</f>
        <v>0</v>
      </c>
      <c r="M1092" s="5">
        <f t="shared" ref="M1092:M1155" si="74">+IF(L1092=1,IF(K1092=1,1,0),0)</f>
        <v>0</v>
      </c>
      <c r="N1092" s="56" t="str">
        <f>IF(B1092="",#REF!,B1092)</f>
        <v>Bridge Realty</v>
      </c>
    </row>
    <row r="1093" spans="1:14" ht="13.5" customHeight="1" x14ac:dyDescent="0.2">
      <c r="A1093" t="s">
        <v>147</v>
      </c>
      <c r="B1093" t="s">
        <v>1734</v>
      </c>
      <c r="C1093" t="s">
        <v>852</v>
      </c>
      <c r="D1093" t="s">
        <v>1258</v>
      </c>
      <c r="E1093" t="s">
        <v>2334</v>
      </c>
      <c r="F1093" t="s">
        <v>6</v>
      </c>
      <c r="G1093" s="3">
        <v>43504</v>
      </c>
      <c r="H1093" s="2">
        <v>278900</v>
      </c>
      <c r="I1093" s="12" t="s">
        <v>838</v>
      </c>
      <c r="J1093" s="5">
        <v>1</v>
      </c>
      <c r="K1093" s="5">
        <f t="shared" ref="K1093:K1156" si="75">IF(I1093="did not close",0,IF(I1093="",0,1))</f>
        <v>0</v>
      </c>
      <c r="L1093" s="5">
        <f t="shared" si="73"/>
        <v>0</v>
      </c>
      <c r="M1093" s="5">
        <f t="shared" si="74"/>
        <v>0</v>
      </c>
      <c r="N1093" s="56" t="str">
        <f>IF(B1093="",#REF!,B1093)</f>
        <v>Bridge Realty</v>
      </c>
    </row>
    <row r="1094" spans="1:14" ht="13.5" customHeight="1" x14ac:dyDescent="0.2">
      <c r="A1094" t="s">
        <v>147</v>
      </c>
      <c r="B1094" t="s">
        <v>1734</v>
      </c>
      <c r="C1094" t="s">
        <v>147</v>
      </c>
      <c r="D1094" t="s">
        <v>1734</v>
      </c>
      <c r="E1094" t="s">
        <v>2295</v>
      </c>
      <c r="F1094" t="s">
        <v>6</v>
      </c>
      <c r="G1094" s="3">
        <v>43497</v>
      </c>
      <c r="H1094" s="2">
        <v>439000</v>
      </c>
      <c r="I1094" s="12" t="s">
        <v>838</v>
      </c>
      <c r="J1094" s="5">
        <v>1</v>
      </c>
      <c r="K1094" s="5">
        <f t="shared" si="75"/>
        <v>0</v>
      </c>
      <c r="L1094" s="5">
        <f t="shared" si="73"/>
        <v>1</v>
      </c>
      <c r="M1094" s="5">
        <f t="shared" si="74"/>
        <v>0</v>
      </c>
      <c r="N1094" s="56" t="str">
        <f>IF(B1094="",#REF!,B1094)</f>
        <v>Bridge Realty</v>
      </c>
    </row>
    <row r="1095" spans="1:14" ht="13.5" customHeight="1" x14ac:dyDescent="0.2">
      <c r="A1095" t="s">
        <v>147</v>
      </c>
      <c r="B1095" t="s">
        <v>1734</v>
      </c>
      <c r="C1095" t="s">
        <v>147</v>
      </c>
      <c r="D1095" t="s">
        <v>1734</v>
      </c>
      <c r="E1095" t="s">
        <v>2344</v>
      </c>
      <c r="F1095" t="s">
        <v>1126</v>
      </c>
      <c r="G1095" s="3">
        <v>43579</v>
      </c>
      <c r="H1095" s="2">
        <v>546000</v>
      </c>
      <c r="I1095" s="12" t="s">
        <v>838</v>
      </c>
      <c r="J1095" s="5">
        <v>1</v>
      </c>
      <c r="K1095" s="5">
        <f t="shared" si="75"/>
        <v>0</v>
      </c>
      <c r="L1095" s="5">
        <f t="shared" si="73"/>
        <v>1</v>
      </c>
      <c r="M1095" s="5">
        <f t="shared" si="74"/>
        <v>0</v>
      </c>
      <c r="N1095" s="56" t="str">
        <f t="shared" si="72"/>
        <v>Bridge Realty</v>
      </c>
    </row>
    <row r="1096" spans="1:14" ht="13.5" customHeight="1" x14ac:dyDescent="0.2">
      <c r="A1096" t="s">
        <v>147</v>
      </c>
      <c r="B1096" t="s">
        <v>1734</v>
      </c>
      <c r="C1096" t="s">
        <v>1841</v>
      </c>
      <c r="D1096" t="s">
        <v>1840</v>
      </c>
      <c r="E1096" t="s">
        <v>2763</v>
      </c>
      <c r="F1096" t="s">
        <v>7</v>
      </c>
      <c r="G1096" s="3">
        <v>43556</v>
      </c>
      <c r="H1096" s="2">
        <v>328800</v>
      </c>
      <c r="I1096" s="12" t="s">
        <v>838</v>
      </c>
      <c r="J1096" s="5">
        <v>1</v>
      </c>
      <c r="K1096" s="5">
        <f t="shared" si="75"/>
        <v>0</v>
      </c>
      <c r="L1096" s="5">
        <f t="shared" si="73"/>
        <v>0</v>
      </c>
      <c r="M1096" s="5">
        <f t="shared" si="74"/>
        <v>0</v>
      </c>
      <c r="N1096" s="56" t="str">
        <f t="shared" si="72"/>
        <v>Bridge Realty</v>
      </c>
    </row>
    <row r="1097" spans="1:14" ht="13.5" customHeight="1" x14ac:dyDescent="0.2">
      <c r="A1097" t="s">
        <v>1739</v>
      </c>
      <c r="B1097" t="s">
        <v>1180</v>
      </c>
      <c r="C1097" t="s">
        <v>544</v>
      </c>
      <c r="D1097" t="s">
        <v>1858</v>
      </c>
      <c r="E1097" t="s">
        <v>2930</v>
      </c>
      <c r="F1097" t="s">
        <v>6</v>
      </c>
      <c r="G1097" s="3">
        <v>43577</v>
      </c>
      <c r="H1097" s="2">
        <v>80000</v>
      </c>
      <c r="I1097" s="12" t="s">
        <v>838</v>
      </c>
      <c r="J1097" s="5">
        <v>1</v>
      </c>
      <c r="K1097" s="5">
        <f t="shared" si="75"/>
        <v>0</v>
      </c>
      <c r="L1097" s="5">
        <f t="shared" si="73"/>
        <v>0</v>
      </c>
      <c r="M1097" s="5">
        <f t="shared" si="74"/>
        <v>0</v>
      </c>
      <c r="N1097" s="56" t="str">
        <f>IF(B1097="",#REF!,B1097)</f>
        <v>Greater Waco Realty, Inc.</v>
      </c>
    </row>
    <row r="1098" spans="1:14" ht="13.5" customHeight="1" x14ac:dyDescent="0.2">
      <c r="A1098" t="s">
        <v>1739</v>
      </c>
      <c r="B1098" t="s">
        <v>1180</v>
      </c>
      <c r="C1098" t="s">
        <v>243</v>
      </c>
      <c r="D1098" t="s">
        <v>1036</v>
      </c>
      <c r="E1098" t="s">
        <v>2436</v>
      </c>
      <c r="F1098" t="s">
        <v>6</v>
      </c>
      <c r="G1098" s="3">
        <v>43521</v>
      </c>
      <c r="H1098" s="2">
        <v>132500</v>
      </c>
      <c r="I1098" s="12" t="s">
        <v>838</v>
      </c>
      <c r="J1098" s="5">
        <v>1</v>
      </c>
      <c r="K1098" s="5">
        <f t="shared" si="75"/>
        <v>0</v>
      </c>
      <c r="L1098" s="5">
        <f t="shared" si="73"/>
        <v>0</v>
      </c>
      <c r="M1098" s="5">
        <f t="shared" si="74"/>
        <v>0</v>
      </c>
      <c r="N1098" s="56" t="str">
        <f>IF(B1098="",#REF!,B1098)</f>
        <v>Greater Waco Realty, Inc.</v>
      </c>
    </row>
    <row r="1099" spans="1:14" ht="13.5" customHeight="1" x14ac:dyDescent="0.2">
      <c r="A1099" t="s">
        <v>1686</v>
      </c>
      <c r="B1099" t="s">
        <v>1842</v>
      </c>
      <c r="C1099" t="s">
        <v>1853</v>
      </c>
      <c r="D1099" t="s">
        <v>1842</v>
      </c>
      <c r="E1099" t="s">
        <v>2819</v>
      </c>
      <c r="F1099" t="s">
        <v>6</v>
      </c>
      <c r="G1099" s="3">
        <v>43563</v>
      </c>
      <c r="H1099" s="2">
        <v>207500</v>
      </c>
      <c r="I1099" s="12">
        <v>20190360</v>
      </c>
      <c r="J1099" s="5">
        <v>1</v>
      </c>
      <c r="K1099" s="5">
        <f t="shared" si="75"/>
        <v>1</v>
      </c>
      <c r="L1099" s="5">
        <f t="shared" si="73"/>
        <v>0</v>
      </c>
      <c r="M1099" s="5">
        <f t="shared" si="74"/>
        <v>0</v>
      </c>
      <c r="N1099" s="56" t="str">
        <f t="shared" si="72"/>
        <v>Coldwell Banker Apex, REALTORS</v>
      </c>
    </row>
    <row r="1100" spans="1:14" ht="13.5" customHeight="1" x14ac:dyDescent="0.2">
      <c r="A1100" t="s">
        <v>15</v>
      </c>
      <c r="B1100" t="s">
        <v>118</v>
      </c>
      <c r="C1100" t="s">
        <v>1855</v>
      </c>
      <c r="D1100" t="s">
        <v>1854</v>
      </c>
      <c r="E1100" t="s">
        <v>3027</v>
      </c>
      <c r="F1100" t="s">
        <v>123</v>
      </c>
      <c r="G1100" s="3">
        <v>43585</v>
      </c>
      <c r="H1100" s="2">
        <v>98000</v>
      </c>
      <c r="I1100" s="12" t="s">
        <v>838</v>
      </c>
      <c r="J1100" s="5">
        <v>1</v>
      </c>
      <c r="K1100" s="5">
        <f t="shared" si="75"/>
        <v>0</v>
      </c>
      <c r="L1100" s="5">
        <f t="shared" si="73"/>
        <v>0</v>
      </c>
      <c r="M1100" s="5">
        <f t="shared" si="74"/>
        <v>0</v>
      </c>
      <c r="N1100" s="56" t="str">
        <f t="shared" si="72"/>
        <v>Central Realty</v>
      </c>
    </row>
    <row r="1101" spans="1:14" ht="13.5" customHeight="1" x14ac:dyDescent="0.2">
      <c r="A1101" t="s">
        <v>15</v>
      </c>
      <c r="B1101" t="s">
        <v>118</v>
      </c>
      <c r="C1101" t="s">
        <v>1401</v>
      </c>
      <c r="D1101" t="s">
        <v>1842</v>
      </c>
      <c r="E1101" t="s">
        <v>2003</v>
      </c>
      <c r="F1101" t="s">
        <v>6</v>
      </c>
      <c r="G1101" s="3">
        <v>43490</v>
      </c>
      <c r="H1101" s="2">
        <v>232000</v>
      </c>
      <c r="I1101" s="12" t="s">
        <v>838</v>
      </c>
      <c r="J1101" s="5">
        <v>1</v>
      </c>
      <c r="K1101" s="5">
        <f t="shared" si="75"/>
        <v>0</v>
      </c>
      <c r="L1101" s="5">
        <f t="shared" si="73"/>
        <v>0</v>
      </c>
      <c r="M1101" s="5">
        <f t="shared" si="74"/>
        <v>0</v>
      </c>
      <c r="N1101" s="56" t="str">
        <f t="shared" si="72"/>
        <v>Central Realty</v>
      </c>
    </row>
    <row r="1102" spans="1:14" ht="13.5" customHeight="1" x14ac:dyDescent="0.2">
      <c r="A1102" t="s">
        <v>15</v>
      </c>
      <c r="B1102" t="s">
        <v>118</v>
      </c>
      <c r="C1102" t="s">
        <v>15</v>
      </c>
      <c r="D1102" t="s">
        <v>118</v>
      </c>
      <c r="E1102" t="s">
        <v>2721</v>
      </c>
      <c r="F1102" t="s">
        <v>534</v>
      </c>
      <c r="G1102" s="3">
        <v>43551</v>
      </c>
      <c r="H1102" s="2">
        <v>23500</v>
      </c>
      <c r="I1102" s="12" t="s">
        <v>838</v>
      </c>
      <c r="J1102" s="5">
        <v>1</v>
      </c>
      <c r="K1102" s="5">
        <f t="shared" si="75"/>
        <v>0</v>
      </c>
      <c r="L1102" s="5">
        <f t="shared" si="73"/>
        <v>1</v>
      </c>
      <c r="M1102" s="5">
        <f t="shared" si="74"/>
        <v>0</v>
      </c>
      <c r="N1102" s="56" t="str">
        <f t="shared" si="72"/>
        <v>Central Realty</v>
      </c>
    </row>
    <row r="1103" spans="1:14" ht="13.5" customHeight="1" x14ac:dyDescent="0.2">
      <c r="A1103" t="s">
        <v>15</v>
      </c>
      <c r="B1103" t="s">
        <v>118</v>
      </c>
      <c r="C1103" t="s">
        <v>15</v>
      </c>
      <c r="D1103" t="s">
        <v>118</v>
      </c>
      <c r="E1103" t="s">
        <v>2854</v>
      </c>
      <c r="F1103" t="s">
        <v>6</v>
      </c>
      <c r="G1103" s="3">
        <v>43567</v>
      </c>
      <c r="H1103" s="2">
        <v>164700</v>
      </c>
      <c r="I1103" s="12" t="s">
        <v>838</v>
      </c>
      <c r="J1103" s="5">
        <v>1</v>
      </c>
      <c r="K1103" s="5">
        <f t="shared" si="75"/>
        <v>0</v>
      </c>
      <c r="L1103" s="5">
        <f t="shared" si="73"/>
        <v>1</v>
      </c>
      <c r="M1103" s="5">
        <f t="shared" si="74"/>
        <v>0</v>
      </c>
      <c r="N1103" s="56" t="str">
        <f t="shared" si="72"/>
        <v>Central Realty</v>
      </c>
    </row>
    <row r="1104" spans="1:14" ht="13.5" customHeight="1" x14ac:dyDescent="0.2">
      <c r="A1104" t="s">
        <v>566</v>
      </c>
      <c r="B1104" t="s">
        <v>1842</v>
      </c>
      <c r="C1104" t="s">
        <v>574</v>
      </c>
      <c r="D1104" t="s">
        <v>1535</v>
      </c>
      <c r="E1104" t="s">
        <v>2766</v>
      </c>
      <c r="F1104" t="s">
        <v>216</v>
      </c>
      <c r="G1104" s="3">
        <v>43557</v>
      </c>
      <c r="H1104" s="2">
        <v>225500</v>
      </c>
      <c r="I1104" s="12">
        <v>20190416</v>
      </c>
      <c r="J1104" s="5">
        <v>1</v>
      </c>
      <c r="K1104" s="5">
        <f t="shared" si="75"/>
        <v>1</v>
      </c>
      <c r="L1104" s="5">
        <f t="shared" si="73"/>
        <v>0</v>
      </c>
      <c r="M1104" s="5">
        <f t="shared" si="74"/>
        <v>0</v>
      </c>
      <c r="N1104" s="56" t="str">
        <f t="shared" si="72"/>
        <v>Coldwell Banker Apex, REALTORS</v>
      </c>
    </row>
    <row r="1105" spans="1:14" ht="13.5" customHeight="1" x14ac:dyDescent="0.2">
      <c r="A1105" t="s">
        <v>566</v>
      </c>
      <c r="B1105" t="s">
        <v>1842</v>
      </c>
      <c r="C1105" t="s">
        <v>1882</v>
      </c>
      <c r="D1105" t="s">
        <v>1535</v>
      </c>
      <c r="E1105" t="s">
        <v>2181</v>
      </c>
      <c r="F1105" t="s">
        <v>6</v>
      </c>
      <c r="G1105" s="3">
        <v>43483</v>
      </c>
      <c r="H1105" s="2">
        <v>297500</v>
      </c>
      <c r="I1105" s="12">
        <v>20182729</v>
      </c>
      <c r="J1105" s="5">
        <v>1</v>
      </c>
      <c r="K1105" s="5">
        <f t="shared" si="75"/>
        <v>1</v>
      </c>
      <c r="L1105" s="5">
        <f t="shared" si="73"/>
        <v>0</v>
      </c>
      <c r="M1105" s="5">
        <f t="shared" si="74"/>
        <v>0</v>
      </c>
      <c r="N1105" s="56" t="str">
        <f>IF(B1105="",#REF!,B1105)</f>
        <v>Coldwell Banker Apex, REALTORS</v>
      </c>
    </row>
    <row r="1106" spans="1:14" ht="13.5" customHeight="1" x14ac:dyDescent="0.2">
      <c r="A1106" t="s">
        <v>566</v>
      </c>
      <c r="B1106" t="s">
        <v>1842</v>
      </c>
      <c r="C1106" t="s">
        <v>326</v>
      </c>
      <c r="D1106" t="s">
        <v>1844</v>
      </c>
      <c r="E1106" t="s">
        <v>3008</v>
      </c>
      <c r="F1106" t="s">
        <v>6</v>
      </c>
      <c r="G1106" s="3">
        <v>43585</v>
      </c>
      <c r="H1106" s="2">
        <v>185000</v>
      </c>
      <c r="I1106" s="12">
        <v>20190864</v>
      </c>
      <c r="J1106" s="5">
        <v>1</v>
      </c>
      <c r="K1106" s="5">
        <f t="shared" si="75"/>
        <v>1</v>
      </c>
      <c r="L1106" s="5">
        <f t="shared" si="73"/>
        <v>0</v>
      </c>
      <c r="M1106" s="5">
        <f t="shared" si="74"/>
        <v>0</v>
      </c>
      <c r="N1106" s="56" t="str">
        <f t="shared" si="72"/>
        <v>Coldwell Banker Apex, REALTORS</v>
      </c>
    </row>
    <row r="1107" spans="1:14" ht="13.5" customHeight="1" x14ac:dyDescent="0.2">
      <c r="A1107" t="s">
        <v>566</v>
      </c>
      <c r="B1107" t="s">
        <v>1842</v>
      </c>
      <c r="C1107" t="s">
        <v>566</v>
      </c>
      <c r="D1107" t="s">
        <v>1842</v>
      </c>
      <c r="E1107" t="s">
        <v>2817</v>
      </c>
      <c r="F1107" t="s">
        <v>123</v>
      </c>
      <c r="G1107" s="3">
        <v>43563</v>
      </c>
      <c r="H1107" s="2">
        <v>155000</v>
      </c>
      <c r="I1107" s="12">
        <v>20190482</v>
      </c>
      <c r="J1107" s="5">
        <v>1</v>
      </c>
      <c r="K1107" s="5">
        <f t="shared" si="75"/>
        <v>1</v>
      </c>
      <c r="L1107" s="5">
        <f t="shared" si="73"/>
        <v>1</v>
      </c>
      <c r="M1107" s="5">
        <f t="shared" si="74"/>
        <v>1</v>
      </c>
      <c r="N1107" s="56" t="str">
        <f t="shared" si="72"/>
        <v>Coldwell Banker Apex, REALTORS</v>
      </c>
    </row>
    <row r="1108" spans="1:14" ht="13.5" customHeight="1" x14ac:dyDescent="0.2">
      <c r="A1108" t="s">
        <v>566</v>
      </c>
      <c r="B1108" t="s">
        <v>1842</v>
      </c>
      <c r="C1108" t="s">
        <v>983</v>
      </c>
      <c r="D1108" t="s">
        <v>1535</v>
      </c>
      <c r="E1108" t="s">
        <v>3271</v>
      </c>
      <c r="F1108" t="s">
        <v>6</v>
      </c>
      <c r="G1108" s="3">
        <v>43609</v>
      </c>
      <c r="H1108" s="2">
        <v>235500</v>
      </c>
      <c r="I1108" s="12">
        <v>20190820</v>
      </c>
      <c r="J1108" s="5">
        <v>1</v>
      </c>
      <c r="K1108" s="5">
        <f t="shared" si="75"/>
        <v>1</v>
      </c>
      <c r="L1108" s="5">
        <f t="shared" si="73"/>
        <v>0</v>
      </c>
      <c r="M1108" s="5">
        <f t="shared" si="74"/>
        <v>0</v>
      </c>
      <c r="N1108" s="56" t="str">
        <f t="shared" si="72"/>
        <v>Coldwell Banker Apex, REALTORS</v>
      </c>
    </row>
    <row r="1109" spans="1:14" ht="13.5" customHeight="1" x14ac:dyDescent="0.2">
      <c r="A1109" t="s">
        <v>566</v>
      </c>
      <c r="B1109" t="s">
        <v>1842</v>
      </c>
      <c r="C1109" t="s">
        <v>1925</v>
      </c>
      <c r="D1109" t="s">
        <v>1840</v>
      </c>
      <c r="E1109" t="s">
        <v>2864</v>
      </c>
      <c r="F1109" t="s">
        <v>1249</v>
      </c>
      <c r="G1109" s="3">
        <v>43567</v>
      </c>
      <c r="H1109" s="2">
        <v>303000</v>
      </c>
      <c r="I1109" s="12">
        <v>20190614</v>
      </c>
      <c r="J1109" s="5">
        <v>1</v>
      </c>
      <c r="K1109" s="5">
        <f t="shared" si="75"/>
        <v>1</v>
      </c>
      <c r="L1109" s="5">
        <f t="shared" si="73"/>
        <v>0</v>
      </c>
      <c r="M1109" s="5">
        <f t="shared" si="74"/>
        <v>0</v>
      </c>
      <c r="N1109" s="56" t="str">
        <f>IF(B1109="",#REF!,B1109)</f>
        <v>Coldwell Banker Apex, REALTORS</v>
      </c>
    </row>
    <row r="1110" spans="1:14" ht="13.5" customHeight="1" x14ac:dyDescent="0.2">
      <c r="A1110" t="s">
        <v>566</v>
      </c>
      <c r="B1110" t="s">
        <v>1842</v>
      </c>
      <c r="C1110" t="s">
        <v>25</v>
      </c>
      <c r="D1110" t="s">
        <v>1840</v>
      </c>
      <c r="E1110" t="s">
        <v>2286</v>
      </c>
      <c r="F1110" t="s">
        <v>1126</v>
      </c>
      <c r="G1110" s="3">
        <v>43602</v>
      </c>
      <c r="H1110" s="2">
        <v>356000</v>
      </c>
      <c r="I1110" s="12">
        <v>20190898</v>
      </c>
      <c r="J1110" s="5">
        <v>1</v>
      </c>
      <c r="K1110" s="5">
        <f t="shared" si="75"/>
        <v>1</v>
      </c>
      <c r="L1110" s="5">
        <f t="shared" si="73"/>
        <v>0</v>
      </c>
      <c r="M1110" s="5">
        <f t="shared" si="74"/>
        <v>0</v>
      </c>
      <c r="N1110" s="56" t="str">
        <f>IF(B1110="",#REF!,B1110)</f>
        <v>Coldwell Banker Apex, REALTORS</v>
      </c>
    </row>
    <row r="1111" spans="1:14" ht="13.5" customHeight="1" x14ac:dyDescent="0.2">
      <c r="A1111" t="s">
        <v>2161</v>
      </c>
      <c r="B1111" t="s">
        <v>303</v>
      </c>
      <c r="C1111" t="s">
        <v>19</v>
      </c>
      <c r="D1111" t="s">
        <v>1842</v>
      </c>
      <c r="E1111" t="s">
        <v>2162</v>
      </c>
      <c r="F1111" t="s">
        <v>425</v>
      </c>
      <c r="G1111" s="3">
        <v>43480</v>
      </c>
      <c r="H1111" s="2">
        <v>468000</v>
      </c>
      <c r="I1111" s="12">
        <v>20182899</v>
      </c>
      <c r="J1111" s="5">
        <v>1</v>
      </c>
      <c r="K1111" s="5">
        <f t="shared" si="75"/>
        <v>1</v>
      </c>
      <c r="L1111" s="5">
        <f t="shared" si="73"/>
        <v>0</v>
      </c>
      <c r="M1111" s="5">
        <f t="shared" si="74"/>
        <v>0</v>
      </c>
      <c r="N1111" s="56" t="str">
        <f t="shared" si="72"/>
        <v>AG Real Estate &amp; Associates</v>
      </c>
    </row>
    <row r="1112" spans="1:14" ht="13.5" customHeight="1" x14ac:dyDescent="0.2">
      <c r="A1112" t="s">
        <v>1920</v>
      </c>
      <c r="B1112" t="s">
        <v>1921</v>
      </c>
      <c r="C1112" t="s">
        <v>150</v>
      </c>
      <c r="D1112" t="s">
        <v>769</v>
      </c>
      <c r="E1112" t="s">
        <v>3141</v>
      </c>
      <c r="F1112" t="s">
        <v>1249</v>
      </c>
      <c r="G1112" s="3">
        <v>43595</v>
      </c>
      <c r="H1112" s="2">
        <v>594750</v>
      </c>
      <c r="I1112" s="12">
        <v>20190755</v>
      </c>
      <c r="J1112" s="5">
        <v>1</v>
      </c>
      <c r="K1112" s="5">
        <f t="shared" si="75"/>
        <v>1</v>
      </c>
      <c r="L1112" s="5">
        <f t="shared" si="73"/>
        <v>0</v>
      </c>
      <c r="M1112" s="5">
        <f t="shared" si="74"/>
        <v>0</v>
      </c>
      <c r="N1112" s="56" t="str">
        <f t="shared" si="72"/>
        <v>Rydell Real Estate</v>
      </c>
    </row>
    <row r="1113" spans="1:14" ht="13.5" customHeight="1" x14ac:dyDescent="0.2">
      <c r="A1113" t="s">
        <v>2401</v>
      </c>
      <c r="B1113" t="s">
        <v>1099</v>
      </c>
      <c r="C1113" t="s">
        <v>1068</v>
      </c>
      <c r="D1113" t="s">
        <v>1535</v>
      </c>
      <c r="E1113" t="s">
        <v>2402</v>
      </c>
      <c r="F1113" t="s">
        <v>11</v>
      </c>
      <c r="G1113" s="3">
        <v>43517</v>
      </c>
      <c r="H1113" s="2">
        <v>160000</v>
      </c>
      <c r="I1113" s="12" t="s">
        <v>838</v>
      </c>
      <c r="J1113" s="5">
        <v>1</v>
      </c>
      <c r="K1113" s="5">
        <f t="shared" si="75"/>
        <v>0</v>
      </c>
      <c r="L1113" s="5">
        <f t="shared" si="73"/>
        <v>0</v>
      </c>
      <c r="M1113" s="5">
        <f t="shared" si="74"/>
        <v>0</v>
      </c>
      <c r="N1113" s="56" t="str">
        <f t="shared" si="72"/>
        <v>Keller Williams Realty - Waco</v>
      </c>
    </row>
    <row r="1114" spans="1:14" ht="13.5" customHeight="1" x14ac:dyDescent="0.2">
      <c r="A1114" t="s">
        <v>974</v>
      </c>
      <c r="B1114" t="s">
        <v>2968</v>
      </c>
      <c r="C1114" t="s">
        <v>2954</v>
      </c>
      <c r="D1114" t="s">
        <v>1842</v>
      </c>
      <c r="E1114" t="s">
        <v>2969</v>
      </c>
      <c r="F1114" t="s">
        <v>6</v>
      </c>
      <c r="G1114" s="3">
        <v>43581</v>
      </c>
      <c r="H1114" s="2">
        <v>133000</v>
      </c>
      <c r="I1114" s="12" t="s">
        <v>838</v>
      </c>
      <c r="J1114" s="5">
        <v>1</v>
      </c>
      <c r="K1114" s="5">
        <f t="shared" si="75"/>
        <v>0</v>
      </c>
      <c r="L1114" s="5">
        <f t="shared" si="73"/>
        <v>0</v>
      </c>
      <c r="M1114" s="5">
        <f t="shared" si="74"/>
        <v>0</v>
      </c>
      <c r="N1114" s="56" t="str">
        <f>IF(B1114="",#REF!,B1114)</f>
        <v>Texas Star Home &amp; Ranch Realty</v>
      </c>
    </row>
    <row r="1115" spans="1:14" ht="13.5" customHeight="1" x14ac:dyDescent="0.2">
      <c r="A1115" t="s">
        <v>1451</v>
      </c>
      <c r="B1115" t="s">
        <v>1915</v>
      </c>
      <c r="C1115" t="s">
        <v>1855</v>
      </c>
      <c r="D1115" t="s">
        <v>1854</v>
      </c>
      <c r="E1115" t="s">
        <v>2619</v>
      </c>
      <c r="F1115" t="s">
        <v>301</v>
      </c>
      <c r="G1115" s="3">
        <v>43539</v>
      </c>
      <c r="H1115" s="2">
        <v>79350</v>
      </c>
      <c r="I1115" s="12" t="s">
        <v>838</v>
      </c>
      <c r="J1115" s="5">
        <v>1</v>
      </c>
      <c r="K1115" s="5">
        <f t="shared" si="75"/>
        <v>0</v>
      </c>
      <c r="L1115" s="5">
        <f t="shared" si="73"/>
        <v>0</v>
      </c>
      <c r="M1115" s="5">
        <f t="shared" si="74"/>
        <v>0</v>
      </c>
      <c r="N1115" s="56" t="str">
        <f>IF(B1115="",#REF!,B1115)</f>
        <v>Amazing Realty LLC</v>
      </c>
    </row>
    <row r="1116" spans="1:14" ht="13.5" customHeight="1" x14ac:dyDescent="0.2">
      <c r="A1116" t="s">
        <v>1451</v>
      </c>
      <c r="B1116" t="s">
        <v>1915</v>
      </c>
      <c r="C1116" t="s">
        <v>1888</v>
      </c>
      <c r="D1116" t="s">
        <v>1840</v>
      </c>
      <c r="E1116" t="s">
        <v>2491</v>
      </c>
      <c r="F1116" t="s">
        <v>123</v>
      </c>
      <c r="G1116" s="3">
        <v>43525</v>
      </c>
      <c r="H1116" s="2">
        <v>189900</v>
      </c>
      <c r="I1116" s="12" t="s">
        <v>838</v>
      </c>
      <c r="J1116" s="5">
        <v>1</v>
      </c>
      <c r="K1116" s="5">
        <f t="shared" si="75"/>
        <v>0</v>
      </c>
      <c r="L1116" s="5">
        <f t="shared" si="73"/>
        <v>0</v>
      </c>
      <c r="M1116" s="5">
        <f t="shared" si="74"/>
        <v>0</v>
      </c>
      <c r="N1116" s="56" t="str">
        <f>IF(B1116="",#REF!,B1116)</f>
        <v>Amazing Realty LLC</v>
      </c>
    </row>
    <row r="1117" spans="1:14" ht="13.5" customHeight="1" x14ac:dyDescent="0.2">
      <c r="A1117" t="s">
        <v>1451</v>
      </c>
      <c r="B1117" t="s">
        <v>1915</v>
      </c>
      <c r="C1117" t="s">
        <v>1451</v>
      </c>
      <c r="D1117" t="s">
        <v>1915</v>
      </c>
      <c r="E1117" t="s">
        <v>2211</v>
      </c>
      <c r="F1117" t="s">
        <v>8</v>
      </c>
      <c r="G1117" s="3">
        <v>43489</v>
      </c>
      <c r="H1117" s="2">
        <v>176900</v>
      </c>
      <c r="I1117" s="12" t="s">
        <v>838</v>
      </c>
      <c r="J1117" s="5">
        <v>1</v>
      </c>
      <c r="K1117" s="5">
        <f t="shared" si="75"/>
        <v>0</v>
      </c>
      <c r="L1117" s="5">
        <f t="shared" si="73"/>
        <v>1</v>
      </c>
      <c r="M1117" s="5">
        <f t="shared" si="74"/>
        <v>0</v>
      </c>
      <c r="N1117" s="56" t="str">
        <f t="shared" si="72"/>
        <v>Amazing Realty LLC</v>
      </c>
    </row>
    <row r="1118" spans="1:14" ht="13.5" customHeight="1" x14ac:dyDescent="0.2">
      <c r="A1118" t="s">
        <v>1451</v>
      </c>
      <c r="B1118" t="s">
        <v>1915</v>
      </c>
      <c r="C1118" t="s">
        <v>1451</v>
      </c>
      <c r="D1118" t="s">
        <v>1915</v>
      </c>
      <c r="E1118" t="s">
        <v>2488</v>
      </c>
      <c r="F1118" t="s">
        <v>123</v>
      </c>
      <c r="G1118" s="3">
        <v>43525</v>
      </c>
      <c r="H1118" s="2">
        <v>150000</v>
      </c>
      <c r="I1118" s="12" t="s">
        <v>838</v>
      </c>
      <c r="J1118" s="5">
        <v>1</v>
      </c>
      <c r="K1118" s="5">
        <f t="shared" si="75"/>
        <v>0</v>
      </c>
      <c r="L1118" s="5">
        <f t="shared" si="73"/>
        <v>1</v>
      </c>
      <c r="M1118" s="5">
        <f t="shared" si="74"/>
        <v>0</v>
      </c>
      <c r="N1118" s="56" t="str">
        <f t="shared" si="72"/>
        <v>Amazing Realty LLC</v>
      </c>
    </row>
    <row r="1119" spans="1:14" ht="13.5" customHeight="1" x14ac:dyDescent="0.2">
      <c r="A1119" t="s">
        <v>727</v>
      </c>
      <c r="B1119" t="s">
        <v>728</v>
      </c>
      <c r="C1119" t="s">
        <v>727</v>
      </c>
      <c r="D1119" t="s">
        <v>728</v>
      </c>
      <c r="E1119" t="s">
        <v>2711</v>
      </c>
      <c r="F1119" t="s">
        <v>70</v>
      </c>
      <c r="G1119" s="3">
        <v>43551</v>
      </c>
      <c r="H1119" s="2">
        <v>52500</v>
      </c>
      <c r="I1119" s="12" t="s">
        <v>838</v>
      </c>
      <c r="J1119" s="5">
        <v>1</v>
      </c>
      <c r="K1119" s="5">
        <f t="shared" si="75"/>
        <v>0</v>
      </c>
      <c r="L1119" s="5">
        <f t="shared" si="73"/>
        <v>1</v>
      </c>
      <c r="M1119" s="5">
        <f t="shared" si="74"/>
        <v>0</v>
      </c>
      <c r="N1119" s="56" t="str">
        <f>IF(B1119="",#REF!,B1119)</f>
        <v>Real Time Investments, LLC</v>
      </c>
    </row>
    <row r="1120" spans="1:14" ht="13.5" customHeight="1" x14ac:dyDescent="0.2">
      <c r="A1120" t="s">
        <v>1905</v>
      </c>
      <c r="B1120" t="s">
        <v>1258</v>
      </c>
      <c r="C1120" t="s">
        <v>1222</v>
      </c>
      <c r="D1120" t="s">
        <v>1099</v>
      </c>
      <c r="E1120" t="s">
        <v>2853</v>
      </c>
      <c r="F1120" t="s">
        <v>6</v>
      </c>
      <c r="G1120" s="3">
        <v>43567</v>
      </c>
      <c r="H1120" s="2">
        <v>60000</v>
      </c>
      <c r="I1120" s="12" t="s">
        <v>838</v>
      </c>
      <c r="J1120" s="5">
        <v>1</v>
      </c>
      <c r="K1120" s="5">
        <f t="shared" si="75"/>
        <v>0</v>
      </c>
      <c r="L1120" s="5">
        <f t="shared" si="73"/>
        <v>0</v>
      </c>
      <c r="M1120" s="5">
        <f t="shared" si="74"/>
        <v>0</v>
      </c>
      <c r="N1120" s="56" t="str">
        <f t="shared" si="72"/>
        <v>Re/Max Centex, REALTORS</v>
      </c>
    </row>
    <row r="1121" spans="1:14" ht="13.5" customHeight="1" x14ac:dyDescent="0.2">
      <c r="A1121" t="s">
        <v>1905</v>
      </c>
      <c r="B1121" t="s">
        <v>1258</v>
      </c>
      <c r="C1121" t="s">
        <v>1705</v>
      </c>
      <c r="D1121" t="s">
        <v>125</v>
      </c>
      <c r="E1121" t="s">
        <v>2164</v>
      </c>
      <c r="F1121" t="s">
        <v>6</v>
      </c>
      <c r="G1121" s="3">
        <v>43480</v>
      </c>
      <c r="H1121" s="2">
        <v>27000</v>
      </c>
      <c r="I1121" s="12" t="s">
        <v>838</v>
      </c>
      <c r="J1121" s="5">
        <v>1</v>
      </c>
      <c r="K1121" s="5">
        <f t="shared" si="75"/>
        <v>0</v>
      </c>
      <c r="L1121" s="5">
        <f t="shared" si="73"/>
        <v>0</v>
      </c>
      <c r="M1121" s="5">
        <f t="shared" si="74"/>
        <v>0</v>
      </c>
      <c r="N1121" s="56" t="str">
        <f t="shared" si="72"/>
        <v>Re/Max Centex, REALTORS</v>
      </c>
    </row>
    <row r="1122" spans="1:14" ht="13.5" customHeight="1" x14ac:dyDescent="0.2">
      <c r="A1122" t="s">
        <v>1905</v>
      </c>
      <c r="B1122" t="s">
        <v>1258</v>
      </c>
      <c r="C1122" t="s">
        <v>1905</v>
      </c>
      <c r="D1122" t="s">
        <v>1258</v>
      </c>
      <c r="E1122" t="s">
        <v>2106</v>
      </c>
      <c r="F1122" t="s">
        <v>6</v>
      </c>
      <c r="G1122" s="3">
        <v>43469</v>
      </c>
      <c r="H1122" s="2">
        <v>51500</v>
      </c>
      <c r="I1122" s="12">
        <v>20182596</v>
      </c>
      <c r="J1122" s="5">
        <v>1</v>
      </c>
      <c r="K1122" s="5">
        <f t="shared" si="75"/>
        <v>1</v>
      </c>
      <c r="L1122" s="5">
        <f t="shared" si="73"/>
        <v>1</v>
      </c>
      <c r="M1122" s="5">
        <f t="shared" si="74"/>
        <v>1</v>
      </c>
      <c r="N1122" s="56" t="str">
        <f t="shared" si="72"/>
        <v>Re/Max Centex, REALTORS</v>
      </c>
    </row>
    <row r="1123" spans="1:14" ht="13.5" customHeight="1" x14ac:dyDescent="0.2">
      <c r="A1123" t="s">
        <v>243</v>
      </c>
      <c r="B1123" t="s">
        <v>1036</v>
      </c>
      <c r="C1123" t="s">
        <v>719</v>
      </c>
      <c r="D1123" t="s">
        <v>1036</v>
      </c>
      <c r="E1123" t="s">
        <v>3200</v>
      </c>
      <c r="F1123" t="s">
        <v>6</v>
      </c>
      <c r="G1123" s="3">
        <v>43602</v>
      </c>
      <c r="H1123" s="2">
        <v>187500</v>
      </c>
      <c r="I1123" s="12" t="s">
        <v>838</v>
      </c>
      <c r="J1123" s="5">
        <v>1</v>
      </c>
      <c r="K1123" s="5">
        <f t="shared" si="75"/>
        <v>0</v>
      </c>
      <c r="L1123" s="5">
        <f t="shared" si="73"/>
        <v>0</v>
      </c>
      <c r="M1123" s="5">
        <f t="shared" si="74"/>
        <v>0</v>
      </c>
      <c r="N1123" s="56" t="str">
        <f>IF(B1123="",#REF!,B1123)</f>
        <v>Bentwood Realty</v>
      </c>
    </row>
    <row r="1124" spans="1:14" ht="13.5" customHeight="1" x14ac:dyDescent="0.2">
      <c r="A1124" t="s">
        <v>243</v>
      </c>
      <c r="B1124" t="s">
        <v>1036</v>
      </c>
      <c r="C1124" t="s">
        <v>309</v>
      </c>
      <c r="D1124" t="s">
        <v>1840</v>
      </c>
      <c r="E1124" t="s">
        <v>2249</v>
      </c>
      <c r="F1124" t="s">
        <v>6</v>
      </c>
      <c r="G1124" s="3">
        <v>43496</v>
      </c>
      <c r="H1124" s="2">
        <v>62500</v>
      </c>
      <c r="I1124" s="12" t="s">
        <v>838</v>
      </c>
      <c r="J1124" s="5">
        <v>1</v>
      </c>
      <c r="K1124" s="5">
        <f t="shared" si="75"/>
        <v>0</v>
      </c>
      <c r="L1124" s="5">
        <f t="shared" si="73"/>
        <v>0</v>
      </c>
      <c r="M1124" s="5">
        <f t="shared" si="74"/>
        <v>0</v>
      </c>
      <c r="N1124" s="56" t="str">
        <f>IF(B1124="",#REF!,B1124)</f>
        <v>Bentwood Realty</v>
      </c>
    </row>
    <row r="1125" spans="1:14" ht="13.5" customHeight="1" x14ac:dyDescent="0.2">
      <c r="A1125" t="s">
        <v>799</v>
      </c>
      <c r="B1125" t="s">
        <v>1858</v>
      </c>
      <c r="C1125" t="s">
        <v>1269</v>
      </c>
      <c r="D1125" t="s">
        <v>1535</v>
      </c>
      <c r="E1125" t="s">
        <v>2519</v>
      </c>
      <c r="F1125" t="s">
        <v>1249</v>
      </c>
      <c r="G1125" s="3">
        <v>43529</v>
      </c>
      <c r="H1125" s="2">
        <v>180500</v>
      </c>
      <c r="I1125" s="12" t="s">
        <v>838</v>
      </c>
      <c r="J1125" s="5">
        <v>1</v>
      </c>
      <c r="K1125" s="5">
        <f t="shared" si="75"/>
        <v>0</v>
      </c>
      <c r="L1125" s="5">
        <f t="shared" si="73"/>
        <v>0</v>
      </c>
      <c r="M1125" s="5">
        <f t="shared" si="74"/>
        <v>0</v>
      </c>
      <c r="N1125" s="56" t="str">
        <f t="shared" si="72"/>
        <v>Better Homes and Gardens</v>
      </c>
    </row>
    <row r="1126" spans="1:14" ht="13.5" customHeight="1" x14ac:dyDescent="0.2">
      <c r="A1126" t="s">
        <v>799</v>
      </c>
      <c r="B1126" t="s">
        <v>1858</v>
      </c>
      <c r="C1126" t="s">
        <v>1216</v>
      </c>
      <c r="D1126" t="s">
        <v>1845</v>
      </c>
      <c r="E1126" t="s">
        <v>1846</v>
      </c>
      <c r="F1126" t="s">
        <v>6</v>
      </c>
      <c r="G1126" s="3">
        <v>43609</v>
      </c>
      <c r="H1126" s="2">
        <v>299000</v>
      </c>
      <c r="I1126" s="12" t="s">
        <v>838</v>
      </c>
      <c r="J1126" s="5">
        <v>1</v>
      </c>
      <c r="K1126" s="5">
        <f t="shared" si="75"/>
        <v>0</v>
      </c>
      <c r="L1126" s="5">
        <f t="shared" si="73"/>
        <v>0</v>
      </c>
      <c r="M1126" s="5">
        <f t="shared" si="74"/>
        <v>0</v>
      </c>
      <c r="N1126" s="56" t="str">
        <f t="shared" si="72"/>
        <v>Better Homes and Gardens</v>
      </c>
    </row>
    <row r="1127" spans="1:14" ht="13.5" customHeight="1" x14ac:dyDescent="0.2">
      <c r="A1127" t="s">
        <v>799</v>
      </c>
      <c r="B1127" t="s">
        <v>1858</v>
      </c>
      <c r="C1127" t="s">
        <v>1557</v>
      </c>
      <c r="D1127" t="s">
        <v>5</v>
      </c>
      <c r="E1127" t="s">
        <v>2333</v>
      </c>
      <c r="F1127" t="s">
        <v>425</v>
      </c>
      <c r="G1127" s="3">
        <v>43504</v>
      </c>
      <c r="H1127" s="2">
        <v>561900</v>
      </c>
      <c r="I1127" s="12" t="s">
        <v>838</v>
      </c>
      <c r="J1127" s="5">
        <v>1</v>
      </c>
      <c r="K1127" s="5">
        <f t="shared" si="75"/>
        <v>0</v>
      </c>
      <c r="L1127" s="5">
        <f t="shared" si="73"/>
        <v>0</v>
      </c>
      <c r="M1127" s="5">
        <f t="shared" si="74"/>
        <v>0</v>
      </c>
      <c r="N1127" s="56" t="str">
        <f>IF(B1127="",#REF!,B1127)</f>
        <v>Better Homes and Gardens</v>
      </c>
    </row>
    <row r="1128" spans="1:14" ht="13.5" customHeight="1" x14ac:dyDescent="0.2">
      <c r="A1128" t="s">
        <v>799</v>
      </c>
      <c r="B1128" t="s">
        <v>1858</v>
      </c>
      <c r="C1128" t="s">
        <v>799</v>
      </c>
      <c r="D1128" t="s">
        <v>1858</v>
      </c>
      <c r="E1128" t="s">
        <v>3131</v>
      </c>
      <c r="F1128" t="s">
        <v>11</v>
      </c>
      <c r="G1128" s="3">
        <v>43595</v>
      </c>
      <c r="H1128" s="2">
        <v>215000</v>
      </c>
      <c r="I1128" s="12" t="s">
        <v>838</v>
      </c>
      <c r="J1128" s="5">
        <v>1</v>
      </c>
      <c r="K1128" s="5">
        <f t="shared" si="75"/>
        <v>0</v>
      </c>
      <c r="L1128" s="5">
        <f t="shared" si="73"/>
        <v>1</v>
      </c>
      <c r="M1128" s="5">
        <f t="shared" si="74"/>
        <v>0</v>
      </c>
      <c r="N1128" s="56" t="str">
        <f t="shared" si="72"/>
        <v>Better Homes and Gardens</v>
      </c>
    </row>
    <row r="1129" spans="1:14" ht="13.5" customHeight="1" x14ac:dyDescent="0.2">
      <c r="A1129" t="s">
        <v>1881</v>
      </c>
      <c r="B1129" t="s">
        <v>1840</v>
      </c>
      <c r="C1129" t="s">
        <v>13</v>
      </c>
      <c r="D1129" t="s">
        <v>1840</v>
      </c>
      <c r="E1129" t="s">
        <v>3158</v>
      </c>
      <c r="F1129" t="s">
        <v>1249</v>
      </c>
      <c r="G1129" s="3">
        <v>43598</v>
      </c>
      <c r="H1129" s="2">
        <v>352500</v>
      </c>
      <c r="I1129" s="12">
        <v>20190609</v>
      </c>
      <c r="J1129" s="5">
        <v>1</v>
      </c>
      <c r="K1129" s="5">
        <f t="shared" si="75"/>
        <v>1</v>
      </c>
      <c r="L1129" s="5">
        <f t="shared" si="73"/>
        <v>0</v>
      </c>
      <c r="M1129" s="5">
        <f t="shared" si="74"/>
        <v>0</v>
      </c>
      <c r="N1129" s="56" t="str">
        <f>IF(B1129="",#REF!,B1129)</f>
        <v>Kelly, Realtors</v>
      </c>
    </row>
    <row r="1130" spans="1:14" ht="13.5" customHeight="1" x14ac:dyDescent="0.2">
      <c r="A1130" t="s">
        <v>1881</v>
      </c>
      <c r="B1130" t="s">
        <v>1840</v>
      </c>
      <c r="C1130" t="s">
        <v>849</v>
      </c>
      <c r="D1130" t="s">
        <v>1854</v>
      </c>
      <c r="E1130" t="s">
        <v>2767</v>
      </c>
      <c r="F1130" t="s">
        <v>6</v>
      </c>
      <c r="G1130" s="3">
        <v>43557</v>
      </c>
      <c r="H1130" s="2">
        <v>185000</v>
      </c>
      <c r="I1130" s="12" t="s">
        <v>838</v>
      </c>
      <c r="J1130" s="5">
        <v>1</v>
      </c>
      <c r="K1130" s="5">
        <f t="shared" si="75"/>
        <v>0</v>
      </c>
      <c r="L1130" s="5">
        <f t="shared" si="73"/>
        <v>0</v>
      </c>
      <c r="M1130" s="5">
        <f t="shared" si="74"/>
        <v>0</v>
      </c>
      <c r="N1130" s="56" t="str">
        <f>IF(B1130="",#REF!,B1130)</f>
        <v>Kelly, Realtors</v>
      </c>
    </row>
    <row r="1131" spans="1:14" ht="13.5" customHeight="1" x14ac:dyDescent="0.2">
      <c r="A1131" t="s">
        <v>1449</v>
      </c>
      <c r="B1131" t="s">
        <v>1099</v>
      </c>
      <c r="C1131" t="s">
        <v>1848</v>
      </c>
      <c r="D1131" t="s">
        <v>1036</v>
      </c>
      <c r="E1131" t="s">
        <v>2980</v>
      </c>
      <c r="F1131" t="s">
        <v>425</v>
      </c>
      <c r="G1131" s="3">
        <v>43581</v>
      </c>
      <c r="H1131" s="2">
        <v>127900</v>
      </c>
      <c r="I1131" s="12" t="s">
        <v>838</v>
      </c>
      <c r="J1131" s="5">
        <v>1</v>
      </c>
      <c r="K1131" s="5">
        <f t="shared" si="75"/>
        <v>0</v>
      </c>
      <c r="L1131" s="5">
        <f t="shared" si="73"/>
        <v>0</v>
      </c>
      <c r="M1131" s="5">
        <f t="shared" si="74"/>
        <v>0</v>
      </c>
      <c r="N1131" s="56" t="str">
        <f t="shared" si="72"/>
        <v>Keller Williams Realty - Waco</v>
      </c>
    </row>
    <row r="1132" spans="1:14" ht="13.5" customHeight="1" x14ac:dyDescent="0.2">
      <c r="A1132" t="s">
        <v>1449</v>
      </c>
      <c r="B1132" t="s">
        <v>1099</v>
      </c>
      <c r="C1132" t="s">
        <v>186</v>
      </c>
      <c r="D1132" t="s">
        <v>1842</v>
      </c>
      <c r="E1132" t="s">
        <v>2459</v>
      </c>
      <c r="F1132" t="s">
        <v>6</v>
      </c>
      <c r="G1132" s="3">
        <v>43524</v>
      </c>
      <c r="H1132" s="2">
        <v>177000</v>
      </c>
      <c r="I1132" s="12" t="s">
        <v>838</v>
      </c>
      <c r="J1132" s="5">
        <v>1</v>
      </c>
      <c r="K1132" s="5">
        <f t="shared" si="75"/>
        <v>0</v>
      </c>
      <c r="L1132" s="5">
        <f t="shared" si="73"/>
        <v>0</v>
      </c>
      <c r="M1132" s="5">
        <f t="shared" si="74"/>
        <v>0</v>
      </c>
      <c r="N1132" s="56" t="str">
        <f t="shared" si="72"/>
        <v>Keller Williams Realty - Waco</v>
      </c>
    </row>
    <row r="1133" spans="1:14" ht="13.5" customHeight="1" x14ac:dyDescent="0.2">
      <c r="A1133" t="s">
        <v>1884</v>
      </c>
      <c r="B1133" t="s">
        <v>1842</v>
      </c>
      <c r="C1133" t="s">
        <v>719</v>
      </c>
      <c r="D1133" t="s">
        <v>1036</v>
      </c>
      <c r="E1133" t="s">
        <v>2457</v>
      </c>
      <c r="F1133" t="s">
        <v>6</v>
      </c>
      <c r="G1133" s="3">
        <v>43524</v>
      </c>
      <c r="H1133" s="2">
        <v>96000</v>
      </c>
      <c r="I1133" s="12" t="s">
        <v>838</v>
      </c>
      <c r="J1133" s="5">
        <v>1</v>
      </c>
      <c r="K1133" s="5">
        <f t="shared" si="75"/>
        <v>0</v>
      </c>
      <c r="L1133" s="5">
        <f t="shared" si="73"/>
        <v>0</v>
      </c>
      <c r="M1133" s="5">
        <f t="shared" si="74"/>
        <v>0</v>
      </c>
      <c r="N1133" s="56" t="str">
        <f>IF(B1133="",#REF!,B1133)</f>
        <v>Coldwell Banker Apex, REALTORS</v>
      </c>
    </row>
    <row r="1134" spans="1:14" ht="13.5" customHeight="1" x14ac:dyDescent="0.2">
      <c r="A1134" t="s">
        <v>1884</v>
      </c>
      <c r="B1134" t="s">
        <v>1842</v>
      </c>
      <c r="C1134" t="s">
        <v>1855</v>
      </c>
      <c r="D1134" t="s">
        <v>1854</v>
      </c>
      <c r="E1134" t="s">
        <v>3322</v>
      </c>
      <c r="F1134" t="s">
        <v>6</v>
      </c>
      <c r="G1134" s="3">
        <v>43615</v>
      </c>
      <c r="H1134" s="2">
        <v>85000</v>
      </c>
      <c r="I1134" s="12" t="s">
        <v>838</v>
      </c>
      <c r="J1134" s="5">
        <v>1</v>
      </c>
      <c r="K1134" s="5">
        <f t="shared" si="75"/>
        <v>0</v>
      </c>
      <c r="L1134" s="5">
        <f t="shared" si="73"/>
        <v>0</v>
      </c>
      <c r="M1134" s="5">
        <f t="shared" si="74"/>
        <v>0</v>
      </c>
      <c r="N1134" s="56" t="str">
        <f>IF(B1134="",#REF!,B1134)</f>
        <v>Coldwell Banker Apex, REALTORS</v>
      </c>
    </row>
    <row r="1135" spans="1:14" ht="13.5" customHeight="1" x14ac:dyDescent="0.2">
      <c r="A1135" t="s">
        <v>1884</v>
      </c>
      <c r="B1135" t="s">
        <v>1842</v>
      </c>
      <c r="C1135" t="s">
        <v>1222</v>
      </c>
      <c r="D1135" t="s">
        <v>1099</v>
      </c>
      <c r="E1135" t="s">
        <v>2236</v>
      </c>
      <c r="F1135" t="s">
        <v>6</v>
      </c>
      <c r="G1135" s="3">
        <v>43494</v>
      </c>
      <c r="H1135" s="2">
        <v>128900</v>
      </c>
      <c r="I1135" s="12">
        <v>20182908</v>
      </c>
      <c r="J1135" s="5">
        <v>1</v>
      </c>
      <c r="K1135" s="5">
        <f t="shared" si="75"/>
        <v>1</v>
      </c>
      <c r="L1135" s="5">
        <f t="shared" si="73"/>
        <v>0</v>
      </c>
      <c r="M1135" s="5">
        <f t="shared" si="74"/>
        <v>0</v>
      </c>
      <c r="N1135" s="56" t="str">
        <f t="shared" ref="N1135:N1184" si="76">IF(B1135="",B1134,B1135)</f>
        <v>Coldwell Banker Apex, REALTORS</v>
      </c>
    </row>
    <row r="1136" spans="1:14" ht="13.5" customHeight="1" x14ac:dyDescent="0.2">
      <c r="A1136" t="s">
        <v>1884</v>
      </c>
      <c r="B1136" t="s">
        <v>1842</v>
      </c>
      <c r="C1136" t="s">
        <v>1222</v>
      </c>
      <c r="D1136" t="s">
        <v>1099</v>
      </c>
      <c r="E1136" t="s">
        <v>2704</v>
      </c>
      <c r="F1136" t="s">
        <v>6</v>
      </c>
      <c r="G1136" s="3">
        <v>43550</v>
      </c>
      <c r="H1136" s="2">
        <v>65000</v>
      </c>
      <c r="I1136" s="12" t="s">
        <v>838</v>
      </c>
      <c r="J1136" s="5">
        <v>1</v>
      </c>
      <c r="K1136" s="5">
        <f t="shared" si="75"/>
        <v>0</v>
      </c>
      <c r="L1136" s="5">
        <f t="shared" si="73"/>
        <v>0</v>
      </c>
      <c r="M1136" s="5">
        <f t="shared" si="74"/>
        <v>0</v>
      </c>
      <c r="N1136" s="56" t="str">
        <f t="shared" si="76"/>
        <v>Coldwell Banker Apex, REALTORS</v>
      </c>
    </row>
    <row r="1137" spans="1:14" ht="13.5" customHeight="1" x14ac:dyDescent="0.2">
      <c r="A1137" t="s">
        <v>1884</v>
      </c>
      <c r="B1137" t="s">
        <v>1842</v>
      </c>
      <c r="C1137" t="s">
        <v>1222</v>
      </c>
      <c r="D1137" t="s">
        <v>1099</v>
      </c>
      <c r="E1137" t="s">
        <v>2801</v>
      </c>
      <c r="F1137" t="s">
        <v>6</v>
      </c>
      <c r="G1137" s="3">
        <v>43560</v>
      </c>
      <c r="H1137" s="2">
        <v>65000</v>
      </c>
      <c r="I1137" s="12" t="s">
        <v>838</v>
      </c>
      <c r="J1137" s="5">
        <v>1</v>
      </c>
      <c r="K1137" s="5">
        <f t="shared" si="75"/>
        <v>0</v>
      </c>
      <c r="L1137" s="5">
        <f t="shared" si="73"/>
        <v>0</v>
      </c>
      <c r="M1137" s="5">
        <f t="shared" si="74"/>
        <v>0</v>
      </c>
      <c r="N1137" s="56" t="str">
        <f>IF(B1137="",#REF!,B1137)</f>
        <v>Coldwell Banker Apex, REALTORS</v>
      </c>
    </row>
    <row r="1138" spans="1:14" ht="13.5" customHeight="1" x14ac:dyDescent="0.2">
      <c r="A1138" t="s">
        <v>1884</v>
      </c>
      <c r="B1138" t="s">
        <v>1842</v>
      </c>
      <c r="C1138" t="s">
        <v>290</v>
      </c>
      <c r="D1138" t="s">
        <v>116</v>
      </c>
      <c r="E1138" t="s">
        <v>2699</v>
      </c>
      <c r="F1138" t="s">
        <v>6</v>
      </c>
      <c r="G1138" s="3">
        <v>43549</v>
      </c>
      <c r="H1138" s="2">
        <v>205000</v>
      </c>
      <c r="I1138" s="12" t="s">
        <v>838</v>
      </c>
      <c r="J1138" s="5">
        <v>1</v>
      </c>
      <c r="K1138" s="5">
        <f t="shared" si="75"/>
        <v>0</v>
      </c>
      <c r="L1138" s="5">
        <f t="shared" si="73"/>
        <v>0</v>
      </c>
      <c r="M1138" s="5">
        <f t="shared" si="74"/>
        <v>0</v>
      </c>
      <c r="N1138" s="56" t="str">
        <f t="shared" si="76"/>
        <v>Coldwell Banker Apex, REALTORS</v>
      </c>
    </row>
    <row r="1139" spans="1:14" ht="13.5" customHeight="1" x14ac:dyDescent="0.2">
      <c r="A1139" t="s">
        <v>1884</v>
      </c>
      <c r="B1139" t="s">
        <v>1842</v>
      </c>
      <c r="C1139" t="s">
        <v>320</v>
      </c>
      <c r="D1139" t="s">
        <v>1843</v>
      </c>
      <c r="E1139" t="s">
        <v>3286</v>
      </c>
      <c r="F1139" t="s">
        <v>6</v>
      </c>
      <c r="G1139" s="3">
        <v>43609</v>
      </c>
      <c r="H1139" s="2">
        <v>77707</v>
      </c>
      <c r="I1139" s="12" t="s">
        <v>838</v>
      </c>
      <c r="J1139" s="5">
        <v>1</v>
      </c>
      <c r="K1139" s="5">
        <f t="shared" si="75"/>
        <v>0</v>
      </c>
      <c r="L1139" s="5">
        <f t="shared" si="73"/>
        <v>0</v>
      </c>
      <c r="M1139" s="5">
        <f t="shared" si="74"/>
        <v>0</v>
      </c>
      <c r="N1139" s="56" t="str">
        <f>IF(B1139="",#REF!,B1139)</f>
        <v>Coldwell Banker Apex, REALTORS</v>
      </c>
    </row>
    <row r="1140" spans="1:14" ht="13.5" customHeight="1" x14ac:dyDescent="0.2">
      <c r="A1140" t="s">
        <v>1884</v>
      </c>
      <c r="B1140" t="s">
        <v>1842</v>
      </c>
      <c r="C1140" t="s">
        <v>309</v>
      </c>
      <c r="D1140" t="s">
        <v>1840</v>
      </c>
      <c r="E1140" t="s">
        <v>3212</v>
      </c>
      <c r="F1140" t="s">
        <v>6</v>
      </c>
      <c r="G1140" s="3">
        <v>43605</v>
      </c>
      <c r="H1140" s="2">
        <v>93000</v>
      </c>
      <c r="I1140" s="12" t="s">
        <v>838</v>
      </c>
      <c r="J1140" s="5">
        <v>1</v>
      </c>
      <c r="K1140" s="5">
        <f t="shared" si="75"/>
        <v>0</v>
      </c>
      <c r="L1140" s="5">
        <f t="shared" si="73"/>
        <v>0</v>
      </c>
      <c r="M1140" s="5">
        <f t="shared" si="74"/>
        <v>0</v>
      </c>
      <c r="N1140" s="56" t="str">
        <f t="shared" si="76"/>
        <v>Coldwell Banker Apex, REALTORS</v>
      </c>
    </row>
    <row r="1141" spans="1:14" ht="13.5" customHeight="1" x14ac:dyDescent="0.2">
      <c r="A1141" t="s">
        <v>1884</v>
      </c>
      <c r="B1141" t="s">
        <v>1842</v>
      </c>
      <c r="C1141" t="s">
        <v>1575</v>
      </c>
      <c r="D1141" t="s">
        <v>2148</v>
      </c>
      <c r="E1141" t="s">
        <v>2149</v>
      </c>
      <c r="F1141" t="s">
        <v>6</v>
      </c>
      <c r="G1141" s="3">
        <v>43479</v>
      </c>
      <c r="H1141" s="2">
        <v>55000</v>
      </c>
      <c r="I1141" s="12">
        <v>20190030</v>
      </c>
      <c r="J1141" s="5">
        <v>1</v>
      </c>
      <c r="K1141" s="5">
        <f t="shared" si="75"/>
        <v>1</v>
      </c>
      <c r="L1141" s="5">
        <f t="shared" si="73"/>
        <v>0</v>
      </c>
      <c r="M1141" s="5">
        <f t="shared" si="74"/>
        <v>0</v>
      </c>
      <c r="N1141" s="56" t="str">
        <f t="shared" si="76"/>
        <v>Coldwell Banker Apex, REALTORS</v>
      </c>
    </row>
    <row r="1142" spans="1:14" ht="13.5" customHeight="1" x14ac:dyDescent="0.2">
      <c r="A1142" t="s">
        <v>1884</v>
      </c>
      <c r="B1142" t="s">
        <v>1842</v>
      </c>
      <c r="C1142" t="s">
        <v>153</v>
      </c>
      <c r="D1142" t="s">
        <v>197</v>
      </c>
      <c r="E1142" t="s">
        <v>3290</v>
      </c>
      <c r="F1142" t="s">
        <v>6</v>
      </c>
      <c r="G1142" s="3">
        <v>43613</v>
      </c>
      <c r="H1142" s="2">
        <v>103000</v>
      </c>
      <c r="I1142" s="12" t="s">
        <v>838</v>
      </c>
      <c r="J1142" s="5">
        <v>1</v>
      </c>
      <c r="K1142" s="5">
        <f t="shared" si="75"/>
        <v>0</v>
      </c>
      <c r="L1142" s="5">
        <f t="shared" si="73"/>
        <v>0</v>
      </c>
      <c r="M1142" s="5">
        <f t="shared" si="74"/>
        <v>0</v>
      </c>
      <c r="N1142" s="56" t="str">
        <f>IF(B1142="",#REF!,B1142)</f>
        <v>Coldwell Banker Apex, REALTORS</v>
      </c>
    </row>
    <row r="1143" spans="1:14" ht="13.5" customHeight="1" x14ac:dyDescent="0.2">
      <c r="A1143" t="s">
        <v>1884</v>
      </c>
      <c r="B1143" t="s">
        <v>1842</v>
      </c>
      <c r="C1143" t="s">
        <v>218</v>
      </c>
      <c r="D1143" t="s">
        <v>1036</v>
      </c>
      <c r="E1143" t="s">
        <v>2361</v>
      </c>
      <c r="F1143" t="s">
        <v>6</v>
      </c>
      <c r="G1143" s="3">
        <v>43510</v>
      </c>
      <c r="H1143" s="2">
        <v>77000</v>
      </c>
      <c r="I1143" s="12" t="s">
        <v>838</v>
      </c>
      <c r="J1143" s="5">
        <v>1</v>
      </c>
      <c r="K1143" s="5">
        <f t="shared" si="75"/>
        <v>0</v>
      </c>
      <c r="L1143" s="5">
        <f t="shared" si="73"/>
        <v>0</v>
      </c>
      <c r="M1143" s="5">
        <f t="shared" si="74"/>
        <v>0</v>
      </c>
      <c r="N1143" s="56" t="str">
        <f t="shared" si="76"/>
        <v>Coldwell Banker Apex, REALTORS</v>
      </c>
    </row>
    <row r="1144" spans="1:14" ht="13.5" customHeight="1" x14ac:dyDescent="0.2">
      <c r="A1144" t="s">
        <v>1968</v>
      </c>
      <c r="B1144" t="s">
        <v>1258</v>
      </c>
      <c r="C1144" t="s">
        <v>13</v>
      </c>
      <c r="D1144" t="s">
        <v>1840</v>
      </c>
      <c r="E1144" t="s">
        <v>2951</v>
      </c>
      <c r="F1144" t="s">
        <v>6</v>
      </c>
      <c r="G1144" s="3">
        <v>43578</v>
      </c>
      <c r="H1144" s="2">
        <v>232500</v>
      </c>
      <c r="I1144" s="12" t="s">
        <v>838</v>
      </c>
      <c r="J1144" s="5">
        <v>1</v>
      </c>
      <c r="K1144" s="5">
        <f t="shared" si="75"/>
        <v>0</v>
      </c>
      <c r="L1144" s="5">
        <f t="shared" si="73"/>
        <v>0</v>
      </c>
      <c r="M1144" s="5">
        <f t="shared" si="74"/>
        <v>0</v>
      </c>
      <c r="N1144" s="56" t="str">
        <f t="shared" si="76"/>
        <v>Re/Max Centex, REALTORS</v>
      </c>
    </row>
    <row r="1145" spans="1:14" ht="13.5" customHeight="1" x14ac:dyDescent="0.2">
      <c r="A1145" t="s">
        <v>1968</v>
      </c>
      <c r="B1145" t="s">
        <v>1258</v>
      </c>
      <c r="C1145" t="s">
        <v>1210</v>
      </c>
      <c r="D1145" t="s">
        <v>991</v>
      </c>
      <c r="E1145" t="s">
        <v>3236</v>
      </c>
      <c r="F1145" t="s">
        <v>6</v>
      </c>
      <c r="G1145" s="3">
        <v>43607</v>
      </c>
      <c r="H1145" s="2">
        <v>141500</v>
      </c>
      <c r="I1145" s="12" t="s">
        <v>838</v>
      </c>
      <c r="J1145" s="5">
        <v>1</v>
      </c>
      <c r="K1145" s="5">
        <f t="shared" si="75"/>
        <v>0</v>
      </c>
      <c r="L1145" s="5">
        <f t="shared" si="73"/>
        <v>0</v>
      </c>
      <c r="M1145" s="5">
        <f t="shared" si="74"/>
        <v>0</v>
      </c>
      <c r="N1145" s="56" t="str">
        <f>IF(B1145="",#REF!,B1145)</f>
        <v>Re/Max Centex, REALTORS</v>
      </c>
    </row>
    <row r="1146" spans="1:14" ht="13.5" customHeight="1" x14ac:dyDescent="0.2">
      <c r="A1146" t="s">
        <v>1968</v>
      </c>
      <c r="B1146" t="s">
        <v>1258</v>
      </c>
      <c r="C1146" t="s">
        <v>1872</v>
      </c>
      <c r="D1146" t="s">
        <v>1843</v>
      </c>
      <c r="E1146" t="s">
        <v>2203</v>
      </c>
      <c r="F1146" t="s">
        <v>6</v>
      </c>
      <c r="G1146" s="3">
        <v>43487</v>
      </c>
      <c r="H1146" s="2">
        <v>130000</v>
      </c>
      <c r="I1146" s="12" t="s">
        <v>838</v>
      </c>
      <c r="J1146" s="5">
        <v>1</v>
      </c>
      <c r="K1146" s="5">
        <f t="shared" si="75"/>
        <v>0</v>
      </c>
      <c r="L1146" s="5">
        <f t="shared" si="73"/>
        <v>0</v>
      </c>
      <c r="M1146" s="5">
        <f t="shared" si="74"/>
        <v>0</v>
      </c>
      <c r="N1146" s="56" t="str">
        <f>IF(B1146="",#REF!,B1146)</f>
        <v>Re/Max Centex, REALTORS</v>
      </c>
    </row>
    <row r="1147" spans="1:14" ht="13.5" customHeight="1" x14ac:dyDescent="0.2">
      <c r="A1147" t="s">
        <v>2997</v>
      </c>
      <c r="B1147" t="s">
        <v>1099</v>
      </c>
      <c r="C1147" t="s">
        <v>113</v>
      </c>
      <c r="D1147" t="s">
        <v>559</v>
      </c>
      <c r="E1147" t="s">
        <v>2998</v>
      </c>
      <c r="F1147" t="s">
        <v>6</v>
      </c>
      <c r="G1147" s="3">
        <v>43584</v>
      </c>
      <c r="H1147" s="2">
        <v>87000</v>
      </c>
      <c r="I1147" s="12" t="s">
        <v>838</v>
      </c>
      <c r="J1147" s="5">
        <v>1</v>
      </c>
      <c r="K1147" s="5">
        <f t="shared" si="75"/>
        <v>0</v>
      </c>
      <c r="L1147" s="5">
        <f t="shared" si="73"/>
        <v>0</v>
      </c>
      <c r="M1147" s="5">
        <f t="shared" si="74"/>
        <v>0</v>
      </c>
      <c r="N1147" s="56" t="str">
        <f>IF(B1147="",#REF!,B1147)</f>
        <v>Keller Williams Realty - Waco</v>
      </c>
    </row>
    <row r="1148" spans="1:14" ht="13.5" customHeight="1" x14ac:dyDescent="0.2">
      <c r="A1148" t="s">
        <v>1860</v>
      </c>
      <c r="B1148" t="s">
        <v>1854</v>
      </c>
      <c r="C1148" t="s">
        <v>16</v>
      </c>
      <c r="D1148" t="s">
        <v>916</v>
      </c>
      <c r="E1148" t="s">
        <v>2184</v>
      </c>
      <c r="F1148" t="s">
        <v>6</v>
      </c>
      <c r="G1148" s="3">
        <v>43483</v>
      </c>
      <c r="H1148" s="2">
        <v>133000</v>
      </c>
      <c r="I1148" s="12" t="s">
        <v>838</v>
      </c>
      <c r="J1148" s="5">
        <v>1</v>
      </c>
      <c r="K1148" s="5">
        <f t="shared" si="75"/>
        <v>0</v>
      </c>
      <c r="L1148" s="5">
        <f t="shared" si="73"/>
        <v>0</v>
      </c>
      <c r="M1148" s="5">
        <f t="shared" si="74"/>
        <v>0</v>
      </c>
      <c r="N1148" s="56" t="str">
        <f t="shared" si="76"/>
        <v>Weichert, Realtors - Realty Experts</v>
      </c>
    </row>
    <row r="1149" spans="1:14" ht="13.5" customHeight="1" x14ac:dyDescent="0.2">
      <c r="A1149" t="s">
        <v>1215</v>
      </c>
      <c r="B1149" t="s">
        <v>991</v>
      </c>
      <c r="C1149" t="s">
        <v>1210</v>
      </c>
      <c r="D1149" t="s">
        <v>991</v>
      </c>
      <c r="E1149" t="s">
        <v>2218</v>
      </c>
      <c r="F1149" t="s">
        <v>301</v>
      </c>
      <c r="G1149" s="3">
        <v>43490</v>
      </c>
      <c r="H1149" s="2">
        <v>53000</v>
      </c>
      <c r="I1149" s="12">
        <v>20182874</v>
      </c>
      <c r="J1149" s="5">
        <v>1</v>
      </c>
      <c r="K1149" s="5">
        <f t="shared" si="75"/>
        <v>1</v>
      </c>
      <c r="L1149" s="5">
        <f t="shared" si="73"/>
        <v>0</v>
      </c>
      <c r="M1149" s="5">
        <f t="shared" si="74"/>
        <v>0</v>
      </c>
      <c r="N1149" s="56" t="str">
        <f t="shared" si="76"/>
        <v>Premier, REALTORS</v>
      </c>
    </row>
    <row r="1150" spans="1:14" ht="13.5" customHeight="1" x14ac:dyDescent="0.2">
      <c r="A1150" t="s">
        <v>983</v>
      </c>
      <c r="B1150" t="s">
        <v>1535</v>
      </c>
      <c r="C1150" t="s">
        <v>563</v>
      </c>
      <c r="D1150" t="s">
        <v>1840</v>
      </c>
      <c r="E1150" t="s">
        <v>541</v>
      </c>
      <c r="F1150" t="s">
        <v>6</v>
      </c>
      <c r="G1150" s="3">
        <v>43609</v>
      </c>
      <c r="H1150" s="2">
        <v>246900</v>
      </c>
      <c r="I1150" s="12">
        <v>20190836</v>
      </c>
      <c r="J1150" s="5">
        <v>1</v>
      </c>
      <c r="K1150" s="5">
        <f t="shared" si="75"/>
        <v>1</v>
      </c>
      <c r="L1150" s="5">
        <f t="shared" si="73"/>
        <v>0</v>
      </c>
      <c r="M1150" s="5">
        <f t="shared" si="74"/>
        <v>0</v>
      </c>
      <c r="N1150" s="56" t="str">
        <f>IF(B1150="",#REF!,B1150)</f>
        <v>Camille Johnson, REALTORS</v>
      </c>
    </row>
    <row r="1151" spans="1:14" ht="13.5" customHeight="1" x14ac:dyDescent="0.2">
      <c r="A1151" t="s">
        <v>983</v>
      </c>
      <c r="B1151" t="s">
        <v>1535</v>
      </c>
      <c r="C1151" t="s">
        <v>18</v>
      </c>
      <c r="D1151" t="s">
        <v>1535</v>
      </c>
      <c r="E1151" t="s">
        <v>2573</v>
      </c>
      <c r="F1151" t="s">
        <v>6</v>
      </c>
      <c r="G1151" s="3">
        <v>43535</v>
      </c>
      <c r="H1151" s="2">
        <v>546500</v>
      </c>
      <c r="I1151" s="12">
        <v>20190189</v>
      </c>
      <c r="J1151" s="5">
        <v>1</v>
      </c>
      <c r="K1151" s="5">
        <f t="shared" si="75"/>
        <v>1</v>
      </c>
      <c r="L1151" s="5">
        <f t="shared" si="73"/>
        <v>0</v>
      </c>
      <c r="M1151" s="5">
        <f t="shared" si="74"/>
        <v>0</v>
      </c>
      <c r="N1151" s="56" t="str">
        <f t="shared" si="76"/>
        <v>Camille Johnson, REALTORS</v>
      </c>
    </row>
    <row r="1152" spans="1:14" ht="13.5" customHeight="1" x14ac:dyDescent="0.2">
      <c r="A1152" t="s">
        <v>1573</v>
      </c>
      <c r="B1152" t="s">
        <v>1475</v>
      </c>
      <c r="C1152" t="s">
        <v>1573</v>
      </c>
      <c r="D1152" t="s">
        <v>1475</v>
      </c>
      <c r="E1152" t="s">
        <v>2121</v>
      </c>
      <c r="F1152" t="s">
        <v>216</v>
      </c>
      <c r="G1152" s="3">
        <v>43472</v>
      </c>
      <c r="H1152" s="2">
        <v>290000</v>
      </c>
      <c r="I1152" s="12" t="s">
        <v>838</v>
      </c>
      <c r="J1152" s="5">
        <v>1</v>
      </c>
      <c r="K1152" s="5">
        <f t="shared" si="75"/>
        <v>0</v>
      </c>
      <c r="L1152" s="5">
        <f t="shared" si="73"/>
        <v>1</v>
      </c>
      <c r="M1152" s="5">
        <f t="shared" si="74"/>
        <v>0</v>
      </c>
      <c r="N1152" s="56" t="str">
        <f t="shared" si="76"/>
        <v>ERA Courtyard Real Estate</v>
      </c>
    </row>
    <row r="1153" spans="1:14" ht="13.5" customHeight="1" x14ac:dyDescent="0.2">
      <c r="A1153" t="s">
        <v>1573</v>
      </c>
      <c r="B1153" t="s">
        <v>1475</v>
      </c>
      <c r="C1153" t="s">
        <v>732</v>
      </c>
      <c r="D1153" t="s">
        <v>2054</v>
      </c>
      <c r="E1153" t="s">
        <v>2495</v>
      </c>
      <c r="F1153" t="s">
        <v>426</v>
      </c>
      <c r="G1153" s="3">
        <v>43525</v>
      </c>
      <c r="H1153" s="2">
        <v>85500</v>
      </c>
      <c r="I1153" s="12" t="s">
        <v>838</v>
      </c>
      <c r="J1153" s="5">
        <v>1</v>
      </c>
      <c r="K1153" s="5">
        <f t="shared" si="75"/>
        <v>0</v>
      </c>
      <c r="L1153" s="5">
        <f t="shared" si="73"/>
        <v>0</v>
      </c>
      <c r="M1153" s="5">
        <f t="shared" si="74"/>
        <v>0</v>
      </c>
      <c r="N1153" s="56" t="str">
        <f t="shared" si="76"/>
        <v>ERA Courtyard Real Estate</v>
      </c>
    </row>
    <row r="1154" spans="1:14" ht="13.5" customHeight="1" x14ac:dyDescent="0.2">
      <c r="A1154" t="s">
        <v>753</v>
      </c>
      <c r="B1154" t="s">
        <v>1180</v>
      </c>
      <c r="C1154" t="s">
        <v>2028</v>
      </c>
      <c r="D1154" t="s">
        <v>1258</v>
      </c>
      <c r="E1154" t="s">
        <v>1567</v>
      </c>
      <c r="F1154" t="s">
        <v>6</v>
      </c>
      <c r="G1154" s="3">
        <v>43518</v>
      </c>
      <c r="H1154" s="2">
        <v>130000</v>
      </c>
      <c r="I1154" s="12">
        <v>20190165</v>
      </c>
      <c r="J1154" s="5">
        <v>1</v>
      </c>
      <c r="K1154" s="5">
        <f t="shared" si="75"/>
        <v>1</v>
      </c>
      <c r="L1154" s="5">
        <f t="shared" si="73"/>
        <v>0</v>
      </c>
      <c r="M1154" s="5">
        <f t="shared" si="74"/>
        <v>0</v>
      </c>
      <c r="N1154" s="56" t="str">
        <f t="shared" si="76"/>
        <v>Greater Waco Realty, Inc.</v>
      </c>
    </row>
    <row r="1155" spans="1:14" ht="13.5" customHeight="1" x14ac:dyDescent="0.2">
      <c r="A1155" t="s">
        <v>692</v>
      </c>
      <c r="B1155" t="s">
        <v>1842</v>
      </c>
      <c r="C1155" t="s">
        <v>1888</v>
      </c>
      <c r="D1155" t="s">
        <v>1840</v>
      </c>
      <c r="E1155" t="s">
        <v>3207</v>
      </c>
      <c r="F1155" t="s">
        <v>6</v>
      </c>
      <c r="G1155" s="3">
        <v>43605</v>
      </c>
      <c r="H1155" s="2">
        <v>279000</v>
      </c>
      <c r="I1155" s="12">
        <v>20190860</v>
      </c>
      <c r="J1155" s="5">
        <v>1</v>
      </c>
      <c r="K1155" s="5">
        <f t="shared" si="75"/>
        <v>1</v>
      </c>
      <c r="L1155" s="5">
        <f t="shared" si="73"/>
        <v>0</v>
      </c>
      <c r="M1155" s="5">
        <f t="shared" si="74"/>
        <v>0</v>
      </c>
      <c r="N1155" s="56" t="str">
        <f t="shared" si="76"/>
        <v>Coldwell Banker Apex, REALTORS</v>
      </c>
    </row>
    <row r="1156" spans="1:14" ht="13.5" customHeight="1" x14ac:dyDescent="0.2">
      <c r="A1156" t="s">
        <v>692</v>
      </c>
      <c r="B1156" t="s">
        <v>1842</v>
      </c>
      <c r="C1156" t="s">
        <v>812</v>
      </c>
      <c r="D1156" t="s">
        <v>1099</v>
      </c>
      <c r="E1156" t="s">
        <v>2833</v>
      </c>
      <c r="F1156" t="s">
        <v>6</v>
      </c>
      <c r="G1156" s="3">
        <v>43565</v>
      </c>
      <c r="H1156" s="2">
        <v>78000</v>
      </c>
      <c r="I1156" s="12" t="s">
        <v>838</v>
      </c>
      <c r="J1156" s="5">
        <v>1</v>
      </c>
      <c r="K1156" s="5">
        <f t="shared" si="75"/>
        <v>0</v>
      </c>
      <c r="L1156" s="5">
        <f t="shared" ref="L1156:L1219" si="77">IF(A1156=C1156,1,0)</f>
        <v>0</v>
      </c>
      <c r="M1156" s="5">
        <f t="shared" ref="M1156:M1219" si="78">+IF(L1156=1,IF(K1156=1,1,0),0)</f>
        <v>0</v>
      </c>
      <c r="N1156" s="56" t="str">
        <f t="shared" si="76"/>
        <v>Coldwell Banker Apex, REALTORS</v>
      </c>
    </row>
    <row r="1157" spans="1:14" ht="13.5" customHeight="1" x14ac:dyDescent="0.2">
      <c r="A1157" t="s">
        <v>692</v>
      </c>
      <c r="B1157" t="s">
        <v>1842</v>
      </c>
      <c r="C1157" t="s">
        <v>545</v>
      </c>
      <c r="D1157" t="s">
        <v>1036</v>
      </c>
      <c r="E1157" t="s">
        <v>2542</v>
      </c>
      <c r="F1157" t="s">
        <v>6</v>
      </c>
      <c r="G1157" s="3">
        <v>43531</v>
      </c>
      <c r="H1157" s="2">
        <v>180000</v>
      </c>
      <c r="I1157" s="12">
        <v>20190258</v>
      </c>
      <c r="J1157" s="5">
        <v>1</v>
      </c>
      <c r="K1157" s="5">
        <f t="shared" ref="K1157:K1220" si="79">IF(I1157="did not close",0,IF(I1157="",0,1))</f>
        <v>1</v>
      </c>
      <c r="L1157" s="5">
        <f t="shared" si="77"/>
        <v>0</v>
      </c>
      <c r="M1157" s="5">
        <f t="shared" si="78"/>
        <v>0</v>
      </c>
      <c r="N1157" s="56" t="str">
        <f t="shared" si="76"/>
        <v>Coldwell Banker Apex, REALTORS</v>
      </c>
    </row>
    <row r="1158" spans="1:14" ht="13.5" customHeight="1" x14ac:dyDescent="0.2">
      <c r="A1158" t="s">
        <v>18</v>
      </c>
      <c r="B1158" t="s">
        <v>1535</v>
      </c>
      <c r="C1158" t="s">
        <v>1948</v>
      </c>
      <c r="D1158" t="s">
        <v>1842</v>
      </c>
      <c r="E1158" t="s">
        <v>2796</v>
      </c>
      <c r="F1158" t="s">
        <v>7</v>
      </c>
      <c r="G1158" s="3">
        <v>43560</v>
      </c>
      <c r="H1158" s="2">
        <v>1065000</v>
      </c>
      <c r="I1158" s="12">
        <v>20190500</v>
      </c>
      <c r="J1158" s="5">
        <v>1</v>
      </c>
      <c r="K1158" s="5">
        <f t="shared" si="79"/>
        <v>1</v>
      </c>
      <c r="L1158" s="5">
        <f t="shared" si="77"/>
        <v>0</v>
      </c>
      <c r="M1158" s="5">
        <f t="shared" si="78"/>
        <v>0</v>
      </c>
      <c r="N1158" s="56" t="str">
        <f t="shared" si="76"/>
        <v>Camille Johnson, REALTORS</v>
      </c>
    </row>
    <row r="1159" spans="1:14" ht="13.5" customHeight="1" x14ac:dyDescent="0.2">
      <c r="A1159" t="s">
        <v>18</v>
      </c>
      <c r="B1159" t="s">
        <v>1535</v>
      </c>
      <c r="C1159" t="s">
        <v>317</v>
      </c>
      <c r="D1159" t="s">
        <v>1840</v>
      </c>
      <c r="E1159" t="s">
        <v>2094</v>
      </c>
      <c r="F1159" t="s">
        <v>216</v>
      </c>
      <c r="G1159" s="3">
        <v>43467</v>
      </c>
      <c r="H1159" s="2">
        <v>233000</v>
      </c>
      <c r="I1159" s="12">
        <v>20182762</v>
      </c>
      <c r="J1159" s="5">
        <v>1</v>
      </c>
      <c r="K1159" s="5">
        <f t="shared" si="79"/>
        <v>1</v>
      </c>
      <c r="L1159" s="5">
        <f t="shared" si="77"/>
        <v>0</v>
      </c>
      <c r="M1159" s="5">
        <f t="shared" si="78"/>
        <v>0</v>
      </c>
      <c r="N1159" s="56" t="str">
        <f t="shared" si="76"/>
        <v>Camille Johnson, REALTORS</v>
      </c>
    </row>
    <row r="1160" spans="1:14" ht="13.5" customHeight="1" x14ac:dyDescent="0.2">
      <c r="A1160" t="s">
        <v>2655</v>
      </c>
      <c r="B1160" t="s">
        <v>1842</v>
      </c>
      <c r="C1160" t="s">
        <v>1985</v>
      </c>
      <c r="D1160" t="s">
        <v>1936</v>
      </c>
      <c r="E1160" t="s">
        <v>2808</v>
      </c>
      <c r="F1160" t="s">
        <v>7</v>
      </c>
      <c r="G1160" s="3">
        <v>43560</v>
      </c>
      <c r="H1160" s="2">
        <v>229000</v>
      </c>
      <c r="I1160" s="12">
        <v>20190460</v>
      </c>
      <c r="J1160" s="5">
        <v>1</v>
      </c>
      <c r="K1160" s="5">
        <f t="shared" si="79"/>
        <v>1</v>
      </c>
      <c r="L1160" s="5">
        <f t="shared" si="77"/>
        <v>0</v>
      </c>
      <c r="M1160" s="5">
        <f t="shared" si="78"/>
        <v>0</v>
      </c>
      <c r="N1160" s="56" t="str">
        <f t="shared" si="76"/>
        <v>Coldwell Banker Apex, REALTORS</v>
      </c>
    </row>
    <row r="1161" spans="1:14" ht="13.5" customHeight="1" x14ac:dyDescent="0.2">
      <c r="A1161" t="s">
        <v>2655</v>
      </c>
      <c r="B1161" t="s">
        <v>1842</v>
      </c>
      <c r="C1161" t="s">
        <v>26</v>
      </c>
      <c r="D1161" t="s">
        <v>1858</v>
      </c>
      <c r="E1161" t="s">
        <v>2879</v>
      </c>
      <c r="F1161" t="s">
        <v>123</v>
      </c>
      <c r="G1161" s="3">
        <v>43570</v>
      </c>
      <c r="H1161" s="2">
        <v>135000</v>
      </c>
      <c r="I1161" s="12">
        <v>20190536</v>
      </c>
      <c r="J1161" s="5">
        <v>1</v>
      </c>
      <c r="K1161" s="5">
        <f t="shared" si="79"/>
        <v>1</v>
      </c>
      <c r="L1161" s="5">
        <f t="shared" si="77"/>
        <v>0</v>
      </c>
      <c r="M1161" s="5">
        <f t="shared" si="78"/>
        <v>0</v>
      </c>
      <c r="N1161" s="56" t="str">
        <f t="shared" si="76"/>
        <v>Coldwell Banker Apex, REALTORS</v>
      </c>
    </row>
    <row r="1162" spans="1:14" ht="13.5" customHeight="1" x14ac:dyDescent="0.2">
      <c r="A1162" t="s">
        <v>330</v>
      </c>
      <c r="B1162" t="s">
        <v>1907</v>
      </c>
      <c r="C1162" t="s">
        <v>330</v>
      </c>
      <c r="D1162" t="s">
        <v>1907</v>
      </c>
      <c r="E1162" t="s">
        <v>3215</v>
      </c>
      <c r="F1162" t="s">
        <v>426</v>
      </c>
      <c r="G1162" s="3">
        <v>43605</v>
      </c>
      <c r="H1162" s="2">
        <v>32500</v>
      </c>
      <c r="I1162" s="12" t="s">
        <v>838</v>
      </c>
      <c r="J1162" s="5">
        <v>1</v>
      </c>
      <c r="K1162" s="5">
        <f t="shared" si="79"/>
        <v>0</v>
      </c>
      <c r="L1162" s="5">
        <f t="shared" si="77"/>
        <v>1</v>
      </c>
      <c r="M1162" s="5">
        <f t="shared" si="78"/>
        <v>0</v>
      </c>
      <c r="N1162" s="56" t="str">
        <f t="shared" si="76"/>
        <v>CIF Real Estate Services, Inc.</v>
      </c>
    </row>
    <row r="1163" spans="1:14" ht="13.5" customHeight="1" x14ac:dyDescent="0.2">
      <c r="A1163" t="s">
        <v>2716</v>
      </c>
      <c r="B1163" t="s">
        <v>1751</v>
      </c>
      <c r="C1163" t="s">
        <v>1182</v>
      </c>
      <c r="D1163" t="s">
        <v>1840</v>
      </c>
      <c r="E1163" t="s">
        <v>2717</v>
      </c>
      <c r="F1163" t="s">
        <v>111</v>
      </c>
      <c r="G1163" s="3">
        <v>43551</v>
      </c>
      <c r="H1163" s="2">
        <v>184900</v>
      </c>
      <c r="I1163" s="12" t="s">
        <v>838</v>
      </c>
      <c r="J1163" s="5">
        <v>1</v>
      </c>
      <c r="K1163" s="5">
        <f t="shared" si="79"/>
        <v>0</v>
      </c>
      <c r="L1163" s="5">
        <f t="shared" si="77"/>
        <v>0</v>
      </c>
      <c r="M1163" s="5">
        <f t="shared" si="78"/>
        <v>0</v>
      </c>
      <c r="N1163" s="56" t="str">
        <f t="shared" si="76"/>
        <v>Vista Real Estate</v>
      </c>
    </row>
    <row r="1164" spans="1:14" ht="13.5" customHeight="1" x14ac:dyDescent="0.2">
      <c r="A1164" t="s">
        <v>19</v>
      </c>
      <c r="B1164" t="s">
        <v>1842</v>
      </c>
      <c r="C1164" t="s">
        <v>1298</v>
      </c>
      <c r="D1164" t="s">
        <v>1036</v>
      </c>
      <c r="E1164" t="s">
        <v>2177</v>
      </c>
      <c r="F1164" t="s">
        <v>6</v>
      </c>
      <c r="G1164" s="3">
        <v>43483</v>
      </c>
      <c r="H1164" s="2">
        <v>237500</v>
      </c>
      <c r="I1164" s="12" t="s">
        <v>838</v>
      </c>
      <c r="J1164" s="5">
        <v>1</v>
      </c>
      <c r="K1164" s="5">
        <f t="shared" si="79"/>
        <v>0</v>
      </c>
      <c r="L1164" s="5">
        <f t="shared" si="77"/>
        <v>0</v>
      </c>
      <c r="M1164" s="5">
        <f t="shared" si="78"/>
        <v>0</v>
      </c>
      <c r="N1164" s="56" t="str">
        <f t="shared" si="76"/>
        <v>Coldwell Banker Apex, REALTORS</v>
      </c>
    </row>
    <row r="1165" spans="1:14" ht="13.5" customHeight="1" x14ac:dyDescent="0.2">
      <c r="A1165" t="s">
        <v>19</v>
      </c>
      <c r="B1165" t="s">
        <v>1842</v>
      </c>
      <c r="C1165" t="s">
        <v>1906</v>
      </c>
      <c r="D1165" t="s">
        <v>1099</v>
      </c>
      <c r="E1165" t="s">
        <v>2710</v>
      </c>
      <c r="F1165" t="s">
        <v>6</v>
      </c>
      <c r="G1165" s="3">
        <v>43551</v>
      </c>
      <c r="H1165" s="2">
        <v>217000</v>
      </c>
      <c r="I1165" s="12" t="s">
        <v>838</v>
      </c>
      <c r="J1165" s="5">
        <v>1</v>
      </c>
      <c r="K1165" s="5">
        <f t="shared" si="79"/>
        <v>0</v>
      </c>
      <c r="L1165" s="5">
        <f t="shared" si="77"/>
        <v>0</v>
      </c>
      <c r="M1165" s="5">
        <f t="shared" si="78"/>
        <v>0</v>
      </c>
      <c r="N1165" s="56" t="str">
        <f t="shared" si="76"/>
        <v>Coldwell Banker Apex, REALTORS</v>
      </c>
    </row>
    <row r="1166" spans="1:14" ht="13.5" customHeight="1" x14ac:dyDescent="0.2">
      <c r="A1166" t="s">
        <v>19</v>
      </c>
      <c r="B1166" t="s">
        <v>1842</v>
      </c>
      <c r="C1166" t="s">
        <v>853</v>
      </c>
      <c r="D1166" t="s">
        <v>854</v>
      </c>
      <c r="E1166" t="s">
        <v>2939</v>
      </c>
      <c r="F1166" t="s">
        <v>6</v>
      </c>
      <c r="G1166" s="3">
        <v>43577</v>
      </c>
      <c r="H1166" s="2">
        <v>266400</v>
      </c>
      <c r="I1166" s="12" t="s">
        <v>838</v>
      </c>
      <c r="J1166" s="5">
        <v>1</v>
      </c>
      <c r="K1166" s="5">
        <f t="shared" si="79"/>
        <v>0</v>
      </c>
      <c r="L1166" s="5">
        <f t="shared" si="77"/>
        <v>0</v>
      </c>
      <c r="M1166" s="5">
        <f t="shared" si="78"/>
        <v>0</v>
      </c>
      <c r="N1166" s="56" t="str">
        <f t="shared" si="76"/>
        <v>Coldwell Banker Apex, REALTORS</v>
      </c>
    </row>
    <row r="1167" spans="1:14" ht="13.5" customHeight="1" x14ac:dyDescent="0.2">
      <c r="A1167" t="s">
        <v>19</v>
      </c>
      <c r="B1167" t="s">
        <v>1842</v>
      </c>
      <c r="C1167" t="s">
        <v>2247</v>
      </c>
      <c r="D1167" t="s">
        <v>1843</v>
      </c>
      <c r="E1167" t="s">
        <v>2248</v>
      </c>
      <c r="F1167" t="s">
        <v>6</v>
      </c>
      <c r="G1167" s="3">
        <v>43496</v>
      </c>
      <c r="H1167" s="2">
        <v>175000</v>
      </c>
      <c r="I1167" s="12" t="s">
        <v>838</v>
      </c>
      <c r="J1167" s="5">
        <v>1</v>
      </c>
      <c r="K1167" s="5">
        <f t="shared" si="79"/>
        <v>0</v>
      </c>
      <c r="L1167" s="5">
        <f t="shared" si="77"/>
        <v>0</v>
      </c>
      <c r="M1167" s="5">
        <f t="shared" si="78"/>
        <v>0</v>
      </c>
      <c r="N1167" s="56" t="str">
        <f t="shared" si="76"/>
        <v>Coldwell Banker Apex, REALTORS</v>
      </c>
    </row>
    <row r="1168" spans="1:14" ht="13.5" customHeight="1" x14ac:dyDescent="0.2">
      <c r="A1168" t="s">
        <v>19</v>
      </c>
      <c r="B1168" t="s">
        <v>1842</v>
      </c>
      <c r="C1168" t="s">
        <v>1872</v>
      </c>
      <c r="D1168" t="s">
        <v>1843</v>
      </c>
      <c r="E1168" t="s">
        <v>3273</v>
      </c>
      <c r="F1168" t="s">
        <v>6</v>
      </c>
      <c r="G1168" s="3">
        <v>43609</v>
      </c>
      <c r="H1168" s="2">
        <v>185000</v>
      </c>
      <c r="I1168" s="12" t="s">
        <v>838</v>
      </c>
      <c r="J1168" s="5">
        <v>1</v>
      </c>
      <c r="K1168" s="5">
        <f t="shared" si="79"/>
        <v>0</v>
      </c>
      <c r="L1168" s="5">
        <f t="shared" si="77"/>
        <v>0</v>
      </c>
      <c r="M1168" s="5">
        <f t="shared" si="78"/>
        <v>0</v>
      </c>
      <c r="N1168" s="56" t="str">
        <f>IF(B1168="",#REF!,B1168)</f>
        <v>Coldwell Banker Apex, REALTORS</v>
      </c>
    </row>
    <row r="1169" spans="1:14" ht="13.5" customHeight="1" x14ac:dyDescent="0.2">
      <c r="A1169" t="s">
        <v>1918</v>
      </c>
      <c r="B1169" t="s">
        <v>1840</v>
      </c>
      <c r="C1169" t="s">
        <v>199</v>
      </c>
      <c r="D1169" t="s">
        <v>1840</v>
      </c>
      <c r="E1169" t="s">
        <v>2313</v>
      </c>
      <c r="F1169" t="s">
        <v>6</v>
      </c>
      <c r="G1169" s="3">
        <v>43503</v>
      </c>
      <c r="H1169" s="2">
        <v>200000</v>
      </c>
      <c r="I1169" s="12" t="s">
        <v>838</v>
      </c>
      <c r="J1169" s="5">
        <v>1</v>
      </c>
      <c r="K1169" s="5">
        <f t="shared" si="79"/>
        <v>0</v>
      </c>
      <c r="L1169" s="5">
        <f t="shared" si="77"/>
        <v>0</v>
      </c>
      <c r="M1169" s="5">
        <f t="shared" si="78"/>
        <v>0</v>
      </c>
      <c r="N1169" s="56" t="str">
        <f t="shared" si="76"/>
        <v>Kelly, Realtors</v>
      </c>
    </row>
    <row r="1170" spans="1:14" ht="13.5" customHeight="1" x14ac:dyDescent="0.2">
      <c r="A1170" t="s">
        <v>1918</v>
      </c>
      <c r="B1170" t="s">
        <v>1840</v>
      </c>
      <c r="C1170" t="s">
        <v>1552</v>
      </c>
      <c r="D1170" t="s">
        <v>1842</v>
      </c>
      <c r="E1170" t="s">
        <v>2599</v>
      </c>
      <c r="F1170" t="s">
        <v>1249</v>
      </c>
      <c r="G1170" s="3">
        <v>43538</v>
      </c>
      <c r="H1170" s="2">
        <v>250000</v>
      </c>
      <c r="I1170" s="12" t="s">
        <v>838</v>
      </c>
      <c r="J1170" s="5">
        <v>1</v>
      </c>
      <c r="K1170" s="5">
        <f t="shared" si="79"/>
        <v>0</v>
      </c>
      <c r="L1170" s="5">
        <f t="shared" si="77"/>
        <v>0</v>
      </c>
      <c r="M1170" s="5">
        <f t="shared" si="78"/>
        <v>0</v>
      </c>
      <c r="N1170" s="56" t="str">
        <f t="shared" si="76"/>
        <v>Kelly, Realtors</v>
      </c>
    </row>
    <row r="1171" spans="1:14" ht="13.5" customHeight="1" x14ac:dyDescent="0.2">
      <c r="A1171" t="s">
        <v>1925</v>
      </c>
      <c r="B1171" t="s">
        <v>1840</v>
      </c>
      <c r="C1171" t="s">
        <v>2195</v>
      </c>
      <c r="D1171" t="s">
        <v>2196</v>
      </c>
      <c r="E1171" t="s">
        <v>2197</v>
      </c>
      <c r="F1171" t="s">
        <v>6</v>
      </c>
      <c r="G1171" s="3">
        <v>43487</v>
      </c>
      <c r="H1171" s="2">
        <v>126900</v>
      </c>
      <c r="I1171" s="12">
        <v>20182874</v>
      </c>
      <c r="J1171" s="5">
        <v>1</v>
      </c>
      <c r="K1171" s="5">
        <f t="shared" si="79"/>
        <v>1</v>
      </c>
      <c r="L1171" s="5">
        <f t="shared" si="77"/>
        <v>0</v>
      </c>
      <c r="M1171" s="5">
        <f t="shared" si="78"/>
        <v>0</v>
      </c>
      <c r="N1171" s="56" t="str">
        <f>IF(B1171="",#REF!,B1171)</f>
        <v>Kelly, Realtors</v>
      </c>
    </row>
    <row r="1172" spans="1:14" ht="13.5" customHeight="1" x14ac:dyDescent="0.2">
      <c r="A1172" t="s">
        <v>1879</v>
      </c>
      <c r="B1172" t="s">
        <v>1258</v>
      </c>
      <c r="C1172" t="s">
        <v>764</v>
      </c>
      <c r="D1172" t="s">
        <v>1842</v>
      </c>
      <c r="E1172" t="s">
        <v>2219</v>
      </c>
      <c r="F1172" t="s">
        <v>6</v>
      </c>
      <c r="G1172" s="3">
        <v>43490</v>
      </c>
      <c r="H1172" s="2">
        <v>179000</v>
      </c>
      <c r="I1172" s="12" t="s">
        <v>838</v>
      </c>
      <c r="J1172" s="5">
        <v>1</v>
      </c>
      <c r="K1172" s="5">
        <f t="shared" si="79"/>
        <v>0</v>
      </c>
      <c r="L1172" s="5">
        <f t="shared" si="77"/>
        <v>0</v>
      </c>
      <c r="M1172" s="5">
        <f t="shared" si="78"/>
        <v>0</v>
      </c>
      <c r="N1172" s="56" t="str">
        <f t="shared" si="76"/>
        <v>Re/Max Centex, REALTORS</v>
      </c>
    </row>
    <row r="1173" spans="1:14" ht="13.5" customHeight="1" x14ac:dyDescent="0.2">
      <c r="A1173" t="s">
        <v>1879</v>
      </c>
      <c r="B1173" t="s">
        <v>1258</v>
      </c>
      <c r="C1173" t="s">
        <v>566</v>
      </c>
      <c r="D1173" t="s">
        <v>1842</v>
      </c>
      <c r="E1173" t="s">
        <v>2484</v>
      </c>
      <c r="F1173" t="s">
        <v>1249</v>
      </c>
      <c r="G1173" s="3">
        <v>43525</v>
      </c>
      <c r="H1173" s="2">
        <v>235000</v>
      </c>
      <c r="I1173" s="12">
        <v>20190255</v>
      </c>
      <c r="J1173" s="5">
        <v>1</v>
      </c>
      <c r="K1173" s="5">
        <f t="shared" si="79"/>
        <v>1</v>
      </c>
      <c r="L1173" s="5">
        <f t="shared" si="77"/>
        <v>0</v>
      </c>
      <c r="M1173" s="5">
        <f t="shared" si="78"/>
        <v>0</v>
      </c>
      <c r="N1173" s="56" t="str">
        <f>IF(B1173="",#REF!,B1173)</f>
        <v>Re/Max Centex, REALTORS</v>
      </c>
    </row>
    <row r="1174" spans="1:14" ht="13.5" customHeight="1" x14ac:dyDescent="0.2">
      <c r="A1174" t="s">
        <v>20</v>
      </c>
      <c r="B1174" t="s">
        <v>1861</v>
      </c>
      <c r="C1174" t="s">
        <v>908</v>
      </c>
      <c r="D1174" t="s">
        <v>5</v>
      </c>
      <c r="E1174" t="s">
        <v>2437</v>
      </c>
      <c r="F1174" t="s">
        <v>123</v>
      </c>
      <c r="G1174" s="3">
        <v>43521</v>
      </c>
      <c r="H1174" s="2">
        <v>135000</v>
      </c>
      <c r="I1174" s="12" t="s">
        <v>838</v>
      </c>
      <c r="J1174" s="5">
        <v>1</v>
      </c>
      <c r="K1174" s="5">
        <f t="shared" si="79"/>
        <v>0</v>
      </c>
      <c r="L1174" s="5">
        <f t="shared" si="77"/>
        <v>0</v>
      </c>
      <c r="M1174" s="5">
        <f t="shared" si="78"/>
        <v>0</v>
      </c>
      <c r="N1174" s="56" t="str">
        <f>IF(B1174="",#REF!,B1174)</f>
        <v>Exp Realty LLC</v>
      </c>
    </row>
    <row r="1175" spans="1:14" ht="13.5" customHeight="1" x14ac:dyDescent="0.2">
      <c r="A1175" t="s">
        <v>20</v>
      </c>
      <c r="B1175" t="s">
        <v>1861</v>
      </c>
      <c r="C1175" t="s">
        <v>908</v>
      </c>
      <c r="D1175" t="s">
        <v>5</v>
      </c>
      <c r="E1175" t="s">
        <v>2513</v>
      </c>
      <c r="F1175" t="s">
        <v>65</v>
      </c>
      <c r="G1175" s="3">
        <v>43528</v>
      </c>
      <c r="H1175" s="2">
        <v>342000</v>
      </c>
      <c r="I1175" s="12" t="s">
        <v>838</v>
      </c>
      <c r="J1175" s="5">
        <v>1</v>
      </c>
      <c r="K1175" s="5">
        <f t="shared" si="79"/>
        <v>0</v>
      </c>
      <c r="L1175" s="5">
        <f t="shared" si="77"/>
        <v>0</v>
      </c>
      <c r="M1175" s="5">
        <f t="shared" si="78"/>
        <v>0</v>
      </c>
      <c r="N1175" s="56" t="str">
        <f t="shared" si="76"/>
        <v>Exp Realty LLC</v>
      </c>
    </row>
    <row r="1176" spans="1:14" ht="13.5" customHeight="1" x14ac:dyDescent="0.2">
      <c r="A1176" t="s">
        <v>1650</v>
      </c>
      <c r="B1176" t="s">
        <v>1099</v>
      </c>
      <c r="C1176" t="s">
        <v>1866</v>
      </c>
      <c r="D1176" t="s">
        <v>3037</v>
      </c>
      <c r="E1176" t="s">
        <v>3038</v>
      </c>
      <c r="F1176" t="s">
        <v>425</v>
      </c>
      <c r="G1176" s="3">
        <v>43586</v>
      </c>
      <c r="H1176" s="2">
        <v>70000</v>
      </c>
      <c r="I1176" s="12" t="s">
        <v>838</v>
      </c>
      <c r="J1176" s="5">
        <v>1</v>
      </c>
      <c r="K1176" s="5">
        <f t="shared" si="79"/>
        <v>0</v>
      </c>
      <c r="L1176" s="5">
        <f t="shared" si="77"/>
        <v>0</v>
      </c>
      <c r="M1176" s="5">
        <f t="shared" si="78"/>
        <v>0</v>
      </c>
      <c r="N1176" s="56" t="str">
        <f t="shared" si="76"/>
        <v>Keller Williams Realty - Waco</v>
      </c>
    </row>
    <row r="1177" spans="1:14" ht="13.5" customHeight="1" x14ac:dyDescent="0.2">
      <c r="A1177" t="s">
        <v>1650</v>
      </c>
      <c r="B1177" t="s">
        <v>1099</v>
      </c>
      <c r="C1177" t="s">
        <v>1222</v>
      </c>
      <c r="D1177" t="s">
        <v>1099</v>
      </c>
      <c r="E1177" t="s">
        <v>2315</v>
      </c>
      <c r="F1177" t="s">
        <v>6</v>
      </c>
      <c r="G1177" s="3">
        <v>43503</v>
      </c>
      <c r="H1177" s="2">
        <v>48000</v>
      </c>
      <c r="I1177" s="12" t="s">
        <v>838</v>
      </c>
      <c r="J1177" s="5">
        <v>1</v>
      </c>
      <c r="K1177" s="5">
        <f t="shared" si="79"/>
        <v>0</v>
      </c>
      <c r="L1177" s="5">
        <f t="shared" si="77"/>
        <v>0</v>
      </c>
      <c r="M1177" s="5">
        <f t="shared" si="78"/>
        <v>0</v>
      </c>
      <c r="N1177" s="56" t="str">
        <f t="shared" si="76"/>
        <v>Keller Williams Realty - Waco</v>
      </c>
    </row>
    <row r="1178" spans="1:14" ht="13.5" customHeight="1" x14ac:dyDescent="0.2">
      <c r="A1178" t="s">
        <v>1650</v>
      </c>
      <c r="B1178" t="s">
        <v>1099</v>
      </c>
      <c r="C1178" t="s">
        <v>1222</v>
      </c>
      <c r="D1178" t="s">
        <v>1099</v>
      </c>
      <c r="E1178" t="s">
        <v>2800</v>
      </c>
      <c r="F1178" t="s">
        <v>6</v>
      </c>
      <c r="G1178" s="3">
        <v>43560</v>
      </c>
      <c r="H1178" s="2">
        <v>40250</v>
      </c>
      <c r="I1178" s="12" t="s">
        <v>838</v>
      </c>
      <c r="J1178" s="5">
        <v>1</v>
      </c>
      <c r="K1178" s="5">
        <f t="shared" si="79"/>
        <v>0</v>
      </c>
      <c r="L1178" s="5">
        <f t="shared" si="77"/>
        <v>0</v>
      </c>
      <c r="M1178" s="5">
        <f t="shared" si="78"/>
        <v>0</v>
      </c>
      <c r="N1178" s="56" t="str">
        <f t="shared" si="76"/>
        <v>Keller Williams Realty - Waco</v>
      </c>
    </row>
    <row r="1179" spans="1:14" ht="13.5" customHeight="1" x14ac:dyDescent="0.2">
      <c r="A1179" t="s">
        <v>1650</v>
      </c>
      <c r="B1179" t="s">
        <v>1099</v>
      </c>
      <c r="C1179" t="s">
        <v>1222</v>
      </c>
      <c r="D1179" t="s">
        <v>1099</v>
      </c>
      <c r="E1179" t="s">
        <v>3260</v>
      </c>
      <c r="F1179" t="s">
        <v>1092</v>
      </c>
      <c r="G1179" s="3">
        <v>43609</v>
      </c>
      <c r="H1179" s="2">
        <v>27000</v>
      </c>
      <c r="I1179" s="12" t="s">
        <v>838</v>
      </c>
      <c r="J1179" s="5">
        <v>1</v>
      </c>
      <c r="K1179" s="5">
        <f t="shared" si="79"/>
        <v>0</v>
      </c>
      <c r="L1179" s="5">
        <f t="shared" si="77"/>
        <v>0</v>
      </c>
      <c r="M1179" s="5">
        <f t="shared" si="78"/>
        <v>0</v>
      </c>
      <c r="N1179" s="56" t="str">
        <f t="shared" si="76"/>
        <v>Keller Williams Realty - Waco</v>
      </c>
    </row>
    <row r="1180" spans="1:14" ht="13.5" customHeight="1" x14ac:dyDescent="0.2">
      <c r="A1180" t="s">
        <v>342</v>
      </c>
      <c r="B1180" t="s">
        <v>303</v>
      </c>
      <c r="C1180" t="s">
        <v>813</v>
      </c>
      <c r="D1180" t="s">
        <v>1099</v>
      </c>
      <c r="E1180" t="s">
        <v>2163</v>
      </c>
      <c r="F1180" t="s">
        <v>1249</v>
      </c>
      <c r="G1180" s="3">
        <v>43480</v>
      </c>
      <c r="H1180" s="2">
        <v>450000</v>
      </c>
      <c r="I1180" s="12">
        <v>20182825</v>
      </c>
      <c r="J1180" s="5">
        <v>1</v>
      </c>
      <c r="K1180" s="5">
        <f t="shared" si="79"/>
        <v>1</v>
      </c>
      <c r="L1180" s="5">
        <f t="shared" si="77"/>
        <v>0</v>
      </c>
      <c r="M1180" s="5">
        <f t="shared" si="78"/>
        <v>0</v>
      </c>
      <c r="N1180" s="56" t="str">
        <f t="shared" si="76"/>
        <v>AG Real Estate &amp; Associates</v>
      </c>
    </row>
    <row r="1181" spans="1:14" ht="13.5" customHeight="1" x14ac:dyDescent="0.2">
      <c r="A1181" t="s">
        <v>342</v>
      </c>
      <c r="B1181" t="s">
        <v>303</v>
      </c>
      <c r="C1181" t="s">
        <v>1855</v>
      </c>
      <c r="D1181" t="s">
        <v>1854</v>
      </c>
      <c r="E1181" t="s">
        <v>2824</v>
      </c>
      <c r="F1181" t="s">
        <v>6</v>
      </c>
      <c r="G1181" s="3">
        <v>43564</v>
      </c>
      <c r="H1181" s="2">
        <v>197000</v>
      </c>
      <c r="I1181" s="12">
        <v>20190524</v>
      </c>
      <c r="J1181" s="5">
        <v>1</v>
      </c>
      <c r="K1181" s="5">
        <f t="shared" si="79"/>
        <v>1</v>
      </c>
      <c r="L1181" s="5">
        <f t="shared" si="77"/>
        <v>0</v>
      </c>
      <c r="M1181" s="5">
        <f t="shared" si="78"/>
        <v>0</v>
      </c>
      <c r="N1181" s="56" t="str">
        <f t="shared" si="76"/>
        <v>AG Real Estate &amp; Associates</v>
      </c>
    </row>
    <row r="1182" spans="1:14" ht="13.5" customHeight="1" x14ac:dyDescent="0.2">
      <c r="A1182" t="s">
        <v>342</v>
      </c>
      <c r="B1182" t="s">
        <v>303</v>
      </c>
      <c r="C1182" t="s">
        <v>908</v>
      </c>
      <c r="D1182" t="s">
        <v>5</v>
      </c>
      <c r="E1182" t="s">
        <v>2113</v>
      </c>
      <c r="F1182" t="s">
        <v>6</v>
      </c>
      <c r="G1182" s="3">
        <v>43469</v>
      </c>
      <c r="H1182" s="2">
        <v>499900</v>
      </c>
      <c r="I1182" s="12">
        <v>20182635</v>
      </c>
      <c r="J1182" s="5">
        <v>1</v>
      </c>
      <c r="K1182" s="5">
        <f t="shared" si="79"/>
        <v>1</v>
      </c>
      <c r="L1182" s="5">
        <f t="shared" si="77"/>
        <v>0</v>
      </c>
      <c r="M1182" s="5">
        <f t="shared" si="78"/>
        <v>0</v>
      </c>
      <c r="N1182" s="56" t="str">
        <f t="shared" si="76"/>
        <v>AG Real Estate &amp; Associates</v>
      </c>
    </row>
    <row r="1183" spans="1:14" ht="13.5" customHeight="1" x14ac:dyDescent="0.2">
      <c r="A1183" t="s">
        <v>1072</v>
      </c>
      <c r="B1183" t="s">
        <v>1921</v>
      </c>
      <c r="C1183" t="s">
        <v>1882</v>
      </c>
      <c r="D1183" t="s">
        <v>1535</v>
      </c>
      <c r="E1183" t="s">
        <v>3046</v>
      </c>
      <c r="F1183" t="s">
        <v>6</v>
      </c>
      <c r="G1183" s="3">
        <v>43588</v>
      </c>
      <c r="H1183" s="2">
        <v>212000</v>
      </c>
      <c r="I1183" s="12">
        <v>20190843</v>
      </c>
      <c r="J1183" s="5">
        <v>1</v>
      </c>
      <c r="K1183" s="5">
        <f t="shared" si="79"/>
        <v>1</v>
      </c>
      <c r="L1183" s="5">
        <f t="shared" si="77"/>
        <v>0</v>
      </c>
      <c r="M1183" s="5">
        <f t="shared" si="78"/>
        <v>0</v>
      </c>
      <c r="N1183" s="56" t="str">
        <f t="shared" si="76"/>
        <v>Rydell Real Estate</v>
      </c>
    </row>
    <row r="1184" spans="1:14" ht="13.5" customHeight="1" x14ac:dyDescent="0.2">
      <c r="A1184" t="s">
        <v>1735</v>
      </c>
      <c r="B1184" t="s">
        <v>5</v>
      </c>
      <c r="C1184" t="s">
        <v>1950</v>
      </c>
      <c r="D1184" t="s">
        <v>5</v>
      </c>
      <c r="E1184" t="s">
        <v>3058</v>
      </c>
      <c r="F1184" t="s">
        <v>6</v>
      </c>
      <c r="G1184" s="3">
        <v>43588</v>
      </c>
      <c r="H1184" s="2">
        <v>210000</v>
      </c>
      <c r="I1184" s="12">
        <v>20190814</v>
      </c>
      <c r="J1184" s="5">
        <v>1</v>
      </c>
      <c r="K1184" s="5">
        <f t="shared" si="79"/>
        <v>1</v>
      </c>
      <c r="L1184" s="5">
        <f t="shared" si="77"/>
        <v>0</v>
      </c>
      <c r="M1184" s="5">
        <f t="shared" si="78"/>
        <v>0</v>
      </c>
      <c r="N1184" s="56" t="str">
        <f t="shared" si="76"/>
        <v>Magnolia Realty</v>
      </c>
    </row>
    <row r="1185" spans="1:14" ht="13.5" customHeight="1" x14ac:dyDescent="0.2">
      <c r="A1185" t="s">
        <v>1735</v>
      </c>
      <c r="B1185" t="s">
        <v>5</v>
      </c>
      <c r="C1185" t="s">
        <v>1718</v>
      </c>
      <c r="D1185" t="s">
        <v>1099</v>
      </c>
      <c r="E1185" t="s">
        <v>2324</v>
      </c>
      <c r="F1185" t="s">
        <v>6</v>
      </c>
      <c r="G1185" s="3">
        <v>43504</v>
      </c>
      <c r="H1185" s="2">
        <v>52000</v>
      </c>
      <c r="I1185" s="12">
        <v>20190137</v>
      </c>
      <c r="J1185" s="5">
        <v>1</v>
      </c>
      <c r="K1185" s="5">
        <f t="shared" si="79"/>
        <v>1</v>
      </c>
      <c r="L1185" s="5">
        <f t="shared" si="77"/>
        <v>0</v>
      </c>
      <c r="M1185" s="5">
        <f t="shared" si="78"/>
        <v>0</v>
      </c>
      <c r="N1185" s="56" t="str">
        <f t="shared" ref="N1185:N1234" si="80">IF(B1185="",B1184,B1185)</f>
        <v>Magnolia Realty</v>
      </c>
    </row>
    <row r="1186" spans="1:14" ht="13.5" customHeight="1" x14ac:dyDescent="0.2">
      <c r="A1186" t="s">
        <v>1735</v>
      </c>
      <c r="B1186" t="s">
        <v>5</v>
      </c>
      <c r="C1186" t="s">
        <v>19</v>
      </c>
      <c r="D1186" t="s">
        <v>1842</v>
      </c>
      <c r="E1186" t="s">
        <v>2601</v>
      </c>
      <c r="F1186" t="s">
        <v>6</v>
      </c>
      <c r="G1186" s="3">
        <v>43538</v>
      </c>
      <c r="H1186" s="2">
        <v>180000</v>
      </c>
      <c r="I1186" s="12">
        <v>20190218</v>
      </c>
      <c r="J1186" s="5">
        <v>1</v>
      </c>
      <c r="K1186" s="5">
        <f t="shared" si="79"/>
        <v>1</v>
      </c>
      <c r="L1186" s="5">
        <f t="shared" si="77"/>
        <v>0</v>
      </c>
      <c r="M1186" s="5">
        <f t="shared" si="78"/>
        <v>0</v>
      </c>
      <c r="N1186" s="56" t="str">
        <f>IF(B1186="",#REF!,B1186)</f>
        <v>Magnolia Realty</v>
      </c>
    </row>
    <row r="1187" spans="1:14" ht="13.5" customHeight="1" x14ac:dyDescent="0.2">
      <c r="A1187" t="s">
        <v>21</v>
      </c>
      <c r="B1187" t="s">
        <v>1840</v>
      </c>
      <c r="C1187" t="s">
        <v>1242</v>
      </c>
      <c r="D1187" t="s">
        <v>1258</v>
      </c>
      <c r="E1187" t="s">
        <v>3326</v>
      </c>
      <c r="F1187" t="s">
        <v>1249</v>
      </c>
      <c r="G1187" s="3">
        <v>43615</v>
      </c>
      <c r="H1187" s="2">
        <v>424000</v>
      </c>
      <c r="I1187" s="12">
        <v>20190894</v>
      </c>
      <c r="J1187" s="5">
        <v>1</v>
      </c>
      <c r="K1187" s="5">
        <f t="shared" si="79"/>
        <v>1</v>
      </c>
      <c r="L1187" s="5">
        <f t="shared" si="77"/>
        <v>0</v>
      </c>
      <c r="M1187" s="5">
        <f t="shared" si="78"/>
        <v>0</v>
      </c>
      <c r="N1187" s="56" t="str">
        <f t="shared" si="80"/>
        <v>Kelly, Realtors</v>
      </c>
    </row>
    <row r="1188" spans="1:14" ht="13.5" customHeight="1" x14ac:dyDescent="0.2">
      <c r="A1188" t="s">
        <v>1564</v>
      </c>
      <c r="B1188" t="s">
        <v>1565</v>
      </c>
      <c r="C1188" t="s">
        <v>1210</v>
      </c>
      <c r="D1188" t="s">
        <v>991</v>
      </c>
      <c r="E1188" t="s">
        <v>3036</v>
      </c>
      <c r="F1188" t="s">
        <v>120</v>
      </c>
      <c r="G1188" s="3">
        <v>43586</v>
      </c>
      <c r="H1188" s="2">
        <v>35300</v>
      </c>
      <c r="I1188" s="12" t="s">
        <v>838</v>
      </c>
      <c r="J1188" s="5">
        <v>1</v>
      </c>
      <c r="K1188" s="5">
        <f t="shared" si="79"/>
        <v>0</v>
      </c>
      <c r="L1188" s="5">
        <f t="shared" si="77"/>
        <v>0</v>
      </c>
      <c r="M1188" s="5">
        <f t="shared" si="78"/>
        <v>0</v>
      </c>
      <c r="N1188" s="56" t="str">
        <f t="shared" si="80"/>
        <v>Muirhead Ranch &amp; Realty</v>
      </c>
    </row>
    <row r="1189" spans="1:14" ht="13.5" customHeight="1" x14ac:dyDescent="0.2">
      <c r="A1189" t="s">
        <v>1564</v>
      </c>
      <c r="B1189" t="s">
        <v>1565</v>
      </c>
      <c r="C1189" t="s">
        <v>117</v>
      </c>
      <c r="D1189" t="s">
        <v>1535</v>
      </c>
      <c r="E1189" t="s">
        <v>3244</v>
      </c>
      <c r="F1189" t="s">
        <v>65</v>
      </c>
      <c r="G1189" s="3">
        <v>43607</v>
      </c>
      <c r="H1189" s="2">
        <v>244000</v>
      </c>
      <c r="I1189" s="12" t="s">
        <v>838</v>
      </c>
      <c r="J1189" s="5">
        <v>1</v>
      </c>
      <c r="K1189" s="5">
        <f t="shared" si="79"/>
        <v>0</v>
      </c>
      <c r="L1189" s="5">
        <f t="shared" si="77"/>
        <v>0</v>
      </c>
      <c r="M1189" s="5">
        <f t="shared" si="78"/>
        <v>0</v>
      </c>
      <c r="N1189" s="56" t="str">
        <f t="shared" si="80"/>
        <v>Muirhead Ranch &amp; Realty</v>
      </c>
    </row>
    <row r="1190" spans="1:14" ht="13.5" customHeight="1" x14ac:dyDescent="0.2">
      <c r="A1190" t="s">
        <v>1564</v>
      </c>
      <c r="B1190" t="s">
        <v>1565</v>
      </c>
      <c r="C1190" t="s">
        <v>2014</v>
      </c>
      <c r="D1190" t="s">
        <v>1180</v>
      </c>
      <c r="E1190" t="s">
        <v>3137</v>
      </c>
      <c r="F1190" t="s">
        <v>6</v>
      </c>
      <c r="G1190" s="3">
        <v>43595</v>
      </c>
      <c r="H1190" s="2">
        <v>213000</v>
      </c>
      <c r="I1190" s="12" t="s">
        <v>838</v>
      </c>
      <c r="J1190" s="5">
        <v>1</v>
      </c>
      <c r="K1190" s="5">
        <f t="shared" si="79"/>
        <v>0</v>
      </c>
      <c r="L1190" s="5">
        <f t="shared" si="77"/>
        <v>0</v>
      </c>
      <c r="M1190" s="5">
        <f t="shared" si="78"/>
        <v>0</v>
      </c>
      <c r="N1190" s="56" t="str">
        <f t="shared" si="80"/>
        <v>Muirhead Ranch &amp; Realty</v>
      </c>
    </row>
    <row r="1191" spans="1:14" ht="13.5" customHeight="1" x14ac:dyDescent="0.2">
      <c r="A1191" t="s">
        <v>3339</v>
      </c>
      <c r="B1191" t="s">
        <v>1099</v>
      </c>
      <c r="C1191" t="s">
        <v>566</v>
      </c>
      <c r="D1191" t="s">
        <v>1842</v>
      </c>
      <c r="E1191" t="s">
        <v>3340</v>
      </c>
      <c r="F1191" t="s">
        <v>6</v>
      </c>
      <c r="G1191" s="3">
        <v>43616</v>
      </c>
      <c r="H1191" s="2">
        <v>170850</v>
      </c>
      <c r="I1191" s="12">
        <v>20190672</v>
      </c>
      <c r="J1191" s="5">
        <v>1</v>
      </c>
      <c r="K1191" s="5">
        <f t="shared" si="79"/>
        <v>1</v>
      </c>
      <c r="L1191" s="5">
        <f t="shared" si="77"/>
        <v>0</v>
      </c>
      <c r="M1191" s="5">
        <f t="shared" si="78"/>
        <v>0</v>
      </c>
      <c r="N1191" s="56" t="str">
        <f t="shared" si="80"/>
        <v>Keller Williams Realty - Waco</v>
      </c>
    </row>
    <row r="1192" spans="1:14" ht="13.5" customHeight="1" x14ac:dyDescent="0.2">
      <c r="A1192" t="s">
        <v>2099</v>
      </c>
      <c r="B1192" t="s">
        <v>1286</v>
      </c>
      <c r="C1192" t="s">
        <v>363</v>
      </c>
      <c r="D1192" t="s">
        <v>282</v>
      </c>
      <c r="E1192" t="s">
        <v>2100</v>
      </c>
      <c r="F1192" t="s">
        <v>1249</v>
      </c>
      <c r="G1192" s="3">
        <v>43467</v>
      </c>
      <c r="H1192" s="2">
        <v>179500</v>
      </c>
      <c r="I1192" s="12" t="s">
        <v>838</v>
      </c>
      <c r="J1192" s="5">
        <v>1</v>
      </c>
      <c r="K1192" s="5">
        <f t="shared" si="79"/>
        <v>0</v>
      </c>
      <c r="L1192" s="5">
        <f t="shared" si="77"/>
        <v>0</v>
      </c>
      <c r="M1192" s="5">
        <f t="shared" si="78"/>
        <v>0</v>
      </c>
      <c r="N1192" s="56" t="str">
        <f>IF(B1192="",#REF!,B1192)</f>
        <v>Harrell Residential</v>
      </c>
    </row>
    <row r="1193" spans="1:14" ht="13.5" customHeight="1" x14ac:dyDescent="0.2">
      <c r="A1193" t="s">
        <v>2089</v>
      </c>
      <c r="B1193" t="s">
        <v>1099</v>
      </c>
      <c r="C1193" t="s">
        <v>357</v>
      </c>
      <c r="D1193" t="s">
        <v>1099</v>
      </c>
      <c r="E1193" t="s">
        <v>2227</v>
      </c>
      <c r="F1193" t="s">
        <v>6</v>
      </c>
      <c r="G1193" s="3">
        <v>43493</v>
      </c>
      <c r="H1193" s="2">
        <v>55000</v>
      </c>
      <c r="I1193" s="12" t="s">
        <v>838</v>
      </c>
      <c r="J1193" s="5">
        <v>1</v>
      </c>
      <c r="K1193" s="5">
        <f t="shared" si="79"/>
        <v>0</v>
      </c>
      <c r="L1193" s="5">
        <f t="shared" si="77"/>
        <v>0</v>
      </c>
      <c r="M1193" s="5">
        <f t="shared" si="78"/>
        <v>0</v>
      </c>
      <c r="N1193" s="56" t="str">
        <f t="shared" si="80"/>
        <v>Keller Williams Realty - Waco</v>
      </c>
    </row>
    <row r="1194" spans="1:14" ht="13.5" customHeight="1" x14ac:dyDescent="0.2">
      <c r="A1194" t="s">
        <v>2089</v>
      </c>
      <c r="B1194" t="s">
        <v>1258</v>
      </c>
      <c r="C1194" t="s">
        <v>2103</v>
      </c>
      <c r="D1194" t="s">
        <v>1842</v>
      </c>
      <c r="E1194" t="s">
        <v>3328</v>
      </c>
      <c r="F1194" t="s">
        <v>216</v>
      </c>
      <c r="G1194" s="3">
        <v>43615</v>
      </c>
      <c r="H1194" s="2">
        <v>345000</v>
      </c>
      <c r="I1194" s="12">
        <v>20190391</v>
      </c>
      <c r="J1194" s="5">
        <v>1</v>
      </c>
      <c r="K1194" s="5">
        <f t="shared" si="79"/>
        <v>1</v>
      </c>
      <c r="L1194" s="5">
        <f t="shared" si="77"/>
        <v>0</v>
      </c>
      <c r="M1194" s="5">
        <f t="shared" si="78"/>
        <v>0</v>
      </c>
      <c r="N1194" s="56" t="str">
        <f t="shared" si="80"/>
        <v>Re/Max Centex, REALTORS</v>
      </c>
    </row>
    <row r="1195" spans="1:14" ht="13.5" customHeight="1" x14ac:dyDescent="0.2">
      <c r="A1195" t="s">
        <v>1749</v>
      </c>
      <c r="B1195" t="s">
        <v>1547</v>
      </c>
      <c r="C1195" t="s">
        <v>1456</v>
      </c>
      <c r="D1195" t="s">
        <v>1840</v>
      </c>
      <c r="E1195" t="s">
        <v>2984</v>
      </c>
      <c r="F1195" t="s">
        <v>6</v>
      </c>
      <c r="G1195" s="3">
        <v>43581</v>
      </c>
      <c r="H1195" s="2">
        <v>284000</v>
      </c>
      <c r="I1195" s="12" t="s">
        <v>838</v>
      </c>
      <c r="J1195" s="5">
        <v>1</v>
      </c>
      <c r="K1195" s="5">
        <f t="shared" si="79"/>
        <v>0</v>
      </c>
      <c r="L1195" s="5">
        <f t="shared" si="77"/>
        <v>0</v>
      </c>
      <c r="M1195" s="5">
        <f t="shared" si="78"/>
        <v>0</v>
      </c>
      <c r="N1195" s="56" t="str">
        <f>IF(B1195="",#REF!,B1195)</f>
        <v>Duck Brothers Real Estate</v>
      </c>
    </row>
    <row r="1196" spans="1:14" ht="13.5" customHeight="1" x14ac:dyDescent="0.2">
      <c r="A1196" t="s">
        <v>22</v>
      </c>
      <c r="B1196" t="s">
        <v>368</v>
      </c>
      <c r="C1196" t="s">
        <v>22</v>
      </c>
      <c r="D1196" t="s">
        <v>368</v>
      </c>
      <c r="E1196" t="s">
        <v>2320</v>
      </c>
      <c r="F1196" t="s">
        <v>1093</v>
      </c>
      <c r="G1196" s="3">
        <v>43503</v>
      </c>
      <c r="H1196" s="2">
        <v>156000</v>
      </c>
      <c r="I1196" s="12" t="s">
        <v>838</v>
      </c>
      <c r="J1196" s="5">
        <v>1</v>
      </c>
      <c r="K1196" s="5">
        <f t="shared" si="79"/>
        <v>0</v>
      </c>
      <c r="L1196" s="5">
        <f t="shared" si="77"/>
        <v>1</v>
      </c>
      <c r="M1196" s="5">
        <f t="shared" si="78"/>
        <v>0</v>
      </c>
      <c r="N1196" s="56" t="str">
        <f t="shared" si="80"/>
        <v>Bosque Real Estate, Inc.</v>
      </c>
    </row>
    <row r="1197" spans="1:14" ht="13.5" customHeight="1" x14ac:dyDescent="0.2">
      <c r="A1197" t="s">
        <v>1538</v>
      </c>
      <c r="B1197" t="s">
        <v>1842</v>
      </c>
      <c r="C1197" t="s">
        <v>1691</v>
      </c>
      <c r="D1197" t="s">
        <v>5</v>
      </c>
      <c r="E1197" t="s">
        <v>2557</v>
      </c>
      <c r="F1197" t="s">
        <v>123</v>
      </c>
      <c r="G1197" s="3">
        <v>43532</v>
      </c>
      <c r="H1197" s="2">
        <v>300000</v>
      </c>
      <c r="I1197" s="12">
        <v>20190197</v>
      </c>
      <c r="J1197" s="5">
        <v>1</v>
      </c>
      <c r="K1197" s="5">
        <f t="shared" si="79"/>
        <v>1</v>
      </c>
      <c r="L1197" s="5">
        <f t="shared" si="77"/>
        <v>0</v>
      </c>
      <c r="M1197" s="5">
        <f t="shared" si="78"/>
        <v>0</v>
      </c>
      <c r="N1197" s="56" t="str">
        <f t="shared" si="80"/>
        <v>Coldwell Banker Apex, REALTORS</v>
      </c>
    </row>
    <row r="1198" spans="1:14" ht="13.5" customHeight="1" x14ac:dyDescent="0.2">
      <c r="A1198" t="s">
        <v>23</v>
      </c>
      <c r="B1198" t="s">
        <v>5</v>
      </c>
      <c r="C1198" t="s">
        <v>312</v>
      </c>
      <c r="D1198" t="s">
        <v>1842</v>
      </c>
      <c r="E1198" t="s">
        <v>3254</v>
      </c>
      <c r="F1198" t="s">
        <v>216</v>
      </c>
      <c r="G1198" s="3">
        <v>43608</v>
      </c>
      <c r="H1198" s="2">
        <v>185000</v>
      </c>
      <c r="I1198" s="12" t="s">
        <v>838</v>
      </c>
      <c r="J1198" s="5">
        <v>1</v>
      </c>
      <c r="K1198" s="5">
        <f t="shared" si="79"/>
        <v>0</v>
      </c>
      <c r="L1198" s="5">
        <f t="shared" si="77"/>
        <v>0</v>
      </c>
      <c r="M1198" s="5">
        <f t="shared" si="78"/>
        <v>0</v>
      </c>
      <c r="N1198" s="56" t="str">
        <f t="shared" si="80"/>
        <v>Magnolia Realty</v>
      </c>
    </row>
    <row r="1199" spans="1:14" ht="13.5" customHeight="1" x14ac:dyDescent="0.2">
      <c r="A1199" t="s">
        <v>2000</v>
      </c>
      <c r="B1199" t="s">
        <v>106</v>
      </c>
      <c r="C1199" t="s">
        <v>1222</v>
      </c>
      <c r="D1199" t="s">
        <v>1099</v>
      </c>
      <c r="E1199" t="s">
        <v>3040</v>
      </c>
      <c r="F1199" t="s">
        <v>123</v>
      </c>
      <c r="G1199" s="3">
        <v>43587</v>
      </c>
      <c r="H1199" s="2">
        <v>262000</v>
      </c>
      <c r="I1199" s="12" t="s">
        <v>838</v>
      </c>
      <c r="J1199" s="5">
        <v>1</v>
      </c>
      <c r="K1199" s="5">
        <f t="shared" si="79"/>
        <v>0</v>
      </c>
      <c r="L1199" s="5">
        <f t="shared" si="77"/>
        <v>0</v>
      </c>
      <c r="M1199" s="5">
        <f t="shared" si="78"/>
        <v>0</v>
      </c>
      <c r="N1199" s="56" t="str">
        <f>IF(B1199="",#REF!,B1199)</f>
        <v>Legacy Land &amp; Ranches</v>
      </c>
    </row>
    <row r="1200" spans="1:14" ht="13.5" customHeight="1" x14ac:dyDescent="0.2">
      <c r="A1200" t="s">
        <v>1873</v>
      </c>
      <c r="B1200" t="s">
        <v>1258</v>
      </c>
      <c r="C1200" t="s">
        <v>2079</v>
      </c>
      <c r="D1200" t="s">
        <v>1907</v>
      </c>
      <c r="E1200" t="s">
        <v>2027</v>
      </c>
      <c r="F1200" t="s">
        <v>6</v>
      </c>
      <c r="G1200" s="3">
        <v>43595</v>
      </c>
      <c r="H1200" s="2">
        <v>73000</v>
      </c>
      <c r="I1200" s="12" t="s">
        <v>838</v>
      </c>
      <c r="J1200" s="5">
        <v>1</v>
      </c>
      <c r="K1200" s="5">
        <f t="shared" si="79"/>
        <v>0</v>
      </c>
      <c r="L1200" s="5">
        <f t="shared" si="77"/>
        <v>0</v>
      </c>
      <c r="M1200" s="5">
        <f t="shared" si="78"/>
        <v>0</v>
      </c>
      <c r="N1200" s="56" t="str">
        <f t="shared" si="80"/>
        <v>Re/Max Centex, REALTORS</v>
      </c>
    </row>
    <row r="1201" spans="1:14" ht="13.5" customHeight="1" x14ac:dyDescent="0.2">
      <c r="A1201" t="s">
        <v>1873</v>
      </c>
      <c r="B1201" t="s">
        <v>1258</v>
      </c>
      <c r="C1201" t="s">
        <v>1879</v>
      </c>
      <c r="D1201" t="s">
        <v>1258</v>
      </c>
      <c r="E1201" t="s">
        <v>2395</v>
      </c>
      <c r="F1201" t="s">
        <v>6</v>
      </c>
      <c r="G1201" s="3">
        <v>43516</v>
      </c>
      <c r="H1201" s="2">
        <v>191400</v>
      </c>
      <c r="I1201" s="12" t="s">
        <v>838</v>
      </c>
      <c r="J1201" s="5">
        <v>1</v>
      </c>
      <c r="K1201" s="5">
        <f t="shared" si="79"/>
        <v>0</v>
      </c>
      <c r="L1201" s="5">
        <f t="shared" si="77"/>
        <v>0</v>
      </c>
      <c r="M1201" s="5">
        <f t="shared" si="78"/>
        <v>0</v>
      </c>
      <c r="N1201" s="56" t="str">
        <f t="shared" si="80"/>
        <v>Re/Max Centex, REALTORS</v>
      </c>
    </row>
    <row r="1202" spans="1:14" ht="13.5" customHeight="1" x14ac:dyDescent="0.2">
      <c r="A1202" t="s">
        <v>884</v>
      </c>
      <c r="B1202" t="s">
        <v>1847</v>
      </c>
      <c r="C1202" t="s">
        <v>2065</v>
      </c>
      <c r="D1202" t="s">
        <v>5</v>
      </c>
      <c r="E1202" t="s">
        <v>2718</v>
      </c>
      <c r="F1202" t="s">
        <v>6</v>
      </c>
      <c r="G1202" s="3">
        <v>43551</v>
      </c>
      <c r="H1202" s="2">
        <v>95000</v>
      </c>
      <c r="I1202" s="12">
        <v>20190102</v>
      </c>
      <c r="J1202" s="5">
        <v>1</v>
      </c>
      <c r="K1202" s="5">
        <f t="shared" si="79"/>
        <v>1</v>
      </c>
      <c r="L1202" s="5">
        <f t="shared" si="77"/>
        <v>0</v>
      </c>
      <c r="M1202" s="5">
        <f t="shared" si="78"/>
        <v>0</v>
      </c>
      <c r="N1202" s="56" t="str">
        <f t="shared" si="80"/>
        <v>Towne Adams, Realtors</v>
      </c>
    </row>
    <row r="1203" spans="1:14" ht="13.5" customHeight="1" x14ac:dyDescent="0.2">
      <c r="A1203" t="s">
        <v>884</v>
      </c>
      <c r="B1203" t="s">
        <v>1847</v>
      </c>
      <c r="C1203" t="s">
        <v>1985</v>
      </c>
      <c r="D1203" t="s">
        <v>1936</v>
      </c>
      <c r="E1203" t="s">
        <v>3022</v>
      </c>
      <c r="F1203" t="s">
        <v>7</v>
      </c>
      <c r="G1203" s="3">
        <v>43585</v>
      </c>
      <c r="H1203" s="2">
        <v>82000</v>
      </c>
      <c r="I1203" s="12">
        <v>20190531</v>
      </c>
      <c r="J1203" s="5">
        <v>1</v>
      </c>
      <c r="K1203" s="5">
        <f t="shared" si="79"/>
        <v>1</v>
      </c>
      <c r="L1203" s="5">
        <f t="shared" si="77"/>
        <v>0</v>
      </c>
      <c r="M1203" s="5">
        <f t="shared" si="78"/>
        <v>0</v>
      </c>
      <c r="N1203" s="56" t="str">
        <f>IF(B1203="",#REF!,B1203)</f>
        <v>Towne Adams, Realtors</v>
      </c>
    </row>
    <row r="1204" spans="1:14" ht="13.5" customHeight="1" x14ac:dyDescent="0.2">
      <c r="A1204" t="s">
        <v>884</v>
      </c>
      <c r="B1204" t="s">
        <v>1847</v>
      </c>
      <c r="C1204" t="s">
        <v>326</v>
      </c>
      <c r="D1204" t="s">
        <v>1844</v>
      </c>
      <c r="E1204" t="s">
        <v>2240</v>
      </c>
      <c r="F1204" t="s">
        <v>216</v>
      </c>
      <c r="G1204" s="3">
        <v>43495</v>
      </c>
      <c r="H1204" s="2">
        <v>214000</v>
      </c>
      <c r="I1204" s="12" t="s">
        <v>838</v>
      </c>
      <c r="J1204" s="5">
        <v>1</v>
      </c>
      <c r="K1204" s="5">
        <f t="shared" si="79"/>
        <v>0</v>
      </c>
      <c r="L1204" s="5">
        <f t="shared" si="77"/>
        <v>0</v>
      </c>
      <c r="M1204" s="5">
        <f t="shared" si="78"/>
        <v>0</v>
      </c>
      <c r="N1204" s="56" t="str">
        <f t="shared" si="80"/>
        <v>Towne Adams, Realtors</v>
      </c>
    </row>
    <row r="1205" spans="1:14" ht="13.5" customHeight="1" x14ac:dyDescent="0.2">
      <c r="A1205" t="s">
        <v>1683</v>
      </c>
      <c r="B1205" t="s">
        <v>1734</v>
      </c>
      <c r="C1205" t="s">
        <v>308</v>
      </c>
      <c r="D1205" t="s">
        <v>1840</v>
      </c>
      <c r="E1205" t="s">
        <v>2792</v>
      </c>
      <c r="F1205" t="s">
        <v>6</v>
      </c>
      <c r="G1205" s="3">
        <v>43560</v>
      </c>
      <c r="H1205" s="2">
        <v>168500</v>
      </c>
      <c r="I1205" s="12">
        <v>20190545</v>
      </c>
      <c r="J1205" s="5">
        <v>1</v>
      </c>
      <c r="K1205" s="5">
        <f t="shared" si="79"/>
        <v>1</v>
      </c>
      <c r="L1205" s="5">
        <f t="shared" si="77"/>
        <v>0</v>
      </c>
      <c r="M1205" s="5">
        <f t="shared" si="78"/>
        <v>0</v>
      </c>
      <c r="N1205" s="56" t="str">
        <f t="shared" si="80"/>
        <v>Bridge Realty</v>
      </c>
    </row>
    <row r="1206" spans="1:14" ht="13.5" customHeight="1" x14ac:dyDescent="0.2">
      <c r="A1206" t="s">
        <v>1683</v>
      </c>
      <c r="B1206" t="s">
        <v>1734</v>
      </c>
      <c r="C1206" t="s">
        <v>25</v>
      </c>
      <c r="D1206" t="s">
        <v>1840</v>
      </c>
      <c r="E1206" t="s">
        <v>2317</v>
      </c>
      <c r="F1206" t="s">
        <v>6</v>
      </c>
      <c r="G1206" s="3">
        <v>43503</v>
      </c>
      <c r="H1206" s="2">
        <v>70000</v>
      </c>
      <c r="I1206" s="12" t="s">
        <v>838</v>
      </c>
      <c r="J1206" s="5">
        <v>1</v>
      </c>
      <c r="K1206" s="5">
        <f t="shared" si="79"/>
        <v>0</v>
      </c>
      <c r="L1206" s="5">
        <f t="shared" si="77"/>
        <v>0</v>
      </c>
      <c r="M1206" s="5">
        <f t="shared" si="78"/>
        <v>0</v>
      </c>
      <c r="N1206" s="56" t="str">
        <f t="shared" si="80"/>
        <v>Bridge Realty</v>
      </c>
    </row>
    <row r="1207" spans="1:14" ht="13.5" customHeight="1" x14ac:dyDescent="0.2">
      <c r="A1207" t="s">
        <v>2039</v>
      </c>
      <c r="B1207" t="s">
        <v>1847</v>
      </c>
      <c r="C1207" t="s">
        <v>1719</v>
      </c>
      <c r="D1207" t="s">
        <v>5</v>
      </c>
      <c r="E1207" t="s">
        <v>2387</v>
      </c>
      <c r="F1207" t="s">
        <v>6</v>
      </c>
      <c r="G1207" s="3">
        <v>43515</v>
      </c>
      <c r="H1207" s="2">
        <v>132000</v>
      </c>
      <c r="I1207" s="12">
        <v>20190110</v>
      </c>
      <c r="J1207" s="5">
        <v>1</v>
      </c>
      <c r="K1207" s="5">
        <f t="shared" si="79"/>
        <v>1</v>
      </c>
      <c r="L1207" s="5">
        <f t="shared" si="77"/>
        <v>0</v>
      </c>
      <c r="M1207" s="5">
        <f t="shared" si="78"/>
        <v>0</v>
      </c>
      <c r="N1207" s="56" t="str">
        <f t="shared" si="80"/>
        <v>Towne Adams, Realtors</v>
      </c>
    </row>
    <row r="1208" spans="1:14" ht="13.5" customHeight="1" x14ac:dyDescent="0.2">
      <c r="A1208" t="s">
        <v>2039</v>
      </c>
      <c r="B1208" t="s">
        <v>1847</v>
      </c>
      <c r="C1208" t="s">
        <v>1872</v>
      </c>
      <c r="D1208" t="s">
        <v>1843</v>
      </c>
      <c r="E1208" t="s">
        <v>2354</v>
      </c>
      <c r="F1208" t="s">
        <v>6</v>
      </c>
      <c r="G1208" s="3">
        <v>43509</v>
      </c>
      <c r="H1208" s="2">
        <v>162500</v>
      </c>
      <c r="I1208" s="12" t="s">
        <v>838</v>
      </c>
      <c r="J1208" s="5">
        <v>1</v>
      </c>
      <c r="K1208" s="5">
        <f t="shared" si="79"/>
        <v>0</v>
      </c>
      <c r="L1208" s="5">
        <f t="shared" si="77"/>
        <v>0</v>
      </c>
      <c r="M1208" s="5">
        <f t="shared" si="78"/>
        <v>0</v>
      </c>
      <c r="N1208" s="56" t="str">
        <f t="shared" si="80"/>
        <v>Towne Adams, Realtors</v>
      </c>
    </row>
    <row r="1209" spans="1:14" ht="13.5" customHeight="1" x14ac:dyDescent="0.2">
      <c r="A1209" t="s">
        <v>2039</v>
      </c>
      <c r="B1209" t="s">
        <v>1847</v>
      </c>
      <c r="C1209" t="s">
        <v>549</v>
      </c>
      <c r="D1209" t="s">
        <v>1180</v>
      </c>
      <c r="E1209" t="s">
        <v>2136</v>
      </c>
      <c r="F1209" t="s">
        <v>6</v>
      </c>
      <c r="G1209" s="3">
        <v>43475</v>
      </c>
      <c r="H1209" s="2">
        <v>139900</v>
      </c>
      <c r="I1209" s="12" t="s">
        <v>838</v>
      </c>
      <c r="J1209" s="5">
        <v>1</v>
      </c>
      <c r="K1209" s="5">
        <f t="shared" si="79"/>
        <v>0</v>
      </c>
      <c r="L1209" s="5">
        <f t="shared" si="77"/>
        <v>0</v>
      </c>
      <c r="M1209" s="5">
        <f t="shared" si="78"/>
        <v>0</v>
      </c>
      <c r="N1209" s="56" t="str">
        <f t="shared" si="80"/>
        <v>Towne Adams, Realtors</v>
      </c>
    </row>
    <row r="1210" spans="1:14" ht="13.5" customHeight="1" x14ac:dyDescent="0.2">
      <c r="A1210" t="s">
        <v>2039</v>
      </c>
      <c r="B1210" t="s">
        <v>1847</v>
      </c>
      <c r="C1210" t="s">
        <v>566</v>
      </c>
      <c r="D1210" t="s">
        <v>1842</v>
      </c>
      <c r="E1210" t="s">
        <v>2474</v>
      </c>
      <c r="F1210" t="s">
        <v>216</v>
      </c>
      <c r="G1210" s="3">
        <v>43524</v>
      </c>
      <c r="H1210" s="2">
        <v>222500</v>
      </c>
      <c r="I1210" s="12">
        <v>20190177</v>
      </c>
      <c r="J1210" s="5">
        <v>1</v>
      </c>
      <c r="K1210" s="5">
        <f t="shared" si="79"/>
        <v>1</v>
      </c>
      <c r="L1210" s="5">
        <f t="shared" si="77"/>
        <v>0</v>
      </c>
      <c r="M1210" s="5">
        <f t="shared" si="78"/>
        <v>0</v>
      </c>
      <c r="N1210" s="56" t="str">
        <f t="shared" si="80"/>
        <v>Towne Adams, Realtors</v>
      </c>
    </row>
    <row r="1211" spans="1:14" ht="13.5" customHeight="1" x14ac:dyDescent="0.2">
      <c r="A1211" t="s">
        <v>2039</v>
      </c>
      <c r="B1211" t="s">
        <v>1847</v>
      </c>
      <c r="C1211" t="s">
        <v>69</v>
      </c>
      <c r="D1211" t="s">
        <v>1847</v>
      </c>
      <c r="E1211" t="s">
        <v>2610</v>
      </c>
      <c r="F1211" t="s">
        <v>6</v>
      </c>
      <c r="G1211" s="3">
        <v>43539</v>
      </c>
      <c r="H1211" s="2">
        <v>140000</v>
      </c>
      <c r="I1211" s="12">
        <v>20190303</v>
      </c>
      <c r="J1211" s="5">
        <v>1</v>
      </c>
      <c r="K1211" s="5">
        <f t="shared" si="79"/>
        <v>1</v>
      </c>
      <c r="L1211" s="5">
        <f t="shared" si="77"/>
        <v>0</v>
      </c>
      <c r="M1211" s="5">
        <f t="shared" si="78"/>
        <v>0</v>
      </c>
      <c r="N1211" s="56" t="str">
        <f t="shared" si="80"/>
        <v>Towne Adams, Realtors</v>
      </c>
    </row>
    <row r="1212" spans="1:14" ht="13.5" customHeight="1" x14ac:dyDescent="0.2">
      <c r="A1212" t="s">
        <v>892</v>
      </c>
      <c r="B1212" t="s">
        <v>1180</v>
      </c>
      <c r="C1212" t="s">
        <v>792</v>
      </c>
      <c r="D1212" t="s">
        <v>1099</v>
      </c>
      <c r="E1212" t="s">
        <v>2715</v>
      </c>
      <c r="F1212" t="s">
        <v>1126</v>
      </c>
      <c r="G1212" s="3">
        <v>43551</v>
      </c>
      <c r="H1212" s="2">
        <v>316500</v>
      </c>
      <c r="I1212" s="12" t="s">
        <v>838</v>
      </c>
      <c r="J1212" s="5">
        <v>1</v>
      </c>
      <c r="K1212" s="5">
        <f t="shared" si="79"/>
        <v>0</v>
      </c>
      <c r="L1212" s="5">
        <f t="shared" si="77"/>
        <v>0</v>
      </c>
      <c r="M1212" s="5">
        <f t="shared" si="78"/>
        <v>0</v>
      </c>
      <c r="N1212" s="56" t="str">
        <f>IF(B1212="",#REF!,B1212)</f>
        <v>Greater Waco Realty, Inc.</v>
      </c>
    </row>
    <row r="1213" spans="1:14" ht="13.5" customHeight="1" x14ac:dyDescent="0.2">
      <c r="A1213" t="s">
        <v>892</v>
      </c>
      <c r="B1213" t="s">
        <v>1180</v>
      </c>
      <c r="C1213" t="s">
        <v>908</v>
      </c>
      <c r="D1213" t="s">
        <v>5</v>
      </c>
      <c r="E1213" t="s">
        <v>2279</v>
      </c>
      <c r="F1213" t="s">
        <v>1249</v>
      </c>
      <c r="G1213" s="3">
        <v>43497</v>
      </c>
      <c r="H1213" s="2">
        <v>184900</v>
      </c>
      <c r="I1213" s="12">
        <v>20190028</v>
      </c>
      <c r="J1213" s="5">
        <v>1</v>
      </c>
      <c r="K1213" s="5">
        <f t="shared" si="79"/>
        <v>1</v>
      </c>
      <c r="L1213" s="5">
        <f t="shared" si="77"/>
        <v>0</v>
      </c>
      <c r="M1213" s="5">
        <f t="shared" si="78"/>
        <v>0</v>
      </c>
      <c r="N1213" s="56" t="str">
        <f t="shared" si="80"/>
        <v>Greater Waco Realty, Inc.</v>
      </c>
    </row>
    <row r="1214" spans="1:14" ht="13.5" customHeight="1" x14ac:dyDescent="0.2">
      <c r="A1214" t="s">
        <v>892</v>
      </c>
      <c r="B1214" t="s">
        <v>1180</v>
      </c>
      <c r="C1214" t="s">
        <v>317</v>
      </c>
      <c r="D1214" t="s">
        <v>1840</v>
      </c>
      <c r="E1214" t="s">
        <v>2418</v>
      </c>
      <c r="F1214" t="s">
        <v>6</v>
      </c>
      <c r="G1214" s="3">
        <v>43609</v>
      </c>
      <c r="H1214" s="2">
        <v>315000</v>
      </c>
      <c r="I1214" s="12">
        <v>20191141</v>
      </c>
      <c r="J1214" s="5">
        <v>1</v>
      </c>
      <c r="K1214" s="5">
        <f t="shared" si="79"/>
        <v>1</v>
      </c>
      <c r="L1214" s="5">
        <f t="shared" si="77"/>
        <v>0</v>
      </c>
      <c r="M1214" s="5">
        <f t="shared" si="78"/>
        <v>0</v>
      </c>
      <c r="N1214" s="56" t="str">
        <f t="shared" si="80"/>
        <v>Greater Waco Realty, Inc.</v>
      </c>
    </row>
    <row r="1215" spans="1:14" ht="13.5" customHeight="1" x14ac:dyDescent="0.2">
      <c r="A1215" t="s">
        <v>24</v>
      </c>
      <c r="B1215" t="s">
        <v>1840</v>
      </c>
      <c r="C1215" t="s">
        <v>15</v>
      </c>
      <c r="D1215" t="s">
        <v>118</v>
      </c>
      <c r="E1215" t="s">
        <v>3276</v>
      </c>
      <c r="F1215" t="s">
        <v>6</v>
      </c>
      <c r="G1215" s="3">
        <v>43609</v>
      </c>
      <c r="H1215" s="2">
        <v>284700</v>
      </c>
      <c r="I1215" s="12" t="s">
        <v>838</v>
      </c>
      <c r="J1215" s="5">
        <v>1</v>
      </c>
      <c r="K1215" s="5">
        <f t="shared" si="79"/>
        <v>0</v>
      </c>
      <c r="L1215" s="5">
        <f t="shared" si="77"/>
        <v>0</v>
      </c>
      <c r="M1215" s="5">
        <f t="shared" si="78"/>
        <v>0</v>
      </c>
      <c r="N1215" s="56" t="str">
        <f t="shared" si="80"/>
        <v>Kelly, Realtors</v>
      </c>
    </row>
    <row r="1216" spans="1:14" ht="13.5" customHeight="1" x14ac:dyDescent="0.2">
      <c r="A1216" t="s">
        <v>1125</v>
      </c>
      <c r="B1216" t="s">
        <v>303</v>
      </c>
      <c r="C1216" t="s">
        <v>1629</v>
      </c>
      <c r="D1216" t="s">
        <v>1840</v>
      </c>
      <c r="E1216" t="s">
        <v>2814</v>
      </c>
      <c r="F1216" t="s">
        <v>6</v>
      </c>
      <c r="G1216" s="3">
        <v>43563</v>
      </c>
      <c r="H1216" s="2">
        <v>263500</v>
      </c>
      <c r="I1216" s="12">
        <v>20190515</v>
      </c>
      <c r="J1216" s="5">
        <v>1</v>
      </c>
      <c r="K1216" s="5">
        <f t="shared" si="79"/>
        <v>1</v>
      </c>
      <c r="L1216" s="5">
        <f t="shared" si="77"/>
        <v>0</v>
      </c>
      <c r="M1216" s="5">
        <f t="shared" si="78"/>
        <v>0</v>
      </c>
      <c r="N1216" s="56" t="str">
        <f t="shared" si="80"/>
        <v>AG Real Estate &amp; Associates</v>
      </c>
    </row>
    <row r="1217" spans="1:14" ht="13.5" customHeight="1" x14ac:dyDescent="0.2">
      <c r="A1217" t="s">
        <v>1125</v>
      </c>
      <c r="B1217" t="s">
        <v>303</v>
      </c>
      <c r="C1217" t="s">
        <v>1694</v>
      </c>
      <c r="D1217" t="s">
        <v>1180</v>
      </c>
      <c r="E1217" t="s">
        <v>2889</v>
      </c>
      <c r="F1217" t="s">
        <v>216</v>
      </c>
      <c r="G1217" s="3">
        <v>43571</v>
      </c>
      <c r="H1217" s="2">
        <v>173000</v>
      </c>
      <c r="I1217" s="12" t="s">
        <v>838</v>
      </c>
      <c r="J1217" s="5">
        <v>1</v>
      </c>
      <c r="K1217" s="5">
        <f t="shared" si="79"/>
        <v>0</v>
      </c>
      <c r="L1217" s="5">
        <f t="shared" si="77"/>
        <v>0</v>
      </c>
      <c r="M1217" s="5">
        <f t="shared" si="78"/>
        <v>0</v>
      </c>
      <c r="N1217" s="56" t="str">
        <f>IF(B1217="",#REF!,B1217)</f>
        <v>AG Real Estate &amp; Associates</v>
      </c>
    </row>
    <row r="1218" spans="1:14" ht="13.5" customHeight="1" x14ac:dyDescent="0.2">
      <c r="A1218" t="s">
        <v>1125</v>
      </c>
      <c r="B1218" t="s">
        <v>303</v>
      </c>
      <c r="C1218" t="s">
        <v>852</v>
      </c>
      <c r="D1218" t="s">
        <v>1258</v>
      </c>
      <c r="E1218" t="s">
        <v>2634</v>
      </c>
      <c r="F1218" t="s">
        <v>6</v>
      </c>
      <c r="G1218" s="3">
        <v>43543</v>
      </c>
      <c r="H1218" s="2">
        <v>209900</v>
      </c>
      <c r="I1218" s="12" t="s">
        <v>838</v>
      </c>
      <c r="J1218" s="5">
        <v>1</v>
      </c>
      <c r="K1218" s="5">
        <f t="shared" si="79"/>
        <v>0</v>
      </c>
      <c r="L1218" s="5">
        <f t="shared" si="77"/>
        <v>0</v>
      </c>
      <c r="M1218" s="5">
        <f t="shared" si="78"/>
        <v>0</v>
      </c>
      <c r="N1218" s="56" t="str">
        <f t="shared" si="80"/>
        <v>AG Real Estate &amp; Associates</v>
      </c>
    </row>
    <row r="1219" spans="1:14" ht="13.5" customHeight="1" x14ac:dyDescent="0.2">
      <c r="A1219" t="s">
        <v>1125</v>
      </c>
      <c r="B1219" t="s">
        <v>303</v>
      </c>
      <c r="C1219" t="s">
        <v>1038</v>
      </c>
      <c r="D1219" t="s">
        <v>1258</v>
      </c>
      <c r="E1219" t="s">
        <v>3085</v>
      </c>
      <c r="F1219" t="s">
        <v>216</v>
      </c>
      <c r="G1219" s="3">
        <v>43592</v>
      </c>
      <c r="H1219" s="2">
        <v>230000</v>
      </c>
      <c r="I1219" s="12" t="s">
        <v>838</v>
      </c>
      <c r="J1219" s="5">
        <v>1</v>
      </c>
      <c r="K1219" s="5">
        <f t="shared" si="79"/>
        <v>0</v>
      </c>
      <c r="L1219" s="5">
        <f t="shared" si="77"/>
        <v>0</v>
      </c>
      <c r="M1219" s="5">
        <f t="shared" si="78"/>
        <v>0</v>
      </c>
      <c r="N1219" s="56" t="str">
        <f t="shared" si="80"/>
        <v>AG Real Estate &amp; Associates</v>
      </c>
    </row>
    <row r="1220" spans="1:14" ht="13.5" customHeight="1" x14ac:dyDescent="0.2">
      <c r="A1220" t="s">
        <v>1125</v>
      </c>
      <c r="B1220" t="s">
        <v>303</v>
      </c>
      <c r="C1220" t="s">
        <v>2403</v>
      </c>
      <c r="D1220" t="s">
        <v>1546</v>
      </c>
      <c r="E1220" t="s">
        <v>2404</v>
      </c>
      <c r="F1220" t="s">
        <v>425</v>
      </c>
      <c r="G1220" s="3">
        <v>43517</v>
      </c>
      <c r="H1220" s="2">
        <v>299500</v>
      </c>
      <c r="I1220" s="12" t="s">
        <v>838</v>
      </c>
      <c r="J1220" s="5">
        <v>1</v>
      </c>
      <c r="K1220" s="5">
        <f t="shared" si="79"/>
        <v>0</v>
      </c>
      <c r="L1220" s="5">
        <f t="shared" ref="L1220:L1282" si="81">IF(A1220=C1220,1,0)</f>
        <v>0</v>
      </c>
      <c r="M1220" s="5">
        <f t="shared" ref="M1220:M1282" si="82">+IF(L1220=1,IF(K1220=1,1,0),0)</f>
        <v>0</v>
      </c>
      <c r="N1220" s="56" t="str">
        <f t="shared" si="80"/>
        <v>AG Real Estate &amp; Associates</v>
      </c>
    </row>
    <row r="1221" spans="1:14" ht="13.5" customHeight="1" x14ac:dyDescent="0.2">
      <c r="A1221" t="s">
        <v>1125</v>
      </c>
      <c r="B1221" t="s">
        <v>303</v>
      </c>
      <c r="C1221" t="s">
        <v>310</v>
      </c>
      <c r="D1221" t="s">
        <v>1923</v>
      </c>
      <c r="E1221" t="s">
        <v>2585</v>
      </c>
      <c r="F1221" t="s">
        <v>6</v>
      </c>
      <c r="G1221" s="3">
        <v>43536</v>
      </c>
      <c r="H1221" s="2">
        <v>306900</v>
      </c>
      <c r="I1221" s="12">
        <v>20190338</v>
      </c>
      <c r="J1221" s="5">
        <v>1</v>
      </c>
      <c r="K1221" s="5">
        <f t="shared" ref="K1221:K1284" si="83">IF(I1221="did not close",0,IF(I1221="",0,1))</f>
        <v>1</v>
      </c>
      <c r="L1221" s="5">
        <f t="shared" si="81"/>
        <v>0</v>
      </c>
      <c r="M1221" s="5">
        <f t="shared" si="82"/>
        <v>0</v>
      </c>
      <c r="N1221" s="56" t="str">
        <f t="shared" si="80"/>
        <v>AG Real Estate &amp; Associates</v>
      </c>
    </row>
    <row r="1222" spans="1:14" ht="13.5" customHeight="1" x14ac:dyDescent="0.2">
      <c r="A1222" t="s">
        <v>758</v>
      </c>
      <c r="B1222" t="s">
        <v>1842</v>
      </c>
      <c r="C1222" t="s">
        <v>1712</v>
      </c>
      <c r="D1222" t="s">
        <v>1734</v>
      </c>
      <c r="E1222" t="s">
        <v>2365</v>
      </c>
      <c r="F1222" t="s">
        <v>216</v>
      </c>
      <c r="G1222" s="3">
        <v>43511</v>
      </c>
      <c r="H1222" s="2">
        <v>250000</v>
      </c>
      <c r="I1222" s="12" t="s">
        <v>838</v>
      </c>
      <c r="J1222" s="5">
        <v>1</v>
      </c>
      <c r="K1222" s="5">
        <f t="shared" si="83"/>
        <v>0</v>
      </c>
      <c r="L1222" s="5">
        <f t="shared" si="81"/>
        <v>0</v>
      </c>
      <c r="M1222" s="5">
        <f t="shared" si="82"/>
        <v>0</v>
      </c>
      <c r="N1222" s="56" t="str">
        <f>IF(B1222="",#REF!,B1222)</f>
        <v>Coldwell Banker Apex, REALTORS</v>
      </c>
    </row>
    <row r="1223" spans="1:14" ht="13.5" customHeight="1" x14ac:dyDescent="0.2">
      <c r="A1223" t="s">
        <v>758</v>
      </c>
      <c r="B1223" t="s">
        <v>1842</v>
      </c>
      <c r="C1223" t="s">
        <v>1872</v>
      </c>
      <c r="D1223" t="s">
        <v>1843</v>
      </c>
      <c r="E1223" t="s">
        <v>2915</v>
      </c>
      <c r="F1223" t="s">
        <v>6</v>
      </c>
      <c r="G1223" s="3">
        <v>43573</v>
      </c>
      <c r="H1223" s="2">
        <v>331400</v>
      </c>
      <c r="I1223" s="12">
        <v>20190693</v>
      </c>
      <c r="J1223" s="5">
        <v>1</v>
      </c>
      <c r="K1223" s="5">
        <f t="shared" si="83"/>
        <v>1</v>
      </c>
      <c r="L1223" s="5">
        <f t="shared" si="81"/>
        <v>0</v>
      </c>
      <c r="M1223" s="5">
        <f t="shared" si="82"/>
        <v>0</v>
      </c>
      <c r="N1223" s="56" t="str">
        <f t="shared" si="80"/>
        <v>Coldwell Banker Apex, REALTORS</v>
      </c>
    </row>
    <row r="1224" spans="1:14" ht="13.5" customHeight="1" x14ac:dyDescent="0.2">
      <c r="A1224" t="s">
        <v>758</v>
      </c>
      <c r="B1224" t="s">
        <v>1842</v>
      </c>
      <c r="C1224" t="s">
        <v>148</v>
      </c>
      <c r="D1224" t="s">
        <v>1840</v>
      </c>
      <c r="E1224" t="s">
        <v>2653</v>
      </c>
      <c r="F1224" t="s">
        <v>216</v>
      </c>
      <c r="G1224" s="3">
        <v>43545</v>
      </c>
      <c r="H1224" s="2">
        <v>170000</v>
      </c>
      <c r="I1224" s="12">
        <v>20190394</v>
      </c>
      <c r="J1224" s="5">
        <v>1</v>
      </c>
      <c r="K1224" s="5">
        <f t="shared" si="83"/>
        <v>1</v>
      </c>
      <c r="L1224" s="5">
        <f t="shared" si="81"/>
        <v>0</v>
      </c>
      <c r="M1224" s="5">
        <f t="shared" si="82"/>
        <v>0</v>
      </c>
      <c r="N1224" s="56" t="str">
        <f t="shared" si="80"/>
        <v>Coldwell Banker Apex, REALTORS</v>
      </c>
    </row>
    <row r="1225" spans="1:14" ht="13.5" customHeight="1" x14ac:dyDescent="0.2">
      <c r="A1225" t="s">
        <v>25</v>
      </c>
      <c r="B1225" t="s">
        <v>1840</v>
      </c>
      <c r="C1225" t="s">
        <v>13</v>
      </c>
      <c r="D1225" t="s">
        <v>1840</v>
      </c>
      <c r="E1225" t="s">
        <v>2508</v>
      </c>
      <c r="F1225" t="s">
        <v>7</v>
      </c>
      <c r="G1225" s="3">
        <v>43528</v>
      </c>
      <c r="H1225" s="2">
        <v>525000</v>
      </c>
      <c r="I1225" s="12">
        <v>20190200</v>
      </c>
      <c r="J1225" s="5">
        <v>1</v>
      </c>
      <c r="K1225" s="5">
        <f t="shared" si="83"/>
        <v>1</v>
      </c>
      <c r="L1225" s="5">
        <f t="shared" si="81"/>
        <v>0</v>
      </c>
      <c r="M1225" s="5">
        <f t="shared" si="82"/>
        <v>0</v>
      </c>
      <c r="N1225" s="56" t="str">
        <f t="shared" si="80"/>
        <v>Kelly, Realtors</v>
      </c>
    </row>
    <row r="1226" spans="1:14" ht="13.5" customHeight="1" x14ac:dyDescent="0.2">
      <c r="A1226" t="s">
        <v>25</v>
      </c>
      <c r="B1226" t="s">
        <v>1840</v>
      </c>
      <c r="C1226" t="s">
        <v>849</v>
      </c>
      <c r="D1226" t="s">
        <v>1854</v>
      </c>
      <c r="E1226" t="s">
        <v>2650</v>
      </c>
      <c r="F1226" t="s">
        <v>6</v>
      </c>
      <c r="G1226" s="3">
        <v>43545</v>
      </c>
      <c r="H1226" s="2">
        <v>133375</v>
      </c>
      <c r="I1226" s="12">
        <v>20190520</v>
      </c>
      <c r="J1226" s="5">
        <v>1</v>
      </c>
      <c r="K1226" s="5">
        <f t="shared" si="83"/>
        <v>1</v>
      </c>
      <c r="L1226" s="5">
        <f t="shared" si="81"/>
        <v>0</v>
      </c>
      <c r="M1226" s="5">
        <f t="shared" si="82"/>
        <v>0</v>
      </c>
      <c r="N1226" s="56" t="str">
        <f>IF(B1226="",#REF!,B1226)</f>
        <v>Kelly, Realtors</v>
      </c>
    </row>
    <row r="1227" spans="1:14" ht="13.5" customHeight="1" x14ac:dyDescent="0.2">
      <c r="A1227" t="s">
        <v>25</v>
      </c>
      <c r="B1227" t="s">
        <v>1840</v>
      </c>
      <c r="C1227" t="s">
        <v>1242</v>
      </c>
      <c r="D1227" t="s">
        <v>1258</v>
      </c>
      <c r="E1227" t="s">
        <v>1039</v>
      </c>
      <c r="F1227" t="s">
        <v>6</v>
      </c>
      <c r="G1227" s="3">
        <v>43522</v>
      </c>
      <c r="H1227" s="2">
        <v>145000</v>
      </c>
      <c r="I1227" s="12">
        <v>20190333</v>
      </c>
      <c r="J1227" s="5">
        <v>1</v>
      </c>
      <c r="K1227" s="5">
        <f t="shared" si="83"/>
        <v>1</v>
      </c>
      <c r="L1227" s="5">
        <f t="shared" si="81"/>
        <v>0</v>
      </c>
      <c r="M1227" s="5">
        <f t="shared" si="82"/>
        <v>0</v>
      </c>
      <c r="N1227" s="56" t="str">
        <f t="shared" si="80"/>
        <v>Kelly, Realtors</v>
      </c>
    </row>
    <row r="1228" spans="1:14" ht="13.5" customHeight="1" x14ac:dyDescent="0.2">
      <c r="A1228" t="s">
        <v>25</v>
      </c>
      <c r="B1228" t="s">
        <v>1840</v>
      </c>
      <c r="C1228" t="s">
        <v>725</v>
      </c>
      <c r="D1228" t="s">
        <v>2086</v>
      </c>
      <c r="E1228" t="s">
        <v>2847</v>
      </c>
      <c r="F1228" t="s">
        <v>802</v>
      </c>
      <c r="G1228" s="3">
        <v>43566</v>
      </c>
      <c r="H1228" s="2">
        <v>515000</v>
      </c>
      <c r="I1228" s="12">
        <v>20190554</v>
      </c>
      <c r="J1228" s="5">
        <v>1</v>
      </c>
      <c r="K1228" s="5">
        <f t="shared" si="83"/>
        <v>1</v>
      </c>
      <c r="L1228" s="5">
        <f t="shared" si="81"/>
        <v>0</v>
      </c>
      <c r="M1228" s="5">
        <f t="shared" si="82"/>
        <v>0</v>
      </c>
      <c r="N1228" s="56" t="str">
        <f>IF(B1228="",#REF!,B1228)</f>
        <v>Kelly, Realtors</v>
      </c>
    </row>
    <row r="1229" spans="1:14" ht="13.5" customHeight="1" x14ac:dyDescent="0.2">
      <c r="A1229" t="s">
        <v>25</v>
      </c>
      <c r="B1229" t="s">
        <v>1840</v>
      </c>
      <c r="C1229" t="s">
        <v>853</v>
      </c>
      <c r="D1229" t="s">
        <v>854</v>
      </c>
      <c r="E1229" t="s">
        <v>2690</v>
      </c>
      <c r="F1229" t="s">
        <v>6</v>
      </c>
      <c r="G1229" s="3">
        <v>43549</v>
      </c>
      <c r="H1229" s="2">
        <v>225500</v>
      </c>
      <c r="I1229" s="12" t="s">
        <v>838</v>
      </c>
      <c r="J1229" s="5">
        <v>1</v>
      </c>
      <c r="K1229" s="5">
        <f t="shared" si="83"/>
        <v>0</v>
      </c>
      <c r="L1229" s="5">
        <f t="shared" si="81"/>
        <v>0</v>
      </c>
      <c r="M1229" s="5">
        <f t="shared" si="82"/>
        <v>0</v>
      </c>
      <c r="N1229" s="56" t="str">
        <f>IF(B1229="",#REF!,B1229)</f>
        <v>Kelly, Realtors</v>
      </c>
    </row>
    <row r="1230" spans="1:14" ht="13.5" customHeight="1" x14ac:dyDescent="0.2">
      <c r="A1230" t="s">
        <v>25</v>
      </c>
      <c r="B1230" t="s">
        <v>1840</v>
      </c>
      <c r="C1230" t="s">
        <v>545</v>
      </c>
      <c r="D1230" t="s">
        <v>1036</v>
      </c>
      <c r="E1230" t="s">
        <v>2378</v>
      </c>
      <c r="F1230" t="s">
        <v>65</v>
      </c>
      <c r="G1230" s="3">
        <v>43511</v>
      </c>
      <c r="H1230" s="2">
        <v>510000</v>
      </c>
      <c r="I1230" s="12">
        <v>20190058</v>
      </c>
      <c r="J1230" s="5">
        <v>1</v>
      </c>
      <c r="K1230" s="5">
        <f t="shared" si="83"/>
        <v>1</v>
      </c>
      <c r="L1230" s="5">
        <f t="shared" si="81"/>
        <v>0</v>
      </c>
      <c r="M1230" s="5">
        <f t="shared" si="82"/>
        <v>0</v>
      </c>
      <c r="N1230" s="56" t="str">
        <f t="shared" si="80"/>
        <v>Kelly, Realtors</v>
      </c>
    </row>
    <row r="1231" spans="1:14" ht="13.5" customHeight="1" x14ac:dyDescent="0.2">
      <c r="A1231" t="s">
        <v>25</v>
      </c>
      <c r="B1231" t="s">
        <v>1840</v>
      </c>
      <c r="C1231" t="s">
        <v>1918</v>
      </c>
      <c r="D1231" t="s">
        <v>1840</v>
      </c>
      <c r="E1231" t="s">
        <v>2505</v>
      </c>
      <c r="F1231" t="s">
        <v>6</v>
      </c>
      <c r="G1231" s="3">
        <v>43528</v>
      </c>
      <c r="H1231" s="2">
        <v>290000</v>
      </c>
      <c r="I1231" s="12">
        <v>20182837</v>
      </c>
      <c r="J1231" s="5">
        <v>1</v>
      </c>
      <c r="K1231" s="5">
        <f t="shared" si="83"/>
        <v>1</v>
      </c>
      <c r="L1231" s="5">
        <f t="shared" si="81"/>
        <v>0</v>
      </c>
      <c r="M1231" s="5">
        <f t="shared" si="82"/>
        <v>0</v>
      </c>
      <c r="N1231" s="56" t="str">
        <f>IF(B1231="",#REF!,B1231)</f>
        <v>Kelly, Realtors</v>
      </c>
    </row>
    <row r="1232" spans="1:14" ht="13.5" customHeight="1" x14ac:dyDescent="0.2">
      <c r="A1232" t="s">
        <v>2103</v>
      </c>
      <c r="B1232" t="s">
        <v>1842</v>
      </c>
      <c r="C1232" t="s">
        <v>1213</v>
      </c>
      <c r="D1232" t="s">
        <v>1842</v>
      </c>
      <c r="E1232" t="s">
        <v>2623</v>
      </c>
      <c r="F1232" t="s">
        <v>6</v>
      </c>
      <c r="G1232" s="3">
        <v>43542</v>
      </c>
      <c r="H1232" s="2">
        <v>140000</v>
      </c>
      <c r="I1232" s="12">
        <v>20190411</v>
      </c>
      <c r="J1232" s="5">
        <v>1</v>
      </c>
      <c r="K1232" s="5">
        <f t="shared" si="83"/>
        <v>1</v>
      </c>
      <c r="L1232" s="5">
        <f t="shared" si="81"/>
        <v>0</v>
      </c>
      <c r="M1232" s="5">
        <f t="shared" si="82"/>
        <v>0</v>
      </c>
      <c r="N1232" s="56" t="str">
        <f t="shared" si="80"/>
        <v>Coldwell Banker Apex, REALTORS</v>
      </c>
    </row>
    <row r="1233" spans="1:14" ht="13.5" customHeight="1" x14ac:dyDescent="0.2">
      <c r="A1233" t="s">
        <v>2103</v>
      </c>
      <c r="B1233" t="s">
        <v>1842</v>
      </c>
      <c r="C1233" t="s">
        <v>1298</v>
      </c>
      <c r="D1233" t="s">
        <v>1036</v>
      </c>
      <c r="E1233" t="s">
        <v>2110</v>
      </c>
      <c r="F1233" t="s">
        <v>6</v>
      </c>
      <c r="G1233" s="3">
        <v>43469</v>
      </c>
      <c r="H1233" s="2">
        <v>235000</v>
      </c>
      <c r="I1233" s="12">
        <v>20182543</v>
      </c>
      <c r="J1233" s="5">
        <v>1</v>
      </c>
      <c r="K1233" s="5">
        <f t="shared" si="83"/>
        <v>1</v>
      </c>
      <c r="L1233" s="5">
        <f t="shared" si="81"/>
        <v>0</v>
      </c>
      <c r="M1233" s="5">
        <f t="shared" si="82"/>
        <v>0</v>
      </c>
      <c r="N1233" s="56" t="str">
        <f t="shared" si="80"/>
        <v>Coldwell Banker Apex, REALTORS</v>
      </c>
    </row>
    <row r="1234" spans="1:14" ht="13.5" customHeight="1" x14ac:dyDescent="0.2">
      <c r="A1234" t="s">
        <v>2103</v>
      </c>
      <c r="B1234" t="s">
        <v>1842</v>
      </c>
      <c r="C1234" t="s">
        <v>3076</v>
      </c>
      <c r="D1234" t="s">
        <v>1099</v>
      </c>
      <c r="E1234" t="s">
        <v>3106</v>
      </c>
      <c r="F1234" t="s">
        <v>6</v>
      </c>
      <c r="G1234" s="3">
        <v>43594</v>
      </c>
      <c r="H1234" s="2">
        <v>169900</v>
      </c>
      <c r="I1234" s="12" t="s">
        <v>838</v>
      </c>
      <c r="J1234" s="5">
        <v>1</v>
      </c>
      <c r="K1234" s="5">
        <f t="shared" si="83"/>
        <v>0</v>
      </c>
      <c r="L1234" s="5">
        <f t="shared" si="81"/>
        <v>0</v>
      </c>
      <c r="M1234" s="5">
        <f t="shared" si="82"/>
        <v>0</v>
      </c>
      <c r="N1234" s="56" t="str">
        <f t="shared" si="80"/>
        <v>Coldwell Banker Apex, REALTORS</v>
      </c>
    </row>
    <row r="1235" spans="1:14" ht="13.5" customHeight="1" x14ac:dyDescent="0.2">
      <c r="A1235" t="s">
        <v>2103</v>
      </c>
      <c r="B1235" t="s">
        <v>1842</v>
      </c>
      <c r="C1235" t="s">
        <v>1906</v>
      </c>
      <c r="D1235" t="s">
        <v>1099</v>
      </c>
      <c r="E1235" t="s">
        <v>3257</v>
      </c>
      <c r="F1235" t="s">
        <v>730</v>
      </c>
      <c r="G1235" s="3">
        <v>43608</v>
      </c>
      <c r="H1235" s="2">
        <v>115000</v>
      </c>
      <c r="I1235" s="12">
        <v>20191698</v>
      </c>
      <c r="J1235" s="5">
        <v>1</v>
      </c>
      <c r="K1235" s="5">
        <f t="shared" si="83"/>
        <v>1</v>
      </c>
      <c r="L1235" s="5">
        <f t="shared" si="81"/>
        <v>0</v>
      </c>
      <c r="M1235" s="5">
        <f t="shared" si="82"/>
        <v>0</v>
      </c>
      <c r="N1235" s="56" t="str">
        <f>IF(B1235="",#REF!,B1235)</f>
        <v>Coldwell Banker Apex, REALTORS</v>
      </c>
    </row>
    <row r="1236" spans="1:14" ht="13.5" customHeight="1" x14ac:dyDescent="0.2">
      <c r="A1236" t="s">
        <v>2103</v>
      </c>
      <c r="B1236" t="s">
        <v>1842</v>
      </c>
      <c r="C1236" t="s">
        <v>692</v>
      </c>
      <c r="D1236" t="s">
        <v>1842</v>
      </c>
      <c r="E1236" t="s">
        <v>2541</v>
      </c>
      <c r="F1236" t="s">
        <v>6</v>
      </c>
      <c r="G1236" s="3">
        <v>43531</v>
      </c>
      <c r="H1236" s="2">
        <v>140000</v>
      </c>
      <c r="I1236" s="12">
        <v>20190362</v>
      </c>
      <c r="J1236" s="5">
        <v>1</v>
      </c>
      <c r="K1236" s="5">
        <f t="shared" si="83"/>
        <v>1</v>
      </c>
      <c r="L1236" s="5">
        <f t="shared" si="81"/>
        <v>0</v>
      </c>
      <c r="M1236" s="5">
        <f t="shared" si="82"/>
        <v>0</v>
      </c>
      <c r="N1236" s="56" t="str">
        <f>IF(B1236="",#REF!,B1236)</f>
        <v>Coldwell Banker Apex, REALTORS</v>
      </c>
    </row>
    <row r="1237" spans="1:14" ht="13.5" customHeight="1" x14ac:dyDescent="0.2">
      <c r="A1237" t="s">
        <v>1387</v>
      </c>
      <c r="B1237" t="s">
        <v>1036</v>
      </c>
      <c r="C1237" t="s">
        <v>717</v>
      </c>
      <c r="D1237" t="s">
        <v>231</v>
      </c>
      <c r="E1237" t="s">
        <v>2461</v>
      </c>
      <c r="F1237" t="s">
        <v>6</v>
      </c>
      <c r="G1237" s="3">
        <v>43524</v>
      </c>
      <c r="H1237" s="2">
        <v>197000</v>
      </c>
      <c r="I1237" s="12" t="s">
        <v>838</v>
      </c>
      <c r="J1237" s="5">
        <v>1</v>
      </c>
      <c r="K1237" s="5">
        <f t="shared" si="83"/>
        <v>0</v>
      </c>
      <c r="L1237" s="5">
        <f t="shared" si="81"/>
        <v>0</v>
      </c>
      <c r="M1237" s="5">
        <f t="shared" si="82"/>
        <v>0</v>
      </c>
      <c r="N1237" s="56" t="str">
        <f>IF(B1237="",#REF!,B1237)</f>
        <v>Bentwood Realty</v>
      </c>
    </row>
    <row r="1238" spans="1:14" ht="13.5" customHeight="1" x14ac:dyDescent="0.2">
      <c r="A1238" t="s">
        <v>26</v>
      </c>
      <c r="B1238" t="s">
        <v>1858</v>
      </c>
      <c r="C1238" t="s">
        <v>1882</v>
      </c>
      <c r="D1238" t="s">
        <v>1535</v>
      </c>
      <c r="E1238" t="s">
        <v>3206</v>
      </c>
      <c r="F1238" t="s">
        <v>7</v>
      </c>
      <c r="G1238" s="3">
        <v>43605</v>
      </c>
      <c r="H1238" s="2">
        <v>310000</v>
      </c>
      <c r="I1238" s="12" t="s">
        <v>838</v>
      </c>
      <c r="J1238" s="5">
        <v>1</v>
      </c>
      <c r="K1238" s="5">
        <f t="shared" si="83"/>
        <v>0</v>
      </c>
      <c r="L1238" s="5">
        <f t="shared" si="81"/>
        <v>0</v>
      </c>
      <c r="M1238" s="5">
        <f t="shared" si="82"/>
        <v>0</v>
      </c>
      <c r="N1238" s="56" t="str">
        <f>IF(B1238="",#REF!,B1238)</f>
        <v>Better Homes and Gardens</v>
      </c>
    </row>
    <row r="1239" spans="1:14" ht="13.5" customHeight="1" x14ac:dyDescent="0.2">
      <c r="A1239" t="s">
        <v>26</v>
      </c>
      <c r="B1239" t="s">
        <v>1858</v>
      </c>
      <c r="C1239" t="s">
        <v>1390</v>
      </c>
      <c r="D1239" t="s">
        <v>1099</v>
      </c>
      <c r="E1239" t="s">
        <v>3089</v>
      </c>
      <c r="F1239" t="s">
        <v>6</v>
      </c>
      <c r="G1239" s="3">
        <v>43592</v>
      </c>
      <c r="H1239" s="2">
        <v>180500</v>
      </c>
      <c r="I1239" s="12" t="s">
        <v>838</v>
      </c>
      <c r="J1239" s="5">
        <v>1</v>
      </c>
      <c r="K1239" s="5">
        <f t="shared" si="83"/>
        <v>0</v>
      </c>
      <c r="L1239" s="5">
        <f t="shared" si="81"/>
        <v>0</v>
      </c>
      <c r="M1239" s="5">
        <f t="shared" si="82"/>
        <v>0</v>
      </c>
      <c r="N1239" s="56" t="str">
        <f t="shared" ref="N1239:N1283" si="84">IF(B1239="",B1238,B1239)</f>
        <v>Better Homes and Gardens</v>
      </c>
    </row>
    <row r="1240" spans="1:14" ht="13.5" customHeight="1" x14ac:dyDescent="0.2">
      <c r="A1240" t="s">
        <v>1937</v>
      </c>
      <c r="B1240" t="s">
        <v>1842</v>
      </c>
      <c r="C1240" t="s">
        <v>1477</v>
      </c>
      <c r="D1240" t="s">
        <v>1043</v>
      </c>
      <c r="E1240" t="s">
        <v>2304</v>
      </c>
      <c r="F1240" t="s">
        <v>6</v>
      </c>
      <c r="G1240" s="3">
        <v>43500</v>
      </c>
      <c r="H1240" s="2">
        <v>159000</v>
      </c>
      <c r="I1240" s="12">
        <v>20182845</v>
      </c>
      <c r="J1240" s="5">
        <v>1</v>
      </c>
      <c r="K1240" s="5">
        <f t="shared" si="83"/>
        <v>1</v>
      </c>
      <c r="L1240" s="5">
        <f t="shared" si="81"/>
        <v>0</v>
      </c>
      <c r="M1240" s="5">
        <f t="shared" si="82"/>
        <v>0</v>
      </c>
      <c r="N1240" s="56" t="str">
        <f>IF(B1240="",#REF!,B1240)</f>
        <v>Coldwell Banker Apex, REALTORS</v>
      </c>
    </row>
    <row r="1241" spans="1:14" ht="13.5" customHeight="1" x14ac:dyDescent="0.2">
      <c r="A1241" t="s">
        <v>2055</v>
      </c>
      <c r="B1241" t="s">
        <v>1535</v>
      </c>
      <c r="C1241" t="s">
        <v>1985</v>
      </c>
      <c r="D1241" t="s">
        <v>1936</v>
      </c>
      <c r="E1241" t="s">
        <v>2540</v>
      </c>
      <c r="F1241" t="s">
        <v>7</v>
      </c>
      <c r="G1241" s="3">
        <v>43531</v>
      </c>
      <c r="H1241" s="2">
        <v>118000</v>
      </c>
      <c r="I1241" s="12">
        <v>20190212</v>
      </c>
      <c r="J1241" s="5">
        <v>1</v>
      </c>
      <c r="K1241" s="5">
        <f t="shared" si="83"/>
        <v>1</v>
      </c>
      <c r="L1241" s="5">
        <f t="shared" si="81"/>
        <v>0</v>
      </c>
      <c r="M1241" s="5">
        <f t="shared" si="82"/>
        <v>0</v>
      </c>
      <c r="N1241" s="56" t="str">
        <f>IF(B1241="",#REF!,B1241)</f>
        <v>Camille Johnson, REALTORS</v>
      </c>
    </row>
    <row r="1242" spans="1:14" ht="13.5" customHeight="1" x14ac:dyDescent="0.2">
      <c r="A1242" t="s">
        <v>186</v>
      </c>
      <c r="B1242" t="s">
        <v>1842</v>
      </c>
      <c r="C1242" t="s">
        <v>1634</v>
      </c>
      <c r="D1242" t="s">
        <v>368</v>
      </c>
      <c r="E1242" t="s">
        <v>2836</v>
      </c>
      <c r="F1242" t="s">
        <v>534</v>
      </c>
      <c r="G1242" s="3">
        <v>43565</v>
      </c>
      <c r="H1242" s="2">
        <v>200000</v>
      </c>
      <c r="I1242" s="12">
        <v>20190397</v>
      </c>
      <c r="J1242" s="5">
        <v>1</v>
      </c>
      <c r="K1242" s="5">
        <f t="shared" si="83"/>
        <v>1</v>
      </c>
      <c r="L1242" s="5">
        <f t="shared" si="81"/>
        <v>0</v>
      </c>
      <c r="M1242" s="5">
        <f t="shared" si="82"/>
        <v>0</v>
      </c>
      <c r="N1242" s="56" t="str">
        <f t="shared" si="84"/>
        <v>Coldwell Banker Apex, REALTORS</v>
      </c>
    </row>
    <row r="1243" spans="1:14" ht="13.5" customHeight="1" x14ac:dyDescent="0.2">
      <c r="A1243" t="s">
        <v>186</v>
      </c>
      <c r="B1243" t="s">
        <v>1842</v>
      </c>
      <c r="C1243" t="s">
        <v>1910</v>
      </c>
      <c r="D1243" t="s">
        <v>1842</v>
      </c>
      <c r="E1243" t="s">
        <v>2916</v>
      </c>
      <c r="F1243" t="s">
        <v>1249</v>
      </c>
      <c r="G1243" s="3">
        <v>43573</v>
      </c>
      <c r="H1243" s="2">
        <v>625000</v>
      </c>
      <c r="I1243" s="12">
        <v>20190236</v>
      </c>
      <c r="J1243" s="5">
        <v>1</v>
      </c>
      <c r="K1243" s="5">
        <f t="shared" si="83"/>
        <v>1</v>
      </c>
      <c r="L1243" s="5">
        <f t="shared" si="81"/>
        <v>0</v>
      </c>
      <c r="M1243" s="5">
        <f t="shared" si="82"/>
        <v>0</v>
      </c>
      <c r="N1243" s="56" t="str">
        <f t="shared" si="84"/>
        <v>Coldwell Banker Apex, REALTORS</v>
      </c>
    </row>
    <row r="1244" spans="1:14" ht="13.5" customHeight="1" x14ac:dyDescent="0.2">
      <c r="A1244" t="s">
        <v>3344</v>
      </c>
      <c r="B1244" t="s">
        <v>557</v>
      </c>
      <c r="C1244" t="s">
        <v>1393</v>
      </c>
      <c r="D1244" t="s">
        <v>1984</v>
      </c>
      <c r="E1244" t="s">
        <v>3350</v>
      </c>
      <c r="F1244" t="s">
        <v>8</v>
      </c>
      <c r="G1244" s="3">
        <v>43616</v>
      </c>
      <c r="H1244" s="2">
        <v>107500</v>
      </c>
      <c r="I1244" s="12">
        <v>20191017</v>
      </c>
      <c r="J1244" s="5">
        <v>1</v>
      </c>
      <c r="K1244" s="5">
        <f t="shared" si="83"/>
        <v>1</v>
      </c>
      <c r="L1244" s="5">
        <f t="shared" si="81"/>
        <v>0</v>
      </c>
      <c r="M1244" s="5">
        <f t="shared" si="82"/>
        <v>0</v>
      </c>
      <c r="N1244" s="56" t="str">
        <f t="shared" si="84"/>
        <v>Vision Realty</v>
      </c>
    </row>
    <row r="1245" spans="1:14" ht="13.5" customHeight="1" x14ac:dyDescent="0.2">
      <c r="A1245" t="s">
        <v>2035</v>
      </c>
      <c r="B1245" t="s">
        <v>1475</v>
      </c>
      <c r="C1245" t="s">
        <v>154</v>
      </c>
      <c r="D1245" t="s">
        <v>1099</v>
      </c>
      <c r="E1245" t="s">
        <v>2217</v>
      </c>
      <c r="F1245" t="s">
        <v>6</v>
      </c>
      <c r="G1245" s="3">
        <v>43598</v>
      </c>
      <c r="H1245" s="2">
        <v>140000</v>
      </c>
      <c r="I1245" s="12" t="s">
        <v>838</v>
      </c>
      <c r="J1245" s="5">
        <v>1</v>
      </c>
      <c r="K1245" s="5">
        <f t="shared" si="83"/>
        <v>0</v>
      </c>
      <c r="L1245" s="5">
        <f t="shared" si="81"/>
        <v>0</v>
      </c>
      <c r="M1245" s="5">
        <f t="shared" si="82"/>
        <v>0</v>
      </c>
      <c r="N1245" s="56" t="str">
        <f>IF(B1245="",#REF!,B1245)</f>
        <v>ERA Courtyard Real Estate</v>
      </c>
    </row>
    <row r="1246" spans="1:14" ht="13.5" customHeight="1" x14ac:dyDescent="0.2">
      <c r="A1246" t="s">
        <v>2035</v>
      </c>
      <c r="B1246" t="s">
        <v>1475</v>
      </c>
      <c r="C1246" t="s">
        <v>813</v>
      </c>
      <c r="D1246" t="s">
        <v>1099</v>
      </c>
      <c r="E1246" t="s">
        <v>2733</v>
      </c>
      <c r="F1246" t="s">
        <v>6</v>
      </c>
      <c r="G1246" s="3">
        <v>43553</v>
      </c>
      <c r="H1246" s="2">
        <v>170000</v>
      </c>
      <c r="I1246" s="12">
        <v>20190452</v>
      </c>
      <c r="J1246" s="5">
        <v>1</v>
      </c>
      <c r="K1246" s="5">
        <f t="shared" si="83"/>
        <v>1</v>
      </c>
      <c r="L1246" s="5">
        <f t="shared" si="81"/>
        <v>0</v>
      </c>
      <c r="M1246" s="5">
        <f t="shared" si="82"/>
        <v>0</v>
      </c>
      <c r="N1246" s="56" t="str">
        <f t="shared" si="84"/>
        <v>ERA Courtyard Real Estate</v>
      </c>
    </row>
    <row r="1247" spans="1:14" ht="13.5" customHeight="1" x14ac:dyDescent="0.2">
      <c r="A1247" t="s">
        <v>2035</v>
      </c>
      <c r="B1247" t="s">
        <v>1475</v>
      </c>
      <c r="C1247" t="s">
        <v>1217</v>
      </c>
      <c r="D1247" t="s">
        <v>1036</v>
      </c>
      <c r="E1247" t="s">
        <v>3311</v>
      </c>
      <c r="F1247" t="s">
        <v>6</v>
      </c>
      <c r="G1247" s="3">
        <v>43614</v>
      </c>
      <c r="H1247" s="2">
        <v>85000</v>
      </c>
      <c r="I1247" s="12" t="s">
        <v>838</v>
      </c>
      <c r="J1247" s="5">
        <v>1</v>
      </c>
      <c r="K1247" s="5">
        <f t="shared" si="83"/>
        <v>0</v>
      </c>
      <c r="L1247" s="5">
        <f t="shared" si="81"/>
        <v>0</v>
      </c>
      <c r="M1247" s="5">
        <f t="shared" si="82"/>
        <v>0</v>
      </c>
      <c r="N1247" s="56" t="str">
        <f t="shared" si="84"/>
        <v>ERA Courtyard Real Estate</v>
      </c>
    </row>
    <row r="1248" spans="1:14" ht="13.5" customHeight="1" x14ac:dyDescent="0.2">
      <c r="A1248" t="s">
        <v>1901</v>
      </c>
      <c r="B1248" t="s">
        <v>1842</v>
      </c>
      <c r="C1248" t="s">
        <v>3344</v>
      </c>
      <c r="D1248" t="s">
        <v>557</v>
      </c>
      <c r="E1248" t="s">
        <v>3345</v>
      </c>
      <c r="F1248" t="s">
        <v>6</v>
      </c>
      <c r="G1248" s="3">
        <v>43616</v>
      </c>
      <c r="H1248" s="2">
        <v>165000</v>
      </c>
      <c r="I1248" s="12">
        <v>20190993</v>
      </c>
      <c r="J1248" s="5">
        <v>1</v>
      </c>
      <c r="K1248" s="5">
        <f t="shared" si="83"/>
        <v>1</v>
      </c>
      <c r="L1248" s="5">
        <f t="shared" si="81"/>
        <v>0</v>
      </c>
      <c r="M1248" s="5">
        <f t="shared" si="82"/>
        <v>0</v>
      </c>
      <c r="N1248" s="56" t="str">
        <f t="shared" si="84"/>
        <v>Coldwell Banker Apex, REALTORS</v>
      </c>
    </row>
    <row r="1249" spans="1:14" ht="13.5" customHeight="1" x14ac:dyDescent="0.2">
      <c r="A1249" t="s">
        <v>377</v>
      </c>
      <c r="B1249" t="s">
        <v>1842</v>
      </c>
      <c r="C1249" t="s">
        <v>1222</v>
      </c>
      <c r="D1249" t="s">
        <v>1099</v>
      </c>
      <c r="E1249" t="s">
        <v>2689</v>
      </c>
      <c r="F1249" t="s">
        <v>1127</v>
      </c>
      <c r="G1249" s="3">
        <v>43549</v>
      </c>
      <c r="H1249" s="2">
        <v>164000</v>
      </c>
      <c r="I1249" s="12">
        <v>20190463</v>
      </c>
      <c r="J1249" s="5">
        <v>1</v>
      </c>
      <c r="K1249" s="5">
        <f t="shared" si="83"/>
        <v>1</v>
      </c>
      <c r="L1249" s="5">
        <f t="shared" si="81"/>
        <v>0</v>
      </c>
      <c r="M1249" s="5">
        <f t="shared" si="82"/>
        <v>0</v>
      </c>
      <c r="N1249" s="56" t="str">
        <f t="shared" si="84"/>
        <v>Coldwell Banker Apex, REALTORS</v>
      </c>
    </row>
    <row r="1250" spans="1:14" ht="13.5" customHeight="1" x14ac:dyDescent="0.2">
      <c r="A1250" t="s">
        <v>732</v>
      </c>
      <c r="B1250" t="s">
        <v>2054</v>
      </c>
      <c r="C1250" t="s">
        <v>2247</v>
      </c>
      <c r="D1250" t="s">
        <v>1843</v>
      </c>
      <c r="E1250" t="s">
        <v>2990</v>
      </c>
      <c r="F1250" t="s">
        <v>1249</v>
      </c>
      <c r="G1250" s="3">
        <v>43584</v>
      </c>
      <c r="H1250" s="2">
        <v>150000</v>
      </c>
      <c r="I1250" s="12" t="s">
        <v>838</v>
      </c>
      <c r="J1250" s="5">
        <v>1</v>
      </c>
      <c r="K1250" s="5">
        <f t="shared" si="83"/>
        <v>0</v>
      </c>
      <c r="L1250" s="5">
        <f t="shared" si="81"/>
        <v>0</v>
      </c>
      <c r="M1250" s="5">
        <f t="shared" si="82"/>
        <v>0</v>
      </c>
      <c r="N1250" s="56" t="str">
        <f>IF(B1250="",#REF!,B1250)</f>
        <v>Keller Williams Realty GT</v>
      </c>
    </row>
    <row r="1251" spans="1:14" ht="13.5" customHeight="1" x14ac:dyDescent="0.2">
      <c r="A1251" t="s">
        <v>732</v>
      </c>
      <c r="B1251" t="s">
        <v>2054</v>
      </c>
      <c r="C1251" t="s">
        <v>25</v>
      </c>
      <c r="D1251" t="s">
        <v>1840</v>
      </c>
      <c r="E1251" t="s">
        <v>2353</v>
      </c>
      <c r="F1251" t="s">
        <v>7</v>
      </c>
      <c r="G1251" s="3">
        <v>43509</v>
      </c>
      <c r="H1251" s="2">
        <v>348000</v>
      </c>
      <c r="I1251" s="12" t="s">
        <v>838</v>
      </c>
      <c r="J1251" s="5">
        <v>1</v>
      </c>
      <c r="K1251" s="5">
        <f t="shared" si="83"/>
        <v>0</v>
      </c>
      <c r="L1251" s="5">
        <f t="shared" si="81"/>
        <v>0</v>
      </c>
      <c r="M1251" s="5">
        <f t="shared" si="82"/>
        <v>0</v>
      </c>
      <c r="N1251" s="56" t="str">
        <f t="shared" si="84"/>
        <v>Keller Williams Realty GT</v>
      </c>
    </row>
    <row r="1252" spans="1:14" ht="13.5" customHeight="1" x14ac:dyDescent="0.2">
      <c r="A1252" t="s">
        <v>1841</v>
      </c>
      <c r="B1252" t="s">
        <v>1840</v>
      </c>
      <c r="C1252" t="s">
        <v>199</v>
      </c>
      <c r="D1252" t="s">
        <v>1840</v>
      </c>
      <c r="E1252" t="s">
        <v>2485</v>
      </c>
      <c r="F1252" t="s">
        <v>216</v>
      </c>
      <c r="G1252" s="3">
        <v>43525</v>
      </c>
      <c r="H1252" s="2">
        <v>146500</v>
      </c>
      <c r="I1252" s="12">
        <v>20190188</v>
      </c>
      <c r="J1252" s="5">
        <v>1</v>
      </c>
      <c r="K1252" s="5">
        <f t="shared" si="83"/>
        <v>1</v>
      </c>
      <c r="L1252" s="5">
        <f t="shared" si="81"/>
        <v>0</v>
      </c>
      <c r="M1252" s="5">
        <f t="shared" si="82"/>
        <v>0</v>
      </c>
      <c r="N1252" s="56" t="str">
        <f>IF(B1252="",#REF!,B1252)</f>
        <v>Kelly, Realtors</v>
      </c>
    </row>
    <row r="1253" spans="1:14" ht="13.5" customHeight="1" x14ac:dyDescent="0.2">
      <c r="A1253" t="s">
        <v>1841</v>
      </c>
      <c r="B1253" t="s">
        <v>1840</v>
      </c>
      <c r="C1253" t="s">
        <v>1906</v>
      </c>
      <c r="D1253" t="s">
        <v>1099</v>
      </c>
      <c r="E1253" t="s">
        <v>2305</v>
      </c>
      <c r="F1253" t="s">
        <v>6</v>
      </c>
      <c r="G1253" s="3">
        <v>43500</v>
      </c>
      <c r="H1253" s="2">
        <v>169900</v>
      </c>
      <c r="I1253" s="12">
        <v>20190050</v>
      </c>
      <c r="J1253" s="5">
        <v>1</v>
      </c>
      <c r="K1253" s="5">
        <f t="shared" si="83"/>
        <v>1</v>
      </c>
      <c r="L1253" s="5">
        <f t="shared" si="81"/>
        <v>0</v>
      </c>
      <c r="M1253" s="5">
        <f t="shared" si="82"/>
        <v>0</v>
      </c>
      <c r="N1253" s="56" t="str">
        <f t="shared" si="84"/>
        <v>Kelly, Realtors</v>
      </c>
    </row>
    <row r="1254" spans="1:14" ht="13.5" customHeight="1" x14ac:dyDescent="0.2">
      <c r="A1254" t="s">
        <v>1841</v>
      </c>
      <c r="B1254" t="s">
        <v>1840</v>
      </c>
      <c r="C1254" t="s">
        <v>24</v>
      </c>
      <c r="D1254" t="s">
        <v>1840</v>
      </c>
      <c r="E1254" t="s">
        <v>3337</v>
      </c>
      <c r="F1254" t="s">
        <v>6</v>
      </c>
      <c r="G1254" s="3">
        <v>43616</v>
      </c>
      <c r="H1254" s="2">
        <v>189000</v>
      </c>
      <c r="I1254" s="12">
        <v>20190995</v>
      </c>
      <c r="J1254" s="5">
        <v>1</v>
      </c>
      <c r="K1254" s="5">
        <f t="shared" si="83"/>
        <v>1</v>
      </c>
      <c r="L1254" s="5">
        <f t="shared" si="81"/>
        <v>0</v>
      </c>
      <c r="M1254" s="5">
        <f t="shared" si="82"/>
        <v>0</v>
      </c>
      <c r="N1254" s="56" t="str">
        <f t="shared" si="84"/>
        <v>Kelly, Realtors</v>
      </c>
    </row>
    <row r="1255" spans="1:14" ht="13.5" customHeight="1" x14ac:dyDescent="0.2">
      <c r="A1255" t="s">
        <v>1536</v>
      </c>
      <c r="B1255" t="s">
        <v>1258</v>
      </c>
      <c r="C1255" t="s">
        <v>309</v>
      </c>
      <c r="D1255" t="s">
        <v>1840</v>
      </c>
      <c r="E1255" t="s">
        <v>2435</v>
      </c>
      <c r="F1255" t="s">
        <v>6</v>
      </c>
      <c r="G1255" s="3">
        <v>43521</v>
      </c>
      <c r="H1255" s="2">
        <v>74900</v>
      </c>
      <c r="I1255" s="12" t="s">
        <v>838</v>
      </c>
      <c r="J1255" s="5">
        <v>1</v>
      </c>
      <c r="K1255" s="5">
        <f t="shared" si="83"/>
        <v>0</v>
      </c>
      <c r="L1255" s="5">
        <f t="shared" si="81"/>
        <v>0</v>
      </c>
      <c r="M1255" s="5">
        <f t="shared" si="82"/>
        <v>0</v>
      </c>
      <c r="N1255" s="56" t="str">
        <f>IF(B1255="",#REF!,B1255)</f>
        <v>Re/Max Centex, REALTORS</v>
      </c>
    </row>
    <row r="1256" spans="1:14" ht="13.5" customHeight="1" x14ac:dyDescent="0.2">
      <c r="A1256" t="s">
        <v>112</v>
      </c>
      <c r="B1256" t="s">
        <v>1036</v>
      </c>
      <c r="C1256" t="s">
        <v>1855</v>
      </c>
      <c r="D1256" t="s">
        <v>1854</v>
      </c>
      <c r="E1256" t="s">
        <v>3148</v>
      </c>
      <c r="F1256" t="s">
        <v>287</v>
      </c>
      <c r="G1256" s="3">
        <v>43598</v>
      </c>
      <c r="H1256" s="2">
        <v>130000</v>
      </c>
      <c r="I1256" s="12" t="s">
        <v>838</v>
      </c>
      <c r="J1256" s="5">
        <v>1</v>
      </c>
      <c r="K1256" s="5">
        <f t="shared" si="83"/>
        <v>0</v>
      </c>
      <c r="L1256" s="5">
        <f t="shared" si="81"/>
        <v>0</v>
      </c>
      <c r="M1256" s="5">
        <f t="shared" si="82"/>
        <v>0</v>
      </c>
      <c r="N1256" s="56" t="str">
        <f t="shared" si="84"/>
        <v>Bentwood Realty</v>
      </c>
    </row>
    <row r="1257" spans="1:14" ht="13.5" customHeight="1" x14ac:dyDescent="0.2">
      <c r="A1257" t="s">
        <v>112</v>
      </c>
      <c r="B1257" t="s">
        <v>1036</v>
      </c>
      <c r="C1257" t="s">
        <v>112</v>
      </c>
      <c r="D1257" t="s">
        <v>1036</v>
      </c>
      <c r="E1257" t="s">
        <v>2233</v>
      </c>
      <c r="F1257" t="s">
        <v>121</v>
      </c>
      <c r="G1257" s="3">
        <v>43493</v>
      </c>
      <c r="H1257" s="2">
        <v>55000</v>
      </c>
      <c r="I1257" s="12" t="s">
        <v>838</v>
      </c>
      <c r="J1257" s="5">
        <v>1</v>
      </c>
      <c r="K1257" s="5">
        <f t="shared" si="83"/>
        <v>0</v>
      </c>
      <c r="L1257" s="5">
        <f t="shared" si="81"/>
        <v>1</v>
      </c>
      <c r="M1257" s="5">
        <f t="shared" si="82"/>
        <v>0</v>
      </c>
      <c r="N1257" s="56" t="str">
        <f>IF(B1257="",#REF!,B1257)</f>
        <v>Bentwood Realty</v>
      </c>
    </row>
    <row r="1258" spans="1:14" ht="13.5" customHeight="1" x14ac:dyDescent="0.2">
      <c r="G1258" s="3"/>
      <c r="H1258" s="2"/>
      <c r="I1258" s="12"/>
      <c r="J1258" s="5">
        <v>1</v>
      </c>
      <c r="K1258" s="5">
        <f t="shared" si="83"/>
        <v>0</v>
      </c>
      <c r="L1258" s="5">
        <f t="shared" si="81"/>
        <v>1</v>
      </c>
      <c r="M1258" s="5">
        <f t="shared" si="82"/>
        <v>0</v>
      </c>
      <c r="N1258" s="56" t="str">
        <f t="shared" si="84"/>
        <v>Bentwood Realty</v>
      </c>
    </row>
    <row r="1259" spans="1:14" ht="13.5" customHeight="1" x14ac:dyDescent="0.2">
      <c r="G1259" s="3"/>
      <c r="H1259" s="2"/>
      <c r="I1259" s="12"/>
      <c r="J1259" s="5">
        <v>1</v>
      </c>
      <c r="K1259" s="5">
        <f t="shared" si="83"/>
        <v>0</v>
      </c>
      <c r="L1259" s="5">
        <f t="shared" si="81"/>
        <v>1</v>
      </c>
      <c r="M1259" s="5">
        <f t="shared" si="82"/>
        <v>0</v>
      </c>
      <c r="N1259" s="56">
        <f t="shared" si="84"/>
        <v>0</v>
      </c>
    </row>
    <row r="1260" spans="1:14" ht="13.5" customHeight="1" x14ac:dyDescent="0.2">
      <c r="G1260" s="3"/>
      <c r="H1260" s="2"/>
      <c r="I1260" s="12"/>
      <c r="J1260" s="5">
        <v>1</v>
      </c>
      <c r="K1260" s="5">
        <f t="shared" si="83"/>
        <v>0</v>
      </c>
      <c r="L1260" s="5">
        <f t="shared" si="81"/>
        <v>1</v>
      </c>
      <c r="M1260" s="5">
        <f t="shared" si="82"/>
        <v>0</v>
      </c>
      <c r="N1260" s="56" t="e">
        <f>IF(B1260="",#REF!,B1260)</f>
        <v>#REF!</v>
      </c>
    </row>
    <row r="1261" spans="1:14" ht="13.5" customHeight="1" x14ac:dyDescent="0.2">
      <c r="G1261" s="3"/>
      <c r="H1261" s="2"/>
      <c r="I1261" s="12"/>
      <c r="J1261" s="5">
        <v>1</v>
      </c>
      <c r="K1261" s="5">
        <f t="shared" si="83"/>
        <v>0</v>
      </c>
      <c r="L1261" s="5">
        <f t="shared" si="81"/>
        <v>1</v>
      </c>
      <c r="M1261" s="5">
        <f t="shared" si="82"/>
        <v>0</v>
      </c>
      <c r="N1261" s="56">
        <f t="shared" si="84"/>
        <v>0</v>
      </c>
    </row>
    <row r="1262" spans="1:14" ht="13.5" customHeight="1" x14ac:dyDescent="0.2">
      <c r="G1262" s="3"/>
      <c r="H1262" s="2"/>
      <c r="I1262" s="12"/>
      <c r="J1262" s="5">
        <v>1</v>
      </c>
      <c r="K1262" s="5">
        <f t="shared" si="83"/>
        <v>0</v>
      </c>
      <c r="L1262" s="5">
        <f t="shared" si="81"/>
        <v>1</v>
      </c>
      <c r="M1262" s="5">
        <f t="shared" si="82"/>
        <v>0</v>
      </c>
      <c r="N1262" s="56">
        <f t="shared" si="84"/>
        <v>0</v>
      </c>
    </row>
    <row r="1263" spans="1:14" ht="13.5" customHeight="1" x14ac:dyDescent="0.2">
      <c r="G1263" s="3"/>
      <c r="H1263" s="2"/>
      <c r="I1263" s="12"/>
      <c r="J1263" s="5">
        <v>1</v>
      </c>
      <c r="K1263" s="5">
        <f t="shared" si="83"/>
        <v>0</v>
      </c>
      <c r="L1263" s="5">
        <f t="shared" si="81"/>
        <v>1</v>
      </c>
      <c r="M1263" s="5">
        <f t="shared" si="82"/>
        <v>0</v>
      </c>
      <c r="N1263" s="56">
        <f t="shared" si="84"/>
        <v>0</v>
      </c>
    </row>
    <row r="1264" spans="1:14" ht="13.5" customHeight="1" x14ac:dyDescent="0.2">
      <c r="G1264" s="3"/>
      <c r="H1264" s="2"/>
      <c r="I1264" s="12"/>
      <c r="J1264" s="5">
        <v>1</v>
      </c>
      <c r="K1264" s="5">
        <f t="shared" si="83"/>
        <v>0</v>
      </c>
      <c r="L1264" s="5">
        <f t="shared" si="81"/>
        <v>1</v>
      </c>
      <c r="M1264" s="5">
        <f t="shared" si="82"/>
        <v>0</v>
      </c>
      <c r="N1264" s="56" t="e">
        <f>IF(B1264="",#REF!,B1264)</f>
        <v>#REF!</v>
      </c>
    </row>
    <row r="1265" spans="7:14" ht="13.5" customHeight="1" x14ac:dyDescent="0.2">
      <c r="G1265" s="3"/>
      <c r="H1265" s="2"/>
      <c r="I1265" s="12"/>
      <c r="J1265" s="5">
        <v>1</v>
      </c>
      <c r="K1265" s="5">
        <f t="shared" si="83"/>
        <v>0</v>
      </c>
      <c r="L1265" s="5">
        <f t="shared" si="81"/>
        <v>1</v>
      </c>
      <c r="M1265" s="5">
        <f t="shared" si="82"/>
        <v>0</v>
      </c>
      <c r="N1265" s="56">
        <f t="shared" si="84"/>
        <v>0</v>
      </c>
    </row>
    <row r="1266" spans="7:14" ht="13.5" customHeight="1" x14ac:dyDescent="0.2">
      <c r="G1266" s="3"/>
      <c r="H1266" s="2"/>
      <c r="I1266" s="12"/>
      <c r="J1266" s="5">
        <v>1</v>
      </c>
      <c r="K1266" s="5">
        <f t="shared" si="83"/>
        <v>0</v>
      </c>
      <c r="L1266" s="5">
        <f t="shared" si="81"/>
        <v>1</v>
      </c>
      <c r="M1266" s="5">
        <f t="shared" si="82"/>
        <v>0</v>
      </c>
      <c r="N1266" s="56">
        <f t="shared" si="84"/>
        <v>0</v>
      </c>
    </row>
    <row r="1267" spans="7:14" ht="13.5" customHeight="1" x14ac:dyDescent="0.2">
      <c r="G1267" s="3"/>
      <c r="H1267" s="2"/>
      <c r="I1267" s="12"/>
      <c r="J1267" s="5">
        <v>1</v>
      </c>
      <c r="K1267" s="5">
        <f t="shared" si="83"/>
        <v>0</v>
      </c>
      <c r="L1267" s="5">
        <f t="shared" si="81"/>
        <v>1</v>
      </c>
      <c r="M1267" s="5">
        <f t="shared" si="82"/>
        <v>0</v>
      </c>
      <c r="N1267" s="56">
        <f t="shared" si="84"/>
        <v>0</v>
      </c>
    </row>
    <row r="1268" spans="7:14" ht="13.5" customHeight="1" x14ac:dyDescent="0.2">
      <c r="G1268" s="3"/>
      <c r="H1268" s="2"/>
      <c r="I1268" s="12"/>
      <c r="J1268" s="5">
        <v>1</v>
      </c>
      <c r="K1268" s="5">
        <f t="shared" si="83"/>
        <v>0</v>
      </c>
      <c r="L1268" s="5">
        <f t="shared" si="81"/>
        <v>1</v>
      </c>
      <c r="M1268" s="5">
        <f t="shared" si="82"/>
        <v>0</v>
      </c>
      <c r="N1268" s="56">
        <f t="shared" si="84"/>
        <v>0</v>
      </c>
    </row>
    <row r="1269" spans="7:14" ht="13.5" customHeight="1" x14ac:dyDescent="0.2">
      <c r="G1269" s="3"/>
      <c r="H1269" s="2"/>
      <c r="I1269" s="12"/>
      <c r="J1269" s="5">
        <v>1</v>
      </c>
      <c r="K1269" s="5">
        <f t="shared" si="83"/>
        <v>0</v>
      </c>
      <c r="L1269" s="5">
        <f t="shared" si="81"/>
        <v>1</v>
      </c>
      <c r="M1269" s="5">
        <f t="shared" si="82"/>
        <v>0</v>
      </c>
      <c r="N1269" s="56">
        <f t="shared" si="84"/>
        <v>0</v>
      </c>
    </row>
    <row r="1270" spans="7:14" ht="13.5" customHeight="1" x14ac:dyDescent="0.2">
      <c r="G1270" s="3"/>
      <c r="H1270" s="2"/>
      <c r="I1270" s="12"/>
      <c r="J1270" s="5">
        <v>1</v>
      </c>
      <c r="K1270" s="5">
        <f t="shared" si="83"/>
        <v>0</v>
      </c>
      <c r="L1270" s="5">
        <f t="shared" si="81"/>
        <v>1</v>
      </c>
      <c r="M1270" s="5">
        <f t="shared" si="82"/>
        <v>0</v>
      </c>
      <c r="N1270" s="56">
        <f t="shared" si="84"/>
        <v>0</v>
      </c>
    </row>
    <row r="1271" spans="7:14" ht="13.5" customHeight="1" x14ac:dyDescent="0.2">
      <c r="G1271" s="3"/>
      <c r="H1271" s="2"/>
      <c r="I1271" s="12"/>
      <c r="J1271" s="5">
        <v>1</v>
      </c>
      <c r="K1271" s="5">
        <f t="shared" si="83"/>
        <v>0</v>
      </c>
      <c r="L1271" s="5">
        <f t="shared" si="81"/>
        <v>1</v>
      </c>
      <c r="M1271" s="5">
        <f t="shared" si="82"/>
        <v>0</v>
      </c>
      <c r="N1271" s="56" t="e">
        <f>IF(B1271="",#REF!,B1271)</f>
        <v>#REF!</v>
      </c>
    </row>
    <row r="1272" spans="7:14" ht="13.5" customHeight="1" x14ac:dyDescent="0.2">
      <c r="G1272" s="3"/>
      <c r="H1272" s="2"/>
      <c r="I1272" s="12"/>
      <c r="J1272" s="5">
        <v>1</v>
      </c>
      <c r="K1272" s="5">
        <f t="shared" si="83"/>
        <v>0</v>
      </c>
      <c r="L1272" s="5">
        <f t="shared" si="81"/>
        <v>1</v>
      </c>
      <c r="M1272" s="5">
        <f t="shared" si="82"/>
        <v>0</v>
      </c>
      <c r="N1272" s="56" t="e">
        <f>IF(B1272="",#REF!,B1272)</f>
        <v>#REF!</v>
      </c>
    </row>
    <row r="1273" spans="7:14" ht="13.5" customHeight="1" x14ac:dyDescent="0.2">
      <c r="G1273" s="3"/>
      <c r="H1273" s="2"/>
      <c r="I1273" s="12"/>
      <c r="J1273" s="5">
        <v>1</v>
      </c>
      <c r="K1273" s="5">
        <f t="shared" si="83"/>
        <v>0</v>
      </c>
      <c r="L1273" s="5">
        <f t="shared" si="81"/>
        <v>1</v>
      </c>
      <c r="M1273" s="5">
        <f t="shared" si="82"/>
        <v>0</v>
      </c>
      <c r="N1273" s="56">
        <f t="shared" si="84"/>
        <v>0</v>
      </c>
    </row>
    <row r="1274" spans="7:14" ht="13.5" customHeight="1" x14ac:dyDescent="0.2">
      <c r="G1274" s="3"/>
      <c r="H1274" s="2"/>
      <c r="I1274" s="12"/>
      <c r="J1274" s="5">
        <v>1</v>
      </c>
      <c r="K1274" s="5">
        <f t="shared" si="83"/>
        <v>0</v>
      </c>
      <c r="L1274" s="5">
        <f t="shared" si="81"/>
        <v>1</v>
      </c>
      <c r="M1274" s="5">
        <f t="shared" si="82"/>
        <v>0</v>
      </c>
      <c r="N1274" s="56">
        <f t="shared" si="84"/>
        <v>0</v>
      </c>
    </row>
    <row r="1275" spans="7:14" ht="13.5" customHeight="1" x14ac:dyDescent="0.2">
      <c r="G1275" s="3"/>
      <c r="H1275" s="2"/>
      <c r="I1275" s="12"/>
      <c r="J1275" s="5">
        <v>1</v>
      </c>
      <c r="K1275" s="5">
        <f t="shared" si="83"/>
        <v>0</v>
      </c>
      <c r="L1275" s="5">
        <f t="shared" si="81"/>
        <v>1</v>
      </c>
      <c r="M1275" s="5">
        <f t="shared" si="82"/>
        <v>0</v>
      </c>
      <c r="N1275" s="56">
        <f t="shared" si="84"/>
        <v>0</v>
      </c>
    </row>
    <row r="1276" spans="7:14" ht="13.5" customHeight="1" x14ac:dyDescent="0.2">
      <c r="G1276" s="3"/>
      <c r="H1276" s="2"/>
      <c r="I1276" s="12"/>
      <c r="J1276" s="5">
        <v>1</v>
      </c>
      <c r="K1276" s="5">
        <f t="shared" si="83"/>
        <v>0</v>
      </c>
      <c r="L1276" s="5">
        <f t="shared" si="81"/>
        <v>1</v>
      </c>
      <c r="M1276" s="5">
        <f t="shared" si="82"/>
        <v>0</v>
      </c>
      <c r="N1276" s="56">
        <f t="shared" si="84"/>
        <v>0</v>
      </c>
    </row>
    <row r="1277" spans="7:14" ht="13.5" customHeight="1" x14ac:dyDescent="0.2">
      <c r="G1277" s="3"/>
      <c r="H1277" s="2"/>
      <c r="I1277" s="12"/>
      <c r="J1277" s="5">
        <v>1</v>
      </c>
      <c r="K1277" s="5">
        <f t="shared" si="83"/>
        <v>0</v>
      </c>
      <c r="L1277" s="5">
        <f t="shared" si="81"/>
        <v>1</v>
      </c>
      <c r="M1277" s="5">
        <f t="shared" si="82"/>
        <v>0</v>
      </c>
      <c r="N1277" s="56">
        <f t="shared" si="84"/>
        <v>0</v>
      </c>
    </row>
    <row r="1278" spans="7:14" ht="13.5" customHeight="1" x14ac:dyDescent="0.2">
      <c r="G1278" s="3"/>
      <c r="H1278" s="2"/>
      <c r="I1278" s="12"/>
      <c r="J1278" s="5">
        <v>1</v>
      </c>
      <c r="K1278" s="5">
        <f t="shared" si="83"/>
        <v>0</v>
      </c>
      <c r="L1278" s="5">
        <f t="shared" si="81"/>
        <v>1</v>
      </c>
      <c r="M1278" s="5">
        <f t="shared" si="82"/>
        <v>0</v>
      </c>
      <c r="N1278" s="56">
        <f t="shared" si="84"/>
        <v>0</v>
      </c>
    </row>
    <row r="1279" spans="7:14" ht="13.5" customHeight="1" x14ac:dyDescent="0.2">
      <c r="G1279" s="3"/>
      <c r="H1279" s="2"/>
      <c r="I1279" s="12"/>
      <c r="J1279" s="5">
        <v>1</v>
      </c>
      <c r="K1279" s="5">
        <f t="shared" si="83"/>
        <v>0</v>
      </c>
      <c r="L1279" s="5">
        <f t="shared" si="81"/>
        <v>1</v>
      </c>
      <c r="M1279" s="5">
        <f t="shared" si="82"/>
        <v>0</v>
      </c>
      <c r="N1279" s="56" t="e">
        <f>IF(B1279="",#REF!,B1279)</f>
        <v>#REF!</v>
      </c>
    </row>
    <row r="1280" spans="7:14" ht="13.5" customHeight="1" x14ac:dyDescent="0.2">
      <c r="G1280" s="3"/>
      <c r="H1280" s="2"/>
      <c r="I1280" s="12"/>
      <c r="J1280" s="5">
        <v>1</v>
      </c>
      <c r="K1280" s="5">
        <f t="shared" si="83"/>
        <v>0</v>
      </c>
      <c r="L1280" s="5">
        <f t="shared" si="81"/>
        <v>1</v>
      </c>
      <c r="M1280" s="5">
        <f t="shared" si="82"/>
        <v>0</v>
      </c>
      <c r="N1280" s="56">
        <f t="shared" si="84"/>
        <v>0</v>
      </c>
    </row>
    <row r="1281" spans="7:14" ht="13.5" customHeight="1" x14ac:dyDescent="0.2">
      <c r="G1281" s="3"/>
      <c r="H1281" s="2"/>
      <c r="I1281" s="12"/>
      <c r="J1281" s="5">
        <v>1</v>
      </c>
      <c r="K1281" s="5">
        <f t="shared" si="83"/>
        <v>0</v>
      </c>
      <c r="L1281" s="5">
        <f t="shared" si="81"/>
        <v>1</v>
      </c>
      <c r="M1281" s="5">
        <f t="shared" si="82"/>
        <v>0</v>
      </c>
      <c r="N1281" s="56">
        <f t="shared" si="84"/>
        <v>0</v>
      </c>
    </row>
    <row r="1282" spans="7:14" ht="13.5" customHeight="1" x14ac:dyDescent="0.2">
      <c r="G1282" s="3"/>
      <c r="H1282" s="2"/>
      <c r="I1282" s="12"/>
      <c r="J1282" s="5">
        <v>1</v>
      </c>
      <c r="K1282" s="5">
        <f t="shared" si="83"/>
        <v>0</v>
      </c>
      <c r="L1282" s="5">
        <f t="shared" si="81"/>
        <v>1</v>
      </c>
      <c r="M1282" s="5">
        <f t="shared" si="82"/>
        <v>0</v>
      </c>
      <c r="N1282" s="56">
        <f t="shared" si="84"/>
        <v>0</v>
      </c>
    </row>
    <row r="1283" spans="7:14" ht="13.5" customHeight="1" x14ac:dyDescent="0.2">
      <c r="G1283" s="3"/>
      <c r="H1283" s="2"/>
      <c r="I1283" s="12"/>
      <c r="J1283" s="5">
        <v>1</v>
      </c>
      <c r="K1283" s="5">
        <f t="shared" si="83"/>
        <v>0</v>
      </c>
      <c r="L1283" s="5"/>
      <c r="M1283" s="5"/>
      <c r="N1283" s="56">
        <f t="shared" si="84"/>
        <v>0</v>
      </c>
    </row>
    <row r="1284" spans="7:14" ht="13.5" customHeight="1" x14ac:dyDescent="0.2">
      <c r="G1284" s="3"/>
      <c r="H1284" s="2"/>
      <c r="I1284" s="12"/>
      <c r="J1284" s="5">
        <v>1</v>
      </c>
      <c r="K1284" s="5">
        <f t="shared" si="83"/>
        <v>0</v>
      </c>
      <c r="L1284" s="5"/>
      <c r="M1284" s="5"/>
      <c r="N1284" s="56" t="e">
        <f>IF(B1284="",#REF!,B1284)</f>
        <v>#REF!</v>
      </c>
    </row>
    <row r="1285" spans="7:14" ht="13.5" customHeight="1" x14ac:dyDescent="0.2">
      <c r="G1285" s="3"/>
      <c r="H1285" s="2"/>
      <c r="I1285" s="12"/>
      <c r="J1285" s="5">
        <v>1</v>
      </c>
      <c r="K1285" s="5">
        <f t="shared" ref="K1285:K1348" si="85">IF(I1285="did not close",0,IF(I1285="",0,1))</f>
        <v>0</v>
      </c>
      <c r="L1285" s="5"/>
      <c r="M1285" s="5"/>
      <c r="N1285" s="56" t="e">
        <f>IF(B1285="",#REF!,B1285)</f>
        <v>#REF!</v>
      </c>
    </row>
    <row r="1286" spans="7:14" ht="13.5" customHeight="1" x14ac:dyDescent="0.2">
      <c r="G1286" s="3"/>
      <c r="H1286" s="2"/>
      <c r="I1286" s="12"/>
      <c r="J1286" s="5">
        <v>1</v>
      </c>
      <c r="K1286" s="5">
        <f t="shared" si="85"/>
        <v>0</v>
      </c>
      <c r="L1286" s="5"/>
      <c r="M1286" s="5"/>
      <c r="N1286" s="56">
        <f t="shared" ref="N1286:N1330" si="86">IF(B1286="",B1285,B1286)</f>
        <v>0</v>
      </c>
    </row>
    <row r="1287" spans="7:14" ht="13.5" customHeight="1" x14ac:dyDescent="0.2">
      <c r="G1287" s="3"/>
      <c r="H1287" s="2"/>
      <c r="I1287" s="12"/>
      <c r="J1287" s="5">
        <v>1</v>
      </c>
      <c r="K1287" s="5">
        <f t="shared" si="85"/>
        <v>0</v>
      </c>
      <c r="L1287" s="5"/>
      <c r="M1287" s="5"/>
      <c r="N1287" s="56" t="e">
        <f>IF(B1287="",#REF!,B1287)</f>
        <v>#REF!</v>
      </c>
    </row>
    <row r="1288" spans="7:14" ht="13.5" customHeight="1" x14ac:dyDescent="0.2">
      <c r="G1288" s="3"/>
      <c r="H1288" s="2"/>
      <c r="I1288" s="12"/>
      <c r="J1288" s="5">
        <v>1</v>
      </c>
      <c r="K1288" s="5">
        <f t="shared" si="85"/>
        <v>0</v>
      </c>
      <c r="L1288" s="5"/>
      <c r="M1288" s="5"/>
      <c r="N1288" s="56">
        <f t="shared" si="86"/>
        <v>0</v>
      </c>
    </row>
    <row r="1289" spans="7:14" ht="13.5" customHeight="1" x14ac:dyDescent="0.2">
      <c r="G1289" s="3"/>
      <c r="H1289" s="2"/>
      <c r="I1289" s="12"/>
      <c r="J1289" s="5">
        <v>1</v>
      </c>
      <c r="K1289" s="5">
        <f t="shared" si="85"/>
        <v>0</v>
      </c>
      <c r="L1289" s="5"/>
      <c r="M1289" s="5"/>
      <c r="N1289" s="56" t="e">
        <f>IF(B1289="",#REF!,B1289)</f>
        <v>#REF!</v>
      </c>
    </row>
    <row r="1290" spans="7:14" ht="13.5" customHeight="1" x14ac:dyDescent="0.2">
      <c r="G1290" s="3"/>
      <c r="H1290" s="2"/>
      <c r="I1290" s="12"/>
      <c r="J1290" s="5">
        <v>1</v>
      </c>
      <c r="K1290" s="5">
        <f t="shared" si="85"/>
        <v>0</v>
      </c>
      <c r="L1290" s="5"/>
      <c r="M1290" s="5"/>
      <c r="N1290" s="56">
        <f t="shared" si="86"/>
        <v>0</v>
      </c>
    </row>
    <row r="1291" spans="7:14" ht="13.5" customHeight="1" x14ac:dyDescent="0.2">
      <c r="G1291" s="3"/>
      <c r="H1291" s="2"/>
      <c r="I1291" s="12"/>
      <c r="J1291" s="5">
        <v>1</v>
      </c>
      <c r="K1291" s="5">
        <f t="shared" si="85"/>
        <v>0</v>
      </c>
      <c r="L1291" s="5"/>
      <c r="M1291" s="5"/>
      <c r="N1291" s="56">
        <f t="shared" si="86"/>
        <v>0</v>
      </c>
    </row>
    <row r="1292" spans="7:14" ht="13.5" customHeight="1" x14ac:dyDescent="0.2">
      <c r="G1292" s="3"/>
      <c r="H1292" s="2"/>
      <c r="I1292" s="12"/>
      <c r="J1292" s="5">
        <v>1</v>
      </c>
      <c r="K1292" s="5">
        <f t="shared" si="85"/>
        <v>0</v>
      </c>
      <c r="L1292" s="5"/>
      <c r="M1292" s="5"/>
      <c r="N1292" s="56">
        <f t="shared" si="86"/>
        <v>0</v>
      </c>
    </row>
    <row r="1293" spans="7:14" ht="13.5" customHeight="1" x14ac:dyDescent="0.2">
      <c r="G1293" s="3"/>
      <c r="H1293" s="2"/>
      <c r="I1293" s="12"/>
      <c r="J1293" s="5">
        <v>1</v>
      </c>
      <c r="K1293" s="5">
        <f t="shared" si="85"/>
        <v>0</v>
      </c>
      <c r="L1293" s="5"/>
      <c r="M1293" s="5"/>
      <c r="N1293" s="56">
        <f t="shared" si="86"/>
        <v>0</v>
      </c>
    </row>
    <row r="1294" spans="7:14" ht="13.5" customHeight="1" x14ac:dyDescent="0.2">
      <c r="G1294" s="3"/>
      <c r="H1294" s="2"/>
      <c r="I1294" s="12"/>
      <c r="J1294" s="5">
        <v>1</v>
      </c>
      <c r="K1294" s="5">
        <f t="shared" si="85"/>
        <v>0</v>
      </c>
      <c r="L1294" s="5"/>
      <c r="M1294" s="5"/>
      <c r="N1294" s="56">
        <f t="shared" si="86"/>
        <v>0</v>
      </c>
    </row>
    <row r="1295" spans="7:14" ht="13.5" customHeight="1" x14ac:dyDescent="0.2">
      <c r="G1295" s="3"/>
      <c r="H1295" s="2"/>
      <c r="I1295" s="12"/>
      <c r="J1295" s="5">
        <v>1</v>
      </c>
      <c r="K1295" s="5">
        <f t="shared" si="85"/>
        <v>0</v>
      </c>
      <c r="L1295" s="5"/>
      <c r="M1295" s="5"/>
      <c r="N1295" s="56" t="e">
        <f>IF(B1295="",#REF!,B1295)</f>
        <v>#REF!</v>
      </c>
    </row>
    <row r="1296" spans="7:14" ht="13.5" customHeight="1" x14ac:dyDescent="0.2">
      <c r="G1296" s="3"/>
      <c r="H1296" s="2"/>
      <c r="I1296" s="12"/>
      <c r="J1296" s="5">
        <v>1</v>
      </c>
      <c r="K1296" s="5">
        <f t="shared" si="85"/>
        <v>0</v>
      </c>
      <c r="L1296" s="5"/>
      <c r="M1296" s="5"/>
      <c r="N1296" s="56">
        <f t="shared" si="86"/>
        <v>0</v>
      </c>
    </row>
    <row r="1297" spans="7:14" ht="13.5" customHeight="1" x14ac:dyDescent="0.2">
      <c r="G1297" s="3"/>
      <c r="H1297" s="2"/>
      <c r="I1297" s="12"/>
      <c r="J1297" s="5">
        <v>1</v>
      </c>
      <c r="K1297" s="5">
        <f t="shared" si="85"/>
        <v>0</v>
      </c>
      <c r="L1297" s="5"/>
      <c r="M1297" s="5"/>
      <c r="N1297" s="56">
        <f t="shared" si="86"/>
        <v>0</v>
      </c>
    </row>
    <row r="1298" spans="7:14" ht="13.5" customHeight="1" x14ac:dyDescent="0.2">
      <c r="G1298" s="3"/>
      <c r="H1298" s="2"/>
      <c r="I1298" s="12"/>
      <c r="J1298" s="5">
        <v>1</v>
      </c>
      <c r="K1298" s="5">
        <f t="shared" si="85"/>
        <v>0</v>
      </c>
      <c r="L1298" s="5"/>
      <c r="M1298" s="5"/>
      <c r="N1298" s="56">
        <f t="shared" si="86"/>
        <v>0</v>
      </c>
    </row>
    <row r="1299" spans="7:14" ht="13.5" customHeight="1" x14ac:dyDescent="0.2">
      <c r="G1299" s="3"/>
      <c r="H1299" s="2"/>
      <c r="I1299" s="12"/>
      <c r="J1299" s="5">
        <v>1</v>
      </c>
      <c r="K1299" s="5">
        <f t="shared" si="85"/>
        <v>0</v>
      </c>
      <c r="L1299" s="5"/>
      <c r="M1299" s="5"/>
      <c r="N1299" s="56" t="e">
        <f>IF(B1299="",#REF!,B1299)</f>
        <v>#REF!</v>
      </c>
    </row>
    <row r="1300" spans="7:14" ht="13.5" customHeight="1" x14ac:dyDescent="0.2">
      <c r="G1300" s="3"/>
      <c r="H1300" s="2"/>
      <c r="I1300" s="12"/>
      <c r="J1300" s="5">
        <v>1</v>
      </c>
      <c r="K1300" s="5">
        <f t="shared" si="85"/>
        <v>0</v>
      </c>
      <c r="L1300" s="5"/>
      <c r="M1300" s="5"/>
      <c r="N1300" s="56">
        <f t="shared" si="86"/>
        <v>0</v>
      </c>
    </row>
    <row r="1301" spans="7:14" ht="13.5" customHeight="1" x14ac:dyDescent="0.2">
      <c r="G1301" s="3"/>
      <c r="H1301" s="2"/>
      <c r="I1301" s="12"/>
      <c r="J1301" s="5">
        <v>1</v>
      </c>
      <c r="K1301" s="5">
        <f t="shared" si="85"/>
        <v>0</v>
      </c>
      <c r="L1301" s="5"/>
      <c r="M1301" s="5"/>
      <c r="N1301" s="56">
        <f t="shared" si="86"/>
        <v>0</v>
      </c>
    </row>
    <row r="1302" spans="7:14" ht="13.5" customHeight="1" x14ac:dyDescent="0.2">
      <c r="G1302" s="3"/>
      <c r="H1302" s="2"/>
      <c r="I1302" s="12"/>
      <c r="J1302" s="5">
        <v>1</v>
      </c>
      <c r="K1302" s="5">
        <f t="shared" si="85"/>
        <v>0</v>
      </c>
      <c r="L1302" s="5"/>
      <c r="M1302" s="5"/>
      <c r="N1302" s="56">
        <f t="shared" si="86"/>
        <v>0</v>
      </c>
    </row>
    <row r="1303" spans="7:14" ht="13.5" customHeight="1" x14ac:dyDescent="0.2">
      <c r="G1303" s="3"/>
      <c r="H1303" s="2"/>
      <c r="I1303" s="12"/>
      <c r="J1303" s="5">
        <v>1</v>
      </c>
      <c r="K1303" s="5">
        <f t="shared" si="85"/>
        <v>0</v>
      </c>
      <c r="L1303" s="5"/>
      <c r="M1303" s="5"/>
      <c r="N1303" s="56">
        <f t="shared" si="86"/>
        <v>0</v>
      </c>
    </row>
    <row r="1304" spans="7:14" ht="13.5" customHeight="1" x14ac:dyDescent="0.2">
      <c r="G1304" s="3"/>
      <c r="H1304" s="2"/>
      <c r="I1304" s="12"/>
      <c r="J1304" s="5">
        <v>1</v>
      </c>
      <c r="K1304" s="5">
        <f t="shared" si="85"/>
        <v>0</v>
      </c>
      <c r="L1304" s="5"/>
      <c r="M1304" s="5"/>
      <c r="N1304" s="56" t="e">
        <f>IF(B1304="",#REF!,B1304)</f>
        <v>#REF!</v>
      </c>
    </row>
    <row r="1305" spans="7:14" ht="13.5" customHeight="1" x14ac:dyDescent="0.2">
      <c r="G1305" s="3"/>
      <c r="H1305" s="2"/>
      <c r="I1305" s="12"/>
      <c r="J1305" s="5">
        <v>1</v>
      </c>
      <c r="K1305" s="5">
        <f t="shared" si="85"/>
        <v>0</v>
      </c>
      <c r="L1305" s="5"/>
      <c r="M1305" s="5"/>
      <c r="N1305" s="56">
        <f t="shared" si="86"/>
        <v>0</v>
      </c>
    </row>
    <row r="1306" spans="7:14" ht="13.5" customHeight="1" x14ac:dyDescent="0.2">
      <c r="G1306" s="3"/>
      <c r="H1306" s="2"/>
      <c r="I1306" s="12"/>
      <c r="J1306" s="5">
        <v>1</v>
      </c>
      <c r="K1306" s="5">
        <f t="shared" si="85"/>
        <v>0</v>
      </c>
      <c r="L1306" s="5"/>
      <c r="M1306" s="5"/>
      <c r="N1306" s="56">
        <f t="shared" si="86"/>
        <v>0</v>
      </c>
    </row>
    <row r="1307" spans="7:14" ht="13.5" customHeight="1" x14ac:dyDescent="0.2">
      <c r="G1307" s="3"/>
      <c r="H1307" s="2"/>
      <c r="I1307" s="12"/>
      <c r="J1307" s="5">
        <v>1</v>
      </c>
      <c r="K1307" s="5">
        <f t="shared" si="85"/>
        <v>0</v>
      </c>
      <c r="L1307" s="5"/>
      <c r="M1307" s="5"/>
      <c r="N1307" s="56">
        <f t="shared" si="86"/>
        <v>0</v>
      </c>
    </row>
    <row r="1308" spans="7:14" ht="13.5" customHeight="1" x14ac:dyDescent="0.2">
      <c r="G1308" s="3"/>
      <c r="H1308" s="2"/>
      <c r="I1308" s="12"/>
      <c r="J1308" s="5">
        <v>1</v>
      </c>
      <c r="K1308" s="5">
        <f t="shared" si="85"/>
        <v>0</v>
      </c>
      <c r="L1308" s="5"/>
      <c r="M1308" s="5"/>
      <c r="N1308" s="56" t="e">
        <f>IF(B1308="",#REF!,B1308)</f>
        <v>#REF!</v>
      </c>
    </row>
    <row r="1309" spans="7:14" ht="13.5" customHeight="1" x14ac:dyDescent="0.2">
      <c r="G1309" s="3"/>
      <c r="H1309" s="2"/>
      <c r="I1309" s="12"/>
      <c r="J1309" s="5">
        <v>1</v>
      </c>
      <c r="K1309" s="5">
        <f t="shared" si="85"/>
        <v>0</v>
      </c>
      <c r="L1309" s="5"/>
      <c r="M1309" s="5"/>
      <c r="N1309" s="56" t="e">
        <f>IF(B1309="",#REF!,B1309)</f>
        <v>#REF!</v>
      </c>
    </row>
    <row r="1310" spans="7:14" ht="13.5" customHeight="1" x14ac:dyDescent="0.2">
      <c r="G1310" s="3"/>
      <c r="H1310" s="2"/>
      <c r="I1310" s="12"/>
      <c r="J1310" s="5">
        <v>1</v>
      </c>
      <c r="K1310" s="5">
        <f t="shared" si="85"/>
        <v>0</v>
      </c>
      <c r="L1310" s="5"/>
      <c r="M1310" s="5"/>
      <c r="N1310" s="56">
        <f t="shared" si="86"/>
        <v>0</v>
      </c>
    </row>
    <row r="1311" spans="7:14" ht="13.5" customHeight="1" x14ac:dyDescent="0.2">
      <c r="G1311" s="3"/>
      <c r="H1311" s="2"/>
      <c r="I1311" s="12"/>
      <c r="J1311" s="5">
        <v>1</v>
      </c>
      <c r="K1311" s="5">
        <f t="shared" si="85"/>
        <v>0</v>
      </c>
      <c r="L1311" s="5"/>
      <c r="M1311" s="5"/>
      <c r="N1311" s="56" t="e">
        <f>IF(B1311="",#REF!,B1311)</f>
        <v>#REF!</v>
      </c>
    </row>
    <row r="1312" spans="7:14" ht="13.5" customHeight="1" x14ac:dyDescent="0.2">
      <c r="G1312" s="3"/>
      <c r="H1312" s="2"/>
      <c r="I1312" s="12"/>
      <c r="J1312" s="5">
        <v>1</v>
      </c>
      <c r="K1312" s="5">
        <f t="shared" si="85"/>
        <v>0</v>
      </c>
      <c r="L1312" s="5"/>
      <c r="M1312" s="5"/>
      <c r="N1312" s="56">
        <f t="shared" si="86"/>
        <v>0</v>
      </c>
    </row>
    <row r="1313" spans="7:14" ht="13.5" customHeight="1" x14ac:dyDescent="0.2">
      <c r="G1313" s="3"/>
      <c r="H1313" s="2"/>
      <c r="I1313" s="12"/>
      <c r="J1313" s="5">
        <v>1</v>
      </c>
      <c r="K1313" s="5">
        <f t="shared" si="85"/>
        <v>0</v>
      </c>
      <c r="L1313" s="5"/>
      <c r="M1313" s="5"/>
      <c r="N1313" s="56">
        <f t="shared" si="86"/>
        <v>0</v>
      </c>
    </row>
    <row r="1314" spans="7:14" ht="13.5" customHeight="1" x14ac:dyDescent="0.2">
      <c r="G1314" s="3"/>
      <c r="H1314" s="2"/>
      <c r="I1314" s="12"/>
      <c r="J1314" s="5">
        <v>1</v>
      </c>
      <c r="K1314" s="5">
        <f t="shared" si="85"/>
        <v>0</v>
      </c>
      <c r="L1314" s="5"/>
      <c r="M1314" s="5"/>
      <c r="N1314" s="56" t="e">
        <f>IF(B1314="",#REF!,B1314)</f>
        <v>#REF!</v>
      </c>
    </row>
    <row r="1315" spans="7:14" ht="13.5" customHeight="1" x14ac:dyDescent="0.2">
      <c r="G1315" s="3"/>
      <c r="H1315" s="2"/>
      <c r="I1315" s="12"/>
      <c r="J1315" s="5">
        <v>1</v>
      </c>
      <c r="K1315" s="5">
        <f t="shared" si="85"/>
        <v>0</v>
      </c>
      <c r="L1315" s="5"/>
      <c r="M1315" s="5"/>
      <c r="N1315" s="56" t="e">
        <f>IF(B1315="",#REF!,B1315)</f>
        <v>#REF!</v>
      </c>
    </row>
    <row r="1316" spans="7:14" ht="13.5" customHeight="1" x14ac:dyDescent="0.2">
      <c r="G1316" s="3"/>
      <c r="H1316" s="2"/>
      <c r="I1316" s="12"/>
      <c r="J1316" s="5">
        <v>1</v>
      </c>
      <c r="K1316" s="5">
        <f t="shared" si="85"/>
        <v>0</v>
      </c>
      <c r="L1316" s="5"/>
      <c r="M1316" s="5"/>
      <c r="N1316" s="56">
        <f t="shared" si="86"/>
        <v>0</v>
      </c>
    </row>
    <row r="1317" spans="7:14" ht="13.5" customHeight="1" x14ac:dyDescent="0.2">
      <c r="G1317" s="3"/>
      <c r="H1317" s="2"/>
      <c r="I1317" s="12"/>
      <c r="J1317" s="5">
        <v>1</v>
      </c>
      <c r="K1317" s="5">
        <f t="shared" si="85"/>
        <v>0</v>
      </c>
      <c r="L1317" s="5"/>
      <c r="M1317" s="5"/>
      <c r="N1317" s="56">
        <f t="shared" si="86"/>
        <v>0</v>
      </c>
    </row>
    <row r="1318" spans="7:14" ht="13.5" customHeight="1" x14ac:dyDescent="0.2">
      <c r="G1318" s="3"/>
      <c r="H1318" s="2"/>
      <c r="I1318" s="12"/>
      <c r="J1318" s="5">
        <v>1</v>
      </c>
      <c r="K1318" s="5">
        <f t="shared" si="85"/>
        <v>0</v>
      </c>
      <c r="L1318" s="5"/>
      <c r="M1318" s="5"/>
      <c r="N1318" s="56">
        <f t="shared" si="86"/>
        <v>0</v>
      </c>
    </row>
    <row r="1319" spans="7:14" ht="13.5" customHeight="1" x14ac:dyDescent="0.2">
      <c r="G1319" s="3"/>
      <c r="H1319" s="2"/>
      <c r="I1319" s="12"/>
      <c r="J1319" s="5">
        <v>1</v>
      </c>
      <c r="K1319" s="5">
        <f t="shared" si="85"/>
        <v>0</v>
      </c>
      <c r="L1319" s="5"/>
      <c r="M1319" s="5"/>
      <c r="N1319" s="56">
        <f t="shared" si="86"/>
        <v>0</v>
      </c>
    </row>
    <row r="1320" spans="7:14" ht="13.5" customHeight="1" x14ac:dyDescent="0.2">
      <c r="G1320" s="3"/>
      <c r="H1320" s="2"/>
      <c r="I1320" s="12"/>
      <c r="J1320" s="5">
        <v>1</v>
      </c>
      <c r="K1320" s="5">
        <f t="shared" si="85"/>
        <v>0</v>
      </c>
      <c r="L1320" s="5"/>
      <c r="M1320" s="5"/>
      <c r="N1320" s="56">
        <f t="shared" si="86"/>
        <v>0</v>
      </c>
    </row>
    <row r="1321" spans="7:14" ht="13.5" customHeight="1" x14ac:dyDescent="0.2">
      <c r="G1321" s="3"/>
      <c r="H1321" s="2"/>
      <c r="I1321" s="12"/>
      <c r="J1321" s="5">
        <v>1</v>
      </c>
      <c r="K1321" s="5">
        <f t="shared" si="85"/>
        <v>0</v>
      </c>
      <c r="L1321" s="5"/>
      <c r="M1321" s="5"/>
      <c r="N1321" s="56">
        <f t="shared" si="86"/>
        <v>0</v>
      </c>
    </row>
    <row r="1322" spans="7:14" ht="13.5" customHeight="1" x14ac:dyDescent="0.2">
      <c r="G1322" s="3"/>
      <c r="H1322" s="2"/>
      <c r="I1322" s="12"/>
      <c r="J1322" s="5">
        <v>1</v>
      </c>
      <c r="K1322" s="5">
        <f t="shared" si="85"/>
        <v>0</v>
      </c>
      <c r="L1322" s="5"/>
      <c r="M1322" s="5"/>
      <c r="N1322" s="56" t="e">
        <f>IF(B1322="",#REF!,B1322)</f>
        <v>#REF!</v>
      </c>
    </row>
    <row r="1323" spans="7:14" ht="13.5" customHeight="1" x14ac:dyDescent="0.2">
      <c r="G1323" s="3"/>
      <c r="H1323" s="2"/>
      <c r="I1323" s="12"/>
      <c r="J1323" s="5">
        <v>1</v>
      </c>
      <c r="K1323" s="5">
        <f t="shared" si="85"/>
        <v>0</v>
      </c>
      <c r="L1323" s="5"/>
      <c r="M1323" s="5"/>
      <c r="N1323" s="56" t="e">
        <f>IF(B1323="",#REF!,B1323)</f>
        <v>#REF!</v>
      </c>
    </row>
    <row r="1324" spans="7:14" ht="13.5" customHeight="1" x14ac:dyDescent="0.2">
      <c r="G1324" s="3"/>
      <c r="H1324" s="2"/>
      <c r="I1324" s="12"/>
      <c r="J1324" s="5">
        <v>1</v>
      </c>
      <c r="K1324" s="5">
        <f t="shared" si="85"/>
        <v>0</v>
      </c>
      <c r="L1324" s="5"/>
      <c r="M1324" s="5"/>
      <c r="N1324" s="56" t="e">
        <f>IF(B1324="",#REF!,B1324)</f>
        <v>#REF!</v>
      </c>
    </row>
    <row r="1325" spans="7:14" ht="13.5" customHeight="1" x14ac:dyDescent="0.2">
      <c r="G1325" s="3"/>
      <c r="H1325" s="2"/>
      <c r="I1325" s="12"/>
      <c r="J1325" s="5">
        <v>1</v>
      </c>
      <c r="K1325" s="5">
        <f t="shared" si="85"/>
        <v>0</v>
      </c>
      <c r="L1325" s="5"/>
      <c r="M1325" s="5"/>
      <c r="N1325" s="56" t="e">
        <f>IF(B1325="",#REF!,B1325)</f>
        <v>#REF!</v>
      </c>
    </row>
    <row r="1326" spans="7:14" ht="13.5" customHeight="1" x14ac:dyDescent="0.2">
      <c r="G1326" s="3"/>
      <c r="H1326" s="2"/>
      <c r="I1326" s="12"/>
      <c r="J1326" s="5">
        <v>1</v>
      </c>
      <c r="K1326" s="5">
        <f t="shared" si="85"/>
        <v>0</v>
      </c>
      <c r="L1326" s="5"/>
      <c r="M1326" s="5"/>
      <c r="N1326" s="56" t="e">
        <f>IF(B1326="",#REF!,B1326)</f>
        <v>#REF!</v>
      </c>
    </row>
    <row r="1327" spans="7:14" ht="13.5" customHeight="1" x14ac:dyDescent="0.2">
      <c r="G1327" s="3"/>
      <c r="H1327" s="2"/>
      <c r="I1327" s="12"/>
      <c r="J1327" s="5">
        <v>1</v>
      </c>
      <c r="K1327" s="5">
        <f t="shared" si="85"/>
        <v>0</v>
      </c>
      <c r="L1327" s="5"/>
      <c r="M1327" s="5"/>
      <c r="N1327" s="56" t="e">
        <f>IF(B1327="",#REF!,B1327)</f>
        <v>#REF!</v>
      </c>
    </row>
    <row r="1328" spans="7:14" ht="13.5" customHeight="1" x14ac:dyDescent="0.2">
      <c r="G1328" s="3"/>
      <c r="H1328" s="2"/>
      <c r="I1328" s="12"/>
      <c r="J1328" s="5">
        <v>1</v>
      </c>
      <c r="K1328" s="5">
        <f t="shared" si="85"/>
        <v>0</v>
      </c>
      <c r="L1328" s="5"/>
      <c r="M1328" s="5"/>
      <c r="N1328" s="56">
        <f t="shared" si="86"/>
        <v>0</v>
      </c>
    </row>
    <row r="1329" spans="7:14" ht="13.5" customHeight="1" x14ac:dyDescent="0.2">
      <c r="G1329" s="3"/>
      <c r="H1329" s="2"/>
      <c r="I1329" s="12"/>
      <c r="J1329" s="5">
        <v>1</v>
      </c>
      <c r="K1329" s="5">
        <f t="shared" si="85"/>
        <v>0</v>
      </c>
      <c r="L1329" s="5"/>
      <c r="M1329" s="5"/>
      <c r="N1329" s="56">
        <f t="shared" si="86"/>
        <v>0</v>
      </c>
    </row>
    <row r="1330" spans="7:14" ht="13.5" customHeight="1" x14ac:dyDescent="0.2">
      <c r="G1330" s="3"/>
      <c r="H1330" s="2"/>
      <c r="I1330" s="12"/>
      <c r="J1330" s="5">
        <v>1</v>
      </c>
      <c r="K1330" s="5">
        <f t="shared" si="85"/>
        <v>0</v>
      </c>
      <c r="L1330" s="5"/>
      <c r="M1330" s="5"/>
      <c r="N1330" s="56">
        <f t="shared" si="86"/>
        <v>0</v>
      </c>
    </row>
    <row r="1331" spans="7:14" ht="13.5" customHeight="1" x14ac:dyDescent="0.2">
      <c r="G1331" s="3"/>
      <c r="H1331" s="2"/>
      <c r="I1331" s="12"/>
      <c r="J1331" s="5">
        <v>1</v>
      </c>
      <c r="K1331" s="5">
        <f t="shared" si="85"/>
        <v>0</v>
      </c>
      <c r="L1331" s="5"/>
      <c r="M1331" s="5"/>
      <c r="N1331" s="56">
        <f t="shared" ref="N1331:N1380" si="87">IF(B1331="",B1330,B1331)</f>
        <v>0</v>
      </c>
    </row>
    <row r="1332" spans="7:14" ht="13.5" customHeight="1" x14ac:dyDescent="0.2">
      <c r="G1332" s="3"/>
      <c r="H1332" s="2"/>
      <c r="I1332" s="12"/>
      <c r="J1332" s="5">
        <v>1</v>
      </c>
      <c r="K1332" s="5">
        <f t="shared" si="85"/>
        <v>0</v>
      </c>
      <c r="L1332" s="5"/>
      <c r="M1332" s="5"/>
      <c r="N1332" s="56">
        <f t="shared" si="87"/>
        <v>0</v>
      </c>
    </row>
    <row r="1333" spans="7:14" ht="13.5" customHeight="1" x14ac:dyDescent="0.2">
      <c r="G1333" s="3"/>
      <c r="H1333" s="2"/>
      <c r="I1333" s="12"/>
      <c r="J1333" s="5">
        <v>1</v>
      </c>
      <c r="K1333" s="5">
        <f t="shared" si="85"/>
        <v>0</v>
      </c>
      <c r="L1333" s="5"/>
      <c r="M1333" s="5"/>
      <c r="N1333" s="56" t="e">
        <f>IF(B1333="",#REF!,B1333)</f>
        <v>#REF!</v>
      </c>
    </row>
    <row r="1334" spans="7:14" ht="13.5" customHeight="1" x14ac:dyDescent="0.2">
      <c r="G1334" s="3"/>
      <c r="H1334" s="2"/>
      <c r="I1334" s="12"/>
      <c r="J1334" s="5">
        <v>1</v>
      </c>
      <c r="K1334" s="5">
        <f t="shared" si="85"/>
        <v>0</v>
      </c>
      <c r="L1334" s="5"/>
      <c r="M1334" s="5"/>
      <c r="N1334" s="56">
        <f t="shared" si="87"/>
        <v>0</v>
      </c>
    </row>
    <row r="1335" spans="7:14" ht="13.5" customHeight="1" x14ac:dyDescent="0.2">
      <c r="G1335" s="3"/>
      <c r="H1335" s="2"/>
      <c r="I1335" s="12"/>
      <c r="J1335" s="5">
        <v>1</v>
      </c>
      <c r="K1335" s="5">
        <f t="shared" si="85"/>
        <v>0</v>
      </c>
      <c r="L1335" s="5"/>
      <c r="M1335" s="5"/>
      <c r="N1335" s="56" t="e">
        <f>IF(B1335="",#REF!,B1335)</f>
        <v>#REF!</v>
      </c>
    </row>
    <row r="1336" spans="7:14" ht="13.5" customHeight="1" x14ac:dyDescent="0.2">
      <c r="G1336" s="3"/>
      <c r="H1336" s="2"/>
      <c r="I1336" s="12"/>
      <c r="J1336" s="5">
        <v>1</v>
      </c>
      <c r="K1336" s="5">
        <f t="shared" si="85"/>
        <v>0</v>
      </c>
      <c r="L1336" s="5"/>
      <c r="M1336" s="5"/>
      <c r="N1336" s="56">
        <f t="shared" si="87"/>
        <v>0</v>
      </c>
    </row>
    <row r="1337" spans="7:14" ht="13.5" customHeight="1" x14ac:dyDescent="0.2">
      <c r="G1337" s="3"/>
      <c r="H1337" s="2"/>
      <c r="I1337" s="12"/>
      <c r="J1337" s="5">
        <v>1</v>
      </c>
      <c r="K1337" s="5">
        <f t="shared" si="85"/>
        <v>0</v>
      </c>
      <c r="L1337" s="5"/>
      <c r="M1337" s="5"/>
      <c r="N1337" s="56" t="e">
        <f>IF(B1337="",#REF!,B1337)</f>
        <v>#REF!</v>
      </c>
    </row>
    <row r="1338" spans="7:14" ht="13.5" customHeight="1" x14ac:dyDescent="0.2">
      <c r="G1338" s="3"/>
      <c r="H1338" s="2"/>
      <c r="I1338" s="12"/>
      <c r="J1338" s="5">
        <v>1</v>
      </c>
      <c r="K1338" s="5">
        <f t="shared" si="85"/>
        <v>0</v>
      </c>
      <c r="L1338" s="5"/>
      <c r="M1338" s="5"/>
      <c r="N1338" s="56">
        <f t="shared" si="87"/>
        <v>0</v>
      </c>
    </row>
    <row r="1339" spans="7:14" ht="13.5" customHeight="1" x14ac:dyDescent="0.2">
      <c r="G1339" s="3"/>
      <c r="H1339" s="2"/>
      <c r="I1339" s="12"/>
      <c r="J1339" s="5">
        <v>1</v>
      </c>
      <c r="K1339" s="5">
        <f t="shared" si="85"/>
        <v>0</v>
      </c>
      <c r="L1339" s="5"/>
      <c r="M1339" s="5"/>
      <c r="N1339" s="56" t="e">
        <f>IF(B1339="",#REF!,B1339)</f>
        <v>#REF!</v>
      </c>
    </row>
    <row r="1340" spans="7:14" ht="13.5" customHeight="1" x14ac:dyDescent="0.2">
      <c r="G1340" s="3"/>
      <c r="H1340" s="2"/>
      <c r="I1340" s="12"/>
      <c r="J1340" s="5">
        <v>1</v>
      </c>
      <c r="K1340" s="5">
        <f t="shared" si="85"/>
        <v>0</v>
      </c>
      <c r="L1340" s="5"/>
      <c r="M1340" s="5"/>
      <c r="N1340" s="56" t="e">
        <f>IF(B1340="",#REF!,B1340)</f>
        <v>#REF!</v>
      </c>
    </row>
    <row r="1341" spans="7:14" ht="13.5" customHeight="1" x14ac:dyDescent="0.2">
      <c r="G1341" s="3"/>
      <c r="H1341" s="2"/>
      <c r="I1341" s="12"/>
      <c r="J1341" s="5">
        <v>1</v>
      </c>
      <c r="K1341" s="5">
        <f t="shared" si="85"/>
        <v>0</v>
      </c>
      <c r="L1341" s="5"/>
      <c r="M1341" s="5"/>
      <c r="N1341" s="56">
        <f t="shared" si="87"/>
        <v>0</v>
      </c>
    </row>
    <row r="1342" spans="7:14" ht="13.5" customHeight="1" x14ac:dyDescent="0.2">
      <c r="G1342" s="3"/>
      <c r="H1342" s="2"/>
      <c r="I1342" s="12"/>
      <c r="J1342" s="5">
        <v>1</v>
      </c>
      <c r="K1342" s="5">
        <f t="shared" si="85"/>
        <v>0</v>
      </c>
      <c r="L1342" s="5"/>
      <c r="M1342" s="5"/>
      <c r="N1342" s="56">
        <f t="shared" si="87"/>
        <v>0</v>
      </c>
    </row>
    <row r="1343" spans="7:14" ht="13.5" customHeight="1" x14ac:dyDescent="0.2">
      <c r="G1343" s="3"/>
      <c r="H1343" s="2"/>
      <c r="I1343" s="12"/>
      <c r="J1343" s="5">
        <v>1</v>
      </c>
      <c r="K1343" s="5">
        <f t="shared" si="85"/>
        <v>0</v>
      </c>
      <c r="L1343" s="5"/>
      <c r="M1343" s="5"/>
      <c r="N1343" s="56" t="e">
        <f>IF(B1343="",#REF!,B1343)</f>
        <v>#REF!</v>
      </c>
    </row>
    <row r="1344" spans="7:14" ht="13.5" customHeight="1" x14ac:dyDescent="0.2">
      <c r="G1344" s="3"/>
      <c r="H1344" s="2"/>
      <c r="I1344" s="12"/>
      <c r="J1344" s="5">
        <v>1</v>
      </c>
      <c r="K1344" s="5">
        <f t="shared" si="85"/>
        <v>0</v>
      </c>
      <c r="L1344" s="5"/>
      <c r="M1344" s="5"/>
      <c r="N1344" s="56">
        <f t="shared" si="87"/>
        <v>0</v>
      </c>
    </row>
    <row r="1345" spans="7:14" ht="13.5" customHeight="1" x14ac:dyDescent="0.2">
      <c r="G1345" s="3"/>
      <c r="H1345" s="2"/>
      <c r="I1345" s="12"/>
      <c r="J1345" s="5">
        <v>1</v>
      </c>
      <c r="K1345" s="5">
        <f t="shared" si="85"/>
        <v>0</v>
      </c>
      <c r="L1345" s="5"/>
      <c r="M1345" s="5"/>
      <c r="N1345" s="56" t="e">
        <f>IF(B1345="",#REF!,B1345)</f>
        <v>#REF!</v>
      </c>
    </row>
    <row r="1346" spans="7:14" ht="13.5" customHeight="1" x14ac:dyDescent="0.2">
      <c r="G1346" s="3"/>
      <c r="H1346" s="2"/>
      <c r="I1346" s="12"/>
      <c r="J1346" s="5">
        <v>1</v>
      </c>
      <c r="K1346" s="5">
        <f t="shared" si="85"/>
        <v>0</v>
      </c>
      <c r="L1346" s="5"/>
      <c r="M1346" s="5"/>
      <c r="N1346" s="56">
        <f t="shared" si="87"/>
        <v>0</v>
      </c>
    </row>
    <row r="1347" spans="7:14" ht="13.5" customHeight="1" x14ac:dyDescent="0.2">
      <c r="G1347" s="3"/>
      <c r="H1347" s="2"/>
      <c r="I1347" s="12"/>
      <c r="J1347" s="5">
        <v>1</v>
      </c>
      <c r="K1347" s="5">
        <f t="shared" si="85"/>
        <v>0</v>
      </c>
      <c r="L1347" s="5"/>
      <c r="M1347" s="5"/>
      <c r="N1347" s="56" t="e">
        <f>IF(B1347="",#REF!,B1347)</f>
        <v>#REF!</v>
      </c>
    </row>
    <row r="1348" spans="7:14" ht="13.5" customHeight="1" x14ac:dyDescent="0.2">
      <c r="G1348" s="3"/>
      <c r="H1348" s="2"/>
      <c r="I1348" s="12"/>
      <c r="J1348" s="5">
        <v>1</v>
      </c>
      <c r="K1348" s="5">
        <f t="shared" si="85"/>
        <v>0</v>
      </c>
      <c r="L1348" s="5"/>
      <c r="M1348" s="5"/>
      <c r="N1348" s="56">
        <f t="shared" si="87"/>
        <v>0</v>
      </c>
    </row>
    <row r="1349" spans="7:14" ht="13.5" customHeight="1" x14ac:dyDescent="0.2">
      <c r="G1349" s="3"/>
      <c r="H1349" s="2"/>
      <c r="I1349" s="12"/>
      <c r="J1349" s="5">
        <v>1</v>
      </c>
      <c r="K1349" s="5">
        <f t="shared" ref="K1349:K1412" si="88">IF(I1349="did not close",0,IF(I1349="",0,1))</f>
        <v>0</v>
      </c>
      <c r="L1349" s="5"/>
      <c r="M1349" s="5"/>
      <c r="N1349" s="56">
        <f t="shared" si="87"/>
        <v>0</v>
      </c>
    </row>
    <row r="1350" spans="7:14" ht="13.5" customHeight="1" x14ac:dyDescent="0.2">
      <c r="G1350" s="3"/>
      <c r="H1350" s="2"/>
      <c r="I1350" s="12"/>
      <c r="J1350" s="5">
        <v>1</v>
      </c>
      <c r="K1350" s="5">
        <f t="shared" si="88"/>
        <v>0</v>
      </c>
      <c r="L1350" s="5"/>
      <c r="M1350" s="5"/>
      <c r="N1350" s="56" t="e">
        <f>IF(B1350="",#REF!,B1350)</f>
        <v>#REF!</v>
      </c>
    </row>
    <row r="1351" spans="7:14" ht="13.5" customHeight="1" x14ac:dyDescent="0.2">
      <c r="G1351" s="3"/>
      <c r="H1351" s="2"/>
      <c r="I1351" s="12"/>
      <c r="J1351" s="5">
        <v>1</v>
      </c>
      <c r="K1351" s="5">
        <f t="shared" si="88"/>
        <v>0</v>
      </c>
      <c r="L1351" s="5"/>
      <c r="M1351" s="5"/>
      <c r="N1351" s="56">
        <f t="shared" si="87"/>
        <v>0</v>
      </c>
    </row>
    <row r="1352" spans="7:14" ht="13.5" customHeight="1" x14ac:dyDescent="0.2">
      <c r="G1352" s="3"/>
      <c r="H1352" s="2"/>
      <c r="I1352" s="12"/>
      <c r="J1352" s="5">
        <v>1</v>
      </c>
      <c r="K1352" s="5">
        <f t="shared" si="88"/>
        <v>0</v>
      </c>
      <c r="L1352" s="5"/>
      <c r="M1352" s="5"/>
      <c r="N1352" s="56">
        <f t="shared" si="87"/>
        <v>0</v>
      </c>
    </row>
    <row r="1353" spans="7:14" ht="13.5" customHeight="1" x14ac:dyDescent="0.2">
      <c r="G1353" s="3"/>
      <c r="H1353" s="2"/>
      <c r="I1353" s="12"/>
      <c r="J1353" s="5">
        <v>1</v>
      </c>
      <c r="K1353" s="5">
        <f t="shared" si="88"/>
        <v>0</v>
      </c>
      <c r="L1353" s="5"/>
      <c r="M1353" s="5"/>
      <c r="N1353" s="56">
        <f t="shared" si="87"/>
        <v>0</v>
      </c>
    </row>
    <row r="1354" spans="7:14" ht="13.5" customHeight="1" x14ac:dyDescent="0.2">
      <c r="G1354" s="3"/>
      <c r="H1354" s="2"/>
      <c r="I1354" s="12"/>
      <c r="J1354" s="5">
        <v>1</v>
      </c>
      <c r="K1354" s="5">
        <f t="shared" si="88"/>
        <v>0</v>
      </c>
      <c r="L1354" s="5"/>
      <c r="M1354" s="5"/>
      <c r="N1354" s="56">
        <f t="shared" si="87"/>
        <v>0</v>
      </c>
    </row>
    <row r="1355" spans="7:14" ht="13.5" customHeight="1" x14ac:dyDescent="0.2">
      <c r="G1355" s="3"/>
      <c r="H1355" s="2"/>
      <c r="I1355" s="12"/>
      <c r="J1355" s="5">
        <v>1</v>
      </c>
      <c r="K1355" s="5">
        <f t="shared" si="88"/>
        <v>0</v>
      </c>
      <c r="L1355" s="5"/>
      <c r="M1355" s="5"/>
      <c r="N1355" s="56">
        <f t="shared" si="87"/>
        <v>0</v>
      </c>
    </row>
    <row r="1356" spans="7:14" ht="13.5" customHeight="1" x14ac:dyDescent="0.2">
      <c r="G1356" s="3"/>
      <c r="H1356" s="2"/>
      <c r="I1356" s="12"/>
      <c r="J1356" s="5">
        <v>1</v>
      </c>
      <c r="K1356" s="5">
        <f t="shared" si="88"/>
        <v>0</v>
      </c>
      <c r="L1356" s="5"/>
      <c r="M1356" s="5"/>
      <c r="N1356" s="56">
        <f t="shared" si="87"/>
        <v>0</v>
      </c>
    </row>
    <row r="1357" spans="7:14" ht="13.5" customHeight="1" x14ac:dyDescent="0.2">
      <c r="G1357" s="3"/>
      <c r="H1357" s="2"/>
      <c r="I1357" s="12"/>
      <c r="J1357" s="5">
        <v>1</v>
      </c>
      <c r="K1357" s="5">
        <f t="shared" si="88"/>
        <v>0</v>
      </c>
      <c r="L1357" s="5"/>
      <c r="M1357" s="5"/>
      <c r="N1357" s="56">
        <f t="shared" si="87"/>
        <v>0</v>
      </c>
    </row>
    <row r="1358" spans="7:14" ht="13.5" customHeight="1" x14ac:dyDescent="0.2">
      <c r="G1358" s="3"/>
      <c r="H1358" s="2"/>
      <c r="I1358" s="12"/>
      <c r="J1358" s="5">
        <v>1</v>
      </c>
      <c r="K1358" s="5">
        <f t="shared" si="88"/>
        <v>0</v>
      </c>
      <c r="L1358" s="5"/>
      <c r="M1358" s="5"/>
      <c r="N1358" s="56" t="e">
        <f>IF(B1358="",#REF!,B1358)</f>
        <v>#REF!</v>
      </c>
    </row>
    <row r="1359" spans="7:14" ht="13.5" customHeight="1" x14ac:dyDescent="0.2">
      <c r="G1359" s="3"/>
      <c r="H1359" s="2"/>
      <c r="I1359" s="12"/>
      <c r="J1359" s="5">
        <v>1</v>
      </c>
      <c r="K1359" s="5">
        <f t="shared" si="88"/>
        <v>0</v>
      </c>
      <c r="L1359" s="5"/>
      <c r="M1359" s="5"/>
      <c r="N1359" s="56">
        <f t="shared" si="87"/>
        <v>0</v>
      </c>
    </row>
    <row r="1360" spans="7:14" ht="13.5" customHeight="1" x14ac:dyDescent="0.2">
      <c r="G1360" s="3"/>
      <c r="H1360" s="2"/>
      <c r="I1360" s="12"/>
      <c r="J1360" s="5">
        <v>1</v>
      </c>
      <c r="K1360" s="5">
        <f t="shared" si="88"/>
        <v>0</v>
      </c>
      <c r="L1360" s="5"/>
      <c r="M1360" s="5"/>
      <c r="N1360" s="56">
        <f t="shared" si="87"/>
        <v>0</v>
      </c>
    </row>
    <row r="1361" spans="7:14" ht="13.5" customHeight="1" x14ac:dyDescent="0.2">
      <c r="G1361" s="3"/>
      <c r="H1361" s="2"/>
      <c r="I1361" s="12"/>
      <c r="J1361" s="5">
        <v>1</v>
      </c>
      <c r="K1361" s="5">
        <f t="shared" si="88"/>
        <v>0</v>
      </c>
      <c r="L1361" s="5"/>
      <c r="M1361" s="5"/>
      <c r="N1361" s="56">
        <f t="shared" si="87"/>
        <v>0</v>
      </c>
    </row>
    <row r="1362" spans="7:14" ht="13.5" customHeight="1" x14ac:dyDescent="0.2">
      <c r="G1362" s="3"/>
      <c r="H1362" s="2"/>
      <c r="I1362" s="12"/>
      <c r="J1362" s="5">
        <v>1</v>
      </c>
      <c r="K1362" s="5">
        <f t="shared" si="88"/>
        <v>0</v>
      </c>
      <c r="L1362" s="5"/>
      <c r="M1362" s="5"/>
      <c r="N1362" s="56">
        <f t="shared" si="87"/>
        <v>0</v>
      </c>
    </row>
    <row r="1363" spans="7:14" ht="13.5" customHeight="1" x14ac:dyDescent="0.2">
      <c r="G1363" s="3"/>
      <c r="H1363" s="2"/>
      <c r="I1363" s="12"/>
      <c r="J1363" s="5">
        <v>1</v>
      </c>
      <c r="K1363" s="5">
        <f t="shared" si="88"/>
        <v>0</v>
      </c>
      <c r="L1363" s="5"/>
      <c r="M1363" s="5"/>
      <c r="N1363" s="56">
        <f t="shared" si="87"/>
        <v>0</v>
      </c>
    </row>
    <row r="1364" spans="7:14" ht="13.5" customHeight="1" x14ac:dyDescent="0.2">
      <c r="G1364" s="3"/>
      <c r="H1364" s="2"/>
      <c r="I1364" s="12"/>
      <c r="J1364" s="5">
        <v>1</v>
      </c>
      <c r="K1364" s="5">
        <f t="shared" si="88"/>
        <v>0</v>
      </c>
      <c r="L1364" s="5"/>
      <c r="M1364" s="5"/>
      <c r="N1364" s="56">
        <f t="shared" si="87"/>
        <v>0</v>
      </c>
    </row>
    <row r="1365" spans="7:14" ht="13.5" customHeight="1" x14ac:dyDescent="0.2">
      <c r="G1365" s="3"/>
      <c r="H1365" s="2"/>
      <c r="I1365" s="12"/>
      <c r="J1365" s="5">
        <v>1</v>
      </c>
      <c r="K1365" s="5">
        <f t="shared" si="88"/>
        <v>0</v>
      </c>
      <c r="L1365" s="5"/>
      <c r="M1365" s="5"/>
      <c r="N1365" s="56">
        <f t="shared" si="87"/>
        <v>0</v>
      </c>
    </row>
    <row r="1366" spans="7:14" ht="13.5" customHeight="1" x14ac:dyDescent="0.2">
      <c r="G1366" s="3"/>
      <c r="H1366" s="2"/>
      <c r="I1366" s="12"/>
      <c r="J1366" s="5">
        <v>1</v>
      </c>
      <c r="K1366" s="5">
        <f t="shared" si="88"/>
        <v>0</v>
      </c>
      <c r="L1366" s="5"/>
      <c r="M1366" s="5"/>
      <c r="N1366" s="56">
        <f t="shared" si="87"/>
        <v>0</v>
      </c>
    </row>
    <row r="1367" spans="7:14" ht="13.5" customHeight="1" x14ac:dyDescent="0.2">
      <c r="G1367" s="3"/>
      <c r="H1367" s="2"/>
      <c r="I1367" s="12"/>
      <c r="J1367" s="5">
        <v>1</v>
      </c>
      <c r="K1367" s="5">
        <f t="shared" si="88"/>
        <v>0</v>
      </c>
      <c r="L1367" s="5"/>
      <c r="M1367" s="5"/>
      <c r="N1367" s="56">
        <f t="shared" si="87"/>
        <v>0</v>
      </c>
    </row>
    <row r="1368" spans="7:14" ht="13.5" customHeight="1" x14ac:dyDescent="0.2">
      <c r="G1368" s="3"/>
      <c r="H1368" s="2"/>
      <c r="I1368" s="12"/>
      <c r="J1368" s="5">
        <v>1</v>
      </c>
      <c r="K1368" s="5">
        <f t="shared" si="88"/>
        <v>0</v>
      </c>
      <c r="L1368" s="5"/>
      <c r="M1368" s="5"/>
      <c r="N1368" s="56">
        <f t="shared" si="87"/>
        <v>0</v>
      </c>
    </row>
    <row r="1369" spans="7:14" ht="13.5" customHeight="1" x14ac:dyDescent="0.2">
      <c r="G1369" s="3"/>
      <c r="H1369" s="2"/>
      <c r="I1369" s="12"/>
      <c r="J1369" s="5">
        <v>1</v>
      </c>
      <c r="K1369" s="5">
        <f t="shared" si="88"/>
        <v>0</v>
      </c>
      <c r="L1369" s="5"/>
      <c r="M1369" s="5"/>
      <c r="N1369" s="56">
        <f t="shared" si="87"/>
        <v>0</v>
      </c>
    </row>
    <row r="1370" spans="7:14" ht="13.5" customHeight="1" x14ac:dyDescent="0.2">
      <c r="G1370" s="3"/>
      <c r="H1370" s="2"/>
      <c r="I1370" s="12"/>
      <c r="J1370" s="5">
        <v>1</v>
      </c>
      <c r="K1370" s="5">
        <f t="shared" si="88"/>
        <v>0</v>
      </c>
      <c r="L1370" s="5"/>
      <c r="M1370" s="5"/>
      <c r="N1370" s="56">
        <f t="shared" si="87"/>
        <v>0</v>
      </c>
    </row>
    <row r="1371" spans="7:14" ht="13.5" customHeight="1" x14ac:dyDescent="0.2">
      <c r="G1371" s="3"/>
      <c r="H1371" s="2"/>
      <c r="I1371" s="12"/>
      <c r="J1371" s="5">
        <v>1</v>
      </c>
      <c r="K1371" s="5">
        <f t="shared" si="88"/>
        <v>0</v>
      </c>
      <c r="L1371" s="5"/>
      <c r="M1371" s="5"/>
      <c r="N1371" s="56" t="e">
        <f>IF(B1371="",#REF!,B1371)</f>
        <v>#REF!</v>
      </c>
    </row>
    <row r="1372" spans="7:14" ht="13.5" customHeight="1" x14ac:dyDescent="0.2">
      <c r="G1372" s="3"/>
      <c r="H1372" s="2"/>
      <c r="I1372" s="12"/>
      <c r="J1372" s="5">
        <v>1</v>
      </c>
      <c r="K1372" s="5">
        <f t="shared" si="88"/>
        <v>0</v>
      </c>
      <c r="L1372" s="5"/>
      <c r="M1372" s="5"/>
      <c r="N1372" s="56" t="e">
        <f>IF(B1372="",#REF!,B1372)</f>
        <v>#REF!</v>
      </c>
    </row>
    <row r="1373" spans="7:14" ht="13.5" customHeight="1" x14ac:dyDescent="0.2">
      <c r="G1373" s="3"/>
      <c r="H1373" s="2"/>
      <c r="I1373" s="12"/>
      <c r="J1373" s="5">
        <v>1</v>
      </c>
      <c r="K1373" s="5">
        <f t="shared" si="88"/>
        <v>0</v>
      </c>
      <c r="L1373" s="5"/>
      <c r="M1373" s="5"/>
      <c r="N1373" s="56">
        <f t="shared" si="87"/>
        <v>0</v>
      </c>
    </row>
    <row r="1374" spans="7:14" ht="13.5" customHeight="1" x14ac:dyDescent="0.2">
      <c r="G1374" s="3"/>
      <c r="H1374" s="2"/>
      <c r="I1374" s="12"/>
      <c r="J1374" s="5">
        <v>1</v>
      </c>
      <c r="K1374" s="5">
        <f t="shared" si="88"/>
        <v>0</v>
      </c>
      <c r="L1374" s="5"/>
      <c r="M1374" s="5"/>
      <c r="N1374" s="56">
        <f t="shared" si="87"/>
        <v>0</v>
      </c>
    </row>
    <row r="1375" spans="7:14" ht="13.5" customHeight="1" x14ac:dyDescent="0.2">
      <c r="G1375" s="3"/>
      <c r="H1375" s="2"/>
      <c r="I1375" s="12"/>
      <c r="J1375" s="5">
        <v>1</v>
      </c>
      <c r="K1375" s="5">
        <f t="shared" si="88"/>
        <v>0</v>
      </c>
      <c r="L1375" s="5"/>
      <c r="M1375" s="5"/>
      <c r="N1375" s="56">
        <f t="shared" si="87"/>
        <v>0</v>
      </c>
    </row>
    <row r="1376" spans="7:14" ht="13.5" customHeight="1" x14ac:dyDescent="0.2">
      <c r="G1376" s="3"/>
      <c r="H1376" s="2"/>
      <c r="I1376" s="12"/>
      <c r="J1376" s="5">
        <v>1</v>
      </c>
      <c r="K1376" s="5">
        <f t="shared" si="88"/>
        <v>0</v>
      </c>
      <c r="L1376" s="5"/>
      <c r="M1376" s="5"/>
      <c r="N1376" s="56">
        <f t="shared" si="87"/>
        <v>0</v>
      </c>
    </row>
    <row r="1377" spans="7:14" ht="13.5" customHeight="1" x14ac:dyDescent="0.2">
      <c r="G1377" s="3"/>
      <c r="H1377" s="2"/>
      <c r="I1377" s="12"/>
      <c r="J1377" s="5">
        <v>1</v>
      </c>
      <c r="K1377" s="5">
        <f t="shared" si="88"/>
        <v>0</v>
      </c>
      <c r="L1377" s="5"/>
      <c r="M1377" s="5"/>
      <c r="N1377" s="56">
        <f t="shared" si="87"/>
        <v>0</v>
      </c>
    </row>
    <row r="1378" spans="7:14" ht="13.5" customHeight="1" x14ac:dyDescent="0.2">
      <c r="G1378" s="3"/>
      <c r="H1378" s="2"/>
      <c r="I1378" s="12"/>
      <c r="J1378" s="5">
        <v>1</v>
      </c>
      <c r="K1378" s="5">
        <f t="shared" si="88"/>
        <v>0</v>
      </c>
      <c r="L1378" s="5"/>
      <c r="M1378" s="5"/>
      <c r="N1378" s="56" t="e">
        <f>IF(B1378="",#REF!,B1378)</f>
        <v>#REF!</v>
      </c>
    </row>
    <row r="1379" spans="7:14" ht="13.5" customHeight="1" x14ac:dyDescent="0.2">
      <c r="G1379" s="3"/>
      <c r="H1379" s="2"/>
      <c r="I1379" s="12"/>
      <c r="J1379" s="5">
        <v>1</v>
      </c>
      <c r="K1379" s="5">
        <f t="shared" si="88"/>
        <v>0</v>
      </c>
      <c r="L1379" s="5"/>
      <c r="M1379" s="5"/>
      <c r="N1379" s="56" t="e">
        <f>IF(B1379="",#REF!,B1379)</f>
        <v>#REF!</v>
      </c>
    </row>
    <row r="1380" spans="7:14" ht="13.5" customHeight="1" x14ac:dyDescent="0.2">
      <c r="G1380" s="3"/>
      <c r="H1380" s="2"/>
      <c r="I1380" s="12"/>
      <c r="J1380" s="5">
        <v>1</v>
      </c>
      <c r="K1380" s="5">
        <f t="shared" si="88"/>
        <v>0</v>
      </c>
      <c r="L1380" s="5"/>
      <c r="M1380" s="5"/>
      <c r="N1380" s="56">
        <f t="shared" si="87"/>
        <v>0</v>
      </c>
    </row>
    <row r="1381" spans="7:14" ht="13.5" customHeight="1" x14ac:dyDescent="0.2">
      <c r="G1381" s="3"/>
      <c r="H1381" s="2"/>
      <c r="I1381" s="12"/>
      <c r="J1381" s="5">
        <v>1</v>
      </c>
      <c r="K1381" s="5">
        <f t="shared" si="88"/>
        <v>0</v>
      </c>
      <c r="L1381" s="5"/>
      <c r="M1381" s="5"/>
      <c r="N1381" s="56" t="e">
        <f>IF(B1381="",#REF!,B1381)</f>
        <v>#REF!</v>
      </c>
    </row>
    <row r="1382" spans="7:14" ht="13.5" customHeight="1" x14ac:dyDescent="0.2">
      <c r="G1382" s="3"/>
      <c r="H1382" s="2"/>
      <c r="I1382" s="12"/>
      <c r="J1382" s="5">
        <v>1</v>
      </c>
      <c r="K1382" s="5">
        <f t="shared" si="88"/>
        <v>0</v>
      </c>
      <c r="L1382" s="5"/>
      <c r="M1382" s="5"/>
      <c r="N1382" s="56" t="e">
        <f>IF(B1382="",#REF!,B1382)</f>
        <v>#REF!</v>
      </c>
    </row>
    <row r="1383" spans="7:14" ht="13.5" customHeight="1" x14ac:dyDescent="0.2">
      <c r="G1383" s="3"/>
      <c r="H1383" s="2"/>
      <c r="I1383" s="12"/>
      <c r="J1383" s="5">
        <v>1</v>
      </c>
      <c r="K1383" s="5">
        <f t="shared" si="88"/>
        <v>0</v>
      </c>
      <c r="L1383" s="5"/>
      <c r="M1383" s="5"/>
      <c r="N1383" s="56">
        <f t="shared" ref="N1383:N1431" si="89">IF(B1383="",B1382,B1383)</f>
        <v>0</v>
      </c>
    </row>
    <row r="1384" spans="7:14" ht="13.5" customHeight="1" x14ac:dyDescent="0.2">
      <c r="G1384" s="3"/>
      <c r="H1384" s="2"/>
      <c r="I1384" s="12"/>
      <c r="J1384" s="5">
        <v>1</v>
      </c>
      <c r="K1384" s="5">
        <f t="shared" si="88"/>
        <v>0</v>
      </c>
      <c r="L1384" s="5"/>
      <c r="M1384" s="5"/>
      <c r="N1384" s="56">
        <f t="shared" si="89"/>
        <v>0</v>
      </c>
    </row>
    <row r="1385" spans="7:14" ht="13.5" customHeight="1" x14ac:dyDescent="0.2">
      <c r="G1385" s="3"/>
      <c r="H1385" s="2"/>
      <c r="I1385" s="12"/>
      <c r="J1385" s="5">
        <v>1</v>
      </c>
      <c r="K1385" s="5">
        <f t="shared" si="88"/>
        <v>0</v>
      </c>
      <c r="L1385" s="5"/>
      <c r="M1385" s="5"/>
      <c r="N1385" s="56">
        <f t="shared" si="89"/>
        <v>0</v>
      </c>
    </row>
    <row r="1386" spans="7:14" ht="13.5" customHeight="1" x14ac:dyDescent="0.2">
      <c r="G1386" s="3"/>
      <c r="H1386" s="2"/>
      <c r="I1386" s="12"/>
      <c r="J1386" s="5">
        <v>1</v>
      </c>
      <c r="K1386" s="5">
        <f t="shared" si="88"/>
        <v>0</v>
      </c>
      <c r="L1386" s="5"/>
      <c r="M1386" s="5"/>
      <c r="N1386" s="56" t="e">
        <f>IF(B1386="",#REF!,B1386)</f>
        <v>#REF!</v>
      </c>
    </row>
    <row r="1387" spans="7:14" ht="13.5" customHeight="1" x14ac:dyDescent="0.2">
      <c r="G1387" s="3"/>
      <c r="H1387" s="2"/>
      <c r="I1387" s="12"/>
      <c r="J1387" s="5">
        <v>1</v>
      </c>
      <c r="K1387" s="5">
        <f t="shared" si="88"/>
        <v>0</v>
      </c>
      <c r="L1387" s="5"/>
      <c r="M1387" s="5"/>
      <c r="N1387" s="56">
        <f t="shared" si="89"/>
        <v>0</v>
      </c>
    </row>
    <row r="1388" spans="7:14" ht="13.5" customHeight="1" x14ac:dyDescent="0.2">
      <c r="G1388" s="3"/>
      <c r="H1388" s="2"/>
      <c r="I1388" s="12"/>
      <c r="J1388" s="5">
        <v>1</v>
      </c>
      <c r="K1388" s="5">
        <f t="shared" si="88"/>
        <v>0</v>
      </c>
      <c r="L1388" s="5"/>
      <c r="M1388" s="5"/>
      <c r="N1388" s="56">
        <f t="shared" si="89"/>
        <v>0</v>
      </c>
    </row>
    <row r="1389" spans="7:14" ht="13.5" customHeight="1" x14ac:dyDescent="0.2">
      <c r="G1389" s="3"/>
      <c r="H1389" s="2"/>
      <c r="I1389" s="12"/>
      <c r="J1389" s="5">
        <v>1</v>
      </c>
      <c r="K1389" s="5">
        <f t="shared" si="88"/>
        <v>0</v>
      </c>
      <c r="L1389" s="5"/>
      <c r="M1389" s="5"/>
      <c r="N1389" s="56" t="e">
        <f>IF(B1389="",#REF!,B1389)</f>
        <v>#REF!</v>
      </c>
    </row>
    <row r="1390" spans="7:14" ht="13.5" customHeight="1" x14ac:dyDescent="0.2">
      <c r="G1390" s="3"/>
      <c r="H1390" s="2"/>
      <c r="I1390" s="12"/>
      <c r="J1390" s="5">
        <v>1</v>
      </c>
      <c r="K1390" s="5">
        <f t="shared" si="88"/>
        <v>0</v>
      </c>
      <c r="L1390" s="5"/>
      <c r="M1390" s="5"/>
      <c r="N1390" s="56">
        <f t="shared" si="89"/>
        <v>0</v>
      </c>
    </row>
    <row r="1391" spans="7:14" ht="13.5" customHeight="1" x14ac:dyDescent="0.2">
      <c r="G1391" s="3"/>
      <c r="H1391" s="2"/>
      <c r="I1391" s="12"/>
      <c r="J1391" s="5">
        <v>1</v>
      </c>
      <c r="K1391" s="5">
        <f t="shared" si="88"/>
        <v>0</v>
      </c>
      <c r="L1391" s="5"/>
      <c r="M1391" s="5"/>
      <c r="N1391" s="56">
        <f t="shared" si="89"/>
        <v>0</v>
      </c>
    </row>
    <row r="1392" spans="7:14" ht="13.5" customHeight="1" x14ac:dyDescent="0.2">
      <c r="G1392" s="3"/>
      <c r="H1392" s="2"/>
      <c r="I1392" s="12"/>
      <c r="J1392" s="5">
        <v>1</v>
      </c>
      <c r="K1392" s="5">
        <f t="shared" si="88"/>
        <v>0</v>
      </c>
      <c r="L1392" s="5"/>
      <c r="M1392" s="5"/>
      <c r="N1392" s="56">
        <f t="shared" si="89"/>
        <v>0</v>
      </c>
    </row>
    <row r="1393" spans="7:14" ht="13.5" customHeight="1" x14ac:dyDescent="0.2">
      <c r="G1393" s="3"/>
      <c r="H1393" s="2"/>
      <c r="I1393" s="12"/>
      <c r="J1393" s="5">
        <v>1</v>
      </c>
      <c r="K1393" s="5">
        <f t="shared" si="88"/>
        <v>0</v>
      </c>
      <c r="L1393" s="5"/>
      <c r="M1393" s="5"/>
      <c r="N1393" s="56" t="e">
        <f>IF(B1393="",#REF!,B1393)</f>
        <v>#REF!</v>
      </c>
    </row>
    <row r="1394" spans="7:14" ht="13.5" customHeight="1" x14ac:dyDescent="0.2">
      <c r="G1394" s="3"/>
      <c r="H1394" s="2"/>
      <c r="I1394" s="12"/>
      <c r="J1394" s="5">
        <v>1</v>
      </c>
      <c r="K1394" s="5">
        <f t="shared" si="88"/>
        <v>0</v>
      </c>
      <c r="L1394" s="5"/>
      <c r="M1394" s="5"/>
      <c r="N1394" s="56">
        <f t="shared" si="89"/>
        <v>0</v>
      </c>
    </row>
    <row r="1395" spans="7:14" ht="13.5" customHeight="1" x14ac:dyDescent="0.2">
      <c r="G1395" s="3"/>
      <c r="H1395" s="2"/>
      <c r="I1395" s="12"/>
      <c r="J1395" s="5">
        <v>1</v>
      </c>
      <c r="K1395" s="5">
        <f t="shared" si="88"/>
        <v>0</v>
      </c>
      <c r="L1395" s="5"/>
      <c r="M1395" s="5"/>
      <c r="N1395" s="56" t="e">
        <f>IF(B1395="",#REF!,B1395)</f>
        <v>#REF!</v>
      </c>
    </row>
    <row r="1396" spans="7:14" ht="13.5" customHeight="1" x14ac:dyDescent="0.2">
      <c r="G1396" s="3"/>
      <c r="H1396" s="2"/>
      <c r="I1396" s="12"/>
      <c r="J1396" s="5">
        <v>1</v>
      </c>
      <c r="K1396" s="5">
        <f t="shared" si="88"/>
        <v>0</v>
      </c>
      <c r="L1396" s="5"/>
      <c r="M1396" s="5"/>
      <c r="N1396" s="56" t="e">
        <f>IF(B1396="",#REF!,B1396)</f>
        <v>#REF!</v>
      </c>
    </row>
    <row r="1397" spans="7:14" ht="13.5" customHeight="1" x14ac:dyDescent="0.2">
      <c r="G1397" s="3"/>
      <c r="H1397" s="2"/>
      <c r="I1397" s="12"/>
      <c r="J1397" s="5">
        <v>1</v>
      </c>
      <c r="K1397" s="5">
        <f t="shared" si="88"/>
        <v>0</v>
      </c>
      <c r="L1397" s="5"/>
      <c r="M1397" s="5"/>
      <c r="N1397" s="56" t="e">
        <f>IF(B1397="",#REF!,B1397)</f>
        <v>#REF!</v>
      </c>
    </row>
    <row r="1398" spans="7:14" ht="13.5" customHeight="1" x14ac:dyDescent="0.2">
      <c r="G1398" s="3"/>
      <c r="H1398" s="2"/>
      <c r="I1398" s="12"/>
      <c r="J1398" s="5">
        <v>1</v>
      </c>
      <c r="K1398" s="5">
        <f t="shared" si="88"/>
        <v>0</v>
      </c>
      <c r="L1398" s="5"/>
      <c r="M1398" s="5"/>
      <c r="N1398" s="56">
        <f t="shared" si="89"/>
        <v>0</v>
      </c>
    </row>
    <row r="1399" spans="7:14" ht="13.5" customHeight="1" x14ac:dyDescent="0.2">
      <c r="G1399" s="3"/>
      <c r="H1399" s="2"/>
      <c r="I1399" s="12"/>
      <c r="J1399" s="5">
        <v>1</v>
      </c>
      <c r="K1399" s="5">
        <f t="shared" si="88"/>
        <v>0</v>
      </c>
      <c r="L1399" s="5"/>
      <c r="M1399" s="5"/>
      <c r="N1399" s="56">
        <f t="shared" si="89"/>
        <v>0</v>
      </c>
    </row>
    <row r="1400" spans="7:14" ht="13.5" customHeight="1" x14ac:dyDescent="0.2">
      <c r="G1400" s="3"/>
      <c r="H1400" s="2"/>
      <c r="I1400" s="12"/>
      <c r="J1400" s="5">
        <v>1</v>
      </c>
      <c r="K1400" s="5">
        <f t="shared" si="88"/>
        <v>0</v>
      </c>
      <c r="L1400" s="5"/>
      <c r="M1400" s="5"/>
      <c r="N1400" s="56">
        <f t="shared" si="89"/>
        <v>0</v>
      </c>
    </row>
    <row r="1401" spans="7:14" ht="13.5" customHeight="1" x14ac:dyDescent="0.2">
      <c r="G1401" s="3"/>
      <c r="H1401" s="2"/>
      <c r="I1401" s="12"/>
      <c r="J1401" s="5">
        <v>1</v>
      </c>
      <c r="K1401" s="5">
        <f t="shared" si="88"/>
        <v>0</v>
      </c>
      <c r="L1401" s="5"/>
      <c r="M1401" s="5"/>
      <c r="N1401" s="56">
        <f t="shared" si="89"/>
        <v>0</v>
      </c>
    </row>
    <row r="1402" spans="7:14" ht="13.5" customHeight="1" x14ac:dyDescent="0.2">
      <c r="G1402" s="3"/>
      <c r="H1402" s="2"/>
      <c r="I1402" s="12"/>
      <c r="J1402" s="5">
        <v>1</v>
      </c>
      <c r="K1402" s="5">
        <f t="shared" si="88"/>
        <v>0</v>
      </c>
      <c r="L1402" s="5"/>
      <c r="M1402" s="5"/>
      <c r="N1402" s="56">
        <f t="shared" si="89"/>
        <v>0</v>
      </c>
    </row>
    <row r="1403" spans="7:14" ht="13.5" customHeight="1" x14ac:dyDescent="0.2">
      <c r="G1403" s="3"/>
      <c r="H1403" s="2"/>
      <c r="I1403" s="12"/>
      <c r="J1403" s="5">
        <v>1</v>
      </c>
      <c r="K1403" s="5">
        <f t="shared" si="88"/>
        <v>0</v>
      </c>
      <c r="L1403" s="5"/>
      <c r="M1403" s="5"/>
      <c r="N1403" s="56">
        <f t="shared" si="89"/>
        <v>0</v>
      </c>
    </row>
    <row r="1404" spans="7:14" ht="13.5" customHeight="1" x14ac:dyDescent="0.2">
      <c r="G1404" s="3"/>
      <c r="H1404" s="2"/>
      <c r="I1404" s="12"/>
      <c r="J1404" s="5">
        <v>1</v>
      </c>
      <c r="K1404" s="5">
        <f t="shared" si="88"/>
        <v>0</v>
      </c>
      <c r="L1404" s="5"/>
      <c r="M1404" s="5"/>
      <c r="N1404" s="56" t="e">
        <f>IF(B1404="",#REF!,B1404)</f>
        <v>#REF!</v>
      </c>
    </row>
    <row r="1405" spans="7:14" ht="13.5" customHeight="1" x14ac:dyDescent="0.2">
      <c r="G1405" s="3"/>
      <c r="H1405" s="2"/>
      <c r="I1405" s="12"/>
      <c r="J1405" s="5">
        <v>1</v>
      </c>
      <c r="K1405" s="5">
        <f t="shared" si="88"/>
        <v>0</v>
      </c>
      <c r="L1405" s="5"/>
      <c r="M1405" s="5"/>
      <c r="N1405" s="56">
        <f t="shared" si="89"/>
        <v>0</v>
      </c>
    </row>
    <row r="1406" spans="7:14" ht="13.5" customHeight="1" x14ac:dyDescent="0.2">
      <c r="G1406" s="3"/>
      <c r="H1406" s="2"/>
      <c r="I1406" s="12"/>
      <c r="J1406" s="5">
        <v>1</v>
      </c>
      <c r="K1406" s="5">
        <f t="shared" si="88"/>
        <v>0</v>
      </c>
      <c r="L1406" s="5"/>
      <c r="M1406" s="5"/>
      <c r="N1406" s="56">
        <f t="shared" si="89"/>
        <v>0</v>
      </c>
    </row>
    <row r="1407" spans="7:14" ht="13.5" customHeight="1" x14ac:dyDescent="0.2">
      <c r="G1407" s="3"/>
      <c r="H1407" s="2"/>
      <c r="I1407" s="12"/>
      <c r="J1407" s="5">
        <v>1</v>
      </c>
      <c r="K1407" s="5">
        <f t="shared" si="88"/>
        <v>0</v>
      </c>
      <c r="L1407" s="5"/>
      <c r="M1407" s="5"/>
      <c r="N1407" s="56">
        <f t="shared" si="89"/>
        <v>0</v>
      </c>
    </row>
    <row r="1408" spans="7:14" ht="13.5" customHeight="1" x14ac:dyDescent="0.2">
      <c r="G1408" s="3"/>
      <c r="H1408" s="2"/>
      <c r="I1408" s="12"/>
      <c r="J1408" s="5">
        <v>1</v>
      </c>
      <c r="K1408" s="5">
        <f t="shared" si="88"/>
        <v>0</v>
      </c>
      <c r="L1408" s="5"/>
      <c r="M1408" s="5"/>
      <c r="N1408" s="56" t="e">
        <f>IF(B1408="",#REF!,B1408)</f>
        <v>#REF!</v>
      </c>
    </row>
    <row r="1409" spans="7:14" ht="13.5" customHeight="1" x14ac:dyDescent="0.2">
      <c r="G1409" s="3"/>
      <c r="H1409" s="2"/>
      <c r="I1409" s="12"/>
      <c r="J1409" s="5">
        <v>1</v>
      </c>
      <c r="K1409" s="5">
        <f t="shared" si="88"/>
        <v>0</v>
      </c>
      <c r="L1409" s="5"/>
      <c r="M1409" s="5"/>
      <c r="N1409" s="56" t="e">
        <f>IF(B1409="",#REF!,B1409)</f>
        <v>#REF!</v>
      </c>
    </row>
    <row r="1410" spans="7:14" ht="13.5" customHeight="1" x14ac:dyDescent="0.2">
      <c r="G1410" s="3"/>
      <c r="H1410" s="2"/>
      <c r="I1410" s="12"/>
      <c r="J1410" s="5">
        <v>1</v>
      </c>
      <c r="K1410" s="5">
        <f t="shared" si="88"/>
        <v>0</v>
      </c>
      <c r="L1410" s="5"/>
      <c r="M1410" s="5"/>
      <c r="N1410" s="56">
        <f t="shared" si="89"/>
        <v>0</v>
      </c>
    </row>
    <row r="1411" spans="7:14" ht="13.5" customHeight="1" x14ac:dyDescent="0.2">
      <c r="G1411" s="3"/>
      <c r="H1411" s="2"/>
      <c r="I1411" s="12"/>
      <c r="J1411" s="5">
        <v>1</v>
      </c>
      <c r="K1411" s="5">
        <f t="shared" si="88"/>
        <v>0</v>
      </c>
      <c r="L1411" s="5"/>
      <c r="M1411" s="5"/>
      <c r="N1411" s="56">
        <f t="shared" si="89"/>
        <v>0</v>
      </c>
    </row>
    <row r="1412" spans="7:14" ht="13.5" customHeight="1" x14ac:dyDescent="0.2">
      <c r="G1412" s="3"/>
      <c r="H1412" s="2"/>
      <c r="I1412" s="12"/>
      <c r="J1412" s="5">
        <v>1</v>
      </c>
      <c r="K1412" s="5">
        <f t="shared" si="88"/>
        <v>0</v>
      </c>
      <c r="L1412" s="5"/>
      <c r="M1412" s="5"/>
      <c r="N1412" s="56">
        <f t="shared" si="89"/>
        <v>0</v>
      </c>
    </row>
    <row r="1413" spans="7:14" ht="13.5" customHeight="1" x14ac:dyDescent="0.2">
      <c r="G1413" s="3"/>
      <c r="H1413" s="2"/>
      <c r="I1413" s="12"/>
      <c r="J1413" s="5">
        <v>1</v>
      </c>
      <c r="K1413" s="5">
        <f t="shared" ref="K1413:K1476" si="90">IF(I1413="did not close",0,IF(I1413="",0,1))</f>
        <v>0</v>
      </c>
      <c r="L1413" s="5"/>
      <c r="M1413" s="5"/>
      <c r="N1413" s="56">
        <f t="shared" si="89"/>
        <v>0</v>
      </c>
    </row>
    <row r="1414" spans="7:14" ht="13.5" customHeight="1" x14ac:dyDescent="0.2">
      <c r="G1414" s="3"/>
      <c r="H1414" s="2"/>
      <c r="I1414" s="12"/>
      <c r="J1414" s="5">
        <v>1</v>
      </c>
      <c r="K1414" s="5">
        <f t="shared" si="90"/>
        <v>0</v>
      </c>
      <c r="L1414" s="5"/>
      <c r="M1414" s="5"/>
      <c r="N1414" s="56">
        <f t="shared" si="89"/>
        <v>0</v>
      </c>
    </row>
    <row r="1415" spans="7:14" ht="13.5" customHeight="1" x14ac:dyDescent="0.2">
      <c r="G1415" s="3"/>
      <c r="H1415" s="2"/>
      <c r="I1415" s="12"/>
      <c r="J1415" s="5">
        <v>1</v>
      </c>
      <c r="K1415" s="5">
        <f t="shared" si="90"/>
        <v>0</v>
      </c>
      <c r="L1415" s="5"/>
      <c r="M1415" s="5"/>
      <c r="N1415" s="56">
        <f t="shared" si="89"/>
        <v>0</v>
      </c>
    </row>
    <row r="1416" spans="7:14" ht="13.5" customHeight="1" x14ac:dyDescent="0.2">
      <c r="G1416" s="3"/>
      <c r="H1416" s="2"/>
      <c r="I1416" s="12"/>
      <c r="J1416" s="5">
        <v>1</v>
      </c>
      <c r="K1416" s="5">
        <f t="shared" si="90"/>
        <v>0</v>
      </c>
      <c r="L1416" s="5"/>
      <c r="M1416" s="5"/>
      <c r="N1416" s="56">
        <f t="shared" si="89"/>
        <v>0</v>
      </c>
    </row>
    <row r="1417" spans="7:14" ht="13.5" customHeight="1" x14ac:dyDescent="0.2">
      <c r="G1417" s="3"/>
      <c r="H1417" s="2"/>
      <c r="I1417" s="12"/>
      <c r="J1417" s="5">
        <v>1</v>
      </c>
      <c r="K1417" s="5">
        <f t="shared" si="90"/>
        <v>0</v>
      </c>
      <c r="L1417" s="5"/>
      <c r="M1417" s="5"/>
      <c r="N1417" s="56">
        <f t="shared" si="89"/>
        <v>0</v>
      </c>
    </row>
    <row r="1418" spans="7:14" ht="13.5" customHeight="1" x14ac:dyDescent="0.2">
      <c r="G1418" s="3"/>
      <c r="H1418" s="2"/>
      <c r="I1418" s="12"/>
      <c r="J1418" s="5">
        <v>1</v>
      </c>
      <c r="K1418" s="5">
        <f t="shared" si="90"/>
        <v>0</v>
      </c>
      <c r="L1418" s="5"/>
      <c r="M1418" s="5"/>
      <c r="N1418" s="56">
        <f t="shared" si="89"/>
        <v>0</v>
      </c>
    </row>
    <row r="1419" spans="7:14" ht="13.5" customHeight="1" x14ac:dyDescent="0.2">
      <c r="G1419" s="3"/>
      <c r="H1419" s="2"/>
      <c r="I1419" s="12"/>
      <c r="J1419" s="5">
        <v>1</v>
      </c>
      <c r="K1419" s="5">
        <f t="shared" si="90"/>
        <v>0</v>
      </c>
      <c r="L1419" s="5"/>
      <c r="M1419" s="5"/>
      <c r="N1419" s="56">
        <f t="shared" si="89"/>
        <v>0</v>
      </c>
    </row>
    <row r="1420" spans="7:14" ht="13.5" customHeight="1" x14ac:dyDescent="0.2">
      <c r="G1420" s="3"/>
      <c r="H1420" s="2"/>
      <c r="I1420" s="12"/>
      <c r="J1420" s="5">
        <v>1</v>
      </c>
      <c r="K1420" s="5">
        <f t="shared" si="90"/>
        <v>0</v>
      </c>
      <c r="L1420" s="5"/>
      <c r="M1420" s="5"/>
      <c r="N1420" s="56">
        <f t="shared" si="89"/>
        <v>0</v>
      </c>
    </row>
    <row r="1421" spans="7:14" ht="13.5" customHeight="1" x14ac:dyDescent="0.2">
      <c r="G1421" s="3"/>
      <c r="H1421" s="2"/>
      <c r="I1421" s="12"/>
      <c r="J1421" s="5">
        <v>1</v>
      </c>
      <c r="K1421" s="5">
        <f t="shared" si="90"/>
        <v>0</v>
      </c>
      <c r="L1421" s="5"/>
      <c r="M1421" s="5"/>
      <c r="N1421" s="56">
        <f t="shared" si="89"/>
        <v>0</v>
      </c>
    </row>
    <row r="1422" spans="7:14" ht="13.5" customHeight="1" x14ac:dyDescent="0.2">
      <c r="G1422" s="3"/>
      <c r="H1422" s="2"/>
      <c r="I1422" s="12"/>
      <c r="J1422" s="5">
        <v>1</v>
      </c>
      <c r="K1422" s="5">
        <f t="shared" si="90"/>
        <v>0</v>
      </c>
      <c r="L1422" s="5"/>
      <c r="M1422" s="5"/>
      <c r="N1422" s="56" t="e">
        <f>IF(B1422="",#REF!,B1422)</f>
        <v>#REF!</v>
      </c>
    </row>
    <row r="1423" spans="7:14" ht="13.5" customHeight="1" x14ac:dyDescent="0.2">
      <c r="G1423" s="3"/>
      <c r="H1423" s="2"/>
      <c r="I1423" s="12"/>
      <c r="J1423" s="5">
        <v>1</v>
      </c>
      <c r="K1423" s="5">
        <f t="shared" si="90"/>
        <v>0</v>
      </c>
      <c r="L1423" s="5"/>
      <c r="M1423" s="5"/>
      <c r="N1423" s="56">
        <f t="shared" si="89"/>
        <v>0</v>
      </c>
    </row>
    <row r="1424" spans="7:14" ht="13.5" customHeight="1" x14ac:dyDescent="0.2">
      <c r="G1424" s="3"/>
      <c r="H1424" s="2"/>
      <c r="I1424" s="12"/>
      <c r="J1424" s="5">
        <v>1</v>
      </c>
      <c r="K1424" s="5">
        <f t="shared" si="90"/>
        <v>0</v>
      </c>
      <c r="L1424" s="5"/>
      <c r="M1424" s="5"/>
      <c r="N1424" s="56">
        <f t="shared" si="89"/>
        <v>0</v>
      </c>
    </row>
    <row r="1425" spans="7:14" ht="13.5" customHeight="1" x14ac:dyDescent="0.2">
      <c r="G1425" s="3"/>
      <c r="H1425" s="2"/>
      <c r="I1425" s="12"/>
      <c r="J1425" s="5">
        <v>1</v>
      </c>
      <c r="K1425" s="5">
        <f t="shared" si="90"/>
        <v>0</v>
      </c>
      <c r="L1425" s="5"/>
      <c r="M1425" s="5"/>
      <c r="N1425" s="56">
        <f t="shared" si="89"/>
        <v>0</v>
      </c>
    </row>
    <row r="1426" spans="7:14" ht="13.5" customHeight="1" x14ac:dyDescent="0.2">
      <c r="G1426" s="3"/>
      <c r="H1426" s="2"/>
      <c r="I1426" s="12"/>
      <c r="J1426" s="5">
        <v>1</v>
      </c>
      <c r="K1426" s="5">
        <f t="shared" si="90"/>
        <v>0</v>
      </c>
      <c r="L1426" s="5"/>
      <c r="M1426" s="5"/>
      <c r="N1426" s="56">
        <f t="shared" si="89"/>
        <v>0</v>
      </c>
    </row>
    <row r="1427" spans="7:14" ht="13.5" customHeight="1" x14ac:dyDescent="0.2">
      <c r="G1427" s="3"/>
      <c r="H1427" s="2"/>
      <c r="I1427" s="12"/>
      <c r="J1427" s="5">
        <v>1</v>
      </c>
      <c r="K1427" s="5">
        <f t="shared" si="90"/>
        <v>0</v>
      </c>
      <c r="L1427" s="5"/>
      <c r="M1427" s="5"/>
      <c r="N1427" s="56">
        <f t="shared" si="89"/>
        <v>0</v>
      </c>
    </row>
    <row r="1428" spans="7:14" ht="13.5" customHeight="1" x14ac:dyDescent="0.2">
      <c r="G1428" s="3"/>
      <c r="H1428" s="2"/>
      <c r="I1428" s="12"/>
      <c r="J1428" s="5">
        <v>1</v>
      </c>
      <c r="K1428" s="5">
        <f t="shared" si="90"/>
        <v>0</v>
      </c>
      <c r="L1428" s="5"/>
      <c r="M1428" s="5"/>
      <c r="N1428" s="56">
        <f t="shared" si="89"/>
        <v>0</v>
      </c>
    </row>
    <row r="1429" spans="7:14" ht="13.5" customHeight="1" x14ac:dyDescent="0.2">
      <c r="G1429" s="3"/>
      <c r="H1429" s="2"/>
      <c r="I1429" s="12"/>
      <c r="J1429" s="5">
        <v>1</v>
      </c>
      <c r="K1429" s="5">
        <f t="shared" si="90"/>
        <v>0</v>
      </c>
      <c r="L1429" s="5"/>
      <c r="M1429" s="5"/>
      <c r="N1429" s="56">
        <f t="shared" si="89"/>
        <v>0</v>
      </c>
    </row>
    <row r="1430" spans="7:14" ht="13.5" customHeight="1" x14ac:dyDescent="0.2">
      <c r="G1430" s="3"/>
      <c r="H1430" s="2"/>
      <c r="I1430" s="12"/>
      <c r="J1430" s="5">
        <v>1</v>
      </c>
      <c r="K1430" s="5">
        <f t="shared" si="90"/>
        <v>0</v>
      </c>
      <c r="L1430" s="5"/>
      <c r="M1430" s="5"/>
      <c r="N1430" s="56" t="e">
        <f>IF(B1430="",#REF!,B1430)</f>
        <v>#REF!</v>
      </c>
    </row>
    <row r="1431" spans="7:14" ht="13.5" customHeight="1" x14ac:dyDescent="0.2">
      <c r="G1431" s="3"/>
      <c r="H1431" s="2"/>
      <c r="I1431" s="12"/>
      <c r="J1431" s="5">
        <v>1</v>
      </c>
      <c r="K1431" s="5">
        <f t="shared" si="90"/>
        <v>0</v>
      </c>
      <c r="L1431" s="5"/>
      <c r="M1431" s="5"/>
      <c r="N1431" s="56">
        <f t="shared" si="89"/>
        <v>0</v>
      </c>
    </row>
    <row r="1432" spans="7:14" ht="13.5" customHeight="1" x14ac:dyDescent="0.2">
      <c r="G1432" s="3"/>
      <c r="H1432" s="2"/>
      <c r="I1432" s="12"/>
      <c r="J1432" s="5">
        <v>1</v>
      </c>
      <c r="K1432" s="5">
        <f t="shared" si="90"/>
        <v>0</v>
      </c>
      <c r="L1432" s="5"/>
      <c r="M1432" s="5"/>
      <c r="N1432" s="56">
        <f t="shared" ref="N1432:N1476" si="91">IF(B1432="",B1431,B1432)</f>
        <v>0</v>
      </c>
    </row>
    <row r="1433" spans="7:14" ht="13.5" customHeight="1" x14ac:dyDescent="0.2">
      <c r="G1433" s="3"/>
      <c r="H1433" s="2"/>
      <c r="I1433" s="12"/>
      <c r="J1433" s="5">
        <v>1</v>
      </c>
      <c r="K1433" s="5">
        <f t="shared" si="90"/>
        <v>0</v>
      </c>
      <c r="L1433" s="5"/>
      <c r="M1433" s="5"/>
      <c r="N1433" s="56" t="e">
        <f>IF(B1433="",#REF!,B1433)</f>
        <v>#REF!</v>
      </c>
    </row>
    <row r="1434" spans="7:14" ht="13.5" customHeight="1" x14ac:dyDescent="0.2">
      <c r="G1434" s="3"/>
      <c r="H1434" s="2"/>
      <c r="I1434" s="12"/>
      <c r="J1434" s="5">
        <v>1</v>
      </c>
      <c r="K1434" s="5">
        <f t="shared" si="90"/>
        <v>0</v>
      </c>
      <c r="L1434" s="5"/>
      <c r="M1434" s="5"/>
      <c r="N1434" s="56">
        <f t="shared" si="91"/>
        <v>0</v>
      </c>
    </row>
    <row r="1435" spans="7:14" ht="13.5" customHeight="1" x14ac:dyDescent="0.2">
      <c r="G1435" s="3"/>
      <c r="H1435" s="2"/>
      <c r="I1435" s="12"/>
      <c r="J1435" s="5">
        <v>1</v>
      </c>
      <c r="K1435" s="5">
        <f t="shared" si="90"/>
        <v>0</v>
      </c>
      <c r="L1435" s="5"/>
      <c r="M1435" s="5"/>
      <c r="N1435" s="56">
        <f t="shared" si="91"/>
        <v>0</v>
      </c>
    </row>
    <row r="1436" spans="7:14" ht="13.5" customHeight="1" x14ac:dyDescent="0.2">
      <c r="G1436" s="3"/>
      <c r="H1436" s="2"/>
      <c r="I1436" s="12"/>
      <c r="J1436" s="5">
        <v>1</v>
      </c>
      <c r="K1436" s="5">
        <f t="shared" si="90"/>
        <v>0</v>
      </c>
      <c r="L1436" s="5"/>
      <c r="M1436" s="5"/>
      <c r="N1436" s="56" t="e">
        <f>IF(B1436="",#REF!,B1436)</f>
        <v>#REF!</v>
      </c>
    </row>
    <row r="1437" spans="7:14" ht="13.5" customHeight="1" x14ac:dyDescent="0.2">
      <c r="G1437" s="3"/>
      <c r="H1437" s="2"/>
      <c r="I1437" s="12"/>
      <c r="J1437" s="5">
        <v>1</v>
      </c>
      <c r="K1437" s="5">
        <f t="shared" si="90"/>
        <v>0</v>
      </c>
      <c r="L1437" s="5"/>
      <c r="M1437" s="5"/>
      <c r="N1437" s="56">
        <f t="shared" si="91"/>
        <v>0</v>
      </c>
    </row>
    <row r="1438" spans="7:14" ht="13.5" customHeight="1" x14ac:dyDescent="0.2">
      <c r="G1438" s="3"/>
      <c r="H1438" s="2"/>
      <c r="I1438" s="12"/>
      <c r="J1438" s="5">
        <v>1</v>
      </c>
      <c r="K1438" s="5">
        <f t="shared" si="90"/>
        <v>0</v>
      </c>
      <c r="L1438" s="5"/>
      <c r="M1438" s="5"/>
      <c r="N1438" s="56">
        <f t="shared" si="91"/>
        <v>0</v>
      </c>
    </row>
    <row r="1439" spans="7:14" ht="13.5" customHeight="1" x14ac:dyDescent="0.2">
      <c r="G1439" s="3"/>
      <c r="H1439" s="2"/>
      <c r="I1439" s="12"/>
      <c r="J1439" s="5">
        <v>1</v>
      </c>
      <c r="K1439" s="5">
        <f t="shared" si="90"/>
        <v>0</v>
      </c>
      <c r="L1439" s="5"/>
      <c r="M1439" s="5"/>
      <c r="N1439" s="56">
        <f t="shared" si="91"/>
        <v>0</v>
      </c>
    </row>
    <row r="1440" spans="7:14" ht="13.5" customHeight="1" x14ac:dyDescent="0.2">
      <c r="G1440" s="3"/>
      <c r="H1440" s="2"/>
      <c r="I1440" s="12"/>
      <c r="J1440" s="5">
        <v>1</v>
      </c>
      <c r="K1440" s="5">
        <f t="shared" si="90"/>
        <v>0</v>
      </c>
      <c r="L1440" s="5"/>
      <c r="M1440" s="5"/>
      <c r="N1440" s="56" t="e">
        <f>IF(B1440="",#REF!,B1440)</f>
        <v>#REF!</v>
      </c>
    </row>
    <row r="1441" spans="7:14" ht="13.5" customHeight="1" x14ac:dyDescent="0.2">
      <c r="G1441" s="3"/>
      <c r="H1441" s="2"/>
      <c r="I1441" s="12"/>
      <c r="J1441" s="5">
        <v>1</v>
      </c>
      <c r="K1441" s="5">
        <f t="shared" si="90"/>
        <v>0</v>
      </c>
      <c r="L1441" s="5"/>
      <c r="M1441" s="5"/>
      <c r="N1441" s="56" t="e">
        <f>IF(B1441="",#REF!,B1441)</f>
        <v>#REF!</v>
      </c>
    </row>
    <row r="1442" spans="7:14" ht="13.5" customHeight="1" x14ac:dyDescent="0.2">
      <c r="G1442" s="3"/>
      <c r="H1442" s="2"/>
      <c r="I1442" s="12"/>
      <c r="J1442" s="5">
        <v>1</v>
      </c>
      <c r="K1442" s="5">
        <f t="shared" si="90"/>
        <v>0</v>
      </c>
      <c r="L1442" s="5"/>
      <c r="M1442" s="5"/>
      <c r="N1442" s="56">
        <f t="shared" si="91"/>
        <v>0</v>
      </c>
    </row>
    <row r="1443" spans="7:14" ht="13.5" customHeight="1" x14ac:dyDescent="0.2">
      <c r="G1443" s="3"/>
      <c r="H1443" s="2"/>
      <c r="I1443" s="12"/>
      <c r="J1443" s="5">
        <v>1</v>
      </c>
      <c r="K1443" s="5">
        <f t="shared" si="90"/>
        <v>0</v>
      </c>
      <c r="L1443" s="5"/>
      <c r="M1443" s="5"/>
      <c r="N1443" s="56" t="e">
        <f>IF(B1443="",#REF!,B1443)</f>
        <v>#REF!</v>
      </c>
    </row>
    <row r="1444" spans="7:14" ht="13.5" customHeight="1" x14ac:dyDescent="0.2">
      <c r="G1444" s="3"/>
      <c r="H1444" s="2"/>
      <c r="I1444" s="12"/>
      <c r="J1444" s="5">
        <v>1</v>
      </c>
      <c r="K1444" s="5">
        <f t="shared" si="90"/>
        <v>0</v>
      </c>
      <c r="L1444" s="5"/>
      <c r="M1444" s="5"/>
      <c r="N1444" s="56" t="e">
        <f>IF(B1444="",#REF!,B1444)</f>
        <v>#REF!</v>
      </c>
    </row>
    <row r="1445" spans="7:14" ht="13.5" customHeight="1" x14ac:dyDescent="0.2">
      <c r="G1445" s="3"/>
      <c r="H1445" s="2"/>
      <c r="I1445" s="12"/>
      <c r="J1445" s="5">
        <v>1</v>
      </c>
      <c r="K1445" s="5">
        <f t="shared" si="90"/>
        <v>0</v>
      </c>
      <c r="L1445" s="5"/>
      <c r="M1445" s="5"/>
      <c r="N1445" s="56" t="e">
        <f>IF(B1445="",#REF!,B1445)</f>
        <v>#REF!</v>
      </c>
    </row>
    <row r="1446" spans="7:14" ht="13.5" customHeight="1" x14ac:dyDescent="0.2">
      <c r="G1446" s="3"/>
      <c r="H1446" s="2"/>
      <c r="I1446" s="12"/>
      <c r="J1446" s="5">
        <v>1</v>
      </c>
      <c r="K1446" s="5">
        <f t="shared" si="90"/>
        <v>0</v>
      </c>
      <c r="L1446" s="5"/>
      <c r="M1446" s="5"/>
      <c r="N1446" s="56" t="e">
        <f>IF(B1446="",#REF!,B1446)</f>
        <v>#REF!</v>
      </c>
    </row>
    <row r="1447" spans="7:14" ht="13.5" customHeight="1" x14ac:dyDescent="0.2">
      <c r="G1447" s="3"/>
      <c r="H1447" s="2"/>
      <c r="I1447" s="12"/>
      <c r="J1447" s="5">
        <v>1</v>
      </c>
      <c r="K1447" s="5">
        <f t="shared" si="90"/>
        <v>0</v>
      </c>
      <c r="L1447" s="5"/>
      <c r="M1447" s="5"/>
      <c r="N1447" s="56">
        <f t="shared" si="91"/>
        <v>0</v>
      </c>
    </row>
    <row r="1448" spans="7:14" ht="13.5" customHeight="1" x14ac:dyDescent="0.2">
      <c r="G1448" s="3"/>
      <c r="H1448" s="2"/>
      <c r="I1448" s="12"/>
      <c r="J1448" s="5">
        <v>1</v>
      </c>
      <c r="K1448" s="5">
        <f t="shared" si="90"/>
        <v>0</v>
      </c>
      <c r="L1448" s="5"/>
      <c r="M1448" s="5"/>
      <c r="N1448" s="56">
        <f t="shared" si="91"/>
        <v>0</v>
      </c>
    </row>
    <row r="1449" spans="7:14" ht="13.5" customHeight="1" x14ac:dyDescent="0.2">
      <c r="G1449" s="3"/>
      <c r="H1449" s="2"/>
      <c r="I1449" s="12"/>
      <c r="J1449" s="5">
        <v>1</v>
      </c>
      <c r="K1449" s="5">
        <f t="shared" si="90"/>
        <v>0</v>
      </c>
      <c r="L1449" s="5"/>
      <c r="M1449" s="5"/>
      <c r="N1449" s="56">
        <f t="shared" si="91"/>
        <v>0</v>
      </c>
    </row>
    <row r="1450" spans="7:14" ht="13.5" customHeight="1" x14ac:dyDescent="0.2">
      <c r="G1450" s="3"/>
      <c r="H1450" s="2"/>
      <c r="I1450" s="12"/>
      <c r="J1450" s="5">
        <v>1</v>
      </c>
      <c r="K1450" s="5">
        <f t="shared" si="90"/>
        <v>0</v>
      </c>
      <c r="L1450" s="5"/>
      <c r="M1450" s="5"/>
      <c r="N1450" s="56">
        <f t="shared" si="91"/>
        <v>0</v>
      </c>
    </row>
    <row r="1451" spans="7:14" ht="13.5" customHeight="1" x14ac:dyDescent="0.2">
      <c r="G1451" s="3"/>
      <c r="H1451" s="2"/>
      <c r="I1451" s="12"/>
      <c r="J1451" s="5">
        <v>1</v>
      </c>
      <c r="K1451" s="5">
        <f t="shared" si="90"/>
        <v>0</v>
      </c>
      <c r="L1451" s="5"/>
      <c r="M1451" s="5"/>
      <c r="N1451" s="56">
        <f t="shared" si="91"/>
        <v>0</v>
      </c>
    </row>
    <row r="1452" spans="7:14" ht="13.5" customHeight="1" x14ac:dyDescent="0.2">
      <c r="G1452" s="3"/>
      <c r="H1452" s="2"/>
      <c r="I1452" s="12"/>
      <c r="J1452" s="5">
        <v>1</v>
      </c>
      <c r="K1452" s="5">
        <f t="shared" si="90"/>
        <v>0</v>
      </c>
      <c r="L1452" s="5"/>
      <c r="M1452" s="5"/>
      <c r="N1452" s="56">
        <f t="shared" si="91"/>
        <v>0</v>
      </c>
    </row>
    <row r="1453" spans="7:14" ht="13.5" customHeight="1" x14ac:dyDescent="0.2">
      <c r="G1453" s="3"/>
      <c r="H1453" s="2"/>
      <c r="I1453" s="12"/>
      <c r="J1453" s="5">
        <v>1</v>
      </c>
      <c r="K1453" s="5">
        <f t="shared" si="90"/>
        <v>0</v>
      </c>
      <c r="L1453" s="5"/>
      <c r="M1453" s="5"/>
      <c r="N1453" s="56">
        <f t="shared" si="91"/>
        <v>0</v>
      </c>
    </row>
    <row r="1454" spans="7:14" ht="13.5" customHeight="1" x14ac:dyDescent="0.2">
      <c r="G1454" s="3"/>
      <c r="H1454" s="2"/>
      <c r="I1454" s="12"/>
      <c r="J1454" s="5">
        <v>1</v>
      </c>
      <c r="K1454" s="5">
        <f t="shared" si="90"/>
        <v>0</v>
      </c>
      <c r="L1454" s="5"/>
      <c r="M1454" s="5"/>
      <c r="N1454" s="56">
        <f t="shared" si="91"/>
        <v>0</v>
      </c>
    </row>
    <row r="1455" spans="7:14" ht="13.5" customHeight="1" x14ac:dyDescent="0.2">
      <c r="G1455" s="3"/>
      <c r="H1455" s="2"/>
      <c r="I1455" s="12"/>
      <c r="J1455" s="5">
        <v>1</v>
      </c>
      <c r="K1455" s="5">
        <f t="shared" si="90"/>
        <v>0</v>
      </c>
      <c r="L1455" s="5"/>
      <c r="M1455" s="5"/>
      <c r="N1455" s="56">
        <f t="shared" si="91"/>
        <v>0</v>
      </c>
    </row>
    <row r="1456" spans="7:14" ht="13.5" customHeight="1" x14ac:dyDescent="0.2">
      <c r="G1456" s="3"/>
      <c r="H1456" s="2"/>
      <c r="I1456" s="12"/>
      <c r="J1456" s="5">
        <v>1</v>
      </c>
      <c r="K1456" s="5">
        <f t="shared" si="90"/>
        <v>0</v>
      </c>
      <c r="L1456" s="5"/>
      <c r="M1456" s="5"/>
      <c r="N1456" s="56">
        <f t="shared" si="91"/>
        <v>0</v>
      </c>
    </row>
    <row r="1457" spans="7:14" ht="13.5" customHeight="1" x14ac:dyDescent="0.2">
      <c r="G1457" s="3"/>
      <c r="H1457" s="2"/>
      <c r="I1457" s="12"/>
      <c r="J1457" s="5">
        <v>1</v>
      </c>
      <c r="K1457" s="5">
        <f t="shared" si="90"/>
        <v>0</v>
      </c>
      <c r="L1457" s="5"/>
      <c r="M1457" s="5"/>
      <c r="N1457" s="56" t="e">
        <f>IF(B1457="",#REF!,B1457)</f>
        <v>#REF!</v>
      </c>
    </row>
    <row r="1458" spans="7:14" ht="13.5" customHeight="1" x14ac:dyDescent="0.2">
      <c r="G1458" s="3"/>
      <c r="H1458" s="2"/>
      <c r="I1458" s="12"/>
      <c r="J1458" s="5">
        <v>1</v>
      </c>
      <c r="K1458" s="5">
        <f t="shared" si="90"/>
        <v>0</v>
      </c>
      <c r="L1458" s="5"/>
      <c r="M1458" s="5"/>
      <c r="N1458" s="56">
        <f t="shared" si="91"/>
        <v>0</v>
      </c>
    </row>
    <row r="1459" spans="7:14" ht="13.5" customHeight="1" x14ac:dyDescent="0.2">
      <c r="G1459" s="3"/>
      <c r="H1459" s="2"/>
      <c r="I1459" s="12"/>
      <c r="J1459" s="5">
        <v>1</v>
      </c>
      <c r="K1459" s="5">
        <f t="shared" si="90"/>
        <v>0</v>
      </c>
      <c r="L1459" s="5"/>
      <c r="M1459" s="5"/>
      <c r="N1459" s="56" t="e">
        <f>IF(B1459="",#REF!,B1459)</f>
        <v>#REF!</v>
      </c>
    </row>
    <row r="1460" spans="7:14" ht="13.5" customHeight="1" x14ac:dyDescent="0.2">
      <c r="G1460" s="3"/>
      <c r="H1460" s="2"/>
      <c r="I1460" s="12"/>
      <c r="J1460" s="5">
        <v>1</v>
      </c>
      <c r="K1460" s="5">
        <f t="shared" si="90"/>
        <v>0</v>
      </c>
      <c r="L1460" s="5"/>
      <c r="M1460" s="5"/>
      <c r="N1460" s="56" t="e">
        <f>IF(B1460="",#REF!,B1460)</f>
        <v>#REF!</v>
      </c>
    </row>
    <row r="1461" spans="7:14" ht="13.5" customHeight="1" x14ac:dyDescent="0.2">
      <c r="G1461" s="3"/>
      <c r="H1461" s="2"/>
      <c r="I1461" s="12"/>
      <c r="J1461" s="5">
        <v>1</v>
      </c>
      <c r="K1461" s="5">
        <f t="shared" si="90"/>
        <v>0</v>
      </c>
      <c r="L1461" s="5"/>
      <c r="M1461" s="5"/>
      <c r="N1461" s="56">
        <f t="shared" si="91"/>
        <v>0</v>
      </c>
    </row>
    <row r="1462" spans="7:14" ht="13.5" customHeight="1" x14ac:dyDescent="0.2">
      <c r="G1462" s="3"/>
      <c r="H1462" s="2"/>
      <c r="I1462" s="12"/>
      <c r="J1462" s="5">
        <v>1</v>
      </c>
      <c r="K1462" s="5">
        <f t="shared" si="90"/>
        <v>0</v>
      </c>
      <c r="L1462" s="5"/>
      <c r="M1462" s="5"/>
      <c r="N1462" s="56" t="e">
        <f>IF(B1462="",#REF!,B1462)</f>
        <v>#REF!</v>
      </c>
    </row>
    <row r="1463" spans="7:14" ht="13.5" customHeight="1" x14ac:dyDescent="0.2">
      <c r="G1463" s="3"/>
      <c r="H1463" s="2"/>
      <c r="I1463" s="12"/>
      <c r="J1463" s="5">
        <v>1</v>
      </c>
      <c r="K1463" s="5">
        <f t="shared" si="90"/>
        <v>0</v>
      </c>
      <c r="L1463" s="5"/>
      <c r="M1463" s="5"/>
      <c r="N1463" s="56">
        <f t="shared" si="91"/>
        <v>0</v>
      </c>
    </row>
    <row r="1464" spans="7:14" ht="13.5" customHeight="1" x14ac:dyDescent="0.2">
      <c r="G1464" s="3"/>
      <c r="H1464" s="2"/>
      <c r="I1464" s="12"/>
      <c r="J1464" s="5">
        <v>1</v>
      </c>
      <c r="K1464" s="5">
        <f t="shared" si="90"/>
        <v>0</v>
      </c>
      <c r="L1464" s="5"/>
      <c r="M1464" s="5"/>
      <c r="N1464" s="56" t="e">
        <f>IF(B1464="",#REF!,B1464)</f>
        <v>#REF!</v>
      </c>
    </row>
    <row r="1465" spans="7:14" ht="13.5" customHeight="1" x14ac:dyDescent="0.2">
      <c r="G1465" s="3"/>
      <c r="H1465" s="2"/>
      <c r="I1465" s="12"/>
      <c r="J1465" s="5">
        <v>1</v>
      </c>
      <c r="K1465" s="5">
        <f t="shared" si="90"/>
        <v>0</v>
      </c>
      <c r="L1465" s="5"/>
      <c r="M1465" s="5"/>
      <c r="N1465" s="56" t="e">
        <f>IF(B1465="",#REF!,B1465)</f>
        <v>#REF!</v>
      </c>
    </row>
    <row r="1466" spans="7:14" ht="13.5" customHeight="1" x14ac:dyDescent="0.2">
      <c r="G1466" s="3"/>
      <c r="H1466" s="2"/>
      <c r="I1466" s="12"/>
      <c r="J1466" s="5">
        <v>1</v>
      </c>
      <c r="K1466" s="5">
        <f t="shared" si="90"/>
        <v>0</v>
      </c>
      <c r="L1466" s="5"/>
      <c r="M1466" s="5"/>
      <c r="N1466" s="56">
        <f t="shared" si="91"/>
        <v>0</v>
      </c>
    </row>
    <row r="1467" spans="7:14" ht="13.5" customHeight="1" x14ac:dyDescent="0.2">
      <c r="G1467" s="3"/>
      <c r="H1467" s="2"/>
      <c r="I1467" s="12"/>
      <c r="J1467" s="5">
        <v>1</v>
      </c>
      <c r="K1467" s="5">
        <f t="shared" si="90"/>
        <v>0</v>
      </c>
      <c r="L1467" s="5"/>
      <c r="M1467" s="5"/>
      <c r="N1467" s="56">
        <f t="shared" si="91"/>
        <v>0</v>
      </c>
    </row>
    <row r="1468" spans="7:14" ht="13.5" customHeight="1" x14ac:dyDescent="0.2">
      <c r="G1468" s="3"/>
      <c r="H1468" s="2"/>
      <c r="I1468" s="12"/>
      <c r="J1468" s="5">
        <v>1</v>
      </c>
      <c r="K1468" s="5">
        <f t="shared" si="90"/>
        <v>0</v>
      </c>
      <c r="L1468" s="5"/>
      <c r="M1468" s="5"/>
      <c r="N1468" s="56" t="e">
        <f>IF(B1468="",#REF!,B1468)</f>
        <v>#REF!</v>
      </c>
    </row>
    <row r="1469" spans="7:14" ht="13.5" customHeight="1" x14ac:dyDescent="0.2">
      <c r="G1469" s="3"/>
      <c r="H1469" s="2"/>
      <c r="I1469" s="12"/>
      <c r="J1469" s="5">
        <v>1</v>
      </c>
      <c r="K1469" s="5">
        <f t="shared" si="90"/>
        <v>0</v>
      </c>
      <c r="L1469" s="5"/>
      <c r="M1469" s="5"/>
      <c r="N1469" s="56" t="e">
        <f>IF(B1469="",#REF!,B1469)</f>
        <v>#REF!</v>
      </c>
    </row>
    <row r="1470" spans="7:14" ht="13.5" customHeight="1" x14ac:dyDescent="0.2">
      <c r="G1470" s="3"/>
      <c r="H1470" s="2"/>
      <c r="I1470" s="12"/>
      <c r="J1470" s="5">
        <v>1</v>
      </c>
      <c r="K1470" s="5">
        <f t="shared" si="90"/>
        <v>0</v>
      </c>
      <c r="L1470" s="5"/>
      <c r="M1470" s="5"/>
      <c r="N1470" s="56">
        <f t="shared" si="91"/>
        <v>0</v>
      </c>
    </row>
    <row r="1471" spans="7:14" ht="13.5" customHeight="1" x14ac:dyDescent="0.2">
      <c r="G1471" s="3"/>
      <c r="H1471" s="2"/>
      <c r="I1471" s="12"/>
      <c r="J1471" s="5">
        <v>1</v>
      </c>
      <c r="K1471" s="5">
        <f t="shared" si="90"/>
        <v>0</v>
      </c>
      <c r="L1471" s="5"/>
      <c r="M1471" s="5"/>
      <c r="N1471" s="56">
        <f t="shared" si="91"/>
        <v>0</v>
      </c>
    </row>
    <row r="1472" spans="7:14" ht="13.5" customHeight="1" x14ac:dyDescent="0.2">
      <c r="G1472" s="3"/>
      <c r="H1472" s="2"/>
      <c r="I1472" s="12"/>
      <c r="J1472" s="5">
        <v>1</v>
      </c>
      <c r="K1472" s="5">
        <f t="shared" si="90"/>
        <v>0</v>
      </c>
      <c r="L1472" s="5"/>
      <c r="M1472" s="5"/>
      <c r="N1472" s="56">
        <f t="shared" si="91"/>
        <v>0</v>
      </c>
    </row>
    <row r="1473" spans="7:14" ht="13.5" customHeight="1" x14ac:dyDescent="0.2">
      <c r="G1473" s="3"/>
      <c r="H1473" s="2"/>
      <c r="I1473" s="12"/>
      <c r="J1473" s="5">
        <v>1</v>
      </c>
      <c r="K1473" s="5">
        <f t="shared" si="90"/>
        <v>0</v>
      </c>
      <c r="L1473" s="5"/>
      <c r="M1473" s="5"/>
      <c r="N1473" s="56">
        <f t="shared" si="91"/>
        <v>0</v>
      </c>
    </row>
    <row r="1474" spans="7:14" ht="13.5" customHeight="1" x14ac:dyDescent="0.2">
      <c r="G1474" s="3"/>
      <c r="H1474" s="2"/>
      <c r="I1474" s="12"/>
      <c r="J1474" s="5">
        <v>1</v>
      </c>
      <c r="K1474" s="5">
        <f t="shared" si="90"/>
        <v>0</v>
      </c>
      <c r="L1474" s="5"/>
      <c r="M1474" s="5"/>
      <c r="N1474" s="56" t="e">
        <f>IF(B1474="",#REF!,B1474)</f>
        <v>#REF!</v>
      </c>
    </row>
    <row r="1475" spans="7:14" ht="13.5" customHeight="1" x14ac:dyDescent="0.2">
      <c r="G1475" s="3"/>
      <c r="H1475" s="2"/>
      <c r="I1475" s="12"/>
      <c r="J1475" s="5">
        <v>1</v>
      </c>
      <c r="K1475" s="5">
        <f t="shared" si="90"/>
        <v>0</v>
      </c>
      <c r="L1475" s="5"/>
      <c r="M1475" s="5"/>
      <c r="N1475" s="56">
        <f t="shared" si="91"/>
        <v>0</v>
      </c>
    </row>
    <row r="1476" spans="7:14" ht="13.5" customHeight="1" x14ac:dyDescent="0.2">
      <c r="G1476" s="3"/>
      <c r="H1476" s="2"/>
      <c r="I1476" s="12"/>
      <c r="J1476" s="5">
        <v>1</v>
      </c>
      <c r="K1476" s="5">
        <f t="shared" si="90"/>
        <v>0</v>
      </c>
      <c r="L1476" s="5"/>
      <c r="M1476" s="5"/>
      <c r="N1476" s="56">
        <f t="shared" si="91"/>
        <v>0</v>
      </c>
    </row>
    <row r="1477" spans="7:14" ht="13.5" customHeight="1" x14ac:dyDescent="0.2">
      <c r="G1477" s="3"/>
      <c r="H1477" s="2"/>
      <c r="I1477" s="12"/>
      <c r="J1477" s="5">
        <v>1</v>
      </c>
      <c r="K1477" s="5">
        <f t="shared" ref="K1477:K1540" si="92">IF(I1477="did not close",0,IF(I1477="",0,1))</f>
        <v>0</v>
      </c>
      <c r="L1477" s="5"/>
      <c r="M1477" s="5"/>
      <c r="N1477" s="56" t="e">
        <f>IF(B1477="",#REF!,B1477)</f>
        <v>#REF!</v>
      </c>
    </row>
    <row r="1478" spans="7:14" ht="13.5" customHeight="1" x14ac:dyDescent="0.2">
      <c r="G1478" s="3"/>
      <c r="H1478" s="2"/>
      <c r="I1478" s="12"/>
      <c r="J1478" s="5">
        <v>1</v>
      </c>
      <c r="K1478" s="5">
        <f t="shared" si="92"/>
        <v>0</v>
      </c>
      <c r="L1478" s="5"/>
      <c r="M1478" s="5"/>
      <c r="N1478" s="56">
        <f t="shared" ref="N1478:N1526" si="93">IF(B1478="",B1477,B1478)</f>
        <v>0</v>
      </c>
    </row>
    <row r="1479" spans="7:14" ht="13.5" customHeight="1" x14ac:dyDescent="0.2">
      <c r="G1479" s="3"/>
      <c r="H1479" s="2"/>
      <c r="I1479" s="12"/>
      <c r="J1479" s="5">
        <v>1</v>
      </c>
      <c r="K1479" s="5">
        <f t="shared" si="92"/>
        <v>0</v>
      </c>
      <c r="L1479" s="5"/>
      <c r="M1479" s="5"/>
      <c r="N1479" s="56">
        <f t="shared" si="93"/>
        <v>0</v>
      </c>
    </row>
    <row r="1480" spans="7:14" ht="13.5" customHeight="1" x14ac:dyDescent="0.2">
      <c r="G1480" s="3"/>
      <c r="H1480" s="2"/>
      <c r="I1480" s="12"/>
      <c r="J1480" s="5">
        <v>1</v>
      </c>
      <c r="K1480" s="5">
        <f t="shared" si="92"/>
        <v>0</v>
      </c>
      <c r="L1480" s="5"/>
      <c r="M1480" s="5"/>
      <c r="N1480" s="56">
        <f t="shared" si="93"/>
        <v>0</v>
      </c>
    </row>
    <row r="1481" spans="7:14" ht="13.5" customHeight="1" x14ac:dyDescent="0.2">
      <c r="G1481" s="3"/>
      <c r="H1481" s="2"/>
      <c r="I1481" s="12"/>
      <c r="J1481" s="5">
        <v>1</v>
      </c>
      <c r="K1481" s="5">
        <f t="shared" si="92"/>
        <v>0</v>
      </c>
      <c r="L1481" s="5"/>
      <c r="M1481" s="5"/>
      <c r="N1481" s="56">
        <f t="shared" si="93"/>
        <v>0</v>
      </c>
    </row>
    <row r="1482" spans="7:14" ht="13.5" customHeight="1" x14ac:dyDescent="0.2">
      <c r="G1482" s="3"/>
      <c r="H1482" s="2"/>
      <c r="I1482" s="12"/>
      <c r="J1482" s="5">
        <v>1</v>
      </c>
      <c r="K1482" s="5">
        <f t="shared" si="92"/>
        <v>0</v>
      </c>
      <c r="L1482" s="5"/>
      <c r="M1482" s="5"/>
      <c r="N1482" s="56">
        <f t="shared" si="93"/>
        <v>0</v>
      </c>
    </row>
    <row r="1483" spans="7:14" ht="13.5" customHeight="1" x14ac:dyDescent="0.2">
      <c r="G1483" s="3"/>
      <c r="H1483" s="2"/>
      <c r="I1483" s="12"/>
      <c r="J1483" s="5">
        <v>1</v>
      </c>
      <c r="K1483" s="5">
        <f t="shared" si="92"/>
        <v>0</v>
      </c>
      <c r="L1483" s="5"/>
      <c r="M1483" s="5"/>
      <c r="N1483" s="56">
        <f t="shared" si="93"/>
        <v>0</v>
      </c>
    </row>
    <row r="1484" spans="7:14" ht="13.5" customHeight="1" x14ac:dyDescent="0.2">
      <c r="G1484" s="3"/>
      <c r="H1484" s="2"/>
      <c r="I1484" s="12"/>
      <c r="J1484" s="5">
        <v>1</v>
      </c>
      <c r="K1484" s="5">
        <f t="shared" si="92"/>
        <v>0</v>
      </c>
      <c r="L1484" s="5"/>
      <c r="M1484" s="5"/>
      <c r="N1484" s="56">
        <f t="shared" si="93"/>
        <v>0</v>
      </c>
    </row>
    <row r="1485" spans="7:14" ht="13.5" customHeight="1" x14ac:dyDescent="0.2">
      <c r="G1485" s="3"/>
      <c r="H1485" s="2"/>
      <c r="I1485" s="12"/>
      <c r="J1485" s="5">
        <v>1</v>
      </c>
      <c r="K1485" s="5">
        <f t="shared" si="92"/>
        <v>0</v>
      </c>
      <c r="L1485" s="5"/>
      <c r="M1485" s="5"/>
      <c r="N1485" s="56">
        <f t="shared" si="93"/>
        <v>0</v>
      </c>
    </row>
    <row r="1486" spans="7:14" ht="13.5" customHeight="1" x14ac:dyDescent="0.2">
      <c r="G1486" s="3"/>
      <c r="H1486" s="2"/>
      <c r="I1486" s="12"/>
      <c r="J1486" s="5">
        <v>1</v>
      </c>
      <c r="K1486" s="5">
        <f t="shared" si="92"/>
        <v>0</v>
      </c>
      <c r="L1486" s="5"/>
      <c r="M1486" s="5"/>
      <c r="N1486" s="56" t="e">
        <f>IF(B1486="",#REF!,B1486)</f>
        <v>#REF!</v>
      </c>
    </row>
    <row r="1487" spans="7:14" ht="13.5" customHeight="1" x14ac:dyDescent="0.2">
      <c r="G1487" s="3"/>
      <c r="H1487" s="2"/>
      <c r="I1487" s="12"/>
      <c r="J1487" s="5">
        <v>1</v>
      </c>
      <c r="K1487" s="5">
        <f t="shared" si="92"/>
        <v>0</v>
      </c>
      <c r="L1487" s="5"/>
      <c r="M1487" s="5"/>
      <c r="N1487" s="56">
        <f t="shared" si="93"/>
        <v>0</v>
      </c>
    </row>
    <row r="1488" spans="7:14" ht="13.5" customHeight="1" x14ac:dyDescent="0.2">
      <c r="G1488" s="3"/>
      <c r="H1488" s="2"/>
      <c r="I1488" s="12"/>
      <c r="J1488" s="5">
        <v>1</v>
      </c>
      <c r="K1488" s="5">
        <f t="shared" si="92"/>
        <v>0</v>
      </c>
      <c r="L1488" s="5"/>
      <c r="M1488" s="5"/>
      <c r="N1488" s="56">
        <f t="shared" si="93"/>
        <v>0</v>
      </c>
    </row>
    <row r="1489" spans="7:14" ht="13.5" customHeight="1" x14ac:dyDescent="0.2">
      <c r="G1489" s="3"/>
      <c r="H1489" s="2"/>
      <c r="I1489" s="12"/>
      <c r="J1489" s="5">
        <v>1</v>
      </c>
      <c r="K1489" s="5">
        <f t="shared" si="92"/>
        <v>0</v>
      </c>
      <c r="L1489" s="5"/>
      <c r="M1489" s="5"/>
      <c r="N1489" s="56">
        <f t="shared" si="93"/>
        <v>0</v>
      </c>
    </row>
    <row r="1490" spans="7:14" ht="13.5" customHeight="1" x14ac:dyDescent="0.2">
      <c r="G1490" s="3"/>
      <c r="H1490" s="2"/>
      <c r="I1490" s="12"/>
      <c r="J1490" s="5">
        <v>1</v>
      </c>
      <c r="K1490" s="5">
        <f t="shared" si="92"/>
        <v>0</v>
      </c>
      <c r="L1490" s="5"/>
      <c r="M1490" s="5"/>
      <c r="N1490" s="56" t="e">
        <f>IF(B1490="",#REF!,B1490)</f>
        <v>#REF!</v>
      </c>
    </row>
    <row r="1491" spans="7:14" ht="13.5" customHeight="1" x14ac:dyDescent="0.2">
      <c r="G1491" s="3"/>
      <c r="H1491" s="2"/>
      <c r="I1491" s="12"/>
      <c r="J1491" s="5">
        <v>1</v>
      </c>
      <c r="K1491" s="5">
        <f t="shared" si="92"/>
        <v>0</v>
      </c>
      <c r="L1491" s="5"/>
      <c r="M1491" s="5"/>
      <c r="N1491" s="56">
        <f t="shared" si="93"/>
        <v>0</v>
      </c>
    </row>
    <row r="1492" spans="7:14" ht="13.5" customHeight="1" x14ac:dyDescent="0.2">
      <c r="G1492" s="3"/>
      <c r="H1492" s="2"/>
      <c r="I1492" s="12"/>
      <c r="J1492" s="5">
        <v>1</v>
      </c>
      <c r="K1492" s="5">
        <f t="shared" si="92"/>
        <v>0</v>
      </c>
      <c r="L1492" s="5"/>
      <c r="M1492" s="5"/>
      <c r="N1492" s="56">
        <f t="shared" si="93"/>
        <v>0</v>
      </c>
    </row>
    <row r="1493" spans="7:14" ht="13.5" customHeight="1" x14ac:dyDescent="0.2">
      <c r="G1493" s="3"/>
      <c r="H1493" s="2"/>
      <c r="I1493" s="12"/>
      <c r="J1493" s="5">
        <v>1</v>
      </c>
      <c r="K1493" s="5">
        <f t="shared" si="92"/>
        <v>0</v>
      </c>
      <c r="L1493" s="5"/>
      <c r="M1493" s="5"/>
      <c r="N1493" s="56">
        <f t="shared" si="93"/>
        <v>0</v>
      </c>
    </row>
    <row r="1494" spans="7:14" ht="13.5" customHeight="1" x14ac:dyDescent="0.2">
      <c r="G1494" s="3"/>
      <c r="H1494" s="2"/>
      <c r="I1494" s="12"/>
      <c r="J1494" s="5">
        <v>1</v>
      </c>
      <c r="K1494" s="5">
        <f t="shared" si="92"/>
        <v>0</v>
      </c>
      <c r="L1494" s="5"/>
      <c r="M1494" s="5"/>
      <c r="N1494" s="56" t="e">
        <f>IF(B1494="",#REF!,B1494)</f>
        <v>#REF!</v>
      </c>
    </row>
    <row r="1495" spans="7:14" ht="13.5" customHeight="1" x14ac:dyDescent="0.2">
      <c r="G1495" s="3"/>
      <c r="H1495" s="2"/>
      <c r="I1495" s="12"/>
      <c r="J1495" s="5">
        <v>1</v>
      </c>
      <c r="K1495" s="5">
        <f t="shared" si="92"/>
        <v>0</v>
      </c>
      <c r="L1495" s="5"/>
      <c r="M1495" s="5"/>
      <c r="N1495" s="56" t="e">
        <f>IF(B1495="",#REF!,B1495)</f>
        <v>#REF!</v>
      </c>
    </row>
    <row r="1496" spans="7:14" ht="13.5" customHeight="1" x14ac:dyDescent="0.2">
      <c r="G1496" s="3"/>
      <c r="H1496" s="2"/>
      <c r="I1496" s="12"/>
      <c r="J1496" s="5">
        <v>1</v>
      </c>
      <c r="K1496" s="5">
        <f t="shared" si="92"/>
        <v>0</v>
      </c>
      <c r="L1496" s="5"/>
      <c r="M1496" s="5"/>
      <c r="N1496" s="56">
        <f t="shared" si="93"/>
        <v>0</v>
      </c>
    </row>
    <row r="1497" spans="7:14" ht="13.5" customHeight="1" x14ac:dyDescent="0.2">
      <c r="G1497" s="3"/>
      <c r="H1497" s="2"/>
      <c r="I1497" s="12"/>
      <c r="J1497" s="5">
        <v>1</v>
      </c>
      <c r="K1497" s="5">
        <f t="shared" si="92"/>
        <v>0</v>
      </c>
      <c r="L1497" s="5"/>
      <c r="M1497" s="5"/>
      <c r="N1497" s="56">
        <f t="shared" si="93"/>
        <v>0</v>
      </c>
    </row>
    <row r="1498" spans="7:14" ht="13.5" customHeight="1" x14ac:dyDescent="0.2">
      <c r="G1498" s="3"/>
      <c r="H1498" s="2"/>
      <c r="I1498" s="12"/>
      <c r="J1498" s="5">
        <v>1</v>
      </c>
      <c r="K1498" s="5">
        <f t="shared" si="92"/>
        <v>0</v>
      </c>
      <c r="L1498" s="5"/>
      <c r="M1498" s="5"/>
      <c r="N1498" s="56">
        <f t="shared" si="93"/>
        <v>0</v>
      </c>
    </row>
    <row r="1499" spans="7:14" ht="13.5" customHeight="1" x14ac:dyDescent="0.2">
      <c r="G1499" s="3"/>
      <c r="H1499" s="2"/>
      <c r="I1499" s="12"/>
      <c r="J1499" s="5">
        <v>1</v>
      </c>
      <c r="K1499" s="5">
        <f t="shared" si="92"/>
        <v>0</v>
      </c>
      <c r="L1499" s="5"/>
      <c r="M1499" s="5"/>
      <c r="N1499" s="56">
        <f t="shared" si="93"/>
        <v>0</v>
      </c>
    </row>
    <row r="1500" spans="7:14" ht="13.5" customHeight="1" x14ac:dyDescent="0.2">
      <c r="G1500" s="3"/>
      <c r="H1500" s="2"/>
      <c r="I1500" s="12"/>
      <c r="J1500" s="5">
        <v>1</v>
      </c>
      <c r="K1500" s="5">
        <f t="shared" si="92"/>
        <v>0</v>
      </c>
      <c r="L1500" s="5"/>
      <c r="M1500" s="5"/>
      <c r="N1500" s="56" t="e">
        <f>IF(B1500="",#REF!,B1500)</f>
        <v>#REF!</v>
      </c>
    </row>
    <row r="1501" spans="7:14" ht="13.5" customHeight="1" x14ac:dyDescent="0.2">
      <c r="G1501" s="3"/>
      <c r="H1501" s="2"/>
      <c r="I1501" s="12"/>
      <c r="J1501" s="5">
        <v>1</v>
      </c>
      <c r="K1501" s="5">
        <f t="shared" si="92"/>
        <v>0</v>
      </c>
      <c r="L1501" s="5"/>
      <c r="M1501" s="5"/>
      <c r="N1501" s="56" t="e">
        <f>IF(B1501="",#REF!,B1501)</f>
        <v>#REF!</v>
      </c>
    </row>
    <row r="1502" spans="7:14" ht="13.5" customHeight="1" x14ac:dyDescent="0.2">
      <c r="G1502" s="3"/>
      <c r="H1502" s="2"/>
      <c r="I1502" s="12"/>
      <c r="J1502" s="5">
        <v>1</v>
      </c>
      <c r="K1502" s="5">
        <f t="shared" si="92"/>
        <v>0</v>
      </c>
      <c r="L1502" s="5"/>
      <c r="M1502" s="5"/>
      <c r="N1502" s="56" t="e">
        <f>IF(B1502="",#REF!,B1502)</f>
        <v>#REF!</v>
      </c>
    </row>
    <row r="1503" spans="7:14" ht="13.5" customHeight="1" x14ac:dyDescent="0.2">
      <c r="G1503" s="3"/>
      <c r="H1503" s="2"/>
      <c r="I1503" s="12"/>
      <c r="J1503" s="5">
        <v>1</v>
      </c>
      <c r="K1503" s="5">
        <f t="shared" si="92"/>
        <v>0</v>
      </c>
      <c r="L1503" s="5"/>
      <c r="M1503" s="5"/>
      <c r="N1503" s="56">
        <f t="shared" si="93"/>
        <v>0</v>
      </c>
    </row>
    <row r="1504" spans="7:14" ht="13.5" customHeight="1" x14ac:dyDescent="0.2">
      <c r="G1504" s="3"/>
      <c r="H1504" s="2"/>
      <c r="I1504" s="12"/>
      <c r="J1504" s="5">
        <v>1</v>
      </c>
      <c r="K1504" s="5">
        <f t="shared" si="92"/>
        <v>0</v>
      </c>
      <c r="L1504" s="5"/>
      <c r="M1504" s="5"/>
      <c r="N1504" s="56">
        <f t="shared" si="93"/>
        <v>0</v>
      </c>
    </row>
    <row r="1505" spans="7:14" ht="13.5" customHeight="1" x14ac:dyDescent="0.2">
      <c r="G1505" s="3"/>
      <c r="H1505" s="2"/>
      <c r="I1505" s="12"/>
      <c r="J1505" s="5">
        <v>1</v>
      </c>
      <c r="K1505" s="5">
        <f t="shared" si="92"/>
        <v>0</v>
      </c>
      <c r="L1505" s="5"/>
      <c r="M1505" s="5"/>
      <c r="N1505" s="56">
        <f t="shared" si="93"/>
        <v>0</v>
      </c>
    </row>
    <row r="1506" spans="7:14" ht="13.5" customHeight="1" x14ac:dyDescent="0.2">
      <c r="G1506" s="3"/>
      <c r="H1506" s="2"/>
      <c r="I1506" s="12"/>
      <c r="J1506" s="5">
        <v>1</v>
      </c>
      <c r="K1506" s="5">
        <f t="shared" si="92"/>
        <v>0</v>
      </c>
      <c r="L1506" s="5"/>
      <c r="M1506" s="5"/>
      <c r="N1506" s="56" t="e">
        <f>IF(B1506="",#REF!,B1506)</f>
        <v>#REF!</v>
      </c>
    </row>
    <row r="1507" spans="7:14" ht="13.5" customHeight="1" x14ac:dyDescent="0.2">
      <c r="G1507" s="3"/>
      <c r="H1507" s="2"/>
      <c r="I1507" s="12"/>
      <c r="J1507" s="5">
        <v>1</v>
      </c>
      <c r="K1507" s="5">
        <f t="shared" si="92"/>
        <v>0</v>
      </c>
      <c r="L1507" s="5"/>
      <c r="M1507" s="5"/>
      <c r="N1507" s="56">
        <f t="shared" si="93"/>
        <v>0</v>
      </c>
    </row>
    <row r="1508" spans="7:14" ht="13.5" customHeight="1" x14ac:dyDescent="0.2">
      <c r="G1508" s="3"/>
      <c r="H1508" s="2"/>
      <c r="I1508" s="12"/>
      <c r="J1508" s="5">
        <v>1</v>
      </c>
      <c r="K1508" s="5">
        <f t="shared" si="92"/>
        <v>0</v>
      </c>
      <c r="L1508" s="5"/>
      <c r="M1508" s="5"/>
      <c r="N1508" s="56">
        <f t="shared" si="93"/>
        <v>0</v>
      </c>
    </row>
    <row r="1509" spans="7:14" ht="13.5" customHeight="1" x14ac:dyDescent="0.2">
      <c r="G1509" s="3"/>
      <c r="H1509" s="2"/>
      <c r="I1509" s="12"/>
      <c r="J1509" s="5">
        <v>1</v>
      </c>
      <c r="K1509" s="5">
        <f t="shared" si="92"/>
        <v>0</v>
      </c>
      <c r="L1509" s="5"/>
      <c r="M1509" s="5"/>
      <c r="N1509" s="56">
        <f t="shared" si="93"/>
        <v>0</v>
      </c>
    </row>
    <row r="1510" spans="7:14" ht="13.5" customHeight="1" x14ac:dyDescent="0.2">
      <c r="G1510" s="3"/>
      <c r="H1510" s="2"/>
      <c r="I1510" s="12"/>
      <c r="J1510" s="5">
        <v>1</v>
      </c>
      <c r="K1510" s="5">
        <f t="shared" si="92"/>
        <v>0</v>
      </c>
      <c r="L1510" s="5"/>
      <c r="M1510" s="5"/>
      <c r="N1510" s="56">
        <f t="shared" si="93"/>
        <v>0</v>
      </c>
    </row>
    <row r="1511" spans="7:14" ht="13.5" customHeight="1" x14ac:dyDescent="0.2">
      <c r="G1511" s="3"/>
      <c r="H1511" s="2"/>
      <c r="I1511" s="12"/>
      <c r="J1511" s="5">
        <v>1</v>
      </c>
      <c r="K1511" s="5">
        <f t="shared" si="92"/>
        <v>0</v>
      </c>
      <c r="L1511" s="5"/>
      <c r="M1511" s="5"/>
      <c r="N1511" s="56" t="e">
        <f>IF(B1511="",#REF!,B1511)</f>
        <v>#REF!</v>
      </c>
    </row>
    <row r="1512" spans="7:14" ht="13.5" customHeight="1" x14ac:dyDescent="0.2">
      <c r="G1512" s="3"/>
      <c r="H1512" s="2"/>
      <c r="I1512" s="12"/>
      <c r="J1512" s="5">
        <v>1</v>
      </c>
      <c r="K1512" s="5">
        <f t="shared" si="92"/>
        <v>0</v>
      </c>
      <c r="L1512" s="5"/>
      <c r="M1512" s="5"/>
      <c r="N1512" s="56">
        <f t="shared" si="93"/>
        <v>0</v>
      </c>
    </row>
    <row r="1513" spans="7:14" ht="13.5" customHeight="1" x14ac:dyDescent="0.2">
      <c r="G1513" s="3"/>
      <c r="H1513" s="2"/>
      <c r="I1513" s="12"/>
      <c r="J1513" s="5">
        <v>1</v>
      </c>
      <c r="K1513" s="5">
        <f t="shared" si="92"/>
        <v>0</v>
      </c>
      <c r="L1513" s="5"/>
      <c r="M1513" s="5"/>
      <c r="N1513" s="56" t="e">
        <f>IF(B1513="",#REF!,B1513)</f>
        <v>#REF!</v>
      </c>
    </row>
    <row r="1514" spans="7:14" ht="13.5" customHeight="1" x14ac:dyDescent="0.2">
      <c r="G1514" s="3"/>
      <c r="H1514" s="2"/>
      <c r="I1514" s="12"/>
      <c r="J1514" s="5">
        <v>1</v>
      </c>
      <c r="K1514" s="5">
        <f t="shared" si="92"/>
        <v>0</v>
      </c>
      <c r="L1514" s="5"/>
      <c r="M1514" s="5"/>
      <c r="N1514" s="56" t="e">
        <f>IF(B1514="",#REF!,B1514)</f>
        <v>#REF!</v>
      </c>
    </row>
    <row r="1515" spans="7:14" ht="13.5" customHeight="1" x14ac:dyDescent="0.2">
      <c r="G1515" s="3"/>
      <c r="H1515" s="2"/>
      <c r="I1515" s="12"/>
      <c r="J1515" s="5">
        <v>1</v>
      </c>
      <c r="K1515" s="5">
        <f t="shared" si="92"/>
        <v>0</v>
      </c>
      <c r="L1515" s="5"/>
      <c r="M1515" s="5"/>
      <c r="N1515" s="56" t="e">
        <f>IF(B1515="",#REF!,B1515)</f>
        <v>#REF!</v>
      </c>
    </row>
    <row r="1516" spans="7:14" ht="13.5" customHeight="1" x14ac:dyDescent="0.2">
      <c r="G1516" s="3"/>
      <c r="H1516" s="2"/>
      <c r="I1516" s="12"/>
      <c r="J1516" s="5">
        <v>1</v>
      </c>
      <c r="K1516" s="5">
        <f t="shared" si="92"/>
        <v>0</v>
      </c>
      <c r="L1516" s="5"/>
      <c r="M1516" s="5"/>
      <c r="N1516" s="56">
        <f t="shared" si="93"/>
        <v>0</v>
      </c>
    </row>
    <row r="1517" spans="7:14" ht="13.5" customHeight="1" x14ac:dyDescent="0.2">
      <c r="G1517" s="3"/>
      <c r="H1517" s="2"/>
      <c r="I1517" s="12"/>
      <c r="J1517" s="5">
        <v>1</v>
      </c>
      <c r="K1517" s="5">
        <f t="shared" si="92"/>
        <v>0</v>
      </c>
      <c r="L1517" s="5"/>
      <c r="M1517" s="5"/>
      <c r="N1517" s="56" t="e">
        <f>IF(B1517="",#REF!,B1517)</f>
        <v>#REF!</v>
      </c>
    </row>
    <row r="1518" spans="7:14" ht="13.5" customHeight="1" x14ac:dyDescent="0.2">
      <c r="G1518" s="3"/>
      <c r="H1518" s="2"/>
      <c r="I1518" s="12"/>
      <c r="J1518" s="5">
        <v>1</v>
      </c>
      <c r="K1518" s="5">
        <f t="shared" si="92"/>
        <v>0</v>
      </c>
      <c r="L1518" s="5"/>
      <c r="M1518" s="5"/>
      <c r="N1518" s="56">
        <f t="shared" si="93"/>
        <v>0</v>
      </c>
    </row>
    <row r="1519" spans="7:14" ht="13.5" customHeight="1" x14ac:dyDescent="0.2">
      <c r="G1519" s="3"/>
      <c r="H1519" s="2"/>
      <c r="I1519" s="12"/>
      <c r="J1519" s="5">
        <v>1</v>
      </c>
      <c r="K1519" s="5">
        <f t="shared" si="92"/>
        <v>0</v>
      </c>
      <c r="L1519" s="5"/>
      <c r="M1519" s="5"/>
      <c r="N1519" s="56">
        <f t="shared" si="93"/>
        <v>0</v>
      </c>
    </row>
    <row r="1520" spans="7:14" ht="13.5" customHeight="1" x14ac:dyDescent="0.2">
      <c r="G1520" s="3"/>
      <c r="H1520" s="2"/>
      <c r="I1520" s="12"/>
      <c r="J1520" s="5">
        <v>1</v>
      </c>
      <c r="K1520" s="5">
        <f t="shared" si="92"/>
        <v>0</v>
      </c>
      <c r="L1520" s="5"/>
      <c r="M1520" s="5"/>
      <c r="N1520" s="56">
        <f t="shared" si="93"/>
        <v>0</v>
      </c>
    </row>
    <row r="1521" spans="7:14" ht="13.5" customHeight="1" x14ac:dyDescent="0.2">
      <c r="G1521" s="3"/>
      <c r="H1521" s="2"/>
      <c r="I1521" s="12"/>
      <c r="J1521" s="5">
        <v>1</v>
      </c>
      <c r="K1521" s="5">
        <f t="shared" si="92"/>
        <v>0</v>
      </c>
      <c r="L1521" s="5"/>
      <c r="M1521" s="5"/>
      <c r="N1521" s="56">
        <f t="shared" si="93"/>
        <v>0</v>
      </c>
    </row>
    <row r="1522" spans="7:14" ht="13.5" customHeight="1" x14ac:dyDescent="0.2">
      <c r="G1522" s="3"/>
      <c r="H1522" s="2"/>
      <c r="I1522" s="12"/>
      <c r="J1522" s="5">
        <v>1</v>
      </c>
      <c r="K1522" s="5">
        <f t="shared" si="92"/>
        <v>0</v>
      </c>
      <c r="L1522" s="5"/>
      <c r="M1522" s="5"/>
      <c r="N1522" s="56">
        <f t="shared" si="93"/>
        <v>0</v>
      </c>
    </row>
    <row r="1523" spans="7:14" ht="13.5" customHeight="1" x14ac:dyDescent="0.2">
      <c r="G1523" s="3"/>
      <c r="H1523" s="2"/>
      <c r="I1523" s="12"/>
      <c r="J1523" s="5">
        <v>1</v>
      </c>
      <c r="K1523" s="5">
        <f t="shared" si="92"/>
        <v>0</v>
      </c>
      <c r="L1523" s="5"/>
      <c r="M1523" s="5"/>
      <c r="N1523" s="56" t="e">
        <f>IF(B1523="",#REF!,B1523)</f>
        <v>#REF!</v>
      </c>
    </row>
    <row r="1524" spans="7:14" ht="13.5" customHeight="1" x14ac:dyDescent="0.2">
      <c r="G1524" s="3"/>
      <c r="H1524" s="2"/>
      <c r="I1524" s="12"/>
      <c r="J1524" s="5">
        <v>1</v>
      </c>
      <c r="K1524" s="5">
        <f t="shared" si="92"/>
        <v>0</v>
      </c>
      <c r="L1524" s="5"/>
      <c r="M1524" s="5"/>
      <c r="N1524" s="56">
        <f t="shared" si="93"/>
        <v>0</v>
      </c>
    </row>
    <row r="1525" spans="7:14" ht="13.5" customHeight="1" x14ac:dyDescent="0.2">
      <c r="G1525" s="3"/>
      <c r="H1525" s="2"/>
      <c r="I1525" s="12"/>
      <c r="J1525" s="5">
        <v>1</v>
      </c>
      <c r="K1525" s="5">
        <f t="shared" si="92"/>
        <v>0</v>
      </c>
      <c r="L1525" s="5"/>
      <c r="M1525" s="5"/>
      <c r="N1525" s="56">
        <f t="shared" si="93"/>
        <v>0</v>
      </c>
    </row>
    <row r="1526" spans="7:14" ht="13.5" customHeight="1" x14ac:dyDescent="0.2">
      <c r="G1526" s="3"/>
      <c r="H1526" s="2"/>
      <c r="I1526" s="12"/>
      <c r="J1526" s="5">
        <v>1</v>
      </c>
      <c r="K1526" s="5">
        <f t="shared" si="92"/>
        <v>0</v>
      </c>
      <c r="L1526" s="5"/>
      <c r="M1526" s="5"/>
      <c r="N1526" s="56">
        <f t="shared" si="93"/>
        <v>0</v>
      </c>
    </row>
    <row r="1527" spans="7:14" ht="13.5" customHeight="1" x14ac:dyDescent="0.2">
      <c r="G1527" s="3"/>
      <c r="H1527" s="2"/>
      <c r="I1527" s="12"/>
      <c r="J1527" s="5">
        <v>1</v>
      </c>
      <c r="K1527" s="5">
        <f t="shared" si="92"/>
        <v>0</v>
      </c>
      <c r="L1527" s="5"/>
      <c r="M1527" s="5"/>
      <c r="N1527" s="56" t="e">
        <f>IF(B1527="",#REF!,B1527)</f>
        <v>#REF!</v>
      </c>
    </row>
    <row r="1528" spans="7:14" ht="13.5" customHeight="1" x14ac:dyDescent="0.2">
      <c r="G1528" s="3"/>
      <c r="H1528" s="2"/>
      <c r="I1528" s="12"/>
      <c r="J1528" s="5">
        <v>1</v>
      </c>
      <c r="K1528" s="5">
        <f t="shared" si="92"/>
        <v>0</v>
      </c>
      <c r="L1528" s="5"/>
      <c r="M1528" s="5"/>
      <c r="N1528" s="56" t="e">
        <f>IF(B1528="",#REF!,B1528)</f>
        <v>#REF!</v>
      </c>
    </row>
    <row r="1529" spans="7:14" ht="13.5" customHeight="1" x14ac:dyDescent="0.2">
      <c r="G1529" s="3"/>
      <c r="H1529" s="2"/>
      <c r="I1529" s="12"/>
      <c r="J1529" s="5">
        <v>1</v>
      </c>
      <c r="K1529" s="5">
        <f t="shared" si="92"/>
        <v>0</v>
      </c>
      <c r="L1529" s="5"/>
      <c r="M1529" s="5"/>
      <c r="N1529" s="56" t="e">
        <f>IF(B1529="",#REF!,B1529)</f>
        <v>#REF!</v>
      </c>
    </row>
    <row r="1530" spans="7:14" ht="13.5" customHeight="1" x14ac:dyDescent="0.2">
      <c r="G1530" s="3"/>
      <c r="H1530" s="2"/>
      <c r="I1530" s="12"/>
      <c r="J1530" s="5">
        <v>1</v>
      </c>
      <c r="K1530" s="5">
        <f t="shared" si="92"/>
        <v>0</v>
      </c>
      <c r="L1530" s="5"/>
      <c r="M1530" s="5"/>
      <c r="N1530" s="56" t="e">
        <f>IF(B1530="",#REF!,B1530)</f>
        <v>#REF!</v>
      </c>
    </row>
    <row r="1531" spans="7:14" ht="13.5" customHeight="1" x14ac:dyDescent="0.2">
      <c r="G1531" s="3"/>
      <c r="H1531" s="2"/>
      <c r="I1531" s="12"/>
      <c r="J1531" s="5">
        <v>1</v>
      </c>
      <c r="K1531" s="5">
        <f t="shared" si="92"/>
        <v>0</v>
      </c>
      <c r="L1531" s="5"/>
      <c r="M1531" s="5"/>
      <c r="N1531" s="56" t="e">
        <f>IF(B1531="",#REF!,B1531)</f>
        <v>#REF!</v>
      </c>
    </row>
    <row r="1532" spans="7:14" ht="13.5" customHeight="1" x14ac:dyDescent="0.2">
      <c r="G1532" s="3"/>
      <c r="H1532" s="2"/>
      <c r="I1532" s="12"/>
      <c r="J1532" s="5">
        <v>1</v>
      </c>
      <c r="K1532" s="5">
        <f t="shared" si="92"/>
        <v>0</v>
      </c>
      <c r="L1532" s="5"/>
      <c r="M1532" s="5"/>
      <c r="N1532" s="56">
        <f t="shared" ref="N1532:N1585" si="94">IF(B1532="",B1531,B1532)</f>
        <v>0</v>
      </c>
    </row>
    <row r="1533" spans="7:14" ht="13.5" customHeight="1" x14ac:dyDescent="0.2">
      <c r="G1533" s="3"/>
      <c r="H1533" s="2"/>
      <c r="I1533" s="12"/>
      <c r="J1533" s="5">
        <v>1</v>
      </c>
      <c r="K1533" s="5">
        <f t="shared" si="92"/>
        <v>0</v>
      </c>
      <c r="L1533" s="5"/>
      <c r="M1533" s="5"/>
      <c r="N1533" s="56">
        <f t="shared" si="94"/>
        <v>0</v>
      </c>
    </row>
    <row r="1534" spans="7:14" ht="13.5" customHeight="1" x14ac:dyDescent="0.2">
      <c r="G1534" s="3"/>
      <c r="H1534" s="2"/>
      <c r="I1534" s="12"/>
      <c r="J1534" s="5">
        <v>1</v>
      </c>
      <c r="K1534" s="5">
        <f t="shared" si="92"/>
        <v>0</v>
      </c>
      <c r="L1534" s="5"/>
      <c r="M1534" s="5"/>
      <c r="N1534" s="56">
        <f t="shared" si="94"/>
        <v>0</v>
      </c>
    </row>
    <row r="1535" spans="7:14" ht="13.5" customHeight="1" x14ac:dyDescent="0.2">
      <c r="G1535" s="3"/>
      <c r="H1535" s="2"/>
      <c r="I1535" s="12"/>
      <c r="J1535" s="5">
        <v>1</v>
      </c>
      <c r="K1535" s="5">
        <f t="shared" si="92"/>
        <v>0</v>
      </c>
      <c r="L1535" s="5"/>
      <c r="M1535" s="5"/>
      <c r="N1535" s="56">
        <f t="shared" si="94"/>
        <v>0</v>
      </c>
    </row>
    <row r="1536" spans="7:14" ht="13.5" customHeight="1" x14ac:dyDescent="0.2">
      <c r="G1536" s="3"/>
      <c r="H1536" s="2"/>
      <c r="I1536" s="12"/>
      <c r="J1536" s="5">
        <v>1</v>
      </c>
      <c r="K1536" s="5">
        <f t="shared" si="92"/>
        <v>0</v>
      </c>
      <c r="L1536" s="5"/>
      <c r="M1536" s="5"/>
      <c r="N1536" s="56">
        <f t="shared" si="94"/>
        <v>0</v>
      </c>
    </row>
    <row r="1537" spans="7:14" ht="13.5" customHeight="1" x14ac:dyDescent="0.2">
      <c r="G1537" s="3"/>
      <c r="H1537" s="2"/>
      <c r="I1537" s="12"/>
      <c r="J1537" s="5">
        <v>1</v>
      </c>
      <c r="K1537" s="5">
        <f t="shared" si="92"/>
        <v>0</v>
      </c>
      <c r="L1537" s="5"/>
      <c r="M1537" s="5"/>
      <c r="N1537" s="56">
        <f t="shared" si="94"/>
        <v>0</v>
      </c>
    </row>
    <row r="1538" spans="7:14" ht="13.5" customHeight="1" x14ac:dyDescent="0.2">
      <c r="G1538" s="3"/>
      <c r="H1538" s="2"/>
      <c r="I1538" s="12"/>
      <c r="J1538" s="5">
        <v>1</v>
      </c>
      <c r="K1538" s="5">
        <f t="shared" si="92"/>
        <v>0</v>
      </c>
      <c r="L1538" s="5"/>
      <c r="M1538" s="5"/>
      <c r="N1538" s="56">
        <f t="shared" si="94"/>
        <v>0</v>
      </c>
    </row>
    <row r="1539" spans="7:14" ht="13.5" customHeight="1" x14ac:dyDescent="0.2">
      <c r="G1539" s="3"/>
      <c r="H1539" s="2"/>
      <c r="I1539" s="12"/>
      <c r="J1539" s="5">
        <v>1</v>
      </c>
      <c r="K1539" s="5">
        <f t="shared" si="92"/>
        <v>0</v>
      </c>
      <c r="L1539" s="5"/>
      <c r="M1539" s="5"/>
      <c r="N1539" s="56">
        <f t="shared" si="94"/>
        <v>0</v>
      </c>
    </row>
    <row r="1540" spans="7:14" ht="13.5" customHeight="1" x14ac:dyDescent="0.2">
      <c r="G1540" s="3"/>
      <c r="H1540" s="2"/>
      <c r="I1540" s="12"/>
      <c r="J1540" s="5">
        <v>1</v>
      </c>
      <c r="K1540" s="5">
        <f t="shared" si="92"/>
        <v>0</v>
      </c>
      <c r="L1540" s="5"/>
      <c r="M1540" s="5"/>
      <c r="N1540" s="56">
        <f t="shared" si="94"/>
        <v>0</v>
      </c>
    </row>
    <row r="1541" spans="7:14" ht="13.5" customHeight="1" x14ac:dyDescent="0.2">
      <c r="G1541" s="3"/>
      <c r="H1541" s="2"/>
      <c r="I1541" s="12"/>
      <c r="J1541" s="5">
        <v>1</v>
      </c>
      <c r="K1541" s="5">
        <f t="shared" ref="K1541:K1604" si="95">IF(I1541="did not close",0,IF(I1541="",0,1))</f>
        <v>0</v>
      </c>
      <c r="L1541" s="5"/>
      <c r="M1541" s="5"/>
      <c r="N1541" s="56">
        <f t="shared" si="94"/>
        <v>0</v>
      </c>
    </row>
    <row r="1542" spans="7:14" ht="13.5" customHeight="1" x14ac:dyDescent="0.2">
      <c r="G1542" s="3"/>
      <c r="H1542" s="2"/>
      <c r="I1542" s="12"/>
      <c r="J1542" s="5">
        <v>1</v>
      </c>
      <c r="K1542" s="5">
        <f t="shared" si="95"/>
        <v>0</v>
      </c>
      <c r="L1542" s="5"/>
      <c r="M1542" s="5"/>
      <c r="N1542" s="56">
        <f t="shared" si="94"/>
        <v>0</v>
      </c>
    </row>
    <row r="1543" spans="7:14" ht="13.5" customHeight="1" x14ac:dyDescent="0.2">
      <c r="G1543" s="3"/>
      <c r="H1543" s="2"/>
      <c r="I1543" s="12"/>
      <c r="J1543" s="5">
        <v>1</v>
      </c>
      <c r="K1543" s="5">
        <f t="shared" si="95"/>
        <v>0</v>
      </c>
      <c r="L1543" s="5"/>
      <c r="M1543" s="5"/>
      <c r="N1543" s="56">
        <f t="shared" si="94"/>
        <v>0</v>
      </c>
    </row>
    <row r="1544" spans="7:14" ht="13.5" customHeight="1" x14ac:dyDescent="0.2">
      <c r="G1544" s="3"/>
      <c r="H1544" s="2"/>
      <c r="I1544" s="12"/>
      <c r="J1544" s="5">
        <v>1</v>
      </c>
      <c r="K1544" s="5">
        <f t="shared" si="95"/>
        <v>0</v>
      </c>
      <c r="L1544" s="5"/>
      <c r="M1544" s="5"/>
      <c r="N1544" s="56">
        <f t="shared" si="94"/>
        <v>0</v>
      </c>
    </row>
    <row r="1545" spans="7:14" ht="13.5" customHeight="1" x14ac:dyDescent="0.2">
      <c r="G1545" s="3"/>
      <c r="H1545" s="2"/>
      <c r="I1545" s="12"/>
      <c r="J1545" s="5">
        <v>1</v>
      </c>
      <c r="K1545" s="5">
        <f t="shared" si="95"/>
        <v>0</v>
      </c>
      <c r="L1545" s="5"/>
      <c r="M1545" s="5"/>
      <c r="N1545" s="56">
        <f t="shared" si="94"/>
        <v>0</v>
      </c>
    </row>
    <row r="1546" spans="7:14" ht="13.5" customHeight="1" x14ac:dyDescent="0.2">
      <c r="G1546" s="3"/>
      <c r="H1546" s="2"/>
      <c r="I1546" s="12"/>
      <c r="J1546" s="5">
        <v>1</v>
      </c>
      <c r="K1546" s="5">
        <f t="shared" si="95"/>
        <v>0</v>
      </c>
      <c r="L1546" s="5"/>
      <c r="M1546" s="5"/>
      <c r="N1546" s="56">
        <f t="shared" si="94"/>
        <v>0</v>
      </c>
    </row>
    <row r="1547" spans="7:14" ht="13.5" customHeight="1" x14ac:dyDescent="0.2">
      <c r="G1547" s="3"/>
      <c r="H1547" s="2"/>
      <c r="I1547" s="12"/>
      <c r="J1547" s="5">
        <v>1</v>
      </c>
      <c r="K1547" s="5">
        <f t="shared" si="95"/>
        <v>0</v>
      </c>
      <c r="L1547" s="5"/>
      <c r="M1547" s="5"/>
      <c r="N1547" s="56">
        <f t="shared" si="94"/>
        <v>0</v>
      </c>
    </row>
    <row r="1548" spans="7:14" ht="13.5" customHeight="1" x14ac:dyDescent="0.2">
      <c r="G1548" s="3"/>
      <c r="H1548" s="2"/>
      <c r="I1548" s="12"/>
      <c r="J1548" s="5">
        <v>1</v>
      </c>
      <c r="K1548" s="5">
        <f t="shared" si="95"/>
        <v>0</v>
      </c>
      <c r="L1548" s="5"/>
      <c r="M1548" s="5"/>
      <c r="N1548" s="56">
        <f t="shared" si="94"/>
        <v>0</v>
      </c>
    </row>
    <row r="1549" spans="7:14" ht="13.5" customHeight="1" x14ac:dyDescent="0.2">
      <c r="G1549" s="3"/>
      <c r="H1549" s="2"/>
      <c r="I1549" s="12"/>
      <c r="J1549" s="5">
        <v>1</v>
      </c>
      <c r="K1549" s="5">
        <f t="shared" si="95"/>
        <v>0</v>
      </c>
      <c r="L1549" s="5"/>
      <c r="M1549" s="5"/>
      <c r="N1549" s="56">
        <f t="shared" si="94"/>
        <v>0</v>
      </c>
    </row>
    <row r="1550" spans="7:14" ht="13.5" customHeight="1" x14ac:dyDescent="0.2">
      <c r="G1550" s="3"/>
      <c r="H1550" s="2"/>
      <c r="I1550" s="12"/>
      <c r="J1550" s="5">
        <v>1</v>
      </c>
      <c r="K1550" s="5">
        <f t="shared" si="95"/>
        <v>0</v>
      </c>
      <c r="L1550" s="5"/>
      <c r="M1550" s="5"/>
      <c r="N1550" s="56">
        <f t="shared" si="94"/>
        <v>0</v>
      </c>
    </row>
    <row r="1551" spans="7:14" ht="13.5" customHeight="1" x14ac:dyDescent="0.2">
      <c r="G1551" s="3"/>
      <c r="H1551" s="2"/>
      <c r="I1551" s="12"/>
      <c r="J1551" s="5">
        <v>1</v>
      </c>
      <c r="K1551" s="5">
        <f t="shared" si="95"/>
        <v>0</v>
      </c>
      <c r="L1551" s="5"/>
      <c r="M1551" s="5"/>
      <c r="N1551" s="56">
        <f t="shared" si="94"/>
        <v>0</v>
      </c>
    </row>
    <row r="1552" spans="7:14" ht="13.5" customHeight="1" x14ac:dyDescent="0.2">
      <c r="G1552" s="3"/>
      <c r="H1552" s="2"/>
      <c r="I1552" s="12"/>
      <c r="J1552" s="5">
        <v>1</v>
      </c>
      <c r="K1552" s="5">
        <f t="shared" si="95"/>
        <v>0</v>
      </c>
      <c r="L1552" s="5"/>
      <c r="M1552" s="5"/>
      <c r="N1552" s="56">
        <f t="shared" si="94"/>
        <v>0</v>
      </c>
    </row>
    <row r="1553" spans="7:14" ht="13.5" customHeight="1" x14ac:dyDescent="0.2">
      <c r="G1553" s="3"/>
      <c r="H1553" s="2"/>
      <c r="I1553" s="12"/>
      <c r="J1553" s="5">
        <v>1</v>
      </c>
      <c r="K1553" s="5">
        <f t="shared" si="95"/>
        <v>0</v>
      </c>
      <c r="L1553" s="5"/>
      <c r="M1553" s="5"/>
      <c r="N1553" s="56">
        <f t="shared" si="94"/>
        <v>0</v>
      </c>
    </row>
    <row r="1554" spans="7:14" ht="13.5" customHeight="1" x14ac:dyDescent="0.2">
      <c r="G1554" s="3"/>
      <c r="H1554" s="2"/>
      <c r="I1554" s="12"/>
      <c r="J1554" s="5">
        <v>1</v>
      </c>
      <c r="K1554" s="5">
        <f t="shared" si="95"/>
        <v>0</v>
      </c>
      <c r="L1554" s="5"/>
      <c r="M1554" s="5"/>
      <c r="N1554" s="56">
        <f t="shared" si="94"/>
        <v>0</v>
      </c>
    </row>
    <row r="1555" spans="7:14" ht="13.5" customHeight="1" x14ac:dyDescent="0.2">
      <c r="G1555" s="3"/>
      <c r="H1555" s="2"/>
      <c r="I1555" s="12"/>
      <c r="J1555" s="5">
        <v>1</v>
      </c>
      <c r="K1555" s="5">
        <f t="shared" si="95"/>
        <v>0</v>
      </c>
      <c r="L1555" s="5"/>
      <c r="M1555" s="5"/>
      <c r="N1555" s="56" t="e">
        <f>IF(B1555="",#REF!,B1555)</f>
        <v>#REF!</v>
      </c>
    </row>
    <row r="1556" spans="7:14" ht="13.5" customHeight="1" x14ac:dyDescent="0.2">
      <c r="G1556" s="3"/>
      <c r="H1556" s="2"/>
      <c r="I1556" s="12"/>
      <c r="J1556" s="5">
        <v>1</v>
      </c>
      <c r="K1556" s="5">
        <f t="shared" si="95"/>
        <v>0</v>
      </c>
      <c r="L1556" s="5"/>
      <c r="M1556" s="5"/>
      <c r="N1556" s="56">
        <f t="shared" si="94"/>
        <v>0</v>
      </c>
    </row>
    <row r="1557" spans="7:14" ht="13.5" customHeight="1" x14ac:dyDescent="0.2">
      <c r="G1557" s="3"/>
      <c r="H1557" s="2"/>
      <c r="I1557" s="12"/>
      <c r="J1557" s="5">
        <v>1</v>
      </c>
      <c r="K1557" s="5">
        <f t="shared" si="95"/>
        <v>0</v>
      </c>
      <c r="L1557" s="5"/>
      <c r="M1557" s="5"/>
      <c r="N1557" s="56">
        <f t="shared" si="94"/>
        <v>0</v>
      </c>
    </row>
    <row r="1558" spans="7:14" ht="13.5" customHeight="1" x14ac:dyDescent="0.2">
      <c r="G1558" s="3"/>
      <c r="H1558" s="2"/>
      <c r="I1558" s="12"/>
      <c r="J1558" s="5">
        <v>1</v>
      </c>
      <c r="K1558" s="5">
        <f t="shared" si="95"/>
        <v>0</v>
      </c>
      <c r="L1558" s="5"/>
      <c r="M1558" s="5"/>
      <c r="N1558" s="56">
        <f t="shared" si="94"/>
        <v>0</v>
      </c>
    </row>
    <row r="1559" spans="7:14" ht="13.5" customHeight="1" x14ac:dyDescent="0.2">
      <c r="G1559" s="3"/>
      <c r="H1559" s="2"/>
      <c r="I1559" s="12"/>
      <c r="J1559" s="5">
        <v>1</v>
      </c>
      <c r="K1559" s="5">
        <f t="shared" si="95"/>
        <v>0</v>
      </c>
      <c r="L1559" s="5"/>
      <c r="M1559" s="5"/>
      <c r="N1559" s="56">
        <f t="shared" si="94"/>
        <v>0</v>
      </c>
    </row>
    <row r="1560" spans="7:14" ht="13.5" customHeight="1" x14ac:dyDescent="0.2">
      <c r="G1560" s="3"/>
      <c r="H1560" s="2"/>
      <c r="I1560" s="12"/>
      <c r="J1560" s="5">
        <v>1</v>
      </c>
      <c r="K1560" s="5">
        <f t="shared" si="95"/>
        <v>0</v>
      </c>
      <c r="L1560" s="5"/>
      <c r="M1560" s="5"/>
      <c r="N1560" s="56">
        <f t="shared" si="94"/>
        <v>0</v>
      </c>
    </row>
    <row r="1561" spans="7:14" ht="13.5" customHeight="1" x14ac:dyDescent="0.2">
      <c r="G1561" s="3"/>
      <c r="H1561" s="2"/>
      <c r="I1561" s="12"/>
      <c r="J1561" s="5">
        <v>1</v>
      </c>
      <c r="K1561" s="5">
        <f t="shared" si="95"/>
        <v>0</v>
      </c>
      <c r="L1561" s="5"/>
      <c r="M1561" s="5"/>
      <c r="N1561" s="56">
        <f t="shared" si="94"/>
        <v>0</v>
      </c>
    </row>
    <row r="1562" spans="7:14" ht="13.5" customHeight="1" x14ac:dyDescent="0.2">
      <c r="G1562" s="3"/>
      <c r="H1562" s="2"/>
      <c r="I1562" s="12"/>
      <c r="J1562" s="5">
        <v>1</v>
      </c>
      <c r="K1562" s="5">
        <f t="shared" si="95"/>
        <v>0</v>
      </c>
      <c r="L1562" s="5"/>
      <c r="M1562" s="5"/>
      <c r="N1562" s="56">
        <f t="shared" si="94"/>
        <v>0</v>
      </c>
    </row>
    <row r="1563" spans="7:14" ht="13.5" customHeight="1" x14ac:dyDescent="0.2">
      <c r="G1563" s="3"/>
      <c r="H1563" s="2"/>
      <c r="I1563" s="12"/>
      <c r="J1563" s="5">
        <v>1</v>
      </c>
      <c r="K1563" s="5">
        <f t="shared" si="95"/>
        <v>0</v>
      </c>
      <c r="L1563" s="5"/>
      <c r="M1563" s="5"/>
      <c r="N1563" s="56">
        <f t="shared" si="94"/>
        <v>0</v>
      </c>
    </row>
    <row r="1564" spans="7:14" ht="13.5" customHeight="1" x14ac:dyDescent="0.2">
      <c r="G1564" s="3"/>
      <c r="H1564" s="2"/>
      <c r="I1564" s="12"/>
      <c r="J1564" s="5">
        <v>1</v>
      </c>
      <c r="K1564" s="5">
        <f t="shared" si="95"/>
        <v>0</v>
      </c>
      <c r="L1564" s="5"/>
      <c r="M1564" s="5"/>
      <c r="N1564" s="56">
        <f t="shared" si="94"/>
        <v>0</v>
      </c>
    </row>
    <row r="1565" spans="7:14" ht="13.5" customHeight="1" x14ac:dyDescent="0.2">
      <c r="G1565" s="3"/>
      <c r="H1565" s="2"/>
      <c r="I1565" s="12"/>
      <c r="J1565" s="5">
        <v>1</v>
      </c>
      <c r="K1565" s="5">
        <f t="shared" si="95"/>
        <v>0</v>
      </c>
      <c r="L1565" s="5"/>
      <c r="M1565" s="5"/>
      <c r="N1565" s="56">
        <f t="shared" si="94"/>
        <v>0</v>
      </c>
    </row>
    <row r="1566" spans="7:14" ht="13.5" customHeight="1" x14ac:dyDescent="0.2">
      <c r="G1566" s="3"/>
      <c r="H1566" s="2"/>
      <c r="I1566" s="12"/>
      <c r="J1566" s="5">
        <v>1</v>
      </c>
      <c r="K1566" s="5">
        <f t="shared" si="95"/>
        <v>0</v>
      </c>
      <c r="L1566" s="5"/>
      <c r="M1566" s="5"/>
      <c r="N1566" s="56">
        <f t="shared" si="94"/>
        <v>0</v>
      </c>
    </row>
    <row r="1567" spans="7:14" ht="13.5" customHeight="1" x14ac:dyDescent="0.2">
      <c r="G1567" s="3"/>
      <c r="H1567" s="2"/>
      <c r="I1567" s="12"/>
      <c r="J1567" s="5">
        <v>1</v>
      </c>
      <c r="K1567" s="5">
        <f t="shared" si="95"/>
        <v>0</v>
      </c>
      <c r="L1567" s="5"/>
      <c r="M1567" s="5"/>
      <c r="N1567" s="56">
        <f t="shared" si="94"/>
        <v>0</v>
      </c>
    </row>
    <row r="1568" spans="7:14" ht="13.5" customHeight="1" x14ac:dyDescent="0.2">
      <c r="G1568" s="3"/>
      <c r="H1568" s="2"/>
      <c r="I1568" s="12"/>
      <c r="J1568" s="5">
        <v>1</v>
      </c>
      <c r="K1568" s="5">
        <f t="shared" si="95"/>
        <v>0</v>
      </c>
      <c r="L1568" s="5"/>
      <c r="M1568" s="5"/>
      <c r="N1568" s="56">
        <f t="shared" si="94"/>
        <v>0</v>
      </c>
    </row>
    <row r="1569" spans="7:14" ht="13.5" customHeight="1" x14ac:dyDescent="0.2">
      <c r="G1569" s="3"/>
      <c r="H1569" s="2"/>
      <c r="I1569" s="12"/>
      <c r="J1569" s="5">
        <v>1</v>
      </c>
      <c r="K1569" s="5">
        <f t="shared" si="95"/>
        <v>0</v>
      </c>
      <c r="L1569" s="5"/>
      <c r="M1569" s="5"/>
      <c r="N1569" s="56">
        <f t="shared" si="94"/>
        <v>0</v>
      </c>
    </row>
    <row r="1570" spans="7:14" ht="13.5" customHeight="1" x14ac:dyDescent="0.2">
      <c r="G1570" s="3"/>
      <c r="H1570" s="2"/>
      <c r="I1570" s="12"/>
      <c r="J1570" s="5">
        <v>1</v>
      </c>
      <c r="K1570" s="5">
        <f t="shared" si="95"/>
        <v>0</v>
      </c>
      <c r="L1570" s="5"/>
      <c r="M1570" s="5"/>
      <c r="N1570" s="56">
        <f t="shared" si="94"/>
        <v>0</v>
      </c>
    </row>
    <row r="1571" spans="7:14" ht="13.5" customHeight="1" x14ac:dyDescent="0.2">
      <c r="G1571" s="3"/>
      <c r="H1571" s="2"/>
      <c r="I1571" s="12"/>
      <c r="J1571" s="5">
        <v>1</v>
      </c>
      <c r="K1571" s="5">
        <f t="shared" si="95"/>
        <v>0</v>
      </c>
      <c r="L1571" s="5"/>
      <c r="M1571" s="5"/>
      <c r="N1571" s="56">
        <f t="shared" si="94"/>
        <v>0</v>
      </c>
    </row>
    <row r="1572" spans="7:14" ht="13.5" customHeight="1" x14ac:dyDescent="0.2">
      <c r="G1572" s="3"/>
      <c r="H1572" s="2"/>
      <c r="I1572" s="12"/>
      <c r="J1572" s="5">
        <v>1</v>
      </c>
      <c r="K1572" s="5">
        <f t="shared" si="95"/>
        <v>0</v>
      </c>
      <c r="L1572" s="5"/>
      <c r="M1572" s="5"/>
      <c r="N1572" s="56">
        <f t="shared" si="94"/>
        <v>0</v>
      </c>
    </row>
    <row r="1573" spans="7:14" ht="13.5" customHeight="1" x14ac:dyDescent="0.2">
      <c r="G1573" s="3"/>
      <c r="H1573" s="2"/>
      <c r="I1573" s="12"/>
      <c r="J1573" s="5">
        <v>1</v>
      </c>
      <c r="K1573" s="5">
        <f t="shared" si="95"/>
        <v>0</v>
      </c>
      <c r="L1573" s="5"/>
      <c r="M1573" s="5"/>
      <c r="N1573" s="56">
        <f t="shared" si="94"/>
        <v>0</v>
      </c>
    </row>
    <row r="1574" spans="7:14" ht="13.5" customHeight="1" x14ac:dyDescent="0.2">
      <c r="G1574" s="3"/>
      <c r="H1574" s="2"/>
      <c r="I1574" s="12"/>
      <c r="J1574" s="5">
        <v>1</v>
      </c>
      <c r="K1574" s="5">
        <f t="shared" si="95"/>
        <v>0</v>
      </c>
      <c r="L1574" s="5"/>
      <c r="M1574" s="5"/>
      <c r="N1574" s="56">
        <f t="shared" si="94"/>
        <v>0</v>
      </c>
    </row>
    <row r="1575" spans="7:14" ht="13.5" customHeight="1" x14ac:dyDescent="0.2">
      <c r="G1575" s="3"/>
      <c r="H1575" s="2"/>
      <c r="I1575" s="12"/>
      <c r="J1575" s="5">
        <v>1</v>
      </c>
      <c r="K1575" s="5">
        <f t="shared" si="95"/>
        <v>0</v>
      </c>
      <c r="L1575" s="5"/>
      <c r="M1575" s="5"/>
      <c r="N1575" s="56">
        <f t="shared" si="94"/>
        <v>0</v>
      </c>
    </row>
    <row r="1576" spans="7:14" ht="13.5" customHeight="1" x14ac:dyDescent="0.2">
      <c r="G1576" s="3"/>
      <c r="H1576" s="2"/>
      <c r="I1576" s="12"/>
      <c r="J1576" s="5">
        <v>1</v>
      </c>
      <c r="K1576" s="5">
        <f t="shared" si="95"/>
        <v>0</v>
      </c>
      <c r="L1576" s="5"/>
      <c r="M1576" s="5"/>
      <c r="N1576" s="56">
        <f t="shared" si="94"/>
        <v>0</v>
      </c>
    </row>
    <row r="1577" spans="7:14" ht="13.5" customHeight="1" x14ac:dyDescent="0.2">
      <c r="G1577" s="3"/>
      <c r="H1577" s="2"/>
      <c r="I1577" s="12"/>
      <c r="J1577" s="5">
        <v>1</v>
      </c>
      <c r="K1577" s="5">
        <f t="shared" si="95"/>
        <v>0</v>
      </c>
      <c r="L1577" s="5"/>
      <c r="M1577" s="5"/>
      <c r="N1577" s="56">
        <f t="shared" si="94"/>
        <v>0</v>
      </c>
    </row>
    <row r="1578" spans="7:14" ht="13.5" customHeight="1" x14ac:dyDescent="0.2">
      <c r="G1578" s="3"/>
      <c r="H1578" s="2"/>
      <c r="I1578" s="12"/>
      <c r="J1578" s="5">
        <v>1</v>
      </c>
      <c r="K1578" s="5">
        <f t="shared" si="95"/>
        <v>0</v>
      </c>
      <c r="L1578" s="5"/>
      <c r="M1578" s="5"/>
      <c r="N1578" s="56">
        <f t="shared" si="94"/>
        <v>0</v>
      </c>
    </row>
    <row r="1579" spans="7:14" ht="13.5" customHeight="1" x14ac:dyDescent="0.2">
      <c r="G1579" s="3"/>
      <c r="H1579" s="2"/>
      <c r="I1579" s="12"/>
      <c r="J1579" s="5">
        <v>1</v>
      </c>
      <c r="K1579" s="5">
        <f t="shared" si="95"/>
        <v>0</v>
      </c>
      <c r="L1579" s="5"/>
      <c r="M1579" s="5"/>
      <c r="N1579" s="56">
        <f t="shared" si="94"/>
        <v>0</v>
      </c>
    </row>
    <row r="1580" spans="7:14" ht="13.5" customHeight="1" x14ac:dyDescent="0.2">
      <c r="G1580" s="3"/>
      <c r="H1580" s="2"/>
      <c r="I1580" s="12"/>
      <c r="J1580" s="5">
        <v>1</v>
      </c>
      <c r="K1580" s="5">
        <f t="shared" si="95"/>
        <v>0</v>
      </c>
      <c r="L1580" s="5"/>
      <c r="M1580" s="5"/>
      <c r="N1580" s="56">
        <f t="shared" si="94"/>
        <v>0</v>
      </c>
    </row>
    <row r="1581" spans="7:14" ht="13.5" customHeight="1" x14ac:dyDescent="0.2">
      <c r="G1581" s="3"/>
      <c r="H1581" s="2"/>
      <c r="I1581" s="12"/>
      <c r="J1581" s="5">
        <v>1</v>
      </c>
      <c r="K1581" s="5">
        <f t="shared" si="95"/>
        <v>0</v>
      </c>
      <c r="L1581" s="5"/>
      <c r="M1581" s="5"/>
      <c r="N1581" s="56">
        <f t="shared" si="94"/>
        <v>0</v>
      </c>
    </row>
    <row r="1582" spans="7:14" ht="13.5" customHeight="1" x14ac:dyDescent="0.2">
      <c r="G1582" s="3"/>
      <c r="H1582" s="2"/>
      <c r="I1582" s="12"/>
      <c r="J1582" s="5">
        <v>1</v>
      </c>
      <c r="K1582" s="5">
        <f t="shared" si="95"/>
        <v>0</v>
      </c>
      <c r="L1582" s="5"/>
      <c r="M1582" s="5"/>
      <c r="N1582" s="56">
        <f t="shared" si="94"/>
        <v>0</v>
      </c>
    </row>
    <row r="1583" spans="7:14" ht="13.5" customHeight="1" x14ac:dyDescent="0.2">
      <c r="G1583" s="3"/>
      <c r="H1583" s="2"/>
      <c r="I1583" s="12"/>
      <c r="J1583" s="5">
        <v>1</v>
      </c>
      <c r="K1583" s="5">
        <f t="shared" si="95"/>
        <v>0</v>
      </c>
      <c r="L1583" s="5"/>
      <c r="M1583" s="5"/>
      <c r="N1583" s="56">
        <f t="shared" si="94"/>
        <v>0</v>
      </c>
    </row>
    <row r="1584" spans="7:14" ht="13.5" customHeight="1" x14ac:dyDescent="0.2">
      <c r="G1584" s="3"/>
      <c r="H1584" s="2"/>
      <c r="I1584" s="12"/>
      <c r="J1584" s="5">
        <v>1</v>
      </c>
      <c r="K1584" s="5">
        <f t="shared" si="95"/>
        <v>0</v>
      </c>
      <c r="L1584" s="5"/>
      <c r="M1584" s="5"/>
      <c r="N1584" s="56">
        <f t="shared" si="94"/>
        <v>0</v>
      </c>
    </row>
    <row r="1585" spans="7:14" ht="13.5" customHeight="1" x14ac:dyDescent="0.2">
      <c r="G1585" s="3"/>
      <c r="H1585" s="2"/>
      <c r="I1585" s="12"/>
      <c r="J1585" s="5">
        <v>1</v>
      </c>
      <c r="K1585" s="5">
        <f t="shared" si="95"/>
        <v>0</v>
      </c>
      <c r="L1585" s="5"/>
      <c r="M1585" s="5"/>
      <c r="N1585" s="56">
        <f t="shared" si="94"/>
        <v>0</v>
      </c>
    </row>
    <row r="1586" spans="7:14" ht="13.5" customHeight="1" x14ac:dyDescent="0.2">
      <c r="G1586" s="3"/>
      <c r="H1586" s="2"/>
      <c r="I1586" s="12"/>
      <c r="J1586" s="5">
        <v>1</v>
      </c>
      <c r="K1586" s="5">
        <f t="shared" si="95"/>
        <v>0</v>
      </c>
      <c r="L1586" s="5"/>
      <c r="M1586" s="5"/>
      <c r="N1586" s="56">
        <f t="shared" ref="N1586:N1647" si="96">IF(B1586="",B1585,B1586)</f>
        <v>0</v>
      </c>
    </row>
    <row r="1587" spans="7:14" ht="13.5" customHeight="1" x14ac:dyDescent="0.2">
      <c r="G1587" s="3"/>
      <c r="H1587" s="2"/>
      <c r="I1587" s="12"/>
      <c r="J1587" s="5">
        <v>1</v>
      </c>
      <c r="K1587" s="5">
        <f t="shared" si="95"/>
        <v>0</v>
      </c>
      <c r="L1587" s="5"/>
      <c r="M1587" s="5"/>
      <c r="N1587" s="56">
        <f t="shared" si="96"/>
        <v>0</v>
      </c>
    </row>
    <row r="1588" spans="7:14" ht="13.5" customHeight="1" x14ac:dyDescent="0.2">
      <c r="G1588" s="3"/>
      <c r="H1588" s="2"/>
      <c r="I1588" s="12"/>
      <c r="J1588" s="5">
        <v>1</v>
      </c>
      <c r="K1588" s="5">
        <f t="shared" si="95"/>
        <v>0</v>
      </c>
      <c r="L1588" s="5"/>
      <c r="M1588" s="5"/>
      <c r="N1588" s="56">
        <f t="shared" si="96"/>
        <v>0</v>
      </c>
    </row>
    <row r="1589" spans="7:14" ht="13.5" customHeight="1" x14ac:dyDescent="0.2">
      <c r="G1589" s="3"/>
      <c r="H1589" s="2"/>
      <c r="I1589" s="12"/>
      <c r="J1589" s="5">
        <v>1</v>
      </c>
      <c r="K1589" s="5">
        <f t="shared" si="95"/>
        <v>0</v>
      </c>
      <c r="L1589" s="5"/>
      <c r="M1589" s="5"/>
      <c r="N1589" s="56">
        <f t="shared" si="96"/>
        <v>0</v>
      </c>
    </row>
    <row r="1590" spans="7:14" ht="13.5" customHeight="1" x14ac:dyDescent="0.2">
      <c r="G1590" s="3"/>
      <c r="H1590" s="2"/>
      <c r="I1590" s="12"/>
      <c r="J1590" s="5">
        <v>1</v>
      </c>
      <c r="K1590" s="5">
        <f t="shared" si="95"/>
        <v>0</v>
      </c>
      <c r="L1590" s="5"/>
      <c r="M1590" s="5"/>
      <c r="N1590" s="56">
        <f t="shared" si="96"/>
        <v>0</v>
      </c>
    </row>
    <row r="1591" spans="7:14" ht="13.5" customHeight="1" x14ac:dyDescent="0.2">
      <c r="G1591" s="3"/>
      <c r="H1591" s="2"/>
      <c r="I1591" s="12"/>
      <c r="J1591" s="5">
        <v>1</v>
      </c>
      <c r="K1591" s="5">
        <f t="shared" si="95"/>
        <v>0</v>
      </c>
      <c r="L1591" s="5"/>
      <c r="M1591" s="5"/>
      <c r="N1591" s="56">
        <f t="shared" si="96"/>
        <v>0</v>
      </c>
    </row>
    <row r="1592" spans="7:14" ht="13.5" customHeight="1" x14ac:dyDescent="0.2">
      <c r="G1592" s="3"/>
      <c r="H1592" s="2"/>
      <c r="I1592" s="12"/>
      <c r="J1592" s="5">
        <v>1</v>
      </c>
      <c r="K1592" s="5">
        <f t="shared" si="95"/>
        <v>0</v>
      </c>
      <c r="L1592" s="5"/>
      <c r="M1592" s="5"/>
      <c r="N1592" s="56">
        <f t="shared" si="96"/>
        <v>0</v>
      </c>
    </row>
    <row r="1593" spans="7:14" ht="13.5" customHeight="1" x14ac:dyDescent="0.2">
      <c r="G1593" s="3"/>
      <c r="H1593" s="2"/>
      <c r="I1593" s="12"/>
      <c r="J1593" s="5">
        <v>1</v>
      </c>
      <c r="K1593" s="5">
        <f t="shared" si="95"/>
        <v>0</v>
      </c>
      <c r="L1593" s="5"/>
      <c r="M1593" s="5"/>
      <c r="N1593" s="56">
        <f t="shared" si="96"/>
        <v>0</v>
      </c>
    </row>
    <row r="1594" spans="7:14" ht="13.5" customHeight="1" x14ac:dyDescent="0.2">
      <c r="G1594" s="3"/>
      <c r="H1594" s="2"/>
      <c r="I1594" s="12"/>
      <c r="J1594" s="5">
        <v>1</v>
      </c>
      <c r="K1594" s="5">
        <f t="shared" si="95"/>
        <v>0</v>
      </c>
      <c r="L1594" s="5"/>
      <c r="M1594" s="5"/>
      <c r="N1594" s="56">
        <f t="shared" si="96"/>
        <v>0</v>
      </c>
    </row>
    <row r="1595" spans="7:14" ht="13.5" customHeight="1" x14ac:dyDescent="0.2">
      <c r="G1595" s="3"/>
      <c r="H1595" s="2"/>
      <c r="I1595" s="12"/>
      <c r="J1595" s="5">
        <v>1</v>
      </c>
      <c r="K1595" s="5">
        <f t="shared" si="95"/>
        <v>0</v>
      </c>
      <c r="L1595" s="5"/>
      <c r="M1595" s="5"/>
      <c r="N1595" s="56">
        <f t="shared" si="96"/>
        <v>0</v>
      </c>
    </row>
    <row r="1596" spans="7:14" ht="13.5" customHeight="1" x14ac:dyDescent="0.2">
      <c r="G1596" s="3"/>
      <c r="H1596" s="2"/>
      <c r="I1596" s="12"/>
      <c r="J1596" s="5">
        <v>1</v>
      </c>
      <c r="K1596" s="5">
        <f t="shared" si="95"/>
        <v>0</v>
      </c>
      <c r="L1596" s="5"/>
      <c r="M1596" s="5"/>
      <c r="N1596" s="56">
        <f t="shared" si="96"/>
        <v>0</v>
      </c>
    </row>
    <row r="1597" spans="7:14" ht="13.5" customHeight="1" x14ac:dyDescent="0.2">
      <c r="G1597" s="3"/>
      <c r="H1597" s="2"/>
      <c r="I1597" s="12"/>
      <c r="J1597" s="5">
        <v>1</v>
      </c>
      <c r="K1597" s="5">
        <f t="shared" si="95"/>
        <v>0</v>
      </c>
      <c r="L1597" s="5"/>
      <c r="M1597" s="5"/>
      <c r="N1597" s="56">
        <f t="shared" si="96"/>
        <v>0</v>
      </c>
    </row>
    <row r="1598" spans="7:14" ht="13.5" customHeight="1" x14ac:dyDescent="0.2">
      <c r="G1598" s="3"/>
      <c r="H1598" s="2"/>
      <c r="I1598" s="12"/>
      <c r="J1598" s="5">
        <v>1</v>
      </c>
      <c r="K1598" s="5">
        <f t="shared" si="95"/>
        <v>0</v>
      </c>
      <c r="L1598" s="5"/>
      <c r="M1598" s="5"/>
      <c r="N1598" s="56">
        <f t="shared" si="96"/>
        <v>0</v>
      </c>
    </row>
    <row r="1599" spans="7:14" ht="13.5" customHeight="1" x14ac:dyDescent="0.2">
      <c r="G1599" s="3"/>
      <c r="H1599" s="2"/>
      <c r="I1599" s="12"/>
      <c r="J1599" s="5">
        <v>1</v>
      </c>
      <c r="K1599" s="5">
        <f t="shared" si="95"/>
        <v>0</v>
      </c>
      <c r="L1599" s="5"/>
      <c r="M1599" s="5"/>
      <c r="N1599" s="56">
        <f t="shared" si="96"/>
        <v>0</v>
      </c>
    </row>
    <row r="1600" spans="7:14" ht="13.5" customHeight="1" x14ac:dyDescent="0.2">
      <c r="G1600" s="3"/>
      <c r="H1600" s="2"/>
      <c r="I1600" s="12"/>
      <c r="J1600" s="5">
        <v>1</v>
      </c>
      <c r="K1600" s="5">
        <f t="shared" si="95"/>
        <v>0</v>
      </c>
      <c r="L1600" s="5"/>
      <c r="M1600" s="5"/>
      <c r="N1600" s="56">
        <f t="shared" si="96"/>
        <v>0</v>
      </c>
    </row>
    <row r="1601" spans="7:14" ht="13.5" customHeight="1" x14ac:dyDescent="0.2">
      <c r="G1601" s="3"/>
      <c r="H1601" s="2"/>
      <c r="I1601" s="12"/>
      <c r="J1601" s="5">
        <v>1</v>
      </c>
      <c r="K1601" s="5">
        <f t="shared" si="95"/>
        <v>0</v>
      </c>
      <c r="L1601" s="5"/>
      <c r="M1601" s="5"/>
      <c r="N1601" s="56">
        <f t="shared" si="96"/>
        <v>0</v>
      </c>
    </row>
    <row r="1602" spans="7:14" ht="13.5" customHeight="1" x14ac:dyDescent="0.2">
      <c r="G1602" s="3"/>
      <c r="H1602" s="2"/>
      <c r="I1602" s="12"/>
      <c r="J1602" s="5">
        <v>1</v>
      </c>
      <c r="K1602" s="5">
        <f t="shared" si="95"/>
        <v>0</v>
      </c>
      <c r="L1602" s="5"/>
      <c r="M1602" s="5"/>
      <c r="N1602" s="56">
        <f t="shared" si="96"/>
        <v>0</v>
      </c>
    </row>
    <row r="1603" spans="7:14" ht="13.5" customHeight="1" x14ac:dyDescent="0.2">
      <c r="G1603" s="3"/>
      <c r="H1603" s="2"/>
      <c r="I1603" s="12"/>
      <c r="J1603" s="5">
        <v>1</v>
      </c>
      <c r="K1603" s="5">
        <f t="shared" si="95"/>
        <v>0</v>
      </c>
      <c r="L1603" s="5"/>
      <c r="M1603" s="5"/>
      <c r="N1603" s="56">
        <f t="shared" si="96"/>
        <v>0</v>
      </c>
    </row>
    <row r="1604" spans="7:14" ht="13.5" customHeight="1" x14ac:dyDescent="0.2">
      <c r="G1604" s="3"/>
      <c r="H1604" s="2"/>
      <c r="I1604" s="12"/>
      <c r="J1604" s="5">
        <v>1</v>
      </c>
      <c r="K1604" s="5">
        <f t="shared" si="95"/>
        <v>0</v>
      </c>
      <c r="L1604" s="5"/>
      <c r="M1604" s="5"/>
      <c r="N1604" s="56">
        <f t="shared" si="96"/>
        <v>0</v>
      </c>
    </row>
    <row r="1605" spans="7:14" ht="13.5" customHeight="1" x14ac:dyDescent="0.2">
      <c r="G1605" s="3"/>
      <c r="H1605" s="2"/>
      <c r="I1605" s="12"/>
      <c r="J1605" s="5">
        <v>1</v>
      </c>
      <c r="K1605" s="5">
        <f t="shared" ref="K1605:K1668" si="97">IF(I1605="did not close",0,IF(I1605="",0,1))</f>
        <v>0</v>
      </c>
      <c r="L1605" s="5"/>
      <c r="M1605" s="5"/>
      <c r="N1605" s="56">
        <f t="shared" si="96"/>
        <v>0</v>
      </c>
    </row>
    <row r="1606" spans="7:14" ht="13.5" customHeight="1" x14ac:dyDescent="0.2">
      <c r="G1606" s="3"/>
      <c r="H1606" s="2"/>
      <c r="I1606" s="12"/>
      <c r="J1606" s="5">
        <v>1</v>
      </c>
      <c r="K1606" s="5">
        <f t="shared" si="97"/>
        <v>0</v>
      </c>
      <c r="L1606" s="5"/>
      <c r="M1606" s="5"/>
      <c r="N1606" s="56" t="e">
        <f>IF(B1606="",#REF!,B1606)</f>
        <v>#REF!</v>
      </c>
    </row>
    <row r="1607" spans="7:14" ht="13.5" customHeight="1" x14ac:dyDescent="0.2">
      <c r="G1607" s="3"/>
      <c r="H1607" s="2"/>
      <c r="I1607" s="12"/>
      <c r="J1607" s="5">
        <v>1</v>
      </c>
      <c r="K1607" s="5">
        <f t="shared" si="97"/>
        <v>0</v>
      </c>
      <c r="L1607" s="5"/>
      <c r="M1607" s="5"/>
      <c r="N1607" s="56">
        <f t="shared" si="96"/>
        <v>0</v>
      </c>
    </row>
    <row r="1608" spans="7:14" ht="13.5" customHeight="1" x14ac:dyDescent="0.2">
      <c r="G1608" s="3"/>
      <c r="H1608" s="2"/>
      <c r="I1608" s="12"/>
      <c r="J1608" s="5">
        <v>1</v>
      </c>
      <c r="K1608" s="5">
        <f t="shared" si="97"/>
        <v>0</v>
      </c>
      <c r="L1608" s="5"/>
      <c r="M1608" s="5"/>
      <c r="N1608" s="56">
        <f t="shared" si="96"/>
        <v>0</v>
      </c>
    </row>
    <row r="1609" spans="7:14" ht="13.5" customHeight="1" x14ac:dyDescent="0.2">
      <c r="G1609" s="3"/>
      <c r="H1609" s="2"/>
      <c r="I1609" s="12"/>
      <c r="J1609" s="5">
        <v>1</v>
      </c>
      <c r="K1609" s="5">
        <f t="shared" si="97"/>
        <v>0</v>
      </c>
      <c r="L1609" s="5"/>
      <c r="M1609" s="5"/>
      <c r="N1609" s="56">
        <f t="shared" si="96"/>
        <v>0</v>
      </c>
    </row>
    <row r="1610" spans="7:14" ht="13.5" customHeight="1" x14ac:dyDescent="0.2">
      <c r="G1610" s="3"/>
      <c r="H1610" s="2"/>
      <c r="I1610" s="12"/>
      <c r="J1610" s="5">
        <v>1</v>
      </c>
      <c r="K1610" s="5">
        <f t="shared" si="97"/>
        <v>0</v>
      </c>
      <c r="L1610" s="5"/>
      <c r="M1610" s="5"/>
      <c r="N1610" s="56">
        <f t="shared" si="96"/>
        <v>0</v>
      </c>
    </row>
    <row r="1611" spans="7:14" ht="13.5" customHeight="1" x14ac:dyDescent="0.2">
      <c r="G1611" s="3"/>
      <c r="H1611" s="2"/>
      <c r="I1611" s="12"/>
      <c r="J1611" s="5">
        <v>1</v>
      </c>
      <c r="K1611" s="5">
        <f t="shared" si="97"/>
        <v>0</v>
      </c>
      <c r="L1611" s="5"/>
      <c r="M1611" s="5"/>
      <c r="N1611" s="56">
        <f t="shared" si="96"/>
        <v>0</v>
      </c>
    </row>
    <row r="1612" spans="7:14" ht="13.5" customHeight="1" x14ac:dyDescent="0.2">
      <c r="G1612" s="3"/>
      <c r="H1612" s="2"/>
      <c r="I1612" s="12"/>
      <c r="J1612" s="5">
        <v>1</v>
      </c>
      <c r="K1612" s="5">
        <f t="shared" si="97"/>
        <v>0</v>
      </c>
      <c r="L1612" s="5"/>
      <c r="M1612" s="5"/>
      <c r="N1612" s="56">
        <f t="shared" si="96"/>
        <v>0</v>
      </c>
    </row>
    <row r="1613" spans="7:14" ht="13.5" customHeight="1" x14ac:dyDescent="0.2">
      <c r="G1613" s="3"/>
      <c r="H1613" s="2"/>
      <c r="I1613" s="12"/>
      <c r="J1613" s="5">
        <v>1</v>
      </c>
      <c r="K1613" s="5">
        <f t="shared" si="97"/>
        <v>0</v>
      </c>
      <c r="L1613" s="5"/>
      <c r="M1613" s="5"/>
      <c r="N1613" s="56">
        <f t="shared" si="96"/>
        <v>0</v>
      </c>
    </row>
    <row r="1614" spans="7:14" ht="13.5" customHeight="1" x14ac:dyDescent="0.2">
      <c r="G1614" s="3"/>
      <c r="H1614" s="2"/>
      <c r="I1614" s="12"/>
      <c r="J1614" s="5">
        <v>1</v>
      </c>
      <c r="K1614" s="5">
        <f t="shared" si="97"/>
        <v>0</v>
      </c>
      <c r="L1614" s="5"/>
      <c r="M1614" s="5"/>
      <c r="N1614" s="56">
        <f t="shared" si="96"/>
        <v>0</v>
      </c>
    </row>
    <row r="1615" spans="7:14" ht="13.5" customHeight="1" x14ac:dyDescent="0.2">
      <c r="G1615" s="3"/>
      <c r="H1615" s="2"/>
      <c r="I1615" s="12"/>
      <c r="J1615" s="5">
        <v>1</v>
      </c>
      <c r="K1615" s="5">
        <f t="shared" si="97"/>
        <v>0</v>
      </c>
      <c r="L1615" s="5"/>
      <c r="M1615" s="5"/>
      <c r="N1615" s="56">
        <f t="shared" si="96"/>
        <v>0</v>
      </c>
    </row>
    <row r="1616" spans="7:14" ht="13.5" customHeight="1" x14ac:dyDescent="0.2">
      <c r="G1616" s="3"/>
      <c r="H1616" s="2"/>
      <c r="I1616" s="12"/>
      <c r="J1616" s="5">
        <v>1</v>
      </c>
      <c r="K1616" s="5">
        <f t="shared" si="97"/>
        <v>0</v>
      </c>
      <c r="L1616" s="5"/>
      <c r="M1616" s="5"/>
      <c r="N1616" s="56">
        <f t="shared" si="96"/>
        <v>0</v>
      </c>
    </row>
    <row r="1617" spans="7:14" ht="13.5" customHeight="1" x14ac:dyDescent="0.2">
      <c r="G1617" s="3"/>
      <c r="H1617" s="2"/>
      <c r="I1617" s="12"/>
      <c r="J1617" s="5">
        <v>1</v>
      </c>
      <c r="K1617" s="5">
        <f t="shared" si="97"/>
        <v>0</v>
      </c>
      <c r="L1617" s="5"/>
      <c r="M1617" s="5"/>
      <c r="N1617" s="56">
        <f t="shared" si="96"/>
        <v>0</v>
      </c>
    </row>
    <row r="1618" spans="7:14" ht="13.5" customHeight="1" x14ac:dyDescent="0.2">
      <c r="G1618" s="3"/>
      <c r="H1618" s="2"/>
      <c r="I1618" s="12"/>
      <c r="J1618" s="5">
        <v>1</v>
      </c>
      <c r="K1618" s="5">
        <f t="shared" si="97"/>
        <v>0</v>
      </c>
      <c r="L1618" s="5"/>
      <c r="M1618" s="5"/>
      <c r="N1618" s="56">
        <f t="shared" si="96"/>
        <v>0</v>
      </c>
    </row>
    <row r="1619" spans="7:14" ht="13.5" customHeight="1" x14ac:dyDescent="0.2">
      <c r="G1619" s="3"/>
      <c r="H1619" s="2"/>
      <c r="I1619" s="12"/>
      <c r="J1619" s="5">
        <v>1</v>
      </c>
      <c r="K1619" s="5">
        <f t="shared" si="97"/>
        <v>0</v>
      </c>
      <c r="L1619" s="5"/>
      <c r="M1619" s="5"/>
      <c r="N1619" s="56">
        <f t="shared" si="96"/>
        <v>0</v>
      </c>
    </row>
    <row r="1620" spans="7:14" ht="13.5" customHeight="1" x14ac:dyDescent="0.2">
      <c r="G1620" s="3"/>
      <c r="H1620" s="2"/>
      <c r="I1620" s="12"/>
      <c r="J1620" s="5">
        <v>1</v>
      </c>
      <c r="K1620" s="5">
        <f t="shared" si="97"/>
        <v>0</v>
      </c>
      <c r="L1620" s="5"/>
      <c r="M1620" s="5"/>
      <c r="N1620" s="56">
        <f t="shared" si="96"/>
        <v>0</v>
      </c>
    </row>
    <row r="1621" spans="7:14" ht="13.5" customHeight="1" x14ac:dyDescent="0.2">
      <c r="G1621" s="3"/>
      <c r="H1621" s="2"/>
      <c r="I1621" s="12"/>
      <c r="J1621" s="5">
        <v>1</v>
      </c>
      <c r="K1621" s="5">
        <f t="shared" si="97"/>
        <v>0</v>
      </c>
      <c r="L1621" s="5"/>
      <c r="M1621" s="5"/>
      <c r="N1621" s="56">
        <f t="shared" si="96"/>
        <v>0</v>
      </c>
    </row>
    <row r="1622" spans="7:14" ht="13.5" customHeight="1" x14ac:dyDescent="0.2">
      <c r="G1622" s="3"/>
      <c r="H1622" s="2"/>
      <c r="I1622" s="12"/>
      <c r="J1622" s="5">
        <v>1</v>
      </c>
      <c r="K1622" s="5">
        <f t="shared" si="97"/>
        <v>0</v>
      </c>
      <c r="L1622" s="5"/>
      <c r="M1622" s="5"/>
      <c r="N1622" s="56">
        <f t="shared" si="96"/>
        <v>0</v>
      </c>
    </row>
    <row r="1623" spans="7:14" ht="13.5" customHeight="1" x14ac:dyDescent="0.2">
      <c r="G1623" s="3"/>
      <c r="H1623" s="2"/>
      <c r="I1623" s="12"/>
      <c r="J1623" s="5">
        <v>1</v>
      </c>
      <c r="K1623" s="5">
        <f t="shared" si="97"/>
        <v>0</v>
      </c>
      <c r="L1623" s="5"/>
      <c r="M1623" s="5"/>
      <c r="N1623" s="56">
        <f t="shared" si="96"/>
        <v>0</v>
      </c>
    </row>
    <row r="1624" spans="7:14" ht="13.5" customHeight="1" x14ac:dyDescent="0.2">
      <c r="G1624" s="3"/>
      <c r="H1624" s="2"/>
      <c r="I1624" s="12"/>
      <c r="J1624" s="5">
        <v>1</v>
      </c>
      <c r="K1624" s="5">
        <f t="shared" si="97"/>
        <v>0</v>
      </c>
      <c r="L1624" s="5"/>
      <c r="M1624" s="5"/>
      <c r="N1624" s="56">
        <f t="shared" si="96"/>
        <v>0</v>
      </c>
    </row>
    <row r="1625" spans="7:14" ht="13.5" customHeight="1" x14ac:dyDescent="0.2">
      <c r="G1625" s="3"/>
      <c r="H1625" s="2"/>
      <c r="I1625" s="12"/>
      <c r="J1625" s="5">
        <v>1</v>
      </c>
      <c r="K1625" s="5">
        <f t="shared" si="97"/>
        <v>0</v>
      </c>
      <c r="L1625" s="5"/>
      <c r="M1625" s="5"/>
      <c r="N1625" s="56">
        <f t="shared" si="96"/>
        <v>0</v>
      </c>
    </row>
    <row r="1626" spans="7:14" ht="13.5" customHeight="1" x14ac:dyDescent="0.2">
      <c r="G1626" s="3"/>
      <c r="H1626" s="2"/>
      <c r="I1626" s="12"/>
      <c r="J1626" s="5">
        <v>1</v>
      </c>
      <c r="K1626" s="5">
        <f t="shared" si="97"/>
        <v>0</v>
      </c>
      <c r="L1626" s="5"/>
      <c r="M1626" s="5"/>
      <c r="N1626" s="56">
        <f t="shared" si="96"/>
        <v>0</v>
      </c>
    </row>
    <row r="1627" spans="7:14" ht="13.5" customHeight="1" x14ac:dyDescent="0.2">
      <c r="G1627" s="3"/>
      <c r="H1627" s="2"/>
      <c r="I1627" s="12"/>
      <c r="J1627" s="5">
        <v>1</v>
      </c>
      <c r="K1627" s="5">
        <f t="shared" si="97"/>
        <v>0</v>
      </c>
      <c r="L1627" s="5"/>
      <c r="M1627" s="5"/>
      <c r="N1627" s="56">
        <f t="shared" si="96"/>
        <v>0</v>
      </c>
    </row>
    <row r="1628" spans="7:14" ht="13.5" customHeight="1" x14ac:dyDescent="0.2">
      <c r="G1628" s="3"/>
      <c r="H1628" s="2"/>
      <c r="I1628" s="12"/>
      <c r="J1628" s="5">
        <v>1</v>
      </c>
      <c r="K1628" s="5">
        <f t="shared" si="97"/>
        <v>0</v>
      </c>
      <c r="L1628" s="5"/>
      <c r="M1628" s="5"/>
      <c r="N1628" s="56">
        <f t="shared" si="96"/>
        <v>0</v>
      </c>
    </row>
    <row r="1629" spans="7:14" ht="13.5" customHeight="1" x14ac:dyDescent="0.2">
      <c r="G1629" s="3"/>
      <c r="H1629" s="2"/>
      <c r="I1629" s="12"/>
      <c r="J1629" s="5">
        <v>1</v>
      </c>
      <c r="K1629" s="5">
        <f t="shared" si="97"/>
        <v>0</v>
      </c>
      <c r="L1629" s="5"/>
      <c r="M1629" s="5"/>
      <c r="N1629" s="56">
        <f t="shared" si="96"/>
        <v>0</v>
      </c>
    </row>
    <row r="1630" spans="7:14" ht="13.5" customHeight="1" x14ac:dyDescent="0.2">
      <c r="G1630" s="3"/>
      <c r="H1630" s="2"/>
      <c r="I1630" s="12"/>
      <c r="J1630" s="5">
        <v>1</v>
      </c>
      <c r="K1630" s="5">
        <f t="shared" si="97"/>
        <v>0</v>
      </c>
      <c r="L1630" s="5"/>
      <c r="M1630" s="5"/>
      <c r="N1630" s="56">
        <f t="shared" si="96"/>
        <v>0</v>
      </c>
    </row>
    <row r="1631" spans="7:14" ht="13.5" customHeight="1" x14ac:dyDescent="0.2">
      <c r="G1631" s="3"/>
      <c r="H1631" s="2"/>
      <c r="I1631" s="12"/>
      <c r="J1631" s="5">
        <v>1</v>
      </c>
      <c r="K1631" s="5">
        <f t="shared" si="97"/>
        <v>0</v>
      </c>
      <c r="L1631" s="5"/>
      <c r="M1631" s="5"/>
      <c r="N1631" s="56">
        <f t="shared" si="96"/>
        <v>0</v>
      </c>
    </row>
    <row r="1632" spans="7:14" ht="13.5" customHeight="1" x14ac:dyDescent="0.2">
      <c r="G1632" s="3"/>
      <c r="H1632" s="2"/>
      <c r="I1632" s="12"/>
      <c r="J1632" s="5">
        <v>1</v>
      </c>
      <c r="K1632" s="5">
        <f t="shared" si="97"/>
        <v>0</v>
      </c>
      <c r="L1632" s="5"/>
      <c r="M1632" s="5"/>
      <c r="N1632" s="56">
        <f t="shared" si="96"/>
        <v>0</v>
      </c>
    </row>
    <row r="1633" spans="7:14" ht="13.5" customHeight="1" x14ac:dyDescent="0.2">
      <c r="G1633" s="3"/>
      <c r="H1633" s="2"/>
      <c r="I1633" s="12"/>
      <c r="J1633" s="5">
        <v>1</v>
      </c>
      <c r="K1633" s="5">
        <f t="shared" si="97"/>
        <v>0</v>
      </c>
      <c r="L1633" s="5"/>
      <c r="M1633" s="5"/>
      <c r="N1633" s="56">
        <f t="shared" si="96"/>
        <v>0</v>
      </c>
    </row>
    <row r="1634" spans="7:14" ht="13.5" customHeight="1" x14ac:dyDescent="0.2">
      <c r="G1634" s="3"/>
      <c r="H1634" s="2"/>
      <c r="I1634" s="12"/>
      <c r="J1634" s="5">
        <v>1</v>
      </c>
      <c r="K1634" s="5">
        <f t="shared" si="97"/>
        <v>0</v>
      </c>
      <c r="L1634" s="5"/>
      <c r="M1634" s="5"/>
      <c r="N1634" s="56">
        <f t="shared" si="96"/>
        <v>0</v>
      </c>
    </row>
    <row r="1635" spans="7:14" ht="13.5" customHeight="1" x14ac:dyDescent="0.2">
      <c r="G1635" s="3"/>
      <c r="H1635" s="2"/>
      <c r="I1635" s="12"/>
      <c r="J1635" s="5">
        <v>1</v>
      </c>
      <c r="K1635" s="5">
        <f t="shared" si="97"/>
        <v>0</v>
      </c>
      <c r="L1635" s="5"/>
      <c r="M1635" s="5"/>
      <c r="N1635" s="56">
        <f t="shared" si="96"/>
        <v>0</v>
      </c>
    </row>
    <row r="1636" spans="7:14" ht="13.5" customHeight="1" x14ac:dyDescent="0.2">
      <c r="G1636" s="3"/>
      <c r="H1636" s="2"/>
      <c r="I1636" s="12"/>
      <c r="J1636" s="5">
        <v>1</v>
      </c>
      <c r="K1636" s="5">
        <f t="shared" si="97"/>
        <v>0</v>
      </c>
      <c r="L1636" s="5"/>
      <c r="M1636" s="5"/>
      <c r="N1636" s="56">
        <f t="shared" si="96"/>
        <v>0</v>
      </c>
    </row>
    <row r="1637" spans="7:14" ht="13.5" customHeight="1" x14ac:dyDescent="0.2">
      <c r="G1637" s="3"/>
      <c r="H1637" s="2"/>
      <c r="I1637" s="12"/>
      <c r="J1637" s="5">
        <v>1</v>
      </c>
      <c r="K1637" s="5">
        <f t="shared" si="97"/>
        <v>0</v>
      </c>
      <c r="L1637" s="5"/>
      <c r="M1637" s="5"/>
      <c r="N1637" s="56">
        <f t="shared" si="96"/>
        <v>0</v>
      </c>
    </row>
    <row r="1638" spans="7:14" ht="13.5" customHeight="1" x14ac:dyDescent="0.2">
      <c r="G1638" s="3"/>
      <c r="H1638" s="2"/>
      <c r="I1638" s="12"/>
      <c r="J1638" s="5">
        <v>1</v>
      </c>
      <c r="K1638" s="5">
        <f t="shared" si="97"/>
        <v>0</v>
      </c>
      <c r="L1638" s="5"/>
      <c r="M1638" s="5"/>
      <c r="N1638" s="56">
        <f t="shared" si="96"/>
        <v>0</v>
      </c>
    </row>
    <row r="1639" spans="7:14" ht="13.5" customHeight="1" x14ac:dyDescent="0.2">
      <c r="G1639" s="3"/>
      <c r="H1639" s="2"/>
      <c r="I1639" s="12"/>
      <c r="J1639" s="5">
        <v>1</v>
      </c>
      <c r="K1639" s="5">
        <f t="shared" si="97"/>
        <v>0</v>
      </c>
      <c r="L1639" s="5"/>
      <c r="M1639" s="5"/>
      <c r="N1639" s="56">
        <f t="shared" si="96"/>
        <v>0</v>
      </c>
    </row>
    <row r="1640" spans="7:14" ht="13.5" customHeight="1" x14ac:dyDescent="0.2">
      <c r="G1640" s="3"/>
      <c r="H1640" s="2"/>
      <c r="I1640" s="12"/>
      <c r="J1640" s="5">
        <v>1</v>
      </c>
      <c r="K1640" s="5">
        <f t="shared" si="97"/>
        <v>0</v>
      </c>
      <c r="L1640" s="5"/>
      <c r="M1640" s="5"/>
      <c r="N1640" s="56">
        <f t="shared" si="96"/>
        <v>0</v>
      </c>
    </row>
    <row r="1641" spans="7:14" ht="13.5" customHeight="1" x14ac:dyDescent="0.2">
      <c r="G1641" s="3"/>
      <c r="H1641" s="2"/>
      <c r="I1641" s="12"/>
      <c r="J1641" s="5">
        <v>1</v>
      </c>
      <c r="K1641" s="5">
        <f t="shared" si="97"/>
        <v>0</v>
      </c>
      <c r="L1641" s="5"/>
      <c r="M1641" s="5"/>
      <c r="N1641" s="56">
        <f t="shared" si="96"/>
        <v>0</v>
      </c>
    </row>
    <row r="1642" spans="7:14" ht="13.5" customHeight="1" x14ac:dyDescent="0.2">
      <c r="G1642" s="3"/>
      <c r="H1642" s="2"/>
      <c r="I1642" s="12"/>
      <c r="J1642" s="5">
        <v>1</v>
      </c>
      <c r="K1642" s="5">
        <f t="shared" si="97"/>
        <v>0</v>
      </c>
      <c r="L1642" s="5"/>
      <c r="M1642" s="5"/>
      <c r="N1642" s="56">
        <f t="shared" si="96"/>
        <v>0</v>
      </c>
    </row>
    <row r="1643" spans="7:14" ht="13.5" customHeight="1" x14ac:dyDescent="0.2">
      <c r="G1643" s="3"/>
      <c r="H1643" s="2"/>
      <c r="I1643" s="12"/>
      <c r="J1643" s="5">
        <v>1</v>
      </c>
      <c r="K1643" s="5">
        <f t="shared" si="97"/>
        <v>0</v>
      </c>
      <c r="L1643" s="5"/>
      <c r="M1643" s="5"/>
      <c r="N1643" s="56">
        <f t="shared" si="96"/>
        <v>0</v>
      </c>
    </row>
    <row r="1644" spans="7:14" ht="13.5" customHeight="1" x14ac:dyDescent="0.2">
      <c r="G1644" s="3"/>
      <c r="H1644" s="2"/>
      <c r="I1644" s="12"/>
      <c r="J1644" s="5">
        <v>1</v>
      </c>
      <c r="K1644" s="5">
        <f t="shared" si="97"/>
        <v>0</v>
      </c>
      <c r="L1644" s="5"/>
      <c r="M1644" s="5"/>
      <c r="N1644" s="56">
        <f t="shared" si="96"/>
        <v>0</v>
      </c>
    </row>
    <row r="1645" spans="7:14" ht="13.5" customHeight="1" x14ac:dyDescent="0.2">
      <c r="G1645" s="3"/>
      <c r="H1645" s="2"/>
      <c r="I1645" s="12"/>
      <c r="J1645" s="5">
        <v>1</v>
      </c>
      <c r="K1645" s="5">
        <f t="shared" si="97"/>
        <v>0</v>
      </c>
      <c r="L1645" s="5"/>
      <c r="M1645" s="5"/>
      <c r="N1645" s="56" t="e">
        <f>IF(B1645="",#REF!,B1645)</f>
        <v>#REF!</v>
      </c>
    </row>
    <row r="1646" spans="7:14" ht="13.5" customHeight="1" x14ac:dyDescent="0.2">
      <c r="G1646" s="3"/>
      <c r="H1646" s="2"/>
      <c r="I1646" s="12"/>
      <c r="J1646" s="5">
        <v>1</v>
      </c>
      <c r="K1646" s="5">
        <f t="shared" si="97"/>
        <v>0</v>
      </c>
      <c r="L1646" s="5"/>
      <c r="M1646" s="5"/>
      <c r="N1646" s="56">
        <f t="shared" si="96"/>
        <v>0</v>
      </c>
    </row>
    <row r="1647" spans="7:14" ht="13.5" customHeight="1" x14ac:dyDescent="0.2">
      <c r="G1647" s="3"/>
      <c r="H1647" s="2"/>
      <c r="I1647" s="12"/>
      <c r="J1647" s="5">
        <v>1</v>
      </c>
      <c r="K1647" s="5">
        <f t="shared" si="97"/>
        <v>0</v>
      </c>
      <c r="L1647" s="5"/>
      <c r="M1647" s="5"/>
      <c r="N1647" s="56">
        <f t="shared" si="96"/>
        <v>0</v>
      </c>
    </row>
    <row r="1648" spans="7:14" ht="13.5" customHeight="1" x14ac:dyDescent="0.2">
      <c r="G1648" s="3"/>
      <c r="H1648" s="2"/>
      <c r="I1648" s="12"/>
      <c r="J1648" s="5">
        <v>1</v>
      </c>
      <c r="K1648" s="5">
        <f t="shared" si="97"/>
        <v>0</v>
      </c>
      <c r="L1648" s="5"/>
      <c r="M1648" s="5"/>
      <c r="N1648" s="56">
        <f t="shared" ref="N1648:N1705" si="98">IF(B1648="",B1647,B1648)</f>
        <v>0</v>
      </c>
    </row>
    <row r="1649" spans="7:14" ht="13.5" customHeight="1" x14ac:dyDescent="0.2">
      <c r="G1649" s="3"/>
      <c r="H1649" s="2"/>
      <c r="I1649" s="12"/>
      <c r="J1649" s="5">
        <v>1</v>
      </c>
      <c r="K1649" s="5">
        <f t="shared" si="97"/>
        <v>0</v>
      </c>
      <c r="L1649" s="5"/>
      <c r="M1649" s="5"/>
      <c r="N1649" s="56">
        <f t="shared" si="98"/>
        <v>0</v>
      </c>
    </row>
    <row r="1650" spans="7:14" ht="13.5" customHeight="1" x14ac:dyDescent="0.2">
      <c r="G1650" s="3"/>
      <c r="H1650" s="2"/>
      <c r="I1650" s="12"/>
      <c r="J1650" s="5">
        <v>1</v>
      </c>
      <c r="K1650" s="5">
        <f t="shared" si="97"/>
        <v>0</v>
      </c>
      <c r="L1650" s="5"/>
      <c r="M1650" s="5"/>
      <c r="N1650" s="56">
        <f t="shared" si="98"/>
        <v>0</v>
      </c>
    </row>
    <row r="1651" spans="7:14" ht="13.5" customHeight="1" x14ac:dyDescent="0.2">
      <c r="G1651" s="3"/>
      <c r="H1651" s="2"/>
      <c r="I1651" s="12"/>
      <c r="J1651" s="5">
        <v>1</v>
      </c>
      <c r="K1651" s="5">
        <f t="shared" si="97"/>
        <v>0</v>
      </c>
      <c r="L1651" s="5"/>
      <c r="M1651" s="5"/>
      <c r="N1651" s="56" t="e">
        <f>IF(B1651="",#REF!,B1651)</f>
        <v>#REF!</v>
      </c>
    </row>
    <row r="1652" spans="7:14" ht="13.5" customHeight="1" x14ac:dyDescent="0.2">
      <c r="G1652" s="3"/>
      <c r="H1652" s="2"/>
      <c r="I1652" s="12"/>
      <c r="J1652" s="5">
        <v>1</v>
      </c>
      <c r="K1652" s="5">
        <f t="shared" si="97"/>
        <v>0</v>
      </c>
      <c r="L1652" s="5"/>
      <c r="M1652" s="5"/>
      <c r="N1652" s="56">
        <f t="shared" si="98"/>
        <v>0</v>
      </c>
    </row>
    <row r="1653" spans="7:14" ht="13.5" customHeight="1" x14ac:dyDescent="0.2">
      <c r="G1653" s="3"/>
      <c r="H1653" s="2"/>
      <c r="I1653" s="12"/>
      <c r="J1653" s="5">
        <v>1</v>
      </c>
      <c r="K1653" s="5">
        <f t="shared" si="97"/>
        <v>0</v>
      </c>
      <c r="L1653" s="5"/>
      <c r="M1653" s="5"/>
      <c r="N1653" s="56">
        <f t="shared" si="98"/>
        <v>0</v>
      </c>
    </row>
    <row r="1654" spans="7:14" ht="13.5" customHeight="1" x14ac:dyDescent="0.2">
      <c r="G1654" s="3"/>
      <c r="H1654" s="2"/>
      <c r="I1654" s="12"/>
      <c r="J1654" s="5">
        <v>1</v>
      </c>
      <c r="K1654" s="5">
        <f t="shared" si="97"/>
        <v>0</v>
      </c>
      <c r="L1654" s="5"/>
      <c r="M1654" s="5"/>
      <c r="N1654" s="56" t="e">
        <f>IF(B1654="",#REF!,B1654)</f>
        <v>#REF!</v>
      </c>
    </row>
    <row r="1655" spans="7:14" ht="13.5" customHeight="1" x14ac:dyDescent="0.2">
      <c r="G1655" s="3"/>
      <c r="H1655" s="2"/>
      <c r="I1655" s="12"/>
      <c r="J1655" s="5">
        <v>1</v>
      </c>
      <c r="K1655" s="5">
        <f t="shared" si="97"/>
        <v>0</v>
      </c>
      <c r="L1655" s="5"/>
      <c r="M1655" s="5"/>
      <c r="N1655" s="56">
        <f t="shared" si="98"/>
        <v>0</v>
      </c>
    </row>
    <row r="1656" spans="7:14" ht="13.5" customHeight="1" x14ac:dyDescent="0.2">
      <c r="G1656" s="3"/>
      <c r="H1656" s="2"/>
      <c r="I1656" s="12"/>
      <c r="J1656" s="5">
        <v>1</v>
      </c>
      <c r="K1656" s="5">
        <f t="shared" si="97"/>
        <v>0</v>
      </c>
      <c r="L1656" s="5"/>
      <c r="M1656" s="5"/>
      <c r="N1656" s="56">
        <f t="shared" si="98"/>
        <v>0</v>
      </c>
    </row>
    <row r="1657" spans="7:14" ht="13.5" customHeight="1" x14ac:dyDescent="0.2">
      <c r="G1657" s="3"/>
      <c r="H1657" s="2"/>
      <c r="I1657" s="12"/>
      <c r="J1657" s="5">
        <v>1</v>
      </c>
      <c r="K1657" s="5">
        <f t="shared" si="97"/>
        <v>0</v>
      </c>
      <c r="L1657" s="5"/>
      <c r="M1657" s="5"/>
      <c r="N1657" s="56">
        <f t="shared" si="98"/>
        <v>0</v>
      </c>
    </row>
    <row r="1658" spans="7:14" ht="13.5" customHeight="1" x14ac:dyDescent="0.2">
      <c r="G1658" s="3"/>
      <c r="H1658" s="2"/>
      <c r="I1658" s="12"/>
      <c r="J1658" s="5">
        <v>1</v>
      </c>
      <c r="K1658" s="5">
        <f t="shared" si="97"/>
        <v>0</v>
      </c>
      <c r="L1658" s="5"/>
      <c r="M1658" s="5"/>
      <c r="N1658" s="56">
        <f t="shared" si="98"/>
        <v>0</v>
      </c>
    </row>
    <row r="1659" spans="7:14" ht="13.5" customHeight="1" x14ac:dyDescent="0.2">
      <c r="G1659" s="3"/>
      <c r="H1659" s="2"/>
      <c r="I1659" s="12"/>
      <c r="J1659" s="5">
        <v>1</v>
      </c>
      <c r="K1659" s="5">
        <f t="shared" si="97"/>
        <v>0</v>
      </c>
      <c r="L1659" s="5"/>
      <c r="M1659" s="5"/>
      <c r="N1659" s="56">
        <f t="shared" si="98"/>
        <v>0</v>
      </c>
    </row>
    <row r="1660" spans="7:14" ht="13.5" customHeight="1" x14ac:dyDescent="0.2">
      <c r="G1660" s="3"/>
      <c r="H1660" s="2"/>
      <c r="I1660" s="12"/>
      <c r="J1660" s="5">
        <v>1</v>
      </c>
      <c r="K1660" s="5">
        <f t="shared" si="97"/>
        <v>0</v>
      </c>
      <c r="L1660" s="5"/>
      <c r="M1660" s="5"/>
      <c r="N1660" s="56">
        <f t="shared" si="98"/>
        <v>0</v>
      </c>
    </row>
    <row r="1661" spans="7:14" ht="13.5" customHeight="1" x14ac:dyDescent="0.2">
      <c r="G1661" s="3"/>
      <c r="H1661" s="2"/>
      <c r="I1661" s="12"/>
      <c r="J1661" s="5">
        <v>1</v>
      </c>
      <c r="K1661" s="5">
        <f t="shared" si="97"/>
        <v>0</v>
      </c>
      <c r="L1661" s="5"/>
      <c r="M1661" s="5"/>
      <c r="N1661" s="56">
        <f t="shared" si="98"/>
        <v>0</v>
      </c>
    </row>
    <row r="1662" spans="7:14" ht="13.5" customHeight="1" x14ac:dyDescent="0.2">
      <c r="G1662" s="3"/>
      <c r="H1662" s="2"/>
      <c r="I1662" s="12"/>
      <c r="J1662" s="5">
        <v>1</v>
      </c>
      <c r="K1662" s="5">
        <f t="shared" si="97"/>
        <v>0</v>
      </c>
      <c r="L1662" s="5"/>
      <c r="M1662" s="5"/>
      <c r="N1662" s="56">
        <f t="shared" si="98"/>
        <v>0</v>
      </c>
    </row>
    <row r="1663" spans="7:14" ht="13.5" customHeight="1" x14ac:dyDescent="0.2">
      <c r="G1663" s="3"/>
      <c r="H1663" s="2"/>
      <c r="I1663" s="12"/>
      <c r="J1663" s="5">
        <v>1</v>
      </c>
      <c r="K1663" s="5">
        <f t="shared" si="97"/>
        <v>0</v>
      </c>
      <c r="L1663" s="5"/>
      <c r="M1663" s="5"/>
      <c r="N1663" s="56">
        <f t="shared" si="98"/>
        <v>0</v>
      </c>
    </row>
    <row r="1664" spans="7:14" ht="13.5" customHeight="1" x14ac:dyDescent="0.2">
      <c r="G1664" s="3"/>
      <c r="H1664" s="2"/>
      <c r="I1664" s="12"/>
      <c r="J1664" s="5">
        <v>1</v>
      </c>
      <c r="K1664" s="5">
        <f t="shared" si="97"/>
        <v>0</v>
      </c>
      <c r="L1664" s="5"/>
      <c r="M1664" s="5"/>
      <c r="N1664" s="56" t="e">
        <f>IF(B1664="",#REF!,B1664)</f>
        <v>#REF!</v>
      </c>
    </row>
    <row r="1665" spans="7:14" ht="13.5" customHeight="1" x14ac:dyDescent="0.2">
      <c r="G1665" s="3"/>
      <c r="H1665" s="2"/>
      <c r="I1665" s="12"/>
      <c r="J1665" s="5">
        <v>1</v>
      </c>
      <c r="K1665" s="5">
        <f t="shared" si="97"/>
        <v>0</v>
      </c>
      <c r="L1665" s="5"/>
      <c r="M1665" s="5"/>
      <c r="N1665" s="56" t="e">
        <f>IF(B1665="",#REF!,B1665)</f>
        <v>#REF!</v>
      </c>
    </row>
    <row r="1666" spans="7:14" ht="13.5" customHeight="1" x14ac:dyDescent="0.2">
      <c r="G1666" s="3"/>
      <c r="H1666" s="2"/>
      <c r="I1666" s="12"/>
      <c r="J1666" s="5">
        <v>1</v>
      </c>
      <c r="K1666" s="5">
        <f t="shared" si="97"/>
        <v>0</v>
      </c>
      <c r="L1666" s="5"/>
      <c r="M1666" s="5"/>
      <c r="N1666" s="56" t="e">
        <f>IF(B1666="",#REF!,B1666)</f>
        <v>#REF!</v>
      </c>
    </row>
    <row r="1667" spans="7:14" ht="13.5" customHeight="1" x14ac:dyDescent="0.2">
      <c r="G1667" s="3"/>
      <c r="H1667" s="2"/>
      <c r="I1667" s="12"/>
      <c r="J1667" s="5">
        <v>1</v>
      </c>
      <c r="K1667" s="5">
        <f t="shared" si="97"/>
        <v>0</v>
      </c>
      <c r="L1667" s="5"/>
      <c r="M1667" s="5"/>
      <c r="N1667" s="56" t="e">
        <f>IF(B1667="",#REF!,B1667)</f>
        <v>#REF!</v>
      </c>
    </row>
    <row r="1668" spans="7:14" ht="13.5" customHeight="1" x14ac:dyDescent="0.2">
      <c r="G1668" s="3"/>
      <c r="H1668" s="2"/>
      <c r="I1668" s="12"/>
      <c r="J1668" s="5">
        <v>1</v>
      </c>
      <c r="K1668" s="5">
        <f t="shared" si="97"/>
        <v>0</v>
      </c>
      <c r="L1668" s="5"/>
      <c r="M1668" s="5"/>
      <c r="N1668" s="56">
        <f t="shared" si="98"/>
        <v>0</v>
      </c>
    </row>
    <row r="1669" spans="7:14" ht="13.5" customHeight="1" x14ac:dyDescent="0.2">
      <c r="G1669" s="3"/>
      <c r="H1669" s="2"/>
      <c r="I1669" s="12"/>
      <c r="J1669" s="5">
        <v>1</v>
      </c>
      <c r="K1669" s="5">
        <f t="shared" ref="K1669:K1732" si="99">IF(I1669="did not close",0,IF(I1669="",0,1))</f>
        <v>0</v>
      </c>
      <c r="L1669" s="5"/>
      <c r="M1669" s="5"/>
      <c r="N1669" s="56">
        <f t="shared" si="98"/>
        <v>0</v>
      </c>
    </row>
    <row r="1670" spans="7:14" ht="13.5" customHeight="1" x14ac:dyDescent="0.2">
      <c r="G1670" s="3"/>
      <c r="H1670" s="2"/>
      <c r="I1670" s="12"/>
      <c r="J1670" s="5">
        <v>1</v>
      </c>
      <c r="K1670" s="5">
        <f t="shared" si="99"/>
        <v>0</v>
      </c>
      <c r="L1670" s="5"/>
      <c r="M1670" s="5"/>
      <c r="N1670" s="56">
        <f t="shared" si="98"/>
        <v>0</v>
      </c>
    </row>
    <row r="1671" spans="7:14" ht="13.5" customHeight="1" x14ac:dyDescent="0.2">
      <c r="G1671" s="3"/>
      <c r="H1671" s="2"/>
      <c r="I1671" s="12"/>
      <c r="J1671" s="5">
        <v>1</v>
      </c>
      <c r="K1671" s="5">
        <f t="shared" si="99"/>
        <v>0</v>
      </c>
      <c r="L1671" s="5"/>
      <c r="M1671" s="5"/>
      <c r="N1671" s="56">
        <f t="shared" si="98"/>
        <v>0</v>
      </c>
    </row>
    <row r="1672" spans="7:14" ht="13.5" customHeight="1" x14ac:dyDescent="0.2">
      <c r="G1672" s="3"/>
      <c r="H1672" s="2"/>
      <c r="I1672" s="12"/>
      <c r="J1672" s="5">
        <v>1</v>
      </c>
      <c r="K1672" s="5">
        <f t="shared" si="99"/>
        <v>0</v>
      </c>
      <c r="L1672" s="5"/>
      <c r="M1672" s="5"/>
      <c r="N1672" s="56">
        <f t="shared" si="98"/>
        <v>0</v>
      </c>
    </row>
    <row r="1673" spans="7:14" ht="13.5" customHeight="1" x14ac:dyDescent="0.2">
      <c r="G1673" s="3"/>
      <c r="H1673" s="2"/>
      <c r="I1673" s="12"/>
      <c r="J1673" s="5">
        <v>1</v>
      </c>
      <c r="K1673" s="5">
        <f t="shared" si="99"/>
        <v>0</v>
      </c>
      <c r="L1673" s="5"/>
      <c r="M1673" s="5"/>
      <c r="N1673" s="56">
        <f t="shared" si="98"/>
        <v>0</v>
      </c>
    </row>
    <row r="1674" spans="7:14" ht="13.5" customHeight="1" x14ac:dyDescent="0.2">
      <c r="G1674" s="3"/>
      <c r="H1674" s="2"/>
      <c r="I1674" s="12"/>
      <c r="J1674" s="5">
        <v>1</v>
      </c>
      <c r="K1674" s="5">
        <f t="shared" si="99"/>
        <v>0</v>
      </c>
      <c r="L1674" s="5"/>
      <c r="M1674" s="5"/>
      <c r="N1674" s="56">
        <f t="shared" si="98"/>
        <v>0</v>
      </c>
    </row>
    <row r="1675" spans="7:14" ht="13.5" customHeight="1" x14ac:dyDescent="0.2">
      <c r="G1675" s="3"/>
      <c r="H1675" s="2"/>
      <c r="I1675" s="12"/>
      <c r="J1675" s="5">
        <v>1</v>
      </c>
      <c r="K1675" s="5">
        <f t="shared" si="99"/>
        <v>0</v>
      </c>
      <c r="L1675" s="5"/>
      <c r="M1675" s="5"/>
      <c r="N1675" s="56">
        <f t="shared" si="98"/>
        <v>0</v>
      </c>
    </row>
    <row r="1676" spans="7:14" ht="13.5" customHeight="1" x14ac:dyDescent="0.2">
      <c r="G1676" s="3"/>
      <c r="H1676" s="2"/>
      <c r="I1676" s="12"/>
      <c r="J1676" s="5">
        <v>1</v>
      </c>
      <c r="K1676" s="5">
        <f t="shared" si="99"/>
        <v>0</v>
      </c>
      <c r="L1676" s="5"/>
      <c r="M1676" s="5"/>
      <c r="N1676" s="56">
        <f t="shared" si="98"/>
        <v>0</v>
      </c>
    </row>
    <row r="1677" spans="7:14" ht="13.5" customHeight="1" x14ac:dyDescent="0.2">
      <c r="G1677" s="3"/>
      <c r="H1677" s="2"/>
      <c r="I1677" s="12"/>
      <c r="J1677" s="5">
        <v>1</v>
      </c>
      <c r="K1677" s="5">
        <f t="shared" si="99"/>
        <v>0</v>
      </c>
      <c r="L1677" s="5"/>
      <c r="M1677" s="5"/>
      <c r="N1677" s="56">
        <f t="shared" si="98"/>
        <v>0</v>
      </c>
    </row>
    <row r="1678" spans="7:14" ht="13.5" customHeight="1" x14ac:dyDescent="0.2">
      <c r="G1678" s="3"/>
      <c r="H1678" s="2"/>
      <c r="I1678" s="12"/>
      <c r="J1678" s="5">
        <v>1</v>
      </c>
      <c r="K1678" s="5">
        <f t="shared" si="99"/>
        <v>0</v>
      </c>
      <c r="L1678" s="5"/>
      <c r="M1678" s="5"/>
      <c r="N1678" s="56">
        <f t="shared" si="98"/>
        <v>0</v>
      </c>
    </row>
    <row r="1679" spans="7:14" ht="13.5" customHeight="1" x14ac:dyDescent="0.2">
      <c r="G1679" s="3"/>
      <c r="H1679" s="2"/>
      <c r="I1679" s="12"/>
      <c r="J1679" s="5">
        <v>1</v>
      </c>
      <c r="K1679" s="5">
        <f t="shared" si="99"/>
        <v>0</v>
      </c>
      <c r="L1679" s="5"/>
      <c r="M1679" s="5"/>
      <c r="N1679" s="56">
        <f t="shared" si="98"/>
        <v>0</v>
      </c>
    </row>
    <row r="1680" spans="7:14" ht="13.5" customHeight="1" x14ac:dyDescent="0.2">
      <c r="G1680" s="3"/>
      <c r="H1680" s="2"/>
      <c r="I1680" s="12"/>
      <c r="J1680" s="5">
        <v>1</v>
      </c>
      <c r="K1680" s="5">
        <f t="shared" si="99"/>
        <v>0</v>
      </c>
      <c r="L1680" s="5"/>
      <c r="M1680" s="5"/>
      <c r="N1680" s="56">
        <f t="shared" si="98"/>
        <v>0</v>
      </c>
    </row>
    <row r="1681" spans="7:14" ht="13.5" customHeight="1" x14ac:dyDescent="0.2">
      <c r="G1681" s="3"/>
      <c r="H1681" s="2"/>
      <c r="I1681" s="12"/>
      <c r="J1681" s="5">
        <v>1</v>
      </c>
      <c r="K1681" s="5">
        <f t="shared" si="99"/>
        <v>0</v>
      </c>
      <c r="L1681" s="5"/>
      <c r="M1681" s="5"/>
      <c r="N1681" s="56">
        <f t="shared" si="98"/>
        <v>0</v>
      </c>
    </row>
    <row r="1682" spans="7:14" ht="13.5" customHeight="1" x14ac:dyDescent="0.2">
      <c r="G1682" s="3"/>
      <c r="H1682" s="2"/>
      <c r="I1682" s="12"/>
      <c r="J1682" s="5">
        <v>1</v>
      </c>
      <c r="K1682" s="5">
        <f t="shared" si="99"/>
        <v>0</v>
      </c>
      <c r="L1682" s="5"/>
      <c r="M1682" s="5"/>
      <c r="N1682" s="56">
        <f t="shared" si="98"/>
        <v>0</v>
      </c>
    </row>
    <row r="1683" spans="7:14" ht="13.5" customHeight="1" x14ac:dyDescent="0.2">
      <c r="G1683" s="3"/>
      <c r="H1683" s="2"/>
      <c r="I1683" s="12"/>
      <c r="J1683" s="5">
        <v>1</v>
      </c>
      <c r="K1683" s="5">
        <f t="shared" si="99"/>
        <v>0</v>
      </c>
      <c r="L1683" s="5"/>
      <c r="M1683" s="5"/>
      <c r="N1683" s="56">
        <f t="shared" si="98"/>
        <v>0</v>
      </c>
    </row>
    <row r="1684" spans="7:14" ht="13.5" customHeight="1" x14ac:dyDescent="0.2">
      <c r="G1684" s="3"/>
      <c r="H1684" s="2"/>
      <c r="I1684" s="12"/>
      <c r="J1684" s="5">
        <v>1</v>
      </c>
      <c r="K1684" s="5">
        <f t="shared" si="99"/>
        <v>0</v>
      </c>
      <c r="L1684" s="5"/>
      <c r="M1684" s="5"/>
      <c r="N1684" s="56">
        <f t="shared" si="98"/>
        <v>0</v>
      </c>
    </row>
    <row r="1685" spans="7:14" ht="13.5" customHeight="1" x14ac:dyDescent="0.2">
      <c r="G1685" s="3"/>
      <c r="H1685" s="2"/>
      <c r="I1685" s="12"/>
      <c r="J1685" s="5">
        <v>1</v>
      </c>
      <c r="K1685" s="5">
        <f t="shared" si="99"/>
        <v>0</v>
      </c>
      <c r="L1685" s="5"/>
      <c r="M1685" s="5"/>
      <c r="N1685" s="56">
        <f t="shared" si="98"/>
        <v>0</v>
      </c>
    </row>
    <row r="1686" spans="7:14" ht="13.5" customHeight="1" x14ac:dyDescent="0.2">
      <c r="G1686" s="3"/>
      <c r="H1686" s="2"/>
      <c r="I1686" s="12"/>
      <c r="J1686" s="5">
        <v>1</v>
      </c>
      <c r="K1686" s="5">
        <f t="shared" si="99"/>
        <v>0</v>
      </c>
      <c r="L1686" s="5"/>
      <c r="M1686" s="5"/>
      <c r="N1686" s="56">
        <f t="shared" si="98"/>
        <v>0</v>
      </c>
    </row>
    <row r="1687" spans="7:14" ht="13.5" customHeight="1" x14ac:dyDescent="0.2">
      <c r="G1687" s="3"/>
      <c r="H1687" s="2"/>
      <c r="I1687" s="12"/>
      <c r="J1687" s="5">
        <v>1</v>
      </c>
      <c r="K1687" s="5">
        <f t="shared" si="99"/>
        <v>0</v>
      </c>
      <c r="L1687" s="5"/>
      <c r="M1687" s="5"/>
      <c r="N1687" s="56">
        <f t="shared" si="98"/>
        <v>0</v>
      </c>
    </row>
    <row r="1688" spans="7:14" ht="13.5" customHeight="1" x14ac:dyDescent="0.2">
      <c r="G1688" s="3"/>
      <c r="H1688" s="2"/>
      <c r="I1688" s="12"/>
      <c r="J1688" s="5">
        <v>1</v>
      </c>
      <c r="K1688" s="5">
        <f t="shared" si="99"/>
        <v>0</v>
      </c>
      <c r="L1688" s="5"/>
      <c r="M1688" s="5"/>
      <c r="N1688" s="56">
        <f t="shared" si="98"/>
        <v>0</v>
      </c>
    </row>
    <row r="1689" spans="7:14" ht="13.5" customHeight="1" x14ac:dyDescent="0.2">
      <c r="G1689" s="3"/>
      <c r="H1689" s="2"/>
      <c r="I1689" s="12"/>
      <c r="J1689" s="5">
        <v>1</v>
      </c>
      <c r="K1689" s="5">
        <f t="shared" si="99"/>
        <v>0</v>
      </c>
      <c r="L1689" s="5"/>
      <c r="M1689" s="5"/>
      <c r="N1689" s="56">
        <f t="shared" si="98"/>
        <v>0</v>
      </c>
    </row>
    <row r="1690" spans="7:14" ht="13.5" customHeight="1" x14ac:dyDescent="0.2">
      <c r="G1690" s="3"/>
      <c r="H1690" s="2"/>
      <c r="I1690" s="12"/>
      <c r="J1690" s="5">
        <v>1</v>
      </c>
      <c r="K1690" s="5">
        <f t="shared" si="99"/>
        <v>0</v>
      </c>
      <c r="L1690" s="5"/>
      <c r="M1690" s="5"/>
      <c r="N1690" s="56">
        <f t="shared" si="98"/>
        <v>0</v>
      </c>
    </row>
    <row r="1691" spans="7:14" ht="13.5" customHeight="1" x14ac:dyDescent="0.2">
      <c r="G1691" s="3"/>
      <c r="H1691" s="2"/>
      <c r="I1691" s="12"/>
      <c r="J1691" s="5">
        <v>1</v>
      </c>
      <c r="K1691" s="5">
        <f t="shared" si="99"/>
        <v>0</v>
      </c>
      <c r="L1691" s="5"/>
      <c r="M1691" s="5"/>
      <c r="N1691" s="56">
        <f t="shared" si="98"/>
        <v>0</v>
      </c>
    </row>
    <row r="1692" spans="7:14" ht="13.5" customHeight="1" x14ac:dyDescent="0.2">
      <c r="G1692" s="3"/>
      <c r="H1692" s="2"/>
      <c r="I1692" s="12"/>
      <c r="J1692" s="5">
        <v>1</v>
      </c>
      <c r="K1692" s="5">
        <f t="shared" si="99"/>
        <v>0</v>
      </c>
      <c r="L1692" s="5"/>
      <c r="M1692" s="5"/>
      <c r="N1692" s="56">
        <f t="shared" si="98"/>
        <v>0</v>
      </c>
    </row>
    <row r="1693" spans="7:14" ht="13.5" customHeight="1" x14ac:dyDescent="0.2">
      <c r="G1693" s="3"/>
      <c r="H1693" s="2"/>
      <c r="I1693" s="12"/>
      <c r="J1693" s="5">
        <v>1</v>
      </c>
      <c r="K1693" s="5">
        <f t="shared" si="99"/>
        <v>0</v>
      </c>
      <c r="L1693" s="5"/>
      <c r="M1693" s="5"/>
      <c r="N1693" s="56">
        <f t="shared" si="98"/>
        <v>0</v>
      </c>
    </row>
    <row r="1694" spans="7:14" ht="13.5" customHeight="1" x14ac:dyDescent="0.2">
      <c r="G1694" s="3"/>
      <c r="H1694" s="2"/>
      <c r="I1694" s="12"/>
      <c r="J1694" s="5">
        <v>1</v>
      </c>
      <c r="K1694" s="5">
        <f t="shared" si="99"/>
        <v>0</v>
      </c>
      <c r="L1694" s="5"/>
      <c r="M1694" s="5"/>
      <c r="N1694" s="56">
        <f t="shared" si="98"/>
        <v>0</v>
      </c>
    </row>
    <row r="1695" spans="7:14" ht="13.5" customHeight="1" x14ac:dyDescent="0.2">
      <c r="G1695" s="3"/>
      <c r="H1695" s="2"/>
      <c r="I1695" s="12"/>
      <c r="J1695" s="5">
        <v>1</v>
      </c>
      <c r="K1695" s="5">
        <f t="shared" si="99"/>
        <v>0</v>
      </c>
      <c r="L1695" s="5"/>
      <c r="M1695" s="5"/>
      <c r="N1695" s="56">
        <f t="shared" si="98"/>
        <v>0</v>
      </c>
    </row>
    <row r="1696" spans="7:14" ht="13.5" customHeight="1" x14ac:dyDescent="0.2">
      <c r="G1696" s="3"/>
      <c r="H1696" s="2"/>
      <c r="I1696" s="12"/>
      <c r="J1696" s="5">
        <v>1</v>
      </c>
      <c r="K1696" s="5">
        <f t="shared" si="99"/>
        <v>0</v>
      </c>
      <c r="L1696" s="5"/>
      <c r="M1696" s="5"/>
      <c r="N1696" s="56">
        <f t="shared" si="98"/>
        <v>0</v>
      </c>
    </row>
    <row r="1697" spans="7:14" ht="13.5" customHeight="1" x14ac:dyDescent="0.2">
      <c r="G1697" s="3"/>
      <c r="H1697" s="2"/>
      <c r="I1697" s="12"/>
      <c r="J1697" s="5">
        <v>1</v>
      </c>
      <c r="K1697" s="5">
        <f t="shared" si="99"/>
        <v>0</v>
      </c>
      <c r="L1697" s="5"/>
      <c r="M1697" s="5"/>
      <c r="N1697" s="56">
        <f t="shared" si="98"/>
        <v>0</v>
      </c>
    </row>
    <row r="1698" spans="7:14" ht="13.5" customHeight="1" x14ac:dyDescent="0.2">
      <c r="G1698" s="3"/>
      <c r="H1698" s="2"/>
      <c r="I1698" s="12"/>
      <c r="J1698" s="5">
        <v>1</v>
      </c>
      <c r="K1698" s="5">
        <f t="shared" si="99"/>
        <v>0</v>
      </c>
      <c r="L1698" s="5"/>
      <c r="M1698" s="5"/>
      <c r="N1698" s="56">
        <f t="shared" si="98"/>
        <v>0</v>
      </c>
    </row>
    <row r="1699" spans="7:14" ht="13.5" customHeight="1" x14ac:dyDescent="0.2">
      <c r="G1699" s="3"/>
      <c r="H1699" s="2"/>
      <c r="I1699" s="12"/>
      <c r="J1699" s="5">
        <v>1</v>
      </c>
      <c r="K1699" s="5">
        <f t="shared" si="99"/>
        <v>0</v>
      </c>
      <c r="L1699" s="5"/>
      <c r="M1699" s="5"/>
      <c r="N1699" s="56">
        <f t="shared" si="98"/>
        <v>0</v>
      </c>
    </row>
    <row r="1700" spans="7:14" ht="13.5" customHeight="1" x14ac:dyDescent="0.2">
      <c r="G1700" s="3"/>
      <c r="H1700" s="2"/>
      <c r="I1700" s="12"/>
      <c r="J1700" s="5">
        <v>1</v>
      </c>
      <c r="K1700" s="5">
        <f t="shared" si="99"/>
        <v>0</v>
      </c>
      <c r="L1700" s="5"/>
      <c r="M1700" s="5"/>
      <c r="N1700" s="56">
        <f t="shared" si="98"/>
        <v>0</v>
      </c>
    </row>
    <row r="1701" spans="7:14" ht="13.5" customHeight="1" x14ac:dyDescent="0.2">
      <c r="G1701" s="3"/>
      <c r="H1701" s="2"/>
      <c r="I1701" s="12"/>
      <c r="J1701" s="5">
        <v>1</v>
      </c>
      <c r="K1701" s="5">
        <f t="shared" si="99"/>
        <v>0</v>
      </c>
      <c r="L1701" s="5"/>
      <c r="M1701" s="5"/>
      <c r="N1701" s="56">
        <f t="shared" si="98"/>
        <v>0</v>
      </c>
    </row>
    <row r="1702" spans="7:14" ht="13.5" customHeight="1" x14ac:dyDescent="0.2">
      <c r="G1702" s="3"/>
      <c r="H1702" s="2"/>
      <c r="I1702" s="12"/>
      <c r="J1702" s="5">
        <v>1</v>
      </c>
      <c r="K1702" s="5">
        <f t="shared" si="99"/>
        <v>0</v>
      </c>
      <c r="L1702" s="5"/>
      <c r="M1702" s="5"/>
      <c r="N1702" s="56">
        <f t="shared" si="98"/>
        <v>0</v>
      </c>
    </row>
    <row r="1703" spans="7:14" ht="13.5" customHeight="1" x14ac:dyDescent="0.2">
      <c r="G1703" s="3"/>
      <c r="H1703" s="2"/>
      <c r="I1703" s="12"/>
      <c r="J1703" s="5">
        <v>1</v>
      </c>
      <c r="K1703" s="5">
        <f t="shared" si="99"/>
        <v>0</v>
      </c>
      <c r="L1703" s="5"/>
      <c r="M1703" s="5"/>
      <c r="N1703" s="56">
        <f t="shared" si="98"/>
        <v>0</v>
      </c>
    </row>
    <row r="1704" spans="7:14" ht="13.5" customHeight="1" x14ac:dyDescent="0.2">
      <c r="G1704" s="3"/>
      <c r="H1704" s="2"/>
      <c r="I1704" s="12"/>
      <c r="J1704" s="5">
        <v>1</v>
      </c>
      <c r="K1704" s="5">
        <f t="shared" si="99"/>
        <v>0</v>
      </c>
      <c r="L1704" s="5"/>
      <c r="M1704" s="5"/>
      <c r="N1704" s="56">
        <f t="shared" si="98"/>
        <v>0</v>
      </c>
    </row>
    <row r="1705" spans="7:14" ht="13.5" customHeight="1" x14ac:dyDescent="0.2">
      <c r="G1705" s="3"/>
      <c r="H1705" s="2"/>
      <c r="I1705" s="12"/>
      <c r="J1705" s="5">
        <v>1</v>
      </c>
      <c r="K1705" s="5">
        <f t="shared" si="99"/>
        <v>0</v>
      </c>
      <c r="L1705" s="5"/>
      <c r="M1705" s="5"/>
      <c r="N1705" s="56">
        <f t="shared" si="98"/>
        <v>0</v>
      </c>
    </row>
    <row r="1706" spans="7:14" ht="13.5" customHeight="1" x14ac:dyDescent="0.2">
      <c r="G1706" s="3"/>
      <c r="H1706" s="2"/>
      <c r="I1706" s="12"/>
      <c r="J1706" s="5">
        <v>1</v>
      </c>
      <c r="K1706" s="5">
        <f t="shared" si="99"/>
        <v>0</v>
      </c>
      <c r="L1706" s="5"/>
      <c r="M1706" s="5"/>
      <c r="N1706" s="56">
        <f t="shared" ref="N1706:N1758" si="100">IF(B1706="",B1705,B1706)</f>
        <v>0</v>
      </c>
    </row>
    <row r="1707" spans="7:14" ht="13.5" customHeight="1" x14ac:dyDescent="0.2">
      <c r="G1707" s="3"/>
      <c r="H1707" s="2"/>
      <c r="I1707" s="12"/>
      <c r="J1707" s="5">
        <v>1</v>
      </c>
      <c r="K1707" s="5">
        <f t="shared" si="99"/>
        <v>0</v>
      </c>
      <c r="L1707" s="5"/>
      <c r="M1707" s="5"/>
      <c r="N1707" s="56">
        <f t="shared" si="100"/>
        <v>0</v>
      </c>
    </row>
    <row r="1708" spans="7:14" ht="13.5" customHeight="1" x14ac:dyDescent="0.2">
      <c r="G1708" s="3"/>
      <c r="H1708" s="2"/>
      <c r="I1708" s="12"/>
      <c r="J1708" s="5">
        <v>1</v>
      </c>
      <c r="K1708" s="5">
        <f t="shared" si="99"/>
        <v>0</v>
      </c>
      <c r="L1708" s="5"/>
      <c r="M1708" s="5"/>
      <c r="N1708" s="56">
        <f t="shared" si="100"/>
        <v>0</v>
      </c>
    </row>
    <row r="1709" spans="7:14" ht="13.5" customHeight="1" x14ac:dyDescent="0.2">
      <c r="G1709" s="3"/>
      <c r="H1709" s="2"/>
      <c r="I1709" s="12"/>
      <c r="J1709" s="5">
        <v>1</v>
      </c>
      <c r="K1709" s="5">
        <f t="shared" si="99"/>
        <v>0</v>
      </c>
      <c r="L1709" s="5"/>
      <c r="M1709" s="5"/>
      <c r="N1709" s="56">
        <f t="shared" si="100"/>
        <v>0</v>
      </c>
    </row>
    <row r="1710" spans="7:14" ht="13.5" customHeight="1" x14ac:dyDescent="0.2">
      <c r="G1710" s="3"/>
      <c r="H1710" s="2"/>
      <c r="I1710" s="12"/>
      <c r="J1710" s="5">
        <v>1</v>
      </c>
      <c r="K1710" s="5">
        <f t="shared" si="99"/>
        <v>0</v>
      </c>
      <c r="L1710" s="5"/>
      <c r="M1710" s="5"/>
      <c r="N1710" s="56">
        <f t="shared" si="100"/>
        <v>0</v>
      </c>
    </row>
    <row r="1711" spans="7:14" ht="13.5" customHeight="1" x14ac:dyDescent="0.2">
      <c r="G1711" s="3"/>
      <c r="H1711" s="2"/>
      <c r="I1711" s="12"/>
      <c r="J1711" s="5">
        <v>1</v>
      </c>
      <c r="K1711" s="5">
        <f t="shared" si="99"/>
        <v>0</v>
      </c>
      <c r="L1711" s="5"/>
      <c r="M1711" s="5"/>
      <c r="N1711" s="56">
        <f t="shared" si="100"/>
        <v>0</v>
      </c>
    </row>
    <row r="1712" spans="7:14" ht="13.5" customHeight="1" x14ac:dyDescent="0.2">
      <c r="G1712" s="3"/>
      <c r="H1712" s="2"/>
      <c r="I1712" s="12"/>
      <c r="J1712" s="5">
        <v>1</v>
      </c>
      <c r="K1712" s="5">
        <f t="shared" si="99"/>
        <v>0</v>
      </c>
      <c r="L1712" s="5"/>
      <c r="M1712" s="5"/>
      <c r="N1712" s="56">
        <f t="shared" si="100"/>
        <v>0</v>
      </c>
    </row>
    <row r="1713" spans="7:14" ht="13.5" customHeight="1" x14ac:dyDescent="0.2">
      <c r="G1713" s="3"/>
      <c r="H1713" s="2"/>
      <c r="I1713" s="12"/>
      <c r="J1713" s="5">
        <v>1</v>
      </c>
      <c r="K1713" s="5">
        <f t="shared" si="99"/>
        <v>0</v>
      </c>
      <c r="L1713" s="5"/>
      <c r="M1713" s="5"/>
      <c r="N1713" s="56">
        <f t="shared" si="100"/>
        <v>0</v>
      </c>
    </row>
    <row r="1714" spans="7:14" ht="13.5" customHeight="1" x14ac:dyDescent="0.2">
      <c r="G1714" s="3"/>
      <c r="H1714" s="2"/>
      <c r="I1714" s="12"/>
      <c r="J1714" s="5">
        <v>1</v>
      </c>
      <c r="K1714" s="5">
        <f t="shared" si="99"/>
        <v>0</v>
      </c>
      <c r="L1714" s="5"/>
      <c r="M1714" s="5"/>
      <c r="N1714" s="56">
        <f t="shared" si="100"/>
        <v>0</v>
      </c>
    </row>
    <row r="1715" spans="7:14" ht="13.5" customHeight="1" x14ac:dyDescent="0.2">
      <c r="G1715" s="3"/>
      <c r="H1715" s="2"/>
      <c r="I1715" s="12"/>
      <c r="J1715" s="5">
        <v>1</v>
      </c>
      <c r="K1715" s="5">
        <f t="shared" si="99"/>
        <v>0</v>
      </c>
      <c r="L1715" s="5"/>
      <c r="M1715" s="5"/>
      <c r="N1715" s="56">
        <f t="shared" si="100"/>
        <v>0</v>
      </c>
    </row>
    <row r="1716" spans="7:14" ht="13.5" customHeight="1" x14ac:dyDescent="0.2">
      <c r="G1716" s="3"/>
      <c r="H1716" s="2"/>
      <c r="I1716" s="12"/>
      <c r="J1716" s="5">
        <v>1</v>
      </c>
      <c r="K1716" s="5">
        <f t="shared" si="99"/>
        <v>0</v>
      </c>
      <c r="L1716" s="5"/>
      <c r="M1716" s="5"/>
      <c r="N1716" s="56">
        <f t="shared" si="100"/>
        <v>0</v>
      </c>
    </row>
    <row r="1717" spans="7:14" ht="13.5" customHeight="1" x14ac:dyDescent="0.2">
      <c r="G1717" s="3"/>
      <c r="H1717" s="2"/>
      <c r="I1717" s="12"/>
      <c r="J1717" s="5">
        <v>1</v>
      </c>
      <c r="K1717" s="5">
        <f t="shared" si="99"/>
        <v>0</v>
      </c>
      <c r="L1717" s="5"/>
      <c r="M1717" s="5"/>
      <c r="N1717" s="56">
        <f t="shared" si="100"/>
        <v>0</v>
      </c>
    </row>
    <row r="1718" spans="7:14" ht="13.5" customHeight="1" x14ac:dyDescent="0.2">
      <c r="G1718" s="3"/>
      <c r="H1718" s="2"/>
      <c r="I1718" s="12"/>
      <c r="J1718" s="5">
        <v>1</v>
      </c>
      <c r="K1718" s="5">
        <f t="shared" si="99"/>
        <v>0</v>
      </c>
      <c r="L1718" s="5"/>
      <c r="M1718" s="5"/>
      <c r="N1718" s="56">
        <f t="shared" si="100"/>
        <v>0</v>
      </c>
    </row>
    <row r="1719" spans="7:14" ht="13.5" customHeight="1" x14ac:dyDescent="0.2">
      <c r="G1719" s="3"/>
      <c r="H1719" s="2"/>
      <c r="I1719" s="12"/>
      <c r="J1719" s="5">
        <v>1</v>
      </c>
      <c r="K1719" s="5">
        <f t="shared" si="99"/>
        <v>0</v>
      </c>
      <c r="L1719" s="5"/>
      <c r="M1719" s="5"/>
      <c r="N1719" s="56">
        <f t="shared" si="100"/>
        <v>0</v>
      </c>
    </row>
    <row r="1720" spans="7:14" ht="13.5" customHeight="1" x14ac:dyDescent="0.2">
      <c r="G1720" s="3"/>
      <c r="H1720" s="2"/>
      <c r="I1720" s="12"/>
      <c r="J1720" s="5">
        <v>1</v>
      </c>
      <c r="K1720" s="5">
        <f t="shared" si="99"/>
        <v>0</v>
      </c>
      <c r="L1720" s="5"/>
      <c r="M1720" s="5"/>
      <c r="N1720" s="56">
        <f t="shared" si="100"/>
        <v>0</v>
      </c>
    </row>
    <row r="1721" spans="7:14" ht="13.5" customHeight="1" x14ac:dyDescent="0.2">
      <c r="G1721" s="3"/>
      <c r="H1721" s="2"/>
      <c r="I1721" s="12"/>
      <c r="J1721" s="5">
        <v>1</v>
      </c>
      <c r="K1721" s="5">
        <f t="shared" si="99"/>
        <v>0</v>
      </c>
      <c r="L1721" s="5"/>
      <c r="M1721" s="5"/>
      <c r="N1721" s="56">
        <f t="shared" si="100"/>
        <v>0</v>
      </c>
    </row>
    <row r="1722" spans="7:14" ht="13.5" customHeight="1" x14ac:dyDescent="0.2">
      <c r="G1722" s="3"/>
      <c r="H1722" s="2"/>
      <c r="I1722" s="12"/>
      <c r="J1722" s="5">
        <v>1</v>
      </c>
      <c r="K1722" s="5">
        <f t="shared" si="99"/>
        <v>0</v>
      </c>
      <c r="L1722" s="5"/>
      <c r="M1722" s="5"/>
      <c r="N1722" s="56">
        <f t="shared" si="100"/>
        <v>0</v>
      </c>
    </row>
    <row r="1723" spans="7:14" ht="13.5" customHeight="1" x14ac:dyDescent="0.2">
      <c r="G1723" s="3"/>
      <c r="H1723" s="2"/>
      <c r="I1723" s="12"/>
      <c r="J1723" s="5">
        <v>1</v>
      </c>
      <c r="K1723" s="5">
        <f t="shared" si="99"/>
        <v>0</v>
      </c>
      <c r="L1723" s="5"/>
      <c r="M1723" s="5"/>
      <c r="N1723" s="56">
        <f t="shared" si="100"/>
        <v>0</v>
      </c>
    </row>
    <row r="1724" spans="7:14" ht="13.5" customHeight="1" x14ac:dyDescent="0.2">
      <c r="G1724" s="3"/>
      <c r="H1724" s="2"/>
      <c r="I1724" s="12"/>
      <c r="J1724" s="5">
        <v>1</v>
      </c>
      <c r="K1724" s="5">
        <f t="shared" si="99"/>
        <v>0</v>
      </c>
      <c r="L1724" s="5"/>
      <c r="M1724" s="5"/>
      <c r="N1724" s="56">
        <f t="shared" si="100"/>
        <v>0</v>
      </c>
    </row>
    <row r="1725" spans="7:14" ht="13.5" customHeight="1" x14ac:dyDescent="0.2">
      <c r="G1725" s="3"/>
      <c r="H1725" s="2"/>
      <c r="I1725" s="12"/>
      <c r="J1725" s="5">
        <v>1</v>
      </c>
      <c r="K1725" s="5">
        <f t="shared" si="99"/>
        <v>0</v>
      </c>
      <c r="L1725" s="5"/>
      <c r="M1725" s="5"/>
      <c r="N1725" s="56">
        <f t="shared" si="100"/>
        <v>0</v>
      </c>
    </row>
    <row r="1726" spans="7:14" ht="13.5" customHeight="1" x14ac:dyDescent="0.2">
      <c r="G1726" s="3"/>
      <c r="H1726" s="2"/>
      <c r="I1726" s="12"/>
      <c r="J1726" s="5">
        <v>1</v>
      </c>
      <c r="K1726" s="5">
        <f t="shared" si="99"/>
        <v>0</v>
      </c>
      <c r="L1726" s="5"/>
      <c r="M1726" s="5"/>
      <c r="N1726" s="56">
        <f t="shared" si="100"/>
        <v>0</v>
      </c>
    </row>
    <row r="1727" spans="7:14" ht="13.5" customHeight="1" x14ac:dyDescent="0.2">
      <c r="G1727" s="3"/>
      <c r="H1727" s="2"/>
      <c r="I1727" s="12"/>
      <c r="J1727" s="5">
        <v>1</v>
      </c>
      <c r="K1727" s="5">
        <f t="shared" si="99"/>
        <v>0</v>
      </c>
      <c r="L1727" s="5"/>
      <c r="M1727" s="5"/>
      <c r="N1727" s="56">
        <f t="shared" si="100"/>
        <v>0</v>
      </c>
    </row>
    <row r="1728" spans="7:14" ht="13.5" customHeight="1" x14ac:dyDescent="0.2">
      <c r="G1728" s="3"/>
      <c r="H1728" s="2"/>
      <c r="I1728" s="12"/>
      <c r="J1728" s="5">
        <v>1</v>
      </c>
      <c r="K1728" s="5">
        <f t="shared" si="99"/>
        <v>0</v>
      </c>
      <c r="L1728" s="5"/>
      <c r="M1728" s="5"/>
      <c r="N1728" s="56">
        <f t="shared" si="100"/>
        <v>0</v>
      </c>
    </row>
    <row r="1729" spans="7:14" ht="13.5" customHeight="1" x14ac:dyDescent="0.2">
      <c r="G1729" s="3"/>
      <c r="H1729" s="2"/>
      <c r="I1729" s="12"/>
      <c r="J1729" s="5">
        <v>1</v>
      </c>
      <c r="K1729" s="5">
        <f t="shared" si="99"/>
        <v>0</v>
      </c>
      <c r="L1729" s="5"/>
      <c r="M1729" s="5"/>
      <c r="N1729" s="56">
        <f t="shared" si="100"/>
        <v>0</v>
      </c>
    </row>
    <row r="1730" spans="7:14" ht="13.5" customHeight="1" x14ac:dyDescent="0.2">
      <c r="G1730" s="3"/>
      <c r="H1730" s="2"/>
      <c r="I1730" s="12"/>
      <c r="J1730" s="5">
        <v>1</v>
      </c>
      <c r="K1730" s="5">
        <f t="shared" si="99"/>
        <v>0</v>
      </c>
      <c r="L1730" s="5"/>
      <c r="M1730" s="5"/>
      <c r="N1730" s="56">
        <f t="shared" si="100"/>
        <v>0</v>
      </c>
    </row>
    <row r="1731" spans="7:14" ht="13.5" customHeight="1" x14ac:dyDescent="0.2">
      <c r="G1731" s="3"/>
      <c r="H1731" s="2"/>
      <c r="I1731" s="12"/>
      <c r="J1731" s="5">
        <v>1</v>
      </c>
      <c r="K1731" s="5">
        <f t="shared" si="99"/>
        <v>0</v>
      </c>
      <c r="L1731" s="5"/>
      <c r="M1731" s="5"/>
      <c r="N1731" s="56">
        <f t="shared" si="100"/>
        <v>0</v>
      </c>
    </row>
    <row r="1732" spans="7:14" ht="13.5" customHeight="1" x14ac:dyDescent="0.2">
      <c r="G1732" s="3"/>
      <c r="H1732" s="2"/>
      <c r="I1732" s="12"/>
      <c r="J1732" s="5">
        <v>1</v>
      </c>
      <c r="K1732" s="5">
        <f t="shared" si="99"/>
        <v>0</v>
      </c>
      <c r="L1732" s="5"/>
      <c r="M1732" s="5"/>
      <c r="N1732" s="56" t="e">
        <f>IF(B1732="",#REF!,B1732)</f>
        <v>#REF!</v>
      </c>
    </row>
    <row r="1733" spans="7:14" ht="13.5" customHeight="1" x14ac:dyDescent="0.2">
      <c r="G1733" s="3"/>
      <c r="H1733" s="2"/>
      <c r="I1733" s="12"/>
      <c r="J1733" s="5">
        <v>1</v>
      </c>
      <c r="K1733" s="5">
        <f t="shared" ref="K1733:K1796" si="101">IF(I1733="did not close",0,IF(I1733="",0,1))</f>
        <v>0</v>
      </c>
      <c r="L1733" s="5"/>
      <c r="M1733" s="5"/>
      <c r="N1733" s="56">
        <f t="shared" si="100"/>
        <v>0</v>
      </c>
    </row>
    <row r="1734" spans="7:14" ht="13.5" customHeight="1" x14ac:dyDescent="0.2">
      <c r="G1734" s="3"/>
      <c r="H1734" s="2"/>
      <c r="I1734" s="12"/>
      <c r="J1734" s="5">
        <v>1</v>
      </c>
      <c r="K1734" s="5">
        <f t="shared" si="101"/>
        <v>0</v>
      </c>
      <c r="L1734" s="5"/>
      <c r="M1734" s="5"/>
      <c r="N1734" s="56" t="e">
        <f>IF(B1734="",#REF!,B1734)</f>
        <v>#REF!</v>
      </c>
    </row>
    <row r="1735" spans="7:14" ht="13.5" customHeight="1" x14ac:dyDescent="0.2">
      <c r="G1735" s="3"/>
      <c r="H1735" s="2"/>
      <c r="I1735" s="12"/>
      <c r="J1735" s="5">
        <v>1</v>
      </c>
      <c r="K1735" s="5">
        <f t="shared" si="101"/>
        <v>0</v>
      </c>
      <c r="L1735" s="5"/>
      <c r="M1735" s="5"/>
      <c r="N1735" s="56">
        <f t="shared" si="100"/>
        <v>0</v>
      </c>
    </row>
    <row r="1736" spans="7:14" ht="13.5" customHeight="1" x14ac:dyDescent="0.2">
      <c r="G1736" s="3"/>
      <c r="H1736" s="2"/>
      <c r="I1736" s="12"/>
      <c r="J1736" s="5">
        <v>1</v>
      </c>
      <c r="K1736" s="5">
        <f t="shared" si="101"/>
        <v>0</v>
      </c>
      <c r="L1736" s="5"/>
      <c r="M1736" s="5"/>
      <c r="N1736" s="56" t="e">
        <f>IF(B1736="",#REF!,B1736)</f>
        <v>#REF!</v>
      </c>
    </row>
    <row r="1737" spans="7:14" ht="13.5" customHeight="1" x14ac:dyDescent="0.2">
      <c r="G1737" s="3"/>
      <c r="H1737" s="2"/>
      <c r="I1737" s="12"/>
      <c r="J1737" s="5">
        <v>1</v>
      </c>
      <c r="K1737" s="5">
        <f t="shared" si="101"/>
        <v>0</v>
      </c>
      <c r="L1737" s="5"/>
      <c r="M1737" s="5"/>
      <c r="N1737" s="56" t="e">
        <f>IF(B1737="",#REF!,B1737)</f>
        <v>#REF!</v>
      </c>
    </row>
    <row r="1738" spans="7:14" ht="13.5" customHeight="1" x14ac:dyDescent="0.2">
      <c r="G1738" s="3"/>
      <c r="H1738" s="2"/>
      <c r="I1738" s="12"/>
      <c r="J1738" s="5">
        <v>1</v>
      </c>
      <c r="K1738" s="5">
        <f t="shared" si="101"/>
        <v>0</v>
      </c>
      <c r="L1738" s="5"/>
      <c r="M1738" s="5"/>
      <c r="N1738" s="56">
        <f t="shared" si="100"/>
        <v>0</v>
      </c>
    </row>
    <row r="1739" spans="7:14" ht="13.5" customHeight="1" x14ac:dyDescent="0.2">
      <c r="G1739" s="3"/>
      <c r="H1739" s="2"/>
      <c r="I1739" s="12"/>
      <c r="J1739" s="5">
        <v>1</v>
      </c>
      <c r="K1739" s="5">
        <f t="shared" si="101"/>
        <v>0</v>
      </c>
      <c r="L1739" s="5"/>
      <c r="M1739" s="5"/>
      <c r="N1739" s="56">
        <f t="shared" si="100"/>
        <v>0</v>
      </c>
    </row>
    <row r="1740" spans="7:14" ht="13.5" customHeight="1" x14ac:dyDescent="0.2">
      <c r="G1740" s="3"/>
      <c r="H1740" s="2"/>
      <c r="I1740" s="12"/>
      <c r="J1740" s="5">
        <v>1</v>
      </c>
      <c r="K1740" s="5">
        <f t="shared" si="101"/>
        <v>0</v>
      </c>
      <c r="L1740" s="5"/>
      <c r="M1740" s="5"/>
      <c r="N1740" s="56">
        <f t="shared" si="100"/>
        <v>0</v>
      </c>
    </row>
    <row r="1741" spans="7:14" ht="13.5" customHeight="1" x14ac:dyDescent="0.2">
      <c r="G1741" s="3"/>
      <c r="H1741" s="2"/>
      <c r="I1741" s="12"/>
      <c r="J1741" s="5">
        <v>1</v>
      </c>
      <c r="K1741" s="5">
        <f t="shared" si="101"/>
        <v>0</v>
      </c>
      <c r="L1741" s="5"/>
      <c r="M1741" s="5"/>
      <c r="N1741" s="56" t="e">
        <f>IF(B1741="",#REF!,B1741)</f>
        <v>#REF!</v>
      </c>
    </row>
    <row r="1742" spans="7:14" ht="13.5" customHeight="1" x14ac:dyDescent="0.2">
      <c r="G1742" s="3"/>
      <c r="H1742" s="2"/>
      <c r="I1742" s="12"/>
      <c r="J1742" s="5">
        <v>1</v>
      </c>
      <c r="K1742" s="5">
        <f t="shared" si="101"/>
        <v>0</v>
      </c>
      <c r="L1742" s="5"/>
      <c r="M1742" s="5"/>
      <c r="N1742" s="56" t="e">
        <f>IF(B1742="",#REF!,B1742)</f>
        <v>#REF!</v>
      </c>
    </row>
    <row r="1743" spans="7:14" ht="13.5" customHeight="1" x14ac:dyDescent="0.2">
      <c r="G1743" s="3"/>
      <c r="H1743" s="2"/>
      <c r="I1743" s="12"/>
      <c r="J1743" s="5">
        <v>1</v>
      </c>
      <c r="K1743" s="5">
        <f t="shared" si="101"/>
        <v>0</v>
      </c>
      <c r="L1743" s="5"/>
      <c r="M1743" s="5"/>
      <c r="N1743" s="56">
        <f t="shared" si="100"/>
        <v>0</v>
      </c>
    </row>
    <row r="1744" spans="7:14" ht="13.5" customHeight="1" x14ac:dyDescent="0.2">
      <c r="G1744" s="3"/>
      <c r="H1744" s="2"/>
      <c r="I1744" s="12"/>
      <c r="J1744" s="5">
        <v>1</v>
      </c>
      <c r="K1744" s="5">
        <f t="shared" si="101"/>
        <v>0</v>
      </c>
      <c r="L1744" s="5"/>
      <c r="M1744" s="5"/>
      <c r="N1744" s="56">
        <f t="shared" si="100"/>
        <v>0</v>
      </c>
    </row>
    <row r="1745" spans="7:14" ht="13.5" customHeight="1" x14ac:dyDescent="0.2">
      <c r="G1745" s="3"/>
      <c r="H1745" s="2"/>
      <c r="I1745" s="12"/>
      <c r="J1745" s="5">
        <v>1</v>
      </c>
      <c r="K1745" s="5">
        <f t="shared" si="101"/>
        <v>0</v>
      </c>
      <c r="L1745" s="5"/>
      <c r="M1745" s="5"/>
      <c r="N1745" s="56">
        <f t="shared" si="100"/>
        <v>0</v>
      </c>
    </row>
    <row r="1746" spans="7:14" ht="13.5" customHeight="1" x14ac:dyDescent="0.2">
      <c r="G1746" s="3"/>
      <c r="H1746" s="2"/>
      <c r="I1746" s="12"/>
      <c r="J1746" s="5">
        <v>1</v>
      </c>
      <c r="K1746" s="5">
        <f t="shared" si="101"/>
        <v>0</v>
      </c>
      <c r="L1746" s="5"/>
      <c r="M1746" s="5"/>
      <c r="N1746" s="56">
        <f t="shared" si="100"/>
        <v>0</v>
      </c>
    </row>
    <row r="1747" spans="7:14" ht="13.5" customHeight="1" x14ac:dyDescent="0.2">
      <c r="G1747" s="3"/>
      <c r="H1747" s="2"/>
      <c r="I1747" s="12"/>
      <c r="J1747" s="5">
        <v>1</v>
      </c>
      <c r="K1747" s="5">
        <f t="shared" si="101"/>
        <v>0</v>
      </c>
      <c r="L1747" s="5"/>
      <c r="M1747" s="5"/>
      <c r="N1747" s="56" t="e">
        <f>IF(B1747="",#REF!,B1747)</f>
        <v>#REF!</v>
      </c>
    </row>
    <row r="1748" spans="7:14" ht="13.5" customHeight="1" x14ac:dyDescent="0.2">
      <c r="G1748" s="3"/>
      <c r="H1748" s="2"/>
      <c r="I1748" s="12"/>
      <c r="J1748" s="5">
        <v>1</v>
      </c>
      <c r="K1748" s="5">
        <f t="shared" si="101"/>
        <v>0</v>
      </c>
      <c r="L1748" s="5"/>
      <c r="M1748" s="5"/>
      <c r="N1748" s="56">
        <f t="shared" si="100"/>
        <v>0</v>
      </c>
    </row>
    <row r="1749" spans="7:14" ht="13.5" customHeight="1" x14ac:dyDescent="0.2">
      <c r="G1749" s="3"/>
      <c r="H1749" s="2"/>
      <c r="I1749" s="12"/>
      <c r="J1749" s="5">
        <v>1</v>
      </c>
      <c r="K1749" s="5">
        <f t="shared" si="101"/>
        <v>0</v>
      </c>
      <c r="L1749" s="5"/>
      <c r="M1749" s="5"/>
      <c r="N1749" s="56">
        <f t="shared" si="100"/>
        <v>0</v>
      </c>
    </row>
    <row r="1750" spans="7:14" ht="13.5" customHeight="1" x14ac:dyDescent="0.2">
      <c r="G1750" s="3"/>
      <c r="H1750" s="2"/>
      <c r="I1750" s="12"/>
      <c r="J1750" s="5">
        <v>1</v>
      </c>
      <c r="K1750" s="5">
        <f t="shared" si="101"/>
        <v>0</v>
      </c>
      <c r="L1750" s="5"/>
      <c r="M1750" s="5"/>
      <c r="N1750" s="56" t="e">
        <f>IF(B1750="",#REF!,B1750)</f>
        <v>#REF!</v>
      </c>
    </row>
    <row r="1751" spans="7:14" ht="13.5" customHeight="1" x14ac:dyDescent="0.2">
      <c r="G1751" s="3"/>
      <c r="H1751" s="2"/>
      <c r="I1751" s="12"/>
      <c r="J1751" s="5">
        <v>1</v>
      </c>
      <c r="K1751" s="5">
        <f t="shared" si="101"/>
        <v>0</v>
      </c>
      <c r="L1751" s="5"/>
      <c r="M1751" s="5"/>
      <c r="N1751" s="56">
        <f t="shared" si="100"/>
        <v>0</v>
      </c>
    </row>
    <row r="1752" spans="7:14" ht="13.5" customHeight="1" x14ac:dyDescent="0.2">
      <c r="G1752" s="3"/>
      <c r="H1752" s="2"/>
      <c r="I1752" s="12"/>
      <c r="J1752" s="5">
        <v>1</v>
      </c>
      <c r="K1752" s="5">
        <f t="shared" si="101"/>
        <v>0</v>
      </c>
      <c r="L1752" s="5"/>
      <c r="M1752" s="5"/>
      <c r="N1752" s="56">
        <f t="shared" si="100"/>
        <v>0</v>
      </c>
    </row>
    <row r="1753" spans="7:14" ht="13.5" customHeight="1" x14ac:dyDescent="0.2">
      <c r="G1753" s="3"/>
      <c r="H1753" s="2"/>
      <c r="I1753" s="12"/>
      <c r="J1753" s="5">
        <v>1</v>
      </c>
      <c r="K1753" s="5">
        <f t="shared" si="101"/>
        <v>0</v>
      </c>
      <c r="L1753" s="5"/>
      <c r="M1753" s="5"/>
      <c r="N1753" s="56">
        <f t="shared" si="100"/>
        <v>0</v>
      </c>
    </row>
    <row r="1754" spans="7:14" ht="13.5" customHeight="1" x14ac:dyDescent="0.2">
      <c r="G1754" s="3"/>
      <c r="H1754" s="2"/>
      <c r="I1754" s="12"/>
      <c r="J1754" s="5">
        <v>1</v>
      </c>
      <c r="K1754" s="5">
        <f t="shared" si="101"/>
        <v>0</v>
      </c>
      <c r="L1754" s="5"/>
      <c r="M1754" s="5"/>
      <c r="N1754" s="56" t="e">
        <f>IF(B1754="",#REF!,B1754)</f>
        <v>#REF!</v>
      </c>
    </row>
    <row r="1755" spans="7:14" ht="13.5" customHeight="1" x14ac:dyDescent="0.2">
      <c r="G1755" s="3"/>
      <c r="H1755" s="2"/>
      <c r="I1755" s="12"/>
      <c r="J1755" s="5">
        <v>1</v>
      </c>
      <c r="K1755" s="5">
        <f t="shared" si="101"/>
        <v>0</v>
      </c>
      <c r="L1755" s="5"/>
      <c r="M1755" s="5"/>
      <c r="N1755" s="56" t="e">
        <f>IF(B1755="",#REF!,B1755)</f>
        <v>#REF!</v>
      </c>
    </row>
    <row r="1756" spans="7:14" ht="13.5" customHeight="1" x14ac:dyDescent="0.2">
      <c r="G1756" s="3"/>
      <c r="H1756" s="2"/>
      <c r="I1756" s="12"/>
      <c r="J1756" s="5">
        <v>1</v>
      </c>
      <c r="K1756" s="5">
        <f t="shared" si="101"/>
        <v>0</v>
      </c>
      <c r="L1756" s="5"/>
      <c r="M1756" s="5"/>
      <c r="N1756" s="56">
        <f t="shared" si="100"/>
        <v>0</v>
      </c>
    </row>
    <row r="1757" spans="7:14" ht="13.5" customHeight="1" x14ac:dyDescent="0.2">
      <c r="G1757" s="3"/>
      <c r="H1757" s="2"/>
      <c r="I1757" s="12"/>
      <c r="J1757" s="5">
        <v>1</v>
      </c>
      <c r="K1757" s="5">
        <f t="shared" si="101"/>
        <v>0</v>
      </c>
      <c r="L1757" s="5"/>
      <c r="M1757" s="5"/>
      <c r="N1757" s="56" t="e">
        <f>IF(B1757="",#REF!,B1757)</f>
        <v>#REF!</v>
      </c>
    </row>
    <row r="1758" spans="7:14" ht="13.5" customHeight="1" x14ac:dyDescent="0.2">
      <c r="G1758" s="3"/>
      <c r="H1758" s="2"/>
      <c r="I1758" s="12"/>
      <c r="J1758" s="5">
        <v>1</v>
      </c>
      <c r="K1758" s="5">
        <f t="shared" si="101"/>
        <v>0</v>
      </c>
      <c r="L1758" s="5"/>
      <c r="M1758" s="5"/>
      <c r="N1758" s="56">
        <f t="shared" si="100"/>
        <v>0</v>
      </c>
    </row>
    <row r="1759" spans="7:14" ht="13.5" customHeight="1" x14ac:dyDescent="0.2">
      <c r="G1759" s="3"/>
      <c r="H1759" s="2"/>
      <c r="I1759" s="12"/>
      <c r="J1759" s="5">
        <v>1</v>
      </c>
      <c r="K1759" s="5">
        <f t="shared" si="101"/>
        <v>0</v>
      </c>
      <c r="L1759" s="5"/>
      <c r="M1759" s="5"/>
      <c r="N1759" s="56">
        <f t="shared" ref="N1759:N1809" si="102">IF(B1759="",B1758,B1759)</f>
        <v>0</v>
      </c>
    </row>
    <row r="1760" spans="7:14" ht="13.5" customHeight="1" x14ac:dyDescent="0.2">
      <c r="G1760" s="3"/>
      <c r="H1760" s="2"/>
      <c r="I1760" s="12"/>
      <c r="J1760" s="5">
        <v>1</v>
      </c>
      <c r="K1760" s="5">
        <f t="shared" si="101"/>
        <v>0</v>
      </c>
      <c r="L1760" s="5"/>
      <c r="M1760" s="5"/>
      <c r="N1760" s="56" t="e">
        <f>IF(B1760="",#REF!,B1760)</f>
        <v>#REF!</v>
      </c>
    </row>
    <row r="1761" spans="7:14" ht="13.5" customHeight="1" x14ac:dyDescent="0.2">
      <c r="G1761" s="3"/>
      <c r="H1761" s="2"/>
      <c r="I1761" s="12"/>
      <c r="J1761" s="5">
        <v>1</v>
      </c>
      <c r="K1761" s="5">
        <f t="shared" si="101"/>
        <v>0</v>
      </c>
      <c r="L1761" s="5"/>
      <c r="M1761" s="5"/>
      <c r="N1761" s="56">
        <f t="shared" si="102"/>
        <v>0</v>
      </c>
    </row>
    <row r="1762" spans="7:14" ht="13.5" customHeight="1" x14ac:dyDescent="0.2">
      <c r="G1762" s="3"/>
      <c r="H1762" s="2"/>
      <c r="I1762" s="12"/>
      <c r="J1762" s="5">
        <v>1</v>
      </c>
      <c r="K1762" s="5">
        <f t="shared" si="101"/>
        <v>0</v>
      </c>
      <c r="L1762" s="5"/>
      <c r="M1762" s="5"/>
      <c r="N1762" s="56">
        <f t="shared" si="102"/>
        <v>0</v>
      </c>
    </row>
    <row r="1763" spans="7:14" ht="13.5" customHeight="1" x14ac:dyDescent="0.2">
      <c r="G1763" s="3"/>
      <c r="H1763" s="2"/>
      <c r="I1763" s="12"/>
      <c r="J1763" s="5">
        <v>1</v>
      </c>
      <c r="K1763" s="5">
        <f t="shared" si="101"/>
        <v>0</v>
      </c>
      <c r="L1763" s="5"/>
      <c r="M1763" s="5"/>
      <c r="N1763" s="56">
        <f t="shared" si="102"/>
        <v>0</v>
      </c>
    </row>
    <row r="1764" spans="7:14" ht="13.5" customHeight="1" x14ac:dyDescent="0.2">
      <c r="G1764" s="3"/>
      <c r="H1764" s="2"/>
      <c r="I1764" s="12"/>
      <c r="J1764" s="5">
        <v>1</v>
      </c>
      <c r="K1764" s="5">
        <f t="shared" si="101"/>
        <v>0</v>
      </c>
      <c r="L1764" s="5"/>
      <c r="M1764" s="5"/>
      <c r="N1764" s="56" t="e">
        <f>IF(B1764="",#REF!,B1764)</f>
        <v>#REF!</v>
      </c>
    </row>
    <row r="1765" spans="7:14" ht="13.5" customHeight="1" x14ac:dyDescent="0.2">
      <c r="G1765" s="3"/>
      <c r="H1765" s="2"/>
      <c r="I1765" s="12"/>
      <c r="J1765" s="5">
        <v>1</v>
      </c>
      <c r="K1765" s="5">
        <f t="shared" si="101"/>
        <v>0</v>
      </c>
      <c r="L1765" s="5"/>
      <c r="M1765" s="5"/>
      <c r="N1765" s="56">
        <f t="shared" si="102"/>
        <v>0</v>
      </c>
    </row>
    <row r="1766" spans="7:14" ht="13.5" customHeight="1" x14ac:dyDescent="0.2">
      <c r="G1766" s="3"/>
      <c r="H1766" s="2"/>
      <c r="I1766" s="12"/>
      <c r="J1766" s="5">
        <v>1</v>
      </c>
      <c r="K1766" s="5">
        <f t="shared" si="101"/>
        <v>0</v>
      </c>
      <c r="L1766" s="5"/>
      <c r="M1766" s="5"/>
      <c r="N1766" s="56">
        <f t="shared" si="102"/>
        <v>0</v>
      </c>
    </row>
    <row r="1767" spans="7:14" ht="13.5" customHeight="1" x14ac:dyDescent="0.2">
      <c r="G1767" s="3"/>
      <c r="H1767" s="2"/>
      <c r="I1767" s="12"/>
      <c r="J1767" s="5">
        <v>1</v>
      </c>
      <c r="K1767" s="5">
        <f t="shared" si="101"/>
        <v>0</v>
      </c>
      <c r="L1767" s="5"/>
      <c r="M1767" s="5"/>
      <c r="N1767" s="56" t="e">
        <f>IF(B1767="",#REF!,B1767)</f>
        <v>#REF!</v>
      </c>
    </row>
    <row r="1768" spans="7:14" ht="13.5" customHeight="1" x14ac:dyDescent="0.2">
      <c r="G1768" s="3"/>
      <c r="H1768" s="2"/>
      <c r="I1768" s="12"/>
      <c r="J1768" s="5">
        <v>1</v>
      </c>
      <c r="K1768" s="5">
        <f t="shared" si="101"/>
        <v>0</v>
      </c>
      <c r="L1768" s="5"/>
      <c r="M1768" s="5"/>
      <c r="N1768" s="56">
        <f t="shared" si="102"/>
        <v>0</v>
      </c>
    </row>
    <row r="1769" spans="7:14" ht="13.5" customHeight="1" x14ac:dyDescent="0.2">
      <c r="G1769" s="3"/>
      <c r="H1769" s="2"/>
      <c r="I1769" s="12"/>
      <c r="J1769" s="5">
        <v>1</v>
      </c>
      <c r="K1769" s="5">
        <f t="shared" si="101"/>
        <v>0</v>
      </c>
      <c r="L1769" s="5"/>
      <c r="M1769" s="5"/>
      <c r="N1769" s="56">
        <f t="shared" si="102"/>
        <v>0</v>
      </c>
    </row>
    <row r="1770" spans="7:14" ht="13.5" customHeight="1" x14ac:dyDescent="0.2">
      <c r="G1770" s="3"/>
      <c r="H1770" s="2"/>
      <c r="I1770" s="12"/>
      <c r="J1770" s="5">
        <v>1</v>
      </c>
      <c r="K1770" s="5">
        <f t="shared" si="101"/>
        <v>0</v>
      </c>
      <c r="L1770" s="5"/>
      <c r="M1770" s="5"/>
      <c r="N1770" s="56">
        <f t="shared" si="102"/>
        <v>0</v>
      </c>
    </row>
    <row r="1771" spans="7:14" ht="13.5" customHeight="1" x14ac:dyDescent="0.2">
      <c r="G1771" s="3"/>
      <c r="H1771" s="2"/>
      <c r="I1771" s="12"/>
      <c r="J1771" s="5">
        <v>1</v>
      </c>
      <c r="K1771" s="5">
        <f t="shared" si="101"/>
        <v>0</v>
      </c>
      <c r="L1771" s="5"/>
      <c r="M1771" s="5"/>
      <c r="N1771" s="56">
        <f t="shared" si="102"/>
        <v>0</v>
      </c>
    </row>
    <row r="1772" spans="7:14" ht="13.5" customHeight="1" x14ac:dyDescent="0.2">
      <c r="G1772" s="3"/>
      <c r="H1772" s="2"/>
      <c r="I1772" s="12"/>
      <c r="J1772" s="5">
        <v>1</v>
      </c>
      <c r="K1772" s="5">
        <f t="shared" si="101"/>
        <v>0</v>
      </c>
      <c r="L1772" s="5"/>
      <c r="M1772" s="5"/>
      <c r="N1772" s="56">
        <f t="shared" si="102"/>
        <v>0</v>
      </c>
    </row>
    <row r="1773" spans="7:14" ht="13.5" customHeight="1" x14ac:dyDescent="0.2">
      <c r="G1773" s="3"/>
      <c r="H1773" s="2"/>
      <c r="I1773" s="12"/>
      <c r="J1773" s="5">
        <v>1</v>
      </c>
      <c r="K1773" s="5">
        <f t="shared" si="101"/>
        <v>0</v>
      </c>
      <c r="L1773" s="5"/>
      <c r="M1773" s="5"/>
      <c r="N1773" s="56" t="e">
        <f>IF(B1773="",#REF!,B1773)</f>
        <v>#REF!</v>
      </c>
    </row>
    <row r="1774" spans="7:14" ht="13.5" customHeight="1" x14ac:dyDescent="0.2">
      <c r="G1774" s="3"/>
      <c r="H1774" s="2"/>
      <c r="I1774" s="12"/>
      <c r="J1774" s="5">
        <v>1</v>
      </c>
      <c r="K1774" s="5">
        <f t="shared" si="101"/>
        <v>0</v>
      </c>
      <c r="L1774" s="5"/>
      <c r="M1774" s="5"/>
      <c r="N1774" s="56" t="e">
        <f>IF(B1774="",#REF!,B1774)</f>
        <v>#REF!</v>
      </c>
    </row>
    <row r="1775" spans="7:14" ht="13.5" customHeight="1" x14ac:dyDescent="0.2">
      <c r="G1775" s="3"/>
      <c r="H1775" s="2"/>
      <c r="I1775" s="12"/>
      <c r="J1775" s="5">
        <v>1</v>
      </c>
      <c r="K1775" s="5">
        <f t="shared" si="101"/>
        <v>0</v>
      </c>
      <c r="L1775" s="5"/>
      <c r="M1775" s="5"/>
      <c r="N1775" s="56" t="e">
        <f>IF(B1775="",#REF!,B1775)</f>
        <v>#REF!</v>
      </c>
    </row>
    <row r="1776" spans="7:14" ht="13.5" customHeight="1" x14ac:dyDescent="0.2">
      <c r="G1776" s="3"/>
      <c r="H1776" s="2"/>
      <c r="I1776" s="12"/>
      <c r="J1776" s="5">
        <v>1</v>
      </c>
      <c r="K1776" s="5">
        <f t="shared" si="101"/>
        <v>0</v>
      </c>
      <c r="L1776" s="5"/>
      <c r="M1776" s="5"/>
      <c r="N1776" s="56">
        <f t="shared" si="102"/>
        <v>0</v>
      </c>
    </row>
    <row r="1777" spans="7:14" ht="13.5" customHeight="1" x14ac:dyDescent="0.2">
      <c r="G1777" s="3"/>
      <c r="H1777" s="2"/>
      <c r="I1777" s="12"/>
      <c r="J1777" s="5">
        <v>1</v>
      </c>
      <c r="K1777" s="5">
        <f t="shared" si="101"/>
        <v>0</v>
      </c>
      <c r="L1777" s="5"/>
      <c r="M1777" s="5"/>
      <c r="N1777" s="56">
        <f t="shared" si="102"/>
        <v>0</v>
      </c>
    </row>
    <row r="1778" spans="7:14" ht="13.5" customHeight="1" x14ac:dyDescent="0.2">
      <c r="G1778" s="3"/>
      <c r="H1778" s="2"/>
      <c r="I1778" s="12"/>
      <c r="J1778" s="5">
        <v>1</v>
      </c>
      <c r="K1778" s="5">
        <f t="shared" si="101"/>
        <v>0</v>
      </c>
      <c r="L1778" s="5"/>
      <c r="M1778" s="5"/>
      <c r="N1778" s="56">
        <f t="shared" si="102"/>
        <v>0</v>
      </c>
    </row>
    <row r="1779" spans="7:14" ht="13.5" customHeight="1" x14ac:dyDescent="0.2">
      <c r="G1779" s="3"/>
      <c r="H1779" s="2"/>
      <c r="I1779" s="12"/>
      <c r="J1779" s="5">
        <v>1</v>
      </c>
      <c r="K1779" s="5">
        <f t="shared" si="101"/>
        <v>0</v>
      </c>
      <c r="L1779" s="5"/>
      <c r="M1779" s="5"/>
      <c r="N1779" s="56">
        <f t="shared" si="102"/>
        <v>0</v>
      </c>
    </row>
    <row r="1780" spans="7:14" ht="13.5" customHeight="1" x14ac:dyDescent="0.2">
      <c r="G1780" s="3"/>
      <c r="H1780" s="2"/>
      <c r="I1780" s="12"/>
      <c r="J1780" s="5">
        <v>1</v>
      </c>
      <c r="K1780" s="5">
        <f t="shared" si="101"/>
        <v>0</v>
      </c>
      <c r="L1780" s="5"/>
      <c r="M1780" s="5"/>
      <c r="N1780" s="56">
        <f t="shared" si="102"/>
        <v>0</v>
      </c>
    </row>
    <row r="1781" spans="7:14" ht="13.5" customHeight="1" x14ac:dyDescent="0.2">
      <c r="G1781" s="3"/>
      <c r="H1781" s="2"/>
      <c r="I1781" s="12"/>
      <c r="J1781" s="5">
        <v>1</v>
      </c>
      <c r="K1781" s="5">
        <f t="shared" si="101"/>
        <v>0</v>
      </c>
      <c r="L1781" s="5"/>
      <c r="M1781" s="5"/>
      <c r="N1781" s="56">
        <f t="shared" si="102"/>
        <v>0</v>
      </c>
    </row>
    <row r="1782" spans="7:14" ht="13.5" customHeight="1" x14ac:dyDescent="0.2">
      <c r="G1782" s="3"/>
      <c r="H1782" s="2"/>
      <c r="I1782" s="12"/>
      <c r="J1782" s="5">
        <v>1</v>
      </c>
      <c r="K1782" s="5">
        <f t="shared" si="101"/>
        <v>0</v>
      </c>
      <c r="L1782" s="5"/>
      <c r="M1782" s="5"/>
      <c r="N1782" s="56">
        <f t="shared" si="102"/>
        <v>0</v>
      </c>
    </row>
    <row r="1783" spans="7:14" ht="13.5" customHeight="1" x14ac:dyDescent="0.2">
      <c r="G1783" s="3"/>
      <c r="H1783" s="2"/>
      <c r="I1783" s="12"/>
      <c r="J1783" s="5">
        <v>1</v>
      </c>
      <c r="K1783" s="5">
        <f t="shared" si="101"/>
        <v>0</v>
      </c>
      <c r="L1783" s="5"/>
      <c r="M1783" s="5"/>
      <c r="N1783" s="56">
        <f t="shared" si="102"/>
        <v>0</v>
      </c>
    </row>
    <row r="1784" spans="7:14" ht="13.5" customHeight="1" x14ac:dyDescent="0.2">
      <c r="G1784" s="3"/>
      <c r="H1784" s="2"/>
      <c r="I1784" s="12"/>
      <c r="J1784" s="5">
        <v>1</v>
      </c>
      <c r="K1784" s="5">
        <f t="shared" si="101"/>
        <v>0</v>
      </c>
      <c r="L1784" s="5"/>
      <c r="M1784" s="5"/>
      <c r="N1784" s="56">
        <f t="shared" si="102"/>
        <v>0</v>
      </c>
    </row>
    <row r="1785" spans="7:14" ht="13.5" customHeight="1" x14ac:dyDescent="0.2">
      <c r="G1785" s="3"/>
      <c r="H1785" s="2"/>
      <c r="I1785" s="12"/>
      <c r="J1785" s="5">
        <v>1</v>
      </c>
      <c r="K1785" s="5">
        <f t="shared" si="101"/>
        <v>0</v>
      </c>
      <c r="L1785" s="5"/>
      <c r="M1785" s="5"/>
      <c r="N1785" s="56">
        <f t="shared" si="102"/>
        <v>0</v>
      </c>
    </row>
    <row r="1786" spans="7:14" ht="13.5" customHeight="1" x14ac:dyDescent="0.2">
      <c r="G1786" s="3"/>
      <c r="H1786" s="2"/>
      <c r="I1786" s="12"/>
      <c r="J1786" s="5">
        <v>1</v>
      </c>
      <c r="K1786" s="5">
        <f t="shared" si="101"/>
        <v>0</v>
      </c>
      <c r="L1786" s="5"/>
      <c r="M1786" s="5"/>
      <c r="N1786" s="56">
        <f t="shared" si="102"/>
        <v>0</v>
      </c>
    </row>
    <row r="1787" spans="7:14" ht="13.5" customHeight="1" x14ac:dyDescent="0.2">
      <c r="G1787" s="3"/>
      <c r="H1787" s="2"/>
      <c r="I1787" s="12"/>
      <c r="J1787" s="5">
        <v>1</v>
      </c>
      <c r="K1787" s="5">
        <f t="shared" si="101"/>
        <v>0</v>
      </c>
      <c r="L1787" s="5"/>
      <c r="M1787" s="5"/>
      <c r="N1787" s="56">
        <f t="shared" si="102"/>
        <v>0</v>
      </c>
    </row>
    <row r="1788" spans="7:14" ht="13.5" customHeight="1" x14ac:dyDescent="0.2">
      <c r="G1788" s="3"/>
      <c r="H1788" s="2"/>
      <c r="I1788" s="12"/>
      <c r="J1788" s="5">
        <v>1</v>
      </c>
      <c r="K1788" s="5">
        <f t="shared" si="101"/>
        <v>0</v>
      </c>
      <c r="L1788" s="5"/>
      <c r="M1788" s="5"/>
      <c r="N1788" s="56">
        <f t="shared" si="102"/>
        <v>0</v>
      </c>
    </row>
    <row r="1789" spans="7:14" ht="13.5" customHeight="1" x14ac:dyDescent="0.2">
      <c r="G1789" s="3"/>
      <c r="H1789" s="2"/>
      <c r="I1789" s="12"/>
      <c r="J1789" s="5">
        <v>1</v>
      </c>
      <c r="K1789" s="5">
        <f t="shared" si="101"/>
        <v>0</v>
      </c>
      <c r="L1789" s="5"/>
      <c r="M1789" s="5"/>
      <c r="N1789" s="56">
        <f t="shared" si="102"/>
        <v>0</v>
      </c>
    </row>
    <row r="1790" spans="7:14" ht="13.5" customHeight="1" x14ac:dyDescent="0.2">
      <c r="G1790" s="3"/>
      <c r="H1790" s="2"/>
      <c r="I1790" s="12"/>
      <c r="J1790" s="5">
        <v>1</v>
      </c>
      <c r="K1790" s="5">
        <f t="shared" si="101"/>
        <v>0</v>
      </c>
      <c r="L1790" s="5"/>
      <c r="M1790" s="5"/>
      <c r="N1790" s="56">
        <f t="shared" si="102"/>
        <v>0</v>
      </c>
    </row>
    <row r="1791" spans="7:14" ht="13.5" customHeight="1" x14ac:dyDescent="0.2">
      <c r="G1791" s="3"/>
      <c r="H1791" s="2"/>
      <c r="I1791" s="12"/>
      <c r="J1791" s="5">
        <v>1</v>
      </c>
      <c r="K1791" s="5">
        <f t="shared" si="101"/>
        <v>0</v>
      </c>
      <c r="L1791" s="5"/>
      <c r="M1791" s="5"/>
      <c r="N1791" s="56" t="e">
        <f>IF(B1791="",#REF!,B1791)</f>
        <v>#REF!</v>
      </c>
    </row>
    <row r="1792" spans="7:14" ht="13.5" customHeight="1" x14ac:dyDescent="0.2">
      <c r="G1792" s="3"/>
      <c r="H1792" s="2"/>
      <c r="I1792" s="12"/>
      <c r="J1792" s="5">
        <v>1</v>
      </c>
      <c r="K1792" s="5">
        <f t="shared" si="101"/>
        <v>0</v>
      </c>
      <c r="L1792" s="5"/>
      <c r="M1792" s="5"/>
      <c r="N1792" s="56" t="e">
        <f>IF(B1792="",#REF!,B1792)</f>
        <v>#REF!</v>
      </c>
    </row>
    <row r="1793" spans="7:14" ht="13.5" customHeight="1" x14ac:dyDescent="0.2">
      <c r="G1793" s="3"/>
      <c r="H1793" s="2"/>
      <c r="I1793" s="12"/>
      <c r="J1793" s="5">
        <v>1</v>
      </c>
      <c r="K1793" s="5">
        <f t="shared" si="101"/>
        <v>0</v>
      </c>
      <c r="L1793" s="5"/>
      <c r="M1793" s="5"/>
      <c r="N1793" s="56">
        <f t="shared" si="102"/>
        <v>0</v>
      </c>
    </row>
    <row r="1794" spans="7:14" ht="13.5" customHeight="1" x14ac:dyDescent="0.2">
      <c r="G1794" s="3"/>
      <c r="H1794" s="2"/>
      <c r="I1794" s="12"/>
      <c r="J1794" s="5">
        <v>1</v>
      </c>
      <c r="K1794" s="5">
        <f t="shared" si="101"/>
        <v>0</v>
      </c>
      <c r="L1794" s="5"/>
      <c r="M1794" s="5"/>
      <c r="N1794" s="56">
        <f t="shared" si="102"/>
        <v>0</v>
      </c>
    </row>
    <row r="1795" spans="7:14" ht="13.5" customHeight="1" x14ac:dyDescent="0.2">
      <c r="G1795" s="3"/>
      <c r="H1795" s="2"/>
      <c r="I1795" s="12"/>
      <c r="J1795" s="5">
        <v>1</v>
      </c>
      <c r="K1795" s="5">
        <f t="shared" si="101"/>
        <v>0</v>
      </c>
      <c r="L1795" s="5"/>
      <c r="M1795" s="5"/>
      <c r="N1795" s="56">
        <f t="shared" si="102"/>
        <v>0</v>
      </c>
    </row>
    <row r="1796" spans="7:14" ht="13.5" customHeight="1" x14ac:dyDescent="0.2">
      <c r="G1796" s="3"/>
      <c r="H1796" s="2"/>
      <c r="I1796" s="12"/>
      <c r="J1796" s="5">
        <v>1</v>
      </c>
      <c r="K1796" s="5">
        <f t="shared" si="101"/>
        <v>0</v>
      </c>
      <c r="L1796" s="5"/>
      <c r="M1796" s="5"/>
      <c r="N1796" s="56">
        <f t="shared" si="102"/>
        <v>0</v>
      </c>
    </row>
    <row r="1797" spans="7:14" ht="13.5" customHeight="1" x14ac:dyDescent="0.2">
      <c r="G1797" s="3"/>
      <c r="H1797" s="2"/>
      <c r="I1797" s="12"/>
      <c r="J1797" s="5">
        <v>1</v>
      </c>
      <c r="K1797" s="5">
        <f t="shared" ref="K1797:K1860" si="103">IF(I1797="did not close",0,IF(I1797="",0,1))</f>
        <v>0</v>
      </c>
      <c r="L1797" s="5"/>
      <c r="M1797" s="5"/>
      <c r="N1797" s="56" t="e">
        <f>IF(B1797="",#REF!,B1797)</f>
        <v>#REF!</v>
      </c>
    </row>
    <row r="1798" spans="7:14" ht="13.5" customHeight="1" x14ac:dyDescent="0.2">
      <c r="G1798" s="3"/>
      <c r="H1798" s="2"/>
      <c r="I1798" s="12"/>
      <c r="J1798" s="5">
        <v>1</v>
      </c>
      <c r="K1798" s="5">
        <f t="shared" si="103"/>
        <v>0</v>
      </c>
      <c r="L1798" s="5"/>
      <c r="M1798" s="5"/>
      <c r="N1798" s="56" t="e">
        <f>IF(B1798="",#REF!,B1798)</f>
        <v>#REF!</v>
      </c>
    </row>
    <row r="1799" spans="7:14" ht="13.5" customHeight="1" x14ac:dyDescent="0.2">
      <c r="G1799" s="3"/>
      <c r="H1799" s="2"/>
      <c r="I1799" s="12"/>
      <c r="J1799" s="5">
        <v>1</v>
      </c>
      <c r="K1799" s="5">
        <f t="shared" si="103"/>
        <v>0</v>
      </c>
      <c r="L1799" s="5"/>
      <c r="M1799" s="5"/>
      <c r="N1799" s="56">
        <f t="shared" si="102"/>
        <v>0</v>
      </c>
    </row>
    <row r="1800" spans="7:14" ht="13.5" customHeight="1" x14ac:dyDescent="0.2">
      <c r="G1800" s="3"/>
      <c r="H1800" s="2"/>
      <c r="I1800" s="12"/>
      <c r="J1800" s="5">
        <v>1</v>
      </c>
      <c r="K1800" s="5">
        <f t="shared" si="103"/>
        <v>0</v>
      </c>
      <c r="L1800" s="5"/>
      <c r="M1800" s="5"/>
      <c r="N1800" s="56">
        <f t="shared" si="102"/>
        <v>0</v>
      </c>
    </row>
    <row r="1801" spans="7:14" ht="13.5" customHeight="1" x14ac:dyDescent="0.2">
      <c r="G1801" s="3"/>
      <c r="H1801" s="2"/>
      <c r="I1801" s="12"/>
      <c r="J1801" s="5">
        <v>1</v>
      </c>
      <c r="K1801" s="5">
        <f t="shared" si="103"/>
        <v>0</v>
      </c>
      <c r="L1801" s="5"/>
      <c r="M1801" s="5"/>
      <c r="N1801" s="56">
        <f t="shared" si="102"/>
        <v>0</v>
      </c>
    </row>
    <row r="1802" spans="7:14" ht="13.5" customHeight="1" x14ac:dyDescent="0.2">
      <c r="G1802" s="3"/>
      <c r="H1802" s="2"/>
      <c r="I1802" s="12"/>
      <c r="J1802" s="5">
        <v>1</v>
      </c>
      <c r="K1802" s="5">
        <f t="shared" si="103"/>
        <v>0</v>
      </c>
      <c r="L1802" s="5"/>
      <c r="M1802" s="5"/>
      <c r="N1802" s="56">
        <f t="shared" si="102"/>
        <v>0</v>
      </c>
    </row>
    <row r="1803" spans="7:14" ht="13.5" customHeight="1" x14ac:dyDescent="0.2">
      <c r="G1803" s="3"/>
      <c r="H1803" s="2"/>
      <c r="I1803" s="12"/>
      <c r="J1803" s="5">
        <v>1</v>
      </c>
      <c r="K1803" s="5">
        <f t="shared" si="103"/>
        <v>0</v>
      </c>
      <c r="L1803" s="5"/>
      <c r="M1803" s="5"/>
      <c r="N1803" s="56">
        <f t="shared" si="102"/>
        <v>0</v>
      </c>
    </row>
    <row r="1804" spans="7:14" ht="13.5" customHeight="1" x14ac:dyDescent="0.2">
      <c r="G1804" s="3"/>
      <c r="H1804" s="2"/>
      <c r="I1804" s="12"/>
      <c r="J1804" s="5">
        <v>1</v>
      </c>
      <c r="K1804" s="5">
        <f t="shared" si="103"/>
        <v>0</v>
      </c>
      <c r="L1804" s="5"/>
      <c r="M1804" s="5"/>
      <c r="N1804" s="56">
        <f t="shared" si="102"/>
        <v>0</v>
      </c>
    </row>
    <row r="1805" spans="7:14" ht="13.5" customHeight="1" x14ac:dyDescent="0.2">
      <c r="G1805" s="3"/>
      <c r="H1805" s="2"/>
      <c r="I1805" s="12"/>
      <c r="J1805" s="5">
        <v>1</v>
      </c>
      <c r="K1805" s="5">
        <f t="shared" si="103"/>
        <v>0</v>
      </c>
      <c r="L1805" s="5"/>
      <c r="M1805" s="5"/>
      <c r="N1805" s="56" t="e">
        <f>IF(B1805="",#REF!,B1805)</f>
        <v>#REF!</v>
      </c>
    </row>
    <row r="1806" spans="7:14" ht="13.5" customHeight="1" x14ac:dyDescent="0.2">
      <c r="G1806" s="3"/>
      <c r="H1806" s="2"/>
      <c r="I1806" s="12"/>
      <c r="J1806" s="5">
        <v>1</v>
      </c>
      <c r="K1806" s="5">
        <f t="shared" si="103"/>
        <v>0</v>
      </c>
      <c r="L1806" s="5"/>
      <c r="M1806" s="5"/>
      <c r="N1806" s="56">
        <f t="shared" si="102"/>
        <v>0</v>
      </c>
    </row>
    <row r="1807" spans="7:14" ht="13.5" customHeight="1" x14ac:dyDescent="0.2">
      <c r="G1807" s="3"/>
      <c r="H1807" s="2"/>
      <c r="I1807" s="12"/>
      <c r="J1807" s="5">
        <v>1</v>
      </c>
      <c r="K1807" s="5">
        <f t="shared" si="103"/>
        <v>0</v>
      </c>
      <c r="L1807" s="5"/>
      <c r="M1807" s="5"/>
      <c r="N1807" s="56">
        <f t="shared" si="102"/>
        <v>0</v>
      </c>
    </row>
    <row r="1808" spans="7:14" ht="13.5" customHeight="1" x14ac:dyDescent="0.2">
      <c r="G1808" s="3"/>
      <c r="H1808" s="2"/>
      <c r="I1808" s="12"/>
      <c r="J1808" s="5">
        <v>1</v>
      </c>
      <c r="K1808" s="5">
        <f t="shared" si="103"/>
        <v>0</v>
      </c>
      <c r="L1808" s="5"/>
      <c r="M1808" s="5"/>
      <c r="N1808" s="56">
        <f t="shared" si="102"/>
        <v>0</v>
      </c>
    </row>
    <row r="1809" spans="7:14" ht="13.5" customHeight="1" x14ac:dyDescent="0.2">
      <c r="G1809" s="3"/>
      <c r="H1809" s="2"/>
      <c r="I1809" s="12"/>
      <c r="J1809" s="5">
        <v>1</v>
      </c>
      <c r="K1809" s="5">
        <f t="shared" si="103"/>
        <v>0</v>
      </c>
      <c r="L1809" s="5"/>
      <c r="M1809" s="5"/>
      <c r="N1809" s="56">
        <f t="shared" si="102"/>
        <v>0</v>
      </c>
    </row>
    <row r="1810" spans="7:14" ht="13.5" customHeight="1" x14ac:dyDescent="0.2">
      <c r="G1810" s="3"/>
      <c r="H1810" s="2"/>
      <c r="I1810" s="12"/>
      <c r="J1810" s="5">
        <v>1</v>
      </c>
      <c r="K1810" s="5">
        <f t="shared" si="103"/>
        <v>0</v>
      </c>
      <c r="L1810" s="5"/>
      <c r="M1810" s="5"/>
      <c r="N1810" s="56" t="e">
        <f>IF(B1810="",#REF!,B1810)</f>
        <v>#REF!</v>
      </c>
    </row>
    <row r="1811" spans="7:14" ht="13.5" customHeight="1" x14ac:dyDescent="0.2">
      <c r="G1811" s="3"/>
      <c r="H1811" s="2"/>
      <c r="I1811" s="12"/>
      <c r="J1811" s="5">
        <v>1</v>
      </c>
      <c r="K1811" s="5">
        <f t="shared" si="103"/>
        <v>0</v>
      </c>
      <c r="L1811" s="5"/>
      <c r="M1811" s="5"/>
      <c r="N1811" s="56">
        <f t="shared" ref="N1811:N1864" si="104">IF(B1811="",B1810,B1811)</f>
        <v>0</v>
      </c>
    </row>
    <row r="1812" spans="7:14" ht="13.5" customHeight="1" x14ac:dyDescent="0.2">
      <c r="G1812" s="3"/>
      <c r="H1812" s="2"/>
      <c r="I1812" s="12"/>
      <c r="J1812" s="5">
        <v>1</v>
      </c>
      <c r="K1812" s="5">
        <f t="shared" si="103"/>
        <v>0</v>
      </c>
      <c r="L1812" s="5"/>
      <c r="M1812" s="5"/>
      <c r="N1812" s="56">
        <f t="shared" si="104"/>
        <v>0</v>
      </c>
    </row>
    <row r="1813" spans="7:14" ht="13.5" customHeight="1" x14ac:dyDescent="0.2">
      <c r="G1813" s="3"/>
      <c r="H1813" s="2"/>
      <c r="I1813" s="12"/>
      <c r="J1813" s="5">
        <v>1</v>
      </c>
      <c r="K1813" s="5">
        <f t="shared" si="103"/>
        <v>0</v>
      </c>
      <c r="L1813" s="5"/>
      <c r="M1813" s="5"/>
      <c r="N1813" s="56">
        <f t="shared" si="104"/>
        <v>0</v>
      </c>
    </row>
    <row r="1814" spans="7:14" ht="13.5" customHeight="1" x14ac:dyDescent="0.2">
      <c r="G1814" s="3"/>
      <c r="H1814" s="2"/>
      <c r="I1814" s="12"/>
      <c r="J1814" s="5">
        <v>1</v>
      </c>
      <c r="K1814" s="5">
        <f t="shared" si="103"/>
        <v>0</v>
      </c>
      <c r="L1814" s="5"/>
      <c r="M1814" s="5"/>
      <c r="N1814" s="56">
        <f t="shared" si="104"/>
        <v>0</v>
      </c>
    </row>
    <row r="1815" spans="7:14" ht="13.5" customHeight="1" x14ac:dyDescent="0.2">
      <c r="G1815" s="3"/>
      <c r="H1815" s="2"/>
      <c r="I1815" s="12"/>
      <c r="J1815" s="5">
        <v>1</v>
      </c>
      <c r="K1815" s="5">
        <f t="shared" si="103"/>
        <v>0</v>
      </c>
      <c r="L1815" s="5"/>
      <c r="M1815" s="5"/>
      <c r="N1815" s="56" t="e">
        <f>IF(B1815="",#REF!,B1815)</f>
        <v>#REF!</v>
      </c>
    </row>
    <row r="1816" spans="7:14" ht="13.5" customHeight="1" x14ac:dyDescent="0.2">
      <c r="G1816" s="3"/>
      <c r="H1816" s="2"/>
      <c r="I1816" s="12"/>
      <c r="J1816" s="5">
        <v>1</v>
      </c>
      <c r="K1816" s="5">
        <f t="shared" si="103"/>
        <v>0</v>
      </c>
      <c r="L1816" s="5"/>
      <c r="M1816" s="5"/>
      <c r="N1816" s="56">
        <f t="shared" si="104"/>
        <v>0</v>
      </c>
    </row>
    <row r="1817" spans="7:14" ht="13.5" customHeight="1" x14ac:dyDescent="0.2">
      <c r="G1817" s="3"/>
      <c r="H1817" s="2"/>
      <c r="I1817" s="12"/>
      <c r="J1817" s="5">
        <v>1</v>
      </c>
      <c r="K1817" s="5">
        <f t="shared" si="103"/>
        <v>0</v>
      </c>
      <c r="L1817" s="5"/>
      <c r="M1817" s="5"/>
      <c r="N1817" s="56">
        <f t="shared" si="104"/>
        <v>0</v>
      </c>
    </row>
    <row r="1818" spans="7:14" ht="13.5" customHeight="1" x14ac:dyDescent="0.2">
      <c r="G1818" s="3"/>
      <c r="H1818" s="2"/>
      <c r="I1818" s="12"/>
      <c r="J1818" s="5">
        <v>1</v>
      </c>
      <c r="K1818" s="5">
        <f t="shared" si="103"/>
        <v>0</v>
      </c>
      <c r="L1818" s="5"/>
      <c r="M1818" s="5"/>
      <c r="N1818" s="56">
        <f t="shared" si="104"/>
        <v>0</v>
      </c>
    </row>
    <row r="1819" spans="7:14" ht="13.5" customHeight="1" x14ac:dyDescent="0.2">
      <c r="G1819" s="3"/>
      <c r="H1819" s="2"/>
      <c r="I1819" s="12"/>
      <c r="J1819" s="5">
        <v>1</v>
      </c>
      <c r="K1819" s="5">
        <f t="shared" si="103"/>
        <v>0</v>
      </c>
      <c r="L1819" s="5"/>
      <c r="M1819" s="5"/>
      <c r="N1819" s="56">
        <f t="shared" si="104"/>
        <v>0</v>
      </c>
    </row>
    <row r="1820" spans="7:14" ht="13.5" customHeight="1" x14ac:dyDescent="0.2">
      <c r="G1820" s="3"/>
      <c r="H1820" s="2"/>
      <c r="I1820" s="12"/>
      <c r="J1820" s="5">
        <v>1</v>
      </c>
      <c r="K1820" s="5">
        <f t="shared" si="103"/>
        <v>0</v>
      </c>
      <c r="L1820" s="5"/>
      <c r="M1820" s="5"/>
      <c r="N1820" s="56" t="e">
        <f>IF(B1820="",#REF!,B1820)</f>
        <v>#REF!</v>
      </c>
    </row>
    <row r="1821" spans="7:14" ht="13.5" customHeight="1" x14ac:dyDescent="0.2">
      <c r="G1821" s="3"/>
      <c r="H1821" s="2"/>
      <c r="I1821" s="12"/>
      <c r="J1821" s="5">
        <v>1</v>
      </c>
      <c r="K1821" s="5">
        <f t="shared" si="103"/>
        <v>0</v>
      </c>
      <c r="L1821" s="5"/>
      <c r="M1821" s="5"/>
      <c r="N1821" s="56" t="e">
        <f>IF(B1821="",#REF!,B1821)</f>
        <v>#REF!</v>
      </c>
    </row>
    <row r="1822" spans="7:14" ht="13.5" customHeight="1" x14ac:dyDescent="0.2">
      <c r="G1822" s="3"/>
      <c r="H1822" s="2"/>
      <c r="I1822" s="12"/>
      <c r="J1822" s="5">
        <v>1</v>
      </c>
      <c r="K1822" s="5">
        <f t="shared" si="103"/>
        <v>0</v>
      </c>
      <c r="L1822" s="5"/>
      <c r="M1822" s="5"/>
      <c r="N1822" s="56" t="e">
        <f>IF(B1822="",#REF!,B1822)</f>
        <v>#REF!</v>
      </c>
    </row>
    <row r="1823" spans="7:14" ht="13.5" customHeight="1" x14ac:dyDescent="0.2">
      <c r="G1823" s="3"/>
      <c r="H1823" s="2"/>
      <c r="I1823" s="12"/>
      <c r="J1823" s="5">
        <v>1</v>
      </c>
      <c r="K1823" s="5">
        <f t="shared" si="103"/>
        <v>0</v>
      </c>
      <c r="L1823" s="5"/>
      <c r="M1823" s="5"/>
      <c r="N1823" s="56">
        <f t="shared" si="104"/>
        <v>0</v>
      </c>
    </row>
    <row r="1824" spans="7:14" ht="13.5" customHeight="1" x14ac:dyDescent="0.2">
      <c r="G1824" s="3"/>
      <c r="H1824" s="2"/>
      <c r="I1824" s="12"/>
      <c r="J1824" s="5">
        <v>1</v>
      </c>
      <c r="K1824" s="5">
        <f t="shared" si="103"/>
        <v>0</v>
      </c>
      <c r="L1824" s="5"/>
      <c r="M1824" s="5"/>
      <c r="N1824" s="56">
        <f t="shared" si="104"/>
        <v>0</v>
      </c>
    </row>
    <row r="1825" spans="7:14" ht="13.5" customHeight="1" x14ac:dyDescent="0.2">
      <c r="G1825" s="3"/>
      <c r="H1825" s="2"/>
      <c r="I1825" s="12"/>
      <c r="J1825" s="5">
        <v>1</v>
      </c>
      <c r="K1825" s="5">
        <f t="shared" si="103"/>
        <v>0</v>
      </c>
      <c r="L1825" s="5"/>
      <c r="M1825" s="5"/>
      <c r="N1825" s="56">
        <f t="shared" si="104"/>
        <v>0</v>
      </c>
    </row>
    <row r="1826" spans="7:14" ht="13.5" customHeight="1" x14ac:dyDescent="0.2">
      <c r="G1826" s="3"/>
      <c r="H1826" s="2"/>
      <c r="I1826" s="12"/>
      <c r="J1826" s="5">
        <v>1</v>
      </c>
      <c r="K1826" s="5">
        <f t="shared" si="103"/>
        <v>0</v>
      </c>
      <c r="L1826" s="5"/>
      <c r="M1826" s="5"/>
      <c r="N1826" s="56">
        <f t="shared" si="104"/>
        <v>0</v>
      </c>
    </row>
    <row r="1827" spans="7:14" ht="13.5" customHeight="1" x14ac:dyDescent="0.2">
      <c r="G1827" s="3"/>
      <c r="H1827" s="2"/>
      <c r="I1827" s="12"/>
      <c r="J1827" s="5">
        <v>1</v>
      </c>
      <c r="K1827" s="5">
        <f t="shared" si="103"/>
        <v>0</v>
      </c>
      <c r="L1827" s="5"/>
      <c r="M1827" s="5"/>
      <c r="N1827" s="56">
        <f t="shared" si="104"/>
        <v>0</v>
      </c>
    </row>
    <row r="1828" spans="7:14" ht="13.5" customHeight="1" x14ac:dyDescent="0.2">
      <c r="G1828" s="3"/>
      <c r="H1828" s="2"/>
      <c r="I1828" s="12"/>
      <c r="J1828" s="5">
        <v>1</v>
      </c>
      <c r="K1828" s="5">
        <f t="shared" si="103"/>
        <v>0</v>
      </c>
      <c r="L1828" s="5"/>
      <c r="M1828" s="5"/>
      <c r="N1828" s="56">
        <f t="shared" si="104"/>
        <v>0</v>
      </c>
    </row>
    <row r="1829" spans="7:14" ht="13.5" customHeight="1" x14ac:dyDescent="0.2">
      <c r="G1829" s="3"/>
      <c r="H1829" s="2"/>
      <c r="I1829" s="12"/>
      <c r="J1829" s="5">
        <v>1</v>
      </c>
      <c r="K1829" s="5">
        <f t="shared" si="103"/>
        <v>0</v>
      </c>
      <c r="L1829" s="5"/>
      <c r="M1829" s="5"/>
      <c r="N1829" s="56">
        <f t="shared" si="104"/>
        <v>0</v>
      </c>
    </row>
    <row r="1830" spans="7:14" ht="13.5" customHeight="1" x14ac:dyDescent="0.2">
      <c r="G1830" s="3"/>
      <c r="H1830" s="2"/>
      <c r="I1830" s="12"/>
      <c r="J1830" s="5">
        <v>1</v>
      </c>
      <c r="K1830" s="5">
        <f t="shared" si="103"/>
        <v>0</v>
      </c>
      <c r="L1830" s="5"/>
      <c r="M1830" s="5"/>
      <c r="N1830" s="56" t="e">
        <f>IF(B1830="",#REF!,B1830)</f>
        <v>#REF!</v>
      </c>
    </row>
    <row r="1831" spans="7:14" ht="13.5" customHeight="1" x14ac:dyDescent="0.2">
      <c r="G1831" s="3"/>
      <c r="H1831" s="2"/>
      <c r="I1831" s="12"/>
      <c r="J1831" s="5">
        <v>1</v>
      </c>
      <c r="K1831" s="5">
        <f t="shared" si="103"/>
        <v>0</v>
      </c>
      <c r="L1831" s="5"/>
      <c r="M1831" s="5"/>
      <c r="N1831" s="56" t="e">
        <f>IF(B1831="",#REF!,B1831)</f>
        <v>#REF!</v>
      </c>
    </row>
    <row r="1832" spans="7:14" ht="13.5" customHeight="1" x14ac:dyDescent="0.2">
      <c r="G1832" s="3"/>
      <c r="H1832" s="2"/>
      <c r="I1832" s="12"/>
      <c r="J1832" s="5">
        <v>1</v>
      </c>
      <c r="K1832" s="5">
        <f t="shared" si="103"/>
        <v>0</v>
      </c>
      <c r="L1832" s="5"/>
      <c r="M1832" s="5"/>
      <c r="N1832" s="56">
        <f t="shared" si="104"/>
        <v>0</v>
      </c>
    </row>
    <row r="1833" spans="7:14" ht="13.5" customHeight="1" x14ac:dyDescent="0.2">
      <c r="G1833" s="3"/>
      <c r="H1833" s="2"/>
      <c r="I1833" s="12"/>
      <c r="J1833" s="5">
        <v>1</v>
      </c>
      <c r="K1833" s="5">
        <f t="shared" si="103"/>
        <v>0</v>
      </c>
      <c r="L1833" s="5"/>
      <c r="M1833" s="5"/>
      <c r="N1833" s="56">
        <f t="shared" si="104"/>
        <v>0</v>
      </c>
    </row>
    <row r="1834" spans="7:14" ht="13.5" customHeight="1" x14ac:dyDescent="0.2">
      <c r="G1834" s="3"/>
      <c r="H1834" s="2"/>
      <c r="I1834" s="12"/>
      <c r="J1834" s="5">
        <v>1</v>
      </c>
      <c r="K1834" s="5">
        <f t="shared" si="103"/>
        <v>0</v>
      </c>
      <c r="L1834" s="5"/>
      <c r="M1834" s="5"/>
      <c r="N1834" s="56">
        <f t="shared" si="104"/>
        <v>0</v>
      </c>
    </row>
    <row r="1835" spans="7:14" ht="13.5" customHeight="1" x14ac:dyDescent="0.2">
      <c r="G1835" s="3"/>
      <c r="H1835" s="2"/>
      <c r="I1835" s="12"/>
      <c r="J1835" s="5">
        <v>1</v>
      </c>
      <c r="K1835" s="5">
        <f t="shared" si="103"/>
        <v>0</v>
      </c>
      <c r="L1835" s="5"/>
      <c r="M1835" s="5"/>
      <c r="N1835" s="56">
        <f t="shared" si="104"/>
        <v>0</v>
      </c>
    </row>
    <row r="1836" spans="7:14" ht="13.5" customHeight="1" x14ac:dyDescent="0.2">
      <c r="G1836" s="3"/>
      <c r="H1836" s="2"/>
      <c r="I1836" s="12"/>
      <c r="J1836" s="5">
        <v>1</v>
      </c>
      <c r="K1836" s="5">
        <f t="shared" si="103"/>
        <v>0</v>
      </c>
      <c r="L1836" s="5"/>
      <c r="M1836" s="5"/>
      <c r="N1836" s="56">
        <f t="shared" si="104"/>
        <v>0</v>
      </c>
    </row>
    <row r="1837" spans="7:14" ht="13.5" customHeight="1" x14ac:dyDescent="0.2">
      <c r="G1837" s="3"/>
      <c r="H1837" s="2"/>
      <c r="I1837" s="12"/>
      <c r="J1837" s="5">
        <v>1</v>
      </c>
      <c r="K1837" s="5">
        <f t="shared" si="103"/>
        <v>0</v>
      </c>
      <c r="L1837" s="5"/>
      <c r="M1837" s="5"/>
      <c r="N1837" s="56">
        <f t="shared" si="104"/>
        <v>0</v>
      </c>
    </row>
    <row r="1838" spans="7:14" ht="13.5" customHeight="1" x14ac:dyDescent="0.2">
      <c r="G1838" s="3"/>
      <c r="H1838" s="2"/>
      <c r="I1838" s="12"/>
      <c r="J1838" s="5">
        <v>1</v>
      </c>
      <c r="K1838" s="5">
        <f t="shared" si="103"/>
        <v>0</v>
      </c>
      <c r="L1838" s="5"/>
      <c r="M1838" s="5"/>
      <c r="N1838" s="56">
        <f t="shared" si="104"/>
        <v>0</v>
      </c>
    </row>
    <row r="1839" spans="7:14" ht="13.5" customHeight="1" x14ac:dyDescent="0.2">
      <c r="G1839" s="3"/>
      <c r="H1839" s="2"/>
      <c r="I1839" s="12"/>
      <c r="J1839" s="5">
        <v>1</v>
      </c>
      <c r="K1839" s="5">
        <f t="shared" si="103"/>
        <v>0</v>
      </c>
      <c r="L1839" s="5"/>
      <c r="M1839" s="5"/>
      <c r="N1839" s="56">
        <f t="shared" si="104"/>
        <v>0</v>
      </c>
    </row>
    <row r="1840" spans="7:14" ht="13.5" customHeight="1" x14ac:dyDescent="0.2">
      <c r="G1840" s="3"/>
      <c r="H1840" s="2"/>
      <c r="I1840" s="12"/>
      <c r="J1840" s="5">
        <v>1</v>
      </c>
      <c r="K1840" s="5">
        <f t="shared" si="103"/>
        <v>0</v>
      </c>
      <c r="L1840" s="5"/>
      <c r="M1840" s="5"/>
      <c r="N1840" s="56" t="e">
        <f>IF(B1840="",#REF!,B1840)</f>
        <v>#REF!</v>
      </c>
    </row>
    <row r="1841" spans="7:14" ht="13.5" customHeight="1" x14ac:dyDescent="0.2">
      <c r="G1841" s="3"/>
      <c r="H1841" s="2"/>
      <c r="I1841" s="12"/>
      <c r="J1841" s="5">
        <v>1</v>
      </c>
      <c r="K1841" s="5">
        <f t="shared" si="103"/>
        <v>0</v>
      </c>
      <c r="L1841" s="5"/>
      <c r="M1841" s="5"/>
      <c r="N1841" s="56">
        <f t="shared" si="104"/>
        <v>0</v>
      </c>
    </row>
    <row r="1842" spans="7:14" ht="13.5" customHeight="1" x14ac:dyDescent="0.2">
      <c r="G1842" s="3"/>
      <c r="H1842" s="2"/>
      <c r="I1842" s="12"/>
      <c r="J1842" s="5">
        <v>1</v>
      </c>
      <c r="K1842" s="5">
        <f t="shared" si="103"/>
        <v>0</v>
      </c>
      <c r="L1842" s="5"/>
      <c r="M1842" s="5"/>
      <c r="N1842" s="56">
        <f t="shared" si="104"/>
        <v>0</v>
      </c>
    </row>
    <row r="1843" spans="7:14" ht="13.5" customHeight="1" x14ac:dyDescent="0.2">
      <c r="G1843" s="3"/>
      <c r="H1843" s="2"/>
      <c r="I1843" s="12"/>
      <c r="J1843" s="5">
        <v>1</v>
      </c>
      <c r="K1843" s="5">
        <f t="shared" si="103"/>
        <v>0</v>
      </c>
      <c r="L1843" s="5"/>
      <c r="M1843" s="5"/>
      <c r="N1843" s="56">
        <f t="shared" si="104"/>
        <v>0</v>
      </c>
    </row>
    <row r="1844" spans="7:14" ht="13.5" customHeight="1" x14ac:dyDescent="0.2">
      <c r="G1844" s="3"/>
      <c r="H1844" s="2"/>
      <c r="I1844" s="12"/>
      <c r="J1844" s="5">
        <v>1</v>
      </c>
      <c r="K1844" s="5">
        <f t="shared" si="103"/>
        <v>0</v>
      </c>
      <c r="L1844" s="5"/>
      <c r="M1844" s="5"/>
      <c r="N1844" s="56">
        <f t="shared" si="104"/>
        <v>0</v>
      </c>
    </row>
    <row r="1845" spans="7:14" ht="13.5" customHeight="1" x14ac:dyDescent="0.2">
      <c r="G1845" s="3"/>
      <c r="H1845" s="2"/>
      <c r="I1845" s="12"/>
      <c r="J1845" s="5">
        <v>1</v>
      </c>
      <c r="K1845" s="5">
        <f t="shared" si="103"/>
        <v>0</v>
      </c>
      <c r="L1845" s="5"/>
      <c r="M1845" s="5"/>
      <c r="N1845" s="56">
        <f t="shared" si="104"/>
        <v>0</v>
      </c>
    </row>
    <row r="1846" spans="7:14" ht="13.5" customHeight="1" x14ac:dyDescent="0.2">
      <c r="G1846" s="3"/>
      <c r="H1846" s="2"/>
      <c r="I1846" s="12"/>
      <c r="J1846" s="5">
        <v>1</v>
      </c>
      <c r="K1846" s="5">
        <f t="shared" si="103"/>
        <v>0</v>
      </c>
      <c r="L1846" s="5"/>
      <c r="M1846" s="5"/>
      <c r="N1846" s="56">
        <f t="shared" si="104"/>
        <v>0</v>
      </c>
    </row>
    <row r="1847" spans="7:14" ht="13.5" customHeight="1" x14ac:dyDescent="0.2">
      <c r="G1847" s="3"/>
      <c r="H1847" s="2"/>
      <c r="I1847" s="12"/>
      <c r="J1847" s="5">
        <v>1</v>
      </c>
      <c r="K1847" s="5">
        <f t="shared" si="103"/>
        <v>0</v>
      </c>
      <c r="L1847" s="5"/>
      <c r="M1847" s="5"/>
      <c r="N1847" s="56" t="e">
        <f>IF(B1847="",#REF!,B1847)</f>
        <v>#REF!</v>
      </c>
    </row>
    <row r="1848" spans="7:14" ht="13.5" customHeight="1" x14ac:dyDescent="0.2">
      <c r="G1848" s="3"/>
      <c r="H1848" s="2"/>
      <c r="I1848" s="12"/>
      <c r="J1848" s="5">
        <v>1</v>
      </c>
      <c r="K1848" s="5">
        <f t="shared" si="103"/>
        <v>0</v>
      </c>
      <c r="L1848" s="5"/>
      <c r="M1848" s="5"/>
      <c r="N1848" s="56">
        <f t="shared" si="104"/>
        <v>0</v>
      </c>
    </row>
    <row r="1849" spans="7:14" ht="13.5" customHeight="1" x14ac:dyDescent="0.2">
      <c r="G1849" s="3"/>
      <c r="H1849" s="2"/>
      <c r="I1849" s="12"/>
      <c r="J1849" s="5">
        <v>1</v>
      </c>
      <c r="K1849" s="5">
        <f t="shared" si="103"/>
        <v>0</v>
      </c>
      <c r="L1849" s="5"/>
      <c r="M1849" s="5"/>
      <c r="N1849" s="56">
        <f t="shared" si="104"/>
        <v>0</v>
      </c>
    </row>
    <row r="1850" spans="7:14" ht="13.5" customHeight="1" x14ac:dyDescent="0.2">
      <c r="G1850" s="3"/>
      <c r="H1850" s="2"/>
      <c r="I1850" s="12"/>
      <c r="J1850" s="5">
        <v>1</v>
      </c>
      <c r="K1850" s="5">
        <f t="shared" si="103"/>
        <v>0</v>
      </c>
      <c r="L1850" s="5"/>
      <c r="M1850" s="5"/>
      <c r="N1850" s="56">
        <f t="shared" si="104"/>
        <v>0</v>
      </c>
    </row>
    <row r="1851" spans="7:14" ht="13.5" customHeight="1" x14ac:dyDescent="0.2">
      <c r="G1851" s="3"/>
      <c r="H1851" s="2"/>
      <c r="I1851" s="12"/>
      <c r="J1851" s="5">
        <v>1</v>
      </c>
      <c r="K1851" s="5">
        <f t="shared" si="103"/>
        <v>0</v>
      </c>
      <c r="L1851" s="5"/>
      <c r="M1851" s="5"/>
      <c r="N1851" s="56">
        <f t="shared" si="104"/>
        <v>0</v>
      </c>
    </row>
    <row r="1852" spans="7:14" ht="13.5" customHeight="1" x14ac:dyDescent="0.2">
      <c r="G1852" s="3"/>
      <c r="H1852" s="2"/>
      <c r="I1852" s="12"/>
      <c r="J1852" s="5">
        <v>1</v>
      </c>
      <c r="K1852" s="5">
        <f t="shared" si="103"/>
        <v>0</v>
      </c>
      <c r="L1852" s="5"/>
      <c r="M1852" s="5"/>
      <c r="N1852" s="56" t="e">
        <f>IF(B1852="",#REF!,B1852)</f>
        <v>#REF!</v>
      </c>
    </row>
    <row r="1853" spans="7:14" ht="13.5" customHeight="1" x14ac:dyDescent="0.2">
      <c r="G1853" s="3"/>
      <c r="H1853" s="2"/>
      <c r="I1853" s="12"/>
      <c r="J1853" s="5">
        <v>1</v>
      </c>
      <c r="K1853" s="5">
        <f t="shared" si="103"/>
        <v>0</v>
      </c>
      <c r="L1853" s="5"/>
      <c r="M1853" s="5"/>
      <c r="N1853" s="56">
        <f t="shared" si="104"/>
        <v>0</v>
      </c>
    </row>
    <row r="1854" spans="7:14" ht="13.5" customHeight="1" x14ac:dyDescent="0.2">
      <c r="G1854" s="3"/>
      <c r="H1854" s="2"/>
      <c r="I1854" s="12"/>
      <c r="J1854" s="5">
        <v>1</v>
      </c>
      <c r="K1854" s="5">
        <f t="shared" si="103"/>
        <v>0</v>
      </c>
      <c r="L1854" s="5"/>
      <c r="M1854" s="5"/>
      <c r="N1854" s="56">
        <f t="shared" si="104"/>
        <v>0</v>
      </c>
    </row>
    <row r="1855" spans="7:14" ht="13.5" customHeight="1" x14ac:dyDescent="0.2">
      <c r="G1855" s="3"/>
      <c r="H1855" s="2"/>
      <c r="I1855" s="12"/>
      <c r="J1855" s="5">
        <v>1</v>
      </c>
      <c r="K1855" s="5">
        <f t="shared" si="103"/>
        <v>0</v>
      </c>
      <c r="L1855" s="5"/>
      <c r="M1855" s="5"/>
      <c r="N1855" s="56">
        <f t="shared" si="104"/>
        <v>0</v>
      </c>
    </row>
    <row r="1856" spans="7:14" ht="13.5" customHeight="1" x14ac:dyDescent="0.2">
      <c r="G1856" s="3"/>
      <c r="H1856" s="2"/>
      <c r="I1856" s="12"/>
      <c r="J1856" s="5">
        <v>1</v>
      </c>
      <c r="K1856" s="5">
        <f t="shared" si="103"/>
        <v>0</v>
      </c>
      <c r="L1856" s="5"/>
      <c r="M1856" s="5"/>
      <c r="N1856" s="56">
        <f t="shared" si="104"/>
        <v>0</v>
      </c>
    </row>
    <row r="1857" spans="7:14" ht="13.5" customHeight="1" x14ac:dyDescent="0.2">
      <c r="G1857" s="3"/>
      <c r="H1857" s="2"/>
      <c r="I1857" s="12"/>
      <c r="J1857" s="5">
        <v>1</v>
      </c>
      <c r="K1857" s="5">
        <f t="shared" si="103"/>
        <v>0</v>
      </c>
      <c r="L1857" s="5"/>
      <c r="M1857" s="5"/>
      <c r="N1857" s="56" t="e">
        <f>IF(B1857="",#REF!,B1857)</f>
        <v>#REF!</v>
      </c>
    </row>
    <row r="1858" spans="7:14" ht="13.5" customHeight="1" x14ac:dyDescent="0.2">
      <c r="G1858" s="3"/>
      <c r="H1858" s="2"/>
      <c r="I1858" s="12"/>
      <c r="J1858" s="5">
        <v>1</v>
      </c>
      <c r="K1858" s="5">
        <f t="shared" si="103"/>
        <v>0</v>
      </c>
      <c r="L1858" s="5"/>
      <c r="M1858" s="5"/>
      <c r="N1858" s="56">
        <f t="shared" si="104"/>
        <v>0</v>
      </c>
    </row>
    <row r="1859" spans="7:14" ht="13.5" customHeight="1" x14ac:dyDescent="0.2">
      <c r="G1859" s="3"/>
      <c r="H1859" s="2"/>
      <c r="I1859" s="12"/>
      <c r="J1859" s="5">
        <v>1</v>
      </c>
      <c r="K1859" s="5">
        <f t="shared" si="103"/>
        <v>0</v>
      </c>
      <c r="L1859" s="5"/>
      <c r="M1859" s="5"/>
      <c r="N1859" s="56">
        <f t="shared" si="104"/>
        <v>0</v>
      </c>
    </row>
    <row r="1860" spans="7:14" ht="13.5" customHeight="1" x14ac:dyDescent="0.2">
      <c r="G1860" s="3"/>
      <c r="H1860" s="2"/>
      <c r="I1860" s="12"/>
      <c r="J1860" s="5">
        <v>1</v>
      </c>
      <c r="K1860" s="5">
        <f t="shared" si="103"/>
        <v>0</v>
      </c>
      <c r="L1860" s="5"/>
      <c r="M1860" s="5"/>
      <c r="N1860" s="56">
        <f t="shared" si="104"/>
        <v>0</v>
      </c>
    </row>
    <row r="1861" spans="7:14" ht="13.5" customHeight="1" x14ac:dyDescent="0.2">
      <c r="G1861" s="3"/>
      <c r="H1861" s="2"/>
      <c r="I1861" s="12"/>
      <c r="J1861" s="5">
        <v>1</v>
      </c>
      <c r="K1861" s="5">
        <f t="shared" ref="K1861:K1924" si="105">IF(I1861="did not close",0,IF(I1861="",0,1))</f>
        <v>0</v>
      </c>
      <c r="L1861" s="5"/>
      <c r="M1861" s="5"/>
      <c r="N1861" s="56">
        <f t="shared" si="104"/>
        <v>0</v>
      </c>
    </row>
    <row r="1862" spans="7:14" ht="13.5" customHeight="1" x14ac:dyDescent="0.2">
      <c r="G1862" s="3"/>
      <c r="H1862" s="2"/>
      <c r="I1862" s="12"/>
      <c r="J1862" s="5">
        <v>1</v>
      </c>
      <c r="K1862" s="5">
        <f t="shared" si="105"/>
        <v>0</v>
      </c>
      <c r="L1862" s="5"/>
      <c r="M1862" s="5"/>
      <c r="N1862" s="56">
        <f t="shared" si="104"/>
        <v>0</v>
      </c>
    </row>
    <row r="1863" spans="7:14" ht="13.5" customHeight="1" x14ac:dyDescent="0.2">
      <c r="G1863" s="3"/>
      <c r="H1863" s="2"/>
      <c r="I1863" s="12"/>
      <c r="J1863" s="5">
        <v>1</v>
      </c>
      <c r="K1863" s="5">
        <f t="shared" si="105"/>
        <v>0</v>
      </c>
      <c r="L1863" s="5"/>
      <c r="M1863" s="5"/>
      <c r="N1863" s="56">
        <f t="shared" si="104"/>
        <v>0</v>
      </c>
    </row>
    <row r="1864" spans="7:14" ht="13.5" customHeight="1" x14ac:dyDescent="0.2">
      <c r="G1864" s="3"/>
      <c r="H1864" s="2"/>
      <c r="I1864" s="12"/>
      <c r="J1864" s="5">
        <v>1</v>
      </c>
      <c r="K1864" s="5">
        <f t="shared" si="105"/>
        <v>0</v>
      </c>
      <c r="L1864" s="5"/>
      <c r="M1864" s="5"/>
      <c r="N1864" s="56">
        <f t="shared" si="104"/>
        <v>0</v>
      </c>
    </row>
    <row r="1865" spans="7:14" ht="13.5" customHeight="1" x14ac:dyDescent="0.2">
      <c r="G1865" s="3"/>
      <c r="H1865" s="2"/>
      <c r="I1865" s="12"/>
      <c r="J1865" s="5">
        <v>1</v>
      </c>
      <c r="K1865" s="5">
        <f t="shared" si="105"/>
        <v>0</v>
      </c>
      <c r="L1865" s="5"/>
      <c r="M1865" s="5"/>
      <c r="N1865" s="56">
        <f t="shared" ref="N1865:N1910" si="106">IF(B1865="",B1864,B1865)</f>
        <v>0</v>
      </c>
    </row>
    <row r="1866" spans="7:14" ht="13.5" customHeight="1" x14ac:dyDescent="0.2">
      <c r="G1866" s="3"/>
      <c r="H1866" s="2"/>
      <c r="I1866" s="12"/>
      <c r="J1866" s="5">
        <v>1</v>
      </c>
      <c r="K1866" s="5">
        <f t="shared" si="105"/>
        <v>0</v>
      </c>
      <c r="L1866" s="5"/>
      <c r="M1866" s="5"/>
      <c r="N1866" s="56">
        <f t="shared" si="106"/>
        <v>0</v>
      </c>
    </row>
    <row r="1867" spans="7:14" ht="13.5" customHeight="1" x14ac:dyDescent="0.2">
      <c r="G1867" s="3"/>
      <c r="H1867" s="2"/>
      <c r="I1867" s="12"/>
      <c r="J1867" s="5">
        <v>1</v>
      </c>
      <c r="K1867" s="5">
        <f t="shared" si="105"/>
        <v>0</v>
      </c>
      <c r="L1867" s="5"/>
      <c r="M1867" s="5"/>
      <c r="N1867" s="56">
        <f t="shared" si="106"/>
        <v>0</v>
      </c>
    </row>
    <row r="1868" spans="7:14" ht="13.5" customHeight="1" x14ac:dyDescent="0.2">
      <c r="G1868" s="3"/>
      <c r="H1868" s="2"/>
      <c r="I1868" s="12"/>
      <c r="J1868" s="5">
        <v>1</v>
      </c>
      <c r="K1868" s="5">
        <f t="shared" si="105"/>
        <v>0</v>
      </c>
      <c r="L1868" s="5"/>
      <c r="M1868" s="5"/>
      <c r="N1868" s="56">
        <f t="shared" si="106"/>
        <v>0</v>
      </c>
    </row>
    <row r="1869" spans="7:14" ht="13.5" customHeight="1" x14ac:dyDescent="0.2">
      <c r="G1869" s="3"/>
      <c r="H1869" s="2"/>
      <c r="I1869" s="12"/>
      <c r="J1869" s="5">
        <v>1</v>
      </c>
      <c r="K1869" s="5">
        <f t="shared" si="105"/>
        <v>0</v>
      </c>
      <c r="L1869" s="5"/>
      <c r="M1869" s="5"/>
      <c r="N1869" s="56">
        <f t="shared" si="106"/>
        <v>0</v>
      </c>
    </row>
    <row r="1870" spans="7:14" ht="13.5" customHeight="1" x14ac:dyDescent="0.2">
      <c r="G1870" s="3"/>
      <c r="H1870" s="2"/>
      <c r="I1870" s="12"/>
      <c r="J1870" s="5">
        <v>1</v>
      </c>
      <c r="K1870" s="5">
        <f t="shared" si="105"/>
        <v>0</v>
      </c>
      <c r="L1870" s="5"/>
      <c r="M1870" s="5"/>
      <c r="N1870" s="56">
        <f t="shared" si="106"/>
        <v>0</v>
      </c>
    </row>
    <row r="1871" spans="7:14" ht="13.5" customHeight="1" x14ac:dyDescent="0.2">
      <c r="G1871" s="3"/>
      <c r="H1871" s="2"/>
      <c r="I1871" s="12"/>
      <c r="J1871" s="5">
        <v>1</v>
      </c>
      <c r="K1871" s="5">
        <f t="shared" si="105"/>
        <v>0</v>
      </c>
      <c r="L1871" s="5"/>
      <c r="M1871" s="5"/>
      <c r="N1871" s="56">
        <f t="shared" si="106"/>
        <v>0</v>
      </c>
    </row>
    <row r="1872" spans="7:14" ht="13.5" customHeight="1" x14ac:dyDescent="0.2">
      <c r="G1872" s="3"/>
      <c r="H1872" s="2"/>
      <c r="I1872" s="12"/>
      <c r="J1872" s="5">
        <v>1</v>
      </c>
      <c r="K1872" s="5">
        <f t="shared" si="105"/>
        <v>0</v>
      </c>
      <c r="L1872" s="5"/>
      <c r="M1872" s="5"/>
      <c r="N1872" s="56">
        <f t="shared" si="106"/>
        <v>0</v>
      </c>
    </row>
    <row r="1873" spans="7:14" ht="13.5" customHeight="1" x14ac:dyDescent="0.2">
      <c r="G1873" s="3"/>
      <c r="H1873" s="2"/>
      <c r="I1873" s="12"/>
      <c r="J1873" s="5">
        <v>1</v>
      </c>
      <c r="K1873" s="5">
        <f t="shared" si="105"/>
        <v>0</v>
      </c>
      <c r="L1873" s="5"/>
      <c r="M1873" s="5"/>
      <c r="N1873" s="56">
        <f t="shared" si="106"/>
        <v>0</v>
      </c>
    </row>
    <row r="1874" spans="7:14" ht="13.5" customHeight="1" x14ac:dyDescent="0.2">
      <c r="G1874" s="3"/>
      <c r="H1874" s="2"/>
      <c r="I1874" s="12"/>
      <c r="J1874" s="5">
        <v>1</v>
      </c>
      <c r="K1874" s="5">
        <f t="shared" si="105"/>
        <v>0</v>
      </c>
      <c r="L1874" s="5"/>
      <c r="M1874" s="5"/>
      <c r="N1874" s="56">
        <f t="shared" si="106"/>
        <v>0</v>
      </c>
    </row>
    <row r="1875" spans="7:14" ht="13.5" customHeight="1" x14ac:dyDescent="0.2">
      <c r="G1875" s="3"/>
      <c r="H1875" s="2"/>
      <c r="I1875" s="12"/>
      <c r="J1875" s="5">
        <v>1</v>
      </c>
      <c r="K1875" s="5">
        <f t="shared" si="105"/>
        <v>0</v>
      </c>
      <c r="L1875" s="5"/>
      <c r="M1875" s="5"/>
      <c r="N1875" s="56">
        <f t="shared" si="106"/>
        <v>0</v>
      </c>
    </row>
    <row r="1876" spans="7:14" ht="13.5" customHeight="1" x14ac:dyDescent="0.2">
      <c r="G1876" s="3"/>
      <c r="H1876" s="2"/>
      <c r="I1876" s="12"/>
      <c r="J1876" s="5">
        <v>1</v>
      </c>
      <c r="K1876" s="5">
        <f t="shared" si="105"/>
        <v>0</v>
      </c>
      <c r="L1876" s="5"/>
      <c r="M1876" s="5"/>
      <c r="N1876" s="56" t="e">
        <f>IF(B1876="",#REF!,B1876)</f>
        <v>#REF!</v>
      </c>
    </row>
    <row r="1877" spans="7:14" ht="13.5" customHeight="1" x14ac:dyDescent="0.2">
      <c r="G1877" s="3"/>
      <c r="H1877" s="2"/>
      <c r="I1877" s="12"/>
      <c r="J1877" s="5">
        <v>1</v>
      </c>
      <c r="K1877" s="5">
        <f t="shared" si="105"/>
        <v>0</v>
      </c>
      <c r="L1877" s="5"/>
      <c r="M1877" s="5"/>
      <c r="N1877" s="56" t="e">
        <f>IF(B1877="",#REF!,B1877)</f>
        <v>#REF!</v>
      </c>
    </row>
    <row r="1878" spans="7:14" ht="13.5" customHeight="1" x14ac:dyDescent="0.2">
      <c r="G1878" s="3"/>
      <c r="H1878" s="2"/>
      <c r="I1878" s="12"/>
      <c r="J1878" s="5">
        <v>1</v>
      </c>
      <c r="K1878" s="5">
        <f t="shared" si="105"/>
        <v>0</v>
      </c>
      <c r="L1878" s="5"/>
      <c r="M1878" s="5"/>
      <c r="N1878" s="56" t="e">
        <f>IF(B1878="",#REF!,B1878)</f>
        <v>#REF!</v>
      </c>
    </row>
    <row r="1879" spans="7:14" ht="13.5" customHeight="1" x14ac:dyDescent="0.2">
      <c r="G1879" s="3"/>
      <c r="H1879" s="2"/>
      <c r="I1879" s="12"/>
      <c r="J1879" s="5">
        <v>1</v>
      </c>
      <c r="K1879" s="5">
        <f t="shared" si="105"/>
        <v>0</v>
      </c>
      <c r="L1879" s="5"/>
      <c r="M1879" s="5"/>
      <c r="N1879" s="56">
        <f t="shared" si="106"/>
        <v>0</v>
      </c>
    </row>
    <row r="1880" spans="7:14" ht="13.5" customHeight="1" x14ac:dyDescent="0.2">
      <c r="G1880" s="3"/>
      <c r="H1880" s="2"/>
      <c r="I1880" s="12"/>
      <c r="J1880" s="5">
        <v>1</v>
      </c>
      <c r="K1880" s="5">
        <f t="shared" si="105"/>
        <v>0</v>
      </c>
      <c r="L1880" s="5"/>
      <c r="M1880" s="5"/>
      <c r="N1880" s="56" t="e">
        <f>IF(B1880="",#REF!,B1880)</f>
        <v>#REF!</v>
      </c>
    </row>
    <row r="1881" spans="7:14" ht="13.5" customHeight="1" x14ac:dyDescent="0.2">
      <c r="G1881" s="3"/>
      <c r="H1881" s="2"/>
      <c r="I1881" s="12"/>
      <c r="J1881" s="5">
        <v>1</v>
      </c>
      <c r="K1881" s="5">
        <f t="shared" si="105"/>
        <v>0</v>
      </c>
      <c r="L1881" s="5"/>
      <c r="M1881" s="5"/>
      <c r="N1881" s="56" t="e">
        <f>IF(B1881="",#REF!,B1881)</f>
        <v>#REF!</v>
      </c>
    </row>
    <row r="1882" spans="7:14" ht="13.5" customHeight="1" x14ac:dyDescent="0.2">
      <c r="G1882" s="3"/>
      <c r="H1882" s="2"/>
      <c r="I1882" s="12"/>
      <c r="J1882" s="5">
        <v>1</v>
      </c>
      <c r="K1882" s="5">
        <f t="shared" si="105"/>
        <v>0</v>
      </c>
      <c r="L1882" s="5"/>
      <c r="M1882" s="5"/>
      <c r="N1882" s="56" t="e">
        <f>IF(B1882="",#REF!,B1882)</f>
        <v>#REF!</v>
      </c>
    </row>
    <row r="1883" spans="7:14" ht="13.5" customHeight="1" x14ac:dyDescent="0.2">
      <c r="G1883" s="3"/>
      <c r="H1883" s="2"/>
      <c r="I1883" s="12"/>
      <c r="J1883" s="5">
        <v>1</v>
      </c>
      <c r="K1883" s="5">
        <f t="shared" si="105"/>
        <v>0</v>
      </c>
      <c r="L1883" s="5"/>
      <c r="M1883" s="5"/>
      <c r="N1883" s="56" t="e">
        <f>IF(B1883="",#REF!,B1883)</f>
        <v>#REF!</v>
      </c>
    </row>
    <row r="1884" spans="7:14" ht="13.5" customHeight="1" x14ac:dyDescent="0.2">
      <c r="G1884" s="3"/>
      <c r="H1884" s="2"/>
      <c r="I1884" s="12"/>
      <c r="J1884" s="5">
        <v>1</v>
      </c>
      <c r="K1884" s="5">
        <f t="shared" si="105"/>
        <v>0</v>
      </c>
      <c r="L1884" s="5"/>
      <c r="M1884" s="5"/>
      <c r="N1884" s="56">
        <f t="shared" si="106"/>
        <v>0</v>
      </c>
    </row>
    <row r="1885" spans="7:14" ht="13.5" customHeight="1" x14ac:dyDescent="0.2">
      <c r="G1885" s="3"/>
      <c r="H1885" s="2"/>
      <c r="I1885" s="12"/>
      <c r="J1885" s="5">
        <v>1</v>
      </c>
      <c r="K1885" s="5">
        <f t="shared" si="105"/>
        <v>0</v>
      </c>
      <c r="L1885" s="5"/>
      <c r="M1885" s="5"/>
      <c r="N1885" s="56">
        <f t="shared" si="106"/>
        <v>0</v>
      </c>
    </row>
    <row r="1886" spans="7:14" ht="13.5" customHeight="1" x14ac:dyDescent="0.2">
      <c r="G1886" s="3"/>
      <c r="H1886" s="2"/>
      <c r="I1886" s="12"/>
      <c r="J1886" s="5">
        <v>1</v>
      </c>
      <c r="K1886" s="5">
        <f t="shared" si="105"/>
        <v>0</v>
      </c>
      <c r="L1886" s="5"/>
      <c r="M1886" s="5"/>
      <c r="N1886" s="56" t="e">
        <f>IF(B1886="",#REF!,B1886)</f>
        <v>#REF!</v>
      </c>
    </row>
    <row r="1887" spans="7:14" ht="13.5" customHeight="1" x14ac:dyDescent="0.2">
      <c r="G1887" s="3"/>
      <c r="H1887" s="2"/>
      <c r="I1887" s="12"/>
      <c r="J1887" s="5">
        <v>1</v>
      </c>
      <c r="K1887" s="5">
        <f t="shared" si="105"/>
        <v>0</v>
      </c>
      <c r="L1887" s="5"/>
      <c r="M1887" s="5"/>
      <c r="N1887" s="56" t="e">
        <f>IF(B1887="",#REF!,B1887)</f>
        <v>#REF!</v>
      </c>
    </row>
    <row r="1888" spans="7:14" ht="13.5" customHeight="1" x14ac:dyDescent="0.2">
      <c r="G1888" s="3"/>
      <c r="H1888" s="2"/>
      <c r="I1888" s="12"/>
      <c r="J1888" s="5">
        <v>1</v>
      </c>
      <c r="K1888" s="5">
        <f t="shared" si="105"/>
        <v>0</v>
      </c>
      <c r="L1888" s="5"/>
      <c r="M1888" s="5"/>
      <c r="N1888" s="56">
        <f t="shared" si="106"/>
        <v>0</v>
      </c>
    </row>
    <row r="1889" spans="7:14" ht="13.5" customHeight="1" x14ac:dyDescent="0.2">
      <c r="G1889" s="3"/>
      <c r="H1889" s="2"/>
      <c r="I1889" s="12"/>
      <c r="J1889" s="5">
        <v>1</v>
      </c>
      <c r="K1889" s="5">
        <f t="shared" si="105"/>
        <v>0</v>
      </c>
      <c r="L1889" s="5"/>
      <c r="M1889" s="5"/>
      <c r="N1889" s="56" t="e">
        <f>IF(B1889="",#REF!,B1889)</f>
        <v>#REF!</v>
      </c>
    </row>
    <row r="1890" spans="7:14" ht="13.5" customHeight="1" x14ac:dyDescent="0.2">
      <c r="G1890" s="3"/>
      <c r="H1890" s="2"/>
      <c r="I1890" s="12"/>
      <c r="J1890" s="5">
        <v>1</v>
      </c>
      <c r="K1890" s="5">
        <f t="shared" si="105"/>
        <v>0</v>
      </c>
      <c r="L1890" s="5"/>
      <c r="M1890" s="5"/>
      <c r="N1890" s="56">
        <f t="shared" si="106"/>
        <v>0</v>
      </c>
    </row>
    <row r="1891" spans="7:14" ht="13.5" customHeight="1" x14ac:dyDescent="0.2">
      <c r="G1891" s="3"/>
      <c r="H1891" s="2"/>
      <c r="I1891" s="12"/>
      <c r="J1891" s="5">
        <v>1</v>
      </c>
      <c r="K1891" s="5">
        <f t="shared" si="105"/>
        <v>0</v>
      </c>
      <c r="L1891" s="5"/>
      <c r="M1891" s="5"/>
      <c r="N1891" s="56">
        <f t="shared" si="106"/>
        <v>0</v>
      </c>
    </row>
    <row r="1892" spans="7:14" ht="13.5" customHeight="1" x14ac:dyDescent="0.2">
      <c r="G1892" s="3"/>
      <c r="H1892" s="2"/>
      <c r="I1892" s="12"/>
      <c r="J1892" s="5">
        <v>1</v>
      </c>
      <c r="K1892" s="5">
        <f t="shared" si="105"/>
        <v>0</v>
      </c>
      <c r="L1892" s="5"/>
      <c r="M1892" s="5"/>
      <c r="N1892" s="56">
        <f t="shared" si="106"/>
        <v>0</v>
      </c>
    </row>
    <row r="1893" spans="7:14" ht="13.5" customHeight="1" x14ac:dyDescent="0.2">
      <c r="G1893" s="3"/>
      <c r="H1893" s="2"/>
      <c r="I1893" s="12"/>
      <c r="J1893" s="5">
        <v>1</v>
      </c>
      <c r="K1893" s="5">
        <f t="shared" si="105"/>
        <v>0</v>
      </c>
      <c r="L1893" s="5"/>
      <c r="M1893" s="5"/>
      <c r="N1893" s="56">
        <f t="shared" si="106"/>
        <v>0</v>
      </c>
    </row>
    <row r="1894" spans="7:14" ht="13.5" customHeight="1" x14ac:dyDescent="0.2">
      <c r="G1894" s="3"/>
      <c r="H1894" s="2"/>
      <c r="I1894" s="12"/>
      <c r="J1894" s="5">
        <v>1</v>
      </c>
      <c r="K1894" s="5">
        <f t="shared" si="105"/>
        <v>0</v>
      </c>
      <c r="L1894" s="5"/>
      <c r="M1894" s="5"/>
      <c r="N1894" s="56">
        <f t="shared" si="106"/>
        <v>0</v>
      </c>
    </row>
    <row r="1895" spans="7:14" ht="13.5" customHeight="1" x14ac:dyDescent="0.2">
      <c r="G1895" s="3"/>
      <c r="H1895" s="2"/>
      <c r="I1895" s="12"/>
      <c r="J1895" s="5">
        <v>1</v>
      </c>
      <c r="K1895" s="5">
        <f t="shared" si="105"/>
        <v>0</v>
      </c>
      <c r="L1895" s="5"/>
      <c r="M1895" s="5"/>
      <c r="N1895" s="56">
        <f t="shared" si="106"/>
        <v>0</v>
      </c>
    </row>
    <row r="1896" spans="7:14" ht="13.5" customHeight="1" x14ac:dyDescent="0.2">
      <c r="G1896" s="3"/>
      <c r="H1896" s="2"/>
      <c r="I1896" s="12"/>
      <c r="J1896" s="5">
        <v>1</v>
      </c>
      <c r="K1896" s="5">
        <f t="shared" si="105"/>
        <v>0</v>
      </c>
      <c r="L1896" s="5"/>
      <c r="M1896" s="5"/>
      <c r="N1896" s="56">
        <f t="shared" si="106"/>
        <v>0</v>
      </c>
    </row>
    <row r="1897" spans="7:14" ht="13.5" customHeight="1" x14ac:dyDescent="0.2">
      <c r="G1897" s="3"/>
      <c r="H1897" s="2"/>
      <c r="I1897" s="12"/>
      <c r="J1897" s="5">
        <v>1</v>
      </c>
      <c r="K1897" s="5">
        <f t="shared" si="105"/>
        <v>0</v>
      </c>
      <c r="L1897" s="5"/>
      <c r="M1897" s="5"/>
      <c r="N1897" s="56">
        <f t="shared" si="106"/>
        <v>0</v>
      </c>
    </row>
    <row r="1898" spans="7:14" ht="13.5" customHeight="1" x14ac:dyDescent="0.2">
      <c r="G1898" s="3"/>
      <c r="H1898" s="2"/>
      <c r="I1898" s="12"/>
      <c r="J1898" s="5">
        <v>1</v>
      </c>
      <c r="K1898" s="5">
        <f t="shared" si="105"/>
        <v>0</v>
      </c>
      <c r="L1898" s="5"/>
      <c r="M1898" s="5"/>
      <c r="N1898" s="56" t="e">
        <f>IF(B1898="",#REF!,B1898)</f>
        <v>#REF!</v>
      </c>
    </row>
    <row r="1899" spans="7:14" ht="13.5" customHeight="1" x14ac:dyDescent="0.2">
      <c r="G1899" s="3"/>
      <c r="H1899" s="2"/>
      <c r="I1899" s="12"/>
      <c r="J1899" s="5">
        <v>1</v>
      </c>
      <c r="K1899" s="5">
        <f t="shared" si="105"/>
        <v>0</v>
      </c>
      <c r="L1899" s="5"/>
      <c r="M1899" s="5"/>
      <c r="N1899" s="56">
        <f t="shared" si="106"/>
        <v>0</v>
      </c>
    </row>
    <row r="1900" spans="7:14" ht="13.5" customHeight="1" x14ac:dyDescent="0.2">
      <c r="G1900" s="3"/>
      <c r="H1900" s="2"/>
      <c r="I1900" s="12"/>
      <c r="J1900" s="5">
        <v>1</v>
      </c>
      <c r="K1900" s="5">
        <f t="shared" si="105"/>
        <v>0</v>
      </c>
      <c r="L1900" s="5"/>
      <c r="M1900" s="5"/>
      <c r="N1900" s="56">
        <f t="shared" si="106"/>
        <v>0</v>
      </c>
    </row>
    <row r="1901" spans="7:14" ht="13.5" customHeight="1" x14ac:dyDescent="0.2">
      <c r="G1901" s="3"/>
      <c r="H1901" s="2"/>
      <c r="I1901" s="12"/>
      <c r="J1901" s="5">
        <v>1</v>
      </c>
      <c r="K1901" s="5">
        <f t="shared" si="105"/>
        <v>0</v>
      </c>
      <c r="L1901" s="5"/>
      <c r="M1901" s="5"/>
      <c r="N1901" s="56">
        <f t="shared" si="106"/>
        <v>0</v>
      </c>
    </row>
    <row r="1902" spans="7:14" ht="13.5" customHeight="1" x14ac:dyDescent="0.2">
      <c r="G1902" s="3"/>
      <c r="H1902" s="2"/>
      <c r="I1902" s="12"/>
      <c r="J1902" s="5">
        <v>1</v>
      </c>
      <c r="K1902" s="5">
        <f t="shared" si="105"/>
        <v>0</v>
      </c>
      <c r="L1902" s="5"/>
      <c r="M1902" s="5"/>
      <c r="N1902" s="56">
        <f t="shared" si="106"/>
        <v>0</v>
      </c>
    </row>
    <row r="1903" spans="7:14" ht="13.5" customHeight="1" x14ac:dyDescent="0.2">
      <c r="G1903" s="3"/>
      <c r="H1903" s="2"/>
      <c r="I1903" s="12"/>
      <c r="J1903" s="5">
        <v>1</v>
      </c>
      <c r="K1903" s="5">
        <f t="shared" si="105"/>
        <v>0</v>
      </c>
      <c r="L1903" s="5"/>
      <c r="M1903" s="5"/>
      <c r="N1903" s="56">
        <f t="shared" si="106"/>
        <v>0</v>
      </c>
    </row>
    <row r="1904" spans="7:14" ht="13.5" customHeight="1" x14ac:dyDescent="0.2">
      <c r="G1904" s="3"/>
      <c r="H1904" s="2"/>
      <c r="I1904" s="12"/>
      <c r="J1904" s="5">
        <v>1</v>
      </c>
      <c r="K1904" s="5">
        <f t="shared" si="105"/>
        <v>0</v>
      </c>
      <c r="L1904" s="5"/>
      <c r="M1904" s="5"/>
      <c r="N1904" s="56" t="e">
        <f>IF(B1904="",#REF!,B1904)</f>
        <v>#REF!</v>
      </c>
    </row>
    <row r="1905" spans="7:14" ht="13.5" customHeight="1" x14ac:dyDescent="0.2">
      <c r="G1905" s="3"/>
      <c r="H1905" s="2"/>
      <c r="I1905" s="12"/>
      <c r="J1905" s="5">
        <v>1</v>
      </c>
      <c r="K1905" s="5">
        <f t="shared" si="105"/>
        <v>0</v>
      </c>
      <c r="L1905" s="5"/>
      <c r="M1905" s="5"/>
      <c r="N1905" s="56">
        <f t="shared" si="106"/>
        <v>0</v>
      </c>
    </row>
    <row r="1906" spans="7:14" ht="13.5" customHeight="1" x14ac:dyDescent="0.2">
      <c r="G1906" s="3"/>
      <c r="H1906" s="2"/>
      <c r="I1906" s="12"/>
      <c r="J1906" s="5">
        <v>1</v>
      </c>
      <c r="K1906" s="5">
        <f t="shared" si="105"/>
        <v>0</v>
      </c>
      <c r="L1906" s="5"/>
      <c r="M1906" s="5"/>
      <c r="N1906" s="56">
        <f t="shared" si="106"/>
        <v>0</v>
      </c>
    </row>
    <row r="1907" spans="7:14" ht="13.5" customHeight="1" x14ac:dyDescent="0.2">
      <c r="G1907" s="3"/>
      <c r="H1907" s="2"/>
      <c r="I1907" s="12"/>
      <c r="J1907" s="5">
        <v>1</v>
      </c>
      <c r="K1907" s="5">
        <f t="shared" si="105"/>
        <v>0</v>
      </c>
      <c r="L1907" s="5"/>
      <c r="M1907" s="5"/>
      <c r="N1907" s="56">
        <f t="shared" si="106"/>
        <v>0</v>
      </c>
    </row>
    <row r="1908" spans="7:14" ht="13.5" customHeight="1" x14ac:dyDescent="0.2">
      <c r="G1908" s="3"/>
      <c r="H1908" s="2"/>
      <c r="I1908" s="12"/>
      <c r="J1908" s="5">
        <v>1</v>
      </c>
      <c r="K1908" s="5">
        <f t="shared" si="105"/>
        <v>0</v>
      </c>
      <c r="L1908" s="5"/>
      <c r="M1908" s="5"/>
      <c r="N1908" s="56" t="e">
        <f>IF(B1908="",#REF!,B1908)</f>
        <v>#REF!</v>
      </c>
    </row>
    <row r="1909" spans="7:14" ht="13.5" customHeight="1" x14ac:dyDescent="0.2">
      <c r="G1909" s="3"/>
      <c r="H1909" s="2"/>
      <c r="I1909" s="12"/>
      <c r="J1909" s="5">
        <v>1</v>
      </c>
      <c r="K1909" s="5">
        <f t="shared" si="105"/>
        <v>0</v>
      </c>
      <c r="L1909" s="5"/>
      <c r="M1909" s="5"/>
      <c r="N1909" s="56">
        <f t="shared" si="106"/>
        <v>0</v>
      </c>
    </row>
    <row r="1910" spans="7:14" ht="13.5" customHeight="1" x14ac:dyDescent="0.2">
      <c r="G1910" s="3"/>
      <c r="H1910" s="2"/>
      <c r="I1910" s="12"/>
      <c r="J1910" s="5">
        <v>1</v>
      </c>
      <c r="K1910" s="5">
        <f t="shared" si="105"/>
        <v>0</v>
      </c>
      <c r="L1910" s="5"/>
      <c r="M1910" s="5"/>
      <c r="N1910" s="56">
        <f t="shared" si="106"/>
        <v>0</v>
      </c>
    </row>
    <row r="1911" spans="7:14" ht="13.5" customHeight="1" x14ac:dyDescent="0.2">
      <c r="G1911" s="3"/>
      <c r="H1911" s="2"/>
      <c r="I1911" s="12"/>
      <c r="J1911" s="5">
        <v>1</v>
      </c>
      <c r="K1911" s="5">
        <f t="shared" si="105"/>
        <v>0</v>
      </c>
      <c r="L1911" s="5"/>
      <c r="M1911" s="5"/>
      <c r="N1911" s="56" t="e">
        <f>IF(B1911="",#REF!,B1911)</f>
        <v>#REF!</v>
      </c>
    </row>
    <row r="1912" spans="7:14" ht="13.5" customHeight="1" x14ac:dyDescent="0.2">
      <c r="G1912" s="3"/>
      <c r="H1912" s="2"/>
      <c r="I1912" s="12"/>
      <c r="J1912" s="5">
        <v>1</v>
      </c>
      <c r="K1912" s="5">
        <f t="shared" si="105"/>
        <v>0</v>
      </c>
      <c r="L1912" s="5"/>
      <c r="M1912" s="5"/>
      <c r="N1912" s="56" t="e">
        <f>IF(B1912="",#REF!,B1912)</f>
        <v>#REF!</v>
      </c>
    </row>
    <row r="1913" spans="7:14" ht="13.5" customHeight="1" x14ac:dyDescent="0.2">
      <c r="G1913" s="3"/>
      <c r="H1913" s="2"/>
      <c r="I1913" s="12"/>
      <c r="J1913" s="5">
        <v>1</v>
      </c>
      <c r="K1913" s="5">
        <f t="shared" si="105"/>
        <v>0</v>
      </c>
      <c r="L1913" s="5"/>
      <c r="M1913" s="5"/>
      <c r="N1913" s="56" t="e">
        <f>IF(B1913="",#REF!,B1913)</f>
        <v>#REF!</v>
      </c>
    </row>
    <row r="1914" spans="7:14" ht="13.5" customHeight="1" x14ac:dyDescent="0.2">
      <c r="G1914" s="3"/>
      <c r="H1914" s="2"/>
      <c r="I1914" s="12"/>
      <c r="J1914" s="5">
        <v>1</v>
      </c>
      <c r="K1914" s="5">
        <f t="shared" si="105"/>
        <v>0</v>
      </c>
      <c r="L1914" s="5"/>
      <c r="M1914" s="5"/>
      <c r="N1914" s="56" t="e">
        <f>IF(B1914="",#REF!,B1914)</f>
        <v>#REF!</v>
      </c>
    </row>
    <row r="1915" spans="7:14" ht="13.5" customHeight="1" x14ac:dyDescent="0.2">
      <c r="G1915" s="3"/>
      <c r="H1915" s="2"/>
      <c r="I1915" s="12"/>
      <c r="J1915" s="5">
        <v>1</v>
      </c>
      <c r="K1915" s="5">
        <f t="shared" si="105"/>
        <v>0</v>
      </c>
      <c r="L1915" s="5"/>
      <c r="M1915" s="5"/>
      <c r="N1915" s="56">
        <f t="shared" ref="N1915:N1961" si="107">IF(B1915="",B1914,B1915)</f>
        <v>0</v>
      </c>
    </row>
    <row r="1916" spans="7:14" ht="13.5" customHeight="1" x14ac:dyDescent="0.2">
      <c r="G1916" s="3"/>
      <c r="H1916" s="2"/>
      <c r="I1916" s="12"/>
      <c r="J1916" s="5">
        <v>1</v>
      </c>
      <c r="K1916" s="5">
        <f t="shared" si="105"/>
        <v>0</v>
      </c>
      <c r="L1916" s="5"/>
      <c r="M1916" s="5"/>
      <c r="N1916" s="56">
        <f t="shared" si="107"/>
        <v>0</v>
      </c>
    </row>
    <row r="1917" spans="7:14" ht="13.5" customHeight="1" x14ac:dyDescent="0.2">
      <c r="G1917" s="3"/>
      <c r="H1917" s="2"/>
      <c r="I1917" s="12"/>
      <c r="J1917" s="5">
        <v>1</v>
      </c>
      <c r="K1917" s="5">
        <f t="shared" si="105"/>
        <v>0</v>
      </c>
      <c r="L1917" s="5"/>
      <c r="M1917" s="5"/>
      <c r="N1917" s="56">
        <f t="shared" si="107"/>
        <v>0</v>
      </c>
    </row>
    <row r="1918" spans="7:14" ht="13.5" customHeight="1" x14ac:dyDescent="0.2">
      <c r="G1918" s="3"/>
      <c r="H1918" s="2"/>
      <c r="I1918" s="12"/>
      <c r="J1918" s="5">
        <v>1</v>
      </c>
      <c r="K1918" s="5">
        <f t="shared" si="105"/>
        <v>0</v>
      </c>
      <c r="L1918" s="5"/>
      <c r="M1918" s="5"/>
      <c r="N1918" s="56" t="e">
        <f>IF(B1918="",#REF!,B1918)</f>
        <v>#REF!</v>
      </c>
    </row>
    <row r="1919" spans="7:14" ht="13.5" customHeight="1" x14ac:dyDescent="0.2">
      <c r="G1919" s="3"/>
      <c r="H1919" s="2"/>
      <c r="I1919" s="12"/>
      <c r="J1919" s="5">
        <v>1</v>
      </c>
      <c r="K1919" s="5">
        <f t="shared" si="105"/>
        <v>0</v>
      </c>
      <c r="L1919" s="5"/>
      <c r="M1919" s="5"/>
      <c r="N1919" s="56" t="e">
        <f>IF(B1919="",#REF!,B1919)</f>
        <v>#REF!</v>
      </c>
    </row>
    <row r="1920" spans="7:14" ht="13.5" customHeight="1" x14ac:dyDescent="0.2">
      <c r="G1920" s="3"/>
      <c r="H1920" s="2"/>
      <c r="I1920" s="12"/>
      <c r="J1920" s="5">
        <v>1</v>
      </c>
      <c r="K1920" s="5">
        <f t="shared" si="105"/>
        <v>0</v>
      </c>
      <c r="L1920" s="5"/>
      <c r="M1920" s="5"/>
      <c r="N1920" s="56" t="e">
        <f>IF(B1920="",#REF!,B1920)</f>
        <v>#REF!</v>
      </c>
    </row>
    <row r="1921" spans="7:14" ht="13.5" customHeight="1" x14ac:dyDescent="0.2">
      <c r="G1921" s="3"/>
      <c r="H1921" s="2"/>
      <c r="I1921" s="12"/>
      <c r="J1921" s="5">
        <v>1</v>
      </c>
      <c r="K1921" s="5">
        <f t="shared" si="105"/>
        <v>0</v>
      </c>
      <c r="L1921" s="5"/>
      <c r="M1921" s="5"/>
      <c r="N1921" s="56">
        <f t="shared" si="107"/>
        <v>0</v>
      </c>
    </row>
    <row r="1922" spans="7:14" ht="13.5" customHeight="1" x14ac:dyDescent="0.2">
      <c r="G1922" s="3"/>
      <c r="H1922" s="2"/>
      <c r="I1922" s="12"/>
      <c r="J1922" s="5">
        <v>1</v>
      </c>
      <c r="K1922" s="5">
        <f t="shared" si="105"/>
        <v>0</v>
      </c>
      <c r="L1922" s="5"/>
      <c r="M1922" s="5"/>
      <c r="N1922" s="56">
        <f t="shared" si="107"/>
        <v>0</v>
      </c>
    </row>
    <row r="1923" spans="7:14" ht="13.5" customHeight="1" x14ac:dyDescent="0.2">
      <c r="G1923" s="3"/>
      <c r="H1923" s="2"/>
      <c r="I1923" s="12"/>
      <c r="J1923" s="5">
        <v>1</v>
      </c>
      <c r="K1923" s="5">
        <f t="shared" si="105"/>
        <v>0</v>
      </c>
      <c r="L1923" s="5"/>
      <c r="M1923" s="5"/>
      <c r="N1923" s="56" t="e">
        <f>IF(B1923="",#REF!,B1923)</f>
        <v>#REF!</v>
      </c>
    </row>
    <row r="1924" spans="7:14" ht="13.5" customHeight="1" x14ac:dyDescent="0.2">
      <c r="G1924" s="3"/>
      <c r="H1924" s="2"/>
      <c r="I1924" s="12"/>
      <c r="J1924" s="5">
        <v>1</v>
      </c>
      <c r="K1924" s="5">
        <f t="shared" si="105"/>
        <v>0</v>
      </c>
      <c r="L1924" s="5"/>
      <c r="M1924" s="5"/>
      <c r="N1924" s="56">
        <f t="shared" si="107"/>
        <v>0</v>
      </c>
    </row>
    <row r="1925" spans="7:14" ht="13.5" customHeight="1" x14ac:dyDescent="0.2">
      <c r="G1925" s="3"/>
      <c r="H1925" s="2"/>
      <c r="I1925" s="12"/>
      <c r="J1925" s="5">
        <v>1</v>
      </c>
      <c r="K1925" s="5">
        <f t="shared" ref="K1925:K1988" si="108">IF(I1925="did not close",0,IF(I1925="",0,1))</f>
        <v>0</v>
      </c>
      <c r="L1925" s="5"/>
      <c r="M1925" s="5"/>
      <c r="N1925" s="56" t="e">
        <f>IF(B1925="",#REF!,B1925)</f>
        <v>#REF!</v>
      </c>
    </row>
    <row r="1926" spans="7:14" ht="13.5" customHeight="1" x14ac:dyDescent="0.2">
      <c r="G1926" s="3"/>
      <c r="H1926" s="2"/>
      <c r="I1926" s="12"/>
      <c r="J1926" s="5">
        <v>1</v>
      </c>
      <c r="K1926" s="5">
        <f t="shared" si="108"/>
        <v>0</v>
      </c>
      <c r="L1926" s="5"/>
      <c r="M1926" s="5"/>
      <c r="N1926" s="56">
        <f t="shared" si="107"/>
        <v>0</v>
      </c>
    </row>
    <row r="1927" spans="7:14" ht="13.5" customHeight="1" x14ac:dyDescent="0.2">
      <c r="G1927" s="3"/>
      <c r="H1927" s="2"/>
      <c r="I1927" s="12"/>
      <c r="J1927" s="5">
        <v>1</v>
      </c>
      <c r="K1927" s="5">
        <f t="shared" si="108"/>
        <v>0</v>
      </c>
      <c r="L1927" s="5"/>
      <c r="M1927" s="5"/>
      <c r="N1927" s="56">
        <f t="shared" si="107"/>
        <v>0</v>
      </c>
    </row>
    <row r="1928" spans="7:14" ht="13.5" customHeight="1" x14ac:dyDescent="0.2">
      <c r="G1928" s="3"/>
      <c r="H1928" s="2"/>
      <c r="I1928" s="12"/>
      <c r="J1928" s="5">
        <v>1</v>
      </c>
      <c r="K1928" s="5">
        <f t="shared" si="108"/>
        <v>0</v>
      </c>
      <c r="L1928" s="5"/>
      <c r="M1928" s="5"/>
      <c r="N1928" s="56">
        <f t="shared" si="107"/>
        <v>0</v>
      </c>
    </row>
    <row r="1929" spans="7:14" ht="13.5" customHeight="1" x14ac:dyDescent="0.2">
      <c r="G1929" s="3"/>
      <c r="H1929" s="2"/>
      <c r="I1929" s="12"/>
      <c r="J1929" s="5">
        <v>1</v>
      </c>
      <c r="K1929" s="5">
        <f t="shared" si="108"/>
        <v>0</v>
      </c>
      <c r="L1929" s="5"/>
      <c r="M1929" s="5"/>
      <c r="N1929" s="56">
        <f t="shared" si="107"/>
        <v>0</v>
      </c>
    </row>
    <row r="1930" spans="7:14" ht="13.5" customHeight="1" x14ac:dyDescent="0.2">
      <c r="G1930" s="3"/>
      <c r="H1930" s="2"/>
      <c r="I1930" s="12"/>
      <c r="J1930" s="5">
        <v>1</v>
      </c>
      <c r="K1930" s="5">
        <f t="shared" si="108"/>
        <v>0</v>
      </c>
      <c r="L1930" s="5"/>
      <c r="M1930" s="5"/>
      <c r="N1930" s="56">
        <f t="shared" si="107"/>
        <v>0</v>
      </c>
    </row>
    <row r="1931" spans="7:14" ht="13.5" customHeight="1" x14ac:dyDescent="0.2">
      <c r="G1931" s="3"/>
      <c r="H1931" s="2"/>
      <c r="I1931" s="12"/>
      <c r="J1931" s="5">
        <v>1</v>
      </c>
      <c r="K1931" s="5">
        <f t="shared" si="108"/>
        <v>0</v>
      </c>
      <c r="L1931" s="5"/>
      <c r="M1931" s="5"/>
      <c r="N1931" s="56" t="e">
        <f>IF(B1931="",#REF!,B1931)</f>
        <v>#REF!</v>
      </c>
    </row>
    <row r="1932" spans="7:14" ht="13.5" customHeight="1" x14ac:dyDescent="0.2">
      <c r="G1932" s="3"/>
      <c r="H1932" s="2"/>
      <c r="I1932" s="12"/>
      <c r="J1932" s="5">
        <v>1</v>
      </c>
      <c r="K1932" s="5">
        <f t="shared" si="108"/>
        <v>0</v>
      </c>
      <c r="L1932" s="5"/>
      <c r="M1932" s="5"/>
      <c r="N1932" s="56">
        <f t="shared" si="107"/>
        <v>0</v>
      </c>
    </row>
    <row r="1933" spans="7:14" ht="13.5" customHeight="1" x14ac:dyDescent="0.2">
      <c r="G1933" s="3"/>
      <c r="H1933" s="2"/>
      <c r="I1933" s="12"/>
      <c r="J1933" s="5">
        <v>1</v>
      </c>
      <c r="K1933" s="5">
        <f t="shared" si="108"/>
        <v>0</v>
      </c>
      <c r="L1933" s="5"/>
      <c r="M1933" s="5"/>
      <c r="N1933" s="56">
        <f t="shared" si="107"/>
        <v>0</v>
      </c>
    </row>
    <row r="1934" spans="7:14" ht="13.5" customHeight="1" x14ac:dyDescent="0.2">
      <c r="G1934" s="3"/>
      <c r="H1934" s="2"/>
      <c r="I1934" s="12"/>
      <c r="J1934" s="5">
        <v>1</v>
      </c>
      <c r="K1934" s="5">
        <f t="shared" si="108"/>
        <v>0</v>
      </c>
      <c r="L1934" s="5"/>
      <c r="M1934" s="5"/>
      <c r="N1934" s="56">
        <f t="shared" si="107"/>
        <v>0</v>
      </c>
    </row>
    <row r="1935" spans="7:14" ht="13.5" customHeight="1" x14ac:dyDescent="0.2">
      <c r="G1935" s="3"/>
      <c r="H1935" s="2"/>
      <c r="I1935" s="12"/>
      <c r="J1935" s="5">
        <v>1</v>
      </c>
      <c r="K1935" s="5">
        <f t="shared" si="108"/>
        <v>0</v>
      </c>
      <c r="L1935" s="5"/>
      <c r="M1935" s="5"/>
      <c r="N1935" s="56">
        <f t="shared" si="107"/>
        <v>0</v>
      </c>
    </row>
    <row r="1936" spans="7:14" ht="13.5" customHeight="1" x14ac:dyDescent="0.2">
      <c r="G1936" s="3"/>
      <c r="H1936" s="2"/>
      <c r="I1936" s="12"/>
      <c r="J1936" s="5">
        <v>1</v>
      </c>
      <c r="K1936" s="5">
        <f t="shared" si="108"/>
        <v>0</v>
      </c>
      <c r="L1936" s="5"/>
      <c r="M1936" s="5"/>
      <c r="N1936" s="56" t="e">
        <f>IF(B1936="",#REF!,B1936)</f>
        <v>#REF!</v>
      </c>
    </row>
    <row r="1937" spans="7:14" ht="13.5" customHeight="1" x14ac:dyDescent="0.2">
      <c r="G1937" s="3"/>
      <c r="H1937" s="2"/>
      <c r="I1937" s="12"/>
      <c r="J1937" s="5">
        <v>1</v>
      </c>
      <c r="K1937" s="5">
        <f t="shared" si="108"/>
        <v>0</v>
      </c>
      <c r="L1937" s="5"/>
      <c r="M1937" s="5"/>
      <c r="N1937" s="56">
        <f t="shared" si="107"/>
        <v>0</v>
      </c>
    </row>
    <row r="1938" spans="7:14" ht="13.5" customHeight="1" x14ac:dyDescent="0.2">
      <c r="G1938" s="3"/>
      <c r="H1938" s="2"/>
      <c r="I1938" s="12"/>
      <c r="J1938" s="5">
        <v>1</v>
      </c>
      <c r="K1938" s="5">
        <f t="shared" si="108"/>
        <v>0</v>
      </c>
      <c r="L1938" s="5"/>
      <c r="M1938" s="5"/>
      <c r="N1938" s="56">
        <f t="shared" si="107"/>
        <v>0</v>
      </c>
    </row>
    <row r="1939" spans="7:14" ht="13.5" customHeight="1" x14ac:dyDescent="0.2">
      <c r="G1939" s="3"/>
      <c r="H1939" s="2"/>
      <c r="I1939" s="12"/>
      <c r="J1939" s="5">
        <v>1</v>
      </c>
      <c r="K1939" s="5">
        <f t="shared" si="108"/>
        <v>0</v>
      </c>
      <c r="L1939" s="5"/>
      <c r="M1939" s="5"/>
      <c r="N1939" s="56">
        <f t="shared" si="107"/>
        <v>0</v>
      </c>
    </row>
    <row r="1940" spans="7:14" ht="13.5" customHeight="1" x14ac:dyDescent="0.2">
      <c r="G1940" s="3"/>
      <c r="H1940" s="2"/>
      <c r="I1940" s="12"/>
      <c r="J1940" s="5">
        <v>1</v>
      </c>
      <c r="K1940" s="5">
        <f t="shared" si="108"/>
        <v>0</v>
      </c>
      <c r="L1940" s="5"/>
      <c r="M1940" s="5"/>
      <c r="N1940" s="56" t="e">
        <f>IF(B1940="",#REF!,B1940)</f>
        <v>#REF!</v>
      </c>
    </row>
    <row r="1941" spans="7:14" ht="13.5" customHeight="1" x14ac:dyDescent="0.2">
      <c r="G1941" s="3"/>
      <c r="H1941" s="2"/>
      <c r="I1941" s="12"/>
      <c r="J1941" s="5">
        <v>1</v>
      </c>
      <c r="K1941" s="5">
        <f t="shared" si="108"/>
        <v>0</v>
      </c>
      <c r="L1941" s="5"/>
      <c r="M1941" s="5"/>
      <c r="N1941" s="56">
        <f t="shared" si="107"/>
        <v>0</v>
      </c>
    </row>
    <row r="1942" spans="7:14" ht="13.5" customHeight="1" x14ac:dyDescent="0.2">
      <c r="G1942" s="3"/>
      <c r="H1942" s="2"/>
      <c r="I1942" s="12"/>
      <c r="J1942" s="5">
        <v>1</v>
      </c>
      <c r="K1942" s="5">
        <f t="shared" si="108"/>
        <v>0</v>
      </c>
      <c r="L1942" s="5"/>
      <c r="M1942" s="5"/>
      <c r="N1942" s="56" t="e">
        <f>IF(B1942="",#REF!,B1942)</f>
        <v>#REF!</v>
      </c>
    </row>
    <row r="1943" spans="7:14" ht="13.5" customHeight="1" x14ac:dyDescent="0.2">
      <c r="G1943" s="3"/>
      <c r="H1943" s="2"/>
      <c r="I1943" s="12"/>
      <c r="J1943" s="5">
        <v>1</v>
      </c>
      <c r="K1943" s="5">
        <f t="shared" si="108"/>
        <v>0</v>
      </c>
      <c r="L1943" s="5"/>
      <c r="M1943" s="5"/>
      <c r="N1943" s="56">
        <f t="shared" si="107"/>
        <v>0</v>
      </c>
    </row>
    <row r="1944" spans="7:14" ht="13.5" customHeight="1" x14ac:dyDescent="0.2">
      <c r="G1944" s="3"/>
      <c r="H1944" s="2"/>
      <c r="I1944" s="12"/>
      <c r="J1944" s="5">
        <v>1</v>
      </c>
      <c r="K1944" s="5">
        <f t="shared" si="108"/>
        <v>0</v>
      </c>
      <c r="L1944" s="5"/>
      <c r="M1944" s="5"/>
      <c r="N1944" s="56">
        <f t="shared" si="107"/>
        <v>0</v>
      </c>
    </row>
    <row r="1945" spans="7:14" ht="13.5" customHeight="1" x14ac:dyDescent="0.2">
      <c r="G1945" s="3"/>
      <c r="H1945" s="2"/>
      <c r="I1945" s="12"/>
      <c r="J1945" s="5">
        <v>1</v>
      </c>
      <c r="K1945" s="5">
        <f t="shared" si="108"/>
        <v>0</v>
      </c>
      <c r="L1945" s="5"/>
      <c r="M1945" s="5"/>
      <c r="N1945" s="56">
        <f t="shared" si="107"/>
        <v>0</v>
      </c>
    </row>
    <row r="1946" spans="7:14" ht="13.5" customHeight="1" x14ac:dyDescent="0.2">
      <c r="G1946" s="3"/>
      <c r="H1946" s="2"/>
      <c r="I1946" s="12"/>
      <c r="J1946" s="5">
        <v>1</v>
      </c>
      <c r="K1946" s="5">
        <f t="shared" si="108"/>
        <v>0</v>
      </c>
      <c r="L1946" s="5"/>
      <c r="M1946" s="5"/>
      <c r="N1946" s="56">
        <f t="shared" si="107"/>
        <v>0</v>
      </c>
    </row>
    <row r="1947" spans="7:14" ht="13.5" customHeight="1" x14ac:dyDescent="0.2">
      <c r="G1947" s="3"/>
      <c r="H1947" s="2"/>
      <c r="I1947" s="12"/>
      <c r="J1947" s="5">
        <v>1</v>
      </c>
      <c r="K1947" s="5">
        <f t="shared" si="108"/>
        <v>0</v>
      </c>
      <c r="L1947" s="5"/>
      <c r="M1947" s="5"/>
      <c r="N1947" s="56">
        <f t="shared" si="107"/>
        <v>0</v>
      </c>
    </row>
    <row r="1948" spans="7:14" ht="13.5" customHeight="1" x14ac:dyDescent="0.2">
      <c r="G1948" s="3"/>
      <c r="H1948" s="2"/>
      <c r="I1948" s="12"/>
      <c r="J1948" s="5">
        <v>1</v>
      </c>
      <c r="K1948" s="5">
        <f t="shared" si="108"/>
        <v>0</v>
      </c>
      <c r="L1948" s="5"/>
      <c r="M1948" s="5"/>
      <c r="N1948" s="56" t="e">
        <f>IF(B1948="",#REF!,B1948)</f>
        <v>#REF!</v>
      </c>
    </row>
    <row r="1949" spans="7:14" ht="13.5" customHeight="1" x14ac:dyDescent="0.2">
      <c r="G1949" s="3"/>
      <c r="H1949" s="2"/>
      <c r="I1949" s="12"/>
      <c r="J1949" s="5">
        <v>1</v>
      </c>
      <c r="K1949" s="5">
        <f t="shared" si="108"/>
        <v>0</v>
      </c>
      <c r="L1949" s="5"/>
      <c r="M1949" s="5"/>
      <c r="N1949" s="56" t="e">
        <f>IF(B1949="",#REF!,B1949)</f>
        <v>#REF!</v>
      </c>
    </row>
    <row r="1950" spans="7:14" ht="13.5" customHeight="1" x14ac:dyDescent="0.2">
      <c r="G1950" s="3"/>
      <c r="H1950" s="2"/>
      <c r="I1950" s="12"/>
      <c r="J1950" s="5">
        <v>1</v>
      </c>
      <c r="K1950" s="5">
        <f t="shared" si="108"/>
        <v>0</v>
      </c>
      <c r="L1950" s="5"/>
      <c r="M1950" s="5"/>
      <c r="N1950" s="56" t="e">
        <f>IF(B1950="",#REF!,B1950)</f>
        <v>#REF!</v>
      </c>
    </row>
    <row r="1951" spans="7:14" ht="13.5" customHeight="1" x14ac:dyDescent="0.2">
      <c r="G1951" s="3"/>
      <c r="H1951" s="2"/>
      <c r="I1951" s="12"/>
      <c r="J1951" s="5">
        <v>1</v>
      </c>
      <c r="K1951" s="5">
        <f t="shared" si="108"/>
        <v>0</v>
      </c>
      <c r="L1951" s="5"/>
      <c r="M1951" s="5"/>
      <c r="N1951" s="56" t="e">
        <f>IF(B1951="",#REF!,B1951)</f>
        <v>#REF!</v>
      </c>
    </row>
    <row r="1952" spans="7:14" ht="13.5" customHeight="1" x14ac:dyDescent="0.2">
      <c r="G1952" s="3"/>
      <c r="H1952" s="2"/>
      <c r="I1952" s="12"/>
      <c r="J1952" s="5">
        <v>1</v>
      </c>
      <c r="K1952" s="5">
        <f t="shared" si="108"/>
        <v>0</v>
      </c>
      <c r="L1952" s="5"/>
      <c r="M1952" s="5"/>
      <c r="N1952" s="56">
        <f t="shared" si="107"/>
        <v>0</v>
      </c>
    </row>
    <row r="1953" spans="7:14" ht="13.5" customHeight="1" x14ac:dyDescent="0.2">
      <c r="G1953" s="3"/>
      <c r="H1953" s="2"/>
      <c r="I1953" s="12"/>
      <c r="J1953" s="5">
        <v>1</v>
      </c>
      <c r="K1953" s="5">
        <f t="shared" si="108"/>
        <v>0</v>
      </c>
      <c r="L1953" s="5"/>
      <c r="M1953" s="5"/>
      <c r="N1953" s="56">
        <f t="shared" si="107"/>
        <v>0</v>
      </c>
    </row>
    <row r="1954" spans="7:14" ht="13.5" customHeight="1" x14ac:dyDescent="0.2">
      <c r="G1954" s="3"/>
      <c r="H1954" s="2"/>
      <c r="I1954" s="12"/>
      <c r="J1954" s="5">
        <v>1</v>
      </c>
      <c r="K1954" s="5">
        <f t="shared" si="108"/>
        <v>0</v>
      </c>
      <c r="L1954" s="5"/>
      <c r="M1954" s="5"/>
      <c r="N1954" s="56">
        <f t="shared" si="107"/>
        <v>0</v>
      </c>
    </row>
    <row r="1955" spans="7:14" ht="13.5" customHeight="1" x14ac:dyDescent="0.2">
      <c r="G1955" s="3"/>
      <c r="H1955" s="2"/>
      <c r="I1955" s="12"/>
      <c r="J1955" s="5">
        <v>1</v>
      </c>
      <c r="K1955" s="5">
        <f t="shared" si="108"/>
        <v>0</v>
      </c>
      <c r="L1955" s="5"/>
      <c r="M1955" s="5"/>
      <c r="N1955" s="56" t="e">
        <f>IF(B1955="",#REF!,B1955)</f>
        <v>#REF!</v>
      </c>
    </row>
    <row r="1956" spans="7:14" ht="13.5" customHeight="1" x14ac:dyDescent="0.2">
      <c r="G1956" s="3"/>
      <c r="H1956" s="2"/>
      <c r="I1956" s="12"/>
      <c r="J1956" s="5">
        <v>1</v>
      </c>
      <c r="K1956" s="5">
        <f t="shared" si="108"/>
        <v>0</v>
      </c>
      <c r="L1956" s="5"/>
      <c r="M1956" s="5"/>
      <c r="N1956" s="56">
        <f t="shared" si="107"/>
        <v>0</v>
      </c>
    </row>
    <row r="1957" spans="7:14" ht="13.5" customHeight="1" x14ac:dyDescent="0.2">
      <c r="G1957" s="3"/>
      <c r="H1957" s="2"/>
      <c r="I1957" s="12"/>
      <c r="J1957" s="5">
        <v>1</v>
      </c>
      <c r="K1957" s="5">
        <f t="shared" si="108"/>
        <v>0</v>
      </c>
      <c r="L1957" s="5"/>
      <c r="M1957" s="5"/>
      <c r="N1957" s="56">
        <f t="shared" si="107"/>
        <v>0</v>
      </c>
    </row>
    <row r="1958" spans="7:14" ht="13.5" customHeight="1" x14ac:dyDescent="0.2">
      <c r="G1958" s="3"/>
      <c r="H1958" s="2"/>
      <c r="I1958" s="12"/>
      <c r="J1958" s="5">
        <v>1</v>
      </c>
      <c r="K1958" s="5">
        <f t="shared" si="108"/>
        <v>0</v>
      </c>
      <c r="L1958" s="5"/>
      <c r="M1958" s="5"/>
      <c r="N1958" s="56">
        <f t="shared" si="107"/>
        <v>0</v>
      </c>
    </row>
    <row r="1959" spans="7:14" ht="13.5" customHeight="1" x14ac:dyDescent="0.2">
      <c r="G1959" s="3"/>
      <c r="H1959" s="2"/>
      <c r="I1959" s="12"/>
      <c r="J1959" s="5">
        <v>1</v>
      </c>
      <c r="K1959" s="5">
        <f t="shared" si="108"/>
        <v>0</v>
      </c>
      <c r="L1959" s="5"/>
      <c r="M1959" s="5"/>
      <c r="N1959" s="56">
        <f t="shared" si="107"/>
        <v>0</v>
      </c>
    </row>
    <row r="1960" spans="7:14" ht="13.5" customHeight="1" x14ac:dyDescent="0.2">
      <c r="G1960" s="3"/>
      <c r="H1960" s="2"/>
      <c r="I1960" s="12"/>
      <c r="J1960" s="5">
        <v>1</v>
      </c>
      <c r="K1960" s="5">
        <f t="shared" si="108"/>
        <v>0</v>
      </c>
      <c r="L1960" s="5"/>
      <c r="M1960" s="5"/>
      <c r="N1960" s="56">
        <f t="shared" si="107"/>
        <v>0</v>
      </c>
    </row>
    <row r="1961" spans="7:14" ht="13.5" customHeight="1" x14ac:dyDescent="0.2">
      <c r="G1961" s="3"/>
      <c r="H1961" s="2"/>
      <c r="I1961" s="12"/>
      <c r="J1961" s="5">
        <v>1</v>
      </c>
      <c r="K1961" s="5">
        <f t="shared" si="108"/>
        <v>0</v>
      </c>
      <c r="L1961" s="5"/>
      <c r="M1961" s="5"/>
      <c r="N1961" s="56">
        <f t="shared" si="107"/>
        <v>0</v>
      </c>
    </row>
    <row r="1962" spans="7:14" ht="13.5" customHeight="1" x14ac:dyDescent="0.2">
      <c r="G1962" s="3"/>
      <c r="H1962" s="2"/>
      <c r="I1962" s="12"/>
      <c r="J1962" s="5">
        <v>1</v>
      </c>
      <c r="K1962" s="5">
        <f t="shared" si="108"/>
        <v>0</v>
      </c>
      <c r="L1962" s="5"/>
      <c r="M1962" s="5"/>
      <c r="N1962" s="56" t="e">
        <f>IF(B1962="",#REF!,B1962)</f>
        <v>#REF!</v>
      </c>
    </row>
    <row r="1963" spans="7:14" ht="13.5" customHeight="1" x14ac:dyDescent="0.2">
      <c r="G1963" s="3"/>
      <c r="H1963" s="2"/>
      <c r="I1963" s="12"/>
      <c r="J1963" s="5">
        <v>1</v>
      </c>
      <c r="K1963" s="5">
        <f t="shared" si="108"/>
        <v>0</v>
      </c>
      <c r="L1963" s="5"/>
      <c r="M1963" s="5"/>
      <c r="N1963" s="56" t="e">
        <f>IF(B1963="",#REF!,B1963)</f>
        <v>#REF!</v>
      </c>
    </row>
    <row r="1964" spans="7:14" ht="13.5" customHeight="1" x14ac:dyDescent="0.2">
      <c r="G1964" s="3"/>
      <c r="H1964" s="2"/>
      <c r="I1964" s="12"/>
      <c r="J1964" s="5">
        <v>1</v>
      </c>
      <c r="K1964" s="5">
        <f t="shared" si="108"/>
        <v>0</v>
      </c>
      <c r="L1964" s="5"/>
      <c r="M1964" s="5"/>
      <c r="N1964" s="56" t="e">
        <f>IF(B1964="",#REF!,B1964)</f>
        <v>#REF!</v>
      </c>
    </row>
    <row r="1965" spans="7:14" ht="13.5" customHeight="1" x14ac:dyDescent="0.2">
      <c r="G1965" s="3"/>
      <c r="H1965" s="2"/>
      <c r="I1965" s="12"/>
      <c r="J1965" s="5">
        <v>1</v>
      </c>
      <c r="K1965" s="5">
        <f t="shared" si="108"/>
        <v>0</v>
      </c>
      <c r="L1965" s="5"/>
      <c r="M1965" s="5"/>
      <c r="N1965" s="56" t="e">
        <f>IF(B1965="",#REF!,B1965)</f>
        <v>#REF!</v>
      </c>
    </row>
    <row r="1966" spans="7:14" ht="13.5" customHeight="1" x14ac:dyDescent="0.2">
      <c r="G1966" s="3"/>
      <c r="H1966" s="2"/>
      <c r="I1966" s="12"/>
      <c r="J1966" s="5">
        <v>1</v>
      </c>
      <c r="K1966" s="5">
        <f t="shared" si="108"/>
        <v>0</v>
      </c>
      <c r="L1966" s="5"/>
      <c r="M1966" s="5"/>
      <c r="N1966" s="56">
        <f t="shared" ref="N1966:N2007" si="109">IF(B1966="",B1965,B1966)</f>
        <v>0</v>
      </c>
    </row>
    <row r="1967" spans="7:14" ht="13.5" customHeight="1" x14ac:dyDescent="0.2">
      <c r="G1967" s="3"/>
      <c r="H1967" s="2"/>
      <c r="I1967" s="12"/>
      <c r="J1967" s="5">
        <v>1</v>
      </c>
      <c r="K1967" s="5">
        <f t="shared" si="108"/>
        <v>0</v>
      </c>
      <c r="L1967" s="5"/>
      <c r="M1967" s="5"/>
      <c r="N1967" s="56">
        <f t="shared" si="109"/>
        <v>0</v>
      </c>
    </row>
    <row r="1968" spans="7:14" ht="13.5" customHeight="1" x14ac:dyDescent="0.2">
      <c r="G1968" s="3"/>
      <c r="H1968" s="2"/>
      <c r="I1968" s="12"/>
      <c r="J1968" s="5">
        <v>1</v>
      </c>
      <c r="K1968" s="5">
        <f t="shared" si="108"/>
        <v>0</v>
      </c>
      <c r="L1968" s="5"/>
      <c r="M1968" s="5"/>
      <c r="N1968" s="56">
        <f t="shared" si="109"/>
        <v>0</v>
      </c>
    </row>
    <row r="1969" spans="7:14" ht="13.5" customHeight="1" x14ac:dyDescent="0.2">
      <c r="G1969" s="3"/>
      <c r="H1969" s="2"/>
      <c r="I1969" s="12"/>
      <c r="J1969" s="5">
        <v>1</v>
      </c>
      <c r="K1969" s="5">
        <f t="shared" si="108"/>
        <v>0</v>
      </c>
      <c r="L1969" s="5"/>
      <c r="M1969" s="5"/>
      <c r="N1969" s="56">
        <f t="shared" si="109"/>
        <v>0</v>
      </c>
    </row>
    <row r="1970" spans="7:14" ht="13.5" customHeight="1" x14ac:dyDescent="0.2">
      <c r="G1970" s="3"/>
      <c r="H1970" s="2"/>
      <c r="I1970" s="12"/>
      <c r="J1970" s="5">
        <v>1</v>
      </c>
      <c r="K1970" s="5">
        <f t="shared" si="108"/>
        <v>0</v>
      </c>
      <c r="L1970" s="5"/>
      <c r="M1970" s="5"/>
      <c r="N1970" s="56">
        <f t="shared" si="109"/>
        <v>0</v>
      </c>
    </row>
    <row r="1971" spans="7:14" ht="13.5" customHeight="1" x14ac:dyDescent="0.2">
      <c r="G1971" s="3"/>
      <c r="H1971" s="2"/>
      <c r="I1971" s="12"/>
      <c r="J1971" s="5">
        <v>1</v>
      </c>
      <c r="K1971" s="5">
        <f t="shared" si="108"/>
        <v>0</v>
      </c>
      <c r="L1971" s="5"/>
      <c r="M1971" s="5"/>
      <c r="N1971" s="56">
        <f t="shared" si="109"/>
        <v>0</v>
      </c>
    </row>
    <row r="1972" spans="7:14" ht="13.5" customHeight="1" x14ac:dyDescent="0.2">
      <c r="G1972" s="3"/>
      <c r="H1972" s="2"/>
      <c r="I1972" s="12"/>
      <c r="J1972" s="5">
        <v>1</v>
      </c>
      <c r="K1972" s="5">
        <f t="shared" si="108"/>
        <v>0</v>
      </c>
      <c r="L1972" s="5"/>
      <c r="M1972" s="5"/>
      <c r="N1972" s="56">
        <f t="shared" si="109"/>
        <v>0</v>
      </c>
    </row>
    <row r="1973" spans="7:14" ht="13.5" customHeight="1" x14ac:dyDescent="0.2">
      <c r="G1973" s="3"/>
      <c r="H1973" s="2"/>
      <c r="I1973" s="12"/>
      <c r="J1973" s="5">
        <v>1</v>
      </c>
      <c r="K1973" s="5">
        <f t="shared" si="108"/>
        <v>0</v>
      </c>
      <c r="L1973" s="5"/>
      <c r="M1973" s="5"/>
      <c r="N1973" s="56" t="e">
        <f>IF(B1973="",#REF!,B1973)</f>
        <v>#REF!</v>
      </c>
    </row>
    <row r="1974" spans="7:14" ht="13.5" customHeight="1" x14ac:dyDescent="0.2">
      <c r="G1974" s="3"/>
      <c r="H1974" s="2"/>
      <c r="I1974" s="12"/>
      <c r="J1974" s="5">
        <v>1</v>
      </c>
      <c r="K1974" s="5">
        <f t="shared" si="108"/>
        <v>0</v>
      </c>
      <c r="L1974" s="5"/>
      <c r="M1974" s="5"/>
      <c r="N1974" s="56" t="e">
        <f>IF(B1974="",#REF!,B1974)</f>
        <v>#REF!</v>
      </c>
    </row>
    <row r="1975" spans="7:14" ht="13.5" customHeight="1" x14ac:dyDescent="0.2">
      <c r="G1975" s="3"/>
      <c r="H1975" s="2"/>
      <c r="I1975" s="12"/>
      <c r="J1975" s="5">
        <v>1</v>
      </c>
      <c r="K1975" s="5">
        <f t="shared" si="108"/>
        <v>0</v>
      </c>
      <c r="L1975" s="5"/>
      <c r="M1975" s="5"/>
      <c r="N1975" s="56">
        <f t="shared" si="109"/>
        <v>0</v>
      </c>
    </row>
    <row r="1976" spans="7:14" ht="13.5" customHeight="1" x14ac:dyDescent="0.2">
      <c r="G1976" s="3"/>
      <c r="H1976" s="2"/>
      <c r="I1976" s="12"/>
      <c r="J1976" s="5">
        <v>1</v>
      </c>
      <c r="K1976" s="5">
        <f t="shared" si="108"/>
        <v>0</v>
      </c>
      <c r="L1976" s="5"/>
      <c r="M1976" s="5"/>
      <c r="N1976" s="56">
        <f t="shared" si="109"/>
        <v>0</v>
      </c>
    </row>
    <row r="1977" spans="7:14" ht="13.5" customHeight="1" x14ac:dyDescent="0.2">
      <c r="G1977" s="3"/>
      <c r="H1977" s="2"/>
      <c r="I1977" s="12"/>
      <c r="J1977" s="5">
        <v>1</v>
      </c>
      <c r="K1977" s="5">
        <f t="shared" si="108"/>
        <v>0</v>
      </c>
      <c r="L1977" s="5"/>
      <c r="M1977" s="5"/>
      <c r="N1977" s="56" t="e">
        <f>IF(B1977="",#REF!,B1977)</f>
        <v>#REF!</v>
      </c>
    </row>
    <row r="1978" spans="7:14" ht="13.5" customHeight="1" x14ac:dyDescent="0.2">
      <c r="G1978" s="3"/>
      <c r="H1978" s="2"/>
      <c r="I1978" s="12"/>
      <c r="J1978" s="5">
        <v>1</v>
      </c>
      <c r="K1978" s="5">
        <f t="shared" si="108"/>
        <v>0</v>
      </c>
      <c r="L1978" s="5"/>
      <c r="M1978" s="5"/>
      <c r="N1978" s="56">
        <f t="shared" si="109"/>
        <v>0</v>
      </c>
    </row>
    <row r="1979" spans="7:14" ht="13.5" customHeight="1" x14ac:dyDescent="0.2">
      <c r="G1979" s="3"/>
      <c r="H1979" s="2"/>
      <c r="I1979" s="12"/>
      <c r="J1979" s="5">
        <v>1</v>
      </c>
      <c r="K1979" s="5">
        <f t="shared" si="108"/>
        <v>0</v>
      </c>
      <c r="L1979" s="5"/>
      <c r="M1979" s="5"/>
      <c r="N1979" s="56">
        <f t="shared" si="109"/>
        <v>0</v>
      </c>
    </row>
    <row r="1980" spans="7:14" ht="13.5" customHeight="1" x14ac:dyDescent="0.2">
      <c r="G1980" s="3"/>
      <c r="H1980" s="2"/>
      <c r="I1980" s="12"/>
      <c r="J1980" s="5">
        <v>1</v>
      </c>
      <c r="K1980" s="5">
        <f t="shared" si="108"/>
        <v>0</v>
      </c>
      <c r="L1980" s="5"/>
      <c r="M1980" s="5"/>
      <c r="N1980" s="56">
        <f t="shared" si="109"/>
        <v>0</v>
      </c>
    </row>
    <row r="1981" spans="7:14" ht="13.5" customHeight="1" x14ac:dyDescent="0.2">
      <c r="G1981" s="3"/>
      <c r="H1981" s="2"/>
      <c r="I1981" s="12"/>
      <c r="J1981" s="5">
        <v>1</v>
      </c>
      <c r="K1981" s="5">
        <f t="shared" si="108"/>
        <v>0</v>
      </c>
      <c r="L1981" s="5"/>
      <c r="M1981" s="5"/>
      <c r="N1981" s="56">
        <f t="shared" si="109"/>
        <v>0</v>
      </c>
    </row>
    <row r="1982" spans="7:14" ht="13.5" customHeight="1" x14ac:dyDescent="0.2">
      <c r="G1982" s="3"/>
      <c r="H1982" s="2"/>
      <c r="I1982" s="12"/>
      <c r="J1982" s="5">
        <v>1</v>
      </c>
      <c r="K1982" s="5">
        <f t="shared" si="108"/>
        <v>0</v>
      </c>
      <c r="L1982" s="5"/>
      <c r="M1982" s="5"/>
      <c r="N1982" s="56">
        <f t="shared" si="109"/>
        <v>0</v>
      </c>
    </row>
    <row r="1983" spans="7:14" ht="13.5" customHeight="1" x14ac:dyDescent="0.2">
      <c r="G1983" s="3"/>
      <c r="H1983" s="2"/>
      <c r="I1983" s="12"/>
      <c r="J1983" s="5">
        <v>1</v>
      </c>
      <c r="K1983" s="5">
        <f t="shared" si="108"/>
        <v>0</v>
      </c>
      <c r="L1983" s="5"/>
      <c r="M1983" s="5"/>
      <c r="N1983" s="56" t="e">
        <f>IF(B1983="",#REF!,B1983)</f>
        <v>#REF!</v>
      </c>
    </row>
    <row r="1984" spans="7:14" ht="13.5" customHeight="1" x14ac:dyDescent="0.2">
      <c r="G1984" s="3"/>
      <c r="H1984" s="2"/>
      <c r="I1984" s="12"/>
      <c r="J1984" s="5">
        <v>1</v>
      </c>
      <c r="K1984" s="5">
        <f t="shared" si="108"/>
        <v>0</v>
      </c>
      <c r="L1984" s="5"/>
      <c r="M1984" s="5"/>
      <c r="N1984" s="56">
        <f t="shared" si="109"/>
        <v>0</v>
      </c>
    </row>
    <row r="1985" spans="7:14" ht="13.5" customHeight="1" x14ac:dyDescent="0.2">
      <c r="G1985" s="3"/>
      <c r="H1985" s="2"/>
      <c r="I1985" s="12"/>
      <c r="J1985" s="5">
        <v>1</v>
      </c>
      <c r="K1985" s="5">
        <f t="shared" si="108"/>
        <v>0</v>
      </c>
      <c r="L1985" s="5"/>
      <c r="M1985" s="5"/>
      <c r="N1985" s="56" t="e">
        <f>IF(B1985="",#REF!,B1985)</f>
        <v>#REF!</v>
      </c>
    </row>
    <row r="1986" spans="7:14" ht="13.5" customHeight="1" x14ac:dyDescent="0.2">
      <c r="G1986" s="3"/>
      <c r="H1986" s="2"/>
      <c r="I1986" s="12"/>
      <c r="J1986" s="5">
        <v>1</v>
      </c>
      <c r="K1986" s="5">
        <f t="shared" si="108"/>
        <v>0</v>
      </c>
      <c r="L1986" s="5"/>
      <c r="M1986" s="5"/>
      <c r="N1986" s="56" t="e">
        <f>IF(B1986="",#REF!,B1986)</f>
        <v>#REF!</v>
      </c>
    </row>
    <row r="1987" spans="7:14" ht="13.5" customHeight="1" x14ac:dyDescent="0.2">
      <c r="G1987" s="3"/>
      <c r="H1987" s="2"/>
      <c r="I1987" s="12"/>
      <c r="J1987" s="5">
        <v>1</v>
      </c>
      <c r="K1987" s="5">
        <f t="shared" si="108"/>
        <v>0</v>
      </c>
      <c r="L1987" s="5"/>
      <c r="M1987" s="5"/>
      <c r="N1987" s="56">
        <f t="shared" si="109"/>
        <v>0</v>
      </c>
    </row>
    <row r="1988" spans="7:14" ht="13.5" customHeight="1" x14ac:dyDescent="0.2">
      <c r="G1988" s="3"/>
      <c r="H1988" s="2"/>
      <c r="I1988" s="12"/>
      <c r="J1988" s="5">
        <v>1</v>
      </c>
      <c r="K1988" s="5">
        <f t="shared" si="108"/>
        <v>0</v>
      </c>
      <c r="L1988" s="5"/>
      <c r="M1988" s="5"/>
      <c r="N1988" s="56">
        <f t="shared" si="109"/>
        <v>0</v>
      </c>
    </row>
    <row r="1989" spans="7:14" ht="13.5" customHeight="1" x14ac:dyDescent="0.2">
      <c r="G1989" s="3"/>
      <c r="H1989" s="2"/>
      <c r="I1989" s="12"/>
      <c r="J1989" s="5">
        <v>1</v>
      </c>
      <c r="K1989" s="5">
        <f t="shared" ref="K1989:K2052" si="110">IF(I1989="did not close",0,IF(I1989="",0,1))</f>
        <v>0</v>
      </c>
      <c r="L1989" s="5"/>
      <c r="M1989" s="5"/>
      <c r="N1989" s="56" t="e">
        <f>IF(B1989="",#REF!,B1989)</f>
        <v>#REF!</v>
      </c>
    </row>
    <row r="1990" spans="7:14" ht="13.5" customHeight="1" x14ac:dyDescent="0.2">
      <c r="G1990" s="3"/>
      <c r="H1990" s="2"/>
      <c r="I1990" s="12"/>
      <c r="J1990" s="5">
        <v>1</v>
      </c>
      <c r="K1990" s="5">
        <f t="shared" si="110"/>
        <v>0</v>
      </c>
      <c r="L1990" s="5"/>
      <c r="M1990" s="5"/>
      <c r="N1990" s="56" t="e">
        <f>IF(B1990="",#REF!,B1990)</f>
        <v>#REF!</v>
      </c>
    </row>
    <row r="1991" spans="7:14" ht="13.5" customHeight="1" x14ac:dyDescent="0.2">
      <c r="G1991" s="3"/>
      <c r="H1991" s="2"/>
      <c r="I1991" s="12"/>
      <c r="J1991" s="5">
        <v>1</v>
      </c>
      <c r="K1991" s="5">
        <f t="shared" si="110"/>
        <v>0</v>
      </c>
      <c r="L1991" s="5"/>
      <c r="M1991" s="5"/>
      <c r="N1991" s="56">
        <f t="shared" si="109"/>
        <v>0</v>
      </c>
    </row>
    <row r="1992" spans="7:14" ht="13.5" customHeight="1" x14ac:dyDescent="0.2">
      <c r="G1992" s="3"/>
      <c r="H1992" s="2"/>
      <c r="I1992" s="12"/>
      <c r="J1992" s="5">
        <v>1</v>
      </c>
      <c r="K1992" s="5">
        <f t="shared" si="110"/>
        <v>0</v>
      </c>
      <c r="L1992" s="5"/>
      <c r="M1992" s="5"/>
      <c r="N1992" s="56">
        <f t="shared" si="109"/>
        <v>0</v>
      </c>
    </row>
    <row r="1993" spans="7:14" ht="13.5" customHeight="1" x14ac:dyDescent="0.2">
      <c r="G1993" s="3"/>
      <c r="H1993" s="2"/>
      <c r="I1993" s="12"/>
      <c r="J1993" s="5">
        <v>1</v>
      </c>
      <c r="K1993" s="5">
        <f t="shared" si="110"/>
        <v>0</v>
      </c>
      <c r="L1993" s="5"/>
      <c r="M1993" s="5"/>
      <c r="N1993" s="56">
        <f t="shared" si="109"/>
        <v>0</v>
      </c>
    </row>
    <row r="1994" spans="7:14" ht="13.5" customHeight="1" x14ac:dyDescent="0.2">
      <c r="G1994" s="3"/>
      <c r="H1994" s="2"/>
      <c r="I1994" s="12"/>
      <c r="J1994" s="5">
        <v>1</v>
      </c>
      <c r="K1994" s="5">
        <f t="shared" si="110"/>
        <v>0</v>
      </c>
      <c r="L1994" s="5"/>
      <c r="M1994" s="5"/>
      <c r="N1994" s="56" t="e">
        <f>IF(B1994="",#REF!,B1994)</f>
        <v>#REF!</v>
      </c>
    </row>
    <row r="1995" spans="7:14" ht="13.5" customHeight="1" x14ac:dyDescent="0.2">
      <c r="G1995" s="3"/>
      <c r="H1995" s="2"/>
      <c r="I1995" s="12"/>
      <c r="J1995" s="5">
        <v>1</v>
      </c>
      <c r="K1995" s="5">
        <f t="shared" si="110"/>
        <v>0</v>
      </c>
      <c r="L1995" s="5"/>
      <c r="M1995" s="5"/>
      <c r="N1995" s="56">
        <f t="shared" si="109"/>
        <v>0</v>
      </c>
    </row>
    <row r="1996" spans="7:14" ht="13.5" customHeight="1" x14ac:dyDescent="0.2">
      <c r="G1996" s="3"/>
      <c r="H1996" s="2"/>
      <c r="I1996" s="12"/>
      <c r="J1996" s="5">
        <v>1</v>
      </c>
      <c r="K1996" s="5">
        <f t="shared" si="110"/>
        <v>0</v>
      </c>
      <c r="L1996" s="5"/>
      <c r="M1996" s="5"/>
      <c r="N1996" s="56">
        <f t="shared" si="109"/>
        <v>0</v>
      </c>
    </row>
    <row r="1997" spans="7:14" ht="13.5" customHeight="1" x14ac:dyDescent="0.2">
      <c r="G1997" s="3"/>
      <c r="H1997" s="2"/>
      <c r="I1997" s="12"/>
      <c r="J1997" s="5">
        <v>1</v>
      </c>
      <c r="K1997" s="5">
        <f t="shared" si="110"/>
        <v>0</v>
      </c>
      <c r="L1997" s="5"/>
      <c r="M1997" s="5"/>
      <c r="N1997" s="56" t="e">
        <f>IF(B1997="",#REF!,B1997)</f>
        <v>#REF!</v>
      </c>
    </row>
    <row r="1998" spans="7:14" ht="13.5" customHeight="1" x14ac:dyDescent="0.2">
      <c r="G1998" s="3"/>
      <c r="H1998" s="2"/>
      <c r="I1998" s="12"/>
      <c r="J1998" s="5">
        <v>1</v>
      </c>
      <c r="K1998" s="5">
        <f t="shared" si="110"/>
        <v>0</v>
      </c>
      <c r="L1998" s="5"/>
      <c r="M1998" s="5"/>
      <c r="N1998" s="56" t="e">
        <f>IF(B1998="",#REF!,B1998)</f>
        <v>#REF!</v>
      </c>
    </row>
    <row r="1999" spans="7:14" ht="13.5" customHeight="1" x14ac:dyDescent="0.2">
      <c r="G1999" s="3"/>
      <c r="H1999" s="2"/>
      <c r="I1999" s="12"/>
      <c r="J1999" s="5">
        <v>1</v>
      </c>
      <c r="K1999" s="5">
        <f t="shared" si="110"/>
        <v>0</v>
      </c>
      <c r="L1999" s="5"/>
      <c r="M1999" s="5"/>
      <c r="N1999" s="56" t="e">
        <f>IF(B1999="",#REF!,B1999)</f>
        <v>#REF!</v>
      </c>
    </row>
    <row r="2000" spans="7:14" ht="13.5" customHeight="1" x14ac:dyDescent="0.2">
      <c r="G2000" s="3"/>
      <c r="H2000" s="2"/>
      <c r="I2000" s="12"/>
      <c r="J2000" s="5">
        <v>1</v>
      </c>
      <c r="K2000" s="5">
        <f t="shared" si="110"/>
        <v>0</v>
      </c>
      <c r="L2000" s="5"/>
      <c r="M2000" s="5"/>
      <c r="N2000" s="56">
        <f t="shared" si="109"/>
        <v>0</v>
      </c>
    </row>
    <row r="2001" spans="7:14" ht="13.5" customHeight="1" x14ac:dyDescent="0.2">
      <c r="G2001" s="3"/>
      <c r="H2001" s="2"/>
      <c r="I2001" s="12"/>
      <c r="J2001" s="5">
        <v>1</v>
      </c>
      <c r="K2001" s="5">
        <f t="shared" si="110"/>
        <v>0</v>
      </c>
      <c r="L2001" s="5"/>
      <c r="M2001" s="5"/>
      <c r="N2001" s="56">
        <f t="shared" si="109"/>
        <v>0</v>
      </c>
    </row>
    <row r="2002" spans="7:14" ht="13.5" customHeight="1" x14ac:dyDescent="0.2">
      <c r="G2002" s="3"/>
      <c r="H2002" s="2"/>
      <c r="I2002" s="12"/>
      <c r="J2002" s="5">
        <v>1</v>
      </c>
      <c r="K2002" s="5">
        <f t="shared" si="110"/>
        <v>0</v>
      </c>
      <c r="L2002" s="5"/>
      <c r="M2002" s="5"/>
      <c r="N2002" s="56" t="e">
        <f>IF(B2002="",#REF!,B2002)</f>
        <v>#REF!</v>
      </c>
    </row>
    <row r="2003" spans="7:14" ht="13.5" customHeight="1" x14ac:dyDescent="0.2">
      <c r="G2003" s="3"/>
      <c r="H2003" s="2"/>
      <c r="I2003" s="12"/>
      <c r="J2003" s="5">
        <v>1</v>
      </c>
      <c r="K2003" s="5">
        <f t="shared" si="110"/>
        <v>0</v>
      </c>
      <c r="L2003" s="5"/>
      <c r="M2003" s="5"/>
      <c r="N2003" s="56" t="e">
        <f>IF(B2003="",#REF!,B2003)</f>
        <v>#REF!</v>
      </c>
    </row>
    <row r="2004" spans="7:14" ht="13.5" customHeight="1" x14ac:dyDescent="0.2">
      <c r="G2004" s="3"/>
      <c r="H2004" s="2"/>
      <c r="I2004" s="12"/>
      <c r="J2004" s="5">
        <v>1</v>
      </c>
      <c r="K2004" s="5">
        <f t="shared" si="110"/>
        <v>0</v>
      </c>
      <c r="L2004" s="5"/>
      <c r="M2004" s="5"/>
      <c r="N2004" s="56">
        <f t="shared" si="109"/>
        <v>0</v>
      </c>
    </row>
    <row r="2005" spans="7:14" ht="13.5" customHeight="1" x14ac:dyDescent="0.2">
      <c r="G2005" s="3"/>
      <c r="H2005" s="2"/>
      <c r="I2005" s="12"/>
      <c r="J2005" s="5">
        <v>1</v>
      </c>
      <c r="K2005" s="5">
        <f t="shared" si="110"/>
        <v>0</v>
      </c>
      <c r="L2005" s="5"/>
      <c r="M2005" s="5"/>
      <c r="N2005" s="56">
        <f t="shared" si="109"/>
        <v>0</v>
      </c>
    </row>
    <row r="2006" spans="7:14" ht="13.5" customHeight="1" x14ac:dyDescent="0.2">
      <c r="G2006" s="3"/>
      <c r="H2006" s="2"/>
      <c r="I2006" s="12"/>
      <c r="J2006" s="5">
        <v>1</v>
      </c>
      <c r="K2006" s="5">
        <f t="shared" si="110"/>
        <v>0</v>
      </c>
      <c r="L2006" s="5"/>
      <c r="M2006" s="5"/>
      <c r="N2006" s="56">
        <f t="shared" si="109"/>
        <v>0</v>
      </c>
    </row>
    <row r="2007" spans="7:14" ht="13.5" customHeight="1" x14ac:dyDescent="0.2">
      <c r="G2007" s="3"/>
      <c r="H2007" s="2"/>
      <c r="I2007" s="12"/>
      <c r="J2007" s="5">
        <v>1</v>
      </c>
      <c r="K2007" s="5">
        <f t="shared" si="110"/>
        <v>0</v>
      </c>
      <c r="L2007" s="5"/>
      <c r="M2007" s="5"/>
      <c r="N2007" s="56">
        <f t="shared" si="109"/>
        <v>0</v>
      </c>
    </row>
    <row r="2008" spans="7:14" ht="13.5" customHeight="1" x14ac:dyDescent="0.2">
      <c r="G2008" s="3"/>
      <c r="H2008" s="2"/>
      <c r="I2008" s="12"/>
      <c r="J2008" s="5">
        <v>1</v>
      </c>
      <c r="K2008" s="5">
        <f t="shared" si="110"/>
        <v>0</v>
      </c>
      <c r="L2008" s="5"/>
      <c r="M2008" s="5"/>
      <c r="N2008" s="56">
        <f t="shared" ref="N2008:N2053" si="111">IF(B2008="",B2007,B2008)</f>
        <v>0</v>
      </c>
    </row>
    <row r="2009" spans="7:14" ht="13.5" customHeight="1" x14ac:dyDescent="0.2">
      <c r="G2009" s="3"/>
      <c r="H2009" s="2"/>
      <c r="I2009" s="12"/>
      <c r="J2009" s="5">
        <v>1</v>
      </c>
      <c r="K2009" s="5">
        <f t="shared" si="110"/>
        <v>0</v>
      </c>
      <c r="L2009" s="5"/>
      <c r="M2009" s="5"/>
      <c r="N2009" s="56" t="e">
        <f>IF(B2009="",#REF!,B2009)</f>
        <v>#REF!</v>
      </c>
    </row>
    <row r="2010" spans="7:14" ht="13.5" customHeight="1" x14ac:dyDescent="0.2">
      <c r="G2010" s="3"/>
      <c r="H2010" s="2"/>
      <c r="I2010" s="12"/>
      <c r="J2010" s="5">
        <v>1</v>
      </c>
      <c r="K2010" s="5">
        <f t="shared" si="110"/>
        <v>0</v>
      </c>
      <c r="L2010" s="5"/>
      <c r="M2010" s="5"/>
      <c r="N2010" s="56">
        <f t="shared" si="111"/>
        <v>0</v>
      </c>
    </row>
    <row r="2011" spans="7:14" ht="13.5" customHeight="1" x14ac:dyDescent="0.2">
      <c r="G2011" s="3"/>
      <c r="H2011" s="2"/>
      <c r="I2011" s="12"/>
      <c r="J2011" s="5">
        <v>1</v>
      </c>
      <c r="K2011" s="5">
        <f t="shared" si="110"/>
        <v>0</v>
      </c>
      <c r="L2011" s="5"/>
      <c r="M2011" s="5"/>
      <c r="N2011" s="56">
        <f t="shared" si="111"/>
        <v>0</v>
      </c>
    </row>
    <row r="2012" spans="7:14" ht="13.5" customHeight="1" x14ac:dyDescent="0.2">
      <c r="G2012" s="3"/>
      <c r="H2012" s="2"/>
      <c r="I2012" s="12"/>
      <c r="J2012" s="5">
        <v>1</v>
      </c>
      <c r="K2012" s="5">
        <f t="shared" si="110"/>
        <v>0</v>
      </c>
      <c r="L2012" s="5"/>
      <c r="M2012" s="5"/>
      <c r="N2012" s="56">
        <f t="shared" si="111"/>
        <v>0</v>
      </c>
    </row>
    <row r="2013" spans="7:14" ht="13.5" customHeight="1" x14ac:dyDescent="0.2">
      <c r="G2013" s="3"/>
      <c r="H2013" s="2"/>
      <c r="I2013" s="12"/>
      <c r="J2013" s="5">
        <v>1</v>
      </c>
      <c r="K2013" s="5">
        <f t="shared" si="110"/>
        <v>0</v>
      </c>
      <c r="L2013" s="5"/>
      <c r="M2013" s="5"/>
      <c r="N2013" s="56">
        <f t="shared" si="111"/>
        <v>0</v>
      </c>
    </row>
    <row r="2014" spans="7:14" ht="13.5" customHeight="1" x14ac:dyDescent="0.2">
      <c r="G2014" s="3"/>
      <c r="H2014" s="2"/>
      <c r="I2014" s="12"/>
      <c r="J2014" s="5">
        <v>1</v>
      </c>
      <c r="K2014" s="5">
        <f t="shared" si="110"/>
        <v>0</v>
      </c>
      <c r="L2014" s="5"/>
      <c r="M2014" s="5"/>
      <c r="N2014" s="56">
        <f t="shared" si="111"/>
        <v>0</v>
      </c>
    </row>
    <row r="2015" spans="7:14" ht="13.5" customHeight="1" x14ac:dyDescent="0.2">
      <c r="G2015" s="3"/>
      <c r="H2015" s="2"/>
      <c r="I2015" s="12"/>
      <c r="J2015" s="5">
        <v>1</v>
      </c>
      <c r="K2015" s="5">
        <f t="shared" si="110"/>
        <v>0</v>
      </c>
      <c r="L2015" s="5"/>
      <c r="M2015" s="5"/>
      <c r="N2015" s="56" t="e">
        <f>IF(B2015="",#REF!,B2015)</f>
        <v>#REF!</v>
      </c>
    </row>
    <row r="2016" spans="7:14" ht="13.5" customHeight="1" x14ac:dyDescent="0.2">
      <c r="G2016" s="3"/>
      <c r="H2016" s="2"/>
      <c r="I2016" s="12"/>
      <c r="J2016" s="5">
        <v>1</v>
      </c>
      <c r="K2016" s="5">
        <f t="shared" si="110"/>
        <v>0</v>
      </c>
      <c r="L2016" s="5"/>
      <c r="M2016" s="5"/>
      <c r="N2016" s="56" t="e">
        <f>IF(B2016="",#REF!,B2016)</f>
        <v>#REF!</v>
      </c>
    </row>
    <row r="2017" spans="7:14" ht="13.5" customHeight="1" x14ac:dyDescent="0.2">
      <c r="G2017" s="3"/>
      <c r="H2017" s="2"/>
      <c r="I2017" s="12"/>
      <c r="J2017" s="5">
        <v>1</v>
      </c>
      <c r="K2017" s="5">
        <f t="shared" si="110"/>
        <v>0</v>
      </c>
      <c r="L2017" s="5"/>
      <c r="M2017" s="5"/>
      <c r="N2017" s="56">
        <f t="shared" si="111"/>
        <v>0</v>
      </c>
    </row>
    <row r="2018" spans="7:14" ht="13.5" customHeight="1" x14ac:dyDescent="0.2">
      <c r="G2018" s="3"/>
      <c r="H2018" s="2"/>
      <c r="I2018" s="12"/>
      <c r="J2018" s="5">
        <v>1</v>
      </c>
      <c r="K2018" s="5">
        <f t="shared" si="110"/>
        <v>0</v>
      </c>
      <c r="L2018" s="5"/>
      <c r="M2018" s="5"/>
      <c r="N2018" s="56">
        <f t="shared" si="111"/>
        <v>0</v>
      </c>
    </row>
    <row r="2019" spans="7:14" ht="13.5" customHeight="1" x14ac:dyDescent="0.2">
      <c r="G2019" s="3"/>
      <c r="H2019" s="2"/>
      <c r="I2019" s="12"/>
      <c r="J2019" s="5">
        <v>1</v>
      </c>
      <c r="K2019" s="5">
        <f t="shared" si="110"/>
        <v>0</v>
      </c>
      <c r="L2019" s="5"/>
      <c r="M2019" s="5"/>
      <c r="N2019" s="56">
        <f t="shared" si="111"/>
        <v>0</v>
      </c>
    </row>
    <row r="2020" spans="7:14" ht="13.5" customHeight="1" x14ac:dyDescent="0.2">
      <c r="G2020" s="3"/>
      <c r="H2020" s="2"/>
      <c r="I2020" s="12"/>
      <c r="J2020" s="5">
        <v>1</v>
      </c>
      <c r="K2020" s="5">
        <f t="shared" si="110"/>
        <v>0</v>
      </c>
      <c r="L2020" s="5"/>
      <c r="M2020" s="5"/>
      <c r="N2020" s="56" t="e">
        <f>IF(B2020="",#REF!,B2020)</f>
        <v>#REF!</v>
      </c>
    </row>
    <row r="2021" spans="7:14" ht="13.5" customHeight="1" x14ac:dyDescent="0.2">
      <c r="G2021" s="3"/>
      <c r="H2021" s="2"/>
      <c r="I2021" s="12"/>
      <c r="J2021" s="5">
        <v>1</v>
      </c>
      <c r="K2021" s="5">
        <f t="shared" si="110"/>
        <v>0</v>
      </c>
      <c r="L2021" s="5"/>
      <c r="M2021" s="5"/>
      <c r="N2021" s="56" t="e">
        <f>IF(B2021="",#REF!,B2021)</f>
        <v>#REF!</v>
      </c>
    </row>
    <row r="2022" spans="7:14" ht="13.5" customHeight="1" x14ac:dyDescent="0.2">
      <c r="G2022" s="3"/>
      <c r="H2022" s="2"/>
      <c r="I2022" s="12"/>
      <c r="J2022" s="5">
        <v>1</v>
      </c>
      <c r="K2022" s="5">
        <f t="shared" si="110"/>
        <v>0</v>
      </c>
      <c r="L2022" s="5"/>
      <c r="M2022" s="5"/>
      <c r="N2022" s="56" t="e">
        <f>IF(B2022="",#REF!,B2022)</f>
        <v>#REF!</v>
      </c>
    </row>
    <row r="2023" spans="7:14" ht="13.5" customHeight="1" x14ac:dyDescent="0.2">
      <c r="G2023" s="3"/>
      <c r="H2023" s="2"/>
      <c r="I2023" s="12"/>
      <c r="J2023" s="5">
        <v>1</v>
      </c>
      <c r="K2023" s="5">
        <f t="shared" si="110"/>
        <v>0</v>
      </c>
      <c r="L2023" s="5"/>
      <c r="M2023" s="5"/>
      <c r="N2023" s="56">
        <f t="shared" si="111"/>
        <v>0</v>
      </c>
    </row>
    <row r="2024" spans="7:14" ht="13.5" customHeight="1" x14ac:dyDescent="0.2">
      <c r="G2024" s="3"/>
      <c r="H2024" s="2"/>
      <c r="I2024" s="12"/>
      <c r="J2024" s="5">
        <v>1</v>
      </c>
      <c r="K2024" s="5">
        <f t="shared" si="110"/>
        <v>0</v>
      </c>
      <c r="L2024" s="5"/>
      <c r="M2024" s="5"/>
      <c r="N2024" s="56">
        <f t="shared" si="111"/>
        <v>0</v>
      </c>
    </row>
    <row r="2025" spans="7:14" ht="13.5" customHeight="1" x14ac:dyDescent="0.2">
      <c r="G2025" s="3"/>
      <c r="H2025" s="2"/>
      <c r="I2025" s="12"/>
      <c r="J2025" s="5">
        <v>1</v>
      </c>
      <c r="K2025" s="5">
        <f t="shared" si="110"/>
        <v>0</v>
      </c>
      <c r="L2025" s="5"/>
      <c r="M2025" s="5"/>
      <c r="N2025" s="56">
        <f t="shared" si="111"/>
        <v>0</v>
      </c>
    </row>
    <row r="2026" spans="7:14" ht="13.5" customHeight="1" x14ac:dyDescent="0.2">
      <c r="G2026" s="3"/>
      <c r="H2026" s="2"/>
      <c r="I2026" s="12"/>
      <c r="J2026" s="5">
        <v>1</v>
      </c>
      <c r="K2026" s="5">
        <f t="shared" si="110"/>
        <v>0</v>
      </c>
      <c r="L2026" s="5"/>
      <c r="M2026" s="5"/>
      <c r="N2026" s="56">
        <f t="shared" si="111"/>
        <v>0</v>
      </c>
    </row>
    <row r="2027" spans="7:14" ht="13.5" customHeight="1" x14ac:dyDescent="0.2">
      <c r="G2027" s="3"/>
      <c r="H2027" s="2"/>
      <c r="I2027" s="12"/>
      <c r="J2027" s="5">
        <v>1</v>
      </c>
      <c r="K2027" s="5">
        <f t="shared" si="110"/>
        <v>0</v>
      </c>
      <c r="L2027" s="5"/>
      <c r="M2027" s="5"/>
      <c r="N2027" s="56" t="e">
        <f>IF(B2027="",#REF!,B2027)</f>
        <v>#REF!</v>
      </c>
    </row>
    <row r="2028" spans="7:14" ht="13.5" customHeight="1" x14ac:dyDescent="0.2">
      <c r="G2028" s="3"/>
      <c r="H2028" s="2"/>
      <c r="I2028" s="12"/>
      <c r="J2028" s="5">
        <v>1</v>
      </c>
      <c r="K2028" s="5">
        <f t="shared" si="110"/>
        <v>0</v>
      </c>
      <c r="L2028" s="5"/>
      <c r="M2028" s="5"/>
      <c r="N2028" s="56">
        <f t="shared" si="111"/>
        <v>0</v>
      </c>
    </row>
    <row r="2029" spans="7:14" ht="13.5" customHeight="1" x14ac:dyDescent="0.2">
      <c r="G2029" s="3"/>
      <c r="H2029" s="2"/>
      <c r="I2029" s="12"/>
      <c r="J2029" s="5">
        <v>1</v>
      </c>
      <c r="K2029" s="5">
        <f t="shared" si="110"/>
        <v>0</v>
      </c>
      <c r="L2029" s="5"/>
      <c r="M2029" s="5"/>
      <c r="N2029" s="56">
        <f t="shared" si="111"/>
        <v>0</v>
      </c>
    </row>
    <row r="2030" spans="7:14" ht="13.5" customHeight="1" x14ac:dyDescent="0.2">
      <c r="G2030" s="3"/>
      <c r="H2030" s="2"/>
      <c r="I2030" s="12"/>
      <c r="J2030" s="5">
        <v>1</v>
      </c>
      <c r="K2030" s="5">
        <f t="shared" si="110"/>
        <v>0</v>
      </c>
      <c r="L2030" s="5"/>
      <c r="M2030" s="5"/>
      <c r="N2030" s="56">
        <f t="shared" si="111"/>
        <v>0</v>
      </c>
    </row>
    <row r="2031" spans="7:14" ht="13.5" customHeight="1" x14ac:dyDescent="0.2">
      <c r="G2031" s="3"/>
      <c r="H2031" s="2"/>
      <c r="I2031" s="12"/>
      <c r="J2031" s="5">
        <v>1</v>
      </c>
      <c r="K2031" s="5">
        <f t="shared" si="110"/>
        <v>0</v>
      </c>
      <c r="L2031" s="5"/>
      <c r="M2031" s="5"/>
      <c r="N2031" s="56">
        <f t="shared" si="111"/>
        <v>0</v>
      </c>
    </row>
    <row r="2032" spans="7:14" ht="13.5" customHeight="1" x14ac:dyDescent="0.2">
      <c r="G2032" s="3"/>
      <c r="H2032" s="2"/>
      <c r="I2032" s="12"/>
      <c r="J2032" s="5">
        <v>1</v>
      </c>
      <c r="K2032" s="5">
        <f t="shared" si="110"/>
        <v>0</v>
      </c>
      <c r="L2032" s="5"/>
      <c r="M2032" s="5"/>
      <c r="N2032" s="56" t="e">
        <f>IF(B2032="",#REF!,B2032)</f>
        <v>#REF!</v>
      </c>
    </row>
    <row r="2033" spans="7:14" ht="13.5" customHeight="1" x14ac:dyDescent="0.2">
      <c r="G2033" s="3"/>
      <c r="H2033" s="2"/>
      <c r="I2033" s="12"/>
      <c r="J2033" s="5">
        <v>1</v>
      </c>
      <c r="K2033" s="5">
        <f t="shared" si="110"/>
        <v>0</v>
      </c>
      <c r="L2033" s="5"/>
      <c r="M2033" s="5"/>
      <c r="N2033" s="56">
        <f t="shared" si="111"/>
        <v>0</v>
      </c>
    </row>
    <row r="2034" spans="7:14" ht="13.5" customHeight="1" x14ac:dyDescent="0.2">
      <c r="G2034" s="3"/>
      <c r="H2034" s="2"/>
      <c r="I2034" s="12"/>
      <c r="J2034" s="5">
        <v>1</v>
      </c>
      <c r="K2034" s="5">
        <f t="shared" si="110"/>
        <v>0</v>
      </c>
      <c r="L2034" s="5"/>
      <c r="M2034" s="5"/>
      <c r="N2034" s="56" t="e">
        <f>IF(B2034="",#REF!,B2034)</f>
        <v>#REF!</v>
      </c>
    </row>
    <row r="2035" spans="7:14" ht="13.5" customHeight="1" x14ac:dyDescent="0.2">
      <c r="G2035" s="3"/>
      <c r="H2035" s="2"/>
      <c r="I2035" s="12"/>
      <c r="J2035" s="5">
        <v>1</v>
      </c>
      <c r="K2035" s="5">
        <f t="shared" si="110"/>
        <v>0</v>
      </c>
      <c r="L2035" s="5"/>
      <c r="M2035" s="5"/>
      <c r="N2035" s="56">
        <f t="shared" si="111"/>
        <v>0</v>
      </c>
    </row>
    <row r="2036" spans="7:14" ht="13.5" customHeight="1" x14ac:dyDescent="0.2">
      <c r="G2036" s="3"/>
      <c r="H2036" s="2"/>
      <c r="I2036" s="12"/>
      <c r="J2036" s="5">
        <v>1</v>
      </c>
      <c r="K2036" s="5">
        <f t="shared" si="110"/>
        <v>0</v>
      </c>
      <c r="L2036" s="5"/>
      <c r="M2036" s="5"/>
      <c r="N2036" s="56">
        <f t="shared" si="111"/>
        <v>0</v>
      </c>
    </row>
    <row r="2037" spans="7:14" ht="13.5" customHeight="1" x14ac:dyDescent="0.2">
      <c r="G2037" s="3"/>
      <c r="H2037" s="2"/>
      <c r="I2037" s="12"/>
      <c r="J2037" s="5">
        <v>1</v>
      </c>
      <c r="K2037" s="5">
        <f t="shared" si="110"/>
        <v>0</v>
      </c>
      <c r="L2037" s="5"/>
      <c r="M2037" s="5"/>
      <c r="N2037" s="56" t="e">
        <f>IF(B2037="",#REF!,B2037)</f>
        <v>#REF!</v>
      </c>
    </row>
    <row r="2038" spans="7:14" ht="13.5" customHeight="1" x14ac:dyDescent="0.2">
      <c r="G2038" s="3"/>
      <c r="H2038" s="2"/>
      <c r="I2038" s="12"/>
      <c r="J2038" s="5">
        <v>1</v>
      </c>
      <c r="K2038" s="5">
        <f t="shared" si="110"/>
        <v>0</v>
      </c>
      <c r="L2038" s="5"/>
      <c r="M2038" s="5"/>
      <c r="N2038" s="56">
        <f t="shared" si="111"/>
        <v>0</v>
      </c>
    </row>
    <row r="2039" spans="7:14" ht="13.5" customHeight="1" x14ac:dyDescent="0.2">
      <c r="G2039" s="3"/>
      <c r="H2039" s="2"/>
      <c r="I2039" s="12"/>
      <c r="J2039" s="5">
        <v>1</v>
      </c>
      <c r="K2039" s="5">
        <f t="shared" si="110"/>
        <v>0</v>
      </c>
      <c r="L2039" s="5"/>
      <c r="M2039" s="5"/>
      <c r="N2039" s="56" t="e">
        <f>IF(B2039="",#REF!,B2039)</f>
        <v>#REF!</v>
      </c>
    </row>
    <row r="2040" spans="7:14" ht="13.5" customHeight="1" x14ac:dyDescent="0.2">
      <c r="G2040" s="3"/>
      <c r="H2040" s="2"/>
      <c r="I2040" s="12"/>
      <c r="J2040" s="5">
        <v>1</v>
      </c>
      <c r="K2040" s="5">
        <f t="shared" si="110"/>
        <v>0</v>
      </c>
      <c r="L2040" s="5"/>
      <c r="M2040" s="5"/>
      <c r="N2040" s="56">
        <f t="shared" si="111"/>
        <v>0</v>
      </c>
    </row>
    <row r="2041" spans="7:14" ht="13.5" customHeight="1" x14ac:dyDescent="0.2">
      <c r="G2041" s="3"/>
      <c r="H2041" s="2"/>
      <c r="I2041" s="12"/>
      <c r="J2041" s="5">
        <v>1</v>
      </c>
      <c r="K2041" s="5">
        <f t="shared" si="110"/>
        <v>0</v>
      </c>
      <c r="L2041" s="5"/>
      <c r="M2041" s="5"/>
      <c r="N2041" s="56" t="e">
        <f>IF(B2041="",#REF!,B2041)</f>
        <v>#REF!</v>
      </c>
    </row>
    <row r="2042" spans="7:14" ht="13.5" customHeight="1" x14ac:dyDescent="0.2">
      <c r="G2042" s="3"/>
      <c r="H2042" s="2"/>
      <c r="I2042" s="12"/>
      <c r="J2042" s="5">
        <v>1</v>
      </c>
      <c r="K2042" s="5">
        <f t="shared" si="110"/>
        <v>0</v>
      </c>
      <c r="L2042" s="5"/>
      <c r="M2042" s="5"/>
      <c r="N2042" s="56">
        <f t="shared" si="111"/>
        <v>0</v>
      </c>
    </row>
    <row r="2043" spans="7:14" ht="13.5" customHeight="1" x14ac:dyDescent="0.2">
      <c r="G2043" s="3"/>
      <c r="H2043" s="2"/>
      <c r="I2043" s="12"/>
      <c r="J2043" s="5">
        <v>1</v>
      </c>
      <c r="K2043" s="5">
        <f t="shared" si="110"/>
        <v>0</v>
      </c>
      <c r="L2043" s="5"/>
      <c r="M2043" s="5"/>
      <c r="N2043" s="56">
        <f t="shared" si="111"/>
        <v>0</v>
      </c>
    </row>
    <row r="2044" spans="7:14" ht="13.5" customHeight="1" x14ac:dyDescent="0.2">
      <c r="G2044" s="3"/>
      <c r="H2044" s="2"/>
      <c r="I2044" s="12"/>
      <c r="J2044" s="5">
        <v>1</v>
      </c>
      <c r="K2044" s="5">
        <f t="shared" si="110"/>
        <v>0</v>
      </c>
      <c r="L2044" s="5"/>
      <c r="M2044" s="5"/>
      <c r="N2044" s="56" t="e">
        <f>IF(B2044="",#REF!,B2044)</f>
        <v>#REF!</v>
      </c>
    </row>
    <row r="2045" spans="7:14" ht="13.5" customHeight="1" x14ac:dyDescent="0.2">
      <c r="G2045" s="3"/>
      <c r="H2045" s="2"/>
      <c r="I2045" s="12"/>
      <c r="J2045" s="5">
        <v>1</v>
      </c>
      <c r="K2045" s="5">
        <f t="shared" si="110"/>
        <v>0</v>
      </c>
      <c r="L2045" s="5"/>
      <c r="M2045" s="5"/>
      <c r="N2045" s="56">
        <f t="shared" si="111"/>
        <v>0</v>
      </c>
    </row>
    <row r="2046" spans="7:14" ht="13.5" customHeight="1" x14ac:dyDescent="0.2">
      <c r="G2046" s="3"/>
      <c r="H2046" s="2"/>
      <c r="I2046" s="12"/>
      <c r="J2046" s="5">
        <v>1</v>
      </c>
      <c r="K2046" s="5">
        <f t="shared" si="110"/>
        <v>0</v>
      </c>
      <c r="L2046" s="5"/>
      <c r="M2046" s="5"/>
      <c r="N2046" s="56">
        <f t="shared" si="111"/>
        <v>0</v>
      </c>
    </row>
    <row r="2047" spans="7:14" ht="13.5" customHeight="1" x14ac:dyDescent="0.2">
      <c r="G2047" s="3"/>
      <c r="H2047" s="2"/>
      <c r="I2047" s="12"/>
      <c r="J2047" s="5">
        <v>1</v>
      </c>
      <c r="K2047" s="5">
        <f t="shared" si="110"/>
        <v>0</v>
      </c>
      <c r="L2047" s="5"/>
      <c r="M2047" s="5"/>
      <c r="N2047" s="56" t="e">
        <f>IF(B2047="",#REF!,B2047)</f>
        <v>#REF!</v>
      </c>
    </row>
    <row r="2048" spans="7:14" ht="13.5" customHeight="1" x14ac:dyDescent="0.2">
      <c r="G2048" s="3"/>
      <c r="H2048" s="2"/>
      <c r="I2048" s="12"/>
      <c r="J2048" s="5">
        <v>1</v>
      </c>
      <c r="K2048" s="5">
        <f t="shared" si="110"/>
        <v>0</v>
      </c>
      <c r="L2048" s="5"/>
      <c r="M2048" s="5"/>
      <c r="N2048" s="56" t="e">
        <f>IF(B2048="",#REF!,B2048)</f>
        <v>#REF!</v>
      </c>
    </row>
    <row r="2049" spans="7:14" ht="13.5" customHeight="1" x14ac:dyDescent="0.2">
      <c r="G2049" s="3"/>
      <c r="H2049" s="2"/>
      <c r="I2049" s="12"/>
      <c r="J2049" s="5">
        <v>1</v>
      </c>
      <c r="K2049" s="5">
        <f t="shared" si="110"/>
        <v>0</v>
      </c>
      <c r="L2049" s="5"/>
      <c r="M2049" s="5"/>
      <c r="N2049" s="56">
        <f t="shared" si="111"/>
        <v>0</v>
      </c>
    </row>
    <row r="2050" spans="7:14" ht="13.5" customHeight="1" x14ac:dyDescent="0.2">
      <c r="G2050" s="3"/>
      <c r="H2050" s="2"/>
      <c r="I2050" s="12"/>
      <c r="J2050" s="5">
        <v>1</v>
      </c>
      <c r="K2050" s="5">
        <f t="shared" si="110"/>
        <v>0</v>
      </c>
      <c r="L2050" s="5"/>
      <c r="M2050" s="5"/>
      <c r="N2050" s="56">
        <f t="shared" si="111"/>
        <v>0</v>
      </c>
    </row>
    <row r="2051" spans="7:14" ht="13.5" customHeight="1" x14ac:dyDescent="0.2">
      <c r="G2051" s="3"/>
      <c r="H2051" s="2"/>
      <c r="I2051" s="12"/>
      <c r="J2051" s="5">
        <v>1</v>
      </c>
      <c r="K2051" s="5">
        <f t="shared" si="110"/>
        <v>0</v>
      </c>
      <c r="L2051" s="5"/>
      <c r="M2051" s="5"/>
      <c r="N2051" s="56">
        <f t="shared" si="111"/>
        <v>0</v>
      </c>
    </row>
    <row r="2052" spans="7:14" ht="13.5" customHeight="1" x14ac:dyDescent="0.2">
      <c r="G2052" s="3"/>
      <c r="H2052" s="2"/>
      <c r="I2052" s="12"/>
      <c r="J2052" s="5">
        <v>1</v>
      </c>
      <c r="K2052" s="5">
        <f t="shared" si="110"/>
        <v>0</v>
      </c>
      <c r="L2052" s="5"/>
      <c r="M2052" s="5"/>
      <c r="N2052" s="56">
        <f t="shared" si="111"/>
        <v>0</v>
      </c>
    </row>
    <row r="2053" spans="7:14" ht="13.5" customHeight="1" x14ac:dyDescent="0.2">
      <c r="G2053" s="3"/>
      <c r="H2053" s="2"/>
      <c r="I2053" s="12"/>
      <c r="J2053" s="5">
        <v>1</v>
      </c>
      <c r="K2053" s="5">
        <f t="shared" ref="K2053:K2116" si="112">IF(I2053="did not close",0,IF(I2053="",0,1))</f>
        <v>0</v>
      </c>
      <c r="L2053" s="5"/>
      <c r="M2053" s="5"/>
      <c r="N2053" s="56">
        <f t="shared" si="111"/>
        <v>0</v>
      </c>
    </row>
    <row r="2054" spans="7:14" ht="13.5" customHeight="1" x14ac:dyDescent="0.2">
      <c r="G2054" s="3"/>
      <c r="H2054" s="2"/>
      <c r="I2054" s="12"/>
      <c r="J2054" s="5">
        <v>1</v>
      </c>
      <c r="K2054" s="5">
        <f t="shared" si="112"/>
        <v>0</v>
      </c>
      <c r="L2054" s="5"/>
      <c r="M2054" s="5"/>
      <c r="N2054" s="56" t="e">
        <f>IF(B2054="",#REF!,B2054)</f>
        <v>#REF!</v>
      </c>
    </row>
    <row r="2055" spans="7:14" ht="13.5" customHeight="1" x14ac:dyDescent="0.2">
      <c r="G2055" s="3"/>
      <c r="H2055" s="2"/>
      <c r="I2055" s="12"/>
      <c r="J2055" s="5">
        <v>1</v>
      </c>
      <c r="K2055" s="5">
        <f t="shared" si="112"/>
        <v>0</v>
      </c>
      <c r="L2055" s="5"/>
      <c r="M2055" s="5"/>
      <c r="N2055" s="56" t="e">
        <f>IF(B2055="",#REF!,B2055)</f>
        <v>#REF!</v>
      </c>
    </row>
    <row r="2056" spans="7:14" ht="13.5" customHeight="1" x14ac:dyDescent="0.2">
      <c r="G2056" s="3"/>
      <c r="H2056" s="2"/>
      <c r="I2056" s="12"/>
      <c r="J2056" s="5">
        <v>1</v>
      </c>
      <c r="K2056" s="5">
        <f t="shared" si="112"/>
        <v>0</v>
      </c>
      <c r="L2056" s="5"/>
      <c r="M2056" s="5"/>
      <c r="N2056" s="56">
        <f t="shared" ref="N2056:N2106" si="113">IF(B2056="",B2055,B2056)</f>
        <v>0</v>
      </c>
    </row>
    <row r="2057" spans="7:14" ht="13.5" customHeight="1" x14ac:dyDescent="0.2">
      <c r="G2057" s="3"/>
      <c r="H2057" s="2"/>
      <c r="I2057" s="12"/>
      <c r="J2057" s="5">
        <v>1</v>
      </c>
      <c r="K2057" s="5">
        <f t="shared" si="112"/>
        <v>0</v>
      </c>
      <c r="L2057" s="5"/>
      <c r="M2057" s="5"/>
      <c r="N2057" s="56">
        <f t="shared" si="113"/>
        <v>0</v>
      </c>
    </row>
    <row r="2058" spans="7:14" ht="13.5" customHeight="1" x14ac:dyDescent="0.2">
      <c r="G2058" s="3"/>
      <c r="H2058" s="2"/>
      <c r="I2058" s="12"/>
      <c r="J2058" s="5">
        <v>1</v>
      </c>
      <c r="K2058" s="5">
        <f t="shared" si="112"/>
        <v>0</v>
      </c>
      <c r="L2058" s="5"/>
      <c r="M2058" s="5"/>
      <c r="N2058" s="56" t="e">
        <f>IF(B2058="",#REF!,B2058)</f>
        <v>#REF!</v>
      </c>
    </row>
    <row r="2059" spans="7:14" ht="13.5" customHeight="1" x14ac:dyDescent="0.2">
      <c r="G2059" s="3"/>
      <c r="H2059" s="2"/>
      <c r="I2059" s="12"/>
      <c r="J2059" s="5">
        <v>1</v>
      </c>
      <c r="K2059" s="5">
        <f t="shared" si="112"/>
        <v>0</v>
      </c>
      <c r="L2059" s="5"/>
      <c r="M2059" s="5"/>
      <c r="N2059" s="56">
        <f t="shared" si="113"/>
        <v>0</v>
      </c>
    </row>
    <row r="2060" spans="7:14" ht="13.5" customHeight="1" x14ac:dyDescent="0.2">
      <c r="G2060" s="3"/>
      <c r="H2060" s="2"/>
      <c r="I2060" s="12"/>
      <c r="J2060" s="5">
        <v>1</v>
      </c>
      <c r="K2060" s="5">
        <f t="shared" si="112"/>
        <v>0</v>
      </c>
      <c r="L2060" s="5"/>
      <c r="M2060" s="5"/>
      <c r="N2060" s="56" t="e">
        <f>IF(B2060="",#REF!,B2060)</f>
        <v>#REF!</v>
      </c>
    </row>
    <row r="2061" spans="7:14" ht="13.5" customHeight="1" x14ac:dyDescent="0.2">
      <c r="G2061" s="3"/>
      <c r="H2061" s="2"/>
      <c r="I2061" s="12"/>
      <c r="J2061" s="5">
        <v>1</v>
      </c>
      <c r="K2061" s="5">
        <f t="shared" si="112"/>
        <v>0</v>
      </c>
      <c r="L2061" s="5"/>
      <c r="M2061" s="5"/>
      <c r="N2061" s="56" t="e">
        <f>IF(B2061="",#REF!,B2061)</f>
        <v>#REF!</v>
      </c>
    </row>
    <row r="2062" spans="7:14" ht="13.5" customHeight="1" x14ac:dyDescent="0.2">
      <c r="G2062" s="3"/>
      <c r="H2062" s="2"/>
      <c r="I2062" s="12"/>
      <c r="J2062" s="5">
        <v>1</v>
      </c>
      <c r="K2062" s="5">
        <f t="shared" si="112"/>
        <v>0</v>
      </c>
      <c r="L2062" s="5"/>
      <c r="M2062" s="5"/>
      <c r="N2062" s="56">
        <f t="shared" si="113"/>
        <v>0</v>
      </c>
    </row>
    <row r="2063" spans="7:14" ht="13.5" customHeight="1" x14ac:dyDescent="0.2">
      <c r="G2063" s="3"/>
      <c r="H2063" s="2"/>
      <c r="I2063" s="12"/>
      <c r="J2063" s="5">
        <v>1</v>
      </c>
      <c r="K2063" s="5">
        <f t="shared" si="112"/>
        <v>0</v>
      </c>
      <c r="L2063" s="5"/>
      <c r="M2063" s="5"/>
      <c r="N2063" s="56" t="e">
        <f>IF(B2063="",#REF!,B2063)</f>
        <v>#REF!</v>
      </c>
    </row>
    <row r="2064" spans="7:14" ht="13.5" customHeight="1" x14ac:dyDescent="0.2">
      <c r="G2064" s="3"/>
      <c r="H2064" s="2"/>
      <c r="I2064" s="12"/>
      <c r="J2064" s="5">
        <v>1</v>
      </c>
      <c r="K2064" s="5">
        <f t="shared" si="112"/>
        <v>0</v>
      </c>
      <c r="L2064" s="5"/>
      <c r="M2064" s="5"/>
      <c r="N2064" s="56">
        <f t="shared" si="113"/>
        <v>0</v>
      </c>
    </row>
    <row r="2065" spans="7:14" ht="13.5" customHeight="1" x14ac:dyDescent="0.2">
      <c r="G2065" s="3"/>
      <c r="H2065" s="2"/>
      <c r="I2065" s="12"/>
      <c r="J2065" s="5">
        <v>1</v>
      </c>
      <c r="K2065" s="5">
        <f t="shared" si="112"/>
        <v>0</v>
      </c>
      <c r="L2065" s="5"/>
      <c r="M2065" s="5"/>
      <c r="N2065" s="56" t="e">
        <f>IF(B2065="",#REF!,B2065)</f>
        <v>#REF!</v>
      </c>
    </row>
    <row r="2066" spans="7:14" ht="13.5" customHeight="1" x14ac:dyDescent="0.2">
      <c r="G2066" s="3"/>
      <c r="H2066" s="2"/>
      <c r="I2066" s="12"/>
      <c r="J2066" s="5">
        <v>1</v>
      </c>
      <c r="K2066" s="5">
        <f t="shared" si="112"/>
        <v>0</v>
      </c>
      <c r="L2066" s="5"/>
      <c r="M2066" s="5"/>
      <c r="N2066" s="56">
        <f t="shared" si="113"/>
        <v>0</v>
      </c>
    </row>
    <row r="2067" spans="7:14" ht="13.5" customHeight="1" x14ac:dyDescent="0.2">
      <c r="G2067" s="3"/>
      <c r="H2067" s="2"/>
      <c r="I2067" s="12"/>
      <c r="J2067" s="5">
        <v>1</v>
      </c>
      <c r="K2067" s="5">
        <f t="shared" si="112"/>
        <v>0</v>
      </c>
      <c r="L2067" s="5"/>
      <c r="M2067" s="5"/>
      <c r="N2067" s="56">
        <f t="shared" si="113"/>
        <v>0</v>
      </c>
    </row>
    <row r="2068" spans="7:14" ht="13.5" customHeight="1" x14ac:dyDescent="0.2">
      <c r="G2068" s="3"/>
      <c r="H2068" s="2"/>
      <c r="I2068" s="12"/>
      <c r="J2068" s="5">
        <v>1</v>
      </c>
      <c r="K2068" s="5">
        <f t="shared" si="112"/>
        <v>0</v>
      </c>
      <c r="L2068" s="5"/>
      <c r="M2068" s="5"/>
      <c r="N2068" s="56">
        <f t="shared" si="113"/>
        <v>0</v>
      </c>
    </row>
    <row r="2069" spans="7:14" ht="13.5" customHeight="1" x14ac:dyDescent="0.2">
      <c r="G2069" s="3"/>
      <c r="H2069" s="2"/>
      <c r="I2069" s="12"/>
      <c r="J2069" s="5">
        <v>1</v>
      </c>
      <c r="K2069" s="5">
        <f t="shared" si="112"/>
        <v>0</v>
      </c>
      <c r="L2069" s="5"/>
      <c r="M2069" s="5"/>
      <c r="N2069" s="56">
        <f t="shared" si="113"/>
        <v>0</v>
      </c>
    </row>
    <row r="2070" spans="7:14" ht="13.5" customHeight="1" x14ac:dyDescent="0.2">
      <c r="G2070" s="3"/>
      <c r="H2070" s="2"/>
      <c r="I2070" s="12"/>
      <c r="J2070" s="5">
        <v>1</v>
      </c>
      <c r="K2070" s="5">
        <f t="shared" si="112"/>
        <v>0</v>
      </c>
      <c r="L2070" s="5"/>
      <c r="M2070" s="5"/>
      <c r="N2070" s="56">
        <f t="shared" si="113"/>
        <v>0</v>
      </c>
    </row>
    <row r="2071" spans="7:14" ht="13.5" customHeight="1" x14ac:dyDescent="0.2">
      <c r="G2071" s="3"/>
      <c r="H2071" s="2"/>
      <c r="I2071" s="12"/>
      <c r="J2071" s="5">
        <v>1</v>
      </c>
      <c r="K2071" s="5">
        <f t="shared" si="112"/>
        <v>0</v>
      </c>
      <c r="L2071" s="5"/>
      <c r="M2071" s="5"/>
      <c r="N2071" s="56">
        <f t="shared" si="113"/>
        <v>0</v>
      </c>
    </row>
    <row r="2072" spans="7:14" ht="13.5" customHeight="1" x14ac:dyDescent="0.2">
      <c r="G2072" s="3"/>
      <c r="H2072" s="2"/>
      <c r="I2072" s="12"/>
      <c r="J2072" s="5">
        <v>1</v>
      </c>
      <c r="K2072" s="5">
        <f t="shared" si="112"/>
        <v>0</v>
      </c>
      <c r="L2072" s="5"/>
      <c r="M2072" s="5"/>
      <c r="N2072" s="56">
        <f t="shared" si="113"/>
        <v>0</v>
      </c>
    </row>
    <row r="2073" spans="7:14" ht="13.5" customHeight="1" x14ac:dyDescent="0.2">
      <c r="G2073" s="3"/>
      <c r="H2073" s="2"/>
      <c r="I2073" s="12"/>
      <c r="J2073" s="5">
        <v>1</v>
      </c>
      <c r="K2073" s="5">
        <f t="shared" si="112"/>
        <v>0</v>
      </c>
      <c r="L2073" s="5"/>
      <c r="M2073" s="5"/>
      <c r="N2073" s="56">
        <f t="shared" si="113"/>
        <v>0</v>
      </c>
    </row>
    <row r="2074" spans="7:14" ht="13.5" customHeight="1" x14ac:dyDescent="0.2">
      <c r="G2074" s="3"/>
      <c r="H2074" s="2"/>
      <c r="I2074" s="12"/>
      <c r="J2074" s="5">
        <v>1</v>
      </c>
      <c r="K2074" s="5">
        <f t="shared" si="112"/>
        <v>0</v>
      </c>
      <c r="L2074" s="5"/>
      <c r="M2074" s="5"/>
      <c r="N2074" s="56">
        <f t="shared" si="113"/>
        <v>0</v>
      </c>
    </row>
    <row r="2075" spans="7:14" ht="13.5" customHeight="1" x14ac:dyDescent="0.2">
      <c r="G2075" s="3"/>
      <c r="H2075" s="2"/>
      <c r="I2075" s="12"/>
      <c r="J2075" s="5">
        <v>1</v>
      </c>
      <c r="K2075" s="5">
        <f t="shared" si="112"/>
        <v>0</v>
      </c>
      <c r="L2075" s="5"/>
      <c r="M2075" s="5"/>
      <c r="N2075" s="56" t="e">
        <f>IF(B2075="",#REF!,B2075)</f>
        <v>#REF!</v>
      </c>
    </row>
    <row r="2076" spans="7:14" ht="13.5" customHeight="1" x14ac:dyDescent="0.2">
      <c r="G2076" s="3"/>
      <c r="H2076" s="2"/>
      <c r="I2076" s="12"/>
      <c r="J2076" s="5">
        <v>1</v>
      </c>
      <c r="K2076" s="5">
        <f t="shared" si="112"/>
        <v>0</v>
      </c>
      <c r="L2076" s="5"/>
      <c r="M2076" s="5"/>
      <c r="N2076" s="56">
        <f t="shared" si="113"/>
        <v>0</v>
      </c>
    </row>
    <row r="2077" spans="7:14" ht="13.5" customHeight="1" x14ac:dyDescent="0.2">
      <c r="G2077" s="3"/>
      <c r="H2077" s="2"/>
      <c r="I2077" s="12"/>
      <c r="J2077" s="5">
        <v>1</v>
      </c>
      <c r="K2077" s="5">
        <f t="shared" si="112"/>
        <v>0</v>
      </c>
      <c r="L2077" s="5"/>
      <c r="M2077" s="5"/>
      <c r="N2077" s="56">
        <f t="shared" si="113"/>
        <v>0</v>
      </c>
    </row>
    <row r="2078" spans="7:14" ht="13.5" customHeight="1" x14ac:dyDescent="0.2">
      <c r="G2078" s="3"/>
      <c r="H2078" s="2"/>
      <c r="I2078" s="12"/>
      <c r="J2078" s="5">
        <v>1</v>
      </c>
      <c r="K2078" s="5">
        <f t="shared" si="112"/>
        <v>0</v>
      </c>
      <c r="L2078" s="5"/>
      <c r="M2078" s="5"/>
      <c r="N2078" s="56">
        <f t="shared" si="113"/>
        <v>0</v>
      </c>
    </row>
    <row r="2079" spans="7:14" ht="13.5" customHeight="1" x14ac:dyDescent="0.2">
      <c r="G2079" s="3"/>
      <c r="H2079" s="2"/>
      <c r="I2079" s="12"/>
      <c r="J2079" s="5">
        <v>1</v>
      </c>
      <c r="K2079" s="5">
        <f t="shared" si="112"/>
        <v>0</v>
      </c>
      <c r="L2079" s="5"/>
      <c r="M2079" s="5"/>
      <c r="N2079" s="56">
        <f t="shared" si="113"/>
        <v>0</v>
      </c>
    </row>
    <row r="2080" spans="7:14" ht="13.5" customHeight="1" x14ac:dyDescent="0.2">
      <c r="G2080" s="3"/>
      <c r="H2080" s="2"/>
      <c r="I2080" s="12"/>
      <c r="J2080" s="5">
        <v>1</v>
      </c>
      <c r="K2080" s="5">
        <f t="shared" si="112"/>
        <v>0</v>
      </c>
      <c r="L2080" s="5"/>
      <c r="M2080" s="5"/>
      <c r="N2080" s="56" t="e">
        <f>IF(B2080="",#REF!,B2080)</f>
        <v>#REF!</v>
      </c>
    </row>
    <row r="2081" spans="7:14" ht="13.5" customHeight="1" x14ac:dyDescent="0.2">
      <c r="G2081" s="3"/>
      <c r="H2081" s="2"/>
      <c r="I2081" s="12"/>
      <c r="J2081" s="5">
        <v>1</v>
      </c>
      <c r="K2081" s="5">
        <f t="shared" si="112"/>
        <v>0</v>
      </c>
      <c r="L2081" s="5"/>
      <c r="M2081" s="5"/>
      <c r="N2081" s="56" t="e">
        <f>IF(B2081="",#REF!,B2081)</f>
        <v>#REF!</v>
      </c>
    </row>
    <row r="2082" spans="7:14" ht="13.5" customHeight="1" x14ac:dyDescent="0.2">
      <c r="G2082" s="3"/>
      <c r="H2082" s="2"/>
      <c r="I2082" s="12"/>
      <c r="J2082" s="5">
        <v>1</v>
      </c>
      <c r="K2082" s="5">
        <f t="shared" si="112"/>
        <v>0</v>
      </c>
      <c r="L2082" s="5"/>
      <c r="M2082" s="5"/>
      <c r="N2082" s="56" t="e">
        <f>IF(B2082="",#REF!,B2082)</f>
        <v>#REF!</v>
      </c>
    </row>
    <row r="2083" spans="7:14" ht="13.5" customHeight="1" x14ac:dyDescent="0.2">
      <c r="G2083" s="3"/>
      <c r="H2083" s="2"/>
      <c r="I2083" s="12"/>
      <c r="J2083" s="5">
        <v>1</v>
      </c>
      <c r="K2083" s="5">
        <f t="shared" si="112"/>
        <v>0</v>
      </c>
      <c r="L2083" s="5"/>
      <c r="M2083" s="5"/>
      <c r="N2083" s="56">
        <f t="shared" si="113"/>
        <v>0</v>
      </c>
    </row>
    <row r="2084" spans="7:14" ht="13.5" customHeight="1" x14ac:dyDescent="0.2">
      <c r="G2084" s="3"/>
      <c r="H2084" s="2"/>
      <c r="I2084" s="12"/>
      <c r="J2084" s="5">
        <v>1</v>
      </c>
      <c r="K2084" s="5">
        <f t="shared" si="112"/>
        <v>0</v>
      </c>
      <c r="L2084" s="5"/>
      <c r="M2084" s="5"/>
      <c r="N2084" s="56" t="e">
        <f>IF(B2084="",#REF!,B2084)</f>
        <v>#REF!</v>
      </c>
    </row>
    <row r="2085" spans="7:14" ht="13.5" customHeight="1" x14ac:dyDescent="0.2">
      <c r="G2085" s="3"/>
      <c r="H2085" s="2"/>
      <c r="I2085" s="12"/>
      <c r="J2085" s="5">
        <v>1</v>
      </c>
      <c r="K2085" s="5">
        <f t="shared" si="112"/>
        <v>0</v>
      </c>
      <c r="L2085" s="5"/>
      <c r="M2085" s="5"/>
      <c r="N2085" s="56">
        <f t="shared" si="113"/>
        <v>0</v>
      </c>
    </row>
    <row r="2086" spans="7:14" ht="13.5" customHeight="1" x14ac:dyDescent="0.2">
      <c r="G2086" s="3"/>
      <c r="H2086" s="2"/>
      <c r="I2086" s="12"/>
      <c r="J2086" s="5">
        <v>1</v>
      </c>
      <c r="K2086" s="5">
        <f t="shared" si="112"/>
        <v>0</v>
      </c>
      <c r="L2086" s="5"/>
      <c r="M2086" s="5"/>
      <c r="N2086" s="56">
        <f t="shared" si="113"/>
        <v>0</v>
      </c>
    </row>
    <row r="2087" spans="7:14" ht="13.5" customHeight="1" x14ac:dyDescent="0.2">
      <c r="G2087" s="3"/>
      <c r="H2087" s="2"/>
      <c r="I2087" s="12"/>
      <c r="J2087" s="5">
        <v>1</v>
      </c>
      <c r="K2087" s="5">
        <f t="shared" si="112"/>
        <v>0</v>
      </c>
      <c r="L2087" s="5"/>
      <c r="M2087" s="5"/>
      <c r="N2087" s="56" t="e">
        <f>IF(B2087="",#REF!,B2087)</f>
        <v>#REF!</v>
      </c>
    </row>
    <row r="2088" spans="7:14" ht="13.5" customHeight="1" x14ac:dyDescent="0.2">
      <c r="G2088" s="3"/>
      <c r="H2088" s="2"/>
      <c r="I2088" s="12"/>
      <c r="J2088" s="5">
        <v>1</v>
      </c>
      <c r="K2088" s="5">
        <f t="shared" si="112"/>
        <v>0</v>
      </c>
      <c r="L2088" s="5"/>
      <c r="M2088" s="5"/>
      <c r="N2088" s="56">
        <f t="shared" si="113"/>
        <v>0</v>
      </c>
    </row>
    <row r="2089" spans="7:14" ht="13.5" customHeight="1" x14ac:dyDescent="0.2">
      <c r="G2089" s="3"/>
      <c r="H2089" s="2"/>
      <c r="I2089" s="12"/>
      <c r="J2089" s="5">
        <v>1</v>
      </c>
      <c r="K2089" s="5">
        <f t="shared" si="112"/>
        <v>0</v>
      </c>
      <c r="L2089" s="5"/>
      <c r="M2089" s="5"/>
      <c r="N2089" s="56">
        <f t="shared" si="113"/>
        <v>0</v>
      </c>
    </row>
    <row r="2090" spans="7:14" ht="13.5" customHeight="1" x14ac:dyDescent="0.2">
      <c r="G2090" s="3"/>
      <c r="H2090" s="2"/>
      <c r="I2090" s="12"/>
      <c r="J2090" s="5">
        <v>1</v>
      </c>
      <c r="K2090" s="5">
        <f t="shared" si="112"/>
        <v>0</v>
      </c>
      <c r="L2090" s="5"/>
      <c r="M2090" s="5"/>
      <c r="N2090" s="56">
        <f t="shared" si="113"/>
        <v>0</v>
      </c>
    </row>
    <row r="2091" spans="7:14" ht="13.5" customHeight="1" x14ac:dyDescent="0.2">
      <c r="G2091" s="3"/>
      <c r="H2091" s="2"/>
      <c r="I2091" s="12"/>
      <c r="J2091" s="5">
        <v>1</v>
      </c>
      <c r="K2091" s="5">
        <f t="shared" si="112"/>
        <v>0</v>
      </c>
      <c r="L2091" s="5"/>
      <c r="M2091" s="5"/>
      <c r="N2091" s="56">
        <f t="shared" si="113"/>
        <v>0</v>
      </c>
    </row>
    <row r="2092" spans="7:14" ht="13.5" customHeight="1" x14ac:dyDescent="0.2">
      <c r="G2092" s="3"/>
      <c r="H2092" s="2"/>
      <c r="I2092" s="12"/>
      <c r="J2092" s="5">
        <v>1</v>
      </c>
      <c r="K2092" s="5">
        <f t="shared" si="112"/>
        <v>0</v>
      </c>
      <c r="L2092" s="5"/>
      <c r="M2092" s="5"/>
      <c r="N2092" s="56">
        <f t="shared" si="113"/>
        <v>0</v>
      </c>
    </row>
    <row r="2093" spans="7:14" ht="13.5" customHeight="1" x14ac:dyDescent="0.2">
      <c r="G2093" s="3"/>
      <c r="H2093" s="2"/>
      <c r="I2093" s="12"/>
      <c r="J2093" s="5">
        <v>1</v>
      </c>
      <c r="K2093" s="5">
        <f t="shared" si="112"/>
        <v>0</v>
      </c>
      <c r="L2093" s="5"/>
      <c r="M2093" s="5"/>
      <c r="N2093" s="56">
        <f t="shared" si="113"/>
        <v>0</v>
      </c>
    </row>
    <row r="2094" spans="7:14" ht="13.5" customHeight="1" x14ac:dyDescent="0.2">
      <c r="G2094" s="3"/>
      <c r="H2094" s="2"/>
      <c r="I2094" s="12"/>
      <c r="J2094" s="5">
        <v>1</v>
      </c>
      <c r="K2094" s="5">
        <f t="shared" si="112"/>
        <v>0</v>
      </c>
      <c r="L2094" s="5"/>
      <c r="M2094" s="5"/>
      <c r="N2094" s="56">
        <f t="shared" si="113"/>
        <v>0</v>
      </c>
    </row>
    <row r="2095" spans="7:14" ht="13.5" customHeight="1" x14ac:dyDescent="0.2">
      <c r="G2095" s="3"/>
      <c r="H2095" s="2"/>
      <c r="I2095" s="12"/>
      <c r="J2095" s="5">
        <v>1</v>
      </c>
      <c r="K2095" s="5">
        <f t="shared" si="112"/>
        <v>0</v>
      </c>
      <c r="L2095" s="5"/>
      <c r="M2095" s="5"/>
      <c r="N2095" s="56">
        <f t="shared" si="113"/>
        <v>0</v>
      </c>
    </row>
    <row r="2096" spans="7:14" ht="13.5" customHeight="1" x14ac:dyDescent="0.2">
      <c r="G2096" s="3"/>
      <c r="H2096" s="2"/>
      <c r="I2096" s="12"/>
      <c r="J2096" s="5">
        <v>1</v>
      </c>
      <c r="K2096" s="5">
        <f t="shared" si="112"/>
        <v>0</v>
      </c>
      <c r="L2096" s="5"/>
      <c r="M2096" s="5"/>
      <c r="N2096" s="56">
        <f t="shared" si="113"/>
        <v>0</v>
      </c>
    </row>
    <row r="2097" spans="7:14" ht="13.5" customHeight="1" x14ac:dyDescent="0.2">
      <c r="G2097" s="3"/>
      <c r="H2097" s="2"/>
      <c r="I2097" s="12"/>
      <c r="J2097" s="5">
        <v>1</v>
      </c>
      <c r="K2097" s="5">
        <f t="shared" si="112"/>
        <v>0</v>
      </c>
      <c r="L2097" s="5"/>
      <c r="M2097" s="5"/>
      <c r="N2097" s="56">
        <f t="shared" si="113"/>
        <v>0</v>
      </c>
    </row>
    <row r="2098" spans="7:14" ht="13.5" customHeight="1" x14ac:dyDescent="0.2">
      <c r="G2098" s="3"/>
      <c r="H2098" s="2"/>
      <c r="I2098" s="12"/>
      <c r="J2098" s="5">
        <v>1</v>
      </c>
      <c r="K2098" s="5">
        <f t="shared" si="112"/>
        <v>0</v>
      </c>
      <c r="L2098" s="5"/>
      <c r="M2098" s="5"/>
      <c r="N2098" s="56">
        <f t="shared" si="113"/>
        <v>0</v>
      </c>
    </row>
    <row r="2099" spans="7:14" ht="13.5" customHeight="1" x14ac:dyDescent="0.2">
      <c r="G2099" s="3"/>
      <c r="H2099" s="2"/>
      <c r="I2099" s="12"/>
      <c r="J2099" s="5">
        <v>1</v>
      </c>
      <c r="K2099" s="5">
        <f t="shared" si="112"/>
        <v>0</v>
      </c>
      <c r="L2099" s="5"/>
      <c r="M2099" s="5"/>
      <c r="N2099" s="56">
        <f t="shared" si="113"/>
        <v>0</v>
      </c>
    </row>
    <row r="2100" spans="7:14" ht="13.5" customHeight="1" x14ac:dyDescent="0.2">
      <c r="G2100" s="3"/>
      <c r="H2100" s="2"/>
      <c r="I2100" s="12"/>
      <c r="J2100" s="5">
        <v>1</v>
      </c>
      <c r="K2100" s="5">
        <f t="shared" si="112"/>
        <v>0</v>
      </c>
      <c r="L2100" s="5"/>
      <c r="M2100" s="5"/>
      <c r="N2100" s="56">
        <f t="shared" si="113"/>
        <v>0</v>
      </c>
    </row>
    <row r="2101" spans="7:14" ht="13.5" customHeight="1" x14ac:dyDescent="0.2">
      <c r="G2101" s="3"/>
      <c r="H2101" s="2"/>
      <c r="I2101" s="12"/>
      <c r="J2101" s="5">
        <v>1</v>
      </c>
      <c r="K2101" s="5">
        <f t="shared" si="112"/>
        <v>0</v>
      </c>
      <c r="L2101" s="5"/>
      <c r="M2101" s="5"/>
      <c r="N2101" s="56" t="e">
        <f>IF(B2101="",#REF!,B2101)</f>
        <v>#REF!</v>
      </c>
    </row>
    <row r="2102" spans="7:14" ht="13.5" customHeight="1" x14ac:dyDescent="0.2">
      <c r="G2102" s="3"/>
      <c r="H2102" s="2"/>
      <c r="I2102" s="12"/>
      <c r="J2102" s="5">
        <v>1</v>
      </c>
      <c r="K2102" s="5">
        <f t="shared" si="112"/>
        <v>0</v>
      </c>
      <c r="L2102" s="5"/>
      <c r="M2102" s="5"/>
      <c r="N2102" s="56">
        <f t="shared" si="113"/>
        <v>0</v>
      </c>
    </row>
    <row r="2103" spans="7:14" ht="13.5" customHeight="1" x14ac:dyDescent="0.2">
      <c r="G2103" s="3"/>
      <c r="H2103" s="2"/>
      <c r="I2103" s="12"/>
      <c r="J2103" s="5">
        <v>1</v>
      </c>
      <c r="K2103" s="5">
        <f t="shared" si="112"/>
        <v>0</v>
      </c>
      <c r="L2103" s="5"/>
      <c r="M2103" s="5"/>
      <c r="N2103" s="56">
        <f t="shared" si="113"/>
        <v>0</v>
      </c>
    </row>
    <row r="2104" spans="7:14" ht="13.5" customHeight="1" x14ac:dyDescent="0.2">
      <c r="G2104" s="3"/>
      <c r="H2104" s="2"/>
      <c r="I2104" s="12"/>
      <c r="J2104" s="5">
        <v>1</v>
      </c>
      <c r="K2104" s="5">
        <f t="shared" si="112"/>
        <v>0</v>
      </c>
      <c r="L2104" s="5"/>
      <c r="M2104" s="5"/>
      <c r="N2104" s="56">
        <f t="shared" si="113"/>
        <v>0</v>
      </c>
    </row>
    <row r="2105" spans="7:14" ht="13.5" customHeight="1" x14ac:dyDescent="0.2">
      <c r="G2105" s="3"/>
      <c r="H2105" s="2"/>
      <c r="I2105" s="12"/>
      <c r="J2105" s="5">
        <v>1</v>
      </c>
      <c r="K2105" s="5">
        <f t="shared" si="112"/>
        <v>0</v>
      </c>
      <c r="L2105" s="5"/>
      <c r="M2105" s="5"/>
      <c r="N2105" s="56">
        <f t="shared" si="113"/>
        <v>0</v>
      </c>
    </row>
    <row r="2106" spans="7:14" ht="13.5" customHeight="1" x14ac:dyDescent="0.2">
      <c r="G2106" s="3"/>
      <c r="H2106" s="2"/>
      <c r="I2106" s="12"/>
      <c r="J2106" s="5">
        <v>1</v>
      </c>
      <c r="K2106" s="5">
        <f t="shared" si="112"/>
        <v>0</v>
      </c>
      <c r="L2106" s="5"/>
      <c r="M2106" s="5"/>
      <c r="N2106" s="56">
        <f t="shared" si="113"/>
        <v>0</v>
      </c>
    </row>
    <row r="2107" spans="7:14" ht="13.5" customHeight="1" x14ac:dyDescent="0.2">
      <c r="G2107" s="3"/>
      <c r="H2107" s="2"/>
      <c r="I2107" s="12"/>
      <c r="J2107" s="5">
        <v>1</v>
      </c>
      <c r="K2107" s="5">
        <f t="shared" si="112"/>
        <v>0</v>
      </c>
      <c r="L2107" s="5"/>
      <c r="M2107" s="5"/>
      <c r="N2107" s="56" t="e">
        <f>IF(B2107="",#REF!,B2107)</f>
        <v>#REF!</v>
      </c>
    </row>
    <row r="2108" spans="7:14" ht="13.5" customHeight="1" x14ac:dyDescent="0.2">
      <c r="G2108" s="3"/>
      <c r="H2108" s="2"/>
      <c r="I2108" s="12"/>
      <c r="J2108" s="5">
        <v>1</v>
      </c>
      <c r="K2108" s="5">
        <f t="shared" si="112"/>
        <v>0</v>
      </c>
      <c r="L2108" s="5"/>
      <c r="M2108" s="5"/>
      <c r="N2108" s="56">
        <f t="shared" ref="N2108:N2154" si="114">IF(B2108="",B2107,B2108)</f>
        <v>0</v>
      </c>
    </row>
    <row r="2109" spans="7:14" ht="13.5" customHeight="1" x14ac:dyDescent="0.2">
      <c r="G2109" s="3"/>
      <c r="H2109" s="2"/>
      <c r="I2109" s="12"/>
      <c r="J2109" s="5">
        <v>1</v>
      </c>
      <c r="K2109" s="5">
        <f t="shared" si="112"/>
        <v>0</v>
      </c>
      <c r="L2109" s="5"/>
      <c r="M2109" s="5"/>
      <c r="N2109" s="56">
        <f t="shared" si="114"/>
        <v>0</v>
      </c>
    </row>
    <row r="2110" spans="7:14" ht="13.5" customHeight="1" x14ac:dyDescent="0.2">
      <c r="G2110" s="3"/>
      <c r="H2110" s="2"/>
      <c r="I2110" s="12"/>
      <c r="J2110" s="5">
        <v>1</v>
      </c>
      <c r="K2110" s="5">
        <f t="shared" si="112"/>
        <v>0</v>
      </c>
      <c r="L2110" s="5"/>
      <c r="M2110" s="5"/>
      <c r="N2110" s="56">
        <f t="shared" si="114"/>
        <v>0</v>
      </c>
    </row>
    <row r="2111" spans="7:14" ht="13.5" customHeight="1" x14ac:dyDescent="0.2">
      <c r="G2111" s="3"/>
      <c r="H2111" s="2"/>
      <c r="I2111" s="12"/>
      <c r="J2111" s="5">
        <v>1</v>
      </c>
      <c r="K2111" s="5">
        <f t="shared" si="112"/>
        <v>0</v>
      </c>
      <c r="L2111" s="5"/>
      <c r="M2111" s="5"/>
      <c r="N2111" s="56">
        <f t="shared" si="114"/>
        <v>0</v>
      </c>
    </row>
    <row r="2112" spans="7:14" ht="13.5" customHeight="1" x14ac:dyDescent="0.2">
      <c r="G2112" s="3"/>
      <c r="H2112" s="2"/>
      <c r="I2112" s="12"/>
      <c r="J2112" s="5">
        <v>1</v>
      </c>
      <c r="K2112" s="5">
        <f t="shared" si="112"/>
        <v>0</v>
      </c>
      <c r="L2112" s="5"/>
      <c r="M2112" s="5"/>
      <c r="N2112" s="56">
        <f t="shared" si="114"/>
        <v>0</v>
      </c>
    </row>
    <row r="2113" spans="7:14" ht="13.5" customHeight="1" x14ac:dyDescent="0.2">
      <c r="G2113" s="3"/>
      <c r="H2113" s="2"/>
      <c r="I2113" s="12"/>
      <c r="J2113" s="5">
        <v>1</v>
      </c>
      <c r="K2113" s="5">
        <f t="shared" si="112"/>
        <v>0</v>
      </c>
      <c r="L2113" s="5"/>
      <c r="M2113" s="5"/>
      <c r="N2113" s="56">
        <f t="shared" si="114"/>
        <v>0</v>
      </c>
    </row>
    <row r="2114" spans="7:14" ht="13.5" customHeight="1" x14ac:dyDescent="0.2">
      <c r="G2114" s="3"/>
      <c r="H2114" s="2"/>
      <c r="I2114" s="12"/>
      <c r="J2114" s="5">
        <v>1</v>
      </c>
      <c r="K2114" s="5">
        <f t="shared" si="112"/>
        <v>0</v>
      </c>
      <c r="L2114" s="5"/>
      <c r="M2114" s="5"/>
      <c r="N2114" s="56" t="e">
        <f>IF(B2114="",#REF!,B2114)</f>
        <v>#REF!</v>
      </c>
    </row>
    <row r="2115" spans="7:14" ht="13.5" customHeight="1" x14ac:dyDescent="0.2">
      <c r="G2115" s="3"/>
      <c r="H2115" s="2"/>
      <c r="I2115" s="12"/>
      <c r="J2115" s="5">
        <v>1</v>
      </c>
      <c r="K2115" s="5">
        <f t="shared" si="112"/>
        <v>0</v>
      </c>
      <c r="L2115" s="5"/>
      <c r="M2115" s="5"/>
      <c r="N2115" s="56" t="e">
        <f>IF(B2115="",#REF!,B2115)</f>
        <v>#REF!</v>
      </c>
    </row>
    <row r="2116" spans="7:14" ht="13.5" customHeight="1" x14ac:dyDescent="0.2">
      <c r="G2116" s="3"/>
      <c r="H2116" s="2"/>
      <c r="I2116" s="12"/>
      <c r="J2116" s="5">
        <v>1</v>
      </c>
      <c r="K2116" s="5">
        <f t="shared" si="112"/>
        <v>0</v>
      </c>
      <c r="L2116" s="5"/>
      <c r="M2116" s="5"/>
      <c r="N2116" s="56">
        <f t="shared" si="114"/>
        <v>0</v>
      </c>
    </row>
    <row r="2117" spans="7:14" ht="13.5" customHeight="1" x14ac:dyDescent="0.2">
      <c r="G2117" s="3"/>
      <c r="H2117" s="2"/>
      <c r="I2117" s="12"/>
      <c r="J2117" s="5">
        <v>1</v>
      </c>
      <c r="K2117" s="5">
        <f t="shared" ref="K2117:K2177" si="115">IF(I2117="did not close",0,IF(I2117="",0,1))</f>
        <v>0</v>
      </c>
      <c r="L2117" s="5"/>
      <c r="M2117" s="5"/>
      <c r="N2117" s="56">
        <f t="shared" si="114"/>
        <v>0</v>
      </c>
    </row>
    <row r="2118" spans="7:14" ht="13.5" customHeight="1" x14ac:dyDescent="0.2">
      <c r="G2118" s="3"/>
      <c r="H2118" s="2"/>
      <c r="I2118" s="12"/>
      <c r="J2118" s="5">
        <v>1</v>
      </c>
      <c r="K2118" s="5">
        <f t="shared" si="115"/>
        <v>0</v>
      </c>
      <c r="L2118" s="5"/>
      <c r="M2118" s="5"/>
      <c r="N2118" s="56">
        <f t="shared" si="114"/>
        <v>0</v>
      </c>
    </row>
    <row r="2119" spans="7:14" ht="13.5" customHeight="1" x14ac:dyDescent="0.2">
      <c r="G2119" s="3"/>
      <c r="H2119" s="2"/>
      <c r="I2119" s="12"/>
      <c r="J2119" s="5">
        <v>1</v>
      </c>
      <c r="K2119" s="5">
        <f t="shared" si="115"/>
        <v>0</v>
      </c>
      <c r="L2119" s="5"/>
      <c r="M2119" s="5"/>
      <c r="N2119" s="56">
        <f t="shared" si="114"/>
        <v>0</v>
      </c>
    </row>
    <row r="2120" spans="7:14" ht="13.5" customHeight="1" x14ac:dyDescent="0.2">
      <c r="G2120" s="3"/>
      <c r="H2120" s="2"/>
      <c r="I2120" s="12"/>
      <c r="J2120" s="5">
        <v>1</v>
      </c>
      <c r="K2120" s="5">
        <f t="shared" si="115"/>
        <v>0</v>
      </c>
      <c r="L2120" s="5"/>
      <c r="M2120" s="5"/>
      <c r="N2120" s="56">
        <f t="shared" si="114"/>
        <v>0</v>
      </c>
    </row>
    <row r="2121" spans="7:14" ht="13.5" customHeight="1" x14ac:dyDescent="0.2">
      <c r="G2121" s="3"/>
      <c r="H2121" s="2"/>
      <c r="I2121" s="12"/>
      <c r="J2121" s="5">
        <v>1</v>
      </c>
      <c r="K2121" s="5">
        <f t="shared" si="115"/>
        <v>0</v>
      </c>
      <c r="L2121" s="5"/>
      <c r="M2121" s="5"/>
      <c r="N2121" s="56">
        <f t="shared" si="114"/>
        <v>0</v>
      </c>
    </row>
    <row r="2122" spans="7:14" ht="13.5" customHeight="1" x14ac:dyDescent="0.2">
      <c r="G2122" s="3"/>
      <c r="H2122" s="2"/>
      <c r="I2122" s="12"/>
      <c r="J2122" s="5">
        <v>1</v>
      </c>
      <c r="K2122" s="5">
        <f t="shared" si="115"/>
        <v>0</v>
      </c>
      <c r="L2122" s="5"/>
      <c r="M2122" s="5"/>
      <c r="N2122" s="56">
        <f t="shared" si="114"/>
        <v>0</v>
      </c>
    </row>
    <row r="2123" spans="7:14" ht="13.5" customHeight="1" x14ac:dyDescent="0.2">
      <c r="G2123" s="3"/>
      <c r="H2123" s="2"/>
      <c r="I2123" s="12"/>
      <c r="J2123" s="5">
        <v>1</v>
      </c>
      <c r="K2123" s="5">
        <f t="shared" si="115"/>
        <v>0</v>
      </c>
      <c r="L2123" s="5"/>
      <c r="M2123" s="5"/>
      <c r="N2123" s="56">
        <f t="shared" si="114"/>
        <v>0</v>
      </c>
    </row>
    <row r="2124" spans="7:14" ht="13.5" customHeight="1" x14ac:dyDescent="0.2">
      <c r="G2124" s="3"/>
      <c r="H2124" s="2"/>
      <c r="I2124" s="12"/>
      <c r="J2124" s="5">
        <v>1</v>
      </c>
      <c r="K2124" s="5">
        <f t="shared" si="115"/>
        <v>0</v>
      </c>
      <c r="L2124" s="5"/>
      <c r="M2124" s="5"/>
      <c r="N2124" s="56" t="e">
        <f>IF(B2124="",#REF!,B2124)</f>
        <v>#REF!</v>
      </c>
    </row>
    <row r="2125" spans="7:14" ht="13.5" customHeight="1" x14ac:dyDescent="0.2">
      <c r="G2125" s="3"/>
      <c r="H2125" s="2"/>
      <c r="I2125" s="12"/>
      <c r="J2125" s="5">
        <v>1</v>
      </c>
      <c r="K2125" s="5">
        <f t="shared" si="115"/>
        <v>0</v>
      </c>
      <c r="L2125" s="5"/>
      <c r="M2125" s="5"/>
      <c r="N2125" s="56" t="e">
        <f>IF(B2125="",#REF!,B2125)</f>
        <v>#REF!</v>
      </c>
    </row>
    <row r="2126" spans="7:14" ht="13.5" customHeight="1" x14ac:dyDescent="0.2">
      <c r="G2126" s="3"/>
      <c r="H2126" s="2"/>
      <c r="I2126" s="12"/>
      <c r="J2126" s="5">
        <v>1</v>
      </c>
      <c r="K2126" s="5">
        <f t="shared" si="115"/>
        <v>0</v>
      </c>
      <c r="L2126" s="5"/>
      <c r="M2126" s="5"/>
      <c r="N2126" s="56">
        <f t="shared" si="114"/>
        <v>0</v>
      </c>
    </row>
    <row r="2127" spans="7:14" ht="13.5" customHeight="1" x14ac:dyDescent="0.2">
      <c r="G2127" s="3"/>
      <c r="H2127" s="2"/>
      <c r="I2127" s="12"/>
      <c r="J2127" s="5">
        <v>1</v>
      </c>
      <c r="K2127" s="5">
        <f t="shared" si="115"/>
        <v>0</v>
      </c>
      <c r="L2127" s="5"/>
      <c r="M2127" s="5"/>
      <c r="N2127" s="56">
        <f t="shared" si="114"/>
        <v>0</v>
      </c>
    </row>
    <row r="2128" spans="7:14" ht="13.5" customHeight="1" x14ac:dyDescent="0.2">
      <c r="G2128" s="3"/>
      <c r="H2128" s="2"/>
      <c r="I2128" s="12"/>
      <c r="J2128" s="5">
        <v>1</v>
      </c>
      <c r="K2128" s="5">
        <f t="shared" si="115"/>
        <v>0</v>
      </c>
      <c r="L2128" s="5"/>
      <c r="M2128" s="5"/>
      <c r="N2128" s="56">
        <f t="shared" si="114"/>
        <v>0</v>
      </c>
    </row>
    <row r="2129" spans="7:14" ht="13.5" customHeight="1" x14ac:dyDescent="0.2">
      <c r="G2129" s="3"/>
      <c r="H2129" s="2"/>
      <c r="I2129" s="12"/>
      <c r="J2129" s="5">
        <v>1</v>
      </c>
      <c r="K2129" s="5">
        <f t="shared" si="115"/>
        <v>0</v>
      </c>
      <c r="L2129" s="5"/>
      <c r="M2129" s="5"/>
      <c r="N2129" s="56" t="e">
        <f>IF(B2129="",#REF!,B2129)</f>
        <v>#REF!</v>
      </c>
    </row>
    <row r="2130" spans="7:14" ht="13.5" customHeight="1" x14ac:dyDescent="0.2">
      <c r="G2130" s="3"/>
      <c r="H2130" s="2"/>
      <c r="I2130" s="12"/>
      <c r="J2130" s="5">
        <v>1</v>
      </c>
      <c r="K2130" s="5">
        <f t="shared" si="115"/>
        <v>0</v>
      </c>
      <c r="L2130" s="5"/>
      <c r="M2130" s="5"/>
      <c r="N2130" s="56" t="e">
        <f>IF(B2130="",#REF!,B2130)</f>
        <v>#REF!</v>
      </c>
    </row>
    <row r="2131" spans="7:14" ht="13.5" customHeight="1" x14ac:dyDescent="0.2">
      <c r="G2131" s="3"/>
      <c r="H2131" s="2"/>
      <c r="I2131" s="12"/>
      <c r="J2131" s="5">
        <v>1</v>
      </c>
      <c r="K2131" s="5">
        <f t="shared" si="115"/>
        <v>0</v>
      </c>
      <c r="L2131" s="5"/>
      <c r="M2131" s="5"/>
      <c r="N2131" s="56" t="e">
        <f>IF(B2131="",#REF!,B2131)</f>
        <v>#REF!</v>
      </c>
    </row>
    <row r="2132" spans="7:14" ht="13.5" customHeight="1" x14ac:dyDescent="0.2">
      <c r="G2132" s="3"/>
      <c r="H2132" s="2"/>
      <c r="I2132" s="12"/>
      <c r="J2132" s="5">
        <v>1</v>
      </c>
      <c r="K2132" s="5">
        <f t="shared" si="115"/>
        <v>0</v>
      </c>
      <c r="L2132" s="5"/>
      <c r="M2132" s="5"/>
      <c r="N2132" s="56" t="e">
        <f>IF(B2132="",#REF!,B2132)</f>
        <v>#REF!</v>
      </c>
    </row>
    <row r="2133" spans="7:14" ht="13.5" customHeight="1" x14ac:dyDescent="0.2">
      <c r="G2133" s="3"/>
      <c r="H2133" s="2"/>
      <c r="I2133" s="12"/>
      <c r="J2133" s="5">
        <v>1</v>
      </c>
      <c r="K2133" s="5">
        <f t="shared" si="115"/>
        <v>0</v>
      </c>
      <c r="L2133" s="5"/>
      <c r="M2133" s="5"/>
      <c r="N2133" s="56">
        <f t="shared" si="114"/>
        <v>0</v>
      </c>
    </row>
    <row r="2134" spans="7:14" ht="13.5" customHeight="1" x14ac:dyDescent="0.2">
      <c r="G2134" s="3"/>
      <c r="H2134" s="2"/>
      <c r="I2134" s="12"/>
      <c r="J2134" s="5">
        <v>1</v>
      </c>
      <c r="K2134" s="5">
        <f t="shared" si="115"/>
        <v>0</v>
      </c>
      <c r="L2134" s="5"/>
      <c r="M2134" s="5"/>
      <c r="N2134" s="56">
        <f t="shared" si="114"/>
        <v>0</v>
      </c>
    </row>
    <row r="2135" spans="7:14" ht="13.5" customHeight="1" x14ac:dyDescent="0.2">
      <c r="G2135" s="3"/>
      <c r="H2135" s="2"/>
      <c r="I2135" s="12"/>
      <c r="J2135" s="5">
        <v>1</v>
      </c>
      <c r="K2135" s="5">
        <f t="shared" si="115"/>
        <v>0</v>
      </c>
      <c r="L2135" s="5"/>
      <c r="M2135" s="5"/>
      <c r="N2135" s="56">
        <f t="shared" si="114"/>
        <v>0</v>
      </c>
    </row>
    <row r="2136" spans="7:14" ht="13.5" customHeight="1" x14ac:dyDescent="0.2">
      <c r="G2136" s="3"/>
      <c r="H2136" s="2"/>
      <c r="I2136" s="12"/>
      <c r="J2136" s="5">
        <v>1</v>
      </c>
      <c r="K2136" s="5">
        <f t="shared" si="115"/>
        <v>0</v>
      </c>
      <c r="L2136" s="5"/>
      <c r="M2136" s="5"/>
      <c r="N2136" s="56" t="e">
        <f>IF(B2136="",#REF!,B2136)</f>
        <v>#REF!</v>
      </c>
    </row>
    <row r="2137" spans="7:14" ht="13.5" customHeight="1" x14ac:dyDescent="0.2">
      <c r="G2137" s="3"/>
      <c r="H2137" s="2"/>
      <c r="I2137" s="12"/>
      <c r="J2137" s="5">
        <v>1</v>
      </c>
      <c r="K2137" s="5">
        <f t="shared" si="115"/>
        <v>0</v>
      </c>
      <c r="L2137" s="5"/>
      <c r="M2137" s="5"/>
      <c r="N2137" s="56" t="e">
        <f>IF(B2137="",#REF!,B2137)</f>
        <v>#REF!</v>
      </c>
    </row>
    <row r="2138" spans="7:14" ht="13.5" customHeight="1" x14ac:dyDescent="0.2">
      <c r="G2138" s="3"/>
      <c r="H2138" s="2"/>
      <c r="I2138" s="12"/>
      <c r="J2138" s="5">
        <v>1</v>
      </c>
      <c r="K2138" s="5">
        <f t="shared" si="115"/>
        <v>0</v>
      </c>
      <c r="L2138" s="5"/>
      <c r="M2138" s="5"/>
      <c r="N2138" s="56">
        <f t="shared" si="114"/>
        <v>0</v>
      </c>
    </row>
    <row r="2139" spans="7:14" ht="13.5" customHeight="1" x14ac:dyDescent="0.2">
      <c r="G2139" s="3"/>
      <c r="H2139" s="2"/>
      <c r="I2139" s="12"/>
      <c r="J2139" s="5">
        <v>1</v>
      </c>
      <c r="K2139" s="5">
        <f t="shared" si="115"/>
        <v>0</v>
      </c>
      <c r="L2139" s="5"/>
      <c r="M2139" s="5"/>
      <c r="N2139" s="56">
        <f t="shared" si="114"/>
        <v>0</v>
      </c>
    </row>
    <row r="2140" spans="7:14" ht="13.5" customHeight="1" x14ac:dyDescent="0.2">
      <c r="G2140" s="3"/>
      <c r="H2140" s="2"/>
      <c r="I2140" s="12"/>
      <c r="J2140" s="5">
        <v>1</v>
      </c>
      <c r="K2140" s="5">
        <f t="shared" si="115"/>
        <v>0</v>
      </c>
      <c r="L2140" s="5"/>
      <c r="M2140" s="5"/>
      <c r="N2140" s="56" t="e">
        <f>IF(B2140="",#REF!,B2140)</f>
        <v>#REF!</v>
      </c>
    </row>
    <row r="2141" spans="7:14" ht="13.5" customHeight="1" x14ac:dyDescent="0.2">
      <c r="G2141" s="3"/>
      <c r="H2141" s="2"/>
      <c r="I2141" s="12"/>
      <c r="J2141" s="5">
        <v>1</v>
      </c>
      <c r="K2141" s="5">
        <f t="shared" si="115"/>
        <v>0</v>
      </c>
      <c r="L2141" s="5"/>
      <c r="M2141" s="5"/>
      <c r="N2141" s="56">
        <f t="shared" si="114"/>
        <v>0</v>
      </c>
    </row>
    <row r="2142" spans="7:14" ht="13.5" customHeight="1" x14ac:dyDescent="0.2">
      <c r="G2142" s="3"/>
      <c r="H2142" s="2"/>
      <c r="I2142" s="12"/>
      <c r="J2142" s="5">
        <v>1</v>
      </c>
      <c r="K2142" s="5">
        <f t="shared" si="115"/>
        <v>0</v>
      </c>
      <c r="L2142" s="5"/>
      <c r="M2142" s="5"/>
      <c r="N2142" s="56" t="e">
        <f>IF(B2142="",#REF!,B2142)</f>
        <v>#REF!</v>
      </c>
    </row>
    <row r="2143" spans="7:14" ht="13.5" customHeight="1" x14ac:dyDescent="0.2">
      <c r="G2143" s="3"/>
      <c r="H2143" s="2"/>
      <c r="I2143" s="12"/>
      <c r="J2143" s="5">
        <v>1</v>
      </c>
      <c r="K2143" s="5">
        <f t="shared" si="115"/>
        <v>0</v>
      </c>
      <c r="L2143" s="5"/>
      <c r="M2143" s="5"/>
      <c r="N2143" s="56" t="e">
        <f>IF(B2143="",#REF!,B2143)</f>
        <v>#REF!</v>
      </c>
    </row>
    <row r="2144" spans="7:14" ht="13.5" customHeight="1" x14ac:dyDescent="0.2">
      <c r="G2144" s="3"/>
      <c r="H2144" s="2"/>
      <c r="I2144" s="12"/>
      <c r="J2144" s="5">
        <v>1</v>
      </c>
      <c r="K2144" s="5">
        <f t="shared" si="115"/>
        <v>0</v>
      </c>
      <c r="L2144" s="5"/>
      <c r="M2144" s="5"/>
      <c r="N2144" s="56">
        <f t="shared" si="114"/>
        <v>0</v>
      </c>
    </row>
    <row r="2145" spans="7:14" ht="13.5" customHeight="1" x14ac:dyDescent="0.2">
      <c r="G2145" s="3"/>
      <c r="H2145" s="2"/>
      <c r="I2145" s="12"/>
      <c r="J2145" s="5">
        <v>1</v>
      </c>
      <c r="K2145" s="5">
        <f t="shared" si="115"/>
        <v>0</v>
      </c>
      <c r="L2145" s="5"/>
      <c r="M2145" s="5"/>
      <c r="N2145" s="56">
        <f t="shared" si="114"/>
        <v>0</v>
      </c>
    </row>
    <row r="2146" spans="7:14" ht="13.5" customHeight="1" x14ac:dyDescent="0.2">
      <c r="G2146" s="3"/>
      <c r="H2146" s="2"/>
      <c r="I2146" s="12"/>
      <c r="J2146" s="5">
        <v>1</v>
      </c>
      <c r="K2146" s="5">
        <f t="shared" si="115"/>
        <v>0</v>
      </c>
      <c r="L2146" s="5"/>
      <c r="M2146" s="5"/>
      <c r="N2146" s="56" t="e">
        <f>IF(B2146="",#REF!,B2146)</f>
        <v>#REF!</v>
      </c>
    </row>
    <row r="2147" spans="7:14" ht="13.5" customHeight="1" x14ac:dyDescent="0.2">
      <c r="G2147" s="3"/>
      <c r="H2147" s="2"/>
      <c r="I2147" s="12"/>
      <c r="J2147" s="5">
        <v>1</v>
      </c>
      <c r="K2147" s="5">
        <f t="shared" si="115"/>
        <v>0</v>
      </c>
      <c r="L2147" s="5"/>
      <c r="M2147" s="5"/>
      <c r="N2147" s="56">
        <f t="shared" si="114"/>
        <v>0</v>
      </c>
    </row>
    <row r="2148" spans="7:14" ht="13.5" customHeight="1" x14ac:dyDescent="0.2">
      <c r="G2148" s="3"/>
      <c r="H2148" s="2"/>
      <c r="I2148" s="12"/>
      <c r="J2148" s="5">
        <v>1</v>
      </c>
      <c r="K2148" s="5">
        <f t="shared" si="115"/>
        <v>0</v>
      </c>
      <c r="L2148" s="5"/>
      <c r="M2148" s="5"/>
      <c r="N2148" s="56">
        <f t="shared" si="114"/>
        <v>0</v>
      </c>
    </row>
    <row r="2149" spans="7:14" ht="13.5" customHeight="1" x14ac:dyDescent="0.2">
      <c r="G2149" s="3"/>
      <c r="H2149" s="2"/>
      <c r="I2149" s="12"/>
      <c r="J2149" s="5">
        <v>1</v>
      </c>
      <c r="K2149" s="5">
        <f t="shared" si="115"/>
        <v>0</v>
      </c>
      <c r="L2149" s="5"/>
      <c r="M2149" s="5"/>
      <c r="N2149" s="56" t="e">
        <f>IF(B2149="",#REF!,B2149)</f>
        <v>#REF!</v>
      </c>
    </row>
    <row r="2150" spans="7:14" ht="13.5" customHeight="1" x14ac:dyDescent="0.2">
      <c r="G2150" s="3"/>
      <c r="H2150" s="2"/>
      <c r="I2150" s="12"/>
      <c r="J2150" s="5">
        <v>1</v>
      </c>
      <c r="K2150" s="5">
        <f t="shared" si="115"/>
        <v>0</v>
      </c>
      <c r="L2150" s="5"/>
      <c r="M2150" s="5"/>
      <c r="N2150" s="56">
        <f t="shared" si="114"/>
        <v>0</v>
      </c>
    </row>
    <row r="2151" spans="7:14" ht="13.5" customHeight="1" x14ac:dyDescent="0.2">
      <c r="G2151" s="3"/>
      <c r="H2151" s="2"/>
      <c r="I2151" s="12"/>
      <c r="J2151" s="5">
        <v>1</v>
      </c>
      <c r="K2151" s="5">
        <f t="shared" si="115"/>
        <v>0</v>
      </c>
      <c r="L2151" s="5"/>
      <c r="M2151" s="5"/>
      <c r="N2151" s="56">
        <f t="shared" si="114"/>
        <v>0</v>
      </c>
    </row>
    <row r="2152" spans="7:14" ht="13.5" customHeight="1" x14ac:dyDescent="0.2">
      <c r="G2152" s="3"/>
      <c r="H2152" s="2"/>
      <c r="I2152" s="12"/>
      <c r="J2152" s="5">
        <v>1</v>
      </c>
      <c r="K2152" s="5">
        <f t="shared" si="115"/>
        <v>0</v>
      </c>
      <c r="L2152" s="5"/>
      <c r="M2152" s="5"/>
      <c r="N2152" s="56">
        <f t="shared" si="114"/>
        <v>0</v>
      </c>
    </row>
    <row r="2153" spans="7:14" ht="13.5" customHeight="1" x14ac:dyDescent="0.2">
      <c r="G2153" s="3"/>
      <c r="H2153" s="2"/>
      <c r="I2153" s="12"/>
      <c r="J2153" s="5">
        <v>1</v>
      </c>
      <c r="K2153" s="5">
        <f t="shared" si="115"/>
        <v>0</v>
      </c>
      <c r="L2153" s="5"/>
      <c r="M2153" s="5"/>
      <c r="N2153" s="56">
        <f t="shared" si="114"/>
        <v>0</v>
      </c>
    </row>
    <row r="2154" spans="7:14" ht="13.5" customHeight="1" x14ac:dyDescent="0.2">
      <c r="G2154" s="3"/>
      <c r="H2154" s="2"/>
      <c r="I2154" s="12"/>
      <c r="J2154" s="5">
        <v>1</v>
      </c>
      <c r="K2154" s="5">
        <f t="shared" si="115"/>
        <v>0</v>
      </c>
      <c r="L2154" s="5"/>
      <c r="M2154" s="5"/>
      <c r="N2154" s="56">
        <f t="shared" si="114"/>
        <v>0</v>
      </c>
    </row>
    <row r="2155" spans="7:14" ht="13.5" customHeight="1" x14ac:dyDescent="0.2">
      <c r="G2155" s="3"/>
      <c r="H2155" s="2"/>
      <c r="I2155" s="12"/>
      <c r="J2155" s="5">
        <v>1</v>
      </c>
      <c r="K2155" s="5">
        <f t="shared" si="115"/>
        <v>0</v>
      </c>
      <c r="L2155" s="5"/>
      <c r="M2155" s="5"/>
      <c r="N2155" s="56">
        <f t="shared" ref="N2155:N2171" si="116">IF(B2155="",B2154,B2155)</f>
        <v>0</v>
      </c>
    </row>
    <row r="2156" spans="7:14" ht="13.5" customHeight="1" x14ac:dyDescent="0.2">
      <c r="G2156" s="3"/>
      <c r="H2156" s="2"/>
      <c r="I2156" s="12"/>
      <c r="J2156" s="5">
        <v>1</v>
      </c>
      <c r="K2156" s="5">
        <f t="shared" si="115"/>
        <v>0</v>
      </c>
      <c r="L2156" s="5"/>
      <c r="M2156" s="5"/>
      <c r="N2156" s="56">
        <f t="shared" si="116"/>
        <v>0</v>
      </c>
    </row>
    <row r="2157" spans="7:14" ht="13.5" customHeight="1" x14ac:dyDescent="0.2">
      <c r="G2157" s="3"/>
      <c r="H2157" s="2"/>
      <c r="I2157" s="12"/>
      <c r="J2157" s="5">
        <v>1</v>
      </c>
      <c r="K2157" s="5">
        <f t="shared" si="115"/>
        <v>0</v>
      </c>
      <c r="L2157" s="5"/>
      <c r="M2157" s="5"/>
      <c r="N2157" s="56">
        <f t="shared" si="116"/>
        <v>0</v>
      </c>
    </row>
    <row r="2158" spans="7:14" ht="13.5" customHeight="1" x14ac:dyDescent="0.2">
      <c r="G2158" s="3"/>
      <c r="H2158" s="2"/>
      <c r="I2158" s="12"/>
      <c r="J2158" s="5">
        <v>1</v>
      </c>
      <c r="K2158" s="5">
        <f t="shared" si="115"/>
        <v>0</v>
      </c>
      <c r="L2158" s="5"/>
      <c r="M2158" s="5"/>
      <c r="N2158" s="56">
        <f t="shared" si="116"/>
        <v>0</v>
      </c>
    </row>
    <row r="2159" spans="7:14" ht="13.5" customHeight="1" x14ac:dyDescent="0.2">
      <c r="G2159" s="3"/>
      <c r="H2159" s="2"/>
      <c r="I2159" s="12"/>
      <c r="J2159" s="5">
        <v>1</v>
      </c>
      <c r="K2159" s="5">
        <f t="shared" si="115"/>
        <v>0</v>
      </c>
      <c r="L2159" s="5"/>
      <c r="M2159" s="5"/>
      <c r="N2159" s="56">
        <f t="shared" si="116"/>
        <v>0</v>
      </c>
    </row>
    <row r="2160" spans="7:14" ht="13.5" customHeight="1" x14ac:dyDescent="0.2">
      <c r="G2160" s="3"/>
      <c r="H2160" s="2"/>
      <c r="I2160" s="12"/>
      <c r="J2160" s="5">
        <v>1</v>
      </c>
      <c r="K2160" s="5">
        <f t="shared" si="115"/>
        <v>0</v>
      </c>
      <c r="L2160" s="5"/>
      <c r="M2160" s="5"/>
      <c r="N2160" s="56">
        <f t="shared" si="116"/>
        <v>0</v>
      </c>
    </row>
    <row r="2161" spans="2:14" ht="13.5" customHeight="1" x14ac:dyDescent="0.2">
      <c r="G2161" s="3"/>
      <c r="H2161" s="2"/>
      <c r="I2161" s="12"/>
      <c r="J2161" s="5">
        <v>1</v>
      </c>
      <c r="K2161" s="5">
        <f t="shared" si="115"/>
        <v>0</v>
      </c>
      <c r="L2161" s="5"/>
      <c r="M2161" s="5"/>
      <c r="N2161" s="56">
        <f t="shared" si="116"/>
        <v>0</v>
      </c>
    </row>
    <row r="2162" spans="2:14" ht="13.5" customHeight="1" x14ac:dyDescent="0.2">
      <c r="G2162" s="3"/>
      <c r="H2162" s="2"/>
      <c r="I2162" s="12"/>
      <c r="J2162" s="5">
        <v>1</v>
      </c>
      <c r="K2162" s="5">
        <f t="shared" si="115"/>
        <v>0</v>
      </c>
      <c r="L2162" s="5"/>
      <c r="M2162" s="5"/>
      <c r="N2162" s="56">
        <f t="shared" si="116"/>
        <v>0</v>
      </c>
    </row>
    <row r="2163" spans="2:14" ht="13.5" customHeight="1" x14ac:dyDescent="0.2">
      <c r="G2163" s="3"/>
      <c r="H2163" s="2"/>
      <c r="I2163" s="12"/>
      <c r="J2163" s="5">
        <v>1</v>
      </c>
      <c r="K2163" s="5">
        <f t="shared" si="115"/>
        <v>0</v>
      </c>
      <c r="L2163" s="5"/>
      <c r="M2163" s="5"/>
      <c r="N2163" s="56">
        <f t="shared" si="116"/>
        <v>0</v>
      </c>
    </row>
    <row r="2164" spans="2:14" ht="13.5" customHeight="1" x14ac:dyDescent="0.2">
      <c r="G2164" s="3"/>
      <c r="H2164" s="2"/>
      <c r="I2164" s="12"/>
      <c r="J2164" s="5">
        <v>1</v>
      </c>
      <c r="K2164" s="5">
        <f t="shared" si="115"/>
        <v>0</v>
      </c>
      <c r="L2164" s="5"/>
      <c r="M2164" s="5"/>
      <c r="N2164" s="56">
        <f t="shared" si="116"/>
        <v>0</v>
      </c>
    </row>
    <row r="2165" spans="2:14" ht="13.5" customHeight="1" x14ac:dyDescent="0.2">
      <c r="G2165" s="3"/>
      <c r="H2165" s="2"/>
      <c r="I2165" s="12"/>
      <c r="J2165" s="5">
        <v>1</v>
      </c>
      <c r="K2165" s="5">
        <f t="shared" si="115"/>
        <v>0</v>
      </c>
      <c r="L2165" s="5"/>
      <c r="M2165" s="5"/>
      <c r="N2165" s="56">
        <f t="shared" si="116"/>
        <v>0</v>
      </c>
    </row>
    <row r="2166" spans="2:14" ht="13.5" customHeight="1" x14ac:dyDescent="0.2">
      <c r="G2166" s="3"/>
      <c r="H2166" s="2"/>
      <c r="I2166" s="12"/>
      <c r="J2166" s="5">
        <v>1</v>
      </c>
      <c r="K2166" s="5">
        <f t="shared" si="115"/>
        <v>0</v>
      </c>
      <c r="L2166" s="5"/>
      <c r="M2166" s="5"/>
      <c r="N2166" s="56">
        <f t="shared" si="116"/>
        <v>0</v>
      </c>
    </row>
    <row r="2167" spans="2:14" ht="13.5" customHeight="1" x14ac:dyDescent="0.2">
      <c r="G2167" s="3"/>
      <c r="H2167" s="2"/>
      <c r="I2167" s="12"/>
      <c r="J2167" s="5">
        <v>1</v>
      </c>
      <c r="K2167" s="5">
        <f t="shared" si="115"/>
        <v>0</v>
      </c>
      <c r="L2167" s="5"/>
      <c r="M2167" s="5"/>
      <c r="N2167" s="56">
        <f t="shared" si="116"/>
        <v>0</v>
      </c>
    </row>
    <row r="2168" spans="2:14" ht="13.5" customHeight="1" x14ac:dyDescent="0.2">
      <c r="G2168" s="3"/>
      <c r="H2168" s="2"/>
      <c r="I2168" s="12"/>
      <c r="J2168" s="5">
        <v>1</v>
      </c>
      <c r="K2168" s="5">
        <f t="shared" si="115"/>
        <v>0</v>
      </c>
      <c r="L2168" s="5"/>
      <c r="M2168" s="5"/>
      <c r="N2168" s="56">
        <f t="shared" si="116"/>
        <v>0</v>
      </c>
    </row>
    <row r="2169" spans="2:14" ht="13.5" customHeight="1" x14ac:dyDescent="0.2">
      <c r="G2169" s="3"/>
      <c r="H2169" s="2"/>
      <c r="I2169" s="12"/>
      <c r="J2169" s="5">
        <v>1</v>
      </c>
      <c r="K2169" s="5">
        <f t="shared" si="115"/>
        <v>0</v>
      </c>
      <c r="L2169" s="5"/>
      <c r="M2169" s="5"/>
      <c r="N2169" s="56">
        <f t="shared" si="116"/>
        <v>0</v>
      </c>
    </row>
    <row r="2170" spans="2:14" ht="13.5" customHeight="1" x14ac:dyDescent="0.2">
      <c r="G2170" s="3"/>
      <c r="H2170" s="2"/>
      <c r="I2170" s="12"/>
      <c r="J2170" s="5">
        <v>1</v>
      </c>
      <c r="K2170" s="5">
        <f t="shared" si="115"/>
        <v>0</v>
      </c>
      <c r="L2170" s="5"/>
      <c r="M2170" s="5"/>
      <c r="N2170" s="56">
        <f t="shared" si="116"/>
        <v>0</v>
      </c>
    </row>
    <row r="2171" spans="2:14" ht="13.5" customHeight="1" x14ac:dyDescent="0.2">
      <c r="G2171" s="3"/>
      <c r="H2171" s="2"/>
      <c r="I2171" s="12"/>
      <c r="J2171" s="5">
        <v>1</v>
      </c>
      <c r="K2171" s="5">
        <f t="shared" si="115"/>
        <v>0</v>
      </c>
      <c r="L2171" s="5"/>
      <c r="M2171" s="5"/>
      <c r="N2171" s="56">
        <f t="shared" si="116"/>
        <v>0</v>
      </c>
    </row>
    <row r="2172" spans="2:14" ht="13.5" customHeight="1" x14ac:dyDescent="0.2">
      <c r="B2172" s="34"/>
      <c r="G2172" s="3"/>
      <c r="H2172" s="2"/>
      <c r="I2172" s="12"/>
      <c r="J2172" s="5">
        <v>1</v>
      </c>
      <c r="K2172" s="5">
        <f t="shared" si="115"/>
        <v>0</v>
      </c>
      <c r="L2172" s="5"/>
      <c r="M2172" s="5"/>
      <c r="N2172" s="56" t="e">
        <f>IF(B2172="",#REF!,B2172)</f>
        <v>#REF!</v>
      </c>
    </row>
    <row r="2173" spans="2:14" ht="13.5" customHeight="1" x14ac:dyDescent="0.2">
      <c r="B2173" s="34"/>
      <c r="C2173" s="104"/>
      <c r="G2173" s="3"/>
      <c r="H2173" s="2"/>
      <c r="I2173" s="12"/>
      <c r="J2173" s="5">
        <v>1</v>
      </c>
      <c r="K2173" s="5">
        <f t="shared" si="115"/>
        <v>0</v>
      </c>
      <c r="L2173" s="5"/>
      <c r="M2173" s="5"/>
      <c r="N2173" s="56">
        <f t="shared" ref="N2173:N2177" si="117">IF(B2173="",B2172,B2173)</f>
        <v>0</v>
      </c>
    </row>
    <row r="2174" spans="2:14" ht="13.5" customHeight="1" x14ac:dyDescent="0.2">
      <c r="B2174" s="34"/>
      <c r="G2174" s="3"/>
      <c r="H2174" s="2"/>
      <c r="I2174" s="12"/>
      <c r="J2174" s="5">
        <v>1</v>
      </c>
      <c r="K2174" s="5">
        <f t="shared" si="115"/>
        <v>0</v>
      </c>
      <c r="L2174" s="5"/>
      <c r="M2174" s="5"/>
      <c r="N2174" s="56" t="e">
        <f>IF(B2174="",#REF!,B2174)</f>
        <v>#REF!</v>
      </c>
    </row>
    <row r="2175" spans="2:14" ht="13.5" customHeight="1" x14ac:dyDescent="0.2">
      <c r="B2175" s="34"/>
      <c r="G2175" s="3"/>
      <c r="H2175" s="2"/>
      <c r="I2175" s="12"/>
      <c r="J2175" s="5">
        <v>1</v>
      </c>
      <c r="K2175" s="5">
        <f t="shared" si="115"/>
        <v>0</v>
      </c>
      <c r="L2175" s="5"/>
      <c r="M2175" s="5"/>
      <c r="N2175" s="56" t="e">
        <f>IF(B2175="",#REF!,B2175)</f>
        <v>#REF!</v>
      </c>
    </row>
    <row r="2176" spans="2:14" ht="13.5" customHeight="1" x14ac:dyDescent="0.2">
      <c r="B2176" s="34"/>
      <c r="G2176" s="3"/>
      <c r="H2176" s="2"/>
      <c r="I2176" s="12"/>
      <c r="J2176" s="5">
        <v>1</v>
      </c>
      <c r="K2176" s="5">
        <f t="shared" si="115"/>
        <v>0</v>
      </c>
      <c r="L2176" s="5"/>
      <c r="M2176" s="5"/>
      <c r="N2176" s="56" t="e">
        <f>IF(B2176="",#REF!,B2176)</f>
        <v>#REF!</v>
      </c>
    </row>
    <row r="2177" spans="2:14" ht="13.5" customHeight="1" x14ac:dyDescent="0.2">
      <c r="B2177" s="34"/>
      <c r="G2177" s="3"/>
      <c r="H2177" s="2"/>
      <c r="I2177" s="12"/>
      <c r="J2177" s="5">
        <v>1</v>
      </c>
      <c r="K2177" s="5">
        <f t="shared" si="115"/>
        <v>0</v>
      </c>
      <c r="L2177" s="5"/>
      <c r="M2177" s="5"/>
      <c r="N2177" s="56">
        <f t="shared" si="117"/>
        <v>0</v>
      </c>
    </row>
    <row r="2178" spans="2:14" ht="13.5" customHeight="1" x14ac:dyDescent="0.2">
      <c r="B2178" s="34"/>
      <c r="G2178" s="3"/>
      <c r="H2178" s="2"/>
      <c r="I2178" s="12"/>
      <c r="J2178" s="5">
        <v>1</v>
      </c>
      <c r="K2178" s="5">
        <f t="shared" ref="K2178:K2241" si="118">IF(I2178="did not close",0,IF(I2178="",0,1))</f>
        <v>0</v>
      </c>
      <c r="L2178" s="5"/>
      <c r="M2178" s="5"/>
      <c r="N2178" s="56" t="e">
        <f>IF(B2178="",#REF!,B2178)</f>
        <v>#REF!</v>
      </c>
    </row>
    <row r="2179" spans="2:14" ht="13.5" customHeight="1" x14ac:dyDescent="0.2">
      <c r="B2179" s="34"/>
      <c r="G2179" s="3"/>
      <c r="H2179" s="2"/>
      <c r="I2179" s="12"/>
      <c r="J2179" s="5">
        <v>1</v>
      </c>
      <c r="K2179" s="5">
        <f t="shared" si="118"/>
        <v>0</v>
      </c>
      <c r="L2179" s="5"/>
      <c r="M2179" s="5"/>
      <c r="N2179" s="56">
        <f t="shared" ref="N2179:N2232" si="119">IF(B2179="",B2178,B2179)</f>
        <v>0</v>
      </c>
    </row>
    <row r="2180" spans="2:14" ht="13.5" customHeight="1" x14ac:dyDescent="0.2">
      <c r="B2180" s="34"/>
      <c r="G2180" s="3"/>
      <c r="H2180" s="2"/>
      <c r="I2180" s="12"/>
      <c r="J2180" s="5">
        <v>1</v>
      </c>
      <c r="K2180" s="5">
        <f t="shared" si="118"/>
        <v>0</v>
      </c>
      <c r="L2180" s="5"/>
      <c r="M2180" s="5"/>
      <c r="N2180" s="56">
        <f t="shared" si="119"/>
        <v>0</v>
      </c>
    </row>
    <row r="2181" spans="2:14" ht="13.5" customHeight="1" x14ac:dyDescent="0.2">
      <c r="B2181" s="34"/>
      <c r="G2181" s="3"/>
      <c r="H2181" s="2"/>
      <c r="I2181" s="12"/>
      <c r="J2181" s="5">
        <v>1</v>
      </c>
      <c r="K2181" s="5">
        <f t="shared" si="118"/>
        <v>0</v>
      </c>
      <c r="L2181" s="5"/>
      <c r="M2181" s="5"/>
      <c r="N2181" s="56">
        <f t="shared" si="119"/>
        <v>0</v>
      </c>
    </row>
    <row r="2182" spans="2:14" ht="13.5" customHeight="1" x14ac:dyDescent="0.2">
      <c r="B2182" s="34"/>
      <c r="G2182" s="3"/>
      <c r="H2182" s="2"/>
      <c r="I2182" s="12"/>
      <c r="J2182" s="5">
        <v>1</v>
      </c>
      <c r="K2182" s="5">
        <f t="shared" si="118"/>
        <v>0</v>
      </c>
      <c r="L2182" s="5"/>
      <c r="M2182" s="5"/>
      <c r="N2182" s="56">
        <f t="shared" si="119"/>
        <v>0</v>
      </c>
    </row>
    <row r="2183" spans="2:14" ht="13.5" customHeight="1" x14ac:dyDescent="0.2">
      <c r="B2183" s="34"/>
      <c r="G2183" s="3"/>
      <c r="H2183" s="2"/>
      <c r="I2183" s="12"/>
      <c r="J2183" s="5">
        <v>1</v>
      </c>
      <c r="K2183" s="5">
        <f t="shared" si="118"/>
        <v>0</v>
      </c>
      <c r="L2183" s="5"/>
      <c r="M2183" s="5"/>
      <c r="N2183" s="56">
        <f t="shared" si="119"/>
        <v>0</v>
      </c>
    </row>
    <row r="2184" spans="2:14" ht="13.5" customHeight="1" x14ac:dyDescent="0.2">
      <c r="B2184" s="34"/>
      <c r="G2184" s="3"/>
      <c r="H2184" s="2"/>
      <c r="I2184" s="12"/>
      <c r="J2184" s="5">
        <v>1</v>
      </c>
      <c r="K2184" s="5">
        <f t="shared" si="118"/>
        <v>0</v>
      </c>
      <c r="L2184" s="5"/>
      <c r="M2184" s="5"/>
      <c r="N2184" s="56">
        <f t="shared" si="119"/>
        <v>0</v>
      </c>
    </row>
    <row r="2185" spans="2:14" ht="13.5" customHeight="1" x14ac:dyDescent="0.2">
      <c r="B2185" s="34"/>
      <c r="G2185" s="3"/>
      <c r="H2185" s="2"/>
      <c r="I2185" s="12"/>
      <c r="J2185" s="5">
        <v>1</v>
      </c>
      <c r="K2185" s="5">
        <f t="shared" si="118"/>
        <v>0</v>
      </c>
      <c r="L2185" s="5"/>
      <c r="M2185" s="5"/>
      <c r="N2185" s="56">
        <f t="shared" si="119"/>
        <v>0</v>
      </c>
    </row>
    <row r="2186" spans="2:14" ht="13.5" customHeight="1" x14ac:dyDescent="0.2">
      <c r="B2186" s="34"/>
      <c r="G2186" s="3"/>
      <c r="H2186" s="2"/>
      <c r="I2186" s="12"/>
      <c r="J2186" s="5">
        <v>1</v>
      </c>
      <c r="K2186" s="5">
        <f t="shared" si="118"/>
        <v>0</v>
      </c>
      <c r="L2186" s="5"/>
      <c r="M2186" s="5"/>
      <c r="N2186" s="56">
        <f t="shared" si="119"/>
        <v>0</v>
      </c>
    </row>
    <row r="2187" spans="2:14" ht="13.5" customHeight="1" x14ac:dyDescent="0.2">
      <c r="B2187" s="34"/>
      <c r="G2187" s="3"/>
      <c r="H2187" s="2"/>
      <c r="I2187" s="12"/>
      <c r="J2187" s="5">
        <v>1</v>
      </c>
      <c r="K2187" s="5">
        <f t="shared" si="118"/>
        <v>0</v>
      </c>
      <c r="L2187" s="5"/>
      <c r="M2187" s="5"/>
      <c r="N2187" s="56">
        <f t="shared" si="119"/>
        <v>0</v>
      </c>
    </row>
    <row r="2188" spans="2:14" ht="13.5" customHeight="1" x14ac:dyDescent="0.2">
      <c r="B2188" s="34"/>
      <c r="G2188" s="3"/>
      <c r="H2188" s="2"/>
      <c r="I2188" s="12"/>
      <c r="J2188" s="5">
        <v>1</v>
      </c>
      <c r="K2188" s="5">
        <f t="shared" si="118"/>
        <v>0</v>
      </c>
      <c r="L2188" s="5"/>
      <c r="M2188" s="5"/>
      <c r="N2188" s="56">
        <f t="shared" si="119"/>
        <v>0</v>
      </c>
    </row>
    <row r="2189" spans="2:14" ht="13.5" customHeight="1" x14ac:dyDescent="0.2">
      <c r="B2189" s="34"/>
      <c r="G2189" s="3"/>
      <c r="H2189" s="2"/>
      <c r="I2189" s="12"/>
      <c r="J2189" s="5">
        <v>1</v>
      </c>
      <c r="K2189" s="5">
        <f t="shared" si="118"/>
        <v>0</v>
      </c>
      <c r="L2189" s="5"/>
      <c r="M2189" s="5"/>
      <c r="N2189" s="56">
        <f t="shared" si="119"/>
        <v>0</v>
      </c>
    </row>
    <row r="2190" spans="2:14" ht="13.5" customHeight="1" x14ac:dyDescent="0.2">
      <c r="B2190" s="34"/>
      <c r="G2190" s="3"/>
      <c r="H2190" s="2"/>
      <c r="I2190" s="12"/>
      <c r="J2190" s="5">
        <v>1</v>
      </c>
      <c r="K2190" s="5">
        <f t="shared" si="118"/>
        <v>0</v>
      </c>
      <c r="L2190" s="5"/>
      <c r="M2190" s="5"/>
      <c r="N2190" s="56">
        <f t="shared" si="119"/>
        <v>0</v>
      </c>
    </row>
    <row r="2191" spans="2:14" ht="13.5" customHeight="1" x14ac:dyDescent="0.2">
      <c r="B2191" s="34"/>
      <c r="G2191" s="3"/>
      <c r="H2191" s="2"/>
      <c r="I2191" s="12"/>
      <c r="J2191" s="5">
        <v>1</v>
      </c>
      <c r="K2191" s="5">
        <f t="shared" si="118"/>
        <v>0</v>
      </c>
      <c r="L2191" s="5"/>
      <c r="M2191" s="5"/>
      <c r="N2191" s="56">
        <f t="shared" si="119"/>
        <v>0</v>
      </c>
    </row>
    <row r="2192" spans="2:14" ht="13.5" customHeight="1" x14ac:dyDescent="0.2">
      <c r="B2192" s="34"/>
      <c r="G2192" s="3"/>
      <c r="H2192" s="2"/>
      <c r="I2192" s="12"/>
      <c r="J2192" s="5">
        <v>1</v>
      </c>
      <c r="K2192" s="5">
        <f t="shared" si="118"/>
        <v>0</v>
      </c>
      <c r="L2192" s="5"/>
      <c r="M2192" s="5"/>
      <c r="N2192" s="56">
        <f t="shared" si="119"/>
        <v>0</v>
      </c>
    </row>
    <row r="2193" spans="2:14" ht="13.5" customHeight="1" x14ac:dyDescent="0.2">
      <c r="B2193" s="34"/>
      <c r="G2193" s="3"/>
      <c r="H2193" s="2"/>
      <c r="I2193" s="12"/>
      <c r="J2193" s="5">
        <v>1</v>
      </c>
      <c r="K2193" s="5">
        <f t="shared" si="118"/>
        <v>0</v>
      </c>
      <c r="L2193" s="5"/>
      <c r="M2193" s="5"/>
      <c r="N2193" s="56">
        <f t="shared" si="119"/>
        <v>0</v>
      </c>
    </row>
    <row r="2194" spans="2:14" ht="13.5" customHeight="1" x14ac:dyDescent="0.2">
      <c r="B2194" s="34"/>
      <c r="G2194" s="3"/>
      <c r="H2194" s="2"/>
      <c r="I2194" s="12"/>
      <c r="J2194" s="5">
        <v>1</v>
      </c>
      <c r="K2194" s="5">
        <f t="shared" si="118"/>
        <v>0</v>
      </c>
      <c r="L2194" s="5"/>
      <c r="M2194" s="5"/>
      <c r="N2194" s="56" t="e">
        <f>IF(B2194="",#REF!,B2194)</f>
        <v>#REF!</v>
      </c>
    </row>
    <row r="2195" spans="2:14" ht="13.5" customHeight="1" x14ac:dyDescent="0.2">
      <c r="B2195" s="34"/>
      <c r="G2195" s="3"/>
      <c r="H2195" s="2"/>
      <c r="I2195" s="12"/>
      <c r="J2195" s="5">
        <v>1</v>
      </c>
      <c r="K2195" s="5">
        <f t="shared" si="118"/>
        <v>0</v>
      </c>
      <c r="L2195" s="5"/>
      <c r="M2195" s="5"/>
      <c r="N2195" s="56" t="e">
        <f>IF(B2195="",#REF!,B2195)</f>
        <v>#REF!</v>
      </c>
    </row>
    <row r="2196" spans="2:14" ht="13.5" customHeight="1" x14ac:dyDescent="0.2">
      <c r="B2196" s="34"/>
      <c r="G2196" s="3"/>
      <c r="H2196" s="2"/>
      <c r="I2196" s="12"/>
      <c r="J2196" s="5">
        <v>1</v>
      </c>
      <c r="K2196" s="5">
        <f t="shared" si="118"/>
        <v>0</v>
      </c>
      <c r="L2196" s="5"/>
      <c r="M2196" s="5"/>
      <c r="N2196" s="56" t="e">
        <f>IF(B2196="",#REF!,B2196)</f>
        <v>#REF!</v>
      </c>
    </row>
    <row r="2197" spans="2:14" ht="13.5" customHeight="1" x14ac:dyDescent="0.2">
      <c r="B2197" s="34"/>
      <c r="G2197" s="3"/>
      <c r="H2197" s="2"/>
      <c r="I2197" s="12"/>
      <c r="J2197" s="5">
        <v>1</v>
      </c>
      <c r="K2197" s="5">
        <f t="shared" si="118"/>
        <v>0</v>
      </c>
      <c r="L2197" s="5"/>
      <c r="M2197" s="5"/>
      <c r="N2197" s="56">
        <f t="shared" si="119"/>
        <v>0</v>
      </c>
    </row>
    <row r="2198" spans="2:14" ht="13.5" customHeight="1" x14ac:dyDescent="0.2">
      <c r="B2198" s="34"/>
      <c r="G2198" s="3"/>
      <c r="H2198" s="2"/>
      <c r="I2198" s="12"/>
      <c r="J2198" s="5">
        <v>1</v>
      </c>
      <c r="K2198" s="5">
        <f t="shared" si="118"/>
        <v>0</v>
      </c>
      <c r="L2198" s="5"/>
      <c r="M2198" s="5"/>
      <c r="N2198" s="56">
        <f t="shared" si="119"/>
        <v>0</v>
      </c>
    </row>
    <row r="2199" spans="2:14" ht="13.5" customHeight="1" x14ac:dyDescent="0.2">
      <c r="B2199" s="34"/>
      <c r="G2199" s="3"/>
      <c r="H2199" s="2"/>
      <c r="I2199" s="12"/>
      <c r="J2199" s="5">
        <v>1</v>
      </c>
      <c r="K2199" s="5">
        <f t="shared" si="118"/>
        <v>0</v>
      </c>
      <c r="L2199" s="5"/>
      <c r="M2199" s="5"/>
      <c r="N2199" s="56" t="e">
        <f>IF(B2199="",#REF!,B2199)</f>
        <v>#REF!</v>
      </c>
    </row>
    <row r="2200" spans="2:14" ht="13.5" customHeight="1" x14ac:dyDescent="0.2">
      <c r="B2200" s="34"/>
      <c r="G2200" s="3"/>
      <c r="H2200" s="2"/>
      <c r="I2200" s="12"/>
      <c r="J2200" s="5">
        <v>1</v>
      </c>
      <c r="K2200" s="5">
        <f t="shared" si="118"/>
        <v>0</v>
      </c>
      <c r="L2200" s="5"/>
      <c r="M2200" s="5"/>
      <c r="N2200" s="56">
        <f t="shared" si="119"/>
        <v>0</v>
      </c>
    </row>
    <row r="2201" spans="2:14" ht="13.5" customHeight="1" x14ac:dyDescent="0.2">
      <c r="B2201" s="34"/>
      <c r="G2201" s="3"/>
      <c r="H2201" s="2"/>
      <c r="I2201" s="12"/>
      <c r="J2201" s="5">
        <v>1</v>
      </c>
      <c r="K2201" s="5">
        <f t="shared" si="118"/>
        <v>0</v>
      </c>
      <c r="L2201" s="5"/>
      <c r="M2201" s="5"/>
      <c r="N2201" s="56">
        <f t="shared" si="119"/>
        <v>0</v>
      </c>
    </row>
    <row r="2202" spans="2:14" ht="13.5" customHeight="1" x14ac:dyDescent="0.2">
      <c r="B2202" s="34"/>
      <c r="G2202" s="3"/>
      <c r="H2202" s="2"/>
      <c r="I2202" s="12"/>
      <c r="J2202" s="5">
        <v>1</v>
      </c>
      <c r="K2202" s="5">
        <f t="shared" si="118"/>
        <v>0</v>
      </c>
      <c r="L2202" s="5"/>
      <c r="M2202" s="5"/>
      <c r="N2202" s="56">
        <f t="shared" si="119"/>
        <v>0</v>
      </c>
    </row>
    <row r="2203" spans="2:14" ht="13.5" customHeight="1" x14ac:dyDescent="0.2">
      <c r="B2203" s="34"/>
      <c r="G2203" s="3"/>
      <c r="H2203" s="2"/>
      <c r="I2203" s="12"/>
      <c r="J2203" s="5">
        <v>1</v>
      </c>
      <c r="K2203" s="5">
        <f t="shared" si="118"/>
        <v>0</v>
      </c>
      <c r="L2203" s="5"/>
      <c r="M2203" s="5"/>
      <c r="N2203" s="56">
        <f t="shared" si="119"/>
        <v>0</v>
      </c>
    </row>
    <row r="2204" spans="2:14" ht="13.5" customHeight="1" x14ac:dyDescent="0.2">
      <c r="B2204" s="34"/>
      <c r="G2204" s="3"/>
      <c r="H2204" s="2"/>
      <c r="I2204" s="12"/>
      <c r="J2204" s="5">
        <v>1</v>
      </c>
      <c r="K2204" s="5">
        <f t="shared" si="118"/>
        <v>0</v>
      </c>
      <c r="L2204" s="5"/>
      <c r="M2204" s="5"/>
      <c r="N2204" s="56">
        <f t="shared" si="119"/>
        <v>0</v>
      </c>
    </row>
    <row r="2205" spans="2:14" ht="13.5" customHeight="1" x14ac:dyDescent="0.2">
      <c r="B2205" s="34"/>
      <c r="G2205" s="3"/>
      <c r="H2205" s="2"/>
      <c r="I2205" s="12"/>
      <c r="J2205" s="5">
        <v>1</v>
      </c>
      <c r="K2205" s="5">
        <f t="shared" si="118"/>
        <v>0</v>
      </c>
      <c r="L2205" s="5"/>
      <c r="M2205" s="5"/>
      <c r="N2205" s="56">
        <f t="shared" si="119"/>
        <v>0</v>
      </c>
    </row>
    <row r="2206" spans="2:14" ht="13.5" customHeight="1" x14ac:dyDescent="0.2">
      <c r="B2206" s="34"/>
      <c r="G2206" s="3"/>
      <c r="H2206" s="2"/>
      <c r="I2206" s="12"/>
      <c r="J2206" s="5">
        <v>1</v>
      </c>
      <c r="K2206" s="5">
        <f t="shared" si="118"/>
        <v>0</v>
      </c>
      <c r="L2206" s="5"/>
      <c r="M2206" s="5"/>
      <c r="N2206" s="56">
        <f t="shared" si="119"/>
        <v>0</v>
      </c>
    </row>
    <row r="2207" spans="2:14" ht="13.5" customHeight="1" x14ac:dyDescent="0.2">
      <c r="B2207" s="34"/>
      <c r="G2207" s="3"/>
      <c r="H2207" s="2"/>
      <c r="I2207" s="12"/>
      <c r="J2207" s="5">
        <v>1</v>
      </c>
      <c r="K2207" s="5">
        <f t="shared" si="118"/>
        <v>0</v>
      </c>
      <c r="L2207" s="5"/>
      <c r="M2207" s="5"/>
      <c r="N2207" s="56">
        <f t="shared" si="119"/>
        <v>0</v>
      </c>
    </row>
    <row r="2208" spans="2:14" ht="13.5" customHeight="1" x14ac:dyDescent="0.2">
      <c r="B2208" s="34"/>
      <c r="G2208" s="3"/>
      <c r="H2208" s="2"/>
      <c r="I2208" s="12"/>
      <c r="J2208" s="5">
        <v>1</v>
      </c>
      <c r="K2208" s="5">
        <f t="shared" si="118"/>
        <v>0</v>
      </c>
      <c r="L2208" s="5"/>
      <c r="M2208" s="5"/>
      <c r="N2208" s="56" t="e">
        <f>IF(B2208="",#REF!,B2208)</f>
        <v>#REF!</v>
      </c>
    </row>
    <row r="2209" spans="2:14" ht="13.5" customHeight="1" x14ac:dyDescent="0.2">
      <c r="B2209" s="34"/>
      <c r="G2209" s="3"/>
      <c r="H2209" s="2"/>
      <c r="I2209" s="12"/>
      <c r="J2209" s="5">
        <v>1</v>
      </c>
      <c r="K2209" s="5">
        <f t="shared" si="118"/>
        <v>0</v>
      </c>
      <c r="L2209" s="5"/>
      <c r="M2209" s="5"/>
      <c r="N2209" s="56" t="e">
        <f>IF(B2209="",#REF!,B2209)</f>
        <v>#REF!</v>
      </c>
    </row>
    <row r="2210" spans="2:14" ht="13.5" customHeight="1" x14ac:dyDescent="0.2">
      <c r="B2210" s="34"/>
      <c r="G2210" s="3"/>
      <c r="H2210" s="2"/>
      <c r="I2210" s="12"/>
      <c r="J2210" s="5">
        <v>1</v>
      </c>
      <c r="K2210" s="5">
        <f t="shared" si="118"/>
        <v>0</v>
      </c>
      <c r="L2210" s="5"/>
      <c r="M2210" s="5"/>
      <c r="N2210" s="56">
        <f t="shared" si="119"/>
        <v>0</v>
      </c>
    </row>
    <row r="2211" spans="2:14" ht="13.5" customHeight="1" x14ac:dyDescent="0.2">
      <c r="B2211" s="34"/>
      <c r="G2211" s="3"/>
      <c r="H2211" s="2"/>
      <c r="I2211" s="12"/>
      <c r="J2211" s="5">
        <v>1</v>
      </c>
      <c r="K2211" s="5">
        <f t="shared" si="118"/>
        <v>0</v>
      </c>
      <c r="L2211" s="5"/>
      <c r="M2211" s="5"/>
      <c r="N2211" s="56">
        <f t="shared" si="119"/>
        <v>0</v>
      </c>
    </row>
    <row r="2212" spans="2:14" ht="13.5" customHeight="1" x14ac:dyDescent="0.2">
      <c r="B2212" s="34"/>
      <c r="G2212" s="3"/>
      <c r="H2212" s="2"/>
      <c r="I2212" s="12"/>
      <c r="J2212" s="5">
        <v>1</v>
      </c>
      <c r="K2212" s="5">
        <f t="shared" si="118"/>
        <v>0</v>
      </c>
      <c r="L2212" s="5"/>
      <c r="M2212" s="5"/>
      <c r="N2212" s="56">
        <f t="shared" si="119"/>
        <v>0</v>
      </c>
    </row>
    <row r="2213" spans="2:14" ht="13.5" customHeight="1" x14ac:dyDescent="0.2">
      <c r="B2213" s="34"/>
      <c r="G2213" s="3"/>
      <c r="H2213" s="2"/>
      <c r="I2213" s="12"/>
      <c r="J2213" s="5">
        <v>1</v>
      </c>
      <c r="K2213" s="5">
        <f t="shared" si="118"/>
        <v>0</v>
      </c>
      <c r="L2213" s="5"/>
      <c r="M2213" s="5"/>
      <c r="N2213" s="56">
        <f t="shared" si="119"/>
        <v>0</v>
      </c>
    </row>
    <row r="2214" spans="2:14" ht="13.5" customHeight="1" x14ac:dyDescent="0.2">
      <c r="B2214" s="34"/>
      <c r="G2214" s="3"/>
      <c r="H2214" s="2"/>
      <c r="I2214" s="12"/>
      <c r="J2214" s="5">
        <v>1</v>
      </c>
      <c r="K2214" s="5">
        <f t="shared" si="118"/>
        <v>0</v>
      </c>
      <c r="L2214" s="5"/>
      <c r="M2214" s="5"/>
      <c r="N2214" s="56">
        <f t="shared" si="119"/>
        <v>0</v>
      </c>
    </row>
    <row r="2215" spans="2:14" ht="13.5" customHeight="1" x14ac:dyDescent="0.2">
      <c r="B2215" s="34"/>
      <c r="G2215" s="3"/>
      <c r="H2215" s="2"/>
      <c r="I2215" s="12"/>
      <c r="J2215" s="5">
        <v>1</v>
      </c>
      <c r="K2215" s="5">
        <f t="shared" si="118"/>
        <v>0</v>
      </c>
      <c r="L2215" s="5"/>
      <c r="M2215" s="5"/>
      <c r="N2215" s="56">
        <f t="shared" si="119"/>
        <v>0</v>
      </c>
    </row>
    <row r="2216" spans="2:14" ht="13.5" customHeight="1" x14ac:dyDescent="0.2">
      <c r="B2216" s="34"/>
      <c r="G2216" s="3"/>
      <c r="H2216" s="2"/>
      <c r="I2216" s="12"/>
      <c r="J2216" s="5">
        <v>1</v>
      </c>
      <c r="K2216" s="5">
        <f t="shared" si="118"/>
        <v>0</v>
      </c>
      <c r="L2216" s="5"/>
      <c r="M2216" s="5"/>
      <c r="N2216" s="56">
        <f t="shared" si="119"/>
        <v>0</v>
      </c>
    </row>
    <row r="2217" spans="2:14" ht="13.5" customHeight="1" x14ac:dyDescent="0.2">
      <c r="B2217" s="34"/>
      <c r="G2217" s="3"/>
      <c r="H2217" s="2"/>
      <c r="I2217" s="12"/>
      <c r="J2217" s="5">
        <v>1</v>
      </c>
      <c r="K2217" s="5">
        <f t="shared" si="118"/>
        <v>0</v>
      </c>
      <c r="L2217" s="5"/>
      <c r="M2217" s="5"/>
      <c r="N2217" s="56">
        <f t="shared" si="119"/>
        <v>0</v>
      </c>
    </row>
    <row r="2218" spans="2:14" ht="13.5" customHeight="1" x14ac:dyDescent="0.2">
      <c r="B2218" s="34"/>
      <c r="G2218" s="3"/>
      <c r="H2218" s="2"/>
      <c r="I2218" s="12"/>
      <c r="J2218" s="5">
        <v>1</v>
      </c>
      <c r="K2218" s="5">
        <f t="shared" si="118"/>
        <v>0</v>
      </c>
      <c r="L2218" s="5"/>
      <c r="M2218" s="5"/>
      <c r="N2218" s="56">
        <f t="shared" si="119"/>
        <v>0</v>
      </c>
    </row>
    <row r="2219" spans="2:14" ht="13.5" customHeight="1" x14ac:dyDescent="0.2">
      <c r="B2219" s="34"/>
      <c r="G2219" s="3"/>
      <c r="H2219" s="2"/>
      <c r="I2219" s="12"/>
      <c r="J2219" s="5">
        <v>1</v>
      </c>
      <c r="K2219" s="5">
        <f t="shared" si="118"/>
        <v>0</v>
      </c>
      <c r="L2219" s="5"/>
      <c r="M2219" s="5"/>
      <c r="N2219" s="56">
        <f t="shared" si="119"/>
        <v>0</v>
      </c>
    </row>
    <row r="2220" spans="2:14" ht="13.5" customHeight="1" x14ac:dyDescent="0.2">
      <c r="B2220" s="34"/>
      <c r="G2220" s="3"/>
      <c r="H2220" s="2"/>
      <c r="I2220" s="12"/>
      <c r="J2220" s="5">
        <v>1</v>
      </c>
      <c r="K2220" s="5">
        <f t="shared" si="118"/>
        <v>0</v>
      </c>
      <c r="L2220" s="5"/>
      <c r="M2220" s="5"/>
      <c r="N2220" s="56">
        <f t="shared" si="119"/>
        <v>0</v>
      </c>
    </row>
    <row r="2221" spans="2:14" ht="13.5" customHeight="1" x14ac:dyDescent="0.2">
      <c r="B2221" s="34"/>
      <c r="G2221" s="3"/>
      <c r="H2221" s="2"/>
      <c r="I2221" s="12"/>
      <c r="J2221" s="5">
        <v>1</v>
      </c>
      <c r="K2221" s="5">
        <f t="shared" si="118"/>
        <v>0</v>
      </c>
      <c r="L2221" s="5"/>
      <c r="M2221" s="5"/>
      <c r="N2221" s="56">
        <f t="shared" si="119"/>
        <v>0</v>
      </c>
    </row>
    <row r="2222" spans="2:14" ht="13.5" customHeight="1" x14ac:dyDescent="0.2">
      <c r="B2222" s="34"/>
      <c r="G2222" s="3"/>
      <c r="H2222" s="2"/>
      <c r="I2222" s="12"/>
      <c r="J2222" s="5">
        <v>1</v>
      </c>
      <c r="K2222" s="5">
        <f t="shared" si="118"/>
        <v>0</v>
      </c>
      <c r="L2222" s="5"/>
      <c r="M2222" s="5"/>
      <c r="N2222" s="56">
        <f t="shared" si="119"/>
        <v>0</v>
      </c>
    </row>
    <row r="2223" spans="2:14" ht="13.5" customHeight="1" x14ac:dyDescent="0.2">
      <c r="B2223" s="34"/>
      <c r="G2223" s="3"/>
      <c r="H2223" s="2"/>
      <c r="I2223" s="12"/>
      <c r="J2223" s="5">
        <v>1</v>
      </c>
      <c r="K2223" s="5">
        <f t="shared" si="118"/>
        <v>0</v>
      </c>
      <c r="L2223" s="5"/>
      <c r="M2223" s="5"/>
      <c r="N2223" s="56">
        <f t="shared" si="119"/>
        <v>0</v>
      </c>
    </row>
    <row r="2224" spans="2:14" ht="13.5" customHeight="1" x14ac:dyDescent="0.2">
      <c r="B2224" s="34"/>
      <c r="G2224" s="3"/>
      <c r="H2224" s="2"/>
      <c r="I2224" s="12"/>
      <c r="J2224" s="5">
        <v>1</v>
      </c>
      <c r="K2224" s="5">
        <f t="shared" si="118"/>
        <v>0</v>
      </c>
      <c r="L2224" s="5"/>
      <c r="M2224" s="5"/>
      <c r="N2224" s="56">
        <f t="shared" si="119"/>
        <v>0</v>
      </c>
    </row>
    <row r="2225" spans="2:14" ht="13.5" customHeight="1" x14ac:dyDescent="0.2">
      <c r="B2225" s="34"/>
      <c r="G2225" s="3"/>
      <c r="H2225" s="2"/>
      <c r="I2225" s="12"/>
      <c r="J2225" s="5">
        <v>1</v>
      </c>
      <c r="K2225" s="5">
        <f t="shared" si="118"/>
        <v>0</v>
      </c>
      <c r="L2225" s="5"/>
      <c r="M2225" s="5"/>
      <c r="N2225" s="56" t="e">
        <f>IF(B2225="",#REF!,B2225)</f>
        <v>#REF!</v>
      </c>
    </row>
    <row r="2226" spans="2:14" ht="13.5" customHeight="1" x14ac:dyDescent="0.2">
      <c r="B2226" s="34"/>
      <c r="G2226" s="3"/>
      <c r="H2226" s="2"/>
      <c r="I2226" s="12"/>
      <c r="J2226" s="5">
        <v>1</v>
      </c>
      <c r="K2226" s="5">
        <f t="shared" si="118"/>
        <v>0</v>
      </c>
      <c r="L2226" s="5"/>
      <c r="M2226" s="5"/>
      <c r="N2226" s="56">
        <f t="shared" si="119"/>
        <v>0</v>
      </c>
    </row>
    <row r="2227" spans="2:14" ht="13.5" customHeight="1" x14ac:dyDescent="0.2">
      <c r="B2227" s="34"/>
      <c r="G2227" s="3"/>
      <c r="H2227" s="2"/>
      <c r="I2227" s="12"/>
      <c r="J2227" s="5">
        <v>1</v>
      </c>
      <c r="K2227" s="5">
        <f t="shared" si="118"/>
        <v>0</v>
      </c>
      <c r="L2227" s="5"/>
      <c r="M2227" s="5"/>
      <c r="N2227" s="56">
        <f t="shared" si="119"/>
        <v>0</v>
      </c>
    </row>
    <row r="2228" spans="2:14" ht="13.5" customHeight="1" x14ac:dyDescent="0.2">
      <c r="B2228" s="34"/>
      <c r="G2228" s="3"/>
      <c r="H2228" s="2"/>
      <c r="I2228" s="12"/>
      <c r="J2228" s="5">
        <v>1</v>
      </c>
      <c r="K2228" s="5">
        <f t="shared" si="118"/>
        <v>0</v>
      </c>
      <c r="L2228" s="5"/>
      <c r="M2228" s="5"/>
      <c r="N2228" s="56" t="e">
        <f>IF(B2228="",#REF!,B2228)</f>
        <v>#REF!</v>
      </c>
    </row>
    <row r="2229" spans="2:14" ht="13.5" customHeight="1" x14ac:dyDescent="0.2">
      <c r="B2229" s="34"/>
      <c r="G2229" s="3"/>
      <c r="H2229" s="2"/>
      <c r="I2229" s="12"/>
      <c r="J2229" s="5">
        <v>1</v>
      </c>
      <c r="K2229" s="5">
        <f t="shared" si="118"/>
        <v>0</v>
      </c>
      <c r="L2229" s="5"/>
      <c r="M2229" s="5"/>
      <c r="N2229" s="56">
        <f t="shared" si="119"/>
        <v>0</v>
      </c>
    </row>
    <row r="2230" spans="2:14" ht="13.5" customHeight="1" x14ac:dyDescent="0.2">
      <c r="B2230" s="34"/>
      <c r="G2230" s="3"/>
      <c r="H2230" s="2"/>
      <c r="I2230" s="12"/>
      <c r="J2230" s="5">
        <v>1</v>
      </c>
      <c r="K2230" s="5">
        <f t="shared" si="118"/>
        <v>0</v>
      </c>
      <c r="L2230" s="5"/>
      <c r="M2230" s="5"/>
      <c r="N2230" s="56">
        <f t="shared" si="119"/>
        <v>0</v>
      </c>
    </row>
    <row r="2231" spans="2:14" ht="13.5" customHeight="1" x14ac:dyDescent="0.2">
      <c r="B2231" s="34"/>
      <c r="G2231" s="3"/>
      <c r="H2231" s="2"/>
      <c r="I2231" s="12"/>
      <c r="J2231" s="5">
        <v>1</v>
      </c>
      <c r="K2231" s="5">
        <f t="shared" si="118"/>
        <v>0</v>
      </c>
      <c r="L2231" s="5"/>
      <c r="M2231" s="5"/>
      <c r="N2231" s="56">
        <f t="shared" si="119"/>
        <v>0</v>
      </c>
    </row>
    <row r="2232" spans="2:14" ht="13.5" customHeight="1" x14ac:dyDescent="0.2">
      <c r="B2232" s="34"/>
      <c r="G2232" s="3"/>
      <c r="H2232" s="2"/>
      <c r="I2232" s="12"/>
      <c r="J2232" s="5">
        <v>1</v>
      </c>
      <c r="K2232" s="5">
        <f t="shared" si="118"/>
        <v>0</v>
      </c>
      <c r="L2232" s="5"/>
      <c r="M2232" s="5"/>
      <c r="N2232" s="56">
        <f t="shared" si="119"/>
        <v>0</v>
      </c>
    </row>
    <row r="2233" spans="2:14" ht="13.5" customHeight="1" x14ac:dyDescent="0.2">
      <c r="B2233" s="34"/>
      <c r="G2233" s="3"/>
      <c r="H2233" s="2"/>
      <c r="I2233" s="12"/>
      <c r="J2233" s="5">
        <v>1</v>
      </c>
      <c r="K2233" s="5">
        <f t="shared" si="118"/>
        <v>0</v>
      </c>
      <c r="L2233" s="5"/>
      <c r="M2233" s="5"/>
      <c r="N2233" s="56" t="e">
        <f>IF(B2233="",#REF!,B2233)</f>
        <v>#REF!</v>
      </c>
    </row>
    <row r="2234" spans="2:14" ht="13.5" customHeight="1" x14ac:dyDescent="0.2">
      <c r="B2234" s="34"/>
      <c r="G2234" s="3"/>
      <c r="H2234" s="2"/>
      <c r="I2234" s="12"/>
      <c r="J2234" s="5">
        <v>1</v>
      </c>
      <c r="K2234" s="5">
        <f t="shared" si="118"/>
        <v>0</v>
      </c>
      <c r="L2234" s="5"/>
      <c r="M2234" s="5"/>
      <c r="N2234" s="56">
        <f t="shared" ref="N2234:N2283" si="120">IF(B2234="",B2233,B2234)</f>
        <v>0</v>
      </c>
    </row>
    <row r="2235" spans="2:14" ht="13.5" customHeight="1" x14ac:dyDescent="0.2">
      <c r="B2235" s="34"/>
      <c r="G2235" s="3"/>
      <c r="H2235" s="2"/>
      <c r="I2235" s="12"/>
      <c r="J2235" s="5">
        <v>1</v>
      </c>
      <c r="K2235" s="5">
        <f t="shared" si="118"/>
        <v>0</v>
      </c>
      <c r="L2235" s="5"/>
      <c r="M2235" s="5"/>
      <c r="N2235" s="56">
        <f t="shared" si="120"/>
        <v>0</v>
      </c>
    </row>
    <row r="2236" spans="2:14" ht="13.5" customHeight="1" x14ac:dyDescent="0.2">
      <c r="B2236" s="34"/>
      <c r="G2236" s="3"/>
      <c r="H2236" s="2"/>
      <c r="I2236" s="12"/>
      <c r="J2236" s="5">
        <v>1</v>
      </c>
      <c r="K2236" s="5">
        <f t="shared" si="118"/>
        <v>0</v>
      </c>
      <c r="L2236" s="5"/>
      <c r="M2236" s="5"/>
      <c r="N2236" s="56">
        <f t="shared" si="120"/>
        <v>0</v>
      </c>
    </row>
    <row r="2237" spans="2:14" ht="13.5" customHeight="1" x14ac:dyDescent="0.2">
      <c r="B2237" s="34"/>
      <c r="G2237" s="3"/>
      <c r="H2237" s="2"/>
      <c r="I2237" s="12"/>
      <c r="J2237" s="5">
        <v>1</v>
      </c>
      <c r="K2237" s="5">
        <f t="shared" si="118"/>
        <v>0</v>
      </c>
      <c r="L2237" s="5"/>
      <c r="M2237" s="5"/>
      <c r="N2237" s="56" t="e">
        <f>IF(B2237="",#REF!,B2237)</f>
        <v>#REF!</v>
      </c>
    </row>
    <row r="2238" spans="2:14" ht="13.5" customHeight="1" x14ac:dyDescent="0.2">
      <c r="B2238" s="34"/>
      <c r="G2238" s="3"/>
      <c r="H2238" s="2"/>
      <c r="I2238" s="12"/>
      <c r="J2238" s="5">
        <v>1</v>
      </c>
      <c r="K2238" s="5">
        <f t="shared" si="118"/>
        <v>0</v>
      </c>
      <c r="L2238" s="5"/>
      <c r="M2238" s="5"/>
      <c r="N2238" s="56" t="e">
        <f>IF(B2238="",#REF!,B2238)</f>
        <v>#REF!</v>
      </c>
    </row>
    <row r="2239" spans="2:14" ht="13.5" customHeight="1" x14ac:dyDescent="0.2">
      <c r="B2239" s="34"/>
      <c r="G2239" s="3"/>
      <c r="H2239" s="2"/>
      <c r="I2239" s="12"/>
      <c r="J2239" s="5">
        <v>1</v>
      </c>
      <c r="K2239" s="5">
        <f t="shared" si="118"/>
        <v>0</v>
      </c>
      <c r="L2239" s="5"/>
      <c r="M2239" s="5"/>
      <c r="N2239" s="56">
        <f t="shared" si="120"/>
        <v>0</v>
      </c>
    </row>
    <row r="2240" spans="2:14" ht="13.5" customHeight="1" x14ac:dyDescent="0.2">
      <c r="B2240" s="34"/>
      <c r="G2240" s="3"/>
      <c r="H2240" s="2"/>
      <c r="I2240" s="12"/>
      <c r="J2240" s="5">
        <v>1</v>
      </c>
      <c r="K2240" s="5">
        <f t="shared" si="118"/>
        <v>0</v>
      </c>
      <c r="L2240" s="5"/>
      <c r="M2240" s="5"/>
      <c r="N2240" s="56">
        <f t="shared" si="120"/>
        <v>0</v>
      </c>
    </row>
    <row r="2241" spans="2:14" ht="13.5" customHeight="1" x14ac:dyDescent="0.2">
      <c r="B2241" s="34"/>
      <c r="G2241" s="3"/>
      <c r="H2241" s="2"/>
      <c r="I2241" s="12"/>
      <c r="J2241" s="5">
        <v>1</v>
      </c>
      <c r="K2241" s="5">
        <f t="shared" si="118"/>
        <v>0</v>
      </c>
      <c r="L2241" s="5"/>
      <c r="M2241" s="5"/>
      <c r="N2241" s="56">
        <f t="shared" si="120"/>
        <v>0</v>
      </c>
    </row>
    <row r="2242" spans="2:14" ht="13.5" customHeight="1" x14ac:dyDescent="0.2">
      <c r="B2242" s="34"/>
      <c r="G2242" s="3"/>
      <c r="H2242" s="2"/>
      <c r="I2242" s="12"/>
      <c r="J2242" s="5">
        <v>1</v>
      </c>
      <c r="K2242" s="5">
        <f t="shared" ref="K2242:K2305" si="121">IF(I2242="did not close",0,IF(I2242="",0,1))</f>
        <v>0</v>
      </c>
      <c r="L2242" s="5"/>
      <c r="M2242" s="5"/>
      <c r="N2242" s="56">
        <f t="shared" si="120"/>
        <v>0</v>
      </c>
    </row>
    <row r="2243" spans="2:14" ht="13.5" customHeight="1" x14ac:dyDescent="0.2">
      <c r="B2243" s="34"/>
      <c r="G2243" s="3"/>
      <c r="H2243" s="2"/>
      <c r="I2243" s="12"/>
      <c r="J2243" s="5">
        <v>1</v>
      </c>
      <c r="K2243" s="5">
        <f t="shared" si="121"/>
        <v>0</v>
      </c>
      <c r="L2243" s="5"/>
      <c r="M2243" s="5"/>
      <c r="N2243" s="56">
        <f t="shared" si="120"/>
        <v>0</v>
      </c>
    </row>
    <row r="2244" spans="2:14" ht="13.5" customHeight="1" x14ac:dyDescent="0.2">
      <c r="B2244" s="34"/>
      <c r="C2244" s="104"/>
      <c r="G2244" s="3"/>
      <c r="H2244" s="2"/>
      <c r="I2244" s="12"/>
      <c r="J2244" s="5">
        <v>1</v>
      </c>
      <c r="K2244" s="5">
        <f t="shared" si="121"/>
        <v>0</v>
      </c>
      <c r="L2244" s="5"/>
      <c r="M2244" s="5"/>
      <c r="N2244" s="56">
        <f t="shared" si="120"/>
        <v>0</v>
      </c>
    </row>
    <row r="2245" spans="2:14" ht="13.5" customHeight="1" x14ac:dyDescent="0.2">
      <c r="B2245" s="34"/>
      <c r="G2245" s="3"/>
      <c r="H2245" s="2"/>
      <c r="I2245" s="12"/>
      <c r="J2245" s="5">
        <v>1</v>
      </c>
      <c r="K2245" s="5">
        <f t="shared" si="121"/>
        <v>0</v>
      </c>
      <c r="L2245" s="5"/>
      <c r="M2245" s="5"/>
      <c r="N2245" s="56" t="e">
        <f>IF(B2245="",#REF!,B2245)</f>
        <v>#REF!</v>
      </c>
    </row>
    <row r="2246" spans="2:14" ht="13.5" customHeight="1" x14ac:dyDescent="0.2">
      <c r="B2246" s="34"/>
      <c r="G2246" s="3"/>
      <c r="H2246" s="2"/>
      <c r="I2246" s="12"/>
      <c r="J2246" s="5">
        <v>1</v>
      </c>
      <c r="K2246" s="5">
        <f t="shared" si="121"/>
        <v>0</v>
      </c>
      <c r="L2246" s="5"/>
      <c r="M2246" s="5"/>
      <c r="N2246" s="56" t="e">
        <f>IF(B2246="",#REF!,B2246)</f>
        <v>#REF!</v>
      </c>
    </row>
    <row r="2247" spans="2:14" ht="13.5" customHeight="1" x14ac:dyDescent="0.2">
      <c r="B2247" s="34"/>
      <c r="G2247" s="3"/>
      <c r="H2247" s="2"/>
      <c r="I2247" s="12"/>
      <c r="J2247" s="5">
        <v>1</v>
      </c>
      <c r="K2247" s="5">
        <f t="shared" si="121"/>
        <v>0</v>
      </c>
      <c r="L2247" s="5"/>
      <c r="M2247" s="5"/>
      <c r="N2247" s="56">
        <f t="shared" si="120"/>
        <v>0</v>
      </c>
    </row>
    <row r="2248" spans="2:14" ht="13.5" customHeight="1" x14ac:dyDescent="0.2">
      <c r="B2248" s="34"/>
      <c r="G2248" s="3"/>
      <c r="H2248" s="2"/>
      <c r="I2248" s="12"/>
      <c r="J2248" s="5">
        <v>1</v>
      </c>
      <c r="K2248" s="5">
        <f t="shared" si="121"/>
        <v>0</v>
      </c>
      <c r="L2248" s="5"/>
      <c r="M2248" s="5"/>
      <c r="N2248" s="56" t="e">
        <f>IF(B2248="",#REF!,B2248)</f>
        <v>#REF!</v>
      </c>
    </row>
    <row r="2249" spans="2:14" ht="13.5" customHeight="1" x14ac:dyDescent="0.2">
      <c r="B2249" s="34"/>
      <c r="G2249" s="3"/>
      <c r="H2249" s="2"/>
      <c r="I2249" s="12"/>
      <c r="J2249" s="5">
        <v>1</v>
      </c>
      <c r="K2249" s="5">
        <f t="shared" si="121"/>
        <v>0</v>
      </c>
      <c r="L2249" s="5"/>
      <c r="M2249" s="5"/>
      <c r="N2249" s="56">
        <f t="shared" si="120"/>
        <v>0</v>
      </c>
    </row>
    <row r="2250" spans="2:14" ht="13.5" customHeight="1" x14ac:dyDescent="0.2">
      <c r="B2250" s="34"/>
      <c r="G2250" s="3"/>
      <c r="H2250" s="2"/>
      <c r="I2250" s="12"/>
      <c r="J2250" s="5">
        <v>1</v>
      </c>
      <c r="K2250" s="5">
        <f t="shared" si="121"/>
        <v>0</v>
      </c>
      <c r="L2250" s="5"/>
      <c r="M2250" s="5"/>
      <c r="N2250" s="56">
        <f t="shared" si="120"/>
        <v>0</v>
      </c>
    </row>
    <row r="2251" spans="2:14" ht="13.5" customHeight="1" x14ac:dyDescent="0.2">
      <c r="B2251" s="34"/>
      <c r="G2251" s="3"/>
      <c r="H2251" s="2"/>
      <c r="I2251" s="12"/>
      <c r="J2251" s="5">
        <v>1</v>
      </c>
      <c r="K2251" s="5">
        <f t="shared" si="121"/>
        <v>0</v>
      </c>
      <c r="L2251" s="5"/>
      <c r="M2251" s="5"/>
      <c r="N2251" s="56">
        <f t="shared" si="120"/>
        <v>0</v>
      </c>
    </row>
    <row r="2252" spans="2:14" ht="13.5" customHeight="1" x14ac:dyDescent="0.2">
      <c r="B2252" s="34"/>
      <c r="G2252" s="3"/>
      <c r="H2252" s="2"/>
      <c r="I2252" s="12"/>
      <c r="J2252" s="5">
        <v>1</v>
      </c>
      <c r="K2252" s="5">
        <f t="shared" si="121"/>
        <v>0</v>
      </c>
      <c r="L2252" s="5"/>
      <c r="M2252" s="5"/>
      <c r="N2252" s="56">
        <f t="shared" si="120"/>
        <v>0</v>
      </c>
    </row>
    <row r="2253" spans="2:14" ht="13.5" customHeight="1" x14ac:dyDescent="0.2">
      <c r="B2253" s="34"/>
      <c r="G2253" s="3"/>
      <c r="H2253" s="2"/>
      <c r="I2253" s="12"/>
      <c r="J2253" s="5">
        <v>1</v>
      </c>
      <c r="K2253" s="5">
        <f t="shared" si="121"/>
        <v>0</v>
      </c>
      <c r="L2253" s="5"/>
      <c r="M2253" s="5"/>
      <c r="N2253" s="56">
        <f t="shared" si="120"/>
        <v>0</v>
      </c>
    </row>
    <row r="2254" spans="2:14" ht="13.5" customHeight="1" x14ac:dyDescent="0.2">
      <c r="B2254" s="34"/>
      <c r="G2254" s="3"/>
      <c r="H2254" s="2"/>
      <c r="I2254" s="12"/>
      <c r="J2254" s="5">
        <v>1</v>
      </c>
      <c r="K2254" s="5">
        <f t="shared" si="121"/>
        <v>0</v>
      </c>
      <c r="L2254" s="5"/>
      <c r="M2254" s="5"/>
      <c r="N2254" s="56">
        <f t="shared" si="120"/>
        <v>0</v>
      </c>
    </row>
    <row r="2255" spans="2:14" ht="13.5" customHeight="1" x14ac:dyDescent="0.2">
      <c r="B2255" s="34"/>
      <c r="G2255" s="3"/>
      <c r="H2255" s="2"/>
      <c r="I2255" s="12"/>
      <c r="J2255" s="5">
        <v>1</v>
      </c>
      <c r="K2255" s="5">
        <f t="shared" si="121"/>
        <v>0</v>
      </c>
      <c r="L2255" s="5"/>
      <c r="M2255" s="5"/>
      <c r="N2255" s="56">
        <f t="shared" si="120"/>
        <v>0</v>
      </c>
    </row>
    <row r="2256" spans="2:14" ht="13.5" customHeight="1" x14ac:dyDescent="0.2">
      <c r="B2256" s="34"/>
      <c r="G2256" s="3"/>
      <c r="H2256" s="2"/>
      <c r="I2256" s="12"/>
      <c r="J2256" s="5">
        <v>1</v>
      </c>
      <c r="K2256" s="5">
        <f t="shared" si="121"/>
        <v>0</v>
      </c>
      <c r="L2256" s="5"/>
      <c r="M2256" s="5"/>
      <c r="N2256" s="56" t="e">
        <f>IF(B2256="",#REF!,B2256)</f>
        <v>#REF!</v>
      </c>
    </row>
    <row r="2257" spans="2:14" ht="13.5" customHeight="1" x14ac:dyDescent="0.2">
      <c r="B2257" s="34"/>
      <c r="G2257" s="3"/>
      <c r="H2257" s="2"/>
      <c r="I2257" s="12"/>
      <c r="J2257" s="5">
        <v>1</v>
      </c>
      <c r="K2257" s="5">
        <f t="shared" si="121"/>
        <v>0</v>
      </c>
      <c r="L2257" s="5"/>
      <c r="M2257" s="5"/>
      <c r="N2257" s="56" t="e">
        <f>IF(B2257="",#REF!,B2257)</f>
        <v>#REF!</v>
      </c>
    </row>
    <row r="2258" spans="2:14" ht="13.5" customHeight="1" x14ac:dyDescent="0.2">
      <c r="B2258" s="34"/>
      <c r="G2258" s="3"/>
      <c r="H2258" s="2"/>
      <c r="I2258" s="12"/>
      <c r="J2258" s="5">
        <v>1</v>
      </c>
      <c r="K2258" s="5">
        <f t="shared" si="121"/>
        <v>0</v>
      </c>
      <c r="L2258" s="5"/>
      <c r="M2258" s="5"/>
      <c r="N2258" s="56">
        <f t="shared" si="120"/>
        <v>0</v>
      </c>
    </row>
    <row r="2259" spans="2:14" ht="13.5" customHeight="1" x14ac:dyDescent="0.2">
      <c r="B2259" s="34"/>
      <c r="G2259" s="3"/>
      <c r="H2259" s="2"/>
      <c r="I2259" s="12"/>
      <c r="J2259" s="5">
        <v>1</v>
      </c>
      <c r="K2259" s="5">
        <f t="shared" si="121"/>
        <v>0</v>
      </c>
      <c r="L2259" s="5"/>
      <c r="M2259" s="5"/>
      <c r="N2259" s="56">
        <f t="shared" si="120"/>
        <v>0</v>
      </c>
    </row>
    <row r="2260" spans="2:14" ht="13.5" customHeight="1" x14ac:dyDescent="0.2">
      <c r="B2260" s="34"/>
      <c r="G2260" s="3"/>
      <c r="H2260" s="2"/>
      <c r="I2260" s="12"/>
      <c r="J2260" s="5">
        <v>1</v>
      </c>
      <c r="K2260" s="5">
        <f t="shared" si="121"/>
        <v>0</v>
      </c>
      <c r="L2260" s="5"/>
      <c r="M2260" s="5"/>
      <c r="N2260" s="56">
        <f t="shared" si="120"/>
        <v>0</v>
      </c>
    </row>
    <row r="2261" spans="2:14" ht="13.5" customHeight="1" x14ac:dyDescent="0.2">
      <c r="B2261" s="34"/>
      <c r="G2261" s="3"/>
      <c r="H2261" s="2"/>
      <c r="I2261" s="12"/>
      <c r="J2261" s="5">
        <v>1</v>
      </c>
      <c r="K2261" s="5">
        <f t="shared" si="121"/>
        <v>0</v>
      </c>
      <c r="L2261" s="5"/>
      <c r="M2261" s="5"/>
      <c r="N2261" s="56" t="e">
        <f>IF(B2261="",#REF!,B2261)</f>
        <v>#REF!</v>
      </c>
    </row>
    <row r="2262" spans="2:14" ht="13.5" customHeight="1" x14ac:dyDescent="0.2">
      <c r="B2262" s="34"/>
      <c r="G2262" s="3"/>
      <c r="H2262" s="2"/>
      <c r="I2262" s="12"/>
      <c r="J2262" s="5">
        <v>1</v>
      </c>
      <c r="K2262" s="5">
        <f t="shared" si="121"/>
        <v>0</v>
      </c>
      <c r="L2262" s="5"/>
      <c r="M2262" s="5"/>
      <c r="N2262" s="56">
        <f t="shared" si="120"/>
        <v>0</v>
      </c>
    </row>
    <row r="2263" spans="2:14" ht="13.5" customHeight="1" x14ac:dyDescent="0.2">
      <c r="B2263" s="34"/>
      <c r="G2263" s="3"/>
      <c r="H2263" s="2"/>
      <c r="I2263" s="12"/>
      <c r="J2263" s="5">
        <v>1</v>
      </c>
      <c r="K2263" s="5">
        <f t="shared" si="121"/>
        <v>0</v>
      </c>
      <c r="L2263" s="5"/>
      <c r="M2263" s="5"/>
      <c r="N2263" s="56">
        <f t="shared" si="120"/>
        <v>0</v>
      </c>
    </row>
    <row r="2264" spans="2:14" ht="13.5" customHeight="1" x14ac:dyDescent="0.2">
      <c r="B2264" s="34"/>
      <c r="G2264" s="3"/>
      <c r="H2264" s="2"/>
      <c r="I2264" s="12"/>
      <c r="J2264" s="5">
        <v>1</v>
      </c>
      <c r="K2264" s="5">
        <f t="shared" si="121"/>
        <v>0</v>
      </c>
      <c r="L2264" s="5"/>
      <c r="M2264" s="5"/>
      <c r="N2264" s="56">
        <f t="shared" si="120"/>
        <v>0</v>
      </c>
    </row>
    <row r="2265" spans="2:14" ht="13.5" customHeight="1" x14ac:dyDescent="0.2">
      <c r="B2265" s="34"/>
      <c r="G2265" s="3"/>
      <c r="H2265" s="2"/>
      <c r="I2265" s="12"/>
      <c r="J2265" s="5">
        <v>1</v>
      </c>
      <c r="K2265" s="5">
        <f t="shared" si="121"/>
        <v>0</v>
      </c>
      <c r="L2265" s="5"/>
      <c r="M2265" s="5"/>
      <c r="N2265" s="56" t="e">
        <f>IF(B2265="",#REF!,B2265)</f>
        <v>#REF!</v>
      </c>
    </row>
    <row r="2266" spans="2:14" ht="13.5" customHeight="1" x14ac:dyDescent="0.2">
      <c r="B2266" s="34"/>
      <c r="G2266" s="3"/>
      <c r="H2266" s="2"/>
      <c r="I2266" s="12"/>
      <c r="J2266" s="5">
        <v>1</v>
      </c>
      <c r="K2266" s="5">
        <f t="shared" si="121"/>
        <v>0</v>
      </c>
      <c r="L2266" s="5"/>
      <c r="M2266" s="5"/>
      <c r="N2266" s="56">
        <f t="shared" si="120"/>
        <v>0</v>
      </c>
    </row>
    <row r="2267" spans="2:14" ht="13.5" customHeight="1" x14ac:dyDescent="0.2">
      <c r="B2267" s="34"/>
      <c r="G2267" s="3"/>
      <c r="H2267" s="2"/>
      <c r="I2267" s="12"/>
      <c r="J2267" s="5">
        <v>1</v>
      </c>
      <c r="K2267" s="5">
        <f t="shared" si="121"/>
        <v>0</v>
      </c>
      <c r="L2267" s="5"/>
      <c r="M2267" s="5"/>
      <c r="N2267" s="56">
        <f t="shared" si="120"/>
        <v>0</v>
      </c>
    </row>
    <row r="2268" spans="2:14" ht="13.5" customHeight="1" x14ac:dyDescent="0.2">
      <c r="B2268" s="34"/>
      <c r="G2268" s="3"/>
      <c r="H2268" s="2"/>
      <c r="I2268" s="12"/>
      <c r="J2268" s="5">
        <v>1</v>
      </c>
      <c r="K2268" s="5">
        <f t="shared" si="121"/>
        <v>0</v>
      </c>
      <c r="L2268" s="5"/>
      <c r="M2268" s="5"/>
      <c r="N2268" s="56">
        <f t="shared" si="120"/>
        <v>0</v>
      </c>
    </row>
    <row r="2269" spans="2:14" ht="13.5" customHeight="1" x14ac:dyDescent="0.2">
      <c r="B2269" s="34"/>
      <c r="G2269" s="3"/>
      <c r="H2269" s="2"/>
      <c r="I2269" s="12"/>
      <c r="J2269" s="5">
        <v>1</v>
      </c>
      <c r="K2269" s="5">
        <f t="shared" si="121"/>
        <v>0</v>
      </c>
      <c r="L2269" s="5"/>
      <c r="M2269" s="5"/>
      <c r="N2269" s="56" t="e">
        <f>IF(B2269="",#REF!,B2269)</f>
        <v>#REF!</v>
      </c>
    </row>
    <row r="2270" spans="2:14" ht="13.5" customHeight="1" x14ac:dyDescent="0.2">
      <c r="B2270" s="34"/>
      <c r="G2270" s="3"/>
      <c r="H2270" s="2"/>
      <c r="I2270" s="12"/>
      <c r="J2270" s="5">
        <v>1</v>
      </c>
      <c r="K2270" s="5">
        <f t="shared" si="121"/>
        <v>0</v>
      </c>
      <c r="L2270" s="5"/>
      <c r="M2270" s="5"/>
      <c r="N2270" s="56">
        <f t="shared" si="120"/>
        <v>0</v>
      </c>
    </row>
    <row r="2271" spans="2:14" ht="13.5" customHeight="1" x14ac:dyDescent="0.2">
      <c r="B2271" s="34"/>
      <c r="G2271" s="3"/>
      <c r="H2271" s="2"/>
      <c r="I2271" s="12"/>
      <c r="J2271" s="5">
        <v>1</v>
      </c>
      <c r="K2271" s="5">
        <f t="shared" si="121"/>
        <v>0</v>
      </c>
      <c r="L2271" s="5"/>
      <c r="M2271" s="5"/>
      <c r="N2271" s="56" t="e">
        <f>IF(B2271="",#REF!,B2271)</f>
        <v>#REF!</v>
      </c>
    </row>
    <row r="2272" spans="2:14" ht="13.5" customHeight="1" x14ac:dyDescent="0.2">
      <c r="B2272" s="34"/>
      <c r="G2272" s="3"/>
      <c r="H2272" s="2"/>
      <c r="I2272" s="12"/>
      <c r="J2272" s="5">
        <v>1</v>
      </c>
      <c r="K2272" s="5">
        <f t="shared" si="121"/>
        <v>0</v>
      </c>
      <c r="L2272" s="5"/>
      <c r="M2272" s="5"/>
      <c r="N2272" s="56">
        <f t="shared" si="120"/>
        <v>0</v>
      </c>
    </row>
    <row r="2273" spans="2:14" ht="13.5" customHeight="1" x14ac:dyDescent="0.2">
      <c r="B2273" s="34"/>
      <c r="G2273" s="3"/>
      <c r="H2273" s="2"/>
      <c r="I2273" s="12"/>
      <c r="J2273" s="5">
        <v>1</v>
      </c>
      <c r="K2273" s="5">
        <f t="shared" si="121"/>
        <v>0</v>
      </c>
      <c r="L2273" s="5"/>
      <c r="M2273" s="5"/>
      <c r="N2273" s="56">
        <f t="shared" si="120"/>
        <v>0</v>
      </c>
    </row>
    <row r="2274" spans="2:14" ht="13.5" customHeight="1" x14ac:dyDescent="0.2">
      <c r="B2274" s="34"/>
      <c r="G2274" s="3"/>
      <c r="H2274" s="2"/>
      <c r="I2274" s="12"/>
      <c r="J2274" s="5">
        <v>1</v>
      </c>
      <c r="K2274" s="5">
        <f t="shared" si="121"/>
        <v>0</v>
      </c>
      <c r="L2274" s="5"/>
      <c r="M2274" s="5"/>
      <c r="N2274" s="56">
        <f t="shared" si="120"/>
        <v>0</v>
      </c>
    </row>
    <row r="2275" spans="2:14" ht="13.5" customHeight="1" x14ac:dyDescent="0.2">
      <c r="B2275" s="34"/>
      <c r="G2275" s="3"/>
      <c r="H2275" s="2"/>
      <c r="I2275" s="12"/>
      <c r="J2275" s="5">
        <v>1</v>
      </c>
      <c r="K2275" s="5">
        <f t="shared" si="121"/>
        <v>0</v>
      </c>
      <c r="L2275" s="5"/>
      <c r="M2275" s="5"/>
      <c r="N2275" s="56">
        <f t="shared" si="120"/>
        <v>0</v>
      </c>
    </row>
    <row r="2276" spans="2:14" ht="13.5" customHeight="1" x14ac:dyDescent="0.2">
      <c r="B2276" s="34"/>
      <c r="G2276" s="3"/>
      <c r="H2276" s="2"/>
      <c r="I2276" s="12"/>
      <c r="J2276" s="5">
        <v>1</v>
      </c>
      <c r="K2276" s="5">
        <f t="shared" si="121"/>
        <v>0</v>
      </c>
      <c r="L2276" s="5"/>
      <c r="M2276" s="5"/>
      <c r="N2276" s="56">
        <f t="shared" si="120"/>
        <v>0</v>
      </c>
    </row>
    <row r="2277" spans="2:14" ht="13.5" customHeight="1" x14ac:dyDescent="0.2">
      <c r="B2277" s="34"/>
      <c r="G2277" s="3"/>
      <c r="H2277" s="2"/>
      <c r="I2277" s="12"/>
      <c r="J2277" s="5">
        <v>1</v>
      </c>
      <c r="K2277" s="5">
        <f t="shared" si="121"/>
        <v>0</v>
      </c>
      <c r="L2277" s="5"/>
      <c r="M2277" s="5"/>
      <c r="N2277" s="56">
        <f t="shared" si="120"/>
        <v>0</v>
      </c>
    </row>
    <row r="2278" spans="2:14" ht="13.5" customHeight="1" x14ac:dyDescent="0.2">
      <c r="B2278" s="34"/>
      <c r="G2278" s="3"/>
      <c r="H2278" s="2"/>
      <c r="I2278" s="12"/>
      <c r="J2278" s="5">
        <v>1</v>
      </c>
      <c r="K2278" s="5">
        <f t="shared" si="121"/>
        <v>0</v>
      </c>
      <c r="L2278" s="5"/>
      <c r="M2278" s="5"/>
      <c r="N2278" s="56">
        <f t="shared" si="120"/>
        <v>0</v>
      </c>
    </row>
    <row r="2279" spans="2:14" ht="13.5" customHeight="1" x14ac:dyDescent="0.2">
      <c r="B2279" s="34"/>
      <c r="C2279" s="104"/>
      <c r="G2279" s="3"/>
      <c r="H2279" s="2"/>
      <c r="I2279" s="12"/>
      <c r="J2279" s="5">
        <v>1</v>
      </c>
      <c r="K2279" s="5">
        <f t="shared" si="121"/>
        <v>0</v>
      </c>
      <c r="L2279" s="5"/>
      <c r="M2279" s="5"/>
      <c r="N2279" s="56">
        <f t="shared" si="120"/>
        <v>0</v>
      </c>
    </row>
    <row r="2280" spans="2:14" ht="13.5" customHeight="1" x14ac:dyDescent="0.2">
      <c r="B2280" s="34"/>
      <c r="G2280" s="3"/>
      <c r="H2280" s="2"/>
      <c r="I2280" s="12"/>
      <c r="J2280" s="5">
        <v>1</v>
      </c>
      <c r="K2280" s="5">
        <f t="shared" si="121"/>
        <v>0</v>
      </c>
      <c r="L2280" s="5"/>
      <c r="M2280" s="5"/>
      <c r="N2280" s="56" t="e">
        <f>IF(B2280="",#REF!,B2280)</f>
        <v>#REF!</v>
      </c>
    </row>
    <row r="2281" spans="2:14" ht="13.5" customHeight="1" x14ac:dyDescent="0.2">
      <c r="B2281" s="34"/>
      <c r="G2281" s="3"/>
      <c r="H2281" s="2"/>
      <c r="I2281" s="12"/>
      <c r="J2281" s="5">
        <v>1</v>
      </c>
      <c r="K2281" s="5">
        <f t="shared" si="121"/>
        <v>0</v>
      </c>
      <c r="L2281" s="5"/>
      <c r="M2281" s="5"/>
      <c r="N2281" s="56" t="e">
        <f>IF(B2281="",#REF!,B2281)</f>
        <v>#REF!</v>
      </c>
    </row>
    <row r="2282" spans="2:14" ht="13.5" customHeight="1" x14ac:dyDescent="0.2">
      <c r="B2282" s="34"/>
      <c r="G2282" s="3"/>
      <c r="H2282" s="2"/>
      <c r="I2282" s="12"/>
      <c r="J2282" s="5">
        <v>1</v>
      </c>
      <c r="K2282" s="5">
        <f t="shared" si="121"/>
        <v>0</v>
      </c>
      <c r="L2282" s="5"/>
      <c r="M2282" s="5"/>
      <c r="N2282" s="56">
        <f t="shared" si="120"/>
        <v>0</v>
      </c>
    </row>
    <row r="2283" spans="2:14" ht="13.5" customHeight="1" x14ac:dyDescent="0.2">
      <c r="B2283" s="34"/>
      <c r="G2283" s="3"/>
      <c r="H2283" s="2"/>
      <c r="I2283" s="12"/>
      <c r="J2283" s="5">
        <v>1</v>
      </c>
      <c r="K2283" s="5">
        <f t="shared" si="121"/>
        <v>0</v>
      </c>
      <c r="L2283" s="5"/>
      <c r="M2283" s="5"/>
      <c r="N2283" s="56">
        <f t="shared" si="120"/>
        <v>0</v>
      </c>
    </row>
    <row r="2284" spans="2:14" ht="13.5" customHeight="1" x14ac:dyDescent="0.2">
      <c r="B2284" s="34"/>
      <c r="G2284" s="3"/>
      <c r="H2284" s="2"/>
      <c r="I2284" s="12"/>
      <c r="J2284" s="5">
        <v>1</v>
      </c>
      <c r="K2284" s="5">
        <f t="shared" si="121"/>
        <v>0</v>
      </c>
      <c r="L2284" s="5"/>
      <c r="M2284" s="5"/>
      <c r="N2284" s="56">
        <f t="shared" ref="N2284:N2331" si="122">IF(B2284="",B2283,B2284)</f>
        <v>0</v>
      </c>
    </row>
    <row r="2285" spans="2:14" ht="13.5" customHeight="1" x14ac:dyDescent="0.2">
      <c r="B2285" s="34"/>
      <c r="G2285" s="3"/>
      <c r="H2285" s="2"/>
      <c r="I2285" s="12"/>
      <c r="J2285" s="5">
        <v>1</v>
      </c>
      <c r="K2285" s="5">
        <f t="shared" si="121"/>
        <v>0</v>
      </c>
      <c r="L2285" s="5"/>
      <c r="M2285" s="5"/>
      <c r="N2285" s="56">
        <f t="shared" si="122"/>
        <v>0</v>
      </c>
    </row>
    <row r="2286" spans="2:14" ht="13.5" customHeight="1" x14ac:dyDescent="0.2">
      <c r="B2286" s="34"/>
      <c r="G2286" s="3"/>
      <c r="H2286" s="2"/>
      <c r="I2286" s="12"/>
      <c r="J2286" s="5">
        <v>1</v>
      </c>
      <c r="K2286" s="5">
        <f t="shared" si="121"/>
        <v>0</v>
      </c>
      <c r="L2286" s="5"/>
      <c r="M2286" s="5"/>
      <c r="N2286" s="56">
        <f t="shared" si="122"/>
        <v>0</v>
      </c>
    </row>
    <row r="2287" spans="2:14" ht="13.5" customHeight="1" x14ac:dyDescent="0.2">
      <c r="B2287" s="34"/>
      <c r="G2287" s="3"/>
      <c r="H2287" s="2"/>
      <c r="I2287" s="12"/>
      <c r="J2287" s="5">
        <v>1</v>
      </c>
      <c r="K2287" s="5">
        <f t="shared" si="121"/>
        <v>0</v>
      </c>
      <c r="L2287" s="5"/>
      <c r="M2287" s="5"/>
      <c r="N2287" s="56">
        <f t="shared" si="122"/>
        <v>0</v>
      </c>
    </row>
    <row r="2288" spans="2:14" ht="13.5" customHeight="1" x14ac:dyDescent="0.2">
      <c r="B2288" s="34"/>
      <c r="G2288" s="3"/>
      <c r="H2288" s="2"/>
      <c r="I2288" s="12"/>
      <c r="J2288" s="5">
        <v>1</v>
      </c>
      <c r="K2288" s="5">
        <f t="shared" si="121"/>
        <v>0</v>
      </c>
      <c r="L2288" s="5"/>
      <c r="M2288" s="5"/>
      <c r="N2288" s="56" t="e">
        <f>IF(B2288="",#REF!,B2288)</f>
        <v>#REF!</v>
      </c>
    </row>
    <row r="2289" spans="2:14" ht="13.5" customHeight="1" x14ac:dyDescent="0.2">
      <c r="B2289" s="34"/>
      <c r="G2289" s="3"/>
      <c r="H2289" s="2"/>
      <c r="I2289" s="12"/>
      <c r="J2289" s="5">
        <v>1</v>
      </c>
      <c r="K2289" s="5">
        <f t="shared" si="121"/>
        <v>0</v>
      </c>
      <c r="L2289" s="5"/>
      <c r="M2289" s="5"/>
      <c r="N2289" s="56" t="e">
        <f>IF(B2289="",#REF!,B2289)</f>
        <v>#REF!</v>
      </c>
    </row>
    <row r="2290" spans="2:14" ht="13.5" customHeight="1" x14ac:dyDescent="0.2">
      <c r="B2290" s="34"/>
      <c r="G2290" s="3"/>
      <c r="H2290" s="2"/>
      <c r="I2290" s="12"/>
      <c r="J2290" s="5">
        <v>1</v>
      </c>
      <c r="K2290" s="5">
        <f t="shared" si="121"/>
        <v>0</v>
      </c>
      <c r="L2290" s="5"/>
      <c r="M2290" s="5"/>
      <c r="N2290" s="56">
        <f t="shared" si="122"/>
        <v>0</v>
      </c>
    </row>
    <row r="2291" spans="2:14" ht="13.5" customHeight="1" x14ac:dyDescent="0.2">
      <c r="B2291" s="34"/>
      <c r="G2291" s="3"/>
      <c r="H2291" s="2"/>
      <c r="I2291" s="12"/>
      <c r="J2291" s="5">
        <v>1</v>
      </c>
      <c r="K2291" s="5">
        <f t="shared" si="121"/>
        <v>0</v>
      </c>
      <c r="L2291" s="5"/>
      <c r="M2291" s="5"/>
      <c r="N2291" s="56" t="e">
        <f>IF(B2291="",#REF!,B2291)</f>
        <v>#REF!</v>
      </c>
    </row>
    <row r="2292" spans="2:14" ht="13.5" customHeight="1" x14ac:dyDescent="0.2">
      <c r="B2292" s="34"/>
      <c r="G2292" s="3"/>
      <c r="H2292" s="2"/>
      <c r="I2292" s="12"/>
      <c r="J2292" s="5">
        <v>1</v>
      </c>
      <c r="K2292" s="5">
        <f t="shared" si="121"/>
        <v>0</v>
      </c>
      <c r="L2292" s="5"/>
      <c r="M2292" s="5"/>
      <c r="N2292" s="56">
        <f t="shared" si="122"/>
        <v>0</v>
      </c>
    </row>
    <row r="2293" spans="2:14" ht="13.5" customHeight="1" x14ac:dyDescent="0.2">
      <c r="B2293" s="34"/>
      <c r="G2293" s="3"/>
      <c r="H2293" s="2"/>
      <c r="I2293" s="12"/>
      <c r="J2293" s="5">
        <v>1</v>
      </c>
      <c r="K2293" s="5">
        <f t="shared" si="121"/>
        <v>0</v>
      </c>
      <c r="L2293" s="5"/>
      <c r="M2293" s="5"/>
      <c r="N2293" s="56" t="e">
        <f>IF(B2293="",#REF!,B2293)</f>
        <v>#REF!</v>
      </c>
    </row>
    <row r="2294" spans="2:14" ht="13.5" customHeight="1" x14ac:dyDescent="0.2">
      <c r="B2294" s="34"/>
      <c r="G2294" s="3"/>
      <c r="H2294" s="2"/>
      <c r="I2294" s="12"/>
      <c r="J2294" s="5">
        <v>1</v>
      </c>
      <c r="K2294" s="5">
        <f t="shared" si="121"/>
        <v>0</v>
      </c>
      <c r="L2294" s="5"/>
      <c r="M2294" s="5"/>
      <c r="N2294" s="56">
        <f t="shared" si="122"/>
        <v>0</v>
      </c>
    </row>
    <row r="2295" spans="2:14" ht="13.5" customHeight="1" x14ac:dyDescent="0.2">
      <c r="B2295" s="34"/>
      <c r="G2295" s="3"/>
      <c r="H2295" s="2"/>
      <c r="I2295" s="12"/>
      <c r="J2295" s="5">
        <v>1</v>
      </c>
      <c r="K2295" s="5">
        <f t="shared" si="121"/>
        <v>0</v>
      </c>
      <c r="L2295" s="5"/>
      <c r="M2295" s="5"/>
      <c r="N2295" s="56">
        <f t="shared" si="122"/>
        <v>0</v>
      </c>
    </row>
    <row r="2296" spans="2:14" ht="13.5" customHeight="1" x14ac:dyDescent="0.2">
      <c r="B2296" s="34"/>
      <c r="G2296" s="3"/>
      <c r="H2296" s="2"/>
      <c r="I2296" s="12"/>
      <c r="J2296" s="5">
        <v>1</v>
      </c>
      <c r="K2296" s="5">
        <f t="shared" si="121"/>
        <v>0</v>
      </c>
      <c r="L2296" s="5"/>
      <c r="M2296" s="5"/>
      <c r="N2296" s="56">
        <f t="shared" si="122"/>
        <v>0</v>
      </c>
    </row>
    <row r="2297" spans="2:14" ht="13.5" customHeight="1" x14ac:dyDescent="0.2">
      <c r="B2297" s="34"/>
      <c r="G2297" s="3"/>
      <c r="H2297" s="2"/>
      <c r="I2297" s="12"/>
      <c r="J2297" s="5">
        <v>1</v>
      </c>
      <c r="K2297" s="5">
        <f t="shared" si="121"/>
        <v>0</v>
      </c>
      <c r="L2297" s="5"/>
      <c r="M2297" s="5"/>
      <c r="N2297" s="56">
        <f t="shared" si="122"/>
        <v>0</v>
      </c>
    </row>
    <row r="2298" spans="2:14" ht="13.5" customHeight="1" x14ac:dyDescent="0.2">
      <c r="B2298" s="34"/>
      <c r="G2298" s="3"/>
      <c r="H2298" s="2"/>
      <c r="I2298" s="12"/>
      <c r="J2298" s="5">
        <v>1</v>
      </c>
      <c r="K2298" s="5">
        <f t="shared" si="121"/>
        <v>0</v>
      </c>
      <c r="L2298" s="5"/>
      <c r="M2298" s="5"/>
      <c r="N2298" s="56">
        <f t="shared" si="122"/>
        <v>0</v>
      </c>
    </row>
    <row r="2299" spans="2:14" ht="13.5" customHeight="1" x14ac:dyDescent="0.2">
      <c r="B2299" s="34"/>
      <c r="G2299" s="3"/>
      <c r="H2299" s="2"/>
      <c r="I2299" s="12"/>
      <c r="J2299" s="5">
        <v>1</v>
      </c>
      <c r="K2299" s="5">
        <f t="shared" si="121"/>
        <v>0</v>
      </c>
      <c r="L2299" s="5"/>
      <c r="M2299" s="5"/>
      <c r="N2299" s="56">
        <f t="shared" si="122"/>
        <v>0</v>
      </c>
    </row>
    <row r="2300" spans="2:14" ht="13.5" customHeight="1" x14ac:dyDescent="0.2">
      <c r="B2300" s="34"/>
      <c r="G2300" s="3"/>
      <c r="H2300" s="2"/>
      <c r="I2300" s="12"/>
      <c r="J2300" s="5">
        <v>1</v>
      </c>
      <c r="K2300" s="5">
        <f t="shared" si="121"/>
        <v>0</v>
      </c>
      <c r="L2300" s="5"/>
      <c r="M2300" s="5"/>
      <c r="N2300" s="56">
        <f t="shared" si="122"/>
        <v>0</v>
      </c>
    </row>
    <row r="2301" spans="2:14" ht="13.5" customHeight="1" x14ac:dyDescent="0.2">
      <c r="B2301" s="34"/>
      <c r="G2301" s="3"/>
      <c r="H2301" s="2"/>
      <c r="I2301" s="12"/>
      <c r="J2301" s="5">
        <v>1</v>
      </c>
      <c r="K2301" s="5">
        <f t="shared" si="121"/>
        <v>0</v>
      </c>
      <c r="L2301" s="5"/>
      <c r="M2301" s="5"/>
      <c r="N2301" s="56">
        <f t="shared" si="122"/>
        <v>0</v>
      </c>
    </row>
    <row r="2302" spans="2:14" ht="13.5" customHeight="1" x14ac:dyDescent="0.2">
      <c r="B2302" s="34"/>
      <c r="G2302" s="3"/>
      <c r="H2302" s="2"/>
      <c r="I2302" s="12"/>
      <c r="J2302" s="5">
        <v>1</v>
      </c>
      <c r="K2302" s="5">
        <f t="shared" si="121"/>
        <v>0</v>
      </c>
      <c r="L2302" s="5"/>
      <c r="M2302" s="5"/>
      <c r="N2302" s="56">
        <f t="shared" si="122"/>
        <v>0</v>
      </c>
    </row>
    <row r="2303" spans="2:14" ht="13.5" customHeight="1" x14ac:dyDescent="0.2">
      <c r="B2303" s="34"/>
      <c r="G2303" s="3"/>
      <c r="H2303" s="2"/>
      <c r="I2303" s="12"/>
      <c r="J2303" s="5">
        <v>1</v>
      </c>
      <c r="K2303" s="5">
        <f t="shared" si="121"/>
        <v>0</v>
      </c>
      <c r="L2303" s="5"/>
      <c r="M2303" s="5"/>
      <c r="N2303" s="56">
        <f t="shared" si="122"/>
        <v>0</v>
      </c>
    </row>
    <row r="2304" spans="2:14" ht="13.5" customHeight="1" x14ac:dyDescent="0.2">
      <c r="B2304" s="34"/>
      <c r="G2304" s="3"/>
      <c r="H2304" s="2"/>
      <c r="I2304" s="12"/>
      <c r="J2304" s="5">
        <v>1</v>
      </c>
      <c r="K2304" s="5">
        <f t="shared" si="121"/>
        <v>0</v>
      </c>
      <c r="L2304" s="5"/>
      <c r="M2304" s="5"/>
      <c r="N2304" s="56">
        <f t="shared" si="122"/>
        <v>0</v>
      </c>
    </row>
    <row r="2305" spans="2:14" ht="13.5" customHeight="1" x14ac:dyDescent="0.2">
      <c r="B2305" s="34"/>
      <c r="G2305" s="3"/>
      <c r="H2305" s="2"/>
      <c r="I2305" s="12"/>
      <c r="J2305" s="5">
        <v>1</v>
      </c>
      <c r="K2305" s="5">
        <f t="shared" si="121"/>
        <v>0</v>
      </c>
      <c r="L2305" s="5"/>
      <c r="M2305" s="5"/>
      <c r="N2305" s="56">
        <f t="shared" si="122"/>
        <v>0</v>
      </c>
    </row>
    <row r="2306" spans="2:14" ht="13.5" customHeight="1" x14ac:dyDescent="0.2">
      <c r="B2306" s="34"/>
      <c r="G2306" s="3"/>
      <c r="H2306" s="2"/>
      <c r="I2306" s="12"/>
      <c r="J2306" s="5">
        <v>1</v>
      </c>
      <c r="K2306" s="5">
        <f t="shared" ref="K2306:K2369" si="123">IF(I2306="did not close",0,IF(I2306="",0,1))</f>
        <v>0</v>
      </c>
      <c r="L2306" s="5"/>
      <c r="M2306" s="5"/>
      <c r="N2306" s="56" t="e">
        <f>IF(B2306="",#REF!,B2306)</f>
        <v>#REF!</v>
      </c>
    </row>
    <row r="2307" spans="2:14" ht="13.5" customHeight="1" x14ac:dyDescent="0.2">
      <c r="B2307" s="34"/>
      <c r="G2307" s="3"/>
      <c r="H2307" s="2"/>
      <c r="I2307" s="12"/>
      <c r="J2307" s="5">
        <v>1</v>
      </c>
      <c r="K2307" s="5">
        <f t="shared" si="123"/>
        <v>0</v>
      </c>
      <c r="L2307" s="5"/>
      <c r="M2307" s="5"/>
      <c r="N2307" s="56">
        <f t="shared" si="122"/>
        <v>0</v>
      </c>
    </row>
    <row r="2308" spans="2:14" ht="13.5" customHeight="1" x14ac:dyDescent="0.2">
      <c r="B2308" s="34"/>
      <c r="G2308" s="3"/>
      <c r="H2308" s="2"/>
      <c r="I2308" s="12"/>
      <c r="J2308" s="5">
        <v>1</v>
      </c>
      <c r="K2308" s="5">
        <f t="shared" si="123"/>
        <v>0</v>
      </c>
      <c r="L2308" s="5"/>
      <c r="M2308" s="5"/>
      <c r="N2308" s="56">
        <f t="shared" si="122"/>
        <v>0</v>
      </c>
    </row>
    <row r="2309" spans="2:14" ht="13.5" customHeight="1" x14ac:dyDescent="0.2">
      <c r="B2309" s="34"/>
      <c r="G2309" s="3"/>
      <c r="H2309" s="2"/>
      <c r="I2309" s="12"/>
      <c r="J2309" s="5">
        <v>1</v>
      </c>
      <c r="K2309" s="5">
        <f t="shared" si="123"/>
        <v>0</v>
      </c>
      <c r="L2309" s="5"/>
      <c r="M2309" s="5"/>
      <c r="N2309" s="56">
        <f t="shared" si="122"/>
        <v>0</v>
      </c>
    </row>
    <row r="2310" spans="2:14" ht="13.5" customHeight="1" x14ac:dyDescent="0.2">
      <c r="B2310" s="34"/>
      <c r="G2310" s="3"/>
      <c r="H2310" s="2"/>
      <c r="I2310" s="12"/>
      <c r="J2310" s="5">
        <v>1</v>
      </c>
      <c r="K2310" s="5">
        <f t="shared" si="123"/>
        <v>0</v>
      </c>
      <c r="L2310" s="5"/>
      <c r="M2310" s="5"/>
      <c r="N2310" s="56">
        <f t="shared" si="122"/>
        <v>0</v>
      </c>
    </row>
    <row r="2311" spans="2:14" ht="13.5" customHeight="1" x14ac:dyDescent="0.2">
      <c r="B2311" s="34"/>
      <c r="G2311" s="3"/>
      <c r="H2311" s="2"/>
      <c r="I2311" s="12"/>
      <c r="J2311" s="5">
        <v>1</v>
      </c>
      <c r="K2311" s="5">
        <f t="shared" si="123"/>
        <v>0</v>
      </c>
      <c r="L2311" s="5"/>
      <c r="M2311" s="5"/>
      <c r="N2311" s="56">
        <f t="shared" si="122"/>
        <v>0</v>
      </c>
    </row>
    <row r="2312" spans="2:14" ht="13.5" customHeight="1" x14ac:dyDescent="0.2">
      <c r="B2312" s="34"/>
      <c r="G2312" s="3"/>
      <c r="H2312" s="2"/>
      <c r="I2312" s="12"/>
      <c r="J2312" s="5">
        <v>1</v>
      </c>
      <c r="K2312" s="5">
        <f t="shared" si="123"/>
        <v>0</v>
      </c>
      <c r="L2312" s="5"/>
      <c r="M2312" s="5"/>
      <c r="N2312" s="56">
        <f t="shared" si="122"/>
        <v>0</v>
      </c>
    </row>
    <row r="2313" spans="2:14" ht="13.5" customHeight="1" x14ac:dyDescent="0.2">
      <c r="B2313" s="34"/>
      <c r="G2313" s="3"/>
      <c r="H2313" s="2"/>
      <c r="I2313" s="12"/>
      <c r="J2313" s="5">
        <v>1</v>
      </c>
      <c r="K2313" s="5">
        <f t="shared" si="123"/>
        <v>0</v>
      </c>
      <c r="L2313" s="5"/>
      <c r="M2313" s="5"/>
      <c r="N2313" s="56">
        <f t="shared" si="122"/>
        <v>0</v>
      </c>
    </row>
    <row r="2314" spans="2:14" ht="13.5" customHeight="1" x14ac:dyDescent="0.2">
      <c r="B2314" s="34"/>
      <c r="G2314" s="3"/>
      <c r="H2314" s="2"/>
      <c r="I2314" s="12"/>
      <c r="J2314" s="5">
        <v>1</v>
      </c>
      <c r="K2314" s="5">
        <f t="shared" si="123"/>
        <v>0</v>
      </c>
      <c r="L2314" s="5"/>
      <c r="M2314" s="5"/>
      <c r="N2314" s="56">
        <f t="shared" si="122"/>
        <v>0</v>
      </c>
    </row>
    <row r="2315" spans="2:14" ht="13.5" customHeight="1" x14ac:dyDescent="0.2">
      <c r="B2315" s="34"/>
      <c r="G2315" s="3"/>
      <c r="H2315" s="2"/>
      <c r="I2315" s="12"/>
      <c r="J2315" s="5">
        <v>1</v>
      </c>
      <c r="K2315" s="5">
        <f t="shared" si="123"/>
        <v>0</v>
      </c>
      <c r="L2315" s="5"/>
      <c r="M2315" s="5"/>
      <c r="N2315" s="56">
        <f t="shared" si="122"/>
        <v>0</v>
      </c>
    </row>
    <row r="2316" spans="2:14" ht="13.5" customHeight="1" x14ac:dyDescent="0.2">
      <c r="B2316" s="34"/>
      <c r="G2316" s="3"/>
      <c r="H2316" s="2"/>
      <c r="I2316" s="12"/>
      <c r="J2316" s="5">
        <v>1</v>
      </c>
      <c r="K2316" s="5">
        <f t="shared" si="123"/>
        <v>0</v>
      </c>
      <c r="L2316" s="5"/>
      <c r="M2316" s="5"/>
      <c r="N2316" s="56">
        <f t="shared" si="122"/>
        <v>0</v>
      </c>
    </row>
    <row r="2317" spans="2:14" ht="13.5" customHeight="1" x14ac:dyDescent="0.2">
      <c r="B2317" s="34"/>
      <c r="G2317" s="3"/>
      <c r="H2317" s="2"/>
      <c r="I2317" s="12"/>
      <c r="J2317" s="5">
        <v>1</v>
      </c>
      <c r="K2317" s="5">
        <f t="shared" si="123"/>
        <v>0</v>
      </c>
      <c r="L2317" s="5"/>
      <c r="M2317" s="5"/>
      <c r="N2317" s="56">
        <f t="shared" si="122"/>
        <v>0</v>
      </c>
    </row>
    <row r="2318" spans="2:14" ht="13.5" customHeight="1" x14ac:dyDescent="0.2">
      <c r="B2318" s="34"/>
      <c r="G2318" s="3"/>
      <c r="H2318" s="2"/>
      <c r="I2318" s="12"/>
      <c r="J2318" s="5">
        <v>1</v>
      </c>
      <c r="K2318" s="5">
        <f t="shared" si="123"/>
        <v>0</v>
      </c>
      <c r="L2318" s="5"/>
      <c r="M2318" s="5"/>
      <c r="N2318" s="56">
        <f t="shared" si="122"/>
        <v>0</v>
      </c>
    </row>
    <row r="2319" spans="2:14" ht="13.5" customHeight="1" x14ac:dyDescent="0.2">
      <c r="B2319" s="34"/>
      <c r="G2319" s="3"/>
      <c r="H2319" s="2"/>
      <c r="I2319" s="12"/>
      <c r="J2319" s="5">
        <v>1</v>
      </c>
      <c r="K2319" s="5">
        <f t="shared" si="123"/>
        <v>0</v>
      </c>
      <c r="L2319" s="5"/>
      <c r="M2319" s="5"/>
      <c r="N2319" s="56">
        <f t="shared" si="122"/>
        <v>0</v>
      </c>
    </row>
    <row r="2320" spans="2:14" ht="13.5" customHeight="1" x14ac:dyDescent="0.2">
      <c r="B2320" s="34"/>
      <c r="G2320" s="3"/>
      <c r="H2320" s="2"/>
      <c r="I2320" s="12"/>
      <c r="J2320" s="5">
        <v>1</v>
      </c>
      <c r="K2320" s="5">
        <f t="shared" si="123"/>
        <v>0</v>
      </c>
      <c r="L2320" s="5"/>
      <c r="M2320" s="5"/>
      <c r="N2320" s="56">
        <f t="shared" si="122"/>
        <v>0</v>
      </c>
    </row>
    <row r="2321" spans="2:14" ht="13.5" customHeight="1" x14ac:dyDescent="0.2">
      <c r="B2321" s="34"/>
      <c r="G2321" s="3"/>
      <c r="H2321" s="2"/>
      <c r="I2321" s="12"/>
      <c r="J2321" s="5">
        <v>1</v>
      </c>
      <c r="K2321" s="5">
        <f t="shared" si="123"/>
        <v>0</v>
      </c>
      <c r="L2321" s="5"/>
      <c r="M2321" s="5"/>
      <c r="N2321" s="56">
        <f t="shared" si="122"/>
        <v>0</v>
      </c>
    </row>
    <row r="2322" spans="2:14" ht="13.5" customHeight="1" x14ac:dyDescent="0.2">
      <c r="B2322" s="34"/>
      <c r="G2322" s="3"/>
      <c r="H2322" s="2"/>
      <c r="I2322" s="12"/>
      <c r="J2322" s="5">
        <v>1</v>
      </c>
      <c r="K2322" s="5">
        <f t="shared" si="123"/>
        <v>0</v>
      </c>
      <c r="L2322" s="5"/>
      <c r="M2322" s="5"/>
      <c r="N2322" s="56">
        <f t="shared" si="122"/>
        <v>0</v>
      </c>
    </row>
    <row r="2323" spans="2:14" ht="13.5" customHeight="1" x14ac:dyDescent="0.2">
      <c r="B2323" s="34"/>
      <c r="G2323" s="3"/>
      <c r="H2323" s="2"/>
      <c r="I2323" s="12"/>
      <c r="J2323" s="5">
        <v>1</v>
      </c>
      <c r="K2323" s="5">
        <f t="shared" si="123"/>
        <v>0</v>
      </c>
      <c r="L2323" s="5"/>
      <c r="M2323" s="5"/>
      <c r="N2323" s="56">
        <f t="shared" si="122"/>
        <v>0</v>
      </c>
    </row>
    <row r="2324" spans="2:14" ht="13.5" customHeight="1" x14ac:dyDescent="0.2">
      <c r="B2324" s="34"/>
      <c r="G2324" s="3"/>
      <c r="H2324" s="2"/>
      <c r="I2324" s="12"/>
      <c r="J2324" s="5">
        <v>1</v>
      </c>
      <c r="K2324" s="5">
        <f t="shared" si="123"/>
        <v>0</v>
      </c>
      <c r="L2324" s="5"/>
      <c r="M2324" s="5"/>
      <c r="N2324" s="56">
        <f t="shared" si="122"/>
        <v>0</v>
      </c>
    </row>
    <row r="2325" spans="2:14" ht="13.5" customHeight="1" x14ac:dyDescent="0.2">
      <c r="B2325" s="34"/>
      <c r="G2325" s="3"/>
      <c r="H2325" s="2"/>
      <c r="I2325" s="12"/>
      <c r="J2325" s="5">
        <v>1</v>
      </c>
      <c r="K2325" s="5">
        <f t="shared" si="123"/>
        <v>0</v>
      </c>
      <c r="L2325" s="5"/>
      <c r="M2325" s="5"/>
      <c r="N2325" s="56">
        <f t="shared" si="122"/>
        <v>0</v>
      </c>
    </row>
    <row r="2326" spans="2:14" ht="13.5" customHeight="1" x14ac:dyDescent="0.2">
      <c r="B2326" s="34"/>
      <c r="G2326" s="3"/>
      <c r="H2326" s="2"/>
      <c r="I2326" s="12"/>
      <c r="J2326" s="5">
        <v>1</v>
      </c>
      <c r="K2326" s="5">
        <f t="shared" si="123"/>
        <v>0</v>
      </c>
      <c r="L2326" s="5"/>
      <c r="M2326" s="5"/>
      <c r="N2326" s="56">
        <f t="shared" si="122"/>
        <v>0</v>
      </c>
    </row>
    <row r="2327" spans="2:14" ht="13.5" customHeight="1" x14ac:dyDescent="0.2">
      <c r="B2327" s="34"/>
      <c r="G2327" s="3"/>
      <c r="H2327" s="2"/>
      <c r="I2327" s="12"/>
      <c r="J2327" s="5">
        <v>1</v>
      </c>
      <c r="K2327" s="5">
        <f t="shared" si="123"/>
        <v>0</v>
      </c>
      <c r="L2327" s="5"/>
      <c r="M2327" s="5"/>
      <c r="N2327" s="56">
        <f t="shared" si="122"/>
        <v>0</v>
      </c>
    </row>
    <row r="2328" spans="2:14" ht="13.5" customHeight="1" x14ac:dyDescent="0.2">
      <c r="B2328" s="34"/>
      <c r="G2328" s="3"/>
      <c r="H2328" s="2"/>
      <c r="I2328" s="12"/>
      <c r="J2328" s="5">
        <v>1</v>
      </c>
      <c r="K2328" s="5">
        <f t="shared" si="123"/>
        <v>0</v>
      </c>
      <c r="L2328" s="5"/>
      <c r="M2328" s="5"/>
      <c r="N2328" s="56" t="e">
        <f>IF(B2328="",#REF!,B2328)</f>
        <v>#REF!</v>
      </c>
    </row>
    <row r="2329" spans="2:14" ht="13.5" customHeight="1" x14ac:dyDescent="0.2">
      <c r="B2329" s="34"/>
      <c r="G2329" s="3"/>
      <c r="H2329" s="2"/>
      <c r="I2329" s="12"/>
      <c r="J2329" s="5">
        <v>1</v>
      </c>
      <c r="K2329" s="5">
        <f t="shared" si="123"/>
        <v>0</v>
      </c>
      <c r="L2329" s="5"/>
      <c r="M2329" s="5"/>
      <c r="N2329" s="56" t="e">
        <f>IF(B2329="",#REF!,B2329)</f>
        <v>#REF!</v>
      </c>
    </row>
    <row r="2330" spans="2:14" ht="13.5" customHeight="1" x14ac:dyDescent="0.2">
      <c r="B2330" s="34"/>
      <c r="G2330" s="3"/>
      <c r="H2330" s="2"/>
      <c r="I2330" s="12"/>
      <c r="J2330" s="5">
        <v>1</v>
      </c>
      <c r="K2330" s="5">
        <f t="shared" si="123"/>
        <v>0</v>
      </c>
      <c r="L2330" s="5"/>
      <c r="M2330" s="5"/>
      <c r="N2330" s="56" t="e">
        <f>IF(B2330="",#REF!,B2330)</f>
        <v>#REF!</v>
      </c>
    </row>
    <row r="2331" spans="2:14" ht="13.5" customHeight="1" x14ac:dyDescent="0.2">
      <c r="B2331" s="34"/>
      <c r="G2331" s="3"/>
      <c r="H2331" s="2"/>
      <c r="I2331" s="12"/>
      <c r="J2331" s="5">
        <v>1</v>
      </c>
      <c r="K2331" s="5">
        <f t="shared" si="123"/>
        <v>0</v>
      </c>
      <c r="L2331" s="5"/>
      <c r="M2331" s="5"/>
      <c r="N2331" s="56">
        <f t="shared" si="122"/>
        <v>0</v>
      </c>
    </row>
    <row r="2332" spans="2:14" ht="13.5" customHeight="1" x14ac:dyDescent="0.2">
      <c r="B2332" s="34"/>
      <c r="G2332" s="3"/>
      <c r="H2332" s="2"/>
      <c r="I2332" s="12"/>
      <c r="J2332" s="5">
        <v>1</v>
      </c>
      <c r="K2332" s="5">
        <f t="shared" si="123"/>
        <v>0</v>
      </c>
      <c r="L2332" s="5"/>
      <c r="M2332" s="5"/>
      <c r="N2332" s="56" t="e">
        <f>IF(B2332="",#REF!,B2332)</f>
        <v>#REF!</v>
      </c>
    </row>
    <row r="2333" spans="2:14" ht="13.5" customHeight="1" x14ac:dyDescent="0.2">
      <c r="B2333" s="34"/>
      <c r="G2333" s="3"/>
      <c r="H2333" s="2"/>
      <c r="I2333" s="12"/>
      <c r="J2333" s="5">
        <v>1</v>
      </c>
      <c r="K2333" s="5">
        <f t="shared" si="123"/>
        <v>0</v>
      </c>
      <c r="L2333" s="5"/>
      <c r="M2333" s="5"/>
      <c r="N2333" s="56" t="e">
        <f>IF(B2333="",#REF!,B2333)</f>
        <v>#REF!</v>
      </c>
    </row>
    <row r="2334" spans="2:14" ht="13.5" customHeight="1" x14ac:dyDescent="0.2">
      <c r="B2334" s="34"/>
      <c r="G2334" s="3"/>
      <c r="H2334" s="2"/>
      <c r="I2334" s="12"/>
      <c r="J2334" s="5">
        <v>1</v>
      </c>
      <c r="K2334" s="5">
        <f t="shared" si="123"/>
        <v>0</v>
      </c>
      <c r="L2334" s="5"/>
      <c r="M2334" s="5"/>
      <c r="N2334" s="56" t="e">
        <f>IF(B2334="",#REF!,B2334)</f>
        <v>#REF!</v>
      </c>
    </row>
    <row r="2335" spans="2:14" ht="13.5" customHeight="1" x14ac:dyDescent="0.2">
      <c r="B2335" s="34"/>
      <c r="G2335" s="3"/>
      <c r="H2335" s="2"/>
      <c r="I2335" s="12"/>
      <c r="J2335" s="5">
        <v>1</v>
      </c>
      <c r="K2335" s="5">
        <f t="shared" si="123"/>
        <v>0</v>
      </c>
      <c r="L2335" s="5"/>
      <c r="M2335" s="5"/>
      <c r="N2335" s="56" t="e">
        <f>IF(B2335="",#REF!,B2335)</f>
        <v>#REF!</v>
      </c>
    </row>
    <row r="2336" spans="2:14" ht="13.5" customHeight="1" x14ac:dyDescent="0.2">
      <c r="B2336" s="34"/>
      <c r="G2336" s="3"/>
      <c r="H2336" s="2"/>
      <c r="I2336" s="12"/>
      <c r="J2336" s="5">
        <v>1</v>
      </c>
      <c r="K2336" s="5">
        <f t="shared" si="123"/>
        <v>0</v>
      </c>
      <c r="L2336" s="5"/>
      <c r="M2336" s="5"/>
      <c r="N2336" s="56">
        <f t="shared" ref="N2336:N2389" si="124">IF(B2336="",B2335,B2336)</f>
        <v>0</v>
      </c>
    </row>
    <row r="2337" spans="2:14" ht="13.5" customHeight="1" x14ac:dyDescent="0.2">
      <c r="B2337" s="34"/>
      <c r="G2337" s="3"/>
      <c r="H2337" s="2"/>
      <c r="I2337" s="12"/>
      <c r="J2337" s="5">
        <v>1</v>
      </c>
      <c r="K2337" s="5">
        <f t="shared" si="123"/>
        <v>0</v>
      </c>
      <c r="L2337" s="5"/>
      <c r="M2337" s="5"/>
      <c r="N2337" s="56">
        <f t="shared" si="124"/>
        <v>0</v>
      </c>
    </row>
    <row r="2338" spans="2:14" ht="13.5" customHeight="1" x14ac:dyDescent="0.2">
      <c r="B2338" s="34"/>
      <c r="G2338" s="3"/>
      <c r="H2338" s="2"/>
      <c r="I2338" s="12"/>
      <c r="J2338" s="5">
        <v>1</v>
      </c>
      <c r="K2338" s="5">
        <f t="shared" si="123"/>
        <v>0</v>
      </c>
      <c r="L2338" s="5"/>
      <c r="M2338" s="5"/>
      <c r="N2338" s="56">
        <f t="shared" si="124"/>
        <v>0</v>
      </c>
    </row>
    <row r="2339" spans="2:14" ht="13.5" customHeight="1" x14ac:dyDescent="0.2">
      <c r="B2339" s="34"/>
      <c r="G2339" s="3"/>
      <c r="H2339" s="2"/>
      <c r="I2339" s="12"/>
      <c r="J2339" s="5">
        <v>1</v>
      </c>
      <c r="K2339" s="5">
        <f t="shared" si="123"/>
        <v>0</v>
      </c>
      <c r="L2339" s="5"/>
      <c r="M2339" s="5"/>
      <c r="N2339" s="56">
        <f t="shared" si="124"/>
        <v>0</v>
      </c>
    </row>
    <row r="2340" spans="2:14" ht="13.5" customHeight="1" x14ac:dyDescent="0.2">
      <c r="B2340" s="34"/>
      <c r="G2340" s="3"/>
      <c r="H2340" s="2"/>
      <c r="I2340" s="12"/>
      <c r="J2340" s="5">
        <v>1</v>
      </c>
      <c r="K2340" s="5">
        <f t="shared" si="123"/>
        <v>0</v>
      </c>
      <c r="L2340" s="5"/>
      <c r="M2340" s="5"/>
      <c r="N2340" s="56">
        <f t="shared" si="124"/>
        <v>0</v>
      </c>
    </row>
    <row r="2341" spans="2:14" ht="13.5" customHeight="1" x14ac:dyDescent="0.2">
      <c r="B2341" s="34"/>
      <c r="G2341" s="3"/>
      <c r="H2341" s="2"/>
      <c r="I2341" s="12"/>
      <c r="J2341" s="5">
        <v>1</v>
      </c>
      <c r="K2341" s="5">
        <f t="shared" si="123"/>
        <v>0</v>
      </c>
      <c r="L2341" s="5"/>
      <c r="M2341" s="5"/>
      <c r="N2341" s="56">
        <f t="shared" si="124"/>
        <v>0</v>
      </c>
    </row>
    <row r="2342" spans="2:14" ht="13.5" customHeight="1" x14ac:dyDescent="0.2">
      <c r="B2342" s="34"/>
      <c r="G2342" s="3"/>
      <c r="H2342" s="2"/>
      <c r="I2342" s="12"/>
      <c r="J2342" s="5">
        <v>1</v>
      </c>
      <c r="K2342" s="5">
        <f t="shared" si="123"/>
        <v>0</v>
      </c>
      <c r="L2342" s="5"/>
      <c r="M2342" s="5"/>
      <c r="N2342" s="56">
        <f t="shared" si="124"/>
        <v>0</v>
      </c>
    </row>
    <row r="2343" spans="2:14" ht="13.5" customHeight="1" x14ac:dyDescent="0.2">
      <c r="B2343" s="34"/>
      <c r="G2343" s="3"/>
      <c r="H2343" s="2"/>
      <c r="I2343" s="12"/>
      <c r="J2343" s="5">
        <v>1</v>
      </c>
      <c r="K2343" s="5">
        <f t="shared" si="123"/>
        <v>0</v>
      </c>
      <c r="L2343" s="5"/>
      <c r="M2343" s="5"/>
      <c r="N2343" s="56">
        <f t="shared" si="124"/>
        <v>0</v>
      </c>
    </row>
    <row r="2344" spans="2:14" ht="13.5" customHeight="1" x14ac:dyDescent="0.2">
      <c r="B2344" s="34"/>
      <c r="G2344" s="3"/>
      <c r="H2344" s="2"/>
      <c r="I2344" s="12"/>
      <c r="J2344" s="5">
        <v>1</v>
      </c>
      <c r="K2344" s="5">
        <f t="shared" si="123"/>
        <v>0</v>
      </c>
      <c r="L2344" s="5"/>
      <c r="M2344" s="5"/>
      <c r="N2344" s="56">
        <f t="shared" si="124"/>
        <v>0</v>
      </c>
    </row>
    <row r="2345" spans="2:14" ht="13.5" customHeight="1" x14ac:dyDescent="0.2">
      <c r="B2345" s="34"/>
      <c r="G2345" s="3"/>
      <c r="H2345" s="2"/>
      <c r="I2345" s="12"/>
      <c r="J2345" s="5">
        <v>1</v>
      </c>
      <c r="K2345" s="5">
        <f t="shared" si="123"/>
        <v>0</v>
      </c>
      <c r="L2345" s="5"/>
      <c r="M2345" s="5"/>
      <c r="N2345" s="56">
        <f t="shared" si="124"/>
        <v>0</v>
      </c>
    </row>
    <row r="2346" spans="2:14" ht="13.5" customHeight="1" x14ac:dyDescent="0.2">
      <c r="B2346" s="34"/>
      <c r="G2346" s="3"/>
      <c r="H2346" s="2"/>
      <c r="I2346" s="12"/>
      <c r="J2346" s="5">
        <v>1</v>
      </c>
      <c r="K2346" s="5">
        <f t="shared" si="123"/>
        <v>0</v>
      </c>
      <c r="L2346" s="5"/>
      <c r="M2346" s="5"/>
      <c r="N2346" s="56" t="e">
        <f>IF(B2346="",#REF!,B2346)</f>
        <v>#REF!</v>
      </c>
    </row>
    <row r="2347" spans="2:14" ht="13.5" customHeight="1" x14ac:dyDescent="0.2">
      <c r="B2347" s="34"/>
      <c r="G2347" s="3"/>
      <c r="H2347" s="2"/>
      <c r="I2347" s="12"/>
      <c r="J2347" s="5">
        <v>1</v>
      </c>
      <c r="K2347" s="5">
        <f t="shared" si="123"/>
        <v>0</v>
      </c>
      <c r="L2347" s="5"/>
      <c r="M2347" s="5"/>
      <c r="N2347" s="56">
        <f t="shared" si="124"/>
        <v>0</v>
      </c>
    </row>
    <row r="2348" spans="2:14" ht="13.5" customHeight="1" x14ac:dyDescent="0.2">
      <c r="B2348" s="34"/>
      <c r="G2348" s="3"/>
      <c r="H2348" s="2"/>
      <c r="I2348" s="12"/>
      <c r="J2348" s="5">
        <v>1</v>
      </c>
      <c r="K2348" s="5">
        <f t="shared" si="123"/>
        <v>0</v>
      </c>
      <c r="L2348" s="5"/>
      <c r="M2348" s="5"/>
      <c r="N2348" s="56">
        <f t="shared" si="124"/>
        <v>0</v>
      </c>
    </row>
    <row r="2349" spans="2:14" ht="13.5" customHeight="1" x14ac:dyDescent="0.2">
      <c r="B2349" s="34"/>
      <c r="G2349" s="3"/>
      <c r="H2349" s="2"/>
      <c r="I2349" s="12"/>
      <c r="J2349" s="5">
        <v>1</v>
      </c>
      <c r="K2349" s="5">
        <f t="shared" si="123"/>
        <v>0</v>
      </c>
      <c r="L2349" s="5"/>
      <c r="M2349" s="5"/>
      <c r="N2349" s="56" t="e">
        <f>IF(B2349="",#REF!,B2349)</f>
        <v>#REF!</v>
      </c>
    </row>
    <row r="2350" spans="2:14" ht="13.5" customHeight="1" x14ac:dyDescent="0.2">
      <c r="B2350" s="34"/>
      <c r="G2350" s="3"/>
      <c r="H2350" s="2"/>
      <c r="I2350" s="12"/>
      <c r="J2350" s="5">
        <v>1</v>
      </c>
      <c r="K2350" s="5">
        <f t="shared" si="123"/>
        <v>0</v>
      </c>
      <c r="L2350" s="5"/>
      <c r="M2350" s="5"/>
      <c r="N2350" s="56" t="e">
        <f>IF(B2350="",#REF!,B2350)</f>
        <v>#REF!</v>
      </c>
    </row>
    <row r="2351" spans="2:14" ht="13.5" customHeight="1" x14ac:dyDescent="0.2">
      <c r="B2351" s="34"/>
      <c r="G2351" s="3"/>
      <c r="H2351" s="2"/>
      <c r="I2351" s="12"/>
      <c r="J2351" s="5">
        <v>1</v>
      </c>
      <c r="K2351" s="5">
        <f t="shared" si="123"/>
        <v>0</v>
      </c>
      <c r="L2351" s="5"/>
      <c r="M2351" s="5"/>
      <c r="N2351" s="56">
        <f t="shared" si="124"/>
        <v>0</v>
      </c>
    </row>
    <row r="2352" spans="2:14" ht="13.5" customHeight="1" x14ac:dyDescent="0.2">
      <c r="B2352" s="34"/>
      <c r="G2352" s="3"/>
      <c r="H2352" s="2"/>
      <c r="I2352" s="12"/>
      <c r="J2352" s="5">
        <v>1</v>
      </c>
      <c r="K2352" s="5">
        <f t="shared" si="123"/>
        <v>0</v>
      </c>
      <c r="L2352" s="5"/>
      <c r="M2352" s="5"/>
      <c r="N2352" s="56" t="e">
        <f>IF(B2352="",#REF!,B2352)</f>
        <v>#REF!</v>
      </c>
    </row>
    <row r="2353" spans="2:14" ht="13.5" customHeight="1" x14ac:dyDescent="0.2">
      <c r="B2353" s="34"/>
      <c r="G2353" s="3"/>
      <c r="H2353" s="2"/>
      <c r="I2353" s="12"/>
      <c r="J2353" s="5">
        <v>1</v>
      </c>
      <c r="K2353" s="5">
        <f t="shared" si="123"/>
        <v>0</v>
      </c>
      <c r="L2353" s="5"/>
      <c r="M2353" s="5"/>
      <c r="N2353" s="56">
        <f t="shared" si="124"/>
        <v>0</v>
      </c>
    </row>
    <row r="2354" spans="2:14" ht="13.5" customHeight="1" x14ac:dyDescent="0.2">
      <c r="B2354" s="34"/>
      <c r="G2354" s="3"/>
      <c r="H2354" s="2"/>
      <c r="I2354" s="12"/>
      <c r="J2354" s="5">
        <v>1</v>
      </c>
      <c r="K2354" s="5">
        <f t="shared" si="123"/>
        <v>0</v>
      </c>
      <c r="L2354" s="5"/>
      <c r="M2354" s="5"/>
      <c r="N2354" s="56">
        <f t="shared" si="124"/>
        <v>0</v>
      </c>
    </row>
    <row r="2355" spans="2:14" ht="13.5" customHeight="1" x14ac:dyDescent="0.2">
      <c r="B2355" s="34"/>
      <c r="G2355" s="3"/>
      <c r="H2355" s="2"/>
      <c r="I2355" s="12"/>
      <c r="J2355" s="5">
        <v>1</v>
      </c>
      <c r="K2355" s="5">
        <f t="shared" si="123"/>
        <v>0</v>
      </c>
      <c r="L2355" s="5"/>
      <c r="M2355" s="5"/>
      <c r="N2355" s="56">
        <f t="shared" si="124"/>
        <v>0</v>
      </c>
    </row>
    <row r="2356" spans="2:14" ht="13.5" customHeight="1" x14ac:dyDescent="0.2">
      <c r="B2356" s="34"/>
      <c r="G2356" s="3"/>
      <c r="H2356" s="2"/>
      <c r="I2356" s="12"/>
      <c r="J2356" s="5">
        <v>1</v>
      </c>
      <c r="K2356" s="5">
        <f t="shared" si="123"/>
        <v>0</v>
      </c>
      <c r="L2356" s="5"/>
      <c r="M2356" s="5"/>
      <c r="N2356" s="56">
        <f t="shared" si="124"/>
        <v>0</v>
      </c>
    </row>
    <row r="2357" spans="2:14" ht="13.5" customHeight="1" x14ac:dyDescent="0.2">
      <c r="B2357" s="34"/>
      <c r="G2357" s="3"/>
      <c r="H2357" s="2"/>
      <c r="I2357" s="12"/>
      <c r="J2357" s="5">
        <v>1</v>
      </c>
      <c r="K2357" s="5">
        <f t="shared" si="123"/>
        <v>0</v>
      </c>
      <c r="L2357" s="5"/>
      <c r="M2357" s="5"/>
      <c r="N2357" s="56" t="e">
        <f>IF(B2357="",#REF!,B2357)</f>
        <v>#REF!</v>
      </c>
    </row>
    <row r="2358" spans="2:14" ht="13.5" customHeight="1" x14ac:dyDescent="0.2">
      <c r="B2358" s="34"/>
      <c r="G2358" s="3"/>
      <c r="H2358" s="2"/>
      <c r="I2358" s="12"/>
      <c r="J2358" s="5">
        <v>1</v>
      </c>
      <c r="K2358" s="5">
        <f t="shared" si="123"/>
        <v>0</v>
      </c>
      <c r="L2358" s="5"/>
      <c r="M2358" s="5"/>
      <c r="N2358" s="56">
        <f t="shared" si="124"/>
        <v>0</v>
      </c>
    </row>
    <row r="2359" spans="2:14" ht="13.5" customHeight="1" x14ac:dyDescent="0.2">
      <c r="B2359" s="34"/>
      <c r="G2359" s="3"/>
      <c r="H2359" s="2"/>
      <c r="I2359" s="12"/>
      <c r="J2359" s="5">
        <v>1</v>
      </c>
      <c r="K2359" s="5">
        <f t="shared" si="123"/>
        <v>0</v>
      </c>
      <c r="L2359" s="5"/>
      <c r="M2359" s="5"/>
      <c r="N2359" s="56">
        <f t="shared" si="124"/>
        <v>0</v>
      </c>
    </row>
    <row r="2360" spans="2:14" ht="13.5" customHeight="1" x14ac:dyDescent="0.2">
      <c r="B2360" s="34"/>
      <c r="G2360" s="3"/>
      <c r="H2360" s="2"/>
      <c r="I2360" s="12"/>
      <c r="J2360" s="5">
        <v>1</v>
      </c>
      <c r="K2360" s="5">
        <f t="shared" si="123"/>
        <v>0</v>
      </c>
      <c r="L2360" s="5"/>
      <c r="M2360" s="5"/>
      <c r="N2360" s="56">
        <f t="shared" si="124"/>
        <v>0</v>
      </c>
    </row>
    <row r="2361" spans="2:14" ht="13.5" customHeight="1" x14ac:dyDescent="0.2">
      <c r="B2361" s="34"/>
      <c r="G2361" s="3"/>
      <c r="H2361" s="2"/>
      <c r="I2361" s="12"/>
      <c r="J2361" s="5">
        <v>1</v>
      </c>
      <c r="K2361" s="5">
        <f t="shared" si="123"/>
        <v>0</v>
      </c>
      <c r="L2361" s="5"/>
      <c r="M2361" s="5"/>
      <c r="N2361" s="56">
        <f t="shared" si="124"/>
        <v>0</v>
      </c>
    </row>
    <row r="2362" spans="2:14" ht="13.5" customHeight="1" x14ac:dyDescent="0.2">
      <c r="B2362" s="34"/>
      <c r="G2362" s="3"/>
      <c r="H2362" s="2"/>
      <c r="I2362" s="12"/>
      <c r="J2362" s="5">
        <v>1</v>
      </c>
      <c r="K2362" s="5">
        <f t="shared" si="123"/>
        <v>0</v>
      </c>
      <c r="L2362" s="5"/>
      <c r="M2362" s="5"/>
      <c r="N2362" s="56">
        <f t="shared" si="124"/>
        <v>0</v>
      </c>
    </row>
    <row r="2363" spans="2:14" ht="13.5" customHeight="1" x14ac:dyDescent="0.2">
      <c r="B2363" s="34"/>
      <c r="G2363" s="3"/>
      <c r="H2363" s="2"/>
      <c r="I2363" s="12"/>
      <c r="J2363" s="5">
        <v>1</v>
      </c>
      <c r="K2363" s="5">
        <f t="shared" si="123"/>
        <v>0</v>
      </c>
      <c r="L2363" s="5"/>
      <c r="M2363" s="5"/>
      <c r="N2363" s="56">
        <f t="shared" si="124"/>
        <v>0</v>
      </c>
    </row>
    <row r="2364" spans="2:14" ht="13.5" customHeight="1" x14ac:dyDescent="0.2">
      <c r="B2364" s="34"/>
      <c r="G2364" s="3"/>
      <c r="H2364" s="2"/>
      <c r="I2364" s="12"/>
      <c r="J2364" s="5">
        <v>1</v>
      </c>
      <c r="K2364" s="5">
        <f t="shared" si="123"/>
        <v>0</v>
      </c>
      <c r="L2364" s="5"/>
      <c r="M2364" s="5"/>
      <c r="N2364" s="56">
        <f t="shared" si="124"/>
        <v>0</v>
      </c>
    </row>
    <row r="2365" spans="2:14" ht="13.5" customHeight="1" x14ac:dyDescent="0.2">
      <c r="B2365" s="34"/>
      <c r="G2365" s="3"/>
      <c r="H2365" s="2"/>
      <c r="I2365" s="12"/>
      <c r="J2365" s="5">
        <v>1</v>
      </c>
      <c r="K2365" s="5">
        <f t="shared" si="123"/>
        <v>0</v>
      </c>
      <c r="L2365" s="5"/>
      <c r="M2365" s="5"/>
      <c r="N2365" s="56">
        <f t="shared" si="124"/>
        <v>0</v>
      </c>
    </row>
    <row r="2366" spans="2:14" ht="13.5" customHeight="1" x14ac:dyDescent="0.2">
      <c r="B2366" s="34"/>
      <c r="G2366" s="3"/>
      <c r="H2366" s="2"/>
      <c r="I2366" s="12"/>
      <c r="J2366" s="5">
        <v>1</v>
      </c>
      <c r="K2366" s="5">
        <f t="shared" si="123"/>
        <v>0</v>
      </c>
      <c r="L2366" s="5"/>
      <c r="M2366" s="5"/>
      <c r="N2366" s="56">
        <f t="shared" si="124"/>
        <v>0</v>
      </c>
    </row>
    <row r="2367" spans="2:14" ht="13.5" customHeight="1" x14ac:dyDescent="0.2">
      <c r="B2367" s="34"/>
      <c r="G2367" s="3"/>
      <c r="H2367" s="2"/>
      <c r="I2367" s="12"/>
      <c r="J2367" s="5">
        <v>1</v>
      </c>
      <c r="K2367" s="5">
        <f t="shared" si="123"/>
        <v>0</v>
      </c>
      <c r="L2367" s="5"/>
      <c r="M2367" s="5"/>
      <c r="N2367" s="56">
        <f t="shared" si="124"/>
        <v>0</v>
      </c>
    </row>
    <row r="2368" spans="2:14" ht="13.5" customHeight="1" x14ac:dyDescent="0.2">
      <c r="B2368" s="34"/>
      <c r="G2368" s="3"/>
      <c r="H2368" s="2"/>
      <c r="I2368" s="12"/>
      <c r="J2368" s="5">
        <v>1</v>
      </c>
      <c r="K2368" s="5">
        <f t="shared" si="123"/>
        <v>0</v>
      </c>
      <c r="L2368" s="5"/>
      <c r="M2368" s="5"/>
      <c r="N2368" s="56" t="e">
        <f>IF(B2368="",#REF!,B2368)</f>
        <v>#REF!</v>
      </c>
    </row>
    <row r="2369" spans="2:14" ht="13.5" customHeight="1" x14ac:dyDescent="0.2">
      <c r="B2369" s="34"/>
      <c r="G2369" s="3"/>
      <c r="H2369" s="2"/>
      <c r="I2369" s="12"/>
      <c r="J2369" s="5">
        <v>1</v>
      </c>
      <c r="K2369" s="5">
        <f t="shared" si="123"/>
        <v>0</v>
      </c>
      <c r="L2369" s="5"/>
      <c r="M2369" s="5"/>
      <c r="N2369" s="56">
        <f t="shared" si="124"/>
        <v>0</v>
      </c>
    </row>
    <row r="2370" spans="2:14" ht="13.5" customHeight="1" x14ac:dyDescent="0.2">
      <c r="B2370" s="34"/>
      <c r="G2370" s="3"/>
      <c r="H2370" s="2"/>
      <c r="I2370" s="12"/>
      <c r="J2370" s="5">
        <v>1</v>
      </c>
      <c r="K2370" s="5">
        <f t="shared" ref="K2370:K2433" si="125">IF(I2370="did not close",0,IF(I2370="",0,1))</f>
        <v>0</v>
      </c>
      <c r="L2370" s="5"/>
      <c r="M2370" s="5"/>
      <c r="N2370" s="56">
        <f t="shared" si="124"/>
        <v>0</v>
      </c>
    </row>
    <row r="2371" spans="2:14" ht="13.5" customHeight="1" x14ac:dyDescent="0.2">
      <c r="B2371" s="34"/>
      <c r="G2371" s="3"/>
      <c r="H2371" s="2"/>
      <c r="I2371" s="12"/>
      <c r="J2371" s="5">
        <v>1</v>
      </c>
      <c r="K2371" s="5">
        <f t="shared" si="125"/>
        <v>0</v>
      </c>
      <c r="L2371" s="5"/>
      <c r="M2371" s="5"/>
      <c r="N2371" s="56" t="e">
        <f>IF(B2371="",#REF!,B2371)</f>
        <v>#REF!</v>
      </c>
    </row>
    <row r="2372" spans="2:14" ht="13.5" customHeight="1" x14ac:dyDescent="0.2">
      <c r="B2372" s="34"/>
      <c r="G2372" s="3"/>
      <c r="H2372" s="2"/>
      <c r="I2372" s="12"/>
      <c r="J2372" s="5">
        <v>1</v>
      </c>
      <c r="K2372" s="5">
        <f t="shared" si="125"/>
        <v>0</v>
      </c>
      <c r="L2372" s="5"/>
      <c r="M2372" s="5"/>
      <c r="N2372" s="56">
        <f t="shared" si="124"/>
        <v>0</v>
      </c>
    </row>
    <row r="2373" spans="2:14" ht="13.5" customHeight="1" x14ac:dyDescent="0.2">
      <c r="B2373" s="34"/>
      <c r="G2373" s="3"/>
      <c r="H2373" s="2"/>
      <c r="I2373" s="12"/>
      <c r="J2373" s="5">
        <v>1</v>
      </c>
      <c r="K2373" s="5">
        <f t="shared" si="125"/>
        <v>0</v>
      </c>
      <c r="L2373" s="5"/>
      <c r="M2373" s="5"/>
      <c r="N2373" s="56">
        <f t="shared" si="124"/>
        <v>0</v>
      </c>
    </row>
    <row r="2374" spans="2:14" ht="13.5" customHeight="1" x14ac:dyDescent="0.2">
      <c r="B2374" s="34"/>
      <c r="G2374" s="3"/>
      <c r="H2374" s="2"/>
      <c r="I2374" s="12"/>
      <c r="J2374" s="5">
        <v>1</v>
      </c>
      <c r="K2374" s="5">
        <f t="shared" si="125"/>
        <v>0</v>
      </c>
      <c r="L2374" s="5"/>
      <c r="M2374" s="5"/>
      <c r="N2374" s="56">
        <f t="shared" si="124"/>
        <v>0</v>
      </c>
    </row>
    <row r="2375" spans="2:14" ht="13.5" customHeight="1" x14ac:dyDescent="0.2">
      <c r="B2375" s="34"/>
      <c r="G2375" s="3"/>
      <c r="H2375" s="2"/>
      <c r="I2375" s="12"/>
      <c r="J2375" s="5">
        <v>1</v>
      </c>
      <c r="K2375" s="5">
        <f t="shared" si="125"/>
        <v>0</v>
      </c>
      <c r="L2375" s="5"/>
      <c r="M2375" s="5"/>
      <c r="N2375" s="56">
        <f t="shared" si="124"/>
        <v>0</v>
      </c>
    </row>
    <row r="2376" spans="2:14" ht="13.5" customHeight="1" x14ac:dyDescent="0.2">
      <c r="B2376" s="34"/>
      <c r="G2376" s="3"/>
      <c r="H2376" s="2"/>
      <c r="I2376" s="12"/>
      <c r="J2376" s="5">
        <v>1</v>
      </c>
      <c r="K2376" s="5">
        <f t="shared" si="125"/>
        <v>0</v>
      </c>
      <c r="L2376" s="5"/>
      <c r="M2376" s="5"/>
      <c r="N2376" s="56">
        <f t="shared" si="124"/>
        <v>0</v>
      </c>
    </row>
    <row r="2377" spans="2:14" ht="13.5" customHeight="1" x14ac:dyDescent="0.2">
      <c r="B2377" s="34"/>
      <c r="G2377" s="3"/>
      <c r="H2377" s="2"/>
      <c r="I2377" s="12"/>
      <c r="J2377" s="5">
        <v>1</v>
      </c>
      <c r="K2377" s="5">
        <f t="shared" si="125"/>
        <v>0</v>
      </c>
      <c r="L2377" s="5"/>
      <c r="M2377" s="5"/>
      <c r="N2377" s="56">
        <f t="shared" si="124"/>
        <v>0</v>
      </c>
    </row>
    <row r="2378" spans="2:14" ht="13.5" customHeight="1" x14ac:dyDescent="0.2">
      <c r="B2378" s="34"/>
      <c r="G2378" s="3"/>
      <c r="H2378" s="2"/>
      <c r="I2378" s="12"/>
      <c r="J2378" s="5">
        <v>1</v>
      </c>
      <c r="K2378" s="5">
        <f t="shared" si="125"/>
        <v>0</v>
      </c>
      <c r="L2378" s="5"/>
      <c r="M2378" s="5"/>
      <c r="N2378" s="56">
        <f t="shared" si="124"/>
        <v>0</v>
      </c>
    </row>
    <row r="2379" spans="2:14" ht="13.5" customHeight="1" x14ac:dyDescent="0.2">
      <c r="B2379" s="34"/>
      <c r="G2379" s="3"/>
      <c r="H2379" s="2"/>
      <c r="I2379" s="12"/>
      <c r="J2379" s="5">
        <v>1</v>
      </c>
      <c r="K2379" s="5">
        <f t="shared" si="125"/>
        <v>0</v>
      </c>
      <c r="L2379" s="5"/>
      <c r="M2379" s="5"/>
      <c r="N2379" s="56">
        <f t="shared" si="124"/>
        <v>0</v>
      </c>
    </row>
    <row r="2380" spans="2:14" ht="13.5" customHeight="1" x14ac:dyDescent="0.2">
      <c r="B2380" s="34"/>
      <c r="G2380" s="3"/>
      <c r="H2380" s="2"/>
      <c r="I2380" s="12"/>
      <c r="J2380" s="5">
        <v>1</v>
      </c>
      <c r="K2380" s="5">
        <f t="shared" si="125"/>
        <v>0</v>
      </c>
      <c r="L2380" s="5"/>
      <c r="M2380" s="5"/>
      <c r="N2380" s="56" t="e">
        <f>IF(B2380="",#REF!,B2380)</f>
        <v>#REF!</v>
      </c>
    </row>
    <row r="2381" spans="2:14" ht="13.5" customHeight="1" x14ac:dyDescent="0.2">
      <c r="B2381" s="34"/>
      <c r="G2381" s="3"/>
      <c r="H2381" s="2"/>
      <c r="I2381" s="12"/>
      <c r="J2381" s="5">
        <v>1</v>
      </c>
      <c r="K2381" s="5">
        <f t="shared" si="125"/>
        <v>0</v>
      </c>
      <c r="L2381" s="5"/>
      <c r="M2381" s="5"/>
      <c r="N2381" s="56">
        <f t="shared" si="124"/>
        <v>0</v>
      </c>
    </row>
    <row r="2382" spans="2:14" ht="13.5" customHeight="1" x14ac:dyDescent="0.2">
      <c r="B2382" s="34"/>
      <c r="G2382" s="3"/>
      <c r="H2382" s="2"/>
      <c r="I2382" s="12"/>
      <c r="J2382" s="5">
        <v>1</v>
      </c>
      <c r="K2382" s="5">
        <f t="shared" si="125"/>
        <v>0</v>
      </c>
      <c r="L2382" s="5"/>
      <c r="M2382" s="5"/>
      <c r="N2382" s="56">
        <f t="shared" si="124"/>
        <v>0</v>
      </c>
    </row>
    <row r="2383" spans="2:14" ht="13.5" customHeight="1" x14ac:dyDescent="0.2">
      <c r="B2383" s="34"/>
      <c r="G2383" s="3"/>
      <c r="H2383" s="2"/>
      <c r="I2383" s="12"/>
      <c r="J2383" s="5">
        <v>1</v>
      </c>
      <c r="K2383" s="5">
        <f t="shared" si="125"/>
        <v>0</v>
      </c>
      <c r="L2383" s="5"/>
      <c r="M2383" s="5"/>
      <c r="N2383" s="56">
        <f t="shared" si="124"/>
        <v>0</v>
      </c>
    </row>
    <row r="2384" spans="2:14" ht="13.5" customHeight="1" x14ac:dyDescent="0.2">
      <c r="B2384" s="34"/>
      <c r="G2384" s="3"/>
      <c r="H2384" s="2"/>
      <c r="I2384" s="12"/>
      <c r="J2384" s="5">
        <v>1</v>
      </c>
      <c r="K2384" s="5">
        <f t="shared" si="125"/>
        <v>0</v>
      </c>
      <c r="L2384" s="5"/>
      <c r="M2384" s="5"/>
      <c r="N2384" s="56">
        <f t="shared" si="124"/>
        <v>0</v>
      </c>
    </row>
    <row r="2385" spans="2:14" ht="13.5" customHeight="1" x14ac:dyDescent="0.2">
      <c r="B2385" s="34"/>
      <c r="G2385" s="3"/>
      <c r="H2385" s="2"/>
      <c r="I2385" s="12"/>
      <c r="J2385" s="5">
        <v>1</v>
      </c>
      <c r="K2385" s="5">
        <f t="shared" si="125"/>
        <v>0</v>
      </c>
      <c r="L2385" s="5"/>
      <c r="M2385" s="5"/>
      <c r="N2385" s="56">
        <f t="shared" si="124"/>
        <v>0</v>
      </c>
    </row>
    <row r="2386" spans="2:14" ht="13.5" customHeight="1" x14ac:dyDescent="0.2">
      <c r="B2386" s="34"/>
      <c r="G2386" s="3"/>
      <c r="H2386" s="2"/>
      <c r="I2386" s="12"/>
      <c r="J2386" s="5">
        <v>1</v>
      </c>
      <c r="K2386" s="5">
        <f t="shared" si="125"/>
        <v>0</v>
      </c>
      <c r="L2386" s="5"/>
      <c r="M2386" s="5"/>
      <c r="N2386" s="56">
        <f t="shared" si="124"/>
        <v>0</v>
      </c>
    </row>
    <row r="2387" spans="2:14" ht="13.5" customHeight="1" x14ac:dyDescent="0.2">
      <c r="B2387" s="34"/>
      <c r="G2387" s="3"/>
      <c r="H2387" s="2"/>
      <c r="I2387" s="12"/>
      <c r="J2387" s="5">
        <v>1</v>
      </c>
      <c r="K2387" s="5">
        <f t="shared" si="125"/>
        <v>0</v>
      </c>
      <c r="L2387" s="5"/>
      <c r="M2387" s="5"/>
      <c r="N2387" s="56" t="e">
        <f>IF(B2387="",#REF!,B2387)</f>
        <v>#REF!</v>
      </c>
    </row>
    <row r="2388" spans="2:14" ht="13.5" customHeight="1" x14ac:dyDescent="0.2">
      <c r="B2388" s="34"/>
      <c r="G2388" s="3"/>
      <c r="H2388" s="2"/>
      <c r="I2388" s="12"/>
      <c r="J2388" s="5">
        <v>1</v>
      </c>
      <c r="K2388" s="5">
        <f t="shared" si="125"/>
        <v>0</v>
      </c>
      <c r="L2388" s="5"/>
      <c r="M2388" s="5"/>
      <c r="N2388" s="56">
        <f t="shared" si="124"/>
        <v>0</v>
      </c>
    </row>
    <row r="2389" spans="2:14" ht="13.5" customHeight="1" x14ac:dyDescent="0.2">
      <c r="B2389" s="34"/>
      <c r="G2389" s="3"/>
      <c r="H2389" s="2"/>
      <c r="I2389" s="12"/>
      <c r="J2389" s="5">
        <v>1</v>
      </c>
      <c r="K2389" s="5">
        <f t="shared" si="125"/>
        <v>0</v>
      </c>
      <c r="L2389" s="5"/>
      <c r="M2389" s="5"/>
      <c r="N2389" s="56">
        <f t="shared" si="124"/>
        <v>0</v>
      </c>
    </row>
    <row r="2390" spans="2:14" ht="13.5" customHeight="1" x14ac:dyDescent="0.2">
      <c r="B2390" s="34"/>
      <c r="G2390" s="3"/>
      <c r="H2390" s="2"/>
      <c r="I2390" s="12"/>
      <c r="J2390" s="5">
        <v>1</v>
      </c>
      <c r="K2390" s="5">
        <f t="shared" si="125"/>
        <v>0</v>
      </c>
      <c r="L2390" s="5"/>
      <c r="M2390" s="5"/>
      <c r="N2390" s="56" t="e">
        <f>IF(B2390="",#REF!,B2390)</f>
        <v>#REF!</v>
      </c>
    </row>
    <row r="2391" spans="2:14" ht="13.5" customHeight="1" x14ac:dyDescent="0.2">
      <c r="B2391" s="34"/>
      <c r="G2391" s="3"/>
      <c r="H2391" s="2"/>
      <c r="I2391" s="12"/>
      <c r="J2391" s="5">
        <v>1</v>
      </c>
      <c r="K2391" s="5">
        <f t="shared" si="125"/>
        <v>0</v>
      </c>
      <c r="L2391" s="5"/>
      <c r="M2391" s="5"/>
      <c r="N2391" s="56">
        <f t="shared" ref="N2391:N2444" si="126">IF(B2391="",B2390,B2391)</f>
        <v>0</v>
      </c>
    </row>
    <row r="2392" spans="2:14" ht="13.5" customHeight="1" x14ac:dyDescent="0.2">
      <c r="B2392" s="34"/>
      <c r="G2392" s="3"/>
      <c r="H2392" s="2"/>
      <c r="I2392" s="12"/>
      <c r="J2392" s="5">
        <v>1</v>
      </c>
      <c r="K2392" s="5">
        <f t="shared" si="125"/>
        <v>0</v>
      </c>
      <c r="L2392" s="5"/>
      <c r="M2392" s="5"/>
      <c r="N2392" s="56" t="e">
        <f>IF(B2392="",#REF!,B2392)</f>
        <v>#REF!</v>
      </c>
    </row>
    <row r="2393" spans="2:14" ht="13.5" customHeight="1" x14ac:dyDescent="0.2">
      <c r="B2393" s="34"/>
      <c r="G2393" s="3"/>
      <c r="H2393" s="2"/>
      <c r="I2393" s="12"/>
      <c r="J2393" s="5">
        <v>1</v>
      </c>
      <c r="K2393" s="5">
        <f t="shared" si="125"/>
        <v>0</v>
      </c>
      <c r="L2393" s="5"/>
      <c r="M2393" s="5"/>
      <c r="N2393" s="56">
        <f t="shared" si="126"/>
        <v>0</v>
      </c>
    </row>
    <row r="2394" spans="2:14" ht="13.5" customHeight="1" x14ac:dyDescent="0.2">
      <c r="B2394" s="34"/>
      <c r="G2394" s="3"/>
      <c r="H2394" s="2"/>
      <c r="I2394" s="12"/>
      <c r="J2394" s="5">
        <v>1</v>
      </c>
      <c r="K2394" s="5">
        <f t="shared" si="125"/>
        <v>0</v>
      </c>
      <c r="L2394" s="5"/>
      <c r="M2394" s="5"/>
      <c r="N2394" s="56">
        <f t="shared" si="126"/>
        <v>0</v>
      </c>
    </row>
    <row r="2395" spans="2:14" ht="13.5" customHeight="1" x14ac:dyDescent="0.2">
      <c r="B2395" s="34"/>
      <c r="G2395" s="3"/>
      <c r="H2395" s="2"/>
      <c r="I2395" s="12"/>
      <c r="J2395" s="5">
        <v>1</v>
      </c>
      <c r="K2395" s="5">
        <f t="shared" si="125"/>
        <v>0</v>
      </c>
      <c r="L2395" s="5"/>
      <c r="M2395" s="5"/>
      <c r="N2395" s="56">
        <f t="shared" si="126"/>
        <v>0</v>
      </c>
    </row>
    <row r="2396" spans="2:14" ht="13.5" customHeight="1" x14ac:dyDescent="0.2">
      <c r="B2396" s="34"/>
      <c r="G2396" s="3"/>
      <c r="H2396" s="2"/>
      <c r="I2396" s="12"/>
      <c r="J2396" s="5">
        <v>1</v>
      </c>
      <c r="K2396" s="5">
        <f t="shared" si="125"/>
        <v>0</v>
      </c>
      <c r="L2396" s="5"/>
      <c r="M2396" s="5"/>
      <c r="N2396" s="56">
        <f t="shared" si="126"/>
        <v>0</v>
      </c>
    </row>
    <row r="2397" spans="2:14" ht="13.5" customHeight="1" x14ac:dyDescent="0.2">
      <c r="B2397" s="34"/>
      <c r="G2397" s="3"/>
      <c r="H2397" s="2"/>
      <c r="I2397" s="12"/>
      <c r="J2397" s="5">
        <v>1</v>
      </c>
      <c r="K2397" s="5">
        <f t="shared" si="125"/>
        <v>0</v>
      </c>
      <c r="L2397" s="5"/>
      <c r="M2397" s="5"/>
      <c r="N2397" s="56">
        <f t="shared" si="126"/>
        <v>0</v>
      </c>
    </row>
    <row r="2398" spans="2:14" ht="13.5" customHeight="1" x14ac:dyDescent="0.2">
      <c r="B2398" s="34"/>
      <c r="G2398" s="3"/>
      <c r="H2398" s="2"/>
      <c r="I2398" s="12"/>
      <c r="J2398" s="5">
        <v>1</v>
      </c>
      <c r="K2398" s="5">
        <f t="shared" si="125"/>
        <v>0</v>
      </c>
      <c r="L2398" s="5"/>
      <c r="M2398" s="5"/>
      <c r="N2398" s="56">
        <f t="shared" si="126"/>
        <v>0</v>
      </c>
    </row>
    <row r="2399" spans="2:14" ht="13.5" customHeight="1" x14ac:dyDescent="0.2">
      <c r="B2399" s="34"/>
      <c r="G2399" s="3"/>
      <c r="H2399" s="2"/>
      <c r="I2399" s="12"/>
      <c r="J2399" s="5">
        <v>1</v>
      </c>
      <c r="K2399" s="5">
        <f t="shared" si="125"/>
        <v>0</v>
      </c>
      <c r="L2399" s="5"/>
      <c r="M2399" s="5"/>
      <c r="N2399" s="56">
        <f t="shared" si="126"/>
        <v>0</v>
      </c>
    </row>
    <row r="2400" spans="2:14" ht="13.5" customHeight="1" x14ac:dyDescent="0.2">
      <c r="B2400" s="34"/>
      <c r="G2400" s="3"/>
      <c r="H2400" s="2"/>
      <c r="I2400" s="12"/>
      <c r="J2400" s="5">
        <v>1</v>
      </c>
      <c r="K2400" s="5">
        <f t="shared" si="125"/>
        <v>0</v>
      </c>
      <c r="L2400" s="5"/>
      <c r="M2400" s="5"/>
      <c r="N2400" s="56">
        <f t="shared" si="126"/>
        <v>0</v>
      </c>
    </row>
    <row r="2401" spans="2:14" ht="13.5" customHeight="1" x14ac:dyDescent="0.2">
      <c r="B2401" s="34"/>
      <c r="G2401" s="3"/>
      <c r="H2401" s="2"/>
      <c r="I2401" s="12"/>
      <c r="J2401" s="5">
        <v>1</v>
      </c>
      <c r="K2401" s="5">
        <f t="shared" si="125"/>
        <v>0</v>
      </c>
      <c r="L2401" s="5"/>
      <c r="M2401" s="5"/>
      <c r="N2401" s="56">
        <f t="shared" si="126"/>
        <v>0</v>
      </c>
    </row>
    <row r="2402" spans="2:14" ht="13.5" customHeight="1" x14ac:dyDescent="0.2">
      <c r="B2402" s="34"/>
      <c r="G2402" s="3"/>
      <c r="H2402" s="2"/>
      <c r="I2402" s="12"/>
      <c r="J2402" s="5">
        <v>1</v>
      </c>
      <c r="K2402" s="5">
        <f t="shared" si="125"/>
        <v>0</v>
      </c>
      <c r="L2402" s="5"/>
      <c r="M2402" s="5"/>
      <c r="N2402" s="56">
        <f t="shared" si="126"/>
        <v>0</v>
      </c>
    </row>
    <row r="2403" spans="2:14" ht="13.5" customHeight="1" x14ac:dyDescent="0.2">
      <c r="B2403" s="34"/>
      <c r="G2403" s="3"/>
      <c r="H2403" s="2"/>
      <c r="I2403" s="12"/>
      <c r="J2403" s="5">
        <v>1</v>
      </c>
      <c r="K2403" s="5">
        <f t="shared" si="125"/>
        <v>0</v>
      </c>
      <c r="L2403" s="5"/>
      <c r="M2403" s="5"/>
      <c r="N2403" s="56">
        <f t="shared" si="126"/>
        <v>0</v>
      </c>
    </row>
    <row r="2404" spans="2:14" ht="13.5" customHeight="1" x14ac:dyDescent="0.2">
      <c r="B2404" s="34"/>
      <c r="G2404" s="3"/>
      <c r="H2404" s="2"/>
      <c r="I2404" s="12"/>
      <c r="J2404" s="5">
        <v>1</v>
      </c>
      <c r="K2404" s="5">
        <f t="shared" si="125"/>
        <v>0</v>
      </c>
      <c r="L2404" s="5"/>
      <c r="M2404" s="5"/>
      <c r="N2404" s="56">
        <f t="shared" si="126"/>
        <v>0</v>
      </c>
    </row>
    <row r="2405" spans="2:14" ht="13.5" customHeight="1" x14ac:dyDescent="0.2">
      <c r="B2405" s="34"/>
      <c r="G2405" s="3"/>
      <c r="H2405" s="2"/>
      <c r="I2405" s="12"/>
      <c r="J2405" s="5">
        <v>1</v>
      </c>
      <c r="K2405" s="5">
        <f t="shared" si="125"/>
        <v>0</v>
      </c>
      <c r="L2405" s="5"/>
      <c r="M2405" s="5"/>
      <c r="N2405" s="56">
        <f t="shared" si="126"/>
        <v>0</v>
      </c>
    </row>
    <row r="2406" spans="2:14" ht="13.5" customHeight="1" x14ac:dyDescent="0.2">
      <c r="B2406" s="34"/>
      <c r="G2406" s="3"/>
      <c r="H2406" s="2"/>
      <c r="I2406" s="12"/>
      <c r="J2406" s="5">
        <v>1</v>
      </c>
      <c r="K2406" s="5">
        <f t="shared" si="125"/>
        <v>0</v>
      </c>
      <c r="L2406" s="5"/>
      <c r="M2406" s="5"/>
      <c r="N2406" s="56">
        <f t="shared" si="126"/>
        <v>0</v>
      </c>
    </row>
    <row r="2407" spans="2:14" ht="13.5" customHeight="1" x14ac:dyDescent="0.2">
      <c r="B2407" s="34"/>
      <c r="G2407" s="3"/>
      <c r="H2407" s="2"/>
      <c r="I2407" s="12"/>
      <c r="J2407" s="5">
        <v>1</v>
      </c>
      <c r="K2407" s="5">
        <f t="shared" si="125"/>
        <v>0</v>
      </c>
      <c r="L2407" s="5"/>
      <c r="M2407" s="5"/>
      <c r="N2407" s="56">
        <f t="shared" si="126"/>
        <v>0</v>
      </c>
    </row>
    <row r="2408" spans="2:14" ht="13.5" customHeight="1" x14ac:dyDescent="0.2">
      <c r="B2408" s="34"/>
      <c r="G2408" s="3"/>
      <c r="H2408" s="2"/>
      <c r="I2408" s="12"/>
      <c r="J2408" s="5">
        <v>1</v>
      </c>
      <c r="K2408" s="5">
        <f t="shared" si="125"/>
        <v>0</v>
      </c>
      <c r="L2408" s="5"/>
      <c r="M2408" s="5"/>
      <c r="N2408" s="56" t="e">
        <f>IF(B2408="",#REF!,B2408)</f>
        <v>#REF!</v>
      </c>
    </row>
    <row r="2409" spans="2:14" ht="13.5" customHeight="1" x14ac:dyDescent="0.2">
      <c r="B2409" s="34"/>
      <c r="G2409" s="3"/>
      <c r="H2409" s="2"/>
      <c r="I2409" s="12"/>
      <c r="J2409" s="5">
        <v>1</v>
      </c>
      <c r="K2409" s="5">
        <f t="shared" si="125"/>
        <v>0</v>
      </c>
      <c r="L2409" s="5"/>
      <c r="M2409" s="5"/>
      <c r="N2409" s="56">
        <f t="shared" si="126"/>
        <v>0</v>
      </c>
    </row>
    <row r="2410" spans="2:14" ht="13.5" customHeight="1" x14ac:dyDescent="0.2">
      <c r="B2410" s="34"/>
      <c r="G2410" s="3"/>
      <c r="H2410" s="2"/>
      <c r="I2410" s="12"/>
      <c r="J2410" s="5">
        <v>1</v>
      </c>
      <c r="K2410" s="5">
        <f t="shared" si="125"/>
        <v>0</v>
      </c>
      <c r="L2410" s="5"/>
      <c r="M2410" s="5"/>
      <c r="N2410" s="56">
        <f t="shared" si="126"/>
        <v>0</v>
      </c>
    </row>
    <row r="2411" spans="2:14" ht="13.5" customHeight="1" x14ac:dyDescent="0.2">
      <c r="B2411" s="34"/>
      <c r="G2411" s="3"/>
      <c r="H2411" s="2"/>
      <c r="I2411" s="12"/>
      <c r="J2411" s="5">
        <v>1</v>
      </c>
      <c r="K2411" s="5">
        <f t="shared" si="125"/>
        <v>0</v>
      </c>
      <c r="L2411" s="5"/>
      <c r="M2411" s="5"/>
      <c r="N2411" s="56">
        <f t="shared" si="126"/>
        <v>0</v>
      </c>
    </row>
    <row r="2412" spans="2:14" ht="13.5" customHeight="1" x14ac:dyDescent="0.2">
      <c r="B2412" s="34"/>
      <c r="G2412" s="3"/>
      <c r="H2412" s="2"/>
      <c r="I2412" s="12"/>
      <c r="J2412" s="5">
        <v>1</v>
      </c>
      <c r="K2412" s="5">
        <f t="shared" si="125"/>
        <v>0</v>
      </c>
      <c r="L2412" s="5"/>
      <c r="M2412" s="5"/>
      <c r="N2412" s="56">
        <f t="shared" si="126"/>
        <v>0</v>
      </c>
    </row>
    <row r="2413" spans="2:14" ht="13.5" customHeight="1" x14ac:dyDescent="0.2">
      <c r="B2413" s="34"/>
      <c r="G2413" s="3"/>
      <c r="H2413" s="2"/>
      <c r="I2413" s="12"/>
      <c r="J2413" s="5">
        <v>1</v>
      </c>
      <c r="K2413" s="5">
        <f t="shared" si="125"/>
        <v>0</v>
      </c>
      <c r="L2413" s="5"/>
      <c r="M2413" s="5"/>
      <c r="N2413" s="56">
        <f t="shared" si="126"/>
        <v>0</v>
      </c>
    </row>
    <row r="2414" spans="2:14" ht="13.5" customHeight="1" x14ac:dyDescent="0.2">
      <c r="B2414" s="34"/>
      <c r="G2414" s="3"/>
      <c r="H2414" s="2"/>
      <c r="I2414" s="12"/>
      <c r="J2414" s="5">
        <v>1</v>
      </c>
      <c r="K2414" s="5">
        <f t="shared" si="125"/>
        <v>0</v>
      </c>
      <c r="L2414" s="5"/>
      <c r="M2414" s="5"/>
      <c r="N2414" s="56">
        <f t="shared" si="126"/>
        <v>0</v>
      </c>
    </row>
    <row r="2415" spans="2:14" ht="13.5" customHeight="1" x14ac:dyDescent="0.2">
      <c r="B2415" s="34"/>
      <c r="G2415" s="3"/>
      <c r="H2415" s="2"/>
      <c r="I2415" s="12"/>
      <c r="J2415" s="5">
        <v>1</v>
      </c>
      <c r="K2415" s="5">
        <f t="shared" si="125"/>
        <v>0</v>
      </c>
      <c r="L2415" s="5"/>
      <c r="M2415" s="5"/>
      <c r="N2415" s="56" t="e">
        <f>IF(B2415="",#REF!,B2415)</f>
        <v>#REF!</v>
      </c>
    </row>
    <row r="2416" spans="2:14" ht="13.5" customHeight="1" x14ac:dyDescent="0.2">
      <c r="B2416" s="34"/>
      <c r="G2416" s="3"/>
      <c r="H2416" s="2"/>
      <c r="I2416" s="12"/>
      <c r="J2416" s="5">
        <v>1</v>
      </c>
      <c r="K2416" s="5">
        <f t="shared" si="125"/>
        <v>0</v>
      </c>
      <c r="L2416" s="5"/>
      <c r="M2416" s="5"/>
      <c r="N2416" s="56">
        <f t="shared" si="126"/>
        <v>0</v>
      </c>
    </row>
    <row r="2417" spans="2:14" ht="13.5" customHeight="1" x14ac:dyDescent="0.2">
      <c r="B2417" s="34"/>
      <c r="G2417" s="3"/>
      <c r="H2417" s="2"/>
      <c r="I2417" s="12"/>
      <c r="J2417" s="5">
        <v>1</v>
      </c>
      <c r="K2417" s="5">
        <f t="shared" si="125"/>
        <v>0</v>
      </c>
      <c r="L2417" s="5"/>
      <c r="M2417" s="5"/>
      <c r="N2417" s="56">
        <f t="shared" si="126"/>
        <v>0</v>
      </c>
    </row>
    <row r="2418" spans="2:14" ht="13.5" customHeight="1" x14ac:dyDescent="0.2">
      <c r="B2418" s="34"/>
      <c r="G2418" s="3"/>
      <c r="H2418" s="2"/>
      <c r="I2418" s="12"/>
      <c r="J2418" s="5">
        <v>1</v>
      </c>
      <c r="K2418" s="5">
        <f t="shared" si="125"/>
        <v>0</v>
      </c>
      <c r="L2418" s="5"/>
      <c r="M2418" s="5"/>
      <c r="N2418" s="56">
        <f t="shared" si="126"/>
        <v>0</v>
      </c>
    </row>
    <row r="2419" spans="2:14" ht="13.5" customHeight="1" x14ac:dyDescent="0.2">
      <c r="B2419" s="34"/>
      <c r="G2419" s="3"/>
      <c r="H2419" s="2"/>
      <c r="I2419" s="12"/>
      <c r="J2419" s="5">
        <v>1</v>
      </c>
      <c r="K2419" s="5">
        <f t="shared" si="125"/>
        <v>0</v>
      </c>
      <c r="L2419" s="5"/>
      <c r="M2419" s="5"/>
      <c r="N2419" s="56">
        <f t="shared" si="126"/>
        <v>0</v>
      </c>
    </row>
    <row r="2420" spans="2:14" ht="13.5" customHeight="1" x14ac:dyDescent="0.2">
      <c r="B2420" s="34"/>
      <c r="G2420" s="3"/>
      <c r="H2420" s="2"/>
      <c r="I2420" s="12"/>
      <c r="J2420" s="5">
        <v>1</v>
      </c>
      <c r="K2420" s="5">
        <f t="shared" si="125"/>
        <v>0</v>
      </c>
      <c r="L2420" s="5"/>
      <c r="M2420" s="5"/>
      <c r="N2420" s="56">
        <f t="shared" si="126"/>
        <v>0</v>
      </c>
    </row>
    <row r="2421" spans="2:14" ht="13.5" customHeight="1" x14ac:dyDescent="0.2">
      <c r="B2421" s="34"/>
      <c r="G2421" s="3"/>
      <c r="H2421" s="2"/>
      <c r="I2421" s="12"/>
      <c r="J2421" s="5">
        <v>1</v>
      </c>
      <c r="K2421" s="5">
        <f t="shared" si="125"/>
        <v>0</v>
      </c>
      <c r="L2421" s="5"/>
      <c r="M2421" s="5"/>
      <c r="N2421" s="56">
        <f t="shared" si="126"/>
        <v>0</v>
      </c>
    </row>
    <row r="2422" spans="2:14" ht="13.5" customHeight="1" x14ac:dyDescent="0.2">
      <c r="B2422" s="34"/>
      <c r="G2422" s="3"/>
      <c r="H2422" s="2"/>
      <c r="I2422" s="12"/>
      <c r="J2422" s="5">
        <v>1</v>
      </c>
      <c r="K2422" s="5">
        <f t="shared" si="125"/>
        <v>0</v>
      </c>
      <c r="L2422" s="5"/>
      <c r="M2422" s="5"/>
      <c r="N2422" s="56">
        <f t="shared" si="126"/>
        <v>0</v>
      </c>
    </row>
    <row r="2423" spans="2:14" ht="13.5" customHeight="1" x14ac:dyDescent="0.2">
      <c r="B2423" s="34"/>
      <c r="G2423" s="3"/>
      <c r="H2423" s="2"/>
      <c r="I2423" s="12"/>
      <c r="J2423" s="5">
        <v>1</v>
      </c>
      <c r="K2423" s="5">
        <f t="shared" si="125"/>
        <v>0</v>
      </c>
      <c r="L2423" s="5"/>
      <c r="M2423" s="5"/>
      <c r="N2423" s="56">
        <f t="shared" si="126"/>
        <v>0</v>
      </c>
    </row>
    <row r="2424" spans="2:14" ht="13.5" customHeight="1" x14ac:dyDescent="0.2">
      <c r="B2424" s="34"/>
      <c r="G2424" s="3"/>
      <c r="H2424" s="2"/>
      <c r="I2424" s="12"/>
      <c r="J2424" s="5">
        <v>1</v>
      </c>
      <c r="K2424" s="5">
        <f t="shared" si="125"/>
        <v>0</v>
      </c>
      <c r="L2424" s="5"/>
      <c r="M2424" s="5"/>
      <c r="N2424" s="56">
        <f t="shared" si="126"/>
        <v>0</v>
      </c>
    </row>
    <row r="2425" spans="2:14" ht="13.5" customHeight="1" x14ac:dyDescent="0.2">
      <c r="B2425" s="34"/>
      <c r="G2425" s="3"/>
      <c r="H2425" s="2"/>
      <c r="I2425" s="12"/>
      <c r="J2425" s="5">
        <v>1</v>
      </c>
      <c r="K2425" s="5">
        <f t="shared" si="125"/>
        <v>0</v>
      </c>
      <c r="L2425" s="5"/>
      <c r="M2425" s="5"/>
      <c r="N2425" s="56">
        <f t="shared" si="126"/>
        <v>0</v>
      </c>
    </row>
    <row r="2426" spans="2:14" ht="13.5" customHeight="1" x14ac:dyDescent="0.2">
      <c r="B2426" s="34"/>
      <c r="G2426" s="3"/>
      <c r="H2426" s="2"/>
      <c r="I2426" s="12"/>
      <c r="J2426" s="5">
        <v>1</v>
      </c>
      <c r="K2426" s="5">
        <f t="shared" si="125"/>
        <v>0</v>
      </c>
      <c r="L2426" s="5"/>
      <c r="M2426" s="5"/>
      <c r="N2426" s="56">
        <f t="shared" si="126"/>
        <v>0</v>
      </c>
    </row>
    <row r="2427" spans="2:14" ht="13.5" customHeight="1" x14ac:dyDescent="0.2">
      <c r="B2427" s="34"/>
      <c r="G2427" s="3"/>
      <c r="H2427" s="2"/>
      <c r="I2427" s="12"/>
      <c r="J2427" s="5">
        <v>1</v>
      </c>
      <c r="K2427" s="5">
        <f t="shared" si="125"/>
        <v>0</v>
      </c>
      <c r="L2427" s="5"/>
      <c r="M2427" s="5"/>
      <c r="N2427" s="56" t="e">
        <f>IF(B2427="",#REF!,B2427)</f>
        <v>#REF!</v>
      </c>
    </row>
    <row r="2428" spans="2:14" ht="13.5" customHeight="1" x14ac:dyDescent="0.2">
      <c r="B2428" s="34"/>
      <c r="G2428" s="3"/>
      <c r="H2428" s="2"/>
      <c r="I2428" s="12"/>
      <c r="J2428" s="5">
        <v>1</v>
      </c>
      <c r="K2428" s="5">
        <f t="shared" si="125"/>
        <v>0</v>
      </c>
      <c r="L2428" s="5"/>
      <c r="M2428" s="5"/>
      <c r="N2428" s="56">
        <f t="shared" si="126"/>
        <v>0</v>
      </c>
    </row>
    <row r="2429" spans="2:14" ht="13.5" customHeight="1" x14ac:dyDescent="0.2">
      <c r="B2429" s="34"/>
      <c r="G2429" s="3"/>
      <c r="H2429" s="2"/>
      <c r="I2429" s="12"/>
      <c r="J2429" s="5">
        <v>1</v>
      </c>
      <c r="K2429" s="5">
        <f t="shared" si="125"/>
        <v>0</v>
      </c>
      <c r="L2429" s="5"/>
      <c r="M2429" s="5"/>
      <c r="N2429" s="56" t="e">
        <f>IF(B2429="",#REF!,B2429)</f>
        <v>#REF!</v>
      </c>
    </row>
    <row r="2430" spans="2:14" ht="13.5" customHeight="1" x14ac:dyDescent="0.2">
      <c r="B2430" s="34"/>
      <c r="G2430" s="3"/>
      <c r="H2430" s="2"/>
      <c r="I2430" s="12"/>
      <c r="J2430" s="5">
        <v>1</v>
      </c>
      <c r="K2430" s="5">
        <f t="shared" si="125"/>
        <v>0</v>
      </c>
      <c r="L2430" s="5"/>
      <c r="M2430" s="5"/>
      <c r="N2430" s="56">
        <f t="shared" si="126"/>
        <v>0</v>
      </c>
    </row>
    <row r="2431" spans="2:14" ht="13.5" customHeight="1" x14ac:dyDescent="0.2">
      <c r="B2431" s="34"/>
      <c r="G2431" s="3"/>
      <c r="H2431" s="2"/>
      <c r="I2431" s="12"/>
      <c r="J2431" s="5">
        <v>1</v>
      </c>
      <c r="K2431" s="5">
        <f t="shared" si="125"/>
        <v>0</v>
      </c>
      <c r="L2431" s="5"/>
      <c r="M2431" s="5"/>
      <c r="N2431" s="56">
        <f t="shared" si="126"/>
        <v>0</v>
      </c>
    </row>
    <row r="2432" spans="2:14" ht="13.5" customHeight="1" x14ac:dyDescent="0.2">
      <c r="B2432" s="34"/>
      <c r="G2432" s="3"/>
      <c r="H2432" s="2"/>
      <c r="I2432" s="12"/>
      <c r="J2432" s="5">
        <v>1</v>
      </c>
      <c r="K2432" s="5">
        <f t="shared" si="125"/>
        <v>0</v>
      </c>
      <c r="L2432" s="5"/>
      <c r="M2432" s="5"/>
      <c r="N2432" s="56">
        <f t="shared" si="126"/>
        <v>0</v>
      </c>
    </row>
    <row r="2433" spans="2:14" ht="13.5" customHeight="1" x14ac:dyDescent="0.2">
      <c r="B2433" s="34"/>
      <c r="G2433" s="3"/>
      <c r="H2433" s="2"/>
      <c r="I2433" s="12"/>
      <c r="J2433" s="5">
        <v>1</v>
      </c>
      <c r="K2433" s="5">
        <f t="shared" si="125"/>
        <v>0</v>
      </c>
      <c r="L2433" s="5"/>
      <c r="M2433" s="5"/>
      <c r="N2433" s="56">
        <f t="shared" si="126"/>
        <v>0</v>
      </c>
    </row>
    <row r="2434" spans="2:14" ht="13.5" customHeight="1" x14ac:dyDescent="0.2">
      <c r="B2434" s="34"/>
      <c r="G2434" s="3"/>
      <c r="H2434" s="2"/>
      <c r="I2434" s="12"/>
      <c r="J2434" s="5">
        <v>1</v>
      </c>
      <c r="K2434" s="5">
        <f t="shared" ref="K2434:K2497" si="127">IF(I2434="did not close",0,IF(I2434="",0,1))</f>
        <v>0</v>
      </c>
      <c r="L2434" s="5"/>
      <c r="M2434" s="5"/>
      <c r="N2434" s="56">
        <f t="shared" si="126"/>
        <v>0</v>
      </c>
    </row>
    <row r="2435" spans="2:14" ht="13.5" customHeight="1" x14ac:dyDescent="0.2">
      <c r="B2435" s="34"/>
      <c r="G2435" s="3"/>
      <c r="H2435" s="2"/>
      <c r="I2435" s="12"/>
      <c r="J2435" s="5">
        <v>1</v>
      </c>
      <c r="K2435" s="5">
        <f t="shared" si="127"/>
        <v>0</v>
      </c>
      <c r="L2435" s="5"/>
      <c r="M2435" s="5"/>
      <c r="N2435" s="56">
        <f t="shared" si="126"/>
        <v>0</v>
      </c>
    </row>
    <row r="2436" spans="2:14" ht="13.5" customHeight="1" x14ac:dyDescent="0.2">
      <c r="B2436" s="34"/>
      <c r="G2436" s="3"/>
      <c r="H2436" s="2"/>
      <c r="I2436" s="12"/>
      <c r="J2436" s="5">
        <v>1</v>
      </c>
      <c r="K2436" s="5">
        <f t="shared" si="127"/>
        <v>0</v>
      </c>
      <c r="L2436" s="5"/>
      <c r="M2436" s="5"/>
      <c r="N2436" s="56" t="e">
        <f>IF(B2436="",#REF!,B2436)</f>
        <v>#REF!</v>
      </c>
    </row>
    <row r="2437" spans="2:14" ht="13.5" customHeight="1" x14ac:dyDescent="0.2">
      <c r="B2437" s="34"/>
      <c r="G2437" s="3"/>
      <c r="H2437" s="2"/>
      <c r="I2437" s="12"/>
      <c r="J2437" s="5">
        <v>1</v>
      </c>
      <c r="K2437" s="5">
        <f t="shared" si="127"/>
        <v>0</v>
      </c>
      <c r="L2437" s="5"/>
      <c r="M2437" s="5"/>
      <c r="N2437" s="56">
        <f t="shared" si="126"/>
        <v>0</v>
      </c>
    </row>
    <row r="2438" spans="2:14" ht="13.5" customHeight="1" x14ac:dyDescent="0.2">
      <c r="B2438" s="34"/>
      <c r="G2438" s="3"/>
      <c r="H2438" s="2"/>
      <c r="I2438" s="12"/>
      <c r="J2438" s="5">
        <v>1</v>
      </c>
      <c r="K2438" s="5">
        <f t="shared" si="127"/>
        <v>0</v>
      </c>
      <c r="L2438" s="5"/>
      <c r="M2438" s="5"/>
      <c r="N2438" s="56">
        <f t="shared" si="126"/>
        <v>0</v>
      </c>
    </row>
    <row r="2439" spans="2:14" ht="13.5" customHeight="1" x14ac:dyDescent="0.2">
      <c r="B2439" s="34"/>
      <c r="G2439" s="3"/>
      <c r="H2439" s="2"/>
      <c r="I2439" s="12"/>
      <c r="J2439" s="5">
        <v>1</v>
      </c>
      <c r="K2439" s="5">
        <f t="shared" si="127"/>
        <v>0</v>
      </c>
      <c r="L2439" s="5"/>
      <c r="M2439" s="5"/>
      <c r="N2439" s="56" t="e">
        <f>IF(B2439="",#REF!,B2439)</f>
        <v>#REF!</v>
      </c>
    </row>
    <row r="2440" spans="2:14" ht="13.5" customHeight="1" x14ac:dyDescent="0.2">
      <c r="B2440" s="34"/>
      <c r="G2440" s="3"/>
      <c r="H2440" s="2"/>
      <c r="I2440" s="12"/>
      <c r="J2440" s="5">
        <v>1</v>
      </c>
      <c r="K2440" s="5">
        <f t="shared" si="127"/>
        <v>0</v>
      </c>
      <c r="L2440" s="5"/>
      <c r="M2440" s="5"/>
      <c r="N2440" s="56">
        <f t="shared" si="126"/>
        <v>0</v>
      </c>
    </row>
    <row r="2441" spans="2:14" ht="13.5" customHeight="1" x14ac:dyDescent="0.2">
      <c r="B2441" s="34"/>
      <c r="G2441" s="3"/>
      <c r="H2441" s="2"/>
      <c r="I2441" s="12"/>
      <c r="J2441" s="5">
        <v>1</v>
      </c>
      <c r="K2441" s="5">
        <f t="shared" si="127"/>
        <v>0</v>
      </c>
      <c r="L2441" s="5"/>
      <c r="M2441" s="5"/>
      <c r="N2441" s="56">
        <f t="shared" si="126"/>
        <v>0</v>
      </c>
    </row>
    <row r="2442" spans="2:14" ht="13.5" customHeight="1" x14ac:dyDescent="0.2">
      <c r="B2442" s="34"/>
      <c r="G2442" s="3"/>
      <c r="H2442" s="2"/>
      <c r="I2442" s="12"/>
      <c r="J2442" s="5">
        <v>1</v>
      </c>
      <c r="K2442" s="5">
        <f t="shared" si="127"/>
        <v>0</v>
      </c>
      <c r="L2442" s="5"/>
      <c r="M2442" s="5"/>
      <c r="N2442" s="56">
        <f t="shared" si="126"/>
        <v>0</v>
      </c>
    </row>
    <row r="2443" spans="2:14" ht="13.5" customHeight="1" x14ac:dyDescent="0.2">
      <c r="B2443" s="34"/>
      <c r="G2443" s="3"/>
      <c r="H2443" s="2"/>
      <c r="I2443" s="12"/>
      <c r="J2443" s="5">
        <v>1</v>
      </c>
      <c r="K2443" s="5">
        <f t="shared" si="127"/>
        <v>0</v>
      </c>
      <c r="L2443" s="5"/>
      <c r="M2443" s="5"/>
      <c r="N2443" s="56">
        <f t="shared" si="126"/>
        <v>0</v>
      </c>
    </row>
    <row r="2444" spans="2:14" ht="13.5" customHeight="1" x14ac:dyDescent="0.2">
      <c r="B2444" s="34"/>
      <c r="G2444" s="3"/>
      <c r="H2444" s="2"/>
      <c r="I2444" s="12"/>
      <c r="J2444" s="5">
        <v>1</v>
      </c>
      <c r="K2444" s="5">
        <f t="shared" si="127"/>
        <v>0</v>
      </c>
      <c r="L2444" s="5"/>
      <c r="M2444" s="5"/>
      <c r="N2444" s="56">
        <f t="shared" si="126"/>
        <v>0</v>
      </c>
    </row>
    <row r="2445" spans="2:14" ht="13.5" customHeight="1" x14ac:dyDescent="0.2">
      <c r="B2445" s="34"/>
      <c r="G2445" s="3"/>
      <c r="H2445" s="2"/>
      <c r="I2445" s="12"/>
      <c r="J2445" s="5">
        <v>1</v>
      </c>
      <c r="K2445" s="5">
        <f t="shared" si="127"/>
        <v>0</v>
      </c>
      <c r="L2445" s="5"/>
      <c r="M2445" s="5"/>
      <c r="N2445" s="56" t="e">
        <f>IF(B2445="",#REF!,B2445)</f>
        <v>#REF!</v>
      </c>
    </row>
    <row r="2446" spans="2:14" ht="13.5" customHeight="1" x14ac:dyDescent="0.2">
      <c r="B2446" s="34"/>
      <c r="G2446" s="3"/>
      <c r="H2446" s="2"/>
      <c r="I2446" s="12"/>
      <c r="J2446" s="5">
        <v>1</v>
      </c>
      <c r="K2446" s="5">
        <f t="shared" si="127"/>
        <v>0</v>
      </c>
      <c r="L2446" s="5"/>
      <c r="M2446" s="5"/>
      <c r="N2446" s="56" t="e">
        <f>IF(B2446="",#REF!,B2446)</f>
        <v>#REF!</v>
      </c>
    </row>
    <row r="2447" spans="2:14" ht="13.5" customHeight="1" x14ac:dyDescent="0.2">
      <c r="B2447" s="34"/>
      <c r="G2447" s="3"/>
      <c r="H2447" s="2"/>
      <c r="I2447" s="12"/>
      <c r="J2447" s="5">
        <v>1</v>
      </c>
      <c r="K2447" s="5">
        <f t="shared" si="127"/>
        <v>0</v>
      </c>
      <c r="L2447" s="5"/>
      <c r="M2447" s="5"/>
      <c r="N2447" s="56" t="e">
        <f>IF(B2447="",#REF!,B2447)</f>
        <v>#REF!</v>
      </c>
    </row>
    <row r="2448" spans="2:14" ht="13.5" customHeight="1" x14ac:dyDescent="0.2">
      <c r="B2448" s="34"/>
      <c r="G2448" s="3"/>
      <c r="H2448" s="2"/>
      <c r="I2448" s="12"/>
      <c r="J2448" s="5">
        <v>1</v>
      </c>
      <c r="K2448" s="5">
        <f t="shared" si="127"/>
        <v>0</v>
      </c>
      <c r="L2448" s="5"/>
      <c r="M2448" s="5"/>
      <c r="N2448" s="56">
        <f t="shared" ref="N2448:N2495" si="128">IF(B2448="",B2447,B2448)</f>
        <v>0</v>
      </c>
    </row>
    <row r="2449" spans="2:14" ht="13.5" customHeight="1" x14ac:dyDescent="0.2">
      <c r="B2449" s="34"/>
      <c r="G2449" s="3"/>
      <c r="H2449" s="2"/>
      <c r="I2449" s="12"/>
      <c r="J2449" s="5">
        <v>1</v>
      </c>
      <c r="K2449" s="5">
        <f t="shared" si="127"/>
        <v>0</v>
      </c>
      <c r="L2449" s="5"/>
      <c r="M2449" s="5"/>
      <c r="N2449" s="56">
        <f t="shared" si="128"/>
        <v>0</v>
      </c>
    </row>
    <row r="2450" spans="2:14" ht="13.5" customHeight="1" x14ac:dyDescent="0.2">
      <c r="B2450" s="34"/>
      <c r="G2450" s="3"/>
      <c r="H2450" s="2"/>
      <c r="I2450" s="12"/>
      <c r="J2450" s="5">
        <v>1</v>
      </c>
      <c r="K2450" s="5">
        <f t="shared" si="127"/>
        <v>0</v>
      </c>
      <c r="L2450" s="5"/>
      <c r="M2450" s="5"/>
      <c r="N2450" s="56" t="e">
        <f>IF(B2450="",#REF!,B2450)</f>
        <v>#REF!</v>
      </c>
    </row>
    <row r="2451" spans="2:14" ht="13.5" customHeight="1" x14ac:dyDescent="0.2">
      <c r="B2451" s="34"/>
      <c r="G2451" s="3"/>
      <c r="H2451" s="2"/>
      <c r="I2451" s="12"/>
      <c r="J2451" s="5">
        <v>1</v>
      </c>
      <c r="K2451" s="5">
        <f t="shared" si="127"/>
        <v>0</v>
      </c>
      <c r="L2451" s="5"/>
      <c r="M2451" s="5"/>
      <c r="N2451" s="56" t="e">
        <f>IF(B2451="",#REF!,B2451)</f>
        <v>#REF!</v>
      </c>
    </row>
    <row r="2452" spans="2:14" ht="13.5" customHeight="1" x14ac:dyDescent="0.2">
      <c r="B2452" s="34"/>
      <c r="G2452" s="3"/>
      <c r="H2452" s="2"/>
      <c r="I2452" s="12"/>
      <c r="J2452" s="5">
        <v>1</v>
      </c>
      <c r="K2452" s="5">
        <f t="shared" si="127"/>
        <v>0</v>
      </c>
      <c r="L2452" s="5"/>
      <c r="M2452" s="5"/>
      <c r="N2452" s="56">
        <f t="shared" si="128"/>
        <v>0</v>
      </c>
    </row>
    <row r="2453" spans="2:14" ht="13.5" customHeight="1" x14ac:dyDescent="0.2">
      <c r="B2453" s="34"/>
      <c r="G2453" s="3"/>
      <c r="H2453" s="2"/>
      <c r="I2453" s="12"/>
      <c r="J2453" s="5">
        <v>1</v>
      </c>
      <c r="K2453" s="5">
        <f t="shared" si="127"/>
        <v>0</v>
      </c>
      <c r="L2453" s="5"/>
      <c r="M2453" s="5"/>
      <c r="N2453" s="56">
        <f t="shared" si="128"/>
        <v>0</v>
      </c>
    </row>
    <row r="2454" spans="2:14" ht="13.5" customHeight="1" x14ac:dyDescent="0.2">
      <c r="B2454" s="34"/>
      <c r="G2454" s="3"/>
      <c r="H2454" s="2"/>
      <c r="I2454" s="12"/>
      <c r="J2454" s="5">
        <v>1</v>
      </c>
      <c r="K2454" s="5">
        <f t="shared" si="127"/>
        <v>0</v>
      </c>
      <c r="L2454" s="5"/>
      <c r="M2454" s="5"/>
      <c r="N2454" s="56">
        <f t="shared" si="128"/>
        <v>0</v>
      </c>
    </row>
    <row r="2455" spans="2:14" ht="13.5" customHeight="1" x14ac:dyDescent="0.2">
      <c r="B2455" s="34"/>
      <c r="G2455" s="3"/>
      <c r="H2455" s="2"/>
      <c r="I2455" s="12"/>
      <c r="J2455" s="5">
        <v>1</v>
      </c>
      <c r="K2455" s="5">
        <f t="shared" si="127"/>
        <v>0</v>
      </c>
      <c r="L2455" s="5"/>
      <c r="M2455" s="5"/>
      <c r="N2455" s="56">
        <f t="shared" si="128"/>
        <v>0</v>
      </c>
    </row>
    <row r="2456" spans="2:14" ht="13.5" customHeight="1" x14ac:dyDescent="0.2">
      <c r="B2456" s="34"/>
      <c r="G2456" s="3"/>
      <c r="H2456" s="2"/>
      <c r="I2456" s="12"/>
      <c r="J2456" s="5">
        <v>1</v>
      </c>
      <c r="K2456" s="5">
        <f t="shared" si="127"/>
        <v>0</v>
      </c>
      <c r="L2456" s="5"/>
      <c r="M2456" s="5"/>
      <c r="N2456" s="56" t="e">
        <f>IF(B2456="",#REF!,B2456)</f>
        <v>#REF!</v>
      </c>
    </row>
    <row r="2457" spans="2:14" ht="13.5" customHeight="1" x14ac:dyDescent="0.2">
      <c r="B2457" s="34"/>
      <c r="G2457" s="3"/>
      <c r="H2457" s="2"/>
      <c r="I2457" s="12"/>
      <c r="J2457" s="5">
        <v>1</v>
      </c>
      <c r="K2457" s="5">
        <f t="shared" si="127"/>
        <v>0</v>
      </c>
      <c r="L2457" s="5"/>
      <c r="M2457" s="5"/>
      <c r="N2457" s="56">
        <f t="shared" si="128"/>
        <v>0</v>
      </c>
    </row>
    <row r="2458" spans="2:14" ht="13.5" customHeight="1" x14ac:dyDescent="0.2">
      <c r="B2458" s="34"/>
      <c r="G2458" s="3"/>
      <c r="H2458" s="2"/>
      <c r="I2458" s="12"/>
      <c r="J2458" s="5">
        <v>1</v>
      </c>
      <c r="K2458" s="5">
        <f t="shared" si="127"/>
        <v>0</v>
      </c>
      <c r="L2458" s="5"/>
      <c r="M2458" s="5"/>
      <c r="N2458" s="56">
        <f t="shared" si="128"/>
        <v>0</v>
      </c>
    </row>
    <row r="2459" spans="2:14" ht="13.5" customHeight="1" x14ac:dyDescent="0.2">
      <c r="B2459" s="34"/>
      <c r="G2459" s="3"/>
      <c r="H2459" s="2"/>
      <c r="I2459" s="12"/>
      <c r="J2459" s="5">
        <v>1</v>
      </c>
      <c r="K2459" s="5">
        <f t="shared" si="127"/>
        <v>0</v>
      </c>
      <c r="L2459" s="5"/>
      <c r="M2459" s="5"/>
      <c r="N2459" s="56">
        <f t="shared" si="128"/>
        <v>0</v>
      </c>
    </row>
    <row r="2460" spans="2:14" ht="13.5" customHeight="1" x14ac:dyDescent="0.2">
      <c r="B2460" s="34"/>
      <c r="G2460" s="3"/>
      <c r="H2460" s="2"/>
      <c r="I2460" s="12"/>
      <c r="J2460" s="5">
        <v>1</v>
      </c>
      <c r="K2460" s="5">
        <f t="shared" si="127"/>
        <v>0</v>
      </c>
      <c r="L2460" s="5"/>
      <c r="M2460" s="5"/>
      <c r="N2460" s="56">
        <f t="shared" si="128"/>
        <v>0</v>
      </c>
    </row>
    <row r="2461" spans="2:14" ht="13.5" customHeight="1" x14ac:dyDescent="0.2">
      <c r="B2461" s="34"/>
      <c r="G2461" s="3"/>
      <c r="H2461" s="2"/>
      <c r="I2461" s="12"/>
      <c r="J2461" s="5">
        <v>1</v>
      </c>
      <c r="K2461" s="5">
        <f t="shared" si="127"/>
        <v>0</v>
      </c>
      <c r="L2461" s="5"/>
      <c r="M2461" s="5"/>
      <c r="N2461" s="56" t="e">
        <f>IF(B2461="",#REF!,B2461)</f>
        <v>#REF!</v>
      </c>
    </row>
    <row r="2462" spans="2:14" ht="13.5" customHeight="1" x14ac:dyDescent="0.2">
      <c r="B2462" s="34"/>
      <c r="G2462" s="3"/>
      <c r="H2462" s="2"/>
      <c r="I2462" s="12"/>
      <c r="J2462" s="5">
        <v>1</v>
      </c>
      <c r="K2462" s="5">
        <f t="shared" si="127"/>
        <v>0</v>
      </c>
      <c r="L2462" s="5"/>
      <c r="M2462" s="5"/>
      <c r="N2462" s="56">
        <f t="shared" si="128"/>
        <v>0</v>
      </c>
    </row>
    <row r="2463" spans="2:14" ht="13.5" customHeight="1" x14ac:dyDescent="0.2">
      <c r="B2463" s="34"/>
      <c r="G2463" s="3"/>
      <c r="H2463" s="2"/>
      <c r="I2463" s="12"/>
      <c r="J2463" s="5">
        <v>1</v>
      </c>
      <c r="K2463" s="5">
        <f t="shared" si="127"/>
        <v>0</v>
      </c>
      <c r="L2463" s="5"/>
      <c r="M2463" s="5"/>
      <c r="N2463" s="56" t="e">
        <f>IF(B2463="",#REF!,B2463)</f>
        <v>#REF!</v>
      </c>
    </row>
    <row r="2464" spans="2:14" ht="13.5" customHeight="1" x14ac:dyDescent="0.2">
      <c r="B2464" s="34"/>
      <c r="G2464" s="3"/>
      <c r="H2464" s="2"/>
      <c r="I2464" s="12"/>
      <c r="J2464" s="5">
        <v>1</v>
      </c>
      <c r="K2464" s="5">
        <f t="shared" si="127"/>
        <v>0</v>
      </c>
      <c r="L2464" s="5"/>
      <c r="M2464" s="5"/>
      <c r="N2464" s="56">
        <f t="shared" si="128"/>
        <v>0</v>
      </c>
    </row>
    <row r="2465" spans="2:14" ht="13.5" customHeight="1" x14ac:dyDescent="0.2">
      <c r="B2465" s="34"/>
      <c r="G2465" s="3"/>
      <c r="H2465" s="2"/>
      <c r="I2465" s="12"/>
      <c r="J2465" s="5">
        <v>1</v>
      </c>
      <c r="K2465" s="5">
        <f t="shared" si="127"/>
        <v>0</v>
      </c>
      <c r="L2465" s="5"/>
      <c r="M2465" s="5"/>
      <c r="N2465" s="56">
        <f t="shared" si="128"/>
        <v>0</v>
      </c>
    </row>
    <row r="2466" spans="2:14" ht="13.5" customHeight="1" x14ac:dyDescent="0.2">
      <c r="B2466" s="34"/>
      <c r="G2466" s="3"/>
      <c r="H2466" s="2"/>
      <c r="I2466" s="12"/>
      <c r="J2466" s="5">
        <v>1</v>
      </c>
      <c r="K2466" s="5">
        <f t="shared" si="127"/>
        <v>0</v>
      </c>
      <c r="L2466" s="5"/>
      <c r="M2466" s="5"/>
      <c r="N2466" s="56">
        <f t="shared" si="128"/>
        <v>0</v>
      </c>
    </row>
    <row r="2467" spans="2:14" ht="13.5" customHeight="1" x14ac:dyDescent="0.2">
      <c r="B2467" s="34"/>
      <c r="G2467" s="3"/>
      <c r="H2467" s="2"/>
      <c r="I2467" s="12"/>
      <c r="J2467" s="5">
        <v>1</v>
      </c>
      <c r="K2467" s="5">
        <f t="shared" si="127"/>
        <v>0</v>
      </c>
      <c r="L2467" s="5"/>
      <c r="M2467" s="5"/>
      <c r="N2467" s="56" t="e">
        <f>IF(B2467="",#REF!,B2467)</f>
        <v>#REF!</v>
      </c>
    </row>
    <row r="2468" spans="2:14" ht="13.5" customHeight="1" x14ac:dyDescent="0.2">
      <c r="B2468" s="34"/>
      <c r="G2468" s="3"/>
      <c r="H2468" s="2"/>
      <c r="I2468" s="12"/>
      <c r="J2468" s="5">
        <v>1</v>
      </c>
      <c r="K2468" s="5">
        <f t="shared" si="127"/>
        <v>0</v>
      </c>
      <c r="L2468" s="5"/>
      <c r="M2468" s="5"/>
      <c r="N2468" s="56" t="e">
        <f>IF(B2468="",#REF!,B2468)</f>
        <v>#REF!</v>
      </c>
    </row>
    <row r="2469" spans="2:14" ht="13.5" customHeight="1" x14ac:dyDescent="0.2">
      <c r="B2469" s="34"/>
      <c r="G2469" s="3"/>
      <c r="H2469" s="2"/>
      <c r="I2469" s="12"/>
      <c r="J2469" s="5">
        <v>1</v>
      </c>
      <c r="K2469" s="5">
        <f t="shared" si="127"/>
        <v>0</v>
      </c>
      <c r="L2469" s="5"/>
      <c r="M2469" s="5"/>
      <c r="N2469" s="56">
        <f t="shared" si="128"/>
        <v>0</v>
      </c>
    </row>
    <row r="2470" spans="2:14" ht="13.5" customHeight="1" x14ac:dyDescent="0.2">
      <c r="B2470" s="34"/>
      <c r="G2470" s="3"/>
      <c r="H2470" s="2"/>
      <c r="I2470" s="12"/>
      <c r="J2470" s="5">
        <v>1</v>
      </c>
      <c r="K2470" s="5">
        <f t="shared" si="127"/>
        <v>0</v>
      </c>
      <c r="L2470" s="5"/>
      <c r="M2470" s="5"/>
      <c r="N2470" s="56" t="e">
        <f>IF(B2470="",#REF!,B2470)</f>
        <v>#REF!</v>
      </c>
    </row>
    <row r="2471" spans="2:14" ht="13.5" customHeight="1" x14ac:dyDescent="0.2">
      <c r="B2471" s="34"/>
      <c r="G2471" s="3"/>
      <c r="H2471" s="2"/>
      <c r="I2471" s="12"/>
      <c r="J2471" s="5">
        <v>1</v>
      </c>
      <c r="K2471" s="5">
        <f t="shared" si="127"/>
        <v>0</v>
      </c>
      <c r="L2471" s="5"/>
      <c r="M2471" s="5"/>
      <c r="N2471" s="56">
        <f t="shared" si="128"/>
        <v>0</v>
      </c>
    </row>
    <row r="2472" spans="2:14" ht="13.5" customHeight="1" x14ac:dyDescent="0.2">
      <c r="B2472" s="34"/>
      <c r="G2472" s="3"/>
      <c r="H2472" s="2"/>
      <c r="I2472" s="12"/>
      <c r="J2472" s="5">
        <v>1</v>
      </c>
      <c r="K2472" s="5">
        <f t="shared" si="127"/>
        <v>0</v>
      </c>
      <c r="L2472" s="5"/>
      <c r="M2472" s="5"/>
      <c r="N2472" s="56" t="e">
        <f>IF(B2472="",#REF!,B2472)</f>
        <v>#REF!</v>
      </c>
    </row>
    <row r="2473" spans="2:14" ht="13.5" customHeight="1" x14ac:dyDescent="0.2">
      <c r="B2473" s="34"/>
      <c r="G2473" s="3"/>
      <c r="H2473" s="2"/>
      <c r="I2473" s="12"/>
      <c r="J2473" s="5">
        <v>1</v>
      </c>
      <c r="K2473" s="5">
        <f t="shared" si="127"/>
        <v>0</v>
      </c>
      <c r="L2473" s="5"/>
      <c r="M2473" s="5"/>
      <c r="N2473" s="56">
        <f t="shared" si="128"/>
        <v>0</v>
      </c>
    </row>
    <row r="2474" spans="2:14" ht="13.5" customHeight="1" x14ac:dyDescent="0.2">
      <c r="B2474" s="34"/>
      <c r="G2474" s="3"/>
      <c r="H2474" s="2"/>
      <c r="I2474" s="12"/>
      <c r="J2474" s="5">
        <v>1</v>
      </c>
      <c r="K2474" s="5">
        <f t="shared" si="127"/>
        <v>0</v>
      </c>
      <c r="L2474" s="5"/>
      <c r="M2474" s="5"/>
      <c r="N2474" s="56" t="e">
        <f>IF(B2474="",#REF!,B2474)</f>
        <v>#REF!</v>
      </c>
    </row>
    <row r="2475" spans="2:14" ht="13.5" customHeight="1" x14ac:dyDescent="0.2">
      <c r="B2475" s="34"/>
      <c r="G2475" s="3"/>
      <c r="H2475" s="2"/>
      <c r="I2475" s="12"/>
      <c r="J2475" s="5">
        <v>1</v>
      </c>
      <c r="K2475" s="5">
        <f t="shared" si="127"/>
        <v>0</v>
      </c>
      <c r="L2475" s="5"/>
      <c r="M2475" s="5"/>
      <c r="N2475" s="56">
        <f t="shared" si="128"/>
        <v>0</v>
      </c>
    </row>
    <row r="2476" spans="2:14" ht="13.5" customHeight="1" x14ac:dyDescent="0.2">
      <c r="B2476" s="34"/>
      <c r="G2476" s="3"/>
      <c r="H2476" s="2"/>
      <c r="I2476" s="12"/>
      <c r="J2476" s="5">
        <v>1</v>
      </c>
      <c r="K2476" s="5">
        <f t="shared" si="127"/>
        <v>0</v>
      </c>
      <c r="L2476" s="5"/>
      <c r="M2476" s="5"/>
      <c r="N2476" s="56">
        <f t="shared" si="128"/>
        <v>0</v>
      </c>
    </row>
    <row r="2477" spans="2:14" ht="13.5" customHeight="1" x14ac:dyDescent="0.2">
      <c r="B2477" s="34"/>
      <c r="G2477" s="3"/>
      <c r="H2477" s="2"/>
      <c r="I2477" s="12"/>
      <c r="J2477" s="5">
        <v>1</v>
      </c>
      <c r="K2477" s="5">
        <f t="shared" si="127"/>
        <v>0</v>
      </c>
      <c r="L2477" s="5"/>
      <c r="M2477" s="5"/>
      <c r="N2477" s="56">
        <f t="shared" si="128"/>
        <v>0</v>
      </c>
    </row>
    <row r="2478" spans="2:14" ht="13.5" customHeight="1" x14ac:dyDescent="0.2">
      <c r="B2478" s="34"/>
      <c r="G2478" s="3"/>
      <c r="H2478" s="2"/>
      <c r="I2478" s="12"/>
      <c r="J2478" s="5">
        <v>1</v>
      </c>
      <c r="K2478" s="5">
        <f t="shared" si="127"/>
        <v>0</v>
      </c>
      <c r="L2478" s="5"/>
      <c r="M2478" s="5"/>
      <c r="N2478" s="56">
        <f t="shared" si="128"/>
        <v>0</v>
      </c>
    </row>
    <row r="2479" spans="2:14" ht="13.5" customHeight="1" x14ac:dyDescent="0.2">
      <c r="B2479" s="34"/>
      <c r="G2479" s="3"/>
      <c r="H2479" s="2"/>
      <c r="I2479" s="12"/>
      <c r="J2479" s="5">
        <v>1</v>
      </c>
      <c r="K2479" s="5">
        <f t="shared" si="127"/>
        <v>0</v>
      </c>
      <c r="L2479" s="5"/>
      <c r="M2479" s="5"/>
      <c r="N2479" s="56">
        <f t="shared" si="128"/>
        <v>0</v>
      </c>
    </row>
    <row r="2480" spans="2:14" ht="13.5" customHeight="1" x14ac:dyDescent="0.2">
      <c r="B2480" s="34"/>
      <c r="G2480" s="3"/>
      <c r="H2480" s="2"/>
      <c r="I2480" s="12"/>
      <c r="J2480" s="5">
        <v>1</v>
      </c>
      <c r="K2480" s="5">
        <f t="shared" si="127"/>
        <v>0</v>
      </c>
      <c r="L2480" s="5"/>
      <c r="M2480" s="5"/>
      <c r="N2480" s="56">
        <f t="shared" si="128"/>
        <v>0</v>
      </c>
    </row>
    <row r="2481" spans="2:14" ht="13.5" customHeight="1" x14ac:dyDescent="0.2">
      <c r="B2481" s="34"/>
      <c r="G2481" s="3"/>
      <c r="H2481" s="2"/>
      <c r="I2481" s="12"/>
      <c r="J2481" s="5">
        <v>1</v>
      </c>
      <c r="K2481" s="5">
        <f t="shared" si="127"/>
        <v>0</v>
      </c>
      <c r="L2481" s="5"/>
      <c r="M2481" s="5"/>
      <c r="N2481" s="56" t="e">
        <f>IF(B2481="",#REF!,B2481)</f>
        <v>#REF!</v>
      </c>
    </row>
    <row r="2482" spans="2:14" ht="13.5" customHeight="1" x14ac:dyDescent="0.2">
      <c r="B2482" s="34"/>
      <c r="G2482" s="3"/>
      <c r="H2482" s="2"/>
      <c r="I2482" s="12"/>
      <c r="J2482" s="5">
        <v>1</v>
      </c>
      <c r="K2482" s="5">
        <f t="shared" si="127"/>
        <v>0</v>
      </c>
      <c r="L2482" s="5"/>
      <c r="M2482" s="5"/>
      <c r="N2482" s="56" t="e">
        <f>IF(B2482="",#REF!,B2482)</f>
        <v>#REF!</v>
      </c>
    </row>
    <row r="2483" spans="2:14" ht="13.5" customHeight="1" x14ac:dyDescent="0.2">
      <c r="B2483" s="34"/>
      <c r="G2483" s="3"/>
      <c r="H2483" s="2"/>
      <c r="I2483" s="12"/>
      <c r="J2483" s="5">
        <v>1</v>
      </c>
      <c r="K2483" s="5">
        <f t="shared" si="127"/>
        <v>0</v>
      </c>
      <c r="L2483" s="5"/>
      <c r="M2483" s="5"/>
      <c r="N2483" s="56">
        <f t="shared" si="128"/>
        <v>0</v>
      </c>
    </row>
    <row r="2484" spans="2:14" ht="13.5" customHeight="1" x14ac:dyDescent="0.2">
      <c r="B2484" s="34"/>
      <c r="G2484" s="3"/>
      <c r="H2484" s="2"/>
      <c r="I2484" s="12"/>
      <c r="J2484" s="5">
        <v>1</v>
      </c>
      <c r="K2484" s="5">
        <f t="shared" si="127"/>
        <v>0</v>
      </c>
      <c r="L2484" s="5"/>
      <c r="M2484" s="5"/>
      <c r="N2484" s="56">
        <f t="shared" si="128"/>
        <v>0</v>
      </c>
    </row>
    <row r="2485" spans="2:14" ht="13.5" customHeight="1" x14ac:dyDescent="0.2">
      <c r="B2485" s="34"/>
      <c r="G2485" s="3"/>
      <c r="H2485" s="2"/>
      <c r="I2485" s="12"/>
      <c r="J2485" s="5">
        <v>1</v>
      </c>
      <c r="K2485" s="5">
        <f t="shared" si="127"/>
        <v>0</v>
      </c>
      <c r="L2485" s="5"/>
      <c r="M2485" s="5"/>
      <c r="N2485" s="56">
        <f t="shared" si="128"/>
        <v>0</v>
      </c>
    </row>
    <row r="2486" spans="2:14" ht="13.5" customHeight="1" x14ac:dyDescent="0.2">
      <c r="B2486" s="34"/>
      <c r="G2486" s="3"/>
      <c r="H2486" s="2"/>
      <c r="I2486" s="12"/>
      <c r="J2486" s="5">
        <v>1</v>
      </c>
      <c r="K2486" s="5">
        <f t="shared" si="127"/>
        <v>0</v>
      </c>
      <c r="L2486" s="5"/>
      <c r="M2486" s="5"/>
      <c r="N2486" s="56">
        <f t="shared" si="128"/>
        <v>0</v>
      </c>
    </row>
    <row r="2487" spans="2:14" ht="13.5" customHeight="1" x14ac:dyDescent="0.2">
      <c r="B2487" s="34"/>
      <c r="G2487" s="3"/>
      <c r="H2487" s="2"/>
      <c r="I2487" s="12"/>
      <c r="J2487" s="5">
        <v>1</v>
      </c>
      <c r="K2487" s="5">
        <f t="shared" si="127"/>
        <v>0</v>
      </c>
      <c r="L2487" s="5"/>
      <c r="M2487" s="5"/>
      <c r="N2487" s="56">
        <f t="shared" si="128"/>
        <v>0</v>
      </c>
    </row>
    <row r="2488" spans="2:14" ht="13.5" customHeight="1" x14ac:dyDescent="0.2">
      <c r="B2488" s="34"/>
      <c r="G2488" s="3"/>
      <c r="H2488" s="2"/>
      <c r="I2488" s="12"/>
      <c r="J2488" s="5">
        <v>1</v>
      </c>
      <c r="K2488" s="5">
        <f t="shared" si="127"/>
        <v>0</v>
      </c>
      <c r="L2488" s="5"/>
      <c r="M2488" s="5"/>
      <c r="N2488" s="56">
        <f t="shared" si="128"/>
        <v>0</v>
      </c>
    </row>
    <row r="2489" spans="2:14" ht="13.5" customHeight="1" x14ac:dyDescent="0.2">
      <c r="B2489" s="34"/>
      <c r="G2489" s="3"/>
      <c r="H2489" s="2"/>
      <c r="I2489" s="12"/>
      <c r="J2489" s="5">
        <v>1</v>
      </c>
      <c r="K2489" s="5">
        <f t="shared" si="127"/>
        <v>0</v>
      </c>
      <c r="L2489" s="5"/>
      <c r="M2489" s="5"/>
      <c r="N2489" s="56">
        <f t="shared" si="128"/>
        <v>0</v>
      </c>
    </row>
    <row r="2490" spans="2:14" ht="13.5" customHeight="1" x14ac:dyDescent="0.2">
      <c r="B2490" s="34"/>
      <c r="G2490" s="3"/>
      <c r="H2490" s="2"/>
      <c r="I2490" s="12"/>
      <c r="J2490" s="5">
        <v>1</v>
      </c>
      <c r="K2490" s="5">
        <f t="shared" si="127"/>
        <v>0</v>
      </c>
      <c r="L2490" s="5"/>
      <c r="M2490" s="5"/>
      <c r="N2490" s="56">
        <f t="shared" si="128"/>
        <v>0</v>
      </c>
    </row>
    <row r="2491" spans="2:14" ht="13.5" customHeight="1" x14ac:dyDescent="0.2">
      <c r="B2491" s="34"/>
      <c r="G2491" s="3"/>
      <c r="H2491" s="2"/>
      <c r="I2491" s="12"/>
      <c r="J2491" s="5">
        <v>1</v>
      </c>
      <c r="K2491" s="5">
        <f t="shared" si="127"/>
        <v>0</v>
      </c>
      <c r="L2491" s="5"/>
      <c r="M2491" s="5"/>
      <c r="N2491" s="56">
        <f t="shared" si="128"/>
        <v>0</v>
      </c>
    </row>
    <row r="2492" spans="2:14" ht="13.5" customHeight="1" x14ac:dyDescent="0.2">
      <c r="B2492" s="34"/>
      <c r="G2492" s="3"/>
      <c r="H2492" s="2"/>
      <c r="I2492" s="12"/>
      <c r="J2492" s="5">
        <v>1</v>
      </c>
      <c r="K2492" s="5">
        <f t="shared" si="127"/>
        <v>0</v>
      </c>
      <c r="L2492" s="5"/>
      <c r="M2492" s="5"/>
      <c r="N2492" s="56">
        <f t="shared" si="128"/>
        <v>0</v>
      </c>
    </row>
    <row r="2493" spans="2:14" ht="13.5" customHeight="1" x14ac:dyDescent="0.2">
      <c r="B2493" s="34"/>
      <c r="G2493" s="3"/>
      <c r="H2493" s="2"/>
      <c r="I2493" s="12"/>
      <c r="J2493" s="5">
        <v>1</v>
      </c>
      <c r="K2493" s="5">
        <f t="shared" si="127"/>
        <v>0</v>
      </c>
      <c r="L2493" s="5"/>
      <c r="M2493" s="5"/>
      <c r="N2493" s="56">
        <f t="shared" si="128"/>
        <v>0</v>
      </c>
    </row>
    <row r="2494" spans="2:14" ht="13.5" customHeight="1" x14ac:dyDescent="0.2">
      <c r="B2494" s="34"/>
      <c r="G2494" s="3"/>
      <c r="H2494" s="2"/>
      <c r="I2494" s="12"/>
      <c r="J2494" s="5">
        <v>1</v>
      </c>
      <c r="K2494" s="5">
        <f t="shared" si="127"/>
        <v>0</v>
      </c>
      <c r="L2494" s="5"/>
      <c r="M2494" s="5"/>
      <c r="N2494" s="56">
        <f t="shared" si="128"/>
        <v>0</v>
      </c>
    </row>
    <row r="2495" spans="2:14" ht="13.5" customHeight="1" x14ac:dyDescent="0.2">
      <c r="B2495" s="34"/>
      <c r="G2495" s="3"/>
      <c r="H2495" s="2"/>
      <c r="I2495" s="12"/>
      <c r="J2495" s="5">
        <v>1</v>
      </c>
      <c r="K2495" s="5">
        <f t="shared" si="127"/>
        <v>0</v>
      </c>
      <c r="L2495" s="5"/>
      <c r="M2495" s="5"/>
      <c r="N2495" s="56">
        <f t="shared" si="128"/>
        <v>0</v>
      </c>
    </row>
    <row r="2496" spans="2:14" ht="13.5" customHeight="1" x14ac:dyDescent="0.2">
      <c r="B2496" s="34"/>
      <c r="G2496" s="3"/>
      <c r="H2496" s="2"/>
      <c r="I2496" s="12"/>
      <c r="J2496" s="5">
        <v>1</v>
      </c>
      <c r="K2496" s="5">
        <f t="shared" si="127"/>
        <v>0</v>
      </c>
      <c r="L2496" s="5"/>
      <c r="M2496" s="5"/>
      <c r="N2496" s="56">
        <f t="shared" ref="N2496:N2543" si="129">IF(B2496="",B2495,B2496)</f>
        <v>0</v>
      </c>
    </row>
    <row r="2497" spans="2:14" ht="13.5" customHeight="1" x14ac:dyDescent="0.2">
      <c r="B2497" s="34"/>
      <c r="G2497" s="3"/>
      <c r="H2497" s="2"/>
      <c r="I2497" s="12"/>
      <c r="J2497" s="5">
        <v>1</v>
      </c>
      <c r="K2497" s="5">
        <f t="shared" si="127"/>
        <v>0</v>
      </c>
      <c r="L2497" s="5"/>
      <c r="M2497" s="5"/>
      <c r="N2497" s="56" t="e">
        <f>IF(B2497="",#REF!,B2497)</f>
        <v>#REF!</v>
      </c>
    </row>
    <row r="2498" spans="2:14" ht="13.5" customHeight="1" x14ac:dyDescent="0.2">
      <c r="B2498" s="34"/>
      <c r="G2498" s="3"/>
      <c r="H2498" s="2"/>
      <c r="I2498" s="12"/>
      <c r="J2498" s="5">
        <v>1</v>
      </c>
      <c r="K2498" s="5">
        <f t="shared" ref="K2498:K2561" si="130">IF(I2498="did not close",0,IF(I2498="",0,1))</f>
        <v>0</v>
      </c>
      <c r="L2498" s="5"/>
      <c r="M2498" s="5"/>
      <c r="N2498" s="56" t="e">
        <f>IF(B2498="",#REF!,B2498)</f>
        <v>#REF!</v>
      </c>
    </row>
    <row r="2499" spans="2:14" ht="13.5" customHeight="1" x14ac:dyDescent="0.2">
      <c r="B2499" s="34"/>
      <c r="G2499" s="3"/>
      <c r="H2499" s="2"/>
      <c r="I2499" s="12"/>
      <c r="J2499" s="5">
        <v>1</v>
      </c>
      <c r="K2499" s="5">
        <f t="shared" si="130"/>
        <v>0</v>
      </c>
      <c r="L2499" s="5"/>
      <c r="M2499" s="5"/>
      <c r="N2499" s="56" t="e">
        <f>IF(B2499="",#REF!,B2499)</f>
        <v>#REF!</v>
      </c>
    </row>
    <row r="2500" spans="2:14" ht="13.5" customHeight="1" x14ac:dyDescent="0.2">
      <c r="B2500" s="34"/>
      <c r="G2500" s="3"/>
      <c r="H2500" s="2"/>
      <c r="I2500" s="12"/>
      <c r="J2500" s="5">
        <v>1</v>
      </c>
      <c r="K2500" s="5">
        <f t="shared" si="130"/>
        <v>0</v>
      </c>
      <c r="L2500" s="5"/>
      <c r="M2500" s="5"/>
      <c r="N2500" s="56">
        <f t="shared" si="129"/>
        <v>0</v>
      </c>
    </row>
    <row r="2501" spans="2:14" ht="13.5" customHeight="1" x14ac:dyDescent="0.2">
      <c r="B2501" s="34"/>
      <c r="G2501" s="3"/>
      <c r="H2501" s="2"/>
      <c r="I2501" s="12"/>
      <c r="J2501" s="5">
        <v>1</v>
      </c>
      <c r="K2501" s="5">
        <f t="shared" si="130"/>
        <v>0</v>
      </c>
      <c r="L2501" s="5"/>
      <c r="M2501" s="5"/>
      <c r="N2501" s="56">
        <f t="shared" si="129"/>
        <v>0</v>
      </c>
    </row>
    <row r="2502" spans="2:14" ht="13.5" customHeight="1" x14ac:dyDescent="0.2">
      <c r="B2502" s="34"/>
      <c r="G2502" s="3"/>
      <c r="H2502" s="2"/>
      <c r="I2502" s="12"/>
      <c r="J2502" s="5">
        <v>1</v>
      </c>
      <c r="K2502" s="5">
        <f t="shared" si="130"/>
        <v>0</v>
      </c>
      <c r="L2502" s="5"/>
      <c r="M2502" s="5"/>
      <c r="N2502" s="56">
        <f t="shared" si="129"/>
        <v>0</v>
      </c>
    </row>
    <row r="2503" spans="2:14" ht="13.5" customHeight="1" x14ac:dyDescent="0.2">
      <c r="B2503" s="34"/>
      <c r="G2503" s="3"/>
      <c r="H2503" s="2"/>
      <c r="I2503" s="12"/>
      <c r="J2503" s="5">
        <v>1</v>
      </c>
      <c r="K2503" s="5">
        <f t="shared" si="130"/>
        <v>0</v>
      </c>
      <c r="L2503" s="5"/>
      <c r="M2503" s="5"/>
      <c r="N2503" s="56">
        <f t="shared" si="129"/>
        <v>0</v>
      </c>
    </row>
    <row r="2504" spans="2:14" ht="13.5" customHeight="1" x14ac:dyDescent="0.2">
      <c r="B2504" s="34"/>
      <c r="G2504" s="3"/>
      <c r="H2504" s="2"/>
      <c r="I2504" s="12"/>
      <c r="J2504" s="5">
        <v>1</v>
      </c>
      <c r="K2504" s="5">
        <f t="shared" si="130"/>
        <v>0</v>
      </c>
      <c r="L2504" s="5"/>
      <c r="M2504" s="5"/>
      <c r="N2504" s="56">
        <f t="shared" si="129"/>
        <v>0</v>
      </c>
    </row>
    <row r="2505" spans="2:14" ht="13.5" customHeight="1" x14ac:dyDescent="0.2">
      <c r="B2505" s="34"/>
      <c r="G2505" s="3"/>
      <c r="H2505" s="2"/>
      <c r="I2505" s="12"/>
      <c r="J2505" s="5">
        <v>1</v>
      </c>
      <c r="K2505" s="5">
        <f t="shared" si="130"/>
        <v>0</v>
      </c>
      <c r="L2505" s="5"/>
      <c r="M2505" s="5"/>
      <c r="N2505" s="56">
        <f t="shared" si="129"/>
        <v>0</v>
      </c>
    </row>
    <row r="2506" spans="2:14" ht="13.5" customHeight="1" x14ac:dyDescent="0.2">
      <c r="B2506" s="34"/>
      <c r="G2506" s="3"/>
      <c r="H2506" s="2"/>
      <c r="I2506" s="12"/>
      <c r="J2506" s="5">
        <v>1</v>
      </c>
      <c r="K2506" s="5">
        <f t="shared" si="130"/>
        <v>0</v>
      </c>
      <c r="L2506" s="5"/>
      <c r="M2506" s="5"/>
      <c r="N2506" s="56" t="e">
        <f>IF(B2506="",#REF!,B2506)</f>
        <v>#REF!</v>
      </c>
    </row>
    <row r="2507" spans="2:14" ht="13.5" customHeight="1" x14ac:dyDescent="0.2">
      <c r="B2507" s="34"/>
      <c r="G2507" s="3"/>
      <c r="H2507" s="2"/>
      <c r="I2507" s="12"/>
      <c r="J2507" s="5">
        <v>1</v>
      </c>
      <c r="K2507" s="5">
        <f t="shared" si="130"/>
        <v>0</v>
      </c>
      <c r="L2507" s="5"/>
      <c r="M2507" s="5"/>
      <c r="N2507" s="56">
        <f t="shared" si="129"/>
        <v>0</v>
      </c>
    </row>
    <row r="2508" spans="2:14" ht="13.5" customHeight="1" x14ac:dyDescent="0.2">
      <c r="B2508" s="34"/>
      <c r="G2508" s="3"/>
      <c r="H2508" s="2"/>
      <c r="I2508" s="12"/>
      <c r="J2508" s="5">
        <v>1</v>
      </c>
      <c r="K2508" s="5">
        <f t="shared" si="130"/>
        <v>0</v>
      </c>
      <c r="L2508" s="5"/>
      <c r="M2508" s="5"/>
      <c r="N2508" s="56">
        <f t="shared" si="129"/>
        <v>0</v>
      </c>
    </row>
    <row r="2509" spans="2:14" ht="13.5" customHeight="1" x14ac:dyDescent="0.2">
      <c r="B2509" s="34"/>
      <c r="G2509" s="3"/>
      <c r="H2509" s="2"/>
      <c r="I2509" s="12"/>
      <c r="J2509" s="5">
        <v>1</v>
      </c>
      <c r="K2509" s="5">
        <f t="shared" si="130"/>
        <v>0</v>
      </c>
      <c r="L2509" s="5"/>
      <c r="M2509" s="5"/>
      <c r="N2509" s="56">
        <f t="shared" si="129"/>
        <v>0</v>
      </c>
    </row>
    <row r="2510" spans="2:14" ht="13.5" customHeight="1" x14ac:dyDescent="0.2">
      <c r="B2510" s="34"/>
      <c r="G2510" s="3"/>
      <c r="H2510" s="2"/>
      <c r="I2510" s="12"/>
      <c r="J2510" s="5">
        <v>1</v>
      </c>
      <c r="K2510" s="5">
        <f t="shared" si="130"/>
        <v>0</v>
      </c>
      <c r="L2510" s="5"/>
      <c r="M2510" s="5"/>
      <c r="N2510" s="56">
        <f t="shared" si="129"/>
        <v>0</v>
      </c>
    </row>
    <row r="2511" spans="2:14" ht="13.5" customHeight="1" x14ac:dyDescent="0.2">
      <c r="B2511" s="34"/>
      <c r="G2511" s="3"/>
      <c r="H2511" s="2"/>
      <c r="I2511" s="12"/>
      <c r="J2511" s="5">
        <v>1</v>
      </c>
      <c r="K2511" s="5">
        <f t="shared" si="130"/>
        <v>0</v>
      </c>
      <c r="L2511" s="5"/>
      <c r="M2511" s="5"/>
      <c r="N2511" s="56" t="e">
        <f>IF(B2511="",#REF!,B2511)</f>
        <v>#REF!</v>
      </c>
    </row>
    <row r="2512" spans="2:14" ht="13.5" customHeight="1" x14ac:dyDescent="0.2">
      <c r="B2512" s="34"/>
      <c r="G2512" s="3"/>
      <c r="H2512" s="2"/>
      <c r="I2512" s="12"/>
      <c r="J2512" s="5">
        <v>1</v>
      </c>
      <c r="K2512" s="5">
        <f t="shared" si="130"/>
        <v>0</v>
      </c>
      <c r="L2512" s="5"/>
      <c r="M2512" s="5"/>
      <c r="N2512" s="56">
        <f t="shared" si="129"/>
        <v>0</v>
      </c>
    </row>
    <row r="2513" spans="2:14" ht="13.5" customHeight="1" x14ac:dyDescent="0.2">
      <c r="B2513" s="34"/>
      <c r="G2513" s="3"/>
      <c r="H2513" s="2"/>
      <c r="I2513" s="12"/>
      <c r="J2513" s="5">
        <v>1</v>
      </c>
      <c r="K2513" s="5">
        <f t="shared" si="130"/>
        <v>0</v>
      </c>
      <c r="L2513" s="5"/>
      <c r="M2513" s="5"/>
      <c r="N2513" s="56">
        <f t="shared" si="129"/>
        <v>0</v>
      </c>
    </row>
    <row r="2514" spans="2:14" ht="13.5" customHeight="1" x14ac:dyDescent="0.2">
      <c r="B2514" s="34"/>
      <c r="G2514" s="3"/>
      <c r="H2514" s="2"/>
      <c r="I2514" s="12"/>
      <c r="J2514" s="5">
        <v>1</v>
      </c>
      <c r="K2514" s="5">
        <f t="shared" si="130"/>
        <v>0</v>
      </c>
      <c r="L2514" s="5"/>
      <c r="M2514" s="5"/>
      <c r="N2514" s="56">
        <f t="shared" si="129"/>
        <v>0</v>
      </c>
    </row>
    <row r="2515" spans="2:14" ht="13.5" customHeight="1" x14ac:dyDescent="0.2">
      <c r="B2515" s="34"/>
      <c r="G2515" s="3"/>
      <c r="H2515" s="2"/>
      <c r="I2515" s="12"/>
      <c r="J2515" s="5">
        <v>1</v>
      </c>
      <c r="K2515" s="5">
        <f t="shared" si="130"/>
        <v>0</v>
      </c>
      <c r="L2515" s="5"/>
      <c r="M2515" s="5"/>
      <c r="N2515" s="56">
        <f t="shared" si="129"/>
        <v>0</v>
      </c>
    </row>
    <row r="2516" spans="2:14" ht="13.5" customHeight="1" x14ac:dyDescent="0.2">
      <c r="B2516" s="34"/>
      <c r="G2516" s="3"/>
      <c r="H2516" s="2"/>
      <c r="I2516" s="12"/>
      <c r="J2516" s="5">
        <v>1</v>
      </c>
      <c r="K2516" s="5">
        <f t="shared" si="130"/>
        <v>0</v>
      </c>
      <c r="L2516" s="5"/>
      <c r="M2516" s="5"/>
      <c r="N2516" s="56" t="e">
        <f>IF(B2516="",#REF!,B2516)</f>
        <v>#REF!</v>
      </c>
    </row>
    <row r="2517" spans="2:14" ht="13.5" customHeight="1" x14ac:dyDescent="0.2">
      <c r="B2517" s="34"/>
      <c r="G2517" s="3"/>
      <c r="H2517" s="2"/>
      <c r="I2517" s="12"/>
      <c r="J2517" s="5">
        <v>1</v>
      </c>
      <c r="K2517" s="5">
        <f t="shared" si="130"/>
        <v>0</v>
      </c>
      <c r="L2517" s="5"/>
      <c r="M2517" s="5"/>
      <c r="N2517" s="56">
        <f t="shared" si="129"/>
        <v>0</v>
      </c>
    </row>
    <row r="2518" spans="2:14" ht="13.5" customHeight="1" x14ac:dyDescent="0.2">
      <c r="B2518" s="34"/>
      <c r="G2518" s="3"/>
      <c r="H2518" s="2"/>
      <c r="I2518" s="12"/>
      <c r="J2518" s="5">
        <v>1</v>
      </c>
      <c r="K2518" s="5">
        <f t="shared" si="130"/>
        <v>0</v>
      </c>
      <c r="L2518" s="5"/>
      <c r="M2518" s="5"/>
      <c r="N2518" s="56">
        <f t="shared" si="129"/>
        <v>0</v>
      </c>
    </row>
    <row r="2519" spans="2:14" ht="13.5" customHeight="1" x14ac:dyDescent="0.2">
      <c r="B2519" s="34"/>
      <c r="G2519" s="3"/>
      <c r="H2519" s="2"/>
      <c r="I2519" s="12"/>
      <c r="J2519" s="5">
        <v>1</v>
      </c>
      <c r="K2519" s="5">
        <f t="shared" si="130"/>
        <v>0</v>
      </c>
      <c r="L2519" s="5"/>
      <c r="M2519" s="5"/>
      <c r="N2519" s="56" t="e">
        <f>IF(B2519="",#REF!,B2519)</f>
        <v>#REF!</v>
      </c>
    </row>
    <row r="2520" spans="2:14" ht="13.5" customHeight="1" x14ac:dyDescent="0.2">
      <c r="B2520" s="34"/>
      <c r="G2520" s="3"/>
      <c r="H2520" s="2"/>
      <c r="I2520" s="12"/>
      <c r="J2520" s="5">
        <v>1</v>
      </c>
      <c r="K2520" s="5">
        <f t="shared" si="130"/>
        <v>0</v>
      </c>
      <c r="L2520" s="5"/>
      <c r="M2520" s="5"/>
      <c r="N2520" s="56">
        <f t="shared" si="129"/>
        <v>0</v>
      </c>
    </row>
    <row r="2521" spans="2:14" ht="13.5" customHeight="1" x14ac:dyDescent="0.2">
      <c r="B2521" s="34"/>
      <c r="G2521" s="3"/>
      <c r="H2521" s="2"/>
      <c r="I2521" s="12"/>
      <c r="J2521" s="5">
        <v>1</v>
      </c>
      <c r="K2521" s="5">
        <f t="shared" si="130"/>
        <v>0</v>
      </c>
      <c r="L2521" s="5"/>
      <c r="M2521" s="5"/>
      <c r="N2521" s="56">
        <f t="shared" si="129"/>
        <v>0</v>
      </c>
    </row>
    <row r="2522" spans="2:14" ht="13.5" customHeight="1" x14ac:dyDescent="0.2">
      <c r="B2522" s="34"/>
      <c r="G2522" s="3"/>
      <c r="H2522" s="2"/>
      <c r="I2522" s="12"/>
      <c r="J2522" s="5">
        <v>1</v>
      </c>
      <c r="K2522" s="5">
        <f t="shared" si="130"/>
        <v>0</v>
      </c>
      <c r="L2522" s="5"/>
      <c r="M2522" s="5"/>
      <c r="N2522" s="56">
        <f t="shared" si="129"/>
        <v>0</v>
      </c>
    </row>
    <row r="2523" spans="2:14" ht="13.5" customHeight="1" x14ac:dyDescent="0.2">
      <c r="B2523" s="34"/>
      <c r="G2523" s="3"/>
      <c r="H2523" s="2"/>
      <c r="I2523" s="12"/>
      <c r="J2523" s="5">
        <v>1</v>
      </c>
      <c r="K2523" s="5">
        <f t="shared" si="130"/>
        <v>0</v>
      </c>
      <c r="L2523" s="5"/>
      <c r="M2523" s="5"/>
      <c r="N2523" s="56">
        <f t="shared" si="129"/>
        <v>0</v>
      </c>
    </row>
    <row r="2524" spans="2:14" ht="13.5" customHeight="1" x14ac:dyDescent="0.2">
      <c r="B2524" s="34"/>
      <c r="G2524" s="3"/>
      <c r="H2524" s="2"/>
      <c r="I2524" s="12"/>
      <c r="J2524" s="5">
        <v>1</v>
      </c>
      <c r="K2524" s="5">
        <f t="shared" si="130"/>
        <v>0</v>
      </c>
      <c r="L2524" s="5"/>
      <c r="M2524" s="5"/>
      <c r="N2524" s="56">
        <f t="shared" si="129"/>
        <v>0</v>
      </c>
    </row>
    <row r="2525" spans="2:14" ht="13.5" customHeight="1" x14ac:dyDescent="0.2">
      <c r="B2525" s="34"/>
      <c r="G2525" s="3"/>
      <c r="H2525" s="2"/>
      <c r="I2525" s="12"/>
      <c r="J2525" s="5">
        <v>1</v>
      </c>
      <c r="K2525" s="5">
        <f t="shared" si="130"/>
        <v>0</v>
      </c>
      <c r="L2525" s="5"/>
      <c r="M2525" s="5"/>
      <c r="N2525" s="56" t="e">
        <f>IF(B2525="",#REF!,B2525)</f>
        <v>#REF!</v>
      </c>
    </row>
    <row r="2526" spans="2:14" ht="13.5" customHeight="1" x14ac:dyDescent="0.2">
      <c r="B2526" s="34"/>
      <c r="G2526" s="3"/>
      <c r="H2526" s="2"/>
      <c r="I2526" s="12"/>
      <c r="J2526" s="5">
        <v>1</v>
      </c>
      <c r="K2526" s="5">
        <f t="shared" si="130"/>
        <v>0</v>
      </c>
      <c r="L2526" s="5"/>
      <c r="M2526" s="5"/>
      <c r="N2526" s="56">
        <f t="shared" si="129"/>
        <v>0</v>
      </c>
    </row>
    <row r="2527" spans="2:14" ht="13.5" customHeight="1" x14ac:dyDescent="0.2">
      <c r="B2527" s="34"/>
      <c r="G2527" s="3"/>
      <c r="H2527" s="2"/>
      <c r="I2527" s="12"/>
      <c r="J2527" s="5">
        <v>1</v>
      </c>
      <c r="K2527" s="5">
        <f t="shared" si="130"/>
        <v>0</v>
      </c>
      <c r="L2527" s="5"/>
      <c r="M2527" s="5"/>
      <c r="N2527" s="56" t="e">
        <f>IF(B2527="",#REF!,B2527)</f>
        <v>#REF!</v>
      </c>
    </row>
    <row r="2528" spans="2:14" ht="13.5" customHeight="1" x14ac:dyDescent="0.2">
      <c r="B2528" s="34"/>
      <c r="G2528" s="3"/>
      <c r="H2528" s="2"/>
      <c r="I2528" s="12"/>
      <c r="J2528" s="5">
        <v>1</v>
      </c>
      <c r="K2528" s="5">
        <f t="shared" si="130"/>
        <v>0</v>
      </c>
      <c r="L2528" s="5"/>
      <c r="M2528" s="5"/>
      <c r="N2528" s="56">
        <f t="shared" si="129"/>
        <v>0</v>
      </c>
    </row>
    <row r="2529" spans="2:14" ht="13.5" customHeight="1" x14ac:dyDescent="0.2">
      <c r="B2529" s="34"/>
      <c r="G2529" s="3"/>
      <c r="H2529" s="2"/>
      <c r="I2529" s="12"/>
      <c r="J2529" s="5">
        <v>1</v>
      </c>
      <c r="K2529" s="5">
        <f t="shared" si="130"/>
        <v>0</v>
      </c>
      <c r="L2529" s="5"/>
      <c r="M2529" s="5"/>
      <c r="N2529" s="56" t="e">
        <f>IF(B2529="",#REF!,B2529)</f>
        <v>#REF!</v>
      </c>
    </row>
    <row r="2530" spans="2:14" ht="13.5" customHeight="1" x14ac:dyDescent="0.2">
      <c r="B2530" s="34"/>
      <c r="G2530" s="3"/>
      <c r="H2530" s="2"/>
      <c r="I2530" s="12"/>
      <c r="J2530" s="5">
        <v>1</v>
      </c>
      <c r="K2530" s="5">
        <f t="shared" si="130"/>
        <v>0</v>
      </c>
      <c r="L2530" s="5"/>
      <c r="M2530" s="5"/>
      <c r="N2530" s="56">
        <f t="shared" si="129"/>
        <v>0</v>
      </c>
    </row>
    <row r="2531" spans="2:14" ht="13.5" customHeight="1" x14ac:dyDescent="0.2">
      <c r="B2531" s="34"/>
      <c r="G2531" s="3"/>
      <c r="H2531" s="2"/>
      <c r="I2531" s="12"/>
      <c r="J2531" s="5">
        <v>1</v>
      </c>
      <c r="K2531" s="5">
        <f t="shared" si="130"/>
        <v>0</v>
      </c>
      <c r="L2531" s="5"/>
      <c r="M2531" s="5"/>
      <c r="N2531" s="56">
        <f t="shared" si="129"/>
        <v>0</v>
      </c>
    </row>
    <row r="2532" spans="2:14" ht="13.5" customHeight="1" x14ac:dyDescent="0.2">
      <c r="B2532" s="34"/>
      <c r="G2532" s="3"/>
      <c r="H2532" s="2"/>
      <c r="I2532" s="12"/>
      <c r="J2532" s="5">
        <v>1</v>
      </c>
      <c r="K2532" s="5">
        <f t="shared" si="130"/>
        <v>0</v>
      </c>
      <c r="L2532" s="5"/>
      <c r="M2532" s="5"/>
      <c r="N2532" s="56">
        <f t="shared" si="129"/>
        <v>0</v>
      </c>
    </row>
    <row r="2533" spans="2:14" ht="13.5" customHeight="1" x14ac:dyDescent="0.2">
      <c r="B2533" s="34"/>
      <c r="G2533" s="3"/>
      <c r="H2533" s="2"/>
      <c r="I2533" s="12"/>
      <c r="J2533" s="5">
        <v>1</v>
      </c>
      <c r="K2533" s="5">
        <f t="shared" si="130"/>
        <v>0</v>
      </c>
      <c r="L2533" s="5"/>
      <c r="M2533" s="5"/>
      <c r="N2533" s="56">
        <f t="shared" si="129"/>
        <v>0</v>
      </c>
    </row>
    <row r="2534" spans="2:14" ht="13.5" customHeight="1" x14ac:dyDescent="0.2">
      <c r="B2534" s="34"/>
      <c r="G2534" s="3"/>
      <c r="H2534" s="2"/>
      <c r="I2534" s="12"/>
      <c r="J2534" s="5">
        <v>1</v>
      </c>
      <c r="K2534" s="5">
        <f t="shared" si="130"/>
        <v>0</v>
      </c>
      <c r="L2534" s="5"/>
      <c r="M2534" s="5"/>
      <c r="N2534" s="56" t="e">
        <f>IF(B2534="",#REF!,B2534)</f>
        <v>#REF!</v>
      </c>
    </row>
    <row r="2535" spans="2:14" ht="13.5" customHeight="1" x14ac:dyDescent="0.2">
      <c r="B2535" s="34"/>
      <c r="G2535" s="3"/>
      <c r="H2535" s="2"/>
      <c r="I2535" s="12"/>
      <c r="J2535" s="5">
        <v>1</v>
      </c>
      <c r="K2535" s="5">
        <f t="shared" si="130"/>
        <v>0</v>
      </c>
      <c r="L2535" s="5"/>
      <c r="M2535" s="5"/>
      <c r="N2535" s="56" t="e">
        <f>IF(B2535="",#REF!,B2535)</f>
        <v>#REF!</v>
      </c>
    </row>
    <row r="2536" spans="2:14" ht="13.5" customHeight="1" x14ac:dyDescent="0.2">
      <c r="B2536" s="34"/>
      <c r="G2536" s="3"/>
      <c r="H2536" s="2"/>
      <c r="I2536" s="12"/>
      <c r="J2536" s="5">
        <v>1</v>
      </c>
      <c r="K2536" s="5">
        <f t="shared" si="130"/>
        <v>0</v>
      </c>
      <c r="L2536" s="5"/>
      <c r="M2536" s="5"/>
      <c r="N2536" s="56" t="e">
        <f>IF(B2536="",#REF!,B2536)</f>
        <v>#REF!</v>
      </c>
    </row>
    <row r="2537" spans="2:14" ht="13.5" customHeight="1" x14ac:dyDescent="0.2">
      <c r="B2537" s="34"/>
      <c r="G2537" s="3"/>
      <c r="H2537" s="2"/>
      <c r="I2537" s="12"/>
      <c r="J2537" s="5">
        <v>1</v>
      </c>
      <c r="K2537" s="5">
        <f t="shared" si="130"/>
        <v>0</v>
      </c>
      <c r="L2537" s="5"/>
      <c r="M2537" s="5"/>
      <c r="N2537" s="56">
        <f t="shared" si="129"/>
        <v>0</v>
      </c>
    </row>
    <row r="2538" spans="2:14" ht="13.5" customHeight="1" x14ac:dyDescent="0.2">
      <c r="B2538" s="34"/>
      <c r="G2538" s="3"/>
      <c r="H2538" s="2"/>
      <c r="I2538" s="12"/>
      <c r="J2538" s="5">
        <v>1</v>
      </c>
      <c r="K2538" s="5">
        <f t="shared" si="130"/>
        <v>0</v>
      </c>
      <c r="L2538" s="5"/>
      <c r="M2538" s="5"/>
      <c r="N2538" s="56">
        <f t="shared" si="129"/>
        <v>0</v>
      </c>
    </row>
    <row r="2539" spans="2:14" ht="13.5" customHeight="1" x14ac:dyDescent="0.2">
      <c r="B2539" s="34"/>
      <c r="G2539" s="3"/>
      <c r="H2539" s="2"/>
      <c r="I2539" s="12"/>
      <c r="J2539" s="5">
        <v>1</v>
      </c>
      <c r="K2539" s="5">
        <f t="shared" si="130"/>
        <v>0</v>
      </c>
      <c r="L2539" s="5"/>
      <c r="M2539" s="5"/>
      <c r="N2539" s="56" t="e">
        <f>IF(B2539="",#REF!,B2539)</f>
        <v>#REF!</v>
      </c>
    </row>
    <row r="2540" spans="2:14" ht="13.5" customHeight="1" x14ac:dyDescent="0.2">
      <c r="B2540" s="34"/>
      <c r="G2540" s="3"/>
      <c r="H2540" s="2"/>
      <c r="I2540" s="12"/>
      <c r="J2540" s="5">
        <v>1</v>
      </c>
      <c r="K2540" s="5">
        <f t="shared" si="130"/>
        <v>0</v>
      </c>
      <c r="L2540" s="5"/>
      <c r="M2540" s="5"/>
      <c r="N2540" s="56" t="e">
        <f>IF(B2540="",#REF!,B2540)</f>
        <v>#REF!</v>
      </c>
    </row>
    <row r="2541" spans="2:14" ht="13.5" customHeight="1" x14ac:dyDescent="0.2">
      <c r="B2541" s="34"/>
      <c r="G2541" s="3"/>
      <c r="H2541" s="2"/>
      <c r="I2541" s="12"/>
      <c r="J2541" s="5">
        <v>1</v>
      </c>
      <c r="K2541" s="5">
        <f t="shared" si="130"/>
        <v>0</v>
      </c>
      <c r="L2541" s="5"/>
      <c r="M2541" s="5"/>
      <c r="N2541" s="56" t="e">
        <f>IF(B2541="",#REF!,B2541)</f>
        <v>#REF!</v>
      </c>
    </row>
    <row r="2542" spans="2:14" ht="13.5" customHeight="1" x14ac:dyDescent="0.2">
      <c r="B2542" s="34"/>
      <c r="G2542" s="3"/>
      <c r="H2542" s="2"/>
      <c r="I2542" s="12"/>
      <c r="J2542" s="5">
        <v>1</v>
      </c>
      <c r="K2542" s="5">
        <f t="shared" si="130"/>
        <v>0</v>
      </c>
      <c r="L2542" s="5"/>
      <c r="M2542" s="5"/>
      <c r="N2542" s="56">
        <f t="shared" si="129"/>
        <v>0</v>
      </c>
    </row>
    <row r="2543" spans="2:14" ht="13.5" customHeight="1" x14ac:dyDescent="0.2">
      <c r="B2543" s="34"/>
      <c r="G2543" s="3"/>
      <c r="H2543" s="2"/>
      <c r="I2543" s="12"/>
      <c r="J2543" s="5">
        <v>1</v>
      </c>
      <c r="K2543" s="5">
        <f t="shared" si="130"/>
        <v>0</v>
      </c>
      <c r="L2543" s="5"/>
      <c r="M2543" s="5"/>
      <c r="N2543" s="56">
        <f t="shared" si="129"/>
        <v>0</v>
      </c>
    </row>
    <row r="2544" spans="2:14" ht="13.5" customHeight="1" x14ac:dyDescent="0.2">
      <c r="B2544" s="34"/>
      <c r="G2544" s="3"/>
      <c r="H2544" s="2"/>
      <c r="I2544" s="12"/>
      <c r="J2544" s="5">
        <v>1</v>
      </c>
      <c r="K2544" s="5">
        <f t="shared" si="130"/>
        <v>0</v>
      </c>
      <c r="L2544" s="5"/>
      <c r="M2544" s="5"/>
      <c r="N2544" s="56">
        <f t="shared" ref="N2544:N2601" si="131">IF(B2544="",B2543,B2544)</f>
        <v>0</v>
      </c>
    </row>
    <row r="2545" spans="2:14" ht="13.5" customHeight="1" x14ac:dyDescent="0.2">
      <c r="B2545" s="34"/>
      <c r="G2545" s="3"/>
      <c r="H2545" s="2"/>
      <c r="I2545" s="12"/>
      <c r="J2545" s="5">
        <v>1</v>
      </c>
      <c r="K2545" s="5">
        <f t="shared" si="130"/>
        <v>0</v>
      </c>
      <c r="L2545" s="5"/>
      <c r="M2545" s="5"/>
      <c r="N2545" s="56">
        <f t="shared" si="131"/>
        <v>0</v>
      </c>
    </row>
    <row r="2546" spans="2:14" ht="13.5" customHeight="1" x14ac:dyDescent="0.2">
      <c r="B2546" s="34"/>
      <c r="G2546" s="3"/>
      <c r="H2546" s="2"/>
      <c r="I2546" s="12"/>
      <c r="J2546" s="5">
        <v>1</v>
      </c>
      <c r="K2546" s="5">
        <f t="shared" si="130"/>
        <v>0</v>
      </c>
      <c r="L2546" s="5"/>
      <c r="M2546" s="5"/>
      <c r="N2546" s="56">
        <f t="shared" si="131"/>
        <v>0</v>
      </c>
    </row>
    <row r="2547" spans="2:14" ht="13.5" customHeight="1" x14ac:dyDescent="0.2">
      <c r="B2547" s="34"/>
      <c r="G2547" s="3"/>
      <c r="H2547" s="2"/>
      <c r="I2547" s="12"/>
      <c r="J2547" s="5">
        <v>1</v>
      </c>
      <c r="K2547" s="5">
        <f t="shared" si="130"/>
        <v>0</v>
      </c>
      <c r="L2547" s="5"/>
      <c r="M2547" s="5"/>
      <c r="N2547" s="56">
        <f t="shared" si="131"/>
        <v>0</v>
      </c>
    </row>
    <row r="2548" spans="2:14" ht="13.5" customHeight="1" x14ac:dyDescent="0.2">
      <c r="B2548" s="34"/>
      <c r="G2548" s="3"/>
      <c r="H2548" s="2"/>
      <c r="I2548" s="12"/>
      <c r="J2548" s="5">
        <v>1</v>
      </c>
      <c r="K2548" s="5">
        <f t="shared" si="130"/>
        <v>0</v>
      </c>
      <c r="L2548" s="5"/>
      <c r="M2548" s="5"/>
      <c r="N2548" s="56">
        <f t="shared" si="131"/>
        <v>0</v>
      </c>
    </row>
    <row r="2549" spans="2:14" ht="13.5" customHeight="1" x14ac:dyDescent="0.2">
      <c r="B2549" s="34"/>
      <c r="G2549" s="3"/>
      <c r="H2549" s="2"/>
      <c r="I2549" s="12"/>
      <c r="J2549" s="5">
        <v>1</v>
      </c>
      <c r="K2549" s="5">
        <f t="shared" si="130"/>
        <v>0</v>
      </c>
      <c r="L2549" s="5"/>
      <c r="M2549" s="5"/>
      <c r="N2549" s="56">
        <f t="shared" si="131"/>
        <v>0</v>
      </c>
    </row>
    <row r="2550" spans="2:14" ht="13.5" customHeight="1" x14ac:dyDescent="0.2">
      <c r="B2550" s="34"/>
      <c r="G2550" s="3"/>
      <c r="H2550" s="2"/>
      <c r="I2550" s="12"/>
      <c r="J2550" s="5">
        <v>1</v>
      </c>
      <c r="K2550" s="5">
        <f t="shared" si="130"/>
        <v>0</v>
      </c>
      <c r="L2550" s="5"/>
      <c r="M2550" s="5"/>
      <c r="N2550" s="56">
        <f t="shared" si="131"/>
        <v>0</v>
      </c>
    </row>
    <row r="2551" spans="2:14" ht="13.5" customHeight="1" x14ac:dyDescent="0.2">
      <c r="B2551" s="34"/>
      <c r="G2551" s="3"/>
      <c r="H2551" s="2"/>
      <c r="I2551" s="12"/>
      <c r="J2551" s="5">
        <v>1</v>
      </c>
      <c r="K2551" s="5">
        <f t="shared" si="130"/>
        <v>0</v>
      </c>
      <c r="L2551" s="5"/>
      <c r="M2551" s="5"/>
      <c r="N2551" s="56">
        <f t="shared" si="131"/>
        <v>0</v>
      </c>
    </row>
    <row r="2552" spans="2:14" ht="13.5" customHeight="1" x14ac:dyDescent="0.2">
      <c r="B2552" s="34"/>
      <c r="G2552" s="3"/>
      <c r="H2552" s="2"/>
      <c r="I2552" s="12"/>
      <c r="J2552" s="5">
        <v>1</v>
      </c>
      <c r="K2552" s="5">
        <f t="shared" si="130"/>
        <v>0</v>
      </c>
      <c r="L2552" s="5"/>
      <c r="M2552" s="5"/>
      <c r="N2552" s="56">
        <f t="shared" si="131"/>
        <v>0</v>
      </c>
    </row>
    <row r="2553" spans="2:14" ht="13.5" customHeight="1" x14ac:dyDescent="0.2">
      <c r="B2553" s="34"/>
      <c r="G2553" s="3"/>
      <c r="H2553" s="2"/>
      <c r="I2553" s="12"/>
      <c r="J2553" s="5">
        <v>1</v>
      </c>
      <c r="K2553" s="5">
        <f t="shared" si="130"/>
        <v>0</v>
      </c>
      <c r="L2553" s="5"/>
      <c r="M2553" s="5"/>
      <c r="N2553" s="56" t="e">
        <f>IF(B2553="",#REF!,B2553)</f>
        <v>#REF!</v>
      </c>
    </row>
    <row r="2554" spans="2:14" ht="13.5" customHeight="1" x14ac:dyDescent="0.2">
      <c r="B2554" s="34"/>
      <c r="G2554" s="3"/>
      <c r="H2554" s="2"/>
      <c r="I2554" s="12"/>
      <c r="J2554" s="5">
        <v>1</v>
      </c>
      <c r="K2554" s="5">
        <f t="shared" si="130"/>
        <v>0</v>
      </c>
      <c r="L2554" s="5"/>
      <c r="M2554" s="5"/>
      <c r="N2554" s="56">
        <f t="shared" si="131"/>
        <v>0</v>
      </c>
    </row>
    <row r="2555" spans="2:14" ht="13.5" customHeight="1" x14ac:dyDescent="0.2">
      <c r="B2555" s="34"/>
      <c r="G2555" s="3"/>
      <c r="H2555" s="2"/>
      <c r="I2555" s="12"/>
      <c r="J2555" s="5">
        <v>1</v>
      </c>
      <c r="K2555" s="5">
        <f t="shared" si="130"/>
        <v>0</v>
      </c>
      <c r="L2555" s="5"/>
      <c r="M2555" s="5"/>
      <c r="N2555" s="56">
        <f t="shared" si="131"/>
        <v>0</v>
      </c>
    </row>
    <row r="2556" spans="2:14" ht="13.5" customHeight="1" x14ac:dyDescent="0.2">
      <c r="B2556" s="34"/>
      <c r="G2556" s="3"/>
      <c r="H2556" s="2"/>
      <c r="I2556" s="12"/>
      <c r="J2556" s="5">
        <v>1</v>
      </c>
      <c r="K2556" s="5">
        <f t="shared" si="130"/>
        <v>0</v>
      </c>
      <c r="L2556" s="5"/>
      <c r="M2556" s="5"/>
      <c r="N2556" s="56">
        <f t="shared" si="131"/>
        <v>0</v>
      </c>
    </row>
    <row r="2557" spans="2:14" ht="13.5" customHeight="1" x14ac:dyDescent="0.2">
      <c r="B2557" s="34"/>
      <c r="G2557" s="3"/>
      <c r="H2557" s="2"/>
      <c r="I2557" s="12"/>
      <c r="J2557" s="5">
        <v>1</v>
      </c>
      <c r="K2557" s="5">
        <f t="shared" si="130"/>
        <v>0</v>
      </c>
      <c r="L2557" s="5"/>
      <c r="M2557" s="5"/>
      <c r="N2557" s="56">
        <f t="shared" si="131"/>
        <v>0</v>
      </c>
    </row>
    <row r="2558" spans="2:14" ht="13.5" customHeight="1" x14ac:dyDescent="0.2">
      <c r="B2558" s="34"/>
      <c r="G2558" s="3"/>
      <c r="H2558" s="2"/>
      <c r="I2558" s="12"/>
      <c r="J2558" s="5">
        <v>1</v>
      </c>
      <c r="K2558" s="5">
        <f t="shared" si="130"/>
        <v>0</v>
      </c>
      <c r="L2558" s="5"/>
      <c r="M2558" s="5"/>
      <c r="N2558" s="56">
        <f t="shared" si="131"/>
        <v>0</v>
      </c>
    </row>
    <row r="2559" spans="2:14" ht="13.5" customHeight="1" x14ac:dyDescent="0.2">
      <c r="B2559" s="34"/>
      <c r="G2559" s="3"/>
      <c r="H2559" s="2"/>
      <c r="I2559" s="12"/>
      <c r="J2559" s="5">
        <v>1</v>
      </c>
      <c r="K2559" s="5">
        <f t="shared" si="130"/>
        <v>0</v>
      </c>
      <c r="L2559" s="5"/>
      <c r="M2559" s="5"/>
      <c r="N2559" s="56">
        <f t="shared" si="131"/>
        <v>0</v>
      </c>
    </row>
    <row r="2560" spans="2:14" ht="13.5" customHeight="1" x14ac:dyDescent="0.2">
      <c r="B2560" s="34"/>
      <c r="G2560" s="3"/>
      <c r="H2560" s="2"/>
      <c r="I2560" s="12"/>
      <c r="J2560" s="5">
        <v>1</v>
      </c>
      <c r="K2560" s="5">
        <f t="shared" si="130"/>
        <v>0</v>
      </c>
      <c r="L2560" s="5"/>
      <c r="M2560" s="5"/>
      <c r="N2560" s="56">
        <f t="shared" si="131"/>
        <v>0</v>
      </c>
    </row>
    <row r="2561" spans="2:14" ht="13.5" customHeight="1" x14ac:dyDescent="0.2">
      <c r="B2561" s="34"/>
      <c r="G2561" s="3"/>
      <c r="H2561" s="2"/>
      <c r="I2561" s="12"/>
      <c r="J2561" s="5">
        <v>1</v>
      </c>
      <c r="K2561" s="5">
        <f t="shared" si="130"/>
        <v>0</v>
      </c>
      <c r="L2561" s="5"/>
      <c r="M2561" s="5"/>
      <c r="N2561" s="56">
        <f t="shared" si="131"/>
        <v>0</v>
      </c>
    </row>
    <row r="2562" spans="2:14" ht="13.5" customHeight="1" x14ac:dyDescent="0.2">
      <c r="B2562" s="34"/>
      <c r="G2562" s="3"/>
      <c r="H2562" s="2"/>
      <c r="I2562" s="12"/>
      <c r="J2562" s="5">
        <v>1</v>
      </c>
      <c r="K2562" s="5">
        <f t="shared" ref="K2562:K2625" si="132">IF(I2562="did not close",0,IF(I2562="",0,1))</f>
        <v>0</v>
      </c>
      <c r="L2562" s="5"/>
      <c r="M2562" s="5"/>
      <c r="N2562" s="56">
        <f t="shared" si="131"/>
        <v>0</v>
      </c>
    </row>
    <row r="2563" spans="2:14" ht="13.5" customHeight="1" x14ac:dyDescent="0.2">
      <c r="B2563" s="34"/>
      <c r="G2563" s="3"/>
      <c r="H2563" s="2"/>
      <c r="I2563" s="12"/>
      <c r="J2563" s="5">
        <v>1</v>
      </c>
      <c r="K2563" s="5">
        <f t="shared" si="132"/>
        <v>0</v>
      </c>
      <c r="L2563" s="5"/>
      <c r="M2563" s="5"/>
      <c r="N2563" s="56">
        <f t="shared" si="131"/>
        <v>0</v>
      </c>
    </row>
    <row r="2564" spans="2:14" ht="13.5" customHeight="1" x14ac:dyDescent="0.2">
      <c r="B2564" s="34"/>
      <c r="G2564" s="3"/>
      <c r="H2564" s="2"/>
      <c r="I2564" s="12"/>
      <c r="J2564" s="5">
        <v>1</v>
      </c>
      <c r="K2564" s="5">
        <f t="shared" si="132"/>
        <v>0</v>
      </c>
      <c r="L2564" s="5"/>
      <c r="M2564" s="5"/>
      <c r="N2564" s="56">
        <f t="shared" si="131"/>
        <v>0</v>
      </c>
    </row>
    <row r="2565" spans="2:14" ht="13.5" customHeight="1" x14ac:dyDescent="0.2">
      <c r="B2565" s="34"/>
      <c r="G2565" s="3"/>
      <c r="H2565" s="2"/>
      <c r="I2565" s="12"/>
      <c r="J2565" s="5">
        <v>1</v>
      </c>
      <c r="K2565" s="5">
        <f t="shared" si="132"/>
        <v>0</v>
      </c>
      <c r="L2565" s="5"/>
      <c r="M2565" s="5"/>
      <c r="N2565" s="56">
        <f t="shared" si="131"/>
        <v>0</v>
      </c>
    </row>
    <row r="2566" spans="2:14" ht="13.5" customHeight="1" x14ac:dyDescent="0.2">
      <c r="B2566" s="34"/>
      <c r="G2566" s="3"/>
      <c r="H2566" s="2"/>
      <c r="I2566" s="12"/>
      <c r="J2566" s="5">
        <v>1</v>
      </c>
      <c r="K2566" s="5">
        <f t="shared" si="132"/>
        <v>0</v>
      </c>
      <c r="L2566" s="5"/>
      <c r="M2566" s="5"/>
      <c r="N2566" s="56">
        <f t="shared" si="131"/>
        <v>0</v>
      </c>
    </row>
    <row r="2567" spans="2:14" ht="13.5" customHeight="1" x14ac:dyDescent="0.2">
      <c r="B2567" s="34"/>
      <c r="G2567" s="3"/>
      <c r="H2567" s="2"/>
      <c r="I2567" s="12"/>
      <c r="J2567" s="5">
        <v>1</v>
      </c>
      <c r="K2567" s="5">
        <f t="shared" si="132"/>
        <v>0</v>
      </c>
      <c r="L2567" s="5"/>
      <c r="M2567" s="5"/>
      <c r="N2567" s="56">
        <f t="shared" si="131"/>
        <v>0</v>
      </c>
    </row>
    <row r="2568" spans="2:14" ht="13.5" customHeight="1" x14ac:dyDescent="0.2">
      <c r="B2568" s="34"/>
      <c r="G2568" s="3"/>
      <c r="H2568" s="2"/>
      <c r="I2568" s="12"/>
      <c r="J2568" s="5">
        <v>1</v>
      </c>
      <c r="K2568" s="5">
        <f t="shared" si="132"/>
        <v>0</v>
      </c>
      <c r="L2568" s="5"/>
      <c r="M2568" s="5"/>
      <c r="N2568" s="56">
        <f t="shared" si="131"/>
        <v>0</v>
      </c>
    </row>
    <row r="2569" spans="2:14" ht="13.5" customHeight="1" x14ac:dyDescent="0.2">
      <c r="B2569" s="34"/>
      <c r="G2569" s="3"/>
      <c r="H2569" s="2"/>
      <c r="I2569" s="12"/>
      <c r="J2569" s="5">
        <v>1</v>
      </c>
      <c r="K2569" s="5">
        <f t="shared" si="132"/>
        <v>0</v>
      </c>
      <c r="L2569" s="5"/>
      <c r="M2569" s="5"/>
      <c r="N2569" s="56">
        <f t="shared" si="131"/>
        <v>0</v>
      </c>
    </row>
    <row r="2570" spans="2:14" ht="13.5" customHeight="1" x14ac:dyDescent="0.2">
      <c r="B2570" s="34"/>
      <c r="G2570" s="3"/>
      <c r="H2570" s="2"/>
      <c r="I2570" s="12"/>
      <c r="J2570" s="5">
        <v>1</v>
      </c>
      <c r="K2570" s="5">
        <f t="shared" si="132"/>
        <v>0</v>
      </c>
      <c r="L2570" s="5"/>
      <c r="M2570" s="5"/>
      <c r="N2570" s="56">
        <f t="shared" si="131"/>
        <v>0</v>
      </c>
    </row>
    <row r="2571" spans="2:14" ht="13.5" customHeight="1" x14ac:dyDescent="0.2">
      <c r="B2571" s="34"/>
      <c r="G2571" s="3"/>
      <c r="H2571" s="2"/>
      <c r="I2571" s="12"/>
      <c r="J2571" s="5">
        <v>1</v>
      </c>
      <c r="K2571" s="5">
        <f t="shared" si="132"/>
        <v>0</v>
      </c>
      <c r="L2571" s="5"/>
      <c r="M2571" s="5"/>
      <c r="N2571" s="56">
        <f t="shared" si="131"/>
        <v>0</v>
      </c>
    </row>
    <row r="2572" spans="2:14" ht="13.5" customHeight="1" x14ac:dyDescent="0.2">
      <c r="B2572" s="34"/>
      <c r="G2572" s="3"/>
      <c r="H2572" s="2"/>
      <c r="I2572" s="12"/>
      <c r="J2572" s="5">
        <v>1</v>
      </c>
      <c r="K2572" s="5">
        <f t="shared" si="132"/>
        <v>0</v>
      </c>
      <c r="L2572" s="5"/>
      <c r="M2572" s="5"/>
      <c r="N2572" s="56">
        <f t="shared" si="131"/>
        <v>0</v>
      </c>
    </row>
    <row r="2573" spans="2:14" ht="13.5" customHeight="1" x14ac:dyDescent="0.2">
      <c r="B2573" s="34"/>
      <c r="G2573" s="3"/>
      <c r="H2573" s="2"/>
      <c r="I2573" s="12"/>
      <c r="J2573" s="5">
        <v>1</v>
      </c>
      <c r="K2573" s="5">
        <f t="shared" si="132"/>
        <v>0</v>
      </c>
      <c r="L2573" s="5"/>
      <c r="M2573" s="5"/>
      <c r="N2573" s="56">
        <f t="shared" si="131"/>
        <v>0</v>
      </c>
    </row>
    <row r="2574" spans="2:14" ht="13.5" customHeight="1" x14ac:dyDescent="0.2">
      <c r="B2574" s="34"/>
      <c r="G2574" s="3"/>
      <c r="H2574" s="2"/>
      <c r="I2574" s="12"/>
      <c r="J2574" s="5">
        <v>1</v>
      </c>
      <c r="K2574" s="5">
        <f t="shared" si="132"/>
        <v>0</v>
      </c>
      <c r="L2574" s="5"/>
      <c r="M2574" s="5"/>
      <c r="N2574" s="56">
        <f t="shared" si="131"/>
        <v>0</v>
      </c>
    </row>
    <row r="2575" spans="2:14" ht="13.5" customHeight="1" x14ac:dyDescent="0.2">
      <c r="B2575" s="34"/>
      <c r="G2575" s="3"/>
      <c r="H2575" s="2"/>
      <c r="I2575" s="12"/>
      <c r="J2575" s="5">
        <v>1</v>
      </c>
      <c r="K2575" s="5">
        <f t="shared" si="132"/>
        <v>0</v>
      </c>
      <c r="L2575" s="5"/>
      <c r="M2575" s="5"/>
      <c r="N2575" s="56">
        <f t="shared" si="131"/>
        <v>0</v>
      </c>
    </row>
    <row r="2576" spans="2:14" ht="13.5" customHeight="1" x14ac:dyDescent="0.2">
      <c r="B2576" s="34"/>
      <c r="G2576" s="3"/>
      <c r="H2576" s="2"/>
      <c r="I2576" s="12"/>
      <c r="J2576" s="5">
        <v>1</v>
      </c>
      <c r="K2576" s="5">
        <f t="shared" si="132"/>
        <v>0</v>
      </c>
      <c r="L2576" s="5"/>
      <c r="M2576" s="5"/>
      <c r="N2576" s="56">
        <f t="shared" si="131"/>
        <v>0</v>
      </c>
    </row>
    <row r="2577" spans="2:14" ht="13.5" customHeight="1" x14ac:dyDescent="0.2">
      <c r="B2577" s="34"/>
      <c r="G2577" s="3"/>
      <c r="H2577" s="2"/>
      <c r="I2577" s="12"/>
      <c r="J2577" s="5">
        <v>1</v>
      </c>
      <c r="K2577" s="5">
        <f t="shared" si="132"/>
        <v>0</v>
      </c>
      <c r="L2577" s="5"/>
      <c r="M2577" s="5"/>
      <c r="N2577" s="56">
        <f t="shared" si="131"/>
        <v>0</v>
      </c>
    </row>
    <row r="2578" spans="2:14" ht="13.5" customHeight="1" x14ac:dyDescent="0.2">
      <c r="B2578" s="34"/>
      <c r="G2578" s="3"/>
      <c r="H2578" s="2"/>
      <c r="I2578" s="12"/>
      <c r="J2578" s="5">
        <v>1</v>
      </c>
      <c r="K2578" s="5">
        <f t="shared" si="132"/>
        <v>0</v>
      </c>
      <c r="L2578" s="5"/>
      <c r="M2578" s="5"/>
      <c r="N2578" s="56">
        <f t="shared" si="131"/>
        <v>0</v>
      </c>
    </row>
    <row r="2579" spans="2:14" ht="13.5" customHeight="1" x14ac:dyDescent="0.2">
      <c r="B2579" s="34"/>
      <c r="G2579" s="3"/>
      <c r="H2579" s="2"/>
      <c r="I2579" s="12"/>
      <c r="J2579" s="5">
        <v>1</v>
      </c>
      <c r="K2579" s="5">
        <f t="shared" si="132"/>
        <v>0</v>
      </c>
      <c r="L2579" s="5"/>
      <c r="M2579" s="5"/>
      <c r="N2579" s="56">
        <f t="shared" si="131"/>
        <v>0</v>
      </c>
    </row>
    <row r="2580" spans="2:14" ht="13.5" customHeight="1" x14ac:dyDescent="0.2">
      <c r="B2580" s="34"/>
      <c r="G2580" s="3"/>
      <c r="H2580" s="2"/>
      <c r="I2580" s="12"/>
      <c r="J2580" s="5">
        <v>1</v>
      </c>
      <c r="K2580" s="5">
        <f t="shared" si="132"/>
        <v>0</v>
      </c>
      <c r="L2580" s="5"/>
      <c r="M2580" s="5"/>
      <c r="N2580" s="56">
        <f t="shared" si="131"/>
        <v>0</v>
      </c>
    </row>
    <row r="2581" spans="2:14" ht="13.5" customHeight="1" x14ac:dyDescent="0.2">
      <c r="B2581" s="34"/>
      <c r="G2581" s="3"/>
      <c r="H2581" s="2"/>
      <c r="I2581" s="12"/>
      <c r="J2581" s="5">
        <v>1</v>
      </c>
      <c r="K2581" s="5">
        <f t="shared" si="132"/>
        <v>0</v>
      </c>
      <c r="L2581" s="5"/>
      <c r="M2581" s="5"/>
      <c r="N2581" s="56">
        <f t="shared" si="131"/>
        <v>0</v>
      </c>
    </row>
    <row r="2582" spans="2:14" ht="13.5" customHeight="1" x14ac:dyDescent="0.2">
      <c r="B2582" s="34"/>
      <c r="G2582" s="3"/>
      <c r="H2582" s="2"/>
      <c r="I2582" s="12"/>
      <c r="J2582" s="5">
        <v>1</v>
      </c>
      <c r="K2582" s="5">
        <f t="shared" si="132"/>
        <v>0</v>
      </c>
      <c r="L2582" s="5"/>
      <c r="M2582" s="5"/>
      <c r="N2582" s="56">
        <f t="shared" si="131"/>
        <v>0</v>
      </c>
    </row>
    <row r="2583" spans="2:14" ht="13.5" customHeight="1" x14ac:dyDescent="0.2">
      <c r="B2583" s="34"/>
      <c r="G2583" s="3"/>
      <c r="H2583" s="2"/>
      <c r="I2583" s="12"/>
      <c r="J2583" s="5">
        <v>1</v>
      </c>
      <c r="K2583" s="5">
        <f t="shared" si="132"/>
        <v>0</v>
      </c>
      <c r="L2583" s="5"/>
      <c r="M2583" s="5"/>
      <c r="N2583" s="56" t="e">
        <f>IF(B2583="",#REF!,B2583)</f>
        <v>#REF!</v>
      </c>
    </row>
    <row r="2584" spans="2:14" ht="13.5" customHeight="1" x14ac:dyDescent="0.2">
      <c r="B2584" s="34"/>
      <c r="G2584" s="3"/>
      <c r="H2584" s="2"/>
      <c r="I2584" s="12"/>
      <c r="J2584" s="5">
        <v>1</v>
      </c>
      <c r="K2584" s="5">
        <f t="shared" si="132"/>
        <v>0</v>
      </c>
      <c r="L2584" s="5"/>
      <c r="M2584" s="5"/>
      <c r="N2584" s="56">
        <f t="shared" si="131"/>
        <v>0</v>
      </c>
    </row>
    <row r="2585" spans="2:14" ht="13.5" customHeight="1" x14ac:dyDescent="0.2">
      <c r="B2585" s="34"/>
      <c r="G2585" s="3"/>
      <c r="H2585" s="2"/>
      <c r="I2585" s="12"/>
      <c r="J2585" s="5">
        <v>1</v>
      </c>
      <c r="K2585" s="5">
        <f t="shared" si="132"/>
        <v>0</v>
      </c>
      <c r="L2585" s="5"/>
      <c r="M2585" s="5"/>
      <c r="N2585" s="56">
        <f t="shared" si="131"/>
        <v>0</v>
      </c>
    </row>
    <row r="2586" spans="2:14" ht="13.5" customHeight="1" x14ac:dyDescent="0.2">
      <c r="B2586" s="34"/>
      <c r="G2586" s="3"/>
      <c r="H2586" s="2"/>
      <c r="I2586" s="12"/>
      <c r="J2586" s="5">
        <v>1</v>
      </c>
      <c r="K2586" s="5">
        <f t="shared" si="132"/>
        <v>0</v>
      </c>
      <c r="L2586" s="5"/>
      <c r="M2586" s="5"/>
      <c r="N2586" s="56">
        <f t="shared" si="131"/>
        <v>0</v>
      </c>
    </row>
    <row r="2587" spans="2:14" ht="13.5" customHeight="1" x14ac:dyDescent="0.2">
      <c r="B2587" s="34"/>
      <c r="G2587" s="3"/>
      <c r="H2587" s="2"/>
      <c r="I2587" s="12"/>
      <c r="J2587" s="5">
        <v>1</v>
      </c>
      <c r="K2587" s="5">
        <f t="shared" si="132"/>
        <v>0</v>
      </c>
      <c r="L2587" s="5"/>
      <c r="M2587" s="5"/>
      <c r="N2587" s="56">
        <f t="shared" si="131"/>
        <v>0</v>
      </c>
    </row>
    <row r="2588" spans="2:14" ht="13.5" customHeight="1" x14ac:dyDescent="0.2">
      <c r="B2588" s="34"/>
      <c r="G2588" s="3"/>
      <c r="H2588" s="2"/>
      <c r="I2588" s="12"/>
      <c r="J2588" s="5">
        <v>1</v>
      </c>
      <c r="K2588" s="5">
        <f t="shared" si="132"/>
        <v>0</v>
      </c>
      <c r="L2588" s="5"/>
      <c r="M2588" s="5"/>
      <c r="N2588" s="56">
        <f t="shared" si="131"/>
        <v>0</v>
      </c>
    </row>
    <row r="2589" spans="2:14" ht="13.5" customHeight="1" x14ac:dyDescent="0.2">
      <c r="B2589" s="34"/>
      <c r="G2589" s="3"/>
      <c r="H2589" s="2"/>
      <c r="I2589" s="12"/>
      <c r="J2589" s="5">
        <v>1</v>
      </c>
      <c r="K2589" s="5">
        <f t="shared" si="132"/>
        <v>0</v>
      </c>
      <c r="L2589" s="5"/>
      <c r="M2589" s="5"/>
      <c r="N2589" s="56">
        <f t="shared" si="131"/>
        <v>0</v>
      </c>
    </row>
    <row r="2590" spans="2:14" ht="13.5" customHeight="1" x14ac:dyDescent="0.2">
      <c r="B2590" s="34"/>
      <c r="G2590" s="3"/>
      <c r="H2590" s="2"/>
      <c r="I2590" s="12"/>
      <c r="J2590" s="5">
        <v>1</v>
      </c>
      <c r="K2590" s="5">
        <f t="shared" si="132"/>
        <v>0</v>
      </c>
      <c r="L2590" s="5"/>
      <c r="M2590" s="5"/>
      <c r="N2590" s="56">
        <f t="shared" si="131"/>
        <v>0</v>
      </c>
    </row>
    <row r="2591" spans="2:14" ht="13.5" customHeight="1" x14ac:dyDescent="0.2">
      <c r="B2591" s="34"/>
      <c r="G2591" s="3"/>
      <c r="H2591" s="2"/>
      <c r="I2591" s="12"/>
      <c r="J2591" s="5">
        <v>1</v>
      </c>
      <c r="K2591" s="5">
        <f t="shared" si="132"/>
        <v>0</v>
      </c>
      <c r="L2591" s="5"/>
      <c r="M2591" s="5"/>
      <c r="N2591" s="56" t="e">
        <f>IF(B2591="",#REF!,B2591)</f>
        <v>#REF!</v>
      </c>
    </row>
    <row r="2592" spans="2:14" ht="13.5" customHeight="1" x14ac:dyDescent="0.2">
      <c r="B2592" s="34"/>
      <c r="G2592" s="3"/>
      <c r="H2592" s="2"/>
      <c r="I2592" s="12"/>
      <c r="J2592" s="5">
        <v>1</v>
      </c>
      <c r="K2592" s="5">
        <f t="shared" si="132"/>
        <v>0</v>
      </c>
      <c r="L2592" s="5"/>
      <c r="M2592" s="5"/>
      <c r="N2592" s="56" t="e">
        <f>IF(B2592="",#REF!,B2592)</f>
        <v>#REF!</v>
      </c>
    </row>
    <row r="2593" spans="2:14" ht="13.5" customHeight="1" x14ac:dyDescent="0.2">
      <c r="B2593" s="34"/>
      <c r="G2593" s="3"/>
      <c r="H2593" s="2"/>
      <c r="I2593" s="12"/>
      <c r="J2593" s="5">
        <v>1</v>
      </c>
      <c r="K2593" s="5">
        <f t="shared" si="132"/>
        <v>0</v>
      </c>
      <c r="L2593" s="5"/>
      <c r="M2593" s="5"/>
      <c r="N2593" s="56">
        <f t="shared" si="131"/>
        <v>0</v>
      </c>
    </row>
    <row r="2594" spans="2:14" ht="13.5" customHeight="1" x14ac:dyDescent="0.2">
      <c r="B2594" s="34"/>
      <c r="G2594" s="3"/>
      <c r="H2594" s="2"/>
      <c r="I2594" s="12"/>
      <c r="J2594" s="5">
        <v>1</v>
      </c>
      <c r="K2594" s="5">
        <f t="shared" si="132"/>
        <v>0</v>
      </c>
      <c r="L2594" s="5"/>
      <c r="M2594" s="5"/>
      <c r="N2594" s="56">
        <f t="shared" si="131"/>
        <v>0</v>
      </c>
    </row>
    <row r="2595" spans="2:14" ht="13.5" customHeight="1" x14ac:dyDescent="0.2">
      <c r="B2595" s="34"/>
      <c r="G2595" s="3"/>
      <c r="H2595" s="2"/>
      <c r="I2595" s="12"/>
      <c r="J2595" s="5">
        <v>1</v>
      </c>
      <c r="K2595" s="5">
        <f t="shared" si="132"/>
        <v>0</v>
      </c>
      <c r="L2595" s="5"/>
      <c r="M2595" s="5"/>
      <c r="N2595" s="56">
        <f t="shared" si="131"/>
        <v>0</v>
      </c>
    </row>
    <row r="2596" spans="2:14" ht="13.5" customHeight="1" x14ac:dyDescent="0.2">
      <c r="B2596" s="34"/>
      <c r="G2596" s="3"/>
      <c r="H2596" s="2"/>
      <c r="I2596" s="12"/>
      <c r="J2596" s="5">
        <v>1</v>
      </c>
      <c r="K2596" s="5">
        <f t="shared" si="132"/>
        <v>0</v>
      </c>
      <c r="L2596" s="5"/>
      <c r="M2596" s="5"/>
      <c r="N2596" s="56">
        <f t="shared" si="131"/>
        <v>0</v>
      </c>
    </row>
    <row r="2597" spans="2:14" ht="13.5" customHeight="1" x14ac:dyDescent="0.2">
      <c r="B2597" s="34"/>
      <c r="G2597" s="3"/>
      <c r="H2597" s="2"/>
      <c r="I2597" s="12"/>
      <c r="J2597" s="5">
        <v>1</v>
      </c>
      <c r="K2597" s="5">
        <f t="shared" si="132"/>
        <v>0</v>
      </c>
      <c r="L2597" s="5"/>
      <c r="M2597" s="5"/>
      <c r="N2597" s="56" t="e">
        <f>IF(B2597="",#REF!,B2597)</f>
        <v>#REF!</v>
      </c>
    </row>
    <row r="2598" spans="2:14" ht="13.5" customHeight="1" x14ac:dyDescent="0.2">
      <c r="B2598" s="34"/>
      <c r="G2598" s="3"/>
      <c r="H2598" s="2"/>
      <c r="I2598" s="12"/>
      <c r="J2598" s="5">
        <v>1</v>
      </c>
      <c r="K2598" s="5">
        <f t="shared" si="132"/>
        <v>0</v>
      </c>
      <c r="L2598" s="5"/>
      <c r="M2598" s="5"/>
      <c r="N2598" s="56">
        <f t="shared" si="131"/>
        <v>0</v>
      </c>
    </row>
    <row r="2599" spans="2:14" ht="13.5" customHeight="1" x14ac:dyDescent="0.2">
      <c r="B2599" s="34"/>
      <c r="G2599" s="3"/>
      <c r="H2599" s="2"/>
      <c r="I2599" s="12"/>
      <c r="J2599" s="5">
        <v>1</v>
      </c>
      <c r="K2599" s="5">
        <f t="shared" si="132"/>
        <v>0</v>
      </c>
      <c r="L2599" s="5"/>
      <c r="M2599" s="5"/>
      <c r="N2599" s="56" t="e">
        <f>IF(B2599="",#REF!,B2599)</f>
        <v>#REF!</v>
      </c>
    </row>
    <row r="2600" spans="2:14" ht="13.5" customHeight="1" x14ac:dyDescent="0.2">
      <c r="B2600" s="34"/>
      <c r="G2600" s="3"/>
      <c r="H2600" s="2"/>
      <c r="I2600" s="12"/>
      <c r="J2600" s="5">
        <v>1</v>
      </c>
      <c r="K2600" s="5">
        <f t="shared" si="132"/>
        <v>0</v>
      </c>
      <c r="L2600" s="5"/>
      <c r="M2600" s="5"/>
      <c r="N2600" s="56">
        <f t="shared" si="131"/>
        <v>0</v>
      </c>
    </row>
    <row r="2601" spans="2:14" ht="13.5" customHeight="1" x14ac:dyDescent="0.2">
      <c r="B2601" s="34"/>
      <c r="G2601" s="3"/>
      <c r="H2601" s="2"/>
      <c r="I2601" s="12"/>
      <c r="J2601" s="5">
        <v>1</v>
      </c>
      <c r="K2601" s="5">
        <f t="shared" si="132"/>
        <v>0</v>
      </c>
      <c r="L2601" s="5"/>
      <c r="M2601" s="5"/>
      <c r="N2601" s="56">
        <f t="shared" si="131"/>
        <v>0</v>
      </c>
    </row>
    <row r="2602" spans="2:14" ht="13.5" customHeight="1" x14ac:dyDescent="0.2">
      <c r="B2602" s="34"/>
      <c r="G2602" s="3"/>
      <c r="H2602" s="2"/>
      <c r="I2602" s="12"/>
      <c r="J2602" s="5">
        <v>1</v>
      </c>
      <c r="K2602" s="5">
        <f t="shared" si="132"/>
        <v>0</v>
      </c>
      <c r="L2602" s="5"/>
      <c r="M2602" s="5"/>
      <c r="N2602" s="56">
        <f t="shared" ref="N2602:N2654" si="133">IF(B2602="",B2601,B2602)</f>
        <v>0</v>
      </c>
    </row>
    <row r="2603" spans="2:14" ht="13.5" customHeight="1" x14ac:dyDescent="0.2">
      <c r="B2603" s="34"/>
      <c r="G2603" s="3"/>
      <c r="H2603" s="2"/>
      <c r="I2603" s="12"/>
      <c r="J2603" s="5">
        <v>1</v>
      </c>
      <c r="K2603" s="5">
        <f t="shared" si="132"/>
        <v>0</v>
      </c>
      <c r="L2603" s="5"/>
      <c r="M2603" s="5"/>
      <c r="N2603" s="56" t="e">
        <f>IF(B2603="",#REF!,B2603)</f>
        <v>#REF!</v>
      </c>
    </row>
    <row r="2604" spans="2:14" ht="13.5" customHeight="1" x14ac:dyDescent="0.2">
      <c r="B2604" s="34"/>
      <c r="G2604" s="3"/>
      <c r="H2604" s="2"/>
      <c r="I2604" s="12"/>
      <c r="J2604" s="5">
        <v>1</v>
      </c>
      <c r="K2604" s="5">
        <f t="shared" si="132"/>
        <v>0</v>
      </c>
      <c r="L2604" s="5"/>
      <c r="M2604" s="5"/>
      <c r="N2604" s="56">
        <f t="shared" si="133"/>
        <v>0</v>
      </c>
    </row>
    <row r="2605" spans="2:14" ht="13.5" customHeight="1" x14ac:dyDescent="0.2">
      <c r="B2605" s="34"/>
      <c r="G2605" s="3"/>
      <c r="H2605" s="2"/>
      <c r="I2605" s="12"/>
      <c r="J2605" s="5">
        <v>1</v>
      </c>
      <c r="K2605" s="5">
        <f t="shared" si="132"/>
        <v>0</v>
      </c>
      <c r="L2605" s="5"/>
      <c r="M2605" s="5"/>
      <c r="N2605" s="56" t="e">
        <f>IF(B2605="",#REF!,B2605)</f>
        <v>#REF!</v>
      </c>
    </row>
    <row r="2606" spans="2:14" ht="13.5" customHeight="1" x14ac:dyDescent="0.2">
      <c r="B2606" s="34"/>
      <c r="G2606" s="3"/>
      <c r="H2606" s="2"/>
      <c r="I2606" s="12"/>
      <c r="J2606" s="5">
        <v>1</v>
      </c>
      <c r="K2606" s="5">
        <f t="shared" si="132"/>
        <v>0</v>
      </c>
      <c r="L2606" s="5"/>
      <c r="M2606" s="5"/>
      <c r="N2606" s="56">
        <f t="shared" si="133"/>
        <v>0</v>
      </c>
    </row>
    <row r="2607" spans="2:14" ht="13.5" customHeight="1" x14ac:dyDescent="0.2">
      <c r="B2607" s="34"/>
      <c r="G2607" s="3"/>
      <c r="H2607" s="2"/>
      <c r="I2607" s="12"/>
      <c r="J2607" s="5">
        <v>1</v>
      </c>
      <c r="K2607" s="5">
        <f t="shared" si="132"/>
        <v>0</v>
      </c>
      <c r="L2607" s="5"/>
      <c r="M2607" s="5"/>
      <c r="N2607" s="56">
        <f t="shared" si="133"/>
        <v>0</v>
      </c>
    </row>
    <row r="2608" spans="2:14" ht="13.5" customHeight="1" x14ac:dyDescent="0.2">
      <c r="B2608" s="34"/>
      <c r="G2608" s="3"/>
      <c r="H2608" s="2"/>
      <c r="I2608" s="12"/>
      <c r="J2608" s="5">
        <v>1</v>
      </c>
      <c r="K2608" s="5">
        <f t="shared" si="132"/>
        <v>0</v>
      </c>
      <c r="L2608" s="5"/>
      <c r="M2608" s="5"/>
      <c r="N2608" s="56">
        <f t="shared" si="133"/>
        <v>0</v>
      </c>
    </row>
    <row r="2609" spans="2:14" ht="13.5" customHeight="1" x14ac:dyDescent="0.2">
      <c r="B2609" s="34"/>
      <c r="G2609" s="3"/>
      <c r="H2609" s="2"/>
      <c r="I2609" s="12"/>
      <c r="J2609" s="5">
        <v>1</v>
      </c>
      <c r="K2609" s="5">
        <f t="shared" si="132"/>
        <v>0</v>
      </c>
      <c r="L2609" s="5"/>
      <c r="M2609" s="5"/>
      <c r="N2609" s="56">
        <f t="shared" si="133"/>
        <v>0</v>
      </c>
    </row>
    <row r="2610" spans="2:14" ht="13.5" customHeight="1" x14ac:dyDescent="0.2">
      <c r="B2610" s="34"/>
      <c r="G2610" s="3"/>
      <c r="H2610" s="2"/>
      <c r="I2610" s="12"/>
      <c r="J2610" s="5">
        <v>1</v>
      </c>
      <c r="K2610" s="5">
        <f t="shared" si="132"/>
        <v>0</v>
      </c>
      <c r="L2610" s="5"/>
      <c r="M2610" s="5"/>
      <c r="N2610" s="56">
        <f t="shared" si="133"/>
        <v>0</v>
      </c>
    </row>
    <row r="2611" spans="2:14" ht="13.5" customHeight="1" x14ac:dyDescent="0.2">
      <c r="B2611" s="34"/>
      <c r="G2611" s="3"/>
      <c r="H2611" s="2"/>
      <c r="I2611" s="12"/>
      <c r="J2611" s="5">
        <v>1</v>
      </c>
      <c r="K2611" s="5">
        <f t="shared" si="132"/>
        <v>0</v>
      </c>
      <c r="L2611" s="5"/>
      <c r="M2611" s="5"/>
      <c r="N2611" s="56" t="e">
        <f>IF(B2611="",#REF!,B2611)</f>
        <v>#REF!</v>
      </c>
    </row>
    <row r="2612" spans="2:14" ht="13.5" customHeight="1" x14ac:dyDescent="0.2">
      <c r="B2612" s="34"/>
      <c r="G2612" s="3"/>
      <c r="H2612" s="2"/>
      <c r="I2612" s="12"/>
      <c r="J2612" s="5">
        <v>1</v>
      </c>
      <c r="K2612" s="5">
        <f t="shared" si="132"/>
        <v>0</v>
      </c>
      <c r="L2612" s="5"/>
      <c r="M2612" s="5"/>
      <c r="N2612" s="56" t="e">
        <f>IF(B2612="",#REF!,B2612)</f>
        <v>#REF!</v>
      </c>
    </row>
    <row r="2613" spans="2:14" ht="13.5" customHeight="1" x14ac:dyDescent="0.2">
      <c r="B2613" s="34"/>
      <c r="G2613" s="3"/>
      <c r="H2613" s="2"/>
      <c r="I2613" s="12"/>
      <c r="J2613" s="5">
        <v>1</v>
      </c>
      <c r="K2613" s="5">
        <f t="shared" si="132"/>
        <v>0</v>
      </c>
      <c r="L2613" s="5"/>
      <c r="M2613" s="5"/>
      <c r="N2613" s="56" t="e">
        <f>IF(B2613="",#REF!,B2613)</f>
        <v>#REF!</v>
      </c>
    </row>
    <row r="2614" spans="2:14" ht="13.5" customHeight="1" x14ac:dyDescent="0.2">
      <c r="B2614" s="34"/>
      <c r="G2614" s="3"/>
      <c r="H2614" s="2"/>
      <c r="I2614" s="12"/>
      <c r="J2614" s="5">
        <v>1</v>
      </c>
      <c r="K2614" s="5">
        <f t="shared" si="132"/>
        <v>0</v>
      </c>
      <c r="L2614" s="5"/>
      <c r="M2614" s="5"/>
      <c r="N2614" s="56">
        <f t="shared" si="133"/>
        <v>0</v>
      </c>
    </row>
    <row r="2615" spans="2:14" ht="13.5" customHeight="1" x14ac:dyDescent="0.2">
      <c r="B2615" s="34"/>
      <c r="G2615" s="3"/>
      <c r="H2615" s="2"/>
      <c r="I2615" s="12"/>
      <c r="J2615" s="5">
        <v>1</v>
      </c>
      <c r="K2615" s="5">
        <f t="shared" si="132"/>
        <v>0</v>
      </c>
      <c r="L2615" s="5"/>
      <c r="M2615" s="5"/>
      <c r="N2615" s="56">
        <f t="shared" si="133"/>
        <v>0</v>
      </c>
    </row>
    <row r="2616" spans="2:14" ht="13.5" customHeight="1" x14ac:dyDescent="0.2">
      <c r="B2616" s="34"/>
      <c r="G2616" s="3"/>
      <c r="H2616" s="2"/>
      <c r="I2616" s="12"/>
      <c r="J2616" s="5">
        <v>1</v>
      </c>
      <c r="K2616" s="5">
        <f t="shared" si="132"/>
        <v>0</v>
      </c>
      <c r="L2616" s="5"/>
      <c r="M2616" s="5"/>
      <c r="N2616" s="56">
        <f t="shared" si="133"/>
        <v>0</v>
      </c>
    </row>
    <row r="2617" spans="2:14" ht="13.5" customHeight="1" x14ac:dyDescent="0.2">
      <c r="B2617" s="34"/>
      <c r="G2617" s="3"/>
      <c r="H2617" s="2"/>
      <c r="I2617" s="12"/>
      <c r="J2617" s="5">
        <v>1</v>
      </c>
      <c r="K2617" s="5">
        <f t="shared" si="132"/>
        <v>0</v>
      </c>
      <c r="L2617" s="5"/>
      <c r="M2617" s="5"/>
      <c r="N2617" s="56">
        <f t="shared" si="133"/>
        <v>0</v>
      </c>
    </row>
    <row r="2618" spans="2:14" ht="13.5" customHeight="1" x14ac:dyDescent="0.2">
      <c r="B2618" s="34"/>
      <c r="G2618" s="3"/>
      <c r="H2618" s="2"/>
      <c r="I2618" s="12"/>
      <c r="J2618" s="5">
        <v>1</v>
      </c>
      <c r="K2618" s="5">
        <f t="shared" si="132"/>
        <v>0</v>
      </c>
      <c r="L2618" s="5"/>
      <c r="M2618" s="5"/>
      <c r="N2618" s="56">
        <f t="shared" si="133"/>
        <v>0</v>
      </c>
    </row>
    <row r="2619" spans="2:14" ht="13.5" customHeight="1" x14ac:dyDescent="0.2">
      <c r="B2619" s="34"/>
      <c r="G2619" s="3"/>
      <c r="H2619" s="2"/>
      <c r="I2619" s="12"/>
      <c r="J2619" s="5">
        <v>1</v>
      </c>
      <c r="K2619" s="5">
        <f t="shared" si="132"/>
        <v>0</v>
      </c>
      <c r="L2619" s="5"/>
      <c r="M2619" s="5"/>
      <c r="N2619" s="56">
        <f t="shared" si="133"/>
        <v>0</v>
      </c>
    </row>
    <row r="2620" spans="2:14" ht="13.5" customHeight="1" x14ac:dyDescent="0.2">
      <c r="B2620" s="34"/>
      <c r="G2620" s="3"/>
      <c r="H2620" s="2"/>
      <c r="I2620" s="12"/>
      <c r="J2620" s="5">
        <v>1</v>
      </c>
      <c r="K2620" s="5">
        <f t="shared" si="132"/>
        <v>0</v>
      </c>
      <c r="L2620" s="5"/>
      <c r="M2620" s="5"/>
      <c r="N2620" s="56">
        <f t="shared" si="133"/>
        <v>0</v>
      </c>
    </row>
    <row r="2621" spans="2:14" ht="13.5" customHeight="1" x14ac:dyDescent="0.2">
      <c r="B2621" s="34"/>
      <c r="G2621" s="3"/>
      <c r="H2621" s="2"/>
      <c r="I2621" s="12"/>
      <c r="J2621" s="5">
        <v>1</v>
      </c>
      <c r="K2621" s="5">
        <f t="shared" si="132"/>
        <v>0</v>
      </c>
      <c r="L2621" s="5"/>
      <c r="M2621" s="5"/>
      <c r="N2621" s="56" t="e">
        <f>IF(B2621="",#REF!,B2621)</f>
        <v>#REF!</v>
      </c>
    </row>
    <row r="2622" spans="2:14" ht="13.5" customHeight="1" x14ac:dyDescent="0.2">
      <c r="B2622" s="34"/>
      <c r="G2622" s="3"/>
      <c r="H2622" s="2"/>
      <c r="I2622" s="12"/>
      <c r="J2622" s="5">
        <v>1</v>
      </c>
      <c r="K2622" s="5">
        <f t="shared" si="132"/>
        <v>0</v>
      </c>
      <c r="L2622" s="5"/>
      <c r="M2622" s="5"/>
      <c r="N2622" s="56">
        <f t="shared" si="133"/>
        <v>0</v>
      </c>
    </row>
    <row r="2623" spans="2:14" ht="13.5" customHeight="1" x14ac:dyDescent="0.2">
      <c r="B2623" s="34"/>
      <c r="G2623" s="3"/>
      <c r="H2623" s="2"/>
      <c r="I2623" s="12"/>
      <c r="J2623" s="5">
        <v>1</v>
      </c>
      <c r="K2623" s="5">
        <f t="shared" si="132"/>
        <v>0</v>
      </c>
      <c r="L2623" s="5"/>
      <c r="M2623" s="5"/>
      <c r="N2623" s="56">
        <f t="shared" si="133"/>
        <v>0</v>
      </c>
    </row>
    <row r="2624" spans="2:14" ht="13.5" customHeight="1" x14ac:dyDescent="0.2">
      <c r="B2624" s="34"/>
      <c r="G2624" s="3"/>
      <c r="H2624" s="2"/>
      <c r="I2624" s="12"/>
      <c r="J2624" s="5">
        <v>1</v>
      </c>
      <c r="K2624" s="5">
        <f t="shared" si="132"/>
        <v>0</v>
      </c>
      <c r="L2624" s="5"/>
      <c r="M2624" s="5"/>
      <c r="N2624" s="56">
        <f t="shared" si="133"/>
        <v>0</v>
      </c>
    </row>
    <row r="2625" spans="2:14" ht="13.5" customHeight="1" x14ac:dyDescent="0.2">
      <c r="B2625" s="34"/>
      <c r="G2625" s="3"/>
      <c r="H2625" s="2"/>
      <c r="I2625" s="12"/>
      <c r="J2625" s="5">
        <v>1</v>
      </c>
      <c r="K2625" s="5">
        <f t="shared" si="132"/>
        <v>0</v>
      </c>
      <c r="L2625" s="5"/>
      <c r="M2625" s="5"/>
      <c r="N2625" s="56" t="e">
        <f>IF(B2625="",#REF!,B2625)</f>
        <v>#REF!</v>
      </c>
    </row>
    <row r="2626" spans="2:14" ht="13.5" customHeight="1" x14ac:dyDescent="0.2">
      <c r="B2626" s="34"/>
      <c r="G2626" s="3"/>
      <c r="H2626" s="2"/>
      <c r="I2626" s="12"/>
      <c r="J2626" s="5">
        <v>1</v>
      </c>
      <c r="K2626" s="5">
        <f t="shared" ref="K2626:K2689" si="134">IF(I2626="did not close",0,IF(I2626="",0,1))</f>
        <v>0</v>
      </c>
      <c r="L2626" s="5"/>
      <c r="M2626" s="5"/>
      <c r="N2626" s="56" t="e">
        <f>IF(B2626="",#REF!,B2626)</f>
        <v>#REF!</v>
      </c>
    </row>
    <row r="2627" spans="2:14" ht="13.5" customHeight="1" x14ac:dyDescent="0.2">
      <c r="B2627" s="34"/>
      <c r="G2627" s="3"/>
      <c r="H2627" s="2"/>
      <c r="I2627" s="12"/>
      <c r="J2627" s="5">
        <v>1</v>
      </c>
      <c r="K2627" s="5">
        <f t="shared" si="134"/>
        <v>0</v>
      </c>
      <c r="L2627" s="5"/>
      <c r="M2627" s="5"/>
      <c r="N2627" s="56">
        <f t="shared" si="133"/>
        <v>0</v>
      </c>
    </row>
    <row r="2628" spans="2:14" ht="13.5" customHeight="1" x14ac:dyDescent="0.2">
      <c r="B2628" s="34"/>
      <c r="G2628" s="3"/>
      <c r="H2628" s="2"/>
      <c r="I2628" s="12"/>
      <c r="J2628" s="5">
        <v>1</v>
      </c>
      <c r="K2628" s="5">
        <f t="shared" si="134"/>
        <v>0</v>
      </c>
      <c r="L2628" s="5"/>
      <c r="M2628" s="5"/>
      <c r="N2628" s="56">
        <f t="shared" si="133"/>
        <v>0</v>
      </c>
    </row>
    <row r="2629" spans="2:14" ht="13.5" customHeight="1" x14ac:dyDescent="0.2">
      <c r="B2629" s="34"/>
      <c r="G2629" s="3"/>
      <c r="H2629" s="2"/>
      <c r="I2629" s="12"/>
      <c r="J2629" s="5">
        <v>1</v>
      </c>
      <c r="K2629" s="5">
        <f t="shared" si="134"/>
        <v>0</v>
      </c>
      <c r="L2629" s="5"/>
      <c r="M2629" s="5"/>
      <c r="N2629" s="56">
        <f t="shared" si="133"/>
        <v>0</v>
      </c>
    </row>
    <row r="2630" spans="2:14" ht="13.5" customHeight="1" x14ac:dyDescent="0.2">
      <c r="B2630" s="34"/>
      <c r="G2630" s="3"/>
      <c r="H2630" s="2"/>
      <c r="I2630" s="12"/>
      <c r="J2630" s="5">
        <v>1</v>
      </c>
      <c r="K2630" s="5">
        <f t="shared" si="134"/>
        <v>0</v>
      </c>
      <c r="L2630" s="5"/>
      <c r="M2630" s="5"/>
      <c r="N2630" s="56">
        <f t="shared" si="133"/>
        <v>0</v>
      </c>
    </row>
    <row r="2631" spans="2:14" ht="13.5" customHeight="1" x14ac:dyDescent="0.2">
      <c r="B2631" s="34"/>
      <c r="G2631" s="3"/>
      <c r="H2631" s="2"/>
      <c r="I2631" s="12"/>
      <c r="J2631" s="5">
        <v>1</v>
      </c>
      <c r="K2631" s="5">
        <f t="shared" si="134"/>
        <v>0</v>
      </c>
      <c r="L2631" s="5"/>
      <c r="M2631" s="5"/>
      <c r="N2631" s="56">
        <f t="shared" si="133"/>
        <v>0</v>
      </c>
    </row>
    <row r="2632" spans="2:14" ht="13.5" customHeight="1" x14ac:dyDescent="0.2">
      <c r="B2632" s="34"/>
      <c r="G2632" s="3"/>
      <c r="H2632" s="2"/>
      <c r="I2632" s="12"/>
      <c r="J2632" s="5">
        <v>1</v>
      </c>
      <c r="K2632" s="5">
        <f t="shared" si="134"/>
        <v>0</v>
      </c>
      <c r="L2632" s="5"/>
      <c r="M2632" s="5"/>
      <c r="N2632" s="56">
        <f t="shared" si="133"/>
        <v>0</v>
      </c>
    </row>
    <row r="2633" spans="2:14" ht="13.5" customHeight="1" x14ac:dyDescent="0.2">
      <c r="B2633" s="34"/>
      <c r="G2633" s="3"/>
      <c r="H2633" s="2"/>
      <c r="I2633" s="12"/>
      <c r="J2633" s="5">
        <v>1</v>
      </c>
      <c r="K2633" s="5">
        <f t="shared" si="134"/>
        <v>0</v>
      </c>
      <c r="L2633" s="5"/>
      <c r="M2633" s="5"/>
      <c r="N2633" s="56">
        <f t="shared" si="133"/>
        <v>0</v>
      </c>
    </row>
    <row r="2634" spans="2:14" ht="13.5" customHeight="1" x14ac:dyDescent="0.2">
      <c r="B2634" s="34"/>
      <c r="G2634" s="3"/>
      <c r="H2634" s="2"/>
      <c r="I2634" s="12"/>
      <c r="J2634" s="5">
        <v>1</v>
      </c>
      <c r="K2634" s="5">
        <f t="shared" si="134"/>
        <v>0</v>
      </c>
      <c r="L2634" s="5"/>
      <c r="M2634" s="5"/>
      <c r="N2634" s="56">
        <f t="shared" si="133"/>
        <v>0</v>
      </c>
    </row>
    <row r="2635" spans="2:14" ht="13.5" customHeight="1" x14ac:dyDescent="0.2">
      <c r="B2635" s="34"/>
      <c r="G2635" s="3"/>
      <c r="H2635" s="2"/>
      <c r="I2635" s="12"/>
      <c r="J2635" s="5">
        <v>1</v>
      </c>
      <c r="K2635" s="5">
        <f t="shared" si="134"/>
        <v>0</v>
      </c>
      <c r="L2635" s="5"/>
      <c r="M2635" s="5"/>
      <c r="N2635" s="56">
        <f t="shared" si="133"/>
        <v>0</v>
      </c>
    </row>
    <row r="2636" spans="2:14" ht="13.5" customHeight="1" x14ac:dyDescent="0.2">
      <c r="B2636" s="34"/>
      <c r="G2636" s="3"/>
      <c r="H2636" s="2"/>
      <c r="I2636" s="12"/>
      <c r="J2636" s="5">
        <v>1</v>
      </c>
      <c r="K2636" s="5">
        <f t="shared" si="134"/>
        <v>0</v>
      </c>
      <c r="L2636" s="5"/>
      <c r="M2636" s="5"/>
      <c r="N2636" s="56">
        <f t="shared" si="133"/>
        <v>0</v>
      </c>
    </row>
    <row r="2637" spans="2:14" ht="13.5" customHeight="1" x14ac:dyDescent="0.2">
      <c r="B2637" s="34"/>
      <c r="G2637" s="3"/>
      <c r="H2637" s="2"/>
      <c r="I2637" s="12"/>
      <c r="J2637" s="5">
        <v>1</v>
      </c>
      <c r="K2637" s="5">
        <f t="shared" si="134"/>
        <v>0</v>
      </c>
      <c r="L2637" s="5"/>
      <c r="M2637" s="5"/>
      <c r="N2637" s="56" t="e">
        <f>IF(B2637="",#REF!,B2637)</f>
        <v>#REF!</v>
      </c>
    </row>
    <row r="2638" spans="2:14" ht="13.5" customHeight="1" x14ac:dyDescent="0.2">
      <c r="B2638" s="34"/>
      <c r="G2638" s="3"/>
      <c r="H2638" s="2"/>
      <c r="I2638" s="12"/>
      <c r="J2638" s="5">
        <v>1</v>
      </c>
      <c r="K2638" s="5">
        <f t="shared" si="134"/>
        <v>0</v>
      </c>
      <c r="L2638" s="5"/>
      <c r="M2638" s="5"/>
      <c r="N2638" s="56">
        <f t="shared" si="133"/>
        <v>0</v>
      </c>
    </row>
    <row r="2639" spans="2:14" ht="13.5" customHeight="1" x14ac:dyDescent="0.2">
      <c r="B2639" s="34"/>
      <c r="G2639" s="3"/>
      <c r="H2639" s="2"/>
      <c r="I2639" s="12"/>
      <c r="J2639" s="5">
        <v>1</v>
      </c>
      <c r="K2639" s="5">
        <f t="shared" si="134"/>
        <v>0</v>
      </c>
      <c r="L2639" s="5"/>
      <c r="M2639" s="5"/>
      <c r="N2639" s="56">
        <f t="shared" si="133"/>
        <v>0</v>
      </c>
    </row>
    <row r="2640" spans="2:14" ht="13.5" customHeight="1" x14ac:dyDescent="0.2">
      <c r="B2640" s="34"/>
      <c r="G2640" s="3"/>
      <c r="H2640" s="2"/>
      <c r="I2640" s="12"/>
      <c r="J2640" s="5">
        <v>1</v>
      </c>
      <c r="K2640" s="5">
        <f t="shared" si="134"/>
        <v>0</v>
      </c>
      <c r="L2640" s="5"/>
      <c r="M2640" s="5"/>
      <c r="N2640" s="56">
        <f t="shared" si="133"/>
        <v>0</v>
      </c>
    </row>
    <row r="2641" spans="2:14" ht="13.5" customHeight="1" x14ac:dyDescent="0.2">
      <c r="B2641" s="34"/>
      <c r="G2641" s="3"/>
      <c r="H2641" s="2"/>
      <c r="I2641" s="12"/>
      <c r="J2641" s="5">
        <v>1</v>
      </c>
      <c r="K2641" s="5">
        <f t="shared" si="134"/>
        <v>0</v>
      </c>
      <c r="L2641" s="5"/>
      <c r="M2641" s="5"/>
      <c r="N2641" s="56">
        <f t="shared" si="133"/>
        <v>0</v>
      </c>
    </row>
    <row r="2642" spans="2:14" ht="13.5" customHeight="1" x14ac:dyDescent="0.2">
      <c r="B2642" s="34"/>
      <c r="G2642" s="3"/>
      <c r="H2642" s="2"/>
      <c r="I2642" s="12"/>
      <c r="J2642" s="5">
        <v>1</v>
      </c>
      <c r="K2642" s="5">
        <f t="shared" si="134"/>
        <v>0</v>
      </c>
      <c r="L2642" s="5"/>
      <c r="M2642" s="5"/>
      <c r="N2642" s="56">
        <f t="shared" si="133"/>
        <v>0</v>
      </c>
    </row>
    <row r="2643" spans="2:14" ht="13.5" customHeight="1" x14ac:dyDescent="0.2">
      <c r="B2643" s="34"/>
      <c r="G2643" s="3"/>
      <c r="H2643" s="2"/>
      <c r="I2643" s="12"/>
      <c r="J2643" s="5">
        <v>1</v>
      </c>
      <c r="K2643" s="5">
        <f t="shared" si="134"/>
        <v>0</v>
      </c>
      <c r="L2643" s="5"/>
      <c r="M2643" s="5"/>
      <c r="N2643" s="56" t="e">
        <f>IF(B2643="",#REF!,B2643)</f>
        <v>#REF!</v>
      </c>
    </row>
    <row r="2644" spans="2:14" ht="13.5" customHeight="1" x14ac:dyDescent="0.2">
      <c r="B2644" s="34"/>
      <c r="G2644" s="3"/>
      <c r="H2644" s="2"/>
      <c r="I2644" s="12"/>
      <c r="J2644" s="5">
        <v>1</v>
      </c>
      <c r="K2644" s="5">
        <f t="shared" si="134"/>
        <v>0</v>
      </c>
      <c r="L2644" s="5"/>
      <c r="M2644" s="5"/>
      <c r="N2644" s="56">
        <f t="shared" si="133"/>
        <v>0</v>
      </c>
    </row>
    <row r="2645" spans="2:14" ht="13.5" customHeight="1" x14ac:dyDescent="0.2">
      <c r="B2645" s="34"/>
      <c r="G2645" s="3"/>
      <c r="H2645" s="2"/>
      <c r="I2645" s="12"/>
      <c r="J2645" s="5">
        <v>1</v>
      </c>
      <c r="K2645" s="5">
        <f t="shared" si="134"/>
        <v>0</v>
      </c>
      <c r="L2645" s="5"/>
      <c r="M2645" s="5"/>
      <c r="N2645" s="56">
        <f t="shared" si="133"/>
        <v>0</v>
      </c>
    </row>
    <row r="2646" spans="2:14" ht="13.5" customHeight="1" x14ac:dyDescent="0.2">
      <c r="B2646" s="34"/>
      <c r="G2646" s="3"/>
      <c r="H2646" s="2"/>
      <c r="I2646" s="12"/>
      <c r="J2646" s="5">
        <v>1</v>
      </c>
      <c r="K2646" s="5">
        <f t="shared" si="134"/>
        <v>0</v>
      </c>
      <c r="L2646" s="5"/>
      <c r="M2646" s="5"/>
      <c r="N2646" s="56" t="e">
        <f>IF(B2646="",#REF!,B2646)</f>
        <v>#REF!</v>
      </c>
    </row>
    <row r="2647" spans="2:14" ht="13.5" customHeight="1" x14ac:dyDescent="0.2">
      <c r="B2647" s="34"/>
      <c r="G2647" s="3"/>
      <c r="H2647" s="2"/>
      <c r="I2647" s="12"/>
      <c r="J2647" s="5">
        <v>1</v>
      </c>
      <c r="K2647" s="5">
        <f t="shared" si="134"/>
        <v>0</v>
      </c>
      <c r="L2647" s="5"/>
      <c r="M2647" s="5"/>
      <c r="N2647" s="56">
        <f t="shared" si="133"/>
        <v>0</v>
      </c>
    </row>
    <row r="2648" spans="2:14" ht="13.5" customHeight="1" x14ac:dyDescent="0.2">
      <c r="B2648" s="34"/>
      <c r="G2648" s="3"/>
      <c r="H2648" s="2"/>
      <c r="I2648" s="12"/>
      <c r="J2648" s="5">
        <v>1</v>
      </c>
      <c r="K2648" s="5">
        <f t="shared" si="134"/>
        <v>0</v>
      </c>
      <c r="L2648" s="5"/>
      <c r="M2648" s="5"/>
      <c r="N2648" s="56">
        <f t="shared" si="133"/>
        <v>0</v>
      </c>
    </row>
    <row r="2649" spans="2:14" ht="13.5" customHeight="1" x14ac:dyDescent="0.2">
      <c r="B2649" s="34"/>
      <c r="G2649" s="3"/>
      <c r="H2649" s="2"/>
      <c r="I2649" s="12"/>
      <c r="J2649" s="5">
        <v>1</v>
      </c>
      <c r="K2649" s="5">
        <f t="shared" si="134"/>
        <v>0</v>
      </c>
      <c r="L2649" s="5"/>
      <c r="M2649" s="5"/>
      <c r="N2649" s="56">
        <f t="shared" si="133"/>
        <v>0</v>
      </c>
    </row>
    <row r="2650" spans="2:14" ht="13.5" customHeight="1" x14ac:dyDescent="0.2">
      <c r="B2650" s="34"/>
      <c r="G2650" s="3"/>
      <c r="H2650" s="2"/>
      <c r="I2650" s="12"/>
      <c r="J2650" s="5">
        <v>1</v>
      </c>
      <c r="K2650" s="5">
        <f t="shared" si="134"/>
        <v>0</v>
      </c>
      <c r="L2650" s="5"/>
      <c r="M2650" s="5"/>
      <c r="N2650" s="56">
        <f t="shared" si="133"/>
        <v>0</v>
      </c>
    </row>
    <row r="2651" spans="2:14" ht="13.5" customHeight="1" x14ac:dyDescent="0.2">
      <c r="B2651" s="34"/>
      <c r="G2651" s="3"/>
      <c r="H2651" s="2"/>
      <c r="I2651" s="12"/>
      <c r="J2651" s="5">
        <v>1</v>
      </c>
      <c r="K2651" s="5">
        <f t="shared" si="134"/>
        <v>0</v>
      </c>
      <c r="L2651" s="5"/>
      <c r="M2651" s="5"/>
      <c r="N2651" s="56">
        <f t="shared" si="133"/>
        <v>0</v>
      </c>
    </row>
    <row r="2652" spans="2:14" ht="13.5" customHeight="1" x14ac:dyDescent="0.2">
      <c r="B2652" s="34"/>
      <c r="G2652" s="3"/>
      <c r="H2652" s="2"/>
      <c r="I2652" s="12"/>
      <c r="J2652" s="5">
        <v>1</v>
      </c>
      <c r="K2652" s="5">
        <f t="shared" si="134"/>
        <v>0</v>
      </c>
      <c r="L2652" s="5"/>
      <c r="M2652" s="5"/>
      <c r="N2652" s="56">
        <f t="shared" si="133"/>
        <v>0</v>
      </c>
    </row>
    <row r="2653" spans="2:14" ht="13.5" customHeight="1" x14ac:dyDescent="0.2">
      <c r="B2653" s="34"/>
      <c r="G2653" s="3"/>
      <c r="H2653" s="2"/>
      <c r="I2653" s="12"/>
      <c r="J2653" s="5">
        <v>1</v>
      </c>
      <c r="K2653" s="5">
        <f t="shared" si="134"/>
        <v>0</v>
      </c>
      <c r="L2653" s="5"/>
      <c r="M2653" s="5"/>
      <c r="N2653" s="56">
        <f t="shared" si="133"/>
        <v>0</v>
      </c>
    </row>
    <row r="2654" spans="2:14" ht="13.5" customHeight="1" x14ac:dyDescent="0.2">
      <c r="B2654" s="34"/>
      <c r="G2654" s="3"/>
      <c r="H2654" s="2"/>
      <c r="I2654" s="12"/>
      <c r="J2654" s="5">
        <v>1</v>
      </c>
      <c r="K2654" s="5">
        <f t="shared" si="134"/>
        <v>0</v>
      </c>
      <c r="L2654" s="5"/>
      <c r="M2654" s="5"/>
      <c r="N2654" s="56">
        <f t="shared" si="133"/>
        <v>0</v>
      </c>
    </row>
    <row r="2655" spans="2:14" ht="13.5" customHeight="1" x14ac:dyDescent="0.2">
      <c r="B2655" s="34"/>
      <c r="G2655" s="3"/>
      <c r="H2655" s="2"/>
      <c r="I2655" s="12"/>
      <c r="J2655" s="5">
        <v>1</v>
      </c>
      <c r="K2655" s="5">
        <f t="shared" si="134"/>
        <v>0</v>
      </c>
      <c r="L2655" s="5"/>
      <c r="M2655" s="5"/>
      <c r="N2655" s="56">
        <f t="shared" ref="N2655:N2709" si="135">IF(B2655="",B2654,B2655)</f>
        <v>0</v>
      </c>
    </row>
    <row r="2656" spans="2:14" ht="13.5" customHeight="1" x14ac:dyDescent="0.2">
      <c r="B2656" s="34"/>
      <c r="G2656" s="3"/>
      <c r="H2656" s="2"/>
      <c r="I2656" s="12"/>
      <c r="J2656" s="5">
        <v>1</v>
      </c>
      <c r="K2656" s="5">
        <f t="shared" si="134"/>
        <v>0</v>
      </c>
      <c r="L2656" s="5"/>
      <c r="M2656" s="5"/>
      <c r="N2656" s="56">
        <f t="shared" si="135"/>
        <v>0</v>
      </c>
    </row>
    <row r="2657" spans="2:14" ht="13.5" customHeight="1" x14ac:dyDescent="0.2">
      <c r="B2657" s="34"/>
      <c r="G2657" s="3"/>
      <c r="H2657" s="2"/>
      <c r="I2657" s="12"/>
      <c r="J2657" s="5">
        <v>1</v>
      </c>
      <c r="K2657" s="5">
        <f t="shared" si="134"/>
        <v>0</v>
      </c>
      <c r="L2657" s="5"/>
      <c r="M2657" s="5"/>
      <c r="N2657" s="56">
        <f t="shared" si="135"/>
        <v>0</v>
      </c>
    </row>
    <row r="2658" spans="2:14" ht="13.5" customHeight="1" x14ac:dyDescent="0.2">
      <c r="B2658" s="34"/>
      <c r="G2658" s="3"/>
      <c r="H2658" s="2"/>
      <c r="I2658" s="12"/>
      <c r="J2658" s="5">
        <v>1</v>
      </c>
      <c r="K2658" s="5">
        <f t="shared" si="134"/>
        <v>0</v>
      </c>
      <c r="L2658" s="5"/>
      <c r="M2658" s="5"/>
      <c r="N2658" s="56">
        <f t="shared" si="135"/>
        <v>0</v>
      </c>
    </row>
    <row r="2659" spans="2:14" ht="13.5" customHeight="1" x14ac:dyDescent="0.2">
      <c r="B2659" s="34"/>
      <c r="C2659" s="104"/>
      <c r="G2659" s="3"/>
      <c r="H2659" s="2"/>
      <c r="I2659" s="12"/>
      <c r="J2659" s="5">
        <v>1</v>
      </c>
      <c r="K2659" s="5">
        <f t="shared" si="134"/>
        <v>0</v>
      </c>
      <c r="L2659" s="5"/>
      <c r="M2659" s="5"/>
      <c r="N2659" s="56">
        <f t="shared" si="135"/>
        <v>0</v>
      </c>
    </row>
    <row r="2660" spans="2:14" ht="13.5" customHeight="1" x14ac:dyDescent="0.2">
      <c r="B2660" s="34"/>
      <c r="G2660" s="3"/>
      <c r="H2660" s="2"/>
      <c r="I2660" s="12"/>
      <c r="J2660" s="5">
        <v>1</v>
      </c>
      <c r="K2660" s="5">
        <f t="shared" si="134"/>
        <v>0</v>
      </c>
      <c r="L2660" s="5"/>
      <c r="M2660" s="5"/>
      <c r="N2660" s="56" t="e">
        <f>IF(B2660="",#REF!,B2660)</f>
        <v>#REF!</v>
      </c>
    </row>
    <row r="2661" spans="2:14" ht="13.5" customHeight="1" x14ac:dyDescent="0.2">
      <c r="B2661" s="34"/>
      <c r="G2661" s="3"/>
      <c r="H2661" s="2"/>
      <c r="I2661" s="12"/>
      <c r="J2661" s="5">
        <v>1</v>
      </c>
      <c r="K2661" s="5">
        <f t="shared" si="134"/>
        <v>0</v>
      </c>
      <c r="L2661" s="5"/>
      <c r="M2661" s="5"/>
      <c r="N2661" s="56">
        <f t="shared" si="135"/>
        <v>0</v>
      </c>
    </row>
    <row r="2662" spans="2:14" ht="13.5" customHeight="1" x14ac:dyDescent="0.2">
      <c r="B2662" s="34"/>
      <c r="G2662" s="3"/>
      <c r="H2662" s="2"/>
      <c r="I2662" s="12"/>
      <c r="J2662" s="5">
        <v>1</v>
      </c>
      <c r="K2662" s="5">
        <f t="shared" si="134"/>
        <v>0</v>
      </c>
      <c r="L2662" s="5"/>
      <c r="M2662" s="5"/>
      <c r="N2662" s="56">
        <f t="shared" si="135"/>
        <v>0</v>
      </c>
    </row>
    <row r="2663" spans="2:14" ht="13.5" customHeight="1" x14ac:dyDescent="0.2">
      <c r="B2663" s="34"/>
      <c r="G2663" s="3"/>
      <c r="H2663" s="2"/>
      <c r="I2663" s="12"/>
      <c r="J2663" s="5">
        <v>1</v>
      </c>
      <c r="K2663" s="5">
        <f t="shared" si="134"/>
        <v>0</v>
      </c>
      <c r="L2663" s="5"/>
      <c r="M2663" s="5"/>
      <c r="N2663" s="56">
        <f t="shared" si="135"/>
        <v>0</v>
      </c>
    </row>
    <row r="2664" spans="2:14" ht="13.5" customHeight="1" x14ac:dyDescent="0.2">
      <c r="B2664" s="34"/>
      <c r="G2664" s="3"/>
      <c r="H2664" s="2"/>
      <c r="I2664" s="12"/>
      <c r="J2664" s="5">
        <v>1</v>
      </c>
      <c r="K2664" s="5">
        <f t="shared" si="134"/>
        <v>0</v>
      </c>
      <c r="L2664" s="5"/>
      <c r="M2664" s="5"/>
      <c r="N2664" s="56">
        <f t="shared" si="135"/>
        <v>0</v>
      </c>
    </row>
    <row r="2665" spans="2:14" ht="13.5" customHeight="1" x14ac:dyDescent="0.2">
      <c r="B2665" s="34"/>
      <c r="G2665" s="3"/>
      <c r="H2665" s="2"/>
      <c r="I2665" s="12"/>
      <c r="J2665" s="5">
        <v>1</v>
      </c>
      <c r="K2665" s="5">
        <f t="shared" si="134"/>
        <v>0</v>
      </c>
      <c r="L2665" s="5"/>
      <c r="M2665" s="5"/>
      <c r="N2665" s="56">
        <f t="shared" si="135"/>
        <v>0</v>
      </c>
    </row>
    <row r="2666" spans="2:14" ht="13.5" customHeight="1" x14ac:dyDescent="0.2">
      <c r="B2666" s="34"/>
      <c r="G2666" s="3"/>
      <c r="H2666" s="2"/>
      <c r="I2666" s="12"/>
      <c r="J2666" s="5">
        <v>1</v>
      </c>
      <c r="K2666" s="5">
        <f t="shared" si="134"/>
        <v>0</v>
      </c>
      <c r="L2666" s="5"/>
      <c r="M2666" s="5"/>
      <c r="N2666" s="56">
        <f t="shared" si="135"/>
        <v>0</v>
      </c>
    </row>
    <row r="2667" spans="2:14" ht="13.5" customHeight="1" x14ac:dyDescent="0.2">
      <c r="B2667" s="34"/>
      <c r="G2667" s="3"/>
      <c r="H2667" s="2"/>
      <c r="I2667" s="12"/>
      <c r="J2667" s="5">
        <v>1</v>
      </c>
      <c r="K2667" s="5">
        <f t="shared" si="134"/>
        <v>0</v>
      </c>
      <c r="L2667" s="5"/>
      <c r="M2667" s="5"/>
      <c r="N2667" s="56">
        <f t="shared" si="135"/>
        <v>0</v>
      </c>
    </row>
    <row r="2668" spans="2:14" ht="13.5" customHeight="1" x14ac:dyDescent="0.2">
      <c r="B2668" s="34"/>
      <c r="G2668" s="3"/>
      <c r="H2668" s="2"/>
      <c r="I2668" s="12"/>
      <c r="J2668" s="5">
        <v>1</v>
      </c>
      <c r="K2668" s="5">
        <f t="shared" si="134"/>
        <v>0</v>
      </c>
      <c r="L2668" s="5"/>
      <c r="M2668" s="5"/>
      <c r="N2668" s="56">
        <f t="shared" si="135"/>
        <v>0</v>
      </c>
    </row>
    <row r="2669" spans="2:14" ht="13.5" customHeight="1" x14ac:dyDescent="0.2">
      <c r="B2669" s="34"/>
      <c r="G2669" s="3"/>
      <c r="H2669" s="2"/>
      <c r="I2669" s="12"/>
      <c r="J2669" s="5">
        <v>1</v>
      </c>
      <c r="K2669" s="5">
        <f t="shared" si="134"/>
        <v>0</v>
      </c>
      <c r="L2669" s="5"/>
      <c r="M2669" s="5"/>
      <c r="N2669" s="56">
        <f t="shared" si="135"/>
        <v>0</v>
      </c>
    </row>
    <row r="2670" spans="2:14" ht="13.5" customHeight="1" x14ac:dyDescent="0.2">
      <c r="B2670" s="34"/>
      <c r="G2670" s="3"/>
      <c r="H2670" s="2"/>
      <c r="I2670" s="12"/>
      <c r="J2670" s="5">
        <v>1</v>
      </c>
      <c r="K2670" s="5">
        <f t="shared" si="134"/>
        <v>0</v>
      </c>
      <c r="L2670" s="5"/>
      <c r="M2670" s="5"/>
      <c r="N2670" s="56">
        <f t="shared" si="135"/>
        <v>0</v>
      </c>
    </row>
    <row r="2671" spans="2:14" ht="13.5" customHeight="1" x14ac:dyDescent="0.2">
      <c r="B2671" s="34"/>
      <c r="G2671" s="3"/>
      <c r="H2671" s="2"/>
      <c r="I2671" s="12"/>
      <c r="J2671" s="5">
        <v>1</v>
      </c>
      <c r="K2671" s="5">
        <f t="shared" si="134"/>
        <v>0</v>
      </c>
      <c r="L2671" s="5"/>
      <c r="M2671" s="5"/>
      <c r="N2671" s="56">
        <f t="shared" si="135"/>
        <v>0</v>
      </c>
    </row>
    <row r="2672" spans="2:14" ht="13.5" customHeight="1" x14ac:dyDescent="0.2">
      <c r="B2672" s="34"/>
      <c r="G2672" s="3"/>
      <c r="H2672" s="2"/>
      <c r="I2672" s="12"/>
      <c r="J2672" s="5">
        <v>1</v>
      </c>
      <c r="K2672" s="5">
        <f t="shared" si="134"/>
        <v>0</v>
      </c>
      <c r="L2672" s="5"/>
      <c r="M2672" s="5"/>
      <c r="N2672" s="56">
        <f t="shared" si="135"/>
        <v>0</v>
      </c>
    </row>
    <row r="2673" spans="2:14" ht="13.5" customHeight="1" x14ac:dyDescent="0.2">
      <c r="B2673" s="34"/>
      <c r="G2673" s="3"/>
      <c r="H2673" s="2"/>
      <c r="I2673" s="12"/>
      <c r="J2673" s="5">
        <v>1</v>
      </c>
      <c r="K2673" s="5">
        <f t="shared" si="134"/>
        <v>0</v>
      </c>
      <c r="L2673" s="5"/>
      <c r="M2673" s="5"/>
      <c r="N2673" s="56">
        <f t="shared" si="135"/>
        <v>0</v>
      </c>
    </row>
    <row r="2674" spans="2:14" ht="13.5" customHeight="1" x14ac:dyDescent="0.2">
      <c r="B2674" s="34"/>
      <c r="G2674" s="3"/>
      <c r="H2674" s="2"/>
      <c r="I2674" s="12"/>
      <c r="J2674" s="5">
        <v>1</v>
      </c>
      <c r="K2674" s="5">
        <f t="shared" si="134"/>
        <v>0</v>
      </c>
      <c r="L2674" s="5"/>
      <c r="M2674" s="5"/>
      <c r="N2674" s="56">
        <f t="shared" si="135"/>
        <v>0</v>
      </c>
    </row>
    <row r="2675" spans="2:14" ht="13.5" customHeight="1" x14ac:dyDescent="0.2">
      <c r="B2675" s="34"/>
      <c r="G2675" s="3"/>
      <c r="H2675" s="2"/>
      <c r="I2675" s="12"/>
      <c r="J2675" s="5">
        <v>1</v>
      </c>
      <c r="K2675" s="5">
        <f t="shared" si="134"/>
        <v>0</v>
      </c>
      <c r="L2675" s="5"/>
      <c r="M2675" s="5"/>
      <c r="N2675" s="56">
        <f t="shared" si="135"/>
        <v>0</v>
      </c>
    </row>
    <row r="2676" spans="2:14" ht="13.5" customHeight="1" x14ac:dyDescent="0.2">
      <c r="B2676" s="34"/>
      <c r="G2676" s="3"/>
      <c r="H2676" s="2"/>
      <c r="I2676" s="12"/>
      <c r="J2676" s="5">
        <v>1</v>
      </c>
      <c r="K2676" s="5">
        <f t="shared" si="134"/>
        <v>0</v>
      </c>
      <c r="L2676" s="5"/>
      <c r="M2676" s="5"/>
      <c r="N2676" s="56">
        <f t="shared" si="135"/>
        <v>0</v>
      </c>
    </row>
    <row r="2677" spans="2:14" ht="13.5" customHeight="1" x14ac:dyDescent="0.2">
      <c r="B2677" s="34"/>
      <c r="G2677" s="3"/>
      <c r="H2677" s="2"/>
      <c r="I2677" s="12"/>
      <c r="J2677" s="5">
        <v>1</v>
      </c>
      <c r="K2677" s="5">
        <f t="shared" si="134"/>
        <v>0</v>
      </c>
      <c r="L2677" s="5"/>
      <c r="M2677" s="5"/>
      <c r="N2677" s="56">
        <f t="shared" si="135"/>
        <v>0</v>
      </c>
    </row>
    <row r="2678" spans="2:14" ht="13.5" customHeight="1" x14ac:dyDescent="0.2">
      <c r="B2678" s="34"/>
      <c r="G2678" s="3"/>
      <c r="H2678" s="2"/>
      <c r="I2678" s="12"/>
      <c r="J2678" s="5">
        <v>1</v>
      </c>
      <c r="K2678" s="5">
        <f t="shared" si="134"/>
        <v>0</v>
      </c>
      <c r="L2678" s="5"/>
      <c r="M2678" s="5"/>
      <c r="N2678" s="56">
        <f t="shared" si="135"/>
        <v>0</v>
      </c>
    </row>
    <row r="2679" spans="2:14" ht="13.5" customHeight="1" x14ac:dyDescent="0.2">
      <c r="B2679" s="34"/>
      <c r="G2679" s="3"/>
      <c r="H2679" s="2"/>
      <c r="I2679" s="12"/>
      <c r="J2679" s="5">
        <v>1</v>
      </c>
      <c r="K2679" s="5">
        <f t="shared" si="134"/>
        <v>0</v>
      </c>
      <c r="L2679" s="5"/>
      <c r="M2679" s="5"/>
      <c r="N2679" s="56">
        <f t="shared" si="135"/>
        <v>0</v>
      </c>
    </row>
    <row r="2680" spans="2:14" ht="13.5" customHeight="1" x14ac:dyDescent="0.2">
      <c r="B2680" s="34"/>
      <c r="G2680" s="3"/>
      <c r="H2680" s="2"/>
      <c r="I2680" s="12"/>
      <c r="J2680" s="5">
        <v>1</v>
      </c>
      <c r="K2680" s="5">
        <f t="shared" si="134"/>
        <v>0</v>
      </c>
      <c r="L2680" s="5"/>
      <c r="M2680" s="5"/>
      <c r="N2680" s="56">
        <f t="shared" si="135"/>
        <v>0</v>
      </c>
    </row>
    <row r="2681" spans="2:14" ht="13.5" customHeight="1" x14ac:dyDescent="0.2">
      <c r="B2681" s="34"/>
      <c r="G2681" s="3"/>
      <c r="H2681" s="2"/>
      <c r="I2681" s="12"/>
      <c r="J2681" s="5">
        <v>1</v>
      </c>
      <c r="K2681" s="5">
        <f t="shared" si="134"/>
        <v>0</v>
      </c>
      <c r="L2681" s="5"/>
      <c r="M2681" s="5"/>
      <c r="N2681" s="56">
        <f t="shared" si="135"/>
        <v>0</v>
      </c>
    </row>
    <row r="2682" spans="2:14" ht="13.5" customHeight="1" x14ac:dyDescent="0.2">
      <c r="B2682" s="34"/>
      <c r="G2682" s="3"/>
      <c r="H2682" s="2"/>
      <c r="I2682" s="12"/>
      <c r="J2682" s="5">
        <v>1</v>
      </c>
      <c r="K2682" s="5">
        <f t="shared" si="134"/>
        <v>0</v>
      </c>
      <c r="L2682" s="5"/>
      <c r="M2682" s="5"/>
      <c r="N2682" s="56" t="e">
        <f>IF(B2682="",#REF!,B2682)</f>
        <v>#REF!</v>
      </c>
    </row>
    <row r="2683" spans="2:14" ht="13.5" customHeight="1" x14ac:dyDescent="0.2">
      <c r="B2683" s="34"/>
      <c r="G2683" s="3"/>
      <c r="H2683" s="2"/>
      <c r="I2683" s="12"/>
      <c r="J2683" s="5">
        <v>1</v>
      </c>
      <c r="K2683" s="5">
        <f t="shared" si="134"/>
        <v>0</v>
      </c>
      <c r="L2683" s="5"/>
      <c r="M2683" s="5"/>
      <c r="N2683" s="56" t="e">
        <f>IF(B2683="",#REF!,B2683)</f>
        <v>#REF!</v>
      </c>
    </row>
    <row r="2684" spans="2:14" ht="13.5" customHeight="1" x14ac:dyDescent="0.2">
      <c r="B2684" s="34"/>
      <c r="G2684" s="3"/>
      <c r="H2684" s="2"/>
      <c r="I2684" s="12"/>
      <c r="J2684" s="5">
        <v>1</v>
      </c>
      <c r="K2684" s="5">
        <f t="shared" si="134"/>
        <v>0</v>
      </c>
      <c r="L2684" s="5"/>
      <c r="M2684" s="5"/>
      <c r="N2684" s="56">
        <f t="shared" si="135"/>
        <v>0</v>
      </c>
    </row>
    <row r="2685" spans="2:14" ht="13.5" customHeight="1" x14ac:dyDescent="0.2">
      <c r="B2685" s="34"/>
      <c r="G2685" s="3"/>
      <c r="H2685" s="2"/>
      <c r="I2685" s="12"/>
      <c r="J2685" s="5">
        <v>1</v>
      </c>
      <c r="K2685" s="5">
        <f t="shared" si="134"/>
        <v>0</v>
      </c>
      <c r="L2685" s="5"/>
      <c r="M2685" s="5"/>
      <c r="N2685" s="56">
        <f t="shared" si="135"/>
        <v>0</v>
      </c>
    </row>
    <row r="2686" spans="2:14" ht="13.5" customHeight="1" x14ac:dyDescent="0.2">
      <c r="B2686" s="34"/>
      <c r="G2686" s="3"/>
      <c r="H2686" s="2"/>
      <c r="I2686" s="12"/>
      <c r="J2686" s="5">
        <v>1</v>
      </c>
      <c r="K2686" s="5">
        <f t="shared" si="134"/>
        <v>0</v>
      </c>
      <c r="L2686" s="5"/>
      <c r="M2686" s="5"/>
      <c r="N2686" s="56" t="e">
        <f>IF(B2686="",#REF!,B2686)</f>
        <v>#REF!</v>
      </c>
    </row>
    <row r="2687" spans="2:14" ht="13.5" customHeight="1" x14ac:dyDescent="0.2">
      <c r="B2687" s="34"/>
      <c r="G2687" s="3"/>
      <c r="H2687" s="2"/>
      <c r="I2687" s="12"/>
      <c r="J2687" s="5">
        <v>1</v>
      </c>
      <c r="K2687" s="5">
        <f t="shared" si="134"/>
        <v>0</v>
      </c>
      <c r="L2687" s="5"/>
      <c r="M2687" s="5"/>
      <c r="N2687" s="56">
        <f t="shared" si="135"/>
        <v>0</v>
      </c>
    </row>
    <row r="2688" spans="2:14" ht="13.5" customHeight="1" x14ac:dyDescent="0.2">
      <c r="B2688" s="34"/>
      <c r="G2688" s="3"/>
      <c r="H2688" s="2"/>
      <c r="I2688" s="12"/>
      <c r="J2688" s="5">
        <v>1</v>
      </c>
      <c r="K2688" s="5">
        <f t="shared" si="134"/>
        <v>0</v>
      </c>
      <c r="L2688" s="5"/>
      <c r="M2688" s="5"/>
      <c r="N2688" s="56">
        <f t="shared" si="135"/>
        <v>0</v>
      </c>
    </row>
    <row r="2689" spans="2:14" ht="13.5" customHeight="1" x14ac:dyDescent="0.2">
      <c r="B2689" s="34"/>
      <c r="G2689" s="3"/>
      <c r="H2689" s="2"/>
      <c r="I2689" s="12"/>
      <c r="J2689" s="5">
        <v>1</v>
      </c>
      <c r="K2689" s="5">
        <f t="shared" si="134"/>
        <v>0</v>
      </c>
      <c r="L2689" s="5"/>
      <c r="M2689" s="5"/>
      <c r="N2689" s="56">
        <f t="shared" si="135"/>
        <v>0</v>
      </c>
    </row>
    <row r="2690" spans="2:14" ht="13.5" customHeight="1" x14ac:dyDescent="0.2">
      <c r="B2690" s="34"/>
      <c r="G2690" s="3"/>
      <c r="H2690" s="2"/>
      <c r="I2690" s="12"/>
      <c r="J2690" s="5">
        <v>1</v>
      </c>
      <c r="K2690" s="5">
        <f t="shared" ref="K2690:K2740" si="136">IF(I2690="did not close",0,IF(I2690="",0,1))</f>
        <v>0</v>
      </c>
      <c r="L2690" s="5"/>
      <c r="M2690" s="5"/>
      <c r="N2690" s="56">
        <f t="shared" si="135"/>
        <v>0</v>
      </c>
    </row>
    <row r="2691" spans="2:14" ht="13.5" customHeight="1" x14ac:dyDescent="0.2">
      <c r="B2691" s="34"/>
      <c r="G2691" s="3"/>
      <c r="H2691" s="2"/>
      <c r="I2691" s="12"/>
      <c r="J2691" s="5">
        <v>1</v>
      </c>
      <c r="K2691" s="5">
        <f t="shared" si="136"/>
        <v>0</v>
      </c>
      <c r="L2691" s="5"/>
      <c r="M2691" s="5"/>
      <c r="N2691" s="56" t="e">
        <f>IF(B2691="",#REF!,B2691)</f>
        <v>#REF!</v>
      </c>
    </row>
    <row r="2692" spans="2:14" ht="13.5" customHeight="1" x14ac:dyDescent="0.2">
      <c r="B2692" s="34"/>
      <c r="G2692" s="3"/>
      <c r="H2692" s="2"/>
      <c r="I2692" s="12"/>
      <c r="J2692" s="5">
        <v>1</v>
      </c>
      <c r="K2692" s="5">
        <f t="shared" si="136"/>
        <v>0</v>
      </c>
      <c r="L2692" s="5"/>
      <c r="M2692" s="5"/>
      <c r="N2692" s="56">
        <f t="shared" si="135"/>
        <v>0</v>
      </c>
    </row>
    <row r="2693" spans="2:14" ht="13.5" customHeight="1" x14ac:dyDescent="0.2">
      <c r="B2693" s="34"/>
      <c r="G2693" s="3"/>
      <c r="H2693" s="2"/>
      <c r="I2693" s="12"/>
      <c r="J2693" s="5">
        <v>1</v>
      </c>
      <c r="K2693" s="5">
        <f t="shared" si="136"/>
        <v>0</v>
      </c>
      <c r="L2693" s="5"/>
      <c r="M2693" s="5"/>
      <c r="N2693" s="56">
        <f t="shared" si="135"/>
        <v>0</v>
      </c>
    </row>
    <row r="2694" spans="2:14" ht="13.5" customHeight="1" x14ac:dyDescent="0.2">
      <c r="B2694" s="34"/>
      <c r="G2694" s="3"/>
      <c r="H2694" s="2"/>
      <c r="I2694" s="12"/>
      <c r="J2694" s="5">
        <v>1</v>
      </c>
      <c r="K2694" s="5">
        <f t="shared" si="136"/>
        <v>0</v>
      </c>
      <c r="L2694" s="5"/>
      <c r="M2694" s="5"/>
      <c r="N2694" s="56">
        <f t="shared" si="135"/>
        <v>0</v>
      </c>
    </row>
    <row r="2695" spans="2:14" ht="13.5" customHeight="1" x14ac:dyDescent="0.2">
      <c r="B2695" s="34"/>
      <c r="G2695" s="3"/>
      <c r="H2695" s="2"/>
      <c r="I2695" s="12"/>
      <c r="J2695" s="5">
        <v>1</v>
      </c>
      <c r="K2695" s="5">
        <f t="shared" si="136"/>
        <v>0</v>
      </c>
      <c r="L2695" s="5"/>
      <c r="M2695" s="5"/>
      <c r="N2695" s="56">
        <f t="shared" si="135"/>
        <v>0</v>
      </c>
    </row>
    <row r="2696" spans="2:14" ht="13.5" customHeight="1" x14ac:dyDescent="0.2">
      <c r="B2696" s="34"/>
      <c r="G2696" s="3"/>
      <c r="H2696" s="2"/>
      <c r="I2696" s="12"/>
      <c r="J2696" s="5">
        <v>1</v>
      </c>
      <c r="K2696" s="5">
        <f t="shared" si="136"/>
        <v>0</v>
      </c>
      <c r="L2696" s="5"/>
      <c r="M2696" s="5"/>
      <c r="N2696" s="56">
        <f t="shared" si="135"/>
        <v>0</v>
      </c>
    </row>
    <row r="2697" spans="2:14" ht="13.5" customHeight="1" x14ac:dyDescent="0.2">
      <c r="B2697" s="34"/>
      <c r="G2697" s="3"/>
      <c r="H2697" s="2"/>
      <c r="I2697" s="12"/>
      <c r="J2697" s="5">
        <v>1</v>
      </c>
      <c r="K2697" s="5">
        <f t="shared" si="136"/>
        <v>0</v>
      </c>
      <c r="L2697" s="5"/>
      <c r="M2697" s="5"/>
      <c r="N2697" s="56">
        <f t="shared" si="135"/>
        <v>0</v>
      </c>
    </row>
    <row r="2698" spans="2:14" ht="13.5" customHeight="1" x14ac:dyDescent="0.2">
      <c r="B2698" s="34"/>
      <c r="G2698" s="3"/>
      <c r="H2698" s="2"/>
      <c r="I2698" s="12"/>
      <c r="J2698" s="5">
        <v>1</v>
      </c>
      <c r="K2698" s="5">
        <f t="shared" si="136"/>
        <v>0</v>
      </c>
      <c r="L2698" s="5"/>
      <c r="M2698" s="5"/>
      <c r="N2698" s="56">
        <f t="shared" si="135"/>
        <v>0</v>
      </c>
    </row>
    <row r="2699" spans="2:14" ht="13.5" customHeight="1" x14ac:dyDescent="0.2">
      <c r="B2699" s="34"/>
      <c r="G2699" s="3"/>
      <c r="H2699" s="2"/>
      <c r="I2699" s="12"/>
      <c r="J2699" s="5">
        <v>1</v>
      </c>
      <c r="K2699" s="5">
        <f t="shared" si="136"/>
        <v>0</v>
      </c>
      <c r="L2699" s="5"/>
      <c r="M2699" s="5"/>
      <c r="N2699" s="56">
        <f t="shared" si="135"/>
        <v>0</v>
      </c>
    </row>
    <row r="2700" spans="2:14" ht="13.5" customHeight="1" x14ac:dyDescent="0.2">
      <c r="B2700" s="34"/>
      <c r="G2700" s="3"/>
      <c r="H2700" s="2"/>
      <c r="I2700" s="12"/>
      <c r="J2700" s="5">
        <v>1</v>
      </c>
      <c r="K2700" s="5">
        <f t="shared" si="136"/>
        <v>0</v>
      </c>
      <c r="L2700" s="5"/>
      <c r="M2700" s="5"/>
      <c r="N2700" s="56">
        <f t="shared" si="135"/>
        <v>0</v>
      </c>
    </row>
    <row r="2701" spans="2:14" ht="13.5" customHeight="1" x14ac:dyDescent="0.2">
      <c r="B2701" s="34"/>
      <c r="G2701" s="3"/>
      <c r="H2701" s="2"/>
      <c r="I2701" s="12"/>
      <c r="J2701" s="5">
        <v>1</v>
      </c>
      <c r="K2701" s="5">
        <f t="shared" si="136"/>
        <v>0</v>
      </c>
      <c r="L2701" s="5"/>
      <c r="M2701" s="5"/>
      <c r="N2701" s="56">
        <f t="shared" si="135"/>
        <v>0</v>
      </c>
    </row>
    <row r="2702" spans="2:14" ht="13.5" customHeight="1" x14ac:dyDescent="0.2">
      <c r="B2702" s="34"/>
      <c r="G2702" s="3"/>
      <c r="H2702" s="2"/>
      <c r="I2702" s="12"/>
      <c r="J2702" s="5">
        <v>1</v>
      </c>
      <c r="K2702" s="5">
        <f t="shared" si="136"/>
        <v>0</v>
      </c>
      <c r="L2702" s="5"/>
      <c r="M2702" s="5"/>
      <c r="N2702" s="56">
        <f t="shared" si="135"/>
        <v>0</v>
      </c>
    </row>
    <row r="2703" spans="2:14" ht="13.5" customHeight="1" x14ac:dyDescent="0.2">
      <c r="B2703" s="34"/>
      <c r="G2703" s="3"/>
      <c r="H2703" s="2"/>
      <c r="I2703" s="12"/>
      <c r="J2703" s="5">
        <v>1</v>
      </c>
      <c r="K2703" s="5">
        <f t="shared" si="136"/>
        <v>0</v>
      </c>
      <c r="L2703" s="5"/>
      <c r="M2703" s="5"/>
      <c r="N2703" s="56">
        <f t="shared" si="135"/>
        <v>0</v>
      </c>
    </row>
    <row r="2704" spans="2:14" ht="13.5" customHeight="1" x14ac:dyDescent="0.2">
      <c r="B2704" s="34"/>
      <c r="G2704" s="3"/>
      <c r="H2704" s="2"/>
      <c r="I2704" s="12"/>
      <c r="J2704" s="5">
        <v>1</v>
      </c>
      <c r="K2704" s="5">
        <f t="shared" si="136"/>
        <v>0</v>
      </c>
      <c r="L2704" s="5"/>
      <c r="M2704" s="5"/>
      <c r="N2704" s="56">
        <f t="shared" si="135"/>
        <v>0</v>
      </c>
    </row>
    <row r="2705" spans="2:14" ht="13.5" customHeight="1" x14ac:dyDescent="0.2">
      <c r="B2705" s="34"/>
      <c r="G2705" s="3"/>
      <c r="H2705" s="2"/>
      <c r="I2705" s="12"/>
      <c r="J2705" s="5">
        <v>1</v>
      </c>
      <c r="K2705" s="5">
        <f t="shared" si="136"/>
        <v>0</v>
      </c>
      <c r="L2705" s="5"/>
      <c r="M2705" s="5"/>
      <c r="N2705" s="56">
        <f t="shared" si="135"/>
        <v>0</v>
      </c>
    </row>
    <row r="2706" spans="2:14" ht="13.5" customHeight="1" x14ac:dyDescent="0.2">
      <c r="B2706" s="34"/>
      <c r="G2706" s="3"/>
      <c r="H2706" s="2"/>
      <c r="I2706" s="12"/>
      <c r="J2706" s="5">
        <v>1</v>
      </c>
      <c r="K2706" s="5">
        <f t="shared" si="136"/>
        <v>0</v>
      </c>
      <c r="L2706" s="5"/>
      <c r="M2706" s="5"/>
      <c r="N2706" s="56">
        <f t="shared" si="135"/>
        <v>0</v>
      </c>
    </row>
    <row r="2707" spans="2:14" ht="13.5" customHeight="1" x14ac:dyDescent="0.2">
      <c r="B2707" s="34"/>
      <c r="G2707" s="3"/>
      <c r="H2707" s="2"/>
      <c r="I2707" s="12"/>
      <c r="J2707" s="5">
        <v>1</v>
      </c>
      <c r="K2707" s="5">
        <f t="shared" si="136"/>
        <v>0</v>
      </c>
      <c r="L2707" s="5"/>
      <c r="M2707" s="5"/>
      <c r="N2707" s="56">
        <f t="shared" si="135"/>
        <v>0</v>
      </c>
    </row>
    <row r="2708" spans="2:14" ht="13.5" customHeight="1" x14ac:dyDescent="0.2">
      <c r="B2708" s="34"/>
      <c r="G2708" s="3"/>
      <c r="H2708" s="2"/>
      <c r="I2708" s="12"/>
      <c r="J2708" s="5">
        <v>1</v>
      </c>
      <c r="K2708" s="5">
        <f t="shared" si="136"/>
        <v>0</v>
      </c>
      <c r="L2708" s="5"/>
      <c r="M2708" s="5"/>
      <c r="N2708" s="56">
        <f t="shared" si="135"/>
        <v>0</v>
      </c>
    </row>
    <row r="2709" spans="2:14" ht="13.5" customHeight="1" x14ac:dyDescent="0.2">
      <c r="B2709" s="34"/>
      <c r="G2709" s="3"/>
      <c r="H2709" s="2"/>
      <c r="I2709" s="12"/>
      <c r="J2709" s="5">
        <v>1</v>
      </c>
      <c r="K2709" s="5">
        <f t="shared" si="136"/>
        <v>0</v>
      </c>
      <c r="L2709" s="5"/>
      <c r="M2709" s="5"/>
      <c r="N2709" s="56">
        <f t="shared" si="135"/>
        <v>0</v>
      </c>
    </row>
    <row r="2710" spans="2:14" ht="13.5" customHeight="1" x14ac:dyDescent="0.2">
      <c r="B2710" s="34"/>
      <c r="G2710" s="3"/>
      <c r="H2710" s="2"/>
      <c r="I2710" s="12"/>
      <c r="J2710" s="5">
        <v>1</v>
      </c>
      <c r="K2710" s="5">
        <f t="shared" si="136"/>
        <v>0</v>
      </c>
      <c r="L2710" s="5"/>
      <c r="M2710" s="5"/>
      <c r="N2710" s="56" t="e">
        <f>IF(B2710="",#REF!,B2710)</f>
        <v>#REF!</v>
      </c>
    </row>
    <row r="2711" spans="2:14" ht="13.5" customHeight="1" x14ac:dyDescent="0.2">
      <c r="B2711" s="34"/>
      <c r="G2711" s="3"/>
      <c r="H2711" s="2"/>
      <c r="I2711" s="12"/>
      <c r="J2711" s="5">
        <v>1</v>
      </c>
      <c r="K2711" s="5">
        <f t="shared" si="136"/>
        <v>0</v>
      </c>
      <c r="L2711" s="5"/>
      <c r="M2711" s="5"/>
      <c r="N2711" s="56" t="e">
        <f>IF(B2711="",#REF!,B2711)</f>
        <v>#REF!</v>
      </c>
    </row>
    <row r="2712" spans="2:14" ht="13.5" customHeight="1" x14ac:dyDescent="0.2">
      <c r="B2712" s="34"/>
      <c r="G2712" s="3"/>
      <c r="H2712" s="2"/>
      <c r="I2712" s="12"/>
      <c r="J2712" s="5">
        <v>1</v>
      </c>
      <c r="K2712" s="5">
        <f t="shared" si="136"/>
        <v>0</v>
      </c>
      <c r="L2712" s="5"/>
      <c r="M2712" s="5"/>
      <c r="N2712" s="56" t="e">
        <f>IF(B2712="",#REF!,B2712)</f>
        <v>#REF!</v>
      </c>
    </row>
    <row r="2713" spans="2:14" ht="13.5" customHeight="1" x14ac:dyDescent="0.2">
      <c r="B2713" s="34"/>
      <c r="G2713" s="3"/>
      <c r="H2713" s="2"/>
      <c r="I2713" s="12"/>
      <c r="J2713" s="5">
        <v>1</v>
      </c>
      <c r="K2713" s="5">
        <f t="shared" si="136"/>
        <v>0</v>
      </c>
      <c r="L2713" s="5"/>
      <c r="M2713" s="5"/>
      <c r="N2713" s="56" t="e">
        <f>IF(B2713="",#REF!,B2713)</f>
        <v>#REF!</v>
      </c>
    </row>
    <row r="2714" spans="2:14" ht="13.5" customHeight="1" x14ac:dyDescent="0.2">
      <c r="B2714" s="34"/>
      <c r="G2714" s="3"/>
      <c r="H2714" s="2"/>
      <c r="I2714" s="12"/>
      <c r="J2714" s="5">
        <v>1</v>
      </c>
      <c r="K2714" s="5">
        <f t="shared" si="136"/>
        <v>0</v>
      </c>
      <c r="L2714" s="5"/>
      <c r="M2714" s="5"/>
      <c r="N2714" s="56" t="e">
        <f>IF(B2714="",#REF!,B2714)</f>
        <v>#REF!</v>
      </c>
    </row>
    <row r="2715" spans="2:14" ht="13.5" customHeight="1" x14ac:dyDescent="0.2">
      <c r="B2715" s="34"/>
      <c r="G2715" s="3"/>
      <c r="H2715" s="2"/>
      <c r="I2715" s="12"/>
      <c r="J2715" s="5">
        <v>1</v>
      </c>
      <c r="K2715" s="5">
        <f t="shared" si="136"/>
        <v>0</v>
      </c>
      <c r="L2715" s="5"/>
      <c r="M2715" s="5"/>
      <c r="N2715" s="56">
        <f t="shared" ref="N2715:N2740" si="137">IF(B2715="",B2714,B2715)</f>
        <v>0</v>
      </c>
    </row>
    <row r="2716" spans="2:14" ht="13.5" customHeight="1" x14ac:dyDescent="0.2">
      <c r="B2716" s="34"/>
      <c r="G2716" s="3"/>
      <c r="H2716" s="2"/>
      <c r="I2716" s="12"/>
      <c r="J2716" s="5">
        <v>1</v>
      </c>
      <c r="K2716" s="5">
        <f t="shared" si="136"/>
        <v>0</v>
      </c>
      <c r="L2716" s="5"/>
      <c r="M2716" s="5"/>
      <c r="N2716" s="56">
        <f t="shared" si="137"/>
        <v>0</v>
      </c>
    </row>
    <row r="2717" spans="2:14" ht="13.5" customHeight="1" x14ac:dyDescent="0.2">
      <c r="B2717" s="34"/>
      <c r="G2717" s="3"/>
      <c r="H2717" s="2"/>
      <c r="I2717" s="12"/>
      <c r="J2717" s="5">
        <v>1</v>
      </c>
      <c r="K2717" s="5">
        <f t="shared" si="136"/>
        <v>0</v>
      </c>
      <c r="L2717" s="5"/>
      <c r="M2717" s="5"/>
      <c r="N2717" s="56">
        <f t="shared" si="137"/>
        <v>0</v>
      </c>
    </row>
    <row r="2718" spans="2:14" ht="13.5" customHeight="1" x14ac:dyDescent="0.2">
      <c r="B2718" s="34"/>
      <c r="G2718" s="3"/>
      <c r="H2718" s="2"/>
      <c r="I2718" s="12"/>
      <c r="J2718" s="5">
        <v>1</v>
      </c>
      <c r="K2718" s="5">
        <f t="shared" si="136"/>
        <v>0</v>
      </c>
      <c r="L2718" s="5"/>
      <c r="M2718" s="5"/>
      <c r="N2718" s="56">
        <f t="shared" si="137"/>
        <v>0</v>
      </c>
    </row>
    <row r="2719" spans="2:14" ht="13.5" customHeight="1" x14ac:dyDescent="0.2">
      <c r="B2719" s="34"/>
      <c r="G2719" s="3"/>
      <c r="H2719" s="2"/>
      <c r="I2719" s="12"/>
      <c r="J2719" s="5">
        <v>1</v>
      </c>
      <c r="K2719" s="5">
        <f t="shared" si="136"/>
        <v>0</v>
      </c>
      <c r="L2719" s="5"/>
      <c r="M2719" s="5"/>
      <c r="N2719" s="56">
        <f t="shared" si="137"/>
        <v>0</v>
      </c>
    </row>
    <row r="2720" spans="2:14" ht="13.5" customHeight="1" x14ac:dyDescent="0.2">
      <c r="B2720" s="34"/>
      <c r="G2720" s="3"/>
      <c r="H2720" s="2"/>
      <c r="I2720" s="12"/>
      <c r="J2720" s="5">
        <v>1</v>
      </c>
      <c r="K2720" s="5">
        <f t="shared" si="136"/>
        <v>0</v>
      </c>
      <c r="L2720" s="5"/>
      <c r="M2720" s="5"/>
      <c r="N2720" s="56">
        <f t="shared" si="137"/>
        <v>0</v>
      </c>
    </row>
    <row r="2721" spans="2:14" ht="13.5" customHeight="1" x14ac:dyDescent="0.2">
      <c r="B2721" s="34"/>
      <c r="G2721" s="3"/>
      <c r="H2721" s="2"/>
      <c r="I2721" s="12"/>
      <c r="J2721" s="5">
        <v>1</v>
      </c>
      <c r="K2721" s="5">
        <f t="shared" si="136"/>
        <v>0</v>
      </c>
      <c r="L2721" s="5"/>
      <c r="M2721" s="5"/>
      <c r="N2721" s="56">
        <f t="shared" si="137"/>
        <v>0</v>
      </c>
    </row>
    <row r="2722" spans="2:14" ht="13.5" customHeight="1" x14ac:dyDescent="0.2">
      <c r="B2722" s="34"/>
      <c r="G2722" s="3"/>
      <c r="H2722" s="2"/>
      <c r="I2722" s="12"/>
      <c r="J2722" s="5">
        <v>1</v>
      </c>
      <c r="K2722" s="5">
        <f t="shared" si="136"/>
        <v>0</v>
      </c>
      <c r="L2722" s="5"/>
      <c r="M2722" s="5"/>
      <c r="N2722" s="56">
        <f t="shared" si="137"/>
        <v>0</v>
      </c>
    </row>
    <row r="2723" spans="2:14" ht="13.5" customHeight="1" x14ac:dyDescent="0.2">
      <c r="B2723" s="34"/>
      <c r="G2723" s="3"/>
      <c r="H2723" s="2"/>
      <c r="I2723" s="12"/>
      <c r="J2723" s="5">
        <v>1</v>
      </c>
      <c r="K2723" s="5">
        <f t="shared" si="136"/>
        <v>0</v>
      </c>
      <c r="L2723" s="5"/>
      <c r="M2723" s="5"/>
      <c r="N2723" s="56">
        <f t="shared" si="137"/>
        <v>0</v>
      </c>
    </row>
    <row r="2724" spans="2:14" ht="13.5" customHeight="1" x14ac:dyDescent="0.2">
      <c r="B2724" s="34"/>
      <c r="G2724" s="3"/>
      <c r="H2724" s="2"/>
      <c r="I2724" s="12"/>
      <c r="J2724" s="5">
        <v>1</v>
      </c>
      <c r="K2724" s="5">
        <f t="shared" si="136"/>
        <v>0</v>
      </c>
      <c r="L2724" s="5"/>
      <c r="M2724" s="5"/>
      <c r="N2724" s="56" t="e">
        <f>IF(B2724="",#REF!,B2724)</f>
        <v>#REF!</v>
      </c>
    </row>
    <row r="2725" spans="2:14" ht="13.5" customHeight="1" x14ac:dyDescent="0.2">
      <c r="B2725" s="34"/>
      <c r="G2725" s="3"/>
      <c r="H2725" s="2"/>
      <c r="I2725" s="12"/>
      <c r="J2725" s="5">
        <v>1</v>
      </c>
      <c r="K2725" s="5">
        <f t="shared" si="136"/>
        <v>0</v>
      </c>
      <c r="L2725" s="5"/>
      <c r="M2725" s="5"/>
      <c r="N2725" s="56">
        <f t="shared" si="137"/>
        <v>0</v>
      </c>
    </row>
    <row r="2726" spans="2:14" ht="13.5" customHeight="1" x14ac:dyDescent="0.2">
      <c r="B2726" s="34"/>
      <c r="G2726" s="3"/>
      <c r="H2726" s="2"/>
      <c r="I2726" s="12"/>
      <c r="J2726" s="5">
        <v>1</v>
      </c>
      <c r="K2726" s="5">
        <f t="shared" si="136"/>
        <v>0</v>
      </c>
      <c r="L2726" s="5"/>
      <c r="M2726" s="5"/>
      <c r="N2726" s="56">
        <f t="shared" si="137"/>
        <v>0</v>
      </c>
    </row>
    <row r="2727" spans="2:14" ht="13.5" customHeight="1" x14ac:dyDescent="0.2">
      <c r="B2727" s="34"/>
      <c r="G2727" s="3"/>
      <c r="H2727" s="2"/>
      <c r="I2727" s="12"/>
      <c r="J2727" s="5">
        <v>1</v>
      </c>
      <c r="K2727" s="5">
        <f t="shared" si="136"/>
        <v>0</v>
      </c>
      <c r="L2727" s="5"/>
      <c r="M2727" s="5"/>
      <c r="N2727" s="56">
        <f t="shared" si="137"/>
        <v>0</v>
      </c>
    </row>
    <row r="2728" spans="2:14" ht="13.5" customHeight="1" x14ac:dyDescent="0.2">
      <c r="B2728" s="34"/>
      <c r="G2728" s="3"/>
      <c r="H2728" s="2"/>
      <c r="I2728" s="12"/>
      <c r="J2728" s="5">
        <v>1</v>
      </c>
      <c r="K2728" s="5">
        <f t="shared" si="136"/>
        <v>0</v>
      </c>
      <c r="L2728" s="5"/>
      <c r="M2728" s="5"/>
      <c r="N2728" s="56">
        <f t="shared" si="137"/>
        <v>0</v>
      </c>
    </row>
    <row r="2729" spans="2:14" ht="13.5" customHeight="1" x14ac:dyDescent="0.2">
      <c r="B2729" s="34"/>
      <c r="G2729" s="3"/>
      <c r="H2729" s="2"/>
      <c r="I2729" s="12"/>
      <c r="J2729" s="5">
        <v>1</v>
      </c>
      <c r="K2729" s="5">
        <f t="shared" si="136"/>
        <v>0</v>
      </c>
      <c r="L2729" s="5"/>
      <c r="M2729" s="5"/>
      <c r="N2729" s="56">
        <f t="shared" si="137"/>
        <v>0</v>
      </c>
    </row>
    <row r="2730" spans="2:14" ht="13.5" customHeight="1" x14ac:dyDescent="0.2">
      <c r="B2730" s="34"/>
      <c r="G2730" s="3"/>
      <c r="H2730" s="2"/>
      <c r="I2730" s="12"/>
      <c r="J2730" s="5">
        <v>1</v>
      </c>
      <c r="K2730" s="5">
        <f t="shared" si="136"/>
        <v>0</v>
      </c>
      <c r="L2730" s="5"/>
      <c r="M2730" s="5"/>
      <c r="N2730" s="56">
        <f t="shared" si="137"/>
        <v>0</v>
      </c>
    </row>
    <row r="2731" spans="2:14" ht="13.5" customHeight="1" x14ac:dyDescent="0.2">
      <c r="B2731" s="34"/>
      <c r="G2731" s="3"/>
      <c r="H2731" s="2"/>
      <c r="I2731" s="12"/>
      <c r="J2731" s="5">
        <v>1</v>
      </c>
      <c r="K2731" s="5">
        <f t="shared" si="136"/>
        <v>0</v>
      </c>
      <c r="L2731" s="5"/>
      <c r="M2731" s="5"/>
      <c r="N2731" s="56" t="e">
        <f>IF(B2731="",#REF!,B2731)</f>
        <v>#REF!</v>
      </c>
    </row>
    <row r="2732" spans="2:14" ht="13.5" customHeight="1" x14ac:dyDescent="0.2">
      <c r="B2732" s="34"/>
      <c r="G2732" s="3"/>
      <c r="H2732" s="2"/>
      <c r="I2732" s="12"/>
      <c r="J2732" s="5">
        <v>1</v>
      </c>
      <c r="K2732" s="5">
        <f t="shared" si="136"/>
        <v>0</v>
      </c>
      <c r="L2732" s="5"/>
      <c r="M2732" s="5"/>
      <c r="N2732" s="56">
        <f t="shared" si="137"/>
        <v>0</v>
      </c>
    </row>
    <row r="2733" spans="2:14" ht="13.5" customHeight="1" x14ac:dyDescent="0.2">
      <c r="B2733" s="34"/>
      <c r="G2733" s="3"/>
      <c r="H2733" s="2"/>
      <c r="I2733" s="12"/>
      <c r="J2733" s="5">
        <v>1</v>
      </c>
      <c r="K2733" s="5">
        <f t="shared" si="136"/>
        <v>0</v>
      </c>
      <c r="L2733" s="5"/>
      <c r="M2733" s="5"/>
      <c r="N2733" s="56">
        <f t="shared" si="137"/>
        <v>0</v>
      </c>
    </row>
    <row r="2734" spans="2:14" ht="13.5" customHeight="1" x14ac:dyDescent="0.2">
      <c r="B2734" s="34"/>
      <c r="G2734" s="3"/>
      <c r="H2734" s="2"/>
      <c r="I2734" s="12"/>
      <c r="J2734" s="5">
        <v>1</v>
      </c>
      <c r="K2734" s="5">
        <f t="shared" si="136"/>
        <v>0</v>
      </c>
      <c r="L2734" s="5"/>
      <c r="M2734" s="5"/>
      <c r="N2734" s="56">
        <f t="shared" si="137"/>
        <v>0</v>
      </c>
    </row>
    <row r="2735" spans="2:14" ht="13.5" customHeight="1" x14ac:dyDescent="0.2">
      <c r="B2735" s="34"/>
      <c r="G2735" s="3"/>
      <c r="H2735" s="2"/>
      <c r="I2735" s="12"/>
      <c r="J2735" s="5">
        <v>1</v>
      </c>
      <c r="K2735" s="5">
        <f t="shared" si="136"/>
        <v>0</v>
      </c>
      <c r="L2735" s="5"/>
      <c r="M2735" s="5"/>
      <c r="N2735" s="56" t="e">
        <f>IF(B2735="",#REF!,B2735)</f>
        <v>#REF!</v>
      </c>
    </row>
    <row r="2736" spans="2:14" ht="13.5" customHeight="1" x14ac:dyDescent="0.2">
      <c r="B2736" s="34"/>
      <c r="G2736" s="3"/>
      <c r="H2736" s="2"/>
      <c r="I2736" s="12"/>
      <c r="J2736" s="5">
        <v>1</v>
      </c>
      <c r="K2736" s="5">
        <f t="shared" si="136"/>
        <v>0</v>
      </c>
      <c r="L2736" s="5"/>
      <c r="M2736" s="5"/>
      <c r="N2736" s="56">
        <f t="shared" si="137"/>
        <v>0</v>
      </c>
    </row>
    <row r="2737" spans="1:14" ht="13.5" customHeight="1" x14ac:dyDescent="0.2">
      <c r="B2737" s="34"/>
      <c r="G2737" s="3"/>
      <c r="H2737" s="2"/>
      <c r="I2737" s="12"/>
      <c r="J2737" s="5">
        <v>1</v>
      </c>
      <c r="K2737" s="5">
        <f t="shared" si="136"/>
        <v>0</v>
      </c>
      <c r="L2737" s="5"/>
      <c r="M2737" s="5"/>
      <c r="N2737" s="56">
        <f t="shared" si="137"/>
        <v>0</v>
      </c>
    </row>
    <row r="2738" spans="1:14" ht="13.5" customHeight="1" x14ac:dyDescent="0.2">
      <c r="B2738" s="34"/>
      <c r="G2738" s="3"/>
      <c r="H2738" s="2"/>
      <c r="I2738" s="12"/>
      <c r="J2738" s="5">
        <v>1</v>
      </c>
      <c r="K2738" s="5">
        <f t="shared" si="136"/>
        <v>0</v>
      </c>
      <c r="L2738" s="5"/>
      <c r="M2738" s="5"/>
      <c r="N2738" s="56">
        <f t="shared" si="137"/>
        <v>0</v>
      </c>
    </row>
    <row r="2739" spans="1:14" ht="13.5" customHeight="1" x14ac:dyDescent="0.2">
      <c r="B2739" s="34"/>
      <c r="G2739" s="3"/>
      <c r="H2739" s="2"/>
      <c r="I2739" s="12"/>
      <c r="J2739" s="5">
        <v>1</v>
      </c>
      <c r="K2739" s="5">
        <f t="shared" si="136"/>
        <v>0</v>
      </c>
      <c r="L2739" s="5"/>
      <c r="M2739" s="5"/>
      <c r="N2739" s="56" t="e">
        <f>IF(B2739="",#REF!,B2739)</f>
        <v>#REF!</v>
      </c>
    </row>
    <row r="2740" spans="1:14" ht="13.5" customHeight="1" x14ac:dyDescent="0.2">
      <c r="B2740" s="34"/>
      <c r="G2740" s="3"/>
      <c r="H2740" s="2"/>
      <c r="I2740" s="12"/>
      <c r="J2740" s="5">
        <v>1</v>
      </c>
      <c r="K2740" s="5">
        <f t="shared" si="136"/>
        <v>0</v>
      </c>
      <c r="L2740" s="5"/>
      <c r="M2740" s="5"/>
      <c r="N2740" s="56">
        <f t="shared" si="137"/>
        <v>0</v>
      </c>
    </row>
    <row r="2741" spans="1:14" ht="13.5" customHeight="1" x14ac:dyDescent="0.2">
      <c r="A2741" s="29"/>
      <c r="B2741" s="34"/>
      <c r="G2741" s="3"/>
      <c r="H2741" s="2"/>
      <c r="I2741" s="12"/>
      <c r="J2741" s="5">
        <f>SUBTOTAL(9,J3:J2740)</f>
        <v>2738</v>
      </c>
      <c r="K2741" s="5">
        <f>SUBTOTAL(9,K3:K2740)</f>
        <v>358</v>
      </c>
      <c r="L2741" s="5"/>
      <c r="M2741" s="5"/>
      <c r="N2741" s="56"/>
    </row>
    <row r="2742" spans="1:14" ht="13.5" customHeight="1" x14ac:dyDescent="0.2">
      <c r="G2742" s="3"/>
      <c r="H2742" s="2"/>
      <c r="I2742" s="12"/>
      <c r="J2742" s="5"/>
      <c r="K2742" s="5"/>
      <c r="L2742" s="5"/>
      <c r="M2742" s="5"/>
      <c r="N2742" s="56"/>
    </row>
    <row r="2743" spans="1:14" ht="13.5" customHeight="1" x14ac:dyDescent="0.2">
      <c r="G2743" s="3"/>
      <c r="H2743" s="2"/>
      <c r="I2743" s="12"/>
      <c r="J2743" s="5"/>
      <c r="K2743" s="5"/>
      <c r="L2743" s="5"/>
      <c r="M2743" s="5"/>
      <c r="N2743" s="56"/>
    </row>
    <row r="2744" spans="1:14" ht="13.5" customHeight="1" x14ac:dyDescent="0.2">
      <c r="A2744" s="106"/>
      <c r="B2744" s="34"/>
      <c r="F2744" s="3"/>
      <c r="G2744" s="2"/>
      <c r="H2744" s="12"/>
      <c r="I2744" s="12"/>
      <c r="J2744" s="5"/>
      <c r="K2744" s="5"/>
      <c r="L2744" s="5"/>
      <c r="M2744" s="5"/>
      <c r="N2744" s="56"/>
    </row>
    <row r="2745" spans="1:14" ht="13.5" customHeight="1" x14ac:dyDescent="0.2">
      <c r="B2745" s="34"/>
      <c r="F2745" s="3"/>
      <c r="G2745" s="2"/>
      <c r="H2745" s="12"/>
      <c r="I2745" s="12"/>
      <c r="J2745" s="5"/>
      <c r="K2745" s="5"/>
      <c r="L2745" s="5"/>
      <c r="M2745" s="5"/>
      <c r="N2745" s="56"/>
    </row>
    <row r="2746" spans="1:14" ht="13.5" customHeight="1" x14ac:dyDescent="0.2">
      <c r="B2746" s="34"/>
      <c r="F2746" s="3"/>
      <c r="G2746" s="2"/>
      <c r="H2746" s="12"/>
      <c r="I2746" s="12"/>
      <c r="J2746" s="5"/>
      <c r="K2746" s="5"/>
      <c r="L2746" s="5"/>
      <c r="M2746" s="5"/>
      <c r="N2746" s="56"/>
    </row>
    <row r="2747" spans="1:14" ht="13.5" customHeight="1" x14ac:dyDescent="0.2">
      <c r="A2747" s="106"/>
      <c r="B2747" s="34"/>
      <c r="F2747" s="3"/>
      <c r="G2747" s="2"/>
      <c r="H2747" s="12"/>
      <c r="I2747" s="12"/>
      <c r="J2747" s="5"/>
      <c r="K2747" s="5"/>
      <c r="L2747" s="5"/>
      <c r="M2747" s="5"/>
      <c r="N2747" s="56"/>
    </row>
    <row r="2748" spans="1:14" ht="13.5" customHeight="1" x14ac:dyDescent="0.2">
      <c r="B2748" s="34"/>
      <c r="F2748" s="3"/>
      <c r="G2748" s="2"/>
      <c r="H2748" s="12"/>
      <c r="I2748" s="12"/>
      <c r="J2748" s="5"/>
      <c r="K2748" s="5"/>
      <c r="L2748" s="5"/>
      <c r="M2748" s="5"/>
      <c r="N2748" s="56"/>
    </row>
    <row r="2749" spans="1:14" ht="13.5" customHeight="1" x14ac:dyDescent="0.2">
      <c r="A2749" s="106"/>
      <c r="B2749" s="34"/>
      <c r="F2749" s="3"/>
      <c r="G2749" s="2"/>
      <c r="H2749" s="12"/>
      <c r="I2749" s="12"/>
      <c r="J2749" s="5"/>
      <c r="K2749" s="5"/>
      <c r="L2749" s="5"/>
      <c r="M2749" s="5"/>
      <c r="N2749" s="56"/>
    </row>
    <row r="2750" spans="1:14" ht="13.5" customHeight="1" x14ac:dyDescent="0.2">
      <c r="B2750" s="34"/>
      <c r="F2750" s="3"/>
      <c r="G2750" s="2"/>
      <c r="H2750" s="12"/>
      <c r="I2750" s="12"/>
      <c r="J2750" s="5"/>
      <c r="K2750" s="5"/>
      <c r="L2750" s="5"/>
      <c r="M2750" s="5"/>
      <c r="N2750" s="56"/>
    </row>
    <row r="2751" spans="1:14" ht="13.5" customHeight="1" x14ac:dyDescent="0.2">
      <c r="A2751" s="106"/>
      <c r="B2751" s="34"/>
      <c r="F2751" s="3"/>
      <c r="G2751" s="2"/>
      <c r="H2751" s="12"/>
      <c r="I2751" s="12"/>
      <c r="J2751" s="5"/>
      <c r="K2751" s="5"/>
      <c r="L2751" s="5"/>
      <c r="M2751" s="5"/>
      <c r="N2751" s="56"/>
    </row>
    <row r="2752" spans="1:14" ht="13.5" customHeight="1" x14ac:dyDescent="0.2">
      <c r="B2752" s="34"/>
      <c r="F2752" s="3"/>
      <c r="G2752" s="2"/>
      <c r="H2752" s="12"/>
      <c r="I2752" s="12"/>
      <c r="J2752" s="5"/>
      <c r="K2752" s="5"/>
      <c r="L2752" s="5"/>
      <c r="M2752" s="5"/>
      <c r="N2752" s="56"/>
    </row>
    <row r="2753" spans="1:14" ht="13.5" customHeight="1" x14ac:dyDescent="0.2">
      <c r="A2753" s="106"/>
      <c r="B2753" s="34"/>
      <c r="F2753" s="3"/>
      <c r="G2753" s="2"/>
      <c r="H2753" s="12"/>
      <c r="I2753" s="12"/>
      <c r="J2753" s="5"/>
      <c r="K2753" s="5"/>
      <c r="L2753" s="5"/>
      <c r="M2753" s="5"/>
      <c r="N2753" s="56"/>
    </row>
    <row r="2754" spans="1:14" ht="13.5" customHeight="1" x14ac:dyDescent="0.2">
      <c r="B2754" s="34"/>
      <c r="F2754" s="3"/>
      <c r="G2754" s="2"/>
      <c r="H2754" s="12"/>
      <c r="I2754" s="12"/>
      <c r="J2754" s="5"/>
      <c r="K2754" s="5"/>
      <c r="L2754" s="5"/>
      <c r="M2754" s="5"/>
      <c r="N2754" s="56"/>
    </row>
    <row r="2755" spans="1:14" ht="13.5" customHeight="1" x14ac:dyDescent="0.2">
      <c r="B2755" s="34"/>
      <c r="F2755" s="3"/>
      <c r="G2755" s="2"/>
      <c r="H2755" s="12"/>
      <c r="I2755" s="12"/>
      <c r="J2755" s="5"/>
      <c r="K2755" s="5"/>
      <c r="L2755" s="5"/>
      <c r="M2755" s="5"/>
      <c r="N2755" s="56"/>
    </row>
    <row r="2756" spans="1:14" ht="13.5" customHeight="1" x14ac:dyDescent="0.2">
      <c r="B2756" s="34"/>
      <c r="F2756" s="3"/>
      <c r="G2756" s="2"/>
      <c r="H2756" s="12"/>
      <c r="I2756" s="12"/>
      <c r="J2756" s="5"/>
      <c r="K2756" s="5"/>
      <c r="L2756" s="5"/>
      <c r="M2756" s="5"/>
      <c r="N2756" s="56"/>
    </row>
    <row r="2757" spans="1:14" ht="13.5" customHeight="1" x14ac:dyDescent="0.2">
      <c r="B2757" s="34"/>
      <c r="F2757" s="3"/>
      <c r="G2757" s="2"/>
      <c r="H2757" s="12"/>
      <c r="I2757" s="12"/>
      <c r="J2757" s="5"/>
      <c r="K2757" s="5"/>
      <c r="L2757" s="5"/>
      <c r="M2757" s="5"/>
      <c r="N2757" s="56"/>
    </row>
    <row r="2758" spans="1:14" ht="13.5" customHeight="1" x14ac:dyDescent="0.2">
      <c r="B2758" s="34"/>
      <c r="F2758" s="3"/>
      <c r="G2758" s="2"/>
      <c r="H2758" s="12"/>
      <c r="I2758" s="12"/>
      <c r="J2758" s="5"/>
      <c r="K2758" s="5"/>
      <c r="L2758" s="5"/>
      <c r="M2758" s="5"/>
      <c r="N2758" s="56"/>
    </row>
    <row r="2759" spans="1:14" ht="13.5" customHeight="1" x14ac:dyDescent="0.2">
      <c r="B2759" s="34"/>
      <c r="F2759" s="3"/>
      <c r="G2759" s="2"/>
      <c r="H2759" s="12"/>
      <c r="I2759" s="12"/>
      <c r="J2759" s="5"/>
      <c r="K2759" s="5"/>
      <c r="L2759" s="5"/>
      <c r="M2759" s="5"/>
      <c r="N2759" s="56"/>
    </row>
    <row r="2760" spans="1:14" ht="13.5" customHeight="1" x14ac:dyDescent="0.2">
      <c r="B2760" s="34"/>
      <c r="F2760" s="3"/>
      <c r="G2760" s="2"/>
      <c r="H2760" s="12"/>
      <c r="I2760" s="12"/>
      <c r="J2760" s="5"/>
      <c r="K2760" s="5"/>
      <c r="L2760" s="5"/>
      <c r="M2760" s="5"/>
      <c r="N2760" s="56"/>
    </row>
    <row r="2761" spans="1:14" ht="13.5" customHeight="1" x14ac:dyDescent="0.2">
      <c r="B2761" s="34"/>
      <c r="F2761" s="3"/>
      <c r="G2761" s="2"/>
      <c r="H2761" s="12"/>
      <c r="I2761" s="12"/>
      <c r="J2761" s="5"/>
      <c r="K2761" s="5"/>
      <c r="L2761" s="5"/>
      <c r="M2761" s="5"/>
      <c r="N2761" s="56"/>
    </row>
    <row r="2762" spans="1:14" ht="13.5" customHeight="1" x14ac:dyDescent="0.2">
      <c r="B2762" s="34"/>
      <c r="F2762" s="3"/>
      <c r="G2762" s="2"/>
      <c r="H2762" s="12"/>
      <c r="I2762" s="12"/>
      <c r="J2762" s="5"/>
      <c r="K2762" s="5"/>
      <c r="L2762" s="5"/>
      <c r="M2762" s="5"/>
      <c r="N2762" s="56"/>
    </row>
    <row r="2763" spans="1:14" ht="13.5" customHeight="1" x14ac:dyDescent="0.2">
      <c r="B2763" s="34"/>
      <c r="F2763" s="3"/>
      <c r="G2763" s="2"/>
      <c r="H2763" s="12"/>
      <c r="I2763" s="12"/>
      <c r="J2763" s="5"/>
      <c r="K2763" s="5"/>
      <c r="L2763" s="5"/>
      <c r="M2763" s="5"/>
      <c r="N2763" s="56"/>
    </row>
    <row r="2764" spans="1:14" ht="13.5" customHeight="1" x14ac:dyDescent="0.2">
      <c r="B2764" s="34"/>
      <c r="F2764" s="3"/>
      <c r="G2764" s="2"/>
      <c r="H2764" s="12"/>
      <c r="I2764" s="12"/>
      <c r="J2764" s="5"/>
      <c r="K2764" s="5"/>
      <c r="L2764" s="5"/>
      <c r="M2764" s="5"/>
      <c r="N2764" s="56"/>
    </row>
    <row r="2765" spans="1:14" ht="13.5" customHeight="1" x14ac:dyDescent="0.2">
      <c r="A2765" s="106"/>
      <c r="B2765" s="34"/>
      <c r="F2765" s="3"/>
      <c r="G2765" s="2"/>
      <c r="H2765" s="12"/>
      <c r="I2765" s="12"/>
      <c r="J2765" s="5"/>
      <c r="K2765" s="5"/>
      <c r="L2765" s="5"/>
      <c r="M2765" s="5"/>
      <c r="N2765" s="56"/>
    </row>
    <row r="2766" spans="1:14" ht="13.5" customHeight="1" x14ac:dyDescent="0.2">
      <c r="B2766" s="34"/>
      <c r="F2766" s="3"/>
      <c r="G2766" s="2"/>
      <c r="H2766" s="12"/>
      <c r="I2766" s="12"/>
      <c r="J2766" s="5"/>
      <c r="K2766" s="5"/>
      <c r="L2766" s="5"/>
      <c r="M2766" s="5"/>
      <c r="N2766" s="56"/>
    </row>
    <row r="2767" spans="1:14" ht="13.5" customHeight="1" x14ac:dyDescent="0.2">
      <c r="B2767" s="34"/>
      <c r="F2767" s="3"/>
      <c r="G2767" s="2"/>
      <c r="H2767" s="12"/>
      <c r="I2767" s="12"/>
      <c r="J2767" s="5"/>
      <c r="K2767" s="5"/>
      <c r="L2767" s="5"/>
      <c r="M2767" s="5"/>
      <c r="N2767" s="56"/>
    </row>
    <row r="2768" spans="1:14" ht="13.5" customHeight="1" x14ac:dyDescent="0.2">
      <c r="B2768" s="34"/>
      <c r="F2768" s="3"/>
      <c r="G2768" s="2"/>
      <c r="H2768" s="12"/>
      <c r="I2768" s="12"/>
      <c r="J2768" s="5"/>
      <c r="K2768" s="5"/>
      <c r="L2768" s="5"/>
      <c r="M2768" s="5"/>
      <c r="N2768" s="56"/>
    </row>
    <row r="2769" spans="1:14" ht="13.5" customHeight="1" x14ac:dyDescent="0.2">
      <c r="A2769" s="106"/>
      <c r="B2769" s="34"/>
      <c r="F2769" s="3"/>
      <c r="G2769" s="2"/>
      <c r="H2769" s="12"/>
      <c r="I2769" s="12"/>
      <c r="J2769" s="5"/>
      <c r="K2769" s="5"/>
      <c r="L2769" s="5"/>
      <c r="M2769" s="5"/>
      <c r="N2769" s="56"/>
    </row>
    <row r="2770" spans="1:14" ht="13.5" customHeight="1" x14ac:dyDescent="0.2">
      <c r="B2770" s="34"/>
      <c r="F2770" s="3"/>
      <c r="G2770" s="2"/>
      <c r="H2770" s="12"/>
      <c r="I2770" s="12"/>
      <c r="J2770" s="5"/>
      <c r="K2770" s="5"/>
      <c r="L2770" s="5"/>
      <c r="M2770" s="5"/>
      <c r="N2770" s="56"/>
    </row>
    <row r="2771" spans="1:14" ht="13.5" customHeight="1" x14ac:dyDescent="0.2">
      <c r="A2771" s="106"/>
      <c r="B2771" s="34"/>
      <c r="F2771" s="3"/>
      <c r="G2771" s="2"/>
      <c r="H2771" s="12"/>
      <c r="I2771" s="12"/>
      <c r="J2771" s="5"/>
      <c r="K2771" s="5"/>
      <c r="L2771" s="5"/>
      <c r="M2771" s="5"/>
      <c r="N2771" s="56"/>
    </row>
    <row r="2772" spans="1:14" ht="13.5" customHeight="1" x14ac:dyDescent="0.2">
      <c r="B2772" s="34"/>
      <c r="F2772" s="3"/>
      <c r="G2772" s="2"/>
      <c r="H2772" s="12"/>
      <c r="I2772" s="12"/>
      <c r="J2772" s="5"/>
      <c r="K2772" s="5"/>
      <c r="L2772" s="5"/>
      <c r="M2772" s="5"/>
      <c r="N2772" s="56"/>
    </row>
    <row r="2773" spans="1:14" ht="13.5" customHeight="1" x14ac:dyDescent="0.2">
      <c r="B2773" s="34"/>
      <c r="F2773" s="3"/>
      <c r="G2773" s="2"/>
      <c r="H2773" s="12"/>
      <c r="I2773" s="12"/>
      <c r="J2773" s="5"/>
      <c r="K2773" s="5"/>
      <c r="L2773" s="5"/>
      <c r="M2773" s="5"/>
      <c r="N2773" s="56"/>
    </row>
    <row r="2774" spans="1:14" ht="13.5" customHeight="1" x14ac:dyDescent="0.2">
      <c r="A2774" s="106"/>
      <c r="B2774" s="34"/>
      <c r="F2774" s="3"/>
      <c r="G2774" s="2"/>
      <c r="H2774" s="12"/>
      <c r="I2774" s="12"/>
      <c r="J2774" s="5"/>
      <c r="K2774" s="5"/>
      <c r="L2774" s="5"/>
      <c r="M2774" s="5"/>
      <c r="N2774" s="56"/>
    </row>
    <row r="2775" spans="1:14" ht="13.5" customHeight="1" x14ac:dyDescent="0.2">
      <c r="B2775" s="34"/>
      <c r="F2775" s="3"/>
      <c r="G2775" s="2"/>
      <c r="H2775" s="12"/>
      <c r="I2775" s="12"/>
      <c r="J2775" s="5"/>
      <c r="K2775" s="5"/>
      <c r="L2775" s="5"/>
      <c r="M2775" s="5"/>
      <c r="N2775" s="56"/>
    </row>
    <row r="2776" spans="1:14" ht="13.5" customHeight="1" x14ac:dyDescent="0.2">
      <c r="B2776" s="34"/>
      <c r="F2776" s="3"/>
      <c r="G2776" s="2"/>
      <c r="H2776" s="12"/>
      <c r="I2776" s="12"/>
      <c r="J2776" s="5"/>
      <c r="K2776" s="5"/>
      <c r="L2776" s="5"/>
      <c r="M2776" s="5"/>
      <c r="N2776" s="56"/>
    </row>
    <row r="2777" spans="1:14" ht="13.5" customHeight="1" x14ac:dyDescent="0.2">
      <c r="B2777" s="34"/>
      <c r="F2777" s="3"/>
      <c r="G2777" s="2"/>
      <c r="H2777" s="12"/>
      <c r="I2777" s="12"/>
      <c r="J2777" s="5"/>
      <c r="K2777" s="5"/>
      <c r="L2777" s="5"/>
      <c r="M2777" s="5"/>
      <c r="N2777" s="56"/>
    </row>
    <row r="2778" spans="1:14" ht="13.5" customHeight="1" x14ac:dyDescent="0.2">
      <c r="B2778" s="34"/>
      <c r="F2778" s="3"/>
      <c r="G2778" s="2"/>
      <c r="H2778" s="12"/>
      <c r="I2778" s="12"/>
      <c r="J2778" s="5"/>
      <c r="K2778" s="5"/>
      <c r="L2778" s="5"/>
      <c r="M2778" s="5"/>
      <c r="N2778" s="56"/>
    </row>
    <row r="2779" spans="1:14" ht="13.5" customHeight="1" x14ac:dyDescent="0.2">
      <c r="B2779" s="34"/>
      <c r="F2779" s="3"/>
      <c r="G2779" s="2"/>
      <c r="H2779" s="12"/>
      <c r="I2779" s="12"/>
      <c r="J2779" s="5"/>
      <c r="K2779" s="5"/>
      <c r="L2779" s="5"/>
      <c r="M2779" s="5"/>
      <c r="N2779" s="56"/>
    </row>
    <row r="2780" spans="1:14" ht="13.5" customHeight="1" x14ac:dyDescent="0.2">
      <c r="A2780" s="106"/>
      <c r="B2780" s="34"/>
      <c r="F2780" s="3"/>
      <c r="G2780" s="2"/>
      <c r="H2780" s="12"/>
      <c r="I2780" s="12"/>
      <c r="J2780" s="5"/>
      <c r="K2780" s="5"/>
      <c r="L2780" s="5"/>
      <c r="M2780" s="5"/>
      <c r="N2780" s="56"/>
    </row>
    <row r="2781" spans="1:14" ht="13.5" customHeight="1" x14ac:dyDescent="0.2">
      <c r="B2781" s="34"/>
      <c r="F2781" s="3"/>
      <c r="G2781" s="2"/>
      <c r="H2781" s="12"/>
      <c r="I2781" s="12"/>
      <c r="J2781" s="5"/>
      <c r="K2781" s="5"/>
      <c r="L2781" s="5"/>
      <c r="M2781" s="5"/>
      <c r="N2781" s="56"/>
    </row>
    <row r="2782" spans="1:14" ht="13.5" customHeight="1" x14ac:dyDescent="0.2">
      <c r="B2782" s="34"/>
      <c r="F2782" s="3"/>
      <c r="G2782" s="2"/>
      <c r="H2782" s="12"/>
      <c r="I2782" s="12"/>
      <c r="J2782" s="5"/>
      <c r="K2782" s="5"/>
      <c r="L2782" s="5"/>
      <c r="M2782" s="5"/>
      <c r="N2782" s="56"/>
    </row>
    <row r="2783" spans="1:14" ht="13.5" customHeight="1" x14ac:dyDescent="0.2">
      <c r="B2783" s="34"/>
      <c r="F2783" s="3"/>
      <c r="G2783" s="2"/>
      <c r="H2783" s="12"/>
      <c r="I2783" s="12"/>
      <c r="J2783" s="5"/>
      <c r="K2783" s="5"/>
      <c r="L2783" s="5"/>
      <c r="M2783" s="5"/>
      <c r="N2783" s="56"/>
    </row>
    <row r="2784" spans="1:14" ht="13.5" customHeight="1" x14ac:dyDescent="0.2">
      <c r="B2784" s="34"/>
      <c r="F2784" s="3"/>
      <c r="G2784" s="2"/>
      <c r="H2784" s="12"/>
      <c r="I2784" s="12"/>
      <c r="J2784" s="5"/>
      <c r="K2784" s="5"/>
      <c r="L2784" s="5"/>
      <c r="M2784" s="5"/>
      <c r="N2784" s="56"/>
    </row>
    <row r="2785" spans="1:14" ht="13.5" customHeight="1" x14ac:dyDescent="0.2">
      <c r="B2785" s="34"/>
      <c r="F2785" s="3"/>
      <c r="G2785" s="2"/>
      <c r="H2785" s="12"/>
      <c r="I2785" s="12"/>
      <c r="J2785" s="5"/>
      <c r="K2785" s="5"/>
      <c r="L2785" s="5"/>
      <c r="M2785" s="5"/>
      <c r="N2785" s="56"/>
    </row>
    <row r="2786" spans="1:14" ht="13.5" customHeight="1" x14ac:dyDescent="0.2">
      <c r="B2786" s="34"/>
      <c r="F2786" s="3"/>
      <c r="G2786" s="2"/>
      <c r="H2786" s="12"/>
      <c r="I2786" s="12"/>
      <c r="J2786" s="5"/>
      <c r="K2786" s="5"/>
      <c r="L2786" s="5"/>
      <c r="M2786" s="5"/>
      <c r="N2786" s="56"/>
    </row>
    <row r="2787" spans="1:14" ht="13.5" customHeight="1" x14ac:dyDescent="0.2">
      <c r="B2787" s="34"/>
      <c r="F2787" s="3"/>
      <c r="G2787" s="2"/>
      <c r="H2787" s="12"/>
      <c r="I2787" s="12"/>
      <c r="J2787" s="5"/>
      <c r="K2787" s="5"/>
      <c r="L2787" s="5"/>
      <c r="M2787" s="5"/>
      <c r="N2787" s="56"/>
    </row>
    <row r="2788" spans="1:14" ht="13.5" customHeight="1" x14ac:dyDescent="0.2">
      <c r="B2788" s="34"/>
      <c r="F2788" s="3"/>
      <c r="G2788" s="2"/>
      <c r="H2788" s="12"/>
      <c r="I2788" s="12"/>
      <c r="J2788" s="5"/>
      <c r="K2788" s="5"/>
      <c r="L2788" s="5"/>
      <c r="M2788" s="5"/>
      <c r="N2788" s="56"/>
    </row>
    <row r="2789" spans="1:14" ht="13.5" customHeight="1" x14ac:dyDescent="0.2">
      <c r="B2789" s="34"/>
      <c r="F2789" s="3"/>
      <c r="G2789" s="2"/>
      <c r="H2789" s="12"/>
      <c r="I2789" s="12"/>
      <c r="J2789" s="5"/>
      <c r="K2789" s="5"/>
      <c r="L2789" s="5"/>
      <c r="M2789" s="5"/>
      <c r="N2789" s="56"/>
    </row>
    <row r="2790" spans="1:14" ht="13.5" customHeight="1" x14ac:dyDescent="0.2">
      <c r="B2790" s="34"/>
      <c r="F2790" s="3"/>
      <c r="G2790" s="2"/>
      <c r="H2790" s="12"/>
      <c r="I2790" s="12"/>
      <c r="J2790" s="5"/>
      <c r="K2790" s="5"/>
      <c r="L2790" s="5"/>
      <c r="M2790" s="5"/>
      <c r="N2790" s="56"/>
    </row>
    <row r="2791" spans="1:14" ht="13.5" customHeight="1" x14ac:dyDescent="0.2">
      <c r="B2791" s="34"/>
      <c r="F2791" s="3"/>
      <c r="G2791" s="2"/>
      <c r="H2791" s="12"/>
      <c r="I2791" s="12"/>
      <c r="J2791" s="5"/>
      <c r="K2791" s="5"/>
      <c r="L2791" s="5"/>
      <c r="M2791" s="5"/>
      <c r="N2791" s="56"/>
    </row>
    <row r="2792" spans="1:14" ht="13.5" customHeight="1" x14ac:dyDescent="0.2">
      <c r="A2792" s="106"/>
      <c r="B2792" s="34"/>
      <c r="F2792" s="3"/>
      <c r="G2792" s="2"/>
      <c r="H2792" s="12"/>
      <c r="I2792" s="12"/>
      <c r="J2792" s="5"/>
      <c r="K2792" s="5"/>
      <c r="L2792" s="5"/>
      <c r="M2792" s="5"/>
      <c r="N2792" s="56"/>
    </row>
    <row r="2793" spans="1:14" ht="13.5" customHeight="1" x14ac:dyDescent="0.2">
      <c r="B2793" s="34"/>
      <c r="F2793" s="3"/>
      <c r="G2793" s="2"/>
      <c r="H2793" s="12"/>
      <c r="I2793" s="12"/>
      <c r="J2793" s="5"/>
      <c r="K2793" s="5"/>
      <c r="L2793" s="5"/>
      <c r="M2793" s="5"/>
      <c r="N2793" s="56"/>
    </row>
    <row r="2794" spans="1:14" ht="13.5" customHeight="1" x14ac:dyDescent="0.2">
      <c r="B2794" s="34"/>
      <c r="F2794" s="3"/>
      <c r="G2794" s="2"/>
      <c r="H2794" s="12"/>
      <c r="I2794" s="12"/>
      <c r="J2794" s="5"/>
      <c r="K2794" s="5"/>
      <c r="L2794" s="5"/>
      <c r="M2794" s="5"/>
      <c r="N2794" s="56"/>
    </row>
    <row r="2795" spans="1:14" ht="13.5" customHeight="1" x14ac:dyDescent="0.2">
      <c r="B2795" s="34"/>
      <c r="F2795" s="3"/>
      <c r="G2795" s="2"/>
      <c r="H2795" s="12"/>
      <c r="I2795" s="12"/>
      <c r="J2795" s="5"/>
      <c r="K2795" s="5"/>
      <c r="L2795" s="5"/>
      <c r="M2795" s="5"/>
      <c r="N2795" s="56"/>
    </row>
    <row r="2796" spans="1:14" ht="13.5" customHeight="1" x14ac:dyDescent="0.2">
      <c r="A2796" s="106"/>
      <c r="B2796" s="34"/>
      <c r="F2796" s="3"/>
      <c r="G2796" s="2"/>
      <c r="H2796" s="12"/>
      <c r="I2796" s="12"/>
      <c r="J2796" s="5"/>
      <c r="K2796" s="5"/>
      <c r="L2796" s="5"/>
      <c r="M2796" s="5"/>
      <c r="N2796" s="56"/>
    </row>
    <row r="2797" spans="1:14" ht="13.5" customHeight="1" x14ac:dyDescent="0.2">
      <c r="B2797" s="34"/>
      <c r="F2797" s="3"/>
      <c r="G2797" s="2"/>
      <c r="H2797" s="12"/>
      <c r="I2797" s="12"/>
      <c r="J2797" s="5"/>
      <c r="K2797" s="5"/>
      <c r="L2797" s="5"/>
      <c r="M2797" s="5"/>
      <c r="N2797" s="56"/>
    </row>
    <row r="2798" spans="1:14" ht="13.5" customHeight="1" x14ac:dyDescent="0.2">
      <c r="B2798" s="34"/>
      <c r="F2798" s="3"/>
      <c r="G2798" s="2"/>
      <c r="H2798" s="12"/>
      <c r="I2798" s="12"/>
      <c r="J2798" s="5"/>
      <c r="K2798" s="5"/>
      <c r="L2798" s="5"/>
      <c r="M2798" s="5"/>
      <c r="N2798" s="56"/>
    </row>
    <row r="2799" spans="1:14" ht="13.5" customHeight="1" x14ac:dyDescent="0.2">
      <c r="B2799" s="34"/>
      <c r="F2799" s="3"/>
      <c r="G2799" s="2"/>
      <c r="H2799" s="12"/>
      <c r="I2799" s="12"/>
      <c r="J2799" s="5"/>
      <c r="K2799" s="5"/>
      <c r="L2799" s="5"/>
      <c r="M2799" s="5"/>
      <c r="N2799" s="56"/>
    </row>
    <row r="2800" spans="1:14" ht="13.5" customHeight="1" x14ac:dyDescent="0.2">
      <c r="B2800" s="34"/>
      <c r="F2800" s="3"/>
      <c r="G2800" s="2"/>
      <c r="H2800" s="12"/>
      <c r="I2800" s="12"/>
      <c r="J2800" s="5"/>
      <c r="K2800" s="5"/>
      <c r="L2800" s="5"/>
      <c r="M2800" s="5"/>
      <c r="N2800" s="56"/>
    </row>
    <row r="2801" spans="1:14" ht="13.5" customHeight="1" x14ac:dyDescent="0.2">
      <c r="B2801" s="34"/>
      <c r="F2801" s="3"/>
      <c r="G2801" s="2"/>
      <c r="H2801" s="12"/>
      <c r="I2801" s="12"/>
      <c r="J2801" s="5"/>
      <c r="K2801" s="5"/>
      <c r="L2801" s="5"/>
      <c r="M2801" s="5"/>
      <c r="N2801" s="56"/>
    </row>
    <row r="2802" spans="1:14" ht="13.5" customHeight="1" x14ac:dyDescent="0.2">
      <c r="B2802" s="34"/>
      <c r="F2802" s="3"/>
      <c r="G2802" s="2"/>
      <c r="H2802" s="12"/>
      <c r="I2802" s="12"/>
      <c r="J2802" s="5"/>
      <c r="K2802" s="5"/>
      <c r="L2802" s="5"/>
      <c r="M2802" s="5"/>
      <c r="N2802" s="56"/>
    </row>
    <row r="2803" spans="1:14" ht="13.5" customHeight="1" x14ac:dyDescent="0.2">
      <c r="B2803" s="34"/>
      <c r="F2803" s="3"/>
      <c r="G2803" s="2"/>
      <c r="H2803" s="12"/>
      <c r="I2803" s="12"/>
      <c r="J2803" s="5"/>
      <c r="K2803" s="5"/>
      <c r="L2803" s="5"/>
      <c r="M2803" s="5"/>
      <c r="N2803" s="56"/>
    </row>
    <row r="2804" spans="1:14" ht="13.5" customHeight="1" x14ac:dyDescent="0.2">
      <c r="B2804" s="34"/>
      <c r="F2804" s="3"/>
      <c r="G2804" s="2"/>
      <c r="H2804" s="12"/>
      <c r="I2804" s="12"/>
      <c r="J2804" s="5"/>
      <c r="K2804" s="5"/>
      <c r="L2804" s="5"/>
      <c r="M2804" s="5"/>
      <c r="N2804" s="56"/>
    </row>
    <row r="2805" spans="1:14" ht="13.5" customHeight="1" x14ac:dyDescent="0.2">
      <c r="B2805" s="34"/>
      <c r="F2805" s="3"/>
      <c r="G2805" s="2"/>
      <c r="H2805" s="12"/>
      <c r="I2805" s="12"/>
      <c r="J2805" s="5"/>
      <c r="K2805" s="5"/>
      <c r="L2805" s="5"/>
      <c r="M2805" s="5"/>
      <c r="N2805" s="56"/>
    </row>
    <row r="2806" spans="1:14" ht="13.5" customHeight="1" x14ac:dyDescent="0.2">
      <c r="A2806" s="106"/>
      <c r="B2806" s="34"/>
      <c r="F2806" s="3"/>
      <c r="G2806" s="2"/>
      <c r="H2806" s="12"/>
      <c r="I2806" s="12"/>
      <c r="J2806" s="5"/>
      <c r="K2806" s="5"/>
      <c r="L2806" s="5"/>
      <c r="M2806" s="5"/>
      <c r="N2806" s="56"/>
    </row>
    <row r="2807" spans="1:14" ht="13.5" customHeight="1" x14ac:dyDescent="0.2">
      <c r="B2807" s="34"/>
      <c r="F2807" s="3"/>
      <c r="G2807" s="2"/>
      <c r="H2807" s="12"/>
      <c r="I2807" s="12"/>
      <c r="J2807" s="5"/>
      <c r="K2807" s="5"/>
      <c r="L2807" s="5"/>
      <c r="M2807" s="5"/>
      <c r="N2807" s="56"/>
    </row>
    <row r="2808" spans="1:14" ht="13.5" customHeight="1" x14ac:dyDescent="0.2">
      <c r="B2808" s="34"/>
      <c r="F2808" s="3"/>
      <c r="G2808" s="2"/>
      <c r="H2808" s="12"/>
      <c r="I2808" s="12"/>
      <c r="J2808" s="5"/>
      <c r="K2808" s="5"/>
      <c r="L2808" s="5"/>
      <c r="M2808" s="5"/>
      <c r="N2808" s="56"/>
    </row>
    <row r="2809" spans="1:14" ht="13.5" customHeight="1" x14ac:dyDescent="0.2">
      <c r="B2809" s="34"/>
      <c r="F2809" s="3"/>
      <c r="G2809" s="2"/>
      <c r="H2809" s="12"/>
      <c r="I2809" s="12"/>
      <c r="J2809" s="5"/>
      <c r="K2809" s="5"/>
      <c r="L2809" s="5"/>
      <c r="M2809" s="5"/>
      <c r="N2809" s="56"/>
    </row>
    <row r="2810" spans="1:14" ht="13.5" customHeight="1" x14ac:dyDescent="0.2">
      <c r="B2810" s="34"/>
      <c r="F2810" s="3"/>
      <c r="G2810" s="2"/>
      <c r="H2810" s="12"/>
      <c r="I2810" s="12"/>
      <c r="J2810" s="5"/>
      <c r="K2810" s="5"/>
      <c r="L2810" s="5"/>
      <c r="M2810" s="5"/>
      <c r="N2810" s="56"/>
    </row>
    <row r="2811" spans="1:14" ht="13.5" customHeight="1" x14ac:dyDescent="0.2">
      <c r="B2811" s="34"/>
      <c r="F2811" s="3"/>
      <c r="G2811" s="2"/>
      <c r="H2811" s="12"/>
      <c r="I2811" s="12"/>
      <c r="J2811" s="5"/>
      <c r="K2811" s="5"/>
      <c r="L2811" s="5"/>
      <c r="M2811" s="5"/>
      <c r="N2811" s="56"/>
    </row>
    <row r="2812" spans="1:14" ht="13.5" customHeight="1" x14ac:dyDescent="0.2">
      <c r="B2812" s="34"/>
      <c r="F2812" s="3"/>
      <c r="G2812" s="2"/>
      <c r="H2812" s="12"/>
      <c r="I2812" s="12"/>
      <c r="J2812" s="5"/>
      <c r="K2812" s="5"/>
      <c r="L2812" s="5"/>
      <c r="M2812" s="5"/>
      <c r="N2812" s="56"/>
    </row>
    <row r="2813" spans="1:14" ht="13.5" customHeight="1" x14ac:dyDescent="0.2">
      <c r="B2813" s="34"/>
      <c r="F2813" s="3"/>
      <c r="G2813" s="2"/>
      <c r="H2813" s="12"/>
      <c r="I2813" s="12"/>
      <c r="J2813" s="5"/>
      <c r="K2813" s="5"/>
      <c r="L2813" s="5"/>
      <c r="M2813" s="5"/>
      <c r="N2813" s="56"/>
    </row>
    <row r="2814" spans="1:14" ht="13.5" customHeight="1" x14ac:dyDescent="0.2">
      <c r="A2814" s="106"/>
      <c r="B2814" s="34"/>
      <c r="F2814" s="3"/>
      <c r="G2814" s="2"/>
      <c r="H2814" s="12"/>
      <c r="I2814" s="12"/>
      <c r="J2814" s="5"/>
      <c r="K2814" s="5"/>
      <c r="L2814" s="5"/>
      <c r="M2814" s="5"/>
      <c r="N2814" s="56"/>
    </row>
    <row r="2815" spans="1:14" ht="13.5" customHeight="1" x14ac:dyDescent="0.2">
      <c r="B2815" s="34"/>
      <c r="F2815" s="3"/>
      <c r="G2815" s="2"/>
      <c r="H2815" s="12"/>
      <c r="I2815" s="12"/>
      <c r="J2815" s="5"/>
      <c r="K2815" s="5"/>
      <c r="L2815" s="5"/>
      <c r="M2815" s="5"/>
      <c r="N2815" s="56"/>
    </row>
    <row r="2816" spans="1:14" ht="13.5" customHeight="1" x14ac:dyDescent="0.2">
      <c r="B2816" s="34"/>
      <c r="F2816" s="3"/>
      <c r="G2816" s="2"/>
      <c r="H2816" s="12"/>
      <c r="I2816" s="12"/>
      <c r="J2816" s="5"/>
      <c r="K2816" s="5"/>
      <c r="L2816" s="5"/>
      <c r="M2816" s="5"/>
      <c r="N2816" s="56"/>
    </row>
    <row r="2817" spans="1:14" ht="13.5" customHeight="1" x14ac:dyDescent="0.2">
      <c r="B2817" s="34"/>
      <c r="F2817" s="3"/>
      <c r="G2817" s="2"/>
      <c r="H2817" s="12"/>
      <c r="I2817" s="12"/>
      <c r="J2817" s="5"/>
      <c r="K2817" s="5"/>
      <c r="L2817" s="5"/>
      <c r="M2817" s="5"/>
      <c r="N2817" s="56"/>
    </row>
    <row r="2818" spans="1:14" ht="13.5" customHeight="1" x14ac:dyDescent="0.2">
      <c r="A2818" s="106"/>
      <c r="B2818" s="34"/>
      <c r="F2818" s="3"/>
      <c r="G2818" s="2"/>
      <c r="H2818" s="12"/>
      <c r="I2818" s="12"/>
      <c r="J2818" s="5"/>
      <c r="K2818" s="5"/>
      <c r="L2818" s="5"/>
      <c r="M2818" s="5"/>
      <c r="N2818" s="56"/>
    </row>
    <row r="2819" spans="1:14" ht="13.5" customHeight="1" x14ac:dyDescent="0.2">
      <c r="B2819" s="34"/>
      <c r="F2819" s="3"/>
      <c r="G2819" s="2"/>
      <c r="H2819" s="12"/>
      <c r="I2819" s="12"/>
      <c r="J2819" s="5"/>
      <c r="K2819" s="5"/>
      <c r="L2819" s="5"/>
      <c r="M2819" s="5"/>
      <c r="N2819" s="56"/>
    </row>
    <row r="2820" spans="1:14" ht="13.5" customHeight="1" x14ac:dyDescent="0.2">
      <c r="B2820" s="34"/>
      <c r="F2820" s="3"/>
      <c r="G2820" s="2"/>
      <c r="H2820" s="12"/>
      <c r="I2820" s="12"/>
      <c r="J2820" s="5"/>
      <c r="K2820" s="5"/>
      <c r="L2820" s="5"/>
      <c r="M2820" s="5"/>
      <c r="N2820" s="56"/>
    </row>
    <row r="2821" spans="1:14" ht="13.5" customHeight="1" x14ac:dyDescent="0.2">
      <c r="A2821" s="106"/>
      <c r="B2821" s="34"/>
      <c r="F2821" s="3"/>
      <c r="G2821" s="2"/>
      <c r="H2821" s="12"/>
      <c r="I2821" s="12"/>
      <c r="J2821" s="5"/>
      <c r="K2821" s="5"/>
      <c r="L2821" s="5"/>
      <c r="M2821" s="5"/>
      <c r="N2821" s="56"/>
    </row>
    <row r="2822" spans="1:14" ht="13.5" customHeight="1" x14ac:dyDescent="0.2">
      <c r="B2822" s="34"/>
      <c r="F2822" s="3"/>
      <c r="G2822" s="2"/>
      <c r="H2822" s="12"/>
      <c r="I2822" s="12"/>
      <c r="J2822" s="5"/>
      <c r="K2822" s="5"/>
      <c r="L2822" s="5"/>
      <c r="M2822" s="5"/>
      <c r="N2822" s="56"/>
    </row>
    <row r="2823" spans="1:14" ht="13.5" customHeight="1" x14ac:dyDescent="0.2">
      <c r="B2823" s="34"/>
      <c r="F2823" s="3"/>
      <c r="G2823" s="2"/>
      <c r="H2823" s="12"/>
      <c r="I2823" s="12"/>
      <c r="J2823" s="5"/>
      <c r="K2823" s="5"/>
      <c r="L2823" s="5"/>
      <c r="M2823" s="5"/>
      <c r="N2823" s="56"/>
    </row>
    <row r="2824" spans="1:14" ht="13.5" customHeight="1" x14ac:dyDescent="0.2">
      <c r="B2824" s="34"/>
      <c r="F2824" s="3"/>
      <c r="G2824" s="2"/>
      <c r="H2824" s="12"/>
      <c r="I2824" s="12"/>
      <c r="J2824" s="5"/>
      <c r="K2824" s="5"/>
      <c r="L2824" s="5"/>
      <c r="M2824" s="5"/>
      <c r="N2824" s="56"/>
    </row>
    <row r="2825" spans="1:14" ht="13.5" customHeight="1" x14ac:dyDescent="0.2">
      <c r="B2825" s="34"/>
      <c r="F2825" s="3"/>
      <c r="G2825" s="2"/>
      <c r="H2825" s="12"/>
      <c r="I2825" s="12"/>
      <c r="J2825" s="5"/>
      <c r="K2825" s="5"/>
      <c r="L2825" s="5"/>
      <c r="M2825" s="5"/>
      <c r="N2825" s="56"/>
    </row>
    <row r="2826" spans="1:14" ht="13.5" customHeight="1" x14ac:dyDescent="0.2">
      <c r="B2826" s="34"/>
      <c r="F2826" s="3"/>
      <c r="G2826" s="2"/>
      <c r="H2826" s="12"/>
      <c r="I2826" s="12"/>
      <c r="J2826" s="5"/>
      <c r="K2826" s="5"/>
      <c r="L2826" s="5"/>
      <c r="M2826" s="5"/>
      <c r="N2826" s="56"/>
    </row>
    <row r="2827" spans="1:14" ht="13.5" customHeight="1" x14ac:dyDescent="0.2">
      <c r="B2827" s="34"/>
      <c r="F2827" s="3"/>
      <c r="G2827" s="2"/>
      <c r="H2827" s="12"/>
      <c r="I2827" s="12"/>
      <c r="J2827" s="5"/>
      <c r="K2827" s="5"/>
      <c r="L2827" s="5"/>
      <c r="M2827" s="5"/>
      <c r="N2827" s="56"/>
    </row>
    <row r="2828" spans="1:14" ht="13.5" customHeight="1" x14ac:dyDescent="0.2">
      <c r="B2828" s="34"/>
      <c r="F2828" s="3"/>
      <c r="G2828" s="2"/>
      <c r="H2828" s="12"/>
      <c r="I2828" s="12"/>
      <c r="J2828" s="5"/>
      <c r="K2828" s="5"/>
      <c r="L2828" s="5"/>
      <c r="M2828" s="5"/>
      <c r="N2828" s="56"/>
    </row>
    <row r="2829" spans="1:14" ht="13.5" customHeight="1" x14ac:dyDescent="0.2">
      <c r="B2829" s="34"/>
      <c r="F2829" s="3"/>
      <c r="G2829" s="2"/>
      <c r="H2829" s="12"/>
      <c r="I2829" s="12"/>
      <c r="J2829" s="5"/>
      <c r="K2829" s="5"/>
      <c r="L2829" s="5"/>
      <c r="M2829" s="5"/>
      <c r="N2829" s="56"/>
    </row>
    <row r="2830" spans="1:14" ht="13.5" customHeight="1" x14ac:dyDescent="0.2">
      <c r="B2830" s="34"/>
      <c r="F2830" s="3"/>
      <c r="G2830" s="2"/>
      <c r="H2830" s="12"/>
      <c r="I2830" s="12"/>
      <c r="J2830" s="5"/>
      <c r="K2830" s="5"/>
      <c r="L2830" s="5"/>
      <c r="M2830" s="5"/>
      <c r="N2830" s="56"/>
    </row>
    <row r="2831" spans="1:14" ht="13.5" customHeight="1" x14ac:dyDescent="0.2">
      <c r="B2831" s="34"/>
      <c r="F2831" s="3"/>
      <c r="G2831" s="2"/>
      <c r="H2831" s="12"/>
      <c r="I2831" s="12"/>
      <c r="J2831" s="5"/>
      <c r="K2831" s="5"/>
      <c r="L2831" s="5"/>
      <c r="M2831" s="5"/>
      <c r="N2831" s="56"/>
    </row>
    <row r="2832" spans="1:14" ht="13.5" customHeight="1" x14ac:dyDescent="0.2">
      <c r="B2832" s="34"/>
      <c r="F2832" s="3"/>
      <c r="G2832" s="2"/>
      <c r="H2832" s="12"/>
      <c r="I2832" s="12"/>
      <c r="J2832" s="5"/>
      <c r="K2832" s="5"/>
      <c r="L2832" s="5"/>
      <c r="M2832" s="5"/>
      <c r="N2832" s="56"/>
    </row>
    <row r="2833" spans="1:14" ht="13.5" customHeight="1" x14ac:dyDescent="0.2">
      <c r="B2833" s="34"/>
      <c r="F2833" s="3"/>
      <c r="G2833" s="2"/>
      <c r="H2833" s="12"/>
      <c r="I2833" s="12"/>
      <c r="J2833" s="5"/>
      <c r="K2833" s="5"/>
      <c r="L2833" s="5"/>
      <c r="M2833" s="5"/>
      <c r="N2833" s="56"/>
    </row>
    <row r="2834" spans="1:14" ht="13.5" customHeight="1" x14ac:dyDescent="0.2">
      <c r="B2834" s="34"/>
      <c r="F2834" s="3"/>
      <c r="G2834" s="2"/>
      <c r="H2834" s="12"/>
      <c r="I2834" s="12"/>
      <c r="J2834" s="5"/>
      <c r="K2834" s="5"/>
      <c r="L2834" s="5"/>
      <c r="M2834" s="5"/>
      <c r="N2834" s="56"/>
    </row>
    <row r="2835" spans="1:14" ht="13.5" customHeight="1" x14ac:dyDescent="0.2">
      <c r="B2835" s="34"/>
      <c r="F2835" s="3"/>
      <c r="G2835" s="2"/>
      <c r="H2835" s="12"/>
      <c r="I2835" s="12"/>
      <c r="J2835" s="5"/>
      <c r="K2835" s="5"/>
      <c r="L2835" s="5"/>
      <c r="M2835" s="5"/>
      <c r="N2835" s="56"/>
    </row>
    <row r="2836" spans="1:14" ht="13.5" customHeight="1" x14ac:dyDescent="0.2">
      <c r="B2836" s="34"/>
      <c r="F2836" s="3"/>
      <c r="G2836" s="2"/>
      <c r="H2836" s="12"/>
      <c r="I2836" s="12"/>
      <c r="J2836" s="5"/>
      <c r="K2836" s="5"/>
      <c r="L2836" s="5"/>
      <c r="M2836" s="5"/>
      <c r="N2836" s="56"/>
    </row>
    <row r="2837" spans="1:14" ht="13.5" customHeight="1" x14ac:dyDescent="0.2">
      <c r="B2837" s="34"/>
      <c r="F2837" s="3"/>
      <c r="G2837" s="2"/>
      <c r="H2837" s="12"/>
      <c r="I2837" s="12"/>
      <c r="J2837" s="5"/>
      <c r="K2837" s="5"/>
      <c r="L2837" s="5"/>
      <c r="M2837" s="5"/>
      <c r="N2837" s="56"/>
    </row>
    <row r="2838" spans="1:14" ht="13.5" customHeight="1" x14ac:dyDescent="0.2">
      <c r="A2838" s="106"/>
      <c r="B2838" s="34"/>
      <c r="F2838" s="3"/>
      <c r="G2838" s="2"/>
      <c r="H2838" s="12"/>
      <c r="I2838" s="12"/>
      <c r="J2838" s="5"/>
      <c r="K2838" s="5"/>
      <c r="L2838" s="5"/>
      <c r="M2838" s="5"/>
      <c r="N2838" s="56"/>
    </row>
    <row r="2839" spans="1:14" ht="13.5" customHeight="1" x14ac:dyDescent="0.2">
      <c r="B2839" s="34"/>
      <c r="F2839" s="3"/>
      <c r="G2839" s="2"/>
      <c r="H2839" s="12"/>
      <c r="I2839" s="12"/>
      <c r="J2839" s="5"/>
      <c r="K2839" s="5"/>
      <c r="L2839" s="5"/>
      <c r="M2839" s="5"/>
      <c r="N2839" s="56"/>
    </row>
    <row r="2840" spans="1:14" ht="13.5" customHeight="1" x14ac:dyDescent="0.2">
      <c r="B2840" s="34"/>
      <c r="F2840" s="3"/>
      <c r="G2840" s="2"/>
      <c r="H2840" s="12"/>
      <c r="I2840" s="12"/>
      <c r="J2840" s="5"/>
      <c r="K2840" s="5"/>
      <c r="L2840" s="5"/>
      <c r="M2840" s="5"/>
      <c r="N2840" s="56"/>
    </row>
    <row r="2841" spans="1:14" ht="13.5" customHeight="1" x14ac:dyDescent="0.2">
      <c r="B2841" s="34"/>
      <c r="F2841" s="3"/>
      <c r="G2841" s="2"/>
      <c r="H2841" s="12"/>
      <c r="I2841" s="12"/>
      <c r="J2841" s="5"/>
      <c r="K2841" s="5"/>
      <c r="L2841" s="5"/>
      <c r="M2841" s="5"/>
      <c r="N2841" s="56"/>
    </row>
    <row r="2842" spans="1:14" ht="13.5" customHeight="1" x14ac:dyDescent="0.2">
      <c r="B2842" s="34"/>
      <c r="F2842" s="3"/>
      <c r="G2842" s="2"/>
      <c r="H2842" s="12"/>
      <c r="I2842" s="12"/>
      <c r="J2842" s="5"/>
      <c r="K2842" s="5"/>
      <c r="L2842" s="5"/>
      <c r="M2842" s="5"/>
      <c r="N2842" s="56"/>
    </row>
    <row r="2843" spans="1:14" ht="13.5" customHeight="1" x14ac:dyDescent="0.2">
      <c r="B2843" s="34"/>
      <c r="F2843" s="3"/>
      <c r="G2843" s="2"/>
      <c r="H2843" s="12"/>
      <c r="I2843" s="12"/>
      <c r="J2843" s="5"/>
      <c r="K2843" s="5"/>
      <c r="L2843" s="5"/>
      <c r="M2843" s="5"/>
      <c r="N2843" s="56"/>
    </row>
    <row r="2844" spans="1:14" ht="13.5" customHeight="1" x14ac:dyDescent="0.2">
      <c r="B2844" s="34"/>
      <c r="F2844" s="3"/>
      <c r="G2844" s="2"/>
      <c r="H2844" s="12"/>
      <c r="I2844" s="12"/>
      <c r="J2844" s="5"/>
      <c r="K2844" s="5"/>
      <c r="L2844" s="5"/>
      <c r="M2844" s="5"/>
      <c r="N2844" s="56"/>
    </row>
    <row r="2845" spans="1:14" ht="13.5" customHeight="1" x14ac:dyDescent="0.2">
      <c r="B2845" s="34"/>
      <c r="F2845" s="3"/>
      <c r="G2845" s="2"/>
      <c r="H2845" s="12"/>
      <c r="I2845" s="12"/>
      <c r="J2845" s="5"/>
      <c r="K2845" s="5"/>
      <c r="L2845" s="5"/>
      <c r="M2845" s="5"/>
      <c r="N2845" s="56"/>
    </row>
    <row r="2846" spans="1:14" ht="13.5" customHeight="1" x14ac:dyDescent="0.2">
      <c r="A2846" s="106"/>
      <c r="B2846" s="34"/>
      <c r="F2846" s="3"/>
      <c r="G2846" s="2"/>
      <c r="H2846" s="12"/>
      <c r="I2846" s="12"/>
      <c r="J2846" s="5"/>
      <c r="K2846" s="5"/>
      <c r="L2846" s="5"/>
      <c r="M2846" s="5"/>
      <c r="N2846" s="56"/>
    </row>
    <row r="2847" spans="1:14" ht="13.5" customHeight="1" x14ac:dyDescent="0.2">
      <c r="B2847" s="34"/>
      <c r="F2847" s="3"/>
      <c r="G2847" s="2"/>
      <c r="H2847" s="12"/>
      <c r="I2847" s="12"/>
      <c r="J2847" s="5"/>
      <c r="K2847" s="5"/>
      <c r="L2847" s="5"/>
      <c r="M2847" s="5"/>
      <c r="N2847" s="56"/>
    </row>
    <row r="2848" spans="1:14" ht="13.5" customHeight="1" x14ac:dyDescent="0.2">
      <c r="B2848" s="34"/>
      <c r="F2848" s="3"/>
      <c r="G2848" s="2"/>
      <c r="H2848" s="12"/>
      <c r="I2848" s="12"/>
      <c r="J2848" s="5"/>
      <c r="K2848" s="5"/>
      <c r="L2848" s="5"/>
      <c r="M2848" s="5"/>
      <c r="N2848" s="56"/>
    </row>
    <row r="2849" spans="1:14" ht="13.5" customHeight="1" x14ac:dyDescent="0.2">
      <c r="B2849" s="34"/>
      <c r="F2849" s="3"/>
      <c r="G2849" s="2"/>
      <c r="H2849" s="12"/>
      <c r="I2849" s="12"/>
      <c r="J2849" s="5"/>
      <c r="K2849" s="5"/>
      <c r="L2849" s="5"/>
      <c r="M2849" s="5"/>
      <c r="N2849" s="56"/>
    </row>
    <row r="2850" spans="1:14" ht="13.5" customHeight="1" x14ac:dyDescent="0.2">
      <c r="B2850" s="34"/>
      <c r="F2850" s="3"/>
      <c r="G2850" s="2"/>
      <c r="H2850" s="12"/>
      <c r="I2850" s="12"/>
      <c r="J2850" s="5"/>
      <c r="K2850" s="5"/>
      <c r="L2850" s="5"/>
      <c r="M2850" s="5"/>
      <c r="N2850" s="56"/>
    </row>
    <row r="2851" spans="1:14" ht="13.5" customHeight="1" x14ac:dyDescent="0.2">
      <c r="B2851" s="34"/>
      <c r="F2851" s="3"/>
      <c r="G2851" s="2"/>
      <c r="H2851" s="12"/>
      <c r="I2851" s="12"/>
      <c r="J2851" s="5"/>
      <c r="K2851" s="5"/>
      <c r="L2851" s="5"/>
      <c r="M2851" s="5"/>
      <c r="N2851" s="56"/>
    </row>
    <row r="2852" spans="1:14" ht="13.5" customHeight="1" x14ac:dyDescent="0.2">
      <c r="B2852" s="34"/>
      <c r="F2852" s="3"/>
      <c r="G2852" s="2"/>
      <c r="H2852" s="12"/>
      <c r="I2852" s="12"/>
      <c r="J2852" s="5"/>
      <c r="K2852" s="5"/>
      <c r="L2852" s="5"/>
      <c r="M2852" s="5"/>
      <c r="N2852" s="56"/>
    </row>
    <row r="2853" spans="1:14" ht="13.5" customHeight="1" x14ac:dyDescent="0.2">
      <c r="B2853" s="34"/>
      <c r="F2853" s="3"/>
      <c r="G2853" s="2"/>
      <c r="H2853" s="12"/>
      <c r="I2853" s="12"/>
      <c r="J2853" s="5"/>
      <c r="K2853" s="5"/>
      <c r="L2853" s="5"/>
      <c r="M2853" s="5"/>
      <c r="N2853" s="56"/>
    </row>
    <row r="2854" spans="1:14" ht="13.5" customHeight="1" x14ac:dyDescent="0.2">
      <c r="B2854" s="34"/>
      <c r="F2854" s="3"/>
      <c r="G2854" s="2"/>
      <c r="H2854" s="12"/>
      <c r="I2854" s="12"/>
      <c r="J2854" s="5"/>
      <c r="K2854" s="5"/>
      <c r="L2854" s="5"/>
      <c r="M2854" s="5"/>
      <c r="N2854" s="56"/>
    </row>
    <row r="2855" spans="1:14" ht="13.5" customHeight="1" x14ac:dyDescent="0.2">
      <c r="B2855" s="34"/>
      <c r="F2855" s="3"/>
      <c r="G2855" s="2"/>
      <c r="H2855" s="12"/>
      <c r="I2855" s="12"/>
      <c r="J2855" s="5"/>
      <c r="K2855" s="5"/>
      <c r="L2855" s="5"/>
      <c r="M2855" s="5"/>
      <c r="N2855" s="56"/>
    </row>
    <row r="2856" spans="1:14" ht="13.5" customHeight="1" x14ac:dyDescent="0.2">
      <c r="B2856" s="34"/>
      <c r="F2856" s="3"/>
      <c r="G2856" s="2"/>
      <c r="H2856" s="12"/>
      <c r="I2856" s="12"/>
      <c r="J2856" s="5"/>
      <c r="K2856" s="5"/>
      <c r="L2856" s="5"/>
      <c r="M2856" s="5"/>
      <c r="N2856" s="56"/>
    </row>
    <row r="2857" spans="1:14" ht="13.5" customHeight="1" x14ac:dyDescent="0.2">
      <c r="B2857" s="34"/>
      <c r="F2857" s="3"/>
      <c r="G2857" s="2"/>
      <c r="H2857" s="12"/>
      <c r="I2857" s="12"/>
      <c r="J2857" s="5"/>
      <c r="K2857" s="5"/>
      <c r="L2857" s="5"/>
      <c r="M2857" s="5"/>
      <c r="N2857" s="56"/>
    </row>
    <row r="2858" spans="1:14" ht="13.5" customHeight="1" x14ac:dyDescent="0.2">
      <c r="B2858" s="34"/>
      <c r="F2858" s="3"/>
      <c r="G2858" s="2"/>
      <c r="H2858" s="12"/>
      <c r="I2858" s="12"/>
      <c r="J2858" s="5"/>
      <c r="K2858" s="5"/>
      <c r="L2858" s="5"/>
      <c r="M2858" s="5"/>
      <c r="N2858" s="56"/>
    </row>
    <row r="2859" spans="1:14" ht="13.5" customHeight="1" x14ac:dyDescent="0.2">
      <c r="A2859" s="106"/>
      <c r="B2859" s="34"/>
      <c r="F2859" s="3"/>
      <c r="G2859" s="2"/>
      <c r="H2859" s="12"/>
      <c r="I2859" s="12"/>
      <c r="J2859" s="5"/>
      <c r="K2859" s="5"/>
      <c r="L2859" s="5"/>
      <c r="M2859" s="5"/>
      <c r="N2859" s="56"/>
    </row>
    <row r="2860" spans="1:14" ht="13.5" customHeight="1" x14ac:dyDescent="0.2">
      <c r="B2860" s="34"/>
      <c r="F2860" s="3"/>
      <c r="G2860" s="2"/>
      <c r="H2860" s="12"/>
      <c r="I2860" s="12"/>
      <c r="J2860" s="5"/>
      <c r="K2860" s="5"/>
      <c r="L2860" s="5"/>
      <c r="M2860" s="5"/>
      <c r="N2860" s="56"/>
    </row>
    <row r="2861" spans="1:14" ht="13.5" customHeight="1" x14ac:dyDescent="0.2">
      <c r="B2861" s="34"/>
      <c r="F2861" s="3"/>
      <c r="G2861" s="2"/>
      <c r="H2861" s="12"/>
      <c r="I2861" s="12"/>
      <c r="J2861" s="5"/>
      <c r="K2861" s="5"/>
      <c r="L2861" s="5"/>
      <c r="M2861" s="5"/>
      <c r="N2861" s="56"/>
    </row>
    <row r="2862" spans="1:14" ht="13.5" customHeight="1" x14ac:dyDescent="0.2">
      <c r="A2862" s="106"/>
      <c r="B2862" s="34"/>
      <c r="F2862" s="3"/>
      <c r="G2862" s="2"/>
      <c r="H2862" s="12"/>
      <c r="I2862" s="12"/>
      <c r="J2862" s="5"/>
      <c r="K2862" s="5"/>
      <c r="L2862" s="5"/>
      <c r="M2862" s="5"/>
      <c r="N2862" s="56"/>
    </row>
    <row r="2863" spans="1:14" ht="13.5" customHeight="1" x14ac:dyDescent="0.2">
      <c r="B2863" s="34"/>
      <c r="F2863" s="3"/>
      <c r="G2863" s="2"/>
      <c r="H2863" s="12"/>
      <c r="I2863" s="12"/>
      <c r="J2863" s="5"/>
      <c r="K2863" s="5"/>
      <c r="L2863" s="5"/>
      <c r="M2863" s="5"/>
      <c r="N2863" s="56"/>
    </row>
    <row r="2864" spans="1:14" ht="13.5" customHeight="1" x14ac:dyDescent="0.2">
      <c r="B2864" s="34"/>
      <c r="F2864" s="3"/>
      <c r="G2864" s="2"/>
      <c r="H2864" s="12"/>
      <c r="I2864" s="12"/>
      <c r="J2864" s="5"/>
      <c r="K2864" s="5"/>
      <c r="L2864" s="5"/>
      <c r="M2864" s="5"/>
      <c r="N2864" s="56"/>
    </row>
    <row r="2865" spans="1:14" ht="13.5" customHeight="1" x14ac:dyDescent="0.2">
      <c r="B2865" s="34"/>
      <c r="F2865" s="3"/>
      <c r="G2865" s="2"/>
      <c r="H2865" s="12"/>
      <c r="I2865" s="12"/>
      <c r="J2865" s="5"/>
      <c r="K2865" s="5"/>
      <c r="L2865" s="5"/>
      <c r="M2865" s="5"/>
      <c r="N2865" s="56"/>
    </row>
    <row r="2866" spans="1:14" ht="13.5" customHeight="1" x14ac:dyDescent="0.2">
      <c r="B2866" s="34"/>
      <c r="F2866" s="3"/>
      <c r="G2866" s="2"/>
      <c r="H2866" s="12"/>
      <c r="I2866" s="12"/>
      <c r="J2866" s="5"/>
      <c r="K2866" s="5"/>
      <c r="L2866" s="5"/>
      <c r="M2866" s="5"/>
      <c r="N2866" s="56"/>
    </row>
    <row r="2867" spans="1:14" ht="13.5" customHeight="1" x14ac:dyDescent="0.2">
      <c r="B2867" s="34"/>
      <c r="F2867" s="3"/>
      <c r="G2867" s="2"/>
      <c r="H2867" s="12"/>
      <c r="I2867" s="12"/>
      <c r="J2867" s="5"/>
      <c r="K2867" s="5"/>
      <c r="L2867" s="5"/>
      <c r="M2867" s="5"/>
      <c r="N2867" s="56"/>
    </row>
    <row r="2868" spans="1:14" ht="13.5" customHeight="1" x14ac:dyDescent="0.2">
      <c r="B2868" s="34"/>
      <c r="F2868" s="3"/>
      <c r="G2868" s="2"/>
      <c r="H2868" s="12"/>
      <c r="I2868" s="12"/>
      <c r="J2868" s="5"/>
      <c r="K2868" s="5"/>
      <c r="L2868" s="5"/>
      <c r="M2868" s="5"/>
      <c r="N2868" s="56"/>
    </row>
    <row r="2869" spans="1:14" ht="13.5" customHeight="1" x14ac:dyDescent="0.2">
      <c r="B2869" s="34"/>
      <c r="F2869" s="3"/>
      <c r="G2869" s="2"/>
      <c r="H2869" s="12"/>
      <c r="I2869" s="12"/>
      <c r="J2869" s="5"/>
      <c r="K2869" s="5"/>
      <c r="L2869" s="5"/>
      <c r="M2869" s="5"/>
      <c r="N2869" s="56"/>
    </row>
    <row r="2870" spans="1:14" ht="13.5" customHeight="1" x14ac:dyDescent="0.2">
      <c r="A2870" s="106"/>
      <c r="B2870" s="34"/>
      <c r="F2870" s="3"/>
      <c r="G2870" s="2"/>
      <c r="H2870" s="12"/>
      <c r="I2870" s="12"/>
      <c r="J2870" s="5"/>
      <c r="K2870" s="5"/>
      <c r="L2870" s="5"/>
      <c r="M2870" s="5"/>
      <c r="N2870" s="56"/>
    </row>
    <row r="2871" spans="1:14" ht="13.5" customHeight="1" x14ac:dyDescent="0.2">
      <c r="B2871" s="34"/>
      <c r="F2871" s="3"/>
      <c r="G2871" s="2"/>
      <c r="H2871" s="12"/>
      <c r="I2871" s="12"/>
      <c r="J2871" s="5"/>
      <c r="K2871" s="5"/>
      <c r="L2871" s="5"/>
      <c r="M2871" s="5"/>
      <c r="N2871" s="56"/>
    </row>
    <row r="2872" spans="1:14" ht="13.5" customHeight="1" x14ac:dyDescent="0.2">
      <c r="B2872" s="34"/>
      <c r="F2872" s="3"/>
      <c r="G2872" s="2"/>
      <c r="H2872" s="12"/>
      <c r="I2872" s="12"/>
      <c r="J2872" s="5"/>
      <c r="K2872" s="5"/>
      <c r="L2872" s="5"/>
      <c r="M2872" s="5"/>
      <c r="N2872" s="56"/>
    </row>
    <row r="2873" spans="1:14" ht="13.5" customHeight="1" x14ac:dyDescent="0.2">
      <c r="B2873" s="34"/>
      <c r="F2873" s="3"/>
      <c r="G2873" s="2"/>
      <c r="H2873" s="12"/>
      <c r="I2873" s="12"/>
      <c r="J2873" s="5"/>
      <c r="K2873" s="5"/>
      <c r="L2873" s="5"/>
      <c r="M2873" s="5"/>
      <c r="N2873" s="56"/>
    </row>
    <row r="2874" spans="1:14" ht="13.5" customHeight="1" x14ac:dyDescent="0.2">
      <c r="A2874" s="106"/>
      <c r="B2874" s="34"/>
      <c r="F2874" s="3"/>
      <c r="G2874" s="2"/>
      <c r="H2874" s="12"/>
      <c r="I2874" s="12"/>
      <c r="J2874" s="5"/>
      <c r="K2874" s="5"/>
      <c r="L2874" s="5"/>
      <c r="M2874" s="5"/>
      <c r="N2874" s="56"/>
    </row>
    <row r="2875" spans="1:14" ht="13.5" customHeight="1" x14ac:dyDescent="0.2">
      <c r="B2875" s="34"/>
      <c r="F2875" s="3"/>
      <c r="G2875" s="2"/>
      <c r="H2875" s="12"/>
      <c r="I2875" s="12"/>
      <c r="J2875" s="5"/>
      <c r="K2875" s="5"/>
      <c r="L2875" s="5"/>
      <c r="M2875" s="5"/>
      <c r="N2875" s="56"/>
    </row>
    <row r="2876" spans="1:14" ht="13.5" customHeight="1" x14ac:dyDescent="0.2">
      <c r="B2876" s="34"/>
      <c r="F2876" s="3"/>
      <c r="G2876" s="2"/>
      <c r="H2876" s="12"/>
      <c r="I2876" s="12"/>
      <c r="J2876" s="5"/>
      <c r="K2876" s="5"/>
      <c r="L2876" s="5"/>
      <c r="M2876" s="5"/>
      <c r="N2876" s="56"/>
    </row>
    <row r="2877" spans="1:14" ht="13.5" customHeight="1" x14ac:dyDescent="0.2">
      <c r="B2877" s="34"/>
      <c r="F2877" s="3"/>
      <c r="G2877" s="2"/>
      <c r="H2877" s="12"/>
      <c r="I2877" s="12"/>
      <c r="J2877" s="5"/>
      <c r="K2877" s="5"/>
      <c r="L2877" s="5"/>
      <c r="M2877" s="5"/>
      <c r="N2877" s="56"/>
    </row>
    <row r="2878" spans="1:14" ht="13.5" customHeight="1" x14ac:dyDescent="0.2">
      <c r="B2878" s="34"/>
      <c r="F2878" s="3"/>
      <c r="G2878" s="2"/>
      <c r="H2878" s="12"/>
      <c r="I2878" s="12"/>
      <c r="J2878" s="5"/>
      <c r="K2878" s="5"/>
      <c r="L2878" s="5"/>
      <c r="M2878" s="5"/>
      <c r="N2878" s="56"/>
    </row>
    <row r="2879" spans="1:14" ht="13.5" customHeight="1" x14ac:dyDescent="0.2">
      <c r="B2879" s="34"/>
      <c r="F2879" s="3"/>
      <c r="G2879" s="2"/>
      <c r="H2879" s="12"/>
      <c r="I2879" s="12"/>
      <c r="J2879" s="5"/>
      <c r="K2879" s="5"/>
      <c r="L2879" s="5"/>
      <c r="M2879" s="5"/>
      <c r="N2879" s="56"/>
    </row>
    <row r="2880" spans="1:14" ht="13.5" customHeight="1" x14ac:dyDescent="0.2">
      <c r="B2880" s="34"/>
      <c r="F2880" s="3"/>
      <c r="G2880" s="2"/>
      <c r="H2880" s="12"/>
      <c r="I2880" s="12"/>
      <c r="J2880" s="5"/>
      <c r="K2880" s="5"/>
      <c r="L2880" s="5"/>
      <c r="M2880" s="5"/>
      <c r="N2880" s="56"/>
    </row>
    <row r="2881" spans="1:14" ht="13.5" customHeight="1" x14ac:dyDescent="0.2">
      <c r="A2881" s="106"/>
      <c r="B2881" s="34"/>
      <c r="F2881" s="3"/>
      <c r="G2881" s="2"/>
      <c r="H2881" s="12"/>
      <c r="I2881" s="12"/>
      <c r="J2881" s="5"/>
      <c r="K2881" s="5"/>
      <c r="L2881" s="5"/>
      <c r="M2881" s="5"/>
      <c r="N2881" s="56"/>
    </row>
    <row r="2882" spans="1:14" ht="13.5" customHeight="1" x14ac:dyDescent="0.2">
      <c r="B2882" s="34"/>
      <c r="F2882" s="3"/>
      <c r="G2882" s="2"/>
      <c r="H2882" s="12"/>
      <c r="I2882" s="12"/>
      <c r="J2882" s="5"/>
      <c r="K2882" s="5"/>
      <c r="L2882" s="5"/>
      <c r="M2882" s="5"/>
      <c r="N2882" s="56"/>
    </row>
    <row r="2883" spans="1:14" ht="13.5" customHeight="1" x14ac:dyDescent="0.2">
      <c r="A2883" s="106"/>
      <c r="B2883" s="34"/>
      <c r="F2883" s="3"/>
      <c r="G2883" s="2"/>
      <c r="H2883" s="12"/>
      <c r="I2883" s="12"/>
      <c r="J2883" s="5"/>
      <c r="K2883" s="5"/>
      <c r="L2883" s="5"/>
      <c r="M2883" s="5"/>
      <c r="N2883" s="56"/>
    </row>
    <row r="2884" spans="1:14" ht="13.5" customHeight="1" x14ac:dyDescent="0.2">
      <c r="B2884" s="34"/>
      <c r="F2884" s="3"/>
      <c r="G2884" s="2"/>
      <c r="H2884" s="12"/>
      <c r="I2884" s="12"/>
      <c r="J2884" s="5"/>
      <c r="K2884" s="5"/>
      <c r="L2884" s="5"/>
      <c r="M2884" s="5"/>
      <c r="N2884" s="56"/>
    </row>
    <row r="2885" spans="1:14" ht="13.5" customHeight="1" x14ac:dyDescent="0.2">
      <c r="A2885" s="106"/>
      <c r="B2885" s="34"/>
      <c r="F2885" s="3"/>
      <c r="G2885" s="2"/>
      <c r="H2885" s="12"/>
      <c r="I2885" s="12"/>
      <c r="J2885" s="5"/>
      <c r="K2885" s="5"/>
      <c r="L2885" s="5"/>
      <c r="M2885" s="5"/>
      <c r="N2885" s="56"/>
    </row>
    <row r="2886" spans="1:14" ht="13.5" customHeight="1" x14ac:dyDescent="0.2">
      <c r="B2886" s="34"/>
      <c r="F2886" s="3"/>
      <c r="G2886" s="2"/>
      <c r="H2886" s="12"/>
      <c r="I2886" s="12"/>
      <c r="J2886" s="5"/>
      <c r="K2886" s="5"/>
      <c r="L2886" s="5"/>
      <c r="M2886" s="5"/>
      <c r="N2886" s="56"/>
    </row>
    <row r="2887" spans="1:14" ht="13.5" customHeight="1" x14ac:dyDescent="0.2">
      <c r="B2887" s="34"/>
      <c r="F2887" s="3"/>
      <c r="G2887" s="2"/>
      <c r="H2887" s="12"/>
      <c r="I2887" s="12"/>
      <c r="J2887" s="5"/>
      <c r="K2887" s="5"/>
      <c r="L2887" s="5"/>
      <c r="M2887" s="5"/>
      <c r="N2887" s="56"/>
    </row>
    <row r="2888" spans="1:14" ht="13.5" customHeight="1" x14ac:dyDescent="0.2">
      <c r="B2888" s="34"/>
      <c r="F2888" s="3"/>
      <c r="G2888" s="2"/>
      <c r="H2888" s="12"/>
      <c r="I2888" s="12"/>
      <c r="J2888" s="5"/>
      <c r="K2888" s="5"/>
      <c r="L2888" s="5"/>
      <c r="M2888" s="5"/>
      <c r="N2888" s="56"/>
    </row>
    <row r="2889" spans="1:14" ht="13.5" customHeight="1" x14ac:dyDescent="0.2">
      <c r="A2889" s="106"/>
      <c r="B2889" s="34"/>
      <c r="F2889" s="3"/>
      <c r="G2889" s="2"/>
      <c r="H2889" s="12"/>
      <c r="I2889" s="12"/>
      <c r="J2889" s="5"/>
      <c r="K2889" s="5"/>
      <c r="L2889" s="5"/>
      <c r="M2889" s="5"/>
      <c r="N2889" s="56"/>
    </row>
    <row r="2890" spans="1:14" ht="13.5" customHeight="1" x14ac:dyDescent="0.2">
      <c r="B2890" s="34"/>
      <c r="F2890" s="3"/>
      <c r="G2890" s="2"/>
      <c r="H2890" s="12"/>
      <c r="I2890" s="12"/>
      <c r="J2890" s="5"/>
      <c r="K2890" s="5"/>
      <c r="L2890" s="5"/>
      <c r="M2890" s="5"/>
      <c r="N2890" s="56"/>
    </row>
    <row r="2891" spans="1:14" ht="13.5" customHeight="1" x14ac:dyDescent="0.2">
      <c r="A2891" s="106"/>
      <c r="B2891" s="34"/>
      <c r="F2891" s="3"/>
      <c r="G2891" s="2"/>
      <c r="H2891" s="12"/>
      <c r="I2891" s="12"/>
      <c r="J2891" s="5"/>
      <c r="K2891" s="5"/>
      <c r="L2891" s="5"/>
      <c r="M2891" s="5"/>
      <c r="N2891" s="56"/>
    </row>
    <row r="2892" spans="1:14" ht="13.5" customHeight="1" x14ac:dyDescent="0.2">
      <c r="B2892" s="34"/>
      <c r="F2892" s="3"/>
      <c r="G2892" s="2"/>
      <c r="H2892" s="12"/>
      <c r="I2892" s="12"/>
      <c r="J2892" s="5"/>
      <c r="K2892" s="5"/>
      <c r="L2892" s="5"/>
      <c r="M2892" s="5"/>
      <c r="N2892" s="56"/>
    </row>
    <row r="2893" spans="1:14" ht="13.5" customHeight="1" x14ac:dyDescent="0.2">
      <c r="B2893" s="34"/>
      <c r="F2893" s="3"/>
      <c r="G2893" s="2"/>
      <c r="H2893" s="12"/>
      <c r="I2893" s="12"/>
      <c r="J2893" s="5"/>
      <c r="K2893" s="5"/>
      <c r="L2893" s="5"/>
      <c r="M2893" s="5"/>
      <c r="N2893" s="56"/>
    </row>
    <row r="2894" spans="1:14" ht="13.5" customHeight="1" x14ac:dyDescent="0.2">
      <c r="B2894" s="34"/>
      <c r="F2894" s="3"/>
      <c r="G2894" s="2"/>
      <c r="H2894" s="12"/>
      <c r="I2894" s="12"/>
      <c r="J2894" s="5"/>
      <c r="K2894" s="5"/>
      <c r="L2894" s="5"/>
      <c r="M2894" s="5"/>
      <c r="N2894" s="56"/>
    </row>
    <row r="2895" spans="1:14" ht="13.5" customHeight="1" x14ac:dyDescent="0.2">
      <c r="B2895" s="34"/>
      <c r="F2895" s="3"/>
      <c r="G2895" s="2"/>
      <c r="H2895" s="12"/>
      <c r="I2895" s="12"/>
      <c r="J2895" s="5"/>
      <c r="K2895" s="5"/>
      <c r="L2895" s="5"/>
      <c r="M2895" s="5"/>
      <c r="N2895" s="56"/>
    </row>
    <row r="2896" spans="1:14" ht="13.5" customHeight="1" x14ac:dyDescent="0.2">
      <c r="B2896" s="34"/>
      <c r="F2896" s="3"/>
      <c r="G2896" s="2"/>
      <c r="H2896" s="12"/>
      <c r="I2896" s="12"/>
      <c r="J2896" s="5"/>
      <c r="K2896" s="5"/>
      <c r="L2896" s="5"/>
      <c r="M2896" s="5"/>
      <c r="N2896" s="56"/>
    </row>
    <row r="2897" spans="1:14" ht="13.5" customHeight="1" x14ac:dyDescent="0.2">
      <c r="A2897" s="106"/>
      <c r="B2897" s="34"/>
      <c r="F2897" s="3"/>
      <c r="G2897" s="2"/>
      <c r="H2897" s="12"/>
      <c r="I2897" s="12"/>
      <c r="J2897" s="5"/>
      <c r="K2897" s="5"/>
      <c r="L2897" s="5"/>
      <c r="M2897" s="5"/>
      <c r="N2897" s="56"/>
    </row>
    <row r="2898" spans="1:14" ht="13.5" customHeight="1" x14ac:dyDescent="0.2">
      <c r="B2898" s="34"/>
      <c r="F2898" s="3"/>
      <c r="G2898" s="2"/>
      <c r="H2898" s="12"/>
      <c r="I2898" s="12"/>
      <c r="J2898" s="5"/>
      <c r="K2898" s="5"/>
      <c r="L2898" s="5"/>
      <c r="M2898" s="5"/>
      <c r="N2898" s="56"/>
    </row>
    <row r="2899" spans="1:14" ht="13.5" customHeight="1" x14ac:dyDescent="0.2">
      <c r="B2899" s="34"/>
      <c r="F2899" s="3"/>
      <c r="G2899" s="2"/>
      <c r="H2899" s="12"/>
      <c r="I2899" s="12"/>
      <c r="J2899" s="5"/>
      <c r="K2899" s="5"/>
      <c r="L2899" s="5"/>
      <c r="M2899" s="5"/>
      <c r="N2899" s="56"/>
    </row>
    <row r="2900" spans="1:14" ht="13.5" customHeight="1" x14ac:dyDescent="0.2">
      <c r="B2900" s="34"/>
      <c r="F2900" s="3"/>
      <c r="G2900" s="2"/>
      <c r="H2900" s="12"/>
      <c r="I2900" s="12"/>
      <c r="J2900" s="5"/>
      <c r="K2900" s="5"/>
      <c r="L2900" s="5"/>
      <c r="M2900" s="5"/>
      <c r="N2900" s="56"/>
    </row>
    <row r="2901" spans="1:14" ht="13.5" customHeight="1" x14ac:dyDescent="0.2">
      <c r="B2901" s="34"/>
      <c r="F2901" s="3"/>
      <c r="G2901" s="2"/>
      <c r="H2901" s="12"/>
      <c r="I2901" s="12"/>
      <c r="J2901" s="5"/>
      <c r="K2901" s="5"/>
      <c r="L2901" s="5"/>
      <c r="M2901" s="5"/>
      <c r="N2901" s="56"/>
    </row>
    <row r="2902" spans="1:14" ht="13.5" customHeight="1" x14ac:dyDescent="0.2">
      <c r="B2902" s="34"/>
      <c r="F2902" s="3"/>
      <c r="G2902" s="2"/>
      <c r="H2902" s="12"/>
      <c r="I2902" s="12"/>
      <c r="J2902" s="5"/>
      <c r="K2902" s="5"/>
      <c r="L2902" s="5"/>
      <c r="M2902" s="5"/>
      <c r="N2902" s="56"/>
    </row>
    <row r="2903" spans="1:14" ht="13.5" customHeight="1" x14ac:dyDescent="0.2">
      <c r="A2903" s="106"/>
      <c r="B2903" s="34"/>
      <c r="F2903" s="3"/>
      <c r="G2903" s="2"/>
      <c r="H2903" s="12"/>
      <c r="I2903" s="12"/>
      <c r="J2903" s="5"/>
      <c r="K2903" s="5"/>
      <c r="L2903" s="5"/>
      <c r="M2903" s="5"/>
      <c r="N2903" s="56"/>
    </row>
    <row r="2904" spans="1:14" ht="13.5" customHeight="1" x14ac:dyDescent="0.2">
      <c r="B2904" s="34"/>
      <c r="F2904" s="3"/>
      <c r="G2904" s="2"/>
      <c r="H2904" s="12"/>
      <c r="I2904" s="12"/>
      <c r="J2904" s="5"/>
      <c r="K2904" s="5"/>
      <c r="L2904" s="5"/>
      <c r="M2904" s="5"/>
      <c r="N2904" s="56"/>
    </row>
    <row r="2905" spans="1:14" ht="13.5" customHeight="1" x14ac:dyDescent="0.2">
      <c r="B2905" s="34"/>
      <c r="F2905" s="3"/>
      <c r="G2905" s="2"/>
      <c r="H2905" s="12"/>
      <c r="I2905" s="12"/>
      <c r="J2905" s="5"/>
      <c r="K2905" s="5"/>
      <c r="L2905" s="5"/>
      <c r="M2905" s="5"/>
      <c r="N2905" s="56"/>
    </row>
    <row r="2906" spans="1:14" ht="13.5" customHeight="1" x14ac:dyDescent="0.2">
      <c r="A2906" s="106"/>
      <c r="B2906" s="34"/>
      <c r="F2906" s="3"/>
      <c r="G2906" s="2"/>
      <c r="H2906" s="12"/>
      <c r="I2906" s="12"/>
      <c r="J2906" s="5"/>
      <c r="K2906" s="5"/>
      <c r="L2906" s="5"/>
      <c r="M2906" s="5"/>
      <c r="N2906" s="56"/>
    </row>
    <row r="2907" spans="1:14" ht="13.5" customHeight="1" x14ac:dyDescent="0.2">
      <c r="B2907" s="34"/>
      <c r="F2907" s="3"/>
      <c r="G2907" s="2"/>
      <c r="H2907" s="12"/>
      <c r="I2907" s="12"/>
      <c r="J2907" s="5"/>
      <c r="K2907" s="5"/>
      <c r="L2907" s="5"/>
      <c r="M2907" s="5"/>
      <c r="N2907" s="56"/>
    </row>
    <row r="2908" spans="1:14" ht="13.5" customHeight="1" x14ac:dyDescent="0.2">
      <c r="B2908" s="34"/>
      <c r="F2908" s="3"/>
      <c r="G2908" s="2"/>
      <c r="H2908" s="12"/>
      <c r="I2908" s="12"/>
      <c r="J2908" s="5"/>
      <c r="K2908" s="5"/>
      <c r="L2908" s="5"/>
      <c r="M2908" s="5"/>
      <c r="N2908" s="56"/>
    </row>
    <row r="2909" spans="1:14" ht="13.5" customHeight="1" x14ac:dyDescent="0.2">
      <c r="B2909" s="34"/>
      <c r="F2909" s="3"/>
      <c r="G2909" s="2"/>
      <c r="H2909" s="12"/>
      <c r="I2909" s="12"/>
      <c r="J2909" s="5"/>
      <c r="K2909" s="5"/>
      <c r="L2909" s="5"/>
      <c r="M2909" s="5"/>
      <c r="N2909" s="56"/>
    </row>
    <row r="2910" spans="1:14" ht="13.5" customHeight="1" x14ac:dyDescent="0.2">
      <c r="B2910" s="34"/>
      <c r="F2910" s="3"/>
      <c r="G2910" s="2"/>
      <c r="H2910" s="12"/>
      <c r="I2910" s="12"/>
      <c r="J2910" s="5"/>
      <c r="K2910" s="5"/>
      <c r="L2910" s="5"/>
      <c r="M2910" s="5"/>
      <c r="N2910" s="56"/>
    </row>
    <row r="2911" spans="1:14" ht="13.5" customHeight="1" x14ac:dyDescent="0.2">
      <c r="A2911" s="106"/>
      <c r="B2911" s="34"/>
      <c r="F2911" s="3"/>
      <c r="G2911" s="2"/>
      <c r="H2911" s="12"/>
      <c r="I2911" s="12"/>
      <c r="J2911" s="5"/>
      <c r="K2911" s="5"/>
      <c r="L2911" s="5"/>
      <c r="M2911" s="5"/>
      <c r="N2911" s="56"/>
    </row>
    <row r="2912" spans="1:14" ht="13.5" customHeight="1" x14ac:dyDescent="0.2">
      <c r="B2912" s="34"/>
      <c r="F2912" s="3"/>
      <c r="G2912" s="2"/>
      <c r="H2912" s="12"/>
      <c r="I2912" s="12"/>
      <c r="J2912" s="5"/>
      <c r="K2912" s="5"/>
      <c r="L2912" s="5"/>
      <c r="M2912" s="5"/>
      <c r="N2912" s="56"/>
    </row>
    <row r="2913" spans="1:14" ht="13.5" customHeight="1" x14ac:dyDescent="0.2">
      <c r="A2913" s="106"/>
      <c r="B2913" s="34"/>
      <c r="F2913" s="3"/>
      <c r="G2913" s="2"/>
      <c r="H2913" s="12"/>
      <c r="I2913" s="12"/>
      <c r="J2913" s="5"/>
      <c r="K2913" s="5"/>
      <c r="L2913" s="5"/>
      <c r="M2913" s="5"/>
      <c r="N2913" s="56"/>
    </row>
    <row r="2914" spans="1:14" ht="13.5" customHeight="1" x14ac:dyDescent="0.2">
      <c r="B2914" s="34"/>
      <c r="F2914" s="3"/>
      <c r="G2914" s="2"/>
      <c r="H2914" s="12"/>
      <c r="I2914" s="12"/>
      <c r="J2914" s="5"/>
      <c r="K2914" s="5"/>
      <c r="L2914" s="5"/>
      <c r="M2914" s="5"/>
      <c r="N2914" s="56"/>
    </row>
    <row r="2915" spans="1:14" ht="13.5" customHeight="1" x14ac:dyDescent="0.2">
      <c r="B2915" s="34"/>
      <c r="F2915" s="3"/>
      <c r="G2915" s="2"/>
      <c r="H2915" s="12"/>
      <c r="I2915" s="12"/>
      <c r="J2915" s="5"/>
      <c r="K2915" s="5"/>
      <c r="L2915" s="5"/>
      <c r="M2915" s="5"/>
      <c r="N2915" s="56"/>
    </row>
    <row r="2916" spans="1:14" ht="13.5" customHeight="1" x14ac:dyDescent="0.2">
      <c r="A2916" s="106"/>
      <c r="B2916" s="34"/>
      <c r="F2916" s="3"/>
      <c r="G2916" s="2"/>
      <c r="H2916" s="12"/>
      <c r="I2916" s="12"/>
      <c r="J2916" s="5"/>
      <c r="K2916" s="5"/>
      <c r="L2916" s="5"/>
      <c r="M2916" s="5"/>
      <c r="N2916" s="56"/>
    </row>
    <row r="2917" spans="1:14" ht="13.5" customHeight="1" x14ac:dyDescent="0.2">
      <c r="B2917" s="34"/>
      <c r="F2917" s="3"/>
      <c r="G2917" s="2"/>
      <c r="H2917" s="12"/>
      <c r="I2917" s="12"/>
      <c r="J2917" s="5"/>
      <c r="K2917" s="5"/>
      <c r="L2917" s="5"/>
      <c r="M2917" s="5"/>
      <c r="N2917" s="56"/>
    </row>
    <row r="2918" spans="1:14" ht="13.5" customHeight="1" x14ac:dyDescent="0.2">
      <c r="B2918" s="34"/>
      <c r="F2918" s="3"/>
      <c r="G2918" s="2"/>
      <c r="H2918" s="12"/>
      <c r="I2918" s="12"/>
      <c r="J2918" s="5"/>
      <c r="K2918" s="5"/>
      <c r="L2918" s="5"/>
      <c r="M2918" s="5"/>
      <c r="N2918" s="56"/>
    </row>
    <row r="2919" spans="1:14" ht="13.5" customHeight="1" x14ac:dyDescent="0.2">
      <c r="A2919" s="106"/>
      <c r="B2919" s="34"/>
      <c r="F2919" s="3"/>
      <c r="G2919" s="2"/>
      <c r="H2919" s="12"/>
      <c r="I2919" s="12"/>
      <c r="J2919" s="5"/>
      <c r="K2919" s="5"/>
      <c r="L2919" s="5"/>
      <c r="M2919" s="5"/>
      <c r="N2919" s="56"/>
    </row>
    <row r="2920" spans="1:14" ht="13.5" customHeight="1" x14ac:dyDescent="0.2">
      <c r="B2920" s="34"/>
      <c r="F2920" s="3"/>
      <c r="G2920" s="2"/>
      <c r="H2920" s="12"/>
      <c r="I2920" s="12"/>
      <c r="J2920" s="5"/>
      <c r="K2920" s="5"/>
      <c r="L2920" s="5"/>
      <c r="M2920" s="5"/>
      <c r="N2920" s="56"/>
    </row>
    <row r="2921" spans="1:14" ht="13.5" customHeight="1" x14ac:dyDescent="0.2">
      <c r="B2921" s="34"/>
      <c r="F2921" s="3"/>
      <c r="G2921" s="2"/>
      <c r="H2921" s="12"/>
      <c r="I2921" s="12"/>
      <c r="J2921" s="5"/>
      <c r="K2921" s="5"/>
      <c r="L2921" s="5"/>
      <c r="M2921" s="5"/>
      <c r="N2921" s="56"/>
    </row>
    <row r="2922" spans="1:14" ht="13.5" customHeight="1" x14ac:dyDescent="0.2">
      <c r="A2922" s="106"/>
      <c r="B2922" s="34"/>
      <c r="F2922" s="3"/>
      <c r="G2922" s="2"/>
      <c r="H2922" s="12"/>
      <c r="I2922" s="12"/>
      <c r="J2922" s="5"/>
      <c r="K2922" s="5"/>
      <c r="L2922" s="5"/>
      <c r="M2922" s="5"/>
      <c r="N2922" s="56"/>
    </row>
    <row r="2923" spans="1:14" ht="13.5" customHeight="1" x14ac:dyDescent="0.2">
      <c r="B2923" s="34"/>
      <c r="F2923" s="3"/>
      <c r="G2923" s="2"/>
      <c r="H2923" s="12"/>
      <c r="I2923" s="12"/>
      <c r="J2923" s="5"/>
      <c r="K2923" s="5"/>
      <c r="L2923" s="5"/>
      <c r="M2923" s="5"/>
      <c r="N2923" s="56"/>
    </row>
    <row r="2924" spans="1:14" ht="13.5" customHeight="1" x14ac:dyDescent="0.2">
      <c r="B2924" s="34"/>
      <c r="F2924" s="3"/>
      <c r="G2924" s="2"/>
      <c r="H2924" s="12"/>
      <c r="I2924" s="12"/>
      <c r="J2924" s="5"/>
      <c r="K2924" s="5"/>
      <c r="L2924" s="5"/>
      <c r="M2924" s="5"/>
      <c r="N2924" s="56"/>
    </row>
    <row r="2925" spans="1:14" ht="13.5" customHeight="1" x14ac:dyDescent="0.2">
      <c r="B2925" s="34"/>
      <c r="F2925" s="3"/>
      <c r="G2925" s="2"/>
      <c r="H2925" s="12"/>
      <c r="I2925" s="12"/>
      <c r="J2925" s="5"/>
      <c r="K2925" s="5"/>
      <c r="L2925" s="5"/>
      <c r="M2925" s="5"/>
      <c r="N2925" s="56"/>
    </row>
    <row r="2926" spans="1:14" ht="13.5" customHeight="1" x14ac:dyDescent="0.2">
      <c r="B2926" s="34"/>
      <c r="F2926" s="3"/>
      <c r="G2926" s="2"/>
      <c r="H2926" s="12"/>
      <c r="I2926" s="12"/>
      <c r="J2926" s="5"/>
      <c r="K2926" s="5"/>
      <c r="L2926" s="5"/>
      <c r="M2926" s="5"/>
      <c r="N2926" s="56"/>
    </row>
    <row r="2927" spans="1:14" ht="13.5" customHeight="1" x14ac:dyDescent="0.2">
      <c r="B2927" s="34"/>
      <c r="F2927" s="3"/>
      <c r="G2927" s="2"/>
      <c r="H2927" s="12"/>
      <c r="I2927" s="12"/>
      <c r="J2927" s="5"/>
      <c r="K2927" s="5"/>
      <c r="L2927" s="5"/>
      <c r="M2927" s="5"/>
      <c r="N2927" s="56"/>
    </row>
    <row r="2928" spans="1:14" ht="13.5" customHeight="1" x14ac:dyDescent="0.2">
      <c r="B2928" s="34"/>
      <c r="F2928" s="3"/>
      <c r="G2928" s="2"/>
      <c r="H2928" s="12"/>
      <c r="I2928" s="12"/>
      <c r="J2928" s="5"/>
      <c r="K2928" s="5"/>
      <c r="L2928" s="5"/>
      <c r="M2928" s="5"/>
      <c r="N2928" s="56"/>
    </row>
    <row r="2929" spans="1:14" ht="13.5" customHeight="1" x14ac:dyDescent="0.2">
      <c r="B2929" s="34"/>
      <c r="F2929" s="3"/>
      <c r="G2929" s="2"/>
      <c r="H2929" s="12"/>
      <c r="I2929" s="12"/>
      <c r="J2929" s="5"/>
      <c r="K2929" s="5"/>
      <c r="L2929" s="5"/>
      <c r="M2929" s="5"/>
      <c r="N2929" s="56"/>
    </row>
    <row r="2930" spans="1:14" ht="13.5" customHeight="1" x14ac:dyDescent="0.2">
      <c r="A2930" s="106"/>
      <c r="B2930" s="34"/>
      <c r="F2930" s="3"/>
      <c r="G2930" s="2"/>
      <c r="H2930" s="12"/>
      <c r="I2930" s="12"/>
      <c r="J2930" s="5"/>
      <c r="K2930" s="5"/>
      <c r="L2930" s="5"/>
      <c r="M2930" s="5"/>
      <c r="N2930" s="56"/>
    </row>
    <row r="2931" spans="1:14" ht="13.5" customHeight="1" x14ac:dyDescent="0.2">
      <c r="B2931" s="34"/>
      <c r="F2931" s="3"/>
      <c r="G2931" s="2"/>
      <c r="H2931" s="12"/>
      <c r="I2931" s="12"/>
      <c r="J2931" s="5"/>
      <c r="K2931" s="5"/>
      <c r="L2931" s="5"/>
      <c r="M2931" s="5"/>
      <c r="N2931" s="56"/>
    </row>
    <row r="2932" spans="1:14" ht="13.5" customHeight="1" x14ac:dyDescent="0.2">
      <c r="A2932" s="106"/>
      <c r="B2932" s="34"/>
      <c r="F2932" s="3"/>
      <c r="G2932" s="2"/>
      <c r="H2932" s="12"/>
      <c r="I2932" s="12"/>
      <c r="J2932" s="5"/>
      <c r="K2932" s="5"/>
      <c r="L2932" s="5"/>
      <c r="M2932" s="5"/>
      <c r="N2932" s="56"/>
    </row>
    <row r="2933" spans="1:14" ht="13.5" customHeight="1" x14ac:dyDescent="0.2">
      <c r="B2933" s="34"/>
      <c r="F2933" s="3"/>
      <c r="G2933" s="2"/>
      <c r="H2933" s="12"/>
      <c r="I2933" s="12"/>
      <c r="J2933" s="5"/>
      <c r="K2933" s="5"/>
      <c r="L2933" s="5"/>
      <c r="M2933" s="5"/>
      <c r="N2933" s="56"/>
    </row>
    <row r="2934" spans="1:14" ht="13.5" customHeight="1" x14ac:dyDescent="0.2">
      <c r="B2934" s="34"/>
      <c r="F2934" s="3"/>
      <c r="G2934" s="2"/>
      <c r="H2934" s="12"/>
      <c r="I2934" s="12"/>
      <c r="J2934" s="5"/>
      <c r="K2934" s="5"/>
      <c r="L2934" s="5"/>
      <c r="M2934" s="5"/>
      <c r="N2934" s="56"/>
    </row>
    <row r="2935" spans="1:14" ht="13.5" customHeight="1" x14ac:dyDescent="0.2">
      <c r="B2935" s="34"/>
      <c r="F2935" s="3"/>
      <c r="G2935" s="2"/>
      <c r="H2935" s="12"/>
      <c r="I2935" s="12"/>
      <c r="J2935" s="5"/>
      <c r="K2935" s="5"/>
      <c r="L2935" s="5"/>
      <c r="M2935" s="5"/>
      <c r="N2935" s="56"/>
    </row>
    <row r="2936" spans="1:14" ht="13.5" customHeight="1" x14ac:dyDescent="0.2">
      <c r="B2936" s="34"/>
      <c r="F2936" s="3"/>
      <c r="G2936" s="2"/>
      <c r="H2936" s="12"/>
      <c r="I2936" s="12"/>
      <c r="J2936" s="5"/>
      <c r="K2936" s="5"/>
      <c r="L2936" s="5"/>
      <c r="M2936" s="5"/>
      <c r="N2936" s="56"/>
    </row>
    <row r="2937" spans="1:14" ht="13.5" customHeight="1" x14ac:dyDescent="0.2">
      <c r="B2937" s="34"/>
      <c r="F2937" s="3"/>
      <c r="G2937" s="2"/>
      <c r="H2937" s="12"/>
      <c r="I2937" s="12"/>
      <c r="J2937" s="5"/>
      <c r="K2937" s="5"/>
      <c r="L2937" s="5"/>
      <c r="M2937" s="5"/>
      <c r="N2937" s="56"/>
    </row>
    <row r="2938" spans="1:14" ht="13.5" customHeight="1" x14ac:dyDescent="0.2">
      <c r="B2938" s="34"/>
      <c r="F2938" s="3"/>
      <c r="G2938" s="2"/>
      <c r="H2938" s="12"/>
      <c r="I2938" s="12"/>
      <c r="J2938" s="5"/>
      <c r="K2938" s="5"/>
      <c r="L2938" s="5"/>
      <c r="M2938" s="5"/>
      <c r="N2938" s="56"/>
    </row>
    <row r="2939" spans="1:14" ht="13.5" customHeight="1" x14ac:dyDescent="0.2">
      <c r="B2939" s="34"/>
      <c r="F2939" s="3"/>
      <c r="G2939" s="2"/>
      <c r="H2939" s="12"/>
      <c r="I2939" s="12"/>
      <c r="J2939" s="5"/>
      <c r="K2939" s="5"/>
      <c r="L2939" s="5"/>
      <c r="M2939" s="5"/>
      <c r="N2939" s="56"/>
    </row>
    <row r="2940" spans="1:14" ht="13.5" customHeight="1" x14ac:dyDescent="0.2">
      <c r="B2940" s="34"/>
      <c r="F2940" s="3"/>
      <c r="G2940" s="2"/>
      <c r="H2940" s="12"/>
      <c r="I2940" s="12"/>
      <c r="J2940" s="5"/>
      <c r="K2940" s="5"/>
      <c r="L2940" s="5"/>
      <c r="M2940" s="5"/>
      <c r="N2940" s="56"/>
    </row>
    <row r="2941" spans="1:14" ht="13.5" customHeight="1" x14ac:dyDescent="0.2">
      <c r="B2941" s="34"/>
      <c r="F2941" s="3"/>
      <c r="G2941" s="2"/>
      <c r="H2941" s="12"/>
      <c r="I2941" s="12"/>
      <c r="J2941" s="5"/>
      <c r="K2941" s="5"/>
      <c r="L2941" s="5"/>
      <c r="M2941" s="5"/>
      <c r="N2941" s="56"/>
    </row>
    <row r="2942" spans="1:14" ht="13.5" customHeight="1" x14ac:dyDescent="0.2">
      <c r="B2942" s="34"/>
      <c r="F2942" s="3"/>
      <c r="G2942" s="2"/>
      <c r="H2942" s="12"/>
      <c r="I2942" s="12"/>
      <c r="J2942" s="5"/>
      <c r="K2942" s="5"/>
      <c r="L2942" s="5"/>
      <c r="M2942" s="5"/>
      <c r="N2942" s="56"/>
    </row>
    <row r="2943" spans="1:14" ht="13.5" customHeight="1" x14ac:dyDescent="0.2">
      <c r="B2943" s="34"/>
      <c r="F2943" s="3"/>
      <c r="G2943" s="2"/>
      <c r="H2943" s="12"/>
      <c r="I2943" s="12"/>
      <c r="J2943" s="5"/>
      <c r="K2943" s="5"/>
      <c r="L2943" s="5"/>
      <c r="M2943" s="5"/>
      <c r="N2943" s="56"/>
    </row>
    <row r="2944" spans="1:14" ht="13.5" customHeight="1" x14ac:dyDescent="0.2">
      <c r="B2944" s="34"/>
      <c r="F2944" s="3"/>
      <c r="G2944" s="2"/>
      <c r="H2944" s="12"/>
      <c r="I2944" s="12"/>
      <c r="J2944" s="5"/>
      <c r="K2944" s="5"/>
      <c r="L2944" s="5"/>
      <c r="M2944" s="5"/>
      <c r="N2944" s="56"/>
    </row>
    <row r="2945" spans="1:14" ht="13.5" customHeight="1" x14ac:dyDescent="0.2">
      <c r="B2945" s="34"/>
      <c r="F2945" s="3"/>
      <c r="G2945" s="2"/>
      <c r="H2945" s="12"/>
      <c r="I2945" s="12"/>
      <c r="J2945" s="5"/>
      <c r="K2945" s="5"/>
      <c r="L2945" s="5"/>
      <c r="M2945" s="5"/>
      <c r="N2945" s="56"/>
    </row>
    <row r="2946" spans="1:14" ht="13.5" customHeight="1" x14ac:dyDescent="0.2">
      <c r="B2946" s="34"/>
      <c r="F2946" s="3"/>
      <c r="G2946" s="2"/>
      <c r="H2946" s="12"/>
      <c r="I2946" s="12"/>
      <c r="J2946" s="5"/>
      <c r="K2946" s="5"/>
      <c r="L2946" s="5"/>
      <c r="M2946" s="5"/>
      <c r="N2946" s="56"/>
    </row>
    <row r="2947" spans="1:14" ht="13.5" customHeight="1" x14ac:dyDescent="0.2">
      <c r="B2947" s="34"/>
      <c r="F2947" s="3"/>
      <c r="G2947" s="2"/>
      <c r="H2947" s="12"/>
      <c r="I2947" s="12"/>
      <c r="J2947" s="5"/>
      <c r="K2947" s="5"/>
      <c r="L2947" s="5"/>
      <c r="M2947" s="5"/>
      <c r="N2947" s="56"/>
    </row>
    <row r="2948" spans="1:14" ht="13.5" customHeight="1" x14ac:dyDescent="0.2">
      <c r="A2948" s="106"/>
      <c r="B2948" s="34"/>
      <c r="F2948" s="3"/>
      <c r="G2948" s="2"/>
      <c r="H2948" s="12"/>
      <c r="I2948" s="12"/>
      <c r="J2948" s="5"/>
      <c r="K2948" s="5"/>
      <c r="L2948" s="5"/>
      <c r="M2948" s="5"/>
      <c r="N2948" s="56"/>
    </row>
    <row r="2949" spans="1:14" ht="13.5" customHeight="1" x14ac:dyDescent="0.2">
      <c r="B2949" s="34"/>
      <c r="F2949" s="3"/>
      <c r="G2949" s="2"/>
      <c r="H2949" s="12"/>
      <c r="I2949" s="12"/>
      <c r="J2949" s="5"/>
      <c r="K2949" s="5"/>
      <c r="L2949" s="5"/>
      <c r="M2949" s="5"/>
      <c r="N2949" s="56"/>
    </row>
    <row r="2950" spans="1:14" ht="13.5" customHeight="1" x14ac:dyDescent="0.2">
      <c r="A2950" s="106"/>
      <c r="B2950" s="34"/>
      <c r="F2950" s="3"/>
      <c r="G2950" s="2"/>
      <c r="H2950" s="12"/>
      <c r="I2950" s="12"/>
      <c r="J2950" s="5"/>
      <c r="K2950" s="5"/>
      <c r="L2950" s="5"/>
      <c r="M2950" s="5"/>
      <c r="N2950" s="56"/>
    </row>
    <row r="2951" spans="1:14" ht="13.5" customHeight="1" x14ac:dyDescent="0.2">
      <c r="B2951" s="34"/>
      <c r="F2951" s="3"/>
      <c r="G2951" s="2"/>
      <c r="H2951" s="12"/>
      <c r="I2951" s="12"/>
      <c r="J2951" s="5"/>
      <c r="K2951" s="5"/>
      <c r="L2951" s="5"/>
      <c r="M2951" s="5"/>
      <c r="N2951" s="56"/>
    </row>
    <row r="2952" spans="1:14" ht="13.5" customHeight="1" x14ac:dyDescent="0.2">
      <c r="A2952" s="106"/>
      <c r="B2952" s="34"/>
      <c r="F2952" s="3"/>
      <c r="G2952" s="2"/>
      <c r="H2952" s="12"/>
      <c r="I2952" s="12"/>
      <c r="J2952" s="5"/>
      <c r="K2952" s="5"/>
      <c r="L2952" s="5"/>
      <c r="M2952" s="5"/>
      <c r="N2952" s="56"/>
    </row>
    <row r="2953" spans="1:14" ht="13.5" customHeight="1" x14ac:dyDescent="0.2">
      <c r="B2953" s="34"/>
      <c r="F2953" s="3"/>
      <c r="G2953" s="2"/>
      <c r="H2953" s="12"/>
      <c r="I2953" s="12"/>
      <c r="J2953" s="5"/>
      <c r="K2953" s="5"/>
      <c r="L2953" s="5"/>
      <c r="M2953" s="5"/>
      <c r="N2953" s="56"/>
    </row>
    <row r="2954" spans="1:14" ht="13.5" customHeight="1" x14ac:dyDescent="0.2">
      <c r="B2954" s="34"/>
      <c r="F2954" s="3"/>
      <c r="G2954" s="2"/>
      <c r="H2954" s="12"/>
      <c r="I2954" s="12"/>
      <c r="J2954" s="5"/>
      <c r="K2954" s="5"/>
      <c r="L2954" s="5"/>
      <c r="M2954" s="5"/>
      <c r="N2954" s="56"/>
    </row>
    <row r="2955" spans="1:14" ht="13.5" customHeight="1" x14ac:dyDescent="0.2">
      <c r="B2955" s="34"/>
      <c r="F2955" s="3"/>
      <c r="G2955" s="2"/>
      <c r="H2955" s="12"/>
      <c r="I2955" s="12"/>
      <c r="J2955" s="5"/>
      <c r="K2955" s="5"/>
      <c r="L2955" s="5"/>
      <c r="M2955" s="5"/>
      <c r="N2955" s="56"/>
    </row>
    <row r="2956" spans="1:14" ht="13.5" customHeight="1" x14ac:dyDescent="0.2">
      <c r="B2956" s="34"/>
      <c r="F2956" s="3"/>
      <c r="G2956" s="2"/>
      <c r="H2956" s="12"/>
      <c r="I2956" s="12"/>
      <c r="J2956" s="5"/>
      <c r="K2956" s="5"/>
      <c r="L2956" s="5"/>
      <c r="M2956" s="5"/>
      <c r="N2956" s="56"/>
    </row>
    <row r="2957" spans="1:14" ht="13.5" customHeight="1" x14ac:dyDescent="0.2">
      <c r="B2957" s="34"/>
      <c r="F2957" s="3"/>
      <c r="G2957" s="2"/>
      <c r="H2957" s="12"/>
      <c r="I2957" s="12"/>
      <c r="J2957" s="5"/>
      <c r="K2957" s="5"/>
      <c r="L2957" s="5"/>
      <c r="M2957" s="5"/>
      <c r="N2957" s="56"/>
    </row>
    <row r="2958" spans="1:14" ht="13.5" customHeight="1" x14ac:dyDescent="0.2">
      <c r="B2958" s="34"/>
      <c r="F2958" s="3"/>
      <c r="G2958" s="2"/>
      <c r="H2958" s="12"/>
      <c r="I2958" s="12"/>
      <c r="J2958" s="5"/>
      <c r="K2958" s="5"/>
      <c r="L2958" s="5"/>
      <c r="M2958" s="5"/>
      <c r="N2958" s="56"/>
    </row>
    <row r="2959" spans="1:14" ht="13.5" customHeight="1" x14ac:dyDescent="0.2">
      <c r="B2959" s="34"/>
      <c r="F2959" s="3"/>
      <c r="G2959" s="2"/>
      <c r="H2959" s="12"/>
      <c r="I2959" s="12"/>
      <c r="J2959" s="5"/>
      <c r="K2959" s="5"/>
      <c r="L2959" s="5"/>
      <c r="M2959" s="5"/>
      <c r="N2959" s="56"/>
    </row>
    <row r="2960" spans="1:14" ht="13.5" customHeight="1" x14ac:dyDescent="0.2">
      <c r="A2960" s="106"/>
      <c r="B2960" s="34"/>
      <c r="F2960" s="3"/>
      <c r="G2960" s="2"/>
      <c r="H2960" s="12"/>
      <c r="I2960" s="12"/>
      <c r="J2960" s="5"/>
      <c r="K2960" s="5"/>
      <c r="L2960" s="5"/>
      <c r="M2960" s="5"/>
      <c r="N2960" s="56"/>
    </row>
    <row r="2961" spans="1:14" ht="13.5" customHeight="1" x14ac:dyDescent="0.2">
      <c r="B2961" s="34"/>
      <c r="F2961" s="3"/>
      <c r="G2961" s="2"/>
      <c r="H2961" s="12"/>
      <c r="I2961" s="12"/>
      <c r="J2961" s="5"/>
      <c r="K2961" s="5"/>
      <c r="L2961" s="5"/>
      <c r="M2961" s="5"/>
      <c r="N2961" s="56"/>
    </row>
    <row r="2962" spans="1:14" ht="13.5" customHeight="1" x14ac:dyDescent="0.2">
      <c r="B2962" s="34"/>
      <c r="F2962" s="3"/>
      <c r="G2962" s="2"/>
      <c r="H2962" s="12"/>
      <c r="I2962" s="12"/>
      <c r="J2962" s="5"/>
      <c r="K2962" s="5"/>
      <c r="L2962" s="5"/>
      <c r="M2962" s="5"/>
      <c r="N2962" s="56"/>
    </row>
    <row r="2963" spans="1:14" ht="13.5" customHeight="1" x14ac:dyDescent="0.2">
      <c r="B2963" s="34"/>
      <c r="F2963" s="3"/>
      <c r="G2963" s="2"/>
      <c r="H2963" s="12"/>
      <c r="I2963" s="12"/>
      <c r="J2963" s="5"/>
      <c r="K2963" s="5"/>
      <c r="L2963" s="5"/>
      <c r="M2963" s="5"/>
      <c r="N2963" s="56"/>
    </row>
    <row r="2964" spans="1:14" ht="13.5" customHeight="1" x14ac:dyDescent="0.2">
      <c r="B2964" s="34"/>
      <c r="F2964" s="3"/>
      <c r="G2964" s="2"/>
      <c r="H2964" s="12"/>
      <c r="I2964" s="12"/>
      <c r="J2964" s="5"/>
      <c r="K2964" s="5"/>
      <c r="L2964" s="5"/>
      <c r="M2964" s="5"/>
      <c r="N2964" s="56"/>
    </row>
    <row r="2965" spans="1:14" ht="13.5" customHeight="1" x14ac:dyDescent="0.2">
      <c r="B2965" s="34"/>
      <c r="F2965" s="3"/>
      <c r="G2965" s="2"/>
      <c r="H2965" s="12"/>
      <c r="I2965" s="12"/>
      <c r="J2965" s="5"/>
      <c r="K2965" s="5"/>
      <c r="L2965" s="5"/>
      <c r="M2965" s="5"/>
      <c r="N2965" s="56"/>
    </row>
    <row r="2966" spans="1:14" ht="13.5" customHeight="1" x14ac:dyDescent="0.2">
      <c r="A2966" s="106"/>
      <c r="B2966" s="34"/>
      <c r="F2966" s="3"/>
      <c r="G2966" s="2"/>
      <c r="H2966" s="12"/>
      <c r="I2966" s="12"/>
      <c r="J2966" s="5"/>
      <c r="K2966" s="5"/>
      <c r="L2966" s="5"/>
      <c r="M2966" s="5"/>
      <c r="N2966" s="56"/>
    </row>
    <row r="2967" spans="1:14" ht="13.5" customHeight="1" x14ac:dyDescent="0.2">
      <c r="B2967" s="34"/>
      <c r="F2967" s="3"/>
      <c r="G2967" s="2"/>
      <c r="H2967" s="12"/>
      <c r="I2967" s="12"/>
      <c r="J2967" s="5"/>
      <c r="K2967" s="5"/>
      <c r="L2967" s="5"/>
      <c r="M2967" s="5"/>
      <c r="N2967" s="56"/>
    </row>
    <row r="2968" spans="1:14" ht="13.5" customHeight="1" x14ac:dyDescent="0.2">
      <c r="B2968" s="34"/>
      <c r="F2968" s="3"/>
      <c r="G2968" s="2"/>
      <c r="H2968" s="12"/>
      <c r="I2968" s="12"/>
      <c r="J2968" s="5"/>
      <c r="K2968" s="5"/>
      <c r="L2968" s="5"/>
      <c r="M2968" s="5"/>
      <c r="N2968" s="56"/>
    </row>
    <row r="2969" spans="1:14" ht="13.5" customHeight="1" x14ac:dyDescent="0.2">
      <c r="B2969" s="34"/>
      <c r="F2969" s="3"/>
      <c r="G2969" s="2"/>
      <c r="H2969" s="12"/>
      <c r="I2969" s="12"/>
      <c r="J2969" s="5"/>
      <c r="K2969" s="5"/>
      <c r="L2969" s="5"/>
      <c r="M2969" s="5"/>
      <c r="N2969" s="56"/>
    </row>
    <row r="2970" spans="1:14" ht="13.5" customHeight="1" x14ac:dyDescent="0.2">
      <c r="B2970" s="34"/>
      <c r="F2970" s="3"/>
      <c r="G2970" s="2"/>
      <c r="H2970" s="12"/>
      <c r="I2970" s="12"/>
      <c r="J2970" s="5"/>
      <c r="K2970" s="5"/>
      <c r="L2970" s="5"/>
      <c r="M2970" s="5"/>
      <c r="N2970" s="56"/>
    </row>
    <row r="2971" spans="1:14" ht="13.5" customHeight="1" x14ac:dyDescent="0.2">
      <c r="B2971" s="34"/>
      <c r="F2971" s="3"/>
      <c r="G2971" s="2"/>
      <c r="H2971" s="12"/>
      <c r="I2971" s="12"/>
      <c r="J2971" s="5"/>
      <c r="K2971" s="5"/>
      <c r="L2971" s="5"/>
      <c r="M2971" s="5"/>
      <c r="N2971" s="56"/>
    </row>
    <row r="2972" spans="1:14" ht="13.5" customHeight="1" x14ac:dyDescent="0.2">
      <c r="A2972" s="106"/>
      <c r="B2972" s="34"/>
      <c r="F2972" s="3"/>
      <c r="G2972" s="2"/>
      <c r="H2972" s="12"/>
      <c r="I2972" s="12"/>
      <c r="J2972" s="5"/>
      <c r="K2972" s="5"/>
      <c r="L2972" s="5"/>
      <c r="M2972" s="5"/>
      <c r="N2972" s="56"/>
    </row>
    <row r="2973" spans="1:14" ht="13.5" customHeight="1" x14ac:dyDescent="0.2">
      <c r="B2973" s="34"/>
      <c r="F2973" s="3"/>
      <c r="G2973" s="2"/>
      <c r="H2973" s="12"/>
      <c r="I2973" s="12"/>
      <c r="J2973" s="5"/>
      <c r="K2973" s="5"/>
      <c r="L2973" s="5"/>
      <c r="M2973" s="5"/>
      <c r="N2973" s="56"/>
    </row>
    <row r="2974" spans="1:14" ht="13.5" customHeight="1" x14ac:dyDescent="0.2">
      <c r="B2974" s="34"/>
      <c r="F2974" s="3"/>
      <c r="G2974" s="2"/>
      <c r="H2974" s="12"/>
      <c r="I2974" s="12"/>
      <c r="J2974" s="5"/>
      <c r="K2974" s="5"/>
      <c r="L2974" s="5"/>
      <c r="M2974" s="5"/>
      <c r="N2974" s="56"/>
    </row>
    <row r="2975" spans="1:14" ht="13.5" customHeight="1" x14ac:dyDescent="0.2">
      <c r="B2975" s="34"/>
      <c r="F2975" s="3"/>
      <c r="G2975" s="2"/>
      <c r="H2975" s="12"/>
      <c r="I2975" s="12"/>
      <c r="J2975" s="5"/>
      <c r="K2975" s="5"/>
      <c r="L2975" s="5"/>
      <c r="M2975" s="5"/>
      <c r="N2975" s="56"/>
    </row>
    <row r="2976" spans="1:14" ht="13.5" customHeight="1" x14ac:dyDescent="0.2">
      <c r="A2976" s="106"/>
      <c r="B2976" s="34"/>
      <c r="F2976" s="3"/>
      <c r="G2976" s="2"/>
      <c r="H2976" s="12"/>
      <c r="I2976" s="12"/>
      <c r="J2976" s="5"/>
      <c r="K2976" s="5"/>
      <c r="L2976" s="5"/>
      <c r="M2976" s="5"/>
      <c r="N2976" s="56"/>
    </row>
    <row r="2977" spans="1:14" ht="13.5" customHeight="1" x14ac:dyDescent="0.2">
      <c r="B2977" s="34"/>
      <c r="F2977" s="3"/>
      <c r="G2977" s="2"/>
      <c r="H2977" s="12"/>
      <c r="I2977" s="12"/>
      <c r="J2977" s="5"/>
      <c r="K2977" s="5"/>
      <c r="L2977" s="5"/>
      <c r="M2977" s="5"/>
      <c r="N2977" s="56"/>
    </row>
    <row r="2978" spans="1:14" ht="13.5" customHeight="1" x14ac:dyDescent="0.2">
      <c r="B2978" s="34"/>
      <c r="F2978" s="3"/>
      <c r="G2978" s="2"/>
      <c r="H2978" s="12"/>
      <c r="I2978" s="12"/>
      <c r="J2978" s="5"/>
      <c r="K2978" s="5"/>
      <c r="L2978" s="5"/>
      <c r="M2978" s="5"/>
      <c r="N2978" s="56"/>
    </row>
    <row r="2979" spans="1:14" ht="13.5" customHeight="1" x14ac:dyDescent="0.2">
      <c r="B2979" s="34"/>
      <c r="F2979" s="3"/>
      <c r="G2979" s="2"/>
      <c r="H2979" s="12"/>
      <c r="I2979" s="12"/>
      <c r="J2979" s="5"/>
      <c r="K2979" s="5"/>
      <c r="L2979" s="5"/>
      <c r="M2979" s="5"/>
      <c r="N2979" s="56"/>
    </row>
    <row r="2980" spans="1:14" ht="13.5" customHeight="1" x14ac:dyDescent="0.2">
      <c r="B2980" s="34"/>
      <c r="F2980" s="3"/>
      <c r="G2980" s="2"/>
      <c r="H2980" s="12"/>
      <c r="I2980" s="12"/>
      <c r="J2980" s="5"/>
      <c r="K2980" s="5"/>
      <c r="L2980" s="5"/>
      <c r="M2980" s="5"/>
      <c r="N2980" s="56"/>
    </row>
    <row r="2981" spans="1:14" ht="13.5" customHeight="1" x14ac:dyDescent="0.2">
      <c r="B2981" s="34"/>
      <c r="F2981" s="3"/>
      <c r="G2981" s="2"/>
      <c r="H2981" s="12"/>
      <c r="I2981" s="12"/>
      <c r="J2981" s="5"/>
      <c r="K2981" s="5"/>
      <c r="L2981" s="5"/>
      <c r="M2981" s="5"/>
      <c r="N2981" s="56"/>
    </row>
    <row r="2982" spans="1:14" ht="13.5" customHeight="1" x14ac:dyDescent="0.2">
      <c r="B2982" s="34"/>
      <c r="F2982" s="3"/>
      <c r="G2982" s="2"/>
      <c r="H2982" s="12"/>
      <c r="I2982" s="12"/>
      <c r="J2982" s="5"/>
      <c r="K2982" s="5"/>
      <c r="L2982" s="5"/>
      <c r="M2982" s="5"/>
      <c r="N2982" s="56"/>
    </row>
    <row r="2983" spans="1:14" ht="13.5" customHeight="1" x14ac:dyDescent="0.2">
      <c r="A2983" s="106"/>
      <c r="B2983" s="34"/>
      <c r="F2983" s="3"/>
      <c r="G2983" s="2"/>
      <c r="H2983" s="12"/>
      <c r="I2983" s="12"/>
      <c r="J2983" s="5"/>
      <c r="K2983" s="5"/>
      <c r="L2983" s="5"/>
      <c r="M2983" s="5"/>
      <c r="N2983" s="56"/>
    </row>
    <row r="2984" spans="1:14" ht="13.5" customHeight="1" x14ac:dyDescent="0.2">
      <c r="B2984" s="34"/>
      <c r="F2984" s="3"/>
      <c r="G2984" s="2"/>
      <c r="H2984" s="12"/>
      <c r="I2984" s="12"/>
      <c r="J2984" s="5"/>
      <c r="K2984" s="5"/>
      <c r="L2984" s="5"/>
      <c r="M2984" s="5"/>
      <c r="N2984" s="56"/>
    </row>
    <row r="2985" spans="1:14" ht="13.5" customHeight="1" x14ac:dyDescent="0.2">
      <c r="B2985" s="34"/>
      <c r="F2985" s="3"/>
      <c r="G2985" s="2"/>
      <c r="H2985" s="12"/>
      <c r="I2985" s="12"/>
      <c r="J2985" s="5"/>
      <c r="K2985" s="5"/>
      <c r="L2985" s="5"/>
      <c r="M2985" s="5"/>
      <c r="N2985" s="56"/>
    </row>
    <row r="2986" spans="1:14" ht="13.5" customHeight="1" x14ac:dyDescent="0.2">
      <c r="A2986" s="106"/>
      <c r="B2986" s="34"/>
      <c r="F2986" s="3"/>
      <c r="G2986" s="2"/>
      <c r="H2986" s="12"/>
      <c r="I2986" s="12"/>
      <c r="J2986" s="5"/>
      <c r="K2986" s="5"/>
      <c r="L2986" s="5"/>
      <c r="M2986" s="5"/>
      <c r="N2986" s="56"/>
    </row>
    <row r="2987" spans="1:14" ht="13.5" customHeight="1" x14ac:dyDescent="0.2">
      <c r="B2987" s="34"/>
      <c r="F2987" s="3"/>
      <c r="G2987" s="2"/>
      <c r="H2987" s="12"/>
      <c r="I2987" s="12"/>
      <c r="J2987" s="5"/>
      <c r="K2987" s="5"/>
      <c r="L2987" s="5"/>
      <c r="M2987" s="5"/>
      <c r="N2987" s="56"/>
    </row>
    <row r="2988" spans="1:14" ht="13.5" customHeight="1" x14ac:dyDescent="0.2">
      <c r="B2988" s="34"/>
      <c r="F2988" s="3"/>
      <c r="G2988" s="2"/>
      <c r="H2988" s="12"/>
      <c r="I2988" s="12"/>
      <c r="J2988" s="5"/>
      <c r="K2988" s="5"/>
      <c r="L2988" s="5"/>
      <c r="M2988" s="5"/>
      <c r="N2988" s="56"/>
    </row>
    <row r="2989" spans="1:14" ht="13.5" customHeight="1" x14ac:dyDescent="0.2">
      <c r="A2989" s="106"/>
      <c r="B2989" s="34"/>
      <c r="F2989" s="3"/>
      <c r="G2989" s="2"/>
      <c r="H2989" s="12"/>
      <c r="I2989" s="12"/>
      <c r="J2989" s="5"/>
      <c r="K2989" s="5"/>
      <c r="L2989" s="5"/>
      <c r="M2989" s="5"/>
      <c r="N2989" s="56"/>
    </row>
    <row r="2990" spans="1:14" ht="13.5" customHeight="1" x14ac:dyDescent="0.2">
      <c r="B2990" s="34"/>
      <c r="F2990" s="3"/>
      <c r="G2990" s="2"/>
      <c r="H2990" s="12"/>
      <c r="I2990" s="12"/>
      <c r="J2990" s="5"/>
      <c r="K2990" s="5"/>
      <c r="L2990" s="5"/>
      <c r="M2990" s="5"/>
      <c r="N2990" s="56"/>
    </row>
    <row r="2991" spans="1:14" ht="13.5" customHeight="1" x14ac:dyDescent="0.2">
      <c r="B2991" s="34"/>
      <c r="F2991" s="3"/>
      <c r="G2991" s="2"/>
      <c r="H2991" s="12"/>
      <c r="I2991" s="12"/>
      <c r="J2991" s="5"/>
      <c r="K2991" s="5"/>
      <c r="L2991" s="5"/>
      <c r="M2991" s="5"/>
      <c r="N2991" s="56"/>
    </row>
    <row r="2992" spans="1:14" ht="13.5" customHeight="1" x14ac:dyDescent="0.2">
      <c r="B2992" s="34"/>
      <c r="F2992" s="3"/>
      <c r="G2992" s="2"/>
      <c r="H2992" s="12"/>
      <c r="I2992" s="12"/>
      <c r="J2992" s="5"/>
      <c r="K2992" s="5"/>
      <c r="L2992" s="5"/>
      <c r="M2992" s="5"/>
      <c r="N2992" s="56"/>
    </row>
    <row r="2993" spans="1:14" ht="13.5" customHeight="1" x14ac:dyDescent="0.2">
      <c r="B2993" s="34"/>
      <c r="F2993" s="3"/>
      <c r="G2993" s="2"/>
      <c r="H2993" s="12"/>
      <c r="I2993" s="12"/>
      <c r="J2993" s="5"/>
      <c r="K2993" s="5"/>
      <c r="L2993" s="5"/>
      <c r="M2993" s="5"/>
      <c r="N2993" s="56"/>
    </row>
    <row r="2994" spans="1:14" ht="13.5" customHeight="1" x14ac:dyDescent="0.2">
      <c r="B2994" s="34"/>
      <c r="F2994" s="3"/>
      <c r="G2994" s="2"/>
      <c r="H2994" s="12"/>
      <c r="I2994" s="12"/>
      <c r="J2994" s="5"/>
      <c r="K2994" s="5"/>
      <c r="L2994" s="5"/>
      <c r="M2994" s="5"/>
      <c r="N2994" s="56"/>
    </row>
    <row r="2995" spans="1:14" ht="13.5" customHeight="1" x14ac:dyDescent="0.2">
      <c r="A2995" s="106"/>
      <c r="B2995" s="34"/>
      <c r="F2995" s="3"/>
      <c r="G2995" s="2"/>
      <c r="H2995" s="12"/>
      <c r="I2995" s="12"/>
      <c r="J2995" s="5"/>
      <c r="K2995" s="5"/>
      <c r="L2995" s="5"/>
      <c r="M2995" s="5"/>
      <c r="N2995" s="56"/>
    </row>
    <row r="2996" spans="1:14" ht="13.5" customHeight="1" x14ac:dyDescent="0.2">
      <c r="B2996" s="34"/>
      <c r="F2996" s="3"/>
      <c r="G2996" s="2"/>
      <c r="H2996" s="12"/>
      <c r="I2996" s="12"/>
      <c r="J2996" s="5"/>
      <c r="K2996" s="5"/>
      <c r="L2996" s="5"/>
      <c r="M2996" s="5"/>
      <c r="N2996" s="56"/>
    </row>
    <row r="2997" spans="1:14" ht="13.5" customHeight="1" x14ac:dyDescent="0.2">
      <c r="A2997" s="106"/>
      <c r="B2997" s="34"/>
      <c r="F2997" s="3"/>
      <c r="G2997" s="2"/>
      <c r="H2997" s="12"/>
      <c r="I2997" s="12"/>
      <c r="J2997" s="5"/>
      <c r="K2997" s="5"/>
      <c r="L2997" s="5"/>
      <c r="M2997" s="5"/>
      <c r="N2997" s="56"/>
    </row>
    <row r="2998" spans="1:14" ht="13.5" customHeight="1" x14ac:dyDescent="0.2">
      <c r="B2998" s="34"/>
      <c r="F2998" s="3"/>
      <c r="G2998" s="2"/>
      <c r="H2998" s="12"/>
      <c r="I2998" s="12"/>
      <c r="J2998" s="5"/>
      <c r="K2998" s="5"/>
      <c r="L2998" s="5"/>
      <c r="M2998" s="5"/>
      <c r="N2998" s="56"/>
    </row>
    <row r="2999" spans="1:14" ht="13.5" customHeight="1" x14ac:dyDescent="0.2">
      <c r="A2999" s="106"/>
      <c r="B2999" s="34"/>
      <c r="F2999" s="3"/>
      <c r="G2999" s="2"/>
      <c r="H2999" s="12"/>
      <c r="I2999" s="12"/>
      <c r="J2999" s="5"/>
      <c r="K2999" s="5"/>
      <c r="L2999" s="5"/>
      <c r="M2999" s="5"/>
      <c r="N2999" s="56"/>
    </row>
    <row r="3000" spans="1:14" ht="13.5" customHeight="1" x14ac:dyDescent="0.2">
      <c r="B3000" s="34"/>
      <c r="F3000" s="3"/>
      <c r="G3000" s="2"/>
      <c r="H3000" s="12"/>
      <c r="I3000" s="12"/>
      <c r="J3000" s="5"/>
      <c r="K3000" s="5"/>
      <c r="L3000" s="5"/>
      <c r="M3000" s="5"/>
      <c r="N3000" s="56"/>
    </row>
    <row r="3001" spans="1:14" ht="13.5" customHeight="1" x14ac:dyDescent="0.2">
      <c r="B3001" s="34"/>
      <c r="F3001" s="3"/>
      <c r="G3001" s="2"/>
      <c r="H3001" s="12"/>
      <c r="I3001" s="12"/>
      <c r="J3001" s="5"/>
      <c r="K3001" s="5"/>
      <c r="L3001" s="5"/>
      <c r="M3001" s="5"/>
      <c r="N3001" s="56"/>
    </row>
    <row r="3002" spans="1:14" ht="13.5" customHeight="1" x14ac:dyDescent="0.2">
      <c r="B3002" s="34"/>
      <c r="F3002" s="3"/>
      <c r="G3002" s="2"/>
      <c r="H3002" s="12"/>
      <c r="I3002" s="12"/>
      <c r="J3002" s="5"/>
      <c r="K3002" s="5"/>
      <c r="L3002" s="5"/>
      <c r="M3002" s="5"/>
      <c r="N3002" s="56"/>
    </row>
    <row r="3003" spans="1:14" ht="13.5" customHeight="1" x14ac:dyDescent="0.2">
      <c r="A3003" s="106"/>
      <c r="B3003" s="34"/>
      <c r="F3003" s="3"/>
      <c r="G3003" s="2"/>
      <c r="H3003" s="12"/>
      <c r="I3003" s="12"/>
      <c r="J3003" s="5"/>
      <c r="K3003" s="5"/>
      <c r="L3003" s="5"/>
      <c r="M3003" s="5"/>
      <c r="N3003" s="56"/>
    </row>
    <row r="3004" spans="1:14" ht="13.5" customHeight="1" x14ac:dyDescent="0.2">
      <c r="B3004" s="34"/>
      <c r="F3004" s="3"/>
      <c r="G3004" s="2"/>
      <c r="H3004" s="12"/>
      <c r="I3004" s="12"/>
      <c r="J3004" s="5"/>
      <c r="K3004" s="5"/>
      <c r="L3004" s="5"/>
      <c r="M3004" s="5"/>
      <c r="N3004" s="56"/>
    </row>
    <row r="3005" spans="1:14" ht="13.5" customHeight="1" x14ac:dyDescent="0.2">
      <c r="A3005" s="106"/>
      <c r="B3005" s="34"/>
      <c r="F3005" s="3"/>
      <c r="G3005" s="2"/>
      <c r="H3005" s="12"/>
      <c r="I3005" s="12"/>
      <c r="J3005" s="5"/>
      <c r="K3005" s="5"/>
      <c r="L3005" s="5"/>
      <c r="M3005" s="5"/>
      <c r="N3005" s="56"/>
    </row>
    <row r="3006" spans="1:14" ht="13.5" customHeight="1" x14ac:dyDescent="0.2">
      <c r="B3006" s="34"/>
      <c r="F3006" s="3"/>
      <c r="G3006" s="2"/>
      <c r="H3006" s="12"/>
      <c r="I3006" s="12"/>
      <c r="J3006" s="5"/>
      <c r="K3006" s="5"/>
      <c r="L3006" s="5"/>
      <c r="M3006" s="5"/>
      <c r="N3006" s="56"/>
    </row>
    <row r="3007" spans="1:14" ht="13.5" customHeight="1" x14ac:dyDescent="0.2">
      <c r="A3007" s="106"/>
      <c r="B3007" s="34"/>
      <c r="F3007" s="3"/>
      <c r="G3007" s="2"/>
      <c r="H3007" s="12"/>
      <c r="I3007" s="12"/>
      <c r="J3007" s="5"/>
      <c r="K3007" s="5"/>
      <c r="L3007" s="5"/>
      <c r="M3007" s="5"/>
      <c r="N3007" s="56"/>
    </row>
    <row r="3008" spans="1:14" ht="13.5" customHeight="1" x14ac:dyDescent="0.2">
      <c r="B3008" s="34"/>
      <c r="F3008" s="3"/>
      <c r="G3008" s="2"/>
      <c r="H3008" s="12"/>
      <c r="I3008" s="12"/>
      <c r="J3008" s="5"/>
      <c r="K3008" s="5"/>
      <c r="L3008" s="5"/>
      <c r="M3008" s="5"/>
      <c r="N3008" s="56"/>
    </row>
    <row r="3009" spans="1:14" ht="13.5" customHeight="1" x14ac:dyDescent="0.2">
      <c r="B3009" s="34"/>
      <c r="F3009" s="3"/>
      <c r="G3009" s="2"/>
      <c r="H3009" s="12"/>
      <c r="I3009" s="12"/>
      <c r="J3009" s="5"/>
      <c r="K3009" s="5"/>
      <c r="L3009" s="5"/>
      <c r="M3009" s="5"/>
      <c r="N3009" s="56"/>
    </row>
    <row r="3010" spans="1:14" ht="13.5" customHeight="1" x14ac:dyDescent="0.2">
      <c r="B3010" s="34"/>
      <c r="F3010" s="3"/>
      <c r="G3010" s="2"/>
      <c r="H3010" s="12"/>
      <c r="I3010" s="12"/>
      <c r="J3010" s="5"/>
      <c r="K3010" s="5"/>
      <c r="L3010" s="5"/>
      <c r="M3010" s="5"/>
      <c r="N3010" s="56"/>
    </row>
    <row r="3011" spans="1:14" ht="13.5" customHeight="1" x14ac:dyDescent="0.2">
      <c r="B3011" s="34"/>
      <c r="F3011" s="3"/>
      <c r="G3011" s="2"/>
      <c r="H3011" s="12"/>
      <c r="I3011" s="12"/>
      <c r="J3011" s="5"/>
      <c r="K3011" s="5"/>
      <c r="L3011" s="5"/>
      <c r="M3011" s="5"/>
      <c r="N3011" s="56"/>
    </row>
    <row r="3012" spans="1:14" ht="13.5" customHeight="1" x14ac:dyDescent="0.2">
      <c r="B3012" s="34"/>
      <c r="F3012" s="3"/>
      <c r="G3012" s="2"/>
      <c r="H3012" s="12"/>
      <c r="I3012" s="12"/>
      <c r="J3012" s="5"/>
      <c r="K3012" s="5"/>
      <c r="L3012" s="5"/>
      <c r="M3012" s="5"/>
      <c r="N3012" s="56"/>
    </row>
    <row r="3013" spans="1:14" ht="13.5" customHeight="1" x14ac:dyDescent="0.2">
      <c r="B3013" s="34"/>
      <c r="F3013" s="3"/>
      <c r="G3013" s="2"/>
      <c r="H3013" s="12"/>
      <c r="I3013" s="12"/>
      <c r="J3013" s="5"/>
      <c r="K3013" s="5"/>
      <c r="L3013" s="5"/>
      <c r="M3013" s="5"/>
      <c r="N3013" s="56"/>
    </row>
    <row r="3014" spans="1:14" ht="13.5" customHeight="1" x14ac:dyDescent="0.2">
      <c r="B3014" s="34"/>
      <c r="F3014" s="3"/>
      <c r="G3014" s="2"/>
      <c r="H3014" s="12"/>
      <c r="I3014" s="12"/>
      <c r="J3014" s="5"/>
      <c r="K3014" s="5"/>
      <c r="L3014" s="5"/>
      <c r="M3014" s="5"/>
      <c r="N3014" s="56"/>
    </row>
    <row r="3015" spans="1:14" ht="13.5" customHeight="1" x14ac:dyDescent="0.2">
      <c r="B3015" s="34"/>
      <c r="F3015" s="3"/>
      <c r="G3015" s="2"/>
      <c r="H3015" s="12"/>
      <c r="I3015" s="12"/>
      <c r="J3015" s="5"/>
      <c r="K3015" s="5"/>
      <c r="L3015" s="5"/>
      <c r="M3015" s="5"/>
      <c r="N3015" s="56"/>
    </row>
    <row r="3016" spans="1:14" ht="13.5" customHeight="1" x14ac:dyDescent="0.2">
      <c r="B3016" s="34"/>
      <c r="F3016" s="3"/>
      <c r="G3016" s="2"/>
      <c r="H3016" s="12"/>
      <c r="I3016" s="12"/>
      <c r="J3016" s="5"/>
      <c r="K3016" s="5"/>
      <c r="L3016" s="5"/>
      <c r="M3016" s="5"/>
      <c r="N3016" s="56"/>
    </row>
    <row r="3017" spans="1:14" ht="13.5" customHeight="1" x14ac:dyDescent="0.2">
      <c r="B3017" s="34"/>
      <c r="F3017" s="3"/>
      <c r="G3017" s="2"/>
      <c r="H3017" s="12"/>
      <c r="I3017" s="12"/>
      <c r="J3017" s="5"/>
      <c r="K3017" s="5"/>
      <c r="L3017" s="5"/>
      <c r="M3017" s="5"/>
      <c r="N3017" s="56"/>
    </row>
    <row r="3018" spans="1:14" ht="13.5" customHeight="1" x14ac:dyDescent="0.2">
      <c r="B3018" s="34"/>
      <c r="F3018" s="3"/>
      <c r="G3018" s="2"/>
      <c r="H3018" s="12"/>
      <c r="I3018" s="12"/>
      <c r="J3018" s="5"/>
      <c r="K3018" s="5"/>
      <c r="L3018" s="5"/>
      <c r="M3018" s="5"/>
      <c r="N3018" s="56"/>
    </row>
    <row r="3019" spans="1:14" ht="13.5" customHeight="1" x14ac:dyDescent="0.2">
      <c r="B3019" s="34"/>
      <c r="F3019" s="3"/>
      <c r="G3019" s="2"/>
      <c r="H3019" s="12"/>
      <c r="I3019" s="12"/>
      <c r="J3019" s="5"/>
      <c r="K3019" s="5"/>
      <c r="L3019" s="5"/>
      <c r="M3019" s="5"/>
      <c r="N3019" s="56"/>
    </row>
    <row r="3020" spans="1:14" ht="13.5" customHeight="1" x14ac:dyDescent="0.2">
      <c r="A3020" s="106"/>
      <c r="B3020" s="34"/>
      <c r="F3020" s="3"/>
      <c r="G3020" s="2"/>
      <c r="H3020" s="12"/>
      <c r="I3020" s="12"/>
      <c r="J3020" s="5"/>
      <c r="K3020" s="5"/>
      <c r="L3020" s="5"/>
      <c r="M3020" s="5"/>
      <c r="N3020" s="56"/>
    </row>
    <row r="3021" spans="1:14" ht="13.5" customHeight="1" x14ac:dyDescent="0.2">
      <c r="B3021" s="34"/>
      <c r="F3021" s="3"/>
      <c r="G3021" s="2"/>
      <c r="H3021" s="12"/>
      <c r="I3021" s="12"/>
      <c r="J3021" s="5"/>
      <c r="K3021" s="5"/>
      <c r="L3021" s="5"/>
      <c r="M3021" s="5"/>
      <c r="N3021" s="56"/>
    </row>
    <row r="3022" spans="1:14" ht="13.5" customHeight="1" x14ac:dyDescent="0.2">
      <c r="B3022" s="34"/>
      <c r="F3022" s="3"/>
      <c r="G3022" s="2"/>
      <c r="H3022" s="12"/>
      <c r="I3022" s="12"/>
      <c r="J3022" s="5"/>
      <c r="K3022" s="5"/>
      <c r="L3022" s="5"/>
      <c r="M3022" s="5"/>
      <c r="N3022" s="56"/>
    </row>
    <row r="3023" spans="1:14" ht="13.5" customHeight="1" x14ac:dyDescent="0.2">
      <c r="B3023" s="34"/>
      <c r="F3023" s="3"/>
      <c r="G3023" s="2"/>
      <c r="H3023" s="12"/>
      <c r="I3023" s="12"/>
      <c r="J3023" s="5"/>
      <c r="K3023" s="5"/>
      <c r="L3023" s="5"/>
      <c r="M3023" s="5"/>
      <c r="N3023" s="56"/>
    </row>
    <row r="3024" spans="1:14" ht="13.5" customHeight="1" x14ac:dyDescent="0.2">
      <c r="B3024" s="34"/>
      <c r="F3024" s="3"/>
      <c r="G3024" s="2"/>
      <c r="H3024" s="12"/>
      <c r="I3024" s="12"/>
      <c r="J3024" s="5"/>
      <c r="K3024" s="5"/>
      <c r="L3024" s="5"/>
      <c r="M3024" s="5"/>
      <c r="N3024" s="56"/>
    </row>
    <row r="3025" spans="2:14" ht="13.5" customHeight="1" x14ac:dyDescent="0.2">
      <c r="B3025" s="34"/>
      <c r="F3025" s="3"/>
      <c r="G3025" s="2"/>
      <c r="H3025" s="12"/>
      <c r="I3025" s="12"/>
      <c r="J3025" s="5"/>
      <c r="K3025" s="5"/>
      <c r="L3025" s="5"/>
      <c r="M3025" s="5"/>
      <c r="N3025" s="56"/>
    </row>
    <row r="3026" spans="2:14" ht="13.5" customHeight="1" x14ac:dyDescent="0.2">
      <c r="B3026" s="34"/>
      <c r="F3026" s="3"/>
      <c r="G3026" s="2"/>
      <c r="H3026" s="12"/>
      <c r="I3026" s="12"/>
      <c r="J3026" s="5"/>
      <c r="K3026" s="5"/>
      <c r="L3026" s="5"/>
      <c r="M3026" s="5"/>
      <c r="N3026" s="56"/>
    </row>
    <row r="3027" spans="2:14" ht="13.5" customHeight="1" x14ac:dyDescent="0.2">
      <c r="B3027" s="34"/>
      <c r="F3027" s="3"/>
      <c r="G3027" s="2"/>
      <c r="H3027" s="12"/>
      <c r="I3027" s="12"/>
      <c r="J3027" s="5"/>
      <c r="K3027" s="5"/>
      <c r="L3027" s="5"/>
      <c r="M3027" s="5"/>
      <c r="N3027" s="56"/>
    </row>
    <row r="3028" spans="2:14" ht="13.5" customHeight="1" x14ac:dyDescent="0.2">
      <c r="B3028" s="34"/>
      <c r="F3028" s="3"/>
      <c r="G3028" s="2"/>
      <c r="H3028" s="12"/>
      <c r="I3028" s="12"/>
      <c r="J3028" s="5"/>
      <c r="K3028" s="5"/>
      <c r="L3028" s="5"/>
      <c r="M3028" s="5"/>
      <c r="N3028" s="56"/>
    </row>
    <row r="3029" spans="2:14" ht="13.5" customHeight="1" x14ac:dyDescent="0.2">
      <c r="B3029" s="34"/>
      <c r="F3029" s="3"/>
      <c r="G3029" s="2"/>
      <c r="H3029" s="12"/>
      <c r="I3029" s="12"/>
      <c r="J3029" s="5"/>
      <c r="K3029" s="5"/>
      <c r="L3029" s="5"/>
      <c r="M3029" s="5"/>
      <c r="N3029" s="56"/>
    </row>
    <row r="3030" spans="2:14" ht="13.5" customHeight="1" x14ac:dyDescent="0.2">
      <c r="B3030" s="34"/>
      <c r="F3030" s="3"/>
      <c r="G3030" s="2"/>
      <c r="H3030" s="12"/>
      <c r="I3030" s="12"/>
      <c r="J3030" s="5"/>
      <c r="K3030" s="5"/>
      <c r="L3030" s="5"/>
      <c r="M3030" s="5"/>
      <c r="N3030" s="56"/>
    </row>
    <row r="3031" spans="2:14" ht="13.5" customHeight="1" x14ac:dyDescent="0.2">
      <c r="B3031" s="34"/>
      <c r="F3031" s="3"/>
      <c r="G3031" s="2"/>
      <c r="H3031" s="12"/>
      <c r="I3031" s="12"/>
      <c r="J3031" s="5"/>
      <c r="K3031" s="5"/>
      <c r="L3031" s="5"/>
      <c r="M3031" s="5"/>
      <c r="N3031" s="56"/>
    </row>
    <row r="3032" spans="2:14" ht="13.5" customHeight="1" x14ac:dyDescent="0.2">
      <c r="B3032" s="34"/>
      <c r="F3032" s="3"/>
      <c r="G3032" s="2"/>
      <c r="H3032" s="12"/>
      <c r="I3032" s="12"/>
      <c r="J3032" s="5"/>
      <c r="K3032" s="5"/>
      <c r="L3032" s="5"/>
      <c r="M3032" s="5"/>
      <c r="N3032" s="56"/>
    </row>
    <row r="3033" spans="2:14" ht="13.5" customHeight="1" x14ac:dyDescent="0.2">
      <c r="B3033" s="34"/>
      <c r="F3033" s="3"/>
      <c r="G3033" s="2"/>
      <c r="H3033" s="12"/>
      <c r="I3033" s="12"/>
      <c r="J3033" s="5"/>
      <c r="K3033" s="5"/>
      <c r="L3033" s="5"/>
      <c r="M3033" s="5"/>
      <c r="N3033" s="56"/>
    </row>
    <row r="3034" spans="2:14" ht="13.5" customHeight="1" x14ac:dyDescent="0.2">
      <c r="B3034" s="34"/>
      <c r="F3034" s="3"/>
      <c r="G3034" s="2"/>
      <c r="H3034" s="12"/>
      <c r="I3034" s="12"/>
      <c r="J3034" s="5"/>
      <c r="K3034" s="5"/>
      <c r="L3034" s="5"/>
      <c r="M3034" s="5"/>
      <c r="N3034" s="56"/>
    </row>
    <row r="3035" spans="2:14" ht="13.5" customHeight="1" x14ac:dyDescent="0.2">
      <c r="B3035" s="34"/>
      <c r="F3035" s="3"/>
      <c r="G3035" s="2"/>
      <c r="H3035" s="12"/>
      <c r="I3035" s="12"/>
      <c r="J3035" s="5"/>
      <c r="K3035" s="5"/>
      <c r="L3035" s="5"/>
      <c r="M3035" s="5"/>
      <c r="N3035" s="56"/>
    </row>
    <row r="3036" spans="2:14" ht="13.5" customHeight="1" x14ac:dyDescent="0.2">
      <c r="B3036" s="34"/>
      <c r="F3036" s="3"/>
      <c r="G3036" s="2"/>
      <c r="H3036" s="12"/>
      <c r="I3036" s="12"/>
      <c r="J3036" s="5"/>
      <c r="K3036" s="5"/>
      <c r="L3036" s="5"/>
      <c r="M3036" s="5"/>
      <c r="N3036" s="56"/>
    </row>
    <row r="3037" spans="2:14" ht="13.5" customHeight="1" x14ac:dyDescent="0.2">
      <c r="B3037" s="34"/>
      <c r="F3037" s="3"/>
      <c r="G3037" s="2"/>
      <c r="H3037" s="12"/>
      <c r="I3037" s="12"/>
      <c r="J3037" s="5"/>
      <c r="K3037" s="5"/>
      <c r="L3037" s="5"/>
      <c r="M3037" s="5"/>
      <c r="N3037" s="56"/>
    </row>
    <row r="3038" spans="2:14" ht="13.5" customHeight="1" x14ac:dyDescent="0.2">
      <c r="B3038" s="34"/>
      <c r="F3038" s="3"/>
      <c r="G3038" s="2"/>
      <c r="H3038" s="12"/>
      <c r="I3038" s="12"/>
      <c r="J3038" s="5"/>
      <c r="K3038" s="5"/>
      <c r="L3038" s="5"/>
      <c r="M3038" s="5"/>
      <c r="N3038" s="56"/>
    </row>
    <row r="3039" spans="2:14" ht="13.5" customHeight="1" x14ac:dyDescent="0.2">
      <c r="B3039" s="34"/>
      <c r="F3039" s="3"/>
      <c r="G3039" s="2"/>
      <c r="H3039" s="12"/>
      <c r="I3039" s="12"/>
      <c r="J3039" s="5"/>
      <c r="K3039" s="5"/>
      <c r="L3039" s="5"/>
      <c r="M3039" s="5"/>
      <c r="N3039" s="56"/>
    </row>
    <row r="3040" spans="2:14" ht="13.5" customHeight="1" x14ac:dyDescent="0.2">
      <c r="B3040" s="34"/>
      <c r="F3040" s="3"/>
      <c r="G3040" s="2"/>
      <c r="H3040" s="12"/>
      <c r="I3040" s="12"/>
      <c r="J3040" s="5"/>
      <c r="K3040" s="5"/>
      <c r="L3040" s="5"/>
      <c r="M3040" s="5"/>
      <c r="N3040" s="56"/>
    </row>
    <row r="3041" spans="1:14" ht="13.5" customHeight="1" x14ac:dyDescent="0.2">
      <c r="B3041" s="34"/>
      <c r="F3041" s="3"/>
      <c r="G3041" s="2"/>
      <c r="H3041" s="12"/>
      <c r="I3041" s="12"/>
      <c r="J3041" s="5"/>
      <c r="K3041" s="5"/>
      <c r="L3041" s="5"/>
      <c r="M3041" s="5"/>
      <c r="N3041" s="56"/>
    </row>
    <row r="3042" spans="1:14" ht="13.5" customHeight="1" x14ac:dyDescent="0.2">
      <c r="B3042" s="34"/>
      <c r="F3042" s="3"/>
      <c r="G3042" s="2"/>
      <c r="H3042" s="12"/>
      <c r="I3042" s="12"/>
      <c r="J3042" s="5"/>
      <c r="K3042" s="5"/>
      <c r="L3042" s="5"/>
      <c r="M3042" s="5"/>
      <c r="N3042" s="56"/>
    </row>
    <row r="3043" spans="1:14" ht="13.5" customHeight="1" x14ac:dyDescent="0.2">
      <c r="B3043" s="34"/>
      <c r="F3043" s="3"/>
      <c r="G3043" s="2"/>
      <c r="H3043" s="12"/>
      <c r="I3043" s="12"/>
      <c r="J3043" s="5"/>
      <c r="K3043" s="5"/>
      <c r="L3043" s="5"/>
      <c r="M3043" s="5"/>
      <c r="N3043" s="56"/>
    </row>
    <row r="3044" spans="1:14" ht="13.5" customHeight="1" x14ac:dyDescent="0.2">
      <c r="B3044" s="34"/>
      <c r="F3044" s="3"/>
      <c r="G3044" s="2"/>
      <c r="H3044" s="12"/>
      <c r="I3044" s="12"/>
      <c r="J3044" s="5"/>
      <c r="K3044" s="5"/>
      <c r="L3044" s="5"/>
      <c r="M3044" s="5"/>
      <c r="N3044" s="56"/>
    </row>
    <row r="3045" spans="1:14" ht="13.5" customHeight="1" x14ac:dyDescent="0.2">
      <c r="B3045" s="34"/>
      <c r="F3045" s="3"/>
      <c r="G3045" s="2"/>
      <c r="H3045" s="12"/>
      <c r="I3045" s="12"/>
      <c r="J3045" s="5"/>
      <c r="K3045" s="5"/>
      <c r="L3045" s="5"/>
      <c r="M3045" s="5"/>
      <c r="N3045" s="56"/>
    </row>
    <row r="3046" spans="1:14" ht="13.5" customHeight="1" x14ac:dyDescent="0.2">
      <c r="B3046" s="34"/>
      <c r="F3046" s="3"/>
      <c r="G3046" s="2"/>
      <c r="H3046" s="12"/>
      <c r="I3046" s="12"/>
      <c r="J3046" s="5"/>
      <c r="K3046" s="5"/>
      <c r="L3046" s="5"/>
      <c r="M3046" s="5"/>
      <c r="N3046" s="56"/>
    </row>
    <row r="3047" spans="1:14" ht="13.5" customHeight="1" x14ac:dyDescent="0.2">
      <c r="B3047" s="34"/>
      <c r="F3047" s="3"/>
      <c r="G3047" s="2"/>
      <c r="H3047" s="12"/>
      <c r="I3047" s="12"/>
      <c r="J3047" s="5"/>
      <c r="K3047" s="5"/>
      <c r="L3047" s="5"/>
      <c r="M3047" s="5"/>
      <c r="N3047" s="56"/>
    </row>
    <row r="3048" spans="1:14" ht="13.5" customHeight="1" x14ac:dyDescent="0.2">
      <c r="B3048" s="34"/>
      <c r="F3048" s="3"/>
      <c r="G3048" s="2"/>
      <c r="H3048" s="12"/>
      <c r="I3048" s="12"/>
      <c r="J3048" s="5"/>
      <c r="K3048" s="5"/>
      <c r="L3048" s="5"/>
      <c r="M3048" s="5"/>
      <c r="N3048" s="56"/>
    </row>
    <row r="3049" spans="1:14" ht="13.5" customHeight="1" x14ac:dyDescent="0.2">
      <c r="B3049" s="34"/>
      <c r="F3049" s="3"/>
      <c r="G3049" s="2"/>
      <c r="H3049" s="12"/>
      <c r="I3049" s="12"/>
      <c r="J3049" s="5"/>
      <c r="K3049" s="5"/>
      <c r="L3049" s="5"/>
      <c r="M3049" s="5"/>
      <c r="N3049" s="56"/>
    </row>
    <row r="3050" spans="1:14" ht="13.5" customHeight="1" x14ac:dyDescent="0.2">
      <c r="B3050" s="34"/>
      <c r="F3050" s="3"/>
      <c r="G3050" s="2"/>
      <c r="H3050" s="12"/>
      <c r="I3050" s="12"/>
      <c r="J3050" s="5"/>
      <c r="K3050" s="5"/>
      <c r="L3050" s="5"/>
      <c r="M3050" s="5"/>
      <c r="N3050" s="56"/>
    </row>
    <row r="3051" spans="1:14" ht="13.5" customHeight="1" x14ac:dyDescent="0.2">
      <c r="A3051" s="106"/>
      <c r="B3051" s="34"/>
      <c r="F3051" s="3"/>
      <c r="G3051" s="2"/>
      <c r="H3051" s="12"/>
      <c r="I3051" s="12"/>
      <c r="J3051" s="5"/>
      <c r="K3051" s="5"/>
      <c r="L3051" s="5"/>
      <c r="M3051" s="5"/>
      <c r="N3051" s="56"/>
    </row>
    <row r="3052" spans="1:14" ht="13.5" customHeight="1" x14ac:dyDescent="0.2">
      <c r="B3052" s="34"/>
      <c r="F3052" s="3"/>
      <c r="G3052" s="2"/>
      <c r="H3052" s="12"/>
      <c r="I3052" s="12"/>
      <c r="J3052" s="5"/>
      <c r="K3052" s="5"/>
      <c r="L3052" s="5"/>
      <c r="M3052" s="5"/>
      <c r="N3052" s="56"/>
    </row>
    <row r="3053" spans="1:14" ht="13.5" customHeight="1" x14ac:dyDescent="0.2">
      <c r="B3053" s="34"/>
      <c r="F3053" s="3"/>
      <c r="G3053" s="2"/>
      <c r="H3053" s="12"/>
      <c r="I3053" s="12"/>
      <c r="J3053" s="5"/>
      <c r="K3053" s="5"/>
      <c r="L3053" s="5"/>
      <c r="M3053" s="5"/>
      <c r="N3053" s="56"/>
    </row>
    <row r="3054" spans="1:14" ht="13.5" customHeight="1" x14ac:dyDescent="0.2">
      <c r="B3054" s="34"/>
      <c r="F3054" s="3"/>
      <c r="G3054" s="2"/>
      <c r="H3054" s="12"/>
      <c r="I3054" s="12"/>
      <c r="J3054" s="5"/>
      <c r="K3054" s="5"/>
      <c r="L3054" s="5"/>
      <c r="M3054" s="5"/>
      <c r="N3054" s="56"/>
    </row>
    <row r="3055" spans="1:14" ht="13.5" customHeight="1" x14ac:dyDescent="0.2">
      <c r="B3055" s="34"/>
      <c r="F3055" s="3"/>
      <c r="G3055" s="2"/>
      <c r="H3055" s="12"/>
      <c r="I3055" s="12"/>
      <c r="J3055" s="5"/>
      <c r="K3055" s="5"/>
      <c r="L3055" s="5"/>
      <c r="M3055" s="5"/>
      <c r="N3055" s="56"/>
    </row>
    <row r="3056" spans="1:14" ht="13.5" customHeight="1" x14ac:dyDescent="0.2">
      <c r="B3056" s="34"/>
      <c r="F3056" s="3"/>
      <c r="G3056" s="2"/>
      <c r="H3056" s="12"/>
      <c r="I3056" s="12"/>
      <c r="J3056" s="5"/>
      <c r="K3056" s="5"/>
      <c r="L3056" s="5"/>
      <c r="M3056" s="5"/>
      <c r="N3056" s="56"/>
    </row>
    <row r="3057" spans="1:14" ht="13.5" customHeight="1" x14ac:dyDescent="0.2">
      <c r="B3057" s="34"/>
      <c r="F3057" s="3"/>
      <c r="G3057" s="2"/>
      <c r="H3057" s="12"/>
      <c r="I3057" s="12"/>
      <c r="J3057" s="5"/>
      <c r="K3057" s="5"/>
      <c r="L3057" s="5"/>
      <c r="M3057" s="5"/>
      <c r="N3057" s="56"/>
    </row>
    <row r="3058" spans="1:14" ht="13.5" customHeight="1" x14ac:dyDescent="0.2">
      <c r="B3058" s="34"/>
      <c r="F3058" s="3"/>
      <c r="G3058" s="2"/>
      <c r="H3058" s="12"/>
      <c r="I3058" s="12"/>
      <c r="J3058" s="5"/>
      <c r="K3058" s="5"/>
      <c r="L3058" s="5"/>
      <c r="M3058" s="5"/>
      <c r="N3058" s="56"/>
    </row>
    <row r="3059" spans="1:14" ht="13.5" customHeight="1" x14ac:dyDescent="0.2">
      <c r="B3059" s="34"/>
      <c r="F3059" s="3"/>
      <c r="G3059" s="2"/>
      <c r="H3059" s="12"/>
      <c r="I3059" s="12"/>
      <c r="J3059" s="5"/>
      <c r="K3059" s="5"/>
      <c r="L3059" s="5"/>
      <c r="M3059" s="5"/>
      <c r="N3059" s="56"/>
    </row>
    <row r="3060" spans="1:14" ht="13.5" customHeight="1" x14ac:dyDescent="0.2">
      <c r="A3060" s="106"/>
      <c r="B3060" s="34"/>
      <c r="F3060" s="3"/>
      <c r="G3060" s="2"/>
      <c r="H3060" s="12"/>
      <c r="I3060" s="12"/>
      <c r="J3060" s="5"/>
      <c r="K3060" s="5"/>
      <c r="L3060" s="5"/>
      <c r="M3060" s="5"/>
      <c r="N3060" s="56"/>
    </row>
    <row r="3061" spans="1:14" ht="13.5" customHeight="1" x14ac:dyDescent="0.2">
      <c r="B3061" s="34"/>
      <c r="F3061" s="3"/>
      <c r="G3061" s="2"/>
      <c r="H3061" s="12"/>
      <c r="I3061" s="12"/>
      <c r="J3061" s="5"/>
      <c r="K3061" s="5"/>
      <c r="L3061" s="5"/>
      <c r="M3061" s="5"/>
      <c r="N3061" s="56"/>
    </row>
    <row r="3062" spans="1:14" ht="13.5" customHeight="1" x14ac:dyDescent="0.2">
      <c r="A3062" s="106"/>
      <c r="B3062" s="34"/>
      <c r="F3062" s="3"/>
      <c r="G3062" s="2"/>
      <c r="H3062" s="12"/>
      <c r="I3062" s="12"/>
      <c r="J3062" s="5"/>
      <c r="K3062" s="5"/>
      <c r="L3062" s="5"/>
      <c r="M3062" s="5"/>
      <c r="N3062" s="56"/>
    </row>
    <row r="3063" spans="1:14" ht="13.5" customHeight="1" x14ac:dyDescent="0.2">
      <c r="B3063" s="34"/>
      <c r="F3063" s="3"/>
      <c r="G3063" s="2"/>
      <c r="H3063" s="12"/>
      <c r="I3063" s="12"/>
      <c r="J3063" s="5"/>
      <c r="K3063" s="5"/>
      <c r="L3063" s="5"/>
      <c r="M3063" s="5"/>
      <c r="N3063" s="56"/>
    </row>
    <row r="3064" spans="1:14" ht="13.5" customHeight="1" x14ac:dyDescent="0.2">
      <c r="B3064" s="34"/>
      <c r="F3064" s="3"/>
      <c r="G3064" s="2"/>
      <c r="H3064" s="12"/>
      <c r="I3064" s="12"/>
      <c r="J3064" s="5"/>
      <c r="K3064" s="5"/>
      <c r="L3064" s="5"/>
      <c r="M3064" s="5"/>
      <c r="N3064" s="56"/>
    </row>
    <row r="3065" spans="1:14" ht="13.5" customHeight="1" x14ac:dyDescent="0.2">
      <c r="B3065" s="34"/>
      <c r="F3065" s="3"/>
      <c r="G3065" s="2"/>
      <c r="H3065" s="12"/>
      <c r="I3065" s="12"/>
      <c r="J3065" s="5"/>
      <c r="K3065" s="5"/>
      <c r="L3065" s="5"/>
      <c r="M3065" s="5"/>
      <c r="N3065" s="56"/>
    </row>
    <row r="3066" spans="1:14" ht="13.5" customHeight="1" x14ac:dyDescent="0.2">
      <c r="B3066" s="34"/>
      <c r="F3066" s="3"/>
      <c r="G3066" s="2"/>
      <c r="H3066" s="12"/>
      <c r="I3066" s="12"/>
      <c r="J3066" s="5"/>
      <c r="K3066" s="5"/>
      <c r="L3066" s="5"/>
      <c r="M3066" s="5"/>
      <c r="N3066" s="56"/>
    </row>
    <row r="3067" spans="1:14" ht="13.5" customHeight="1" x14ac:dyDescent="0.2">
      <c r="B3067" s="34"/>
      <c r="F3067" s="3"/>
      <c r="G3067" s="2"/>
      <c r="H3067" s="12"/>
      <c r="I3067" s="12"/>
      <c r="J3067" s="5"/>
      <c r="K3067" s="5"/>
      <c r="L3067" s="5"/>
      <c r="M3067" s="5"/>
      <c r="N3067" s="56"/>
    </row>
    <row r="3068" spans="1:14" ht="13.5" customHeight="1" x14ac:dyDescent="0.2">
      <c r="A3068" s="106"/>
      <c r="B3068" s="34"/>
      <c r="F3068" s="3"/>
      <c r="G3068" s="2"/>
      <c r="H3068" s="12"/>
      <c r="I3068" s="12"/>
      <c r="J3068" s="5"/>
      <c r="K3068" s="5"/>
      <c r="L3068" s="5"/>
      <c r="M3068" s="5"/>
      <c r="N3068" s="56"/>
    </row>
    <row r="3069" spans="1:14" ht="13.5" customHeight="1" x14ac:dyDescent="0.2">
      <c r="B3069" s="34"/>
      <c r="F3069" s="3"/>
      <c r="G3069" s="2"/>
      <c r="H3069" s="12"/>
      <c r="I3069" s="12"/>
      <c r="J3069" s="5"/>
      <c r="K3069" s="5"/>
      <c r="L3069" s="5"/>
      <c r="M3069" s="5"/>
      <c r="N3069" s="56"/>
    </row>
    <row r="3070" spans="1:14" ht="13.5" customHeight="1" x14ac:dyDescent="0.2">
      <c r="B3070" s="34"/>
      <c r="F3070" s="3"/>
      <c r="G3070" s="2"/>
      <c r="H3070" s="12"/>
      <c r="I3070" s="12"/>
      <c r="J3070" s="5"/>
      <c r="K3070" s="5"/>
      <c r="L3070" s="5"/>
      <c r="M3070" s="5"/>
      <c r="N3070" s="56"/>
    </row>
    <row r="3071" spans="1:14" ht="13.5" customHeight="1" x14ac:dyDescent="0.2">
      <c r="A3071" s="106"/>
      <c r="B3071" s="34"/>
      <c r="F3071" s="3"/>
      <c r="G3071" s="2"/>
      <c r="H3071" s="12"/>
      <c r="I3071" s="12"/>
      <c r="J3071" s="5"/>
      <c r="K3071" s="5"/>
      <c r="L3071" s="5"/>
      <c r="M3071" s="5"/>
      <c r="N3071" s="56"/>
    </row>
    <row r="3072" spans="1:14" ht="13.5" customHeight="1" x14ac:dyDescent="0.2">
      <c r="B3072" s="34"/>
      <c r="F3072" s="3"/>
      <c r="G3072" s="2"/>
      <c r="H3072" s="12"/>
      <c r="I3072" s="12"/>
      <c r="J3072" s="5"/>
      <c r="K3072" s="5"/>
      <c r="L3072" s="5"/>
      <c r="M3072" s="5"/>
      <c r="N3072" s="56"/>
    </row>
    <row r="3073" spans="1:14" ht="13.5" customHeight="1" x14ac:dyDescent="0.2">
      <c r="B3073" s="34"/>
      <c r="F3073" s="3"/>
      <c r="G3073" s="2"/>
      <c r="H3073" s="12"/>
      <c r="I3073" s="12"/>
      <c r="J3073" s="5"/>
      <c r="K3073" s="5"/>
      <c r="L3073" s="5"/>
      <c r="M3073" s="5"/>
      <c r="N3073" s="56"/>
    </row>
    <row r="3074" spans="1:14" ht="13.5" customHeight="1" x14ac:dyDescent="0.2">
      <c r="B3074" s="34"/>
      <c r="F3074" s="3"/>
      <c r="G3074" s="2"/>
      <c r="H3074" s="12"/>
      <c r="I3074" s="12"/>
      <c r="J3074" s="5"/>
      <c r="K3074" s="5"/>
      <c r="L3074" s="5"/>
      <c r="M3074" s="5"/>
      <c r="N3074" s="56"/>
    </row>
    <row r="3075" spans="1:14" ht="13.5" customHeight="1" x14ac:dyDescent="0.2">
      <c r="B3075" s="34"/>
      <c r="F3075" s="3"/>
      <c r="G3075" s="2"/>
      <c r="H3075" s="12"/>
      <c r="I3075" s="12"/>
      <c r="J3075" s="5"/>
      <c r="K3075" s="5"/>
      <c r="L3075" s="5"/>
      <c r="M3075" s="5"/>
      <c r="N3075" s="56"/>
    </row>
    <row r="3076" spans="1:14" ht="13.5" customHeight="1" x14ac:dyDescent="0.2">
      <c r="A3076" s="106"/>
      <c r="B3076" s="34"/>
      <c r="F3076" s="3"/>
      <c r="G3076" s="2"/>
      <c r="H3076" s="12"/>
      <c r="I3076" s="12"/>
      <c r="J3076" s="5"/>
      <c r="K3076" s="5"/>
      <c r="L3076" s="5"/>
      <c r="M3076" s="5"/>
      <c r="N3076" s="56"/>
    </row>
    <row r="3077" spans="1:14" ht="13.5" customHeight="1" x14ac:dyDescent="0.2">
      <c r="B3077" s="34"/>
      <c r="F3077" s="3"/>
      <c r="G3077" s="2"/>
      <c r="H3077" s="12"/>
      <c r="I3077" s="12"/>
      <c r="J3077" s="5"/>
      <c r="K3077" s="5"/>
      <c r="L3077" s="5"/>
      <c r="M3077" s="5"/>
      <c r="N3077" s="56"/>
    </row>
    <row r="3078" spans="1:14" ht="13.5" customHeight="1" x14ac:dyDescent="0.2">
      <c r="B3078" s="34"/>
      <c r="F3078" s="3"/>
      <c r="G3078" s="2"/>
      <c r="H3078" s="12"/>
      <c r="I3078" s="12"/>
      <c r="J3078" s="5"/>
      <c r="K3078" s="5"/>
      <c r="L3078" s="5"/>
      <c r="M3078" s="5"/>
      <c r="N3078" s="56"/>
    </row>
    <row r="3079" spans="1:14" ht="13.5" customHeight="1" x14ac:dyDescent="0.2">
      <c r="A3079" s="106"/>
      <c r="B3079" s="34"/>
      <c r="F3079" s="3"/>
      <c r="G3079" s="2"/>
      <c r="H3079" s="12"/>
      <c r="I3079" s="12"/>
      <c r="J3079" s="5"/>
      <c r="K3079" s="5"/>
      <c r="L3079" s="5"/>
      <c r="M3079" s="5"/>
      <c r="N3079" s="56"/>
    </row>
    <row r="3080" spans="1:14" ht="13.5" customHeight="1" x14ac:dyDescent="0.2">
      <c r="B3080" s="34"/>
      <c r="F3080" s="3"/>
      <c r="G3080" s="2"/>
      <c r="H3080" s="12"/>
      <c r="I3080" s="12"/>
      <c r="J3080" s="5"/>
      <c r="K3080" s="5"/>
      <c r="L3080" s="5"/>
      <c r="M3080" s="5"/>
      <c r="N3080" s="56"/>
    </row>
    <row r="3081" spans="1:14" ht="13.5" customHeight="1" x14ac:dyDescent="0.2">
      <c r="B3081" s="34"/>
      <c r="F3081" s="3"/>
      <c r="G3081" s="2"/>
      <c r="H3081" s="12"/>
      <c r="I3081" s="12"/>
      <c r="J3081" s="5"/>
      <c r="K3081" s="5"/>
      <c r="L3081" s="5"/>
      <c r="M3081" s="5"/>
      <c r="N3081" s="56"/>
    </row>
    <row r="3082" spans="1:14" ht="13.5" customHeight="1" x14ac:dyDescent="0.2">
      <c r="B3082" s="34"/>
      <c r="F3082" s="3"/>
      <c r="G3082" s="2"/>
      <c r="H3082" s="12"/>
      <c r="I3082" s="12"/>
      <c r="J3082" s="5"/>
      <c r="K3082" s="5"/>
      <c r="L3082" s="5"/>
      <c r="M3082" s="5"/>
      <c r="N3082" s="56"/>
    </row>
    <row r="3083" spans="1:14" ht="13.5" customHeight="1" x14ac:dyDescent="0.2">
      <c r="B3083" s="34"/>
      <c r="F3083" s="3"/>
      <c r="G3083" s="2"/>
      <c r="H3083" s="12"/>
      <c r="I3083" s="12"/>
      <c r="J3083" s="5"/>
      <c r="K3083" s="5"/>
      <c r="L3083" s="5"/>
      <c r="M3083" s="5"/>
      <c r="N3083" s="56"/>
    </row>
    <row r="3084" spans="1:14" ht="13.5" customHeight="1" x14ac:dyDescent="0.2">
      <c r="B3084" s="34"/>
      <c r="F3084" s="3"/>
      <c r="G3084" s="2"/>
      <c r="H3084" s="12"/>
      <c r="I3084" s="12"/>
      <c r="J3084" s="5"/>
      <c r="K3084" s="5"/>
      <c r="L3084" s="5"/>
      <c r="M3084" s="5"/>
      <c r="N3084" s="56"/>
    </row>
    <row r="3085" spans="1:14" ht="13.5" customHeight="1" x14ac:dyDescent="0.2">
      <c r="B3085" s="34"/>
      <c r="F3085" s="3"/>
      <c r="G3085" s="2"/>
      <c r="H3085" s="12"/>
      <c r="I3085" s="12"/>
      <c r="J3085" s="5"/>
      <c r="K3085" s="5"/>
      <c r="L3085" s="5"/>
      <c r="M3085" s="5"/>
      <c r="N3085" s="56"/>
    </row>
    <row r="3086" spans="1:14" ht="13.5" customHeight="1" x14ac:dyDescent="0.2">
      <c r="A3086" s="106"/>
      <c r="B3086" s="34"/>
      <c r="F3086" s="3"/>
      <c r="G3086" s="2"/>
      <c r="H3086" s="12"/>
      <c r="I3086" s="12"/>
      <c r="J3086" s="5"/>
      <c r="K3086" s="5"/>
      <c r="L3086" s="5"/>
      <c r="M3086" s="5"/>
      <c r="N3086" s="56"/>
    </row>
    <row r="3087" spans="1:14" ht="13.5" customHeight="1" x14ac:dyDescent="0.2">
      <c r="B3087" s="34"/>
      <c r="F3087" s="3"/>
      <c r="G3087" s="2"/>
      <c r="H3087" s="12"/>
      <c r="I3087" s="12"/>
      <c r="J3087" s="5"/>
      <c r="K3087" s="5"/>
      <c r="L3087" s="5"/>
      <c r="M3087" s="5"/>
      <c r="N3087" s="56"/>
    </row>
    <row r="3088" spans="1:14" ht="13.5" customHeight="1" x14ac:dyDescent="0.2">
      <c r="A3088" s="106"/>
      <c r="B3088" s="34"/>
      <c r="F3088" s="3"/>
      <c r="G3088" s="2"/>
      <c r="H3088" s="12"/>
      <c r="I3088" s="12"/>
      <c r="J3088" s="5"/>
      <c r="K3088" s="5"/>
      <c r="L3088" s="5"/>
      <c r="M3088" s="5"/>
      <c r="N3088" s="56"/>
    </row>
    <row r="3089" spans="1:14" ht="13.5" customHeight="1" x14ac:dyDescent="0.2">
      <c r="B3089" s="34"/>
      <c r="F3089" s="3"/>
      <c r="G3089" s="2"/>
      <c r="H3089" s="12"/>
      <c r="I3089" s="12"/>
      <c r="J3089" s="5"/>
      <c r="K3089" s="5"/>
      <c r="L3089" s="5"/>
      <c r="M3089" s="5"/>
      <c r="N3089" s="56"/>
    </row>
    <row r="3090" spans="1:14" ht="13.5" customHeight="1" x14ac:dyDescent="0.2">
      <c r="A3090" s="106"/>
      <c r="B3090" s="34"/>
      <c r="F3090" s="3"/>
      <c r="G3090" s="2"/>
      <c r="H3090" s="12"/>
      <c r="I3090" s="12"/>
      <c r="J3090" s="5"/>
      <c r="K3090" s="5"/>
      <c r="L3090" s="5"/>
      <c r="M3090" s="5"/>
      <c r="N3090" s="56"/>
    </row>
    <row r="3091" spans="1:14" ht="13.5" customHeight="1" x14ac:dyDescent="0.2">
      <c r="B3091" s="34"/>
      <c r="F3091" s="3"/>
      <c r="G3091" s="2"/>
      <c r="H3091" s="12"/>
      <c r="I3091" s="12"/>
      <c r="J3091" s="5"/>
      <c r="K3091" s="5"/>
      <c r="L3091" s="5"/>
      <c r="M3091" s="5"/>
      <c r="N3091" s="56"/>
    </row>
    <row r="3092" spans="1:14" ht="13.5" customHeight="1" x14ac:dyDescent="0.2">
      <c r="B3092" s="34"/>
      <c r="F3092" s="3"/>
      <c r="G3092" s="2"/>
      <c r="H3092" s="12"/>
      <c r="I3092" s="12"/>
      <c r="J3092" s="5"/>
      <c r="K3092" s="5"/>
      <c r="L3092" s="5"/>
      <c r="M3092" s="5"/>
      <c r="N3092" s="56"/>
    </row>
    <row r="3093" spans="1:14" ht="13.5" customHeight="1" x14ac:dyDescent="0.2">
      <c r="B3093" s="34"/>
      <c r="F3093" s="3"/>
      <c r="G3093" s="2"/>
      <c r="H3093" s="12"/>
      <c r="I3093" s="12"/>
      <c r="J3093" s="5"/>
      <c r="K3093" s="5"/>
      <c r="L3093" s="5"/>
      <c r="M3093" s="5"/>
      <c r="N3093" s="56"/>
    </row>
    <row r="3094" spans="1:14" ht="13.5" customHeight="1" x14ac:dyDescent="0.2">
      <c r="B3094" s="34"/>
      <c r="F3094" s="3"/>
      <c r="G3094" s="2"/>
      <c r="H3094" s="12"/>
      <c r="I3094" s="12"/>
      <c r="J3094" s="5"/>
      <c r="K3094" s="5"/>
      <c r="L3094" s="5"/>
      <c r="M3094" s="5"/>
      <c r="N3094" s="56"/>
    </row>
    <row r="3095" spans="1:14" ht="13.5" customHeight="1" x14ac:dyDescent="0.2">
      <c r="B3095" s="34"/>
      <c r="F3095" s="3"/>
      <c r="G3095" s="2"/>
      <c r="H3095" s="12"/>
      <c r="I3095" s="12"/>
      <c r="J3095" s="5"/>
      <c r="K3095" s="5"/>
      <c r="L3095" s="5"/>
      <c r="M3095" s="5"/>
      <c r="N3095" s="56"/>
    </row>
    <row r="3096" spans="1:14" ht="13.5" customHeight="1" x14ac:dyDescent="0.2">
      <c r="B3096" s="34"/>
      <c r="F3096" s="3"/>
      <c r="G3096" s="2"/>
      <c r="H3096" s="12"/>
      <c r="I3096" s="12"/>
      <c r="J3096" s="5"/>
      <c r="K3096" s="5"/>
      <c r="L3096" s="5"/>
      <c r="M3096" s="5"/>
      <c r="N3096" s="56"/>
    </row>
    <row r="3097" spans="1:14" ht="13.5" customHeight="1" x14ac:dyDescent="0.2">
      <c r="B3097" s="34"/>
      <c r="F3097" s="3"/>
      <c r="G3097" s="2"/>
      <c r="H3097" s="12"/>
      <c r="I3097" s="12"/>
      <c r="J3097" s="5"/>
      <c r="K3097" s="5"/>
      <c r="L3097" s="5"/>
      <c r="M3097" s="5"/>
      <c r="N3097" s="56"/>
    </row>
    <row r="3098" spans="1:14" ht="13.5" customHeight="1" x14ac:dyDescent="0.2">
      <c r="B3098" s="34"/>
      <c r="F3098" s="3"/>
      <c r="G3098" s="2"/>
      <c r="H3098" s="12"/>
      <c r="I3098" s="12"/>
      <c r="J3098" s="5"/>
      <c r="K3098" s="5"/>
      <c r="L3098" s="5"/>
      <c r="M3098" s="5"/>
      <c r="N3098" s="56"/>
    </row>
    <row r="3099" spans="1:14" ht="13.5" customHeight="1" x14ac:dyDescent="0.2">
      <c r="A3099" s="106"/>
      <c r="B3099" s="34"/>
      <c r="F3099" s="3"/>
      <c r="G3099" s="2"/>
      <c r="H3099" s="12"/>
      <c r="I3099" s="12"/>
      <c r="J3099" s="5"/>
      <c r="K3099" s="5"/>
      <c r="L3099" s="5"/>
      <c r="M3099" s="5"/>
      <c r="N3099" s="56"/>
    </row>
    <row r="3100" spans="1:14" ht="13.5" customHeight="1" x14ac:dyDescent="0.2">
      <c r="B3100" s="34"/>
      <c r="F3100" s="3"/>
      <c r="G3100" s="2"/>
      <c r="H3100" s="12"/>
      <c r="I3100" s="12"/>
      <c r="J3100" s="5"/>
      <c r="K3100" s="5"/>
      <c r="L3100" s="5"/>
      <c r="M3100" s="5"/>
      <c r="N3100" s="56"/>
    </row>
    <row r="3101" spans="1:14" ht="13.5" customHeight="1" x14ac:dyDescent="0.2">
      <c r="B3101" s="34"/>
      <c r="F3101" s="3"/>
      <c r="G3101" s="2"/>
      <c r="H3101" s="12"/>
      <c r="I3101" s="12"/>
      <c r="J3101" s="5"/>
      <c r="K3101" s="5"/>
      <c r="L3101" s="5"/>
      <c r="M3101" s="5"/>
      <c r="N3101" s="56"/>
    </row>
    <row r="3102" spans="1:14" ht="13.5" customHeight="1" x14ac:dyDescent="0.2">
      <c r="B3102" s="34"/>
      <c r="F3102" s="3"/>
      <c r="G3102" s="2"/>
      <c r="H3102" s="12"/>
      <c r="I3102" s="12"/>
      <c r="J3102" s="5"/>
      <c r="K3102" s="5"/>
      <c r="L3102" s="5"/>
      <c r="M3102" s="5"/>
      <c r="N3102" s="56"/>
    </row>
    <row r="3103" spans="1:14" ht="13.5" customHeight="1" x14ac:dyDescent="0.2">
      <c r="B3103" s="34"/>
      <c r="F3103" s="3"/>
      <c r="G3103" s="2"/>
      <c r="H3103" s="12"/>
      <c r="I3103" s="12"/>
      <c r="J3103" s="5"/>
      <c r="K3103" s="5"/>
      <c r="L3103" s="5"/>
      <c r="M3103" s="5"/>
      <c r="N3103" s="56"/>
    </row>
    <row r="3104" spans="1:14" ht="13.5" customHeight="1" x14ac:dyDescent="0.2">
      <c r="A3104" s="106"/>
      <c r="B3104" s="34"/>
      <c r="F3104" s="3"/>
      <c r="G3104" s="2"/>
      <c r="H3104" s="12"/>
      <c r="I3104" s="12"/>
      <c r="J3104" s="5"/>
      <c r="K3104" s="5"/>
      <c r="L3104" s="5"/>
      <c r="M3104" s="5"/>
      <c r="N3104" s="56"/>
    </row>
    <row r="3105" spans="1:14" ht="13.5" customHeight="1" x14ac:dyDescent="0.2">
      <c r="B3105" s="34"/>
      <c r="F3105" s="3"/>
      <c r="G3105" s="2"/>
      <c r="H3105" s="12"/>
      <c r="I3105" s="12"/>
      <c r="J3105" s="5"/>
      <c r="K3105" s="5"/>
      <c r="L3105" s="5"/>
      <c r="M3105" s="5"/>
      <c r="N3105" s="56"/>
    </row>
    <row r="3106" spans="1:14" ht="13.5" customHeight="1" x14ac:dyDescent="0.2">
      <c r="A3106" s="106"/>
      <c r="B3106" s="34"/>
      <c r="F3106" s="3"/>
      <c r="G3106" s="2"/>
      <c r="H3106" s="12"/>
      <c r="I3106" s="12"/>
      <c r="J3106" s="5"/>
      <c r="K3106" s="5"/>
      <c r="L3106" s="5"/>
      <c r="M3106" s="5"/>
      <c r="N3106" s="56"/>
    </row>
    <row r="3107" spans="1:14" ht="13.5" customHeight="1" x14ac:dyDescent="0.2">
      <c r="B3107" s="34"/>
      <c r="F3107" s="3"/>
      <c r="G3107" s="2"/>
      <c r="H3107" s="12"/>
      <c r="I3107" s="12"/>
      <c r="J3107" s="5"/>
      <c r="K3107" s="5"/>
      <c r="L3107" s="5"/>
      <c r="M3107" s="5"/>
      <c r="N3107" s="56"/>
    </row>
    <row r="3108" spans="1:14" ht="13.5" customHeight="1" x14ac:dyDescent="0.2">
      <c r="B3108" s="34"/>
      <c r="F3108" s="3"/>
      <c r="G3108" s="2"/>
      <c r="H3108" s="12"/>
      <c r="I3108" s="12"/>
      <c r="J3108" s="5"/>
      <c r="K3108" s="5"/>
      <c r="L3108" s="5"/>
      <c r="M3108" s="5"/>
      <c r="N3108" s="56"/>
    </row>
    <row r="3109" spans="1:14" ht="13.5" customHeight="1" x14ac:dyDescent="0.2">
      <c r="B3109" s="34"/>
      <c r="F3109" s="3"/>
      <c r="G3109" s="2"/>
      <c r="H3109" s="12"/>
      <c r="I3109" s="12"/>
      <c r="J3109" s="5"/>
      <c r="K3109" s="5"/>
      <c r="L3109" s="5"/>
      <c r="M3109" s="5"/>
      <c r="N3109" s="56"/>
    </row>
    <row r="3110" spans="1:14" ht="13.5" customHeight="1" x14ac:dyDescent="0.2">
      <c r="B3110" s="34"/>
      <c r="F3110" s="3"/>
      <c r="G3110" s="2"/>
      <c r="H3110" s="12"/>
      <c r="I3110" s="12"/>
      <c r="J3110" s="5"/>
      <c r="K3110" s="5"/>
      <c r="L3110" s="5"/>
      <c r="M3110" s="5"/>
      <c r="N3110" s="56"/>
    </row>
    <row r="3111" spans="1:14" ht="13.5" customHeight="1" x14ac:dyDescent="0.2">
      <c r="B3111" s="34"/>
      <c r="F3111" s="3"/>
      <c r="G3111" s="2"/>
      <c r="H3111" s="12"/>
      <c r="I3111" s="12"/>
      <c r="J3111" s="5"/>
      <c r="K3111" s="5"/>
      <c r="L3111" s="5"/>
      <c r="M3111" s="5"/>
      <c r="N3111" s="56"/>
    </row>
    <row r="3112" spans="1:14" ht="13.5" customHeight="1" x14ac:dyDescent="0.2">
      <c r="B3112" s="34"/>
      <c r="F3112" s="3"/>
      <c r="G3112" s="2"/>
      <c r="H3112" s="12"/>
      <c r="I3112" s="12"/>
      <c r="J3112" s="5"/>
      <c r="K3112" s="5"/>
      <c r="L3112" s="5"/>
      <c r="M3112" s="5"/>
      <c r="N3112" s="56"/>
    </row>
    <row r="3113" spans="1:14" ht="13.5" customHeight="1" x14ac:dyDescent="0.2">
      <c r="B3113" s="34"/>
      <c r="F3113" s="3"/>
      <c r="G3113" s="2"/>
      <c r="H3113" s="12"/>
      <c r="I3113" s="12"/>
      <c r="J3113" s="5"/>
      <c r="K3113" s="5"/>
      <c r="L3113" s="5"/>
      <c r="M3113" s="5"/>
      <c r="N3113" s="56"/>
    </row>
    <row r="3114" spans="1:14" ht="13.5" customHeight="1" x14ac:dyDescent="0.2">
      <c r="B3114" s="34"/>
      <c r="F3114" s="3"/>
      <c r="G3114" s="2"/>
      <c r="H3114" s="12"/>
      <c r="I3114" s="12"/>
      <c r="J3114" s="5"/>
      <c r="K3114" s="5"/>
      <c r="L3114" s="5"/>
      <c r="M3114" s="5"/>
      <c r="N3114" s="56"/>
    </row>
    <row r="3115" spans="1:14" ht="13.5" customHeight="1" x14ac:dyDescent="0.2">
      <c r="B3115" s="34"/>
      <c r="F3115" s="3"/>
      <c r="G3115" s="2"/>
      <c r="H3115" s="12"/>
      <c r="I3115" s="12"/>
      <c r="J3115" s="5"/>
      <c r="K3115" s="5"/>
      <c r="L3115" s="5"/>
      <c r="M3115" s="5"/>
      <c r="N3115" s="56"/>
    </row>
    <row r="3116" spans="1:14" ht="13.5" customHeight="1" x14ac:dyDescent="0.2">
      <c r="B3116" s="34"/>
      <c r="F3116" s="3"/>
      <c r="G3116" s="2"/>
      <c r="H3116" s="12"/>
      <c r="I3116" s="12"/>
      <c r="J3116" s="5"/>
      <c r="K3116" s="5"/>
      <c r="L3116" s="5"/>
      <c r="M3116" s="5"/>
      <c r="N3116" s="56"/>
    </row>
    <row r="3117" spans="1:14" ht="13.5" customHeight="1" x14ac:dyDescent="0.2">
      <c r="B3117" s="34"/>
      <c r="F3117" s="3"/>
      <c r="G3117" s="2"/>
      <c r="H3117" s="12"/>
      <c r="I3117" s="12"/>
      <c r="J3117" s="5"/>
      <c r="K3117" s="5"/>
      <c r="L3117" s="5"/>
      <c r="M3117" s="5"/>
      <c r="N3117" s="56"/>
    </row>
    <row r="3118" spans="1:14" ht="13.5" customHeight="1" x14ac:dyDescent="0.2">
      <c r="A3118" s="106"/>
      <c r="B3118" s="34"/>
      <c r="F3118" s="3"/>
      <c r="G3118" s="2"/>
      <c r="H3118" s="12"/>
      <c r="I3118" s="12"/>
      <c r="J3118" s="5"/>
      <c r="K3118" s="5"/>
      <c r="L3118" s="5"/>
      <c r="M3118" s="5"/>
      <c r="N3118" s="56"/>
    </row>
    <row r="3119" spans="1:14" ht="13.5" customHeight="1" x14ac:dyDescent="0.2">
      <c r="B3119" s="34"/>
      <c r="F3119" s="3"/>
      <c r="G3119" s="2"/>
      <c r="H3119" s="12"/>
      <c r="I3119" s="12"/>
      <c r="J3119" s="5"/>
      <c r="K3119" s="5"/>
      <c r="L3119" s="5"/>
      <c r="M3119" s="5"/>
      <c r="N3119" s="56"/>
    </row>
    <row r="3120" spans="1:14" ht="13.5" customHeight="1" x14ac:dyDescent="0.2">
      <c r="B3120" s="34"/>
      <c r="F3120" s="3"/>
      <c r="G3120" s="2"/>
      <c r="H3120" s="12"/>
      <c r="I3120" s="12"/>
      <c r="J3120" s="5"/>
      <c r="K3120" s="5"/>
      <c r="L3120" s="5"/>
      <c r="M3120" s="5"/>
      <c r="N3120" s="56"/>
    </row>
    <row r="3121" spans="1:14" ht="13.5" customHeight="1" x14ac:dyDescent="0.2">
      <c r="B3121" s="34"/>
      <c r="F3121" s="3"/>
      <c r="G3121" s="2"/>
      <c r="H3121" s="12"/>
      <c r="I3121" s="12"/>
      <c r="J3121" s="5"/>
      <c r="K3121" s="5"/>
      <c r="L3121" s="5"/>
      <c r="M3121" s="5"/>
      <c r="N3121" s="56"/>
    </row>
    <row r="3122" spans="1:14" ht="13.5" customHeight="1" x14ac:dyDescent="0.2">
      <c r="B3122" s="34"/>
      <c r="F3122" s="3"/>
      <c r="G3122" s="2"/>
      <c r="H3122" s="12"/>
      <c r="I3122" s="12"/>
      <c r="J3122" s="5"/>
      <c r="K3122" s="5"/>
      <c r="L3122" s="5"/>
      <c r="M3122" s="5"/>
      <c r="N3122" s="56"/>
    </row>
    <row r="3123" spans="1:14" ht="13.5" customHeight="1" x14ac:dyDescent="0.2">
      <c r="B3123" s="34"/>
      <c r="F3123" s="3"/>
      <c r="G3123" s="2"/>
      <c r="H3123" s="12"/>
      <c r="I3123" s="12"/>
      <c r="J3123" s="5"/>
      <c r="K3123" s="5"/>
      <c r="L3123" s="5"/>
      <c r="M3123" s="5"/>
      <c r="N3123" s="56"/>
    </row>
    <row r="3124" spans="1:14" ht="13.5" customHeight="1" x14ac:dyDescent="0.2">
      <c r="B3124" s="34"/>
      <c r="F3124" s="3"/>
      <c r="G3124" s="2"/>
      <c r="H3124" s="12"/>
      <c r="I3124" s="12"/>
      <c r="J3124" s="5"/>
      <c r="K3124" s="5"/>
      <c r="L3124" s="5"/>
      <c r="M3124" s="5"/>
      <c r="N3124" s="56"/>
    </row>
    <row r="3125" spans="1:14" ht="13.5" customHeight="1" x14ac:dyDescent="0.2">
      <c r="A3125" s="106"/>
      <c r="B3125" s="34"/>
      <c r="F3125" s="3"/>
      <c r="G3125" s="2"/>
      <c r="H3125" s="12"/>
      <c r="I3125" s="12"/>
      <c r="J3125" s="5"/>
      <c r="K3125" s="5"/>
      <c r="L3125" s="5"/>
      <c r="M3125" s="5"/>
      <c r="N3125" s="56"/>
    </row>
    <row r="3126" spans="1:14" ht="13.5" customHeight="1" x14ac:dyDescent="0.2">
      <c r="B3126" s="34"/>
      <c r="F3126" s="3"/>
      <c r="G3126" s="2"/>
      <c r="H3126" s="12"/>
      <c r="I3126" s="12"/>
      <c r="J3126" s="5"/>
      <c r="K3126" s="5"/>
      <c r="L3126" s="5"/>
      <c r="M3126" s="5"/>
      <c r="N3126" s="56"/>
    </row>
    <row r="3127" spans="1:14" ht="13.5" customHeight="1" x14ac:dyDescent="0.2">
      <c r="B3127" s="34"/>
      <c r="F3127" s="3"/>
      <c r="G3127" s="2"/>
      <c r="H3127" s="12"/>
      <c r="I3127" s="12"/>
      <c r="J3127" s="5"/>
      <c r="K3127" s="5"/>
      <c r="L3127" s="5"/>
      <c r="M3127" s="5"/>
      <c r="N3127" s="56"/>
    </row>
    <row r="3128" spans="1:14" ht="13.5" customHeight="1" x14ac:dyDescent="0.2">
      <c r="B3128" s="34"/>
      <c r="F3128" s="3"/>
      <c r="G3128" s="2"/>
      <c r="H3128" s="12"/>
      <c r="I3128" s="12"/>
      <c r="J3128" s="5"/>
      <c r="K3128" s="5"/>
      <c r="L3128" s="5"/>
      <c r="M3128" s="5"/>
      <c r="N3128" s="56"/>
    </row>
    <row r="3129" spans="1:14" ht="13.5" customHeight="1" x14ac:dyDescent="0.2">
      <c r="A3129" s="106"/>
      <c r="B3129" s="34"/>
      <c r="F3129" s="3"/>
      <c r="G3129" s="2"/>
      <c r="H3129" s="12"/>
      <c r="I3129" s="12"/>
      <c r="J3129" s="5"/>
      <c r="K3129" s="5"/>
      <c r="L3129" s="5"/>
      <c r="M3129" s="5"/>
      <c r="N3129" s="56"/>
    </row>
    <row r="3130" spans="1:14" ht="13.5" customHeight="1" x14ac:dyDescent="0.2">
      <c r="B3130" s="34"/>
      <c r="F3130" s="3"/>
      <c r="G3130" s="2"/>
      <c r="H3130" s="12"/>
      <c r="I3130" s="12"/>
      <c r="J3130" s="5"/>
      <c r="K3130" s="5"/>
      <c r="L3130" s="5"/>
      <c r="M3130" s="5"/>
      <c r="N3130" s="56"/>
    </row>
    <row r="3131" spans="1:14" ht="13.5" customHeight="1" x14ac:dyDescent="0.2">
      <c r="B3131" s="34"/>
      <c r="F3131" s="3"/>
      <c r="G3131" s="2"/>
      <c r="H3131" s="12"/>
      <c r="I3131" s="12"/>
      <c r="J3131" s="5"/>
      <c r="K3131" s="5"/>
      <c r="L3131" s="5"/>
      <c r="M3131" s="5"/>
      <c r="N3131" s="56"/>
    </row>
    <row r="3132" spans="1:14" ht="13.5" customHeight="1" x14ac:dyDescent="0.2">
      <c r="B3132" s="34"/>
      <c r="F3132" s="3"/>
      <c r="G3132" s="2"/>
      <c r="H3132" s="12"/>
      <c r="I3132" s="12"/>
      <c r="J3132" s="5"/>
      <c r="K3132" s="5"/>
      <c r="L3132" s="5"/>
      <c r="M3132" s="5"/>
      <c r="N3132" s="56"/>
    </row>
    <row r="3133" spans="1:14" ht="13.5" customHeight="1" x14ac:dyDescent="0.2">
      <c r="B3133" s="34"/>
      <c r="F3133" s="3"/>
      <c r="G3133" s="2"/>
      <c r="H3133" s="12"/>
      <c r="I3133" s="12"/>
      <c r="J3133" s="5"/>
      <c r="K3133" s="5"/>
      <c r="L3133" s="5"/>
      <c r="M3133" s="5"/>
      <c r="N3133" s="56"/>
    </row>
    <row r="3134" spans="1:14" ht="13.5" customHeight="1" x14ac:dyDescent="0.2">
      <c r="B3134" s="34"/>
      <c r="F3134" s="3"/>
      <c r="G3134" s="2"/>
      <c r="H3134" s="12"/>
      <c r="I3134" s="12"/>
      <c r="J3134" s="5"/>
      <c r="K3134" s="5"/>
      <c r="L3134" s="5"/>
      <c r="M3134" s="5"/>
      <c r="N3134" s="56"/>
    </row>
    <row r="3135" spans="1:14" ht="13.5" customHeight="1" x14ac:dyDescent="0.2">
      <c r="B3135" s="34"/>
      <c r="F3135" s="3"/>
      <c r="G3135" s="2"/>
      <c r="H3135" s="12"/>
      <c r="I3135" s="12"/>
      <c r="J3135" s="5"/>
      <c r="K3135" s="5"/>
      <c r="L3135" s="5"/>
      <c r="M3135" s="5"/>
      <c r="N3135" s="56"/>
    </row>
    <row r="3136" spans="1:14" ht="13.5" customHeight="1" x14ac:dyDescent="0.2">
      <c r="B3136" s="34"/>
      <c r="F3136" s="3"/>
      <c r="G3136" s="2"/>
      <c r="H3136" s="12"/>
      <c r="I3136" s="12"/>
      <c r="J3136" s="5"/>
      <c r="K3136" s="5"/>
      <c r="L3136" s="5"/>
      <c r="M3136" s="5"/>
      <c r="N3136" s="56"/>
    </row>
    <row r="3137" spans="1:14" ht="13.5" customHeight="1" x14ac:dyDescent="0.2">
      <c r="B3137" s="34"/>
      <c r="F3137" s="3"/>
      <c r="G3137" s="2"/>
      <c r="H3137" s="12"/>
      <c r="I3137" s="12"/>
      <c r="J3137" s="5"/>
      <c r="K3137" s="5"/>
      <c r="L3137" s="5"/>
      <c r="M3137" s="5"/>
      <c r="N3137" s="56"/>
    </row>
    <row r="3138" spans="1:14" ht="13.5" customHeight="1" x14ac:dyDescent="0.2">
      <c r="B3138" s="34"/>
      <c r="F3138" s="3"/>
      <c r="G3138" s="2"/>
      <c r="H3138" s="12"/>
      <c r="I3138" s="12"/>
      <c r="J3138" s="5"/>
      <c r="K3138" s="5"/>
      <c r="L3138" s="5"/>
      <c r="M3138" s="5"/>
      <c r="N3138" s="56"/>
    </row>
    <row r="3139" spans="1:14" ht="13.5" customHeight="1" x14ac:dyDescent="0.2">
      <c r="B3139" s="34"/>
      <c r="F3139" s="3"/>
      <c r="G3139" s="2"/>
      <c r="H3139" s="12"/>
      <c r="I3139" s="12"/>
      <c r="J3139" s="5"/>
      <c r="K3139" s="5"/>
      <c r="L3139" s="5"/>
      <c r="M3139" s="5"/>
      <c r="N3139" s="56"/>
    </row>
    <row r="3140" spans="1:14" ht="13.5" customHeight="1" x14ac:dyDescent="0.2">
      <c r="B3140" s="34"/>
      <c r="F3140" s="3"/>
      <c r="G3140" s="2"/>
      <c r="H3140" s="12"/>
      <c r="I3140" s="12"/>
      <c r="J3140" s="5"/>
      <c r="K3140" s="5"/>
      <c r="L3140" s="5"/>
      <c r="M3140" s="5"/>
      <c r="N3140" s="56"/>
    </row>
    <row r="3141" spans="1:14" ht="13.5" customHeight="1" x14ac:dyDescent="0.2">
      <c r="B3141" s="34"/>
      <c r="F3141" s="3"/>
      <c r="G3141" s="2"/>
      <c r="H3141" s="12"/>
      <c r="I3141" s="12"/>
      <c r="J3141" s="5"/>
      <c r="K3141" s="5"/>
      <c r="L3141" s="5"/>
      <c r="M3141" s="5"/>
      <c r="N3141" s="56"/>
    </row>
    <row r="3142" spans="1:14" ht="13.5" customHeight="1" x14ac:dyDescent="0.2">
      <c r="B3142" s="34"/>
      <c r="F3142" s="3"/>
      <c r="G3142" s="2"/>
      <c r="H3142" s="12"/>
      <c r="I3142" s="12"/>
      <c r="J3142" s="5"/>
      <c r="K3142" s="5"/>
      <c r="L3142" s="5"/>
      <c r="M3142" s="5"/>
      <c r="N3142" s="56"/>
    </row>
    <row r="3143" spans="1:14" ht="13.5" customHeight="1" x14ac:dyDescent="0.2">
      <c r="B3143" s="34"/>
      <c r="F3143" s="3"/>
      <c r="G3143" s="2"/>
      <c r="H3143" s="12"/>
      <c r="I3143" s="12"/>
      <c r="J3143" s="5"/>
      <c r="K3143" s="5"/>
      <c r="L3143" s="5"/>
      <c r="M3143" s="5"/>
      <c r="N3143" s="56"/>
    </row>
    <row r="3144" spans="1:14" ht="13.5" customHeight="1" x14ac:dyDescent="0.2">
      <c r="A3144" s="106"/>
      <c r="B3144" s="34"/>
      <c r="F3144" s="3"/>
      <c r="G3144" s="2"/>
      <c r="H3144" s="12"/>
      <c r="I3144" s="12"/>
      <c r="J3144" s="5"/>
      <c r="K3144" s="5"/>
      <c r="L3144" s="5"/>
      <c r="M3144" s="5"/>
      <c r="N3144" s="56"/>
    </row>
    <row r="3145" spans="1:14" ht="13.5" customHeight="1" x14ac:dyDescent="0.2">
      <c r="B3145" s="34"/>
      <c r="F3145" s="3"/>
      <c r="G3145" s="2"/>
      <c r="H3145" s="12"/>
      <c r="I3145" s="12"/>
      <c r="J3145" s="5"/>
      <c r="K3145" s="5"/>
      <c r="L3145" s="5"/>
      <c r="M3145" s="5"/>
      <c r="N3145" s="56"/>
    </row>
    <row r="3146" spans="1:14" ht="13.5" customHeight="1" x14ac:dyDescent="0.2">
      <c r="B3146" s="34"/>
      <c r="F3146" s="3"/>
      <c r="G3146" s="2"/>
      <c r="H3146" s="12"/>
      <c r="I3146" s="12"/>
      <c r="J3146" s="5"/>
      <c r="K3146" s="5"/>
      <c r="L3146" s="5"/>
      <c r="M3146" s="5"/>
      <c r="N3146" s="56"/>
    </row>
    <row r="3147" spans="1:14" ht="13.5" customHeight="1" x14ac:dyDescent="0.2">
      <c r="B3147" s="34"/>
      <c r="F3147" s="3"/>
      <c r="G3147" s="2"/>
      <c r="H3147" s="12"/>
      <c r="I3147" s="12"/>
      <c r="J3147" s="5"/>
      <c r="K3147" s="5"/>
      <c r="L3147" s="5"/>
      <c r="M3147" s="5"/>
      <c r="N3147" s="56"/>
    </row>
    <row r="3148" spans="1:14" ht="13.5" customHeight="1" x14ac:dyDescent="0.2">
      <c r="B3148" s="34"/>
      <c r="F3148" s="3"/>
      <c r="G3148" s="2"/>
      <c r="H3148" s="12"/>
      <c r="I3148" s="12"/>
      <c r="J3148" s="5"/>
      <c r="K3148" s="5"/>
      <c r="L3148" s="5"/>
      <c r="M3148" s="5"/>
      <c r="N3148" s="56"/>
    </row>
    <row r="3149" spans="1:14" ht="13.5" customHeight="1" x14ac:dyDescent="0.2">
      <c r="B3149" s="34"/>
      <c r="F3149" s="3"/>
      <c r="G3149" s="2"/>
      <c r="H3149" s="12"/>
      <c r="I3149" s="12"/>
      <c r="J3149" s="5"/>
      <c r="K3149" s="5"/>
      <c r="L3149" s="5"/>
      <c r="M3149" s="5"/>
      <c r="N3149" s="56"/>
    </row>
    <row r="3150" spans="1:14" ht="13.5" customHeight="1" x14ac:dyDescent="0.2">
      <c r="B3150" s="34"/>
      <c r="F3150" s="3"/>
      <c r="G3150" s="2"/>
      <c r="H3150" s="12"/>
      <c r="I3150" s="12"/>
      <c r="J3150" s="5"/>
      <c r="K3150" s="5"/>
      <c r="L3150" s="5"/>
      <c r="M3150" s="5"/>
      <c r="N3150" s="56"/>
    </row>
    <row r="3151" spans="1:14" ht="13.5" customHeight="1" x14ac:dyDescent="0.2">
      <c r="B3151" s="34"/>
      <c r="F3151" s="3"/>
      <c r="G3151" s="2"/>
      <c r="H3151" s="12"/>
      <c r="I3151" s="12"/>
      <c r="J3151" s="5"/>
      <c r="K3151" s="5"/>
      <c r="L3151" s="5"/>
      <c r="M3151" s="5"/>
      <c r="N3151" s="56"/>
    </row>
    <row r="3152" spans="1:14" ht="13.5" customHeight="1" x14ac:dyDescent="0.2">
      <c r="B3152" s="34"/>
      <c r="F3152" s="3"/>
      <c r="G3152" s="2"/>
      <c r="H3152" s="12"/>
      <c r="I3152" s="12"/>
      <c r="J3152" s="5"/>
      <c r="K3152" s="5"/>
      <c r="L3152" s="5"/>
      <c r="M3152" s="5"/>
      <c r="N3152" s="56"/>
    </row>
    <row r="3153" spans="1:14" ht="13.5" customHeight="1" x14ac:dyDescent="0.2">
      <c r="B3153" s="34"/>
      <c r="F3153" s="3"/>
      <c r="G3153" s="2"/>
      <c r="H3153" s="12"/>
      <c r="I3153" s="12"/>
      <c r="J3153" s="5"/>
      <c r="K3153" s="5"/>
      <c r="L3153" s="5"/>
      <c r="M3153" s="5"/>
      <c r="N3153" s="56"/>
    </row>
    <row r="3154" spans="1:14" ht="13.5" customHeight="1" x14ac:dyDescent="0.2">
      <c r="B3154" s="34"/>
      <c r="F3154" s="3"/>
      <c r="G3154" s="2"/>
      <c r="H3154" s="12"/>
      <c r="I3154" s="12"/>
      <c r="J3154" s="5"/>
      <c r="K3154" s="5"/>
      <c r="L3154" s="5"/>
      <c r="M3154" s="5"/>
      <c r="N3154" s="56"/>
    </row>
    <row r="3155" spans="1:14" ht="13.5" customHeight="1" x14ac:dyDescent="0.2">
      <c r="B3155" s="34"/>
      <c r="F3155" s="3"/>
      <c r="G3155" s="2"/>
      <c r="H3155" s="12"/>
      <c r="I3155" s="12"/>
      <c r="J3155" s="5"/>
      <c r="K3155" s="5"/>
      <c r="L3155" s="5"/>
      <c r="M3155" s="5"/>
      <c r="N3155" s="56"/>
    </row>
    <row r="3156" spans="1:14" ht="13.5" customHeight="1" x14ac:dyDescent="0.2">
      <c r="B3156" s="34"/>
      <c r="F3156" s="3"/>
      <c r="G3156" s="2"/>
      <c r="H3156" s="12"/>
      <c r="I3156" s="12"/>
      <c r="J3156" s="5"/>
      <c r="K3156" s="5"/>
      <c r="L3156" s="5"/>
      <c r="M3156" s="5"/>
      <c r="N3156" s="56"/>
    </row>
    <row r="3157" spans="1:14" ht="13.5" customHeight="1" x14ac:dyDescent="0.2">
      <c r="B3157" s="34"/>
      <c r="F3157" s="3"/>
      <c r="G3157" s="2"/>
      <c r="H3157" s="12"/>
      <c r="I3157" s="12"/>
      <c r="J3157" s="5"/>
      <c r="K3157" s="5"/>
      <c r="L3157" s="5"/>
      <c r="M3157" s="5"/>
      <c r="N3157" s="56"/>
    </row>
    <row r="3158" spans="1:14" ht="13.5" customHeight="1" x14ac:dyDescent="0.2">
      <c r="B3158" s="34"/>
      <c r="F3158" s="3"/>
      <c r="G3158" s="2"/>
      <c r="H3158" s="12"/>
      <c r="I3158" s="12"/>
      <c r="J3158" s="5"/>
      <c r="K3158" s="5"/>
      <c r="L3158" s="5"/>
      <c r="M3158" s="5"/>
      <c r="N3158" s="56"/>
    </row>
    <row r="3159" spans="1:14" ht="13.5" customHeight="1" x14ac:dyDescent="0.2">
      <c r="B3159" s="34"/>
      <c r="F3159" s="3"/>
      <c r="G3159" s="2"/>
      <c r="H3159" s="12"/>
      <c r="I3159" s="12"/>
      <c r="J3159" s="5"/>
      <c r="K3159" s="5"/>
      <c r="L3159" s="5"/>
      <c r="M3159" s="5"/>
      <c r="N3159" s="56"/>
    </row>
    <row r="3160" spans="1:14" ht="13.5" customHeight="1" x14ac:dyDescent="0.2">
      <c r="B3160" s="34"/>
      <c r="F3160" s="3"/>
      <c r="G3160" s="2"/>
      <c r="H3160" s="12"/>
      <c r="I3160" s="12"/>
      <c r="J3160" s="5"/>
      <c r="K3160" s="5"/>
      <c r="L3160" s="5"/>
      <c r="M3160" s="5"/>
      <c r="N3160" s="56"/>
    </row>
    <row r="3161" spans="1:14" ht="13.5" customHeight="1" x14ac:dyDescent="0.2">
      <c r="B3161" s="34"/>
      <c r="F3161" s="3"/>
      <c r="G3161" s="2"/>
      <c r="H3161" s="12"/>
      <c r="I3161" s="12"/>
      <c r="J3161" s="5"/>
      <c r="K3161" s="5"/>
      <c r="L3161" s="5"/>
      <c r="M3161" s="5"/>
      <c r="N3161" s="56"/>
    </row>
    <row r="3162" spans="1:14" ht="13.5" customHeight="1" x14ac:dyDescent="0.2">
      <c r="B3162" s="34"/>
      <c r="F3162" s="3"/>
      <c r="G3162" s="2"/>
      <c r="H3162" s="12"/>
      <c r="I3162" s="12"/>
      <c r="J3162" s="5"/>
      <c r="K3162" s="5"/>
      <c r="L3162" s="5"/>
      <c r="M3162" s="5"/>
      <c r="N3162" s="56"/>
    </row>
    <row r="3163" spans="1:14" ht="13.5" customHeight="1" x14ac:dyDescent="0.2">
      <c r="B3163" s="34"/>
      <c r="F3163" s="3"/>
      <c r="G3163" s="2"/>
      <c r="H3163" s="12"/>
      <c r="I3163" s="12"/>
      <c r="J3163" s="5"/>
      <c r="K3163" s="5"/>
      <c r="L3163" s="5"/>
      <c r="M3163" s="5"/>
      <c r="N3163" s="56"/>
    </row>
    <row r="3164" spans="1:14" ht="13.5" customHeight="1" x14ac:dyDescent="0.2">
      <c r="B3164" s="34"/>
      <c r="F3164" s="3"/>
      <c r="G3164" s="2"/>
      <c r="H3164" s="12"/>
      <c r="I3164" s="12"/>
      <c r="J3164" s="5"/>
      <c r="K3164" s="5"/>
      <c r="L3164" s="5"/>
      <c r="M3164" s="5"/>
      <c r="N3164" s="56"/>
    </row>
    <row r="3165" spans="1:14" ht="13.5" customHeight="1" x14ac:dyDescent="0.2">
      <c r="B3165" s="34"/>
      <c r="F3165" s="3"/>
      <c r="G3165" s="2"/>
      <c r="H3165" s="12"/>
      <c r="I3165" s="12"/>
      <c r="J3165" s="5"/>
      <c r="K3165" s="5"/>
      <c r="L3165" s="5"/>
      <c r="M3165" s="5"/>
      <c r="N3165" s="56"/>
    </row>
    <row r="3166" spans="1:14" ht="13.5" customHeight="1" x14ac:dyDescent="0.2">
      <c r="B3166" s="34"/>
      <c r="F3166" s="3"/>
      <c r="G3166" s="2"/>
      <c r="H3166" s="12"/>
      <c r="I3166" s="12"/>
      <c r="J3166" s="5"/>
      <c r="K3166" s="5"/>
      <c r="L3166" s="5"/>
      <c r="M3166" s="5"/>
      <c r="N3166" s="56"/>
    </row>
    <row r="3167" spans="1:14" ht="13.5" customHeight="1" x14ac:dyDescent="0.2">
      <c r="A3167" s="106"/>
      <c r="B3167" s="34"/>
      <c r="F3167" s="3"/>
      <c r="G3167" s="2"/>
      <c r="H3167" s="12"/>
      <c r="I3167" s="12"/>
      <c r="J3167" s="5"/>
      <c r="K3167" s="5"/>
      <c r="L3167" s="5"/>
      <c r="M3167" s="5"/>
      <c r="N3167" s="56"/>
    </row>
    <row r="3168" spans="1:14" ht="13.5" customHeight="1" x14ac:dyDescent="0.2">
      <c r="B3168" s="34"/>
      <c r="F3168" s="3"/>
      <c r="G3168" s="2"/>
      <c r="H3168" s="12"/>
      <c r="I3168" s="12"/>
      <c r="J3168" s="5"/>
      <c r="K3168" s="5"/>
      <c r="L3168" s="5"/>
      <c r="M3168" s="5"/>
      <c r="N3168" s="56"/>
    </row>
    <row r="3169" spans="1:14" ht="13.5" customHeight="1" x14ac:dyDescent="0.2">
      <c r="A3169" s="106"/>
      <c r="B3169" s="34"/>
      <c r="F3169" s="3"/>
      <c r="G3169" s="2"/>
      <c r="H3169" s="12"/>
      <c r="I3169" s="12"/>
      <c r="J3169" s="5"/>
      <c r="K3169" s="5"/>
      <c r="L3169" s="5"/>
      <c r="M3169" s="5"/>
      <c r="N3169" s="56"/>
    </row>
    <row r="3170" spans="1:14" ht="13.5" customHeight="1" x14ac:dyDescent="0.2">
      <c r="B3170" s="34"/>
      <c r="F3170" s="3"/>
      <c r="G3170" s="2"/>
      <c r="H3170" s="12"/>
      <c r="I3170" s="12"/>
      <c r="J3170" s="5"/>
      <c r="K3170" s="5"/>
      <c r="L3170" s="5"/>
      <c r="M3170" s="5"/>
      <c r="N3170" s="56"/>
    </row>
    <row r="3171" spans="1:14" ht="13.5" customHeight="1" x14ac:dyDescent="0.2">
      <c r="B3171" s="34"/>
      <c r="F3171" s="3"/>
      <c r="G3171" s="2"/>
      <c r="H3171" s="12"/>
      <c r="I3171" s="12"/>
      <c r="J3171" s="5"/>
      <c r="K3171" s="5"/>
      <c r="L3171" s="5"/>
      <c r="M3171" s="5"/>
      <c r="N3171" s="56"/>
    </row>
    <row r="3172" spans="1:14" ht="13.5" customHeight="1" x14ac:dyDescent="0.2">
      <c r="B3172" s="34"/>
      <c r="F3172" s="3"/>
      <c r="G3172" s="2"/>
      <c r="H3172" s="12"/>
      <c r="I3172" s="12"/>
      <c r="J3172" s="5"/>
      <c r="K3172" s="5"/>
      <c r="L3172" s="5"/>
      <c r="M3172" s="5"/>
      <c r="N3172" s="56"/>
    </row>
    <row r="3173" spans="1:14" ht="13.5" customHeight="1" x14ac:dyDescent="0.2">
      <c r="A3173" s="106"/>
      <c r="B3173" s="34"/>
      <c r="F3173" s="3"/>
      <c r="G3173" s="2"/>
      <c r="H3173" s="12"/>
      <c r="I3173" s="12"/>
      <c r="J3173" s="5"/>
      <c r="K3173" s="5"/>
      <c r="L3173" s="5"/>
      <c r="M3173" s="5"/>
      <c r="N3173" s="56"/>
    </row>
    <row r="3174" spans="1:14" ht="13.5" customHeight="1" x14ac:dyDescent="0.2">
      <c r="B3174" s="34"/>
      <c r="F3174" s="3"/>
      <c r="G3174" s="2"/>
      <c r="H3174" s="12"/>
      <c r="I3174" s="12"/>
      <c r="J3174" s="5"/>
      <c r="K3174" s="5"/>
      <c r="L3174" s="5"/>
      <c r="M3174" s="5"/>
      <c r="N3174" s="56"/>
    </row>
    <row r="3175" spans="1:14" ht="13.5" customHeight="1" x14ac:dyDescent="0.2">
      <c r="B3175" s="34"/>
      <c r="F3175" s="3"/>
      <c r="G3175" s="2"/>
      <c r="H3175" s="12"/>
      <c r="I3175" s="12"/>
      <c r="J3175" s="5"/>
      <c r="K3175" s="5"/>
      <c r="L3175" s="5"/>
      <c r="M3175" s="5"/>
      <c r="N3175" s="56"/>
    </row>
    <row r="3176" spans="1:14" ht="13.5" customHeight="1" x14ac:dyDescent="0.2">
      <c r="B3176" s="34"/>
      <c r="F3176" s="3"/>
      <c r="G3176" s="2"/>
      <c r="H3176" s="12"/>
      <c r="I3176" s="12"/>
      <c r="J3176" s="5"/>
      <c r="K3176" s="5"/>
      <c r="L3176" s="5"/>
      <c r="M3176" s="5"/>
      <c r="N3176" s="56"/>
    </row>
    <row r="3177" spans="1:14" ht="13.5" customHeight="1" x14ac:dyDescent="0.2">
      <c r="B3177" s="34"/>
      <c r="F3177" s="3"/>
      <c r="G3177" s="2"/>
      <c r="H3177" s="12"/>
      <c r="I3177" s="12"/>
      <c r="J3177" s="5"/>
      <c r="K3177" s="5"/>
      <c r="L3177" s="5"/>
      <c r="M3177" s="5"/>
      <c r="N3177" s="56"/>
    </row>
    <row r="3178" spans="1:14" ht="13.5" customHeight="1" x14ac:dyDescent="0.2">
      <c r="B3178" s="34"/>
      <c r="F3178" s="3"/>
      <c r="G3178" s="2"/>
      <c r="H3178" s="12"/>
      <c r="I3178" s="12"/>
      <c r="J3178" s="5"/>
      <c r="K3178" s="5"/>
      <c r="L3178" s="5"/>
      <c r="M3178" s="5"/>
      <c r="N3178" s="56"/>
    </row>
    <row r="3179" spans="1:14" ht="13.5" customHeight="1" x14ac:dyDescent="0.2">
      <c r="A3179" s="106"/>
      <c r="B3179" s="34"/>
      <c r="F3179" s="3"/>
      <c r="G3179" s="2"/>
      <c r="H3179" s="12"/>
      <c r="I3179" s="12"/>
      <c r="J3179" s="5"/>
      <c r="K3179" s="5"/>
      <c r="L3179" s="5"/>
      <c r="M3179" s="5"/>
      <c r="N3179" s="56"/>
    </row>
    <row r="3180" spans="1:14" ht="13.5" customHeight="1" x14ac:dyDescent="0.2">
      <c r="B3180" s="34"/>
      <c r="F3180" s="3"/>
      <c r="G3180" s="2"/>
      <c r="H3180" s="12"/>
      <c r="I3180" s="12"/>
      <c r="J3180" s="5"/>
      <c r="K3180" s="5"/>
      <c r="L3180" s="5"/>
      <c r="M3180" s="5"/>
      <c r="N3180" s="56"/>
    </row>
    <row r="3181" spans="1:14" ht="13.5" customHeight="1" x14ac:dyDescent="0.2">
      <c r="B3181" s="34"/>
      <c r="F3181" s="3"/>
      <c r="G3181" s="2"/>
      <c r="H3181" s="12"/>
      <c r="I3181" s="12"/>
      <c r="J3181" s="5"/>
      <c r="K3181" s="5"/>
      <c r="L3181" s="5"/>
      <c r="M3181" s="5"/>
      <c r="N3181" s="56"/>
    </row>
    <row r="3182" spans="1:14" ht="13.5" customHeight="1" x14ac:dyDescent="0.2">
      <c r="B3182" s="34"/>
      <c r="F3182" s="3"/>
      <c r="G3182" s="2"/>
      <c r="H3182" s="12"/>
      <c r="I3182" s="12"/>
      <c r="J3182" s="5"/>
      <c r="K3182" s="5"/>
      <c r="L3182" s="5"/>
      <c r="M3182" s="5"/>
      <c r="N3182" s="56"/>
    </row>
    <row r="3183" spans="1:14" ht="13.5" customHeight="1" x14ac:dyDescent="0.2">
      <c r="B3183" s="34"/>
      <c r="F3183" s="3"/>
      <c r="G3183" s="2"/>
      <c r="H3183" s="12"/>
      <c r="I3183" s="12"/>
      <c r="J3183" s="5"/>
      <c r="K3183" s="5"/>
      <c r="L3183" s="5"/>
      <c r="M3183" s="5"/>
      <c r="N3183" s="56"/>
    </row>
    <row r="3184" spans="1:14" ht="13.5" customHeight="1" x14ac:dyDescent="0.2">
      <c r="B3184" s="34"/>
      <c r="F3184" s="3"/>
      <c r="G3184" s="2"/>
      <c r="H3184" s="12"/>
      <c r="I3184" s="12"/>
      <c r="J3184" s="5"/>
      <c r="K3184" s="5"/>
      <c r="L3184" s="5"/>
      <c r="M3184" s="5"/>
      <c r="N3184" s="56"/>
    </row>
    <row r="3185" spans="1:14" ht="13.5" customHeight="1" x14ac:dyDescent="0.2">
      <c r="B3185" s="34"/>
      <c r="F3185" s="3"/>
      <c r="G3185" s="2"/>
      <c r="H3185" s="12"/>
      <c r="I3185" s="12"/>
      <c r="J3185" s="5"/>
      <c r="K3185" s="5"/>
      <c r="L3185" s="5"/>
      <c r="M3185" s="5"/>
      <c r="N3185" s="56"/>
    </row>
    <row r="3186" spans="1:14" ht="13.5" customHeight="1" x14ac:dyDescent="0.2">
      <c r="B3186" s="34"/>
      <c r="F3186" s="3"/>
      <c r="G3186" s="2"/>
      <c r="H3186" s="12"/>
      <c r="I3186" s="12"/>
      <c r="J3186" s="5"/>
      <c r="K3186" s="5"/>
      <c r="L3186" s="5"/>
      <c r="M3186" s="5"/>
      <c r="N3186" s="56"/>
    </row>
    <row r="3187" spans="1:14" ht="13.5" customHeight="1" x14ac:dyDescent="0.2">
      <c r="B3187" s="34"/>
      <c r="F3187" s="3"/>
      <c r="G3187" s="2"/>
      <c r="H3187" s="12"/>
      <c r="I3187" s="12"/>
      <c r="J3187" s="5"/>
      <c r="K3187" s="5"/>
      <c r="L3187" s="5"/>
      <c r="M3187" s="5"/>
      <c r="N3187" s="56"/>
    </row>
    <row r="3188" spans="1:14" ht="13.5" customHeight="1" x14ac:dyDescent="0.2">
      <c r="B3188" s="34"/>
      <c r="F3188" s="3"/>
      <c r="G3188" s="2"/>
      <c r="H3188" s="12"/>
      <c r="I3188" s="12"/>
      <c r="J3188" s="5"/>
      <c r="K3188" s="5"/>
      <c r="L3188" s="5"/>
      <c r="M3188" s="5"/>
      <c r="N3188" s="56"/>
    </row>
    <row r="3189" spans="1:14" ht="13.5" customHeight="1" x14ac:dyDescent="0.2">
      <c r="B3189" s="34"/>
      <c r="F3189" s="3"/>
      <c r="G3189" s="2"/>
      <c r="H3189" s="12"/>
      <c r="I3189" s="12"/>
      <c r="J3189" s="5"/>
      <c r="K3189" s="5"/>
      <c r="L3189" s="5"/>
      <c r="M3189" s="5"/>
      <c r="N3189" s="56"/>
    </row>
    <row r="3190" spans="1:14" ht="13.5" customHeight="1" x14ac:dyDescent="0.2">
      <c r="B3190" s="34"/>
      <c r="F3190" s="3"/>
      <c r="G3190" s="2"/>
      <c r="H3190" s="12"/>
      <c r="I3190" s="12"/>
      <c r="J3190" s="5"/>
      <c r="K3190" s="5"/>
      <c r="L3190" s="5"/>
      <c r="M3190" s="5"/>
      <c r="N3190" s="56"/>
    </row>
    <row r="3191" spans="1:14" ht="13.5" customHeight="1" x14ac:dyDescent="0.2">
      <c r="B3191" s="34"/>
      <c r="F3191" s="3"/>
      <c r="G3191" s="2"/>
      <c r="H3191" s="12"/>
      <c r="I3191" s="12"/>
      <c r="J3191" s="5"/>
      <c r="K3191" s="5"/>
      <c r="L3191" s="5"/>
      <c r="M3191" s="5"/>
      <c r="N3191" s="56"/>
    </row>
    <row r="3192" spans="1:14" ht="13.5" customHeight="1" x14ac:dyDescent="0.2">
      <c r="B3192" s="34"/>
      <c r="F3192" s="3"/>
      <c r="G3192" s="2"/>
      <c r="H3192" s="12"/>
      <c r="I3192" s="12"/>
      <c r="J3192" s="5"/>
      <c r="K3192" s="5"/>
      <c r="L3192" s="5"/>
      <c r="M3192" s="5"/>
      <c r="N3192" s="56"/>
    </row>
    <row r="3193" spans="1:14" ht="13.5" customHeight="1" x14ac:dyDescent="0.2">
      <c r="B3193" s="34"/>
      <c r="F3193" s="3"/>
      <c r="G3193" s="2"/>
      <c r="H3193" s="12"/>
      <c r="I3193" s="12"/>
      <c r="J3193" s="5"/>
      <c r="K3193" s="5"/>
      <c r="L3193" s="5"/>
      <c r="M3193" s="5"/>
      <c r="N3193" s="56"/>
    </row>
    <row r="3194" spans="1:14" ht="13.5" customHeight="1" x14ac:dyDescent="0.2">
      <c r="B3194" s="34"/>
      <c r="F3194" s="3"/>
      <c r="G3194" s="2"/>
      <c r="H3194" s="12"/>
      <c r="I3194" s="12"/>
      <c r="J3194" s="5"/>
      <c r="K3194" s="5"/>
      <c r="L3194" s="5"/>
      <c r="M3194" s="5"/>
      <c r="N3194" s="56"/>
    </row>
    <row r="3195" spans="1:14" ht="13.5" customHeight="1" x14ac:dyDescent="0.2">
      <c r="B3195" s="34"/>
      <c r="F3195" s="3"/>
      <c r="G3195" s="2"/>
      <c r="H3195" s="12"/>
      <c r="I3195" s="12"/>
      <c r="J3195" s="5"/>
      <c r="K3195" s="5"/>
      <c r="L3195" s="5"/>
      <c r="M3195" s="5"/>
      <c r="N3195" s="56"/>
    </row>
    <row r="3196" spans="1:14" ht="13.5" customHeight="1" x14ac:dyDescent="0.2">
      <c r="B3196" s="34"/>
      <c r="F3196" s="3"/>
      <c r="G3196" s="2"/>
      <c r="H3196" s="12"/>
      <c r="I3196" s="12"/>
      <c r="J3196" s="5"/>
      <c r="K3196" s="5"/>
      <c r="L3196" s="5"/>
      <c r="M3196" s="5"/>
      <c r="N3196" s="56"/>
    </row>
    <row r="3197" spans="1:14" ht="13.5" customHeight="1" x14ac:dyDescent="0.2">
      <c r="B3197" s="34"/>
      <c r="F3197" s="3"/>
      <c r="G3197" s="2"/>
      <c r="H3197" s="12"/>
      <c r="I3197" s="12"/>
      <c r="J3197" s="5"/>
      <c r="K3197" s="5"/>
      <c r="L3197" s="5"/>
      <c r="M3197" s="5"/>
      <c r="N3197" s="56"/>
    </row>
    <row r="3198" spans="1:14" ht="13.5" customHeight="1" x14ac:dyDescent="0.2">
      <c r="B3198" s="34"/>
      <c r="F3198" s="3"/>
      <c r="G3198" s="2"/>
      <c r="H3198" s="12"/>
      <c r="I3198" s="12"/>
      <c r="J3198" s="5"/>
      <c r="K3198" s="5"/>
      <c r="L3198" s="5"/>
      <c r="M3198" s="5"/>
      <c r="N3198" s="56"/>
    </row>
    <row r="3199" spans="1:14" ht="13.5" customHeight="1" x14ac:dyDescent="0.2">
      <c r="A3199" s="106"/>
      <c r="B3199" s="34"/>
      <c r="F3199" s="3"/>
      <c r="G3199" s="2"/>
      <c r="H3199" s="12"/>
      <c r="I3199" s="12"/>
      <c r="J3199" s="5"/>
      <c r="K3199" s="5"/>
      <c r="L3199" s="5"/>
      <c r="M3199" s="5"/>
      <c r="N3199" s="56"/>
    </row>
    <row r="3200" spans="1:14" ht="13.5" customHeight="1" x14ac:dyDescent="0.2">
      <c r="B3200" s="34"/>
      <c r="F3200" s="3"/>
      <c r="G3200" s="2"/>
      <c r="H3200" s="12"/>
      <c r="I3200" s="12"/>
      <c r="J3200" s="5"/>
      <c r="K3200" s="5"/>
      <c r="L3200" s="5"/>
      <c r="M3200" s="5"/>
      <c r="N3200" s="56"/>
    </row>
    <row r="3201" spans="1:14" ht="13.5" customHeight="1" x14ac:dyDescent="0.2">
      <c r="A3201" s="106"/>
      <c r="B3201" s="34"/>
      <c r="F3201" s="3"/>
      <c r="G3201" s="2"/>
      <c r="H3201" s="12"/>
      <c r="I3201" s="12"/>
      <c r="J3201" s="5"/>
      <c r="K3201" s="5"/>
      <c r="L3201" s="5"/>
      <c r="M3201" s="5"/>
      <c r="N3201" s="56"/>
    </row>
    <row r="3202" spans="1:14" ht="13.5" customHeight="1" x14ac:dyDescent="0.2">
      <c r="B3202" s="34"/>
      <c r="F3202" s="3"/>
      <c r="G3202" s="2"/>
      <c r="H3202" s="12"/>
      <c r="I3202" s="12"/>
      <c r="J3202" s="5"/>
      <c r="K3202" s="5"/>
      <c r="L3202" s="5"/>
      <c r="M3202" s="5"/>
      <c r="N3202" s="56"/>
    </row>
    <row r="3203" spans="1:14" ht="13.5" customHeight="1" x14ac:dyDescent="0.2">
      <c r="A3203" s="106"/>
      <c r="B3203" s="34"/>
      <c r="F3203" s="3"/>
      <c r="G3203" s="2"/>
      <c r="H3203" s="12"/>
      <c r="I3203" s="12"/>
      <c r="J3203" s="5"/>
      <c r="K3203" s="5"/>
      <c r="L3203" s="5"/>
      <c r="M3203" s="5"/>
      <c r="N3203" s="56"/>
    </row>
    <row r="3204" spans="1:14" ht="13.5" customHeight="1" x14ac:dyDescent="0.2">
      <c r="B3204" s="34"/>
      <c r="F3204" s="3"/>
      <c r="G3204" s="2"/>
      <c r="H3204" s="12"/>
      <c r="I3204" s="12"/>
      <c r="J3204" s="5"/>
      <c r="K3204" s="5"/>
      <c r="L3204" s="5"/>
      <c r="M3204" s="5"/>
      <c r="N3204" s="56"/>
    </row>
    <row r="3205" spans="1:14" ht="13.5" customHeight="1" x14ac:dyDescent="0.2">
      <c r="A3205" s="106"/>
      <c r="B3205" s="34"/>
      <c r="F3205" s="3"/>
      <c r="G3205" s="2"/>
      <c r="H3205" s="12"/>
      <c r="I3205" s="12"/>
      <c r="J3205" s="5"/>
      <c r="K3205" s="5"/>
      <c r="L3205" s="5"/>
      <c r="M3205" s="5"/>
      <c r="N3205" s="56"/>
    </row>
    <row r="3206" spans="1:14" ht="13.5" customHeight="1" x14ac:dyDescent="0.2">
      <c r="B3206" s="34"/>
      <c r="F3206" s="3"/>
      <c r="G3206" s="2"/>
      <c r="H3206" s="12"/>
      <c r="I3206" s="12"/>
      <c r="J3206" s="5"/>
      <c r="K3206" s="5"/>
      <c r="L3206" s="5"/>
      <c r="M3206" s="5"/>
      <c r="N3206" s="56"/>
    </row>
    <row r="3207" spans="1:14" ht="13.5" customHeight="1" x14ac:dyDescent="0.2">
      <c r="A3207" s="106"/>
      <c r="B3207" s="34"/>
      <c r="F3207" s="3"/>
      <c r="G3207" s="2"/>
      <c r="H3207" s="12"/>
      <c r="I3207" s="12"/>
      <c r="J3207" s="5"/>
      <c r="K3207" s="5"/>
      <c r="L3207" s="5"/>
      <c r="M3207" s="5"/>
      <c r="N3207" s="56"/>
    </row>
    <row r="3208" spans="1:14" ht="13.5" customHeight="1" x14ac:dyDescent="0.2">
      <c r="B3208" s="34"/>
      <c r="F3208" s="3"/>
      <c r="G3208" s="2"/>
      <c r="H3208" s="12"/>
      <c r="I3208" s="12"/>
      <c r="J3208" s="5"/>
      <c r="K3208" s="5"/>
      <c r="L3208" s="5"/>
      <c r="M3208" s="5"/>
      <c r="N3208" s="56"/>
    </row>
    <row r="3209" spans="1:14" ht="13.5" customHeight="1" x14ac:dyDescent="0.2">
      <c r="B3209" s="34"/>
      <c r="F3209" s="3"/>
      <c r="G3209" s="2"/>
      <c r="H3209" s="12"/>
      <c r="I3209" s="12"/>
      <c r="J3209" s="5"/>
      <c r="K3209" s="5"/>
      <c r="L3209" s="5"/>
      <c r="M3209" s="5"/>
      <c r="N3209" s="56"/>
    </row>
    <row r="3210" spans="1:14" ht="13.5" customHeight="1" x14ac:dyDescent="0.2">
      <c r="B3210" s="34"/>
      <c r="F3210" s="3"/>
      <c r="G3210" s="2"/>
      <c r="H3210" s="12"/>
      <c r="I3210" s="12"/>
      <c r="J3210" s="5"/>
      <c r="K3210" s="5"/>
      <c r="L3210" s="5"/>
      <c r="M3210" s="5"/>
      <c r="N3210" s="56"/>
    </row>
    <row r="3211" spans="1:14" ht="13.5" customHeight="1" x14ac:dyDescent="0.2">
      <c r="B3211" s="34"/>
      <c r="F3211" s="3"/>
      <c r="G3211" s="2"/>
      <c r="H3211" s="12"/>
      <c r="I3211" s="12"/>
      <c r="J3211" s="5"/>
      <c r="K3211" s="5"/>
      <c r="L3211" s="5"/>
      <c r="M3211" s="5"/>
      <c r="N3211" s="56"/>
    </row>
    <row r="3212" spans="1:14" ht="13.5" customHeight="1" x14ac:dyDescent="0.2">
      <c r="B3212" s="34"/>
      <c r="F3212" s="3"/>
      <c r="G3212" s="2"/>
      <c r="H3212" s="12"/>
      <c r="I3212" s="12"/>
      <c r="J3212" s="5"/>
      <c r="K3212" s="5"/>
      <c r="L3212" s="5"/>
      <c r="M3212" s="5"/>
      <c r="N3212" s="56"/>
    </row>
    <row r="3213" spans="1:14" ht="13.5" customHeight="1" x14ac:dyDescent="0.2">
      <c r="B3213" s="34"/>
      <c r="F3213" s="3"/>
      <c r="G3213" s="2"/>
      <c r="H3213" s="12"/>
      <c r="I3213" s="12"/>
      <c r="J3213" s="5"/>
      <c r="K3213" s="5"/>
      <c r="L3213" s="5"/>
      <c r="M3213" s="5"/>
      <c r="N3213" s="56"/>
    </row>
    <row r="3214" spans="1:14" ht="13.5" customHeight="1" x14ac:dyDescent="0.2">
      <c r="B3214" s="34"/>
      <c r="F3214" s="3"/>
      <c r="G3214" s="2"/>
      <c r="H3214" s="12"/>
      <c r="I3214" s="12"/>
      <c r="J3214" s="5"/>
      <c r="K3214" s="5"/>
      <c r="L3214" s="5"/>
      <c r="M3214" s="5"/>
      <c r="N3214" s="56"/>
    </row>
    <row r="3215" spans="1:14" ht="13.5" customHeight="1" x14ac:dyDescent="0.2">
      <c r="B3215" s="34"/>
      <c r="F3215" s="3"/>
      <c r="G3215" s="2"/>
      <c r="H3215" s="12"/>
      <c r="I3215" s="12"/>
      <c r="J3215" s="5"/>
      <c r="K3215" s="5"/>
      <c r="L3215" s="5"/>
      <c r="M3215" s="5"/>
      <c r="N3215" s="56"/>
    </row>
    <row r="3216" spans="1:14" ht="13.5" customHeight="1" x14ac:dyDescent="0.2">
      <c r="B3216" s="34"/>
      <c r="F3216" s="3"/>
      <c r="G3216" s="2"/>
      <c r="H3216" s="12"/>
      <c r="I3216" s="12"/>
      <c r="J3216" s="5"/>
      <c r="K3216" s="5"/>
      <c r="L3216" s="5"/>
      <c r="M3216" s="5"/>
      <c r="N3216" s="56"/>
    </row>
    <row r="3217" spans="1:14" ht="13.5" customHeight="1" x14ac:dyDescent="0.2">
      <c r="B3217" s="34"/>
      <c r="F3217" s="3"/>
      <c r="G3217" s="2"/>
      <c r="H3217" s="12"/>
      <c r="I3217" s="12"/>
      <c r="J3217" s="5"/>
      <c r="K3217" s="5"/>
      <c r="L3217" s="5"/>
      <c r="M3217" s="5"/>
      <c r="N3217" s="56"/>
    </row>
    <row r="3218" spans="1:14" ht="13.5" customHeight="1" x14ac:dyDescent="0.2">
      <c r="A3218" s="106"/>
      <c r="B3218" s="34"/>
      <c r="F3218" s="3"/>
      <c r="G3218" s="2"/>
      <c r="H3218" s="12"/>
      <c r="I3218" s="12"/>
      <c r="J3218" s="5"/>
      <c r="K3218" s="5"/>
      <c r="L3218" s="5"/>
      <c r="M3218" s="5"/>
      <c r="N3218" s="56"/>
    </row>
    <row r="3219" spans="1:14" ht="13.5" customHeight="1" x14ac:dyDescent="0.2">
      <c r="B3219" s="34"/>
      <c r="F3219" s="3"/>
      <c r="G3219" s="2"/>
      <c r="H3219" s="12"/>
      <c r="I3219" s="12"/>
      <c r="J3219" s="5"/>
      <c r="K3219" s="5"/>
      <c r="L3219" s="5"/>
      <c r="M3219" s="5"/>
      <c r="N3219" s="56"/>
    </row>
    <row r="3220" spans="1:14" ht="13.5" customHeight="1" x14ac:dyDescent="0.2">
      <c r="B3220" s="34"/>
      <c r="F3220" s="3"/>
      <c r="G3220" s="2"/>
      <c r="H3220" s="12"/>
      <c r="I3220" s="12"/>
      <c r="J3220" s="5"/>
      <c r="K3220" s="5"/>
      <c r="L3220" s="5"/>
      <c r="M3220" s="5"/>
      <c r="N3220" s="56"/>
    </row>
    <row r="3221" spans="1:14" ht="13.5" customHeight="1" x14ac:dyDescent="0.2">
      <c r="B3221" s="34"/>
      <c r="F3221" s="3"/>
      <c r="G3221" s="2"/>
      <c r="H3221" s="12"/>
      <c r="I3221" s="12"/>
      <c r="J3221" s="5"/>
      <c r="K3221" s="5"/>
      <c r="L3221" s="5"/>
      <c r="M3221" s="5"/>
      <c r="N3221" s="56"/>
    </row>
    <row r="3222" spans="1:14" ht="13.5" customHeight="1" x14ac:dyDescent="0.2">
      <c r="B3222" s="34"/>
      <c r="F3222" s="3"/>
      <c r="G3222" s="2"/>
      <c r="H3222" s="12"/>
      <c r="I3222" s="12"/>
      <c r="J3222" s="5"/>
      <c r="K3222" s="5"/>
      <c r="L3222" s="5"/>
      <c r="M3222" s="5"/>
      <c r="N3222" s="56"/>
    </row>
    <row r="3223" spans="1:14" ht="13.5" customHeight="1" x14ac:dyDescent="0.2">
      <c r="B3223" s="34"/>
      <c r="F3223" s="3"/>
      <c r="G3223" s="2"/>
      <c r="H3223" s="12"/>
      <c r="I3223" s="12"/>
      <c r="J3223" s="5"/>
      <c r="K3223" s="5"/>
      <c r="L3223" s="5"/>
      <c r="M3223" s="5"/>
      <c r="N3223" s="56"/>
    </row>
    <row r="3224" spans="1:14" ht="13.5" customHeight="1" x14ac:dyDescent="0.2">
      <c r="B3224" s="34"/>
      <c r="F3224" s="3"/>
      <c r="G3224" s="2"/>
      <c r="H3224" s="12"/>
      <c r="I3224" s="12"/>
      <c r="J3224" s="5"/>
      <c r="K3224" s="5"/>
      <c r="L3224" s="5"/>
      <c r="M3224" s="5"/>
      <c r="N3224" s="56"/>
    </row>
    <row r="3225" spans="1:14" ht="13.5" customHeight="1" x14ac:dyDescent="0.2">
      <c r="B3225" s="34"/>
      <c r="F3225" s="3"/>
      <c r="G3225" s="2"/>
      <c r="H3225" s="12"/>
      <c r="I3225" s="12"/>
      <c r="J3225" s="5"/>
      <c r="K3225" s="5"/>
      <c r="L3225" s="5"/>
      <c r="M3225" s="5"/>
      <c r="N3225" s="56"/>
    </row>
    <row r="3226" spans="1:14" ht="13.5" customHeight="1" x14ac:dyDescent="0.2">
      <c r="A3226" s="106"/>
      <c r="B3226" s="34"/>
      <c r="F3226" s="3"/>
      <c r="G3226" s="2"/>
      <c r="H3226" s="12"/>
      <c r="I3226" s="12"/>
      <c r="J3226" s="5"/>
      <c r="K3226" s="5"/>
      <c r="L3226" s="5"/>
      <c r="M3226" s="5"/>
      <c r="N3226" s="56"/>
    </row>
    <row r="3227" spans="1:14" ht="13.5" customHeight="1" x14ac:dyDescent="0.2">
      <c r="B3227" s="34"/>
      <c r="F3227" s="3"/>
      <c r="G3227" s="2"/>
      <c r="H3227" s="12"/>
      <c r="I3227" s="12"/>
      <c r="J3227" s="5"/>
      <c r="K3227" s="5"/>
      <c r="L3227" s="5"/>
      <c r="M3227" s="5"/>
      <c r="N3227" s="56"/>
    </row>
    <row r="3228" spans="1:14" ht="13.5" customHeight="1" x14ac:dyDescent="0.2">
      <c r="B3228" s="34"/>
      <c r="F3228" s="3"/>
      <c r="G3228" s="2"/>
      <c r="H3228" s="12"/>
      <c r="I3228" s="12"/>
      <c r="J3228" s="5"/>
      <c r="K3228" s="5"/>
      <c r="L3228" s="5"/>
      <c r="M3228" s="5"/>
      <c r="N3228" s="56"/>
    </row>
    <row r="3229" spans="1:14" ht="13.5" customHeight="1" x14ac:dyDescent="0.2">
      <c r="B3229" s="34"/>
      <c r="F3229" s="3"/>
      <c r="G3229" s="2"/>
      <c r="H3229" s="12"/>
      <c r="I3229" s="12"/>
      <c r="J3229" s="5"/>
      <c r="K3229" s="5"/>
      <c r="L3229" s="5"/>
      <c r="M3229" s="5"/>
      <c r="N3229" s="56"/>
    </row>
    <row r="3230" spans="1:14" ht="13.5" customHeight="1" x14ac:dyDescent="0.2">
      <c r="B3230" s="34"/>
      <c r="F3230" s="3"/>
      <c r="G3230" s="2"/>
      <c r="H3230" s="12"/>
      <c r="I3230" s="12"/>
      <c r="J3230" s="5"/>
      <c r="K3230" s="5"/>
      <c r="L3230" s="5"/>
      <c r="M3230" s="5"/>
      <c r="N3230" s="56"/>
    </row>
    <row r="3231" spans="1:14" ht="13.5" customHeight="1" x14ac:dyDescent="0.2">
      <c r="A3231" s="106"/>
      <c r="B3231" s="34"/>
      <c r="F3231" s="3"/>
      <c r="G3231" s="2"/>
      <c r="H3231" s="12"/>
      <c r="I3231" s="12"/>
      <c r="J3231" s="5"/>
      <c r="K3231" s="5"/>
      <c r="L3231" s="5"/>
      <c r="M3231" s="5"/>
      <c r="N3231" s="56"/>
    </row>
    <row r="3232" spans="1:14" ht="13.5" customHeight="1" x14ac:dyDescent="0.2">
      <c r="B3232" s="34"/>
      <c r="F3232" s="3"/>
      <c r="G3232" s="2"/>
      <c r="H3232" s="12"/>
      <c r="I3232" s="12"/>
      <c r="J3232" s="5"/>
      <c r="K3232" s="5"/>
      <c r="L3232" s="5"/>
      <c r="M3232" s="5"/>
      <c r="N3232" s="56"/>
    </row>
    <row r="3233" spans="1:14" ht="13.5" customHeight="1" x14ac:dyDescent="0.2">
      <c r="B3233" s="34"/>
      <c r="F3233" s="3"/>
      <c r="G3233" s="2"/>
      <c r="H3233" s="12"/>
      <c r="I3233" s="12"/>
      <c r="J3233" s="5"/>
      <c r="K3233" s="5"/>
      <c r="L3233" s="5"/>
      <c r="M3233" s="5"/>
      <c r="N3233" s="56"/>
    </row>
    <row r="3234" spans="1:14" ht="13.5" customHeight="1" x14ac:dyDescent="0.2">
      <c r="B3234" s="34"/>
      <c r="F3234" s="3"/>
      <c r="G3234" s="2"/>
      <c r="H3234" s="12"/>
      <c r="I3234" s="12"/>
      <c r="J3234" s="5"/>
      <c r="K3234" s="5"/>
      <c r="L3234" s="5"/>
      <c r="M3234" s="5"/>
      <c r="N3234" s="56"/>
    </row>
    <row r="3235" spans="1:14" ht="13.5" customHeight="1" x14ac:dyDescent="0.2">
      <c r="B3235" s="34"/>
      <c r="F3235" s="3"/>
      <c r="G3235" s="2"/>
      <c r="H3235" s="12"/>
      <c r="I3235" s="12"/>
      <c r="J3235" s="5"/>
      <c r="K3235" s="5"/>
      <c r="L3235" s="5"/>
      <c r="M3235" s="5"/>
      <c r="N3235" s="56"/>
    </row>
    <row r="3236" spans="1:14" ht="13.5" customHeight="1" x14ac:dyDescent="0.2">
      <c r="A3236" s="106"/>
      <c r="B3236" s="34"/>
      <c r="F3236" s="3"/>
      <c r="G3236" s="2"/>
      <c r="H3236" s="12"/>
      <c r="I3236" s="12"/>
      <c r="J3236" s="5"/>
      <c r="K3236" s="5"/>
      <c r="L3236" s="5"/>
      <c r="M3236" s="5"/>
      <c r="N3236" s="56"/>
    </row>
    <row r="3237" spans="1:14" ht="13.5" customHeight="1" x14ac:dyDescent="0.2">
      <c r="B3237" s="34"/>
      <c r="F3237" s="3"/>
      <c r="G3237" s="2"/>
      <c r="H3237" s="12"/>
      <c r="I3237" s="12"/>
      <c r="J3237" s="5"/>
      <c r="K3237" s="5"/>
      <c r="L3237" s="5"/>
      <c r="M3237" s="5"/>
      <c r="N3237" s="56"/>
    </row>
    <row r="3238" spans="1:14" ht="13.5" customHeight="1" x14ac:dyDescent="0.2">
      <c r="B3238" s="34"/>
      <c r="F3238" s="3"/>
      <c r="G3238" s="2"/>
      <c r="H3238" s="12"/>
      <c r="I3238" s="12"/>
      <c r="J3238" s="5"/>
      <c r="K3238" s="5"/>
      <c r="L3238" s="5"/>
      <c r="M3238" s="5"/>
      <c r="N3238" s="56"/>
    </row>
    <row r="3239" spans="1:14" ht="13.5" customHeight="1" x14ac:dyDescent="0.2">
      <c r="A3239" s="106"/>
      <c r="B3239" s="34"/>
      <c r="F3239" s="3"/>
      <c r="G3239" s="2"/>
      <c r="H3239" s="17"/>
      <c r="I3239" s="12"/>
      <c r="J3239" s="5"/>
      <c r="K3239" s="5"/>
      <c r="L3239" s="5"/>
      <c r="M3239" s="5"/>
      <c r="N3239" s="56"/>
    </row>
    <row r="3240" spans="1:14" ht="13.5" customHeight="1" x14ac:dyDescent="0.2">
      <c r="A3240" s="106"/>
      <c r="B3240" s="34"/>
      <c r="F3240" s="3"/>
      <c r="G3240" s="2"/>
      <c r="H3240" s="17"/>
      <c r="I3240" s="12"/>
      <c r="J3240" s="5"/>
      <c r="K3240" s="5"/>
      <c r="L3240" s="5"/>
      <c r="M3240" s="5"/>
      <c r="N3240" s="56"/>
    </row>
    <row r="3241" spans="1:14" ht="13.5" customHeight="1" x14ac:dyDescent="0.2">
      <c r="G3241" s="3"/>
      <c r="H3241" s="2"/>
      <c r="I3241" s="12"/>
      <c r="J3241" s="5"/>
      <c r="K3241" s="5"/>
      <c r="L3241" s="5"/>
      <c r="M3241" s="5"/>
      <c r="N3241" s="56"/>
    </row>
    <row r="3242" spans="1:14" ht="13.5" customHeight="1" x14ac:dyDescent="0.2">
      <c r="G3242" s="3"/>
      <c r="H3242" s="2"/>
      <c r="I3242" s="12"/>
      <c r="J3242" s="5"/>
      <c r="K3242" s="5"/>
      <c r="L3242" s="5"/>
      <c r="M3242" s="5"/>
      <c r="N3242" s="56"/>
    </row>
    <row r="3243" spans="1:14" ht="13.5" customHeight="1" x14ac:dyDescent="0.2">
      <c r="G3243" s="3"/>
      <c r="H3243" s="2"/>
      <c r="I3243" s="12"/>
      <c r="J3243" s="5"/>
      <c r="K3243" s="5"/>
      <c r="L3243" s="5"/>
      <c r="M3243" s="5"/>
      <c r="N3243" s="56"/>
    </row>
    <row r="3244" spans="1:14" ht="13.5" customHeight="1" x14ac:dyDescent="0.2">
      <c r="G3244" s="3"/>
      <c r="H3244" s="2"/>
      <c r="I3244" s="12"/>
      <c r="J3244" s="5"/>
      <c r="K3244" s="5"/>
      <c r="L3244" s="5"/>
      <c r="M3244" s="5"/>
      <c r="N3244" s="56"/>
    </row>
    <row r="3245" spans="1:14" ht="13.5" customHeight="1" x14ac:dyDescent="0.2">
      <c r="G3245" s="3"/>
      <c r="H3245" s="2"/>
      <c r="I3245" s="12"/>
      <c r="J3245" s="5"/>
      <c r="K3245" s="5"/>
      <c r="L3245" s="5"/>
      <c r="M3245" s="5"/>
      <c r="N3245" s="56"/>
    </row>
    <row r="3246" spans="1:14" ht="13.5" customHeight="1" x14ac:dyDescent="0.2">
      <c r="G3246" s="3"/>
      <c r="H3246" s="2"/>
      <c r="I3246" s="12"/>
      <c r="J3246" s="5"/>
      <c r="K3246" s="5"/>
      <c r="L3246" s="5"/>
      <c r="M3246" s="5"/>
      <c r="N3246" s="56"/>
    </row>
    <row r="3247" spans="1:14" ht="13.5" customHeight="1" x14ac:dyDescent="0.2">
      <c r="G3247" s="3"/>
      <c r="H3247" s="2"/>
      <c r="I3247" s="12"/>
      <c r="J3247" s="5"/>
      <c r="K3247" s="5"/>
      <c r="L3247" s="5"/>
      <c r="M3247" s="5"/>
      <c r="N3247" s="56"/>
    </row>
    <row r="3248" spans="1:14" ht="13.5" customHeight="1" x14ac:dyDescent="0.2">
      <c r="G3248" s="3"/>
      <c r="H3248" s="2"/>
      <c r="I3248" s="12"/>
      <c r="J3248" s="5"/>
      <c r="K3248" s="5"/>
      <c r="L3248" s="5"/>
      <c r="M3248" s="5"/>
      <c r="N3248" s="56"/>
    </row>
    <row r="3249" spans="7:14" ht="13.5" customHeight="1" x14ac:dyDescent="0.2">
      <c r="G3249" s="3"/>
      <c r="H3249" s="2"/>
      <c r="I3249" s="12"/>
      <c r="J3249" s="5"/>
      <c r="K3249" s="5"/>
      <c r="L3249" s="5"/>
      <c r="M3249" s="5"/>
      <c r="N3249" s="56"/>
    </row>
    <row r="3250" spans="7:14" ht="13.5" customHeight="1" x14ac:dyDescent="0.2">
      <c r="G3250" s="3"/>
      <c r="H3250" s="2"/>
      <c r="I3250" s="12"/>
      <c r="J3250" s="5"/>
      <c r="K3250" s="5"/>
      <c r="L3250" s="5"/>
      <c r="M3250" s="5"/>
      <c r="N3250" s="56"/>
    </row>
    <row r="3251" spans="7:14" ht="13.5" customHeight="1" x14ac:dyDescent="0.2">
      <c r="G3251" s="3"/>
      <c r="H3251" s="2"/>
      <c r="I3251" s="12"/>
      <c r="J3251" s="5"/>
      <c r="K3251" s="5"/>
      <c r="L3251" s="5"/>
      <c r="M3251" s="5"/>
      <c r="N3251" s="56"/>
    </row>
    <row r="3252" spans="7:14" ht="13.5" customHeight="1" x14ac:dyDescent="0.2">
      <c r="G3252" s="3"/>
      <c r="H3252" s="2"/>
      <c r="I3252" s="12"/>
      <c r="J3252" s="5"/>
      <c r="K3252" s="5"/>
      <c r="L3252" s="5"/>
      <c r="M3252" s="5"/>
      <c r="N3252" s="56"/>
    </row>
    <row r="3253" spans="7:14" ht="13.5" customHeight="1" x14ac:dyDescent="0.2">
      <c r="G3253" s="3"/>
      <c r="H3253" s="2"/>
      <c r="I3253" s="12"/>
      <c r="J3253" s="5"/>
      <c r="K3253" s="5"/>
      <c r="L3253" s="5"/>
      <c r="M3253" s="5"/>
      <c r="N3253" s="56"/>
    </row>
    <row r="3254" spans="7:14" ht="13.5" customHeight="1" x14ac:dyDescent="0.2">
      <c r="G3254" s="3"/>
      <c r="H3254" s="2"/>
      <c r="I3254" s="12"/>
      <c r="J3254" s="5"/>
      <c r="K3254" s="5"/>
      <c r="L3254" s="5"/>
      <c r="M3254" s="5"/>
      <c r="N3254" s="56"/>
    </row>
    <row r="3255" spans="7:14" ht="13.5" customHeight="1" x14ac:dyDescent="0.2">
      <c r="G3255" s="3"/>
      <c r="H3255" s="2"/>
      <c r="I3255" s="12"/>
      <c r="J3255" s="5"/>
      <c r="K3255" s="5"/>
      <c r="L3255" s="5"/>
      <c r="M3255" s="5"/>
      <c r="N3255" s="56"/>
    </row>
    <row r="3256" spans="7:14" ht="13.5" customHeight="1" x14ac:dyDescent="0.2">
      <c r="G3256" s="3"/>
      <c r="H3256" s="2"/>
      <c r="I3256" s="12"/>
      <c r="J3256" s="5"/>
      <c r="K3256" s="5"/>
      <c r="L3256" s="5"/>
      <c r="M3256" s="5"/>
      <c r="N3256" s="56"/>
    </row>
    <row r="3257" spans="7:14" ht="13.5" customHeight="1" x14ac:dyDescent="0.2">
      <c r="G3257" s="3"/>
      <c r="H3257" s="2"/>
      <c r="I3257" s="12"/>
      <c r="J3257" s="5"/>
      <c r="K3257" s="5"/>
      <c r="L3257" s="5"/>
      <c r="M3257" s="5"/>
      <c r="N3257" s="56"/>
    </row>
    <row r="3258" spans="7:14" ht="13.5" customHeight="1" x14ac:dyDescent="0.2">
      <c r="G3258" s="3"/>
      <c r="H3258" s="2"/>
      <c r="I3258" s="12"/>
      <c r="J3258" s="5"/>
      <c r="K3258" s="5"/>
      <c r="L3258" s="5"/>
      <c r="M3258" s="5"/>
      <c r="N3258" s="56"/>
    </row>
    <row r="3259" spans="7:14" ht="13.5" customHeight="1" x14ac:dyDescent="0.2">
      <c r="G3259" s="3"/>
      <c r="H3259" s="2"/>
      <c r="I3259" s="12"/>
      <c r="J3259" s="5"/>
      <c r="K3259" s="5"/>
      <c r="L3259" s="5"/>
      <c r="M3259" s="5"/>
      <c r="N3259" s="56"/>
    </row>
    <row r="3260" spans="7:14" ht="13.5" customHeight="1" x14ac:dyDescent="0.2">
      <c r="G3260" s="3"/>
      <c r="H3260" s="2"/>
      <c r="I3260" s="12"/>
      <c r="J3260" s="5"/>
      <c r="K3260" s="5"/>
      <c r="L3260" s="5"/>
      <c r="M3260" s="5"/>
      <c r="N3260" s="56"/>
    </row>
    <row r="3261" spans="7:14" ht="13.5" customHeight="1" x14ac:dyDescent="0.2">
      <c r="G3261" s="3"/>
      <c r="H3261" s="2"/>
      <c r="I3261" s="12"/>
      <c r="J3261" s="5"/>
      <c r="K3261" s="5"/>
      <c r="L3261" s="5"/>
      <c r="M3261" s="5"/>
      <c r="N3261" s="56"/>
    </row>
    <row r="3262" spans="7:14" ht="13.5" customHeight="1" x14ac:dyDescent="0.2">
      <c r="G3262" s="3"/>
      <c r="H3262" s="2"/>
      <c r="I3262" s="12"/>
      <c r="J3262" s="5"/>
      <c r="K3262" s="5"/>
      <c r="L3262" s="5"/>
      <c r="M3262" s="5"/>
      <c r="N3262" s="56"/>
    </row>
    <row r="3263" spans="7:14" ht="13.5" customHeight="1" x14ac:dyDescent="0.2">
      <c r="G3263" s="3"/>
      <c r="H3263" s="2"/>
      <c r="I3263" s="12"/>
      <c r="J3263" s="5"/>
      <c r="K3263" s="5"/>
      <c r="L3263" s="5"/>
      <c r="M3263" s="5"/>
      <c r="N3263" s="56"/>
    </row>
    <row r="3264" spans="7:14" ht="13.5" customHeight="1" x14ac:dyDescent="0.2">
      <c r="G3264" s="3"/>
      <c r="H3264" s="2"/>
      <c r="I3264" s="12"/>
      <c r="J3264" s="5"/>
      <c r="K3264" s="5"/>
      <c r="L3264" s="5"/>
      <c r="M3264" s="5"/>
      <c r="N3264" s="56"/>
    </row>
    <row r="3265" spans="7:14" ht="13.5" customHeight="1" x14ac:dyDescent="0.2">
      <c r="G3265" s="3"/>
      <c r="H3265" s="2"/>
      <c r="I3265" s="12"/>
      <c r="J3265" s="5"/>
      <c r="K3265" s="5"/>
      <c r="L3265" s="5"/>
      <c r="M3265" s="5"/>
      <c r="N3265" s="56"/>
    </row>
    <row r="3266" spans="7:14" ht="13.5" customHeight="1" x14ac:dyDescent="0.2">
      <c r="G3266" s="3"/>
      <c r="H3266" s="2"/>
      <c r="I3266" s="12"/>
      <c r="J3266" s="5"/>
      <c r="K3266" s="5"/>
      <c r="L3266" s="5"/>
      <c r="M3266" s="5"/>
      <c r="N3266" s="56"/>
    </row>
    <row r="3267" spans="7:14" ht="13.5" customHeight="1" x14ac:dyDescent="0.2">
      <c r="G3267" s="3"/>
      <c r="H3267" s="2"/>
      <c r="I3267" s="12"/>
      <c r="J3267" s="5"/>
      <c r="K3267" s="5"/>
      <c r="L3267" s="5"/>
      <c r="M3267" s="5"/>
      <c r="N3267" s="56"/>
    </row>
    <row r="3268" spans="7:14" ht="13.5" customHeight="1" x14ac:dyDescent="0.2">
      <c r="G3268" s="3"/>
      <c r="H3268" s="2"/>
      <c r="I3268" s="12"/>
      <c r="J3268" s="5"/>
      <c r="K3268" s="5"/>
      <c r="L3268" s="5"/>
      <c r="M3268" s="5"/>
      <c r="N3268" s="56"/>
    </row>
    <row r="3269" spans="7:14" ht="13.5" customHeight="1" x14ac:dyDescent="0.2">
      <c r="G3269" s="3"/>
      <c r="H3269" s="2"/>
      <c r="I3269" s="12"/>
      <c r="J3269" s="5"/>
      <c r="K3269" s="5"/>
      <c r="L3269" s="5"/>
      <c r="M3269" s="5"/>
      <c r="N3269" s="56"/>
    </row>
    <row r="3270" spans="7:14" ht="13.5" customHeight="1" x14ac:dyDescent="0.2">
      <c r="G3270" s="3"/>
      <c r="H3270" s="2"/>
      <c r="I3270" s="12"/>
      <c r="J3270" s="5"/>
      <c r="K3270" s="5"/>
      <c r="L3270" s="5"/>
      <c r="M3270" s="5"/>
      <c r="N3270" s="56"/>
    </row>
    <row r="3271" spans="7:14" ht="13.5" customHeight="1" x14ac:dyDescent="0.2">
      <c r="G3271" s="3"/>
      <c r="H3271" s="2"/>
      <c r="I3271" s="12"/>
      <c r="J3271" s="5"/>
      <c r="K3271" s="5"/>
      <c r="L3271" s="5"/>
      <c r="M3271" s="5"/>
      <c r="N3271" s="56"/>
    </row>
    <row r="3272" spans="7:14" ht="13.5" customHeight="1" x14ac:dyDescent="0.2">
      <c r="G3272" s="3"/>
      <c r="H3272" s="2"/>
      <c r="I3272" s="12"/>
      <c r="J3272" s="5"/>
      <c r="K3272" s="5"/>
      <c r="L3272" s="5"/>
      <c r="M3272" s="5"/>
      <c r="N3272" s="56"/>
    </row>
    <row r="3273" spans="7:14" ht="13.5" customHeight="1" x14ac:dyDescent="0.2">
      <c r="G3273" s="3"/>
      <c r="H3273" s="2"/>
      <c r="I3273" s="12"/>
      <c r="J3273" s="5"/>
      <c r="K3273" s="5"/>
      <c r="L3273" s="5"/>
      <c r="M3273" s="5"/>
      <c r="N3273" s="56"/>
    </row>
    <row r="3274" spans="7:14" ht="13.5" customHeight="1" x14ac:dyDescent="0.2">
      <c r="G3274" s="3"/>
      <c r="H3274" s="2"/>
      <c r="I3274" s="12"/>
      <c r="J3274" s="5"/>
      <c r="K3274" s="5"/>
      <c r="L3274" s="5"/>
      <c r="M3274" s="5"/>
      <c r="N3274" s="56"/>
    </row>
    <row r="3275" spans="7:14" ht="13.5" customHeight="1" x14ac:dyDescent="0.2">
      <c r="G3275" s="3"/>
      <c r="H3275" s="2"/>
      <c r="I3275" s="12"/>
      <c r="J3275" s="5"/>
      <c r="K3275" s="5"/>
      <c r="L3275" s="5"/>
      <c r="M3275" s="5"/>
      <c r="N3275" s="56"/>
    </row>
    <row r="3276" spans="7:14" ht="13.5" customHeight="1" x14ac:dyDescent="0.2">
      <c r="G3276" s="3"/>
      <c r="H3276" s="2"/>
      <c r="I3276" s="12"/>
      <c r="J3276" s="5"/>
      <c r="K3276" s="5"/>
      <c r="L3276" s="5"/>
      <c r="M3276" s="5"/>
      <c r="N3276" s="56"/>
    </row>
    <row r="3277" spans="7:14" ht="13.5" customHeight="1" x14ac:dyDescent="0.2">
      <c r="G3277" s="3"/>
      <c r="H3277" s="2"/>
      <c r="I3277" s="12"/>
      <c r="J3277" s="5"/>
      <c r="K3277" s="5"/>
      <c r="L3277" s="5"/>
      <c r="M3277" s="5"/>
      <c r="N3277" s="56"/>
    </row>
    <row r="3278" spans="7:14" ht="13.5" customHeight="1" x14ac:dyDescent="0.2">
      <c r="G3278" s="3"/>
      <c r="H3278" s="2"/>
      <c r="I3278" s="12"/>
      <c r="J3278" s="5"/>
      <c r="K3278" s="5"/>
      <c r="L3278" s="5"/>
      <c r="M3278" s="5"/>
      <c r="N3278" s="56"/>
    </row>
    <row r="3279" spans="7:14" ht="13.5" customHeight="1" x14ac:dyDescent="0.2">
      <c r="G3279" s="3"/>
      <c r="H3279" s="2"/>
      <c r="I3279" s="12"/>
      <c r="J3279" s="5"/>
      <c r="K3279" s="5"/>
      <c r="L3279" s="5"/>
      <c r="M3279" s="5"/>
      <c r="N3279" s="56"/>
    </row>
    <row r="3280" spans="7:14" ht="13.5" customHeight="1" x14ac:dyDescent="0.2">
      <c r="G3280" s="3"/>
      <c r="H3280" s="2"/>
      <c r="I3280" s="12"/>
      <c r="J3280" s="5"/>
      <c r="K3280" s="5"/>
      <c r="L3280" s="5"/>
      <c r="M3280" s="5"/>
      <c r="N3280" s="56"/>
    </row>
    <row r="3281" spans="7:14" ht="13.5" customHeight="1" x14ac:dyDescent="0.2">
      <c r="G3281" s="3"/>
      <c r="H3281" s="2"/>
      <c r="I3281" s="12"/>
      <c r="J3281" s="5"/>
      <c r="K3281" s="5"/>
      <c r="L3281" s="5"/>
      <c r="M3281" s="5"/>
      <c r="N3281" s="56"/>
    </row>
    <row r="3282" spans="7:14" ht="13.5" customHeight="1" x14ac:dyDescent="0.2">
      <c r="G3282" s="3"/>
      <c r="H3282" s="2"/>
      <c r="I3282" s="12"/>
      <c r="J3282" s="5"/>
      <c r="K3282" s="5"/>
      <c r="L3282" s="5"/>
      <c r="M3282" s="5"/>
      <c r="N3282" s="56"/>
    </row>
    <row r="3283" spans="7:14" ht="13.5" customHeight="1" x14ac:dyDescent="0.2">
      <c r="G3283" s="3"/>
      <c r="H3283" s="2"/>
      <c r="I3283" s="12"/>
      <c r="J3283" s="5"/>
      <c r="K3283" s="5"/>
      <c r="L3283" s="5"/>
      <c r="M3283" s="5"/>
      <c r="N3283" s="56"/>
    </row>
    <row r="3284" spans="7:14" ht="13.5" customHeight="1" x14ac:dyDescent="0.2">
      <c r="G3284" s="3"/>
      <c r="H3284" s="2"/>
      <c r="I3284" s="12"/>
      <c r="J3284" s="5"/>
      <c r="K3284" s="5"/>
      <c r="L3284" s="5"/>
      <c r="M3284" s="5"/>
      <c r="N3284" s="56"/>
    </row>
    <row r="3285" spans="7:14" ht="13.5" customHeight="1" x14ac:dyDescent="0.2">
      <c r="G3285" s="3"/>
      <c r="H3285" s="2"/>
      <c r="I3285" s="12"/>
      <c r="J3285" s="5"/>
      <c r="K3285" s="5"/>
      <c r="L3285" s="5"/>
      <c r="M3285" s="5"/>
      <c r="N3285" s="56"/>
    </row>
    <row r="3286" spans="7:14" ht="13.5" customHeight="1" x14ac:dyDescent="0.2">
      <c r="G3286" s="3"/>
      <c r="H3286" s="2"/>
      <c r="I3286" s="12"/>
      <c r="J3286" s="5"/>
      <c r="K3286" s="5"/>
      <c r="L3286" s="5"/>
      <c r="M3286" s="5"/>
      <c r="N3286" s="56"/>
    </row>
    <row r="3287" spans="7:14" ht="13.5" customHeight="1" x14ac:dyDescent="0.2">
      <c r="G3287" s="3"/>
      <c r="H3287" s="2"/>
      <c r="I3287" s="12"/>
      <c r="J3287" s="5"/>
      <c r="K3287" s="5"/>
      <c r="L3287" s="5"/>
      <c r="M3287" s="5"/>
      <c r="N3287" s="56"/>
    </row>
    <row r="3288" spans="7:14" ht="13.5" customHeight="1" x14ac:dyDescent="0.2">
      <c r="G3288" s="3"/>
      <c r="H3288" s="2"/>
      <c r="I3288" s="12"/>
      <c r="J3288" s="5"/>
      <c r="K3288" s="5"/>
      <c r="L3288" s="5"/>
      <c r="M3288" s="5"/>
      <c r="N3288" s="56"/>
    </row>
    <row r="3289" spans="7:14" ht="13.5" customHeight="1" x14ac:dyDescent="0.2">
      <c r="G3289" s="3"/>
      <c r="H3289" s="2"/>
      <c r="I3289" s="12"/>
      <c r="J3289" s="5"/>
      <c r="K3289" s="5"/>
      <c r="L3289" s="5"/>
      <c r="M3289" s="5"/>
      <c r="N3289" s="56"/>
    </row>
    <row r="3290" spans="7:14" ht="13.5" customHeight="1" x14ac:dyDescent="0.2">
      <c r="G3290" s="3"/>
      <c r="H3290" s="2"/>
      <c r="I3290" s="12"/>
      <c r="J3290" s="5"/>
      <c r="K3290" s="5"/>
      <c r="L3290" s="5"/>
      <c r="M3290" s="5"/>
      <c r="N3290" s="56"/>
    </row>
    <row r="3291" spans="7:14" ht="13.5" customHeight="1" x14ac:dyDescent="0.2">
      <c r="G3291" s="3"/>
      <c r="H3291" s="2"/>
      <c r="I3291" s="12"/>
      <c r="J3291" s="5"/>
      <c r="K3291" s="5"/>
      <c r="L3291" s="5"/>
      <c r="M3291" s="5"/>
      <c r="N3291" s="56"/>
    </row>
    <row r="3292" spans="7:14" ht="13.5" customHeight="1" x14ac:dyDescent="0.2">
      <c r="G3292" s="3"/>
      <c r="H3292" s="2"/>
      <c r="I3292" s="12"/>
      <c r="J3292" s="5"/>
      <c r="K3292" s="5"/>
      <c r="L3292" s="5"/>
      <c r="M3292" s="5"/>
      <c r="N3292" s="56"/>
    </row>
    <row r="3293" spans="7:14" ht="13.5" customHeight="1" x14ac:dyDescent="0.2">
      <c r="G3293" s="3"/>
      <c r="H3293" s="2"/>
      <c r="I3293" s="12"/>
      <c r="J3293" s="5"/>
      <c r="K3293" s="5"/>
      <c r="L3293" s="5"/>
      <c r="M3293" s="5"/>
      <c r="N3293" s="56"/>
    </row>
    <row r="3294" spans="7:14" ht="13.5" customHeight="1" x14ac:dyDescent="0.2">
      <c r="G3294" s="3"/>
      <c r="H3294" s="2"/>
      <c r="I3294" s="12"/>
      <c r="J3294" s="5"/>
      <c r="K3294" s="5"/>
      <c r="L3294" s="5"/>
      <c r="M3294" s="5"/>
      <c r="N3294" s="56"/>
    </row>
    <row r="3295" spans="7:14" ht="13.5" customHeight="1" x14ac:dyDescent="0.2">
      <c r="G3295" s="3"/>
      <c r="H3295" s="2"/>
      <c r="I3295" s="12"/>
      <c r="J3295" s="5"/>
      <c r="K3295" s="5"/>
      <c r="L3295" s="5"/>
      <c r="M3295" s="5"/>
      <c r="N3295" s="56"/>
    </row>
    <row r="3296" spans="7:14" ht="13.5" customHeight="1" x14ac:dyDescent="0.2">
      <c r="G3296" s="3"/>
      <c r="H3296" s="2"/>
      <c r="I3296" s="12"/>
      <c r="J3296" s="5"/>
      <c r="K3296" s="5"/>
      <c r="L3296" s="5"/>
      <c r="M3296" s="5"/>
      <c r="N3296" s="56"/>
    </row>
    <row r="3297" spans="7:14" ht="13.5" customHeight="1" x14ac:dyDescent="0.2">
      <c r="G3297" s="3"/>
      <c r="H3297" s="2"/>
      <c r="I3297" s="12"/>
      <c r="J3297" s="5"/>
      <c r="K3297" s="5"/>
      <c r="L3297" s="5"/>
      <c r="M3297" s="5"/>
      <c r="N3297" s="56"/>
    </row>
    <row r="3298" spans="7:14" ht="13.5" customHeight="1" x14ac:dyDescent="0.2">
      <c r="G3298" s="3"/>
      <c r="H3298" s="2"/>
      <c r="I3298" s="12"/>
      <c r="J3298" s="5"/>
      <c r="K3298" s="5"/>
      <c r="L3298" s="5"/>
      <c r="M3298" s="5"/>
      <c r="N3298" s="56"/>
    </row>
    <row r="3299" spans="7:14" ht="13.5" customHeight="1" x14ac:dyDescent="0.2">
      <c r="G3299" s="3"/>
      <c r="H3299" s="2"/>
      <c r="I3299" s="12"/>
      <c r="J3299" s="5"/>
      <c r="K3299" s="5"/>
      <c r="L3299" s="5"/>
      <c r="M3299" s="5"/>
      <c r="N3299" s="56"/>
    </row>
    <row r="3300" spans="7:14" ht="13.5" customHeight="1" x14ac:dyDescent="0.2">
      <c r="G3300" s="3"/>
      <c r="H3300" s="2"/>
      <c r="I3300" s="12"/>
      <c r="J3300" s="5"/>
      <c r="K3300" s="5"/>
      <c r="L3300" s="5"/>
      <c r="M3300" s="5"/>
      <c r="N3300" s="56"/>
    </row>
    <row r="3301" spans="7:14" ht="13.5" customHeight="1" x14ac:dyDescent="0.2">
      <c r="G3301" s="3"/>
      <c r="H3301" s="2"/>
      <c r="I3301" s="12"/>
      <c r="J3301" s="5"/>
      <c r="K3301" s="5"/>
      <c r="L3301" s="5"/>
      <c r="M3301" s="5"/>
      <c r="N3301" s="56"/>
    </row>
    <row r="3302" spans="7:14" ht="13.5" customHeight="1" x14ac:dyDescent="0.2">
      <c r="G3302" s="3"/>
      <c r="H3302" s="2"/>
      <c r="I3302" s="12"/>
      <c r="J3302" s="5"/>
      <c r="K3302" s="5"/>
      <c r="L3302" s="5"/>
      <c r="M3302" s="5"/>
      <c r="N3302" s="56"/>
    </row>
    <row r="3303" spans="7:14" ht="13.5" customHeight="1" x14ac:dyDescent="0.2">
      <c r="G3303" s="3"/>
      <c r="H3303" s="2"/>
      <c r="I3303" s="12"/>
      <c r="J3303" s="5"/>
      <c r="K3303" s="5"/>
      <c r="L3303" s="5"/>
      <c r="M3303" s="5"/>
      <c r="N3303" s="56"/>
    </row>
    <row r="3304" spans="7:14" ht="13.5" customHeight="1" x14ac:dyDescent="0.2">
      <c r="G3304" s="3"/>
      <c r="H3304" s="2"/>
      <c r="I3304" s="12"/>
      <c r="J3304" s="5"/>
      <c r="K3304" s="5"/>
      <c r="L3304" s="5"/>
      <c r="M3304" s="5"/>
      <c r="N3304" s="56"/>
    </row>
    <row r="3305" spans="7:14" ht="13.5" customHeight="1" x14ac:dyDescent="0.2">
      <c r="G3305" s="3"/>
      <c r="H3305" s="2"/>
      <c r="I3305" s="12"/>
      <c r="J3305" s="5"/>
      <c r="K3305" s="5"/>
      <c r="L3305" s="5"/>
      <c r="M3305" s="5"/>
      <c r="N3305" s="56"/>
    </row>
    <row r="3306" spans="7:14" ht="13.5" customHeight="1" x14ac:dyDescent="0.2">
      <c r="G3306" s="3"/>
      <c r="H3306" s="2"/>
      <c r="I3306" s="12"/>
      <c r="J3306" s="5"/>
      <c r="K3306" s="5"/>
      <c r="L3306" s="5"/>
      <c r="M3306" s="5"/>
      <c r="N3306" s="56"/>
    </row>
    <row r="3307" spans="7:14" ht="13.5" customHeight="1" x14ac:dyDescent="0.2">
      <c r="G3307" s="3"/>
      <c r="H3307" s="2"/>
      <c r="I3307" s="12"/>
      <c r="J3307" s="5"/>
      <c r="K3307" s="5"/>
      <c r="L3307" s="5"/>
      <c r="M3307" s="5"/>
      <c r="N3307" s="56"/>
    </row>
    <row r="3308" spans="7:14" ht="13.5" customHeight="1" x14ac:dyDescent="0.2">
      <c r="G3308" s="3"/>
      <c r="H3308" s="2"/>
      <c r="I3308" s="12"/>
      <c r="J3308" s="5"/>
      <c r="K3308" s="5"/>
      <c r="L3308" s="5"/>
      <c r="M3308" s="5"/>
      <c r="N3308" s="56"/>
    </row>
    <row r="3309" spans="7:14" ht="13.5" customHeight="1" x14ac:dyDescent="0.2">
      <c r="G3309" s="3"/>
      <c r="H3309" s="2"/>
      <c r="I3309" s="12"/>
      <c r="J3309" s="5"/>
      <c r="K3309" s="5"/>
      <c r="L3309" s="5"/>
      <c r="M3309" s="5"/>
      <c r="N3309" s="56"/>
    </row>
    <row r="3310" spans="7:14" ht="13.5" customHeight="1" x14ac:dyDescent="0.2">
      <c r="G3310" s="3"/>
      <c r="H3310" s="2"/>
      <c r="I3310" s="12"/>
      <c r="J3310" s="5"/>
      <c r="K3310" s="5"/>
      <c r="L3310" s="5"/>
      <c r="M3310" s="5"/>
      <c r="N3310" s="56"/>
    </row>
    <row r="3311" spans="7:14" ht="13.5" customHeight="1" x14ac:dyDescent="0.2">
      <c r="G3311" s="3"/>
      <c r="H3311" s="2"/>
      <c r="I3311" s="12"/>
      <c r="J3311" s="5"/>
      <c r="K3311" s="5"/>
      <c r="L3311" s="5"/>
      <c r="M3311" s="5"/>
      <c r="N3311" s="56"/>
    </row>
    <row r="3312" spans="7:14" ht="13.5" customHeight="1" x14ac:dyDescent="0.2">
      <c r="G3312" s="3"/>
      <c r="H3312" s="2"/>
      <c r="I3312" s="12"/>
      <c r="J3312" s="5"/>
      <c r="K3312" s="5"/>
      <c r="L3312" s="5"/>
      <c r="M3312" s="5"/>
      <c r="N3312" s="56"/>
    </row>
    <row r="3313" spans="7:14" ht="13.5" customHeight="1" x14ac:dyDescent="0.2">
      <c r="G3313" s="3"/>
      <c r="H3313" s="2"/>
      <c r="I3313" s="12"/>
      <c r="J3313" s="5"/>
      <c r="K3313" s="5"/>
      <c r="L3313" s="5"/>
      <c r="M3313" s="5"/>
      <c r="N3313" s="56"/>
    </row>
    <row r="3314" spans="7:14" ht="13.5" customHeight="1" x14ac:dyDescent="0.2">
      <c r="G3314" s="3"/>
      <c r="H3314" s="2"/>
      <c r="I3314" s="12"/>
      <c r="J3314" s="5"/>
      <c r="K3314" s="5"/>
      <c r="L3314" s="5"/>
      <c r="M3314" s="5"/>
      <c r="N3314" s="56"/>
    </row>
    <row r="3315" spans="7:14" ht="13.5" customHeight="1" x14ac:dyDescent="0.2">
      <c r="G3315" s="3"/>
      <c r="H3315" s="2"/>
      <c r="I3315" s="12"/>
      <c r="J3315" s="5"/>
      <c r="K3315" s="5"/>
      <c r="L3315" s="5"/>
      <c r="M3315" s="5"/>
      <c r="N3315" s="56"/>
    </row>
    <row r="3316" spans="7:14" ht="13.5" customHeight="1" x14ac:dyDescent="0.2">
      <c r="G3316" s="3"/>
      <c r="H3316" s="2"/>
      <c r="I3316" s="12"/>
      <c r="J3316" s="5"/>
      <c r="K3316" s="5"/>
      <c r="L3316" s="5"/>
      <c r="M3316" s="5"/>
      <c r="N3316" s="56"/>
    </row>
    <row r="3317" spans="7:14" ht="13.5" customHeight="1" x14ac:dyDescent="0.2">
      <c r="G3317" s="3"/>
      <c r="H3317" s="2"/>
      <c r="I3317" s="12"/>
      <c r="J3317" s="5"/>
      <c r="K3317" s="5"/>
      <c r="L3317" s="5"/>
      <c r="M3317" s="5"/>
      <c r="N3317" s="56"/>
    </row>
    <row r="3318" spans="7:14" ht="13.5" customHeight="1" x14ac:dyDescent="0.2">
      <c r="G3318" s="3"/>
      <c r="H3318" s="2"/>
      <c r="I3318" s="12"/>
      <c r="J3318" s="5"/>
      <c r="K3318" s="5"/>
      <c r="L3318" s="5"/>
      <c r="M3318" s="5"/>
      <c r="N3318" s="56"/>
    </row>
    <row r="3319" spans="7:14" ht="13.5" customHeight="1" x14ac:dyDescent="0.2">
      <c r="G3319" s="3"/>
      <c r="H3319" s="2"/>
      <c r="I3319" s="12"/>
      <c r="J3319" s="5"/>
      <c r="K3319" s="5"/>
      <c r="L3319" s="5"/>
      <c r="M3319" s="5"/>
      <c r="N3319" s="56"/>
    </row>
    <row r="3320" spans="7:14" ht="13.5" customHeight="1" x14ac:dyDescent="0.2">
      <c r="G3320" s="3"/>
      <c r="H3320" s="2"/>
      <c r="I3320" s="12"/>
      <c r="J3320" s="5"/>
      <c r="K3320" s="5"/>
      <c r="L3320" s="5"/>
      <c r="M3320" s="5"/>
      <c r="N3320" s="56"/>
    </row>
    <row r="3321" spans="7:14" ht="13.5" customHeight="1" x14ac:dyDescent="0.2">
      <c r="G3321" s="3"/>
      <c r="H3321" s="2"/>
      <c r="I3321" s="12"/>
      <c r="J3321" s="5"/>
      <c r="K3321" s="5"/>
      <c r="L3321" s="5"/>
      <c r="M3321" s="5"/>
      <c r="N3321" s="56"/>
    </row>
    <row r="3322" spans="7:14" ht="13.5" customHeight="1" x14ac:dyDescent="0.2">
      <c r="G3322" s="3"/>
      <c r="H3322" s="2"/>
      <c r="I3322" s="12"/>
      <c r="J3322" s="5"/>
      <c r="K3322" s="5"/>
      <c r="L3322" s="5"/>
      <c r="M3322" s="5"/>
      <c r="N3322" s="56"/>
    </row>
    <row r="3323" spans="7:14" ht="13.5" customHeight="1" x14ac:dyDescent="0.2">
      <c r="G3323" s="3"/>
      <c r="H3323" s="2"/>
      <c r="I3323" s="12"/>
      <c r="J3323" s="5"/>
      <c r="K3323" s="5"/>
      <c r="L3323" s="5"/>
      <c r="M3323" s="5"/>
      <c r="N3323" s="56"/>
    </row>
    <row r="3324" spans="7:14" ht="13.5" customHeight="1" x14ac:dyDescent="0.2">
      <c r="G3324" s="3"/>
      <c r="H3324" s="2"/>
      <c r="I3324" s="12"/>
      <c r="J3324" s="5"/>
      <c r="K3324" s="5"/>
      <c r="L3324" s="5"/>
      <c r="M3324" s="5"/>
      <c r="N3324" s="56"/>
    </row>
    <row r="3325" spans="7:14" ht="13.5" customHeight="1" x14ac:dyDescent="0.2">
      <c r="G3325" s="3"/>
      <c r="H3325" s="2"/>
      <c r="I3325" s="12"/>
      <c r="J3325" s="5"/>
      <c r="K3325" s="5"/>
      <c r="L3325" s="5"/>
      <c r="M3325" s="5"/>
      <c r="N3325" s="56"/>
    </row>
    <row r="3326" spans="7:14" ht="13.5" customHeight="1" x14ac:dyDescent="0.2">
      <c r="G3326" s="3"/>
      <c r="H3326" s="2"/>
      <c r="I3326" s="12"/>
      <c r="J3326" s="5"/>
      <c r="K3326" s="5"/>
      <c r="L3326" s="5"/>
      <c r="M3326" s="5"/>
      <c r="N3326" s="56"/>
    </row>
    <row r="3327" spans="7:14" ht="13.5" customHeight="1" x14ac:dyDescent="0.2">
      <c r="G3327" s="3"/>
      <c r="H3327" s="2"/>
      <c r="I3327" s="12"/>
      <c r="J3327" s="5"/>
      <c r="K3327" s="5"/>
      <c r="L3327" s="5"/>
      <c r="M3327" s="5"/>
      <c r="N3327" s="56"/>
    </row>
    <row r="3328" spans="7:14" ht="13.5" customHeight="1" x14ac:dyDescent="0.2">
      <c r="G3328" s="3"/>
      <c r="H3328" s="2"/>
      <c r="I3328" s="12"/>
      <c r="J3328" s="5"/>
      <c r="K3328" s="5"/>
      <c r="L3328" s="5"/>
      <c r="M3328" s="5"/>
      <c r="N3328" s="56"/>
    </row>
    <row r="3329" spans="7:14" ht="13.5" customHeight="1" x14ac:dyDescent="0.2">
      <c r="G3329" s="3"/>
      <c r="H3329" s="2"/>
      <c r="I3329" s="12"/>
      <c r="J3329" s="5"/>
      <c r="K3329" s="5"/>
      <c r="L3329" s="5"/>
      <c r="M3329" s="5"/>
      <c r="N3329" s="56"/>
    </row>
    <row r="3330" spans="7:14" ht="13.5" customHeight="1" x14ac:dyDescent="0.2">
      <c r="G3330" s="3"/>
      <c r="H3330" s="2"/>
      <c r="I3330" s="12"/>
      <c r="J3330" s="5"/>
      <c r="K3330" s="5"/>
      <c r="L3330" s="5"/>
      <c r="M3330" s="5"/>
      <c r="N3330" s="56"/>
    </row>
    <row r="3331" spans="7:14" ht="13.5" customHeight="1" x14ac:dyDescent="0.2">
      <c r="G3331" s="3"/>
      <c r="H3331" s="2"/>
      <c r="I3331" s="12"/>
      <c r="J3331" s="5"/>
      <c r="K3331" s="5"/>
      <c r="L3331" s="5"/>
      <c r="M3331" s="5"/>
      <c r="N3331" s="56"/>
    </row>
    <row r="3332" spans="7:14" ht="13.5" customHeight="1" x14ac:dyDescent="0.2">
      <c r="G3332" s="3"/>
      <c r="H3332" s="2"/>
      <c r="I3332" s="12"/>
      <c r="J3332" s="5"/>
      <c r="K3332" s="5"/>
      <c r="L3332" s="5"/>
      <c r="M3332" s="5"/>
      <c r="N3332" s="56"/>
    </row>
    <row r="3333" spans="7:14" ht="13.5" customHeight="1" x14ac:dyDescent="0.2">
      <c r="G3333" s="3"/>
      <c r="H3333" s="2"/>
      <c r="I3333" s="12"/>
      <c r="J3333" s="5"/>
      <c r="K3333" s="5"/>
      <c r="L3333" s="5"/>
      <c r="M3333" s="5"/>
      <c r="N3333" s="56"/>
    </row>
    <row r="3334" spans="7:14" ht="13.5" customHeight="1" x14ac:dyDescent="0.2">
      <c r="G3334" s="3"/>
      <c r="H3334" s="2"/>
      <c r="I3334" s="12"/>
      <c r="J3334" s="5"/>
      <c r="K3334" s="5"/>
      <c r="L3334" s="5"/>
      <c r="M3334" s="5"/>
      <c r="N3334" s="56"/>
    </row>
    <row r="3335" spans="7:14" ht="13.5" customHeight="1" x14ac:dyDescent="0.2">
      <c r="G3335" s="3"/>
      <c r="H3335" s="2"/>
      <c r="I3335" s="109"/>
      <c r="J3335" s="5"/>
      <c r="K3335" s="5"/>
      <c r="L3335" s="5"/>
      <c r="M3335" s="5"/>
      <c r="N3335" s="56"/>
    </row>
    <row r="3336" spans="7:14" ht="13.5" customHeight="1" x14ac:dyDescent="0.2">
      <c r="G3336" s="3"/>
      <c r="H3336" s="2"/>
      <c r="I3336" s="12"/>
      <c r="J3336" s="5"/>
      <c r="K3336" s="5"/>
      <c r="L3336" s="5"/>
      <c r="M3336" s="5"/>
      <c r="N3336" s="56"/>
    </row>
    <row r="3337" spans="7:14" ht="13.5" customHeight="1" x14ac:dyDescent="0.2">
      <c r="G3337" s="3"/>
      <c r="H3337" s="2"/>
      <c r="I3337" s="12"/>
      <c r="J3337" s="5"/>
      <c r="K3337" s="5"/>
      <c r="L3337" s="5"/>
      <c r="M3337" s="5"/>
      <c r="N3337" s="56"/>
    </row>
    <row r="3338" spans="7:14" ht="13.5" customHeight="1" x14ac:dyDescent="0.2">
      <c r="G3338" s="3"/>
      <c r="H3338" s="2"/>
      <c r="I3338" s="12"/>
      <c r="J3338" s="5"/>
      <c r="K3338" s="5"/>
      <c r="L3338" s="5"/>
      <c r="M3338" s="5"/>
      <c r="N3338" s="56"/>
    </row>
    <row r="3339" spans="7:14" ht="13.5" customHeight="1" x14ac:dyDescent="0.2">
      <c r="G3339" s="3"/>
      <c r="H3339" s="2"/>
      <c r="I3339" s="12"/>
      <c r="J3339" s="5"/>
      <c r="K3339" s="5"/>
      <c r="L3339" s="5"/>
      <c r="M3339" s="5"/>
      <c r="N3339" s="56"/>
    </row>
    <row r="3340" spans="7:14" ht="13.5" customHeight="1" x14ac:dyDescent="0.2">
      <c r="G3340" s="3"/>
      <c r="H3340" s="2"/>
      <c r="I3340" s="12"/>
      <c r="J3340" s="5"/>
      <c r="K3340" s="5"/>
      <c r="L3340" s="5"/>
      <c r="M3340" s="5"/>
      <c r="N3340" s="56"/>
    </row>
    <row r="3341" spans="7:14" ht="13.5" customHeight="1" x14ac:dyDescent="0.2">
      <c r="G3341" s="3"/>
      <c r="H3341" s="2"/>
      <c r="I3341" s="12"/>
      <c r="J3341" s="5"/>
      <c r="K3341" s="5"/>
      <c r="L3341" s="5"/>
      <c r="M3341" s="5"/>
      <c r="N3341" s="56"/>
    </row>
    <row r="3342" spans="7:14" ht="13.5" customHeight="1" x14ac:dyDescent="0.2">
      <c r="G3342" s="3"/>
      <c r="H3342" s="2"/>
      <c r="I3342" s="12"/>
      <c r="J3342" s="5"/>
      <c r="K3342" s="5"/>
      <c r="L3342" s="5"/>
      <c r="M3342" s="5"/>
      <c r="N3342" s="56"/>
    </row>
    <row r="3343" spans="7:14" ht="13.5" customHeight="1" x14ac:dyDescent="0.2">
      <c r="G3343" s="3"/>
      <c r="H3343" s="2"/>
      <c r="I3343" s="12"/>
      <c r="J3343" s="5"/>
      <c r="K3343" s="5"/>
      <c r="L3343" s="5"/>
      <c r="M3343" s="5"/>
      <c r="N3343" s="56"/>
    </row>
    <row r="3344" spans="7:14" ht="13.5" customHeight="1" x14ac:dyDescent="0.2">
      <c r="G3344" s="3"/>
      <c r="H3344" s="2"/>
      <c r="I3344" s="12"/>
      <c r="J3344" s="5"/>
      <c r="K3344" s="5"/>
      <c r="L3344" s="5"/>
      <c r="M3344" s="5"/>
      <c r="N3344" s="56"/>
    </row>
    <row r="3345" spans="7:14" ht="13.5" customHeight="1" x14ac:dyDescent="0.2">
      <c r="G3345" s="3"/>
      <c r="H3345" s="2"/>
      <c r="I3345" s="12"/>
      <c r="J3345" s="5"/>
      <c r="K3345" s="5"/>
      <c r="L3345" s="5"/>
      <c r="M3345" s="5"/>
      <c r="N3345" s="56"/>
    </row>
    <row r="3346" spans="7:14" ht="13.5" customHeight="1" x14ac:dyDescent="0.2">
      <c r="G3346" s="3"/>
      <c r="H3346" s="2"/>
      <c r="I3346" s="12"/>
      <c r="J3346" s="5"/>
      <c r="K3346" s="5"/>
      <c r="L3346" s="5"/>
      <c r="M3346" s="5"/>
      <c r="N3346" s="56"/>
    </row>
    <row r="3347" spans="7:14" ht="13.5" customHeight="1" x14ac:dyDescent="0.2">
      <c r="G3347" s="3"/>
      <c r="H3347" s="2"/>
      <c r="I3347" s="12"/>
      <c r="J3347" s="5"/>
      <c r="K3347" s="5"/>
      <c r="L3347" s="5"/>
      <c r="M3347" s="5"/>
      <c r="N3347" s="56"/>
    </row>
    <row r="3348" spans="7:14" ht="13.5" customHeight="1" x14ac:dyDescent="0.2">
      <c r="G3348" s="3"/>
      <c r="H3348" s="2"/>
      <c r="I3348" s="12"/>
      <c r="J3348" s="5"/>
      <c r="K3348" s="5"/>
      <c r="L3348" s="5"/>
      <c r="M3348" s="5"/>
      <c r="N3348" s="56"/>
    </row>
    <row r="3349" spans="7:14" ht="13.5" customHeight="1" x14ac:dyDescent="0.2">
      <c r="G3349" s="3"/>
      <c r="H3349" s="2"/>
      <c r="I3349" s="12"/>
      <c r="J3349" s="5"/>
      <c r="K3349" s="5"/>
      <c r="L3349" s="5"/>
      <c r="M3349" s="5"/>
      <c r="N3349" s="56"/>
    </row>
    <row r="3350" spans="7:14" ht="13.5" customHeight="1" x14ac:dyDescent="0.2">
      <c r="G3350" s="3"/>
      <c r="H3350" s="2"/>
      <c r="I3350" s="12"/>
      <c r="J3350" s="5"/>
      <c r="K3350" s="5"/>
      <c r="L3350" s="5"/>
      <c r="M3350" s="5"/>
      <c r="N3350" s="56"/>
    </row>
    <row r="3351" spans="7:14" ht="13.5" customHeight="1" x14ac:dyDescent="0.2">
      <c r="G3351" s="3"/>
      <c r="H3351" s="2"/>
      <c r="I3351" s="12"/>
      <c r="J3351" s="5"/>
      <c r="K3351" s="5"/>
      <c r="L3351" s="5"/>
      <c r="M3351" s="5"/>
      <c r="N3351" s="56"/>
    </row>
    <row r="3352" spans="7:14" ht="13.5" customHeight="1" x14ac:dyDescent="0.2">
      <c r="G3352" s="3"/>
      <c r="H3352" s="2"/>
      <c r="I3352" s="12"/>
      <c r="J3352" s="5"/>
      <c r="K3352" s="5"/>
      <c r="L3352" s="5"/>
      <c r="M3352" s="5"/>
      <c r="N3352" s="56"/>
    </row>
    <row r="3353" spans="7:14" ht="13.5" customHeight="1" x14ac:dyDescent="0.2">
      <c r="G3353" s="3"/>
      <c r="H3353" s="2"/>
      <c r="I3353" s="12"/>
      <c r="J3353" s="5"/>
      <c r="K3353" s="5"/>
      <c r="L3353" s="5"/>
      <c r="M3353" s="5"/>
      <c r="N3353" s="56"/>
    </row>
    <row r="3354" spans="7:14" ht="13.5" customHeight="1" x14ac:dyDescent="0.2">
      <c r="G3354" s="3"/>
      <c r="H3354" s="2"/>
      <c r="I3354" s="12"/>
      <c r="J3354" s="5"/>
      <c r="K3354" s="5"/>
      <c r="L3354" s="5"/>
      <c r="M3354" s="5"/>
      <c r="N3354" s="56"/>
    </row>
    <row r="3355" spans="7:14" ht="13.5" customHeight="1" x14ac:dyDescent="0.2">
      <c r="G3355" s="3"/>
      <c r="H3355" s="2"/>
      <c r="I3355" s="12"/>
      <c r="J3355" s="5"/>
      <c r="K3355" s="5"/>
      <c r="L3355" s="5"/>
      <c r="M3355" s="5"/>
      <c r="N3355" s="56"/>
    </row>
    <row r="3356" spans="7:14" ht="13.5" customHeight="1" x14ac:dyDescent="0.2">
      <c r="G3356" s="3"/>
      <c r="H3356" s="2"/>
      <c r="I3356" s="12"/>
      <c r="J3356" s="5"/>
      <c r="K3356" s="5"/>
      <c r="L3356" s="5"/>
      <c r="M3356" s="5"/>
      <c r="N3356" s="56"/>
    </row>
    <row r="3357" spans="7:14" ht="13.5" customHeight="1" x14ac:dyDescent="0.2">
      <c r="G3357" s="3"/>
      <c r="H3357" s="2"/>
      <c r="I3357" s="12"/>
      <c r="J3357" s="5"/>
      <c r="K3357" s="5"/>
      <c r="L3357" s="5"/>
      <c r="M3357" s="5"/>
      <c r="N3357" s="56"/>
    </row>
    <row r="3358" spans="7:14" ht="13.5" customHeight="1" x14ac:dyDescent="0.2">
      <c r="G3358" s="3"/>
      <c r="H3358" s="2"/>
      <c r="I3358" s="12"/>
      <c r="J3358" s="5"/>
      <c r="K3358" s="5"/>
      <c r="L3358" s="5"/>
      <c r="M3358" s="5"/>
      <c r="N3358" s="56"/>
    </row>
    <row r="3359" spans="7:14" ht="13.5" customHeight="1" x14ac:dyDescent="0.2">
      <c r="G3359" s="3"/>
      <c r="H3359" s="2"/>
      <c r="I3359" s="12"/>
      <c r="J3359" s="5"/>
      <c r="K3359" s="5"/>
      <c r="L3359" s="5"/>
      <c r="M3359" s="5"/>
      <c r="N3359" s="56"/>
    </row>
    <row r="3360" spans="7:14" ht="13.5" customHeight="1" x14ac:dyDescent="0.2">
      <c r="G3360" s="3"/>
      <c r="H3360" s="2"/>
      <c r="I3360" s="12"/>
      <c r="J3360" s="5"/>
      <c r="K3360" s="5"/>
      <c r="L3360" s="5"/>
      <c r="M3360" s="5"/>
      <c r="N3360" s="56"/>
    </row>
    <row r="3361" spans="7:14" ht="13.5" customHeight="1" x14ac:dyDescent="0.2">
      <c r="G3361" s="3"/>
      <c r="H3361" s="2"/>
      <c r="I3361" s="12"/>
      <c r="J3361" s="5"/>
      <c r="K3361" s="5"/>
      <c r="L3361" s="5"/>
      <c r="M3361" s="5"/>
      <c r="N3361" s="56"/>
    </row>
    <row r="3362" spans="7:14" ht="13.5" customHeight="1" x14ac:dyDescent="0.2">
      <c r="G3362" s="3"/>
      <c r="H3362" s="2"/>
      <c r="I3362" s="12"/>
      <c r="J3362" s="5"/>
      <c r="K3362" s="5"/>
      <c r="L3362" s="5"/>
      <c r="M3362" s="5"/>
      <c r="N3362" s="56"/>
    </row>
    <row r="3363" spans="7:14" ht="13.5" customHeight="1" x14ac:dyDescent="0.2">
      <c r="G3363" s="3"/>
      <c r="H3363" s="2"/>
      <c r="I3363" s="12"/>
      <c r="J3363" s="5"/>
      <c r="K3363" s="5"/>
      <c r="L3363" s="5"/>
      <c r="M3363" s="5"/>
      <c r="N3363" s="56"/>
    </row>
    <row r="3364" spans="7:14" ht="13.5" customHeight="1" x14ac:dyDescent="0.2">
      <c r="G3364" s="3"/>
      <c r="H3364" s="2"/>
      <c r="I3364" s="12"/>
      <c r="J3364" s="5"/>
      <c r="K3364" s="5"/>
      <c r="L3364" s="5"/>
      <c r="M3364" s="5"/>
      <c r="N3364" s="56"/>
    </row>
    <row r="3365" spans="7:14" ht="13.5" customHeight="1" x14ac:dyDescent="0.2">
      <c r="G3365" s="3"/>
      <c r="H3365" s="2"/>
      <c r="I3365" s="12"/>
      <c r="J3365" s="5"/>
      <c r="K3365" s="5"/>
      <c r="L3365" s="5"/>
      <c r="M3365" s="5"/>
      <c r="N3365" s="56"/>
    </row>
    <row r="3366" spans="7:14" ht="13.5" customHeight="1" x14ac:dyDescent="0.2">
      <c r="G3366" s="3"/>
      <c r="H3366" s="2"/>
      <c r="I3366" s="12"/>
      <c r="J3366" s="5"/>
      <c r="K3366" s="5"/>
      <c r="L3366" s="5"/>
      <c r="M3366" s="5"/>
      <c r="N3366" s="56"/>
    </row>
    <row r="3367" spans="7:14" ht="13.5" customHeight="1" x14ac:dyDescent="0.2">
      <c r="G3367" s="3"/>
      <c r="H3367" s="2"/>
      <c r="I3367" s="12"/>
      <c r="J3367" s="5"/>
      <c r="K3367" s="5"/>
      <c r="L3367" s="5"/>
      <c r="M3367" s="5"/>
      <c r="N3367" s="56"/>
    </row>
    <row r="3368" spans="7:14" ht="13.5" customHeight="1" x14ac:dyDescent="0.2">
      <c r="G3368" s="3"/>
      <c r="H3368" s="2"/>
      <c r="I3368" s="12"/>
      <c r="J3368" s="5"/>
      <c r="K3368" s="5"/>
      <c r="L3368" s="5"/>
      <c r="M3368" s="5"/>
      <c r="N3368" s="56"/>
    </row>
    <row r="3369" spans="7:14" ht="13.5" customHeight="1" x14ac:dyDescent="0.2">
      <c r="G3369" s="3"/>
      <c r="H3369" s="2"/>
      <c r="I3369" s="12"/>
      <c r="J3369" s="5"/>
      <c r="K3369" s="5"/>
      <c r="L3369" s="5"/>
      <c r="M3369" s="5"/>
      <c r="N3369" s="56"/>
    </row>
    <row r="3370" spans="7:14" ht="13.5" customHeight="1" x14ac:dyDescent="0.2">
      <c r="G3370" s="3"/>
      <c r="H3370" s="2"/>
      <c r="I3370" s="12"/>
      <c r="J3370" s="5"/>
      <c r="K3370" s="5"/>
      <c r="L3370" s="5"/>
      <c r="M3370" s="5"/>
      <c r="N3370" s="56"/>
    </row>
    <row r="3371" spans="7:14" ht="13.5" customHeight="1" x14ac:dyDescent="0.2">
      <c r="G3371" s="3"/>
      <c r="H3371" s="2"/>
      <c r="I3371" s="12"/>
      <c r="J3371" s="5"/>
      <c r="K3371" s="5"/>
      <c r="L3371" s="5"/>
      <c r="M3371" s="5"/>
      <c r="N3371" s="56"/>
    </row>
    <row r="3372" spans="7:14" ht="13.5" customHeight="1" x14ac:dyDescent="0.2">
      <c r="G3372" s="3"/>
      <c r="H3372" s="2"/>
      <c r="I3372" s="12"/>
      <c r="J3372" s="5"/>
      <c r="K3372" s="5"/>
      <c r="L3372" s="5"/>
      <c r="M3372" s="5"/>
      <c r="N3372" s="56"/>
    </row>
    <row r="3373" spans="7:14" ht="13.5" customHeight="1" x14ac:dyDescent="0.2">
      <c r="G3373" s="3"/>
      <c r="H3373" s="2"/>
      <c r="I3373" s="12"/>
      <c r="J3373" s="5"/>
      <c r="K3373" s="5"/>
      <c r="L3373" s="5"/>
      <c r="M3373" s="5"/>
      <c r="N3373" s="56"/>
    </row>
    <row r="3374" spans="7:14" ht="13.5" customHeight="1" x14ac:dyDescent="0.2">
      <c r="G3374" s="3"/>
      <c r="H3374" s="2"/>
      <c r="I3374" s="12"/>
      <c r="J3374" s="5"/>
      <c r="K3374" s="5"/>
      <c r="L3374" s="5"/>
      <c r="M3374" s="5"/>
      <c r="N3374" s="56"/>
    </row>
    <row r="3375" spans="7:14" ht="13.5" customHeight="1" x14ac:dyDescent="0.2">
      <c r="G3375" s="3"/>
      <c r="H3375" s="2"/>
      <c r="I3375" s="12"/>
      <c r="J3375" s="5"/>
      <c r="K3375" s="5"/>
      <c r="L3375" s="5"/>
      <c r="M3375" s="5"/>
      <c r="N3375" s="56"/>
    </row>
    <row r="3376" spans="7:14" ht="13.5" customHeight="1" x14ac:dyDescent="0.2">
      <c r="G3376" s="3"/>
      <c r="H3376" s="2"/>
      <c r="I3376" s="12"/>
      <c r="J3376" s="5"/>
      <c r="K3376" s="5"/>
      <c r="L3376" s="5"/>
      <c r="M3376" s="5"/>
      <c r="N3376" s="56"/>
    </row>
    <row r="3377" spans="7:14" ht="13.5" customHeight="1" x14ac:dyDescent="0.2">
      <c r="G3377" s="3"/>
      <c r="H3377" s="2"/>
      <c r="I3377" s="12"/>
      <c r="J3377" s="5"/>
      <c r="K3377" s="5"/>
      <c r="L3377" s="5"/>
      <c r="M3377" s="5"/>
      <c r="N3377" s="56"/>
    </row>
    <row r="3378" spans="7:14" ht="13.5" customHeight="1" x14ac:dyDescent="0.2">
      <c r="G3378" s="3"/>
      <c r="H3378" s="2"/>
      <c r="I3378" s="12"/>
      <c r="J3378" s="5"/>
      <c r="K3378" s="5"/>
      <c r="L3378" s="5"/>
      <c r="M3378" s="5"/>
      <c r="N3378" s="56"/>
    </row>
    <row r="3379" spans="7:14" ht="13.5" customHeight="1" x14ac:dyDescent="0.2">
      <c r="G3379" s="3"/>
      <c r="H3379" s="2"/>
      <c r="I3379" s="12"/>
      <c r="J3379" s="5"/>
      <c r="K3379" s="5"/>
      <c r="L3379" s="5"/>
      <c r="M3379" s="5"/>
      <c r="N3379" s="56"/>
    </row>
    <row r="3380" spans="7:14" ht="13.5" customHeight="1" x14ac:dyDescent="0.2">
      <c r="G3380" s="3"/>
      <c r="H3380" s="2"/>
      <c r="I3380" s="12"/>
      <c r="J3380" s="5"/>
      <c r="K3380" s="5"/>
      <c r="L3380" s="5"/>
      <c r="M3380" s="5"/>
      <c r="N3380" s="56"/>
    </row>
    <row r="3381" spans="7:14" ht="13.5" customHeight="1" x14ac:dyDescent="0.2">
      <c r="G3381" s="3"/>
      <c r="H3381" s="2"/>
      <c r="I3381" s="12"/>
      <c r="J3381" s="5"/>
      <c r="K3381" s="5"/>
      <c r="L3381" s="5"/>
      <c r="M3381" s="5"/>
      <c r="N3381" s="56"/>
    </row>
    <row r="3382" spans="7:14" ht="13.5" customHeight="1" x14ac:dyDescent="0.2">
      <c r="G3382" s="3"/>
      <c r="H3382" s="2"/>
      <c r="I3382" s="12"/>
      <c r="J3382" s="5"/>
      <c r="K3382" s="5"/>
      <c r="L3382" s="5"/>
      <c r="M3382" s="5"/>
      <c r="N3382" s="56"/>
    </row>
    <row r="3383" spans="7:14" ht="13.5" customHeight="1" x14ac:dyDescent="0.2">
      <c r="G3383" s="3"/>
      <c r="H3383" s="2"/>
      <c r="I3383" s="12"/>
      <c r="J3383" s="5"/>
      <c r="K3383" s="5"/>
      <c r="L3383" s="5"/>
      <c r="M3383" s="5"/>
      <c r="N3383" s="56"/>
    </row>
    <row r="3384" spans="7:14" ht="13.5" customHeight="1" x14ac:dyDescent="0.2">
      <c r="G3384" s="3"/>
      <c r="H3384" s="2"/>
      <c r="I3384" s="12"/>
      <c r="J3384" s="5"/>
      <c r="K3384" s="5"/>
      <c r="L3384" s="5"/>
      <c r="M3384" s="5"/>
      <c r="N3384" s="56"/>
    </row>
    <row r="3385" spans="7:14" ht="13.5" customHeight="1" x14ac:dyDescent="0.2">
      <c r="G3385" s="3"/>
      <c r="H3385" s="2"/>
      <c r="I3385" s="12"/>
      <c r="J3385" s="5"/>
      <c r="K3385" s="5"/>
      <c r="L3385" s="5"/>
      <c r="M3385" s="5"/>
      <c r="N3385" s="56"/>
    </row>
    <row r="3386" spans="7:14" ht="13.5" customHeight="1" x14ac:dyDescent="0.2">
      <c r="G3386" s="3"/>
      <c r="H3386" s="2"/>
      <c r="I3386" s="12"/>
      <c r="J3386" s="5"/>
      <c r="K3386" s="5"/>
      <c r="L3386" s="5"/>
      <c r="M3386" s="5"/>
      <c r="N3386" s="56"/>
    </row>
    <row r="3387" spans="7:14" ht="13.5" customHeight="1" x14ac:dyDescent="0.2">
      <c r="G3387" s="3"/>
      <c r="H3387" s="2"/>
      <c r="I3387" s="12"/>
      <c r="J3387" s="5"/>
      <c r="K3387" s="5"/>
      <c r="L3387" s="5"/>
      <c r="M3387" s="5"/>
      <c r="N3387" s="56"/>
    </row>
    <row r="3388" spans="7:14" ht="13.5" customHeight="1" x14ac:dyDescent="0.2">
      <c r="G3388" s="3"/>
      <c r="H3388" s="2"/>
      <c r="I3388" s="12"/>
      <c r="J3388" s="5"/>
      <c r="K3388" s="5"/>
      <c r="L3388" s="5"/>
      <c r="M3388" s="5"/>
      <c r="N3388" s="56"/>
    </row>
    <row r="3389" spans="7:14" ht="13.5" customHeight="1" x14ac:dyDescent="0.2">
      <c r="G3389" s="3"/>
      <c r="H3389" s="2"/>
      <c r="I3389" s="12"/>
      <c r="J3389" s="5"/>
      <c r="K3389" s="5"/>
      <c r="L3389" s="5"/>
      <c r="M3389" s="5"/>
      <c r="N3389" s="56"/>
    </row>
    <row r="3390" spans="7:14" ht="13.5" customHeight="1" x14ac:dyDescent="0.2">
      <c r="G3390" s="3"/>
      <c r="H3390" s="2"/>
      <c r="I3390" s="12"/>
      <c r="J3390" s="5"/>
      <c r="K3390" s="5"/>
      <c r="L3390" s="5"/>
      <c r="M3390" s="5"/>
      <c r="N3390" s="56"/>
    </row>
    <row r="3391" spans="7:14" ht="13.5" customHeight="1" x14ac:dyDescent="0.2">
      <c r="G3391" s="3"/>
      <c r="H3391" s="2"/>
      <c r="I3391" s="12"/>
      <c r="J3391" s="5"/>
      <c r="K3391" s="5"/>
      <c r="L3391" s="5"/>
      <c r="M3391" s="5"/>
      <c r="N3391" s="56"/>
    </row>
    <row r="3392" spans="7:14" ht="13.5" customHeight="1" x14ac:dyDescent="0.2">
      <c r="G3392" s="3"/>
      <c r="H3392" s="2"/>
      <c r="I3392" s="12"/>
      <c r="J3392" s="5"/>
      <c r="K3392" s="5"/>
      <c r="L3392" s="5"/>
      <c r="M3392" s="5"/>
      <c r="N3392" s="56"/>
    </row>
    <row r="3393" spans="7:14" ht="13.5" customHeight="1" x14ac:dyDescent="0.2">
      <c r="G3393" s="3"/>
      <c r="H3393" s="2"/>
      <c r="I3393" s="12"/>
      <c r="J3393" s="5"/>
      <c r="K3393" s="5"/>
      <c r="L3393" s="5"/>
      <c r="M3393" s="5"/>
      <c r="N3393" s="56"/>
    </row>
    <row r="3394" spans="7:14" ht="13.5" customHeight="1" x14ac:dyDescent="0.2">
      <c r="G3394" s="3"/>
      <c r="H3394" s="2"/>
      <c r="I3394" s="12"/>
      <c r="J3394" s="5"/>
      <c r="K3394" s="5"/>
      <c r="L3394" s="5"/>
      <c r="M3394" s="5"/>
      <c r="N3394" s="56"/>
    </row>
    <row r="3395" spans="7:14" ht="13.5" customHeight="1" x14ac:dyDescent="0.2">
      <c r="G3395" s="3"/>
      <c r="H3395" s="2"/>
      <c r="I3395" s="12"/>
      <c r="J3395" s="5"/>
      <c r="K3395" s="5"/>
      <c r="L3395" s="5"/>
      <c r="M3395" s="5"/>
      <c r="N3395" s="56"/>
    </row>
    <row r="3396" spans="7:14" ht="13.5" customHeight="1" x14ac:dyDescent="0.2">
      <c r="G3396" s="3"/>
      <c r="H3396" s="2"/>
      <c r="I3396" s="12"/>
      <c r="J3396" s="5"/>
      <c r="K3396" s="5"/>
      <c r="L3396" s="5"/>
      <c r="M3396" s="5"/>
      <c r="N3396" s="56"/>
    </row>
    <row r="3397" spans="7:14" ht="13.5" customHeight="1" x14ac:dyDescent="0.2">
      <c r="G3397" s="3"/>
      <c r="H3397" s="2"/>
      <c r="I3397" s="12"/>
      <c r="J3397" s="5"/>
      <c r="K3397" s="5"/>
      <c r="L3397" s="5"/>
      <c r="M3397" s="5"/>
      <c r="N3397" s="56"/>
    </row>
    <row r="3398" spans="7:14" ht="13.5" customHeight="1" x14ac:dyDescent="0.2">
      <c r="G3398" s="3"/>
      <c r="H3398" s="2"/>
      <c r="I3398" s="12"/>
      <c r="J3398" s="5"/>
      <c r="K3398" s="5"/>
      <c r="L3398" s="5"/>
      <c r="M3398" s="5"/>
      <c r="N3398" s="56"/>
    </row>
    <row r="3399" spans="7:14" ht="13.5" customHeight="1" x14ac:dyDescent="0.2">
      <c r="G3399" s="3"/>
      <c r="H3399" s="2"/>
      <c r="I3399" s="12"/>
      <c r="J3399" s="5"/>
      <c r="K3399" s="5"/>
      <c r="L3399" s="5"/>
      <c r="M3399" s="5"/>
      <c r="N3399" s="56"/>
    </row>
    <row r="3400" spans="7:14" ht="13.5" customHeight="1" x14ac:dyDescent="0.2">
      <c r="G3400" s="3"/>
      <c r="H3400" s="2"/>
      <c r="I3400" s="12"/>
      <c r="J3400" s="5"/>
      <c r="K3400" s="5"/>
      <c r="L3400" s="5"/>
      <c r="M3400" s="5"/>
      <c r="N3400" s="56"/>
    </row>
    <row r="3401" spans="7:14" ht="13.5" customHeight="1" x14ac:dyDescent="0.2">
      <c r="G3401" s="3"/>
      <c r="H3401" s="2"/>
      <c r="I3401" s="12"/>
      <c r="J3401" s="5"/>
      <c r="K3401" s="5"/>
      <c r="L3401" s="5"/>
      <c r="M3401" s="5"/>
      <c r="N3401" s="56"/>
    </row>
    <row r="3402" spans="7:14" ht="13.5" customHeight="1" x14ac:dyDescent="0.2">
      <c r="G3402" s="3"/>
      <c r="H3402" s="2"/>
      <c r="I3402" s="12"/>
      <c r="J3402" s="5"/>
      <c r="K3402" s="5"/>
      <c r="L3402" s="5"/>
      <c r="M3402" s="5"/>
      <c r="N3402" s="56"/>
    </row>
    <row r="3403" spans="7:14" ht="13.5" customHeight="1" x14ac:dyDescent="0.2">
      <c r="G3403" s="3"/>
      <c r="H3403" s="2"/>
      <c r="I3403" s="12"/>
      <c r="J3403" s="5"/>
      <c r="K3403" s="5"/>
      <c r="L3403" s="5"/>
      <c r="M3403" s="5"/>
      <c r="N3403" s="56"/>
    </row>
    <row r="3404" spans="7:14" ht="13.5" customHeight="1" x14ac:dyDescent="0.2">
      <c r="G3404" s="3"/>
      <c r="H3404" s="2"/>
      <c r="I3404" s="12"/>
      <c r="J3404" s="5"/>
      <c r="K3404" s="5"/>
      <c r="L3404" s="5"/>
      <c r="M3404" s="5"/>
      <c r="N3404" s="56"/>
    </row>
    <row r="3405" spans="7:14" ht="13.5" customHeight="1" x14ac:dyDescent="0.2">
      <c r="G3405" s="3"/>
      <c r="H3405" s="2"/>
      <c r="I3405" s="12"/>
      <c r="J3405" s="5"/>
      <c r="K3405" s="5"/>
      <c r="L3405" s="5"/>
      <c r="M3405" s="5"/>
      <c r="N3405" s="56"/>
    </row>
    <row r="3406" spans="7:14" ht="13.5" customHeight="1" x14ac:dyDescent="0.2">
      <c r="G3406" s="3"/>
      <c r="H3406" s="2"/>
      <c r="I3406" s="12"/>
      <c r="J3406" s="5"/>
      <c r="K3406" s="5"/>
      <c r="L3406" s="5"/>
      <c r="M3406" s="5"/>
      <c r="N3406" s="56"/>
    </row>
    <row r="3407" spans="7:14" ht="13.5" customHeight="1" x14ac:dyDescent="0.2">
      <c r="G3407" s="3"/>
      <c r="H3407" s="2"/>
      <c r="I3407" s="12"/>
      <c r="J3407" s="5"/>
      <c r="K3407" s="5"/>
      <c r="L3407" s="5"/>
      <c r="M3407" s="5"/>
      <c r="N3407" s="56"/>
    </row>
    <row r="3408" spans="7:14" ht="13.5" customHeight="1" x14ac:dyDescent="0.2">
      <c r="G3408" s="3"/>
      <c r="H3408" s="2"/>
      <c r="I3408" s="12"/>
      <c r="J3408" s="5"/>
      <c r="K3408" s="5"/>
      <c r="L3408" s="5"/>
      <c r="M3408" s="5"/>
      <c r="N3408" s="56"/>
    </row>
    <row r="3409" spans="7:14" ht="13.5" customHeight="1" x14ac:dyDescent="0.2">
      <c r="G3409" s="3"/>
      <c r="H3409" s="2"/>
      <c r="I3409" s="12"/>
      <c r="J3409" s="5"/>
      <c r="K3409" s="5"/>
      <c r="L3409" s="5"/>
      <c r="M3409" s="5"/>
      <c r="N3409" s="56"/>
    </row>
    <row r="3410" spans="7:14" ht="13.5" customHeight="1" x14ac:dyDescent="0.2">
      <c r="G3410" s="3"/>
      <c r="H3410" s="2"/>
      <c r="I3410" s="12"/>
      <c r="J3410" s="5"/>
      <c r="K3410" s="5"/>
      <c r="L3410" s="5"/>
      <c r="M3410" s="5"/>
      <c r="N3410" s="56"/>
    </row>
    <row r="3411" spans="7:14" ht="13.5" customHeight="1" x14ac:dyDescent="0.2">
      <c r="G3411" s="3"/>
      <c r="H3411" s="2"/>
      <c r="I3411" s="12"/>
      <c r="J3411" s="5"/>
      <c r="K3411" s="5"/>
      <c r="L3411" s="5"/>
      <c r="M3411" s="5"/>
      <c r="N3411" s="56"/>
    </row>
    <row r="3412" spans="7:14" ht="13.5" customHeight="1" x14ac:dyDescent="0.2">
      <c r="G3412" s="3"/>
      <c r="H3412" s="2"/>
      <c r="I3412" s="12"/>
      <c r="J3412" s="5"/>
      <c r="K3412" s="5"/>
      <c r="L3412" s="5"/>
      <c r="M3412" s="5"/>
      <c r="N3412" s="56"/>
    </row>
    <row r="3413" spans="7:14" ht="13.5" customHeight="1" x14ac:dyDescent="0.2">
      <c r="G3413" s="3"/>
      <c r="H3413" s="2"/>
      <c r="I3413" s="12"/>
      <c r="J3413" s="5"/>
      <c r="K3413" s="5"/>
      <c r="L3413" s="5"/>
      <c r="M3413" s="5"/>
      <c r="N3413" s="56"/>
    </row>
    <row r="3414" spans="7:14" ht="13.5" customHeight="1" x14ac:dyDescent="0.2">
      <c r="G3414" s="3"/>
      <c r="H3414" s="2"/>
      <c r="I3414" s="12"/>
      <c r="J3414" s="5"/>
      <c r="K3414" s="5"/>
      <c r="L3414" s="5"/>
      <c r="M3414" s="5"/>
      <c r="N3414" s="56"/>
    </row>
    <row r="3415" spans="7:14" ht="13.5" customHeight="1" x14ac:dyDescent="0.2">
      <c r="G3415" s="3"/>
      <c r="H3415" s="2"/>
      <c r="I3415" s="12"/>
      <c r="J3415" s="5"/>
      <c r="K3415" s="5"/>
      <c r="L3415" s="5"/>
      <c r="M3415" s="5"/>
      <c r="N3415" s="56"/>
    </row>
    <row r="3416" spans="7:14" ht="13.5" customHeight="1" x14ac:dyDescent="0.2">
      <c r="G3416" s="3"/>
      <c r="H3416" s="2"/>
      <c r="I3416" s="12"/>
      <c r="J3416" s="5"/>
      <c r="K3416" s="5"/>
      <c r="L3416" s="5"/>
      <c r="M3416" s="5"/>
      <c r="N3416" s="56"/>
    </row>
    <row r="3417" spans="7:14" ht="13.5" customHeight="1" x14ac:dyDescent="0.2">
      <c r="G3417" s="3"/>
      <c r="H3417" s="2"/>
      <c r="I3417" s="12"/>
      <c r="J3417" s="5"/>
      <c r="K3417" s="5"/>
      <c r="L3417" s="5"/>
      <c r="M3417" s="5"/>
      <c r="N3417" s="56"/>
    </row>
    <row r="3418" spans="7:14" ht="13.5" customHeight="1" x14ac:dyDescent="0.2">
      <c r="G3418" s="3"/>
      <c r="H3418" s="2"/>
      <c r="I3418" s="12"/>
      <c r="J3418" s="5"/>
      <c r="K3418" s="5"/>
      <c r="L3418" s="5"/>
      <c r="M3418" s="5"/>
      <c r="N3418" s="56"/>
    </row>
    <row r="3419" spans="7:14" ht="13.5" customHeight="1" x14ac:dyDescent="0.2">
      <c r="G3419" s="3"/>
      <c r="H3419" s="2"/>
      <c r="I3419" s="12"/>
      <c r="J3419" s="5"/>
      <c r="K3419" s="5"/>
      <c r="L3419" s="5"/>
      <c r="M3419" s="5"/>
      <c r="N3419" s="56"/>
    </row>
    <row r="3420" spans="7:14" ht="13.5" customHeight="1" x14ac:dyDescent="0.2">
      <c r="G3420" s="3"/>
      <c r="H3420" s="2"/>
      <c r="I3420" s="12"/>
      <c r="J3420" s="5"/>
      <c r="K3420" s="5"/>
      <c r="L3420" s="5"/>
      <c r="M3420" s="5"/>
      <c r="N3420" s="56"/>
    </row>
    <row r="3421" spans="7:14" ht="13.5" customHeight="1" x14ac:dyDescent="0.2">
      <c r="G3421" s="3"/>
      <c r="H3421" s="2"/>
      <c r="I3421" s="12"/>
      <c r="J3421" s="5"/>
      <c r="K3421" s="5"/>
      <c r="L3421" s="5"/>
      <c r="M3421" s="5"/>
      <c r="N3421" s="56"/>
    </row>
    <row r="3422" spans="7:14" ht="13.5" customHeight="1" x14ac:dyDescent="0.2">
      <c r="G3422" s="3"/>
      <c r="H3422" s="2"/>
      <c r="I3422" s="12"/>
      <c r="J3422" s="5"/>
      <c r="K3422" s="5"/>
      <c r="L3422" s="5"/>
      <c r="M3422" s="5"/>
      <c r="N3422" s="56"/>
    </row>
    <row r="3423" spans="7:14" ht="13.5" customHeight="1" x14ac:dyDescent="0.2">
      <c r="G3423" s="3"/>
      <c r="H3423" s="2"/>
      <c r="I3423" s="12"/>
      <c r="J3423" s="5"/>
      <c r="K3423" s="5"/>
      <c r="L3423" s="5"/>
      <c r="M3423" s="5"/>
      <c r="N3423" s="56"/>
    </row>
    <row r="3424" spans="7:14" ht="13.5" customHeight="1" x14ac:dyDescent="0.2">
      <c r="G3424" s="3"/>
      <c r="H3424" s="2"/>
      <c r="I3424" s="12"/>
      <c r="J3424" s="5"/>
      <c r="K3424" s="5"/>
      <c r="L3424" s="5"/>
      <c r="M3424" s="5"/>
      <c r="N3424" s="56"/>
    </row>
    <row r="3425" spans="7:14" ht="13.5" customHeight="1" x14ac:dyDescent="0.2">
      <c r="G3425" s="3"/>
      <c r="H3425" s="2"/>
      <c r="I3425" s="12"/>
      <c r="J3425" s="5"/>
      <c r="K3425" s="5"/>
      <c r="L3425" s="5"/>
      <c r="M3425" s="5"/>
      <c r="N3425" s="56"/>
    </row>
    <row r="3426" spans="7:14" ht="13.5" customHeight="1" x14ac:dyDescent="0.2">
      <c r="G3426" s="3"/>
      <c r="H3426" s="2"/>
      <c r="I3426" s="12"/>
      <c r="J3426" s="5"/>
      <c r="K3426" s="5"/>
      <c r="L3426" s="5"/>
      <c r="M3426" s="5"/>
      <c r="N3426" s="56"/>
    </row>
    <row r="3427" spans="7:14" ht="13.5" customHeight="1" x14ac:dyDescent="0.2">
      <c r="G3427" s="3"/>
      <c r="H3427" s="2"/>
      <c r="I3427" s="12"/>
      <c r="J3427" s="5"/>
      <c r="K3427" s="5"/>
      <c r="L3427" s="5"/>
      <c r="M3427" s="5"/>
      <c r="N3427" s="56"/>
    </row>
    <row r="3428" spans="7:14" ht="13.5" customHeight="1" x14ac:dyDescent="0.2">
      <c r="G3428" s="3"/>
      <c r="H3428" s="2"/>
      <c r="I3428" s="12"/>
      <c r="J3428" s="5"/>
      <c r="K3428" s="5"/>
      <c r="L3428" s="5"/>
      <c r="M3428" s="5"/>
      <c r="N3428" s="56"/>
    </row>
    <row r="3429" spans="7:14" ht="13.5" customHeight="1" x14ac:dyDescent="0.2">
      <c r="G3429" s="3"/>
      <c r="H3429" s="2"/>
      <c r="I3429" s="12"/>
      <c r="J3429" s="5"/>
      <c r="K3429" s="5"/>
      <c r="L3429" s="5"/>
      <c r="M3429" s="5"/>
      <c r="N3429" s="56"/>
    </row>
    <row r="3430" spans="7:14" ht="13.5" customHeight="1" x14ac:dyDescent="0.2">
      <c r="G3430" s="3"/>
      <c r="H3430" s="2"/>
      <c r="I3430" s="12"/>
      <c r="J3430" s="5"/>
      <c r="K3430" s="5"/>
      <c r="L3430" s="5"/>
      <c r="M3430" s="5"/>
      <c r="N3430" s="56"/>
    </row>
    <row r="3431" spans="7:14" ht="13.5" customHeight="1" x14ac:dyDescent="0.2">
      <c r="G3431" s="3"/>
      <c r="H3431" s="2"/>
      <c r="I3431" s="12"/>
      <c r="J3431" s="5"/>
      <c r="K3431" s="5"/>
      <c r="L3431" s="5"/>
      <c r="M3431" s="5"/>
      <c r="N3431" s="56"/>
    </row>
    <row r="3432" spans="7:14" ht="13.5" customHeight="1" x14ac:dyDescent="0.2">
      <c r="G3432" s="3"/>
      <c r="H3432" s="2"/>
      <c r="I3432" s="12"/>
      <c r="J3432" s="5"/>
      <c r="K3432" s="5"/>
      <c r="L3432" s="5"/>
      <c r="M3432" s="5"/>
      <c r="N3432" s="56"/>
    </row>
    <row r="3433" spans="7:14" ht="13.5" customHeight="1" x14ac:dyDescent="0.2">
      <c r="G3433" s="3"/>
      <c r="H3433" s="2"/>
      <c r="I3433" s="12"/>
      <c r="J3433" s="5"/>
      <c r="K3433" s="5"/>
      <c r="L3433" s="5"/>
      <c r="M3433" s="5"/>
      <c r="N3433" s="56"/>
    </row>
    <row r="3434" spans="7:14" ht="13.5" customHeight="1" x14ac:dyDescent="0.2">
      <c r="G3434" s="3"/>
      <c r="H3434" s="2"/>
      <c r="I3434" s="12"/>
      <c r="J3434" s="5"/>
      <c r="K3434" s="5"/>
      <c r="L3434" s="5"/>
      <c r="M3434" s="5"/>
      <c r="N3434" s="56"/>
    </row>
    <row r="3435" spans="7:14" ht="13.5" customHeight="1" x14ac:dyDescent="0.2">
      <c r="G3435" s="3"/>
      <c r="H3435" s="2"/>
      <c r="I3435" s="12"/>
      <c r="J3435" s="5"/>
      <c r="K3435" s="5"/>
      <c r="L3435" s="5"/>
      <c r="M3435" s="5"/>
      <c r="N3435" s="56"/>
    </row>
    <row r="3436" spans="7:14" ht="13.5" customHeight="1" x14ac:dyDescent="0.2">
      <c r="G3436" s="3"/>
      <c r="H3436" s="2"/>
      <c r="I3436" s="12"/>
      <c r="J3436" s="5"/>
      <c r="K3436" s="5"/>
      <c r="L3436" s="5"/>
      <c r="M3436" s="5"/>
      <c r="N3436" s="56"/>
    </row>
    <row r="3437" spans="7:14" ht="13.5" customHeight="1" x14ac:dyDescent="0.2">
      <c r="G3437" s="3"/>
      <c r="H3437" s="2"/>
      <c r="I3437" s="12"/>
      <c r="J3437" s="5"/>
      <c r="K3437" s="5"/>
      <c r="L3437" s="5"/>
      <c r="M3437" s="5"/>
      <c r="N3437" s="56"/>
    </row>
    <row r="3438" spans="7:14" ht="13.5" customHeight="1" x14ac:dyDescent="0.2">
      <c r="G3438" s="3"/>
      <c r="H3438" s="2"/>
      <c r="I3438" s="12"/>
      <c r="J3438" s="5"/>
      <c r="K3438" s="5"/>
      <c r="L3438" s="5"/>
      <c r="M3438" s="5"/>
      <c r="N3438" s="56"/>
    </row>
    <row r="3439" spans="7:14" ht="13.5" customHeight="1" x14ac:dyDescent="0.2">
      <c r="G3439" s="3"/>
      <c r="H3439" s="2"/>
      <c r="I3439" s="12"/>
      <c r="J3439" s="5"/>
      <c r="K3439" s="5"/>
      <c r="L3439" s="5"/>
      <c r="M3439" s="5"/>
      <c r="N3439" s="56"/>
    </row>
    <row r="3440" spans="7:14" ht="13.5" customHeight="1" x14ac:dyDescent="0.2">
      <c r="G3440" s="3"/>
      <c r="H3440" s="2"/>
      <c r="I3440" s="12"/>
      <c r="J3440" s="5"/>
      <c r="K3440" s="5"/>
      <c r="L3440" s="5"/>
      <c r="M3440" s="5"/>
      <c r="N3440" s="56"/>
    </row>
    <row r="3441" spans="7:14" ht="13.5" customHeight="1" x14ac:dyDescent="0.2">
      <c r="G3441" s="3"/>
      <c r="H3441" s="2"/>
      <c r="I3441" s="12"/>
      <c r="J3441" s="5"/>
      <c r="K3441" s="5"/>
      <c r="L3441" s="5"/>
      <c r="M3441" s="5"/>
      <c r="N3441" s="56"/>
    </row>
    <row r="3442" spans="7:14" ht="13.5" customHeight="1" x14ac:dyDescent="0.2">
      <c r="G3442" s="3"/>
      <c r="H3442" s="2"/>
      <c r="I3442" s="12"/>
      <c r="J3442" s="5"/>
      <c r="K3442" s="5"/>
      <c r="L3442" s="5"/>
      <c r="M3442" s="5"/>
      <c r="N3442" s="56"/>
    </row>
    <row r="3443" spans="7:14" ht="13.5" customHeight="1" x14ac:dyDescent="0.2">
      <c r="G3443" s="3"/>
      <c r="H3443" s="2"/>
      <c r="I3443" s="12"/>
      <c r="J3443" s="5"/>
      <c r="K3443" s="5"/>
      <c r="L3443" s="5"/>
      <c r="M3443" s="5"/>
      <c r="N3443" s="56"/>
    </row>
    <row r="3444" spans="7:14" ht="13.5" customHeight="1" x14ac:dyDescent="0.2">
      <c r="G3444" s="3"/>
      <c r="H3444" s="2"/>
      <c r="I3444" s="12"/>
      <c r="J3444" s="5"/>
      <c r="K3444" s="5"/>
      <c r="L3444" s="5"/>
      <c r="M3444" s="5"/>
      <c r="N3444" s="56"/>
    </row>
    <row r="3445" spans="7:14" ht="13.5" customHeight="1" x14ac:dyDescent="0.2">
      <c r="G3445" s="3"/>
      <c r="H3445" s="2"/>
      <c r="I3445" s="12"/>
      <c r="J3445" s="5"/>
      <c r="K3445" s="5"/>
      <c r="L3445" s="5"/>
      <c r="M3445" s="5"/>
      <c r="N3445" s="56"/>
    </row>
    <row r="3446" spans="7:14" ht="13.5" customHeight="1" x14ac:dyDescent="0.2">
      <c r="G3446" s="3"/>
      <c r="H3446" s="2"/>
      <c r="I3446" s="12"/>
      <c r="J3446" s="5"/>
      <c r="K3446" s="5"/>
      <c r="L3446" s="5"/>
      <c r="M3446" s="5"/>
      <c r="N3446" s="56"/>
    </row>
    <row r="3447" spans="7:14" ht="13.5" customHeight="1" x14ac:dyDescent="0.2">
      <c r="G3447" s="3"/>
      <c r="H3447" s="2"/>
      <c r="I3447" s="12"/>
      <c r="J3447" s="5"/>
      <c r="K3447" s="5"/>
      <c r="L3447" s="5"/>
      <c r="M3447" s="5"/>
      <c r="N3447" s="56"/>
    </row>
    <row r="3448" spans="7:14" ht="13.5" customHeight="1" x14ac:dyDescent="0.2">
      <c r="G3448" s="3"/>
      <c r="H3448" s="2"/>
      <c r="I3448" s="12"/>
      <c r="J3448" s="5"/>
      <c r="K3448" s="5"/>
      <c r="L3448" s="5"/>
      <c r="M3448" s="5"/>
      <c r="N3448" s="56"/>
    </row>
    <row r="3449" spans="7:14" ht="13.5" customHeight="1" x14ac:dyDescent="0.2">
      <c r="G3449" s="3"/>
      <c r="H3449" s="2"/>
      <c r="I3449" s="12"/>
      <c r="J3449" s="5"/>
      <c r="K3449" s="5"/>
      <c r="L3449" s="5"/>
      <c r="M3449" s="5"/>
      <c r="N3449" s="56"/>
    </row>
    <row r="3450" spans="7:14" ht="13.5" customHeight="1" x14ac:dyDescent="0.2">
      <c r="G3450" s="3"/>
      <c r="H3450" s="2"/>
      <c r="I3450" s="12"/>
      <c r="J3450" s="5"/>
      <c r="K3450" s="5"/>
      <c r="L3450" s="5"/>
      <c r="M3450" s="5"/>
      <c r="N3450" s="56"/>
    </row>
    <row r="3451" spans="7:14" ht="13.5" customHeight="1" x14ac:dyDescent="0.2">
      <c r="G3451" s="3"/>
      <c r="H3451" s="2"/>
      <c r="I3451" s="12"/>
      <c r="J3451" s="5"/>
      <c r="K3451" s="5"/>
      <c r="L3451" s="5"/>
      <c r="M3451" s="5"/>
      <c r="N3451" s="56"/>
    </row>
    <row r="3452" spans="7:14" ht="13.5" customHeight="1" x14ac:dyDescent="0.2">
      <c r="G3452" s="3"/>
      <c r="H3452" s="2"/>
      <c r="I3452" s="12"/>
      <c r="J3452" s="5"/>
      <c r="K3452" s="5"/>
      <c r="L3452" s="5"/>
      <c r="M3452" s="5"/>
      <c r="N3452" s="56"/>
    </row>
    <row r="3453" spans="7:14" ht="13.5" customHeight="1" x14ac:dyDescent="0.2">
      <c r="G3453" s="3"/>
      <c r="H3453" s="2"/>
      <c r="I3453" s="12"/>
      <c r="J3453" s="5"/>
      <c r="K3453" s="5"/>
      <c r="L3453" s="5"/>
      <c r="M3453" s="5"/>
      <c r="N3453" s="56"/>
    </row>
    <row r="3454" spans="7:14" ht="13.5" customHeight="1" x14ac:dyDescent="0.2">
      <c r="G3454" s="3"/>
      <c r="H3454" s="2"/>
      <c r="I3454" s="12"/>
      <c r="J3454" s="5"/>
      <c r="K3454" s="5"/>
      <c r="L3454" s="5"/>
      <c r="M3454" s="5"/>
      <c r="N3454" s="56"/>
    </row>
    <row r="3455" spans="7:14" ht="13.5" customHeight="1" x14ac:dyDescent="0.2">
      <c r="G3455" s="3"/>
      <c r="H3455" s="2"/>
      <c r="I3455" s="12"/>
      <c r="J3455" s="5"/>
      <c r="K3455" s="5"/>
      <c r="L3455" s="5"/>
      <c r="M3455" s="5"/>
      <c r="N3455" s="56"/>
    </row>
    <row r="3456" spans="7:14" ht="13.5" customHeight="1" x14ac:dyDescent="0.2">
      <c r="G3456" s="3"/>
      <c r="H3456" s="2"/>
      <c r="I3456" s="12"/>
      <c r="J3456" s="5"/>
      <c r="K3456" s="5"/>
      <c r="L3456" s="5"/>
      <c r="M3456" s="5"/>
      <c r="N3456" s="56"/>
    </row>
    <row r="3457" spans="7:14" ht="13.5" customHeight="1" x14ac:dyDescent="0.2">
      <c r="G3457" s="3"/>
      <c r="H3457" s="2"/>
      <c r="I3457" s="12"/>
      <c r="J3457" s="5"/>
      <c r="K3457" s="5"/>
      <c r="L3457" s="5"/>
      <c r="M3457" s="5"/>
      <c r="N3457" s="56"/>
    </row>
    <row r="3458" spans="7:14" ht="13.5" customHeight="1" x14ac:dyDescent="0.2">
      <c r="G3458" s="3"/>
      <c r="H3458" s="2"/>
      <c r="I3458" s="12"/>
      <c r="J3458" s="5"/>
      <c r="K3458" s="5"/>
      <c r="L3458" s="5"/>
      <c r="M3458" s="5"/>
      <c r="N3458" s="56"/>
    </row>
    <row r="3459" spans="7:14" ht="13.5" customHeight="1" x14ac:dyDescent="0.2">
      <c r="G3459" s="3"/>
      <c r="H3459" s="2"/>
      <c r="I3459" s="12"/>
      <c r="J3459" s="5"/>
      <c r="K3459" s="5"/>
      <c r="L3459" s="5"/>
      <c r="M3459" s="5"/>
      <c r="N3459" s="56"/>
    </row>
    <row r="3460" spans="7:14" ht="13.5" customHeight="1" x14ac:dyDescent="0.2">
      <c r="G3460" s="3"/>
      <c r="H3460" s="2"/>
      <c r="I3460" s="12"/>
      <c r="J3460" s="5"/>
      <c r="K3460" s="5"/>
      <c r="L3460" s="5"/>
      <c r="M3460" s="5"/>
      <c r="N3460" s="56"/>
    </row>
    <row r="3461" spans="7:14" ht="13.5" customHeight="1" x14ac:dyDescent="0.2">
      <c r="G3461" s="3"/>
      <c r="H3461" s="2"/>
      <c r="I3461" s="12"/>
      <c r="J3461" s="5"/>
      <c r="K3461" s="5"/>
      <c r="L3461" s="5"/>
      <c r="M3461" s="5"/>
      <c r="N3461" s="56"/>
    </row>
    <row r="3462" spans="7:14" ht="13.5" customHeight="1" x14ac:dyDescent="0.2">
      <c r="G3462" s="3"/>
      <c r="H3462" s="2"/>
      <c r="I3462" s="12"/>
      <c r="J3462" s="5"/>
      <c r="K3462" s="5"/>
      <c r="L3462" s="5"/>
      <c r="M3462" s="5"/>
      <c r="N3462" s="56"/>
    </row>
  </sheetData>
  <sortState xmlns:xlrd2="http://schemas.microsoft.com/office/spreadsheetml/2017/richdata2" ref="A3:I1257">
    <sortCondition ref="A3:A1257"/>
  </sortState>
  <phoneticPr fontId="3" type="noConversion"/>
  <printOptions gridLines="1"/>
  <pageMargins left="0.5" right="0.5" top="0.5" bottom="0.5" header="0.5" footer="0.5"/>
  <pageSetup scale="85" orientation="portrait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967"/>
  <sheetViews>
    <sheetView zoomScale="75" zoomScaleNormal="75" workbookViewId="0">
      <selection activeCell="J6" sqref="J6"/>
    </sheetView>
  </sheetViews>
  <sheetFormatPr defaultRowHeight="12.75" x14ac:dyDescent="0.2"/>
  <cols>
    <col min="1" max="1" width="14.140625" customWidth="1"/>
    <col min="2" max="2" width="16.85546875" customWidth="1"/>
    <col min="3" max="3" width="30.7109375" bestFit="1" customWidth="1"/>
    <col min="4" max="4" width="56.7109375" bestFit="1" customWidth="1"/>
    <col min="5" max="5" width="20.5703125" customWidth="1"/>
    <col min="6" max="6" width="14.85546875" customWidth="1"/>
    <col min="7" max="7" width="11.7109375" bestFit="1" customWidth="1"/>
    <col min="8" max="8" width="16.28515625" bestFit="1" customWidth="1"/>
    <col min="9" max="9" width="12.28515625" customWidth="1"/>
    <col min="10" max="10" width="17.7109375" style="65" bestFit="1" customWidth="1"/>
    <col min="11" max="11" width="9" customWidth="1"/>
    <col min="12" max="12" width="8.140625" customWidth="1"/>
    <col min="13" max="13" width="43" style="52" bestFit="1" customWidth="1"/>
    <col min="14" max="14" width="15.85546875" customWidth="1"/>
    <col min="15" max="15" width="14" customWidth="1"/>
  </cols>
  <sheetData>
    <row r="1" spans="1:15" x14ac:dyDescent="0.2">
      <c r="A1" t="str">
        <f>+ListingAgent!A1</f>
        <v>From 1-1-2019 to 5-31-2019</v>
      </c>
    </row>
    <row r="2" spans="1:15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25" t="s">
        <v>293</v>
      </c>
      <c r="I2" s="27" t="s">
        <v>770</v>
      </c>
      <c r="J2" s="66" t="s">
        <v>402</v>
      </c>
      <c r="K2" s="24" t="s">
        <v>224</v>
      </c>
      <c r="L2" s="53" t="s">
        <v>297</v>
      </c>
      <c r="M2" s="55" t="s">
        <v>419</v>
      </c>
      <c r="N2" s="68" t="s">
        <v>403</v>
      </c>
      <c r="O2" s="68" t="s">
        <v>404</v>
      </c>
    </row>
    <row r="3" spans="1:15" s="8" customFormat="1" ht="14.25" customHeight="1" x14ac:dyDescent="0.2">
      <c r="A3" t="s">
        <v>710</v>
      </c>
      <c r="B3" t="s">
        <v>303</v>
      </c>
      <c r="C3" t="s">
        <v>710</v>
      </c>
      <c r="D3" t="s">
        <v>303</v>
      </c>
      <c r="E3" t="s">
        <v>2141</v>
      </c>
      <c r="F3" t="s">
        <v>6</v>
      </c>
      <c r="G3" s="3">
        <v>43476</v>
      </c>
      <c r="H3" s="2">
        <v>143300</v>
      </c>
      <c r="I3" s="12">
        <v>20182662</v>
      </c>
      <c r="J3" s="67">
        <f t="shared" ref="J3:J66" si="0">IF(B3=D3,0,H3)</f>
        <v>0</v>
      </c>
      <c r="K3" s="5">
        <f>IF(J3&gt;0,1,0)</f>
        <v>0</v>
      </c>
      <c r="L3" s="54">
        <f>IF(K3=0,0,IF(I3="did not close",0,IF(I3="",0,1)))</f>
        <v>0</v>
      </c>
      <c r="M3" s="56" t="str">
        <f>IF(D3="",D2,D3)</f>
        <v>AG Real Estate &amp; Associates</v>
      </c>
      <c r="N3" s="5">
        <f t="shared" ref="N3:N66" si="1">IF(B3=D3,1,0)</f>
        <v>1</v>
      </c>
      <c r="O3" s="5">
        <f>IF(K3=0,IF(I3="did not close",0,IF(I3="",0,1)),0)</f>
        <v>1</v>
      </c>
    </row>
    <row r="4" spans="1:15" s="8" customFormat="1" ht="14.25" customHeight="1" x14ac:dyDescent="0.2">
      <c r="A4" t="s">
        <v>710</v>
      </c>
      <c r="B4" t="s">
        <v>303</v>
      </c>
      <c r="C4" t="s">
        <v>710</v>
      </c>
      <c r="D4" t="s">
        <v>303</v>
      </c>
      <c r="E4" t="s">
        <v>2544</v>
      </c>
      <c r="F4" t="s">
        <v>6</v>
      </c>
      <c r="G4" s="3">
        <v>43532</v>
      </c>
      <c r="H4" s="2">
        <v>184500</v>
      </c>
      <c r="I4" s="12">
        <v>20190237</v>
      </c>
      <c r="J4" s="67">
        <f t="shared" si="0"/>
        <v>0</v>
      </c>
      <c r="K4" s="5">
        <f>IF(J4&gt;0,1,0)</f>
        <v>0</v>
      </c>
      <c r="L4" s="54">
        <f>IF(K4=0,0,IF(I4="did not close",0,IF(I4="",0,1)))</f>
        <v>0</v>
      </c>
      <c r="M4" s="56" t="str">
        <f>IF(D4="",D3,D4)</f>
        <v>AG Real Estate &amp; Associates</v>
      </c>
      <c r="N4" s="5">
        <f t="shared" si="1"/>
        <v>1</v>
      </c>
      <c r="O4" s="5">
        <f>IF(K4=0,IF(I4="did not close",0,IF(I4="",0,1)),0)</f>
        <v>1</v>
      </c>
    </row>
    <row r="5" spans="1:15" s="8" customFormat="1" ht="14.25" customHeight="1" x14ac:dyDescent="0.2">
      <c r="A5" t="s">
        <v>3092</v>
      </c>
      <c r="B5" t="s">
        <v>731</v>
      </c>
      <c r="C5" t="s">
        <v>302</v>
      </c>
      <c r="D5" t="s">
        <v>303</v>
      </c>
      <c r="E5" t="s">
        <v>3262</v>
      </c>
      <c r="F5" t="s">
        <v>6</v>
      </c>
      <c r="G5" s="3">
        <v>43609</v>
      </c>
      <c r="H5" s="2">
        <v>165000</v>
      </c>
      <c r="I5" s="12" t="s">
        <v>838</v>
      </c>
      <c r="J5" s="67">
        <f t="shared" si="0"/>
        <v>165000</v>
      </c>
      <c r="K5" s="5">
        <f>IF(J5&gt;0,1,0)</f>
        <v>1</v>
      </c>
      <c r="L5" s="54">
        <f>IF(K5=0,0,IF(I5="did not close",0,IF(I5="",0,1)))</f>
        <v>0</v>
      </c>
      <c r="M5" s="56" t="str">
        <f>IF(D5="",#REF!,D5)</f>
        <v>AG Real Estate &amp; Associates</v>
      </c>
      <c r="N5" s="5">
        <f t="shared" si="1"/>
        <v>0</v>
      </c>
      <c r="O5" s="5">
        <f>IF(K5=0,IF(I5="did not close",0,IF(I5="",0,1)),0)</f>
        <v>0</v>
      </c>
    </row>
    <row r="6" spans="1:15" s="8" customFormat="1" ht="14.25" customHeight="1" x14ac:dyDescent="0.2">
      <c r="A6" t="s">
        <v>1081</v>
      </c>
      <c r="B6" t="s">
        <v>1036</v>
      </c>
      <c r="C6" t="s">
        <v>710</v>
      </c>
      <c r="D6" t="s">
        <v>303</v>
      </c>
      <c r="E6" t="s">
        <v>2820</v>
      </c>
      <c r="F6" t="s">
        <v>7</v>
      </c>
      <c r="G6" s="3">
        <v>43563</v>
      </c>
      <c r="H6" s="2">
        <v>310000</v>
      </c>
      <c r="I6" s="12" t="s">
        <v>838</v>
      </c>
      <c r="J6" s="67">
        <f t="shared" si="0"/>
        <v>310000</v>
      </c>
      <c r="K6" s="5">
        <f t="shared" ref="K6:K69" si="2">IF(J6&gt;0,1,0)</f>
        <v>1</v>
      </c>
      <c r="L6" s="54">
        <f t="shared" ref="L6:L69" si="3">IF(K6=0,0,IF(I6="did not close",0,IF(I6="",0,1)))</f>
        <v>0</v>
      </c>
      <c r="M6" s="56" t="str">
        <f>IF(D6="",#REF!,D6)</f>
        <v>AG Real Estate &amp; Associates</v>
      </c>
      <c r="N6" s="5">
        <f t="shared" si="1"/>
        <v>0</v>
      </c>
      <c r="O6" s="5">
        <f t="shared" ref="O6:O69" si="4">IF(K6=0,IF(I6="did not close",0,IF(I6="",0,1)),0)</f>
        <v>0</v>
      </c>
    </row>
    <row r="7" spans="1:15" s="8" customFormat="1" ht="14.25" customHeight="1" x14ac:dyDescent="0.2">
      <c r="A7" t="s">
        <v>1966</v>
      </c>
      <c r="B7" t="s">
        <v>1854</v>
      </c>
      <c r="C7" t="s">
        <v>710</v>
      </c>
      <c r="D7" t="s">
        <v>303</v>
      </c>
      <c r="E7" t="s">
        <v>2376</v>
      </c>
      <c r="F7" t="s">
        <v>6</v>
      </c>
      <c r="G7" s="3">
        <v>43511</v>
      </c>
      <c r="H7" s="2">
        <v>85000</v>
      </c>
      <c r="I7" s="12" t="s">
        <v>838</v>
      </c>
      <c r="J7" s="67">
        <f t="shared" si="0"/>
        <v>85000</v>
      </c>
      <c r="K7" s="5">
        <f t="shared" si="2"/>
        <v>1</v>
      </c>
      <c r="L7" s="54">
        <f t="shared" si="3"/>
        <v>0</v>
      </c>
      <c r="M7" s="56" t="str">
        <f t="shared" ref="M7:M13" si="5">IF(D7="",D6,D7)</f>
        <v>AG Real Estate &amp; Associates</v>
      </c>
      <c r="N7" s="5">
        <f t="shared" si="1"/>
        <v>0</v>
      </c>
      <c r="O7" s="5">
        <f t="shared" si="4"/>
        <v>0</v>
      </c>
    </row>
    <row r="8" spans="1:15" s="8" customFormat="1" ht="14.25" customHeight="1" x14ac:dyDescent="0.2">
      <c r="A8" t="s">
        <v>244</v>
      </c>
      <c r="B8" t="s">
        <v>1907</v>
      </c>
      <c r="C8" t="s">
        <v>1125</v>
      </c>
      <c r="D8" t="s">
        <v>303</v>
      </c>
      <c r="E8" t="s">
        <v>2198</v>
      </c>
      <c r="F8" t="s">
        <v>1249</v>
      </c>
      <c r="G8" s="3">
        <v>43487</v>
      </c>
      <c r="H8" s="2">
        <v>139000</v>
      </c>
      <c r="I8" s="12" t="s">
        <v>838</v>
      </c>
      <c r="J8" s="67">
        <f t="shared" si="0"/>
        <v>139000</v>
      </c>
      <c r="K8" s="5">
        <f t="shared" si="2"/>
        <v>1</v>
      </c>
      <c r="L8" s="54">
        <f t="shared" si="3"/>
        <v>0</v>
      </c>
      <c r="M8" s="56" t="str">
        <f t="shared" si="5"/>
        <v>AG Real Estate &amp; Associates</v>
      </c>
      <c r="N8" s="5">
        <f t="shared" si="1"/>
        <v>0</v>
      </c>
      <c r="O8" s="5">
        <f t="shared" si="4"/>
        <v>0</v>
      </c>
    </row>
    <row r="9" spans="1:15" s="8" customFormat="1" ht="14.25" customHeight="1" x14ac:dyDescent="0.2">
      <c r="A9" t="s">
        <v>826</v>
      </c>
      <c r="B9" t="s">
        <v>1258</v>
      </c>
      <c r="C9" t="s">
        <v>710</v>
      </c>
      <c r="D9" t="s">
        <v>303</v>
      </c>
      <c r="E9" t="s">
        <v>2489</v>
      </c>
      <c r="F9" t="s">
        <v>6</v>
      </c>
      <c r="G9" s="3">
        <v>43525</v>
      </c>
      <c r="H9" s="2">
        <v>92500</v>
      </c>
      <c r="I9" s="12">
        <v>20190135</v>
      </c>
      <c r="J9" s="67">
        <f t="shared" si="0"/>
        <v>92500</v>
      </c>
      <c r="K9" s="5">
        <f t="shared" si="2"/>
        <v>1</v>
      </c>
      <c r="L9" s="54">
        <f t="shared" si="3"/>
        <v>1</v>
      </c>
      <c r="M9" s="56" t="str">
        <f t="shared" si="5"/>
        <v>AG Real Estate &amp; Associates</v>
      </c>
      <c r="N9" s="5">
        <f t="shared" si="1"/>
        <v>0</v>
      </c>
      <c r="O9" s="5">
        <f t="shared" si="4"/>
        <v>0</v>
      </c>
    </row>
    <row r="10" spans="1:15" s="8" customFormat="1" ht="14.25" customHeight="1" x14ac:dyDescent="0.2">
      <c r="A10" t="s">
        <v>398</v>
      </c>
      <c r="B10" t="s">
        <v>1258</v>
      </c>
      <c r="C10" t="s">
        <v>1125</v>
      </c>
      <c r="D10" t="s">
        <v>303</v>
      </c>
      <c r="E10" t="s">
        <v>3312</v>
      </c>
      <c r="F10" t="s">
        <v>1126</v>
      </c>
      <c r="G10" s="3">
        <v>43614</v>
      </c>
      <c r="H10" s="2">
        <v>190000</v>
      </c>
      <c r="I10" s="12" t="s">
        <v>838</v>
      </c>
      <c r="J10" s="67">
        <f t="shared" si="0"/>
        <v>190000</v>
      </c>
      <c r="K10" s="5">
        <f t="shared" si="2"/>
        <v>1</v>
      </c>
      <c r="L10" s="54">
        <f t="shared" si="3"/>
        <v>0</v>
      </c>
      <c r="M10" s="56" t="str">
        <f t="shared" si="5"/>
        <v>AG Real Estate &amp; Associates</v>
      </c>
      <c r="N10" s="5">
        <f t="shared" si="1"/>
        <v>0</v>
      </c>
      <c r="O10" s="5">
        <f t="shared" si="4"/>
        <v>0</v>
      </c>
    </row>
    <row r="11" spans="1:15" s="8" customFormat="1" ht="14.25" customHeight="1" x14ac:dyDescent="0.2">
      <c r="A11" t="s">
        <v>288</v>
      </c>
      <c r="B11" t="s">
        <v>1840</v>
      </c>
      <c r="C11" t="s">
        <v>1125</v>
      </c>
      <c r="D11" t="s">
        <v>303</v>
      </c>
      <c r="E11" t="s">
        <v>2641</v>
      </c>
      <c r="F11" t="s">
        <v>6</v>
      </c>
      <c r="G11" s="3">
        <v>43544</v>
      </c>
      <c r="H11" s="2">
        <v>224900</v>
      </c>
      <c r="I11" s="12" t="s">
        <v>838</v>
      </c>
      <c r="J11" s="67">
        <f t="shared" si="0"/>
        <v>224900</v>
      </c>
      <c r="K11" s="5">
        <f t="shared" si="2"/>
        <v>1</v>
      </c>
      <c r="L11" s="54">
        <f t="shared" si="3"/>
        <v>0</v>
      </c>
      <c r="M11" s="56" t="str">
        <f t="shared" si="5"/>
        <v>AG Real Estate &amp; Associates</v>
      </c>
      <c r="N11" s="5">
        <f t="shared" si="1"/>
        <v>0</v>
      </c>
      <c r="O11" s="5">
        <f t="shared" si="4"/>
        <v>0</v>
      </c>
    </row>
    <row r="12" spans="1:15" s="8" customFormat="1" ht="14.25" customHeight="1" x14ac:dyDescent="0.2">
      <c r="A12" t="s">
        <v>1181</v>
      </c>
      <c r="B12" t="s">
        <v>5</v>
      </c>
      <c r="C12" t="s">
        <v>1125</v>
      </c>
      <c r="D12" t="s">
        <v>303</v>
      </c>
      <c r="E12" t="s">
        <v>3307</v>
      </c>
      <c r="F12" t="s">
        <v>216</v>
      </c>
      <c r="G12" s="3">
        <v>43614</v>
      </c>
      <c r="H12" s="2">
        <v>174900</v>
      </c>
      <c r="I12" s="12" t="s">
        <v>838</v>
      </c>
      <c r="J12" s="67">
        <f t="shared" si="0"/>
        <v>174900</v>
      </c>
      <c r="K12" s="5">
        <f t="shared" si="2"/>
        <v>1</v>
      </c>
      <c r="L12" s="54">
        <f t="shared" si="3"/>
        <v>0</v>
      </c>
      <c r="M12" s="56" t="str">
        <f t="shared" si="5"/>
        <v>AG Real Estate &amp; Associates</v>
      </c>
      <c r="N12" s="5">
        <f t="shared" si="1"/>
        <v>0</v>
      </c>
      <c r="O12" s="5">
        <f t="shared" si="4"/>
        <v>0</v>
      </c>
    </row>
    <row r="13" spans="1:15" s="8" customFormat="1" ht="14.25" customHeight="1" x14ac:dyDescent="0.2">
      <c r="A13" t="s">
        <v>2066</v>
      </c>
      <c r="B13" t="s">
        <v>1842</v>
      </c>
      <c r="C13" t="s">
        <v>710</v>
      </c>
      <c r="D13" t="s">
        <v>303</v>
      </c>
      <c r="E13" t="s">
        <v>3101</v>
      </c>
      <c r="F13" t="s">
        <v>6</v>
      </c>
      <c r="G13" s="3">
        <v>43594</v>
      </c>
      <c r="H13" s="2">
        <v>171000</v>
      </c>
      <c r="I13" s="12">
        <v>20190839</v>
      </c>
      <c r="J13" s="67">
        <f t="shared" si="0"/>
        <v>171000</v>
      </c>
      <c r="K13" s="5">
        <f t="shared" si="2"/>
        <v>1</v>
      </c>
      <c r="L13" s="54">
        <f t="shared" si="3"/>
        <v>1</v>
      </c>
      <c r="M13" s="56" t="str">
        <f t="shared" si="5"/>
        <v>AG Real Estate &amp; Associates</v>
      </c>
      <c r="N13" s="5">
        <f t="shared" si="1"/>
        <v>0</v>
      </c>
      <c r="O13" s="5">
        <f t="shared" si="4"/>
        <v>0</v>
      </c>
    </row>
    <row r="14" spans="1:15" s="8" customFormat="1" ht="14.25" customHeight="1" x14ac:dyDescent="0.2">
      <c r="A14" t="s">
        <v>1481</v>
      </c>
      <c r="B14" t="s">
        <v>1529</v>
      </c>
      <c r="C14" t="s">
        <v>1125</v>
      </c>
      <c r="D14" t="s">
        <v>303</v>
      </c>
      <c r="E14" t="s">
        <v>2138</v>
      </c>
      <c r="F14" t="s">
        <v>216</v>
      </c>
      <c r="G14" s="3">
        <v>43476</v>
      </c>
      <c r="H14" s="2">
        <v>159950</v>
      </c>
      <c r="I14" s="12" t="s">
        <v>838</v>
      </c>
      <c r="J14" s="67">
        <f t="shared" si="0"/>
        <v>159950</v>
      </c>
      <c r="K14" s="5">
        <f t="shared" si="2"/>
        <v>1</v>
      </c>
      <c r="L14" s="54">
        <f t="shared" si="3"/>
        <v>0</v>
      </c>
      <c r="M14" s="56" t="str">
        <f>IF(D14="",#REF!,D14)</f>
        <v>AG Real Estate &amp; Associates</v>
      </c>
      <c r="N14" s="5">
        <f t="shared" si="1"/>
        <v>0</v>
      </c>
      <c r="O14" s="5">
        <f t="shared" si="4"/>
        <v>0</v>
      </c>
    </row>
    <row r="15" spans="1:15" s="8" customFormat="1" ht="14.25" customHeight="1" x14ac:dyDescent="0.2">
      <c r="A15" t="s">
        <v>2247</v>
      </c>
      <c r="B15" t="s">
        <v>1843</v>
      </c>
      <c r="C15" t="s">
        <v>1927</v>
      </c>
      <c r="D15" t="s">
        <v>303</v>
      </c>
      <c r="E15" t="s">
        <v>2528</v>
      </c>
      <c r="F15" t="s">
        <v>6</v>
      </c>
      <c r="G15" s="3">
        <v>43530</v>
      </c>
      <c r="H15" s="2">
        <v>135000</v>
      </c>
      <c r="I15" s="12" t="s">
        <v>838</v>
      </c>
      <c r="J15" s="67">
        <f t="shared" si="0"/>
        <v>135000</v>
      </c>
      <c r="K15" s="5">
        <f t="shared" si="2"/>
        <v>1</v>
      </c>
      <c r="L15" s="54">
        <f t="shared" si="3"/>
        <v>0</v>
      </c>
      <c r="M15" s="56" t="str">
        <f>IF(D15="",#REF!,D15)</f>
        <v>AG Real Estate &amp; Associates</v>
      </c>
      <c r="N15" s="5">
        <f t="shared" si="1"/>
        <v>0</v>
      </c>
      <c r="O15" s="5">
        <f t="shared" si="4"/>
        <v>0</v>
      </c>
    </row>
    <row r="16" spans="1:15" s="8" customFormat="1" ht="14.25" customHeight="1" x14ac:dyDescent="0.2">
      <c r="A16" t="s">
        <v>1125</v>
      </c>
      <c r="B16" t="s">
        <v>303</v>
      </c>
      <c r="C16" t="s">
        <v>2403</v>
      </c>
      <c r="D16" t="s">
        <v>1546</v>
      </c>
      <c r="E16" t="s">
        <v>2404</v>
      </c>
      <c r="F16" t="s">
        <v>425</v>
      </c>
      <c r="G16" s="3">
        <v>43517</v>
      </c>
      <c r="H16" s="2">
        <v>299500</v>
      </c>
      <c r="I16" s="12" t="s">
        <v>838</v>
      </c>
      <c r="J16" s="67">
        <f t="shared" si="0"/>
        <v>299500</v>
      </c>
      <c r="K16" s="5">
        <f t="shared" si="2"/>
        <v>1</v>
      </c>
      <c r="L16" s="54">
        <f t="shared" si="3"/>
        <v>0</v>
      </c>
      <c r="M16" s="56" t="str">
        <f t="shared" ref="M16:M18" si="6">IF(D16="",D15,D16)</f>
        <v>Alamo Real Estate</v>
      </c>
      <c r="N16" s="5">
        <f t="shared" si="1"/>
        <v>0</v>
      </c>
      <c r="O16" s="5">
        <f t="shared" si="4"/>
        <v>0</v>
      </c>
    </row>
    <row r="17" spans="1:15" s="8" customFormat="1" ht="14.25" customHeight="1" x14ac:dyDescent="0.2">
      <c r="A17" t="s">
        <v>1946</v>
      </c>
      <c r="B17" t="s">
        <v>1840</v>
      </c>
      <c r="C17" t="s">
        <v>2625</v>
      </c>
      <c r="D17" t="s">
        <v>2083</v>
      </c>
      <c r="E17" t="s">
        <v>2626</v>
      </c>
      <c r="F17" t="s">
        <v>1249</v>
      </c>
      <c r="G17" s="3">
        <v>43542</v>
      </c>
      <c r="H17" s="2">
        <v>198000</v>
      </c>
      <c r="I17" s="12" t="s">
        <v>838</v>
      </c>
      <c r="J17" s="67">
        <f t="shared" si="0"/>
        <v>198000</v>
      </c>
      <c r="K17" s="5">
        <f t="shared" si="2"/>
        <v>1</v>
      </c>
      <c r="L17" s="54">
        <f t="shared" si="3"/>
        <v>0</v>
      </c>
      <c r="M17" s="56" t="str">
        <f>IF(D17="",#REF!,D17)</f>
        <v>All City Real Estate</v>
      </c>
      <c r="N17" s="5">
        <f t="shared" si="1"/>
        <v>0</v>
      </c>
      <c r="O17" s="5">
        <f t="shared" si="4"/>
        <v>0</v>
      </c>
    </row>
    <row r="18" spans="1:15" s="8" customFormat="1" ht="14.25" customHeight="1" x14ac:dyDescent="0.2">
      <c r="A18" t="s">
        <v>1109</v>
      </c>
      <c r="B18" t="s">
        <v>1842</v>
      </c>
      <c r="C18" t="s">
        <v>1549</v>
      </c>
      <c r="D18" t="s">
        <v>1915</v>
      </c>
      <c r="E18" t="s">
        <v>2971</v>
      </c>
      <c r="F18" t="s">
        <v>6</v>
      </c>
      <c r="G18" s="3">
        <v>43581</v>
      </c>
      <c r="H18" s="2">
        <v>183000</v>
      </c>
      <c r="I18" s="12">
        <v>20190575</v>
      </c>
      <c r="J18" s="67">
        <f t="shared" si="0"/>
        <v>183000</v>
      </c>
      <c r="K18" s="5">
        <f t="shared" si="2"/>
        <v>1</v>
      </c>
      <c r="L18" s="54">
        <f t="shared" si="3"/>
        <v>1</v>
      </c>
      <c r="M18" s="56" t="str">
        <f t="shared" si="6"/>
        <v>Amazing Realty LLC</v>
      </c>
      <c r="N18" s="5">
        <f t="shared" si="1"/>
        <v>0</v>
      </c>
      <c r="O18" s="5">
        <f t="shared" si="4"/>
        <v>0</v>
      </c>
    </row>
    <row r="19" spans="1:15" s="8" customFormat="1" ht="14.25" customHeight="1" x14ac:dyDescent="0.2">
      <c r="A19" t="s">
        <v>1451</v>
      </c>
      <c r="B19" t="s">
        <v>1915</v>
      </c>
      <c r="C19" t="s">
        <v>1451</v>
      </c>
      <c r="D19" t="s">
        <v>1915</v>
      </c>
      <c r="E19" t="s">
        <v>2211</v>
      </c>
      <c r="F19" t="s">
        <v>8</v>
      </c>
      <c r="G19" s="3">
        <v>43489</v>
      </c>
      <c r="H19" s="2">
        <v>176900</v>
      </c>
      <c r="I19" s="12" t="s">
        <v>838</v>
      </c>
      <c r="J19" s="67">
        <f t="shared" si="0"/>
        <v>0</v>
      </c>
      <c r="K19" s="5">
        <f t="shared" si="2"/>
        <v>0</v>
      </c>
      <c r="L19" s="54">
        <f t="shared" si="3"/>
        <v>0</v>
      </c>
      <c r="M19" s="56" t="str">
        <f>IF(D19="",D18,D19)</f>
        <v>Amazing Realty LLC</v>
      </c>
      <c r="N19" s="5">
        <f t="shared" si="1"/>
        <v>1</v>
      </c>
      <c r="O19" s="5">
        <f t="shared" si="4"/>
        <v>0</v>
      </c>
    </row>
    <row r="20" spans="1:15" s="8" customFormat="1" ht="14.25" customHeight="1" x14ac:dyDescent="0.2">
      <c r="A20" t="s">
        <v>1451</v>
      </c>
      <c r="B20" t="s">
        <v>1915</v>
      </c>
      <c r="C20" t="s">
        <v>1451</v>
      </c>
      <c r="D20" t="s">
        <v>1915</v>
      </c>
      <c r="E20" t="s">
        <v>2488</v>
      </c>
      <c r="F20" t="s">
        <v>123</v>
      </c>
      <c r="G20" s="3">
        <v>43525</v>
      </c>
      <c r="H20" s="2">
        <v>150000</v>
      </c>
      <c r="I20" s="12" t="s">
        <v>838</v>
      </c>
      <c r="J20" s="67">
        <f t="shared" si="0"/>
        <v>0</v>
      </c>
      <c r="K20" s="5">
        <f t="shared" si="2"/>
        <v>0</v>
      </c>
      <c r="L20" s="54">
        <f t="shared" si="3"/>
        <v>0</v>
      </c>
      <c r="M20" s="56" t="str">
        <f>IF(D20="",D19,D20)</f>
        <v>Amazing Realty LLC</v>
      </c>
      <c r="N20" s="5">
        <f t="shared" si="1"/>
        <v>1</v>
      </c>
      <c r="O20" s="5">
        <f t="shared" si="4"/>
        <v>0</v>
      </c>
    </row>
    <row r="21" spans="1:15" s="8" customFormat="1" ht="14.25" customHeight="1" x14ac:dyDescent="0.2">
      <c r="A21" t="s">
        <v>1868</v>
      </c>
      <c r="B21" t="s">
        <v>1869</v>
      </c>
      <c r="C21" t="s">
        <v>1635</v>
      </c>
      <c r="D21" t="s">
        <v>1636</v>
      </c>
      <c r="E21" t="s">
        <v>2441</v>
      </c>
      <c r="F21" t="s">
        <v>1570</v>
      </c>
      <c r="G21" s="3">
        <v>43522</v>
      </c>
      <c r="H21" s="2">
        <v>139900</v>
      </c>
      <c r="I21" s="12" t="s">
        <v>838</v>
      </c>
      <c r="J21" s="67">
        <f t="shared" si="0"/>
        <v>139900</v>
      </c>
      <c r="K21" s="5">
        <f t="shared" si="2"/>
        <v>1</v>
      </c>
      <c r="L21" s="54">
        <f t="shared" si="3"/>
        <v>0</v>
      </c>
      <c r="M21" s="56" t="str">
        <f>IF(D21="",#REF!,D21)</f>
        <v>AT Home Texas Real Estate</v>
      </c>
      <c r="N21" s="5">
        <f t="shared" si="1"/>
        <v>0</v>
      </c>
      <c r="O21" s="5">
        <f t="shared" si="4"/>
        <v>0</v>
      </c>
    </row>
    <row r="22" spans="1:15" s="8" customFormat="1" ht="14.25" customHeight="1" x14ac:dyDescent="0.2">
      <c r="A22" t="s">
        <v>574</v>
      </c>
      <c r="B22" t="s">
        <v>1535</v>
      </c>
      <c r="C22" t="s">
        <v>1899</v>
      </c>
      <c r="D22" t="s">
        <v>1900</v>
      </c>
      <c r="E22" t="s">
        <v>2119</v>
      </c>
      <c r="F22" t="s">
        <v>328</v>
      </c>
      <c r="G22" s="3">
        <v>43472</v>
      </c>
      <c r="H22" s="2">
        <v>860000</v>
      </c>
      <c r="I22" s="12" t="s">
        <v>838</v>
      </c>
      <c r="J22" s="67">
        <f t="shared" si="0"/>
        <v>860000</v>
      </c>
      <c r="K22" s="5">
        <f t="shared" si="2"/>
        <v>1</v>
      </c>
      <c r="L22" s="54">
        <f t="shared" si="3"/>
        <v>0</v>
      </c>
      <c r="M22" s="56" t="str">
        <f t="shared" ref="M22:M77" si="7">IF(D22="",D21,D22)</f>
        <v>Bartlett Real Estate</v>
      </c>
      <c r="N22" s="5">
        <f t="shared" si="1"/>
        <v>0</v>
      </c>
      <c r="O22" s="5">
        <f t="shared" si="4"/>
        <v>0</v>
      </c>
    </row>
    <row r="23" spans="1:15" s="8" customFormat="1" ht="14.25" customHeight="1" x14ac:dyDescent="0.2">
      <c r="A23" t="s">
        <v>551</v>
      </c>
      <c r="B23" t="s">
        <v>1099</v>
      </c>
      <c r="C23" t="s">
        <v>1930</v>
      </c>
      <c r="D23" t="s">
        <v>1036</v>
      </c>
      <c r="E23" t="s">
        <v>2987</v>
      </c>
      <c r="F23" t="s">
        <v>1126</v>
      </c>
      <c r="G23" s="3">
        <v>43584</v>
      </c>
      <c r="H23" s="2">
        <v>145000</v>
      </c>
      <c r="I23" s="12" t="s">
        <v>838</v>
      </c>
      <c r="J23" s="67">
        <f t="shared" si="0"/>
        <v>145000</v>
      </c>
      <c r="K23" s="5">
        <f t="shared" si="2"/>
        <v>1</v>
      </c>
      <c r="L23" s="54">
        <f t="shared" si="3"/>
        <v>0</v>
      </c>
      <c r="M23" s="56" t="str">
        <f t="shared" si="7"/>
        <v>Bentwood Realty</v>
      </c>
      <c r="N23" s="5">
        <f t="shared" si="1"/>
        <v>0</v>
      </c>
      <c r="O23" s="5">
        <f t="shared" si="4"/>
        <v>0</v>
      </c>
    </row>
    <row r="24" spans="1:15" s="8" customFormat="1" ht="14.25" customHeight="1" x14ac:dyDescent="0.2">
      <c r="A24" t="s">
        <v>269</v>
      </c>
      <c r="B24" t="s">
        <v>1547</v>
      </c>
      <c r="C24" t="s">
        <v>719</v>
      </c>
      <c r="D24" t="s">
        <v>1036</v>
      </c>
      <c r="E24" t="s">
        <v>3017</v>
      </c>
      <c r="F24" t="s">
        <v>6</v>
      </c>
      <c r="G24" s="3">
        <v>43585</v>
      </c>
      <c r="H24" s="2">
        <v>305000</v>
      </c>
      <c r="I24" s="12" t="s">
        <v>838</v>
      </c>
      <c r="J24" s="67">
        <f t="shared" si="0"/>
        <v>305000</v>
      </c>
      <c r="K24" s="5">
        <f t="shared" si="2"/>
        <v>1</v>
      </c>
      <c r="L24" s="54">
        <f t="shared" si="3"/>
        <v>0</v>
      </c>
      <c r="M24" s="56" t="str">
        <f t="shared" si="7"/>
        <v>Bentwood Realty</v>
      </c>
      <c r="N24" s="5">
        <f t="shared" si="1"/>
        <v>0</v>
      </c>
      <c r="O24" s="5">
        <f t="shared" si="4"/>
        <v>0</v>
      </c>
    </row>
    <row r="25" spans="1:15" s="8" customFormat="1" ht="14.25" customHeight="1" x14ac:dyDescent="0.2">
      <c r="A25" t="s">
        <v>2501</v>
      </c>
      <c r="B25" t="s">
        <v>1941</v>
      </c>
      <c r="C25" t="s">
        <v>307</v>
      </c>
      <c r="D25" t="s">
        <v>1036</v>
      </c>
      <c r="E25" t="s">
        <v>2905</v>
      </c>
      <c r="F25" t="s">
        <v>6</v>
      </c>
      <c r="G25" s="3">
        <v>43573</v>
      </c>
      <c r="H25" s="2">
        <v>94000</v>
      </c>
      <c r="I25" s="12" t="s">
        <v>838</v>
      </c>
      <c r="J25" s="67">
        <f t="shared" si="0"/>
        <v>94000</v>
      </c>
      <c r="K25" s="5">
        <f t="shared" si="2"/>
        <v>1</v>
      </c>
      <c r="L25" s="54">
        <f t="shared" si="3"/>
        <v>0</v>
      </c>
      <c r="M25" s="56" t="str">
        <f t="shared" si="7"/>
        <v>Bentwood Realty</v>
      </c>
      <c r="N25" s="5">
        <f t="shared" si="1"/>
        <v>0</v>
      </c>
      <c r="O25" s="5">
        <f t="shared" si="4"/>
        <v>0</v>
      </c>
    </row>
    <row r="26" spans="1:15" s="8" customFormat="1" ht="14.25" customHeight="1" x14ac:dyDescent="0.2">
      <c r="A26" t="s">
        <v>1836</v>
      </c>
      <c r="B26" t="s">
        <v>1099</v>
      </c>
      <c r="C26" t="s">
        <v>2506</v>
      </c>
      <c r="D26" t="s">
        <v>1036</v>
      </c>
      <c r="E26" t="s">
        <v>2507</v>
      </c>
      <c r="F26" t="s">
        <v>425</v>
      </c>
      <c r="G26" s="3">
        <v>43528</v>
      </c>
      <c r="H26" s="2">
        <v>228000</v>
      </c>
      <c r="I26" s="12" t="s">
        <v>838</v>
      </c>
      <c r="J26" s="67">
        <f t="shared" si="0"/>
        <v>228000</v>
      </c>
      <c r="K26" s="5">
        <f t="shared" si="2"/>
        <v>1</v>
      </c>
      <c r="L26" s="54">
        <f t="shared" si="3"/>
        <v>0</v>
      </c>
      <c r="M26" s="56" t="str">
        <f t="shared" si="7"/>
        <v>Bentwood Realty</v>
      </c>
      <c r="N26" s="5">
        <f t="shared" si="1"/>
        <v>0</v>
      </c>
      <c r="O26" s="5">
        <f t="shared" si="4"/>
        <v>0</v>
      </c>
    </row>
    <row r="27" spans="1:15" s="8" customFormat="1" ht="14.25" customHeight="1" x14ac:dyDescent="0.2">
      <c r="A27" t="s">
        <v>152</v>
      </c>
      <c r="B27" t="s">
        <v>1842</v>
      </c>
      <c r="C27" t="s">
        <v>1450</v>
      </c>
      <c r="D27" t="s">
        <v>1036</v>
      </c>
      <c r="E27" t="s">
        <v>2565</v>
      </c>
      <c r="F27" t="s">
        <v>6</v>
      </c>
      <c r="G27" s="3">
        <v>43535</v>
      </c>
      <c r="H27" s="2">
        <v>200000</v>
      </c>
      <c r="I27" s="12">
        <v>20190306</v>
      </c>
      <c r="J27" s="67">
        <f t="shared" si="0"/>
        <v>200000</v>
      </c>
      <c r="K27" s="5">
        <f t="shared" si="2"/>
        <v>1</v>
      </c>
      <c r="L27" s="54">
        <f t="shared" si="3"/>
        <v>1</v>
      </c>
      <c r="M27" s="56" t="str">
        <f t="shared" si="7"/>
        <v>Bentwood Realty</v>
      </c>
      <c r="N27" s="5">
        <f t="shared" si="1"/>
        <v>0</v>
      </c>
      <c r="O27" s="5">
        <f t="shared" si="4"/>
        <v>0</v>
      </c>
    </row>
    <row r="28" spans="1:15" s="8" customFormat="1" ht="14.25" customHeight="1" x14ac:dyDescent="0.2">
      <c r="A28" t="s">
        <v>1892</v>
      </c>
      <c r="B28" t="s">
        <v>5</v>
      </c>
      <c r="C28" t="s">
        <v>1698</v>
      </c>
      <c r="D28" t="s">
        <v>1036</v>
      </c>
      <c r="E28" t="s">
        <v>2352</v>
      </c>
      <c r="F28" t="s">
        <v>1249</v>
      </c>
      <c r="G28" s="3">
        <v>43509</v>
      </c>
      <c r="H28" s="2">
        <v>220000</v>
      </c>
      <c r="I28" s="12" t="s">
        <v>838</v>
      </c>
      <c r="J28" s="67">
        <f t="shared" si="0"/>
        <v>220000</v>
      </c>
      <c r="K28" s="5">
        <f t="shared" si="2"/>
        <v>1</v>
      </c>
      <c r="L28" s="54">
        <f t="shared" si="3"/>
        <v>0</v>
      </c>
      <c r="M28" s="56" t="str">
        <f t="shared" si="7"/>
        <v>Bentwood Realty</v>
      </c>
      <c r="N28" s="5">
        <f t="shared" si="1"/>
        <v>0</v>
      </c>
      <c r="O28" s="5">
        <f t="shared" si="4"/>
        <v>0</v>
      </c>
    </row>
    <row r="29" spans="1:15" s="8" customFormat="1" ht="14.25" customHeight="1" x14ac:dyDescent="0.2">
      <c r="A29" t="s">
        <v>154</v>
      </c>
      <c r="B29" t="s">
        <v>1099</v>
      </c>
      <c r="C29" t="s">
        <v>890</v>
      </c>
      <c r="D29" t="s">
        <v>1036</v>
      </c>
      <c r="E29" t="s">
        <v>2920</v>
      </c>
      <c r="F29" t="s">
        <v>534</v>
      </c>
      <c r="G29" s="3">
        <v>43573</v>
      </c>
      <c r="H29" s="2">
        <v>167000</v>
      </c>
      <c r="I29" s="12" t="s">
        <v>838</v>
      </c>
      <c r="J29" s="67">
        <f t="shared" si="0"/>
        <v>167000</v>
      </c>
      <c r="K29" s="5">
        <f t="shared" si="2"/>
        <v>1</v>
      </c>
      <c r="L29" s="54">
        <f t="shared" si="3"/>
        <v>0</v>
      </c>
      <c r="M29" s="56" t="str">
        <f>IF(D29="",#REF!,D29)</f>
        <v>Bentwood Realty</v>
      </c>
      <c r="N29" s="5">
        <f t="shared" si="1"/>
        <v>0</v>
      </c>
      <c r="O29" s="5">
        <f t="shared" si="4"/>
        <v>0</v>
      </c>
    </row>
    <row r="30" spans="1:15" s="8" customFormat="1" ht="14.25" customHeight="1" x14ac:dyDescent="0.2">
      <c r="A30" t="s">
        <v>1629</v>
      </c>
      <c r="B30" t="s">
        <v>1840</v>
      </c>
      <c r="C30" t="s">
        <v>2020</v>
      </c>
      <c r="D30" t="s">
        <v>1036</v>
      </c>
      <c r="E30" t="s">
        <v>2520</v>
      </c>
      <c r="F30" t="s">
        <v>6</v>
      </c>
      <c r="G30" s="3">
        <v>43529</v>
      </c>
      <c r="H30" s="2">
        <v>252000</v>
      </c>
      <c r="I30" s="12">
        <v>20190069</v>
      </c>
      <c r="J30" s="67">
        <f t="shared" si="0"/>
        <v>252000</v>
      </c>
      <c r="K30" s="5">
        <f t="shared" si="2"/>
        <v>1</v>
      </c>
      <c r="L30" s="54">
        <f t="shared" si="3"/>
        <v>1</v>
      </c>
      <c r="M30" s="56" t="str">
        <f t="shared" si="7"/>
        <v>Bentwood Realty</v>
      </c>
      <c r="N30" s="5">
        <f t="shared" si="1"/>
        <v>0</v>
      </c>
      <c r="O30" s="5">
        <f t="shared" si="4"/>
        <v>0</v>
      </c>
    </row>
    <row r="31" spans="1:15" s="8" customFormat="1" ht="14.25" customHeight="1" x14ac:dyDescent="0.2">
      <c r="A31" t="s">
        <v>987</v>
      </c>
      <c r="B31" t="s">
        <v>1840</v>
      </c>
      <c r="C31" t="s">
        <v>1848</v>
      </c>
      <c r="D31" t="s">
        <v>1036</v>
      </c>
      <c r="E31" t="s">
        <v>2917</v>
      </c>
      <c r="F31" t="s">
        <v>6</v>
      </c>
      <c r="G31" s="3">
        <v>43573</v>
      </c>
      <c r="H31" s="2">
        <v>117500</v>
      </c>
      <c r="I31" s="12" t="s">
        <v>838</v>
      </c>
      <c r="J31" s="67">
        <f t="shared" si="0"/>
        <v>117500</v>
      </c>
      <c r="K31" s="5">
        <f t="shared" si="2"/>
        <v>1</v>
      </c>
      <c r="L31" s="54">
        <f t="shared" si="3"/>
        <v>0</v>
      </c>
      <c r="M31" s="56" t="str">
        <f t="shared" si="7"/>
        <v>Bentwood Realty</v>
      </c>
      <c r="N31" s="5">
        <f t="shared" si="1"/>
        <v>0</v>
      </c>
      <c r="O31" s="5">
        <f t="shared" si="4"/>
        <v>0</v>
      </c>
    </row>
    <row r="32" spans="1:15" s="8" customFormat="1" ht="14.25" customHeight="1" x14ac:dyDescent="0.2">
      <c r="A32" t="s">
        <v>987</v>
      </c>
      <c r="B32" t="s">
        <v>1840</v>
      </c>
      <c r="C32" t="s">
        <v>218</v>
      </c>
      <c r="D32" t="s">
        <v>1036</v>
      </c>
      <c r="E32" t="s">
        <v>2818</v>
      </c>
      <c r="F32" t="s">
        <v>6</v>
      </c>
      <c r="G32" s="3">
        <v>43563</v>
      </c>
      <c r="H32" s="2">
        <v>120000</v>
      </c>
      <c r="I32" s="12" t="s">
        <v>838</v>
      </c>
      <c r="J32" s="67">
        <f t="shared" si="0"/>
        <v>120000</v>
      </c>
      <c r="K32" s="5">
        <f t="shared" si="2"/>
        <v>1</v>
      </c>
      <c r="L32" s="54">
        <f t="shared" si="3"/>
        <v>0</v>
      </c>
      <c r="M32" s="56" t="str">
        <f t="shared" si="7"/>
        <v>Bentwood Realty</v>
      </c>
      <c r="N32" s="5">
        <f t="shared" si="1"/>
        <v>0</v>
      </c>
      <c r="O32" s="5">
        <f t="shared" si="4"/>
        <v>0</v>
      </c>
    </row>
    <row r="33" spans="1:15" s="8" customFormat="1" ht="14.25" customHeight="1" x14ac:dyDescent="0.2">
      <c r="A33" t="s">
        <v>1234</v>
      </c>
      <c r="B33" t="s">
        <v>1036</v>
      </c>
      <c r="C33" t="s">
        <v>112</v>
      </c>
      <c r="D33" t="s">
        <v>1036</v>
      </c>
      <c r="E33" t="s">
        <v>2098</v>
      </c>
      <c r="F33" t="s">
        <v>121</v>
      </c>
      <c r="G33" s="3">
        <v>43467</v>
      </c>
      <c r="H33" s="2">
        <v>135000</v>
      </c>
      <c r="I33" s="12" t="s">
        <v>838</v>
      </c>
      <c r="J33" s="67">
        <f t="shared" si="0"/>
        <v>0</v>
      </c>
      <c r="K33" s="5">
        <f t="shared" si="2"/>
        <v>0</v>
      </c>
      <c r="L33" s="54">
        <f t="shared" si="3"/>
        <v>0</v>
      </c>
      <c r="M33" s="56" t="str">
        <f t="shared" si="7"/>
        <v>Bentwood Realty</v>
      </c>
      <c r="N33" s="5">
        <f t="shared" si="1"/>
        <v>1</v>
      </c>
      <c r="O33" s="5">
        <f t="shared" si="4"/>
        <v>0</v>
      </c>
    </row>
    <row r="34" spans="1:15" s="8" customFormat="1" ht="14.25" customHeight="1" x14ac:dyDescent="0.2">
      <c r="A34" t="s">
        <v>1913</v>
      </c>
      <c r="B34" t="s">
        <v>1036</v>
      </c>
      <c r="C34" t="s">
        <v>1913</v>
      </c>
      <c r="D34" t="s">
        <v>1036</v>
      </c>
      <c r="E34" t="s">
        <v>2244</v>
      </c>
      <c r="F34" t="s">
        <v>123</v>
      </c>
      <c r="G34" s="3">
        <v>43495</v>
      </c>
      <c r="H34" s="2">
        <v>331500</v>
      </c>
      <c r="I34" s="12" t="s">
        <v>838</v>
      </c>
      <c r="J34" s="67">
        <f t="shared" si="0"/>
        <v>0</v>
      </c>
      <c r="K34" s="5">
        <f t="shared" si="2"/>
        <v>0</v>
      </c>
      <c r="L34" s="54">
        <f t="shared" si="3"/>
        <v>0</v>
      </c>
      <c r="M34" s="56" t="str">
        <f t="shared" si="7"/>
        <v>Bentwood Realty</v>
      </c>
      <c r="N34" s="5">
        <f t="shared" si="1"/>
        <v>1</v>
      </c>
      <c r="O34" s="5">
        <f t="shared" si="4"/>
        <v>0</v>
      </c>
    </row>
    <row r="35" spans="1:15" s="8" customFormat="1" ht="14.25" customHeight="1" x14ac:dyDescent="0.2">
      <c r="A35" t="s">
        <v>691</v>
      </c>
      <c r="B35" t="s">
        <v>982</v>
      </c>
      <c r="C35" t="s">
        <v>307</v>
      </c>
      <c r="D35" t="s">
        <v>1036</v>
      </c>
      <c r="E35" t="s">
        <v>2534</v>
      </c>
      <c r="F35" t="s">
        <v>6</v>
      </c>
      <c r="G35" s="3">
        <v>43531</v>
      </c>
      <c r="H35" s="2">
        <v>212900</v>
      </c>
      <c r="I35" s="12" t="s">
        <v>838</v>
      </c>
      <c r="J35" s="67">
        <f t="shared" si="0"/>
        <v>212900</v>
      </c>
      <c r="K35" s="5">
        <f t="shared" si="2"/>
        <v>1</v>
      </c>
      <c r="L35" s="54">
        <f t="shared" si="3"/>
        <v>0</v>
      </c>
      <c r="M35" s="56" t="str">
        <f t="shared" si="7"/>
        <v>Bentwood Realty</v>
      </c>
      <c r="N35" s="5">
        <f t="shared" si="1"/>
        <v>0</v>
      </c>
      <c r="O35" s="5">
        <f t="shared" si="4"/>
        <v>0</v>
      </c>
    </row>
    <row r="36" spans="1:15" s="8" customFormat="1" ht="14.25" customHeight="1" x14ac:dyDescent="0.2">
      <c r="A36" t="s">
        <v>719</v>
      </c>
      <c r="B36" t="s">
        <v>1036</v>
      </c>
      <c r="C36" t="s">
        <v>719</v>
      </c>
      <c r="D36" t="s">
        <v>1036</v>
      </c>
      <c r="E36" t="s">
        <v>883</v>
      </c>
      <c r="F36" t="s">
        <v>6</v>
      </c>
      <c r="G36" s="3">
        <v>43592</v>
      </c>
      <c r="H36" s="2">
        <v>239900</v>
      </c>
      <c r="I36" s="12" t="s">
        <v>838</v>
      </c>
      <c r="J36" s="67">
        <f t="shared" si="0"/>
        <v>0</v>
      </c>
      <c r="K36" s="5">
        <f t="shared" si="2"/>
        <v>0</v>
      </c>
      <c r="L36" s="54">
        <f t="shared" si="3"/>
        <v>0</v>
      </c>
      <c r="M36" s="56" t="str">
        <f t="shared" si="7"/>
        <v>Bentwood Realty</v>
      </c>
      <c r="N36" s="5">
        <f t="shared" si="1"/>
        <v>1</v>
      </c>
      <c r="O36" s="5">
        <f t="shared" si="4"/>
        <v>0</v>
      </c>
    </row>
    <row r="37" spans="1:15" s="8" customFormat="1" ht="14.25" customHeight="1" x14ac:dyDescent="0.2">
      <c r="A37" t="s">
        <v>719</v>
      </c>
      <c r="B37" t="s">
        <v>1036</v>
      </c>
      <c r="C37" t="s">
        <v>1698</v>
      </c>
      <c r="D37" t="s">
        <v>1036</v>
      </c>
      <c r="E37" t="s">
        <v>2568</v>
      </c>
      <c r="F37" t="s">
        <v>6</v>
      </c>
      <c r="G37" s="3">
        <v>43535</v>
      </c>
      <c r="H37" s="2">
        <v>127000</v>
      </c>
      <c r="I37" s="12" t="s">
        <v>838</v>
      </c>
      <c r="J37" s="67">
        <f t="shared" si="0"/>
        <v>0</v>
      </c>
      <c r="K37" s="5">
        <f t="shared" si="2"/>
        <v>0</v>
      </c>
      <c r="L37" s="54">
        <f t="shared" si="3"/>
        <v>0</v>
      </c>
      <c r="M37" s="56" t="str">
        <f>IF(D37="",#REF!,D37)</f>
        <v>Bentwood Realty</v>
      </c>
      <c r="N37" s="5">
        <f t="shared" si="1"/>
        <v>1</v>
      </c>
      <c r="O37" s="5">
        <f t="shared" si="4"/>
        <v>0</v>
      </c>
    </row>
    <row r="38" spans="1:15" s="8" customFormat="1" ht="14.25" customHeight="1" x14ac:dyDescent="0.2">
      <c r="A38" t="s">
        <v>1255</v>
      </c>
      <c r="B38" t="s">
        <v>1475</v>
      </c>
      <c r="C38" t="s">
        <v>1298</v>
      </c>
      <c r="D38" t="s">
        <v>1036</v>
      </c>
      <c r="E38" t="s">
        <v>2945</v>
      </c>
      <c r="F38" t="s">
        <v>216</v>
      </c>
      <c r="G38" s="3">
        <v>43578</v>
      </c>
      <c r="H38" s="2">
        <v>199900</v>
      </c>
      <c r="I38" s="12" t="s">
        <v>838</v>
      </c>
      <c r="J38" s="67">
        <f t="shared" si="0"/>
        <v>199900</v>
      </c>
      <c r="K38" s="5">
        <f t="shared" si="2"/>
        <v>1</v>
      </c>
      <c r="L38" s="54">
        <f t="shared" si="3"/>
        <v>0</v>
      </c>
      <c r="M38" s="56" t="str">
        <f>IF(D38="",#REF!,D38)</f>
        <v>Bentwood Realty</v>
      </c>
      <c r="N38" s="5">
        <f t="shared" si="1"/>
        <v>0</v>
      </c>
      <c r="O38" s="5">
        <f t="shared" si="4"/>
        <v>0</v>
      </c>
    </row>
    <row r="39" spans="1:15" s="8" customFormat="1" ht="14.25" customHeight="1" x14ac:dyDescent="0.2">
      <c r="A39" t="s">
        <v>1704</v>
      </c>
      <c r="B39" t="s">
        <v>1842</v>
      </c>
      <c r="C39" t="s">
        <v>1298</v>
      </c>
      <c r="D39" t="s">
        <v>1036</v>
      </c>
      <c r="E39" t="s">
        <v>2393</v>
      </c>
      <c r="F39" t="s">
        <v>1126</v>
      </c>
      <c r="G39" s="3">
        <v>43515</v>
      </c>
      <c r="H39" s="2">
        <v>221430</v>
      </c>
      <c r="I39" s="12" t="s">
        <v>838</v>
      </c>
      <c r="J39" s="67">
        <f t="shared" si="0"/>
        <v>221430</v>
      </c>
      <c r="K39" s="5">
        <f t="shared" si="2"/>
        <v>1</v>
      </c>
      <c r="L39" s="54">
        <f t="shared" si="3"/>
        <v>0</v>
      </c>
      <c r="M39" s="56" t="str">
        <f t="shared" si="7"/>
        <v>Bentwood Realty</v>
      </c>
      <c r="N39" s="5">
        <f t="shared" si="1"/>
        <v>0</v>
      </c>
      <c r="O39" s="5">
        <f t="shared" si="4"/>
        <v>0</v>
      </c>
    </row>
    <row r="40" spans="1:15" s="8" customFormat="1" ht="14.25" customHeight="1" x14ac:dyDescent="0.2">
      <c r="A40" t="s">
        <v>279</v>
      </c>
      <c r="B40" t="s">
        <v>1036</v>
      </c>
      <c r="C40" t="s">
        <v>279</v>
      </c>
      <c r="D40" t="s">
        <v>1036</v>
      </c>
      <c r="E40" t="s">
        <v>2475</v>
      </c>
      <c r="F40" t="s">
        <v>2476</v>
      </c>
      <c r="G40" s="3">
        <v>43524</v>
      </c>
      <c r="H40" s="2">
        <v>121000</v>
      </c>
      <c r="I40" s="12" t="s">
        <v>838</v>
      </c>
      <c r="J40" s="67">
        <f t="shared" si="0"/>
        <v>0</v>
      </c>
      <c r="K40" s="5">
        <f t="shared" si="2"/>
        <v>0</v>
      </c>
      <c r="L40" s="54">
        <f t="shared" si="3"/>
        <v>0</v>
      </c>
      <c r="M40" s="56" t="str">
        <f>IF(D40="",#REF!,D40)</f>
        <v>Bentwood Realty</v>
      </c>
      <c r="N40" s="5">
        <f t="shared" si="1"/>
        <v>1</v>
      </c>
      <c r="O40" s="5">
        <f t="shared" si="4"/>
        <v>0</v>
      </c>
    </row>
    <row r="41" spans="1:15" s="8" customFormat="1" ht="14.25" customHeight="1" x14ac:dyDescent="0.2">
      <c r="A41" t="s">
        <v>2078</v>
      </c>
      <c r="B41" t="s">
        <v>1842</v>
      </c>
      <c r="C41" t="s">
        <v>1091</v>
      </c>
      <c r="D41" t="s">
        <v>1036</v>
      </c>
      <c r="E41" t="s">
        <v>2636</v>
      </c>
      <c r="F41" t="s">
        <v>6</v>
      </c>
      <c r="G41" s="3">
        <v>43543</v>
      </c>
      <c r="H41" s="2">
        <v>168000</v>
      </c>
      <c r="I41" s="12">
        <v>20190371</v>
      </c>
      <c r="J41" s="67">
        <f t="shared" si="0"/>
        <v>168000</v>
      </c>
      <c r="K41" s="5">
        <f t="shared" si="2"/>
        <v>1</v>
      </c>
      <c r="L41" s="54">
        <f t="shared" si="3"/>
        <v>1</v>
      </c>
      <c r="M41" s="56" t="str">
        <f t="shared" si="7"/>
        <v>Bentwood Realty</v>
      </c>
      <c r="N41" s="5">
        <f t="shared" si="1"/>
        <v>0</v>
      </c>
      <c r="O41" s="5">
        <f t="shared" si="4"/>
        <v>0</v>
      </c>
    </row>
    <row r="42" spans="1:15" s="8" customFormat="1" ht="14.25" customHeight="1" x14ac:dyDescent="0.2">
      <c r="A42" t="s">
        <v>2078</v>
      </c>
      <c r="B42" t="s">
        <v>118</v>
      </c>
      <c r="C42" t="s">
        <v>112</v>
      </c>
      <c r="D42" t="s">
        <v>1036</v>
      </c>
      <c r="E42" t="s">
        <v>3165</v>
      </c>
      <c r="F42" t="s">
        <v>6</v>
      </c>
      <c r="G42" s="3">
        <v>43599</v>
      </c>
      <c r="H42" s="2">
        <v>34000</v>
      </c>
      <c r="I42" s="12" t="s">
        <v>838</v>
      </c>
      <c r="J42" s="67">
        <f t="shared" si="0"/>
        <v>34000</v>
      </c>
      <c r="K42" s="5">
        <f t="shared" si="2"/>
        <v>1</v>
      </c>
      <c r="L42" s="54">
        <f t="shared" si="3"/>
        <v>0</v>
      </c>
      <c r="M42" s="56" t="str">
        <f t="shared" si="7"/>
        <v>Bentwood Realty</v>
      </c>
      <c r="N42" s="5">
        <f t="shared" si="1"/>
        <v>0</v>
      </c>
      <c r="O42" s="5">
        <f t="shared" si="4"/>
        <v>0</v>
      </c>
    </row>
    <row r="43" spans="1:15" s="8" customFormat="1" ht="14.25" customHeight="1" x14ac:dyDescent="0.2">
      <c r="A43" t="s">
        <v>529</v>
      </c>
      <c r="B43" t="s">
        <v>1036</v>
      </c>
      <c r="C43" t="s">
        <v>545</v>
      </c>
      <c r="D43" t="s">
        <v>1036</v>
      </c>
      <c r="E43" t="s">
        <v>2314</v>
      </c>
      <c r="F43" t="s">
        <v>425</v>
      </c>
      <c r="G43" s="3">
        <v>43503</v>
      </c>
      <c r="H43" s="2">
        <v>131000</v>
      </c>
      <c r="I43" s="12" t="s">
        <v>838</v>
      </c>
      <c r="J43" s="67">
        <f t="shared" si="0"/>
        <v>0</v>
      </c>
      <c r="K43" s="5">
        <f t="shared" si="2"/>
        <v>0</v>
      </c>
      <c r="L43" s="54">
        <f t="shared" si="3"/>
        <v>0</v>
      </c>
      <c r="M43" s="56" t="str">
        <f t="shared" si="7"/>
        <v>Bentwood Realty</v>
      </c>
      <c r="N43" s="5">
        <f t="shared" si="1"/>
        <v>1</v>
      </c>
      <c r="O43" s="5">
        <f t="shared" si="4"/>
        <v>0</v>
      </c>
    </row>
    <row r="44" spans="1:15" s="8" customFormat="1" ht="14.25" customHeight="1" x14ac:dyDescent="0.2">
      <c r="A44" t="s">
        <v>1633</v>
      </c>
      <c r="B44" t="s">
        <v>1036</v>
      </c>
      <c r="C44" t="s">
        <v>1698</v>
      </c>
      <c r="D44" t="s">
        <v>1036</v>
      </c>
      <c r="E44" t="s">
        <v>2309</v>
      </c>
      <c r="F44" t="s">
        <v>6</v>
      </c>
      <c r="G44" s="3">
        <v>43502</v>
      </c>
      <c r="H44" s="2">
        <v>230000</v>
      </c>
      <c r="I44" s="12" t="s">
        <v>838</v>
      </c>
      <c r="J44" s="67">
        <f t="shared" si="0"/>
        <v>0</v>
      </c>
      <c r="K44" s="5">
        <f t="shared" si="2"/>
        <v>0</v>
      </c>
      <c r="L44" s="54">
        <f t="shared" si="3"/>
        <v>0</v>
      </c>
      <c r="M44" s="56" t="str">
        <f>IF(D44="",#REF!,D44)</f>
        <v>Bentwood Realty</v>
      </c>
      <c r="N44" s="5">
        <f t="shared" si="1"/>
        <v>1</v>
      </c>
      <c r="O44" s="5">
        <f t="shared" si="4"/>
        <v>0</v>
      </c>
    </row>
    <row r="45" spans="1:15" s="8" customFormat="1" ht="14.25" customHeight="1" x14ac:dyDescent="0.2">
      <c r="A45" t="s">
        <v>1633</v>
      </c>
      <c r="B45" t="s">
        <v>1036</v>
      </c>
      <c r="C45" t="s">
        <v>1631</v>
      </c>
      <c r="D45" t="s">
        <v>1036</v>
      </c>
      <c r="E45" t="s">
        <v>2178</v>
      </c>
      <c r="F45" t="s">
        <v>6</v>
      </c>
      <c r="G45" s="3">
        <v>43483</v>
      </c>
      <c r="H45" s="2">
        <v>133000</v>
      </c>
      <c r="I45" s="12" t="s">
        <v>838</v>
      </c>
      <c r="J45" s="67">
        <f t="shared" si="0"/>
        <v>0</v>
      </c>
      <c r="K45" s="5">
        <f t="shared" si="2"/>
        <v>0</v>
      </c>
      <c r="L45" s="54">
        <f t="shared" si="3"/>
        <v>0</v>
      </c>
      <c r="M45" s="56" t="str">
        <f>IF(D45="",#REF!,D45)</f>
        <v>Bentwood Realty</v>
      </c>
      <c r="N45" s="5">
        <f t="shared" si="1"/>
        <v>1</v>
      </c>
      <c r="O45" s="5">
        <f t="shared" si="4"/>
        <v>0</v>
      </c>
    </row>
    <row r="46" spans="1:15" s="8" customFormat="1" ht="14.25" customHeight="1" x14ac:dyDescent="0.2">
      <c r="A46" t="s">
        <v>1712</v>
      </c>
      <c r="B46" t="s">
        <v>1734</v>
      </c>
      <c r="C46" t="s">
        <v>1298</v>
      </c>
      <c r="D46" t="s">
        <v>1036</v>
      </c>
      <c r="E46" t="s">
        <v>3255</v>
      </c>
      <c r="F46" t="s">
        <v>6</v>
      </c>
      <c r="G46" s="3">
        <v>43608</v>
      </c>
      <c r="H46" s="2">
        <v>181660</v>
      </c>
      <c r="I46" s="12" t="s">
        <v>838</v>
      </c>
      <c r="J46" s="67">
        <f t="shared" si="0"/>
        <v>181660</v>
      </c>
      <c r="K46" s="5">
        <f t="shared" si="2"/>
        <v>1</v>
      </c>
      <c r="L46" s="54">
        <f t="shared" si="3"/>
        <v>0</v>
      </c>
      <c r="M46" s="56" t="str">
        <f t="shared" si="7"/>
        <v>Bentwood Realty</v>
      </c>
      <c r="N46" s="5">
        <f t="shared" si="1"/>
        <v>0</v>
      </c>
      <c r="O46" s="5">
        <f t="shared" si="4"/>
        <v>0</v>
      </c>
    </row>
    <row r="47" spans="1:15" s="8" customFormat="1" ht="14.25" customHeight="1" x14ac:dyDescent="0.2">
      <c r="A47" t="s">
        <v>714</v>
      </c>
      <c r="B47" t="s">
        <v>1099</v>
      </c>
      <c r="C47" t="s">
        <v>1298</v>
      </c>
      <c r="D47" t="s">
        <v>1036</v>
      </c>
      <c r="E47" t="s">
        <v>2319</v>
      </c>
      <c r="F47" t="s">
        <v>6</v>
      </c>
      <c r="G47" s="3">
        <v>43503</v>
      </c>
      <c r="H47" s="2">
        <v>259115</v>
      </c>
      <c r="I47" s="12" t="s">
        <v>838</v>
      </c>
      <c r="J47" s="67">
        <f t="shared" si="0"/>
        <v>259115</v>
      </c>
      <c r="K47" s="5">
        <f t="shared" si="2"/>
        <v>1</v>
      </c>
      <c r="L47" s="54">
        <f t="shared" si="3"/>
        <v>0</v>
      </c>
      <c r="M47" s="56" t="str">
        <f t="shared" si="7"/>
        <v>Bentwood Realty</v>
      </c>
      <c r="N47" s="5">
        <f t="shared" si="1"/>
        <v>0</v>
      </c>
      <c r="O47" s="5">
        <f t="shared" si="4"/>
        <v>0</v>
      </c>
    </row>
    <row r="48" spans="1:15" s="8" customFormat="1" ht="14.25" customHeight="1" x14ac:dyDescent="0.2">
      <c r="A48" t="s">
        <v>977</v>
      </c>
      <c r="B48" t="s">
        <v>125</v>
      </c>
      <c r="C48" t="s">
        <v>1298</v>
      </c>
      <c r="D48" t="s">
        <v>1036</v>
      </c>
      <c r="E48" t="s">
        <v>2414</v>
      </c>
      <c r="F48" t="s">
        <v>11</v>
      </c>
      <c r="G48" s="3">
        <v>43518</v>
      </c>
      <c r="H48" s="2">
        <v>165000</v>
      </c>
      <c r="I48" s="12" t="s">
        <v>838</v>
      </c>
      <c r="J48" s="67">
        <f t="shared" si="0"/>
        <v>165000</v>
      </c>
      <c r="K48" s="5">
        <f t="shared" si="2"/>
        <v>1</v>
      </c>
      <c r="L48" s="54">
        <f t="shared" si="3"/>
        <v>0</v>
      </c>
      <c r="M48" s="56" t="str">
        <f t="shared" si="7"/>
        <v>Bentwood Realty</v>
      </c>
      <c r="N48" s="5">
        <f t="shared" si="1"/>
        <v>0</v>
      </c>
      <c r="O48" s="5">
        <f t="shared" si="4"/>
        <v>0</v>
      </c>
    </row>
    <row r="49" spans="1:15" s="8" customFormat="1" ht="14.25" customHeight="1" x14ac:dyDescent="0.2">
      <c r="A49" t="s">
        <v>1081</v>
      </c>
      <c r="B49" t="s">
        <v>1036</v>
      </c>
      <c r="C49" t="s">
        <v>1298</v>
      </c>
      <c r="D49" t="s">
        <v>1036</v>
      </c>
      <c r="E49" t="s">
        <v>2331</v>
      </c>
      <c r="F49" t="s">
        <v>1126</v>
      </c>
      <c r="G49" s="3">
        <v>43504</v>
      </c>
      <c r="H49" s="2">
        <v>286030</v>
      </c>
      <c r="I49" s="12" t="s">
        <v>838</v>
      </c>
      <c r="J49" s="67">
        <f t="shared" si="0"/>
        <v>0</v>
      </c>
      <c r="K49" s="5">
        <f t="shared" si="2"/>
        <v>0</v>
      </c>
      <c r="L49" s="54">
        <f t="shared" si="3"/>
        <v>0</v>
      </c>
      <c r="M49" s="56" t="str">
        <f t="shared" si="7"/>
        <v>Bentwood Realty</v>
      </c>
      <c r="N49" s="5">
        <f t="shared" si="1"/>
        <v>1</v>
      </c>
      <c r="O49" s="5">
        <f t="shared" si="4"/>
        <v>0</v>
      </c>
    </row>
    <row r="50" spans="1:15" s="8" customFormat="1" ht="14.25" customHeight="1" x14ac:dyDescent="0.2">
      <c r="A50" t="s">
        <v>1081</v>
      </c>
      <c r="B50" t="s">
        <v>1036</v>
      </c>
      <c r="C50" t="s">
        <v>1848</v>
      </c>
      <c r="D50" t="s">
        <v>1036</v>
      </c>
      <c r="E50" t="s">
        <v>2753</v>
      </c>
      <c r="F50" t="s">
        <v>6</v>
      </c>
      <c r="G50" s="3">
        <v>43556</v>
      </c>
      <c r="H50" s="2">
        <v>180000</v>
      </c>
      <c r="I50" s="12" t="s">
        <v>838</v>
      </c>
      <c r="J50" s="67">
        <f t="shared" si="0"/>
        <v>0</v>
      </c>
      <c r="K50" s="5">
        <f t="shared" si="2"/>
        <v>0</v>
      </c>
      <c r="L50" s="54">
        <f t="shared" si="3"/>
        <v>0</v>
      </c>
      <c r="M50" s="56" t="str">
        <f t="shared" si="7"/>
        <v>Bentwood Realty</v>
      </c>
      <c r="N50" s="5">
        <f t="shared" si="1"/>
        <v>1</v>
      </c>
      <c r="O50" s="5">
        <f t="shared" si="4"/>
        <v>0</v>
      </c>
    </row>
    <row r="51" spans="1:15" s="8" customFormat="1" ht="14.25" customHeight="1" x14ac:dyDescent="0.2">
      <c r="A51" t="s">
        <v>1081</v>
      </c>
      <c r="B51" t="s">
        <v>1036</v>
      </c>
      <c r="C51" t="s">
        <v>307</v>
      </c>
      <c r="D51" t="s">
        <v>1036</v>
      </c>
      <c r="E51" t="s">
        <v>2156</v>
      </c>
      <c r="F51" t="s">
        <v>6</v>
      </c>
      <c r="G51" s="3">
        <v>43480</v>
      </c>
      <c r="H51" s="2">
        <v>150000</v>
      </c>
      <c r="I51" s="12">
        <v>20190852</v>
      </c>
      <c r="J51" s="67">
        <f t="shared" si="0"/>
        <v>0</v>
      </c>
      <c r="K51" s="5">
        <f t="shared" si="2"/>
        <v>0</v>
      </c>
      <c r="L51" s="54">
        <f t="shared" si="3"/>
        <v>0</v>
      </c>
      <c r="M51" s="56" t="str">
        <f t="shared" si="7"/>
        <v>Bentwood Realty</v>
      </c>
      <c r="N51" s="5">
        <f t="shared" si="1"/>
        <v>1</v>
      </c>
      <c r="O51" s="5">
        <f t="shared" si="4"/>
        <v>1</v>
      </c>
    </row>
    <row r="52" spans="1:15" s="8" customFormat="1" ht="14.25" customHeight="1" x14ac:dyDescent="0.2">
      <c r="A52" t="s">
        <v>1081</v>
      </c>
      <c r="B52" t="s">
        <v>1036</v>
      </c>
      <c r="C52" t="s">
        <v>307</v>
      </c>
      <c r="D52" t="s">
        <v>1036</v>
      </c>
      <c r="E52" t="s">
        <v>2897</v>
      </c>
      <c r="F52" t="s">
        <v>425</v>
      </c>
      <c r="G52" s="3">
        <v>43572</v>
      </c>
      <c r="H52" s="2">
        <v>493000</v>
      </c>
      <c r="I52" s="12" t="s">
        <v>838</v>
      </c>
      <c r="J52" s="67">
        <f t="shared" si="0"/>
        <v>0</v>
      </c>
      <c r="K52" s="5">
        <f t="shared" si="2"/>
        <v>0</v>
      </c>
      <c r="L52" s="54">
        <f t="shared" si="3"/>
        <v>0</v>
      </c>
      <c r="M52" s="56" t="str">
        <f t="shared" si="7"/>
        <v>Bentwood Realty</v>
      </c>
      <c r="N52" s="5">
        <f t="shared" si="1"/>
        <v>1</v>
      </c>
      <c r="O52" s="5">
        <f t="shared" si="4"/>
        <v>0</v>
      </c>
    </row>
    <row r="53" spans="1:15" s="8" customFormat="1" ht="14.25" customHeight="1" x14ac:dyDescent="0.2">
      <c r="A53" t="s">
        <v>842</v>
      </c>
      <c r="B53" t="s">
        <v>1940</v>
      </c>
      <c r="C53" t="s">
        <v>307</v>
      </c>
      <c r="D53" t="s">
        <v>1036</v>
      </c>
      <c r="E53" t="s">
        <v>973</v>
      </c>
      <c r="F53" t="s">
        <v>6</v>
      </c>
      <c r="G53" s="3">
        <v>43525</v>
      </c>
      <c r="H53" s="2">
        <v>164900</v>
      </c>
      <c r="I53" s="12">
        <v>20190273</v>
      </c>
      <c r="J53" s="67">
        <f t="shared" si="0"/>
        <v>164900</v>
      </c>
      <c r="K53" s="5">
        <f t="shared" si="2"/>
        <v>1</v>
      </c>
      <c r="L53" s="54">
        <f t="shared" si="3"/>
        <v>1</v>
      </c>
      <c r="M53" s="56" t="str">
        <f t="shared" si="7"/>
        <v>Bentwood Realty</v>
      </c>
      <c r="N53" s="5">
        <f t="shared" si="1"/>
        <v>0</v>
      </c>
      <c r="O53" s="5">
        <f t="shared" si="4"/>
        <v>0</v>
      </c>
    </row>
    <row r="54" spans="1:15" s="8" customFormat="1" ht="14.25" customHeight="1" x14ac:dyDescent="0.2">
      <c r="A54" t="s">
        <v>244</v>
      </c>
      <c r="B54" t="s">
        <v>1907</v>
      </c>
      <c r="C54" t="s">
        <v>307</v>
      </c>
      <c r="D54" t="s">
        <v>1036</v>
      </c>
      <c r="E54" t="s">
        <v>2874</v>
      </c>
      <c r="F54" t="s">
        <v>6</v>
      </c>
      <c r="G54" s="3">
        <v>43570</v>
      </c>
      <c r="H54" s="2">
        <v>165000</v>
      </c>
      <c r="I54" s="12" t="s">
        <v>838</v>
      </c>
      <c r="J54" s="67">
        <f t="shared" si="0"/>
        <v>165000</v>
      </c>
      <c r="K54" s="5">
        <f t="shared" si="2"/>
        <v>1</v>
      </c>
      <c r="L54" s="54">
        <f t="shared" si="3"/>
        <v>0</v>
      </c>
      <c r="M54" s="56" t="str">
        <f t="shared" si="7"/>
        <v>Bentwood Realty</v>
      </c>
      <c r="N54" s="5">
        <f t="shared" si="1"/>
        <v>0</v>
      </c>
      <c r="O54" s="5">
        <f t="shared" si="4"/>
        <v>0</v>
      </c>
    </row>
    <row r="55" spans="1:15" s="8" customFormat="1" ht="14.25" customHeight="1" x14ac:dyDescent="0.2">
      <c r="A55" t="s">
        <v>430</v>
      </c>
      <c r="B55" t="s">
        <v>1258</v>
      </c>
      <c r="C55" t="s">
        <v>1559</v>
      </c>
      <c r="D55" t="s">
        <v>1036</v>
      </c>
      <c r="E55" t="s">
        <v>2888</v>
      </c>
      <c r="F55" t="s">
        <v>6</v>
      </c>
      <c r="G55" s="3">
        <v>43570</v>
      </c>
      <c r="H55" s="2">
        <v>400000</v>
      </c>
      <c r="I55" s="12" t="s">
        <v>838</v>
      </c>
      <c r="J55" s="67">
        <f t="shared" si="0"/>
        <v>400000</v>
      </c>
      <c r="K55" s="5">
        <f t="shared" si="2"/>
        <v>1</v>
      </c>
      <c r="L55" s="54">
        <f t="shared" si="3"/>
        <v>0</v>
      </c>
      <c r="M55" s="56" t="str">
        <f t="shared" si="7"/>
        <v>Bentwood Realty</v>
      </c>
      <c r="N55" s="5">
        <f t="shared" si="1"/>
        <v>0</v>
      </c>
      <c r="O55" s="5">
        <f t="shared" si="4"/>
        <v>0</v>
      </c>
    </row>
    <row r="56" spans="1:15" s="8" customFormat="1" ht="14.25" customHeight="1" x14ac:dyDescent="0.2">
      <c r="A56" t="s">
        <v>1477</v>
      </c>
      <c r="B56" t="s">
        <v>1861</v>
      </c>
      <c r="C56" t="s">
        <v>1848</v>
      </c>
      <c r="D56" t="s">
        <v>1036</v>
      </c>
      <c r="E56" t="s">
        <v>1849</v>
      </c>
      <c r="F56" t="s">
        <v>6</v>
      </c>
      <c r="G56" s="3">
        <v>43552</v>
      </c>
      <c r="H56" s="2">
        <v>211500</v>
      </c>
      <c r="I56" s="12" t="s">
        <v>838</v>
      </c>
      <c r="J56" s="67">
        <f t="shared" si="0"/>
        <v>211500</v>
      </c>
      <c r="K56" s="5">
        <f t="shared" si="2"/>
        <v>1</v>
      </c>
      <c r="L56" s="54">
        <f t="shared" si="3"/>
        <v>0</v>
      </c>
      <c r="M56" s="56" t="str">
        <f t="shared" si="7"/>
        <v>Bentwood Realty</v>
      </c>
      <c r="N56" s="5">
        <f t="shared" si="1"/>
        <v>0</v>
      </c>
      <c r="O56" s="5">
        <f t="shared" si="4"/>
        <v>0</v>
      </c>
    </row>
    <row r="57" spans="1:15" s="8" customFormat="1" ht="14.25" customHeight="1" x14ac:dyDescent="0.2">
      <c r="A57" t="s">
        <v>955</v>
      </c>
      <c r="B57" t="s">
        <v>1036</v>
      </c>
      <c r="C57" t="s">
        <v>307</v>
      </c>
      <c r="D57" t="s">
        <v>1036</v>
      </c>
      <c r="E57" t="s">
        <v>3231</v>
      </c>
      <c r="F57" t="s">
        <v>6</v>
      </c>
      <c r="G57" s="3">
        <v>43607</v>
      </c>
      <c r="H57" s="2">
        <v>120000</v>
      </c>
      <c r="I57" s="12" t="s">
        <v>838</v>
      </c>
      <c r="J57" s="67">
        <f t="shared" si="0"/>
        <v>0</v>
      </c>
      <c r="K57" s="5">
        <f t="shared" si="2"/>
        <v>0</v>
      </c>
      <c r="L57" s="54">
        <f t="shared" si="3"/>
        <v>0</v>
      </c>
      <c r="M57" s="56" t="str">
        <f t="shared" si="7"/>
        <v>Bentwood Realty</v>
      </c>
      <c r="N57" s="5">
        <f t="shared" si="1"/>
        <v>1</v>
      </c>
      <c r="O57" s="5">
        <f t="shared" si="4"/>
        <v>0</v>
      </c>
    </row>
    <row r="58" spans="1:15" s="8" customFormat="1" ht="14.25" customHeight="1" x14ac:dyDescent="0.2">
      <c r="A58" t="s">
        <v>1213</v>
      </c>
      <c r="B58" t="s">
        <v>1842</v>
      </c>
      <c r="C58" t="s">
        <v>109</v>
      </c>
      <c r="D58" t="s">
        <v>1036</v>
      </c>
      <c r="E58" t="s">
        <v>2137</v>
      </c>
      <c r="F58" t="s">
        <v>6</v>
      </c>
      <c r="G58" s="3">
        <v>43476</v>
      </c>
      <c r="H58" s="2">
        <v>159500</v>
      </c>
      <c r="I58" s="12">
        <v>20190037</v>
      </c>
      <c r="J58" s="67">
        <f t="shared" si="0"/>
        <v>159500</v>
      </c>
      <c r="K58" s="5">
        <f t="shared" si="2"/>
        <v>1</v>
      </c>
      <c r="L58" s="54">
        <f t="shared" si="3"/>
        <v>1</v>
      </c>
      <c r="M58" s="56" t="str">
        <f t="shared" si="7"/>
        <v>Bentwood Realty</v>
      </c>
      <c r="N58" s="5">
        <f t="shared" si="1"/>
        <v>0</v>
      </c>
      <c r="O58" s="5">
        <f t="shared" si="4"/>
        <v>0</v>
      </c>
    </row>
    <row r="59" spans="1:15" s="8" customFormat="1" ht="14.25" customHeight="1" x14ac:dyDescent="0.2">
      <c r="A59" t="s">
        <v>1883</v>
      </c>
      <c r="B59" t="s">
        <v>1475</v>
      </c>
      <c r="C59" t="s">
        <v>1256</v>
      </c>
      <c r="D59" t="s">
        <v>1036</v>
      </c>
      <c r="E59" t="s">
        <v>2581</v>
      </c>
      <c r="F59" t="s">
        <v>6</v>
      </c>
      <c r="G59" s="3">
        <v>43536</v>
      </c>
      <c r="H59" s="2">
        <v>125000</v>
      </c>
      <c r="I59" s="12" t="s">
        <v>838</v>
      </c>
      <c r="J59" s="67">
        <f t="shared" si="0"/>
        <v>125000</v>
      </c>
      <c r="K59" s="5">
        <f t="shared" si="2"/>
        <v>1</v>
      </c>
      <c r="L59" s="54">
        <f t="shared" si="3"/>
        <v>0</v>
      </c>
      <c r="M59" s="56" t="str">
        <f t="shared" si="7"/>
        <v>Bentwood Realty</v>
      </c>
      <c r="N59" s="5">
        <f t="shared" si="1"/>
        <v>0</v>
      </c>
      <c r="O59" s="5">
        <f t="shared" si="4"/>
        <v>0</v>
      </c>
    </row>
    <row r="60" spans="1:15" s="8" customFormat="1" ht="14.25" customHeight="1" x14ac:dyDescent="0.2">
      <c r="A60" t="s">
        <v>357</v>
      </c>
      <c r="B60" t="s">
        <v>1099</v>
      </c>
      <c r="C60" t="s">
        <v>66</v>
      </c>
      <c r="D60" t="s">
        <v>1036</v>
      </c>
      <c r="E60" t="s">
        <v>2322</v>
      </c>
      <c r="F60" t="s">
        <v>6</v>
      </c>
      <c r="G60" s="3">
        <v>43504</v>
      </c>
      <c r="H60" s="2">
        <v>53000</v>
      </c>
      <c r="I60" s="12" t="s">
        <v>838</v>
      </c>
      <c r="J60" s="67">
        <f t="shared" si="0"/>
        <v>53000</v>
      </c>
      <c r="K60" s="5">
        <f t="shared" si="2"/>
        <v>1</v>
      </c>
      <c r="L60" s="54">
        <f t="shared" si="3"/>
        <v>0</v>
      </c>
      <c r="M60" s="56" t="str">
        <f t="shared" si="7"/>
        <v>Bentwood Realty</v>
      </c>
      <c r="N60" s="5">
        <f t="shared" si="1"/>
        <v>0</v>
      </c>
      <c r="O60" s="5">
        <f t="shared" si="4"/>
        <v>0</v>
      </c>
    </row>
    <row r="61" spans="1:15" s="8" customFormat="1" ht="14.25" customHeight="1" x14ac:dyDescent="0.2">
      <c r="A61" t="s">
        <v>357</v>
      </c>
      <c r="B61" t="s">
        <v>1099</v>
      </c>
      <c r="C61" t="s">
        <v>1298</v>
      </c>
      <c r="D61" t="s">
        <v>1036</v>
      </c>
      <c r="E61" t="s">
        <v>2215</v>
      </c>
      <c r="F61" t="s">
        <v>6</v>
      </c>
      <c r="G61" s="3">
        <v>43490</v>
      </c>
      <c r="H61" s="2">
        <v>180000</v>
      </c>
      <c r="I61" s="12" t="s">
        <v>838</v>
      </c>
      <c r="J61" s="67">
        <f t="shared" si="0"/>
        <v>180000</v>
      </c>
      <c r="K61" s="5">
        <f t="shared" si="2"/>
        <v>1</v>
      </c>
      <c r="L61" s="54">
        <f t="shared" si="3"/>
        <v>0</v>
      </c>
      <c r="M61" s="56" t="str">
        <f t="shared" si="7"/>
        <v>Bentwood Realty</v>
      </c>
      <c r="N61" s="5">
        <f t="shared" si="1"/>
        <v>0</v>
      </c>
      <c r="O61" s="5">
        <f t="shared" si="4"/>
        <v>0</v>
      </c>
    </row>
    <row r="62" spans="1:15" s="8" customFormat="1" ht="14.25" customHeight="1" x14ac:dyDescent="0.2">
      <c r="A62" t="s">
        <v>908</v>
      </c>
      <c r="B62" t="s">
        <v>5</v>
      </c>
      <c r="C62" t="s">
        <v>1980</v>
      </c>
      <c r="D62" t="s">
        <v>1036</v>
      </c>
      <c r="E62" t="s">
        <v>2537</v>
      </c>
      <c r="F62" t="s">
        <v>425</v>
      </c>
      <c r="G62" s="3">
        <v>43531</v>
      </c>
      <c r="H62" s="2">
        <v>399900</v>
      </c>
      <c r="I62" s="12">
        <v>20190300</v>
      </c>
      <c r="J62" s="67">
        <f t="shared" si="0"/>
        <v>399900</v>
      </c>
      <c r="K62" s="5">
        <f t="shared" si="2"/>
        <v>1</v>
      </c>
      <c r="L62" s="54">
        <f t="shared" si="3"/>
        <v>1</v>
      </c>
      <c r="M62" s="56" t="str">
        <f t="shared" si="7"/>
        <v>Bentwood Realty</v>
      </c>
      <c r="N62" s="5">
        <f t="shared" si="1"/>
        <v>0</v>
      </c>
      <c r="O62" s="5">
        <f t="shared" si="4"/>
        <v>0</v>
      </c>
    </row>
    <row r="63" spans="1:15" s="8" customFormat="1" ht="14.25" customHeight="1" x14ac:dyDescent="0.2">
      <c r="A63" t="s">
        <v>2065</v>
      </c>
      <c r="B63" t="s">
        <v>1842</v>
      </c>
      <c r="C63" t="s">
        <v>307</v>
      </c>
      <c r="D63" t="s">
        <v>1036</v>
      </c>
      <c r="E63" t="s">
        <v>2693</v>
      </c>
      <c r="F63" t="s">
        <v>1249</v>
      </c>
      <c r="G63" s="3">
        <v>43549</v>
      </c>
      <c r="H63" s="2">
        <v>324900</v>
      </c>
      <c r="I63" s="12" t="s">
        <v>838</v>
      </c>
      <c r="J63" s="67">
        <f t="shared" si="0"/>
        <v>324900</v>
      </c>
      <c r="K63" s="5">
        <f t="shared" si="2"/>
        <v>1</v>
      </c>
      <c r="L63" s="54">
        <f t="shared" si="3"/>
        <v>0</v>
      </c>
      <c r="M63" s="56" t="str">
        <f t="shared" si="7"/>
        <v>Bentwood Realty</v>
      </c>
      <c r="N63" s="5">
        <f t="shared" si="1"/>
        <v>0</v>
      </c>
      <c r="O63" s="5">
        <f t="shared" si="4"/>
        <v>0</v>
      </c>
    </row>
    <row r="64" spans="1:15" s="8" customFormat="1" ht="14.25" customHeight="1" x14ac:dyDescent="0.2">
      <c r="A64" t="s">
        <v>199</v>
      </c>
      <c r="B64" t="s">
        <v>1840</v>
      </c>
      <c r="C64" t="s">
        <v>218</v>
      </c>
      <c r="D64" t="s">
        <v>1036</v>
      </c>
      <c r="E64" t="s">
        <v>2672</v>
      </c>
      <c r="F64" t="s">
        <v>6</v>
      </c>
      <c r="G64" s="3">
        <v>43546</v>
      </c>
      <c r="H64" s="2">
        <v>171749</v>
      </c>
      <c r="I64" s="12" t="s">
        <v>838</v>
      </c>
      <c r="J64" s="67">
        <f t="shared" si="0"/>
        <v>171749</v>
      </c>
      <c r="K64" s="5">
        <f t="shared" si="2"/>
        <v>1</v>
      </c>
      <c r="L64" s="54">
        <f t="shared" si="3"/>
        <v>0</v>
      </c>
      <c r="M64" s="56" t="str">
        <f t="shared" si="7"/>
        <v>Bentwood Realty</v>
      </c>
      <c r="N64" s="5">
        <f t="shared" si="1"/>
        <v>0</v>
      </c>
      <c r="O64" s="5">
        <f t="shared" si="4"/>
        <v>0</v>
      </c>
    </row>
    <row r="65" spans="1:15" s="8" customFormat="1" ht="14.25" customHeight="1" x14ac:dyDescent="0.2">
      <c r="A65" t="s">
        <v>1298</v>
      </c>
      <c r="B65" t="s">
        <v>1036</v>
      </c>
      <c r="C65" t="s">
        <v>1298</v>
      </c>
      <c r="D65" t="s">
        <v>1036</v>
      </c>
      <c r="E65" t="s">
        <v>2433</v>
      </c>
      <c r="F65" t="s">
        <v>1126</v>
      </c>
      <c r="G65" s="3">
        <v>43521</v>
      </c>
      <c r="H65" s="2">
        <v>217850</v>
      </c>
      <c r="I65" s="12" t="s">
        <v>838</v>
      </c>
      <c r="J65" s="67">
        <f t="shared" si="0"/>
        <v>0</v>
      </c>
      <c r="K65" s="5">
        <f t="shared" si="2"/>
        <v>0</v>
      </c>
      <c r="L65" s="54">
        <f t="shared" si="3"/>
        <v>0</v>
      </c>
      <c r="M65" s="56" t="str">
        <f t="shared" si="7"/>
        <v>Bentwood Realty</v>
      </c>
      <c r="N65" s="5">
        <f t="shared" si="1"/>
        <v>1</v>
      </c>
      <c r="O65" s="5">
        <f t="shared" si="4"/>
        <v>0</v>
      </c>
    </row>
    <row r="66" spans="1:15" s="8" customFormat="1" ht="14.25" customHeight="1" x14ac:dyDescent="0.2">
      <c r="A66" t="s">
        <v>1298</v>
      </c>
      <c r="B66" t="s">
        <v>1036</v>
      </c>
      <c r="C66" t="s">
        <v>1298</v>
      </c>
      <c r="D66" t="s">
        <v>1036</v>
      </c>
      <c r="E66" t="s">
        <v>3126</v>
      </c>
      <c r="F66" t="s">
        <v>6</v>
      </c>
      <c r="G66" s="3">
        <v>43595</v>
      </c>
      <c r="H66" s="2">
        <v>214000</v>
      </c>
      <c r="I66" s="12" t="s">
        <v>838</v>
      </c>
      <c r="J66" s="67">
        <f t="shared" si="0"/>
        <v>0</v>
      </c>
      <c r="K66" s="5">
        <f t="shared" si="2"/>
        <v>0</v>
      </c>
      <c r="L66" s="54">
        <f t="shared" si="3"/>
        <v>0</v>
      </c>
      <c r="M66" s="56" t="str">
        <f t="shared" si="7"/>
        <v>Bentwood Realty</v>
      </c>
      <c r="N66" s="5">
        <f t="shared" si="1"/>
        <v>1</v>
      </c>
      <c r="O66" s="5">
        <f t="shared" si="4"/>
        <v>0</v>
      </c>
    </row>
    <row r="67" spans="1:15" s="8" customFormat="1" ht="14.25" customHeight="1" x14ac:dyDescent="0.2">
      <c r="A67" t="s">
        <v>1298</v>
      </c>
      <c r="B67" t="s">
        <v>1036</v>
      </c>
      <c r="C67" t="s">
        <v>307</v>
      </c>
      <c r="D67" t="s">
        <v>1036</v>
      </c>
      <c r="E67" t="s">
        <v>2719</v>
      </c>
      <c r="F67" t="s">
        <v>6</v>
      </c>
      <c r="G67" s="3">
        <v>43551</v>
      </c>
      <c r="H67" s="2">
        <v>138000</v>
      </c>
      <c r="I67" s="12" t="s">
        <v>838</v>
      </c>
      <c r="J67" s="67">
        <f t="shared" ref="J67:J130" si="8">IF(B67=D67,0,H67)</f>
        <v>0</v>
      </c>
      <c r="K67" s="5">
        <f t="shared" si="2"/>
        <v>0</v>
      </c>
      <c r="L67" s="54">
        <f t="shared" si="3"/>
        <v>0</v>
      </c>
      <c r="M67" s="56" t="str">
        <f t="shared" si="7"/>
        <v>Bentwood Realty</v>
      </c>
      <c r="N67" s="5">
        <f t="shared" ref="N67:N130" si="9">IF(B67=D67,1,0)</f>
        <v>1</v>
      </c>
      <c r="O67" s="5">
        <f t="shared" si="4"/>
        <v>0</v>
      </c>
    </row>
    <row r="68" spans="1:15" s="8" customFormat="1" ht="14.25" customHeight="1" x14ac:dyDescent="0.2">
      <c r="A68" t="s">
        <v>1929</v>
      </c>
      <c r="B68" t="s">
        <v>1547</v>
      </c>
      <c r="C68" t="s">
        <v>1298</v>
      </c>
      <c r="D68" t="s">
        <v>1036</v>
      </c>
      <c r="E68" t="s">
        <v>3192</v>
      </c>
      <c r="F68" t="s">
        <v>216</v>
      </c>
      <c r="G68" s="3">
        <v>43602</v>
      </c>
      <c r="H68" s="2">
        <v>159900</v>
      </c>
      <c r="I68" s="12" t="s">
        <v>838</v>
      </c>
      <c r="J68" s="67">
        <f t="shared" si="8"/>
        <v>159900</v>
      </c>
      <c r="K68" s="5">
        <f t="shared" si="2"/>
        <v>1</v>
      </c>
      <c r="L68" s="54">
        <f t="shared" si="3"/>
        <v>0</v>
      </c>
      <c r="M68" s="56" t="str">
        <f t="shared" si="7"/>
        <v>Bentwood Realty</v>
      </c>
      <c r="N68" s="5">
        <f t="shared" si="9"/>
        <v>0</v>
      </c>
      <c r="O68" s="5">
        <f t="shared" si="4"/>
        <v>0</v>
      </c>
    </row>
    <row r="69" spans="1:15" s="8" customFormat="1" ht="14.25" customHeight="1" x14ac:dyDescent="0.2">
      <c r="A69" t="s">
        <v>2066</v>
      </c>
      <c r="B69" t="s">
        <v>1842</v>
      </c>
      <c r="C69" t="s">
        <v>955</v>
      </c>
      <c r="D69" t="s">
        <v>1036</v>
      </c>
      <c r="E69" t="s">
        <v>2825</v>
      </c>
      <c r="F69" t="s">
        <v>6</v>
      </c>
      <c r="G69" s="3">
        <v>43564</v>
      </c>
      <c r="H69" s="2">
        <v>265000</v>
      </c>
      <c r="I69" s="12">
        <v>20190620</v>
      </c>
      <c r="J69" s="67">
        <f t="shared" si="8"/>
        <v>265000</v>
      </c>
      <c r="K69" s="5">
        <f t="shared" si="2"/>
        <v>1</v>
      </c>
      <c r="L69" s="54">
        <f t="shared" si="3"/>
        <v>1</v>
      </c>
      <c r="M69" s="56" t="str">
        <f t="shared" si="7"/>
        <v>Bentwood Realty</v>
      </c>
      <c r="N69" s="5">
        <f t="shared" si="9"/>
        <v>0</v>
      </c>
      <c r="O69" s="5">
        <f t="shared" si="4"/>
        <v>0</v>
      </c>
    </row>
    <row r="70" spans="1:15" s="8" customFormat="1" ht="14.25" customHeight="1" x14ac:dyDescent="0.2">
      <c r="A70" t="s">
        <v>1848</v>
      </c>
      <c r="B70" t="s">
        <v>1036</v>
      </c>
      <c r="C70" t="s">
        <v>1848</v>
      </c>
      <c r="D70" t="s">
        <v>1036</v>
      </c>
      <c r="E70" t="s">
        <v>2117</v>
      </c>
      <c r="F70" t="s">
        <v>6</v>
      </c>
      <c r="G70" s="3">
        <v>43472</v>
      </c>
      <c r="H70" s="2">
        <v>164500</v>
      </c>
      <c r="I70" s="12" t="s">
        <v>838</v>
      </c>
      <c r="J70" s="67">
        <f t="shared" si="8"/>
        <v>0</v>
      </c>
      <c r="K70" s="5">
        <f t="shared" ref="K70:K133" si="10">IF(J70&gt;0,1,0)</f>
        <v>0</v>
      </c>
      <c r="L70" s="54">
        <f t="shared" ref="L70:L133" si="11">IF(K70=0,0,IF(I70="did not close",0,IF(I70="",0,1)))</f>
        <v>0</v>
      </c>
      <c r="M70" s="56" t="str">
        <f t="shared" si="7"/>
        <v>Bentwood Realty</v>
      </c>
      <c r="N70" s="5">
        <f t="shared" si="9"/>
        <v>1</v>
      </c>
      <c r="O70" s="5">
        <f t="shared" ref="O70:O133" si="12">IF(K70=0,IF(I70="did not close",0,IF(I70="",0,1)),0)</f>
        <v>0</v>
      </c>
    </row>
    <row r="71" spans="1:15" s="8" customFormat="1" ht="14.25" customHeight="1" x14ac:dyDescent="0.2">
      <c r="A71" t="s">
        <v>1848</v>
      </c>
      <c r="B71" t="s">
        <v>1036</v>
      </c>
      <c r="C71" t="s">
        <v>1450</v>
      </c>
      <c r="D71" t="s">
        <v>1036</v>
      </c>
      <c r="E71" t="s">
        <v>2794</v>
      </c>
      <c r="F71" t="s">
        <v>6</v>
      </c>
      <c r="G71" s="3">
        <v>43560</v>
      </c>
      <c r="H71" s="2">
        <v>170000</v>
      </c>
      <c r="I71" s="12" t="s">
        <v>838</v>
      </c>
      <c r="J71" s="67">
        <f t="shared" si="8"/>
        <v>0</v>
      </c>
      <c r="K71" s="5">
        <f t="shared" si="10"/>
        <v>0</v>
      </c>
      <c r="L71" s="54">
        <f t="shared" si="11"/>
        <v>0</v>
      </c>
      <c r="M71" s="56" t="str">
        <f t="shared" si="7"/>
        <v>Bentwood Realty</v>
      </c>
      <c r="N71" s="5">
        <f t="shared" si="9"/>
        <v>1</v>
      </c>
      <c r="O71" s="5">
        <f t="shared" si="12"/>
        <v>0</v>
      </c>
    </row>
    <row r="72" spans="1:15" s="8" customFormat="1" ht="14.25" customHeight="1" x14ac:dyDescent="0.2">
      <c r="A72" t="s">
        <v>1902</v>
      </c>
      <c r="B72" t="s">
        <v>1546</v>
      </c>
      <c r="C72" t="s">
        <v>66</v>
      </c>
      <c r="D72" t="s">
        <v>1036</v>
      </c>
      <c r="E72" t="s">
        <v>3169</v>
      </c>
      <c r="F72" t="s">
        <v>6</v>
      </c>
      <c r="G72" s="3">
        <v>43600</v>
      </c>
      <c r="H72" s="2">
        <v>135000</v>
      </c>
      <c r="I72" s="12" t="s">
        <v>838</v>
      </c>
      <c r="J72" s="67">
        <f t="shared" si="8"/>
        <v>135000</v>
      </c>
      <c r="K72" s="5">
        <f t="shared" si="10"/>
        <v>1</v>
      </c>
      <c r="L72" s="54">
        <f t="shared" si="11"/>
        <v>0</v>
      </c>
      <c r="M72" s="56" t="str">
        <f t="shared" si="7"/>
        <v>Bentwood Realty</v>
      </c>
      <c r="N72" s="5">
        <f t="shared" si="9"/>
        <v>0</v>
      </c>
      <c r="O72" s="5">
        <f t="shared" si="12"/>
        <v>0</v>
      </c>
    </row>
    <row r="73" spans="1:15" s="8" customFormat="1" ht="14.25" customHeight="1" x14ac:dyDescent="0.2">
      <c r="A73" t="s">
        <v>1479</v>
      </c>
      <c r="B73" t="s">
        <v>1854</v>
      </c>
      <c r="C73" t="s">
        <v>307</v>
      </c>
      <c r="D73" t="s">
        <v>1036</v>
      </c>
      <c r="E73" t="s">
        <v>365</v>
      </c>
      <c r="F73" t="s">
        <v>6</v>
      </c>
      <c r="G73" s="3">
        <v>43537</v>
      </c>
      <c r="H73" s="2">
        <v>160000</v>
      </c>
      <c r="I73" s="12" t="s">
        <v>838</v>
      </c>
      <c r="J73" s="67">
        <f t="shared" si="8"/>
        <v>160000</v>
      </c>
      <c r="K73" s="5">
        <f t="shared" si="10"/>
        <v>1</v>
      </c>
      <c r="L73" s="54">
        <f t="shared" si="11"/>
        <v>0</v>
      </c>
      <c r="M73" s="56" t="str">
        <f t="shared" si="7"/>
        <v>Bentwood Realty</v>
      </c>
      <c r="N73" s="5">
        <f t="shared" si="9"/>
        <v>0</v>
      </c>
      <c r="O73" s="5">
        <f t="shared" si="12"/>
        <v>0</v>
      </c>
    </row>
    <row r="74" spans="1:15" s="8" customFormat="1" ht="14.25" customHeight="1" x14ac:dyDescent="0.2">
      <c r="A74" t="s">
        <v>832</v>
      </c>
      <c r="B74" t="s">
        <v>1284</v>
      </c>
      <c r="C74" t="s">
        <v>1298</v>
      </c>
      <c r="D74" t="s">
        <v>1036</v>
      </c>
      <c r="E74" t="s">
        <v>2867</v>
      </c>
      <c r="F74" t="s">
        <v>1126</v>
      </c>
      <c r="G74" s="3">
        <v>43567</v>
      </c>
      <c r="H74" s="2">
        <v>225465</v>
      </c>
      <c r="I74" s="12" t="s">
        <v>838</v>
      </c>
      <c r="J74" s="67">
        <f t="shared" si="8"/>
        <v>225465</v>
      </c>
      <c r="K74" s="5">
        <f t="shared" si="10"/>
        <v>1</v>
      </c>
      <c r="L74" s="54">
        <f t="shared" si="11"/>
        <v>0</v>
      </c>
      <c r="M74" s="56" t="str">
        <f t="shared" si="7"/>
        <v>Bentwood Realty</v>
      </c>
      <c r="N74" s="5">
        <f t="shared" si="9"/>
        <v>0</v>
      </c>
      <c r="O74" s="5">
        <f t="shared" si="12"/>
        <v>0</v>
      </c>
    </row>
    <row r="75" spans="1:15" s="8" customFormat="1" ht="14.25" customHeight="1" x14ac:dyDescent="0.2">
      <c r="A75" t="s">
        <v>1897</v>
      </c>
      <c r="B75" t="s">
        <v>1842</v>
      </c>
      <c r="C75" t="s">
        <v>529</v>
      </c>
      <c r="D75" t="s">
        <v>1036</v>
      </c>
      <c r="E75" t="s">
        <v>2392</v>
      </c>
      <c r="F75" t="s">
        <v>6</v>
      </c>
      <c r="G75" s="3">
        <v>43515</v>
      </c>
      <c r="H75" s="2">
        <v>82000</v>
      </c>
      <c r="I75" s="12">
        <v>20190124</v>
      </c>
      <c r="J75" s="67">
        <f t="shared" si="8"/>
        <v>82000</v>
      </c>
      <c r="K75" s="5">
        <f t="shared" si="10"/>
        <v>1</v>
      </c>
      <c r="L75" s="54">
        <f t="shared" si="11"/>
        <v>1</v>
      </c>
      <c r="M75" s="56" t="str">
        <f t="shared" si="7"/>
        <v>Bentwood Realty</v>
      </c>
      <c r="N75" s="5">
        <f t="shared" si="9"/>
        <v>0</v>
      </c>
      <c r="O75" s="5">
        <f t="shared" si="12"/>
        <v>0</v>
      </c>
    </row>
    <row r="76" spans="1:15" s="8" customFormat="1" ht="14.25" customHeight="1" x14ac:dyDescent="0.2">
      <c r="A76" t="s">
        <v>1277</v>
      </c>
      <c r="B76" t="s">
        <v>2516</v>
      </c>
      <c r="C76" t="s">
        <v>307</v>
      </c>
      <c r="D76" t="s">
        <v>1036</v>
      </c>
      <c r="E76" t="s">
        <v>2517</v>
      </c>
      <c r="F76" t="s">
        <v>6</v>
      </c>
      <c r="G76" s="3">
        <v>43529</v>
      </c>
      <c r="H76" s="2">
        <v>178000</v>
      </c>
      <c r="I76" s="12" t="s">
        <v>838</v>
      </c>
      <c r="J76" s="67">
        <f t="shared" si="8"/>
        <v>178000</v>
      </c>
      <c r="K76" s="5">
        <f t="shared" si="10"/>
        <v>1</v>
      </c>
      <c r="L76" s="54">
        <f t="shared" si="11"/>
        <v>0</v>
      </c>
      <c r="M76" s="56" t="str">
        <f t="shared" si="7"/>
        <v>Bentwood Realty</v>
      </c>
      <c r="N76" s="5">
        <f t="shared" si="9"/>
        <v>0</v>
      </c>
      <c r="O76" s="5">
        <f t="shared" si="12"/>
        <v>0</v>
      </c>
    </row>
    <row r="77" spans="1:15" s="8" customFormat="1" ht="14.25" customHeight="1" x14ac:dyDescent="0.2">
      <c r="A77" t="s">
        <v>1559</v>
      </c>
      <c r="B77" t="s">
        <v>1036</v>
      </c>
      <c r="C77" t="s">
        <v>1559</v>
      </c>
      <c r="D77" t="s">
        <v>1036</v>
      </c>
      <c r="E77" t="s">
        <v>2419</v>
      </c>
      <c r="F77" t="s">
        <v>6</v>
      </c>
      <c r="G77" s="3">
        <v>43518</v>
      </c>
      <c r="H77" s="2">
        <v>93500</v>
      </c>
      <c r="I77" s="12">
        <v>20190230</v>
      </c>
      <c r="J77" s="67">
        <f t="shared" si="8"/>
        <v>0</v>
      </c>
      <c r="K77" s="5">
        <f t="shared" si="10"/>
        <v>0</v>
      </c>
      <c r="L77" s="54">
        <f t="shared" si="11"/>
        <v>0</v>
      </c>
      <c r="M77" s="56" t="str">
        <f t="shared" si="7"/>
        <v>Bentwood Realty</v>
      </c>
      <c r="N77" s="5">
        <f t="shared" si="9"/>
        <v>1</v>
      </c>
      <c r="O77" s="5">
        <f t="shared" si="12"/>
        <v>1</v>
      </c>
    </row>
    <row r="78" spans="1:15" s="8" customFormat="1" ht="14.25" customHeight="1" x14ac:dyDescent="0.2">
      <c r="A78" t="s">
        <v>1833</v>
      </c>
      <c r="B78" t="s">
        <v>1036</v>
      </c>
      <c r="C78" t="s">
        <v>243</v>
      </c>
      <c r="D78" t="s">
        <v>1036</v>
      </c>
      <c r="E78" t="s">
        <v>2774</v>
      </c>
      <c r="F78" t="s">
        <v>6</v>
      </c>
      <c r="G78" s="3">
        <v>43557</v>
      </c>
      <c r="H78" s="2">
        <v>175000</v>
      </c>
      <c r="I78" s="12" t="s">
        <v>838</v>
      </c>
      <c r="J78" s="67">
        <f t="shared" si="8"/>
        <v>0</v>
      </c>
      <c r="K78" s="5">
        <f t="shared" si="10"/>
        <v>0</v>
      </c>
      <c r="L78" s="54">
        <f t="shared" si="11"/>
        <v>0</v>
      </c>
      <c r="M78" s="56" t="str">
        <f t="shared" ref="M78:M141" si="13">IF(D78="",D77,D78)</f>
        <v>Bentwood Realty</v>
      </c>
      <c r="N78" s="5">
        <f t="shared" si="9"/>
        <v>1</v>
      </c>
      <c r="O78" s="5">
        <f t="shared" si="12"/>
        <v>0</v>
      </c>
    </row>
    <row r="79" spans="1:15" s="8" customFormat="1" ht="14.25" customHeight="1" x14ac:dyDescent="0.2">
      <c r="A79" t="s">
        <v>2047</v>
      </c>
      <c r="B79" t="s">
        <v>5</v>
      </c>
      <c r="C79" t="s">
        <v>1298</v>
      </c>
      <c r="D79" t="s">
        <v>1036</v>
      </c>
      <c r="E79" t="s">
        <v>2700</v>
      </c>
      <c r="F79" t="s">
        <v>1126</v>
      </c>
      <c r="G79" s="3">
        <v>43549</v>
      </c>
      <c r="H79" s="2">
        <v>221820</v>
      </c>
      <c r="I79" s="12" t="s">
        <v>838</v>
      </c>
      <c r="J79" s="67">
        <f t="shared" si="8"/>
        <v>221820</v>
      </c>
      <c r="K79" s="5">
        <f t="shared" si="10"/>
        <v>1</v>
      </c>
      <c r="L79" s="54">
        <f t="shared" si="11"/>
        <v>0</v>
      </c>
      <c r="M79" s="56" t="str">
        <f t="shared" si="13"/>
        <v>Bentwood Realty</v>
      </c>
      <c r="N79" s="5">
        <f t="shared" si="9"/>
        <v>0</v>
      </c>
      <c r="O79" s="5">
        <f t="shared" si="12"/>
        <v>0</v>
      </c>
    </row>
    <row r="80" spans="1:15" s="8" customFormat="1" ht="14.25" customHeight="1" x14ac:dyDescent="0.2">
      <c r="A80" t="s">
        <v>2047</v>
      </c>
      <c r="B80" t="s">
        <v>5</v>
      </c>
      <c r="C80" t="s">
        <v>824</v>
      </c>
      <c r="D80" t="s">
        <v>1036</v>
      </c>
      <c r="E80" t="s">
        <v>2423</v>
      </c>
      <c r="F80" t="s">
        <v>1249</v>
      </c>
      <c r="G80" s="3">
        <v>43518</v>
      </c>
      <c r="H80" s="2">
        <v>225200</v>
      </c>
      <c r="I80" s="12">
        <v>20190221</v>
      </c>
      <c r="J80" s="67">
        <f t="shared" si="8"/>
        <v>225200</v>
      </c>
      <c r="K80" s="5">
        <f t="shared" si="10"/>
        <v>1</v>
      </c>
      <c r="L80" s="54">
        <f t="shared" si="11"/>
        <v>1</v>
      </c>
      <c r="M80" s="56" t="str">
        <f t="shared" si="13"/>
        <v>Bentwood Realty</v>
      </c>
      <c r="N80" s="5">
        <f t="shared" si="9"/>
        <v>0</v>
      </c>
      <c r="O80" s="5">
        <f t="shared" si="12"/>
        <v>0</v>
      </c>
    </row>
    <row r="81" spans="1:15" s="8" customFormat="1" ht="14.25" customHeight="1" x14ac:dyDescent="0.2">
      <c r="A81" t="s">
        <v>1702</v>
      </c>
      <c r="B81" t="s">
        <v>1535</v>
      </c>
      <c r="C81" t="s">
        <v>1698</v>
      </c>
      <c r="D81" t="s">
        <v>1036</v>
      </c>
      <c r="E81" t="s">
        <v>3182</v>
      </c>
      <c r="F81" t="s">
        <v>6</v>
      </c>
      <c r="G81" s="3">
        <v>43601</v>
      </c>
      <c r="H81" s="2">
        <v>209000</v>
      </c>
      <c r="I81" s="12">
        <v>20190901</v>
      </c>
      <c r="J81" s="67">
        <f t="shared" si="8"/>
        <v>209000</v>
      </c>
      <c r="K81" s="5">
        <f t="shared" si="10"/>
        <v>1</v>
      </c>
      <c r="L81" s="54">
        <f t="shared" si="11"/>
        <v>1</v>
      </c>
      <c r="M81" s="56" t="str">
        <f t="shared" si="13"/>
        <v>Bentwood Realty</v>
      </c>
      <c r="N81" s="5">
        <f t="shared" si="9"/>
        <v>0</v>
      </c>
      <c r="O81" s="5">
        <f t="shared" si="12"/>
        <v>0</v>
      </c>
    </row>
    <row r="82" spans="1:15" s="8" customFormat="1" ht="14.25" customHeight="1" x14ac:dyDescent="0.2">
      <c r="A82" t="s">
        <v>2131</v>
      </c>
      <c r="B82" t="s">
        <v>839</v>
      </c>
      <c r="C82" t="s">
        <v>218</v>
      </c>
      <c r="D82" t="s">
        <v>1036</v>
      </c>
      <c r="E82" t="s">
        <v>2838</v>
      </c>
      <c r="F82" t="s">
        <v>6</v>
      </c>
      <c r="G82" s="3">
        <v>43565</v>
      </c>
      <c r="H82" s="2">
        <v>275000</v>
      </c>
      <c r="I82" s="12" t="s">
        <v>838</v>
      </c>
      <c r="J82" s="67">
        <f t="shared" si="8"/>
        <v>275000</v>
      </c>
      <c r="K82" s="5">
        <f t="shared" si="10"/>
        <v>1</v>
      </c>
      <c r="L82" s="54">
        <f t="shared" si="11"/>
        <v>0</v>
      </c>
      <c r="M82" s="56" t="str">
        <f t="shared" si="13"/>
        <v>Bentwood Realty</v>
      </c>
      <c r="N82" s="5">
        <f t="shared" si="9"/>
        <v>0</v>
      </c>
      <c r="O82" s="5">
        <f t="shared" si="12"/>
        <v>0</v>
      </c>
    </row>
    <row r="83" spans="1:15" s="8" customFormat="1" ht="14.25" customHeight="1" x14ac:dyDescent="0.2">
      <c r="A83" t="s">
        <v>2028</v>
      </c>
      <c r="B83" t="s">
        <v>1258</v>
      </c>
      <c r="C83" t="s">
        <v>109</v>
      </c>
      <c r="D83" t="s">
        <v>1036</v>
      </c>
      <c r="E83" t="s">
        <v>2167</v>
      </c>
      <c r="F83" t="s">
        <v>6</v>
      </c>
      <c r="G83" s="3">
        <v>43481</v>
      </c>
      <c r="H83" s="2">
        <v>142900</v>
      </c>
      <c r="I83" s="12" t="s">
        <v>838</v>
      </c>
      <c r="J83" s="67">
        <f t="shared" si="8"/>
        <v>142900</v>
      </c>
      <c r="K83" s="5">
        <f t="shared" si="10"/>
        <v>1</v>
      </c>
      <c r="L83" s="54">
        <f t="shared" si="11"/>
        <v>0</v>
      </c>
      <c r="M83" s="56" t="str">
        <f t="shared" si="13"/>
        <v>Bentwood Realty</v>
      </c>
      <c r="N83" s="5">
        <f t="shared" si="9"/>
        <v>0</v>
      </c>
      <c r="O83" s="5">
        <f t="shared" si="12"/>
        <v>0</v>
      </c>
    </row>
    <row r="84" spans="1:15" s="8" customFormat="1" ht="14.25" customHeight="1" x14ac:dyDescent="0.2">
      <c r="A84" t="s">
        <v>307</v>
      </c>
      <c r="B84" t="s">
        <v>1036</v>
      </c>
      <c r="C84" t="s">
        <v>307</v>
      </c>
      <c r="D84" t="s">
        <v>1036</v>
      </c>
      <c r="E84" t="s">
        <v>2807</v>
      </c>
      <c r="F84" t="s">
        <v>6</v>
      </c>
      <c r="G84" s="3">
        <v>43560</v>
      </c>
      <c r="H84" s="2">
        <v>230000</v>
      </c>
      <c r="I84" s="12" t="s">
        <v>838</v>
      </c>
      <c r="J84" s="67">
        <f t="shared" si="8"/>
        <v>0</v>
      </c>
      <c r="K84" s="5">
        <f t="shared" si="10"/>
        <v>0</v>
      </c>
      <c r="L84" s="54">
        <f t="shared" si="11"/>
        <v>0</v>
      </c>
      <c r="M84" s="56" t="str">
        <f t="shared" si="13"/>
        <v>Bentwood Realty</v>
      </c>
      <c r="N84" s="5">
        <f t="shared" si="9"/>
        <v>1</v>
      </c>
      <c r="O84" s="5">
        <f t="shared" si="12"/>
        <v>0</v>
      </c>
    </row>
    <row r="85" spans="1:15" s="8" customFormat="1" ht="14.25" customHeight="1" x14ac:dyDescent="0.2">
      <c r="A85" t="s">
        <v>117</v>
      </c>
      <c r="B85" t="s">
        <v>1535</v>
      </c>
      <c r="C85" t="s">
        <v>1298</v>
      </c>
      <c r="D85" t="s">
        <v>1036</v>
      </c>
      <c r="E85" t="s">
        <v>2757</v>
      </c>
      <c r="F85" t="s">
        <v>6</v>
      </c>
      <c r="G85" s="3">
        <v>43556</v>
      </c>
      <c r="H85" s="2">
        <v>277000</v>
      </c>
      <c r="I85" s="12">
        <v>20190453</v>
      </c>
      <c r="J85" s="67">
        <f t="shared" si="8"/>
        <v>277000</v>
      </c>
      <c r="K85" s="5">
        <f t="shared" si="10"/>
        <v>1</v>
      </c>
      <c r="L85" s="54">
        <f t="shared" si="11"/>
        <v>1</v>
      </c>
      <c r="M85" s="56" t="str">
        <f t="shared" si="13"/>
        <v>Bentwood Realty</v>
      </c>
      <c r="N85" s="5">
        <f t="shared" si="9"/>
        <v>0</v>
      </c>
      <c r="O85" s="5">
        <f t="shared" si="12"/>
        <v>0</v>
      </c>
    </row>
    <row r="86" spans="1:15" s="8" customFormat="1" ht="14.25" customHeight="1" x14ac:dyDescent="0.2">
      <c r="A86" t="s">
        <v>117</v>
      </c>
      <c r="B86" t="s">
        <v>1535</v>
      </c>
      <c r="C86" t="s">
        <v>1298</v>
      </c>
      <c r="D86" t="s">
        <v>1036</v>
      </c>
      <c r="E86" t="s">
        <v>2868</v>
      </c>
      <c r="F86" t="s">
        <v>1126</v>
      </c>
      <c r="G86" s="3">
        <v>43567</v>
      </c>
      <c r="H86" s="2">
        <v>238800</v>
      </c>
      <c r="I86" s="12" t="s">
        <v>838</v>
      </c>
      <c r="J86" s="67">
        <f t="shared" si="8"/>
        <v>238800</v>
      </c>
      <c r="K86" s="5">
        <f t="shared" si="10"/>
        <v>1</v>
      </c>
      <c r="L86" s="54">
        <f t="shared" si="11"/>
        <v>0</v>
      </c>
      <c r="M86" s="56" t="str">
        <f t="shared" si="13"/>
        <v>Bentwood Realty</v>
      </c>
      <c r="N86" s="5">
        <f t="shared" si="9"/>
        <v>0</v>
      </c>
      <c r="O86" s="5">
        <f t="shared" si="12"/>
        <v>0</v>
      </c>
    </row>
    <row r="87" spans="1:15" s="8" customFormat="1" ht="14.25" customHeight="1" x14ac:dyDescent="0.2">
      <c r="A87" t="s">
        <v>756</v>
      </c>
      <c r="B87" t="s">
        <v>1854</v>
      </c>
      <c r="C87" t="s">
        <v>1298</v>
      </c>
      <c r="D87" t="s">
        <v>1036</v>
      </c>
      <c r="E87" t="s">
        <v>3118</v>
      </c>
      <c r="F87" t="s">
        <v>1249</v>
      </c>
      <c r="G87" s="3">
        <v>43595</v>
      </c>
      <c r="H87" s="2">
        <v>185500</v>
      </c>
      <c r="I87" s="12" t="s">
        <v>838</v>
      </c>
      <c r="J87" s="67">
        <f t="shared" si="8"/>
        <v>185500</v>
      </c>
      <c r="K87" s="5">
        <f t="shared" si="10"/>
        <v>1</v>
      </c>
      <c r="L87" s="54">
        <f t="shared" si="11"/>
        <v>0</v>
      </c>
      <c r="M87" s="56" t="str">
        <f t="shared" si="13"/>
        <v>Bentwood Realty</v>
      </c>
      <c r="N87" s="5">
        <f t="shared" si="9"/>
        <v>0</v>
      </c>
      <c r="O87" s="5">
        <f t="shared" si="12"/>
        <v>0</v>
      </c>
    </row>
    <row r="88" spans="1:15" s="8" customFormat="1" ht="14.25" customHeight="1" x14ac:dyDescent="0.2">
      <c r="A88" t="s">
        <v>544</v>
      </c>
      <c r="B88" t="s">
        <v>1858</v>
      </c>
      <c r="C88" t="s">
        <v>1559</v>
      </c>
      <c r="D88" t="s">
        <v>1036</v>
      </c>
      <c r="E88" t="s">
        <v>2383</v>
      </c>
      <c r="F88" t="s">
        <v>6</v>
      </c>
      <c r="G88" s="3">
        <v>43514</v>
      </c>
      <c r="H88" s="2">
        <v>320000</v>
      </c>
      <c r="I88" s="12" t="s">
        <v>838</v>
      </c>
      <c r="J88" s="67">
        <f t="shared" si="8"/>
        <v>320000</v>
      </c>
      <c r="K88" s="5">
        <f t="shared" si="10"/>
        <v>1</v>
      </c>
      <c r="L88" s="54">
        <f t="shared" si="11"/>
        <v>0</v>
      </c>
      <c r="M88" s="56" t="str">
        <f t="shared" si="13"/>
        <v>Bentwood Realty</v>
      </c>
      <c r="N88" s="5">
        <f t="shared" si="9"/>
        <v>0</v>
      </c>
      <c r="O88" s="5">
        <f t="shared" si="12"/>
        <v>0</v>
      </c>
    </row>
    <row r="89" spans="1:15" s="8" customFormat="1" ht="14.25" customHeight="1" x14ac:dyDescent="0.2">
      <c r="A89" t="s">
        <v>2768</v>
      </c>
      <c r="B89"/>
      <c r="C89" t="s">
        <v>545</v>
      </c>
      <c r="D89" t="s">
        <v>1036</v>
      </c>
      <c r="E89" t="s">
        <v>2769</v>
      </c>
      <c r="F89" t="s">
        <v>287</v>
      </c>
      <c r="G89" s="3">
        <v>43557</v>
      </c>
      <c r="H89" s="2">
        <v>75000</v>
      </c>
      <c r="I89" s="12" t="s">
        <v>838</v>
      </c>
      <c r="J89" s="67">
        <f t="shared" si="8"/>
        <v>75000</v>
      </c>
      <c r="K89" s="5">
        <f t="shared" si="10"/>
        <v>1</v>
      </c>
      <c r="L89" s="54">
        <f t="shared" si="11"/>
        <v>0</v>
      </c>
      <c r="M89" s="56" t="str">
        <f t="shared" si="13"/>
        <v>Bentwood Realty</v>
      </c>
      <c r="N89" s="5">
        <f t="shared" si="9"/>
        <v>0</v>
      </c>
      <c r="O89" s="5">
        <f t="shared" si="12"/>
        <v>0</v>
      </c>
    </row>
    <row r="90" spans="1:15" s="8" customFormat="1" ht="14.25" customHeight="1" x14ac:dyDescent="0.2">
      <c r="A90" t="s">
        <v>312</v>
      </c>
      <c r="B90" t="s">
        <v>1842</v>
      </c>
      <c r="C90" t="s">
        <v>112</v>
      </c>
      <c r="D90" t="s">
        <v>1036</v>
      </c>
      <c r="E90" t="s">
        <v>2093</v>
      </c>
      <c r="F90" t="s">
        <v>7</v>
      </c>
      <c r="G90" s="3">
        <v>43467</v>
      </c>
      <c r="H90" s="2">
        <v>105000</v>
      </c>
      <c r="I90" s="12">
        <v>20182608</v>
      </c>
      <c r="J90" s="67">
        <f t="shared" si="8"/>
        <v>105000</v>
      </c>
      <c r="K90" s="5">
        <f t="shared" si="10"/>
        <v>1</v>
      </c>
      <c r="L90" s="54">
        <f t="shared" si="11"/>
        <v>1</v>
      </c>
      <c r="M90" s="56" t="str">
        <f t="shared" si="13"/>
        <v>Bentwood Realty</v>
      </c>
      <c r="N90" s="5">
        <f t="shared" si="9"/>
        <v>0</v>
      </c>
      <c r="O90" s="5">
        <f t="shared" si="12"/>
        <v>0</v>
      </c>
    </row>
    <row r="91" spans="1:15" s="8" customFormat="1" ht="14.25" customHeight="1" x14ac:dyDescent="0.2">
      <c r="A91" t="s">
        <v>2014</v>
      </c>
      <c r="B91" t="s">
        <v>1180</v>
      </c>
      <c r="C91" t="s">
        <v>1698</v>
      </c>
      <c r="D91" t="s">
        <v>1036</v>
      </c>
      <c r="E91" t="s">
        <v>2362</v>
      </c>
      <c r="F91" t="s">
        <v>6</v>
      </c>
      <c r="G91" s="3">
        <v>43510</v>
      </c>
      <c r="H91" s="2">
        <v>189000</v>
      </c>
      <c r="I91" s="12" t="s">
        <v>838</v>
      </c>
      <c r="J91" s="67">
        <f t="shared" si="8"/>
        <v>189000</v>
      </c>
      <c r="K91" s="5">
        <f t="shared" si="10"/>
        <v>1</v>
      </c>
      <c r="L91" s="54">
        <f t="shared" si="11"/>
        <v>0</v>
      </c>
      <c r="M91" s="56" t="str">
        <f t="shared" si="13"/>
        <v>Bentwood Realty</v>
      </c>
      <c r="N91" s="5">
        <f t="shared" si="9"/>
        <v>0</v>
      </c>
      <c r="O91" s="5">
        <f t="shared" si="12"/>
        <v>0</v>
      </c>
    </row>
    <row r="92" spans="1:15" s="8" customFormat="1" ht="14.25" customHeight="1" x14ac:dyDescent="0.2">
      <c r="A92" t="s">
        <v>1891</v>
      </c>
      <c r="B92" t="s">
        <v>1036</v>
      </c>
      <c r="C92" t="s">
        <v>307</v>
      </c>
      <c r="D92" t="s">
        <v>1036</v>
      </c>
      <c r="E92" t="s">
        <v>2400</v>
      </c>
      <c r="F92" t="s">
        <v>6</v>
      </c>
      <c r="G92" s="3">
        <v>43516</v>
      </c>
      <c r="H92" s="2">
        <v>7999</v>
      </c>
      <c r="I92" s="12" t="s">
        <v>838</v>
      </c>
      <c r="J92" s="67">
        <f t="shared" si="8"/>
        <v>0</v>
      </c>
      <c r="K92" s="5">
        <f t="shared" si="10"/>
        <v>0</v>
      </c>
      <c r="L92" s="54">
        <f t="shared" si="11"/>
        <v>0</v>
      </c>
      <c r="M92" s="56" t="str">
        <f t="shared" si="13"/>
        <v>Bentwood Realty</v>
      </c>
      <c r="N92" s="5">
        <f t="shared" si="9"/>
        <v>1</v>
      </c>
      <c r="O92" s="5">
        <f t="shared" si="12"/>
        <v>0</v>
      </c>
    </row>
    <row r="93" spans="1:15" s="8" customFormat="1" ht="14.25" customHeight="1" x14ac:dyDescent="0.2">
      <c r="A93" t="s">
        <v>145</v>
      </c>
      <c r="B93" t="s">
        <v>1842</v>
      </c>
      <c r="C93" t="s">
        <v>2020</v>
      </c>
      <c r="D93" t="s">
        <v>1036</v>
      </c>
      <c r="E93" t="s">
        <v>3359</v>
      </c>
      <c r="F93" t="s">
        <v>7</v>
      </c>
      <c r="G93" s="3">
        <v>43616</v>
      </c>
      <c r="H93" s="2">
        <v>352950</v>
      </c>
      <c r="I93" s="12" t="s">
        <v>838</v>
      </c>
      <c r="J93" s="67">
        <f t="shared" si="8"/>
        <v>352950</v>
      </c>
      <c r="K93" s="5">
        <f t="shared" si="10"/>
        <v>1</v>
      </c>
      <c r="L93" s="54">
        <f t="shared" si="11"/>
        <v>0</v>
      </c>
      <c r="M93" s="56" t="str">
        <f t="shared" si="13"/>
        <v>Bentwood Realty</v>
      </c>
      <c r="N93" s="5">
        <f t="shared" si="9"/>
        <v>0</v>
      </c>
      <c r="O93" s="5">
        <f t="shared" si="12"/>
        <v>0</v>
      </c>
    </row>
    <row r="94" spans="1:15" s="8" customFormat="1" ht="14.25" customHeight="1" x14ac:dyDescent="0.2">
      <c r="A94" t="s">
        <v>2988</v>
      </c>
      <c r="B94" t="s">
        <v>1036</v>
      </c>
      <c r="C94" t="s">
        <v>2988</v>
      </c>
      <c r="D94" t="s">
        <v>1036</v>
      </c>
      <c r="E94" t="s">
        <v>2989</v>
      </c>
      <c r="F94" t="s">
        <v>6</v>
      </c>
      <c r="G94" s="3">
        <v>43584</v>
      </c>
      <c r="H94" s="2">
        <v>179500</v>
      </c>
      <c r="I94" s="12" t="s">
        <v>838</v>
      </c>
      <c r="J94" s="67">
        <f t="shared" si="8"/>
        <v>0</v>
      </c>
      <c r="K94" s="5">
        <f t="shared" si="10"/>
        <v>0</v>
      </c>
      <c r="L94" s="54">
        <f t="shared" si="11"/>
        <v>0</v>
      </c>
      <c r="M94" s="56" t="str">
        <f t="shared" si="13"/>
        <v>Bentwood Realty</v>
      </c>
      <c r="N94" s="5">
        <f t="shared" si="9"/>
        <v>1</v>
      </c>
      <c r="O94" s="5">
        <f t="shared" si="12"/>
        <v>0</v>
      </c>
    </row>
    <row r="95" spans="1:15" s="8" customFormat="1" ht="14.25" customHeight="1" x14ac:dyDescent="0.2">
      <c r="A95" t="s">
        <v>1904</v>
      </c>
      <c r="B95" t="s">
        <v>761</v>
      </c>
      <c r="C95" t="s">
        <v>955</v>
      </c>
      <c r="D95" t="s">
        <v>1036</v>
      </c>
      <c r="E95" t="s">
        <v>2366</v>
      </c>
      <c r="F95" t="s">
        <v>6</v>
      </c>
      <c r="G95" s="3">
        <v>43511</v>
      </c>
      <c r="H95" s="2">
        <v>46000</v>
      </c>
      <c r="I95" s="12" t="s">
        <v>838</v>
      </c>
      <c r="J95" s="67">
        <f t="shared" si="8"/>
        <v>46000</v>
      </c>
      <c r="K95" s="5">
        <f t="shared" si="10"/>
        <v>1</v>
      </c>
      <c r="L95" s="54">
        <f t="shared" si="11"/>
        <v>0</v>
      </c>
      <c r="M95" s="56" t="str">
        <f t="shared" si="13"/>
        <v>Bentwood Realty</v>
      </c>
      <c r="N95" s="5">
        <f t="shared" si="9"/>
        <v>0</v>
      </c>
      <c r="O95" s="5">
        <f t="shared" si="12"/>
        <v>0</v>
      </c>
    </row>
    <row r="96" spans="1:15" s="8" customFormat="1" ht="14.25" customHeight="1" x14ac:dyDescent="0.2">
      <c r="A96" t="s">
        <v>757</v>
      </c>
      <c r="B96" t="s">
        <v>1258</v>
      </c>
      <c r="C96" t="s">
        <v>1298</v>
      </c>
      <c r="D96" t="s">
        <v>1036</v>
      </c>
      <c r="E96" t="s">
        <v>3102</v>
      </c>
      <c r="F96" t="s">
        <v>123</v>
      </c>
      <c r="G96" s="3">
        <v>43594</v>
      </c>
      <c r="H96" s="2">
        <v>177000</v>
      </c>
      <c r="I96" s="12" t="s">
        <v>838</v>
      </c>
      <c r="J96" s="67">
        <f t="shared" si="8"/>
        <v>177000</v>
      </c>
      <c r="K96" s="5">
        <f t="shared" si="10"/>
        <v>1</v>
      </c>
      <c r="L96" s="54">
        <f t="shared" si="11"/>
        <v>0</v>
      </c>
      <c r="M96" s="56" t="str">
        <f t="shared" si="13"/>
        <v>Bentwood Realty</v>
      </c>
      <c r="N96" s="5">
        <f t="shared" si="9"/>
        <v>0</v>
      </c>
      <c r="O96" s="5">
        <f t="shared" si="12"/>
        <v>0</v>
      </c>
    </row>
    <row r="97" spans="1:15" s="8" customFormat="1" ht="14.25" customHeight="1" x14ac:dyDescent="0.2">
      <c r="A97" t="s">
        <v>1691</v>
      </c>
      <c r="B97" t="s">
        <v>5</v>
      </c>
      <c r="C97" t="s">
        <v>724</v>
      </c>
      <c r="D97" t="s">
        <v>1036</v>
      </c>
      <c r="E97" t="s">
        <v>2745</v>
      </c>
      <c r="F97" t="s">
        <v>6</v>
      </c>
      <c r="G97" s="3">
        <v>43553</v>
      </c>
      <c r="H97" s="2">
        <v>244000</v>
      </c>
      <c r="I97" s="12" t="s">
        <v>838</v>
      </c>
      <c r="J97" s="67">
        <f t="shared" si="8"/>
        <v>244000</v>
      </c>
      <c r="K97" s="5">
        <f t="shared" si="10"/>
        <v>1</v>
      </c>
      <c r="L97" s="54">
        <f t="shared" si="11"/>
        <v>0</v>
      </c>
      <c r="M97" s="56" t="str">
        <f t="shared" si="13"/>
        <v>Bentwood Realty</v>
      </c>
      <c r="N97" s="5">
        <f t="shared" si="9"/>
        <v>0</v>
      </c>
      <c r="O97" s="5">
        <f t="shared" si="12"/>
        <v>0</v>
      </c>
    </row>
    <row r="98" spans="1:15" s="8" customFormat="1" ht="14.25" customHeight="1" x14ac:dyDescent="0.2">
      <c r="A98" t="s">
        <v>879</v>
      </c>
      <c r="B98" t="s">
        <v>0</v>
      </c>
      <c r="C98" t="s">
        <v>1698</v>
      </c>
      <c r="D98" t="s">
        <v>1036</v>
      </c>
      <c r="E98" t="s">
        <v>2731</v>
      </c>
      <c r="F98" t="s">
        <v>6</v>
      </c>
      <c r="G98" s="3">
        <v>43553</v>
      </c>
      <c r="H98" s="2">
        <v>101000</v>
      </c>
      <c r="I98" s="12">
        <v>20190474</v>
      </c>
      <c r="J98" s="67">
        <f t="shared" si="8"/>
        <v>101000</v>
      </c>
      <c r="K98" s="5">
        <f t="shared" si="10"/>
        <v>1</v>
      </c>
      <c r="L98" s="54">
        <f t="shared" si="11"/>
        <v>1</v>
      </c>
      <c r="M98" s="56" t="str">
        <f t="shared" si="13"/>
        <v>Bentwood Realty</v>
      </c>
      <c r="N98" s="5">
        <f t="shared" si="9"/>
        <v>0</v>
      </c>
      <c r="O98" s="5">
        <f t="shared" si="12"/>
        <v>0</v>
      </c>
    </row>
    <row r="99" spans="1:15" s="8" customFormat="1" ht="14.25" customHeight="1" x14ac:dyDescent="0.2">
      <c r="A99" t="s">
        <v>1741</v>
      </c>
      <c r="B99" t="s">
        <v>1099</v>
      </c>
      <c r="C99" t="s">
        <v>1234</v>
      </c>
      <c r="D99" t="s">
        <v>1036</v>
      </c>
      <c r="E99" t="s">
        <v>2217</v>
      </c>
      <c r="F99" t="s">
        <v>6</v>
      </c>
      <c r="G99" s="3">
        <v>43490</v>
      </c>
      <c r="H99" s="2">
        <v>43750</v>
      </c>
      <c r="I99" s="12" t="s">
        <v>838</v>
      </c>
      <c r="J99" s="67">
        <f t="shared" si="8"/>
        <v>43750</v>
      </c>
      <c r="K99" s="5">
        <f t="shared" si="10"/>
        <v>1</v>
      </c>
      <c r="L99" s="54">
        <f t="shared" si="11"/>
        <v>0</v>
      </c>
      <c r="M99" s="56" t="str">
        <f t="shared" si="13"/>
        <v>Bentwood Realty</v>
      </c>
      <c r="N99" s="5">
        <f t="shared" si="9"/>
        <v>0</v>
      </c>
      <c r="O99" s="5">
        <f t="shared" si="12"/>
        <v>0</v>
      </c>
    </row>
    <row r="100" spans="1:15" s="8" customFormat="1" ht="14.25" customHeight="1" x14ac:dyDescent="0.2">
      <c r="A100" t="s">
        <v>212</v>
      </c>
      <c r="B100" t="s">
        <v>1475</v>
      </c>
      <c r="C100" t="s">
        <v>787</v>
      </c>
      <c r="D100" t="s">
        <v>1036</v>
      </c>
      <c r="E100" t="s">
        <v>2221</v>
      </c>
      <c r="F100" t="s">
        <v>123</v>
      </c>
      <c r="G100" s="3">
        <v>43490</v>
      </c>
      <c r="H100" s="2">
        <v>184900</v>
      </c>
      <c r="I100" s="12" t="s">
        <v>838</v>
      </c>
      <c r="J100" s="67">
        <f t="shared" si="8"/>
        <v>184900</v>
      </c>
      <c r="K100" s="5">
        <f t="shared" si="10"/>
        <v>1</v>
      </c>
      <c r="L100" s="54">
        <f t="shared" si="11"/>
        <v>0</v>
      </c>
      <c r="M100" s="56" t="str">
        <f t="shared" si="13"/>
        <v>Bentwood Realty</v>
      </c>
      <c r="N100" s="5">
        <f t="shared" si="9"/>
        <v>0</v>
      </c>
      <c r="O100" s="5">
        <f t="shared" si="12"/>
        <v>0</v>
      </c>
    </row>
    <row r="101" spans="1:15" s="8" customFormat="1" ht="14.25" customHeight="1" x14ac:dyDescent="0.2">
      <c r="A101" t="s">
        <v>1269</v>
      </c>
      <c r="B101" t="s">
        <v>1535</v>
      </c>
      <c r="C101" t="s">
        <v>1088</v>
      </c>
      <c r="D101" t="s">
        <v>1036</v>
      </c>
      <c r="E101" t="s">
        <v>2270</v>
      </c>
      <c r="F101" t="s">
        <v>6</v>
      </c>
      <c r="G101" s="3">
        <v>43496</v>
      </c>
      <c r="H101" s="2">
        <v>190000</v>
      </c>
      <c r="I101" s="12" t="s">
        <v>838</v>
      </c>
      <c r="J101" s="67">
        <f t="shared" si="8"/>
        <v>190000</v>
      </c>
      <c r="K101" s="5">
        <f t="shared" si="10"/>
        <v>1</v>
      </c>
      <c r="L101" s="54">
        <f t="shared" si="11"/>
        <v>0</v>
      </c>
      <c r="M101" s="56" t="str">
        <f t="shared" si="13"/>
        <v>Bentwood Realty</v>
      </c>
      <c r="N101" s="5">
        <f t="shared" si="9"/>
        <v>0</v>
      </c>
      <c r="O101" s="5">
        <f t="shared" si="12"/>
        <v>0</v>
      </c>
    </row>
    <row r="102" spans="1:15" s="8" customFormat="1" ht="14.25" customHeight="1" x14ac:dyDescent="0.2">
      <c r="A102" t="s">
        <v>3110</v>
      </c>
      <c r="B102" t="s">
        <v>1854</v>
      </c>
      <c r="C102" t="s">
        <v>1299</v>
      </c>
      <c r="D102" t="s">
        <v>1036</v>
      </c>
      <c r="E102" t="s">
        <v>1708</v>
      </c>
      <c r="F102" t="s">
        <v>6</v>
      </c>
      <c r="G102" s="3">
        <v>43615</v>
      </c>
      <c r="H102" s="2">
        <v>182000</v>
      </c>
      <c r="I102" s="12" t="s">
        <v>838</v>
      </c>
      <c r="J102" s="67">
        <f t="shared" si="8"/>
        <v>182000</v>
      </c>
      <c r="K102" s="5">
        <f t="shared" si="10"/>
        <v>1</v>
      </c>
      <c r="L102" s="54">
        <f t="shared" si="11"/>
        <v>0</v>
      </c>
      <c r="M102" s="56" t="str">
        <f t="shared" si="13"/>
        <v>Bentwood Realty</v>
      </c>
      <c r="N102" s="5">
        <f t="shared" si="9"/>
        <v>0</v>
      </c>
      <c r="O102" s="5">
        <f t="shared" si="12"/>
        <v>0</v>
      </c>
    </row>
    <row r="103" spans="1:15" s="8" customFormat="1" ht="14.25" customHeight="1" x14ac:dyDescent="0.2">
      <c r="A103" t="s">
        <v>1992</v>
      </c>
      <c r="B103" t="s">
        <v>2007</v>
      </c>
      <c r="C103" t="s">
        <v>1298</v>
      </c>
      <c r="D103" t="s">
        <v>1036</v>
      </c>
      <c r="E103" t="s">
        <v>2159</v>
      </c>
      <c r="F103" t="s">
        <v>1126</v>
      </c>
      <c r="G103" s="3">
        <v>43480</v>
      </c>
      <c r="H103" s="2">
        <v>191425</v>
      </c>
      <c r="I103" s="12" t="s">
        <v>838</v>
      </c>
      <c r="J103" s="67">
        <f t="shared" si="8"/>
        <v>191425</v>
      </c>
      <c r="K103" s="5">
        <f t="shared" si="10"/>
        <v>1</v>
      </c>
      <c r="L103" s="54">
        <f t="shared" si="11"/>
        <v>0</v>
      </c>
      <c r="M103" s="56" t="str">
        <f t="shared" si="13"/>
        <v>Bentwood Realty</v>
      </c>
      <c r="N103" s="5">
        <f t="shared" si="9"/>
        <v>0</v>
      </c>
      <c r="O103" s="5">
        <f t="shared" si="12"/>
        <v>0</v>
      </c>
    </row>
    <row r="104" spans="1:15" s="8" customFormat="1" ht="14.25" customHeight="1" x14ac:dyDescent="0.2">
      <c r="A104" t="s">
        <v>1992</v>
      </c>
      <c r="B104" t="s">
        <v>2007</v>
      </c>
      <c r="C104" t="s">
        <v>1298</v>
      </c>
      <c r="D104" t="s">
        <v>1036</v>
      </c>
      <c r="E104" t="s">
        <v>2182</v>
      </c>
      <c r="F104" t="s">
        <v>1126</v>
      </c>
      <c r="G104" s="3">
        <v>43483</v>
      </c>
      <c r="H104" s="2">
        <v>369900</v>
      </c>
      <c r="I104" s="12" t="s">
        <v>838</v>
      </c>
      <c r="J104" s="67">
        <f t="shared" si="8"/>
        <v>369900</v>
      </c>
      <c r="K104" s="5">
        <f t="shared" si="10"/>
        <v>1</v>
      </c>
      <c r="L104" s="54">
        <f t="shared" si="11"/>
        <v>0</v>
      </c>
      <c r="M104" s="56" t="str">
        <f t="shared" si="13"/>
        <v>Bentwood Realty</v>
      </c>
      <c r="N104" s="5">
        <f t="shared" si="9"/>
        <v>0</v>
      </c>
      <c r="O104" s="5">
        <f t="shared" si="12"/>
        <v>0</v>
      </c>
    </row>
    <row r="105" spans="1:15" s="8" customFormat="1" ht="14.25" customHeight="1" x14ac:dyDescent="0.2">
      <c r="A105" t="s">
        <v>1992</v>
      </c>
      <c r="B105" t="s">
        <v>2007</v>
      </c>
      <c r="C105" t="s">
        <v>1298</v>
      </c>
      <c r="D105" t="s">
        <v>1036</v>
      </c>
      <c r="E105" t="s">
        <v>2591</v>
      </c>
      <c r="F105" t="s">
        <v>6</v>
      </c>
      <c r="G105" s="3">
        <v>43537</v>
      </c>
      <c r="H105" s="2">
        <v>240995</v>
      </c>
      <c r="I105" s="12" t="s">
        <v>838</v>
      </c>
      <c r="J105" s="67">
        <f t="shared" si="8"/>
        <v>240995</v>
      </c>
      <c r="K105" s="5">
        <f t="shared" si="10"/>
        <v>1</v>
      </c>
      <c r="L105" s="54">
        <f t="shared" si="11"/>
        <v>0</v>
      </c>
      <c r="M105" s="56" t="str">
        <f t="shared" si="13"/>
        <v>Bentwood Realty</v>
      </c>
      <c r="N105" s="5">
        <f t="shared" si="9"/>
        <v>0</v>
      </c>
      <c r="O105" s="5">
        <f t="shared" si="12"/>
        <v>0</v>
      </c>
    </row>
    <row r="106" spans="1:15" s="8" customFormat="1" ht="14.25" customHeight="1" x14ac:dyDescent="0.2">
      <c r="A106" t="s">
        <v>1868</v>
      </c>
      <c r="B106" t="s">
        <v>1869</v>
      </c>
      <c r="C106" t="s">
        <v>1234</v>
      </c>
      <c r="D106" t="s">
        <v>1036</v>
      </c>
      <c r="E106" t="s">
        <v>2926</v>
      </c>
      <c r="F106" t="s">
        <v>6</v>
      </c>
      <c r="G106" s="3">
        <v>43577</v>
      </c>
      <c r="H106" s="2">
        <v>23000</v>
      </c>
      <c r="I106" s="12" t="s">
        <v>838</v>
      </c>
      <c r="J106" s="67">
        <f t="shared" si="8"/>
        <v>23000</v>
      </c>
      <c r="K106" s="5">
        <f t="shared" si="10"/>
        <v>1</v>
      </c>
      <c r="L106" s="54">
        <f t="shared" si="11"/>
        <v>0</v>
      </c>
      <c r="M106" s="56" t="str">
        <f t="shared" si="13"/>
        <v>Bentwood Realty</v>
      </c>
      <c r="N106" s="5">
        <f t="shared" si="9"/>
        <v>0</v>
      </c>
      <c r="O106" s="5">
        <f t="shared" si="12"/>
        <v>0</v>
      </c>
    </row>
    <row r="107" spans="1:15" s="8" customFormat="1" ht="14.25" customHeight="1" x14ac:dyDescent="0.2">
      <c r="A107" t="s">
        <v>1868</v>
      </c>
      <c r="B107" t="s">
        <v>1869</v>
      </c>
      <c r="C107" t="s">
        <v>1234</v>
      </c>
      <c r="D107" t="s">
        <v>1036</v>
      </c>
      <c r="E107" t="s">
        <v>2927</v>
      </c>
      <c r="F107" t="s">
        <v>6</v>
      </c>
      <c r="G107" s="3">
        <v>43577</v>
      </c>
      <c r="H107" s="2">
        <v>50000</v>
      </c>
      <c r="I107" s="12" t="s">
        <v>838</v>
      </c>
      <c r="J107" s="67">
        <f t="shared" si="8"/>
        <v>50000</v>
      </c>
      <c r="K107" s="5">
        <f t="shared" si="10"/>
        <v>1</v>
      </c>
      <c r="L107" s="54">
        <f t="shared" si="11"/>
        <v>0</v>
      </c>
      <c r="M107" s="56" t="str">
        <f t="shared" si="13"/>
        <v>Bentwood Realty</v>
      </c>
      <c r="N107" s="5">
        <f t="shared" si="9"/>
        <v>0</v>
      </c>
      <c r="O107" s="5">
        <f t="shared" si="12"/>
        <v>0</v>
      </c>
    </row>
    <row r="108" spans="1:15" s="8" customFormat="1" ht="14.25" customHeight="1" x14ac:dyDescent="0.2">
      <c r="A108" t="s">
        <v>1868</v>
      </c>
      <c r="B108" t="s">
        <v>1869</v>
      </c>
      <c r="C108" t="s">
        <v>955</v>
      </c>
      <c r="D108" t="s">
        <v>1036</v>
      </c>
      <c r="E108" t="s">
        <v>2377</v>
      </c>
      <c r="F108" t="s">
        <v>6</v>
      </c>
      <c r="G108" s="3">
        <v>43511</v>
      </c>
      <c r="H108" s="2">
        <v>181500</v>
      </c>
      <c r="I108" s="12" t="s">
        <v>838</v>
      </c>
      <c r="J108" s="67">
        <f t="shared" si="8"/>
        <v>181500</v>
      </c>
      <c r="K108" s="5">
        <f t="shared" si="10"/>
        <v>1</v>
      </c>
      <c r="L108" s="54">
        <f t="shared" si="11"/>
        <v>0</v>
      </c>
      <c r="M108" s="56" t="str">
        <f t="shared" si="13"/>
        <v>Bentwood Realty</v>
      </c>
      <c r="N108" s="5">
        <f t="shared" si="9"/>
        <v>0</v>
      </c>
      <c r="O108" s="5">
        <f t="shared" si="12"/>
        <v>0</v>
      </c>
    </row>
    <row r="109" spans="1:15" s="8" customFormat="1" ht="14.25" customHeight="1" x14ac:dyDescent="0.2">
      <c r="A109" t="s">
        <v>1868</v>
      </c>
      <c r="B109" t="s">
        <v>1869</v>
      </c>
      <c r="C109" t="s">
        <v>921</v>
      </c>
      <c r="D109" t="s">
        <v>1036</v>
      </c>
      <c r="E109" t="s">
        <v>2267</v>
      </c>
      <c r="F109" t="s">
        <v>911</v>
      </c>
      <c r="G109" s="3">
        <v>43496</v>
      </c>
      <c r="H109" s="2">
        <v>101500</v>
      </c>
      <c r="I109" s="12" t="s">
        <v>838</v>
      </c>
      <c r="J109" s="67">
        <f t="shared" si="8"/>
        <v>101500</v>
      </c>
      <c r="K109" s="5">
        <f t="shared" si="10"/>
        <v>1</v>
      </c>
      <c r="L109" s="54">
        <f t="shared" si="11"/>
        <v>0</v>
      </c>
      <c r="M109" s="56" t="str">
        <f t="shared" si="13"/>
        <v>Bentwood Realty</v>
      </c>
      <c r="N109" s="5">
        <f t="shared" si="9"/>
        <v>0</v>
      </c>
      <c r="O109" s="5">
        <f t="shared" si="12"/>
        <v>0</v>
      </c>
    </row>
    <row r="110" spans="1:15" s="8" customFormat="1" ht="14.25" customHeight="1" x14ac:dyDescent="0.2">
      <c r="A110" t="s">
        <v>1868</v>
      </c>
      <c r="B110" t="s">
        <v>1869</v>
      </c>
      <c r="C110" t="s">
        <v>545</v>
      </c>
      <c r="D110" t="s">
        <v>1036</v>
      </c>
      <c r="E110" t="s">
        <v>3157</v>
      </c>
      <c r="F110" t="s">
        <v>286</v>
      </c>
      <c r="G110" s="3">
        <v>43598</v>
      </c>
      <c r="H110" s="2">
        <v>272000</v>
      </c>
      <c r="I110" s="12" t="s">
        <v>838</v>
      </c>
      <c r="J110" s="67">
        <f t="shared" si="8"/>
        <v>272000</v>
      </c>
      <c r="K110" s="5">
        <f t="shared" si="10"/>
        <v>1</v>
      </c>
      <c r="L110" s="54">
        <f t="shared" si="11"/>
        <v>0</v>
      </c>
      <c r="M110" s="56" t="str">
        <f t="shared" si="13"/>
        <v>Bentwood Realty</v>
      </c>
      <c r="N110" s="5">
        <f t="shared" si="9"/>
        <v>0</v>
      </c>
      <c r="O110" s="5">
        <f t="shared" si="12"/>
        <v>0</v>
      </c>
    </row>
    <row r="111" spans="1:15" s="8" customFormat="1" ht="14.25" customHeight="1" x14ac:dyDescent="0.2">
      <c r="A111" t="s">
        <v>326</v>
      </c>
      <c r="B111" t="s">
        <v>1844</v>
      </c>
      <c r="C111" t="s">
        <v>1214</v>
      </c>
      <c r="D111" t="s">
        <v>1036</v>
      </c>
      <c r="E111" t="s">
        <v>2300</v>
      </c>
      <c r="F111" t="s">
        <v>216</v>
      </c>
      <c r="G111" s="3">
        <v>43500</v>
      </c>
      <c r="H111" s="2">
        <v>218000</v>
      </c>
      <c r="I111" s="12" t="s">
        <v>838</v>
      </c>
      <c r="J111" s="67">
        <f t="shared" si="8"/>
        <v>218000</v>
      </c>
      <c r="K111" s="5">
        <f t="shared" si="10"/>
        <v>1</v>
      </c>
      <c r="L111" s="54">
        <f t="shared" si="11"/>
        <v>0</v>
      </c>
      <c r="M111" s="56" t="str">
        <f t="shared" si="13"/>
        <v>Bentwood Realty</v>
      </c>
      <c r="N111" s="5">
        <f t="shared" si="9"/>
        <v>0</v>
      </c>
      <c r="O111" s="5">
        <f t="shared" si="12"/>
        <v>0</v>
      </c>
    </row>
    <row r="112" spans="1:15" s="8" customFormat="1" ht="14.25" customHeight="1" x14ac:dyDescent="0.2">
      <c r="A112" t="s">
        <v>326</v>
      </c>
      <c r="B112" t="s">
        <v>1844</v>
      </c>
      <c r="C112" t="s">
        <v>834</v>
      </c>
      <c r="D112" t="s">
        <v>1036</v>
      </c>
      <c r="E112" t="s">
        <v>2044</v>
      </c>
      <c r="F112" t="s">
        <v>802</v>
      </c>
      <c r="G112" s="3">
        <v>43546</v>
      </c>
      <c r="H112" s="2">
        <v>122500</v>
      </c>
      <c r="I112" s="12" t="s">
        <v>838</v>
      </c>
      <c r="J112" s="67">
        <f t="shared" si="8"/>
        <v>122500</v>
      </c>
      <c r="K112" s="5">
        <f t="shared" si="10"/>
        <v>1</v>
      </c>
      <c r="L112" s="54">
        <f t="shared" si="11"/>
        <v>0</v>
      </c>
      <c r="M112" s="56" t="str">
        <f t="shared" si="13"/>
        <v>Bentwood Realty</v>
      </c>
      <c r="N112" s="5">
        <f t="shared" si="9"/>
        <v>0</v>
      </c>
      <c r="O112" s="5">
        <f t="shared" si="12"/>
        <v>0</v>
      </c>
    </row>
    <row r="113" spans="1:15" s="8" customFormat="1" ht="14.25" customHeight="1" x14ac:dyDescent="0.2">
      <c r="A113" t="s">
        <v>326</v>
      </c>
      <c r="B113" t="s">
        <v>1844</v>
      </c>
      <c r="C113" t="s">
        <v>243</v>
      </c>
      <c r="D113" t="s">
        <v>1036</v>
      </c>
      <c r="E113" t="s">
        <v>2624</v>
      </c>
      <c r="F113" t="s">
        <v>1127</v>
      </c>
      <c r="G113" s="3">
        <v>43542</v>
      </c>
      <c r="H113" s="2">
        <v>121000</v>
      </c>
      <c r="I113" s="12" t="s">
        <v>838</v>
      </c>
      <c r="J113" s="67">
        <f t="shared" si="8"/>
        <v>121000</v>
      </c>
      <c r="K113" s="5">
        <f t="shared" si="10"/>
        <v>1</v>
      </c>
      <c r="L113" s="54">
        <f t="shared" si="11"/>
        <v>0</v>
      </c>
      <c r="M113" s="56" t="str">
        <f t="shared" si="13"/>
        <v>Bentwood Realty</v>
      </c>
      <c r="N113" s="5">
        <f t="shared" si="9"/>
        <v>0</v>
      </c>
      <c r="O113" s="5">
        <f t="shared" si="12"/>
        <v>0</v>
      </c>
    </row>
    <row r="114" spans="1:15" s="8" customFormat="1" ht="14.25" customHeight="1" x14ac:dyDescent="0.2">
      <c r="A114" t="s">
        <v>326</v>
      </c>
      <c r="B114" t="s">
        <v>1844</v>
      </c>
      <c r="C114" t="s">
        <v>243</v>
      </c>
      <c r="D114" t="s">
        <v>1036</v>
      </c>
      <c r="E114" t="s">
        <v>2707</v>
      </c>
      <c r="F114" t="s">
        <v>1126</v>
      </c>
      <c r="G114" s="3">
        <v>43550</v>
      </c>
      <c r="H114" s="2">
        <v>222000</v>
      </c>
      <c r="I114" s="12" t="s">
        <v>838</v>
      </c>
      <c r="J114" s="67">
        <f t="shared" si="8"/>
        <v>222000</v>
      </c>
      <c r="K114" s="5">
        <f t="shared" si="10"/>
        <v>1</v>
      </c>
      <c r="L114" s="54">
        <f t="shared" si="11"/>
        <v>0</v>
      </c>
      <c r="M114" s="56" t="str">
        <f t="shared" si="13"/>
        <v>Bentwood Realty</v>
      </c>
      <c r="N114" s="5">
        <f t="shared" si="9"/>
        <v>0</v>
      </c>
      <c r="O114" s="5">
        <f t="shared" si="12"/>
        <v>0</v>
      </c>
    </row>
    <row r="115" spans="1:15" s="8" customFormat="1" ht="14.25" customHeight="1" x14ac:dyDescent="0.2">
      <c r="A115" t="s">
        <v>326</v>
      </c>
      <c r="B115" t="s">
        <v>1844</v>
      </c>
      <c r="C115" t="s">
        <v>243</v>
      </c>
      <c r="D115" t="s">
        <v>1036</v>
      </c>
      <c r="E115" t="s">
        <v>3252</v>
      </c>
      <c r="F115" t="s">
        <v>6</v>
      </c>
      <c r="G115" s="3">
        <v>43608</v>
      </c>
      <c r="H115" s="2">
        <v>152000</v>
      </c>
      <c r="I115" s="12" t="s">
        <v>838</v>
      </c>
      <c r="J115" s="67">
        <f t="shared" si="8"/>
        <v>152000</v>
      </c>
      <c r="K115" s="5">
        <f t="shared" si="10"/>
        <v>1</v>
      </c>
      <c r="L115" s="54">
        <f t="shared" si="11"/>
        <v>0</v>
      </c>
      <c r="M115" s="56" t="str">
        <f t="shared" si="13"/>
        <v>Bentwood Realty</v>
      </c>
      <c r="N115" s="5">
        <f t="shared" si="9"/>
        <v>0</v>
      </c>
      <c r="O115" s="5">
        <f t="shared" si="12"/>
        <v>0</v>
      </c>
    </row>
    <row r="116" spans="1:15" s="8" customFormat="1" ht="14.25" customHeight="1" x14ac:dyDescent="0.2">
      <c r="A116" t="s">
        <v>1398</v>
      </c>
      <c r="B116" t="s">
        <v>1842</v>
      </c>
      <c r="C116" t="s">
        <v>719</v>
      </c>
      <c r="D116" t="s">
        <v>1036</v>
      </c>
      <c r="E116" t="s">
        <v>2169</v>
      </c>
      <c r="F116" t="s">
        <v>1249</v>
      </c>
      <c r="G116" s="3">
        <v>43482</v>
      </c>
      <c r="H116" s="2">
        <v>199900</v>
      </c>
      <c r="I116" s="12" t="s">
        <v>838</v>
      </c>
      <c r="J116" s="67">
        <f t="shared" si="8"/>
        <v>199900</v>
      </c>
      <c r="K116" s="5">
        <f t="shared" si="10"/>
        <v>1</v>
      </c>
      <c r="L116" s="54">
        <f t="shared" si="11"/>
        <v>0</v>
      </c>
      <c r="M116" s="56" t="str">
        <f t="shared" si="13"/>
        <v>Bentwood Realty</v>
      </c>
      <c r="N116" s="5">
        <f t="shared" si="9"/>
        <v>0</v>
      </c>
      <c r="O116" s="5">
        <f t="shared" si="12"/>
        <v>0</v>
      </c>
    </row>
    <row r="117" spans="1:15" s="8" customFormat="1" ht="14.25" customHeight="1" x14ac:dyDescent="0.2">
      <c r="A117" t="s">
        <v>1401</v>
      </c>
      <c r="B117" t="s">
        <v>1842</v>
      </c>
      <c r="C117" t="s">
        <v>793</v>
      </c>
      <c r="D117" t="s">
        <v>1036</v>
      </c>
      <c r="E117" t="s">
        <v>3023</v>
      </c>
      <c r="F117" t="s">
        <v>216</v>
      </c>
      <c r="G117" s="3">
        <v>43585</v>
      </c>
      <c r="H117" s="2">
        <v>218500</v>
      </c>
      <c r="I117" s="12" t="s">
        <v>838</v>
      </c>
      <c r="J117" s="67">
        <f t="shared" si="8"/>
        <v>218500</v>
      </c>
      <c r="K117" s="5">
        <f t="shared" si="10"/>
        <v>1</v>
      </c>
      <c r="L117" s="54">
        <f t="shared" si="11"/>
        <v>0</v>
      </c>
      <c r="M117" s="56" t="str">
        <f t="shared" si="13"/>
        <v>Bentwood Realty</v>
      </c>
      <c r="N117" s="5">
        <f t="shared" si="9"/>
        <v>0</v>
      </c>
      <c r="O117" s="5">
        <f t="shared" si="12"/>
        <v>0</v>
      </c>
    </row>
    <row r="118" spans="1:15" s="8" customFormat="1" ht="14.25" customHeight="1" x14ac:dyDescent="0.2">
      <c r="A118" t="s">
        <v>147</v>
      </c>
      <c r="B118" t="s">
        <v>1734</v>
      </c>
      <c r="C118" t="s">
        <v>787</v>
      </c>
      <c r="D118" t="s">
        <v>1036</v>
      </c>
      <c r="E118" t="s">
        <v>3086</v>
      </c>
      <c r="F118" t="s">
        <v>7</v>
      </c>
      <c r="G118" s="3">
        <v>43592</v>
      </c>
      <c r="H118" s="2">
        <v>645000</v>
      </c>
      <c r="I118" s="12" t="s">
        <v>838</v>
      </c>
      <c r="J118" s="67">
        <f t="shared" si="8"/>
        <v>645000</v>
      </c>
      <c r="K118" s="5">
        <f t="shared" si="10"/>
        <v>1</v>
      </c>
      <c r="L118" s="54">
        <f t="shared" si="11"/>
        <v>0</v>
      </c>
      <c r="M118" s="56" t="str">
        <f t="shared" si="13"/>
        <v>Bentwood Realty</v>
      </c>
      <c r="N118" s="5">
        <f t="shared" si="9"/>
        <v>0</v>
      </c>
      <c r="O118" s="5">
        <f t="shared" si="12"/>
        <v>0</v>
      </c>
    </row>
    <row r="119" spans="1:15" s="8" customFormat="1" ht="14.25" customHeight="1" x14ac:dyDescent="0.2">
      <c r="A119" t="s">
        <v>1739</v>
      </c>
      <c r="B119" t="s">
        <v>1180</v>
      </c>
      <c r="C119" t="s">
        <v>243</v>
      </c>
      <c r="D119" t="s">
        <v>1036</v>
      </c>
      <c r="E119" t="s">
        <v>2436</v>
      </c>
      <c r="F119" t="s">
        <v>6</v>
      </c>
      <c r="G119" s="3">
        <v>43521</v>
      </c>
      <c r="H119" s="2">
        <v>132500</v>
      </c>
      <c r="I119" s="12" t="s">
        <v>838</v>
      </c>
      <c r="J119" s="67">
        <f t="shared" si="8"/>
        <v>132500</v>
      </c>
      <c r="K119" s="5">
        <f t="shared" si="10"/>
        <v>1</v>
      </c>
      <c r="L119" s="54">
        <f t="shared" si="11"/>
        <v>0</v>
      </c>
      <c r="M119" s="56" t="str">
        <f t="shared" si="13"/>
        <v>Bentwood Realty</v>
      </c>
      <c r="N119" s="5">
        <f t="shared" si="9"/>
        <v>0</v>
      </c>
      <c r="O119" s="5">
        <f t="shared" si="12"/>
        <v>0</v>
      </c>
    </row>
    <row r="120" spans="1:15" s="8" customFormat="1" ht="14.25" customHeight="1" x14ac:dyDescent="0.2">
      <c r="A120" t="s">
        <v>243</v>
      </c>
      <c r="B120" t="s">
        <v>1036</v>
      </c>
      <c r="C120" t="s">
        <v>719</v>
      </c>
      <c r="D120" t="s">
        <v>1036</v>
      </c>
      <c r="E120" t="s">
        <v>3200</v>
      </c>
      <c r="F120" t="s">
        <v>6</v>
      </c>
      <c r="G120" s="3">
        <v>43602</v>
      </c>
      <c r="H120" s="2">
        <v>187500</v>
      </c>
      <c r="I120" s="12" t="s">
        <v>838</v>
      </c>
      <c r="J120" s="67">
        <f t="shared" si="8"/>
        <v>0</v>
      </c>
      <c r="K120" s="5">
        <f t="shared" si="10"/>
        <v>0</v>
      </c>
      <c r="L120" s="54">
        <f t="shared" si="11"/>
        <v>0</v>
      </c>
      <c r="M120" s="56" t="str">
        <f t="shared" si="13"/>
        <v>Bentwood Realty</v>
      </c>
      <c r="N120" s="5">
        <f t="shared" si="9"/>
        <v>1</v>
      </c>
      <c r="O120" s="5">
        <f t="shared" si="12"/>
        <v>0</v>
      </c>
    </row>
    <row r="121" spans="1:15" s="8" customFormat="1" ht="14.25" customHeight="1" x14ac:dyDescent="0.2">
      <c r="A121" t="s">
        <v>1449</v>
      </c>
      <c r="B121" t="s">
        <v>1099</v>
      </c>
      <c r="C121" t="s">
        <v>1848</v>
      </c>
      <c r="D121" t="s">
        <v>1036</v>
      </c>
      <c r="E121" t="s">
        <v>2980</v>
      </c>
      <c r="F121" t="s">
        <v>425</v>
      </c>
      <c r="G121" s="3">
        <v>43581</v>
      </c>
      <c r="H121" s="2">
        <v>127900</v>
      </c>
      <c r="I121" s="12" t="s">
        <v>838</v>
      </c>
      <c r="J121" s="67">
        <f t="shared" si="8"/>
        <v>127900</v>
      </c>
      <c r="K121" s="5">
        <f t="shared" si="10"/>
        <v>1</v>
      </c>
      <c r="L121" s="54">
        <f t="shared" si="11"/>
        <v>0</v>
      </c>
      <c r="M121" s="56" t="str">
        <f t="shared" si="13"/>
        <v>Bentwood Realty</v>
      </c>
      <c r="N121" s="5">
        <f t="shared" si="9"/>
        <v>0</v>
      </c>
      <c r="O121" s="5">
        <f t="shared" si="12"/>
        <v>0</v>
      </c>
    </row>
    <row r="122" spans="1:15" s="8" customFormat="1" ht="14.25" customHeight="1" x14ac:dyDescent="0.2">
      <c r="A122" t="s">
        <v>1884</v>
      </c>
      <c r="B122" t="s">
        <v>1842</v>
      </c>
      <c r="C122" t="s">
        <v>719</v>
      </c>
      <c r="D122" t="s">
        <v>1036</v>
      </c>
      <c r="E122" t="s">
        <v>2457</v>
      </c>
      <c r="F122" t="s">
        <v>6</v>
      </c>
      <c r="G122" s="3">
        <v>43524</v>
      </c>
      <c r="H122" s="2">
        <v>96000</v>
      </c>
      <c r="I122" s="12" t="s">
        <v>838</v>
      </c>
      <c r="J122" s="67">
        <f t="shared" si="8"/>
        <v>96000</v>
      </c>
      <c r="K122" s="5">
        <f t="shared" si="10"/>
        <v>1</v>
      </c>
      <c r="L122" s="54">
        <f t="shared" si="11"/>
        <v>0</v>
      </c>
      <c r="M122" s="56" t="str">
        <f t="shared" si="13"/>
        <v>Bentwood Realty</v>
      </c>
      <c r="N122" s="5">
        <f t="shared" si="9"/>
        <v>0</v>
      </c>
      <c r="O122" s="5">
        <f t="shared" si="12"/>
        <v>0</v>
      </c>
    </row>
    <row r="123" spans="1:15" s="8" customFormat="1" ht="14.25" customHeight="1" x14ac:dyDescent="0.2">
      <c r="A123" t="s">
        <v>1884</v>
      </c>
      <c r="B123" t="s">
        <v>1842</v>
      </c>
      <c r="C123" t="s">
        <v>218</v>
      </c>
      <c r="D123" t="s">
        <v>1036</v>
      </c>
      <c r="E123" t="s">
        <v>2361</v>
      </c>
      <c r="F123" t="s">
        <v>6</v>
      </c>
      <c r="G123" s="3">
        <v>43510</v>
      </c>
      <c r="H123" s="2">
        <v>77000</v>
      </c>
      <c r="I123" s="12" t="s">
        <v>838</v>
      </c>
      <c r="J123" s="67">
        <f t="shared" si="8"/>
        <v>77000</v>
      </c>
      <c r="K123" s="5">
        <f t="shared" si="10"/>
        <v>1</v>
      </c>
      <c r="L123" s="54">
        <f t="shared" si="11"/>
        <v>0</v>
      </c>
      <c r="M123" s="56" t="str">
        <f t="shared" si="13"/>
        <v>Bentwood Realty</v>
      </c>
      <c r="N123" s="5">
        <f t="shared" si="9"/>
        <v>0</v>
      </c>
      <c r="O123" s="5">
        <f t="shared" si="12"/>
        <v>0</v>
      </c>
    </row>
    <row r="124" spans="1:15" s="8" customFormat="1" ht="14.25" customHeight="1" x14ac:dyDescent="0.2">
      <c r="A124" t="s">
        <v>692</v>
      </c>
      <c r="B124" t="s">
        <v>1842</v>
      </c>
      <c r="C124" t="s">
        <v>545</v>
      </c>
      <c r="D124" t="s">
        <v>1036</v>
      </c>
      <c r="E124" t="s">
        <v>2542</v>
      </c>
      <c r="F124" t="s">
        <v>6</v>
      </c>
      <c r="G124" s="3">
        <v>43531</v>
      </c>
      <c r="H124" s="2">
        <v>180000</v>
      </c>
      <c r="I124" s="12">
        <v>20190258</v>
      </c>
      <c r="J124" s="67">
        <f t="shared" si="8"/>
        <v>180000</v>
      </c>
      <c r="K124" s="5">
        <f t="shared" si="10"/>
        <v>1</v>
      </c>
      <c r="L124" s="54">
        <f t="shared" si="11"/>
        <v>1</v>
      </c>
      <c r="M124" s="56" t="str">
        <f t="shared" si="13"/>
        <v>Bentwood Realty</v>
      </c>
      <c r="N124" s="5">
        <f t="shared" si="9"/>
        <v>0</v>
      </c>
      <c r="O124" s="5">
        <f t="shared" si="12"/>
        <v>0</v>
      </c>
    </row>
    <row r="125" spans="1:15" s="8" customFormat="1" ht="14.25" customHeight="1" x14ac:dyDescent="0.2">
      <c r="A125" t="s">
        <v>19</v>
      </c>
      <c r="B125" t="s">
        <v>1842</v>
      </c>
      <c r="C125" t="s">
        <v>1298</v>
      </c>
      <c r="D125" t="s">
        <v>1036</v>
      </c>
      <c r="E125" t="s">
        <v>2177</v>
      </c>
      <c r="F125" t="s">
        <v>6</v>
      </c>
      <c r="G125" s="3">
        <v>43483</v>
      </c>
      <c r="H125" s="2">
        <v>237500</v>
      </c>
      <c r="I125" s="12" t="s">
        <v>838</v>
      </c>
      <c r="J125" s="67">
        <f t="shared" si="8"/>
        <v>237500</v>
      </c>
      <c r="K125" s="5">
        <f t="shared" si="10"/>
        <v>1</v>
      </c>
      <c r="L125" s="54">
        <f t="shared" si="11"/>
        <v>0</v>
      </c>
      <c r="M125" s="56" t="str">
        <f t="shared" si="13"/>
        <v>Bentwood Realty</v>
      </c>
      <c r="N125" s="5">
        <f t="shared" si="9"/>
        <v>0</v>
      </c>
      <c r="O125" s="5">
        <f t="shared" si="12"/>
        <v>0</v>
      </c>
    </row>
    <row r="126" spans="1:15" s="8" customFormat="1" ht="14.25" customHeight="1" x14ac:dyDescent="0.2">
      <c r="A126" t="s">
        <v>25</v>
      </c>
      <c r="B126" t="s">
        <v>1840</v>
      </c>
      <c r="C126" t="s">
        <v>545</v>
      </c>
      <c r="D126" t="s">
        <v>1036</v>
      </c>
      <c r="E126" t="s">
        <v>2378</v>
      </c>
      <c r="F126" t="s">
        <v>65</v>
      </c>
      <c r="G126" s="3">
        <v>43511</v>
      </c>
      <c r="H126" s="2">
        <v>510000</v>
      </c>
      <c r="I126" s="12">
        <v>20190058</v>
      </c>
      <c r="J126" s="67">
        <f t="shared" si="8"/>
        <v>510000</v>
      </c>
      <c r="K126" s="5">
        <f t="shared" si="10"/>
        <v>1</v>
      </c>
      <c r="L126" s="54">
        <f t="shared" si="11"/>
        <v>1</v>
      </c>
      <c r="M126" s="56" t="str">
        <f t="shared" si="13"/>
        <v>Bentwood Realty</v>
      </c>
      <c r="N126" s="5">
        <f t="shared" si="9"/>
        <v>0</v>
      </c>
      <c r="O126" s="5">
        <f t="shared" si="12"/>
        <v>0</v>
      </c>
    </row>
    <row r="127" spans="1:15" s="8" customFormat="1" ht="14.25" customHeight="1" x14ac:dyDescent="0.2">
      <c r="A127" t="s">
        <v>2103</v>
      </c>
      <c r="B127" t="s">
        <v>1842</v>
      </c>
      <c r="C127" t="s">
        <v>1298</v>
      </c>
      <c r="D127" t="s">
        <v>1036</v>
      </c>
      <c r="E127" t="s">
        <v>2110</v>
      </c>
      <c r="F127" t="s">
        <v>6</v>
      </c>
      <c r="G127" s="3">
        <v>43469</v>
      </c>
      <c r="H127" s="2">
        <v>235000</v>
      </c>
      <c r="I127" s="12">
        <v>20182543</v>
      </c>
      <c r="J127" s="67">
        <f t="shared" si="8"/>
        <v>235000</v>
      </c>
      <c r="K127" s="5">
        <f t="shared" si="10"/>
        <v>1</v>
      </c>
      <c r="L127" s="54">
        <f t="shared" si="11"/>
        <v>1</v>
      </c>
      <c r="M127" s="56" t="str">
        <f t="shared" si="13"/>
        <v>Bentwood Realty</v>
      </c>
      <c r="N127" s="5">
        <f t="shared" si="9"/>
        <v>0</v>
      </c>
      <c r="O127" s="5">
        <f t="shared" si="12"/>
        <v>0</v>
      </c>
    </row>
    <row r="128" spans="1:15" s="8" customFormat="1" ht="14.25" customHeight="1" x14ac:dyDescent="0.2">
      <c r="A128" t="s">
        <v>2035</v>
      </c>
      <c r="B128" t="s">
        <v>1475</v>
      </c>
      <c r="C128" t="s">
        <v>1217</v>
      </c>
      <c r="D128" t="s">
        <v>1036</v>
      </c>
      <c r="E128" t="s">
        <v>3311</v>
      </c>
      <c r="F128" t="s">
        <v>6</v>
      </c>
      <c r="G128" s="3">
        <v>43614</v>
      </c>
      <c r="H128" s="2">
        <v>85000</v>
      </c>
      <c r="I128" s="12" t="s">
        <v>838</v>
      </c>
      <c r="J128" s="67">
        <f t="shared" si="8"/>
        <v>85000</v>
      </c>
      <c r="K128" s="5">
        <f t="shared" si="10"/>
        <v>1</v>
      </c>
      <c r="L128" s="54">
        <f t="shared" si="11"/>
        <v>0</v>
      </c>
      <c r="M128" s="56" t="str">
        <f t="shared" si="13"/>
        <v>Bentwood Realty</v>
      </c>
      <c r="N128" s="5">
        <f t="shared" si="9"/>
        <v>0</v>
      </c>
      <c r="O128" s="5">
        <f t="shared" si="12"/>
        <v>0</v>
      </c>
    </row>
    <row r="129" spans="1:15" s="8" customFormat="1" ht="14.25" customHeight="1" x14ac:dyDescent="0.2">
      <c r="A129" t="s">
        <v>112</v>
      </c>
      <c r="B129" t="s">
        <v>1036</v>
      </c>
      <c r="C129" t="s">
        <v>112</v>
      </c>
      <c r="D129" t="s">
        <v>1036</v>
      </c>
      <c r="E129" t="s">
        <v>2233</v>
      </c>
      <c r="F129" t="s">
        <v>121</v>
      </c>
      <c r="G129" s="3">
        <v>43493</v>
      </c>
      <c r="H129" s="2">
        <v>55000</v>
      </c>
      <c r="I129" s="12" t="s">
        <v>838</v>
      </c>
      <c r="J129" s="67">
        <f t="shared" si="8"/>
        <v>0</v>
      </c>
      <c r="K129" s="5">
        <f t="shared" si="10"/>
        <v>0</v>
      </c>
      <c r="L129" s="54">
        <f t="shared" si="11"/>
        <v>0</v>
      </c>
      <c r="M129" s="56" t="str">
        <f t="shared" si="13"/>
        <v>Bentwood Realty</v>
      </c>
      <c r="N129" s="5">
        <f t="shared" si="9"/>
        <v>1</v>
      </c>
      <c r="O129" s="5">
        <f t="shared" si="12"/>
        <v>0</v>
      </c>
    </row>
    <row r="130" spans="1:15" s="8" customFormat="1" ht="14.25" customHeight="1" x14ac:dyDescent="0.2">
      <c r="A130" t="s">
        <v>1850</v>
      </c>
      <c r="B130" t="s">
        <v>5</v>
      </c>
      <c r="C130" t="s">
        <v>524</v>
      </c>
      <c r="D130" t="s">
        <v>1066</v>
      </c>
      <c r="E130" t="s">
        <v>2415</v>
      </c>
      <c r="F130" t="s">
        <v>534</v>
      </c>
      <c r="G130" s="3">
        <v>43518</v>
      </c>
      <c r="H130" s="2">
        <v>299000</v>
      </c>
      <c r="I130" s="12">
        <v>20190136</v>
      </c>
      <c r="J130" s="67">
        <f t="shared" si="8"/>
        <v>299000</v>
      </c>
      <c r="K130" s="5">
        <f t="shared" si="10"/>
        <v>1</v>
      </c>
      <c r="L130" s="54">
        <f t="shared" si="11"/>
        <v>1</v>
      </c>
      <c r="M130" s="56" t="str">
        <f t="shared" si="13"/>
        <v>Berkshire Hathaway Texas Realty</v>
      </c>
      <c r="N130" s="5">
        <f t="shared" si="9"/>
        <v>0</v>
      </c>
      <c r="O130" s="5">
        <f t="shared" si="12"/>
        <v>0</v>
      </c>
    </row>
    <row r="131" spans="1:15" s="8" customFormat="1" ht="14.25" customHeight="1" x14ac:dyDescent="0.2">
      <c r="A131" t="s">
        <v>145</v>
      </c>
      <c r="B131" t="s">
        <v>1842</v>
      </c>
      <c r="C131" t="s">
        <v>524</v>
      </c>
      <c r="D131" t="s">
        <v>1066</v>
      </c>
      <c r="E131" t="s">
        <v>2959</v>
      </c>
      <c r="F131" t="s">
        <v>1126</v>
      </c>
      <c r="G131" s="3">
        <v>43580</v>
      </c>
      <c r="H131" s="2">
        <v>232000</v>
      </c>
      <c r="I131" s="12" t="s">
        <v>838</v>
      </c>
      <c r="J131" s="67">
        <f t="shared" ref="J131:J194" si="14">IF(B131=D131,0,H131)</f>
        <v>232000</v>
      </c>
      <c r="K131" s="5">
        <f t="shared" si="10"/>
        <v>1</v>
      </c>
      <c r="L131" s="54">
        <f t="shared" si="11"/>
        <v>0</v>
      </c>
      <c r="M131" s="56" t="str">
        <f t="shared" si="13"/>
        <v>Berkshire Hathaway Texas Realty</v>
      </c>
      <c r="N131" s="5">
        <f t="shared" ref="N131:N194" si="15">IF(B131=D131,1,0)</f>
        <v>0</v>
      </c>
      <c r="O131" s="5">
        <f t="shared" si="12"/>
        <v>0</v>
      </c>
    </row>
    <row r="132" spans="1:15" s="8" customFormat="1" ht="14.25" customHeight="1" x14ac:dyDescent="0.2">
      <c r="A132" t="s">
        <v>894</v>
      </c>
      <c r="B132" t="s">
        <v>1842</v>
      </c>
      <c r="C132" t="s">
        <v>2072</v>
      </c>
      <c r="D132" t="s">
        <v>1858</v>
      </c>
      <c r="E132" t="s">
        <v>2602</v>
      </c>
      <c r="F132" t="s">
        <v>6</v>
      </c>
      <c r="G132" s="3">
        <v>43538</v>
      </c>
      <c r="H132" s="2">
        <v>365000</v>
      </c>
      <c r="I132" s="12">
        <v>20190215</v>
      </c>
      <c r="J132" s="67">
        <f t="shared" si="14"/>
        <v>365000</v>
      </c>
      <c r="K132" s="5">
        <f t="shared" si="10"/>
        <v>1</v>
      </c>
      <c r="L132" s="54">
        <f t="shared" si="11"/>
        <v>1</v>
      </c>
      <c r="M132" s="56" t="str">
        <f t="shared" si="13"/>
        <v>Better Homes and Gardens</v>
      </c>
      <c r="N132" s="5">
        <f t="shared" si="15"/>
        <v>0</v>
      </c>
      <c r="O132" s="5">
        <f t="shared" si="12"/>
        <v>0</v>
      </c>
    </row>
    <row r="133" spans="1:15" s="8" customFormat="1" ht="14.25" customHeight="1" x14ac:dyDescent="0.2">
      <c r="A133" t="s">
        <v>1389</v>
      </c>
      <c r="B133" t="s">
        <v>1840</v>
      </c>
      <c r="C133" t="s">
        <v>267</v>
      </c>
      <c r="D133" t="s">
        <v>1858</v>
      </c>
      <c r="E133" t="s">
        <v>2876</v>
      </c>
      <c r="F133" t="s">
        <v>216</v>
      </c>
      <c r="G133" s="3">
        <v>43570</v>
      </c>
      <c r="H133" s="2">
        <v>315000</v>
      </c>
      <c r="I133" s="12" t="s">
        <v>838</v>
      </c>
      <c r="J133" s="67">
        <f t="shared" si="14"/>
        <v>315000</v>
      </c>
      <c r="K133" s="5">
        <f t="shared" si="10"/>
        <v>1</v>
      </c>
      <c r="L133" s="54">
        <f t="shared" si="11"/>
        <v>0</v>
      </c>
      <c r="M133" s="56" t="str">
        <f t="shared" si="13"/>
        <v>Better Homes and Gardens</v>
      </c>
      <c r="N133" s="5">
        <f t="shared" si="15"/>
        <v>0</v>
      </c>
      <c r="O133" s="5">
        <f t="shared" si="12"/>
        <v>0</v>
      </c>
    </row>
    <row r="134" spans="1:15" s="8" customFormat="1" ht="14.25" customHeight="1" x14ac:dyDescent="0.2">
      <c r="A134" t="s">
        <v>714</v>
      </c>
      <c r="B134" t="s">
        <v>1099</v>
      </c>
      <c r="C134" t="s">
        <v>1835</v>
      </c>
      <c r="D134" t="s">
        <v>1858</v>
      </c>
      <c r="E134" t="s">
        <v>2325</v>
      </c>
      <c r="F134" t="s">
        <v>1126</v>
      </c>
      <c r="G134" s="3">
        <v>43504</v>
      </c>
      <c r="H134" s="2">
        <v>169900</v>
      </c>
      <c r="I134" s="12" t="s">
        <v>838</v>
      </c>
      <c r="J134" s="67">
        <f t="shared" si="14"/>
        <v>169900</v>
      </c>
      <c r="K134" s="5">
        <f t="shared" ref="K134:K197" si="16">IF(J134&gt;0,1,0)</f>
        <v>1</v>
      </c>
      <c r="L134" s="54">
        <f t="shared" ref="L134:L197" si="17">IF(K134=0,0,IF(I134="did not close",0,IF(I134="",0,1)))</f>
        <v>0</v>
      </c>
      <c r="M134" s="56" t="str">
        <f t="shared" si="13"/>
        <v>Better Homes and Gardens</v>
      </c>
      <c r="N134" s="5">
        <f t="shared" si="15"/>
        <v>0</v>
      </c>
      <c r="O134" s="5">
        <f t="shared" ref="O134:O197" si="18">IF(K134=0,IF(I134="did not close",0,IF(I134="",0,1)),0)</f>
        <v>0</v>
      </c>
    </row>
    <row r="135" spans="1:15" s="8" customFormat="1" ht="14.25" customHeight="1" x14ac:dyDescent="0.2">
      <c r="A135" t="s">
        <v>852</v>
      </c>
      <c r="B135" t="s">
        <v>1258</v>
      </c>
      <c r="C135" t="s">
        <v>1835</v>
      </c>
      <c r="D135" t="s">
        <v>1858</v>
      </c>
      <c r="E135" t="s">
        <v>2844</v>
      </c>
      <c r="F135" t="s">
        <v>6</v>
      </c>
      <c r="G135" s="3">
        <v>43566</v>
      </c>
      <c r="H135" s="2">
        <v>217500</v>
      </c>
      <c r="I135" s="12" t="s">
        <v>838</v>
      </c>
      <c r="J135" s="67">
        <f t="shared" si="14"/>
        <v>217500</v>
      </c>
      <c r="K135" s="5">
        <f t="shared" si="16"/>
        <v>1</v>
      </c>
      <c r="L135" s="54">
        <f t="shared" si="17"/>
        <v>0</v>
      </c>
      <c r="M135" s="56" t="str">
        <f t="shared" si="13"/>
        <v>Better Homes and Gardens</v>
      </c>
      <c r="N135" s="5">
        <f t="shared" si="15"/>
        <v>0</v>
      </c>
      <c r="O135" s="5">
        <f t="shared" si="18"/>
        <v>0</v>
      </c>
    </row>
    <row r="136" spans="1:15" s="8" customFormat="1" ht="14.25" customHeight="1" x14ac:dyDescent="0.2">
      <c r="A136" t="s">
        <v>813</v>
      </c>
      <c r="B136" t="s">
        <v>1099</v>
      </c>
      <c r="C136" t="s">
        <v>267</v>
      </c>
      <c r="D136" t="s">
        <v>1858</v>
      </c>
      <c r="E136" t="s">
        <v>3020</v>
      </c>
      <c r="F136" t="s">
        <v>6</v>
      </c>
      <c r="G136" s="3">
        <v>43585</v>
      </c>
      <c r="H136" s="2">
        <v>221000</v>
      </c>
      <c r="I136" s="12">
        <v>20190673</v>
      </c>
      <c r="J136" s="67">
        <f t="shared" si="14"/>
        <v>221000</v>
      </c>
      <c r="K136" s="5">
        <f t="shared" si="16"/>
        <v>1</v>
      </c>
      <c r="L136" s="54">
        <f t="shared" si="17"/>
        <v>1</v>
      </c>
      <c r="M136" s="56" t="str">
        <f t="shared" si="13"/>
        <v>Better Homes and Gardens</v>
      </c>
      <c r="N136" s="5">
        <f t="shared" si="15"/>
        <v>0</v>
      </c>
      <c r="O136" s="5">
        <f t="shared" si="18"/>
        <v>0</v>
      </c>
    </row>
    <row r="137" spans="1:15" s="8" customFormat="1" ht="14.25" customHeight="1" x14ac:dyDescent="0.2">
      <c r="A137" t="s">
        <v>1894</v>
      </c>
      <c r="B137" t="s">
        <v>1535</v>
      </c>
      <c r="C137" t="s">
        <v>1835</v>
      </c>
      <c r="D137" t="s">
        <v>1858</v>
      </c>
      <c r="E137" t="s">
        <v>2187</v>
      </c>
      <c r="F137" t="s">
        <v>6</v>
      </c>
      <c r="G137" s="3">
        <v>43483</v>
      </c>
      <c r="H137" s="2">
        <v>307000</v>
      </c>
      <c r="I137" s="12" t="s">
        <v>838</v>
      </c>
      <c r="J137" s="67">
        <f t="shared" si="14"/>
        <v>307000</v>
      </c>
      <c r="K137" s="5">
        <f t="shared" si="16"/>
        <v>1</v>
      </c>
      <c r="L137" s="54">
        <f t="shared" si="17"/>
        <v>0</v>
      </c>
      <c r="M137" s="56" t="str">
        <f t="shared" si="13"/>
        <v>Better Homes and Gardens</v>
      </c>
      <c r="N137" s="5">
        <f t="shared" si="15"/>
        <v>0</v>
      </c>
      <c r="O137" s="5">
        <f t="shared" si="18"/>
        <v>0</v>
      </c>
    </row>
    <row r="138" spans="1:15" s="8" customFormat="1" ht="14.25" customHeight="1" x14ac:dyDescent="0.2">
      <c r="A138" t="s">
        <v>1864</v>
      </c>
      <c r="B138" t="s">
        <v>1087</v>
      </c>
      <c r="C138" t="s">
        <v>2072</v>
      </c>
      <c r="D138" t="s">
        <v>1858</v>
      </c>
      <c r="E138" t="s">
        <v>3332</v>
      </c>
      <c r="F138" t="s">
        <v>7</v>
      </c>
      <c r="G138" s="3">
        <v>43616</v>
      </c>
      <c r="H138" s="2">
        <v>120000</v>
      </c>
      <c r="I138" s="12" t="s">
        <v>838</v>
      </c>
      <c r="J138" s="67">
        <f t="shared" si="14"/>
        <v>120000</v>
      </c>
      <c r="K138" s="5">
        <f t="shared" si="16"/>
        <v>1</v>
      </c>
      <c r="L138" s="54">
        <f t="shared" si="17"/>
        <v>0</v>
      </c>
      <c r="M138" s="56" t="str">
        <f t="shared" si="13"/>
        <v>Better Homes and Gardens</v>
      </c>
      <c r="N138" s="5">
        <f t="shared" si="15"/>
        <v>0</v>
      </c>
      <c r="O138" s="5">
        <f t="shared" si="18"/>
        <v>0</v>
      </c>
    </row>
    <row r="139" spans="1:15" s="8" customFormat="1" ht="14.25" customHeight="1" x14ac:dyDescent="0.2">
      <c r="A139" t="s">
        <v>2072</v>
      </c>
      <c r="B139" t="s">
        <v>1858</v>
      </c>
      <c r="C139" t="s">
        <v>2072</v>
      </c>
      <c r="D139" t="s">
        <v>1858</v>
      </c>
      <c r="E139" t="s">
        <v>2702</v>
      </c>
      <c r="F139" t="s">
        <v>7</v>
      </c>
      <c r="G139" s="3">
        <v>43549</v>
      </c>
      <c r="H139" s="2">
        <v>133000</v>
      </c>
      <c r="I139" s="12">
        <v>20190382</v>
      </c>
      <c r="J139" s="67">
        <f t="shared" si="14"/>
        <v>0</v>
      </c>
      <c r="K139" s="5">
        <f t="shared" si="16"/>
        <v>0</v>
      </c>
      <c r="L139" s="54">
        <f t="shared" si="17"/>
        <v>0</v>
      </c>
      <c r="M139" s="56" t="str">
        <f t="shared" si="13"/>
        <v>Better Homes and Gardens</v>
      </c>
      <c r="N139" s="5">
        <f t="shared" si="15"/>
        <v>1</v>
      </c>
      <c r="O139" s="5">
        <f t="shared" si="18"/>
        <v>1</v>
      </c>
    </row>
    <row r="140" spans="1:15" s="8" customFormat="1" ht="14.25" customHeight="1" x14ac:dyDescent="0.2">
      <c r="A140" t="s">
        <v>2072</v>
      </c>
      <c r="B140" t="s">
        <v>1858</v>
      </c>
      <c r="C140" t="s">
        <v>1965</v>
      </c>
      <c r="D140" t="s">
        <v>1858</v>
      </c>
      <c r="E140" t="s">
        <v>2115</v>
      </c>
      <c r="F140" t="s">
        <v>7</v>
      </c>
      <c r="G140" s="3">
        <v>43472</v>
      </c>
      <c r="H140" s="2">
        <v>95000</v>
      </c>
      <c r="I140" s="12" t="s">
        <v>838</v>
      </c>
      <c r="J140" s="67">
        <f t="shared" si="14"/>
        <v>0</v>
      </c>
      <c r="K140" s="5">
        <f t="shared" si="16"/>
        <v>0</v>
      </c>
      <c r="L140" s="54">
        <f t="shared" si="17"/>
        <v>0</v>
      </c>
      <c r="M140" s="56" t="str">
        <f t="shared" si="13"/>
        <v>Better Homes and Gardens</v>
      </c>
      <c r="N140" s="5">
        <f t="shared" si="15"/>
        <v>1</v>
      </c>
      <c r="O140" s="5">
        <f t="shared" si="18"/>
        <v>0</v>
      </c>
    </row>
    <row r="141" spans="1:15" s="8" customFormat="1" ht="14.25" customHeight="1" x14ac:dyDescent="0.2">
      <c r="A141" t="s">
        <v>306</v>
      </c>
      <c r="B141" t="s">
        <v>2085</v>
      </c>
      <c r="C141" t="s">
        <v>2691</v>
      </c>
      <c r="D141" t="s">
        <v>1858</v>
      </c>
      <c r="E141" t="s">
        <v>2692</v>
      </c>
      <c r="F141" t="s">
        <v>6</v>
      </c>
      <c r="G141" s="3">
        <v>43549</v>
      </c>
      <c r="H141" s="2">
        <v>225000</v>
      </c>
      <c r="I141" s="12" t="s">
        <v>838</v>
      </c>
      <c r="J141" s="67">
        <f t="shared" si="14"/>
        <v>225000</v>
      </c>
      <c r="K141" s="5">
        <f t="shared" si="16"/>
        <v>1</v>
      </c>
      <c r="L141" s="54">
        <f t="shared" si="17"/>
        <v>0</v>
      </c>
      <c r="M141" s="56" t="str">
        <f t="shared" si="13"/>
        <v>Better Homes and Gardens</v>
      </c>
      <c r="N141" s="5">
        <f t="shared" si="15"/>
        <v>0</v>
      </c>
      <c r="O141" s="5">
        <f t="shared" si="18"/>
        <v>0</v>
      </c>
    </row>
    <row r="142" spans="1:15" s="8" customFormat="1" ht="14.25" customHeight="1" x14ac:dyDescent="0.2">
      <c r="A142" t="s">
        <v>544</v>
      </c>
      <c r="B142" t="s">
        <v>1858</v>
      </c>
      <c r="C142" t="s">
        <v>530</v>
      </c>
      <c r="D142" t="s">
        <v>1858</v>
      </c>
      <c r="E142" t="s">
        <v>2564</v>
      </c>
      <c r="F142" t="s">
        <v>6</v>
      </c>
      <c r="G142" s="3">
        <v>43535</v>
      </c>
      <c r="H142" s="2">
        <v>87500</v>
      </c>
      <c r="I142" s="12" t="s">
        <v>838</v>
      </c>
      <c r="J142" s="67">
        <f t="shared" si="14"/>
        <v>0</v>
      </c>
      <c r="K142" s="5">
        <f t="shared" si="16"/>
        <v>0</v>
      </c>
      <c r="L142" s="54">
        <f t="shared" si="17"/>
        <v>0</v>
      </c>
      <c r="M142" s="56" t="str">
        <f t="shared" ref="M142:M205" si="19">IF(D142="",D141,D142)</f>
        <v>Better Homes and Gardens</v>
      </c>
      <c r="N142" s="5">
        <f t="shared" si="15"/>
        <v>1</v>
      </c>
      <c r="O142" s="5">
        <f t="shared" si="18"/>
        <v>0</v>
      </c>
    </row>
    <row r="143" spans="1:15" s="8" customFormat="1" ht="14.25" customHeight="1" x14ac:dyDescent="0.2">
      <c r="A143" t="s">
        <v>544</v>
      </c>
      <c r="B143" t="s">
        <v>1858</v>
      </c>
      <c r="C143" t="s">
        <v>788</v>
      </c>
      <c r="D143" t="s">
        <v>1858</v>
      </c>
      <c r="E143" t="s">
        <v>2730</v>
      </c>
      <c r="F143" t="s">
        <v>425</v>
      </c>
      <c r="G143" s="3">
        <v>43553</v>
      </c>
      <c r="H143" s="2">
        <v>133000</v>
      </c>
      <c r="I143" s="12" t="s">
        <v>838</v>
      </c>
      <c r="J143" s="67">
        <f t="shared" si="14"/>
        <v>0</v>
      </c>
      <c r="K143" s="5">
        <f t="shared" si="16"/>
        <v>0</v>
      </c>
      <c r="L143" s="54">
        <f t="shared" si="17"/>
        <v>0</v>
      </c>
      <c r="M143" s="56" t="str">
        <f t="shared" si="19"/>
        <v>Better Homes and Gardens</v>
      </c>
      <c r="N143" s="5">
        <f t="shared" si="15"/>
        <v>1</v>
      </c>
      <c r="O143" s="5">
        <f t="shared" si="18"/>
        <v>0</v>
      </c>
    </row>
    <row r="144" spans="1:15" s="8" customFormat="1" ht="14.25" customHeight="1" x14ac:dyDescent="0.2">
      <c r="A144" t="s">
        <v>2059</v>
      </c>
      <c r="B144" t="s">
        <v>1889</v>
      </c>
      <c r="C144" t="s">
        <v>544</v>
      </c>
      <c r="D144" t="s">
        <v>1858</v>
      </c>
      <c r="E144" t="s">
        <v>2995</v>
      </c>
      <c r="F144" t="s">
        <v>1126</v>
      </c>
      <c r="G144" s="3">
        <v>43584</v>
      </c>
      <c r="H144" s="2">
        <v>479900</v>
      </c>
      <c r="I144" s="12" t="s">
        <v>838</v>
      </c>
      <c r="J144" s="67">
        <f t="shared" si="14"/>
        <v>479900</v>
      </c>
      <c r="K144" s="5">
        <f t="shared" si="16"/>
        <v>1</v>
      </c>
      <c r="L144" s="54">
        <f t="shared" si="17"/>
        <v>0</v>
      </c>
      <c r="M144" s="56" t="str">
        <f t="shared" si="19"/>
        <v>Better Homes and Gardens</v>
      </c>
      <c r="N144" s="5">
        <f t="shared" si="15"/>
        <v>0</v>
      </c>
      <c r="O144" s="5">
        <f t="shared" si="18"/>
        <v>0</v>
      </c>
    </row>
    <row r="145" spans="1:15" s="8" customFormat="1" ht="14.25" customHeight="1" x14ac:dyDescent="0.2">
      <c r="A145" t="s">
        <v>326</v>
      </c>
      <c r="B145" t="s">
        <v>1844</v>
      </c>
      <c r="C145" t="s">
        <v>544</v>
      </c>
      <c r="D145" t="s">
        <v>1858</v>
      </c>
      <c r="E145" t="s">
        <v>2901</v>
      </c>
      <c r="F145" t="s">
        <v>216</v>
      </c>
      <c r="G145" s="3">
        <v>43572</v>
      </c>
      <c r="H145" s="2">
        <v>258200</v>
      </c>
      <c r="I145" s="12" t="s">
        <v>838</v>
      </c>
      <c r="J145" s="67">
        <f t="shared" si="14"/>
        <v>258200</v>
      </c>
      <c r="K145" s="5">
        <f t="shared" si="16"/>
        <v>1</v>
      </c>
      <c r="L145" s="54">
        <f t="shared" si="17"/>
        <v>0</v>
      </c>
      <c r="M145" s="56" t="str">
        <f t="shared" si="19"/>
        <v>Better Homes and Gardens</v>
      </c>
      <c r="N145" s="5">
        <f t="shared" si="15"/>
        <v>0</v>
      </c>
      <c r="O145" s="5">
        <f t="shared" si="18"/>
        <v>0</v>
      </c>
    </row>
    <row r="146" spans="1:15" s="8" customFormat="1" ht="14.25" customHeight="1" x14ac:dyDescent="0.2">
      <c r="A146" t="s">
        <v>326</v>
      </c>
      <c r="B146" t="s">
        <v>1844</v>
      </c>
      <c r="C146" t="s">
        <v>799</v>
      </c>
      <c r="D146" t="s">
        <v>1858</v>
      </c>
      <c r="E146" t="s">
        <v>2615</v>
      </c>
      <c r="F146" t="s">
        <v>6</v>
      </c>
      <c r="G146" s="3">
        <v>43539</v>
      </c>
      <c r="H146" s="2">
        <v>85000</v>
      </c>
      <c r="I146" s="12" t="s">
        <v>838</v>
      </c>
      <c r="J146" s="67">
        <f t="shared" si="14"/>
        <v>85000</v>
      </c>
      <c r="K146" s="5">
        <f t="shared" si="16"/>
        <v>1</v>
      </c>
      <c r="L146" s="54">
        <f t="shared" si="17"/>
        <v>0</v>
      </c>
      <c r="M146" s="56" t="str">
        <f t="shared" si="19"/>
        <v>Better Homes and Gardens</v>
      </c>
      <c r="N146" s="5">
        <f t="shared" si="15"/>
        <v>0</v>
      </c>
      <c r="O146" s="5">
        <f t="shared" si="18"/>
        <v>0</v>
      </c>
    </row>
    <row r="147" spans="1:15" s="8" customFormat="1" ht="14.25" customHeight="1" x14ac:dyDescent="0.2">
      <c r="A147" t="s">
        <v>786</v>
      </c>
      <c r="B147" t="s">
        <v>1887</v>
      </c>
      <c r="C147" t="s">
        <v>544</v>
      </c>
      <c r="D147" t="s">
        <v>1858</v>
      </c>
      <c r="E147" t="s">
        <v>2263</v>
      </c>
      <c r="F147" t="s">
        <v>216</v>
      </c>
      <c r="G147" s="3">
        <v>43496</v>
      </c>
      <c r="H147" s="2">
        <v>159900</v>
      </c>
      <c r="I147" s="12" t="s">
        <v>838</v>
      </c>
      <c r="J147" s="67">
        <f t="shared" si="14"/>
        <v>159900</v>
      </c>
      <c r="K147" s="5">
        <f t="shared" si="16"/>
        <v>1</v>
      </c>
      <c r="L147" s="54">
        <f t="shared" si="17"/>
        <v>0</v>
      </c>
      <c r="M147" s="56" t="str">
        <f t="shared" si="19"/>
        <v>Better Homes and Gardens</v>
      </c>
      <c r="N147" s="5">
        <f t="shared" si="15"/>
        <v>0</v>
      </c>
      <c r="O147" s="5">
        <f t="shared" si="18"/>
        <v>0</v>
      </c>
    </row>
    <row r="148" spans="1:15" s="8" customFormat="1" ht="14.25" customHeight="1" x14ac:dyDescent="0.2">
      <c r="A148" t="s">
        <v>267</v>
      </c>
      <c r="B148" t="s">
        <v>1858</v>
      </c>
      <c r="C148" t="s">
        <v>267</v>
      </c>
      <c r="D148" t="s">
        <v>1858</v>
      </c>
      <c r="E148" t="s">
        <v>3188</v>
      </c>
      <c r="F148" t="s">
        <v>426</v>
      </c>
      <c r="G148" s="3">
        <v>43602</v>
      </c>
      <c r="H148" s="2">
        <v>320500</v>
      </c>
      <c r="I148" s="12" t="s">
        <v>838</v>
      </c>
      <c r="J148" s="67">
        <f t="shared" si="14"/>
        <v>0</v>
      </c>
      <c r="K148" s="5">
        <f t="shared" si="16"/>
        <v>0</v>
      </c>
      <c r="L148" s="54">
        <f t="shared" si="17"/>
        <v>0</v>
      </c>
      <c r="M148" s="56" t="str">
        <f t="shared" si="19"/>
        <v>Better Homes and Gardens</v>
      </c>
      <c r="N148" s="5">
        <f t="shared" si="15"/>
        <v>1</v>
      </c>
      <c r="O148" s="5">
        <f t="shared" si="18"/>
        <v>0</v>
      </c>
    </row>
    <row r="149" spans="1:15" s="8" customFormat="1" ht="14.25" customHeight="1" x14ac:dyDescent="0.2">
      <c r="A149" t="s">
        <v>1739</v>
      </c>
      <c r="B149" t="s">
        <v>1180</v>
      </c>
      <c r="C149" t="s">
        <v>544</v>
      </c>
      <c r="D149" t="s">
        <v>1858</v>
      </c>
      <c r="E149" t="s">
        <v>2930</v>
      </c>
      <c r="F149" t="s">
        <v>6</v>
      </c>
      <c r="G149" s="3">
        <v>43577</v>
      </c>
      <c r="H149" s="2">
        <v>80000</v>
      </c>
      <c r="I149" s="12" t="s">
        <v>838</v>
      </c>
      <c r="J149" s="67">
        <f t="shared" si="14"/>
        <v>80000</v>
      </c>
      <c r="K149" s="5">
        <f t="shared" si="16"/>
        <v>1</v>
      </c>
      <c r="L149" s="54">
        <f t="shared" si="17"/>
        <v>0</v>
      </c>
      <c r="M149" s="56" t="str">
        <f t="shared" si="19"/>
        <v>Better Homes and Gardens</v>
      </c>
      <c r="N149" s="5">
        <f t="shared" si="15"/>
        <v>0</v>
      </c>
      <c r="O149" s="5">
        <f t="shared" si="18"/>
        <v>0</v>
      </c>
    </row>
    <row r="150" spans="1:15" s="8" customFormat="1" ht="14.25" customHeight="1" x14ac:dyDescent="0.2">
      <c r="A150" t="s">
        <v>799</v>
      </c>
      <c r="B150" t="s">
        <v>1858</v>
      </c>
      <c r="C150" t="s">
        <v>799</v>
      </c>
      <c r="D150" t="s">
        <v>1858</v>
      </c>
      <c r="E150" t="s">
        <v>3131</v>
      </c>
      <c r="F150" t="s">
        <v>11</v>
      </c>
      <c r="G150" s="3">
        <v>43595</v>
      </c>
      <c r="H150" s="2">
        <v>215000</v>
      </c>
      <c r="I150" s="12" t="s">
        <v>838</v>
      </c>
      <c r="J150" s="67">
        <f t="shared" si="14"/>
        <v>0</v>
      </c>
      <c r="K150" s="5">
        <f t="shared" si="16"/>
        <v>0</v>
      </c>
      <c r="L150" s="54">
        <f t="shared" si="17"/>
        <v>0</v>
      </c>
      <c r="M150" s="56" t="str">
        <f t="shared" si="19"/>
        <v>Better Homes and Gardens</v>
      </c>
      <c r="N150" s="5">
        <f t="shared" si="15"/>
        <v>1</v>
      </c>
      <c r="O150" s="5">
        <f t="shared" si="18"/>
        <v>0</v>
      </c>
    </row>
    <row r="151" spans="1:15" s="8" customFormat="1" ht="14.25" customHeight="1" x14ac:dyDescent="0.2">
      <c r="A151" t="s">
        <v>2655</v>
      </c>
      <c r="B151" t="s">
        <v>1842</v>
      </c>
      <c r="C151" t="s">
        <v>26</v>
      </c>
      <c r="D151" t="s">
        <v>1858</v>
      </c>
      <c r="E151" t="s">
        <v>2879</v>
      </c>
      <c r="F151" t="s">
        <v>123</v>
      </c>
      <c r="G151" s="3">
        <v>43570</v>
      </c>
      <c r="H151" s="2">
        <v>135000</v>
      </c>
      <c r="I151" s="12">
        <v>20190536</v>
      </c>
      <c r="J151" s="67">
        <f t="shared" si="14"/>
        <v>135000</v>
      </c>
      <c r="K151" s="5">
        <f t="shared" si="16"/>
        <v>1</v>
      </c>
      <c r="L151" s="54">
        <f t="shared" si="17"/>
        <v>1</v>
      </c>
      <c r="M151" s="56" t="str">
        <f t="shared" si="19"/>
        <v>Better Homes and Gardens</v>
      </c>
      <c r="N151" s="5">
        <f t="shared" si="15"/>
        <v>0</v>
      </c>
      <c r="O151" s="5">
        <f t="shared" si="18"/>
        <v>0</v>
      </c>
    </row>
    <row r="152" spans="1:15" s="8" customFormat="1" ht="14.25" customHeight="1" x14ac:dyDescent="0.2">
      <c r="A152" t="s">
        <v>1250</v>
      </c>
      <c r="B152" t="s">
        <v>1851</v>
      </c>
      <c r="C152" t="s">
        <v>1250</v>
      </c>
      <c r="D152" t="s">
        <v>1851</v>
      </c>
      <c r="E152" t="s">
        <v>2422</v>
      </c>
      <c r="F152" t="s">
        <v>216</v>
      </c>
      <c r="G152" s="3">
        <v>43518</v>
      </c>
      <c r="H152" s="2">
        <v>199000</v>
      </c>
      <c r="I152" s="12" t="s">
        <v>838</v>
      </c>
      <c r="J152" s="67">
        <f t="shared" si="14"/>
        <v>0</v>
      </c>
      <c r="K152" s="5">
        <f t="shared" si="16"/>
        <v>0</v>
      </c>
      <c r="L152" s="54">
        <f t="shared" si="17"/>
        <v>0</v>
      </c>
      <c r="M152" s="56" t="str">
        <f t="shared" si="19"/>
        <v>Bluebonnet Properties Inc.</v>
      </c>
      <c r="N152" s="5">
        <f t="shared" si="15"/>
        <v>1</v>
      </c>
      <c r="O152" s="5">
        <f t="shared" si="18"/>
        <v>0</v>
      </c>
    </row>
    <row r="153" spans="1:15" s="8" customFormat="1" ht="14.25" customHeight="1" x14ac:dyDescent="0.2">
      <c r="A153" t="s">
        <v>1250</v>
      </c>
      <c r="B153" t="s">
        <v>1851</v>
      </c>
      <c r="C153" t="s">
        <v>1250</v>
      </c>
      <c r="D153" t="s">
        <v>1851</v>
      </c>
      <c r="E153" t="s">
        <v>2644</v>
      </c>
      <c r="F153" t="s">
        <v>6</v>
      </c>
      <c r="G153" s="3">
        <v>43544</v>
      </c>
      <c r="H153" s="2">
        <v>124000</v>
      </c>
      <c r="I153" s="12" t="s">
        <v>838</v>
      </c>
      <c r="J153" s="67">
        <f t="shared" si="14"/>
        <v>0</v>
      </c>
      <c r="K153" s="5">
        <f t="shared" si="16"/>
        <v>0</v>
      </c>
      <c r="L153" s="54">
        <f t="shared" si="17"/>
        <v>0</v>
      </c>
      <c r="M153" s="56" t="str">
        <f t="shared" si="19"/>
        <v>Bluebonnet Properties Inc.</v>
      </c>
      <c r="N153" s="5">
        <f t="shared" si="15"/>
        <v>1</v>
      </c>
      <c r="O153" s="5">
        <f t="shared" si="18"/>
        <v>0</v>
      </c>
    </row>
    <row r="154" spans="1:15" s="8" customFormat="1" ht="14.25" customHeight="1" x14ac:dyDescent="0.2">
      <c r="A154" t="s">
        <v>1250</v>
      </c>
      <c r="B154" t="s">
        <v>1851</v>
      </c>
      <c r="C154" t="s">
        <v>1250</v>
      </c>
      <c r="D154" t="s">
        <v>1851</v>
      </c>
      <c r="E154" t="s">
        <v>3202</v>
      </c>
      <c r="F154" t="s">
        <v>6</v>
      </c>
      <c r="G154" s="3">
        <v>43602</v>
      </c>
      <c r="H154" s="2">
        <v>56000</v>
      </c>
      <c r="I154" s="12" t="s">
        <v>838</v>
      </c>
      <c r="J154" s="67">
        <f t="shared" si="14"/>
        <v>0</v>
      </c>
      <c r="K154" s="5">
        <f t="shared" si="16"/>
        <v>0</v>
      </c>
      <c r="L154" s="54">
        <f t="shared" si="17"/>
        <v>0</v>
      </c>
      <c r="M154" s="56" t="str">
        <f t="shared" si="19"/>
        <v>Bluebonnet Properties Inc.</v>
      </c>
      <c r="N154" s="5">
        <f t="shared" si="15"/>
        <v>1</v>
      </c>
      <c r="O154" s="5">
        <f t="shared" si="18"/>
        <v>0</v>
      </c>
    </row>
    <row r="155" spans="1:15" s="8" customFormat="1" ht="14.25" customHeight="1" x14ac:dyDescent="0.2">
      <c r="A155" t="s">
        <v>326</v>
      </c>
      <c r="B155" t="s">
        <v>1844</v>
      </c>
      <c r="C155" t="s">
        <v>1250</v>
      </c>
      <c r="D155" t="s">
        <v>1851</v>
      </c>
      <c r="E155" t="s">
        <v>2120</v>
      </c>
      <c r="F155" t="s">
        <v>6</v>
      </c>
      <c r="G155" s="3">
        <v>43472</v>
      </c>
      <c r="H155" s="2">
        <v>91000</v>
      </c>
      <c r="I155" s="12" t="s">
        <v>838</v>
      </c>
      <c r="J155" s="67">
        <f t="shared" si="14"/>
        <v>91000</v>
      </c>
      <c r="K155" s="5">
        <f t="shared" si="16"/>
        <v>1</v>
      </c>
      <c r="L155" s="54">
        <f t="shared" si="17"/>
        <v>0</v>
      </c>
      <c r="M155" s="56" t="str">
        <f t="shared" si="19"/>
        <v>Bluebonnet Properties Inc.</v>
      </c>
      <c r="N155" s="5">
        <f t="shared" si="15"/>
        <v>0</v>
      </c>
      <c r="O155" s="5">
        <f t="shared" si="18"/>
        <v>0</v>
      </c>
    </row>
    <row r="156" spans="1:15" s="8" customFormat="1" ht="14.25" customHeight="1" x14ac:dyDescent="0.2">
      <c r="A156" t="s">
        <v>1892</v>
      </c>
      <c r="B156" t="s">
        <v>5</v>
      </c>
      <c r="C156" t="s">
        <v>667</v>
      </c>
      <c r="D156" t="s">
        <v>368</v>
      </c>
      <c r="E156" t="s">
        <v>2805</v>
      </c>
      <c r="F156" t="s">
        <v>425</v>
      </c>
      <c r="G156" s="3">
        <v>43560</v>
      </c>
      <c r="H156" s="2">
        <v>510000</v>
      </c>
      <c r="I156" s="12" t="s">
        <v>838</v>
      </c>
      <c r="J156" s="67">
        <f t="shared" si="14"/>
        <v>510000</v>
      </c>
      <c r="K156" s="5">
        <f t="shared" si="16"/>
        <v>1</v>
      </c>
      <c r="L156" s="54">
        <f t="shared" si="17"/>
        <v>0</v>
      </c>
      <c r="M156" s="56" t="str">
        <f t="shared" si="19"/>
        <v>Bosque Real Estate, Inc.</v>
      </c>
      <c r="N156" s="5">
        <f t="shared" si="15"/>
        <v>0</v>
      </c>
      <c r="O156" s="5">
        <f t="shared" si="18"/>
        <v>0</v>
      </c>
    </row>
    <row r="157" spans="1:15" s="8" customFormat="1" ht="14.25" customHeight="1" x14ac:dyDescent="0.2">
      <c r="A157" t="s">
        <v>1728</v>
      </c>
      <c r="B157" t="s">
        <v>5</v>
      </c>
      <c r="C157" t="s">
        <v>829</v>
      </c>
      <c r="D157" t="s">
        <v>368</v>
      </c>
      <c r="E157" t="s">
        <v>3349</v>
      </c>
      <c r="F157" t="s">
        <v>794</v>
      </c>
      <c r="G157" s="3">
        <v>43616</v>
      </c>
      <c r="H157" s="2">
        <v>264000</v>
      </c>
      <c r="I157" s="12">
        <v>20190661</v>
      </c>
      <c r="J157" s="67">
        <f t="shared" si="14"/>
        <v>264000</v>
      </c>
      <c r="K157" s="5">
        <f t="shared" si="16"/>
        <v>1</v>
      </c>
      <c r="L157" s="54">
        <f t="shared" si="17"/>
        <v>1</v>
      </c>
      <c r="M157" s="56" t="str">
        <f t="shared" si="19"/>
        <v>Bosque Real Estate, Inc.</v>
      </c>
      <c r="N157" s="5">
        <f t="shared" si="15"/>
        <v>0</v>
      </c>
      <c r="O157" s="5">
        <f t="shared" si="18"/>
        <v>0</v>
      </c>
    </row>
    <row r="158" spans="1:15" s="8" customFormat="1" ht="14.25" customHeight="1" x14ac:dyDescent="0.2">
      <c r="A158" t="s">
        <v>1868</v>
      </c>
      <c r="B158" t="s">
        <v>1869</v>
      </c>
      <c r="C158" t="s">
        <v>829</v>
      </c>
      <c r="D158" t="s">
        <v>368</v>
      </c>
      <c r="E158" t="s">
        <v>2342</v>
      </c>
      <c r="F158" t="s">
        <v>301</v>
      </c>
      <c r="G158" s="3">
        <v>43508</v>
      </c>
      <c r="H158" s="2">
        <v>120000</v>
      </c>
      <c r="I158" s="12" t="s">
        <v>838</v>
      </c>
      <c r="J158" s="67">
        <f t="shared" si="14"/>
        <v>120000</v>
      </c>
      <c r="K158" s="5">
        <f t="shared" si="16"/>
        <v>1</v>
      </c>
      <c r="L158" s="54">
        <f t="shared" si="17"/>
        <v>0</v>
      </c>
      <c r="M158" s="56" t="str">
        <f t="shared" si="19"/>
        <v>Bosque Real Estate, Inc.</v>
      </c>
      <c r="N158" s="5">
        <f t="shared" si="15"/>
        <v>0</v>
      </c>
      <c r="O158" s="5">
        <f t="shared" si="18"/>
        <v>0</v>
      </c>
    </row>
    <row r="159" spans="1:15" s="8" customFormat="1" ht="14.25" customHeight="1" x14ac:dyDescent="0.2">
      <c r="A159" t="s">
        <v>1868</v>
      </c>
      <c r="B159" t="s">
        <v>1869</v>
      </c>
      <c r="C159" t="s">
        <v>27</v>
      </c>
      <c r="D159" t="s">
        <v>368</v>
      </c>
      <c r="E159" t="s">
        <v>2685</v>
      </c>
      <c r="F159" t="s">
        <v>8</v>
      </c>
      <c r="G159" s="3">
        <v>43546</v>
      </c>
      <c r="H159" s="2">
        <v>400000</v>
      </c>
      <c r="I159" s="12" t="s">
        <v>838</v>
      </c>
      <c r="J159" s="67">
        <f t="shared" si="14"/>
        <v>400000</v>
      </c>
      <c r="K159" s="5">
        <f t="shared" si="16"/>
        <v>1</v>
      </c>
      <c r="L159" s="54">
        <f t="shared" si="17"/>
        <v>0</v>
      </c>
      <c r="M159" s="56" t="str">
        <f t="shared" si="19"/>
        <v>Bosque Real Estate, Inc.</v>
      </c>
      <c r="N159" s="5">
        <f t="shared" si="15"/>
        <v>0</v>
      </c>
      <c r="O159" s="5">
        <f t="shared" si="18"/>
        <v>0</v>
      </c>
    </row>
    <row r="160" spans="1:15" s="8" customFormat="1" ht="14.25" customHeight="1" x14ac:dyDescent="0.2">
      <c r="A160" t="s">
        <v>22</v>
      </c>
      <c r="B160" t="s">
        <v>368</v>
      </c>
      <c r="C160" t="s">
        <v>22</v>
      </c>
      <c r="D160" t="s">
        <v>368</v>
      </c>
      <c r="E160" t="s">
        <v>2320</v>
      </c>
      <c r="F160" t="s">
        <v>1093</v>
      </c>
      <c r="G160" s="3">
        <v>43503</v>
      </c>
      <c r="H160" s="2">
        <v>156000</v>
      </c>
      <c r="I160" s="12" t="s">
        <v>838</v>
      </c>
      <c r="J160" s="67">
        <f t="shared" si="14"/>
        <v>0</v>
      </c>
      <c r="K160" s="5">
        <f t="shared" si="16"/>
        <v>0</v>
      </c>
      <c r="L160" s="54">
        <f t="shared" si="17"/>
        <v>0</v>
      </c>
      <c r="M160" s="56" t="str">
        <f t="shared" si="19"/>
        <v>Bosque Real Estate, Inc.</v>
      </c>
      <c r="N160" s="5">
        <f t="shared" si="15"/>
        <v>1</v>
      </c>
      <c r="O160" s="5">
        <f t="shared" si="18"/>
        <v>0</v>
      </c>
    </row>
    <row r="161" spans="1:15" s="8" customFormat="1" ht="14.25" customHeight="1" x14ac:dyDescent="0.2">
      <c r="A161" t="s">
        <v>186</v>
      </c>
      <c r="B161" t="s">
        <v>1842</v>
      </c>
      <c r="C161" t="s">
        <v>1634</v>
      </c>
      <c r="D161" t="s">
        <v>368</v>
      </c>
      <c r="E161" t="s">
        <v>2836</v>
      </c>
      <c r="F161" t="s">
        <v>534</v>
      </c>
      <c r="G161" s="3">
        <v>43565</v>
      </c>
      <c r="H161" s="2">
        <v>200000</v>
      </c>
      <c r="I161" s="12">
        <v>20190397</v>
      </c>
      <c r="J161" s="67">
        <f t="shared" si="14"/>
        <v>200000</v>
      </c>
      <c r="K161" s="5">
        <f t="shared" si="16"/>
        <v>1</v>
      </c>
      <c r="L161" s="54">
        <f t="shared" si="17"/>
        <v>1</v>
      </c>
      <c r="M161" s="56" t="str">
        <f t="shared" si="19"/>
        <v>Bosque Real Estate, Inc.</v>
      </c>
      <c r="N161" s="5">
        <f t="shared" si="15"/>
        <v>0</v>
      </c>
      <c r="O161" s="5">
        <f t="shared" si="18"/>
        <v>0</v>
      </c>
    </row>
    <row r="162" spans="1:15" s="8" customFormat="1" ht="14.25" customHeight="1" x14ac:dyDescent="0.2">
      <c r="A162" t="s">
        <v>1868</v>
      </c>
      <c r="B162" t="s">
        <v>1869</v>
      </c>
      <c r="C162" t="s">
        <v>1922</v>
      </c>
      <c r="D162" t="s">
        <v>711</v>
      </c>
      <c r="E162" t="s">
        <v>2590</v>
      </c>
      <c r="F162" t="s">
        <v>6</v>
      </c>
      <c r="G162" s="3">
        <v>43537</v>
      </c>
      <c r="H162" s="2">
        <v>120000</v>
      </c>
      <c r="I162" s="12" t="s">
        <v>838</v>
      </c>
      <c r="J162" s="67">
        <f t="shared" si="14"/>
        <v>120000</v>
      </c>
      <c r="K162" s="5">
        <f t="shared" si="16"/>
        <v>1</v>
      </c>
      <c r="L162" s="54">
        <f t="shared" si="17"/>
        <v>0</v>
      </c>
      <c r="M162" s="56" t="str">
        <f t="shared" si="19"/>
        <v>Brazos Valley Real Estate</v>
      </c>
      <c r="N162" s="5">
        <f t="shared" si="15"/>
        <v>0</v>
      </c>
      <c r="O162" s="5">
        <f t="shared" si="18"/>
        <v>0</v>
      </c>
    </row>
    <row r="163" spans="1:15" s="8" customFormat="1" ht="14.25" customHeight="1" x14ac:dyDescent="0.2">
      <c r="A163" t="s">
        <v>1892</v>
      </c>
      <c r="B163" t="s">
        <v>5</v>
      </c>
      <c r="C163" t="s">
        <v>1712</v>
      </c>
      <c r="D163" t="s">
        <v>1734</v>
      </c>
      <c r="E163" t="s">
        <v>2453</v>
      </c>
      <c r="F163" t="s">
        <v>6</v>
      </c>
      <c r="G163" s="3">
        <v>43523</v>
      </c>
      <c r="H163" s="2">
        <v>190500</v>
      </c>
      <c r="I163" s="12" t="s">
        <v>838</v>
      </c>
      <c r="J163" s="67">
        <f t="shared" si="14"/>
        <v>190500</v>
      </c>
      <c r="K163" s="5">
        <f t="shared" si="16"/>
        <v>1</v>
      </c>
      <c r="L163" s="54">
        <f t="shared" si="17"/>
        <v>0</v>
      </c>
      <c r="M163" s="56" t="str">
        <f t="shared" si="19"/>
        <v>Bridge Realty</v>
      </c>
      <c r="N163" s="5">
        <f t="shared" si="15"/>
        <v>0</v>
      </c>
      <c r="O163" s="5">
        <f t="shared" si="18"/>
        <v>0</v>
      </c>
    </row>
    <row r="164" spans="1:15" s="8" customFormat="1" ht="14.25" customHeight="1" x14ac:dyDescent="0.2">
      <c r="A164" t="s">
        <v>719</v>
      </c>
      <c r="B164" t="s">
        <v>1036</v>
      </c>
      <c r="C164" t="s">
        <v>1683</v>
      </c>
      <c r="D164" t="s">
        <v>1734</v>
      </c>
      <c r="E164" t="s">
        <v>2843</v>
      </c>
      <c r="F164" t="s">
        <v>1249</v>
      </c>
      <c r="G164" s="3">
        <v>43566</v>
      </c>
      <c r="H164" s="2">
        <v>161000</v>
      </c>
      <c r="I164" s="12" t="s">
        <v>838</v>
      </c>
      <c r="J164" s="67">
        <f t="shared" si="14"/>
        <v>161000</v>
      </c>
      <c r="K164" s="5">
        <f t="shared" si="16"/>
        <v>1</v>
      </c>
      <c r="L164" s="54">
        <f t="shared" si="17"/>
        <v>0</v>
      </c>
      <c r="M164" s="56" t="str">
        <f t="shared" si="19"/>
        <v>Bridge Realty</v>
      </c>
      <c r="N164" s="5">
        <f t="shared" si="15"/>
        <v>0</v>
      </c>
      <c r="O164" s="5">
        <f t="shared" si="18"/>
        <v>0</v>
      </c>
    </row>
    <row r="165" spans="1:15" s="8" customFormat="1" ht="14.25" customHeight="1" x14ac:dyDescent="0.2">
      <c r="A165" t="s">
        <v>663</v>
      </c>
      <c r="B165" t="s">
        <v>1840</v>
      </c>
      <c r="C165" t="s">
        <v>1712</v>
      </c>
      <c r="D165" t="s">
        <v>1734</v>
      </c>
      <c r="E165" t="s">
        <v>1067</v>
      </c>
      <c r="F165" t="s">
        <v>6</v>
      </c>
      <c r="G165" s="3">
        <v>43606</v>
      </c>
      <c r="H165" s="2">
        <v>235000</v>
      </c>
      <c r="I165" s="12">
        <v>20190881</v>
      </c>
      <c r="J165" s="67">
        <f t="shared" si="14"/>
        <v>235000</v>
      </c>
      <c r="K165" s="5">
        <f t="shared" si="16"/>
        <v>1</v>
      </c>
      <c r="L165" s="54">
        <f t="shared" si="17"/>
        <v>1</v>
      </c>
      <c r="M165" s="56" t="str">
        <f t="shared" si="19"/>
        <v>Bridge Realty</v>
      </c>
      <c r="N165" s="5">
        <f t="shared" si="15"/>
        <v>0</v>
      </c>
      <c r="O165" s="5">
        <f t="shared" si="18"/>
        <v>0</v>
      </c>
    </row>
    <row r="166" spans="1:15" s="8" customFormat="1" ht="14.25" customHeight="1" x14ac:dyDescent="0.2">
      <c r="A166" t="s">
        <v>1246</v>
      </c>
      <c r="B166" t="s">
        <v>1535</v>
      </c>
      <c r="C166" t="s">
        <v>1712</v>
      </c>
      <c r="D166" t="s">
        <v>1734</v>
      </c>
      <c r="E166" t="s">
        <v>3193</v>
      </c>
      <c r="F166" t="s">
        <v>1249</v>
      </c>
      <c r="G166" s="3">
        <v>43602</v>
      </c>
      <c r="H166" s="2">
        <v>230000</v>
      </c>
      <c r="I166" s="12">
        <v>20190845</v>
      </c>
      <c r="J166" s="67">
        <f t="shared" si="14"/>
        <v>230000</v>
      </c>
      <c r="K166" s="5">
        <f t="shared" si="16"/>
        <v>1</v>
      </c>
      <c r="L166" s="54">
        <f t="shared" si="17"/>
        <v>1</v>
      </c>
      <c r="M166" s="56" t="str">
        <f t="shared" si="19"/>
        <v>Bridge Realty</v>
      </c>
      <c r="N166" s="5">
        <f t="shared" si="15"/>
        <v>0</v>
      </c>
      <c r="O166" s="5">
        <f t="shared" si="18"/>
        <v>0</v>
      </c>
    </row>
    <row r="167" spans="1:15" s="8" customFormat="1" ht="14.25" customHeight="1" x14ac:dyDescent="0.2">
      <c r="A167" t="s">
        <v>2066</v>
      </c>
      <c r="B167" t="s">
        <v>1842</v>
      </c>
      <c r="C167" t="s">
        <v>1826</v>
      </c>
      <c r="D167" t="s">
        <v>1734</v>
      </c>
      <c r="E167" t="s">
        <v>2237</v>
      </c>
      <c r="F167" t="s">
        <v>6</v>
      </c>
      <c r="G167" s="3">
        <v>43494</v>
      </c>
      <c r="H167" s="2">
        <v>172000</v>
      </c>
      <c r="I167" s="12">
        <v>20190085</v>
      </c>
      <c r="J167" s="67">
        <f t="shared" si="14"/>
        <v>172000</v>
      </c>
      <c r="K167" s="5">
        <f t="shared" si="16"/>
        <v>1</v>
      </c>
      <c r="L167" s="54">
        <f t="shared" si="17"/>
        <v>1</v>
      </c>
      <c r="M167" s="56" t="str">
        <f t="shared" si="19"/>
        <v>Bridge Realty</v>
      </c>
      <c r="N167" s="5">
        <f t="shared" si="15"/>
        <v>0</v>
      </c>
      <c r="O167" s="5">
        <f t="shared" si="18"/>
        <v>0</v>
      </c>
    </row>
    <row r="168" spans="1:15" s="8" customFormat="1" ht="14.25" customHeight="1" x14ac:dyDescent="0.2">
      <c r="A168" t="s">
        <v>2066</v>
      </c>
      <c r="B168" t="s">
        <v>1842</v>
      </c>
      <c r="C168" t="s">
        <v>1544</v>
      </c>
      <c r="D168" t="s">
        <v>1734</v>
      </c>
      <c r="E168" t="s">
        <v>2367</v>
      </c>
      <c r="F168" t="s">
        <v>6</v>
      </c>
      <c r="G168" s="3">
        <v>43511</v>
      </c>
      <c r="H168" s="2">
        <v>203500</v>
      </c>
      <c r="I168" s="12">
        <v>20190070</v>
      </c>
      <c r="J168" s="67">
        <f t="shared" si="14"/>
        <v>203500</v>
      </c>
      <c r="K168" s="5">
        <f t="shared" si="16"/>
        <v>1</v>
      </c>
      <c r="L168" s="54">
        <f t="shared" si="17"/>
        <v>1</v>
      </c>
      <c r="M168" s="56" t="str">
        <f t="shared" si="19"/>
        <v>Bridge Realty</v>
      </c>
      <c r="N168" s="5">
        <f t="shared" si="15"/>
        <v>0</v>
      </c>
      <c r="O168" s="5">
        <f t="shared" si="18"/>
        <v>0</v>
      </c>
    </row>
    <row r="169" spans="1:15" s="8" customFormat="1" ht="14.25" customHeight="1" x14ac:dyDescent="0.2">
      <c r="A169" t="s">
        <v>306</v>
      </c>
      <c r="B169" t="s">
        <v>2085</v>
      </c>
      <c r="C169" t="s">
        <v>147</v>
      </c>
      <c r="D169" t="s">
        <v>1734</v>
      </c>
      <c r="E169" t="s">
        <v>2165</v>
      </c>
      <c r="F169" t="s">
        <v>425</v>
      </c>
      <c r="G169" s="3">
        <v>43480</v>
      </c>
      <c r="H169" s="2">
        <v>530000</v>
      </c>
      <c r="I169" s="12" t="s">
        <v>838</v>
      </c>
      <c r="J169" s="67">
        <f t="shared" si="14"/>
        <v>530000</v>
      </c>
      <c r="K169" s="5">
        <f t="shared" si="16"/>
        <v>1</v>
      </c>
      <c r="L169" s="54">
        <f t="shared" si="17"/>
        <v>0</v>
      </c>
      <c r="M169" s="56" t="str">
        <f t="shared" si="19"/>
        <v>Bridge Realty</v>
      </c>
      <c r="N169" s="5">
        <f t="shared" si="15"/>
        <v>0</v>
      </c>
      <c r="O169" s="5">
        <f t="shared" si="18"/>
        <v>0</v>
      </c>
    </row>
    <row r="170" spans="1:15" s="8" customFormat="1" ht="14.25" customHeight="1" x14ac:dyDescent="0.2">
      <c r="A170" t="s">
        <v>1964</v>
      </c>
      <c r="B170" t="s">
        <v>5</v>
      </c>
      <c r="C170" t="s">
        <v>147</v>
      </c>
      <c r="D170" t="s">
        <v>1734</v>
      </c>
      <c r="E170" t="s">
        <v>2153</v>
      </c>
      <c r="F170" t="s">
        <v>1092</v>
      </c>
      <c r="G170" s="3">
        <v>43479</v>
      </c>
      <c r="H170" s="2">
        <v>115000</v>
      </c>
      <c r="I170" s="12" t="s">
        <v>838</v>
      </c>
      <c r="J170" s="67">
        <f t="shared" si="14"/>
        <v>115000</v>
      </c>
      <c r="K170" s="5">
        <f t="shared" si="16"/>
        <v>1</v>
      </c>
      <c r="L170" s="54">
        <f t="shared" si="17"/>
        <v>0</v>
      </c>
      <c r="M170" s="56" t="str">
        <f t="shared" si="19"/>
        <v>Bridge Realty</v>
      </c>
      <c r="N170" s="5">
        <f t="shared" si="15"/>
        <v>0</v>
      </c>
      <c r="O170" s="5">
        <f t="shared" si="18"/>
        <v>0</v>
      </c>
    </row>
    <row r="171" spans="1:15" s="8" customFormat="1" ht="14.25" customHeight="1" x14ac:dyDescent="0.2">
      <c r="A171" t="s">
        <v>2059</v>
      </c>
      <c r="B171" t="s">
        <v>1889</v>
      </c>
      <c r="C171" t="s">
        <v>1544</v>
      </c>
      <c r="D171" t="s">
        <v>1734</v>
      </c>
      <c r="E171" t="s">
        <v>3156</v>
      </c>
      <c r="F171" t="s">
        <v>6</v>
      </c>
      <c r="G171" s="3">
        <v>43598</v>
      </c>
      <c r="H171" s="2">
        <v>200000</v>
      </c>
      <c r="I171" s="12" t="s">
        <v>838</v>
      </c>
      <c r="J171" s="67">
        <f t="shared" si="14"/>
        <v>200000</v>
      </c>
      <c r="K171" s="5">
        <f t="shared" si="16"/>
        <v>1</v>
      </c>
      <c r="L171" s="54">
        <f t="shared" si="17"/>
        <v>0</v>
      </c>
      <c r="M171" s="56" t="str">
        <f t="shared" si="19"/>
        <v>Bridge Realty</v>
      </c>
      <c r="N171" s="5">
        <f t="shared" si="15"/>
        <v>0</v>
      </c>
      <c r="O171" s="5">
        <f t="shared" si="18"/>
        <v>0</v>
      </c>
    </row>
    <row r="172" spans="1:15" s="8" customFormat="1" ht="14.25" customHeight="1" x14ac:dyDescent="0.2">
      <c r="A172" t="s">
        <v>3074</v>
      </c>
      <c r="B172" t="s">
        <v>1842</v>
      </c>
      <c r="C172" t="s">
        <v>1712</v>
      </c>
      <c r="D172" t="s">
        <v>1734</v>
      </c>
      <c r="E172" t="s">
        <v>3075</v>
      </c>
      <c r="F172" t="s">
        <v>1249</v>
      </c>
      <c r="G172" s="3">
        <v>43591</v>
      </c>
      <c r="H172" s="2">
        <v>232000</v>
      </c>
      <c r="I172" s="12">
        <v>20190698</v>
      </c>
      <c r="J172" s="67">
        <f t="shared" si="14"/>
        <v>232000</v>
      </c>
      <c r="K172" s="5">
        <f t="shared" si="16"/>
        <v>1</v>
      </c>
      <c r="L172" s="54">
        <f t="shared" si="17"/>
        <v>1</v>
      </c>
      <c r="M172" s="56" t="str">
        <f t="shared" si="19"/>
        <v>Bridge Realty</v>
      </c>
      <c r="N172" s="5">
        <f t="shared" si="15"/>
        <v>0</v>
      </c>
      <c r="O172" s="5">
        <f t="shared" si="18"/>
        <v>0</v>
      </c>
    </row>
    <row r="173" spans="1:15" s="8" customFormat="1" ht="14.25" customHeight="1" x14ac:dyDescent="0.2">
      <c r="A173" t="s">
        <v>1868</v>
      </c>
      <c r="B173" t="s">
        <v>1869</v>
      </c>
      <c r="C173" t="s">
        <v>1826</v>
      </c>
      <c r="D173" t="s">
        <v>1734</v>
      </c>
      <c r="E173" t="s">
        <v>2529</v>
      </c>
      <c r="F173" t="s">
        <v>301</v>
      </c>
      <c r="G173" s="3">
        <v>43530</v>
      </c>
      <c r="H173" s="2">
        <v>155000</v>
      </c>
      <c r="I173" s="12" t="s">
        <v>838</v>
      </c>
      <c r="J173" s="67">
        <f t="shared" si="14"/>
        <v>155000</v>
      </c>
      <c r="K173" s="5">
        <f t="shared" si="16"/>
        <v>1</v>
      </c>
      <c r="L173" s="54">
        <f t="shared" si="17"/>
        <v>0</v>
      </c>
      <c r="M173" s="56" t="str">
        <f t="shared" si="19"/>
        <v>Bridge Realty</v>
      </c>
      <c r="N173" s="5">
        <f t="shared" si="15"/>
        <v>0</v>
      </c>
      <c r="O173" s="5">
        <f t="shared" si="18"/>
        <v>0</v>
      </c>
    </row>
    <row r="174" spans="1:15" s="8" customFormat="1" ht="14.25" customHeight="1" x14ac:dyDescent="0.2">
      <c r="A174" t="s">
        <v>1868</v>
      </c>
      <c r="B174" t="s">
        <v>1869</v>
      </c>
      <c r="C174" t="s">
        <v>1826</v>
      </c>
      <c r="D174" t="s">
        <v>1734</v>
      </c>
      <c r="E174" t="s">
        <v>2622</v>
      </c>
      <c r="F174" t="s">
        <v>6</v>
      </c>
      <c r="G174" s="3">
        <v>43542</v>
      </c>
      <c r="H174" s="2">
        <v>162000</v>
      </c>
      <c r="I174" s="12" t="s">
        <v>838</v>
      </c>
      <c r="J174" s="67">
        <f t="shared" si="14"/>
        <v>162000</v>
      </c>
      <c r="K174" s="5">
        <f t="shared" si="16"/>
        <v>1</v>
      </c>
      <c r="L174" s="54">
        <f t="shared" si="17"/>
        <v>0</v>
      </c>
      <c r="M174" s="56" t="str">
        <f t="shared" si="19"/>
        <v>Bridge Realty</v>
      </c>
      <c r="N174" s="5">
        <f t="shared" si="15"/>
        <v>0</v>
      </c>
      <c r="O174" s="5">
        <f t="shared" si="18"/>
        <v>0</v>
      </c>
    </row>
    <row r="175" spans="1:15" s="8" customFormat="1" ht="14.25" customHeight="1" x14ac:dyDescent="0.2">
      <c r="A175" t="s">
        <v>1868</v>
      </c>
      <c r="B175" t="s">
        <v>1869</v>
      </c>
      <c r="C175" t="s">
        <v>147</v>
      </c>
      <c r="D175" t="s">
        <v>1734</v>
      </c>
      <c r="E175" t="s">
        <v>3068</v>
      </c>
      <c r="F175" t="s">
        <v>6</v>
      </c>
      <c r="G175" s="3">
        <v>43591</v>
      </c>
      <c r="H175" s="2">
        <v>695000</v>
      </c>
      <c r="I175" s="12" t="s">
        <v>838</v>
      </c>
      <c r="J175" s="67">
        <f t="shared" si="14"/>
        <v>695000</v>
      </c>
      <c r="K175" s="5">
        <f t="shared" si="16"/>
        <v>1</v>
      </c>
      <c r="L175" s="54">
        <f t="shared" si="17"/>
        <v>0</v>
      </c>
      <c r="M175" s="56" t="str">
        <f t="shared" si="19"/>
        <v>Bridge Realty</v>
      </c>
      <c r="N175" s="5">
        <f t="shared" si="15"/>
        <v>0</v>
      </c>
      <c r="O175" s="5">
        <f t="shared" si="18"/>
        <v>0</v>
      </c>
    </row>
    <row r="176" spans="1:15" s="8" customFormat="1" ht="14.25" customHeight="1" x14ac:dyDescent="0.2">
      <c r="A176" t="s">
        <v>326</v>
      </c>
      <c r="B176" t="s">
        <v>1844</v>
      </c>
      <c r="C176" t="s">
        <v>1826</v>
      </c>
      <c r="D176" t="s">
        <v>1734</v>
      </c>
      <c r="E176" t="s">
        <v>2665</v>
      </c>
      <c r="F176" t="s">
        <v>1126</v>
      </c>
      <c r="G176" s="3">
        <v>43546</v>
      </c>
      <c r="H176" s="2">
        <v>135000</v>
      </c>
      <c r="I176" s="12" t="s">
        <v>838</v>
      </c>
      <c r="J176" s="67">
        <f t="shared" si="14"/>
        <v>135000</v>
      </c>
      <c r="K176" s="5">
        <f t="shared" si="16"/>
        <v>1</v>
      </c>
      <c r="L176" s="54">
        <f t="shared" si="17"/>
        <v>0</v>
      </c>
      <c r="M176" s="56" t="str">
        <f t="shared" si="19"/>
        <v>Bridge Realty</v>
      </c>
      <c r="N176" s="5">
        <f t="shared" si="15"/>
        <v>0</v>
      </c>
      <c r="O176" s="5">
        <f t="shared" si="18"/>
        <v>0</v>
      </c>
    </row>
    <row r="177" spans="1:15" s="8" customFormat="1" ht="14.25" customHeight="1" x14ac:dyDescent="0.2">
      <c r="A177" t="s">
        <v>147</v>
      </c>
      <c r="B177" t="s">
        <v>1734</v>
      </c>
      <c r="C177" t="s">
        <v>147</v>
      </c>
      <c r="D177" t="s">
        <v>1734</v>
      </c>
      <c r="E177" t="s">
        <v>2295</v>
      </c>
      <c r="F177" t="s">
        <v>6</v>
      </c>
      <c r="G177" s="3">
        <v>43497</v>
      </c>
      <c r="H177" s="2">
        <v>439000</v>
      </c>
      <c r="I177" s="12" t="s">
        <v>838</v>
      </c>
      <c r="J177" s="67">
        <f t="shared" si="14"/>
        <v>0</v>
      </c>
      <c r="K177" s="5">
        <f t="shared" si="16"/>
        <v>0</v>
      </c>
      <c r="L177" s="54">
        <f t="shared" si="17"/>
        <v>0</v>
      </c>
      <c r="M177" s="56" t="str">
        <f t="shared" si="19"/>
        <v>Bridge Realty</v>
      </c>
      <c r="N177" s="5">
        <f t="shared" si="15"/>
        <v>1</v>
      </c>
      <c r="O177" s="5">
        <f t="shared" si="18"/>
        <v>0</v>
      </c>
    </row>
    <row r="178" spans="1:15" s="8" customFormat="1" ht="14.25" customHeight="1" x14ac:dyDescent="0.2">
      <c r="A178" t="s">
        <v>147</v>
      </c>
      <c r="B178" t="s">
        <v>1734</v>
      </c>
      <c r="C178" t="s">
        <v>147</v>
      </c>
      <c r="D178" t="s">
        <v>1734</v>
      </c>
      <c r="E178" t="s">
        <v>2344</v>
      </c>
      <c r="F178" t="s">
        <v>1126</v>
      </c>
      <c r="G178" s="3">
        <v>43579</v>
      </c>
      <c r="H178" s="2">
        <v>546000</v>
      </c>
      <c r="I178" s="12" t="s">
        <v>838</v>
      </c>
      <c r="J178" s="67">
        <f t="shared" si="14"/>
        <v>0</v>
      </c>
      <c r="K178" s="5">
        <f t="shared" si="16"/>
        <v>0</v>
      </c>
      <c r="L178" s="54">
        <f t="shared" si="17"/>
        <v>0</v>
      </c>
      <c r="M178" s="56" t="str">
        <f t="shared" si="19"/>
        <v>Bridge Realty</v>
      </c>
      <c r="N178" s="5">
        <f t="shared" si="15"/>
        <v>1</v>
      </c>
      <c r="O178" s="5">
        <f t="shared" si="18"/>
        <v>0</v>
      </c>
    </row>
    <row r="179" spans="1:15" s="8" customFormat="1" ht="14.25" customHeight="1" x14ac:dyDescent="0.2">
      <c r="A179" t="s">
        <v>758</v>
      </c>
      <c r="B179" t="s">
        <v>1842</v>
      </c>
      <c r="C179" t="s">
        <v>1712</v>
      </c>
      <c r="D179" t="s">
        <v>1734</v>
      </c>
      <c r="E179" t="s">
        <v>2365</v>
      </c>
      <c r="F179" t="s">
        <v>216</v>
      </c>
      <c r="G179" s="3">
        <v>43511</v>
      </c>
      <c r="H179" s="2">
        <v>250000</v>
      </c>
      <c r="I179" s="12" t="s">
        <v>838</v>
      </c>
      <c r="J179" s="67">
        <f t="shared" si="14"/>
        <v>250000</v>
      </c>
      <c r="K179" s="5">
        <f t="shared" si="16"/>
        <v>1</v>
      </c>
      <c r="L179" s="54">
        <f t="shared" si="17"/>
        <v>0</v>
      </c>
      <c r="M179" s="56" t="str">
        <f t="shared" si="19"/>
        <v>Bridge Realty</v>
      </c>
      <c r="N179" s="5">
        <f t="shared" si="15"/>
        <v>0</v>
      </c>
      <c r="O179" s="5">
        <f t="shared" si="18"/>
        <v>0</v>
      </c>
    </row>
    <row r="180" spans="1:15" s="8" customFormat="1" ht="14.25" customHeight="1" x14ac:dyDescent="0.2">
      <c r="A180" t="s">
        <v>989</v>
      </c>
      <c r="B180" t="s">
        <v>1840</v>
      </c>
      <c r="C180" t="s">
        <v>16</v>
      </c>
      <c r="D180" t="s">
        <v>916</v>
      </c>
      <c r="E180" t="s">
        <v>2747</v>
      </c>
      <c r="F180" t="s">
        <v>6</v>
      </c>
      <c r="G180" s="3">
        <v>43553</v>
      </c>
      <c r="H180" s="2">
        <v>205000</v>
      </c>
      <c r="I180" s="12" t="s">
        <v>838</v>
      </c>
      <c r="J180" s="67">
        <f t="shared" si="14"/>
        <v>205000</v>
      </c>
      <c r="K180" s="5">
        <f t="shared" si="16"/>
        <v>1</v>
      </c>
      <c r="L180" s="54">
        <f t="shared" si="17"/>
        <v>0</v>
      </c>
      <c r="M180" s="56" t="str">
        <f t="shared" si="19"/>
        <v>Brothers Management</v>
      </c>
      <c r="N180" s="5">
        <f t="shared" si="15"/>
        <v>0</v>
      </c>
      <c r="O180" s="5">
        <f t="shared" si="18"/>
        <v>0</v>
      </c>
    </row>
    <row r="181" spans="1:15" s="8" customFormat="1" ht="14.25" customHeight="1" x14ac:dyDescent="0.2">
      <c r="A181" t="s">
        <v>1287</v>
      </c>
      <c r="B181" t="s">
        <v>916</v>
      </c>
      <c r="C181" t="s">
        <v>16</v>
      </c>
      <c r="D181" t="s">
        <v>916</v>
      </c>
      <c r="E181" t="s">
        <v>2992</v>
      </c>
      <c r="F181" t="s">
        <v>6</v>
      </c>
      <c r="G181" s="3">
        <v>43584</v>
      </c>
      <c r="H181" s="2">
        <v>267000</v>
      </c>
      <c r="I181" s="12" t="s">
        <v>838</v>
      </c>
      <c r="J181" s="67">
        <f t="shared" si="14"/>
        <v>0</v>
      </c>
      <c r="K181" s="5">
        <f t="shared" si="16"/>
        <v>0</v>
      </c>
      <c r="L181" s="54">
        <f t="shared" si="17"/>
        <v>0</v>
      </c>
      <c r="M181" s="56" t="str">
        <f t="shared" si="19"/>
        <v>Brothers Management</v>
      </c>
      <c r="N181" s="5">
        <f t="shared" si="15"/>
        <v>1</v>
      </c>
      <c r="O181" s="5">
        <f t="shared" si="18"/>
        <v>0</v>
      </c>
    </row>
    <row r="182" spans="1:15" s="8" customFormat="1" ht="14.25" customHeight="1" x14ac:dyDescent="0.2">
      <c r="A182" t="s">
        <v>1696</v>
      </c>
      <c r="B182" t="s">
        <v>5</v>
      </c>
      <c r="C182" t="s">
        <v>1287</v>
      </c>
      <c r="D182" t="s">
        <v>916</v>
      </c>
      <c r="E182" t="s">
        <v>2266</v>
      </c>
      <c r="F182" t="s">
        <v>6</v>
      </c>
      <c r="G182" s="3">
        <v>43496</v>
      </c>
      <c r="H182" s="2">
        <v>195000</v>
      </c>
      <c r="I182" s="12" t="s">
        <v>838</v>
      </c>
      <c r="J182" s="67">
        <f t="shared" si="14"/>
        <v>195000</v>
      </c>
      <c r="K182" s="5">
        <f t="shared" si="16"/>
        <v>1</v>
      </c>
      <c r="L182" s="54">
        <f t="shared" si="17"/>
        <v>0</v>
      </c>
      <c r="M182" s="56" t="str">
        <f t="shared" si="19"/>
        <v>Brothers Management</v>
      </c>
      <c r="N182" s="5">
        <f t="shared" si="15"/>
        <v>0</v>
      </c>
      <c r="O182" s="5">
        <f t="shared" si="18"/>
        <v>0</v>
      </c>
    </row>
    <row r="183" spans="1:15" s="8" customFormat="1" ht="14.25" customHeight="1" x14ac:dyDescent="0.2">
      <c r="A183" t="s">
        <v>1860</v>
      </c>
      <c r="B183" t="s">
        <v>1854</v>
      </c>
      <c r="C183" t="s">
        <v>16</v>
      </c>
      <c r="D183" t="s">
        <v>916</v>
      </c>
      <c r="E183" t="s">
        <v>2184</v>
      </c>
      <c r="F183" t="s">
        <v>6</v>
      </c>
      <c r="G183" s="3">
        <v>43483</v>
      </c>
      <c r="H183" s="2">
        <v>133000</v>
      </c>
      <c r="I183" s="12" t="s">
        <v>838</v>
      </c>
      <c r="J183" s="67">
        <f t="shared" si="14"/>
        <v>133000</v>
      </c>
      <c r="K183" s="5">
        <f t="shared" si="16"/>
        <v>1</v>
      </c>
      <c r="L183" s="54">
        <f t="shared" si="17"/>
        <v>0</v>
      </c>
      <c r="M183" s="56" t="str">
        <f t="shared" si="19"/>
        <v>Brothers Management</v>
      </c>
      <c r="N183" s="5">
        <f t="shared" si="15"/>
        <v>0</v>
      </c>
      <c r="O183" s="5">
        <f t="shared" si="18"/>
        <v>0</v>
      </c>
    </row>
    <row r="184" spans="1:15" s="8" customFormat="1" ht="14.25" customHeight="1" x14ac:dyDescent="0.2">
      <c r="A184" t="s">
        <v>1876</v>
      </c>
      <c r="B184" t="s">
        <v>539</v>
      </c>
      <c r="C184" t="s">
        <v>1876</v>
      </c>
      <c r="D184" t="s">
        <v>539</v>
      </c>
      <c r="E184" t="s">
        <v>2985</v>
      </c>
      <c r="F184" t="s">
        <v>553</v>
      </c>
      <c r="G184" s="3">
        <v>43581</v>
      </c>
      <c r="H184" s="2">
        <v>92000</v>
      </c>
      <c r="I184" s="12" t="s">
        <v>838</v>
      </c>
      <c r="J184" s="67">
        <f t="shared" si="14"/>
        <v>0</v>
      </c>
      <c r="K184" s="5">
        <f t="shared" si="16"/>
        <v>0</v>
      </c>
      <c r="L184" s="54">
        <f t="shared" si="17"/>
        <v>0</v>
      </c>
      <c r="M184" s="56" t="str">
        <f t="shared" si="19"/>
        <v>Brown Real Estate</v>
      </c>
      <c r="N184" s="5">
        <f t="shared" si="15"/>
        <v>1</v>
      </c>
      <c r="O184" s="5">
        <f t="shared" si="18"/>
        <v>0</v>
      </c>
    </row>
    <row r="185" spans="1:15" s="8" customFormat="1" ht="14.25" customHeight="1" x14ac:dyDescent="0.2">
      <c r="A185" t="s">
        <v>1876</v>
      </c>
      <c r="B185" t="s">
        <v>539</v>
      </c>
      <c r="C185" t="s">
        <v>1876</v>
      </c>
      <c r="D185" t="s">
        <v>539</v>
      </c>
      <c r="E185" t="s">
        <v>3078</v>
      </c>
      <c r="F185" t="s">
        <v>553</v>
      </c>
      <c r="G185" s="3">
        <v>43591</v>
      </c>
      <c r="H185" s="2">
        <v>98000</v>
      </c>
      <c r="I185" s="12" t="s">
        <v>838</v>
      </c>
      <c r="J185" s="67">
        <f t="shared" si="14"/>
        <v>0</v>
      </c>
      <c r="K185" s="5">
        <f t="shared" si="16"/>
        <v>0</v>
      </c>
      <c r="L185" s="54">
        <f t="shared" si="17"/>
        <v>0</v>
      </c>
      <c r="M185" s="56" t="str">
        <f t="shared" si="19"/>
        <v>Brown Real Estate</v>
      </c>
      <c r="N185" s="5">
        <f t="shared" si="15"/>
        <v>1</v>
      </c>
      <c r="O185" s="5">
        <f t="shared" si="18"/>
        <v>0</v>
      </c>
    </row>
    <row r="186" spans="1:15" s="8" customFormat="1" ht="14.25" customHeight="1" x14ac:dyDescent="0.2">
      <c r="A186" t="s">
        <v>1041</v>
      </c>
      <c r="B186" t="s">
        <v>1703</v>
      </c>
      <c r="C186" t="s">
        <v>1876</v>
      </c>
      <c r="D186" t="s">
        <v>539</v>
      </c>
      <c r="E186" t="s">
        <v>3105</v>
      </c>
      <c r="F186" t="s">
        <v>553</v>
      </c>
      <c r="G186" s="3">
        <v>43594</v>
      </c>
      <c r="H186" s="2">
        <v>60000</v>
      </c>
      <c r="I186" s="12" t="s">
        <v>838</v>
      </c>
      <c r="J186" s="67">
        <f t="shared" si="14"/>
        <v>60000</v>
      </c>
      <c r="K186" s="5">
        <f t="shared" si="16"/>
        <v>1</v>
      </c>
      <c r="L186" s="54">
        <f t="shared" si="17"/>
        <v>0</v>
      </c>
      <c r="M186" s="56" t="str">
        <f t="shared" si="19"/>
        <v>Brown Real Estate</v>
      </c>
      <c r="N186" s="5">
        <f t="shared" si="15"/>
        <v>0</v>
      </c>
      <c r="O186" s="5">
        <f t="shared" si="18"/>
        <v>0</v>
      </c>
    </row>
    <row r="187" spans="1:15" s="8" customFormat="1" ht="14.25" customHeight="1" x14ac:dyDescent="0.2">
      <c r="A187" t="s">
        <v>1891</v>
      </c>
      <c r="B187" t="s">
        <v>1036</v>
      </c>
      <c r="C187" t="s">
        <v>1876</v>
      </c>
      <c r="D187" t="s">
        <v>539</v>
      </c>
      <c r="E187" t="s">
        <v>2701</v>
      </c>
      <c r="F187" t="s">
        <v>426</v>
      </c>
      <c r="G187" s="3">
        <v>43549</v>
      </c>
      <c r="H187" s="2">
        <v>40000</v>
      </c>
      <c r="I187" s="12" t="s">
        <v>838</v>
      </c>
      <c r="J187" s="67">
        <f t="shared" si="14"/>
        <v>40000</v>
      </c>
      <c r="K187" s="5">
        <f t="shared" si="16"/>
        <v>1</v>
      </c>
      <c r="L187" s="54">
        <f t="shared" si="17"/>
        <v>0</v>
      </c>
      <c r="M187" s="56" t="str">
        <f t="shared" si="19"/>
        <v>Brown Real Estate</v>
      </c>
      <c r="N187" s="5">
        <f t="shared" si="15"/>
        <v>0</v>
      </c>
      <c r="O187" s="5">
        <f t="shared" si="18"/>
        <v>0</v>
      </c>
    </row>
    <row r="188" spans="1:15" s="8" customFormat="1" ht="14.25" customHeight="1" x14ac:dyDescent="0.2">
      <c r="A188" t="s">
        <v>1539</v>
      </c>
      <c r="B188" t="s">
        <v>1258</v>
      </c>
      <c r="C188" t="s">
        <v>1876</v>
      </c>
      <c r="D188" t="s">
        <v>539</v>
      </c>
      <c r="E188" t="s">
        <v>2946</v>
      </c>
      <c r="F188" t="s">
        <v>1249</v>
      </c>
      <c r="G188" s="3">
        <v>43578</v>
      </c>
      <c r="H188" s="2">
        <v>116500</v>
      </c>
      <c r="I188" s="12" t="s">
        <v>838</v>
      </c>
      <c r="J188" s="67">
        <f t="shared" si="14"/>
        <v>116500</v>
      </c>
      <c r="K188" s="5">
        <f t="shared" si="16"/>
        <v>1</v>
      </c>
      <c r="L188" s="54">
        <f t="shared" si="17"/>
        <v>0</v>
      </c>
      <c r="M188" s="56" t="str">
        <f t="shared" si="19"/>
        <v>Brown Real Estate</v>
      </c>
      <c r="N188" s="5">
        <f t="shared" si="15"/>
        <v>0</v>
      </c>
      <c r="O188" s="5">
        <f t="shared" si="18"/>
        <v>0</v>
      </c>
    </row>
    <row r="189" spans="1:15" s="8" customFormat="1" ht="14.25" customHeight="1" x14ac:dyDescent="0.2">
      <c r="A189" t="s">
        <v>2921</v>
      </c>
      <c r="B189" t="s">
        <v>1099</v>
      </c>
      <c r="C189" t="s">
        <v>1876</v>
      </c>
      <c r="D189" t="s">
        <v>539</v>
      </c>
      <c r="E189" t="s">
        <v>2922</v>
      </c>
      <c r="F189" t="s">
        <v>6</v>
      </c>
      <c r="G189" s="3">
        <v>43574</v>
      </c>
      <c r="H189" s="2">
        <v>77000</v>
      </c>
      <c r="I189" s="12" t="s">
        <v>838</v>
      </c>
      <c r="J189" s="67">
        <f t="shared" si="14"/>
        <v>77000</v>
      </c>
      <c r="K189" s="5">
        <f t="shared" si="16"/>
        <v>1</v>
      </c>
      <c r="L189" s="54">
        <f t="shared" si="17"/>
        <v>0</v>
      </c>
      <c r="M189" s="56" t="str">
        <f t="shared" si="19"/>
        <v>Brown Real Estate</v>
      </c>
      <c r="N189" s="5">
        <f t="shared" si="15"/>
        <v>0</v>
      </c>
      <c r="O189" s="5">
        <f t="shared" si="18"/>
        <v>0</v>
      </c>
    </row>
    <row r="190" spans="1:15" s="8" customFormat="1" ht="14.25" customHeight="1" x14ac:dyDescent="0.2">
      <c r="A190" t="s">
        <v>339</v>
      </c>
      <c r="B190" t="s">
        <v>5</v>
      </c>
      <c r="C190" t="s">
        <v>1876</v>
      </c>
      <c r="D190" t="s">
        <v>539</v>
      </c>
      <c r="E190" t="s">
        <v>3325</v>
      </c>
      <c r="F190" t="s">
        <v>216</v>
      </c>
      <c r="G190" s="3">
        <v>43615</v>
      </c>
      <c r="H190" s="2">
        <v>180000</v>
      </c>
      <c r="I190" s="12" t="s">
        <v>838</v>
      </c>
      <c r="J190" s="67">
        <f t="shared" si="14"/>
        <v>180000</v>
      </c>
      <c r="K190" s="5">
        <f t="shared" si="16"/>
        <v>1</v>
      </c>
      <c r="L190" s="54">
        <f t="shared" si="17"/>
        <v>0</v>
      </c>
      <c r="M190" s="56" t="str">
        <f t="shared" si="19"/>
        <v>Brown Real Estate</v>
      </c>
      <c r="N190" s="5">
        <f t="shared" si="15"/>
        <v>0</v>
      </c>
      <c r="O190" s="5">
        <f t="shared" si="18"/>
        <v>0</v>
      </c>
    </row>
    <row r="191" spans="1:15" s="8" customFormat="1" ht="14.25" customHeight="1" x14ac:dyDescent="0.2">
      <c r="A191" t="s">
        <v>152</v>
      </c>
      <c r="B191" t="s">
        <v>1842</v>
      </c>
      <c r="C191" t="s">
        <v>203</v>
      </c>
      <c r="D191" t="s">
        <v>1974</v>
      </c>
      <c r="E191" t="s">
        <v>2282</v>
      </c>
      <c r="F191" t="s">
        <v>6</v>
      </c>
      <c r="G191" s="3">
        <v>43497</v>
      </c>
      <c r="H191" s="2">
        <v>185000</v>
      </c>
      <c r="I191" s="12">
        <v>20182857</v>
      </c>
      <c r="J191" s="67">
        <f t="shared" si="14"/>
        <v>185000</v>
      </c>
      <c r="K191" s="5">
        <f t="shared" si="16"/>
        <v>1</v>
      </c>
      <c r="L191" s="54">
        <f t="shared" si="17"/>
        <v>1</v>
      </c>
      <c r="M191" s="56" t="str">
        <f t="shared" si="19"/>
        <v>Bruce, Realtors</v>
      </c>
      <c r="N191" s="5">
        <f t="shared" si="15"/>
        <v>0</v>
      </c>
      <c r="O191" s="5">
        <f t="shared" si="18"/>
        <v>0</v>
      </c>
    </row>
    <row r="192" spans="1:15" s="8" customFormat="1" ht="14.25" customHeight="1" x14ac:dyDescent="0.2">
      <c r="A192" t="s">
        <v>1966</v>
      </c>
      <c r="B192" t="s">
        <v>1854</v>
      </c>
      <c r="C192" t="s">
        <v>203</v>
      </c>
      <c r="D192" t="s">
        <v>1974</v>
      </c>
      <c r="E192" t="s">
        <v>2593</v>
      </c>
      <c r="F192" t="s">
        <v>123</v>
      </c>
      <c r="G192" s="3">
        <v>43537</v>
      </c>
      <c r="H192" s="2">
        <v>229000</v>
      </c>
      <c r="I192" s="12" t="s">
        <v>838</v>
      </c>
      <c r="J192" s="67">
        <f t="shared" si="14"/>
        <v>229000</v>
      </c>
      <c r="K192" s="5">
        <f t="shared" si="16"/>
        <v>1</v>
      </c>
      <c r="L192" s="54">
        <f t="shared" si="17"/>
        <v>0</v>
      </c>
      <c r="M192" s="56" t="str">
        <f t="shared" si="19"/>
        <v>Bruce, Realtors</v>
      </c>
      <c r="N192" s="5">
        <f t="shared" si="15"/>
        <v>0</v>
      </c>
      <c r="O192" s="5">
        <f t="shared" si="18"/>
        <v>0</v>
      </c>
    </row>
    <row r="193" spans="1:15" s="8" customFormat="1" ht="14.25" customHeight="1" x14ac:dyDescent="0.2">
      <c r="A193" t="s">
        <v>1480</v>
      </c>
      <c r="B193" t="s">
        <v>1840</v>
      </c>
      <c r="C193" t="s">
        <v>487</v>
      </c>
      <c r="D193" t="s">
        <v>1974</v>
      </c>
      <c r="E193" t="s">
        <v>2142</v>
      </c>
      <c r="F193" t="s">
        <v>700</v>
      </c>
      <c r="G193" s="3">
        <v>43476</v>
      </c>
      <c r="H193" s="2">
        <v>135000</v>
      </c>
      <c r="I193" s="12" t="s">
        <v>838</v>
      </c>
      <c r="J193" s="67">
        <f t="shared" si="14"/>
        <v>135000</v>
      </c>
      <c r="K193" s="5">
        <f t="shared" si="16"/>
        <v>1</v>
      </c>
      <c r="L193" s="54">
        <f t="shared" si="17"/>
        <v>0</v>
      </c>
      <c r="M193" s="56" t="str">
        <f t="shared" si="19"/>
        <v>Bruce, Realtors</v>
      </c>
      <c r="N193" s="5">
        <f t="shared" si="15"/>
        <v>0</v>
      </c>
      <c r="O193" s="5">
        <f t="shared" si="18"/>
        <v>0</v>
      </c>
    </row>
    <row r="194" spans="1:15" s="8" customFormat="1" ht="14.25" customHeight="1" x14ac:dyDescent="0.2">
      <c r="A194" t="s">
        <v>203</v>
      </c>
      <c r="B194" t="s">
        <v>1974</v>
      </c>
      <c r="C194" t="s">
        <v>203</v>
      </c>
      <c r="D194" t="s">
        <v>1974</v>
      </c>
      <c r="E194" t="s">
        <v>2231</v>
      </c>
      <c r="F194" t="s">
        <v>6</v>
      </c>
      <c r="G194" s="3">
        <v>43493</v>
      </c>
      <c r="H194" s="2">
        <v>70200</v>
      </c>
      <c r="I194" s="12" t="s">
        <v>838</v>
      </c>
      <c r="J194" s="67">
        <f t="shared" si="14"/>
        <v>0</v>
      </c>
      <c r="K194" s="5">
        <f t="shared" si="16"/>
        <v>0</v>
      </c>
      <c r="L194" s="54">
        <f t="shared" si="17"/>
        <v>0</v>
      </c>
      <c r="M194" s="56" t="str">
        <f t="shared" si="19"/>
        <v>Bruce, Realtors</v>
      </c>
      <c r="N194" s="5">
        <f t="shared" si="15"/>
        <v>1</v>
      </c>
      <c r="O194" s="5">
        <f t="shared" si="18"/>
        <v>0</v>
      </c>
    </row>
    <row r="195" spans="1:15" s="8" customFormat="1" ht="14.25" customHeight="1" x14ac:dyDescent="0.2">
      <c r="A195" t="s">
        <v>1650</v>
      </c>
      <c r="B195" t="s">
        <v>1099</v>
      </c>
      <c r="C195" t="s">
        <v>1866</v>
      </c>
      <c r="D195" t="s">
        <v>3037</v>
      </c>
      <c r="E195" t="s">
        <v>3038</v>
      </c>
      <c r="F195" t="s">
        <v>425</v>
      </c>
      <c r="G195" s="3">
        <v>43586</v>
      </c>
      <c r="H195" s="2">
        <v>70000</v>
      </c>
      <c r="I195" s="12" t="s">
        <v>838</v>
      </c>
      <c r="J195" s="67">
        <f t="shared" ref="J195:J258" si="20">IF(B195=D195,0,H195)</f>
        <v>70000</v>
      </c>
      <c r="K195" s="5">
        <f t="shared" si="16"/>
        <v>1</v>
      </c>
      <c r="L195" s="54">
        <f t="shared" si="17"/>
        <v>0</v>
      </c>
      <c r="M195" s="56" t="str">
        <f t="shared" si="19"/>
        <v>Burns Real Estate Services</v>
      </c>
      <c r="N195" s="5">
        <f t="shared" ref="N195:N258" si="21">IF(B195=D195,1,0)</f>
        <v>0</v>
      </c>
      <c r="O195" s="5">
        <f t="shared" si="18"/>
        <v>0</v>
      </c>
    </row>
    <row r="196" spans="1:15" s="8" customFormat="1" ht="14.25" customHeight="1" x14ac:dyDescent="0.2">
      <c r="A196" t="s">
        <v>269</v>
      </c>
      <c r="B196" t="s">
        <v>1547</v>
      </c>
      <c r="C196" t="s">
        <v>1882</v>
      </c>
      <c r="D196" t="s">
        <v>1535</v>
      </c>
      <c r="E196" t="s">
        <v>2860</v>
      </c>
      <c r="F196" t="s">
        <v>216</v>
      </c>
      <c r="G196" s="3">
        <v>43567</v>
      </c>
      <c r="H196" s="2">
        <v>228000</v>
      </c>
      <c r="I196" s="12" t="s">
        <v>838</v>
      </c>
      <c r="J196" s="67">
        <f t="shared" si="20"/>
        <v>228000</v>
      </c>
      <c r="K196" s="5">
        <f t="shared" si="16"/>
        <v>1</v>
      </c>
      <c r="L196" s="54">
        <f t="shared" si="17"/>
        <v>0</v>
      </c>
      <c r="M196" s="56" t="str">
        <f t="shared" si="19"/>
        <v>Camille Johnson, REALTORS</v>
      </c>
      <c r="N196" s="5">
        <f t="shared" si="21"/>
        <v>0</v>
      </c>
      <c r="O196" s="5">
        <f t="shared" si="18"/>
        <v>0</v>
      </c>
    </row>
    <row r="197" spans="1:15" s="8" customFormat="1" ht="14.25" customHeight="1" x14ac:dyDescent="0.2">
      <c r="A197" t="s">
        <v>1244</v>
      </c>
      <c r="B197" t="s">
        <v>1535</v>
      </c>
      <c r="C197" t="s">
        <v>1244</v>
      </c>
      <c r="D197" t="s">
        <v>1535</v>
      </c>
      <c r="E197" t="s">
        <v>3175</v>
      </c>
      <c r="F197" t="s">
        <v>6</v>
      </c>
      <c r="G197" s="3">
        <v>43600</v>
      </c>
      <c r="H197" s="2">
        <v>219900</v>
      </c>
      <c r="I197" s="12">
        <v>20190761</v>
      </c>
      <c r="J197" s="67">
        <f t="shared" si="20"/>
        <v>0</v>
      </c>
      <c r="K197" s="5">
        <f t="shared" si="16"/>
        <v>0</v>
      </c>
      <c r="L197" s="54">
        <f t="shared" si="17"/>
        <v>0</v>
      </c>
      <c r="M197" s="56" t="str">
        <f t="shared" si="19"/>
        <v>Camille Johnson, REALTORS</v>
      </c>
      <c r="N197" s="5">
        <f t="shared" si="21"/>
        <v>1</v>
      </c>
      <c r="O197" s="5">
        <f t="shared" si="18"/>
        <v>1</v>
      </c>
    </row>
    <row r="198" spans="1:15" s="8" customFormat="1" ht="14.25" customHeight="1" x14ac:dyDescent="0.2">
      <c r="A198" t="s">
        <v>894</v>
      </c>
      <c r="B198" t="s">
        <v>1842</v>
      </c>
      <c r="C198" t="s">
        <v>1702</v>
      </c>
      <c r="D198" t="s">
        <v>1535</v>
      </c>
      <c r="E198" t="s">
        <v>2173</v>
      </c>
      <c r="F198" t="s">
        <v>1249</v>
      </c>
      <c r="G198" s="3">
        <v>43600</v>
      </c>
      <c r="H198" s="2">
        <v>209000</v>
      </c>
      <c r="I198" s="12">
        <v>20190846</v>
      </c>
      <c r="J198" s="67">
        <f t="shared" si="20"/>
        <v>209000</v>
      </c>
      <c r="K198" s="5">
        <f t="shared" ref="K198:K261" si="22">IF(J198&gt;0,1,0)</f>
        <v>1</v>
      </c>
      <c r="L198" s="54">
        <f t="shared" ref="L198:L261" si="23">IF(K198=0,0,IF(I198="did not close",0,IF(I198="",0,1)))</f>
        <v>1</v>
      </c>
      <c r="M198" s="56" t="str">
        <f t="shared" si="19"/>
        <v>Camille Johnson, REALTORS</v>
      </c>
      <c r="N198" s="5">
        <f t="shared" si="21"/>
        <v>0</v>
      </c>
      <c r="O198" s="5">
        <f t="shared" ref="O198:O261" si="24">IF(K198=0,IF(I198="did not close",0,IF(I198="",0,1)),0)</f>
        <v>0</v>
      </c>
    </row>
    <row r="199" spans="1:15" s="8" customFormat="1" ht="14.25" customHeight="1" x14ac:dyDescent="0.2">
      <c r="A199" t="s">
        <v>574</v>
      </c>
      <c r="B199" t="s">
        <v>1535</v>
      </c>
      <c r="C199" t="s">
        <v>574</v>
      </c>
      <c r="D199" t="s">
        <v>1535</v>
      </c>
      <c r="E199" t="s">
        <v>3327</v>
      </c>
      <c r="F199" t="s">
        <v>7</v>
      </c>
      <c r="G199" s="3">
        <v>43615</v>
      </c>
      <c r="H199" s="2">
        <v>799900</v>
      </c>
      <c r="I199" s="12">
        <v>20190557</v>
      </c>
      <c r="J199" s="67">
        <f t="shared" si="20"/>
        <v>0</v>
      </c>
      <c r="K199" s="5">
        <f t="shared" si="22"/>
        <v>0</v>
      </c>
      <c r="L199" s="54">
        <f t="shared" si="23"/>
        <v>0</v>
      </c>
      <c r="M199" s="56" t="str">
        <f t="shared" si="19"/>
        <v>Camille Johnson, REALTORS</v>
      </c>
      <c r="N199" s="5">
        <f t="shared" si="21"/>
        <v>1</v>
      </c>
      <c r="O199" s="5">
        <f t="shared" si="24"/>
        <v>1</v>
      </c>
    </row>
    <row r="200" spans="1:15" s="8" customFormat="1" ht="14.25" customHeight="1" x14ac:dyDescent="0.2">
      <c r="A200" t="s">
        <v>574</v>
      </c>
      <c r="B200" t="s">
        <v>1535</v>
      </c>
      <c r="C200" t="s">
        <v>1068</v>
      </c>
      <c r="D200" t="s">
        <v>1535</v>
      </c>
      <c r="E200" t="s">
        <v>2621</v>
      </c>
      <c r="F200" t="s">
        <v>6</v>
      </c>
      <c r="G200" s="3">
        <v>43539</v>
      </c>
      <c r="H200" s="2">
        <v>348000</v>
      </c>
      <c r="I200" s="12">
        <v>20190257</v>
      </c>
      <c r="J200" s="67">
        <f t="shared" si="20"/>
        <v>0</v>
      </c>
      <c r="K200" s="5">
        <f t="shared" si="22"/>
        <v>0</v>
      </c>
      <c r="L200" s="54">
        <f t="shared" si="23"/>
        <v>0</v>
      </c>
      <c r="M200" s="56" t="str">
        <f t="shared" si="19"/>
        <v>Camille Johnson, REALTORS</v>
      </c>
      <c r="N200" s="5">
        <f t="shared" si="21"/>
        <v>1</v>
      </c>
      <c r="O200" s="5">
        <f t="shared" si="24"/>
        <v>1</v>
      </c>
    </row>
    <row r="201" spans="1:15" s="8" customFormat="1" ht="14.25" customHeight="1" x14ac:dyDescent="0.2">
      <c r="A201" t="s">
        <v>710</v>
      </c>
      <c r="B201" t="s">
        <v>303</v>
      </c>
      <c r="C201" t="s">
        <v>1748</v>
      </c>
      <c r="D201" t="s">
        <v>1535</v>
      </c>
      <c r="E201" t="s">
        <v>3211</v>
      </c>
      <c r="F201" t="s">
        <v>216</v>
      </c>
      <c r="G201" s="3">
        <v>43605</v>
      </c>
      <c r="H201" s="2">
        <v>254000</v>
      </c>
      <c r="I201" s="12">
        <v>20190813</v>
      </c>
      <c r="J201" s="67">
        <f t="shared" si="20"/>
        <v>254000</v>
      </c>
      <c r="K201" s="5">
        <f t="shared" si="22"/>
        <v>1</v>
      </c>
      <c r="L201" s="54">
        <f t="shared" si="23"/>
        <v>1</v>
      </c>
      <c r="M201" s="56" t="str">
        <f t="shared" si="19"/>
        <v>Camille Johnson, REALTORS</v>
      </c>
      <c r="N201" s="5">
        <f t="shared" si="21"/>
        <v>0</v>
      </c>
      <c r="O201" s="5">
        <f t="shared" si="24"/>
        <v>0</v>
      </c>
    </row>
    <row r="202" spans="1:15" s="8" customFormat="1" ht="14.25" customHeight="1" x14ac:dyDescent="0.2">
      <c r="A202" t="s">
        <v>1928</v>
      </c>
      <c r="B202" t="s">
        <v>1842</v>
      </c>
      <c r="C202" t="s">
        <v>1632</v>
      </c>
      <c r="D202" t="s">
        <v>1535</v>
      </c>
      <c r="E202" t="s">
        <v>825</v>
      </c>
      <c r="F202" t="s">
        <v>6</v>
      </c>
      <c r="G202" s="3">
        <v>43573</v>
      </c>
      <c r="H202" s="2">
        <v>155000</v>
      </c>
      <c r="I202" s="12" t="s">
        <v>838</v>
      </c>
      <c r="J202" s="67">
        <f t="shared" si="20"/>
        <v>155000</v>
      </c>
      <c r="K202" s="5">
        <f t="shared" si="22"/>
        <v>1</v>
      </c>
      <c r="L202" s="54">
        <f t="shared" si="23"/>
        <v>0</v>
      </c>
      <c r="M202" s="56" t="str">
        <f t="shared" si="19"/>
        <v>Camille Johnson, REALTORS</v>
      </c>
      <c r="N202" s="5">
        <f t="shared" si="21"/>
        <v>0</v>
      </c>
      <c r="O202" s="5">
        <f t="shared" si="24"/>
        <v>0</v>
      </c>
    </row>
    <row r="203" spans="1:15" s="8" customFormat="1" ht="14.25" customHeight="1" x14ac:dyDescent="0.2">
      <c r="A203" t="s">
        <v>1255</v>
      </c>
      <c r="B203" t="s">
        <v>1475</v>
      </c>
      <c r="C203" t="s">
        <v>1882</v>
      </c>
      <c r="D203" t="s">
        <v>1535</v>
      </c>
      <c r="E203" t="s">
        <v>3146</v>
      </c>
      <c r="F203" t="s">
        <v>6</v>
      </c>
      <c r="G203" s="3">
        <v>43598</v>
      </c>
      <c r="H203" s="2">
        <v>166000</v>
      </c>
      <c r="I203" s="12" t="s">
        <v>838</v>
      </c>
      <c r="J203" s="67">
        <f t="shared" si="20"/>
        <v>166000</v>
      </c>
      <c r="K203" s="5">
        <f t="shared" si="22"/>
        <v>1</v>
      </c>
      <c r="L203" s="54">
        <f t="shared" si="23"/>
        <v>0</v>
      </c>
      <c r="M203" s="56" t="str">
        <f t="shared" si="19"/>
        <v>Camille Johnson, REALTORS</v>
      </c>
      <c r="N203" s="5">
        <f t="shared" si="21"/>
        <v>0</v>
      </c>
      <c r="O203" s="5">
        <f t="shared" si="24"/>
        <v>0</v>
      </c>
    </row>
    <row r="204" spans="1:15" s="8" customFormat="1" ht="14.25" customHeight="1" x14ac:dyDescent="0.2">
      <c r="A204" t="s">
        <v>1882</v>
      </c>
      <c r="B204" t="s">
        <v>1535</v>
      </c>
      <c r="C204" t="s">
        <v>1244</v>
      </c>
      <c r="D204" t="s">
        <v>1535</v>
      </c>
      <c r="E204" t="s">
        <v>2102</v>
      </c>
      <c r="F204" t="s">
        <v>6</v>
      </c>
      <c r="G204" s="3">
        <v>43468</v>
      </c>
      <c r="H204" s="2">
        <v>321500</v>
      </c>
      <c r="I204" s="12" t="s">
        <v>838</v>
      </c>
      <c r="J204" s="67">
        <f t="shared" si="20"/>
        <v>0</v>
      </c>
      <c r="K204" s="5">
        <f t="shared" si="22"/>
        <v>0</v>
      </c>
      <c r="L204" s="54">
        <f t="shared" si="23"/>
        <v>0</v>
      </c>
      <c r="M204" s="56" t="str">
        <f t="shared" si="19"/>
        <v>Camille Johnson, REALTORS</v>
      </c>
      <c r="N204" s="5">
        <f t="shared" si="21"/>
        <v>1</v>
      </c>
      <c r="O204" s="5">
        <f t="shared" si="24"/>
        <v>0</v>
      </c>
    </row>
    <row r="205" spans="1:15" s="8" customFormat="1" ht="14.25" customHeight="1" x14ac:dyDescent="0.2">
      <c r="A205" t="s">
        <v>722</v>
      </c>
      <c r="B205" t="s">
        <v>1842</v>
      </c>
      <c r="C205" t="s">
        <v>1702</v>
      </c>
      <c r="D205" t="s">
        <v>1535</v>
      </c>
      <c r="E205" t="s">
        <v>2571</v>
      </c>
      <c r="F205" t="s">
        <v>6</v>
      </c>
      <c r="G205" s="3">
        <v>43535</v>
      </c>
      <c r="H205" s="2">
        <v>310000</v>
      </c>
      <c r="I205" s="12">
        <v>20190363</v>
      </c>
      <c r="J205" s="67">
        <f t="shared" si="20"/>
        <v>310000</v>
      </c>
      <c r="K205" s="5">
        <f t="shared" si="22"/>
        <v>1</v>
      </c>
      <c r="L205" s="54">
        <f t="shared" si="23"/>
        <v>1</v>
      </c>
      <c r="M205" s="56" t="str">
        <f t="shared" si="19"/>
        <v>Camille Johnson, REALTORS</v>
      </c>
      <c r="N205" s="5">
        <f t="shared" si="21"/>
        <v>0</v>
      </c>
      <c r="O205" s="5">
        <f t="shared" si="24"/>
        <v>0</v>
      </c>
    </row>
    <row r="206" spans="1:15" s="8" customFormat="1" ht="14.25" customHeight="1" x14ac:dyDescent="0.2">
      <c r="A206" t="s">
        <v>1068</v>
      </c>
      <c r="B206" t="s">
        <v>1535</v>
      </c>
      <c r="C206" t="s">
        <v>1270</v>
      </c>
      <c r="D206" t="s">
        <v>1535</v>
      </c>
      <c r="E206" t="s">
        <v>2872</v>
      </c>
      <c r="F206" t="s">
        <v>6</v>
      </c>
      <c r="G206" s="3">
        <v>43570</v>
      </c>
      <c r="H206" s="2">
        <v>250000</v>
      </c>
      <c r="I206" s="12" t="s">
        <v>838</v>
      </c>
      <c r="J206" s="67">
        <f t="shared" si="20"/>
        <v>0</v>
      </c>
      <c r="K206" s="5">
        <f t="shared" si="22"/>
        <v>0</v>
      </c>
      <c r="L206" s="54">
        <f t="shared" si="23"/>
        <v>0</v>
      </c>
      <c r="M206" s="56" t="str">
        <f t="shared" ref="M206:M263" si="25">IF(D206="",D205,D206)</f>
        <v>Camille Johnson, REALTORS</v>
      </c>
      <c r="N206" s="5">
        <f t="shared" si="21"/>
        <v>1</v>
      </c>
      <c r="O206" s="5">
        <f t="shared" si="24"/>
        <v>0</v>
      </c>
    </row>
    <row r="207" spans="1:15" s="8" customFormat="1" ht="14.25" customHeight="1" x14ac:dyDescent="0.2">
      <c r="A207" t="s">
        <v>1966</v>
      </c>
      <c r="B207" t="s">
        <v>1854</v>
      </c>
      <c r="C207" t="s">
        <v>2055</v>
      </c>
      <c r="D207" t="s">
        <v>1535</v>
      </c>
      <c r="E207" t="s">
        <v>2677</v>
      </c>
      <c r="F207" t="s">
        <v>6</v>
      </c>
      <c r="G207" s="3">
        <v>43546</v>
      </c>
      <c r="H207" s="2">
        <v>79000</v>
      </c>
      <c r="I207" s="12" t="s">
        <v>838</v>
      </c>
      <c r="J207" s="67">
        <f t="shared" si="20"/>
        <v>79000</v>
      </c>
      <c r="K207" s="5">
        <f t="shared" si="22"/>
        <v>1</v>
      </c>
      <c r="L207" s="54">
        <f t="shared" si="23"/>
        <v>0</v>
      </c>
      <c r="M207" s="56" t="str">
        <f t="shared" si="25"/>
        <v>Camille Johnson, REALTORS</v>
      </c>
      <c r="N207" s="5">
        <f t="shared" si="21"/>
        <v>0</v>
      </c>
      <c r="O207" s="5">
        <f t="shared" si="24"/>
        <v>0</v>
      </c>
    </row>
    <row r="208" spans="1:15" s="8" customFormat="1" ht="14.25" customHeight="1" x14ac:dyDescent="0.2">
      <c r="A208" t="s">
        <v>1850</v>
      </c>
      <c r="B208" t="s">
        <v>1842</v>
      </c>
      <c r="C208" t="s">
        <v>2055</v>
      </c>
      <c r="D208" t="s">
        <v>1535</v>
      </c>
      <c r="E208" t="s">
        <v>3221</v>
      </c>
      <c r="F208" t="s">
        <v>6</v>
      </c>
      <c r="G208" s="3">
        <v>43605</v>
      </c>
      <c r="H208" s="2">
        <v>440000</v>
      </c>
      <c r="I208" s="12">
        <v>20191023</v>
      </c>
      <c r="J208" s="67">
        <f t="shared" si="20"/>
        <v>440000</v>
      </c>
      <c r="K208" s="5">
        <f t="shared" si="22"/>
        <v>1</v>
      </c>
      <c r="L208" s="54">
        <f t="shared" si="23"/>
        <v>1</v>
      </c>
      <c r="M208" s="56" t="str">
        <f t="shared" si="25"/>
        <v>Camille Johnson, REALTORS</v>
      </c>
      <c r="N208" s="5">
        <f t="shared" si="21"/>
        <v>0</v>
      </c>
      <c r="O208" s="5">
        <f t="shared" si="24"/>
        <v>0</v>
      </c>
    </row>
    <row r="209" spans="1:15" s="8" customFormat="1" ht="14.25" customHeight="1" x14ac:dyDescent="0.2">
      <c r="A209" t="s">
        <v>1719</v>
      </c>
      <c r="B209" t="s">
        <v>5</v>
      </c>
      <c r="C209" t="s">
        <v>1702</v>
      </c>
      <c r="D209" t="s">
        <v>1535</v>
      </c>
      <c r="E209" t="s">
        <v>3303</v>
      </c>
      <c r="F209" t="s">
        <v>6</v>
      </c>
      <c r="G209" s="3">
        <v>43614</v>
      </c>
      <c r="H209" s="2">
        <v>130000</v>
      </c>
      <c r="I209" s="12" t="s">
        <v>838</v>
      </c>
      <c r="J209" s="67">
        <f t="shared" si="20"/>
        <v>130000</v>
      </c>
      <c r="K209" s="5">
        <f t="shared" si="22"/>
        <v>1</v>
      </c>
      <c r="L209" s="54">
        <f t="shared" si="23"/>
        <v>0</v>
      </c>
      <c r="M209" s="56" t="str">
        <f t="shared" si="25"/>
        <v>Camille Johnson, REALTORS</v>
      </c>
      <c r="N209" s="5">
        <f t="shared" si="21"/>
        <v>0</v>
      </c>
      <c r="O209" s="5">
        <f t="shared" si="24"/>
        <v>0</v>
      </c>
    </row>
    <row r="210" spans="1:15" s="8" customFormat="1" ht="14.25" customHeight="1" x14ac:dyDescent="0.2">
      <c r="A210" t="s">
        <v>842</v>
      </c>
      <c r="B210" t="s">
        <v>1940</v>
      </c>
      <c r="C210" t="s">
        <v>1882</v>
      </c>
      <c r="D210" t="s">
        <v>1535</v>
      </c>
      <c r="E210" t="s">
        <v>2274</v>
      </c>
      <c r="F210" t="s">
        <v>6</v>
      </c>
      <c r="G210" s="3">
        <v>43496</v>
      </c>
      <c r="H210" s="2">
        <v>255000</v>
      </c>
      <c r="I210" s="12" t="s">
        <v>838</v>
      </c>
      <c r="J210" s="67">
        <f t="shared" si="20"/>
        <v>255000</v>
      </c>
      <c r="K210" s="5">
        <f t="shared" si="22"/>
        <v>1</v>
      </c>
      <c r="L210" s="54">
        <f t="shared" si="23"/>
        <v>0</v>
      </c>
      <c r="M210" s="56" t="str">
        <f t="shared" si="25"/>
        <v>Camille Johnson, REALTORS</v>
      </c>
      <c r="N210" s="5">
        <f t="shared" si="21"/>
        <v>0</v>
      </c>
      <c r="O210" s="5">
        <f t="shared" si="24"/>
        <v>0</v>
      </c>
    </row>
    <row r="211" spans="1:15" s="8" customFormat="1" ht="14.25" customHeight="1" x14ac:dyDescent="0.2">
      <c r="A211" t="s">
        <v>813</v>
      </c>
      <c r="B211" t="s">
        <v>1099</v>
      </c>
      <c r="C211" t="s">
        <v>1244</v>
      </c>
      <c r="D211" t="s">
        <v>1535</v>
      </c>
      <c r="E211" t="s">
        <v>2139</v>
      </c>
      <c r="F211" t="s">
        <v>123</v>
      </c>
      <c r="G211" s="3">
        <v>43476</v>
      </c>
      <c r="H211" s="2">
        <v>186500</v>
      </c>
      <c r="I211" s="12">
        <v>20182810</v>
      </c>
      <c r="J211" s="67">
        <f t="shared" si="20"/>
        <v>186500</v>
      </c>
      <c r="K211" s="5">
        <f t="shared" si="22"/>
        <v>1</v>
      </c>
      <c r="L211" s="54">
        <f t="shared" si="23"/>
        <v>1</v>
      </c>
      <c r="M211" s="56" t="str">
        <f t="shared" si="25"/>
        <v>Camille Johnson, REALTORS</v>
      </c>
      <c r="N211" s="5">
        <f t="shared" si="21"/>
        <v>0</v>
      </c>
      <c r="O211" s="5">
        <f t="shared" si="24"/>
        <v>0</v>
      </c>
    </row>
    <row r="212" spans="1:15" s="8" customFormat="1" ht="14.25" customHeight="1" x14ac:dyDescent="0.2">
      <c r="A212" t="s">
        <v>813</v>
      </c>
      <c r="B212" t="s">
        <v>1099</v>
      </c>
      <c r="C212" t="s">
        <v>574</v>
      </c>
      <c r="D212" t="s">
        <v>1535</v>
      </c>
      <c r="E212" t="s">
        <v>2209</v>
      </c>
      <c r="F212" t="s">
        <v>6</v>
      </c>
      <c r="G212" s="3">
        <v>43489</v>
      </c>
      <c r="H212" s="2">
        <v>290000</v>
      </c>
      <c r="I212" s="12" t="s">
        <v>838</v>
      </c>
      <c r="J212" s="67">
        <f t="shared" si="20"/>
        <v>290000</v>
      </c>
      <c r="K212" s="5">
        <f t="shared" si="22"/>
        <v>1</v>
      </c>
      <c r="L212" s="54">
        <f t="shared" si="23"/>
        <v>0</v>
      </c>
      <c r="M212" s="56" t="str">
        <f t="shared" si="25"/>
        <v>Camille Johnson, REALTORS</v>
      </c>
      <c r="N212" s="5">
        <f t="shared" si="21"/>
        <v>0</v>
      </c>
      <c r="O212" s="5">
        <f t="shared" si="24"/>
        <v>0</v>
      </c>
    </row>
    <row r="213" spans="1:15" s="8" customFormat="1" ht="14.25" customHeight="1" x14ac:dyDescent="0.2">
      <c r="A213" t="s">
        <v>1894</v>
      </c>
      <c r="B213" t="s">
        <v>1535</v>
      </c>
      <c r="C213" t="s">
        <v>1894</v>
      </c>
      <c r="D213" t="s">
        <v>1535</v>
      </c>
      <c r="E213" t="s">
        <v>2172</v>
      </c>
      <c r="F213" t="s">
        <v>121</v>
      </c>
      <c r="G213" s="3">
        <v>43482</v>
      </c>
      <c r="H213" s="2">
        <v>18000</v>
      </c>
      <c r="I213" s="12">
        <v>20182360</v>
      </c>
      <c r="J213" s="67">
        <f t="shared" si="20"/>
        <v>0</v>
      </c>
      <c r="K213" s="5">
        <f t="shared" si="22"/>
        <v>0</v>
      </c>
      <c r="L213" s="54">
        <f t="shared" si="23"/>
        <v>0</v>
      </c>
      <c r="M213" s="56" t="str">
        <f t="shared" si="25"/>
        <v>Camille Johnson, REALTORS</v>
      </c>
      <c r="N213" s="5">
        <f t="shared" si="21"/>
        <v>1</v>
      </c>
      <c r="O213" s="5">
        <f t="shared" si="24"/>
        <v>1</v>
      </c>
    </row>
    <row r="214" spans="1:15" s="8" customFormat="1" ht="14.25" customHeight="1" x14ac:dyDescent="0.2">
      <c r="A214" t="s">
        <v>1894</v>
      </c>
      <c r="B214" t="s">
        <v>1535</v>
      </c>
      <c r="C214" t="s">
        <v>117</v>
      </c>
      <c r="D214" t="s">
        <v>1535</v>
      </c>
      <c r="E214" t="s">
        <v>2720</v>
      </c>
      <c r="F214" t="s">
        <v>7</v>
      </c>
      <c r="G214" s="3">
        <v>43551</v>
      </c>
      <c r="H214" s="2">
        <v>491000</v>
      </c>
      <c r="I214" s="12" t="s">
        <v>838</v>
      </c>
      <c r="J214" s="67">
        <f t="shared" si="20"/>
        <v>0</v>
      </c>
      <c r="K214" s="5">
        <f t="shared" si="22"/>
        <v>0</v>
      </c>
      <c r="L214" s="54">
        <f t="shared" si="23"/>
        <v>0</v>
      </c>
      <c r="M214" s="56" t="str">
        <f t="shared" si="25"/>
        <v>Camille Johnson, REALTORS</v>
      </c>
      <c r="N214" s="5">
        <f t="shared" si="21"/>
        <v>1</v>
      </c>
      <c r="O214" s="5">
        <f t="shared" si="24"/>
        <v>0</v>
      </c>
    </row>
    <row r="215" spans="1:15" s="8" customFormat="1" ht="14.25" customHeight="1" x14ac:dyDescent="0.2">
      <c r="A215" t="s">
        <v>1926</v>
      </c>
      <c r="B215" t="s">
        <v>1535</v>
      </c>
      <c r="C215" t="s">
        <v>1882</v>
      </c>
      <c r="D215" t="s">
        <v>1535</v>
      </c>
      <c r="E215" t="s">
        <v>2754</v>
      </c>
      <c r="F215" t="s">
        <v>6</v>
      </c>
      <c r="G215" s="3">
        <v>43556</v>
      </c>
      <c r="H215" s="2">
        <v>194500</v>
      </c>
      <c r="I215" s="12" t="s">
        <v>838</v>
      </c>
      <c r="J215" s="67">
        <f t="shared" si="20"/>
        <v>0</v>
      </c>
      <c r="K215" s="5">
        <f t="shared" si="22"/>
        <v>0</v>
      </c>
      <c r="L215" s="54">
        <f t="shared" si="23"/>
        <v>0</v>
      </c>
      <c r="M215" s="56" t="str">
        <f t="shared" si="25"/>
        <v>Camille Johnson, REALTORS</v>
      </c>
      <c r="N215" s="5">
        <f t="shared" si="21"/>
        <v>1</v>
      </c>
      <c r="O215" s="5">
        <f t="shared" si="24"/>
        <v>0</v>
      </c>
    </row>
    <row r="216" spans="1:15" s="8" customFormat="1" ht="14.25" customHeight="1" x14ac:dyDescent="0.2">
      <c r="A216" t="s">
        <v>1926</v>
      </c>
      <c r="B216" t="s">
        <v>1535</v>
      </c>
      <c r="C216" t="s">
        <v>3250</v>
      </c>
      <c r="D216" t="s">
        <v>1535</v>
      </c>
      <c r="E216" t="s">
        <v>3251</v>
      </c>
      <c r="F216" t="s">
        <v>6</v>
      </c>
      <c r="G216" s="3">
        <v>43608</v>
      </c>
      <c r="H216" s="2">
        <v>1100000</v>
      </c>
      <c r="I216" s="12" t="s">
        <v>838</v>
      </c>
      <c r="J216" s="67">
        <f t="shared" si="20"/>
        <v>0</v>
      </c>
      <c r="K216" s="5">
        <f t="shared" si="22"/>
        <v>0</v>
      </c>
      <c r="L216" s="54">
        <f t="shared" si="23"/>
        <v>0</v>
      </c>
      <c r="M216" s="56" t="str">
        <f t="shared" si="25"/>
        <v>Camille Johnson, REALTORS</v>
      </c>
      <c r="N216" s="5">
        <f t="shared" si="21"/>
        <v>1</v>
      </c>
      <c r="O216" s="5">
        <f t="shared" si="24"/>
        <v>0</v>
      </c>
    </row>
    <row r="217" spans="1:15" s="8" customFormat="1" ht="14.25" customHeight="1" x14ac:dyDescent="0.2">
      <c r="A217" t="s">
        <v>764</v>
      </c>
      <c r="B217" t="s">
        <v>1842</v>
      </c>
      <c r="C217" t="s">
        <v>18</v>
      </c>
      <c r="D217" t="s">
        <v>1535</v>
      </c>
      <c r="E217" t="s">
        <v>3097</v>
      </c>
      <c r="F217" t="s">
        <v>6</v>
      </c>
      <c r="G217" s="3">
        <v>43593</v>
      </c>
      <c r="H217" s="2">
        <v>673000</v>
      </c>
      <c r="I217" s="12">
        <v>20190708</v>
      </c>
      <c r="J217" s="67">
        <f t="shared" si="20"/>
        <v>673000</v>
      </c>
      <c r="K217" s="5">
        <f t="shared" si="22"/>
        <v>1</v>
      </c>
      <c r="L217" s="54">
        <f t="shared" si="23"/>
        <v>1</v>
      </c>
      <c r="M217" s="56" t="str">
        <f t="shared" si="25"/>
        <v>Camille Johnson, REALTORS</v>
      </c>
      <c r="N217" s="5">
        <f t="shared" si="21"/>
        <v>0</v>
      </c>
      <c r="O217" s="5">
        <f t="shared" si="24"/>
        <v>0</v>
      </c>
    </row>
    <row r="218" spans="1:15" s="8" customFormat="1" ht="14.25" customHeight="1" x14ac:dyDescent="0.2">
      <c r="A218" t="s">
        <v>1530</v>
      </c>
      <c r="B218" t="s">
        <v>5</v>
      </c>
      <c r="C218" t="s">
        <v>1882</v>
      </c>
      <c r="D218" t="s">
        <v>1535</v>
      </c>
      <c r="E218" t="s">
        <v>3180</v>
      </c>
      <c r="F218" t="s">
        <v>6</v>
      </c>
      <c r="G218" s="3">
        <v>43600</v>
      </c>
      <c r="H218" s="2">
        <v>322000</v>
      </c>
      <c r="I218" s="12" t="s">
        <v>838</v>
      </c>
      <c r="J218" s="67">
        <f t="shared" si="20"/>
        <v>322000</v>
      </c>
      <c r="K218" s="5">
        <f t="shared" si="22"/>
        <v>1</v>
      </c>
      <c r="L218" s="54">
        <f t="shared" si="23"/>
        <v>0</v>
      </c>
      <c r="M218" s="56" t="str">
        <f t="shared" si="25"/>
        <v>Camille Johnson, REALTORS</v>
      </c>
      <c r="N218" s="5">
        <f t="shared" si="21"/>
        <v>0</v>
      </c>
      <c r="O218" s="5">
        <f t="shared" si="24"/>
        <v>0</v>
      </c>
    </row>
    <row r="219" spans="1:15" s="8" customFormat="1" ht="14.25" customHeight="1" x14ac:dyDescent="0.2">
      <c r="A219" t="s">
        <v>908</v>
      </c>
      <c r="B219" t="s">
        <v>5</v>
      </c>
      <c r="C219" t="s">
        <v>1882</v>
      </c>
      <c r="D219" t="s">
        <v>1535</v>
      </c>
      <c r="E219" t="s">
        <v>2202</v>
      </c>
      <c r="F219" t="s">
        <v>6</v>
      </c>
      <c r="G219" s="3">
        <v>43487</v>
      </c>
      <c r="H219" s="2">
        <v>450000</v>
      </c>
      <c r="I219" s="12">
        <v>20182896</v>
      </c>
      <c r="J219" s="67">
        <f t="shared" si="20"/>
        <v>450000</v>
      </c>
      <c r="K219" s="5">
        <f t="shared" si="22"/>
        <v>1</v>
      </c>
      <c r="L219" s="54">
        <f t="shared" si="23"/>
        <v>1</v>
      </c>
      <c r="M219" s="56" t="str">
        <f t="shared" si="25"/>
        <v>Camille Johnson, REALTORS</v>
      </c>
      <c r="N219" s="5">
        <f t="shared" si="21"/>
        <v>0</v>
      </c>
      <c r="O219" s="5">
        <f t="shared" si="24"/>
        <v>0</v>
      </c>
    </row>
    <row r="220" spans="1:15" s="8" customFormat="1" ht="14.25" customHeight="1" x14ac:dyDescent="0.2">
      <c r="A220" t="s">
        <v>908</v>
      </c>
      <c r="B220" t="s">
        <v>5</v>
      </c>
      <c r="C220" t="s">
        <v>117</v>
      </c>
      <c r="D220" t="s">
        <v>1535</v>
      </c>
      <c r="E220" t="s">
        <v>3176</v>
      </c>
      <c r="F220" t="s">
        <v>425</v>
      </c>
      <c r="G220" s="3">
        <v>43600</v>
      </c>
      <c r="H220" s="2">
        <v>499000</v>
      </c>
      <c r="I220" s="12">
        <v>20190654</v>
      </c>
      <c r="J220" s="67">
        <f t="shared" si="20"/>
        <v>499000</v>
      </c>
      <c r="K220" s="5">
        <f t="shared" si="22"/>
        <v>1</v>
      </c>
      <c r="L220" s="54">
        <f t="shared" si="23"/>
        <v>1</v>
      </c>
      <c r="M220" s="56" t="str">
        <f t="shared" si="25"/>
        <v>Camille Johnson, REALTORS</v>
      </c>
      <c r="N220" s="5">
        <f t="shared" si="21"/>
        <v>0</v>
      </c>
      <c r="O220" s="5">
        <f t="shared" si="24"/>
        <v>0</v>
      </c>
    </row>
    <row r="221" spans="1:15" s="8" customFormat="1" ht="14.25" customHeight="1" x14ac:dyDescent="0.2">
      <c r="A221" t="s">
        <v>1929</v>
      </c>
      <c r="B221" t="s">
        <v>1547</v>
      </c>
      <c r="C221" t="s">
        <v>1702</v>
      </c>
      <c r="D221" t="s">
        <v>1535</v>
      </c>
      <c r="E221" t="s">
        <v>2566</v>
      </c>
      <c r="F221" t="s">
        <v>6</v>
      </c>
      <c r="G221" s="3">
        <v>43535</v>
      </c>
      <c r="H221" s="2">
        <v>126900</v>
      </c>
      <c r="I221" s="12" t="s">
        <v>838</v>
      </c>
      <c r="J221" s="67">
        <f t="shared" si="20"/>
        <v>126900</v>
      </c>
      <c r="K221" s="5">
        <f t="shared" si="22"/>
        <v>1</v>
      </c>
      <c r="L221" s="54">
        <f t="shared" si="23"/>
        <v>0</v>
      </c>
      <c r="M221" s="56" t="str">
        <f t="shared" si="25"/>
        <v>Camille Johnson, REALTORS</v>
      </c>
      <c r="N221" s="5">
        <f t="shared" si="21"/>
        <v>0</v>
      </c>
      <c r="O221" s="5">
        <f t="shared" si="24"/>
        <v>0</v>
      </c>
    </row>
    <row r="222" spans="1:15" s="8" customFormat="1" ht="14.25" customHeight="1" x14ac:dyDescent="0.2">
      <c r="A222" t="s">
        <v>1631</v>
      </c>
      <c r="B222" t="s">
        <v>1036</v>
      </c>
      <c r="C222" t="s">
        <v>1269</v>
      </c>
      <c r="D222" t="s">
        <v>1535</v>
      </c>
      <c r="E222" t="s">
        <v>2096</v>
      </c>
      <c r="F222" t="s">
        <v>6</v>
      </c>
      <c r="G222" s="3">
        <v>43467</v>
      </c>
      <c r="H222" s="2">
        <v>365000</v>
      </c>
      <c r="I222" s="12" t="s">
        <v>838</v>
      </c>
      <c r="J222" s="67">
        <f t="shared" si="20"/>
        <v>365000</v>
      </c>
      <c r="K222" s="5">
        <f t="shared" si="22"/>
        <v>1</v>
      </c>
      <c r="L222" s="54">
        <f t="shared" si="23"/>
        <v>0</v>
      </c>
      <c r="M222" s="56" t="str">
        <f t="shared" si="25"/>
        <v>Camille Johnson, REALTORS</v>
      </c>
      <c r="N222" s="5">
        <f t="shared" si="21"/>
        <v>0</v>
      </c>
      <c r="O222" s="5">
        <f t="shared" si="24"/>
        <v>0</v>
      </c>
    </row>
    <row r="223" spans="1:15" s="8" customFormat="1" ht="14.25" customHeight="1" x14ac:dyDescent="0.2">
      <c r="A223" t="s">
        <v>1246</v>
      </c>
      <c r="B223" t="s">
        <v>1535</v>
      </c>
      <c r="C223" t="s">
        <v>795</v>
      </c>
      <c r="D223" t="s">
        <v>1535</v>
      </c>
      <c r="E223" t="s">
        <v>3104</v>
      </c>
      <c r="F223" t="s">
        <v>6</v>
      </c>
      <c r="G223" s="3">
        <v>43594</v>
      </c>
      <c r="H223" s="2">
        <v>417000</v>
      </c>
      <c r="I223" s="12">
        <v>20190685</v>
      </c>
      <c r="J223" s="67">
        <f t="shared" si="20"/>
        <v>0</v>
      </c>
      <c r="K223" s="5">
        <f t="shared" si="22"/>
        <v>0</v>
      </c>
      <c r="L223" s="54">
        <f t="shared" si="23"/>
        <v>0</v>
      </c>
      <c r="M223" s="56" t="str">
        <f t="shared" si="25"/>
        <v>Camille Johnson, REALTORS</v>
      </c>
      <c r="N223" s="5">
        <f t="shared" si="21"/>
        <v>1</v>
      </c>
      <c r="O223" s="5">
        <f t="shared" si="24"/>
        <v>1</v>
      </c>
    </row>
    <row r="224" spans="1:15" s="8" customFormat="1" ht="14.25" customHeight="1" x14ac:dyDescent="0.2">
      <c r="A224" t="s">
        <v>2066</v>
      </c>
      <c r="B224" t="s">
        <v>1842</v>
      </c>
      <c r="C224" t="s">
        <v>1702</v>
      </c>
      <c r="D224" t="s">
        <v>1535</v>
      </c>
      <c r="E224" t="s">
        <v>3127</v>
      </c>
      <c r="F224" t="s">
        <v>6</v>
      </c>
      <c r="G224" s="3">
        <v>43595</v>
      </c>
      <c r="H224" s="2">
        <v>191750</v>
      </c>
      <c r="I224" s="12">
        <v>20190632</v>
      </c>
      <c r="J224" s="67">
        <f t="shared" si="20"/>
        <v>191750</v>
      </c>
      <c r="K224" s="5">
        <f t="shared" si="22"/>
        <v>1</v>
      </c>
      <c r="L224" s="54">
        <f t="shared" si="23"/>
        <v>1</v>
      </c>
      <c r="M224" s="56" t="str">
        <f t="shared" si="25"/>
        <v>Camille Johnson, REALTORS</v>
      </c>
      <c r="N224" s="5">
        <f t="shared" si="21"/>
        <v>0</v>
      </c>
      <c r="O224" s="5">
        <f t="shared" si="24"/>
        <v>0</v>
      </c>
    </row>
    <row r="225" spans="1:15" s="8" customFormat="1" ht="14.25" customHeight="1" x14ac:dyDescent="0.2">
      <c r="A225" t="s">
        <v>1906</v>
      </c>
      <c r="B225" t="s">
        <v>1099</v>
      </c>
      <c r="C225" t="s">
        <v>1882</v>
      </c>
      <c r="D225" t="s">
        <v>1535</v>
      </c>
      <c r="E225" t="s">
        <v>2125</v>
      </c>
      <c r="F225" t="s">
        <v>6</v>
      </c>
      <c r="G225" s="3">
        <v>43474</v>
      </c>
      <c r="H225" s="2">
        <v>235000</v>
      </c>
      <c r="I225" s="12" t="s">
        <v>838</v>
      </c>
      <c r="J225" s="67">
        <f t="shared" si="20"/>
        <v>235000</v>
      </c>
      <c r="K225" s="5">
        <f t="shared" si="22"/>
        <v>1</v>
      </c>
      <c r="L225" s="54">
        <f t="shared" si="23"/>
        <v>0</v>
      </c>
      <c r="M225" s="56" t="str">
        <f t="shared" si="25"/>
        <v>Camille Johnson, REALTORS</v>
      </c>
      <c r="N225" s="5">
        <f t="shared" si="21"/>
        <v>0</v>
      </c>
      <c r="O225" s="5">
        <f t="shared" si="24"/>
        <v>0</v>
      </c>
    </row>
    <row r="226" spans="1:15" s="8" customFormat="1" ht="14.25" customHeight="1" x14ac:dyDescent="0.2">
      <c r="A226" t="s">
        <v>1888</v>
      </c>
      <c r="B226" t="s">
        <v>1840</v>
      </c>
      <c r="C226" t="s">
        <v>574</v>
      </c>
      <c r="D226" t="s">
        <v>1535</v>
      </c>
      <c r="E226" t="s">
        <v>2578</v>
      </c>
      <c r="F226" t="s">
        <v>6</v>
      </c>
      <c r="G226" s="3">
        <v>43536</v>
      </c>
      <c r="H226" s="2">
        <v>239500</v>
      </c>
      <c r="I226" s="12">
        <v>20190346</v>
      </c>
      <c r="J226" s="67">
        <f t="shared" si="20"/>
        <v>239500</v>
      </c>
      <c r="K226" s="5">
        <f t="shared" si="22"/>
        <v>1</v>
      </c>
      <c r="L226" s="54">
        <f t="shared" si="23"/>
        <v>1</v>
      </c>
      <c r="M226" s="56" t="str">
        <f>IF(D226="",#REF!,D226)</f>
        <v>Camille Johnson, REALTORS</v>
      </c>
      <c r="N226" s="5">
        <f t="shared" si="21"/>
        <v>0</v>
      </c>
      <c r="O226" s="5">
        <f t="shared" si="24"/>
        <v>0</v>
      </c>
    </row>
    <row r="227" spans="1:15" s="8" customFormat="1" ht="14.25" customHeight="1" x14ac:dyDescent="0.2">
      <c r="A227" t="s">
        <v>1702</v>
      </c>
      <c r="B227" t="s">
        <v>1535</v>
      </c>
      <c r="C227" t="s">
        <v>1702</v>
      </c>
      <c r="D227" t="s">
        <v>1535</v>
      </c>
      <c r="E227" t="s">
        <v>2124</v>
      </c>
      <c r="F227" t="s">
        <v>7</v>
      </c>
      <c r="G227" s="3">
        <v>43474</v>
      </c>
      <c r="H227" s="2">
        <v>747000</v>
      </c>
      <c r="I227" s="12" t="s">
        <v>838</v>
      </c>
      <c r="J227" s="67">
        <f t="shared" si="20"/>
        <v>0</v>
      </c>
      <c r="K227" s="5">
        <f t="shared" si="22"/>
        <v>0</v>
      </c>
      <c r="L227" s="54">
        <f t="shared" si="23"/>
        <v>0</v>
      </c>
      <c r="M227" s="56" t="str">
        <f t="shared" si="25"/>
        <v>Camille Johnson, REALTORS</v>
      </c>
      <c r="N227" s="5">
        <f t="shared" si="21"/>
        <v>1</v>
      </c>
      <c r="O227" s="5">
        <f t="shared" si="24"/>
        <v>0</v>
      </c>
    </row>
    <row r="228" spans="1:15" s="8" customFormat="1" ht="14.25" customHeight="1" x14ac:dyDescent="0.2">
      <c r="A228" t="s">
        <v>1830</v>
      </c>
      <c r="B228" t="s">
        <v>1535</v>
      </c>
      <c r="C228" t="s">
        <v>117</v>
      </c>
      <c r="D228" t="s">
        <v>1535</v>
      </c>
      <c r="E228" t="s">
        <v>2936</v>
      </c>
      <c r="F228" t="s">
        <v>6</v>
      </c>
      <c r="G228" s="3">
        <v>43577</v>
      </c>
      <c r="H228" s="2">
        <v>190000</v>
      </c>
      <c r="I228" s="12" t="s">
        <v>838</v>
      </c>
      <c r="J228" s="67">
        <f t="shared" si="20"/>
        <v>0</v>
      </c>
      <c r="K228" s="5">
        <f t="shared" si="22"/>
        <v>0</v>
      </c>
      <c r="L228" s="54">
        <f t="shared" si="23"/>
        <v>0</v>
      </c>
      <c r="M228" s="56" t="str">
        <f>IF(D228="",#REF!,D228)</f>
        <v>Camille Johnson, REALTORS</v>
      </c>
      <c r="N228" s="5">
        <f t="shared" si="21"/>
        <v>1</v>
      </c>
      <c r="O228" s="5">
        <f t="shared" si="24"/>
        <v>0</v>
      </c>
    </row>
    <row r="229" spans="1:15" s="8" customFormat="1" ht="14.25" customHeight="1" x14ac:dyDescent="0.2">
      <c r="A229" t="s">
        <v>1748</v>
      </c>
      <c r="B229" t="s">
        <v>1535</v>
      </c>
      <c r="C229" t="s">
        <v>1882</v>
      </c>
      <c r="D229" t="s">
        <v>1535</v>
      </c>
      <c r="E229" t="s">
        <v>3071</v>
      </c>
      <c r="F229" t="s">
        <v>1249</v>
      </c>
      <c r="G229" s="3">
        <v>43591</v>
      </c>
      <c r="H229" s="2">
        <v>240000</v>
      </c>
      <c r="I229" s="12">
        <v>20190731</v>
      </c>
      <c r="J229" s="67">
        <f t="shared" si="20"/>
        <v>0</v>
      </c>
      <c r="K229" s="5">
        <f t="shared" si="22"/>
        <v>0</v>
      </c>
      <c r="L229" s="54">
        <f t="shared" si="23"/>
        <v>0</v>
      </c>
      <c r="M229" s="56" t="str">
        <f t="shared" si="25"/>
        <v>Camille Johnson, REALTORS</v>
      </c>
      <c r="N229" s="5">
        <f t="shared" si="21"/>
        <v>1</v>
      </c>
      <c r="O229" s="5">
        <f t="shared" si="24"/>
        <v>1</v>
      </c>
    </row>
    <row r="230" spans="1:15" s="8" customFormat="1" ht="14.25" customHeight="1" x14ac:dyDescent="0.2">
      <c r="A230" t="s">
        <v>1835</v>
      </c>
      <c r="B230" t="s">
        <v>1858</v>
      </c>
      <c r="C230" t="s">
        <v>1244</v>
      </c>
      <c r="D230" t="s">
        <v>1535</v>
      </c>
      <c r="E230" t="s">
        <v>3334</v>
      </c>
      <c r="F230" t="s">
        <v>6</v>
      </c>
      <c r="G230" s="3">
        <v>43616</v>
      </c>
      <c r="H230" s="2">
        <v>222000</v>
      </c>
      <c r="I230" s="12" t="s">
        <v>838</v>
      </c>
      <c r="J230" s="67">
        <f t="shared" si="20"/>
        <v>222000</v>
      </c>
      <c r="K230" s="5">
        <f t="shared" si="22"/>
        <v>1</v>
      </c>
      <c r="L230" s="54">
        <f t="shared" si="23"/>
        <v>0</v>
      </c>
      <c r="M230" s="56" t="str">
        <f t="shared" si="25"/>
        <v>Camille Johnson, REALTORS</v>
      </c>
      <c r="N230" s="5">
        <f t="shared" si="21"/>
        <v>0</v>
      </c>
      <c r="O230" s="5">
        <f t="shared" si="24"/>
        <v>0</v>
      </c>
    </row>
    <row r="231" spans="1:15" s="8" customFormat="1" ht="14.25" customHeight="1" x14ac:dyDescent="0.2">
      <c r="A231" t="s">
        <v>117</v>
      </c>
      <c r="B231" t="s">
        <v>1535</v>
      </c>
      <c r="C231" t="s">
        <v>1882</v>
      </c>
      <c r="D231" t="s">
        <v>1535</v>
      </c>
      <c r="E231" t="s">
        <v>2261</v>
      </c>
      <c r="F231" t="s">
        <v>6</v>
      </c>
      <c r="G231" s="3">
        <v>43496</v>
      </c>
      <c r="H231" s="2">
        <v>1000000</v>
      </c>
      <c r="I231" s="12">
        <v>20190056</v>
      </c>
      <c r="J231" s="67">
        <f t="shared" si="20"/>
        <v>0</v>
      </c>
      <c r="K231" s="5">
        <f t="shared" si="22"/>
        <v>0</v>
      </c>
      <c r="L231" s="54">
        <f t="shared" si="23"/>
        <v>0</v>
      </c>
      <c r="M231" s="56" t="str">
        <f t="shared" si="25"/>
        <v>Camille Johnson, REALTORS</v>
      </c>
      <c r="N231" s="5">
        <f t="shared" si="21"/>
        <v>1</v>
      </c>
      <c r="O231" s="5">
        <f t="shared" si="24"/>
        <v>1</v>
      </c>
    </row>
    <row r="232" spans="1:15" s="8" customFormat="1" ht="14.25" customHeight="1" x14ac:dyDescent="0.2">
      <c r="A232" t="s">
        <v>117</v>
      </c>
      <c r="B232" t="s">
        <v>1535</v>
      </c>
      <c r="C232" t="s">
        <v>1882</v>
      </c>
      <c r="D232" t="s">
        <v>1535</v>
      </c>
      <c r="E232" t="s">
        <v>2446</v>
      </c>
      <c r="F232" t="s">
        <v>7</v>
      </c>
      <c r="G232" s="3">
        <v>43523</v>
      </c>
      <c r="H232" s="2">
        <v>735000</v>
      </c>
      <c r="I232" s="12" t="s">
        <v>838</v>
      </c>
      <c r="J232" s="67">
        <f t="shared" si="20"/>
        <v>0</v>
      </c>
      <c r="K232" s="5">
        <f t="shared" si="22"/>
        <v>0</v>
      </c>
      <c r="L232" s="54">
        <f t="shared" si="23"/>
        <v>0</v>
      </c>
      <c r="M232" s="56" t="str">
        <f t="shared" si="25"/>
        <v>Camille Johnson, REALTORS</v>
      </c>
      <c r="N232" s="5">
        <f t="shared" si="21"/>
        <v>1</v>
      </c>
      <c r="O232" s="5">
        <f t="shared" si="24"/>
        <v>0</v>
      </c>
    </row>
    <row r="233" spans="1:15" s="8" customFormat="1" ht="14.25" customHeight="1" x14ac:dyDescent="0.2">
      <c r="A233" t="s">
        <v>117</v>
      </c>
      <c r="B233" t="s">
        <v>1535</v>
      </c>
      <c r="C233" t="s">
        <v>1882</v>
      </c>
      <c r="D233" t="s">
        <v>1535</v>
      </c>
      <c r="E233" t="s">
        <v>3201</v>
      </c>
      <c r="F233" t="s">
        <v>6</v>
      </c>
      <c r="G233" s="3">
        <v>43602</v>
      </c>
      <c r="H233" s="2">
        <v>735000</v>
      </c>
      <c r="I233" s="12">
        <v>20190594</v>
      </c>
      <c r="J233" s="67">
        <f t="shared" si="20"/>
        <v>0</v>
      </c>
      <c r="K233" s="5">
        <f t="shared" si="22"/>
        <v>0</v>
      </c>
      <c r="L233" s="54">
        <f t="shared" si="23"/>
        <v>0</v>
      </c>
      <c r="M233" s="56" t="str">
        <f t="shared" si="25"/>
        <v>Camille Johnson, REALTORS</v>
      </c>
      <c r="N233" s="5">
        <f t="shared" si="21"/>
        <v>1</v>
      </c>
      <c r="O233" s="5">
        <f t="shared" si="24"/>
        <v>1</v>
      </c>
    </row>
    <row r="234" spans="1:15" s="8" customFormat="1" ht="14.25" customHeight="1" x14ac:dyDescent="0.2">
      <c r="A234" t="s">
        <v>756</v>
      </c>
      <c r="B234" t="s">
        <v>1854</v>
      </c>
      <c r="C234" t="s">
        <v>1246</v>
      </c>
      <c r="D234" t="s">
        <v>1535</v>
      </c>
      <c r="E234" t="s">
        <v>3189</v>
      </c>
      <c r="F234" t="s">
        <v>7</v>
      </c>
      <c r="G234" s="3">
        <v>43602</v>
      </c>
      <c r="H234" s="2">
        <v>375000</v>
      </c>
      <c r="I234" s="12" t="s">
        <v>838</v>
      </c>
      <c r="J234" s="67">
        <f t="shared" si="20"/>
        <v>375000</v>
      </c>
      <c r="K234" s="5">
        <f t="shared" si="22"/>
        <v>1</v>
      </c>
      <c r="L234" s="54">
        <f t="shared" si="23"/>
        <v>0</v>
      </c>
      <c r="M234" s="56" t="str">
        <f t="shared" si="25"/>
        <v>Camille Johnson, REALTORS</v>
      </c>
      <c r="N234" s="5">
        <f t="shared" si="21"/>
        <v>0</v>
      </c>
      <c r="O234" s="5">
        <f t="shared" si="24"/>
        <v>0</v>
      </c>
    </row>
    <row r="235" spans="1:15" s="8" customFormat="1" ht="14.25" customHeight="1" x14ac:dyDescent="0.2">
      <c r="A235" t="s">
        <v>544</v>
      </c>
      <c r="B235" t="s">
        <v>1858</v>
      </c>
      <c r="C235" t="s">
        <v>1882</v>
      </c>
      <c r="D235" t="s">
        <v>1535</v>
      </c>
      <c r="E235" t="s">
        <v>3004</v>
      </c>
      <c r="F235" t="s">
        <v>6</v>
      </c>
      <c r="G235" s="3">
        <v>43584</v>
      </c>
      <c r="H235" s="2">
        <v>557000</v>
      </c>
      <c r="I235" s="12" t="s">
        <v>838</v>
      </c>
      <c r="J235" s="67">
        <f t="shared" si="20"/>
        <v>557000</v>
      </c>
      <c r="K235" s="5">
        <f t="shared" si="22"/>
        <v>1</v>
      </c>
      <c r="L235" s="54">
        <f t="shared" si="23"/>
        <v>0</v>
      </c>
      <c r="M235" s="56" t="str">
        <f t="shared" si="25"/>
        <v>Camille Johnson, REALTORS</v>
      </c>
      <c r="N235" s="5">
        <f t="shared" si="21"/>
        <v>0</v>
      </c>
      <c r="O235" s="5">
        <f t="shared" si="24"/>
        <v>0</v>
      </c>
    </row>
    <row r="236" spans="1:15" s="8" customFormat="1" ht="14.25" customHeight="1" x14ac:dyDescent="0.2">
      <c r="A236" t="s">
        <v>2059</v>
      </c>
      <c r="B236" t="s">
        <v>1889</v>
      </c>
      <c r="C236" t="s">
        <v>1748</v>
      </c>
      <c r="D236" t="s">
        <v>1535</v>
      </c>
      <c r="E236" t="s">
        <v>2536</v>
      </c>
      <c r="F236" t="s">
        <v>123</v>
      </c>
      <c r="G236" s="3">
        <v>43531</v>
      </c>
      <c r="H236" s="2">
        <v>157900</v>
      </c>
      <c r="I236" s="12" t="s">
        <v>838</v>
      </c>
      <c r="J236" s="67">
        <f t="shared" si="20"/>
        <v>157900</v>
      </c>
      <c r="K236" s="5">
        <f t="shared" si="22"/>
        <v>1</v>
      </c>
      <c r="L236" s="54">
        <f t="shared" si="23"/>
        <v>0</v>
      </c>
      <c r="M236" s="56" t="str">
        <f t="shared" si="25"/>
        <v>Camille Johnson, REALTORS</v>
      </c>
      <c r="N236" s="5">
        <f t="shared" si="21"/>
        <v>0</v>
      </c>
      <c r="O236" s="5">
        <f t="shared" si="24"/>
        <v>0</v>
      </c>
    </row>
    <row r="237" spans="1:15" s="8" customFormat="1" ht="14.25" customHeight="1" x14ac:dyDescent="0.2">
      <c r="A237" t="s">
        <v>1891</v>
      </c>
      <c r="B237" t="s">
        <v>1036</v>
      </c>
      <c r="C237" t="s">
        <v>1246</v>
      </c>
      <c r="D237" t="s">
        <v>1535</v>
      </c>
      <c r="E237" t="s">
        <v>3087</v>
      </c>
      <c r="F237" t="s">
        <v>6</v>
      </c>
      <c r="G237" s="3">
        <v>43592</v>
      </c>
      <c r="H237" s="2">
        <v>149900</v>
      </c>
      <c r="I237" s="12">
        <v>20190738</v>
      </c>
      <c r="J237" s="67">
        <f t="shared" si="20"/>
        <v>149900</v>
      </c>
      <c r="K237" s="5">
        <f t="shared" si="22"/>
        <v>1</v>
      </c>
      <c r="L237" s="54">
        <f t="shared" si="23"/>
        <v>1</v>
      </c>
      <c r="M237" s="56" t="str">
        <f t="shared" si="25"/>
        <v>Camille Johnson, REALTORS</v>
      </c>
      <c r="N237" s="5">
        <f t="shared" si="21"/>
        <v>0</v>
      </c>
      <c r="O237" s="5">
        <f t="shared" si="24"/>
        <v>0</v>
      </c>
    </row>
    <row r="238" spans="1:15" s="8" customFormat="1" ht="14.25" customHeight="1" x14ac:dyDescent="0.2">
      <c r="A238" t="s">
        <v>145</v>
      </c>
      <c r="B238" t="s">
        <v>1842</v>
      </c>
      <c r="C238" t="s">
        <v>1269</v>
      </c>
      <c r="D238" t="s">
        <v>1535</v>
      </c>
      <c r="E238" t="s">
        <v>2448</v>
      </c>
      <c r="F238" t="s">
        <v>123</v>
      </c>
      <c r="G238" s="3">
        <v>43523</v>
      </c>
      <c r="H238" s="2">
        <v>185000</v>
      </c>
      <c r="I238" s="12">
        <v>20190217</v>
      </c>
      <c r="J238" s="67">
        <f t="shared" si="20"/>
        <v>185000</v>
      </c>
      <c r="K238" s="5">
        <f t="shared" si="22"/>
        <v>1</v>
      </c>
      <c r="L238" s="54">
        <f t="shared" si="23"/>
        <v>1</v>
      </c>
      <c r="M238" s="56" t="str">
        <f t="shared" si="25"/>
        <v>Camille Johnson, REALTORS</v>
      </c>
      <c r="N238" s="5">
        <f t="shared" si="21"/>
        <v>0</v>
      </c>
      <c r="O238" s="5">
        <f t="shared" si="24"/>
        <v>0</v>
      </c>
    </row>
    <row r="239" spans="1:15" s="8" customFormat="1" ht="14.25" customHeight="1" x14ac:dyDescent="0.2">
      <c r="A239" t="s">
        <v>757</v>
      </c>
      <c r="B239" t="s">
        <v>1258</v>
      </c>
      <c r="C239" t="s">
        <v>1244</v>
      </c>
      <c r="D239" t="s">
        <v>1535</v>
      </c>
      <c r="E239" t="s">
        <v>2635</v>
      </c>
      <c r="F239" t="s">
        <v>1126</v>
      </c>
      <c r="G239" s="3">
        <v>43543</v>
      </c>
      <c r="H239" s="2">
        <v>387500</v>
      </c>
      <c r="I239" s="12" t="s">
        <v>838</v>
      </c>
      <c r="J239" s="67">
        <f t="shared" si="20"/>
        <v>387500</v>
      </c>
      <c r="K239" s="5">
        <f t="shared" si="22"/>
        <v>1</v>
      </c>
      <c r="L239" s="54">
        <f t="shared" si="23"/>
        <v>0</v>
      </c>
      <c r="M239" s="56" t="str">
        <f t="shared" si="25"/>
        <v>Camille Johnson, REALTORS</v>
      </c>
      <c r="N239" s="5">
        <f t="shared" si="21"/>
        <v>0</v>
      </c>
      <c r="O239" s="5">
        <f t="shared" si="24"/>
        <v>0</v>
      </c>
    </row>
    <row r="240" spans="1:15" s="8" customFormat="1" ht="14.25" customHeight="1" x14ac:dyDescent="0.2">
      <c r="A240" t="s">
        <v>1632</v>
      </c>
      <c r="B240" t="s">
        <v>1535</v>
      </c>
      <c r="C240" t="s">
        <v>1632</v>
      </c>
      <c r="D240" t="s">
        <v>1535</v>
      </c>
      <c r="E240" t="s">
        <v>2760</v>
      </c>
      <c r="F240" t="s">
        <v>1249</v>
      </c>
      <c r="G240" s="3">
        <v>43556</v>
      </c>
      <c r="H240" s="2">
        <v>267000</v>
      </c>
      <c r="I240" s="12">
        <v>20190334</v>
      </c>
      <c r="J240" s="67">
        <f t="shared" si="20"/>
        <v>0</v>
      </c>
      <c r="K240" s="5">
        <f t="shared" si="22"/>
        <v>0</v>
      </c>
      <c r="L240" s="54">
        <f t="shared" si="23"/>
        <v>0</v>
      </c>
      <c r="M240" s="56" t="str">
        <f t="shared" si="25"/>
        <v>Camille Johnson, REALTORS</v>
      </c>
      <c r="N240" s="5">
        <f t="shared" si="21"/>
        <v>1</v>
      </c>
      <c r="O240" s="5">
        <f t="shared" si="24"/>
        <v>1</v>
      </c>
    </row>
    <row r="241" spans="1:15" s="8" customFormat="1" ht="14.25" customHeight="1" x14ac:dyDescent="0.2">
      <c r="A241" t="s">
        <v>1872</v>
      </c>
      <c r="B241" t="s">
        <v>1843</v>
      </c>
      <c r="C241" t="s">
        <v>574</v>
      </c>
      <c r="D241" t="s">
        <v>1535</v>
      </c>
      <c r="E241" t="s">
        <v>2906</v>
      </c>
      <c r="F241" t="s">
        <v>6</v>
      </c>
      <c r="G241" s="3">
        <v>43573</v>
      </c>
      <c r="H241" s="2">
        <v>285000</v>
      </c>
      <c r="I241" s="12" t="s">
        <v>838</v>
      </c>
      <c r="J241" s="67">
        <f t="shared" si="20"/>
        <v>285000</v>
      </c>
      <c r="K241" s="5">
        <f t="shared" si="22"/>
        <v>1</v>
      </c>
      <c r="L241" s="54">
        <f t="shared" si="23"/>
        <v>0</v>
      </c>
      <c r="M241" s="56" t="str">
        <f t="shared" si="25"/>
        <v>Camille Johnson, REALTORS</v>
      </c>
      <c r="N241" s="5">
        <f t="shared" si="21"/>
        <v>0</v>
      </c>
      <c r="O241" s="5">
        <f t="shared" si="24"/>
        <v>0</v>
      </c>
    </row>
    <row r="242" spans="1:15" s="8" customFormat="1" ht="14.25" customHeight="1" x14ac:dyDescent="0.2">
      <c r="A242" t="s">
        <v>1942</v>
      </c>
      <c r="B242" t="s">
        <v>1180</v>
      </c>
      <c r="C242" t="s">
        <v>1926</v>
      </c>
      <c r="D242" t="s">
        <v>1535</v>
      </c>
      <c r="E242" t="s">
        <v>3003</v>
      </c>
      <c r="F242" t="s">
        <v>6</v>
      </c>
      <c r="G242" s="3">
        <v>43584</v>
      </c>
      <c r="H242" s="2">
        <v>250000</v>
      </c>
      <c r="I242" s="12" t="s">
        <v>838</v>
      </c>
      <c r="J242" s="67">
        <f t="shared" si="20"/>
        <v>250000</v>
      </c>
      <c r="K242" s="5">
        <f t="shared" si="22"/>
        <v>1</v>
      </c>
      <c r="L242" s="54">
        <f t="shared" si="23"/>
        <v>0</v>
      </c>
      <c r="M242" s="56" t="str">
        <f t="shared" si="25"/>
        <v>Camille Johnson, REALTORS</v>
      </c>
      <c r="N242" s="5">
        <f t="shared" si="21"/>
        <v>0</v>
      </c>
      <c r="O242" s="5">
        <f t="shared" si="24"/>
        <v>0</v>
      </c>
    </row>
    <row r="243" spans="1:15" s="8" customFormat="1" ht="14.25" customHeight="1" x14ac:dyDescent="0.2">
      <c r="A243" t="s">
        <v>1229</v>
      </c>
      <c r="B243" t="s">
        <v>1099</v>
      </c>
      <c r="C243" t="s">
        <v>574</v>
      </c>
      <c r="D243" t="s">
        <v>1535</v>
      </c>
      <c r="E243" t="s">
        <v>2666</v>
      </c>
      <c r="F243" t="s">
        <v>1249</v>
      </c>
      <c r="G243" s="3">
        <v>43546</v>
      </c>
      <c r="H243" s="2">
        <v>167500</v>
      </c>
      <c r="I243" s="12" t="s">
        <v>838</v>
      </c>
      <c r="J243" s="67">
        <f t="shared" si="20"/>
        <v>167500</v>
      </c>
      <c r="K243" s="5">
        <f t="shared" si="22"/>
        <v>1</v>
      </c>
      <c r="L243" s="54">
        <f t="shared" si="23"/>
        <v>0</v>
      </c>
      <c r="M243" s="56" t="str">
        <f t="shared" si="25"/>
        <v>Camille Johnson, REALTORS</v>
      </c>
      <c r="N243" s="5">
        <f t="shared" si="21"/>
        <v>0</v>
      </c>
      <c r="O243" s="5">
        <f t="shared" si="24"/>
        <v>0</v>
      </c>
    </row>
    <row r="244" spans="1:15" s="8" customFormat="1" ht="14.25" customHeight="1" x14ac:dyDescent="0.2">
      <c r="A244" t="s">
        <v>1040</v>
      </c>
      <c r="B244" t="s">
        <v>5</v>
      </c>
      <c r="C244" t="s">
        <v>117</v>
      </c>
      <c r="D244" t="s">
        <v>1535</v>
      </c>
      <c r="E244" t="s">
        <v>3057</v>
      </c>
      <c r="F244" t="s">
        <v>425</v>
      </c>
      <c r="G244" s="3">
        <v>43588</v>
      </c>
      <c r="H244" s="2">
        <v>299900</v>
      </c>
      <c r="I244" s="12" t="s">
        <v>838</v>
      </c>
      <c r="J244" s="67">
        <f t="shared" si="20"/>
        <v>299900</v>
      </c>
      <c r="K244" s="5">
        <f t="shared" si="22"/>
        <v>1</v>
      </c>
      <c r="L244" s="54">
        <f t="shared" si="23"/>
        <v>0</v>
      </c>
      <c r="M244" s="56" t="str">
        <f t="shared" si="25"/>
        <v>Camille Johnson, REALTORS</v>
      </c>
      <c r="N244" s="5">
        <f t="shared" si="21"/>
        <v>0</v>
      </c>
      <c r="O244" s="5">
        <f t="shared" si="24"/>
        <v>0</v>
      </c>
    </row>
    <row r="245" spans="1:15" s="8" customFormat="1" ht="14.25" customHeight="1" x14ac:dyDescent="0.2">
      <c r="A245" t="s">
        <v>1857</v>
      </c>
      <c r="B245" t="s">
        <v>1099</v>
      </c>
      <c r="C245" t="s">
        <v>18</v>
      </c>
      <c r="D245" t="s">
        <v>1535</v>
      </c>
      <c r="E245" t="s">
        <v>3313</v>
      </c>
      <c r="F245" t="s">
        <v>6</v>
      </c>
      <c r="G245" s="3">
        <v>43614</v>
      </c>
      <c r="H245" s="2">
        <v>338900</v>
      </c>
      <c r="I245" s="12">
        <v>20190631</v>
      </c>
      <c r="J245" s="67">
        <f t="shared" si="20"/>
        <v>338900</v>
      </c>
      <c r="K245" s="5">
        <f t="shared" si="22"/>
        <v>1</v>
      </c>
      <c r="L245" s="54">
        <f t="shared" si="23"/>
        <v>1</v>
      </c>
      <c r="M245" s="56" t="str">
        <f t="shared" si="25"/>
        <v>Camille Johnson, REALTORS</v>
      </c>
      <c r="N245" s="5">
        <f t="shared" si="21"/>
        <v>0</v>
      </c>
      <c r="O245" s="5">
        <f t="shared" si="24"/>
        <v>0</v>
      </c>
    </row>
    <row r="246" spans="1:15" s="8" customFormat="1" ht="14.25" customHeight="1" x14ac:dyDescent="0.2">
      <c r="A246" t="s">
        <v>1868</v>
      </c>
      <c r="B246" t="s">
        <v>1869</v>
      </c>
      <c r="C246" t="s">
        <v>1702</v>
      </c>
      <c r="D246" t="s">
        <v>1535</v>
      </c>
      <c r="E246" t="s">
        <v>2301</v>
      </c>
      <c r="F246" t="s">
        <v>70</v>
      </c>
      <c r="G246" s="3">
        <v>43500</v>
      </c>
      <c r="H246" s="2">
        <v>179900</v>
      </c>
      <c r="I246" s="12" t="s">
        <v>838</v>
      </c>
      <c r="J246" s="67">
        <f t="shared" si="20"/>
        <v>179900</v>
      </c>
      <c r="K246" s="5">
        <f t="shared" si="22"/>
        <v>1</v>
      </c>
      <c r="L246" s="54">
        <f t="shared" si="23"/>
        <v>0</v>
      </c>
      <c r="M246" s="56" t="str">
        <f t="shared" si="25"/>
        <v>Camille Johnson, REALTORS</v>
      </c>
      <c r="N246" s="5">
        <f t="shared" si="21"/>
        <v>0</v>
      </c>
      <c r="O246" s="5">
        <f t="shared" si="24"/>
        <v>0</v>
      </c>
    </row>
    <row r="247" spans="1:15" s="8" customFormat="1" ht="14.25" customHeight="1" x14ac:dyDescent="0.2">
      <c r="A247" t="s">
        <v>1868</v>
      </c>
      <c r="B247" t="s">
        <v>1869</v>
      </c>
      <c r="C247" t="s">
        <v>117</v>
      </c>
      <c r="D247" t="s">
        <v>1535</v>
      </c>
      <c r="E247" t="s">
        <v>2380</v>
      </c>
      <c r="F247" t="s">
        <v>425</v>
      </c>
      <c r="G247" s="3">
        <v>43511</v>
      </c>
      <c r="H247" s="2">
        <v>800000</v>
      </c>
      <c r="I247" s="12">
        <v>20182900</v>
      </c>
      <c r="J247" s="67">
        <f t="shared" si="20"/>
        <v>800000</v>
      </c>
      <c r="K247" s="5">
        <f t="shared" si="22"/>
        <v>1</v>
      </c>
      <c r="L247" s="54">
        <f t="shared" si="23"/>
        <v>1</v>
      </c>
      <c r="M247" s="56" t="str">
        <f t="shared" si="25"/>
        <v>Camille Johnson, REALTORS</v>
      </c>
      <c r="N247" s="5">
        <f t="shared" si="21"/>
        <v>0</v>
      </c>
      <c r="O247" s="5">
        <f t="shared" si="24"/>
        <v>0</v>
      </c>
    </row>
    <row r="248" spans="1:15" s="8" customFormat="1" ht="14.25" customHeight="1" x14ac:dyDescent="0.2">
      <c r="A248" t="s">
        <v>1868</v>
      </c>
      <c r="B248" t="s">
        <v>1869</v>
      </c>
      <c r="C248" t="s">
        <v>117</v>
      </c>
      <c r="D248" t="s">
        <v>1535</v>
      </c>
      <c r="E248" t="s">
        <v>2978</v>
      </c>
      <c r="F248" t="s">
        <v>6</v>
      </c>
      <c r="G248" s="3">
        <v>43581</v>
      </c>
      <c r="H248" s="2">
        <v>525000</v>
      </c>
      <c r="I248" s="12">
        <v>20190694</v>
      </c>
      <c r="J248" s="67">
        <f t="shared" si="20"/>
        <v>525000</v>
      </c>
      <c r="K248" s="5">
        <f t="shared" si="22"/>
        <v>1</v>
      </c>
      <c r="L248" s="54">
        <f t="shared" si="23"/>
        <v>1</v>
      </c>
      <c r="M248" s="56" t="str">
        <f>IF(D248="",#REF!,D248)</f>
        <v>Camille Johnson, REALTORS</v>
      </c>
      <c r="N248" s="5">
        <f t="shared" si="21"/>
        <v>0</v>
      </c>
      <c r="O248" s="5">
        <f t="shared" si="24"/>
        <v>0</v>
      </c>
    </row>
    <row r="249" spans="1:15" s="8" customFormat="1" ht="14.25" customHeight="1" x14ac:dyDescent="0.2">
      <c r="A249" t="s">
        <v>1868</v>
      </c>
      <c r="B249" t="s">
        <v>1869</v>
      </c>
      <c r="C249" t="s">
        <v>18</v>
      </c>
      <c r="D249" t="s">
        <v>1535</v>
      </c>
      <c r="E249" t="s">
        <v>2225</v>
      </c>
      <c r="F249" t="s">
        <v>301</v>
      </c>
      <c r="G249" s="3">
        <v>43490</v>
      </c>
      <c r="H249" s="2">
        <v>63500</v>
      </c>
      <c r="I249" s="12" t="s">
        <v>838</v>
      </c>
      <c r="J249" s="67">
        <f t="shared" si="20"/>
        <v>63500</v>
      </c>
      <c r="K249" s="5">
        <f t="shared" si="22"/>
        <v>1</v>
      </c>
      <c r="L249" s="54">
        <f t="shared" si="23"/>
        <v>0</v>
      </c>
      <c r="M249" s="56" t="str">
        <f t="shared" si="25"/>
        <v>Camille Johnson, REALTORS</v>
      </c>
      <c r="N249" s="5">
        <f t="shared" si="21"/>
        <v>0</v>
      </c>
      <c r="O249" s="5">
        <f t="shared" si="24"/>
        <v>0</v>
      </c>
    </row>
    <row r="250" spans="1:15" s="8" customFormat="1" ht="14.25" customHeight="1" x14ac:dyDescent="0.2">
      <c r="A250" t="s">
        <v>1868</v>
      </c>
      <c r="B250" t="s">
        <v>1869</v>
      </c>
      <c r="C250" t="s">
        <v>18</v>
      </c>
      <c r="D250" t="s">
        <v>1535</v>
      </c>
      <c r="E250" t="s">
        <v>3174</v>
      </c>
      <c r="F250" t="s">
        <v>7</v>
      </c>
      <c r="G250" s="3">
        <v>43600</v>
      </c>
      <c r="H250" s="2">
        <v>352900</v>
      </c>
      <c r="I250" s="12">
        <v>20190714</v>
      </c>
      <c r="J250" s="67">
        <f t="shared" si="20"/>
        <v>352900</v>
      </c>
      <c r="K250" s="5">
        <f t="shared" si="22"/>
        <v>1</v>
      </c>
      <c r="L250" s="54">
        <f t="shared" si="23"/>
        <v>1</v>
      </c>
      <c r="M250" s="56" t="str">
        <f t="shared" si="25"/>
        <v>Camille Johnson, REALTORS</v>
      </c>
      <c r="N250" s="5">
        <f t="shared" si="21"/>
        <v>0</v>
      </c>
      <c r="O250" s="5">
        <f t="shared" si="24"/>
        <v>0</v>
      </c>
    </row>
    <row r="251" spans="1:15" s="8" customFormat="1" ht="14.25" customHeight="1" x14ac:dyDescent="0.2">
      <c r="A251" t="s">
        <v>1868</v>
      </c>
      <c r="B251" t="s">
        <v>1869</v>
      </c>
      <c r="C251" t="s">
        <v>2055</v>
      </c>
      <c r="D251" t="s">
        <v>1535</v>
      </c>
      <c r="E251" t="s">
        <v>2882</v>
      </c>
      <c r="F251" t="s">
        <v>6</v>
      </c>
      <c r="G251" s="3">
        <v>43570</v>
      </c>
      <c r="H251" s="2">
        <v>92500</v>
      </c>
      <c r="I251" s="12">
        <v>20190543</v>
      </c>
      <c r="J251" s="67">
        <f t="shared" si="20"/>
        <v>92500</v>
      </c>
      <c r="K251" s="5">
        <f t="shared" si="22"/>
        <v>1</v>
      </c>
      <c r="L251" s="54">
        <f t="shared" si="23"/>
        <v>1</v>
      </c>
      <c r="M251" s="56" t="str">
        <f t="shared" si="25"/>
        <v>Camille Johnson, REALTORS</v>
      </c>
      <c r="N251" s="5">
        <f t="shared" si="21"/>
        <v>0</v>
      </c>
      <c r="O251" s="5">
        <f t="shared" si="24"/>
        <v>0</v>
      </c>
    </row>
    <row r="252" spans="1:15" s="8" customFormat="1" ht="14.25" customHeight="1" x14ac:dyDescent="0.2">
      <c r="A252" t="s">
        <v>326</v>
      </c>
      <c r="B252" t="s">
        <v>1844</v>
      </c>
      <c r="C252" t="s">
        <v>1244</v>
      </c>
      <c r="D252" t="s">
        <v>1535</v>
      </c>
      <c r="E252" t="s">
        <v>2608</v>
      </c>
      <c r="F252" t="s">
        <v>6</v>
      </c>
      <c r="G252" s="3">
        <v>43539</v>
      </c>
      <c r="H252" s="2">
        <v>182500</v>
      </c>
      <c r="I252" s="12" t="s">
        <v>838</v>
      </c>
      <c r="J252" s="67">
        <f t="shared" si="20"/>
        <v>182500</v>
      </c>
      <c r="K252" s="5">
        <f t="shared" si="22"/>
        <v>1</v>
      </c>
      <c r="L252" s="54">
        <f t="shared" si="23"/>
        <v>0</v>
      </c>
      <c r="M252" s="56" t="str">
        <f t="shared" si="25"/>
        <v>Camille Johnson, REALTORS</v>
      </c>
      <c r="N252" s="5">
        <f t="shared" si="21"/>
        <v>0</v>
      </c>
      <c r="O252" s="5">
        <f t="shared" si="24"/>
        <v>0</v>
      </c>
    </row>
    <row r="253" spans="1:15" s="8" customFormat="1" ht="14.25" customHeight="1" x14ac:dyDescent="0.2">
      <c r="A253" t="s">
        <v>326</v>
      </c>
      <c r="B253" t="s">
        <v>1844</v>
      </c>
      <c r="C253" t="s">
        <v>1926</v>
      </c>
      <c r="D253" t="s">
        <v>1535</v>
      </c>
      <c r="E253" t="s">
        <v>3039</v>
      </c>
      <c r="F253" t="s">
        <v>7</v>
      </c>
      <c r="G253" s="3">
        <v>43586</v>
      </c>
      <c r="H253" s="2">
        <v>450000</v>
      </c>
      <c r="I253" s="12" t="s">
        <v>838</v>
      </c>
      <c r="J253" s="67">
        <f t="shared" si="20"/>
        <v>450000</v>
      </c>
      <c r="K253" s="5">
        <f t="shared" si="22"/>
        <v>1</v>
      </c>
      <c r="L253" s="54">
        <f t="shared" si="23"/>
        <v>0</v>
      </c>
      <c r="M253" s="56" t="str">
        <f t="shared" si="25"/>
        <v>Camille Johnson, REALTORS</v>
      </c>
      <c r="N253" s="5">
        <f t="shared" si="21"/>
        <v>0</v>
      </c>
      <c r="O253" s="5">
        <f t="shared" si="24"/>
        <v>0</v>
      </c>
    </row>
    <row r="254" spans="1:15" s="8" customFormat="1" ht="14.25" customHeight="1" x14ac:dyDescent="0.2">
      <c r="A254" t="s">
        <v>326</v>
      </c>
      <c r="B254" t="s">
        <v>1844</v>
      </c>
      <c r="C254" t="s">
        <v>1830</v>
      </c>
      <c r="D254" t="s">
        <v>1535</v>
      </c>
      <c r="E254" t="s">
        <v>2928</v>
      </c>
      <c r="F254" t="s">
        <v>6</v>
      </c>
      <c r="G254" s="3">
        <v>43577</v>
      </c>
      <c r="H254" s="2">
        <v>240000</v>
      </c>
      <c r="I254" s="12" t="s">
        <v>838</v>
      </c>
      <c r="J254" s="67">
        <f t="shared" si="20"/>
        <v>240000</v>
      </c>
      <c r="K254" s="5">
        <f t="shared" si="22"/>
        <v>1</v>
      </c>
      <c r="L254" s="54">
        <f t="shared" si="23"/>
        <v>0</v>
      </c>
      <c r="M254" s="56" t="str">
        <f t="shared" si="25"/>
        <v>Camille Johnson, REALTORS</v>
      </c>
      <c r="N254" s="5">
        <f t="shared" si="21"/>
        <v>0</v>
      </c>
      <c r="O254" s="5">
        <f t="shared" si="24"/>
        <v>0</v>
      </c>
    </row>
    <row r="255" spans="1:15" s="8" customFormat="1" ht="14.25" customHeight="1" x14ac:dyDescent="0.2">
      <c r="A255" t="s">
        <v>326</v>
      </c>
      <c r="B255" t="s">
        <v>1844</v>
      </c>
      <c r="C255" t="s">
        <v>117</v>
      </c>
      <c r="D255" t="s">
        <v>1535</v>
      </c>
      <c r="E255" t="s">
        <v>3042</v>
      </c>
      <c r="F255" t="s">
        <v>6</v>
      </c>
      <c r="G255" s="3">
        <v>43587</v>
      </c>
      <c r="H255" s="2">
        <v>183300</v>
      </c>
      <c r="I255" s="12" t="s">
        <v>838</v>
      </c>
      <c r="J255" s="67">
        <f t="shared" si="20"/>
        <v>183300</v>
      </c>
      <c r="K255" s="5">
        <f t="shared" si="22"/>
        <v>1</v>
      </c>
      <c r="L255" s="54">
        <f t="shared" si="23"/>
        <v>0</v>
      </c>
      <c r="M255" s="56" t="str">
        <f t="shared" si="25"/>
        <v>Camille Johnson, REALTORS</v>
      </c>
      <c r="N255" s="5">
        <f t="shared" si="21"/>
        <v>0</v>
      </c>
      <c r="O255" s="5">
        <f t="shared" si="24"/>
        <v>0</v>
      </c>
    </row>
    <row r="256" spans="1:15" s="8" customFormat="1" ht="14.25" customHeight="1" x14ac:dyDescent="0.2">
      <c r="A256" t="s">
        <v>326</v>
      </c>
      <c r="B256" t="s">
        <v>1844</v>
      </c>
      <c r="C256" t="s">
        <v>117</v>
      </c>
      <c r="D256" t="s">
        <v>1535</v>
      </c>
      <c r="E256" t="s">
        <v>3283</v>
      </c>
      <c r="F256" t="s">
        <v>6</v>
      </c>
      <c r="G256" s="3">
        <v>43609</v>
      </c>
      <c r="H256" s="2">
        <v>705000</v>
      </c>
      <c r="I256" s="12" t="s">
        <v>838</v>
      </c>
      <c r="J256" s="67">
        <f t="shared" si="20"/>
        <v>705000</v>
      </c>
      <c r="K256" s="5">
        <f t="shared" si="22"/>
        <v>1</v>
      </c>
      <c r="L256" s="54">
        <f t="shared" si="23"/>
        <v>0</v>
      </c>
      <c r="M256" s="56" t="str">
        <f t="shared" si="25"/>
        <v>Camille Johnson, REALTORS</v>
      </c>
      <c r="N256" s="5">
        <f t="shared" si="21"/>
        <v>0</v>
      </c>
      <c r="O256" s="5">
        <f t="shared" si="24"/>
        <v>0</v>
      </c>
    </row>
    <row r="257" spans="1:15" s="8" customFormat="1" ht="14.25" customHeight="1" x14ac:dyDescent="0.2">
      <c r="A257" t="s">
        <v>930</v>
      </c>
      <c r="B257" t="s">
        <v>1887</v>
      </c>
      <c r="C257" t="s">
        <v>574</v>
      </c>
      <c r="D257" t="s">
        <v>1535</v>
      </c>
      <c r="E257" t="s">
        <v>3297</v>
      </c>
      <c r="F257" t="s">
        <v>216</v>
      </c>
      <c r="G257" s="3">
        <v>43613</v>
      </c>
      <c r="H257" s="2">
        <v>297000</v>
      </c>
      <c r="I257" s="12" t="s">
        <v>838</v>
      </c>
      <c r="J257" s="67">
        <f t="shared" si="20"/>
        <v>297000</v>
      </c>
      <c r="K257" s="5">
        <f t="shared" si="22"/>
        <v>1</v>
      </c>
      <c r="L257" s="54">
        <f t="shared" si="23"/>
        <v>0</v>
      </c>
      <c r="M257" s="56" t="str">
        <f>IF(D257="",#REF!,D257)</f>
        <v>Camille Johnson, REALTORS</v>
      </c>
      <c r="N257" s="5">
        <f t="shared" si="21"/>
        <v>0</v>
      </c>
      <c r="O257" s="5">
        <f t="shared" si="24"/>
        <v>0</v>
      </c>
    </row>
    <row r="258" spans="1:15" s="8" customFormat="1" ht="14.25" customHeight="1" x14ac:dyDescent="0.2">
      <c r="A258" t="s">
        <v>566</v>
      </c>
      <c r="B258" t="s">
        <v>1842</v>
      </c>
      <c r="C258" t="s">
        <v>574</v>
      </c>
      <c r="D258" t="s">
        <v>1535</v>
      </c>
      <c r="E258" t="s">
        <v>2766</v>
      </c>
      <c r="F258" t="s">
        <v>216</v>
      </c>
      <c r="G258" s="3">
        <v>43557</v>
      </c>
      <c r="H258" s="2">
        <v>225500</v>
      </c>
      <c r="I258" s="12">
        <v>20190416</v>
      </c>
      <c r="J258" s="67">
        <f t="shared" si="20"/>
        <v>225500</v>
      </c>
      <c r="K258" s="5">
        <f t="shared" si="22"/>
        <v>1</v>
      </c>
      <c r="L258" s="54">
        <f t="shared" si="23"/>
        <v>1</v>
      </c>
      <c r="M258" s="56" t="str">
        <f t="shared" si="25"/>
        <v>Camille Johnson, REALTORS</v>
      </c>
      <c r="N258" s="5">
        <f t="shared" si="21"/>
        <v>0</v>
      </c>
      <c r="O258" s="5">
        <f t="shared" si="24"/>
        <v>0</v>
      </c>
    </row>
    <row r="259" spans="1:15" s="8" customFormat="1" ht="14.25" customHeight="1" x14ac:dyDescent="0.2">
      <c r="A259" t="s">
        <v>566</v>
      </c>
      <c r="B259" t="s">
        <v>1842</v>
      </c>
      <c r="C259" t="s">
        <v>1882</v>
      </c>
      <c r="D259" t="s">
        <v>1535</v>
      </c>
      <c r="E259" t="s">
        <v>2181</v>
      </c>
      <c r="F259" t="s">
        <v>6</v>
      </c>
      <c r="G259" s="3">
        <v>43483</v>
      </c>
      <c r="H259" s="2">
        <v>297500</v>
      </c>
      <c r="I259" s="12">
        <v>20182729</v>
      </c>
      <c r="J259" s="67">
        <f t="shared" ref="J259:J322" si="26">IF(B259=D259,0,H259)</f>
        <v>297500</v>
      </c>
      <c r="K259" s="5">
        <f t="shared" si="22"/>
        <v>1</v>
      </c>
      <c r="L259" s="54">
        <f t="shared" si="23"/>
        <v>1</v>
      </c>
      <c r="M259" s="56" t="str">
        <f>IF(D259="",#REF!,D259)</f>
        <v>Camille Johnson, REALTORS</v>
      </c>
      <c r="N259" s="5">
        <f t="shared" ref="N259:N322" si="27">IF(B259=D259,1,0)</f>
        <v>0</v>
      </c>
      <c r="O259" s="5">
        <f t="shared" si="24"/>
        <v>0</v>
      </c>
    </row>
    <row r="260" spans="1:15" s="8" customFormat="1" ht="14.25" customHeight="1" x14ac:dyDescent="0.2">
      <c r="A260" t="s">
        <v>566</v>
      </c>
      <c r="B260" t="s">
        <v>1842</v>
      </c>
      <c r="C260" t="s">
        <v>983</v>
      </c>
      <c r="D260" t="s">
        <v>1535</v>
      </c>
      <c r="E260" t="s">
        <v>3271</v>
      </c>
      <c r="F260" t="s">
        <v>6</v>
      </c>
      <c r="G260" s="3">
        <v>43609</v>
      </c>
      <c r="H260" s="2">
        <v>235500</v>
      </c>
      <c r="I260" s="12">
        <v>20190820</v>
      </c>
      <c r="J260" s="67">
        <f t="shared" si="26"/>
        <v>235500</v>
      </c>
      <c r="K260" s="5">
        <f t="shared" si="22"/>
        <v>1</v>
      </c>
      <c r="L260" s="54">
        <f t="shared" si="23"/>
        <v>1</v>
      </c>
      <c r="M260" s="56" t="str">
        <f t="shared" si="25"/>
        <v>Camille Johnson, REALTORS</v>
      </c>
      <c r="N260" s="5">
        <f t="shared" si="27"/>
        <v>0</v>
      </c>
      <c r="O260" s="5">
        <f t="shared" si="24"/>
        <v>0</v>
      </c>
    </row>
    <row r="261" spans="1:15" s="8" customFormat="1" ht="14.25" customHeight="1" x14ac:dyDescent="0.2">
      <c r="A261" t="s">
        <v>2401</v>
      </c>
      <c r="B261" t="s">
        <v>1099</v>
      </c>
      <c r="C261" t="s">
        <v>1068</v>
      </c>
      <c r="D261" t="s">
        <v>1535</v>
      </c>
      <c r="E261" t="s">
        <v>2402</v>
      </c>
      <c r="F261" t="s">
        <v>11</v>
      </c>
      <c r="G261" s="3">
        <v>43517</v>
      </c>
      <c r="H261" s="2">
        <v>160000</v>
      </c>
      <c r="I261" s="12" t="s">
        <v>838</v>
      </c>
      <c r="J261" s="67">
        <f t="shared" si="26"/>
        <v>160000</v>
      </c>
      <c r="K261" s="5">
        <f t="shared" si="22"/>
        <v>1</v>
      </c>
      <c r="L261" s="54">
        <f t="shared" si="23"/>
        <v>0</v>
      </c>
      <c r="M261" s="56" t="str">
        <f t="shared" si="25"/>
        <v>Camille Johnson, REALTORS</v>
      </c>
      <c r="N261" s="5">
        <f t="shared" si="27"/>
        <v>0</v>
      </c>
      <c r="O261" s="5">
        <f t="shared" si="24"/>
        <v>0</v>
      </c>
    </row>
    <row r="262" spans="1:15" s="8" customFormat="1" ht="14.25" customHeight="1" x14ac:dyDescent="0.2">
      <c r="A262" t="s">
        <v>799</v>
      </c>
      <c r="B262" t="s">
        <v>1858</v>
      </c>
      <c r="C262" t="s">
        <v>1269</v>
      </c>
      <c r="D262" t="s">
        <v>1535</v>
      </c>
      <c r="E262" t="s">
        <v>2519</v>
      </c>
      <c r="F262" t="s">
        <v>1249</v>
      </c>
      <c r="G262" s="3">
        <v>43529</v>
      </c>
      <c r="H262" s="2">
        <v>180500</v>
      </c>
      <c r="I262" s="12" t="s">
        <v>838</v>
      </c>
      <c r="J262" s="67">
        <f t="shared" si="26"/>
        <v>180500</v>
      </c>
      <c r="K262" s="5">
        <f t="shared" ref="K262:K325" si="28">IF(J262&gt;0,1,0)</f>
        <v>1</v>
      </c>
      <c r="L262" s="54">
        <f t="shared" ref="L262:L325" si="29">IF(K262=0,0,IF(I262="did not close",0,IF(I262="",0,1)))</f>
        <v>0</v>
      </c>
      <c r="M262" s="56" t="str">
        <f t="shared" si="25"/>
        <v>Camille Johnson, REALTORS</v>
      </c>
      <c r="N262" s="5">
        <f t="shared" si="27"/>
        <v>0</v>
      </c>
      <c r="O262" s="5">
        <f t="shared" ref="O262:O325" si="30">IF(K262=0,IF(I262="did not close",0,IF(I262="",0,1)),0)</f>
        <v>0</v>
      </c>
    </row>
    <row r="263" spans="1:15" s="8" customFormat="1" ht="14.25" customHeight="1" x14ac:dyDescent="0.2">
      <c r="A263" t="s">
        <v>983</v>
      </c>
      <c r="B263" t="s">
        <v>1535</v>
      </c>
      <c r="C263" t="s">
        <v>18</v>
      </c>
      <c r="D263" t="s">
        <v>1535</v>
      </c>
      <c r="E263" t="s">
        <v>2573</v>
      </c>
      <c r="F263" t="s">
        <v>6</v>
      </c>
      <c r="G263" s="3">
        <v>43535</v>
      </c>
      <c r="H263" s="2">
        <v>546500</v>
      </c>
      <c r="I263" s="12">
        <v>20190189</v>
      </c>
      <c r="J263" s="67">
        <f t="shared" si="26"/>
        <v>0</v>
      </c>
      <c r="K263" s="5">
        <f t="shared" si="28"/>
        <v>0</v>
      </c>
      <c r="L263" s="54">
        <f t="shared" si="29"/>
        <v>0</v>
      </c>
      <c r="M263" s="56" t="str">
        <f t="shared" si="25"/>
        <v>Camille Johnson, REALTORS</v>
      </c>
      <c r="N263" s="5">
        <f t="shared" si="27"/>
        <v>1</v>
      </c>
      <c r="O263" s="5">
        <f t="shared" si="30"/>
        <v>1</v>
      </c>
    </row>
    <row r="264" spans="1:15" s="8" customFormat="1" ht="14.25" customHeight="1" x14ac:dyDescent="0.2">
      <c r="A264" t="s">
        <v>1072</v>
      </c>
      <c r="B264" t="s">
        <v>1921</v>
      </c>
      <c r="C264" t="s">
        <v>1882</v>
      </c>
      <c r="D264" t="s">
        <v>1535</v>
      </c>
      <c r="E264" t="s">
        <v>3046</v>
      </c>
      <c r="F264" t="s">
        <v>6</v>
      </c>
      <c r="G264" s="3">
        <v>43588</v>
      </c>
      <c r="H264" s="2">
        <v>212000</v>
      </c>
      <c r="I264" s="12">
        <v>20190843</v>
      </c>
      <c r="J264" s="67">
        <f t="shared" si="26"/>
        <v>212000</v>
      </c>
      <c r="K264" s="5">
        <f t="shared" si="28"/>
        <v>1</v>
      </c>
      <c r="L264" s="54">
        <f t="shared" si="29"/>
        <v>1</v>
      </c>
      <c r="M264" s="56" t="str">
        <f>IF(D264="",#REF!,D264)</f>
        <v>Camille Johnson, REALTORS</v>
      </c>
      <c r="N264" s="5">
        <f t="shared" si="27"/>
        <v>0</v>
      </c>
      <c r="O264" s="5">
        <f t="shared" si="30"/>
        <v>0</v>
      </c>
    </row>
    <row r="265" spans="1:15" s="8" customFormat="1" ht="14.25" customHeight="1" x14ac:dyDescent="0.2">
      <c r="A265" t="s">
        <v>1564</v>
      </c>
      <c r="B265" t="s">
        <v>1565</v>
      </c>
      <c r="C265" t="s">
        <v>117</v>
      </c>
      <c r="D265" t="s">
        <v>1535</v>
      </c>
      <c r="E265" t="s">
        <v>3244</v>
      </c>
      <c r="F265" t="s">
        <v>65</v>
      </c>
      <c r="G265" s="3">
        <v>43607</v>
      </c>
      <c r="H265" s="2">
        <v>244000</v>
      </c>
      <c r="I265" s="12" t="s">
        <v>838</v>
      </c>
      <c r="J265" s="67">
        <f t="shared" si="26"/>
        <v>244000</v>
      </c>
      <c r="K265" s="5">
        <f t="shared" si="28"/>
        <v>1</v>
      </c>
      <c r="L265" s="54">
        <f t="shared" si="29"/>
        <v>0</v>
      </c>
      <c r="M265" s="56" t="str">
        <f t="shared" ref="M265:M325" si="31">IF(D265="",D264,D265)</f>
        <v>Camille Johnson, REALTORS</v>
      </c>
      <c r="N265" s="5">
        <f t="shared" si="27"/>
        <v>0</v>
      </c>
      <c r="O265" s="5">
        <f t="shared" si="30"/>
        <v>0</v>
      </c>
    </row>
    <row r="266" spans="1:15" s="8" customFormat="1" ht="14.25" customHeight="1" x14ac:dyDescent="0.2">
      <c r="A266" t="s">
        <v>26</v>
      </c>
      <c r="B266" t="s">
        <v>1858</v>
      </c>
      <c r="C266" t="s">
        <v>1882</v>
      </c>
      <c r="D266" t="s">
        <v>1535</v>
      </c>
      <c r="E266" t="s">
        <v>3206</v>
      </c>
      <c r="F266" t="s">
        <v>7</v>
      </c>
      <c r="G266" s="3">
        <v>43605</v>
      </c>
      <c r="H266" s="2">
        <v>310000</v>
      </c>
      <c r="I266" s="12" t="s">
        <v>838</v>
      </c>
      <c r="J266" s="67">
        <f t="shared" si="26"/>
        <v>310000</v>
      </c>
      <c r="K266" s="5">
        <f t="shared" si="28"/>
        <v>1</v>
      </c>
      <c r="L266" s="54">
        <f t="shared" si="29"/>
        <v>0</v>
      </c>
      <c r="M266" s="56" t="str">
        <f t="shared" si="31"/>
        <v>Camille Johnson, REALTORS</v>
      </c>
      <c r="N266" s="5">
        <f t="shared" si="27"/>
        <v>0</v>
      </c>
      <c r="O266" s="5">
        <f t="shared" si="30"/>
        <v>0</v>
      </c>
    </row>
    <row r="267" spans="1:15" s="8" customFormat="1" ht="14.25" customHeight="1" x14ac:dyDescent="0.2">
      <c r="A267" t="s">
        <v>1966</v>
      </c>
      <c r="B267" t="s">
        <v>1854</v>
      </c>
      <c r="C267" t="s">
        <v>1880</v>
      </c>
      <c r="D267" t="s">
        <v>126</v>
      </c>
      <c r="E267" t="s">
        <v>2455</v>
      </c>
      <c r="F267" t="s">
        <v>6</v>
      </c>
      <c r="G267" s="3">
        <v>43524</v>
      </c>
      <c r="H267" s="2">
        <v>133900</v>
      </c>
      <c r="I267" s="12" t="s">
        <v>838</v>
      </c>
      <c r="J267" s="67">
        <f t="shared" si="26"/>
        <v>133900</v>
      </c>
      <c r="K267" s="5">
        <f t="shared" si="28"/>
        <v>1</v>
      </c>
      <c r="L267" s="54">
        <f t="shared" si="29"/>
        <v>0</v>
      </c>
      <c r="M267" s="56" t="str">
        <f t="shared" si="31"/>
        <v>Campus, REALTORS</v>
      </c>
      <c r="N267" s="5">
        <f t="shared" si="27"/>
        <v>0</v>
      </c>
      <c r="O267" s="5">
        <f t="shared" si="30"/>
        <v>0</v>
      </c>
    </row>
    <row r="268" spans="1:15" s="8" customFormat="1" ht="14.25" customHeight="1" x14ac:dyDescent="0.2">
      <c r="A268" t="s">
        <v>555</v>
      </c>
      <c r="B268" t="s">
        <v>1535</v>
      </c>
      <c r="C268" t="s">
        <v>1880</v>
      </c>
      <c r="D268" t="s">
        <v>126</v>
      </c>
      <c r="E268" t="s">
        <v>2166</v>
      </c>
      <c r="F268" t="s">
        <v>6</v>
      </c>
      <c r="G268" s="3">
        <v>43481</v>
      </c>
      <c r="H268" s="2">
        <v>204500</v>
      </c>
      <c r="I268" s="12" t="s">
        <v>838</v>
      </c>
      <c r="J268" s="67">
        <f t="shared" si="26"/>
        <v>204500</v>
      </c>
      <c r="K268" s="5">
        <f t="shared" si="28"/>
        <v>1</v>
      </c>
      <c r="L268" s="54">
        <f t="shared" si="29"/>
        <v>0</v>
      </c>
      <c r="M268" s="56" t="str">
        <f t="shared" si="31"/>
        <v>Campus, REALTORS</v>
      </c>
      <c r="N268" s="5">
        <f t="shared" si="27"/>
        <v>0</v>
      </c>
      <c r="O268" s="5">
        <f t="shared" si="30"/>
        <v>0</v>
      </c>
    </row>
    <row r="269" spans="1:15" s="8" customFormat="1" ht="14.25" customHeight="1" x14ac:dyDescent="0.2">
      <c r="A269" t="s">
        <v>1543</v>
      </c>
      <c r="B269" t="s">
        <v>1036</v>
      </c>
      <c r="C269" t="s">
        <v>1880</v>
      </c>
      <c r="D269" t="s">
        <v>126</v>
      </c>
      <c r="E269" t="s">
        <v>3122</v>
      </c>
      <c r="F269" t="s">
        <v>6</v>
      </c>
      <c r="G269" s="3">
        <v>43595</v>
      </c>
      <c r="H269" s="2">
        <v>157000</v>
      </c>
      <c r="I269" s="12" t="s">
        <v>838</v>
      </c>
      <c r="J269" s="67">
        <f t="shared" si="26"/>
        <v>157000</v>
      </c>
      <c r="K269" s="5">
        <f t="shared" si="28"/>
        <v>1</v>
      </c>
      <c r="L269" s="54">
        <f t="shared" si="29"/>
        <v>0</v>
      </c>
      <c r="M269" s="56" t="str">
        <f t="shared" si="31"/>
        <v>Campus, REALTORS</v>
      </c>
      <c r="N269" s="5">
        <f t="shared" si="27"/>
        <v>0</v>
      </c>
      <c r="O269" s="5">
        <f t="shared" si="30"/>
        <v>0</v>
      </c>
    </row>
    <row r="270" spans="1:15" s="8" customFormat="1" ht="14.25" customHeight="1" x14ac:dyDescent="0.2">
      <c r="A270" t="s">
        <v>2014</v>
      </c>
      <c r="B270" t="s">
        <v>1180</v>
      </c>
      <c r="C270" t="s">
        <v>1880</v>
      </c>
      <c r="D270" t="s">
        <v>126</v>
      </c>
      <c r="E270" t="s">
        <v>2363</v>
      </c>
      <c r="F270" t="s">
        <v>6</v>
      </c>
      <c r="G270" s="3">
        <v>43510</v>
      </c>
      <c r="H270" s="2">
        <v>187000</v>
      </c>
      <c r="I270" s="12" t="s">
        <v>838</v>
      </c>
      <c r="J270" s="67">
        <f t="shared" si="26"/>
        <v>187000</v>
      </c>
      <c r="K270" s="5">
        <f t="shared" si="28"/>
        <v>1</v>
      </c>
      <c r="L270" s="54">
        <f t="shared" si="29"/>
        <v>0</v>
      </c>
      <c r="M270" s="56" t="str">
        <f t="shared" si="31"/>
        <v>Campus, REALTORS</v>
      </c>
      <c r="N270" s="5">
        <f t="shared" si="27"/>
        <v>0</v>
      </c>
      <c r="O270" s="5">
        <f t="shared" si="30"/>
        <v>0</v>
      </c>
    </row>
    <row r="271" spans="1:15" s="8" customFormat="1" ht="14.25" customHeight="1" x14ac:dyDescent="0.2">
      <c r="A271" t="s">
        <v>1868</v>
      </c>
      <c r="B271" t="s">
        <v>1869</v>
      </c>
      <c r="C271" t="s">
        <v>1880</v>
      </c>
      <c r="D271" t="s">
        <v>126</v>
      </c>
      <c r="E271" t="s">
        <v>2413</v>
      </c>
      <c r="F271" t="s">
        <v>6</v>
      </c>
      <c r="G271" s="3">
        <v>43518</v>
      </c>
      <c r="H271" s="2">
        <v>179000</v>
      </c>
      <c r="I271" s="12">
        <v>20190152</v>
      </c>
      <c r="J271" s="67">
        <f t="shared" si="26"/>
        <v>179000</v>
      </c>
      <c r="K271" s="5">
        <f t="shared" si="28"/>
        <v>1</v>
      </c>
      <c r="L271" s="54">
        <f t="shared" si="29"/>
        <v>1</v>
      </c>
      <c r="M271" s="56" t="str">
        <f t="shared" si="31"/>
        <v>Campus, REALTORS</v>
      </c>
      <c r="N271" s="5">
        <f t="shared" si="27"/>
        <v>0</v>
      </c>
      <c r="O271" s="5">
        <f t="shared" si="30"/>
        <v>0</v>
      </c>
    </row>
    <row r="272" spans="1:15" s="8" customFormat="1" ht="14.25" customHeight="1" x14ac:dyDescent="0.2">
      <c r="A272" t="s">
        <v>326</v>
      </c>
      <c r="B272" t="s">
        <v>1844</v>
      </c>
      <c r="C272" t="s">
        <v>1880</v>
      </c>
      <c r="D272" t="s">
        <v>126</v>
      </c>
      <c r="E272" t="s">
        <v>2015</v>
      </c>
      <c r="F272" t="s">
        <v>6</v>
      </c>
      <c r="G272" s="3">
        <v>43546</v>
      </c>
      <c r="H272" s="2">
        <v>126900</v>
      </c>
      <c r="I272" s="12" t="s">
        <v>838</v>
      </c>
      <c r="J272" s="67">
        <f t="shared" si="26"/>
        <v>126900</v>
      </c>
      <c r="K272" s="5">
        <f t="shared" si="28"/>
        <v>1</v>
      </c>
      <c r="L272" s="54">
        <f t="shared" si="29"/>
        <v>0</v>
      </c>
      <c r="M272" s="56" t="str">
        <f t="shared" si="31"/>
        <v>Campus, REALTORS</v>
      </c>
      <c r="N272" s="5">
        <f t="shared" si="27"/>
        <v>0</v>
      </c>
      <c r="O272" s="5">
        <f t="shared" si="30"/>
        <v>0</v>
      </c>
    </row>
    <row r="273" spans="1:15" s="8" customFormat="1" ht="14.25" customHeight="1" x14ac:dyDescent="0.2">
      <c r="A273" t="s">
        <v>1400</v>
      </c>
      <c r="B273" t="s">
        <v>1842</v>
      </c>
      <c r="C273" t="s">
        <v>1880</v>
      </c>
      <c r="D273" t="s">
        <v>126</v>
      </c>
      <c r="E273" t="s">
        <v>2576</v>
      </c>
      <c r="F273" t="s">
        <v>6</v>
      </c>
      <c r="G273" s="3">
        <v>43535</v>
      </c>
      <c r="H273" s="2">
        <v>117250</v>
      </c>
      <c r="I273" s="12">
        <v>20190139</v>
      </c>
      <c r="J273" s="67">
        <f t="shared" si="26"/>
        <v>117250</v>
      </c>
      <c r="K273" s="5">
        <f t="shared" si="28"/>
        <v>1</v>
      </c>
      <c r="L273" s="54">
        <f t="shared" si="29"/>
        <v>1</v>
      </c>
      <c r="M273" s="56" t="str">
        <f t="shared" si="31"/>
        <v>Campus, REALTORS</v>
      </c>
      <c r="N273" s="5">
        <f t="shared" si="27"/>
        <v>0</v>
      </c>
      <c r="O273" s="5">
        <f t="shared" si="30"/>
        <v>0</v>
      </c>
    </row>
    <row r="274" spans="1:15" s="8" customFormat="1" ht="14.25" customHeight="1" x14ac:dyDescent="0.2">
      <c r="A274" t="s">
        <v>1960</v>
      </c>
      <c r="B274" t="s">
        <v>197</v>
      </c>
      <c r="C274" t="s">
        <v>408</v>
      </c>
      <c r="D274" t="s">
        <v>197</v>
      </c>
      <c r="E274" t="s">
        <v>2050</v>
      </c>
      <c r="F274" t="s">
        <v>6</v>
      </c>
      <c r="G274" s="3">
        <v>43615</v>
      </c>
      <c r="H274" s="2">
        <v>71000</v>
      </c>
      <c r="I274" s="12">
        <v>20190135</v>
      </c>
      <c r="J274" s="67">
        <f t="shared" si="26"/>
        <v>0</v>
      </c>
      <c r="K274" s="5">
        <f t="shared" si="28"/>
        <v>0</v>
      </c>
      <c r="L274" s="54">
        <f t="shared" si="29"/>
        <v>0</v>
      </c>
      <c r="M274" s="56" t="str">
        <f t="shared" si="31"/>
        <v>Carbajal Realty</v>
      </c>
      <c r="N274" s="5">
        <f t="shared" si="27"/>
        <v>1</v>
      </c>
      <c r="O274" s="5">
        <f t="shared" si="30"/>
        <v>1</v>
      </c>
    </row>
    <row r="275" spans="1:15" s="8" customFormat="1" ht="14.25" customHeight="1" x14ac:dyDescent="0.2">
      <c r="A275" t="s">
        <v>1960</v>
      </c>
      <c r="B275" t="s">
        <v>197</v>
      </c>
      <c r="C275" t="s">
        <v>1960</v>
      </c>
      <c r="D275" t="s">
        <v>197</v>
      </c>
      <c r="E275" t="s">
        <v>2523</v>
      </c>
      <c r="F275" t="s">
        <v>911</v>
      </c>
      <c r="G275" s="3">
        <v>43529</v>
      </c>
      <c r="H275" s="2">
        <v>78000</v>
      </c>
      <c r="I275" s="12" t="s">
        <v>838</v>
      </c>
      <c r="J275" s="67">
        <f t="shared" si="26"/>
        <v>0</v>
      </c>
      <c r="K275" s="5">
        <f t="shared" si="28"/>
        <v>0</v>
      </c>
      <c r="L275" s="54">
        <f t="shared" si="29"/>
        <v>0</v>
      </c>
      <c r="M275" s="56" t="str">
        <f t="shared" si="31"/>
        <v>Carbajal Realty</v>
      </c>
      <c r="N275" s="5">
        <f t="shared" si="27"/>
        <v>1</v>
      </c>
      <c r="O275" s="5">
        <f t="shared" si="30"/>
        <v>0</v>
      </c>
    </row>
    <row r="276" spans="1:15" s="8" customFormat="1" ht="14.25" customHeight="1" x14ac:dyDescent="0.2">
      <c r="A276" t="s">
        <v>1543</v>
      </c>
      <c r="B276" t="s">
        <v>1036</v>
      </c>
      <c r="C276" t="s">
        <v>1960</v>
      </c>
      <c r="D276" t="s">
        <v>197</v>
      </c>
      <c r="E276" t="s">
        <v>2940</v>
      </c>
      <c r="F276" t="s">
        <v>6</v>
      </c>
      <c r="G276" s="3">
        <v>43577</v>
      </c>
      <c r="H276" s="2">
        <v>117500</v>
      </c>
      <c r="I276" s="12" t="s">
        <v>838</v>
      </c>
      <c r="J276" s="67">
        <f t="shared" si="26"/>
        <v>117500</v>
      </c>
      <c r="K276" s="5">
        <f t="shared" si="28"/>
        <v>1</v>
      </c>
      <c r="L276" s="54">
        <f t="shared" si="29"/>
        <v>0</v>
      </c>
      <c r="M276" s="56" t="str">
        <f t="shared" si="31"/>
        <v>Carbajal Realty</v>
      </c>
      <c r="N276" s="5">
        <f t="shared" si="27"/>
        <v>0</v>
      </c>
      <c r="O276" s="5">
        <f t="shared" si="30"/>
        <v>0</v>
      </c>
    </row>
    <row r="277" spans="1:15" s="8" customFormat="1" ht="14.25" customHeight="1" x14ac:dyDescent="0.2">
      <c r="A277" t="s">
        <v>2131</v>
      </c>
      <c r="B277" t="s">
        <v>839</v>
      </c>
      <c r="C277" t="s">
        <v>408</v>
      </c>
      <c r="D277" t="s">
        <v>197</v>
      </c>
      <c r="E277" t="s">
        <v>2132</v>
      </c>
      <c r="F277" t="s">
        <v>123</v>
      </c>
      <c r="G277" s="3">
        <v>43475</v>
      </c>
      <c r="H277" s="2">
        <v>98000</v>
      </c>
      <c r="I277" s="12" t="s">
        <v>838</v>
      </c>
      <c r="J277" s="67">
        <f t="shared" si="26"/>
        <v>98000</v>
      </c>
      <c r="K277" s="5">
        <f t="shared" si="28"/>
        <v>1</v>
      </c>
      <c r="L277" s="54">
        <f t="shared" si="29"/>
        <v>0</v>
      </c>
      <c r="M277" s="56" t="str">
        <f t="shared" si="31"/>
        <v>Carbajal Realty</v>
      </c>
      <c r="N277" s="5">
        <f t="shared" si="27"/>
        <v>0</v>
      </c>
      <c r="O277" s="5">
        <f t="shared" si="30"/>
        <v>0</v>
      </c>
    </row>
    <row r="278" spans="1:15" s="8" customFormat="1" ht="14.25" customHeight="1" x14ac:dyDescent="0.2">
      <c r="A278" t="s">
        <v>306</v>
      </c>
      <c r="B278" t="s">
        <v>2085</v>
      </c>
      <c r="C278" t="s">
        <v>153</v>
      </c>
      <c r="D278" t="s">
        <v>197</v>
      </c>
      <c r="E278" t="s">
        <v>2863</v>
      </c>
      <c r="F278" t="s">
        <v>6</v>
      </c>
      <c r="G278" s="3">
        <v>43567</v>
      </c>
      <c r="H278" s="2">
        <v>115000</v>
      </c>
      <c r="I278" s="12" t="s">
        <v>838</v>
      </c>
      <c r="J278" s="67">
        <f t="shared" si="26"/>
        <v>115000</v>
      </c>
      <c r="K278" s="5">
        <f t="shared" si="28"/>
        <v>1</v>
      </c>
      <c r="L278" s="54">
        <f t="shared" si="29"/>
        <v>0</v>
      </c>
      <c r="M278" s="56" t="str">
        <f t="shared" si="31"/>
        <v>Carbajal Realty</v>
      </c>
      <c r="N278" s="5">
        <f t="shared" si="27"/>
        <v>0</v>
      </c>
      <c r="O278" s="5">
        <f t="shared" si="30"/>
        <v>0</v>
      </c>
    </row>
    <row r="279" spans="1:15" s="8" customFormat="1" ht="14.25" customHeight="1" x14ac:dyDescent="0.2">
      <c r="A279" t="s">
        <v>1868</v>
      </c>
      <c r="B279" t="s">
        <v>1869</v>
      </c>
      <c r="C279" t="s">
        <v>408</v>
      </c>
      <c r="D279" t="s">
        <v>197</v>
      </c>
      <c r="E279" t="s">
        <v>3140</v>
      </c>
      <c r="F279" t="s">
        <v>6</v>
      </c>
      <c r="G279" s="3">
        <v>43595</v>
      </c>
      <c r="H279" s="2">
        <v>214900</v>
      </c>
      <c r="I279" s="12" t="s">
        <v>838</v>
      </c>
      <c r="J279" s="67">
        <f t="shared" si="26"/>
        <v>214900</v>
      </c>
      <c r="K279" s="5">
        <f t="shared" si="28"/>
        <v>1</v>
      </c>
      <c r="L279" s="54">
        <f t="shared" si="29"/>
        <v>0</v>
      </c>
      <c r="M279" s="56" t="str">
        <f t="shared" si="31"/>
        <v>Carbajal Realty</v>
      </c>
      <c r="N279" s="5">
        <f t="shared" si="27"/>
        <v>0</v>
      </c>
      <c r="O279" s="5">
        <f t="shared" si="30"/>
        <v>0</v>
      </c>
    </row>
    <row r="280" spans="1:15" s="8" customFormat="1" ht="14.25" customHeight="1" x14ac:dyDescent="0.2">
      <c r="A280" t="s">
        <v>1868</v>
      </c>
      <c r="B280" t="s">
        <v>1869</v>
      </c>
      <c r="C280" t="s">
        <v>1960</v>
      </c>
      <c r="D280" t="s">
        <v>197</v>
      </c>
      <c r="E280" t="s">
        <v>2510</v>
      </c>
      <c r="F280" t="s">
        <v>6</v>
      </c>
      <c r="G280" s="3">
        <v>43528</v>
      </c>
      <c r="H280" s="2">
        <v>160000</v>
      </c>
      <c r="I280" s="12" t="s">
        <v>838</v>
      </c>
      <c r="J280" s="67">
        <f t="shared" si="26"/>
        <v>160000</v>
      </c>
      <c r="K280" s="5">
        <f t="shared" si="28"/>
        <v>1</v>
      </c>
      <c r="L280" s="54">
        <f t="shared" si="29"/>
        <v>0</v>
      </c>
      <c r="M280" s="56" t="str">
        <f t="shared" si="31"/>
        <v>Carbajal Realty</v>
      </c>
      <c r="N280" s="5">
        <f t="shared" si="27"/>
        <v>0</v>
      </c>
      <c r="O280" s="5">
        <f t="shared" si="30"/>
        <v>0</v>
      </c>
    </row>
    <row r="281" spans="1:15" s="8" customFormat="1" ht="14.25" customHeight="1" x14ac:dyDescent="0.2">
      <c r="A281" t="s">
        <v>326</v>
      </c>
      <c r="B281" t="s">
        <v>1844</v>
      </c>
      <c r="C281" t="s">
        <v>408</v>
      </c>
      <c r="D281" t="s">
        <v>197</v>
      </c>
      <c r="E281" t="s">
        <v>2048</v>
      </c>
      <c r="F281" t="s">
        <v>6</v>
      </c>
      <c r="G281" s="3">
        <v>43586</v>
      </c>
      <c r="H281" s="2">
        <v>100000</v>
      </c>
      <c r="I281" s="12" t="s">
        <v>838</v>
      </c>
      <c r="J281" s="67">
        <f t="shared" si="26"/>
        <v>100000</v>
      </c>
      <c r="K281" s="5">
        <f t="shared" si="28"/>
        <v>1</v>
      </c>
      <c r="L281" s="54">
        <f t="shared" si="29"/>
        <v>0</v>
      </c>
      <c r="M281" s="56" t="str">
        <f t="shared" si="31"/>
        <v>Carbajal Realty</v>
      </c>
      <c r="N281" s="5">
        <f t="shared" si="27"/>
        <v>0</v>
      </c>
      <c r="O281" s="5">
        <f t="shared" si="30"/>
        <v>0</v>
      </c>
    </row>
    <row r="282" spans="1:15" s="8" customFormat="1" ht="14.25" customHeight="1" x14ac:dyDescent="0.2">
      <c r="A282" t="s">
        <v>1884</v>
      </c>
      <c r="B282" t="s">
        <v>1842</v>
      </c>
      <c r="C282" t="s">
        <v>153</v>
      </c>
      <c r="D282" t="s">
        <v>197</v>
      </c>
      <c r="E282" t="s">
        <v>3290</v>
      </c>
      <c r="F282" t="s">
        <v>6</v>
      </c>
      <c r="G282" s="3">
        <v>43613</v>
      </c>
      <c r="H282" s="2">
        <v>103000</v>
      </c>
      <c r="I282" s="12" t="s">
        <v>838</v>
      </c>
      <c r="J282" s="67">
        <f t="shared" si="26"/>
        <v>103000</v>
      </c>
      <c r="K282" s="5">
        <f t="shared" si="28"/>
        <v>1</v>
      </c>
      <c r="L282" s="54">
        <f t="shared" si="29"/>
        <v>0</v>
      </c>
      <c r="M282" s="56" t="str">
        <f t="shared" si="31"/>
        <v>Carbajal Realty</v>
      </c>
      <c r="N282" s="5">
        <f t="shared" si="27"/>
        <v>0</v>
      </c>
      <c r="O282" s="5">
        <f t="shared" si="30"/>
        <v>0</v>
      </c>
    </row>
    <row r="283" spans="1:15" s="8" customFormat="1" ht="14.25" customHeight="1" x14ac:dyDescent="0.2">
      <c r="A283" t="s">
        <v>1884</v>
      </c>
      <c r="B283" t="s">
        <v>1842</v>
      </c>
      <c r="C283" t="s">
        <v>290</v>
      </c>
      <c r="D283" t="s">
        <v>116</v>
      </c>
      <c r="E283" t="s">
        <v>2699</v>
      </c>
      <c r="F283" t="s">
        <v>6</v>
      </c>
      <c r="G283" s="3">
        <v>43549</v>
      </c>
      <c r="H283" s="2">
        <v>205000</v>
      </c>
      <c r="I283" s="12" t="s">
        <v>838</v>
      </c>
      <c r="J283" s="67">
        <f t="shared" si="26"/>
        <v>205000</v>
      </c>
      <c r="K283" s="5">
        <f t="shared" si="28"/>
        <v>1</v>
      </c>
      <c r="L283" s="54">
        <f t="shared" si="29"/>
        <v>0</v>
      </c>
      <c r="M283" s="56" t="str">
        <f t="shared" si="31"/>
        <v>Castle Creek Realty</v>
      </c>
      <c r="N283" s="5">
        <f t="shared" si="27"/>
        <v>0</v>
      </c>
      <c r="O283" s="5">
        <f t="shared" si="30"/>
        <v>0</v>
      </c>
    </row>
    <row r="284" spans="1:15" s="8" customFormat="1" ht="14.25" customHeight="1" x14ac:dyDescent="0.2">
      <c r="A284" t="s">
        <v>154</v>
      </c>
      <c r="B284" t="s">
        <v>1099</v>
      </c>
      <c r="C284" t="s">
        <v>550</v>
      </c>
      <c r="D284" t="s">
        <v>1707</v>
      </c>
      <c r="E284" t="s">
        <v>2849</v>
      </c>
      <c r="F284" t="s">
        <v>6</v>
      </c>
      <c r="G284" s="3">
        <v>43566</v>
      </c>
      <c r="H284" s="2">
        <v>85000</v>
      </c>
      <c r="I284" s="12" t="s">
        <v>838</v>
      </c>
      <c r="J284" s="67">
        <f t="shared" si="26"/>
        <v>85000</v>
      </c>
      <c r="K284" s="5">
        <f t="shared" si="28"/>
        <v>1</v>
      </c>
      <c r="L284" s="54">
        <f t="shared" si="29"/>
        <v>0</v>
      </c>
      <c r="M284" s="56" t="str">
        <f t="shared" si="31"/>
        <v>Central Metro Realty</v>
      </c>
      <c r="N284" s="5">
        <f t="shared" si="27"/>
        <v>0</v>
      </c>
      <c r="O284" s="5">
        <f t="shared" si="30"/>
        <v>0</v>
      </c>
    </row>
    <row r="285" spans="1:15" s="8" customFormat="1" ht="14.25" customHeight="1" x14ac:dyDescent="0.2">
      <c r="A285" t="s">
        <v>1950</v>
      </c>
      <c r="B285" t="s">
        <v>5</v>
      </c>
      <c r="C285" t="s">
        <v>1706</v>
      </c>
      <c r="D285" t="s">
        <v>1707</v>
      </c>
      <c r="E285" t="s">
        <v>2673</v>
      </c>
      <c r="F285" t="s">
        <v>7</v>
      </c>
      <c r="G285" s="3">
        <v>43546</v>
      </c>
      <c r="H285" s="2">
        <v>97000</v>
      </c>
      <c r="I285" s="12" t="s">
        <v>838</v>
      </c>
      <c r="J285" s="67">
        <f t="shared" si="26"/>
        <v>97000</v>
      </c>
      <c r="K285" s="5">
        <f t="shared" si="28"/>
        <v>1</v>
      </c>
      <c r="L285" s="54">
        <f t="shared" si="29"/>
        <v>0</v>
      </c>
      <c r="M285" s="56" t="str">
        <f t="shared" si="31"/>
        <v>Central Metro Realty</v>
      </c>
      <c r="N285" s="5">
        <f t="shared" si="27"/>
        <v>0</v>
      </c>
      <c r="O285" s="5">
        <f t="shared" si="30"/>
        <v>0</v>
      </c>
    </row>
    <row r="286" spans="1:15" s="8" customFormat="1" ht="14.25" customHeight="1" x14ac:dyDescent="0.2">
      <c r="A286" t="s">
        <v>1924</v>
      </c>
      <c r="B286" t="s">
        <v>1843</v>
      </c>
      <c r="C286" t="s">
        <v>550</v>
      </c>
      <c r="D286" t="s">
        <v>1707</v>
      </c>
      <c r="E286" t="s">
        <v>2412</v>
      </c>
      <c r="F286" t="s">
        <v>6</v>
      </c>
      <c r="G286" s="3">
        <v>43518</v>
      </c>
      <c r="H286" s="2">
        <v>27000</v>
      </c>
      <c r="I286" s="12" t="s">
        <v>838</v>
      </c>
      <c r="J286" s="67">
        <f t="shared" si="26"/>
        <v>27000</v>
      </c>
      <c r="K286" s="5">
        <f t="shared" si="28"/>
        <v>1</v>
      </c>
      <c r="L286" s="54">
        <f t="shared" si="29"/>
        <v>0</v>
      </c>
      <c r="M286" s="56" t="str">
        <f t="shared" si="31"/>
        <v>Central Metro Realty</v>
      </c>
      <c r="N286" s="5">
        <f t="shared" si="27"/>
        <v>0</v>
      </c>
      <c r="O286" s="5">
        <f t="shared" si="30"/>
        <v>0</v>
      </c>
    </row>
    <row r="287" spans="1:15" s="8" customFormat="1" ht="14.25" customHeight="1" x14ac:dyDescent="0.2">
      <c r="A287" t="s">
        <v>2613</v>
      </c>
      <c r="B287" t="s">
        <v>1889</v>
      </c>
      <c r="C287" t="s">
        <v>550</v>
      </c>
      <c r="D287" t="s">
        <v>1707</v>
      </c>
      <c r="E287" t="s">
        <v>2614</v>
      </c>
      <c r="F287" t="s">
        <v>6</v>
      </c>
      <c r="G287" s="3">
        <v>43539</v>
      </c>
      <c r="H287" s="2">
        <v>67500</v>
      </c>
      <c r="I287" s="12">
        <v>20190445</v>
      </c>
      <c r="J287" s="67">
        <f t="shared" si="26"/>
        <v>67500</v>
      </c>
      <c r="K287" s="5">
        <f t="shared" si="28"/>
        <v>1</v>
      </c>
      <c r="L287" s="54">
        <f t="shared" si="29"/>
        <v>1</v>
      </c>
      <c r="M287" s="56" t="str">
        <f t="shared" si="31"/>
        <v>Central Metro Realty</v>
      </c>
      <c r="N287" s="5">
        <f t="shared" si="27"/>
        <v>0</v>
      </c>
      <c r="O287" s="5">
        <f t="shared" si="30"/>
        <v>0</v>
      </c>
    </row>
    <row r="288" spans="1:15" s="8" customFormat="1" ht="14.25" customHeight="1" x14ac:dyDescent="0.2">
      <c r="A288" t="s">
        <v>1544</v>
      </c>
      <c r="B288" t="s">
        <v>1734</v>
      </c>
      <c r="C288" t="s">
        <v>550</v>
      </c>
      <c r="D288" t="s">
        <v>1707</v>
      </c>
      <c r="E288" t="s">
        <v>2698</v>
      </c>
      <c r="F288" t="s">
        <v>6</v>
      </c>
      <c r="G288" s="3">
        <v>43549</v>
      </c>
      <c r="H288" s="2">
        <v>25000</v>
      </c>
      <c r="I288" s="12" t="s">
        <v>838</v>
      </c>
      <c r="J288" s="67">
        <f t="shared" si="26"/>
        <v>25000</v>
      </c>
      <c r="K288" s="5">
        <f t="shared" si="28"/>
        <v>1</v>
      </c>
      <c r="L288" s="54">
        <f t="shared" si="29"/>
        <v>0</v>
      </c>
      <c r="M288" s="56" t="str">
        <f>IF(D288="",#REF!,D288)</f>
        <v>Central Metro Realty</v>
      </c>
      <c r="N288" s="5">
        <f t="shared" si="27"/>
        <v>0</v>
      </c>
      <c r="O288" s="5">
        <f t="shared" si="30"/>
        <v>0</v>
      </c>
    </row>
    <row r="289" spans="1:15" s="8" customFormat="1" ht="14.25" customHeight="1" x14ac:dyDescent="0.2">
      <c r="A289" t="s">
        <v>1939</v>
      </c>
      <c r="B289" t="s">
        <v>1546</v>
      </c>
      <c r="C289" t="s">
        <v>1531</v>
      </c>
      <c r="D289" t="s">
        <v>1707</v>
      </c>
      <c r="E289" t="s">
        <v>2687</v>
      </c>
      <c r="F289" t="s">
        <v>6</v>
      </c>
      <c r="G289" s="3">
        <v>43549</v>
      </c>
      <c r="H289" s="2">
        <v>50000</v>
      </c>
      <c r="I289" s="12" t="s">
        <v>838</v>
      </c>
      <c r="J289" s="67">
        <f t="shared" si="26"/>
        <v>50000</v>
      </c>
      <c r="K289" s="5">
        <f t="shared" si="28"/>
        <v>1</v>
      </c>
      <c r="L289" s="54">
        <f t="shared" si="29"/>
        <v>0</v>
      </c>
      <c r="M289" s="56" t="str">
        <f>IF(D289="",#REF!,D289)</f>
        <v>Central Metro Realty</v>
      </c>
      <c r="N289" s="5">
        <f t="shared" si="27"/>
        <v>0</v>
      </c>
      <c r="O289" s="5">
        <f t="shared" si="30"/>
        <v>0</v>
      </c>
    </row>
    <row r="290" spans="1:15" s="8" customFormat="1" ht="14.25" customHeight="1" x14ac:dyDescent="0.2">
      <c r="A290" t="s">
        <v>1741</v>
      </c>
      <c r="B290" t="s">
        <v>1099</v>
      </c>
      <c r="C290" t="s">
        <v>1706</v>
      </c>
      <c r="D290" t="s">
        <v>1707</v>
      </c>
      <c r="E290" t="s">
        <v>3208</v>
      </c>
      <c r="F290" t="s">
        <v>6</v>
      </c>
      <c r="G290" s="3">
        <v>43605</v>
      </c>
      <c r="H290" s="2">
        <v>144000</v>
      </c>
      <c r="I290" s="12" t="s">
        <v>838</v>
      </c>
      <c r="J290" s="67">
        <f t="shared" si="26"/>
        <v>144000</v>
      </c>
      <c r="K290" s="5">
        <f t="shared" si="28"/>
        <v>1</v>
      </c>
      <c r="L290" s="54">
        <f t="shared" si="29"/>
        <v>0</v>
      </c>
      <c r="M290" s="56" t="str">
        <f t="shared" si="31"/>
        <v>Central Metro Realty</v>
      </c>
      <c r="N290" s="5">
        <f t="shared" si="27"/>
        <v>0</v>
      </c>
      <c r="O290" s="5">
        <f t="shared" si="30"/>
        <v>0</v>
      </c>
    </row>
    <row r="291" spans="1:15" s="8" customFormat="1" ht="14.25" customHeight="1" x14ac:dyDescent="0.2">
      <c r="A291" t="s">
        <v>1868</v>
      </c>
      <c r="B291" t="s">
        <v>1869</v>
      </c>
      <c r="C291" t="s">
        <v>797</v>
      </c>
      <c r="D291" t="s">
        <v>1707</v>
      </c>
      <c r="E291" t="s">
        <v>2293</v>
      </c>
      <c r="F291" t="s">
        <v>301</v>
      </c>
      <c r="G291" s="3">
        <v>43497</v>
      </c>
      <c r="H291" s="2">
        <v>75000</v>
      </c>
      <c r="I291" s="12" t="s">
        <v>838</v>
      </c>
      <c r="J291" s="67">
        <f t="shared" si="26"/>
        <v>75000</v>
      </c>
      <c r="K291" s="5">
        <f t="shared" si="28"/>
        <v>1</v>
      </c>
      <c r="L291" s="54">
        <f t="shared" si="29"/>
        <v>0</v>
      </c>
      <c r="M291" s="56" t="str">
        <f t="shared" si="31"/>
        <v>Central Metro Realty</v>
      </c>
      <c r="N291" s="5">
        <f t="shared" si="27"/>
        <v>0</v>
      </c>
      <c r="O291" s="5">
        <f t="shared" si="30"/>
        <v>0</v>
      </c>
    </row>
    <row r="292" spans="1:15" s="8" customFormat="1" ht="14.25" customHeight="1" x14ac:dyDescent="0.2">
      <c r="A292" t="s">
        <v>326</v>
      </c>
      <c r="B292" t="s">
        <v>1844</v>
      </c>
      <c r="C292" t="s">
        <v>1706</v>
      </c>
      <c r="D292" t="s">
        <v>1707</v>
      </c>
      <c r="E292" t="s">
        <v>3167</v>
      </c>
      <c r="F292" t="s">
        <v>216</v>
      </c>
      <c r="G292" s="3">
        <v>43600</v>
      </c>
      <c r="H292" s="2">
        <v>194500</v>
      </c>
      <c r="I292" s="12" t="s">
        <v>838</v>
      </c>
      <c r="J292" s="67">
        <f t="shared" si="26"/>
        <v>194500</v>
      </c>
      <c r="K292" s="5">
        <f t="shared" si="28"/>
        <v>1</v>
      </c>
      <c r="L292" s="54">
        <f t="shared" si="29"/>
        <v>0</v>
      </c>
      <c r="M292" s="56" t="str">
        <f t="shared" si="31"/>
        <v>Central Metro Realty</v>
      </c>
      <c r="N292" s="5">
        <f t="shared" si="27"/>
        <v>0</v>
      </c>
      <c r="O292" s="5">
        <f t="shared" si="30"/>
        <v>0</v>
      </c>
    </row>
    <row r="293" spans="1:15" s="8" customFormat="1" ht="14.25" customHeight="1" x14ac:dyDescent="0.2">
      <c r="A293" t="s">
        <v>1081</v>
      </c>
      <c r="B293" t="s">
        <v>1036</v>
      </c>
      <c r="C293" t="s">
        <v>15</v>
      </c>
      <c r="D293" t="s">
        <v>118</v>
      </c>
      <c r="E293" t="s">
        <v>2521</v>
      </c>
      <c r="F293" t="s">
        <v>70</v>
      </c>
      <c r="G293" s="3">
        <v>43529</v>
      </c>
      <c r="H293" s="2">
        <v>99500</v>
      </c>
      <c r="I293" s="12" t="s">
        <v>838</v>
      </c>
      <c r="J293" s="67">
        <f t="shared" si="26"/>
        <v>99500</v>
      </c>
      <c r="K293" s="5">
        <f t="shared" si="28"/>
        <v>1</v>
      </c>
      <c r="L293" s="54">
        <f t="shared" si="29"/>
        <v>0</v>
      </c>
      <c r="M293" s="56" t="str">
        <f t="shared" si="31"/>
        <v>Central Realty</v>
      </c>
      <c r="N293" s="5">
        <f t="shared" si="27"/>
        <v>0</v>
      </c>
      <c r="O293" s="5">
        <f t="shared" si="30"/>
        <v>0</v>
      </c>
    </row>
    <row r="294" spans="1:15" s="8" customFormat="1" ht="14.25" customHeight="1" x14ac:dyDescent="0.2">
      <c r="A294" t="s">
        <v>2053</v>
      </c>
      <c r="B294" t="s">
        <v>1854</v>
      </c>
      <c r="C294" t="s">
        <v>15</v>
      </c>
      <c r="D294" t="s">
        <v>118</v>
      </c>
      <c r="E294" t="s">
        <v>3353</v>
      </c>
      <c r="F294" t="s">
        <v>700</v>
      </c>
      <c r="G294" s="3">
        <v>43616</v>
      </c>
      <c r="H294" s="2">
        <v>150000</v>
      </c>
      <c r="I294" s="12" t="s">
        <v>838</v>
      </c>
      <c r="J294" s="67">
        <f t="shared" si="26"/>
        <v>150000</v>
      </c>
      <c r="K294" s="5">
        <f t="shared" si="28"/>
        <v>1</v>
      </c>
      <c r="L294" s="54">
        <f t="shared" si="29"/>
        <v>0</v>
      </c>
      <c r="M294" s="56" t="str">
        <f t="shared" si="31"/>
        <v>Central Realty</v>
      </c>
      <c r="N294" s="5">
        <f t="shared" si="27"/>
        <v>0</v>
      </c>
      <c r="O294" s="5">
        <f t="shared" si="30"/>
        <v>0</v>
      </c>
    </row>
    <row r="295" spans="1:15" s="8" customFormat="1" ht="14.25" customHeight="1" x14ac:dyDescent="0.2">
      <c r="A295" t="s">
        <v>1213</v>
      </c>
      <c r="B295" t="s">
        <v>1842</v>
      </c>
      <c r="C295" t="s">
        <v>1978</v>
      </c>
      <c r="D295" t="s">
        <v>118</v>
      </c>
      <c r="E295" t="s">
        <v>2235</v>
      </c>
      <c r="F295" t="s">
        <v>11</v>
      </c>
      <c r="G295" s="3">
        <v>43494</v>
      </c>
      <c r="H295" s="2">
        <v>160000</v>
      </c>
      <c r="I295" s="12">
        <v>20190022</v>
      </c>
      <c r="J295" s="67">
        <f t="shared" si="26"/>
        <v>160000</v>
      </c>
      <c r="K295" s="5">
        <f t="shared" si="28"/>
        <v>1</v>
      </c>
      <c r="L295" s="54">
        <f t="shared" si="29"/>
        <v>1</v>
      </c>
      <c r="M295" s="56" t="str">
        <f t="shared" si="31"/>
        <v>Central Realty</v>
      </c>
      <c r="N295" s="5">
        <f t="shared" si="27"/>
        <v>0</v>
      </c>
      <c r="O295" s="5">
        <f t="shared" si="30"/>
        <v>0</v>
      </c>
    </row>
    <row r="296" spans="1:15" s="8" customFormat="1" ht="14.25" customHeight="1" x14ac:dyDescent="0.2">
      <c r="A296" t="s">
        <v>357</v>
      </c>
      <c r="B296" t="s">
        <v>1099</v>
      </c>
      <c r="C296" t="s">
        <v>15</v>
      </c>
      <c r="D296" t="s">
        <v>118</v>
      </c>
      <c r="E296" t="s">
        <v>2991</v>
      </c>
      <c r="F296" t="s">
        <v>6</v>
      </c>
      <c r="G296" s="3">
        <v>43584</v>
      </c>
      <c r="H296" s="2">
        <v>89700</v>
      </c>
      <c r="I296" s="12" t="s">
        <v>838</v>
      </c>
      <c r="J296" s="67">
        <f t="shared" si="26"/>
        <v>89700</v>
      </c>
      <c r="K296" s="5">
        <f t="shared" si="28"/>
        <v>1</v>
      </c>
      <c r="L296" s="54">
        <f t="shared" si="29"/>
        <v>0</v>
      </c>
      <c r="M296" s="56" t="str">
        <f t="shared" si="31"/>
        <v>Central Realty</v>
      </c>
      <c r="N296" s="5">
        <f t="shared" si="27"/>
        <v>0</v>
      </c>
      <c r="O296" s="5">
        <f t="shared" si="30"/>
        <v>0</v>
      </c>
    </row>
    <row r="297" spans="1:15" s="8" customFormat="1" ht="14.25" customHeight="1" x14ac:dyDescent="0.2">
      <c r="A297" t="s">
        <v>1481</v>
      </c>
      <c r="B297" t="s">
        <v>1529</v>
      </c>
      <c r="C297" t="s">
        <v>15</v>
      </c>
      <c r="D297" t="s">
        <v>118</v>
      </c>
      <c r="E297" t="s">
        <v>2932</v>
      </c>
      <c r="F297" t="s">
        <v>6</v>
      </c>
      <c r="G297" s="3">
        <v>43577</v>
      </c>
      <c r="H297" s="2">
        <v>155500</v>
      </c>
      <c r="I297" s="12" t="s">
        <v>838</v>
      </c>
      <c r="J297" s="67">
        <f t="shared" si="26"/>
        <v>155500</v>
      </c>
      <c r="K297" s="5">
        <f t="shared" si="28"/>
        <v>1</v>
      </c>
      <c r="L297" s="54">
        <f t="shared" si="29"/>
        <v>0</v>
      </c>
      <c r="M297" s="56" t="str">
        <f t="shared" si="31"/>
        <v>Central Realty</v>
      </c>
      <c r="N297" s="5">
        <f t="shared" si="27"/>
        <v>0</v>
      </c>
      <c r="O297" s="5">
        <f t="shared" si="30"/>
        <v>0</v>
      </c>
    </row>
    <row r="298" spans="1:15" s="8" customFormat="1" ht="14.25" customHeight="1" x14ac:dyDescent="0.2">
      <c r="A298" t="s">
        <v>2041</v>
      </c>
      <c r="B298" t="s">
        <v>1180</v>
      </c>
      <c r="C298" t="s">
        <v>15</v>
      </c>
      <c r="D298" t="s">
        <v>118</v>
      </c>
      <c r="E298" t="s">
        <v>2646</v>
      </c>
      <c r="F298" t="s">
        <v>216</v>
      </c>
      <c r="G298" s="3">
        <v>43544</v>
      </c>
      <c r="H298" s="2">
        <v>168700</v>
      </c>
      <c r="I298" s="12">
        <v>20190251</v>
      </c>
      <c r="J298" s="67">
        <f t="shared" si="26"/>
        <v>168700</v>
      </c>
      <c r="K298" s="5">
        <f t="shared" si="28"/>
        <v>1</v>
      </c>
      <c r="L298" s="54">
        <f t="shared" si="29"/>
        <v>1</v>
      </c>
      <c r="M298" s="56" t="str">
        <f t="shared" si="31"/>
        <v>Central Realty</v>
      </c>
      <c r="N298" s="5">
        <f t="shared" si="27"/>
        <v>0</v>
      </c>
      <c r="O298" s="5">
        <f t="shared" si="30"/>
        <v>0</v>
      </c>
    </row>
    <row r="299" spans="1:15" s="8" customFormat="1" ht="14.25" customHeight="1" x14ac:dyDescent="0.2">
      <c r="A299" t="s">
        <v>1868</v>
      </c>
      <c r="B299" t="s">
        <v>1869</v>
      </c>
      <c r="C299" t="s">
        <v>2078</v>
      </c>
      <c r="D299" t="s">
        <v>118</v>
      </c>
      <c r="E299" t="s">
        <v>3269</v>
      </c>
      <c r="F299" t="s">
        <v>3270</v>
      </c>
      <c r="G299" s="3">
        <v>43609</v>
      </c>
      <c r="H299" s="2">
        <v>435000</v>
      </c>
      <c r="I299" s="12" t="s">
        <v>838</v>
      </c>
      <c r="J299" s="67">
        <f t="shared" si="26"/>
        <v>435000</v>
      </c>
      <c r="K299" s="5">
        <f t="shared" si="28"/>
        <v>1</v>
      </c>
      <c r="L299" s="54">
        <f t="shared" si="29"/>
        <v>0</v>
      </c>
      <c r="M299" s="56" t="str">
        <f t="shared" si="31"/>
        <v>Central Realty</v>
      </c>
      <c r="N299" s="5">
        <f t="shared" si="27"/>
        <v>0</v>
      </c>
      <c r="O299" s="5">
        <f t="shared" si="30"/>
        <v>0</v>
      </c>
    </row>
    <row r="300" spans="1:15" s="8" customFormat="1" ht="14.25" customHeight="1" x14ac:dyDescent="0.2">
      <c r="A300" t="s">
        <v>15</v>
      </c>
      <c r="B300" t="s">
        <v>118</v>
      </c>
      <c r="C300" t="s">
        <v>15</v>
      </c>
      <c r="D300" t="s">
        <v>118</v>
      </c>
      <c r="E300" t="s">
        <v>2721</v>
      </c>
      <c r="F300" t="s">
        <v>534</v>
      </c>
      <c r="G300" s="3">
        <v>43551</v>
      </c>
      <c r="H300" s="2">
        <v>23500</v>
      </c>
      <c r="I300" s="12" t="s">
        <v>838</v>
      </c>
      <c r="J300" s="67">
        <f t="shared" si="26"/>
        <v>0</v>
      </c>
      <c r="K300" s="5">
        <f t="shared" si="28"/>
        <v>0</v>
      </c>
      <c r="L300" s="54">
        <f t="shared" si="29"/>
        <v>0</v>
      </c>
      <c r="M300" s="56" t="str">
        <f t="shared" si="31"/>
        <v>Central Realty</v>
      </c>
      <c r="N300" s="5">
        <f t="shared" si="27"/>
        <v>1</v>
      </c>
      <c r="O300" s="5">
        <f t="shared" si="30"/>
        <v>0</v>
      </c>
    </row>
    <row r="301" spans="1:15" s="8" customFormat="1" ht="14.25" customHeight="1" x14ac:dyDescent="0.2">
      <c r="A301" t="s">
        <v>15</v>
      </c>
      <c r="B301" t="s">
        <v>118</v>
      </c>
      <c r="C301" t="s">
        <v>15</v>
      </c>
      <c r="D301" t="s">
        <v>118</v>
      </c>
      <c r="E301" t="s">
        <v>2854</v>
      </c>
      <c r="F301" t="s">
        <v>6</v>
      </c>
      <c r="G301" s="3">
        <v>43567</v>
      </c>
      <c r="H301" s="2">
        <v>164700</v>
      </c>
      <c r="I301" s="12" t="s">
        <v>838</v>
      </c>
      <c r="J301" s="67">
        <f t="shared" si="26"/>
        <v>0</v>
      </c>
      <c r="K301" s="5">
        <f t="shared" si="28"/>
        <v>0</v>
      </c>
      <c r="L301" s="54">
        <f t="shared" si="29"/>
        <v>0</v>
      </c>
      <c r="M301" s="56" t="str">
        <f t="shared" si="31"/>
        <v>Central Realty</v>
      </c>
      <c r="N301" s="5">
        <f t="shared" si="27"/>
        <v>1</v>
      </c>
      <c r="O301" s="5">
        <f t="shared" si="30"/>
        <v>0</v>
      </c>
    </row>
    <row r="302" spans="1:15" s="8" customFormat="1" ht="14.25" customHeight="1" x14ac:dyDescent="0.2">
      <c r="A302" t="s">
        <v>24</v>
      </c>
      <c r="B302" t="s">
        <v>1840</v>
      </c>
      <c r="C302" t="s">
        <v>15</v>
      </c>
      <c r="D302" t="s">
        <v>118</v>
      </c>
      <c r="E302" t="s">
        <v>3276</v>
      </c>
      <c r="F302" t="s">
        <v>6</v>
      </c>
      <c r="G302" s="3">
        <v>43609</v>
      </c>
      <c r="H302" s="2">
        <v>284700</v>
      </c>
      <c r="I302" s="12" t="s">
        <v>838</v>
      </c>
      <c r="J302" s="67">
        <f t="shared" si="26"/>
        <v>284700</v>
      </c>
      <c r="K302" s="5">
        <f t="shared" si="28"/>
        <v>1</v>
      </c>
      <c r="L302" s="54">
        <f t="shared" si="29"/>
        <v>0</v>
      </c>
      <c r="M302" s="56" t="str">
        <f t="shared" si="31"/>
        <v>Central Realty</v>
      </c>
      <c r="N302" s="5">
        <f t="shared" si="27"/>
        <v>0</v>
      </c>
      <c r="O302" s="5">
        <f t="shared" si="30"/>
        <v>0</v>
      </c>
    </row>
    <row r="303" spans="1:15" s="8" customFormat="1" ht="14.25" customHeight="1" x14ac:dyDescent="0.2">
      <c r="A303" t="s">
        <v>990</v>
      </c>
      <c r="B303" t="s">
        <v>1087</v>
      </c>
      <c r="C303" t="s">
        <v>201</v>
      </c>
      <c r="D303" t="s">
        <v>1907</v>
      </c>
      <c r="E303" t="s">
        <v>3142</v>
      </c>
      <c r="F303" t="s">
        <v>1249</v>
      </c>
      <c r="G303" s="3">
        <v>43598</v>
      </c>
      <c r="H303" s="2">
        <v>186000</v>
      </c>
      <c r="I303" s="12" t="s">
        <v>838</v>
      </c>
      <c r="J303" s="67">
        <f t="shared" si="26"/>
        <v>186000</v>
      </c>
      <c r="K303" s="5">
        <f t="shared" si="28"/>
        <v>1</v>
      </c>
      <c r="L303" s="54">
        <f t="shared" si="29"/>
        <v>0</v>
      </c>
      <c r="M303" s="56" t="str">
        <f t="shared" si="31"/>
        <v>CIF Real Estate Services, Inc.</v>
      </c>
      <c r="N303" s="5">
        <f t="shared" si="27"/>
        <v>0</v>
      </c>
      <c r="O303" s="5">
        <f t="shared" si="30"/>
        <v>0</v>
      </c>
    </row>
    <row r="304" spans="1:15" s="8" customFormat="1" ht="14.25" customHeight="1" x14ac:dyDescent="0.2">
      <c r="A304" t="s">
        <v>1898</v>
      </c>
      <c r="B304" t="s">
        <v>1475</v>
      </c>
      <c r="C304" t="s">
        <v>201</v>
      </c>
      <c r="D304" t="s">
        <v>1907</v>
      </c>
      <c r="E304" t="s">
        <v>3191</v>
      </c>
      <c r="F304" t="s">
        <v>6</v>
      </c>
      <c r="G304" s="3">
        <v>43602</v>
      </c>
      <c r="H304" s="2">
        <v>133000</v>
      </c>
      <c r="I304" s="12" t="s">
        <v>838</v>
      </c>
      <c r="J304" s="67">
        <f t="shared" si="26"/>
        <v>133000</v>
      </c>
      <c r="K304" s="5">
        <f t="shared" si="28"/>
        <v>1</v>
      </c>
      <c r="L304" s="54">
        <f t="shared" si="29"/>
        <v>0</v>
      </c>
      <c r="M304" s="56" t="str">
        <f t="shared" si="31"/>
        <v>CIF Real Estate Services, Inc.</v>
      </c>
      <c r="N304" s="5">
        <f t="shared" si="27"/>
        <v>0</v>
      </c>
      <c r="O304" s="5">
        <f t="shared" si="30"/>
        <v>0</v>
      </c>
    </row>
    <row r="305" spans="1:15" s="8" customFormat="1" ht="14.25" customHeight="1" x14ac:dyDescent="0.2">
      <c r="A305" t="s">
        <v>305</v>
      </c>
      <c r="B305" t="s">
        <v>1840</v>
      </c>
      <c r="C305" t="s">
        <v>201</v>
      </c>
      <c r="D305" t="s">
        <v>1907</v>
      </c>
      <c r="E305" t="s">
        <v>2793</v>
      </c>
      <c r="F305" t="s">
        <v>6</v>
      </c>
      <c r="G305" s="3">
        <v>43560</v>
      </c>
      <c r="H305" s="2">
        <v>131000</v>
      </c>
      <c r="I305" s="12">
        <v>20190523</v>
      </c>
      <c r="J305" s="67">
        <f t="shared" si="26"/>
        <v>131000</v>
      </c>
      <c r="K305" s="5">
        <f t="shared" si="28"/>
        <v>1</v>
      </c>
      <c r="L305" s="54">
        <f t="shared" si="29"/>
        <v>1</v>
      </c>
      <c r="M305" s="56" t="str">
        <f t="shared" si="31"/>
        <v>CIF Real Estate Services, Inc.</v>
      </c>
      <c r="N305" s="5">
        <f t="shared" si="27"/>
        <v>0</v>
      </c>
      <c r="O305" s="5">
        <f t="shared" si="30"/>
        <v>0</v>
      </c>
    </row>
    <row r="306" spans="1:15" s="8" customFormat="1" ht="14.25" customHeight="1" x14ac:dyDescent="0.2">
      <c r="A306" t="s">
        <v>2079</v>
      </c>
      <c r="B306" t="s">
        <v>1907</v>
      </c>
      <c r="C306" t="s">
        <v>201</v>
      </c>
      <c r="D306" t="s">
        <v>1907</v>
      </c>
      <c r="E306" t="s">
        <v>2518</v>
      </c>
      <c r="F306" t="s">
        <v>6</v>
      </c>
      <c r="G306" s="3">
        <v>43529</v>
      </c>
      <c r="H306" s="2">
        <v>65000</v>
      </c>
      <c r="I306" s="12" t="s">
        <v>838</v>
      </c>
      <c r="J306" s="67">
        <f t="shared" si="26"/>
        <v>0</v>
      </c>
      <c r="K306" s="5">
        <f t="shared" si="28"/>
        <v>0</v>
      </c>
      <c r="L306" s="54">
        <f t="shared" si="29"/>
        <v>0</v>
      </c>
      <c r="M306" s="56" t="str">
        <f t="shared" si="31"/>
        <v>CIF Real Estate Services, Inc.</v>
      </c>
      <c r="N306" s="5">
        <f t="shared" si="27"/>
        <v>1</v>
      </c>
      <c r="O306" s="5">
        <f t="shared" si="30"/>
        <v>0</v>
      </c>
    </row>
    <row r="307" spans="1:15" s="8" customFormat="1" ht="14.25" customHeight="1" x14ac:dyDescent="0.2">
      <c r="A307" t="s">
        <v>1857</v>
      </c>
      <c r="B307" t="s">
        <v>1099</v>
      </c>
      <c r="C307" t="s">
        <v>201</v>
      </c>
      <c r="D307" t="s">
        <v>1907</v>
      </c>
      <c r="E307" t="s">
        <v>2639</v>
      </c>
      <c r="F307" t="s">
        <v>6</v>
      </c>
      <c r="G307" s="3">
        <v>43543</v>
      </c>
      <c r="H307" s="2">
        <v>115000</v>
      </c>
      <c r="I307" s="12" t="s">
        <v>838</v>
      </c>
      <c r="J307" s="67">
        <f t="shared" si="26"/>
        <v>115000</v>
      </c>
      <c r="K307" s="5">
        <f t="shared" si="28"/>
        <v>1</v>
      </c>
      <c r="L307" s="54">
        <f t="shared" si="29"/>
        <v>0</v>
      </c>
      <c r="M307" s="56" t="str">
        <f t="shared" si="31"/>
        <v>CIF Real Estate Services, Inc.</v>
      </c>
      <c r="N307" s="5">
        <f t="shared" si="27"/>
        <v>0</v>
      </c>
      <c r="O307" s="5">
        <f t="shared" si="30"/>
        <v>0</v>
      </c>
    </row>
    <row r="308" spans="1:15" s="8" customFormat="1" ht="14.25" customHeight="1" x14ac:dyDescent="0.2">
      <c r="A308" t="s">
        <v>326</v>
      </c>
      <c r="B308" t="s">
        <v>1844</v>
      </c>
      <c r="C308" t="s">
        <v>244</v>
      </c>
      <c r="D308" t="s">
        <v>1907</v>
      </c>
      <c r="E308" t="s">
        <v>2918</v>
      </c>
      <c r="F308" t="s">
        <v>6</v>
      </c>
      <c r="G308" s="3">
        <v>43573</v>
      </c>
      <c r="H308" s="2">
        <v>187298</v>
      </c>
      <c r="I308" s="12" t="s">
        <v>838</v>
      </c>
      <c r="J308" s="67">
        <f t="shared" si="26"/>
        <v>187298</v>
      </c>
      <c r="K308" s="5">
        <f t="shared" si="28"/>
        <v>1</v>
      </c>
      <c r="L308" s="54">
        <f t="shared" si="29"/>
        <v>0</v>
      </c>
      <c r="M308" s="56" t="str">
        <f t="shared" si="31"/>
        <v>CIF Real Estate Services, Inc.</v>
      </c>
      <c r="N308" s="5">
        <f t="shared" si="27"/>
        <v>0</v>
      </c>
      <c r="O308" s="5">
        <f t="shared" si="30"/>
        <v>0</v>
      </c>
    </row>
    <row r="309" spans="1:15" s="8" customFormat="1" ht="14.25" customHeight="1" x14ac:dyDescent="0.2">
      <c r="A309" t="s">
        <v>330</v>
      </c>
      <c r="B309" t="s">
        <v>1907</v>
      </c>
      <c r="C309" t="s">
        <v>330</v>
      </c>
      <c r="D309" t="s">
        <v>1907</v>
      </c>
      <c r="E309" t="s">
        <v>3215</v>
      </c>
      <c r="F309" t="s">
        <v>426</v>
      </c>
      <c r="G309" s="3">
        <v>43605</v>
      </c>
      <c r="H309" s="2">
        <v>32500</v>
      </c>
      <c r="I309" s="12" t="s">
        <v>838</v>
      </c>
      <c r="J309" s="67">
        <f t="shared" si="26"/>
        <v>0</v>
      </c>
      <c r="K309" s="5">
        <f t="shared" si="28"/>
        <v>0</v>
      </c>
      <c r="L309" s="54">
        <f t="shared" si="29"/>
        <v>0</v>
      </c>
      <c r="M309" s="56" t="str">
        <f t="shared" si="31"/>
        <v>CIF Real Estate Services, Inc.</v>
      </c>
      <c r="N309" s="5">
        <f t="shared" si="27"/>
        <v>1</v>
      </c>
      <c r="O309" s="5">
        <f t="shared" si="30"/>
        <v>0</v>
      </c>
    </row>
    <row r="310" spans="1:15" s="8" customFormat="1" ht="14.25" customHeight="1" x14ac:dyDescent="0.2">
      <c r="A310" t="s">
        <v>1873</v>
      </c>
      <c r="B310" t="s">
        <v>1258</v>
      </c>
      <c r="C310" t="s">
        <v>2079</v>
      </c>
      <c r="D310" t="s">
        <v>1907</v>
      </c>
      <c r="E310" t="s">
        <v>2027</v>
      </c>
      <c r="F310" t="s">
        <v>6</v>
      </c>
      <c r="G310" s="3">
        <v>43595</v>
      </c>
      <c r="H310" s="2">
        <v>73000</v>
      </c>
      <c r="I310" s="12" t="s">
        <v>838</v>
      </c>
      <c r="J310" s="67">
        <f t="shared" si="26"/>
        <v>73000</v>
      </c>
      <c r="K310" s="5">
        <f t="shared" si="28"/>
        <v>1</v>
      </c>
      <c r="L310" s="54">
        <f t="shared" si="29"/>
        <v>0</v>
      </c>
      <c r="M310" s="56" t="str">
        <f t="shared" si="31"/>
        <v>CIF Real Estate Services, Inc.</v>
      </c>
      <c r="N310" s="5">
        <f t="shared" si="27"/>
        <v>0</v>
      </c>
      <c r="O310" s="5">
        <f t="shared" si="30"/>
        <v>0</v>
      </c>
    </row>
    <row r="311" spans="1:15" s="8" customFormat="1" ht="14.25" customHeight="1" x14ac:dyDescent="0.2">
      <c r="A311" t="s">
        <v>2036</v>
      </c>
      <c r="B311" t="s">
        <v>5</v>
      </c>
      <c r="C311" t="s">
        <v>1853</v>
      </c>
      <c r="D311" t="s">
        <v>1842</v>
      </c>
      <c r="E311" t="s">
        <v>2316</v>
      </c>
      <c r="F311" t="s">
        <v>1249</v>
      </c>
      <c r="G311" s="3">
        <v>43503</v>
      </c>
      <c r="H311" s="2">
        <v>174100</v>
      </c>
      <c r="I311" s="12" t="s">
        <v>838</v>
      </c>
      <c r="J311" s="67">
        <f t="shared" si="26"/>
        <v>174100</v>
      </c>
      <c r="K311" s="5">
        <f t="shared" si="28"/>
        <v>1</v>
      </c>
      <c r="L311" s="54">
        <f t="shared" si="29"/>
        <v>0</v>
      </c>
      <c r="M311" s="56" t="str">
        <f t="shared" si="31"/>
        <v>Coldwell Banker Apex, REALTORS</v>
      </c>
      <c r="N311" s="5">
        <f t="shared" si="27"/>
        <v>0</v>
      </c>
      <c r="O311" s="5">
        <f t="shared" si="30"/>
        <v>0</v>
      </c>
    </row>
    <row r="312" spans="1:15" s="8" customFormat="1" ht="14.25" customHeight="1" x14ac:dyDescent="0.2">
      <c r="A312" t="s">
        <v>2036</v>
      </c>
      <c r="B312" t="s">
        <v>5</v>
      </c>
      <c r="C312" t="s">
        <v>566</v>
      </c>
      <c r="D312" t="s">
        <v>1842</v>
      </c>
      <c r="E312" t="s">
        <v>2909</v>
      </c>
      <c r="F312" t="s">
        <v>6</v>
      </c>
      <c r="G312" s="3">
        <v>43573</v>
      </c>
      <c r="H312" s="2">
        <v>179900</v>
      </c>
      <c r="I312" s="12">
        <v>20190572</v>
      </c>
      <c r="J312" s="67">
        <f t="shared" si="26"/>
        <v>179900</v>
      </c>
      <c r="K312" s="5">
        <f t="shared" si="28"/>
        <v>1</v>
      </c>
      <c r="L312" s="54">
        <f t="shared" si="29"/>
        <v>1</v>
      </c>
      <c r="M312" s="56" t="str">
        <f t="shared" si="31"/>
        <v>Coldwell Banker Apex, REALTORS</v>
      </c>
      <c r="N312" s="5">
        <f t="shared" si="27"/>
        <v>0</v>
      </c>
      <c r="O312" s="5">
        <f t="shared" si="30"/>
        <v>0</v>
      </c>
    </row>
    <row r="313" spans="1:15" s="8" customFormat="1" ht="14.25" customHeight="1" x14ac:dyDescent="0.2">
      <c r="A313" t="s">
        <v>2036</v>
      </c>
      <c r="B313" t="s">
        <v>5</v>
      </c>
      <c r="C313" t="s">
        <v>566</v>
      </c>
      <c r="D313" t="s">
        <v>1842</v>
      </c>
      <c r="E313" t="s">
        <v>3209</v>
      </c>
      <c r="F313" t="s">
        <v>216</v>
      </c>
      <c r="G313" s="3">
        <v>43605</v>
      </c>
      <c r="H313" s="2">
        <v>177000</v>
      </c>
      <c r="I313" s="12">
        <v>20190900</v>
      </c>
      <c r="J313" s="67">
        <f t="shared" si="26"/>
        <v>177000</v>
      </c>
      <c r="K313" s="5">
        <f t="shared" si="28"/>
        <v>1</v>
      </c>
      <c r="L313" s="54">
        <f t="shared" si="29"/>
        <v>1</v>
      </c>
      <c r="M313" s="56" t="str">
        <f t="shared" si="31"/>
        <v>Coldwell Banker Apex, REALTORS</v>
      </c>
      <c r="N313" s="5">
        <f t="shared" si="27"/>
        <v>0</v>
      </c>
      <c r="O313" s="5">
        <f t="shared" si="30"/>
        <v>0</v>
      </c>
    </row>
    <row r="314" spans="1:15" s="8" customFormat="1" ht="14.25" customHeight="1" x14ac:dyDescent="0.2">
      <c r="A314" t="s">
        <v>1542</v>
      </c>
      <c r="B314" t="s">
        <v>1842</v>
      </c>
      <c r="C314" t="s">
        <v>764</v>
      </c>
      <c r="D314" t="s">
        <v>1842</v>
      </c>
      <c r="E314" t="s">
        <v>3190</v>
      </c>
      <c r="F314" t="s">
        <v>1249</v>
      </c>
      <c r="G314" s="3">
        <v>43602</v>
      </c>
      <c r="H314" s="2">
        <v>454000</v>
      </c>
      <c r="I314" s="12">
        <v>20190886</v>
      </c>
      <c r="J314" s="67">
        <f t="shared" si="26"/>
        <v>0</v>
      </c>
      <c r="K314" s="5">
        <f t="shared" si="28"/>
        <v>0</v>
      </c>
      <c r="L314" s="54">
        <f t="shared" si="29"/>
        <v>0</v>
      </c>
      <c r="M314" s="56" t="str">
        <f t="shared" si="31"/>
        <v>Coldwell Banker Apex, REALTORS</v>
      </c>
      <c r="N314" s="5">
        <f t="shared" si="27"/>
        <v>1</v>
      </c>
      <c r="O314" s="5">
        <f t="shared" si="30"/>
        <v>1</v>
      </c>
    </row>
    <row r="315" spans="1:15" s="8" customFormat="1" ht="14.25" customHeight="1" x14ac:dyDescent="0.2">
      <c r="A315" t="s">
        <v>269</v>
      </c>
      <c r="B315" t="s">
        <v>1547</v>
      </c>
      <c r="C315" t="s">
        <v>319</v>
      </c>
      <c r="D315" t="s">
        <v>1842</v>
      </c>
      <c r="E315" t="s">
        <v>3213</v>
      </c>
      <c r="F315" t="s">
        <v>7</v>
      </c>
      <c r="G315" s="3">
        <v>43605</v>
      </c>
      <c r="H315" s="2">
        <v>589000</v>
      </c>
      <c r="I315" s="12">
        <v>20190749</v>
      </c>
      <c r="J315" s="67">
        <f t="shared" si="26"/>
        <v>589000</v>
      </c>
      <c r="K315" s="5">
        <f t="shared" si="28"/>
        <v>1</v>
      </c>
      <c r="L315" s="54">
        <f t="shared" si="29"/>
        <v>1</v>
      </c>
      <c r="M315" s="56" t="str">
        <f t="shared" si="31"/>
        <v>Coldwell Banker Apex, REALTORS</v>
      </c>
      <c r="N315" s="5">
        <f t="shared" si="27"/>
        <v>0</v>
      </c>
      <c r="O315" s="5">
        <f t="shared" si="30"/>
        <v>0</v>
      </c>
    </row>
    <row r="316" spans="1:15" s="8" customFormat="1" ht="14.25" customHeight="1" x14ac:dyDescent="0.2">
      <c r="A316" t="s">
        <v>269</v>
      </c>
      <c r="B316" t="s">
        <v>1547</v>
      </c>
      <c r="C316" t="s">
        <v>566</v>
      </c>
      <c r="D316" t="s">
        <v>1842</v>
      </c>
      <c r="E316" t="s">
        <v>2256</v>
      </c>
      <c r="F316" t="s">
        <v>7</v>
      </c>
      <c r="G316" s="3">
        <v>43496</v>
      </c>
      <c r="H316" s="2">
        <v>273000</v>
      </c>
      <c r="I316" s="12">
        <v>20190089</v>
      </c>
      <c r="J316" s="67">
        <f t="shared" si="26"/>
        <v>273000</v>
      </c>
      <c r="K316" s="5">
        <f t="shared" si="28"/>
        <v>1</v>
      </c>
      <c r="L316" s="54">
        <f t="shared" si="29"/>
        <v>1</v>
      </c>
      <c r="M316" s="56" t="str">
        <f t="shared" si="31"/>
        <v>Coldwell Banker Apex, REALTORS</v>
      </c>
      <c r="N316" s="5">
        <f t="shared" si="27"/>
        <v>0</v>
      </c>
      <c r="O316" s="5">
        <f t="shared" si="30"/>
        <v>0</v>
      </c>
    </row>
    <row r="317" spans="1:15" s="8" customFormat="1" ht="14.25" customHeight="1" x14ac:dyDescent="0.2">
      <c r="A317" t="s">
        <v>1244</v>
      </c>
      <c r="B317" t="s">
        <v>1535</v>
      </c>
      <c r="C317" t="s">
        <v>1395</v>
      </c>
      <c r="D317" t="s">
        <v>1842</v>
      </c>
      <c r="E317" t="s">
        <v>3010</v>
      </c>
      <c r="F317" t="s">
        <v>6</v>
      </c>
      <c r="G317" s="3">
        <v>43585</v>
      </c>
      <c r="H317" s="2">
        <v>225000</v>
      </c>
      <c r="I317" s="12">
        <v>20190668</v>
      </c>
      <c r="J317" s="67">
        <f t="shared" si="26"/>
        <v>225000</v>
      </c>
      <c r="K317" s="5">
        <f t="shared" si="28"/>
        <v>1</v>
      </c>
      <c r="L317" s="54">
        <f t="shared" si="29"/>
        <v>1</v>
      </c>
      <c r="M317" s="56" t="str">
        <f t="shared" si="31"/>
        <v>Coldwell Banker Apex, REALTORS</v>
      </c>
      <c r="N317" s="5">
        <f t="shared" si="27"/>
        <v>0</v>
      </c>
      <c r="O317" s="5">
        <f t="shared" si="30"/>
        <v>0</v>
      </c>
    </row>
    <row r="318" spans="1:15" s="8" customFormat="1" ht="14.25" customHeight="1" x14ac:dyDescent="0.2">
      <c r="A318" t="s">
        <v>152</v>
      </c>
      <c r="B318" t="s">
        <v>1842</v>
      </c>
      <c r="C318" t="s">
        <v>1542</v>
      </c>
      <c r="D318" t="s">
        <v>1842</v>
      </c>
      <c r="E318" t="s">
        <v>2960</v>
      </c>
      <c r="F318" t="s">
        <v>7</v>
      </c>
      <c r="G318" s="3">
        <v>43580</v>
      </c>
      <c r="H318" s="2">
        <v>449000</v>
      </c>
      <c r="I318" s="12">
        <v>20190637</v>
      </c>
      <c r="J318" s="67">
        <f t="shared" si="26"/>
        <v>0</v>
      </c>
      <c r="K318" s="5">
        <f t="shared" si="28"/>
        <v>0</v>
      </c>
      <c r="L318" s="54">
        <f t="shared" si="29"/>
        <v>0</v>
      </c>
      <c r="M318" s="56" t="str">
        <f t="shared" si="31"/>
        <v>Coldwell Banker Apex, REALTORS</v>
      </c>
      <c r="N318" s="5">
        <f t="shared" si="27"/>
        <v>1</v>
      </c>
      <c r="O318" s="5">
        <f t="shared" si="30"/>
        <v>1</v>
      </c>
    </row>
    <row r="319" spans="1:15" s="8" customFormat="1" ht="14.25" customHeight="1" x14ac:dyDescent="0.2">
      <c r="A319" t="s">
        <v>152</v>
      </c>
      <c r="B319" t="s">
        <v>1842</v>
      </c>
      <c r="C319" t="s">
        <v>152</v>
      </c>
      <c r="D319" t="s">
        <v>1842</v>
      </c>
      <c r="E319" t="s">
        <v>2555</v>
      </c>
      <c r="F319" t="s">
        <v>216</v>
      </c>
      <c r="G319" s="3">
        <v>43532</v>
      </c>
      <c r="H319" s="2">
        <v>245000</v>
      </c>
      <c r="I319" s="12">
        <v>20190305</v>
      </c>
      <c r="J319" s="67">
        <f t="shared" si="26"/>
        <v>0</v>
      </c>
      <c r="K319" s="5">
        <f t="shared" si="28"/>
        <v>0</v>
      </c>
      <c r="L319" s="54">
        <f t="shared" si="29"/>
        <v>0</v>
      </c>
      <c r="M319" s="56" t="str">
        <f t="shared" si="31"/>
        <v>Coldwell Banker Apex, REALTORS</v>
      </c>
      <c r="N319" s="5">
        <f t="shared" si="27"/>
        <v>1</v>
      </c>
      <c r="O319" s="5">
        <f t="shared" si="30"/>
        <v>1</v>
      </c>
    </row>
    <row r="320" spans="1:15" s="8" customFormat="1" ht="14.25" customHeight="1" x14ac:dyDescent="0.2">
      <c r="A320" t="s">
        <v>13</v>
      </c>
      <c r="B320" t="s">
        <v>1840</v>
      </c>
      <c r="C320" t="s">
        <v>894</v>
      </c>
      <c r="D320" t="s">
        <v>1842</v>
      </c>
      <c r="E320" t="s">
        <v>2060</v>
      </c>
      <c r="F320" t="s">
        <v>6</v>
      </c>
      <c r="G320" s="3">
        <v>43609</v>
      </c>
      <c r="H320" s="2">
        <v>245000</v>
      </c>
      <c r="I320" s="12">
        <v>20190905</v>
      </c>
      <c r="J320" s="67">
        <f t="shared" si="26"/>
        <v>245000</v>
      </c>
      <c r="K320" s="5">
        <f t="shared" si="28"/>
        <v>1</v>
      </c>
      <c r="L320" s="54">
        <f t="shared" si="29"/>
        <v>1</v>
      </c>
      <c r="M320" s="56" t="str">
        <f t="shared" si="31"/>
        <v>Coldwell Banker Apex, REALTORS</v>
      </c>
      <c r="N320" s="5">
        <f t="shared" si="27"/>
        <v>0</v>
      </c>
      <c r="O320" s="5">
        <f t="shared" si="30"/>
        <v>0</v>
      </c>
    </row>
    <row r="321" spans="1:15" s="8" customFormat="1" ht="14.25" customHeight="1" x14ac:dyDescent="0.2">
      <c r="A321" t="s">
        <v>894</v>
      </c>
      <c r="B321" t="s">
        <v>1842</v>
      </c>
      <c r="C321" t="s">
        <v>152</v>
      </c>
      <c r="D321" t="s">
        <v>1842</v>
      </c>
      <c r="E321" t="s">
        <v>3195</v>
      </c>
      <c r="F321" t="s">
        <v>1126</v>
      </c>
      <c r="G321" s="3">
        <v>43602</v>
      </c>
      <c r="H321" s="2">
        <v>352000</v>
      </c>
      <c r="I321" s="12" t="s">
        <v>838</v>
      </c>
      <c r="J321" s="67">
        <f t="shared" si="26"/>
        <v>0</v>
      </c>
      <c r="K321" s="5">
        <f t="shared" si="28"/>
        <v>0</v>
      </c>
      <c r="L321" s="54">
        <f t="shared" si="29"/>
        <v>0</v>
      </c>
      <c r="M321" s="56" t="str">
        <f t="shared" si="31"/>
        <v>Coldwell Banker Apex, REALTORS</v>
      </c>
      <c r="N321" s="5">
        <f t="shared" si="27"/>
        <v>1</v>
      </c>
      <c r="O321" s="5">
        <f t="shared" si="30"/>
        <v>0</v>
      </c>
    </row>
    <row r="322" spans="1:15" s="8" customFormat="1" ht="14.25" customHeight="1" x14ac:dyDescent="0.2">
      <c r="A322" t="s">
        <v>574</v>
      </c>
      <c r="B322" t="s">
        <v>1535</v>
      </c>
      <c r="C322" t="s">
        <v>186</v>
      </c>
      <c r="D322" t="s">
        <v>1842</v>
      </c>
      <c r="E322" t="s">
        <v>2770</v>
      </c>
      <c r="F322" t="s">
        <v>1249</v>
      </c>
      <c r="G322" s="3">
        <v>43557</v>
      </c>
      <c r="H322" s="2">
        <v>336000</v>
      </c>
      <c r="I322" s="12">
        <v>20190387</v>
      </c>
      <c r="J322" s="67">
        <f t="shared" si="26"/>
        <v>336000</v>
      </c>
      <c r="K322" s="5">
        <f t="shared" si="28"/>
        <v>1</v>
      </c>
      <c r="L322" s="54">
        <f t="shared" si="29"/>
        <v>1</v>
      </c>
      <c r="M322" s="56" t="str">
        <f t="shared" si="31"/>
        <v>Coldwell Banker Apex, REALTORS</v>
      </c>
      <c r="N322" s="5">
        <f t="shared" si="27"/>
        <v>0</v>
      </c>
      <c r="O322" s="5">
        <f t="shared" si="30"/>
        <v>0</v>
      </c>
    </row>
    <row r="323" spans="1:15" s="8" customFormat="1" ht="14.25" customHeight="1" x14ac:dyDescent="0.2">
      <c r="A323" t="s">
        <v>1644</v>
      </c>
      <c r="B323" t="s">
        <v>1036</v>
      </c>
      <c r="C323" t="s">
        <v>2065</v>
      </c>
      <c r="D323" t="s">
        <v>1842</v>
      </c>
      <c r="E323" t="s">
        <v>2070</v>
      </c>
      <c r="F323" t="s">
        <v>1249</v>
      </c>
      <c r="G323" s="3">
        <v>43556</v>
      </c>
      <c r="H323" s="2">
        <v>175000</v>
      </c>
      <c r="I323" s="12" t="s">
        <v>838</v>
      </c>
      <c r="J323" s="67">
        <f t="shared" ref="J323:J386" si="32">IF(B323=D323,0,H323)</f>
        <v>175000</v>
      </c>
      <c r="K323" s="5">
        <f t="shared" si="28"/>
        <v>1</v>
      </c>
      <c r="L323" s="54">
        <f t="shared" si="29"/>
        <v>0</v>
      </c>
      <c r="M323" s="56" t="str">
        <f t="shared" si="31"/>
        <v>Coldwell Banker Apex, REALTORS</v>
      </c>
      <c r="N323" s="5">
        <f t="shared" ref="N323:N386" si="33">IF(B323=D323,1,0)</f>
        <v>0</v>
      </c>
      <c r="O323" s="5">
        <f t="shared" si="30"/>
        <v>0</v>
      </c>
    </row>
    <row r="324" spans="1:15" s="8" customFormat="1" ht="14.25" customHeight="1" x14ac:dyDescent="0.2">
      <c r="A324" t="s">
        <v>1644</v>
      </c>
      <c r="B324" t="s">
        <v>1036</v>
      </c>
      <c r="C324" t="s">
        <v>566</v>
      </c>
      <c r="D324" t="s">
        <v>1842</v>
      </c>
      <c r="E324" t="s">
        <v>2462</v>
      </c>
      <c r="F324" t="s">
        <v>1126</v>
      </c>
      <c r="G324" s="3">
        <v>43524</v>
      </c>
      <c r="H324" s="2">
        <v>336000</v>
      </c>
      <c r="I324" s="12">
        <v>20190196</v>
      </c>
      <c r="J324" s="67">
        <f t="shared" si="32"/>
        <v>336000</v>
      </c>
      <c r="K324" s="5">
        <f t="shared" si="28"/>
        <v>1</v>
      </c>
      <c r="L324" s="54">
        <f t="shared" si="29"/>
        <v>1</v>
      </c>
      <c r="M324" s="56" t="str">
        <f t="shared" si="31"/>
        <v>Coldwell Banker Apex, REALTORS</v>
      </c>
      <c r="N324" s="5">
        <f t="shared" si="33"/>
        <v>0</v>
      </c>
      <c r="O324" s="5">
        <f t="shared" si="30"/>
        <v>0</v>
      </c>
    </row>
    <row r="325" spans="1:15" s="8" customFormat="1" ht="14.25" customHeight="1" x14ac:dyDescent="0.2">
      <c r="A325" t="s">
        <v>363</v>
      </c>
      <c r="B325" t="s">
        <v>282</v>
      </c>
      <c r="C325" t="s">
        <v>1109</v>
      </c>
      <c r="D325" t="s">
        <v>1842</v>
      </c>
      <c r="E325" t="s">
        <v>2784</v>
      </c>
      <c r="F325" t="s">
        <v>1249</v>
      </c>
      <c r="G325" s="3">
        <v>43558</v>
      </c>
      <c r="H325" s="2">
        <v>185000</v>
      </c>
      <c r="I325" s="12">
        <v>20190402</v>
      </c>
      <c r="J325" s="67">
        <f t="shared" si="32"/>
        <v>185000</v>
      </c>
      <c r="K325" s="5">
        <f t="shared" si="28"/>
        <v>1</v>
      </c>
      <c r="L325" s="54">
        <f t="shared" si="29"/>
        <v>1</v>
      </c>
      <c r="M325" s="56" t="str">
        <f t="shared" si="31"/>
        <v>Coldwell Banker Apex, REALTORS</v>
      </c>
      <c r="N325" s="5">
        <f t="shared" si="33"/>
        <v>0</v>
      </c>
      <c r="O325" s="5">
        <f t="shared" si="30"/>
        <v>0</v>
      </c>
    </row>
    <row r="326" spans="1:15" s="8" customFormat="1" ht="14.25" customHeight="1" x14ac:dyDescent="0.2">
      <c r="A326" t="s">
        <v>690</v>
      </c>
      <c r="B326" t="s">
        <v>1842</v>
      </c>
      <c r="C326" t="s">
        <v>145</v>
      </c>
      <c r="D326" t="s">
        <v>1842</v>
      </c>
      <c r="E326" t="s">
        <v>2526</v>
      </c>
      <c r="F326" t="s">
        <v>1249</v>
      </c>
      <c r="G326" s="3">
        <v>43529</v>
      </c>
      <c r="H326" s="2">
        <v>900000</v>
      </c>
      <c r="I326" s="12" t="s">
        <v>838</v>
      </c>
      <c r="J326" s="67">
        <f t="shared" si="32"/>
        <v>0</v>
      </c>
      <c r="K326" s="5">
        <f t="shared" ref="K326:K389" si="34">IF(J326&gt;0,1,0)</f>
        <v>0</v>
      </c>
      <c r="L326" s="54">
        <f t="shared" ref="L326:L389" si="35">IF(K326=0,0,IF(I326="did not close",0,IF(I326="",0,1)))</f>
        <v>0</v>
      </c>
      <c r="M326" s="56" t="str">
        <f>IF(D326="",#REF!,D326)</f>
        <v>Coldwell Banker Apex, REALTORS</v>
      </c>
      <c r="N326" s="5">
        <f t="shared" si="33"/>
        <v>1</v>
      </c>
      <c r="O326" s="5">
        <f t="shared" ref="O326:O389" si="36">IF(K326=0,IF(I326="did not close",0,IF(I326="",0,1)),0)</f>
        <v>0</v>
      </c>
    </row>
    <row r="327" spans="1:15" s="8" customFormat="1" ht="14.25" customHeight="1" x14ac:dyDescent="0.2">
      <c r="A327" t="s">
        <v>691</v>
      </c>
      <c r="B327" t="s">
        <v>982</v>
      </c>
      <c r="C327" t="s">
        <v>340</v>
      </c>
      <c r="D327" t="s">
        <v>1842</v>
      </c>
      <c r="E327" t="s">
        <v>3241</v>
      </c>
      <c r="F327" t="s">
        <v>6</v>
      </c>
      <c r="G327" s="3">
        <v>43607</v>
      </c>
      <c r="H327" s="2">
        <v>162000</v>
      </c>
      <c r="I327" s="12" t="s">
        <v>838</v>
      </c>
      <c r="J327" s="67">
        <f t="shared" si="32"/>
        <v>162000</v>
      </c>
      <c r="K327" s="5">
        <f t="shared" si="34"/>
        <v>1</v>
      </c>
      <c r="L327" s="54">
        <f t="shared" si="35"/>
        <v>0</v>
      </c>
      <c r="M327" s="56" t="str">
        <f t="shared" ref="M327:M383" si="37">IF(D327="",D326,D327)</f>
        <v>Coldwell Banker Apex, REALTORS</v>
      </c>
      <c r="N327" s="5">
        <f t="shared" si="33"/>
        <v>0</v>
      </c>
      <c r="O327" s="5">
        <f t="shared" si="36"/>
        <v>0</v>
      </c>
    </row>
    <row r="328" spans="1:15" s="8" customFormat="1" ht="14.25" customHeight="1" x14ac:dyDescent="0.2">
      <c r="A328" t="s">
        <v>1388</v>
      </c>
      <c r="B328" t="s">
        <v>303</v>
      </c>
      <c r="C328" t="s">
        <v>1910</v>
      </c>
      <c r="D328" t="s">
        <v>1842</v>
      </c>
      <c r="E328" t="s">
        <v>2739</v>
      </c>
      <c r="F328" t="s">
        <v>6</v>
      </c>
      <c r="G328" s="3">
        <v>43553</v>
      </c>
      <c r="H328" s="2">
        <v>144750</v>
      </c>
      <c r="I328" s="12">
        <v>20190470</v>
      </c>
      <c r="J328" s="67">
        <f t="shared" si="32"/>
        <v>144750</v>
      </c>
      <c r="K328" s="5">
        <f t="shared" si="34"/>
        <v>1</v>
      </c>
      <c r="L328" s="54">
        <f t="shared" si="35"/>
        <v>1</v>
      </c>
      <c r="M328" s="56" t="str">
        <f t="shared" si="37"/>
        <v>Coldwell Banker Apex, REALTORS</v>
      </c>
      <c r="N328" s="5">
        <f t="shared" si="33"/>
        <v>0</v>
      </c>
      <c r="O328" s="5">
        <f t="shared" si="36"/>
        <v>0</v>
      </c>
    </row>
    <row r="329" spans="1:15" s="8" customFormat="1" ht="14.25" customHeight="1" x14ac:dyDescent="0.2">
      <c r="A329" t="s">
        <v>989</v>
      </c>
      <c r="B329" t="s">
        <v>1840</v>
      </c>
      <c r="C329" t="s">
        <v>566</v>
      </c>
      <c r="D329" t="s">
        <v>1842</v>
      </c>
      <c r="E329" t="s">
        <v>2545</v>
      </c>
      <c r="F329" t="s">
        <v>216</v>
      </c>
      <c r="G329" s="3">
        <v>43532</v>
      </c>
      <c r="H329" s="2">
        <v>405000</v>
      </c>
      <c r="I329" s="12">
        <v>20190368</v>
      </c>
      <c r="J329" s="67">
        <f t="shared" si="32"/>
        <v>405000</v>
      </c>
      <c r="K329" s="5">
        <f t="shared" si="34"/>
        <v>1</v>
      </c>
      <c r="L329" s="54">
        <f t="shared" si="35"/>
        <v>1</v>
      </c>
      <c r="M329" s="56" t="str">
        <f t="shared" si="37"/>
        <v>Coldwell Banker Apex, REALTORS</v>
      </c>
      <c r="N329" s="5">
        <f t="shared" si="33"/>
        <v>0</v>
      </c>
      <c r="O329" s="5">
        <f t="shared" si="36"/>
        <v>0</v>
      </c>
    </row>
    <row r="330" spans="1:15" s="8" customFormat="1" ht="14.25" customHeight="1" x14ac:dyDescent="0.2">
      <c r="A330" t="s">
        <v>2032</v>
      </c>
      <c r="B330" t="s">
        <v>1484</v>
      </c>
      <c r="C330" t="s">
        <v>1213</v>
      </c>
      <c r="D330" t="s">
        <v>1842</v>
      </c>
      <c r="E330" t="s">
        <v>3237</v>
      </c>
      <c r="F330" t="s">
        <v>6</v>
      </c>
      <c r="G330" s="3">
        <v>43607</v>
      </c>
      <c r="H330" s="2">
        <v>146000</v>
      </c>
      <c r="I330" s="12">
        <v>20190768</v>
      </c>
      <c r="J330" s="67">
        <f t="shared" si="32"/>
        <v>146000</v>
      </c>
      <c r="K330" s="5">
        <f t="shared" si="34"/>
        <v>1</v>
      </c>
      <c r="L330" s="54">
        <f t="shared" si="35"/>
        <v>1</v>
      </c>
      <c r="M330" s="56" t="str">
        <f t="shared" si="37"/>
        <v>Coldwell Banker Apex, REALTORS</v>
      </c>
      <c r="N330" s="5">
        <f t="shared" si="33"/>
        <v>0</v>
      </c>
      <c r="O330" s="5">
        <f t="shared" si="36"/>
        <v>0</v>
      </c>
    </row>
    <row r="331" spans="1:15" s="8" customFormat="1" ht="14.25" customHeight="1" x14ac:dyDescent="0.2">
      <c r="A331" t="s">
        <v>719</v>
      </c>
      <c r="B331" t="s">
        <v>1036</v>
      </c>
      <c r="C331" t="s">
        <v>894</v>
      </c>
      <c r="D331" t="s">
        <v>1842</v>
      </c>
      <c r="E331" t="s">
        <v>3360</v>
      </c>
      <c r="F331" t="s">
        <v>1249</v>
      </c>
      <c r="G331" s="3">
        <v>43616</v>
      </c>
      <c r="H331" s="2">
        <v>250000</v>
      </c>
      <c r="I331" s="12" t="s">
        <v>838</v>
      </c>
      <c r="J331" s="67">
        <f t="shared" si="32"/>
        <v>250000</v>
      </c>
      <c r="K331" s="5">
        <f t="shared" si="34"/>
        <v>1</v>
      </c>
      <c r="L331" s="54">
        <f t="shared" si="35"/>
        <v>0</v>
      </c>
      <c r="M331" s="56" t="str">
        <f>IF(D331="",#REF!,D331)</f>
        <v>Coldwell Banker Apex, REALTORS</v>
      </c>
      <c r="N331" s="5">
        <f t="shared" si="33"/>
        <v>0</v>
      </c>
      <c r="O331" s="5">
        <f t="shared" si="36"/>
        <v>0</v>
      </c>
    </row>
    <row r="332" spans="1:15" s="8" customFormat="1" ht="14.25" customHeight="1" x14ac:dyDescent="0.2">
      <c r="A332" t="s">
        <v>719</v>
      </c>
      <c r="B332" t="s">
        <v>1036</v>
      </c>
      <c r="C332" t="s">
        <v>1395</v>
      </c>
      <c r="D332" t="s">
        <v>1842</v>
      </c>
      <c r="E332" t="s">
        <v>2750</v>
      </c>
      <c r="F332" t="s">
        <v>6</v>
      </c>
      <c r="G332" s="3">
        <v>43553</v>
      </c>
      <c r="H332" s="2">
        <v>55500</v>
      </c>
      <c r="I332" s="12" t="s">
        <v>838</v>
      </c>
      <c r="J332" s="67">
        <f t="shared" si="32"/>
        <v>55500</v>
      </c>
      <c r="K332" s="5">
        <f t="shared" si="34"/>
        <v>1</v>
      </c>
      <c r="L332" s="54">
        <f t="shared" si="35"/>
        <v>0</v>
      </c>
      <c r="M332" s="56" t="str">
        <f t="shared" si="37"/>
        <v>Coldwell Banker Apex, REALTORS</v>
      </c>
      <c r="N332" s="5">
        <f t="shared" si="33"/>
        <v>0</v>
      </c>
      <c r="O332" s="5">
        <f t="shared" si="36"/>
        <v>0</v>
      </c>
    </row>
    <row r="333" spans="1:15" s="8" customFormat="1" ht="14.25" customHeight="1" x14ac:dyDescent="0.2">
      <c r="A333" t="s">
        <v>719</v>
      </c>
      <c r="B333" t="s">
        <v>1036</v>
      </c>
      <c r="C333" t="s">
        <v>1395</v>
      </c>
      <c r="D333" t="s">
        <v>1842</v>
      </c>
      <c r="E333" t="s">
        <v>2751</v>
      </c>
      <c r="F333" t="s">
        <v>6</v>
      </c>
      <c r="G333" s="3">
        <v>43553</v>
      </c>
      <c r="H333" s="2">
        <v>55500</v>
      </c>
      <c r="I333" s="12" t="s">
        <v>838</v>
      </c>
      <c r="J333" s="67">
        <f t="shared" si="32"/>
        <v>55500</v>
      </c>
      <c r="K333" s="5">
        <f t="shared" si="34"/>
        <v>1</v>
      </c>
      <c r="L333" s="54">
        <f t="shared" si="35"/>
        <v>0</v>
      </c>
      <c r="M333" s="56" t="str">
        <f t="shared" si="37"/>
        <v>Coldwell Banker Apex, REALTORS</v>
      </c>
      <c r="N333" s="5">
        <f t="shared" si="33"/>
        <v>0</v>
      </c>
      <c r="O333" s="5">
        <f t="shared" si="36"/>
        <v>0</v>
      </c>
    </row>
    <row r="334" spans="1:15" s="8" customFormat="1" ht="14.25" customHeight="1" x14ac:dyDescent="0.2">
      <c r="A334" t="s">
        <v>1255</v>
      </c>
      <c r="B334" t="s">
        <v>1475</v>
      </c>
      <c r="C334" t="s">
        <v>344</v>
      </c>
      <c r="D334" t="s">
        <v>1842</v>
      </c>
      <c r="E334" t="s">
        <v>2908</v>
      </c>
      <c r="F334" t="s">
        <v>6</v>
      </c>
      <c r="G334" s="3">
        <v>43573</v>
      </c>
      <c r="H334" s="2">
        <v>123400</v>
      </c>
      <c r="I334" s="12" t="s">
        <v>838</v>
      </c>
      <c r="J334" s="67">
        <f t="shared" si="32"/>
        <v>123400</v>
      </c>
      <c r="K334" s="5">
        <f t="shared" si="34"/>
        <v>1</v>
      </c>
      <c r="L334" s="54">
        <f t="shared" si="35"/>
        <v>0</v>
      </c>
      <c r="M334" s="56" t="str">
        <f t="shared" si="37"/>
        <v>Coldwell Banker Apex, REALTORS</v>
      </c>
      <c r="N334" s="5">
        <f t="shared" si="33"/>
        <v>0</v>
      </c>
      <c r="O334" s="5">
        <f t="shared" si="36"/>
        <v>0</v>
      </c>
    </row>
    <row r="335" spans="1:15" s="8" customFormat="1" ht="14.25" customHeight="1" x14ac:dyDescent="0.2">
      <c r="A335" t="s">
        <v>2954</v>
      </c>
      <c r="B335" t="s">
        <v>1861</v>
      </c>
      <c r="C335" t="s">
        <v>1910</v>
      </c>
      <c r="D335" t="s">
        <v>1842</v>
      </c>
      <c r="E335" t="s">
        <v>2955</v>
      </c>
      <c r="F335" t="s">
        <v>7</v>
      </c>
      <c r="G335" s="3">
        <v>43579</v>
      </c>
      <c r="H335" s="2">
        <v>469000</v>
      </c>
      <c r="I335" s="12">
        <v>20190580</v>
      </c>
      <c r="J335" s="67">
        <f t="shared" si="32"/>
        <v>469000</v>
      </c>
      <c r="K335" s="5">
        <f t="shared" si="34"/>
        <v>1</v>
      </c>
      <c r="L335" s="54">
        <f t="shared" si="35"/>
        <v>1</v>
      </c>
      <c r="M335" s="56" t="str">
        <f t="shared" si="37"/>
        <v>Coldwell Banker Apex, REALTORS</v>
      </c>
      <c r="N335" s="5">
        <f t="shared" si="33"/>
        <v>0</v>
      </c>
      <c r="O335" s="5">
        <f t="shared" si="36"/>
        <v>0</v>
      </c>
    </row>
    <row r="336" spans="1:15" s="8" customFormat="1" ht="14.25" customHeight="1" x14ac:dyDescent="0.2">
      <c r="A336" t="s">
        <v>2815</v>
      </c>
      <c r="B336" t="s">
        <v>1099</v>
      </c>
      <c r="C336" t="s">
        <v>764</v>
      </c>
      <c r="D336" t="s">
        <v>1842</v>
      </c>
      <c r="E336" t="s">
        <v>2816</v>
      </c>
      <c r="F336" t="s">
        <v>6</v>
      </c>
      <c r="G336" s="3">
        <v>43563</v>
      </c>
      <c r="H336" s="2">
        <v>344900</v>
      </c>
      <c r="I336" s="12" t="s">
        <v>838</v>
      </c>
      <c r="J336" s="67">
        <f t="shared" si="32"/>
        <v>344900</v>
      </c>
      <c r="K336" s="5">
        <f t="shared" si="34"/>
        <v>1</v>
      </c>
      <c r="L336" s="54">
        <f t="shared" si="35"/>
        <v>0</v>
      </c>
      <c r="M336" s="56" t="str">
        <f t="shared" si="37"/>
        <v>Coldwell Banker Apex, REALTORS</v>
      </c>
      <c r="N336" s="5">
        <f t="shared" si="33"/>
        <v>0</v>
      </c>
      <c r="O336" s="5">
        <f t="shared" si="36"/>
        <v>0</v>
      </c>
    </row>
    <row r="337" spans="1:15" s="8" customFormat="1" ht="14.25" customHeight="1" x14ac:dyDescent="0.2">
      <c r="A337" t="s">
        <v>2815</v>
      </c>
      <c r="B337" t="s">
        <v>1099</v>
      </c>
      <c r="C337" t="s">
        <v>1395</v>
      </c>
      <c r="D337" t="s">
        <v>1842</v>
      </c>
      <c r="E337" t="s">
        <v>3194</v>
      </c>
      <c r="F337" t="s">
        <v>6</v>
      </c>
      <c r="G337" s="3">
        <v>43602</v>
      </c>
      <c r="H337" s="2">
        <v>158900</v>
      </c>
      <c r="I337" s="12" t="s">
        <v>838</v>
      </c>
      <c r="J337" s="67">
        <f t="shared" si="32"/>
        <v>158900</v>
      </c>
      <c r="K337" s="5">
        <f t="shared" si="34"/>
        <v>1</v>
      </c>
      <c r="L337" s="54">
        <f t="shared" si="35"/>
        <v>0</v>
      </c>
      <c r="M337" s="56" t="str">
        <f t="shared" si="37"/>
        <v>Coldwell Banker Apex, REALTORS</v>
      </c>
      <c r="N337" s="5">
        <f t="shared" si="33"/>
        <v>0</v>
      </c>
      <c r="O337" s="5">
        <f t="shared" si="36"/>
        <v>0</v>
      </c>
    </row>
    <row r="338" spans="1:15" s="8" customFormat="1" ht="14.25" customHeight="1" x14ac:dyDescent="0.2">
      <c r="A338" t="s">
        <v>2078</v>
      </c>
      <c r="B338" t="s">
        <v>1842</v>
      </c>
      <c r="C338" t="s">
        <v>312</v>
      </c>
      <c r="D338" t="s">
        <v>1842</v>
      </c>
      <c r="E338" t="s">
        <v>2191</v>
      </c>
      <c r="F338" t="s">
        <v>6</v>
      </c>
      <c r="G338" s="3">
        <v>43486</v>
      </c>
      <c r="H338" s="2">
        <v>160000</v>
      </c>
      <c r="I338" s="12">
        <v>20182904</v>
      </c>
      <c r="J338" s="67">
        <f t="shared" si="32"/>
        <v>0</v>
      </c>
      <c r="K338" s="5">
        <f t="shared" si="34"/>
        <v>0</v>
      </c>
      <c r="L338" s="54">
        <f t="shared" si="35"/>
        <v>0</v>
      </c>
      <c r="M338" s="56" t="str">
        <f t="shared" si="37"/>
        <v>Coldwell Banker Apex, REALTORS</v>
      </c>
      <c r="N338" s="5">
        <f t="shared" si="33"/>
        <v>1</v>
      </c>
      <c r="O338" s="5">
        <f t="shared" si="36"/>
        <v>1</v>
      </c>
    </row>
    <row r="339" spans="1:15" s="8" customFormat="1" ht="14.25" customHeight="1" x14ac:dyDescent="0.2">
      <c r="A339" t="s">
        <v>2078</v>
      </c>
      <c r="B339" t="s">
        <v>1842</v>
      </c>
      <c r="C339" t="s">
        <v>1910</v>
      </c>
      <c r="D339" t="s">
        <v>1842</v>
      </c>
      <c r="E339" t="s">
        <v>2357</v>
      </c>
      <c r="F339" t="s">
        <v>6</v>
      </c>
      <c r="G339" s="3">
        <v>43510</v>
      </c>
      <c r="H339" s="2">
        <v>152000</v>
      </c>
      <c r="I339" s="12">
        <v>20190092</v>
      </c>
      <c r="J339" s="67">
        <f t="shared" si="32"/>
        <v>0</v>
      </c>
      <c r="K339" s="5">
        <f t="shared" si="34"/>
        <v>0</v>
      </c>
      <c r="L339" s="54">
        <f t="shared" si="35"/>
        <v>0</v>
      </c>
      <c r="M339" s="56" t="str">
        <f>IF(D339="",#REF!,D339)</f>
        <v>Coldwell Banker Apex, REALTORS</v>
      </c>
      <c r="N339" s="5">
        <f t="shared" si="33"/>
        <v>1</v>
      </c>
      <c r="O339" s="5">
        <f t="shared" si="36"/>
        <v>1</v>
      </c>
    </row>
    <row r="340" spans="1:15" s="8" customFormat="1" ht="14.25" customHeight="1" x14ac:dyDescent="0.2">
      <c r="A340" t="s">
        <v>1633</v>
      </c>
      <c r="B340" t="s">
        <v>1036</v>
      </c>
      <c r="C340" t="s">
        <v>566</v>
      </c>
      <c r="D340" t="s">
        <v>1842</v>
      </c>
      <c r="E340" t="s">
        <v>3343</v>
      </c>
      <c r="F340" t="s">
        <v>6</v>
      </c>
      <c r="G340" s="3">
        <v>43616</v>
      </c>
      <c r="H340" s="2">
        <v>205000</v>
      </c>
      <c r="I340" s="12">
        <v>20190931</v>
      </c>
      <c r="J340" s="67">
        <f t="shared" si="32"/>
        <v>205000</v>
      </c>
      <c r="K340" s="5">
        <f t="shared" si="34"/>
        <v>1</v>
      </c>
      <c r="L340" s="54">
        <f t="shared" si="35"/>
        <v>1</v>
      </c>
      <c r="M340" s="56" t="str">
        <f t="shared" si="37"/>
        <v>Coldwell Banker Apex, REALTORS</v>
      </c>
      <c r="N340" s="5">
        <f t="shared" si="33"/>
        <v>0</v>
      </c>
      <c r="O340" s="5">
        <f t="shared" si="36"/>
        <v>0</v>
      </c>
    </row>
    <row r="341" spans="1:15" s="8" customFormat="1" ht="14.25" customHeight="1" x14ac:dyDescent="0.2">
      <c r="A341" t="s">
        <v>849</v>
      </c>
      <c r="B341" t="s">
        <v>1854</v>
      </c>
      <c r="C341" t="s">
        <v>2103</v>
      </c>
      <c r="D341" t="s">
        <v>1842</v>
      </c>
      <c r="E341" t="s">
        <v>2104</v>
      </c>
      <c r="F341" t="s">
        <v>6</v>
      </c>
      <c r="G341" s="3">
        <v>43469</v>
      </c>
      <c r="H341" s="2">
        <v>132000</v>
      </c>
      <c r="I341" s="12">
        <v>20182450</v>
      </c>
      <c r="J341" s="67">
        <f t="shared" si="32"/>
        <v>132000</v>
      </c>
      <c r="K341" s="5">
        <f t="shared" si="34"/>
        <v>1</v>
      </c>
      <c r="L341" s="54">
        <f t="shared" si="35"/>
        <v>1</v>
      </c>
      <c r="M341" s="56" t="str">
        <f t="shared" si="37"/>
        <v>Coldwell Banker Apex, REALTORS</v>
      </c>
      <c r="N341" s="5">
        <f t="shared" si="33"/>
        <v>0</v>
      </c>
      <c r="O341" s="5">
        <f t="shared" si="36"/>
        <v>0</v>
      </c>
    </row>
    <row r="342" spans="1:15" s="8" customFormat="1" ht="14.25" customHeight="1" x14ac:dyDescent="0.2">
      <c r="A342" t="s">
        <v>714</v>
      </c>
      <c r="B342" t="s">
        <v>1099</v>
      </c>
      <c r="C342" t="s">
        <v>692</v>
      </c>
      <c r="D342" t="s">
        <v>1842</v>
      </c>
      <c r="E342" t="s">
        <v>2192</v>
      </c>
      <c r="F342" t="s">
        <v>6</v>
      </c>
      <c r="G342" s="3">
        <v>43486</v>
      </c>
      <c r="H342" s="2">
        <v>103000</v>
      </c>
      <c r="I342" s="12" t="s">
        <v>838</v>
      </c>
      <c r="J342" s="67">
        <f t="shared" si="32"/>
        <v>103000</v>
      </c>
      <c r="K342" s="5">
        <f t="shared" si="34"/>
        <v>1</v>
      </c>
      <c r="L342" s="54">
        <f t="shared" si="35"/>
        <v>0</v>
      </c>
      <c r="M342" s="56" t="str">
        <f t="shared" si="37"/>
        <v>Coldwell Banker Apex, REALTORS</v>
      </c>
      <c r="N342" s="5">
        <f t="shared" si="33"/>
        <v>0</v>
      </c>
      <c r="O342" s="5">
        <f t="shared" si="36"/>
        <v>0</v>
      </c>
    </row>
    <row r="343" spans="1:15" s="8" customFormat="1" ht="14.25" customHeight="1" x14ac:dyDescent="0.2">
      <c r="A343" t="s">
        <v>1081</v>
      </c>
      <c r="B343" t="s">
        <v>1036</v>
      </c>
      <c r="C343" t="s">
        <v>152</v>
      </c>
      <c r="D343" t="s">
        <v>1842</v>
      </c>
      <c r="E343" t="s">
        <v>2554</v>
      </c>
      <c r="F343" t="s">
        <v>7</v>
      </c>
      <c r="G343" s="3">
        <v>43532</v>
      </c>
      <c r="H343" s="2">
        <v>570000</v>
      </c>
      <c r="I343" s="12">
        <v>20190140</v>
      </c>
      <c r="J343" s="67">
        <f t="shared" si="32"/>
        <v>570000</v>
      </c>
      <c r="K343" s="5">
        <f t="shared" si="34"/>
        <v>1</v>
      </c>
      <c r="L343" s="54">
        <f t="shared" si="35"/>
        <v>1</v>
      </c>
      <c r="M343" s="56" t="str">
        <f>IF(D343="",#REF!,D343)</f>
        <v>Coldwell Banker Apex, REALTORS</v>
      </c>
      <c r="N343" s="5">
        <f t="shared" si="33"/>
        <v>0</v>
      </c>
      <c r="O343" s="5">
        <f t="shared" si="36"/>
        <v>0</v>
      </c>
    </row>
    <row r="344" spans="1:15" s="8" customFormat="1" ht="14.25" customHeight="1" x14ac:dyDescent="0.2">
      <c r="A344" t="s">
        <v>1081</v>
      </c>
      <c r="B344" t="s">
        <v>1036</v>
      </c>
      <c r="C344" t="s">
        <v>722</v>
      </c>
      <c r="D344" t="s">
        <v>1842</v>
      </c>
      <c r="E344" t="s">
        <v>3060</v>
      </c>
      <c r="F344" t="s">
        <v>425</v>
      </c>
      <c r="G344" s="3">
        <v>43588</v>
      </c>
      <c r="H344" s="2">
        <v>433000</v>
      </c>
      <c r="I344" s="12" t="s">
        <v>838</v>
      </c>
      <c r="J344" s="67">
        <f t="shared" si="32"/>
        <v>433000</v>
      </c>
      <c r="K344" s="5">
        <f t="shared" si="34"/>
        <v>1</v>
      </c>
      <c r="L344" s="54">
        <f t="shared" si="35"/>
        <v>0</v>
      </c>
      <c r="M344" s="56" t="str">
        <f t="shared" si="37"/>
        <v>Coldwell Banker Apex, REALTORS</v>
      </c>
      <c r="N344" s="5">
        <f t="shared" si="33"/>
        <v>0</v>
      </c>
      <c r="O344" s="5">
        <f t="shared" si="36"/>
        <v>0</v>
      </c>
    </row>
    <row r="345" spans="1:15" s="8" customFormat="1" ht="14.25" customHeight="1" x14ac:dyDescent="0.2">
      <c r="A345" t="s">
        <v>1081</v>
      </c>
      <c r="B345" t="s">
        <v>1036</v>
      </c>
      <c r="C345" t="s">
        <v>566</v>
      </c>
      <c r="D345" t="s">
        <v>1842</v>
      </c>
      <c r="E345" t="s">
        <v>3030</v>
      </c>
      <c r="F345" t="s">
        <v>123</v>
      </c>
      <c r="G345" s="3">
        <v>43586</v>
      </c>
      <c r="H345" s="2">
        <v>146000</v>
      </c>
      <c r="I345" s="12">
        <v>20190055</v>
      </c>
      <c r="J345" s="67">
        <f t="shared" si="32"/>
        <v>146000</v>
      </c>
      <c r="K345" s="5">
        <f t="shared" si="34"/>
        <v>1</v>
      </c>
      <c r="L345" s="54">
        <f t="shared" si="35"/>
        <v>1</v>
      </c>
      <c r="M345" s="56" t="str">
        <f>IF(D345="",#REF!,D345)</f>
        <v>Coldwell Banker Apex, REALTORS</v>
      </c>
      <c r="N345" s="5">
        <f t="shared" si="33"/>
        <v>0</v>
      </c>
      <c r="O345" s="5">
        <f t="shared" si="36"/>
        <v>0</v>
      </c>
    </row>
    <row r="346" spans="1:15" s="8" customFormat="1" ht="14.25" customHeight="1" x14ac:dyDescent="0.2">
      <c r="A346" t="s">
        <v>1950</v>
      </c>
      <c r="B346" t="s">
        <v>5</v>
      </c>
      <c r="C346" t="s">
        <v>1395</v>
      </c>
      <c r="D346" t="s">
        <v>1842</v>
      </c>
      <c r="E346" t="s">
        <v>151</v>
      </c>
      <c r="F346" t="s">
        <v>6</v>
      </c>
      <c r="G346" s="3">
        <v>43539</v>
      </c>
      <c r="H346" s="2">
        <v>205000</v>
      </c>
      <c r="I346" s="12" t="s">
        <v>838</v>
      </c>
      <c r="J346" s="67">
        <f t="shared" si="32"/>
        <v>205000</v>
      </c>
      <c r="K346" s="5">
        <f t="shared" si="34"/>
        <v>1</v>
      </c>
      <c r="L346" s="54">
        <f t="shared" si="35"/>
        <v>0</v>
      </c>
      <c r="M346" s="56" t="str">
        <f>IF(D346="",#REF!,D346)</f>
        <v>Coldwell Banker Apex, REALTORS</v>
      </c>
      <c r="N346" s="5">
        <f t="shared" si="33"/>
        <v>0</v>
      </c>
      <c r="O346" s="5">
        <f t="shared" si="36"/>
        <v>0</v>
      </c>
    </row>
    <row r="347" spans="1:15" s="8" customFormat="1" ht="14.25" customHeight="1" x14ac:dyDescent="0.2">
      <c r="A347" t="s">
        <v>1182</v>
      </c>
      <c r="B347" t="s">
        <v>1840</v>
      </c>
      <c r="C347" t="s">
        <v>1398</v>
      </c>
      <c r="D347" t="s">
        <v>1842</v>
      </c>
      <c r="E347" t="s">
        <v>2154</v>
      </c>
      <c r="F347" t="s">
        <v>6</v>
      </c>
      <c r="G347" s="3">
        <v>43480</v>
      </c>
      <c r="H347" s="2">
        <v>420000</v>
      </c>
      <c r="I347" s="12" t="s">
        <v>838</v>
      </c>
      <c r="J347" s="67">
        <f t="shared" si="32"/>
        <v>420000</v>
      </c>
      <c r="K347" s="5">
        <f t="shared" si="34"/>
        <v>1</v>
      </c>
      <c r="L347" s="54">
        <f t="shared" si="35"/>
        <v>0</v>
      </c>
      <c r="M347" s="56" t="str">
        <f t="shared" si="37"/>
        <v>Coldwell Banker Apex, REALTORS</v>
      </c>
      <c r="N347" s="5">
        <f t="shared" si="33"/>
        <v>0</v>
      </c>
      <c r="O347" s="5">
        <f t="shared" si="36"/>
        <v>0</v>
      </c>
    </row>
    <row r="348" spans="1:15" s="8" customFormat="1" ht="14.25" customHeight="1" x14ac:dyDescent="0.2">
      <c r="A348" t="s">
        <v>370</v>
      </c>
      <c r="B348" t="s">
        <v>5</v>
      </c>
      <c r="C348" t="s">
        <v>764</v>
      </c>
      <c r="D348" t="s">
        <v>1842</v>
      </c>
      <c r="E348" t="s">
        <v>3310</v>
      </c>
      <c r="F348" t="s">
        <v>6</v>
      </c>
      <c r="G348" s="3">
        <v>43614</v>
      </c>
      <c r="H348" s="2">
        <v>375000</v>
      </c>
      <c r="I348" s="12" t="s">
        <v>838</v>
      </c>
      <c r="J348" s="67">
        <f t="shared" si="32"/>
        <v>375000</v>
      </c>
      <c r="K348" s="5">
        <f t="shared" si="34"/>
        <v>1</v>
      </c>
      <c r="L348" s="54">
        <f t="shared" si="35"/>
        <v>0</v>
      </c>
      <c r="M348" s="56" t="str">
        <f t="shared" si="37"/>
        <v>Coldwell Banker Apex, REALTORS</v>
      </c>
      <c r="N348" s="5">
        <f t="shared" si="33"/>
        <v>0</v>
      </c>
      <c r="O348" s="5">
        <f t="shared" si="36"/>
        <v>0</v>
      </c>
    </row>
    <row r="349" spans="1:15" s="8" customFormat="1" ht="14.25" customHeight="1" x14ac:dyDescent="0.2">
      <c r="A349" t="s">
        <v>1068</v>
      </c>
      <c r="B349" t="s">
        <v>1535</v>
      </c>
      <c r="C349" t="s">
        <v>1542</v>
      </c>
      <c r="D349" t="s">
        <v>1842</v>
      </c>
      <c r="E349" t="s">
        <v>3205</v>
      </c>
      <c r="F349" t="s">
        <v>6</v>
      </c>
      <c r="G349" s="3">
        <v>43605</v>
      </c>
      <c r="H349" s="2">
        <v>416000</v>
      </c>
      <c r="I349" s="12">
        <v>20190924</v>
      </c>
      <c r="J349" s="67">
        <f t="shared" si="32"/>
        <v>416000</v>
      </c>
      <c r="K349" s="5">
        <f t="shared" si="34"/>
        <v>1</v>
      </c>
      <c r="L349" s="54">
        <f t="shared" si="35"/>
        <v>1</v>
      </c>
      <c r="M349" s="56" t="str">
        <f t="shared" si="37"/>
        <v>Coldwell Banker Apex, REALTORS</v>
      </c>
      <c r="N349" s="5">
        <f t="shared" si="33"/>
        <v>0</v>
      </c>
      <c r="O349" s="5">
        <f t="shared" si="36"/>
        <v>0</v>
      </c>
    </row>
    <row r="350" spans="1:15" s="8" customFormat="1" ht="14.25" customHeight="1" x14ac:dyDescent="0.2">
      <c r="A350" t="s">
        <v>1068</v>
      </c>
      <c r="B350" t="s">
        <v>1535</v>
      </c>
      <c r="C350" t="s">
        <v>1897</v>
      </c>
      <c r="D350" t="s">
        <v>1842</v>
      </c>
      <c r="E350" t="s">
        <v>2913</v>
      </c>
      <c r="F350" t="s">
        <v>1249</v>
      </c>
      <c r="G350" s="3">
        <v>43573</v>
      </c>
      <c r="H350" s="2">
        <v>152150</v>
      </c>
      <c r="I350" s="12">
        <v>20190586</v>
      </c>
      <c r="J350" s="67">
        <f t="shared" si="32"/>
        <v>152150</v>
      </c>
      <c r="K350" s="5">
        <f t="shared" si="34"/>
        <v>1</v>
      </c>
      <c r="L350" s="54">
        <f t="shared" si="35"/>
        <v>1</v>
      </c>
      <c r="M350" s="56" t="str">
        <f t="shared" si="37"/>
        <v>Coldwell Banker Apex, REALTORS</v>
      </c>
      <c r="N350" s="5">
        <f t="shared" si="33"/>
        <v>0</v>
      </c>
      <c r="O350" s="5">
        <f t="shared" si="36"/>
        <v>0</v>
      </c>
    </row>
    <row r="351" spans="1:15" s="8" customFormat="1" ht="14.25" customHeight="1" x14ac:dyDescent="0.2">
      <c r="A351" t="s">
        <v>1068</v>
      </c>
      <c r="B351" t="s">
        <v>1535</v>
      </c>
      <c r="C351" t="s">
        <v>1910</v>
      </c>
      <c r="D351" t="s">
        <v>1842</v>
      </c>
      <c r="E351" t="s">
        <v>2547</v>
      </c>
      <c r="F351" t="s">
        <v>1249</v>
      </c>
      <c r="G351" s="3">
        <v>43532</v>
      </c>
      <c r="H351" s="2">
        <v>256000</v>
      </c>
      <c r="I351" s="12">
        <v>20190298</v>
      </c>
      <c r="J351" s="67">
        <f t="shared" si="32"/>
        <v>256000</v>
      </c>
      <c r="K351" s="5">
        <f t="shared" si="34"/>
        <v>1</v>
      </c>
      <c r="L351" s="54">
        <f t="shared" si="35"/>
        <v>1</v>
      </c>
      <c r="M351" s="56" t="str">
        <f t="shared" si="37"/>
        <v>Coldwell Banker Apex, REALTORS</v>
      </c>
      <c r="N351" s="5">
        <f t="shared" si="33"/>
        <v>0</v>
      </c>
      <c r="O351" s="5">
        <f t="shared" si="36"/>
        <v>0</v>
      </c>
    </row>
    <row r="352" spans="1:15" s="8" customFormat="1" ht="14.25" customHeight="1" x14ac:dyDescent="0.2">
      <c r="A352" t="s">
        <v>1966</v>
      </c>
      <c r="B352" t="s">
        <v>1854</v>
      </c>
      <c r="C352" t="s">
        <v>1109</v>
      </c>
      <c r="D352" t="s">
        <v>1842</v>
      </c>
      <c r="E352" t="s">
        <v>3016</v>
      </c>
      <c r="F352" t="s">
        <v>7</v>
      </c>
      <c r="G352" s="3">
        <v>43585</v>
      </c>
      <c r="H352" s="2">
        <v>212900</v>
      </c>
      <c r="I352" s="12" t="s">
        <v>838</v>
      </c>
      <c r="J352" s="67">
        <f t="shared" si="32"/>
        <v>212900</v>
      </c>
      <c r="K352" s="5">
        <f t="shared" si="34"/>
        <v>1</v>
      </c>
      <c r="L352" s="54">
        <f t="shared" si="35"/>
        <v>0</v>
      </c>
      <c r="M352" s="56" t="str">
        <f t="shared" si="37"/>
        <v>Coldwell Banker Apex, REALTORS</v>
      </c>
      <c r="N352" s="5">
        <f t="shared" si="33"/>
        <v>0</v>
      </c>
      <c r="O352" s="5">
        <f t="shared" si="36"/>
        <v>0</v>
      </c>
    </row>
    <row r="353" spans="1:15" s="8" customFormat="1" ht="14.25" customHeight="1" x14ac:dyDescent="0.2">
      <c r="A353" t="s">
        <v>842</v>
      </c>
      <c r="B353" t="s">
        <v>1940</v>
      </c>
      <c r="C353" t="s">
        <v>566</v>
      </c>
      <c r="D353" t="s">
        <v>1842</v>
      </c>
      <c r="E353" t="s">
        <v>1895</v>
      </c>
      <c r="F353" t="s">
        <v>6</v>
      </c>
      <c r="G353" s="3">
        <v>43585</v>
      </c>
      <c r="H353" s="2">
        <v>196000</v>
      </c>
      <c r="I353" s="12" t="s">
        <v>838</v>
      </c>
      <c r="J353" s="67">
        <f t="shared" si="32"/>
        <v>196000</v>
      </c>
      <c r="K353" s="5">
        <f t="shared" si="34"/>
        <v>1</v>
      </c>
      <c r="L353" s="54">
        <f t="shared" si="35"/>
        <v>0</v>
      </c>
      <c r="M353" s="56" t="str">
        <f t="shared" si="37"/>
        <v>Coldwell Banker Apex, REALTORS</v>
      </c>
      <c r="N353" s="5">
        <f t="shared" si="33"/>
        <v>0</v>
      </c>
      <c r="O353" s="5">
        <f t="shared" si="36"/>
        <v>0</v>
      </c>
    </row>
    <row r="354" spans="1:15" s="8" customFormat="1" ht="14.25" customHeight="1" x14ac:dyDescent="0.2">
      <c r="A354" t="s">
        <v>842</v>
      </c>
      <c r="B354" t="s">
        <v>1940</v>
      </c>
      <c r="C354" t="s">
        <v>19</v>
      </c>
      <c r="D354" t="s">
        <v>1842</v>
      </c>
      <c r="E354" t="s">
        <v>2170</v>
      </c>
      <c r="F354" t="s">
        <v>6</v>
      </c>
      <c r="G354" s="3">
        <v>43482</v>
      </c>
      <c r="H354" s="2">
        <v>299000</v>
      </c>
      <c r="I354" s="12" t="s">
        <v>838</v>
      </c>
      <c r="J354" s="67">
        <f t="shared" si="32"/>
        <v>299000</v>
      </c>
      <c r="K354" s="5">
        <f t="shared" si="34"/>
        <v>1</v>
      </c>
      <c r="L354" s="54">
        <f t="shared" si="35"/>
        <v>0</v>
      </c>
      <c r="M354" s="56" t="str">
        <f t="shared" si="37"/>
        <v>Coldwell Banker Apex, REALTORS</v>
      </c>
      <c r="N354" s="5">
        <f t="shared" si="33"/>
        <v>0</v>
      </c>
      <c r="O354" s="5">
        <f t="shared" si="36"/>
        <v>0</v>
      </c>
    </row>
    <row r="355" spans="1:15" s="8" customFormat="1" ht="14.25" customHeight="1" x14ac:dyDescent="0.2">
      <c r="A355" t="s">
        <v>842</v>
      </c>
      <c r="B355" t="s">
        <v>1940</v>
      </c>
      <c r="C355" t="s">
        <v>1538</v>
      </c>
      <c r="D355" t="s">
        <v>1842</v>
      </c>
      <c r="E355" t="s">
        <v>2875</v>
      </c>
      <c r="F355" t="s">
        <v>6</v>
      </c>
      <c r="G355" s="3">
        <v>43570</v>
      </c>
      <c r="H355" s="2">
        <v>309000</v>
      </c>
      <c r="I355" s="12" t="s">
        <v>838</v>
      </c>
      <c r="J355" s="67">
        <f t="shared" si="32"/>
        <v>309000</v>
      </c>
      <c r="K355" s="5">
        <f t="shared" si="34"/>
        <v>1</v>
      </c>
      <c r="L355" s="54">
        <f t="shared" si="35"/>
        <v>0</v>
      </c>
      <c r="M355" s="56" t="str">
        <f t="shared" si="37"/>
        <v>Coldwell Banker Apex, REALTORS</v>
      </c>
      <c r="N355" s="5">
        <f t="shared" si="33"/>
        <v>0</v>
      </c>
      <c r="O355" s="5">
        <f t="shared" si="36"/>
        <v>0</v>
      </c>
    </row>
    <row r="356" spans="1:15" s="8" customFormat="1" ht="14.25" customHeight="1" x14ac:dyDescent="0.2">
      <c r="A356" t="s">
        <v>1456</v>
      </c>
      <c r="B356" t="s">
        <v>1840</v>
      </c>
      <c r="C356" t="s">
        <v>566</v>
      </c>
      <c r="D356" t="s">
        <v>1842</v>
      </c>
      <c r="E356" t="s">
        <v>2527</v>
      </c>
      <c r="F356" t="s">
        <v>6</v>
      </c>
      <c r="G356" s="3">
        <v>43530</v>
      </c>
      <c r="H356" s="2">
        <v>220000</v>
      </c>
      <c r="I356" s="12">
        <v>20190291</v>
      </c>
      <c r="J356" s="67">
        <f t="shared" si="32"/>
        <v>220000</v>
      </c>
      <c r="K356" s="5">
        <f t="shared" si="34"/>
        <v>1</v>
      </c>
      <c r="L356" s="54">
        <f t="shared" si="35"/>
        <v>1</v>
      </c>
      <c r="M356" s="56" t="str">
        <f t="shared" si="37"/>
        <v>Coldwell Banker Apex, REALTORS</v>
      </c>
      <c r="N356" s="5">
        <f t="shared" si="33"/>
        <v>0</v>
      </c>
      <c r="O356" s="5">
        <f t="shared" si="36"/>
        <v>0</v>
      </c>
    </row>
    <row r="357" spans="1:15" s="8" customFormat="1" ht="14.25" customHeight="1" x14ac:dyDescent="0.2">
      <c r="A357" t="s">
        <v>1865</v>
      </c>
      <c r="B357" t="s">
        <v>1842</v>
      </c>
      <c r="C357" t="s">
        <v>2057</v>
      </c>
      <c r="D357" t="s">
        <v>1842</v>
      </c>
      <c r="E357" t="s">
        <v>3043</v>
      </c>
      <c r="F357" t="s">
        <v>1126</v>
      </c>
      <c r="G357" s="3">
        <v>43587</v>
      </c>
      <c r="H357" s="2">
        <v>233000</v>
      </c>
      <c r="I357" s="12">
        <v>20190773</v>
      </c>
      <c r="J357" s="67">
        <f t="shared" si="32"/>
        <v>0</v>
      </c>
      <c r="K357" s="5">
        <f t="shared" si="34"/>
        <v>0</v>
      </c>
      <c r="L357" s="54">
        <f t="shared" si="35"/>
        <v>0</v>
      </c>
      <c r="M357" s="56" t="str">
        <f t="shared" si="37"/>
        <v>Coldwell Banker Apex, REALTORS</v>
      </c>
      <c r="N357" s="5">
        <f t="shared" si="33"/>
        <v>1</v>
      </c>
      <c r="O357" s="5">
        <f t="shared" si="36"/>
        <v>1</v>
      </c>
    </row>
    <row r="358" spans="1:15" s="8" customFormat="1" ht="14.25" customHeight="1" x14ac:dyDescent="0.2">
      <c r="A358" t="s">
        <v>1898</v>
      </c>
      <c r="B358" t="s">
        <v>1475</v>
      </c>
      <c r="C358" t="s">
        <v>319</v>
      </c>
      <c r="D358" t="s">
        <v>1842</v>
      </c>
      <c r="E358" t="s">
        <v>2269</v>
      </c>
      <c r="F358" t="s">
        <v>6</v>
      </c>
      <c r="G358" s="3">
        <v>43496</v>
      </c>
      <c r="H358" s="2">
        <v>139900</v>
      </c>
      <c r="I358" s="12" t="s">
        <v>838</v>
      </c>
      <c r="J358" s="67">
        <f t="shared" si="32"/>
        <v>139900</v>
      </c>
      <c r="K358" s="5">
        <f t="shared" si="34"/>
        <v>1</v>
      </c>
      <c r="L358" s="54">
        <f t="shared" si="35"/>
        <v>0</v>
      </c>
      <c r="M358" s="56" t="str">
        <f t="shared" si="37"/>
        <v>Coldwell Banker Apex, REALTORS</v>
      </c>
      <c r="N358" s="5">
        <f t="shared" si="33"/>
        <v>0</v>
      </c>
      <c r="O358" s="5">
        <f t="shared" si="36"/>
        <v>0</v>
      </c>
    </row>
    <row r="359" spans="1:15" s="8" customFormat="1" ht="14.25" customHeight="1" x14ac:dyDescent="0.2">
      <c r="A359" t="s">
        <v>1270</v>
      </c>
      <c r="B359" t="s">
        <v>1535</v>
      </c>
      <c r="C359" t="s">
        <v>1715</v>
      </c>
      <c r="D359" t="s">
        <v>1842</v>
      </c>
      <c r="E359" t="s">
        <v>2469</v>
      </c>
      <c r="F359" t="s">
        <v>70</v>
      </c>
      <c r="G359" s="3">
        <v>43524</v>
      </c>
      <c r="H359" s="2">
        <v>25000</v>
      </c>
      <c r="I359" s="12">
        <v>20190231</v>
      </c>
      <c r="J359" s="67">
        <f t="shared" si="32"/>
        <v>25000</v>
      </c>
      <c r="K359" s="5">
        <f t="shared" si="34"/>
        <v>1</v>
      </c>
      <c r="L359" s="54">
        <f t="shared" si="35"/>
        <v>1</v>
      </c>
      <c r="M359" s="56" t="str">
        <f t="shared" si="37"/>
        <v>Coldwell Banker Apex, REALTORS</v>
      </c>
      <c r="N359" s="5">
        <f t="shared" si="33"/>
        <v>0</v>
      </c>
      <c r="O359" s="5">
        <f t="shared" si="36"/>
        <v>0</v>
      </c>
    </row>
    <row r="360" spans="1:15" s="8" customFormat="1" ht="14.25" customHeight="1" x14ac:dyDescent="0.2">
      <c r="A360" t="s">
        <v>1924</v>
      </c>
      <c r="B360" t="s">
        <v>1843</v>
      </c>
      <c r="C360" t="s">
        <v>1204</v>
      </c>
      <c r="D360" t="s">
        <v>1842</v>
      </c>
      <c r="E360" t="s">
        <v>2533</v>
      </c>
      <c r="F360" t="s">
        <v>6</v>
      </c>
      <c r="G360" s="3">
        <v>43531</v>
      </c>
      <c r="H360" s="2">
        <v>59900</v>
      </c>
      <c r="I360" s="12" t="s">
        <v>838</v>
      </c>
      <c r="J360" s="67">
        <f t="shared" si="32"/>
        <v>59900</v>
      </c>
      <c r="K360" s="5">
        <f t="shared" si="34"/>
        <v>1</v>
      </c>
      <c r="L360" s="54">
        <f t="shared" si="35"/>
        <v>0</v>
      </c>
      <c r="M360" s="56" t="str">
        <f t="shared" si="37"/>
        <v>Coldwell Banker Apex, REALTORS</v>
      </c>
      <c r="N360" s="5">
        <f t="shared" si="33"/>
        <v>0</v>
      </c>
      <c r="O360" s="5">
        <f t="shared" si="36"/>
        <v>0</v>
      </c>
    </row>
    <row r="361" spans="1:15" s="8" customFormat="1" ht="14.25" customHeight="1" x14ac:dyDescent="0.2">
      <c r="A361" t="s">
        <v>2390</v>
      </c>
      <c r="B361" t="s">
        <v>118</v>
      </c>
      <c r="C361" t="s">
        <v>312</v>
      </c>
      <c r="D361" t="s">
        <v>1842</v>
      </c>
      <c r="E361" t="s">
        <v>2391</v>
      </c>
      <c r="F361" t="s">
        <v>121</v>
      </c>
      <c r="G361" s="3">
        <v>43515</v>
      </c>
      <c r="H361" s="2">
        <v>102700</v>
      </c>
      <c r="I361" s="12" t="s">
        <v>838</v>
      </c>
      <c r="J361" s="67">
        <f t="shared" si="32"/>
        <v>102700</v>
      </c>
      <c r="K361" s="5">
        <f t="shared" si="34"/>
        <v>1</v>
      </c>
      <c r="L361" s="54">
        <f t="shared" si="35"/>
        <v>0</v>
      </c>
      <c r="M361" s="56" t="str">
        <f t="shared" si="37"/>
        <v>Coldwell Banker Apex, REALTORS</v>
      </c>
      <c r="N361" s="5">
        <f t="shared" si="33"/>
        <v>0</v>
      </c>
      <c r="O361" s="5">
        <f t="shared" si="36"/>
        <v>0</v>
      </c>
    </row>
    <row r="362" spans="1:15" s="8" customFormat="1" ht="14.25" customHeight="1" x14ac:dyDescent="0.2">
      <c r="A362" t="s">
        <v>852</v>
      </c>
      <c r="B362" t="s">
        <v>1258</v>
      </c>
      <c r="C362" t="s">
        <v>894</v>
      </c>
      <c r="D362" t="s">
        <v>1842</v>
      </c>
      <c r="E362" t="s">
        <v>2880</v>
      </c>
      <c r="F362" t="s">
        <v>6</v>
      </c>
      <c r="G362" s="3">
        <v>43570</v>
      </c>
      <c r="H362" s="2">
        <v>319000</v>
      </c>
      <c r="I362" s="12" t="s">
        <v>838</v>
      </c>
      <c r="J362" s="67">
        <f t="shared" si="32"/>
        <v>319000</v>
      </c>
      <c r="K362" s="5">
        <f t="shared" si="34"/>
        <v>1</v>
      </c>
      <c r="L362" s="54">
        <f t="shared" si="35"/>
        <v>0</v>
      </c>
      <c r="M362" s="56" t="str">
        <f t="shared" si="37"/>
        <v>Coldwell Banker Apex, REALTORS</v>
      </c>
      <c r="N362" s="5">
        <f t="shared" si="33"/>
        <v>0</v>
      </c>
      <c r="O362" s="5">
        <f t="shared" si="36"/>
        <v>0</v>
      </c>
    </row>
    <row r="363" spans="1:15" s="8" customFormat="1" ht="14.25" customHeight="1" x14ac:dyDescent="0.2">
      <c r="A363" t="s">
        <v>2053</v>
      </c>
      <c r="B363" t="s">
        <v>1854</v>
      </c>
      <c r="C363" t="s">
        <v>1910</v>
      </c>
      <c r="D363" t="s">
        <v>1842</v>
      </c>
      <c r="E363" t="s">
        <v>1725</v>
      </c>
      <c r="F363" t="s">
        <v>1126</v>
      </c>
      <c r="G363" s="3">
        <v>43509</v>
      </c>
      <c r="H363" s="2">
        <v>237000</v>
      </c>
      <c r="I363" s="12">
        <v>20190079</v>
      </c>
      <c r="J363" s="67">
        <f t="shared" si="32"/>
        <v>237000</v>
      </c>
      <c r="K363" s="5">
        <f t="shared" si="34"/>
        <v>1</v>
      </c>
      <c r="L363" s="54">
        <f t="shared" si="35"/>
        <v>1</v>
      </c>
      <c r="M363" s="56" t="str">
        <f t="shared" si="37"/>
        <v>Coldwell Banker Apex, REALTORS</v>
      </c>
      <c r="N363" s="5">
        <f t="shared" si="33"/>
        <v>0</v>
      </c>
      <c r="O363" s="5">
        <f t="shared" si="36"/>
        <v>0</v>
      </c>
    </row>
    <row r="364" spans="1:15" s="8" customFormat="1" ht="14.25" customHeight="1" x14ac:dyDescent="0.2">
      <c r="A364" t="s">
        <v>2071</v>
      </c>
      <c r="B364" t="s">
        <v>303</v>
      </c>
      <c r="C364" t="s">
        <v>1395</v>
      </c>
      <c r="D364" t="s">
        <v>1842</v>
      </c>
      <c r="E364" t="s">
        <v>2450</v>
      </c>
      <c r="F364" t="s">
        <v>6</v>
      </c>
      <c r="G364" s="3">
        <v>43523</v>
      </c>
      <c r="H364" s="2">
        <v>109000</v>
      </c>
      <c r="I364" s="12">
        <v>20190214</v>
      </c>
      <c r="J364" s="67">
        <f t="shared" si="32"/>
        <v>109000</v>
      </c>
      <c r="K364" s="5">
        <f t="shared" si="34"/>
        <v>1</v>
      </c>
      <c r="L364" s="54">
        <f t="shared" si="35"/>
        <v>1</v>
      </c>
      <c r="M364" s="56" t="str">
        <f t="shared" si="37"/>
        <v>Coldwell Banker Apex, REALTORS</v>
      </c>
      <c r="N364" s="5">
        <f t="shared" si="33"/>
        <v>0</v>
      </c>
      <c r="O364" s="5">
        <f t="shared" si="36"/>
        <v>0</v>
      </c>
    </row>
    <row r="365" spans="1:15" s="8" customFormat="1" ht="14.25" customHeight="1" x14ac:dyDescent="0.2">
      <c r="A365" t="s">
        <v>146</v>
      </c>
      <c r="B365" t="s">
        <v>1840</v>
      </c>
      <c r="C365" t="s">
        <v>152</v>
      </c>
      <c r="D365" t="s">
        <v>1842</v>
      </c>
      <c r="E365" t="s">
        <v>3320</v>
      </c>
      <c r="F365" t="s">
        <v>216</v>
      </c>
      <c r="G365" s="3">
        <v>43615</v>
      </c>
      <c r="H365" s="2">
        <v>189000</v>
      </c>
      <c r="I365" s="12">
        <v>20190935</v>
      </c>
      <c r="J365" s="67">
        <f t="shared" si="32"/>
        <v>189000</v>
      </c>
      <c r="K365" s="5">
        <f t="shared" si="34"/>
        <v>1</v>
      </c>
      <c r="L365" s="54">
        <f t="shared" si="35"/>
        <v>1</v>
      </c>
      <c r="M365" s="56" t="str">
        <f t="shared" si="37"/>
        <v>Coldwell Banker Apex, REALTORS</v>
      </c>
      <c r="N365" s="5">
        <f t="shared" si="33"/>
        <v>0</v>
      </c>
      <c r="O365" s="5">
        <f t="shared" si="36"/>
        <v>0</v>
      </c>
    </row>
    <row r="366" spans="1:15" s="8" customFormat="1" ht="14.25" customHeight="1" x14ac:dyDescent="0.2">
      <c r="A366" t="s">
        <v>1549</v>
      </c>
      <c r="B366" t="s">
        <v>1915</v>
      </c>
      <c r="C366" t="s">
        <v>1400</v>
      </c>
      <c r="D366" t="s">
        <v>1842</v>
      </c>
      <c r="E366" t="s">
        <v>2658</v>
      </c>
      <c r="F366" t="s">
        <v>6</v>
      </c>
      <c r="G366" s="3">
        <v>43545</v>
      </c>
      <c r="H366" s="2">
        <v>125000</v>
      </c>
      <c r="I366" s="12" t="s">
        <v>838</v>
      </c>
      <c r="J366" s="67">
        <f t="shared" si="32"/>
        <v>125000</v>
      </c>
      <c r="K366" s="5">
        <f t="shared" si="34"/>
        <v>1</v>
      </c>
      <c r="L366" s="54">
        <f t="shared" si="35"/>
        <v>0</v>
      </c>
      <c r="M366" s="56" t="str">
        <f t="shared" si="37"/>
        <v>Coldwell Banker Apex, REALTORS</v>
      </c>
      <c r="N366" s="5">
        <f t="shared" si="33"/>
        <v>0</v>
      </c>
      <c r="O366" s="5">
        <f t="shared" si="36"/>
        <v>0</v>
      </c>
    </row>
    <row r="367" spans="1:15" s="8" customFormat="1" ht="14.25" customHeight="1" x14ac:dyDescent="0.2">
      <c r="A367" t="s">
        <v>813</v>
      </c>
      <c r="B367" t="s">
        <v>1099</v>
      </c>
      <c r="C367" t="s">
        <v>566</v>
      </c>
      <c r="D367" t="s">
        <v>1842</v>
      </c>
      <c r="E367" t="s">
        <v>3059</v>
      </c>
      <c r="F367" t="s">
        <v>216</v>
      </c>
      <c r="G367" s="3">
        <v>43588</v>
      </c>
      <c r="H367" s="2">
        <v>175000</v>
      </c>
      <c r="I367" s="12">
        <v>20190697</v>
      </c>
      <c r="J367" s="67">
        <f t="shared" si="32"/>
        <v>175000</v>
      </c>
      <c r="K367" s="5">
        <f t="shared" si="34"/>
        <v>1</v>
      </c>
      <c r="L367" s="54">
        <f t="shared" si="35"/>
        <v>1</v>
      </c>
      <c r="M367" s="56" t="str">
        <f t="shared" si="37"/>
        <v>Coldwell Banker Apex, REALTORS</v>
      </c>
      <c r="N367" s="5">
        <f t="shared" si="33"/>
        <v>0</v>
      </c>
      <c r="O367" s="5">
        <f t="shared" si="36"/>
        <v>0</v>
      </c>
    </row>
    <row r="368" spans="1:15" s="8" customFormat="1" ht="14.25" customHeight="1" x14ac:dyDescent="0.2">
      <c r="A368" t="s">
        <v>813</v>
      </c>
      <c r="B368" t="s">
        <v>1099</v>
      </c>
      <c r="C368" t="s">
        <v>186</v>
      </c>
      <c r="D368" t="s">
        <v>1842</v>
      </c>
      <c r="E368" t="s">
        <v>2118</v>
      </c>
      <c r="F368" t="s">
        <v>6</v>
      </c>
      <c r="G368" s="3">
        <v>43472</v>
      </c>
      <c r="H368" s="2">
        <v>165000</v>
      </c>
      <c r="I368" s="12">
        <v>20182779</v>
      </c>
      <c r="J368" s="67">
        <f t="shared" si="32"/>
        <v>165000</v>
      </c>
      <c r="K368" s="5">
        <f t="shared" si="34"/>
        <v>1</v>
      </c>
      <c r="L368" s="54">
        <f t="shared" si="35"/>
        <v>1</v>
      </c>
      <c r="M368" s="56" t="str">
        <f t="shared" si="37"/>
        <v>Coldwell Banker Apex, REALTORS</v>
      </c>
      <c r="N368" s="5">
        <f t="shared" si="33"/>
        <v>0</v>
      </c>
      <c r="O368" s="5">
        <f t="shared" si="36"/>
        <v>0</v>
      </c>
    </row>
    <row r="369" spans="1:15" s="8" customFormat="1" ht="14.25" customHeight="1" x14ac:dyDescent="0.2">
      <c r="A369" t="s">
        <v>1894</v>
      </c>
      <c r="B369" t="s">
        <v>1535</v>
      </c>
      <c r="C369" t="s">
        <v>312</v>
      </c>
      <c r="D369" t="s">
        <v>1842</v>
      </c>
      <c r="E369" t="s">
        <v>2258</v>
      </c>
      <c r="F369" t="s">
        <v>6</v>
      </c>
      <c r="G369" s="3">
        <v>43496</v>
      </c>
      <c r="H369" s="2">
        <v>240000</v>
      </c>
      <c r="I369" s="12">
        <v>20190020</v>
      </c>
      <c r="J369" s="67">
        <f t="shared" si="32"/>
        <v>240000</v>
      </c>
      <c r="K369" s="5">
        <f t="shared" si="34"/>
        <v>1</v>
      </c>
      <c r="L369" s="54">
        <f t="shared" si="35"/>
        <v>1</v>
      </c>
      <c r="M369" s="56" t="str">
        <f t="shared" si="37"/>
        <v>Coldwell Banker Apex, REALTORS</v>
      </c>
      <c r="N369" s="5">
        <f t="shared" si="33"/>
        <v>0</v>
      </c>
      <c r="O369" s="5">
        <f t="shared" si="36"/>
        <v>0</v>
      </c>
    </row>
    <row r="370" spans="1:15" s="8" customFormat="1" ht="14.25" customHeight="1" x14ac:dyDescent="0.2">
      <c r="A370" t="s">
        <v>1894</v>
      </c>
      <c r="B370" t="s">
        <v>1535</v>
      </c>
      <c r="C370" t="s">
        <v>1395</v>
      </c>
      <c r="D370" t="s">
        <v>1842</v>
      </c>
      <c r="E370" t="s">
        <v>3285</v>
      </c>
      <c r="F370" t="s">
        <v>216</v>
      </c>
      <c r="G370" s="3">
        <v>43609</v>
      </c>
      <c r="H370" s="2">
        <v>224000</v>
      </c>
      <c r="I370" s="12">
        <v>20190891</v>
      </c>
      <c r="J370" s="67">
        <f t="shared" si="32"/>
        <v>224000</v>
      </c>
      <c r="K370" s="5">
        <f t="shared" si="34"/>
        <v>1</v>
      </c>
      <c r="L370" s="54">
        <f t="shared" si="35"/>
        <v>1</v>
      </c>
      <c r="M370" s="56" t="str">
        <f t="shared" si="37"/>
        <v>Coldwell Banker Apex, REALTORS</v>
      </c>
      <c r="N370" s="5">
        <f t="shared" si="33"/>
        <v>0</v>
      </c>
      <c r="O370" s="5">
        <f t="shared" si="36"/>
        <v>0</v>
      </c>
    </row>
    <row r="371" spans="1:15" s="8" customFormat="1" ht="14.25" customHeight="1" x14ac:dyDescent="0.2">
      <c r="A371" t="s">
        <v>1894</v>
      </c>
      <c r="B371" t="s">
        <v>1535</v>
      </c>
      <c r="C371" t="s">
        <v>1686</v>
      </c>
      <c r="D371" t="s">
        <v>1842</v>
      </c>
      <c r="E371" t="s">
        <v>3225</v>
      </c>
      <c r="F371" t="s">
        <v>6</v>
      </c>
      <c r="G371" s="3">
        <v>43606</v>
      </c>
      <c r="H371" s="2">
        <v>153500</v>
      </c>
      <c r="I371" s="12">
        <v>20190958</v>
      </c>
      <c r="J371" s="67">
        <f t="shared" si="32"/>
        <v>153500</v>
      </c>
      <c r="K371" s="5">
        <f t="shared" si="34"/>
        <v>1</v>
      </c>
      <c r="L371" s="54">
        <f t="shared" si="35"/>
        <v>1</v>
      </c>
      <c r="M371" s="56" t="str">
        <f t="shared" si="37"/>
        <v>Coldwell Banker Apex, REALTORS</v>
      </c>
      <c r="N371" s="5">
        <f t="shared" si="33"/>
        <v>0</v>
      </c>
      <c r="O371" s="5">
        <f t="shared" si="36"/>
        <v>0</v>
      </c>
    </row>
    <row r="372" spans="1:15" s="8" customFormat="1" ht="14.25" customHeight="1" x14ac:dyDescent="0.2">
      <c r="A372" t="s">
        <v>1855</v>
      </c>
      <c r="B372" t="s">
        <v>1854</v>
      </c>
      <c r="C372" t="s">
        <v>566</v>
      </c>
      <c r="D372" t="s">
        <v>1842</v>
      </c>
      <c r="E372" t="s">
        <v>3026</v>
      </c>
      <c r="F372" t="s">
        <v>6</v>
      </c>
      <c r="G372" s="3">
        <v>43585</v>
      </c>
      <c r="H372" s="2">
        <v>195000</v>
      </c>
      <c r="I372" s="12">
        <v>20190132</v>
      </c>
      <c r="J372" s="67">
        <f t="shared" si="32"/>
        <v>195000</v>
      </c>
      <c r="K372" s="5">
        <f t="shared" si="34"/>
        <v>1</v>
      </c>
      <c r="L372" s="54">
        <f t="shared" si="35"/>
        <v>1</v>
      </c>
      <c r="M372" s="56" t="str">
        <f t="shared" si="37"/>
        <v>Coldwell Banker Apex, REALTORS</v>
      </c>
      <c r="N372" s="5">
        <f t="shared" si="33"/>
        <v>0</v>
      </c>
      <c r="O372" s="5">
        <f t="shared" si="36"/>
        <v>0</v>
      </c>
    </row>
    <row r="373" spans="1:15" s="8" customFormat="1" ht="14.25" customHeight="1" x14ac:dyDescent="0.2">
      <c r="A373" t="s">
        <v>362</v>
      </c>
      <c r="B373" t="s">
        <v>2253</v>
      </c>
      <c r="C373" t="s">
        <v>1910</v>
      </c>
      <c r="D373" t="s">
        <v>1842</v>
      </c>
      <c r="E373" t="s">
        <v>1293</v>
      </c>
      <c r="F373" t="s">
        <v>216</v>
      </c>
      <c r="G373" s="3">
        <v>43560</v>
      </c>
      <c r="H373" s="2">
        <v>248000</v>
      </c>
      <c r="I373" s="12">
        <v>20190307</v>
      </c>
      <c r="J373" s="67">
        <f t="shared" si="32"/>
        <v>248000</v>
      </c>
      <c r="K373" s="5">
        <f t="shared" si="34"/>
        <v>1</v>
      </c>
      <c r="L373" s="54">
        <f t="shared" si="35"/>
        <v>1</v>
      </c>
      <c r="M373" s="56" t="str">
        <f t="shared" si="37"/>
        <v>Coldwell Banker Apex, REALTORS</v>
      </c>
      <c r="N373" s="5">
        <f t="shared" si="33"/>
        <v>0</v>
      </c>
      <c r="O373" s="5">
        <f t="shared" si="36"/>
        <v>0</v>
      </c>
    </row>
    <row r="374" spans="1:15" s="8" customFormat="1" ht="14.25" customHeight="1" x14ac:dyDescent="0.2">
      <c r="A374" t="s">
        <v>1718</v>
      </c>
      <c r="B374" t="s">
        <v>1099</v>
      </c>
      <c r="C374" t="s">
        <v>152</v>
      </c>
      <c r="D374" t="s">
        <v>1842</v>
      </c>
      <c r="E374" t="s">
        <v>2126</v>
      </c>
      <c r="F374" t="s">
        <v>1249</v>
      </c>
      <c r="G374" s="3">
        <v>43474</v>
      </c>
      <c r="H374" s="2">
        <v>320000</v>
      </c>
      <c r="I374" s="12">
        <v>20182924</v>
      </c>
      <c r="J374" s="67">
        <f t="shared" si="32"/>
        <v>320000</v>
      </c>
      <c r="K374" s="5">
        <f t="shared" si="34"/>
        <v>1</v>
      </c>
      <c r="L374" s="54">
        <f t="shared" si="35"/>
        <v>1</v>
      </c>
      <c r="M374" s="56" t="str">
        <f t="shared" si="37"/>
        <v>Coldwell Banker Apex, REALTORS</v>
      </c>
      <c r="N374" s="5">
        <f t="shared" si="33"/>
        <v>0</v>
      </c>
      <c r="O374" s="5">
        <f t="shared" si="36"/>
        <v>0</v>
      </c>
    </row>
    <row r="375" spans="1:15" s="8" customFormat="1" ht="14.25" customHeight="1" x14ac:dyDescent="0.2">
      <c r="A375" t="s">
        <v>1643</v>
      </c>
      <c r="B375" t="s">
        <v>1099</v>
      </c>
      <c r="C375" t="s">
        <v>566</v>
      </c>
      <c r="D375" t="s">
        <v>1842</v>
      </c>
      <c r="E375" t="s">
        <v>2841</v>
      </c>
      <c r="F375" t="s">
        <v>6</v>
      </c>
      <c r="G375" s="3">
        <v>43566</v>
      </c>
      <c r="H375" s="2">
        <v>365000</v>
      </c>
      <c r="I375" s="12">
        <v>20190618</v>
      </c>
      <c r="J375" s="67">
        <f t="shared" si="32"/>
        <v>365000</v>
      </c>
      <c r="K375" s="5">
        <f t="shared" si="34"/>
        <v>1</v>
      </c>
      <c r="L375" s="54">
        <f t="shared" si="35"/>
        <v>1</v>
      </c>
      <c r="M375" s="56" t="str">
        <f t="shared" si="37"/>
        <v>Coldwell Banker Apex, REALTORS</v>
      </c>
      <c r="N375" s="5">
        <f t="shared" si="33"/>
        <v>0</v>
      </c>
      <c r="O375" s="5">
        <f t="shared" si="36"/>
        <v>0</v>
      </c>
    </row>
    <row r="376" spans="1:15" s="8" customFormat="1" ht="14.25" customHeight="1" x14ac:dyDescent="0.2">
      <c r="A376" t="s">
        <v>764</v>
      </c>
      <c r="B376" t="s">
        <v>1842</v>
      </c>
      <c r="C376" t="s">
        <v>1704</v>
      </c>
      <c r="D376" t="s">
        <v>1842</v>
      </c>
      <c r="E376" t="s">
        <v>2205</v>
      </c>
      <c r="F376" t="s">
        <v>6</v>
      </c>
      <c r="G376" s="3">
        <v>43488</v>
      </c>
      <c r="H376" s="2">
        <v>106000</v>
      </c>
      <c r="I376" s="12">
        <v>20190072</v>
      </c>
      <c r="J376" s="67">
        <f t="shared" si="32"/>
        <v>0</v>
      </c>
      <c r="K376" s="5">
        <f t="shared" si="34"/>
        <v>0</v>
      </c>
      <c r="L376" s="54">
        <f t="shared" si="35"/>
        <v>0</v>
      </c>
      <c r="M376" s="56" t="str">
        <f t="shared" si="37"/>
        <v>Coldwell Banker Apex, REALTORS</v>
      </c>
      <c r="N376" s="5">
        <f t="shared" si="33"/>
        <v>1</v>
      </c>
      <c r="O376" s="5">
        <f t="shared" si="36"/>
        <v>1</v>
      </c>
    </row>
    <row r="377" spans="1:15" s="8" customFormat="1" ht="14.25" customHeight="1" x14ac:dyDescent="0.2">
      <c r="A377" t="s">
        <v>764</v>
      </c>
      <c r="B377" t="s">
        <v>1842</v>
      </c>
      <c r="C377" t="s">
        <v>566</v>
      </c>
      <c r="D377" t="s">
        <v>1842</v>
      </c>
      <c r="E377" t="s">
        <v>2567</v>
      </c>
      <c r="F377" t="s">
        <v>6</v>
      </c>
      <c r="G377" s="3">
        <v>43535</v>
      </c>
      <c r="H377" s="2">
        <v>219900</v>
      </c>
      <c r="I377" s="12">
        <v>20190293</v>
      </c>
      <c r="J377" s="67">
        <f t="shared" si="32"/>
        <v>0</v>
      </c>
      <c r="K377" s="5">
        <f t="shared" si="34"/>
        <v>0</v>
      </c>
      <c r="L377" s="54">
        <f t="shared" si="35"/>
        <v>0</v>
      </c>
      <c r="M377" s="56" t="str">
        <f t="shared" si="37"/>
        <v>Coldwell Banker Apex, REALTORS</v>
      </c>
      <c r="N377" s="5">
        <f t="shared" si="33"/>
        <v>1</v>
      </c>
      <c r="O377" s="5">
        <f t="shared" si="36"/>
        <v>1</v>
      </c>
    </row>
    <row r="378" spans="1:15" s="8" customFormat="1" ht="14.25" customHeight="1" x14ac:dyDescent="0.2">
      <c r="A378" t="s">
        <v>764</v>
      </c>
      <c r="B378" t="s">
        <v>1842</v>
      </c>
      <c r="C378" t="s">
        <v>377</v>
      </c>
      <c r="D378" t="s">
        <v>1842</v>
      </c>
      <c r="E378" t="s">
        <v>2522</v>
      </c>
      <c r="F378" t="s">
        <v>6</v>
      </c>
      <c r="G378" s="3">
        <v>43529</v>
      </c>
      <c r="H378" s="2">
        <v>258000</v>
      </c>
      <c r="I378" s="12">
        <v>20190227</v>
      </c>
      <c r="J378" s="67">
        <f t="shared" si="32"/>
        <v>0</v>
      </c>
      <c r="K378" s="5">
        <f t="shared" si="34"/>
        <v>0</v>
      </c>
      <c r="L378" s="54">
        <f t="shared" si="35"/>
        <v>0</v>
      </c>
      <c r="M378" s="56" t="str">
        <f t="shared" si="37"/>
        <v>Coldwell Banker Apex, REALTORS</v>
      </c>
      <c r="N378" s="5">
        <f t="shared" si="33"/>
        <v>1</v>
      </c>
      <c r="O378" s="5">
        <f t="shared" si="36"/>
        <v>1</v>
      </c>
    </row>
    <row r="379" spans="1:15" s="8" customFormat="1" ht="14.25" customHeight="1" x14ac:dyDescent="0.2">
      <c r="A379" t="s">
        <v>908</v>
      </c>
      <c r="B379" t="s">
        <v>5</v>
      </c>
      <c r="C379" t="s">
        <v>1910</v>
      </c>
      <c r="D379" t="s">
        <v>1842</v>
      </c>
      <c r="E379" t="s">
        <v>2273</v>
      </c>
      <c r="F379" t="s">
        <v>123</v>
      </c>
      <c r="G379" s="3">
        <v>43496</v>
      </c>
      <c r="H379" s="2">
        <v>276000</v>
      </c>
      <c r="I379" s="12">
        <v>20190009</v>
      </c>
      <c r="J379" s="67">
        <f t="shared" si="32"/>
        <v>276000</v>
      </c>
      <c r="K379" s="5">
        <f t="shared" si="34"/>
        <v>1</v>
      </c>
      <c r="L379" s="54">
        <f t="shared" si="35"/>
        <v>1</v>
      </c>
      <c r="M379" s="56" t="str">
        <f t="shared" si="37"/>
        <v>Coldwell Banker Apex, REALTORS</v>
      </c>
      <c r="N379" s="5">
        <f t="shared" si="33"/>
        <v>0</v>
      </c>
      <c r="O379" s="5">
        <f t="shared" si="36"/>
        <v>0</v>
      </c>
    </row>
    <row r="380" spans="1:15" s="8" customFormat="1" ht="14.25" customHeight="1" x14ac:dyDescent="0.2">
      <c r="A380" t="s">
        <v>908</v>
      </c>
      <c r="B380" t="s">
        <v>5</v>
      </c>
      <c r="C380" t="s">
        <v>1910</v>
      </c>
      <c r="D380" t="s">
        <v>1842</v>
      </c>
      <c r="E380" t="s">
        <v>2857</v>
      </c>
      <c r="F380" t="s">
        <v>6</v>
      </c>
      <c r="G380" s="3">
        <v>43567</v>
      </c>
      <c r="H380" s="2">
        <v>124900</v>
      </c>
      <c r="I380" s="12">
        <v>20190525</v>
      </c>
      <c r="J380" s="67">
        <f t="shared" si="32"/>
        <v>124900</v>
      </c>
      <c r="K380" s="5">
        <f t="shared" si="34"/>
        <v>1</v>
      </c>
      <c r="L380" s="54">
        <f t="shared" si="35"/>
        <v>1</v>
      </c>
      <c r="M380" s="56" t="str">
        <f t="shared" si="37"/>
        <v>Coldwell Banker Apex, REALTORS</v>
      </c>
      <c r="N380" s="5">
        <f t="shared" si="33"/>
        <v>0</v>
      </c>
      <c r="O380" s="5">
        <f t="shared" si="36"/>
        <v>0</v>
      </c>
    </row>
    <row r="381" spans="1:15" s="8" customFormat="1" ht="14.25" customHeight="1" x14ac:dyDescent="0.2">
      <c r="A381" t="s">
        <v>2065</v>
      </c>
      <c r="B381" t="s">
        <v>1842</v>
      </c>
      <c r="C381" t="s">
        <v>1910</v>
      </c>
      <c r="D381" t="s">
        <v>1842</v>
      </c>
      <c r="E381" t="s">
        <v>3274</v>
      </c>
      <c r="F381" t="s">
        <v>6</v>
      </c>
      <c r="G381" s="3">
        <v>43609</v>
      </c>
      <c r="H381" s="2">
        <v>134000</v>
      </c>
      <c r="I381" s="12">
        <v>20190816</v>
      </c>
      <c r="J381" s="67">
        <f t="shared" si="32"/>
        <v>0</v>
      </c>
      <c r="K381" s="5">
        <f t="shared" si="34"/>
        <v>0</v>
      </c>
      <c r="L381" s="54">
        <f t="shared" si="35"/>
        <v>0</v>
      </c>
      <c r="M381" s="56" t="str">
        <f t="shared" si="37"/>
        <v>Coldwell Banker Apex, REALTORS</v>
      </c>
      <c r="N381" s="5">
        <f t="shared" si="33"/>
        <v>1</v>
      </c>
      <c r="O381" s="5">
        <f t="shared" si="36"/>
        <v>1</v>
      </c>
    </row>
    <row r="382" spans="1:15" s="8" customFormat="1" ht="14.25" customHeight="1" x14ac:dyDescent="0.2">
      <c r="A382" t="s">
        <v>1181</v>
      </c>
      <c r="B382" t="s">
        <v>5</v>
      </c>
      <c r="C382" t="s">
        <v>1553</v>
      </c>
      <c r="D382" t="s">
        <v>1842</v>
      </c>
      <c r="E382" t="s">
        <v>2042</v>
      </c>
      <c r="F382" t="s">
        <v>1249</v>
      </c>
      <c r="G382" s="3">
        <v>43572</v>
      </c>
      <c r="H382" s="2">
        <v>141000</v>
      </c>
      <c r="I382" s="12" t="s">
        <v>838</v>
      </c>
      <c r="J382" s="67">
        <f t="shared" si="32"/>
        <v>141000</v>
      </c>
      <c r="K382" s="5">
        <f t="shared" si="34"/>
        <v>1</v>
      </c>
      <c r="L382" s="54">
        <f t="shared" si="35"/>
        <v>0</v>
      </c>
      <c r="M382" s="56" t="str">
        <f t="shared" si="37"/>
        <v>Coldwell Banker Apex, REALTORS</v>
      </c>
      <c r="N382" s="5">
        <f t="shared" si="33"/>
        <v>0</v>
      </c>
      <c r="O382" s="5">
        <f t="shared" si="36"/>
        <v>0</v>
      </c>
    </row>
    <row r="383" spans="1:15" s="8" customFormat="1" ht="14.25" customHeight="1" x14ac:dyDescent="0.2">
      <c r="A383" t="s">
        <v>800</v>
      </c>
      <c r="B383" t="s">
        <v>1286</v>
      </c>
      <c r="C383" t="s">
        <v>312</v>
      </c>
      <c r="D383" t="s">
        <v>1842</v>
      </c>
      <c r="E383" t="s">
        <v>2479</v>
      </c>
      <c r="F383" t="s">
        <v>6</v>
      </c>
      <c r="G383" s="3">
        <v>43524</v>
      </c>
      <c r="H383" s="2">
        <v>150000</v>
      </c>
      <c r="I383" s="12" t="s">
        <v>838</v>
      </c>
      <c r="J383" s="67">
        <f t="shared" si="32"/>
        <v>150000</v>
      </c>
      <c r="K383" s="5">
        <f t="shared" si="34"/>
        <v>1</v>
      </c>
      <c r="L383" s="54">
        <f t="shared" si="35"/>
        <v>0</v>
      </c>
      <c r="M383" s="56" t="str">
        <f t="shared" si="37"/>
        <v>Coldwell Banker Apex, REALTORS</v>
      </c>
      <c r="N383" s="5">
        <f t="shared" si="33"/>
        <v>0</v>
      </c>
      <c r="O383" s="5">
        <f t="shared" si="36"/>
        <v>0</v>
      </c>
    </row>
    <row r="384" spans="1:15" s="8" customFormat="1" ht="14.25" customHeight="1" x14ac:dyDescent="0.2">
      <c r="A384" t="s">
        <v>199</v>
      </c>
      <c r="B384" t="s">
        <v>1840</v>
      </c>
      <c r="C384" t="s">
        <v>1213</v>
      </c>
      <c r="D384" t="s">
        <v>1842</v>
      </c>
      <c r="E384" t="s">
        <v>2706</v>
      </c>
      <c r="F384" t="s">
        <v>1249</v>
      </c>
      <c r="G384" s="3">
        <v>43550</v>
      </c>
      <c r="H384" s="2">
        <v>155000</v>
      </c>
      <c r="I384" s="12" t="s">
        <v>838</v>
      </c>
      <c r="J384" s="67">
        <f t="shared" si="32"/>
        <v>155000</v>
      </c>
      <c r="K384" s="5">
        <f t="shared" si="34"/>
        <v>1</v>
      </c>
      <c r="L384" s="54">
        <f t="shared" si="35"/>
        <v>0</v>
      </c>
      <c r="M384" s="56" t="str">
        <f t="shared" ref="M384:M447" si="38">IF(D384="",D383,D384)</f>
        <v>Coldwell Banker Apex, REALTORS</v>
      </c>
      <c r="N384" s="5">
        <f t="shared" si="33"/>
        <v>0</v>
      </c>
      <c r="O384" s="5">
        <f t="shared" si="36"/>
        <v>0</v>
      </c>
    </row>
    <row r="385" spans="1:15" s="8" customFormat="1" ht="14.25" customHeight="1" x14ac:dyDescent="0.2">
      <c r="A385" t="s">
        <v>1929</v>
      </c>
      <c r="B385" t="s">
        <v>1547</v>
      </c>
      <c r="C385" t="s">
        <v>2655</v>
      </c>
      <c r="D385" t="s">
        <v>1842</v>
      </c>
      <c r="E385" t="s">
        <v>2656</v>
      </c>
      <c r="F385" t="s">
        <v>1249</v>
      </c>
      <c r="G385" s="3">
        <v>43545</v>
      </c>
      <c r="H385" s="2">
        <v>220000</v>
      </c>
      <c r="I385" s="12" t="s">
        <v>838</v>
      </c>
      <c r="J385" s="67">
        <f t="shared" si="32"/>
        <v>220000</v>
      </c>
      <c r="K385" s="5">
        <f t="shared" si="34"/>
        <v>1</v>
      </c>
      <c r="L385" s="54">
        <f t="shared" si="35"/>
        <v>0</v>
      </c>
      <c r="M385" s="56" t="str">
        <f t="shared" si="38"/>
        <v>Coldwell Banker Apex, REALTORS</v>
      </c>
      <c r="N385" s="5">
        <f t="shared" si="33"/>
        <v>0</v>
      </c>
      <c r="O385" s="5">
        <f t="shared" si="36"/>
        <v>0</v>
      </c>
    </row>
    <row r="386" spans="1:15" s="8" customFormat="1" ht="14.25" customHeight="1" x14ac:dyDescent="0.2">
      <c r="A386" t="s">
        <v>1246</v>
      </c>
      <c r="B386" t="s">
        <v>1535</v>
      </c>
      <c r="C386" t="s">
        <v>1213</v>
      </c>
      <c r="D386" t="s">
        <v>1842</v>
      </c>
      <c r="E386" t="s">
        <v>2128</v>
      </c>
      <c r="F386" t="s">
        <v>6</v>
      </c>
      <c r="G386" s="3">
        <v>43475</v>
      </c>
      <c r="H386" s="2">
        <v>165400</v>
      </c>
      <c r="I386" s="12">
        <v>20182829</v>
      </c>
      <c r="J386" s="67">
        <f t="shared" si="32"/>
        <v>165400</v>
      </c>
      <c r="K386" s="5">
        <f t="shared" si="34"/>
        <v>1</v>
      </c>
      <c r="L386" s="54">
        <f t="shared" si="35"/>
        <v>1</v>
      </c>
      <c r="M386" s="56" t="str">
        <f t="shared" si="38"/>
        <v>Coldwell Banker Apex, REALTORS</v>
      </c>
      <c r="N386" s="5">
        <f t="shared" si="33"/>
        <v>0</v>
      </c>
      <c r="O386" s="5">
        <f t="shared" si="36"/>
        <v>0</v>
      </c>
    </row>
    <row r="387" spans="1:15" s="8" customFormat="1" ht="14.25" customHeight="1" x14ac:dyDescent="0.2">
      <c r="A387" t="s">
        <v>1246</v>
      </c>
      <c r="B387" t="s">
        <v>1535</v>
      </c>
      <c r="C387" t="s">
        <v>312</v>
      </c>
      <c r="D387" t="s">
        <v>1842</v>
      </c>
      <c r="E387" t="s">
        <v>2947</v>
      </c>
      <c r="F387" t="s">
        <v>6</v>
      </c>
      <c r="G387" s="3">
        <v>43578</v>
      </c>
      <c r="H387" s="2">
        <v>214000</v>
      </c>
      <c r="I387" s="12">
        <v>20190623</v>
      </c>
      <c r="J387" s="67">
        <f t="shared" ref="J387:J450" si="39">IF(B387=D387,0,H387)</f>
        <v>214000</v>
      </c>
      <c r="K387" s="5">
        <f t="shared" si="34"/>
        <v>1</v>
      </c>
      <c r="L387" s="54">
        <f t="shared" si="35"/>
        <v>1</v>
      </c>
      <c r="M387" s="56" t="str">
        <f t="shared" si="38"/>
        <v>Coldwell Banker Apex, REALTORS</v>
      </c>
      <c r="N387" s="5">
        <f t="shared" ref="N387:N450" si="40">IF(B387=D387,1,0)</f>
        <v>0</v>
      </c>
      <c r="O387" s="5">
        <f t="shared" si="36"/>
        <v>0</v>
      </c>
    </row>
    <row r="388" spans="1:15" s="8" customFormat="1" ht="14.25" customHeight="1" x14ac:dyDescent="0.2">
      <c r="A388" t="s">
        <v>2066</v>
      </c>
      <c r="B388" t="s">
        <v>1842</v>
      </c>
      <c r="C388" t="s">
        <v>2066</v>
      </c>
      <c r="D388" t="s">
        <v>1842</v>
      </c>
      <c r="E388" t="s">
        <v>2742</v>
      </c>
      <c r="F388" t="s">
        <v>6</v>
      </c>
      <c r="G388" s="3">
        <v>43553</v>
      </c>
      <c r="H388" s="2">
        <v>116000</v>
      </c>
      <c r="I388" s="12">
        <v>20190446</v>
      </c>
      <c r="J388" s="67">
        <f t="shared" si="39"/>
        <v>0</v>
      </c>
      <c r="K388" s="5">
        <f t="shared" si="34"/>
        <v>0</v>
      </c>
      <c r="L388" s="54">
        <f t="shared" si="35"/>
        <v>0</v>
      </c>
      <c r="M388" s="56" t="str">
        <f t="shared" si="38"/>
        <v>Coldwell Banker Apex, REALTORS</v>
      </c>
      <c r="N388" s="5">
        <f t="shared" si="40"/>
        <v>1</v>
      </c>
      <c r="O388" s="5">
        <f t="shared" si="36"/>
        <v>1</v>
      </c>
    </row>
    <row r="389" spans="1:15" s="8" customFormat="1" ht="14.25" customHeight="1" x14ac:dyDescent="0.2">
      <c r="A389" t="s">
        <v>2066</v>
      </c>
      <c r="B389" t="s">
        <v>1842</v>
      </c>
      <c r="C389" t="s">
        <v>566</v>
      </c>
      <c r="D389" t="s">
        <v>1842</v>
      </c>
      <c r="E389" t="s">
        <v>2287</v>
      </c>
      <c r="F389" t="s">
        <v>6</v>
      </c>
      <c r="G389" s="3">
        <v>43497</v>
      </c>
      <c r="H389" s="2">
        <v>355000</v>
      </c>
      <c r="I389" s="12">
        <v>20190011</v>
      </c>
      <c r="J389" s="67">
        <f t="shared" si="39"/>
        <v>0</v>
      </c>
      <c r="K389" s="5">
        <f t="shared" si="34"/>
        <v>0</v>
      </c>
      <c r="L389" s="54">
        <f t="shared" si="35"/>
        <v>0</v>
      </c>
      <c r="M389" s="56" t="str">
        <f t="shared" si="38"/>
        <v>Coldwell Banker Apex, REALTORS</v>
      </c>
      <c r="N389" s="5">
        <f t="shared" si="40"/>
        <v>1</v>
      </c>
      <c r="O389" s="5">
        <f t="shared" si="36"/>
        <v>1</v>
      </c>
    </row>
    <row r="390" spans="1:15" s="8" customFormat="1" ht="14.25" customHeight="1" x14ac:dyDescent="0.2">
      <c r="A390" t="s">
        <v>1906</v>
      </c>
      <c r="B390" t="s">
        <v>1099</v>
      </c>
      <c r="C390" t="s">
        <v>1553</v>
      </c>
      <c r="D390" t="s">
        <v>1842</v>
      </c>
      <c r="E390" t="s">
        <v>2822</v>
      </c>
      <c r="F390" t="s">
        <v>6</v>
      </c>
      <c r="G390" s="3">
        <v>43563</v>
      </c>
      <c r="H390" s="2">
        <v>245000</v>
      </c>
      <c r="I390" s="12" t="s">
        <v>838</v>
      </c>
      <c r="J390" s="67">
        <f t="shared" si="39"/>
        <v>245000</v>
      </c>
      <c r="K390" s="5">
        <f t="shared" ref="K390:K453" si="41">IF(J390&gt;0,1,0)</f>
        <v>1</v>
      </c>
      <c r="L390" s="54">
        <f t="shared" ref="L390:L453" si="42">IF(K390=0,0,IF(I390="did not close",0,IF(I390="",0,1)))</f>
        <v>0</v>
      </c>
      <c r="M390" s="56" t="str">
        <f t="shared" si="38"/>
        <v>Coldwell Banker Apex, REALTORS</v>
      </c>
      <c r="N390" s="5">
        <f t="shared" si="40"/>
        <v>0</v>
      </c>
      <c r="O390" s="5">
        <f t="shared" ref="O390:O453" si="43">IF(K390=0,IF(I390="did not close",0,IF(I390="",0,1)),0)</f>
        <v>0</v>
      </c>
    </row>
    <row r="391" spans="1:15" s="8" customFormat="1" ht="14.25" customHeight="1" x14ac:dyDescent="0.2">
      <c r="A391" t="s">
        <v>1848</v>
      </c>
      <c r="B391" t="s">
        <v>1036</v>
      </c>
      <c r="C391" t="s">
        <v>764</v>
      </c>
      <c r="D391" t="s">
        <v>1842</v>
      </c>
      <c r="E391" t="s">
        <v>2360</v>
      </c>
      <c r="F391" t="s">
        <v>6</v>
      </c>
      <c r="G391" s="3">
        <v>43510</v>
      </c>
      <c r="H391" s="2">
        <v>240000</v>
      </c>
      <c r="I391" s="12" t="s">
        <v>838</v>
      </c>
      <c r="J391" s="67">
        <f t="shared" si="39"/>
        <v>240000</v>
      </c>
      <c r="K391" s="5">
        <f t="shared" si="41"/>
        <v>1</v>
      </c>
      <c r="L391" s="54">
        <f t="shared" si="42"/>
        <v>0</v>
      </c>
      <c r="M391" s="56" t="str">
        <f t="shared" si="38"/>
        <v>Coldwell Banker Apex, REALTORS</v>
      </c>
      <c r="N391" s="5">
        <f t="shared" si="40"/>
        <v>0</v>
      </c>
      <c r="O391" s="5">
        <f t="shared" si="43"/>
        <v>0</v>
      </c>
    </row>
    <row r="392" spans="1:15" s="8" customFormat="1" ht="14.25" customHeight="1" x14ac:dyDescent="0.2">
      <c r="A392" t="s">
        <v>1864</v>
      </c>
      <c r="B392" t="s">
        <v>1087</v>
      </c>
      <c r="C392" t="s">
        <v>1401</v>
      </c>
      <c r="D392" t="s">
        <v>1842</v>
      </c>
      <c r="E392" t="s">
        <v>1218</v>
      </c>
      <c r="F392" t="s">
        <v>6</v>
      </c>
      <c r="G392" s="3">
        <v>43585</v>
      </c>
      <c r="H392" s="2">
        <v>195750</v>
      </c>
      <c r="I392" s="12">
        <v>20190504</v>
      </c>
      <c r="J392" s="67">
        <f t="shared" si="39"/>
        <v>195750</v>
      </c>
      <c r="K392" s="5">
        <f t="shared" si="41"/>
        <v>1</v>
      </c>
      <c r="L392" s="54">
        <f t="shared" si="42"/>
        <v>1</v>
      </c>
      <c r="M392" s="56" t="str">
        <f t="shared" si="38"/>
        <v>Coldwell Banker Apex, REALTORS</v>
      </c>
      <c r="N392" s="5">
        <f t="shared" si="40"/>
        <v>0</v>
      </c>
      <c r="O392" s="5">
        <f t="shared" si="43"/>
        <v>0</v>
      </c>
    </row>
    <row r="393" spans="1:15" s="8" customFormat="1" ht="14.25" customHeight="1" x14ac:dyDescent="0.2">
      <c r="A393" t="s">
        <v>201</v>
      </c>
      <c r="B393" t="s">
        <v>1907</v>
      </c>
      <c r="C393" t="s">
        <v>1395</v>
      </c>
      <c r="D393" t="s">
        <v>1842</v>
      </c>
      <c r="E393" t="s">
        <v>2725</v>
      </c>
      <c r="F393" t="s">
        <v>6</v>
      </c>
      <c r="G393" s="3">
        <v>43552</v>
      </c>
      <c r="H393" s="2">
        <v>115000</v>
      </c>
      <c r="I393" s="12" t="s">
        <v>838</v>
      </c>
      <c r="J393" s="67">
        <f t="shared" si="39"/>
        <v>115000</v>
      </c>
      <c r="K393" s="5">
        <f t="shared" si="41"/>
        <v>1</v>
      </c>
      <c r="L393" s="54">
        <f t="shared" si="42"/>
        <v>0</v>
      </c>
      <c r="M393" s="56" t="str">
        <f t="shared" si="38"/>
        <v>Coldwell Banker Apex, REALTORS</v>
      </c>
      <c r="N393" s="5">
        <f t="shared" si="40"/>
        <v>0</v>
      </c>
      <c r="O393" s="5">
        <f t="shared" si="43"/>
        <v>0</v>
      </c>
    </row>
    <row r="394" spans="1:15" s="8" customFormat="1" ht="14.25" customHeight="1" x14ac:dyDescent="0.2">
      <c r="A394" t="s">
        <v>1479</v>
      </c>
      <c r="B394" t="s">
        <v>1854</v>
      </c>
      <c r="C394" t="s">
        <v>566</v>
      </c>
      <c r="D394" t="s">
        <v>1842</v>
      </c>
      <c r="E394" t="s">
        <v>3230</v>
      </c>
      <c r="F394" t="s">
        <v>1249</v>
      </c>
      <c r="G394" s="3">
        <v>43606</v>
      </c>
      <c r="H394" s="2">
        <v>300500</v>
      </c>
      <c r="I394" s="12" t="s">
        <v>838</v>
      </c>
      <c r="J394" s="67">
        <f t="shared" si="39"/>
        <v>300500</v>
      </c>
      <c r="K394" s="5">
        <f t="shared" si="41"/>
        <v>1</v>
      </c>
      <c r="L394" s="54">
        <f t="shared" si="42"/>
        <v>0</v>
      </c>
      <c r="M394" s="56" t="str">
        <f t="shared" si="38"/>
        <v>Coldwell Banker Apex, REALTORS</v>
      </c>
      <c r="N394" s="5">
        <f t="shared" si="40"/>
        <v>0</v>
      </c>
      <c r="O394" s="5">
        <f t="shared" si="43"/>
        <v>0</v>
      </c>
    </row>
    <row r="395" spans="1:15" s="8" customFormat="1" ht="14.25" customHeight="1" x14ac:dyDescent="0.2">
      <c r="A395" t="s">
        <v>1888</v>
      </c>
      <c r="B395" t="s">
        <v>1840</v>
      </c>
      <c r="C395" t="s">
        <v>1686</v>
      </c>
      <c r="D395" t="s">
        <v>1842</v>
      </c>
      <c r="E395" t="s">
        <v>3197</v>
      </c>
      <c r="F395" t="s">
        <v>6</v>
      </c>
      <c r="G395" s="3">
        <v>43602</v>
      </c>
      <c r="H395" s="2">
        <v>94000</v>
      </c>
      <c r="I395" s="12" t="s">
        <v>838</v>
      </c>
      <c r="J395" s="67">
        <f t="shared" si="39"/>
        <v>94000</v>
      </c>
      <c r="K395" s="5">
        <f t="shared" si="41"/>
        <v>1</v>
      </c>
      <c r="L395" s="54">
        <f t="shared" si="42"/>
        <v>0</v>
      </c>
      <c r="M395" s="56" t="str">
        <f t="shared" si="38"/>
        <v>Coldwell Banker Apex, REALTORS</v>
      </c>
      <c r="N395" s="5">
        <f t="shared" si="40"/>
        <v>0</v>
      </c>
      <c r="O395" s="5">
        <f t="shared" si="43"/>
        <v>0</v>
      </c>
    </row>
    <row r="396" spans="1:15" s="8" customFormat="1" ht="14.25" customHeight="1" x14ac:dyDescent="0.2">
      <c r="A396" t="s">
        <v>1897</v>
      </c>
      <c r="B396" t="s">
        <v>1842</v>
      </c>
      <c r="C396" t="s">
        <v>19</v>
      </c>
      <c r="D396" t="s">
        <v>1842</v>
      </c>
      <c r="E396" t="s">
        <v>3304</v>
      </c>
      <c r="F396" t="s">
        <v>6</v>
      </c>
      <c r="G396" s="3">
        <v>43614</v>
      </c>
      <c r="H396" s="2">
        <v>175000</v>
      </c>
      <c r="I396" s="12">
        <v>20190939</v>
      </c>
      <c r="J396" s="67">
        <f t="shared" si="39"/>
        <v>0</v>
      </c>
      <c r="K396" s="5">
        <f t="shared" si="41"/>
        <v>0</v>
      </c>
      <c r="L396" s="54">
        <f t="shared" si="42"/>
        <v>0</v>
      </c>
      <c r="M396" s="56" t="str">
        <f t="shared" si="38"/>
        <v>Coldwell Banker Apex, REALTORS</v>
      </c>
      <c r="N396" s="5">
        <f t="shared" si="40"/>
        <v>1</v>
      </c>
      <c r="O396" s="5">
        <f t="shared" si="43"/>
        <v>1</v>
      </c>
    </row>
    <row r="397" spans="1:15" s="8" customFormat="1" ht="14.25" customHeight="1" x14ac:dyDescent="0.2">
      <c r="A397" t="s">
        <v>1559</v>
      </c>
      <c r="B397" t="s">
        <v>1036</v>
      </c>
      <c r="C397" t="s">
        <v>764</v>
      </c>
      <c r="D397" t="s">
        <v>1842</v>
      </c>
      <c r="E397" t="s">
        <v>2643</v>
      </c>
      <c r="F397" t="s">
        <v>6</v>
      </c>
      <c r="G397" s="3">
        <v>43544</v>
      </c>
      <c r="H397" s="2">
        <v>188400</v>
      </c>
      <c r="I397" s="12" t="s">
        <v>838</v>
      </c>
      <c r="J397" s="67">
        <f t="shared" si="39"/>
        <v>188400</v>
      </c>
      <c r="K397" s="5">
        <f t="shared" si="41"/>
        <v>1</v>
      </c>
      <c r="L397" s="54">
        <f t="shared" si="42"/>
        <v>0</v>
      </c>
      <c r="M397" s="56" t="str">
        <f t="shared" si="38"/>
        <v>Coldwell Banker Apex, REALTORS</v>
      </c>
      <c r="N397" s="5">
        <f t="shared" si="40"/>
        <v>0</v>
      </c>
      <c r="O397" s="5">
        <f t="shared" si="43"/>
        <v>0</v>
      </c>
    </row>
    <row r="398" spans="1:15" s="8" customFormat="1" ht="14.25" customHeight="1" x14ac:dyDescent="0.2">
      <c r="A398" t="s">
        <v>1559</v>
      </c>
      <c r="B398" t="s">
        <v>1036</v>
      </c>
      <c r="C398" t="s">
        <v>764</v>
      </c>
      <c r="D398" t="s">
        <v>1842</v>
      </c>
      <c r="E398" t="s">
        <v>3284</v>
      </c>
      <c r="F398" t="s">
        <v>425</v>
      </c>
      <c r="G398" s="3">
        <v>43609</v>
      </c>
      <c r="H398" s="2">
        <v>525000</v>
      </c>
      <c r="I398" s="12" t="s">
        <v>838</v>
      </c>
      <c r="J398" s="67">
        <f t="shared" si="39"/>
        <v>525000</v>
      </c>
      <c r="K398" s="5">
        <f t="shared" si="41"/>
        <v>1</v>
      </c>
      <c r="L398" s="54">
        <f t="shared" si="42"/>
        <v>0</v>
      </c>
      <c r="M398" s="56" t="str">
        <f t="shared" si="38"/>
        <v>Coldwell Banker Apex, REALTORS</v>
      </c>
      <c r="N398" s="5">
        <f t="shared" si="40"/>
        <v>0</v>
      </c>
      <c r="O398" s="5">
        <f t="shared" si="43"/>
        <v>0</v>
      </c>
    </row>
    <row r="399" spans="1:15" s="8" customFormat="1" ht="14.25" customHeight="1" x14ac:dyDescent="0.2">
      <c r="A399" t="s">
        <v>2974</v>
      </c>
      <c r="B399" t="s">
        <v>1842</v>
      </c>
      <c r="C399" t="s">
        <v>312</v>
      </c>
      <c r="D399" t="s">
        <v>1842</v>
      </c>
      <c r="E399" t="s">
        <v>2975</v>
      </c>
      <c r="F399" t="s">
        <v>6</v>
      </c>
      <c r="G399" s="3">
        <v>43581</v>
      </c>
      <c r="H399" s="2">
        <v>120000</v>
      </c>
      <c r="I399" s="12">
        <v>20190824</v>
      </c>
      <c r="J399" s="67">
        <f t="shared" si="39"/>
        <v>0</v>
      </c>
      <c r="K399" s="5">
        <f t="shared" si="41"/>
        <v>0</v>
      </c>
      <c r="L399" s="54">
        <f t="shared" si="42"/>
        <v>0</v>
      </c>
      <c r="M399" s="56" t="str">
        <f t="shared" si="38"/>
        <v>Coldwell Banker Apex, REALTORS</v>
      </c>
      <c r="N399" s="5">
        <f t="shared" si="40"/>
        <v>1</v>
      </c>
      <c r="O399" s="5">
        <f t="shared" si="43"/>
        <v>1</v>
      </c>
    </row>
    <row r="400" spans="1:15" s="8" customFormat="1" ht="14.25" customHeight="1" x14ac:dyDescent="0.2">
      <c r="A400" t="s">
        <v>1695</v>
      </c>
      <c r="B400" t="s">
        <v>1842</v>
      </c>
      <c r="C400" t="s">
        <v>152</v>
      </c>
      <c r="D400" t="s">
        <v>1842</v>
      </c>
      <c r="E400" t="s">
        <v>2873</v>
      </c>
      <c r="F400" t="s">
        <v>123</v>
      </c>
      <c r="G400" s="3">
        <v>43570</v>
      </c>
      <c r="H400" s="2">
        <v>195900</v>
      </c>
      <c r="I400" s="12">
        <v>20190562</v>
      </c>
      <c r="J400" s="67">
        <f t="shared" si="39"/>
        <v>0</v>
      </c>
      <c r="K400" s="5">
        <f t="shared" si="41"/>
        <v>0</v>
      </c>
      <c r="L400" s="54">
        <f t="shared" si="42"/>
        <v>0</v>
      </c>
      <c r="M400" s="56" t="str">
        <f t="shared" si="38"/>
        <v>Coldwell Banker Apex, REALTORS</v>
      </c>
      <c r="N400" s="5">
        <f t="shared" si="40"/>
        <v>1</v>
      </c>
      <c r="O400" s="5">
        <f t="shared" si="43"/>
        <v>1</v>
      </c>
    </row>
    <row r="401" spans="1:15" s="8" customFormat="1" ht="14.25" customHeight="1" x14ac:dyDescent="0.2">
      <c r="A401" t="s">
        <v>2131</v>
      </c>
      <c r="B401" t="s">
        <v>839</v>
      </c>
      <c r="C401" t="s">
        <v>566</v>
      </c>
      <c r="D401" t="s">
        <v>1842</v>
      </c>
      <c r="E401" t="s">
        <v>2458</v>
      </c>
      <c r="F401" t="s">
        <v>6</v>
      </c>
      <c r="G401" s="3">
        <v>43524</v>
      </c>
      <c r="H401" s="2">
        <v>369000</v>
      </c>
      <c r="I401" s="12">
        <v>20190220</v>
      </c>
      <c r="J401" s="67">
        <f t="shared" si="39"/>
        <v>369000</v>
      </c>
      <c r="K401" s="5">
        <f t="shared" si="41"/>
        <v>1</v>
      </c>
      <c r="L401" s="54">
        <f t="shared" si="42"/>
        <v>1</v>
      </c>
      <c r="M401" s="56" t="str">
        <f t="shared" si="38"/>
        <v>Coldwell Banker Apex, REALTORS</v>
      </c>
      <c r="N401" s="5">
        <f t="shared" si="40"/>
        <v>0</v>
      </c>
      <c r="O401" s="5">
        <f t="shared" si="43"/>
        <v>0</v>
      </c>
    </row>
    <row r="402" spans="1:15" s="8" customFormat="1" ht="14.25" customHeight="1" x14ac:dyDescent="0.2">
      <c r="A402" t="s">
        <v>1835</v>
      </c>
      <c r="B402" t="s">
        <v>1858</v>
      </c>
      <c r="C402" t="s">
        <v>1553</v>
      </c>
      <c r="D402" t="s">
        <v>1842</v>
      </c>
      <c r="E402" t="s">
        <v>3248</v>
      </c>
      <c r="F402" t="s">
        <v>1126</v>
      </c>
      <c r="G402" s="3">
        <v>43608</v>
      </c>
      <c r="H402" s="2">
        <v>153000</v>
      </c>
      <c r="I402" s="12" t="s">
        <v>838</v>
      </c>
      <c r="J402" s="67">
        <f t="shared" si="39"/>
        <v>153000</v>
      </c>
      <c r="K402" s="5">
        <f t="shared" si="41"/>
        <v>1</v>
      </c>
      <c r="L402" s="54">
        <f t="shared" si="42"/>
        <v>0</v>
      </c>
      <c r="M402" s="56" t="str">
        <f t="shared" si="38"/>
        <v>Coldwell Banker Apex, REALTORS</v>
      </c>
      <c r="N402" s="5">
        <f t="shared" si="40"/>
        <v>0</v>
      </c>
      <c r="O402" s="5">
        <f t="shared" si="43"/>
        <v>0</v>
      </c>
    </row>
    <row r="403" spans="1:15" s="8" customFormat="1" ht="14.25" customHeight="1" x14ac:dyDescent="0.2">
      <c r="A403" t="s">
        <v>306</v>
      </c>
      <c r="B403" t="s">
        <v>2085</v>
      </c>
      <c r="C403" t="s">
        <v>722</v>
      </c>
      <c r="D403" t="s">
        <v>1842</v>
      </c>
      <c r="E403" t="s">
        <v>2160</v>
      </c>
      <c r="F403" t="s">
        <v>6</v>
      </c>
      <c r="G403" s="3">
        <v>43480</v>
      </c>
      <c r="H403" s="2">
        <v>223000</v>
      </c>
      <c r="I403" s="12" t="s">
        <v>838</v>
      </c>
      <c r="J403" s="67">
        <f t="shared" si="39"/>
        <v>223000</v>
      </c>
      <c r="K403" s="5">
        <f t="shared" si="41"/>
        <v>1</v>
      </c>
      <c r="L403" s="54">
        <f t="shared" si="42"/>
        <v>0</v>
      </c>
      <c r="M403" s="56" t="str">
        <f t="shared" si="38"/>
        <v>Coldwell Banker Apex, REALTORS</v>
      </c>
      <c r="N403" s="5">
        <f t="shared" si="40"/>
        <v>0</v>
      </c>
      <c r="O403" s="5">
        <f t="shared" si="43"/>
        <v>0</v>
      </c>
    </row>
    <row r="404" spans="1:15" s="8" customFormat="1" ht="14.25" customHeight="1" x14ac:dyDescent="0.2">
      <c r="A404" t="s">
        <v>107</v>
      </c>
      <c r="B404" t="s">
        <v>1258</v>
      </c>
      <c r="C404" t="s">
        <v>2065</v>
      </c>
      <c r="D404" t="s">
        <v>1842</v>
      </c>
      <c r="E404" t="s">
        <v>3264</v>
      </c>
      <c r="F404" t="s">
        <v>1249</v>
      </c>
      <c r="G404" s="3">
        <v>43609</v>
      </c>
      <c r="H404" s="2">
        <v>218000</v>
      </c>
      <c r="I404" s="12" t="s">
        <v>838</v>
      </c>
      <c r="J404" s="67">
        <f t="shared" si="39"/>
        <v>218000</v>
      </c>
      <c r="K404" s="5">
        <f t="shared" si="41"/>
        <v>1</v>
      </c>
      <c r="L404" s="54">
        <f t="shared" si="42"/>
        <v>0</v>
      </c>
      <c r="M404" s="56" t="str">
        <f t="shared" si="38"/>
        <v>Coldwell Banker Apex, REALTORS</v>
      </c>
      <c r="N404" s="5">
        <f t="shared" si="40"/>
        <v>0</v>
      </c>
      <c r="O404" s="5">
        <f t="shared" si="43"/>
        <v>0</v>
      </c>
    </row>
    <row r="405" spans="1:15" s="8" customFormat="1" ht="14.25" customHeight="1" x14ac:dyDescent="0.2">
      <c r="A405" t="s">
        <v>344</v>
      </c>
      <c r="B405" t="s">
        <v>1842</v>
      </c>
      <c r="C405" t="s">
        <v>344</v>
      </c>
      <c r="D405" t="s">
        <v>1842</v>
      </c>
      <c r="E405" t="s">
        <v>2642</v>
      </c>
      <c r="F405" t="s">
        <v>6</v>
      </c>
      <c r="G405" s="3">
        <v>43544</v>
      </c>
      <c r="H405" s="2">
        <v>198000</v>
      </c>
      <c r="I405" s="12">
        <v>20190498</v>
      </c>
      <c r="J405" s="67">
        <f t="shared" si="39"/>
        <v>0</v>
      </c>
      <c r="K405" s="5">
        <f t="shared" si="41"/>
        <v>0</v>
      </c>
      <c r="L405" s="54">
        <f t="shared" si="42"/>
        <v>0</v>
      </c>
      <c r="M405" s="56" t="str">
        <f t="shared" si="38"/>
        <v>Coldwell Banker Apex, REALTORS</v>
      </c>
      <c r="N405" s="5">
        <f t="shared" si="40"/>
        <v>1</v>
      </c>
      <c r="O405" s="5">
        <f t="shared" si="43"/>
        <v>1</v>
      </c>
    </row>
    <row r="406" spans="1:15" s="8" customFormat="1" ht="14.25" customHeight="1" x14ac:dyDescent="0.2">
      <c r="A406" t="s">
        <v>117</v>
      </c>
      <c r="B406" t="s">
        <v>1535</v>
      </c>
      <c r="C406" t="s">
        <v>152</v>
      </c>
      <c r="D406" t="s">
        <v>1842</v>
      </c>
      <c r="E406" t="s">
        <v>2281</v>
      </c>
      <c r="F406" t="s">
        <v>1126</v>
      </c>
      <c r="G406" s="3">
        <v>43497</v>
      </c>
      <c r="H406" s="2">
        <v>334000</v>
      </c>
      <c r="I406" s="12">
        <v>20190001</v>
      </c>
      <c r="J406" s="67">
        <f t="shared" si="39"/>
        <v>334000</v>
      </c>
      <c r="K406" s="5">
        <f t="shared" si="41"/>
        <v>1</v>
      </c>
      <c r="L406" s="54">
        <f t="shared" si="42"/>
        <v>1</v>
      </c>
      <c r="M406" s="56" t="str">
        <f t="shared" si="38"/>
        <v>Coldwell Banker Apex, REALTORS</v>
      </c>
      <c r="N406" s="5">
        <f t="shared" si="40"/>
        <v>0</v>
      </c>
      <c r="O406" s="5">
        <f t="shared" si="43"/>
        <v>0</v>
      </c>
    </row>
    <row r="407" spans="1:15" s="8" customFormat="1" ht="14.25" customHeight="1" x14ac:dyDescent="0.2">
      <c r="A407" t="s">
        <v>117</v>
      </c>
      <c r="B407" t="s">
        <v>1535</v>
      </c>
      <c r="C407" t="s">
        <v>312</v>
      </c>
      <c r="D407" t="s">
        <v>1842</v>
      </c>
      <c r="E407" t="s">
        <v>2579</v>
      </c>
      <c r="F407" t="s">
        <v>6</v>
      </c>
      <c r="G407" s="3">
        <v>43536</v>
      </c>
      <c r="H407" s="2">
        <v>183000</v>
      </c>
      <c r="I407" s="12">
        <v>20190290</v>
      </c>
      <c r="J407" s="67">
        <f t="shared" si="39"/>
        <v>183000</v>
      </c>
      <c r="K407" s="5">
        <f t="shared" si="41"/>
        <v>1</v>
      </c>
      <c r="L407" s="54">
        <f t="shared" si="42"/>
        <v>1</v>
      </c>
      <c r="M407" s="56" t="str">
        <f t="shared" si="38"/>
        <v>Coldwell Banker Apex, REALTORS</v>
      </c>
      <c r="N407" s="5">
        <f t="shared" si="40"/>
        <v>0</v>
      </c>
      <c r="O407" s="5">
        <f t="shared" si="43"/>
        <v>0</v>
      </c>
    </row>
    <row r="408" spans="1:15" s="8" customFormat="1" ht="14.25" customHeight="1" x14ac:dyDescent="0.2">
      <c r="A408" t="s">
        <v>1639</v>
      </c>
      <c r="B408" t="s">
        <v>1861</v>
      </c>
      <c r="C408" t="s">
        <v>361</v>
      </c>
      <c r="D408" t="s">
        <v>1842</v>
      </c>
      <c r="E408" t="s">
        <v>3041</v>
      </c>
      <c r="F408" t="s">
        <v>6</v>
      </c>
      <c r="G408" s="3">
        <v>43587</v>
      </c>
      <c r="H408" s="2">
        <v>215000</v>
      </c>
      <c r="I408" s="12">
        <v>20190742</v>
      </c>
      <c r="J408" s="67">
        <f t="shared" si="39"/>
        <v>215000</v>
      </c>
      <c r="K408" s="5">
        <f t="shared" si="41"/>
        <v>1</v>
      </c>
      <c r="L408" s="54">
        <f t="shared" si="42"/>
        <v>1</v>
      </c>
      <c r="M408" s="56" t="str">
        <f t="shared" si="38"/>
        <v>Coldwell Banker Apex, REALTORS</v>
      </c>
      <c r="N408" s="5">
        <f t="shared" si="40"/>
        <v>0</v>
      </c>
      <c r="O408" s="5">
        <f t="shared" si="43"/>
        <v>0</v>
      </c>
    </row>
    <row r="409" spans="1:15" s="8" customFormat="1" ht="14.25" customHeight="1" x14ac:dyDescent="0.2">
      <c r="A409" t="s">
        <v>1639</v>
      </c>
      <c r="B409" t="s">
        <v>1861</v>
      </c>
      <c r="C409" t="s">
        <v>566</v>
      </c>
      <c r="D409" t="s">
        <v>1842</v>
      </c>
      <c r="E409" t="s">
        <v>2356</v>
      </c>
      <c r="F409" t="s">
        <v>6</v>
      </c>
      <c r="G409" s="3">
        <v>43510</v>
      </c>
      <c r="H409" s="2">
        <v>125000</v>
      </c>
      <c r="I409" s="12">
        <v>20190116</v>
      </c>
      <c r="J409" s="67">
        <f t="shared" si="39"/>
        <v>125000</v>
      </c>
      <c r="K409" s="5">
        <f t="shared" si="41"/>
        <v>1</v>
      </c>
      <c r="L409" s="54">
        <f t="shared" si="42"/>
        <v>1</v>
      </c>
      <c r="M409" s="56" t="str">
        <f t="shared" si="38"/>
        <v>Coldwell Banker Apex, REALTORS</v>
      </c>
      <c r="N409" s="5">
        <f t="shared" si="40"/>
        <v>0</v>
      </c>
      <c r="O409" s="5">
        <f t="shared" si="43"/>
        <v>0</v>
      </c>
    </row>
    <row r="410" spans="1:15" s="8" customFormat="1" ht="14.25" customHeight="1" x14ac:dyDescent="0.2">
      <c r="A410" t="s">
        <v>2041</v>
      </c>
      <c r="B410" t="s">
        <v>1180</v>
      </c>
      <c r="C410" t="s">
        <v>566</v>
      </c>
      <c r="D410" t="s">
        <v>1842</v>
      </c>
      <c r="E410" t="s">
        <v>2133</v>
      </c>
      <c r="F410" t="s">
        <v>123</v>
      </c>
      <c r="G410" s="3">
        <v>43475</v>
      </c>
      <c r="H410" s="2">
        <v>197000</v>
      </c>
      <c r="I410" s="12">
        <v>20182836</v>
      </c>
      <c r="J410" s="67">
        <f t="shared" si="39"/>
        <v>197000</v>
      </c>
      <c r="K410" s="5">
        <f t="shared" si="41"/>
        <v>1</v>
      </c>
      <c r="L410" s="54">
        <f t="shared" si="42"/>
        <v>1</v>
      </c>
      <c r="M410" s="56" t="str">
        <f t="shared" si="38"/>
        <v>Coldwell Banker Apex, REALTORS</v>
      </c>
      <c r="N410" s="5">
        <f t="shared" si="40"/>
        <v>0</v>
      </c>
      <c r="O410" s="5">
        <f t="shared" si="43"/>
        <v>0</v>
      </c>
    </row>
    <row r="411" spans="1:15" s="8" customFormat="1" ht="14.25" customHeight="1" x14ac:dyDescent="0.2">
      <c r="A411" t="s">
        <v>1964</v>
      </c>
      <c r="B411" t="s">
        <v>5</v>
      </c>
      <c r="C411" t="s">
        <v>2080</v>
      </c>
      <c r="D411" t="s">
        <v>1842</v>
      </c>
      <c r="E411" t="s">
        <v>2123</v>
      </c>
      <c r="F411" t="s">
        <v>6</v>
      </c>
      <c r="G411" s="3">
        <v>43474</v>
      </c>
      <c r="H411" s="2">
        <v>245000</v>
      </c>
      <c r="I411" s="12" t="s">
        <v>838</v>
      </c>
      <c r="J411" s="67">
        <f t="shared" si="39"/>
        <v>245000</v>
      </c>
      <c r="K411" s="5">
        <f t="shared" si="41"/>
        <v>1</v>
      </c>
      <c r="L411" s="54">
        <f t="shared" si="42"/>
        <v>0</v>
      </c>
      <c r="M411" s="56" t="str">
        <f t="shared" si="38"/>
        <v>Coldwell Banker Apex, REALTORS</v>
      </c>
      <c r="N411" s="5">
        <f t="shared" si="40"/>
        <v>0</v>
      </c>
      <c r="O411" s="5">
        <f t="shared" si="43"/>
        <v>0</v>
      </c>
    </row>
    <row r="412" spans="1:15" s="8" customFormat="1" ht="14.25" customHeight="1" x14ac:dyDescent="0.2">
      <c r="A412" t="s">
        <v>312</v>
      </c>
      <c r="B412" t="s">
        <v>1842</v>
      </c>
      <c r="C412" t="s">
        <v>312</v>
      </c>
      <c r="D412" t="s">
        <v>1842</v>
      </c>
      <c r="E412" t="s">
        <v>3282</v>
      </c>
      <c r="F412" t="s">
        <v>6</v>
      </c>
      <c r="G412" s="3">
        <v>43609</v>
      </c>
      <c r="H412" s="2">
        <v>220000</v>
      </c>
      <c r="I412" s="12">
        <v>20190897</v>
      </c>
      <c r="J412" s="67">
        <f t="shared" si="39"/>
        <v>0</v>
      </c>
      <c r="K412" s="5">
        <f t="shared" si="41"/>
        <v>0</v>
      </c>
      <c r="L412" s="54">
        <f t="shared" si="42"/>
        <v>0</v>
      </c>
      <c r="M412" s="56" t="str">
        <f t="shared" si="38"/>
        <v>Coldwell Banker Apex, REALTORS</v>
      </c>
      <c r="N412" s="5">
        <f t="shared" si="40"/>
        <v>1</v>
      </c>
      <c r="O412" s="5">
        <f t="shared" si="43"/>
        <v>1</v>
      </c>
    </row>
    <row r="413" spans="1:15" s="8" customFormat="1" ht="14.25" customHeight="1" x14ac:dyDescent="0.2">
      <c r="A413" t="s">
        <v>1310</v>
      </c>
      <c r="B413" t="s">
        <v>1840</v>
      </c>
      <c r="C413" t="s">
        <v>566</v>
      </c>
      <c r="D413" t="s">
        <v>1842</v>
      </c>
      <c r="E413" t="s">
        <v>3317</v>
      </c>
      <c r="F413" t="s">
        <v>6</v>
      </c>
      <c r="G413" s="3">
        <v>43615</v>
      </c>
      <c r="H413" s="2">
        <v>77000</v>
      </c>
      <c r="I413" s="12">
        <v>20191019</v>
      </c>
      <c r="J413" s="67">
        <f t="shared" si="39"/>
        <v>77000</v>
      </c>
      <c r="K413" s="5">
        <f t="shared" si="41"/>
        <v>1</v>
      </c>
      <c r="L413" s="54">
        <f t="shared" si="42"/>
        <v>1</v>
      </c>
      <c r="M413" s="56" t="str">
        <f t="shared" si="38"/>
        <v>Coldwell Banker Apex, REALTORS</v>
      </c>
      <c r="N413" s="5">
        <f t="shared" si="40"/>
        <v>0</v>
      </c>
      <c r="O413" s="5">
        <f t="shared" si="43"/>
        <v>0</v>
      </c>
    </row>
    <row r="414" spans="1:15" s="8" customFormat="1" ht="14.25" customHeight="1" x14ac:dyDescent="0.2">
      <c r="A414" t="s">
        <v>795</v>
      </c>
      <c r="B414" t="s">
        <v>1535</v>
      </c>
      <c r="C414" t="s">
        <v>3357</v>
      </c>
      <c r="D414" t="s">
        <v>1842</v>
      </c>
      <c r="E414" t="s">
        <v>3358</v>
      </c>
      <c r="F414" t="s">
        <v>1249</v>
      </c>
      <c r="G414" s="3">
        <v>43616</v>
      </c>
      <c r="H414" s="2">
        <v>403000</v>
      </c>
      <c r="I414" s="12">
        <v>20190863</v>
      </c>
      <c r="J414" s="67">
        <f t="shared" si="39"/>
        <v>403000</v>
      </c>
      <c r="K414" s="5">
        <f t="shared" si="41"/>
        <v>1</v>
      </c>
      <c r="L414" s="54">
        <f t="shared" si="42"/>
        <v>1</v>
      </c>
      <c r="M414" s="56" t="str">
        <f t="shared" si="38"/>
        <v>Coldwell Banker Apex, REALTORS</v>
      </c>
      <c r="N414" s="5">
        <f t="shared" si="40"/>
        <v>0</v>
      </c>
      <c r="O414" s="5">
        <f t="shared" si="43"/>
        <v>0</v>
      </c>
    </row>
    <row r="415" spans="1:15" s="8" customFormat="1" ht="14.25" customHeight="1" x14ac:dyDescent="0.2">
      <c r="A415" t="s">
        <v>812</v>
      </c>
      <c r="B415" t="s">
        <v>1099</v>
      </c>
      <c r="C415" t="s">
        <v>1213</v>
      </c>
      <c r="D415" t="s">
        <v>1842</v>
      </c>
      <c r="E415" t="s">
        <v>3277</v>
      </c>
      <c r="F415" t="s">
        <v>6</v>
      </c>
      <c r="G415" s="3">
        <v>43609</v>
      </c>
      <c r="H415" s="2">
        <v>170000</v>
      </c>
      <c r="I415" s="12">
        <v>20190748</v>
      </c>
      <c r="J415" s="67">
        <f t="shared" si="39"/>
        <v>170000</v>
      </c>
      <c r="K415" s="5">
        <f t="shared" si="41"/>
        <v>1</v>
      </c>
      <c r="L415" s="54">
        <f t="shared" si="42"/>
        <v>1</v>
      </c>
      <c r="M415" s="56" t="str">
        <f t="shared" si="38"/>
        <v>Coldwell Banker Apex, REALTORS</v>
      </c>
      <c r="N415" s="5">
        <f t="shared" si="40"/>
        <v>0</v>
      </c>
      <c r="O415" s="5">
        <f t="shared" si="43"/>
        <v>0</v>
      </c>
    </row>
    <row r="416" spans="1:15" s="8" customFormat="1" ht="14.25" customHeight="1" x14ac:dyDescent="0.2">
      <c r="A416" t="s">
        <v>2014</v>
      </c>
      <c r="B416" t="s">
        <v>1180</v>
      </c>
      <c r="C416" t="s">
        <v>1695</v>
      </c>
      <c r="D416" t="s">
        <v>1842</v>
      </c>
      <c r="E416" t="s">
        <v>2405</v>
      </c>
      <c r="F416" t="s">
        <v>6</v>
      </c>
      <c r="G416" s="3">
        <v>43517</v>
      </c>
      <c r="H416" s="2">
        <v>75000</v>
      </c>
      <c r="I416" s="12" t="s">
        <v>838</v>
      </c>
      <c r="J416" s="67">
        <f t="shared" si="39"/>
        <v>75000</v>
      </c>
      <c r="K416" s="5">
        <f t="shared" si="41"/>
        <v>1</v>
      </c>
      <c r="L416" s="54">
        <f t="shared" si="42"/>
        <v>0</v>
      </c>
      <c r="M416" s="56" t="str">
        <f t="shared" si="38"/>
        <v>Coldwell Banker Apex, REALTORS</v>
      </c>
      <c r="N416" s="5">
        <f t="shared" si="40"/>
        <v>0</v>
      </c>
      <c r="O416" s="5">
        <f t="shared" si="43"/>
        <v>0</v>
      </c>
    </row>
    <row r="417" spans="1:15" s="8" customFormat="1" ht="14.25" customHeight="1" x14ac:dyDescent="0.2">
      <c r="A417" t="s">
        <v>2014</v>
      </c>
      <c r="B417" t="s">
        <v>1180</v>
      </c>
      <c r="C417" t="s">
        <v>319</v>
      </c>
      <c r="D417" t="s">
        <v>1842</v>
      </c>
      <c r="E417" t="s">
        <v>2574</v>
      </c>
      <c r="F417" t="s">
        <v>6</v>
      </c>
      <c r="G417" s="3">
        <v>43535</v>
      </c>
      <c r="H417" s="2">
        <v>102000</v>
      </c>
      <c r="I417" s="12" t="s">
        <v>838</v>
      </c>
      <c r="J417" s="67">
        <f t="shared" si="39"/>
        <v>102000</v>
      </c>
      <c r="K417" s="5">
        <f t="shared" si="41"/>
        <v>1</v>
      </c>
      <c r="L417" s="54">
        <f t="shared" si="42"/>
        <v>0</v>
      </c>
      <c r="M417" s="56" t="str">
        <f t="shared" si="38"/>
        <v>Coldwell Banker Apex, REALTORS</v>
      </c>
      <c r="N417" s="5">
        <f t="shared" si="40"/>
        <v>0</v>
      </c>
      <c r="O417" s="5">
        <f t="shared" si="43"/>
        <v>0</v>
      </c>
    </row>
    <row r="418" spans="1:15" s="8" customFormat="1" ht="14.25" customHeight="1" x14ac:dyDescent="0.2">
      <c r="A418" t="s">
        <v>145</v>
      </c>
      <c r="B418" t="s">
        <v>1842</v>
      </c>
      <c r="C418" t="s">
        <v>1538</v>
      </c>
      <c r="D418" t="s">
        <v>1842</v>
      </c>
      <c r="E418" t="s">
        <v>2553</v>
      </c>
      <c r="F418" t="s">
        <v>123</v>
      </c>
      <c r="G418" s="3">
        <v>43532</v>
      </c>
      <c r="H418" s="2">
        <v>186000</v>
      </c>
      <c r="I418" s="12">
        <v>20190198</v>
      </c>
      <c r="J418" s="67">
        <f t="shared" si="39"/>
        <v>0</v>
      </c>
      <c r="K418" s="5">
        <f t="shared" si="41"/>
        <v>0</v>
      </c>
      <c r="L418" s="54">
        <f t="shared" si="42"/>
        <v>0</v>
      </c>
      <c r="M418" s="56" t="str">
        <f t="shared" si="38"/>
        <v>Coldwell Banker Apex, REALTORS</v>
      </c>
      <c r="N418" s="5">
        <f t="shared" si="40"/>
        <v>1</v>
      </c>
      <c r="O418" s="5">
        <f t="shared" si="43"/>
        <v>1</v>
      </c>
    </row>
    <row r="419" spans="1:15" s="8" customFormat="1" ht="14.25" customHeight="1" x14ac:dyDescent="0.2">
      <c r="A419" t="s">
        <v>317</v>
      </c>
      <c r="B419" t="s">
        <v>1840</v>
      </c>
      <c r="C419" t="s">
        <v>2080</v>
      </c>
      <c r="D419" t="s">
        <v>1842</v>
      </c>
      <c r="E419" t="s">
        <v>3249</v>
      </c>
      <c r="F419" t="s">
        <v>6</v>
      </c>
      <c r="G419" s="3">
        <v>43608</v>
      </c>
      <c r="H419" s="2">
        <v>165000</v>
      </c>
      <c r="I419" s="12">
        <v>20190941</v>
      </c>
      <c r="J419" s="67">
        <f t="shared" si="39"/>
        <v>165000</v>
      </c>
      <c r="K419" s="5">
        <f t="shared" si="41"/>
        <v>1</v>
      </c>
      <c r="L419" s="54">
        <f t="shared" si="42"/>
        <v>1</v>
      </c>
      <c r="M419" s="56" t="str">
        <f t="shared" si="38"/>
        <v>Coldwell Banker Apex, REALTORS</v>
      </c>
      <c r="N419" s="5">
        <f t="shared" si="40"/>
        <v>0</v>
      </c>
      <c r="O419" s="5">
        <f t="shared" si="43"/>
        <v>0</v>
      </c>
    </row>
    <row r="420" spans="1:15" s="8" customFormat="1" ht="14.25" customHeight="1" x14ac:dyDescent="0.2">
      <c r="A420" t="s">
        <v>1390</v>
      </c>
      <c r="B420" t="s">
        <v>1099</v>
      </c>
      <c r="C420" t="s">
        <v>2954</v>
      </c>
      <c r="D420" t="s">
        <v>1842</v>
      </c>
      <c r="E420" t="s">
        <v>2977</v>
      </c>
      <c r="F420" t="s">
        <v>123</v>
      </c>
      <c r="G420" s="3">
        <v>43581</v>
      </c>
      <c r="H420" s="2">
        <v>189900</v>
      </c>
      <c r="I420" s="12" t="s">
        <v>838</v>
      </c>
      <c r="J420" s="67">
        <f t="shared" si="39"/>
        <v>189900</v>
      </c>
      <c r="K420" s="5">
        <f t="shared" si="41"/>
        <v>1</v>
      </c>
      <c r="L420" s="54">
        <f t="shared" si="42"/>
        <v>0</v>
      </c>
      <c r="M420" s="56" t="str">
        <f t="shared" si="38"/>
        <v>Coldwell Banker Apex, REALTORS</v>
      </c>
      <c r="N420" s="5">
        <f t="shared" si="40"/>
        <v>0</v>
      </c>
      <c r="O420" s="5">
        <f t="shared" si="43"/>
        <v>0</v>
      </c>
    </row>
    <row r="421" spans="1:15" s="8" customFormat="1" ht="14.25" customHeight="1" x14ac:dyDescent="0.2">
      <c r="A421" t="s">
        <v>1691</v>
      </c>
      <c r="B421" t="s">
        <v>5</v>
      </c>
      <c r="C421" t="s">
        <v>894</v>
      </c>
      <c r="D421" t="s">
        <v>1842</v>
      </c>
      <c r="E421" t="s">
        <v>364</v>
      </c>
      <c r="F421" t="s">
        <v>216</v>
      </c>
      <c r="G421" s="3">
        <v>43521</v>
      </c>
      <c r="H421" s="2">
        <v>252000</v>
      </c>
      <c r="I421" s="12" t="s">
        <v>838</v>
      </c>
      <c r="J421" s="67">
        <f t="shared" si="39"/>
        <v>252000</v>
      </c>
      <c r="K421" s="5">
        <f t="shared" si="41"/>
        <v>1</v>
      </c>
      <c r="L421" s="54">
        <f t="shared" si="42"/>
        <v>0</v>
      </c>
      <c r="M421" s="56" t="str">
        <f t="shared" si="38"/>
        <v>Coldwell Banker Apex, REALTORS</v>
      </c>
      <c r="N421" s="5">
        <f t="shared" si="40"/>
        <v>0</v>
      </c>
      <c r="O421" s="5">
        <f t="shared" si="43"/>
        <v>0</v>
      </c>
    </row>
    <row r="422" spans="1:15" s="8" customFormat="1" ht="14.25" customHeight="1" x14ac:dyDescent="0.2">
      <c r="A422" t="s">
        <v>1691</v>
      </c>
      <c r="B422" t="s">
        <v>5</v>
      </c>
      <c r="C422" t="s">
        <v>312</v>
      </c>
      <c r="D422" t="s">
        <v>1842</v>
      </c>
      <c r="E422" t="s">
        <v>2140</v>
      </c>
      <c r="F422" t="s">
        <v>6</v>
      </c>
      <c r="G422" s="3">
        <v>43476</v>
      </c>
      <c r="H422" s="2">
        <v>142000</v>
      </c>
      <c r="I422" s="12">
        <v>20182801</v>
      </c>
      <c r="J422" s="67">
        <f t="shared" si="39"/>
        <v>142000</v>
      </c>
      <c r="K422" s="5">
        <f t="shared" si="41"/>
        <v>1</v>
      </c>
      <c r="L422" s="54">
        <f t="shared" si="42"/>
        <v>1</v>
      </c>
      <c r="M422" s="56" t="str">
        <f t="shared" si="38"/>
        <v>Coldwell Banker Apex, REALTORS</v>
      </c>
      <c r="N422" s="5">
        <f t="shared" si="40"/>
        <v>0</v>
      </c>
      <c r="O422" s="5">
        <f t="shared" si="43"/>
        <v>0</v>
      </c>
    </row>
    <row r="423" spans="1:15" s="8" customFormat="1" ht="14.25" customHeight="1" x14ac:dyDescent="0.2">
      <c r="A423" t="s">
        <v>1691</v>
      </c>
      <c r="B423" t="s">
        <v>5</v>
      </c>
      <c r="C423" t="s">
        <v>312</v>
      </c>
      <c r="D423" t="s">
        <v>1842</v>
      </c>
      <c r="E423" t="s">
        <v>2859</v>
      </c>
      <c r="F423" t="s">
        <v>1127</v>
      </c>
      <c r="G423" s="3">
        <v>43567</v>
      </c>
      <c r="H423" s="2">
        <v>135000</v>
      </c>
      <c r="I423" s="12" t="s">
        <v>838</v>
      </c>
      <c r="J423" s="67">
        <f t="shared" si="39"/>
        <v>135000</v>
      </c>
      <c r="K423" s="5">
        <f t="shared" si="41"/>
        <v>1</v>
      </c>
      <c r="L423" s="54">
        <f t="shared" si="42"/>
        <v>0</v>
      </c>
      <c r="M423" s="56" t="str">
        <f t="shared" si="38"/>
        <v>Coldwell Banker Apex, REALTORS</v>
      </c>
      <c r="N423" s="5">
        <f t="shared" si="40"/>
        <v>0</v>
      </c>
      <c r="O423" s="5">
        <f t="shared" si="43"/>
        <v>0</v>
      </c>
    </row>
    <row r="424" spans="1:15" s="8" customFormat="1" ht="14.25" customHeight="1" x14ac:dyDescent="0.2">
      <c r="A424" t="s">
        <v>319</v>
      </c>
      <c r="B424" t="s">
        <v>1842</v>
      </c>
      <c r="C424" t="s">
        <v>152</v>
      </c>
      <c r="D424" t="s">
        <v>1842</v>
      </c>
      <c r="E424" t="s">
        <v>2483</v>
      </c>
      <c r="F424" t="s">
        <v>6</v>
      </c>
      <c r="G424" s="3">
        <v>43525</v>
      </c>
      <c r="H424" s="2">
        <v>70000</v>
      </c>
      <c r="I424" s="12">
        <v>20190302</v>
      </c>
      <c r="J424" s="67">
        <f t="shared" si="39"/>
        <v>0</v>
      </c>
      <c r="K424" s="5">
        <f t="shared" si="41"/>
        <v>0</v>
      </c>
      <c r="L424" s="54">
        <f t="shared" si="42"/>
        <v>0</v>
      </c>
      <c r="M424" s="56" t="str">
        <f t="shared" si="38"/>
        <v>Coldwell Banker Apex, REALTORS</v>
      </c>
      <c r="N424" s="5">
        <f t="shared" si="40"/>
        <v>1</v>
      </c>
      <c r="O424" s="5">
        <f t="shared" si="43"/>
        <v>1</v>
      </c>
    </row>
    <row r="425" spans="1:15" s="8" customFormat="1" ht="14.25" customHeight="1" x14ac:dyDescent="0.2">
      <c r="A425" t="s">
        <v>319</v>
      </c>
      <c r="B425" t="s">
        <v>1842</v>
      </c>
      <c r="C425" t="s">
        <v>566</v>
      </c>
      <c r="D425" t="s">
        <v>1842</v>
      </c>
      <c r="E425" t="s">
        <v>2617</v>
      </c>
      <c r="F425" t="s">
        <v>6</v>
      </c>
      <c r="G425" s="3">
        <v>43539</v>
      </c>
      <c r="H425" s="2">
        <v>63500</v>
      </c>
      <c r="I425" s="12">
        <v>20190351</v>
      </c>
      <c r="J425" s="67">
        <f t="shared" si="39"/>
        <v>0</v>
      </c>
      <c r="K425" s="5">
        <f t="shared" si="41"/>
        <v>0</v>
      </c>
      <c r="L425" s="54">
        <f t="shared" si="42"/>
        <v>0</v>
      </c>
      <c r="M425" s="56" t="str">
        <f t="shared" si="38"/>
        <v>Coldwell Banker Apex, REALTORS</v>
      </c>
      <c r="N425" s="5">
        <f t="shared" si="40"/>
        <v>1</v>
      </c>
      <c r="O425" s="5">
        <f t="shared" si="43"/>
        <v>1</v>
      </c>
    </row>
    <row r="426" spans="1:15" s="8" customFormat="1" ht="14.25" customHeight="1" x14ac:dyDescent="0.2">
      <c r="A426" t="s">
        <v>1939</v>
      </c>
      <c r="B426" t="s">
        <v>1546</v>
      </c>
      <c r="C426" t="s">
        <v>1109</v>
      </c>
      <c r="D426" t="s">
        <v>1842</v>
      </c>
      <c r="E426" t="s">
        <v>2832</v>
      </c>
      <c r="F426" t="s">
        <v>6</v>
      </c>
      <c r="G426" s="3">
        <v>43565</v>
      </c>
      <c r="H426" s="2">
        <v>108500</v>
      </c>
      <c r="I426" s="12">
        <v>20190239</v>
      </c>
      <c r="J426" s="67">
        <f t="shared" si="39"/>
        <v>108500</v>
      </c>
      <c r="K426" s="5">
        <f t="shared" si="41"/>
        <v>1</v>
      </c>
      <c r="L426" s="54">
        <f t="shared" si="42"/>
        <v>1</v>
      </c>
      <c r="M426" s="56" t="str">
        <f t="shared" si="38"/>
        <v>Coldwell Banker Apex, REALTORS</v>
      </c>
      <c r="N426" s="5">
        <f t="shared" si="40"/>
        <v>0</v>
      </c>
      <c r="O426" s="5">
        <f t="shared" si="43"/>
        <v>0</v>
      </c>
    </row>
    <row r="427" spans="1:15" s="8" customFormat="1" ht="14.25" customHeight="1" x14ac:dyDescent="0.2">
      <c r="A427" t="s">
        <v>1632</v>
      </c>
      <c r="B427" t="s">
        <v>1535</v>
      </c>
      <c r="C427" t="s">
        <v>1401</v>
      </c>
      <c r="D427" t="s">
        <v>1842</v>
      </c>
      <c r="E427" t="s">
        <v>3128</v>
      </c>
      <c r="F427" t="s">
        <v>1249</v>
      </c>
      <c r="G427" s="3">
        <v>43595</v>
      </c>
      <c r="H427" s="2">
        <v>234900</v>
      </c>
      <c r="I427" s="12">
        <v>20190916</v>
      </c>
      <c r="J427" s="67">
        <f t="shared" si="39"/>
        <v>234900</v>
      </c>
      <c r="K427" s="5">
        <f t="shared" si="41"/>
        <v>1</v>
      </c>
      <c r="L427" s="54">
        <f t="shared" si="42"/>
        <v>1</v>
      </c>
      <c r="M427" s="56" t="str">
        <f t="shared" si="38"/>
        <v>Coldwell Banker Apex, REALTORS</v>
      </c>
      <c r="N427" s="5">
        <f t="shared" si="40"/>
        <v>0</v>
      </c>
      <c r="O427" s="5">
        <f t="shared" si="43"/>
        <v>0</v>
      </c>
    </row>
    <row r="428" spans="1:15" s="8" customFormat="1" ht="14.25" customHeight="1" x14ac:dyDescent="0.2">
      <c r="A428" t="s">
        <v>1933</v>
      </c>
      <c r="B428" t="s">
        <v>1087</v>
      </c>
      <c r="C428" t="s">
        <v>1910</v>
      </c>
      <c r="D428" t="s">
        <v>1842</v>
      </c>
      <c r="E428" t="s">
        <v>3240</v>
      </c>
      <c r="F428" t="s">
        <v>65</v>
      </c>
      <c r="G428" s="3">
        <v>43607</v>
      </c>
      <c r="H428" s="2">
        <v>394000</v>
      </c>
      <c r="I428" s="12">
        <v>20190896</v>
      </c>
      <c r="J428" s="67">
        <f t="shared" si="39"/>
        <v>394000</v>
      </c>
      <c r="K428" s="5">
        <f t="shared" si="41"/>
        <v>1</v>
      </c>
      <c r="L428" s="54">
        <f t="shared" si="42"/>
        <v>1</v>
      </c>
      <c r="M428" s="56" t="str">
        <f t="shared" si="38"/>
        <v>Coldwell Banker Apex, REALTORS</v>
      </c>
      <c r="N428" s="5">
        <f t="shared" si="40"/>
        <v>0</v>
      </c>
      <c r="O428" s="5">
        <f t="shared" si="43"/>
        <v>0</v>
      </c>
    </row>
    <row r="429" spans="1:15" s="8" customFormat="1" ht="14.25" customHeight="1" x14ac:dyDescent="0.2">
      <c r="A429" t="s">
        <v>3074</v>
      </c>
      <c r="B429" t="s">
        <v>1842</v>
      </c>
      <c r="C429" t="s">
        <v>2066</v>
      </c>
      <c r="D429" t="s">
        <v>1842</v>
      </c>
      <c r="E429" t="s">
        <v>3338</v>
      </c>
      <c r="F429" t="s">
        <v>730</v>
      </c>
      <c r="G429" s="3">
        <v>43616</v>
      </c>
      <c r="H429" s="2">
        <v>118000</v>
      </c>
      <c r="I429" s="12">
        <v>20190952</v>
      </c>
      <c r="J429" s="67">
        <f t="shared" si="39"/>
        <v>0</v>
      </c>
      <c r="K429" s="5">
        <f t="shared" si="41"/>
        <v>0</v>
      </c>
      <c r="L429" s="54">
        <f t="shared" si="42"/>
        <v>0</v>
      </c>
      <c r="M429" s="56" t="str">
        <f t="shared" si="38"/>
        <v>Coldwell Banker Apex, REALTORS</v>
      </c>
      <c r="N429" s="5">
        <f t="shared" si="40"/>
        <v>1</v>
      </c>
      <c r="O429" s="5">
        <f t="shared" si="43"/>
        <v>1</v>
      </c>
    </row>
    <row r="430" spans="1:15" s="8" customFormat="1" ht="14.25" customHeight="1" x14ac:dyDescent="0.2">
      <c r="A430" t="s">
        <v>3074</v>
      </c>
      <c r="B430" t="s">
        <v>1842</v>
      </c>
      <c r="C430" t="s">
        <v>1919</v>
      </c>
      <c r="D430" t="s">
        <v>1842</v>
      </c>
      <c r="E430" t="s">
        <v>3351</v>
      </c>
      <c r="F430" t="s">
        <v>6</v>
      </c>
      <c r="G430" s="3">
        <v>43616</v>
      </c>
      <c r="H430" s="2">
        <v>127000</v>
      </c>
      <c r="I430" s="12" t="s">
        <v>838</v>
      </c>
      <c r="J430" s="67">
        <f t="shared" si="39"/>
        <v>0</v>
      </c>
      <c r="K430" s="5">
        <f t="shared" si="41"/>
        <v>0</v>
      </c>
      <c r="L430" s="54">
        <f t="shared" si="42"/>
        <v>0</v>
      </c>
      <c r="M430" s="56" t="str">
        <f t="shared" si="38"/>
        <v>Coldwell Banker Apex, REALTORS</v>
      </c>
      <c r="N430" s="5">
        <f t="shared" si="40"/>
        <v>1</v>
      </c>
      <c r="O430" s="5">
        <f t="shared" si="43"/>
        <v>0</v>
      </c>
    </row>
    <row r="431" spans="1:15" s="8" customFormat="1" ht="14.25" customHeight="1" x14ac:dyDescent="0.2">
      <c r="A431" t="s">
        <v>1250</v>
      </c>
      <c r="B431" t="s">
        <v>1851</v>
      </c>
      <c r="C431" t="s">
        <v>2103</v>
      </c>
      <c r="D431" t="s">
        <v>1842</v>
      </c>
      <c r="E431" t="s">
        <v>3144</v>
      </c>
      <c r="F431" t="s">
        <v>6</v>
      </c>
      <c r="G431" s="3">
        <v>43598</v>
      </c>
      <c r="H431" s="2">
        <v>144000</v>
      </c>
      <c r="I431" s="12">
        <v>20190912</v>
      </c>
      <c r="J431" s="67">
        <f t="shared" si="39"/>
        <v>144000</v>
      </c>
      <c r="K431" s="5">
        <f t="shared" si="41"/>
        <v>1</v>
      </c>
      <c r="L431" s="54">
        <f t="shared" si="42"/>
        <v>1</v>
      </c>
      <c r="M431" s="56" t="str">
        <f t="shared" si="38"/>
        <v>Coldwell Banker Apex, REALTORS</v>
      </c>
      <c r="N431" s="5">
        <f t="shared" si="40"/>
        <v>0</v>
      </c>
      <c r="O431" s="5">
        <f t="shared" si="43"/>
        <v>0</v>
      </c>
    </row>
    <row r="432" spans="1:15" s="8" customFormat="1" ht="14.25" customHeight="1" x14ac:dyDescent="0.2">
      <c r="A432" t="s">
        <v>1857</v>
      </c>
      <c r="B432" t="s">
        <v>1099</v>
      </c>
      <c r="C432" t="s">
        <v>145</v>
      </c>
      <c r="D432" t="s">
        <v>1842</v>
      </c>
      <c r="E432" t="s">
        <v>3171</v>
      </c>
      <c r="F432" t="s">
        <v>123</v>
      </c>
      <c r="G432" s="3">
        <v>43600</v>
      </c>
      <c r="H432" s="2">
        <v>170000</v>
      </c>
      <c r="I432" s="12" t="s">
        <v>838</v>
      </c>
      <c r="J432" s="67">
        <f t="shared" si="39"/>
        <v>170000</v>
      </c>
      <c r="K432" s="5">
        <f t="shared" si="41"/>
        <v>1</v>
      </c>
      <c r="L432" s="54">
        <f t="shared" si="42"/>
        <v>0</v>
      </c>
      <c r="M432" s="56" t="str">
        <f t="shared" si="38"/>
        <v>Coldwell Banker Apex, REALTORS</v>
      </c>
      <c r="N432" s="5">
        <f t="shared" si="40"/>
        <v>0</v>
      </c>
      <c r="O432" s="5">
        <f t="shared" si="43"/>
        <v>0</v>
      </c>
    </row>
    <row r="433" spans="1:15" s="8" customFormat="1" ht="14.25" customHeight="1" x14ac:dyDescent="0.2">
      <c r="A433" t="s">
        <v>1857</v>
      </c>
      <c r="B433" t="s">
        <v>1099</v>
      </c>
      <c r="C433" t="s">
        <v>1884</v>
      </c>
      <c r="D433" t="s">
        <v>1842</v>
      </c>
      <c r="E433" t="s">
        <v>3220</v>
      </c>
      <c r="F433" t="s">
        <v>6</v>
      </c>
      <c r="G433" s="3">
        <v>43605</v>
      </c>
      <c r="H433" s="2">
        <v>118000</v>
      </c>
      <c r="I433" s="12">
        <v>20190688</v>
      </c>
      <c r="J433" s="67">
        <f t="shared" si="39"/>
        <v>118000</v>
      </c>
      <c r="K433" s="5">
        <f t="shared" si="41"/>
        <v>1</v>
      </c>
      <c r="L433" s="54">
        <f t="shared" si="42"/>
        <v>1</v>
      </c>
      <c r="M433" s="56" t="str">
        <f t="shared" si="38"/>
        <v>Coldwell Banker Apex, REALTORS</v>
      </c>
      <c r="N433" s="5">
        <f t="shared" si="40"/>
        <v>0</v>
      </c>
      <c r="O433" s="5">
        <f t="shared" si="43"/>
        <v>0</v>
      </c>
    </row>
    <row r="434" spans="1:15" s="8" customFormat="1" ht="14.25" customHeight="1" x14ac:dyDescent="0.2">
      <c r="A434" t="s">
        <v>3110</v>
      </c>
      <c r="B434" t="s">
        <v>1854</v>
      </c>
      <c r="C434" t="s">
        <v>1213</v>
      </c>
      <c r="D434" t="s">
        <v>1842</v>
      </c>
      <c r="E434" t="s">
        <v>3111</v>
      </c>
      <c r="F434" t="s">
        <v>6</v>
      </c>
      <c r="G434" s="3">
        <v>43595</v>
      </c>
      <c r="H434" s="2">
        <v>198900</v>
      </c>
      <c r="I434" s="12" t="s">
        <v>838</v>
      </c>
      <c r="J434" s="67">
        <f t="shared" si="39"/>
        <v>198900</v>
      </c>
      <c r="K434" s="5">
        <f t="shared" si="41"/>
        <v>1</v>
      </c>
      <c r="L434" s="54">
        <f t="shared" si="42"/>
        <v>0</v>
      </c>
      <c r="M434" s="56" t="str">
        <f t="shared" si="38"/>
        <v>Coldwell Banker Apex, REALTORS</v>
      </c>
      <c r="N434" s="5">
        <f t="shared" si="40"/>
        <v>0</v>
      </c>
      <c r="O434" s="5">
        <f t="shared" si="43"/>
        <v>0</v>
      </c>
    </row>
    <row r="435" spans="1:15" s="8" customFormat="1" ht="14.25" customHeight="1" x14ac:dyDescent="0.2">
      <c r="A435" t="s">
        <v>1868</v>
      </c>
      <c r="B435" t="s">
        <v>1869</v>
      </c>
      <c r="C435" t="s">
        <v>2078</v>
      </c>
      <c r="D435" t="s">
        <v>1842</v>
      </c>
      <c r="E435" t="s">
        <v>831</v>
      </c>
      <c r="F435" t="s">
        <v>6</v>
      </c>
      <c r="G435" s="3">
        <v>43528</v>
      </c>
      <c r="H435" s="2">
        <v>176500</v>
      </c>
      <c r="I435" s="12">
        <v>20190327</v>
      </c>
      <c r="J435" s="67">
        <f t="shared" si="39"/>
        <v>176500</v>
      </c>
      <c r="K435" s="5">
        <f t="shared" si="41"/>
        <v>1</v>
      </c>
      <c r="L435" s="54">
        <f t="shared" si="42"/>
        <v>1</v>
      </c>
      <c r="M435" s="56" t="str">
        <f t="shared" si="38"/>
        <v>Coldwell Banker Apex, REALTORS</v>
      </c>
      <c r="N435" s="5">
        <f t="shared" si="40"/>
        <v>0</v>
      </c>
      <c r="O435" s="5">
        <f t="shared" si="43"/>
        <v>0</v>
      </c>
    </row>
    <row r="436" spans="1:15" s="8" customFormat="1" ht="14.25" customHeight="1" x14ac:dyDescent="0.2">
      <c r="A436" t="s">
        <v>1868</v>
      </c>
      <c r="B436" t="s">
        <v>1869</v>
      </c>
      <c r="C436" t="s">
        <v>2078</v>
      </c>
      <c r="D436" t="s">
        <v>1842</v>
      </c>
      <c r="E436" t="s">
        <v>2804</v>
      </c>
      <c r="F436" t="s">
        <v>301</v>
      </c>
      <c r="G436" s="3">
        <v>43560</v>
      </c>
      <c r="H436" s="2">
        <v>292000</v>
      </c>
      <c r="I436" s="12" t="s">
        <v>838</v>
      </c>
      <c r="J436" s="67">
        <f t="shared" si="39"/>
        <v>292000</v>
      </c>
      <c r="K436" s="5">
        <f t="shared" si="41"/>
        <v>1</v>
      </c>
      <c r="L436" s="54">
        <f t="shared" si="42"/>
        <v>0</v>
      </c>
      <c r="M436" s="56" t="str">
        <f t="shared" si="38"/>
        <v>Coldwell Banker Apex, REALTORS</v>
      </c>
      <c r="N436" s="5">
        <f t="shared" si="40"/>
        <v>0</v>
      </c>
      <c r="O436" s="5">
        <f t="shared" si="43"/>
        <v>0</v>
      </c>
    </row>
    <row r="437" spans="1:15" s="8" customFormat="1" ht="14.25" customHeight="1" x14ac:dyDescent="0.2">
      <c r="A437" t="s">
        <v>1868</v>
      </c>
      <c r="B437" t="s">
        <v>1869</v>
      </c>
      <c r="C437" t="s">
        <v>2066</v>
      </c>
      <c r="D437" t="s">
        <v>1842</v>
      </c>
      <c r="E437" t="s">
        <v>2713</v>
      </c>
      <c r="F437" t="s">
        <v>730</v>
      </c>
      <c r="G437" s="3">
        <v>43551</v>
      </c>
      <c r="H437" s="2">
        <v>43000</v>
      </c>
      <c r="I437" s="12" t="s">
        <v>838</v>
      </c>
      <c r="J437" s="67">
        <f t="shared" si="39"/>
        <v>43000</v>
      </c>
      <c r="K437" s="5">
        <f t="shared" si="41"/>
        <v>1</v>
      </c>
      <c r="L437" s="54">
        <f t="shared" si="42"/>
        <v>0</v>
      </c>
      <c r="M437" s="56" t="str">
        <f t="shared" si="38"/>
        <v>Coldwell Banker Apex, REALTORS</v>
      </c>
      <c r="N437" s="5">
        <f t="shared" si="40"/>
        <v>0</v>
      </c>
      <c r="O437" s="5">
        <f t="shared" si="43"/>
        <v>0</v>
      </c>
    </row>
    <row r="438" spans="1:15" s="8" customFormat="1" ht="14.25" customHeight="1" x14ac:dyDescent="0.2">
      <c r="A438" t="s">
        <v>1868</v>
      </c>
      <c r="B438" t="s">
        <v>1869</v>
      </c>
      <c r="C438" t="s">
        <v>1686</v>
      </c>
      <c r="D438" t="s">
        <v>1842</v>
      </c>
      <c r="E438" t="s">
        <v>2933</v>
      </c>
      <c r="F438" t="s">
        <v>6</v>
      </c>
      <c r="G438" s="3">
        <v>43577</v>
      </c>
      <c r="H438" s="2">
        <v>101260</v>
      </c>
      <c r="I438" s="12" t="s">
        <v>838</v>
      </c>
      <c r="J438" s="67">
        <f t="shared" si="39"/>
        <v>101260</v>
      </c>
      <c r="K438" s="5">
        <f t="shared" si="41"/>
        <v>1</v>
      </c>
      <c r="L438" s="54">
        <f t="shared" si="42"/>
        <v>0</v>
      </c>
      <c r="M438" s="56" t="str">
        <f t="shared" si="38"/>
        <v>Coldwell Banker Apex, REALTORS</v>
      </c>
      <c r="N438" s="5">
        <f t="shared" si="40"/>
        <v>0</v>
      </c>
      <c r="O438" s="5">
        <f t="shared" si="43"/>
        <v>0</v>
      </c>
    </row>
    <row r="439" spans="1:15" s="8" customFormat="1" ht="14.25" customHeight="1" x14ac:dyDescent="0.2">
      <c r="A439" t="s">
        <v>1868</v>
      </c>
      <c r="B439" t="s">
        <v>1869</v>
      </c>
      <c r="C439" t="s">
        <v>692</v>
      </c>
      <c r="D439" t="s">
        <v>1842</v>
      </c>
      <c r="E439" t="s">
        <v>2242</v>
      </c>
      <c r="F439" t="s">
        <v>6</v>
      </c>
      <c r="G439" s="3">
        <v>43495</v>
      </c>
      <c r="H439" s="2">
        <v>335000</v>
      </c>
      <c r="I439" s="12" t="s">
        <v>838</v>
      </c>
      <c r="J439" s="67">
        <f t="shared" si="39"/>
        <v>335000</v>
      </c>
      <c r="K439" s="5">
        <f t="shared" si="41"/>
        <v>1</v>
      </c>
      <c r="L439" s="54">
        <f t="shared" si="42"/>
        <v>0</v>
      </c>
      <c r="M439" s="56" t="str">
        <f t="shared" si="38"/>
        <v>Coldwell Banker Apex, REALTORS</v>
      </c>
      <c r="N439" s="5">
        <f t="shared" si="40"/>
        <v>0</v>
      </c>
      <c r="O439" s="5">
        <f t="shared" si="43"/>
        <v>0</v>
      </c>
    </row>
    <row r="440" spans="1:15" s="8" customFormat="1" ht="14.25" customHeight="1" x14ac:dyDescent="0.2">
      <c r="A440" t="s">
        <v>1910</v>
      </c>
      <c r="B440" t="s">
        <v>1842</v>
      </c>
      <c r="C440" t="s">
        <v>1910</v>
      </c>
      <c r="D440" t="s">
        <v>1842</v>
      </c>
      <c r="E440" t="s">
        <v>2321</v>
      </c>
      <c r="F440" t="s">
        <v>6</v>
      </c>
      <c r="G440" s="3">
        <v>43504</v>
      </c>
      <c r="H440" s="2">
        <v>105000</v>
      </c>
      <c r="I440" s="12">
        <v>20190114</v>
      </c>
      <c r="J440" s="67">
        <f t="shared" si="39"/>
        <v>0</v>
      </c>
      <c r="K440" s="5">
        <f t="shared" si="41"/>
        <v>0</v>
      </c>
      <c r="L440" s="54">
        <f t="shared" si="42"/>
        <v>0</v>
      </c>
      <c r="M440" s="56" t="str">
        <f t="shared" si="38"/>
        <v>Coldwell Banker Apex, REALTORS</v>
      </c>
      <c r="N440" s="5">
        <f t="shared" si="40"/>
        <v>1</v>
      </c>
      <c r="O440" s="5">
        <f t="shared" si="43"/>
        <v>1</v>
      </c>
    </row>
    <row r="441" spans="1:15" s="8" customFormat="1" ht="14.25" customHeight="1" x14ac:dyDescent="0.2">
      <c r="A441" t="s">
        <v>1910</v>
      </c>
      <c r="B441" t="s">
        <v>1842</v>
      </c>
      <c r="C441" t="s">
        <v>1910</v>
      </c>
      <c r="D441" t="s">
        <v>1842</v>
      </c>
      <c r="E441" t="s">
        <v>2538</v>
      </c>
      <c r="F441" t="s">
        <v>6</v>
      </c>
      <c r="G441" s="3">
        <v>43531</v>
      </c>
      <c r="H441" s="2">
        <v>280000</v>
      </c>
      <c r="I441" s="12">
        <v>20190390</v>
      </c>
      <c r="J441" s="67">
        <f t="shared" si="39"/>
        <v>0</v>
      </c>
      <c r="K441" s="5">
        <f t="shared" si="41"/>
        <v>0</v>
      </c>
      <c r="L441" s="54">
        <f t="shared" si="42"/>
        <v>0</v>
      </c>
      <c r="M441" s="56" t="str">
        <f t="shared" si="38"/>
        <v>Coldwell Banker Apex, REALTORS</v>
      </c>
      <c r="N441" s="5">
        <f t="shared" si="40"/>
        <v>1</v>
      </c>
      <c r="O441" s="5">
        <f t="shared" si="43"/>
        <v>1</v>
      </c>
    </row>
    <row r="442" spans="1:15" s="8" customFormat="1" ht="14.25" customHeight="1" x14ac:dyDescent="0.2">
      <c r="A442" t="s">
        <v>326</v>
      </c>
      <c r="B442" t="s">
        <v>1844</v>
      </c>
      <c r="C442" t="s">
        <v>152</v>
      </c>
      <c r="D442" t="s">
        <v>1842</v>
      </c>
      <c r="E442" t="s">
        <v>2981</v>
      </c>
      <c r="F442" t="s">
        <v>6</v>
      </c>
      <c r="G442" s="3">
        <v>43581</v>
      </c>
      <c r="H442" s="2">
        <v>270000</v>
      </c>
      <c r="I442" s="12" t="s">
        <v>838</v>
      </c>
      <c r="J442" s="67">
        <f t="shared" si="39"/>
        <v>270000</v>
      </c>
      <c r="K442" s="5">
        <f t="shared" si="41"/>
        <v>1</v>
      </c>
      <c r="L442" s="54">
        <f t="shared" si="42"/>
        <v>0</v>
      </c>
      <c r="M442" s="56" t="str">
        <f t="shared" si="38"/>
        <v>Coldwell Banker Apex, REALTORS</v>
      </c>
      <c r="N442" s="5">
        <f t="shared" si="40"/>
        <v>0</v>
      </c>
      <c r="O442" s="5">
        <f t="shared" si="43"/>
        <v>0</v>
      </c>
    </row>
    <row r="443" spans="1:15" s="8" customFormat="1" ht="14.25" customHeight="1" x14ac:dyDescent="0.2">
      <c r="A443" t="s">
        <v>326</v>
      </c>
      <c r="B443" t="s">
        <v>1844</v>
      </c>
      <c r="C443" t="s">
        <v>312</v>
      </c>
      <c r="D443" t="s">
        <v>1842</v>
      </c>
      <c r="E443" t="s">
        <v>2345</v>
      </c>
      <c r="F443" t="s">
        <v>6</v>
      </c>
      <c r="G443" s="3">
        <v>43508</v>
      </c>
      <c r="H443" s="2">
        <v>167500</v>
      </c>
      <c r="I443" s="12" t="s">
        <v>838</v>
      </c>
      <c r="J443" s="67">
        <f t="shared" si="39"/>
        <v>167500</v>
      </c>
      <c r="K443" s="5">
        <f t="shared" si="41"/>
        <v>1</v>
      </c>
      <c r="L443" s="54">
        <f t="shared" si="42"/>
        <v>0</v>
      </c>
      <c r="M443" s="56" t="str">
        <f t="shared" si="38"/>
        <v>Coldwell Banker Apex, REALTORS</v>
      </c>
      <c r="N443" s="5">
        <f t="shared" si="40"/>
        <v>0</v>
      </c>
      <c r="O443" s="5">
        <f t="shared" si="43"/>
        <v>0</v>
      </c>
    </row>
    <row r="444" spans="1:15" s="8" customFormat="1" ht="14.25" customHeight="1" x14ac:dyDescent="0.2">
      <c r="A444" t="s">
        <v>326</v>
      </c>
      <c r="B444" t="s">
        <v>1844</v>
      </c>
      <c r="C444" t="s">
        <v>1401</v>
      </c>
      <c r="D444" t="s">
        <v>1842</v>
      </c>
      <c r="E444" t="s">
        <v>2298</v>
      </c>
      <c r="F444" t="s">
        <v>6</v>
      </c>
      <c r="G444" s="3">
        <v>43500</v>
      </c>
      <c r="H444" s="2">
        <v>296500</v>
      </c>
      <c r="I444" s="12">
        <v>20190031</v>
      </c>
      <c r="J444" s="67">
        <f t="shared" si="39"/>
        <v>296500</v>
      </c>
      <c r="K444" s="5">
        <f t="shared" si="41"/>
        <v>1</v>
      </c>
      <c r="L444" s="54">
        <f t="shared" si="42"/>
        <v>1</v>
      </c>
      <c r="M444" s="56" t="str">
        <f t="shared" si="38"/>
        <v>Coldwell Banker Apex, REALTORS</v>
      </c>
      <c r="N444" s="5">
        <f t="shared" si="40"/>
        <v>0</v>
      </c>
      <c r="O444" s="5">
        <f t="shared" si="43"/>
        <v>0</v>
      </c>
    </row>
    <row r="445" spans="1:15" s="8" customFormat="1" ht="14.25" customHeight="1" x14ac:dyDescent="0.2">
      <c r="A445" t="s">
        <v>1557</v>
      </c>
      <c r="B445" t="s">
        <v>5</v>
      </c>
      <c r="C445" t="s">
        <v>722</v>
      </c>
      <c r="D445" t="s">
        <v>1842</v>
      </c>
      <c r="E445" t="s">
        <v>3305</v>
      </c>
      <c r="F445" t="s">
        <v>6</v>
      </c>
      <c r="G445" s="3">
        <v>43614</v>
      </c>
      <c r="H445" s="2">
        <v>342500</v>
      </c>
      <c r="I445" s="12">
        <v>20190903</v>
      </c>
      <c r="J445" s="67">
        <f t="shared" si="39"/>
        <v>342500</v>
      </c>
      <c r="K445" s="5">
        <f t="shared" si="41"/>
        <v>1</v>
      </c>
      <c r="L445" s="54">
        <f t="shared" si="42"/>
        <v>1</v>
      </c>
      <c r="M445" s="56" t="str">
        <f t="shared" si="38"/>
        <v>Coldwell Banker Apex, REALTORS</v>
      </c>
      <c r="N445" s="5">
        <f t="shared" si="40"/>
        <v>0</v>
      </c>
      <c r="O445" s="5">
        <f t="shared" si="43"/>
        <v>0</v>
      </c>
    </row>
    <row r="446" spans="1:15" s="8" customFormat="1" ht="14.25" customHeight="1" x14ac:dyDescent="0.2">
      <c r="A446" t="s">
        <v>1401</v>
      </c>
      <c r="B446" t="s">
        <v>1842</v>
      </c>
      <c r="C446" t="s">
        <v>1213</v>
      </c>
      <c r="D446" t="s">
        <v>1842</v>
      </c>
      <c r="E446" t="s">
        <v>2900</v>
      </c>
      <c r="F446" t="s">
        <v>6</v>
      </c>
      <c r="G446" s="3">
        <v>43572</v>
      </c>
      <c r="H446" s="2">
        <v>160000</v>
      </c>
      <c r="I446" s="12">
        <v>20190584</v>
      </c>
      <c r="J446" s="67">
        <f t="shared" si="39"/>
        <v>0</v>
      </c>
      <c r="K446" s="5">
        <f t="shared" si="41"/>
        <v>0</v>
      </c>
      <c r="L446" s="54">
        <f t="shared" si="42"/>
        <v>0</v>
      </c>
      <c r="M446" s="56" t="str">
        <f t="shared" si="38"/>
        <v>Coldwell Banker Apex, REALTORS</v>
      </c>
      <c r="N446" s="5">
        <f t="shared" si="40"/>
        <v>1</v>
      </c>
      <c r="O446" s="5">
        <f t="shared" si="43"/>
        <v>1</v>
      </c>
    </row>
    <row r="447" spans="1:15" s="8" customFormat="1" ht="14.25" customHeight="1" x14ac:dyDescent="0.2">
      <c r="A447" t="s">
        <v>2013</v>
      </c>
      <c r="B447" t="s">
        <v>1180</v>
      </c>
      <c r="C447" t="s">
        <v>1828</v>
      </c>
      <c r="D447" t="s">
        <v>1842</v>
      </c>
      <c r="E447" t="s">
        <v>2332</v>
      </c>
      <c r="F447" t="s">
        <v>1092</v>
      </c>
      <c r="G447" s="3">
        <v>43504</v>
      </c>
      <c r="H447" s="2">
        <v>301500</v>
      </c>
      <c r="I447" s="12" t="s">
        <v>838</v>
      </c>
      <c r="J447" s="67">
        <f t="shared" si="39"/>
        <v>301500</v>
      </c>
      <c r="K447" s="5">
        <f t="shared" si="41"/>
        <v>1</v>
      </c>
      <c r="L447" s="54">
        <f t="shared" si="42"/>
        <v>0</v>
      </c>
      <c r="M447" s="56" t="str">
        <f t="shared" si="38"/>
        <v>Coldwell Banker Apex, REALTORS</v>
      </c>
      <c r="N447" s="5">
        <f t="shared" si="40"/>
        <v>0</v>
      </c>
      <c r="O447" s="5">
        <f t="shared" si="43"/>
        <v>0</v>
      </c>
    </row>
    <row r="448" spans="1:15" s="8" customFormat="1" ht="14.25" customHeight="1" x14ac:dyDescent="0.2">
      <c r="A448" t="s">
        <v>1686</v>
      </c>
      <c r="B448" t="s">
        <v>1842</v>
      </c>
      <c r="C448" t="s">
        <v>1853</v>
      </c>
      <c r="D448" t="s">
        <v>1842</v>
      </c>
      <c r="E448" t="s">
        <v>2819</v>
      </c>
      <c r="F448" t="s">
        <v>6</v>
      </c>
      <c r="G448" s="3">
        <v>43563</v>
      </c>
      <c r="H448" s="2">
        <v>207500</v>
      </c>
      <c r="I448" s="12">
        <v>20190360</v>
      </c>
      <c r="J448" s="67">
        <f t="shared" si="39"/>
        <v>0</v>
      </c>
      <c r="K448" s="5">
        <f t="shared" si="41"/>
        <v>0</v>
      </c>
      <c r="L448" s="54">
        <f t="shared" si="42"/>
        <v>0</v>
      </c>
      <c r="M448" s="56" t="str">
        <f t="shared" ref="M448:M508" si="44">IF(D448="",D447,D448)</f>
        <v>Coldwell Banker Apex, REALTORS</v>
      </c>
      <c r="N448" s="5">
        <f t="shared" si="40"/>
        <v>1</v>
      </c>
      <c r="O448" s="5">
        <f t="shared" si="43"/>
        <v>1</v>
      </c>
    </row>
    <row r="449" spans="1:15" s="8" customFormat="1" ht="14.25" customHeight="1" x14ac:dyDescent="0.2">
      <c r="A449" t="s">
        <v>15</v>
      </c>
      <c r="B449" t="s">
        <v>118</v>
      </c>
      <c r="C449" t="s">
        <v>1401</v>
      </c>
      <c r="D449" t="s">
        <v>1842</v>
      </c>
      <c r="E449" t="s">
        <v>2003</v>
      </c>
      <c r="F449" t="s">
        <v>6</v>
      </c>
      <c r="G449" s="3">
        <v>43490</v>
      </c>
      <c r="H449" s="2">
        <v>232000</v>
      </c>
      <c r="I449" s="12" t="s">
        <v>838</v>
      </c>
      <c r="J449" s="67">
        <f t="shared" si="39"/>
        <v>232000</v>
      </c>
      <c r="K449" s="5">
        <f t="shared" si="41"/>
        <v>1</v>
      </c>
      <c r="L449" s="54">
        <f t="shared" si="42"/>
        <v>0</v>
      </c>
      <c r="M449" s="56" t="str">
        <f t="shared" si="44"/>
        <v>Coldwell Banker Apex, REALTORS</v>
      </c>
      <c r="N449" s="5">
        <f t="shared" si="40"/>
        <v>0</v>
      </c>
      <c r="O449" s="5">
        <f t="shared" si="43"/>
        <v>0</v>
      </c>
    </row>
    <row r="450" spans="1:15" s="8" customFormat="1" ht="14.25" customHeight="1" x14ac:dyDescent="0.2">
      <c r="A450" t="s">
        <v>566</v>
      </c>
      <c r="B450" t="s">
        <v>1842</v>
      </c>
      <c r="C450" t="s">
        <v>566</v>
      </c>
      <c r="D450" t="s">
        <v>1842</v>
      </c>
      <c r="E450" t="s">
        <v>2817</v>
      </c>
      <c r="F450" t="s">
        <v>123</v>
      </c>
      <c r="G450" s="3">
        <v>43563</v>
      </c>
      <c r="H450" s="2">
        <v>155000</v>
      </c>
      <c r="I450" s="12">
        <v>20190482</v>
      </c>
      <c r="J450" s="67">
        <f t="shared" si="39"/>
        <v>0</v>
      </c>
      <c r="K450" s="5">
        <f t="shared" si="41"/>
        <v>0</v>
      </c>
      <c r="L450" s="54">
        <f t="shared" si="42"/>
        <v>0</v>
      </c>
      <c r="M450" s="56" t="str">
        <f t="shared" si="44"/>
        <v>Coldwell Banker Apex, REALTORS</v>
      </c>
      <c r="N450" s="5">
        <f t="shared" si="40"/>
        <v>1</v>
      </c>
      <c r="O450" s="5">
        <f t="shared" si="43"/>
        <v>1</v>
      </c>
    </row>
    <row r="451" spans="1:15" s="8" customFormat="1" ht="14.25" customHeight="1" x14ac:dyDescent="0.2">
      <c r="A451" t="s">
        <v>2161</v>
      </c>
      <c r="B451" t="s">
        <v>303</v>
      </c>
      <c r="C451" t="s">
        <v>19</v>
      </c>
      <c r="D451" t="s">
        <v>1842</v>
      </c>
      <c r="E451" t="s">
        <v>2162</v>
      </c>
      <c r="F451" t="s">
        <v>425</v>
      </c>
      <c r="G451" s="3">
        <v>43480</v>
      </c>
      <c r="H451" s="2">
        <v>468000</v>
      </c>
      <c r="I451" s="12">
        <v>20182899</v>
      </c>
      <c r="J451" s="67">
        <f t="shared" ref="J451:J514" si="45">IF(B451=D451,0,H451)</f>
        <v>468000</v>
      </c>
      <c r="K451" s="5">
        <f t="shared" si="41"/>
        <v>1</v>
      </c>
      <c r="L451" s="54">
        <f t="shared" si="42"/>
        <v>1</v>
      </c>
      <c r="M451" s="56" t="str">
        <f t="shared" si="44"/>
        <v>Coldwell Banker Apex, REALTORS</v>
      </c>
      <c r="N451" s="5">
        <f t="shared" ref="N451:N514" si="46">IF(B451=D451,1,0)</f>
        <v>0</v>
      </c>
      <c r="O451" s="5">
        <f t="shared" si="43"/>
        <v>0</v>
      </c>
    </row>
    <row r="452" spans="1:15" s="8" customFormat="1" ht="14.25" customHeight="1" x14ac:dyDescent="0.2">
      <c r="A452" t="s">
        <v>974</v>
      </c>
      <c r="B452" t="s">
        <v>2968</v>
      </c>
      <c r="C452" t="s">
        <v>2954</v>
      </c>
      <c r="D452" t="s">
        <v>1842</v>
      </c>
      <c r="E452" t="s">
        <v>2969</v>
      </c>
      <c r="F452" t="s">
        <v>6</v>
      </c>
      <c r="G452" s="3">
        <v>43581</v>
      </c>
      <c r="H452" s="2">
        <v>133000</v>
      </c>
      <c r="I452" s="12" t="s">
        <v>838</v>
      </c>
      <c r="J452" s="67">
        <f t="shared" si="45"/>
        <v>133000</v>
      </c>
      <c r="K452" s="5">
        <f t="shared" si="41"/>
        <v>1</v>
      </c>
      <c r="L452" s="54">
        <f t="shared" si="42"/>
        <v>0</v>
      </c>
      <c r="M452" s="56" t="str">
        <f t="shared" si="44"/>
        <v>Coldwell Banker Apex, REALTORS</v>
      </c>
      <c r="N452" s="5">
        <f t="shared" si="46"/>
        <v>0</v>
      </c>
      <c r="O452" s="5">
        <f t="shared" si="43"/>
        <v>0</v>
      </c>
    </row>
    <row r="453" spans="1:15" s="8" customFormat="1" ht="14.25" customHeight="1" x14ac:dyDescent="0.2">
      <c r="A453" t="s">
        <v>1449</v>
      </c>
      <c r="B453" t="s">
        <v>1099</v>
      </c>
      <c r="C453" t="s">
        <v>186</v>
      </c>
      <c r="D453" t="s">
        <v>1842</v>
      </c>
      <c r="E453" t="s">
        <v>2459</v>
      </c>
      <c r="F453" t="s">
        <v>6</v>
      </c>
      <c r="G453" s="3">
        <v>43524</v>
      </c>
      <c r="H453" s="2">
        <v>177000</v>
      </c>
      <c r="I453" s="12" t="s">
        <v>838</v>
      </c>
      <c r="J453" s="67">
        <f t="shared" si="45"/>
        <v>177000</v>
      </c>
      <c r="K453" s="5">
        <f t="shared" si="41"/>
        <v>1</v>
      </c>
      <c r="L453" s="54">
        <f t="shared" si="42"/>
        <v>0</v>
      </c>
      <c r="M453" s="56" t="str">
        <f t="shared" si="44"/>
        <v>Coldwell Banker Apex, REALTORS</v>
      </c>
      <c r="N453" s="5">
        <f t="shared" si="46"/>
        <v>0</v>
      </c>
      <c r="O453" s="5">
        <f t="shared" si="43"/>
        <v>0</v>
      </c>
    </row>
    <row r="454" spans="1:15" s="8" customFormat="1" ht="14.25" customHeight="1" x14ac:dyDescent="0.2">
      <c r="A454" t="s">
        <v>18</v>
      </c>
      <c r="B454" t="s">
        <v>1535</v>
      </c>
      <c r="C454" t="s">
        <v>1948</v>
      </c>
      <c r="D454" t="s">
        <v>1842</v>
      </c>
      <c r="E454" t="s">
        <v>2796</v>
      </c>
      <c r="F454" t="s">
        <v>7</v>
      </c>
      <c r="G454" s="3">
        <v>43560</v>
      </c>
      <c r="H454" s="2">
        <v>1065000</v>
      </c>
      <c r="I454" s="12">
        <v>20190500</v>
      </c>
      <c r="J454" s="67">
        <f t="shared" si="45"/>
        <v>1065000</v>
      </c>
      <c r="K454" s="5">
        <f t="shared" ref="K454:K517" si="47">IF(J454&gt;0,1,0)</f>
        <v>1</v>
      </c>
      <c r="L454" s="54">
        <f t="shared" ref="L454:L517" si="48">IF(K454=0,0,IF(I454="did not close",0,IF(I454="",0,1)))</f>
        <v>1</v>
      </c>
      <c r="M454" s="56" t="str">
        <f t="shared" si="44"/>
        <v>Coldwell Banker Apex, REALTORS</v>
      </c>
      <c r="N454" s="5">
        <f t="shared" si="46"/>
        <v>0</v>
      </c>
      <c r="O454" s="5">
        <f t="shared" ref="O454:O517" si="49">IF(K454=0,IF(I454="did not close",0,IF(I454="",0,1)),0)</f>
        <v>0</v>
      </c>
    </row>
    <row r="455" spans="1:15" s="8" customFormat="1" ht="14.25" customHeight="1" x14ac:dyDescent="0.2">
      <c r="A455" t="s">
        <v>1918</v>
      </c>
      <c r="B455" t="s">
        <v>1840</v>
      </c>
      <c r="C455" t="s">
        <v>1552</v>
      </c>
      <c r="D455" t="s">
        <v>1842</v>
      </c>
      <c r="E455" t="s">
        <v>2599</v>
      </c>
      <c r="F455" t="s">
        <v>1249</v>
      </c>
      <c r="G455" s="3">
        <v>43538</v>
      </c>
      <c r="H455" s="2">
        <v>250000</v>
      </c>
      <c r="I455" s="12" t="s">
        <v>838</v>
      </c>
      <c r="J455" s="67">
        <f t="shared" si="45"/>
        <v>250000</v>
      </c>
      <c r="K455" s="5">
        <f t="shared" si="47"/>
        <v>1</v>
      </c>
      <c r="L455" s="54">
        <f t="shared" si="48"/>
        <v>0</v>
      </c>
      <c r="M455" s="56" t="str">
        <f t="shared" si="44"/>
        <v>Coldwell Banker Apex, REALTORS</v>
      </c>
      <c r="N455" s="5">
        <f t="shared" si="46"/>
        <v>0</v>
      </c>
      <c r="O455" s="5">
        <f t="shared" si="49"/>
        <v>0</v>
      </c>
    </row>
    <row r="456" spans="1:15" s="8" customFormat="1" ht="14.25" customHeight="1" x14ac:dyDescent="0.2">
      <c r="A456" t="s">
        <v>1879</v>
      </c>
      <c r="B456" t="s">
        <v>1258</v>
      </c>
      <c r="C456" t="s">
        <v>764</v>
      </c>
      <c r="D456" t="s">
        <v>1842</v>
      </c>
      <c r="E456" t="s">
        <v>2219</v>
      </c>
      <c r="F456" t="s">
        <v>6</v>
      </c>
      <c r="G456" s="3">
        <v>43490</v>
      </c>
      <c r="H456" s="2">
        <v>179000</v>
      </c>
      <c r="I456" s="12" t="s">
        <v>838</v>
      </c>
      <c r="J456" s="67">
        <f t="shared" si="45"/>
        <v>179000</v>
      </c>
      <c r="K456" s="5">
        <f t="shared" si="47"/>
        <v>1</v>
      </c>
      <c r="L456" s="54">
        <f t="shared" si="48"/>
        <v>0</v>
      </c>
      <c r="M456" s="56" t="str">
        <f t="shared" si="44"/>
        <v>Coldwell Banker Apex, REALTORS</v>
      </c>
      <c r="N456" s="5">
        <f t="shared" si="46"/>
        <v>0</v>
      </c>
      <c r="O456" s="5">
        <f t="shared" si="49"/>
        <v>0</v>
      </c>
    </row>
    <row r="457" spans="1:15" s="8" customFormat="1" ht="14.25" customHeight="1" x14ac:dyDescent="0.2">
      <c r="A457" t="s">
        <v>1879</v>
      </c>
      <c r="B457" t="s">
        <v>1258</v>
      </c>
      <c r="C457" t="s">
        <v>566</v>
      </c>
      <c r="D457" t="s">
        <v>1842</v>
      </c>
      <c r="E457" t="s">
        <v>2484</v>
      </c>
      <c r="F457" t="s">
        <v>1249</v>
      </c>
      <c r="G457" s="3">
        <v>43525</v>
      </c>
      <c r="H457" s="2">
        <v>235000</v>
      </c>
      <c r="I457" s="12">
        <v>20190255</v>
      </c>
      <c r="J457" s="67">
        <f t="shared" si="45"/>
        <v>235000</v>
      </c>
      <c r="K457" s="5">
        <f t="shared" si="47"/>
        <v>1</v>
      </c>
      <c r="L457" s="54">
        <f t="shared" si="48"/>
        <v>1</v>
      </c>
      <c r="M457" s="56" t="str">
        <f t="shared" si="44"/>
        <v>Coldwell Banker Apex, REALTORS</v>
      </c>
      <c r="N457" s="5">
        <f t="shared" si="46"/>
        <v>0</v>
      </c>
      <c r="O457" s="5">
        <f t="shared" si="49"/>
        <v>0</v>
      </c>
    </row>
    <row r="458" spans="1:15" s="8" customFormat="1" ht="14.25" customHeight="1" x14ac:dyDescent="0.2">
      <c r="A458" t="s">
        <v>1735</v>
      </c>
      <c r="B458" t="s">
        <v>5</v>
      </c>
      <c r="C458" t="s">
        <v>19</v>
      </c>
      <c r="D458" t="s">
        <v>1842</v>
      </c>
      <c r="E458" t="s">
        <v>2601</v>
      </c>
      <c r="F458" t="s">
        <v>6</v>
      </c>
      <c r="G458" s="3">
        <v>43538</v>
      </c>
      <c r="H458" s="2">
        <v>180000</v>
      </c>
      <c r="I458" s="12">
        <v>20190218</v>
      </c>
      <c r="J458" s="67">
        <f t="shared" si="45"/>
        <v>180000</v>
      </c>
      <c r="K458" s="5">
        <f t="shared" si="47"/>
        <v>1</v>
      </c>
      <c r="L458" s="54">
        <f t="shared" si="48"/>
        <v>1</v>
      </c>
      <c r="M458" s="56" t="str">
        <f t="shared" si="44"/>
        <v>Coldwell Banker Apex, REALTORS</v>
      </c>
      <c r="N458" s="5">
        <f t="shared" si="46"/>
        <v>0</v>
      </c>
      <c r="O458" s="5">
        <f t="shared" si="49"/>
        <v>0</v>
      </c>
    </row>
    <row r="459" spans="1:15" s="8" customFormat="1" ht="14.25" customHeight="1" x14ac:dyDescent="0.2">
      <c r="A459" t="s">
        <v>3339</v>
      </c>
      <c r="B459" t="s">
        <v>1099</v>
      </c>
      <c r="C459" t="s">
        <v>566</v>
      </c>
      <c r="D459" t="s">
        <v>1842</v>
      </c>
      <c r="E459" t="s">
        <v>3340</v>
      </c>
      <c r="F459" t="s">
        <v>6</v>
      </c>
      <c r="G459" s="3">
        <v>43616</v>
      </c>
      <c r="H459" s="2">
        <v>170850</v>
      </c>
      <c r="I459" s="12">
        <v>20190672</v>
      </c>
      <c r="J459" s="67">
        <f t="shared" si="45"/>
        <v>170850</v>
      </c>
      <c r="K459" s="5">
        <f t="shared" si="47"/>
        <v>1</v>
      </c>
      <c r="L459" s="54">
        <f t="shared" si="48"/>
        <v>1</v>
      </c>
      <c r="M459" s="56" t="str">
        <f t="shared" si="44"/>
        <v>Coldwell Banker Apex, REALTORS</v>
      </c>
      <c r="N459" s="5">
        <f t="shared" si="46"/>
        <v>0</v>
      </c>
      <c r="O459" s="5">
        <f t="shared" si="49"/>
        <v>0</v>
      </c>
    </row>
    <row r="460" spans="1:15" s="8" customFormat="1" ht="14.25" customHeight="1" x14ac:dyDescent="0.2">
      <c r="A460" t="s">
        <v>2089</v>
      </c>
      <c r="B460" t="s">
        <v>1258</v>
      </c>
      <c r="C460" t="s">
        <v>2103</v>
      </c>
      <c r="D460" t="s">
        <v>1842</v>
      </c>
      <c r="E460" t="s">
        <v>3328</v>
      </c>
      <c r="F460" t="s">
        <v>216</v>
      </c>
      <c r="G460" s="3">
        <v>43615</v>
      </c>
      <c r="H460" s="2">
        <v>345000</v>
      </c>
      <c r="I460" s="12">
        <v>20190391</v>
      </c>
      <c r="J460" s="67">
        <f t="shared" si="45"/>
        <v>345000</v>
      </c>
      <c r="K460" s="5">
        <f t="shared" si="47"/>
        <v>1</v>
      </c>
      <c r="L460" s="54">
        <f t="shared" si="48"/>
        <v>1</v>
      </c>
      <c r="M460" s="56" t="str">
        <f t="shared" si="44"/>
        <v>Coldwell Banker Apex, REALTORS</v>
      </c>
      <c r="N460" s="5">
        <f t="shared" si="46"/>
        <v>0</v>
      </c>
      <c r="O460" s="5">
        <f t="shared" si="49"/>
        <v>0</v>
      </c>
    </row>
    <row r="461" spans="1:15" s="8" customFormat="1" ht="14.25" customHeight="1" x14ac:dyDescent="0.2">
      <c r="A461" t="s">
        <v>23</v>
      </c>
      <c r="B461" t="s">
        <v>5</v>
      </c>
      <c r="C461" t="s">
        <v>312</v>
      </c>
      <c r="D461" t="s">
        <v>1842</v>
      </c>
      <c r="E461" t="s">
        <v>3254</v>
      </c>
      <c r="F461" t="s">
        <v>216</v>
      </c>
      <c r="G461" s="3">
        <v>43608</v>
      </c>
      <c r="H461" s="2">
        <v>185000</v>
      </c>
      <c r="I461" s="12" t="s">
        <v>838</v>
      </c>
      <c r="J461" s="67">
        <f t="shared" si="45"/>
        <v>185000</v>
      </c>
      <c r="K461" s="5">
        <f t="shared" si="47"/>
        <v>1</v>
      </c>
      <c r="L461" s="54">
        <f t="shared" si="48"/>
        <v>0</v>
      </c>
      <c r="M461" s="56" t="str">
        <f t="shared" si="44"/>
        <v>Coldwell Banker Apex, REALTORS</v>
      </c>
      <c r="N461" s="5">
        <f t="shared" si="46"/>
        <v>0</v>
      </c>
      <c r="O461" s="5">
        <f t="shared" si="49"/>
        <v>0</v>
      </c>
    </row>
    <row r="462" spans="1:15" s="8" customFormat="1" ht="14.25" customHeight="1" x14ac:dyDescent="0.2">
      <c r="A462" t="s">
        <v>2039</v>
      </c>
      <c r="B462" t="s">
        <v>1847</v>
      </c>
      <c r="C462" t="s">
        <v>566</v>
      </c>
      <c r="D462" t="s">
        <v>1842</v>
      </c>
      <c r="E462" t="s">
        <v>2474</v>
      </c>
      <c r="F462" t="s">
        <v>216</v>
      </c>
      <c r="G462" s="3">
        <v>43524</v>
      </c>
      <c r="H462" s="2">
        <v>222500</v>
      </c>
      <c r="I462" s="12">
        <v>20190177</v>
      </c>
      <c r="J462" s="67">
        <f t="shared" si="45"/>
        <v>222500</v>
      </c>
      <c r="K462" s="5">
        <f t="shared" si="47"/>
        <v>1</v>
      </c>
      <c r="L462" s="54">
        <f t="shared" si="48"/>
        <v>1</v>
      </c>
      <c r="M462" s="56" t="str">
        <f t="shared" si="44"/>
        <v>Coldwell Banker Apex, REALTORS</v>
      </c>
      <c r="N462" s="5">
        <f t="shared" si="46"/>
        <v>0</v>
      </c>
      <c r="O462" s="5">
        <f t="shared" si="49"/>
        <v>0</v>
      </c>
    </row>
    <row r="463" spans="1:15" s="8" customFormat="1" ht="14.25" customHeight="1" x14ac:dyDescent="0.2">
      <c r="A463" t="s">
        <v>2103</v>
      </c>
      <c r="B463" t="s">
        <v>1842</v>
      </c>
      <c r="C463" t="s">
        <v>1213</v>
      </c>
      <c r="D463" t="s">
        <v>1842</v>
      </c>
      <c r="E463" t="s">
        <v>2623</v>
      </c>
      <c r="F463" t="s">
        <v>6</v>
      </c>
      <c r="G463" s="3">
        <v>43542</v>
      </c>
      <c r="H463" s="2">
        <v>140000</v>
      </c>
      <c r="I463" s="12">
        <v>20190411</v>
      </c>
      <c r="J463" s="67">
        <f t="shared" si="45"/>
        <v>0</v>
      </c>
      <c r="K463" s="5">
        <f t="shared" si="47"/>
        <v>0</v>
      </c>
      <c r="L463" s="54">
        <f t="shared" si="48"/>
        <v>0</v>
      </c>
      <c r="M463" s="56" t="str">
        <f t="shared" si="44"/>
        <v>Coldwell Banker Apex, REALTORS</v>
      </c>
      <c r="N463" s="5">
        <f t="shared" si="46"/>
        <v>1</v>
      </c>
      <c r="O463" s="5">
        <f t="shared" si="49"/>
        <v>1</v>
      </c>
    </row>
    <row r="464" spans="1:15" s="8" customFormat="1" ht="14.25" customHeight="1" x14ac:dyDescent="0.2">
      <c r="A464" t="s">
        <v>2103</v>
      </c>
      <c r="B464" t="s">
        <v>1842</v>
      </c>
      <c r="C464" t="s">
        <v>692</v>
      </c>
      <c r="D464" t="s">
        <v>1842</v>
      </c>
      <c r="E464" t="s">
        <v>2541</v>
      </c>
      <c r="F464" t="s">
        <v>6</v>
      </c>
      <c r="G464" s="3">
        <v>43531</v>
      </c>
      <c r="H464" s="2">
        <v>140000</v>
      </c>
      <c r="I464" s="12">
        <v>20190362</v>
      </c>
      <c r="J464" s="67">
        <f t="shared" si="45"/>
        <v>0</v>
      </c>
      <c r="K464" s="5">
        <f t="shared" si="47"/>
        <v>0</v>
      </c>
      <c r="L464" s="54">
        <f t="shared" si="48"/>
        <v>0</v>
      </c>
      <c r="M464" s="56" t="str">
        <f t="shared" si="44"/>
        <v>Coldwell Banker Apex, REALTORS</v>
      </c>
      <c r="N464" s="5">
        <f t="shared" si="46"/>
        <v>1</v>
      </c>
      <c r="O464" s="5">
        <f t="shared" si="49"/>
        <v>1</v>
      </c>
    </row>
    <row r="465" spans="1:15" s="8" customFormat="1" ht="14.25" customHeight="1" x14ac:dyDescent="0.2">
      <c r="A465" t="s">
        <v>186</v>
      </c>
      <c r="B465" t="s">
        <v>1842</v>
      </c>
      <c r="C465" t="s">
        <v>1910</v>
      </c>
      <c r="D465" t="s">
        <v>1842</v>
      </c>
      <c r="E465" t="s">
        <v>2916</v>
      </c>
      <c r="F465" t="s">
        <v>1249</v>
      </c>
      <c r="G465" s="3">
        <v>43573</v>
      </c>
      <c r="H465" s="2">
        <v>625000</v>
      </c>
      <c r="I465" s="12">
        <v>20190236</v>
      </c>
      <c r="J465" s="67">
        <f t="shared" si="45"/>
        <v>0</v>
      </c>
      <c r="K465" s="5">
        <f t="shared" si="47"/>
        <v>0</v>
      </c>
      <c r="L465" s="54">
        <f t="shared" si="48"/>
        <v>0</v>
      </c>
      <c r="M465" s="56" t="str">
        <f t="shared" si="44"/>
        <v>Coldwell Banker Apex, REALTORS</v>
      </c>
      <c r="N465" s="5">
        <f t="shared" si="46"/>
        <v>1</v>
      </c>
      <c r="O465" s="5">
        <f t="shared" si="49"/>
        <v>1</v>
      </c>
    </row>
    <row r="466" spans="1:15" s="8" customFormat="1" ht="14.25" customHeight="1" x14ac:dyDescent="0.2">
      <c r="A466" t="s">
        <v>1692</v>
      </c>
      <c r="B466" t="s">
        <v>2029</v>
      </c>
      <c r="C466" t="s">
        <v>1692</v>
      </c>
      <c r="D466" t="s">
        <v>2029</v>
      </c>
      <c r="E466" t="s">
        <v>2810</v>
      </c>
      <c r="F466" t="s">
        <v>213</v>
      </c>
      <c r="G466" s="3">
        <v>43560</v>
      </c>
      <c r="H466" s="2">
        <v>204000</v>
      </c>
      <c r="I466" s="12" t="s">
        <v>838</v>
      </c>
      <c r="J466" s="67">
        <f t="shared" si="45"/>
        <v>0</v>
      </c>
      <c r="K466" s="5">
        <f t="shared" si="47"/>
        <v>0</v>
      </c>
      <c r="L466" s="54">
        <f t="shared" si="48"/>
        <v>0</v>
      </c>
      <c r="M466" s="56" t="str">
        <f t="shared" si="44"/>
        <v>Cook Appraisals, Inc</v>
      </c>
      <c r="N466" s="5">
        <f t="shared" si="46"/>
        <v>1</v>
      </c>
      <c r="O466" s="5">
        <f t="shared" si="49"/>
        <v>0</v>
      </c>
    </row>
    <row r="467" spans="1:15" s="8" customFormat="1" ht="14.25" customHeight="1" x14ac:dyDescent="0.2">
      <c r="A467" t="s">
        <v>1542</v>
      </c>
      <c r="B467" t="s">
        <v>1842</v>
      </c>
      <c r="C467" t="s">
        <v>1977</v>
      </c>
      <c r="D467" t="s">
        <v>1132</v>
      </c>
      <c r="E467" t="s">
        <v>2157</v>
      </c>
      <c r="F467" t="s">
        <v>1249</v>
      </c>
      <c r="G467" s="3">
        <v>43480</v>
      </c>
      <c r="H467" s="2">
        <v>525000</v>
      </c>
      <c r="I467" s="12" t="s">
        <v>838</v>
      </c>
      <c r="J467" s="67">
        <f t="shared" si="45"/>
        <v>525000</v>
      </c>
      <c r="K467" s="5">
        <f t="shared" si="47"/>
        <v>1</v>
      </c>
      <c r="L467" s="54">
        <f t="shared" si="48"/>
        <v>0</v>
      </c>
      <c r="M467" s="56" t="str">
        <f t="shared" si="44"/>
        <v>Cornerstone Group</v>
      </c>
      <c r="N467" s="5">
        <f t="shared" si="46"/>
        <v>0</v>
      </c>
      <c r="O467" s="5">
        <f t="shared" si="49"/>
        <v>0</v>
      </c>
    </row>
    <row r="468" spans="1:15" s="8" customFormat="1" ht="14.25" customHeight="1" x14ac:dyDescent="0.2">
      <c r="A468" t="s">
        <v>2040</v>
      </c>
      <c r="B468" t="s">
        <v>1043</v>
      </c>
      <c r="C468" t="s">
        <v>2040</v>
      </c>
      <c r="D468" t="s">
        <v>1043</v>
      </c>
      <c r="E468" t="s">
        <v>3235</v>
      </c>
      <c r="F468" t="s">
        <v>120</v>
      </c>
      <c r="G468" s="3">
        <v>43607</v>
      </c>
      <c r="H468" s="2">
        <v>120000</v>
      </c>
      <c r="I468" s="12" t="s">
        <v>838</v>
      </c>
      <c r="J468" s="67">
        <f t="shared" si="45"/>
        <v>0</v>
      </c>
      <c r="K468" s="5">
        <f t="shared" si="47"/>
        <v>0</v>
      </c>
      <c r="L468" s="54">
        <f t="shared" si="48"/>
        <v>0</v>
      </c>
      <c r="M468" s="56" t="str">
        <f t="shared" si="44"/>
        <v>Cory Duncan</v>
      </c>
      <c r="N468" s="5">
        <f t="shared" si="46"/>
        <v>1</v>
      </c>
      <c r="O468" s="5">
        <f t="shared" si="49"/>
        <v>0</v>
      </c>
    </row>
    <row r="469" spans="1:15" s="8" customFormat="1" ht="14.25" customHeight="1" x14ac:dyDescent="0.2">
      <c r="A469" t="s">
        <v>2108</v>
      </c>
      <c r="B469" t="s">
        <v>1099</v>
      </c>
      <c r="C469" t="s">
        <v>1477</v>
      </c>
      <c r="D469" t="s">
        <v>1043</v>
      </c>
      <c r="E469" t="s">
        <v>2584</v>
      </c>
      <c r="F469" t="s">
        <v>6</v>
      </c>
      <c r="G469" s="3">
        <v>43536</v>
      </c>
      <c r="H469" s="2">
        <v>68000</v>
      </c>
      <c r="I469" s="12" t="s">
        <v>838</v>
      </c>
      <c r="J469" s="67">
        <f t="shared" si="45"/>
        <v>68000</v>
      </c>
      <c r="K469" s="5">
        <f t="shared" si="47"/>
        <v>1</v>
      </c>
      <c r="L469" s="54">
        <f t="shared" si="48"/>
        <v>0</v>
      </c>
      <c r="M469" s="56" t="str">
        <f t="shared" si="44"/>
        <v>Cory Duncan</v>
      </c>
      <c r="N469" s="5">
        <f t="shared" si="46"/>
        <v>0</v>
      </c>
      <c r="O469" s="5">
        <f t="shared" si="49"/>
        <v>0</v>
      </c>
    </row>
    <row r="470" spans="1:15" s="8" customFormat="1" ht="14.25" customHeight="1" x14ac:dyDescent="0.2">
      <c r="A470" t="s">
        <v>1937</v>
      </c>
      <c r="B470" t="s">
        <v>1842</v>
      </c>
      <c r="C470" t="s">
        <v>1477</v>
      </c>
      <c r="D470" t="s">
        <v>1043</v>
      </c>
      <c r="E470" t="s">
        <v>2304</v>
      </c>
      <c r="F470" t="s">
        <v>6</v>
      </c>
      <c r="G470" s="3">
        <v>43500</v>
      </c>
      <c r="H470" s="2">
        <v>159000</v>
      </c>
      <c r="I470" s="12">
        <v>20182845</v>
      </c>
      <c r="J470" s="67">
        <f t="shared" si="45"/>
        <v>159000</v>
      </c>
      <c r="K470" s="5">
        <f t="shared" si="47"/>
        <v>1</v>
      </c>
      <c r="L470" s="54">
        <f t="shared" si="48"/>
        <v>1</v>
      </c>
      <c r="M470" s="56" t="str">
        <f t="shared" si="44"/>
        <v>Cory Duncan</v>
      </c>
      <c r="N470" s="5">
        <f t="shared" si="46"/>
        <v>0</v>
      </c>
      <c r="O470" s="5">
        <f t="shared" si="49"/>
        <v>0</v>
      </c>
    </row>
    <row r="471" spans="1:15" s="8" customFormat="1" ht="14.25" customHeight="1" x14ac:dyDescent="0.2">
      <c r="A471" t="s">
        <v>1147</v>
      </c>
      <c r="B471" t="s">
        <v>1842</v>
      </c>
      <c r="C471" t="s">
        <v>488</v>
      </c>
      <c r="D471" t="s">
        <v>666</v>
      </c>
      <c r="E471" t="s">
        <v>3062</v>
      </c>
      <c r="F471" t="s">
        <v>6</v>
      </c>
      <c r="G471" s="3">
        <v>43591</v>
      </c>
      <c r="H471" s="2">
        <v>179000</v>
      </c>
      <c r="I471" s="12" t="s">
        <v>838</v>
      </c>
      <c r="J471" s="67">
        <f t="shared" si="45"/>
        <v>179000</v>
      </c>
      <c r="K471" s="5">
        <f t="shared" si="47"/>
        <v>1</v>
      </c>
      <c r="L471" s="54">
        <f t="shared" si="48"/>
        <v>0</v>
      </c>
      <c r="M471" s="56" t="str">
        <f t="shared" si="44"/>
        <v>Creekview Realty</v>
      </c>
      <c r="N471" s="5">
        <f t="shared" si="46"/>
        <v>0</v>
      </c>
      <c r="O471" s="5">
        <f t="shared" si="49"/>
        <v>0</v>
      </c>
    </row>
    <row r="472" spans="1:15" s="8" customFormat="1" ht="14.25" customHeight="1" x14ac:dyDescent="0.2">
      <c r="A472" t="s">
        <v>1890</v>
      </c>
      <c r="B472" t="s">
        <v>1931</v>
      </c>
      <c r="C472" t="s">
        <v>1890</v>
      </c>
      <c r="D472" t="s">
        <v>1931</v>
      </c>
      <c r="E472" t="s">
        <v>2943</v>
      </c>
      <c r="F472" t="s">
        <v>1127</v>
      </c>
      <c r="G472" s="3">
        <v>43577</v>
      </c>
      <c r="H472" s="2">
        <v>142000</v>
      </c>
      <c r="I472" s="12" t="s">
        <v>838</v>
      </c>
      <c r="J472" s="67">
        <f t="shared" si="45"/>
        <v>0</v>
      </c>
      <c r="K472" s="5">
        <f t="shared" si="47"/>
        <v>0</v>
      </c>
      <c r="L472" s="54">
        <f t="shared" si="48"/>
        <v>0</v>
      </c>
      <c r="M472" s="56" t="str">
        <f t="shared" si="44"/>
        <v>Dark Horse Realty</v>
      </c>
      <c r="N472" s="5">
        <f t="shared" si="46"/>
        <v>1</v>
      </c>
      <c r="O472" s="5">
        <f t="shared" si="49"/>
        <v>0</v>
      </c>
    </row>
    <row r="473" spans="1:15" s="8" customFormat="1" ht="14.25" customHeight="1" x14ac:dyDescent="0.2">
      <c r="A473" t="s">
        <v>833</v>
      </c>
      <c r="B473" t="s">
        <v>1180</v>
      </c>
      <c r="C473" t="s">
        <v>1890</v>
      </c>
      <c r="D473" t="s">
        <v>1931</v>
      </c>
      <c r="E473" t="s">
        <v>2232</v>
      </c>
      <c r="F473" t="s">
        <v>6</v>
      </c>
      <c r="G473" s="3">
        <v>43493</v>
      </c>
      <c r="H473" s="2">
        <v>50500</v>
      </c>
      <c r="I473" s="12" t="s">
        <v>838</v>
      </c>
      <c r="J473" s="67">
        <f t="shared" si="45"/>
        <v>50500</v>
      </c>
      <c r="K473" s="5">
        <f t="shared" si="47"/>
        <v>1</v>
      </c>
      <c r="L473" s="54">
        <f t="shared" si="48"/>
        <v>0</v>
      </c>
      <c r="M473" s="56" t="str">
        <f t="shared" si="44"/>
        <v>Dark Horse Realty</v>
      </c>
      <c r="N473" s="5">
        <f t="shared" si="46"/>
        <v>0</v>
      </c>
      <c r="O473" s="5">
        <f t="shared" si="49"/>
        <v>0</v>
      </c>
    </row>
    <row r="474" spans="1:15" s="8" customFormat="1" ht="14.25" customHeight="1" x14ac:dyDescent="0.2">
      <c r="A474" t="s">
        <v>1702</v>
      </c>
      <c r="B474" t="s">
        <v>1535</v>
      </c>
      <c r="C474" t="s">
        <v>1890</v>
      </c>
      <c r="D474" t="s">
        <v>1931</v>
      </c>
      <c r="E474" t="s">
        <v>2276</v>
      </c>
      <c r="F474" t="s">
        <v>6</v>
      </c>
      <c r="G474" s="3">
        <v>43497</v>
      </c>
      <c r="H474" s="2">
        <v>57500</v>
      </c>
      <c r="I474" s="12" t="s">
        <v>838</v>
      </c>
      <c r="J474" s="67">
        <f t="shared" si="45"/>
        <v>57500</v>
      </c>
      <c r="K474" s="5">
        <f t="shared" si="47"/>
        <v>1</v>
      </c>
      <c r="L474" s="54">
        <f t="shared" si="48"/>
        <v>0</v>
      </c>
      <c r="M474" s="56" t="str">
        <f t="shared" si="44"/>
        <v>Dark Horse Realty</v>
      </c>
      <c r="N474" s="5">
        <f t="shared" si="46"/>
        <v>0</v>
      </c>
      <c r="O474" s="5">
        <f t="shared" si="49"/>
        <v>0</v>
      </c>
    </row>
    <row r="475" spans="1:15" s="8" customFormat="1" ht="14.25" customHeight="1" x14ac:dyDescent="0.2">
      <c r="A475" t="s">
        <v>1729</v>
      </c>
      <c r="B475" t="s">
        <v>1036</v>
      </c>
      <c r="C475" t="s">
        <v>1247</v>
      </c>
      <c r="D475" t="s">
        <v>1484</v>
      </c>
      <c r="E475" t="s">
        <v>3021</v>
      </c>
      <c r="F475" t="s">
        <v>123</v>
      </c>
      <c r="G475" s="3">
        <v>43585</v>
      </c>
      <c r="H475" s="2">
        <v>315000</v>
      </c>
      <c r="I475" s="12" t="s">
        <v>838</v>
      </c>
      <c r="J475" s="67">
        <f t="shared" si="45"/>
        <v>315000</v>
      </c>
      <c r="K475" s="5">
        <f t="shared" si="47"/>
        <v>1</v>
      </c>
      <c r="L475" s="54">
        <f t="shared" si="48"/>
        <v>0</v>
      </c>
      <c r="M475" s="56" t="str">
        <f t="shared" si="44"/>
        <v>Darren McKethan, REALTORS</v>
      </c>
      <c r="N475" s="5">
        <f t="shared" si="46"/>
        <v>0</v>
      </c>
      <c r="O475" s="5">
        <f t="shared" si="49"/>
        <v>0</v>
      </c>
    </row>
    <row r="476" spans="1:15" s="8" customFormat="1" ht="14.25" customHeight="1" x14ac:dyDescent="0.2">
      <c r="A476" t="s">
        <v>223</v>
      </c>
      <c r="B476" t="s">
        <v>1842</v>
      </c>
      <c r="C476" t="s">
        <v>362</v>
      </c>
      <c r="D476" t="s">
        <v>2253</v>
      </c>
      <c r="E476" t="s">
        <v>108</v>
      </c>
      <c r="F476" t="s">
        <v>553</v>
      </c>
      <c r="G476" s="3">
        <v>43539</v>
      </c>
      <c r="H476" s="2">
        <v>247500</v>
      </c>
      <c r="I476" s="12" t="s">
        <v>838</v>
      </c>
      <c r="J476" s="67">
        <f t="shared" si="45"/>
        <v>247500</v>
      </c>
      <c r="K476" s="5">
        <f t="shared" si="47"/>
        <v>1</v>
      </c>
      <c r="L476" s="54">
        <f t="shared" si="48"/>
        <v>0</v>
      </c>
      <c r="M476" s="56" t="str">
        <f t="shared" si="44"/>
        <v>EASTER AND EASTER REALTORS</v>
      </c>
      <c r="N476" s="5">
        <f t="shared" si="46"/>
        <v>0</v>
      </c>
      <c r="O476" s="5">
        <f t="shared" si="49"/>
        <v>0</v>
      </c>
    </row>
    <row r="477" spans="1:15" s="8" customFormat="1" ht="14.25" customHeight="1" x14ac:dyDescent="0.2">
      <c r="A477" t="s">
        <v>855</v>
      </c>
      <c r="B477" t="s">
        <v>1258</v>
      </c>
      <c r="C477" t="s">
        <v>362</v>
      </c>
      <c r="D477" t="s">
        <v>2253</v>
      </c>
      <c r="E477" t="s">
        <v>2850</v>
      </c>
      <c r="F477" t="s">
        <v>65</v>
      </c>
      <c r="G477" s="3">
        <v>43567</v>
      </c>
      <c r="H477" s="2">
        <v>54000</v>
      </c>
      <c r="I477" s="12">
        <v>20190444</v>
      </c>
      <c r="J477" s="67">
        <f t="shared" si="45"/>
        <v>54000</v>
      </c>
      <c r="K477" s="5">
        <f t="shared" si="47"/>
        <v>1</v>
      </c>
      <c r="L477" s="54">
        <f t="shared" si="48"/>
        <v>1</v>
      </c>
      <c r="M477" s="56" t="str">
        <f t="shared" si="44"/>
        <v>EASTER AND EASTER REALTORS</v>
      </c>
      <c r="N477" s="5">
        <f t="shared" si="46"/>
        <v>0</v>
      </c>
      <c r="O477" s="5">
        <f t="shared" si="49"/>
        <v>0</v>
      </c>
    </row>
    <row r="478" spans="1:15" s="8" customFormat="1" ht="14.25" customHeight="1" x14ac:dyDescent="0.2">
      <c r="A478" t="s">
        <v>1639</v>
      </c>
      <c r="B478" t="s">
        <v>1861</v>
      </c>
      <c r="C478" t="s">
        <v>362</v>
      </c>
      <c r="D478" t="s">
        <v>2253</v>
      </c>
      <c r="E478" t="s">
        <v>2870</v>
      </c>
      <c r="F478" t="s">
        <v>1249</v>
      </c>
      <c r="G478" s="3">
        <v>43567</v>
      </c>
      <c r="H478" s="2">
        <v>362000</v>
      </c>
      <c r="I478" s="12" t="s">
        <v>838</v>
      </c>
      <c r="J478" s="67">
        <f t="shared" si="45"/>
        <v>362000</v>
      </c>
      <c r="K478" s="5">
        <f t="shared" si="47"/>
        <v>1</v>
      </c>
      <c r="L478" s="54">
        <f t="shared" si="48"/>
        <v>0</v>
      </c>
      <c r="M478" s="56" t="str">
        <f t="shared" si="44"/>
        <v>EASTER AND EASTER REALTORS</v>
      </c>
      <c r="N478" s="5">
        <f t="shared" si="46"/>
        <v>0</v>
      </c>
      <c r="O478" s="5">
        <f t="shared" si="49"/>
        <v>0</v>
      </c>
    </row>
    <row r="479" spans="1:15" s="8" customFormat="1" ht="14.25" customHeight="1" x14ac:dyDescent="0.2">
      <c r="A479" t="s">
        <v>1868</v>
      </c>
      <c r="B479" t="s">
        <v>1869</v>
      </c>
      <c r="C479" t="s">
        <v>362</v>
      </c>
      <c r="D479" t="s">
        <v>2253</v>
      </c>
      <c r="E479" t="s">
        <v>2254</v>
      </c>
      <c r="F479" t="s">
        <v>65</v>
      </c>
      <c r="G479" s="3">
        <v>43496</v>
      </c>
      <c r="H479" s="2">
        <v>106500</v>
      </c>
      <c r="I479" s="12">
        <v>20190027</v>
      </c>
      <c r="J479" s="67">
        <f t="shared" si="45"/>
        <v>106500</v>
      </c>
      <c r="K479" s="5">
        <f t="shared" si="47"/>
        <v>1</v>
      </c>
      <c r="L479" s="54">
        <f t="shared" si="48"/>
        <v>1</v>
      </c>
      <c r="M479" s="56" t="str">
        <f t="shared" si="44"/>
        <v>EASTER AND EASTER REALTORS</v>
      </c>
      <c r="N479" s="5">
        <f t="shared" si="46"/>
        <v>0</v>
      </c>
      <c r="O479" s="5">
        <f t="shared" si="49"/>
        <v>0</v>
      </c>
    </row>
    <row r="480" spans="1:15" s="8" customFormat="1" ht="14.25" customHeight="1" x14ac:dyDescent="0.2">
      <c r="A480" t="s">
        <v>1575</v>
      </c>
      <c r="B480" t="s">
        <v>2148</v>
      </c>
      <c r="C480" t="s">
        <v>1575</v>
      </c>
      <c r="D480" t="s">
        <v>2148</v>
      </c>
      <c r="E480" t="s">
        <v>2572</v>
      </c>
      <c r="F480" t="s">
        <v>6</v>
      </c>
      <c r="G480" s="3">
        <v>43535</v>
      </c>
      <c r="H480" s="2">
        <v>60000</v>
      </c>
      <c r="I480" s="12" t="s">
        <v>838</v>
      </c>
      <c r="J480" s="67">
        <f t="shared" si="45"/>
        <v>0</v>
      </c>
      <c r="K480" s="5">
        <f t="shared" si="47"/>
        <v>0</v>
      </c>
      <c r="L480" s="54">
        <f t="shared" si="48"/>
        <v>0</v>
      </c>
      <c r="M480" s="56" t="str">
        <f t="shared" si="44"/>
        <v>Equity Home Team</v>
      </c>
      <c r="N480" s="5">
        <f t="shared" si="46"/>
        <v>1</v>
      </c>
      <c r="O480" s="5">
        <f t="shared" si="49"/>
        <v>0</v>
      </c>
    </row>
    <row r="481" spans="1:15" s="8" customFormat="1" ht="14.25" customHeight="1" x14ac:dyDescent="0.2">
      <c r="A481" t="s">
        <v>1884</v>
      </c>
      <c r="B481" t="s">
        <v>1842</v>
      </c>
      <c r="C481" t="s">
        <v>1575</v>
      </c>
      <c r="D481" t="s">
        <v>2148</v>
      </c>
      <c r="E481" t="s">
        <v>2149</v>
      </c>
      <c r="F481" t="s">
        <v>6</v>
      </c>
      <c r="G481" s="3">
        <v>43479</v>
      </c>
      <c r="H481" s="2">
        <v>55000</v>
      </c>
      <c r="I481" s="12">
        <v>20190030</v>
      </c>
      <c r="J481" s="67">
        <f t="shared" si="45"/>
        <v>55000</v>
      </c>
      <c r="K481" s="5">
        <f t="shared" si="47"/>
        <v>1</v>
      </c>
      <c r="L481" s="54">
        <f t="shared" si="48"/>
        <v>1</v>
      </c>
      <c r="M481" s="56" t="str">
        <f t="shared" si="44"/>
        <v>Equity Home Team</v>
      </c>
      <c r="N481" s="5">
        <f t="shared" si="46"/>
        <v>0</v>
      </c>
      <c r="O481" s="5">
        <f t="shared" si="49"/>
        <v>0</v>
      </c>
    </row>
    <row r="482" spans="1:15" s="8" customFormat="1" ht="14.25" customHeight="1" x14ac:dyDescent="0.2">
      <c r="A482" t="s">
        <v>3092</v>
      </c>
      <c r="B482" t="s">
        <v>731</v>
      </c>
      <c r="C482" t="s">
        <v>3092</v>
      </c>
      <c r="D482" t="s">
        <v>731</v>
      </c>
      <c r="E482" t="s">
        <v>3093</v>
      </c>
      <c r="F482" t="s">
        <v>6</v>
      </c>
      <c r="G482" s="3">
        <v>43593</v>
      </c>
      <c r="H482" s="2">
        <v>39995</v>
      </c>
      <c r="I482" s="12" t="s">
        <v>838</v>
      </c>
      <c r="J482" s="67">
        <f t="shared" si="45"/>
        <v>0</v>
      </c>
      <c r="K482" s="5">
        <f t="shared" si="47"/>
        <v>0</v>
      </c>
      <c r="L482" s="54">
        <f t="shared" si="48"/>
        <v>0</v>
      </c>
      <c r="M482" s="56" t="str">
        <f t="shared" si="44"/>
        <v>ERA Colonial Real Estate</v>
      </c>
      <c r="N482" s="5">
        <f t="shared" si="46"/>
        <v>1</v>
      </c>
      <c r="O482" s="5">
        <f t="shared" si="49"/>
        <v>0</v>
      </c>
    </row>
    <row r="483" spans="1:15" s="8" customFormat="1" ht="14.25" customHeight="1" x14ac:dyDescent="0.2">
      <c r="A483" t="s">
        <v>1243</v>
      </c>
      <c r="B483" t="s">
        <v>1734</v>
      </c>
      <c r="C483" t="s">
        <v>212</v>
      </c>
      <c r="D483" t="s">
        <v>1475</v>
      </c>
      <c r="E483" t="s">
        <v>2811</v>
      </c>
      <c r="F483" t="s">
        <v>6</v>
      </c>
      <c r="G483" s="3">
        <v>43563</v>
      </c>
      <c r="H483" s="2">
        <v>126000</v>
      </c>
      <c r="I483" s="12" t="s">
        <v>838</v>
      </c>
      <c r="J483" s="67">
        <f t="shared" si="45"/>
        <v>126000</v>
      </c>
      <c r="K483" s="5">
        <f t="shared" si="47"/>
        <v>1</v>
      </c>
      <c r="L483" s="54">
        <f t="shared" si="48"/>
        <v>0</v>
      </c>
      <c r="M483" s="56" t="str">
        <f t="shared" si="44"/>
        <v>ERA Courtyard Real Estate</v>
      </c>
      <c r="N483" s="5">
        <f t="shared" si="46"/>
        <v>0</v>
      </c>
      <c r="O483" s="5">
        <f t="shared" si="49"/>
        <v>0</v>
      </c>
    </row>
    <row r="484" spans="1:15" s="8" customFormat="1" ht="14.25" customHeight="1" x14ac:dyDescent="0.2">
      <c r="A484" t="s">
        <v>1482</v>
      </c>
      <c r="B484" t="s">
        <v>1258</v>
      </c>
      <c r="C484" t="s">
        <v>1883</v>
      </c>
      <c r="D484" t="s">
        <v>1475</v>
      </c>
      <c r="E484" t="s">
        <v>3288</v>
      </c>
      <c r="F484" t="s">
        <v>6</v>
      </c>
      <c r="G484" s="3">
        <v>43609</v>
      </c>
      <c r="H484" s="2">
        <v>181000</v>
      </c>
      <c r="I484" s="12" t="s">
        <v>838</v>
      </c>
      <c r="J484" s="67">
        <f t="shared" si="45"/>
        <v>181000</v>
      </c>
      <c r="K484" s="5">
        <f t="shared" si="47"/>
        <v>1</v>
      </c>
      <c r="L484" s="54">
        <f t="shared" si="48"/>
        <v>0</v>
      </c>
      <c r="M484" s="56" t="str">
        <f t="shared" si="44"/>
        <v>ERA Courtyard Real Estate</v>
      </c>
      <c r="N484" s="5">
        <f t="shared" si="46"/>
        <v>0</v>
      </c>
      <c r="O484" s="5">
        <f t="shared" si="49"/>
        <v>0</v>
      </c>
    </row>
    <row r="485" spans="1:15" s="8" customFormat="1" ht="14.25" customHeight="1" x14ac:dyDescent="0.2">
      <c r="A485" t="s">
        <v>1711</v>
      </c>
      <c r="B485" t="s">
        <v>1099</v>
      </c>
      <c r="C485" t="s">
        <v>212</v>
      </c>
      <c r="D485" t="s">
        <v>1475</v>
      </c>
      <c r="E485" t="s">
        <v>2208</v>
      </c>
      <c r="F485" t="s">
        <v>216</v>
      </c>
      <c r="G485" s="3">
        <v>43488</v>
      </c>
      <c r="H485" s="2">
        <v>164000</v>
      </c>
      <c r="I485" s="12" t="s">
        <v>838</v>
      </c>
      <c r="J485" s="67">
        <f t="shared" si="45"/>
        <v>164000</v>
      </c>
      <c r="K485" s="5">
        <f t="shared" si="47"/>
        <v>1</v>
      </c>
      <c r="L485" s="54">
        <f t="shared" si="48"/>
        <v>0</v>
      </c>
      <c r="M485" s="56" t="str">
        <f t="shared" si="44"/>
        <v>ERA Courtyard Real Estate</v>
      </c>
      <c r="N485" s="5">
        <f t="shared" si="46"/>
        <v>0</v>
      </c>
      <c r="O485" s="5">
        <f t="shared" si="49"/>
        <v>0</v>
      </c>
    </row>
    <row r="486" spans="1:15" s="8" customFormat="1" ht="14.25" customHeight="1" x14ac:dyDescent="0.2">
      <c r="A486" t="s">
        <v>710</v>
      </c>
      <c r="B486" t="s">
        <v>303</v>
      </c>
      <c r="C486" t="s">
        <v>1898</v>
      </c>
      <c r="D486" t="s">
        <v>1475</v>
      </c>
      <c r="E486" t="s">
        <v>2738</v>
      </c>
      <c r="F486" t="s">
        <v>6</v>
      </c>
      <c r="G486" s="3">
        <v>43553</v>
      </c>
      <c r="H486" s="2">
        <v>141000</v>
      </c>
      <c r="I486" s="12">
        <v>20190469</v>
      </c>
      <c r="J486" s="67">
        <f t="shared" si="45"/>
        <v>141000</v>
      </c>
      <c r="K486" s="5">
        <f t="shared" si="47"/>
        <v>1</v>
      </c>
      <c r="L486" s="54">
        <f t="shared" si="48"/>
        <v>1</v>
      </c>
      <c r="M486" s="56" t="str">
        <f t="shared" si="44"/>
        <v>ERA Courtyard Real Estate</v>
      </c>
      <c r="N486" s="5">
        <f t="shared" si="46"/>
        <v>0</v>
      </c>
      <c r="O486" s="5">
        <f t="shared" si="49"/>
        <v>0</v>
      </c>
    </row>
    <row r="487" spans="1:15" s="8" customFormat="1" ht="14.25" customHeight="1" x14ac:dyDescent="0.2">
      <c r="A487" t="s">
        <v>1826</v>
      </c>
      <c r="B487" t="s">
        <v>1734</v>
      </c>
      <c r="C487" t="s">
        <v>1883</v>
      </c>
      <c r="D487" t="s">
        <v>1475</v>
      </c>
      <c r="E487" t="s">
        <v>2588</v>
      </c>
      <c r="F487" t="s">
        <v>802</v>
      </c>
      <c r="G487" s="3">
        <v>43537</v>
      </c>
      <c r="H487" s="2">
        <v>195000</v>
      </c>
      <c r="I487" s="12" t="s">
        <v>838</v>
      </c>
      <c r="J487" s="67">
        <f t="shared" si="45"/>
        <v>195000</v>
      </c>
      <c r="K487" s="5">
        <f t="shared" si="47"/>
        <v>1</v>
      </c>
      <c r="L487" s="54">
        <f t="shared" si="48"/>
        <v>0</v>
      </c>
      <c r="M487" s="56" t="str">
        <f t="shared" si="44"/>
        <v>ERA Courtyard Real Estate</v>
      </c>
      <c r="N487" s="5">
        <f t="shared" si="46"/>
        <v>0</v>
      </c>
      <c r="O487" s="5">
        <f t="shared" si="49"/>
        <v>0</v>
      </c>
    </row>
    <row r="488" spans="1:15" s="8" customFormat="1" ht="14.25" customHeight="1" x14ac:dyDescent="0.2">
      <c r="A488" t="s">
        <v>1068</v>
      </c>
      <c r="B488" t="s">
        <v>1535</v>
      </c>
      <c r="C488" t="s">
        <v>1883</v>
      </c>
      <c r="D488" t="s">
        <v>1475</v>
      </c>
      <c r="E488" t="s">
        <v>2183</v>
      </c>
      <c r="F488" t="s">
        <v>216</v>
      </c>
      <c r="G488" s="3">
        <v>43483</v>
      </c>
      <c r="H488" s="2">
        <v>233000</v>
      </c>
      <c r="I488" s="12" t="s">
        <v>838</v>
      </c>
      <c r="J488" s="67">
        <f t="shared" si="45"/>
        <v>233000</v>
      </c>
      <c r="K488" s="5">
        <f t="shared" si="47"/>
        <v>1</v>
      </c>
      <c r="L488" s="54">
        <f t="shared" si="48"/>
        <v>0</v>
      </c>
      <c r="M488" s="56" t="str">
        <f t="shared" si="44"/>
        <v>ERA Courtyard Real Estate</v>
      </c>
      <c r="N488" s="5">
        <f t="shared" si="46"/>
        <v>0</v>
      </c>
      <c r="O488" s="5">
        <f t="shared" si="49"/>
        <v>0</v>
      </c>
    </row>
    <row r="489" spans="1:15" s="8" customFormat="1" ht="14.25" customHeight="1" x14ac:dyDescent="0.2">
      <c r="A489" t="s">
        <v>1729</v>
      </c>
      <c r="B489" t="s">
        <v>1036</v>
      </c>
      <c r="C489" t="s">
        <v>1898</v>
      </c>
      <c r="D489" t="s">
        <v>1475</v>
      </c>
      <c r="E489" t="s">
        <v>2826</v>
      </c>
      <c r="F489" t="s">
        <v>216</v>
      </c>
      <c r="G489" s="3">
        <v>43564</v>
      </c>
      <c r="H489" s="2">
        <v>121600</v>
      </c>
      <c r="I489" s="12" t="s">
        <v>838</v>
      </c>
      <c r="J489" s="67">
        <f t="shared" si="45"/>
        <v>121600</v>
      </c>
      <c r="K489" s="5">
        <f t="shared" si="47"/>
        <v>1</v>
      </c>
      <c r="L489" s="54">
        <f t="shared" si="48"/>
        <v>0</v>
      </c>
      <c r="M489" s="56" t="str">
        <f t="shared" si="44"/>
        <v>ERA Courtyard Real Estate</v>
      </c>
      <c r="N489" s="5">
        <f t="shared" si="46"/>
        <v>0</v>
      </c>
      <c r="O489" s="5">
        <f t="shared" si="49"/>
        <v>0</v>
      </c>
    </row>
    <row r="490" spans="1:15" s="8" customFormat="1" ht="14.25" customHeight="1" x14ac:dyDescent="0.2">
      <c r="A490" t="s">
        <v>2865</v>
      </c>
      <c r="B490" t="s">
        <v>2083</v>
      </c>
      <c r="C490" t="s">
        <v>1898</v>
      </c>
      <c r="D490" t="s">
        <v>1475</v>
      </c>
      <c r="E490" t="s">
        <v>2953</v>
      </c>
      <c r="F490" t="s">
        <v>123</v>
      </c>
      <c r="G490" s="3">
        <v>43579</v>
      </c>
      <c r="H490" s="2">
        <v>155000</v>
      </c>
      <c r="I490" s="12" t="s">
        <v>838</v>
      </c>
      <c r="J490" s="67">
        <f t="shared" si="45"/>
        <v>155000</v>
      </c>
      <c r="K490" s="5">
        <f t="shared" si="47"/>
        <v>1</v>
      </c>
      <c r="L490" s="54">
        <f t="shared" si="48"/>
        <v>0</v>
      </c>
      <c r="M490" s="56" t="str">
        <f t="shared" si="44"/>
        <v>ERA Courtyard Real Estate</v>
      </c>
      <c r="N490" s="5">
        <f t="shared" si="46"/>
        <v>0</v>
      </c>
      <c r="O490" s="5">
        <f t="shared" si="49"/>
        <v>0</v>
      </c>
    </row>
    <row r="491" spans="1:15" s="8" customFormat="1" ht="14.25" customHeight="1" x14ac:dyDescent="0.2">
      <c r="A491" t="s">
        <v>885</v>
      </c>
      <c r="B491" t="s">
        <v>1840</v>
      </c>
      <c r="C491" t="s">
        <v>1898</v>
      </c>
      <c r="D491" t="s">
        <v>1475</v>
      </c>
      <c r="E491" t="s">
        <v>2596</v>
      </c>
      <c r="F491" t="s">
        <v>6</v>
      </c>
      <c r="G491" s="3">
        <v>43538</v>
      </c>
      <c r="H491" s="2">
        <v>113000</v>
      </c>
      <c r="I491" s="12" t="s">
        <v>838</v>
      </c>
      <c r="J491" s="67">
        <f t="shared" si="45"/>
        <v>113000</v>
      </c>
      <c r="K491" s="5">
        <f t="shared" si="47"/>
        <v>1</v>
      </c>
      <c r="L491" s="54">
        <f t="shared" si="48"/>
        <v>0</v>
      </c>
      <c r="M491" s="56" t="str">
        <f>IF(D491="",#REF!,D491)</f>
        <v>ERA Courtyard Real Estate</v>
      </c>
      <c r="N491" s="5">
        <f t="shared" si="46"/>
        <v>0</v>
      </c>
      <c r="O491" s="5">
        <f t="shared" si="49"/>
        <v>0</v>
      </c>
    </row>
    <row r="492" spans="1:15" s="8" customFormat="1" ht="14.25" customHeight="1" x14ac:dyDescent="0.2">
      <c r="A492" t="s">
        <v>2613</v>
      </c>
      <c r="B492" t="s">
        <v>1889</v>
      </c>
      <c r="C492" t="s">
        <v>1898</v>
      </c>
      <c r="D492" t="s">
        <v>1475</v>
      </c>
      <c r="E492" t="s">
        <v>2629</v>
      </c>
      <c r="F492" t="s">
        <v>6</v>
      </c>
      <c r="G492" s="3">
        <v>43542</v>
      </c>
      <c r="H492" s="2">
        <v>60000</v>
      </c>
      <c r="I492" s="12">
        <v>20190443</v>
      </c>
      <c r="J492" s="67">
        <f t="shared" si="45"/>
        <v>60000</v>
      </c>
      <c r="K492" s="5">
        <f t="shared" si="47"/>
        <v>1</v>
      </c>
      <c r="L492" s="54">
        <f t="shared" si="48"/>
        <v>1</v>
      </c>
      <c r="M492" s="56" t="str">
        <f t="shared" si="44"/>
        <v>ERA Courtyard Real Estate</v>
      </c>
      <c r="N492" s="5">
        <f t="shared" si="46"/>
        <v>0</v>
      </c>
      <c r="O492" s="5">
        <f t="shared" si="49"/>
        <v>0</v>
      </c>
    </row>
    <row r="493" spans="1:15" s="8" customFormat="1" ht="14.25" customHeight="1" x14ac:dyDescent="0.2">
      <c r="A493" t="s">
        <v>1732</v>
      </c>
      <c r="B493" t="s">
        <v>1475</v>
      </c>
      <c r="C493" t="s">
        <v>1732</v>
      </c>
      <c r="D493" t="s">
        <v>1475</v>
      </c>
      <c r="E493" t="s">
        <v>3033</v>
      </c>
      <c r="F493" t="s">
        <v>730</v>
      </c>
      <c r="G493" s="3">
        <v>43586</v>
      </c>
      <c r="H493" s="2">
        <v>21000</v>
      </c>
      <c r="I493" s="12" t="s">
        <v>838</v>
      </c>
      <c r="J493" s="67">
        <f t="shared" si="45"/>
        <v>0</v>
      </c>
      <c r="K493" s="5">
        <f t="shared" si="47"/>
        <v>0</v>
      </c>
      <c r="L493" s="54">
        <f t="shared" si="48"/>
        <v>0</v>
      </c>
      <c r="M493" s="56" t="str">
        <f t="shared" si="44"/>
        <v>ERA Courtyard Real Estate</v>
      </c>
      <c r="N493" s="5">
        <f t="shared" si="46"/>
        <v>1</v>
      </c>
      <c r="O493" s="5">
        <f t="shared" si="49"/>
        <v>0</v>
      </c>
    </row>
    <row r="494" spans="1:15" s="8" customFormat="1" ht="14.25" customHeight="1" x14ac:dyDescent="0.2">
      <c r="A494" t="s">
        <v>1883</v>
      </c>
      <c r="B494" t="s">
        <v>1475</v>
      </c>
      <c r="C494" t="s">
        <v>1883</v>
      </c>
      <c r="D494" t="s">
        <v>1475</v>
      </c>
      <c r="E494" t="s">
        <v>2176</v>
      </c>
      <c r="F494" t="s">
        <v>216</v>
      </c>
      <c r="G494" s="3">
        <v>43483</v>
      </c>
      <c r="H494" s="2">
        <v>189000</v>
      </c>
      <c r="I494" s="12" t="s">
        <v>838</v>
      </c>
      <c r="J494" s="67">
        <f t="shared" si="45"/>
        <v>0</v>
      </c>
      <c r="K494" s="5">
        <f t="shared" si="47"/>
        <v>0</v>
      </c>
      <c r="L494" s="54">
        <f t="shared" si="48"/>
        <v>0</v>
      </c>
      <c r="M494" s="56" t="str">
        <f t="shared" si="44"/>
        <v>ERA Courtyard Real Estate</v>
      </c>
      <c r="N494" s="5">
        <f t="shared" si="46"/>
        <v>1</v>
      </c>
      <c r="O494" s="5">
        <f t="shared" si="49"/>
        <v>0</v>
      </c>
    </row>
    <row r="495" spans="1:15" s="8" customFormat="1" ht="14.25" customHeight="1" x14ac:dyDescent="0.2">
      <c r="A495" t="s">
        <v>1883</v>
      </c>
      <c r="B495" t="s">
        <v>1475</v>
      </c>
      <c r="C495" t="s">
        <v>1883</v>
      </c>
      <c r="D495" t="s">
        <v>1475</v>
      </c>
      <c r="E495" t="s">
        <v>3161</v>
      </c>
      <c r="F495" t="s">
        <v>12</v>
      </c>
      <c r="G495" s="3">
        <v>43599</v>
      </c>
      <c r="H495" s="2">
        <v>115000</v>
      </c>
      <c r="I495" s="12" t="s">
        <v>838</v>
      </c>
      <c r="J495" s="67">
        <f t="shared" si="45"/>
        <v>0</v>
      </c>
      <c r="K495" s="5">
        <f t="shared" si="47"/>
        <v>0</v>
      </c>
      <c r="L495" s="54">
        <f t="shared" si="48"/>
        <v>0</v>
      </c>
      <c r="M495" s="56" t="str">
        <f t="shared" si="44"/>
        <v>ERA Courtyard Real Estate</v>
      </c>
      <c r="N495" s="5">
        <f t="shared" si="46"/>
        <v>1</v>
      </c>
      <c r="O495" s="5">
        <f t="shared" si="49"/>
        <v>0</v>
      </c>
    </row>
    <row r="496" spans="1:15" s="8" customFormat="1" ht="14.25" customHeight="1" x14ac:dyDescent="0.2">
      <c r="A496" t="s">
        <v>2066</v>
      </c>
      <c r="B496" t="s">
        <v>1842</v>
      </c>
      <c r="C496" t="s">
        <v>1732</v>
      </c>
      <c r="D496" t="s">
        <v>1475</v>
      </c>
      <c r="E496" t="s">
        <v>3136</v>
      </c>
      <c r="F496" t="s">
        <v>123</v>
      </c>
      <c r="G496" s="3">
        <v>43595</v>
      </c>
      <c r="H496" s="2">
        <v>230000</v>
      </c>
      <c r="I496" s="12" t="s">
        <v>838</v>
      </c>
      <c r="J496" s="67">
        <f t="shared" si="45"/>
        <v>230000</v>
      </c>
      <c r="K496" s="5">
        <f t="shared" si="47"/>
        <v>1</v>
      </c>
      <c r="L496" s="54">
        <f t="shared" si="48"/>
        <v>0</v>
      </c>
      <c r="M496" s="56" t="str">
        <f t="shared" si="44"/>
        <v>ERA Courtyard Real Estate</v>
      </c>
      <c r="N496" s="5">
        <f t="shared" si="46"/>
        <v>0</v>
      </c>
      <c r="O496" s="5">
        <f t="shared" si="49"/>
        <v>0</v>
      </c>
    </row>
    <row r="497" spans="1:15" s="8" customFormat="1" ht="14.25" customHeight="1" x14ac:dyDescent="0.2">
      <c r="A497" t="s">
        <v>1479</v>
      </c>
      <c r="B497" t="s">
        <v>1854</v>
      </c>
      <c r="C497" t="s">
        <v>1883</v>
      </c>
      <c r="D497" t="s">
        <v>1475</v>
      </c>
      <c r="E497" t="s">
        <v>2827</v>
      </c>
      <c r="F497" t="s">
        <v>802</v>
      </c>
      <c r="G497" s="3">
        <v>43564</v>
      </c>
      <c r="H497" s="2">
        <v>127500</v>
      </c>
      <c r="I497" s="12" t="s">
        <v>838</v>
      </c>
      <c r="J497" s="67">
        <f t="shared" si="45"/>
        <v>127500</v>
      </c>
      <c r="K497" s="5">
        <f t="shared" si="47"/>
        <v>1</v>
      </c>
      <c r="L497" s="54">
        <f t="shared" si="48"/>
        <v>0</v>
      </c>
      <c r="M497" s="56" t="str">
        <f t="shared" si="44"/>
        <v>ERA Courtyard Real Estate</v>
      </c>
      <c r="N497" s="5">
        <f t="shared" si="46"/>
        <v>0</v>
      </c>
      <c r="O497" s="5">
        <f t="shared" si="49"/>
        <v>0</v>
      </c>
    </row>
    <row r="498" spans="1:15" s="8" customFormat="1" ht="14.25" customHeight="1" x14ac:dyDescent="0.2">
      <c r="A498" t="s">
        <v>1687</v>
      </c>
      <c r="B498" t="s">
        <v>1751</v>
      </c>
      <c r="C498" t="s">
        <v>1898</v>
      </c>
      <c r="D498" t="s">
        <v>1475</v>
      </c>
      <c r="E498" t="s">
        <v>2729</v>
      </c>
      <c r="F498" t="s">
        <v>6</v>
      </c>
      <c r="G498" s="3">
        <v>43552</v>
      </c>
      <c r="H498" s="2">
        <v>192500</v>
      </c>
      <c r="I498" s="12" t="s">
        <v>838</v>
      </c>
      <c r="J498" s="67">
        <f t="shared" si="45"/>
        <v>192500</v>
      </c>
      <c r="K498" s="5">
        <f t="shared" si="47"/>
        <v>1</v>
      </c>
      <c r="L498" s="54">
        <f t="shared" si="48"/>
        <v>0</v>
      </c>
      <c r="M498" s="56" t="str">
        <f>IF(D498="",#REF!,D498)</f>
        <v>ERA Courtyard Real Estate</v>
      </c>
      <c r="N498" s="5">
        <f t="shared" si="46"/>
        <v>0</v>
      </c>
      <c r="O498" s="5">
        <f t="shared" si="49"/>
        <v>0</v>
      </c>
    </row>
    <row r="499" spans="1:15" s="8" customFormat="1" ht="14.25" customHeight="1" x14ac:dyDescent="0.2">
      <c r="A499" t="s">
        <v>1691</v>
      </c>
      <c r="B499" t="s">
        <v>5</v>
      </c>
      <c r="C499" t="s">
        <v>1255</v>
      </c>
      <c r="D499" t="s">
        <v>1475</v>
      </c>
      <c r="E499" t="s">
        <v>2681</v>
      </c>
      <c r="F499" t="s">
        <v>6</v>
      </c>
      <c r="G499" s="3">
        <v>43546</v>
      </c>
      <c r="H499" s="2">
        <v>185000</v>
      </c>
      <c r="I499" s="12" t="s">
        <v>838</v>
      </c>
      <c r="J499" s="67">
        <f t="shared" si="45"/>
        <v>185000</v>
      </c>
      <c r="K499" s="5">
        <f t="shared" si="47"/>
        <v>1</v>
      </c>
      <c r="L499" s="54">
        <f t="shared" si="48"/>
        <v>0</v>
      </c>
      <c r="M499" s="56" t="str">
        <f t="shared" si="44"/>
        <v>ERA Courtyard Real Estate</v>
      </c>
      <c r="N499" s="5">
        <f t="shared" si="46"/>
        <v>0</v>
      </c>
      <c r="O499" s="5">
        <f t="shared" si="49"/>
        <v>0</v>
      </c>
    </row>
    <row r="500" spans="1:15" s="8" customFormat="1" ht="14.25" customHeight="1" x14ac:dyDescent="0.2">
      <c r="A500" t="s">
        <v>879</v>
      </c>
      <c r="B500" t="s">
        <v>0</v>
      </c>
      <c r="C500" t="s">
        <v>1898</v>
      </c>
      <c r="D500" t="s">
        <v>1475</v>
      </c>
      <c r="E500" t="s">
        <v>2771</v>
      </c>
      <c r="F500" t="s">
        <v>6</v>
      </c>
      <c r="G500" s="3">
        <v>43557</v>
      </c>
      <c r="H500" s="2">
        <v>149000</v>
      </c>
      <c r="I500" s="12" t="s">
        <v>838</v>
      </c>
      <c r="J500" s="67">
        <f t="shared" si="45"/>
        <v>149000</v>
      </c>
      <c r="K500" s="5">
        <f t="shared" si="47"/>
        <v>1</v>
      </c>
      <c r="L500" s="54">
        <f t="shared" si="48"/>
        <v>0</v>
      </c>
      <c r="M500" s="56" t="str">
        <f>IF(D500="",#REF!,D500)</f>
        <v>ERA Courtyard Real Estate</v>
      </c>
      <c r="N500" s="5">
        <f t="shared" si="46"/>
        <v>0</v>
      </c>
      <c r="O500" s="5">
        <f t="shared" si="49"/>
        <v>0</v>
      </c>
    </row>
    <row r="501" spans="1:15" s="8" customFormat="1" ht="14.25" customHeight="1" x14ac:dyDescent="0.2">
      <c r="A501" t="s">
        <v>1741</v>
      </c>
      <c r="B501" t="s">
        <v>1099</v>
      </c>
      <c r="C501" t="s">
        <v>1898</v>
      </c>
      <c r="D501" t="s">
        <v>1475</v>
      </c>
      <c r="E501" t="s">
        <v>2891</v>
      </c>
      <c r="F501" t="s">
        <v>6</v>
      </c>
      <c r="G501" s="3">
        <v>43571</v>
      </c>
      <c r="H501" s="2">
        <v>105000</v>
      </c>
      <c r="I501" s="12" t="s">
        <v>838</v>
      </c>
      <c r="J501" s="67">
        <f t="shared" si="45"/>
        <v>105000</v>
      </c>
      <c r="K501" s="5">
        <f t="shared" si="47"/>
        <v>1</v>
      </c>
      <c r="L501" s="54">
        <f t="shared" si="48"/>
        <v>0</v>
      </c>
      <c r="M501" s="56" t="str">
        <f t="shared" si="44"/>
        <v>ERA Courtyard Real Estate</v>
      </c>
      <c r="N501" s="5">
        <f t="shared" si="46"/>
        <v>0</v>
      </c>
      <c r="O501" s="5">
        <f t="shared" si="49"/>
        <v>0</v>
      </c>
    </row>
    <row r="502" spans="1:15" s="8" customFormat="1" ht="14.25" customHeight="1" x14ac:dyDescent="0.2">
      <c r="A502" t="s">
        <v>104</v>
      </c>
      <c r="B502" t="s">
        <v>1529</v>
      </c>
      <c r="C502" t="s">
        <v>1732</v>
      </c>
      <c r="D502" t="s">
        <v>1475</v>
      </c>
      <c r="E502" t="s">
        <v>3352</v>
      </c>
      <c r="F502" t="s">
        <v>121</v>
      </c>
      <c r="G502" s="3">
        <v>43616</v>
      </c>
      <c r="H502" s="2">
        <v>130000</v>
      </c>
      <c r="I502" s="12" t="s">
        <v>838</v>
      </c>
      <c r="J502" s="67">
        <f t="shared" si="45"/>
        <v>130000</v>
      </c>
      <c r="K502" s="5">
        <f t="shared" si="47"/>
        <v>1</v>
      </c>
      <c r="L502" s="54">
        <f t="shared" si="48"/>
        <v>0</v>
      </c>
      <c r="M502" s="56" t="str">
        <f t="shared" si="44"/>
        <v>ERA Courtyard Real Estate</v>
      </c>
      <c r="N502" s="5">
        <f t="shared" si="46"/>
        <v>0</v>
      </c>
      <c r="O502" s="5">
        <f t="shared" si="49"/>
        <v>0</v>
      </c>
    </row>
    <row r="503" spans="1:15" s="8" customFormat="1" ht="14.25" customHeight="1" x14ac:dyDescent="0.2">
      <c r="A503" t="s">
        <v>1573</v>
      </c>
      <c r="B503" t="s">
        <v>1475</v>
      </c>
      <c r="C503" t="s">
        <v>1573</v>
      </c>
      <c r="D503" t="s">
        <v>1475</v>
      </c>
      <c r="E503" t="s">
        <v>2121</v>
      </c>
      <c r="F503" t="s">
        <v>216</v>
      </c>
      <c r="G503" s="3">
        <v>43472</v>
      </c>
      <c r="H503" s="2">
        <v>290000</v>
      </c>
      <c r="I503" s="12" t="s">
        <v>838</v>
      </c>
      <c r="J503" s="67">
        <f t="shared" si="45"/>
        <v>0</v>
      </c>
      <c r="K503" s="5">
        <f t="shared" si="47"/>
        <v>0</v>
      </c>
      <c r="L503" s="54">
        <f t="shared" si="48"/>
        <v>0</v>
      </c>
      <c r="M503" s="56" t="str">
        <f t="shared" si="44"/>
        <v>ERA Courtyard Real Estate</v>
      </c>
      <c r="N503" s="5">
        <f t="shared" si="46"/>
        <v>1</v>
      </c>
      <c r="O503" s="5">
        <f t="shared" si="49"/>
        <v>0</v>
      </c>
    </row>
    <row r="504" spans="1:15" s="8" customFormat="1" ht="14.25" customHeight="1" x14ac:dyDescent="0.2">
      <c r="A504" t="s">
        <v>1848</v>
      </c>
      <c r="B504" t="s">
        <v>1036</v>
      </c>
      <c r="C504" t="s">
        <v>366</v>
      </c>
      <c r="D504" t="s">
        <v>889</v>
      </c>
      <c r="E504" t="s">
        <v>2049</v>
      </c>
      <c r="F504" t="s">
        <v>6</v>
      </c>
      <c r="G504" s="3">
        <v>43580</v>
      </c>
      <c r="H504" s="2">
        <v>91500</v>
      </c>
      <c r="I504" s="12" t="s">
        <v>838</v>
      </c>
      <c r="J504" s="67">
        <f t="shared" si="45"/>
        <v>91500</v>
      </c>
      <c r="K504" s="5">
        <f t="shared" si="47"/>
        <v>1</v>
      </c>
      <c r="L504" s="54">
        <f t="shared" si="48"/>
        <v>0</v>
      </c>
      <c r="M504" s="56" t="str">
        <f t="shared" si="44"/>
        <v>Erath Realty</v>
      </c>
      <c r="N504" s="5">
        <f t="shared" si="46"/>
        <v>0</v>
      </c>
      <c r="O504" s="5">
        <f t="shared" si="49"/>
        <v>0</v>
      </c>
    </row>
    <row r="505" spans="1:15" s="8" customFormat="1" ht="14.25" customHeight="1" x14ac:dyDescent="0.2">
      <c r="A505" t="s">
        <v>1925</v>
      </c>
      <c r="B505" t="s">
        <v>1840</v>
      </c>
      <c r="C505" t="s">
        <v>2195</v>
      </c>
      <c r="D505" t="s">
        <v>2196</v>
      </c>
      <c r="E505" t="s">
        <v>2197</v>
      </c>
      <c r="F505" t="s">
        <v>6</v>
      </c>
      <c r="G505" s="3">
        <v>43487</v>
      </c>
      <c r="H505" s="2">
        <v>126900</v>
      </c>
      <c r="I505" s="12">
        <v>20182874</v>
      </c>
      <c r="J505" s="67">
        <f t="shared" si="45"/>
        <v>126900</v>
      </c>
      <c r="K505" s="5">
        <f t="shared" si="47"/>
        <v>1</v>
      </c>
      <c r="L505" s="54">
        <f t="shared" si="48"/>
        <v>1</v>
      </c>
      <c r="M505" s="56" t="str">
        <f t="shared" si="44"/>
        <v>EST8 Homes</v>
      </c>
      <c r="N505" s="5">
        <f t="shared" si="46"/>
        <v>0</v>
      </c>
      <c r="O505" s="5">
        <f t="shared" si="49"/>
        <v>0</v>
      </c>
    </row>
    <row r="506" spans="1:15" s="8" customFormat="1" ht="14.25" customHeight="1" x14ac:dyDescent="0.2">
      <c r="A506" t="s">
        <v>2339</v>
      </c>
      <c r="B506" t="s">
        <v>2340</v>
      </c>
      <c r="C506" t="s">
        <v>2339</v>
      </c>
      <c r="D506" t="s">
        <v>2340</v>
      </c>
      <c r="E506" t="s">
        <v>2341</v>
      </c>
      <c r="F506" t="s">
        <v>6</v>
      </c>
      <c r="G506" s="3">
        <v>43507</v>
      </c>
      <c r="H506" s="2">
        <v>70000</v>
      </c>
      <c r="I506" s="12" t="s">
        <v>838</v>
      </c>
      <c r="J506" s="67">
        <f t="shared" si="45"/>
        <v>0</v>
      </c>
      <c r="K506" s="5">
        <f t="shared" si="47"/>
        <v>0</v>
      </c>
      <c r="L506" s="54">
        <f t="shared" si="48"/>
        <v>0</v>
      </c>
      <c r="M506" s="56" t="str">
        <f t="shared" si="44"/>
        <v>Exit Superior Realty</v>
      </c>
      <c r="N506" s="5">
        <f t="shared" si="46"/>
        <v>1</v>
      </c>
      <c r="O506" s="5">
        <f t="shared" si="49"/>
        <v>0</v>
      </c>
    </row>
    <row r="507" spans="1:15" s="8" customFormat="1" ht="14.25" customHeight="1" x14ac:dyDescent="0.2">
      <c r="A507" t="s">
        <v>1388</v>
      </c>
      <c r="B507" t="s">
        <v>303</v>
      </c>
      <c r="C507" t="s">
        <v>20</v>
      </c>
      <c r="D507" t="s">
        <v>1861</v>
      </c>
      <c r="E507" t="s">
        <v>3346</v>
      </c>
      <c r="F507" t="s">
        <v>6</v>
      </c>
      <c r="G507" s="3">
        <v>43616</v>
      </c>
      <c r="H507" s="2">
        <v>215000</v>
      </c>
      <c r="I507" s="12" t="s">
        <v>838</v>
      </c>
      <c r="J507" s="67">
        <f t="shared" si="45"/>
        <v>215000</v>
      </c>
      <c r="K507" s="5">
        <f t="shared" si="47"/>
        <v>1</v>
      </c>
      <c r="L507" s="54">
        <f t="shared" si="48"/>
        <v>0</v>
      </c>
      <c r="M507" s="56" t="str">
        <f t="shared" si="44"/>
        <v>Exp Realty LLC</v>
      </c>
      <c r="N507" s="5">
        <f t="shared" si="46"/>
        <v>0</v>
      </c>
      <c r="O507" s="5">
        <f t="shared" si="49"/>
        <v>0</v>
      </c>
    </row>
    <row r="508" spans="1:15" s="8" customFormat="1" ht="14.25" customHeight="1" x14ac:dyDescent="0.2">
      <c r="A508" t="s">
        <v>1255</v>
      </c>
      <c r="B508" t="s">
        <v>1475</v>
      </c>
      <c r="C508" t="s">
        <v>20</v>
      </c>
      <c r="D508" t="s">
        <v>1861</v>
      </c>
      <c r="E508" t="s">
        <v>3299</v>
      </c>
      <c r="F508" t="s">
        <v>553</v>
      </c>
      <c r="G508" s="3">
        <v>43613</v>
      </c>
      <c r="H508" s="2">
        <v>310000</v>
      </c>
      <c r="I508" s="12" t="s">
        <v>838</v>
      </c>
      <c r="J508" s="67">
        <f t="shared" si="45"/>
        <v>310000</v>
      </c>
      <c r="K508" s="5">
        <f t="shared" si="47"/>
        <v>1</v>
      </c>
      <c r="L508" s="54">
        <f t="shared" si="48"/>
        <v>0</v>
      </c>
      <c r="M508" s="56" t="str">
        <f t="shared" si="44"/>
        <v>Exp Realty LLC</v>
      </c>
      <c r="N508" s="5">
        <f t="shared" si="46"/>
        <v>0</v>
      </c>
      <c r="O508" s="5">
        <f t="shared" si="49"/>
        <v>0</v>
      </c>
    </row>
    <row r="509" spans="1:15" s="8" customFormat="1" ht="14.25" customHeight="1" x14ac:dyDescent="0.2">
      <c r="A509" t="s">
        <v>1924</v>
      </c>
      <c r="B509" t="s">
        <v>1843</v>
      </c>
      <c r="C509" t="s">
        <v>1548</v>
      </c>
      <c r="D509" t="s">
        <v>1861</v>
      </c>
      <c r="E509" t="s">
        <v>2135</v>
      </c>
      <c r="F509" t="s">
        <v>6</v>
      </c>
      <c r="G509" s="3">
        <v>43475</v>
      </c>
      <c r="H509" s="2">
        <v>117500</v>
      </c>
      <c r="I509" s="12" t="s">
        <v>838</v>
      </c>
      <c r="J509" s="67">
        <f t="shared" si="45"/>
        <v>117500</v>
      </c>
      <c r="K509" s="5">
        <f t="shared" si="47"/>
        <v>1</v>
      </c>
      <c r="L509" s="54">
        <f t="shared" si="48"/>
        <v>0</v>
      </c>
      <c r="M509" s="56" t="str">
        <f>IF(D509="",#REF!,D509)</f>
        <v>Exp Realty LLC</v>
      </c>
      <c r="N509" s="5">
        <f t="shared" si="46"/>
        <v>0</v>
      </c>
      <c r="O509" s="5">
        <f t="shared" si="49"/>
        <v>0</v>
      </c>
    </row>
    <row r="510" spans="1:15" s="8" customFormat="1" ht="14.25" customHeight="1" x14ac:dyDescent="0.2">
      <c r="A510" t="s">
        <v>1894</v>
      </c>
      <c r="B510" t="s">
        <v>1535</v>
      </c>
      <c r="C510" t="s">
        <v>1639</v>
      </c>
      <c r="D510" t="s">
        <v>1861</v>
      </c>
      <c r="E510" t="s">
        <v>1716</v>
      </c>
      <c r="F510" t="s">
        <v>6</v>
      </c>
      <c r="G510" s="3">
        <v>43494</v>
      </c>
      <c r="H510" s="2">
        <v>177500</v>
      </c>
      <c r="I510" s="12" t="s">
        <v>838</v>
      </c>
      <c r="J510" s="67">
        <f t="shared" si="45"/>
        <v>177500</v>
      </c>
      <c r="K510" s="5">
        <f t="shared" si="47"/>
        <v>1</v>
      </c>
      <c r="L510" s="54">
        <f t="shared" si="48"/>
        <v>0</v>
      </c>
      <c r="M510" s="56" t="str">
        <f t="shared" ref="M510:M565" si="50">IF(D510="",D509,D510)</f>
        <v>Exp Realty LLC</v>
      </c>
      <c r="N510" s="5">
        <f t="shared" si="46"/>
        <v>0</v>
      </c>
      <c r="O510" s="5">
        <f t="shared" si="49"/>
        <v>0</v>
      </c>
    </row>
    <row r="511" spans="1:15" s="8" customFormat="1" ht="14.25" customHeight="1" x14ac:dyDescent="0.2">
      <c r="A511" t="s">
        <v>1883</v>
      </c>
      <c r="B511" t="s">
        <v>1475</v>
      </c>
      <c r="C511" t="s">
        <v>20</v>
      </c>
      <c r="D511" t="s">
        <v>1861</v>
      </c>
      <c r="E511" t="s">
        <v>3228</v>
      </c>
      <c r="F511" t="s">
        <v>6</v>
      </c>
      <c r="G511" s="3">
        <v>43606</v>
      </c>
      <c r="H511" s="2">
        <v>142000</v>
      </c>
      <c r="I511" s="12" t="s">
        <v>838</v>
      </c>
      <c r="J511" s="67">
        <f t="shared" si="45"/>
        <v>142000</v>
      </c>
      <c r="K511" s="5">
        <f t="shared" si="47"/>
        <v>1</v>
      </c>
      <c r="L511" s="54">
        <f t="shared" si="48"/>
        <v>0</v>
      </c>
      <c r="M511" s="56" t="str">
        <f>IF(D511="",#REF!,D511)</f>
        <v>Exp Realty LLC</v>
      </c>
      <c r="N511" s="5">
        <f t="shared" si="46"/>
        <v>0</v>
      </c>
      <c r="O511" s="5">
        <f t="shared" si="49"/>
        <v>0</v>
      </c>
    </row>
    <row r="512" spans="1:15" s="8" customFormat="1" ht="14.25" customHeight="1" x14ac:dyDescent="0.2">
      <c r="A512" t="s">
        <v>1639</v>
      </c>
      <c r="B512" t="s">
        <v>1861</v>
      </c>
      <c r="C512" t="s">
        <v>1639</v>
      </c>
      <c r="D512" t="s">
        <v>1861</v>
      </c>
      <c r="E512" t="s">
        <v>2582</v>
      </c>
      <c r="F512" t="s">
        <v>1249</v>
      </c>
      <c r="G512" s="3">
        <v>43536</v>
      </c>
      <c r="H512" s="2">
        <v>145000</v>
      </c>
      <c r="I512" s="12" t="s">
        <v>838</v>
      </c>
      <c r="J512" s="67">
        <f t="shared" si="45"/>
        <v>0</v>
      </c>
      <c r="K512" s="5">
        <f t="shared" si="47"/>
        <v>0</v>
      </c>
      <c r="L512" s="54">
        <f t="shared" si="48"/>
        <v>0</v>
      </c>
      <c r="M512" s="56" t="str">
        <f t="shared" si="50"/>
        <v>Exp Realty LLC</v>
      </c>
      <c r="N512" s="5">
        <f t="shared" si="46"/>
        <v>1</v>
      </c>
      <c r="O512" s="5">
        <f t="shared" si="49"/>
        <v>0</v>
      </c>
    </row>
    <row r="513" spans="1:15" s="8" customFormat="1" ht="14.25" customHeight="1" x14ac:dyDescent="0.2">
      <c r="A513" t="s">
        <v>317</v>
      </c>
      <c r="B513" t="s">
        <v>1840</v>
      </c>
      <c r="C513" t="s">
        <v>1639</v>
      </c>
      <c r="D513" t="s">
        <v>1861</v>
      </c>
      <c r="E513" t="s">
        <v>2418</v>
      </c>
      <c r="F513" t="s">
        <v>6</v>
      </c>
      <c r="G513" s="3">
        <v>43518</v>
      </c>
      <c r="H513" s="2">
        <v>187500</v>
      </c>
      <c r="I513" s="12">
        <v>20191141</v>
      </c>
      <c r="J513" s="67">
        <f t="shared" si="45"/>
        <v>187500</v>
      </c>
      <c r="K513" s="5">
        <f t="shared" si="47"/>
        <v>1</v>
      </c>
      <c r="L513" s="54">
        <f t="shared" si="48"/>
        <v>1</v>
      </c>
      <c r="M513" s="56" t="str">
        <f t="shared" si="50"/>
        <v>Exp Realty LLC</v>
      </c>
      <c r="N513" s="5">
        <f t="shared" si="46"/>
        <v>0</v>
      </c>
      <c r="O513" s="5">
        <f t="shared" si="49"/>
        <v>0</v>
      </c>
    </row>
    <row r="514" spans="1:15" s="8" customFormat="1" ht="14.25" customHeight="1" x14ac:dyDescent="0.2">
      <c r="A514" t="s">
        <v>1530</v>
      </c>
      <c r="B514" t="s">
        <v>5</v>
      </c>
      <c r="C514" t="s">
        <v>2910</v>
      </c>
      <c r="D514" t="s">
        <v>1969</v>
      </c>
      <c r="E514" t="s">
        <v>2034</v>
      </c>
      <c r="F514" t="s">
        <v>1249</v>
      </c>
      <c r="G514" s="3">
        <v>43573</v>
      </c>
      <c r="H514" s="2">
        <v>559000</v>
      </c>
      <c r="I514" s="12" t="s">
        <v>838</v>
      </c>
      <c r="J514" s="67">
        <f t="shared" si="45"/>
        <v>559000</v>
      </c>
      <c r="K514" s="5">
        <f t="shared" si="47"/>
        <v>1</v>
      </c>
      <c r="L514" s="54">
        <f t="shared" si="48"/>
        <v>0</v>
      </c>
      <c r="M514" s="56" t="str">
        <f t="shared" si="50"/>
        <v>Fathom Realty, LLC</v>
      </c>
      <c r="N514" s="5">
        <f t="shared" si="46"/>
        <v>0</v>
      </c>
      <c r="O514" s="5">
        <f t="shared" si="49"/>
        <v>0</v>
      </c>
    </row>
    <row r="515" spans="1:15" s="8" customFormat="1" ht="14.25" customHeight="1" x14ac:dyDescent="0.2">
      <c r="A515" t="s">
        <v>1125</v>
      </c>
      <c r="B515" t="s">
        <v>303</v>
      </c>
      <c r="C515" t="s">
        <v>310</v>
      </c>
      <c r="D515" t="s">
        <v>1923</v>
      </c>
      <c r="E515" t="s">
        <v>2585</v>
      </c>
      <c r="F515" t="s">
        <v>6</v>
      </c>
      <c r="G515" s="3">
        <v>43536</v>
      </c>
      <c r="H515" s="2">
        <v>306900</v>
      </c>
      <c r="I515" s="12">
        <v>20190338</v>
      </c>
      <c r="J515" s="67">
        <f t="shared" ref="J515:J578" si="51">IF(B515=D515,0,H515)</f>
        <v>306900</v>
      </c>
      <c r="K515" s="5">
        <f t="shared" si="47"/>
        <v>1</v>
      </c>
      <c r="L515" s="54">
        <f t="shared" si="48"/>
        <v>1</v>
      </c>
      <c r="M515" s="56" t="str">
        <f t="shared" si="50"/>
        <v>Fireside Realtors</v>
      </c>
      <c r="N515" s="5">
        <f t="shared" ref="N515:N578" si="52">IF(B515=D515,1,0)</f>
        <v>0</v>
      </c>
      <c r="O515" s="5">
        <f t="shared" si="49"/>
        <v>0</v>
      </c>
    </row>
    <row r="516" spans="1:15" s="8" customFormat="1" ht="14.25" customHeight="1" x14ac:dyDescent="0.2">
      <c r="A516" t="s">
        <v>182</v>
      </c>
      <c r="B516" t="s">
        <v>718</v>
      </c>
      <c r="C516" t="s">
        <v>363</v>
      </c>
      <c r="D516" t="s">
        <v>282</v>
      </c>
      <c r="E516" t="s">
        <v>1893</v>
      </c>
      <c r="F516" t="s">
        <v>216</v>
      </c>
      <c r="G516" s="3">
        <v>43563</v>
      </c>
      <c r="H516" s="2">
        <v>208000</v>
      </c>
      <c r="I516" s="12" t="s">
        <v>838</v>
      </c>
      <c r="J516" s="67">
        <f t="shared" si="51"/>
        <v>208000</v>
      </c>
      <c r="K516" s="5">
        <f t="shared" si="47"/>
        <v>1</v>
      </c>
      <c r="L516" s="54">
        <f t="shared" si="48"/>
        <v>0</v>
      </c>
      <c r="M516" s="56" t="str">
        <f t="shared" si="50"/>
        <v>Front Gate Properties</v>
      </c>
      <c r="N516" s="5">
        <f t="shared" si="52"/>
        <v>0</v>
      </c>
      <c r="O516" s="5">
        <f t="shared" si="49"/>
        <v>0</v>
      </c>
    </row>
    <row r="517" spans="1:15" s="8" customFormat="1" ht="14.25" customHeight="1" x14ac:dyDescent="0.2">
      <c r="A517" t="s">
        <v>1694</v>
      </c>
      <c r="B517" t="s">
        <v>1180</v>
      </c>
      <c r="C517" t="s">
        <v>827</v>
      </c>
      <c r="D517" t="s">
        <v>282</v>
      </c>
      <c r="E517" t="s">
        <v>2043</v>
      </c>
      <c r="F517" t="s">
        <v>1126</v>
      </c>
      <c r="G517" s="3">
        <v>43592</v>
      </c>
      <c r="H517" s="2">
        <v>148000</v>
      </c>
      <c r="I517" s="12" t="s">
        <v>838</v>
      </c>
      <c r="J517" s="67">
        <f t="shared" si="51"/>
        <v>148000</v>
      </c>
      <c r="K517" s="5">
        <f t="shared" si="47"/>
        <v>1</v>
      </c>
      <c r="L517" s="54">
        <f t="shared" si="48"/>
        <v>0</v>
      </c>
      <c r="M517" s="56" t="str">
        <f t="shared" si="50"/>
        <v>Front Gate Properties</v>
      </c>
      <c r="N517" s="5">
        <f t="shared" si="52"/>
        <v>0</v>
      </c>
      <c r="O517" s="5">
        <f t="shared" si="49"/>
        <v>0</v>
      </c>
    </row>
    <row r="518" spans="1:15" s="8" customFormat="1" ht="14.25" customHeight="1" x14ac:dyDescent="0.2">
      <c r="A518" t="s">
        <v>146</v>
      </c>
      <c r="B518" t="s">
        <v>1840</v>
      </c>
      <c r="C518" t="s">
        <v>200</v>
      </c>
      <c r="D518" t="s">
        <v>282</v>
      </c>
      <c r="E518" t="s">
        <v>2787</v>
      </c>
      <c r="F518" t="s">
        <v>216</v>
      </c>
      <c r="G518" s="3">
        <v>43559</v>
      </c>
      <c r="H518" s="2">
        <v>136000</v>
      </c>
      <c r="I518" s="12" t="s">
        <v>838</v>
      </c>
      <c r="J518" s="67">
        <f t="shared" si="51"/>
        <v>136000</v>
      </c>
      <c r="K518" s="5">
        <f t="shared" ref="K518:K581" si="53">IF(J518&gt;0,1,0)</f>
        <v>1</v>
      </c>
      <c r="L518" s="54">
        <f t="shared" ref="L518:L581" si="54">IF(K518=0,0,IF(I518="did not close",0,IF(I518="",0,1)))</f>
        <v>0</v>
      </c>
      <c r="M518" s="56" t="str">
        <f t="shared" si="50"/>
        <v>Front Gate Properties</v>
      </c>
      <c r="N518" s="5">
        <f t="shared" si="52"/>
        <v>0</v>
      </c>
      <c r="O518" s="5">
        <f t="shared" ref="O518:O581" si="55">IF(K518=0,IF(I518="did not close",0,IF(I518="",0,1)),0)</f>
        <v>0</v>
      </c>
    </row>
    <row r="519" spans="1:15" s="8" customFormat="1" ht="14.25" customHeight="1" x14ac:dyDescent="0.2">
      <c r="A519" t="s">
        <v>2099</v>
      </c>
      <c r="B519" t="s">
        <v>1286</v>
      </c>
      <c r="C519" t="s">
        <v>363</v>
      </c>
      <c r="D519" t="s">
        <v>282</v>
      </c>
      <c r="E519" t="s">
        <v>2100</v>
      </c>
      <c r="F519" t="s">
        <v>1249</v>
      </c>
      <c r="G519" s="3">
        <v>43467</v>
      </c>
      <c r="H519" s="2">
        <v>179500</v>
      </c>
      <c r="I519" s="12" t="s">
        <v>838</v>
      </c>
      <c r="J519" s="67">
        <f t="shared" si="51"/>
        <v>179500</v>
      </c>
      <c r="K519" s="5">
        <f t="shared" si="53"/>
        <v>1</v>
      </c>
      <c r="L519" s="54">
        <f t="shared" si="54"/>
        <v>0</v>
      </c>
      <c r="M519" s="56" t="str">
        <f t="shared" si="50"/>
        <v>Front Gate Properties</v>
      </c>
      <c r="N519" s="5">
        <f t="shared" si="52"/>
        <v>0</v>
      </c>
      <c r="O519" s="5">
        <f t="shared" si="55"/>
        <v>0</v>
      </c>
    </row>
    <row r="520" spans="1:15" s="8" customFormat="1" ht="14.25" customHeight="1" x14ac:dyDescent="0.2">
      <c r="A520" t="s">
        <v>318</v>
      </c>
      <c r="B520" t="s">
        <v>1944</v>
      </c>
      <c r="C520" t="s">
        <v>318</v>
      </c>
      <c r="D520" t="s">
        <v>1944</v>
      </c>
      <c r="E520" t="s">
        <v>2647</v>
      </c>
      <c r="F520" t="s">
        <v>730</v>
      </c>
      <c r="G520" s="3">
        <v>43544</v>
      </c>
      <c r="H520" s="2">
        <v>43500</v>
      </c>
      <c r="I520" s="12" t="s">
        <v>838</v>
      </c>
      <c r="J520" s="67">
        <f t="shared" si="51"/>
        <v>0</v>
      </c>
      <c r="K520" s="5">
        <f t="shared" si="53"/>
        <v>0</v>
      </c>
      <c r="L520" s="54">
        <f t="shared" si="54"/>
        <v>0</v>
      </c>
      <c r="M520" s="56" t="str">
        <f t="shared" si="50"/>
        <v>Gatlin, Realtors</v>
      </c>
      <c r="N520" s="5">
        <f t="shared" si="52"/>
        <v>1</v>
      </c>
      <c r="O520" s="5">
        <f t="shared" si="55"/>
        <v>0</v>
      </c>
    </row>
    <row r="521" spans="1:15" s="8" customFormat="1" ht="14.25" customHeight="1" x14ac:dyDescent="0.2">
      <c r="A521" t="s">
        <v>318</v>
      </c>
      <c r="B521" t="s">
        <v>1944</v>
      </c>
      <c r="C521" t="s">
        <v>318</v>
      </c>
      <c r="D521" t="s">
        <v>1944</v>
      </c>
      <c r="E521" t="s">
        <v>2648</v>
      </c>
      <c r="F521" t="s">
        <v>730</v>
      </c>
      <c r="G521" s="3">
        <v>43544</v>
      </c>
      <c r="H521" s="2">
        <v>43500</v>
      </c>
      <c r="I521" s="12" t="s">
        <v>838</v>
      </c>
      <c r="J521" s="67">
        <f t="shared" si="51"/>
        <v>0</v>
      </c>
      <c r="K521" s="5">
        <f t="shared" si="53"/>
        <v>0</v>
      </c>
      <c r="L521" s="54">
        <f t="shared" si="54"/>
        <v>0</v>
      </c>
      <c r="M521" s="56" t="str">
        <f t="shared" si="50"/>
        <v>Gatlin, Realtors</v>
      </c>
      <c r="N521" s="5">
        <f t="shared" si="52"/>
        <v>1</v>
      </c>
      <c r="O521" s="5">
        <f t="shared" si="55"/>
        <v>0</v>
      </c>
    </row>
    <row r="522" spans="1:15" s="8" customFormat="1" ht="14.25" customHeight="1" x14ac:dyDescent="0.2">
      <c r="A522" t="s">
        <v>318</v>
      </c>
      <c r="B522" t="s">
        <v>1944</v>
      </c>
      <c r="C522" t="s">
        <v>318</v>
      </c>
      <c r="D522" t="s">
        <v>1944</v>
      </c>
      <c r="E522" t="s">
        <v>2649</v>
      </c>
      <c r="F522" t="s">
        <v>730</v>
      </c>
      <c r="G522" s="3">
        <v>43544</v>
      </c>
      <c r="H522" s="2">
        <v>43500</v>
      </c>
      <c r="I522" s="12" t="s">
        <v>838</v>
      </c>
      <c r="J522" s="67">
        <f t="shared" si="51"/>
        <v>0</v>
      </c>
      <c r="K522" s="5">
        <f t="shared" si="53"/>
        <v>0</v>
      </c>
      <c r="L522" s="54">
        <f t="shared" si="54"/>
        <v>0</v>
      </c>
      <c r="M522" s="56" t="str">
        <f t="shared" si="50"/>
        <v>Gatlin, Realtors</v>
      </c>
      <c r="N522" s="5">
        <f t="shared" si="52"/>
        <v>1</v>
      </c>
      <c r="O522" s="5">
        <f t="shared" si="55"/>
        <v>0</v>
      </c>
    </row>
    <row r="523" spans="1:15" s="8" customFormat="1" ht="14.25" customHeight="1" x14ac:dyDescent="0.2">
      <c r="A523" t="s">
        <v>1950</v>
      </c>
      <c r="B523" t="s">
        <v>5</v>
      </c>
      <c r="C523" t="s">
        <v>1301</v>
      </c>
      <c r="D523" t="s">
        <v>411</v>
      </c>
      <c r="E523" t="s">
        <v>2369</v>
      </c>
      <c r="F523" t="s">
        <v>287</v>
      </c>
      <c r="G523" s="3">
        <v>43511</v>
      </c>
      <c r="H523" s="2">
        <v>129900</v>
      </c>
      <c r="I523" s="12" t="s">
        <v>838</v>
      </c>
      <c r="J523" s="67">
        <f t="shared" si="51"/>
        <v>129900</v>
      </c>
      <c r="K523" s="5">
        <f t="shared" si="53"/>
        <v>1</v>
      </c>
      <c r="L523" s="54">
        <f t="shared" si="54"/>
        <v>0</v>
      </c>
      <c r="M523" s="56" t="str">
        <f>IF(D523="",#REF!,D523)</f>
        <v>Gore Real Estate Group</v>
      </c>
      <c r="N523" s="5">
        <f t="shared" si="52"/>
        <v>0</v>
      </c>
      <c r="O523" s="5">
        <f t="shared" si="55"/>
        <v>0</v>
      </c>
    </row>
    <row r="524" spans="1:15" s="8" customFormat="1" ht="14.25" customHeight="1" x14ac:dyDescent="0.2">
      <c r="A524" t="s">
        <v>1301</v>
      </c>
      <c r="B524" t="s">
        <v>411</v>
      </c>
      <c r="C524" t="s">
        <v>1301</v>
      </c>
      <c r="D524" t="s">
        <v>411</v>
      </c>
      <c r="E524" t="s">
        <v>3065</v>
      </c>
      <c r="F524" t="s">
        <v>328</v>
      </c>
      <c r="G524" s="3">
        <v>43591</v>
      </c>
      <c r="H524" s="2">
        <v>40000</v>
      </c>
      <c r="I524" s="12" t="s">
        <v>838</v>
      </c>
      <c r="J524" s="67">
        <f t="shared" si="51"/>
        <v>0</v>
      </c>
      <c r="K524" s="5">
        <f t="shared" si="53"/>
        <v>0</v>
      </c>
      <c r="L524" s="54">
        <f t="shared" si="54"/>
        <v>0</v>
      </c>
      <c r="M524" s="56" t="str">
        <f t="shared" si="50"/>
        <v>Gore Real Estate Group</v>
      </c>
      <c r="N524" s="5">
        <f t="shared" si="52"/>
        <v>1</v>
      </c>
      <c r="O524" s="5">
        <f t="shared" si="55"/>
        <v>0</v>
      </c>
    </row>
    <row r="525" spans="1:15" s="8" customFormat="1" ht="14.25" customHeight="1" x14ac:dyDescent="0.2">
      <c r="A525" t="s">
        <v>1868</v>
      </c>
      <c r="B525" t="s">
        <v>1869</v>
      </c>
      <c r="C525" t="s">
        <v>1301</v>
      </c>
      <c r="D525" t="s">
        <v>411</v>
      </c>
      <c r="E525" t="s">
        <v>2291</v>
      </c>
      <c r="F525" t="s">
        <v>328</v>
      </c>
      <c r="G525" s="3">
        <v>43497</v>
      </c>
      <c r="H525" s="2">
        <v>247000</v>
      </c>
      <c r="I525" s="12" t="s">
        <v>838</v>
      </c>
      <c r="J525" s="67">
        <f t="shared" si="51"/>
        <v>247000</v>
      </c>
      <c r="K525" s="5">
        <f t="shared" si="53"/>
        <v>1</v>
      </c>
      <c r="L525" s="54">
        <f t="shared" si="54"/>
        <v>0</v>
      </c>
      <c r="M525" s="56" t="str">
        <f t="shared" si="50"/>
        <v>Gore Real Estate Group</v>
      </c>
      <c r="N525" s="5">
        <f t="shared" si="52"/>
        <v>0</v>
      </c>
      <c r="O525" s="5">
        <f t="shared" si="55"/>
        <v>0</v>
      </c>
    </row>
    <row r="526" spans="1:15" s="8" customFormat="1" ht="14.25" customHeight="1" x14ac:dyDescent="0.2">
      <c r="A526" t="s">
        <v>1868</v>
      </c>
      <c r="B526" t="s">
        <v>1869</v>
      </c>
      <c r="C526" t="s">
        <v>1301</v>
      </c>
      <c r="D526" t="s">
        <v>411</v>
      </c>
      <c r="E526" t="s">
        <v>2640</v>
      </c>
      <c r="F526" t="s">
        <v>328</v>
      </c>
      <c r="G526" s="3">
        <v>43543</v>
      </c>
      <c r="H526" s="2">
        <v>170000</v>
      </c>
      <c r="I526" s="12" t="s">
        <v>838</v>
      </c>
      <c r="J526" s="67">
        <f t="shared" si="51"/>
        <v>170000</v>
      </c>
      <c r="K526" s="5">
        <f t="shared" si="53"/>
        <v>1</v>
      </c>
      <c r="L526" s="54">
        <f t="shared" si="54"/>
        <v>0</v>
      </c>
      <c r="M526" s="56" t="str">
        <f t="shared" si="50"/>
        <v>Gore Real Estate Group</v>
      </c>
      <c r="N526" s="5">
        <f t="shared" si="52"/>
        <v>0</v>
      </c>
      <c r="O526" s="5">
        <f t="shared" si="55"/>
        <v>0</v>
      </c>
    </row>
    <row r="527" spans="1:15" s="8" customFormat="1" ht="14.25" customHeight="1" x14ac:dyDescent="0.2">
      <c r="A527" t="s">
        <v>1868</v>
      </c>
      <c r="B527" t="s">
        <v>1869</v>
      </c>
      <c r="C527" t="s">
        <v>1301</v>
      </c>
      <c r="D527" t="s">
        <v>411</v>
      </c>
      <c r="E527" t="s">
        <v>3056</v>
      </c>
      <c r="F527" t="s">
        <v>328</v>
      </c>
      <c r="G527" s="3">
        <v>43588</v>
      </c>
      <c r="H527" s="2">
        <v>228500</v>
      </c>
      <c r="I527" s="12" t="s">
        <v>838</v>
      </c>
      <c r="J527" s="67">
        <f t="shared" si="51"/>
        <v>228500</v>
      </c>
      <c r="K527" s="5">
        <f t="shared" si="53"/>
        <v>1</v>
      </c>
      <c r="L527" s="54">
        <f t="shared" si="54"/>
        <v>0</v>
      </c>
      <c r="M527" s="56" t="str">
        <f>IF(D527="",#REF!,D527)</f>
        <v>Gore Real Estate Group</v>
      </c>
      <c r="N527" s="5">
        <f t="shared" si="52"/>
        <v>0</v>
      </c>
      <c r="O527" s="5">
        <f t="shared" si="55"/>
        <v>0</v>
      </c>
    </row>
    <row r="528" spans="1:15" s="8" customFormat="1" ht="14.25" customHeight="1" x14ac:dyDescent="0.2">
      <c r="A528" t="s">
        <v>1868</v>
      </c>
      <c r="B528" t="s">
        <v>1869</v>
      </c>
      <c r="C528" t="s">
        <v>1301</v>
      </c>
      <c r="D528" t="s">
        <v>411</v>
      </c>
      <c r="E528" t="s">
        <v>3160</v>
      </c>
      <c r="F528" t="s">
        <v>328</v>
      </c>
      <c r="G528" s="3">
        <v>43598</v>
      </c>
      <c r="H528" s="2">
        <v>289900</v>
      </c>
      <c r="I528" s="12" t="s">
        <v>838</v>
      </c>
      <c r="J528" s="67">
        <f t="shared" si="51"/>
        <v>289900</v>
      </c>
      <c r="K528" s="5">
        <f t="shared" si="53"/>
        <v>1</v>
      </c>
      <c r="L528" s="54">
        <f t="shared" si="54"/>
        <v>0</v>
      </c>
      <c r="M528" s="56" t="str">
        <f t="shared" si="50"/>
        <v>Gore Real Estate Group</v>
      </c>
      <c r="N528" s="5">
        <f t="shared" si="52"/>
        <v>0</v>
      </c>
      <c r="O528" s="5">
        <f t="shared" si="55"/>
        <v>0</v>
      </c>
    </row>
    <row r="529" spans="1:15" s="8" customFormat="1" ht="14.25" customHeight="1" x14ac:dyDescent="0.2">
      <c r="A529" t="s">
        <v>13</v>
      </c>
      <c r="B529" t="s">
        <v>1840</v>
      </c>
      <c r="C529" t="s">
        <v>326</v>
      </c>
      <c r="D529" t="s">
        <v>1844</v>
      </c>
      <c r="E529" t="s">
        <v>3226</v>
      </c>
      <c r="F529" t="s">
        <v>6</v>
      </c>
      <c r="G529" s="3">
        <v>43606</v>
      </c>
      <c r="H529" s="2">
        <v>159900</v>
      </c>
      <c r="I529" s="12" t="s">
        <v>838</v>
      </c>
      <c r="J529" s="67">
        <f t="shared" si="51"/>
        <v>159900</v>
      </c>
      <c r="K529" s="5">
        <f t="shared" si="53"/>
        <v>1</v>
      </c>
      <c r="L529" s="54">
        <f t="shared" si="54"/>
        <v>0</v>
      </c>
      <c r="M529" s="56" t="str">
        <f t="shared" si="50"/>
        <v>Graceland Real Estate</v>
      </c>
      <c r="N529" s="5">
        <f t="shared" si="52"/>
        <v>0</v>
      </c>
      <c r="O529" s="5">
        <f t="shared" si="55"/>
        <v>0</v>
      </c>
    </row>
    <row r="530" spans="1:15" s="8" customFormat="1" ht="14.25" customHeight="1" x14ac:dyDescent="0.2">
      <c r="A530" t="s">
        <v>1892</v>
      </c>
      <c r="B530" t="s">
        <v>5</v>
      </c>
      <c r="C530" t="s">
        <v>326</v>
      </c>
      <c r="D530" t="s">
        <v>1844</v>
      </c>
      <c r="E530" t="s">
        <v>3331</v>
      </c>
      <c r="F530" t="s">
        <v>6</v>
      </c>
      <c r="G530" s="3">
        <v>43615</v>
      </c>
      <c r="H530" s="2">
        <v>90000</v>
      </c>
      <c r="I530" s="12"/>
      <c r="J530" s="67">
        <f t="shared" si="51"/>
        <v>90000</v>
      </c>
      <c r="K530" s="5">
        <f t="shared" si="53"/>
        <v>1</v>
      </c>
      <c r="L530" s="54">
        <f t="shared" si="54"/>
        <v>0</v>
      </c>
      <c r="M530" s="56" t="str">
        <f t="shared" si="50"/>
        <v>Graceland Real Estate</v>
      </c>
      <c r="N530" s="5">
        <f t="shared" si="52"/>
        <v>0</v>
      </c>
      <c r="O530" s="5">
        <f t="shared" si="55"/>
        <v>0</v>
      </c>
    </row>
    <row r="531" spans="1:15" s="8" customFormat="1" ht="14.25" customHeight="1" x14ac:dyDescent="0.2">
      <c r="A531" t="s">
        <v>184</v>
      </c>
      <c r="B531" t="s">
        <v>1547</v>
      </c>
      <c r="C531" t="s">
        <v>326</v>
      </c>
      <c r="D531" t="s">
        <v>1844</v>
      </c>
      <c r="E531" t="s">
        <v>2790</v>
      </c>
      <c r="F531" t="s">
        <v>123</v>
      </c>
      <c r="G531" s="3">
        <v>43559</v>
      </c>
      <c r="H531" s="2">
        <v>315000</v>
      </c>
      <c r="I531" s="12" t="s">
        <v>838</v>
      </c>
      <c r="J531" s="67">
        <f t="shared" si="51"/>
        <v>315000</v>
      </c>
      <c r="K531" s="5">
        <f t="shared" si="53"/>
        <v>1</v>
      </c>
      <c r="L531" s="54">
        <f t="shared" si="54"/>
        <v>0</v>
      </c>
      <c r="M531" s="56" t="str">
        <f>IF(D531="",#REF!,D531)</f>
        <v>Graceland Real Estate</v>
      </c>
      <c r="N531" s="5">
        <f t="shared" si="52"/>
        <v>0</v>
      </c>
      <c r="O531" s="5">
        <f t="shared" si="55"/>
        <v>0</v>
      </c>
    </row>
    <row r="532" spans="1:15" s="8" customFormat="1" ht="14.25" customHeight="1" x14ac:dyDescent="0.2">
      <c r="A532" t="s">
        <v>1569</v>
      </c>
      <c r="B532" t="s">
        <v>1099</v>
      </c>
      <c r="C532" t="s">
        <v>326</v>
      </c>
      <c r="D532" t="s">
        <v>1844</v>
      </c>
      <c r="E532" t="s">
        <v>2504</v>
      </c>
      <c r="F532" t="s">
        <v>911</v>
      </c>
      <c r="G532" s="3">
        <v>43528</v>
      </c>
      <c r="H532" s="2">
        <v>107000</v>
      </c>
      <c r="I532" s="12" t="s">
        <v>838</v>
      </c>
      <c r="J532" s="67">
        <f t="shared" si="51"/>
        <v>107000</v>
      </c>
      <c r="K532" s="5">
        <f t="shared" si="53"/>
        <v>1</v>
      </c>
      <c r="L532" s="54">
        <f t="shared" si="54"/>
        <v>0</v>
      </c>
      <c r="M532" s="56" t="str">
        <f t="shared" si="50"/>
        <v>Graceland Real Estate</v>
      </c>
      <c r="N532" s="5">
        <f t="shared" si="52"/>
        <v>0</v>
      </c>
      <c r="O532" s="5">
        <f t="shared" si="55"/>
        <v>0</v>
      </c>
    </row>
    <row r="533" spans="1:15" s="8" customFormat="1" ht="14.25" customHeight="1" x14ac:dyDescent="0.2">
      <c r="A533" t="s">
        <v>1081</v>
      </c>
      <c r="B533" t="s">
        <v>1036</v>
      </c>
      <c r="C533" t="s">
        <v>326</v>
      </c>
      <c r="D533" t="s">
        <v>1844</v>
      </c>
      <c r="E533" t="s">
        <v>2222</v>
      </c>
      <c r="F533" t="s">
        <v>6</v>
      </c>
      <c r="G533" s="3">
        <v>43490</v>
      </c>
      <c r="H533" s="2">
        <v>112000</v>
      </c>
      <c r="I533" s="12" t="s">
        <v>838</v>
      </c>
      <c r="J533" s="67">
        <f t="shared" si="51"/>
        <v>112000</v>
      </c>
      <c r="K533" s="5">
        <f t="shared" si="53"/>
        <v>1</v>
      </c>
      <c r="L533" s="54">
        <f t="shared" si="54"/>
        <v>0</v>
      </c>
      <c r="M533" s="56" t="str">
        <f t="shared" si="50"/>
        <v>Graceland Real Estate</v>
      </c>
      <c r="N533" s="5">
        <f t="shared" si="52"/>
        <v>0</v>
      </c>
      <c r="O533" s="5">
        <f t="shared" si="55"/>
        <v>0</v>
      </c>
    </row>
    <row r="534" spans="1:15" s="8" customFormat="1" ht="14.25" customHeight="1" x14ac:dyDescent="0.2">
      <c r="A534" t="s">
        <v>1077</v>
      </c>
      <c r="B534" t="s">
        <v>1840</v>
      </c>
      <c r="C534" t="s">
        <v>326</v>
      </c>
      <c r="D534" t="s">
        <v>1844</v>
      </c>
      <c r="E534" t="s">
        <v>2429</v>
      </c>
      <c r="F534" t="s">
        <v>216</v>
      </c>
      <c r="G534" s="3">
        <v>43521</v>
      </c>
      <c r="H534" s="2">
        <v>192000</v>
      </c>
      <c r="I534" s="12">
        <v>20190134</v>
      </c>
      <c r="J534" s="67">
        <f t="shared" si="51"/>
        <v>192000</v>
      </c>
      <c r="K534" s="5">
        <f t="shared" si="53"/>
        <v>1</v>
      </c>
      <c r="L534" s="54">
        <f t="shared" si="54"/>
        <v>1</v>
      </c>
      <c r="M534" s="56" t="str">
        <f t="shared" si="50"/>
        <v>Graceland Real Estate</v>
      </c>
      <c r="N534" s="5">
        <f t="shared" si="52"/>
        <v>0</v>
      </c>
      <c r="O534" s="5">
        <f t="shared" si="55"/>
        <v>0</v>
      </c>
    </row>
    <row r="535" spans="1:15" s="8" customFormat="1" ht="14.25" customHeight="1" x14ac:dyDescent="0.2">
      <c r="A535" t="s">
        <v>852</v>
      </c>
      <c r="B535" t="s">
        <v>1258</v>
      </c>
      <c r="C535" t="s">
        <v>326</v>
      </c>
      <c r="D535" t="s">
        <v>1844</v>
      </c>
      <c r="E535" t="s">
        <v>2896</v>
      </c>
      <c r="F535" t="s">
        <v>216</v>
      </c>
      <c r="G535" s="3">
        <v>43572</v>
      </c>
      <c r="H535" s="2">
        <v>212000</v>
      </c>
      <c r="I535" s="12" t="s">
        <v>838</v>
      </c>
      <c r="J535" s="67">
        <f t="shared" si="51"/>
        <v>212000</v>
      </c>
      <c r="K535" s="5">
        <f t="shared" si="53"/>
        <v>1</v>
      </c>
      <c r="L535" s="54">
        <f t="shared" si="54"/>
        <v>0</v>
      </c>
      <c r="M535" s="56" t="str">
        <f t="shared" si="50"/>
        <v>Graceland Real Estate</v>
      </c>
      <c r="N535" s="5">
        <f t="shared" si="52"/>
        <v>0</v>
      </c>
      <c r="O535" s="5">
        <f t="shared" si="55"/>
        <v>0</v>
      </c>
    </row>
    <row r="536" spans="1:15" s="8" customFormat="1" ht="14.25" customHeight="1" x14ac:dyDescent="0.2">
      <c r="A536" t="s">
        <v>1883</v>
      </c>
      <c r="B536" t="s">
        <v>1475</v>
      </c>
      <c r="C536" t="s">
        <v>326</v>
      </c>
      <c r="D536" t="s">
        <v>1844</v>
      </c>
      <c r="E536" t="s">
        <v>2330</v>
      </c>
      <c r="F536" t="s">
        <v>216</v>
      </c>
      <c r="G536" s="3">
        <v>43504</v>
      </c>
      <c r="H536" s="2">
        <v>233000</v>
      </c>
      <c r="I536" s="12" t="s">
        <v>838</v>
      </c>
      <c r="J536" s="67">
        <f t="shared" si="51"/>
        <v>233000</v>
      </c>
      <c r="K536" s="5">
        <f t="shared" si="53"/>
        <v>1</v>
      </c>
      <c r="L536" s="54">
        <f t="shared" si="54"/>
        <v>0</v>
      </c>
      <c r="M536" s="56" t="str">
        <f t="shared" si="50"/>
        <v>Graceland Real Estate</v>
      </c>
      <c r="N536" s="5">
        <f t="shared" si="52"/>
        <v>0</v>
      </c>
      <c r="O536" s="5">
        <f t="shared" si="55"/>
        <v>0</v>
      </c>
    </row>
    <row r="537" spans="1:15" s="8" customFormat="1" ht="14.25" customHeight="1" x14ac:dyDescent="0.2">
      <c r="A537" t="s">
        <v>2067</v>
      </c>
      <c r="B537" t="s">
        <v>1907</v>
      </c>
      <c r="C537" t="s">
        <v>326</v>
      </c>
      <c r="D537" t="s">
        <v>1844</v>
      </c>
      <c r="E537" t="s">
        <v>2569</v>
      </c>
      <c r="F537" t="s">
        <v>6</v>
      </c>
      <c r="G537" s="3">
        <v>43535</v>
      </c>
      <c r="H537" s="2">
        <v>118250</v>
      </c>
      <c r="I537" s="12" t="s">
        <v>838</v>
      </c>
      <c r="J537" s="67">
        <f t="shared" si="51"/>
        <v>118250</v>
      </c>
      <c r="K537" s="5">
        <f t="shared" si="53"/>
        <v>1</v>
      </c>
      <c r="L537" s="54">
        <f t="shared" si="54"/>
        <v>0</v>
      </c>
      <c r="M537" s="56" t="str">
        <f>IF(D537="",#REF!,D537)</f>
        <v>Graceland Real Estate</v>
      </c>
      <c r="N537" s="5">
        <f t="shared" si="52"/>
        <v>0</v>
      </c>
      <c r="O537" s="5">
        <f t="shared" si="55"/>
        <v>0</v>
      </c>
    </row>
    <row r="538" spans="1:15" s="8" customFormat="1" ht="14.25" customHeight="1" x14ac:dyDescent="0.2">
      <c r="A538" t="s">
        <v>1246</v>
      </c>
      <c r="B538" t="s">
        <v>1535</v>
      </c>
      <c r="C538" t="s">
        <v>326</v>
      </c>
      <c r="D538" t="s">
        <v>1844</v>
      </c>
      <c r="E538" t="s">
        <v>2503</v>
      </c>
      <c r="F538" t="s">
        <v>6</v>
      </c>
      <c r="G538" s="3">
        <v>43528</v>
      </c>
      <c r="H538" s="2">
        <v>180000</v>
      </c>
      <c r="I538" s="12">
        <v>20190203</v>
      </c>
      <c r="J538" s="67">
        <f t="shared" si="51"/>
        <v>180000</v>
      </c>
      <c r="K538" s="5">
        <f t="shared" si="53"/>
        <v>1</v>
      </c>
      <c r="L538" s="54">
        <f t="shared" si="54"/>
        <v>1</v>
      </c>
      <c r="M538" s="56" t="str">
        <f>IF(D538="",#REF!,D538)</f>
        <v>Graceland Real Estate</v>
      </c>
      <c r="N538" s="5">
        <f t="shared" si="52"/>
        <v>0</v>
      </c>
      <c r="O538" s="5">
        <f t="shared" si="55"/>
        <v>0</v>
      </c>
    </row>
    <row r="539" spans="1:15" s="8" customFormat="1" ht="14.25" customHeight="1" x14ac:dyDescent="0.2">
      <c r="A539" t="s">
        <v>1835</v>
      </c>
      <c r="B539" t="s">
        <v>1858</v>
      </c>
      <c r="C539" t="s">
        <v>326</v>
      </c>
      <c r="D539" t="s">
        <v>1844</v>
      </c>
      <c r="E539" t="s">
        <v>2993</v>
      </c>
      <c r="F539" t="s">
        <v>6</v>
      </c>
      <c r="G539" s="3">
        <v>43584</v>
      </c>
      <c r="H539" s="2">
        <v>225000</v>
      </c>
      <c r="I539" s="12" t="s">
        <v>838</v>
      </c>
      <c r="J539" s="67">
        <f t="shared" si="51"/>
        <v>225000</v>
      </c>
      <c r="K539" s="5">
        <f t="shared" si="53"/>
        <v>1</v>
      </c>
      <c r="L539" s="54">
        <f t="shared" si="54"/>
        <v>0</v>
      </c>
      <c r="M539" s="56" t="str">
        <f t="shared" si="50"/>
        <v>Graceland Real Estate</v>
      </c>
      <c r="N539" s="5">
        <f t="shared" si="52"/>
        <v>0</v>
      </c>
      <c r="O539" s="5">
        <f t="shared" si="55"/>
        <v>0</v>
      </c>
    </row>
    <row r="540" spans="1:15" s="8" customFormat="1" ht="14.25" customHeight="1" x14ac:dyDescent="0.2">
      <c r="A540" t="s">
        <v>1222</v>
      </c>
      <c r="B540" t="s">
        <v>1099</v>
      </c>
      <c r="C540" t="s">
        <v>326</v>
      </c>
      <c r="D540" t="s">
        <v>1844</v>
      </c>
      <c r="E540" t="s">
        <v>2935</v>
      </c>
      <c r="F540" t="s">
        <v>426</v>
      </c>
      <c r="G540" s="3">
        <v>43577</v>
      </c>
      <c r="H540" s="2">
        <v>393000</v>
      </c>
      <c r="I540" s="12" t="s">
        <v>838</v>
      </c>
      <c r="J540" s="67">
        <f t="shared" si="51"/>
        <v>393000</v>
      </c>
      <c r="K540" s="5">
        <f t="shared" si="53"/>
        <v>1</v>
      </c>
      <c r="L540" s="54">
        <f t="shared" si="54"/>
        <v>0</v>
      </c>
      <c r="M540" s="56" t="str">
        <f t="shared" si="50"/>
        <v>Graceland Real Estate</v>
      </c>
      <c r="N540" s="5">
        <f t="shared" si="52"/>
        <v>0</v>
      </c>
      <c r="O540" s="5">
        <f t="shared" si="55"/>
        <v>0</v>
      </c>
    </row>
    <row r="541" spans="1:15" s="8" customFormat="1" ht="14.25" customHeight="1" x14ac:dyDescent="0.2">
      <c r="A541" t="s">
        <v>307</v>
      </c>
      <c r="B541" t="s">
        <v>1036</v>
      </c>
      <c r="C541" t="s">
        <v>326</v>
      </c>
      <c r="D541" t="s">
        <v>1844</v>
      </c>
      <c r="E541" t="s">
        <v>3298</v>
      </c>
      <c r="F541" t="s">
        <v>1126</v>
      </c>
      <c r="G541" s="3">
        <v>43613</v>
      </c>
      <c r="H541" s="2">
        <v>241500</v>
      </c>
      <c r="I541" s="12" t="s">
        <v>838</v>
      </c>
      <c r="J541" s="67">
        <f t="shared" si="51"/>
        <v>241500</v>
      </c>
      <c r="K541" s="5">
        <f t="shared" si="53"/>
        <v>1</v>
      </c>
      <c r="L541" s="54">
        <f t="shared" si="54"/>
        <v>0</v>
      </c>
      <c r="M541" s="56" t="str">
        <f t="shared" si="50"/>
        <v>Graceland Real Estate</v>
      </c>
      <c r="N541" s="5">
        <f t="shared" si="52"/>
        <v>0</v>
      </c>
      <c r="O541" s="5">
        <f t="shared" si="55"/>
        <v>0</v>
      </c>
    </row>
    <row r="542" spans="1:15" s="8" customFormat="1" ht="14.25" customHeight="1" x14ac:dyDescent="0.2">
      <c r="A542" t="s">
        <v>1964</v>
      </c>
      <c r="B542" t="s">
        <v>5</v>
      </c>
      <c r="C542" t="s">
        <v>326</v>
      </c>
      <c r="D542" t="s">
        <v>1844</v>
      </c>
      <c r="E542" t="s">
        <v>2389</v>
      </c>
      <c r="F542" t="s">
        <v>216</v>
      </c>
      <c r="G542" s="3">
        <v>43515</v>
      </c>
      <c r="H542" s="2">
        <v>199000</v>
      </c>
      <c r="I542" s="12" t="s">
        <v>838</v>
      </c>
      <c r="J542" s="67">
        <f t="shared" si="51"/>
        <v>199000</v>
      </c>
      <c r="K542" s="5">
        <f t="shared" si="53"/>
        <v>1</v>
      </c>
      <c r="L542" s="54">
        <f t="shared" si="54"/>
        <v>0</v>
      </c>
      <c r="M542" s="56" t="str">
        <f t="shared" si="50"/>
        <v>Graceland Real Estate</v>
      </c>
      <c r="N542" s="5">
        <f t="shared" si="52"/>
        <v>0</v>
      </c>
      <c r="O542" s="5">
        <f t="shared" si="55"/>
        <v>0</v>
      </c>
    </row>
    <row r="543" spans="1:15" s="8" customFormat="1" ht="14.25" customHeight="1" x14ac:dyDescent="0.2">
      <c r="A543" t="s">
        <v>1691</v>
      </c>
      <c r="B543" t="s">
        <v>5</v>
      </c>
      <c r="C543" t="s">
        <v>326</v>
      </c>
      <c r="D543" t="s">
        <v>1844</v>
      </c>
      <c r="E543" t="s">
        <v>2592</v>
      </c>
      <c r="F543" t="s">
        <v>7</v>
      </c>
      <c r="G543" s="3">
        <v>43537</v>
      </c>
      <c r="H543" s="2">
        <v>135530</v>
      </c>
      <c r="I543" s="12" t="s">
        <v>838</v>
      </c>
      <c r="J543" s="67">
        <f t="shared" si="51"/>
        <v>135530</v>
      </c>
      <c r="K543" s="5">
        <f t="shared" si="53"/>
        <v>1</v>
      </c>
      <c r="L543" s="54">
        <f t="shared" si="54"/>
        <v>0</v>
      </c>
      <c r="M543" s="56" t="str">
        <f t="shared" si="50"/>
        <v>Graceland Real Estate</v>
      </c>
      <c r="N543" s="5">
        <f t="shared" si="52"/>
        <v>0</v>
      </c>
      <c r="O543" s="5">
        <f t="shared" si="55"/>
        <v>0</v>
      </c>
    </row>
    <row r="544" spans="1:15" s="8" customFormat="1" ht="14.25" customHeight="1" x14ac:dyDescent="0.2">
      <c r="A544" t="s">
        <v>1632</v>
      </c>
      <c r="B544" t="s">
        <v>1535</v>
      </c>
      <c r="C544" t="s">
        <v>326</v>
      </c>
      <c r="D544" t="s">
        <v>1844</v>
      </c>
      <c r="E544" t="s">
        <v>3070</v>
      </c>
      <c r="F544" t="s">
        <v>1126</v>
      </c>
      <c r="G544" s="3">
        <v>43591</v>
      </c>
      <c r="H544" s="2">
        <v>205000</v>
      </c>
      <c r="I544" s="12" t="s">
        <v>838</v>
      </c>
      <c r="J544" s="67">
        <f t="shared" si="51"/>
        <v>205000</v>
      </c>
      <c r="K544" s="5">
        <f t="shared" si="53"/>
        <v>1</v>
      </c>
      <c r="L544" s="54">
        <f t="shared" si="54"/>
        <v>0</v>
      </c>
      <c r="M544" s="56" t="str">
        <f t="shared" si="50"/>
        <v>Graceland Real Estate</v>
      </c>
      <c r="N544" s="5">
        <f t="shared" si="52"/>
        <v>0</v>
      </c>
      <c r="O544" s="5">
        <f t="shared" si="55"/>
        <v>0</v>
      </c>
    </row>
    <row r="545" spans="1:15" s="8" customFormat="1" ht="14.25" customHeight="1" x14ac:dyDescent="0.2">
      <c r="A545" t="s">
        <v>879</v>
      </c>
      <c r="B545" t="s">
        <v>0</v>
      </c>
      <c r="C545" t="s">
        <v>326</v>
      </c>
      <c r="D545" t="s">
        <v>1844</v>
      </c>
      <c r="E545" t="s">
        <v>3186</v>
      </c>
      <c r="F545" t="s">
        <v>6</v>
      </c>
      <c r="G545" s="3">
        <v>43602</v>
      </c>
      <c r="H545" s="2">
        <v>86000</v>
      </c>
      <c r="I545" s="12" t="s">
        <v>838</v>
      </c>
      <c r="J545" s="67">
        <f t="shared" si="51"/>
        <v>86000</v>
      </c>
      <c r="K545" s="5">
        <f t="shared" si="53"/>
        <v>1</v>
      </c>
      <c r="L545" s="54">
        <f t="shared" si="54"/>
        <v>0</v>
      </c>
      <c r="M545" s="56" t="str">
        <f t="shared" si="50"/>
        <v>Graceland Real Estate</v>
      </c>
      <c r="N545" s="5">
        <f t="shared" si="52"/>
        <v>0</v>
      </c>
      <c r="O545" s="5">
        <f t="shared" si="55"/>
        <v>0</v>
      </c>
    </row>
    <row r="546" spans="1:15" s="8" customFormat="1" ht="14.25" customHeight="1" x14ac:dyDescent="0.2">
      <c r="A546" t="s">
        <v>1040</v>
      </c>
      <c r="B546" t="s">
        <v>5</v>
      </c>
      <c r="C546" t="s">
        <v>326</v>
      </c>
      <c r="D546" t="s">
        <v>1844</v>
      </c>
      <c r="E546" t="s">
        <v>3330</v>
      </c>
      <c r="F546" t="s">
        <v>1249</v>
      </c>
      <c r="G546" s="3">
        <v>43615</v>
      </c>
      <c r="H546" s="2">
        <v>220000</v>
      </c>
      <c r="I546" s="12" t="s">
        <v>838</v>
      </c>
      <c r="J546" s="67">
        <f t="shared" si="51"/>
        <v>220000</v>
      </c>
      <c r="K546" s="5">
        <f t="shared" si="53"/>
        <v>1</v>
      </c>
      <c r="L546" s="54">
        <f t="shared" si="54"/>
        <v>0</v>
      </c>
      <c r="M546" s="56" t="str">
        <f t="shared" si="50"/>
        <v>Graceland Real Estate</v>
      </c>
      <c r="N546" s="5">
        <f t="shared" si="52"/>
        <v>0</v>
      </c>
      <c r="O546" s="5">
        <f t="shared" si="55"/>
        <v>0</v>
      </c>
    </row>
    <row r="547" spans="1:15" s="8" customFormat="1" ht="14.25" customHeight="1" x14ac:dyDescent="0.2">
      <c r="A547" t="s">
        <v>1868</v>
      </c>
      <c r="B547" t="s">
        <v>1869</v>
      </c>
      <c r="C547" t="s">
        <v>326</v>
      </c>
      <c r="D547" t="s">
        <v>1844</v>
      </c>
      <c r="E547" t="s">
        <v>3052</v>
      </c>
      <c r="F547" t="s">
        <v>11</v>
      </c>
      <c r="G547" s="3">
        <v>43588</v>
      </c>
      <c r="H547" s="2">
        <v>150000</v>
      </c>
      <c r="I547" s="12" t="s">
        <v>838</v>
      </c>
      <c r="J547" s="67">
        <f t="shared" si="51"/>
        <v>150000</v>
      </c>
      <c r="K547" s="5">
        <f t="shared" si="53"/>
        <v>1</v>
      </c>
      <c r="L547" s="54">
        <f t="shared" si="54"/>
        <v>0</v>
      </c>
      <c r="M547" s="56" t="str">
        <f t="shared" si="50"/>
        <v>Graceland Real Estate</v>
      </c>
      <c r="N547" s="5">
        <f t="shared" si="52"/>
        <v>0</v>
      </c>
      <c r="O547" s="5">
        <f t="shared" si="55"/>
        <v>0</v>
      </c>
    </row>
    <row r="548" spans="1:15" s="8" customFormat="1" ht="14.25" customHeight="1" x14ac:dyDescent="0.2">
      <c r="A548" t="s">
        <v>326</v>
      </c>
      <c r="B548" t="s">
        <v>1844</v>
      </c>
      <c r="C548" t="s">
        <v>326</v>
      </c>
      <c r="D548" t="s">
        <v>1844</v>
      </c>
      <c r="E548" t="s">
        <v>2101</v>
      </c>
      <c r="F548" t="s">
        <v>6</v>
      </c>
      <c r="G548" s="3">
        <v>43467</v>
      </c>
      <c r="H548" s="2">
        <v>165000</v>
      </c>
      <c r="I548" s="12" t="s">
        <v>838</v>
      </c>
      <c r="J548" s="67">
        <f t="shared" si="51"/>
        <v>0</v>
      </c>
      <c r="K548" s="5">
        <f t="shared" si="53"/>
        <v>0</v>
      </c>
      <c r="L548" s="54">
        <f t="shared" si="54"/>
        <v>0</v>
      </c>
      <c r="M548" s="56" t="str">
        <f t="shared" si="50"/>
        <v>Graceland Real Estate</v>
      </c>
      <c r="N548" s="5">
        <f t="shared" si="52"/>
        <v>1</v>
      </c>
      <c r="O548" s="5">
        <f t="shared" si="55"/>
        <v>0</v>
      </c>
    </row>
    <row r="549" spans="1:15" s="8" customFormat="1" ht="14.25" customHeight="1" x14ac:dyDescent="0.2">
      <c r="A549" t="s">
        <v>326</v>
      </c>
      <c r="B549" t="s">
        <v>1844</v>
      </c>
      <c r="C549" t="s">
        <v>326</v>
      </c>
      <c r="D549" t="s">
        <v>1844</v>
      </c>
      <c r="E549" t="s">
        <v>2194</v>
      </c>
      <c r="F549" t="s">
        <v>6</v>
      </c>
      <c r="G549" s="3">
        <v>43487</v>
      </c>
      <c r="H549" s="2">
        <v>310000</v>
      </c>
      <c r="I549" s="12" t="s">
        <v>838</v>
      </c>
      <c r="J549" s="67">
        <f t="shared" si="51"/>
        <v>0</v>
      </c>
      <c r="K549" s="5">
        <f t="shared" si="53"/>
        <v>0</v>
      </c>
      <c r="L549" s="54">
        <f t="shared" si="54"/>
        <v>0</v>
      </c>
      <c r="M549" s="56" t="str">
        <f t="shared" si="50"/>
        <v>Graceland Real Estate</v>
      </c>
      <c r="N549" s="5">
        <f t="shared" si="52"/>
        <v>1</v>
      </c>
      <c r="O549" s="5">
        <f t="shared" si="55"/>
        <v>0</v>
      </c>
    </row>
    <row r="550" spans="1:15" s="8" customFormat="1" ht="14.25" customHeight="1" x14ac:dyDescent="0.2">
      <c r="A550" t="s">
        <v>326</v>
      </c>
      <c r="B550" t="s">
        <v>1844</v>
      </c>
      <c r="C550" t="s">
        <v>326</v>
      </c>
      <c r="D550" t="s">
        <v>1844</v>
      </c>
      <c r="E550" t="s">
        <v>2303</v>
      </c>
      <c r="F550" t="s">
        <v>730</v>
      </c>
      <c r="G550" s="3">
        <v>43500</v>
      </c>
      <c r="H550" s="2">
        <v>20000</v>
      </c>
      <c r="I550" s="12" t="s">
        <v>838</v>
      </c>
      <c r="J550" s="67">
        <f t="shared" si="51"/>
        <v>0</v>
      </c>
      <c r="K550" s="5">
        <f t="shared" si="53"/>
        <v>0</v>
      </c>
      <c r="L550" s="54">
        <f t="shared" si="54"/>
        <v>0</v>
      </c>
      <c r="M550" s="56" t="str">
        <f t="shared" si="50"/>
        <v>Graceland Real Estate</v>
      </c>
      <c r="N550" s="5">
        <f t="shared" si="52"/>
        <v>1</v>
      </c>
      <c r="O550" s="5">
        <f t="shared" si="55"/>
        <v>0</v>
      </c>
    </row>
    <row r="551" spans="1:15" s="8" customFormat="1" ht="14.25" customHeight="1" x14ac:dyDescent="0.2">
      <c r="A551" t="s">
        <v>326</v>
      </c>
      <c r="B551" t="s">
        <v>1844</v>
      </c>
      <c r="C551" t="s">
        <v>326</v>
      </c>
      <c r="D551" t="s">
        <v>1844</v>
      </c>
      <c r="E551" t="s">
        <v>2358</v>
      </c>
      <c r="F551" t="s">
        <v>6</v>
      </c>
      <c r="G551" s="3">
        <v>43510</v>
      </c>
      <c r="H551" s="2">
        <v>49000</v>
      </c>
      <c r="I551" s="12" t="s">
        <v>838</v>
      </c>
      <c r="J551" s="67">
        <f t="shared" si="51"/>
        <v>0</v>
      </c>
      <c r="K551" s="5">
        <f t="shared" si="53"/>
        <v>0</v>
      </c>
      <c r="L551" s="54">
        <f t="shared" si="54"/>
        <v>0</v>
      </c>
      <c r="M551" s="56" t="str">
        <f t="shared" si="50"/>
        <v>Graceland Real Estate</v>
      </c>
      <c r="N551" s="5">
        <f t="shared" si="52"/>
        <v>1</v>
      </c>
      <c r="O551" s="5">
        <f t="shared" si="55"/>
        <v>0</v>
      </c>
    </row>
    <row r="552" spans="1:15" s="8" customFormat="1" ht="14.25" customHeight="1" x14ac:dyDescent="0.2">
      <c r="A552" t="s">
        <v>326</v>
      </c>
      <c r="B552" t="s">
        <v>1844</v>
      </c>
      <c r="C552" t="s">
        <v>326</v>
      </c>
      <c r="D552" t="s">
        <v>1844</v>
      </c>
      <c r="E552" t="s">
        <v>2452</v>
      </c>
      <c r="F552" t="s">
        <v>7</v>
      </c>
      <c r="G552" s="3">
        <v>43523</v>
      </c>
      <c r="H552" s="2">
        <v>75000</v>
      </c>
      <c r="I552" s="12" t="s">
        <v>838</v>
      </c>
      <c r="J552" s="67">
        <f t="shared" si="51"/>
        <v>0</v>
      </c>
      <c r="K552" s="5">
        <f t="shared" si="53"/>
        <v>0</v>
      </c>
      <c r="L552" s="54">
        <f t="shared" si="54"/>
        <v>0</v>
      </c>
      <c r="M552" s="56" t="str">
        <f t="shared" si="50"/>
        <v>Graceland Real Estate</v>
      </c>
      <c r="N552" s="5">
        <f t="shared" si="52"/>
        <v>1</v>
      </c>
      <c r="O552" s="5">
        <f t="shared" si="55"/>
        <v>0</v>
      </c>
    </row>
    <row r="553" spans="1:15" s="8" customFormat="1" ht="14.25" customHeight="1" x14ac:dyDescent="0.2">
      <c r="A553" t="s">
        <v>326</v>
      </c>
      <c r="B553" t="s">
        <v>1844</v>
      </c>
      <c r="C553" t="s">
        <v>326</v>
      </c>
      <c r="D553" t="s">
        <v>1844</v>
      </c>
      <c r="E553" t="s">
        <v>2463</v>
      </c>
      <c r="F553" t="s">
        <v>216</v>
      </c>
      <c r="G553" s="3">
        <v>43524</v>
      </c>
      <c r="H553" s="2">
        <v>170000</v>
      </c>
      <c r="I553" s="12" t="s">
        <v>838</v>
      </c>
      <c r="J553" s="67">
        <f t="shared" si="51"/>
        <v>0</v>
      </c>
      <c r="K553" s="5">
        <f t="shared" si="53"/>
        <v>0</v>
      </c>
      <c r="L553" s="54">
        <f t="shared" si="54"/>
        <v>0</v>
      </c>
      <c r="M553" s="56" t="str">
        <f t="shared" si="50"/>
        <v>Graceland Real Estate</v>
      </c>
      <c r="N553" s="5">
        <f t="shared" si="52"/>
        <v>1</v>
      </c>
      <c r="O553" s="5">
        <f t="shared" si="55"/>
        <v>0</v>
      </c>
    </row>
    <row r="554" spans="1:15" s="8" customFormat="1" ht="14.25" customHeight="1" x14ac:dyDescent="0.2">
      <c r="A554" t="s">
        <v>326</v>
      </c>
      <c r="B554" t="s">
        <v>1844</v>
      </c>
      <c r="C554" t="s">
        <v>326</v>
      </c>
      <c r="D554" t="s">
        <v>1844</v>
      </c>
      <c r="E554" t="s">
        <v>2546</v>
      </c>
      <c r="F554" t="s">
        <v>6</v>
      </c>
      <c r="G554" s="3">
        <v>43532</v>
      </c>
      <c r="H554" s="2">
        <v>141250</v>
      </c>
      <c r="I554" s="12">
        <v>20190139</v>
      </c>
      <c r="J554" s="67">
        <f t="shared" si="51"/>
        <v>0</v>
      </c>
      <c r="K554" s="5">
        <f t="shared" si="53"/>
        <v>0</v>
      </c>
      <c r="L554" s="54">
        <f t="shared" si="54"/>
        <v>0</v>
      </c>
      <c r="M554" s="56" t="str">
        <f t="shared" si="50"/>
        <v>Graceland Real Estate</v>
      </c>
      <c r="N554" s="5">
        <f t="shared" si="52"/>
        <v>1</v>
      </c>
      <c r="O554" s="5">
        <f t="shared" si="55"/>
        <v>1</v>
      </c>
    </row>
    <row r="555" spans="1:15" s="8" customFormat="1" ht="14.25" customHeight="1" x14ac:dyDescent="0.2">
      <c r="A555" t="s">
        <v>326</v>
      </c>
      <c r="B555" t="s">
        <v>1844</v>
      </c>
      <c r="C555" t="s">
        <v>326</v>
      </c>
      <c r="D555" t="s">
        <v>1844</v>
      </c>
      <c r="E555" t="s">
        <v>2558</v>
      </c>
      <c r="F555" t="s">
        <v>6</v>
      </c>
      <c r="G555" s="3">
        <v>43532</v>
      </c>
      <c r="H555" s="2">
        <v>299000</v>
      </c>
      <c r="I555" s="12" t="s">
        <v>838</v>
      </c>
      <c r="J555" s="67">
        <f t="shared" si="51"/>
        <v>0</v>
      </c>
      <c r="K555" s="5">
        <f t="shared" si="53"/>
        <v>0</v>
      </c>
      <c r="L555" s="54">
        <f t="shared" si="54"/>
        <v>0</v>
      </c>
      <c r="M555" s="56" t="str">
        <f t="shared" si="50"/>
        <v>Graceland Real Estate</v>
      </c>
      <c r="N555" s="5">
        <f t="shared" si="52"/>
        <v>1</v>
      </c>
      <c r="O555" s="5">
        <f t="shared" si="55"/>
        <v>0</v>
      </c>
    </row>
    <row r="556" spans="1:15" s="8" customFormat="1" ht="14.25" customHeight="1" x14ac:dyDescent="0.2">
      <c r="A556" t="s">
        <v>326</v>
      </c>
      <c r="B556" t="s">
        <v>1844</v>
      </c>
      <c r="C556" t="s">
        <v>326</v>
      </c>
      <c r="D556" t="s">
        <v>1844</v>
      </c>
      <c r="E556" t="s">
        <v>2858</v>
      </c>
      <c r="F556" t="s">
        <v>6</v>
      </c>
      <c r="G556" s="3">
        <v>43567</v>
      </c>
      <c r="H556" s="2">
        <v>112000</v>
      </c>
      <c r="I556" s="12" t="s">
        <v>838</v>
      </c>
      <c r="J556" s="67">
        <f t="shared" si="51"/>
        <v>0</v>
      </c>
      <c r="K556" s="5">
        <f t="shared" si="53"/>
        <v>0</v>
      </c>
      <c r="L556" s="54">
        <f t="shared" si="54"/>
        <v>0</v>
      </c>
      <c r="M556" s="56" t="str">
        <f t="shared" si="50"/>
        <v>Graceland Real Estate</v>
      </c>
      <c r="N556" s="5">
        <f t="shared" si="52"/>
        <v>1</v>
      </c>
      <c r="O556" s="5">
        <f t="shared" si="55"/>
        <v>0</v>
      </c>
    </row>
    <row r="557" spans="1:15" s="8" customFormat="1" ht="14.25" customHeight="1" x14ac:dyDescent="0.2">
      <c r="A557" t="s">
        <v>326</v>
      </c>
      <c r="B557" t="s">
        <v>1844</v>
      </c>
      <c r="C557" t="s">
        <v>326</v>
      </c>
      <c r="D557" t="s">
        <v>1844</v>
      </c>
      <c r="E557" t="s">
        <v>1991</v>
      </c>
      <c r="F557" t="s">
        <v>123</v>
      </c>
      <c r="G557" s="3">
        <v>43570</v>
      </c>
      <c r="H557" s="2">
        <v>272900</v>
      </c>
      <c r="I557" s="12" t="s">
        <v>838</v>
      </c>
      <c r="J557" s="67">
        <f t="shared" si="51"/>
        <v>0</v>
      </c>
      <c r="K557" s="5">
        <f t="shared" si="53"/>
        <v>0</v>
      </c>
      <c r="L557" s="54">
        <f t="shared" si="54"/>
        <v>0</v>
      </c>
      <c r="M557" s="56" t="str">
        <f t="shared" si="50"/>
        <v>Graceland Real Estate</v>
      </c>
      <c r="N557" s="5">
        <f t="shared" si="52"/>
        <v>1</v>
      </c>
      <c r="O557" s="5">
        <f t="shared" si="55"/>
        <v>0</v>
      </c>
    </row>
    <row r="558" spans="1:15" s="8" customFormat="1" ht="14.25" customHeight="1" x14ac:dyDescent="0.2">
      <c r="A558" t="s">
        <v>326</v>
      </c>
      <c r="B558" t="s">
        <v>1844</v>
      </c>
      <c r="C558" t="s">
        <v>326</v>
      </c>
      <c r="D558" t="s">
        <v>1844</v>
      </c>
      <c r="E558" t="s">
        <v>2904</v>
      </c>
      <c r="F558" t="s">
        <v>6</v>
      </c>
      <c r="G558" s="3">
        <v>43573</v>
      </c>
      <c r="H558" s="2">
        <v>178000</v>
      </c>
      <c r="I558" s="12" t="s">
        <v>838</v>
      </c>
      <c r="J558" s="67">
        <f t="shared" si="51"/>
        <v>0</v>
      </c>
      <c r="K558" s="5">
        <f t="shared" si="53"/>
        <v>0</v>
      </c>
      <c r="L558" s="54">
        <f t="shared" si="54"/>
        <v>0</v>
      </c>
      <c r="M558" s="56" t="str">
        <f t="shared" si="50"/>
        <v>Graceland Real Estate</v>
      </c>
      <c r="N558" s="5">
        <f t="shared" si="52"/>
        <v>1</v>
      </c>
      <c r="O558" s="5">
        <f t="shared" si="55"/>
        <v>0</v>
      </c>
    </row>
    <row r="559" spans="1:15" s="8" customFormat="1" ht="14.25" customHeight="1" x14ac:dyDescent="0.2">
      <c r="A559" t="s">
        <v>326</v>
      </c>
      <c r="B559" t="s">
        <v>1844</v>
      </c>
      <c r="C559" t="s">
        <v>326</v>
      </c>
      <c r="D559" t="s">
        <v>1844</v>
      </c>
      <c r="E559" t="s">
        <v>3124</v>
      </c>
      <c r="F559" t="s">
        <v>910</v>
      </c>
      <c r="G559" s="3">
        <v>43595</v>
      </c>
      <c r="H559" s="2">
        <v>145000</v>
      </c>
      <c r="I559" s="12" t="s">
        <v>838</v>
      </c>
      <c r="J559" s="67">
        <f t="shared" si="51"/>
        <v>0</v>
      </c>
      <c r="K559" s="5">
        <f t="shared" si="53"/>
        <v>0</v>
      </c>
      <c r="L559" s="54">
        <f t="shared" si="54"/>
        <v>0</v>
      </c>
      <c r="M559" s="56" t="str">
        <f t="shared" si="50"/>
        <v>Graceland Real Estate</v>
      </c>
      <c r="N559" s="5">
        <f t="shared" si="52"/>
        <v>1</v>
      </c>
      <c r="O559" s="5">
        <f t="shared" si="55"/>
        <v>0</v>
      </c>
    </row>
    <row r="560" spans="1:15" s="8" customFormat="1" ht="14.25" customHeight="1" x14ac:dyDescent="0.2">
      <c r="A560" t="s">
        <v>326</v>
      </c>
      <c r="B560" t="s">
        <v>1844</v>
      </c>
      <c r="C560" t="s">
        <v>326</v>
      </c>
      <c r="D560" t="s">
        <v>1844</v>
      </c>
      <c r="E560" t="s">
        <v>3166</v>
      </c>
      <c r="F560" t="s">
        <v>6</v>
      </c>
      <c r="G560" s="3">
        <v>43600</v>
      </c>
      <c r="H560" s="2">
        <v>59000</v>
      </c>
      <c r="I560" s="12" t="s">
        <v>838</v>
      </c>
      <c r="J560" s="67">
        <f t="shared" si="51"/>
        <v>0</v>
      </c>
      <c r="K560" s="5">
        <f t="shared" si="53"/>
        <v>0</v>
      </c>
      <c r="L560" s="54">
        <f t="shared" si="54"/>
        <v>0</v>
      </c>
      <c r="M560" s="56" t="str">
        <f t="shared" si="50"/>
        <v>Graceland Real Estate</v>
      </c>
      <c r="N560" s="5">
        <f t="shared" si="52"/>
        <v>1</v>
      </c>
      <c r="O560" s="5">
        <f t="shared" si="55"/>
        <v>0</v>
      </c>
    </row>
    <row r="561" spans="1:15" s="8" customFormat="1" ht="14.25" customHeight="1" x14ac:dyDescent="0.2">
      <c r="A561" t="s">
        <v>326</v>
      </c>
      <c r="B561" t="s">
        <v>1844</v>
      </c>
      <c r="C561" t="s">
        <v>326</v>
      </c>
      <c r="D561" t="s">
        <v>1844</v>
      </c>
      <c r="E561" t="s">
        <v>3321</v>
      </c>
      <c r="F561" t="s">
        <v>7</v>
      </c>
      <c r="G561" s="3">
        <v>43615</v>
      </c>
      <c r="H561" s="2">
        <v>80000</v>
      </c>
      <c r="I561" s="12" t="s">
        <v>838</v>
      </c>
      <c r="J561" s="67">
        <f t="shared" si="51"/>
        <v>0</v>
      </c>
      <c r="K561" s="5">
        <f t="shared" si="53"/>
        <v>0</v>
      </c>
      <c r="L561" s="54">
        <f t="shared" si="54"/>
        <v>0</v>
      </c>
      <c r="M561" s="56" t="str">
        <f t="shared" si="50"/>
        <v>Graceland Real Estate</v>
      </c>
      <c r="N561" s="5">
        <f t="shared" si="52"/>
        <v>1</v>
      </c>
      <c r="O561" s="5">
        <f t="shared" si="55"/>
        <v>0</v>
      </c>
    </row>
    <row r="562" spans="1:15" s="8" customFormat="1" ht="14.25" customHeight="1" x14ac:dyDescent="0.2">
      <c r="A562" t="s">
        <v>326</v>
      </c>
      <c r="B562" t="s">
        <v>1844</v>
      </c>
      <c r="C562" t="s">
        <v>326</v>
      </c>
      <c r="D562" t="s">
        <v>1844</v>
      </c>
      <c r="E562" t="s">
        <v>3342</v>
      </c>
      <c r="F562" t="s">
        <v>216</v>
      </c>
      <c r="G562" s="3">
        <v>43616</v>
      </c>
      <c r="H562" s="2">
        <v>235000</v>
      </c>
      <c r="I562" s="12" t="s">
        <v>838</v>
      </c>
      <c r="J562" s="67">
        <f t="shared" si="51"/>
        <v>0</v>
      </c>
      <c r="K562" s="5">
        <f t="shared" si="53"/>
        <v>0</v>
      </c>
      <c r="L562" s="54">
        <f t="shared" si="54"/>
        <v>0</v>
      </c>
      <c r="M562" s="56" t="str">
        <f t="shared" si="50"/>
        <v>Graceland Real Estate</v>
      </c>
      <c r="N562" s="5">
        <f t="shared" si="52"/>
        <v>1</v>
      </c>
      <c r="O562" s="5">
        <f t="shared" si="55"/>
        <v>0</v>
      </c>
    </row>
    <row r="563" spans="1:15" s="8" customFormat="1" ht="14.25" customHeight="1" x14ac:dyDescent="0.2">
      <c r="A563" t="s">
        <v>326</v>
      </c>
      <c r="B563" t="s">
        <v>1844</v>
      </c>
      <c r="C563" t="s">
        <v>326</v>
      </c>
      <c r="D563" t="s">
        <v>1844</v>
      </c>
      <c r="E563" t="s">
        <v>222</v>
      </c>
      <c r="F563" t="s">
        <v>216</v>
      </c>
      <c r="G563" s="3">
        <v>43616</v>
      </c>
      <c r="H563" s="2">
        <v>315000</v>
      </c>
      <c r="I563" s="12" t="s">
        <v>838</v>
      </c>
      <c r="J563" s="67">
        <f t="shared" si="51"/>
        <v>0</v>
      </c>
      <c r="K563" s="5">
        <f t="shared" si="53"/>
        <v>0</v>
      </c>
      <c r="L563" s="54">
        <f t="shared" si="54"/>
        <v>0</v>
      </c>
      <c r="M563" s="56" t="str">
        <f t="shared" si="50"/>
        <v>Graceland Real Estate</v>
      </c>
      <c r="N563" s="5">
        <f t="shared" si="52"/>
        <v>1</v>
      </c>
      <c r="O563" s="5">
        <f t="shared" si="55"/>
        <v>0</v>
      </c>
    </row>
    <row r="564" spans="1:15" s="8" customFormat="1" ht="14.25" customHeight="1" x14ac:dyDescent="0.2">
      <c r="A564" t="s">
        <v>1401</v>
      </c>
      <c r="B564" t="s">
        <v>1842</v>
      </c>
      <c r="C564" t="s">
        <v>326</v>
      </c>
      <c r="D564" t="s">
        <v>1844</v>
      </c>
      <c r="E564" t="s">
        <v>2931</v>
      </c>
      <c r="F564" t="s">
        <v>6</v>
      </c>
      <c r="G564" s="3">
        <v>43577</v>
      </c>
      <c r="H564" s="2">
        <v>303100</v>
      </c>
      <c r="I564" s="12" t="s">
        <v>838</v>
      </c>
      <c r="J564" s="67">
        <f t="shared" si="51"/>
        <v>303100</v>
      </c>
      <c r="K564" s="5">
        <f t="shared" si="53"/>
        <v>1</v>
      </c>
      <c r="L564" s="54">
        <f t="shared" si="54"/>
        <v>0</v>
      </c>
      <c r="M564" s="56" t="str">
        <f t="shared" si="50"/>
        <v>Graceland Real Estate</v>
      </c>
      <c r="N564" s="5">
        <f t="shared" si="52"/>
        <v>0</v>
      </c>
      <c r="O564" s="5">
        <f t="shared" si="55"/>
        <v>0</v>
      </c>
    </row>
    <row r="565" spans="1:15" s="8" customFormat="1" ht="14.25" customHeight="1" x14ac:dyDescent="0.2">
      <c r="A565" t="s">
        <v>361</v>
      </c>
      <c r="B565" t="s">
        <v>1842</v>
      </c>
      <c r="C565" t="s">
        <v>326</v>
      </c>
      <c r="D565" t="s">
        <v>1844</v>
      </c>
      <c r="E565" t="s">
        <v>2214</v>
      </c>
      <c r="F565" t="s">
        <v>7</v>
      </c>
      <c r="G565" s="3">
        <v>43489</v>
      </c>
      <c r="H565" s="2">
        <v>353000</v>
      </c>
      <c r="I565" s="12">
        <v>20192925</v>
      </c>
      <c r="J565" s="67">
        <f t="shared" si="51"/>
        <v>353000</v>
      </c>
      <c r="K565" s="5">
        <f t="shared" si="53"/>
        <v>1</v>
      </c>
      <c r="L565" s="54">
        <f t="shared" si="54"/>
        <v>1</v>
      </c>
      <c r="M565" s="56" t="str">
        <f t="shared" si="50"/>
        <v>Graceland Real Estate</v>
      </c>
      <c r="N565" s="5">
        <f t="shared" si="52"/>
        <v>0</v>
      </c>
      <c r="O565" s="5">
        <f t="shared" si="55"/>
        <v>0</v>
      </c>
    </row>
    <row r="566" spans="1:15" s="8" customFormat="1" ht="14.25" customHeight="1" x14ac:dyDescent="0.2">
      <c r="A566" t="s">
        <v>566</v>
      </c>
      <c r="B566" t="s">
        <v>1842</v>
      </c>
      <c r="C566" t="s">
        <v>326</v>
      </c>
      <c r="D566" t="s">
        <v>1844</v>
      </c>
      <c r="E566" t="s">
        <v>3008</v>
      </c>
      <c r="F566" t="s">
        <v>6</v>
      </c>
      <c r="G566" s="3">
        <v>43585</v>
      </c>
      <c r="H566" s="2">
        <v>185000</v>
      </c>
      <c r="I566" s="12">
        <v>20190864</v>
      </c>
      <c r="J566" s="67">
        <f t="shared" si="51"/>
        <v>185000</v>
      </c>
      <c r="K566" s="5">
        <f t="shared" si="53"/>
        <v>1</v>
      </c>
      <c r="L566" s="54">
        <f t="shared" si="54"/>
        <v>1</v>
      </c>
      <c r="M566" s="56" t="str">
        <f t="shared" ref="M566:M629" si="56">IF(D566="",D565,D566)</f>
        <v>Graceland Real Estate</v>
      </c>
      <c r="N566" s="5">
        <f t="shared" si="52"/>
        <v>0</v>
      </c>
      <c r="O566" s="5">
        <f t="shared" si="55"/>
        <v>0</v>
      </c>
    </row>
    <row r="567" spans="1:15" s="8" customFormat="1" ht="14.25" customHeight="1" x14ac:dyDescent="0.2">
      <c r="A567" t="s">
        <v>884</v>
      </c>
      <c r="B567" t="s">
        <v>1847</v>
      </c>
      <c r="C567" t="s">
        <v>326</v>
      </c>
      <c r="D567" t="s">
        <v>1844</v>
      </c>
      <c r="E567" t="s">
        <v>2240</v>
      </c>
      <c r="F567" t="s">
        <v>216</v>
      </c>
      <c r="G567" s="3">
        <v>43495</v>
      </c>
      <c r="H567" s="2">
        <v>214000</v>
      </c>
      <c r="I567" s="12" t="s">
        <v>838</v>
      </c>
      <c r="J567" s="67">
        <f t="shared" si="51"/>
        <v>214000</v>
      </c>
      <c r="K567" s="5">
        <f t="shared" si="53"/>
        <v>1</v>
      </c>
      <c r="L567" s="54">
        <f t="shared" si="54"/>
        <v>0</v>
      </c>
      <c r="M567" s="56" t="str">
        <f t="shared" si="56"/>
        <v>Graceland Real Estate</v>
      </c>
      <c r="N567" s="5">
        <f t="shared" si="52"/>
        <v>0</v>
      </c>
      <c r="O567" s="5">
        <f t="shared" si="55"/>
        <v>0</v>
      </c>
    </row>
    <row r="568" spans="1:15" s="8" customFormat="1" ht="14.25" customHeight="1" x14ac:dyDescent="0.2">
      <c r="A568" t="s">
        <v>1553</v>
      </c>
      <c r="B568" t="s">
        <v>1842</v>
      </c>
      <c r="C568" t="s">
        <v>891</v>
      </c>
      <c r="D568" t="s">
        <v>2063</v>
      </c>
      <c r="E568" t="s">
        <v>2277</v>
      </c>
      <c r="F568" t="s">
        <v>216</v>
      </c>
      <c r="G568" s="3">
        <v>43497</v>
      </c>
      <c r="H568" s="2">
        <v>115000</v>
      </c>
      <c r="I568" s="12" t="s">
        <v>838</v>
      </c>
      <c r="J568" s="67">
        <f t="shared" si="51"/>
        <v>115000</v>
      </c>
      <c r="K568" s="5">
        <f t="shared" si="53"/>
        <v>1</v>
      </c>
      <c r="L568" s="54">
        <f t="shared" si="54"/>
        <v>0</v>
      </c>
      <c r="M568" s="56" t="str">
        <f t="shared" si="56"/>
        <v>Graham &amp; Co Realty Group</v>
      </c>
      <c r="N568" s="5">
        <f t="shared" si="52"/>
        <v>0</v>
      </c>
      <c r="O568" s="5">
        <f t="shared" si="55"/>
        <v>0</v>
      </c>
    </row>
    <row r="569" spans="1:15" s="8" customFormat="1" ht="14.25" customHeight="1" x14ac:dyDescent="0.2">
      <c r="A569" t="s">
        <v>1542</v>
      </c>
      <c r="B569" t="s">
        <v>1842</v>
      </c>
      <c r="C569" t="s">
        <v>549</v>
      </c>
      <c r="D569" t="s">
        <v>1180</v>
      </c>
      <c r="E569" t="s">
        <v>2746</v>
      </c>
      <c r="F569" t="s">
        <v>6</v>
      </c>
      <c r="G569" s="3">
        <v>43553</v>
      </c>
      <c r="H569" s="2">
        <v>302900</v>
      </c>
      <c r="I569" s="12">
        <v>20190226</v>
      </c>
      <c r="J569" s="67">
        <f t="shared" si="51"/>
        <v>302900</v>
      </c>
      <c r="K569" s="5">
        <f t="shared" si="53"/>
        <v>1</v>
      </c>
      <c r="L569" s="54">
        <f t="shared" si="54"/>
        <v>1</v>
      </c>
      <c r="M569" s="56" t="str">
        <f t="shared" si="56"/>
        <v>Greater Waco Realty, Inc.</v>
      </c>
      <c r="N569" s="5">
        <f t="shared" si="52"/>
        <v>0</v>
      </c>
      <c r="O569" s="5">
        <f t="shared" si="55"/>
        <v>0</v>
      </c>
    </row>
    <row r="570" spans="1:15" s="8" customFormat="1" ht="14.25" customHeight="1" x14ac:dyDescent="0.2">
      <c r="A570" t="s">
        <v>787</v>
      </c>
      <c r="B570" t="s">
        <v>1036</v>
      </c>
      <c r="C570" t="s">
        <v>2014</v>
      </c>
      <c r="D570" t="s">
        <v>1180</v>
      </c>
      <c r="E570" t="s">
        <v>2598</v>
      </c>
      <c r="F570" t="s">
        <v>6</v>
      </c>
      <c r="G570" s="3">
        <v>43538</v>
      </c>
      <c r="H570" s="2">
        <v>79000</v>
      </c>
      <c r="I570" s="12" t="s">
        <v>838</v>
      </c>
      <c r="J570" s="67">
        <f t="shared" si="51"/>
        <v>79000</v>
      </c>
      <c r="K570" s="5">
        <f t="shared" si="53"/>
        <v>1</v>
      </c>
      <c r="L570" s="54">
        <f t="shared" si="54"/>
        <v>0</v>
      </c>
      <c r="M570" s="56" t="str">
        <f t="shared" si="56"/>
        <v>Greater Waco Realty, Inc.</v>
      </c>
      <c r="N570" s="5">
        <f t="shared" si="52"/>
        <v>0</v>
      </c>
      <c r="O570" s="5">
        <f t="shared" si="55"/>
        <v>0</v>
      </c>
    </row>
    <row r="571" spans="1:15" s="8" customFormat="1" ht="14.25" customHeight="1" x14ac:dyDescent="0.2">
      <c r="A571" t="s">
        <v>1221</v>
      </c>
      <c r="B571" t="s">
        <v>1180</v>
      </c>
      <c r="C571" t="s">
        <v>892</v>
      </c>
      <c r="D571" t="s">
        <v>1180</v>
      </c>
      <c r="E571" t="s">
        <v>2661</v>
      </c>
      <c r="F571" t="s">
        <v>1126</v>
      </c>
      <c r="G571" s="3">
        <v>43545</v>
      </c>
      <c r="H571" s="2">
        <v>123000</v>
      </c>
      <c r="I571" s="12">
        <v>20190401</v>
      </c>
      <c r="J571" s="67">
        <f t="shared" si="51"/>
        <v>0</v>
      </c>
      <c r="K571" s="5">
        <f t="shared" si="53"/>
        <v>0</v>
      </c>
      <c r="L571" s="54">
        <f t="shared" si="54"/>
        <v>0</v>
      </c>
      <c r="M571" s="56" t="str">
        <f t="shared" si="56"/>
        <v>Greater Waco Realty, Inc.</v>
      </c>
      <c r="N571" s="5">
        <f t="shared" si="52"/>
        <v>1</v>
      </c>
      <c r="O571" s="5">
        <f t="shared" si="55"/>
        <v>1</v>
      </c>
    </row>
    <row r="572" spans="1:15" s="8" customFormat="1" ht="14.25" customHeight="1" x14ac:dyDescent="0.2">
      <c r="A572" t="s">
        <v>1230</v>
      </c>
      <c r="B572" t="s">
        <v>5</v>
      </c>
      <c r="C572" t="s">
        <v>549</v>
      </c>
      <c r="D572" t="s">
        <v>1180</v>
      </c>
      <c r="E572" t="s">
        <v>2605</v>
      </c>
      <c r="F572" t="s">
        <v>6</v>
      </c>
      <c r="G572" s="3">
        <v>43538</v>
      </c>
      <c r="H572" s="2">
        <v>204900</v>
      </c>
      <c r="I572" s="12" t="s">
        <v>838</v>
      </c>
      <c r="J572" s="67">
        <f t="shared" si="51"/>
        <v>204900</v>
      </c>
      <c r="K572" s="5">
        <f t="shared" si="53"/>
        <v>1</v>
      </c>
      <c r="L572" s="54">
        <f t="shared" si="54"/>
        <v>0</v>
      </c>
      <c r="M572" s="56" t="str">
        <f t="shared" si="56"/>
        <v>Greater Waco Realty, Inc.</v>
      </c>
      <c r="N572" s="5">
        <f t="shared" si="52"/>
        <v>0</v>
      </c>
      <c r="O572" s="5">
        <f t="shared" si="55"/>
        <v>0</v>
      </c>
    </row>
    <row r="573" spans="1:15" s="8" customFormat="1" ht="14.25" customHeight="1" x14ac:dyDescent="0.2">
      <c r="A573" t="s">
        <v>2058</v>
      </c>
      <c r="B573" t="s">
        <v>1180</v>
      </c>
      <c r="C573" t="s">
        <v>1534</v>
      </c>
      <c r="D573" t="s">
        <v>1180</v>
      </c>
      <c r="E573" t="s">
        <v>2246</v>
      </c>
      <c r="F573" t="s">
        <v>11</v>
      </c>
      <c r="G573" s="3">
        <v>43496</v>
      </c>
      <c r="H573" s="2">
        <v>152590</v>
      </c>
      <c r="I573" s="12" t="s">
        <v>838</v>
      </c>
      <c r="J573" s="67">
        <f t="shared" si="51"/>
        <v>0</v>
      </c>
      <c r="K573" s="5">
        <f t="shared" si="53"/>
        <v>0</v>
      </c>
      <c r="L573" s="54">
        <f t="shared" si="54"/>
        <v>0</v>
      </c>
      <c r="M573" s="56" t="str">
        <f t="shared" si="56"/>
        <v>Greater Waco Realty, Inc.</v>
      </c>
      <c r="N573" s="5">
        <f t="shared" si="52"/>
        <v>1</v>
      </c>
      <c r="O573" s="5">
        <f t="shared" si="55"/>
        <v>0</v>
      </c>
    </row>
    <row r="574" spans="1:15" s="8" customFormat="1" ht="14.25" customHeight="1" x14ac:dyDescent="0.2">
      <c r="A574" t="s">
        <v>1684</v>
      </c>
      <c r="B574" t="s">
        <v>2328</v>
      </c>
      <c r="C574" t="s">
        <v>407</v>
      </c>
      <c r="D574" t="s">
        <v>1180</v>
      </c>
      <c r="E574" t="s">
        <v>2329</v>
      </c>
      <c r="F574" t="s">
        <v>424</v>
      </c>
      <c r="G574" s="3">
        <v>43504</v>
      </c>
      <c r="H574" s="2">
        <v>62500</v>
      </c>
      <c r="I574" s="12" t="s">
        <v>838</v>
      </c>
      <c r="J574" s="67">
        <f t="shared" si="51"/>
        <v>62500</v>
      </c>
      <c r="K574" s="5">
        <f t="shared" si="53"/>
        <v>1</v>
      </c>
      <c r="L574" s="54">
        <f t="shared" si="54"/>
        <v>0</v>
      </c>
      <c r="M574" s="56" t="str">
        <f t="shared" si="56"/>
        <v>Greater Waco Realty, Inc.</v>
      </c>
      <c r="N574" s="5">
        <f t="shared" si="52"/>
        <v>0</v>
      </c>
      <c r="O574" s="5">
        <f t="shared" si="55"/>
        <v>0</v>
      </c>
    </row>
    <row r="575" spans="1:15" s="8" customFormat="1" ht="14.25" customHeight="1" x14ac:dyDescent="0.2">
      <c r="A575" t="s">
        <v>722</v>
      </c>
      <c r="B575" t="s">
        <v>1842</v>
      </c>
      <c r="C575" t="s">
        <v>1232</v>
      </c>
      <c r="D575" t="s">
        <v>1180</v>
      </c>
      <c r="E575" t="s">
        <v>2336</v>
      </c>
      <c r="F575" t="s">
        <v>425</v>
      </c>
      <c r="G575" s="3">
        <v>43504</v>
      </c>
      <c r="H575" s="2">
        <v>490000</v>
      </c>
      <c r="I575" s="12">
        <v>20190131</v>
      </c>
      <c r="J575" s="67">
        <f t="shared" si="51"/>
        <v>490000</v>
      </c>
      <c r="K575" s="5">
        <f t="shared" si="53"/>
        <v>1</v>
      </c>
      <c r="L575" s="54">
        <f t="shared" si="54"/>
        <v>1</v>
      </c>
      <c r="M575" s="56" t="str">
        <f t="shared" si="56"/>
        <v>Greater Waco Realty, Inc.</v>
      </c>
      <c r="N575" s="5">
        <f t="shared" si="52"/>
        <v>0</v>
      </c>
      <c r="O575" s="5">
        <f t="shared" si="55"/>
        <v>0</v>
      </c>
    </row>
    <row r="576" spans="1:15" s="8" customFormat="1" ht="14.25" customHeight="1" x14ac:dyDescent="0.2">
      <c r="A576" t="s">
        <v>1081</v>
      </c>
      <c r="B576" t="s">
        <v>1036</v>
      </c>
      <c r="C576" t="s">
        <v>549</v>
      </c>
      <c r="D576" t="s">
        <v>1180</v>
      </c>
      <c r="E576" t="s">
        <v>3281</v>
      </c>
      <c r="F576" t="s">
        <v>7</v>
      </c>
      <c r="G576" s="3">
        <v>43609</v>
      </c>
      <c r="H576" s="2">
        <v>219000</v>
      </c>
      <c r="I576" s="12" t="s">
        <v>838</v>
      </c>
      <c r="J576" s="67">
        <f t="shared" si="51"/>
        <v>219000</v>
      </c>
      <c r="K576" s="5">
        <f t="shared" si="53"/>
        <v>1</v>
      </c>
      <c r="L576" s="54">
        <f t="shared" si="54"/>
        <v>0</v>
      </c>
      <c r="M576" s="56" t="str">
        <f t="shared" si="56"/>
        <v>Greater Waco Realty, Inc.</v>
      </c>
      <c r="N576" s="5">
        <f t="shared" si="52"/>
        <v>0</v>
      </c>
      <c r="O576" s="5">
        <f t="shared" si="55"/>
        <v>0</v>
      </c>
    </row>
    <row r="577" spans="1:15" s="8" customFormat="1" ht="14.25" customHeight="1" x14ac:dyDescent="0.2">
      <c r="A577" t="s">
        <v>1694</v>
      </c>
      <c r="B577" t="s">
        <v>1180</v>
      </c>
      <c r="C577" t="s">
        <v>1694</v>
      </c>
      <c r="D577" t="s">
        <v>1180</v>
      </c>
      <c r="E577" t="s">
        <v>2761</v>
      </c>
      <c r="F577" t="s">
        <v>6</v>
      </c>
      <c r="G577" s="3">
        <v>43556</v>
      </c>
      <c r="H577" s="2">
        <v>58000</v>
      </c>
      <c r="I577" s="12">
        <v>20190506</v>
      </c>
      <c r="J577" s="67">
        <f t="shared" si="51"/>
        <v>0</v>
      </c>
      <c r="K577" s="5">
        <f t="shared" si="53"/>
        <v>0</v>
      </c>
      <c r="L577" s="54">
        <f t="shared" si="54"/>
        <v>0</v>
      </c>
      <c r="M577" s="56" t="str">
        <f t="shared" si="56"/>
        <v>Greater Waco Realty, Inc.</v>
      </c>
      <c r="N577" s="5">
        <f t="shared" si="52"/>
        <v>1</v>
      </c>
      <c r="O577" s="5">
        <f t="shared" si="55"/>
        <v>1</v>
      </c>
    </row>
    <row r="578" spans="1:15" s="8" customFormat="1" ht="14.25" customHeight="1" x14ac:dyDescent="0.2">
      <c r="A578" t="s">
        <v>1926</v>
      </c>
      <c r="B578" t="s">
        <v>1535</v>
      </c>
      <c r="C578" t="s">
        <v>2041</v>
      </c>
      <c r="D578" t="s">
        <v>1180</v>
      </c>
      <c r="E578" t="s">
        <v>2651</v>
      </c>
      <c r="F578" t="s">
        <v>6</v>
      </c>
      <c r="G578" s="3">
        <v>43545</v>
      </c>
      <c r="H578" s="2">
        <v>145000</v>
      </c>
      <c r="I578" s="12" t="s">
        <v>838</v>
      </c>
      <c r="J578" s="67">
        <f t="shared" si="51"/>
        <v>145000</v>
      </c>
      <c r="K578" s="5">
        <f t="shared" si="53"/>
        <v>1</v>
      </c>
      <c r="L578" s="54">
        <f t="shared" si="54"/>
        <v>0</v>
      </c>
      <c r="M578" s="56" t="str">
        <f t="shared" si="56"/>
        <v>Greater Waco Realty, Inc.</v>
      </c>
      <c r="N578" s="5">
        <f t="shared" si="52"/>
        <v>0</v>
      </c>
      <c r="O578" s="5">
        <f t="shared" si="55"/>
        <v>0</v>
      </c>
    </row>
    <row r="579" spans="1:15" s="8" customFormat="1" ht="14.25" customHeight="1" x14ac:dyDescent="0.2">
      <c r="A579" t="s">
        <v>1883</v>
      </c>
      <c r="B579" t="s">
        <v>1475</v>
      </c>
      <c r="C579" t="s">
        <v>2014</v>
      </c>
      <c r="D579" t="s">
        <v>1180</v>
      </c>
      <c r="E579" t="s">
        <v>3178</v>
      </c>
      <c r="F579" t="s">
        <v>1249</v>
      </c>
      <c r="G579" s="3">
        <v>43600</v>
      </c>
      <c r="H579" s="2">
        <v>263000</v>
      </c>
      <c r="I579" s="12" t="s">
        <v>838</v>
      </c>
      <c r="J579" s="67">
        <f t="shared" ref="J579:J642" si="57">IF(B579=D579,0,H579)</f>
        <v>263000</v>
      </c>
      <c r="K579" s="5">
        <f t="shared" si="53"/>
        <v>1</v>
      </c>
      <c r="L579" s="54">
        <f t="shared" si="54"/>
        <v>0</v>
      </c>
      <c r="M579" s="56" t="str">
        <f t="shared" si="56"/>
        <v>Greater Waco Realty, Inc.</v>
      </c>
      <c r="N579" s="5">
        <f t="shared" ref="N579:N642" si="58">IF(B579=D579,1,0)</f>
        <v>0</v>
      </c>
      <c r="O579" s="5">
        <f t="shared" si="55"/>
        <v>0</v>
      </c>
    </row>
    <row r="580" spans="1:15" s="8" customFormat="1" ht="14.25" customHeight="1" x14ac:dyDescent="0.2">
      <c r="A580" t="s">
        <v>824</v>
      </c>
      <c r="B580" t="s">
        <v>1036</v>
      </c>
      <c r="C580" t="s">
        <v>1534</v>
      </c>
      <c r="D580" t="s">
        <v>1180</v>
      </c>
      <c r="E580" t="s">
        <v>2434</v>
      </c>
      <c r="F580" t="s">
        <v>6</v>
      </c>
      <c r="G580" s="3">
        <v>43521</v>
      </c>
      <c r="H580" s="2">
        <v>185000</v>
      </c>
      <c r="I580" s="12" t="s">
        <v>838</v>
      </c>
      <c r="J580" s="67">
        <f t="shared" si="57"/>
        <v>185000</v>
      </c>
      <c r="K580" s="5">
        <f t="shared" si="53"/>
        <v>1</v>
      </c>
      <c r="L580" s="54">
        <f t="shared" si="54"/>
        <v>0</v>
      </c>
      <c r="M580" s="56" t="str">
        <f t="shared" si="56"/>
        <v>Greater Waco Realty, Inc.</v>
      </c>
      <c r="N580" s="5">
        <f t="shared" si="58"/>
        <v>0</v>
      </c>
      <c r="O580" s="5">
        <f t="shared" si="55"/>
        <v>0</v>
      </c>
    </row>
    <row r="581" spans="1:15" s="8" customFormat="1" ht="14.25" customHeight="1" x14ac:dyDescent="0.2">
      <c r="A581" t="s">
        <v>1848</v>
      </c>
      <c r="B581" t="s">
        <v>1036</v>
      </c>
      <c r="C581" t="s">
        <v>1942</v>
      </c>
      <c r="D581" t="s">
        <v>1180</v>
      </c>
      <c r="E581" t="s">
        <v>2972</v>
      </c>
      <c r="F581" t="s">
        <v>6</v>
      </c>
      <c r="G581" s="3">
        <v>43581</v>
      </c>
      <c r="H581" s="2">
        <v>248000</v>
      </c>
      <c r="I581" s="12" t="s">
        <v>838</v>
      </c>
      <c r="J581" s="67">
        <f t="shared" si="57"/>
        <v>248000</v>
      </c>
      <c r="K581" s="5">
        <f t="shared" si="53"/>
        <v>1</v>
      </c>
      <c r="L581" s="54">
        <f t="shared" si="54"/>
        <v>0</v>
      </c>
      <c r="M581" s="56" t="str">
        <f t="shared" si="56"/>
        <v>Greater Waco Realty, Inc.</v>
      </c>
      <c r="N581" s="5">
        <f t="shared" si="58"/>
        <v>0</v>
      </c>
      <c r="O581" s="5">
        <f t="shared" si="55"/>
        <v>0</v>
      </c>
    </row>
    <row r="582" spans="1:15" s="8" customFormat="1" ht="14.25" customHeight="1" x14ac:dyDescent="0.2">
      <c r="A582" t="s">
        <v>1222</v>
      </c>
      <c r="B582" t="s">
        <v>1099</v>
      </c>
      <c r="C582" t="s">
        <v>1232</v>
      </c>
      <c r="D582" t="s">
        <v>1180</v>
      </c>
      <c r="E582" t="s">
        <v>3335</v>
      </c>
      <c r="F582" t="s">
        <v>6</v>
      </c>
      <c r="G582" s="3">
        <v>43616</v>
      </c>
      <c r="H582" s="2">
        <v>184900</v>
      </c>
      <c r="I582" s="12" t="s">
        <v>838</v>
      </c>
      <c r="J582" s="67">
        <f t="shared" si="57"/>
        <v>184900</v>
      </c>
      <c r="K582" s="5">
        <f t="shared" ref="K582:K645" si="59">IF(J582&gt;0,1,0)</f>
        <v>1</v>
      </c>
      <c r="L582" s="54">
        <f t="shared" ref="L582:L645" si="60">IF(K582=0,0,IF(I582="did not close",0,IF(I582="",0,1)))</f>
        <v>0</v>
      </c>
      <c r="M582" s="56" t="str">
        <f t="shared" si="56"/>
        <v>Greater Waco Realty, Inc.</v>
      </c>
      <c r="N582" s="5">
        <f t="shared" si="58"/>
        <v>0</v>
      </c>
      <c r="O582" s="5">
        <f t="shared" ref="O582:O645" si="61">IF(K582=0,IF(I582="did not close",0,IF(I582="",0,1)),0)</f>
        <v>0</v>
      </c>
    </row>
    <row r="583" spans="1:15" s="8" customFormat="1" ht="14.25" customHeight="1" x14ac:dyDescent="0.2">
      <c r="A583" t="s">
        <v>2014</v>
      </c>
      <c r="B583" t="s">
        <v>1180</v>
      </c>
      <c r="C583" t="s">
        <v>1694</v>
      </c>
      <c r="D583" t="s">
        <v>1180</v>
      </c>
      <c r="E583" t="s">
        <v>3109</v>
      </c>
      <c r="F583" t="s">
        <v>216</v>
      </c>
      <c r="G583" s="3">
        <v>43595</v>
      </c>
      <c r="H583" s="2">
        <v>234900</v>
      </c>
      <c r="I583" s="12" t="s">
        <v>838</v>
      </c>
      <c r="J583" s="67">
        <f t="shared" si="57"/>
        <v>0</v>
      </c>
      <c r="K583" s="5">
        <f t="shared" si="59"/>
        <v>0</v>
      </c>
      <c r="L583" s="54">
        <f t="shared" si="60"/>
        <v>0</v>
      </c>
      <c r="M583" s="56" t="str">
        <f t="shared" si="56"/>
        <v>Greater Waco Realty, Inc.</v>
      </c>
      <c r="N583" s="5">
        <f t="shared" si="58"/>
        <v>1</v>
      </c>
      <c r="O583" s="5">
        <f t="shared" si="61"/>
        <v>0</v>
      </c>
    </row>
    <row r="584" spans="1:15" s="8" customFormat="1" ht="14.25" customHeight="1" x14ac:dyDescent="0.2">
      <c r="A584" t="s">
        <v>1691</v>
      </c>
      <c r="B584" t="s">
        <v>5</v>
      </c>
      <c r="C584" t="s">
        <v>1534</v>
      </c>
      <c r="D584" t="s">
        <v>1180</v>
      </c>
      <c r="E584" t="s">
        <v>3048</v>
      </c>
      <c r="F584" t="s">
        <v>7</v>
      </c>
      <c r="G584" s="3">
        <v>43588</v>
      </c>
      <c r="H584" s="2">
        <v>157500</v>
      </c>
      <c r="I584" s="12" t="s">
        <v>838</v>
      </c>
      <c r="J584" s="67">
        <f t="shared" si="57"/>
        <v>157500</v>
      </c>
      <c r="K584" s="5">
        <f t="shared" si="59"/>
        <v>1</v>
      </c>
      <c r="L584" s="54">
        <f t="shared" si="60"/>
        <v>0</v>
      </c>
      <c r="M584" s="56" t="str">
        <f t="shared" si="56"/>
        <v>Greater Waco Realty, Inc.</v>
      </c>
      <c r="N584" s="5">
        <f t="shared" si="58"/>
        <v>0</v>
      </c>
      <c r="O584" s="5">
        <f t="shared" si="61"/>
        <v>0</v>
      </c>
    </row>
    <row r="585" spans="1:15" s="8" customFormat="1" ht="14.25" customHeight="1" x14ac:dyDescent="0.2">
      <c r="A585" t="s">
        <v>1040</v>
      </c>
      <c r="B585" t="s">
        <v>5</v>
      </c>
      <c r="C585" t="s">
        <v>407</v>
      </c>
      <c r="D585" t="s">
        <v>1180</v>
      </c>
      <c r="E585" t="s">
        <v>2318</v>
      </c>
      <c r="F585" t="s">
        <v>216</v>
      </c>
      <c r="G585" s="3">
        <v>43503</v>
      </c>
      <c r="H585" s="2">
        <v>362500</v>
      </c>
      <c r="I585" s="12">
        <v>20182884</v>
      </c>
      <c r="J585" s="67">
        <f t="shared" si="57"/>
        <v>362500</v>
      </c>
      <c r="K585" s="5">
        <f t="shared" si="59"/>
        <v>1</v>
      </c>
      <c r="L585" s="54">
        <f t="shared" si="60"/>
        <v>1</v>
      </c>
      <c r="M585" s="56" t="str">
        <f t="shared" si="56"/>
        <v>Greater Waco Realty, Inc.</v>
      </c>
      <c r="N585" s="5">
        <f t="shared" si="58"/>
        <v>0</v>
      </c>
      <c r="O585" s="5">
        <f t="shared" si="61"/>
        <v>0</v>
      </c>
    </row>
    <row r="586" spans="1:15" s="8" customFormat="1" ht="14.25" customHeight="1" x14ac:dyDescent="0.2">
      <c r="A586" t="s">
        <v>1557</v>
      </c>
      <c r="B586" t="s">
        <v>5</v>
      </c>
      <c r="C586" t="s">
        <v>1942</v>
      </c>
      <c r="D586" t="s">
        <v>1180</v>
      </c>
      <c r="E586" t="s">
        <v>2310</v>
      </c>
      <c r="F586" t="s">
        <v>6</v>
      </c>
      <c r="G586" s="3">
        <v>43502</v>
      </c>
      <c r="H586" s="2">
        <v>130000</v>
      </c>
      <c r="I586" s="12">
        <v>20190138</v>
      </c>
      <c r="J586" s="67">
        <f t="shared" si="57"/>
        <v>130000</v>
      </c>
      <c r="K586" s="5">
        <f t="shared" si="59"/>
        <v>1</v>
      </c>
      <c r="L586" s="54">
        <f t="shared" si="60"/>
        <v>1</v>
      </c>
      <c r="M586" s="56" t="str">
        <f t="shared" si="56"/>
        <v>Greater Waco Realty, Inc.</v>
      </c>
      <c r="N586" s="5">
        <f t="shared" si="58"/>
        <v>0</v>
      </c>
      <c r="O586" s="5">
        <f t="shared" si="61"/>
        <v>0</v>
      </c>
    </row>
    <row r="587" spans="1:15" s="8" customFormat="1" ht="14.25" customHeight="1" x14ac:dyDescent="0.2">
      <c r="A587" t="s">
        <v>1564</v>
      </c>
      <c r="B587" t="s">
        <v>1565</v>
      </c>
      <c r="C587" t="s">
        <v>2014</v>
      </c>
      <c r="D587" t="s">
        <v>1180</v>
      </c>
      <c r="E587" t="s">
        <v>3137</v>
      </c>
      <c r="F587" t="s">
        <v>6</v>
      </c>
      <c r="G587" s="3">
        <v>43595</v>
      </c>
      <c r="H587" s="2">
        <v>213000</v>
      </c>
      <c r="I587" s="12" t="s">
        <v>838</v>
      </c>
      <c r="J587" s="67">
        <f t="shared" si="57"/>
        <v>213000</v>
      </c>
      <c r="K587" s="5">
        <f t="shared" si="59"/>
        <v>1</v>
      </c>
      <c r="L587" s="54">
        <f t="shared" si="60"/>
        <v>0</v>
      </c>
      <c r="M587" s="56" t="str">
        <f t="shared" si="56"/>
        <v>Greater Waco Realty, Inc.</v>
      </c>
      <c r="N587" s="5">
        <f t="shared" si="58"/>
        <v>0</v>
      </c>
      <c r="O587" s="5">
        <f t="shared" si="61"/>
        <v>0</v>
      </c>
    </row>
    <row r="588" spans="1:15" s="8" customFormat="1" ht="14.25" customHeight="1" x14ac:dyDescent="0.2">
      <c r="A588" t="s">
        <v>2039</v>
      </c>
      <c r="B588" t="s">
        <v>1847</v>
      </c>
      <c r="C588" t="s">
        <v>549</v>
      </c>
      <c r="D588" t="s">
        <v>1180</v>
      </c>
      <c r="E588" t="s">
        <v>2136</v>
      </c>
      <c r="F588" t="s">
        <v>6</v>
      </c>
      <c r="G588" s="3">
        <v>43475</v>
      </c>
      <c r="H588" s="2">
        <v>139900</v>
      </c>
      <c r="I588" s="12" t="s">
        <v>838</v>
      </c>
      <c r="J588" s="67">
        <f t="shared" si="57"/>
        <v>139900</v>
      </c>
      <c r="K588" s="5">
        <f t="shared" si="59"/>
        <v>1</v>
      </c>
      <c r="L588" s="54">
        <f t="shared" si="60"/>
        <v>0</v>
      </c>
      <c r="M588" s="56" t="str">
        <f t="shared" si="56"/>
        <v>Greater Waco Realty, Inc.</v>
      </c>
      <c r="N588" s="5">
        <f t="shared" si="58"/>
        <v>0</v>
      </c>
      <c r="O588" s="5">
        <f t="shared" si="61"/>
        <v>0</v>
      </c>
    </row>
    <row r="589" spans="1:15" s="8" customFormat="1" ht="14.25" customHeight="1" x14ac:dyDescent="0.2">
      <c r="A589" t="s">
        <v>1125</v>
      </c>
      <c r="B589" t="s">
        <v>303</v>
      </c>
      <c r="C589" t="s">
        <v>1694</v>
      </c>
      <c r="D589" t="s">
        <v>1180</v>
      </c>
      <c r="E589" t="s">
        <v>2889</v>
      </c>
      <c r="F589" t="s">
        <v>216</v>
      </c>
      <c r="G589" s="3">
        <v>43571</v>
      </c>
      <c r="H589" s="2">
        <v>173000</v>
      </c>
      <c r="I589" s="12" t="s">
        <v>838</v>
      </c>
      <c r="J589" s="67">
        <f t="shared" si="57"/>
        <v>173000</v>
      </c>
      <c r="K589" s="5">
        <f t="shared" si="59"/>
        <v>1</v>
      </c>
      <c r="L589" s="54">
        <f t="shared" si="60"/>
        <v>0</v>
      </c>
      <c r="M589" s="56" t="str">
        <f t="shared" si="56"/>
        <v>Greater Waco Realty, Inc.</v>
      </c>
      <c r="N589" s="5">
        <f t="shared" si="58"/>
        <v>0</v>
      </c>
      <c r="O589" s="5">
        <f t="shared" si="61"/>
        <v>0</v>
      </c>
    </row>
    <row r="590" spans="1:15" s="8" customFormat="1" ht="14.25" customHeight="1" x14ac:dyDescent="0.2">
      <c r="A590" t="s">
        <v>1234</v>
      </c>
      <c r="B590" t="s">
        <v>1036</v>
      </c>
      <c r="C590" t="s">
        <v>851</v>
      </c>
      <c r="D590" t="s">
        <v>993</v>
      </c>
      <c r="E590" t="s">
        <v>3268</v>
      </c>
      <c r="F590" t="s">
        <v>6</v>
      </c>
      <c r="G590" s="3">
        <v>43609</v>
      </c>
      <c r="H590" s="2">
        <v>197500</v>
      </c>
      <c r="I590" s="12" t="s">
        <v>838</v>
      </c>
      <c r="J590" s="67">
        <f t="shared" si="57"/>
        <v>197500</v>
      </c>
      <c r="K590" s="5">
        <f t="shared" si="59"/>
        <v>1</v>
      </c>
      <c r="L590" s="54">
        <f t="shared" si="60"/>
        <v>0</v>
      </c>
      <c r="M590" s="56" t="str">
        <f t="shared" si="56"/>
        <v>Hallmark Realty</v>
      </c>
      <c r="N590" s="5">
        <f t="shared" si="58"/>
        <v>0</v>
      </c>
      <c r="O590" s="5">
        <f t="shared" si="61"/>
        <v>0</v>
      </c>
    </row>
    <row r="591" spans="1:15" s="8" customFormat="1" ht="14.25" customHeight="1" x14ac:dyDescent="0.2">
      <c r="A591" t="s">
        <v>851</v>
      </c>
      <c r="B591" t="s">
        <v>993</v>
      </c>
      <c r="C591" t="s">
        <v>851</v>
      </c>
      <c r="D591" t="s">
        <v>993</v>
      </c>
      <c r="E591" t="s">
        <v>2911</v>
      </c>
      <c r="F591" t="s">
        <v>6</v>
      </c>
      <c r="G591" s="3">
        <v>43573</v>
      </c>
      <c r="H591" s="2">
        <v>191300</v>
      </c>
      <c r="I591" s="12" t="s">
        <v>838</v>
      </c>
      <c r="J591" s="67">
        <f t="shared" si="57"/>
        <v>0</v>
      </c>
      <c r="K591" s="5">
        <f t="shared" si="59"/>
        <v>0</v>
      </c>
      <c r="L591" s="54">
        <f t="shared" si="60"/>
        <v>0</v>
      </c>
      <c r="M591" s="56" t="str">
        <f t="shared" si="56"/>
        <v>Hallmark Realty</v>
      </c>
      <c r="N591" s="5">
        <f t="shared" si="58"/>
        <v>1</v>
      </c>
      <c r="O591" s="5">
        <f t="shared" si="61"/>
        <v>0</v>
      </c>
    </row>
    <row r="592" spans="1:15" s="8" customFormat="1" ht="14.25" customHeight="1" x14ac:dyDescent="0.2">
      <c r="A592" t="s">
        <v>1864</v>
      </c>
      <c r="B592" t="s">
        <v>1087</v>
      </c>
      <c r="C592" t="s">
        <v>851</v>
      </c>
      <c r="D592" t="s">
        <v>993</v>
      </c>
      <c r="E592" t="s">
        <v>2586</v>
      </c>
      <c r="F592" t="s">
        <v>1249</v>
      </c>
      <c r="G592" s="3">
        <v>43537</v>
      </c>
      <c r="H592" s="2">
        <v>188000</v>
      </c>
      <c r="I592" s="12" t="s">
        <v>838</v>
      </c>
      <c r="J592" s="67">
        <f t="shared" si="57"/>
        <v>188000</v>
      </c>
      <c r="K592" s="5">
        <f t="shared" si="59"/>
        <v>1</v>
      </c>
      <c r="L592" s="54">
        <f t="shared" si="60"/>
        <v>0</v>
      </c>
      <c r="M592" s="56" t="str">
        <f t="shared" si="56"/>
        <v>Hallmark Realty</v>
      </c>
      <c r="N592" s="5">
        <f t="shared" si="58"/>
        <v>0</v>
      </c>
      <c r="O592" s="5">
        <f t="shared" si="61"/>
        <v>0</v>
      </c>
    </row>
    <row r="593" spans="1:15" s="8" customFormat="1" ht="14.25" customHeight="1" x14ac:dyDescent="0.2">
      <c r="A593" t="s">
        <v>1271</v>
      </c>
      <c r="B593" t="s">
        <v>1943</v>
      </c>
      <c r="C593" t="s">
        <v>851</v>
      </c>
      <c r="D593" t="s">
        <v>993</v>
      </c>
      <c r="E593" t="s">
        <v>2092</v>
      </c>
      <c r="F593" t="s">
        <v>6</v>
      </c>
      <c r="G593" s="3">
        <v>43467</v>
      </c>
      <c r="H593" s="2">
        <v>135750</v>
      </c>
      <c r="I593" s="12" t="s">
        <v>838</v>
      </c>
      <c r="J593" s="67">
        <f t="shared" si="57"/>
        <v>135750</v>
      </c>
      <c r="K593" s="5">
        <f t="shared" si="59"/>
        <v>1</v>
      </c>
      <c r="L593" s="54">
        <f t="shared" si="60"/>
        <v>0</v>
      </c>
      <c r="M593" s="56" t="str">
        <f t="shared" si="56"/>
        <v>Hallmark Realty</v>
      </c>
      <c r="N593" s="5">
        <f t="shared" si="58"/>
        <v>0</v>
      </c>
      <c r="O593" s="5">
        <f t="shared" si="61"/>
        <v>0</v>
      </c>
    </row>
    <row r="594" spans="1:15" s="8" customFormat="1" ht="14.25" customHeight="1" x14ac:dyDescent="0.2">
      <c r="A594" t="s">
        <v>317</v>
      </c>
      <c r="B594" t="s">
        <v>1840</v>
      </c>
      <c r="C594" t="s">
        <v>851</v>
      </c>
      <c r="D594" t="s">
        <v>993</v>
      </c>
      <c r="E594" t="s">
        <v>2759</v>
      </c>
      <c r="F594" t="s">
        <v>1249</v>
      </c>
      <c r="G594" s="3">
        <v>43556</v>
      </c>
      <c r="H594" s="2">
        <v>255500</v>
      </c>
      <c r="I594" s="12">
        <v>20190288</v>
      </c>
      <c r="J594" s="67">
        <f t="shared" si="57"/>
        <v>255500</v>
      </c>
      <c r="K594" s="5">
        <f t="shared" si="59"/>
        <v>1</v>
      </c>
      <c r="L594" s="54">
        <f t="shared" si="60"/>
        <v>1</v>
      </c>
      <c r="M594" s="56" t="str">
        <f t="shared" si="56"/>
        <v>Hallmark Realty</v>
      </c>
      <c r="N594" s="5">
        <f t="shared" si="58"/>
        <v>0</v>
      </c>
      <c r="O594" s="5">
        <f t="shared" si="61"/>
        <v>0</v>
      </c>
    </row>
    <row r="595" spans="1:15" s="8" customFormat="1" ht="14.25" customHeight="1" x14ac:dyDescent="0.2">
      <c r="A595" t="s">
        <v>714</v>
      </c>
      <c r="B595" t="s">
        <v>1099</v>
      </c>
      <c r="C595" t="s">
        <v>2606</v>
      </c>
      <c r="D595" t="s">
        <v>1286</v>
      </c>
      <c r="E595" t="s">
        <v>3196</v>
      </c>
      <c r="F595" t="s">
        <v>1126</v>
      </c>
      <c r="G595" s="3">
        <v>43602</v>
      </c>
      <c r="H595" s="2">
        <v>162500</v>
      </c>
      <c r="I595" s="12" t="s">
        <v>838</v>
      </c>
      <c r="J595" s="67">
        <f t="shared" si="57"/>
        <v>162500</v>
      </c>
      <c r="K595" s="5">
        <f t="shared" si="59"/>
        <v>1</v>
      </c>
      <c r="L595" s="54">
        <f t="shared" si="60"/>
        <v>0</v>
      </c>
      <c r="M595" s="56" t="str">
        <f t="shared" si="56"/>
        <v>Harrell Residential</v>
      </c>
      <c r="N595" s="5">
        <f t="shared" si="58"/>
        <v>0</v>
      </c>
      <c r="O595" s="5">
        <f t="shared" si="61"/>
        <v>0</v>
      </c>
    </row>
    <row r="596" spans="1:15" s="8" customFormat="1" ht="14.25" customHeight="1" x14ac:dyDescent="0.2">
      <c r="A596" t="s">
        <v>2010</v>
      </c>
      <c r="B596" t="s">
        <v>1286</v>
      </c>
      <c r="C596" t="s">
        <v>2010</v>
      </c>
      <c r="D596" t="s">
        <v>1286</v>
      </c>
      <c r="E596" t="s">
        <v>2638</v>
      </c>
      <c r="F596" t="s">
        <v>111</v>
      </c>
      <c r="G596" s="3">
        <v>43543</v>
      </c>
      <c r="H596" s="2">
        <v>66000</v>
      </c>
      <c r="I596" s="12" t="s">
        <v>838</v>
      </c>
      <c r="J596" s="67">
        <f t="shared" si="57"/>
        <v>0</v>
      </c>
      <c r="K596" s="5">
        <f t="shared" si="59"/>
        <v>0</v>
      </c>
      <c r="L596" s="54">
        <f t="shared" si="60"/>
        <v>0</v>
      </c>
      <c r="M596" s="56" t="str">
        <f t="shared" si="56"/>
        <v>Harrell Residential</v>
      </c>
      <c r="N596" s="5">
        <f t="shared" si="58"/>
        <v>1</v>
      </c>
      <c r="O596" s="5">
        <f t="shared" si="61"/>
        <v>0</v>
      </c>
    </row>
    <row r="597" spans="1:15" s="8" customFormat="1" ht="14.25" customHeight="1" x14ac:dyDescent="0.2">
      <c r="A597" t="s">
        <v>800</v>
      </c>
      <c r="B597" t="s">
        <v>1286</v>
      </c>
      <c r="C597" t="s">
        <v>2606</v>
      </c>
      <c r="D597" t="s">
        <v>1286</v>
      </c>
      <c r="E597" t="s">
        <v>2607</v>
      </c>
      <c r="F597" t="s">
        <v>426</v>
      </c>
      <c r="G597" s="3">
        <v>43538</v>
      </c>
      <c r="H597" s="2">
        <v>90000</v>
      </c>
      <c r="I597" s="12" t="s">
        <v>838</v>
      </c>
      <c r="J597" s="67">
        <f t="shared" si="57"/>
        <v>0</v>
      </c>
      <c r="K597" s="5">
        <f t="shared" si="59"/>
        <v>0</v>
      </c>
      <c r="L597" s="54">
        <f t="shared" si="60"/>
        <v>0</v>
      </c>
      <c r="M597" s="56" t="str">
        <f t="shared" si="56"/>
        <v>Harrell Residential</v>
      </c>
      <c r="N597" s="5">
        <f t="shared" si="58"/>
        <v>1</v>
      </c>
      <c r="O597" s="5">
        <f t="shared" si="61"/>
        <v>0</v>
      </c>
    </row>
    <row r="598" spans="1:15" s="8" customFormat="1" ht="14.25" customHeight="1" x14ac:dyDescent="0.2">
      <c r="A598" t="s">
        <v>800</v>
      </c>
      <c r="B598" t="s">
        <v>1286</v>
      </c>
      <c r="C598" t="s">
        <v>800</v>
      </c>
      <c r="D598" t="s">
        <v>1286</v>
      </c>
      <c r="E598" t="s">
        <v>1179</v>
      </c>
      <c r="F598" t="s">
        <v>6</v>
      </c>
      <c r="G598" s="3">
        <v>43539</v>
      </c>
      <c r="H598" s="2">
        <v>205000</v>
      </c>
      <c r="I598" s="12" t="s">
        <v>838</v>
      </c>
      <c r="J598" s="67">
        <f t="shared" si="57"/>
        <v>0</v>
      </c>
      <c r="K598" s="5">
        <f t="shared" si="59"/>
        <v>0</v>
      </c>
      <c r="L598" s="54">
        <f t="shared" si="60"/>
        <v>0</v>
      </c>
      <c r="M598" s="56" t="str">
        <f t="shared" si="56"/>
        <v>Harrell Residential</v>
      </c>
      <c r="N598" s="5">
        <f t="shared" si="58"/>
        <v>1</v>
      </c>
      <c r="O598" s="5">
        <f t="shared" si="61"/>
        <v>0</v>
      </c>
    </row>
    <row r="599" spans="1:15" s="8" customFormat="1" ht="14.25" customHeight="1" x14ac:dyDescent="0.2">
      <c r="A599" t="s">
        <v>1246</v>
      </c>
      <c r="B599" t="s">
        <v>1535</v>
      </c>
      <c r="C599" t="s">
        <v>2606</v>
      </c>
      <c r="D599" t="s">
        <v>1286</v>
      </c>
      <c r="E599" t="s">
        <v>2696</v>
      </c>
      <c r="F599" t="s">
        <v>1249</v>
      </c>
      <c r="G599" s="3">
        <v>43549</v>
      </c>
      <c r="H599" s="2">
        <v>225500</v>
      </c>
      <c r="I599" s="12">
        <v>20190420</v>
      </c>
      <c r="J599" s="67">
        <f t="shared" si="57"/>
        <v>225500</v>
      </c>
      <c r="K599" s="5">
        <f t="shared" si="59"/>
        <v>1</v>
      </c>
      <c r="L599" s="54">
        <f t="shared" si="60"/>
        <v>1</v>
      </c>
      <c r="M599" s="56" t="str">
        <f t="shared" si="56"/>
        <v>Harrell Residential</v>
      </c>
      <c r="N599" s="5">
        <f t="shared" si="58"/>
        <v>0</v>
      </c>
      <c r="O599" s="5">
        <f t="shared" si="61"/>
        <v>0</v>
      </c>
    </row>
    <row r="600" spans="1:15" s="8" customFormat="1" ht="14.25" customHeight="1" x14ac:dyDescent="0.2">
      <c r="A600" t="s">
        <v>314</v>
      </c>
      <c r="B600" t="s">
        <v>1840</v>
      </c>
      <c r="C600" t="s">
        <v>2099</v>
      </c>
      <c r="D600" t="s">
        <v>1286</v>
      </c>
      <c r="E600" t="s">
        <v>2105</v>
      </c>
      <c r="F600" t="s">
        <v>425</v>
      </c>
      <c r="G600" s="3">
        <v>43469</v>
      </c>
      <c r="H600" s="2">
        <v>186000</v>
      </c>
      <c r="I600" s="12" t="s">
        <v>838</v>
      </c>
      <c r="J600" s="67">
        <f t="shared" si="57"/>
        <v>186000</v>
      </c>
      <c r="K600" s="5">
        <f t="shared" si="59"/>
        <v>1</v>
      </c>
      <c r="L600" s="54">
        <f t="shared" si="60"/>
        <v>0</v>
      </c>
      <c r="M600" s="56" t="str">
        <f t="shared" si="56"/>
        <v>Harrell Residential</v>
      </c>
      <c r="N600" s="5">
        <f t="shared" si="58"/>
        <v>0</v>
      </c>
      <c r="O600" s="5">
        <f t="shared" si="61"/>
        <v>0</v>
      </c>
    </row>
    <row r="601" spans="1:15" s="8" customFormat="1" ht="14.25" customHeight="1" x14ac:dyDescent="0.2">
      <c r="A601" t="s">
        <v>2683</v>
      </c>
      <c r="B601" t="s">
        <v>1915</v>
      </c>
      <c r="C601" t="s">
        <v>2010</v>
      </c>
      <c r="D601" t="s">
        <v>1286</v>
      </c>
      <c r="E601" t="s">
        <v>2684</v>
      </c>
      <c r="F601" t="s">
        <v>6</v>
      </c>
      <c r="G601" s="3">
        <v>43546</v>
      </c>
      <c r="H601" s="2">
        <v>120000</v>
      </c>
      <c r="I601" s="12" t="s">
        <v>838</v>
      </c>
      <c r="J601" s="67">
        <f t="shared" si="57"/>
        <v>120000</v>
      </c>
      <c r="K601" s="5">
        <f t="shared" si="59"/>
        <v>1</v>
      </c>
      <c r="L601" s="54">
        <f t="shared" si="60"/>
        <v>0</v>
      </c>
      <c r="M601" s="56" t="str">
        <f t="shared" si="56"/>
        <v>Harrell Residential</v>
      </c>
      <c r="N601" s="5">
        <f t="shared" si="58"/>
        <v>0</v>
      </c>
      <c r="O601" s="5">
        <f t="shared" si="61"/>
        <v>0</v>
      </c>
    </row>
    <row r="602" spans="1:15" s="8" customFormat="1" ht="14.25" customHeight="1" x14ac:dyDescent="0.2">
      <c r="A602" t="s">
        <v>3072</v>
      </c>
      <c r="B602" t="s">
        <v>5</v>
      </c>
      <c r="C602" t="s">
        <v>2004</v>
      </c>
      <c r="D602" t="s">
        <v>1260</v>
      </c>
      <c r="E602" t="s">
        <v>3073</v>
      </c>
      <c r="F602" t="s">
        <v>123</v>
      </c>
      <c r="G602" s="3">
        <v>43591</v>
      </c>
      <c r="H602" s="2">
        <v>223000</v>
      </c>
      <c r="I602" s="12" t="s">
        <v>838</v>
      </c>
      <c r="J602" s="67">
        <f t="shared" si="57"/>
        <v>223000</v>
      </c>
      <c r="K602" s="5">
        <f t="shared" si="59"/>
        <v>1</v>
      </c>
      <c r="L602" s="54">
        <f t="shared" si="60"/>
        <v>0</v>
      </c>
      <c r="M602" s="56" t="str">
        <f t="shared" si="56"/>
        <v>Hart, REALTORS</v>
      </c>
      <c r="N602" s="5">
        <f t="shared" si="58"/>
        <v>0</v>
      </c>
      <c r="O602" s="5">
        <f t="shared" si="61"/>
        <v>0</v>
      </c>
    </row>
    <row r="603" spans="1:15" s="8" customFormat="1" ht="14.25" customHeight="1" x14ac:dyDescent="0.2">
      <c r="A603" t="s">
        <v>2550</v>
      </c>
      <c r="B603" t="s">
        <v>2551</v>
      </c>
      <c r="C603" t="s">
        <v>2004</v>
      </c>
      <c r="D603" t="s">
        <v>1260</v>
      </c>
      <c r="E603" t="s">
        <v>2552</v>
      </c>
      <c r="F603" t="s">
        <v>123</v>
      </c>
      <c r="G603" s="3">
        <v>43532</v>
      </c>
      <c r="H603" s="2">
        <v>221500</v>
      </c>
      <c r="I603" s="12" t="s">
        <v>838</v>
      </c>
      <c r="J603" s="67">
        <f t="shared" si="57"/>
        <v>221500</v>
      </c>
      <c r="K603" s="5">
        <f t="shared" si="59"/>
        <v>1</v>
      </c>
      <c r="L603" s="54">
        <f t="shared" si="60"/>
        <v>0</v>
      </c>
      <c r="M603" s="56" t="str">
        <f t="shared" si="56"/>
        <v>Hart, REALTORS</v>
      </c>
      <c r="N603" s="5">
        <f t="shared" si="58"/>
        <v>0</v>
      </c>
      <c r="O603" s="5">
        <f t="shared" si="61"/>
        <v>0</v>
      </c>
    </row>
    <row r="604" spans="1:15" s="8" customFormat="1" ht="14.25" customHeight="1" x14ac:dyDescent="0.2">
      <c r="A604" t="s">
        <v>792</v>
      </c>
      <c r="B604" t="s">
        <v>1099</v>
      </c>
      <c r="C604" t="s">
        <v>150</v>
      </c>
      <c r="D604" t="s">
        <v>769</v>
      </c>
      <c r="E604" t="s">
        <v>2134</v>
      </c>
      <c r="F604" t="s">
        <v>6</v>
      </c>
      <c r="G604" s="3">
        <v>43475</v>
      </c>
      <c r="H604" s="2">
        <v>52500</v>
      </c>
      <c r="I604" s="12" t="s">
        <v>838</v>
      </c>
      <c r="J604" s="67">
        <f t="shared" si="57"/>
        <v>52500</v>
      </c>
      <c r="K604" s="5">
        <f t="shared" si="59"/>
        <v>1</v>
      </c>
      <c r="L604" s="54">
        <f t="shared" si="60"/>
        <v>0</v>
      </c>
      <c r="M604" s="56" t="str">
        <f t="shared" si="56"/>
        <v>Heart of Texas Realty</v>
      </c>
      <c r="N604" s="5">
        <f t="shared" si="58"/>
        <v>0</v>
      </c>
      <c r="O604" s="5">
        <f t="shared" si="61"/>
        <v>0</v>
      </c>
    </row>
    <row r="605" spans="1:15" s="8" customFormat="1" ht="14.25" customHeight="1" x14ac:dyDescent="0.2">
      <c r="A605" t="s">
        <v>1920</v>
      </c>
      <c r="B605" t="s">
        <v>1921</v>
      </c>
      <c r="C605" t="s">
        <v>150</v>
      </c>
      <c r="D605" t="s">
        <v>769</v>
      </c>
      <c r="E605" t="s">
        <v>3141</v>
      </c>
      <c r="F605" t="s">
        <v>1249</v>
      </c>
      <c r="G605" s="3">
        <v>43595</v>
      </c>
      <c r="H605" s="2">
        <v>594750</v>
      </c>
      <c r="I605" s="12">
        <v>20190755</v>
      </c>
      <c r="J605" s="67">
        <f t="shared" si="57"/>
        <v>594750</v>
      </c>
      <c r="K605" s="5">
        <f t="shared" si="59"/>
        <v>1</v>
      </c>
      <c r="L605" s="54">
        <f t="shared" si="60"/>
        <v>1</v>
      </c>
      <c r="M605" s="56" t="str">
        <f t="shared" si="56"/>
        <v>Heart of Texas Realty</v>
      </c>
      <c r="N605" s="5">
        <f t="shared" si="58"/>
        <v>0</v>
      </c>
      <c r="O605" s="5">
        <f t="shared" si="61"/>
        <v>0</v>
      </c>
    </row>
    <row r="606" spans="1:15" s="8" customFormat="1" ht="14.25" customHeight="1" x14ac:dyDescent="0.2">
      <c r="A606" t="s">
        <v>1892</v>
      </c>
      <c r="B606" t="s">
        <v>5</v>
      </c>
      <c r="C606" t="s">
        <v>1874</v>
      </c>
      <c r="D606" t="s">
        <v>1875</v>
      </c>
      <c r="E606" t="s">
        <v>2297</v>
      </c>
      <c r="F606" t="s">
        <v>7</v>
      </c>
      <c r="G606" s="3">
        <v>43500</v>
      </c>
      <c r="H606" s="2">
        <v>435000</v>
      </c>
      <c r="I606" s="12" t="s">
        <v>838</v>
      </c>
      <c r="J606" s="67">
        <f t="shared" si="57"/>
        <v>435000</v>
      </c>
      <c r="K606" s="5">
        <f t="shared" si="59"/>
        <v>1</v>
      </c>
      <c r="L606" s="54">
        <f t="shared" si="60"/>
        <v>0</v>
      </c>
      <c r="M606" s="56" t="str">
        <f t="shared" si="56"/>
        <v>Helms and Miller, Realtors</v>
      </c>
      <c r="N606" s="5">
        <f t="shared" si="58"/>
        <v>0</v>
      </c>
      <c r="O606" s="5">
        <f t="shared" si="61"/>
        <v>0</v>
      </c>
    </row>
    <row r="607" spans="1:15" s="8" customFormat="1" ht="14.25" customHeight="1" x14ac:dyDescent="0.2">
      <c r="A607" t="s">
        <v>344</v>
      </c>
      <c r="B607" t="s">
        <v>1842</v>
      </c>
      <c r="C607" t="s">
        <v>1874</v>
      </c>
      <c r="D607" t="s">
        <v>1875</v>
      </c>
      <c r="E607" t="s">
        <v>2466</v>
      </c>
      <c r="F607" t="s">
        <v>6</v>
      </c>
      <c r="G607" s="3">
        <v>43524</v>
      </c>
      <c r="H607" s="2">
        <v>170000</v>
      </c>
      <c r="I607" s="12" t="s">
        <v>838</v>
      </c>
      <c r="J607" s="67">
        <f t="shared" si="57"/>
        <v>170000</v>
      </c>
      <c r="K607" s="5">
        <f t="shared" si="59"/>
        <v>1</v>
      </c>
      <c r="L607" s="54">
        <f t="shared" si="60"/>
        <v>0</v>
      </c>
      <c r="M607" s="56" t="str">
        <f t="shared" si="56"/>
        <v>Helms and Miller, Realtors</v>
      </c>
      <c r="N607" s="5">
        <f t="shared" si="58"/>
        <v>0</v>
      </c>
      <c r="O607" s="5">
        <f t="shared" si="61"/>
        <v>0</v>
      </c>
    </row>
    <row r="608" spans="1:15" s="8" customFormat="1" ht="14.25" customHeight="1" x14ac:dyDescent="0.2">
      <c r="A608" t="s">
        <v>1891</v>
      </c>
      <c r="B608" t="s">
        <v>1036</v>
      </c>
      <c r="C608" t="s">
        <v>1874</v>
      </c>
      <c r="D608" t="s">
        <v>1875</v>
      </c>
      <c r="E608" t="s">
        <v>2633</v>
      </c>
      <c r="F608" t="s">
        <v>6</v>
      </c>
      <c r="G608" s="3">
        <v>43543</v>
      </c>
      <c r="H608" s="2">
        <v>37000</v>
      </c>
      <c r="I608" s="12">
        <v>20190521</v>
      </c>
      <c r="J608" s="67">
        <f t="shared" si="57"/>
        <v>37000</v>
      </c>
      <c r="K608" s="5">
        <f t="shared" si="59"/>
        <v>1</v>
      </c>
      <c r="L608" s="54">
        <f t="shared" si="60"/>
        <v>1</v>
      </c>
      <c r="M608" s="56" t="str">
        <f t="shared" si="56"/>
        <v>Helms and Miller, Realtors</v>
      </c>
      <c r="N608" s="5">
        <f t="shared" si="58"/>
        <v>0</v>
      </c>
      <c r="O608" s="5">
        <f t="shared" si="61"/>
        <v>0</v>
      </c>
    </row>
    <row r="609" spans="1:15" s="8" customFormat="1" ht="14.25" customHeight="1" x14ac:dyDescent="0.2">
      <c r="A609" t="s">
        <v>182</v>
      </c>
      <c r="B609" t="s">
        <v>718</v>
      </c>
      <c r="C609" t="s">
        <v>182</v>
      </c>
      <c r="D609" t="s">
        <v>718</v>
      </c>
      <c r="E609" t="s">
        <v>3083</v>
      </c>
      <c r="F609" t="s">
        <v>552</v>
      </c>
      <c r="G609" s="3">
        <v>43591</v>
      </c>
      <c r="H609" s="2">
        <v>56500</v>
      </c>
      <c r="I609" s="12" t="s">
        <v>838</v>
      </c>
      <c r="J609" s="67">
        <f t="shared" si="57"/>
        <v>0</v>
      </c>
      <c r="K609" s="5">
        <f t="shared" si="59"/>
        <v>0</v>
      </c>
      <c r="L609" s="54">
        <f t="shared" si="60"/>
        <v>0</v>
      </c>
      <c r="M609" s="56" t="str">
        <f t="shared" si="56"/>
        <v>Heritage Real Estate</v>
      </c>
      <c r="N609" s="5">
        <f t="shared" si="58"/>
        <v>1</v>
      </c>
      <c r="O609" s="5">
        <f t="shared" si="61"/>
        <v>0</v>
      </c>
    </row>
    <row r="610" spans="1:15" s="8" customFormat="1" ht="14.25" customHeight="1" x14ac:dyDescent="0.2">
      <c r="A610" t="s">
        <v>1730</v>
      </c>
      <c r="B610" t="s">
        <v>718</v>
      </c>
      <c r="C610" t="s">
        <v>1730</v>
      </c>
      <c r="D610" t="s">
        <v>718</v>
      </c>
      <c r="E610" t="s">
        <v>3082</v>
      </c>
      <c r="F610" t="s">
        <v>1092</v>
      </c>
      <c r="G610" s="3">
        <v>43591</v>
      </c>
      <c r="H610" s="2">
        <v>172500</v>
      </c>
      <c r="I610" s="12" t="s">
        <v>838</v>
      </c>
      <c r="J610" s="67">
        <f t="shared" si="57"/>
        <v>0</v>
      </c>
      <c r="K610" s="5">
        <f t="shared" si="59"/>
        <v>0</v>
      </c>
      <c r="L610" s="54">
        <f t="shared" si="60"/>
        <v>0</v>
      </c>
      <c r="M610" s="56" t="str">
        <f t="shared" si="56"/>
        <v>Heritage Real Estate</v>
      </c>
      <c r="N610" s="5">
        <f t="shared" si="58"/>
        <v>1</v>
      </c>
      <c r="O610" s="5">
        <f t="shared" si="61"/>
        <v>0</v>
      </c>
    </row>
    <row r="611" spans="1:15" s="8" customFormat="1" ht="14.25" customHeight="1" x14ac:dyDescent="0.2">
      <c r="A611" t="s">
        <v>1730</v>
      </c>
      <c r="B611" t="s">
        <v>718</v>
      </c>
      <c r="C611" t="s">
        <v>1551</v>
      </c>
      <c r="D611" t="s">
        <v>718</v>
      </c>
      <c r="E611" t="s">
        <v>2755</v>
      </c>
      <c r="F611" t="s">
        <v>1092</v>
      </c>
      <c r="G611" s="3">
        <v>43556</v>
      </c>
      <c r="H611" s="2">
        <v>67000</v>
      </c>
      <c r="I611" s="12" t="s">
        <v>838</v>
      </c>
      <c r="J611" s="67">
        <f t="shared" si="57"/>
        <v>0</v>
      </c>
      <c r="K611" s="5">
        <f t="shared" si="59"/>
        <v>0</v>
      </c>
      <c r="L611" s="54">
        <f t="shared" si="60"/>
        <v>0</v>
      </c>
      <c r="M611" s="56" t="str">
        <f t="shared" si="56"/>
        <v>Heritage Real Estate</v>
      </c>
      <c r="N611" s="5">
        <f t="shared" si="58"/>
        <v>1</v>
      </c>
      <c r="O611" s="5">
        <f t="shared" si="61"/>
        <v>0</v>
      </c>
    </row>
    <row r="612" spans="1:15" s="8" customFormat="1" ht="14.25" customHeight="1" x14ac:dyDescent="0.2">
      <c r="A612" t="s">
        <v>527</v>
      </c>
      <c r="B612" t="s">
        <v>718</v>
      </c>
      <c r="C612" t="s">
        <v>527</v>
      </c>
      <c r="D612" t="s">
        <v>718</v>
      </c>
      <c r="E612" t="s">
        <v>2781</v>
      </c>
      <c r="F612" t="s">
        <v>215</v>
      </c>
      <c r="G612" s="3">
        <v>43558</v>
      </c>
      <c r="H612" s="2">
        <v>195000</v>
      </c>
      <c r="I612" s="12" t="s">
        <v>838</v>
      </c>
      <c r="J612" s="67">
        <f t="shared" si="57"/>
        <v>0</v>
      </c>
      <c r="K612" s="5">
        <f t="shared" si="59"/>
        <v>0</v>
      </c>
      <c r="L612" s="54">
        <f t="shared" si="60"/>
        <v>0</v>
      </c>
      <c r="M612" s="56" t="str">
        <f t="shared" si="56"/>
        <v>Heritage Real Estate</v>
      </c>
      <c r="N612" s="5">
        <f t="shared" si="58"/>
        <v>1</v>
      </c>
      <c r="O612" s="5">
        <f t="shared" si="61"/>
        <v>0</v>
      </c>
    </row>
    <row r="613" spans="1:15" s="8" customFormat="1" ht="14.25" customHeight="1" x14ac:dyDescent="0.2">
      <c r="A613" t="s">
        <v>1868</v>
      </c>
      <c r="B613" t="s">
        <v>1869</v>
      </c>
      <c r="C613" t="s">
        <v>182</v>
      </c>
      <c r="D613" t="s">
        <v>718</v>
      </c>
      <c r="E613" t="s">
        <v>2645</v>
      </c>
      <c r="F613" t="s">
        <v>215</v>
      </c>
      <c r="G613" s="3">
        <v>43544</v>
      </c>
      <c r="H613" s="2">
        <v>66950</v>
      </c>
      <c r="I613" s="12" t="s">
        <v>838</v>
      </c>
      <c r="J613" s="67">
        <f t="shared" si="57"/>
        <v>66950</v>
      </c>
      <c r="K613" s="5">
        <f t="shared" si="59"/>
        <v>1</v>
      </c>
      <c r="L613" s="54">
        <f t="shared" si="60"/>
        <v>0</v>
      </c>
      <c r="M613" s="56" t="str">
        <f t="shared" si="56"/>
        <v>Heritage Real Estate</v>
      </c>
      <c r="N613" s="5">
        <f t="shared" si="58"/>
        <v>0</v>
      </c>
      <c r="O613" s="5">
        <f t="shared" si="61"/>
        <v>0</v>
      </c>
    </row>
    <row r="614" spans="1:15" s="8" customFormat="1" ht="14.25" customHeight="1" x14ac:dyDescent="0.2">
      <c r="A614" t="s">
        <v>2084</v>
      </c>
      <c r="B614" t="s">
        <v>2038</v>
      </c>
      <c r="C614" t="s">
        <v>2407</v>
      </c>
      <c r="D614" t="s">
        <v>2086</v>
      </c>
      <c r="E614" t="s">
        <v>2468</v>
      </c>
      <c r="F614" t="s">
        <v>6</v>
      </c>
      <c r="G614" s="3">
        <v>43524</v>
      </c>
      <c r="H614" s="2">
        <v>8400</v>
      </c>
      <c r="I614" s="12" t="s">
        <v>838</v>
      </c>
      <c r="J614" s="67">
        <f t="shared" si="57"/>
        <v>8400</v>
      </c>
      <c r="K614" s="5">
        <f t="shared" si="59"/>
        <v>1</v>
      </c>
      <c r="L614" s="54">
        <f t="shared" si="60"/>
        <v>0</v>
      </c>
      <c r="M614" s="56" t="str">
        <f t="shared" si="56"/>
        <v>J R Grace Realty</v>
      </c>
      <c r="N614" s="5">
        <f t="shared" si="58"/>
        <v>0</v>
      </c>
      <c r="O614" s="5">
        <f t="shared" si="61"/>
        <v>0</v>
      </c>
    </row>
    <row r="615" spans="1:15" s="8" customFormat="1" ht="14.25" customHeight="1" x14ac:dyDescent="0.2">
      <c r="A615" t="s">
        <v>1960</v>
      </c>
      <c r="B615" t="s">
        <v>197</v>
      </c>
      <c r="C615" t="s">
        <v>725</v>
      </c>
      <c r="D615" t="s">
        <v>2086</v>
      </c>
      <c r="E615" t="s">
        <v>2122</v>
      </c>
      <c r="F615" t="s">
        <v>911</v>
      </c>
      <c r="G615" s="3">
        <v>43473</v>
      </c>
      <c r="H615" s="2">
        <v>33000</v>
      </c>
      <c r="I615" s="12" t="s">
        <v>838</v>
      </c>
      <c r="J615" s="67">
        <f t="shared" si="57"/>
        <v>33000</v>
      </c>
      <c r="K615" s="5">
        <f t="shared" si="59"/>
        <v>1</v>
      </c>
      <c r="L615" s="54">
        <f t="shared" si="60"/>
        <v>0</v>
      </c>
      <c r="M615" s="56" t="str">
        <f t="shared" si="56"/>
        <v>J R Grace Realty</v>
      </c>
      <c r="N615" s="5">
        <f t="shared" si="58"/>
        <v>0</v>
      </c>
      <c r="O615" s="5">
        <f t="shared" si="61"/>
        <v>0</v>
      </c>
    </row>
    <row r="616" spans="1:15" s="8" customFormat="1" ht="14.25" customHeight="1" x14ac:dyDescent="0.2">
      <c r="A616" t="s">
        <v>1481</v>
      </c>
      <c r="B616" t="s">
        <v>1529</v>
      </c>
      <c r="C616" t="s">
        <v>2407</v>
      </c>
      <c r="D616" t="s">
        <v>2086</v>
      </c>
      <c r="E616" t="s">
        <v>2734</v>
      </c>
      <c r="F616" t="s">
        <v>123</v>
      </c>
      <c r="G616" s="3">
        <v>43553</v>
      </c>
      <c r="H616" s="2">
        <v>174900</v>
      </c>
      <c r="I616" s="12">
        <v>20190514</v>
      </c>
      <c r="J616" s="67">
        <f t="shared" si="57"/>
        <v>174900</v>
      </c>
      <c r="K616" s="5">
        <f t="shared" si="59"/>
        <v>1</v>
      </c>
      <c r="L616" s="54">
        <f t="shared" si="60"/>
        <v>1</v>
      </c>
      <c r="M616" s="56" t="str">
        <f t="shared" si="56"/>
        <v>J R Grace Realty</v>
      </c>
      <c r="N616" s="5">
        <f t="shared" si="58"/>
        <v>0</v>
      </c>
      <c r="O616" s="5">
        <f t="shared" si="61"/>
        <v>0</v>
      </c>
    </row>
    <row r="617" spans="1:15" s="8" customFormat="1" ht="14.25" customHeight="1" x14ac:dyDescent="0.2">
      <c r="A617" t="s">
        <v>1741</v>
      </c>
      <c r="B617" t="s">
        <v>1099</v>
      </c>
      <c r="C617" t="s">
        <v>725</v>
      </c>
      <c r="D617" t="s">
        <v>2086</v>
      </c>
      <c r="E617" t="s">
        <v>3316</v>
      </c>
      <c r="F617" t="s">
        <v>6</v>
      </c>
      <c r="G617" s="3">
        <v>43615</v>
      </c>
      <c r="H617" s="2">
        <v>57250</v>
      </c>
      <c r="I617" s="12" t="s">
        <v>838</v>
      </c>
      <c r="J617" s="67">
        <f t="shared" si="57"/>
        <v>57250</v>
      </c>
      <c r="K617" s="5">
        <f t="shared" si="59"/>
        <v>1</v>
      </c>
      <c r="L617" s="54">
        <f t="shared" si="60"/>
        <v>0</v>
      </c>
      <c r="M617" s="56" t="str">
        <f t="shared" si="56"/>
        <v>J R Grace Realty</v>
      </c>
      <c r="N617" s="5">
        <f t="shared" si="58"/>
        <v>0</v>
      </c>
      <c r="O617" s="5">
        <f t="shared" si="61"/>
        <v>0</v>
      </c>
    </row>
    <row r="618" spans="1:15" s="8" customFormat="1" ht="14.25" customHeight="1" x14ac:dyDescent="0.2">
      <c r="A618" t="s">
        <v>2407</v>
      </c>
      <c r="B618" t="s">
        <v>2086</v>
      </c>
      <c r="C618" t="s">
        <v>2407</v>
      </c>
      <c r="D618" t="s">
        <v>2086</v>
      </c>
      <c r="E618" t="s">
        <v>2408</v>
      </c>
      <c r="F618" t="s">
        <v>6</v>
      </c>
      <c r="G618" s="3">
        <v>43517</v>
      </c>
      <c r="H618" s="2">
        <v>143000</v>
      </c>
      <c r="I618" s="12" t="s">
        <v>838</v>
      </c>
      <c r="J618" s="67">
        <f t="shared" si="57"/>
        <v>0</v>
      </c>
      <c r="K618" s="5">
        <f t="shared" si="59"/>
        <v>0</v>
      </c>
      <c r="L618" s="54">
        <f t="shared" si="60"/>
        <v>0</v>
      </c>
      <c r="M618" s="56" t="str">
        <f t="shared" si="56"/>
        <v>J R Grace Realty</v>
      </c>
      <c r="N618" s="5">
        <f t="shared" si="58"/>
        <v>1</v>
      </c>
      <c r="O618" s="5">
        <f t="shared" si="61"/>
        <v>0</v>
      </c>
    </row>
    <row r="619" spans="1:15" s="8" customFormat="1" ht="14.25" customHeight="1" x14ac:dyDescent="0.2">
      <c r="A619" t="s">
        <v>25</v>
      </c>
      <c r="B619" t="s">
        <v>1840</v>
      </c>
      <c r="C619" t="s">
        <v>725</v>
      </c>
      <c r="D619" t="s">
        <v>2086</v>
      </c>
      <c r="E619" t="s">
        <v>2847</v>
      </c>
      <c r="F619" t="s">
        <v>802</v>
      </c>
      <c r="G619" s="3">
        <v>43566</v>
      </c>
      <c r="H619" s="2">
        <v>515000</v>
      </c>
      <c r="I619" s="12">
        <v>20190554</v>
      </c>
      <c r="J619" s="67">
        <f t="shared" si="57"/>
        <v>515000</v>
      </c>
      <c r="K619" s="5">
        <f t="shared" si="59"/>
        <v>1</v>
      </c>
      <c r="L619" s="54">
        <f t="shared" si="60"/>
        <v>1</v>
      </c>
      <c r="M619" s="56" t="str">
        <f t="shared" si="56"/>
        <v>J R Grace Realty</v>
      </c>
      <c r="N619" s="5">
        <f t="shared" si="58"/>
        <v>0</v>
      </c>
      <c r="O619" s="5">
        <f t="shared" si="61"/>
        <v>0</v>
      </c>
    </row>
    <row r="620" spans="1:15" s="8" customFormat="1" ht="14.25" customHeight="1" x14ac:dyDescent="0.2">
      <c r="A620" t="s">
        <v>842</v>
      </c>
      <c r="B620" t="s">
        <v>1940</v>
      </c>
      <c r="C620" t="s">
        <v>2131</v>
      </c>
      <c r="D620" t="s">
        <v>839</v>
      </c>
      <c r="E620" t="s">
        <v>3051</v>
      </c>
      <c r="F620" t="s">
        <v>11</v>
      </c>
      <c r="G620" s="3">
        <v>43588</v>
      </c>
      <c r="H620" s="2">
        <v>310000</v>
      </c>
      <c r="I620" s="12" t="s">
        <v>838</v>
      </c>
      <c r="J620" s="67">
        <f t="shared" si="57"/>
        <v>310000</v>
      </c>
      <c r="K620" s="5">
        <f t="shared" si="59"/>
        <v>1</v>
      </c>
      <c r="L620" s="54">
        <f t="shared" si="60"/>
        <v>0</v>
      </c>
      <c r="M620" s="56" t="str">
        <f t="shared" si="56"/>
        <v>Jana Nors Real Estate</v>
      </c>
      <c r="N620" s="5">
        <f t="shared" si="58"/>
        <v>0</v>
      </c>
      <c r="O620" s="5">
        <f t="shared" si="61"/>
        <v>0</v>
      </c>
    </row>
    <row r="621" spans="1:15" s="8" customFormat="1" ht="14.25" customHeight="1" x14ac:dyDescent="0.2">
      <c r="A621" t="s">
        <v>1945</v>
      </c>
      <c r="B621" t="s">
        <v>839</v>
      </c>
      <c r="C621" t="s">
        <v>1945</v>
      </c>
      <c r="D621" t="s">
        <v>839</v>
      </c>
      <c r="E621" t="s">
        <v>3012</v>
      </c>
      <c r="F621" t="s">
        <v>110</v>
      </c>
      <c r="G621" s="3">
        <v>43585</v>
      </c>
      <c r="H621" s="2">
        <v>75000</v>
      </c>
      <c r="I621" s="12" t="s">
        <v>838</v>
      </c>
      <c r="J621" s="67">
        <f t="shared" si="57"/>
        <v>0</v>
      </c>
      <c r="K621" s="5">
        <f t="shared" si="59"/>
        <v>0</v>
      </c>
      <c r="L621" s="54">
        <f t="shared" si="60"/>
        <v>0</v>
      </c>
      <c r="M621" s="56" t="str">
        <f t="shared" si="56"/>
        <v>Jana Nors Real Estate</v>
      </c>
      <c r="N621" s="5">
        <f t="shared" si="58"/>
        <v>1</v>
      </c>
      <c r="O621" s="5">
        <f t="shared" si="61"/>
        <v>0</v>
      </c>
    </row>
    <row r="622" spans="1:15" s="8" customFormat="1" ht="14.25" customHeight="1" x14ac:dyDescent="0.2">
      <c r="A622" t="s">
        <v>1868</v>
      </c>
      <c r="B622" t="s">
        <v>1869</v>
      </c>
      <c r="C622" t="s">
        <v>1945</v>
      </c>
      <c r="D622" t="s">
        <v>839</v>
      </c>
      <c r="E622" t="s">
        <v>2795</v>
      </c>
      <c r="F622" t="s">
        <v>110</v>
      </c>
      <c r="G622" s="3">
        <v>43560</v>
      </c>
      <c r="H622" s="2">
        <v>72000</v>
      </c>
      <c r="I622" s="12" t="s">
        <v>838</v>
      </c>
      <c r="J622" s="67">
        <f t="shared" si="57"/>
        <v>72000</v>
      </c>
      <c r="K622" s="5">
        <f t="shared" si="59"/>
        <v>1</v>
      </c>
      <c r="L622" s="54">
        <f t="shared" si="60"/>
        <v>0</v>
      </c>
      <c r="M622" s="56" t="str">
        <f t="shared" si="56"/>
        <v>Jana Nors Real Estate</v>
      </c>
      <c r="N622" s="5">
        <f t="shared" si="58"/>
        <v>0</v>
      </c>
      <c r="O622" s="5">
        <f t="shared" si="61"/>
        <v>0</v>
      </c>
    </row>
    <row r="623" spans="1:15" s="8" customFormat="1" ht="14.25" customHeight="1" x14ac:dyDescent="0.2">
      <c r="A623" t="s">
        <v>1868</v>
      </c>
      <c r="B623" t="s">
        <v>1869</v>
      </c>
      <c r="C623" t="s">
        <v>2131</v>
      </c>
      <c r="D623" t="s">
        <v>839</v>
      </c>
      <c r="E623" t="s">
        <v>2388</v>
      </c>
      <c r="F623" t="s">
        <v>110</v>
      </c>
      <c r="G623" s="3">
        <v>43515</v>
      </c>
      <c r="H623" s="2">
        <v>42000</v>
      </c>
      <c r="I623" s="12" t="s">
        <v>838</v>
      </c>
      <c r="J623" s="67">
        <f t="shared" si="57"/>
        <v>42000</v>
      </c>
      <c r="K623" s="5">
        <f t="shared" si="59"/>
        <v>1</v>
      </c>
      <c r="L623" s="54">
        <f t="shared" si="60"/>
        <v>0</v>
      </c>
      <c r="M623" s="56" t="str">
        <f t="shared" si="56"/>
        <v>Jana Nors Real Estate</v>
      </c>
      <c r="N623" s="5">
        <f t="shared" si="58"/>
        <v>0</v>
      </c>
      <c r="O623" s="5">
        <f t="shared" si="61"/>
        <v>0</v>
      </c>
    </row>
    <row r="624" spans="1:15" s="8" customFormat="1" ht="14.25" customHeight="1" x14ac:dyDescent="0.2">
      <c r="A624" t="s">
        <v>1868</v>
      </c>
      <c r="B624" t="s">
        <v>1869</v>
      </c>
      <c r="C624" t="s">
        <v>2131</v>
      </c>
      <c r="D624" t="s">
        <v>839</v>
      </c>
      <c r="E624" t="s">
        <v>2986</v>
      </c>
      <c r="F624" t="s">
        <v>110</v>
      </c>
      <c r="G624" s="3">
        <v>43584</v>
      </c>
      <c r="H624" s="2">
        <v>30000</v>
      </c>
      <c r="I624" s="12" t="s">
        <v>838</v>
      </c>
      <c r="J624" s="67">
        <f t="shared" si="57"/>
        <v>30000</v>
      </c>
      <c r="K624" s="5">
        <f t="shared" si="59"/>
        <v>1</v>
      </c>
      <c r="L624" s="54">
        <f t="shared" si="60"/>
        <v>0</v>
      </c>
      <c r="M624" s="56" t="str">
        <f t="shared" si="56"/>
        <v>Jana Nors Real Estate</v>
      </c>
      <c r="N624" s="5">
        <f t="shared" si="58"/>
        <v>0</v>
      </c>
      <c r="O624" s="5">
        <f t="shared" si="61"/>
        <v>0</v>
      </c>
    </row>
    <row r="625" spans="1:15" s="8" customFormat="1" ht="14.25" customHeight="1" x14ac:dyDescent="0.2">
      <c r="A625" t="s">
        <v>1736</v>
      </c>
      <c r="B625" t="s">
        <v>1854</v>
      </c>
      <c r="C625" t="s">
        <v>1945</v>
      </c>
      <c r="D625" t="s">
        <v>839</v>
      </c>
      <c r="E625" t="s">
        <v>3032</v>
      </c>
      <c r="F625" t="s">
        <v>6</v>
      </c>
      <c r="G625" s="3">
        <v>43586</v>
      </c>
      <c r="H625" s="2">
        <v>379900</v>
      </c>
      <c r="I625" s="12" t="s">
        <v>838</v>
      </c>
      <c r="J625" s="67">
        <f t="shared" si="57"/>
        <v>379900</v>
      </c>
      <c r="K625" s="5">
        <f t="shared" si="59"/>
        <v>1</v>
      </c>
      <c r="L625" s="54">
        <f t="shared" si="60"/>
        <v>0</v>
      </c>
      <c r="M625" s="56" t="str">
        <f t="shared" si="56"/>
        <v>Jana Nors Real Estate</v>
      </c>
      <c r="N625" s="5">
        <f t="shared" si="58"/>
        <v>0</v>
      </c>
      <c r="O625" s="5">
        <f t="shared" si="61"/>
        <v>0</v>
      </c>
    </row>
    <row r="626" spans="1:15" s="8" customFormat="1" ht="14.25" customHeight="1" x14ac:dyDescent="0.2">
      <c r="A626" t="s">
        <v>1542</v>
      </c>
      <c r="B626" t="s">
        <v>1842</v>
      </c>
      <c r="C626" t="s">
        <v>546</v>
      </c>
      <c r="D626" t="s">
        <v>547</v>
      </c>
      <c r="E626" t="s">
        <v>2127</v>
      </c>
      <c r="F626" t="s">
        <v>6</v>
      </c>
      <c r="G626" s="3">
        <v>43474</v>
      </c>
      <c r="H626" s="2">
        <v>376320</v>
      </c>
      <c r="I626" s="12" t="s">
        <v>838</v>
      </c>
      <c r="J626" s="67">
        <f t="shared" si="57"/>
        <v>376320</v>
      </c>
      <c r="K626" s="5">
        <f t="shared" si="59"/>
        <v>1</v>
      </c>
      <c r="L626" s="54">
        <f t="shared" si="60"/>
        <v>0</v>
      </c>
      <c r="M626" s="56" t="str">
        <f t="shared" si="56"/>
        <v>Johnson Agency</v>
      </c>
      <c r="N626" s="5">
        <f t="shared" si="58"/>
        <v>0</v>
      </c>
      <c r="O626" s="5">
        <f t="shared" si="61"/>
        <v>0</v>
      </c>
    </row>
    <row r="627" spans="1:15" s="8" customFormat="1" ht="14.25" customHeight="1" x14ac:dyDescent="0.2">
      <c r="A627" t="s">
        <v>1081</v>
      </c>
      <c r="B627" t="s">
        <v>1036</v>
      </c>
      <c r="C627" t="s">
        <v>546</v>
      </c>
      <c r="D627" t="s">
        <v>547</v>
      </c>
      <c r="E627" t="s">
        <v>2744</v>
      </c>
      <c r="F627" t="s">
        <v>6</v>
      </c>
      <c r="G627" s="3">
        <v>43553</v>
      </c>
      <c r="H627" s="2">
        <v>297566</v>
      </c>
      <c r="I627" s="12" t="s">
        <v>838</v>
      </c>
      <c r="J627" s="67">
        <f t="shared" si="57"/>
        <v>297566</v>
      </c>
      <c r="K627" s="5">
        <f t="shared" si="59"/>
        <v>1</v>
      </c>
      <c r="L627" s="54">
        <f t="shared" si="60"/>
        <v>0</v>
      </c>
      <c r="M627" s="56" t="str">
        <f t="shared" si="56"/>
        <v>Johnson Agency</v>
      </c>
      <c r="N627" s="5">
        <f t="shared" si="58"/>
        <v>0</v>
      </c>
      <c r="O627" s="5">
        <f t="shared" si="61"/>
        <v>0</v>
      </c>
    </row>
    <row r="628" spans="1:15" s="8" customFormat="1" ht="14.25" customHeight="1" x14ac:dyDescent="0.2">
      <c r="A628" t="s">
        <v>1213</v>
      </c>
      <c r="B628" t="s">
        <v>1842</v>
      </c>
      <c r="C628" t="s">
        <v>546</v>
      </c>
      <c r="D628" t="s">
        <v>547</v>
      </c>
      <c r="E628" t="s">
        <v>3300</v>
      </c>
      <c r="F628" t="s">
        <v>6</v>
      </c>
      <c r="G628" s="3">
        <v>43613</v>
      </c>
      <c r="H628" s="2">
        <v>301552</v>
      </c>
      <c r="I628" s="12" t="s">
        <v>838</v>
      </c>
      <c r="J628" s="67">
        <f t="shared" si="57"/>
        <v>301552</v>
      </c>
      <c r="K628" s="5">
        <f t="shared" si="59"/>
        <v>1</v>
      </c>
      <c r="L628" s="54">
        <f t="shared" si="60"/>
        <v>0</v>
      </c>
      <c r="M628" s="56" t="str">
        <f t="shared" si="56"/>
        <v>Johnson Agency</v>
      </c>
      <c r="N628" s="5">
        <f t="shared" si="58"/>
        <v>0</v>
      </c>
      <c r="O628" s="5">
        <f t="shared" si="61"/>
        <v>0</v>
      </c>
    </row>
    <row r="629" spans="1:15" s="8" customFormat="1" ht="14.25" customHeight="1" x14ac:dyDescent="0.2">
      <c r="A629" t="s">
        <v>1298</v>
      </c>
      <c r="B629" t="s">
        <v>1036</v>
      </c>
      <c r="C629" t="s">
        <v>546</v>
      </c>
      <c r="D629" t="s">
        <v>547</v>
      </c>
      <c r="E629" t="s">
        <v>2848</v>
      </c>
      <c r="F629" t="s">
        <v>6</v>
      </c>
      <c r="G629" s="3">
        <v>43566</v>
      </c>
      <c r="H629" s="2">
        <v>311362</v>
      </c>
      <c r="I629" s="12" t="s">
        <v>838</v>
      </c>
      <c r="J629" s="67">
        <f t="shared" si="57"/>
        <v>311362</v>
      </c>
      <c r="K629" s="5">
        <f t="shared" si="59"/>
        <v>1</v>
      </c>
      <c r="L629" s="54">
        <f t="shared" si="60"/>
        <v>0</v>
      </c>
      <c r="M629" s="56" t="str">
        <f t="shared" si="56"/>
        <v>Johnson Agency</v>
      </c>
      <c r="N629" s="5">
        <f t="shared" si="58"/>
        <v>0</v>
      </c>
      <c r="O629" s="5">
        <f t="shared" si="61"/>
        <v>0</v>
      </c>
    </row>
    <row r="630" spans="1:15" s="8" customFormat="1" ht="14.25" customHeight="1" x14ac:dyDescent="0.2">
      <c r="A630" t="s">
        <v>1702</v>
      </c>
      <c r="B630" t="s">
        <v>1535</v>
      </c>
      <c r="C630" t="s">
        <v>546</v>
      </c>
      <c r="D630" t="s">
        <v>547</v>
      </c>
      <c r="E630" t="s">
        <v>3000</v>
      </c>
      <c r="F630" t="s">
        <v>6</v>
      </c>
      <c r="G630" s="3">
        <v>43584</v>
      </c>
      <c r="H630" s="2">
        <v>389774</v>
      </c>
      <c r="I630" s="12" t="s">
        <v>838</v>
      </c>
      <c r="J630" s="67">
        <f t="shared" si="57"/>
        <v>389774</v>
      </c>
      <c r="K630" s="5">
        <f t="shared" si="59"/>
        <v>1</v>
      </c>
      <c r="L630" s="54">
        <f t="shared" si="60"/>
        <v>0</v>
      </c>
      <c r="M630" s="56" t="str">
        <f t="shared" ref="M630:M692" si="62">IF(D630="",D629,D630)</f>
        <v>Johnson Agency</v>
      </c>
      <c r="N630" s="5">
        <f t="shared" si="58"/>
        <v>0</v>
      </c>
      <c r="O630" s="5">
        <f t="shared" si="61"/>
        <v>0</v>
      </c>
    </row>
    <row r="631" spans="1:15" s="8" customFormat="1" ht="14.25" customHeight="1" x14ac:dyDescent="0.2">
      <c r="A631" t="s">
        <v>117</v>
      </c>
      <c r="B631" t="s">
        <v>1535</v>
      </c>
      <c r="C631" t="s">
        <v>546</v>
      </c>
      <c r="D631" t="s">
        <v>547</v>
      </c>
      <c r="E631" t="s">
        <v>2957</v>
      </c>
      <c r="F631" t="s">
        <v>6</v>
      </c>
      <c r="G631" s="3">
        <v>43579</v>
      </c>
      <c r="H631" s="2">
        <v>362099</v>
      </c>
      <c r="I631" s="12" t="s">
        <v>838</v>
      </c>
      <c r="J631" s="67">
        <f t="shared" si="57"/>
        <v>362099</v>
      </c>
      <c r="K631" s="5">
        <f t="shared" si="59"/>
        <v>1</v>
      </c>
      <c r="L631" s="54">
        <f t="shared" si="60"/>
        <v>0</v>
      </c>
      <c r="M631" s="56" t="str">
        <f t="shared" si="62"/>
        <v>Johnson Agency</v>
      </c>
      <c r="N631" s="5">
        <f t="shared" si="58"/>
        <v>0</v>
      </c>
      <c r="O631" s="5">
        <f t="shared" si="61"/>
        <v>0</v>
      </c>
    </row>
    <row r="632" spans="1:15" s="8" customFormat="1" ht="14.25" customHeight="1" x14ac:dyDescent="0.2">
      <c r="A632" t="s">
        <v>1571</v>
      </c>
      <c r="B632" t="s">
        <v>1099</v>
      </c>
      <c r="C632" t="s">
        <v>546</v>
      </c>
      <c r="D632" t="s">
        <v>547</v>
      </c>
      <c r="E632" t="s">
        <v>2743</v>
      </c>
      <c r="F632" t="s">
        <v>6</v>
      </c>
      <c r="G632" s="3">
        <v>43553</v>
      </c>
      <c r="H632" s="2">
        <v>344941</v>
      </c>
      <c r="I632" s="12" t="s">
        <v>838</v>
      </c>
      <c r="J632" s="67">
        <f t="shared" si="57"/>
        <v>344941</v>
      </c>
      <c r="K632" s="5">
        <f t="shared" si="59"/>
        <v>1</v>
      </c>
      <c r="L632" s="54">
        <f t="shared" si="60"/>
        <v>0</v>
      </c>
      <c r="M632" s="56" t="str">
        <f t="shared" si="62"/>
        <v>Johnson Agency</v>
      </c>
      <c r="N632" s="5">
        <f t="shared" si="58"/>
        <v>0</v>
      </c>
      <c r="O632" s="5">
        <f t="shared" si="61"/>
        <v>0</v>
      </c>
    </row>
    <row r="633" spans="1:15" s="8" customFormat="1" ht="14.25" customHeight="1" x14ac:dyDescent="0.2">
      <c r="A633" t="s">
        <v>1868</v>
      </c>
      <c r="B633" t="s">
        <v>1869</v>
      </c>
      <c r="C633" t="s">
        <v>546</v>
      </c>
      <c r="D633" t="s">
        <v>547</v>
      </c>
      <c r="E633" t="s">
        <v>2620</v>
      </c>
      <c r="F633" t="s">
        <v>286</v>
      </c>
      <c r="G633" s="3">
        <v>43539</v>
      </c>
      <c r="H633" s="2">
        <v>163200</v>
      </c>
      <c r="I633" s="12" t="s">
        <v>838</v>
      </c>
      <c r="J633" s="67">
        <f t="shared" si="57"/>
        <v>163200</v>
      </c>
      <c r="K633" s="5">
        <f t="shared" si="59"/>
        <v>1</v>
      </c>
      <c r="L633" s="54">
        <f t="shared" si="60"/>
        <v>0</v>
      </c>
      <c r="M633" s="56" t="str">
        <f t="shared" si="62"/>
        <v>Johnson Agency</v>
      </c>
      <c r="N633" s="5">
        <f t="shared" si="58"/>
        <v>0</v>
      </c>
      <c r="O633" s="5">
        <f t="shared" si="61"/>
        <v>0</v>
      </c>
    </row>
    <row r="634" spans="1:15" s="8" customFormat="1" ht="14.25" customHeight="1" x14ac:dyDescent="0.2">
      <c r="A634" t="s">
        <v>1868</v>
      </c>
      <c r="B634" t="s">
        <v>1869</v>
      </c>
      <c r="C634" t="s">
        <v>546</v>
      </c>
      <c r="D634" t="s">
        <v>547</v>
      </c>
      <c r="E634" t="s">
        <v>2944</v>
      </c>
      <c r="F634" t="s">
        <v>6</v>
      </c>
      <c r="G634" s="3">
        <v>43577</v>
      </c>
      <c r="H634" s="2">
        <v>333998</v>
      </c>
      <c r="I634" s="12" t="s">
        <v>838</v>
      </c>
      <c r="J634" s="67">
        <f t="shared" si="57"/>
        <v>333998</v>
      </c>
      <c r="K634" s="5">
        <f t="shared" si="59"/>
        <v>1</v>
      </c>
      <c r="L634" s="54">
        <f t="shared" si="60"/>
        <v>0</v>
      </c>
      <c r="M634" s="56" t="str">
        <f t="shared" si="62"/>
        <v>Johnson Agency</v>
      </c>
      <c r="N634" s="5">
        <f t="shared" si="58"/>
        <v>0</v>
      </c>
      <c r="O634" s="5">
        <f t="shared" si="61"/>
        <v>0</v>
      </c>
    </row>
    <row r="635" spans="1:15" s="8" customFormat="1" ht="14.25" customHeight="1" x14ac:dyDescent="0.2">
      <c r="A635" t="s">
        <v>1868</v>
      </c>
      <c r="B635" t="s">
        <v>1869</v>
      </c>
      <c r="C635" t="s">
        <v>546</v>
      </c>
      <c r="D635" t="s">
        <v>547</v>
      </c>
      <c r="E635" t="s">
        <v>2999</v>
      </c>
      <c r="F635" t="s">
        <v>6</v>
      </c>
      <c r="G635" s="3">
        <v>43584</v>
      </c>
      <c r="H635" s="2">
        <v>346256</v>
      </c>
      <c r="I635" s="12" t="s">
        <v>838</v>
      </c>
      <c r="J635" s="67">
        <f t="shared" si="57"/>
        <v>346256</v>
      </c>
      <c r="K635" s="5">
        <f t="shared" si="59"/>
        <v>1</v>
      </c>
      <c r="L635" s="54">
        <f t="shared" si="60"/>
        <v>0</v>
      </c>
      <c r="M635" s="56" t="str">
        <f t="shared" si="62"/>
        <v>Johnson Agency</v>
      </c>
      <c r="N635" s="5">
        <f t="shared" si="58"/>
        <v>0</v>
      </c>
      <c r="O635" s="5">
        <f t="shared" si="61"/>
        <v>0</v>
      </c>
    </row>
    <row r="636" spans="1:15" s="8" customFormat="1" ht="14.25" customHeight="1" x14ac:dyDescent="0.2">
      <c r="A636" t="s">
        <v>1388</v>
      </c>
      <c r="B636" t="s">
        <v>303</v>
      </c>
      <c r="C636" t="s">
        <v>1990</v>
      </c>
      <c r="D636" t="s">
        <v>1016</v>
      </c>
      <c r="E636" t="s">
        <v>2425</v>
      </c>
      <c r="F636" t="s">
        <v>6</v>
      </c>
      <c r="G636" s="3">
        <v>43518</v>
      </c>
      <c r="H636" s="2">
        <v>205000</v>
      </c>
      <c r="I636" s="12" t="s">
        <v>838</v>
      </c>
      <c r="J636" s="67">
        <f t="shared" si="57"/>
        <v>205000</v>
      </c>
      <c r="K636" s="5">
        <f t="shared" si="59"/>
        <v>1</v>
      </c>
      <c r="L636" s="54">
        <f t="shared" si="60"/>
        <v>0</v>
      </c>
      <c r="M636" s="56" t="str">
        <f t="shared" si="62"/>
        <v>Judson Griffis Real Estate</v>
      </c>
      <c r="N636" s="5">
        <f t="shared" si="58"/>
        <v>0</v>
      </c>
      <c r="O636" s="5">
        <f t="shared" si="61"/>
        <v>0</v>
      </c>
    </row>
    <row r="637" spans="1:15" s="8" customFormat="1" ht="14.25" customHeight="1" x14ac:dyDescent="0.2">
      <c r="A637" t="s">
        <v>1868</v>
      </c>
      <c r="B637" t="s">
        <v>1869</v>
      </c>
      <c r="C637" t="s">
        <v>3119</v>
      </c>
      <c r="D637" t="s">
        <v>3120</v>
      </c>
      <c r="E637" t="s">
        <v>3121</v>
      </c>
      <c r="F637" t="s">
        <v>110</v>
      </c>
      <c r="G637" s="3">
        <v>43595</v>
      </c>
      <c r="H637" s="2">
        <v>180000</v>
      </c>
      <c r="I637" s="12" t="s">
        <v>838</v>
      </c>
      <c r="J637" s="67">
        <f t="shared" si="57"/>
        <v>180000</v>
      </c>
      <c r="K637" s="5">
        <f t="shared" si="59"/>
        <v>1</v>
      </c>
      <c r="L637" s="54">
        <f t="shared" si="60"/>
        <v>0</v>
      </c>
      <c r="M637" s="56" t="str">
        <f t="shared" si="62"/>
        <v>Julie Siddons, REALTORS</v>
      </c>
      <c r="N637" s="5">
        <f t="shared" si="58"/>
        <v>0</v>
      </c>
      <c r="O637" s="5">
        <f t="shared" si="61"/>
        <v>0</v>
      </c>
    </row>
    <row r="638" spans="1:15" s="8" customFormat="1" ht="14.25" customHeight="1" x14ac:dyDescent="0.2">
      <c r="A638" t="s">
        <v>1868</v>
      </c>
      <c r="B638" t="s">
        <v>1869</v>
      </c>
      <c r="C638" t="s">
        <v>3119</v>
      </c>
      <c r="D638" t="s">
        <v>3120</v>
      </c>
      <c r="E638" t="s">
        <v>3147</v>
      </c>
      <c r="F638" t="s">
        <v>110</v>
      </c>
      <c r="G638" s="3">
        <v>43598</v>
      </c>
      <c r="H638" s="2">
        <v>189900</v>
      </c>
      <c r="I638" s="12" t="s">
        <v>838</v>
      </c>
      <c r="J638" s="67">
        <f t="shared" si="57"/>
        <v>189900</v>
      </c>
      <c r="K638" s="5">
        <f t="shared" si="59"/>
        <v>1</v>
      </c>
      <c r="L638" s="54">
        <f t="shared" si="60"/>
        <v>0</v>
      </c>
      <c r="M638" s="56" t="str">
        <f t="shared" si="62"/>
        <v>Julie Siddons, REALTORS</v>
      </c>
      <c r="N638" s="5">
        <f t="shared" si="58"/>
        <v>0</v>
      </c>
      <c r="O638" s="5">
        <f t="shared" si="61"/>
        <v>0</v>
      </c>
    </row>
    <row r="639" spans="1:15" s="8" customFormat="1" ht="14.25" customHeight="1" x14ac:dyDescent="0.2">
      <c r="A639" t="s">
        <v>1868</v>
      </c>
      <c r="B639" t="s">
        <v>1869</v>
      </c>
      <c r="C639" t="s">
        <v>3119</v>
      </c>
      <c r="D639" t="s">
        <v>3120</v>
      </c>
      <c r="E639" t="s">
        <v>3154</v>
      </c>
      <c r="F639" t="s">
        <v>110</v>
      </c>
      <c r="G639" s="3">
        <v>43598</v>
      </c>
      <c r="H639" s="2">
        <v>189900</v>
      </c>
      <c r="I639" s="12" t="s">
        <v>838</v>
      </c>
      <c r="J639" s="67">
        <f t="shared" si="57"/>
        <v>189900</v>
      </c>
      <c r="K639" s="5">
        <f t="shared" si="59"/>
        <v>1</v>
      </c>
      <c r="L639" s="54">
        <f t="shared" si="60"/>
        <v>0</v>
      </c>
      <c r="M639" s="56" t="str">
        <f t="shared" si="62"/>
        <v>Julie Siddons, REALTORS</v>
      </c>
      <c r="N639" s="5">
        <f t="shared" si="58"/>
        <v>0</v>
      </c>
      <c r="O639" s="5">
        <f t="shared" si="61"/>
        <v>0</v>
      </c>
    </row>
    <row r="640" spans="1:15" s="8" customFormat="1" ht="14.25" customHeight="1" x14ac:dyDescent="0.2">
      <c r="A640" t="s">
        <v>2036</v>
      </c>
      <c r="B640" t="s">
        <v>5</v>
      </c>
      <c r="C640" t="s">
        <v>1229</v>
      </c>
      <c r="D640" t="s">
        <v>1099</v>
      </c>
      <c r="E640" t="s">
        <v>2667</v>
      </c>
      <c r="F640" t="s">
        <v>6</v>
      </c>
      <c r="G640" s="3">
        <v>43546</v>
      </c>
      <c r="H640" s="2">
        <v>167000</v>
      </c>
      <c r="I640" s="12" t="s">
        <v>838</v>
      </c>
      <c r="J640" s="67">
        <f t="shared" si="57"/>
        <v>167000</v>
      </c>
      <c r="K640" s="5">
        <f t="shared" si="59"/>
        <v>1</v>
      </c>
      <c r="L640" s="54">
        <f t="shared" si="60"/>
        <v>0</v>
      </c>
      <c r="M640" s="56" t="str">
        <f t="shared" si="62"/>
        <v>Keller Williams Realty - Waco</v>
      </c>
      <c r="N640" s="5">
        <f t="shared" si="58"/>
        <v>0</v>
      </c>
      <c r="O640" s="5">
        <f t="shared" si="61"/>
        <v>0</v>
      </c>
    </row>
    <row r="641" spans="1:15" s="8" customFormat="1" ht="14.25" customHeight="1" x14ac:dyDescent="0.2">
      <c r="A641" t="s">
        <v>1542</v>
      </c>
      <c r="B641" t="s">
        <v>1842</v>
      </c>
      <c r="C641" t="s">
        <v>792</v>
      </c>
      <c r="D641" t="s">
        <v>1099</v>
      </c>
      <c r="E641" t="s">
        <v>2834</v>
      </c>
      <c r="F641" t="s">
        <v>6</v>
      </c>
      <c r="G641" s="3">
        <v>43565</v>
      </c>
      <c r="H641" s="2">
        <v>234000</v>
      </c>
      <c r="I641" s="12">
        <v>20190578</v>
      </c>
      <c r="J641" s="67">
        <f t="shared" si="57"/>
        <v>234000</v>
      </c>
      <c r="K641" s="5">
        <f t="shared" si="59"/>
        <v>1</v>
      </c>
      <c r="L641" s="54">
        <f t="shared" si="60"/>
        <v>1</v>
      </c>
      <c r="M641" s="56" t="str">
        <f t="shared" si="62"/>
        <v>Keller Williams Realty - Waco</v>
      </c>
      <c r="N641" s="5">
        <f t="shared" si="58"/>
        <v>0</v>
      </c>
      <c r="O641" s="5">
        <f t="shared" si="61"/>
        <v>0</v>
      </c>
    </row>
    <row r="642" spans="1:15" s="8" customFormat="1" ht="14.25" customHeight="1" x14ac:dyDescent="0.2">
      <c r="A642" t="s">
        <v>1542</v>
      </c>
      <c r="B642" t="s">
        <v>1842</v>
      </c>
      <c r="C642" t="s">
        <v>1222</v>
      </c>
      <c r="D642" t="s">
        <v>1099</v>
      </c>
      <c r="E642" t="s">
        <v>2723</v>
      </c>
      <c r="F642" t="s">
        <v>216</v>
      </c>
      <c r="G642" s="3">
        <v>43552</v>
      </c>
      <c r="H642" s="2">
        <v>132000</v>
      </c>
      <c r="I642" s="12" t="s">
        <v>838</v>
      </c>
      <c r="J642" s="67">
        <f t="shared" si="57"/>
        <v>132000</v>
      </c>
      <c r="K642" s="5">
        <f t="shared" si="59"/>
        <v>1</v>
      </c>
      <c r="L642" s="54">
        <f t="shared" si="60"/>
        <v>0</v>
      </c>
      <c r="M642" s="56" t="str">
        <f t="shared" si="62"/>
        <v>Keller Williams Realty - Waco</v>
      </c>
      <c r="N642" s="5">
        <f t="shared" si="58"/>
        <v>0</v>
      </c>
      <c r="O642" s="5">
        <f t="shared" si="61"/>
        <v>0</v>
      </c>
    </row>
    <row r="643" spans="1:15" s="8" customFormat="1" ht="14.25" customHeight="1" x14ac:dyDescent="0.2">
      <c r="A643" t="s">
        <v>269</v>
      </c>
      <c r="B643" t="s">
        <v>1547</v>
      </c>
      <c r="C643" t="s">
        <v>1307</v>
      </c>
      <c r="D643" t="s">
        <v>1099</v>
      </c>
      <c r="E643" t="s">
        <v>2679</v>
      </c>
      <c r="F643" t="s">
        <v>6</v>
      </c>
      <c r="G643" s="3">
        <v>43546</v>
      </c>
      <c r="H643" s="2">
        <v>118000</v>
      </c>
      <c r="I643" s="12" t="s">
        <v>838</v>
      </c>
      <c r="J643" s="67">
        <f t="shared" ref="J643:J706" si="63">IF(B643=D643,0,H643)</f>
        <v>118000</v>
      </c>
      <c r="K643" s="5">
        <f t="shared" si="59"/>
        <v>1</v>
      </c>
      <c r="L643" s="54">
        <f t="shared" si="60"/>
        <v>0</v>
      </c>
      <c r="M643" s="56" t="str">
        <f t="shared" si="62"/>
        <v>Keller Williams Realty - Waco</v>
      </c>
      <c r="N643" s="5">
        <f t="shared" ref="N643:N706" si="64">IF(B643=D643,1,0)</f>
        <v>0</v>
      </c>
      <c r="O643" s="5">
        <f t="shared" si="61"/>
        <v>0</v>
      </c>
    </row>
    <row r="644" spans="1:15" s="8" customFormat="1" ht="14.25" customHeight="1" x14ac:dyDescent="0.2">
      <c r="A644" t="s">
        <v>1890</v>
      </c>
      <c r="B644" t="s">
        <v>1931</v>
      </c>
      <c r="C644" t="s">
        <v>1906</v>
      </c>
      <c r="D644" t="s">
        <v>1099</v>
      </c>
      <c r="E644" t="s">
        <v>3348</v>
      </c>
      <c r="F644" t="s">
        <v>6</v>
      </c>
      <c r="G644" s="3">
        <v>43616</v>
      </c>
      <c r="H644" s="2">
        <v>190700</v>
      </c>
      <c r="I644" s="12" t="s">
        <v>838</v>
      </c>
      <c r="J644" s="67">
        <f t="shared" si="63"/>
        <v>190700</v>
      </c>
      <c r="K644" s="5">
        <f t="shared" si="59"/>
        <v>1</v>
      </c>
      <c r="L644" s="54">
        <f t="shared" si="60"/>
        <v>0</v>
      </c>
      <c r="M644" s="56" t="str">
        <f t="shared" si="62"/>
        <v>Keller Williams Realty - Waco</v>
      </c>
      <c r="N644" s="5">
        <f t="shared" si="64"/>
        <v>0</v>
      </c>
      <c r="O644" s="5">
        <f t="shared" si="61"/>
        <v>0</v>
      </c>
    </row>
    <row r="645" spans="1:15" s="8" customFormat="1" ht="14.25" customHeight="1" x14ac:dyDescent="0.2">
      <c r="A645" t="s">
        <v>1243</v>
      </c>
      <c r="B645" t="s">
        <v>1734</v>
      </c>
      <c r="C645" t="s">
        <v>1229</v>
      </c>
      <c r="D645" t="s">
        <v>1099</v>
      </c>
      <c r="E645" t="s">
        <v>2292</v>
      </c>
      <c r="F645" t="s">
        <v>794</v>
      </c>
      <c r="G645" s="3">
        <v>43497</v>
      </c>
      <c r="H645" s="2">
        <v>285000</v>
      </c>
      <c r="I645" s="12" t="s">
        <v>838</v>
      </c>
      <c r="J645" s="67">
        <f t="shared" si="63"/>
        <v>285000</v>
      </c>
      <c r="K645" s="5">
        <f t="shared" si="59"/>
        <v>1</v>
      </c>
      <c r="L645" s="54">
        <f t="shared" si="60"/>
        <v>0</v>
      </c>
      <c r="M645" s="56" t="str">
        <f t="shared" si="62"/>
        <v>Keller Williams Realty - Waco</v>
      </c>
      <c r="N645" s="5">
        <f t="shared" si="64"/>
        <v>0</v>
      </c>
      <c r="O645" s="5">
        <f t="shared" si="61"/>
        <v>0</v>
      </c>
    </row>
    <row r="646" spans="1:15" s="8" customFormat="1" ht="14.25" customHeight="1" x14ac:dyDescent="0.2">
      <c r="A646" t="s">
        <v>152</v>
      </c>
      <c r="B646" t="s">
        <v>1842</v>
      </c>
      <c r="C646" t="s">
        <v>1838</v>
      </c>
      <c r="D646" t="s">
        <v>1099</v>
      </c>
      <c r="E646" t="s">
        <v>2255</v>
      </c>
      <c r="F646" t="s">
        <v>123</v>
      </c>
      <c r="G646" s="3">
        <v>43496</v>
      </c>
      <c r="H646" s="2">
        <v>187500</v>
      </c>
      <c r="I646" s="12" t="s">
        <v>838</v>
      </c>
      <c r="J646" s="67">
        <f t="shared" si="63"/>
        <v>187500</v>
      </c>
      <c r="K646" s="5">
        <f t="shared" ref="K646:K709" si="65">IF(J646&gt;0,1,0)</f>
        <v>1</v>
      </c>
      <c r="L646" s="54">
        <f t="shared" ref="L646:L709" si="66">IF(K646=0,0,IF(I646="did not close",0,IF(I646="",0,1)))</f>
        <v>0</v>
      </c>
      <c r="M646" s="56" t="str">
        <f t="shared" si="62"/>
        <v>Keller Williams Realty - Waco</v>
      </c>
      <c r="N646" s="5">
        <f t="shared" si="64"/>
        <v>0</v>
      </c>
      <c r="O646" s="5">
        <f t="shared" ref="O646:O709" si="67">IF(K646=0,IF(I646="did not close",0,IF(I646="",0,1)),0)</f>
        <v>0</v>
      </c>
    </row>
    <row r="647" spans="1:15" s="8" customFormat="1" ht="14.25" customHeight="1" x14ac:dyDescent="0.2">
      <c r="A647" t="s">
        <v>1997</v>
      </c>
      <c r="B647" t="s">
        <v>1751</v>
      </c>
      <c r="C647" t="s">
        <v>1906</v>
      </c>
      <c r="D647" t="s">
        <v>1099</v>
      </c>
      <c r="E647" t="s">
        <v>2283</v>
      </c>
      <c r="F647" t="s">
        <v>301</v>
      </c>
      <c r="G647" s="3">
        <v>43497</v>
      </c>
      <c r="H647" s="2">
        <v>267000</v>
      </c>
      <c r="I647" s="12" t="s">
        <v>838</v>
      </c>
      <c r="J647" s="67">
        <f t="shared" si="63"/>
        <v>267000</v>
      </c>
      <c r="K647" s="5">
        <f t="shared" si="65"/>
        <v>1</v>
      </c>
      <c r="L647" s="54">
        <f t="shared" si="66"/>
        <v>0</v>
      </c>
      <c r="M647" s="56" t="str">
        <f t="shared" si="62"/>
        <v>Keller Williams Realty - Waco</v>
      </c>
      <c r="N647" s="5">
        <f t="shared" si="64"/>
        <v>0</v>
      </c>
      <c r="O647" s="5">
        <f t="shared" si="67"/>
        <v>0</v>
      </c>
    </row>
    <row r="648" spans="1:15" s="8" customFormat="1" ht="14.25" customHeight="1" x14ac:dyDescent="0.2">
      <c r="A648" t="s">
        <v>13</v>
      </c>
      <c r="B648" t="s">
        <v>1840</v>
      </c>
      <c r="C648" t="s">
        <v>1718</v>
      </c>
      <c r="D648" t="s">
        <v>1099</v>
      </c>
      <c r="E648" t="s">
        <v>2979</v>
      </c>
      <c r="F648" t="s">
        <v>6</v>
      </c>
      <c r="G648" s="3">
        <v>43581</v>
      </c>
      <c r="H648" s="2">
        <v>138100</v>
      </c>
      <c r="I648" s="12" t="s">
        <v>838</v>
      </c>
      <c r="J648" s="67">
        <f t="shared" si="63"/>
        <v>138100</v>
      </c>
      <c r="K648" s="5">
        <f t="shared" si="65"/>
        <v>1</v>
      </c>
      <c r="L648" s="54">
        <f t="shared" si="66"/>
        <v>0</v>
      </c>
      <c r="M648" s="56" t="str">
        <f t="shared" si="62"/>
        <v>Keller Williams Realty - Waco</v>
      </c>
      <c r="N648" s="5">
        <f t="shared" si="64"/>
        <v>0</v>
      </c>
      <c r="O648" s="5">
        <f t="shared" si="67"/>
        <v>0</v>
      </c>
    </row>
    <row r="649" spans="1:15" s="8" customFormat="1" ht="14.25" customHeight="1" x14ac:dyDescent="0.2">
      <c r="A649" t="s">
        <v>894</v>
      </c>
      <c r="B649" t="s">
        <v>1842</v>
      </c>
      <c r="C649" t="s">
        <v>2056</v>
      </c>
      <c r="D649" t="s">
        <v>1099</v>
      </c>
      <c r="E649" t="s">
        <v>2385</v>
      </c>
      <c r="F649" t="s">
        <v>425</v>
      </c>
      <c r="G649" s="3">
        <v>43514</v>
      </c>
      <c r="H649" s="2">
        <v>239900</v>
      </c>
      <c r="I649" s="12" t="s">
        <v>838</v>
      </c>
      <c r="J649" s="67">
        <f t="shared" si="63"/>
        <v>239900</v>
      </c>
      <c r="K649" s="5">
        <f t="shared" si="65"/>
        <v>1</v>
      </c>
      <c r="L649" s="54">
        <f t="shared" si="66"/>
        <v>0</v>
      </c>
      <c r="M649" s="56" t="str">
        <f t="shared" si="62"/>
        <v>Keller Williams Realty - Waco</v>
      </c>
      <c r="N649" s="5">
        <f t="shared" si="64"/>
        <v>0</v>
      </c>
      <c r="O649" s="5">
        <f t="shared" si="67"/>
        <v>0</v>
      </c>
    </row>
    <row r="650" spans="1:15" s="8" customFormat="1" ht="14.25" customHeight="1" x14ac:dyDescent="0.2">
      <c r="A650" t="s">
        <v>154</v>
      </c>
      <c r="B650" t="s">
        <v>1099</v>
      </c>
      <c r="C650" t="s">
        <v>154</v>
      </c>
      <c r="D650" t="s">
        <v>1099</v>
      </c>
      <c r="E650" t="s">
        <v>2350</v>
      </c>
      <c r="F650" t="s">
        <v>6</v>
      </c>
      <c r="G650" s="3">
        <v>43509</v>
      </c>
      <c r="H650" s="2">
        <v>37000</v>
      </c>
      <c r="I650" s="12" t="s">
        <v>838</v>
      </c>
      <c r="J650" s="67">
        <f t="shared" si="63"/>
        <v>0</v>
      </c>
      <c r="K650" s="5">
        <f t="shared" si="65"/>
        <v>0</v>
      </c>
      <c r="L650" s="54">
        <f t="shared" si="66"/>
        <v>0</v>
      </c>
      <c r="M650" s="56" t="str">
        <f t="shared" si="62"/>
        <v>Keller Williams Realty - Waco</v>
      </c>
      <c r="N650" s="5">
        <f t="shared" si="64"/>
        <v>1</v>
      </c>
      <c r="O650" s="5">
        <f t="shared" si="67"/>
        <v>0</v>
      </c>
    </row>
    <row r="651" spans="1:15" s="8" customFormat="1" ht="14.25" customHeight="1" x14ac:dyDescent="0.2">
      <c r="A651" t="s">
        <v>154</v>
      </c>
      <c r="B651" t="s">
        <v>1099</v>
      </c>
      <c r="C651" t="s">
        <v>154</v>
      </c>
      <c r="D651" t="s">
        <v>1099</v>
      </c>
      <c r="E651" t="s">
        <v>2368</v>
      </c>
      <c r="F651" t="s">
        <v>6</v>
      </c>
      <c r="G651" s="3">
        <v>43511</v>
      </c>
      <c r="H651" s="2">
        <v>144400</v>
      </c>
      <c r="I651" s="12" t="s">
        <v>838</v>
      </c>
      <c r="J651" s="67">
        <f t="shared" si="63"/>
        <v>0</v>
      </c>
      <c r="K651" s="5">
        <f t="shared" si="65"/>
        <v>0</v>
      </c>
      <c r="L651" s="54">
        <f t="shared" si="66"/>
        <v>0</v>
      </c>
      <c r="M651" s="56" t="str">
        <f t="shared" si="62"/>
        <v>Keller Williams Realty - Waco</v>
      </c>
      <c r="N651" s="5">
        <f t="shared" si="64"/>
        <v>1</v>
      </c>
      <c r="O651" s="5">
        <f t="shared" si="67"/>
        <v>0</v>
      </c>
    </row>
    <row r="652" spans="1:15" s="8" customFormat="1" ht="14.25" customHeight="1" x14ac:dyDescent="0.2">
      <c r="A652" t="s">
        <v>574</v>
      </c>
      <c r="B652" t="s">
        <v>1535</v>
      </c>
      <c r="C652" t="s">
        <v>1906</v>
      </c>
      <c r="D652" t="s">
        <v>1099</v>
      </c>
      <c r="E652" t="s">
        <v>2189</v>
      </c>
      <c r="F652" t="s">
        <v>123</v>
      </c>
      <c r="G652" s="3">
        <v>43483</v>
      </c>
      <c r="H652" s="2">
        <v>299000</v>
      </c>
      <c r="I652" s="12">
        <v>20182865</v>
      </c>
      <c r="J652" s="67">
        <f t="shared" si="63"/>
        <v>299000</v>
      </c>
      <c r="K652" s="5">
        <f t="shared" si="65"/>
        <v>1</v>
      </c>
      <c r="L652" s="54">
        <f t="shared" si="66"/>
        <v>1</v>
      </c>
      <c r="M652" s="56" t="str">
        <f t="shared" si="62"/>
        <v>Keller Williams Realty - Waco</v>
      </c>
      <c r="N652" s="5">
        <f t="shared" si="64"/>
        <v>0</v>
      </c>
      <c r="O652" s="5">
        <f t="shared" si="67"/>
        <v>0</v>
      </c>
    </row>
    <row r="653" spans="1:15" s="8" customFormat="1" ht="14.25" customHeight="1" x14ac:dyDescent="0.2">
      <c r="A653" t="s">
        <v>1629</v>
      </c>
      <c r="B653" t="s">
        <v>1840</v>
      </c>
      <c r="C653" t="s">
        <v>1229</v>
      </c>
      <c r="D653" t="s">
        <v>1099</v>
      </c>
      <c r="E653" t="s">
        <v>2406</v>
      </c>
      <c r="F653" t="s">
        <v>6</v>
      </c>
      <c r="G653" s="3">
        <v>43517</v>
      </c>
      <c r="H653" s="2">
        <v>226800</v>
      </c>
      <c r="I653" s="12">
        <v>20190101</v>
      </c>
      <c r="J653" s="67">
        <f t="shared" si="63"/>
        <v>226800</v>
      </c>
      <c r="K653" s="5">
        <f t="shared" si="65"/>
        <v>1</v>
      </c>
      <c r="L653" s="54">
        <f t="shared" si="66"/>
        <v>1</v>
      </c>
      <c r="M653" s="56" t="str">
        <f t="shared" si="62"/>
        <v>Keller Williams Realty - Waco</v>
      </c>
      <c r="N653" s="5">
        <f t="shared" si="64"/>
        <v>0</v>
      </c>
      <c r="O653" s="5">
        <f t="shared" si="67"/>
        <v>0</v>
      </c>
    </row>
    <row r="654" spans="1:15" s="8" customFormat="1" ht="14.25" customHeight="1" x14ac:dyDescent="0.2">
      <c r="A654" t="s">
        <v>1255</v>
      </c>
      <c r="B654" t="s">
        <v>1475</v>
      </c>
      <c r="C654" t="s">
        <v>3308</v>
      </c>
      <c r="D654" t="s">
        <v>1099</v>
      </c>
      <c r="E654" t="s">
        <v>3309</v>
      </c>
      <c r="F654" t="s">
        <v>6</v>
      </c>
      <c r="G654" s="3">
        <v>43614</v>
      </c>
      <c r="H654" s="2">
        <v>192000</v>
      </c>
      <c r="I654" s="12" t="s">
        <v>838</v>
      </c>
      <c r="J654" s="67">
        <f t="shared" si="63"/>
        <v>192000</v>
      </c>
      <c r="K654" s="5">
        <f t="shared" si="65"/>
        <v>1</v>
      </c>
      <c r="L654" s="54">
        <f t="shared" si="66"/>
        <v>0</v>
      </c>
      <c r="M654" s="56" t="str">
        <f t="shared" si="62"/>
        <v>Keller Williams Realty - Waco</v>
      </c>
      <c r="N654" s="5">
        <f t="shared" si="64"/>
        <v>0</v>
      </c>
      <c r="O654" s="5">
        <f t="shared" si="67"/>
        <v>0</v>
      </c>
    </row>
    <row r="655" spans="1:15" s="8" customFormat="1" ht="14.25" customHeight="1" x14ac:dyDescent="0.2">
      <c r="A655" t="s">
        <v>1704</v>
      </c>
      <c r="B655" t="s">
        <v>1842</v>
      </c>
      <c r="C655" t="s">
        <v>1906</v>
      </c>
      <c r="D655" t="s">
        <v>1099</v>
      </c>
      <c r="E655" t="s">
        <v>2487</v>
      </c>
      <c r="F655" t="s">
        <v>216</v>
      </c>
      <c r="G655" s="3">
        <v>43525</v>
      </c>
      <c r="H655" s="2">
        <v>220000</v>
      </c>
      <c r="I655" s="12" t="s">
        <v>838</v>
      </c>
      <c r="J655" s="67">
        <f t="shared" si="63"/>
        <v>220000</v>
      </c>
      <c r="K655" s="5">
        <f t="shared" si="65"/>
        <v>1</v>
      </c>
      <c r="L655" s="54">
        <f t="shared" si="66"/>
        <v>0</v>
      </c>
      <c r="M655" s="56" t="str">
        <f t="shared" si="62"/>
        <v>Keller Williams Realty - Waco</v>
      </c>
      <c r="N655" s="5">
        <f t="shared" si="64"/>
        <v>0</v>
      </c>
      <c r="O655" s="5">
        <f t="shared" si="67"/>
        <v>0</v>
      </c>
    </row>
    <row r="656" spans="1:15" s="8" customFormat="1" ht="14.25" customHeight="1" x14ac:dyDescent="0.2">
      <c r="A656" t="s">
        <v>2815</v>
      </c>
      <c r="B656" t="s">
        <v>1099</v>
      </c>
      <c r="C656" t="s">
        <v>1222</v>
      </c>
      <c r="D656" t="s">
        <v>1099</v>
      </c>
      <c r="E656" t="s">
        <v>2842</v>
      </c>
      <c r="F656" t="s">
        <v>216</v>
      </c>
      <c r="G656" s="3">
        <v>43566</v>
      </c>
      <c r="H656" s="2">
        <v>186000</v>
      </c>
      <c r="I656" s="12" t="s">
        <v>838</v>
      </c>
      <c r="J656" s="67">
        <f t="shared" si="63"/>
        <v>0</v>
      </c>
      <c r="K656" s="5">
        <f t="shared" si="65"/>
        <v>0</v>
      </c>
      <c r="L656" s="54">
        <f t="shared" si="66"/>
        <v>0</v>
      </c>
      <c r="M656" s="56" t="str">
        <f t="shared" si="62"/>
        <v>Keller Williams Realty - Waco</v>
      </c>
      <c r="N656" s="5">
        <f t="shared" si="64"/>
        <v>1</v>
      </c>
      <c r="O656" s="5">
        <f t="shared" si="67"/>
        <v>0</v>
      </c>
    </row>
    <row r="657" spans="1:15" s="8" customFormat="1" ht="14.25" customHeight="1" x14ac:dyDescent="0.2">
      <c r="A657" t="s">
        <v>847</v>
      </c>
      <c r="B657" t="s">
        <v>1036</v>
      </c>
      <c r="C657" t="s">
        <v>2089</v>
      </c>
      <c r="D657" t="s">
        <v>1099</v>
      </c>
      <c r="E657" t="s">
        <v>2023</v>
      </c>
      <c r="F657" t="s">
        <v>6</v>
      </c>
      <c r="G657" s="3">
        <v>43578</v>
      </c>
      <c r="H657" s="2">
        <v>200000</v>
      </c>
      <c r="I657" s="12" t="s">
        <v>838</v>
      </c>
      <c r="J657" s="67">
        <f t="shared" si="63"/>
        <v>200000</v>
      </c>
      <c r="K657" s="5">
        <f t="shared" si="65"/>
        <v>1</v>
      </c>
      <c r="L657" s="54">
        <f t="shared" si="66"/>
        <v>0</v>
      </c>
      <c r="M657" s="56" t="str">
        <f t="shared" si="62"/>
        <v>Keller Williams Realty - Waco</v>
      </c>
      <c r="N657" s="5">
        <f t="shared" si="64"/>
        <v>0</v>
      </c>
      <c r="O657" s="5">
        <f t="shared" si="67"/>
        <v>0</v>
      </c>
    </row>
    <row r="658" spans="1:15" s="8" customFormat="1" ht="14.25" customHeight="1" x14ac:dyDescent="0.2">
      <c r="A658" t="s">
        <v>2078</v>
      </c>
      <c r="B658" t="s">
        <v>1842</v>
      </c>
      <c r="C658" t="s">
        <v>1390</v>
      </c>
      <c r="D658" t="s">
        <v>1099</v>
      </c>
      <c r="E658" t="s">
        <v>2420</v>
      </c>
      <c r="F658" t="s">
        <v>6</v>
      </c>
      <c r="G658" s="3">
        <v>43518</v>
      </c>
      <c r="H658" s="2">
        <v>98000</v>
      </c>
      <c r="I658" s="12">
        <v>20190168</v>
      </c>
      <c r="J658" s="67">
        <f t="shared" si="63"/>
        <v>98000</v>
      </c>
      <c r="K658" s="5">
        <f t="shared" si="65"/>
        <v>1</v>
      </c>
      <c r="L658" s="54">
        <f t="shared" si="66"/>
        <v>1</v>
      </c>
      <c r="M658" s="56" t="str">
        <f t="shared" si="62"/>
        <v>Keller Williams Realty - Waco</v>
      </c>
      <c r="N658" s="5">
        <f t="shared" si="64"/>
        <v>0</v>
      </c>
      <c r="O658" s="5">
        <f t="shared" si="67"/>
        <v>0</v>
      </c>
    </row>
    <row r="659" spans="1:15" s="8" customFormat="1" ht="14.25" customHeight="1" x14ac:dyDescent="0.2">
      <c r="A659" t="s">
        <v>1712</v>
      </c>
      <c r="B659" t="s">
        <v>1734</v>
      </c>
      <c r="C659" t="s">
        <v>1300</v>
      </c>
      <c r="D659" t="s">
        <v>1099</v>
      </c>
      <c r="E659" t="s">
        <v>2147</v>
      </c>
      <c r="F659" t="s">
        <v>6</v>
      </c>
      <c r="G659" s="3">
        <v>43476</v>
      </c>
      <c r="H659" s="2">
        <v>132000</v>
      </c>
      <c r="I659" s="12" t="s">
        <v>838</v>
      </c>
      <c r="J659" s="67">
        <f t="shared" si="63"/>
        <v>132000</v>
      </c>
      <c r="K659" s="5">
        <f t="shared" si="65"/>
        <v>1</v>
      </c>
      <c r="L659" s="54">
        <f t="shared" si="66"/>
        <v>0</v>
      </c>
      <c r="M659" s="56" t="str">
        <f t="shared" si="62"/>
        <v>Keller Williams Realty - Waco</v>
      </c>
      <c r="N659" s="5">
        <f t="shared" si="64"/>
        <v>0</v>
      </c>
      <c r="O659" s="5">
        <f t="shared" si="67"/>
        <v>0</v>
      </c>
    </row>
    <row r="660" spans="1:15" s="8" customFormat="1" ht="14.25" customHeight="1" x14ac:dyDescent="0.2">
      <c r="A660" t="s">
        <v>849</v>
      </c>
      <c r="B660" t="s">
        <v>1854</v>
      </c>
      <c r="C660" t="s">
        <v>1906</v>
      </c>
      <c r="D660" t="s">
        <v>1099</v>
      </c>
      <c r="E660" t="s">
        <v>2837</v>
      </c>
      <c r="F660" t="s">
        <v>1126</v>
      </c>
      <c r="G660" s="3">
        <v>43565</v>
      </c>
      <c r="H660" s="2">
        <v>685000</v>
      </c>
      <c r="I660" s="12" t="s">
        <v>838</v>
      </c>
      <c r="J660" s="67">
        <f t="shared" si="63"/>
        <v>685000</v>
      </c>
      <c r="K660" s="5">
        <f t="shared" si="65"/>
        <v>1</v>
      </c>
      <c r="L660" s="54">
        <f t="shared" si="66"/>
        <v>0</v>
      </c>
      <c r="M660" s="56" t="str">
        <f t="shared" si="62"/>
        <v>Keller Williams Realty - Waco</v>
      </c>
      <c r="N660" s="5">
        <f t="shared" si="64"/>
        <v>0</v>
      </c>
      <c r="O660" s="5">
        <f t="shared" si="67"/>
        <v>0</v>
      </c>
    </row>
    <row r="661" spans="1:15" s="8" customFormat="1" ht="14.25" customHeight="1" x14ac:dyDescent="0.2">
      <c r="A661" t="s">
        <v>1081</v>
      </c>
      <c r="B661" t="s">
        <v>1036</v>
      </c>
      <c r="C661" t="s">
        <v>1906</v>
      </c>
      <c r="D661" t="s">
        <v>1099</v>
      </c>
      <c r="E661" t="s">
        <v>2486</v>
      </c>
      <c r="F661" t="s">
        <v>6</v>
      </c>
      <c r="G661" s="3">
        <v>43525</v>
      </c>
      <c r="H661" s="2">
        <v>160000</v>
      </c>
      <c r="I661" s="12" t="s">
        <v>838</v>
      </c>
      <c r="J661" s="67">
        <f t="shared" si="63"/>
        <v>160000</v>
      </c>
      <c r="K661" s="5">
        <f t="shared" si="65"/>
        <v>1</v>
      </c>
      <c r="L661" s="54">
        <f t="shared" si="66"/>
        <v>0</v>
      </c>
      <c r="M661" s="56" t="str">
        <f t="shared" si="62"/>
        <v>Keller Williams Realty - Waco</v>
      </c>
      <c r="N661" s="5">
        <f t="shared" si="64"/>
        <v>0</v>
      </c>
      <c r="O661" s="5">
        <f t="shared" si="67"/>
        <v>0</v>
      </c>
    </row>
    <row r="662" spans="1:15" s="8" customFormat="1" ht="14.25" customHeight="1" x14ac:dyDescent="0.2">
      <c r="A662" t="s">
        <v>1950</v>
      </c>
      <c r="B662" t="s">
        <v>5</v>
      </c>
      <c r="C662" t="s">
        <v>551</v>
      </c>
      <c r="D662" t="s">
        <v>1099</v>
      </c>
      <c r="E662" t="s">
        <v>2107</v>
      </c>
      <c r="F662" t="s">
        <v>1249</v>
      </c>
      <c r="G662" s="3">
        <v>43469</v>
      </c>
      <c r="H662" s="2">
        <v>270000</v>
      </c>
      <c r="I662" s="12" t="s">
        <v>838</v>
      </c>
      <c r="J662" s="67">
        <f t="shared" si="63"/>
        <v>270000</v>
      </c>
      <c r="K662" s="5">
        <f t="shared" si="65"/>
        <v>1</v>
      </c>
      <c r="L662" s="54">
        <f t="shared" si="66"/>
        <v>0</v>
      </c>
      <c r="M662" s="56" t="str">
        <f t="shared" si="62"/>
        <v>Keller Williams Realty - Waco</v>
      </c>
      <c r="N662" s="5">
        <f t="shared" si="64"/>
        <v>0</v>
      </c>
      <c r="O662" s="5">
        <f t="shared" si="67"/>
        <v>0</v>
      </c>
    </row>
    <row r="663" spans="1:15" s="8" customFormat="1" ht="14.25" customHeight="1" x14ac:dyDescent="0.2">
      <c r="A663" t="s">
        <v>1694</v>
      </c>
      <c r="B663" t="s">
        <v>1180</v>
      </c>
      <c r="C663" t="s">
        <v>357</v>
      </c>
      <c r="D663" t="s">
        <v>1099</v>
      </c>
      <c r="E663" t="s">
        <v>3113</v>
      </c>
      <c r="F663" t="s">
        <v>6</v>
      </c>
      <c r="G663" s="3">
        <v>43595</v>
      </c>
      <c r="H663" s="2">
        <v>236500</v>
      </c>
      <c r="I663" s="12">
        <v>20190766</v>
      </c>
      <c r="J663" s="67">
        <f t="shared" si="63"/>
        <v>236500</v>
      </c>
      <c r="K663" s="5">
        <f t="shared" si="65"/>
        <v>1</v>
      </c>
      <c r="L663" s="54">
        <f t="shared" si="66"/>
        <v>1</v>
      </c>
      <c r="M663" s="56" t="str">
        <f t="shared" si="62"/>
        <v>Keller Williams Realty - Waco</v>
      </c>
      <c r="N663" s="5">
        <f t="shared" si="64"/>
        <v>0</v>
      </c>
      <c r="O663" s="5">
        <f t="shared" si="67"/>
        <v>0</v>
      </c>
    </row>
    <row r="664" spans="1:15" s="8" customFormat="1" ht="14.25" customHeight="1" x14ac:dyDescent="0.2">
      <c r="A664" t="s">
        <v>1694</v>
      </c>
      <c r="B664" t="s">
        <v>1180</v>
      </c>
      <c r="C664" t="s">
        <v>1222</v>
      </c>
      <c r="D664" t="s">
        <v>1099</v>
      </c>
      <c r="E664" t="s">
        <v>2311</v>
      </c>
      <c r="F664" t="s">
        <v>6</v>
      </c>
      <c r="G664" s="3">
        <v>43503</v>
      </c>
      <c r="H664" s="2">
        <v>119000</v>
      </c>
      <c r="I664" s="12">
        <v>20190201</v>
      </c>
      <c r="J664" s="67">
        <f t="shared" si="63"/>
        <v>119000</v>
      </c>
      <c r="K664" s="5">
        <f t="shared" si="65"/>
        <v>1</v>
      </c>
      <c r="L664" s="54">
        <f t="shared" si="66"/>
        <v>1</v>
      </c>
      <c r="M664" s="56" t="str">
        <f t="shared" si="62"/>
        <v>Keller Williams Realty - Waco</v>
      </c>
      <c r="N664" s="5">
        <f t="shared" si="64"/>
        <v>0</v>
      </c>
      <c r="O664" s="5">
        <f t="shared" si="67"/>
        <v>0</v>
      </c>
    </row>
    <row r="665" spans="1:15" s="8" customFormat="1" ht="14.25" customHeight="1" x14ac:dyDescent="0.2">
      <c r="A665" t="s">
        <v>1698</v>
      </c>
      <c r="B665" t="s">
        <v>1036</v>
      </c>
      <c r="C665" t="s">
        <v>1222</v>
      </c>
      <c r="D665" t="s">
        <v>1099</v>
      </c>
      <c r="E665" t="s">
        <v>2883</v>
      </c>
      <c r="F665" t="s">
        <v>6</v>
      </c>
      <c r="G665" s="3">
        <v>43570</v>
      </c>
      <c r="H665" s="2">
        <v>64000</v>
      </c>
      <c r="I665" s="12" t="s">
        <v>838</v>
      </c>
      <c r="J665" s="67">
        <f t="shared" si="63"/>
        <v>64000</v>
      </c>
      <c r="K665" s="5">
        <f t="shared" si="65"/>
        <v>1</v>
      </c>
      <c r="L665" s="54">
        <f t="shared" si="66"/>
        <v>0</v>
      </c>
      <c r="M665" s="56" t="str">
        <f t="shared" si="62"/>
        <v>Keller Williams Realty - Waco</v>
      </c>
      <c r="N665" s="5">
        <f t="shared" si="64"/>
        <v>0</v>
      </c>
      <c r="O665" s="5">
        <f t="shared" si="67"/>
        <v>0</v>
      </c>
    </row>
    <row r="666" spans="1:15" s="8" customFormat="1" ht="14.25" customHeight="1" x14ac:dyDescent="0.2">
      <c r="A666" t="s">
        <v>1698</v>
      </c>
      <c r="B666" t="s">
        <v>1036</v>
      </c>
      <c r="C666" t="s">
        <v>1307</v>
      </c>
      <c r="D666" t="s">
        <v>1099</v>
      </c>
      <c r="E666" t="s">
        <v>2346</v>
      </c>
      <c r="F666" t="s">
        <v>6</v>
      </c>
      <c r="G666" s="3">
        <v>43508</v>
      </c>
      <c r="H666" s="2">
        <v>125000</v>
      </c>
      <c r="I666" s="12">
        <v>20190076</v>
      </c>
      <c r="J666" s="67">
        <f t="shared" si="63"/>
        <v>125000</v>
      </c>
      <c r="K666" s="5">
        <f t="shared" si="65"/>
        <v>1</v>
      </c>
      <c r="L666" s="54">
        <f t="shared" si="66"/>
        <v>1</v>
      </c>
      <c r="M666" s="56" t="str">
        <f t="shared" si="62"/>
        <v>Keller Williams Realty - Waco</v>
      </c>
      <c r="N666" s="5">
        <f t="shared" si="64"/>
        <v>0</v>
      </c>
      <c r="O666" s="5">
        <f t="shared" si="67"/>
        <v>0</v>
      </c>
    </row>
    <row r="667" spans="1:15" s="8" customFormat="1" ht="14.25" customHeight="1" x14ac:dyDescent="0.2">
      <c r="A667" t="s">
        <v>1850</v>
      </c>
      <c r="B667" t="s">
        <v>5</v>
      </c>
      <c r="C667" t="s">
        <v>1651</v>
      </c>
      <c r="D667" t="s">
        <v>1099</v>
      </c>
      <c r="E667" t="s">
        <v>2556</v>
      </c>
      <c r="F667" t="s">
        <v>700</v>
      </c>
      <c r="G667" s="3">
        <v>43532</v>
      </c>
      <c r="H667" s="2">
        <v>295000</v>
      </c>
      <c r="I667" s="12">
        <v>20190155</v>
      </c>
      <c r="J667" s="67">
        <f t="shared" si="63"/>
        <v>295000</v>
      </c>
      <c r="K667" s="5">
        <f t="shared" si="65"/>
        <v>1</v>
      </c>
      <c r="L667" s="54">
        <f t="shared" si="66"/>
        <v>1</v>
      </c>
      <c r="M667" s="56" t="str">
        <f t="shared" si="62"/>
        <v>Keller Williams Realty - Waco</v>
      </c>
      <c r="N667" s="5">
        <f t="shared" si="64"/>
        <v>0</v>
      </c>
      <c r="O667" s="5">
        <f t="shared" si="67"/>
        <v>0</v>
      </c>
    </row>
    <row r="668" spans="1:15" s="8" customFormat="1" ht="14.25" customHeight="1" x14ac:dyDescent="0.2">
      <c r="A668" t="s">
        <v>1898</v>
      </c>
      <c r="B668" t="s">
        <v>1475</v>
      </c>
      <c r="C668" t="s">
        <v>1222</v>
      </c>
      <c r="D668" t="s">
        <v>1099</v>
      </c>
      <c r="E668" t="s">
        <v>2835</v>
      </c>
      <c r="F668" t="s">
        <v>6</v>
      </c>
      <c r="G668" s="3">
        <v>43565</v>
      </c>
      <c r="H668" s="2">
        <v>100000</v>
      </c>
      <c r="I668" s="12" t="s">
        <v>838</v>
      </c>
      <c r="J668" s="67">
        <f t="shared" si="63"/>
        <v>100000</v>
      </c>
      <c r="K668" s="5">
        <f t="shared" si="65"/>
        <v>1</v>
      </c>
      <c r="L668" s="54">
        <f t="shared" si="66"/>
        <v>0</v>
      </c>
      <c r="M668" s="56" t="str">
        <f t="shared" si="62"/>
        <v>Keller Williams Realty - Waco</v>
      </c>
      <c r="N668" s="5">
        <f t="shared" si="64"/>
        <v>0</v>
      </c>
      <c r="O668" s="5">
        <f t="shared" si="67"/>
        <v>0</v>
      </c>
    </row>
    <row r="669" spans="1:15" s="8" customFormat="1" ht="14.25" customHeight="1" x14ac:dyDescent="0.2">
      <c r="A669" t="s">
        <v>1898</v>
      </c>
      <c r="B669" t="s">
        <v>1475</v>
      </c>
      <c r="C669" t="s">
        <v>1390</v>
      </c>
      <c r="D669" t="s">
        <v>1099</v>
      </c>
      <c r="E669" t="s">
        <v>2018</v>
      </c>
      <c r="F669" t="s">
        <v>6</v>
      </c>
      <c r="G669" s="3">
        <v>43579</v>
      </c>
      <c r="H669" s="2">
        <v>202900</v>
      </c>
      <c r="I669" s="12" t="s">
        <v>838</v>
      </c>
      <c r="J669" s="67">
        <f t="shared" si="63"/>
        <v>202900</v>
      </c>
      <c r="K669" s="5">
        <f t="shared" si="65"/>
        <v>1</v>
      </c>
      <c r="L669" s="54">
        <f t="shared" si="66"/>
        <v>0</v>
      </c>
      <c r="M669" s="56" t="str">
        <f t="shared" si="62"/>
        <v>Keller Williams Realty - Waco</v>
      </c>
      <c r="N669" s="5">
        <f t="shared" si="64"/>
        <v>0</v>
      </c>
      <c r="O669" s="5">
        <f t="shared" si="67"/>
        <v>0</v>
      </c>
    </row>
    <row r="670" spans="1:15" s="8" customFormat="1" ht="14.25" customHeight="1" x14ac:dyDescent="0.2">
      <c r="A670" t="s">
        <v>1924</v>
      </c>
      <c r="B670" t="s">
        <v>1843</v>
      </c>
      <c r="C670" t="s">
        <v>1222</v>
      </c>
      <c r="D670" t="s">
        <v>1099</v>
      </c>
      <c r="E670" t="s">
        <v>3294</v>
      </c>
      <c r="F670" t="s">
        <v>6</v>
      </c>
      <c r="G670" s="3">
        <v>43613</v>
      </c>
      <c r="H670" s="2">
        <v>202500</v>
      </c>
      <c r="I670" s="12" t="s">
        <v>838</v>
      </c>
      <c r="J670" s="67">
        <f t="shared" si="63"/>
        <v>202500</v>
      </c>
      <c r="K670" s="5">
        <f t="shared" si="65"/>
        <v>1</v>
      </c>
      <c r="L670" s="54">
        <f t="shared" si="66"/>
        <v>0</v>
      </c>
      <c r="M670" s="56" t="str">
        <f>IF(D670="",#REF!,D670)</f>
        <v>Keller Williams Realty - Waco</v>
      </c>
      <c r="N670" s="5">
        <f t="shared" si="64"/>
        <v>0</v>
      </c>
      <c r="O670" s="5">
        <f t="shared" si="67"/>
        <v>0</v>
      </c>
    </row>
    <row r="671" spans="1:15" s="8" customFormat="1" ht="14.25" customHeight="1" x14ac:dyDescent="0.2">
      <c r="A671" t="s">
        <v>1863</v>
      </c>
      <c r="B671" t="s">
        <v>1099</v>
      </c>
      <c r="C671" t="s">
        <v>1222</v>
      </c>
      <c r="D671" t="s">
        <v>1099</v>
      </c>
      <c r="E671" t="s">
        <v>3219</v>
      </c>
      <c r="F671" t="s">
        <v>70</v>
      </c>
      <c r="G671" s="3">
        <v>43605</v>
      </c>
      <c r="H671" s="2">
        <v>72000</v>
      </c>
      <c r="I671" s="12" t="s">
        <v>838</v>
      </c>
      <c r="J671" s="67">
        <f t="shared" si="63"/>
        <v>0</v>
      </c>
      <c r="K671" s="5">
        <f t="shared" si="65"/>
        <v>0</v>
      </c>
      <c r="L671" s="54">
        <f t="shared" si="66"/>
        <v>0</v>
      </c>
      <c r="M671" s="56" t="str">
        <f t="shared" si="62"/>
        <v>Keller Williams Realty - Waco</v>
      </c>
      <c r="N671" s="5">
        <f t="shared" si="64"/>
        <v>1</v>
      </c>
      <c r="O671" s="5">
        <f t="shared" si="67"/>
        <v>0</v>
      </c>
    </row>
    <row r="672" spans="1:15" s="8" customFormat="1" ht="14.25" customHeight="1" x14ac:dyDescent="0.2">
      <c r="A672" t="s">
        <v>852</v>
      </c>
      <c r="B672" t="s">
        <v>1258</v>
      </c>
      <c r="C672" t="s">
        <v>1222</v>
      </c>
      <c r="D672" t="s">
        <v>1099</v>
      </c>
      <c r="E672" t="s">
        <v>3184</v>
      </c>
      <c r="F672" t="s">
        <v>534</v>
      </c>
      <c r="G672" s="3">
        <v>43601</v>
      </c>
      <c r="H672" s="2">
        <v>315000</v>
      </c>
      <c r="I672" s="12" t="s">
        <v>838</v>
      </c>
      <c r="J672" s="67">
        <f t="shared" si="63"/>
        <v>315000</v>
      </c>
      <c r="K672" s="5">
        <f t="shared" si="65"/>
        <v>1</v>
      </c>
      <c r="L672" s="54">
        <f t="shared" si="66"/>
        <v>0</v>
      </c>
      <c r="M672" s="56" t="str">
        <f t="shared" si="62"/>
        <v>Keller Williams Realty - Waco</v>
      </c>
      <c r="N672" s="5">
        <f t="shared" si="64"/>
        <v>0</v>
      </c>
      <c r="O672" s="5">
        <f t="shared" si="67"/>
        <v>0</v>
      </c>
    </row>
    <row r="673" spans="1:15" s="8" customFormat="1" ht="14.25" customHeight="1" x14ac:dyDescent="0.2">
      <c r="A673" t="s">
        <v>2053</v>
      </c>
      <c r="B673" t="s">
        <v>1854</v>
      </c>
      <c r="C673" t="s">
        <v>357</v>
      </c>
      <c r="D673" t="s">
        <v>1099</v>
      </c>
      <c r="E673" t="s">
        <v>2207</v>
      </c>
      <c r="F673" t="s">
        <v>6</v>
      </c>
      <c r="G673" s="3">
        <v>43488</v>
      </c>
      <c r="H673" s="2">
        <v>78000</v>
      </c>
      <c r="I673" s="12" t="s">
        <v>838</v>
      </c>
      <c r="J673" s="67">
        <f t="shared" si="63"/>
        <v>78000</v>
      </c>
      <c r="K673" s="5">
        <f t="shared" si="65"/>
        <v>1</v>
      </c>
      <c r="L673" s="54">
        <f t="shared" si="66"/>
        <v>0</v>
      </c>
      <c r="M673" s="56" t="str">
        <f t="shared" si="62"/>
        <v>Keller Williams Realty - Waco</v>
      </c>
      <c r="N673" s="5">
        <f t="shared" si="64"/>
        <v>0</v>
      </c>
      <c r="O673" s="5">
        <f t="shared" si="67"/>
        <v>0</v>
      </c>
    </row>
    <row r="674" spans="1:15" s="8" customFormat="1" ht="14.25" customHeight="1" x14ac:dyDescent="0.2">
      <c r="A674" t="s">
        <v>2071</v>
      </c>
      <c r="B674" t="s">
        <v>303</v>
      </c>
      <c r="C674" t="s">
        <v>1906</v>
      </c>
      <c r="D674" t="s">
        <v>1099</v>
      </c>
      <c r="E674" t="s">
        <v>2338</v>
      </c>
      <c r="F674" t="s">
        <v>6</v>
      </c>
      <c r="G674" s="3">
        <v>43507</v>
      </c>
      <c r="H674" s="2">
        <v>371250</v>
      </c>
      <c r="I674" s="12">
        <v>20190185</v>
      </c>
      <c r="J674" s="67">
        <f t="shared" si="63"/>
        <v>371250</v>
      </c>
      <c r="K674" s="5">
        <f t="shared" si="65"/>
        <v>1</v>
      </c>
      <c r="L674" s="54">
        <f t="shared" si="66"/>
        <v>1</v>
      </c>
      <c r="M674" s="56" t="str">
        <f t="shared" si="62"/>
        <v>Keller Williams Realty - Waco</v>
      </c>
      <c r="N674" s="5">
        <f t="shared" si="64"/>
        <v>0</v>
      </c>
      <c r="O674" s="5">
        <f t="shared" si="67"/>
        <v>0</v>
      </c>
    </row>
    <row r="675" spans="1:15" s="8" customFormat="1" ht="14.25" customHeight="1" x14ac:dyDescent="0.2">
      <c r="A675" t="s">
        <v>2071</v>
      </c>
      <c r="B675" t="s">
        <v>303</v>
      </c>
      <c r="C675" t="s">
        <v>1222</v>
      </c>
      <c r="D675" t="s">
        <v>1099</v>
      </c>
      <c r="E675" t="s">
        <v>2654</v>
      </c>
      <c r="F675" t="s">
        <v>6</v>
      </c>
      <c r="G675" s="3">
        <v>43545</v>
      </c>
      <c r="H675" s="2">
        <v>185000</v>
      </c>
      <c r="I675" s="12">
        <v>20190341</v>
      </c>
      <c r="J675" s="67">
        <f t="shared" si="63"/>
        <v>185000</v>
      </c>
      <c r="K675" s="5">
        <f t="shared" si="65"/>
        <v>1</v>
      </c>
      <c r="L675" s="54">
        <f t="shared" si="66"/>
        <v>1</v>
      </c>
      <c r="M675" s="56" t="str">
        <f t="shared" si="62"/>
        <v>Keller Williams Realty - Waco</v>
      </c>
      <c r="N675" s="5">
        <f t="shared" si="64"/>
        <v>0</v>
      </c>
      <c r="O675" s="5">
        <f t="shared" si="67"/>
        <v>0</v>
      </c>
    </row>
    <row r="676" spans="1:15" s="8" customFormat="1" ht="14.25" customHeight="1" x14ac:dyDescent="0.2">
      <c r="A676" t="s">
        <v>1303</v>
      </c>
      <c r="B676" t="s">
        <v>1099</v>
      </c>
      <c r="C676" t="s">
        <v>357</v>
      </c>
      <c r="D676" t="s">
        <v>1099</v>
      </c>
      <c r="E676" t="s">
        <v>3292</v>
      </c>
      <c r="F676" t="s">
        <v>6</v>
      </c>
      <c r="G676" s="3">
        <v>43613</v>
      </c>
      <c r="H676" s="2">
        <v>110000</v>
      </c>
      <c r="I676" s="12" t="s">
        <v>838</v>
      </c>
      <c r="J676" s="67">
        <f t="shared" si="63"/>
        <v>0</v>
      </c>
      <c r="K676" s="5">
        <f t="shared" si="65"/>
        <v>0</v>
      </c>
      <c r="L676" s="54">
        <f t="shared" si="66"/>
        <v>0</v>
      </c>
      <c r="M676" s="56" t="str">
        <f t="shared" si="62"/>
        <v>Keller Williams Realty - Waco</v>
      </c>
      <c r="N676" s="5">
        <f t="shared" si="64"/>
        <v>1</v>
      </c>
      <c r="O676" s="5">
        <f t="shared" si="67"/>
        <v>0</v>
      </c>
    </row>
    <row r="677" spans="1:15" s="8" customFormat="1" ht="14.25" customHeight="1" x14ac:dyDescent="0.2">
      <c r="A677" t="s">
        <v>2865</v>
      </c>
      <c r="B677" t="s">
        <v>2083</v>
      </c>
      <c r="C677" t="s">
        <v>357</v>
      </c>
      <c r="D677" t="s">
        <v>1099</v>
      </c>
      <c r="E677" t="s">
        <v>2866</v>
      </c>
      <c r="F677" t="s">
        <v>1249</v>
      </c>
      <c r="G677" s="3">
        <v>43567</v>
      </c>
      <c r="H677" s="2">
        <v>222000</v>
      </c>
      <c r="I677" s="12" t="s">
        <v>838</v>
      </c>
      <c r="J677" s="67">
        <f t="shared" si="63"/>
        <v>222000</v>
      </c>
      <c r="K677" s="5">
        <f t="shared" si="65"/>
        <v>1</v>
      </c>
      <c r="L677" s="54">
        <f t="shared" si="66"/>
        <v>0</v>
      </c>
      <c r="M677" s="56" t="str">
        <f t="shared" si="62"/>
        <v>Keller Williams Realty - Waco</v>
      </c>
      <c r="N677" s="5">
        <f t="shared" si="64"/>
        <v>0</v>
      </c>
      <c r="O677" s="5">
        <f t="shared" si="67"/>
        <v>0</v>
      </c>
    </row>
    <row r="678" spans="1:15" s="8" customFormat="1" ht="14.25" customHeight="1" x14ac:dyDescent="0.2">
      <c r="A678" t="s">
        <v>792</v>
      </c>
      <c r="B678" t="s">
        <v>1099</v>
      </c>
      <c r="C678" t="s">
        <v>792</v>
      </c>
      <c r="D678" t="s">
        <v>1099</v>
      </c>
      <c r="E678" t="s">
        <v>3168</v>
      </c>
      <c r="F678" t="s">
        <v>426</v>
      </c>
      <c r="G678" s="3">
        <v>43600</v>
      </c>
      <c r="H678" s="2">
        <v>195000</v>
      </c>
      <c r="I678" s="12" t="s">
        <v>838</v>
      </c>
      <c r="J678" s="67">
        <f t="shared" si="63"/>
        <v>0</v>
      </c>
      <c r="K678" s="5">
        <f t="shared" si="65"/>
        <v>0</v>
      </c>
      <c r="L678" s="54">
        <f t="shared" si="66"/>
        <v>0</v>
      </c>
      <c r="M678" s="56" t="str">
        <f t="shared" si="62"/>
        <v>Keller Williams Realty - Waco</v>
      </c>
      <c r="N678" s="5">
        <f t="shared" si="64"/>
        <v>1</v>
      </c>
      <c r="O678" s="5">
        <f t="shared" si="67"/>
        <v>0</v>
      </c>
    </row>
    <row r="679" spans="1:15" s="8" customFormat="1" ht="14.25" customHeight="1" x14ac:dyDescent="0.2">
      <c r="A679" t="s">
        <v>826</v>
      </c>
      <c r="B679" t="s">
        <v>1258</v>
      </c>
      <c r="C679" t="s">
        <v>154</v>
      </c>
      <c r="D679" t="s">
        <v>1099</v>
      </c>
      <c r="E679" t="s">
        <v>3246</v>
      </c>
      <c r="F679" t="s">
        <v>6</v>
      </c>
      <c r="G679" s="3">
        <v>43608</v>
      </c>
      <c r="H679" s="2">
        <v>134000</v>
      </c>
      <c r="I679" s="12" t="s">
        <v>838</v>
      </c>
      <c r="J679" s="67">
        <f t="shared" si="63"/>
        <v>134000</v>
      </c>
      <c r="K679" s="5">
        <f t="shared" si="65"/>
        <v>1</v>
      </c>
      <c r="L679" s="54">
        <f t="shared" si="66"/>
        <v>0</v>
      </c>
      <c r="M679" s="56" t="str">
        <f t="shared" si="62"/>
        <v>Keller Williams Realty - Waco</v>
      </c>
      <c r="N679" s="5">
        <f t="shared" si="64"/>
        <v>0</v>
      </c>
      <c r="O679" s="5">
        <f t="shared" si="67"/>
        <v>0</v>
      </c>
    </row>
    <row r="680" spans="1:15" s="8" customFormat="1" ht="14.25" customHeight="1" x14ac:dyDescent="0.2">
      <c r="A680" t="s">
        <v>826</v>
      </c>
      <c r="B680" t="s">
        <v>1258</v>
      </c>
      <c r="C680" t="s">
        <v>1307</v>
      </c>
      <c r="D680" t="s">
        <v>1099</v>
      </c>
      <c r="E680" t="s">
        <v>2929</v>
      </c>
      <c r="F680" t="s">
        <v>216</v>
      </c>
      <c r="G680" s="3">
        <v>43577</v>
      </c>
      <c r="H680" s="2">
        <v>183000</v>
      </c>
      <c r="I680" s="12" t="s">
        <v>838</v>
      </c>
      <c r="J680" s="67">
        <f t="shared" si="63"/>
        <v>183000</v>
      </c>
      <c r="K680" s="5">
        <f t="shared" si="65"/>
        <v>1</v>
      </c>
      <c r="L680" s="54">
        <f t="shared" si="66"/>
        <v>0</v>
      </c>
      <c r="M680" s="56" t="str">
        <f t="shared" si="62"/>
        <v>Keller Williams Realty - Waco</v>
      </c>
      <c r="N680" s="5">
        <f t="shared" si="64"/>
        <v>0</v>
      </c>
      <c r="O680" s="5">
        <f t="shared" si="67"/>
        <v>0</v>
      </c>
    </row>
    <row r="681" spans="1:15" s="8" customFormat="1" ht="14.25" customHeight="1" x14ac:dyDescent="0.2">
      <c r="A681" t="s">
        <v>885</v>
      </c>
      <c r="B681" t="s">
        <v>1840</v>
      </c>
      <c r="C681" t="s">
        <v>154</v>
      </c>
      <c r="D681" t="s">
        <v>1099</v>
      </c>
      <c r="E681" t="s">
        <v>2899</v>
      </c>
      <c r="F681" t="s">
        <v>123</v>
      </c>
      <c r="G681" s="3">
        <v>43572</v>
      </c>
      <c r="H681" s="2">
        <v>120500</v>
      </c>
      <c r="I681" s="12" t="s">
        <v>838</v>
      </c>
      <c r="J681" s="67">
        <f t="shared" si="63"/>
        <v>120500</v>
      </c>
      <c r="K681" s="5">
        <f t="shared" si="65"/>
        <v>1</v>
      </c>
      <c r="L681" s="54">
        <f t="shared" si="66"/>
        <v>0</v>
      </c>
      <c r="M681" s="56" t="str">
        <f t="shared" si="62"/>
        <v>Keller Williams Realty - Waco</v>
      </c>
      <c r="N681" s="5">
        <f t="shared" si="64"/>
        <v>0</v>
      </c>
      <c r="O681" s="5">
        <f t="shared" si="67"/>
        <v>0</v>
      </c>
    </row>
    <row r="682" spans="1:15" s="8" customFormat="1" ht="14.25" customHeight="1" x14ac:dyDescent="0.2">
      <c r="A682" t="s">
        <v>885</v>
      </c>
      <c r="B682" t="s">
        <v>1840</v>
      </c>
      <c r="C682" t="s">
        <v>1569</v>
      </c>
      <c r="D682" t="s">
        <v>1099</v>
      </c>
      <c r="E682" t="s">
        <v>2259</v>
      </c>
      <c r="F682" t="s">
        <v>6</v>
      </c>
      <c r="G682" s="3">
        <v>43496</v>
      </c>
      <c r="H682" s="2">
        <v>110000</v>
      </c>
      <c r="I682" s="12" t="s">
        <v>838</v>
      </c>
      <c r="J682" s="67">
        <f t="shared" si="63"/>
        <v>110000</v>
      </c>
      <c r="K682" s="5">
        <f t="shared" si="65"/>
        <v>1</v>
      </c>
      <c r="L682" s="54">
        <f t="shared" si="66"/>
        <v>0</v>
      </c>
      <c r="M682" s="56" t="str">
        <f t="shared" si="62"/>
        <v>Keller Williams Realty - Waco</v>
      </c>
      <c r="N682" s="5">
        <f t="shared" si="64"/>
        <v>0</v>
      </c>
      <c r="O682" s="5">
        <f t="shared" si="67"/>
        <v>0</v>
      </c>
    </row>
    <row r="683" spans="1:15" s="8" customFormat="1" ht="14.25" customHeight="1" x14ac:dyDescent="0.2">
      <c r="A683" t="s">
        <v>885</v>
      </c>
      <c r="B683" t="s">
        <v>1840</v>
      </c>
      <c r="C683" t="s">
        <v>1906</v>
      </c>
      <c r="D683" t="s">
        <v>1099</v>
      </c>
      <c r="E683" t="s">
        <v>3096</v>
      </c>
      <c r="F683" t="s">
        <v>6</v>
      </c>
      <c r="G683" s="3">
        <v>43593</v>
      </c>
      <c r="H683" s="2">
        <v>100000</v>
      </c>
      <c r="I683" s="12" t="s">
        <v>838</v>
      </c>
      <c r="J683" s="67">
        <f t="shared" si="63"/>
        <v>100000</v>
      </c>
      <c r="K683" s="5">
        <f t="shared" si="65"/>
        <v>1</v>
      </c>
      <c r="L683" s="54">
        <f t="shared" si="66"/>
        <v>0</v>
      </c>
      <c r="M683" s="56" t="str">
        <f t="shared" si="62"/>
        <v>Keller Williams Realty - Waco</v>
      </c>
      <c r="N683" s="5">
        <f t="shared" si="64"/>
        <v>0</v>
      </c>
      <c r="O683" s="5">
        <f t="shared" si="67"/>
        <v>0</v>
      </c>
    </row>
    <row r="684" spans="1:15" s="8" customFormat="1" ht="14.25" customHeight="1" x14ac:dyDescent="0.2">
      <c r="A684" t="s">
        <v>1718</v>
      </c>
      <c r="B684" t="s">
        <v>1099</v>
      </c>
      <c r="C684" t="s">
        <v>1229</v>
      </c>
      <c r="D684" t="s">
        <v>1099</v>
      </c>
      <c r="E684" t="s">
        <v>2130</v>
      </c>
      <c r="F684" t="s">
        <v>6</v>
      </c>
      <c r="G684" s="3">
        <v>43475</v>
      </c>
      <c r="H684" s="2">
        <v>63000</v>
      </c>
      <c r="I684" s="12" t="s">
        <v>838</v>
      </c>
      <c r="J684" s="67">
        <f t="shared" si="63"/>
        <v>0</v>
      </c>
      <c r="K684" s="5">
        <f t="shared" si="65"/>
        <v>0</v>
      </c>
      <c r="L684" s="54">
        <f t="shared" si="66"/>
        <v>0</v>
      </c>
      <c r="M684" s="56" t="str">
        <f t="shared" si="62"/>
        <v>Keller Williams Realty - Waco</v>
      </c>
      <c r="N684" s="5">
        <f t="shared" si="64"/>
        <v>1</v>
      </c>
      <c r="O684" s="5">
        <f t="shared" si="67"/>
        <v>0</v>
      </c>
    </row>
    <row r="685" spans="1:15" s="8" customFormat="1" ht="14.25" customHeight="1" x14ac:dyDescent="0.2">
      <c r="A685" t="s">
        <v>1883</v>
      </c>
      <c r="B685" t="s">
        <v>1475</v>
      </c>
      <c r="C685" t="s">
        <v>1229</v>
      </c>
      <c r="D685" t="s">
        <v>1099</v>
      </c>
      <c r="E685" t="s">
        <v>2678</v>
      </c>
      <c r="F685" t="s">
        <v>123</v>
      </c>
      <c r="G685" s="3">
        <v>43546</v>
      </c>
      <c r="H685" s="2">
        <v>240000</v>
      </c>
      <c r="I685" s="12" t="s">
        <v>838</v>
      </c>
      <c r="J685" s="67">
        <f t="shared" si="63"/>
        <v>240000</v>
      </c>
      <c r="K685" s="5">
        <f t="shared" si="65"/>
        <v>1</v>
      </c>
      <c r="L685" s="54">
        <f t="shared" si="66"/>
        <v>0</v>
      </c>
      <c r="M685" s="56" t="str">
        <f t="shared" si="62"/>
        <v>Keller Williams Realty - Waco</v>
      </c>
      <c r="N685" s="5">
        <f t="shared" si="64"/>
        <v>0</v>
      </c>
      <c r="O685" s="5">
        <f t="shared" si="67"/>
        <v>0</v>
      </c>
    </row>
    <row r="686" spans="1:15" s="8" customFormat="1" ht="14.25" customHeight="1" x14ac:dyDescent="0.2">
      <c r="A686" t="s">
        <v>357</v>
      </c>
      <c r="B686" t="s">
        <v>1099</v>
      </c>
      <c r="C686" t="s">
        <v>357</v>
      </c>
      <c r="D686" t="s">
        <v>1099</v>
      </c>
      <c r="E686" t="s">
        <v>2426</v>
      </c>
      <c r="F686" t="s">
        <v>2427</v>
      </c>
      <c r="G686" s="3">
        <v>43519</v>
      </c>
      <c r="H686" s="2">
        <v>60000</v>
      </c>
      <c r="I686" s="12" t="s">
        <v>838</v>
      </c>
      <c r="J686" s="67">
        <f t="shared" si="63"/>
        <v>0</v>
      </c>
      <c r="K686" s="5">
        <f t="shared" si="65"/>
        <v>0</v>
      </c>
      <c r="L686" s="54">
        <f t="shared" si="66"/>
        <v>0</v>
      </c>
      <c r="M686" s="56" t="str">
        <f t="shared" si="62"/>
        <v>Keller Williams Realty - Waco</v>
      </c>
      <c r="N686" s="5">
        <f t="shared" si="64"/>
        <v>1</v>
      </c>
      <c r="O686" s="5">
        <f t="shared" si="67"/>
        <v>0</v>
      </c>
    </row>
    <row r="687" spans="1:15" s="8" customFormat="1" ht="14.25" customHeight="1" x14ac:dyDescent="0.2">
      <c r="A687" t="s">
        <v>908</v>
      </c>
      <c r="B687" t="s">
        <v>5</v>
      </c>
      <c r="C687" t="s">
        <v>1906</v>
      </c>
      <c r="D687" t="s">
        <v>1099</v>
      </c>
      <c r="E687" t="s">
        <v>2382</v>
      </c>
      <c r="F687" t="s">
        <v>1209</v>
      </c>
      <c r="G687" s="3">
        <v>43514</v>
      </c>
      <c r="H687" s="2">
        <v>126000</v>
      </c>
      <c r="I687" s="12" t="s">
        <v>838</v>
      </c>
      <c r="J687" s="67">
        <f t="shared" si="63"/>
        <v>126000</v>
      </c>
      <c r="K687" s="5">
        <f t="shared" si="65"/>
        <v>1</v>
      </c>
      <c r="L687" s="54">
        <f t="shared" si="66"/>
        <v>0</v>
      </c>
      <c r="M687" s="56" t="str">
        <f t="shared" si="62"/>
        <v>Keller Williams Realty - Waco</v>
      </c>
      <c r="N687" s="5">
        <f t="shared" si="64"/>
        <v>0</v>
      </c>
      <c r="O687" s="5">
        <f t="shared" si="67"/>
        <v>0</v>
      </c>
    </row>
    <row r="688" spans="1:15" s="8" customFormat="1" ht="14.25" customHeight="1" x14ac:dyDescent="0.2">
      <c r="A688" t="s">
        <v>1647</v>
      </c>
      <c r="B688" t="s">
        <v>5</v>
      </c>
      <c r="C688" t="s">
        <v>1384</v>
      </c>
      <c r="D688" t="s">
        <v>1099</v>
      </c>
      <c r="E688" t="s">
        <v>2919</v>
      </c>
      <c r="F688" t="s">
        <v>6</v>
      </c>
      <c r="G688" s="3">
        <v>43573</v>
      </c>
      <c r="H688" s="2">
        <v>137500</v>
      </c>
      <c r="I688" s="12" t="s">
        <v>838</v>
      </c>
      <c r="J688" s="67">
        <f t="shared" si="63"/>
        <v>137500</v>
      </c>
      <c r="K688" s="5">
        <f t="shared" si="65"/>
        <v>1</v>
      </c>
      <c r="L688" s="54">
        <f t="shared" si="66"/>
        <v>0</v>
      </c>
      <c r="M688" s="56" t="str">
        <f t="shared" si="62"/>
        <v>Keller Williams Realty - Waco</v>
      </c>
      <c r="N688" s="5">
        <f t="shared" si="64"/>
        <v>0</v>
      </c>
      <c r="O688" s="5">
        <f t="shared" si="67"/>
        <v>0</v>
      </c>
    </row>
    <row r="689" spans="1:15" s="8" customFormat="1" ht="14.25" customHeight="1" x14ac:dyDescent="0.2">
      <c r="A689" t="s">
        <v>2065</v>
      </c>
      <c r="B689" t="s">
        <v>1842</v>
      </c>
      <c r="C689" t="s">
        <v>1752</v>
      </c>
      <c r="D689" t="s">
        <v>1099</v>
      </c>
      <c r="E689" t="s">
        <v>3125</v>
      </c>
      <c r="F689" t="s">
        <v>216</v>
      </c>
      <c r="G689" s="3">
        <v>43595</v>
      </c>
      <c r="H689" s="2">
        <v>195000</v>
      </c>
      <c r="I689" s="12" t="s">
        <v>838</v>
      </c>
      <c r="J689" s="67">
        <f t="shared" si="63"/>
        <v>195000</v>
      </c>
      <c r="K689" s="5">
        <f t="shared" si="65"/>
        <v>1</v>
      </c>
      <c r="L689" s="54">
        <f t="shared" si="66"/>
        <v>0</v>
      </c>
      <c r="M689" s="56" t="str">
        <f t="shared" si="62"/>
        <v>Keller Williams Realty - Waco</v>
      </c>
      <c r="N689" s="5">
        <f t="shared" si="64"/>
        <v>0</v>
      </c>
      <c r="O689" s="5">
        <f t="shared" si="67"/>
        <v>0</v>
      </c>
    </row>
    <row r="690" spans="1:15" s="8" customFormat="1" ht="14.25" customHeight="1" x14ac:dyDescent="0.2">
      <c r="A690" t="s">
        <v>199</v>
      </c>
      <c r="B690" t="s">
        <v>1840</v>
      </c>
      <c r="C690" t="s">
        <v>1906</v>
      </c>
      <c r="D690" t="s">
        <v>1099</v>
      </c>
      <c r="E690" t="s">
        <v>1308</v>
      </c>
      <c r="F690" t="s">
        <v>1126</v>
      </c>
      <c r="G690" s="3">
        <v>43600</v>
      </c>
      <c r="H690" s="2">
        <v>365000</v>
      </c>
      <c r="I690" s="12" t="s">
        <v>838</v>
      </c>
      <c r="J690" s="67">
        <f t="shared" si="63"/>
        <v>365000</v>
      </c>
      <c r="K690" s="5">
        <f t="shared" si="65"/>
        <v>1</v>
      </c>
      <c r="L690" s="54">
        <f t="shared" si="66"/>
        <v>0</v>
      </c>
      <c r="M690" s="56" t="str">
        <f t="shared" si="62"/>
        <v>Keller Williams Realty - Waco</v>
      </c>
      <c r="N690" s="5">
        <f t="shared" si="64"/>
        <v>0</v>
      </c>
      <c r="O690" s="5">
        <f t="shared" si="67"/>
        <v>0</v>
      </c>
    </row>
    <row r="691" spans="1:15" s="8" customFormat="1" ht="14.25" customHeight="1" x14ac:dyDescent="0.2">
      <c r="A691" t="s">
        <v>2066</v>
      </c>
      <c r="B691" t="s">
        <v>1842</v>
      </c>
      <c r="C691" t="s">
        <v>1906</v>
      </c>
      <c r="D691" t="s">
        <v>1099</v>
      </c>
      <c r="E691" t="s">
        <v>2741</v>
      </c>
      <c r="F691" t="s">
        <v>6</v>
      </c>
      <c r="G691" s="3">
        <v>43553</v>
      </c>
      <c r="H691" s="2">
        <v>267500</v>
      </c>
      <c r="I691" s="12">
        <v>20190502</v>
      </c>
      <c r="J691" s="67">
        <f t="shared" si="63"/>
        <v>267500</v>
      </c>
      <c r="K691" s="5">
        <f t="shared" si="65"/>
        <v>1</v>
      </c>
      <c r="L691" s="54">
        <f t="shared" si="66"/>
        <v>1</v>
      </c>
      <c r="M691" s="56" t="str">
        <f t="shared" si="62"/>
        <v>Keller Williams Realty - Waco</v>
      </c>
      <c r="N691" s="5">
        <f t="shared" si="64"/>
        <v>0</v>
      </c>
      <c r="O691" s="5">
        <f t="shared" si="67"/>
        <v>0</v>
      </c>
    </row>
    <row r="692" spans="1:15" s="8" customFormat="1" ht="14.25" customHeight="1" x14ac:dyDescent="0.2">
      <c r="A692" t="s">
        <v>1906</v>
      </c>
      <c r="B692" t="s">
        <v>1099</v>
      </c>
      <c r="C692" t="s">
        <v>1906</v>
      </c>
      <c r="D692" t="s">
        <v>1099</v>
      </c>
      <c r="E692" t="s">
        <v>2481</v>
      </c>
      <c r="F692" t="s">
        <v>425</v>
      </c>
      <c r="G692" s="3">
        <v>43525</v>
      </c>
      <c r="H692" s="2">
        <v>730000</v>
      </c>
      <c r="I692" s="12" t="s">
        <v>838</v>
      </c>
      <c r="J692" s="67">
        <f t="shared" si="63"/>
        <v>0</v>
      </c>
      <c r="K692" s="5">
        <f t="shared" si="65"/>
        <v>0</v>
      </c>
      <c r="L692" s="54">
        <f t="shared" si="66"/>
        <v>0</v>
      </c>
      <c r="M692" s="56" t="str">
        <f t="shared" si="62"/>
        <v>Keller Williams Realty - Waco</v>
      </c>
      <c r="N692" s="5">
        <f t="shared" si="64"/>
        <v>1</v>
      </c>
      <c r="O692" s="5">
        <f t="shared" si="67"/>
        <v>0</v>
      </c>
    </row>
    <row r="693" spans="1:15" s="8" customFormat="1" ht="14.25" customHeight="1" x14ac:dyDescent="0.2">
      <c r="A693" t="s">
        <v>1906</v>
      </c>
      <c r="B693" t="s">
        <v>1099</v>
      </c>
      <c r="C693" t="s">
        <v>1906</v>
      </c>
      <c r="D693" t="s">
        <v>1099</v>
      </c>
      <c r="E693" t="s">
        <v>2600</v>
      </c>
      <c r="F693" t="s">
        <v>6</v>
      </c>
      <c r="G693" s="3">
        <v>43538</v>
      </c>
      <c r="H693" s="2">
        <v>307000</v>
      </c>
      <c r="I693" s="12" t="s">
        <v>838</v>
      </c>
      <c r="J693" s="67">
        <f t="shared" si="63"/>
        <v>0</v>
      </c>
      <c r="K693" s="5">
        <f t="shared" si="65"/>
        <v>0</v>
      </c>
      <c r="L693" s="54">
        <f t="shared" si="66"/>
        <v>0</v>
      </c>
      <c r="M693" s="56" t="str">
        <f t="shared" ref="M693:M754" si="68">IF(D693="",D692,D693)</f>
        <v>Keller Williams Realty - Waco</v>
      </c>
      <c r="N693" s="5">
        <f t="shared" si="64"/>
        <v>1</v>
      </c>
      <c r="O693" s="5">
        <f t="shared" si="67"/>
        <v>0</v>
      </c>
    </row>
    <row r="694" spans="1:15" s="8" customFormat="1" ht="14.25" customHeight="1" x14ac:dyDescent="0.2">
      <c r="A694" t="s">
        <v>1906</v>
      </c>
      <c r="B694" t="s">
        <v>1099</v>
      </c>
      <c r="C694" t="s">
        <v>1906</v>
      </c>
      <c r="D694" t="s">
        <v>1099</v>
      </c>
      <c r="E694" t="s">
        <v>3324</v>
      </c>
      <c r="F694" t="s">
        <v>425</v>
      </c>
      <c r="G694" s="3">
        <v>43615</v>
      </c>
      <c r="H694" s="2">
        <v>99350</v>
      </c>
      <c r="I694" s="12" t="s">
        <v>838</v>
      </c>
      <c r="J694" s="67">
        <f t="shared" si="63"/>
        <v>0</v>
      </c>
      <c r="K694" s="5">
        <f t="shared" si="65"/>
        <v>0</v>
      </c>
      <c r="L694" s="54">
        <f t="shared" si="66"/>
        <v>0</v>
      </c>
      <c r="M694" s="56" t="str">
        <f t="shared" si="68"/>
        <v>Keller Williams Realty - Waco</v>
      </c>
      <c r="N694" s="5">
        <f t="shared" si="64"/>
        <v>1</v>
      </c>
      <c r="O694" s="5">
        <f t="shared" si="67"/>
        <v>0</v>
      </c>
    </row>
    <row r="695" spans="1:15" s="8" customFormat="1" ht="14.25" customHeight="1" x14ac:dyDescent="0.2">
      <c r="A695" t="s">
        <v>1888</v>
      </c>
      <c r="B695" t="s">
        <v>1840</v>
      </c>
      <c r="C695" t="s">
        <v>1906</v>
      </c>
      <c r="D695" t="s">
        <v>1099</v>
      </c>
      <c r="E695" t="s">
        <v>3278</v>
      </c>
      <c r="F695" t="s">
        <v>425</v>
      </c>
      <c r="G695" s="3">
        <v>43609</v>
      </c>
      <c r="H695" s="2">
        <v>166000</v>
      </c>
      <c r="I695" s="12">
        <v>20190983</v>
      </c>
      <c r="J695" s="67">
        <f t="shared" si="63"/>
        <v>166000</v>
      </c>
      <c r="K695" s="5">
        <f t="shared" si="65"/>
        <v>1</v>
      </c>
      <c r="L695" s="54">
        <f t="shared" si="66"/>
        <v>1</v>
      </c>
      <c r="M695" s="56" t="str">
        <f t="shared" si="68"/>
        <v>Keller Williams Realty - Waco</v>
      </c>
      <c r="N695" s="5">
        <f t="shared" si="64"/>
        <v>0</v>
      </c>
      <c r="O695" s="5">
        <f t="shared" si="67"/>
        <v>0</v>
      </c>
    </row>
    <row r="696" spans="1:15" s="8" customFormat="1" ht="14.25" customHeight="1" x14ac:dyDescent="0.2">
      <c r="A696" t="s">
        <v>1897</v>
      </c>
      <c r="B696" t="s">
        <v>1842</v>
      </c>
      <c r="C696" t="s">
        <v>154</v>
      </c>
      <c r="D696" t="s">
        <v>1099</v>
      </c>
      <c r="E696" t="s">
        <v>3181</v>
      </c>
      <c r="F696" t="s">
        <v>216</v>
      </c>
      <c r="G696" s="3">
        <v>43601</v>
      </c>
      <c r="H696" s="2">
        <v>178000</v>
      </c>
      <c r="I696" s="12" t="s">
        <v>838</v>
      </c>
      <c r="J696" s="67">
        <f t="shared" si="63"/>
        <v>178000</v>
      </c>
      <c r="K696" s="5">
        <f t="shared" si="65"/>
        <v>1</v>
      </c>
      <c r="L696" s="54">
        <f t="shared" si="66"/>
        <v>0</v>
      </c>
      <c r="M696" s="56" t="str">
        <f t="shared" si="68"/>
        <v>Keller Williams Realty - Waco</v>
      </c>
      <c r="N696" s="5">
        <f t="shared" si="64"/>
        <v>0</v>
      </c>
      <c r="O696" s="5">
        <f t="shared" si="67"/>
        <v>0</v>
      </c>
    </row>
    <row r="697" spans="1:15" s="8" customFormat="1" ht="14.25" customHeight="1" x14ac:dyDescent="0.2">
      <c r="A697" t="s">
        <v>1481</v>
      </c>
      <c r="B697" t="s">
        <v>1529</v>
      </c>
      <c r="C697" t="s">
        <v>357</v>
      </c>
      <c r="D697" t="s">
        <v>1099</v>
      </c>
      <c r="E697" t="s">
        <v>2308</v>
      </c>
      <c r="F697" t="s">
        <v>1127</v>
      </c>
      <c r="G697" s="3">
        <v>43501</v>
      </c>
      <c r="H697" s="2">
        <v>6800</v>
      </c>
      <c r="I697" s="12">
        <v>20190194</v>
      </c>
      <c r="J697" s="67">
        <f t="shared" si="63"/>
        <v>6800</v>
      </c>
      <c r="K697" s="5">
        <f t="shared" si="65"/>
        <v>1</v>
      </c>
      <c r="L697" s="54">
        <f t="shared" si="66"/>
        <v>1</v>
      </c>
      <c r="M697" s="56" t="str">
        <f t="shared" si="68"/>
        <v>Keller Williams Realty - Waco</v>
      </c>
      <c r="N697" s="5">
        <f t="shared" si="64"/>
        <v>0</v>
      </c>
      <c r="O697" s="5">
        <f t="shared" si="67"/>
        <v>0</v>
      </c>
    </row>
    <row r="698" spans="1:15" s="8" customFormat="1" ht="14.25" customHeight="1" x14ac:dyDescent="0.2">
      <c r="A698" t="s">
        <v>1481</v>
      </c>
      <c r="B698" t="s">
        <v>1529</v>
      </c>
      <c r="C698" t="s">
        <v>1222</v>
      </c>
      <c r="D698" t="s">
        <v>1099</v>
      </c>
      <c r="E698" t="s">
        <v>2937</v>
      </c>
      <c r="F698" t="s">
        <v>6</v>
      </c>
      <c r="G698" s="3">
        <v>43577</v>
      </c>
      <c r="H698" s="2">
        <v>120000</v>
      </c>
      <c r="I698" s="12">
        <v>20190582</v>
      </c>
      <c r="J698" s="67">
        <f t="shared" si="63"/>
        <v>120000</v>
      </c>
      <c r="K698" s="5">
        <f t="shared" si="65"/>
        <v>1</v>
      </c>
      <c r="L698" s="54">
        <f t="shared" si="66"/>
        <v>1</v>
      </c>
      <c r="M698" s="56" t="str">
        <f t="shared" si="68"/>
        <v>Keller Williams Realty - Waco</v>
      </c>
      <c r="N698" s="5">
        <f t="shared" si="64"/>
        <v>0</v>
      </c>
      <c r="O698" s="5">
        <f t="shared" si="67"/>
        <v>0</v>
      </c>
    </row>
    <row r="699" spans="1:15" s="8" customFormat="1" ht="14.25" customHeight="1" x14ac:dyDescent="0.2">
      <c r="A699" t="s">
        <v>1481</v>
      </c>
      <c r="B699" t="s">
        <v>1529</v>
      </c>
      <c r="C699" t="s">
        <v>1307</v>
      </c>
      <c r="D699" t="s">
        <v>1099</v>
      </c>
      <c r="E699" t="s">
        <v>2265</v>
      </c>
      <c r="F699" t="s">
        <v>426</v>
      </c>
      <c r="G699" s="3">
        <v>43496</v>
      </c>
      <c r="H699" s="2">
        <v>225000</v>
      </c>
      <c r="I699" s="12" t="s">
        <v>838</v>
      </c>
      <c r="J699" s="67">
        <f t="shared" si="63"/>
        <v>225000</v>
      </c>
      <c r="K699" s="5">
        <f t="shared" si="65"/>
        <v>1</v>
      </c>
      <c r="L699" s="54">
        <f t="shared" si="66"/>
        <v>0</v>
      </c>
      <c r="M699" s="56" t="str">
        <f t="shared" si="68"/>
        <v>Keller Williams Realty - Waco</v>
      </c>
      <c r="N699" s="5">
        <f t="shared" si="64"/>
        <v>0</v>
      </c>
      <c r="O699" s="5">
        <f t="shared" si="67"/>
        <v>0</v>
      </c>
    </row>
    <row r="700" spans="1:15" s="8" customFormat="1" ht="14.25" customHeight="1" x14ac:dyDescent="0.2">
      <c r="A700" t="s">
        <v>3163</v>
      </c>
      <c r="B700" t="s">
        <v>1099</v>
      </c>
      <c r="C700" t="s">
        <v>1222</v>
      </c>
      <c r="D700" t="s">
        <v>1099</v>
      </c>
      <c r="E700" t="s">
        <v>3164</v>
      </c>
      <c r="F700" t="s">
        <v>6</v>
      </c>
      <c r="G700" s="3">
        <v>43599</v>
      </c>
      <c r="H700" s="2">
        <v>57000</v>
      </c>
      <c r="I700" s="12" t="s">
        <v>838</v>
      </c>
      <c r="J700" s="67">
        <f t="shared" si="63"/>
        <v>0</v>
      </c>
      <c r="K700" s="5">
        <f t="shared" si="65"/>
        <v>0</v>
      </c>
      <c r="L700" s="54">
        <f t="shared" si="66"/>
        <v>0</v>
      </c>
      <c r="M700" s="56" t="str">
        <f t="shared" si="68"/>
        <v>Keller Williams Realty - Waco</v>
      </c>
      <c r="N700" s="5">
        <f t="shared" si="64"/>
        <v>1</v>
      </c>
      <c r="O700" s="5">
        <f t="shared" si="67"/>
        <v>0</v>
      </c>
    </row>
    <row r="701" spans="1:15" s="8" customFormat="1" ht="14.25" customHeight="1" x14ac:dyDescent="0.2">
      <c r="A701" t="s">
        <v>1730</v>
      </c>
      <c r="B701" t="s">
        <v>718</v>
      </c>
      <c r="C701" t="s">
        <v>1390</v>
      </c>
      <c r="D701" t="s">
        <v>1099</v>
      </c>
      <c r="E701" t="s">
        <v>2674</v>
      </c>
      <c r="F701" t="s">
        <v>1092</v>
      </c>
      <c r="G701" s="3">
        <v>43546</v>
      </c>
      <c r="H701" s="2">
        <v>105000</v>
      </c>
      <c r="I701" s="12" t="s">
        <v>838</v>
      </c>
      <c r="J701" s="67">
        <f t="shared" si="63"/>
        <v>105000</v>
      </c>
      <c r="K701" s="5">
        <f t="shared" si="65"/>
        <v>1</v>
      </c>
      <c r="L701" s="54">
        <f t="shared" si="66"/>
        <v>0</v>
      </c>
      <c r="M701" s="56" t="str">
        <f t="shared" si="68"/>
        <v>Keller Williams Realty - Waco</v>
      </c>
      <c r="N701" s="5">
        <f t="shared" si="64"/>
        <v>0</v>
      </c>
      <c r="O701" s="5">
        <f t="shared" si="67"/>
        <v>0</v>
      </c>
    </row>
    <row r="702" spans="1:15" s="8" customFormat="1" ht="14.25" customHeight="1" x14ac:dyDescent="0.2">
      <c r="A702" t="s">
        <v>1748</v>
      </c>
      <c r="B702" t="s">
        <v>1535</v>
      </c>
      <c r="C702" t="s">
        <v>1906</v>
      </c>
      <c r="D702" t="s">
        <v>1099</v>
      </c>
      <c r="E702" t="s">
        <v>2778</v>
      </c>
      <c r="F702" t="s">
        <v>123</v>
      </c>
      <c r="G702" s="3">
        <v>43558</v>
      </c>
      <c r="H702" s="2">
        <v>277500</v>
      </c>
      <c r="I702" s="12" t="s">
        <v>838</v>
      </c>
      <c r="J702" s="67">
        <f t="shared" si="63"/>
        <v>277500</v>
      </c>
      <c r="K702" s="5">
        <f t="shared" si="65"/>
        <v>1</v>
      </c>
      <c r="L702" s="54">
        <f t="shared" si="66"/>
        <v>0</v>
      </c>
      <c r="M702" s="56" t="str">
        <f t="shared" si="68"/>
        <v>Keller Williams Realty - Waco</v>
      </c>
      <c r="N702" s="5">
        <f t="shared" si="64"/>
        <v>0</v>
      </c>
      <c r="O702" s="5">
        <f t="shared" si="67"/>
        <v>0</v>
      </c>
    </row>
    <row r="703" spans="1:15" s="8" customFormat="1" ht="14.25" customHeight="1" x14ac:dyDescent="0.2">
      <c r="A703" t="s">
        <v>306</v>
      </c>
      <c r="B703" t="s">
        <v>2085</v>
      </c>
      <c r="C703" t="s">
        <v>1906</v>
      </c>
      <c r="D703" t="s">
        <v>1099</v>
      </c>
      <c r="E703" t="s">
        <v>2112</v>
      </c>
      <c r="F703" t="s">
        <v>6</v>
      </c>
      <c r="G703" s="3">
        <v>43469</v>
      </c>
      <c r="H703" s="2">
        <v>223000</v>
      </c>
      <c r="I703" s="12" t="s">
        <v>838</v>
      </c>
      <c r="J703" s="67">
        <f t="shared" si="63"/>
        <v>223000</v>
      </c>
      <c r="K703" s="5">
        <f t="shared" si="65"/>
        <v>1</v>
      </c>
      <c r="L703" s="54">
        <f t="shared" si="66"/>
        <v>0</v>
      </c>
      <c r="M703" s="56" t="str">
        <f t="shared" si="68"/>
        <v>Keller Williams Realty - Waco</v>
      </c>
      <c r="N703" s="5">
        <f t="shared" si="64"/>
        <v>0</v>
      </c>
      <c r="O703" s="5">
        <f t="shared" si="67"/>
        <v>0</v>
      </c>
    </row>
    <row r="704" spans="1:15" s="8" customFormat="1" ht="14.25" customHeight="1" x14ac:dyDescent="0.2">
      <c r="A704" t="s">
        <v>1222</v>
      </c>
      <c r="B704" t="s">
        <v>1099</v>
      </c>
      <c r="C704" t="s">
        <v>1906</v>
      </c>
      <c r="D704" t="s">
        <v>1099</v>
      </c>
      <c r="E704" t="s">
        <v>3210</v>
      </c>
      <c r="F704" t="s">
        <v>802</v>
      </c>
      <c r="G704" s="3">
        <v>43605</v>
      </c>
      <c r="H704" s="2">
        <v>125000</v>
      </c>
      <c r="I704" s="12" t="s">
        <v>838</v>
      </c>
      <c r="J704" s="67">
        <f t="shared" si="63"/>
        <v>0</v>
      </c>
      <c r="K704" s="5">
        <f t="shared" si="65"/>
        <v>0</v>
      </c>
      <c r="L704" s="54">
        <f t="shared" si="66"/>
        <v>0</v>
      </c>
      <c r="M704" s="56" t="str">
        <f t="shared" si="68"/>
        <v>Keller Williams Realty - Waco</v>
      </c>
      <c r="N704" s="5">
        <f t="shared" si="64"/>
        <v>1</v>
      </c>
      <c r="O704" s="5">
        <f t="shared" si="67"/>
        <v>0</v>
      </c>
    </row>
    <row r="705" spans="1:15" s="8" customFormat="1" ht="14.25" customHeight="1" x14ac:dyDescent="0.2">
      <c r="A705" t="s">
        <v>1222</v>
      </c>
      <c r="B705" t="s">
        <v>1099</v>
      </c>
      <c r="C705" t="s">
        <v>1222</v>
      </c>
      <c r="D705" t="s">
        <v>1099</v>
      </c>
      <c r="E705" t="s">
        <v>2190</v>
      </c>
      <c r="F705" t="s">
        <v>328</v>
      </c>
      <c r="G705" s="3">
        <v>43484</v>
      </c>
      <c r="H705" s="2">
        <v>135000</v>
      </c>
      <c r="I705" s="12" t="s">
        <v>838</v>
      </c>
      <c r="J705" s="67">
        <f t="shared" si="63"/>
        <v>0</v>
      </c>
      <c r="K705" s="5">
        <f t="shared" si="65"/>
        <v>0</v>
      </c>
      <c r="L705" s="54">
        <f t="shared" si="66"/>
        <v>0</v>
      </c>
      <c r="M705" s="56" t="str">
        <f t="shared" si="68"/>
        <v>Keller Williams Realty - Waco</v>
      </c>
      <c r="N705" s="5">
        <f t="shared" si="64"/>
        <v>1</v>
      </c>
      <c r="O705" s="5">
        <f t="shared" si="67"/>
        <v>0</v>
      </c>
    </row>
    <row r="706" spans="1:15" s="8" customFormat="1" ht="14.25" customHeight="1" x14ac:dyDescent="0.2">
      <c r="A706" t="s">
        <v>1222</v>
      </c>
      <c r="B706" t="s">
        <v>1099</v>
      </c>
      <c r="C706" t="s">
        <v>1222</v>
      </c>
      <c r="D706" t="s">
        <v>1099</v>
      </c>
      <c r="E706" t="s">
        <v>2213</v>
      </c>
      <c r="F706" t="s">
        <v>6</v>
      </c>
      <c r="G706" s="3">
        <v>43489</v>
      </c>
      <c r="H706" s="2">
        <v>30000</v>
      </c>
      <c r="I706" s="12" t="s">
        <v>838</v>
      </c>
      <c r="J706" s="67">
        <f t="shared" si="63"/>
        <v>0</v>
      </c>
      <c r="K706" s="5">
        <f t="shared" si="65"/>
        <v>0</v>
      </c>
      <c r="L706" s="54">
        <f t="shared" si="66"/>
        <v>0</v>
      </c>
      <c r="M706" s="56" t="str">
        <f t="shared" si="68"/>
        <v>Keller Williams Realty - Waco</v>
      </c>
      <c r="N706" s="5">
        <f t="shared" si="64"/>
        <v>1</v>
      </c>
      <c r="O706" s="5">
        <f t="shared" si="67"/>
        <v>0</v>
      </c>
    </row>
    <row r="707" spans="1:15" s="8" customFormat="1" ht="14.25" customHeight="1" x14ac:dyDescent="0.2">
      <c r="A707" t="s">
        <v>3318</v>
      </c>
      <c r="B707" t="s">
        <v>1099</v>
      </c>
      <c r="C707" t="s">
        <v>3318</v>
      </c>
      <c r="D707" t="s">
        <v>1099</v>
      </c>
      <c r="E707" t="s">
        <v>3319</v>
      </c>
      <c r="F707" t="s">
        <v>216</v>
      </c>
      <c r="G707" s="3">
        <v>43615</v>
      </c>
      <c r="H707" s="2">
        <v>265000</v>
      </c>
      <c r="I707" s="12">
        <v>20190986</v>
      </c>
      <c r="J707" s="67">
        <f t="shared" ref="J707:J770" si="69">IF(B707=D707,0,H707)</f>
        <v>0</v>
      </c>
      <c r="K707" s="5">
        <f t="shared" si="65"/>
        <v>0</v>
      </c>
      <c r="L707" s="54">
        <f t="shared" si="66"/>
        <v>0</v>
      </c>
      <c r="M707" s="56" t="str">
        <f t="shared" si="68"/>
        <v>Keller Williams Realty - Waco</v>
      </c>
      <c r="N707" s="5">
        <f t="shared" ref="N707:N770" si="70">IF(B707=D707,1,0)</f>
        <v>1</v>
      </c>
      <c r="O707" s="5">
        <f t="shared" si="67"/>
        <v>1</v>
      </c>
    </row>
    <row r="708" spans="1:15" s="8" customFormat="1" ht="14.25" customHeight="1" x14ac:dyDescent="0.2">
      <c r="A708" t="s">
        <v>313</v>
      </c>
      <c r="B708" t="s">
        <v>1840</v>
      </c>
      <c r="C708" t="s">
        <v>1222</v>
      </c>
      <c r="D708" t="s">
        <v>1099</v>
      </c>
      <c r="E708" t="s">
        <v>2364</v>
      </c>
      <c r="F708" t="s">
        <v>6</v>
      </c>
      <c r="G708" s="3">
        <v>43510</v>
      </c>
      <c r="H708" s="2">
        <v>90000</v>
      </c>
      <c r="I708" s="12" t="s">
        <v>838</v>
      </c>
      <c r="J708" s="67">
        <f t="shared" si="69"/>
        <v>90000</v>
      </c>
      <c r="K708" s="5">
        <f t="shared" si="65"/>
        <v>1</v>
      </c>
      <c r="L708" s="54">
        <f t="shared" si="66"/>
        <v>0</v>
      </c>
      <c r="M708" s="56" t="str">
        <f t="shared" si="68"/>
        <v>Keller Williams Realty - Waco</v>
      </c>
      <c r="N708" s="5">
        <f t="shared" si="70"/>
        <v>0</v>
      </c>
      <c r="O708" s="5">
        <f t="shared" si="67"/>
        <v>0</v>
      </c>
    </row>
    <row r="709" spans="1:15" s="8" customFormat="1" ht="14.25" customHeight="1" x14ac:dyDescent="0.2">
      <c r="A709" t="s">
        <v>812</v>
      </c>
      <c r="B709" t="s">
        <v>1087</v>
      </c>
      <c r="C709" t="s">
        <v>1914</v>
      </c>
      <c r="D709" t="s">
        <v>1099</v>
      </c>
      <c r="E709" t="s">
        <v>2008</v>
      </c>
      <c r="F709" t="s">
        <v>6</v>
      </c>
      <c r="G709" s="3">
        <v>43508</v>
      </c>
      <c r="H709" s="2">
        <v>101000</v>
      </c>
      <c r="I709" s="12" t="s">
        <v>838</v>
      </c>
      <c r="J709" s="67">
        <f t="shared" si="69"/>
        <v>101000</v>
      </c>
      <c r="K709" s="5">
        <f t="shared" si="65"/>
        <v>1</v>
      </c>
      <c r="L709" s="54">
        <f t="shared" si="66"/>
        <v>0</v>
      </c>
      <c r="M709" s="56" t="str">
        <f t="shared" si="68"/>
        <v>Keller Williams Realty - Waco</v>
      </c>
      <c r="N709" s="5">
        <f t="shared" si="70"/>
        <v>0</v>
      </c>
      <c r="O709" s="5">
        <f t="shared" si="67"/>
        <v>0</v>
      </c>
    </row>
    <row r="710" spans="1:15" s="8" customFormat="1" ht="14.25" customHeight="1" x14ac:dyDescent="0.2">
      <c r="A710" t="s">
        <v>2014</v>
      </c>
      <c r="B710" t="s">
        <v>1180</v>
      </c>
      <c r="C710" t="s">
        <v>154</v>
      </c>
      <c r="D710" t="s">
        <v>1099</v>
      </c>
      <c r="E710" t="s">
        <v>3055</v>
      </c>
      <c r="F710" t="s">
        <v>6</v>
      </c>
      <c r="G710" s="3">
        <v>43588</v>
      </c>
      <c r="H710" s="2">
        <v>76000</v>
      </c>
      <c r="I710" s="12" t="s">
        <v>838</v>
      </c>
      <c r="J710" s="67">
        <f t="shared" si="69"/>
        <v>76000</v>
      </c>
      <c r="K710" s="5">
        <f t="shared" ref="K710:K773" si="71">IF(J710&gt;0,1,0)</f>
        <v>1</v>
      </c>
      <c r="L710" s="54">
        <f t="shared" ref="L710:L773" si="72">IF(K710=0,0,IF(I710="did not close",0,IF(I710="",0,1)))</f>
        <v>0</v>
      </c>
      <c r="M710" s="56" t="str">
        <f t="shared" si="68"/>
        <v>Keller Williams Realty - Waco</v>
      </c>
      <c r="N710" s="5">
        <f t="shared" si="70"/>
        <v>0</v>
      </c>
      <c r="O710" s="5">
        <f t="shared" ref="O710:O773" si="73">IF(K710=0,IF(I710="did not close",0,IF(I710="",0,1)),0)</f>
        <v>0</v>
      </c>
    </row>
    <row r="711" spans="1:15" s="8" customFormat="1" ht="14.25" customHeight="1" x14ac:dyDescent="0.2">
      <c r="A711" t="s">
        <v>314</v>
      </c>
      <c r="B711" t="s">
        <v>1840</v>
      </c>
      <c r="C711" t="s">
        <v>714</v>
      </c>
      <c r="D711" t="s">
        <v>1099</v>
      </c>
      <c r="E711" t="s">
        <v>1071</v>
      </c>
      <c r="F711" t="s">
        <v>6</v>
      </c>
      <c r="G711" s="3">
        <v>43529</v>
      </c>
      <c r="H711" s="2">
        <v>205000</v>
      </c>
      <c r="I711" s="12" t="s">
        <v>838</v>
      </c>
      <c r="J711" s="67">
        <f t="shared" si="69"/>
        <v>205000</v>
      </c>
      <c r="K711" s="5">
        <f t="shared" si="71"/>
        <v>1</v>
      </c>
      <c r="L711" s="54">
        <f t="shared" si="72"/>
        <v>0</v>
      </c>
      <c r="M711" s="56" t="str">
        <f t="shared" si="68"/>
        <v>Keller Williams Realty - Waco</v>
      </c>
      <c r="N711" s="5">
        <f t="shared" si="70"/>
        <v>0</v>
      </c>
      <c r="O711" s="5">
        <f t="shared" si="73"/>
        <v>0</v>
      </c>
    </row>
    <row r="712" spans="1:15" s="8" customFormat="1" ht="14.25" customHeight="1" x14ac:dyDescent="0.2">
      <c r="A712" t="s">
        <v>1891</v>
      </c>
      <c r="B712" t="s">
        <v>1036</v>
      </c>
      <c r="C712" t="s">
        <v>1222</v>
      </c>
      <c r="D712" t="s">
        <v>1099</v>
      </c>
      <c r="E712" t="s">
        <v>3204</v>
      </c>
      <c r="F712" t="s">
        <v>6</v>
      </c>
      <c r="G712" s="3">
        <v>43605</v>
      </c>
      <c r="H712" s="2">
        <v>23000</v>
      </c>
      <c r="I712" s="12" t="s">
        <v>838</v>
      </c>
      <c r="J712" s="67">
        <f t="shared" si="69"/>
        <v>23000</v>
      </c>
      <c r="K712" s="5">
        <f t="shared" si="71"/>
        <v>1</v>
      </c>
      <c r="L712" s="54">
        <f t="shared" si="72"/>
        <v>0</v>
      </c>
      <c r="M712" s="56" t="str">
        <f t="shared" si="68"/>
        <v>Keller Williams Realty - Waco</v>
      </c>
      <c r="N712" s="5">
        <f t="shared" si="70"/>
        <v>0</v>
      </c>
      <c r="O712" s="5">
        <f t="shared" si="73"/>
        <v>0</v>
      </c>
    </row>
    <row r="713" spans="1:15" s="8" customFormat="1" ht="14.25" customHeight="1" x14ac:dyDescent="0.2">
      <c r="A713" t="s">
        <v>2403</v>
      </c>
      <c r="B713" t="s">
        <v>1546</v>
      </c>
      <c r="C713" t="s">
        <v>357</v>
      </c>
      <c r="D713" t="s">
        <v>1099</v>
      </c>
      <c r="E713" t="s">
        <v>2780</v>
      </c>
      <c r="F713" t="s">
        <v>6</v>
      </c>
      <c r="G713" s="3">
        <v>43558</v>
      </c>
      <c r="H713" s="2">
        <v>70000</v>
      </c>
      <c r="I713" s="12" t="s">
        <v>838</v>
      </c>
      <c r="J713" s="67">
        <f t="shared" si="69"/>
        <v>70000</v>
      </c>
      <c r="K713" s="5">
        <f t="shared" si="71"/>
        <v>1</v>
      </c>
      <c r="L713" s="54">
        <f t="shared" si="72"/>
        <v>0</v>
      </c>
      <c r="M713" s="56" t="str">
        <f t="shared" si="68"/>
        <v>Keller Williams Realty - Waco</v>
      </c>
      <c r="N713" s="5">
        <f t="shared" si="70"/>
        <v>0</v>
      </c>
      <c r="O713" s="5">
        <f t="shared" si="73"/>
        <v>0</v>
      </c>
    </row>
    <row r="714" spans="1:15" s="8" customFormat="1" ht="14.25" customHeight="1" x14ac:dyDescent="0.2">
      <c r="A714" t="s">
        <v>1384</v>
      </c>
      <c r="B714" t="s">
        <v>1099</v>
      </c>
      <c r="C714" t="s">
        <v>1384</v>
      </c>
      <c r="D714" t="s">
        <v>1099</v>
      </c>
      <c r="E714" t="s">
        <v>3222</v>
      </c>
      <c r="F714" t="s">
        <v>6</v>
      </c>
      <c r="G714" s="3">
        <v>43605</v>
      </c>
      <c r="H714" s="2">
        <v>253000</v>
      </c>
      <c r="I714" s="12">
        <v>20191129</v>
      </c>
      <c r="J714" s="67">
        <f t="shared" si="69"/>
        <v>0</v>
      </c>
      <c r="K714" s="5">
        <f t="shared" si="71"/>
        <v>0</v>
      </c>
      <c r="L714" s="54">
        <f t="shared" si="72"/>
        <v>0</v>
      </c>
      <c r="M714" s="56" t="str">
        <f t="shared" si="68"/>
        <v>Keller Williams Realty - Waco</v>
      </c>
      <c r="N714" s="5">
        <f t="shared" si="70"/>
        <v>1</v>
      </c>
      <c r="O714" s="5">
        <f t="shared" si="73"/>
        <v>1</v>
      </c>
    </row>
    <row r="715" spans="1:15" s="8" customFormat="1" ht="14.25" customHeight="1" x14ac:dyDescent="0.2">
      <c r="A715" t="s">
        <v>1390</v>
      </c>
      <c r="B715" t="s">
        <v>1099</v>
      </c>
      <c r="C715" t="s">
        <v>1906</v>
      </c>
      <c r="D715" t="s">
        <v>1099</v>
      </c>
      <c r="E715" t="s">
        <v>2563</v>
      </c>
      <c r="F715" t="s">
        <v>6</v>
      </c>
      <c r="G715" s="3">
        <v>43532</v>
      </c>
      <c r="H715" s="2">
        <v>78250</v>
      </c>
      <c r="I715" s="12" t="s">
        <v>838</v>
      </c>
      <c r="J715" s="67">
        <f t="shared" si="69"/>
        <v>0</v>
      </c>
      <c r="K715" s="5">
        <f t="shared" si="71"/>
        <v>0</v>
      </c>
      <c r="L715" s="54">
        <f t="shared" si="72"/>
        <v>0</v>
      </c>
      <c r="M715" s="56" t="str">
        <f t="shared" si="68"/>
        <v>Keller Williams Realty - Waco</v>
      </c>
      <c r="N715" s="5">
        <f t="shared" si="70"/>
        <v>1</v>
      </c>
      <c r="O715" s="5">
        <f t="shared" si="73"/>
        <v>0</v>
      </c>
    </row>
    <row r="716" spans="1:15" s="8" customFormat="1" ht="14.25" customHeight="1" x14ac:dyDescent="0.2">
      <c r="A716" t="s">
        <v>1390</v>
      </c>
      <c r="B716" t="s">
        <v>1099</v>
      </c>
      <c r="C716" t="s">
        <v>1222</v>
      </c>
      <c r="D716" t="s">
        <v>1099</v>
      </c>
      <c r="E716" t="s">
        <v>2637</v>
      </c>
      <c r="F716" t="s">
        <v>6</v>
      </c>
      <c r="G716" s="3">
        <v>43543</v>
      </c>
      <c r="H716" s="2">
        <v>102000</v>
      </c>
      <c r="I716" s="12" t="s">
        <v>838</v>
      </c>
      <c r="J716" s="67">
        <f t="shared" si="69"/>
        <v>0</v>
      </c>
      <c r="K716" s="5">
        <f t="shared" si="71"/>
        <v>0</v>
      </c>
      <c r="L716" s="54">
        <f t="shared" si="72"/>
        <v>0</v>
      </c>
      <c r="M716" s="56" t="str">
        <f t="shared" si="68"/>
        <v>Keller Williams Realty - Waco</v>
      </c>
      <c r="N716" s="5">
        <f t="shared" si="70"/>
        <v>1</v>
      </c>
      <c r="O716" s="5">
        <f t="shared" si="73"/>
        <v>0</v>
      </c>
    </row>
    <row r="717" spans="1:15" s="8" customFormat="1" ht="14.25" customHeight="1" x14ac:dyDescent="0.2">
      <c r="A717" t="s">
        <v>1390</v>
      </c>
      <c r="B717" t="s">
        <v>1099</v>
      </c>
      <c r="C717" t="s">
        <v>1956</v>
      </c>
      <c r="D717" t="s">
        <v>1099</v>
      </c>
      <c r="E717" t="s">
        <v>2144</v>
      </c>
      <c r="F717" t="s">
        <v>6</v>
      </c>
      <c r="G717" s="3">
        <v>43476</v>
      </c>
      <c r="H717" s="2">
        <v>48000</v>
      </c>
      <c r="I717" s="12" t="s">
        <v>838</v>
      </c>
      <c r="J717" s="67">
        <f t="shared" si="69"/>
        <v>0</v>
      </c>
      <c r="K717" s="5">
        <f t="shared" si="71"/>
        <v>0</v>
      </c>
      <c r="L717" s="54">
        <f t="shared" si="72"/>
        <v>0</v>
      </c>
      <c r="M717" s="56" t="str">
        <f t="shared" si="68"/>
        <v>Keller Williams Realty - Waco</v>
      </c>
      <c r="N717" s="5">
        <f t="shared" si="70"/>
        <v>1</v>
      </c>
      <c r="O717" s="5">
        <f t="shared" si="73"/>
        <v>0</v>
      </c>
    </row>
    <row r="718" spans="1:15" s="8" customFormat="1" ht="14.25" customHeight="1" x14ac:dyDescent="0.2">
      <c r="A718" t="s">
        <v>757</v>
      </c>
      <c r="B718" t="s">
        <v>1258</v>
      </c>
      <c r="C718" t="s">
        <v>1906</v>
      </c>
      <c r="D718" t="s">
        <v>1099</v>
      </c>
      <c r="E718" t="s">
        <v>3302</v>
      </c>
      <c r="F718" t="s">
        <v>6</v>
      </c>
      <c r="G718" s="3">
        <v>43614</v>
      </c>
      <c r="H718" s="2">
        <v>54100</v>
      </c>
      <c r="I718" s="12" t="s">
        <v>838</v>
      </c>
      <c r="J718" s="67">
        <f t="shared" si="69"/>
        <v>54100</v>
      </c>
      <c r="K718" s="5">
        <f t="shared" si="71"/>
        <v>1</v>
      </c>
      <c r="L718" s="54">
        <f t="shared" si="72"/>
        <v>0</v>
      </c>
      <c r="M718" s="56" t="str">
        <f t="shared" si="68"/>
        <v>Keller Williams Realty - Waco</v>
      </c>
      <c r="N718" s="5">
        <f t="shared" si="70"/>
        <v>0</v>
      </c>
      <c r="O718" s="5">
        <f t="shared" si="73"/>
        <v>0</v>
      </c>
    </row>
    <row r="719" spans="1:15" s="8" customFormat="1" ht="14.25" customHeight="1" x14ac:dyDescent="0.2">
      <c r="A719" t="s">
        <v>757</v>
      </c>
      <c r="B719" t="s">
        <v>1258</v>
      </c>
      <c r="C719" t="s">
        <v>1222</v>
      </c>
      <c r="D719" t="s">
        <v>1099</v>
      </c>
      <c r="E719" t="s">
        <v>2894</v>
      </c>
      <c r="F719" t="s">
        <v>6</v>
      </c>
      <c r="G719" s="3">
        <v>43572</v>
      </c>
      <c r="H719" s="2">
        <v>66000</v>
      </c>
      <c r="I719" s="12" t="s">
        <v>838</v>
      </c>
      <c r="J719" s="67">
        <f t="shared" si="69"/>
        <v>66000</v>
      </c>
      <c r="K719" s="5">
        <f t="shared" si="71"/>
        <v>1</v>
      </c>
      <c r="L719" s="54">
        <f t="shared" si="72"/>
        <v>0</v>
      </c>
      <c r="M719" s="56" t="str">
        <f t="shared" si="68"/>
        <v>Keller Williams Realty - Waco</v>
      </c>
      <c r="N719" s="5">
        <f t="shared" si="70"/>
        <v>0</v>
      </c>
      <c r="O719" s="5">
        <f t="shared" si="73"/>
        <v>0</v>
      </c>
    </row>
    <row r="720" spans="1:15" s="8" customFormat="1" ht="14.25" customHeight="1" x14ac:dyDescent="0.2">
      <c r="A720" t="s">
        <v>1691</v>
      </c>
      <c r="B720" t="s">
        <v>5</v>
      </c>
      <c r="C720" t="s">
        <v>1229</v>
      </c>
      <c r="D720" t="s">
        <v>1099</v>
      </c>
      <c r="E720" t="s">
        <v>3054</v>
      </c>
      <c r="F720" t="s">
        <v>6</v>
      </c>
      <c r="G720" s="3">
        <v>43588</v>
      </c>
      <c r="H720" s="2">
        <v>225000</v>
      </c>
      <c r="I720" s="12" t="s">
        <v>838</v>
      </c>
      <c r="J720" s="67">
        <f t="shared" si="69"/>
        <v>225000</v>
      </c>
      <c r="K720" s="5">
        <f t="shared" si="71"/>
        <v>1</v>
      </c>
      <c r="L720" s="54">
        <f t="shared" si="72"/>
        <v>0</v>
      </c>
      <c r="M720" s="56" t="str">
        <f t="shared" si="68"/>
        <v>Keller Williams Realty - Waco</v>
      </c>
      <c r="N720" s="5">
        <f t="shared" si="70"/>
        <v>0</v>
      </c>
      <c r="O720" s="5">
        <f t="shared" si="73"/>
        <v>0</v>
      </c>
    </row>
    <row r="721" spans="1:15" s="8" customFormat="1" ht="14.25" customHeight="1" x14ac:dyDescent="0.2">
      <c r="A721" t="s">
        <v>319</v>
      </c>
      <c r="B721" t="s">
        <v>1842</v>
      </c>
      <c r="C721" t="s">
        <v>1222</v>
      </c>
      <c r="D721" t="s">
        <v>1099</v>
      </c>
      <c r="E721" t="s">
        <v>2548</v>
      </c>
      <c r="F721" t="s">
        <v>216</v>
      </c>
      <c r="G721" s="3">
        <v>43532</v>
      </c>
      <c r="H721" s="2">
        <v>219900</v>
      </c>
      <c r="I721" s="12">
        <v>20190192</v>
      </c>
      <c r="J721" s="67">
        <f t="shared" si="69"/>
        <v>219900</v>
      </c>
      <c r="K721" s="5">
        <f t="shared" si="71"/>
        <v>1</v>
      </c>
      <c r="L721" s="54">
        <f t="shared" si="72"/>
        <v>1</v>
      </c>
      <c r="M721" s="56" t="str">
        <f t="shared" si="68"/>
        <v>Keller Williams Realty - Waco</v>
      </c>
      <c r="N721" s="5">
        <f t="shared" si="70"/>
        <v>0</v>
      </c>
      <c r="O721" s="5">
        <f t="shared" si="73"/>
        <v>0</v>
      </c>
    </row>
    <row r="722" spans="1:15" s="8" customFormat="1" ht="14.25" customHeight="1" x14ac:dyDescent="0.2">
      <c r="A722" t="s">
        <v>1933</v>
      </c>
      <c r="B722" t="s">
        <v>1087</v>
      </c>
      <c r="C722" t="s">
        <v>154</v>
      </c>
      <c r="D722" t="s">
        <v>1099</v>
      </c>
      <c r="E722" t="s">
        <v>2830</v>
      </c>
      <c r="F722" t="s">
        <v>6</v>
      </c>
      <c r="G722" s="3">
        <v>43564</v>
      </c>
      <c r="H722" s="2">
        <v>105000</v>
      </c>
      <c r="I722" s="12">
        <v>20190483</v>
      </c>
      <c r="J722" s="67">
        <f t="shared" si="69"/>
        <v>105000</v>
      </c>
      <c r="K722" s="5">
        <f t="shared" si="71"/>
        <v>1</v>
      </c>
      <c r="L722" s="54">
        <f t="shared" si="72"/>
        <v>1</v>
      </c>
      <c r="M722" s="56" t="str">
        <f t="shared" si="68"/>
        <v>Keller Williams Realty - Waco</v>
      </c>
      <c r="N722" s="5">
        <f t="shared" si="70"/>
        <v>0</v>
      </c>
      <c r="O722" s="5">
        <f t="shared" si="73"/>
        <v>0</v>
      </c>
    </row>
    <row r="723" spans="1:15" s="8" customFormat="1" ht="14.25" customHeight="1" x14ac:dyDescent="0.2">
      <c r="A723" t="s">
        <v>2064</v>
      </c>
      <c r="B723" t="s">
        <v>1099</v>
      </c>
      <c r="C723" t="s">
        <v>1222</v>
      </c>
      <c r="D723" t="s">
        <v>1099</v>
      </c>
      <c r="E723" t="s">
        <v>3155</v>
      </c>
      <c r="F723" t="s">
        <v>11</v>
      </c>
      <c r="G723" s="3">
        <v>43598</v>
      </c>
      <c r="H723" s="2">
        <v>146000</v>
      </c>
      <c r="I723" s="12" t="s">
        <v>838</v>
      </c>
      <c r="J723" s="67">
        <f t="shared" si="69"/>
        <v>0</v>
      </c>
      <c r="K723" s="5">
        <f t="shared" si="71"/>
        <v>0</v>
      </c>
      <c r="L723" s="54">
        <f t="shared" si="72"/>
        <v>0</v>
      </c>
      <c r="M723" s="56" t="str">
        <f t="shared" si="68"/>
        <v>Keller Williams Realty - Waco</v>
      </c>
      <c r="N723" s="5">
        <f t="shared" si="70"/>
        <v>1</v>
      </c>
      <c r="O723" s="5">
        <f t="shared" si="73"/>
        <v>0</v>
      </c>
    </row>
    <row r="724" spans="1:15" s="8" customFormat="1" ht="14.25" customHeight="1" x14ac:dyDescent="0.2">
      <c r="A724" t="s">
        <v>1741</v>
      </c>
      <c r="B724" t="s">
        <v>1099</v>
      </c>
      <c r="C724" t="s">
        <v>1906</v>
      </c>
      <c r="D724" t="s">
        <v>1099</v>
      </c>
      <c r="E724" t="s">
        <v>2695</v>
      </c>
      <c r="F724" t="s">
        <v>6</v>
      </c>
      <c r="G724" s="3">
        <v>43549</v>
      </c>
      <c r="H724" s="2">
        <v>155000</v>
      </c>
      <c r="I724" s="12" t="s">
        <v>838</v>
      </c>
      <c r="J724" s="67">
        <f t="shared" si="69"/>
        <v>0</v>
      </c>
      <c r="K724" s="5">
        <f t="shared" si="71"/>
        <v>0</v>
      </c>
      <c r="L724" s="54">
        <f t="shared" si="72"/>
        <v>0</v>
      </c>
      <c r="M724" s="56" t="str">
        <f t="shared" si="68"/>
        <v>Keller Williams Realty - Waco</v>
      </c>
      <c r="N724" s="5">
        <f t="shared" si="70"/>
        <v>1</v>
      </c>
      <c r="O724" s="5">
        <f t="shared" si="73"/>
        <v>0</v>
      </c>
    </row>
    <row r="725" spans="1:15" s="8" customFormat="1" ht="14.25" customHeight="1" x14ac:dyDescent="0.2">
      <c r="A725" t="s">
        <v>1741</v>
      </c>
      <c r="B725" t="s">
        <v>1099</v>
      </c>
      <c r="C725" t="s">
        <v>1390</v>
      </c>
      <c r="D725" t="s">
        <v>1099</v>
      </c>
      <c r="E725" t="s">
        <v>3272</v>
      </c>
      <c r="F725" t="s">
        <v>6</v>
      </c>
      <c r="G725" s="3">
        <v>43609</v>
      </c>
      <c r="H725" s="2">
        <v>125000</v>
      </c>
      <c r="I725" s="12" t="s">
        <v>838</v>
      </c>
      <c r="J725" s="67">
        <f t="shared" si="69"/>
        <v>0</v>
      </c>
      <c r="K725" s="5">
        <f t="shared" si="71"/>
        <v>0</v>
      </c>
      <c r="L725" s="54">
        <f t="shared" si="72"/>
        <v>0</v>
      </c>
      <c r="M725" s="56" t="str">
        <f t="shared" si="68"/>
        <v>Keller Williams Realty - Waco</v>
      </c>
      <c r="N725" s="5">
        <f t="shared" si="70"/>
        <v>1</v>
      </c>
      <c r="O725" s="5">
        <f t="shared" si="73"/>
        <v>0</v>
      </c>
    </row>
    <row r="726" spans="1:15" s="8" customFormat="1" ht="14.25" customHeight="1" x14ac:dyDescent="0.2">
      <c r="A726" t="s">
        <v>2075</v>
      </c>
      <c r="B726" t="s">
        <v>5</v>
      </c>
      <c r="C726" t="s">
        <v>1222</v>
      </c>
      <c r="D726" t="s">
        <v>1099</v>
      </c>
      <c r="E726" t="s">
        <v>3239</v>
      </c>
      <c r="F726" t="s">
        <v>6</v>
      </c>
      <c r="G726" s="3">
        <v>43607</v>
      </c>
      <c r="H726" s="2">
        <v>162000</v>
      </c>
      <c r="I726" s="12">
        <v>20190613</v>
      </c>
      <c r="J726" s="67">
        <f t="shared" si="69"/>
        <v>162000</v>
      </c>
      <c r="K726" s="5">
        <f t="shared" si="71"/>
        <v>1</v>
      </c>
      <c r="L726" s="54">
        <f t="shared" si="72"/>
        <v>1</v>
      </c>
      <c r="M726" s="56" t="str">
        <f t="shared" si="68"/>
        <v>Keller Williams Realty - Waco</v>
      </c>
      <c r="N726" s="5">
        <f t="shared" si="70"/>
        <v>0</v>
      </c>
      <c r="O726" s="5">
        <f t="shared" si="73"/>
        <v>0</v>
      </c>
    </row>
    <row r="727" spans="1:15" s="8" customFormat="1" ht="14.25" customHeight="1" x14ac:dyDescent="0.2">
      <c r="A727" t="s">
        <v>2075</v>
      </c>
      <c r="B727" t="s">
        <v>5</v>
      </c>
      <c r="C727" t="s">
        <v>2431</v>
      </c>
      <c r="D727" t="s">
        <v>1099</v>
      </c>
      <c r="E727" t="s">
        <v>2432</v>
      </c>
      <c r="F727" t="s">
        <v>216</v>
      </c>
      <c r="G727" s="3">
        <v>43521</v>
      </c>
      <c r="H727" s="2">
        <v>156000</v>
      </c>
      <c r="I727" s="12" t="s">
        <v>838</v>
      </c>
      <c r="J727" s="67">
        <f t="shared" si="69"/>
        <v>156000</v>
      </c>
      <c r="K727" s="5">
        <f t="shared" si="71"/>
        <v>1</v>
      </c>
      <c r="L727" s="54">
        <f t="shared" si="72"/>
        <v>0</v>
      </c>
      <c r="M727" s="56" t="str">
        <f t="shared" si="68"/>
        <v>Keller Williams Realty - Waco</v>
      </c>
      <c r="N727" s="5">
        <f t="shared" si="70"/>
        <v>0</v>
      </c>
      <c r="O727" s="5">
        <f t="shared" si="73"/>
        <v>0</v>
      </c>
    </row>
    <row r="728" spans="1:15" s="8" customFormat="1" ht="14.25" customHeight="1" x14ac:dyDescent="0.2">
      <c r="A728" t="s">
        <v>105</v>
      </c>
      <c r="B728" t="s">
        <v>1258</v>
      </c>
      <c r="C728" t="s">
        <v>3076</v>
      </c>
      <c r="D728" t="s">
        <v>1099</v>
      </c>
      <c r="E728" t="s">
        <v>3077</v>
      </c>
      <c r="F728" t="s">
        <v>6</v>
      </c>
      <c r="G728" s="3">
        <v>43591</v>
      </c>
      <c r="H728" s="2">
        <v>174900</v>
      </c>
      <c r="I728" s="12" t="s">
        <v>838</v>
      </c>
      <c r="J728" s="67">
        <f t="shared" si="69"/>
        <v>174900</v>
      </c>
      <c r="K728" s="5">
        <f t="shared" si="71"/>
        <v>1</v>
      </c>
      <c r="L728" s="54">
        <f t="shared" si="72"/>
        <v>0</v>
      </c>
      <c r="M728" s="56" t="str">
        <f t="shared" si="68"/>
        <v>Keller Williams Realty - Waco</v>
      </c>
      <c r="N728" s="5">
        <f t="shared" si="70"/>
        <v>0</v>
      </c>
      <c r="O728" s="5">
        <f t="shared" si="73"/>
        <v>0</v>
      </c>
    </row>
    <row r="729" spans="1:15" s="8" customFormat="1" ht="14.25" customHeight="1" x14ac:dyDescent="0.2">
      <c r="A729" t="s">
        <v>105</v>
      </c>
      <c r="B729" t="s">
        <v>1258</v>
      </c>
      <c r="C729" t="s">
        <v>2089</v>
      </c>
      <c r="D729" t="s">
        <v>1099</v>
      </c>
      <c r="E729" t="s">
        <v>1856</v>
      </c>
      <c r="F729" t="s">
        <v>6</v>
      </c>
      <c r="G729" s="3">
        <v>43552</v>
      </c>
      <c r="H729" s="2">
        <v>230000</v>
      </c>
      <c r="I729" s="12" t="s">
        <v>838</v>
      </c>
      <c r="J729" s="67">
        <f t="shared" si="69"/>
        <v>230000</v>
      </c>
      <c r="K729" s="5">
        <f t="shared" si="71"/>
        <v>1</v>
      </c>
      <c r="L729" s="54">
        <f t="shared" si="72"/>
        <v>0</v>
      </c>
      <c r="M729" s="56" t="str">
        <f t="shared" si="68"/>
        <v>Keller Williams Realty - Waco</v>
      </c>
      <c r="N729" s="5">
        <f t="shared" si="70"/>
        <v>0</v>
      </c>
      <c r="O729" s="5">
        <f t="shared" si="73"/>
        <v>0</v>
      </c>
    </row>
    <row r="730" spans="1:15" s="8" customFormat="1" ht="14.25" customHeight="1" x14ac:dyDescent="0.2">
      <c r="A730" t="s">
        <v>1696</v>
      </c>
      <c r="B730" t="s">
        <v>5</v>
      </c>
      <c r="C730" t="s">
        <v>1906</v>
      </c>
      <c r="D730" t="s">
        <v>1099</v>
      </c>
      <c r="E730" t="s">
        <v>2095</v>
      </c>
      <c r="F730" t="s">
        <v>6</v>
      </c>
      <c r="G730" s="3">
        <v>43467</v>
      </c>
      <c r="H730" s="2">
        <v>151800</v>
      </c>
      <c r="I730" s="12" t="s">
        <v>838</v>
      </c>
      <c r="J730" s="67">
        <f t="shared" si="69"/>
        <v>151800</v>
      </c>
      <c r="K730" s="5">
        <f t="shared" si="71"/>
        <v>1</v>
      </c>
      <c r="L730" s="54">
        <f t="shared" si="72"/>
        <v>0</v>
      </c>
      <c r="M730" s="56" t="str">
        <f t="shared" si="68"/>
        <v>Keller Williams Realty - Waco</v>
      </c>
      <c r="N730" s="5">
        <f t="shared" si="70"/>
        <v>0</v>
      </c>
      <c r="O730" s="5">
        <f t="shared" si="73"/>
        <v>0</v>
      </c>
    </row>
    <row r="731" spans="1:15" s="8" customFormat="1" ht="14.25" customHeight="1" x14ac:dyDescent="0.2">
      <c r="A731" t="s">
        <v>1857</v>
      </c>
      <c r="B731" t="s">
        <v>1099</v>
      </c>
      <c r="C731" t="s">
        <v>2064</v>
      </c>
      <c r="D731" t="s">
        <v>1099</v>
      </c>
      <c r="E731" t="s">
        <v>3112</v>
      </c>
      <c r="F731" t="s">
        <v>6</v>
      </c>
      <c r="G731" s="3">
        <v>43595</v>
      </c>
      <c r="H731" s="2">
        <v>125000</v>
      </c>
      <c r="I731" s="12" t="s">
        <v>838</v>
      </c>
      <c r="J731" s="67">
        <f t="shared" si="69"/>
        <v>0</v>
      </c>
      <c r="K731" s="5">
        <f t="shared" si="71"/>
        <v>0</v>
      </c>
      <c r="L731" s="54">
        <f t="shared" si="72"/>
        <v>0</v>
      </c>
      <c r="M731" s="56" t="str">
        <f t="shared" si="68"/>
        <v>Keller Williams Realty - Waco</v>
      </c>
      <c r="N731" s="5">
        <f t="shared" si="70"/>
        <v>1</v>
      </c>
      <c r="O731" s="5">
        <f t="shared" si="73"/>
        <v>0</v>
      </c>
    </row>
    <row r="732" spans="1:15" s="8" customFormat="1" ht="14.25" customHeight="1" x14ac:dyDescent="0.2">
      <c r="A732" t="s">
        <v>1868</v>
      </c>
      <c r="B732" t="s">
        <v>1869</v>
      </c>
      <c r="C732" t="s">
        <v>1906</v>
      </c>
      <c r="D732" t="s">
        <v>1099</v>
      </c>
      <c r="E732" t="s">
        <v>2473</v>
      </c>
      <c r="F732" t="s">
        <v>6</v>
      </c>
      <c r="G732" s="3">
        <v>43524</v>
      </c>
      <c r="H732" s="2">
        <v>245000</v>
      </c>
      <c r="I732" s="12" t="s">
        <v>838</v>
      </c>
      <c r="J732" s="67">
        <f t="shared" si="69"/>
        <v>245000</v>
      </c>
      <c r="K732" s="5">
        <f t="shared" si="71"/>
        <v>1</v>
      </c>
      <c r="L732" s="54">
        <f t="shared" si="72"/>
        <v>0</v>
      </c>
      <c r="M732" s="56" t="str">
        <f t="shared" si="68"/>
        <v>Keller Williams Realty - Waco</v>
      </c>
      <c r="N732" s="5">
        <f t="shared" si="70"/>
        <v>0</v>
      </c>
      <c r="O732" s="5">
        <f t="shared" si="73"/>
        <v>0</v>
      </c>
    </row>
    <row r="733" spans="1:15" s="8" customFormat="1" ht="14.25" customHeight="1" x14ac:dyDescent="0.2">
      <c r="A733" t="s">
        <v>1868</v>
      </c>
      <c r="B733" t="s">
        <v>1869</v>
      </c>
      <c r="C733" t="s">
        <v>1222</v>
      </c>
      <c r="D733" t="s">
        <v>1099</v>
      </c>
      <c r="E733" t="s">
        <v>2286</v>
      </c>
      <c r="F733" t="s">
        <v>1126</v>
      </c>
      <c r="G733" s="3">
        <v>43497</v>
      </c>
      <c r="H733" s="2">
        <v>357000</v>
      </c>
      <c r="I733" s="12">
        <v>20190898</v>
      </c>
      <c r="J733" s="67">
        <f t="shared" si="69"/>
        <v>357000</v>
      </c>
      <c r="K733" s="5">
        <f t="shared" si="71"/>
        <v>1</v>
      </c>
      <c r="L733" s="54">
        <f t="shared" si="72"/>
        <v>1</v>
      </c>
      <c r="M733" s="56" t="str">
        <f t="shared" si="68"/>
        <v>Keller Williams Realty - Waco</v>
      </c>
      <c r="N733" s="5">
        <f t="shared" si="70"/>
        <v>0</v>
      </c>
      <c r="O733" s="5">
        <f t="shared" si="73"/>
        <v>0</v>
      </c>
    </row>
    <row r="734" spans="1:15" s="8" customFormat="1" ht="14.25" customHeight="1" x14ac:dyDescent="0.2">
      <c r="A734" t="s">
        <v>1868</v>
      </c>
      <c r="B734" t="s">
        <v>1869</v>
      </c>
      <c r="C734" t="s">
        <v>1222</v>
      </c>
      <c r="D734" t="s">
        <v>1099</v>
      </c>
      <c r="E734" t="s">
        <v>3024</v>
      </c>
      <c r="F734" t="s">
        <v>1092</v>
      </c>
      <c r="G734" s="3">
        <v>43585</v>
      </c>
      <c r="H734" s="2">
        <v>185000</v>
      </c>
      <c r="I734" s="12" t="s">
        <v>838</v>
      </c>
      <c r="J734" s="67">
        <f t="shared" si="69"/>
        <v>185000</v>
      </c>
      <c r="K734" s="5">
        <f t="shared" si="71"/>
        <v>1</v>
      </c>
      <c r="L734" s="54">
        <f t="shared" si="72"/>
        <v>0</v>
      </c>
      <c r="M734" s="56" t="str">
        <f t="shared" si="68"/>
        <v>Keller Williams Realty - Waco</v>
      </c>
      <c r="N734" s="5">
        <f t="shared" si="70"/>
        <v>0</v>
      </c>
      <c r="O734" s="5">
        <f t="shared" si="73"/>
        <v>0</v>
      </c>
    </row>
    <row r="735" spans="1:15" s="8" customFormat="1" ht="14.25" customHeight="1" x14ac:dyDescent="0.2">
      <c r="A735" t="s">
        <v>1868</v>
      </c>
      <c r="B735" t="s">
        <v>1869</v>
      </c>
      <c r="C735" t="s">
        <v>1222</v>
      </c>
      <c r="D735" t="s">
        <v>1099</v>
      </c>
      <c r="E735" t="s">
        <v>3279</v>
      </c>
      <c r="F735" t="s">
        <v>422</v>
      </c>
      <c r="G735" s="3">
        <v>43609</v>
      </c>
      <c r="H735" s="2">
        <v>75000</v>
      </c>
      <c r="I735" s="12" t="s">
        <v>838</v>
      </c>
      <c r="J735" s="67">
        <f t="shared" si="69"/>
        <v>75000</v>
      </c>
      <c r="K735" s="5">
        <f t="shared" si="71"/>
        <v>1</v>
      </c>
      <c r="L735" s="54">
        <f t="shared" si="72"/>
        <v>0</v>
      </c>
      <c r="M735" s="56" t="str">
        <f t="shared" si="68"/>
        <v>Keller Williams Realty - Waco</v>
      </c>
      <c r="N735" s="5">
        <f t="shared" si="70"/>
        <v>0</v>
      </c>
      <c r="O735" s="5">
        <f t="shared" si="73"/>
        <v>0</v>
      </c>
    </row>
    <row r="736" spans="1:15" s="8" customFormat="1" ht="14.25" customHeight="1" x14ac:dyDescent="0.2">
      <c r="A736" t="s">
        <v>1868</v>
      </c>
      <c r="B736" t="s">
        <v>1869</v>
      </c>
      <c r="C736" t="s">
        <v>1956</v>
      </c>
      <c r="D736" t="s">
        <v>1099</v>
      </c>
      <c r="E736" t="s">
        <v>1911</v>
      </c>
      <c r="F736" t="s">
        <v>426</v>
      </c>
      <c r="G736" s="3">
        <v>43553</v>
      </c>
      <c r="H736" s="2">
        <v>29000</v>
      </c>
      <c r="I736" s="12" t="s">
        <v>838</v>
      </c>
      <c r="J736" s="67">
        <f t="shared" si="69"/>
        <v>29000</v>
      </c>
      <c r="K736" s="5">
        <f t="shared" si="71"/>
        <v>1</v>
      </c>
      <c r="L736" s="54">
        <f t="shared" si="72"/>
        <v>0</v>
      </c>
      <c r="M736" s="56" t="str">
        <f t="shared" si="68"/>
        <v>Keller Williams Realty - Waco</v>
      </c>
      <c r="N736" s="5">
        <f t="shared" si="70"/>
        <v>0</v>
      </c>
      <c r="O736" s="5">
        <f t="shared" si="73"/>
        <v>0</v>
      </c>
    </row>
    <row r="737" spans="1:15" s="8" customFormat="1" ht="14.25" customHeight="1" x14ac:dyDescent="0.2">
      <c r="A737" t="s">
        <v>1868</v>
      </c>
      <c r="B737" t="s">
        <v>1869</v>
      </c>
      <c r="C737" t="s">
        <v>1956</v>
      </c>
      <c r="D737" t="s">
        <v>1099</v>
      </c>
      <c r="E737" t="s">
        <v>2914</v>
      </c>
      <c r="F737" t="s">
        <v>1831</v>
      </c>
      <c r="G737" s="3">
        <v>43573</v>
      </c>
      <c r="H737" s="2">
        <v>165000</v>
      </c>
      <c r="I737" s="12" t="s">
        <v>838</v>
      </c>
      <c r="J737" s="67">
        <f t="shared" si="69"/>
        <v>165000</v>
      </c>
      <c r="K737" s="5">
        <f t="shared" si="71"/>
        <v>1</v>
      </c>
      <c r="L737" s="54">
        <f t="shared" si="72"/>
        <v>0</v>
      </c>
      <c r="M737" s="56" t="str">
        <f t="shared" si="68"/>
        <v>Keller Williams Realty - Waco</v>
      </c>
      <c r="N737" s="5">
        <f t="shared" si="70"/>
        <v>0</v>
      </c>
      <c r="O737" s="5">
        <f t="shared" si="73"/>
        <v>0</v>
      </c>
    </row>
    <row r="738" spans="1:15" s="8" customFormat="1" ht="14.25" customHeight="1" x14ac:dyDescent="0.2">
      <c r="A738" t="s">
        <v>1868</v>
      </c>
      <c r="B738" t="s">
        <v>1869</v>
      </c>
      <c r="C738" t="s">
        <v>1384</v>
      </c>
      <c r="D738" t="s">
        <v>1099</v>
      </c>
      <c r="E738" t="s">
        <v>2351</v>
      </c>
      <c r="F738" t="s">
        <v>6</v>
      </c>
      <c r="G738" s="3">
        <v>43509</v>
      </c>
      <c r="H738" s="2">
        <v>76000</v>
      </c>
      <c r="I738" s="12" t="s">
        <v>838</v>
      </c>
      <c r="J738" s="67">
        <f t="shared" si="69"/>
        <v>76000</v>
      </c>
      <c r="K738" s="5">
        <f t="shared" si="71"/>
        <v>1</v>
      </c>
      <c r="L738" s="54">
        <f t="shared" si="72"/>
        <v>0</v>
      </c>
      <c r="M738" s="56" t="str">
        <f t="shared" si="68"/>
        <v>Keller Williams Realty - Waco</v>
      </c>
      <c r="N738" s="5">
        <f t="shared" si="70"/>
        <v>0</v>
      </c>
      <c r="O738" s="5">
        <f t="shared" si="73"/>
        <v>0</v>
      </c>
    </row>
    <row r="739" spans="1:15" s="8" customFormat="1" ht="14.25" customHeight="1" x14ac:dyDescent="0.2">
      <c r="A739" t="s">
        <v>1910</v>
      </c>
      <c r="B739" t="s">
        <v>1842</v>
      </c>
      <c r="C739" t="s">
        <v>714</v>
      </c>
      <c r="D739" t="s">
        <v>1099</v>
      </c>
      <c r="E739" t="s">
        <v>3218</v>
      </c>
      <c r="F739" t="s">
        <v>123</v>
      </c>
      <c r="G739" s="3">
        <v>43605</v>
      </c>
      <c r="H739" s="2">
        <v>139000</v>
      </c>
      <c r="I739" s="12">
        <v>20190867</v>
      </c>
      <c r="J739" s="67">
        <f t="shared" si="69"/>
        <v>139000</v>
      </c>
      <c r="K739" s="5">
        <f t="shared" si="71"/>
        <v>1</v>
      </c>
      <c r="L739" s="54">
        <f t="shared" si="72"/>
        <v>1</v>
      </c>
      <c r="M739" s="56" t="str">
        <f>IF(D739="",#REF!,D739)</f>
        <v>Keller Williams Realty - Waco</v>
      </c>
      <c r="N739" s="5">
        <f t="shared" si="70"/>
        <v>0</v>
      </c>
      <c r="O739" s="5">
        <f t="shared" si="73"/>
        <v>0</v>
      </c>
    </row>
    <row r="740" spans="1:15" s="8" customFormat="1" ht="14.25" customHeight="1" x14ac:dyDescent="0.2">
      <c r="A740" t="s">
        <v>1910</v>
      </c>
      <c r="B740" t="s">
        <v>1842</v>
      </c>
      <c r="C740" t="s">
        <v>1307</v>
      </c>
      <c r="D740" t="s">
        <v>1099</v>
      </c>
      <c r="E740" t="s">
        <v>3014</v>
      </c>
      <c r="F740" t="s">
        <v>6</v>
      </c>
      <c r="G740" s="3">
        <v>43585</v>
      </c>
      <c r="H740" s="2">
        <v>195000</v>
      </c>
      <c r="I740" s="12">
        <v>20190665</v>
      </c>
      <c r="J740" s="67">
        <f t="shared" si="69"/>
        <v>195000</v>
      </c>
      <c r="K740" s="5">
        <f t="shared" si="71"/>
        <v>1</v>
      </c>
      <c r="L740" s="54">
        <f t="shared" si="72"/>
        <v>1</v>
      </c>
      <c r="M740" s="56" t="str">
        <f>IF(D740="",#REF!,D740)</f>
        <v>Keller Williams Realty - Waco</v>
      </c>
      <c r="N740" s="5">
        <f t="shared" si="70"/>
        <v>0</v>
      </c>
      <c r="O740" s="5">
        <f t="shared" si="73"/>
        <v>0</v>
      </c>
    </row>
    <row r="741" spans="1:15" s="8" customFormat="1" ht="14.25" customHeight="1" x14ac:dyDescent="0.2">
      <c r="A741" t="s">
        <v>326</v>
      </c>
      <c r="B741" t="s">
        <v>1844</v>
      </c>
      <c r="C741" t="s">
        <v>154</v>
      </c>
      <c r="D741" t="s">
        <v>1099</v>
      </c>
      <c r="E741" t="s">
        <v>3095</v>
      </c>
      <c r="F741" t="s">
        <v>6</v>
      </c>
      <c r="G741" s="3">
        <v>43593</v>
      </c>
      <c r="H741" s="2">
        <v>139900</v>
      </c>
      <c r="I741" s="12" t="s">
        <v>838</v>
      </c>
      <c r="J741" s="67">
        <f t="shared" si="69"/>
        <v>139900</v>
      </c>
      <c r="K741" s="5">
        <f t="shared" si="71"/>
        <v>1</v>
      </c>
      <c r="L741" s="54">
        <f t="shared" si="72"/>
        <v>0</v>
      </c>
      <c r="M741" s="56" t="str">
        <f t="shared" si="68"/>
        <v>Keller Williams Realty - Waco</v>
      </c>
      <c r="N741" s="5">
        <f t="shared" si="70"/>
        <v>0</v>
      </c>
      <c r="O741" s="5">
        <f t="shared" si="73"/>
        <v>0</v>
      </c>
    </row>
    <row r="742" spans="1:15" s="8" customFormat="1" ht="14.25" customHeight="1" x14ac:dyDescent="0.2">
      <c r="A742" t="s">
        <v>326</v>
      </c>
      <c r="B742" t="s">
        <v>1844</v>
      </c>
      <c r="C742" t="s">
        <v>1906</v>
      </c>
      <c r="D742" t="s">
        <v>1099</v>
      </c>
      <c r="E742" t="s">
        <v>2151</v>
      </c>
      <c r="F742" t="s">
        <v>425</v>
      </c>
      <c r="G742" s="3">
        <v>43479</v>
      </c>
      <c r="H742" s="2">
        <v>495000</v>
      </c>
      <c r="I742" s="12" t="s">
        <v>838</v>
      </c>
      <c r="J742" s="67">
        <f t="shared" si="69"/>
        <v>495000</v>
      </c>
      <c r="K742" s="5">
        <f t="shared" si="71"/>
        <v>1</v>
      </c>
      <c r="L742" s="54">
        <f t="shared" si="72"/>
        <v>0</v>
      </c>
      <c r="M742" s="56" t="str">
        <f t="shared" si="68"/>
        <v>Keller Williams Realty - Waco</v>
      </c>
      <c r="N742" s="5">
        <f t="shared" si="70"/>
        <v>0</v>
      </c>
      <c r="O742" s="5">
        <f t="shared" si="73"/>
        <v>0</v>
      </c>
    </row>
    <row r="743" spans="1:15" s="8" customFormat="1" ht="14.25" customHeight="1" x14ac:dyDescent="0.2">
      <c r="A743" t="s">
        <v>326</v>
      </c>
      <c r="B743" t="s">
        <v>1844</v>
      </c>
      <c r="C743" t="s">
        <v>2090</v>
      </c>
      <c r="D743" t="s">
        <v>1099</v>
      </c>
      <c r="E743" t="s">
        <v>3028</v>
      </c>
      <c r="F743" t="s">
        <v>700</v>
      </c>
      <c r="G743" s="3">
        <v>43585</v>
      </c>
      <c r="H743" s="2">
        <v>175000</v>
      </c>
      <c r="I743" s="12" t="s">
        <v>838</v>
      </c>
      <c r="J743" s="67">
        <f t="shared" si="69"/>
        <v>175000</v>
      </c>
      <c r="K743" s="5">
        <f t="shared" si="71"/>
        <v>1</v>
      </c>
      <c r="L743" s="54">
        <f t="shared" si="72"/>
        <v>0</v>
      </c>
      <c r="M743" s="56" t="str">
        <f t="shared" si="68"/>
        <v>Keller Williams Realty - Waco</v>
      </c>
      <c r="N743" s="5">
        <f t="shared" si="70"/>
        <v>0</v>
      </c>
      <c r="O743" s="5">
        <f t="shared" si="73"/>
        <v>0</v>
      </c>
    </row>
    <row r="744" spans="1:15" s="8" customFormat="1" ht="14.25" customHeight="1" x14ac:dyDescent="0.2">
      <c r="A744" t="s">
        <v>326</v>
      </c>
      <c r="B744" t="s">
        <v>1844</v>
      </c>
      <c r="C744" t="s">
        <v>812</v>
      </c>
      <c r="D744" t="s">
        <v>1099</v>
      </c>
      <c r="E744" t="s">
        <v>3130</v>
      </c>
      <c r="F744" t="s">
        <v>6</v>
      </c>
      <c r="G744" s="3">
        <v>43595</v>
      </c>
      <c r="H744" s="2">
        <v>83000</v>
      </c>
      <c r="I744" s="12" t="s">
        <v>838</v>
      </c>
      <c r="J744" s="67">
        <f t="shared" si="69"/>
        <v>83000</v>
      </c>
      <c r="K744" s="5">
        <f t="shared" si="71"/>
        <v>1</v>
      </c>
      <c r="L744" s="54">
        <f t="shared" si="72"/>
        <v>0</v>
      </c>
      <c r="M744" s="56" t="str">
        <f t="shared" si="68"/>
        <v>Keller Williams Realty - Waco</v>
      </c>
      <c r="N744" s="5">
        <f t="shared" si="70"/>
        <v>0</v>
      </c>
      <c r="O744" s="5">
        <f t="shared" si="73"/>
        <v>0</v>
      </c>
    </row>
    <row r="745" spans="1:15" s="8" customFormat="1" ht="14.25" customHeight="1" x14ac:dyDescent="0.2">
      <c r="A745" t="s">
        <v>326</v>
      </c>
      <c r="B745" t="s">
        <v>1844</v>
      </c>
      <c r="C745" t="s">
        <v>183</v>
      </c>
      <c r="D745" t="s">
        <v>1099</v>
      </c>
      <c r="E745" t="s">
        <v>2379</v>
      </c>
      <c r="F745" t="s">
        <v>1249</v>
      </c>
      <c r="G745" s="3">
        <v>43511</v>
      </c>
      <c r="H745" s="2">
        <v>195000</v>
      </c>
      <c r="I745" s="12" t="s">
        <v>838</v>
      </c>
      <c r="J745" s="67">
        <f t="shared" si="69"/>
        <v>195000</v>
      </c>
      <c r="K745" s="5">
        <f t="shared" si="71"/>
        <v>1</v>
      </c>
      <c r="L745" s="54">
        <f t="shared" si="72"/>
        <v>0</v>
      </c>
      <c r="M745" s="56" t="str">
        <f t="shared" si="68"/>
        <v>Keller Williams Realty - Waco</v>
      </c>
      <c r="N745" s="5">
        <f t="shared" si="70"/>
        <v>0</v>
      </c>
      <c r="O745" s="5">
        <f t="shared" si="73"/>
        <v>0</v>
      </c>
    </row>
    <row r="746" spans="1:15" s="8" customFormat="1" ht="14.25" customHeight="1" x14ac:dyDescent="0.2">
      <c r="A746" t="s">
        <v>786</v>
      </c>
      <c r="B746" t="s">
        <v>1887</v>
      </c>
      <c r="C746" t="s">
        <v>1222</v>
      </c>
      <c r="D746" t="s">
        <v>1099</v>
      </c>
      <c r="E746" t="s">
        <v>2688</v>
      </c>
      <c r="F746" t="s">
        <v>123</v>
      </c>
      <c r="G746" s="3">
        <v>43549</v>
      </c>
      <c r="H746" s="2">
        <v>161400</v>
      </c>
      <c r="I746" s="12" t="s">
        <v>838</v>
      </c>
      <c r="J746" s="67">
        <f t="shared" si="69"/>
        <v>161400</v>
      </c>
      <c r="K746" s="5">
        <f t="shared" si="71"/>
        <v>1</v>
      </c>
      <c r="L746" s="54">
        <f t="shared" si="72"/>
        <v>0</v>
      </c>
      <c r="M746" s="56" t="str">
        <f t="shared" si="68"/>
        <v>Keller Williams Realty - Waco</v>
      </c>
      <c r="N746" s="5">
        <f t="shared" si="70"/>
        <v>0</v>
      </c>
      <c r="O746" s="5">
        <f t="shared" si="73"/>
        <v>0</v>
      </c>
    </row>
    <row r="747" spans="1:15" s="8" customFormat="1" ht="14.25" customHeight="1" x14ac:dyDescent="0.2">
      <c r="A747" t="s">
        <v>1307</v>
      </c>
      <c r="B747" t="s">
        <v>1099</v>
      </c>
      <c r="C747" t="s">
        <v>1307</v>
      </c>
      <c r="D747" t="s">
        <v>1099</v>
      </c>
      <c r="E747" t="s">
        <v>2722</v>
      </c>
      <c r="F747" t="s">
        <v>123</v>
      </c>
      <c r="G747" s="3">
        <v>43552</v>
      </c>
      <c r="H747" s="2">
        <v>113900</v>
      </c>
      <c r="I747" s="12" t="s">
        <v>838</v>
      </c>
      <c r="J747" s="67">
        <f t="shared" si="69"/>
        <v>0</v>
      </c>
      <c r="K747" s="5">
        <f t="shared" si="71"/>
        <v>0</v>
      </c>
      <c r="L747" s="54">
        <f t="shared" si="72"/>
        <v>0</v>
      </c>
      <c r="M747" s="56" t="str">
        <f t="shared" si="68"/>
        <v>Keller Williams Realty - Waco</v>
      </c>
      <c r="N747" s="5">
        <f t="shared" si="70"/>
        <v>1</v>
      </c>
      <c r="O747" s="5">
        <f t="shared" si="73"/>
        <v>0</v>
      </c>
    </row>
    <row r="748" spans="1:15" s="8" customFormat="1" ht="14.25" customHeight="1" x14ac:dyDescent="0.2">
      <c r="A748" t="s">
        <v>267</v>
      </c>
      <c r="B748" t="s">
        <v>1858</v>
      </c>
      <c r="C748" t="s">
        <v>1718</v>
      </c>
      <c r="D748" t="s">
        <v>1099</v>
      </c>
      <c r="E748" t="s">
        <v>3306</v>
      </c>
      <c r="F748" t="s">
        <v>6</v>
      </c>
      <c r="G748" s="3">
        <v>43614</v>
      </c>
      <c r="H748" s="2">
        <v>297000</v>
      </c>
      <c r="I748" s="12" t="s">
        <v>838</v>
      </c>
      <c r="J748" s="67">
        <f t="shared" si="69"/>
        <v>297000</v>
      </c>
      <c r="K748" s="5">
        <f t="shared" si="71"/>
        <v>1</v>
      </c>
      <c r="L748" s="54">
        <f t="shared" si="72"/>
        <v>0</v>
      </c>
      <c r="M748" s="56" t="str">
        <f t="shared" si="68"/>
        <v>Keller Williams Realty - Waco</v>
      </c>
      <c r="N748" s="5">
        <f t="shared" si="70"/>
        <v>0</v>
      </c>
      <c r="O748" s="5">
        <f t="shared" si="73"/>
        <v>0</v>
      </c>
    </row>
    <row r="749" spans="1:15" s="8" customFormat="1" ht="14.25" customHeight="1" x14ac:dyDescent="0.2">
      <c r="A749" t="s">
        <v>1905</v>
      </c>
      <c r="B749" t="s">
        <v>1258</v>
      </c>
      <c r="C749" t="s">
        <v>1222</v>
      </c>
      <c r="D749" t="s">
        <v>1099</v>
      </c>
      <c r="E749" t="s">
        <v>2853</v>
      </c>
      <c r="F749" t="s">
        <v>6</v>
      </c>
      <c r="G749" s="3">
        <v>43567</v>
      </c>
      <c r="H749" s="2">
        <v>60000</v>
      </c>
      <c r="I749" s="12" t="s">
        <v>838</v>
      </c>
      <c r="J749" s="67">
        <f t="shared" si="69"/>
        <v>60000</v>
      </c>
      <c r="K749" s="5">
        <f t="shared" si="71"/>
        <v>1</v>
      </c>
      <c r="L749" s="54">
        <f t="shared" si="72"/>
        <v>0</v>
      </c>
      <c r="M749" s="56" t="str">
        <f t="shared" si="68"/>
        <v>Keller Williams Realty - Waco</v>
      </c>
      <c r="N749" s="5">
        <f t="shared" si="70"/>
        <v>0</v>
      </c>
      <c r="O749" s="5">
        <f t="shared" si="73"/>
        <v>0</v>
      </c>
    </row>
    <row r="750" spans="1:15" s="8" customFormat="1" ht="14.25" customHeight="1" x14ac:dyDescent="0.2">
      <c r="A750" t="s">
        <v>1884</v>
      </c>
      <c r="B750" t="s">
        <v>1842</v>
      </c>
      <c r="C750" t="s">
        <v>1222</v>
      </c>
      <c r="D750" t="s">
        <v>1099</v>
      </c>
      <c r="E750" t="s">
        <v>2236</v>
      </c>
      <c r="F750" t="s">
        <v>6</v>
      </c>
      <c r="G750" s="3">
        <v>43494</v>
      </c>
      <c r="H750" s="2">
        <v>128900</v>
      </c>
      <c r="I750" s="12">
        <v>20182908</v>
      </c>
      <c r="J750" s="67">
        <f t="shared" si="69"/>
        <v>128900</v>
      </c>
      <c r="K750" s="5">
        <f t="shared" si="71"/>
        <v>1</v>
      </c>
      <c r="L750" s="54">
        <f t="shared" si="72"/>
        <v>1</v>
      </c>
      <c r="M750" s="56" t="str">
        <f t="shared" si="68"/>
        <v>Keller Williams Realty - Waco</v>
      </c>
      <c r="N750" s="5">
        <f t="shared" si="70"/>
        <v>0</v>
      </c>
      <c r="O750" s="5">
        <f t="shared" si="73"/>
        <v>0</v>
      </c>
    </row>
    <row r="751" spans="1:15" s="8" customFormat="1" ht="14.25" customHeight="1" x14ac:dyDescent="0.2">
      <c r="A751" t="s">
        <v>1884</v>
      </c>
      <c r="B751" t="s">
        <v>1842</v>
      </c>
      <c r="C751" t="s">
        <v>1222</v>
      </c>
      <c r="D751" t="s">
        <v>1099</v>
      </c>
      <c r="E751" t="s">
        <v>2704</v>
      </c>
      <c r="F751" t="s">
        <v>6</v>
      </c>
      <c r="G751" s="3">
        <v>43550</v>
      </c>
      <c r="H751" s="2">
        <v>65000</v>
      </c>
      <c r="I751" s="12" t="s">
        <v>838</v>
      </c>
      <c r="J751" s="67">
        <f t="shared" si="69"/>
        <v>65000</v>
      </c>
      <c r="K751" s="5">
        <f t="shared" si="71"/>
        <v>1</v>
      </c>
      <c r="L751" s="54">
        <f t="shared" si="72"/>
        <v>0</v>
      </c>
      <c r="M751" s="56" t="str">
        <f t="shared" si="68"/>
        <v>Keller Williams Realty - Waco</v>
      </c>
      <c r="N751" s="5">
        <f t="shared" si="70"/>
        <v>0</v>
      </c>
      <c r="O751" s="5">
        <f t="shared" si="73"/>
        <v>0</v>
      </c>
    </row>
    <row r="752" spans="1:15" s="8" customFormat="1" ht="14.25" customHeight="1" x14ac:dyDescent="0.2">
      <c r="A752" t="s">
        <v>1884</v>
      </c>
      <c r="B752" t="s">
        <v>1842</v>
      </c>
      <c r="C752" t="s">
        <v>1222</v>
      </c>
      <c r="D752" t="s">
        <v>1099</v>
      </c>
      <c r="E752" t="s">
        <v>2801</v>
      </c>
      <c r="F752" t="s">
        <v>6</v>
      </c>
      <c r="G752" s="3">
        <v>43560</v>
      </c>
      <c r="H752" s="2">
        <v>65000</v>
      </c>
      <c r="I752" s="12" t="s">
        <v>838</v>
      </c>
      <c r="J752" s="67">
        <f t="shared" si="69"/>
        <v>65000</v>
      </c>
      <c r="K752" s="5">
        <f t="shared" si="71"/>
        <v>1</v>
      </c>
      <c r="L752" s="54">
        <f t="shared" si="72"/>
        <v>0</v>
      </c>
      <c r="M752" s="56" t="str">
        <f t="shared" si="68"/>
        <v>Keller Williams Realty - Waco</v>
      </c>
      <c r="N752" s="5">
        <f t="shared" si="70"/>
        <v>0</v>
      </c>
      <c r="O752" s="5">
        <f t="shared" si="73"/>
        <v>0</v>
      </c>
    </row>
    <row r="753" spans="1:15" s="8" customFormat="1" ht="14.25" customHeight="1" x14ac:dyDescent="0.2">
      <c r="A753" t="s">
        <v>692</v>
      </c>
      <c r="B753" t="s">
        <v>1842</v>
      </c>
      <c r="C753" t="s">
        <v>812</v>
      </c>
      <c r="D753" t="s">
        <v>1099</v>
      </c>
      <c r="E753" t="s">
        <v>2833</v>
      </c>
      <c r="F753" t="s">
        <v>6</v>
      </c>
      <c r="G753" s="3">
        <v>43565</v>
      </c>
      <c r="H753" s="2">
        <v>78000</v>
      </c>
      <c r="I753" s="12" t="s">
        <v>838</v>
      </c>
      <c r="J753" s="67">
        <f t="shared" si="69"/>
        <v>78000</v>
      </c>
      <c r="K753" s="5">
        <f t="shared" si="71"/>
        <v>1</v>
      </c>
      <c r="L753" s="54">
        <f t="shared" si="72"/>
        <v>0</v>
      </c>
      <c r="M753" s="56" t="str">
        <f t="shared" si="68"/>
        <v>Keller Williams Realty - Waco</v>
      </c>
      <c r="N753" s="5">
        <f t="shared" si="70"/>
        <v>0</v>
      </c>
      <c r="O753" s="5">
        <f t="shared" si="73"/>
        <v>0</v>
      </c>
    </row>
    <row r="754" spans="1:15" s="8" customFormat="1" ht="14.25" customHeight="1" x14ac:dyDescent="0.2">
      <c r="A754" t="s">
        <v>19</v>
      </c>
      <c r="B754" t="s">
        <v>1842</v>
      </c>
      <c r="C754" t="s">
        <v>1906</v>
      </c>
      <c r="D754" t="s">
        <v>1099</v>
      </c>
      <c r="E754" t="s">
        <v>2710</v>
      </c>
      <c r="F754" t="s">
        <v>6</v>
      </c>
      <c r="G754" s="3">
        <v>43551</v>
      </c>
      <c r="H754" s="2">
        <v>217000</v>
      </c>
      <c r="I754" s="12" t="s">
        <v>838</v>
      </c>
      <c r="J754" s="67">
        <f t="shared" si="69"/>
        <v>217000</v>
      </c>
      <c r="K754" s="5">
        <f t="shared" si="71"/>
        <v>1</v>
      </c>
      <c r="L754" s="54">
        <f t="shared" si="72"/>
        <v>0</v>
      </c>
      <c r="M754" s="56" t="str">
        <f t="shared" si="68"/>
        <v>Keller Williams Realty - Waco</v>
      </c>
      <c r="N754" s="5">
        <f t="shared" si="70"/>
        <v>0</v>
      </c>
      <c r="O754" s="5">
        <f t="shared" si="73"/>
        <v>0</v>
      </c>
    </row>
    <row r="755" spans="1:15" s="8" customFormat="1" ht="14.25" customHeight="1" x14ac:dyDescent="0.2">
      <c r="A755" t="s">
        <v>1650</v>
      </c>
      <c r="B755" t="s">
        <v>1099</v>
      </c>
      <c r="C755" t="s">
        <v>1222</v>
      </c>
      <c r="D755" t="s">
        <v>1099</v>
      </c>
      <c r="E755" t="s">
        <v>2315</v>
      </c>
      <c r="F755" t="s">
        <v>6</v>
      </c>
      <c r="G755" s="3">
        <v>43503</v>
      </c>
      <c r="H755" s="2">
        <v>48000</v>
      </c>
      <c r="I755" s="12" t="s">
        <v>838</v>
      </c>
      <c r="J755" s="67">
        <f t="shared" si="69"/>
        <v>0</v>
      </c>
      <c r="K755" s="5">
        <f t="shared" si="71"/>
        <v>0</v>
      </c>
      <c r="L755" s="54">
        <f t="shared" si="72"/>
        <v>0</v>
      </c>
      <c r="M755" s="56" t="str">
        <f t="shared" ref="M755:M818" si="74">IF(D755="",D754,D755)</f>
        <v>Keller Williams Realty - Waco</v>
      </c>
      <c r="N755" s="5">
        <f t="shared" si="70"/>
        <v>1</v>
      </c>
      <c r="O755" s="5">
        <f t="shared" si="73"/>
        <v>0</v>
      </c>
    </row>
    <row r="756" spans="1:15" s="8" customFormat="1" ht="14.25" customHeight="1" x14ac:dyDescent="0.2">
      <c r="A756" t="s">
        <v>1650</v>
      </c>
      <c r="B756" t="s">
        <v>1099</v>
      </c>
      <c r="C756" t="s">
        <v>1222</v>
      </c>
      <c r="D756" t="s">
        <v>1099</v>
      </c>
      <c r="E756" t="s">
        <v>2800</v>
      </c>
      <c r="F756" t="s">
        <v>6</v>
      </c>
      <c r="G756" s="3">
        <v>43560</v>
      </c>
      <c r="H756" s="2">
        <v>40250</v>
      </c>
      <c r="I756" s="12" t="s">
        <v>838</v>
      </c>
      <c r="J756" s="67">
        <f t="shared" si="69"/>
        <v>0</v>
      </c>
      <c r="K756" s="5">
        <f t="shared" si="71"/>
        <v>0</v>
      </c>
      <c r="L756" s="54">
        <f t="shared" si="72"/>
        <v>0</v>
      </c>
      <c r="M756" s="56" t="str">
        <f t="shared" si="74"/>
        <v>Keller Williams Realty - Waco</v>
      </c>
      <c r="N756" s="5">
        <f t="shared" si="70"/>
        <v>1</v>
      </c>
      <c r="O756" s="5">
        <f t="shared" si="73"/>
        <v>0</v>
      </c>
    </row>
    <row r="757" spans="1:15" s="8" customFormat="1" ht="14.25" customHeight="1" x14ac:dyDescent="0.2">
      <c r="A757" t="s">
        <v>1650</v>
      </c>
      <c r="B757" t="s">
        <v>1099</v>
      </c>
      <c r="C757" t="s">
        <v>1222</v>
      </c>
      <c r="D757" t="s">
        <v>1099</v>
      </c>
      <c r="E757" t="s">
        <v>3260</v>
      </c>
      <c r="F757" t="s">
        <v>1092</v>
      </c>
      <c r="G757" s="3">
        <v>43609</v>
      </c>
      <c r="H757" s="2">
        <v>27000</v>
      </c>
      <c r="I757" s="12" t="s">
        <v>838</v>
      </c>
      <c r="J757" s="67">
        <f t="shared" si="69"/>
        <v>0</v>
      </c>
      <c r="K757" s="5">
        <f t="shared" si="71"/>
        <v>0</v>
      </c>
      <c r="L757" s="54">
        <f t="shared" si="72"/>
        <v>0</v>
      </c>
      <c r="M757" s="56" t="str">
        <f t="shared" si="74"/>
        <v>Keller Williams Realty - Waco</v>
      </c>
      <c r="N757" s="5">
        <f t="shared" si="70"/>
        <v>1</v>
      </c>
      <c r="O757" s="5">
        <f t="shared" si="73"/>
        <v>0</v>
      </c>
    </row>
    <row r="758" spans="1:15" s="8" customFormat="1" ht="14.25" customHeight="1" x14ac:dyDescent="0.2">
      <c r="A758" t="s">
        <v>342</v>
      </c>
      <c r="B758" t="s">
        <v>303</v>
      </c>
      <c r="C758" t="s">
        <v>813</v>
      </c>
      <c r="D758" t="s">
        <v>1099</v>
      </c>
      <c r="E758" t="s">
        <v>2163</v>
      </c>
      <c r="F758" t="s">
        <v>1249</v>
      </c>
      <c r="G758" s="3">
        <v>43480</v>
      </c>
      <c r="H758" s="2">
        <v>450000</v>
      </c>
      <c r="I758" s="12">
        <v>20182825</v>
      </c>
      <c r="J758" s="67">
        <f t="shared" si="69"/>
        <v>450000</v>
      </c>
      <c r="K758" s="5">
        <f t="shared" si="71"/>
        <v>1</v>
      </c>
      <c r="L758" s="54">
        <f t="shared" si="72"/>
        <v>1</v>
      </c>
      <c r="M758" s="56" t="str">
        <f t="shared" si="74"/>
        <v>Keller Williams Realty - Waco</v>
      </c>
      <c r="N758" s="5">
        <f t="shared" si="70"/>
        <v>0</v>
      </c>
      <c r="O758" s="5">
        <f t="shared" si="73"/>
        <v>0</v>
      </c>
    </row>
    <row r="759" spans="1:15" s="8" customFormat="1" ht="14.25" customHeight="1" x14ac:dyDescent="0.2">
      <c r="A759" t="s">
        <v>1735</v>
      </c>
      <c r="B759" t="s">
        <v>5</v>
      </c>
      <c r="C759" t="s">
        <v>1718</v>
      </c>
      <c r="D759" t="s">
        <v>1099</v>
      </c>
      <c r="E759" t="s">
        <v>2324</v>
      </c>
      <c r="F759" t="s">
        <v>6</v>
      </c>
      <c r="G759" s="3">
        <v>43504</v>
      </c>
      <c r="H759" s="2">
        <v>52000</v>
      </c>
      <c r="I759" s="12">
        <v>20190137</v>
      </c>
      <c r="J759" s="67">
        <f t="shared" si="69"/>
        <v>52000</v>
      </c>
      <c r="K759" s="5">
        <f t="shared" si="71"/>
        <v>1</v>
      </c>
      <c r="L759" s="54">
        <f t="shared" si="72"/>
        <v>1</v>
      </c>
      <c r="M759" s="56" t="str">
        <f t="shared" si="74"/>
        <v>Keller Williams Realty - Waco</v>
      </c>
      <c r="N759" s="5">
        <f t="shared" si="70"/>
        <v>0</v>
      </c>
      <c r="O759" s="5">
        <f t="shared" si="73"/>
        <v>0</v>
      </c>
    </row>
    <row r="760" spans="1:15" s="8" customFormat="1" ht="14.25" customHeight="1" x14ac:dyDescent="0.2">
      <c r="A760" t="s">
        <v>2089</v>
      </c>
      <c r="B760" t="s">
        <v>1099</v>
      </c>
      <c r="C760" t="s">
        <v>357</v>
      </c>
      <c r="D760" t="s">
        <v>1099</v>
      </c>
      <c r="E760" t="s">
        <v>2227</v>
      </c>
      <c r="F760" t="s">
        <v>6</v>
      </c>
      <c r="G760" s="3">
        <v>43493</v>
      </c>
      <c r="H760" s="2">
        <v>55000</v>
      </c>
      <c r="I760" s="12" t="s">
        <v>838</v>
      </c>
      <c r="J760" s="67">
        <f t="shared" si="69"/>
        <v>0</v>
      </c>
      <c r="K760" s="5">
        <f t="shared" si="71"/>
        <v>0</v>
      </c>
      <c r="L760" s="54">
        <f t="shared" si="72"/>
        <v>0</v>
      </c>
      <c r="M760" s="56" t="str">
        <f t="shared" si="74"/>
        <v>Keller Williams Realty - Waco</v>
      </c>
      <c r="N760" s="5">
        <f t="shared" si="70"/>
        <v>1</v>
      </c>
      <c r="O760" s="5">
        <f t="shared" si="73"/>
        <v>0</v>
      </c>
    </row>
    <row r="761" spans="1:15" s="8" customFormat="1" ht="14.25" customHeight="1" x14ac:dyDescent="0.2">
      <c r="A761" t="s">
        <v>2000</v>
      </c>
      <c r="B761" t="s">
        <v>106</v>
      </c>
      <c r="C761" t="s">
        <v>1222</v>
      </c>
      <c r="D761" t="s">
        <v>1099</v>
      </c>
      <c r="E761" t="s">
        <v>3040</v>
      </c>
      <c r="F761" t="s">
        <v>123</v>
      </c>
      <c r="G761" s="3">
        <v>43587</v>
      </c>
      <c r="H761" s="2">
        <v>262000</v>
      </c>
      <c r="I761" s="12" t="s">
        <v>838</v>
      </c>
      <c r="J761" s="67">
        <f t="shared" si="69"/>
        <v>262000</v>
      </c>
      <c r="K761" s="5">
        <f t="shared" si="71"/>
        <v>1</v>
      </c>
      <c r="L761" s="54">
        <f t="shared" si="72"/>
        <v>0</v>
      </c>
      <c r="M761" s="56" t="str">
        <f t="shared" si="74"/>
        <v>Keller Williams Realty - Waco</v>
      </c>
      <c r="N761" s="5">
        <f t="shared" si="70"/>
        <v>0</v>
      </c>
      <c r="O761" s="5">
        <f t="shared" si="73"/>
        <v>0</v>
      </c>
    </row>
    <row r="762" spans="1:15" s="8" customFormat="1" ht="14.25" customHeight="1" x14ac:dyDescent="0.2">
      <c r="A762" t="s">
        <v>892</v>
      </c>
      <c r="B762" t="s">
        <v>1180</v>
      </c>
      <c r="C762" t="s">
        <v>792</v>
      </c>
      <c r="D762" t="s">
        <v>1099</v>
      </c>
      <c r="E762" t="s">
        <v>2715</v>
      </c>
      <c r="F762" t="s">
        <v>1126</v>
      </c>
      <c r="G762" s="3">
        <v>43551</v>
      </c>
      <c r="H762" s="2">
        <v>316500</v>
      </c>
      <c r="I762" s="12" t="s">
        <v>838</v>
      </c>
      <c r="J762" s="67">
        <f t="shared" si="69"/>
        <v>316500</v>
      </c>
      <c r="K762" s="5">
        <f t="shared" si="71"/>
        <v>1</v>
      </c>
      <c r="L762" s="54">
        <f t="shared" si="72"/>
        <v>0</v>
      </c>
      <c r="M762" s="56" t="str">
        <f t="shared" si="74"/>
        <v>Keller Williams Realty - Waco</v>
      </c>
      <c r="N762" s="5">
        <f t="shared" si="70"/>
        <v>0</v>
      </c>
      <c r="O762" s="5">
        <f t="shared" si="73"/>
        <v>0</v>
      </c>
    </row>
    <row r="763" spans="1:15" s="8" customFormat="1" ht="14.25" customHeight="1" x14ac:dyDescent="0.2">
      <c r="A763" t="s">
        <v>2103</v>
      </c>
      <c r="B763" t="s">
        <v>1842</v>
      </c>
      <c r="C763" t="s">
        <v>3076</v>
      </c>
      <c r="D763" t="s">
        <v>1099</v>
      </c>
      <c r="E763" t="s">
        <v>3106</v>
      </c>
      <c r="F763" t="s">
        <v>6</v>
      </c>
      <c r="G763" s="3">
        <v>43594</v>
      </c>
      <c r="H763" s="2">
        <v>169900</v>
      </c>
      <c r="I763" s="12" t="s">
        <v>838</v>
      </c>
      <c r="J763" s="67">
        <f t="shared" si="69"/>
        <v>169900</v>
      </c>
      <c r="K763" s="5">
        <f t="shared" si="71"/>
        <v>1</v>
      </c>
      <c r="L763" s="54">
        <f t="shared" si="72"/>
        <v>0</v>
      </c>
      <c r="M763" s="56" t="str">
        <f t="shared" si="74"/>
        <v>Keller Williams Realty - Waco</v>
      </c>
      <c r="N763" s="5">
        <f t="shared" si="70"/>
        <v>0</v>
      </c>
      <c r="O763" s="5">
        <f t="shared" si="73"/>
        <v>0</v>
      </c>
    </row>
    <row r="764" spans="1:15" s="8" customFormat="1" ht="14.25" customHeight="1" x14ac:dyDescent="0.2">
      <c r="A764" t="s">
        <v>2103</v>
      </c>
      <c r="B764" t="s">
        <v>1842</v>
      </c>
      <c r="C764" t="s">
        <v>1906</v>
      </c>
      <c r="D764" t="s">
        <v>1099</v>
      </c>
      <c r="E764" t="s">
        <v>3257</v>
      </c>
      <c r="F764" t="s">
        <v>730</v>
      </c>
      <c r="G764" s="3">
        <v>43608</v>
      </c>
      <c r="H764" s="2">
        <v>115000</v>
      </c>
      <c r="I764" s="12">
        <v>20191698</v>
      </c>
      <c r="J764" s="67">
        <f t="shared" si="69"/>
        <v>115000</v>
      </c>
      <c r="K764" s="5">
        <f t="shared" si="71"/>
        <v>1</v>
      </c>
      <c r="L764" s="54">
        <f t="shared" si="72"/>
        <v>1</v>
      </c>
      <c r="M764" s="56" t="str">
        <f t="shared" si="74"/>
        <v>Keller Williams Realty - Waco</v>
      </c>
      <c r="N764" s="5">
        <f t="shared" si="70"/>
        <v>0</v>
      </c>
      <c r="O764" s="5">
        <f t="shared" si="73"/>
        <v>0</v>
      </c>
    </row>
    <row r="765" spans="1:15" s="8" customFormat="1" ht="14.25" customHeight="1" x14ac:dyDescent="0.2">
      <c r="A765" t="s">
        <v>26</v>
      </c>
      <c r="B765" t="s">
        <v>1858</v>
      </c>
      <c r="C765" t="s">
        <v>1390</v>
      </c>
      <c r="D765" t="s">
        <v>1099</v>
      </c>
      <c r="E765" t="s">
        <v>3089</v>
      </c>
      <c r="F765" t="s">
        <v>6</v>
      </c>
      <c r="G765" s="3">
        <v>43592</v>
      </c>
      <c r="H765" s="2">
        <v>180500</v>
      </c>
      <c r="I765" s="12" t="s">
        <v>838</v>
      </c>
      <c r="J765" s="67">
        <f t="shared" si="69"/>
        <v>180500</v>
      </c>
      <c r="K765" s="5">
        <f t="shared" si="71"/>
        <v>1</v>
      </c>
      <c r="L765" s="54">
        <f t="shared" si="72"/>
        <v>0</v>
      </c>
      <c r="M765" s="56" t="str">
        <f t="shared" si="74"/>
        <v>Keller Williams Realty - Waco</v>
      </c>
      <c r="N765" s="5">
        <f t="shared" si="70"/>
        <v>0</v>
      </c>
      <c r="O765" s="5">
        <f t="shared" si="73"/>
        <v>0</v>
      </c>
    </row>
    <row r="766" spans="1:15" s="8" customFormat="1" ht="14.25" customHeight="1" x14ac:dyDescent="0.2">
      <c r="A766" t="s">
        <v>2035</v>
      </c>
      <c r="B766" t="s">
        <v>1475</v>
      </c>
      <c r="C766" t="s">
        <v>154</v>
      </c>
      <c r="D766" t="s">
        <v>1099</v>
      </c>
      <c r="E766" t="s">
        <v>2217</v>
      </c>
      <c r="F766" t="s">
        <v>6</v>
      </c>
      <c r="G766" s="3">
        <v>43598</v>
      </c>
      <c r="H766" s="2">
        <v>140000</v>
      </c>
      <c r="I766" s="12" t="s">
        <v>838</v>
      </c>
      <c r="J766" s="67">
        <f t="shared" si="69"/>
        <v>140000</v>
      </c>
      <c r="K766" s="5">
        <f t="shared" si="71"/>
        <v>1</v>
      </c>
      <c r="L766" s="54">
        <f t="shared" si="72"/>
        <v>0</v>
      </c>
      <c r="M766" s="56" t="str">
        <f t="shared" si="74"/>
        <v>Keller Williams Realty - Waco</v>
      </c>
      <c r="N766" s="5">
        <f t="shared" si="70"/>
        <v>0</v>
      </c>
      <c r="O766" s="5">
        <f t="shared" si="73"/>
        <v>0</v>
      </c>
    </row>
    <row r="767" spans="1:15" s="8" customFormat="1" ht="14.25" customHeight="1" x14ac:dyDescent="0.2">
      <c r="A767" t="s">
        <v>2035</v>
      </c>
      <c r="B767" t="s">
        <v>1475</v>
      </c>
      <c r="C767" t="s">
        <v>813</v>
      </c>
      <c r="D767" t="s">
        <v>1099</v>
      </c>
      <c r="E767" t="s">
        <v>2733</v>
      </c>
      <c r="F767" t="s">
        <v>6</v>
      </c>
      <c r="G767" s="3">
        <v>43553</v>
      </c>
      <c r="H767" s="2">
        <v>170000</v>
      </c>
      <c r="I767" s="12">
        <v>20190452</v>
      </c>
      <c r="J767" s="67">
        <f t="shared" si="69"/>
        <v>170000</v>
      </c>
      <c r="K767" s="5">
        <f t="shared" si="71"/>
        <v>1</v>
      </c>
      <c r="L767" s="54">
        <f t="shared" si="72"/>
        <v>1</v>
      </c>
      <c r="M767" s="56" t="str">
        <f t="shared" si="74"/>
        <v>Keller Williams Realty - Waco</v>
      </c>
      <c r="N767" s="5">
        <f t="shared" si="70"/>
        <v>0</v>
      </c>
      <c r="O767" s="5">
        <f t="shared" si="73"/>
        <v>0</v>
      </c>
    </row>
    <row r="768" spans="1:15" s="8" customFormat="1" ht="14.25" customHeight="1" x14ac:dyDescent="0.2">
      <c r="A768" t="s">
        <v>377</v>
      </c>
      <c r="B768" t="s">
        <v>1842</v>
      </c>
      <c r="C768" t="s">
        <v>1222</v>
      </c>
      <c r="D768" t="s">
        <v>1099</v>
      </c>
      <c r="E768" t="s">
        <v>2689</v>
      </c>
      <c r="F768" t="s">
        <v>1127</v>
      </c>
      <c r="G768" s="3">
        <v>43549</v>
      </c>
      <c r="H768" s="2">
        <v>164000</v>
      </c>
      <c r="I768" s="12">
        <v>20190463</v>
      </c>
      <c r="J768" s="67">
        <f t="shared" si="69"/>
        <v>164000</v>
      </c>
      <c r="K768" s="5">
        <f t="shared" si="71"/>
        <v>1</v>
      </c>
      <c r="L768" s="54">
        <f t="shared" si="72"/>
        <v>1</v>
      </c>
      <c r="M768" s="56" t="str">
        <f t="shared" si="74"/>
        <v>Keller Williams Realty - Waco</v>
      </c>
      <c r="N768" s="5">
        <f t="shared" si="70"/>
        <v>0</v>
      </c>
      <c r="O768" s="5">
        <f t="shared" si="73"/>
        <v>0</v>
      </c>
    </row>
    <row r="769" spans="1:15" s="8" customFormat="1" ht="14.25" customHeight="1" x14ac:dyDescent="0.2">
      <c r="A769" t="s">
        <v>1841</v>
      </c>
      <c r="B769" t="s">
        <v>1840</v>
      </c>
      <c r="C769" t="s">
        <v>1906</v>
      </c>
      <c r="D769" t="s">
        <v>1099</v>
      </c>
      <c r="E769" t="s">
        <v>2305</v>
      </c>
      <c r="F769" t="s">
        <v>6</v>
      </c>
      <c r="G769" s="3">
        <v>43500</v>
      </c>
      <c r="H769" s="2">
        <v>169900</v>
      </c>
      <c r="I769" s="12">
        <v>20190050</v>
      </c>
      <c r="J769" s="67">
        <f t="shared" si="69"/>
        <v>169900</v>
      </c>
      <c r="K769" s="5">
        <f t="shared" si="71"/>
        <v>1</v>
      </c>
      <c r="L769" s="54">
        <f t="shared" si="72"/>
        <v>1</v>
      </c>
      <c r="M769" s="56" t="str">
        <f t="shared" si="74"/>
        <v>Keller Williams Realty - Waco</v>
      </c>
      <c r="N769" s="5">
        <f t="shared" si="70"/>
        <v>0</v>
      </c>
      <c r="O769" s="5">
        <f t="shared" si="73"/>
        <v>0</v>
      </c>
    </row>
    <row r="770" spans="1:15" s="8" customFormat="1" ht="14.25" customHeight="1" x14ac:dyDescent="0.2">
      <c r="A770" t="s">
        <v>1868</v>
      </c>
      <c r="B770" t="s">
        <v>1869</v>
      </c>
      <c r="C770" t="s">
        <v>2884</v>
      </c>
      <c r="D770" t="s">
        <v>2038</v>
      </c>
      <c r="E770" t="s">
        <v>2885</v>
      </c>
      <c r="F770" t="s">
        <v>215</v>
      </c>
      <c r="G770" s="3">
        <v>43570</v>
      </c>
      <c r="H770" s="2">
        <v>275000</v>
      </c>
      <c r="I770" s="12" t="s">
        <v>838</v>
      </c>
      <c r="J770" s="67">
        <f t="shared" si="69"/>
        <v>275000</v>
      </c>
      <c r="K770" s="5">
        <f t="shared" si="71"/>
        <v>1</v>
      </c>
      <c r="L770" s="54">
        <f t="shared" si="72"/>
        <v>0</v>
      </c>
      <c r="M770" s="56" t="str">
        <f t="shared" si="74"/>
        <v>Keller Williams Realty Austin NW</v>
      </c>
      <c r="N770" s="5">
        <f t="shared" si="70"/>
        <v>0</v>
      </c>
      <c r="O770" s="5">
        <f t="shared" si="73"/>
        <v>0</v>
      </c>
    </row>
    <row r="771" spans="1:15" s="8" customFormat="1" ht="14.25" customHeight="1" x14ac:dyDescent="0.2">
      <c r="A771" t="s">
        <v>756</v>
      </c>
      <c r="B771" t="s">
        <v>1854</v>
      </c>
      <c r="C771" t="s">
        <v>2250</v>
      </c>
      <c r="D771" t="s">
        <v>2251</v>
      </c>
      <c r="E771" t="s">
        <v>2252</v>
      </c>
      <c r="F771" t="s">
        <v>6</v>
      </c>
      <c r="G771" s="3">
        <v>43496</v>
      </c>
      <c r="H771" s="2">
        <v>225000</v>
      </c>
      <c r="I771" s="12">
        <v>20182907</v>
      </c>
      <c r="J771" s="67">
        <f t="shared" ref="J771:J834" si="75">IF(B771=D771,0,H771)</f>
        <v>225000</v>
      </c>
      <c r="K771" s="5">
        <f t="shared" si="71"/>
        <v>1</v>
      </c>
      <c r="L771" s="54">
        <f t="shared" si="72"/>
        <v>1</v>
      </c>
      <c r="M771" s="56" t="str">
        <f t="shared" si="74"/>
        <v>Keller Williams Realty Coppell</v>
      </c>
      <c r="N771" s="5">
        <f t="shared" ref="N771:N834" si="76">IF(B771=D771,1,0)</f>
        <v>0</v>
      </c>
      <c r="O771" s="5">
        <f t="shared" si="73"/>
        <v>0</v>
      </c>
    </row>
    <row r="772" spans="1:15" s="8" customFormat="1" ht="14.25" customHeight="1" x14ac:dyDescent="0.2">
      <c r="A772" t="s">
        <v>2735</v>
      </c>
      <c r="B772" t="s">
        <v>2736</v>
      </c>
      <c r="C772" t="s">
        <v>2735</v>
      </c>
      <c r="D772" t="s">
        <v>2736</v>
      </c>
      <c r="E772" t="s">
        <v>2737</v>
      </c>
      <c r="F772" t="s">
        <v>301</v>
      </c>
      <c r="G772" s="3">
        <v>43553</v>
      </c>
      <c r="H772" s="2">
        <v>135000</v>
      </c>
      <c r="I772" s="12" t="s">
        <v>838</v>
      </c>
      <c r="J772" s="67">
        <f t="shared" si="75"/>
        <v>0</v>
      </c>
      <c r="K772" s="5">
        <f t="shared" si="71"/>
        <v>0</v>
      </c>
      <c r="L772" s="54">
        <f t="shared" si="72"/>
        <v>0</v>
      </c>
      <c r="M772" s="56" t="str">
        <f t="shared" si="74"/>
        <v>Keller Williams Realty Ellis Co</v>
      </c>
      <c r="N772" s="5">
        <f t="shared" si="76"/>
        <v>1</v>
      </c>
      <c r="O772" s="5">
        <f t="shared" si="73"/>
        <v>0</v>
      </c>
    </row>
    <row r="773" spans="1:15" s="8" customFormat="1" ht="14.25" customHeight="1" x14ac:dyDescent="0.2">
      <c r="A773" t="s">
        <v>1868</v>
      </c>
      <c r="B773" t="s">
        <v>1869</v>
      </c>
      <c r="C773" t="s">
        <v>1981</v>
      </c>
      <c r="D773" t="s">
        <v>2062</v>
      </c>
      <c r="E773" t="s">
        <v>2498</v>
      </c>
      <c r="F773" t="s">
        <v>6</v>
      </c>
      <c r="G773" s="3">
        <v>43525</v>
      </c>
      <c r="H773" s="2">
        <v>155000</v>
      </c>
      <c r="I773" s="12">
        <v>20190121</v>
      </c>
      <c r="J773" s="67">
        <f t="shared" si="75"/>
        <v>155000</v>
      </c>
      <c r="K773" s="5">
        <f t="shared" si="71"/>
        <v>1</v>
      </c>
      <c r="L773" s="54">
        <f t="shared" si="72"/>
        <v>1</v>
      </c>
      <c r="M773" s="56" t="str">
        <f t="shared" si="74"/>
        <v>Keller Williams Realty Greater Northwest</v>
      </c>
      <c r="N773" s="5">
        <f t="shared" si="76"/>
        <v>0</v>
      </c>
      <c r="O773" s="5">
        <f t="shared" si="73"/>
        <v>0</v>
      </c>
    </row>
    <row r="774" spans="1:15" s="8" customFormat="1" ht="14.25" customHeight="1" x14ac:dyDescent="0.2">
      <c r="A774" t="s">
        <v>398</v>
      </c>
      <c r="B774" t="s">
        <v>1258</v>
      </c>
      <c r="C774" t="s">
        <v>732</v>
      </c>
      <c r="D774" t="s">
        <v>2054</v>
      </c>
      <c r="E774" t="s">
        <v>3336</v>
      </c>
      <c r="F774" t="s">
        <v>426</v>
      </c>
      <c r="G774" s="3">
        <v>43616</v>
      </c>
      <c r="H774" s="2">
        <v>135000</v>
      </c>
      <c r="I774" s="12" t="s">
        <v>838</v>
      </c>
      <c r="J774" s="67">
        <f t="shared" si="75"/>
        <v>135000</v>
      </c>
      <c r="K774" s="5">
        <f t="shared" ref="K774:K837" si="77">IF(J774&gt;0,1,0)</f>
        <v>1</v>
      </c>
      <c r="L774" s="54">
        <f t="shared" ref="L774:L837" si="78">IF(K774=0,0,IF(I774="did not close",0,IF(I774="",0,1)))</f>
        <v>0</v>
      </c>
      <c r="M774" s="56" t="str">
        <f t="shared" si="74"/>
        <v>Keller Williams Realty GT</v>
      </c>
      <c r="N774" s="5">
        <f t="shared" si="76"/>
        <v>0</v>
      </c>
      <c r="O774" s="5">
        <f t="shared" ref="O774:O837" si="79">IF(K774=0,IF(I774="did not close",0,IF(I774="",0,1)),0)</f>
        <v>0</v>
      </c>
    </row>
    <row r="775" spans="1:15" s="8" customFormat="1" ht="14.25" customHeight="1" x14ac:dyDescent="0.2">
      <c r="A775" t="s">
        <v>2370</v>
      </c>
      <c r="B775" t="s">
        <v>1720</v>
      </c>
      <c r="C775" t="s">
        <v>732</v>
      </c>
      <c r="D775" t="s">
        <v>2054</v>
      </c>
      <c r="E775" t="s">
        <v>2371</v>
      </c>
      <c r="F775" t="s">
        <v>426</v>
      </c>
      <c r="G775" s="3">
        <v>43511</v>
      </c>
      <c r="H775" s="2">
        <v>293000</v>
      </c>
      <c r="I775" s="12" t="s">
        <v>838</v>
      </c>
      <c r="J775" s="67">
        <f t="shared" si="75"/>
        <v>293000</v>
      </c>
      <c r="K775" s="5">
        <f t="shared" si="77"/>
        <v>1</v>
      </c>
      <c r="L775" s="54">
        <f t="shared" si="78"/>
        <v>0</v>
      </c>
      <c r="M775" s="56" t="str">
        <f t="shared" si="74"/>
        <v>Keller Williams Realty GT</v>
      </c>
      <c r="N775" s="5">
        <f t="shared" si="76"/>
        <v>0</v>
      </c>
      <c r="O775" s="5">
        <f t="shared" si="79"/>
        <v>0</v>
      </c>
    </row>
    <row r="776" spans="1:15" s="8" customFormat="1" ht="14.25" customHeight="1" x14ac:dyDescent="0.2">
      <c r="A776" t="s">
        <v>1859</v>
      </c>
      <c r="B776" t="s">
        <v>1099</v>
      </c>
      <c r="C776" t="s">
        <v>3355</v>
      </c>
      <c r="D776" t="s">
        <v>2054</v>
      </c>
      <c r="E776" t="s">
        <v>3356</v>
      </c>
      <c r="F776" t="s">
        <v>6</v>
      </c>
      <c r="G776" s="3">
        <v>43616</v>
      </c>
      <c r="H776" s="2">
        <v>135000</v>
      </c>
      <c r="I776" s="12" t="s">
        <v>838</v>
      </c>
      <c r="J776" s="67">
        <f t="shared" si="75"/>
        <v>135000</v>
      </c>
      <c r="K776" s="5">
        <f t="shared" si="77"/>
        <v>1</v>
      </c>
      <c r="L776" s="54">
        <f t="shared" si="78"/>
        <v>0</v>
      </c>
      <c r="M776" s="56" t="str">
        <f t="shared" si="74"/>
        <v>Keller Williams Realty GT</v>
      </c>
      <c r="N776" s="5">
        <f t="shared" si="76"/>
        <v>0</v>
      </c>
      <c r="O776" s="5">
        <f t="shared" si="79"/>
        <v>0</v>
      </c>
    </row>
    <row r="777" spans="1:15" s="8" customFormat="1" ht="14.25" customHeight="1" x14ac:dyDescent="0.2">
      <c r="A777" t="s">
        <v>1573</v>
      </c>
      <c r="B777" t="s">
        <v>1475</v>
      </c>
      <c r="C777" t="s">
        <v>732</v>
      </c>
      <c r="D777" t="s">
        <v>2054</v>
      </c>
      <c r="E777" t="s">
        <v>2495</v>
      </c>
      <c r="F777" t="s">
        <v>426</v>
      </c>
      <c r="G777" s="3">
        <v>43525</v>
      </c>
      <c r="H777" s="2">
        <v>85500</v>
      </c>
      <c r="I777" s="12" t="s">
        <v>838</v>
      </c>
      <c r="J777" s="67">
        <f t="shared" si="75"/>
        <v>85500</v>
      </c>
      <c r="K777" s="5">
        <f t="shared" si="77"/>
        <v>1</v>
      </c>
      <c r="L777" s="54">
        <f t="shared" si="78"/>
        <v>0</v>
      </c>
      <c r="M777" s="56" t="str">
        <f t="shared" si="74"/>
        <v>Keller Williams Realty GT</v>
      </c>
      <c r="N777" s="5">
        <f t="shared" si="76"/>
        <v>0</v>
      </c>
      <c r="O777" s="5">
        <f t="shared" si="79"/>
        <v>0</v>
      </c>
    </row>
    <row r="778" spans="1:15" s="8" customFormat="1" ht="14.25" customHeight="1" x14ac:dyDescent="0.2">
      <c r="A778" t="s">
        <v>1981</v>
      </c>
      <c r="B778" t="s">
        <v>2062</v>
      </c>
      <c r="C778" t="s">
        <v>1981</v>
      </c>
      <c r="D778" t="s">
        <v>1959</v>
      </c>
      <c r="E778" t="s">
        <v>2186</v>
      </c>
      <c r="F778" t="s">
        <v>6</v>
      </c>
      <c r="G778" s="3">
        <v>43483</v>
      </c>
      <c r="H778" s="2">
        <v>169900</v>
      </c>
      <c r="I778" s="12">
        <v>20182852</v>
      </c>
      <c r="J778" s="67">
        <f t="shared" si="75"/>
        <v>169900</v>
      </c>
      <c r="K778" s="5">
        <f t="shared" si="77"/>
        <v>1</v>
      </c>
      <c r="L778" s="54">
        <f t="shared" si="78"/>
        <v>1</v>
      </c>
      <c r="M778" s="56" t="str">
        <f t="shared" si="74"/>
        <v>Keller Williams Signature</v>
      </c>
      <c r="N778" s="5">
        <f t="shared" si="76"/>
        <v>0</v>
      </c>
      <c r="O778" s="5">
        <f t="shared" si="79"/>
        <v>0</v>
      </c>
    </row>
    <row r="779" spans="1:15" s="8" customFormat="1" ht="14.25" customHeight="1" x14ac:dyDescent="0.2">
      <c r="A779" t="s">
        <v>269</v>
      </c>
      <c r="B779" t="s">
        <v>1547</v>
      </c>
      <c r="C779" t="s">
        <v>989</v>
      </c>
      <c r="D779" t="s">
        <v>1840</v>
      </c>
      <c r="E779" t="s">
        <v>2961</v>
      </c>
      <c r="F779" t="s">
        <v>1249</v>
      </c>
      <c r="G779" s="3">
        <v>43580</v>
      </c>
      <c r="H779" s="2">
        <v>234000</v>
      </c>
      <c r="I779" s="12" t="s">
        <v>838</v>
      </c>
      <c r="J779" s="67">
        <f t="shared" si="75"/>
        <v>234000</v>
      </c>
      <c r="K779" s="5">
        <f t="shared" si="77"/>
        <v>1</v>
      </c>
      <c r="L779" s="54">
        <f t="shared" si="78"/>
        <v>0</v>
      </c>
      <c r="M779" s="56" t="str">
        <f t="shared" si="74"/>
        <v>Kelly, Realtors</v>
      </c>
      <c r="N779" s="5">
        <f t="shared" si="76"/>
        <v>0</v>
      </c>
      <c r="O779" s="5">
        <f t="shared" si="79"/>
        <v>0</v>
      </c>
    </row>
    <row r="780" spans="1:15" s="8" customFormat="1" ht="14.25" customHeight="1" x14ac:dyDescent="0.2">
      <c r="A780" t="s">
        <v>13</v>
      </c>
      <c r="B780" t="s">
        <v>1840</v>
      </c>
      <c r="C780" t="s">
        <v>199</v>
      </c>
      <c r="D780" t="s">
        <v>1840</v>
      </c>
      <c r="E780" t="s">
        <v>2856</v>
      </c>
      <c r="F780" t="s">
        <v>6</v>
      </c>
      <c r="G780" s="3">
        <v>43567</v>
      </c>
      <c r="H780" s="2">
        <v>315000</v>
      </c>
      <c r="I780" s="12">
        <v>20190456</v>
      </c>
      <c r="J780" s="67">
        <f t="shared" si="75"/>
        <v>0</v>
      </c>
      <c r="K780" s="5">
        <f t="shared" si="77"/>
        <v>0</v>
      </c>
      <c r="L780" s="54">
        <f t="shared" si="78"/>
        <v>0</v>
      </c>
      <c r="M780" s="56" t="str">
        <f t="shared" si="74"/>
        <v>Kelly, Realtors</v>
      </c>
      <c r="N780" s="5">
        <f t="shared" si="76"/>
        <v>1</v>
      </c>
      <c r="O780" s="5">
        <f t="shared" si="79"/>
        <v>1</v>
      </c>
    </row>
    <row r="781" spans="1:15" s="8" customFormat="1" ht="14.25" customHeight="1" x14ac:dyDescent="0.2">
      <c r="A781" t="s">
        <v>13</v>
      </c>
      <c r="B781" t="s">
        <v>1840</v>
      </c>
      <c r="C781" t="s">
        <v>1918</v>
      </c>
      <c r="D781" t="s">
        <v>1840</v>
      </c>
      <c r="E781" t="s">
        <v>3129</v>
      </c>
      <c r="F781" t="s">
        <v>6</v>
      </c>
      <c r="G781" s="3">
        <v>43595</v>
      </c>
      <c r="H781" s="2">
        <v>282500</v>
      </c>
      <c r="I781" s="12">
        <v>20190519</v>
      </c>
      <c r="J781" s="67">
        <f t="shared" si="75"/>
        <v>0</v>
      </c>
      <c r="K781" s="5">
        <f t="shared" si="77"/>
        <v>0</v>
      </c>
      <c r="L781" s="54">
        <f t="shared" si="78"/>
        <v>0</v>
      </c>
      <c r="M781" s="56" t="str">
        <f t="shared" si="74"/>
        <v>Kelly, Realtors</v>
      </c>
      <c r="N781" s="5">
        <f t="shared" si="76"/>
        <v>1</v>
      </c>
      <c r="O781" s="5">
        <f t="shared" si="79"/>
        <v>1</v>
      </c>
    </row>
    <row r="782" spans="1:15" s="8" customFormat="1" ht="14.25" customHeight="1" x14ac:dyDescent="0.2">
      <c r="A782" t="s">
        <v>1711</v>
      </c>
      <c r="B782" t="s">
        <v>1099</v>
      </c>
      <c r="C782" t="s">
        <v>1629</v>
      </c>
      <c r="D782" t="s">
        <v>1840</v>
      </c>
      <c r="E782" t="s">
        <v>3265</v>
      </c>
      <c r="F782" t="s">
        <v>6</v>
      </c>
      <c r="G782" s="3">
        <v>43609</v>
      </c>
      <c r="H782" s="2">
        <v>199000</v>
      </c>
      <c r="I782" s="12" t="s">
        <v>838</v>
      </c>
      <c r="J782" s="67">
        <f t="shared" si="75"/>
        <v>199000</v>
      </c>
      <c r="K782" s="5">
        <f t="shared" si="77"/>
        <v>1</v>
      </c>
      <c r="L782" s="54">
        <f t="shared" si="78"/>
        <v>0</v>
      </c>
      <c r="M782" s="56" t="str">
        <f t="shared" si="74"/>
        <v>Kelly, Realtors</v>
      </c>
      <c r="N782" s="5">
        <f t="shared" si="76"/>
        <v>0</v>
      </c>
      <c r="O782" s="5">
        <f t="shared" si="79"/>
        <v>0</v>
      </c>
    </row>
    <row r="783" spans="1:15" s="8" customFormat="1" ht="14.25" customHeight="1" x14ac:dyDescent="0.2">
      <c r="A783" t="s">
        <v>710</v>
      </c>
      <c r="B783" t="s">
        <v>303</v>
      </c>
      <c r="C783" t="s">
        <v>1629</v>
      </c>
      <c r="D783" t="s">
        <v>1840</v>
      </c>
      <c r="E783" t="s">
        <v>2952</v>
      </c>
      <c r="F783" t="s">
        <v>6</v>
      </c>
      <c r="G783" s="3">
        <v>43579</v>
      </c>
      <c r="H783" s="2">
        <v>185500</v>
      </c>
      <c r="I783" s="12">
        <v>20190772</v>
      </c>
      <c r="J783" s="67">
        <f t="shared" si="75"/>
        <v>185500</v>
      </c>
      <c r="K783" s="5">
        <f t="shared" si="77"/>
        <v>1</v>
      </c>
      <c r="L783" s="54">
        <f t="shared" si="78"/>
        <v>1</v>
      </c>
      <c r="M783" s="56" t="str">
        <f t="shared" si="74"/>
        <v>Kelly, Realtors</v>
      </c>
      <c r="N783" s="5">
        <f t="shared" si="76"/>
        <v>0</v>
      </c>
      <c r="O783" s="5">
        <f t="shared" si="79"/>
        <v>0</v>
      </c>
    </row>
    <row r="784" spans="1:15" s="8" customFormat="1" ht="14.25" customHeight="1" x14ac:dyDescent="0.2">
      <c r="A784" t="s">
        <v>184</v>
      </c>
      <c r="B784" t="s">
        <v>1547</v>
      </c>
      <c r="C784" t="s">
        <v>1841</v>
      </c>
      <c r="D784" t="s">
        <v>1840</v>
      </c>
      <c r="E784" t="s">
        <v>2604</v>
      </c>
      <c r="F784" t="s">
        <v>6</v>
      </c>
      <c r="G784" s="3">
        <v>43538</v>
      </c>
      <c r="H784" s="2">
        <v>425000</v>
      </c>
      <c r="I784" s="12" t="s">
        <v>838</v>
      </c>
      <c r="J784" s="67">
        <f t="shared" si="75"/>
        <v>425000</v>
      </c>
      <c r="K784" s="5">
        <f t="shared" si="77"/>
        <v>1</v>
      </c>
      <c r="L784" s="54">
        <f t="shared" si="78"/>
        <v>0</v>
      </c>
      <c r="M784" s="56" t="str">
        <f t="shared" si="74"/>
        <v>Kelly, Realtors</v>
      </c>
      <c r="N784" s="5">
        <f t="shared" si="76"/>
        <v>0</v>
      </c>
      <c r="O784" s="5">
        <f t="shared" si="79"/>
        <v>0</v>
      </c>
    </row>
    <row r="785" spans="1:15" s="8" customFormat="1" ht="14.25" customHeight="1" x14ac:dyDescent="0.2">
      <c r="A785" t="s">
        <v>1742</v>
      </c>
      <c r="B785" t="s">
        <v>1840</v>
      </c>
      <c r="C785" t="s">
        <v>1742</v>
      </c>
      <c r="D785" t="s">
        <v>1840</v>
      </c>
      <c r="E785" t="s">
        <v>2460</v>
      </c>
      <c r="F785" t="s">
        <v>6</v>
      </c>
      <c r="G785" s="3">
        <v>43524</v>
      </c>
      <c r="H785" s="2">
        <v>57000</v>
      </c>
      <c r="I785" s="12" t="s">
        <v>838</v>
      </c>
      <c r="J785" s="67">
        <f t="shared" si="75"/>
        <v>0</v>
      </c>
      <c r="K785" s="5">
        <f t="shared" si="77"/>
        <v>0</v>
      </c>
      <c r="L785" s="54">
        <f t="shared" si="78"/>
        <v>0</v>
      </c>
      <c r="M785" s="56" t="str">
        <f t="shared" si="74"/>
        <v>Kelly, Realtors</v>
      </c>
      <c r="N785" s="5">
        <f t="shared" si="76"/>
        <v>1</v>
      </c>
      <c r="O785" s="5">
        <f t="shared" si="79"/>
        <v>0</v>
      </c>
    </row>
    <row r="786" spans="1:15" s="8" customFormat="1" ht="14.25" customHeight="1" x14ac:dyDescent="0.2">
      <c r="A786" t="s">
        <v>719</v>
      </c>
      <c r="B786" t="s">
        <v>1036</v>
      </c>
      <c r="C786" t="s">
        <v>13</v>
      </c>
      <c r="D786" t="s">
        <v>1840</v>
      </c>
      <c r="E786" t="s">
        <v>3069</v>
      </c>
      <c r="F786" t="s">
        <v>6</v>
      </c>
      <c r="G786" s="3">
        <v>43591</v>
      </c>
      <c r="H786" s="2">
        <v>190000</v>
      </c>
      <c r="I786" s="12" t="s">
        <v>838</v>
      </c>
      <c r="J786" s="67">
        <f t="shared" si="75"/>
        <v>190000</v>
      </c>
      <c r="K786" s="5">
        <f t="shared" si="77"/>
        <v>1</v>
      </c>
      <c r="L786" s="54">
        <f t="shared" si="78"/>
        <v>0</v>
      </c>
      <c r="M786" s="56" t="str">
        <f t="shared" si="74"/>
        <v>Kelly, Realtors</v>
      </c>
      <c r="N786" s="5">
        <f t="shared" si="76"/>
        <v>0</v>
      </c>
      <c r="O786" s="5">
        <f t="shared" si="79"/>
        <v>0</v>
      </c>
    </row>
    <row r="787" spans="1:15" s="8" customFormat="1" ht="14.25" customHeight="1" x14ac:dyDescent="0.2">
      <c r="A787" t="s">
        <v>1553</v>
      </c>
      <c r="B787" t="s">
        <v>1842</v>
      </c>
      <c r="C787" t="s">
        <v>322</v>
      </c>
      <c r="D787" t="s">
        <v>1840</v>
      </c>
      <c r="E787" t="s">
        <v>2616</v>
      </c>
      <c r="F787" t="s">
        <v>6</v>
      </c>
      <c r="G787" s="3">
        <v>43539</v>
      </c>
      <c r="H787" s="2">
        <v>220500</v>
      </c>
      <c r="I787" s="12" t="s">
        <v>838</v>
      </c>
      <c r="J787" s="67">
        <f t="shared" si="75"/>
        <v>220500</v>
      </c>
      <c r="K787" s="5">
        <f t="shared" si="77"/>
        <v>1</v>
      </c>
      <c r="L787" s="54">
        <f t="shared" si="78"/>
        <v>0</v>
      </c>
      <c r="M787" s="56" t="str">
        <f t="shared" si="74"/>
        <v>Kelly, Realtors</v>
      </c>
      <c r="N787" s="5">
        <f t="shared" si="76"/>
        <v>0</v>
      </c>
      <c r="O787" s="5">
        <f t="shared" si="79"/>
        <v>0</v>
      </c>
    </row>
    <row r="788" spans="1:15" s="8" customFormat="1" ht="14.25" customHeight="1" x14ac:dyDescent="0.2">
      <c r="A788" t="s">
        <v>1882</v>
      </c>
      <c r="B788" t="s">
        <v>1535</v>
      </c>
      <c r="C788" t="s">
        <v>1925</v>
      </c>
      <c r="D788" t="s">
        <v>1840</v>
      </c>
      <c r="E788" t="s">
        <v>2512</v>
      </c>
      <c r="F788" t="s">
        <v>6</v>
      </c>
      <c r="G788" s="3">
        <v>43528</v>
      </c>
      <c r="H788" s="2">
        <v>435000</v>
      </c>
      <c r="I788" s="12" t="s">
        <v>838</v>
      </c>
      <c r="J788" s="67">
        <f t="shared" si="75"/>
        <v>435000</v>
      </c>
      <c r="K788" s="5">
        <f t="shared" si="77"/>
        <v>1</v>
      </c>
      <c r="L788" s="54">
        <f t="shared" si="78"/>
        <v>0</v>
      </c>
      <c r="M788" s="56" t="str">
        <f t="shared" si="74"/>
        <v>Kelly, Realtors</v>
      </c>
      <c r="N788" s="5">
        <f t="shared" si="76"/>
        <v>0</v>
      </c>
      <c r="O788" s="5">
        <f t="shared" si="79"/>
        <v>0</v>
      </c>
    </row>
    <row r="789" spans="1:15" s="8" customFormat="1" ht="14.25" customHeight="1" x14ac:dyDescent="0.2">
      <c r="A789" t="s">
        <v>529</v>
      </c>
      <c r="B789" t="s">
        <v>1036</v>
      </c>
      <c r="C789" t="s">
        <v>25</v>
      </c>
      <c r="D789" t="s">
        <v>1840</v>
      </c>
      <c r="E789" t="s">
        <v>3103</v>
      </c>
      <c r="F789" t="s">
        <v>6</v>
      </c>
      <c r="G789" s="3">
        <v>43594</v>
      </c>
      <c r="H789" s="2">
        <v>125500</v>
      </c>
      <c r="I789" s="12" t="s">
        <v>838</v>
      </c>
      <c r="J789" s="67">
        <f t="shared" si="75"/>
        <v>125500</v>
      </c>
      <c r="K789" s="5">
        <f t="shared" si="77"/>
        <v>1</v>
      </c>
      <c r="L789" s="54">
        <f t="shared" si="78"/>
        <v>0</v>
      </c>
      <c r="M789" s="56" t="str">
        <f t="shared" si="74"/>
        <v>Kelly, Realtors</v>
      </c>
      <c r="N789" s="5">
        <f t="shared" si="76"/>
        <v>0</v>
      </c>
      <c r="O789" s="5">
        <f t="shared" si="79"/>
        <v>0</v>
      </c>
    </row>
    <row r="790" spans="1:15" s="8" customFormat="1" ht="14.25" customHeight="1" x14ac:dyDescent="0.2">
      <c r="A790" t="s">
        <v>1081</v>
      </c>
      <c r="B790" t="s">
        <v>1036</v>
      </c>
      <c r="C790" t="s">
        <v>1629</v>
      </c>
      <c r="D790" t="s">
        <v>1840</v>
      </c>
      <c r="E790" t="s">
        <v>2296</v>
      </c>
      <c r="F790" t="s">
        <v>6</v>
      </c>
      <c r="G790" s="3">
        <v>43500</v>
      </c>
      <c r="H790" s="2">
        <v>358000</v>
      </c>
      <c r="I790" s="12">
        <v>20182101</v>
      </c>
      <c r="J790" s="67">
        <f t="shared" si="75"/>
        <v>358000</v>
      </c>
      <c r="K790" s="5">
        <f t="shared" si="77"/>
        <v>1</v>
      </c>
      <c r="L790" s="54">
        <f t="shared" si="78"/>
        <v>1</v>
      </c>
      <c r="M790" s="56" t="str">
        <f t="shared" si="74"/>
        <v>Kelly, Realtors</v>
      </c>
      <c r="N790" s="5">
        <f t="shared" si="76"/>
        <v>0</v>
      </c>
      <c r="O790" s="5">
        <f t="shared" si="79"/>
        <v>0</v>
      </c>
    </row>
    <row r="791" spans="1:15" s="8" customFormat="1" ht="14.25" customHeight="1" x14ac:dyDescent="0.2">
      <c r="A791" t="s">
        <v>1081</v>
      </c>
      <c r="B791" t="s">
        <v>1036</v>
      </c>
      <c r="C791" t="s">
        <v>563</v>
      </c>
      <c r="D791" t="s">
        <v>1840</v>
      </c>
      <c r="E791" t="s">
        <v>2821</v>
      </c>
      <c r="F791" t="s">
        <v>6</v>
      </c>
      <c r="G791" s="3">
        <v>43563</v>
      </c>
      <c r="H791" s="2">
        <v>490000</v>
      </c>
      <c r="I791" s="12" t="s">
        <v>838</v>
      </c>
      <c r="J791" s="67">
        <f t="shared" si="75"/>
        <v>490000</v>
      </c>
      <c r="K791" s="5">
        <f t="shared" si="77"/>
        <v>1</v>
      </c>
      <c r="L791" s="54">
        <f t="shared" si="78"/>
        <v>0</v>
      </c>
      <c r="M791" s="56" t="str">
        <f t="shared" si="74"/>
        <v>Kelly, Realtors</v>
      </c>
      <c r="N791" s="5">
        <f t="shared" si="76"/>
        <v>0</v>
      </c>
      <c r="O791" s="5">
        <f t="shared" si="79"/>
        <v>0</v>
      </c>
    </row>
    <row r="792" spans="1:15" s="8" customFormat="1" ht="14.25" customHeight="1" x14ac:dyDescent="0.2">
      <c r="A792" t="s">
        <v>1081</v>
      </c>
      <c r="B792" t="s">
        <v>1036</v>
      </c>
      <c r="C792" t="s">
        <v>25</v>
      </c>
      <c r="D792" t="s">
        <v>1840</v>
      </c>
      <c r="E792" t="s">
        <v>2627</v>
      </c>
      <c r="F792" t="s">
        <v>123</v>
      </c>
      <c r="G792" s="3">
        <v>43542</v>
      </c>
      <c r="H792" s="2">
        <v>264600</v>
      </c>
      <c r="I792" s="12" t="s">
        <v>838</v>
      </c>
      <c r="J792" s="67">
        <f t="shared" si="75"/>
        <v>264600</v>
      </c>
      <c r="K792" s="5">
        <f t="shared" si="77"/>
        <v>1</v>
      </c>
      <c r="L792" s="54">
        <f t="shared" si="78"/>
        <v>0</v>
      </c>
      <c r="M792" s="56" t="str">
        <f t="shared" si="74"/>
        <v>Kelly, Realtors</v>
      </c>
      <c r="N792" s="5">
        <f t="shared" si="76"/>
        <v>0</v>
      </c>
      <c r="O792" s="5">
        <f t="shared" si="79"/>
        <v>0</v>
      </c>
    </row>
    <row r="793" spans="1:15" s="8" customFormat="1" ht="14.25" customHeight="1" x14ac:dyDescent="0.2">
      <c r="A793" t="s">
        <v>1068</v>
      </c>
      <c r="B793" t="s">
        <v>1535</v>
      </c>
      <c r="C793" t="s">
        <v>1389</v>
      </c>
      <c r="D793" t="s">
        <v>1840</v>
      </c>
      <c r="E793" t="s">
        <v>2421</v>
      </c>
      <c r="F793" t="s">
        <v>6</v>
      </c>
      <c r="G793" s="3">
        <v>43518</v>
      </c>
      <c r="H793" s="2">
        <v>387000</v>
      </c>
      <c r="I793" s="12" t="s">
        <v>838</v>
      </c>
      <c r="J793" s="67">
        <f t="shared" si="75"/>
        <v>387000</v>
      </c>
      <c r="K793" s="5">
        <f t="shared" si="77"/>
        <v>1</v>
      </c>
      <c r="L793" s="54">
        <f t="shared" si="78"/>
        <v>0</v>
      </c>
      <c r="M793" s="56" t="str">
        <f t="shared" si="74"/>
        <v>Kelly, Realtors</v>
      </c>
      <c r="N793" s="5">
        <f t="shared" si="76"/>
        <v>0</v>
      </c>
      <c r="O793" s="5">
        <f t="shared" si="79"/>
        <v>0</v>
      </c>
    </row>
    <row r="794" spans="1:15" s="8" customFormat="1" ht="14.25" customHeight="1" x14ac:dyDescent="0.2">
      <c r="A794" t="s">
        <v>1068</v>
      </c>
      <c r="B794" t="s">
        <v>1535</v>
      </c>
      <c r="C794" t="s">
        <v>1841</v>
      </c>
      <c r="D794" t="s">
        <v>1840</v>
      </c>
      <c r="E794" t="s">
        <v>2129</v>
      </c>
      <c r="F794" t="s">
        <v>6</v>
      </c>
      <c r="G794" s="3">
        <v>43475</v>
      </c>
      <c r="H794" s="2">
        <v>135000</v>
      </c>
      <c r="I794" s="12">
        <v>20182806</v>
      </c>
      <c r="J794" s="67">
        <f t="shared" si="75"/>
        <v>135000</v>
      </c>
      <c r="K794" s="5">
        <f t="shared" si="77"/>
        <v>1</v>
      </c>
      <c r="L794" s="54">
        <f t="shared" si="78"/>
        <v>1</v>
      </c>
      <c r="M794" s="56" t="str">
        <f t="shared" si="74"/>
        <v>Kelly, Realtors</v>
      </c>
      <c r="N794" s="5">
        <f t="shared" si="76"/>
        <v>0</v>
      </c>
      <c r="O794" s="5">
        <f t="shared" si="79"/>
        <v>0</v>
      </c>
    </row>
    <row r="795" spans="1:15" s="8" customFormat="1" ht="14.25" customHeight="1" x14ac:dyDescent="0.2">
      <c r="A795" t="s">
        <v>1719</v>
      </c>
      <c r="B795" t="s">
        <v>5</v>
      </c>
      <c r="C795" t="s">
        <v>563</v>
      </c>
      <c r="D795" t="s">
        <v>1840</v>
      </c>
      <c r="E795" t="s">
        <v>2220</v>
      </c>
      <c r="F795" t="s">
        <v>1249</v>
      </c>
      <c r="G795" s="3">
        <v>43490</v>
      </c>
      <c r="H795" s="2">
        <v>75000</v>
      </c>
      <c r="I795" s="12" t="s">
        <v>838</v>
      </c>
      <c r="J795" s="67">
        <f t="shared" si="75"/>
        <v>75000</v>
      </c>
      <c r="K795" s="5">
        <f t="shared" si="77"/>
        <v>1</v>
      </c>
      <c r="L795" s="54">
        <f t="shared" si="78"/>
        <v>0</v>
      </c>
      <c r="M795" s="56" t="str">
        <f t="shared" si="74"/>
        <v>Kelly, Realtors</v>
      </c>
      <c r="N795" s="5">
        <f t="shared" si="76"/>
        <v>0</v>
      </c>
      <c r="O795" s="5">
        <f t="shared" si="79"/>
        <v>0</v>
      </c>
    </row>
    <row r="796" spans="1:15" s="8" customFormat="1" ht="14.25" customHeight="1" x14ac:dyDescent="0.2">
      <c r="A796" t="s">
        <v>842</v>
      </c>
      <c r="B796" t="s">
        <v>1940</v>
      </c>
      <c r="C796" t="s">
        <v>288</v>
      </c>
      <c r="D796" t="s">
        <v>1840</v>
      </c>
      <c r="E796" t="s">
        <v>2445</v>
      </c>
      <c r="F796" t="s">
        <v>216</v>
      </c>
      <c r="G796" s="3">
        <v>43523</v>
      </c>
      <c r="H796" s="2">
        <v>166000</v>
      </c>
      <c r="I796" s="12">
        <v>20190193</v>
      </c>
      <c r="J796" s="67">
        <f t="shared" si="75"/>
        <v>166000</v>
      </c>
      <c r="K796" s="5">
        <f t="shared" si="77"/>
        <v>1</v>
      </c>
      <c r="L796" s="54">
        <f t="shared" si="78"/>
        <v>1</v>
      </c>
      <c r="M796" s="56" t="str">
        <f t="shared" si="74"/>
        <v>Kelly, Realtors</v>
      </c>
      <c r="N796" s="5">
        <f t="shared" si="76"/>
        <v>0</v>
      </c>
      <c r="O796" s="5">
        <f t="shared" si="79"/>
        <v>0</v>
      </c>
    </row>
    <row r="797" spans="1:15" s="8" customFormat="1" ht="14.25" customHeight="1" x14ac:dyDescent="0.2">
      <c r="A797" t="s">
        <v>842</v>
      </c>
      <c r="B797" t="s">
        <v>1940</v>
      </c>
      <c r="C797" t="s">
        <v>309</v>
      </c>
      <c r="D797" t="s">
        <v>1840</v>
      </c>
      <c r="E797" t="s">
        <v>3029</v>
      </c>
      <c r="F797" t="s">
        <v>6</v>
      </c>
      <c r="G797" s="3">
        <v>43585</v>
      </c>
      <c r="H797" s="2">
        <v>294000</v>
      </c>
      <c r="I797" s="12" t="s">
        <v>838</v>
      </c>
      <c r="J797" s="67">
        <f t="shared" si="75"/>
        <v>294000</v>
      </c>
      <c r="K797" s="5">
        <f t="shared" si="77"/>
        <v>1</v>
      </c>
      <c r="L797" s="54">
        <f t="shared" si="78"/>
        <v>0</v>
      </c>
      <c r="M797" s="56" t="str">
        <f t="shared" si="74"/>
        <v>Kelly, Realtors</v>
      </c>
      <c r="N797" s="5">
        <f t="shared" si="76"/>
        <v>0</v>
      </c>
      <c r="O797" s="5">
        <f t="shared" si="79"/>
        <v>0</v>
      </c>
    </row>
    <row r="798" spans="1:15" s="8" customFormat="1" ht="14.25" customHeight="1" x14ac:dyDescent="0.2">
      <c r="A798" t="s">
        <v>1865</v>
      </c>
      <c r="B798" t="s">
        <v>1842</v>
      </c>
      <c r="C798" t="s">
        <v>663</v>
      </c>
      <c r="D798" t="s">
        <v>1840</v>
      </c>
      <c r="E798" t="s">
        <v>3183</v>
      </c>
      <c r="F798" t="s">
        <v>6</v>
      </c>
      <c r="G798" s="3">
        <v>43601</v>
      </c>
      <c r="H798" s="2">
        <v>175000</v>
      </c>
      <c r="I798" s="12">
        <v>20190691</v>
      </c>
      <c r="J798" s="67">
        <f t="shared" si="75"/>
        <v>175000</v>
      </c>
      <c r="K798" s="5">
        <f t="shared" si="77"/>
        <v>1</v>
      </c>
      <c r="L798" s="54">
        <f t="shared" si="78"/>
        <v>1</v>
      </c>
      <c r="M798" s="56" t="str">
        <f t="shared" si="74"/>
        <v>Kelly, Realtors</v>
      </c>
      <c r="N798" s="5">
        <f t="shared" si="76"/>
        <v>0</v>
      </c>
      <c r="O798" s="5">
        <f t="shared" si="79"/>
        <v>0</v>
      </c>
    </row>
    <row r="799" spans="1:15" s="8" customFormat="1" ht="14.25" customHeight="1" x14ac:dyDescent="0.2">
      <c r="A799" t="s">
        <v>1898</v>
      </c>
      <c r="B799" t="s">
        <v>1475</v>
      </c>
      <c r="C799" t="s">
        <v>308</v>
      </c>
      <c r="D799" t="s">
        <v>1840</v>
      </c>
      <c r="E799" t="s">
        <v>2855</v>
      </c>
      <c r="F799" t="s">
        <v>216</v>
      </c>
      <c r="G799" s="3">
        <v>43567</v>
      </c>
      <c r="H799" s="2">
        <v>195000</v>
      </c>
      <c r="I799" s="12" t="s">
        <v>838</v>
      </c>
      <c r="J799" s="67">
        <f t="shared" si="75"/>
        <v>195000</v>
      </c>
      <c r="K799" s="5">
        <f t="shared" si="77"/>
        <v>1</v>
      </c>
      <c r="L799" s="54">
        <f t="shared" si="78"/>
        <v>0</v>
      </c>
      <c r="M799" s="56" t="str">
        <f t="shared" si="74"/>
        <v>Kelly, Realtors</v>
      </c>
      <c r="N799" s="5">
        <f t="shared" si="76"/>
        <v>0</v>
      </c>
      <c r="O799" s="5">
        <f t="shared" si="79"/>
        <v>0</v>
      </c>
    </row>
    <row r="800" spans="1:15" s="8" customFormat="1" ht="14.25" customHeight="1" x14ac:dyDescent="0.2">
      <c r="A800" t="s">
        <v>1863</v>
      </c>
      <c r="B800" t="s">
        <v>1099</v>
      </c>
      <c r="C800" t="s">
        <v>13</v>
      </c>
      <c r="D800" t="s">
        <v>1840</v>
      </c>
      <c r="E800" t="s">
        <v>2001</v>
      </c>
      <c r="F800" t="s">
        <v>6</v>
      </c>
      <c r="G800" s="3">
        <v>43552</v>
      </c>
      <c r="H800" s="2">
        <v>277900</v>
      </c>
      <c r="I800" s="12" t="s">
        <v>838</v>
      </c>
      <c r="J800" s="67">
        <f t="shared" si="75"/>
        <v>277900</v>
      </c>
      <c r="K800" s="5">
        <f t="shared" si="77"/>
        <v>1</v>
      </c>
      <c r="L800" s="54">
        <f t="shared" si="78"/>
        <v>0</v>
      </c>
      <c r="M800" s="56" t="str">
        <f t="shared" si="74"/>
        <v>Kelly, Realtors</v>
      </c>
      <c r="N800" s="5">
        <f t="shared" si="76"/>
        <v>0</v>
      </c>
      <c r="O800" s="5">
        <f t="shared" si="79"/>
        <v>0</v>
      </c>
    </row>
    <row r="801" spans="1:15" s="8" customFormat="1" ht="14.25" customHeight="1" x14ac:dyDescent="0.2">
      <c r="A801" t="s">
        <v>1863</v>
      </c>
      <c r="B801" t="s">
        <v>1099</v>
      </c>
      <c r="C801" t="s">
        <v>1389</v>
      </c>
      <c r="D801" t="s">
        <v>1840</v>
      </c>
      <c r="E801" t="s">
        <v>2709</v>
      </c>
      <c r="F801" t="s">
        <v>216</v>
      </c>
      <c r="G801" s="3">
        <v>43551</v>
      </c>
      <c r="H801" s="2">
        <v>210500</v>
      </c>
      <c r="I801" s="12" t="s">
        <v>838</v>
      </c>
      <c r="J801" s="67">
        <f t="shared" si="75"/>
        <v>210500</v>
      </c>
      <c r="K801" s="5">
        <f t="shared" si="77"/>
        <v>1</v>
      </c>
      <c r="L801" s="54">
        <f t="shared" si="78"/>
        <v>0</v>
      </c>
      <c r="M801" s="56" t="str">
        <f t="shared" si="74"/>
        <v>Kelly, Realtors</v>
      </c>
      <c r="N801" s="5">
        <f t="shared" si="76"/>
        <v>0</v>
      </c>
      <c r="O801" s="5">
        <f t="shared" si="79"/>
        <v>0</v>
      </c>
    </row>
    <row r="802" spans="1:15" s="8" customFormat="1" ht="14.25" customHeight="1" x14ac:dyDescent="0.2">
      <c r="A802" t="s">
        <v>852</v>
      </c>
      <c r="B802" t="s">
        <v>1258</v>
      </c>
      <c r="C802" t="s">
        <v>308</v>
      </c>
      <c r="D802" t="s">
        <v>1840</v>
      </c>
      <c r="E802" t="s">
        <v>2983</v>
      </c>
      <c r="F802" t="s">
        <v>6</v>
      </c>
      <c r="G802" s="3">
        <v>43581</v>
      </c>
      <c r="H802" s="2">
        <v>370000</v>
      </c>
      <c r="I802" s="12" t="s">
        <v>838</v>
      </c>
      <c r="J802" s="67">
        <f t="shared" si="75"/>
        <v>370000</v>
      </c>
      <c r="K802" s="5">
        <f t="shared" si="77"/>
        <v>1</v>
      </c>
      <c r="L802" s="54">
        <f t="shared" si="78"/>
        <v>0</v>
      </c>
      <c r="M802" s="56" t="str">
        <f t="shared" si="74"/>
        <v>Kelly, Realtors</v>
      </c>
      <c r="N802" s="5">
        <f t="shared" si="76"/>
        <v>0</v>
      </c>
      <c r="O802" s="5">
        <f t="shared" si="79"/>
        <v>0</v>
      </c>
    </row>
    <row r="803" spans="1:15" s="8" customFormat="1" ht="14.25" customHeight="1" x14ac:dyDescent="0.2">
      <c r="A803" t="s">
        <v>1480</v>
      </c>
      <c r="B803" t="s">
        <v>1840</v>
      </c>
      <c r="C803" t="s">
        <v>1480</v>
      </c>
      <c r="D803" t="s">
        <v>1840</v>
      </c>
      <c r="E803" t="s">
        <v>2950</v>
      </c>
      <c r="F803" t="s">
        <v>700</v>
      </c>
      <c r="G803" s="3">
        <v>43578</v>
      </c>
      <c r="H803" s="2">
        <v>115000</v>
      </c>
      <c r="I803" s="12" t="s">
        <v>838</v>
      </c>
      <c r="J803" s="67">
        <f t="shared" si="75"/>
        <v>0</v>
      </c>
      <c r="K803" s="5">
        <f t="shared" si="77"/>
        <v>0</v>
      </c>
      <c r="L803" s="54">
        <f t="shared" si="78"/>
        <v>0</v>
      </c>
      <c r="M803" s="56" t="str">
        <f t="shared" si="74"/>
        <v>Kelly, Realtors</v>
      </c>
      <c r="N803" s="5">
        <f t="shared" si="76"/>
        <v>1</v>
      </c>
      <c r="O803" s="5">
        <f t="shared" si="79"/>
        <v>0</v>
      </c>
    </row>
    <row r="804" spans="1:15" s="8" customFormat="1" ht="14.25" customHeight="1" x14ac:dyDescent="0.2">
      <c r="A804" t="s">
        <v>1998</v>
      </c>
      <c r="B804" t="s">
        <v>1854</v>
      </c>
      <c r="C804" t="s">
        <v>989</v>
      </c>
      <c r="D804" t="s">
        <v>1840</v>
      </c>
      <c r="E804" t="s">
        <v>3243</v>
      </c>
      <c r="F804" t="s">
        <v>6</v>
      </c>
      <c r="G804" s="3">
        <v>43607</v>
      </c>
      <c r="H804" s="2">
        <v>100000</v>
      </c>
      <c r="I804" s="12" t="s">
        <v>838</v>
      </c>
      <c r="J804" s="67">
        <f t="shared" si="75"/>
        <v>100000</v>
      </c>
      <c r="K804" s="5">
        <f t="shared" si="77"/>
        <v>1</v>
      </c>
      <c r="L804" s="54">
        <f t="shared" si="78"/>
        <v>0</v>
      </c>
      <c r="M804" s="56" t="str">
        <f t="shared" si="74"/>
        <v>Kelly, Realtors</v>
      </c>
      <c r="N804" s="5">
        <f t="shared" si="76"/>
        <v>0</v>
      </c>
      <c r="O804" s="5">
        <f t="shared" si="79"/>
        <v>0</v>
      </c>
    </row>
    <row r="805" spans="1:15" s="8" customFormat="1" ht="14.25" customHeight="1" x14ac:dyDescent="0.2">
      <c r="A805" t="s">
        <v>955</v>
      </c>
      <c r="B805" t="s">
        <v>1036</v>
      </c>
      <c r="C805" t="s">
        <v>1389</v>
      </c>
      <c r="D805" t="s">
        <v>1840</v>
      </c>
      <c r="E805" t="s">
        <v>2045</v>
      </c>
      <c r="F805" t="s">
        <v>216</v>
      </c>
      <c r="G805" s="3">
        <v>43573</v>
      </c>
      <c r="H805" s="2">
        <v>170000</v>
      </c>
      <c r="I805" s="12" t="s">
        <v>838</v>
      </c>
      <c r="J805" s="67">
        <f t="shared" si="75"/>
        <v>170000</v>
      </c>
      <c r="K805" s="5">
        <f t="shared" si="77"/>
        <v>1</v>
      </c>
      <c r="L805" s="54">
        <f t="shared" si="78"/>
        <v>0</v>
      </c>
      <c r="M805" s="56" t="str">
        <f t="shared" si="74"/>
        <v>Kelly, Realtors</v>
      </c>
      <c r="N805" s="5">
        <f t="shared" si="76"/>
        <v>0</v>
      </c>
      <c r="O805" s="5">
        <f t="shared" si="79"/>
        <v>0</v>
      </c>
    </row>
    <row r="806" spans="1:15" s="8" customFormat="1" ht="14.25" customHeight="1" x14ac:dyDescent="0.2">
      <c r="A806" t="s">
        <v>955</v>
      </c>
      <c r="B806" t="s">
        <v>1036</v>
      </c>
      <c r="C806" t="s">
        <v>563</v>
      </c>
      <c r="D806" t="s">
        <v>1840</v>
      </c>
      <c r="E806" t="s">
        <v>3173</v>
      </c>
      <c r="F806" t="s">
        <v>123</v>
      </c>
      <c r="G806" s="3">
        <v>43600</v>
      </c>
      <c r="H806" s="2">
        <v>175000</v>
      </c>
      <c r="I806" s="12" t="s">
        <v>838</v>
      </c>
      <c r="J806" s="67">
        <f t="shared" si="75"/>
        <v>175000</v>
      </c>
      <c r="K806" s="5">
        <f t="shared" si="77"/>
        <v>1</v>
      </c>
      <c r="L806" s="54">
        <f t="shared" si="78"/>
        <v>0</v>
      </c>
      <c r="M806" s="56" t="str">
        <f t="shared" si="74"/>
        <v>Kelly, Realtors</v>
      </c>
      <c r="N806" s="5">
        <f t="shared" si="76"/>
        <v>0</v>
      </c>
      <c r="O806" s="5">
        <f t="shared" si="79"/>
        <v>0</v>
      </c>
    </row>
    <row r="807" spans="1:15" s="8" customFormat="1" ht="14.25" customHeight="1" x14ac:dyDescent="0.2">
      <c r="A807" t="s">
        <v>337</v>
      </c>
      <c r="B807" t="s">
        <v>1258</v>
      </c>
      <c r="C807" t="s">
        <v>1288</v>
      </c>
      <c r="D807" t="s">
        <v>1840</v>
      </c>
      <c r="E807" t="s">
        <v>2727</v>
      </c>
      <c r="F807" t="s">
        <v>6</v>
      </c>
      <c r="G807" s="3">
        <v>43552</v>
      </c>
      <c r="H807" s="2">
        <v>650000</v>
      </c>
      <c r="I807" s="12" t="s">
        <v>838</v>
      </c>
      <c r="J807" s="67">
        <f t="shared" si="75"/>
        <v>650000</v>
      </c>
      <c r="K807" s="5">
        <f t="shared" si="77"/>
        <v>1</v>
      </c>
      <c r="L807" s="54">
        <f t="shared" si="78"/>
        <v>0</v>
      </c>
      <c r="M807" s="56" t="str">
        <f t="shared" si="74"/>
        <v>Kelly, Realtors</v>
      </c>
      <c r="N807" s="5">
        <f t="shared" si="76"/>
        <v>0</v>
      </c>
      <c r="O807" s="5">
        <f t="shared" si="79"/>
        <v>0</v>
      </c>
    </row>
    <row r="808" spans="1:15" s="8" customFormat="1" ht="14.25" customHeight="1" x14ac:dyDescent="0.2">
      <c r="A808" t="s">
        <v>826</v>
      </c>
      <c r="B808" t="s">
        <v>1258</v>
      </c>
      <c r="C808" t="s">
        <v>1841</v>
      </c>
      <c r="D808" t="s">
        <v>1840</v>
      </c>
      <c r="E808" t="s">
        <v>3115</v>
      </c>
      <c r="F808" t="s">
        <v>216</v>
      </c>
      <c r="G808" s="3">
        <v>43595</v>
      </c>
      <c r="H808" s="2">
        <v>178000</v>
      </c>
      <c r="I808" s="12" t="s">
        <v>838</v>
      </c>
      <c r="J808" s="67">
        <f t="shared" si="75"/>
        <v>178000</v>
      </c>
      <c r="K808" s="5">
        <f t="shared" si="77"/>
        <v>1</v>
      </c>
      <c r="L808" s="54">
        <f t="shared" si="78"/>
        <v>0</v>
      </c>
      <c r="M808" s="56" t="str">
        <f t="shared" si="74"/>
        <v>Kelly, Realtors</v>
      </c>
      <c r="N808" s="5">
        <f t="shared" si="76"/>
        <v>0</v>
      </c>
      <c r="O808" s="5">
        <f t="shared" si="79"/>
        <v>0</v>
      </c>
    </row>
    <row r="809" spans="1:15" s="8" customFormat="1" ht="14.25" customHeight="1" x14ac:dyDescent="0.2">
      <c r="A809" t="s">
        <v>2108</v>
      </c>
      <c r="B809" t="s">
        <v>1099</v>
      </c>
      <c r="C809" t="s">
        <v>317</v>
      </c>
      <c r="D809" t="s">
        <v>1840</v>
      </c>
      <c r="E809" t="s">
        <v>2109</v>
      </c>
      <c r="F809" t="s">
        <v>6</v>
      </c>
      <c r="G809" s="3">
        <v>43469</v>
      </c>
      <c r="H809" s="2">
        <v>82900</v>
      </c>
      <c r="I809" s="12">
        <v>20182786</v>
      </c>
      <c r="J809" s="67">
        <f t="shared" si="75"/>
        <v>82900</v>
      </c>
      <c r="K809" s="5">
        <f t="shared" si="77"/>
        <v>1</v>
      </c>
      <c r="L809" s="54">
        <f t="shared" si="78"/>
        <v>1</v>
      </c>
      <c r="M809" s="56" t="str">
        <f t="shared" si="74"/>
        <v>Kelly, Realtors</v>
      </c>
      <c r="N809" s="5">
        <f t="shared" si="76"/>
        <v>0</v>
      </c>
      <c r="O809" s="5">
        <f t="shared" si="79"/>
        <v>0</v>
      </c>
    </row>
    <row r="810" spans="1:15" s="8" customFormat="1" ht="14.25" customHeight="1" x14ac:dyDescent="0.2">
      <c r="A810" t="s">
        <v>885</v>
      </c>
      <c r="B810" t="s">
        <v>1840</v>
      </c>
      <c r="C810" t="s">
        <v>199</v>
      </c>
      <c r="D810" t="s">
        <v>1840</v>
      </c>
      <c r="E810" t="s">
        <v>2482</v>
      </c>
      <c r="F810" t="s">
        <v>6</v>
      </c>
      <c r="G810" s="3">
        <v>43525</v>
      </c>
      <c r="H810" s="2">
        <v>39000</v>
      </c>
      <c r="I810" s="12" t="s">
        <v>838</v>
      </c>
      <c r="J810" s="67">
        <f t="shared" si="75"/>
        <v>0</v>
      </c>
      <c r="K810" s="5">
        <f t="shared" si="77"/>
        <v>0</v>
      </c>
      <c r="L810" s="54">
        <f t="shared" si="78"/>
        <v>0</v>
      </c>
      <c r="M810" s="56" t="str">
        <f t="shared" si="74"/>
        <v>Kelly, Realtors</v>
      </c>
      <c r="N810" s="5">
        <f t="shared" si="76"/>
        <v>1</v>
      </c>
      <c r="O810" s="5">
        <f t="shared" si="79"/>
        <v>0</v>
      </c>
    </row>
    <row r="811" spans="1:15" s="8" customFormat="1" ht="14.25" customHeight="1" x14ac:dyDescent="0.2">
      <c r="A811" t="s">
        <v>398</v>
      </c>
      <c r="B811" t="s">
        <v>1258</v>
      </c>
      <c r="C811" t="s">
        <v>322</v>
      </c>
      <c r="D811" t="s">
        <v>1840</v>
      </c>
      <c r="E811" t="s">
        <v>1972</v>
      </c>
      <c r="F811" t="s">
        <v>216</v>
      </c>
      <c r="G811" s="3">
        <v>43553</v>
      </c>
      <c r="H811" s="2">
        <v>184000</v>
      </c>
      <c r="I811" s="12">
        <v>20190475</v>
      </c>
      <c r="J811" s="67">
        <f t="shared" si="75"/>
        <v>184000</v>
      </c>
      <c r="K811" s="5">
        <f t="shared" si="77"/>
        <v>1</v>
      </c>
      <c r="L811" s="54">
        <f t="shared" si="78"/>
        <v>1</v>
      </c>
      <c r="M811" s="56" t="str">
        <f t="shared" si="74"/>
        <v>Kelly, Realtors</v>
      </c>
      <c r="N811" s="5">
        <f t="shared" si="76"/>
        <v>0</v>
      </c>
      <c r="O811" s="5">
        <f t="shared" si="79"/>
        <v>0</v>
      </c>
    </row>
    <row r="812" spans="1:15" s="8" customFormat="1" ht="14.25" customHeight="1" x14ac:dyDescent="0.2">
      <c r="A812" t="s">
        <v>1926</v>
      </c>
      <c r="B812" t="s">
        <v>1535</v>
      </c>
      <c r="C812" t="s">
        <v>1841</v>
      </c>
      <c r="D812" t="s">
        <v>1840</v>
      </c>
      <c r="E812" t="s">
        <v>3094</v>
      </c>
      <c r="F812" t="s">
        <v>6</v>
      </c>
      <c r="G812" s="3">
        <v>43593</v>
      </c>
      <c r="H812" s="2">
        <v>238680</v>
      </c>
      <c r="I812" s="12" t="s">
        <v>838</v>
      </c>
      <c r="J812" s="67">
        <f t="shared" si="75"/>
        <v>238680</v>
      </c>
      <c r="K812" s="5">
        <f t="shared" si="77"/>
        <v>1</v>
      </c>
      <c r="L812" s="54">
        <f t="shared" si="78"/>
        <v>0</v>
      </c>
      <c r="M812" s="56" t="str">
        <f t="shared" si="74"/>
        <v>Kelly, Realtors</v>
      </c>
      <c r="N812" s="5">
        <f t="shared" si="76"/>
        <v>0</v>
      </c>
      <c r="O812" s="5">
        <f t="shared" si="79"/>
        <v>0</v>
      </c>
    </row>
    <row r="813" spans="1:15" s="8" customFormat="1" ht="14.25" customHeight="1" x14ac:dyDescent="0.2">
      <c r="A813" t="s">
        <v>1089</v>
      </c>
      <c r="B813" t="s">
        <v>5</v>
      </c>
      <c r="C813" t="s">
        <v>308</v>
      </c>
      <c r="D813" t="s">
        <v>1840</v>
      </c>
      <c r="E813" t="s">
        <v>2907</v>
      </c>
      <c r="F813" t="s">
        <v>123</v>
      </c>
      <c r="G813" s="3">
        <v>43573</v>
      </c>
      <c r="H813" s="2">
        <v>229900</v>
      </c>
      <c r="I813" s="12" t="s">
        <v>838</v>
      </c>
      <c r="J813" s="67">
        <f t="shared" si="75"/>
        <v>229900</v>
      </c>
      <c r="K813" s="5">
        <f t="shared" si="77"/>
        <v>1</v>
      </c>
      <c r="L813" s="54">
        <f t="shared" si="78"/>
        <v>0</v>
      </c>
      <c r="M813" s="56" t="str">
        <f t="shared" si="74"/>
        <v>Kelly, Realtors</v>
      </c>
      <c r="N813" s="5">
        <f t="shared" si="76"/>
        <v>0</v>
      </c>
      <c r="O813" s="5">
        <f t="shared" si="79"/>
        <v>0</v>
      </c>
    </row>
    <row r="814" spans="1:15" s="8" customFormat="1" ht="14.25" customHeight="1" x14ac:dyDescent="0.2">
      <c r="A814" t="s">
        <v>362</v>
      </c>
      <c r="B814" t="s">
        <v>2253</v>
      </c>
      <c r="C814" t="s">
        <v>1389</v>
      </c>
      <c r="D814" t="s">
        <v>1840</v>
      </c>
      <c r="E814" t="s">
        <v>2779</v>
      </c>
      <c r="F814" t="s">
        <v>425</v>
      </c>
      <c r="G814" s="3">
        <v>43558</v>
      </c>
      <c r="H814" s="2">
        <v>330000</v>
      </c>
      <c r="I814" s="12">
        <v>20190335</v>
      </c>
      <c r="J814" s="67">
        <f t="shared" si="75"/>
        <v>330000</v>
      </c>
      <c r="K814" s="5">
        <f t="shared" si="77"/>
        <v>1</v>
      </c>
      <c r="L814" s="54">
        <f t="shared" si="78"/>
        <v>1</v>
      </c>
      <c r="M814" s="56" t="str">
        <f t="shared" si="74"/>
        <v>Kelly, Realtors</v>
      </c>
      <c r="N814" s="5">
        <f t="shared" si="76"/>
        <v>0</v>
      </c>
      <c r="O814" s="5">
        <f t="shared" si="79"/>
        <v>0</v>
      </c>
    </row>
    <row r="815" spans="1:15" s="8" customFormat="1" ht="14.25" customHeight="1" x14ac:dyDescent="0.2">
      <c r="A815" t="s">
        <v>1213</v>
      </c>
      <c r="B815" t="s">
        <v>1842</v>
      </c>
      <c r="C815" t="s">
        <v>25</v>
      </c>
      <c r="D815" t="s">
        <v>1840</v>
      </c>
      <c r="E815" t="s">
        <v>2714</v>
      </c>
      <c r="F815" t="s">
        <v>1249</v>
      </c>
      <c r="G815" s="3">
        <v>43551</v>
      </c>
      <c r="H815" s="2">
        <v>212900</v>
      </c>
      <c r="I815" s="12">
        <v>20190555</v>
      </c>
      <c r="J815" s="67">
        <f t="shared" si="75"/>
        <v>212900</v>
      </c>
      <c r="K815" s="5">
        <f t="shared" si="77"/>
        <v>1</v>
      </c>
      <c r="L815" s="54">
        <f t="shared" si="78"/>
        <v>1</v>
      </c>
      <c r="M815" s="56" t="str">
        <f t="shared" si="74"/>
        <v>Kelly, Realtors</v>
      </c>
      <c r="N815" s="5">
        <f t="shared" si="76"/>
        <v>0</v>
      </c>
      <c r="O815" s="5">
        <f t="shared" si="79"/>
        <v>0</v>
      </c>
    </row>
    <row r="816" spans="1:15" s="8" customFormat="1" ht="14.25" customHeight="1" x14ac:dyDescent="0.2">
      <c r="A816" t="s">
        <v>1643</v>
      </c>
      <c r="B816" t="s">
        <v>1099</v>
      </c>
      <c r="C816" t="s">
        <v>400</v>
      </c>
      <c r="D816" t="s">
        <v>1840</v>
      </c>
      <c r="E816" t="s">
        <v>2262</v>
      </c>
      <c r="F816" t="s">
        <v>216</v>
      </c>
      <c r="G816" s="3">
        <v>43496</v>
      </c>
      <c r="H816" s="2">
        <v>240000</v>
      </c>
      <c r="I816" s="12" t="s">
        <v>838</v>
      </c>
      <c r="J816" s="67">
        <f t="shared" si="75"/>
        <v>240000</v>
      </c>
      <c r="K816" s="5">
        <f t="shared" si="77"/>
        <v>1</v>
      </c>
      <c r="L816" s="54">
        <f t="shared" si="78"/>
        <v>0</v>
      </c>
      <c r="M816" s="56" t="str">
        <f t="shared" si="74"/>
        <v>Kelly, Realtors</v>
      </c>
      <c r="N816" s="5">
        <f t="shared" si="76"/>
        <v>0</v>
      </c>
      <c r="O816" s="5">
        <f t="shared" si="79"/>
        <v>0</v>
      </c>
    </row>
    <row r="817" spans="1:15" s="8" customFormat="1" ht="14.25" customHeight="1" x14ac:dyDescent="0.2">
      <c r="A817" t="s">
        <v>764</v>
      </c>
      <c r="B817" t="s">
        <v>1842</v>
      </c>
      <c r="C817" t="s">
        <v>1389</v>
      </c>
      <c r="D817" t="s">
        <v>1840</v>
      </c>
      <c r="E817" t="s">
        <v>3242</v>
      </c>
      <c r="F817" t="s">
        <v>1249</v>
      </c>
      <c r="G817" s="3">
        <v>43607</v>
      </c>
      <c r="H817" s="2">
        <v>387500</v>
      </c>
      <c r="I817" s="12">
        <v>20190835</v>
      </c>
      <c r="J817" s="67">
        <f t="shared" si="75"/>
        <v>387500</v>
      </c>
      <c r="K817" s="5">
        <f t="shared" si="77"/>
        <v>1</v>
      </c>
      <c r="L817" s="54">
        <f t="shared" si="78"/>
        <v>1</v>
      </c>
      <c r="M817" s="56" t="str">
        <f t="shared" si="74"/>
        <v>Kelly, Realtors</v>
      </c>
      <c r="N817" s="5">
        <f t="shared" si="76"/>
        <v>0</v>
      </c>
      <c r="O817" s="5">
        <f t="shared" si="79"/>
        <v>0</v>
      </c>
    </row>
    <row r="818" spans="1:15" s="8" customFormat="1" ht="14.25" customHeight="1" x14ac:dyDescent="0.2">
      <c r="A818" t="s">
        <v>764</v>
      </c>
      <c r="B818" t="s">
        <v>1842</v>
      </c>
      <c r="C818" t="s">
        <v>308</v>
      </c>
      <c r="D818" t="s">
        <v>1840</v>
      </c>
      <c r="E818" t="s">
        <v>3223</v>
      </c>
      <c r="F818" t="s">
        <v>216</v>
      </c>
      <c r="G818" s="3">
        <v>43606</v>
      </c>
      <c r="H818" s="2">
        <v>137500</v>
      </c>
      <c r="I818" s="12">
        <v>20191000</v>
      </c>
      <c r="J818" s="67">
        <f t="shared" si="75"/>
        <v>137500</v>
      </c>
      <c r="K818" s="5">
        <f t="shared" si="77"/>
        <v>1</v>
      </c>
      <c r="L818" s="54">
        <f t="shared" si="78"/>
        <v>1</v>
      </c>
      <c r="M818" s="56" t="str">
        <f t="shared" si="74"/>
        <v>Kelly, Realtors</v>
      </c>
      <c r="N818" s="5">
        <f t="shared" si="76"/>
        <v>0</v>
      </c>
      <c r="O818" s="5">
        <f t="shared" si="79"/>
        <v>0</v>
      </c>
    </row>
    <row r="819" spans="1:15" s="8" customFormat="1" ht="14.25" customHeight="1" x14ac:dyDescent="0.2">
      <c r="A819" t="s">
        <v>764</v>
      </c>
      <c r="B819" t="s">
        <v>1842</v>
      </c>
      <c r="C819" t="s">
        <v>1918</v>
      </c>
      <c r="D819" t="s">
        <v>1840</v>
      </c>
      <c r="E819" t="s">
        <v>2895</v>
      </c>
      <c r="F819" t="s">
        <v>216</v>
      </c>
      <c r="G819" s="3">
        <v>43572</v>
      </c>
      <c r="H819" s="2">
        <v>247000</v>
      </c>
      <c r="I819" s="12">
        <v>20190602</v>
      </c>
      <c r="J819" s="67">
        <f t="shared" si="75"/>
        <v>247000</v>
      </c>
      <c r="K819" s="5">
        <f t="shared" si="77"/>
        <v>1</v>
      </c>
      <c r="L819" s="54">
        <f t="shared" si="78"/>
        <v>1</v>
      </c>
      <c r="M819" s="56" t="str">
        <f>IF(D819="",#REF!,D819)</f>
        <v>Kelly, Realtors</v>
      </c>
      <c r="N819" s="5">
        <f t="shared" si="76"/>
        <v>0</v>
      </c>
      <c r="O819" s="5">
        <f t="shared" si="79"/>
        <v>0</v>
      </c>
    </row>
    <row r="820" spans="1:15" s="8" customFormat="1" ht="14.25" customHeight="1" x14ac:dyDescent="0.2">
      <c r="A820" t="s">
        <v>357</v>
      </c>
      <c r="B820" t="s">
        <v>1099</v>
      </c>
      <c r="C820" t="s">
        <v>1389</v>
      </c>
      <c r="D820" t="s">
        <v>1840</v>
      </c>
      <c r="E820" t="s">
        <v>2559</v>
      </c>
      <c r="F820" t="s">
        <v>6</v>
      </c>
      <c r="G820" s="3">
        <v>43532</v>
      </c>
      <c r="H820" s="2">
        <v>89900</v>
      </c>
      <c r="I820" s="12" t="s">
        <v>838</v>
      </c>
      <c r="J820" s="67">
        <f t="shared" si="75"/>
        <v>89900</v>
      </c>
      <c r="K820" s="5">
        <f t="shared" si="77"/>
        <v>1</v>
      </c>
      <c r="L820" s="54">
        <f t="shared" si="78"/>
        <v>0</v>
      </c>
      <c r="M820" s="56" t="str">
        <f>IF(D820="",#REF!,D820)</f>
        <v>Kelly, Realtors</v>
      </c>
      <c r="N820" s="5">
        <f t="shared" si="76"/>
        <v>0</v>
      </c>
      <c r="O820" s="5">
        <f t="shared" si="79"/>
        <v>0</v>
      </c>
    </row>
    <row r="821" spans="1:15" s="8" customFormat="1" ht="14.25" customHeight="1" x14ac:dyDescent="0.2">
      <c r="A821" t="s">
        <v>555</v>
      </c>
      <c r="B821" t="s">
        <v>1535</v>
      </c>
      <c r="C821" t="s">
        <v>1888</v>
      </c>
      <c r="D821" t="s">
        <v>1840</v>
      </c>
      <c r="E821" t="s">
        <v>3253</v>
      </c>
      <c r="F821" t="s">
        <v>6</v>
      </c>
      <c r="G821" s="3">
        <v>43608</v>
      </c>
      <c r="H821" s="2">
        <v>202000</v>
      </c>
      <c r="I821" s="12">
        <v>20190756</v>
      </c>
      <c r="J821" s="67">
        <f t="shared" si="75"/>
        <v>202000</v>
      </c>
      <c r="K821" s="5">
        <f t="shared" si="77"/>
        <v>1</v>
      </c>
      <c r="L821" s="54">
        <f t="shared" si="78"/>
        <v>1</v>
      </c>
      <c r="M821" s="56" t="str">
        <f t="shared" ref="M821:M874" si="80">IF(D821="",D820,D821)</f>
        <v>Kelly, Realtors</v>
      </c>
      <c r="N821" s="5">
        <f t="shared" si="76"/>
        <v>0</v>
      </c>
      <c r="O821" s="5">
        <f t="shared" si="79"/>
        <v>0</v>
      </c>
    </row>
    <row r="822" spans="1:15" s="8" customFormat="1" ht="14.25" customHeight="1" x14ac:dyDescent="0.2">
      <c r="A822" t="s">
        <v>1085</v>
      </c>
      <c r="B822" t="s">
        <v>5</v>
      </c>
      <c r="C822" t="s">
        <v>1288</v>
      </c>
      <c r="D822" t="s">
        <v>1840</v>
      </c>
      <c r="E822" t="s">
        <v>2312</v>
      </c>
      <c r="F822" t="s">
        <v>6</v>
      </c>
      <c r="G822" s="3">
        <v>43503</v>
      </c>
      <c r="H822" s="2">
        <v>190000</v>
      </c>
      <c r="I822" s="12">
        <v>20190038</v>
      </c>
      <c r="J822" s="67">
        <f t="shared" si="75"/>
        <v>190000</v>
      </c>
      <c r="K822" s="5">
        <f t="shared" si="77"/>
        <v>1</v>
      </c>
      <c r="L822" s="54">
        <f t="shared" si="78"/>
        <v>1</v>
      </c>
      <c r="M822" s="56" t="str">
        <f t="shared" si="80"/>
        <v>Kelly, Realtors</v>
      </c>
      <c r="N822" s="5">
        <f t="shared" si="76"/>
        <v>0</v>
      </c>
      <c r="O822" s="5">
        <f t="shared" si="79"/>
        <v>0</v>
      </c>
    </row>
    <row r="823" spans="1:15" s="8" customFormat="1" ht="14.25" customHeight="1" x14ac:dyDescent="0.2">
      <c r="A823" t="s">
        <v>199</v>
      </c>
      <c r="B823" t="s">
        <v>1840</v>
      </c>
      <c r="C823" t="s">
        <v>987</v>
      </c>
      <c r="D823" t="s">
        <v>1840</v>
      </c>
      <c r="E823" t="s">
        <v>3267</v>
      </c>
      <c r="F823" t="s">
        <v>6</v>
      </c>
      <c r="G823" s="3">
        <v>43609</v>
      </c>
      <c r="H823" s="2">
        <v>94900</v>
      </c>
      <c r="I823" s="12" t="s">
        <v>838</v>
      </c>
      <c r="J823" s="67">
        <f t="shared" si="75"/>
        <v>0</v>
      </c>
      <c r="K823" s="5">
        <f t="shared" si="77"/>
        <v>0</v>
      </c>
      <c r="L823" s="54">
        <f t="shared" si="78"/>
        <v>0</v>
      </c>
      <c r="M823" s="56" t="str">
        <f t="shared" si="80"/>
        <v>Kelly, Realtors</v>
      </c>
      <c r="N823" s="5">
        <f t="shared" si="76"/>
        <v>1</v>
      </c>
      <c r="O823" s="5">
        <f t="shared" si="79"/>
        <v>0</v>
      </c>
    </row>
    <row r="824" spans="1:15" s="8" customFormat="1" ht="14.25" customHeight="1" x14ac:dyDescent="0.2">
      <c r="A824" t="s">
        <v>2066</v>
      </c>
      <c r="B824" t="s">
        <v>1842</v>
      </c>
      <c r="C824" t="s">
        <v>1918</v>
      </c>
      <c r="D824" t="s">
        <v>1840</v>
      </c>
      <c r="E824" t="s">
        <v>716</v>
      </c>
      <c r="F824" t="s">
        <v>6</v>
      </c>
      <c r="G824" s="3">
        <v>43563</v>
      </c>
      <c r="H824" s="2">
        <v>197700</v>
      </c>
      <c r="I824" s="12">
        <v>20190534</v>
      </c>
      <c r="J824" s="67">
        <f t="shared" si="75"/>
        <v>197700</v>
      </c>
      <c r="K824" s="5">
        <f t="shared" si="77"/>
        <v>1</v>
      </c>
      <c r="L824" s="54">
        <f t="shared" si="78"/>
        <v>1</v>
      </c>
      <c r="M824" s="56" t="str">
        <f t="shared" si="80"/>
        <v>Kelly, Realtors</v>
      </c>
      <c r="N824" s="5">
        <f t="shared" si="76"/>
        <v>0</v>
      </c>
      <c r="O824" s="5">
        <f t="shared" si="79"/>
        <v>0</v>
      </c>
    </row>
    <row r="825" spans="1:15" s="8" customFormat="1" ht="14.25" customHeight="1" x14ac:dyDescent="0.2">
      <c r="A825" t="s">
        <v>1648</v>
      </c>
      <c r="B825" t="s">
        <v>5</v>
      </c>
      <c r="C825" t="s">
        <v>1629</v>
      </c>
      <c r="D825" t="s">
        <v>1840</v>
      </c>
      <c r="E825" t="s">
        <v>2861</v>
      </c>
      <c r="F825" t="s">
        <v>1249</v>
      </c>
      <c r="G825" s="3">
        <v>43567</v>
      </c>
      <c r="H825" s="2">
        <v>306000</v>
      </c>
      <c r="I825" s="12">
        <v>20190533</v>
      </c>
      <c r="J825" s="67">
        <f t="shared" si="75"/>
        <v>306000</v>
      </c>
      <c r="K825" s="5">
        <f t="shared" si="77"/>
        <v>1</v>
      </c>
      <c r="L825" s="54">
        <f t="shared" si="78"/>
        <v>1</v>
      </c>
      <c r="M825" s="56" t="str">
        <f t="shared" si="80"/>
        <v>Kelly, Realtors</v>
      </c>
      <c r="N825" s="5">
        <f t="shared" si="76"/>
        <v>0</v>
      </c>
      <c r="O825" s="5">
        <f t="shared" si="79"/>
        <v>0</v>
      </c>
    </row>
    <row r="826" spans="1:15" s="8" customFormat="1" ht="14.25" customHeight="1" x14ac:dyDescent="0.2">
      <c r="A826" t="s">
        <v>1866</v>
      </c>
      <c r="B826" t="s">
        <v>3037</v>
      </c>
      <c r="C826" t="s">
        <v>1310</v>
      </c>
      <c r="D826" t="s">
        <v>1840</v>
      </c>
      <c r="E826" t="s">
        <v>3361</v>
      </c>
      <c r="F826" t="s">
        <v>802</v>
      </c>
      <c r="G826" s="3">
        <v>43616</v>
      </c>
      <c r="H826" s="2">
        <v>530000</v>
      </c>
      <c r="I826" s="12" t="s">
        <v>838</v>
      </c>
      <c r="J826" s="67">
        <f t="shared" si="75"/>
        <v>530000</v>
      </c>
      <c r="K826" s="5">
        <f t="shared" si="77"/>
        <v>1</v>
      </c>
      <c r="L826" s="54">
        <f t="shared" si="78"/>
        <v>0</v>
      </c>
      <c r="M826" s="56" t="str">
        <f>IF(D826="",#REF!,D826)</f>
        <v>Kelly, Realtors</v>
      </c>
      <c r="N826" s="5">
        <f t="shared" si="76"/>
        <v>0</v>
      </c>
      <c r="O826" s="5">
        <f t="shared" si="79"/>
        <v>0</v>
      </c>
    </row>
    <row r="827" spans="1:15" s="8" customFormat="1" ht="14.25" customHeight="1" x14ac:dyDescent="0.2">
      <c r="A827" t="s">
        <v>1277</v>
      </c>
      <c r="B827" t="s">
        <v>2516</v>
      </c>
      <c r="C827" t="s">
        <v>1918</v>
      </c>
      <c r="D827" t="s">
        <v>1840</v>
      </c>
      <c r="E827" t="s">
        <v>2758</v>
      </c>
      <c r="F827" t="s">
        <v>6</v>
      </c>
      <c r="G827" s="3">
        <v>43556</v>
      </c>
      <c r="H827" s="2">
        <v>147700</v>
      </c>
      <c r="I827" s="12" t="s">
        <v>838</v>
      </c>
      <c r="J827" s="67">
        <f t="shared" si="75"/>
        <v>147700</v>
      </c>
      <c r="K827" s="5">
        <f t="shared" si="77"/>
        <v>1</v>
      </c>
      <c r="L827" s="54">
        <f t="shared" si="78"/>
        <v>0</v>
      </c>
      <c r="M827" s="56" t="str">
        <f t="shared" si="80"/>
        <v>Kelly, Realtors</v>
      </c>
      <c r="N827" s="5">
        <f t="shared" si="76"/>
        <v>0</v>
      </c>
      <c r="O827" s="5">
        <f t="shared" si="79"/>
        <v>0</v>
      </c>
    </row>
    <row r="828" spans="1:15" s="8" customFormat="1" ht="14.25" customHeight="1" x14ac:dyDescent="0.2">
      <c r="A828" t="s">
        <v>2370</v>
      </c>
      <c r="B828" t="s">
        <v>1720</v>
      </c>
      <c r="C828" t="s">
        <v>400</v>
      </c>
      <c r="D828" t="s">
        <v>1840</v>
      </c>
      <c r="E828" t="s">
        <v>2697</v>
      </c>
      <c r="F828" t="s">
        <v>6</v>
      </c>
      <c r="G828" s="3">
        <v>43549</v>
      </c>
      <c r="H828" s="2">
        <v>65000</v>
      </c>
      <c r="I828" s="12">
        <v>20190191</v>
      </c>
      <c r="J828" s="67">
        <f t="shared" si="75"/>
        <v>65000</v>
      </c>
      <c r="K828" s="5">
        <f t="shared" si="77"/>
        <v>1</v>
      </c>
      <c r="L828" s="54">
        <f t="shared" si="78"/>
        <v>1</v>
      </c>
      <c r="M828" s="56" t="str">
        <f t="shared" si="80"/>
        <v>Kelly, Realtors</v>
      </c>
      <c r="N828" s="5">
        <f t="shared" si="76"/>
        <v>0</v>
      </c>
      <c r="O828" s="5">
        <f t="shared" si="79"/>
        <v>0</v>
      </c>
    </row>
    <row r="829" spans="1:15" s="8" customFormat="1" ht="14.25" customHeight="1" x14ac:dyDescent="0.2">
      <c r="A829" t="s">
        <v>1544</v>
      </c>
      <c r="B829" t="s">
        <v>1734</v>
      </c>
      <c r="C829" t="s">
        <v>288</v>
      </c>
      <c r="D829" t="s">
        <v>1840</v>
      </c>
      <c r="E829" t="s">
        <v>2451</v>
      </c>
      <c r="F829" t="s">
        <v>6</v>
      </c>
      <c r="G829" s="3">
        <v>43523</v>
      </c>
      <c r="H829" s="2">
        <v>60000</v>
      </c>
      <c r="I829" s="12" t="s">
        <v>838</v>
      </c>
      <c r="J829" s="67">
        <f t="shared" si="75"/>
        <v>60000</v>
      </c>
      <c r="K829" s="5">
        <f t="shared" si="77"/>
        <v>1</v>
      </c>
      <c r="L829" s="54">
        <f t="shared" si="78"/>
        <v>0</v>
      </c>
      <c r="M829" s="56" t="str">
        <f t="shared" si="80"/>
        <v>Kelly, Realtors</v>
      </c>
      <c r="N829" s="5">
        <f t="shared" si="76"/>
        <v>0</v>
      </c>
      <c r="O829" s="5">
        <f t="shared" si="79"/>
        <v>0</v>
      </c>
    </row>
    <row r="830" spans="1:15" s="8" customFormat="1" ht="14.25" customHeight="1" x14ac:dyDescent="0.2">
      <c r="A830" t="s">
        <v>1271</v>
      </c>
      <c r="B830" t="s">
        <v>1943</v>
      </c>
      <c r="C830" t="s">
        <v>1310</v>
      </c>
      <c r="D830" t="s">
        <v>1840</v>
      </c>
      <c r="E830" t="s">
        <v>2496</v>
      </c>
      <c r="F830" t="s">
        <v>730</v>
      </c>
      <c r="G830" s="3">
        <v>43525</v>
      </c>
      <c r="H830" s="2">
        <v>148000</v>
      </c>
      <c r="I830" s="12" t="s">
        <v>838</v>
      </c>
      <c r="J830" s="67">
        <f t="shared" si="75"/>
        <v>148000</v>
      </c>
      <c r="K830" s="5">
        <f t="shared" si="77"/>
        <v>1</v>
      </c>
      <c r="L830" s="54">
        <f t="shared" si="78"/>
        <v>0</v>
      </c>
      <c r="M830" s="56" t="str">
        <f t="shared" si="80"/>
        <v>Kelly, Realtors</v>
      </c>
      <c r="N830" s="5">
        <f t="shared" si="76"/>
        <v>0</v>
      </c>
      <c r="O830" s="5">
        <f t="shared" si="79"/>
        <v>0</v>
      </c>
    </row>
    <row r="831" spans="1:15" s="8" customFormat="1" ht="14.25" customHeight="1" x14ac:dyDescent="0.2">
      <c r="A831" t="s">
        <v>2006</v>
      </c>
      <c r="B831" t="s">
        <v>372</v>
      </c>
      <c r="C831" t="s">
        <v>1182</v>
      </c>
      <c r="D831" t="s">
        <v>1840</v>
      </c>
      <c r="E831" t="s">
        <v>2152</v>
      </c>
      <c r="F831" t="s">
        <v>1249</v>
      </c>
      <c r="G831" s="3">
        <v>43479</v>
      </c>
      <c r="H831" s="2">
        <v>414750</v>
      </c>
      <c r="I831" s="12">
        <v>20182761</v>
      </c>
      <c r="J831" s="67">
        <f t="shared" si="75"/>
        <v>414750</v>
      </c>
      <c r="K831" s="5">
        <f t="shared" si="77"/>
        <v>1</v>
      </c>
      <c r="L831" s="54">
        <f t="shared" si="78"/>
        <v>1</v>
      </c>
      <c r="M831" s="56" t="str">
        <f t="shared" si="80"/>
        <v>Kelly, Realtors</v>
      </c>
      <c r="N831" s="5">
        <f t="shared" si="76"/>
        <v>0</v>
      </c>
      <c r="O831" s="5">
        <f t="shared" si="79"/>
        <v>0</v>
      </c>
    </row>
    <row r="832" spans="1:15" s="8" customFormat="1" ht="14.25" customHeight="1" x14ac:dyDescent="0.2">
      <c r="A832" t="s">
        <v>1695</v>
      </c>
      <c r="B832" t="s">
        <v>1842</v>
      </c>
      <c r="C832" t="s">
        <v>148</v>
      </c>
      <c r="D832" t="s">
        <v>1840</v>
      </c>
      <c r="E832" t="s">
        <v>3116</v>
      </c>
      <c r="F832" t="s">
        <v>6</v>
      </c>
      <c r="G832" s="3">
        <v>43595</v>
      </c>
      <c r="H832" s="2">
        <v>119900</v>
      </c>
      <c r="I832" s="12">
        <v>20190782</v>
      </c>
      <c r="J832" s="67">
        <f t="shared" si="75"/>
        <v>119900</v>
      </c>
      <c r="K832" s="5">
        <f t="shared" si="77"/>
        <v>1</v>
      </c>
      <c r="L832" s="54">
        <f t="shared" si="78"/>
        <v>1</v>
      </c>
      <c r="M832" s="56" t="str">
        <f>IF(D832="",#REF!,D832)</f>
        <v>Kelly, Realtors</v>
      </c>
      <c r="N832" s="5">
        <f t="shared" si="76"/>
        <v>0</v>
      </c>
      <c r="O832" s="5">
        <f t="shared" si="79"/>
        <v>0</v>
      </c>
    </row>
    <row r="833" spans="1:15" s="8" customFormat="1" ht="14.25" customHeight="1" x14ac:dyDescent="0.2">
      <c r="A833" t="s">
        <v>1279</v>
      </c>
      <c r="B833" t="s">
        <v>1036</v>
      </c>
      <c r="C833" t="s">
        <v>1069</v>
      </c>
      <c r="D833" t="s">
        <v>1840</v>
      </c>
      <c r="E833" t="s">
        <v>2680</v>
      </c>
      <c r="F833" t="s">
        <v>6</v>
      </c>
      <c r="G833" s="3">
        <v>43546</v>
      </c>
      <c r="H833" s="2">
        <v>280000</v>
      </c>
      <c r="I833" s="12">
        <v>20190378</v>
      </c>
      <c r="J833" s="67">
        <f t="shared" si="75"/>
        <v>280000</v>
      </c>
      <c r="K833" s="5">
        <f t="shared" si="77"/>
        <v>1</v>
      </c>
      <c r="L833" s="54">
        <f t="shared" si="78"/>
        <v>1</v>
      </c>
      <c r="M833" s="56" t="str">
        <f t="shared" si="80"/>
        <v>Kelly, Realtors</v>
      </c>
      <c r="N833" s="5">
        <f t="shared" si="76"/>
        <v>0</v>
      </c>
      <c r="O833" s="5">
        <f t="shared" si="79"/>
        <v>0</v>
      </c>
    </row>
    <row r="834" spans="1:15" s="8" customFormat="1" ht="14.25" customHeight="1" x14ac:dyDescent="0.2">
      <c r="A834" t="s">
        <v>306</v>
      </c>
      <c r="B834" t="s">
        <v>2085</v>
      </c>
      <c r="C834" t="s">
        <v>25</v>
      </c>
      <c r="D834" t="s">
        <v>1840</v>
      </c>
      <c r="E834" t="s">
        <v>3100</v>
      </c>
      <c r="F834" t="s">
        <v>6</v>
      </c>
      <c r="G834" s="3">
        <v>43594</v>
      </c>
      <c r="H834" s="2">
        <v>64750</v>
      </c>
      <c r="I834" s="12">
        <v>20182631</v>
      </c>
      <c r="J834" s="67">
        <f t="shared" si="75"/>
        <v>64750</v>
      </c>
      <c r="K834" s="5">
        <f t="shared" si="77"/>
        <v>1</v>
      </c>
      <c r="L834" s="54">
        <f t="shared" si="78"/>
        <v>1</v>
      </c>
      <c r="M834" s="56" t="str">
        <f t="shared" si="80"/>
        <v>Kelly, Realtors</v>
      </c>
      <c r="N834" s="5">
        <f t="shared" si="76"/>
        <v>0</v>
      </c>
      <c r="O834" s="5">
        <f t="shared" si="79"/>
        <v>0</v>
      </c>
    </row>
    <row r="835" spans="1:15" s="8" customFormat="1" ht="14.25" customHeight="1" x14ac:dyDescent="0.2">
      <c r="A835" t="s">
        <v>307</v>
      </c>
      <c r="B835" t="s">
        <v>1036</v>
      </c>
      <c r="C835" t="s">
        <v>1932</v>
      </c>
      <c r="D835" t="s">
        <v>1840</v>
      </c>
      <c r="E835" t="s">
        <v>3063</v>
      </c>
      <c r="F835" t="s">
        <v>6</v>
      </c>
      <c r="G835" s="3">
        <v>43591</v>
      </c>
      <c r="H835" s="2">
        <v>180000</v>
      </c>
      <c r="I835" s="12" t="s">
        <v>838</v>
      </c>
      <c r="J835" s="67">
        <f t="shared" ref="J835:J898" si="81">IF(B835=D835,0,H835)</f>
        <v>180000</v>
      </c>
      <c r="K835" s="5">
        <f t="shared" si="77"/>
        <v>1</v>
      </c>
      <c r="L835" s="54">
        <f t="shared" si="78"/>
        <v>0</v>
      </c>
      <c r="M835" s="56" t="str">
        <f>IF(D835="",#REF!,D835)</f>
        <v>Kelly, Realtors</v>
      </c>
      <c r="N835" s="5">
        <f t="shared" ref="N835:N898" si="82">IF(B835=D835,1,0)</f>
        <v>0</v>
      </c>
      <c r="O835" s="5">
        <f t="shared" si="79"/>
        <v>0</v>
      </c>
    </row>
    <row r="836" spans="1:15" s="8" customFormat="1" ht="14.25" customHeight="1" x14ac:dyDescent="0.2">
      <c r="A836" t="s">
        <v>117</v>
      </c>
      <c r="B836" t="s">
        <v>1535</v>
      </c>
      <c r="C836" t="s">
        <v>308</v>
      </c>
      <c r="D836" t="s">
        <v>1840</v>
      </c>
      <c r="E836" t="s">
        <v>3301</v>
      </c>
      <c r="F836" t="s">
        <v>123</v>
      </c>
      <c r="G836" s="3">
        <v>43614</v>
      </c>
      <c r="H836" s="2">
        <v>83000</v>
      </c>
      <c r="I836" s="12" t="s">
        <v>838</v>
      </c>
      <c r="J836" s="67">
        <f t="shared" si="81"/>
        <v>83000</v>
      </c>
      <c r="K836" s="5">
        <f t="shared" si="77"/>
        <v>1</v>
      </c>
      <c r="L836" s="54">
        <f t="shared" si="78"/>
        <v>0</v>
      </c>
      <c r="M836" s="56" t="str">
        <f t="shared" si="80"/>
        <v>Kelly, Realtors</v>
      </c>
      <c r="N836" s="5">
        <f t="shared" si="82"/>
        <v>0</v>
      </c>
      <c r="O836" s="5">
        <f t="shared" si="79"/>
        <v>0</v>
      </c>
    </row>
    <row r="837" spans="1:15" s="8" customFormat="1" ht="14.25" customHeight="1" x14ac:dyDescent="0.2">
      <c r="A837" t="s">
        <v>308</v>
      </c>
      <c r="B837" t="s">
        <v>1840</v>
      </c>
      <c r="C837" t="s">
        <v>308</v>
      </c>
      <c r="D837" t="s">
        <v>1840</v>
      </c>
      <c r="E837" t="s">
        <v>2802</v>
      </c>
      <c r="F837" t="s">
        <v>911</v>
      </c>
      <c r="G837" s="3">
        <v>43560</v>
      </c>
      <c r="H837" s="2">
        <v>180000</v>
      </c>
      <c r="I837" s="12">
        <v>20190392</v>
      </c>
      <c r="J837" s="67">
        <f t="shared" si="81"/>
        <v>0</v>
      </c>
      <c r="K837" s="5">
        <f t="shared" si="77"/>
        <v>0</v>
      </c>
      <c r="L837" s="54">
        <f t="shared" si="78"/>
        <v>0</v>
      </c>
      <c r="M837" s="56" t="str">
        <f t="shared" si="80"/>
        <v>Kelly, Realtors</v>
      </c>
      <c r="N837" s="5">
        <f t="shared" si="82"/>
        <v>1</v>
      </c>
      <c r="O837" s="5">
        <f t="shared" si="79"/>
        <v>1</v>
      </c>
    </row>
    <row r="838" spans="1:15" s="8" customFormat="1" ht="14.25" customHeight="1" x14ac:dyDescent="0.2">
      <c r="A838" t="s">
        <v>308</v>
      </c>
      <c r="B838" t="s">
        <v>1840</v>
      </c>
      <c r="C838" t="s">
        <v>308</v>
      </c>
      <c r="D838" t="s">
        <v>1840</v>
      </c>
      <c r="E838" t="s">
        <v>3170</v>
      </c>
      <c r="F838" t="s">
        <v>700</v>
      </c>
      <c r="G838" s="3">
        <v>43600</v>
      </c>
      <c r="H838" s="2">
        <v>124900</v>
      </c>
      <c r="I838" s="12" t="s">
        <v>838</v>
      </c>
      <c r="J838" s="67">
        <f t="shared" si="81"/>
        <v>0</v>
      </c>
      <c r="K838" s="5">
        <f t="shared" ref="K838:K901" si="83">IF(J838&gt;0,1,0)</f>
        <v>0</v>
      </c>
      <c r="L838" s="54">
        <f t="shared" ref="L838:L901" si="84">IF(K838=0,0,IF(I838="did not close",0,IF(I838="",0,1)))</f>
        <v>0</v>
      </c>
      <c r="M838" s="56" t="str">
        <f t="shared" si="80"/>
        <v>Kelly, Realtors</v>
      </c>
      <c r="N838" s="5">
        <f t="shared" si="82"/>
        <v>1</v>
      </c>
      <c r="O838" s="5">
        <f t="shared" ref="O838:O901" si="85">IF(K838=0,IF(I838="did not close",0,IF(I838="",0,1)),0)</f>
        <v>0</v>
      </c>
    </row>
    <row r="839" spans="1:15" s="8" customFormat="1" ht="14.25" customHeight="1" x14ac:dyDescent="0.2">
      <c r="A839" t="s">
        <v>308</v>
      </c>
      <c r="B839" t="s">
        <v>1840</v>
      </c>
      <c r="C839" t="s">
        <v>308</v>
      </c>
      <c r="D839" t="s">
        <v>1840</v>
      </c>
      <c r="E839" t="s">
        <v>3296</v>
      </c>
      <c r="F839" t="s">
        <v>700</v>
      </c>
      <c r="G839" s="3">
        <v>43613</v>
      </c>
      <c r="H839" s="2">
        <v>68000</v>
      </c>
      <c r="I839" s="12">
        <v>20190817</v>
      </c>
      <c r="J839" s="67">
        <f t="shared" si="81"/>
        <v>0</v>
      </c>
      <c r="K839" s="5">
        <f t="shared" si="83"/>
        <v>0</v>
      </c>
      <c r="L839" s="54">
        <f t="shared" si="84"/>
        <v>0</v>
      </c>
      <c r="M839" s="56" t="str">
        <f>IF(D839="",#REF!,D839)</f>
        <v>Kelly, Realtors</v>
      </c>
      <c r="N839" s="5">
        <f t="shared" si="82"/>
        <v>1</v>
      </c>
      <c r="O839" s="5">
        <f t="shared" si="85"/>
        <v>1</v>
      </c>
    </row>
    <row r="840" spans="1:15" s="8" customFormat="1" ht="14.25" customHeight="1" x14ac:dyDescent="0.2">
      <c r="A840" t="s">
        <v>840</v>
      </c>
      <c r="B840" t="s">
        <v>1949</v>
      </c>
      <c r="C840" t="s">
        <v>308</v>
      </c>
      <c r="D840" t="s">
        <v>1840</v>
      </c>
      <c r="E840" t="s">
        <v>2442</v>
      </c>
      <c r="F840" t="s">
        <v>216</v>
      </c>
      <c r="G840" s="3">
        <v>43522</v>
      </c>
      <c r="H840" s="2">
        <v>163500</v>
      </c>
      <c r="I840" s="12">
        <v>20190157</v>
      </c>
      <c r="J840" s="67">
        <f t="shared" si="81"/>
        <v>163500</v>
      </c>
      <c r="K840" s="5">
        <f t="shared" si="83"/>
        <v>1</v>
      </c>
      <c r="L840" s="54">
        <f t="shared" si="84"/>
        <v>1</v>
      </c>
      <c r="M840" s="56" t="str">
        <f t="shared" si="80"/>
        <v>Kelly, Realtors</v>
      </c>
      <c r="N840" s="5">
        <f t="shared" si="82"/>
        <v>0</v>
      </c>
      <c r="O840" s="5">
        <f t="shared" si="85"/>
        <v>0</v>
      </c>
    </row>
    <row r="841" spans="1:15" s="8" customFormat="1" ht="14.25" customHeight="1" x14ac:dyDescent="0.2">
      <c r="A841" t="s">
        <v>1310</v>
      </c>
      <c r="B841" t="s">
        <v>1840</v>
      </c>
      <c r="C841" t="s">
        <v>1310</v>
      </c>
      <c r="D841" t="s">
        <v>1840</v>
      </c>
      <c r="E841" t="s">
        <v>2797</v>
      </c>
      <c r="F841" t="s">
        <v>911</v>
      </c>
      <c r="G841" s="3">
        <v>43560</v>
      </c>
      <c r="H841" s="2">
        <v>162000</v>
      </c>
      <c r="I841" s="12">
        <v>20190455</v>
      </c>
      <c r="J841" s="67">
        <f t="shared" si="81"/>
        <v>0</v>
      </c>
      <c r="K841" s="5">
        <f t="shared" si="83"/>
        <v>0</v>
      </c>
      <c r="L841" s="54">
        <f t="shared" si="84"/>
        <v>0</v>
      </c>
      <c r="M841" s="56" t="str">
        <f t="shared" si="80"/>
        <v>Kelly, Realtors</v>
      </c>
      <c r="N841" s="5">
        <f t="shared" si="82"/>
        <v>1</v>
      </c>
      <c r="O841" s="5">
        <f t="shared" si="85"/>
        <v>1</v>
      </c>
    </row>
    <row r="842" spans="1:15" s="8" customFormat="1" ht="14.25" customHeight="1" x14ac:dyDescent="0.2">
      <c r="A842" t="s">
        <v>317</v>
      </c>
      <c r="B842" t="s">
        <v>1840</v>
      </c>
      <c r="C842" t="s">
        <v>1888</v>
      </c>
      <c r="D842" t="s">
        <v>1840</v>
      </c>
      <c r="E842" t="s">
        <v>3263</v>
      </c>
      <c r="F842" t="s">
        <v>6</v>
      </c>
      <c r="G842" s="3">
        <v>43609</v>
      </c>
      <c r="H842" s="2">
        <v>206000</v>
      </c>
      <c r="I842" s="12">
        <v>20190929</v>
      </c>
      <c r="J842" s="67">
        <f t="shared" si="81"/>
        <v>0</v>
      </c>
      <c r="K842" s="5">
        <f t="shared" si="83"/>
        <v>0</v>
      </c>
      <c r="L842" s="54">
        <f t="shared" si="84"/>
        <v>0</v>
      </c>
      <c r="M842" s="56" t="str">
        <f>IF(D842="",#REF!,D842)</f>
        <v>Kelly, Realtors</v>
      </c>
      <c r="N842" s="5">
        <f t="shared" si="82"/>
        <v>1</v>
      </c>
      <c r="O842" s="5">
        <f t="shared" si="85"/>
        <v>1</v>
      </c>
    </row>
    <row r="843" spans="1:15" s="8" customFormat="1" ht="14.25" customHeight="1" x14ac:dyDescent="0.2">
      <c r="A843" t="s">
        <v>757</v>
      </c>
      <c r="B843" t="s">
        <v>1258</v>
      </c>
      <c r="C843" t="s">
        <v>317</v>
      </c>
      <c r="D843" t="s">
        <v>1840</v>
      </c>
      <c r="E843" t="s">
        <v>2840</v>
      </c>
      <c r="F843" t="s">
        <v>1249</v>
      </c>
      <c r="G843" s="3">
        <v>43566</v>
      </c>
      <c r="H843" s="2">
        <v>209900</v>
      </c>
      <c r="I843" s="12">
        <v>20190522</v>
      </c>
      <c r="J843" s="67">
        <f t="shared" si="81"/>
        <v>209900</v>
      </c>
      <c r="K843" s="5">
        <f t="shared" si="83"/>
        <v>1</v>
      </c>
      <c r="L843" s="54">
        <f t="shared" si="84"/>
        <v>1</v>
      </c>
      <c r="M843" s="56" t="str">
        <f>IF(D843="",#REF!,D843)</f>
        <v>Kelly, Realtors</v>
      </c>
      <c r="N843" s="5">
        <f t="shared" si="82"/>
        <v>0</v>
      </c>
      <c r="O843" s="5">
        <f t="shared" si="85"/>
        <v>0</v>
      </c>
    </row>
    <row r="844" spans="1:15" s="8" customFormat="1" ht="14.25" customHeight="1" x14ac:dyDescent="0.2">
      <c r="A844" t="s">
        <v>1691</v>
      </c>
      <c r="B844" t="s">
        <v>5</v>
      </c>
      <c r="C844" t="s">
        <v>885</v>
      </c>
      <c r="D844" t="s">
        <v>1840</v>
      </c>
      <c r="E844" t="s">
        <v>2712</v>
      </c>
      <c r="F844" t="s">
        <v>6</v>
      </c>
      <c r="G844" s="3">
        <v>43551</v>
      </c>
      <c r="H844" s="2">
        <v>170000</v>
      </c>
      <c r="I844" s="12" t="s">
        <v>838</v>
      </c>
      <c r="J844" s="67">
        <f t="shared" si="81"/>
        <v>170000</v>
      </c>
      <c r="K844" s="5">
        <f t="shared" si="83"/>
        <v>1</v>
      </c>
      <c r="L844" s="54">
        <f t="shared" si="84"/>
        <v>0</v>
      </c>
      <c r="M844" s="56" t="str">
        <f t="shared" si="80"/>
        <v>Kelly, Realtors</v>
      </c>
      <c r="N844" s="5">
        <f t="shared" si="82"/>
        <v>0</v>
      </c>
      <c r="O844" s="5">
        <f t="shared" si="85"/>
        <v>0</v>
      </c>
    </row>
    <row r="845" spans="1:15" s="8" customFormat="1" ht="14.25" customHeight="1" x14ac:dyDescent="0.2">
      <c r="A845" t="s">
        <v>319</v>
      </c>
      <c r="B845" t="s">
        <v>1842</v>
      </c>
      <c r="C845" t="s">
        <v>1742</v>
      </c>
      <c r="D845" t="s">
        <v>1840</v>
      </c>
      <c r="E845" t="s">
        <v>2912</v>
      </c>
      <c r="F845" t="s">
        <v>6</v>
      </c>
      <c r="G845" s="3">
        <v>43573</v>
      </c>
      <c r="H845" s="2">
        <v>98590</v>
      </c>
      <c r="I845" s="12">
        <v>20190590</v>
      </c>
      <c r="J845" s="67">
        <f t="shared" si="81"/>
        <v>98590</v>
      </c>
      <c r="K845" s="5">
        <f t="shared" si="83"/>
        <v>1</v>
      </c>
      <c r="L845" s="54">
        <f t="shared" si="84"/>
        <v>1</v>
      </c>
      <c r="M845" s="56" t="str">
        <f t="shared" si="80"/>
        <v>Kelly, Realtors</v>
      </c>
      <c r="N845" s="5">
        <f t="shared" si="82"/>
        <v>0</v>
      </c>
      <c r="O845" s="5">
        <f t="shared" si="85"/>
        <v>0</v>
      </c>
    </row>
    <row r="846" spans="1:15" s="8" customFormat="1" ht="14.25" customHeight="1" x14ac:dyDescent="0.2">
      <c r="A846" t="s">
        <v>2347</v>
      </c>
      <c r="B846" t="s">
        <v>1043</v>
      </c>
      <c r="C846" t="s">
        <v>1629</v>
      </c>
      <c r="D846" t="s">
        <v>1840</v>
      </c>
      <c r="E846" t="s">
        <v>2411</v>
      </c>
      <c r="F846" t="s">
        <v>6</v>
      </c>
      <c r="G846" s="3">
        <v>43518</v>
      </c>
      <c r="H846" s="2">
        <v>385000</v>
      </c>
      <c r="I846" s="12" t="s">
        <v>838</v>
      </c>
      <c r="J846" s="67">
        <f t="shared" si="81"/>
        <v>385000</v>
      </c>
      <c r="K846" s="5">
        <f t="shared" si="83"/>
        <v>1</v>
      </c>
      <c r="L846" s="54">
        <f t="shared" si="84"/>
        <v>0</v>
      </c>
      <c r="M846" s="56" t="str">
        <f t="shared" si="80"/>
        <v>Kelly, Realtors</v>
      </c>
      <c r="N846" s="5">
        <f t="shared" si="82"/>
        <v>0</v>
      </c>
      <c r="O846" s="5">
        <f t="shared" si="85"/>
        <v>0</v>
      </c>
    </row>
    <row r="847" spans="1:15" s="8" customFormat="1" ht="14.25" customHeight="1" x14ac:dyDescent="0.2">
      <c r="A847" t="s">
        <v>1872</v>
      </c>
      <c r="B847" t="s">
        <v>1843</v>
      </c>
      <c r="C847" t="s">
        <v>202</v>
      </c>
      <c r="D847" t="s">
        <v>1840</v>
      </c>
      <c r="E847" t="s">
        <v>3138</v>
      </c>
      <c r="F847" t="s">
        <v>6</v>
      </c>
      <c r="G847" s="3">
        <v>43595</v>
      </c>
      <c r="H847" s="2">
        <v>300000</v>
      </c>
      <c r="I847" s="12" t="s">
        <v>838</v>
      </c>
      <c r="J847" s="67">
        <f t="shared" si="81"/>
        <v>300000</v>
      </c>
      <c r="K847" s="5">
        <f t="shared" si="83"/>
        <v>1</v>
      </c>
      <c r="L847" s="54">
        <f t="shared" si="84"/>
        <v>0</v>
      </c>
      <c r="M847" s="56" t="str">
        <f t="shared" si="80"/>
        <v>Kelly, Realtors</v>
      </c>
      <c r="N847" s="5">
        <f t="shared" si="82"/>
        <v>0</v>
      </c>
      <c r="O847" s="5">
        <f t="shared" si="85"/>
        <v>0</v>
      </c>
    </row>
    <row r="848" spans="1:15" s="8" customFormat="1" ht="14.25" customHeight="1" x14ac:dyDescent="0.2">
      <c r="A848" t="s">
        <v>1040</v>
      </c>
      <c r="B848" t="s">
        <v>5</v>
      </c>
      <c r="C848" t="s">
        <v>1389</v>
      </c>
      <c r="D848" t="s">
        <v>1840</v>
      </c>
      <c r="E848" t="s">
        <v>2302</v>
      </c>
      <c r="F848" t="s">
        <v>6</v>
      </c>
      <c r="G848" s="3">
        <v>43500</v>
      </c>
      <c r="H848" s="2">
        <v>101500</v>
      </c>
      <c r="I848" s="12" t="s">
        <v>838</v>
      </c>
      <c r="J848" s="67">
        <f t="shared" si="81"/>
        <v>101500</v>
      </c>
      <c r="K848" s="5">
        <f t="shared" si="83"/>
        <v>1</v>
      </c>
      <c r="L848" s="54">
        <f t="shared" si="84"/>
        <v>0</v>
      </c>
      <c r="M848" s="56" t="str">
        <f t="shared" si="80"/>
        <v>Kelly, Realtors</v>
      </c>
      <c r="N848" s="5">
        <f t="shared" si="82"/>
        <v>0</v>
      </c>
      <c r="O848" s="5">
        <f t="shared" si="85"/>
        <v>0</v>
      </c>
    </row>
    <row r="849" spans="1:15" s="8" customFormat="1" ht="14.25" customHeight="1" x14ac:dyDescent="0.2">
      <c r="A849" t="s">
        <v>1040</v>
      </c>
      <c r="B849" t="s">
        <v>5</v>
      </c>
      <c r="C849" t="s">
        <v>25</v>
      </c>
      <c r="D849" t="s">
        <v>1840</v>
      </c>
      <c r="E849" t="s">
        <v>2852</v>
      </c>
      <c r="F849" t="s">
        <v>6</v>
      </c>
      <c r="G849" s="3">
        <v>43567</v>
      </c>
      <c r="H849" s="2">
        <v>74600</v>
      </c>
      <c r="I849" s="12" t="s">
        <v>838</v>
      </c>
      <c r="J849" s="67">
        <f t="shared" si="81"/>
        <v>74600</v>
      </c>
      <c r="K849" s="5">
        <f t="shared" si="83"/>
        <v>1</v>
      </c>
      <c r="L849" s="54">
        <f t="shared" si="84"/>
        <v>0</v>
      </c>
      <c r="M849" s="56" t="str">
        <f t="shared" si="80"/>
        <v>Kelly, Realtors</v>
      </c>
      <c r="N849" s="5">
        <f t="shared" si="82"/>
        <v>0</v>
      </c>
      <c r="O849" s="5">
        <f t="shared" si="85"/>
        <v>0</v>
      </c>
    </row>
    <row r="850" spans="1:15" s="8" customFormat="1" ht="14.25" customHeight="1" x14ac:dyDescent="0.2">
      <c r="A850" t="s">
        <v>212</v>
      </c>
      <c r="B850" t="s">
        <v>1475</v>
      </c>
      <c r="C850" t="s">
        <v>987</v>
      </c>
      <c r="D850" t="s">
        <v>1840</v>
      </c>
      <c r="E850" t="s">
        <v>2587</v>
      </c>
      <c r="F850" t="s">
        <v>6</v>
      </c>
      <c r="G850" s="3">
        <v>43537</v>
      </c>
      <c r="H850" s="2">
        <v>134000</v>
      </c>
      <c r="I850" s="12" t="s">
        <v>838</v>
      </c>
      <c r="J850" s="67">
        <f t="shared" si="81"/>
        <v>134000</v>
      </c>
      <c r="K850" s="5">
        <f t="shared" si="83"/>
        <v>1</v>
      </c>
      <c r="L850" s="54">
        <f t="shared" si="84"/>
        <v>0</v>
      </c>
      <c r="M850" s="56" t="str">
        <f t="shared" si="80"/>
        <v>Kelly, Realtors</v>
      </c>
      <c r="N850" s="5">
        <f t="shared" si="82"/>
        <v>0</v>
      </c>
      <c r="O850" s="5">
        <f t="shared" si="85"/>
        <v>0</v>
      </c>
    </row>
    <row r="851" spans="1:15" s="8" customFormat="1" ht="14.25" customHeight="1" x14ac:dyDescent="0.2">
      <c r="A851" t="s">
        <v>265</v>
      </c>
      <c r="B851" t="s">
        <v>1840</v>
      </c>
      <c r="C851" t="s">
        <v>885</v>
      </c>
      <c r="D851" t="s">
        <v>1840</v>
      </c>
      <c r="E851" t="s">
        <v>2829</v>
      </c>
      <c r="F851" t="s">
        <v>6</v>
      </c>
      <c r="G851" s="3">
        <v>43564</v>
      </c>
      <c r="H851" s="2">
        <v>35000</v>
      </c>
      <c r="I851" s="12" t="s">
        <v>838</v>
      </c>
      <c r="J851" s="67">
        <f t="shared" si="81"/>
        <v>0</v>
      </c>
      <c r="K851" s="5">
        <f t="shared" si="83"/>
        <v>0</v>
      </c>
      <c r="L851" s="54">
        <f t="shared" si="84"/>
        <v>0</v>
      </c>
      <c r="M851" s="56" t="str">
        <f t="shared" si="80"/>
        <v>Kelly, Realtors</v>
      </c>
      <c r="N851" s="5">
        <f t="shared" si="82"/>
        <v>1</v>
      </c>
      <c r="O851" s="5">
        <f t="shared" si="85"/>
        <v>0</v>
      </c>
    </row>
    <row r="852" spans="1:15" s="8" customFormat="1" ht="14.25" customHeight="1" x14ac:dyDescent="0.2">
      <c r="A852" t="s">
        <v>1857</v>
      </c>
      <c r="B852" t="s">
        <v>1099</v>
      </c>
      <c r="C852" t="s">
        <v>885</v>
      </c>
      <c r="D852" t="s">
        <v>1840</v>
      </c>
      <c r="E852" t="s">
        <v>2670</v>
      </c>
      <c r="F852" t="s">
        <v>6</v>
      </c>
      <c r="G852" s="3">
        <v>43546</v>
      </c>
      <c r="H852" s="2">
        <v>173000</v>
      </c>
      <c r="I852" s="12" t="s">
        <v>838</v>
      </c>
      <c r="J852" s="67">
        <f t="shared" si="81"/>
        <v>173000</v>
      </c>
      <c r="K852" s="5">
        <f t="shared" si="83"/>
        <v>1</v>
      </c>
      <c r="L852" s="54">
        <f t="shared" si="84"/>
        <v>0</v>
      </c>
      <c r="M852" s="56" t="str">
        <f t="shared" si="80"/>
        <v>Kelly, Realtors</v>
      </c>
      <c r="N852" s="5">
        <f t="shared" si="82"/>
        <v>0</v>
      </c>
      <c r="O852" s="5">
        <f t="shared" si="85"/>
        <v>0</v>
      </c>
    </row>
    <row r="853" spans="1:15" s="8" customFormat="1" ht="14.25" customHeight="1" x14ac:dyDescent="0.2">
      <c r="A853" t="s">
        <v>548</v>
      </c>
      <c r="B853" t="s">
        <v>2077</v>
      </c>
      <c r="C853" t="s">
        <v>1742</v>
      </c>
      <c r="D853" t="s">
        <v>1840</v>
      </c>
      <c r="E853" t="s">
        <v>2962</v>
      </c>
      <c r="F853" t="s">
        <v>6</v>
      </c>
      <c r="G853" s="3">
        <v>43580</v>
      </c>
      <c r="H853" s="2">
        <v>47000</v>
      </c>
      <c r="I853" s="12" t="s">
        <v>838</v>
      </c>
      <c r="J853" s="67">
        <f t="shared" si="81"/>
        <v>47000</v>
      </c>
      <c r="K853" s="5">
        <f t="shared" si="83"/>
        <v>1</v>
      </c>
      <c r="L853" s="54">
        <f t="shared" si="84"/>
        <v>0</v>
      </c>
      <c r="M853" s="56" t="str">
        <f t="shared" si="80"/>
        <v>Kelly, Realtors</v>
      </c>
      <c r="N853" s="5">
        <f t="shared" si="82"/>
        <v>0</v>
      </c>
      <c r="O853" s="5">
        <f t="shared" si="85"/>
        <v>0</v>
      </c>
    </row>
    <row r="854" spans="1:15" s="8" customFormat="1" ht="14.25" customHeight="1" x14ac:dyDescent="0.2">
      <c r="A854" t="s">
        <v>1868</v>
      </c>
      <c r="B854" t="s">
        <v>1869</v>
      </c>
      <c r="C854" t="s">
        <v>13</v>
      </c>
      <c r="D854" t="s">
        <v>1840</v>
      </c>
      <c r="E854" t="s">
        <v>2662</v>
      </c>
      <c r="F854" t="s">
        <v>6</v>
      </c>
      <c r="G854" s="3">
        <v>43545</v>
      </c>
      <c r="H854" s="2">
        <v>196000</v>
      </c>
      <c r="I854" s="12" t="s">
        <v>838</v>
      </c>
      <c r="J854" s="67">
        <f t="shared" si="81"/>
        <v>196000</v>
      </c>
      <c r="K854" s="5">
        <f t="shared" si="83"/>
        <v>1</v>
      </c>
      <c r="L854" s="54">
        <f t="shared" si="84"/>
        <v>0</v>
      </c>
      <c r="M854" s="56" t="str">
        <f t="shared" si="80"/>
        <v>Kelly, Realtors</v>
      </c>
      <c r="N854" s="5">
        <f t="shared" si="82"/>
        <v>0</v>
      </c>
      <c r="O854" s="5">
        <f t="shared" si="85"/>
        <v>0</v>
      </c>
    </row>
    <row r="855" spans="1:15" s="8" customFormat="1" ht="14.25" customHeight="1" x14ac:dyDescent="0.2">
      <c r="A855" t="s">
        <v>1868</v>
      </c>
      <c r="B855" t="s">
        <v>1869</v>
      </c>
      <c r="C855" t="s">
        <v>1629</v>
      </c>
      <c r="D855" t="s">
        <v>1840</v>
      </c>
      <c r="E855" t="s">
        <v>2417</v>
      </c>
      <c r="F855" t="s">
        <v>6</v>
      </c>
      <c r="G855" s="3">
        <v>43518</v>
      </c>
      <c r="H855" s="2">
        <v>345000</v>
      </c>
      <c r="I855" s="12">
        <v>20190171</v>
      </c>
      <c r="J855" s="67">
        <f t="shared" si="81"/>
        <v>345000</v>
      </c>
      <c r="K855" s="5">
        <f t="shared" si="83"/>
        <v>1</v>
      </c>
      <c r="L855" s="54">
        <f t="shared" si="84"/>
        <v>1</v>
      </c>
      <c r="M855" s="56" t="str">
        <f t="shared" si="80"/>
        <v>Kelly, Realtors</v>
      </c>
      <c r="N855" s="5">
        <f t="shared" si="82"/>
        <v>0</v>
      </c>
      <c r="O855" s="5">
        <f t="shared" si="85"/>
        <v>0</v>
      </c>
    </row>
    <row r="856" spans="1:15" s="8" customFormat="1" ht="14.25" customHeight="1" x14ac:dyDescent="0.2">
      <c r="A856" t="s">
        <v>1868</v>
      </c>
      <c r="B856" t="s">
        <v>1869</v>
      </c>
      <c r="C856" t="s">
        <v>1629</v>
      </c>
      <c r="D856" t="s">
        <v>1840</v>
      </c>
      <c r="E856" t="s">
        <v>2628</v>
      </c>
      <c r="F856" t="s">
        <v>6</v>
      </c>
      <c r="G856" s="3">
        <v>43542</v>
      </c>
      <c r="H856" s="2">
        <v>270000</v>
      </c>
      <c r="I856" s="12">
        <v>20190365</v>
      </c>
      <c r="J856" s="67">
        <f t="shared" si="81"/>
        <v>270000</v>
      </c>
      <c r="K856" s="5">
        <f t="shared" si="83"/>
        <v>1</v>
      </c>
      <c r="L856" s="54">
        <f t="shared" si="84"/>
        <v>1</v>
      </c>
      <c r="M856" s="56" t="str">
        <f t="shared" si="80"/>
        <v>Kelly, Realtors</v>
      </c>
      <c r="N856" s="5">
        <f t="shared" si="82"/>
        <v>0</v>
      </c>
      <c r="O856" s="5">
        <f t="shared" si="85"/>
        <v>0</v>
      </c>
    </row>
    <row r="857" spans="1:15" s="8" customFormat="1" ht="14.25" customHeight="1" x14ac:dyDescent="0.2">
      <c r="A857" t="s">
        <v>1868</v>
      </c>
      <c r="B857" t="s">
        <v>1869</v>
      </c>
      <c r="C857" t="s">
        <v>199</v>
      </c>
      <c r="D857" t="s">
        <v>1840</v>
      </c>
      <c r="E857" t="s">
        <v>2965</v>
      </c>
      <c r="F857" t="s">
        <v>6</v>
      </c>
      <c r="G857" s="3">
        <v>43581</v>
      </c>
      <c r="H857" s="2">
        <v>120000</v>
      </c>
      <c r="I857" s="12" t="s">
        <v>838</v>
      </c>
      <c r="J857" s="67">
        <f t="shared" si="81"/>
        <v>120000</v>
      </c>
      <c r="K857" s="5">
        <f t="shared" si="83"/>
        <v>1</v>
      </c>
      <c r="L857" s="54">
        <f t="shared" si="84"/>
        <v>0</v>
      </c>
      <c r="M857" s="56" t="str">
        <f t="shared" si="80"/>
        <v>Kelly, Realtors</v>
      </c>
      <c r="N857" s="5">
        <f t="shared" si="82"/>
        <v>0</v>
      </c>
      <c r="O857" s="5">
        <f t="shared" si="85"/>
        <v>0</v>
      </c>
    </row>
    <row r="858" spans="1:15" s="8" customFormat="1" ht="14.25" customHeight="1" x14ac:dyDescent="0.2">
      <c r="A858" t="s">
        <v>1868</v>
      </c>
      <c r="B858" t="s">
        <v>1869</v>
      </c>
      <c r="C858" t="s">
        <v>1888</v>
      </c>
      <c r="D858" t="s">
        <v>1840</v>
      </c>
      <c r="E858" t="s">
        <v>2454</v>
      </c>
      <c r="F858" t="s">
        <v>6</v>
      </c>
      <c r="G858" s="3">
        <v>43523</v>
      </c>
      <c r="H858" s="2">
        <v>523000</v>
      </c>
      <c r="I858" s="12">
        <v>20190184</v>
      </c>
      <c r="J858" s="67">
        <f t="shared" si="81"/>
        <v>523000</v>
      </c>
      <c r="K858" s="5">
        <f t="shared" si="83"/>
        <v>1</v>
      </c>
      <c r="L858" s="54">
        <f t="shared" si="84"/>
        <v>1</v>
      </c>
      <c r="M858" s="56" t="str">
        <f t="shared" si="80"/>
        <v>Kelly, Realtors</v>
      </c>
      <c r="N858" s="5">
        <f t="shared" si="82"/>
        <v>0</v>
      </c>
      <c r="O858" s="5">
        <f t="shared" si="85"/>
        <v>0</v>
      </c>
    </row>
    <row r="859" spans="1:15" s="8" customFormat="1" ht="14.25" customHeight="1" x14ac:dyDescent="0.2">
      <c r="A859" t="s">
        <v>1868</v>
      </c>
      <c r="B859" t="s">
        <v>1869</v>
      </c>
      <c r="C859" t="s">
        <v>308</v>
      </c>
      <c r="D859" t="s">
        <v>1840</v>
      </c>
      <c r="E859" t="s">
        <v>3088</v>
      </c>
      <c r="F859" t="s">
        <v>111</v>
      </c>
      <c r="G859" s="3">
        <v>43592</v>
      </c>
      <c r="H859" s="2">
        <v>333000</v>
      </c>
      <c r="I859" s="12" t="s">
        <v>838</v>
      </c>
      <c r="J859" s="67">
        <f t="shared" si="81"/>
        <v>333000</v>
      </c>
      <c r="K859" s="5">
        <f t="shared" si="83"/>
        <v>1</v>
      </c>
      <c r="L859" s="54">
        <f t="shared" si="84"/>
        <v>0</v>
      </c>
      <c r="M859" s="56" t="str">
        <f t="shared" si="80"/>
        <v>Kelly, Realtors</v>
      </c>
      <c r="N859" s="5">
        <f t="shared" si="82"/>
        <v>0</v>
      </c>
      <c r="O859" s="5">
        <f t="shared" si="85"/>
        <v>0</v>
      </c>
    </row>
    <row r="860" spans="1:15" s="8" customFormat="1" ht="14.25" customHeight="1" x14ac:dyDescent="0.2">
      <c r="A860" t="s">
        <v>1868</v>
      </c>
      <c r="B860" t="s">
        <v>1869</v>
      </c>
      <c r="C860" t="s">
        <v>1310</v>
      </c>
      <c r="D860" t="s">
        <v>1840</v>
      </c>
      <c r="E860" t="s">
        <v>2902</v>
      </c>
      <c r="F860" t="s">
        <v>124</v>
      </c>
      <c r="G860" s="3">
        <v>43572</v>
      </c>
      <c r="H860" s="2">
        <v>205000</v>
      </c>
      <c r="I860" s="12">
        <v>20190587</v>
      </c>
      <c r="J860" s="67">
        <f t="shared" si="81"/>
        <v>205000</v>
      </c>
      <c r="K860" s="5">
        <f t="shared" si="83"/>
        <v>1</v>
      </c>
      <c r="L860" s="54">
        <f t="shared" si="84"/>
        <v>1</v>
      </c>
      <c r="M860" s="56" t="str">
        <f t="shared" si="80"/>
        <v>Kelly, Realtors</v>
      </c>
      <c r="N860" s="5">
        <f t="shared" si="82"/>
        <v>0</v>
      </c>
      <c r="O860" s="5">
        <f t="shared" si="85"/>
        <v>0</v>
      </c>
    </row>
    <row r="861" spans="1:15" s="8" customFormat="1" ht="14.25" customHeight="1" x14ac:dyDescent="0.2">
      <c r="A861" t="s">
        <v>1868</v>
      </c>
      <c r="B861" t="s">
        <v>1869</v>
      </c>
      <c r="C861" t="s">
        <v>563</v>
      </c>
      <c r="D861" t="s">
        <v>1840</v>
      </c>
      <c r="E861" t="s">
        <v>2603</v>
      </c>
      <c r="F861" t="s">
        <v>426</v>
      </c>
      <c r="G861" s="3">
        <v>43538</v>
      </c>
      <c r="H861" s="2">
        <v>58500</v>
      </c>
      <c r="I861" s="12" t="s">
        <v>838</v>
      </c>
      <c r="J861" s="67">
        <f t="shared" si="81"/>
        <v>58500</v>
      </c>
      <c r="K861" s="5">
        <f t="shared" si="83"/>
        <v>1</v>
      </c>
      <c r="L861" s="54">
        <f t="shared" si="84"/>
        <v>0</v>
      </c>
      <c r="M861" s="56" t="str">
        <f t="shared" si="80"/>
        <v>Kelly, Realtors</v>
      </c>
      <c r="N861" s="5">
        <f t="shared" si="82"/>
        <v>0</v>
      </c>
      <c r="O861" s="5">
        <f t="shared" si="85"/>
        <v>0</v>
      </c>
    </row>
    <row r="862" spans="1:15" s="8" customFormat="1" ht="14.25" customHeight="1" x14ac:dyDescent="0.2">
      <c r="A862" t="s">
        <v>1868</v>
      </c>
      <c r="B862" t="s">
        <v>1869</v>
      </c>
      <c r="C862" t="s">
        <v>148</v>
      </c>
      <c r="D862" t="s">
        <v>1840</v>
      </c>
      <c r="E862" t="s">
        <v>2782</v>
      </c>
      <c r="F862" t="s">
        <v>1292</v>
      </c>
      <c r="G862" s="3">
        <v>43558</v>
      </c>
      <c r="H862" s="2">
        <v>167000</v>
      </c>
      <c r="I862" s="12" t="s">
        <v>838</v>
      </c>
      <c r="J862" s="67">
        <f t="shared" si="81"/>
        <v>167000</v>
      </c>
      <c r="K862" s="5">
        <f t="shared" si="83"/>
        <v>1</v>
      </c>
      <c r="L862" s="54">
        <f t="shared" si="84"/>
        <v>0</v>
      </c>
      <c r="M862" s="56" t="str">
        <f t="shared" si="80"/>
        <v>Kelly, Realtors</v>
      </c>
      <c r="N862" s="5">
        <f t="shared" si="82"/>
        <v>0</v>
      </c>
      <c r="O862" s="5">
        <f t="shared" si="85"/>
        <v>0</v>
      </c>
    </row>
    <row r="863" spans="1:15" s="8" customFormat="1" ht="14.25" customHeight="1" x14ac:dyDescent="0.2">
      <c r="A863" t="s">
        <v>1868</v>
      </c>
      <c r="B863" t="s">
        <v>1869</v>
      </c>
      <c r="C863" t="s">
        <v>25</v>
      </c>
      <c r="D863" t="s">
        <v>1840</v>
      </c>
      <c r="E863" t="s">
        <v>2809</v>
      </c>
      <c r="F863" t="s">
        <v>6</v>
      </c>
      <c r="G863" s="3">
        <v>43560</v>
      </c>
      <c r="H863" s="2">
        <v>1050000</v>
      </c>
      <c r="I863" s="12">
        <v>20190424</v>
      </c>
      <c r="J863" s="67">
        <f t="shared" si="81"/>
        <v>1050000</v>
      </c>
      <c r="K863" s="5">
        <f t="shared" si="83"/>
        <v>1</v>
      </c>
      <c r="L863" s="54">
        <f t="shared" si="84"/>
        <v>1</v>
      </c>
      <c r="M863" s="56" t="str">
        <f t="shared" si="80"/>
        <v>Kelly, Realtors</v>
      </c>
      <c r="N863" s="5">
        <f t="shared" si="82"/>
        <v>0</v>
      </c>
      <c r="O863" s="5">
        <f t="shared" si="85"/>
        <v>0</v>
      </c>
    </row>
    <row r="864" spans="1:15" s="8" customFormat="1" ht="14.25" customHeight="1" x14ac:dyDescent="0.2">
      <c r="A864" t="s">
        <v>1910</v>
      </c>
      <c r="B864" t="s">
        <v>1842</v>
      </c>
      <c r="C864" t="s">
        <v>25</v>
      </c>
      <c r="D864" t="s">
        <v>1840</v>
      </c>
      <c r="E864" t="s">
        <v>2180</v>
      </c>
      <c r="F864" t="s">
        <v>216</v>
      </c>
      <c r="G864" s="3">
        <v>43483</v>
      </c>
      <c r="H864" s="2">
        <v>197000</v>
      </c>
      <c r="I864" s="12">
        <v>20182880</v>
      </c>
      <c r="J864" s="67">
        <f t="shared" si="81"/>
        <v>197000</v>
      </c>
      <c r="K864" s="5">
        <f t="shared" si="83"/>
        <v>1</v>
      </c>
      <c r="L864" s="54">
        <f t="shared" si="84"/>
        <v>1</v>
      </c>
      <c r="M864" s="56" t="str">
        <f t="shared" si="80"/>
        <v>Kelly, Realtors</v>
      </c>
      <c r="N864" s="5">
        <f t="shared" si="82"/>
        <v>0</v>
      </c>
      <c r="O864" s="5">
        <f t="shared" si="85"/>
        <v>0</v>
      </c>
    </row>
    <row r="865" spans="1:15" s="8" customFormat="1" ht="14.25" customHeight="1" x14ac:dyDescent="0.2">
      <c r="A865" t="s">
        <v>326</v>
      </c>
      <c r="B865" t="s">
        <v>1844</v>
      </c>
      <c r="C865" t="s">
        <v>1456</v>
      </c>
      <c r="D865" t="s">
        <v>1840</v>
      </c>
      <c r="E865" t="s">
        <v>922</v>
      </c>
      <c r="F865" t="s">
        <v>6</v>
      </c>
      <c r="G865" s="3">
        <v>43500</v>
      </c>
      <c r="H865" s="2">
        <v>152500</v>
      </c>
      <c r="I865" s="12" t="s">
        <v>838</v>
      </c>
      <c r="J865" s="67">
        <f t="shared" si="81"/>
        <v>152500</v>
      </c>
      <c r="K865" s="5">
        <f t="shared" si="83"/>
        <v>1</v>
      </c>
      <c r="L865" s="54">
        <f t="shared" si="84"/>
        <v>0</v>
      </c>
      <c r="M865" s="56" t="str">
        <f t="shared" si="80"/>
        <v>Kelly, Realtors</v>
      </c>
      <c r="N865" s="5">
        <f t="shared" si="82"/>
        <v>0</v>
      </c>
      <c r="O865" s="5">
        <f t="shared" si="85"/>
        <v>0</v>
      </c>
    </row>
    <row r="866" spans="1:15" s="8" customFormat="1" ht="14.25" customHeight="1" x14ac:dyDescent="0.2">
      <c r="A866" t="s">
        <v>326</v>
      </c>
      <c r="B866" t="s">
        <v>1844</v>
      </c>
      <c r="C866" t="s">
        <v>1480</v>
      </c>
      <c r="D866" t="s">
        <v>1840</v>
      </c>
      <c r="E866" t="s">
        <v>2597</v>
      </c>
      <c r="F866" t="s">
        <v>121</v>
      </c>
      <c r="G866" s="3">
        <v>43538</v>
      </c>
      <c r="H866" s="2">
        <v>73000</v>
      </c>
      <c r="I866" s="12" t="s">
        <v>838</v>
      </c>
      <c r="J866" s="67">
        <f t="shared" si="81"/>
        <v>73000</v>
      </c>
      <c r="K866" s="5">
        <f t="shared" si="83"/>
        <v>1</v>
      </c>
      <c r="L866" s="54">
        <f t="shared" si="84"/>
        <v>0</v>
      </c>
      <c r="M866" s="56" t="str">
        <f t="shared" si="80"/>
        <v>Kelly, Realtors</v>
      </c>
      <c r="N866" s="5">
        <f t="shared" si="82"/>
        <v>0</v>
      </c>
      <c r="O866" s="5">
        <f t="shared" si="85"/>
        <v>0</v>
      </c>
    </row>
    <row r="867" spans="1:15" s="8" customFormat="1" ht="14.25" customHeight="1" x14ac:dyDescent="0.2">
      <c r="A867" t="s">
        <v>326</v>
      </c>
      <c r="B867" t="s">
        <v>1844</v>
      </c>
      <c r="C867" t="s">
        <v>885</v>
      </c>
      <c r="D867" t="s">
        <v>1840</v>
      </c>
      <c r="E867" t="s">
        <v>2216</v>
      </c>
      <c r="F867" t="s">
        <v>7</v>
      </c>
      <c r="G867" s="3">
        <v>43490</v>
      </c>
      <c r="H867" s="2">
        <v>80000</v>
      </c>
      <c r="I867" s="12" t="s">
        <v>838</v>
      </c>
      <c r="J867" s="67">
        <f t="shared" si="81"/>
        <v>80000</v>
      </c>
      <c r="K867" s="5">
        <f t="shared" si="83"/>
        <v>1</v>
      </c>
      <c r="L867" s="54">
        <f t="shared" si="84"/>
        <v>0</v>
      </c>
      <c r="M867" s="56" t="str">
        <f t="shared" si="80"/>
        <v>Kelly, Realtors</v>
      </c>
      <c r="N867" s="5">
        <f t="shared" si="82"/>
        <v>0</v>
      </c>
      <c r="O867" s="5">
        <f t="shared" si="85"/>
        <v>0</v>
      </c>
    </row>
    <row r="868" spans="1:15" s="8" customFormat="1" ht="14.25" customHeight="1" x14ac:dyDescent="0.2">
      <c r="A868" t="s">
        <v>326</v>
      </c>
      <c r="B868" t="s">
        <v>1844</v>
      </c>
      <c r="C868" t="s">
        <v>202</v>
      </c>
      <c r="D868" t="s">
        <v>1840</v>
      </c>
      <c r="E868" t="s">
        <v>3323</v>
      </c>
      <c r="F868" t="s">
        <v>216</v>
      </c>
      <c r="G868" s="3">
        <v>43615</v>
      </c>
      <c r="H868" s="2">
        <v>150000</v>
      </c>
      <c r="I868" s="12" t="s">
        <v>838</v>
      </c>
      <c r="J868" s="67">
        <f t="shared" si="81"/>
        <v>150000</v>
      </c>
      <c r="K868" s="5">
        <f t="shared" si="83"/>
        <v>1</v>
      </c>
      <c r="L868" s="54">
        <f t="shared" si="84"/>
        <v>0</v>
      </c>
      <c r="M868" s="56" t="str">
        <f t="shared" si="80"/>
        <v>Kelly, Realtors</v>
      </c>
      <c r="N868" s="5">
        <f t="shared" si="82"/>
        <v>0</v>
      </c>
      <c r="O868" s="5">
        <f t="shared" si="85"/>
        <v>0</v>
      </c>
    </row>
    <row r="869" spans="1:15" s="8" customFormat="1" ht="14.25" customHeight="1" x14ac:dyDescent="0.2">
      <c r="A869" t="s">
        <v>326</v>
      </c>
      <c r="B869" t="s">
        <v>1844</v>
      </c>
      <c r="C869" t="s">
        <v>148</v>
      </c>
      <c r="D869" t="s">
        <v>1840</v>
      </c>
      <c r="E869" t="s">
        <v>2243</v>
      </c>
      <c r="F869" t="s">
        <v>6</v>
      </c>
      <c r="G869" s="3">
        <v>43495</v>
      </c>
      <c r="H869" s="2">
        <v>97000</v>
      </c>
      <c r="I869" s="12">
        <v>20182831</v>
      </c>
      <c r="J869" s="67">
        <f t="shared" si="81"/>
        <v>97000</v>
      </c>
      <c r="K869" s="5">
        <f t="shared" si="83"/>
        <v>1</v>
      </c>
      <c r="L869" s="54">
        <f t="shared" si="84"/>
        <v>1</v>
      </c>
      <c r="M869" s="56" t="str">
        <f t="shared" si="80"/>
        <v>Kelly, Realtors</v>
      </c>
      <c r="N869" s="5">
        <f t="shared" si="82"/>
        <v>0</v>
      </c>
      <c r="O869" s="5">
        <f t="shared" si="85"/>
        <v>0</v>
      </c>
    </row>
    <row r="870" spans="1:15" s="8" customFormat="1" ht="14.25" customHeight="1" x14ac:dyDescent="0.2">
      <c r="A870" t="s">
        <v>1395</v>
      </c>
      <c r="B870" t="s">
        <v>1842</v>
      </c>
      <c r="C870" t="s">
        <v>305</v>
      </c>
      <c r="D870" t="s">
        <v>1840</v>
      </c>
      <c r="E870" t="s">
        <v>2570</v>
      </c>
      <c r="F870" t="s">
        <v>1249</v>
      </c>
      <c r="G870" s="3">
        <v>43535</v>
      </c>
      <c r="H870" s="2">
        <v>205800</v>
      </c>
      <c r="I870" s="12" t="s">
        <v>838</v>
      </c>
      <c r="J870" s="67">
        <f t="shared" si="81"/>
        <v>205800</v>
      </c>
      <c r="K870" s="5">
        <f t="shared" si="83"/>
        <v>1</v>
      </c>
      <c r="L870" s="54">
        <f t="shared" si="84"/>
        <v>0</v>
      </c>
      <c r="M870" s="56" t="str">
        <f t="shared" si="80"/>
        <v>Kelly, Realtors</v>
      </c>
      <c r="N870" s="5">
        <f t="shared" si="82"/>
        <v>0</v>
      </c>
      <c r="O870" s="5">
        <f t="shared" si="85"/>
        <v>0</v>
      </c>
    </row>
    <row r="871" spans="1:15" s="8" customFormat="1" ht="14.25" customHeight="1" x14ac:dyDescent="0.2">
      <c r="A871" t="s">
        <v>1557</v>
      </c>
      <c r="B871" t="s">
        <v>5</v>
      </c>
      <c r="C871" t="s">
        <v>1888</v>
      </c>
      <c r="D871" t="s">
        <v>1840</v>
      </c>
      <c r="E871" t="s">
        <v>2938</v>
      </c>
      <c r="F871" t="s">
        <v>6</v>
      </c>
      <c r="G871" s="3">
        <v>43577</v>
      </c>
      <c r="H871" s="2">
        <v>400000</v>
      </c>
      <c r="I871" s="12" t="s">
        <v>838</v>
      </c>
      <c r="J871" s="67">
        <f t="shared" si="81"/>
        <v>400000</v>
      </c>
      <c r="K871" s="5">
        <f t="shared" si="83"/>
        <v>1</v>
      </c>
      <c r="L871" s="54">
        <f t="shared" si="84"/>
        <v>0</v>
      </c>
      <c r="M871" s="56" t="str">
        <f t="shared" si="80"/>
        <v>Kelly, Realtors</v>
      </c>
      <c r="N871" s="5">
        <f t="shared" si="82"/>
        <v>0</v>
      </c>
      <c r="O871" s="5">
        <f t="shared" si="85"/>
        <v>0</v>
      </c>
    </row>
    <row r="872" spans="1:15" s="8" customFormat="1" ht="14.25" customHeight="1" x14ac:dyDescent="0.2">
      <c r="A872" t="s">
        <v>1986</v>
      </c>
      <c r="B872" t="s">
        <v>1268</v>
      </c>
      <c r="C872" t="s">
        <v>1841</v>
      </c>
      <c r="D872" t="s">
        <v>1840</v>
      </c>
      <c r="E872" t="s">
        <v>2323</v>
      </c>
      <c r="F872" t="s">
        <v>6</v>
      </c>
      <c r="G872" s="3">
        <v>43504</v>
      </c>
      <c r="H872" s="2">
        <v>45000</v>
      </c>
      <c r="I872" s="12">
        <v>20182868</v>
      </c>
      <c r="J872" s="67">
        <f t="shared" si="81"/>
        <v>45000</v>
      </c>
      <c r="K872" s="5">
        <f t="shared" si="83"/>
        <v>1</v>
      </c>
      <c r="L872" s="54">
        <f t="shared" si="84"/>
        <v>1</v>
      </c>
      <c r="M872" s="56" t="str">
        <f t="shared" si="80"/>
        <v>Kelly, Realtors</v>
      </c>
      <c r="N872" s="5">
        <f t="shared" si="82"/>
        <v>0</v>
      </c>
      <c r="O872" s="5">
        <f t="shared" si="85"/>
        <v>0</v>
      </c>
    </row>
    <row r="873" spans="1:15" s="8" customFormat="1" ht="14.25" customHeight="1" x14ac:dyDescent="0.2">
      <c r="A873" t="s">
        <v>1307</v>
      </c>
      <c r="B873" t="s">
        <v>1099</v>
      </c>
      <c r="C873" t="s">
        <v>317</v>
      </c>
      <c r="D873" t="s">
        <v>1840</v>
      </c>
      <c r="E873" t="s">
        <v>2652</v>
      </c>
      <c r="F873" t="s">
        <v>6</v>
      </c>
      <c r="G873" s="3">
        <v>43545</v>
      </c>
      <c r="H873" s="2">
        <v>238500</v>
      </c>
      <c r="I873" s="12" t="s">
        <v>838</v>
      </c>
      <c r="J873" s="67">
        <f t="shared" si="81"/>
        <v>238500</v>
      </c>
      <c r="K873" s="5">
        <f t="shared" si="83"/>
        <v>1</v>
      </c>
      <c r="L873" s="54">
        <f t="shared" si="84"/>
        <v>0</v>
      </c>
      <c r="M873" s="56" t="str">
        <f t="shared" si="80"/>
        <v>Kelly, Realtors</v>
      </c>
      <c r="N873" s="5">
        <f t="shared" si="82"/>
        <v>0</v>
      </c>
      <c r="O873" s="5">
        <f t="shared" si="85"/>
        <v>0</v>
      </c>
    </row>
    <row r="874" spans="1:15" s="8" customFormat="1" ht="14.25" customHeight="1" x14ac:dyDescent="0.2">
      <c r="A874" t="s">
        <v>147</v>
      </c>
      <c r="B874" t="s">
        <v>1734</v>
      </c>
      <c r="C874" t="s">
        <v>1841</v>
      </c>
      <c r="D874" t="s">
        <v>1840</v>
      </c>
      <c r="E874" t="s">
        <v>2763</v>
      </c>
      <c r="F874" t="s">
        <v>7</v>
      </c>
      <c r="G874" s="3">
        <v>43556</v>
      </c>
      <c r="H874" s="2">
        <v>328800</v>
      </c>
      <c r="I874" s="12" t="s">
        <v>838</v>
      </c>
      <c r="J874" s="67">
        <f t="shared" si="81"/>
        <v>328800</v>
      </c>
      <c r="K874" s="5">
        <f t="shared" si="83"/>
        <v>1</v>
      </c>
      <c r="L874" s="54">
        <f t="shared" si="84"/>
        <v>0</v>
      </c>
      <c r="M874" s="56" t="str">
        <f t="shared" si="80"/>
        <v>Kelly, Realtors</v>
      </c>
      <c r="N874" s="5">
        <f t="shared" si="82"/>
        <v>0</v>
      </c>
      <c r="O874" s="5">
        <f t="shared" si="85"/>
        <v>0</v>
      </c>
    </row>
    <row r="875" spans="1:15" s="8" customFormat="1" ht="14.25" customHeight="1" x14ac:dyDescent="0.2">
      <c r="A875" t="s">
        <v>566</v>
      </c>
      <c r="B875" t="s">
        <v>1842</v>
      </c>
      <c r="C875" t="s">
        <v>1925</v>
      </c>
      <c r="D875" t="s">
        <v>1840</v>
      </c>
      <c r="E875" t="s">
        <v>2864</v>
      </c>
      <c r="F875" t="s">
        <v>1249</v>
      </c>
      <c r="G875" s="3">
        <v>43567</v>
      </c>
      <c r="H875" s="2">
        <v>303000</v>
      </c>
      <c r="I875" s="12">
        <v>20190614</v>
      </c>
      <c r="J875" s="67">
        <f t="shared" si="81"/>
        <v>303000</v>
      </c>
      <c r="K875" s="5">
        <f t="shared" si="83"/>
        <v>1</v>
      </c>
      <c r="L875" s="54">
        <f t="shared" si="84"/>
        <v>1</v>
      </c>
      <c r="M875" s="56" t="str">
        <f t="shared" ref="M875:M930" si="86">IF(D875="",D874,D875)</f>
        <v>Kelly, Realtors</v>
      </c>
      <c r="N875" s="5">
        <f t="shared" si="82"/>
        <v>0</v>
      </c>
      <c r="O875" s="5">
        <f t="shared" si="85"/>
        <v>0</v>
      </c>
    </row>
    <row r="876" spans="1:15" s="8" customFormat="1" ht="14.25" customHeight="1" x14ac:dyDescent="0.2">
      <c r="A876" t="s">
        <v>566</v>
      </c>
      <c r="B876" t="s">
        <v>1842</v>
      </c>
      <c r="C876" t="s">
        <v>25</v>
      </c>
      <c r="D876" t="s">
        <v>1840</v>
      </c>
      <c r="E876" t="s">
        <v>2286</v>
      </c>
      <c r="F876" t="s">
        <v>1126</v>
      </c>
      <c r="G876" s="3">
        <v>43602</v>
      </c>
      <c r="H876" s="2">
        <v>356000</v>
      </c>
      <c r="I876" s="12">
        <v>20190898</v>
      </c>
      <c r="J876" s="67">
        <f t="shared" si="81"/>
        <v>356000</v>
      </c>
      <c r="K876" s="5">
        <f t="shared" si="83"/>
        <v>1</v>
      </c>
      <c r="L876" s="54">
        <f t="shared" si="84"/>
        <v>1</v>
      </c>
      <c r="M876" s="56" t="str">
        <f t="shared" si="86"/>
        <v>Kelly, Realtors</v>
      </c>
      <c r="N876" s="5">
        <f t="shared" si="82"/>
        <v>0</v>
      </c>
      <c r="O876" s="5">
        <f t="shared" si="85"/>
        <v>0</v>
      </c>
    </row>
    <row r="877" spans="1:15" s="8" customFormat="1" ht="14.25" customHeight="1" x14ac:dyDescent="0.2">
      <c r="A877" t="s">
        <v>1451</v>
      </c>
      <c r="B877" t="s">
        <v>1915</v>
      </c>
      <c r="C877" t="s">
        <v>1888</v>
      </c>
      <c r="D877" t="s">
        <v>1840</v>
      </c>
      <c r="E877" t="s">
        <v>2491</v>
      </c>
      <c r="F877" t="s">
        <v>123</v>
      </c>
      <c r="G877" s="3">
        <v>43525</v>
      </c>
      <c r="H877" s="2">
        <v>189900</v>
      </c>
      <c r="I877" s="12" t="s">
        <v>838</v>
      </c>
      <c r="J877" s="67">
        <f t="shared" si="81"/>
        <v>189900</v>
      </c>
      <c r="K877" s="5">
        <f t="shared" si="83"/>
        <v>1</v>
      </c>
      <c r="L877" s="54">
        <f t="shared" si="84"/>
        <v>0</v>
      </c>
      <c r="M877" s="56" t="str">
        <f t="shared" si="86"/>
        <v>Kelly, Realtors</v>
      </c>
      <c r="N877" s="5">
        <f t="shared" si="82"/>
        <v>0</v>
      </c>
      <c r="O877" s="5">
        <f t="shared" si="85"/>
        <v>0</v>
      </c>
    </row>
    <row r="878" spans="1:15" s="8" customFormat="1" ht="14.25" customHeight="1" x14ac:dyDescent="0.2">
      <c r="A878" t="s">
        <v>243</v>
      </c>
      <c r="B878" t="s">
        <v>1036</v>
      </c>
      <c r="C878" t="s">
        <v>309</v>
      </c>
      <c r="D878" t="s">
        <v>1840</v>
      </c>
      <c r="E878" t="s">
        <v>2249</v>
      </c>
      <c r="F878" t="s">
        <v>6</v>
      </c>
      <c r="G878" s="3">
        <v>43496</v>
      </c>
      <c r="H878" s="2">
        <v>62500</v>
      </c>
      <c r="I878" s="12" t="s">
        <v>838</v>
      </c>
      <c r="J878" s="67">
        <f t="shared" si="81"/>
        <v>62500</v>
      </c>
      <c r="K878" s="5">
        <f t="shared" si="83"/>
        <v>1</v>
      </c>
      <c r="L878" s="54">
        <f t="shared" si="84"/>
        <v>0</v>
      </c>
      <c r="M878" s="56" t="str">
        <f t="shared" si="86"/>
        <v>Kelly, Realtors</v>
      </c>
      <c r="N878" s="5">
        <f t="shared" si="82"/>
        <v>0</v>
      </c>
      <c r="O878" s="5">
        <f t="shared" si="85"/>
        <v>0</v>
      </c>
    </row>
    <row r="879" spans="1:15" s="8" customFormat="1" ht="14.25" customHeight="1" x14ac:dyDescent="0.2">
      <c r="A879" t="s">
        <v>1881</v>
      </c>
      <c r="B879" t="s">
        <v>1840</v>
      </c>
      <c r="C879" t="s">
        <v>13</v>
      </c>
      <c r="D879" t="s">
        <v>1840</v>
      </c>
      <c r="E879" t="s">
        <v>3158</v>
      </c>
      <c r="F879" t="s">
        <v>1249</v>
      </c>
      <c r="G879" s="3">
        <v>43598</v>
      </c>
      <c r="H879" s="2">
        <v>352500</v>
      </c>
      <c r="I879" s="12">
        <v>20190609</v>
      </c>
      <c r="J879" s="67">
        <f t="shared" si="81"/>
        <v>0</v>
      </c>
      <c r="K879" s="5">
        <f t="shared" si="83"/>
        <v>0</v>
      </c>
      <c r="L879" s="54">
        <f t="shared" si="84"/>
        <v>0</v>
      </c>
      <c r="M879" s="56" t="str">
        <f t="shared" si="86"/>
        <v>Kelly, Realtors</v>
      </c>
      <c r="N879" s="5">
        <f t="shared" si="82"/>
        <v>1</v>
      </c>
      <c r="O879" s="5">
        <f t="shared" si="85"/>
        <v>1</v>
      </c>
    </row>
    <row r="880" spans="1:15" s="8" customFormat="1" ht="14.25" customHeight="1" x14ac:dyDescent="0.2">
      <c r="A880" t="s">
        <v>1884</v>
      </c>
      <c r="B880" t="s">
        <v>1842</v>
      </c>
      <c r="C880" t="s">
        <v>309</v>
      </c>
      <c r="D880" t="s">
        <v>1840</v>
      </c>
      <c r="E880" t="s">
        <v>3212</v>
      </c>
      <c r="F880" t="s">
        <v>6</v>
      </c>
      <c r="G880" s="3">
        <v>43605</v>
      </c>
      <c r="H880" s="2">
        <v>93000</v>
      </c>
      <c r="I880" s="12" t="s">
        <v>838</v>
      </c>
      <c r="J880" s="67">
        <f t="shared" si="81"/>
        <v>93000</v>
      </c>
      <c r="K880" s="5">
        <f t="shared" si="83"/>
        <v>1</v>
      </c>
      <c r="L880" s="54">
        <f t="shared" si="84"/>
        <v>0</v>
      </c>
      <c r="M880" s="56" t="str">
        <f t="shared" si="86"/>
        <v>Kelly, Realtors</v>
      </c>
      <c r="N880" s="5">
        <f t="shared" si="82"/>
        <v>0</v>
      </c>
      <c r="O880" s="5">
        <f t="shared" si="85"/>
        <v>0</v>
      </c>
    </row>
    <row r="881" spans="1:15" s="8" customFormat="1" ht="14.25" customHeight="1" x14ac:dyDescent="0.2">
      <c r="A881" t="s">
        <v>1968</v>
      </c>
      <c r="B881" t="s">
        <v>1258</v>
      </c>
      <c r="C881" t="s">
        <v>13</v>
      </c>
      <c r="D881" t="s">
        <v>1840</v>
      </c>
      <c r="E881" t="s">
        <v>2951</v>
      </c>
      <c r="F881" t="s">
        <v>6</v>
      </c>
      <c r="G881" s="3">
        <v>43578</v>
      </c>
      <c r="H881" s="2">
        <v>232500</v>
      </c>
      <c r="I881" s="12" t="s">
        <v>838</v>
      </c>
      <c r="J881" s="67">
        <f t="shared" si="81"/>
        <v>232500</v>
      </c>
      <c r="K881" s="5">
        <f t="shared" si="83"/>
        <v>1</v>
      </c>
      <c r="L881" s="54">
        <f t="shared" si="84"/>
        <v>0</v>
      </c>
      <c r="M881" s="56" t="str">
        <f t="shared" si="86"/>
        <v>Kelly, Realtors</v>
      </c>
      <c r="N881" s="5">
        <f t="shared" si="82"/>
        <v>0</v>
      </c>
      <c r="O881" s="5">
        <f t="shared" si="85"/>
        <v>0</v>
      </c>
    </row>
    <row r="882" spans="1:15" s="8" customFormat="1" ht="14.25" customHeight="1" x14ac:dyDescent="0.2">
      <c r="A882" t="s">
        <v>983</v>
      </c>
      <c r="B882" t="s">
        <v>1535</v>
      </c>
      <c r="C882" t="s">
        <v>563</v>
      </c>
      <c r="D882" t="s">
        <v>1840</v>
      </c>
      <c r="E882" t="s">
        <v>541</v>
      </c>
      <c r="F882" t="s">
        <v>6</v>
      </c>
      <c r="G882" s="3">
        <v>43609</v>
      </c>
      <c r="H882" s="2">
        <v>246900</v>
      </c>
      <c r="I882" s="12">
        <v>20190836</v>
      </c>
      <c r="J882" s="67">
        <f t="shared" si="81"/>
        <v>246900</v>
      </c>
      <c r="K882" s="5">
        <f t="shared" si="83"/>
        <v>1</v>
      </c>
      <c r="L882" s="54">
        <f t="shared" si="84"/>
        <v>1</v>
      </c>
      <c r="M882" s="56" t="str">
        <f t="shared" si="86"/>
        <v>Kelly, Realtors</v>
      </c>
      <c r="N882" s="5">
        <f t="shared" si="82"/>
        <v>0</v>
      </c>
      <c r="O882" s="5">
        <f t="shared" si="85"/>
        <v>0</v>
      </c>
    </row>
    <row r="883" spans="1:15" s="8" customFormat="1" ht="14.25" customHeight="1" x14ac:dyDescent="0.2">
      <c r="A883" t="s">
        <v>692</v>
      </c>
      <c r="B883" t="s">
        <v>1842</v>
      </c>
      <c r="C883" t="s">
        <v>1888</v>
      </c>
      <c r="D883" t="s">
        <v>1840</v>
      </c>
      <c r="E883" t="s">
        <v>3207</v>
      </c>
      <c r="F883" t="s">
        <v>6</v>
      </c>
      <c r="G883" s="3">
        <v>43605</v>
      </c>
      <c r="H883" s="2">
        <v>279000</v>
      </c>
      <c r="I883" s="12">
        <v>20190860</v>
      </c>
      <c r="J883" s="67">
        <f t="shared" si="81"/>
        <v>279000</v>
      </c>
      <c r="K883" s="5">
        <f t="shared" si="83"/>
        <v>1</v>
      </c>
      <c r="L883" s="54">
        <f t="shared" si="84"/>
        <v>1</v>
      </c>
      <c r="M883" s="56" t="str">
        <f t="shared" si="86"/>
        <v>Kelly, Realtors</v>
      </c>
      <c r="N883" s="5">
        <f t="shared" si="82"/>
        <v>0</v>
      </c>
      <c r="O883" s="5">
        <f t="shared" si="85"/>
        <v>0</v>
      </c>
    </row>
    <row r="884" spans="1:15" s="8" customFormat="1" ht="14.25" customHeight="1" x14ac:dyDescent="0.2">
      <c r="A884" t="s">
        <v>18</v>
      </c>
      <c r="B884" t="s">
        <v>1535</v>
      </c>
      <c r="C884" t="s">
        <v>317</v>
      </c>
      <c r="D884" t="s">
        <v>1840</v>
      </c>
      <c r="E884" t="s">
        <v>2094</v>
      </c>
      <c r="F884" t="s">
        <v>216</v>
      </c>
      <c r="G884" s="3">
        <v>43467</v>
      </c>
      <c r="H884" s="2">
        <v>233000</v>
      </c>
      <c r="I884" s="12">
        <v>20182762</v>
      </c>
      <c r="J884" s="67">
        <f t="shared" si="81"/>
        <v>233000</v>
      </c>
      <c r="K884" s="5">
        <f t="shared" si="83"/>
        <v>1</v>
      </c>
      <c r="L884" s="54">
        <f t="shared" si="84"/>
        <v>1</v>
      </c>
      <c r="M884" s="56" t="str">
        <f t="shared" si="86"/>
        <v>Kelly, Realtors</v>
      </c>
      <c r="N884" s="5">
        <f t="shared" si="82"/>
        <v>0</v>
      </c>
      <c r="O884" s="5">
        <f t="shared" si="85"/>
        <v>0</v>
      </c>
    </row>
    <row r="885" spans="1:15" s="8" customFormat="1" ht="14.25" customHeight="1" x14ac:dyDescent="0.2">
      <c r="A885" t="s">
        <v>2716</v>
      </c>
      <c r="B885" t="s">
        <v>1751</v>
      </c>
      <c r="C885" t="s">
        <v>1182</v>
      </c>
      <c r="D885" t="s">
        <v>1840</v>
      </c>
      <c r="E885" t="s">
        <v>2717</v>
      </c>
      <c r="F885" t="s">
        <v>111</v>
      </c>
      <c r="G885" s="3">
        <v>43551</v>
      </c>
      <c r="H885" s="2">
        <v>184900</v>
      </c>
      <c r="I885" s="12" t="s">
        <v>838</v>
      </c>
      <c r="J885" s="67">
        <f t="shared" si="81"/>
        <v>184900</v>
      </c>
      <c r="K885" s="5">
        <f t="shared" si="83"/>
        <v>1</v>
      </c>
      <c r="L885" s="54">
        <f t="shared" si="84"/>
        <v>0</v>
      </c>
      <c r="M885" s="56" t="str">
        <f t="shared" si="86"/>
        <v>Kelly, Realtors</v>
      </c>
      <c r="N885" s="5">
        <f t="shared" si="82"/>
        <v>0</v>
      </c>
      <c r="O885" s="5">
        <f t="shared" si="85"/>
        <v>0</v>
      </c>
    </row>
    <row r="886" spans="1:15" s="8" customFormat="1" ht="14.25" customHeight="1" x14ac:dyDescent="0.2">
      <c r="A886" t="s">
        <v>1918</v>
      </c>
      <c r="B886" t="s">
        <v>1840</v>
      </c>
      <c r="C886" t="s">
        <v>199</v>
      </c>
      <c r="D886" t="s">
        <v>1840</v>
      </c>
      <c r="E886" t="s">
        <v>2313</v>
      </c>
      <c r="F886" t="s">
        <v>6</v>
      </c>
      <c r="G886" s="3">
        <v>43503</v>
      </c>
      <c r="H886" s="2">
        <v>200000</v>
      </c>
      <c r="I886" s="12" t="s">
        <v>838</v>
      </c>
      <c r="J886" s="67">
        <f t="shared" si="81"/>
        <v>0</v>
      </c>
      <c r="K886" s="5">
        <f t="shared" si="83"/>
        <v>0</v>
      </c>
      <c r="L886" s="54">
        <f t="shared" si="84"/>
        <v>0</v>
      </c>
      <c r="M886" s="56" t="str">
        <f t="shared" si="86"/>
        <v>Kelly, Realtors</v>
      </c>
      <c r="N886" s="5">
        <f t="shared" si="82"/>
        <v>1</v>
      </c>
      <c r="O886" s="5">
        <f t="shared" si="85"/>
        <v>0</v>
      </c>
    </row>
    <row r="887" spans="1:15" s="8" customFormat="1" ht="14.25" customHeight="1" x14ac:dyDescent="0.2">
      <c r="A887" t="s">
        <v>1749</v>
      </c>
      <c r="B887" t="s">
        <v>1547</v>
      </c>
      <c r="C887" t="s">
        <v>1456</v>
      </c>
      <c r="D887" t="s">
        <v>1840</v>
      </c>
      <c r="E887" t="s">
        <v>2984</v>
      </c>
      <c r="F887" t="s">
        <v>6</v>
      </c>
      <c r="G887" s="3">
        <v>43581</v>
      </c>
      <c r="H887" s="2">
        <v>284000</v>
      </c>
      <c r="I887" s="12" t="s">
        <v>838</v>
      </c>
      <c r="J887" s="67">
        <f t="shared" si="81"/>
        <v>284000</v>
      </c>
      <c r="K887" s="5">
        <f t="shared" si="83"/>
        <v>1</v>
      </c>
      <c r="L887" s="54">
        <f t="shared" si="84"/>
        <v>0</v>
      </c>
      <c r="M887" s="56" t="str">
        <f t="shared" si="86"/>
        <v>Kelly, Realtors</v>
      </c>
      <c r="N887" s="5">
        <f t="shared" si="82"/>
        <v>0</v>
      </c>
      <c r="O887" s="5">
        <f t="shared" si="85"/>
        <v>0</v>
      </c>
    </row>
    <row r="888" spans="1:15" s="8" customFormat="1" ht="14.25" customHeight="1" x14ac:dyDescent="0.2">
      <c r="A888" t="s">
        <v>1683</v>
      </c>
      <c r="B888" t="s">
        <v>1734</v>
      </c>
      <c r="C888" t="s">
        <v>308</v>
      </c>
      <c r="D888" t="s">
        <v>1840</v>
      </c>
      <c r="E888" t="s">
        <v>2792</v>
      </c>
      <c r="F888" t="s">
        <v>6</v>
      </c>
      <c r="G888" s="3">
        <v>43560</v>
      </c>
      <c r="H888" s="2">
        <v>168500</v>
      </c>
      <c r="I888" s="12">
        <v>20190545</v>
      </c>
      <c r="J888" s="67">
        <f t="shared" si="81"/>
        <v>168500</v>
      </c>
      <c r="K888" s="5">
        <f t="shared" si="83"/>
        <v>1</v>
      </c>
      <c r="L888" s="54">
        <f t="shared" si="84"/>
        <v>1</v>
      </c>
      <c r="M888" s="56" t="str">
        <f t="shared" si="86"/>
        <v>Kelly, Realtors</v>
      </c>
      <c r="N888" s="5">
        <f t="shared" si="82"/>
        <v>0</v>
      </c>
      <c r="O888" s="5">
        <f t="shared" si="85"/>
        <v>0</v>
      </c>
    </row>
    <row r="889" spans="1:15" s="8" customFormat="1" ht="14.25" customHeight="1" x14ac:dyDescent="0.2">
      <c r="A889" t="s">
        <v>1683</v>
      </c>
      <c r="B889" t="s">
        <v>1734</v>
      </c>
      <c r="C889" t="s">
        <v>25</v>
      </c>
      <c r="D889" t="s">
        <v>1840</v>
      </c>
      <c r="E889" t="s">
        <v>2317</v>
      </c>
      <c r="F889" t="s">
        <v>6</v>
      </c>
      <c r="G889" s="3">
        <v>43503</v>
      </c>
      <c r="H889" s="2">
        <v>70000</v>
      </c>
      <c r="I889" s="12" t="s">
        <v>838</v>
      </c>
      <c r="J889" s="67">
        <f t="shared" si="81"/>
        <v>70000</v>
      </c>
      <c r="K889" s="5">
        <f t="shared" si="83"/>
        <v>1</v>
      </c>
      <c r="L889" s="54">
        <f t="shared" si="84"/>
        <v>0</v>
      </c>
      <c r="M889" s="56" t="str">
        <f t="shared" si="86"/>
        <v>Kelly, Realtors</v>
      </c>
      <c r="N889" s="5">
        <f t="shared" si="82"/>
        <v>0</v>
      </c>
      <c r="O889" s="5">
        <f t="shared" si="85"/>
        <v>0</v>
      </c>
    </row>
    <row r="890" spans="1:15" s="8" customFormat="1" ht="14.25" customHeight="1" x14ac:dyDescent="0.2">
      <c r="A890" t="s">
        <v>892</v>
      </c>
      <c r="B890" t="s">
        <v>1180</v>
      </c>
      <c r="C890" t="s">
        <v>317</v>
      </c>
      <c r="D890" t="s">
        <v>1840</v>
      </c>
      <c r="E890" t="s">
        <v>2418</v>
      </c>
      <c r="F890" t="s">
        <v>6</v>
      </c>
      <c r="G890" s="3">
        <v>43609</v>
      </c>
      <c r="H890" s="2">
        <v>315000</v>
      </c>
      <c r="I890" s="12">
        <v>20191141</v>
      </c>
      <c r="J890" s="67">
        <f t="shared" si="81"/>
        <v>315000</v>
      </c>
      <c r="K890" s="5">
        <f t="shared" si="83"/>
        <v>1</v>
      </c>
      <c r="L890" s="54">
        <f t="shared" si="84"/>
        <v>1</v>
      </c>
      <c r="M890" s="56" t="str">
        <f t="shared" si="86"/>
        <v>Kelly, Realtors</v>
      </c>
      <c r="N890" s="5">
        <f t="shared" si="82"/>
        <v>0</v>
      </c>
      <c r="O890" s="5">
        <f t="shared" si="85"/>
        <v>0</v>
      </c>
    </row>
    <row r="891" spans="1:15" s="8" customFormat="1" ht="14.25" customHeight="1" x14ac:dyDescent="0.2">
      <c r="A891" t="s">
        <v>1125</v>
      </c>
      <c r="B891" t="s">
        <v>303</v>
      </c>
      <c r="C891" t="s">
        <v>1629</v>
      </c>
      <c r="D891" t="s">
        <v>1840</v>
      </c>
      <c r="E891" t="s">
        <v>2814</v>
      </c>
      <c r="F891" t="s">
        <v>6</v>
      </c>
      <c r="G891" s="3">
        <v>43563</v>
      </c>
      <c r="H891" s="2">
        <v>263500</v>
      </c>
      <c r="I891" s="12">
        <v>20190515</v>
      </c>
      <c r="J891" s="67">
        <f t="shared" si="81"/>
        <v>263500</v>
      </c>
      <c r="K891" s="5">
        <f t="shared" si="83"/>
        <v>1</v>
      </c>
      <c r="L891" s="54">
        <f t="shared" si="84"/>
        <v>1</v>
      </c>
      <c r="M891" s="56" t="str">
        <f t="shared" si="86"/>
        <v>Kelly, Realtors</v>
      </c>
      <c r="N891" s="5">
        <f t="shared" si="82"/>
        <v>0</v>
      </c>
      <c r="O891" s="5">
        <f t="shared" si="85"/>
        <v>0</v>
      </c>
    </row>
    <row r="892" spans="1:15" s="8" customFormat="1" ht="14.25" customHeight="1" x14ac:dyDescent="0.2">
      <c r="A892" t="s">
        <v>758</v>
      </c>
      <c r="B892" t="s">
        <v>1842</v>
      </c>
      <c r="C892" t="s">
        <v>148</v>
      </c>
      <c r="D892" t="s">
        <v>1840</v>
      </c>
      <c r="E892" t="s">
        <v>2653</v>
      </c>
      <c r="F892" t="s">
        <v>216</v>
      </c>
      <c r="G892" s="3">
        <v>43545</v>
      </c>
      <c r="H892" s="2">
        <v>170000</v>
      </c>
      <c r="I892" s="12">
        <v>20190394</v>
      </c>
      <c r="J892" s="67">
        <f t="shared" si="81"/>
        <v>170000</v>
      </c>
      <c r="K892" s="5">
        <f t="shared" si="83"/>
        <v>1</v>
      </c>
      <c r="L892" s="54">
        <f t="shared" si="84"/>
        <v>1</v>
      </c>
      <c r="M892" s="56" t="str">
        <f t="shared" si="86"/>
        <v>Kelly, Realtors</v>
      </c>
      <c r="N892" s="5">
        <f t="shared" si="82"/>
        <v>0</v>
      </c>
      <c r="O892" s="5">
        <f t="shared" si="85"/>
        <v>0</v>
      </c>
    </row>
    <row r="893" spans="1:15" s="8" customFormat="1" ht="14.25" customHeight="1" x14ac:dyDescent="0.2">
      <c r="A893" t="s">
        <v>25</v>
      </c>
      <c r="B893" t="s">
        <v>1840</v>
      </c>
      <c r="C893" t="s">
        <v>13</v>
      </c>
      <c r="D893" t="s">
        <v>1840</v>
      </c>
      <c r="E893" t="s">
        <v>2508</v>
      </c>
      <c r="F893" t="s">
        <v>7</v>
      </c>
      <c r="G893" s="3">
        <v>43528</v>
      </c>
      <c r="H893" s="2">
        <v>525000</v>
      </c>
      <c r="I893" s="12">
        <v>20190200</v>
      </c>
      <c r="J893" s="67">
        <f t="shared" si="81"/>
        <v>0</v>
      </c>
      <c r="K893" s="5">
        <f t="shared" si="83"/>
        <v>0</v>
      </c>
      <c r="L893" s="54">
        <f t="shared" si="84"/>
        <v>0</v>
      </c>
      <c r="M893" s="56" t="str">
        <f t="shared" si="86"/>
        <v>Kelly, Realtors</v>
      </c>
      <c r="N893" s="5">
        <f t="shared" si="82"/>
        <v>1</v>
      </c>
      <c r="O893" s="5">
        <f t="shared" si="85"/>
        <v>1</v>
      </c>
    </row>
    <row r="894" spans="1:15" s="8" customFormat="1" ht="14.25" customHeight="1" x14ac:dyDescent="0.2">
      <c r="A894" t="s">
        <v>25</v>
      </c>
      <c r="B894" t="s">
        <v>1840</v>
      </c>
      <c r="C894" t="s">
        <v>1918</v>
      </c>
      <c r="D894" t="s">
        <v>1840</v>
      </c>
      <c r="E894" t="s">
        <v>2505</v>
      </c>
      <c r="F894" t="s">
        <v>6</v>
      </c>
      <c r="G894" s="3">
        <v>43528</v>
      </c>
      <c r="H894" s="2">
        <v>290000</v>
      </c>
      <c r="I894" s="12">
        <v>20182837</v>
      </c>
      <c r="J894" s="67">
        <f t="shared" si="81"/>
        <v>0</v>
      </c>
      <c r="K894" s="5">
        <f t="shared" si="83"/>
        <v>0</v>
      </c>
      <c r="L894" s="54">
        <f t="shared" si="84"/>
        <v>0</v>
      </c>
      <c r="M894" s="56" t="str">
        <f t="shared" si="86"/>
        <v>Kelly, Realtors</v>
      </c>
      <c r="N894" s="5">
        <f t="shared" si="82"/>
        <v>1</v>
      </c>
      <c r="O894" s="5">
        <f t="shared" si="85"/>
        <v>1</v>
      </c>
    </row>
    <row r="895" spans="1:15" s="8" customFormat="1" ht="14.25" customHeight="1" x14ac:dyDescent="0.2">
      <c r="A895" t="s">
        <v>732</v>
      </c>
      <c r="B895" t="s">
        <v>2054</v>
      </c>
      <c r="C895" t="s">
        <v>25</v>
      </c>
      <c r="D895" t="s">
        <v>1840</v>
      </c>
      <c r="E895" t="s">
        <v>2353</v>
      </c>
      <c r="F895" t="s">
        <v>7</v>
      </c>
      <c r="G895" s="3">
        <v>43509</v>
      </c>
      <c r="H895" s="2">
        <v>348000</v>
      </c>
      <c r="I895" s="12" t="s">
        <v>838</v>
      </c>
      <c r="J895" s="67">
        <f t="shared" si="81"/>
        <v>348000</v>
      </c>
      <c r="K895" s="5">
        <f t="shared" si="83"/>
        <v>1</v>
      </c>
      <c r="L895" s="54">
        <f t="shared" si="84"/>
        <v>0</v>
      </c>
      <c r="M895" s="56" t="str">
        <f t="shared" si="86"/>
        <v>Kelly, Realtors</v>
      </c>
      <c r="N895" s="5">
        <f t="shared" si="82"/>
        <v>0</v>
      </c>
      <c r="O895" s="5">
        <f t="shared" si="85"/>
        <v>0</v>
      </c>
    </row>
    <row r="896" spans="1:15" s="8" customFormat="1" ht="14.25" customHeight="1" x14ac:dyDescent="0.2">
      <c r="A896" t="s">
        <v>1841</v>
      </c>
      <c r="B896" t="s">
        <v>1840</v>
      </c>
      <c r="C896" t="s">
        <v>199</v>
      </c>
      <c r="D896" t="s">
        <v>1840</v>
      </c>
      <c r="E896" t="s">
        <v>2485</v>
      </c>
      <c r="F896" t="s">
        <v>216</v>
      </c>
      <c r="G896" s="3">
        <v>43525</v>
      </c>
      <c r="H896" s="2">
        <v>146500</v>
      </c>
      <c r="I896" s="12">
        <v>20190188</v>
      </c>
      <c r="J896" s="67">
        <f t="shared" si="81"/>
        <v>0</v>
      </c>
      <c r="K896" s="5">
        <f t="shared" si="83"/>
        <v>0</v>
      </c>
      <c r="L896" s="54">
        <f t="shared" si="84"/>
        <v>0</v>
      </c>
      <c r="M896" s="56" t="str">
        <f t="shared" si="86"/>
        <v>Kelly, Realtors</v>
      </c>
      <c r="N896" s="5">
        <f t="shared" si="82"/>
        <v>1</v>
      </c>
      <c r="O896" s="5">
        <f t="shared" si="85"/>
        <v>1</v>
      </c>
    </row>
    <row r="897" spans="1:15" s="8" customFormat="1" ht="14.25" customHeight="1" x14ac:dyDescent="0.2">
      <c r="A897" t="s">
        <v>1841</v>
      </c>
      <c r="B897" t="s">
        <v>1840</v>
      </c>
      <c r="C897" t="s">
        <v>24</v>
      </c>
      <c r="D897" t="s">
        <v>1840</v>
      </c>
      <c r="E897" t="s">
        <v>3337</v>
      </c>
      <c r="F897" t="s">
        <v>6</v>
      </c>
      <c r="G897" s="3">
        <v>43616</v>
      </c>
      <c r="H897" s="2">
        <v>189000</v>
      </c>
      <c r="I897" s="12">
        <v>20190995</v>
      </c>
      <c r="J897" s="67">
        <f t="shared" si="81"/>
        <v>0</v>
      </c>
      <c r="K897" s="5">
        <f t="shared" si="83"/>
        <v>0</v>
      </c>
      <c r="L897" s="54">
        <f t="shared" si="84"/>
        <v>0</v>
      </c>
      <c r="M897" s="56" t="str">
        <f t="shared" si="86"/>
        <v>Kelly, Realtors</v>
      </c>
      <c r="N897" s="5">
        <f t="shared" si="82"/>
        <v>1</v>
      </c>
      <c r="O897" s="5">
        <f t="shared" si="85"/>
        <v>1</v>
      </c>
    </row>
    <row r="898" spans="1:15" s="8" customFormat="1" ht="14.25" customHeight="1" x14ac:dyDescent="0.2">
      <c r="A898" t="s">
        <v>1536</v>
      </c>
      <c r="B898" t="s">
        <v>1258</v>
      </c>
      <c r="C898" t="s">
        <v>309</v>
      </c>
      <c r="D898" t="s">
        <v>1840</v>
      </c>
      <c r="E898" t="s">
        <v>2435</v>
      </c>
      <c r="F898" t="s">
        <v>6</v>
      </c>
      <c r="G898" s="3">
        <v>43521</v>
      </c>
      <c r="H898" s="2">
        <v>74900</v>
      </c>
      <c r="I898" s="12" t="s">
        <v>838</v>
      </c>
      <c r="J898" s="67">
        <f t="shared" si="81"/>
        <v>74900</v>
      </c>
      <c r="K898" s="5">
        <f t="shared" si="83"/>
        <v>1</v>
      </c>
      <c r="L898" s="54">
        <f t="shared" si="84"/>
        <v>0</v>
      </c>
      <c r="M898" s="56" t="str">
        <f t="shared" si="86"/>
        <v>Kelly, Realtors</v>
      </c>
      <c r="N898" s="5">
        <f t="shared" si="82"/>
        <v>0</v>
      </c>
      <c r="O898" s="5">
        <f t="shared" si="85"/>
        <v>0</v>
      </c>
    </row>
    <row r="899" spans="1:15" s="8" customFormat="1" ht="14.25" customHeight="1" x14ac:dyDescent="0.2">
      <c r="A899" t="s">
        <v>1863</v>
      </c>
      <c r="B899" t="s">
        <v>1099</v>
      </c>
      <c r="C899" t="s">
        <v>316</v>
      </c>
      <c r="D899" t="s">
        <v>1971</v>
      </c>
      <c r="E899" t="s">
        <v>3224</v>
      </c>
      <c r="F899" t="s">
        <v>6</v>
      </c>
      <c r="G899" s="3">
        <v>43606</v>
      </c>
      <c r="H899" s="2">
        <v>100000</v>
      </c>
      <c r="I899" s="12" t="s">
        <v>838</v>
      </c>
      <c r="J899" s="67">
        <f t="shared" ref="J899:J962" si="87">IF(B899=D899,0,H899)</f>
        <v>100000</v>
      </c>
      <c r="K899" s="5">
        <f t="shared" si="83"/>
        <v>1</v>
      </c>
      <c r="L899" s="54">
        <f t="shared" si="84"/>
        <v>0</v>
      </c>
      <c r="M899" s="56" t="str">
        <f t="shared" si="86"/>
        <v>Key Real Estate Services</v>
      </c>
      <c r="N899" s="5">
        <f t="shared" ref="N899:N962" si="88">IF(B899=D899,1,0)</f>
        <v>0</v>
      </c>
      <c r="O899" s="5">
        <f t="shared" si="85"/>
        <v>0</v>
      </c>
    </row>
    <row r="900" spans="1:15" s="8" customFormat="1" ht="14.25" customHeight="1" x14ac:dyDescent="0.2">
      <c r="A900" t="s">
        <v>2066</v>
      </c>
      <c r="B900" t="s">
        <v>1842</v>
      </c>
      <c r="C900" t="s">
        <v>316</v>
      </c>
      <c r="D900" t="s">
        <v>1971</v>
      </c>
      <c r="E900" t="s">
        <v>2532</v>
      </c>
      <c r="F900" t="s">
        <v>1249</v>
      </c>
      <c r="G900" s="3">
        <v>43531</v>
      </c>
      <c r="H900" s="2">
        <v>150100</v>
      </c>
      <c r="I900" s="12" t="s">
        <v>838</v>
      </c>
      <c r="J900" s="67">
        <f t="shared" si="87"/>
        <v>150100</v>
      </c>
      <c r="K900" s="5">
        <f t="shared" si="83"/>
        <v>1</v>
      </c>
      <c r="L900" s="54">
        <f t="shared" si="84"/>
        <v>0</v>
      </c>
      <c r="M900" s="56" t="str">
        <f t="shared" si="86"/>
        <v>Key Real Estate Services</v>
      </c>
      <c r="N900" s="5">
        <f t="shared" si="88"/>
        <v>0</v>
      </c>
      <c r="O900" s="5">
        <f t="shared" si="85"/>
        <v>0</v>
      </c>
    </row>
    <row r="901" spans="1:15" s="8" customFormat="1" ht="14.25" customHeight="1" x14ac:dyDescent="0.2">
      <c r="A901" t="s">
        <v>2066</v>
      </c>
      <c r="B901" t="s">
        <v>1842</v>
      </c>
      <c r="C901" t="s">
        <v>316</v>
      </c>
      <c r="D901" t="s">
        <v>1971</v>
      </c>
      <c r="E901" t="s">
        <v>2949</v>
      </c>
      <c r="F901" t="s">
        <v>6</v>
      </c>
      <c r="G901" s="3">
        <v>43578</v>
      </c>
      <c r="H901" s="2">
        <v>170000</v>
      </c>
      <c r="I901" s="12">
        <v>20190653</v>
      </c>
      <c r="J901" s="67">
        <f t="shared" si="87"/>
        <v>170000</v>
      </c>
      <c r="K901" s="5">
        <f t="shared" si="83"/>
        <v>1</v>
      </c>
      <c r="L901" s="54">
        <f t="shared" si="84"/>
        <v>1</v>
      </c>
      <c r="M901" s="56" t="str">
        <f t="shared" si="86"/>
        <v>Key Real Estate Services</v>
      </c>
      <c r="N901" s="5">
        <f t="shared" si="88"/>
        <v>0</v>
      </c>
      <c r="O901" s="5">
        <f t="shared" si="85"/>
        <v>0</v>
      </c>
    </row>
    <row r="902" spans="1:15" s="8" customFormat="1" ht="14.25" customHeight="1" x14ac:dyDescent="0.2">
      <c r="A902" t="s">
        <v>530</v>
      </c>
      <c r="B902" t="s">
        <v>1858</v>
      </c>
      <c r="C902" t="s">
        <v>1908</v>
      </c>
      <c r="D902" t="s">
        <v>1909</v>
      </c>
      <c r="E902" t="s">
        <v>2765</v>
      </c>
      <c r="F902" t="s">
        <v>7</v>
      </c>
      <c r="G902" s="3">
        <v>43556</v>
      </c>
      <c r="H902" s="2">
        <v>311820</v>
      </c>
      <c r="I902" s="12" t="s">
        <v>838</v>
      </c>
      <c r="J902" s="67">
        <f t="shared" si="87"/>
        <v>311820</v>
      </c>
      <c r="K902" s="5">
        <f t="shared" ref="K902:K965" si="89">IF(J902&gt;0,1,0)</f>
        <v>1</v>
      </c>
      <c r="L902" s="54">
        <f t="shared" ref="L902:L965" si="90">IF(K902=0,0,IF(I902="did not close",0,IF(I902="",0,1)))</f>
        <v>0</v>
      </c>
      <c r="M902" s="56" t="str">
        <f t="shared" si="86"/>
        <v>Knob &amp; Key Realty Partners, LLC</v>
      </c>
      <c r="N902" s="5">
        <f t="shared" si="88"/>
        <v>0</v>
      </c>
      <c r="O902" s="5">
        <f t="shared" ref="O902:O965" si="91">IF(K902=0,IF(I902="did not close",0,IF(I902="",0,1)),0)</f>
        <v>0</v>
      </c>
    </row>
    <row r="903" spans="1:15" s="8" customFormat="1" ht="14.25" customHeight="1" x14ac:dyDescent="0.2">
      <c r="A903" t="s">
        <v>1213</v>
      </c>
      <c r="B903" t="s">
        <v>1842</v>
      </c>
      <c r="C903" t="s">
        <v>1908</v>
      </c>
      <c r="D903" t="s">
        <v>1909</v>
      </c>
      <c r="E903" t="s">
        <v>3232</v>
      </c>
      <c r="F903" t="s">
        <v>216</v>
      </c>
      <c r="G903" s="3">
        <v>43607</v>
      </c>
      <c r="H903" s="2">
        <v>339990</v>
      </c>
      <c r="I903" s="12" t="s">
        <v>838</v>
      </c>
      <c r="J903" s="67">
        <f t="shared" si="87"/>
        <v>339990</v>
      </c>
      <c r="K903" s="5">
        <f t="shared" si="89"/>
        <v>1</v>
      </c>
      <c r="L903" s="54">
        <f t="shared" si="90"/>
        <v>0</v>
      </c>
      <c r="M903" s="56" t="str">
        <f t="shared" si="86"/>
        <v>Knob &amp; Key Realty Partners, LLC</v>
      </c>
      <c r="N903" s="5">
        <f t="shared" si="88"/>
        <v>0</v>
      </c>
      <c r="O903" s="5">
        <f t="shared" si="91"/>
        <v>0</v>
      </c>
    </row>
    <row r="904" spans="1:15" s="8" customFormat="1" ht="14.25" customHeight="1" x14ac:dyDescent="0.2">
      <c r="A904" t="s">
        <v>1559</v>
      </c>
      <c r="B904" t="s">
        <v>1036</v>
      </c>
      <c r="C904" t="s">
        <v>1908</v>
      </c>
      <c r="D904" t="s">
        <v>1909</v>
      </c>
      <c r="E904" t="s">
        <v>3139</v>
      </c>
      <c r="F904" t="s">
        <v>1249</v>
      </c>
      <c r="G904" s="3">
        <v>43595</v>
      </c>
      <c r="H904" s="2">
        <v>483990</v>
      </c>
      <c r="I904" s="12" t="s">
        <v>838</v>
      </c>
      <c r="J904" s="67">
        <f t="shared" si="87"/>
        <v>483990</v>
      </c>
      <c r="K904" s="5">
        <f t="shared" si="89"/>
        <v>1</v>
      </c>
      <c r="L904" s="54">
        <f t="shared" si="90"/>
        <v>0</v>
      </c>
      <c r="M904" s="56" t="str">
        <f t="shared" si="86"/>
        <v>Knob &amp; Key Realty Partners, LLC</v>
      </c>
      <c r="N904" s="5">
        <f t="shared" si="88"/>
        <v>0</v>
      </c>
      <c r="O904" s="5">
        <f t="shared" si="91"/>
        <v>0</v>
      </c>
    </row>
    <row r="905" spans="1:15" s="8" customFormat="1" ht="14.25" customHeight="1" x14ac:dyDescent="0.2">
      <c r="A905" t="s">
        <v>1891</v>
      </c>
      <c r="B905" t="s">
        <v>1036</v>
      </c>
      <c r="C905" t="s">
        <v>1544</v>
      </c>
      <c r="D905" t="s">
        <v>1909</v>
      </c>
      <c r="E905" t="s">
        <v>2199</v>
      </c>
      <c r="F905" t="s">
        <v>1126</v>
      </c>
      <c r="G905" s="3">
        <v>43487</v>
      </c>
      <c r="H905" s="2">
        <v>112000</v>
      </c>
      <c r="I905" s="12" t="s">
        <v>838</v>
      </c>
      <c r="J905" s="67">
        <f t="shared" si="87"/>
        <v>112000</v>
      </c>
      <c r="K905" s="5">
        <f t="shared" si="89"/>
        <v>1</v>
      </c>
      <c r="L905" s="54">
        <f t="shared" si="90"/>
        <v>0</v>
      </c>
      <c r="M905" s="56" t="str">
        <f t="shared" si="86"/>
        <v>Knob &amp; Key Realty Partners, LLC</v>
      </c>
      <c r="N905" s="5">
        <f t="shared" si="88"/>
        <v>0</v>
      </c>
      <c r="O905" s="5">
        <f t="shared" si="91"/>
        <v>0</v>
      </c>
    </row>
    <row r="906" spans="1:15" s="8" customFormat="1" ht="14.25" customHeight="1" x14ac:dyDescent="0.2">
      <c r="A906" t="s">
        <v>1868</v>
      </c>
      <c r="B906" t="s">
        <v>1869</v>
      </c>
      <c r="C906" t="s">
        <v>1908</v>
      </c>
      <c r="D906" t="s">
        <v>1909</v>
      </c>
      <c r="E906" t="s">
        <v>2664</v>
      </c>
      <c r="F906" t="s">
        <v>1249</v>
      </c>
      <c r="G906" s="3">
        <v>43545</v>
      </c>
      <c r="H906" s="2">
        <v>466630</v>
      </c>
      <c r="I906" s="12" t="s">
        <v>838</v>
      </c>
      <c r="J906" s="67">
        <f t="shared" si="87"/>
        <v>466630</v>
      </c>
      <c r="K906" s="5">
        <f t="shared" si="89"/>
        <v>1</v>
      </c>
      <c r="L906" s="54">
        <f t="shared" si="90"/>
        <v>0</v>
      </c>
      <c r="M906" s="56" t="str">
        <f t="shared" si="86"/>
        <v>Knob &amp; Key Realty Partners, LLC</v>
      </c>
      <c r="N906" s="5">
        <f t="shared" si="88"/>
        <v>0</v>
      </c>
      <c r="O906" s="5">
        <f t="shared" si="91"/>
        <v>0</v>
      </c>
    </row>
    <row r="907" spans="1:15" s="8" customFormat="1" ht="14.25" customHeight="1" x14ac:dyDescent="0.2">
      <c r="A907" t="s">
        <v>1868</v>
      </c>
      <c r="B907" t="s">
        <v>1869</v>
      </c>
      <c r="C907" t="s">
        <v>1908</v>
      </c>
      <c r="D907" t="s">
        <v>1909</v>
      </c>
      <c r="E907" t="s">
        <v>3034</v>
      </c>
      <c r="F907" t="s">
        <v>6</v>
      </c>
      <c r="G907" s="3">
        <v>43586</v>
      </c>
      <c r="H907" s="2">
        <v>294000</v>
      </c>
      <c r="I907" s="12" t="s">
        <v>838</v>
      </c>
      <c r="J907" s="67">
        <f t="shared" si="87"/>
        <v>294000</v>
      </c>
      <c r="K907" s="5">
        <f t="shared" si="89"/>
        <v>1</v>
      </c>
      <c r="L907" s="54">
        <f t="shared" si="90"/>
        <v>0</v>
      </c>
      <c r="M907" s="56" t="str">
        <f t="shared" si="86"/>
        <v>Knob &amp; Key Realty Partners, LLC</v>
      </c>
      <c r="N907" s="5">
        <f t="shared" si="88"/>
        <v>0</v>
      </c>
      <c r="O907" s="5">
        <f t="shared" si="91"/>
        <v>0</v>
      </c>
    </row>
    <row r="908" spans="1:15" s="8" customFormat="1" ht="14.25" customHeight="1" x14ac:dyDescent="0.2">
      <c r="A908" t="s">
        <v>1910</v>
      </c>
      <c r="B908" t="s">
        <v>1842</v>
      </c>
      <c r="C908" t="s">
        <v>1908</v>
      </c>
      <c r="D908" t="s">
        <v>1909</v>
      </c>
      <c r="E908" t="s">
        <v>2869</v>
      </c>
      <c r="F908" t="s">
        <v>7</v>
      </c>
      <c r="G908" s="3">
        <v>43567</v>
      </c>
      <c r="H908" s="2">
        <v>359990</v>
      </c>
      <c r="I908" s="12" t="s">
        <v>838</v>
      </c>
      <c r="J908" s="67">
        <f t="shared" si="87"/>
        <v>359990</v>
      </c>
      <c r="K908" s="5">
        <f t="shared" si="89"/>
        <v>1</v>
      </c>
      <c r="L908" s="54">
        <f t="shared" si="90"/>
        <v>0</v>
      </c>
      <c r="M908" s="56" t="str">
        <f t="shared" si="86"/>
        <v>Knob &amp; Key Realty Partners, LLC</v>
      </c>
      <c r="N908" s="5">
        <f t="shared" si="88"/>
        <v>0</v>
      </c>
      <c r="O908" s="5">
        <f t="shared" si="91"/>
        <v>0</v>
      </c>
    </row>
    <row r="909" spans="1:15" s="8" customFormat="1" ht="14.25" customHeight="1" x14ac:dyDescent="0.2">
      <c r="A909" t="s">
        <v>326</v>
      </c>
      <c r="B909" t="s">
        <v>1844</v>
      </c>
      <c r="C909" t="s">
        <v>1908</v>
      </c>
      <c r="D909" t="s">
        <v>1909</v>
      </c>
      <c r="E909" t="s">
        <v>2268</v>
      </c>
      <c r="F909" t="s">
        <v>7</v>
      </c>
      <c r="G909" s="3">
        <v>43496</v>
      </c>
      <c r="H909" s="2">
        <v>366210</v>
      </c>
      <c r="I909" s="12" t="s">
        <v>838</v>
      </c>
      <c r="J909" s="67">
        <f t="shared" si="87"/>
        <v>366210</v>
      </c>
      <c r="K909" s="5">
        <f t="shared" si="89"/>
        <v>1</v>
      </c>
      <c r="L909" s="54">
        <f t="shared" si="90"/>
        <v>0</v>
      </c>
      <c r="M909" s="56" t="str">
        <f t="shared" si="86"/>
        <v>Knob &amp; Key Realty Partners, LLC</v>
      </c>
      <c r="N909" s="5">
        <f t="shared" si="88"/>
        <v>0</v>
      </c>
      <c r="O909" s="5">
        <f t="shared" si="91"/>
        <v>0</v>
      </c>
    </row>
    <row r="910" spans="1:15" s="8" customFormat="1" ht="14.25" customHeight="1" x14ac:dyDescent="0.2">
      <c r="A910" t="s">
        <v>147</v>
      </c>
      <c r="B910" t="s">
        <v>1734</v>
      </c>
      <c r="C910" t="s">
        <v>1908</v>
      </c>
      <c r="D910" t="s">
        <v>1909</v>
      </c>
      <c r="E910" t="s">
        <v>2464</v>
      </c>
      <c r="F910" t="s">
        <v>7</v>
      </c>
      <c r="G910" s="3">
        <v>43524</v>
      </c>
      <c r="H910" s="2">
        <v>257000</v>
      </c>
      <c r="I910" s="12" t="s">
        <v>838</v>
      </c>
      <c r="J910" s="67">
        <f t="shared" si="87"/>
        <v>257000</v>
      </c>
      <c r="K910" s="5">
        <f t="shared" si="89"/>
        <v>1</v>
      </c>
      <c r="L910" s="54">
        <f t="shared" si="90"/>
        <v>0</v>
      </c>
      <c r="M910" s="56" t="str">
        <f t="shared" si="86"/>
        <v>Knob &amp; Key Realty Partners, LLC</v>
      </c>
      <c r="N910" s="5">
        <f t="shared" si="88"/>
        <v>0</v>
      </c>
      <c r="O910" s="5">
        <f t="shared" si="91"/>
        <v>0</v>
      </c>
    </row>
    <row r="911" spans="1:15" s="8" customFormat="1" ht="14.25" customHeight="1" x14ac:dyDescent="0.2">
      <c r="A911" t="s">
        <v>212</v>
      </c>
      <c r="B911" t="s">
        <v>1475</v>
      </c>
      <c r="C911" t="s">
        <v>3216</v>
      </c>
      <c r="D911" t="s">
        <v>106</v>
      </c>
      <c r="E911" t="s">
        <v>3217</v>
      </c>
      <c r="F911" t="s">
        <v>65</v>
      </c>
      <c r="G911" s="3">
        <v>43605</v>
      </c>
      <c r="H911" s="2">
        <v>102000</v>
      </c>
      <c r="I911" s="12">
        <v>20190571</v>
      </c>
      <c r="J911" s="67">
        <f t="shared" si="87"/>
        <v>102000</v>
      </c>
      <c r="K911" s="5">
        <f t="shared" si="89"/>
        <v>1</v>
      </c>
      <c r="L911" s="54">
        <f t="shared" si="90"/>
        <v>1</v>
      </c>
      <c r="M911" s="56" t="str">
        <f t="shared" si="86"/>
        <v>Legacy Land &amp; Ranches</v>
      </c>
      <c r="N911" s="5">
        <f t="shared" si="88"/>
        <v>0</v>
      </c>
      <c r="O911" s="5">
        <f t="shared" si="91"/>
        <v>0</v>
      </c>
    </row>
    <row r="912" spans="1:15" s="8" customFormat="1" ht="14.25" customHeight="1" x14ac:dyDescent="0.2">
      <c r="A912" t="s">
        <v>1868</v>
      </c>
      <c r="B912" t="s">
        <v>1869</v>
      </c>
      <c r="C912" t="s">
        <v>717</v>
      </c>
      <c r="D912" t="s">
        <v>231</v>
      </c>
      <c r="E912" t="s">
        <v>3329</v>
      </c>
      <c r="F912" t="s">
        <v>6</v>
      </c>
      <c r="G912" s="3">
        <v>43615</v>
      </c>
      <c r="H912" s="2">
        <v>266000</v>
      </c>
      <c r="I912" s="12" t="s">
        <v>838</v>
      </c>
      <c r="J912" s="67">
        <f t="shared" si="87"/>
        <v>266000</v>
      </c>
      <c r="K912" s="5">
        <f t="shared" si="89"/>
        <v>1</v>
      </c>
      <c r="L912" s="54">
        <f t="shared" si="90"/>
        <v>0</v>
      </c>
      <c r="M912" s="56" t="str">
        <f t="shared" si="86"/>
        <v>ListingResults.com</v>
      </c>
      <c r="N912" s="5">
        <f t="shared" si="88"/>
        <v>0</v>
      </c>
      <c r="O912" s="5">
        <f t="shared" si="91"/>
        <v>0</v>
      </c>
    </row>
    <row r="913" spans="1:15" s="8" customFormat="1" ht="14.25" customHeight="1" x14ac:dyDescent="0.2">
      <c r="A913" t="s">
        <v>326</v>
      </c>
      <c r="B913" t="s">
        <v>1844</v>
      </c>
      <c r="C913" t="s">
        <v>717</v>
      </c>
      <c r="D913" t="s">
        <v>231</v>
      </c>
      <c r="E913" t="s">
        <v>2580</v>
      </c>
      <c r="F913" t="s">
        <v>6</v>
      </c>
      <c r="G913" s="3">
        <v>43536</v>
      </c>
      <c r="H913" s="2">
        <v>179000</v>
      </c>
      <c r="I913" s="12" t="s">
        <v>838</v>
      </c>
      <c r="J913" s="67">
        <f t="shared" si="87"/>
        <v>179000</v>
      </c>
      <c r="K913" s="5">
        <f t="shared" si="89"/>
        <v>1</v>
      </c>
      <c r="L913" s="54">
        <f t="shared" si="90"/>
        <v>0</v>
      </c>
      <c r="M913" s="56" t="str">
        <f t="shared" si="86"/>
        <v>ListingResults.com</v>
      </c>
      <c r="N913" s="5">
        <f t="shared" si="88"/>
        <v>0</v>
      </c>
      <c r="O913" s="5">
        <f t="shared" si="91"/>
        <v>0</v>
      </c>
    </row>
    <row r="914" spans="1:15" s="8" customFormat="1" ht="14.25" customHeight="1" x14ac:dyDescent="0.2">
      <c r="A914" t="s">
        <v>1387</v>
      </c>
      <c r="B914" t="s">
        <v>1036</v>
      </c>
      <c r="C914" t="s">
        <v>717</v>
      </c>
      <c r="D914" t="s">
        <v>231</v>
      </c>
      <c r="E914" t="s">
        <v>2461</v>
      </c>
      <c r="F914" t="s">
        <v>6</v>
      </c>
      <c r="G914" s="3">
        <v>43524</v>
      </c>
      <c r="H914" s="2">
        <v>197000</v>
      </c>
      <c r="I914" s="12" t="s">
        <v>838</v>
      </c>
      <c r="J914" s="67">
        <f t="shared" si="87"/>
        <v>197000</v>
      </c>
      <c r="K914" s="5">
        <f t="shared" si="89"/>
        <v>1</v>
      </c>
      <c r="L914" s="54">
        <f t="shared" si="90"/>
        <v>0</v>
      </c>
      <c r="M914" s="56" t="str">
        <f>IF(D914="",#REF!,D914)</f>
        <v>ListingResults.com</v>
      </c>
      <c r="N914" s="5">
        <f t="shared" si="88"/>
        <v>0</v>
      </c>
      <c r="O914" s="5">
        <f t="shared" si="91"/>
        <v>0</v>
      </c>
    </row>
    <row r="915" spans="1:15" s="8" customFormat="1" ht="14.25" customHeight="1" x14ac:dyDescent="0.2">
      <c r="A915" t="s">
        <v>1632</v>
      </c>
      <c r="B915" t="s">
        <v>1535</v>
      </c>
      <c r="C915" t="s">
        <v>1679</v>
      </c>
      <c r="D915" t="s">
        <v>1680</v>
      </c>
      <c r="E915" t="s">
        <v>3145</v>
      </c>
      <c r="F915" t="s">
        <v>1249</v>
      </c>
      <c r="G915" s="3">
        <v>43598</v>
      </c>
      <c r="H915" s="2">
        <v>305000</v>
      </c>
      <c r="I915" s="12" t="s">
        <v>838</v>
      </c>
      <c r="J915" s="67">
        <f t="shared" si="87"/>
        <v>305000</v>
      </c>
      <c r="K915" s="5">
        <f t="shared" si="89"/>
        <v>1</v>
      </c>
      <c r="L915" s="54">
        <f t="shared" si="90"/>
        <v>0</v>
      </c>
      <c r="M915" s="56" t="str">
        <f t="shared" si="86"/>
        <v>ListingSpark</v>
      </c>
      <c r="N915" s="5">
        <f t="shared" si="88"/>
        <v>0</v>
      </c>
      <c r="O915" s="5">
        <f t="shared" si="91"/>
        <v>0</v>
      </c>
    </row>
    <row r="916" spans="1:15" s="8" customFormat="1" ht="14.25" customHeight="1" x14ac:dyDescent="0.2">
      <c r="A916" t="s">
        <v>551</v>
      </c>
      <c r="B916" t="s">
        <v>1099</v>
      </c>
      <c r="C916" t="s">
        <v>1481</v>
      </c>
      <c r="D916" t="s">
        <v>1529</v>
      </c>
      <c r="E916" t="s">
        <v>2783</v>
      </c>
      <c r="F916" t="s">
        <v>6</v>
      </c>
      <c r="G916" s="3">
        <v>43558</v>
      </c>
      <c r="H916" s="2">
        <v>103000</v>
      </c>
      <c r="I916" s="12" t="s">
        <v>838</v>
      </c>
      <c r="J916" s="67">
        <f t="shared" si="87"/>
        <v>103000</v>
      </c>
      <c r="K916" s="5">
        <f t="shared" si="89"/>
        <v>1</v>
      </c>
      <c r="L916" s="54">
        <f t="shared" si="90"/>
        <v>0</v>
      </c>
      <c r="M916" s="56" t="str">
        <f>IF(D916="",#REF!,D916)</f>
        <v>Local Life Realty</v>
      </c>
      <c r="N916" s="5">
        <f t="shared" si="88"/>
        <v>0</v>
      </c>
      <c r="O916" s="5">
        <f t="shared" si="91"/>
        <v>0</v>
      </c>
    </row>
    <row r="917" spans="1:15" s="8" customFormat="1" ht="14.25" customHeight="1" x14ac:dyDescent="0.2">
      <c r="A917" t="s">
        <v>1950</v>
      </c>
      <c r="B917" t="s">
        <v>5</v>
      </c>
      <c r="C917" t="s">
        <v>104</v>
      </c>
      <c r="D917" t="s">
        <v>1529</v>
      </c>
      <c r="E917" t="s">
        <v>2973</v>
      </c>
      <c r="F917" t="s">
        <v>11</v>
      </c>
      <c r="G917" s="3">
        <v>43581</v>
      </c>
      <c r="H917" s="2">
        <v>120000</v>
      </c>
      <c r="I917" s="12" t="s">
        <v>838</v>
      </c>
      <c r="J917" s="67">
        <f t="shared" si="87"/>
        <v>120000</v>
      </c>
      <c r="K917" s="5">
        <f t="shared" si="89"/>
        <v>1</v>
      </c>
      <c r="L917" s="54">
        <f t="shared" si="90"/>
        <v>0</v>
      </c>
      <c r="M917" s="56" t="str">
        <f t="shared" si="86"/>
        <v>Local Life Realty</v>
      </c>
      <c r="N917" s="5">
        <f t="shared" si="88"/>
        <v>0</v>
      </c>
      <c r="O917" s="5">
        <f t="shared" si="91"/>
        <v>0</v>
      </c>
    </row>
    <row r="918" spans="1:15" s="8" customFormat="1" ht="14.25" customHeight="1" x14ac:dyDescent="0.2">
      <c r="A918" t="s">
        <v>1089</v>
      </c>
      <c r="B918" t="s">
        <v>5</v>
      </c>
      <c r="C918" t="s">
        <v>1481</v>
      </c>
      <c r="D918" t="s">
        <v>1529</v>
      </c>
      <c r="E918" t="s">
        <v>3259</v>
      </c>
      <c r="F918" t="s">
        <v>534</v>
      </c>
      <c r="G918" s="3">
        <v>43608</v>
      </c>
      <c r="H918" s="2">
        <v>350000</v>
      </c>
      <c r="I918" s="12" t="s">
        <v>838</v>
      </c>
      <c r="J918" s="67">
        <f t="shared" si="87"/>
        <v>350000</v>
      </c>
      <c r="K918" s="5">
        <f t="shared" si="89"/>
        <v>1</v>
      </c>
      <c r="L918" s="54">
        <f t="shared" si="90"/>
        <v>0</v>
      </c>
      <c r="M918" s="56" t="str">
        <f t="shared" si="86"/>
        <v>Local Life Realty</v>
      </c>
      <c r="N918" s="5">
        <f t="shared" si="88"/>
        <v>0</v>
      </c>
      <c r="O918" s="5">
        <f t="shared" si="91"/>
        <v>0</v>
      </c>
    </row>
    <row r="919" spans="1:15" s="8" customFormat="1" ht="14.25" customHeight="1" x14ac:dyDescent="0.2">
      <c r="A919" t="s">
        <v>1481</v>
      </c>
      <c r="B919" t="s">
        <v>1529</v>
      </c>
      <c r="C919" t="s">
        <v>1481</v>
      </c>
      <c r="D919" t="s">
        <v>1529</v>
      </c>
      <c r="E919" t="s">
        <v>2791</v>
      </c>
      <c r="F919" t="s">
        <v>6</v>
      </c>
      <c r="G919" s="3">
        <v>43560</v>
      </c>
      <c r="H919" s="2">
        <v>149900</v>
      </c>
      <c r="I919" s="12">
        <v>20190617</v>
      </c>
      <c r="J919" s="67">
        <f t="shared" si="87"/>
        <v>0</v>
      </c>
      <c r="K919" s="5">
        <f t="shared" si="89"/>
        <v>0</v>
      </c>
      <c r="L919" s="54">
        <f t="shared" si="90"/>
        <v>0</v>
      </c>
      <c r="M919" s="56" t="str">
        <f t="shared" si="86"/>
        <v>Local Life Realty</v>
      </c>
      <c r="N919" s="5">
        <f t="shared" si="88"/>
        <v>1</v>
      </c>
      <c r="O919" s="5">
        <f t="shared" si="91"/>
        <v>1</v>
      </c>
    </row>
    <row r="920" spans="1:15" s="8" customFormat="1" ht="14.25" customHeight="1" x14ac:dyDescent="0.2">
      <c r="A920" t="s">
        <v>1695</v>
      </c>
      <c r="B920" t="s">
        <v>1842</v>
      </c>
      <c r="C920" t="s">
        <v>423</v>
      </c>
      <c r="D920" t="s">
        <v>1529</v>
      </c>
      <c r="E920" t="s">
        <v>2970</v>
      </c>
      <c r="F920" t="s">
        <v>6</v>
      </c>
      <c r="G920" s="3">
        <v>43581</v>
      </c>
      <c r="H920" s="2">
        <v>110500</v>
      </c>
      <c r="I920" s="12">
        <v>20190619</v>
      </c>
      <c r="J920" s="67">
        <f t="shared" si="87"/>
        <v>110500</v>
      </c>
      <c r="K920" s="5">
        <f t="shared" si="89"/>
        <v>1</v>
      </c>
      <c r="L920" s="54">
        <f t="shared" si="90"/>
        <v>1</v>
      </c>
      <c r="M920" s="56" t="str">
        <f t="shared" si="86"/>
        <v>Local Life Realty</v>
      </c>
      <c r="N920" s="5">
        <f t="shared" si="88"/>
        <v>0</v>
      </c>
      <c r="O920" s="5">
        <f t="shared" si="91"/>
        <v>0</v>
      </c>
    </row>
    <row r="921" spans="1:15" s="8" customFormat="1" ht="14.25" customHeight="1" x14ac:dyDescent="0.2">
      <c r="A921" t="s">
        <v>2036</v>
      </c>
      <c r="B921" t="s">
        <v>5</v>
      </c>
      <c r="C921" t="s">
        <v>1040</v>
      </c>
      <c r="D921" t="s">
        <v>5</v>
      </c>
      <c r="E921" t="s">
        <v>2776</v>
      </c>
      <c r="F921" t="s">
        <v>6</v>
      </c>
      <c r="G921" s="3">
        <v>43558</v>
      </c>
      <c r="H921" s="2">
        <v>31500</v>
      </c>
      <c r="I921" s="12" t="s">
        <v>838</v>
      </c>
      <c r="J921" s="67">
        <f t="shared" si="87"/>
        <v>0</v>
      </c>
      <c r="K921" s="5">
        <f t="shared" si="89"/>
        <v>0</v>
      </c>
      <c r="L921" s="54">
        <f t="shared" si="90"/>
        <v>0</v>
      </c>
      <c r="M921" s="56" t="str">
        <f t="shared" si="86"/>
        <v>Magnolia Realty</v>
      </c>
      <c r="N921" s="5">
        <f t="shared" si="88"/>
        <v>1</v>
      </c>
      <c r="O921" s="5">
        <f t="shared" si="91"/>
        <v>0</v>
      </c>
    </row>
    <row r="922" spans="1:15" s="8" customFormat="1" ht="14.25" customHeight="1" x14ac:dyDescent="0.2">
      <c r="A922" t="s">
        <v>1542</v>
      </c>
      <c r="B922" t="s">
        <v>1842</v>
      </c>
      <c r="C922" t="s">
        <v>908</v>
      </c>
      <c r="D922" t="s">
        <v>5</v>
      </c>
      <c r="E922" t="s">
        <v>2839</v>
      </c>
      <c r="F922" t="s">
        <v>1249</v>
      </c>
      <c r="G922" s="3">
        <v>43566</v>
      </c>
      <c r="H922" s="2">
        <v>370000</v>
      </c>
      <c r="I922" s="12">
        <v>20190528</v>
      </c>
      <c r="J922" s="67">
        <f t="shared" si="87"/>
        <v>370000</v>
      </c>
      <c r="K922" s="5">
        <f t="shared" si="89"/>
        <v>1</v>
      </c>
      <c r="L922" s="54">
        <f t="shared" si="90"/>
        <v>1</v>
      </c>
      <c r="M922" s="56" t="str">
        <f>IF(D922="",#REF!,D922)</f>
        <v>Magnolia Realty</v>
      </c>
      <c r="N922" s="5">
        <f t="shared" si="88"/>
        <v>0</v>
      </c>
      <c r="O922" s="5">
        <f t="shared" si="91"/>
        <v>0</v>
      </c>
    </row>
    <row r="923" spans="1:15" s="8" customFormat="1" ht="14.25" customHeight="1" x14ac:dyDescent="0.2">
      <c r="A923" t="s">
        <v>182</v>
      </c>
      <c r="B923" t="s">
        <v>718</v>
      </c>
      <c r="C923" t="s">
        <v>2046</v>
      </c>
      <c r="D923" t="s">
        <v>5</v>
      </c>
      <c r="E923" t="s">
        <v>2851</v>
      </c>
      <c r="F923" t="s">
        <v>6</v>
      </c>
      <c r="G923" s="3">
        <v>43567</v>
      </c>
      <c r="H923" s="2">
        <v>197000</v>
      </c>
      <c r="I923" s="12" t="s">
        <v>838</v>
      </c>
      <c r="J923" s="67">
        <f t="shared" si="87"/>
        <v>197000</v>
      </c>
      <c r="K923" s="5">
        <f t="shared" si="89"/>
        <v>1</v>
      </c>
      <c r="L923" s="54">
        <f t="shared" si="90"/>
        <v>0</v>
      </c>
      <c r="M923" s="56" t="str">
        <f>IF(D923="",#REF!,D923)</f>
        <v>Magnolia Realty</v>
      </c>
      <c r="N923" s="5">
        <f t="shared" si="88"/>
        <v>0</v>
      </c>
      <c r="O923" s="5">
        <f t="shared" si="91"/>
        <v>0</v>
      </c>
    </row>
    <row r="924" spans="1:15" s="8" customFormat="1" ht="14.25" customHeight="1" x14ac:dyDescent="0.2">
      <c r="A924" t="s">
        <v>894</v>
      </c>
      <c r="B924" t="s">
        <v>1842</v>
      </c>
      <c r="C924" t="s">
        <v>1454</v>
      </c>
      <c r="D924" t="s">
        <v>5</v>
      </c>
      <c r="E924" t="s">
        <v>2756</v>
      </c>
      <c r="F924" t="s">
        <v>1249</v>
      </c>
      <c r="G924" s="3">
        <v>43556</v>
      </c>
      <c r="H924" s="2">
        <v>370000</v>
      </c>
      <c r="I924" s="12">
        <v>20190316</v>
      </c>
      <c r="J924" s="67">
        <f t="shared" si="87"/>
        <v>370000</v>
      </c>
      <c r="K924" s="5">
        <f t="shared" si="89"/>
        <v>1</v>
      </c>
      <c r="L924" s="54">
        <f t="shared" si="90"/>
        <v>1</v>
      </c>
      <c r="M924" s="56" t="str">
        <f>IF(D924="",#REF!,D924)</f>
        <v>Magnolia Realty</v>
      </c>
      <c r="N924" s="5">
        <f t="shared" si="88"/>
        <v>0</v>
      </c>
      <c r="O924" s="5">
        <f t="shared" si="91"/>
        <v>0</v>
      </c>
    </row>
    <row r="925" spans="1:15" s="8" customFormat="1" ht="14.25" customHeight="1" x14ac:dyDescent="0.2">
      <c r="A925" t="s">
        <v>894</v>
      </c>
      <c r="B925" t="s">
        <v>1842</v>
      </c>
      <c r="C925" t="s">
        <v>344</v>
      </c>
      <c r="D925" t="s">
        <v>5</v>
      </c>
      <c r="E925" t="s">
        <v>2428</v>
      </c>
      <c r="F925" t="s">
        <v>1126</v>
      </c>
      <c r="G925" s="3">
        <v>43521</v>
      </c>
      <c r="H925" s="2">
        <v>210000</v>
      </c>
      <c r="I925" s="12">
        <v>20190156</v>
      </c>
      <c r="J925" s="67">
        <f t="shared" si="87"/>
        <v>210000</v>
      </c>
      <c r="K925" s="5">
        <f t="shared" si="89"/>
        <v>1</v>
      </c>
      <c r="L925" s="54">
        <f t="shared" si="90"/>
        <v>1</v>
      </c>
      <c r="M925" s="56" t="str">
        <f>IF(D925="",#REF!,D925)</f>
        <v>Magnolia Realty</v>
      </c>
      <c r="N925" s="5">
        <f t="shared" si="88"/>
        <v>0</v>
      </c>
      <c r="O925" s="5">
        <f t="shared" si="91"/>
        <v>0</v>
      </c>
    </row>
    <row r="926" spans="1:15" s="8" customFormat="1" ht="14.25" customHeight="1" x14ac:dyDescent="0.2">
      <c r="A926" t="s">
        <v>154</v>
      </c>
      <c r="B926" t="s">
        <v>1099</v>
      </c>
      <c r="C926" t="s">
        <v>1454</v>
      </c>
      <c r="D926" t="s">
        <v>5</v>
      </c>
      <c r="E926" t="s">
        <v>2381</v>
      </c>
      <c r="F926" t="s">
        <v>6</v>
      </c>
      <c r="G926" s="3">
        <v>43514</v>
      </c>
      <c r="H926" s="2">
        <v>91000</v>
      </c>
      <c r="I926" s="12" t="s">
        <v>838</v>
      </c>
      <c r="J926" s="67">
        <f t="shared" si="87"/>
        <v>91000</v>
      </c>
      <c r="K926" s="5">
        <f t="shared" si="89"/>
        <v>1</v>
      </c>
      <c r="L926" s="54">
        <f t="shared" si="90"/>
        <v>0</v>
      </c>
      <c r="M926" s="56" t="str">
        <f t="shared" si="86"/>
        <v>Magnolia Realty</v>
      </c>
      <c r="N926" s="5">
        <f t="shared" si="88"/>
        <v>0</v>
      </c>
      <c r="O926" s="5">
        <f t="shared" si="91"/>
        <v>0</v>
      </c>
    </row>
    <row r="927" spans="1:15" s="8" customFormat="1" ht="14.25" customHeight="1" x14ac:dyDescent="0.2">
      <c r="A927" t="s">
        <v>1230</v>
      </c>
      <c r="B927" t="s">
        <v>5</v>
      </c>
      <c r="C927" t="s">
        <v>1458</v>
      </c>
      <c r="D927" t="s">
        <v>5</v>
      </c>
      <c r="E927" t="s">
        <v>3333</v>
      </c>
      <c r="F927" t="s">
        <v>216</v>
      </c>
      <c r="G927" s="3">
        <v>43616</v>
      </c>
      <c r="H927" s="2">
        <v>167900</v>
      </c>
      <c r="I927" s="12" t="s">
        <v>838</v>
      </c>
      <c r="J927" s="67">
        <f t="shared" si="87"/>
        <v>0</v>
      </c>
      <c r="K927" s="5">
        <f t="shared" si="89"/>
        <v>0</v>
      </c>
      <c r="L927" s="54">
        <f t="shared" si="90"/>
        <v>0</v>
      </c>
      <c r="M927" s="56" t="str">
        <f t="shared" si="86"/>
        <v>Magnolia Realty</v>
      </c>
      <c r="N927" s="5">
        <f t="shared" si="88"/>
        <v>1</v>
      </c>
      <c r="O927" s="5">
        <f t="shared" si="91"/>
        <v>0</v>
      </c>
    </row>
    <row r="928" spans="1:15" s="8" customFormat="1" ht="14.25" customHeight="1" x14ac:dyDescent="0.2">
      <c r="A928" t="s">
        <v>710</v>
      </c>
      <c r="B928" t="s">
        <v>303</v>
      </c>
      <c r="C928" t="s">
        <v>908</v>
      </c>
      <c r="D928" t="s">
        <v>5</v>
      </c>
      <c r="E928" t="s">
        <v>2923</v>
      </c>
      <c r="F928" t="s">
        <v>1249</v>
      </c>
      <c r="G928" s="3">
        <v>43574</v>
      </c>
      <c r="H928" s="2">
        <v>348000</v>
      </c>
      <c r="I928" s="12">
        <v>20190644</v>
      </c>
      <c r="J928" s="67">
        <f t="shared" si="87"/>
        <v>348000</v>
      </c>
      <c r="K928" s="5">
        <f t="shared" si="89"/>
        <v>1</v>
      </c>
      <c r="L928" s="54">
        <f t="shared" si="90"/>
        <v>1</v>
      </c>
      <c r="M928" s="56" t="str">
        <f t="shared" si="86"/>
        <v>Magnolia Realty</v>
      </c>
      <c r="N928" s="5">
        <f t="shared" si="88"/>
        <v>0</v>
      </c>
      <c r="O928" s="5">
        <f t="shared" si="91"/>
        <v>0</v>
      </c>
    </row>
    <row r="929" spans="1:15" s="8" customFormat="1" ht="14.25" customHeight="1" x14ac:dyDescent="0.2">
      <c r="A929" t="s">
        <v>710</v>
      </c>
      <c r="B929" t="s">
        <v>303</v>
      </c>
      <c r="C929" t="s">
        <v>1691</v>
      </c>
      <c r="D929" t="s">
        <v>5</v>
      </c>
      <c r="E929" t="s">
        <v>3067</v>
      </c>
      <c r="F929" t="s">
        <v>6</v>
      </c>
      <c r="G929" s="3">
        <v>43591</v>
      </c>
      <c r="H929" s="2">
        <v>64000</v>
      </c>
      <c r="I929" s="12">
        <v>20190864</v>
      </c>
      <c r="J929" s="67">
        <f t="shared" si="87"/>
        <v>64000</v>
      </c>
      <c r="K929" s="5">
        <f t="shared" si="89"/>
        <v>1</v>
      </c>
      <c r="L929" s="54">
        <f t="shared" si="90"/>
        <v>1</v>
      </c>
      <c r="M929" s="56" t="str">
        <f t="shared" si="86"/>
        <v>Magnolia Realty</v>
      </c>
      <c r="N929" s="5">
        <f t="shared" si="88"/>
        <v>0</v>
      </c>
      <c r="O929" s="5">
        <f t="shared" si="91"/>
        <v>0</v>
      </c>
    </row>
    <row r="930" spans="1:15" s="8" customFormat="1" ht="14.25" customHeight="1" x14ac:dyDescent="0.2">
      <c r="A930" t="s">
        <v>1234</v>
      </c>
      <c r="B930" t="s">
        <v>1036</v>
      </c>
      <c r="C930" t="s">
        <v>1647</v>
      </c>
      <c r="D930" t="s">
        <v>5</v>
      </c>
      <c r="E930" t="s">
        <v>3275</v>
      </c>
      <c r="F930" t="s">
        <v>6</v>
      </c>
      <c r="G930" s="3">
        <v>43609</v>
      </c>
      <c r="H930" s="2">
        <v>94133</v>
      </c>
      <c r="I930" s="12" t="s">
        <v>838</v>
      </c>
      <c r="J930" s="67">
        <f t="shared" si="87"/>
        <v>94133</v>
      </c>
      <c r="K930" s="5">
        <f t="shared" si="89"/>
        <v>1</v>
      </c>
      <c r="L930" s="54">
        <f t="shared" si="90"/>
        <v>0</v>
      </c>
      <c r="M930" s="56" t="str">
        <f t="shared" si="86"/>
        <v>Magnolia Realty</v>
      </c>
      <c r="N930" s="5">
        <f t="shared" si="88"/>
        <v>0</v>
      </c>
      <c r="O930" s="5">
        <f t="shared" si="91"/>
        <v>0</v>
      </c>
    </row>
    <row r="931" spans="1:15" s="8" customFormat="1" ht="14.25" customHeight="1" x14ac:dyDescent="0.2">
      <c r="A931" t="s">
        <v>990</v>
      </c>
      <c r="B931" t="s">
        <v>1087</v>
      </c>
      <c r="C931" t="s">
        <v>1040</v>
      </c>
      <c r="D931" t="s">
        <v>5</v>
      </c>
      <c r="E931" t="s">
        <v>3199</v>
      </c>
      <c r="F931" t="s">
        <v>6</v>
      </c>
      <c r="G931" s="3">
        <v>43602</v>
      </c>
      <c r="H931" s="2">
        <v>115000</v>
      </c>
      <c r="I931" s="12">
        <v>20190072</v>
      </c>
      <c r="J931" s="67">
        <f t="shared" si="87"/>
        <v>115000</v>
      </c>
      <c r="K931" s="5">
        <f t="shared" si="89"/>
        <v>1</v>
      </c>
      <c r="L931" s="54">
        <f t="shared" si="90"/>
        <v>1</v>
      </c>
      <c r="M931" s="56" t="str">
        <f>IF(D931="",#REF!,D931)</f>
        <v>Magnolia Realty</v>
      </c>
      <c r="N931" s="5">
        <f t="shared" si="88"/>
        <v>0</v>
      </c>
      <c r="O931" s="5">
        <f t="shared" si="91"/>
        <v>0</v>
      </c>
    </row>
    <row r="932" spans="1:15" s="8" customFormat="1" ht="14.25" customHeight="1" x14ac:dyDescent="0.2">
      <c r="A932" t="s">
        <v>2229</v>
      </c>
      <c r="B932" t="s">
        <v>1953</v>
      </c>
      <c r="C932" t="s">
        <v>344</v>
      </c>
      <c r="D932" t="s">
        <v>5</v>
      </c>
      <c r="E932" t="s">
        <v>2230</v>
      </c>
      <c r="F932" t="s">
        <v>6</v>
      </c>
      <c r="G932" s="3">
        <v>43493</v>
      </c>
      <c r="H932" s="2">
        <v>253500</v>
      </c>
      <c r="I932" s="12">
        <v>20182858</v>
      </c>
      <c r="J932" s="67">
        <f t="shared" si="87"/>
        <v>253500</v>
      </c>
      <c r="K932" s="5">
        <f t="shared" si="89"/>
        <v>1</v>
      </c>
      <c r="L932" s="54">
        <f t="shared" si="90"/>
        <v>1</v>
      </c>
      <c r="M932" s="56" t="str">
        <f t="shared" ref="M932:M990" si="92">IF(D932="",D931,D932)</f>
        <v>Magnolia Realty</v>
      </c>
      <c r="N932" s="5">
        <f t="shared" si="88"/>
        <v>0</v>
      </c>
      <c r="O932" s="5">
        <f t="shared" si="91"/>
        <v>0</v>
      </c>
    </row>
    <row r="933" spans="1:15" s="8" customFormat="1" ht="14.25" customHeight="1" x14ac:dyDescent="0.2">
      <c r="A933" t="s">
        <v>408</v>
      </c>
      <c r="B933" t="s">
        <v>197</v>
      </c>
      <c r="C933" t="s">
        <v>1691</v>
      </c>
      <c r="D933" t="s">
        <v>5</v>
      </c>
      <c r="E933" t="s">
        <v>2260</v>
      </c>
      <c r="F933" t="s">
        <v>6</v>
      </c>
      <c r="G933" s="3">
        <v>43496</v>
      </c>
      <c r="H933" s="2">
        <v>180000</v>
      </c>
      <c r="I933" s="12" t="s">
        <v>838</v>
      </c>
      <c r="J933" s="67">
        <f t="shared" si="87"/>
        <v>180000</v>
      </c>
      <c r="K933" s="5">
        <f t="shared" si="89"/>
        <v>1</v>
      </c>
      <c r="L933" s="54">
        <f t="shared" si="90"/>
        <v>0</v>
      </c>
      <c r="M933" s="56" t="str">
        <f t="shared" si="92"/>
        <v>Magnolia Realty</v>
      </c>
      <c r="N933" s="5">
        <f t="shared" si="88"/>
        <v>0</v>
      </c>
      <c r="O933" s="5">
        <f t="shared" si="91"/>
        <v>0</v>
      </c>
    </row>
    <row r="934" spans="1:15" s="8" customFormat="1" ht="14.25" customHeight="1" x14ac:dyDescent="0.2">
      <c r="A934" t="s">
        <v>1081</v>
      </c>
      <c r="B934" t="s">
        <v>1036</v>
      </c>
      <c r="C934" t="s">
        <v>1040</v>
      </c>
      <c r="D934" t="s">
        <v>5</v>
      </c>
      <c r="E934" t="s">
        <v>2280</v>
      </c>
      <c r="F934" t="s">
        <v>216</v>
      </c>
      <c r="G934" s="3">
        <v>43497</v>
      </c>
      <c r="H934" s="2">
        <v>145375</v>
      </c>
      <c r="I934" s="12" t="s">
        <v>838</v>
      </c>
      <c r="J934" s="67">
        <f t="shared" si="87"/>
        <v>145375</v>
      </c>
      <c r="K934" s="5">
        <f t="shared" si="89"/>
        <v>1</v>
      </c>
      <c r="L934" s="54">
        <f t="shared" si="90"/>
        <v>0</v>
      </c>
      <c r="M934" s="56" t="str">
        <f>IF(D934="",#REF!,D934)</f>
        <v>Magnolia Realty</v>
      </c>
      <c r="N934" s="5">
        <f t="shared" si="88"/>
        <v>0</v>
      </c>
      <c r="O934" s="5">
        <f t="shared" si="91"/>
        <v>0</v>
      </c>
    </row>
    <row r="935" spans="1:15" s="8" customFormat="1" ht="14.25" customHeight="1" x14ac:dyDescent="0.2">
      <c r="A935" t="s">
        <v>1950</v>
      </c>
      <c r="B935" t="s">
        <v>5</v>
      </c>
      <c r="C935" t="s">
        <v>1040</v>
      </c>
      <c r="D935" t="s">
        <v>5</v>
      </c>
      <c r="E935" t="s">
        <v>2386</v>
      </c>
      <c r="F935" t="s">
        <v>6</v>
      </c>
      <c r="G935" s="3">
        <v>43515</v>
      </c>
      <c r="H935" s="2">
        <v>159900</v>
      </c>
      <c r="I935" s="12" t="s">
        <v>838</v>
      </c>
      <c r="J935" s="67">
        <f t="shared" si="87"/>
        <v>0</v>
      </c>
      <c r="K935" s="5">
        <f t="shared" si="89"/>
        <v>0</v>
      </c>
      <c r="L935" s="54">
        <f t="shared" si="90"/>
        <v>0</v>
      </c>
      <c r="M935" s="56" t="str">
        <f>IF(D935="",#REF!,D935)</f>
        <v>Magnolia Realty</v>
      </c>
      <c r="N935" s="5">
        <f t="shared" si="88"/>
        <v>1</v>
      </c>
      <c r="O935" s="5">
        <f t="shared" si="91"/>
        <v>0</v>
      </c>
    </row>
    <row r="936" spans="1:15" s="8" customFormat="1" ht="14.25" customHeight="1" x14ac:dyDescent="0.2">
      <c r="A936" t="s">
        <v>1850</v>
      </c>
      <c r="B936" t="s">
        <v>5</v>
      </c>
      <c r="C936" t="s">
        <v>1850</v>
      </c>
      <c r="D936" t="s">
        <v>5</v>
      </c>
      <c r="E936" t="s">
        <v>2116</v>
      </c>
      <c r="F936" t="s">
        <v>185</v>
      </c>
      <c r="G936" s="3">
        <v>43472</v>
      </c>
      <c r="H936" s="2">
        <v>245000</v>
      </c>
      <c r="I936" s="12" t="s">
        <v>838</v>
      </c>
      <c r="J936" s="67">
        <f t="shared" si="87"/>
        <v>0</v>
      </c>
      <c r="K936" s="5">
        <f t="shared" si="89"/>
        <v>0</v>
      </c>
      <c r="L936" s="54">
        <f t="shared" si="90"/>
        <v>0</v>
      </c>
      <c r="M936" s="56" t="str">
        <f t="shared" si="92"/>
        <v>Magnolia Realty</v>
      </c>
      <c r="N936" s="5">
        <f t="shared" si="88"/>
        <v>1</v>
      </c>
      <c r="O936" s="5">
        <f t="shared" si="91"/>
        <v>0</v>
      </c>
    </row>
    <row r="937" spans="1:15" s="8" customFormat="1" ht="14.25" customHeight="1" x14ac:dyDescent="0.2">
      <c r="A937" t="s">
        <v>1850</v>
      </c>
      <c r="B937" t="s">
        <v>5</v>
      </c>
      <c r="C937" t="s">
        <v>1691</v>
      </c>
      <c r="D937" t="s">
        <v>5</v>
      </c>
      <c r="E937" t="s">
        <v>2480</v>
      </c>
      <c r="F937" t="s">
        <v>6</v>
      </c>
      <c r="G937" s="3">
        <v>43525</v>
      </c>
      <c r="H937" s="2">
        <v>332900</v>
      </c>
      <c r="I937" s="12" t="s">
        <v>838</v>
      </c>
      <c r="J937" s="67">
        <f t="shared" si="87"/>
        <v>0</v>
      </c>
      <c r="K937" s="5">
        <f t="shared" si="89"/>
        <v>0</v>
      </c>
      <c r="L937" s="54">
        <f t="shared" si="90"/>
        <v>0</v>
      </c>
      <c r="M937" s="56" t="str">
        <f t="shared" si="92"/>
        <v>Magnolia Realty</v>
      </c>
      <c r="N937" s="5">
        <f t="shared" si="88"/>
        <v>1</v>
      </c>
      <c r="O937" s="5">
        <f t="shared" si="91"/>
        <v>0</v>
      </c>
    </row>
    <row r="938" spans="1:15" s="8" customFormat="1" ht="14.25" customHeight="1" x14ac:dyDescent="0.2">
      <c r="A938" t="s">
        <v>1719</v>
      </c>
      <c r="B938" t="s">
        <v>5</v>
      </c>
      <c r="C938" t="s">
        <v>908</v>
      </c>
      <c r="D938" t="s">
        <v>5</v>
      </c>
      <c r="E938" t="s">
        <v>2785</v>
      </c>
      <c r="F938" t="s">
        <v>65</v>
      </c>
      <c r="G938" s="3">
        <v>43558</v>
      </c>
      <c r="H938" s="2">
        <v>155000</v>
      </c>
      <c r="I938" s="12">
        <v>20190404</v>
      </c>
      <c r="J938" s="67">
        <f t="shared" si="87"/>
        <v>0</v>
      </c>
      <c r="K938" s="5">
        <f t="shared" si="89"/>
        <v>0</v>
      </c>
      <c r="L938" s="54">
        <f t="shared" si="90"/>
        <v>0</v>
      </c>
      <c r="M938" s="56" t="str">
        <f>IF(D938="",#REF!,D938)</f>
        <v>Magnolia Realty</v>
      </c>
      <c r="N938" s="5">
        <f t="shared" si="88"/>
        <v>1</v>
      </c>
      <c r="O938" s="5">
        <f t="shared" si="91"/>
        <v>1</v>
      </c>
    </row>
    <row r="939" spans="1:15" s="8" customFormat="1" ht="14.25" customHeight="1" x14ac:dyDescent="0.2">
      <c r="A939" t="s">
        <v>1898</v>
      </c>
      <c r="B939" t="s">
        <v>1475</v>
      </c>
      <c r="C939" t="s">
        <v>1691</v>
      </c>
      <c r="D939" t="s">
        <v>5</v>
      </c>
      <c r="E939" t="s">
        <v>3066</v>
      </c>
      <c r="F939" t="s">
        <v>6</v>
      </c>
      <c r="G939" s="3">
        <v>43591</v>
      </c>
      <c r="H939" s="2">
        <v>179000</v>
      </c>
      <c r="I939" s="12" t="s">
        <v>838</v>
      </c>
      <c r="J939" s="67">
        <f t="shared" si="87"/>
        <v>179000</v>
      </c>
      <c r="K939" s="5">
        <f t="shared" si="89"/>
        <v>1</v>
      </c>
      <c r="L939" s="54">
        <f t="shared" si="90"/>
        <v>0</v>
      </c>
      <c r="M939" s="56" t="str">
        <f t="shared" si="92"/>
        <v>Magnolia Realty</v>
      </c>
      <c r="N939" s="5">
        <f t="shared" si="88"/>
        <v>0</v>
      </c>
      <c r="O939" s="5">
        <f t="shared" si="91"/>
        <v>0</v>
      </c>
    </row>
    <row r="940" spans="1:15" s="8" customFormat="1" ht="14.25" customHeight="1" x14ac:dyDescent="0.2">
      <c r="A940" t="s">
        <v>1917</v>
      </c>
      <c r="B940" t="s">
        <v>5</v>
      </c>
      <c r="C940" t="s">
        <v>1691</v>
      </c>
      <c r="D940" t="s">
        <v>5</v>
      </c>
      <c r="E940" t="s">
        <v>1967</v>
      </c>
      <c r="F940" t="s">
        <v>6</v>
      </c>
      <c r="G940" s="3">
        <v>43584</v>
      </c>
      <c r="H940" s="2">
        <v>205000</v>
      </c>
      <c r="I940" s="12">
        <v>20190565</v>
      </c>
      <c r="J940" s="67">
        <f t="shared" si="87"/>
        <v>0</v>
      </c>
      <c r="K940" s="5">
        <f t="shared" si="89"/>
        <v>0</v>
      </c>
      <c r="L940" s="54">
        <f t="shared" si="90"/>
        <v>0</v>
      </c>
      <c r="M940" s="56" t="str">
        <f>IF(D940="",#REF!,D940)</f>
        <v>Magnolia Realty</v>
      </c>
      <c r="N940" s="5">
        <f t="shared" si="88"/>
        <v>1</v>
      </c>
      <c r="O940" s="5">
        <f t="shared" si="91"/>
        <v>1</v>
      </c>
    </row>
    <row r="941" spans="1:15" s="8" customFormat="1" ht="14.25" customHeight="1" x14ac:dyDescent="0.2">
      <c r="A941" t="s">
        <v>2020</v>
      </c>
      <c r="B941" t="s">
        <v>1036</v>
      </c>
      <c r="C941" t="s">
        <v>2047</v>
      </c>
      <c r="D941" t="s">
        <v>5</v>
      </c>
      <c r="E941" t="s">
        <v>2561</v>
      </c>
      <c r="F941" t="s">
        <v>6</v>
      </c>
      <c r="G941" s="3">
        <v>43532</v>
      </c>
      <c r="H941" s="2">
        <v>320000</v>
      </c>
      <c r="I941" s="12">
        <v>20190202</v>
      </c>
      <c r="J941" s="67">
        <f t="shared" si="87"/>
        <v>320000</v>
      </c>
      <c r="K941" s="5">
        <f t="shared" si="89"/>
        <v>1</v>
      </c>
      <c r="L941" s="54">
        <f t="shared" si="90"/>
        <v>1</v>
      </c>
      <c r="M941" s="56" t="str">
        <f t="shared" si="92"/>
        <v>Magnolia Realty</v>
      </c>
      <c r="N941" s="5">
        <f t="shared" si="88"/>
        <v>0</v>
      </c>
      <c r="O941" s="5">
        <f t="shared" si="91"/>
        <v>0</v>
      </c>
    </row>
    <row r="942" spans="1:15" s="8" customFormat="1" ht="14.25" customHeight="1" x14ac:dyDescent="0.2">
      <c r="A942" t="s">
        <v>244</v>
      </c>
      <c r="B942" t="s">
        <v>1907</v>
      </c>
      <c r="C942" t="s">
        <v>1850</v>
      </c>
      <c r="D942" t="s">
        <v>5</v>
      </c>
      <c r="E942" t="s">
        <v>2524</v>
      </c>
      <c r="F942" t="s">
        <v>6</v>
      </c>
      <c r="G942" s="3">
        <v>43529</v>
      </c>
      <c r="H942" s="2">
        <v>87000</v>
      </c>
      <c r="I942" s="12" t="s">
        <v>838</v>
      </c>
      <c r="J942" s="67">
        <f t="shared" si="87"/>
        <v>87000</v>
      </c>
      <c r="K942" s="5">
        <f t="shared" si="89"/>
        <v>1</v>
      </c>
      <c r="L942" s="54">
        <f t="shared" si="90"/>
        <v>0</v>
      </c>
      <c r="M942" s="56" t="str">
        <f t="shared" si="92"/>
        <v>Magnolia Realty</v>
      </c>
      <c r="N942" s="5">
        <f t="shared" si="88"/>
        <v>0</v>
      </c>
      <c r="O942" s="5">
        <f t="shared" si="91"/>
        <v>0</v>
      </c>
    </row>
    <row r="943" spans="1:15" s="8" customFormat="1" ht="14.25" customHeight="1" x14ac:dyDescent="0.2">
      <c r="A943" t="s">
        <v>1998</v>
      </c>
      <c r="B943" t="s">
        <v>1854</v>
      </c>
      <c r="C943" t="s">
        <v>23</v>
      </c>
      <c r="D943" t="s">
        <v>5</v>
      </c>
      <c r="E943" t="s">
        <v>2575</v>
      </c>
      <c r="F943" t="s">
        <v>6</v>
      </c>
      <c r="G943" s="3">
        <v>43535</v>
      </c>
      <c r="H943" s="2">
        <v>255000</v>
      </c>
      <c r="I943" s="12" t="s">
        <v>838</v>
      </c>
      <c r="J943" s="67">
        <f t="shared" si="87"/>
        <v>255000</v>
      </c>
      <c r="K943" s="5">
        <f t="shared" si="89"/>
        <v>1</v>
      </c>
      <c r="L943" s="54">
        <f t="shared" si="90"/>
        <v>0</v>
      </c>
      <c r="M943" s="56" t="str">
        <f t="shared" si="92"/>
        <v>Magnolia Realty</v>
      </c>
      <c r="N943" s="5">
        <f t="shared" si="88"/>
        <v>0</v>
      </c>
      <c r="O943" s="5">
        <f t="shared" si="91"/>
        <v>0</v>
      </c>
    </row>
    <row r="944" spans="1:15" s="8" customFormat="1" ht="14.25" customHeight="1" x14ac:dyDescent="0.2">
      <c r="A944" t="s">
        <v>1855</v>
      </c>
      <c r="B944" t="s">
        <v>1854</v>
      </c>
      <c r="C944" t="s">
        <v>1719</v>
      </c>
      <c r="D944" t="s">
        <v>5</v>
      </c>
      <c r="E944" t="s">
        <v>3117</v>
      </c>
      <c r="F944" t="s">
        <v>6</v>
      </c>
      <c r="G944" s="3">
        <v>43595</v>
      </c>
      <c r="H944" s="2">
        <v>327500</v>
      </c>
      <c r="I944" s="12" t="s">
        <v>838</v>
      </c>
      <c r="J944" s="67">
        <f t="shared" si="87"/>
        <v>327500</v>
      </c>
      <c r="K944" s="5">
        <f t="shared" si="89"/>
        <v>1</v>
      </c>
      <c r="L944" s="54">
        <f t="shared" si="90"/>
        <v>0</v>
      </c>
      <c r="M944" s="56" t="str">
        <f t="shared" si="92"/>
        <v>Magnolia Realty</v>
      </c>
      <c r="N944" s="5">
        <f t="shared" si="88"/>
        <v>0</v>
      </c>
      <c r="O944" s="5">
        <f t="shared" si="91"/>
        <v>0</v>
      </c>
    </row>
    <row r="945" spans="1:15" s="8" customFormat="1" ht="14.25" customHeight="1" x14ac:dyDescent="0.2">
      <c r="A945" t="s">
        <v>1530</v>
      </c>
      <c r="B945" t="s">
        <v>5</v>
      </c>
      <c r="C945" t="s">
        <v>908</v>
      </c>
      <c r="D945" t="s">
        <v>5</v>
      </c>
      <c r="E945" t="s">
        <v>2470</v>
      </c>
      <c r="F945" t="s">
        <v>6</v>
      </c>
      <c r="G945" s="3">
        <v>43524</v>
      </c>
      <c r="H945" s="2">
        <v>249900</v>
      </c>
      <c r="I945" s="12">
        <v>20182914</v>
      </c>
      <c r="J945" s="67">
        <f t="shared" si="87"/>
        <v>0</v>
      </c>
      <c r="K945" s="5">
        <f t="shared" si="89"/>
        <v>0</v>
      </c>
      <c r="L945" s="54">
        <f t="shared" si="90"/>
        <v>0</v>
      </c>
      <c r="M945" s="56" t="str">
        <f t="shared" si="92"/>
        <v>Magnolia Realty</v>
      </c>
      <c r="N945" s="5">
        <f t="shared" si="88"/>
        <v>1</v>
      </c>
      <c r="O945" s="5">
        <f t="shared" si="91"/>
        <v>1</v>
      </c>
    </row>
    <row r="946" spans="1:15" s="8" customFormat="1" ht="14.25" customHeight="1" x14ac:dyDescent="0.2">
      <c r="A946" t="s">
        <v>908</v>
      </c>
      <c r="B946" t="s">
        <v>5</v>
      </c>
      <c r="C946" t="s">
        <v>908</v>
      </c>
      <c r="D946" t="s">
        <v>5</v>
      </c>
      <c r="E946" t="s">
        <v>2294</v>
      </c>
      <c r="F946" t="s">
        <v>301</v>
      </c>
      <c r="G946" s="3">
        <v>43497</v>
      </c>
      <c r="H946" s="2">
        <v>251000</v>
      </c>
      <c r="I946" s="12" t="s">
        <v>838</v>
      </c>
      <c r="J946" s="67">
        <f t="shared" si="87"/>
        <v>0</v>
      </c>
      <c r="K946" s="5">
        <f t="shared" si="89"/>
        <v>0</v>
      </c>
      <c r="L946" s="54">
        <f t="shared" si="90"/>
        <v>0</v>
      </c>
      <c r="M946" s="56" t="str">
        <f t="shared" si="92"/>
        <v>Magnolia Realty</v>
      </c>
      <c r="N946" s="5">
        <f t="shared" si="88"/>
        <v>1</v>
      </c>
      <c r="O946" s="5">
        <f t="shared" si="91"/>
        <v>0</v>
      </c>
    </row>
    <row r="947" spans="1:15" s="8" customFormat="1" ht="14.25" customHeight="1" x14ac:dyDescent="0.2">
      <c r="A947" t="s">
        <v>908</v>
      </c>
      <c r="B947" t="s">
        <v>5</v>
      </c>
      <c r="C947" t="s">
        <v>908</v>
      </c>
      <c r="D947" t="s">
        <v>5</v>
      </c>
      <c r="E947" t="s">
        <v>2355</v>
      </c>
      <c r="F947" t="s">
        <v>425</v>
      </c>
      <c r="G947" s="3">
        <v>43509</v>
      </c>
      <c r="H947" s="2">
        <v>1050000</v>
      </c>
      <c r="I947" s="12">
        <v>20182861</v>
      </c>
      <c r="J947" s="67">
        <f t="shared" si="87"/>
        <v>0</v>
      </c>
      <c r="K947" s="5">
        <f t="shared" si="89"/>
        <v>0</v>
      </c>
      <c r="L947" s="54">
        <f t="shared" si="90"/>
        <v>0</v>
      </c>
      <c r="M947" s="56" t="str">
        <f t="shared" si="92"/>
        <v>Magnolia Realty</v>
      </c>
      <c r="N947" s="5">
        <f t="shared" si="88"/>
        <v>1</v>
      </c>
      <c r="O947" s="5">
        <f t="shared" si="91"/>
        <v>1</v>
      </c>
    </row>
    <row r="948" spans="1:15" s="8" customFormat="1" ht="14.25" customHeight="1" x14ac:dyDescent="0.2">
      <c r="A948" t="s">
        <v>908</v>
      </c>
      <c r="B948" t="s">
        <v>5</v>
      </c>
      <c r="C948" t="s">
        <v>908</v>
      </c>
      <c r="D948" t="s">
        <v>5</v>
      </c>
      <c r="E948" t="s">
        <v>2560</v>
      </c>
      <c r="F948" t="s">
        <v>8</v>
      </c>
      <c r="G948" s="3">
        <v>43532</v>
      </c>
      <c r="H948" s="2">
        <v>123000</v>
      </c>
      <c r="I948" s="12">
        <v>20190274</v>
      </c>
      <c r="J948" s="67">
        <f t="shared" si="87"/>
        <v>0</v>
      </c>
      <c r="K948" s="5">
        <f t="shared" si="89"/>
        <v>0</v>
      </c>
      <c r="L948" s="54">
        <f t="shared" si="90"/>
        <v>0</v>
      </c>
      <c r="M948" s="56" t="str">
        <f t="shared" si="92"/>
        <v>Magnolia Realty</v>
      </c>
      <c r="N948" s="5">
        <f t="shared" si="88"/>
        <v>1</v>
      </c>
      <c r="O948" s="5">
        <f t="shared" si="91"/>
        <v>1</v>
      </c>
    </row>
    <row r="949" spans="1:15" s="8" customFormat="1" ht="14.25" customHeight="1" x14ac:dyDescent="0.2">
      <c r="A949" t="s">
        <v>908</v>
      </c>
      <c r="B949" t="s">
        <v>5</v>
      </c>
      <c r="C949" t="s">
        <v>908</v>
      </c>
      <c r="D949" t="s">
        <v>5</v>
      </c>
      <c r="E949" t="s">
        <v>3227</v>
      </c>
      <c r="F949" t="s">
        <v>553</v>
      </c>
      <c r="G949" s="3">
        <v>43606</v>
      </c>
      <c r="H949" s="2">
        <v>255000</v>
      </c>
      <c r="I949" s="12">
        <v>20190937</v>
      </c>
      <c r="J949" s="67">
        <f t="shared" si="87"/>
        <v>0</v>
      </c>
      <c r="K949" s="5">
        <f t="shared" si="89"/>
        <v>0</v>
      </c>
      <c r="L949" s="54">
        <f t="shared" si="90"/>
        <v>0</v>
      </c>
      <c r="M949" s="56" t="str">
        <f t="shared" si="92"/>
        <v>Magnolia Realty</v>
      </c>
      <c r="N949" s="5">
        <f t="shared" si="88"/>
        <v>1</v>
      </c>
      <c r="O949" s="5">
        <f t="shared" si="91"/>
        <v>1</v>
      </c>
    </row>
    <row r="950" spans="1:15" s="8" customFormat="1" ht="14.25" customHeight="1" x14ac:dyDescent="0.2">
      <c r="A950" t="s">
        <v>908</v>
      </c>
      <c r="B950" t="s">
        <v>5</v>
      </c>
      <c r="C950" t="s">
        <v>908</v>
      </c>
      <c r="D950" t="s">
        <v>5</v>
      </c>
      <c r="E950" t="s">
        <v>2021</v>
      </c>
      <c r="F950" t="s">
        <v>6</v>
      </c>
      <c r="G950" s="3">
        <v>43607</v>
      </c>
      <c r="H950" s="2">
        <v>195000</v>
      </c>
      <c r="I950" s="12">
        <v>20190928</v>
      </c>
      <c r="J950" s="67">
        <f t="shared" si="87"/>
        <v>0</v>
      </c>
      <c r="K950" s="5">
        <f t="shared" si="89"/>
        <v>0</v>
      </c>
      <c r="L950" s="54">
        <f t="shared" si="90"/>
        <v>0</v>
      </c>
      <c r="M950" s="56" t="str">
        <f t="shared" si="92"/>
        <v>Magnolia Realty</v>
      </c>
      <c r="N950" s="5">
        <f t="shared" si="88"/>
        <v>1</v>
      </c>
      <c r="O950" s="5">
        <f t="shared" si="91"/>
        <v>1</v>
      </c>
    </row>
    <row r="951" spans="1:15" s="8" customFormat="1" ht="14.25" customHeight="1" x14ac:dyDescent="0.2">
      <c r="A951" t="s">
        <v>1647</v>
      </c>
      <c r="B951" t="s">
        <v>5</v>
      </c>
      <c r="C951" t="s">
        <v>908</v>
      </c>
      <c r="D951" t="s">
        <v>5</v>
      </c>
      <c r="E951" t="s">
        <v>2828</v>
      </c>
      <c r="F951" t="s">
        <v>6</v>
      </c>
      <c r="G951" s="3">
        <v>43564</v>
      </c>
      <c r="H951" s="2">
        <v>325000</v>
      </c>
      <c r="I951" s="12">
        <v>20190242</v>
      </c>
      <c r="J951" s="67">
        <f t="shared" si="87"/>
        <v>0</v>
      </c>
      <c r="K951" s="5">
        <f t="shared" si="89"/>
        <v>0</v>
      </c>
      <c r="L951" s="54">
        <f t="shared" si="90"/>
        <v>0</v>
      </c>
      <c r="M951" s="56" t="str">
        <f t="shared" si="92"/>
        <v>Magnolia Realty</v>
      </c>
      <c r="N951" s="5">
        <f t="shared" si="88"/>
        <v>1</v>
      </c>
      <c r="O951" s="5">
        <f t="shared" si="91"/>
        <v>1</v>
      </c>
    </row>
    <row r="952" spans="1:15" s="8" customFormat="1" ht="14.25" customHeight="1" x14ac:dyDescent="0.2">
      <c r="A952" t="s">
        <v>2065</v>
      </c>
      <c r="B952" t="s">
        <v>1842</v>
      </c>
      <c r="C952" t="s">
        <v>1040</v>
      </c>
      <c r="D952" t="s">
        <v>5</v>
      </c>
      <c r="E952" t="s">
        <v>2967</v>
      </c>
      <c r="F952" t="s">
        <v>6</v>
      </c>
      <c r="G952" s="3">
        <v>43581</v>
      </c>
      <c r="H952" s="2">
        <v>47000</v>
      </c>
      <c r="I952" s="12" t="s">
        <v>838</v>
      </c>
      <c r="J952" s="67">
        <f t="shared" si="87"/>
        <v>47000</v>
      </c>
      <c r="K952" s="5">
        <f t="shared" si="89"/>
        <v>1</v>
      </c>
      <c r="L952" s="54">
        <f t="shared" si="90"/>
        <v>0</v>
      </c>
      <c r="M952" s="56" t="str">
        <f t="shared" si="92"/>
        <v>Magnolia Realty</v>
      </c>
      <c r="N952" s="5">
        <f t="shared" si="88"/>
        <v>0</v>
      </c>
      <c r="O952" s="5">
        <f t="shared" si="91"/>
        <v>0</v>
      </c>
    </row>
    <row r="953" spans="1:15" s="8" customFormat="1" ht="14.25" customHeight="1" x14ac:dyDescent="0.2">
      <c r="A953" t="s">
        <v>199</v>
      </c>
      <c r="B953" t="s">
        <v>1840</v>
      </c>
      <c r="C953" t="s">
        <v>908</v>
      </c>
      <c r="D953" t="s">
        <v>5</v>
      </c>
      <c r="E953" t="s">
        <v>2657</v>
      </c>
      <c r="F953" t="s">
        <v>802</v>
      </c>
      <c r="G953" s="3">
        <v>43545</v>
      </c>
      <c r="H953" s="2">
        <v>191000</v>
      </c>
      <c r="I953" s="12">
        <v>20190312</v>
      </c>
      <c r="J953" s="67">
        <f t="shared" si="87"/>
        <v>191000</v>
      </c>
      <c r="K953" s="5">
        <f t="shared" si="89"/>
        <v>1</v>
      </c>
      <c r="L953" s="54">
        <f t="shared" si="90"/>
        <v>1</v>
      </c>
      <c r="M953" s="56" t="str">
        <f t="shared" si="92"/>
        <v>Magnolia Realty</v>
      </c>
      <c r="N953" s="5">
        <f t="shared" si="88"/>
        <v>0</v>
      </c>
      <c r="O953" s="5">
        <f t="shared" si="91"/>
        <v>0</v>
      </c>
    </row>
    <row r="954" spans="1:15" s="8" customFormat="1" ht="14.25" customHeight="1" x14ac:dyDescent="0.2">
      <c r="A954" t="s">
        <v>1721</v>
      </c>
      <c r="B954" t="s">
        <v>5</v>
      </c>
      <c r="C954" t="s">
        <v>1721</v>
      </c>
      <c r="D954" t="s">
        <v>5</v>
      </c>
      <c r="E954" t="s">
        <v>2228</v>
      </c>
      <c r="F954" t="s">
        <v>1209</v>
      </c>
      <c r="G954" s="3">
        <v>43493</v>
      </c>
      <c r="H954" s="2">
        <v>96000</v>
      </c>
      <c r="I954" s="12" t="s">
        <v>838</v>
      </c>
      <c r="J954" s="67">
        <f t="shared" si="87"/>
        <v>0</v>
      </c>
      <c r="K954" s="5">
        <f t="shared" si="89"/>
        <v>0</v>
      </c>
      <c r="L954" s="54">
        <f t="shared" si="90"/>
        <v>0</v>
      </c>
      <c r="M954" s="56" t="str">
        <f t="shared" si="92"/>
        <v>Magnolia Realty</v>
      </c>
      <c r="N954" s="5">
        <f t="shared" si="88"/>
        <v>1</v>
      </c>
      <c r="O954" s="5">
        <f t="shared" si="91"/>
        <v>0</v>
      </c>
    </row>
    <row r="955" spans="1:15" s="8" customFormat="1" ht="14.25" customHeight="1" x14ac:dyDescent="0.2">
      <c r="A955" t="s">
        <v>1848</v>
      </c>
      <c r="B955" t="s">
        <v>1036</v>
      </c>
      <c r="C955" t="s">
        <v>1691</v>
      </c>
      <c r="D955" t="s">
        <v>5</v>
      </c>
      <c r="E955" t="s">
        <v>2676</v>
      </c>
      <c r="F955" t="s">
        <v>7</v>
      </c>
      <c r="G955" s="3">
        <v>43546</v>
      </c>
      <c r="H955" s="2">
        <v>149900</v>
      </c>
      <c r="I955" s="12" t="s">
        <v>838</v>
      </c>
      <c r="J955" s="67">
        <f t="shared" si="87"/>
        <v>149900</v>
      </c>
      <c r="K955" s="5">
        <f t="shared" si="89"/>
        <v>1</v>
      </c>
      <c r="L955" s="54">
        <f t="shared" si="90"/>
        <v>0</v>
      </c>
      <c r="M955" s="56" t="str">
        <f t="shared" si="92"/>
        <v>Magnolia Realty</v>
      </c>
      <c r="N955" s="5">
        <f t="shared" si="88"/>
        <v>0</v>
      </c>
      <c r="O955" s="5">
        <f t="shared" si="91"/>
        <v>0</v>
      </c>
    </row>
    <row r="956" spans="1:15" s="8" customFormat="1" ht="14.25" customHeight="1" x14ac:dyDescent="0.2">
      <c r="A956" t="s">
        <v>1848</v>
      </c>
      <c r="B956" t="s">
        <v>1036</v>
      </c>
      <c r="C956" t="s">
        <v>1040</v>
      </c>
      <c r="D956" t="s">
        <v>5</v>
      </c>
      <c r="E956" t="s">
        <v>1717</v>
      </c>
      <c r="F956" t="s">
        <v>6</v>
      </c>
      <c r="G956" s="3">
        <v>43564</v>
      </c>
      <c r="H956" s="2">
        <v>188500</v>
      </c>
      <c r="I956" s="12" t="s">
        <v>838</v>
      </c>
      <c r="J956" s="67">
        <f t="shared" si="87"/>
        <v>188500</v>
      </c>
      <c r="K956" s="5">
        <f t="shared" si="89"/>
        <v>1</v>
      </c>
      <c r="L956" s="54">
        <f t="shared" si="90"/>
        <v>0</v>
      </c>
      <c r="M956" s="56" t="str">
        <f t="shared" si="92"/>
        <v>Magnolia Realty</v>
      </c>
      <c r="N956" s="5">
        <f t="shared" si="88"/>
        <v>0</v>
      </c>
      <c r="O956" s="5">
        <f t="shared" si="91"/>
        <v>0</v>
      </c>
    </row>
    <row r="957" spans="1:15" s="8" customFormat="1" ht="14.25" customHeight="1" x14ac:dyDescent="0.2">
      <c r="A957" t="s">
        <v>1544</v>
      </c>
      <c r="B957" t="s">
        <v>1734</v>
      </c>
      <c r="C957" t="s">
        <v>1040</v>
      </c>
      <c r="D957" t="s">
        <v>5</v>
      </c>
      <c r="E957" t="s">
        <v>2143</v>
      </c>
      <c r="F957" t="s">
        <v>425</v>
      </c>
      <c r="G957" s="3">
        <v>43476</v>
      </c>
      <c r="H957" s="2">
        <v>535000</v>
      </c>
      <c r="I957" s="12" t="s">
        <v>838</v>
      </c>
      <c r="J957" s="67">
        <f t="shared" si="87"/>
        <v>535000</v>
      </c>
      <c r="K957" s="5">
        <f t="shared" si="89"/>
        <v>1</v>
      </c>
      <c r="L957" s="54">
        <f t="shared" si="90"/>
        <v>0</v>
      </c>
      <c r="M957" s="56" t="str">
        <f t="shared" si="92"/>
        <v>Magnolia Realty</v>
      </c>
      <c r="N957" s="5">
        <f t="shared" si="88"/>
        <v>0</v>
      </c>
      <c r="O957" s="5">
        <f t="shared" si="91"/>
        <v>0</v>
      </c>
    </row>
    <row r="958" spans="1:15" s="8" customFormat="1" ht="14.25" customHeight="1" x14ac:dyDescent="0.2">
      <c r="A958" t="s">
        <v>1702</v>
      </c>
      <c r="B958" t="s">
        <v>1535</v>
      </c>
      <c r="C958" t="s">
        <v>2046</v>
      </c>
      <c r="D958" t="s">
        <v>5</v>
      </c>
      <c r="E958" t="s">
        <v>3198</v>
      </c>
      <c r="F958" t="s">
        <v>1126</v>
      </c>
      <c r="G958" s="3">
        <v>43602</v>
      </c>
      <c r="H958" s="2">
        <v>185000</v>
      </c>
      <c r="I958" s="12" t="s">
        <v>838</v>
      </c>
      <c r="J958" s="67">
        <f t="shared" si="87"/>
        <v>185000</v>
      </c>
      <c r="K958" s="5">
        <f t="shared" si="89"/>
        <v>1</v>
      </c>
      <c r="L958" s="54">
        <f t="shared" si="90"/>
        <v>0</v>
      </c>
      <c r="M958" s="56" t="str">
        <f t="shared" si="92"/>
        <v>Magnolia Realty</v>
      </c>
      <c r="N958" s="5">
        <f t="shared" si="88"/>
        <v>0</v>
      </c>
      <c r="O958" s="5">
        <f t="shared" si="91"/>
        <v>0</v>
      </c>
    </row>
    <row r="959" spans="1:15" s="8" customFormat="1" ht="14.25" customHeight="1" x14ac:dyDescent="0.2">
      <c r="A959" t="s">
        <v>1702</v>
      </c>
      <c r="B959" t="s">
        <v>1535</v>
      </c>
      <c r="C959" t="s">
        <v>1040</v>
      </c>
      <c r="D959" t="s">
        <v>5</v>
      </c>
      <c r="E959" t="s">
        <v>3315</v>
      </c>
      <c r="F959" t="s">
        <v>216</v>
      </c>
      <c r="G959" s="3">
        <v>43615</v>
      </c>
      <c r="H959" s="2">
        <v>207000</v>
      </c>
      <c r="I959" s="12" t="s">
        <v>838</v>
      </c>
      <c r="J959" s="67">
        <f t="shared" si="87"/>
        <v>207000</v>
      </c>
      <c r="K959" s="5">
        <f t="shared" si="89"/>
        <v>1</v>
      </c>
      <c r="L959" s="54">
        <f t="shared" si="90"/>
        <v>0</v>
      </c>
      <c r="M959" s="56" t="str">
        <f t="shared" si="92"/>
        <v>Magnolia Realty</v>
      </c>
      <c r="N959" s="5">
        <f t="shared" si="88"/>
        <v>0</v>
      </c>
      <c r="O959" s="5">
        <f t="shared" si="91"/>
        <v>0</v>
      </c>
    </row>
    <row r="960" spans="1:15" s="8" customFormat="1" ht="14.25" customHeight="1" x14ac:dyDescent="0.2">
      <c r="A960" t="s">
        <v>756</v>
      </c>
      <c r="B960" t="s">
        <v>1854</v>
      </c>
      <c r="C960" t="s">
        <v>339</v>
      </c>
      <c r="D960" t="s">
        <v>5</v>
      </c>
      <c r="E960" t="s">
        <v>2694</v>
      </c>
      <c r="F960" t="s">
        <v>6</v>
      </c>
      <c r="G960" s="3">
        <v>43549</v>
      </c>
      <c r="H960" s="2">
        <v>219500</v>
      </c>
      <c r="I960" s="12" t="s">
        <v>838</v>
      </c>
      <c r="J960" s="67">
        <f t="shared" si="87"/>
        <v>219500</v>
      </c>
      <c r="K960" s="5">
        <f t="shared" si="89"/>
        <v>1</v>
      </c>
      <c r="L960" s="54">
        <f t="shared" si="90"/>
        <v>0</v>
      </c>
      <c r="M960" s="56" t="str">
        <f t="shared" si="92"/>
        <v>Magnolia Realty</v>
      </c>
      <c r="N960" s="5">
        <f t="shared" si="88"/>
        <v>0</v>
      </c>
      <c r="O960" s="5">
        <f t="shared" si="91"/>
        <v>0</v>
      </c>
    </row>
    <row r="961" spans="1:15" s="8" customFormat="1" ht="14.25" customHeight="1" x14ac:dyDescent="0.2">
      <c r="A961" t="s">
        <v>2041</v>
      </c>
      <c r="B961" t="s">
        <v>1180</v>
      </c>
      <c r="C961" t="s">
        <v>1648</v>
      </c>
      <c r="D961" t="s">
        <v>5</v>
      </c>
      <c r="E961" t="s">
        <v>2589</v>
      </c>
      <c r="F961" t="s">
        <v>1126</v>
      </c>
      <c r="G961" s="3">
        <v>43537</v>
      </c>
      <c r="H961" s="2">
        <v>310000</v>
      </c>
      <c r="I961" s="12">
        <v>20190367</v>
      </c>
      <c r="J961" s="67">
        <f t="shared" si="87"/>
        <v>310000</v>
      </c>
      <c r="K961" s="5">
        <f t="shared" si="89"/>
        <v>1</v>
      </c>
      <c r="L961" s="54">
        <f t="shared" si="90"/>
        <v>1</v>
      </c>
      <c r="M961" s="56" t="str">
        <f t="shared" si="92"/>
        <v>Magnolia Realty</v>
      </c>
      <c r="N961" s="5">
        <f t="shared" si="88"/>
        <v>0</v>
      </c>
      <c r="O961" s="5">
        <f t="shared" si="91"/>
        <v>0</v>
      </c>
    </row>
    <row r="962" spans="1:15" s="8" customFormat="1" ht="14.25" customHeight="1" x14ac:dyDescent="0.2">
      <c r="A962" t="s">
        <v>1964</v>
      </c>
      <c r="B962" t="s">
        <v>5</v>
      </c>
      <c r="C962" t="s">
        <v>1691</v>
      </c>
      <c r="D962" t="s">
        <v>5</v>
      </c>
      <c r="E962" t="s">
        <v>2994</v>
      </c>
      <c r="F962" t="s">
        <v>6</v>
      </c>
      <c r="G962" s="3">
        <v>43584</v>
      </c>
      <c r="H962" s="2">
        <v>112500</v>
      </c>
      <c r="I962" s="12" t="s">
        <v>838</v>
      </c>
      <c r="J962" s="67">
        <f t="shared" si="87"/>
        <v>0</v>
      </c>
      <c r="K962" s="5">
        <f t="shared" si="89"/>
        <v>0</v>
      </c>
      <c r="L962" s="54">
        <f t="shared" si="90"/>
        <v>0</v>
      </c>
      <c r="M962" s="56" t="str">
        <f t="shared" si="92"/>
        <v>Magnolia Realty</v>
      </c>
      <c r="N962" s="5">
        <f t="shared" si="88"/>
        <v>1</v>
      </c>
      <c r="O962" s="5">
        <f t="shared" si="91"/>
        <v>0</v>
      </c>
    </row>
    <row r="963" spans="1:15" s="8" customFormat="1" ht="14.25" customHeight="1" x14ac:dyDescent="0.2">
      <c r="A963" t="s">
        <v>720</v>
      </c>
      <c r="B963" t="s">
        <v>721</v>
      </c>
      <c r="C963" t="s">
        <v>1691</v>
      </c>
      <c r="D963" t="s">
        <v>5</v>
      </c>
      <c r="E963" t="s">
        <v>3214</v>
      </c>
      <c r="F963" t="s">
        <v>6</v>
      </c>
      <c r="G963" s="3">
        <v>43605</v>
      </c>
      <c r="H963" s="2">
        <v>50000</v>
      </c>
      <c r="I963" s="12" t="s">
        <v>838</v>
      </c>
      <c r="J963" s="67">
        <f t="shared" ref="J963:J1026" si="93">IF(B963=D963,0,H963)</f>
        <v>50000</v>
      </c>
      <c r="K963" s="5">
        <f t="shared" si="89"/>
        <v>1</v>
      </c>
      <c r="L963" s="54">
        <f t="shared" si="90"/>
        <v>0</v>
      </c>
      <c r="M963" s="56" t="str">
        <f t="shared" si="92"/>
        <v>Magnolia Realty</v>
      </c>
      <c r="N963" s="5">
        <f t="shared" ref="N963:N1026" si="94">IF(B963=D963,1,0)</f>
        <v>0</v>
      </c>
      <c r="O963" s="5">
        <f t="shared" si="91"/>
        <v>0</v>
      </c>
    </row>
    <row r="964" spans="1:15" s="8" customFormat="1" ht="14.25" customHeight="1" x14ac:dyDescent="0.2">
      <c r="A964" t="s">
        <v>757</v>
      </c>
      <c r="B964" t="s">
        <v>1258</v>
      </c>
      <c r="C964" t="s">
        <v>908</v>
      </c>
      <c r="D964" t="s">
        <v>5</v>
      </c>
      <c r="E964" t="s">
        <v>2111</v>
      </c>
      <c r="F964" t="s">
        <v>425</v>
      </c>
      <c r="G964" s="3">
        <v>43469</v>
      </c>
      <c r="H964" s="2">
        <v>512000</v>
      </c>
      <c r="I964" s="12">
        <v>20182805</v>
      </c>
      <c r="J964" s="67">
        <f t="shared" si="93"/>
        <v>512000</v>
      </c>
      <c r="K964" s="5">
        <f t="shared" si="89"/>
        <v>1</v>
      </c>
      <c r="L964" s="54">
        <f t="shared" si="90"/>
        <v>1</v>
      </c>
      <c r="M964" s="56" t="str">
        <f t="shared" si="92"/>
        <v>Magnolia Realty</v>
      </c>
      <c r="N964" s="5">
        <f t="shared" si="94"/>
        <v>0</v>
      </c>
      <c r="O964" s="5">
        <f t="shared" si="91"/>
        <v>0</v>
      </c>
    </row>
    <row r="965" spans="1:15" s="8" customFormat="1" ht="14.25" customHeight="1" x14ac:dyDescent="0.2">
      <c r="A965" t="s">
        <v>1691</v>
      </c>
      <c r="B965" t="s">
        <v>5</v>
      </c>
      <c r="C965" t="s">
        <v>1691</v>
      </c>
      <c r="D965" t="s">
        <v>5</v>
      </c>
      <c r="E965" t="s">
        <v>2289</v>
      </c>
      <c r="F965" t="s">
        <v>6</v>
      </c>
      <c r="G965" s="3">
        <v>43497</v>
      </c>
      <c r="H965" s="2">
        <v>160000</v>
      </c>
      <c r="I965" s="12" t="s">
        <v>838</v>
      </c>
      <c r="J965" s="67">
        <f t="shared" si="93"/>
        <v>0</v>
      </c>
      <c r="K965" s="5">
        <f t="shared" si="89"/>
        <v>0</v>
      </c>
      <c r="L965" s="54">
        <f t="shared" si="90"/>
        <v>0</v>
      </c>
      <c r="M965" s="56" t="str">
        <f t="shared" si="92"/>
        <v>Magnolia Realty</v>
      </c>
      <c r="N965" s="5">
        <f t="shared" si="94"/>
        <v>1</v>
      </c>
      <c r="O965" s="5">
        <f t="shared" si="91"/>
        <v>0</v>
      </c>
    </row>
    <row r="966" spans="1:15" s="8" customFormat="1" ht="14.25" customHeight="1" x14ac:dyDescent="0.2">
      <c r="A966" t="s">
        <v>1691</v>
      </c>
      <c r="B966" t="s">
        <v>5</v>
      </c>
      <c r="C966" t="s">
        <v>1691</v>
      </c>
      <c r="D966" t="s">
        <v>5</v>
      </c>
      <c r="E966" t="s">
        <v>3150</v>
      </c>
      <c r="F966" t="s">
        <v>6</v>
      </c>
      <c r="G966" s="3">
        <v>43598</v>
      </c>
      <c r="H966" s="2">
        <v>159900</v>
      </c>
      <c r="I966" s="12">
        <v>20190039</v>
      </c>
      <c r="J966" s="67">
        <f t="shared" si="93"/>
        <v>0</v>
      </c>
      <c r="K966" s="5">
        <f t="shared" ref="K966:K1029" si="95">IF(J966&gt;0,1,0)</f>
        <v>0</v>
      </c>
      <c r="L966" s="54">
        <f t="shared" ref="L966:L1029" si="96">IF(K966=0,0,IF(I966="did not close",0,IF(I966="",0,1)))</f>
        <v>0</v>
      </c>
      <c r="M966" s="56" t="str">
        <f t="shared" si="92"/>
        <v>Magnolia Realty</v>
      </c>
      <c r="N966" s="5">
        <f t="shared" si="94"/>
        <v>1</v>
      </c>
      <c r="O966" s="5">
        <f t="shared" ref="O966:O1029" si="97">IF(K966=0,IF(I966="did not close",0,IF(I966="",0,1)),0)</f>
        <v>1</v>
      </c>
    </row>
    <row r="967" spans="1:15" s="8" customFormat="1" ht="14.25" customHeight="1" x14ac:dyDescent="0.2">
      <c r="A967" t="s">
        <v>2075</v>
      </c>
      <c r="B967" t="s">
        <v>5</v>
      </c>
      <c r="C967" t="s">
        <v>1454</v>
      </c>
      <c r="D967" t="s">
        <v>5</v>
      </c>
      <c r="E967" t="s">
        <v>2097</v>
      </c>
      <c r="F967" t="s">
        <v>6</v>
      </c>
      <c r="G967" s="3">
        <v>43467</v>
      </c>
      <c r="H967" s="2">
        <v>269000</v>
      </c>
      <c r="I967" s="12" t="s">
        <v>838</v>
      </c>
      <c r="J967" s="67">
        <f t="shared" si="93"/>
        <v>0</v>
      </c>
      <c r="K967" s="5">
        <f t="shared" si="95"/>
        <v>0</v>
      </c>
      <c r="L967" s="54">
        <f t="shared" si="96"/>
        <v>0</v>
      </c>
      <c r="M967" s="56" t="str">
        <f>IF(D967="",#REF!,D967)</f>
        <v>Magnolia Realty</v>
      </c>
      <c r="N967" s="5">
        <f t="shared" si="94"/>
        <v>1</v>
      </c>
      <c r="O967" s="5">
        <f t="shared" si="97"/>
        <v>0</v>
      </c>
    </row>
    <row r="968" spans="1:15" s="8" customFormat="1" ht="14.25" customHeight="1" x14ac:dyDescent="0.2">
      <c r="A968" t="s">
        <v>2075</v>
      </c>
      <c r="B968" t="s">
        <v>5</v>
      </c>
      <c r="C968" t="s">
        <v>1735</v>
      </c>
      <c r="D968" t="s">
        <v>5</v>
      </c>
      <c r="E968" t="s">
        <v>2193</v>
      </c>
      <c r="F968" t="s">
        <v>7</v>
      </c>
      <c r="G968" s="3">
        <v>43486</v>
      </c>
      <c r="H968" s="2">
        <v>274000</v>
      </c>
      <c r="I968" s="12" t="s">
        <v>838</v>
      </c>
      <c r="J968" s="67">
        <f t="shared" si="93"/>
        <v>0</v>
      </c>
      <c r="K968" s="5">
        <f t="shared" si="95"/>
        <v>0</v>
      </c>
      <c r="L968" s="54">
        <f t="shared" si="96"/>
        <v>0</v>
      </c>
      <c r="M968" s="56" t="str">
        <f t="shared" si="92"/>
        <v>Magnolia Realty</v>
      </c>
      <c r="N968" s="5">
        <f t="shared" si="94"/>
        <v>1</v>
      </c>
      <c r="O968" s="5">
        <f t="shared" si="97"/>
        <v>0</v>
      </c>
    </row>
    <row r="969" spans="1:15" s="8" customFormat="1" ht="14.25" customHeight="1" x14ac:dyDescent="0.2">
      <c r="A969" t="s">
        <v>105</v>
      </c>
      <c r="B969" t="s">
        <v>1258</v>
      </c>
      <c r="C969" t="s">
        <v>1557</v>
      </c>
      <c r="D969" t="s">
        <v>5</v>
      </c>
      <c r="E969" t="s">
        <v>2497</v>
      </c>
      <c r="F969" t="s">
        <v>794</v>
      </c>
      <c r="G969" s="3">
        <v>43525</v>
      </c>
      <c r="H969" s="2">
        <v>315000</v>
      </c>
      <c r="I969" s="12" t="s">
        <v>838</v>
      </c>
      <c r="J969" s="67">
        <f t="shared" si="93"/>
        <v>315000</v>
      </c>
      <c r="K969" s="5">
        <f t="shared" si="95"/>
        <v>1</v>
      </c>
      <c r="L969" s="54">
        <f t="shared" si="96"/>
        <v>0</v>
      </c>
      <c r="M969" s="56" t="str">
        <f t="shared" si="92"/>
        <v>Magnolia Realty</v>
      </c>
      <c r="N969" s="5">
        <f t="shared" si="94"/>
        <v>0</v>
      </c>
      <c r="O969" s="5">
        <f t="shared" si="97"/>
        <v>0</v>
      </c>
    </row>
    <row r="970" spans="1:15" s="8" customFormat="1" ht="14.25" customHeight="1" x14ac:dyDescent="0.2">
      <c r="A970" t="s">
        <v>2397</v>
      </c>
      <c r="B970" t="s">
        <v>2069</v>
      </c>
      <c r="C970" t="s">
        <v>1850</v>
      </c>
      <c r="D970" t="s">
        <v>5</v>
      </c>
      <c r="E970" t="s">
        <v>2398</v>
      </c>
      <c r="F970" t="s">
        <v>6</v>
      </c>
      <c r="G970" s="3">
        <v>43516</v>
      </c>
      <c r="H970" s="2">
        <v>157000</v>
      </c>
      <c r="I970" s="12" t="s">
        <v>838</v>
      </c>
      <c r="J970" s="67">
        <f t="shared" si="93"/>
        <v>157000</v>
      </c>
      <c r="K970" s="5">
        <f t="shared" si="95"/>
        <v>1</v>
      </c>
      <c r="L970" s="54">
        <f t="shared" si="96"/>
        <v>0</v>
      </c>
      <c r="M970" s="56" t="str">
        <f t="shared" si="92"/>
        <v>Magnolia Realty</v>
      </c>
      <c r="N970" s="5">
        <f t="shared" si="94"/>
        <v>0</v>
      </c>
      <c r="O970" s="5">
        <f t="shared" si="97"/>
        <v>0</v>
      </c>
    </row>
    <row r="971" spans="1:15" s="8" customFormat="1" ht="14.25" customHeight="1" x14ac:dyDescent="0.2">
      <c r="A971" t="s">
        <v>104</v>
      </c>
      <c r="B971" t="s">
        <v>1529</v>
      </c>
      <c r="C971" t="s">
        <v>1691</v>
      </c>
      <c r="D971" t="s">
        <v>5</v>
      </c>
      <c r="E971" t="s">
        <v>2686</v>
      </c>
      <c r="F971" t="s">
        <v>6</v>
      </c>
      <c r="G971" s="3">
        <v>43549</v>
      </c>
      <c r="H971" s="2">
        <v>157200</v>
      </c>
      <c r="I971" s="12" t="s">
        <v>838</v>
      </c>
      <c r="J971" s="67">
        <f t="shared" si="93"/>
        <v>157200</v>
      </c>
      <c r="K971" s="5">
        <f t="shared" si="95"/>
        <v>1</v>
      </c>
      <c r="L971" s="54">
        <f t="shared" si="96"/>
        <v>0</v>
      </c>
      <c r="M971" s="56" t="str">
        <f t="shared" si="92"/>
        <v>Magnolia Realty</v>
      </c>
      <c r="N971" s="5">
        <f t="shared" si="94"/>
        <v>0</v>
      </c>
      <c r="O971" s="5">
        <f t="shared" si="97"/>
        <v>0</v>
      </c>
    </row>
    <row r="972" spans="1:15" s="8" customFormat="1" ht="14.25" customHeight="1" x14ac:dyDescent="0.2">
      <c r="A972" t="s">
        <v>2306</v>
      </c>
      <c r="B972" t="s">
        <v>1854</v>
      </c>
      <c r="C972" t="s">
        <v>1040</v>
      </c>
      <c r="D972" t="s">
        <v>5</v>
      </c>
      <c r="E972" t="s">
        <v>2307</v>
      </c>
      <c r="F972" t="s">
        <v>6</v>
      </c>
      <c r="G972" s="3">
        <v>43501</v>
      </c>
      <c r="H972" s="2">
        <v>199900</v>
      </c>
      <c r="I972" s="12" t="s">
        <v>838</v>
      </c>
      <c r="J972" s="67">
        <f t="shared" si="93"/>
        <v>199900</v>
      </c>
      <c r="K972" s="5">
        <f t="shared" si="95"/>
        <v>1</v>
      </c>
      <c r="L972" s="54">
        <f t="shared" si="96"/>
        <v>0</v>
      </c>
      <c r="M972" s="56" t="str">
        <f t="shared" si="92"/>
        <v>Magnolia Realty</v>
      </c>
      <c r="N972" s="5">
        <f t="shared" si="94"/>
        <v>0</v>
      </c>
      <c r="O972" s="5">
        <f t="shared" si="97"/>
        <v>0</v>
      </c>
    </row>
    <row r="973" spans="1:15" s="8" customFormat="1" ht="14.25" customHeight="1" x14ac:dyDescent="0.2">
      <c r="A973" t="s">
        <v>2683</v>
      </c>
      <c r="B973" t="s">
        <v>1915</v>
      </c>
      <c r="C973" t="s">
        <v>908</v>
      </c>
      <c r="D973" t="s">
        <v>5</v>
      </c>
      <c r="E973" t="s">
        <v>2831</v>
      </c>
      <c r="F973" t="s">
        <v>6</v>
      </c>
      <c r="G973" s="3">
        <v>43564</v>
      </c>
      <c r="H973" s="2">
        <v>38500</v>
      </c>
      <c r="I973" s="12" t="s">
        <v>838</v>
      </c>
      <c r="J973" s="67">
        <f t="shared" si="93"/>
        <v>38500</v>
      </c>
      <c r="K973" s="5">
        <f t="shared" si="95"/>
        <v>1</v>
      </c>
      <c r="L973" s="54">
        <f t="shared" si="96"/>
        <v>0</v>
      </c>
      <c r="M973" s="56" t="str">
        <f t="shared" si="92"/>
        <v>Magnolia Realty</v>
      </c>
      <c r="N973" s="5">
        <f t="shared" si="94"/>
        <v>0</v>
      </c>
      <c r="O973" s="5">
        <f t="shared" si="97"/>
        <v>0</v>
      </c>
    </row>
    <row r="974" spans="1:15" s="8" customFormat="1" ht="14.25" customHeight="1" x14ac:dyDescent="0.2">
      <c r="A974" t="s">
        <v>1868</v>
      </c>
      <c r="B974" t="s">
        <v>1869</v>
      </c>
      <c r="C974" t="s">
        <v>1728</v>
      </c>
      <c r="D974" t="s">
        <v>5</v>
      </c>
      <c r="E974" t="s">
        <v>2728</v>
      </c>
      <c r="F974" t="s">
        <v>794</v>
      </c>
      <c r="G974" s="3">
        <v>43552</v>
      </c>
      <c r="H974" s="2">
        <v>175000</v>
      </c>
      <c r="I974" s="12">
        <v>20190468</v>
      </c>
      <c r="J974" s="67">
        <f t="shared" si="93"/>
        <v>175000</v>
      </c>
      <c r="K974" s="5">
        <f t="shared" si="95"/>
        <v>1</v>
      </c>
      <c r="L974" s="54">
        <f t="shared" si="96"/>
        <v>1</v>
      </c>
      <c r="M974" s="56" t="str">
        <f t="shared" si="92"/>
        <v>Magnolia Realty</v>
      </c>
      <c r="N974" s="5">
        <f t="shared" si="94"/>
        <v>0</v>
      </c>
      <c r="O974" s="5">
        <f t="shared" si="97"/>
        <v>0</v>
      </c>
    </row>
    <row r="975" spans="1:15" s="8" customFormat="1" ht="14.25" customHeight="1" x14ac:dyDescent="0.2">
      <c r="A975" t="s">
        <v>1868</v>
      </c>
      <c r="B975" t="s">
        <v>1869</v>
      </c>
      <c r="C975" t="s">
        <v>908</v>
      </c>
      <c r="D975" t="s">
        <v>5</v>
      </c>
      <c r="E975" t="s">
        <v>2509</v>
      </c>
      <c r="F975" t="s">
        <v>65</v>
      </c>
      <c r="G975" s="3">
        <v>43528</v>
      </c>
      <c r="H975" s="2">
        <v>342000</v>
      </c>
      <c r="I975" s="12" t="s">
        <v>838</v>
      </c>
      <c r="J975" s="67">
        <f t="shared" si="93"/>
        <v>342000</v>
      </c>
      <c r="K975" s="5">
        <f t="shared" si="95"/>
        <v>1</v>
      </c>
      <c r="L975" s="54">
        <f t="shared" si="96"/>
        <v>0</v>
      </c>
      <c r="M975" s="56" t="str">
        <f t="shared" si="92"/>
        <v>Magnolia Realty</v>
      </c>
      <c r="N975" s="5">
        <f t="shared" si="94"/>
        <v>0</v>
      </c>
      <c r="O975" s="5">
        <f t="shared" si="97"/>
        <v>0</v>
      </c>
    </row>
    <row r="976" spans="1:15" s="8" customFormat="1" ht="14.25" customHeight="1" x14ac:dyDescent="0.2">
      <c r="A976" t="s">
        <v>1868</v>
      </c>
      <c r="B976" t="s">
        <v>1869</v>
      </c>
      <c r="C976" t="s">
        <v>908</v>
      </c>
      <c r="D976" t="s">
        <v>5</v>
      </c>
      <c r="E976" t="s">
        <v>2890</v>
      </c>
      <c r="F976" t="s">
        <v>1126</v>
      </c>
      <c r="G976" s="3">
        <v>43571</v>
      </c>
      <c r="H976" s="2">
        <v>404900</v>
      </c>
      <c r="I976" s="12">
        <v>20190540</v>
      </c>
      <c r="J976" s="67">
        <f t="shared" si="93"/>
        <v>404900</v>
      </c>
      <c r="K976" s="5">
        <f t="shared" si="95"/>
        <v>1</v>
      </c>
      <c r="L976" s="54">
        <f t="shared" si="96"/>
        <v>1</v>
      </c>
      <c r="M976" s="56" t="str">
        <f t="shared" si="92"/>
        <v>Magnolia Realty</v>
      </c>
      <c r="N976" s="5">
        <f t="shared" si="94"/>
        <v>0</v>
      </c>
      <c r="O976" s="5">
        <f t="shared" si="97"/>
        <v>0</v>
      </c>
    </row>
    <row r="977" spans="1:15" s="8" customFormat="1" ht="14.25" customHeight="1" x14ac:dyDescent="0.2">
      <c r="A977" t="s">
        <v>1868</v>
      </c>
      <c r="B977" t="s">
        <v>1869</v>
      </c>
      <c r="C977" t="s">
        <v>2047</v>
      </c>
      <c r="D977" t="s">
        <v>5</v>
      </c>
      <c r="E977" t="s">
        <v>3098</v>
      </c>
      <c r="F977" t="s">
        <v>3099</v>
      </c>
      <c r="G977" s="3">
        <v>43593</v>
      </c>
      <c r="H977" s="2">
        <v>101000</v>
      </c>
      <c r="I977" s="12" t="s">
        <v>838</v>
      </c>
      <c r="J977" s="67">
        <f t="shared" si="93"/>
        <v>101000</v>
      </c>
      <c r="K977" s="5">
        <f t="shared" si="95"/>
        <v>1</v>
      </c>
      <c r="L977" s="54">
        <f t="shared" si="96"/>
        <v>0</v>
      </c>
      <c r="M977" s="56" t="str">
        <f t="shared" si="92"/>
        <v>Magnolia Realty</v>
      </c>
      <c r="N977" s="5">
        <f t="shared" si="94"/>
        <v>0</v>
      </c>
      <c r="O977" s="5">
        <f t="shared" si="97"/>
        <v>0</v>
      </c>
    </row>
    <row r="978" spans="1:15" s="8" customFormat="1" ht="14.25" customHeight="1" x14ac:dyDescent="0.2">
      <c r="A978" t="s">
        <v>3151</v>
      </c>
      <c r="B978" t="s">
        <v>3152</v>
      </c>
      <c r="C978" t="s">
        <v>1892</v>
      </c>
      <c r="D978" t="s">
        <v>5</v>
      </c>
      <c r="E978" t="s">
        <v>3153</v>
      </c>
      <c r="F978" t="s">
        <v>123</v>
      </c>
      <c r="G978" s="3">
        <v>43598</v>
      </c>
      <c r="H978" s="2">
        <v>369900</v>
      </c>
      <c r="I978" s="12" t="s">
        <v>838</v>
      </c>
      <c r="J978" s="67">
        <f t="shared" si="93"/>
        <v>369900</v>
      </c>
      <c r="K978" s="5">
        <f t="shared" si="95"/>
        <v>1</v>
      </c>
      <c r="L978" s="54">
        <f t="shared" si="96"/>
        <v>0</v>
      </c>
      <c r="M978" s="56" t="str">
        <f t="shared" si="92"/>
        <v>Magnolia Realty</v>
      </c>
      <c r="N978" s="5">
        <f t="shared" si="94"/>
        <v>0</v>
      </c>
      <c r="O978" s="5">
        <f t="shared" si="97"/>
        <v>0</v>
      </c>
    </row>
    <row r="979" spans="1:15" s="8" customFormat="1" ht="14.25" customHeight="1" x14ac:dyDescent="0.2">
      <c r="A979" t="s">
        <v>326</v>
      </c>
      <c r="B979" t="s">
        <v>1844</v>
      </c>
      <c r="C979" t="s">
        <v>2065</v>
      </c>
      <c r="D979" t="s">
        <v>5</v>
      </c>
      <c r="E979" t="s">
        <v>2410</v>
      </c>
      <c r="F979" t="s">
        <v>11</v>
      </c>
      <c r="G979" s="3">
        <v>43517</v>
      </c>
      <c r="H979" s="2">
        <v>333000</v>
      </c>
      <c r="I979" s="12" t="s">
        <v>838</v>
      </c>
      <c r="J979" s="67">
        <f t="shared" si="93"/>
        <v>333000</v>
      </c>
      <c r="K979" s="5">
        <f t="shared" si="95"/>
        <v>1</v>
      </c>
      <c r="L979" s="54">
        <f t="shared" si="96"/>
        <v>0</v>
      </c>
      <c r="M979" s="56" t="str">
        <f t="shared" si="92"/>
        <v>Magnolia Realty</v>
      </c>
      <c r="N979" s="5">
        <f t="shared" si="94"/>
        <v>0</v>
      </c>
      <c r="O979" s="5">
        <f t="shared" si="97"/>
        <v>0</v>
      </c>
    </row>
    <row r="980" spans="1:15" s="8" customFormat="1" ht="14.25" customHeight="1" x14ac:dyDescent="0.2">
      <c r="A980" t="s">
        <v>326</v>
      </c>
      <c r="B980" t="s">
        <v>1844</v>
      </c>
      <c r="C980" t="s">
        <v>2046</v>
      </c>
      <c r="D980" t="s">
        <v>5</v>
      </c>
      <c r="E980" t="s">
        <v>3256</v>
      </c>
      <c r="F980" t="s">
        <v>7</v>
      </c>
      <c r="G980" s="3">
        <v>43608</v>
      </c>
      <c r="H980" s="2">
        <v>179900</v>
      </c>
      <c r="I980" s="12" t="s">
        <v>838</v>
      </c>
      <c r="J980" s="67">
        <f t="shared" si="93"/>
        <v>179900</v>
      </c>
      <c r="K980" s="5">
        <f t="shared" si="95"/>
        <v>1</v>
      </c>
      <c r="L980" s="54">
        <f t="shared" si="96"/>
        <v>0</v>
      </c>
      <c r="M980" s="56" t="str">
        <f t="shared" si="92"/>
        <v>Magnolia Realty</v>
      </c>
      <c r="N980" s="5">
        <f t="shared" si="94"/>
        <v>0</v>
      </c>
      <c r="O980" s="5">
        <f t="shared" si="97"/>
        <v>0</v>
      </c>
    </row>
    <row r="981" spans="1:15" s="8" customFormat="1" ht="14.25" customHeight="1" x14ac:dyDescent="0.2">
      <c r="A981" t="s">
        <v>326</v>
      </c>
      <c r="B981" t="s">
        <v>1844</v>
      </c>
      <c r="C981" t="s">
        <v>1040</v>
      </c>
      <c r="D981" t="s">
        <v>5</v>
      </c>
      <c r="E981" t="s">
        <v>2671</v>
      </c>
      <c r="F981" t="s">
        <v>6</v>
      </c>
      <c r="G981" s="3">
        <v>43546</v>
      </c>
      <c r="H981" s="2">
        <v>141500</v>
      </c>
      <c r="I981" s="12" t="s">
        <v>838</v>
      </c>
      <c r="J981" s="67">
        <f t="shared" si="93"/>
        <v>141500</v>
      </c>
      <c r="K981" s="5">
        <f t="shared" si="95"/>
        <v>1</v>
      </c>
      <c r="L981" s="54">
        <f t="shared" si="96"/>
        <v>0</v>
      </c>
      <c r="M981" s="56" t="str">
        <f t="shared" si="92"/>
        <v>Magnolia Realty</v>
      </c>
      <c r="N981" s="5">
        <f t="shared" si="94"/>
        <v>0</v>
      </c>
      <c r="O981" s="5">
        <f t="shared" si="97"/>
        <v>0</v>
      </c>
    </row>
    <row r="982" spans="1:15" s="8" customFormat="1" ht="14.25" customHeight="1" x14ac:dyDescent="0.2">
      <c r="A982" t="s">
        <v>1398</v>
      </c>
      <c r="B982" t="s">
        <v>1842</v>
      </c>
      <c r="C982" t="s">
        <v>908</v>
      </c>
      <c r="D982" t="s">
        <v>5</v>
      </c>
      <c r="E982" t="s">
        <v>2344</v>
      </c>
      <c r="F982" t="s">
        <v>1126</v>
      </c>
      <c r="G982" s="3">
        <v>43508</v>
      </c>
      <c r="H982" s="2">
        <v>499900</v>
      </c>
      <c r="I982" s="12">
        <v>20190150</v>
      </c>
      <c r="J982" s="67">
        <f t="shared" si="93"/>
        <v>499900</v>
      </c>
      <c r="K982" s="5">
        <f t="shared" si="95"/>
        <v>1</v>
      </c>
      <c r="L982" s="54">
        <f t="shared" si="96"/>
        <v>1</v>
      </c>
      <c r="M982" s="56" t="str">
        <f t="shared" si="92"/>
        <v>Magnolia Realty</v>
      </c>
      <c r="N982" s="5">
        <f t="shared" si="94"/>
        <v>0</v>
      </c>
      <c r="O982" s="5">
        <f t="shared" si="97"/>
        <v>0</v>
      </c>
    </row>
    <row r="983" spans="1:15" s="8" customFormat="1" ht="14.25" customHeight="1" x14ac:dyDescent="0.2">
      <c r="A983" t="s">
        <v>1307</v>
      </c>
      <c r="B983" t="s">
        <v>1099</v>
      </c>
      <c r="C983" t="s">
        <v>1089</v>
      </c>
      <c r="D983" t="s">
        <v>5</v>
      </c>
      <c r="E983" t="s">
        <v>2823</v>
      </c>
      <c r="F983" t="s">
        <v>8</v>
      </c>
      <c r="G983" s="3">
        <v>43564</v>
      </c>
      <c r="H983" s="2">
        <v>161500</v>
      </c>
      <c r="I983" s="12" t="s">
        <v>838</v>
      </c>
      <c r="J983" s="67">
        <f t="shared" si="93"/>
        <v>161500</v>
      </c>
      <c r="K983" s="5">
        <f t="shared" si="95"/>
        <v>1</v>
      </c>
      <c r="L983" s="54">
        <f t="shared" si="96"/>
        <v>0</v>
      </c>
      <c r="M983" s="56" t="str">
        <f t="shared" si="92"/>
        <v>Magnolia Realty</v>
      </c>
      <c r="N983" s="5">
        <f t="shared" si="94"/>
        <v>0</v>
      </c>
      <c r="O983" s="5">
        <f t="shared" si="97"/>
        <v>0</v>
      </c>
    </row>
    <row r="984" spans="1:15" s="8" customFormat="1" ht="14.25" customHeight="1" x14ac:dyDescent="0.2">
      <c r="A984" t="s">
        <v>799</v>
      </c>
      <c r="B984" t="s">
        <v>1858</v>
      </c>
      <c r="C984" t="s">
        <v>1557</v>
      </c>
      <c r="D984" t="s">
        <v>5</v>
      </c>
      <c r="E984" t="s">
        <v>2333</v>
      </c>
      <c r="F984" t="s">
        <v>425</v>
      </c>
      <c r="G984" s="3">
        <v>43504</v>
      </c>
      <c r="H984" s="2">
        <v>561900</v>
      </c>
      <c r="I984" s="12" t="s">
        <v>838</v>
      </c>
      <c r="J984" s="67">
        <f t="shared" si="93"/>
        <v>561900</v>
      </c>
      <c r="K984" s="5">
        <f t="shared" si="95"/>
        <v>1</v>
      </c>
      <c r="L984" s="54">
        <f t="shared" si="96"/>
        <v>0</v>
      </c>
      <c r="M984" s="56" t="str">
        <f t="shared" si="92"/>
        <v>Magnolia Realty</v>
      </c>
      <c r="N984" s="5">
        <f t="shared" si="94"/>
        <v>0</v>
      </c>
      <c r="O984" s="5">
        <f t="shared" si="97"/>
        <v>0</v>
      </c>
    </row>
    <row r="985" spans="1:15" s="8" customFormat="1" ht="14.25" customHeight="1" x14ac:dyDescent="0.2">
      <c r="A985" t="s">
        <v>20</v>
      </c>
      <c r="B985" t="s">
        <v>1861</v>
      </c>
      <c r="C985" t="s">
        <v>908</v>
      </c>
      <c r="D985" t="s">
        <v>5</v>
      </c>
      <c r="E985" t="s">
        <v>2437</v>
      </c>
      <c r="F985" t="s">
        <v>123</v>
      </c>
      <c r="G985" s="3">
        <v>43521</v>
      </c>
      <c r="H985" s="2">
        <v>135000</v>
      </c>
      <c r="I985" s="12" t="s">
        <v>838</v>
      </c>
      <c r="J985" s="67">
        <f t="shared" si="93"/>
        <v>135000</v>
      </c>
      <c r="K985" s="5">
        <f t="shared" si="95"/>
        <v>1</v>
      </c>
      <c r="L985" s="54">
        <f t="shared" si="96"/>
        <v>0</v>
      </c>
      <c r="M985" s="56" t="str">
        <f t="shared" si="92"/>
        <v>Magnolia Realty</v>
      </c>
      <c r="N985" s="5">
        <f t="shared" si="94"/>
        <v>0</v>
      </c>
      <c r="O985" s="5">
        <f t="shared" si="97"/>
        <v>0</v>
      </c>
    </row>
    <row r="986" spans="1:15" s="8" customFormat="1" ht="14.25" customHeight="1" x14ac:dyDescent="0.2">
      <c r="A986" t="s">
        <v>20</v>
      </c>
      <c r="B986" t="s">
        <v>1861</v>
      </c>
      <c r="C986" t="s">
        <v>908</v>
      </c>
      <c r="D986" t="s">
        <v>5</v>
      </c>
      <c r="E986" t="s">
        <v>2513</v>
      </c>
      <c r="F986" t="s">
        <v>65</v>
      </c>
      <c r="G986" s="3">
        <v>43528</v>
      </c>
      <c r="H986" s="2">
        <v>342000</v>
      </c>
      <c r="I986" s="12" t="s">
        <v>838</v>
      </c>
      <c r="J986" s="67">
        <f t="shared" si="93"/>
        <v>342000</v>
      </c>
      <c r="K986" s="5">
        <f t="shared" si="95"/>
        <v>1</v>
      </c>
      <c r="L986" s="54">
        <f t="shared" si="96"/>
        <v>0</v>
      </c>
      <c r="M986" s="56" t="str">
        <f t="shared" si="92"/>
        <v>Magnolia Realty</v>
      </c>
      <c r="N986" s="5">
        <f t="shared" si="94"/>
        <v>0</v>
      </c>
      <c r="O986" s="5">
        <f t="shared" si="97"/>
        <v>0</v>
      </c>
    </row>
    <row r="987" spans="1:15" s="8" customFormat="1" ht="14.25" customHeight="1" x14ac:dyDescent="0.2">
      <c r="A987" t="s">
        <v>342</v>
      </c>
      <c r="B987" t="s">
        <v>303</v>
      </c>
      <c r="C987" t="s">
        <v>908</v>
      </c>
      <c r="D987" t="s">
        <v>5</v>
      </c>
      <c r="E987" t="s">
        <v>2113</v>
      </c>
      <c r="F987" t="s">
        <v>6</v>
      </c>
      <c r="G987" s="3">
        <v>43469</v>
      </c>
      <c r="H987" s="2">
        <v>499900</v>
      </c>
      <c r="I987" s="12">
        <v>20182635</v>
      </c>
      <c r="J987" s="67">
        <f t="shared" si="93"/>
        <v>499900</v>
      </c>
      <c r="K987" s="5">
        <f t="shared" si="95"/>
        <v>1</v>
      </c>
      <c r="L987" s="54">
        <f t="shared" si="96"/>
        <v>1</v>
      </c>
      <c r="M987" s="56" t="str">
        <f t="shared" si="92"/>
        <v>Magnolia Realty</v>
      </c>
      <c r="N987" s="5">
        <f t="shared" si="94"/>
        <v>0</v>
      </c>
      <c r="O987" s="5">
        <f t="shared" si="97"/>
        <v>0</v>
      </c>
    </row>
    <row r="988" spans="1:15" s="8" customFormat="1" ht="14.25" customHeight="1" x14ac:dyDescent="0.2">
      <c r="A988" t="s">
        <v>1735</v>
      </c>
      <c r="B988" t="s">
        <v>5</v>
      </c>
      <c r="C988" t="s">
        <v>1950</v>
      </c>
      <c r="D988" t="s">
        <v>5</v>
      </c>
      <c r="E988" t="s">
        <v>3058</v>
      </c>
      <c r="F988" t="s">
        <v>6</v>
      </c>
      <c r="G988" s="3">
        <v>43588</v>
      </c>
      <c r="H988" s="2">
        <v>210000</v>
      </c>
      <c r="I988" s="12">
        <v>20190814</v>
      </c>
      <c r="J988" s="67">
        <f t="shared" si="93"/>
        <v>0</v>
      </c>
      <c r="K988" s="5">
        <f t="shared" si="95"/>
        <v>0</v>
      </c>
      <c r="L988" s="54">
        <f t="shared" si="96"/>
        <v>0</v>
      </c>
      <c r="M988" s="56" t="str">
        <f t="shared" si="92"/>
        <v>Magnolia Realty</v>
      </c>
      <c r="N988" s="5">
        <f t="shared" si="94"/>
        <v>1</v>
      </c>
      <c r="O988" s="5">
        <f t="shared" si="97"/>
        <v>1</v>
      </c>
    </row>
    <row r="989" spans="1:15" s="8" customFormat="1" ht="14.25" customHeight="1" x14ac:dyDescent="0.2">
      <c r="A989" t="s">
        <v>1538</v>
      </c>
      <c r="B989" t="s">
        <v>1842</v>
      </c>
      <c r="C989" t="s">
        <v>1691</v>
      </c>
      <c r="D989" t="s">
        <v>5</v>
      </c>
      <c r="E989" t="s">
        <v>2557</v>
      </c>
      <c r="F989" t="s">
        <v>123</v>
      </c>
      <c r="G989" s="3">
        <v>43532</v>
      </c>
      <c r="H989" s="2">
        <v>300000</v>
      </c>
      <c r="I989" s="12">
        <v>20190197</v>
      </c>
      <c r="J989" s="67">
        <f t="shared" si="93"/>
        <v>300000</v>
      </c>
      <c r="K989" s="5">
        <f t="shared" si="95"/>
        <v>1</v>
      </c>
      <c r="L989" s="54">
        <f t="shared" si="96"/>
        <v>1</v>
      </c>
      <c r="M989" s="56" t="str">
        <f t="shared" si="92"/>
        <v>Magnolia Realty</v>
      </c>
      <c r="N989" s="5">
        <f t="shared" si="94"/>
        <v>0</v>
      </c>
      <c r="O989" s="5">
        <f t="shared" si="97"/>
        <v>0</v>
      </c>
    </row>
    <row r="990" spans="1:15" s="8" customFormat="1" ht="14.25" customHeight="1" x14ac:dyDescent="0.2">
      <c r="A990" t="s">
        <v>884</v>
      </c>
      <c r="B990" t="s">
        <v>1847</v>
      </c>
      <c r="C990" t="s">
        <v>2065</v>
      </c>
      <c r="D990" t="s">
        <v>5</v>
      </c>
      <c r="E990" t="s">
        <v>2718</v>
      </c>
      <c r="F990" t="s">
        <v>6</v>
      </c>
      <c r="G990" s="3">
        <v>43551</v>
      </c>
      <c r="H990" s="2">
        <v>95000</v>
      </c>
      <c r="I990" s="12">
        <v>20190102</v>
      </c>
      <c r="J990" s="67">
        <f t="shared" si="93"/>
        <v>95000</v>
      </c>
      <c r="K990" s="5">
        <f t="shared" si="95"/>
        <v>1</v>
      </c>
      <c r="L990" s="54">
        <f t="shared" si="96"/>
        <v>1</v>
      </c>
      <c r="M990" s="56" t="str">
        <f t="shared" si="92"/>
        <v>Magnolia Realty</v>
      </c>
      <c r="N990" s="5">
        <f t="shared" si="94"/>
        <v>0</v>
      </c>
      <c r="O990" s="5">
        <f t="shared" si="97"/>
        <v>0</v>
      </c>
    </row>
    <row r="991" spans="1:15" s="8" customFormat="1" ht="14.25" customHeight="1" x14ac:dyDescent="0.2">
      <c r="A991" t="s">
        <v>2039</v>
      </c>
      <c r="B991" t="s">
        <v>1847</v>
      </c>
      <c r="C991" t="s">
        <v>1719</v>
      </c>
      <c r="D991" t="s">
        <v>5</v>
      </c>
      <c r="E991" t="s">
        <v>2387</v>
      </c>
      <c r="F991" t="s">
        <v>6</v>
      </c>
      <c r="G991" s="3">
        <v>43515</v>
      </c>
      <c r="H991" s="2">
        <v>132000</v>
      </c>
      <c r="I991" s="12">
        <v>20190110</v>
      </c>
      <c r="J991" s="67">
        <f t="shared" si="93"/>
        <v>132000</v>
      </c>
      <c r="K991" s="5">
        <f t="shared" si="95"/>
        <v>1</v>
      </c>
      <c r="L991" s="54">
        <f t="shared" si="96"/>
        <v>1</v>
      </c>
      <c r="M991" s="56" t="str">
        <f t="shared" ref="M991:M1045" si="98">IF(D991="",D990,D991)</f>
        <v>Magnolia Realty</v>
      </c>
      <c r="N991" s="5">
        <f t="shared" si="94"/>
        <v>0</v>
      </c>
      <c r="O991" s="5">
        <f t="shared" si="97"/>
        <v>0</v>
      </c>
    </row>
    <row r="992" spans="1:15" s="8" customFormat="1" ht="14.25" customHeight="1" x14ac:dyDescent="0.2">
      <c r="A992" t="s">
        <v>892</v>
      </c>
      <c r="B992" t="s">
        <v>1180</v>
      </c>
      <c r="C992" t="s">
        <v>908</v>
      </c>
      <c r="D992" t="s">
        <v>5</v>
      </c>
      <c r="E992" t="s">
        <v>2279</v>
      </c>
      <c r="F992" t="s">
        <v>1249</v>
      </c>
      <c r="G992" s="3">
        <v>43497</v>
      </c>
      <c r="H992" s="2">
        <v>184900</v>
      </c>
      <c r="I992" s="12">
        <v>20190028</v>
      </c>
      <c r="J992" s="67">
        <f t="shared" si="93"/>
        <v>184900</v>
      </c>
      <c r="K992" s="5">
        <f t="shared" si="95"/>
        <v>1</v>
      </c>
      <c r="L992" s="54">
        <f t="shared" si="96"/>
        <v>1</v>
      </c>
      <c r="M992" s="56" t="str">
        <f t="shared" si="98"/>
        <v>Magnolia Realty</v>
      </c>
      <c r="N992" s="5">
        <f t="shared" si="94"/>
        <v>0</v>
      </c>
      <c r="O992" s="5">
        <f t="shared" si="97"/>
        <v>0</v>
      </c>
    </row>
    <row r="993" spans="1:15" s="8" customFormat="1" ht="14.25" customHeight="1" x14ac:dyDescent="0.2">
      <c r="A993" t="s">
        <v>989</v>
      </c>
      <c r="B993" t="s">
        <v>1840</v>
      </c>
      <c r="C993" t="s">
        <v>1705</v>
      </c>
      <c r="D993" t="s">
        <v>125</v>
      </c>
      <c r="E993" t="s">
        <v>2964</v>
      </c>
      <c r="F993" t="s">
        <v>6</v>
      </c>
      <c r="G993" s="3">
        <v>43580</v>
      </c>
      <c r="H993" s="2">
        <v>105000</v>
      </c>
      <c r="I993" s="12" t="s">
        <v>838</v>
      </c>
      <c r="J993" s="67">
        <f t="shared" si="93"/>
        <v>105000</v>
      </c>
      <c r="K993" s="5">
        <f t="shared" si="95"/>
        <v>1</v>
      </c>
      <c r="L993" s="54">
        <f t="shared" si="96"/>
        <v>0</v>
      </c>
      <c r="M993" s="56" t="str">
        <f t="shared" si="98"/>
        <v>Marak Realty</v>
      </c>
      <c r="N993" s="5">
        <f t="shared" si="94"/>
        <v>0</v>
      </c>
      <c r="O993" s="5">
        <f t="shared" si="97"/>
        <v>0</v>
      </c>
    </row>
    <row r="994" spans="1:15" s="8" customFormat="1" ht="14.25" customHeight="1" x14ac:dyDescent="0.2">
      <c r="A994" t="s">
        <v>1481</v>
      </c>
      <c r="B994" t="s">
        <v>1529</v>
      </c>
      <c r="C994" t="s">
        <v>1705</v>
      </c>
      <c r="D994" t="s">
        <v>125</v>
      </c>
      <c r="E994" t="s">
        <v>2724</v>
      </c>
      <c r="F994" t="s">
        <v>11</v>
      </c>
      <c r="G994" s="3">
        <v>43552</v>
      </c>
      <c r="H994" s="2">
        <v>150000</v>
      </c>
      <c r="I994" s="12">
        <v>20190249</v>
      </c>
      <c r="J994" s="67">
        <f t="shared" si="93"/>
        <v>150000</v>
      </c>
      <c r="K994" s="5">
        <f t="shared" si="95"/>
        <v>1</v>
      </c>
      <c r="L994" s="54">
        <f t="shared" si="96"/>
        <v>1</v>
      </c>
      <c r="M994" s="56" t="str">
        <f t="shared" si="98"/>
        <v>Marak Realty</v>
      </c>
      <c r="N994" s="5">
        <f t="shared" si="94"/>
        <v>0</v>
      </c>
      <c r="O994" s="5">
        <f t="shared" si="97"/>
        <v>0</v>
      </c>
    </row>
    <row r="995" spans="1:15" s="8" customFormat="1" ht="14.25" customHeight="1" x14ac:dyDescent="0.2">
      <c r="A995" t="s">
        <v>1868</v>
      </c>
      <c r="B995" t="s">
        <v>1869</v>
      </c>
      <c r="C995" t="s">
        <v>1705</v>
      </c>
      <c r="D995" t="s">
        <v>125</v>
      </c>
      <c r="E995" t="s">
        <v>2789</v>
      </c>
      <c r="F995" t="s">
        <v>301</v>
      </c>
      <c r="G995" s="3">
        <v>43559</v>
      </c>
      <c r="H995" s="2">
        <v>192900</v>
      </c>
      <c r="I995" s="12" t="s">
        <v>838</v>
      </c>
      <c r="J995" s="67">
        <f t="shared" si="93"/>
        <v>192900</v>
      </c>
      <c r="K995" s="5">
        <f t="shared" si="95"/>
        <v>1</v>
      </c>
      <c r="L995" s="54">
        <f t="shared" si="96"/>
        <v>0</v>
      </c>
      <c r="M995" s="56" t="str">
        <f t="shared" si="98"/>
        <v>Marak Realty</v>
      </c>
      <c r="N995" s="5">
        <f t="shared" si="94"/>
        <v>0</v>
      </c>
      <c r="O995" s="5">
        <f t="shared" si="97"/>
        <v>0</v>
      </c>
    </row>
    <row r="996" spans="1:15" s="8" customFormat="1" ht="14.25" customHeight="1" x14ac:dyDescent="0.2">
      <c r="A996" t="s">
        <v>1705</v>
      </c>
      <c r="B996" t="s">
        <v>125</v>
      </c>
      <c r="C996" t="s">
        <v>1705</v>
      </c>
      <c r="D996" t="s">
        <v>125</v>
      </c>
      <c r="E996" t="s">
        <v>2942</v>
      </c>
      <c r="F996" t="s">
        <v>11</v>
      </c>
      <c r="G996" s="3">
        <v>43577</v>
      </c>
      <c r="H996" s="2">
        <v>40000</v>
      </c>
      <c r="I996" s="12" t="s">
        <v>838</v>
      </c>
      <c r="J996" s="67">
        <f t="shared" si="93"/>
        <v>0</v>
      </c>
      <c r="K996" s="5">
        <f t="shared" si="95"/>
        <v>0</v>
      </c>
      <c r="L996" s="54">
        <f t="shared" si="96"/>
        <v>0</v>
      </c>
      <c r="M996" s="56" t="str">
        <f t="shared" si="98"/>
        <v>Marak Realty</v>
      </c>
      <c r="N996" s="5">
        <f t="shared" si="94"/>
        <v>1</v>
      </c>
      <c r="O996" s="5">
        <f t="shared" si="97"/>
        <v>0</v>
      </c>
    </row>
    <row r="997" spans="1:15" s="8" customFormat="1" ht="14.25" customHeight="1" x14ac:dyDescent="0.2">
      <c r="A997" t="s">
        <v>1905</v>
      </c>
      <c r="B997" t="s">
        <v>1258</v>
      </c>
      <c r="C997" t="s">
        <v>1705</v>
      </c>
      <c r="D997" t="s">
        <v>125</v>
      </c>
      <c r="E997" t="s">
        <v>2164</v>
      </c>
      <c r="F997" t="s">
        <v>6</v>
      </c>
      <c r="G997" s="3">
        <v>43480</v>
      </c>
      <c r="H997" s="2">
        <v>27000</v>
      </c>
      <c r="I997" s="12" t="s">
        <v>838</v>
      </c>
      <c r="J997" s="67">
        <f t="shared" si="93"/>
        <v>27000</v>
      </c>
      <c r="K997" s="5">
        <f t="shared" si="95"/>
        <v>1</v>
      </c>
      <c r="L997" s="54">
        <f t="shared" si="96"/>
        <v>0</v>
      </c>
      <c r="M997" s="56" t="str">
        <f t="shared" si="98"/>
        <v>Marak Realty</v>
      </c>
      <c r="N997" s="5">
        <f t="shared" si="94"/>
        <v>0</v>
      </c>
      <c r="O997" s="5">
        <f t="shared" si="97"/>
        <v>0</v>
      </c>
    </row>
    <row r="998" spans="1:15" s="8" customFormat="1" ht="14.25" customHeight="1" x14ac:dyDescent="0.2">
      <c r="A998" t="s">
        <v>1874</v>
      </c>
      <c r="B998" t="s">
        <v>1875</v>
      </c>
      <c r="C998" t="s">
        <v>1982</v>
      </c>
      <c r="D998" t="s">
        <v>1983</v>
      </c>
      <c r="E998" t="s">
        <v>2465</v>
      </c>
      <c r="F998" t="s">
        <v>6</v>
      </c>
      <c r="G998" s="3">
        <v>43524</v>
      </c>
      <c r="H998" s="2">
        <v>341900</v>
      </c>
      <c r="I998" s="12">
        <v>20190105</v>
      </c>
      <c r="J998" s="67">
        <f t="shared" si="93"/>
        <v>341900</v>
      </c>
      <c r="K998" s="5">
        <f t="shared" si="95"/>
        <v>1</v>
      </c>
      <c r="L998" s="54">
        <f t="shared" si="96"/>
        <v>1</v>
      </c>
      <c r="M998" s="56" t="str">
        <f t="shared" si="98"/>
        <v>Mike Romano, REALTOR</v>
      </c>
      <c r="N998" s="5">
        <f t="shared" si="94"/>
        <v>0</v>
      </c>
      <c r="O998" s="5">
        <f t="shared" si="97"/>
        <v>0</v>
      </c>
    </row>
    <row r="999" spans="1:15" s="8" customFormat="1" ht="14.25" customHeight="1" x14ac:dyDescent="0.2">
      <c r="A999" t="s">
        <v>1926</v>
      </c>
      <c r="B999" t="s">
        <v>1535</v>
      </c>
      <c r="C999" t="s">
        <v>1252</v>
      </c>
      <c r="D999" t="s">
        <v>1253</v>
      </c>
      <c r="E999" t="s">
        <v>2439</v>
      </c>
      <c r="F999" t="s">
        <v>6</v>
      </c>
      <c r="G999" s="3">
        <v>43522</v>
      </c>
      <c r="H999" s="2">
        <v>207500</v>
      </c>
      <c r="I999" s="12" t="s">
        <v>838</v>
      </c>
      <c r="J999" s="67">
        <f t="shared" si="93"/>
        <v>207500</v>
      </c>
      <c r="K999" s="5">
        <f t="shared" si="95"/>
        <v>1</v>
      </c>
      <c r="L999" s="54">
        <f t="shared" si="96"/>
        <v>0</v>
      </c>
      <c r="M999" s="56" t="str">
        <f t="shared" si="98"/>
        <v>Paramount Realty &amp; Management</v>
      </c>
      <c r="N999" s="5">
        <f t="shared" si="94"/>
        <v>0</v>
      </c>
      <c r="O999" s="5">
        <f t="shared" si="97"/>
        <v>0</v>
      </c>
    </row>
    <row r="1000" spans="1:15" s="8" customFormat="1" ht="14.25" customHeight="1" x14ac:dyDescent="0.2">
      <c r="A1000" t="s">
        <v>2072</v>
      </c>
      <c r="B1000" t="s">
        <v>1858</v>
      </c>
      <c r="C1000" t="s">
        <v>1985</v>
      </c>
      <c r="D1000" t="s">
        <v>1936</v>
      </c>
      <c r="E1000" t="s">
        <v>3045</v>
      </c>
      <c r="F1000" t="s">
        <v>7</v>
      </c>
      <c r="G1000" s="3">
        <v>43588</v>
      </c>
      <c r="H1000" s="2">
        <v>145000</v>
      </c>
      <c r="I1000" s="12" t="s">
        <v>838</v>
      </c>
      <c r="J1000" s="67">
        <f t="shared" si="93"/>
        <v>145000</v>
      </c>
      <c r="K1000" s="5">
        <f t="shared" si="95"/>
        <v>1</v>
      </c>
      <c r="L1000" s="54">
        <f t="shared" si="96"/>
        <v>0</v>
      </c>
      <c r="M1000" s="56" t="str">
        <f t="shared" si="98"/>
        <v>Paschall, Skipper &amp; Associates</v>
      </c>
      <c r="N1000" s="5">
        <f t="shared" si="94"/>
        <v>0</v>
      </c>
      <c r="O1000" s="5">
        <f t="shared" si="97"/>
        <v>0</v>
      </c>
    </row>
    <row r="1001" spans="1:15" s="8" customFormat="1" ht="14.25" customHeight="1" x14ac:dyDescent="0.2">
      <c r="A1001" t="s">
        <v>1954</v>
      </c>
      <c r="B1001" t="s">
        <v>1854</v>
      </c>
      <c r="C1001" t="s">
        <v>1985</v>
      </c>
      <c r="D1001" t="s">
        <v>1936</v>
      </c>
      <c r="E1001" t="s">
        <v>2478</v>
      </c>
      <c r="F1001" t="s">
        <v>7</v>
      </c>
      <c r="G1001" s="3">
        <v>43524</v>
      </c>
      <c r="H1001" s="2">
        <v>152000</v>
      </c>
      <c r="I1001" s="12" t="s">
        <v>838</v>
      </c>
      <c r="J1001" s="67">
        <f t="shared" si="93"/>
        <v>152000</v>
      </c>
      <c r="K1001" s="5">
        <f t="shared" si="95"/>
        <v>1</v>
      </c>
      <c r="L1001" s="54">
        <f t="shared" si="96"/>
        <v>0</v>
      </c>
      <c r="M1001" s="56" t="str">
        <f t="shared" si="98"/>
        <v>Paschall, Skipper &amp; Associates</v>
      </c>
      <c r="N1001" s="5">
        <f t="shared" si="94"/>
        <v>0</v>
      </c>
      <c r="O1001" s="5">
        <f t="shared" si="97"/>
        <v>0</v>
      </c>
    </row>
    <row r="1002" spans="1:15" s="8" customFormat="1" ht="14.25" customHeight="1" x14ac:dyDescent="0.2">
      <c r="A1002" t="s">
        <v>307</v>
      </c>
      <c r="B1002" t="s">
        <v>1036</v>
      </c>
      <c r="C1002" t="s">
        <v>1985</v>
      </c>
      <c r="D1002" t="s">
        <v>1936</v>
      </c>
      <c r="E1002" t="s">
        <v>2887</v>
      </c>
      <c r="F1002" t="s">
        <v>7</v>
      </c>
      <c r="G1002" s="3">
        <v>43570</v>
      </c>
      <c r="H1002" s="2">
        <v>50000</v>
      </c>
      <c r="I1002" s="12" t="s">
        <v>838</v>
      </c>
      <c r="J1002" s="67">
        <f t="shared" si="93"/>
        <v>50000</v>
      </c>
      <c r="K1002" s="5">
        <f t="shared" si="95"/>
        <v>1</v>
      </c>
      <c r="L1002" s="54">
        <f t="shared" si="96"/>
        <v>0</v>
      </c>
      <c r="M1002" s="56" t="str">
        <f t="shared" si="98"/>
        <v>Paschall, Skipper &amp; Associates</v>
      </c>
      <c r="N1002" s="5">
        <f t="shared" si="94"/>
        <v>0</v>
      </c>
      <c r="O1002" s="5">
        <f t="shared" si="97"/>
        <v>0</v>
      </c>
    </row>
    <row r="1003" spans="1:15" s="8" customFormat="1" ht="14.25" customHeight="1" x14ac:dyDescent="0.2">
      <c r="A1003" t="s">
        <v>1985</v>
      </c>
      <c r="B1003" t="s">
        <v>1936</v>
      </c>
      <c r="C1003" t="s">
        <v>1985</v>
      </c>
      <c r="D1003" t="s">
        <v>1936</v>
      </c>
      <c r="E1003" t="s">
        <v>2618</v>
      </c>
      <c r="F1003" t="s">
        <v>7</v>
      </c>
      <c r="G1003" s="3">
        <v>43539</v>
      </c>
      <c r="H1003" s="2">
        <v>165000</v>
      </c>
      <c r="I1003" s="12" t="s">
        <v>838</v>
      </c>
      <c r="J1003" s="67">
        <f t="shared" si="93"/>
        <v>0</v>
      </c>
      <c r="K1003" s="5">
        <f t="shared" si="95"/>
        <v>0</v>
      </c>
      <c r="L1003" s="54">
        <f t="shared" si="96"/>
        <v>0</v>
      </c>
      <c r="M1003" s="56" t="str">
        <f t="shared" si="98"/>
        <v>Paschall, Skipper &amp; Associates</v>
      </c>
      <c r="N1003" s="5">
        <f t="shared" si="94"/>
        <v>1</v>
      </c>
      <c r="O1003" s="5">
        <f t="shared" si="97"/>
        <v>0</v>
      </c>
    </row>
    <row r="1004" spans="1:15" s="8" customFormat="1" ht="14.25" customHeight="1" x14ac:dyDescent="0.2">
      <c r="A1004" t="s">
        <v>2655</v>
      </c>
      <c r="B1004" t="s">
        <v>1842</v>
      </c>
      <c r="C1004" t="s">
        <v>1985</v>
      </c>
      <c r="D1004" t="s">
        <v>1936</v>
      </c>
      <c r="E1004" t="s">
        <v>2808</v>
      </c>
      <c r="F1004" t="s">
        <v>7</v>
      </c>
      <c r="G1004" s="3">
        <v>43560</v>
      </c>
      <c r="H1004" s="2">
        <v>229000</v>
      </c>
      <c r="I1004" s="12">
        <v>20190460</v>
      </c>
      <c r="J1004" s="67">
        <f t="shared" si="93"/>
        <v>229000</v>
      </c>
      <c r="K1004" s="5">
        <f t="shared" si="95"/>
        <v>1</v>
      </c>
      <c r="L1004" s="54">
        <f t="shared" si="96"/>
        <v>1</v>
      </c>
      <c r="M1004" s="56" t="str">
        <f t="shared" si="98"/>
        <v>Paschall, Skipper &amp; Associates</v>
      </c>
      <c r="N1004" s="5">
        <f t="shared" si="94"/>
        <v>0</v>
      </c>
      <c r="O1004" s="5">
        <f t="shared" si="97"/>
        <v>0</v>
      </c>
    </row>
    <row r="1005" spans="1:15" s="8" customFormat="1" ht="14.25" customHeight="1" x14ac:dyDescent="0.2">
      <c r="A1005" t="s">
        <v>884</v>
      </c>
      <c r="B1005" t="s">
        <v>1847</v>
      </c>
      <c r="C1005" t="s">
        <v>1985</v>
      </c>
      <c r="D1005" t="s">
        <v>1936</v>
      </c>
      <c r="E1005" t="s">
        <v>3022</v>
      </c>
      <c r="F1005" t="s">
        <v>7</v>
      </c>
      <c r="G1005" s="3">
        <v>43585</v>
      </c>
      <c r="H1005" s="2">
        <v>82000</v>
      </c>
      <c r="I1005" s="12">
        <v>20190531</v>
      </c>
      <c r="J1005" s="67">
        <f t="shared" si="93"/>
        <v>82000</v>
      </c>
      <c r="K1005" s="5">
        <f t="shared" si="95"/>
        <v>1</v>
      </c>
      <c r="L1005" s="54">
        <f t="shared" si="96"/>
        <v>1</v>
      </c>
      <c r="M1005" s="56" t="str">
        <f>IF(D1005="",#REF!,D1005)</f>
        <v>Paschall, Skipper &amp; Associates</v>
      </c>
      <c r="N1005" s="5">
        <f t="shared" si="94"/>
        <v>0</v>
      </c>
      <c r="O1005" s="5">
        <f t="shared" si="97"/>
        <v>0</v>
      </c>
    </row>
    <row r="1006" spans="1:15" s="8" customFormat="1" ht="14.25" customHeight="1" x14ac:dyDescent="0.2">
      <c r="A1006" t="s">
        <v>2055</v>
      </c>
      <c r="B1006" t="s">
        <v>1535</v>
      </c>
      <c r="C1006" t="s">
        <v>1985</v>
      </c>
      <c r="D1006" t="s">
        <v>1936</v>
      </c>
      <c r="E1006" t="s">
        <v>2540</v>
      </c>
      <c r="F1006" t="s">
        <v>7</v>
      </c>
      <c r="G1006" s="3">
        <v>43531</v>
      </c>
      <c r="H1006" s="2">
        <v>118000</v>
      </c>
      <c r="I1006" s="12">
        <v>20190212</v>
      </c>
      <c r="J1006" s="67">
        <f t="shared" si="93"/>
        <v>118000</v>
      </c>
      <c r="K1006" s="5">
        <f t="shared" si="95"/>
        <v>1</v>
      </c>
      <c r="L1006" s="54">
        <f t="shared" si="96"/>
        <v>1</v>
      </c>
      <c r="M1006" s="56" t="str">
        <f>IF(D1006="",#REF!,D1006)</f>
        <v>Paschall, Skipper &amp; Associates</v>
      </c>
      <c r="N1006" s="5">
        <f t="shared" si="94"/>
        <v>0</v>
      </c>
      <c r="O1006" s="5">
        <f t="shared" si="97"/>
        <v>0</v>
      </c>
    </row>
    <row r="1007" spans="1:15" s="8" customFormat="1" ht="14.25" customHeight="1" x14ac:dyDescent="0.2">
      <c r="A1007" t="s">
        <v>1898</v>
      </c>
      <c r="B1007" t="s">
        <v>1475</v>
      </c>
      <c r="C1007" t="s">
        <v>1399</v>
      </c>
      <c r="D1007" t="s">
        <v>281</v>
      </c>
      <c r="E1007" t="s">
        <v>2091</v>
      </c>
      <c r="F1007" t="s">
        <v>6</v>
      </c>
      <c r="G1007" s="3">
        <v>43467</v>
      </c>
      <c r="H1007" s="2">
        <v>86500</v>
      </c>
      <c r="I1007" s="12" t="s">
        <v>838</v>
      </c>
      <c r="J1007" s="67">
        <f t="shared" si="93"/>
        <v>86500</v>
      </c>
      <c r="K1007" s="5">
        <f t="shared" si="95"/>
        <v>1</v>
      </c>
      <c r="L1007" s="54">
        <f t="shared" si="96"/>
        <v>0</v>
      </c>
      <c r="M1007" s="56" t="str">
        <f t="shared" si="98"/>
        <v>Paton Real Estate</v>
      </c>
      <c r="N1007" s="5">
        <f t="shared" si="94"/>
        <v>0</v>
      </c>
      <c r="O1007" s="5">
        <f t="shared" si="97"/>
        <v>0</v>
      </c>
    </row>
    <row r="1008" spans="1:15" s="8" customFormat="1" ht="14.25" customHeight="1" x14ac:dyDescent="0.2">
      <c r="A1008" t="s">
        <v>1924</v>
      </c>
      <c r="B1008" t="s">
        <v>1843</v>
      </c>
      <c r="C1008" t="s">
        <v>1210</v>
      </c>
      <c r="D1008" t="s">
        <v>991</v>
      </c>
      <c r="E1008" t="s">
        <v>3185</v>
      </c>
      <c r="F1008" t="s">
        <v>6</v>
      </c>
      <c r="G1008" s="3">
        <v>43601</v>
      </c>
      <c r="H1008" s="2">
        <v>87000</v>
      </c>
      <c r="I1008" s="12" t="s">
        <v>838</v>
      </c>
      <c r="J1008" s="67">
        <f t="shared" si="93"/>
        <v>87000</v>
      </c>
      <c r="K1008" s="5">
        <f t="shared" si="95"/>
        <v>1</v>
      </c>
      <c r="L1008" s="54">
        <f t="shared" si="96"/>
        <v>0</v>
      </c>
      <c r="M1008" s="56" t="str">
        <f t="shared" si="98"/>
        <v>Premier, REALTORS</v>
      </c>
      <c r="N1008" s="5">
        <f t="shared" si="94"/>
        <v>0</v>
      </c>
      <c r="O1008" s="5">
        <f t="shared" si="97"/>
        <v>0</v>
      </c>
    </row>
    <row r="1009" spans="1:15" s="8" customFormat="1" ht="14.25" customHeight="1" x14ac:dyDescent="0.2">
      <c r="A1009" t="s">
        <v>244</v>
      </c>
      <c r="B1009" t="s">
        <v>1907</v>
      </c>
      <c r="C1009" t="s">
        <v>1210</v>
      </c>
      <c r="D1009" t="s">
        <v>991</v>
      </c>
      <c r="E1009" t="s">
        <v>2705</v>
      </c>
      <c r="F1009" t="s">
        <v>1126</v>
      </c>
      <c r="G1009" s="3">
        <v>43550</v>
      </c>
      <c r="H1009" s="2">
        <v>105000</v>
      </c>
      <c r="I1009" s="12" t="s">
        <v>838</v>
      </c>
      <c r="J1009" s="67">
        <f t="shared" si="93"/>
        <v>105000</v>
      </c>
      <c r="K1009" s="5">
        <f t="shared" si="95"/>
        <v>1</v>
      </c>
      <c r="L1009" s="54">
        <f t="shared" si="96"/>
        <v>0</v>
      </c>
      <c r="M1009" s="56" t="str">
        <f t="shared" si="98"/>
        <v>Premier, REALTORS</v>
      </c>
      <c r="N1009" s="5">
        <f t="shared" si="94"/>
        <v>0</v>
      </c>
      <c r="O1009" s="5">
        <f t="shared" si="97"/>
        <v>0</v>
      </c>
    </row>
    <row r="1010" spans="1:15" s="8" customFormat="1" ht="14.25" customHeight="1" x14ac:dyDescent="0.2">
      <c r="A1010" t="s">
        <v>1549</v>
      </c>
      <c r="B1010" t="s">
        <v>1915</v>
      </c>
      <c r="C1010" t="s">
        <v>1210</v>
      </c>
      <c r="D1010" t="s">
        <v>991</v>
      </c>
      <c r="E1010" t="s">
        <v>2399</v>
      </c>
      <c r="F1010" t="s">
        <v>6</v>
      </c>
      <c r="G1010" s="3">
        <v>43516</v>
      </c>
      <c r="H1010" s="2">
        <v>71000</v>
      </c>
      <c r="I1010" s="12">
        <v>20191368</v>
      </c>
      <c r="J1010" s="67">
        <f t="shared" si="93"/>
        <v>71000</v>
      </c>
      <c r="K1010" s="5">
        <f t="shared" si="95"/>
        <v>1</v>
      </c>
      <c r="L1010" s="54">
        <f t="shared" si="96"/>
        <v>1</v>
      </c>
      <c r="M1010" s="56" t="str">
        <f t="shared" si="98"/>
        <v>Premier, REALTORS</v>
      </c>
      <c r="N1010" s="5">
        <f t="shared" si="94"/>
        <v>0</v>
      </c>
      <c r="O1010" s="5">
        <f t="shared" si="97"/>
        <v>0</v>
      </c>
    </row>
    <row r="1011" spans="1:15" s="8" customFormat="1" ht="14.25" customHeight="1" x14ac:dyDescent="0.2">
      <c r="A1011" t="s">
        <v>1848</v>
      </c>
      <c r="B1011" t="s">
        <v>1036</v>
      </c>
      <c r="C1011" t="s">
        <v>1210</v>
      </c>
      <c r="D1011" t="s">
        <v>991</v>
      </c>
      <c r="E1011" t="s">
        <v>2210</v>
      </c>
      <c r="F1011" t="s">
        <v>120</v>
      </c>
      <c r="G1011" s="3">
        <v>43489</v>
      </c>
      <c r="H1011" s="2">
        <v>88400</v>
      </c>
      <c r="I1011" s="12" t="s">
        <v>838</v>
      </c>
      <c r="J1011" s="67">
        <f t="shared" si="93"/>
        <v>88400</v>
      </c>
      <c r="K1011" s="5">
        <f t="shared" si="95"/>
        <v>1</v>
      </c>
      <c r="L1011" s="54">
        <f t="shared" si="96"/>
        <v>0</v>
      </c>
      <c r="M1011" s="56" t="str">
        <f t="shared" si="98"/>
        <v>Premier, REALTORS</v>
      </c>
      <c r="N1011" s="5">
        <f t="shared" si="94"/>
        <v>0</v>
      </c>
      <c r="O1011" s="5">
        <f t="shared" si="97"/>
        <v>0</v>
      </c>
    </row>
    <row r="1012" spans="1:15" s="8" customFormat="1" ht="14.25" customHeight="1" x14ac:dyDescent="0.2">
      <c r="A1012" t="s">
        <v>1559</v>
      </c>
      <c r="B1012" t="s">
        <v>1036</v>
      </c>
      <c r="C1012" t="s">
        <v>1210</v>
      </c>
      <c r="D1012" t="s">
        <v>991</v>
      </c>
      <c r="E1012" t="s">
        <v>2577</v>
      </c>
      <c r="F1012" t="s">
        <v>6</v>
      </c>
      <c r="G1012" s="3">
        <v>43536</v>
      </c>
      <c r="H1012" s="2">
        <v>57153</v>
      </c>
      <c r="I1012" s="12" t="s">
        <v>838</v>
      </c>
      <c r="J1012" s="67">
        <f t="shared" si="93"/>
        <v>57153</v>
      </c>
      <c r="K1012" s="5">
        <f t="shared" si="95"/>
        <v>1</v>
      </c>
      <c r="L1012" s="54">
        <f t="shared" si="96"/>
        <v>0</v>
      </c>
      <c r="M1012" s="56" t="str">
        <f t="shared" si="98"/>
        <v>Premier, REALTORS</v>
      </c>
      <c r="N1012" s="5">
        <f t="shared" si="94"/>
        <v>0</v>
      </c>
      <c r="O1012" s="5">
        <f t="shared" si="97"/>
        <v>0</v>
      </c>
    </row>
    <row r="1013" spans="1:15" s="8" customFormat="1" ht="14.25" customHeight="1" x14ac:dyDescent="0.2">
      <c r="A1013" t="s">
        <v>1702</v>
      </c>
      <c r="B1013" t="s">
        <v>1535</v>
      </c>
      <c r="C1013" t="s">
        <v>1210</v>
      </c>
      <c r="D1013" t="s">
        <v>991</v>
      </c>
      <c r="E1013" t="s">
        <v>2173</v>
      </c>
      <c r="F1013" t="s">
        <v>6</v>
      </c>
      <c r="G1013" s="3">
        <v>43482</v>
      </c>
      <c r="H1013" s="2">
        <v>101400</v>
      </c>
      <c r="I1013" s="12">
        <v>20190846</v>
      </c>
      <c r="J1013" s="67">
        <f t="shared" si="93"/>
        <v>101400</v>
      </c>
      <c r="K1013" s="5">
        <f t="shared" si="95"/>
        <v>1</v>
      </c>
      <c r="L1013" s="54">
        <f t="shared" si="96"/>
        <v>1</v>
      </c>
      <c r="M1013" s="56" t="str">
        <f>IF(D1013="",#REF!,D1013)</f>
        <v>Premier, REALTORS</v>
      </c>
      <c r="N1013" s="5">
        <f t="shared" si="94"/>
        <v>0</v>
      </c>
      <c r="O1013" s="5">
        <f t="shared" si="97"/>
        <v>0</v>
      </c>
    </row>
    <row r="1014" spans="1:15" s="8" customFormat="1" ht="14.25" customHeight="1" x14ac:dyDescent="0.2">
      <c r="A1014" t="s">
        <v>1639</v>
      </c>
      <c r="B1014" t="s">
        <v>1861</v>
      </c>
      <c r="C1014" t="s">
        <v>1210</v>
      </c>
      <c r="D1014" t="s">
        <v>991</v>
      </c>
      <c r="E1014" t="s">
        <v>3050</v>
      </c>
      <c r="F1014" t="s">
        <v>730</v>
      </c>
      <c r="G1014" s="3">
        <v>43588</v>
      </c>
      <c r="H1014" s="2">
        <v>63850</v>
      </c>
      <c r="I1014" s="12" t="s">
        <v>838</v>
      </c>
      <c r="J1014" s="67">
        <f t="shared" si="93"/>
        <v>63850</v>
      </c>
      <c r="K1014" s="5">
        <f t="shared" si="95"/>
        <v>1</v>
      </c>
      <c r="L1014" s="54">
        <f t="shared" si="96"/>
        <v>0</v>
      </c>
      <c r="M1014" s="56" t="str">
        <f t="shared" si="98"/>
        <v>Premier, REALTORS</v>
      </c>
      <c r="N1014" s="5">
        <f t="shared" si="94"/>
        <v>0</v>
      </c>
      <c r="O1014" s="5">
        <f t="shared" si="97"/>
        <v>0</v>
      </c>
    </row>
    <row r="1015" spans="1:15" s="8" customFormat="1" ht="14.25" customHeight="1" x14ac:dyDescent="0.2">
      <c r="A1015" t="s">
        <v>544</v>
      </c>
      <c r="B1015" t="s">
        <v>1858</v>
      </c>
      <c r="C1015" t="s">
        <v>1210</v>
      </c>
      <c r="D1015" t="s">
        <v>991</v>
      </c>
      <c r="E1015" t="s">
        <v>3238</v>
      </c>
      <c r="F1015" t="s">
        <v>216</v>
      </c>
      <c r="G1015" s="3">
        <v>43607</v>
      </c>
      <c r="H1015" s="2">
        <v>220000</v>
      </c>
      <c r="I1015" s="12" t="s">
        <v>838</v>
      </c>
      <c r="J1015" s="67">
        <f t="shared" si="93"/>
        <v>220000</v>
      </c>
      <c r="K1015" s="5">
        <f t="shared" si="95"/>
        <v>1</v>
      </c>
      <c r="L1015" s="54">
        <f t="shared" si="96"/>
        <v>0</v>
      </c>
      <c r="M1015" s="56" t="str">
        <f>IF(D1015="",#REF!,D1015)</f>
        <v>Premier, REALTORS</v>
      </c>
      <c r="N1015" s="5">
        <f t="shared" si="94"/>
        <v>0</v>
      </c>
      <c r="O1015" s="5">
        <f t="shared" si="97"/>
        <v>0</v>
      </c>
    </row>
    <row r="1016" spans="1:15" s="8" customFormat="1" ht="14.25" customHeight="1" x14ac:dyDescent="0.2">
      <c r="A1016" t="s">
        <v>1384</v>
      </c>
      <c r="B1016" t="s">
        <v>1099</v>
      </c>
      <c r="C1016" t="s">
        <v>1210</v>
      </c>
      <c r="D1016" t="s">
        <v>991</v>
      </c>
      <c r="E1016" t="s">
        <v>2179</v>
      </c>
      <c r="F1016" t="s">
        <v>700</v>
      </c>
      <c r="G1016" s="3">
        <v>43483</v>
      </c>
      <c r="H1016" s="2">
        <v>78000</v>
      </c>
      <c r="I1016" s="12" t="s">
        <v>838</v>
      </c>
      <c r="J1016" s="67">
        <f t="shared" si="93"/>
        <v>78000</v>
      </c>
      <c r="K1016" s="5">
        <f t="shared" si="95"/>
        <v>1</v>
      </c>
      <c r="L1016" s="54">
        <f t="shared" si="96"/>
        <v>0</v>
      </c>
      <c r="M1016" s="56" t="str">
        <f t="shared" si="98"/>
        <v>Premier, REALTORS</v>
      </c>
      <c r="N1016" s="5">
        <f t="shared" si="94"/>
        <v>0</v>
      </c>
      <c r="O1016" s="5">
        <f t="shared" si="97"/>
        <v>0</v>
      </c>
    </row>
    <row r="1017" spans="1:15" s="8" customFormat="1" ht="14.25" customHeight="1" x14ac:dyDescent="0.2">
      <c r="A1017" t="s">
        <v>1968</v>
      </c>
      <c r="B1017" t="s">
        <v>1258</v>
      </c>
      <c r="C1017" t="s">
        <v>1210</v>
      </c>
      <c r="D1017" t="s">
        <v>991</v>
      </c>
      <c r="E1017" t="s">
        <v>3236</v>
      </c>
      <c r="F1017" t="s">
        <v>6</v>
      </c>
      <c r="G1017" s="3">
        <v>43607</v>
      </c>
      <c r="H1017" s="2">
        <v>141500</v>
      </c>
      <c r="I1017" s="12" t="s">
        <v>838</v>
      </c>
      <c r="J1017" s="67">
        <f t="shared" si="93"/>
        <v>141500</v>
      </c>
      <c r="K1017" s="5">
        <f t="shared" si="95"/>
        <v>1</v>
      </c>
      <c r="L1017" s="54">
        <f t="shared" si="96"/>
        <v>0</v>
      </c>
      <c r="M1017" s="56" t="str">
        <f t="shared" si="98"/>
        <v>Premier, REALTORS</v>
      </c>
      <c r="N1017" s="5">
        <f t="shared" si="94"/>
        <v>0</v>
      </c>
      <c r="O1017" s="5">
        <f t="shared" si="97"/>
        <v>0</v>
      </c>
    </row>
    <row r="1018" spans="1:15" s="8" customFormat="1" ht="14.25" customHeight="1" x14ac:dyDescent="0.2">
      <c r="A1018" t="s">
        <v>1215</v>
      </c>
      <c r="B1018" t="s">
        <v>991</v>
      </c>
      <c r="C1018" t="s">
        <v>1210</v>
      </c>
      <c r="D1018" t="s">
        <v>991</v>
      </c>
      <c r="E1018" t="s">
        <v>2218</v>
      </c>
      <c r="F1018" t="s">
        <v>301</v>
      </c>
      <c r="G1018" s="3">
        <v>43490</v>
      </c>
      <c r="H1018" s="2">
        <v>53000</v>
      </c>
      <c r="I1018" s="12">
        <v>20182874</v>
      </c>
      <c r="J1018" s="67">
        <f t="shared" si="93"/>
        <v>0</v>
      </c>
      <c r="K1018" s="5">
        <f t="shared" si="95"/>
        <v>0</v>
      </c>
      <c r="L1018" s="54">
        <f t="shared" si="96"/>
        <v>0</v>
      </c>
      <c r="M1018" s="56" t="str">
        <f t="shared" si="98"/>
        <v>Premier, REALTORS</v>
      </c>
      <c r="N1018" s="5">
        <f t="shared" si="94"/>
        <v>1</v>
      </c>
      <c r="O1018" s="5">
        <f t="shared" si="97"/>
        <v>1</v>
      </c>
    </row>
    <row r="1019" spans="1:15" s="8" customFormat="1" ht="14.25" customHeight="1" x14ac:dyDescent="0.2">
      <c r="A1019" t="s">
        <v>1564</v>
      </c>
      <c r="B1019" t="s">
        <v>1565</v>
      </c>
      <c r="C1019" t="s">
        <v>1210</v>
      </c>
      <c r="D1019" t="s">
        <v>991</v>
      </c>
      <c r="E1019" t="s">
        <v>3036</v>
      </c>
      <c r="F1019" t="s">
        <v>120</v>
      </c>
      <c r="G1019" s="3">
        <v>43586</v>
      </c>
      <c r="H1019" s="2">
        <v>35300</v>
      </c>
      <c r="I1019" s="12" t="s">
        <v>838</v>
      </c>
      <c r="J1019" s="67">
        <f t="shared" si="93"/>
        <v>35300</v>
      </c>
      <c r="K1019" s="5">
        <f t="shared" si="95"/>
        <v>1</v>
      </c>
      <c r="L1019" s="54">
        <f t="shared" si="96"/>
        <v>0</v>
      </c>
      <c r="M1019" s="56" t="str">
        <f>IF(D1019="",#REF!,D1019)</f>
        <v>Premier, REALTORS</v>
      </c>
      <c r="N1019" s="5">
        <f t="shared" si="94"/>
        <v>0</v>
      </c>
      <c r="O1019" s="5">
        <f t="shared" si="97"/>
        <v>0</v>
      </c>
    </row>
    <row r="1020" spans="1:15" s="8" customFormat="1" ht="14.25" customHeight="1" x14ac:dyDescent="0.2">
      <c r="A1020" t="s">
        <v>19</v>
      </c>
      <c r="B1020" t="s">
        <v>1842</v>
      </c>
      <c r="C1020" t="s">
        <v>853</v>
      </c>
      <c r="D1020" t="s">
        <v>854</v>
      </c>
      <c r="E1020" t="s">
        <v>2939</v>
      </c>
      <c r="F1020" t="s">
        <v>6</v>
      </c>
      <c r="G1020" s="3">
        <v>43577</v>
      </c>
      <c r="H1020" s="2">
        <v>266400</v>
      </c>
      <c r="I1020" s="12" t="s">
        <v>838</v>
      </c>
      <c r="J1020" s="67">
        <f t="shared" si="93"/>
        <v>266400</v>
      </c>
      <c r="K1020" s="5">
        <f t="shared" si="95"/>
        <v>1</v>
      </c>
      <c r="L1020" s="54">
        <f t="shared" si="96"/>
        <v>0</v>
      </c>
      <c r="M1020" s="56" t="str">
        <f t="shared" si="98"/>
        <v>Properties Plus</v>
      </c>
      <c r="N1020" s="5">
        <f t="shared" si="94"/>
        <v>0</v>
      </c>
      <c r="O1020" s="5">
        <f t="shared" si="97"/>
        <v>0</v>
      </c>
    </row>
    <row r="1021" spans="1:15" s="8" customFormat="1" ht="14.25" customHeight="1" x14ac:dyDescent="0.2">
      <c r="A1021" t="s">
        <v>25</v>
      </c>
      <c r="B1021" t="s">
        <v>1840</v>
      </c>
      <c r="C1021" t="s">
        <v>853</v>
      </c>
      <c r="D1021" t="s">
        <v>854</v>
      </c>
      <c r="E1021" t="s">
        <v>2690</v>
      </c>
      <c r="F1021" t="s">
        <v>6</v>
      </c>
      <c r="G1021" s="3">
        <v>43549</v>
      </c>
      <c r="H1021" s="2">
        <v>225500</v>
      </c>
      <c r="I1021" s="12" t="s">
        <v>838</v>
      </c>
      <c r="J1021" s="67">
        <f t="shared" si="93"/>
        <v>225500</v>
      </c>
      <c r="K1021" s="5">
        <f t="shared" si="95"/>
        <v>1</v>
      </c>
      <c r="L1021" s="54">
        <f t="shared" si="96"/>
        <v>0</v>
      </c>
      <c r="M1021" s="56" t="str">
        <f t="shared" si="98"/>
        <v>Properties Plus</v>
      </c>
      <c r="N1021" s="5">
        <f t="shared" si="94"/>
        <v>0</v>
      </c>
      <c r="O1021" s="5">
        <f t="shared" si="97"/>
        <v>0</v>
      </c>
    </row>
    <row r="1022" spans="1:15" s="8" customFormat="1" ht="14.25" customHeight="1" x14ac:dyDescent="0.2">
      <c r="A1022" t="s">
        <v>799</v>
      </c>
      <c r="B1022" t="s">
        <v>1858</v>
      </c>
      <c r="C1022" t="s">
        <v>1216</v>
      </c>
      <c r="D1022" t="s">
        <v>1845</v>
      </c>
      <c r="E1022" t="s">
        <v>1846</v>
      </c>
      <c r="F1022" t="s">
        <v>6</v>
      </c>
      <c r="G1022" s="3">
        <v>43609</v>
      </c>
      <c r="H1022" s="2">
        <v>299000</v>
      </c>
      <c r="I1022" s="12" t="s">
        <v>838</v>
      </c>
      <c r="J1022" s="67">
        <f t="shared" si="93"/>
        <v>299000</v>
      </c>
      <c r="K1022" s="5">
        <f t="shared" si="95"/>
        <v>1</v>
      </c>
      <c r="L1022" s="54">
        <f t="shared" si="96"/>
        <v>0</v>
      </c>
      <c r="M1022" s="56" t="str">
        <f t="shared" si="98"/>
        <v>Quick &amp; Associates, Realtors</v>
      </c>
      <c r="N1022" s="5">
        <f t="shared" si="94"/>
        <v>0</v>
      </c>
      <c r="O1022" s="5">
        <f t="shared" si="97"/>
        <v>0</v>
      </c>
    </row>
    <row r="1023" spans="1:15" s="8" customFormat="1" ht="14.25" customHeight="1" x14ac:dyDescent="0.2">
      <c r="A1023" t="s">
        <v>1542</v>
      </c>
      <c r="B1023" t="s">
        <v>1842</v>
      </c>
      <c r="C1023" t="s">
        <v>852</v>
      </c>
      <c r="D1023" t="s">
        <v>1258</v>
      </c>
      <c r="E1023" t="s">
        <v>3107</v>
      </c>
      <c r="F1023" t="s">
        <v>1126</v>
      </c>
      <c r="G1023" s="3">
        <v>43594</v>
      </c>
      <c r="H1023" s="2">
        <v>457000</v>
      </c>
      <c r="I1023" s="12" t="s">
        <v>838</v>
      </c>
      <c r="J1023" s="67">
        <f t="shared" si="93"/>
        <v>457000</v>
      </c>
      <c r="K1023" s="5">
        <f t="shared" si="95"/>
        <v>1</v>
      </c>
      <c r="L1023" s="54">
        <f t="shared" si="96"/>
        <v>0</v>
      </c>
      <c r="M1023" s="56" t="str">
        <f t="shared" si="98"/>
        <v>Re/Max Centex, REALTORS</v>
      </c>
      <c r="N1023" s="5">
        <f t="shared" si="94"/>
        <v>0</v>
      </c>
      <c r="O1023" s="5">
        <f t="shared" si="97"/>
        <v>0</v>
      </c>
    </row>
    <row r="1024" spans="1:15" s="8" customFormat="1" ht="14.25" customHeight="1" x14ac:dyDescent="0.2">
      <c r="A1024" t="s">
        <v>13</v>
      </c>
      <c r="B1024" t="s">
        <v>1840</v>
      </c>
      <c r="C1024" t="s">
        <v>852</v>
      </c>
      <c r="D1024" t="s">
        <v>1258</v>
      </c>
      <c r="E1024" t="s">
        <v>3149</v>
      </c>
      <c r="F1024" t="s">
        <v>6</v>
      </c>
      <c r="G1024" s="3">
        <v>43598</v>
      </c>
      <c r="H1024" s="2">
        <v>214900</v>
      </c>
      <c r="I1024" s="12" t="s">
        <v>838</v>
      </c>
      <c r="J1024" s="67">
        <f t="shared" si="93"/>
        <v>214900</v>
      </c>
      <c r="K1024" s="5">
        <f t="shared" si="95"/>
        <v>1</v>
      </c>
      <c r="L1024" s="54">
        <f t="shared" si="96"/>
        <v>0</v>
      </c>
      <c r="M1024" s="56" t="str">
        <f>IF(D1024="",#REF!,D1024)</f>
        <v>Re/Max Centex, REALTORS</v>
      </c>
      <c r="N1024" s="5">
        <f t="shared" si="94"/>
        <v>0</v>
      </c>
      <c r="O1024" s="5">
        <f t="shared" si="97"/>
        <v>0</v>
      </c>
    </row>
    <row r="1025" spans="1:15" s="8" customFormat="1" ht="14.25" customHeight="1" x14ac:dyDescent="0.2">
      <c r="A1025" t="s">
        <v>1300</v>
      </c>
      <c r="B1025" t="s">
        <v>1099</v>
      </c>
      <c r="C1025" t="s">
        <v>826</v>
      </c>
      <c r="D1025" t="s">
        <v>1258</v>
      </c>
      <c r="E1025" t="s">
        <v>2803</v>
      </c>
      <c r="F1025" t="s">
        <v>6</v>
      </c>
      <c r="G1025" s="3">
        <v>43560</v>
      </c>
      <c r="H1025" s="2">
        <v>138500</v>
      </c>
      <c r="I1025" s="12" t="s">
        <v>838</v>
      </c>
      <c r="J1025" s="67">
        <f t="shared" si="93"/>
        <v>138500</v>
      </c>
      <c r="K1025" s="5">
        <f t="shared" si="95"/>
        <v>1</v>
      </c>
      <c r="L1025" s="54">
        <f t="shared" si="96"/>
        <v>0</v>
      </c>
      <c r="M1025" s="56" t="str">
        <f t="shared" si="98"/>
        <v>Re/Max Centex, REALTORS</v>
      </c>
      <c r="N1025" s="5">
        <f t="shared" si="94"/>
        <v>0</v>
      </c>
      <c r="O1025" s="5">
        <f t="shared" si="97"/>
        <v>0</v>
      </c>
    </row>
    <row r="1026" spans="1:15" s="8" customFormat="1" ht="14.25" customHeight="1" x14ac:dyDescent="0.2">
      <c r="A1026" t="s">
        <v>1234</v>
      </c>
      <c r="B1026" t="s">
        <v>1036</v>
      </c>
      <c r="C1026" t="s">
        <v>1905</v>
      </c>
      <c r="D1026" t="s">
        <v>1258</v>
      </c>
      <c r="E1026" t="s">
        <v>2982</v>
      </c>
      <c r="F1026" t="s">
        <v>6</v>
      </c>
      <c r="G1026" s="3">
        <v>43581</v>
      </c>
      <c r="H1026" s="2">
        <v>159900</v>
      </c>
      <c r="I1026" s="12" t="s">
        <v>838</v>
      </c>
      <c r="J1026" s="67">
        <f t="shared" si="93"/>
        <v>159900</v>
      </c>
      <c r="K1026" s="5">
        <f t="shared" si="95"/>
        <v>1</v>
      </c>
      <c r="L1026" s="54">
        <f t="shared" si="96"/>
        <v>0</v>
      </c>
      <c r="M1026" s="56" t="str">
        <f t="shared" si="98"/>
        <v>Re/Max Centex, REALTORS</v>
      </c>
      <c r="N1026" s="5">
        <f t="shared" si="94"/>
        <v>0</v>
      </c>
      <c r="O1026" s="5">
        <f t="shared" si="97"/>
        <v>0</v>
      </c>
    </row>
    <row r="1027" spans="1:15" s="8" customFormat="1" ht="14.25" customHeight="1" x14ac:dyDescent="0.2">
      <c r="A1027" t="s">
        <v>722</v>
      </c>
      <c r="B1027" t="s">
        <v>1842</v>
      </c>
      <c r="C1027" t="s">
        <v>1242</v>
      </c>
      <c r="D1027" t="s">
        <v>1258</v>
      </c>
      <c r="E1027" t="s">
        <v>3341</v>
      </c>
      <c r="F1027" t="s">
        <v>425</v>
      </c>
      <c r="G1027" s="3">
        <v>43616</v>
      </c>
      <c r="H1027" s="2">
        <v>385000</v>
      </c>
      <c r="I1027" s="12">
        <v>20190948</v>
      </c>
      <c r="J1027" s="67">
        <f t="shared" ref="J1027:J1090" si="99">IF(B1027=D1027,0,H1027)</f>
        <v>385000</v>
      </c>
      <c r="K1027" s="5">
        <f t="shared" si="95"/>
        <v>1</v>
      </c>
      <c r="L1027" s="54">
        <f t="shared" si="96"/>
        <v>1</v>
      </c>
      <c r="M1027" s="56" t="str">
        <f t="shared" si="98"/>
        <v>Re/Max Centex, REALTORS</v>
      </c>
      <c r="N1027" s="5">
        <f t="shared" ref="N1027:N1090" si="100">IF(B1027=D1027,1,0)</f>
        <v>0</v>
      </c>
      <c r="O1027" s="5">
        <f t="shared" si="97"/>
        <v>0</v>
      </c>
    </row>
    <row r="1028" spans="1:15" s="8" customFormat="1" ht="14.25" customHeight="1" x14ac:dyDescent="0.2">
      <c r="A1028" t="s">
        <v>722</v>
      </c>
      <c r="B1028" t="s">
        <v>1842</v>
      </c>
      <c r="C1028" t="s">
        <v>1905</v>
      </c>
      <c r="D1028" t="s">
        <v>1258</v>
      </c>
      <c r="E1028" t="s">
        <v>3011</v>
      </c>
      <c r="F1028" t="s">
        <v>121</v>
      </c>
      <c r="G1028" s="3">
        <v>43585</v>
      </c>
      <c r="H1028" s="2">
        <v>329900</v>
      </c>
      <c r="I1028" s="12">
        <v>20190700</v>
      </c>
      <c r="J1028" s="67">
        <f t="shared" si="99"/>
        <v>329900</v>
      </c>
      <c r="K1028" s="5">
        <f t="shared" si="95"/>
        <v>1</v>
      </c>
      <c r="L1028" s="54">
        <f t="shared" si="96"/>
        <v>1</v>
      </c>
      <c r="M1028" s="56" t="str">
        <f t="shared" si="98"/>
        <v>Re/Max Centex, REALTORS</v>
      </c>
      <c r="N1028" s="5">
        <f t="shared" si="100"/>
        <v>0</v>
      </c>
      <c r="O1028" s="5">
        <f t="shared" si="97"/>
        <v>0</v>
      </c>
    </row>
    <row r="1029" spans="1:15" s="8" customFormat="1" ht="14.25" customHeight="1" x14ac:dyDescent="0.2">
      <c r="A1029" t="s">
        <v>370</v>
      </c>
      <c r="B1029" t="s">
        <v>5</v>
      </c>
      <c r="C1029" t="s">
        <v>430</v>
      </c>
      <c r="D1029" t="s">
        <v>1258</v>
      </c>
      <c r="E1029" t="s">
        <v>3064</v>
      </c>
      <c r="F1029" t="s">
        <v>6</v>
      </c>
      <c r="G1029" s="3">
        <v>43591</v>
      </c>
      <c r="H1029" s="2">
        <v>150000</v>
      </c>
      <c r="I1029" s="12" t="s">
        <v>838</v>
      </c>
      <c r="J1029" s="67">
        <f t="shared" si="99"/>
        <v>150000</v>
      </c>
      <c r="K1029" s="5">
        <f t="shared" si="95"/>
        <v>1</v>
      </c>
      <c r="L1029" s="54">
        <f t="shared" si="96"/>
        <v>0</v>
      </c>
      <c r="M1029" s="56" t="str">
        <f t="shared" si="98"/>
        <v>Re/Max Centex, REALTORS</v>
      </c>
      <c r="N1029" s="5">
        <f t="shared" si="100"/>
        <v>0</v>
      </c>
      <c r="O1029" s="5">
        <f t="shared" si="97"/>
        <v>0</v>
      </c>
    </row>
    <row r="1030" spans="1:15" s="8" customFormat="1" ht="14.25" customHeight="1" x14ac:dyDescent="0.2">
      <c r="A1030" t="s">
        <v>1719</v>
      </c>
      <c r="B1030" t="s">
        <v>5</v>
      </c>
      <c r="C1030" t="s">
        <v>1038</v>
      </c>
      <c r="D1030" t="s">
        <v>1258</v>
      </c>
      <c r="E1030" t="s">
        <v>2893</v>
      </c>
      <c r="F1030" t="s">
        <v>1249</v>
      </c>
      <c r="G1030" s="3">
        <v>43572</v>
      </c>
      <c r="H1030" s="2">
        <v>310000</v>
      </c>
      <c r="I1030" s="12" t="s">
        <v>838</v>
      </c>
      <c r="J1030" s="67">
        <f t="shared" si="99"/>
        <v>310000</v>
      </c>
      <c r="K1030" s="5">
        <f t="shared" ref="K1030:K1093" si="101">IF(J1030&gt;0,1,0)</f>
        <v>1</v>
      </c>
      <c r="L1030" s="54">
        <f t="shared" ref="L1030:L1093" si="102">IF(K1030=0,0,IF(I1030="did not close",0,IF(I1030="",0,1)))</f>
        <v>0</v>
      </c>
      <c r="M1030" s="56" t="str">
        <f t="shared" si="98"/>
        <v>Re/Max Centex, REALTORS</v>
      </c>
      <c r="N1030" s="5">
        <f t="shared" si="100"/>
        <v>0</v>
      </c>
      <c r="O1030" s="5">
        <f t="shared" ref="O1030:O1093" si="103">IF(K1030=0,IF(I1030="did not close",0,IF(I1030="",0,1)),0)</f>
        <v>0</v>
      </c>
    </row>
    <row r="1031" spans="1:15" s="8" customFormat="1" ht="14.25" customHeight="1" x14ac:dyDescent="0.2">
      <c r="A1031" t="s">
        <v>1248</v>
      </c>
      <c r="B1031" t="s">
        <v>1941</v>
      </c>
      <c r="C1031" t="s">
        <v>1947</v>
      </c>
      <c r="D1031" t="s">
        <v>1258</v>
      </c>
      <c r="E1031" t="s">
        <v>2239</v>
      </c>
      <c r="F1031" t="s">
        <v>6</v>
      </c>
      <c r="G1031" s="3">
        <v>43495</v>
      </c>
      <c r="H1031" s="2">
        <v>385000</v>
      </c>
      <c r="I1031" s="12" t="s">
        <v>838</v>
      </c>
      <c r="J1031" s="67">
        <f t="shared" si="99"/>
        <v>385000</v>
      </c>
      <c r="K1031" s="5">
        <f t="shared" si="101"/>
        <v>1</v>
      </c>
      <c r="L1031" s="54">
        <f t="shared" si="102"/>
        <v>0</v>
      </c>
      <c r="M1031" s="56" t="str">
        <f t="shared" si="98"/>
        <v>Re/Max Centex, REALTORS</v>
      </c>
      <c r="N1031" s="5">
        <f t="shared" si="100"/>
        <v>0</v>
      </c>
      <c r="O1031" s="5">
        <f t="shared" si="103"/>
        <v>0</v>
      </c>
    </row>
    <row r="1032" spans="1:15" s="8" customFormat="1" ht="14.25" customHeight="1" x14ac:dyDescent="0.2">
      <c r="A1032" t="s">
        <v>1924</v>
      </c>
      <c r="B1032" t="s">
        <v>1843</v>
      </c>
      <c r="C1032" t="s">
        <v>1866</v>
      </c>
      <c r="D1032" t="s">
        <v>1258</v>
      </c>
      <c r="E1032" t="s">
        <v>2609</v>
      </c>
      <c r="F1032" t="s">
        <v>6</v>
      </c>
      <c r="G1032" s="3">
        <v>43539</v>
      </c>
      <c r="H1032" s="2">
        <v>135500</v>
      </c>
      <c r="I1032" s="12" t="s">
        <v>838</v>
      </c>
      <c r="J1032" s="67">
        <f t="shared" si="99"/>
        <v>135500</v>
      </c>
      <c r="K1032" s="5">
        <f t="shared" si="101"/>
        <v>1</v>
      </c>
      <c r="L1032" s="54">
        <f t="shared" si="102"/>
        <v>0</v>
      </c>
      <c r="M1032" s="56" t="str">
        <f t="shared" si="98"/>
        <v>Re/Max Centex, REALTORS</v>
      </c>
      <c r="N1032" s="5">
        <f t="shared" si="100"/>
        <v>0</v>
      </c>
      <c r="O1032" s="5">
        <f t="shared" si="103"/>
        <v>0</v>
      </c>
    </row>
    <row r="1033" spans="1:15" s="8" customFormat="1" ht="14.25" customHeight="1" x14ac:dyDescent="0.2">
      <c r="A1033" t="s">
        <v>244</v>
      </c>
      <c r="B1033" t="s">
        <v>1907</v>
      </c>
      <c r="C1033" t="s">
        <v>1968</v>
      </c>
      <c r="D1033" t="s">
        <v>1258</v>
      </c>
      <c r="E1033" t="s">
        <v>3362</v>
      </c>
      <c r="F1033" t="s">
        <v>6</v>
      </c>
      <c r="G1033" s="3">
        <v>43616</v>
      </c>
      <c r="H1033" s="2">
        <v>115500</v>
      </c>
      <c r="I1033" s="12" t="s">
        <v>838</v>
      </c>
      <c r="J1033" s="67">
        <f t="shared" si="99"/>
        <v>115500</v>
      </c>
      <c r="K1033" s="5">
        <f t="shared" si="101"/>
        <v>1</v>
      </c>
      <c r="L1033" s="54">
        <f t="shared" si="102"/>
        <v>0</v>
      </c>
      <c r="M1033" s="56" t="str">
        <f t="shared" si="98"/>
        <v>Re/Max Centex, REALTORS</v>
      </c>
      <c r="N1033" s="5">
        <f t="shared" si="100"/>
        <v>0</v>
      </c>
      <c r="O1033" s="5">
        <f t="shared" si="103"/>
        <v>0</v>
      </c>
    </row>
    <row r="1034" spans="1:15" s="8" customFormat="1" ht="14.25" customHeight="1" x14ac:dyDescent="0.2">
      <c r="A1034" t="s">
        <v>852</v>
      </c>
      <c r="B1034" t="s">
        <v>1258</v>
      </c>
      <c r="C1034" t="s">
        <v>852</v>
      </c>
      <c r="D1034" t="s">
        <v>1258</v>
      </c>
      <c r="E1034" t="s">
        <v>2396</v>
      </c>
      <c r="F1034" t="s">
        <v>424</v>
      </c>
      <c r="G1034" s="3">
        <v>43516</v>
      </c>
      <c r="H1034" s="2">
        <v>87900</v>
      </c>
      <c r="I1034" s="12" t="s">
        <v>838</v>
      </c>
      <c r="J1034" s="67">
        <f t="shared" si="99"/>
        <v>0</v>
      </c>
      <c r="K1034" s="5">
        <f t="shared" si="101"/>
        <v>0</v>
      </c>
      <c r="L1034" s="54">
        <f t="shared" si="102"/>
        <v>0</v>
      </c>
      <c r="M1034" s="56" t="str">
        <f t="shared" si="98"/>
        <v>Re/Max Centex, REALTORS</v>
      </c>
      <c r="N1034" s="5">
        <f t="shared" si="100"/>
        <v>1</v>
      </c>
      <c r="O1034" s="5">
        <f t="shared" si="103"/>
        <v>0</v>
      </c>
    </row>
    <row r="1035" spans="1:15" s="8" customFormat="1" ht="14.25" customHeight="1" x14ac:dyDescent="0.2">
      <c r="A1035" t="s">
        <v>813</v>
      </c>
      <c r="B1035" t="s">
        <v>1099</v>
      </c>
      <c r="C1035" t="s">
        <v>1862</v>
      </c>
      <c r="D1035" t="s">
        <v>1258</v>
      </c>
      <c r="E1035" t="s">
        <v>2675</v>
      </c>
      <c r="F1035" t="s">
        <v>7</v>
      </c>
      <c r="G1035" s="3">
        <v>43546</v>
      </c>
      <c r="H1035" s="2">
        <v>172000</v>
      </c>
      <c r="I1035" s="12">
        <v>20190276</v>
      </c>
      <c r="J1035" s="67">
        <f t="shared" si="99"/>
        <v>172000</v>
      </c>
      <c r="K1035" s="5">
        <f t="shared" si="101"/>
        <v>1</v>
      </c>
      <c r="L1035" s="54">
        <f t="shared" si="102"/>
        <v>1</v>
      </c>
      <c r="M1035" s="56" t="str">
        <f t="shared" si="98"/>
        <v>Re/Max Centex, REALTORS</v>
      </c>
      <c r="N1035" s="5">
        <f t="shared" si="100"/>
        <v>0</v>
      </c>
      <c r="O1035" s="5">
        <f t="shared" si="103"/>
        <v>0</v>
      </c>
    </row>
    <row r="1036" spans="1:15" s="8" customFormat="1" ht="14.25" customHeight="1" x14ac:dyDescent="0.2">
      <c r="A1036" t="s">
        <v>1894</v>
      </c>
      <c r="B1036" t="s">
        <v>1535</v>
      </c>
      <c r="C1036" t="s">
        <v>1873</v>
      </c>
      <c r="D1036" t="s">
        <v>1258</v>
      </c>
      <c r="E1036" t="s">
        <v>2022</v>
      </c>
      <c r="F1036" t="s">
        <v>6</v>
      </c>
      <c r="G1036" s="3">
        <v>43581</v>
      </c>
      <c r="H1036" s="2">
        <v>165924</v>
      </c>
      <c r="I1036" s="12">
        <v>20190854</v>
      </c>
      <c r="J1036" s="67">
        <f t="shared" si="99"/>
        <v>165924</v>
      </c>
      <c r="K1036" s="5">
        <f t="shared" si="101"/>
        <v>1</v>
      </c>
      <c r="L1036" s="54">
        <f t="shared" si="102"/>
        <v>1</v>
      </c>
      <c r="M1036" s="56" t="str">
        <f t="shared" si="98"/>
        <v>Re/Max Centex, REALTORS</v>
      </c>
      <c r="N1036" s="5">
        <f t="shared" si="100"/>
        <v>0</v>
      </c>
      <c r="O1036" s="5">
        <f t="shared" si="103"/>
        <v>0</v>
      </c>
    </row>
    <row r="1037" spans="1:15" s="8" customFormat="1" ht="14.25" customHeight="1" x14ac:dyDescent="0.2">
      <c r="A1037" t="s">
        <v>1242</v>
      </c>
      <c r="B1037" t="s">
        <v>1258</v>
      </c>
      <c r="C1037" t="s">
        <v>1242</v>
      </c>
      <c r="D1037" t="s">
        <v>1258</v>
      </c>
      <c r="E1037" t="s">
        <v>2337</v>
      </c>
      <c r="F1037" t="s">
        <v>844</v>
      </c>
      <c r="G1037" s="3">
        <v>43504</v>
      </c>
      <c r="H1037" s="2">
        <v>120000</v>
      </c>
      <c r="I1037" s="12" t="s">
        <v>838</v>
      </c>
      <c r="J1037" s="67">
        <f t="shared" si="99"/>
        <v>0</v>
      </c>
      <c r="K1037" s="5">
        <f t="shared" si="101"/>
        <v>0</v>
      </c>
      <c r="L1037" s="54">
        <f t="shared" si="102"/>
        <v>0</v>
      </c>
      <c r="M1037" s="56" t="str">
        <f t="shared" si="98"/>
        <v>Re/Max Centex, REALTORS</v>
      </c>
      <c r="N1037" s="5">
        <f t="shared" si="100"/>
        <v>1</v>
      </c>
      <c r="O1037" s="5">
        <f t="shared" si="103"/>
        <v>0</v>
      </c>
    </row>
    <row r="1038" spans="1:15" s="8" customFormat="1" ht="14.25" customHeight="1" x14ac:dyDescent="0.2">
      <c r="A1038" t="s">
        <v>1242</v>
      </c>
      <c r="B1038" t="s">
        <v>1258</v>
      </c>
      <c r="C1038" t="s">
        <v>1536</v>
      </c>
      <c r="D1038" t="s">
        <v>1258</v>
      </c>
      <c r="E1038" t="s">
        <v>2583</v>
      </c>
      <c r="F1038" t="s">
        <v>6</v>
      </c>
      <c r="G1038" s="3">
        <v>43536</v>
      </c>
      <c r="H1038" s="2">
        <v>100000</v>
      </c>
      <c r="I1038" s="12" t="s">
        <v>838</v>
      </c>
      <c r="J1038" s="67">
        <f t="shared" si="99"/>
        <v>0</v>
      </c>
      <c r="K1038" s="5">
        <f t="shared" si="101"/>
        <v>0</v>
      </c>
      <c r="L1038" s="54">
        <f t="shared" si="102"/>
        <v>0</v>
      </c>
      <c r="M1038" s="56" t="str">
        <f t="shared" si="98"/>
        <v>Re/Max Centex, REALTORS</v>
      </c>
      <c r="N1038" s="5">
        <f t="shared" si="100"/>
        <v>1</v>
      </c>
      <c r="O1038" s="5">
        <f t="shared" si="103"/>
        <v>0</v>
      </c>
    </row>
    <row r="1039" spans="1:15" s="8" customFormat="1" ht="14.25" customHeight="1" x14ac:dyDescent="0.2">
      <c r="A1039" t="s">
        <v>398</v>
      </c>
      <c r="B1039" t="s">
        <v>1258</v>
      </c>
      <c r="C1039" t="s">
        <v>398</v>
      </c>
      <c r="D1039" t="s">
        <v>1258</v>
      </c>
      <c r="E1039" t="s">
        <v>3295</v>
      </c>
      <c r="F1039" t="s">
        <v>6</v>
      </c>
      <c r="G1039" s="3">
        <v>43613</v>
      </c>
      <c r="H1039" s="2">
        <v>197500</v>
      </c>
      <c r="I1039" s="12" t="s">
        <v>838</v>
      </c>
      <c r="J1039" s="67">
        <f t="shared" si="99"/>
        <v>0</v>
      </c>
      <c r="K1039" s="5">
        <f t="shared" si="101"/>
        <v>0</v>
      </c>
      <c r="L1039" s="54">
        <f t="shared" si="102"/>
        <v>0</v>
      </c>
      <c r="M1039" s="56" t="str">
        <f t="shared" si="98"/>
        <v>Re/Max Centex, REALTORS</v>
      </c>
      <c r="N1039" s="5">
        <f t="shared" si="100"/>
        <v>1</v>
      </c>
      <c r="O1039" s="5">
        <f t="shared" si="103"/>
        <v>0</v>
      </c>
    </row>
    <row r="1040" spans="1:15" s="8" customFormat="1" ht="14.25" customHeight="1" x14ac:dyDescent="0.2">
      <c r="A1040" t="s">
        <v>1089</v>
      </c>
      <c r="B1040" t="s">
        <v>5</v>
      </c>
      <c r="C1040" t="s">
        <v>1879</v>
      </c>
      <c r="D1040" t="s">
        <v>1258</v>
      </c>
      <c r="E1040" t="s">
        <v>2343</v>
      </c>
      <c r="F1040" t="s">
        <v>6</v>
      </c>
      <c r="G1040" s="3">
        <v>43508</v>
      </c>
      <c r="H1040" s="2">
        <v>162000</v>
      </c>
      <c r="I1040" s="12" t="s">
        <v>838</v>
      </c>
      <c r="J1040" s="67">
        <f t="shared" si="99"/>
        <v>162000</v>
      </c>
      <c r="K1040" s="5">
        <f t="shared" si="101"/>
        <v>1</v>
      </c>
      <c r="L1040" s="54">
        <f t="shared" si="102"/>
        <v>0</v>
      </c>
      <c r="M1040" s="56" t="str">
        <f t="shared" si="98"/>
        <v>Re/Max Centex, REALTORS</v>
      </c>
      <c r="N1040" s="5">
        <f t="shared" si="100"/>
        <v>0</v>
      </c>
      <c r="O1040" s="5">
        <f t="shared" si="103"/>
        <v>0</v>
      </c>
    </row>
    <row r="1041" spans="1:15" s="8" customFormat="1" ht="14.25" customHeight="1" x14ac:dyDescent="0.2">
      <c r="A1041" t="s">
        <v>663</v>
      </c>
      <c r="B1041" t="s">
        <v>1840</v>
      </c>
      <c r="C1041" t="s">
        <v>757</v>
      </c>
      <c r="D1041" t="s">
        <v>1258</v>
      </c>
      <c r="E1041" t="s">
        <v>2708</v>
      </c>
      <c r="F1041" t="s">
        <v>6</v>
      </c>
      <c r="G1041" s="3">
        <v>43551</v>
      </c>
      <c r="H1041" s="2">
        <v>182000</v>
      </c>
      <c r="I1041" s="12" t="s">
        <v>838</v>
      </c>
      <c r="J1041" s="67">
        <f t="shared" si="99"/>
        <v>182000</v>
      </c>
      <c r="K1041" s="5">
        <f t="shared" si="101"/>
        <v>1</v>
      </c>
      <c r="L1041" s="54">
        <f t="shared" si="102"/>
        <v>0</v>
      </c>
      <c r="M1041" s="56" t="str">
        <f t="shared" si="98"/>
        <v>Re/Max Centex, REALTORS</v>
      </c>
      <c r="N1041" s="5">
        <f t="shared" si="100"/>
        <v>0</v>
      </c>
      <c r="O1041" s="5">
        <f t="shared" si="103"/>
        <v>0</v>
      </c>
    </row>
    <row r="1042" spans="1:15" s="8" customFormat="1" ht="14.25" customHeight="1" x14ac:dyDescent="0.2">
      <c r="A1042" t="s">
        <v>2748</v>
      </c>
      <c r="B1042"/>
      <c r="C1042" t="s">
        <v>1482</v>
      </c>
      <c r="D1042" t="s">
        <v>1258</v>
      </c>
      <c r="E1042" t="s">
        <v>2749</v>
      </c>
      <c r="F1042" t="s">
        <v>328</v>
      </c>
      <c r="G1042" s="3">
        <v>43553</v>
      </c>
      <c r="H1042" s="2">
        <v>84000</v>
      </c>
      <c r="I1042" s="12" t="s">
        <v>838</v>
      </c>
      <c r="J1042" s="67">
        <f t="shared" si="99"/>
        <v>84000</v>
      </c>
      <c r="K1042" s="5">
        <f t="shared" si="101"/>
        <v>1</v>
      </c>
      <c r="L1042" s="54">
        <f t="shared" si="102"/>
        <v>0</v>
      </c>
      <c r="M1042" s="56" t="str">
        <f t="shared" si="98"/>
        <v>Re/Max Centex, REALTORS</v>
      </c>
      <c r="N1042" s="5">
        <f t="shared" si="100"/>
        <v>0</v>
      </c>
      <c r="O1042" s="5">
        <f t="shared" si="103"/>
        <v>0</v>
      </c>
    </row>
    <row r="1043" spans="1:15" s="8" customFormat="1" ht="14.25" customHeight="1" x14ac:dyDescent="0.2">
      <c r="A1043" t="s">
        <v>1544</v>
      </c>
      <c r="B1043" t="s">
        <v>1734</v>
      </c>
      <c r="C1043" t="s">
        <v>398</v>
      </c>
      <c r="D1043" t="s">
        <v>1258</v>
      </c>
      <c r="E1043" t="s">
        <v>2201</v>
      </c>
      <c r="F1043" t="s">
        <v>425</v>
      </c>
      <c r="G1043" s="3">
        <v>43487</v>
      </c>
      <c r="H1043" s="2">
        <v>280000</v>
      </c>
      <c r="I1043" s="12" t="s">
        <v>838</v>
      </c>
      <c r="J1043" s="67">
        <f t="shared" si="99"/>
        <v>280000</v>
      </c>
      <c r="K1043" s="5">
        <f t="shared" si="101"/>
        <v>1</v>
      </c>
      <c r="L1043" s="54">
        <f t="shared" si="102"/>
        <v>0</v>
      </c>
      <c r="M1043" s="56" t="str">
        <f>IF(D1043="",#REF!,D1043)</f>
        <v>Re/Max Centex, REALTORS</v>
      </c>
      <c r="N1043" s="5">
        <f t="shared" si="100"/>
        <v>0</v>
      </c>
      <c r="O1043" s="5">
        <f t="shared" si="103"/>
        <v>0</v>
      </c>
    </row>
    <row r="1044" spans="1:15" s="8" customFormat="1" ht="14.25" customHeight="1" x14ac:dyDescent="0.2">
      <c r="A1044" t="s">
        <v>1069</v>
      </c>
      <c r="B1044" t="s">
        <v>1840</v>
      </c>
      <c r="C1044" t="s">
        <v>2028</v>
      </c>
      <c r="D1044" t="s">
        <v>1258</v>
      </c>
      <c r="E1044" t="s">
        <v>2326</v>
      </c>
      <c r="F1044" t="s">
        <v>6</v>
      </c>
      <c r="G1044" s="3">
        <v>43504</v>
      </c>
      <c r="H1044" s="2">
        <v>208000</v>
      </c>
      <c r="I1044" s="12" t="s">
        <v>838</v>
      </c>
      <c r="J1044" s="67">
        <f t="shared" si="99"/>
        <v>208000</v>
      </c>
      <c r="K1044" s="5">
        <f t="shared" si="101"/>
        <v>1</v>
      </c>
      <c r="L1044" s="54">
        <f t="shared" si="102"/>
        <v>0</v>
      </c>
      <c r="M1044" s="56" t="str">
        <f t="shared" si="98"/>
        <v>Re/Max Centex, REALTORS</v>
      </c>
      <c r="N1044" s="5">
        <f t="shared" si="100"/>
        <v>0</v>
      </c>
      <c r="O1044" s="5">
        <f t="shared" si="103"/>
        <v>0</v>
      </c>
    </row>
    <row r="1045" spans="1:15" s="8" customFormat="1" ht="14.25" customHeight="1" x14ac:dyDescent="0.2">
      <c r="A1045" t="s">
        <v>2493</v>
      </c>
      <c r="B1045" t="s">
        <v>1258</v>
      </c>
      <c r="C1045" t="s">
        <v>2493</v>
      </c>
      <c r="D1045" t="s">
        <v>1258</v>
      </c>
      <c r="E1045" t="s">
        <v>2494</v>
      </c>
      <c r="F1045" t="s">
        <v>6</v>
      </c>
      <c r="G1045" s="3">
        <v>43525</v>
      </c>
      <c r="H1045" s="2">
        <v>219000</v>
      </c>
      <c r="I1045" s="12" t="s">
        <v>838</v>
      </c>
      <c r="J1045" s="67">
        <f t="shared" si="99"/>
        <v>0</v>
      </c>
      <c r="K1045" s="5">
        <f t="shared" si="101"/>
        <v>0</v>
      </c>
      <c r="L1045" s="54">
        <f t="shared" si="102"/>
        <v>0</v>
      </c>
      <c r="M1045" s="56" t="str">
        <f t="shared" si="98"/>
        <v>Re/Max Centex, REALTORS</v>
      </c>
      <c r="N1045" s="5">
        <f t="shared" si="100"/>
        <v>1</v>
      </c>
      <c r="O1045" s="5">
        <f t="shared" si="103"/>
        <v>0</v>
      </c>
    </row>
    <row r="1046" spans="1:15" s="8" customFormat="1" ht="14.25" customHeight="1" x14ac:dyDescent="0.2">
      <c r="A1046" t="s">
        <v>2131</v>
      </c>
      <c r="B1046" t="s">
        <v>839</v>
      </c>
      <c r="C1046" t="s">
        <v>826</v>
      </c>
      <c r="D1046" t="s">
        <v>1258</v>
      </c>
      <c r="E1046" t="s">
        <v>2762</v>
      </c>
      <c r="F1046" t="s">
        <v>301</v>
      </c>
      <c r="G1046" s="3">
        <v>43556</v>
      </c>
      <c r="H1046" s="2">
        <v>212500</v>
      </c>
      <c r="I1046" s="12" t="s">
        <v>838</v>
      </c>
      <c r="J1046" s="67">
        <f t="shared" si="99"/>
        <v>212500</v>
      </c>
      <c r="K1046" s="5">
        <f t="shared" si="101"/>
        <v>1</v>
      </c>
      <c r="L1046" s="54">
        <f t="shared" si="102"/>
        <v>0</v>
      </c>
      <c r="M1046" s="56" t="str">
        <f>IF(D1046="",#REF!,D1046)</f>
        <v>Re/Max Centex, REALTORS</v>
      </c>
      <c r="N1046" s="5">
        <f t="shared" si="100"/>
        <v>0</v>
      </c>
      <c r="O1046" s="5">
        <f t="shared" si="103"/>
        <v>0</v>
      </c>
    </row>
    <row r="1047" spans="1:15" s="8" customFormat="1" ht="14.25" customHeight="1" x14ac:dyDescent="0.2">
      <c r="A1047" t="s">
        <v>1738</v>
      </c>
      <c r="B1047" t="s">
        <v>1099</v>
      </c>
      <c r="C1047" t="s">
        <v>334</v>
      </c>
      <c r="D1047" t="s">
        <v>1258</v>
      </c>
      <c r="E1047" t="s">
        <v>3044</v>
      </c>
      <c r="F1047" t="s">
        <v>64</v>
      </c>
      <c r="G1047" s="3">
        <v>43587</v>
      </c>
      <c r="H1047" s="2">
        <v>145000</v>
      </c>
      <c r="I1047" s="12">
        <v>20190002</v>
      </c>
      <c r="J1047" s="67">
        <f t="shared" si="99"/>
        <v>145000</v>
      </c>
      <c r="K1047" s="5">
        <f t="shared" si="101"/>
        <v>1</v>
      </c>
      <c r="L1047" s="54">
        <f t="shared" si="102"/>
        <v>1</v>
      </c>
      <c r="M1047" s="56" t="str">
        <f>IF(D1047="",#REF!,D1047)</f>
        <v>Re/Max Centex, REALTORS</v>
      </c>
      <c r="N1047" s="5">
        <f t="shared" si="100"/>
        <v>0</v>
      </c>
      <c r="O1047" s="5">
        <f t="shared" si="103"/>
        <v>0</v>
      </c>
    </row>
    <row r="1048" spans="1:15" s="8" customFormat="1" ht="14.25" customHeight="1" x14ac:dyDescent="0.2">
      <c r="A1048" t="s">
        <v>1532</v>
      </c>
      <c r="B1048" t="s">
        <v>1258</v>
      </c>
      <c r="C1048" t="s">
        <v>1532</v>
      </c>
      <c r="D1048" t="s">
        <v>1258</v>
      </c>
      <c r="E1048" t="s">
        <v>2288</v>
      </c>
      <c r="F1048" t="s">
        <v>6</v>
      </c>
      <c r="G1048" s="3">
        <v>43497</v>
      </c>
      <c r="H1048" s="2">
        <v>80650</v>
      </c>
      <c r="I1048" s="12" t="s">
        <v>838</v>
      </c>
      <c r="J1048" s="67">
        <f t="shared" si="99"/>
        <v>0</v>
      </c>
      <c r="K1048" s="5">
        <f t="shared" si="101"/>
        <v>0</v>
      </c>
      <c r="L1048" s="54">
        <f t="shared" si="102"/>
        <v>0</v>
      </c>
      <c r="M1048" s="56" t="str">
        <f>IF(D1048="",#REF!,D1048)</f>
        <v>Re/Max Centex, REALTORS</v>
      </c>
      <c r="N1048" s="5">
        <f t="shared" si="100"/>
        <v>1</v>
      </c>
      <c r="O1048" s="5">
        <f t="shared" si="103"/>
        <v>0</v>
      </c>
    </row>
    <row r="1049" spans="1:15" s="8" customFormat="1" ht="14.25" customHeight="1" x14ac:dyDescent="0.2">
      <c r="A1049" t="s">
        <v>306</v>
      </c>
      <c r="B1049" t="s">
        <v>2085</v>
      </c>
      <c r="C1049" t="s">
        <v>1879</v>
      </c>
      <c r="D1049" t="s">
        <v>1258</v>
      </c>
      <c r="E1049" t="s">
        <v>3287</v>
      </c>
      <c r="F1049" t="s">
        <v>6</v>
      </c>
      <c r="G1049" s="3">
        <v>43609</v>
      </c>
      <c r="H1049" s="2">
        <v>145000</v>
      </c>
      <c r="I1049" s="12" t="s">
        <v>838</v>
      </c>
      <c r="J1049" s="67">
        <f t="shared" si="99"/>
        <v>145000</v>
      </c>
      <c r="K1049" s="5">
        <f t="shared" si="101"/>
        <v>1</v>
      </c>
      <c r="L1049" s="54">
        <f t="shared" si="102"/>
        <v>0</v>
      </c>
      <c r="M1049" s="56" t="str">
        <f t="shared" ref="M1049:M1101" si="104">IF(D1049="",D1048,D1049)</f>
        <v>Re/Max Centex, REALTORS</v>
      </c>
      <c r="N1049" s="5">
        <f t="shared" si="100"/>
        <v>0</v>
      </c>
      <c r="O1049" s="5">
        <f t="shared" si="103"/>
        <v>0</v>
      </c>
    </row>
    <row r="1050" spans="1:15" s="8" customFormat="1" ht="14.25" customHeight="1" x14ac:dyDescent="0.2">
      <c r="A1050" t="s">
        <v>308</v>
      </c>
      <c r="B1050" t="s">
        <v>1840</v>
      </c>
      <c r="C1050" t="s">
        <v>852</v>
      </c>
      <c r="D1050" t="s">
        <v>1258</v>
      </c>
      <c r="E1050" t="s">
        <v>3049</v>
      </c>
      <c r="F1050" t="s">
        <v>7</v>
      </c>
      <c r="G1050" s="3">
        <v>43588</v>
      </c>
      <c r="H1050" s="2">
        <v>299000</v>
      </c>
      <c r="I1050" s="12" t="s">
        <v>838</v>
      </c>
      <c r="J1050" s="67">
        <f t="shared" si="99"/>
        <v>299000</v>
      </c>
      <c r="K1050" s="5">
        <f t="shared" si="101"/>
        <v>1</v>
      </c>
      <c r="L1050" s="54">
        <f t="shared" si="102"/>
        <v>0</v>
      </c>
      <c r="M1050" s="56" t="str">
        <f t="shared" si="104"/>
        <v>Re/Max Centex, REALTORS</v>
      </c>
      <c r="N1050" s="5">
        <f t="shared" si="100"/>
        <v>0</v>
      </c>
      <c r="O1050" s="5">
        <f t="shared" si="103"/>
        <v>0</v>
      </c>
    </row>
    <row r="1051" spans="1:15" s="8" customFormat="1" ht="14.25" customHeight="1" x14ac:dyDescent="0.2">
      <c r="A1051" t="s">
        <v>2247</v>
      </c>
      <c r="B1051" t="s">
        <v>1843</v>
      </c>
      <c r="C1051" t="s">
        <v>398</v>
      </c>
      <c r="D1051" t="s">
        <v>1258</v>
      </c>
      <c r="E1051" t="s">
        <v>2477</v>
      </c>
      <c r="F1051" t="s">
        <v>6</v>
      </c>
      <c r="G1051" s="3">
        <v>43524</v>
      </c>
      <c r="H1051" s="2">
        <v>84000</v>
      </c>
      <c r="I1051" s="12">
        <v>20190351</v>
      </c>
      <c r="J1051" s="67">
        <f t="shared" si="99"/>
        <v>84000</v>
      </c>
      <c r="K1051" s="5">
        <f t="shared" si="101"/>
        <v>1</v>
      </c>
      <c r="L1051" s="54">
        <f t="shared" si="102"/>
        <v>1</v>
      </c>
      <c r="M1051" s="56" t="str">
        <f t="shared" si="104"/>
        <v>Re/Max Centex, REALTORS</v>
      </c>
      <c r="N1051" s="5">
        <f t="shared" si="100"/>
        <v>0</v>
      </c>
      <c r="O1051" s="5">
        <f t="shared" si="103"/>
        <v>0</v>
      </c>
    </row>
    <row r="1052" spans="1:15" s="8" customFormat="1" ht="14.25" customHeight="1" x14ac:dyDescent="0.2">
      <c r="A1052" t="s">
        <v>1916</v>
      </c>
      <c r="B1052" t="s">
        <v>1475</v>
      </c>
      <c r="C1052" t="s">
        <v>826</v>
      </c>
      <c r="D1052" t="s">
        <v>1258</v>
      </c>
      <c r="E1052" t="s">
        <v>3108</v>
      </c>
      <c r="F1052" t="s">
        <v>110</v>
      </c>
      <c r="G1052" s="3">
        <v>43594</v>
      </c>
      <c r="H1052" s="2">
        <v>135000</v>
      </c>
      <c r="I1052" s="12" t="s">
        <v>838</v>
      </c>
      <c r="J1052" s="67">
        <f t="shared" si="99"/>
        <v>135000</v>
      </c>
      <c r="K1052" s="5">
        <f t="shared" si="101"/>
        <v>1</v>
      </c>
      <c r="L1052" s="54">
        <f t="shared" si="102"/>
        <v>0</v>
      </c>
      <c r="M1052" s="56" t="str">
        <f t="shared" si="104"/>
        <v>Re/Max Centex, REALTORS</v>
      </c>
      <c r="N1052" s="5">
        <f t="shared" si="100"/>
        <v>0</v>
      </c>
      <c r="O1052" s="5">
        <f t="shared" si="103"/>
        <v>0</v>
      </c>
    </row>
    <row r="1053" spans="1:15" s="8" customFormat="1" ht="14.25" customHeight="1" x14ac:dyDescent="0.2">
      <c r="A1053" t="s">
        <v>1639</v>
      </c>
      <c r="B1053" t="s">
        <v>1861</v>
      </c>
      <c r="C1053" t="s">
        <v>826</v>
      </c>
      <c r="D1053" t="s">
        <v>1258</v>
      </c>
      <c r="E1053" t="s">
        <v>2150</v>
      </c>
      <c r="F1053" t="s">
        <v>730</v>
      </c>
      <c r="G1053" s="3">
        <v>43479</v>
      </c>
      <c r="H1053" s="2">
        <v>155000</v>
      </c>
      <c r="I1053" s="12" t="s">
        <v>838</v>
      </c>
      <c r="J1053" s="67">
        <f t="shared" si="99"/>
        <v>155000</v>
      </c>
      <c r="K1053" s="5">
        <f t="shared" si="101"/>
        <v>1</v>
      </c>
      <c r="L1053" s="54">
        <f t="shared" si="102"/>
        <v>0</v>
      </c>
      <c r="M1053" s="56" t="str">
        <f t="shared" si="104"/>
        <v>Re/Max Centex, REALTORS</v>
      </c>
      <c r="N1053" s="5">
        <f t="shared" si="100"/>
        <v>0</v>
      </c>
      <c r="O1053" s="5">
        <f t="shared" si="103"/>
        <v>0</v>
      </c>
    </row>
    <row r="1054" spans="1:15" s="8" customFormat="1" ht="14.25" customHeight="1" x14ac:dyDescent="0.2">
      <c r="A1054" t="s">
        <v>314</v>
      </c>
      <c r="B1054" t="s">
        <v>1840</v>
      </c>
      <c r="C1054" t="s">
        <v>398</v>
      </c>
      <c r="D1054" t="s">
        <v>1258</v>
      </c>
      <c r="E1054" t="s">
        <v>2934</v>
      </c>
      <c r="F1054" t="s">
        <v>216</v>
      </c>
      <c r="G1054" s="3">
        <v>43577</v>
      </c>
      <c r="H1054" s="2">
        <v>202000</v>
      </c>
      <c r="I1054" s="12" t="s">
        <v>838</v>
      </c>
      <c r="J1054" s="67">
        <f t="shared" si="99"/>
        <v>202000</v>
      </c>
      <c r="K1054" s="5">
        <f t="shared" si="101"/>
        <v>1</v>
      </c>
      <c r="L1054" s="54">
        <f t="shared" si="102"/>
        <v>0</v>
      </c>
      <c r="M1054" s="56" t="str">
        <f t="shared" si="104"/>
        <v>Re/Max Centex, REALTORS</v>
      </c>
      <c r="N1054" s="5">
        <f t="shared" si="100"/>
        <v>0</v>
      </c>
      <c r="O1054" s="5">
        <f t="shared" si="103"/>
        <v>0</v>
      </c>
    </row>
    <row r="1055" spans="1:15" s="8" customFormat="1" ht="14.25" customHeight="1" x14ac:dyDescent="0.2">
      <c r="A1055" t="s">
        <v>1232</v>
      </c>
      <c r="B1055" t="s">
        <v>1180</v>
      </c>
      <c r="C1055" t="s">
        <v>826</v>
      </c>
      <c r="D1055" t="s">
        <v>1258</v>
      </c>
      <c r="E1055" t="s">
        <v>3123</v>
      </c>
      <c r="F1055" t="s">
        <v>6</v>
      </c>
      <c r="G1055" s="3">
        <v>43595</v>
      </c>
      <c r="H1055" s="2">
        <v>124250</v>
      </c>
      <c r="I1055" s="12">
        <v>20190866</v>
      </c>
      <c r="J1055" s="67">
        <f t="shared" si="99"/>
        <v>124250</v>
      </c>
      <c r="K1055" s="5">
        <f t="shared" si="101"/>
        <v>1</v>
      </c>
      <c r="L1055" s="54">
        <f t="shared" si="102"/>
        <v>1</v>
      </c>
      <c r="M1055" s="56" t="str">
        <f t="shared" si="104"/>
        <v>Re/Max Centex, REALTORS</v>
      </c>
      <c r="N1055" s="5">
        <f t="shared" si="100"/>
        <v>0</v>
      </c>
      <c r="O1055" s="5">
        <f t="shared" si="103"/>
        <v>0</v>
      </c>
    </row>
    <row r="1056" spans="1:15" s="8" customFormat="1" ht="14.25" customHeight="1" x14ac:dyDescent="0.2">
      <c r="A1056" t="s">
        <v>757</v>
      </c>
      <c r="B1056" t="s">
        <v>1258</v>
      </c>
      <c r="C1056" t="s">
        <v>757</v>
      </c>
      <c r="D1056" t="s">
        <v>1258</v>
      </c>
      <c r="E1056" t="s">
        <v>2941</v>
      </c>
      <c r="F1056" t="s">
        <v>216</v>
      </c>
      <c r="G1056" s="3">
        <v>43577</v>
      </c>
      <c r="H1056" s="2">
        <v>175000</v>
      </c>
      <c r="I1056" s="12" t="s">
        <v>838</v>
      </c>
      <c r="J1056" s="67">
        <f t="shared" si="99"/>
        <v>0</v>
      </c>
      <c r="K1056" s="5">
        <f t="shared" si="101"/>
        <v>0</v>
      </c>
      <c r="L1056" s="54">
        <f t="shared" si="102"/>
        <v>0</v>
      </c>
      <c r="M1056" s="56" t="str">
        <f t="shared" si="104"/>
        <v>Re/Max Centex, REALTORS</v>
      </c>
      <c r="N1056" s="5">
        <f t="shared" si="100"/>
        <v>1</v>
      </c>
      <c r="O1056" s="5">
        <f t="shared" si="103"/>
        <v>0</v>
      </c>
    </row>
    <row r="1057" spans="1:15" s="8" customFormat="1" ht="14.25" customHeight="1" x14ac:dyDescent="0.2">
      <c r="A1057" t="s">
        <v>2079</v>
      </c>
      <c r="B1057" t="s">
        <v>1907</v>
      </c>
      <c r="C1057" t="s">
        <v>335</v>
      </c>
      <c r="D1057" t="s">
        <v>1258</v>
      </c>
      <c r="E1057" t="s">
        <v>2257</v>
      </c>
      <c r="F1057" t="s">
        <v>11</v>
      </c>
      <c r="G1057" s="3">
        <v>43496</v>
      </c>
      <c r="H1057" s="2">
        <v>64000</v>
      </c>
      <c r="I1057" s="12" t="s">
        <v>838</v>
      </c>
      <c r="J1057" s="67">
        <f t="shared" si="99"/>
        <v>64000</v>
      </c>
      <c r="K1057" s="5">
        <f t="shared" si="101"/>
        <v>1</v>
      </c>
      <c r="L1057" s="54">
        <f t="shared" si="102"/>
        <v>0</v>
      </c>
      <c r="M1057" s="56" t="str">
        <f t="shared" si="104"/>
        <v>Re/Max Centex, REALTORS</v>
      </c>
      <c r="N1057" s="5">
        <f t="shared" si="100"/>
        <v>0</v>
      </c>
      <c r="O1057" s="5">
        <f t="shared" si="103"/>
        <v>0</v>
      </c>
    </row>
    <row r="1058" spans="1:15" s="8" customFormat="1" ht="14.25" customHeight="1" x14ac:dyDescent="0.2">
      <c r="A1058" t="s">
        <v>2079</v>
      </c>
      <c r="B1058" t="s">
        <v>1907</v>
      </c>
      <c r="C1058" t="s">
        <v>335</v>
      </c>
      <c r="D1058" t="s">
        <v>1258</v>
      </c>
      <c r="E1058" t="s">
        <v>2449</v>
      </c>
      <c r="F1058" t="s">
        <v>11</v>
      </c>
      <c r="G1058" s="3">
        <v>43523</v>
      </c>
      <c r="H1058" s="2">
        <v>28000</v>
      </c>
      <c r="I1058" s="12" t="s">
        <v>838</v>
      </c>
      <c r="J1058" s="67">
        <f t="shared" si="99"/>
        <v>28000</v>
      </c>
      <c r="K1058" s="5">
        <f t="shared" si="101"/>
        <v>1</v>
      </c>
      <c r="L1058" s="54">
        <f t="shared" si="102"/>
        <v>0</v>
      </c>
      <c r="M1058" s="56" t="str">
        <f t="shared" si="104"/>
        <v>Re/Max Centex, REALTORS</v>
      </c>
      <c r="N1058" s="5">
        <f t="shared" si="100"/>
        <v>0</v>
      </c>
      <c r="O1058" s="5">
        <f t="shared" si="103"/>
        <v>0</v>
      </c>
    </row>
    <row r="1059" spans="1:15" s="8" customFormat="1" ht="14.25" customHeight="1" x14ac:dyDescent="0.2">
      <c r="A1059" t="s">
        <v>1040</v>
      </c>
      <c r="B1059" t="s">
        <v>5</v>
      </c>
      <c r="C1059" t="s">
        <v>1539</v>
      </c>
      <c r="D1059" t="s">
        <v>1258</v>
      </c>
      <c r="E1059" t="s">
        <v>3019</v>
      </c>
      <c r="F1059" t="s">
        <v>6</v>
      </c>
      <c r="G1059" s="3">
        <v>43585</v>
      </c>
      <c r="H1059" s="2">
        <v>65000</v>
      </c>
      <c r="I1059" s="12" t="s">
        <v>838</v>
      </c>
      <c r="J1059" s="67">
        <f t="shared" si="99"/>
        <v>65000</v>
      </c>
      <c r="K1059" s="5">
        <f t="shared" si="101"/>
        <v>1</v>
      </c>
      <c r="L1059" s="54">
        <f t="shared" si="102"/>
        <v>0</v>
      </c>
      <c r="M1059" s="56" t="str">
        <f t="shared" si="104"/>
        <v>Re/Max Centex, REALTORS</v>
      </c>
      <c r="N1059" s="5">
        <f t="shared" si="100"/>
        <v>0</v>
      </c>
      <c r="O1059" s="5">
        <f t="shared" si="103"/>
        <v>0</v>
      </c>
    </row>
    <row r="1060" spans="1:15" s="8" customFormat="1" ht="14.25" customHeight="1" x14ac:dyDescent="0.2">
      <c r="A1060" t="s">
        <v>1040</v>
      </c>
      <c r="B1060" t="s">
        <v>5</v>
      </c>
      <c r="C1060" t="s">
        <v>1879</v>
      </c>
      <c r="D1060" t="s">
        <v>1258</v>
      </c>
      <c r="E1060" t="s">
        <v>2238</v>
      </c>
      <c r="F1060" t="s">
        <v>6</v>
      </c>
      <c r="G1060" s="3">
        <v>43495</v>
      </c>
      <c r="H1060" s="2">
        <v>73000</v>
      </c>
      <c r="I1060" s="12" t="s">
        <v>838</v>
      </c>
      <c r="J1060" s="67">
        <f t="shared" si="99"/>
        <v>73000</v>
      </c>
      <c r="K1060" s="5">
        <f t="shared" si="101"/>
        <v>1</v>
      </c>
      <c r="L1060" s="54">
        <f t="shared" si="102"/>
        <v>0</v>
      </c>
      <c r="M1060" s="56" t="str">
        <f t="shared" si="104"/>
        <v>Re/Max Centex, REALTORS</v>
      </c>
      <c r="N1060" s="5">
        <f t="shared" si="100"/>
        <v>0</v>
      </c>
      <c r="O1060" s="5">
        <f t="shared" si="103"/>
        <v>0</v>
      </c>
    </row>
    <row r="1061" spans="1:15" s="8" customFormat="1" ht="14.25" customHeight="1" x14ac:dyDescent="0.2">
      <c r="A1061" t="s">
        <v>105</v>
      </c>
      <c r="B1061" t="s">
        <v>1258</v>
      </c>
      <c r="C1061" t="s">
        <v>430</v>
      </c>
      <c r="D1061" t="s">
        <v>1258</v>
      </c>
      <c r="E1061" t="s">
        <v>2663</v>
      </c>
      <c r="F1061" t="s">
        <v>6</v>
      </c>
      <c r="G1061" s="3">
        <v>43545</v>
      </c>
      <c r="H1061" s="2">
        <v>160000</v>
      </c>
      <c r="I1061" s="12" t="s">
        <v>838</v>
      </c>
      <c r="J1061" s="67">
        <f t="shared" si="99"/>
        <v>0</v>
      </c>
      <c r="K1061" s="5">
        <f t="shared" si="101"/>
        <v>0</v>
      </c>
      <c r="L1061" s="54">
        <f t="shared" si="102"/>
        <v>0</v>
      </c>
      <c r="M1061" s="56" t="str">
        <f t="shared" si="104"/>
        <v>Re/Max Centex, REALTORS</v>
      </c>
      <c r="N1061" s="5">
        <f t="shared" si="100"/>
        <v>1</v>
      </c>
      <c r="O1061" s="5">
        <f t="shared" si="103"/>
        <v>0</v>
      </c>
    </row>
    <row r="1062" spans="1:15" s="8" customFormat="1" ht="14.25" customHeight="1" x14ac:dyDescent="0.2">
      <c r="A1062" t="s">
        <v>1857</v>
      </c>
      <c r="B1062" t="s">
        <v>1099</v>
      </c>
      <c r="C1062" t="s">
        <v>757</v>
      </c>
      <c r="D1062" t="s">
        <v>1258</v>
      </c>
      <c r="E1062" t="s">
        <v>3347</v>
      </c>
      <c r="F1062" t="s">
        <v>7</v>
      </c>
      <c r="G1062" s="3">
        <v>43616</v>
      </c>
      <c r="H1062" s="2">
        <v>350000</v>
      </c>
      <c r="I1062" s="12">
        <v>20191012</v>
      </c>
      <c r="J1062" s="67">
        <f t="shared" si="99"/>
        <v>350000</v>
      </c>
      <c r="K1062" s="5">
        <f t="shared" si="101"/>
        <v>1</v>
      </c>
      <c r="L1062" s="54">
        <f t="shared" si="102"/>
        <v>1</v>
      </c>
      <c r="M1062" s="56" t="str">
        <f t="shared" si="104"/>
        <v>Re/Max Centex, REALTORS</v>
      </c>
      <c r="N1062" s="5">
        <f t="shared" si="100"/>
        <v>0</v>
      </c>
      <c r="O1062" s="5">
        <f t="shared" si="103"/>
        <v>0</v>
      </c>
    </row>
    <row r="1063" spans="1:15" s="8" customFormat="1" ht="14.25" customHeight="1" x14ac:dyDescent="0.2">
      <c r="A1063" t="s">
        <v>1868</v>
      </c>
      <c r="B1063" t="s">
        <v>1869</v>
      </c>
      <c r="C1063" t="s">
        <v>852</v>
      </c>
      <c r="D1063" t="s">
        <v>1258</v>
      </c>
      <c r="E1063" t="s">
        <v>2444</v>
      </c>
      <c r="F1063" t="s">
        <v>123</v>
      </c>
      <c r="G1063" s="3">
        <v>43523</v>
      </c>
      <c r="H1063" s="2">
        <v>229000</v>
      </c>
      <c r="I1063" s="12" t="s">
        <v>838</v>
      </c>
      <c r="J1063" s="67">
        <f t="shared" si="99"/>
        <v>229000</v>
      </c>
      <c r="K1063" s="5">
        <f t="shared" si="101"/>
        <v>1</v>
      </c>
      <c r="L1063" s="54">
        <f t="shared" si="102"/>
        <v>0</v>
      </c>
      <c r="M1063" s="56" t="str">
        <f>IF(D1063="",#REF!,D1063)</f>
        <v>Re/Max Centex, REALTORS</v>
      </c>
      <c r="N1063" s="5">
        <f t="shared" si="100"/>
        <v>0</v>
      </c>
      <c r="O1063" s="5">
        <f t="shared" si="103"/>
        <v>0</v>
      </c>
    </row>
    <row r="1064" spans="1:15" s="8" customFormat="1" ht="14.25" customHeight="1" x14ac:dyDescent="0.2">
      <c r="A1064" t="s">
        <v>1868</v>
      </c>
      <c r="B1064" t="s">
        <v>1869</v>
      </c>
      <c r="C1064" t="s">
        <v>852</v>
      </c>
      <c r="D1064" t="s">
        <v>1258</v>
      </c>
      <c r="E1064" t="s">
        <v>2511</v>
      </c>
      <c r="F1064" t="s">
        <v>122</v>
      </c>
      <c r="G1064" s="3">
        <v>43528</v>
      </c>
      <c r="H1064" s="2">
        <v>369900</v>
      </c>
      <c r="I1064" s="12" t="s">
        <v>838</v>
      </c>
      <c r="J1064" s="67">
        <f t="shared" si="99"/>
        <v>369900</v>
      </c>
      <c r="K1064" s="5">
        <f t="shared" si="101"/>
        <v>1</v>
      </c>
      <c r="L1064" s="54">
        <f t="shared" si="102"/>
        <v>0</v>
      </c>
      <c r="M1064" s="56" t="str">
        <f t="shared" si="104"/>
        <v>Re/Max Centex, REALTORS</v>
      </c>
      <c r="N1064" s="5">
        <f t="shared" si="100"/>
        <v>0</v>
      </c>
      <c r="O1064" s="5">
        <f t="shared" si="103"/>
        <v>0</v>
      </c>
    </row>
    <row r="1065" spans="1:15" s="8" customFormat="1" ht="14.25" customHeight="1" x14ac:dyDescent="0.2">
      <c r="A1065" t="s">
        <v>1868</v>
      </c>
      <c r="B1065" t="s">
        <v>1869</v>
      </c>
      <c r="C1065" t="s">
        <v>1242</v>
      </c>
      <c r="D1065" t="s">
        <v>1258</v>
      </c>
      <c r="E1065" t="s">
        <v>2175</v>
      </c>
      <c r="F1065" t="s">
        <v>6</v>
      </c>
      <c r="G1065" s="3">
        <v>43482</v>
      </c>
      <c r="H1065" s="2">
        <v>50000</v>
      </c>
      <c r="I1065" s="12" t="s">
        <v>838</v>
      </c>
      <c r="J1065" s="67">
        <f t="shared" si="99"/>
        <v>50000</v>
      </c>
      <c r="K1065" s="5">
        <f t="shared" si="101"/>
        <v>1</v>
      </c>
      <c r="L1065" s="54">
        <f t="shared" si="102"/>
        <v>0</v>
      </c>
      <c r="M1065" s="56" t="str">
        <f t="shared" si="104"/>
        <v>Re/Max Centex, REALTORS</v>
      </c>
      <c r="N1065" s="5">
        <f t="shared" si="100"/>
        <v>0</v>
      </c>
      <c r="O1065" s="5">
        <f t="shared" si="103"/>
        <v>0</v>
      </c>
    </row>
    <row r="1066" spans="1:15" s="8" customFormat="1" ht="14.25" customHeight="1" x14ac:dyDescent="0.2">
      <c r="A1066" t="s">
        <v>1868</v>
      </c>
      <c r="B1066" t="s">
        <v>1869</v>
      </c>
      <c r="C1066" t="s">
        <v>398</v>
      </c>
      <c r="D1066" t="s">
        <v>1258</v>
      </c>
      <c r="E1066" t="s">
        <v>2740</v>
      </c>
      <c r="F1066" t="s">
        <v>6</v>
      </c>
      <c r="G1066" s="3">
        <v>43553</v>
      </c>
      <c r="H1066" s="2">
        <v>290100</v>
      </c>
      <c r="I1066" s="12" t="s">
        <v>838</v>
      </c>
      <c r="J1066" s="67">
        <f t="shared" si="99"/>
        <v>290100</v>
      </c>
      <c r="K1066" s="5">
        <f t="shared" si="101"/>
        <v>1</v>
      </c>
      <c r="L1066" s="54">
        <f t="shared" si="102"/>
        <v>0</v>
      </c>
      <c r="M1066" s="56" t="str">
        <f>IF(D1066="",#REF!,D1066)</f>
        <v>Re/Max Centex, REALTORS</v>
      </c>
      <c r="N1066" s="5">
        <f t="shared" si="100"/>
        <v>0</v>
      </c>
      <c r="O1066" s="5">
        <f t="shared" si="103"/>
        <v>0</v>
      </c>
    </row>
    <row r="1067" spans="1:15" s="8" customFormat="1" ht="14.25" customHeight="1" x14ac:dyDescent="0.2">
      <c r="A1067" t="s">
        <v>1868</v>
      </c>
      <c r="B1067" t="s">
        <v>1869</v>
      </c>
      <c r="C1067" t="s">
        <v>398</v>
      </c>
      <c r="D1067" t="s">
        <v>1258</v>
      </c>
      <c r="E1067" t="s">
        <v>2786</v>
      </c>
      <c r="F1067" t="s">
        <v>7</v>
      </c>
      <c r="G1067" s="3">
        <v>43558</v>
      </c>
      <c r="H1067" s="2">
        <v>153900</v>
      </c>
      <c r="I1067" s="12" t="s">
        <v>838</v>
      </c>
      <c r="J1067" s="67">
        <f t="shared" si="99"/>
        <v>153900</v>
      </c>
      <c r="K1067" s="5">
        <f t="shared" si="101"/>
        <v>1</v>
      </c>
      <c r="L1067" s="54">
        <f t="shared" si="102"/>
        <v>0</v>
      </c>
      <c r="M1067" s="56" t="str">
        <f t="shared" si="104"/>
        <v>Re/Max Centex, REALTORS</v>
      </c>
      <c r="N1067" s="5">
        <f t="shared" si="100"/>
        <v>0</v>
      </c>
      <c r="O1067" s="5">
        <f t="shared" si="103"/>
        <v>0</v>
      </c>
    </row>
    <row r="1068" spans="1:15" s="8" customFormat="1" ht="14.25" customHeight="1" x14ac:dyDescent="0.2">
      <c r="A1068" t="s">
        <v>1868</v>
      </c>
      <c r="B1068" t="s">
        <v>1869</v>
      </c>
      <c r="C1068" t="s">
        <v>1866</v>
      </c>
      <c r="D1068" t="s">
        <v>1258</v>
      </c>
      <c r="E1068" t="s">
        <v>2514</v>
      </c>
      <c r="F1068" t="s">
        <v>2515</v>
      </c>
      <c r="G1068" s="3">
        <v>43528</v>
      </c>
      <c r="H1068" s="2">
        <v>295000</v>
      </c>
      <c r="I1068" s="12" t="s">
        <v>838</v>
      </c>
      <c r="J1068" s="67">
        <f t="shared" si="99"/>
        <v>295000</v>
      </c>
      <c r="K1068" s="5">
        <f t="shared" si="101"/>
        <v>1</v>
      </c>
      <c r="L1068" s="54">
        <f t="shared" si="102"/>
        <v>0</v>
      </c>
      <c r="M1068" s="56" t="str">
        <f t="shared" si="104"/>
        <v>Re/Max Centex, REALTORS</v>
      </c>
      <c r="N1068" s="5">
        <f t="shared" si="100"/>
        <v>0</v>
      </c>
      <c r="O1068" s="5">
        <f t="shared" si="103"/>
        <v>0</v>
      </c>
    </row>
    <row r="1069" spans="1:15" s="8" customFormat="1" ht="14.25" customHeight="1" x14ac:dyDescent="0.2">
      <c r="A1069" t="s">
        <v>1868</v>
      </c>
      <c r="B1069" t="s">
        <v>1869</v>
      </c>
      <c r="C1069" t="s">
        <v>2028</v>
      </c>
      <c r="D1069" t="s">
        <v>1258</v>
      </c>
      <c r="E1069" t="s">
        <v>2171</v>
      </c>
      <c r="F1069" t="s">
        <v>802</v>
      </c>
      <c r="G1069" s="3">
        <v>43482</v>
      </c>
      <c r="H1069" s="2">
        <v>133500</v>
      </c>
      <c r="I1069" s="12" t="s">
        <v>838</v>
      </c>
      <c r="J1069" s="67">
        <f t="shared" si="99"/>
        <v>133500</v>
      </c>
      <c r="K1069" s="5">
        <f t="shared" si="101"/>
        <v>1</v>
      </c>
      <c r="L1069" s="54">
        <f t="shared" si="102"/>
        <v>0</v>
      </c>
      <c r="M1069" s="56" t="str">
        <f t="shared" si="104"/>
        <v>Re/Max Centex, REALTORS</v>
      </c>
      <c r="N1069" s="5">
        <f t="shared" si="100"/>
        <v>0</v>
      </c>
      <c r="O1069" s="5">
        <f t="shared" si="103"/>
        <v>0</v>
      </c>
    </row>
    <row r="1070" spans="1:15" s="8" customFormat="1" ht="14.25" customHeight="1" x14ac:dyDescent="0.2">
      <c r="A1070" t="s">
        <v>1868</v>
      </c>
      <c r="B1070" t="s">
        <v>1869</v>
      </c>
      <c r="C1070" t="s">
        <v>757</v>
      </c>
      <c r="D1070" t="s">
        <v>1258</v>
      </c>
      <c r="E1070" t="s">
        <v>3234</v>
      </c>
      <c r="F1070" t="s">
        <v>216</v>
      </c>
      <c r="G1070" s="3">
        <v>43607</v>
      </c>
      <c r="H1070" s="2">
        <v>206000</v>
      </c>
      <c r="I1070" s="12" t="s">
        <v>838</v>
      </c>
      <c r="J1070" s="67">
        <f t="shared" si="99"/>
        <v>206000</v>
      </c>
      <c r="K1070" s="5">
        <f t="shared" si="101"/>
        <v>1</v>
      </c>
      <c r="L1070" s="54">
        <f t="shared" si="102"/>
        <v>0</v>
      </c>
      <c r="M1070" s="56" t="str">
        <f t="shared" si="104"/>
        <v>Re/Max Centex, REALTORS</v>
      </c>
      <c r="N1070" s="5">
        <f t="shared" si="100"/>
        <v>0</v>
      </c>
      <c r="O1070" s="5">
        <f t="shared" si="103"/>
        <v>0</v>
      </c>
    </row>
    <row r="1071" spans="1:15" s="8" customFormat="1" ht="14.25" customHeight="1" x14ac:dyDescent="0.2">
      <c r="A1071" t="s">
        <v>2009</v>
      </c>
      <c r="B1071" t="s">
        <v>1258</v>
      </c>
      <c r="C1071" t="s">
        <v>2009</v>
      </c>
      <c r="D1071" t="s">
        <v>1258</v>
      </c>
      <c r="E1071" t="s">
        <v>3135</v>
      </c>
      <c r="F1071" t="s">
        <v>121</v>
      </c>
      <c r="G1071" s="3">
        <v>43595</v>
      </c>
      <c r="H1071" s="2">
        <v>150000</v>
      </c>
      <c r="I1071" s="12" t="s">
        <v>838</v>
      </c>
      <c r="J1071" s="67">
        <f t="shared" si="99"/>
        <v>0</v>
      </c>
      <c r="K1071" s="5">
        <f t="shared" si="101"/>
        <v>0</v>
      </c>
      <c r="L1071" s="54">
        <f t="shared" si="102"/>
        <v>0</v>
      </c>
      <c r="M1071" s="56" t="str">
        <f t="shared" si="104"/>
        <v>Re/Max Centex, REALTORS</v>
      </c>
      <c r="N1071" s="5">
        <f t="shared" si="100"/>
        <v>1</v>
      </c>
      <c r="O1071" s="5">
        <f t="shared" si="103"/>
        <v>0</v>
      </c>
    </row>
    <row r="1072" spans="1:15" s="8" customFormat="1" ht="14.25" customHeight="1" x14ac:dyDescent="0.2">
      <c r="A1072" t="s">
        <v>147</v>
      </c>
      <c r="B1072" t="s">
        <v>1734</v>
      </c>
      <c r="C1072" t="s">
        <v>852</v>
      </c>
      <c r="D1072" t="s">
        <v>1258</v>
      </c>
      <c r="E1072" t="s">
        <v>2334</v>
      </c>
      <c r="F1072" t="s">
        <v>6</v>
      </c>
      <c r="G1072" s="3">
        <v>43504</v>
      </c>
      <c r="H1072" s="2">
        <v>278900</v>
      </c>
      <c r="I1072" s="12" t="s">
        <v>838</v>
      </c>
      <c r="J1072" s="67">
        <f t="shared" si="99"/>
        <v>278900</v>
      </c>
      <c r="K1072" s="5">
        <f t="shared" si="101"/>
        <v>1</v>
      </c>
      <c r="L1072" s="54">
        <f t="shared" si="102"/>
        <v>0</v>
      </c>
      <c r="M1072" s="56" t="str">
        <f t="shared" si="104"/>
        <v>Re/Max Centex, REALTORS</v>
      </c>
      <c r="N1072" s="5">
        <f t="shared" si="100"/>
        <v>0</v>
      </c>
      <c r="O1072" s="5">
        <f t="shared" si="103"/>
        <v>0</v>
      </c>
    </row>
    <row r="1073" spans="1:15" s="8" customFormat="1" ht="14.25" customHeight="1" x14ac:dyDescent="0.2">
      <c r="A1073" t="s">
        <v>1905</v>
      </c>
      <c r="B1073" t="s">
        <v>1258</v>
      </c>
      <c r="C1073" t="s">
        <v>1905</v>
      </c>
      <c r="D1073" t="s">
        <v>1258</v>
      </c>
      <c r="E1073" t="s">
        <v>2106</v>
      </c>
      <c r="F1073" t="s">
        <v>6</v>
      </c>
      <c r="G1073" s="3">
        <v>43469</v>
      </c>
      <c r="H1073" s="2">
        <v>51500</v>
      </c>
      <c r="I1073" s="12">
        <v>20182596</v>
      </c>
      <c r="J1073" s="67">
        <f t="shared" si="99"/>
        <v>0</v>
      </c>
      <c r="K1073" s="5">
        <f t="shared" si="101"/>
        <v>0</v>
      </c>
      <c r="L1073" s="54">
        <f t="shared" si="102"/>
        <v>0</v>
      </c>
      <c r="M1073" s="56" t="str">
        <f t="shared" si="104"/>
        <v>Re/Max Centex, REALTORS</v>
      </c>
      <c r="N1073" s="5">
        <f t="shared" si="100"/>
        <v>1</v>
      </c>
      <c r="O1073" s="5">
        <f t="shared" si="103"/>
        <v>1</v>
      </c>
    </row>
    <row r="1074" spans="1:15" s="8" customFormat="1" ht="14.25" customHeight="1" x14ac:dyDescent="0.2">
      <c r="A1074" t="s">
        <v>753</v>
      </c>
      <c r="B1074" t="s">
        <v>1180</v>
      </c>
      <c r="C1074" t="s">
        <v>2028</v>
      </c>
      <c r="D1074" t="s">
        <v>1258</v>
      </c>
      <c r="E1074" t="s">
        <v>1567</v>
      </c>
      <c r="F1074" t="s">
        <v>6</v>
      </c>
      <c r="G1074" s="3">
        <v>43518</v>
      </c>
      <c r="H1074" s="2">
        <v>130000</v>
      </c>
      <c r="I1074" s="12">
        <v>20190165</v>
      </c>
      <c r="J1074" s="67">
        <f t="shared" si="99"/>
        <v>130000</v>
      </c>
      <c r="K1074" s="5">
        <f t="shared" si="101"/>
        <v>1</v>
      </c>
      <c r="L1074" s="54">
        <f t="shared" si="102"/>
        <v>1</v>
      </c>
      <c r="M1074" s="56" t="str">
        <f t="shared" si="104"/>
        <v>Re/Max Centex, REALTORS</v>
      </c>
      <c r="N1074" s="5">
        <f t="shared" si="100"/>
        <v>0</v>
      </c>
      <c r="O1074" s="5">
        <f t="shared" si="103"/>
        <v>0</v>
      </c>
    </row>
    <row r="1075" spans="1:15" s="8" customFormat="1" ht="14.25" customHeight="1" x14ac:dyDescent="0.2">
      <c r="A1075" t="s">
        <v>21</v>
      </c>
      <c r="B1075" t="s">
        <v>1840</v>
      </c>
      <c r="C1075" t="s">
        <v>1242</v>
      </c>
      <c r="D1075" t="s">
        <v>1258</v>
      </c>
      <c r="E1075" t="s">
        <v>3326</v>
      </c>
      <c r="F1075" t="s">
        <v>1249</v>
      </c>
      <c r="G1075" s="3">
        <v>43615</v>
      </c>
      <c r="H1075" s="2">
        <v>424000</v>
      </c>
      <c r="I1075" s="12">
        <v>20190894</v>
      </c>
      <c r="J1075" s="67">
        <f t="shared" si="99"/>
        <v>424000</v>
      </c>
      <c r="K1075" s="5">
        <f t="shared" si="101"/>
        <v>1</v>
      </c>
      <c r="L1075" s="54">
        <f t="shared" si="102"/>
        <v>1</v>
      </c>
      <c r="M1075" s="56" t="str">
        <f t="shared" si="104"/>
        <v>Re/Max Centex, REALTORS</v>
      </c>
      <c r="N1075" s="5">
        <f t="shared" si="100"/>
        <v>0</v>
      </c>
      <c r="O1075" s="5">
        <f t="shared" si="103"/>
        <v>0</v>
      </c>
    </row>
    <row r="1076" spans="1:15" s="8" customFormat="1" ht="14.25" customHeight="1" x14ac:dyDescent="0.2">
      <c r="A1076" t="s">
        <v>1873</v>
      </c>
      <c r="B1076" t="s">
        <v>1258</v>
      </c>
      <c r="C1076" t="s">
        <v>1879</v>
      </c>
      <c r="D1076" t="s">
        <v>1258</v>
      </c>
      <c r="E1076" t="s">
        <v>2395</v>
      </c>
      <c r="F1076" t="s">
        <v>6</v>
      </c>
      <c r="G1076" s="3">
        <v>43516</v>
      </c>
      <c r="H1076" s="2">
        <v>191400</v>
      </c>
      <c r="I1076" s="12" t="s">
        <v>838</v>
      </c>
      <c r="J1076" s="67">
        <f t="shared" si="99"/>
        <v>0</v>
      </c>
      <c r="K1076" s="5">
        <f t="shared" si="101"/>
        <v>0</v>
      </c>
      <c r="L1076" s="54">
        <f t="shared" si="102"/>
        <v>0</v>
      </c>
      <c r="M1076" s="56" t="str">
        <f t="shared" si="104"/>
        <v>Re/Max Centex, REALTORS</v>
      </c>
      <c r="N1076" s="5">
        <f t="shared" si="100"/>
        <v>1</v>
      </c>
      <c r="O1076" s="5">
        <f t="shared" si="103"/>
        <v>0</v>
      </c>
    </row>
    <row r="1077" spans="1:15" s="8" customFormat="1" ht="14.25" customHeight="1" x14ac:dyDescent="0.2">
      <c r="A1077" t="s">
        <v>1125</v>
      </c>
      <c r="B1077" t="s">
        <v>303</v>
      </c>
      <c r="C1077" t="s">
        <v>852</v>
      </c>
      <c r="D1077" t="s">
        <v>1258</v>
      </c>
      <c r="E1077" t="s">
        <v>2634</v>
      </c>
      <c r="F1077" t="s">
        <v>6</v>
      </c>
      <c r="G1077" s="3">
        <v>43543</v>
      </c>
      <c r="H1077" s="2">
        <v>209900</v>
      </c>
      <c r="I1077" s="12" t="s">
        <v>838</v>
      </c>
      <c r="J1077" s="67">
        <f t="shared" si="99"/>
        <v>209900</v>
      </c>
      <c r="K1077" s="5">
        <f t="shared" si="101"/>
        <v>1</v>
      </c>
      <c r="L1077" s="54">
        <f t="shared" si="102"/>
        <v>0</v>
      </c>
      <c r="M1077" s="56" t="str">
        <f t="shared" si="104"/>
        <v>Re/Max Centex, REALTORS</v>
      </c>
      <c r="N1077" s="5">
        <f t="shared" si="100"/>
        <v>0</v>
      </c>
      <c r="O1077" s="5">
        <f t="shared" si="103"/>
        <v>0</v>
      </c>
    </row>
    <row r="1078" spans="1:15" s="8" customFormat="1" ht="14.25" customHeight="1" x14ac:dyDescent="0.2">
      <c r="A1078" t="s">
        <v>1125</v>
      </c>
      <c r="B1078" t="s">
        <v>303</v>
      </c>
      <c r="C1078" t="s">
        <v>1038</v>
      </c>
      <c r="D1078" t="s">
        <v>1258</v>
      </c>
      <c r="E1078" t="s">
        <v>3085</v>
      </c>
      <c r="F1078" t="s">
        <v>216</v>
      </c>
      <c r="G1078" s="3">
        <v>43592</v>
      </c>
      <c r="H1078" s="2">
        <v>230000</v>
      </c>
      <c r="I1078" s="12" t="s">
        <v>838</v>
      </c>
      <c r="J1078" s="67">
        <f t="shared" si="99"/>
        <v>230000</v>
      </c>
      <c r="K1078" s="5">
        <f t="shared" si="101"/>
        <v>1</v>
      </c>
      <c r="L1078" s="54">
        <f t="shared" si="102"/>
        <v>0</v>
      </c>
      <c r="M1078" s="56" t="str">
        <f t="shared" si="104"/>
        <v>Re/Max Centex, REALTORS</v>
      </c>
      <c r="N1078" s="5">
        <f t="shared" si="100"/>
        <v>0</v>
      </c>
      <c r="O1078" s="5">
        <f t="shared" si="103"/>
        <v>0</v>
      </c>
    </row>
    <row r="1079" spans="1:15" s="8" customFormat="1" ht="14.25" customHeight="1" x14ac:dyDescent="0.2">
      <c r="A1079" t="s">
        <v>25</v>
      </c>
      <c r="B1079" t="s">
        <v>1840</v>
      </c>
      <c r="C1079" t="s">
        <v>1242</v>
      </c>
      <c r="D1079" t="s">
        <v>1258</v>
      </c>
      <c r="E1079" t="s">
        <v>1039</v>
      </c>
      <c r="F1079" t="s">
        <v>6</v>
      </c>
      <c r="G1079" s="3">
        <v>43522</v>
      </c>
      <c r="H1079" s="2">
        <v>145000</v>
      </c>
      <c r="I1079" s="12">
        <v>20190333</v>
      </c>
      <c r="J1079" s="67">
        <f t="shared" si="99"/>
        <v>145000</v>
      </c>
      <c r="K1079" s="5">
        <f t="shared" si="101"/>
        <v>1</v>
      </c>
      <c r="L1079" s="54">
        <f t="shared" si="102"/>
        <v>1</v>
      </c>
      <c r="M1079" s="56" t="str">
        <f t="shared" si="104"/>
        <v>Re/Max Centex, REALTORS</v>
      </c>
      <c r="N1079" s="5">
        <f t="shared" si="100"/>
        <v>0</v>
      </c>
      <c r="O1079" s="5">
        <f t="shared" si="103"/>
        <v>0</v>
      </c>
    </row>
    <row r="1080" spans="1:15" s="8" customFormat="1" ht="14.25" customHeight="1" x14ac:dyDescent="0.2">
      <c r="A1080" t="s">
        <v>1633</v>
      </c>
      <c r="B1080" t="s">
        <v>1036</v>
      </c>
      <c r="C1080" t="s">
        <v>1177</v>
      </c>
      <c r="D1080" t="s">
        <v>2069</v>
      </c>
      <c r="E1080" t="s">
        <v>2290</v>
      </c>
      <c r="F1080" t="s">
        <v>6</v>
      </c>
      <c r="G1080" s="3">
        <v>43497</v>
      </c>
      <c r="H1080" s="2">
        <v>169000</v>
      </c>
      <c r="I1080" s="12" t="s">
        <v>838</v>
      </c>
      <c r="J1080" s="67">
        <f t="shared" si="99"/>
        <v>169000</v>
      </c>
      <c r="K1080" s="5">
        <f t="shared" si="101"/>
        <v>1</v>
      </c>
      <c r="L1080" s="54">
        <f t="shared" si="102"/>
        <v>0</v>
      </c>
      <c r="M1080" s="56" t="str">
        <f t="shared" si="104"/>
        <v>RE/MAX Family</v>
      </c>
      <c r="N1080" s="5">
        <f t="shared" si="100"/>
        <v>0</v>
      </c>
      <c r="O1080" s="5">
        <f t="shared" si="103"/>
        <v>0</v>
      </c>
    </row>
    <row r="1081" spans="1:15" s="8" customFormat="1" ht="14.25" customHeight="1" x14ac:dyDescent="0.2">
      <c r="A1081" t="s">
        <v>1549</v>
      </c>
      <c r="B1081" t="s">
        <v>1915</v>
      </c>
      <c r="C1081" t="s">
        <v>2012</v>
      </c>
      <c r="D1081" t="s">
        <v>1976</v>
      </c>
      <c r="E1081" t="s">
        <v>2155</v>
      </c>
      <c r="F1081" t="s">
        <v>111</v>
      </c>
      <c r="G1081" s="3">
        <v>43480</v>
      </c>
      <c r="H1081" s="2">
        <v>265250</v>
      </c>
      <c r="I1081" s="12" t="s">
        <v>838</v>
      </c>
      <c r="J1081" s="67">
        <f t="shared" si="99"/>
        <v>265250</v>
      </c>
      <c r="K1081" s="5">
        <f t="shared" si="101"/>
        <v>1</v>
      </c>
      <c r="L1081" s="54">
        <f t="shared" si="102"/>
        <v>0</v>
      </c>
      <c r="M1081" s="56" t="str">
        <f>IF(D1081="",#REF!,D1081)</f>
        <v>Re/Max Temple-Belton</v>
      </c>
      <c r="N1081" s="5">
        <f t="shared" si="100"/>
        <v>0</v>
      </c>
      <c r="O1081" s="5">
        <f t="shared" si="103"/>
        <v>0</v>
      </c>
    </row>
    <row r="1082" spans="1:15" s="8" customFormat="1" ht="14.25" customHeight="1" x14ac:dyDescent="0.2">
      <c r="A1082" t="s">
        <v>2066</v>
      </c>
      <c r="B1082" t="s">
        <v>1842</v>
      </c>
      <c r="C1082" t="s">
        <v>2012</v>
      </c>
      <c r="D1082" t="s">
        <v>1976</v>
      </c>
      <c r="E1082" t="s">
        <v>2539</v>
      </c>
      <c r="F1082" t="s">
        <v>6</v>
      </c>
      <c r="G1082" s="3">
        <v>43531</v>
      </c>
      <c r="H1082" s="2">
        <v>220000</v>
      </c>
      <c r="I1082" s="12">
        <v>20190245</v>
      </c>
      <c r="J1082" s="67">
        <f t="shared" si="99"/>
        <v>220000</v>
      </c>
      <c r="K1082" s="5">
        <f t="shared" si="101"/>
        <v>1</v>
      </c>
      <c r="L1082" s="54">
        <f t="shared" si="102"/>
        <v>1</v>
      </c>
      <c r="M1082" s="56" t="str">
        <f t="shared" si="104"/>
        <v>Re/Max Temple-Belton</v>
      </c>
      <c r="N1082" s="5">
        <f t="shared" si="100"/>
        <v>0</v>
      </c>
      <c r="O1082" s="5">
        <f t="shared" si="103"/>
        <v>0</v>
      </c>
    </row>
    <row r="1083" spans="1:15" s="8" customFormat="1" ht="14.25" customHeight="1" x14ac:dyDescent="0.2">
      <c r="A1083" t="s">
        <v>1868</v>
      </c>
      <c r="B1083" t="s">
        <v>1869</v>
      </c>
      <c r="C1083" t="s">
        <v>2012</v>
      </c>
      <c r="D1083" t="s">
        <v>1976</v>
      </c>
      <c r="E1083" t="s">
        <v>2846</v>
      </c>
      <c r="F1083" t="s">
        <v>1831</v>
      </c>
      <c r="G1083" s="3">
        <v>43566</v>
      </c>
      <c r="H1083" s="2">
        <v>295000</v>
      </c>
      <c r="I1083" s="12" t="s">
        <v>838</v>
      </c>
      <c r="J1083" s="67">
        <f t="shared" si="99"/>
        <v>295000</v>
      </c>
      <c r="K1083" s="5">
        <f t="shared" si="101"/>
        <v>1</v>
      </c>
      <c r="L1083" s="54">
        <f t="shared" si="102"/>
        <v>0</v>
      </c>
      <c r="M1083" s="56" t="str">
        <f t="shared" si="104"/>
        <v>Re/Max Temple-Belton</v>
      </c>
      <c r="N1083" s="5">
        <f t="shared" si="100"/>
        <v>0</v>
      </c>
      <c r="O1083" s="5">
        <f t="shared" si="103"/>
        <v>0</v>
      </c>
    </row>
    <row r="1084" spans="1:15" s="8" customFormat="1" ht="14.25" customHeight="1" x14ac:dyDescent="0.2">
      <c r="A1084" t="s">
        <v>727</v>
      </c>
      <c r="B1084" t="s">
        <v>728</v>
      </c>
      <c r="C1084" t="s">
        <v>727</v>
      </c>
      <c r="D1084" t="s">
        <v>728</v>
      </c>
      <c r="E1084" t="s">
        <v>2711</v>
      </c>
      <c r="F1084" t="s">
        <v>70</v>
      </c>
      <c r="G1084" s="3">
        <v>43551</v>
      </c>
      <c r="H1084" s="2">
        <v>52500</v>
      </c>
      <c r="I1084" s="12" t="s">
        <v>838</v>
      </c>
      <c r="J1084" s="67">
        <f t="shared" si="99"/>
        <v>0</v>
      </c>
      <c r="K1084" s="5">
        <f t="shared" si="101"/>
        <v>0</v>
      </c>
      <c r="L1084" s="54">
        <f t="shared" si="102"/>
        <v>0</v>
      </c>
      <c r="M1084" s="56" t="str">
        <f t="shared" si="104"/>
        <v>Real Time Investments, LLC</v>
      </c>
      <c r="N1084" s="5">
        <f t="shared" si="100"/>
        <v>1</v>
      </c>
      <c r="O1084" s="5">
        <f t="shared" si="103"/>
        <v>0</v>
      </c>
    </row>
    <row r="1085" spans="1:15" s="8" customFormat="1" ht="14.25" customHeight="1" x14ac:dyDescent="0.2">
      <c r="A1085" t="s">
        <v>1271</v>
      </c>
      <c r="B1085" t="s">
        <v>1943</v>
      </c>
      <c r="C1085" t="s">
        <v>155</v>
      </c>
      <c r="D1085" t="s">
        <v>1943</v>
      </c>
      <c r="E1085" t="s">
        <v>2372</v>
      </c>
      <c r="F1085" t="s">
        <v>215</v>
      </c>
      <c r="G1085" s="3">
        <v>43511</v>
      </c>
      <c r="H1085" s="2">
        <v>55000</v>
      </c>
      <c r="I1085" s="12" t="s">
        <v>838</v>
      </c>
      <c r="J1085" s="67">
        <f t="shared" si="99"/>
        <v>0</v>
      </c>
      <c r="K1085" s="5">
        <f t="shared" si="101"/>
        <v>0</v>
      </c>
      <c r="L1085" s="54">
        <f t="shared" si="102"/>
        <v>0</v>
      </c>
      <c r="M1085" s="56" t="str">
        <f t="shared" si="104"/>
        <v>Realty Plus - Groesbeck</v>
      </c>
      <c r="N1085" s="5">
        <f t="shared" si="100"/>
        <v>1</v>
      </c>
      <c r="O1085" s="5">
        <f t="shared" si="103"/>
        <v>0</v>
      </c>
    </row>
    <row r="1086" spans="1:15" s="8" customFormat="1" ht="14.25" customHeight="1" x14ac:dyDescent="0.2">
      <c r="A1086" t="s">
        <v>1868</v>
      </c>
      <c r="B1086" t="s">
        <v>1869</v>
      </c>
      <c r="C1086" t="s">
        <v>155</v>
      </c>
      <c r="D1086" t="s">
        <v>1943</v>
      </c>
      <c r="E1086" t="s">
        <v>2335</v>
      </c>
      <c r="F1086" t="s">
        <v>880</v>
      </c>
      <c r="G1086" s="3">
        <v>43504</v>
      </c>
      <c r="H1086" s="2">
        <v>58000</v>
      </c>
      <c r="I1086" s="12" t="s">
        <v>838</v>
      </c>
      <c r="J1086" s="67">
        <f t="shared" si="99"/>
        <v>58000</v>
      </c>
      <c r="K1086" s="5">
        <f t="shared" si="101"/>
        <v>1</v>
      </c>
      <c r="L1086" s="54">
        <f t="shared" si="102"/>
        <v>0</v>
      </c>
      <c r="M1086" s="56" t="str">
        <f>IF(D1086="",#REF!,D1086)</f>
        <v>Realty Plus - Groesbeck</v>
      </c>
      <c r="N1086" s="5">
        <f t="shared" si="100"/>
        <v>0</v>
      </c>
      <c r="O1086" s="5">
        <f t="shared" si="103"/>
        <v>0</v>
      </c>
    </row>
    <row r="1087" spans="1:15" s="8" customFormat="1" ht="14.25" customHeight="1" x14ac:dyDescent="0.2">
      <c r="A1087" t="s">
        <v>1868</v>
      </c>
      <c r="B1087" t="s">
        <v>1869</v>
      </c>
      <c r="C1087" t="s">
        <v>155</v>
      </c>
      <c r="D1087" t="s">
        <v>1943</v>
      </c>
      <c r="E1087" t="s">
        <v>2958</v>
      </c>
      <c r="F1087" t="s">
        <v>215</v>
      </c>
      <c r="G1087" s="3">
        <v>43580</v>
      </c>
      <c r="H1087" s="2">
        <v>72500</v>
      </c>
      <c r="I1087" s="12" t="s">
        <v>838</v>
      </c>
      <c r="J1087" s="67">
        <f t="shared" si="99"/>
        <v>72500</v>
      </c>
      <c r="K1087" s="5">
        <f t="shared" si="101"/>
        <v>1</v>
      </c>
      <c r="L1087" s="54">
        <f t="shared" si="102"/>
        <v>0</v>
      </c>
      <c r="M1087" s="56" t="str">
        <f t="shared" si="104"/>
        <v>Realty Plus - Groesbeck</v>
      </c>
      <c r="N1087" s="5">
        <f t="shared" si="100"/>
        <v>0</v>
      </c>
      <c r="O1087" s="5">
        <f t="shared" si="103"/>
        <v>0</v>
      </c>
    </row>
    <row r="1088" spans="1:15" s="8" customFormat="1" ht="14.25" customHeight="1" x14ac:dyDescent="0.2">
      <c r="A1088" t="s">
        <v>1868</v>
      </c>
      <c r="B1088" t="s">
        <v>1869</v>
      </c>
      <c r="C1088" t="s">
        <v>155</v>
      </c>
      <c r="D1088" t="s">
        <v>1943</v>
      </c>
      <c r="E1088" t="s">
        <v>3293</v>
      </c>
      <c r="F1088" t="s">
        <v>953</v>
      </c>
      <c r="G1088" s="3">
        <v>43613</v>
      </c>
      <c r="H1088" s="2">
        <v>286250</v>
      </c>
      <c r="I1088" s="12" t="s">
        <v>838</v>
      </c>
      <c r="J1088" s="67">
        <f t="shared" si="99"/>
        <v>286250</v>
      </c>
      <c r="K1088" s="5">
        <f t="shared" si="101"/>
        <v>1</v>
      </c>
      <c r="L1088" s="54">
        <f t="shared" si="102"/>
        <v>0</v>
      </c>
      <c r="M1088" s="56" t="str">
        <f>IF(D1088="",#REF!,D1088)</f>
        <v>Realty Plus - Groesbeck</v>
      </c>
      <c r="N1088" s="5">
        <f t="shared" si="100"/>
        <v>0</v>
      </c>
      <c r="O1088" s="5">
        <f t="shared" si="103"/>
        <v>0</v>
      </c>
    </row>
    <row r="1089" spans="1:15" s="8" customFormat="1" ht="14.25" customHeight="1" x14ac:dyDescent="0.2">
      <c r="A1089" t="s">
        <v>2030</v>
      </c>
      <c r="B1089" t="s">
        <v>1949</v>
      </c>
      <c r="C1089" t="s">
        <v>2030</v>
      </c>
      <c r="D1089" t="s">
        <v>1949</v>
      </c>
      <c r="E1089" t="s">
        <v>3002</v>
      </c>
      <c r="F1089" t="s">
        <v>213</v>
      </c>
      <c r="G1089" s="3">
        <v>43584</v>
      </c>
      <c r="H1089" s="2">
        <v>61900</v>
      </c>
      <c r="I1089" s="12" t="s">
        <v>838</v>
      </c>
      <c r="J1089" s="67">
        <f t="shared" si="99"/>
        <v>0</v>
      </c>
      <c r="K1089" s="5">
        <f t="shared" si="101"/>
        <v>0</v>
      </c>
      <c r="L1089" s="54">
        <f t="shared" si="102"/>
        <v>0</v>
      </c>
      <c r="M1089" s="56" t="str">
        <f>IF(D1089="",#REF!,D1089)</f>
        <v>Realty Plus - Mexia</v>
      </c>
      <c r="N1089" s="5">
        <f t="shared" si="100"/>
        <v>1</v>
      </c>
      <c r="O1089" s="5">
        <f t="shared" si="103"/>
        <v>0</v>
      </c>
    </row>
    <row r="1090" spans="1:15" s="8" customFormat="1" ht="14.25" customHeight="1" x14ac:dyDescent="0.2">
      <c r="A1090" t="s">
        <v>2030</v>
      </c>
      <c r="B1090" t="s">
        <v>1949</v>
      </c>
      <c r="C1090" t="s">
        <v>2030</v>
      </c>
      <c r="D1090" t="s">
        <v>1949</v>
      </c>
      <c r="E1090" t="s">
        <v>3005</v>
      </c>
      <c r="F1090" t="s">
        <v>1092</v>
      </c>
      <c r="G1090" s="3">
        <v>43584</v>
      </c>
      <c r="H1090" s="2">
        <v>61900</v>
      </c>
      <c r="I1090" s="12" t="s">
        <v>838</v>
      </c>
      <c r="J1090" s="67">
        <f t="shared" si="99"/>
        <v>0</v>
      </c>
      <c r="K1090" s="5">
        <f t="shared" si="101"/>
        <v>0</v>
      </c>
      <c r="L1090" s="54">
        <f t="shared" si="102"/>
        <v>0</v>
      </c>
      <c r="M1090" s="56" t="str">
        <f t="shared" si="104"/>
        <v>Realty Plus - Mexia</v>
      </c>
      <c r="N1090" s="5">
        <f t="shared" si="100"/>
        <v>1</v>
      </c>
      <c r="O1090" s="5">
        <f t="shared" si="103"/>
        <v>0</v>
      </c>
    </row>
    <row r="1091" spans="1:15" s="8" customFormat="1" ht="14.25" customHeight="1" x14ac:dyDescent="0.2">
      <c r="A1091" t="s">
        <v>840</v>
      </c>
      <c r="B1091" t="s">
        <v>1949</v>
      </c>
      <c r="C1091" t="s">
        <v>840</v>
      </c>
      <c r="D1091" t="s">
        <v>1949</v>
      </c>
      <c r="E1091" t="s">
        <v>2145</v>
      </c>
      <c r="F1091" t="s">
        <v>1092</v>
      </c>
      <c r="G1091" s="3">
        <v>43476</v>
      </c>
      <c r="H1091" s="2">
        <v>119900</v>
      </c>
      <c r="I1091" s="12" t="s">
        <v>838</v>
      </c>
      <c r="J1091" s="67">
        <f t="shared" ref="J1091:J1154" si="105">IF(B1091=D1091,0,H1091)</f>
        <v>0</v>
      </c>
      <c r="K1091" s="5">
        <f t="shared" si="101"/>
        <v>0</v>
      </c>
      <c r="L1091" s="54">
        <f t="shared" si="102"/>
        <v>0</v>
      </c>
      <c r="M1091" s="56" t="str">
        <f t="shared" si="104"/>
        <v>Realty Plus - Mexia</v>
      </c>
      <c r="N1091" s="5">
        <f t="shared" ref="N1091:N1154" si="106">IF(B1091=D1091,1,0)</f>
        <v>1</v>
      </c>
      <c r="O1091" s="5">
        <f t="shared" si="103"/>
        <v>0</v>
      </c>
    </row>
    <row r="1092" spans="1:15" s="8" customFormat="1" ht="14.25" customHeight="1" x14ac:dyDescent="0.2">
      <c r="A1092" t="s">
        <v>840</v>
      </c>
      <c r="B1092" t="s">
        <v>1949</v>
      </c>
      <c r="C1092" t="s">
        <v>840</v>
      </c>
      <c r="D1092" t="s">
        <v>1949</v>
      </c>
      <c r="E1092" t="s">
        <v>2594</v>
      </c>
      <c r="F1092" t="s">
        <v>1092</v>
      </c>
      <c r="G1092" s="3">
        <v>43537</v>
      </c>
      <c r="H1092" s="2">
        <v>163500</v>
      </c>
      <c r="I1092" s="12" t="s">
        <v>838</v>
      </c>
      <c r="J1092" s="67">
        <f t="shared" si="105"/>
        <v>0</v>
      </c>
      <c r="K1092" s="5">
        <f t="shared" si="101"/>
        <v>0</v>
      </c>
      <c r="L1092" s="54">
        <f t="shared" si="102"/>
        <v>0</v>
      </c>
      <c r="M1092" s="56" t="str">
        <f t="shared" si="104"/>
        <v>Realty Plus - Mexia</v>
      </c>
      <c r="N1092" s="5">
        <f t="shared" si="106"/>
        <v>1</v>
      </c>
      <c r="O1092" s="5">
        <f t="shared" si="103"/>
        <v>0</v>
      </c>
    </row>
    <row r="1093" spans="1:15" s="8" customFormat="1" ht="14.25" customHeight="1" x14ac:dyDescent="0.2">
      <c r="A1093" t="s">
        <v>840</v>
      </c>
      <c r="B1093" t="s">
        <v>1949</v>
      </c>
      <c r="C1093" t="s">
        <v>840</v>
      </c>
      <c r="D1093" t="s">
        <v>1949</v>
      </c>
      <c r="E1093" t="s">
        <v>2798</v>
      </c>
      <c r="F1093" t="s">
        <v>1092</v>
      </c>
      <c r="G1093" s="3">
        <v>43560</v>
      </c>
      <c r="H1093" s="2">
        <v>32000</v>
      </c>
      <c r="I1093" s="12" t="s">
        <v>838</v>
      </c>
      <c r="J1093" s="67">
        <f t="shared" si="105"/>
        <v>0</v>
      </c>
      <c r="K1093" s="5">
        <f t="shared" si="101"/>
        <v>0</v>
      </c>
      <c r="L1093" s="54">
        <f t="shared" si="102"/>
        <v>0</v>
      </c>
      <c r="M1093" s="56" t="str">
        <f>IF(D1093="",#REF!,D1093)</f>
        <v>Realty Plus - Mexia</v>
      </c>
      <c r="N1093" s="5">
        <f t="shared" si="106"/>
        <v>1</v>
      </c>
      <c r="O1093" s="5">
        <f t="shared" si="103"/>
        <v>0</v>
      </c>
    </row>
    <row r="1094" spans="1:15" s="8" customFormat="1" ht="14.25" customHeight="1" x14ac:dyDescent="0.2">
      <c r="A1094" t="s">
        <v>840</v>
      </c>
      <c r="B1094" t="s">
        <v>1949</v>
      </c>
      <c r="C1094" t="s">
        <v>840</v>
      </c>
      <c r="D1094" t="s">
        <v>1949</v>
      </c>
      <c r="E1094" t="s">
        <v>2948</v>
      </c>
      <c r="F1094" t="s">
        <v>1092</v>
      </c>
      <c r="G1094" s="3">
        <v>43578</v>
      </c>
      <c r="H1094" s="2">
        <v>132000</v>
      </c>
      <c r="I1094" s="12" t="s">
        <v>838</v>
      </c>
      <c r="J1094" s="67">
        <f t="shared" si="105"/>
        <v>0</v>
      </c>
      <c r="K1094" s="5">
        <f t="shared" ref="K1094:K1157" si="107">IF(J1094&gt;0,1,0)</f>
        <v>0</v>
      </c>
      <c r="L1094" s="54">
        <f t="shared" ref="L1094:L1157" si="108">IF(K1094=0,0,IF(I1094="did not close",0,IF(I1094="",0,1)))</f>
        <v>0</v>
      </c>
      <c r="M1094" s="56" t="str">
        <f t="shared" si="104"/>
        <v>Realty Plus - Mexia</v>
      </c>
      <c r="N1094" s="5">
        <f t="shared" si="106"/>
        <v>1</v>
      </c>
      <c r="O1094" s="5">
        <f t="shared" ref="O1094:O1157" si="109">IF(K1094=0,IF(I1094="did not close",0,IF(I1094="",0,1)),0)</f>
        <v>0</v>
      </c>
    </row>
    <row r="1095" spans="1:15" s="8" customFormat="1" ht="14.25" customHeight="1" x14ac:dyDescent="0.2">
      <c r="A1095" t="s">
        <v>527</v>
      </c>
      <c r="B1095" t="s">
        <v>718</v>
      </c>
      <c r="C1095" t="s">
        <v>2030</v>
      </c>
      <c r="D1095" t="s">
        <v>1949</v>
      </c>
      <c r="E1095" t="s">
        <v>3001</v>
      </c>
      <c r="F1095" t="s">
        <v>1092</v>
      </c>
      <c r="G1095" s="3">
        <v>43584</v>
      </c>
      <c r="H1095" s="2">
        <v>29000</v>
      </c>
      <c r="I1095" s="12" t="s">
        <v>838</v>
      </c>
      <c r="J1095" s="67">
        <f t="shared" si="105"/>
        <v>29000</v>
      </c>
      <c r="K1095" s="5">
        <f t="shared" si="107"/>
        <v>1</v>
      </c>
      <c r="L1095" s="54">
        <f t="shared" si="108"/>
        <v>0</v>
      </c>
      <c r="M1095" s="56" t="str">
        <f t="shared" si="104"/>
        <v>Realty Plus - Mexia</v>
      </c>
      <c r="N1095" s="5">
        <f t="shared" si="106"/>
        <v>0</v>
      </c>
      <c r="O1095" s="5">
        <f t="shared" si="109"/>
        <v>0</v>
      </c>
    </row>
    <row r="1096" spans="1:15" s="8" customFormat="1" ht="14.25" customHeight="1" x14ac:dyDescent="0.2">
      <c r="A1096" t="s">
        <v>1868</v>
      </c>
      <c r="B1096" t="s">
        <v>1869</v>
      </c>
      <c r="C1096" t="s">
        <v>840</v>
      </c>
      <c r="D1096" t="s">
        <v>1949</v>
      </c>
      <c r="E1096" t="s">
        <v>2871</v>
      </c>
      <c r="F1096" t="s">
        <v>213</v>
      </c>
      <c r="G1096" s="3">
        <v>43567</v>
      </c>
      <c r="H1096" s="2">
        <v>73000</v>
      </c>
      <c r="I1096" s="12" t="s">
        <v>838</v>
      </c>
      <c r="J1096" s="67">
        <f t="shared" si="105"/>
        <v>73000</v>
      </c>
      <c r="K1096" s="5">
        <f t="shared" si="107"/>
        <v>1</v>
      </c>
      <c r="L1096" s="54">
        <f t="shared" si="108"/>
        <v>0</v>
      </c>
      <c r="M1096" s="56" t="str">
        <f t="shared" si="104"/>
        <v>Realty Plus - Mexia</v>
      </c>
      <c r="N1096" s="5">
        <f t="shared" si="106"/>
        <v>0</v>
      </c>
      <c r="O1096" s="5">
        <f t="shared" si="109"/>
        <v>0</v>
      </c>
    </row>
    <row r="1097" spans="1:15" s="8" customFormat="1" ht="14.25" customHeight="1" x14ac:dyDescent="0.2">
      <c r="A1097" t="s">
        <v>1868</v>
      </c>
      <c r="B1097" t="s">
        <v>1869</v>
      </c>
      <c r="C1097" t="s">
        <v>264</v>
      </c>
      <c r="D1097" t="s">
        <v>1949</v>
      </c>
      <c r="E1097" t="s">
        <v>3187</v>
      </c>
      <c r="F1097" t="s">
        <v>880</v>
      </c>
      <c r="G1097" s="3">
        <v>43602</v>
      </c>
      <c r="H1097" s="2">
        <v>36500</v>
      </c>
      <c r="I1097" s="12" t="s">
        <v>838</v>
      </c>
      <c r="J1097" s="67">
        <f t="shared" si="105"/>
        <v>36500</v>
      </c>
      <c r="K1097" s="5">
        <f t="shared" si="107"/>
        <v>1</v>
      </c>
      <c r="L1097" s="54">
        <f t="shared" si="108"/>
        <v>0</v>
      </c>
      <c r="M1097" s="56" t="str">
        <f t="shared" si="104"/>
        <v>Realty Plus - Mexia</v>
      </c>
      <c r="N1097" s="5">
        <f t="shared" si="106"/>
        <v>0</v>
      </c>
      <c r="O1097" s="5">
        <f t="shared" si="109"/>
        <v>0</v>
      </c>
    </row>
    <row r="1098" spans="1:15" s="8" customFormat="1" ht="14.25" customHeight="1" x14ac:dyDescent="0.2">
      <c r="A1098" t="s">
        <v>326</v>
      </c>
      <c r="B1098" t="s">
        <v>1844</v>
      </c>
      <c r="C1098" t="s">
        <v>2030</v>
      </c>
      <c r="D1098" t="s">
        <v>1949</v>
      </c>
      <c r="E1098" t="s">
        <v>2185</v>
      </c>
      <c r="F1098" t="s">
        <v>123</v>
      </c>
      <c r="G1098" s="3">
        <v>43483</v>
      </c>
      <c r="H1098" s="2">
        <v>370000</v>
      </c>
      <c r="I1098" s="12" t="s">
        <v>838</v>
      </c>
      <c r="J1098" s="67">
        <f t="shared" si="105"/>
        <v>370000</v>
      </c>
      <c r="K1098" s="5">
        <f t="shared" si="107"/>
        <v>1</v>
      </c>
      <c r="L1098" s="54">
        <f t="shared" si="108"/>
        <v>0</v>
      </c>
      <c r="M1098" s="56" t="str">
        <f t="shared" si="104"/>
        <v>Realty Plus - Mexia</v>
      </c>
      <c r="N1098" s="5">
        <f t="shared" si="106"/>
        <v>0</v>
      </c>
      <c r="O1098" s="5">
        <f t="shared" si="109"/>
        <v>0</v>
      </c>
    </row>
    <row r="1099" spans="1:15" s="8" customFormat="1" ht="14.25" customHeight="1" x14ac:dyDescent="0.2">
      <c r="A1099" t="s">
        <v>1630</v>
      </c>
      <c r="B1099" t="s">
        <v>2025</v>
      </c>
      <c r="C1099" t="s">
        <v>1630</v>
      </c>
      <c r="D1099" t="s">
        <v>2025</v>
      </c>
      <c r="E1099" t="s">
        <v>2241</v>
      </c>
      <c r="F1099" t="s">
        <v>123</v>
      </c>
      <c r="G1099" s="3">
        <v>43495</v>
      </c>
      <c r="H1099" s="2">
        <v>208000</v>
      </c>
      <c r="I1099" s="12" t="s">
        <v>838</v>
      </c>
      <c r="J1099" s="67">
        <f t="shared" si="105"/>
        <v>0</v>
      </c>
      <c r="K1099" s="5">
        <f t="shared" si="107"/>
        <v>0</v>
      </c>
      <c r="L1099" s="54">
        <f t="shared" si="108"/>
        <v>0</v>
      </c>
      <c r="M1099" s="56" t="str">
        <f t="shared" si="104"/>
        <v>Red Oak Properties</v>
      </c>
      <c r="N1099" s="5">
        <f t="shared" si="106"/>
        <v>1</v>
      </c>
      <c r="O1099" s="5">
        <f t="shared" si="109"/>
        <v>0</v>
      </c>
    </row>
    <row r="1100" spans="1:15" s="8" customFormat="1" ht="14.25" customHeight="1" x14ac:dyDescent="0.2">
      <c r="A1100" t="s">
        <v>211</v>
      </c>
      <c r="B1100" t="s">
        <v>2025</v>
      </c>
      <c r="C1100" t="s">
        <v>211</v>
      </c>
      <c r="D1100" t="s">
        <v>2025</v>
      </c>
      <c r="E1100" t="s">
        <v>2956</v>
      </c>
      <c r="F1100" t="s">
        <v>6</v>
      </c>
      <c r="G1100" s="3">
        <v>43579</v>
      </c>
      <c r="H1100" s="2">
        <v>350000</v>
      </c>
      <c r="I1100" s="12" t="s">
        <v>838</v>
      </c>
      <c r="J1100" s="67">
        <f t="shared" si="105"/>
        <v>0</v>
      </c>
      <c r="K1100" s="5">
        <f t="shared" si="107"/>
        <v>0</v>
      </c>
      <c r="L1100" s="54">
        <f t="shared" si="108"/>
        <v>0</v>
      </c>
      <c r="M1100" s="56" t="str">
        <f t="shared" si="104"/>
        <v>Red Oak Properties</v>
      </c>
      <c r="N1100" s="5">
        <f t="shared" si="106"/>
        <v>1</v>
      </c>
      <c r="O1100" s="5">
        <f t="shared" si="109"/>
        <v>0</v>
      </c>
    </row>
    <row r="1101" spans="1:15" s="8" customFormat="1" ht="14.25" customHeight="1" x14ac:dyDescent="0.2">
      <c r="A1101" t="s">
        <v>211</v>
      </c>
      <c r="B1101" t="s">
        <v>2025</v>
      </c>
      <c r="C1101" t="s">
        <v>211</v>
      </c>
      <c r="D1101" t="s">
        <v>2025</v>
      </c>
      <c r="E1101" t="s">
        <v>798</v>
      </c>
      <c r="F1101" t="s">
        <v>1249</v>
      </c>
      <c r="G1101" s="3">
        <v>43606</v>
      </c>
      <c r="H1101" s="2">
        <v>194000</v>
      </c>
      <c r="I1101" s="12" t="s">
        <v>838</v>
      </c>
      <c r="J1101" s="67">
        <f t="shared" si="105"/>
        <v>0</v>
      </c>
      <c r="K1101" s="5">
        <f t="shared" si="107"/>
        <v>0</v>
      </c>
      <c r="L1101" s="54">
        <f t="shared" si="108"/>
        <v>0</v>
      </c>
      <c r="M1101" s="56" t="str">
        <f t="shared" si="104"/>
        <v>Red Oak Properties</v>
      </c>
      <c r="N1101" s="5">
        <f t="shared" si="106"/>
        <v>1</v>
      </c>
      <c r="O1101" s="5">
        <f t="shared" si="109"/>
        <v>0</v>
      </c>
    </row>
    <row r="1102" spans="1:15" s="8" customFormat="1" ht="14.25" customHeight="1" x14ac:dyDescent="0.2">
      <c r="A1102" t="s">
        <v>3132</v>
      </c>
      <c r="B1102" t="s">
        <v>3133</v>
      </c>
      <c r="C1102" t="s">
        <v>211</v>
      </c>
      <c r="D1102" t="s">
        <v>2025</v>
      </c>
      <c r="E1102" t="s">
        <v>3134</v>
      </c>
      <c r="F1102" t="s">
        <v>6</v>
      </c>
      <c r="G1102" s="3">
        <v>43595</v>
      </c>
      <c r="H1102" s="2">
        <v>195900</v>
      </c>
      <c r="I1102" s="12" t="s">
        <v>838</v>
      </c>
      <c r="J1102" s="67">
        <f t="shared" si="105"/>
        <v>195900</v>
      </c>
      <c r="K1102" s="5">
        <f t="shared" si="107"/>
        <v>1</v>
      </c>
      <c r="L1102" s="54">
        <f t="shared" si="108"/>
        <v>0</v>
      </c>
      <c r="M1102" s="56" t="str">
        <f t="shared" ref="M1102:M1165" si="110">IF(D1102="",D1101,D1102)</f>
        <v>Red Oak Properties</v>
      </c>
      <c r="N1102" s="5">
        <f t="shared" si="106"/>
        <v>0</v>
      </c>
      <c r="O1102" s="5">
        <f t="shared" si="109"/>
        <v>0</v>
      </c>
    </row>
    <row r="1103" spans="1:15" s="8" customFormat="1" ht="14.25" customHeight="1" x14ac:dyDescent="0.2">
      <c r="A1103" t="s">
        <v>1210</v>
      </c>
      <c r="B1103" t="s">
        <v>1258</v>
      </c>
      <c r="C1103" t="s">
        <v>211</v>
      </c>
      <c r="D1103" t="s">
        <v>2025</v>
      </c>
      <c r="E1103" t="s">
        <v>2074</v>
      </c>
      <c r="F1103" t="s">
        <v>1249</v>
      </c>
      <c r="G1103" s="3">
        <v>43577</v>
      </c>
      <c r="H1103" s="2">
        <v>253000</v>
      </c>
      <c r="I1103" s="12" t="s">
        <v>838</v>
      </c>
      <c r="J1103" s="67">
        <f t="shared" si="105"/>
        <v>253000</v>
      </c>
      <c r="K1103" s="5">
        <f t="shared" si="107"/>
        <v>1</v>
      </c>
      <c r="L1103" s="54">
        <f t="shared" si="108"/>
        <v>0</v>
      </c>
      <c r="M1103" s="56" t="str">
        <f t="shared" si="110"/>
        <v>Red Oak Properties</v>
      </c>
      <c r="N1103" s="5">
        <f t="shared" si="106"/>
        <v>0</v>
      </c>
      <c r="O1103" s="5">
        <f t="shared" si="109"/>
        <v>0</v>
      </c>
    </row>
    <row r="1104" spans="1:15" s="8" customFormat="1" ht="14.25" customHeight="1" x14ac:dyDescent="0.2">
      <c r="A1104" t="s">
        <v>1868</v>
      </c>
      <c r="B1104" t="s">
        <v>1869</v>
      </c>
      <c r="C1104" t="s">
        <v>211</v>
      </c>
      <c r="D1104" t="s">
        <v>2025</v>
      </c>
      <c r="E1104" t="s">
        <v>3258</v>
      </c>
      <c r="F1104" t="s">
        <v>6</v>
      </c>
      <c r="G1104" s="3">
        <v>43608</v>
      </c>
      <c r="H1104" s="2">
        <v>366500</v>
      </c>
      <c r="I1104" s="12" t="s">
        <v>838</v>
      </c>
      <c r="J1104" s="67">
        <f t="shared" si="105"/>
        <v>366500</v>
      </c>
      <c r="K1104" s="5">
        <f t="shared" si="107"/>
        <v>1</v>
      </c>
      <c r="L1104" s="54">
        <f t="shared" si="108"/>
        <v>0</v>
      </c>
      <c r="M1104" s="56" t="str">
        <f t="shared" si="110"/>
        <v>Red Oak Properties</v>
      </c>
      <c r="N1104" s="5">
        <f t="shared" si="106"/>
        <v>0</v>
      </c>
      <c r="O1104" s="5">
        <f t="shared" si="109"/>
        <v>0</v>
      </c>
    </row>
    <row r="1105" spans="1:15" s="8" customFormat="1" ht="14.25" customHeight="1" x14ac:dyDescent="0.2">
      <c r="A1105" t="s">
        <v>1041</v>
      </c>
      <c r="B1105" t="s">
        <v>1703</v>
      </c>
      <c r="C1105" t="s">
        <v>1041</v>
      </c>
      <c r="D1105" t="s">
        <v>1703</v>
      </c>
      <c r="E1105" t="s">
        <v>2530</v>
      </c>
      <c r="F1105" t="s">
        <v>553</v>
      </c>
      <c r="G1105" s="3">
        <v>43530</v>
      </c>
      <c r="H1105" s="2">
        <v>45000</v>
      </c>
      <c r="I1105" s="12" t="s">
        <v>838</v>
      </c>
      <c r="J1105" s="67">
        <f t="shared" si="105"/>
        <v>0</v>
      </c>
      <c r="K1105" s="5">
        <f t="shared" si="107"/>
        <v>0</v>
      </c>
      <c r="L1105" s="54">
        <f t="shared" si="108"/>
        <v>0</v>
      </c>
      <c r="M1105" s="56" t="str">
        <f t="shared" si="110"/>
        <v>Rockin' KH Properties, LLC</v>
      </c>
      <c r="N1105" s="5">
        <f t="shared" si="106"/>
        <v>1</v>
      </c>
      <c r="O1105" s="5">
        <f t="shared" si="109"/>
        <v>0</v>
      </c>
    </row>
    <row r="1106" spans="1:15" s="8" customFormat="1" ht="14.25" customHeight="1" x14ac:dyDescent="0.2">
      <c r="A1106" t="s">
        <v>1041</v>
      </c>
      <c r="B1106" t="s">
        <v>1703</v>
      </c>
      <c r="C1106" t="s">
        <v>1041</v>
      </c>
      <c r="D1106" t="s">
        <v>1703</v>
      </c>
      <c r="E1106" t="s">
        <v>3261</v>
      </c>
      <c r="F1106" t="s">
        <v>553</v>
      </c>
      <c r="G1106" s="3">
        <v>43609</v>
      </c>
      <c r="H1106" s="2">
        <v>94000</v>
      </c>
      <c r="I1106" s="12" t="s">
        <v>838</v>
      </c>
      <c r="J1106" s="67">
        <f t="shared" si="105"/>
        <v>0</v>
      </c>
      <c r="K1106" s="5">
        <f t="shared" si="107"/>
        <v>0</v>
      </c>
      <c r="L1106" s="54">
        <f t="shared" si="108"/>
        <v>0</v>
      </c>
      <c r="M1106" s="56" t="str">
        <f t="shared" si="110"/>
        <v>Rockin' KH Properties, LLC</v>
      </c>
      <c r="N1106" s="5">
        <f t="shared" si="106"/>
        <v>1</v>
      </c>
      <c r="O1106" s="5">
        <f t="shared" si="109"/>
        <v>0</v>
      </c>
    </row>
    <row r="1107" spans="1:15" s="8" customFormat="1" ht="14.25" customHeight="1" x14ac:dyDescent="0.2">
      <c r="A1107" t="s">
        <v>879</v>
      </c>
      <c r="B1107" t="s">
        <v>0</v>
      </c>
      <c r="C1107" t="s">
        <v>1041</v>
      </c>
      <c r="D1107" t="s">
        <v>1703</v>
      </c>
      <c r="E1107" t="s">
        <v>3172</v>
      </c>
      <c r="F1107" t="s">
        <v>6</v>
      </c>
      <c r="G1107" s="3">
        <v>43600</v>
      </c>
      <c r="H1107" s="2">
        <v>230000</v>
      </c>
      <c r="I1107" s="12" t="s">
        <v>838</v>
      </c>
      <c r="J1107" s="67">
        <f t="shared" si="105"/>
        <v>230000</v>
      </c>
      <c r="K1107" s="5">
        <f t="shared" si="107"/>
        <v>1</v>
      </c>
      <c r="L1107" s="54">
        <f t="shared" si="108"/>
        <v>0</v>
      </c>
      <c r="M1107" s="56" t="str">
        <f t="shared" si="110"/>
        <v>Rockin' KH Properties, LLC</v>
      </c>
      <c r="N1107" s="5">
        <f t="shared" si="106"/>
        <v>0</v>
      </c>
      <c r="O1107" s="5">
        <f t="shared" si="109"/>
        <v>0</v>
      </c>
    </row>
    <row r="1108" spans="1:15" s="8" customFormat="1" ht="14.25" customHeight="1" x14ac:dyDescent="0.2">
      <c r="A1108" t="s">
        <v>1557</v>
      </c>
      <c r="B1108" t="s">
        <v>5</v>
      </c>
      <c r="C1108" t="s">
        <v>2229</v>
      </c>
      <c r="D1108" t="s">
        <v>1953</v>
      </c>
      <c r="E1108" t="s">
        <v>3245</v>
      </c>
      <c r="F1108" t="s">
        <v>425</v>
      </c>
      <c r="G1108" s="3">
        <v>43607</v>
      </c>
      <c r="H1108" s="2">
        <v>240000</v>
      </c>
      <c r="I1108" s="12">
        <v>20190815</v>
      </c>
      <c r="J1108" s="67">
        <f t="shared" si="105"/>
        <v>240000</v>
      </c>
      <c r="K1108" s="5">
        <f t="shared" si="107"/>
        <v>1</v>
      </c>
      <c r="L1108" s="54">
        <f t="shared" si="108"/>
        <v>1</v>
      </c>
      <c r="M1108" s="56" t="str">
        <f t="shared" si="110"/>
        <v>Ron Henderson R.E.</v>
      </c>
      <c r="N1108" s="5">
        <f t="shared" si="106"/>
        <v>0</v>
      </c>
      <c r="O1108" s="5">
        <f t="shared" si="109"/>
        <v>0</v>
      </c>
    </row>
    <row r="1109" spans="1:15" s="8" customFormat="1" ht="14.25" customHeight="1" x14ac:dyDescent="0.2">
      <c r="A1109" t="s">
        <v>182</v>
      </c>
      <c r="B1109" t="s">
        <v>718</v>
      </c>
      <c r="C1109" t="s">
        <v>1999</v>
      </c>
      <c r="D1109" t="s">
        <v>2073</v>
      </c>
      <c r="E1109" t="s">
        <v>2612</v>
      </c>
      <c r="F1109" t="s">
        <v>215</v>
      </c>
      <c r="G1109" s="3">
        <v>43539</v>
      </c>
      <c r="H1109" s="2">
        <v>55775</v>
      </c>
      <c r="I1109" s="12" t="s">
        <v>838</v>
      </c>
      <c r="J1109" s="67">
        <f t="shared" si="105"/>
        <v>55775</v>
      </c>
      <c r="K1109" s="5">
        <f t="shared" si="107"/>
        <v>1</v>
      </c>
      <c r="L1109" s="54">
        <f t="shared" si="108"/>
        <v>0</v>
      </c>
      <c r="M1109" s="56" t="str">
        <f t="shared" si="110"/>
        <v>Sadler Land and Realty</v>
      </c>
      <c r="N1109" s="5">
        <f t="shared" si="106"/>
        <v>0</v>
      </c>
      <c r="O1109" s="5">
        <f t="shared" si="109"/>
        <v>0</v>
      </c>
    </row>
    <row r="1110" spans="1:15" s="8" customFormat="1" ht="14.25" customHeight="1" x14ac:dyDescent="0.2">
      <c r="A1110" t="s">
        <v>182</v>
      </c>
      <c r="B1110" t="s">
        <v>718</v>
      </c>
      <c r="C1110" t="s">
        <v>1999</v>
      </c>
      <c r="D1110" t="s">
        <v>2073</v>
      </c>
      <c r="E1110" t="s">
        <v>2773</v>
      </c>
      <c r="F1110" t="s">
        <v>215</v>
      </c>
      <c r="G1110" s="3">
        <v>43557</v>
      </c>
      <c r="H1110" s="2">
        <v>147000</v>
      </c>
      <c r="I1110" s="12" t="s">
        <v>838</v>
      </c>
      <c r="J1110" s="67">
        <f t="shared" si="105"/>
        <v>147000</v>
      </c>
      <c r="K1110" s="5">
        <f t="shared" si="107"/>
        <v>1</v>
      </c>
      <c r="L1110" s="54">
        <f t="shared" si="108"/>
        <v>0</v>
      </c>
      <c r="M1110" s="56" t="str">
        <f t="shared" si="110"/>
        <v>Sadler Land and Realty</v>
      </c>
      <c r="N1110" s="5">
        <f t="shared" si="106"/>
        <v>0</v>
      </c>
      <c r="O1110" s="5">
        <f t="shared" si="109"/>
        <v>0</v>
      </c>
    </row>
    <row r="1111" spans="1:15" s="8" customFormat="1" ht="14.25" customHeight="1" x14ac:dyDescent="0.2">
      <c r="A1111" t="s">
        <v>1999</v>
      </c>
      <c r="B1111" t="s">
        <v>2073</v>
      </c>
      <c r="C1111" t="s">
        <v>1999</v>
      </c>
      <c r="D1111" t="s">
        <v>2073</v>
      </c>
      <c r="E1111" t="s">
        <v>2327</v>
      </c>
      <c r="F1111" t="s">
        <v>215</v>
      </c>
      <c r="G1111" s="3">
        <v>43504</v>
      </c>
      <c r="H1111" s="2">
        <v>60000</v>
      </c>
      <c r="I1111" s="12" t="s">
        <v>838</v>
      </c>
      <c r="J1111" s="67">
        <f t="shared" si="105"/>
        <v>0</v>
      </c>
      <c r="K1111" s="5">
        <f t="shared" si="107"/>
        <v>0</v>
      </c>
      <c r="L1111" s="54">
        <f t="shared" si="108"/>
        <v>0</v>
      </c>
      <c r="M1111" s="56" t="str">
        <f t="shared" si="110"/>
        <v>Sadler Land and Realty</v>
      </c>
      <c r="N1111" s="5">
        <f t="shared" si="106"/>
        <v>1</v>
      </c>
      <c r="O1111" s="5">
        <f t="shared" si="109"/>
        <v>0</v>
      </c>
    </row>
    <row r="1112" spans="1:15" s="8" customFormat="1" ht="14.25" customHeight="1" x14ac:dyDescent="0.2">
      <c r="A1112" t="s">
        <v>1999</v>
      </c>
      <c r="B1112" t="s">
        <v>2073</v>
      </c>
      <c r="C1112" t="s">
        <v>1999</v>
      </c>
      <c r="D1112" t="s">
        <v>2073</v>
      </c>
      <c r="E1112" t="s">
        <v>2424</v>
      </c>
      <c r="F1112" t="s">
        <v>214</v>
      </c>
      <c r="G1112" s="3">
        <v>43518</v>
      </c>
      <c r="H1112" s="2">
        <v>136000</v>
      </c>
      <c r="I1112" s="12" t="s">
        <v>838</v>
      </c>
      <c r="J1112" s="67">
        <f t="shared" si="105"/>
        <v>0</v>
      </c>
      <c r="K1112" s="5">
        <f t="shared" si="107"/>
        <v>0</v>
      </c>
      <c r="L1112" s="54">
        <f t="shared" si="108"/>
        <v>0</v>
      </c>
      <c r="M1112" s="56" t="str">
        <f t="shared" si="110"/>
        <v>Sadler Land and Realty</v>
      </c>
      <c r="N1112" s="5">
        <f t="shared" si="106"/>
        <v>1</v>
      </c>
      <c r="O1112" s="5">
        <f t="shared" si="109"/>
        <v>0</v>
      </c>
    </row>
    <row r="1113" spans="1:15" s="8" customFormat="1" ht="14.25" customHeight="1" x14ac:dyDescent="0.2">
      <c r="A1113" t="s">
        <v>1870</v>
      </c>
      <c r="B1113" t="s">
        <v>2073</v>
      </c>
      <c r="C1113" t="s">
        <v>1979</v>
      </c>
      <c r="D1113" t="s">
        <v>2073</v>
      </c>
      <c r="E1113" t="s">
        <v>3289</v>
      </c>
      <c r="F1113" t="s">
        <v>215</v>
      </c>
      <c r="G1113" s="3">
        <v>43609</v>
      </c>
      <c r="H1113" s="2">
        <v>220000</v>
      </c>
      <c r="I1113" s="12" t="s">
        <v>838</v>
      </c>
      <c r="J1113" s="67">
        <f t="shared" si="105"/>
        <v>0</v>
      </c>
      <c r="K1113" s="5">
        <f t="shared" si="107"/>
        <v>0</v>
      </c>
      <c r="L1113" s="54">
        <f t="shared" si="108"/>
        <v>0</v>
      </c>
      <c r="M1113" s="56" t="str">
        <f t="shared" si="110"/>
        <v>Sadler Land and Realty</v>
      </c>
      <c r="N1113" s="5">
        <f t="shared" si="106"/>
        <v>1</v>
      </c>
      <c r="O1113" s="5">
        <f t="shared" si="109"/>
        <v>0</v>
      </c>
    </row>
    <row r="1114" spans="1:15" s="8" customFormat="1" ht="14.25" customHeight="1" x14ac:dyDescent="0.2">
      <c r="A1114" t="s">
        <v>1979</v>
      </c>
      <c r="B1114" t="s">
        <v>2073</v>
      </c>
      <c r="C1114" t="s">
        <v>1870</v>
      </c>
      <c r="D1114" t="s">
        <v>2073</v>
      </c>
      <c r="E1114" t="s">
        <v>2996</v>
      </c>
      <c r="F1114" t="s">
        <v>215</v>
      </c>
      <c r="G1114" s="3">
        <v>43584</v>
      </c>
      <c r="H1114" s="2">
        <v>77500</v>
      </c>
      <c r="I1114" s="12" t="s">
        <v>838</v>
      </c>
      <c r="J1114" s="67">
        <f t="shared" si="105"/>
        <v>0</v>
      </c>
      <c r="K1114" s="5">
        <f t="shared" si="107"/>
        <v>0</v>
      </c>
      <c r="L1114" s="54">
        <f t="shared" si="108"/>
        <v>0</v>
      </c>
      <c r="M1114" s="56" t="str">
        <f t="shared" si="110"/>
        <v>Sadler Land and Realty</v>
      </c>
      <c r="N1114" s="5">
        <f t="shared" si="106"/>
        <v>1</v>
      </c>
      <c r="O1114" s="5">
        <f t="shared" si="109"/>
        <v>0</v>
      </c>
    </row>
    <row r="1115" spans="1:15" s="8" customFormat="1" ht="14.25" customHeight="1" x14ac:dyDescent="0.2">
      <c r="A1115" t="s">
        <v>1271</v>
      </c>
      <c r="B1115" t="s">
        <v>1943</v>
      </c>
      <c r="C1115" t="s">
        <v>1870</v>
      </c>
      <c r="D1115" t="s">
        <v>2073</v>
      </c>
      <c r="E1115" t="s">
        <v>2788</v>
      </c>
      <c r="F1115" t="s">
        <v>215</v>
      </c>
      <c r="G1115" s="3">
        <v>43559</v>
      </c>
      <c r="H1115" s="2">
        <v>156600</v>
      </c>
      <c r="I1115" s="12" t="s">
        <v>838</v>
      </c>
      <c r="J1115" s="67">
        <f t="shared" si="105"/>
        <v>156600</v>
      </c>
      <c r="K1115" s="5">
        <f t="shared" si="107"/>
        <v>1</v>
      </c>
      <c r="L1115" s="54">
        <f t="shared" si="108"/>
        <v>0</v>
      </c>
      <c r="M1115" s="56" t="str">
        <f t="shared" si="110"/>
        <v>Sadler Land and Realty</v>
      </c>
      <c r="N1115" s="5">
        <f t="shared" si="106"/>
        <v>0</v>
      </c>
      <c r="O1115" s="5">
        <f t="shared" si="109"/>
        <v>0</v>
      </c>
    </row>
    <row r="1116" spans="1:15" s="8" customFormat="1" ht="14.25" customHeight="1" x14ac:dyDescent="0.2">
      <c r="A1116" t="s">
        <v>1040</v>
      </c>
      <c r="B1116" t="s">
        <v>5</v>
      </c>
      <c r="C1116" t="s">
        <v>1870</v>
      </c>
      <c r="D1116" t="s">
        <v>2073</v>
      </c>
      <c r="E1116" t="s">
        <v>2752</v>
      </c>
      <c r="F1116" t="s">
        <v>215</v>
      </c>
      <c r="G1116" s="3">
        <v>43553</v>
      </c>
      <c r="H1116" s="2">
        <v>180000</v>
      </c>
      <c r="I1116" s="12" t="s">
        <v>838</v>
      </c>
      <c r="J1116" s="67">
        <f t="shared" si="105"/>
        <v>180000</v>
      </c>
      <c r="K1116" s="5">
        <f t="shared" si="107"/>
        <v>1</v>
      </c>
      <c r="L1116" s="54">
        <f t="shared" si="108"/>
        <v>0</v>
      </c>
      <c r="M1116" s="56" t="str">
        <f t="shared" si="110"/>
        <v>Sadler Land and Realty</v>
      </c>
      <c r="N1116" s="5">
        <f t="shared" si="106"/>
        <v>0</v>
      </c>
      <c r="O1116" s="5">
        <f t="shared" si="109"/>
        <v>0</v>
      </c>
    </row>
    <row r="1117" spans="1:15" s="8" customFormat="1" ht="14.25" customHeight="1" x14ac:dyDescent="0.2">
      <c r="A1117" t="s">
        <v>1868</v>
      </c>
      <c r="B1117" t="s">
        <v>1869</v>
      </c>
      <c r="C1117" t="s">
        <v>2068</v>
      </c>
      <c r="D1117" t="s">
        <v>1984</v>
      </c>
      <c r="E1117" t="s">
        <v>2271</v>
      </c>
      <c r="F1117" t="s">
        <v>301</v>
      </c>
      <c r="G1117" s="3">
        <v>43496</v>
      </c>
      <c r="H1117" s="2">
        <v>115000</v>
      </c>
      <c r="I1117" s="12" t="s">
        <v>838</v>
      </c>
      <c r="J1117" s="67">
        <f t="shared" si="105"/>
        <v>115000</v>
      </c>
      <c r="K1117" s="5">
        <f t="shared" si="107"/>
        <v>1</v>
      </c>
      <c r="L1117" s="54">
        <f t="shared" si="108"/>
        <v>0</v>
      </c>
      <c r="M1117" s="56" t="str">
        <f t="shared" si="110"/>
        <v>Sauer &amp; Associates, Inc.</v>
      </c>
      <c r="N1117" s="5">
        <f t="shared" si="106"/>
        <v>0</v>
      </c>
      <c r="O1117" s="5">
        <f t="shared" si="109"/>
        <v>0</v>
      </c>
    </row>
    <row r="1118" spans="1:15" s="8" customFormat="1" ht="14.25" customHeight="1" x14ac:dyDescent="0.2">
      <c r="A1118" t="s">
        <v>1868</v>
      </c>
      <c r="B1118" t="s">
        <v>1869</v>
      </c>
      <c r="C1118" t="s">
        <v>2068</v>
      </c>
      <c r="D1118" t="s">
        <v>1984</v>
      </c>
      <c r="E1118" t="s">
        <v>2862</v>
      </c>
      <c r="F1118" t="s">
        <v>301</v>
      </c>
      <c r="G1118" s="3">
        <v>43567</v>
      </c>
      <c r="H1118" s="2">
        <v>142900</v>
      </c>
      <c r="I1118" s="12" t="s">
        <v>838</v>
      </c>
      <c r="J1118" s="67">
        <f t="shared" si="105"/>
        <v>142900</v>
      </c>
      <c r="K1118" s="5">
        <f t="shared" si="107"/>
        <v>1</v>
      </c>
      <c r="L1118" s="54">
        <f t="shared" si="108"/>
        <v>0</v>
      </c>
      <c r="M1118" s="56" t="str">
        <f t="shared" si="110"/>
        <v>Sauer &amp; Associates, Inc.</v>
      </c>
      <c r="N1118" s="5">
        <f t="shared" si="106"/>
        <v>0</v>
      </c>
      <c r="O1118" s="5">
        <f t="shared" si="109"/>
        <v>0</v>
      </c>
    </row>
    <row r="1119" spans="1:15" s="8" customFormat="1" ht="14.25" customHeight="1" x14ac:dyDescent="0.2">
      <c r="A1119" t="s">
        <v>1868</v>
      </c>
      <c r="B1119" t="s">
        <v>1869</v>
      </c>
      <c r="C1119" t="s">
        <v>1393</v>
      </c>
      <c r="D1119" t="s">
        <v>1984</v>
      </c>
      <c r="E1119" t="s">
        <v>2630</v>
      </c>
      <c r="F1119" t="s">
        <v>1209</v>
      </c>
      <c r="G1119" s="3">
        <v>43542</v>
      </c>
      <c r="H1119" s="2">
        <v>22500</v>
      </c>
      <c r="I1119" s="12" t="s">
        <v>838</v>
      </c>
      <c r="J1119" s="67">
        <f t="shared" si="105"/>
        <v>22500</v>
      </c>
      <c r="K1119" s="5">
        <f t="shared" si="107"/>
        <v>1</v>
      </c>
      <c r="L1119" s="54">
        <f t="shared" si="108"/>
        <v>0</v>
      </c>
      <c r="M1119" s="56" t="str">
        <f t="shared" si="110"/>
        <v>Sauer &amp; Associates, Inc.</v>
      </c>
      <c r="N1119" s="5">
        <f t="shared" si="106"/>
        <v>0</v>
      </c>
      <c r="O1119" s="5">
        <f t="shared" si="109"/>
        <v>0</v>
      </c>
    </row>
    <row r="1120" spans="1:15" s="8" customFormat="1" ht="14.25" customHeight="1" x14ac:dyDescent="0.2">
      <c r="A1120" t="s">
        <v>1868</v>
      </c>
      <c r="B1120" t="s">
        <v>1869</v>
      </c>
      <c r="C1120" t="s">
        <v>1393</v>
      </c>
      <c r="D1120" t="s">
        <v>1984</v>
      </c>
      <c r="E1120" t="s">
        <v>532</v>
      </c>
      <c r="F1120" t="s">
        <v>8</v>
      </c>
      <c r="G1120" s="3">
        <v>43564</v>
      </c>
      <c r="H1120" s="2">
        <v>60000</v>
      </c>
      <c r="I1120" s="12" t="s">
        <v>838</v>
      </c>
      <c r="J1120" s="67">
        <f t="shared" si="105"/>
        <v>60000</v>
      </c>
      <c r="K1120" s="5">
        <f t="shared" si="107"/>
        <v>1</v>
      </c>
      <c r="L1120" s="54">
        <f t="shared" si="108"/>
        <v>0</v>
      </c>
      <c r="M1120" s="56" t="str">
        <f t="shared" si="110"/>
        <v>Sauer &amp; Associates, Inc.</v>
      </c>
      <c r="N1120" s="5">
        <f t="shared" si="106"/>
        <v>0</v>
      </c>
      <c r="O1120" s="5">
        <f t="shared" si="109"/>
        <v>0</v>
      </c>
    </row>
    <row r="1121" spans="1:15" s="8" customFormat="1" ht="14.25" customHeight="1" x14ac:dyDescent="0.2">
      <c r="A1121" t="s">
        <v>1868</v>
      </c>
      <c r="B1121" t="s">
        <v>1869</v>
      </c>
      <c r="C1121" t="s">
        <v>1393</v>
      </c>
      <c r="D1121" t="s">
        <v>1984</v>
      </c>
      <c r="E1121" t="s">
        <v>3291</v>
      </c>
      <c r="F1121" t="s">
        <v>301</v>
      </c>
      <c r="G1121" s="3">
        <v>43613</v>
      </c>
      <c r="H1121" s="2">
        <v>109000</v>
      </c>
      <c r="I1121" s="12" t="s">
        <v>838</v>
      </c>
      <c r="J1121" s="67">
        <f t="shared" si="105"/>
        <v>109000</v>
      </c>
      <c r="K1121" s="5">
        <f t="shared" si="107"/>
        <v>1</v>
      </c>
      <c r="L1121" s="54">
        <f t="shared" si="108"/>
        <v>0</v>
      </c>
      <c r="M1121" s="56" t="str">
        <f t="shared" si="110"/>
        <v>Sauer &amp; Associates, Inc.</v>
      </c>
      <c r="N1121" s="5">
        <f t="shared" si="106"/>
        <v>0</v>
      </c>
      <c r="O1121" s="5">
        <f t="shared" si="109"/>
        <v>0</v>
      </c>
    </row>
    <row r="1122" spans="1:15" s="8" customFormat="1" ht="14.25" customHeight="1" x14ac:dyDescent="0.2">
      <c r="A1122" t="s">
        <v>1868</v>
      </c>
      <c r="B1122" t="s">
        <v>1869</v>
      </c>
      <c r="C1122" t="s">
        <v>1713</v>
      </c>
      <c r="D1122" t="s">
        <v>1984</v>
      </c>
      <c r="E1122" t="s">
        <v>2660</v>
      </c>
      <c r="F1122" t="s">
        <v>301</v>
      </c>
      <c r="G1122" s="3">
        <v>43545</v>
      </c>
      <c r="H1122" s="2">
        <v>43000</v>
      </c>
      <c r="I1122" s="12" t="s">
        <v>838</v>
      </c>
      <c r="J1122" s="67">
        <f t="shared" si="105"/>
        <v>43000</v>
      </c>
      <c r="K1122" s="5">
        <f t="shared" si="107"/>
        <v>1</v>
      </c>
      <c r="L1122" s="54">
        <f t="shared" si="108"/>
        <v>0</v>
      </c>
      <c r="M1122" s="56" t="str">
        <f t="shared" si="110"/>
        <v>Sauer &amp; Associates, Inc.</v>
      </c>
      <c r="N1122" s="5">
        <f t="shared" si="106"/>
        <v>0</v>
      </c>
      <c r="O1122" s="5">
        <f t="shared" si="109"/>
        <v>0</v>
      </c>
    </row>
    <row r="1123" spans="1:15" s="8" customFormat="1" ht="14.25" customHeight="1" x14ac:dyDescent="0.2">
      <c r="A1123" t="s">
        <v>1307</v>
      </c>
      <c r="B1123" t="s">
        <v>1099</v>
      </c>
      <c r="C1123" t="s">
        <v>2068</v>
      </c>
      <c r="D1123" t="s">
        <v>1984</v>
      </c>
      <c r="E1123" t="s">
        <v>2349</v>
      </c>
      <c r="F1123" t="s">
        <v>301</v>
      </c>
      <c r="G1123" s="3">
        <v>43508</v>
      </c>
      <c r="H1123" s="2">
        <v>139500</v>
      </c>
      <c r="I1123" s="12" t="s">
        <v>838</v>
      </c>
      <c r="J1123" s="67">
        <f t="shared" si="105"/>
        <v>139500</v>
      </c>
      <c r="K1123" s="5">
        <f t="shared" si="107"/>
        <v>1</v>
      </c>
      <c r="L1123" s="54">
        <f t="shared" si="108"/>
        <v>0</v>
      </c>
      <c r="M1123" s="56" t="str">
        <f t="shared" si="110"/>
        <v>Sauer &amp; Associates, Inc.</v>
      </c>
      <c r="N1123" s="5">
        <f t="shared" si="106"/>
        <v>0</v>
      </c>
      <c r="O1123" s="5">
        <f t="shared" si="109"/>
        <v>0</v>
      </c>
    </row>
    <row r="1124" spans="1:15" s="8" customFormat="1" ht="14.25" customHeight="1" x14ac:dyDescent="0.2">
      <c r="A1124" t="s">
        <v>3344</v>
      </c>
      <c r="B1124" t="s">
        <v>557</v>
      </c>
      <c r="C1124" t="s">
        <v>1393</v>
      </c>
      <c r="D1124" t="s">
        <v>1984</v>
      </c>
      <c r="E1124" t="s">
        <v>3350</v>
      </c>
      <c r="F1124" t="s">
        <v>8</v>
      </c>
      <c r="G1124" s="3">
        <v>43616</v>
      </c>
      <c r="H1124" s="2">
        <v>107500</v>
      </c>
      <c r="I1124" s="12">
        <v>20191017</v>
      </c>
      <c r="J1124" s="67">
        <f t="shared" si="105"/>
        <v>107500</v>
      </c>
      <c r="K1124" s="5">
        <f t="shared" si="107"/>
        <v>1</v>
      </c>
      <c r="L1124" s="54">
        <f t="shared" si="108"/>
        <v>1</v>
      </c>
      <c r="M1124" s="56" t="str">
        <f t="shared" si="110"/>
        <v>Sauer &amp; Associates, Inc.</v>
      </c>
      <c r="N1124" s="5">
        <f t="shared" si="106"/>
        <v>0</v>
      </c>
      <c r="O1124" s="5">
        <f t="shared" si="109"/>
        <v>0</v>
      </c>
    </row>
    <row r="1125" spans="1:15" s="8" customFormat="1" ht="14.25" customHeight="1" x14ac:dyDescent="0.2">
      <c r="A1125" t="s">
        <v>1865</v>
      </c>
      <c r="B1125" t="s">
        <v>1842</v>
      </c>
      <c r="C1125" t="s">
        <v>401</v>
      </c>
      <c r="D1125" t="s">
        <v>194</v>
      </c>
      <c r="E1125" t="s">
        <v>3031</v>
      </c>
      <c r="F1125" t="s">
        <v>11</v>
      </c>
      <c r="G1125" s="3">
        <v>43586</v>
      </c>
      <c r="H1125" s="2">
        <v>120000</v>
      </c>
      <c r="I1125" s="12">
        <v>20190736</v>
      </c>
      <c r="J1125" s="67">
        <f t="shared" si="105"/>
        <v>120000</v>
      </c>
      <c r="K1125" s="5">
        <f t="shared" si="107"/>
        <v>1</v>
      </c>
      <c r="L1125" s="54">
        <f t="shared" si="108"/>
        <v>1</v>
      </c>
      <c r="M1125" s="56" t="str">
        <f t="shared" si="110"/>
        <v>Slovak Realty</v>
      </c>
      <c r="N1125" s="5">
        <f t="shared" si="106"/>
        <v>0</v>
      </c>
      <c r="O1125" s="5">
        <f t="shared" si="109"/>
        <v>0</v>
      </c>
    </row>
    <row r="1126" spans="1:15" s="8" customFormat="1" ht="14.25" customHeight="1" x14ac:dyDescent="0.2">
      <c r="A1126" t="s">
        <v>2631</v>
      </c>
      <c r="B1126" t="s">
        <v>1842</v>
      </c>
      <c r="C1126" t="s">
        <v>1090</v>
      </c>
      <c r="D1126" t="s">
        <v>194</v>
      </c>
      <c r="E1126" t="s">
        <v>2632</v>
      </c>
      <c r="F1126" t="s">
        <v>11</v>
      </c>
      <c r="G1126" s="3">
        <v>43542</v>
      </c>
      <c r="H1126" s="2">
        <v>112000</v>
      </c>
      <c r="I1126" s="12">
        <v>20190331</v>
      </c>
      <c r="J1126" s="67">
        <f t="shared" si="105"/>
        <v>112000</v>
      </c>
      <c r="K1126" s="5">
        <f t="shared" si="107"/>
        <v>1</v>
      </c>
      <c r="L1126" s="54">
        <f t="shared" si="108"/>
        <v>1</v>
      </c>
      <c r="M1126" s="56" t="str">
        <f t="shared" si="110"/>
        <v>Slovak Realty</v>
      </c>
      <c r="N1126" s="5">
        <f t="shared" si="106"/>
        <v>0</v>
      </c>
      <c r="O1126" s="5">
        <f t="shared" si="109"/>
        <v>0</v>
      </c>
    </row>
    <row r="1127" spans="1:15" s="8" customFormat="1" ht="14.25" customHeight="1" x14ac:dyDescent="0.2">
      <c r="A1127" t="s">
        <v>787</v>
      </c>
      <c r="B1127" t="s">
        <v>1036</v>
      </c>
      <c r="C1127" t="s">
        <v>1684</v>
      </c>
      <c r="D1127" t="s">
        <v>2328</v>
      </c>
      <c r="E1127" t="s">
        <v>3090</v>
      </c>
      <c r="F1127" t="s">
        <v>1249</v>
      </c>
      <c r="G1127" s="3">
        <v>43592</v>
      </c>
      <c r="H1127" s="2">
        <v>575000</v>
      </c>
      <c r="I1127" s="12" t="s">
        <v>838</v>
      </c>
      <c r="J1127" s="67">
        <f t="shared" si="105"/>
        <v>575000</v>
      </c>
      <c r="K1127" s="5">
        <f t="shared" si="107"/>
        <v>1</v>
      </c>
      <c r="L1127" s="54">
        <f t="shared" si="108"/>
        <v>0</v>
      </c>
      <c r="M1127" s="56" t="str">
        <f t="shared" si="110"/>
        <v>Sojourn Enterprises</v>
      </c>
      <c r="N1127" s="5">
        <f t="shared" si="106"/>
        <v>0</v>
      </c>
      <c r="O1127" s="5">
        <f t="shared" si="109"/>
        <v>0</v>
      </c>
    </row>
    <row r="1128" spans="1:15" s="8" customFormat="1" ht="14.25" customHeight="1" x14ac:dyDescent="0.2">
      <c r="A1128" t="s">
        <v>1684</v>
      </c>
      <c r="B1128" t="s">
        <v>2328</v>
      </c>
      <c r="C1128" t="s">
        <v>1684</v>
      </c>
      <c r="D1128" t="s">
        <v>2328</v>
      </c>
      <c r="E1128" t="s">
        <v>2500</v>
      </c>
      <c r="F1128" t="s">
        <v>111</v>
      </c>
      <c r="G1128" s="3">
        <v>43526</v>
      </c>
      <c r="H1128" s="2">
        <v>40000</v>
      </c>
      <c r="I1128" s="12" t="s">
        <v>838</v>
      </c>
      <c r="J1128" s="67">
        <f t="shared" si="105"/>
        <v>0</v>
      </c>
      <c r="K1128" s="5">
        <f t="shared" si="107"/>
        <v>0</v>
      </c>
      <c r="L1128" s="54">
        <f t="shared" si="108"/>
        <v>0</v>
      </c>
      <c r="M1128" s="56" t="str">
        <f t="shared" si="110"/>
        <v>Sojourn Enterprises</v>
      </c>
      <c r="N1128" s="5">
        <f t="shared" si="106"/>
        <v>1</v>
      </c>
      <c r="O1128" s="5">
        <f t="shared" si="109"/>
        <v>0</v>
      </c>
    </row>
    <row r="1129" spans="1:15" s="8" customFormat="1" ht="14.25" customHeight="1" x14ac:dyDescent="0.2">
      <c r="A1129" t="s">
        <v>107</v>
      </c>
      <c r="B1129" t="s">
        <v>1258</v>
      </c>
      <c r="C1129" t="s">
        <v>1540</v>
      </c>
      <c r="D1129" t="s">
        <v>1541</v>
      </c>
      <c r="E1129" t="s">
        <v>2682</v>
      </c>
      <c r="F1129" t="s">
        <v>6</v>
      </c>
      <c r="G1129" s="3">
        <v>43546</v>
      </c>
      <c r="H1129" s="2">
        <v>125000</v>
      </c>
      <c r="I1129" s="12" t="s">
        <v>838</v>
      </c>
      <c r="J1129" s="67">
        <f t="shared" si="105"/>
        <v>125000</v>
      </c>
      <c r="K1129" s="5">
        <f t="shared" si="107"/>
        <v>1</v>
      </c>
      <c r="L1129" s="54">
        <f t="shared" si="108"/>
        <v>0</v>
      </c>
      <c r="M1129" s="56" t="str">
        <f t="shared" si="110"/>
        <v>Stanford Properties</v>
      </c>
      <c r="N1129" s="5">
        <f t="shared" si="106"/>
        <v>0</v>
      </c>
      <c r="O1129" s="5">
        <f t="shared" si="109"/>
        <v>0</v>
      </c>
    </row>
    <row r="1130" spans="1:15" s="8" customFormat="1" ht="14.25" customHeight="1" x14ac:dyDescent="0.2">
      <c r="A1130" t="s">
        <v>1540</v>
      </c>
      <c r="B1130" t="s">
        <v>1541</v>
      </c>
      <c r="C1130" t="s">
        <v>1540</v>
      </c>
      <c r="D1130" t="s">
        <v>1541</v>
      </c>
      <c r="E1130" t="s">
        <v>2772</v>
      </c>
      <c r="F1130" t="s">
        <v>286</v>
      </c>
      <c r="G1130" s="3">
        <v>43557</v>
      </c>
      <c r="H1130" s="2">
        <v>92500</v>
      </c>
      <c r="I1130" s="12" t="s">
        <v>838</v>
      </c>
      <c r="J1130" s="67">
        <f t="shared" si="105"/>
        <v>0</v>
      </c>
      <c r="K1130" s="5">
        <f t="shared" si="107"/>
        <v>0</v>
      </c>
      <c r="L1130" s="54">
        <f t="shared" si="108"/>
        <v>0</v>
      </c>
      <c r="M1130" s="56" t="str">
        <f t="shared" si="110"/>
        <v>Stanford Properties</v>
      </c>
      <c r="N1130" s="5">
        <f t="shared" si="106"/>
        <v>1</v>
      </c>
      <c r="O1130" s="5">
        <f t="shared" si="109"/>
        <v>0</v>
      </c>
    </row>
    <row r="1131" spans="1:15" s="8" customFormat="1" ht="14.25" customHeight="1" x14ac:dyDescent="0.2">
      <c r="A1131" t="s">
        <v>1885</v>
      </c>
      <c r="B1131" t="s">
        <v>1886</v>
      </c>
      <c r="C1131" t="s">
        <v>1885</v>
      </c>
      <c r="D1131" t="s">
        <v>1886</v>
      </c>
      <c r="E1131" t="s">
        <v>2384</v>
      </c>
      <c r="F1131" t="s">
        <v>1126</v>
      </c>
      <c r="G1131" s="3">
        <v>43514</v>
      </c>
      <c r="H1131" s="2">
        <v>289970</v>
      </c>
      <c r="I1131" s="12" t="s">
        <v>838</v>
      </c>
      <c r="J1131" s="67">
        <f t="shared" si="105"/>
        <v>0</v>
      </c>
      <c r="K1131" s="5">
        <f t="shared" si="107"/>
        <v>0</v>
      </c>
      <c r="L1131" s="54">
        <f t="shared" si="108"/>
        <v>0</v>
      </c>
      <c r="M1131" s="56" t="str">
        <f t="shared" si="110"/>
        <v>Stylecraft Builders, Inc.</v>
      </c>
      <c r="N1131" s="5">
        <f t="shared" si="106"/>
        <v>1</v>
      </c>
      <c r="O1131" s="5">
        <f t="shared" si="109"/>
        <v>0</v>
      </c>
    </row>
    <row r="1132" spans="1:15" s="8" customFormat="1" ht="14.25" customHeight="1" x14ac:dyDescent="0.2">
      <c r="A1132" t="s">
        <v>551</v>
      </c>
      <c r="B1132" t="s">
        <v>1099</v>
      </c>
      <c r="C1132" t="s">
        <v>1872</v>
      </c>
      <c r="D1132" t="s">
        <v>1843</v>
      </c>
      <c r="E1132" t="s">
        <v>2549</v>
      </c>
      <c r="F1132" t="s">
        <v>6</v>
      </c>
      <c r="G1132" s="3">
        <v>43532</v>
      </c>
      <c r="H1132" s="2">
        <v>207500</v>
      </c>
      <c r="I1132" s="12" t="s">
        <v>838</v>
      </c>
      <c r="J1132" s="67">
        <f t="shared" si="105"/>
        <v>207500</v>
      </c>
      <c r="K1132" s="5">
        <f t="shared" si="107"/>
        <v>1</v>
      </c>
      <c r="L1132" s="54">
        <f t="shared" si="108"/>
        <v>0</v>
      </c>
      <c r="M1132" s="56" t="str">
        <f t="shared" si="110"/>
        <v>Synergy, Realtors</v>
      </c>
      <c r="N1132" s="5">
        <f t="shared" si="106"/>
        <v>0</v>
      </c>
      <c r="O1132" s="5">
        <f t="shared" si="109"/>
        <v>0</v>
      </c>
    </row>
    <row r="1133" spans="1:15" s="8" customFormat="1" ht="14.25" customHeight="1" x14ac:dyDescent="0.2">
      <c r="A1133" t="s">
        <v>152</v>
      </c>
      <c r="B1133" t="s">
        <v>1842</v>
      </c>
      <c r="C1133" t="s">
        <v>1872</v>
      </c>
      <c r="D1133" t="s">
        <v>1843</v>
      </c>
      <c r="E1133" t="s">
        <v>2799</v>
      </c>
      <c r="F1133" t="s">
        <v>123</v>
      </c>
      <c r="G1133" s="3">
        <v>43560</v>
      </c>
      <c r="H1133" s="2">
        <v>385000</v>
      </c>
      <c r="I1133" s="12" t="s">
        <v>838</v>
      </c>
      <c r="J1133" s="67">
        <f t="shared" si="105"/>
        <v>385000</v>
      </c>
      <c r="K1133" s="5">
        <f t="shared" si="107"/>
        <v>1</v>
      </c>
      <c r="L1133" s="54">
        <f t="shared" si="108"/>
        <v>0</v>
      </c>
      <c r="M1133" s="56" t="str">
        <f t="shared" si="110"/>
        <v>Synergy, Realtors</v>
      </c>
      <c r="N1133" s="5">
        <f t="shared" si="106"/>
        <v>0</v>
      </c>
      <c r="O1133" s="5">
        <f t="shared" si="109"/>
        <v>0</v>
      </c>
    </row>
    <row r="1134" spans="1:15" s="8" customFormat="1" ht="14.25" customHeight="1" x14ac:dyDescent="0.2">
      <c r="A1134" t="s">
        <v>1997</v>
      </c>
      <c r="B1134" t="s">
        <v>1751</v>
      </c>
      <c r="C1134" t="s">
        <v>2247</v>
      </c>
      <c r="D1134" t="s">
        <v>1843</v>
      </c>
      <c r="E1134" t="s">
        <v>2726</v>
      </c>
      <c r="F1134" t="s">
        <v>123</v>
      </c>
      <c r="G1134" s="3">
        <v>43552</v>
      </c>
      <c r="H1134" s="2">
        <v>330000</v>
      </c>
      <c r="I1134" s="12" t="s">
        <v>838</v>
      </c>
      <c r="J1134" s="67">
        <f t="shared" si="105"/>
        <v>330000</v>
      </c>
      <c r="K1134" s="5">
        <f t="shared" si="107"/>
        <v>1</v>
      </c>
      <c r="L1134" s="54">
        <f t="shared" si="108"/>
        <v>0</v>
      </c>
      <c r="M1134" s="56" t="str">
        <f t="shared" si="110"/>
        <v>Synergy, Realtors</v>
      </c>
      <c r="N1134" s="5">
        <f t="shared" si="106"/>
        <v>0</v>
      </c>
      <c r="O1134" s="5">
        <f t="shared" si="109"/>
        <v>0</v>
      </c>
    </row>
    <row r="1135" spans="1:15" s="8" customFormat="1" ht="14.25" customHeight="1" x14ac:dyDescent="0.2">
      <c r="A1135" t="s">
        <v>574</v>
      </c>
      <c r="B1135" t="s">
        <v>1535</v>
      </c>
      <c r="C1135" t="s">
        <v>1872</v>
      </c>
      <c r="D1135" t="s">
        <v>1843</v>
      </c>
      <c r="E1135" t="s">
        <v>2499</v>
      </c>
      <c r="F1135" t="s">
        <v>7</v>
      </c>
      <c r="G1135" s="3">
        <v>43525</v>
      </c>
      <c r="H1135" s="2">
        <v>1123000</v>
      </c>
      <c r="I1135" s="12">
        <v>20190169</v>
      </c>
      <c r="J1135" s="67">
        <f t="shared" si="105"/>
        <v>1123000</v>
      </c>
      <c r="K1135" s="5">
        <f t="shared" si="107"/>
        <v>1</v>
      </c>
      <c r="L1135" s="54">
        <f t="shared" si="108"/>
        <v>1</v>
      </c>
      <c r="M1135" s="56" t="str">
        <f t="shared" si="110"/>
        <v>Synergy, Realtors</v>
      </c>
      <c r="N1135" s="5">
        <f t="shared" si="106"/>
        <v>0</v>
      </c>
      <c r="O1135" s="5">
        <f t="shared" si="109"/>
        <v>0</v>
      </c>
    </row>
    <row r="1136" spans="1:15" s="8" customFormat="1" ht="14.25" customHeight="1" x14ac:dyDescent="0.2">
      <c r="A1136" t="s">
        <v>363</v>
      </c>
      <c r="B1136" t="s">
        <v>282</v>
      </c>
      <c r="C1136" t="s">
        <v>1872</v>
      </c>
      <c r="D1136" t="s">
        <v>1843</v>
      </c>
      <c r="E1136" t="s">
        <v>2877</v>
      </c>
      <c r="F1136" t="s">
        <v>1126</v>
      </c>
      <c r="G1136" s="3">
        <v>43570</v>
      </c>
      <c r="H1136" s="2">
        <v>386500</v>
      </c>
      <c r="I1136" s="12" t="s">
        <v>838</v>
      </c>
      <c r="J1136" s="67">
        <f t="shared" si="105"/>
        <v>386500</v>
      </c>
      <c r="K1136" s="5">
        <f t="shared" si="107"/>
        <v>1</v>
      </c>
      <c r="L1136" s="54">
        <f t="shared" si="108"/>
        <v>0</v>
      </c>
      <c r="M1136" s="56" t="str">
        <f t="shared" si="110"/>
        <v>Synergy, Realtors</v>
      </c>
      <c r="N1136" s="5">
        <f t="shared" si="106"/>
        <v>0</v>
      </c>
      <c r="O1136" s="5">
        <f t="shared" si="109"/>
        <v>0</v>
      </c>
    </row>
    <row r="1137" spans="1:15" s="8" customFormat="1" ht="14.25" customHeight="1" x14ac:dyDescent="0.2">
      <c r="A1137" t="s">
        <v>530</v>
      </c>
      <c r="B1137" t="s">
        <v>1858</v>
      </c>
      <c r="C1137" t="s">
        <v>1872</v>
      </c>
      <c r="D1137" t="s">
        <v>1843</v>
      </c>
      <c r="E1137" t="s">
        <v>2806</v>
      </c>
      <c r="F1137" t="s">
        <v>6</v>
      </c>
      <c r="G1137" s="3">
        <v>43560</v>
      </c>
      <c r="H1137" s="2">
        <v>195625</v>
      </c>
      <c r="I1137" s="12" t="s">
        <v>838</v>
      </c>
      <c r="J1137" s="67">
        <f t="shared" si="105"/>
        <v>195625</v>
      </c>
      <c r="K1137" s="5">
        <f t="shared" si="107"/>
        <v>1</v>
      </c>
      <c r="L1137" s="54">
        <f t="shared" si="108"/>
        <v>0</v>
      </c>
      <c r="M1137" s="56" t="str">
        <f t="shared" si="110"/>
        <v>Synergy, Realtors</v>
      </c>
      <c r="N1137" s="5">
        <f t="shared" si="106"/>
        <v>0</v>
      </c>
      <c r="O1137" s="5">
        <f t="shared" si="109"/>
        <v>0</v>
      </c>
    </row>
    <row r="1138" spans="1:15" s="8" customFormat="1" ht="14.25" customHeight="1" x14ac:dyDescent="0.2">
      <c r="A1138" t="s">
        <v>1896</v>
      </c>
      <c r="B1138" t="s">
        <v>1734</v>
      </c>
      <c r="C1138" t="s">
        <v>1872</v>
      </c>
      <c r="D1138" t="s">
        <v>1843</v>
      </c>
      <c r="E1138" t="s">
        <v>3006</v>
      </c>
      <c r="F1138" t="s">
        <v>6</v>
      </c>
      <c r="G1138" s="3">
        <v>43585</v>
      </c>
      <c r="H1138" s="2">
        <v>230000</v>
      </c>
      <c r="I1138" s="12" t="s">
        <v>838</v>
      </c>
      <c r="J1138" s="67">
        <f t="shared" si="105"/>
        <v>230000</v>
      </c>
      <c r="K1138" s="5">
        <f t="shared" si="107"/>
        <v>1</v>
      </c>
      <c r="L1138" s="54">
        <f t="shared" si="108"/>
        <v>0</v>
      </c>
      <c r="M1138" s="56" t="str">
        <f t="shared" si="110"/>
        <v>Synergy, Realtors</v>
      </c>
      <c r="N1138" s="5">
        <f t="shared" si="106"/>
        <v>0</v>
      </c>
      <c r="O1138" s="5">
        <f t="shared" si="109"/>
        <v>0</v>
      </c>
    </row>
    <row r="1139" spans="1:15" s="8" customFormat="1" ht="14.25" customHeight="1" x14ac:dyDescent="0.2">
      <c r="A1139" t="s">
        <v>1633</v>
      </c>
      <c r="B1139" t="s">
        <v>1036</v>
      </c>
      <c r="C1139" t="s">
        <v>1872</v>
      </c>
      <c r="D1139" t="s">
        <v>1843</v>
      </c>
      <c r="E1139" t="s">
        <v>2732</v>
      </c>
      <c r="F1139" t="s">
        <v>216</v>
      </c>
      <c r="G1139" s="3">
        <v>43553</v>
      </c>
      <c r="H1139" s="2">
        <v>275000</v>
      </c>
      <c r="I1139" s="12" t="s">
        <v>838</v>
      </c>
      <c r="J1139" s="67">
        <f t="shared" si="105"/>
        <v>275000</v>
      </c>
      <c r="K1139" s="5">
        <f t="shared" si="107"/>
        <v>1</v>
      </c>
      <c r="L1139" s="54">
        <f t="shared" si="108"/>
        <v>0</v>
      </c>
      <c r="M1139" s="56" t="str">
        <f t="shared" si="110"/>
        <v>Synergy, Realtors</v>
      </c>
      <c r="N1139" s="5">
        <f t="shared" si="106"/>
        <v>0</v>
      </c>
      <c r="O1139" s="5">
        <f t="shared" si="109"/>
        <v>0</v>
      </c>
    </row>
    <row r="1140" spans="1:15" s="8" customFormat="1" ht="14.25" customHeight="1" x14ac:dyDescent="0.2">
      <c r="A1140" t="s">
        <v>1712</v>
      </c>
      <c r="B1140" t="s">
        <v>1734</v>
      </c>
      <c r="C1140" t="s">
        <v>1872</v>
      </c>
      <c r="D1140" t="s">
        <v>1843</v>
      </c>
      <c r="E1140" t="s">
        <v>1386</v>
      </c>
      <c r="F1140" t="s">
        <v>6</v>
      </c>
      <c r="G1140" s="3">
        <v>43511</v>
      </c>
      <c r="H1140" s="2">
        <v>148000</v>
      </c>
      <c r="I1140" s="12" t="s">
        <v>838</v>
      </c>
      <c r="J1140" s="67">
        <f t="shared" si="105"/>
        <v>148000</v>
      </c>
      <c r="K1140" s="5">
        <f t="shared" si="107"/>
        <v>1</v>
      </c>
      <c r="L1140" s="54">
        <f t="shared" si="108"/>
        <v>0</v>
      </c>
      <c r="M1140" s="56" t="str">
        <f t="shared" si="110"/>
        <v>Synergy, Realtors</v>
      </c>
      <c r="N1140" s="5">
        <f t="shared" si="106"/>
        <v>0</v>
      </c>
      <c r="O1140" s="5">
        <f t="shared" si="109"/>
        <v>0</v>
      </c>
    </row>
    <row r="1141" spans="1:15" s="8" customFormat="1" ht="14.25" customHeight="1" x14ac:dyDescent="0.2">
      <c r="A1141" t="s">
        <v>1850</v>
      </c>
      <c r="B1141" t="s">
        <v>1842</v>
      </c>
      <c r="C1141" t="s">
        <v>1872</v>
      </c>
      <c r="D1141" t="s">
        <v>1843</v>
      </c>
      <c r="E1141" t="s">
        <v>2886</v>
      </c>
      <c r="F1141" t="s">
        <v>6</v>
      </c>
      <c r="G1141" s="3">
        <v>43570</v>
      </c>
      <c r="H1141" s="2">
        <v>166000</v>
      </c>
      <c r="I1141" s="12" t="s">
        <v>838</v>
      </c>
      <c r="J1141" s="67">
        <f t="shared" si="105"/>
        <v>166000</v>
      </c>
      <c r="K1141" s="5">
        <f t="shared" si="107"/>
        <v>1</v>
      </c>
      <c r="L1141" s="54">
        <f t="shared" si="108"/>
        <v>0</v>
      </c>
      <c r="M1141" s="56" t="str">
        <f t="shared" si="110"/>
        <v>Synergy, Realtors</v>
      </c>
      <c r="N1141" s="5">
        <f t="shared" si="106"/>
        <v>0</v>
      </c>
      <c r="O1141" s="5">
        <f t="shared" si="109"/>
        <v>0</v>
      </c>
    </row>
    <row r="1142" spans="1:15" s="8" customFormat="1" ht="14.25" customHeight="1" x14ac:dyDescent="0.2">
      <c r="A1142" t="s">
        <v>1924</v>
      </c>
      <c r="B1142" t="s">
        <v>1843</v>
      </c>
      <c r="C1142" t="s">
        <v>1957</v>
      </c>
      <c r="D1142" t="s">
        <v>1843</v>
      </c>
      <c r="E1142" t="s">
        <v>2200</v>
      </c>
      <c r="F1142" t="s">
        <v>802</v>
      </c>
      <c r="G1142" s="3">
        <v>43487</v>
      </c>
      <c r="H1142" s="2">
        <v>110100</v>
      </c>
      <c r="I1142" s="12" t="s">
        <v>838</v>
      </c>
      <c r="J1142" s="67">
        <f t="shared" si="105"/>
        <v>0</v>
      </c>
      <c r="K1142" s="5">
        <f t="shared" si="107"/>
        <v>0</v>
      </c>
      <c r="L1142" s="54">
        <f t="shared" si="108"/>
        <v>0</v>
      </c>
      <c r="M1142" s="56" t="str">
        <f t="shared" si="110"/>
        <v>Synergy, Realtors</v>
      </c>
      <c r="N1142" s="5">
        <f t="shared" si="106"/>
        <v>1</v>
      </c>
      <c r="O1142" s="5">
        <f t="shared" si="109"/>
        <v>0</v>
      </c>
    </row>
    <row r="1143" spans="1:15" s="8" customFormat="1" ht="14.25" customHeight="1" x14ac:dyDescent="0.2">
      <c r="A1143" t="s">
        <v>2108</v>
      </c>
      <c r="B1143" t="s">
        <v>1099</v>
      </c>
      <c r="C1143" t="s">
        <v>2247</v>
      </c>
      <c r="D1143" t="s">
        <v>1843</v>
      </c>
      <c r="E1143" t="s">
        <v>2659</v>
      </c>
      <c r="F1143" t="s">
        <v>6</v>
      </c>
      <c r="G1143" s="3">
        <v>43545</v>
      </c>
      <c r="H1143" s="2">
        <v>138000</v>
      </c>
      <c r="I1143" s="12" t="s">
        <v>838</v>
      </c>
      <c r="J1143" s="67">
        <f t="shared" si="105"/>
        <v>138000</v>
      </c>
      <c r="K1143" s="5">
        <f t="shared" si="107"/>
        <v>1</v>
      </c>
      <c r="L1143" s="54">
        <f t="shared" si="108"/>
        <v>0</v>
      </c>
      <c r="M1143" s="56" t="str">
        <f t="shared" si="110"/>
        <v>Synergy, Realtors</v>
      </c>
      <c r="N1143" s="5">
        <f t="shared" si="106"/>
        <v>0</v>
      </c>
      <c r="O1143" s="5">
        <f t="shared" si="109"/>
        <v>0</v>
      </c>
    </row>
    <row r="1144" spans="1:15" s="8" customFormat="1" ht="14.25" customHeight="1" x14ac:dyDescent="0.2">
      <c r="A1144" t="s">
        <v>1211</v>
      </c>
      <c r="B1144" t="s">
        <v>1843</v>
      </c>
      <c r="C1144" t="s">
        <v>1957</v>
      </c>
      <c r="D1144" t="s">
        <v>1843</v>
      </c>
      <c r="E1144" t="s">
        <v>2374</v>
      </c>
      <c r="F1144" t="s">
        <v>111</v>
      </c>
      <c r="G1144" s="3">
        <v>43511</v>
      </c>
      <c r="H1144" s="2">
        <v>30000</v>
      </c>
      <c r="I1144" s="12" t="s">
        <v>838</v>
      </c>
      <c r="J1144" s="67">
        <f t="shared" si="105"/>
        <v>0</v>
      </c>
      <c r="K1144" s="5">
        <f t="shared" si="107"/>
        <v>0</v>
      </c>
      <c r="L1144" s="54">
        <f t="shared" si="108"/>
        <v>0</v>
      </c>
      <c r="M1144" s="56" t="str">
        <f t="shared" si="110"/>
        <v>Synergy, Realtors</v>
      </c>
      <c r="N1144" s="5">
        <f t="shared" si="106"/>
        <v>1</v>
      </c>
      <c r="O1144" s="5">
        <f t="shared" si="109"/>
        <v>0</v>
      </c>
    </row>
    <row r="1145" spans="1:15" s="8" customFormat="1" ht="14.25" customHeight="1" x14ac:dyDescent="0.2">
      <c r="A1145" t="s">
        <v>1211</v>
      </c>
      <c r="B1145" t="s">
        <v>1843</v>
      </c>
      <c r="C1145" t="s">
        <v>1957</v>
      </c>
      <c r="D1145" t="s">
        <v>1843</v>
      </c>
      <c r="E1145" t="s">
        <v>2924</v>
      </c>
      <c r="F1145" t="s">
        <v>6</v>
      </c>
      <c r="G1145" s="3">
        <v>43574</v>
      </c>
      <c r="H1145" s="2">
        <v>66000</v>
      </c>
      <c r="I1145" s="12" t="s">
        <v>838</v>
      </c>
      <c r="J1145" s="67">
        <f t="shared" si="105"/>
        <v>0</v>
      </c>
      <c r="K1145" s="5">
        <f t="shared" si="107"/>
        <v>0</v>
      </c>
      <c r="L1145" s="54">
        <f t="shared" si="108"/>
        <v>0</v>
      </c>
      <c r="M1145" s="56" t="str">
        <f t="shared" si="110"/>
        <v>Synergy, Realtors</v>
      </c>
      <c r="N1145" s="5">
        <f t="shared" si="106"/>
        <v>1</v>
      </c>
      <c r="O1145" s="5">
        <f t="shared" si="109"/>
        <v>0</v>
      </c>
    </row>
    <row r="1146" spans="1:15" s="8" customFormat="1" ht="14.25" customHeight="1" x14ac:dyDescent="0.2">
      <c r="A1146" t="s">
        <v>1211</v>
      </c>
      <c r="B1146" t="s">
        <v>1843</v>
      </c>
      <c r="C1146" t="s">
        <v>1957</v>
      </c>
      <c r="D1146" t="s">
        <v>1843</v>
      </c>
      <c r="E1146" t="s">
        <v>3177</v>
      </c>
      <c r="F1146" t="s">
        <v>425</v>
      </c>
      <c r="G1146" s="3">
        <v>43600</v>
      </c>
      <c r="H1146" s="2">
        <v>90000</v>
      </c>
      <c r="I1146" s="12" t="s">
        <v>838</v>
      </c>
      <c r="J1146" s="67">
        <f t="shared" si="105"/>
        <v>0</v>
      </c>
      <c r="K1146" s="5">
        <f t="shared" si="107"/>
        <v>0</v>
      </c>
      <c r="L1146" s="54">
        <f t="shared" si="108"/>
        <v>0</v>
      </c>
      <c r="M1146" s="56" t="str">
        <f t="shared" si="110"/>
        <v>Synergy, Realtors</v>
      </c>
      <c r="N1146" s="5">
        <f t="shared" si="106"/>
        <v>1</v>
      </c>
      <c r="O1146" s="5">
        <f t="shared" si="109"/>
        <v>0</v>
      </c>
    </row>
    <row r="1147" spans="1:15" s="8" customFormat="1" ht="14.25" customHeight="1" x14ac:dyDescent="0.2">
      <c r="A1147" t="s">
        <v>1631</v>
      </c>
      <c r="B1147" t="s">
        <v>1036</v>
      </c>
      <c r="C1147" t="s">
        <v>1872</v>
      </c>
      <c r="D1147" t="s">
        <v>1843</v>
      </c>
      <c r="E1147" t="s">
        <v>2174</v>
      </c>
      <c r="F1147" t="s">
        <v>6</v>
      </c>
      <c r="G1147" s="3">
        <v>43482</v>
      </c>
      <c r="H1147" s="2">
        <v>345000</v>
      </c>
      <c r="I1147" s="12" t="s">
        <v>838</v>
      </c>
      <c r="J1147" s="67">
        <f t="shared" si="105"/>
        <v>345000</v>
      </c>
      <c r="K1147" s="5">
        <f t="shared" si="107"/>
        <v>1</v>
      </c>
      <c r="L1147" s="54">
        <f t="shared" si="108"/>
        <v>0</v>
      </c>
      <c r="M1147" s="56" t="str">
        <f t="shared" si="110"/>
        <v>Synergy, Realtors</v>
      </c>
      <c r="N1147" s="5">
        <f t="shared" si="106"/>
        <v>0</v>
      </c>
      <c r="O1147" s="5">
        <f t="shared" si="109"/>
        <v>0</v>
      </c>
    </row>
    <row r="1148" spans="1:15" s="8" customFormat="1" ht="14.25" customHeight="1" x14ac:dyDescent="0.2">
      <c r="A1148" t="s">
        <v>1631</v>
      </c>
      <c r="B1148" t="s">
        <v>1036</v>
      </c>
      <c r="C1148" t="s">
        <v>1872</v>
      </c>
      <c r="D1148" t="s">
        <v>1843</v>
      </c>
      <c r="E1148" t="s">
        <v>2764</v>
      </c>
      <c r="F1148" t="s">
        <v>1249</v>
      </c>
      <c r="G1148" s="3">
        <v>43556</v>
      </c>
      <c r="H1148" s="2">
        <v>660000</v>
      </c>
      <c r="I1148" s="12" t="s">
        <v>838</v>
      </c>
      <c r="J1148" s="67">
        <f t="shared" si="105"/>
        <v>660000</v>
      </c>
      <c r="K1148" s="5">
        <f t="shared" si="107"/>
        <v>1</v>
      </c>
      <c r="L1148" s="54">
        <f t="shared" si="108"/>
        <v>0</v>
      </c>
      <c r="M1148" s="56" t="str">
        <f t="shared" si="110"/>
        <v>Synergy, Realtors</v>
      </c>
      <c r="N1148" s="5">
        <f t="shared" si="106"/>
        <v>0</v>
      </c>
      <c r="O1148" s="5">
        <f t="shared" si="109"/>
        <v>0</v>
      </c>
    </row>
    <row r="1149" spans="1:15" s="8" customFormat="1" ht="14.25" customHeight="1" x14ac:dyDescent="0.2">
      <c r="A1149" t="s">
        <v>406</v>
      </c>
      <c r="B1149" t="s">
        <v>729</v>
      </c>
      <c r="C1149" t="s">
        <v>320</v>
      </c>
      <c r="D1149" t="s">
        <v>1843</v>
      </c>
      <c r="E1149" t="s">
        <v>2234</v>
      </c>
      <c r="F1149" t="s">
        <v>7</v>
      </c>
      <c r="G1149" s="3">
        <v>43493</v>
      </c>
      <c r="H1149" s="2">
        <v>34000</v>
      </c>
      <c r="I1149" s="12">
        <v>20190721</v>
      </c>
      <c r="J1149" s="67">
        <f t="shared" si="105"/>
        <v>34000</v>
      </c>
      <c r="K1149" s="5">
        <f t="shared" si="107"/>
        <v>1</v>
      </c>
      <c r="L1149" s="54">
        <f t="shared" si="108"/>
        <v>1</v>
      </c>
      <c r="M1149" s="56" t="str">
        <f t="shared" si="110"/>
        <v>Synergy, Realtors</v>
      </c>
      <c r="N1149" s="5">
        <f t="shared" si="106"/>
        <v>0</v>
      </c>
      <c r="O1149" s="5">
        <f t="shared" si="109"/>
        <v>0</v>
      </c>
    </row>
    <row r="1150" spans="1:15" s="8" customFormat="1" ht="14.25" customHeight="1" x14ac:dyDescent="0.2">
      <c r="A1150" t="s">
        <v>2047</v>
      </c>
      <c r="B1150" t="s">
        <v>5</v>
      </c>
      <c r="C1150" t="s">
        <v>1872</v>
      </c>
      <c r="D1150" t="s">
        <v>1843</v>
      </c>
      <c r="E1150" t="s">
        <v>2146</v>
      </c>
      <c r="F1150" t="s">
        <v>6</v>
      </c>
      <c r="G1150" s="3">
        <v>43476</v>
      </c>
      <c r="H1150" s="2">
        <v>240000</v>
      </c>
      <c r="I1150" s="12" t="s">
        <v>838</v>
      </c>
      <c r="J1150" s="67">
        <f t="shared" si="105"/>
        <v>240000</v>
      </c>
      <c r="K1150" s="5">
        <f t="shared" si="107"/>
        <v>1</v>
      </c>
      <c r="L1150" s="54">
        <f t="shared" si="108"/>
        <v>0</v>
      </c>
      <c r="M1150" s="56" t="str">
        <f t="shared" si="110"/>
        <v>Synergy, Realtors</v>
      </c>
      <c r="N1150" s="5">
        <f t="shared" si="106"/>
        <v>0</v>
      </c>
      <c r="O1150" s="5">
        <f t="shared" si="109"/>
        <v>0</v>
      </c>
    </row>
    <row r="1151" spans="1:15" s="8" customFormat="1" ht="14.25" customHeight="1" x14ac:dyDescent="0.2">
      <c r="A1151" t="s">
        <v>1702</v>
      </c>
      <c r="B1151" t="s">
        <v>1535</v>
      </c>
      <c r="C1151" t="s">
        <v>1957</v>
      </c>
      <c r="D1151" t="s">
        <v>1843</v>
      </c>
      <c r="E1151" t="s">
        <v>3203</v>
      </c>
      <c r="F1151" t="s">
        <v>7</v>
      </c>
      <c r="G1151" s="3">
        <v>43602</v>
      </c>
      <c r="H1151" s="2">
        <v>80000</v>
      </c>
      <c r="I1151" s="12" t="s">
        <v>838</v>
      </c>
      <c r="J1151" s="67">
        <f t="shared" si="105"/>
        <v>80000</v>
      </c>
      <c r="K1151" s="5">
        <f t="shared" si="107"/>
        <v>1</v>
      </c>
      <c r="L1151" s="54">
        <f t="shared" si="108"/>
        <v>0</v>
      </c>
      <c r="M1151" s="56" t="str">
        <f t="shared" si="110"/>
        <v>Synergy, Realtors</v>
      </c>
      <c r="N1151" s="5">
        <f t="shared" si="106"/>
        <v>0</v>
      </c>
      <c r="O1151" s="5">
        <f t="shared" si="109"/>
        <v>0</v>
      </c>
    </row>
    <row r="1152" spans="1:15" s="8" customFormat="1" ht="14.25" customHeight="1" x14ac:dyDescent="0.2">
      <c r="A1152" t="s">
        <v>2131</v>
      </c>
      <c r="B1152" t="s">
        <v>839</v>
      </c>
      <c r="C1152" t="s">
        <v>2247</v>
      </c>
      <c r="D1152" t="s">
        <v>1843</v>
      </c>
      <c r="E1152" t="s">
        <v>3035</v>
      </c>
      <c r="F1152" t="s">
        <v>6</v>
      </c>
      <c r="G1152" s="3">
        <v>43586</v>
      </c>
      <c r="H1152" s="2">
        <v>315000</v>
      </c>
      <c r="I1152" s="12" t="s">
        <v>838</v>
      </c>
      <c r="J1152" s="67">
        <f t="shared" si="105"/>
        <v>315000</v>
      </c>
      <c r="K1152" s="5">
        <f t="shared" si="107"/>
        <v>1</v>
      </c>
      <c r="L1152" s="54">
        <f t="shared" si="108"/>
        <v>0</v>
      </c>
      <c r="M1152" s="56" t="str">
        <f t="shared" si="110"/>
        <v>Synergy, Realtors</v>
      </c>
      <c r="N1152" s="5">
        <f t="shared" si="106"/>
        <v>0</v>
      </c>
      <c r="O1152" s="5">
        <f t="shared" si="109"/>
        <v>0</v>
      </c>
    </row>
    <row r="1153" spans="1:15" s="8" customFormat="1" ht="14.25" customHeight="1" x14ac:dyDescent="0.2">
      <c r="A1153" t="s">
        <v>305</v>
      </c>
      <c r="B1153" t="s">
        <v>1840</v>
      </c>
      <c r="C1153" t="s">
        <v>1924</v>
      </c>
      <c r="D1153" t="s">
        <v>1843</v>
      </c>
      <c r="E1153" t="s">
        <v>2535</v>
      </c>
      <c r="F1153" t="s">
        <v>6</v>
      </c>
      <c r="G1153" s="3">
        <v>43531</v>
      </c>
      <c r="H1153" s="2">
        <v>149000</v>
      </c>
      <c r="I1153" s="12" t="s">
        <v>838</v>
      </c>
      <c r="J1153" s="67">
        <f t="shared" si="105"/>
        <v>149000</v>
      </c>
      <c r="K1153" s="5">
        <f t="shared" si="107"/>
        <v>1</v>
      </c>
      <c r="L1153" s="54">
        <f t="shared" si="108"/>
        <v>0</v>
      </c>
      <c r="M1153" s="56" t="str">
        <f t="shared" si="110"/>
        <v>Synergy, Realtors</v>
      </c>
      <c r="N1153" s="5">
        <f t="shared" si="106"/>
        <v>0</v>
      </c>
      <c r="O1153" s="5">
        <f t="shared" si="109"/>
        <v>0</v>
      </c>
    </row>
    <row r="1154" spans="1:15" s="8" customFormat="1" ht="14.25" customHeight="1" x14ac:dyDescent="0.2">
      <c r="A1154" t="s">
        <v>757</v>
      </c>
      <c r="B1154" t="s">
        <v>1258</v>
      </c>
      <c r="C1154" t="s">
        <v>1872</v>
      </c>
      <c r="D1154" t="s">
        <v>1843</v>
      </c>
      <c r="E1154" t="s">
        <v>2525</v>
      </c>
      <c r="F1154" t="s">
        <v>6</v>
      </c>
      <c r="G1154" s="3">
        <v>43529</v>
      </c>
      <c r="H1154" s="2">
        <v>174000</v>
      </c>
      <c r="I1154" s="12" t="s">
        <v>838</v>
      </c>
      <c r="J1154" s="67">
        <f t="shared" si="105"/>
        <v>174000</v>
      </c>
      <c r="K1154" s="5">
        <f t="shared" si="107"/>
        <v>1</v>
      </c>
      <c r="L1154" s="54">
        <f t="shared" si="108"/>
        <v>0</v>
      </c>
      <c r="M1154" s="56" t="str">
        <f t="shared" si="110"/>
        <v>Synergy, Realtors</v>
      </c>
      <c r="N1154" s="5">
        <f t="shared" si="106"/>
        <v>0</v>
      </c>
      <c r="O1154" s="5">
        <f t="shared" si="109"/>
        <v>0</v>
      </c>
    </row>
    <row r="1155" spans="1:15" s="8" customFormat="1" ht="14.25" customHeight="1" x14ac:dyDescent="0.2">
      <c r="A1155" t="s">
        <v>1872</v>
      </c>
      <c r="B1155" t="s">
        <v>1843</v>
      </c>
      <c r="C1155" t="s">
        <v>1872</v>
      </c>
      <c r="D1155" t="s">
        <v>1843</v>
      </c>
      <c r="E1155" t="s">
        <v>2114</v>
      </c>
      <c r="F1155" t="s">
        <v>1249</v>
      </c>
      <c r="G1155" s="3">
        <v>43469</v>
      </c>
      <c r="H1155" s="2">
        <v>260000</v>
      </c>
      <c r="I1155" s="12">
        <v>20182789</v>
      </c>
      <c r="J1155" s="67">
        <f t="shared" ref="J1155:J1218" si="111">IF(B1155=D1155,0,H1155)</f>
        <v>0</v>
      </c>
      <c r="K1155" s="5">
        <f t="shared" si="107"/>
        <v>0</v>
      </c>
      <c r="L1155" s="54">
        <f t="shared" si="108"/>
        <v>0</v>
      </c>
      <c r="M1155" s="56" t="str">
        <f t="shared" si="110"/>
        <v>Synergy, Realtors</v>
      </c>
      <c r="N1155" s="5">
        <f t="shared" ref="N1155:N1218" si="112">IF(B1155=D1155,1,0)</f>
        <v>1</v>
      </c>
      <c r="O1155" s="5">
        <f t="shared" si="109"/>
        <v>1</v>
      </c>
    </row>
    <row r="1156" spans="1:15" s="8" customFormat="1" ht="14.25" customHeight="1" x14ac:dyDescent="0.2">
      <c r="A1156" t="s">
        <v>1872</v>
      </c>
      <c r="B1156" t="s">
        <v>1843</v>
      </c>
      <c r="C1156" t="s">
        <v>1872</v>
      </c>
      <c r="D1156" t="s">
        <v>1843</v>
      </c>
      <c r="E1156" t="s">
        <v>2224</v>
      </c>
      <c r="F1156" t="s">
        <v>123</v>
      </c>
      <c r="G1156" s="3">
        <v>43490</v>
      </c>
      <c r="H1156" s="2">
        <v>405000</v>
      </c>
      <c r="I1156" s="12" t="s">
        <v>838</v>
      </c>
      <c r="J1156" s="67">
        <f t="shared" si="111"/>
        <v>0</v>
      </c>
      <c r="K1156" s="5">
        <f t="shared" si="107"/>
        <v>0</v>
      </c>
      <c r="L1156" s="54">
        <f t="shared" si="108"/>
        <v>0</v>
      </c>
      <c r="M1156" s="56" t="str">
        <f t="shared" si="110"/>
        <v>Synergy, Realtors</v>
      </c>
      <c r="N1156" s="5">
        <f t="shared" si="112"/>
        <v>1</v>
      </c>
      <c r="O1156" s="5">
        <f t="shared" si="109"/>
        <v>0</v>
      </c>
    </row>
    <row r="1157" spans="1:15" s="8" customFormat="1" ht="14.25" customHeight="1" x14ac:dyDescent="0.2">
      <c r="A1157" t="s">
        <v>1872</v>
      </c>
      <c r="B1157" t="s">
        <v>1843</v>
      </c>
      <c r="C1157" t="s">
        <v>1872</v>
      </c>
      <c r="D1157" t="s">
        <v>1843</v>
      </c>
      <c r="E1157" t="s">
        <v>2245</v>
      </c>
      <c r="F1157" t="s">
        <v>534</v>
      </c>
      <c r="G1157" s="3">
        <v>43495</v>
      </c>
      <c r="H1157" s="2">
        <v>442000</v>
      </c>
      <c r="I1157" s="12" t="s">
        <v>838</v>
      </c>
      <c r="J1157" s="67">
        <f t="shared" si="111"/>
        <v>0</v>
      </c>
      <c r="K1157" s="5">
        <f t="shared" si="107"/>
        <v>0</v>
      </c>
      <c r="L1157" s="54">
        <f t="shared" si="108"/>
        <v>0</v>
      </c>
      <c r="M1157" s="56" t="str">
        <f t="shared" si="110"/>
        <v>Synergy, Realtors</v>
      </c>
      <c r="N1157" s="5">
        <f t="shared" si="112"/>
        <v>1</v>
      </c>
      <c r="O1157" s="5">
        <f t="shared" si="109"/>
        <v>0</v>
      </c>
    </row>
    <row r="1158" spans="1:15" s="8" customFormat="1" ht="14.25" customHeight="1" x14ac:dyDescent="0.2">
      <c r="A1158" t="s">
        <v>1872</v>
      </c>
      <c r="B1158" t="s">
        <v>1843</v>
      </c>
      <c r="C1158" t="s">
        <v>1872</v>
      </c>
      <c r="D1158" t="s">
        <v>1843</v>
      </c>
      <c r="E1158" t="s">
        <v>2543</v>
      </c>
      <c r="F1158" t="s">
        <v>6</v>
      </c>
      <c r="G1158" s="3">
        <v>43532</v>
      </c>
      <c r="H1158" s="2">
        <v>192000</v>
      </c>
      <c r="I1158" s="12" t="s">
        <v>838</v>
      </c>
      <c r="J1158" s="67">
        <f t="shared" si="111"/>
        <v>0</v>
      </c>
      <c r="K1158" s="5">
        <f t="shared" ref="K1158:K1221" si="113">IF(J1158&gt;0,1,0)</f>
        <v>0</v>
      </c>
      <c r="L1158" s="54">
        <f t="shared" ref="L1158:L1221" si="114">IF(K1158=0,0,IF(I1158="did not close",0,IF(I1158="",0,1)))</f>
        <v>0</v>
      </c>
      <c r="M1158" s="56" t="str">
        <f t="shared" si="110"/>
        <v>Synergy, Realtors</v>
      </c>
      <c r="N1158" s="5">
        <f t="shared" si="112"/>
        <v>1</v>
      </c>
      <c r="O1158" s="5">
        <f t="shared" ref="O1158:O1221" si="115">IF(K1158=0,IF(I1158="did not close",0,IF(I1158="",0,1)),0)</f>
        <v>0</v>
      </c>
    </row>
    <row r="1159" spans="1:15" s="8" customFormat="1" ht="14.25" customHeight="1" x14ac:dyDescent="0.2">
      <c r="A1159" t="s">
        <v>1872</v>
      </c>
      <c r="B1159" t="s">
        <v>1843</v>
      </c>
      <c r="C1159" t="s">
        <v>1872</v>
      </c>
      <c r="D1159" t="s">
        <v>1843</v>
      </c>
      <c r="E1159" t="s">
        <v>2813</v>
      </c>
      <c r="F1159" t="s">
        <v>6</v>
      </c>
      <c r="G1159" s="3">
        <v>43563</v>
      </c>
      <c r="H1159" s="2">
        <v>235000</v>
      </c>
      <c r="I1159" s="12" t="s">
        <v>838</v>
      </c>
      <c r="J1159" s="67">
        <f t="shared" si="111"/>
        <v>0</v>
      </c>
      <c r="K1159" s="5">
        <f t="shared" si="113"/>
        <v>0</v>
      </c>
      <c r="L1159" s="54">
        <f t="shared" si="114"/>
        <v>0</v>
      </c>
      <c r="M1159" s="56" t="str">
        <f t="shared" si="110"/>
        <v>Synergy, Realtors</v>
      </c>
      <c r="N1159" s="5">
        <f t="shared" si="112"/>
        <v>1</v>
      </c>
      <c r="O1159" s="5">
        <f t="shared" si="115"/>
        <v>0</v>
      </c>
    </row>
    <row r="1160" spans="1:15" s="8" customFormat="1" ht="14.25" customHeight="1" x14ac:dyDescent="0.2">
      <c r="A1160" t="s">
        <v>1872</v>
      </c>
      <c r="B1160" t="s">
        <v>1843</v>
      </c>
      <c r="C1160" t="s">
        <v>1872</v>
      </c>
      <c r="D1160" t="s">
        <v>1843</v>
      </c>
      <c r="E1160" t="s">
        <v>2925</v>
      </c>
      <c r="F1160" t="s">
        <v>6</v>
      </c>
      <c r="G1160" s="3">
        <v>43577</v>
      </c>
      <c r="H1160" s="2">
        <v>210000</v>
      </c>
      <c r="I1160" s="12" t="s">
        <v>838</v>
      </c>
      <c r="J1160" s="67">
        <f t="shared" si="111"/>
        <v>0</v>
      </c>
      <c r="K1160" s="5">
        <f t="shared" si="113"/>
        <v>0</v>
      </c>
      <c r="L1160" s="54">
        <f t="shared" si="114"/>
        <v>0</v>
      </c>
      <c r="M1160" s="56" t="str">
        <f t="shared" si="110"/>
        <v>Synergy, Realtors</v>
      </c>
      <c r="N1160" s="5">
        <f t="shared" si="112"/>
        <v>1</v>
      </c>
      <c r="O1160" s="5">
        <f t="shared" si="115"/>
        <v>0</v>
      </c>
    </row>
    <row r="1161" spans="1:15" s="8" customFormat="1" ht="14.25" customHeight="1" x14ac:dyDescent="0.2">
      <c r="A1161" t="s">
        <v>1872</v>
      </c>
      <c r="B1161" t="s">
        <v>1843</v>
      </c>
      <c r="C1161" t="s">
        <v>1872</v>
      </c>
      <c r="D1161" t="s">
        <v>1843</v>
      </c>
      <c r="E1161" t="s">
        <v>2976</v>
      </c>
      <c r="F1161" t="s">
        <v>7</v>
      </c>
      <c r="G1161" s="3">
        <v>43581</v>
      </c>
      <c r="H1161" s="2">
        <v>1370000</v>
      </c>
      <c r="I1161" s="12">
        <v>20190652</v>
      </c>
      <c r="J1161" s="67">
        <f t="shared" si="111"/>
        <v>0</v>
      </c>
      <c r="K1161" s="5">
        <f t="shared" si="113"/>
        <v>0</v>
      </c>
      <c r="L1161" s="54">
        <f t="shared" si="114"/>
        <v>0</v>
      </c>
      <c r="M1161" s="56" t="str">
        <f t="shared" si="110"/>
        <v>Synergy, Realtors</v>
      </c>
      <c r="N1161" s="5">
        <f t="shared" si="112"/>
        <v>1</v>
      </c>
      <c r="O1161" s="5">
        <f t="shared" si="115"/>
        <v>1</v>
      </c>
    </row>
    <row r="1162" spans="1:15" s="8" customFormat="1" ht="14.25" customHeight="1" x14ac:dyDescent="0.2">
      <c r="A1162" t="s">
        <v>1040</v>
      </c>
      <c r="B1162" t="s">
        <v>5</v>
      </c>
      <c r="C1162" t="s">
        <v>1872</v>
      </c>
      <c r="D1162" t="s">
        <v>1843</v>
      </c>
      <c r="E1162" t="s">
        <v>2264</v>
      </c>
      <c r="F1162" t="s">
        <v>216</v>
      </c>
      <c r="G1162" s="3">
        <v>43496</v>
      </c>
      <c r="H1162" s="2">
        <v>192000</v>
      </c>
      <c r="I1162" s="12" t="s">
        <v>838</v>
      </c>
      <c r="J1162" s="67">
        <f t="shared" si="111"/>
        <v>192000</v>
      </c>
      <c r="K1162" s="5">
        <f t="shared" si="113"/>
        <v>1</v>
      </c>
      <c r="L1162" s="54">
        <f t="shared" si="114"/>
        <v>0</v>
      </c>
      <c r="M1162" s="56" t="str">
        <f t="shared" si="110"/>
        <v>Synergy, Realtors</v>
      </c>
      <c r="N1162" s="5">
        <f t="shared" si="112"/>
        <v>0</v>
      </c>
      <c r="O1162" s="5">
        <f t="shared" si="115"/>
        <v>0</v>
      </c>
    </row>
    <row r="1163" spans="1:15" s="8" customFormat="1" ht="14.25" customHeight="1" x14ac:dyDescent="0.2">
      <c r="A1163" t="s">
        <v>1857</v>
      </c>
      <c r="B1163" t="s">
        <v>1099</v>
      </c>
      <c r="C1163" t="s">
        <v>1872</v>
      </c>
      <c r="D1163" t="s">
        <v>1843</v>
      </c>
      <c r="E1163" t="s">
        <v>2359</v>
      </c>
      <c r="F1163" t="s">
        <v>6</v>
      </c>
      <c r="G1163" s="3">
        <v>43510</v>
      </c>
      <c r="H1163" s="2">
        <v>178500</v>
      </c>
      <c r="I1163" s="12" t="s">
        <v>838</v>
      </c>
      <c r="J1163" s="67">
        <f t="shared" si="111"/>
        <v>178500</v>
      </c>
      <c r="K1163" s="5">
        <f t="shared" si="113"/>
        <v>1</v>
      </c>
      <c r="L1163" s="54">
        <f t="shared" si="114"/>
        <v>0</v>
      </c>
      <c r="M1163" s="56" t="str">
        <f t="shared" si="110"/>
        <v>Synergy, Realtors</v>
      </c>
      <c r="N1163" s="5">
        <f t="shared" si="112"/>
        <v>0</v>
      </c>
      <c r="O1163" s="5">
        <f t="shared" si="115"/>
        <v>0</v>
      </c>
    </row>
    <row r="1164" spans="1:15" s="8" customFormat="1" ht="14.25" customHeight="1" x14ac:dyDescent="0.2">
      <c r="A1164" t="s">
        <v>1868</v>
      </c>
      <c r="B1164" t="s">
        <v>1869</v>
      </c>
      <c r="C1164" t="s">
        <v>1924</v>
      </c>
      <c r="D1164" t="s">
        <v>1843</v>
      </c>
      <c r="E1164" t="s">
        <v>2878</v>
      </c>
      <c r="F1164" t="s">
        <v>426</v>
      </c>
      <c r="G1164" s="3">
        <v>43570</v>
      </c>
      <c r="H1164" s="2">
        <v>80000</v>
      </c>
      <c r="I1164" s="12">
        <v>20190570</v>
      </c>
      <c r="J1164" s="67">
        <f t="shared" si="111"/>
        <v>80000</v>
      </c>
      <c r="K1164" s="5">
        <f t="shared" si="113"/>
        <v>1</v>
      </c>
      <c r="L1164" s="54">
        <f t="shared" si="114"/>
        <v>1</v>
      </c>
      <c r="M1164" s="56" t="str">
        <f t="shared" si="110"/>
        <v>Synergy, Realtors</v>
      </c>
      <c r="N1164" s="5">
        <f t="shared" si="112"/>
        <v>0</v>
      </c>
      <c r="O1164" s="5">
        <f t="shared" si="115"/>
        <v>0</v>
      </c>
    </row>
    <row r="1165" spans="1:15" s="8" customFormat="1" ht="14.25" customHeight="1" x14ac:dyDescent="0.2">
      <c r="A1165" t="s">
        <v>326</v>
      </c>
      <c r="B1165" t="s">
        <v>1844</v>
      </c>
      <c r="C1165" t="s">
        <v>1872</v>
      </c>
      <c r="D1165" t="s">
        <v>1843</v>
      </c>
      <c r="E1165" t="s">
        <v>2440</v>
      </c>
      <c r="F1165" t="s">
        <v>6</v>
      </c>
      <c r="G1165" s="3">
        <v>43522</v>
      </c>
      <c r="H1165" s="2">
        <v>129800</v>
      </c>
      <c r="I1165" s="12" t="s">
        <v>838</v>
      </c>
      <c r="J1165" s="67">
        <f t="shared" si="111"/>
        <v>129800</v>
      </c>
      <c r="K1165" s="5">
        <f t="shared" si="113"/>
        <v>1</v>
      </c>
      <c r="L1165" s="54">
        <f t="shared" si="114"/>
        <v>0</v>
      </c>
      <c r="M1165" s="56" t="str">
        <f t="shared" si="110"/>
        <v>Synergy, Realtors</v>
      </c>
      <c r="N1165" s="5">
        <f t="shared" si="112"/>
        <v>0</v>
      </c>
      <c r="O1165" s="5">
        <f t="shared" si="115"/>
        <v>0</v>
      </c>
    </row>
    <row r="1166" spans="1:15" s="8" customFormat="1" ht="14.25" customHeight="1" x14ac:dyDescent="0.2">
      <c r="A1166" t="s">
        <v>786</v>
      </c>
      <c r="B1166" t="s">
        <v>1887</v>
      </c>
      <c r="C1166" t="s">
        <v>1957</v>
      </c>
      <c r="D1166" t="s">
        <v>1843</v>
      </c>
      <c r="E1166" t="s">
        <v>2492</v>
      </c>
      <c r="F1166" t="s">
        <v>700</v>
      </c>
      <c r="G1166" s="3">
        <v>43525</v>
      </c>
      <c r="H1166" s="2">
        <v>239000</v>
      </c>
      <c r="I1166" s="12" t="s">
        <v>838</v>
      </c>
      <c r="J1166" s="67">
        <f t="shared" si="111"/>
        <v>239000</v>
      </c>
      <c r="K1166" s="5">
        <f t="shared" si="113"/>
        <v>1</v>
      </c>
      <c r="L1166" s="54">
        <f t="shared" si="114"/>
        <v>0</v>
      </c>
      <c r="M1166" s="56" t="str">
        <f t="shared" ref="M1166:M1229" si="116">IF(D1166="",D1165,D1166)</f>
        <v>Synergy, Realtors</v>
      </c>
      <c r="N1166" s="5">
        <f t="shared" si="112"/>
        <v>0</v>
      </c>
      <c r="O1166" s="5">
        <f t="shared" si="115"/>
        <v>0</v>
      </c>
    </row>
    <row r="1167" spans="1:15" s="8" customFormat="1" ht="14.25" customHeight="1" x14ac:dyDescent="0.2">
      <c r="A1167" t="s">
        <v>1884</v>
      </c>
      <c r="B1167" t="s">
        <v>1842</v>
      </c>
      <c r="C1167" t="s">
        <v>320</v>
      </c>
      <c r="D1167" t="s">
        <v>1843</v>
      </c>
      <c r="E1167" t="s">
        <v>3286</v>
      </c>
      <c r="F1167" t="s">
        <v>6</v>
      </c>
      <c r="G1167" s="3">
        <v>43609</v>
      </c>
      <c r="H1167" s="2">
        <v>77707</v>
      </c>
      <c r="I1167" s="12" t="s">
        <v>838</v>
      </c>
      <c r="J1167" s="67">
        <f t="shared" si="111"/>
        <v>77707</v>
      </c>
      <c r="K1167" s="5">
        <f t="shared" si="113"/>
        <v>1</v>
      </c>
      <c r="L1167" s="54">
        <f t="shared" si="114"/>
        <v>0</v>
      </c>
      <c r="M1167" s="56" t="str">
        <f t="shared" si="116"/>
        <v>Synergy, Realtors</v>
      </c>
      <c r="N1167" s="5">
        <f t="shared" si="112"/>
        <v>0</v>
      </c>
      <c r="O1167" s="5">
        <f t="shared" si="115"/>
        <v>0</v>
      </c>
    </row>
    <row r="1168" spans="1:15" s="8" customFormat="1" ht="14.25" customHeight="1" x14ac:dyDescent="0.2">
      <c r="A1168" t="s">
        <v>1968</v>
      </c>
      <c r="B1168" t="s">
        <v>1258</v>
      </c>
      <c r="C1168" t="s">
        <v>1872</v>
      </c>
      <c r="D1168" t="s">
        <v>1843</v>
      </c>
      <c r="E1168" t="s">
        <v>2203</v>
      </c>
      <c r="F1168" t="s">
        <v>6</v>
      </c>
      <c r="G1168" s="3">
        <v>43487</v>
      </c>
      <c r="H1168" s="2">
        <v>130000</v>
      </c>
      <c r="I1168" s="12" t="s">
        <v>838</v>
      </c>
      <c r="J1168" s="67">
        <f t="shared" si="111"/>
        <v>130000</v>
      </c>
      <c r="K1168" s="5">
        <f t="shared" si="113"/>
        <v>1</v>
      </c>
      <c r="L1168" s="54">
        <f t="shared" si="114"/>
        <v>0</v>
      </c>
      <c r="M1168" s="56" t="str">
        <f t="shared" si="116"/>
        <v>Synergy, Realtors</v>
      </c>
      <c r="N1168" s="5">
        <f t="shared" si="112"/>
        <v>0</v>
      </c>
      <c r="O1168" s="5">
        <f t="shared" si="115"/>
        <v>0</v>
      </c>
    </row>
    <row r="1169" spans="1:15" s="8" customFormat="1" ht="14.25" customHeight="1" x14ac:dyDescent="0.2">
      <c r="A1169" t="s">
        <v>19</v>
      </c>
      <c r="B1169" t="s">
        <v>1842</v>
      </c>
      <c r="C1169" t="s">
        <v>2247</v>
      </c>
      <c r="D1169" t="s">
        <v>1843</v>
      </c>
      <c r="E1169" t="s">
        <v>2248</v>
      </c>
      <c r="F1169" t="s">
        <v>6</v>
      </c>
      <c r="G1169" s="3">
        <v>43496</v>
      </c>
      <c r="H1169" s="2">
        <v>175000</v>
      </c>
      <c r="I1169" s="12" t="s">
        <v>838</v>
      </c>
      <c r="J1169" s="67">
        <f t="shared" si="111"/>
        <v>175000</v>
      </c>
      <c r="K1169" s="5">
        <f t="shared" si="113"/>
        <v>1</v>
      </c>
      <c r="L1169" s="54">
        <f t="shared" si="114"/>
        <v>0</v>
      </c>
      <c r="M1169" s="56" t="str">
        <f t="shared" si="116"/>
        <v>Synergy, Realtors</v>
      </c>
      <c r="N1169" s="5">
        <f t="shared" si="112"/>
        <v>0</v>
      </c>
      <c r="O1169" s="5">
        <f t="shared" si="115"/>
        <v>0</v>
      </c>
    </row>
    <row r="1170" spans="1:15" s="8" customFormat="1" ht="14.25" customHeight="1" x14ac:dyDescent="0.2">
      <c r="A1170" t="s">
        <v>19</v>
      </c>
      <c r="B1170" t="s">
        <v>1842</v>
      </c>
      <c r="C1170" t="s">
        <v>1872</v>
      </c>
      <c r="D1170" t="s">
        <v>1843</v>
      </c>
      <c r="E1170" t="s">
        <v>3273</v>
      </c>
      <c r="F1170" t="s">
        <v>6</v>
      </c>
      <c r="G1170" s="3">
        <v>43609</v>
      </c>
      <c r="H1170" s="2">
        <v>185000</v>
      </c>
      <c r="I1170" s="12" t="s">
        <v>838</v>
      </c>
      <c r="J1170" s="67">
        <f t="shared" si="111"/>
        <v>185000</v>
      </c>
      <c r="K1170" s="5">
        <f t="shared" si="113"/>
        <v>1</v>
      </c>
      <c r="L1170" s="54">
        <f t="shared" si="114"/>
        <v>0</v>
      </c>
      <c r="M1170" s="56" t="str">
        <f t="shared" si="116"/>
        <v>Synergy, Realtors</v>
      </c>
      <c r="N1170" s="5">
        <f t="shared" si="112"/>
        <v>0</v>
      </c>
      <c r="O1170" s="5">
        <f t="shared" si="115"/>
        <v>0</v>
      </c>
    </row>
    <row r="1171" spans="1:15" s="8" customFormat="1" ht="14.25" customHeight="1" x14ac:dyDescent="0.2">
      <c r="A1171" t="s">
        <v>2039</v>
      </c>
      <c r="B1171" t="s">
        <v>1847</v>
      </c>
      <c r="C1171" t="s">
        <v>1872</v>
      </c>
      <c r="D1171" t="s">
        <v>1843</v>
      </c>
      <c r="E1171" t="s">
        <v>2354</v>
      </c>
      <c r="F1171" t="s">
        <v>6</v>
      </c>
      <c r="G1171" s="3">
        <v>43509</v>
      </c>
      <c r="H1171" s="2">
        <v>162500</v>
      </c>
      <c r="I1171" s="12" t="s">
        <v>838</v>
      </c>
      <c r="J1171" s="67">
        <f t="shared" si="111"/>
        <v>162500</v>
      </c>
      <c r="K1171" s="5">
        <f t="shared" si="113"/>
        <v>1</v>
      </c>
      <c r="L1171" s="54">
        <f t="shared" si="114"/>
        <v>0</v>
      </c>
      <c r="M1171" s="56" t="str">
        <f t="shared" si="116"/>
        <v>Synergy, Realtors</v>
      </c>
      <c r="N1171" s="5">
        <f t="shared" si="112"/>
        <v>0</v>
      </c>
      <c r="O1171" s="5">
        <f t="shared" si="115"/>
        <v>0</v>
      </c>
    </row>
    <row r="1172" spans="1:15" s="8" customFormat="1" ht="14.25" customHeight="1" x14ac:dyDescent="0.2">
      <c r="A1172" t="s">
        <v>758</v>
      </c>
      <c r="B1172" t="s">
        <v>1842</v>
      </c>
      <c r="C1172" t="s">
        <v>1872</v>
      </c>
      <c r="D1172" t="s">
        <v>1843</v>
      </c>
      <c r="E1172" t="s">
        <v>2915</v>
      </c>
      <c r="F1172" t="s">
        <v>6</v>
      </c>
      <c r="G1172" s="3">
        <v>43573</v>
      </c>
      <c r="H1172" s="2">
        <v>331400</v>
      </c>
      <c r="I1172" s="12">
        <v>20190693</v>
      </c>
      <c r="J1172" s="67">
        <f t="shared" si="111"/>
        <v>331400</v>
      </c>
      <c r="K1172" s="5">
        <f t="shared" si="113"/>
        <v>1</v>
      </c>
      <c r="L1172" s="54">
        <f t="shared" si="114"/>
        <v>1</v>
      </c>
      <c r="M1172" s="56" t="str">
        <f t="shared" si="116"/>
        <v>Synergy, Realtors</v>
      </c>
      <c r="N1172" s="5">
        <f t="shared" si="112"/>
        <v>0</v>
      </c>
      <c r="O1172" s="5">
        <f t="shared" si="115"/>
        <v>0</v>
      </c>
    </row>
    <row r="1173" spans="1:15" s="8" customFormat="1" ht="14.25" customHeight="1" x14ac:dyDescent="0.2">
      <c r="A1173" t="s">
        <v>732</v>
      </c>
      <c r="B1173" t="s">
        <v>2054</v>
      </c>
      <c r="C1173" t="s">
        <v>2247</v>
      </c>
      <c r="D1173" t="s">
        <v>1843</v>
      </c>
      <c r="E1173" t="s">
        <v>2990</v>
      </c>
      <c r="F1173" t="s">
        <v>1249</v>
      </c>
      <c r="G1173" s="3">
        <v>43584</v>
      </c>
      <c r="H1173" s="2">
        <v>150000</v>
      </c>
      <c r="I1173" s="12" t="s">
        <v>838</v>
      </c>
      <c r="J1173" s="67">
        <f t="shared" si="111"/>
        <v>150000</v>
      </c>
      <c r="K1173" s="5">
        <f t="shared" si="113"/>
        <v>1</v>
      </c>
      <c r="L1173" s="54">
        <f t="shared" si="114"/>
        <v>0</v>
      </c>
      <c r="M1173" s="56" t="str">
        <f t="shared" si="116"/>
        <v>Synergy, Realtors</v>
      </c>
      <c r="N1173" s="5">
        <f t="shared" si="112"/>
        <v>0</v>
      </c>
      <c r="O1173" s="5">
        <f t="shared" si="115"/>
        <v>0</v>
      </c>
    </row>
    <row r="1174" spans="1:15" s="8" customFormat="1" ht="14.25" customHeight="1" x14ac:dyDescent="0.2">
      <c r="A1174" t="s">
        <v>1081</v>
      </c>
      <c r="B1174" t="s">
        <v>1036</v>
      </c>
      <c r="C1174" t="s">
        <v>28</v>
      </c>
      <c r="D1174" t="s">
        <v>1031</v>
      </c>
      <c r="E1174" t="s">
        <v>2188</v>
      </c>
      <c r="F1174" t="s">
        <v>911</v>
      </c>
      <c r="G1174" s="3">
        <v>43483</v>
      </c>
      <c r="H1174" s="2">
        <v>130000</v>
      </c>
      <c r="I1174" s="12" t="s">
        <v>838</v>
      </c>
      <c r="J1174" s="67">
        <f t="shared" si="111"/>
        <v>130000</v>
      </c>
      <c r="K1174" s="5">
        <f t="shared" si="113"/>
        <v>1</v>
      </c>
      <c r="L1174" s="54">
        <f t="shared" si="114"/>
        <v>0</v>
      </c>
      <c r="M1174" s="56" t="str">
        <f t="shared" si="116"/>
        <v>Texan Realty</v>
      </c>
      <c r="N1174" s="5">
        <f t="shared" si="112"/>
        <v>0</v>
      </c>
      <c r="O1174" s="5">
        <f t="shared" si="115"/>
        <v>0</v>
      </c>
    </row>
    <row r="1175" spans="1:15" s="8" customFormat="1" ht="14.25" customHeight="1" x14ac:dyDescent="0.2">
      <c r="A1175" t="s">
        <v>1960</v>
      </c>
      <c r="B1175" t="s">
        <v>197</v>
      </c>
      <c r="C1175" t="s">
        <v>28</v>
      </c>
      <c r="D1175" t="s">
        <v>1031</v>
      </c>
      <c r="E1175" t="s">
        <v>2898</v>
      </c>
      <c r="F1175" t="s">
        <v>911</v>
      </c>
      <c r="G1175" s="3">
        <v>43572</v>
      </c>
      <c r="H1175" s="2">
        <v>55000</v>
      </c>
      <c r="I1175" s="12" t="s">
        <v>838</v>
      </c>
      <c r="J1175" s="67">
        <f t="shared" si="111"/>
        <v>55000</v>
      </c>
      <c r="K1175" s="5">
        <f t="shared" si="113"/>
        <v>1</v>
      </c>
      <c r="L1175" s="54">
        <f t="shared" si="114"/>
        <v>0</v>
      </c>
      <c r="M1175" s="56" t="str">
        <f t="shared" si="116"/>
        <v>Texan Realty</v>
      </c>
      <c r="N1175" s="5">
        <f t="shared" si="112"/>
        <v>0</v>
      </c>
      <c r="O1175" s="5">
        <f t="shared" si="115"/>
        <v>0</v>
      </c>
    </row>
    <row r="1176" spans="1:15" s="8" customFormat="1" ht="14.25" customHeight="1" x14ac:dyDescent="0.2">
      <c r="A1176" t="s">
        <v>1864</v>
      </c>
      <c r="B1176" t="s">
        <v>1258</v>
      </c>
      <c r="C1176" t="s">
        <v>1311</v>
      </c>
      <c r="D1176" t="s">
        <v>1867</v>
      </c>
      <c r="E1176" t="s">
        <v>2278</v>
      </c>
      <c r="F1176" t="s">
        <v>1126</v>
      </c>
      <c r="G1176" s="3">
        <v>43497</v>
      </c>
      <c r="H1176" s="2">
        <v>360000</v>
      </c>
      <c r="I1176" s="12" t="s">
        <v>838</v>
      </c>
      <c r="J1176" s="67">
        <f t="shared" si="111"/>
        <v>360000</v>
      </c>
      <c r="K1176" s="5">
        <f t="shared" si="113"/>
        <v>1</v>
      </c>
      <c r="L1176" s="54">
        <f t="shared" si="114"/>
        <v>0</v>
      </c>
      <c r="M1176" s="56" t="str">
        <f t="shared" si="116"/>
        <v>Texas Crossroads Realty, LLC</v>
      </c>
      <c r="N1176" s="5">
        <f t="shared" si="112"/>
        <v>0</v>
      </c>
      <c r="O1176" s="5">
        <f t="shared" si="115"/>
        <v>0</v>
      </c>
    </row>
    <row r="1177" spans="1:15" s="8" customFormat="1" ht="14.25" customHeight="1" x14ac:dyDescent="0.2">
      <c r="A1177" t="s">
        <v>326</v>
      </c>
      <c r="B1177" t="s">
        <v>1844</v>
      </c>
      <c r="C1177" t="s">
        <v>399</v>
      </c>
      <c r="D1177" t="s">
        <v>1867</v>
      </c>
      <c r="E1177" t="s">
        <v>2531</v>
      </c>
      <c r="F1177" t="s">
        <v>6</v>
      </c>
      <c r="G1177" s="3">
        <v>43530</v>
      </c>
      <c r="H1177" s="2">
        <v>305000</v>
      </c>
      <c r="I1177" s="12" t="s">
        <v>838</v>
      </c>
      <c r="J1177" s="67">
        <f t="shared" si="111"/>
        <v>305000</v>
      </c>
      <c r="K1177" s="5">
        <f t="shared" si="113"/>
        <v>1</v>
      </c>
      <c r="L1177" s="54">
        <f t="shared" si="114"/>
        <v>0</v>
      </c>
      <c r="M1177" s="56" t="str">
        <f t="shared" si="116"/>
        <v>Texas Crossroads Realty, LLC</v>
      </c>
      <c r="N1177" s="5">
        <f t="shared" si="112"/>
        <v>0</v>
      </c>
      <c r="O1177" s="5">
        <f t="shared" si="115"/>
        <v>0</v>
      </c>
    </row>
    <row r="1178" spans="1:15" s="8" customFormat="1" ht="14.25" customHeight="1" x14ac:dyDescent="0.2">
      <c r="A1178" t="s">
        <v>1178</v>
      </c>
      <c r="B1178" t="s">
        <v>801</v>
      </c>
      <c r="C1178" t="s">
        <v>1178</v>
      </c>
      <c r="D1178" t="s">
        <v>801</v>
      </c>
      <c r="E1178" t="s">
        <v>3314</v>
      </c>
      <c r="F1178" t="s">
        <v>730</v>
      </c>
      <c r="G1178" s="3">
        <v>43614</v>
      </c>
      <c r="H1178" s="2">
        <v>50000</v>
      </c>
      <c r="I1178" s="12" t="s">
        <v>838</v>
      </c>
      <c r="J1178" s="67">
        <f t="shared" si="111"/>
        <v>0</v>
      </c>
      <c r="K1178" s="5">
        <f t="shared" si="113"/>
        <v>0</v>
      </c>
      <c r="L1178" s="54">
        <f t="shared" si="114"/>
        <v>0</v>
      </c>
      <c r="M1178" s="56" t="str">
        <f t="shared" si="116"/>
        <v>Texas Farm &amp; Ranch Realty</v>
      </c>
      <c r="N1178" s="5">
        <f t="shared" si="112"/>
        <v>1</v>
      </c>
      <c r="O1178" s="5">
        <f t="shared" si="115"/>
        <v>0</v>
      </c>
    </row>
    <row r="1179" spans="1:15" s="8" customFormat="1" ht="14.25" customHeight="1" x14ac:dyDescent="0.2">
      <c r="A1179" t="s">
        <v>1644</v>
      </c>
      <c r="B1179" t="s">
        <v>1036</v>
      </c>
      <c r="C1179" t="s">
        <v>915</v>
      </c>
      <c r="D1179" t="s">
        <v>1087</v>
      </c>
      <c r="E1179" t="s">
        <v>3084</v>
      </c>
      <c r="F1179" t="s">
        <v>6</v>
      </c>
      <c r="G1179" s="3">
        <v>43592</v>
      </c>
      <c r="H1179" s="2">
        <v>290000</v>
      </c>
      <c r="I1179" s="12" t="s">
        <v>838</v>
      </c>
      <c r="J1179" s="67">
        <f t="shared" si="111"/>
        <v>290000</v>
      </c>
      <c r="K1179" s="5">
        <f t="shared" si="113"/>
        <v>1</v>
      </c>
      <c r="L1179" s="54">
        <f t="shared" si="114"/>
        <v>0</v>
      </c>
      <c r="M1179" s="56" t="str">
        <f t="shared" si="116"/>
        <v>Texas Premier Realty</v>
      </c>
      <c r="N1179" s="5">
        <f t="shared" si="112"/>
        <v>0</v>
      </c>
      <c r="O1179" s="5">
        <f t="shared" si="115"/>
        <v>0</v>
      </c>
    </row>
    <row r="1180" spans="1:15" s="8" customFormat="1" ht="14.25" customHeight="1" x14ac:dyDescent="0.2">
      <c r="A1180" t="s">
        <v>990</v>
      </c>
      <c r="B1180" t="s">
        <v>1087</v>
      </c>
      <c r="C1180" t="s">
        <v>990</v>
      </c>
      <c r="D1180" t="s">
        <v>1087</v>
      </c>
      <c r="E1180" t="s">
        <v>3143</v>
      </c>
      <c r="F1180" t="s">
        <v>6</v>
      </c>
      <c r="G1180" s="3">
        <v>43598</v>
      </c>
      <c r="H1180" s="2">
        <v>164000</v>
      </c>
      <c r="I1180" s="12" t="s">
        <v>838</v>
      </c>
      <c r="J1180" s="67">
        <f t="shared" si="111"/>
        <v>0</v>
      </c>
      <c r="K1180" s="5">
        <f t="shared" si="113"/>
        <v>0</v>
      </c>
      <c r="L1180" s="54">
        <f t="shared" si="114"/>
        <v>0</v>
      </c>
      <c r="M1180" s="56" t="str">
        <f t="shared" si="116"/>
        <v>Texas Premier Realty</v>
      </c>
      <c r="N1180" s="5">
        <f t="shared" si="112"/>
        <v>1</v>
      </c>
      <c r="O1180" s="5">
        <f t="shared" si="115"/>
        <v>0</v>
      </c>
    </row>
    <row r="1181" spans="1:15" s="8" customFormat="1" ht="14.25" customHeight="1" x14ac:dyDescent="0.2">
      <c r="A1181" t="s">
        <v>990</v>
      </c>
      <c r="B1181" t="s">
        <v>1087</v>
      </c>
      <c r="C1181" t="s">
        <v>990</v>
      </c>
      <c r="D1181" t="s">
        <v>1087</v>
      </c>
      <c r="E1181" t="s">
        <v>3354</v>
      </c>
      <c r="F1181" t="s">
        <v>6</v>
      </c>
      <c r="G1181" s="3">
        <v>43616</v>
      </c>
      <c r="H1181" s="2">
        <v>105000</v>
      </c>
      <c r="I1181" s="12" t="s">
        <v>838</v>
      </c>
      <c r="J1181" s="67">
        <f t="shared" si="111"/>
        <v>0</v>
      </c>
      <c r="K1181" s="5">
        <f t="shared" si="113"/>
        <v>0</v>
      </c>
      <c r="L1181" s="54">
        <f t="shared" si="114"/>
        <v>0</v>
      </c>
      <c r="M1181" s="56" t="str">
        <f t="shared" si="116"/>
        <v>Texas Premier Realty</v>
      </c>
      <c r="N1181" s="5">
        <f t="shared" si="112"/>
        <v>1</v>
      </c>
      <c r="O1181" s="5">
        <f t="shared" si="115"/>
        <v>0</v>
      </c>
    </row>
    <row r="1182" spans="1:15" s="8" customFormat="1" ht="14.25" customHeight="1" x14ac:dyDescent="0.2">
      <c r="A1182" t="s">
        <v>2084</v>
      </c>
      <c r="B1182" t="s">
        <v>2038</v>
      </c>
      <c r="C1182" t="s">
        <v>990</v>
      </c>
      <c r="D1182" t="s">
        <v>1087</v>
      </c>
      <c r="E1182" t="s">
        <v>2438</v>
      </c>
      <c r="F1182" t="s">
        <v>6</v>
      </c>
      <c r="G1182" s="3">
        <v>43522</v>
      </c>
      <c r="H1182" s="2">
        <v>69850</v>
      </c>
      <c r="I1182" s="12" t="s">
        <v>838</v>
      </c>
      <c r="J1182" s="67">
        <f t="shared" si="111"/>
        <v>69850</v>
      </c>
      <c r="K1182" s="5">
        <f t="shared" si="113"/>
        <v>1</v>
      </c>
      <c r="L1182" s="54">
        <f t="shared" si="114"/>
        <v>0</v>
      </c>
      <c r="M1182" s="56" t="str">
        <f t="shared" si="116"/>
        <v>Texas Premier Realty</v>
      </c>
      <c r="N1182" s="5">
        <f t="shared" si="112"/>
        <v>0</v>
      </c>
      <c r="O1182" s="5">
        <f t="shared" si="115"/>
        <v>0</v>
      </c>
    </row>
    <row r="1183" spans="1:15" s="8" customFormat="1" ht="14.25" customHeight="1" x14ac:dyDescent="0.2">
      <c r="A1183" t="s">
        <v>722</v>
      </c>
      <c r="B1183" t="s">
        <v>1842</v>
      </c>
      <c r="C1183" t="s">
        <v>1864</v>
      </c>
      <c r="D1183" t="s">
        <v>1087</v>
      </c>
      <c r="E1183" t="s">
        <v>3015</v>
      </c>
      <c r="F1183" t="s">
        <v>425</v>
      </c>
      <c r="G1183" s="3">
        <v>43585</v>
      </c>
      <c r="H1183" s="2">
        <v>231000</v>
      </c>
      <c r="I1183" s="12">
        <v>20190667</v>
      </c>
      <c r="J1183" s="67">
        <f t="shared" si="111"/>
        <v>231000</v>
      </c>
      <c r="K1183" s="5">
        <f t="shared" si="113"/>
        <v>1</v>
      </c>
      <c r="L1183" s="54">
        <f t="shared" si="114"/>
        <v>1</v>
      </c>
      <c r="M1183" s="56" t="str">
        <f t="shared" si="116"/>
        <v>Texas Premier Realty</v>
      </c>
      <c r="N1183" s="5">
        <f t="shared" si="112"/>
        <v>0</v>
      </c>
      <c r="O1183" s="5">
        <f t="shared" si="115"/>
        <v>0</v>
      </c>
    </row>
    <row r="1184" spans="1:15" s="8" customFormat="1" ht="14.25" customHeight="1" x14ac:dyDescent="0.2">
      <c r="A1184" t="s">
        <v>1850</v>
      </c>
      <c r="B1184" t="s">
        <v>5</v>
      </c>
      <c r="C1184" t="s">
        <v>990</v>
      </c>
      <c r="D1184" t="s">
        <v>1087</v>
      </c>
      <c r="E1184" t="s">
        <v>2212</v>
      </c>
      <c r="F1184" t="s">
        <v>122</v>
      </c>
      <c r="G1184" s="3">
        <v>43489</v>
      </c>
      <c r="H1184" s="2">
        <v>158400</v>
      </c>
      <c r="I1184" s="12">
        <v>20182854</v>
      </c>
      <c r="J1184" s="67">
        <f t="shared" si="111"/>
        <v>158400</v>
      </c>
      <c r="K1184" s="5">
        <f t="shared" si="113"/>
        <v>1</v>
      </c>
      <c r="L1184" s="54">
        <f t="shared" si="114"/>
        <v>1</v>
      </c>
      <c r="M1184" s="56" t="str">
        <f t="shared" si="116"/>
        <v>Texas Premier Realty</v>
      </c>
      <c r="N1184" s="5">
        <f t="shared" si="112"/>
        <v>0</v>
      </c>
      <c r="O1184" s="5">
        <f t="shared" si="115"/>
        <v>0</v>
      </c>
    </row>
    <row r="1185" spans="1:15" s="8" customFormat="1" ht="14.25" customHeight="1" x14ac:dyDescent="0.2">
      <c r="A1185" t="s">
        <v>1863</v>
      </c>
      <c r="B1185" t="s">
        <v>1099</v>
      </c>
      <c r="C1185" t="s">
        <v>1864</v>
      </c>
      <c r="D1185" t="s">
        <v>1087</v>
      </c>
      <c r="E1185" t="s">
        <v>2668</v>
      </c>
      <c r="F1185" t="s">
        <v>7</v>
      </c>
      <c r="G1185" s="3">
        <v>43546</v>
      </c>
      <c r="H1185" s="2">
        <v>101654</v>
      </c>
      <c r="I1185" s="12" t="s">
        <v>838</v>
      </c>
      <c r="J1185" s="67">
        <f t="shared" si="111"/>
        <v>101654</v>
      </c>
      <c r="K1185" s="5">
        <f t="shared" si="113"/>
        <v>1</v>
      </c>
      <c r="L1185" s="54">
        <f t="shared" si="114"/>
        <v>0</v>
      </c>
      <c r="M1185" s="56" t="str">
        <f t="shared" si="116"/>
        <v>Texas Premier Realty</v>
      </c>
      <c r="N1185" s="5">
        <f t="shared" si="112"/>
        <v>0</v>
      </c>
      <c r="O1185" s="5">
        <f t="shared" si="115"/>
        <v>0</v>
      </c>
    </row>
    <row r="1186" spans="1:15" s="8" customFormat="1" ht="14.25" customHeight="1" x14ac:dyDescent="0.2">
      <c r="A1186" t="s">
        <v>813</v>
      </c>
      <c r="B1186" t="s">
        <v>1099</v>
      </c>
      <c r="C1186" t="s">
        <v>1864</v>
      </c>
      <c r="D1186" t="s">
        <v>1087</v>
      </c>
      <c r="E1186" t="s">
        <v>2669</v>
      </c>
      <c r="F1186" t="s">
        <v>123</v>
      </c>
      <c r="G1186" s="3">
        <v>43546</v>
      </c>
      <c r="H1186" s="2">
        <v>242000</v>
      </c>
      <c r="I1186" s="12">
        <v>20190442</v>
      </c>
      <c r="J1186" s="67">
        <f t="shared" si="111"/>
        <v>242000</v>
      </c>
      <c r="K1186" s="5">
        <f t="shared" si="113"/>
        <v>1</v>
      </c>
      <c r="L1186" s="54">
        <f t="shared" si="114"/>
        <v>1</v>
      </c>
      <c r="M1186" s="56" t="str">
        <f t="shared" si="116"/>
        <v>Texas Premier Realty</v>
      </c>
      <c r="N1186" s="5">
        <f t="shared" si="112"/>
        <v>0</v>
      </c>
      <c r="O1186" s="5">
        <f t="shared" si="115"/>
        <v>0</v>
      </c>
    </row>
    <row r="1187" spans="1:15" s="8" customFormat="1" ht="14.25" customHeight="1" x14ac:dyDescent="0.2">
      <c r="A1187" t="s">
        <v>826</v>
      </c>
      <c r="B1187" t="s">
        <v>1258</v>
      </c>
      <c r="C1187" t="s">
        <v>1864</v>
      </c>
      <c r="D1187" t="s">
        <v>1087</v>
      </c>
      <c r="E1187" t="s">
        <v>3009</v>
      </c>
      <c r="F1187" t="s">
        <v>6</v>
      </c>
      <c r="G1187" s="3">
        <v>43585</v>
      </c>
      <c r="H1187" s="2">
        <v>95000</v>
      </c>
      <c r="I1187" s="12" t="s">
        <v>838</v>
      </c>
      <c r="J1187" s="67">
        <f t="shared" si="111"/>
        <v>95000</v>
      </c>
      <c r="K1187" s="5">
        <f t="shared" si="113"/>
        <v>1</v>
      </c>
      <c r="L1187" s="54">
        <f t="shared" si="114"/>
        <v>0</v>
      </c>
      <c r="M1187" s="56" t="str">
        <f t="shared" si="116"/>
        <v>Texas Premier Realty</v>
      </c>
      <c r="N1187" s="5">
        <f t="shared" si="112"/>
        <v>0</v>
      </c>
      <c r="O1187" s="5">
        <f t="shared" si="115"/>
        <v>0</v>
      </c>
    </row>
    <row r="1188" spans="1:15" s="8" customFormat="1" ht="14.25" customHeight="1" x14ac:dyDescent="0.2">
      <c r="A1188" t="s">
        <v>1864</v>
      </c>
      <c r="B1188" t="s">
        <v>1087</v>
      </c>
      <c r="C1188" t="s">
        <v>1864</v>
      </c>
      <c r="D1188" t="s">
        <v>1087</v>
      </c>
      <c r="E1188" t="s">
        <v>3018</v>
      </c>
      <c r="F1188" t="s">
        <v>6</v>
      </c>
      <c r="G1188" s="3">
        <v>43585</v>
      </c>
      <c r="H1188" s="2">
        <v>51000</v>
      </c>
      <c r="I1188" s="12" t="s">
        <v>838</v>
      </c>
      <c r="J1188" s="67">
        <f t="shared" si="111"/>
        <v>0</v>
      </c>
      <c r="K1188" s="5">
        <f t="shared" si="113"/>
        <v>0</v>
      </c>
      <c r="L1188" s="54">
        <f t="shared" si="114"/>
        <v>0</v>
      </c>
      <c r="M1188" s="56" t="str">
        <f t="shared" si="116"/>
        <v>Texas Premier Realty</v>
      </c>
      <c r="N1188" s="5">
        <f t="shared" si="112"/>
        <v>1</v>
      </c>
      <c r="O1188" s="5">
        <f t="shared" si="115"/>
        <v>0</v>
      </c>
    </row>
    <row r="1189" spans="1:15" s="8" customFormat="1" ht="14.25" customHeight="1" x14ac:dyDescent="0.2">
      <c r="A1189" t="s">
        <v>322</v>
      </c>
      <c r="B1189" t="s">
        <v>1840</v>
      </c>
      <c r="C1189" t="s">
        <v>990</v>
      </c>
      <c r="D1189" t="s">
        <v>1087</v>
      </c>
      <c r="E1189" t="s">
        <v>3162</v>
      </c>
      <c r="F1189" t="s">
        <v>123</v>
      </c>
      <c r="G1189" s="3">
        <v>43599</v>
      </c>
      <c r="H1189" s="2">
        <v>211000</v>
      </c>
      <c r="I1189" s="12">
        <v>20190769</v>
      </c>
      <c r="J1189" s="67">
        <f t="shared" si="111"/>
        <v>211000</v>
      </c>
      <c r="K1189" s="5">
        <f t="shared" si="113"/>
        <v>1</v>
      </c>
      <c r="L1189" s="54">
        <f t="shared" si="114"/>
        <v>1</v>
      </c>
      <c r="M1189" s="56" t="str">
        <f t="shared" si="116"/>
        <v>Texas Premier Realty</v>
      </c>
      <c r="N1189" s="5">
        <f t="shared" si="112"/>
        <v>0</v>
      </c>
      <c r="O1189" s="5">
        <f t="shared" si="115"/>
        <v>0</v>
      </c>
    </row>
    <row r="1190" spans="1:15" s="8" customFormat="1" ht="14.25" customHeight="1" x14ac:dyDescent="0.2">
      <c r="A1190" t="s">
        <v>326</v>
      </c>
      <c r="B1190" t="s">
        <v>1844</v>
      </c>
      <c r="C1190" t="s">
        <v>358</v>
      </c>
      <c r="D1190" t="s">
        <v>359</v>
      </c>
      <c r="E1190" t="s">
        <v>2562</v>
      </c>
      <c r="F1190" t="s">
        <v>6</v>
      </c>
      <c r="G1190" s="3">
        <v>43532</v>
      </c>
      <c r="H1190" s="2">
        <v>171000</v>
      </c>
      <c r="I1190" s="12" t="s">
        <v>838</v>
      </c>
      <c r="J1190" s="67">
        <f t="shared" si="111"/>
        <v>171000</v>
      </c>
      <c r="K1190" s="5">
        <f t="shared" si="113"/>
        <v>1</v>
      </c>
      <c r="L1190" s="54">
        <f t="shared" si="114"/>
        <v>0</v>
      </c>
      <c r="M1190" s="56" t="str">
        <f t="shared" si="116"/>
        <v>Texas Style Living</v>
      </c>
      <c r="N1190" s="5">
        <f t="shared" si="112"/>
        <v>0</v>
      </c>
      <c r="O1190" s="5">
        <f t="shared" si="115"/>
        <v>0</v>
      </c>
    </row>
    <row r="1191" spans="1:15" s="8" customFormat="1" ht="14.25" customHeight="1" x14ac:dyDescent="0.2">
      <c r="A1191" t="s">
        <v>154</v>
      </c>
      <c r="B1191" t="s">
        <v>1099</v>
      </c>
      <c r="C1191" t="s">
        <v>113</v>
      </c>
      <c r="D1191" t="s">
        <v>559</v>
      </c>
      <c r="E1191" t="s">
        <v>2892</v>
      </c>
      <c r="F1191" t="s">
        <v>6</v>
      </c>
      <c r="G1191" s="3">
        <v>43571</v>
      </c>
      <c r="H1191" s="2">
        <v>106000</v>
      </c>
      <c r="I1191" s="12" t="s">
        <v>838</v>
      </c>
      <c r="J1191" s="67">
        <f t="shared" si="111"/>
        <v>106000</v>
      </c>
      <c r="K1191" s="5">
        <f t="shared" si="113"/>
        <v>1</v>
      </c>
      <c r="L1191" s="54">
        <f t="shared" si="114"/>
        <v>0</v>
      </c>
      <c r="M1191" s="56" t="str">
        <f t="shared" si="116"/>
        <v>The Conine Group, REALTORS</v>
      </c>
      <c r="N1191" s="5">
        <f t="shared" si="112"/>
        <v>0</v>
      </c>
      <c r="O1191" s="5">
        <f t="shared" si="115"/>
        <v>0</v>
      </c>
    </row>
    <row r="1192" spans="1:15" s="8" customFormat="1" ht="14.25" customHeight="1" x14ac:dyDescent="0.2">
      <c r="A1192" t="s">
        <v>710</v>
      </c>
      <c r="B1192" t="s">
        <v>303</v>
      </c>
      <c r="C1192" t="s">
        <v>113</v>
      </c>
      <c r="D1192" t="s">
        <v>559</v>
      </c>
      <c r="E1192" t="s">
        <v>3233</v>
      </c>
      <c r="F1192" t="s">
        <v>6</v>
      </c>
      <c r="G1192" s="3">
        <v>43607</v>
      </c>
      <c r="H1192" s="2">
        <v>87000</v>
      </c>
      <c r="I1192" s="12">
        <v>20190872</v>
      </c>
      <c r="J1192" s="67">
        <f t="shared" si="111"/>
        <v>87000</v>
      </c>
      <c r="K1192" s="5">
        <f t="shared" si="113"/>
        <v>1</v>
      </c>
      <c r="L1192" s="54">
        <f t="shared" si="114"/>
        <v>1</v>
      </c>
      <c r="M1192" s="56" t="str">
        <f t="shared" si="116"/>
        <v>The Conine Group, REALTORS</v>
      </c>
      <c r="N1192" s="5">
        <f t="shared" si="112"/>
        <v>0</v>
      </c>
      <c r="O1192" s="5">
        <f t="shared" si="115"/>
        <v>0</v>
      </c>
    </row>
    <row r="1193" spans="1:15" s="8" customFormat="1" ht="14.25" customHeight="1" x14ac:dyDescent="0.2">
      <c r="A1193" t="s">
        <v>1388</v>
      </c>
      <c r="B1193" t="s">
        <v>303</v>
      </c>
      <c r="C1193" t="s">
        <v>113</v>
      </c>
      <c r="D1193" t="s">
        <v>559</v>
      </c>
      <c r="E1193" t="s">
        <v>2223</v>
      </c>
      <c r="F1193" t="s">
        <v>6</v>
      </c>
      <c r="G1193" s="3">
        <v>43490</v>
      </c>
      <c r="H1193" s="2">
        <v>200000</v>
      </c>
      <c r="I1193" s="12">
        <v>20182848</v>
      </c>
      <c r="J1193" s="67">
        <f t="shared" si="111"/>
        <v>200000</v>
      </c>
      <c r="K1193" s="5">
        <f t="shared" si="113"/>
        <v>1</v>
      </c>
      <c r="L1193" s="54">
        <f t="shared" si="114"/>
        <v>1</v>
      </c>
      <c r="M1193" s="56" t="str">
        <f t="shared" si="116"/>
        <v>The Conine Group, REALTORS</v>
      </c>
      <c r="N1193" s="5">
        <f t="shared" si="112"/>
        <v>0</v>
      </c>
      <c r="O1193" s="5">
        <f t="shared" si="115"/>
        <v>0</v>
      </c>
    </row>
    <row r="1194" spans="1:15" s="8" customFormat="1" ht="14.25" customHeight="1" x14ac:dyDescent="0.2">
      <c r="A1194" t="s">
        <v>1850</v>
      </c>
      <c r="B1194" t="s">
        <v>5</v>
      </c>
      <c r="C1194" t="s">
        <v>113</v>
      </c>
      <c r="D1194" t="s">
        <v>559</v>
      </c>
      <c r="E1194" t="s">
        <v>2226</v>
      </c>
      <c r="F1194" t="s">
        <v>424</v>
      </c>
      <c r="G1194" s="3">
        <v>43490</v>
      </c>
      <c r="H1194" s="2">
        <v>273000</v>
      </c>
      <c r="I1194" s="12" t="s">
        <v>838</v>
      </c>
      <c r="J1194" s="67">
        <f t="shared" si="111"/>
        <v>273000</v>
      </c>
      <c r="K1194" s="5">
        <f t="shared" si="113"/>
        <v>1</v>
      </c>
      <c r="L1194" s="54">
        <f t="shared" si="114"/>
        <v>0</v>
      </c>
      <c r="M1194" s="56" t="str">
        <f t="shared" si="116"/>
        <v>The Conine Group, REALTORS</v>
      </c>
      <c r="N1194" s="5">
        <f t="shared" si="112"/>
        <v>0</v>
      </c>
      <c r="O1194" s="5">
        <f t="shared" si="115"/>
        <v>0</v>
      </c>
    </row>
    <row r="1195" spans="1:15" s="8" customFormat="1" ht="14.25" customHeight="1" x14ac:dyDescent="0.2">
      <c r="A1195" t="s">
        <v>2997</v>
      </c>
      <c r="B1195" t="s">
        <v>1099</v>
      </c>
      <c r="C1195" t="s">
        <v>113</v>
      </c>
      <c r="D1195" t="s">
        <v>559</v>
      </c>
      <c r="E1195" t="s">
        <v>2998</v>
      </c>
      <c r="F1195" t="s">
        <v>6</v>
      </c>
      <c r="G1195" s="3">
        <v>43584</v>
      </c>
      <c r="H1195" s="2">
        <v>87000</v>
      </c>
      <c r="I1195" s="12" t="s">
        <v>838</v>
      </c>
      <c r="J1195" s="67">
        <f t="shared" si="111"/>
        <v>87000</v>
      </c>
      <c r="K1195" s="5">
        <f t="shared" si="113"/>
        <v>1</v>
      </c>
      <c r="L1195" s="54">
        <f t="shared" si="114"/>
        <v>0</v>
      </c>
      <c r="M1195" s="56" t="str">
        <f t="shared" si="116"/>
        <v>The Conine Group, REALTORS</v>
      </c>
      <c r="N1195" s="5">
        <f t="shared" si="112"/>
        <v>0</v>
      </c>
      <c r="O1195" s="5">
        <f t="shared" si="115"/>
        <v>0</v>
      </c>
    </row>
    <row r="1196" spans="1:15" s="8" customFormat="1" ht="14.25" customHeight="1" x14ac:dyDescent="0.2">
      <c r="A1196" t="s">
        <v>990</v>
      </c>
      <c r="B1196" t="s">
        <v>1087</v>
      </c>
      <c r="C1196" t="s">
        <v>1457</v>
      </c>
      <c r="D1196" t="s">
        <v>1989</v>
      </c>
      <c r="E1196" t="s">
        <v>2903</v>
      </c>
      <c r="F1196" t="s">
        <v>1126</v>
      </c>
      <c r="G1196" s="3">
        <v>43572</v>
      </c>
      <c r="H1196" s="2">
        <v>366000</v>
      </c>
      <c r="I1196" s="12" t="s">
        <v>838</v>
      </c>
      <c r="J1196" s="67">
        <f t="shared" si="111"/>
        <v>366000</v>
      </c>
      <c r="K1196" s="5">
        <f t="shared" si="113"/>
        <v>1</v>
      </c>
      <c r="L1196" s="54">
        <f t="shared" si="114"/>
        <v>0</v>
      </c>
      <c r="M1196" s="56" t="str">
        <f t="shared" si="116"/>
        <v>The Pelham Group</v>
      </c>
      <c r="N1196" s="5">
        <f t="shared" si="112"/>
        <v>0</v>
      </c>
      <c r="O1196" s="5">
        <f t="shared" si="115"/>
        <v>0</v>
      </c>
    </row>
    <row r="1197" spans="1:15" s="8" customFormat="1" ht="14.25" customHeight="1" x14ac:dyDescent="0.2">
      <c r="A1197" t="s">
        <v>1647</v>
      </c>
      <c r="B1197" t="s">
        <v>5</v>
      </c>
      <c r="C1197" t="s">
        <v>1457</v>
      </c>
      <c r="D1197" t="s">
        <v>1989</v>
      </c>
      <c r="E1197" t="s">
        <v>3159</v>
      </c>
      <c r="F1197" t="s">
        <v>1126</v>
      </c>
      <c r="G1197" s="3">
        <v>43598</v>
      </c>
      <c r="H1197" s="2">
        <v>365000</v>
      </c>
      <c r="I1197" s="12" t="s">
        <v>838</v>
      </c>
      <c r="J1197" s="67">
        <f t="shared" si="111"/>
        <v>365000</v>
      </c>
      <c r="K1197" s="5">
        <f t="shared" si="113"/>
        <v>1</v>
      </c>
      <c r="L1197" s="54">
        <f t="shared" si="114"/>
        <v>0</v>
      </c>
      <c r="M1197" s="56" t="str">
        <f t="shared" si="116"/>
        <v>The Pelham Group</v>
      </c>
      <c r="N1197" s="5">
        <f t="shared" si="112"/>
        <v>0</v>
      </c>
      <c r="O1197" s="5">
        <f t="shared" si="115"/>
        <v>0</v>
      </c>
    </row>
    <row r="1198" spans="1:15" s="8" customFormat="1" ht="14.25" customHeight="1" x14ac:dyDescent="0.2">
      <c r="A1198" t="s">
        <v>1539</v>
      </c>
      <c r="B1198" t="s">
        <v>1258</v>
      </c>
      <c r="C1198" t="s">
        <v>1457</v>
      </c>
      <c r="D1198" t="s">
        <v>1989</v>
      </c>
      <c r="E1198" t="s">
        <v>2963</v>
      </c>
      <c r="F1198" t="s">
        <v>1126</v>
      </c>
      <c r="G1198" s="3">
        <v>43580</v>
      </c>
      <c r="H1198" s="2">
        <v>356000</v>
      </c>
      <c r="I1198" s="12" t="s">
        <v>838</v>
      </c>
      <c r="J1198" s="67">
        <f t="shared" si="111"/>
        <v>356000</v>
      </c>
      <c r="K1198" s="5">
        <f t="shared" si="113"/>
        <v>1</v>
      </c>
      <c r="L1198" s="54">
        <f t="shared" si="114"/>
        <v>0</v>
      </c>
      <c r="M1198" s="56" t="str">
        <f t="shared" si="116"/>
        <v>The Pelham Group</v>
      </c>
      <c r="N1198" s="5">
        <f t="shared" si="112"/>
        <v>0</v>
      </c>
      <c r="O1198" s="5">
        <f t="shared" si="115"/>
        <v>0</v>
      </c>
    </row>
    <row r="1199" spans="1:15" s="8" customFormat="1" ht="14.25" customHeight="1" x14ac:dyDescent="0.2">
      <c r="A1199" t="s">
        <v>1633</v>
      </c>
      <c r="B1199" t="s">
        <v>1036</v>
      </c>
      <c r="C1199" t="s">
        <v>1452</v>
      </c>
      <c r="D1199" t="s">
        <v>1889</v>
      </c>
      <c r="E1199" t="s">
        <v>2272</v>
      </c>
      <c r="F1199" t="s">
        <v>6</v>
      </c>
      <c r="G1199" s="3">
        <v>43496</v>
      </c>
      <c r="H1199" s="2">
        <v>274500</v>
      </c>
      <c r="I1199" s="12" t="s">
        <v>838</v>
      </c>
      <c r="J1199" s="67">
        <f t="shared" si="111"/>
        <v>274500</v>
      </c>
      <c r="K1199" s="5">
        <f t="shared" si="113"/>
        <v>1</v>
      </c>
      <c r="L1199" s="54">
        <f t="shared" si="114"/>
        <v>0</v>
      </c>
      <c r="M1199" s="56" t="str">
        <f t="shared" si="116"/>
        <v>The Triliji Group</v>
      </c>
      <c r="N1199" s="5">
        <f t="shared" si="112"/>
        <v>0</v>
      </c>
      <c r="O1199" s="5">
        <f t="shared" si="115"/>
        <v>0</v>
      </c>
    </row>
    <row r="1200" spans="1:15" s="8" customFormat="1" ht="14.25" customHeight="1" x14ac:dyDescent="0.2">
      <c r="A1200" t="s">
        <v>1883</v>
      </c>
      <c r="B1200" t="s">
        <v>1475</v>
      </c>
      <c r="C1200" t="s">
        <v>2059</v>
      </c>
      <c r="D1200" t="s">
        <v>1889</v>
      </c>
      <c r="E1200" t="s">
        <v>2052</v>
      </c>
      <c r="F1200" t="s">
        <v>6</v>
      </c>
      <c r="G1200" s="3">
        <v>43614</v>
      </c>
      <c r="H1200" s="2">
        <v>114000</v>
      </c>
      <c r="I1200" s="12">
        <v>20190833</v>
      </c>
      <c r="J1200" s="67">
        <f t="shared" si="111"/>
        <v>114000</v>
      </c>
      <c r="K1200" s="5">
        <f t="shared" si="113"/>
        <v>1</v>
      </c>
      <c r="L1200" s="54">
        <f t="shared" si="114"/>
        <v>1</v>
      </c>
      <c r="M1200" s="56" t="str">
        <f t="shared" si="116"/>
        <v>The Triliji Group</v>
      </c>
      <c r="N1200" s="5">
        <f t="shared" si="112"/>
        <v>0</v>
      </c>
      <c r="O1200" s="5">
        <f t="shared" si="115"/>
        <v>0</v>
      </c>
    </row>
    <row r="1201" spans="1:15" s="8" customFormat="1" ht="14.25" customHeight="1" x14ac:dyDescent="0.2">
      <c r="A1201" t="s">
        <v>1452</v>
      </c>
      <c r="B1201" t="s">
        <v>1889</v>
      </c>
      <c r="C1201" t="s">
        <v>1452</v>
      </c>
      <c r="D1201" t="s">
        <v>1889</v>
      </c>
      <c r="E1201" t="s">
        <v>3091</v>
      </c>
      <c r="F1201" t="s">
        <v>6</v>
      </c>
      <c r="G1201" s="3">
        <v>43592</v>
      </c>
      <c r="H1201" s="2">
        <v>45000</v>
      </c>
      <c r="I1201" s="12" t="s">
        <v>838</v>
      </c>
      <c r="J1201" s="67">
        <f t="shared" si="111"/>
        <v>0</v>
      </c>
      <c r="K1201" s="5">
        <f t="shared" si="113"/>
        <v>0</v>
      </c>
      <c r="L1201" s="54">
        <f t="shared" si="114"/>
        <v>0</v>
      </c>
      <c r="M1201" s="56" t="str">
        <f t="shared" si="116"/>
        <v>The Triliji Group</v>
      </c>
      <c r="N1201" s="5">
        <f t="shared" si="112"/>
        <v>1</v>
      </c>
      <c r="O1201" s="5">
        <f t="shared" si="115"/>
        <v>0</v>
      </c>
    </row>
    <row r="1202" spans="1:15" s="8" customFormat="1" ht="14.25" customHeight="1" x14ac:dyDescent="0.2">
      <c r="A1202" t="s">
        <v>1868</v>
      </c>
      <c r="B1202" t="s">
        <v>1869</v>
      </c>
      <c r="C1202" t="s">
        <v>2059</v>
      </c>
      <c r="D1202" t="s">
        <v>1889</v>
      </c>
      <c r="E1202" t="s">
        <v>2777</v>
      </c>
      <c r="F1202" t="s">
        <v>6</v>
      </c>
      <c r="G1202" s="3">
        <v>43558</v>
      </c>
      <c r="H1202" s="2">
        <v>93000</v>
      </c>
      <c r="I1202" s="12" t="s">
        <v>838</v>
      </c>
      <c r="J1202" s="67">
        <f t="shared" si="111"/>
        <v>93000</v>
      </c>
      <c r="K1202" s="5">
        <f t="shared" si="113"/>
        <v>1</v>
      </c>
      <c r="L1202" s="54">
        <f t="shared" si="114"/>
        <v>0</v>
      </c>
      <c r="M1202" s="56" t="str">
        <f t="shared" si="116"/>
        <v>The Triliji Group</v>
      </c>
      <c r="N1202" s="5">
        <f t="shared" si="112"/>
        <v>0</v>
      </c>
      <c r="O1202" s="5">
        <f t="shared" si="115"/>
        <v>0</v>
      </c>
    </row>
    <row r="1203" spans="1:15" s="8" customFormat="1" ht="14.25" customHeight="1" x14ac:dyDescent="0.2">
      <c r="A1203" t="s">
        <v>267</v>
      </c>
      <c r="B1203" t="s">
        <v>1858</v>
      </c>
      <c r="C1203" t="s">
        <v>2059</v>
      </c>
      <c r="D1203" t="s">
        <v>1889</v>
      </c>
      <c r="E1203" t="s">
        <v>2966</v>
      </c>
      <c r="F1203" t="s">
        <v>6</v>
      </c>
      <c r="G1203" s="3">
        <v>43581</v>
      </c>
      <c r="H1203" s="2">
        <v>273999</v>
      </c>
      <c r="I1203" s="12" t="s">
        <v>838</v>
      </c>
      <c r="J1203" s="67">
        <f t="shared" si="111"/>
        <v>273999</v>
      </c>
      <c r="K1203" s="5">
        <f t="shared" si="113"/>
        <v>1</v>
      </c>
      <c r="L1203" s="54">
        <f t="shared" si="114"/>
        <v>0</v>
      </c>
      <c r="M1203" s="56" t="str">
        <f t="shared" si="116"/>
        <v>The Triliji Group</v>
      </c>
      <c r="N1203" s="5">
        <f t="shared" si="112"/>
        <v>0</v>
      </c>
      <c r="O1203" s="5">
        <f t="shared" si="115"/>
        <v>0</v>
      </c>
    </row>
    <row r="1204" spans="1:15" s="8" customFormat="1" ht="14.25" customHeight="1" x14ac:dyDescent="0.2">
      <c r="A1204" t="s">
        <v>2039</v>
      </c>
      <c r="B1204" t="s">
        <v>1847</v>
      </c>
      <c r="C1204" t="s">
        <v>69</v>
      </c>
      <c r="D1204" t="s">
        <v>1847</v>
      </c>
      <c r="E1204" t="s">
        <v>2610</v>
      </c>
      <c r="F1204" t="s">
        <v>6</v>
      </c>
      <c r="G1204" s="3">
        <v>43539</v>
      </c>
      <c r="H1204" s="2">
        <v>140000</v>
      </c>
      <c r="I1204" s="12">
        <v>20190303</v>
      </c>
      <c r="J1204" s="67">
        <f t="shared" si="111"/>
        <v>0</v>
      </c>
      <c r="K1204" s="5">
        <f t="shared" si="113"/>
        <v>0</v>
      </c>
      <c r="L1204" s="54">
        <f t="shared" si="114"/>
        <v>0</v>
      </c>
      <c r="M1204" s="56" t="str">
        <f t="shared" si="116"/>
        <v>Towne Adams, Realtors</v>
      </c>
      <c r="N1204" s="5">
        <f t="shared" si="112"/>
        <v>1</v>
      </c>
      <c r="O1204" s="5">
        <f t="shared" si="115"/>
        <v>1</v>
      </c>
    </row>
    <row r="1205" spans="1:15" s="8" customFormat="1" ht="14.25" customHeight="1" x14ac:dyDescent="0.2">
      <c r="A1205" t="s">
        <v>2501</v>
      </c>
      <c r="B1205" t="s">
        <v>1941</v>
      </c>
      <c r="C1205" t="s">
        <v>2501</v>
      </c>
      <c r="D1205" t="s">
        <v>1941</v>
      </c>
      <c r="E1205" t="s">
        <v>2502</v>
      </c>
      <c r="F1205" t="s">
        <v>796</v>
      </c>
      <c r="G1205" s="3">
        <v>43528</v>
      </c>
      <c r="H1205" s="2">
        <v>140000</v>
      </c>
      <c r="I1205" s="12" t="s">
        <v>838</v>
      </c>
      <c r="J1205" s="67">
        <f t="shared" si="111"/>
        <v>0</v>
      </c>
      <c r="K1205" s="5">
        <f t="shared" si="113"/>
        <v>0</v>
      </c>
      <c r="L1205" s="54">
        <f t="shared" si="114"/>
        <v>0</v>
      </c>
      <c r="M1205" s="56" t="str">
        <f t="shared" si="116"/>
        <v>Twin Bends, LLC</v>
      </c>
      <c r="N1205" s="5">
        <f t="shared" si="112"/>
        <v>1</v>
      </c>
      <c r="O1205" s="5">
        <f t="shared" si="115"/>
        <v>0</v>
      </c>
    </row>
    <row r="1206" spans="1:15" s="8" customFormat="1" ht="14.25" customHeight="1" x14ac:dyDescent="0.2">
      <c r="A1206" t="s">
        <v>1852</v>
      </c>
      <c r="B1206" t="s">
        <v>1258</v>
      </c>
      <c r="C1206" t="s">
        <v>1554</v>
      </c>
      <c r="D1206" t="s">
        <v>1941</v>
      </c>
      <c r="E1206" t="s">
        <v>2275</v>
      </c>
      <c r="F1206" t="s">
        <v>425</v>
      </c>
      <c r="G1206" s="3">
        <v>43496</v>
      </c>
      <c r="H1206" s="2">
        <v>430000</v>
      </c>
      <c r="I1206" s="12" t="s">
        <v>838</v>
      </c>
      <c r="J1206" s="67">
        <f t="shared" si="111"/>
        <v>430000</v>
      </c>
      <c r="K1206" s="5">
        <f t="shared" si="113"/>
        <v>1</v>
      </c>
      <c r="L1206" s="54">
        <f t="shared" si="114"/>
        <v>0</v>
      </c>
      <c r="M1206" s="56" t="str">
        <f t="shared" si="116"/>
        <v>Twin Bends, LLC</v>
      </c>
      <c r="N1206" s="5">
        <f t="shared" si="112"/>
        <v>0</v>
      </c>
      <c r="O1206" s="5">
        <f t="shared" si="115"/>
        <v>0</v>
      </c>
    </row>
    <row r="1207" spans="1:15" s="8" customFormat="1" ht="14.25" customHeight="1" x14ac:dyDescent="0.2">
      <c r="A1207" t="s">
        <v>1868</v>
      </c>
      <c r="B1207" t="s">
        <v>1869</v>
      </c>
      <c r="C1207" t="s">
        <v>1554</v>
      </c>
      <c r="D1207" t="s">
        <v>1941</v>
      </c>
      <c r="E1207" t="s">
        <v>3266</v>
      </c>
      <c r="F1207" t="s">
        <v>215</v>
      </c>
      <c r="G1207" s="3">
        <v>43609</v>
      </c>
      <c r="H1207" s="2">
        <v>265900</v>
      </c>
      <c r="I1207" s="12" t="s">
        <v>838</v>
      </c>
      <c r="J1207" s="67">
        <f t="shared" si="111"/>
        <v>265900</v>
      </c>
      <c r="K1207" s="5">
        <f t="shared" si="113"/>
        <v>1</v>
      </c>
      <c r="L1207" s="54">
        <f t="shared" si="114"/>
        <v>0</v>
      </c>
      <c r="M1207" s="56" t="str">
        <f t="shared" si="116"/>
        <v>Twin Bends, LLC</v>
      </c>
      <c r="N1207" s="5">
        <f t="shared" si="112"/>
        <v>0</v>
      </c>
      <c r="O1207" s="5">
        <f t="shared" si="115"/>
        <v>0</v>
      </c>
    </row>
    <row r="1208" spans="1:15" s="8" customFormat="1" ht="14.25" customHeight="1" x14ac:dyDescent="0.2">
      <c r="A1208" t="s">
        <v>1633</v>
      </c>
      <c r="B1208" t="s">
        <v>1036</v>
      </c>
      <c r="C1208" t="s">
        <v>198</v>
      </c>
      <c r="D1208" t="s">
        <v>285</v>
      </c>
      <c r="E1208" t="s">
        <v>2471</v>
      </c>
      <c r="F1208" t="s">
        <v>730</v>
      </c>
      <c r="G1208" s="3">
        <v>43524</v>
      </c>
      <c r="H1208" s="2">
        <v>44000</v>
      </c>
      <c r="I1208" s="12" t="s">
        <v>838</v>
      </c>
      <c r="J1208" s="67">
        <f t="shared" si="111"/>
        <v>44000</v>
      </c>
      <c r="K1208" s="5">
        <f t="shared" si="113"/>
        <v>1</v>
      </c>
      <c r="L1208" s="54">
        <f t="shared" si="114"/>
        <v>0</v>
      </c>
      <c r="M1208" s="56" t="str">
        <f t="shared" si="116"/>
        <v>Twin Lakes Ranch Realty</v>
      </c>
      <c r="N1208" s="5">
        <f t="shared" si="112"/>
        <v>0</v>
      </c>
      <c r="O1208" s="5">
        <f t="shared" si="115"/>
        <v>0</v>
      </c>
    </row>
    <row r="1209" spans="1:15" s="8" customFormat="1" ht="14.25" customHeight="1" x14ac:dyDescent="0.2">
      <c r="A1209" t="s">
        <v>1270</v>
      </c>
      <c r="B1209" t="s">
        <v>1535</v>
      </c>
      <c r="C1209" t="s">
        <v>198</v>
      </c>
      <c r="D1209" t="s">
        <v>285</v>
      </c>
      <c r="E1209" t="s">
        <v>2812</v>
      </c>
      <c r="F1209" t="s">
        <v>730</v>
      </c>
      <c r="G1209" s="3">
        <v>43563</v>
      </c>
      <c r="H1209" s="2">
        <v>100000</v>
      </c>
      <c r="I1209" s="12" t="s">
        <v>838</v>
      </c>
      <c r="J1209" s="67">
        <f t="shared" si="111"/>
        <v>100000</v>
      </c>
      <c r="K1209" s="5">
        <f t="shared" si="113"/>
        <v>1</v>
      </c>
      <c r="L1209" s="54">
        <f t="shared" si="114"/>
        <v>0</v>
      </c>
      <c r="M1209" s="56" t="str">
        <f t="shared" si="116"/>
        <v>Twin Lakes Ranch Realty</v>
      </c>
      <c r="N1209" s="5">
        <f t="shared" si="112"/>
        <v>0</v>
      </c>
      <c r="O1209" s="5">
        <f t="shared" si="115"/>
        <v>0</v>
      </c>
    </row>
    <row r="1210" spans="1:15" s="8" customFormat="1" ht="14.25" customHeight="1" x14ac:dyDescent="0.2">
      <c r="A1210" t="s">
        <v>3079</v>
      </c>
      <c r="B1210" t="s">
        <v>3080</v>
      </c>
      <c r="C1210" t="s">
        <v>198</v>
      </c>
      <c r="D1210" t="s">
        <v>285</v>
      </c>
      <c r="E1210" t="s">
        <v>3081</v>
      </c>
      <c r="F1210" t="s">
        <v>730</v>
      </c>
      <c r="G1210" s="3">
        <v>43591</v>
      </c>
      <c r="H1210" s="2">
        <v>27000</v>
      </c>
      <c r="I1210" s="12" t="s">
        <v>838</v>
      </c>
      <c r="J1210" s="67">
        <f t="shared" si="111"/>
        <v>27000</v>
      </c>
      <c r="K1210" s="5">
        <f t="shared" si="113"/>
        <v>1</v>
      </c>
      <c r="L1210" s="54">
        <f t="shared" si="114"/>
        <v>0</v>
      </c>
      <c r="M1210" s="56" t="str">
        <f t="shared" si="116"/>
        <v>Twin Lakes Ranch Realty</v>
      </c>
      <c r="N1210" s="5">
        <f t="shared" si="112"/>
        <v>0</v>
      </c>
      <c r="O1210" s="5">
        <f t="shared" si="115"/>
        <v>0</v>
      </c>
    </row>
    <row r="1211" spans="1:15" s="8" customFormat="1" ht="14.25" customHeight="1" x14ac:dyDescent="0.2">
      <c r="A1211" t="s">
        <v>2090</v>
      </c>
      <c r="B1211" t="s">
        <v>1099</v>
      </c>
      <c r="C1211" t="s">
        <v>198</v>
      </c>
      <c r="D1211" t="s">
        <v>285</v>
      </c>
      <c r="E1211" t="s">
        <v>3025</v>
      </c>
      <c r="F1211" t="s">
        <v>730</v>
      </c>
      <c r="G1211" s="3">
        <v>43585</v>
      </c>
      <c r="H1211" s="2">
        <v>48000</v>
      </c>
      <c r="I1211" s="12" t="s">
        <v>838</v>
      </c>
      <c r="J1211" s="67">
        <f t="shared" si="111"/>
        <v>48000</v>
      </c>
      <c r="K1211" s="5">
        <f t="shared" si="113"/>
        <v>1</v>
      </c>
      <c r="L1211" s="54">
        <f t="shared" si="114"/>
        <v>0</v>
      </c>
      <c r="M1211" s="56" t="str">
        <f t="shared" si="116"/>
        <v>Twin Lakes Ranch Realty</v>
      </c>
      <c r="N1211" s="5">
        <f t="shared" si="112"/>
        <v>0</v>
      </c>
      <c r="O1211" s="5">
        <f t="shared" si="115"/>
        <v>0</v>
      </c>
    </row>
    <row r="1212" spans="1:15" s="8" customFormat="1" ht="14.25" customHeight="1" x14ac:dyDescent="0.2">
      <c r="A1212" t="s">
        <v>315</v>
      </c>
      <c r="B1212" t="s">
        <v>2031</v>
      </c>
      <c r="C1212" t="s">
        <v>198</v>
      </c>
      <c r="D1212" t="s">
        <v>285</v>
      </c>
      <c r="E1212" t="s">
        <v>2299</v>
      </c>
      <c r="F1212" t="s">
        <v>730</v>
      </c>
      <c r="G1212" s="3">
        <v>43500</v>
      </c>
      <c r="H1212" s="2">
        <v>92800</v>
      </c>
      <c r="I1212" s="12" t="s">
        <v>838</v>
      </c>
      <c r="J1212" s="67">
        <f t="shared" si="111"/>
        <v>92800</v>
      </c>
      <c r="K1212" s="5">
        <f t="shared" si="113"/>
        <v>1</v>
      </c>
      <c r="L1212" s="54">
        <f t="shared" si="114"/>
        <v>0</v>
      </c>
      <c r="M1212" s="56" t="str">
        <f t="shared" si="116"/>
        <v>Twin Lakes Ranch Realty</v>
      </c>
      <c r="N1212" s="5">
        <f t="shared" si="112"/>
        <v>0</v>
      </c>
      <c r="O1212" s="5">
        <f t="shared" si="115"/>
        <v>0</v>
      </c>
    </row>
    <row r="1213" spans="1:15" s="8" customFormat="1" ht="14.25" customHeight="1" x14ac:dyDescent="0.2">
      <c r="A1213" t="s">
        <v>1868</v>
      </c>
      <c r="B1213" t="s">
        <v>1869</v>
      </c>
      <c r="C1213" t="s">
        <v>198</v>
      </c>
      <c r="D1213" t="s">
        <v>285</v>
      </c>
      <c r="E1213" t="s">
        <v>2443</v>
      </c>
      <c r="F1213" t="s">
        <v>730</v>
      </c>
      <c r="G1213" s="3">
        <v>43522</v>
      </c>
      <c r="H1213" s="2">
        <v>29000</v>
      </c>
      <c r="I1213" s="12" t="s">
        <v>838</v>
      </c>
      <c r="J1213" s="67">
        <f t="shared" si="111"/>
        <v>29000</v>
      </c>
      <c r="K1213" s="5">
        <f t="shared" si="113"/>
        <v>1</v>
      </c>
      <c r="L1213" s="54">
        <f t="shared" si="114"/>
        <v>0</v>
      </c>
      <c r="M1213" s="56" t="str">
        <f t="shared" si="116"/>
        <v>Twin Lakes Ranch Realty</v>
      </c>
      <c r="N1213" s="5">
        <f t="shared" si="112"/>
        <v>0</v>
      </c>
      <c r="O1213" s="5">
        <f t="shared" si="115"/>
        <v>0</v>
      </c>
    </row>
    <row r="1214" spans="1:15" s="8" customFormat="1" ht="14.25" customHeight="1" x14ac:dyDescent="0.2">
      <c r="A1214" t="s">
        <v>1396</v>
      </c>
      <c r="B1214" t="s">
        <v>1907</v>
      </c>
      <c r="C1214" t="s">
        <v>198</v>
      </c>
      <c r="D1214" t="s">
        <v>285</v>
      </c>
      <c r="E1214" t="s">
        <v>2881</v>
      </c>
      <c r="F1214" t="s">
        <v>730</v>
      </c>
      <c r="G1214" s="3">
        <v>43570</v>
      </c>
      <c r="H1214" s="2">
        <v>150000</v>
      </c>
      <c r="I1214" s="12">
        <v>20190186</v>
      </c>
      <c r="J1214" s="67">
        <f t="shared" si="111"/>
        <v>150000</v>
      </c>
      <c r="K1214" s="5">
        <f t="shared" si="113"/>
        <v>1</v>
      </c>
      <c r="L1214" s="54">
        <f t="shared" si="114"/>
        <v>1</v>
      </c>
      <c r="M1214" s="56" t="str">
        <f t="shared" si="116"/>
        <v>Twin Lakes Ranch Realty</v>
      </c>
      <c r="N1214" s="5">
        <f t="shared" si="112"/>
        <v>0</v>
      </c>
      <c r="O1214" s="5">
        <f t="shared" si="115"/>
        <v>0</v>
      </c>
    </row>
    <row r="1215" spans="1:15" s="8" customFormat="1" ht="14.25" customHeight="1" x14ac:dyDescent="0.2">
      <c r="A1215" t="s">
        <v>2087</v>
      </c>
      <c r="B1215" t="s">
        <v>2088</v>
      </c>
      <c r="C1215" t="s">
        <v>2087</v>
      </c>
      <c r="D1215" t="s">
        <v>2088</v>
      </c>
      <c r="E1215" t="s">
        <v>2206</v>
      </c>
      <c r="F1215" t="s">
        <v>6</v>
      </c>
      <c r="G1215" s="3">
        <v>43488</v>
      </c>
      <c r="H1215" s="2">
        <v>145000</v>
      </c>
      <c r="I1215" s="12" t="s">
        <v>838</v>
      </c>
      <c r="J1215" s="67">
        <f t="shared" si="111"/>
        <v>0</v>
      </c>
      <c r="K1215" s="5">
        <f t="shared" si="113"/>
        <v>0</v>
      </c>
      <c r="L1215" s="54">
        <f t="shared" si="114"/>
        <v>0</v>
      </c>
      <c r="M1215" s="56" t="str">
        <f t="shared" si="116"/>
        <v>Versatile Real Estate Co.</v>
      </c>
      <c r="N1215" s="5">
        <f t="shared" si="112"/>
        <v>1</v>
      </c>
      <c r="O1215" s="5">
        <f t="shared" si="115"/>
        <v>0</v>
      </c>
    </row>
    <row r="1216" spans="1:15" s="8" customFormat="1" ht="14.25" customHeight="1" x14ac:dyDescent="0.2">
      <c r="A1216" t="s">
        <v>2087</v>
      </c>
      <c r="B1216" t="s">
        <v>2088</v>
      </c>
      <c r="C1216" t="s">
        <v>2087</v>
      </c>
      <c r="D1216" t="s">
        <v>2088</v>
      </c>
      <c r="E1216" t="s">
        <v>2611</v>
      </c>
      <c r="F1216" t="s">
        <v>6</v>
      </c>
      <c r="G1216" s="3">
        <v>43539</v>
      </c>
      <c r="H1216" s="2">
        <v>125000</v>
      </c>
      <c r="I1216" s="12" t="s">
        <v>838</v>
      </c>
      <c r="J1216" s="67">
        <f t="shared" si="111"/>
        <v>0</v>
      </c>
      <c r="K1216" s="5">
        <f t="shared" si="113"/>
        <v>0</v>
      </c>
      <c r="L1216" s="54">
        <f t="shared" si="114"/>
        <v>0</v>
      </c>
      <c r="M1216" s="56" t="str">
        <f t="shared" si="116"/>
        <v>Versatile Real Estate Co.</v>
      </c>
      <c r="N1216" s="5">
        <f t="shared" si="112"/>
        <v>1</v>
      </c>
      <c r="O1216" s="5">
        <f t="shared" si="115"/>
        <v>0</v>
      </c>
    </row>
    <row r="1217" spans="1:15" s="8" customFormat="1" ht="14.25" customHeight="1" x14ac:dyDescent="0.2">
      <c r="A1217" t="s">
        <v>1901</v>
      </c>
      <c r="B1217" t="s">
        <v>1842</v>
      </c>
      <c r="C1217" t="s">
        <v>3344</v>
      </c>
      <c r="D1217" t="s">
        <v>557</v>
      </c>
      <c r="E1217" t="s">
        <v>3345</v>
      </c>
      <c r="F1217" t="s">
        <v>6</v>
      </c>
      <c r="G1217" s="3">
        <v>43616</v>
      </c>
      <c r="H1217" s="2">
        <v>165000</v>
      </c>
      <c r="I1217" s="12">
        <v>20190993</v>
      </c>
      <c r="J1217" s="67">
        <f t="shared" si="111"/>
        <v>165000</v>
      </c>
      <c r="K1217" s="5">
        <f t="shared" si="113"/>
        <v>1</v>
      </c>
      <c r="L1217" s="54">
        <f t="shared" si="114"/>
        <v>1</v>
      </c>
      <c r="M1217" s="56" t="str">
        <f t="shared" si="116"/>
        <v>Vision Realty</v>
      </c>
      <c r="N1217" s="5">
        <f t="shared" si="112"/>
        <v>0</v>
      </c>
      <c r="O1217" s="5">
        <f t="shared" si="115"/>
        <v>0</v>
      </c>
    </row>
    <row r="1218" spans="1:15" s="8" customFormat="1" ht="14.25" customHeight="1" x14ac:dyDescent="0.2">
      <c r="A1218" t="s">
        <v>852</v>
      </c>
      <c r="B1218" t="s">
        <v>1258</v>
      </c>
      <c r="C1218" t="s">
        <v>2284</v>
      </c>
      <c r="D1218" t="s">
        <v>1751</v>
      </c>
      <c r="E1218" t="s">
        <v>2285</v>
      </c>
      <c r="F1218" t="s">
        <v>1126</v>
      </c>
      <c r="G1218" s="3">
        <v>43497</v>
      </c>
      <c r="H1218" s="2">
        <v>196000</v>
      </c>
      <c r="I1218" s="12" t="s">
        <v>838</v>
      </c>
      <c r="J1218" s="67">
        <f t="shared" si="111"/>
        <v>196000</v>
      </c>
      <c r="K1218" s="5">
        <f t="shared" si="113"/>
        <v>1</v>
      </c>
      <c r="L1218" s="54">
        <f t="shared" si="114"/>
        <v>0</v>
      </c>
      <c r="M1218" s="56" t="str">
        <f t="shared" si="116"/>
        <v>Vista Real Estate</v>
      </c>
      <c r="N1218" s="5">
        <f t="shared" si="112"/>
        <v>0</v>
      </c>
      <c r="O1218" s="5">
        <f t="shared" si="115"/>
        <v>0</v>
      </c>
    </row>
    <row r="1219" spans="1:15" s="8" customFormat="1" ht="14.25" customHeight="1" x14ac:dyDescent="0.2">
      <c r="A1219" t="s">
        <v>1966</v>
      </c>
      <c r="B1219" t="s">
        <v>1854</v>
      </c>
      <c r="C1219" t="s">
        <v>1073</v>
      </c>
      <c r="D1219" t="s">
        <v>209</v>
      </c>
      <c r="E1219" t="s">
        <v>2456</v>
      </c>
      <c r="F1219" t="s">
        <v>6</v>
      </c>
      <c r="G1219" s="3">
        <v>43524</v>
      </c>
      <c r="H1219" s="2">
        <v>103700</v>
      </c>
      <c r="I1219" s="12" t="s">
        <v>838</v>
      </c>
      <c r="J1219" s="67">
        <f t="shared" ref="J1219:J1257" si="117">IF(B1219=D1219,0,H1219)</f>
        <v>103700</v>
      </c>
      <c r="K1219" s="5">
        <f t="shared" si="113"/>
        <v>1</v>
      </c>
      <c r="L1219" s="54">
        <f t="shared" si="114"/>
        <v>0</v>
      </c>
      <c r="M1219" s="56" t="str">
        <f t="shared" si="116"/>
        <v>Walter Pearce Real Estate</v>
      </c>
      <c r="N1219" s="5">
        <f t="shared" ref="N1219:N1282" si="118">IF(B1219=D1219,1,0)</f>
        <v>0</v>
      </c>
      <c r="O1219" s="5">
        <f t="shared" si="115"/>
        <v>0</v>
      </c>
    </row>
    <row r="1220" spans="1:15" s="8" customFormat="1" ht="14.25" customHeight="1" x14ac:dyDescent="0.2">
      <c r="A1220" t="s">
        <v>363</v>
      </c>
      <c r="B1220" t="s">
        <v>282</v>
      </c>
      <c r="C1220" t="s">
        <v>1855</v>
      </c>
      <c r="D1220" t="s">
        <v>1854</v>
      </c>
      <c r="E1220" t="s">
        <v>2775</v>
      </c>
      <c r="F1220" t="s">
        <v>7</v>
      </c>
      <c r="G1220" s="3">
        <v>43557</v>
      </c>
      <c r="H1220" s="2">
        <v>150000</v>
      </c>
      <c r="I1220" s="12">
        <v>20190297</v>
      </c>
      <c r="J1220" s="67">
        <f t="shared" si="117"/>
        <v>150000</v>
      </c>
      <c r="K1220" s="5">
        <f t="shared" si="113"/>
        <v>1</v>
      </c>
      <c r="L1220" s="54">
        <f t="shared" si="114"/>
        <v>1</v>
      </c>
      <c r="M1220" s="56" t="str">
        <f t="shared" si="116"/>
        <v>Weichert, Realtors - Realty Experts</v>
      </c>
      <c r="N1220" s="5">
        <f t="shared" si="118"/>
        <v>0</v>
      </c>
      <c r="O1220" s="5">
        <f t="shared" si="115"/>
        <v>0</v>
      </c>
    </row>
    <row r="1221" spans="1:15" s="8" customFormat="1" ht="14.25" customHeight="1" x14ac:dyDescent="0.2">
      <c r="A1221" t="s">
        <v>849</v>
      </c>
      <c r="B1221" t="s">
        <v>1854</v>
      </c>
      <c r="C1221" t="s">
        <v>849</v>
      </c>
      <c r="D1221" t="s">
        <v>1854</v>
      </c>
      <c r="E1221" t="s">
        <v>2490</v>
      </c>
      <c r="F1221" t="s">
        <v>6</v>
      </c>
      <c r="G1221" s="3">
        <v>43525</v>
      </c>
      <c r="H1221" s="2">
        <v>109900</v>
      </c>
      <c r="I1221" s="12" t="s">
        <v>838</v>
      </c>
      <c r="J1221" s="67">
        <f t="shared" si="117"/>
        <v>0</v>
      </c>
      <c r="K1221" s="5">
        <f t="shared" si="113"/>
        <v>0</v>
      </c>
      <c r="L1221" s="54">
        <f t="shared" si="114"/>
        <v>0</v>
      </c>
      <c r="M1221" s="56" t="str">
        <f t="shared" si="116"/>
        <v>Weichert, Realtors - Realty Experts</v>
      </c>
      <c r="N1221" s="5">
        <f t="shared" si="118"/>
        <v>1</v>
      </c>
      <c r="O1221" s="5">
        <f t="shared" si="115"/>
        <v>0</v>
      </c>
    </row>
    <row r="1222" spans="1:15" s="8" customFormat="1" ht="14.25" customHeight="1" x14ac:dyDescent="0.2">
      <c r="A1222" t="s">
        <v>408</v>
      </c>
      <c r="B1222" t="s">
        <v>197</v>
      </c>
      <c r="C1222" t="s">
        <v>1855</v>
      </c>
      <c r="D1222" t="s">
        <v>1854</v>
      </c>
      <c r="E1222" t="s">
        <v>2472</v>
      </c>
      <c r="F1222" t="s">
        <v>6</v>
      </c>
      <c r="G1222" s="3">
        <v>43524</v>
      </c>
      <c r="H1222" s="2">
        <v>218000</v>
      </c>
      <c r="I1222" s="12" t="s">
        <v>838</v>
      </c>
      <c r="J1222" s="67">
        <f t="shared" si="117"/>
        <v>218000</v>
      </c>
      <c r="K1222" s="5">
        <f t="shared" ref="K1222:K1285" si="119">IF(J1222&gt;0,1,0)</f>
        <v>1</v>
      </c>
      <c r="L1222" s="54">
        <f t="shared" ref="L1222:L1285" si="120">IF(K1222=0,0,IF(I1222="did not close",0,IF(I1222="",0,1)))</f>
        <v>0</v>
      </c>
      <c r="M1222" s="56" t="str">
        <f t="shared" si="116"/>
        <v>Weichert, Realtors - Realty Experts</v>
      </c>
      <c r="N1222" s="5">
        <f t="shared" si="118"/>
        <v>0</v>
      </c>
      <c r="O1222" s="5">
        <f t="shared" ref="O1222:O1285" si="121">IF(K1222=0,IF(I1222="did not close",0,IF(I1222="",0,1)),0)</f>
        <v>0</v>
      </c>
    </row>
    <row r="1223" spans="1:15" s="8" customFormat="1" ht="14.25" customHeight="1" x14ac:dyDescent="0.2">
      <c r="A1223" t="s">
        <v>1068</v>
      </c>
      <c r="B1223" t="s">
        <v>1535</v>
      </c>
      <c r="C1223" t="s">
        <v>849</v>
      </c>
      <c r="D1223" t="s">
        <v>1854</v>
      </c>
      <c r="E1223" t="s">
        <v>2416</v>
      </c>
      <c r="F1223" t="s">
        <v>7</v>
      </c>
      <c r="G1223" s="3">
        <v>43518</v>
      </c>
      <c r="H1223" s="2">
        <v>293000</v>
      </c>
      <c r="I1223" s="12" t="s">
        <v>838</v>
      </c>
      <c r="J1223" s="67">
        <f t="shared" si="117"/>
        <v>293000</v>
      </c>
      <c r="K1223" s="5">
        <f t="shared" si="119"/>
        <v>1</v>
      </c>
      <c r="L1223" s="54">
        <f t="shared" si="120"/>
        <v>0</v>
      </c>
      <c r="M1223" s="56" t="str">
        <f t="shared" si="116"/>
        <v>Weichert, Realtors - Realty Experts</v>
      </c>
      <c r="N1223" s="5">
        <f t="shared" si="118"/>
        <v>0</v>
      </c>
      <c r="O1223" s="5">
        <f t="shared" si="121"/>
        <v>0</v>
      </c>
    </row>
    <row r="1224" spans="1:15" s="8" customFormat="1" ht="14.25" customHeight="1" x14ac:dyDescent="0.2">
      <c r="A1224" t="s">
        <v>2053</v>
      </c>
      <c r="B1224" t="s">
        <v>1854</v>
      </c>
      <c r="C1224" t="s">
        <v>1855</v>
      </c>
      <c r="D1224" t="s">
        <v>1854</v>
      </c>
      <c r="E1224" t="s">
        <v>2595</v>
      </c>
      <c r="F1224" t="s">
        <v>6</v>
      </c>
      <c r="G1224" s="3">
        <v>43537</v>
      </c>
      <c r="H1224" s="2">
        <v>239000</v>
      </c>
      <c r="I1224" s="12" t="s">
        <v>838</v>
      </c>
      <c r="J1224" s="67">
        <f t="shared" si="117"/>
        <v>0</v>
      </c>
      <c r="K1224" s="5">
        <f t="shared" si="119"/>
        <v>0</v>
      </c>
      <c r="L1224" s="54">
        <f t="shared" si="120"/>
        <v>0</v>
      </c>
      <c r="M1224" s="56" t="str">
        <f t="shared" si="116"/>
        <v>Weichert, Realtors - Realty Experts</v>
      </c>
      <c r="N1224" s="5">
        <f t="shared" si="118"/>
        <v>1</v>
      </c>
      <c r="O1224" s="5">
        <f t="shared" si="121"/>
        <v>0</v>
      </c>
    </row>
    <row r="1225" spans="1:15" s="8" customFormat="1" ht="14.25" customHeight="1" x14ac:dyDescent="0.2">
      <c r="A1225" t="s">
        <v>1855</v>
      </c>
      <c r="B1225" t="s">
        <v>1854</v>
      </c>
      <c r="C1225" t="s">
        <v>1855</v>
      </c>
      <c r="D1225" t="s">
        <v>1854</v>
      </c>
      <c r="E1225" t="s">
        <v>2158</v>
      </c>
      <c r="F1225" t="s">
        <v>844</v>
      </c>
      <c r="G1225" s="3">
        <v>43480</v>
      </c>
      <c r="H1225" s="2">
        <v>198000</v>
      </c>
      <c r="I1225" s="12" t="s">
        <v>838</v>
      </c>
      <c r="J1225" s="67">
        <f t="shared" si="117"/>
        <v>0</v>
      </c>
      <c r="K1225" s="5">
        <f t="shared" si="119"/>
        <v>0</v>
      </c>
      <c r="L1225" s="54">
        <f t="shared" si="120"/>
        <v>0</v>
      </c>
      <c r="M1225" s="56" t="str">
        <f t="shared" si="116"/>
        <v>Weichert, Realtors - Realty Experts</v>
      </c>
      <c r="N1225" s="5">
        <f t="shared" si="118"/>
        <v>1</v>
      </c>
      <c r="O1225" s="5">
        <f t="shared" si="121"/>
        <v>0</v>
      </c>
    </row>
    <row r="1226" spans="1:15" s="8" customFormat="1" ht="14.25" customHeight="1" x14ac:dyDescent="0.2">
      <c r="A1226" t="s">
        <v>1855</v>
      </c>
      <c r="B1226" t="s">
        <v>1854</v>
      </c>
      <c r="C1226" t="s">
        <v>1855</v>
      </c>
      <c r="D1226" t="s">
        <v>1854</v>
      </c>
      <c r="E1226" t="s">
        <v>1042</v>
      </c>
      <c r="F1226" t="s">
        <v>6</v>
      </c>
      <c r="G1226" s="3">
        <v>43530</v>
      </c>
      <c r="H1226" s="2">
        <v>170000</v>
      </c>
      <c r="I1226" s="12" t="s">
        <v>838</v>
      </c>
      <c r="J1226" s="67">
        <f t="shared" si="117"/>
        <v>0</v>
      </c>
      <c r="K1226" s="5">
        <f t="shared" si="119"/>
        <v>0</v>
      </c>
      <c r="L1226" s="54">
        <f t="shared" si="120"/>
        <v>0</v>
      </c>
      <c r="M1226" s="56" t="str">
        <f t="shared" si="116"/>
        <v>Weichert, Realtors - Realty Experts</v>
      </c>
      <c r="N1226" s="5">
        <f t="shared" si="118"/>
        <v>1</v>
      </c>
      <c r="O1226" s="5">
        <f t="shared" si="121"/>
        <v>0</v>
      </c>
    </row>
    <row r="1227" spans="1:15" s="8" customFormat="1" ht="14.25" customHeight="1" x14ac:dyDescent="0.2">
      <c r="A1227" t="s">
        <v>1222</v>
      </c>
      <c r="B1227" t="s">
        <v>1099</v>
      </c>
      <c r="C1227" t="s">
        <v>849</v>
      </c>
      <c r="D1227" t="s">
        <v>1854</v>
      </c>
      <c r="E1227" t="s">
        <v>3013</v>
      </c>
      <c r="F1227" t="s">
        <v>6</v>
      </c>
      <c r="G1227" s="3">
        <v>43585</v>
      </c>
      <c r="H1227" s="2">
        <v>327000</v>
      </c>
      <c r="I1227" s="12" t="s">
        <v>838</v>
      </c>
      <c r="J1227" s="67">
        <f t="shared" si="117"/>
        <v>327000</v>
      </c>
      <c r="K1227" s="5">
        <f t="shared" si="119"/>
        <v>1</v>
      </c>
      <c r="L1227" s="54">
        <f t="shared" si="120"/>
        <v>0</v>
      </c>
      <c r="M1227" s="56" t="str">
        <f t="shared" si="116"/>
        <v>Weichert, Realtors - Realty Experts</v>
      </c>
      <c r="N1227" s="5">
        <f t="shared" si="118"/>
        <v>0</v>
      </c>
      <c r="O1227" s="5">
        <f t="shared" si="121"/>
        <v>0</v>
      </c>
    </row>
    <row r="1228" spans="1:15" s="8" customFormat="1" ht="14.25" customHeight="1" x14ac:dyDescent="0.2">
      <c r="A1228" t="s">
        <v>1956</v>
      </c>
      <c r="B1228" t="s">
        <v>1099</v>
      </c>
      <c r="C1228" t="s">
        <v>849</v>
      </c>
      <c r="D1228" t="s">
        <v>1854</v>
      </c>
      <c r="E1228" t="s">
        <v>3007</v>
      </c>
      <c r="F1228" t="s">
        <v>6</v>
      </c>
      <c r="G1228" s="3">
        <v>43585</v>
      </c>
      <c r="H1228" s="2">
        <v>149900</v>
      </c>
      <c r="I1228" s="12" t="s">
        <v>838</v>
      </c>
      <c r="J1228" s="67">
        <f t="shared" si="117"/>
        <v>149900</v>
      </c>
      <c r="K1228" s="5">
        <f t="shared" si="119"/>
        <v>1</v>
      </c>
      <c r="L1228" s="54">
        <f t="shared" si="120"/>
        <v>0</v>
      </c>
      <c r="M1228" s="56" t="str">
        <f t="shared" si="116"/>
        <v>Weichert, Realtors - Realty Experts</v>
      </c>
      <c r="N1228" s="5">
        <f t="shared" si="118"/>
        <v>0</v>
      </c>
      <c r="O1228" s="5">
        <f t="shared" si="121"/>
        <v>0</v>
      </c>
    </row>
    <row r="1229" spans="1:15" s="8" customFormat="1" ht="14.25" customHeight="1" x14ac:dyDescent="0.2">
      <c r="A1229" t="s">
        <v>313</v>
      </c>
      <c r="B1229" t="s">
        <v>1840</v>
      </c>
      <c r="C1229" t="s">
        <v>1855</v>
      </c>
      <c r="D1229" t="s">
        <v>1854</v>
      </c>
      <c r="E1229" t="s">
        <v>1070</v>
      </c>
      <c r="F1229" t="s">
        <v>6</v>
      </c>
      <c r="G1229" s="3">
        <v>43595</v>
      </c>
      <c r="H1229" s="2">
        <v>209500</v>
      </c>
      <c r="I1229" s="12" t="s">
        <v>838</v>
      </c>
      <c r="J1229" s="67">
        <f t="shared" si="117"/>
        <v>209500</v>
      </c>
      <c r="K1229" s="5">
        <f t="shared" si="119"/>
        <v>1</v>
      </c>
      <c r="L1229" s="54">
        <f t="shared" si="120"/>
        <v>0</v>
      </c>
      <c r="M1229" s="56" t="str">
        <f t="shared" si="116"/>
        <v>Weichert, Realtors - Realty Experts</v>
      </c>
      <c r="N1229" s="5">
        <f t="shared" si="118"/>
        <v>0</v>
      </c>
      <c r="O1229" s="5">
        <f t="shared" si="121"/>
        <v>0</v>
      </c>
    </row>
    <row r="1230" spans="1:15" s="8" customFormat="1" ht="14.25" customHeight="1" x14ac:dyDescent="0.2">
      <c r="A1230" t="s">
        <v>1232</v>
      </c>
      <c r="B1230" t="s">
        <v>1180</v>
      </c>
      <c r="C1230" t="s">
        <v>1855</v>
      </c>
      <c r="D1230" t="s">
        <v>1854</v>
      </c>
      <c r="E1230" t="s">
        <v>2409</v>
      </c>
      <c r="F1230" t="s">
        <v>1249</v>
      </c>
      <c r="G1230" s="3">
        <v>43517</v>
      </c>
      <c r="H1230" s="2">
        <v>228000</v>
      </c>
      <c r="I1230" s="12" t="s">
        <v>838</v>
      </c>
      <c r="J1230" s="67">
        <f t="shared" si="117"/>
        <v>228000</v>
      </c>
      <c r="K1230" s="5">
        <f t="shared" si="119"/>
        <v>1</v>
      </c>
      <c r="L1230" s="54">
        <f t="shared" si="120"/>
        <v>0</v>
      </c>
      <c r="M1230" s="56" t="str">
        <f t="shared" ref="M1230:M1293" si="122">IF(D1230="",D1229,D1230)</f>
        <v>Weichert, Realtors - Realty Experts</v>
      </c>
      <c r="N1230" s="5">
        <f t="shared" si="118"/>
        <v>0</v>
      </c>
      <c r="O1230" s="5">
        <f t="shared" si="121"/>
        <v>0</v>
      </c>
    </row>
    <row r="1231" spans="1:15" s="8" customFormat="1" ht="14.25" customHeight="1" x14ac:dyDescent="0.2">
      <c r="A1231" t="s">
        <v>1872</v>
      </c>
      <c r="B1231" t="s">
        <v>1843</v>
      </c>
      <c r="C1231" t="s">
        <v>1855</v>
      </c>
      <c r="D1231" t="s">
        <v>1854</v>
      </c>
      <c r="E1231" t="s">
        <v>3247</v>
      </c>
      <c r="F1231" t="s">
        <v>216</v>
      </c>
      <c r="G1231" s="3">
        <v>43608</v>
      </c>
      <c r="H1231" s="2">
        <v>281000</v>
      </c>
      <c r="I1231" s="12" t="s">
        <v>838</v>
      </c>
      <c r="J1231" s="67">
        <f t="shared" si="117"/>
        <v>281000</v>
      </c>
      <c r="K1231" s="5">
        <f t="shared" si="119"/>
        <v>1</v>
      </c>
      <c r="L1231" s="54">
        <f t="shared" si="120"/>
        <v>0</v>
      </c>
      <c r="M1231" s="56" t="str">
        <f t="shared" si="122"/>
        <v>Weichert, Realtors - Realty Experts</v>
      </c>
      <c r="N1231" s="5">
        <f t="shared" si="118"/>
        <v>0</v>
      </c>
      <c r="O1231" s="5">
        <f t="shared" si="121"/>
        <v>0</v>
      </c>
    </row>
    <row r="1232" spans="1:15" s="8" customFormat="1" ht="14.25" customHeight="1" x14ac:dyDescent="0.2">
      <c r="A1232" t="s">
        <v>212</v>
      </c>
      <c r="B1232" t="s">
        <v>1475</v>
      </c>
      <c r="C1232" t="s">
        <v>849</v>
      </c>
      <c r="D1232" t="s">
        <v>1854</v>
      </c>
      <c r="E1232" t="s">
        <v>3053</v>
      </c>
      <c r="F1232" t="s">
        <v>1249</v>
      </c>
      <c r="G1232" s="3">
        <v>43588</v>
      </c>
      <c r="H1232" s="2">
        <v>494900</v>
      </c>
      <c r="I1232" s="12" t="s">
        <v>838</v>
      </c>
      <c r="J1232" s="67">
        <f t="shared" si="117"/>
        <v>494900</v>
      </c>
      <c r="K1232" s="5">
        <f t="shared" si="119"/>
        <v>1</v>
      </c>
      <c r="L1232" s="54">
        <f t="shared" si="120"/>
        <v>0</v>
      </c>
      <c r="M1232" s="56" t="str">
        <f t="shared" si="122"/>
        <v>Weichert, Realtors - Realty Experts</v>
      </c>
      <c r="N1232" s="5">
        <f t="shared" si="118"/>
        <v>0</v>
      </c>
      <c r="O1232" s="5">
        <f t="shared" si="121"/>
        <v>0</v>
      </c>
    </row>
    <row r="1233" spans="1:15" s="8" customFormat="1" ht="14.25" customHeight="1" x14ac:dyDescent="0.2">
      <c r="A1233" t="s">
        <v>1178</v>
      </c>
      <c r="B1233" t="s">
        <v>801</v>
      </c>
      <c r="C1233" t="s">
        <v>1855</v>
      </c>
      <c r="D1233" t="s">
        <v>1854</v>
      </c>
      <c r="E1233" t="s">
        <v>2168</v>
      </c>
      <c r="F1233" t="s">
        <v>730</v>
      </c>
      <c r="G1233" s="3">
        <v>43481</v>
      </c>
      <c r="H1233" s="2">
        <v>50000</v>
      </c>
      <c r="I1233" s="12" t="s">
        <v>838</v>
      </c>
      <c r="J1233" s="67">
        <f t="shared" si="117"/>
        <v>50000</v>
      </c>
      <c r="K1233" s="5">
        <f t="shared" si="119"/>
        <v>1</v>
      </c>
      <c r="L1233" s="54">
        <f t="shared" si="120"/>
        <v>0</v>
      </c>
      <c r="M1233" s="56" t="str">
        <f t="shared" si="122"/>
        <v>Weichert, Realtors - Realty Experts</v>
      </c>
      <c r="N1233" s="5">
        <f t="shared" si="118"/>
        <v>0</v>
      </c>
      <c r="O1233" s="5">
        <f t="shared" si="121"/>
        <v>0</v>
      </c>
    </row>
    <row r="1234" spans="1:15" x14ac:dyDescent="0.2">
      <c r="A1234" t="s">
        <v>1857</v>
      </c>
      <c r="B1234" t="s">
        <v>1099</v>
      </c>
      <c r="C1234" t="s">
        <v>2053</v>
      </c>
      <c r="D1234" t="s">
        <v>1854</v>
      </c>
      <c r="E1234" t="s">
        <v>2845</v>
      </c>
      <c r="F1234" t="s">
        <v>6</v>
      </c>
      <c r="G1234" s="3">
        <v>43566</v>
      </c>
      <c r="H1234" s="2">
        <v>120000</v>
      </c>
      <c r="I1234" s="12" t="s">
        <v>838</v>
      </c>
      <c r="J1234" s="67">
        <f t="shared" si="117"/>
        <v>120000</v>
      </c>
      <c r="K1234" s="5">
        <f t="shared" si="119"/>
        <v>1</v>
      </c>
      <c r="L1234" s="54">
        <f t="shared" si="120"/>
        <v>0</v>
      </c>
      <c r="M1234" s="56" t="str">
        <f t="shared" si="122"/>
        <v>Weichert, Realtors - Realty Experts</v>
      </c>
      <c r="N1234" s="5">
        <f t="shared" si="118"/>
        <v>0</v>
      </c>
      <c r="O1234" s="5">
        <f t="shared" si="121"/>
        <v>0</v>
      </c>
    </row>
    <row r="1235" spans="1:15" x14ac:dyDescent="0.2">
      <c r="A1235" t="s">
        <v>3110</v>
      </c>
      <c r="B1235" t="s">
        <v>1854</v>
      </c>
      <c r="C1235" t="s">
        <v>1855</v>
      </c>
      <c r="D1235" t="s">
        <v>1854</v>
      </c>
      <c r="E1235" t="s">
        <v>3114</v>
      </c>
      <c r="F1235" t="s">
        <v>6</v>
      </c>
      <c r="G1235" s="3">
        <v>43595</v>
      </c>
      <c r="H1235" s="2">
        <v>236000</v>
      </c>
      <c r="I1235" s="12" t="s">
        <v>838</v>
      </c>
      <c r="J1235" s="67">
        <f t="shared" si="117"/>
        <v>0</v>
      </c>
      <c r="K1235" s="5">
        <f t="shared" si="119"/>
        <v>0</v>
      </c>
      <c r="L1235" s="54">
        <f t="shared" si="120"/>
        <v>0</v>
      </c>
      <c r="M1235" s="56" t="str">
        <f t="shared" si="122"/>
        <v>Weichert, Realtors - Realty Experts</v>
      </c>
      <c r="N1235" s="5">
        <f t="shared" si="118"/>
        <v>1</v>
      </c>
      <c r="O1235" s="5">
        <f t="shared" si="121"/>
        <v>0</v>
      </c>
    </row>
    <row r="1236" spans="1:15" x14ac:dyDescent="0.2">
      <c r="A1236" t="s">
        <v>1868</v>
      </c>
      <c r="B1236" t="s">
        <v>1869</v>
      </c>
      <c r="C1236" t="s">
        <v>849</v>
      </c>
      <c r="D1236" t="s">
        <v>1854</v>
      </c>
      <c r="E1236" t="s">
        <v>2467</v>
      </c>
      <c r="F1236" t="s">
        <v>121</v>
      </c>
      <c r="G1236" s="3">
        <v>43524</v>
      </c>
      <c r="H1236" s="2">
        <v>122900</v>
      </c>
      <c r="I1236" s="12" t="s">
        <v>838</v>
      </c>
      <c r="J1236" s="67">
        <f t="shared" si="117"/>
        <v>122900</v>
      </c>
      <c r="K1236" s="5">
        <f t="shared" si="119"/>
        <v>1</v>
      </c>
      <c r="L1236" s="54">
        <f t="shared" si="120"/>
        <v>0</v>
      </c>
      <c r="M1236" s="56" t="str">
        <f t="shared" si="122"/>
        <v>Weichert, Realtors - Realty Experts</v>
      </c>
      <c r="N1236" s="5">
        <f t="shared" si="118"/>
        <v>0</v>
      </c>
      <c r="O1236" s="5">
        <f t="shared" si="121"/>
        <v>0</v>
      </c>
    </row>
    <row r="1237" spans="1:15" x14ac:dyDescent="0.2">
      <c r="A1237" t="s">
        <v>1868</v>
      </c>
      <c r="B1237" t="s">
        <v>1869</v>
      </c>
      <c r="C1237" t="s">
        <v>1697</v>
      </c>
      <c r="D1237" t="s">
        <v>1854</v>
      </c>
      <c r="E1237" t="s">
        <v>3280</v>
      </c>
      <c r="F1237" t="s">
        <v>70</v>
      </c>
      <c r="G1237" s="3">
        <v>43609</v>
      </c>
      <c r="H1237" s="2">
        <v>122900</v>
      </c>
      <c r="I1237" s="12" t="s">
        <v>838</v>
      </c>
      <c r="J1237" s="67">
        <f t="shared" si="117"/>
        <v>122900</v>
      </c>
      <c r="K1237" s="5">
        <f t="shared" si="119"/>
        <v>1</v>
      </c>
      <c r="L1237" s="54">
        <f t="shared" si="120"/>
        <v>0</v>
      </c>
      <c r="M1237" s="56" t="str">
        <f t="shared" si="122"/>
        <v>Weichert, Realtors - Realty Experts</v>
      </c>
      <c r="N1237" s="5">
        <f t="shared" si="118"/>
        <v>0</v>
      </c>
      <c r="O1237" s="5">
        <f t="shared" si="121"/>
        <v>0</v>
      </c>
    </row>
    <row r="1238" spans="1:15" x14ac:dyDescent="0.2">
      <c r="A1238" t="s">
        <v>1868</v>
      </c>
      <c r="B1238" t="s">
        <v>1869</v>
      </c>
      <c r="C1238" t="s">
        <v>1254</v>
      </c>
      <c r="D1238" t="s">
        <v>1854</v>
      </c>
      <c r="E1238" t="s">
        <v>2373</v>
      </c>
      <c r="F1238" t="s">
        <v>65</v>
      </c>
      <c r="G1238" s="3">
        <v>43511</v>
      </c>
      <c r="H1238" s="2">
        <v>129000</v>
      </c>
      <c r="I1238" s="12" t="s">
        <v>838</v>
      </c>
      <c r="J1238" s="67">
        <f t="shared" si="117"/>
        <v>129000</v>
      </c>
      <c r="K1238" s="5">
        <f t="shared" si="119"/>
        <v>1</v>
      </c>
      <c r="L1238" s="54">
        <f t="shared" si="120"/>
        <v>0</v>
      </c>
      <c r="M1238" s="56" t="str">
        <f t="shared" si="122"/>
        <v>Weichert, Realtors - Realty Experts</v>
      </c>
      <c r="N1238" s="5">
        <f t="shared" si="118"/>
        <v>0</v>
      </c>
      <c r="O1238" s="5">
        <f t="shared" si="121"/>
        <v>0</v>
      </c>
    </row>
    <row r="1239" spans="1:15" x14ac:dyDescent="0.2">
      <c r="A1239" t="s">
        <v>1910</v>
      </c>
      <c r="B1239" t="s">
        <v>1842</v>
      </c>
      <c r="C1239" t="s">
        <v>2053</v>
      </c>
      <c r="D1239" t="s">
        <v>1854</v>
      </c>
      <c r="E1239" t="s">
        <v>2447</v>
      </c>
      <c r="F1239" t="s">
        <v>6</v>
      </c>
      <c r="G1239" s="3">
        <v>43523</v>
      </c>
      <c r="H1239" s="2">
        <v>150000</v>
      </c>
      <c r="I1239" s="12">
        <v>20190292</v>
      </c>
      <c r="J1239" s="67">
        <f t="shared" si="117"/>
        <v>150000</v>
      </c>
      <c r="K1239" s="5">
        <f t="shared" si="119"/>
        <v>1</v>
      </c>
      <c r="L1239" s="54">
        <f t="shared" si="120"/>
        <v>1</v>
      </c>
      <c r="M1239" s="56" t="str">
        <f t="shared" si="122"/>
        <v>Weichert, Realtors - Realty Experts</v>
      </c>
      <c r="N1239" s="5">
        <f t="shared" si="118"/>
        <v>0</v>
      </c>
      <c r="O1239" s="5">
        <f t="shared" si="121"/>
        <v>0</v>
      </c>
    </row>
    <row r="1240" spans="1:15" x14ac:dyDescent="0.2">
      <c r="A1240" t="s">
        <v>326</v>
      </c>
      <c r="B1240" t="s">
        <v>1844</v>
      </c>
      <c r="C1240" t="s">
        <v>1855</v>
      </c>
      <c r="D1240" t="s">
        <v>1854</v>
      </c>
      <c r="E1240" t="s">
        <v>2375</v>
      </c>
      <c r="F1240" t="s">
        <v>7</v>
      </c>
      <c r="G1240" s="3">
        <v>43511</v>
      </c>
      <c r="H1240" s="2">
        <v>192500</v>
      </c>
      <c r="I1240" s="12" t="s">
        <v>838</v>
      </c>
      <c r="J1240" s="67">
        <f t="shared" si="117"/>
        <v>192500</v>
      </c>
      <c r="K1240" s="5">
        <f t="shared" si="119"/>
        <v>1</v>
      </c>
      <c r="L1240" s="54">
        <f t="shared" si="120"/>
        <v>0</v>
      </c>
      <c r="M1240" s="56" t="str">
        <f t="shared" si="122"/>
        <v>Weichert, Realtors - Realty Experts</v>
      </c>
      <c r="N1240" s="5">
        <f t="shared" si="118"/>
        <v>0</v>
      </c>
      <c r="O1240" s="5">
        <f t="shared" si="121"/>
        <v>0</v>
      </c>
    </row>
    <row r="1241" spans="1:15" x14ac:dyDescent="0.2">
      <c r="A1241" t="s">
        <v>326</v>
      </c>
      <c r="B1241" t="s">
        <v>1844</v>
      </c>
      <c r="C1241" t="s">
        <v>1855</v>
      </c>
      <c r="D1241" t="s">
        <v>1854</v>
      </c>
      <c r="E1241" t="s">
        <v>2430</v>
      </c>
      <c r="F1241" t="s">
        <v>123</v>
      </c>
      <c r="G1241" s="3">
        <v>43521</v>
      </c>
      <c r="H1241" s="2">
        <v>145000</v>
      </c>
      <c r="I1241" s="12" t="s">
        <v>838</v>
      </c>
      <c r="J1241" s="67">
        <f t="shared" si="117"/>
        <v>145000</v>
      </c>
      <c r="K1241" s="5">
        <f t="shared" si="119"/>
        <v>1</v>
      </c>
      <c r="L1241" s="54">
        <f t="shared" si="120"/>
        <v>0</v>
      </c>
      <c r="M1241" s="56" t="str">
        <f t="shared" si="122"/>
        <v>Weichert, Realtors - Realty Experts</v>
      </c>
      <c r="N1241" s="5">
        <f t="shared" si="118"/>
        <v>0</v>
      </c>
      <c r="O1241" s="5">
        <f t="shared" si="121"/>
        <v>0</v>
      </c>
    </row>
    <row r="1242" spans="1:15" x14ac:dyDescent="0.2">
      <c r="A1242" t="s">
        <v>15</v>
      </c>
      <c r="B1242" t="s">
        <v>118</v>
      </c>
      <c r="C1242" t="s">
        <v>1855</v>
      </c>
      <c r="D1242" t="s">
        <v>1854</v>
      </c>
      <c r="E1242" t="s">
        <v>3027</v>
      </c>
      <c r="F1242" t="s">
        <v>123</v>
      </c>
      <c r="G1242" s="3">
        <v>43585</v>
      </c>
      <c r="H1242" s="2">
        <v>98000</v>
      </c>
      <c r="I1242" s="12" t="s">
        <v>838</v>
      </c>
      <c r="J1242" s="67">
        <f t="shared" si="117"/>
        <v>98000</v>
      </c>
      <c r="K1242" s="5">
        <f t="shared" si="119"/>
        <v>1</v>
      </c>
      <c r="L1242" s="54">
        <f t="shared" si="120"/>
        <v>0</v>
      </c>
      <c r="M1242" s="56" t="str">
        <f t="shared" si="122"/>
        <v>Weichert, Realtors - Realty Experts</v>
      </c>
      <c r="N1242" s="5">
        <f t="shared" si="118"/>
        <v>0</v>
      </c>
      <c r="O1242" s="5">
        <f t="shared" si="121"/>
        <v>0</v>
      </c>
    </row>
    <row r="1243" spans="1:15" x14ac:dyDescent="0.2">
      <c r="A1243" t="s">
        <v>1451</v>
      </c>
      <c r="B1243" t="s">
        <v>1915</v>
      </c>
      <c r="C1243" t="s">
        <v>1855</v>
      </c>
      <c r="D1243" t="s">
        <v>1854</v>
      </c>
      <c r="E1243" t="s">
        <v>2619</v>
      </c>
      <c r="F1243" t="s">
        <v>301</v>
      </c>
      <c r="G1243" s="3">
        <v>43539</v>
      </c>
      <c r="H1243" s="2">
        <v>79350</v>
      </c>
      <c r="I1243" s="12" t="s">
        <v>838</v>
      </c>
      <c r="J1243" s="67">
        <f t="shared" si="117"/>
        <v>79350</v>
      </c>
      <c r="K1243" s="5">
        <f t="shared" si="119"/>
        <v>1</v>
      </c>
      <c r="L1243" s="54">
        <f t="shared" si="120"/>
        <v>0</v>
      </c>
      <c r="M1243" s="56" t="str">
        <f t="shared" si="122"/>
        <v>Weichert, Realtors - Realty Experts</v>
      </c>
      <c r="N1243" s="5">
        <f t="shared" si="118"/>
        <v>0</v>
      </c>
      <c r="O1243" s="5">
        <f t="shared" si="121"/>
        <v>0</v>
      </c>
    </row>
    <row r="1244" spans="1:15" x14ac:dyDescent="0.2">
      <c r="A1244" t="s">
        <v>1881</v>
      </c>
      <c r="B1244" t="s">
        <v>1840</v>
      </c>
      <c r="C1244" t="s">
        <v>849</v>
      </c>
      <c r="D1244" t="s">
        <v>1854</v>
      </c>
      <c r="E1244" t="s">
        <v>2767</v>
      </c>
      <c r="F1244" t="s">
        <v>6</v>
      </c>
      <c r="G1244" s="3">
        <v>43557</v>
      </c>
      <c r="H1244" s="2">
        <v>185000</v>
      </c>
      <c r="I1244" s="12" t="s">
        <v>838</v>
      </c>
      <c r="J1244" s="67">
        <f t="shared" si="117"/>
        <v>185000</v>
      </c>
      <c r="K1244" s="5">
        <f t="shared" si="119"/>
        <v>1</v>
      </c>
      <c r="L1244" s="54">
        <f t="shared" si="120"/>
        <v>0</v>
      </c>
      <c r="M1244" s="56" t="str">
        <f t="shared" si="122"/>
        <v>Weichert, Realtors - Realty Experts</v>
      </c>
      <c r="N1244" s="5">
        <f t="shared" si="118"/>
        <v>0</v>
      </c>
      <c r="O1244" s="5">
        <f t="shared" si="121"/>
        <v>0</v>
      </c>
    </row>
    <row r="1245" spans="1:15" x14ac:dyDescent="0.2">
      <c r="A1245" t="s">
        <v>1884</v>
      </c>
      <c r="B1245" t="s">
        <v>1842</v>
      </c>
      <c r="C1245" t="s">
        <v>1855</v>
      </c>
      <c r="D1245" t="s">
        <v>1854</v>
      </c>
      <c r="E1245" t="s">
        <v>3322</v>
      </c>
      <c r="F1245" t="s">
        <v>6</v>
      </c>
      <c r="G1245" s="3">
        <v>43615</v>
      </c>
      <c r="H1245" s="2">
        <v>85000</v>
      </c>
      <c r="I1245" s="12" t="s">
        <v>838</v>
      </c>
      <c r="J1245" s="67">
        <f t="shared" si="117"/>
        <v>85000</v>
      </c>
      <c r="K1245" s="5">
        <f t="shared" si="119"/>
        <v>1</v>
      </c>
      <c r="L1245" s="54">
        <f t="shared" si="120"/>
        <v>0</v>
      </c>
      <c r="M1245" s="56" t="str">
        <f t="shared" si="122"/>
        <v>Weichert, Realtors - Realty Experts</v>
      </c>
      <c r="N1245" s="5">
        <f t="shared" si="118"/>
        <v>0</v>
      </c>
      <c r="O1245" s="5">
        <f t="shared" si="121"/>
        <v>0</v>
      </c>
    </row>
    <row r="1246" spans="1:15" x14ac:dyDescent="0.2">
      <c r="A1246" t="s">
        <v>342</v>
      </c>
      <c r="B1246" t="s">
        <v>303</v>
      </c>
      <c r="C1246" t="s">
        <v>1855</v>
      </c>
      <c r="D1246" t="s">
        <v>1854</v>
      </c>
      <c r="E1246" t="s">
        <v>2824</v>
      </c>
      <c r="F1246" t="s">
        <v>6</v>
      </c>
      <c r="G1246" s="3">
        <v>43564</v>
      </c>
      <c r="H1246" s="2">
        <v>197000</v>
      </c>
      <c r="I1246" s="12">
        <v>20190524</v>
      </c>
      <c r="J1246" s="67">
        <f t="shared" si="117"/>
        <v>197000</v>
      </c>
      <c r="K1246" s="5">
        <f t="shared" si="119"/>
        <v>1</v>
      </c>
      <c r="L1246" s="54">
        <f t="shared" si="120"/>
        <v>1</v>
      </c>
      <c r="M1246" s="56" t="str">
        <f t="shared" si="122"/>
        <v>Weichert, Realtors - Realty Experts</v>
      </c>
      <c r="N1246" s="5">
        <f t="shared" si="118"/>
        <v>0</v>
      </c>
      <c r="O1246" s="5">
        <f t="shared" si="121"/>
        <v>0</v>
      </c>
    </row>
    <row r="1247" spans="1:15" x14ac:dyDescent="0.2">
      <c r="A1247" t="s">
        <v>25</v>
      </c>
      <c r="B1247" t="s">
        <v>1840</v>
      </c>
      <c r="C1247" t="s">
        <v>849</v>
      </c>
      <c r="D1247" t="s">
        <v>1854</v>
      </c>
      <c r="E1247" t="s">
        <v>2650</v>
      </c>
      <c r="F1247" t="s">
        <v>6</v>
      </c>
      <c r="G1247" s="3">
        <v>43545</v>
      </c>
      <c r="H1247" s="2">
        <v>133375</v>
      </c>
      <c r="I1247" s="12">
        <v>20190520</v>
      </c>
      <c r="J1247" s="67">
        <f t="shared" si="117"/>
        <v>133375</v>
      </c>
      <c r="K1247" s="5">
        <f t="shared" si="119"/>
        <v>1</v>
      </c>
      <c r="L1247" s="54">
        <f t="shared" si="120"/>
        <v>1</v>
      </c>
      <c r="M1247" s="56" t="str">
        <f t="shared" si="122"/>
        <v>Weichert, Realtors - Realty Experts</v>
      </c>
      <c r="N1247" s="5">
        <f t="shared" si="118"/>
        <v>0</v>
      </c>
      <c r="O1247" s="5">
        <f t="shared" si="121"/>
        <v>0</v>
      </c>
    </row>
    <row r="1248" spans="1:15" x14ac:dyDescent="0.2">
      <c r="A1248" t="s">
        <v>112</v>
      </c>
      <c r="B1248" t="s">
        <v>1036</v>
      </c>
      <c r="C1248" t="s">
        <v>1855</v>
      </c>
      <c r="D1248" t="s">
        <v>1854</v>
      </c>
      <c r="E1248" t="s">
        <v>3148</v>
      </c>
      <c r="F1248" t="s">
        <v>287</v>
      </c>
      <c r="G1248" s="3">
        <v>43598</v>
      </c>
      <c r="H1248" s="2">
        <v>130000</v>
      </c>
      <c r="I1248" s="12" t="s">
        <v>838</v>
      </c>
      <c r="J1248" s="67">
        <f t="shared" si="117"/>
        <v>130000</v>
      </c>
      <c r="K1248" s="5">
        <f t="shared" si="119"/>
        <v>1</v>
      </c>
      <c r="L1248" s="54">
        <f t="shared" si="120"/>
        <v>0</v>
      </c>
      <c r="M1248" s="56" t="str">
        <f t="shared" si="122"/>
        <v>Weichert, Realtors - Realty Experts</v>
      </c>
      <c r="N1248" s="5">
        <f t="shared" si="118"/>
        <v>0</v>
      </c>
      <c r="O1248" s="5">
        <f t="shared" si="121"/>
        <v>0</v>
      </c>
    </row>
    <row r="1249" spans="1:15" x14ac:dyDescent="0.2">
      <c r="A1249" t="s">
        <v>2071</v>
      </c>
      <c r="B1249" t="s">
        <v>303</v>
      </c>
      <c r="C1249" t="s">
        <v>842</v>
      </c>
      <c r="D1249" t="s">
        <v>1940</v>
      </c>
      <c r="E1249" t="s">
        <v>3047</v>
      </c>
      <c r="F1249" t="s">
        <v>425</v>
      </c>
      <c r="G1249" s="3">
        <v>43588</v>
      </c>
      <c r="H1249" s="2">
        <v>160000</v>
      </c>
      <c r="I1249" s="12" t="s">
        <v>838</v>
      </c>
      <c r="J1249" s="67">
        <f t="shared" si="117"/>
        <v>160000</v>
      </c>
      <c r="K1249" s="5">
        <f t="shared" si="119"/>
        <v>1</v>
      </c>
      <c r="L1249" s="54">
        <f t="shared" si="120"/>
        <v>0</v>
      </c>
      <c r="M1249" s="56" t="str">
        <f t="shared" si="122"/>
        <v>WHT Properties</v>
      </c>
      <c r="N1249" s="5">
        <f t="shared" si="118"/>
        <v>0</v>
      </c>
      <c r="O1249" s="5">
        <f t="shared" si="121"/>
        <v>0</v>
      </c>
    </row>
    <row r="1250" spans="1:15" x14ac:dyDescent="0.2">
      <c r="A1250" t="s">
        <v>955</v>
      </c>
      <c r="B1250" t="s">
        <v>1036</v>
      </c>
      <c r="C1250" t="s">
        <v>842</v>
      </c>
      <c r="D1250" t="s">
        <v>1940</v>
      </c>
      <c r="E1250" t="s">
        <v>3061</v>
      </c>
      <c r="F1250" t="s">
        <v>216</v>
      </c>
      <c r="G1250" s="3">
        <v>43591</v>
      </c>
      <c r="H1250" s="2">
        <v>300000</v>
      </c>
      <c r="I1250" s="12" t="s">
        <v>838</v>
      </c>
      <c r="J1250" s="67">
        <f t="shared" si="117"/>
        <v>300000</v>
      </c>
      <c r="K1250" s="5">
        <f t="shared" si="119"/>
        <v>1</v>
      </c>
      <c r="L1250" s="54">
        <f t="shared" si="120"/>
        <v>0</v>
      </c>
      <c r="M1250" s="56" t="str">
        <f t="shared" si="122"/>
        <v>WHT Properties</v>
      </c>
      <c r="N1250" s="5">
        <f t="shared" si="118"/>
        <v>0</v>
      </c>
      <c r="O1250" s="5">
        <f t="shared" si="121"/>
        <v>0</v>
      </c>
    </row>
    <row r="1251" spans="1:15" x14ac:dyDescent="0.2">
      <c r="A1251" t="s">
        <v>757</v>
      </c>
      <c r="B1251" t="s">
        <v>1258</v>
      </c>
      <c r="C1251" t="s">
        <v>842</v>
      </c>
      <c r="D1251" t="s">
        <v>1940</v>
      </c>
      <c r="E1251" t="s">
        <v>2204</v>
      </c>
      <c r="F1251" t="s">
        <v>6</v>
      </c>
      <c r="G1251" s="3">
        <v>43487</v>
      </c>
      <c r="H1251" s="2">
        <v>462000</v>
      </c>
      <c r="I1251" s="12">
        <v>20182817</v>
      </c>
      <c r="J1251" s="67">
        <f t="shared" si="117"/>
        <v>462000</v>
      </c>
      <c r="K1251" s="5">
        <f t="shared" si="119"/>
        <v>1</v>
      </c>
      <c r="L1251" s="54">
        <f t="shared" si="120"/>
        <v>1</v>
      </c>
      <c r="M1251" s="56" t="str">
        <f t="shared" si="122"/>
        <v>WHT Properties</v>
      </c>
      <c r="N1251" s="5">
        <f t="shared" si="118"/>
        <v>0</v>
      </c>
      <c r="O1251" s="5">
        <f t="shared" si="121"/>
        <v>0</v>
      </c>
    </row>
    <row r="1252" spans="1:15" x14ac:dyDescent="0.2">
      <c r="A1252" t="s">
        <v>2347</v>
      </c>
      <c r="B1252" t="s">
        <v>1043</v>
      </c>
      <c r="C1252" t="s">
        <v>842</v>
      </c>
      <c r="D1252" t="s">
        <v>1940</v>
      </c>
      <c r="E1252" t="s">
        <v>2348</v>
      </c>
      <c r="F1252" t="s">
        <v>6</v>
      </c>
      <c r="G1252" s="3">
        <v>43508</v>
      </c>
      <c r="H1252" s="2">
        <v>150000</v>
      </c>
      <c r="I1252" s="12">
        <v>20190108</v>
      </c>
      <c r="J1252" s="67">
        <f t="shared" si="117"/>
        <v>150000</v>
      </c>
      <c r="K1252" s="5">
        <f t="shared" si="119"/>
        <v>1</v>
      </c>
      <c r="L1252" s="54">
        <f t="shared" si="120"/>
        <v>1</v>
      </c>
      <c r="M1252" s="56" t="str">
        <f t="shared" si="122"/>
        <v>WHT Properties</v>
      </c>
      <c r="N1252" s="5">
        <f t="shared" si="118"/>
        <v>0</v>
      </c>
      <c r="O1252" s="5">
        <f t="shared" si="121"/>
        <v>0</v>
      </c>
    </row>
    <row r="1253" spans="1:15" x14ac:dyDescent="0.2">
      <c r="A1253" t="s">
        <v>691</v>
      </c>
      <c r="B1253" t="s">
        <v>982</v>
      </c>
      <c r="C1253" t="s">
        <v>691</v>
      </c>
      <c r="D1253" t="s">
        <v>982</v>
      </c>
      <c r="E1253" t="s">
        <v>2394</v>
      </c>
      <c r="F1253" t="s">
        <v>6</v>
      </c>
      <c r="G1253" s="3">
        <v>43515</v>
      </c>
      <c r="H1253" s="2">
        <v>169000</v>
      </c>
      <c r="I1253" s="12" t="s">
        <v>838</v>
      </c>
      <c r="J1253" s="67">
        <f t="shared" si="117"/>
        <v>0</v>
      </c>
      <c r="K1253" s="5">
        <f t="shared" si="119"/>
        <v>0</v>
      </c>
      <c r="L1253" s="54">
        <f t="shared" si="120"/>
        <v>0</v>
      </c>
      <c r="M1253" s="56" t="str">
        <f t="shared" si="122"/>
        <v>Woody Butler Properties</v>
      </c>
      <c r="N1253" s="5">
        <f t="shared" si="118"/>
        <v>1</v>
      </c>
      <c r="O1253" s="5">
        <f t="shared" si="121"/>
        <v>0</v>
      </c>
    </row>
    <row r="1254" spans="1:15" x14ac:dyDescent="0.2">
      <c r="A1254" t="s">
        <v>691</v>
      </c>
      <c r="B1254" t="s">
        <v>982</v>
      </c>
      <c r="C1254" t="s">
        <v>691</v>
      </c>
      <c r="D1254" t="s">
        <v>982</v>
      </c>
      <c r="E1254" t="s">
        <v>2703</v>
      </c>
      <c r="F1254" t="s">
        <v>910</v>
      </c>
      <c r="G1254" s="3">
        <v>43549</v>
      </c>
      <c r="H1254" s="2">
        <v>171400</v>
      </c>
      <c r="I1254" s="12" t="s">
        <v>838</v>
      </c>
      <c r="J1254" s="67">
        <f t="shared" si="117"/>
        <v>0</v>
      </c>
      <c r="K1254" s="5">
        <f t="shared" si="119"/>
        <v>0</v>
      </c>
      <c r="L1254" s="54">
        <f t="shared" si="120"/>
        <v>0</v>
      </c>
      <c r="M1254" s="56" t="str">
        <f t="shared" si="122"/>
        <v>Woody Butler Properties</v>
      </c>
      <c r="N1254" s="5">
        <f t="shared" si="118"/>
        <v>1</v>
      </c>
      <c r="O1254" s="5">
        <f t="shared" si="121"/>
        <v>0</v>
      </c>
    </row>
    <row r="1255" spans="1:15" x14ac:dyDescent="0.2">
      <c r="A1255" t="s">
        <v>691</v>
      </c>
      <c r="B1255" t="s">
        <v>982</v>
      </c>
      <c r="C1255" t="s">
        <v>691</v>
      </c>
      <c r="D1255" t="s">
        <v>982</v>
      </c>
      <c r="E1255" t="s">
        <v>3179</v>
      </c>
      <c r="F1255" t="s">
        <v>6</v>
      </c>
      <c r="G1255" s="3">
        <v>43600</v>
      </c>
      <c r="H1255" s="2">
        <v>145000</v>
      </c>
      <c r="I1255" s="12" t="s">
        <v>838</v>
      </c>
      <c r="J1255" s="67">
        <f t="shared" si="117"/>
        <v>0</v>
      </c>
      <c r="K1255" s="5">
        <f t="shared" si="119"/>
        <v>0</v>
      </c>
      <c r="L1255" s="54">
        <f t="shared" si="120"/>
        <v>0</v>
      </c>
      <c r="M1255" s="56" t="str">
        <f t="shared" si="122"/>
        <v>Woody Butler Properties</v>
      </c>
      <c r="N1255" s="5">
        <f t="shared" si="118"/>
        <v>1</v>
      </c>
      <c r="O1255" s="5">
        <f t="shared" si="121"/>
        <v>0</v>
      </c>
    </row>
    <row r="1256" spans="1:15" x14ac:dyDescent="0.2">
      <c r="A1256" t="s">
        <v>691</v>
      </c>
      <c r="B1256" t="s">
        <v>982</v>
      </c>
      <c r="C1256" t="s">
        <v>691</v>
      </c>
      <c r="D1256" t="s">
        <v>982</v>
      </c>
      <c r="E1256" t="s">
        <v>3229</v>
      </c>
      <c r="F1256" t="s">
        <v>910</v>
      </c>
      <c r="G1256" s="3">
        <v>43606</v>
      </c>
      <c r="H1256" s="2">
        <v>166010</v>
      </c>
      <c r="I1256" s="12" t="s">
        <v>838</v>
      </c>
      <c r="J1256" s="67">
        <f t="shared" si="117"/>
        <v>0</v>
      </c>
      <c r="K1256" s="5">
        <f t="shared" si="119"/>
        <v>0</v>
      </c>
      <c r="L1256" s="54">
        <f t="shared" si="120"/>
        <v>0</v>
      </c>
      <c r="M1256" s="56" t="str">
        <f t="shared" si="122"/>
        <v>Woody Butler Properties</v>
      </c>
      <c r="N1256" s="5">
        <f t="shared" si="118"/>
        <v>1</v>
      </c>
      <c r="O1256" s="5">
        <f t="shared" si="121"/>
        <v>0</v>
      </c>
    </row>
    <row r="1257" spans="1:15" x14ac:dyDescent="0.2">
      <c r="A1257" t="s">
        <v>2065</v>
      </c>
      <c r="B1257" t="s">
        <v>1842</v>
      </c>
      <c r="C1257" t="s">
        <v>691</v>
      </c>
      <c r="D1257" t="s">
        <v>982</v>
      </c>
      <c r="E1257" t="s">
        <v>791</v>
      </c>
      <c r="F1257" t="s">
        <v>6</v>
      </c>
      <c r="G1257" s="3">
        <v>43559</v>
      </c>
      <c r="H1257" s="2">
        <v>147900</v>
      </c>
      <c r="I1257" s="12" t="s">
        <v>838</v>
      </c>
      <c r="J1257" s="67">
        <f t="shared" si="117"/>
        <v>147900</v>
      </c>
      <c r="K1257" s="5">
        <f t="shared" si="119"/>
        <v>1</v>
      </c>
      <c r="L1257" s="54">
        <f t="shared" si="120"/>
        <v>0</v>
      </c>
      <c r="M1257" s="56" t="str">
        <f t="shared" si="122"/>
        <v>Woody Butler Properties</v>
      </c>
      <c r="N1257" s="5">
        <f t="shared" si="118"/>
        <v>0</v>
      </c>
      <c r="O1257" s="5">
        <f t="shared" si="121"/>
        <v>0</v>
      </c>
    </row>
    <row r="1258" spans="1:15" x14ac:dyDescent="0.2">
      <c r="G1258" s="3"/>
      <c r="H1258" s="2"/>
      <c r="I1258" s="12"/>
      <c r="J1258" s="67">
        <f t="shared" ref="J1258:J1321" si="123">IF(A1258=C1258,0,H1258)</f>
        <v>0</v>
      </c>
      <c r="K1258" s="5">
        <f t="shared" si="119"/>
        <v>0</v>
      </c>
      <c r="L1258" s="54">
        <f t="shared" si="120"/>
        <v>0</v>
      </c>
      <c r="M1258" s="56" t="str">
        <f t="shared" si="122"/>
        <v>Woody Butler Properties</v>
      </c>
      <c r="N1258" s="5">
        <f t="shared" si="118"/>
        <v>1</v>
      </c>
      <c r="O1258" s="5">
        <f t="shared" si="121"/>
        <v>0</v>
      </c>
    </row>
    <row r="1259" spans="1:15" x14ac:dyDescent="0.2">
      <c r="G1259" s="3"/>
      <c r="H1259" s="2"/>
      <c r="I1259" s="12"/>
      <c r="J1259" s="67">
        <f t="shared" si="123"/>
        <v>0</v>
      </c>
      <c r="K1259" s="5">
        <f t="shared" si="119"/>
        <v>0</v>
      </c>
      <c r="L1259" s="54">
        <f t="shared" si="120"/>
        <v>0</v>
      </c>
      <c r="M1259" s="56">
        <f t="shared" si="122"/>
        <v>0</v>
      </c>
      <c r="N1259" s="5">
        <f t="shared" si="118"/>
        <v>1</v>
      </c>
      <c r="O1259" s="5">
        <f t="shared" si="121"/>
        <v>0</v>
      </c>
    </row>
    <row r="1260" spans="1:15" x14ac:dyDescent="0.2">
      <c r="G1260" s="3"/>
      <c r="H1260" s="2"/>
      <c r="I1260" s="12"/>
      <c r="J1260" s="67">
        <f t="shared" si="123"/>
        <v>0</v>
      </c>
      <c r="K1260" s="5">
        <f t="shared" si="119"/>
        <v>0</v>
      </c>
      <c r="L1260" s="54">
        <f t="shared" si="120"/>
        <v>0</v>
      </c>
      <c r="M1260" s="56">
        <f t="shared" si="122"/>
        <v>0</v>
      </c>
      <c r="N1260" s="5">
        <f t="shared" si="118"/>
        <v>1</v>
      </c>
      <c r="O1260" s="5">
        <f t="shared" si="121"/>
        <v>0</v>
      </c>
    </row>
    <row r="1261" spans="1:15" x14ac:dyDescent="0.2">
      <c r="G1261" s="3"/>
      <c r="H1261" s="2"/>
      <c r="I1261" s="12"/>
      <c r="J1261" s="67">
        <f t="shared" si="123"/>
        <v>0</v>
      </c>
      <c r="K1261" s="5">
        <f t="shared" si="119"/>
        <v>0</v>
      </c>
      <c r="L1261" s="54">
        <f t="shared" si="120"/>
        <v>0</v>
      </c>
      <c r="M1261" s="56">
        <f t="shared" si="122"/>
        <v>0</v>
      </c>
      <c r="N1261" s="5">
        <f t="shared" si="118"/>
        <v>1</v>
      </c>
      <c r="O1261" s="5">
        <f t="shared" si="121"/>
        <v>0</v>
      </c>
    </row>
    <row r="1262" spans="1:15" x14ac:dyDescent="0.2">
      <c r="G1262" s="3"/>
      <c r="H1262" s="2"/>
      <c r="I1262" s="12"/>
      <c r="J1262" s="67">
        <f t="shared" si="123"/>
        <v>0</v>
      </c>
      <c r="K1262" s="5">
        <f t="shared" si="119"/>
        <v>0</v>
      </c>
      <c r="L1262" s="54">
        <f t="shared" si="120"/>
        <v>0</v>
      </c>
      <c r="M1262" s="56">
        <f t="shared" si="122"/>
        <v>0</v>
      </c>
      <c r="N1262" s="5">
        <f t="shared" si="118"/>
        <v>1</v>
      </c>
      <c r="O1262" s="5">
        <f t="shared" si="121"/>
        <v>0</v>
      </c>
    </row>
    <row r="1263" spans="1:15" x14ac:dyDescent="0.2">
      <c r="G1263" s="3"/>
      <c r="H1263" s="2"/>
      <c r="I1263" s="12"/>
      <c r="J1263" s="67">
        <f t="shared" si="123"/>
        <v>0</v>
      </c>
      <c r="K1263" s="5">
        <f t="shared" si="119"/>
        <v>0</v>
      </c>
      <c r="L1263" s="54">
        <f t="shared" si="120"/>
        <v>0</v>
      </c>
      <c r="M1263" s="56">
        <f t="shared" si="122"/>
        <v>0</v>
      </c>
      <c r="N1263" s="5">
        <f t="shared" si="118"/>
        <v>1</v>
      </c>
      <c r="O1263" s="5">
        <f t="shared" si="121"/>
        <v>0</v>
      </c>
    </row>
    <row r="1264" spans="1:15" x14ac:dyDescent="0.2">
      <c r="G1264" s="3"/>
      <c r="H1264" s="2"/>
      <c r="I1264" s="12"/>
      <c r="J1264" s="67">
        <f t="shared" si="123"/>
        <v>0</v>
      </c>
      <c r="K1264" s="5">
        <f t="shared" si="119"/>
        <v>0</v>
      </c>
      <c r="L1264" s="54">
        <f t="shared" si="120"/>
        <v>0</v>
      </c>
      <c r="M1264" s="56">
        <f t="shared" si="122"/>
        <v>0</v>
      </c>
      <c r="N1264" s="5">
        <f t="shared" si="118"/>
        <v>1</v>
      </c>
      <c r="O1264" s="5">
        <f t="shared" si="121"/>
        <v>0</v>
      </c>
    </row>
    <row r="1265" spans="7:15" x14ac:dyDescent="0.2">
      <c r="G1265" s="3"/>
      <c r="H1265" s="2"/>
      <c r="I1265" s="12"/>
      <c r="J1265" s="67">
        <f t="shared" si="123"/>
        <v>0</v>
      </c>
      <c r="K1265" s="5">
        <f t="shared" si="119"/>
        <v>0</v>
      </c>
      <c r="L1265" s="54">
        <f t="shared" si="120"/>
        <v>0</v>
      </c>
      <c r="M1265" s="56">
        <f t="shared" si="122"/>
        <v>0</v>
      </c>
      <c r="N1265" s="5">
        <f t="shared" si="118"/>
        <v>1</v>
      </c>
      <c r="O1265" s="5">
        <f t="shared" si="121"/>
        <v>0</v>
      </c>
    </row>
    <row r="1266" spans="7:15" x14ac:dyDescent="0.2">
      <c r="G1266" s="3"/>
      <c r="H1266" s="2"/>
      <c r="I1266" s="12"/>
      <c r="J1266" s="67">
        <f t="shared" si="123"/>
        <v>0</v>
      </c>
      <c r="K1266" s="5">
        <f t="shared" si="119"/>
        <v>0</v>
      </c>
      <c r="L1266" s="54">
        <f t="shared" si="120"/>
        <v>0</v>
      </c>
      <c r="M1266" s="56">
        <f t="shared" si="122"/>
        <v>0</v>
      </c>
      <c r="N1266" s="5">
        <f t="shared" si="118"/>
        <v>1</v>
      </c>
      <c r="O1266" s="5">
        <f t="shared" si="121"/>
        <v>0</v>
      </c>
    </row>
    <row r="1267" spans="7:15" x14ac:dyDescent="0.2">
      <c r="G1267" s="3"/>
      <c r="H1267" s="2"/>
      <c r="I1267" s="12"/>
      <c r="J1267" s="67">
        <f t="shared" si="123"/>
        <v>0</v>
      </c>
      <c r="K1267" s="5">
        <f t="shared" si="119"/>
        <v>0</v>
      </c>
      <c r="L1267" s="54">
        <f t="shared" si="120"/>
        <v>0</v>
      </c>
      <c r="M1267" s="56">
        <f t="shared" si="122"/>
        <v>0</v>
      </c>
      <c r="N1267" s="5">
        <f t="shared" si="118"/>
        <v>1</v>
      </c>
      <c r="O1267" s="5">
        <f t="shared" si="121"/>
        <v>0</v>
      </c>
    </row>
    <row r="1268" spans="7:15" x14ac:dyDescent="0.2">
      <c r="G1268" s="3"/>
      <c r="H1268" s="2"/>
      <c r="I1268" s="12"/>
      <c r="J1268" s="67">
        <f t="shared" si="123"/>
        <v>0</v>
      </c>
      <c r="K1268" s="5">
        <f t="shared" si="119"/>
        <v>0</v>
      </c>
      <c r="L1268" s="54">
        <f t="shared" si="120"/>
        <v>0</v>
      </c>
      <c r="M1268" s="56">
        <f t="shared" si="122"/>
        <v>0</v>
      </c>
      <c r="N1268" s="5">
        <f t="shared" si="118"/>
        <v>1</v>
      </c>
      <c r="O1268" s="5">
        <f t="shared" si="121"/>
        <v>0</v>
      </c>
    </row>
    <row r="1269" spans="7:15" x14ac:dyDescent="0.2">
      <c r="G1269" s="3"/>
      <c r="H1269" s="2"/>
      <c r="I1269" s="12"/>
      <c r="J1269" s="67">
        <f t="shared" si="123"/>
        <v>0</v>
      </c>
      <c r="K1269" s="5">
        <f t="shared" si="119"/>
        <v>0</v>
      </c>
      <c r="L1269" s="54">
        <f t="shared" si="120"/>
        <v>0</v>
      </c>
      <c r="M1269" s="56">
        <f t="shared" si="122"/>
        <v>0</v>
      </c>
      <c r="N1269" s="5">
        <f t="shared" si="118"/>
        <v>1</v>
      </c>
      <c r="O1269" s="5">
        <f t="shared" si="121"/>
        <v>0</v>
      </c>
    </row>
    <row r="1270" spans="7:15" x14ac:dyDescent="0.2">
      <c r="G1270" s="3"/>
      <c r="H1270" s="2"/>
      <c r="I1270" s="12"/>
      <c r="J1270" s="67">
        <f t="shared" si="123"/>
        <v>0</v>
      </c>
      <c r="K1270" s="5">
        <f t="shared" si="119"/>
        <v>0</v>
      </c>
      <c r="L1270" s="54">
        <f t="shared" si="120"/>
        <v>0</v>
      </c>
      <c r="M1270" s="56">
        <f t="shared" si="122"/>
        <v>0</v>
      </c>
      <c r="N1270" s="5">
        <f t="shared" si="118"/>
        <v>1</v>
      </c>
      <c r="O1270" s="5">
        <f t="shared" si="121"/>
        <v>0</v>
      </c>
    </row>
    <row r="1271" spans="7:15" x14ac:dyDescent="0.2">
      <c r="G1271" s="3"/>
      <c r="H1271" s="2"/>
      <c r="I1271" s="12"/>
      <c r="J1271" s="67">
        <f t="shared" si="123"/>
        <v>0</v>
      </c>
      <c r="K1271" s="5">
        <f t="shared" si="119"/>
        <v>0</v>
      </c>
      <c r="L1271" s="54">
        <f t="shared" si="120"/>
        <v>0</v>
      </c>
      <c r="M1271" s="56">
        <f t="shared" si="122"/>
        <v>0</v>
      </c>
      <c r="N1271" s="5">
        <f t="shared" si="118"/>
        <v>1</v>
      </c>
      <c r="O1271" s="5">
        <f t="shared" si="121"/>
        <v>0</v>
      </c>
    </row>
    <row r="1272" spans="7:15" x14ac:dyDescent="0.2">
      <c r="G1272" s="3"/>
      <c r="H1272" s="2"/>
      <c r="I1272" s="12"/>
      <c r="J1272" s="67">
        <f t="shared" si="123"/>
        <v>0</v>
      </c>
      <c r="K1272" s="5">
        <f t="shared" si="119"/>
        <v>0</v>
      </c>
      <c r="L1272" s="54">
        <f t="shared" si="120"/>
        <v>0</v>
      </c>
      <c r="M1272" s="56">
        <f t="shared" si="122"/>
        <v>0</v>
      </c>
      <c r="N1272" s="5">
        <f t="shared" si="118"/>
        <v>1</v>
      </c>
      <c r="O1272" s="5">
        <f t="shared" si="121"/>
        <v>0</v>
      </c>
    </row>
    <row r="1273" spans="7:15" x14ac:dyDescent="0.2">
      <c r="G1273" s="3"/>
      <c r="H1273" s="2"/>
      <c r="I1273" s="12"/>
      <c r="J1273" s="67">
        <f t="shared" si="123"/>
        <v>0</v>
      </c>
      <c r="K1273" s="5">
        <f t="shared" si="119"/>
        <v>0</v>
      </c>
      <c r="L1273" s="54">
        <f t="shared" si="120"/>
        <v>0</v>
      </c>
      <c r="M1273" s="56">
        <f t="shared" si="122"/>
        <v>0</v>
      </c>
      <c r="N1273" s="5">
        <f t="shared" si="118"/>
        <v>1</v>
      </c>
      <c r="O1273" s="5">
        <f t="shared" si="121"/>
        <v>0</v>
      </c>
    </row>
    <row r="1274" spans="7:15" x14ac:dyDescent="0.2">
      <c r="G1274" s="3"/>
      <c r="H1274" s="2"/>
      <c r="I1274" s="12"/>
      <c r="J1274" s="67">
        <f t="shared" si="123"/>
        <v>0</v>
      </c>
      <c r="K1274" s="5">
        <f t="shared" si="119"/>
        <v>0</v>
      </c>
      <c r="L1274" s="54">
        <f t="shared" si="120"/>
        <v>0</v>
      </c>
      <c r="M1274" s="56">
        <f t="shared" si="122"/>
        <v>0</v>
      </c>
      <c r="N1274" s="5">
        <f t="shared" si="118"/>
        <v>1</v>
      </c>
      <c r="O1274" s="5">
        <f t="shared" si="121"/>
        <v>0</v>
      </c>
    </row>
    <row r="1275" spans="7:15" x14ac:dyDescent="0.2">
      <c r="G1275" s="3"/>
      <c r="H1275" s="2"/>
      <c r="I1275" s="12"/>
      <c r="J1275" s="67">
        <f t="shared" si="123"/>
        <v>0</v>
      </c>
      <c r="K1275" s="5">
        <f t="shared" si="119"/>
        <v>0</v>
      </c>
      <c r="L1275" s="54">
        <f t="shared" si="120"/>
        <v>0</v>
      </c>
      <c r="M1275" s="56">
        <f t="shared" si="122"/>
        <v>0</v>
      </c>
      <c r="N1275" s="5">
        <f t="shared" si="118"/>
        <v>1</v>
      </c>
      <c r="O1275" s="5">
        <f t="shared" si="121"/>
        <v>0</v>
      </c>
    </row>
    <row r="1276" spans="7:15" x14ac:dyDescent="0.2">
      <c r="G1276" s="3"/>
      <c r="H1276" s="2"/>
      <c r="I1276" s="12"/>
      <c r="J1276" s="67">
        <f t="shared" si="123"/>
        <v>0</v>
      </c>
      <c r="K1276" s="5">
        <f t="shared" si="119"/>
        <v>0</v>
      </c>
      <c r="L1276" s="54">
        <f t="shared" si="120"/>
        <v>0</v>
      </c>
      <c r="M1276" s="56">
        <f t="shared" si="122"/>
        <v>0</v>
      </c>
      <c r="N1276" s="5">
        <f t="shared" si="118"/>
        <v>1</v>
      </c>
      <c r="O1276" s="5">
        <f t="shared" si="121"/>
        <v>0</v>
      </c>
    </row>
    <row r="1277" spans="7:15" x14ac:dyDescent="0.2">
      <c r="G1277" s="3"/>
      <c r="H1277" s="2"/>
      <c r="I1277" s="12"/>
      <c r="J1277" s="67">
        <f t="shared" si="123"/>
        <v>0</v>
      </c>
      <c r="K1277" s="5">
        <f t="shared" si="119"/>
        <v>0</v>
      </c>
      <c r="L1277" s="54">
        <f t="shared" si="120"/>
        <v>0</v>
      </c>
      <c r="M1277" s="56">
        <f t="shared" si="122"/>
        <v>0</v>
      </c>
      <c r="N1277" s="5">
        <f t="shared" si="118"/>
        <v>1</v>
      </c>
      <c r="O1277" s="5">
        <f t="shared" si="121"/>
        <v>0</v>
      </c>
    </row>
    <row r="1278" spans="7:15" x14ac:dyDescent="0.2">
      <c r="G1278" s="3"/>
      <c r="H1278" s="2"/>
      <c r="I1278" s="12"/>
      <c r="J1278" s="67">
        <f t="shared" si="123"/>
        <v>0</v>
      </c>
      <c r="K1278" s="5">
        <f t="shared" si="119"/>
        <v>0</v>
      </c>
      <c r="L1278" s="54">
        <f t="shared" si="120"/>
        <v>0</v>
      </c>
      <c r="M1278" s="56">
        <f t="shared" si="122"/>
        <v>0</v>
      </c>
      <c r="N1278" s="5">
        <f t="shared" si="118"/>
        <v>1</v>
      </c>
      <c r="O1278" s="5">
        <f t="shared" si="121"/>
        <v>0</v>
      </c>
    </row>
    <row r="1279" spans="7:15" x14ac:dyDescent="0.2">
      <c r="G1279" s="3"/>
      <c r="H1279" s="2"/>
      <c r="I1279" s="12"/>
      <c r="J1279" s="67">
        <f t="shared" si="123"/>
        <v>0</v>
      </c>
      <c r="K1279" s="5">
        <f t="shared" si="119"/>
        <v>0</v>
      </c>
      <c r="L1279" s="54">
        <f t="shared" si="120"/>
        <v>0</v>
      </c>
      <c r="M1279" s="56">
        <f t="shared" si="122"/>
        <v>0</v>
      </c>
      <c r="N1279" s="5">
        <f t="shared" si="118"/>
        <v>1</v>
      </c>
      <c r="O1279" s="5">
        <f t="shared" si="121"/>
        <v>0</v>
      </c>
    </row>
    <row r="1280" spans="7:15" x14ac:dyDescent="0.2">
      <c r="G1280" s="3"/>
      <c r="H1280" s="2"/>
      <c r="I1280" s="12"/>
      <c r="J1280" s="67">
        <f t="shared" si="123"/>
        <v>0</v>
      </c>
      <c r="K1280" s="5">
        <f t="shared" si="119"/>
        <v>0</v>
      </c>
      <c r="L1280" s="54">
        <f t="shared" si="120"/>
        <v>0</v>
      </c>
      <c r="M1280" s="56">
        <f t="shared" si="122"/>
        <v>0</v>
      </c>
      <c r="N1280" s="5">
        <f t="shared" si="118"/>
        <v>1</v>
      </c>
      <c r="O1280" s="5">
        <f t="shared" si="121"/>
        <v>0</v>
      </c>
    </row>
    <row r="1281" spans="7:15" x14ac:dyDescent="0.2">
      <c r="G1281" s="3"/>
      <c r="H1281" s="2"/>
      <c r="I1281" s="12"/>
      <c r="J1281" s="67">
        <f t="shared" si="123"/>
        <v>0</v>
      </c>
      <c r="K1281" s="5">
        <f t="shared" si="119"/>
        <v>0</v>
      </c>
      <c r="L1281" s="54">
        <f t="shared" si="120"/>
        <v>0</v>
      </c>
      <c r="M1281" s="56">
        <f t="shared" si="122"/>
        <v>0</v>
      </c>
      <c r="N1281" s="5">
        <f t="shared" si="118"/>
        <v>1</v>
      </c>
      <c r="O1281" s="5">
        <f t="shared" si="121"/>
        <v>0</v>
      </c>
    </row>
    <row r="1282" spans="7:15" x14ac:dyDescent="0.2">
      <c r="G1282" s="3"/>
      <c r="H1282" s="2"/>
      <c r="I1282" s="12"/>
      <c r="J1282" s="67">
        <f t="shared" si="123"/>
        <v>0</v>
      </c>
      <c r="K1282" s="5">
        <f t="shared" si="119"/>
        <v>0</v>
      </c>
      <c r="L1282" s="54">
        <f t="shared" si="120"/>
        <v>0</v>
      </c>
      <c r="M1282" s="56">
        <f t="shared" si="122"/>
        <v>0</v>
      </c>
      <c r="N1282" s="5">
        <f t="shared" si="118"/>
        <v>1</v>
      </c>
      <c r="O1282" s="5">
        <f t="shared" si="121"/>
        <v>0</v>
      </c>
    </row>
    <row r="1283" spans="7:15" x14ac:dyDescent="0.2">
      <c r="G1283" s="3"/>
      <c r="H1283" s="2"/>
      <c r="I1283" s="12"/>
      <c r="J1283" s="67">
        <f t="shared" si="123"/>
        <v>0</v>
      </c>
      <c r="K1283" s="5">
        <f t="shared" si="119"/>
        <v>0</v>
      </c>
      <c r="L1283" s="54">
        <f t="shared" si="120"/>
        <v>0</v>
      </c>
      <c r="M1283" s="56">
        <f t="shared" si="122"/>
        <v>0</v>
      </c>
      <c r="N1283" s="5">
        <f t="shared" ref="N1283:N1346" si="124">IF(B1283=D1283,1,0)</f>
        <v>1</v>
      </c>
      <c r="O1283" s="5">
        <f t="shared" si="121"/>
        <v>0</v>
      </c>
    </row>
    <row r="1284" spans="7:15" x14ac:dyDescent="0.2">
      <c r="G1284" s="3"/>
      <c r="H1284" s="2"/>
      <c r="I1284" s="12"/>
      <c r="J1284" s="67">
        <f t="shared" si="123"/>
        <v>0</v>
      </c>
      <c r="K1284" s="5">
        <f t="shared" si="119"/>
        <v>0</v>
      </c>
      <c r="L1284" s="54">
        <f t="shared" si="120"/>
        <v>0</v>
      </c>
      <c r="M1284" s="56">
        <f t="shared" si="122"/>
        <v>0</v>
      </c>
      <c r="N1284" s="5">
        <f t="shared" si="124"/>
        <v>1</v>
      </c>
      <c r="O1284" s="5">
        <f t="shared" si="121"/>
        <v>0</v>
      </c>
    </row>
    <row r="1285" spans="7:15" x14ac:dyDescent="0.2">
      <c r="G1285" s="3"/>
      <c r="H1285" s="2"/>
      <c r="I1285" s="12"/>
      <c r="J1285" s="67">
        <f t="shared" si="123"/>
        <v>0</v>
      </c>
      <c r="K1285" s="5">
        <f t="shared" si="119"/>
        <v>0</v>
      </c>
      <c r="L1285" s="54">
        <f t="shared" si="120"/>
        <v>0</v>
      </c>
      <c r="M1285" s="56">
        <f t="shared" si="122"/>
        <v>0</v>
      </c>
      <c r="N1285" s="5">
        <f t="shared" si="124"/>
        <v>1</v>
      </c>
      <c r="O1285" s="5">
        <f t="shared" si="121"/>
        <v>0</v>
      </c>
    </row>
    <row r="1286" spans="7:15" x14ac:dyDescent="0.2">
      <c r="G1286" s="3"/>
      <c r="H1286" s="2"/>
      <c r="I1286" s="12"/>
      <c r="J1286" s="67">
        <f t="shared" si="123"/>
        <v>0</v>
      </c>
      <c r="K1286" s="5">
        <f t="shared" ref="K1286:K1349" si="125">IF(J1286&gt;0,1,0)</f>
        <v>0</v>
      </c>
      <c r="L1286" s="54">
        <f t="shared" ref="L1286:L1349" si="126">IF(K1286=0,0,IF(I1286="did not close",0,IF(I1286="",0,1)))</f>
        <v>0</v>
      </c>
      <c r="M1286" s="56">
        <f t="shared" si="122"/>
        <v>0</v>
      </c>
      <c r="N1286" s="5">
        <f t="shared" si="124"/>
        <v>1</v>
      </c>
      <c r="O1286" s="5">
        <f t="shared" ref="O1286:O1349" si="127">IF(K1286=0,IF(I1286="did not close",0,IF(I1286="",0,1)),0)</f>
        <v>0</v>
      </c>
    </row>
    <row r="1287" spans="7:15" x14ac:dyDescent="0.2">
      <c r="G1287" s="3"/>
      <c r="H1287" s="2"/>
      <c r="I1287" s="12"/>
      <c r="J1287" s="67">
        <f t="shared" si="123"/>
        <v>0</v>
      </c>
      <c r="K1287" s="5">
        <f t="shared" si="125"/>
        <v>0</v>
      </c>
      <c r="L1287" s="54">
        <f t="shared" si="126"/>
        <v>0</v>
      </c>
      <c r="M1287" s="56">
        <f t="shared" si="122"/>
        <v>0</v>
      </c>
      <c r="N1287" s="5">
        <f t="shared" si="124"/>
        <v>1</v>
      </c>
      <c r="O1287" s="5">
        <f t="shared" si="127"/>
        <v>0</v>
      </c>
    </row>
    <row r="1288" spans="7:15" x14ac:dyDescent="0.2">
      <c r="G1288" s="3"/>
      <c r="H1288" s="2"/>
      <c r="I1288" s="12"/>
      <c r="J1288" s="67">
        <f t="shared" si="123"/>
        <v>0</v>
      </c>
      <c r="K1288" s="5">
        <f t="shared" si="125"/>
        <v>0</v>
      </c>
      <c r="L1288" s="54">
        <f t="shared" si="126"/>
        <v>0</v>
      </c>
      <c r="M1288" s="56">
        <f t="shared" si="122"/>
        <v>0</v>
      </c>
      <c r="N1288" s="5">
        <f t="shared" si="124"/>
        <v>1</v>
      </c>
      <c r="O1288" s="5">
        <f t="shared" si="127"/>
        <v>0</v>
      </c>
    </row>
    <row r="1289" spans="7:15" x14ac:dyDescent="0.2">
      <c r="G1289" s="3"/>
      <c r="H1289" s="2"/>
      <c r="I1289" s="12"/>
      <c r="J1289" s="67">
        <f t="shared" si="123"/>
        <v>0</v>
      </c>
      <c r="K1289" s="5">
        <f t="shared" si="125"/>
        <v>0</v>
      </c>
      <c r="L1289" s="54">
        <f t="shared" si="126"/>
        <v>0</v>
      </c>
      <c r="M1289" s="56">
        <f t="shared" si="122"/>
        <v>0</v>
      </c>
      <c r="N1289" s="5">
        <f t="shared" si="124"/>
        <v>1</v>
      </c>
      <c r="O1289" s="5">
        <f t="shared" si="127"/>
        <v>0</v>
      </c>
    </row>
    <row r="1290" spans="7:15" x14ac:dyDescent="0.2">
      <c r="G1290" s="3"/>
      <c r="H1290" s="2"/>
      <c r="I1290" s="12"/>
      <c r="J1290" s="67">
        <f t="shared" si="123"/>
        <v>0</v>
      </c>
      <c r="K1290" s="5">
        <f t="shared" si="125"/>
        <v>0</v>
      </c>
      <c r="L1290" s="54">
        <f t="shared" si="126"/>
        <v>0</v>
      </c>
      <c r="M1290" s="56">
        <f t="shared" si="122"/>
        <v>0</v>
      </c>
      <c r="N1290" s="5">
        <f t="shared" si="124"/>
        <v>1</v>
      </c>
      <c r="O1290" s="5">
        <f t="shared" si="127"/>
        <v>0</v>
      </c>
    </row>
    <row r="1291" spans="7:15" x14ac:dyDescent="0.2">
      <c r="G1291" s="3"/>
      <c r="H1291" s="2"/>
      <c r="I1291" s="12"/>
      <c r="J1291" s="67">
        <f t="shared" si="123"/>
        <v>0</v>
      </c>
      <c r="K1291" s="5">
        <f t="shared" si="125"/>
        <v>0</v>
      </c>
      <c r="L1291" s="54">
        <f t="shared" si="126"/>
        <v>0</v>
      </c>
      <c r="M1291" s="56">
        <f t="shared" si="122"/>
        <v>0</v>
      </c>
      <c r="N1291" s="5">
        <f t="shared" si="124"/>
        <v>1</v>
      </c>
      <c r="O1291" s="5">
        <f t="shared" si="127"/>
        <v>0</v>
      </c>
    </row>
    <row r="1292" spans="7:15" x14ac:dyDescent="0.2">
      <c r="G1292" s="3"/>
      <c r="H1292" s="2"/>
      <c r="I1292" s="12"/>
      <c r="J1292" s="67">
        <f t="shared" si="123"/>
        <v>0</v>
      </c>
      <c r="K1292" s="5">
        <f t="shared" si="125"/>
        <v>0</v>
      </c>
      <c r="L1292" s="54">
        <f t="shared" si="126"/>
        <v>0</v>
      </c>
      <c r="M1292" s="56">
        <f t="shared" si="122"/>
        <v>0</v>
      </c>
      <c r="N1292" s="5">
        <f t="shared" si="124"/>
        <v>1</v>
      </c>
      <c r="O1292" s="5">
        <f t="shared" si="127"/>
        <v>0</v>
      </c>
    </row>
    <row r="1293" spans="7:15" x14ac:dyDescent="0.2">
      <c r="G1293" s="3"/>
      <c r="H1293" s="2"/>
      <c r="I1293" s="12"/>
      <c r="J1293" s="67">
        <f t="shared" si="123"/>
        <v>0</v>
      </c>
      <c r="K1293" s="5">
        <f t="shared" si="125"/>
        <v>0</v>
      </c>
      <c r="L1293" s="54">
        <f t="shared" si="126"/>
        <v>0</v>
      </c>
      <c r="M1293" s="56">
        <f t="shared" si="122"/>
        <v>0</v>
      </c>
      <c r="N1293" s="5">
        <f t="shared" si="124"/>
        <v>1</v>
      </c>
      <c r="O1293" s="5">
        <f t="shared" si="127"/>
        <v>0</v>
      </c>
    </row>
    <row r="1294" spans="7:15" x14ac:dyDescent="0.2">
      <c r="G1294" s="3"/>
      <c r="H1294" s="2"/>
      <c r="I1294" s="12"/>
      <c r="J1294" s="67">
        <f t="shared" si="123"/>
        <v>0</v>
      </c>
      <c r="K1294" s="5">
        <f t="shared" si="125"/>
        <v>0</v>
      </c>
      <c r="L1294" s="54">
        <f t="shared" si="126"/>
        <v>0</v>
      </c>
      <c r="M1294" s="56">
        <f t="shared" ref="M1294:M1355" si="128">IF(D1294="",D1293,D1294)</f>
        <v>0</v>
      </c>
      <c r="N1294" s="5">
        <f t="shared" si="124"/>
        <v>1</v>
      </c>
      <c r="O1294" s="5">
        <f t="shared" si="127"/>
        <v>0</v>
      </c>
    </row>
    <row r="1295" spans="7:15" x14ac:dyDescent="0.2">
      <c r="G1295" s="3"/>
      <c r="H1295" s="2"/>
      <c r="I1295" s="12"/>
      <c r="J1295" s="67">
        <f t="shared" si="123"/>
        <v>0</v>
      </c>
      <c r="K1295" s="5">
        <f t="shared" si="125"/>
        <v>0</v>
      </c>
      <c r="L1295" s="54">
        <f t="shared" si="126"/>
        <v>0</v>
      </c>
      <c r="M1295" s="56" t="e">
        <f>IF(D1295="",#REF!,D1295)</f>
        <v>#REF!</v>
      </c>
      <c r="N1295" s="5">
        <f t="shared" si="124"/>
        <v>1</v>
      </c>
      <c r="O1295" s="5">
        <f t="shared" si="127"/>
        <v>0</v>
      </c>
    </row>
    <row r="1296" spans="7:15" x14ac:dyDescent="0.2">
      <c r="G1296" s="3"/>
      <c r="H1296" s="2"/>
      <c r="I1296" s="12"/>
      <c r="J1296" s="67">
        <f t="shared" si="123"/>
        <v>0</v>
      </c>
      <c r="K1296" s="5">
        <f t="shared" si="125"/>
        <v>0</v>
      </c>
      <c r="L1296" s="54">
        <f t="shared" si="126"/>
        <v>0</v>
      </c>
      <c r="M1296" s="56">
        <f t="shared" si="128"/>
        <v>0</v>
      </c>
      <c r="N1296" s="5">
        <f t="shared" si="124"/>
        <v>1</v>
      </c>
      <c r="O1296" s="5">
        <f t="shared" si="127"/>
        <v>0</v>
      </c>
    </row>
    <row r="1297" spans="7:15" x14ac:dyDescent="0.2">
      <c r="G1297" s="3"/>
      <c r="H1297" s="2"/>
      <c r="I1297" s="12"/>
      <c r="J1297" s="67">
        <f t="shared" si="123"/>
        <v>0</v>
      </c>
      <c r="K1297" s="5">
        <f t="shared" si="125"/>
        <v>0</v>
      </c>
      <c r="L1297" s="54">
        <f t="shared" si="126"/>
        <v>0</v>
      </c>
      <c r="M1297" s="56">
        <f t="shared" si="128"/>
        <v>0</v>
      </c>
      <c r="N1297" s="5">
        <f t="shared" si="124"/>
        <v>1</v>
      </c>
      <c r="O1297" s="5">
        <f t="shared" si="127"/>
        <v>0</v>
      </c>
    </row>
    <row r="1298" spans="7:15" x14ac:dyDescent="0.2">
      <c r="G1298" s="3"/>
      <c r="H1298" s="2"/>
      <c r="I1298" s="12"/>
      <c r="J1298" s="67">
        <f t="shared" si="123"/>
        <v>0</v>
      </c>
      <c r="K1298" s="5">
        <f t="shared" si="125"/>
        <v>0</v>
      </c>
      <c r="L1298" s="54">
        <f t="shared" si="126"/>
        <v>0</v>
      </c>
      <c r="M1298" s="56">
        <f t="shared" si="128"/>
        <v>0</v>
      </c>
      <c r="N1298" s="5">
        <f t="shared" si="124"/>
        <v>1</v>
      </c>
      <c r="O1298" s="5">
        <f t="shared" si="127"/>
        <v>0</v>
      </c>
    </row>
    <row r="1299" spans="7:15" x14ac:dyDescent="0.2">
      <c r="G1299" s="3"/>
      <c r="H1299" s="2"/>
      <c r="I1299" s="12"/>
      <c r="J1299" s="67">
        <f t="shared" si="123"/>
        <v>0</v>
      </c>
      <c r="K1299" s="5">
        <f t="shared" si="125"/>
        <v>0</v>
      </c>
      <c r="L1299" s="54">
        <f t="shared" si="126"/>
        <v>0</v>
      </c>
      <c r="M1299" s="56" t="e">
        <f>IF(D1299="",#REF!,D1299)</f>
        <v>#REF!</v>
      </c>
      <c r="N1299" s="5">
        <f t="shared" si="124"/>
        <v>1</v>
      </c>
      <c r="O1299" s="5">
        <f t="shared" si="127"/>
        <v>0</v>
      </c>
    </row>
    <row r="1300" spans="7:15" x14ac:dyDescent="0.2">
      <c r="G1300" s="3"/>
      <c r="H1300" s="2"/>
      <c r="I1300" s="12"/>
      <c r="J1300" s="67">
        <f t="shared" si="123"/>
        <v>0</v>
      </c>
      <c r="K1300" s="5">
        <f t="shared" si="125"/>
        <v>0</v>
      </c>
      <c r="L1300" s="54">
        <f t="shared" si="126"/>
        <v>0</v>
      </c>
      <c r="M1300" s="56">
        <f t="shared" si="128"/>
        <v>0</v>
      </c>
      <c r="N1300" s="5">
        <f t="shared" si="124"/>
        <v>1</v>
      </c>
      <c r="O1300" s="5">
        <f t="shared" si="127"/>
        <v>0</v>
      </c>
    </row>
    <row r="1301" spans="7:15" x14ac:dyDescent="0.2">
      <c r="G1301" s="3"/>
      <c r="H1301" s="2"/>
      <c r="I1301" s="12"/>
      <c r="J1301" s="67">
        <f t="shared" si="123"/>
        <v>0</v>
      </c>
      <c r="K1301" s="5">
        <f t="shared" si="125"/>
        <v>0</v>
      </c>
      <c r="L1301" s="54">
        <f t="shared" si="126"/>
        <v>0</v>
      </c>
      <c r="M1301" s="56">
        <f t="shared" si="128"/>
        <v>0</v>
      </c>
      <c r="N1301" s="5">
        <f t="shared" si="124"/>
        <v>1</v>
      </c>
      <c r="O1301" s="5">
        <f t="shared" si="127"/>
        <v>0</v>
      </c>
    </row>
    <row r="1302" spans="7:15" x14ac:dyDescent="0.2">
      <c r="G1302" s="3"/>
      <c r="H1302" s="2"/>
      <c r="I1302" s="12"/>
      <c r="J1302" s="67">
        <f t="shared" si="123"/>
        <v>0</v>
      </c>
      <c r="K1302" s="5">
        <f t="shared" si="125"/>
        <v>0</v>
      </c>
      <c r="L1302" s="54">
        <f t="shared" si="126"/>
        <v>0</v>
      </c>
      <c r="M1302" s="56">
        <f t="shared" si="128"/>
        <v>0</v>
      </c>
      <c r="N1302" s="5">
        <f t="shared" si="124"/>
        <v>1</v>
      </c>
      <c r="O1302" s="5">
        <f t="shared" si="127"/>
        <v>0</v>
      </c>
    </row>
    <row r="1303" spans="7:15" x14ac:dyDescent="0.2">
      <c r="G1303" s="3"/>
      <c r="H1303" s="2"/>
      <c r="I1303" s="12"/>
      <c r="J1303" s="67">
        <f t="shared" si="123"/>
        <v>0</v>
      </c>
      <c r="K1303" s="5">
        <f t="shared" si="125"/>
        <v>0</v>
      </c>
      <c r="L1303" s="54">
        <f t="shared" si="126"/>
        <v>0</v>
      </c>
      <c r="M1303" s="56">
        <f t="shared" si="128"/>
        <v>0</v>
      </c>
      <c r="N1303" s="5">
        <f t="shared" si="124"/>
        <v>1</v>
      </c>
      <c r="O1303" s="5">
        <f t="shared" si="127"/>
        <v>0</v>
      </c>
    </row>
    <row r="1304" spans="7:15" x14ac:dyDescent="0.2">
      <c r="G1304" s="3"/>
      <c r="H1304" s="2"/>
      <c r="I1304" s="12"/>
      <c r="J1304" s="67">
        <f t="shared" si="123"/>
        <v>0</v>
      </c>
      <c r="K1304" s="5">
        <f t="shared" si="125"/>
        <v>0</v>
      </c>
      <c r="L1304" s="54">
        <f t="shared" si="126"/>
        <v>0</v>
      </c>
      <c r="M1304" s="56">
        <f t="shared" si="128"/>
        <v>0</v>
      </c>
      <c r="N1304" s="5">
        <f t="shared" si="124"/>
        <v>1</v>
      </c>
      <c r="O1304" s="5">
        <f t="shared" si="127"/>
        <v>0</v>
      </c>
    </row>
    <row r="1305" spans="7:15" x14ac:dyDescent="0.2">
      <c r="G1305" s="3"/>
      <c r="H1305" s="2"/>
      <c r="I1305" s="12"/>
      <c r="J1305" s="67">
        <f t="shared" si="123"/>
        <v>0</v>
      </c>
      <c r="K1305" s="5">
        <f t="shared" si="125"/>
        <v>0</v>
      </c>
      <c r="L1305" s="54">
        <f t="shared" si="126"/>
        <v>0</v>
      </c>
      <c r="M1305" s="56">
        <f t="shared" si="128"/>
        <v>0</v>
      </c>
      <c r="N1305" s="5">
        <f t="shared" si="124"/>
        <v>1</v>
      </c>
      <c r="O1305" s="5">
        <f t="shared" si="127"/>
        <v>0</v>
      </c>
    </row>
    <row r="1306" spans="7:15" x14ac:dyDescent="0.2">
      <c r="G1306" s="3"/>
      <c r="H1306" s="2"/>
      <c r="I1306" s="12"/>
      <c r="J1306" s="67">
        <f t="shared" si="123"/>
        <v>0</v>
      </c>
      <c r="K1306" s="5">
        <f t="shared" si="125"/>
        <v>0</v>
      </c>
      <c r="L1306" s="54">
        <f t="shared" si="126"/>
        <v>0</v>
      </c>
      <c r="M1306" s="56">
        <f t="shared" si="128"/>
        <v>0</v>
      </c>
      <c r="N1306" s="5">
        <f t="shared" si="124"/>
        <v>1</v>
      </c>
      <c r="O1306" s="5">
        <f t="shared" si="127"/>
        <v>0</v>
      </c>
    </row>
    <row r="1307" spans="7:15" x14ac:dyDescent="0.2">
      <c r="G1307" s="3"/>
      <c r="H1307" s="2"/>
      <c r="I1307" s="12"/>
      <c r="J1307" s="67">
        <f t="shared" si="123"/>
        <v>0</v>
      </c>
      <c r="K1307" s="5">
        <f t="shared" si="125"/>
        <v>0</v>
      </c>
      <c r="L1307" s="54">
        <f t="shared" si="126"/>
        <v>0</v>
      </c>
      <c r="M1307" s="56">
        <f t="shared" si="128"/>
        <v>0</v>
      </c>
      <c r="N1307" s="5">
        <f t="shared" si="124"/>
        <v>1</v>
      </c>
      <c r="O1307" s="5">
        <f t="shared" si="127"/>
        <v>0</v>
      </c>
    </row>
    <row r="1308" spans="7:15" x14ac:dyDescent="0.2">
      <c r="G1308" s="3"/>
      <c r="H1308" s="2"/>
      <c r="I1308" s="12"/>
      <c r="J1308" s="67">
        <f t="shared" si="123"/>
        <v>0</v>
      </c>
      <c r="K1308" s="5">
        <f t="shared" si="125"/>
        <v>0</v>
      </c>
      <c r="L1308" s="54">
        <f t="shared" si="126"/>
        <v>0</v>
      </c>
      <c r="M1308" s="56">
        <f t="shared" si="128"/>
        <v>0</v>
      </c>
      <c r="N1308" s="5">
        <f t="shared" si="124"/>
        <v>1</v>
      </c>
      <c r="O1308" s="5">
        <f t="shared" si="127"/>
        <v>0</v>
      </c>
    </row>
    <row r="1309" spans="7:15" x14ac:dyDescent="0.2">
      <c r="G1309" s="3"/>
      <c r="H1309" s="2"/>
      <c r="I1309" s="12"/>
      <c r="J1309" s="67">
        <f t="shared" si="123"/>
        <v>0</v>
      </c>
      <c r="K1309" s="5">
        <f t="shared" si="125"/>
        <v>0</v>
      </c>
      <c r="L1309" s="54">
        <f t="shared" si="126"/>
        <v>0</v>
      </c>
      <c r="M1309" s="56">
        <f t="shared" si="128"/>
        <v>0</v>
      </c>
      <c r="N1309" s="5">
        <f t="shared" si="124"/>
        <v>1</v>
      </c>
      <c r="O1309" s="5">
        <f t="shared" si="127"/>
        <v>0</v>
      </c>
    </row>
    <row r="1310" spans="7:15" x14ac:dyDescent="0.2">
      <c r="G1310" s="3"/>
      <c r="H1310" s="2"/>
      <c r="I1310" s="12"/>
      <c r="J1310" s="67">
        <f t="shared" si="123"/>
        <v>0</v>
      </c>
      <c r="K1310" s="5">
        <f t="shared" si="125"/>
        <v>0</v>
      </c>
      <c r="L1310" s="54">
        <f t="shared" si="126"/>
        <v>0</v>
      </c>
      <c r="M1310" s="56">
        <f t="shared" si="128"/>
        <v>0</v>
      </c>
      <c r="N1310" s="5">
        <f t="shared" si="124"/>
        <v>1</v>
      </c>
      <c r="O1310" s="5">
        <f t="shared" si="127"/>
        <v>0</v>
      </c>
    </row>
    <row r="1311" spans="7:15" x14ac:dyDescent="0.2">
      <c r="G1311" s="3"/>
      <c r="H1311" s="2"/>
      <c r="I1311" s="12"/>
      <c r="J1311" s="67">
        <f t="shared" si="123"/>
        <v>0</v>
      </c>
      <c r="K1311" s="5">
        <f t="shared" si="125"/>
        <v>0</v>
      </c>
      <c r="L1311" s="54">
        <f t="shared" si="126"/>
        <v>0</v>
      </c>
      <c r="M1311" s="56">
        <f t="shared" si="128"/>
        <v>0</v>
      </c>
      <c r="N1311" s="5">
        <f t="shared" si="124"/>
        <v>1</v>
      </c>
      <c r="O1311" s="5">
        <f t="shared" si="127"/>
        <v>0</v>
      </c>
    </row>
    <row r="1312" spans="7:15" x14ac:dyDescent="0.2">
      <c r="G1312" s="3"/>
      <c r="H1312" s="2"/>
      <c r="I1312" s="12"/>
      <c r="J1312" s="67">
        <f t="shared" si="123"/>
        <v>0</v>
      </c>
      <c r="K1312" s="5">
        <f t="shared" si="125"/>
        <v>0</v>
      </c>
      <c r="L1312" s="54">
        <f t="shared" si="126"/>
        <v>0</v>
      </c>
      <c r="M1312" s="56">
        <f t="shared" si="128"/>
        <v>0</v>
      </c>
      <c r="N1312" s="5">
        <f t="shared" si="124"/>
        <v>1</v>
      </c>
      <c r="O1312" s="5">
        <f t="shared" si="127"/>
        <v>0</v>
      </c>
    </row>
    <row r="1313" spans="7:15" x14ac:dyDescent="0.2">
      <c r="G1313" s="3"/>
      <c r="H1313" s="2"/>
      <c r="I1313" s="12"/>
      <c r="J1313" s="67">
        <f t="shared" si="123"/>
        <v>0</v>
      </c>
      <c r="K1313" s="5">
        <f t="shared" si="125"/>
        <v>0</v>
      </c>
      <c r="L1313" s="54">
        <f t="shared" si="126"/>
        <v>0</v>
      </c>
      <c r="M1313" s="56">
        <f t="shared" si="128"/>
        <v>0</v>
      </c>
      <c r="N1313" s="5">
        <f t="shared" si="124"/>
        <v>1</v>
      </c>
      <c r="O1313" s="5">
        <f t="shared" si="127"/>
        <v>0</v>
      </c>
    </row>
    <row r="1314" spans="7:15" x14ac:dyDescent="0.2">
      <c r="G1314" s="3"/>
      <c r="H1314" s="2"/>
      <c r="I1314" s="12"/>
      <c r="J1314" s="67">
        <f t="shared" si="123"/>
        <v>0</v>
      </c>
      <c r="K1314" s="5">
        <f t="shared" si="125"/>
        <v>0</v>
      </c>
      <c r="L1314" s="54">
        <f t="shared" si="126"/>
        <v>0</v>
      </c>
      <c r="M1314" s="56">
        <f t="shared" si="128"/>
        <v>0</v>
      </c>
      <c r="N1314" s="5">
        <f t="shared" si="124"/>
        <v>1</v>
      </c>
      <c r="O1314" s="5">
        <f t="shared" si="127"/>
        <v>0</v>
      </c>
    </row>
    <row r="1315" spans="7:15" x14ac:dyDescent="0.2">
      <c r="G1315" s="3"/>
      <c r="H1315" s="2"/>
      <c r="I1315" s="12"/>
      <c r="J1315" s="67">
        <f t="shared" si="123"/>
        <v>0</v>
      </c>
      <c r="K1315" s="5">
        <f t="shared" si="125"/>
        <v>0</v>
      </c>
      <c r="L1315" s="54">
        <f t="shared" si="126"/>
        <v>0</v>
      </c>
      <c r="M1315" s="56">
        <f t="shared" si="128"/>
        <v>0</v>
      </c>
      <c r="N1315" s="5">
        <f t="shared" si="124"/>
        <v>1</v>
      </c>
      <c r="O1315" s="5">
        <f t="shared" si="127"/>
        <v>0</v>
      </c>
    </row>
    <row r="1316" spans="7:15" x14ac:dyDescent="0.2">
      <c r="G1316" s="3"/>
      <c r="H1316" s="2"/>
      <c r="I1316" s="12"/>
      <c r="J1316" s="67">
        <f t="shared" si="123"/>
        <v>0</v>
      </c>
      <c r="K1316" s="5">
        <f t="shared" si="125"/>
        <v>0</v>
      </c>
      <c r="L1316" s="54">
        <f t="shared" si="126"/>
        <v>0</v>
      </c>
      <c r="M1316" s="56">
        <f t="shared" si="128"/>
        <v>0</v>
      </c>
      <c r="N1316" s="5">
        <f t="shared" si="124"/>
        <v>1</v>
      </c>
      <c r="O1316" s="5">
        <f t="shared" si="127"/>
        <v>0</v>
      </c>
    </row>
    <row r="1317" spans="7:15" x14ac:dyDescent="0.2">
      <c r="G1317" s="3"/>
      <c r="H1317" s="2"/>
      <c r="I1317" s="12"/>
      <c r="J1317" s="67">
        <f t="shared" si="123"/>
        <v>0</v>
      </c>
      <c r="K1317" s="5">
        <f t="shared" si="125"/>
        <v>0</v>
      </c>
      <c r="L1317" s="54">
        <f t="shared" si="126"/>
        <v>0</v>
      </c>
      <c r="M1317" s="56">
        <f t="shared" si="128"/>
        <v>0</v>
      </c>
      <c r="N1317" s="5">
        <f t="shared" si="124"/>
        <v>1</v>
      </c>
      <c r="O1317" s="5">
        <f t="shared" si="127"/>
        <v>0</v>
      </c>
    </row>
    <row r="1318" spans="7:15" x14ac:dyDescent="0.2">
      <c r="G1318" s="3"/>
      <c r="H1318" s="2"/>
      <c r="I1318" s="12"/>
      <c r="J1318" s="67">
        <f t="shared" si="123"/>
        <v>0</v>
      </c>
      <c r="K1318" s="5">
        <f t="shared" si="125"/>
        <v>0</v>
      </c>
      <c r="L1318" s="54">
        <f t="shared" si="126"/>
        <v>0</v>
      </c>
      <c r="M1318" s="56">
        <f t="shared" si="128"/>
        <v>0</v>
      </c>
      <c r="N1318" s="5">
        <f t="shared" si="124"/>
        <v>1</v>
      </c>
      <c r="O1318" s="5">
        <f t="shared" si="127"/>
        <v>0</v>
      </c>
    </row>
    <row r="1319" spans="7:15" x14ac:dyDescent="0.2">
      <c r="G1319" s="3"/>
      <c r="H1319" s="2"/>
      <c r="I1319" s="12"/>
      <c r="J1319" s="67">
        <f t="shared" si="123"/>
        <v>0</v>
      </c>
      <c r="K1319" s="5">
        <f t="shared" si="125"/>
        <v>0</v>
      </c>
      <c r="L1319" s="54">
        <f t="shared" si="126"/>
        <v>0</v>
      </c>
      <c r="M1319" s="56">
        <f t="shared" si="128"/>
        <v>0</v>
      </c>
      <c r="N1319" s="5">
        <f t="shared" si="124"/>
        <v>1</v>
      </c>
      <c r="O1319" s="5">
        <f t="shared" si="127"/>
        <v>0</v>
      </c>
    </row>
    <row r="1320" spans="7:15" x14ac:dyDescent="0.2">
      <c r="G1320" s="3"/>
      <c r="H1320" s="2"/>
      <c r="I1320" s="12"/>
      <c r="J1320" s="67">
        <f t="shared" si="123"/>
        <v>0</v>
      </c>
      <c r="K1320" s="5">
        <f t="shared" si="125"/>
        <v>0</v>
      </c>
      <c r="L1320" s="54">
        <f t="shared" si="126"/>
        <v>0</v>
      </c>
      <c r="M1320" s="56">
        <f t="shared" si="128"/>
        <v>0</v>
      </c>
      <c r="N1320" s="5">
        <f t="shared" si="124"/>
        <v>1</v>
      </c>
      <c r="O1320" s="5">
        <f t="shared" si="127"/>
        <v>0</v>
      </c>
    </row>
    <row r="1321" spans="7:15" x14ac:dyDescent="0.2">
      <c r="G1321" s="3"/>
      <c r="H1321" s="2"/>
      <c r="I1321" s="12"/>
      <c r="J1321" s="67">
        <f t="shared" si="123"/>
        <v>0</v>
      </c>
      <c r="K1321" s="5">
        <f t="shared" si="125"/>
        <v>0</v>
      </c>
      <c r="L1321" s="54">
        <f t="shared" si="126"/>
        <v>0</v>
      </c>
      <c r="M1321" s="56">
        <f t="shared" si="128"/>
        <v>0</v>
      </c>
      <c r="N1321" s="5">
        <f t="shared" si="124"/>
        <v>1</v>
      </c>
      <c r="O1321" s="5">
        <f t="shared" si="127"/>
        <v>0</v>
      </c>
    </row>
    <row r="1322" spans="7:15" x14ac:dyDescent="0.2">
      <c r="G1322" s="3"/>
      <c r="H1322" s="2"/>
      <c r="I1322" s="12"/>
      <c r="J1322" s="67">
        <f t="shared" ref="J1322:J1385" si="129">IF(A1322=C1322,0,H1322)</f>
        <v>0</v>
      </c>
      <c r="K1322" s="5">
        <f t="shared" si="125"/>
        <v>0</v>
      </c>
      <c r="L1322" s="54">
        <f t="shared" si="126"/>
        <v>0</v>
      </c>
      <c r="M1322" s="56">
        <f t="shared" si="128"/>
        <v>0</v>
      </c>
      <c r="N1322" s="5">
        <f t="shared" si="124"/>
        <v>1</v>
      </c>
      <c r="O1322" s="5">
        <f t="shared" si="127"/>
        <v>0</v>
      </c>
    </row>
    <row r="1323" spans="7:15" x14ac:dyDescent="0.2">
      <c r="G1323" s="3"/>
      <c r="H1323" s="2"/>
      <c r="I1323" s="12"/>
      <c r="J1323" s="67">
        <f t="shared" si="129"/>
        <v>0</v>
      </c>
      <c r="K1323" s="5">
        <f t="shared" si="125"/>
        <v>0</v>
      </c>
      <c r="L1323" s="54">
        <f t="shared" si="126"/>
        <v>0</v>
      </c>
      <c r="M1323" s="56">
        <f t="shared" si="128"/>
        <v>0</v>
      </c>
      <c r="N1323" s="5">
        <f t="shared" si="124"/>
        <v>1</v>
      </c>
      <c r="O1323" s="5">
        <f t="shared" si="127"/>
        <v>0</v>
      </c>
    </row>
    <row r="1324" spans="7:15" x14ac:dyDescent="0.2">
      <c r="G1324" s="3"/>
      <c r="H1324" s="2"/>
      <c r="I1324" s="12"/>
      <c r="J1324" s="67">
        <f t="shared" si="129"/>
        <v>0</v>
      </c>
      <c r="K1324" s="5">
        <f t="shared" si="125"/>
        <v>0</v>
      </c>
      <c r="L1324" s="54">
        <f t="shared" si="126"/>
        <v>0</v>
      </c>
      <c r="M1324" s="56">
        <f t="shared" si="128"/>
        <v>0</v>
      </c>
      <c r="N1324" s="5">
        <f t="shared" si="124"/>
        <v>1</v>
      </c>
      <c r="O1324" s="5">
        <f t="shared" si="127"/>
        <v>0</v>
      </c>
    </row>
    <row r="1325" spans="7:15" x14ac:dyDescent="0.2">
      <c r="G1325" s="3"/>
      <c r="H1325" s="2"/>
      <c r="I1325" s="12"/>
      <c r="J1325" s="67">
        <f t="shared" si="129"/>
        <v>0</v>
      </c>
      <c r="K1325" s="5">
        <f t="shared" si="125"/>
        <v>0</v>
      </c>
      <c r="L1325" s="54">
        <f t="shared" si="126"/>
        <v>0</v>
      </c>
      <c r="M1325" s="56">
        <f t="shared" si="128"/>
        <v>0</v>
      </c>
      <c r="N1325" s="5">
        <f t="shared" si="124"/>
        <v>1</v>
      </c>
      <c r="O1325" s="5">
        <f t="shared" si="127"/>
        <v>0</v>
      </c>
    </row>
    <row r="1326" spans="7:15" x14ac:dyDescent="0.2">
      <c r="G1326" s="3"/>
      <c r="H1326" s="2"/>
      <c r="I1326" s="12"/>
      <c r="J1326" s="67">
        <f t="shared" si="129"/>
        <v>0</v>
      </c>
      <c r="K1326" s="5">
        <f t="shared" si="125"/>
        <v>0</v>
      </c>
      <c r="L1326" s="54">
        <f t="shared" si="126"/>
        <v>0</v>
      </c>
      <c r="M1326" s="56">
        <f t="shared" si="128"/>
        <v>0</v>
      </c>
      <c r="N1326" s="5">
        <f t="shared" si="124"/>
        <v>1</v>
      </c>
      <c r="O1326" s="5">
        <f t="shared" si="127"/>
        <v>0</v>
      </c>
    </row>
    <row r="1327" spans="7:15" x14ac:dyDescent="0.2">
      <c r="G1327" s="3"/>
      <c r="H1327" s="2"/>
      <c r="I1327" s="12"/>
      <c r="J1327" s="67">
        <f t="shared" si="129"/>
        <v>0</v>
      </c>
      <c r="K1327" s="5">
        <f t="shared" si="125"/>
        <v>0</v>
      </c>
      <c r="L1327" s="54">
        <f t="shared" si="126"/>
        <v>0</v>
      </c>
      <c r="M1327" s="56">
        <f t="shared" si="128"/>
        <v>0</v>
      </c>
      <c r="N1327" s="5">
        <f t="shared" si="124"/>
        <v>1</v>
      </c>
      <c r="O1327" s="5">
        <f t="shared" si="127"/>
        <v>0</v>
      </c>
    </row>
    <row r="1328" spans="7:15" x14ac:dyDescent="0.2">
      <c r="G1328" s="3"/>
      <c r="H1328" s="2"/>
      <c r="I1328" s="12"/>
      <c r="J1328" s="67">
        <f t="shared" si="129"/>
        <v>0</v>
      </c>
      <c r="K1328" s="5">
        <f t="shared" si="125"/>
        <v>0</v>
      </c>
      <c r="L1328" s="54">
        <f t="shared" si="126"/>
        <v>0</v>
      </c>
      <c r="M1328" s="56">
        <f t="shared" si="128"/>
        <v>0</v>
      </c>
      <c r="N1328" s="5">
        <f t="shared" si="124"/>
        <v>1</v>
      </c>
      <c r="O1328" s="5">
        <f t="shared" si="127"/>
        <v>0</v>
      </c>
    </row>
    <row r="1329" spans="7:15" x14ac:dyDescent="0.2">
      <c r="G1329" s="3"/>
      <c r="H1329" s="2"/>
      <c r="I1329" s="12"/>
      <c r="J1329" s="67">
        <f t="shared" si="129"/>
        <v>0</v>
      </c>
      <c r="K1329" s="5">
        <f t="shared" si="125"/>
        <v>0</v>
      </c>
      <c r="L1329" s="54">
        <f t="shared" si="126"/>
        <v>0</v>
      </c>
      <c r="M1329" s="56">
        <f t="shared" si="128"/>
        <v>0</v>
      </c>
      <c r="N1329" s="5">
        <f t="shared" si="124"/>
        <v>1</v>
      </c>
      <c r="O1329" s="5">
        <f t="shared" si="127"/>
        <v>0</v>
      </c>
    </row>
    <row r="1330" spans="7:15" x14ac:dyDescent="0.2">
      <c r="G1330" s="3"/>
      <c r="H1330" s="2"/>
      <c r="I1330" s="12"/>
      <c r="J1330" s="67">
        <f t="shared" si="129"/>
        <v>0</v>
      </c>
      <c r="K1330" s="5">
        <f t="shared" si="125"/>
        <v>0</v>
      </c>
      <c r="L1330" s="54">
        <f t="shared" si="126"/>
        <v>0</v>
      </c>
      <c r="M1330" s="56">
        <f t="shared" si="128"/>
        <v>0</v>
      </c>
      <c r="N1330" s="5">
        <f t="shared" si="124"/>
        <v>1</v>
      </c>
      <c r="O1330" s="5">
        <f t="shared" si="127"/>
        <v>0</v>
      </c>
    </row>
    <row r="1331" spans="7:15" x14ac:dyDescent="0.2">
      <c r="G1331" s="3"/>
      <c r="H1331" s="2"/>
      <c r="I1331" s="12"/>
      <c r="J1331" s="67">
        <f t="shared" si="129"/>
        <v>0</v>
      </c>
      <c r="K1331" s="5">
        <f t="shared" si="125"/>
        <v>0</v>
      </c>
      <c r="L1331" s="54">
        <f t="shared" si="126"/>
        <v>0</v>
      </c>
      <c r="M1331" s="56">
        <f t="shared" si="128"/>
        <v>0</v>
      </c>
      <c r="N1331" s="5">
        <f t="shared" si="124"/>
        <v>1</v>
      </c>
      <c r="O1331" s="5">
        <f t="shared" si="127"/>
        <v>0</v>
      </c>
    </row>
    <row r="1332" spans="7:15" x14ac:dyDescent="0.2">
      <c r="G1332" s="3"/>
      <c r="H1332" s="2"/>
      <c r="I1332" s="12"/>
      <c r="J1332" s="67">
        <f t="shared" si="129"/>
        <v>0</v>
      </c>
      <c r="K1332" s="5">
        <f t="shared" si="125"/>
        <v>0</v>
      </c>
      <c r="L1332" s="54">
        <f t="shared" si="126"/>
        <v>0</v>
      </c>
      <c r="M1332" s="56">
        <f t="shared" si="128"/>
        <v>0</v>
      </c>
      <c r="N1332" s="5">
        <f t="shared" si="124"/>
        <v>1</v>
      </c>
      <c r="O1332" s="5">
        <f t="shared" si="127"/>
        <v>0</v>
      </c>
    </row>
    <row r="1333" spans="7:15" x14ac:dyDescent="0.2">
      <c r="G1333" s="3"/>
      <c r="H1333" s="2"/>
      <c r="I1333" s="12"/>
      <c r="J1333" s="67">
        <f t="shared" si="129"/>
        <v>0</v>
      </c>
      <c r="K1333" s="5">
        <f t="shared" si="125"/>
        <v>0</v>
      </c>
      <c r="L1333" s="54">
        <f t="shared" si="126"/>
        <v>0</v>
      </c>
      <c r="M1333" s="56">
        <f t="shared" si="128"/>
        <v>0</v>
      </c>
      <c r="N1333" s="5">
        <f t="shared" si="124"/>
        <v>1</v>
      </c>
      <c r="O1333" s="5">
        <f t="shared" si="127"/>
        <v>0</v>
      </c>
    </row>
    <row r="1334" spans="7:15" x14ac:dyDescent="0.2">
      <c r="G1334" s="3"/>
      <c r="H1334" s="2"/>
      <c r="I1334" s="12"/>
      <c r="J1334" s="67">
        <f t="shared" si="129"/>
        <v>0</v>
      </c>
      <c r="K1334" s="5">
        <f t="shared" si="125"/>
        <v>0</v>
      </c>
      <c r="L1334" s="54">
        <f t="shared" si="126"/>
        <v>0</v>
      </c>
      <c r="M1334" s="56">
        <f t="shared" si="128"/>
        <v>0</v>
      </c>
      <c r="N1334" s="5">
        <f t="shared" si="124"/>
        <v>1</v>
      </c>
      <c r="O1334" s="5">
        <f t="shared" si="127"/>
        <v>0</v>
      </c>
    </row>
    <row r="1335" spans="7:15" x14ac:dyDescent="0.2">
      <c r="G1335" s="3"/>
      <c r="H1335" s="2"/>
      <c r="I1335" s="12"/>
      <c r="J1335" s="67">
        <f t="shared" si="129"/>
        <v>0</v>
      </c>
      <c r="K1335" s="5">
        <f t="shared" si="125"/>
        <v>0</v>
      </c>
      <c r="L1335" s="54">
        <f t="shared" si="126"/>
        <v>0</v>
      </c>
      <c r="M1335" s="56">
        <f t="shared" si="128"/>
        <v>0</v>
      </c>
      <c r="N1335" s="5">
        <f t="shared" si="124"/>
        <v>1</v>
      </c>
      <c r="O1335" s="5">
        <f t="shared" si="127"/>
        <v>0</v>
      </c>
    </row>
    <row r="1336" spans="7:15" x14ac:dyDescent="0.2">
      <c r="G1336" s="3"/>
      <c r="H1336" s="2"/>
      <c r="I1336" s="12"/>
      <c r="J1336" s="67">
        <f t="shared" si="129"/>
        <v>0</v>
      </c>
      <c r="K1336" s="5">
        <f t="shared" si="125"/>
        <v>0</v>
      </c>
      <c r="L1336" s="54">
        <f t="shared" si="126"/>
        <v>0</v>
      </c>
      <c r="M1336" s="56">
        <f t="shared" si="128"/>
        <v>0</v>
      </c>
      <c r="N1336" s="5">
        <f t="shared" si="124"/>
        <v>1</v>
      </c>
      <c r="O1336" s="5">
        <f t="shared" si="127"/>
        <v>0</v>
      </c>
    </row>
    <row r="1337" spans="7:15" x14ac:dyDescent="0.2">
      <c r="G1337" s="3"/>
      <c r="H1337" s="2"/>
      <c r="I1337" s="12"/>
      <c r="J1337" s="67">
        <f t="shared" si="129"/>
        <v>0</v>
      </c>
      <c r="K1337" s="5">
        <f t="shared" si="125"/>
        <v>0</v>
      </c>
      <c r="L1337" s="54">
        <f t="shared" si="126"/>
        <v>0</v>
      </c>
      <c r="M1337" s="56">
        <f t="shared" si="128"/>
        <v>0</v>
      </c>
      <c r="N1337" s="5">
        <f t="shared" si="124"/>
        <v>1</v>
      </c>
      <c r="O1337" s="5">
        <f t="shared" si="127"/>
        <v>0</v>
      </c>
    </row>
    <row r="1338" spans="7:15" x14ac:dyDescent="0.2">
      <c r="G1338" s="3"/>
      <c r="H1338" s="2"/>
      <c r="I1338" s="12"/>
      <c r="J1338" s="67">
        <f t="shared" si="129"/>
        <v>0</v>
      </c>
      <c r="K1338" s="5">
        <f t="shared" si="125"/>
        <v>0</v>
      </c>
      <c r="L1338" s="54">
        <f t="shared" si="126"/>
        <v>0</v>
      </c>
      <c r="M1338" s="56">
        <f t="shared" si="128"/>
        <v>0</v>
      </c>
      <c r="N1338" s="5">
        <f t="shared" si="124"/>
        <v>1</v>
      </c>
      <c r="O1338" s="5">
        <f t="shared" si="127"/>
        <v>0</v>
      </c>
    </row>
    <row r="1339" spans="7:15" x14ac:dyDescent="0.2">
      <c r="G1339" s="3"/>
      <c r="H1339" s="2"/>
      <c r="I1339" s="12"/>
      <c r="J1339" s="67">
        <f t="shared" si="129"/>
        <v>0</v>
      </c>
      <c r="K1339" s="5">
        <f t="shared" si="125"/>
        <v>0</v>
      </c>
      <c r="L1339" s="54">
        <f t="shared" si="126"/>
        <v>0</v>
      </c>
      <c r="M1339" s="56">
        <f t="shared" si="128"/>
        <v>0</v>
      </c>
      <c r="N1339" s="5">
        <f t="shared" si="124"/>
        <v>1</v>
      </c>
      <c r="O1339" s="5">
        <f t="shared" si="127"/>
        <v>0</v>
      </c>
    </row>
    <row r="1340" spans="7:15" x14ac:dyDescent="0.2">
      <c r="G1340" s="3"/>
      <c r="H1340" s="2"/>
      <c r="I1340" s="12"/>
      <c r="J1340" s="67">
        <f t="shared" si="129"/>
        <v>0</v>
      </c>
      <c r="K1340" s="5">
        <f t="shared" si="125"/>
        <v>0</v>
      </c>
      <c r="L1340" s="54">
        <f t="shared" si="126"/>
        <v>0</v>
      </c>
      <c r="M1340" s="56">
        <f t="shared" si="128"/>
        <v>0</v>
      </c>
      <c r="N1340" s="5">
        <f t="shared" si="124"/>
        <v>1</v>
      </c>
      <c r="O1340" s="5">
        <f t="shared" si="127"/>
        <v>0</v>
      </c>
    </row>
    <row r="1341" spans="7:15" x14ac:dyDescent="0.2">
      <c r="G1341" s="3"/>
      <c r="H1341" s="2"/>
      <c r="I1341" s="12"/>
      <c r="J1341" s="67">
        <f t="shared" si="129"/>
        <v>0</v>
      </c>
      <c r="K1341" s="5">
        <f t="shared" si="125"/>
        <v>0</v>
      </c>
      <c r="L1341" s="54">
        <f t="shared" si="126"/>
        <v>0</v>
      </c>
      <c r="M1341" s="56">
        <f t="shared" si="128"/>
        <v>0</v>
      </c>
      <c r="N1341" s="5">
        <f t="shared" si="124"/>
        <v>1</v>
      </c>
      <c r="O1341" s="5">
        <f t="shared" si="127"/>
        <v>0</v>
      </c>
    </row>
    <row r="1342" spans="7:15" x14ac:dyDescent="0.2">
      <c r="G1342" s="3"/>
      <c r="H1342" s="2"/>
      <c r="I1342" s="12"/>
      <c r="J1342" s="67">
        <f t="shared" si="129"/>
        <v>0</v>
      </c>
      <c r="K1342" s="5">
        <f t="shared" si="125"/>
        <v>0</v>
      </c>
      <c r="L1342" s="54">
        <f t="shared" si="126"/>
        <v>0</v>
      </c>
      <c r="M1342" s="56">
        <f t="shared" si="128"/>
        <v>0</v>
      </c>
      <c r="N1342" s="5">
        <f t="shared" si="124"/>
        <v>1</v>
      </c>
      <c r="O1342" s="5">
        <f t="shared" si="127"/>
        <v>0</v>
      </c>
    </row>
    <row r="1343" spans="7:15" x14ac:dyDescent="0.2">
      <c r="G1343" s="3"/>
      <c r="H1343" s="2"/>
      <c r="I1343" s="12"/>
      <c r="J1343" s="67">
        <f t="shared" si="129"/>
        <v>0</v>
      </c>
      <c r="K1343" s="5">
        <f t="shared" si="125"/>
        <v>0</v>
      </c>
      <c r="L1343" s="54">
        <f t="shared" si="126"/>
        <v>0</v>
      </c>
      <c r="M1343" s="56">
        <f t="shared" si="128"/>
        <v>0</v>
      </c>
      <c r="N1343" s="5">
        <f t="shared" si="124"/>
        <v>1</v>
      </c>
      <c r="O1343" s="5">
        <f t="shared" si="127"/>
        <v>0</v>
      </c>
    </row>
    <row r="1344" spans="7:15" x14ac:dyDescent="0.2">
      <c r="G1344" s="3"/>
      <c r="H1344" s="2"/>
      <c r="I1344" s="12"/>
      <c r="J1344" s="67">
        <f t="shared" si="129"/>
        <v>0</v>
      </c>
      <c r="K1344" s="5">
        <f t="shared" si="125"/>
        <v>0</v>
      </c>
      <c r="L1344" s="54">
        <f t="shared" si="126"/>
        <v>0</v>
      </c>
      <c r="M1344" s="56">
        <f t="shared" si="128"/>
        <v>0</v>
      </c>
      <c r="N1344" s="5">
        <f t="shared" si="124"/>
        <v>1</v>
      </c>
      <c r="O1344" s="5">
        <f t="shared" si="127"/>
        <v>0</v>
      </c>
    </row>
    <row r="1345" spans="7:15" x14ac:dyDescent="0.2">
      <c r="G1345" s="3"/>
      <c r="H1345" s="2"/>
      <c r="I1345" s="12"/>
      <c r="J1345" s="67">
        <f t="shared" si="129"/>
        <v>0</v>
      </c>
      <c r="K1345" s="5">
        <f t="shared" si="125"/>
        <v>0</v>
      </c>
      <c r="L1345" s="54">
        <f t="shared" si="126"/>
        <v>0</v>
      </c>
      <c r="M1345" s="56">
        <f t="shared" si="128"/>
        <v>0</v>
      </c>
      <c r="N1345" s="5">
        <f t="shared" si="124"/>
        <v>1</v>
      </c>
      <c r="O1345" s="5">
        <f t="shared" si="127"/>
        <v>0</v>
      </c>
    </row>
    <row r="1346" spans="7:15" x14ac:dyDescent="0.2">
      <c r="G1346" s="3"/>
      <c r="H1346" s="2"/>
      <c r="I1346" s="12"/>
      <c r="J1346" s="67">
        <f t="shared" si="129"/>
        <v>0</v>
      </c>
      <c r="K1346" s="5">
        <f t="shared" si="125"/>
        <v>0</v>
      </c>
      <c r="L1346" s="54">
        <f t="shared" si="126"/>
        <v>0</v>
      </c>
      <c r="M1346" s="56">
        <f t="shared" si="128"/>
        <v>0</v>
      </c>
      <c r="N1346" s="5">
        <f t="shared" si="124"/>
        <v>1</v>
      </c>
      <c r="O1346" s="5">
        <f t="shared" si="127"/>
        <v>0</v>
      </c>
    </row>
    <row r="1347" spans="7:15" x14ac:dyDescent="0.2">
      <c r="G1347" s="3"/>
      <c r="H1347" s="2"/>
      <c r="I1347" s="12"/>
      <c r="J1347" s="67">
        <f t="shared" si="129"/>
        <v>0</v>
      </c>
      <c r="K1347" s="5">
        <f t="shared" si="125"/>
        <v>0</v>
      </c>
      <c r="L1347" s="54">
        <f t="shared" si="126"/>
        <v>0</v>
      </c>
      <c r="M1347" s="56">
        <f t="shared" si="128"/>
        <v>0</v>
      </c>
      <c r="N1347" s="5">
        <f t="shared" ref="N1347:N1410" si="130">IF(B1347=D1347,1,0)</f>
        <v>1</v>
      </c>
      <c r="O1347" s="5">
        <f t="shared" si="127"/>
        <v>0</v>
      </c>
    </row>
    <row r="1348" spans="7:15" x14ac:dyDescent="0.2">
      <c r="G1348" s="3"/>
      <c r="H1348" s="2"/>
      <c r="I1348" s="12"/>
      <c r="J1348" s="67">
        <f t="shared" si="129"/>
        <v>0</v>
      </c>
      <c r="K1348" s="5">
        <f t="shared" si="125"/>
        <v>0</v>
      </c>
      <c r="L1348" s="54">
        <f t="shared" si="126"/>
        <v>0</v>
      </c>
      <c r="M1348" s="56">
        <f t="shared" si="128"/>
        <v>0</v>
      </c>
      <c r="N1348" s="5">
        <f t="shared" si="130"/>
        <v>1</v>
      </c>
      <c r="O1348" s="5">
        <f t="shared" si="127"/>
        <v>0</v>
      </c>
    </row>
    <row r="1349" spans="7:15" x14ac:dyDescent="0.2">
      <c r="G1349" s="3"/>
      <c r="H1349" s="2"/>
      <c r="I1349" s="12"/>
      <c r="J1349" s="67">
        <f t="shared" si="129"/>
        <v>0</v>
      </c>
      <c r="K1349" s="5">
        <f t="shared" si="125"/>
        <v>0</v>
      </c>
      <c r="L1349" s="54">
        <f t="shared" si="126"/>
        <v>0</v>
      </c>
      <c r="M1349" s="56">
        <f t="shared" si="128"/>
        <v>0</v>
      </c>
      <c r="N1349" s="5">
        <f t="shared" si="130"/>
        <v>1</v>
      </c>
      <c r="O1349" s="5">
        <f t="shared" si="127"/>
        <v>0</v>
      </c>
    </row>
    <row r="1350" spans="7:15" x14ac:dyDescent="0.2">
      <c r="G1350" s="3"/>
      <c r="H1350" s="2"/>
      <c r="I1350" s="12"/>
      <c r="J1350" s="67">
        <f t="shared" si="129"/>
        <v>0</v>
      </c>
      <c r="K1350" s="5">
        <f t="shared" ref="K1350:K1413" si="131">IF(J1350&gt;0,1,0)</f>
        <v>0</v>
      </c>
      <c r="L1350" s="54">
        <f t="shared" ref="L1350:L1413" si="132">IF(K1350=0,0,IF(I1350="did not close",0,IF(I1350="",0,1)))</f>
        <v>0</v>
      </c>
      <c r="M1350" s="56">
        <f t="shared" si="128"/>
        <v>0</v>
      </c>
      <c r="N1350" s="5">
        <f t="shared" si="130"/>
        <v>1</v>
      </c>
      <c r="O1350" s="5">
        <f t="shared" ref="O1350:O1413" si="133">IF(K1350=0,IF(I1350="did not close",0,IF(I1350="",0,1)),0)</f>
        <v>0</v>
      </c>
    </row>
    <row r="1351" spans="7:15" x14ac:dyDescent="0.2">
      <c r="G1351" s="3"/>
      <c r="H1351" s="2"/>
      <c r="I1351" s="12"/>
      <c r="J1351" s="67">
        <f t="shared" si="129"/>
        <v>0</v>
      </c>
      <c r="K1351" s="5">
        <f t="shared" si="131"/>
        <v>0</v>
      </c>
      <c r="L1351" s="54">
        <f t="shared" si="132"/>
        <v>0</v>
      </c>
      <c r="M1351" s="56">
        <f t="shared" si="128"/>
        <v>0</v>
      </c>
      <c r="N1351" s="5">
        <f t="shared" si="130"/>
        <v>1</v>
      </c>
      <c r="O1351" s="5">
        <f t="shared" si="133"/>
        <v>0</v>
      </c>
    </row>
    <row r="1352" spans="7:15" x14ac:dyDescent="0.2">
      <c r="G1352" s="3"/>
      <c r="H1352" s="2"/>
      <c r="I1352" s="12"/>
      <c r="J1352" s="67">
        <f t="shared" si="129"/>
        <v>0</v>
      </c>
      <c r="K1352" s="5">
        <f t="shared" si="131"/>
        <v>0</v>
      </c>
      <c r="L1352" s="54">
        <f t="shared" si="132"/>
        <v>0</v>
      </c>
      <c r="M1352" s="56">
        <f t="shared" si="128"/>
        <v>0</v>
      </c>
      <c r="N1352" s="5">
        <f t="shared" si="130"/>
        <v>1</v>
      </c>
      <c r="O1352" s="5">
        <f t="shared" si="133"/>
        <v>0</v>
      </c>
    </row>
    <row r="1353" spans="7:15" x14ac:dyDescent="0.2">
      <c r="G1353" s="3"/>
      <c r="H1353" s="2"/>
      <c r="I1353" s="12"/>
      <c r="J1353" s="67">
        <f t="shared" si="129"/>
        <v>0</v>
      </c>
      <c r="K1353" s="5">
        <f t="shared" si="131"/>
        <v>0</v>
      </c>
      <c r="L1353" s="54">
        <f t="shared" si="132"/>
        <v>0</v>
      </c>
      <c r="M1353" s="56">
        <f t="shared" si="128"/>
        <v>0</v>
      </c>
      <c r="N1353" s="5">
        <f t="shared" si="130"/>
        <v>1</v>
      </c>
      <c r="O1353" s="5">
        <f t="shared" si="133"/>
        <v>0</v>
      </c>
    </row>
    <row r="1354" spans="7:15" x14ac:dyDescent="0.2">
      <c r="G1354" s="3"/>
      <c r="H1354" s="2"/>
      <c r="I1354" s="12"/>
      <c r="J1354" s="67">
        <f t="shared" si="129"/>
        <v>0</v>
      </c>
      <c r="K1354" s="5">
        <f t="shared" si="131"/>
        <v>0</v>
      </c>
      <c r="L1354" s="54">
        <f t="shared" si="132"/>
        <v>0</v>
      </c>
      <c r="M1354" s="56">
        <f t="shared" si="128"/>
        <v>0</v>
      </c>
      <c r="N1354" s="5">
        <f t="shared" si="130"/>
        <v>1</v>
      </c>
      <c r="O1354" s="5">
        <f t="shared" si="133"/>
        <v>0</v>
      </c>
    </row>
    <row r="1355" spans="7:15" x14ac:dyDescent="0.2">
      <c r="G1355" s="3"/>
      <c r="H1355" s="2"/>
      <c r="I1355" s="12"/>
      <c r="J1355" s="67">
        <f t="shared" si="129"/>
        <v>0</v>
      </c>
      <c r="K1355" s="5">
        <f t="shared" si="131"/>
        <v>0</v>
      </c>
      <c r="L1355" s="54">
        <f t="shared" si="132"/>
        <v>0</v>
      </c>
      <c r="M1355" s="56">
        <f t="shared" si="128"/>
        <v>0</v>
      </c>
      <c r="N1355" s="5">
        <f t="shared" si="130"/>
        <v>1</v>
      </c>
      <c r="O1355" s="5">
        <f t="shared" si="133"/>
        <v>0</v>
      </c>
    </row>
    <row r="1356" spans="7:15" x14ac:dyDescent="0.2">
      <c r="G1356" s="3"/>
      <c r="H1356" s="2"/>
      <c r="I1356" s="12"/>
      <c r="J1356" s="67">
        <f t="shared" si="129"/>
        <v>0</v>
      </c>
      <c r="K1356" s="5">
        <f t="shared" si="131"/>
        <v>0</v>
      </c>
      <c r="L1356" s="54">
        <f t="shared" si="132"/>
        <v>0</v>
      </c>
      <c r="M1356" s="56">
        <f t="shared" ref="M1356:M1419" si="134">IF(D1356="",D1355,D1356)</f>
        <v>0</v>
      </c>
      <c r="N1356" s="5">
        <f t="shared" si="130"/>
        <v>1</v>
      </c>
      <c r="O1356" s="5">
        <f t="shared" si="133"/>
        <v>0</v>
      </c>
    </row>
    <row r="1357" spans="7:15" x14ac:dyDescent="0.2">
      <c r="G1357" s="3"/>
      <c r="H1357" s="2"/>
      <c r="I1357" s="12"/>
      <c r="J1357" s="67">
        <f t="shared" si="129"/>
        <v>0</v>
      </c>
      <c r="K1357" s="5">
        <f t="shared" si="131"/>
        <v>0</v>
      </c>
      <c r="L1357" s="54">
        <f t="shared" si="132"/>
        <v>0</v>
      </c>
      <c r="M1357" s="56">
        <f t="shared" si="134"/>
        <v>0</v>
      </c>
      <c r="N1357" s="5">
        <f t="shared" si="130"/>
        <v>1</v>
      </c>
      <c r="O1357" s="5">
        <f t="shared" si="133"/>
        <v>0</v>
      </c>
    </row>
    <row r="1358" spans="7:15" x14ac:dyDescent="0.2">
      <c r="G1358" s="3"/>
      <c r="H1358" s="2"/>
      <c r="I1358" s="12"/>
      <c r="J1358" s="67">
        <f t="shared" si="129"/>
        <v>0</v>
      </c>
      <c r="K1358" s="5">
        <f t="shared" si="131"/>
        <v>0</v>
      </c>
      <c r="L1358" s="54">
        <f t="shared" si="132"/>
        <v>0</v>
      </c>
      <c r="M1358" s="56">
        <f t="shared" si="134"/>
        <v>0</v>
      </c>
      <c r="N1358" s="5">
        <f t="shared" si="130"/>
        <v>1</v>
      </c>
      <c r="O1358" s="5">
        <f t="shared" si="133"/>
        <v>0</v>
      </c>
    </row>
    <row r="1359" spans="7:15" x14ac:dyDescent="0.2">
      <c r="G1359" s="3"/>
      <c r="H1359" s="2"/>
      <c r="I1359" s="12"/>
      <c r="J1359" s="67">
        <f t="shared" si="129"/>
        <v>0</v>
      </c>
      <c r="K1359" s="5">
        <f t="shared" si="131"/>
        <v>0</v>
      </c>
      <c r="L1359" s="54">
        <f t="shared" si="132"/>
        <v>0</v>
      </c>
      <c r="M1359" s="56">
        <f t="shared" si="134"/>
        <v>0</v>
      </c>
      <c r="N1359" s="5">
        <f t="shared" si="130"/>
        <v>1</v>
      </c>
      <c r="O1359" s="5">
        <f t="shared" si="133"/>
        <v>0</v>
      </c>
    </row>
    <row r="1360" spans="7:15" x14ac:dyDescent="0.2">
      <c r="G1360" s="3"/>
      <c r="H1360" s="2"/>
      <c r="I1360" s="12"/>
      <c r="J1360" s="67">
        <f t="shared" si="129"/>
        <v>0</v>
      </c>
      <c r="K1360" s="5">
        <f t="shared" si="131"/>
        <v>0</v>
      </c>
      <c r="L1360" s="54">
        <f t="shared" si="132"/>
        <v>0</v>
      </c>
      <c r="M1360" s="56">
        <f t="shared" si="134"/>
        <v>0</v>
      </c>
      <c r="N1360" s="5">
        <f t="shared" si="130"/>
        <v>1</v>
      </c>
      <c r="O1360" s="5">
        <f t="shared" si="133"/>
        <v>0</v>
      </c>
    </row>
    <row r="1361" spans="7:15" x14ac:dyDescent="0.2">
      <c r="G1361" s="3"/>
      <c r="H1361" s="2"/>
      <c r="I1361" s="12"/>
      <c r="J1361" s="67">
        <f t="shared" si="129"/>
        <v>0</v>
      </c>
      <c r="K1361" s="5">
        <f t="shared" si="131"/>
        <v>0</v>
      </c>
      <c r="L1361" s="54">
        <f t="shared" si="132"/>
        <v>0</v>
      </c>
      <c r="M1361" s="56">
        <f t="shared" si="134"/>
        <v>0</v>
      </c>
      <c r="N1361" s="5">
        <f t="shared" si="130"/>
        <v>1</v>
      </c>
      <c r="O1361" s="5">
        <f t="shared" si="133"/>
        <v>0</v>
      </c>
    </row>
    <row r="1362" spans="7:15" x14ac:dyDescent="0.2">
      <c r="G1362" s="3"/>
      <c r="H1362" s="2"/>
      <c r="I1362" s="12"/>
      <c r="J1362" s="67">
        <f t="shared" si="129"/>
        <v>0</v>
      </c>
      <c r="K1362" s="5">
        <f t="shared" si="131"/>
        <v>0</v>
      </c>
      <c r="L1362" s="54">
        <f t="shared" si="132"/>
        <v>0</v>
      </c>
      <c r="M1362" s="56">
        <f t="shared" si="134"/>
        <v>0</v>
      </c>
      <c r="N1362" s="5">
        <f t="shared" si="130"/>
        <v>1</v>
      </c>
      <c r="O1362" s="5">
        <f t="shared" si="133"/>
        <v>0</v>
      </c>
    </row>
    <row r="1363" spans="7:15" x14ac:dyDescent="0.2">
      <c r="G1363" s="3"/>
      <c r="H1363" s="2"/>
      <c r="I1363" s="12"/>
      <c r="J1363" s="67">
        <f t="shared" si="129"/>
        <v>0</v>
      </c>
      <c r="K1363" s="5">
        <f t="shared" si="131"/>
        <v>0</v>
      </c>
      <c r="L1363" s="54">
        <f t="shared" si="132"/>
        <v>0</v>
      </c>
      <c r="M1363" s="56">
        <f t="shared" si="134"/>
        <v>0</v>
      </c>
      <c r="N1363" s="5">
        <f t="shared" si="130"/>
        <v>1</v>
      </c>
      <c r="O1363" s="5">
        <f t="shared" si="133"/>
        <v>0</v>
      </c>
    </row>
    <row r="1364" spans="7:15" x14ac:dyDescent="0.2">
      <c r="G1364" s="3"/>
      <c r="H1364" s="2"/>
      <c r="I1364" s="12"/>
      <c r="J1364" s="67">
        <f t="shared" si="129"/>
        <v>0</v>
      </c>
      <c r="K1364" s="5">
        <f t="shared" si="131"/>
        <v>0</v>
      </c>
      <c r="L1364" s="54">
        <f t="shared" si="132"/>
        <v>0</v>
      </c>
      <c r="M1364" s="56">
        <f t="shared" si="134"/>
        <v>0</v>
      </c>
      <c r="N1364" s="5">
        <f t="shared" si="130"/>
        <v>1</v>
      </c>
      <c r="O1364" s="5">
        <f t="shared" si="133"/>
        <v>0</v>
      </c>
    </row>
    <row r="1365" spans="7:15" x14ac:dyDescent="0.2">
      <c r="G1365" s="3"/>
      <c r="H1365" s="2"/>
      <c r="I1365" s="12"/>
      <c r="J1365" s="67">
        <f t="shared" si="129"/>
        <v>0</v>
      </c>
      <c r="K1365" s="5">
        <f t="shared" si="131"/>
        <v>0</v>
      </c>
      <c r="L1365" s="54">
        <f t="shared" si="132"/>
        <v>0</v>
      </c>
      <c r="M1365" s="56">
        <f t="shared" si="134"/>
        <v>0</v>
      </c>
      <c r="N1365" s="5">
        <f t="shared" si="130"/>
        <v>1</v>
      </c>
      <c r="O1365" s="5">
        <f t="shared" si="133"/>
        <v>0</v>
      </c>
    </row>
    <row r="1366" spans="7:15" x14ac:dyDescent="0.2">
      <c r="G1366" s="3"/>
      <c r="H1366" s="2"/>
      <c r="I1366" s="12"/>
      <c r="J1366" s="67">
        <f t="shared" si="129"/>
        <v>0</v>
      </c>
      <c r="K1366" s="5">
        <f t="shared" si="131"/>
        <v>0</v>
      </c>
      <c r="L1366" s="54">
        <f t="shared" si="132"/>
        <v>0</v>
      </c>
      <c r="M1366" s="56">
        <f t="shared" si="134"/>
        <v>0</v>
      </c>
      <c r="N1366" s="5">
        <f t="shared" si="130"/>
        <v>1</v>
      </c>
      <c r="O1366" s="5">
        <f t="shared" si="133"/>
        <v>0</v>
      </c>
    </row>
    <row r="1367" spans="7:15" x14ac:dyDescent="0.2">
      <c r="G1367" s="3"/>
      <c r="H1367" s="2"/>
      <c r="I1367" s="12"/>
      <c r="J1367" s="67">
        <f t="shared" si="129"/>
        <v>0</v>
      </c>
      <c r="K1367" s="5">
        <f t="shared" si="131"/>
        <v>0</v>
      </c>
      <c r="L1367" s="54">
        <f t="shared" si="132"/>
        <v>0</v>
      </c>
      <c r="M1367" s="56">
        <f t="shared" si="134"/>
        <v>0</v>
      </c>
      <c r="N1367" s="5">
        <f t="shared" si="130"/>
        <v>1</v>
      </c>
      <c r="O1367" s="5">
        <f t="shared" si="133"/>
        <v>0</v>
      </c>
    </row>
    <row r="1368" spans="7:15" x14ac:dyDescent="0.2">
      <c r="G1368" s="3"/>
      <c r="H1368" s="2"/>
      <c r="I1368" s="12"/>
      <c r="J1368" s="67">
        <f t="shared" si="129"/>
        <v>0</v>
      </c>
      <c r="K1368" s="5">
        <f t="shared" si="131"/>
        <v>0</v>
      </c>
      <c r="L1368" s="54">
        <f t="shared" si="132"/>
        <v>0</v>
      </c>
      <c r="M1368" s="56">
        <f t="shared" si="134"/>
        <v>0</v>
      </c>
      <c r="N1368" s="5">
        <f t="shared" si="130"/>
        <v>1</v>
      </c>
      <c r="O1368" s="5">
        <f t="shared" si="133"/>
        <v>0</v>
      </c>
    </row>
    <row r="1369" spans="7:15" x14ac:dyDescent="0.2">
      <c r="G1369" s="3"/>
      <c r="H1369" s="2"/>
      <c r="I1369" s="12"/>
      <c r="J1369" s="67">
        <f t="shared" si="129"/>
        <v>0</v>
      </c>
      <c r="K1369" s="5">
        <f t="shared" si="131"/>
        <v>0</v>
      </c>
      <c r="L1369" s="54">
        <f t="shared" si="132"/>
        <v>0</v>
      </c>
      <c r="M1369" s="56">
        <f t="shared" si="134"/>
        <v>0</v>
      </c>
      <c r="N1369" s="5">
        <f t="shared" si="130"/>
        <v>1</v>
      </c>
      <c r="O1369" s="5">
        <f t="shared" si="133"/>
        <v>0</v>
      </c>
    </row>
    <row r="1370" spans="7:15" x14ac:dyDescent="0.2">
      <c r="G1370" s="3"/>
      <c r="H1370" s="2"/>
      <c r="I1370" s="12"/>
      <c r="J1370" s="67">
        <f t="shared" si="129"/>
        <v>0</v>
      </c>
      <c r="K1370" s="5">
        <f t="shared" si="131"/>
        <v>0</v>
      </c>
      <c r="L1370" s="54">
        <f t="shared" si="132"/>
        <v>0</v>
      </c>
      <c r="M1370" s="56">
        <f t="shared" si="134"/>
        <v>0</v>
      </c>
      <c r="N1370" s="5">
        <f t="shared" si="130"/>
        <v>1</v>
      </c>
      <c r="O1370" s="5">
        <f t="shared" si="133"/>
        <v>0</v>
      </c>
    </row>
    <row r="1371" spans="7:15" x14ac:dyDescent="0.2">
      <c r="G1371" s="3"/>
      <c r="H1371" s="2"/>
      <c r="I1371" s="12"/>
      <c r="J1371" s="67">
        <f t="shared" si="129"/>
        <v>0</v>
      </c>
      <c r="K1371" s="5">
        <f t="shared" si="131"/>
        <v>0</v>
      </c>
      <c r="L1371" s="54">
        <f t="shared" si="132"/>
        <v>0</v>
      </c>
      <c r="M1371" s="56">
        <f t="shared" si="134"/>
        <v>0</v>
      </c>
      <c r="N1371" s="5">
        <f t="shared" si="130"/>
        <v>1</v>
      </c>
      <c r="O1371" s="5">
        <f t="shared" si="133"/>
        <v>0</v>
      </c>
    </row>
    <row r="1372" spans="7:15" x14ac:dyDescent="0.2">
      <c r="G1372" s="3"/>
      <c r="H1372" s="2"/>
      <c r="I1372" s="12"/>
      <c r="J1372" s="67">
        <f t="shared" si="129"/>
        <v>0</v>
      </c>
      <c r="K1372" s="5">
        <f t="shared" si="131"/>
        <v>0</v>
      </c>
      <c r="L1372" s="54">
        <f t="shared" si="132"/>
        <v>0</v>
      </c>
      <c r="M1372" s="56">
        <f t="shared" si="134"/>
        <v>0</v>
      </c>
      <c r="N1372" s="5">
        <f t="shared" si="130"/>
        <v>1</v>
      </c>
      <c r="O1372" s="5">
        <f t="shared" si="133"/>
        <v>0</v>
      </c>
    </row>
    <row r="1373" spans="7:15" x14ac:dyDescent="0.2">
      <c r="G1373" s="3"/>
      <c r="H1373" s="2"/>
      <c r="I1373" s="12"/>
      <c r="J1373" s="67">
        <f t="shared" si="129"/>
        <v>0</v>
      </c>
      <c r="K1373" s="5">
        <f t="shared" si="131"/>
        <v>0</v>
      </c>
      <c r="L1373" s="54">
        <f t="shared" si="132"/>
        <v>0</v>
      </c>
      <c r="M1373" s="56">
        <f t="shared" si="134"/>
        <v>0</v>
      </c>
      <c r="N1373" s="5">
        <f t="shared" si="130"/>
        <v>1</v>
      </c>
      <c r="O1373" s="5">
        <f t="shared" si="133"/>
        <v>0</v>
      </c>
    </row>
    <row r="1374" spans="7:15" x14ac:dyDescent="0.2">
      <c r="G1374" s="3"/>
      <c r="H1374" s="2"/>
      <c r="I1374" s="12"/>
      <c r="J1374" s="67">
        <f t="shared" si="129"/>
        <v>0</v>
      </c>
      <c r="K1374" s="5">
        <f t="shared" si="131"/>
        <v>0</v>
      </c>
      <c r="L1374" s="54">
        <f t="shared" si="132"/>
        <v>0</v>
      </c>
      <c r="M1374" s="56">
        <f t="shared" si="134"/>
        <v>0</v>
      </c>
      <c r="N1374" s="5">
        <f t="shared" si="130"/>
        <v>1</v>
      </c>
      <c r="O1374" s="5">
        <f t="shared" si="133"/>
        <v>0</v>
      </c>
    </row>
    <row r="1375" spans="7:15" x14ac:dyDescent="0.2">
      <c r="G1375" s="3"/>
      <c r="H1375" s="2"/>
      <c r="I1375" s="12"/>
      <c r="J1375" s="67">
        <f t="shared" si="129"/>
        <v>0</v>
      </c>
      <c r="K1375" s="5">
        <f t="shared" si="131"/>
        <v>0</v>
      </c>
      <c r="L1375" s="54">
        <f t="shared" si="132"/>
        <v>0</v>
      </c>
      <c r="M1375" s="56">
        <f t="shared" si="134"/>
        <v>0</v>
      </c>
      <c r="N1375" s="5">
        <f t="shared" si="130"/>
        <v>1</v>
      </c>
      <c r="O1375" s="5">
        <f t="shared" si="133"/>
        <v>0</v>
      </c>
    </row>
    <row r="1376" spans="7:15" x14ac:dyDescent="0.2">
      <c r="G1376" s="3"/>
      <c r="H1376" s="2"/>
      <c r="I1376" s="12"/>
      <c r="J1376" s="67">
        <f t="shared" si="129"/>
        <v>0</v>
      </c>
      <c r="K1376" s="5">
        <f t="shared" si="131"/>
        <v>0</v>
      </c>
      <c r="L1376" s="54">
        <f t="shared" si="132"/>
        <v>0</v>
      </c>
      <c r="M1376" s="56">
        <f t="shared" si="134"/>
        <v>0</v>
      </c>
      <c r="N1376" s="5">
        <f t="shared" si="130"/>
        <v>1</v>
      </c>
      <c r="O1376" s="5">
        <f t="shared" si="133"/>
        <v>0</v>
      </c>
    </row>
    <row r="1377" spans="7:15" x14ac:dyDescent="0.2">
      <c r="G1377" s="3"/>
      <c r="H1377" s="2"/>
      <c r="I1377" s="12"/>
      <c r="J1377" s="67">
        <f t="shared" si="129"/>
        <v>0</v>
      </c>
      <c r="K1377" s="5">
        <f t="shared" si="131"/>
        <v>0</v>
      </c>
      <c r="L1377" s="54">
        <f t="shared" si="132"/>
        <v>0</v>
      </c>
      <c r="M1377" s="56">
        <f t="shared" si="134"/>
        <v>0</v>
      </c>
      <c r="N1377" s="5">
        <f t="shared" si="130"/>
        <v>1</v>
      </c>
      <c r="O1377" s="5">
        <f t="shared" si="133"/>
        <v>0</v>
      </c>
    </row>
    <row r="1378" spans="7:15" x14ac:dyDescent="0.2">
      <c r="G1378" s="3"/>
      <c r="H1378" s="2"/>
      <c r="I1378" s="12"/>
      <c r="J1378" s="67">
        <f t="shared" si="129"/>
        <v>0</v>
      </c>
      <c r="K1378" s="5">
        <f t="shared" si="131"/>
        <v>0</v>
      </c>
      <c r="L1378" s="54">
        <f t="shared" si="132"/>
        <v>0</v>
      </c>
      <c r="M1378" s="56">
        <f t="shared" si="134"/>
        <v>0</v>
      </c>
      <c r="N1378" s="5">
        <f t="shared" si="130"/>
        <v>1</v>
      </c>
      <c r="O1378" s="5">
        <f t="shared" si="133"/>
        <v>0</v>
      </c>
    </row>
    <row r="1379" spans="7:15" x14ac:dyDescent="0.2">
      <c r="G1379" s="3"/>
      <c r="H1379" s="2"/>
      <c r="I1379" s="12"/>
      <c r="J1379" s="67">
        <f t="shared" si="129"/>
        <v>0</v>
      </c>
      <c r="K1379" s="5">
        <f t="shared" si="131"/>
        <v>0</v>
      </c>
      <c r="L1379" s="54">
        <f t="shared" si="132"/>
        <v>0</v>
      </c>
      <c r="M1379" s="56">
        <f t="shared" si="134"/>
        <v>0</v>
      </c>
      <c r="N1379" s="5">
        <f t="shared" si="130"/>
        <v>1</v>
      </c>
      <c r="O1379" s="5">
        <f t="shared" si="133"/>
        <v>0</v>
      </c>
    </row>
    <row r="1380" spans="7:15" x14ac:dyDescent="0.2">
      <c r="G1380" s="3"/>
      <c r="H1380" s="2"/>
      <c r="I1380" s="12"/>
      <c r="J1380" s="67">
        <f t="shared" si="129"/>
        <v>0</v>
      </c>
      <c r="K1380" s="5">
        <f t="shared" si="131"/>
        <v>0</v>
      </c>
      <c r="L1380" s="54">
        <f t="shared" si="132"/>
        <v>0</v>
      </c>
      <c r="M1380" s="56">
        <f t="shared" si="134"/>
        <v>0</v>
      </c>
      <c r="N1380" s="5">
        <f t="shared" si="130"/>
        <v>1</v>
      </c>
      <c r="O1380" s="5">
        <f t="shared" si="133"/>
        <v>0</v>
      </c>
    </row>
    <row r="1381" spans="7:15" x14ac:dyDescent="0.2">
      <c r="G1381" s="3"/>
      <c r="H1381" s="2"/>
      <c r="I1381" s="12"/>
      <c r="J1381" s="67">
        <f t="shared" si="129"/>
        <v>0</v>
      </c>
      <c r="K1381" s="5">
        <f t="shared" si="131"/>
        <v>0</v>
      </c>
      <c r="L1381" s="54">
        <f t="shared" si="132"/>
        <v>0</v>
      </c>
      <c r="M1381" s="56">
        <f t="shared" si="134"/>
        <v>0</v>
      </c>
      <c r="N1381" s="5">
        <f t="shared" si="130"/>
        <v>1</v>
      </c>
      <c r="O1381" s="5">
        <f t="shared" si="133"/>
        <v>0</v>
      </c>
    </row>
    <row r="1382" spans="7:15" x14ac:dyDescent="0.2">
      <c r="G1382" s="3"/>
      <c r="H1382" s="2"/>
      <c r="I1382" s="12"/>
      <c r="J1382" s="67">
        <f t="shared" si="129"/>
        <v>0</v>
      </c>
      <c r="K1382" s="5">
        <f t="shared" si="131"/>
        <v>0</v>
      </c>
      <c r="L1382" s="54">
        <f t="shared" si="132"/>
        <v>0</v>
      </c>
      <c r="M1382" s="56">
        <f t="shared" si="134"/>
        <v>0</v>
      </c>
      <c r="N1382" s="5">
        <f t="shared" si="130"/>
        <v>1</v>
      </c>
      <c r="O1382" s="5">
        <f t="shared" si="133"/>
        <v>0</v>
      </c>
    </row>
    <row r="1383" spans="7:15" x14ac:dyDescent="0.2">
      <c r="G1383" s="3"/>
      <c r="H1383" s="2"/>
      <c r="I1383" s="12"/>
      <c r="J1383" s="67">
        <f t="shared" si="129"/>
        <v>0</v>
      </c>
      <c r="K1383" s="5">
        <f t="shared" si="131"/>
        <v>0</v>
      </c>
      <c r="L1383" s="54">
        <f t="shared" si="132"/>
        <v>0</v>
      </c>
      <c r="M1383" s="56">
        <f t="shared" si="134"/>
        <v>0</v>
      </c>
      <c r="N1383" s="5">
        <f t="shared" si="130"/>
        <v>1</v>
      </c>
      <c r="O1383" s="5">
        <f t="shared" si="133"/>
        <v>0</v>
      </c>
    </row>
    <row r="1384" spans="7:15" x14ac:dyDescent="0.2">
      <c r="G1384" s="3"/>
      <c r="H1384" s="2"/>
      <c r="I1384" s="12"/>
      <c r="J1384" s="67">
        <f t="shared" si="129"/>
        <v>0</v>
      </c>
      <c r="K1384" s="5">
        <f t="shared" si="131"/>
        <v>0</v>
      </c>
      <c r="L1384" s="54">
        <f t="shared" si="132"/>
        <v>0</v>
      </c>
      <c r="M1384" s="56">
        <f t="shared" si="134"/>
        <v>0</v>
      </c>
      <c r="N1384" s="5">
        <f t="shared" si="130"/>
        <v>1</v>
      </c>
      <c r="O1384" s="5">
        <f t="shared" si="133"/>
        <v>0</v>
      </c>
    </row>
    <row r="1385" spans="7:15" x14ac:dyDescent="0.2">
      <c r="G1385" s="3"/>
      <c r="H1385" s="2"/>
      <c r="I1385" s="12"/>
      <c r="J1385" s="67">
        <f t="shared" si="129"/>
        <v>0</v>
      </c>
      <c r="K1385" s="5">
        <f t="shared" si="131"/>
        <v>0</v>
      </c>
      <c r="L1385" s="54">
        <f t="shared" si="132"/>
        <v>0</v>
      </c>
      <c r="M1385" s="56">
        <f t="shared" si="134"/>
        <v>0</v>
      </c>
      <c r="N1385" s="5">
        <f t="shared" si="130"/>
        <v>1</v>
      </c>
      <c r="O1385" s="5">
        <f t="shared" si="133"/>
        <v>0</v>
      </c>
    </row>
    <row r="1386" spans="7:15" x14ac:dyDescent="0.2">
      <c r="G1386" s="3"/>
      <c r="H1386" s="2"/>
      <c r="I1386" s="12"/>
      <c r="J1386" s="67">
        <f t="shared" ref="J1386:J1449" si="135">IF(A1386=C1386,0,H1386)</f>
        <v>0</v>
      </c>
      <c r="K1386" s="5">
        <f t="shared" si="131"/>
        <v>0</v>
      </c>
      <c r="L1386" s="54">
        <f t="shared" si="132"/>
        <v>0</v>
      </c>
      <c r="M1386" s="56">
        <f t="shared" si="134"/>
        <v>0</v>
      </c>
      <c r="N1386" s="5">
        <f t="shared" si="130"/>
        <v>1</v>
      </c>
      <c r="O1386" s="5">
        <f t="shared" si="133"/>
        <v>0</v>
      </c>
    </row>
    <row r="1387" spans="7:15" x14ac:dyDescent="0.2">
      <c r="G1387" s="3"/>
      <c r="H1387" s="2"/>
      <c r="I1387" s="12"/>
      <c r="J1387" s="67">
        <f t="shared" si="135"/>
        <v>0</v>
      </c>
      <c r="K1387" s="5">
        <f t="shared" si="131"/>
        <v>0</v>
      </c>
      <c r="L1387" s="54">
        <f t="shared" si="132"/>
        <v>0</v>
      </c>
      <c r="M1387" s="56">
        <f t="shared" si="134"/>
        <v>0</v>
      </c>
      <c r="N1387" s="5">
        <f t="shared" si="130"/>
        <v>1</v>
      </c>
      <c r="O1387" s="5">
        <f t="shared" si="133"/>
        <v>0</v>
      </c>
    </row>
    <row r="1388" spans="7:15" x14ac:dyDescent="0.2">
      <c r="G1388" s="3"/>
      <c r="H1388" s="2"/>
      <c r="I1388" s="12"/>
      <c r="J1388" s="67">
        <f t="shared" si="135"/>
        <v>0</v>
      </c>
      <c r="K1388" s="5">
        <f t="shared" si="131"/>
        <v>0</v>
      </c>
      <c r="L1388" s="54">
        <f t="shared" si="132"/>
        <v>0</v>
      </c>
      <c r="M1388" s="56">
        <f t="shared" si="134"/>
        <v>0</v>
      </c>
      <c r="N1388" s="5">
        <f t="shared" si="130"/>
        <v>1</v>
      </c>
      <c r="O1388" s="5">
        <f t="shared" si="133"/>
        <v>0</v>
      </c>
    </row>
    <row r="1389" spans="7:15" x14ac:dyDescent="0.2">
      <c r="G1389" s="3"/>
      <c r="H1389" s="2"/>
      <c r="I1389" s="12"/>
      <c r="J1389" s="67">
        <f t="shared" si="135"/>
        <v>0</v>
      </c>
      <c r="K1389" s="5">
        <f t="shared" si="131"/>
        <v>0</v>
      </c>
      <c r="L1389" s="54">
        <f t="shared" si="132"/>
        <v>0</v>
      </c>
      <c r="M1389" s="56">
        <f t="shared" si="134"/>
        <v>0</v>
      </c>
      <c r="N1389" s="5">
        <f t="shared" si="130"/>
        <v>1</v>
      </c>
      <c r="O1389" s="5">
        <f t="shared" si="133"/>
        <v>0</v>
      </c>
    </row>
    <row r="1390" spans="7:15" x14ac:dyDescent="0.2">
      <c r="G1390" s="3"/>
      <c r="H1390" s="2"/>
      <c r="I1390" s="12"/>
      <c r="J1390" s="67">
        <f t="shared" si="135"/>
        <v>0</v>
      </c>
      <c r="K1390" s="5">
        <f t="shared" si="131"/>
        <v>0</v>
      </c>
      <c r="L1390" s="54">
        <f t="shared" si="132"/>
        <v>0</v>
      </c>
      <c r="M1390" s="56">
        <f t="shared" si="134"/>
        <v>0</v>
      </c>
      <c r="N1390" s="5">
        <f t="shared" si="130"/>
        <v>1</v>
      </c>
      <c r="O1390" s="5">
        <f t="shared" si="133"/>
        <v>0</v>
      </c>
    </row>
    <row r="1391" spans="7:15" x14ac:dyDescent="0.2">
      <c r="G1391" s="3"/>
      <c r="H1391" s="2"/>
      <c r="I1391" s="12"/>
      <c r="J1391" s="67">
        <f t="shared" si="135"/>
        <v>0</v>
      </c>
      <c r="K1391" s="5">
        <f t="shared" si="131"/>
        <v>0</v>
      </c>
      <c r="L1391" s="54">
        <f t="shared" si="132"/>
        <v>0</v>
      </c>
      <c r="M1391" s="56">
        <f t="shared" si="134"/>
        <v>0</v>
      </c>
      <c r="N1391" s="5">
        <f t="shared" si="130"/>
        <v>1</v>
      </c>
      <c r="O1391" s="5">
        <f t="shared" si="133"/>
        <v>0</v>
      </c>
    </row>
    <row r="1392" spans="7:15" x14ac:dyDescent="0.2">
      <c r="G1392" s="3"/>
      <c r="H1392" s="2"/>
      <c r="I1392" s="12"/>
      <c r="J1392" s="67">
        <f t="shared" si="135"/>
        <v>0</v>
      </c>
      <c r="K1392" s="5">
        <f t="shared" si="131"/>
        <v>0</v>
      </c>
      <c r="L1392" s="54">
        <f t="shared" si="132"/>
        <v>0</v>
      </c>
      <c r="M1392" s="56">
        <f t="shared" si="134"/>
        <v>0</v>
      </c>
      <c r="N1392" s="5">
        <f t="shared" si="130"/>
        <v>1</v>
      </c>
      <c r="O1392" s="5">
        <f t="shared" si="133"/>
        <v>0</v>
      </c>
    </row>
    <row r="1393" spans="7:15" x14ac:dyDescent="0.2">
      <c r="G1393" s="3"/>
      <c r="H1393" s="2"/>
      <c r="I1393" s="12"/>
      <c r="J1393" s="67">
        <f t="shared" si="135"/>
        <v>0</v>
      </c>
      <c r="K1393" s="5">
        <f t="shared" si="131"/>
        <v>0</v>
      </c>
      <c r="L1393" s="54">
        <f t="shared" si="132"/>
        <v>0</v>
      </c>
      <c r="M1393" s="56">
        <f t="shared" si="134"/>
        <v>0</v>
      </c>
      <c r="N1393" s="5">
        <f t="shared" si="130"/>
        <v>1</v>
      </c>
      <c r="O1393" s="5">
        <f t="shared" si="133"/>
        <v>0</v>
      </c>
    </row>
    <row r="1394" spans="7:15" x14ac:dyDescent="0.2">
      <c r="G1394" s="3"/>
      <c r="H1394" s="2"/>
      <c r="I1394" s="12"/>
      <c r="J1394" s="67">
        <f t="shared" si="135"/>
        <v>0</v>
      </c>
      <c r="K1394" s="5">
        <f t="shared" si="131"/>
        <v>0</v>
      </c>
      <c r="L1394" s="54">
        <f t="shared" si="132"/>
        <v>0</v>
      </c>
      <c r="M1394" s="56">
        <f t="shared" si="134"/>
        <v>0</v>
      </c>
      <c r="N1394" s="5">
        <f t="shared" si="130"/>
        <v>1</v>
      </c>
      <c r="O1394" s="5">
        <f t="shared" si="133"/>
        <v>0</v>
      </c>
    </row>
    <row r="1395" spans="7:15" x14ac:dyDescent="0.2">
      <c r="G1395" s="3"/>
      <c r="H1395" s="2"/>
      <c r="I1395" s="12"/>
      <c r="J1395" s="67">
        <f t="shared" si="135"/>
        <v>0</v>
      </c>
      <c r="K1395" s="5">
        <f t="shared" si="131"/>
        <v>0</v>
      </c>
      <c r="L1395" s="54">
        <f t="shared" si="132"/>
        <v>0</v>
      </c>
      <c r="M1395" s="56">
        <f t="shared" si="134"/>
        <v>0</v>
      </c>
      <c r="N1395" s="5">
        <f t="shared" si="130"/>
        <v>1</v>
      </c>
      <c r="O1395" s="5">
        <f t="shared" si="133"/>
        <v>0</v>
      </c>
    </row>
    <row r="1396" spans="7:15" x14ac:dyDescent="0.2">
      <c r="G1396" s="3"/>
      <c r="H1396" s="2"/>
      <c r="I1396" s="12"/>
      <c r="J1396" s="67">
        <f t="shared" si="135"/>
        <v>0</v>
      </c>
      <c r="K1396" s="5">
        <f t="shared" si="131"/>
        <v>0</v>
      </c>
      <c r="L1396" s="54">
        <f t="shared" si="132"/>
        <v>0</v>
      </c>
      <c r="M1396" s="56">
        <f t="shared" si="134"/>
        <v>0</v>
      </c>
      <c r="N1396" s="5">
        <f t="shared" si="130"/>
        <v>1</v>
      </c>
      <c r="O1396" s="5">
        <f t="shared" si="133"/>
        <v>0</v>
      </c>
    </row>
    <row r="1397" spans="7:15" x14ac:dyDescent="0.2">
      <c r="G1397" s="3"/>
      <c r="H1397" s="2"/>
      <c r="I1397" s="12"/>
      <c r="J1397" s="67">
        <f t="shared" si="135"/>
        <v>0</v>
      </c>
      <c r="K1397" s="5">
        <f t="shared" si="131"/>
        <v>0</v>
      </c>
      <c r="L1397" s="54">
        <f t="shared" si="132"/>
        <v>0</v>
      </c>
      <c r="M1397" s="56">
        <f t="shared" si="134"/>
        <v>0</v>
      </c>
      <c r="N1397" s="5">
        <f t="shared" si="130"/>
        <v>1</v>
      </c>
      <c r="O1397" s="5">
        <f t="shared" si="133"/>
        <v>0</v>
      </c>
    </row>
    <row r="1398" spans="7:15" x14ac:dyDescent="0.2">
      <c r="G1398" s="3"/>
      <c r="H1398" s="2"/>
      <c r="I1398" s="12"/>
      <c r="J1398" s="67">
        <f t="shared" si="135"/>
        <v>0</v>
      </c>
      <c r="K1398" s="5">
        <f t="shared" si="131"/>
        <v>0</v>
      </c>
      <c r="L1398" s="54">
        <f t="shared" si="132"/>
        <v>0</v>
      </c>
      <c r="M1398" s="56">
        <f t="shared" si="134"/>
        <v>0</v>
      </c>
      <c r="N1398" s="5">
        <f t="shared" si="130"/>
        <v>1</v>
      </c>
      <c r="O1398" s="5">
        <f t="shared" si="133"/>
        <v>0</v>
      </c>
    </row>
    <row r="1399" spans="7:15" x14ac:dyDescent="0.2">
      <c r="G1399" s="3"/>
      <c r="H1399" s="2"/>
      <c r="I1399" s="12"/>
      <c r="J1399" s="67">
        <f t="shared" si="135"/>
        <v>0</v>
      </c>
      <c r="K1399" s="5">
        <f t="shared" si="131"/>
        <v>0</v>
      </c>
      <c r="L1399" s="54">
        <f t="shared" si="132"/>
        <v>0</v>
      </c>
      <c r="M1399" s="56">
        <f t="shared" si="134"/>
        <v>0</v>
      </c>
      <c r="N1399" s="5">
        <f t="shared" si="130"/>
        <v>1</v>
      </c>
      <c r="O1399" s="5">
        <f t="shared" si="133"/>
        <v>0</v>
      </c>
    </row>
    <row r="1400" spans="7:15" x14ac:dyDescent="0.2">
      <c r="G1400" s="3"/>
      <c r="H1400" s="2"/>
      <c r="I1400" s="12"/>
      <c r="J1400" s="67">
        <f t="shared" si="135"/>
        <v>0</v>
      </c>
      <c r="K1400" s="5">
        <f t="shared" si="131"/>
        <v>0</v>
      </c>
      <c r="L1400" s="54">
        <f t="shared" si="132"/>
        <v>0</v>
      </c>
      <c r="M1400" s="56">
        <f t="shared" si="134"/>
        <v>0</v>
      </c>
      <c r="N1400" s="5">
        <f t="shared" si="130"/>
        <v>1</v>
      </c>
      <c r="O1400" s="5">
        <f t="shared" si="133"/>
        <v>0</v>
      </c>
    </row>
    <row r="1401" spans="7:15" x14ac:dyDescent="0.2">
      <c r="G1401" s="3"/>
      <c r="H1401" s="2"/>
      <c r="I1401" s="12"/>
      <c r="J1401" s="67">
        <f t="shared" si="135"/>
        <v>0</v>
      </c>
      <c r="K1401" s="5">
        <f t="shared" si="131"/>
        <v>0</v>
      </c>
      <c r="L1401" s="54">
        <f t="shared" si="132"/>
        <v>0</v>
      </c>
      <c r="M1401" s="56">
        <f t="shared" si="134"/>
        <v>0</v>
      </c>
      <c r="N1401" s="5">
        <f t="shared" si="130"/>
        <v>1</v>
      </c>
      <c r="O1401" s="5">
        <f t="shared" si="133"/>
        <v>0</v>
      </c>
    </row>
    <row r="1402" spans="7:15" x14ac:dyDescent="0.2">
      <c r="G1402" s="3"/>
      <c r="H1402" s="2"/>
      <c r="I1402" s="12"/>
      <c r="J1402" s="67">
        <f t="shared" si="135"/>
        <v>0</v>
      </c>
      <c r="K1402" s="5">
        <f t="shared" si="131"/>
        <v>0</v>
      </c>
      <c r="L1402" s="54">
        <f t="shared" si="132"/>
        <v>0</v>
      </c>
      <c r="M1402" s="56">
        <f t="shared" si="134"/>
        <v>0</v>
      </c>
      <c r="N1402" s="5">
        <f t="shared" si="130"/>
        <v>1</v>
      </c>
      <c r="O1402" s="5">
        <f t="shared" si="133"/>
        <v>0</v>
      </c>
    </row>
    <row r="1403" spans="7:15" x14ac:dyDescent="0.2">
      <c r="G1403" s="3"/>
      <c r="H1403" s="2"/>
      <c r="I1403" s="12"/>
      <c r="J1403" s="67">
        <f t="shared" si="135"/>
        <v>0</v>
      </c>
      <c r="K1403" s="5">
        <f t="shared" si="131"/>
        <v>0</v>
      </c>
      <c r="L1403" s="54">
        <f t="shared" si="132"/>
        <v>0</v>
      </c>
      <c r="M1403" s="56">
        <f t="shared" si="134"/>
        <v>0</v>
      </c>
      <c r="N1403" s="5">
        <f t="shared" si="130"/>
        <v>1</v>
      </c>
      <c r="O1403" s="5">
        <f t="shared" si="133"/>
        <v>0</v>
      </c>
    </row>
    <row r="1404" spans="7:15" x14ac:dyDescent="0.2">
      <c r="G1404" s="3"/>
      <c r="H1404" s="2"/>
      <c r="I1404" s="12"/>
      <c r="J1404" s="67">
        <f t="shared" si="135"/>
        <v>0</v>
      </c>
      <c r="K1404" s="5">
        <f t="shared" si="131"/>
        <v>0</v>
      </c>
      <c r="L1404" s="54">
        <f t="shared" si="132"/>
        <v>0</v>
      </c>
      <c r="M1404" s="56">
        <f t="shared" si="134"/>
        <v>0</v>
      </c>
      <c r="N1404" s="5">
        <f t="shared" si="130"/>
        <v>1</v>
      </c>
      <c r="O1404" s="5">
        <f t="shared" si="133"/>
        <v>0</v>
      </c>
    </row>
    <row r="1405" spans="7:15" x14ac:dyDescent="0.2">
      <c r="G1405" s="3"/>
      <c r="H1405" s="2"/>
      <c r="I1405" s="12"/>
      <c r="J1405" s="67">
        <f t="shared" si="135"/>
        <v>0</v>
      </c>
      <c r="K1405" s="5">
        <f t="shared" si="131"/>
        <v>0</v>
      </c>
      <c r="L1405" s="54">
        <f t="shared" si="132"/>
        <v>0</v>
      </c>
      <c r="M1405" s="56">
        <f t="shared" si="134"/>
        <v>0</v>
      </c>
      <c r="N1405" s="5">
        <f t="shared" si="130"/>
        <v>1</v>
      </c>
      <c r="O1405" s="5">
        <f t="shared" si="133"/>
        <v>0</v>
      </c>
    </row>
    <row r="1406" spans="7:15" x14ac:dyDescent="0.2">
      <c r="G1406" s="3"/>
      <c r="H1406" s="2"/>
      <c r="I1406" s="12"/>
      <c r="J1406" s="67">
        <f t="shared" si="135"/>
        <v>0</v>
      </c>
      <c r="K1406" s="5">
        <f t="shared" si="131"/>
        <v>0</v>
      </c>
      <c r="L1406" s="54">
        <f t="shared" si="132"/>
        <v>0</v>
      </c>
      <c r="M1406" s="56">
        <f t="shared" si="134"/>
        <v>0</v>
      </c>
      <c r="N1406" s="5">
        <f t="shared" si="130"/>
        <v>1</v>
      </c>
      <c r="O1406" s="5">
        <f t="shared" si="133"/>
        <v>0</v>
      </c>
    </row>
    <row r="1407" spans="7:15" x14ac:dyDescent="0.2">
      <c r="G1407" s="3"/>
      <c r="H1407" s="2"/>
      <c r="I1407" s="12"/>
      <c r="J1407" s="67">
        <f t="shared" si="135"/>
        <v>0</v>
      </c>
      <c r="K1407" s="5">
        <f t="shared" si="131"/>
        <v>0</v>
      </c>
      <c r="L1407" s="54">
        <f t="shared" si="132"/>
        <v>0</v>
      </c>
      <c r="M1407" s="56">
        <f t="shared" si="134"/>
        <v>0</v>
      </c>
      <c r="N1407" s="5">
        <f t="shared" si="130"/>
        <v>1</v>
      </c>
      <c r="O1407" s="5">
        <f t="shared" si="133"/>
        <v>0</v>
      </c>
    </row>
    <row r="1408" spans="7:15" x14ac:dyDescent="0.2">
      <c r="G1408" s="3"/>
      <c r="H1408" s="2"/>
      <c r="I1408" s="12"/>
      <c r="J1408" s="67">
        <f t="shared" si="135"/>
        <v>0</v>
      </c>
      <c r="K1408" s="5">
        <f t="shared" si="131"/>
        <v>0</v>
      </c>
      <c r="L1408" s="54">
        <f t="shared" si="132"/>
        <v>0</v>
      </c>
      <c r="M1408" s="56">
        <f t="shared" si="134"/>
        <v>0</v>
      </c>
      <c r="N1408" s="5">
        <f t="shared" si="130"/>
        <v>1</v>
      </c>
      <c r="O1408" s="5">
        <f t="shared" si="133"/>
        <v>0</v>
      </c>
    </row>
    <row r="1409" spans="7:15" x14ac:dyDescent="0.2">
      <c r="G1409" s="3"/>
      <c r="H1409" s="2"/>
      <c r="I1409" s="12"/>
      <c r="J1409" s="67">
        <f t="shared" si="135"/>
        <v>0</v>
      </c>
      <c r="K1409" s="5">
        <f t="shared" si="131"/>
        <v>0</v>
      </c>
      <c r="L1409" s="54">
        <f t="shared" si="132"/>
        <v>0</v>
      </c>
      <c r="M1409" s="56">
        <f t="shared" si="134"/>
        <v>0</v>
      </c>
      <c r="N1409" s="5">
        <f t="shared" si="130"/>
        <v>1</v>
      </c>
      <c r="O1409" s="5">
        <f t="shared" si="133"/>
        <v>0</v>
      </c>
    </row>
    <row r="1410" spans="7:15" x14ac:dyDescent="0.2">
      <c r="G1410" s="3"/>
      <c r="H1410" s="2"/>
      <c r="I1410" s="12"/>
      <c r="J1410" s="67">
        <f t="shared" si="135"/>
        <v>0</v>
      </c>
      <c r="K1410" s="5">
        <f t="shared" si="131"/>
        <v>0</v>
      </c>
      <c r="L1410" s="54">
        <f t="shared" si="132"/>
        <v>0</v>
      </c>
      <c r="M1410" s="56">
        <f t="shared" si="134"/>
        <v>0</v>
      </c>
      <c r="N1410" s="5">
        <f t="shared" si="130"/>
        <v>1</v>
      </c>
      <c r="O1410" s="5">
        <f t="shared" si="133"/>
        <v>0</v>
      </c>
    </row>
    <row r="1411" spans="7:15" x14ac:dyDescent="0.2">
      <c r="G1411" s="3"/>
      <c r="H1411" s="2"/>
      <c r="I1411" s="12"/>
      <c r="J1411" s="67">
        <f t="shared" si="135"/>
        <v>0</v>
      </c>
      <c r="K1411" s="5">
        <f t="shared" si="131"/>
        <v>0</v>
      </c>
      <c r="L1411" s="54">
        <f t="shared" si="132"/>
        <v>0</v>
      </c>
      <c r="M1411" s="56">
        <f t="shared" si="134"/>
        <v>0</v>
      </c>
      <c r="N1411" s="5">
        <f t="shared" ref="N1411:N1474" si="136">IF(B1411=D1411,1,0)</f>
        <v>1</v>
      </c>
      <c r="O1411" s="5">
        <f t="shared" si="133"/>
        <v>0</v>
      </c>
    </row>
    <row r="1412" spans="7:15" x14ac:dyDescent="0.2">
      <c r="G1412" s="3"/>
      <c r="H1412" s="2"/>
      <c r="I1412" s="12"/>
      <c r="J1412" s="67">
        <f t="shared" si="135"/>
        <v>0</v>
      </c>
      <c r="K1412" s="5">
        <f t="shared" si="131"/>
        <v>0</v>
      </c>
      <c r="L1412" s="54">
        <f t="shared" si="132"/>
        <v>0</v>
      </c>
      <c r="M1412" s="56">
        <f t="shared" si="134"/>
        <v>0</v>
      </c>
      <c r="N1412" s="5">
        <f t="shared" si="136"/>
        <v>1</v>
      </c>
      <c r="O1412" s="5">
        <f t="shared" si="133"/>
        <v>0</v>
      </c>
    </row>
    <row r="1413" spans="7:15" x14ac:dyDescent="0.2">
      <c r="G1413" s="3"/>
      <c r="H1413" s="2"/>
      <c r="I1413" s="12"/>
      <c r="J1413" s="67">
        <f t="shared" si="135"/>
        <v>0</v>
      </c>
      <c r="K1413" s="5">
        <f t="shared" si="131"/>
        <v>0</v>
      </c>
      <c r="L1413" s="54">
        <f t="shared" si="132"/>
        <v>0</v>
      </c>
      <c r="M1413" s="56">
        <f t="shared" si="134"/>
        <v>0</v>
      </c>
      <c r="N1413" s="5">
        <f t="shared" si="136"/>
        <v>1</v>
      </c>
      <c r="O1413" s="5">
        <f t="shared" si="133"/>
        <v>0</v>
      </c>
    </row>
    <row r="1414" spans="7:15" x14ac:dyDescent="0.2">
      <c r="G1414" s="3"/>
      <c r="H1414" s="2"/>
      <c r="I1414" s="12"/>
      <c r="J1414" s="67">
        <f t="shared" si="135"/>
        <v>0</v>
      </c>
      <c r="K1414" s="5">
        <f t="shared" ref="K1414:K1477" si="137">IF(J1414&gt;0,1,0)</f>
        <v>0</v>
      </c>
      <c r="L1414" s="54">
        <f t="shared" ref="L1414:L1477" si="138">IF(K1414=0,0,IF(I1414="did not close",0,IF(I1414="",0,1)))</f>
        <v>0</v>
      </c>
      <c r="M1414" s="56">
        <f t="shared" si="134"/>
        <v>0</v>
      </c>
      <c r="N1414" s="5">
        <f t="shared" si="136"/>
        <v>1</v>
      </c>
      <c r="O1414" s="5">
        <f t="shared" ref="O1414:O1477" si="139">IF(K1414=0,IF(I1414="did not close",0,IF(I1414="",0,1)),0)</f>
        <v>0</v>
      </c>
    </row>
    <row r="1415" spans="7:15" x14ac:dyDescent="0.2">
      <c r="G1415" s="3"/>
      <c r="H1415" s="2"/>
      <c r="I1415" s="12"/>
      <c r="J1415" s="67">
        <f t="shared" si="135"/>
        <v>0</v>
      </c>
      <c r="K1415" s="5">
        <f t="shared" si="137"/>
        <v>0</v>
      </c>
      <c r="L1415" s="54">
        <f t="shared" si="138"/>
        <v>0</v>
      </c>
      <c r="M1415" s="56">
        <f t="shared" si="134"/>
        <v>0</v>
      </c>
      <c r="N1415" s="5">
        <f t="shared" si="136"/>
        <v>1</v>
      </c>
      <c r="O1415" s="5">
        <f t="shared" si="139"/>
        <v>0</v>
      </c>
    </row>
    <row r="1416" spans="7:15" x14ac:dyDescent="0.2">
      <c r="G1416" s="3"/>
      <c r="H1416" s="2"/>
      <c r="I1416" s="12"/>
      <c r="J1416" s="67">
        <f t="shared" si="135"/>
        <v>0</v>
      </c>
      <c r="K1416" s="5">
        <f t="shared" si="137"/>
        <v>0</v>
      </c>
      <c r="L1416" s="54">
        <f t="shared" si="138"/>
        <v>0</v>
      </c>
      <c r="M1416" s="56">
        <f t="shared" si="134"/>
        <v>0</v>
      </c>
      <c r="N1416" s="5">
        <f t="shared" si="136"/>
        <v>1</v>
      </c>
      <c r="O1416" s="5">
        <f t="shared" si="139"/>
        <v>0</v>
      </c>
    </row>
    <row r="1417" spans="7:15" x14ac:dyDescent="0.2">
      <c r="G1417" s="3"/>
      <c r="H1417" s="2"/>
      <c r="I1417" s="12"/>
      <c r="J1417" s="67">
        <f t="shared" si="135"/>
        <v>0</v>
      </c>
      <c r="K1417" s="5">
        <f t="shared" si="137"/>
        <v>0</v>
      </c>
      <c r="L1417" s="54">
        <f t="shared" si="138"/>
        <v>0</v>
      </c>
      <c r="M1417" s="56">
        <f t="shared" si="134"/>
        <v>0</v>
      </c>
      <c r="N1417" s="5">
        <f t="shared" si="136"/>
        <v>1</v>
      </c>
      <c r="O1417" s="5">
        <f t="shared" si="139"/>
        <v>0</v>
      </c>
    </row>
    <row r="1418" spans="7:15" x14ac:dyDescent="0.2">
      <c r="G1418" s="3"/>
      <c r="H1418" s="2"/>
      <c r="I1418" s="12"/>
      <c r="J1418" s="67">
        <f t="shared" si="135"/>
        <v>0</v>
      </c>
      <c r="K1418" s="5">
        <f t="shared" si="137"/>
        <v>0</v>
      </c>
      <c r="L1418" s="54">
        <f t="shared" si="138"/>
        <v>0</v>
      </c>
      <c r="M1418" s="56">
        <f t="shared" si="134"/>
        <v>0</v>
      </c>
      <c r="N1418" s="5">
        <f t="shared" si="136"/>
        <v>1</v>
      </c>
      <c r="O1418" s="5">
        <f t="shared" si="139"/>
        <v>0</v>
      </c>
    </row>
    <row r="1419" spans="7:15" x14ac:dyDescent="0.2">
      <c r="G1419" s="3"/>
      <c r="H1419" s="2"/>
      <c r="I1419" s="12"/>
      <c r="J1419" s="67">
        <f t="shared" si="135"/>
        <v>0</v>
      </c>
      <c r="K1419" s="5">
        <f t="shared" si="137"/>
        <v>0</v>
      </c>
      <c r="L1419" s="54">
        <f t="shared" si="138"/>
        <v>0</v>
      </c>
      <c r="M1419" s="56">
        <f t="shared" si="134"/>
        <v>0</v>
      </c>
      <c r="N1419" s="5">
        <f t="shared" si="136"/>
        <v>1</v>
      </c>
      <c r="O1419" s="5">
        <f t="shared" si="139"/>
        <v>0</v>
      </c>
    </row>
    <row r="1420" spans="7:15" x14ac:dyDescent="0.2">
      <c r="G1420" s="3"/>
      <c r="H1420" s="2"/>
      <c r="I1420" s="12"/>
      <c r="J1420" s="67">
        <f t="shared" si="135"/>
        <v>0</v>
      </c>
      <c r="K1420" s="5">
        <f t="shared" si="137"/>
        <v>0</v>
      </c>
      <c r="L1420" s="54">
        <f t="shared" si="138"/>
        <v>0</v>
      </c>
      <c r="M1420" s="56">
        <f t="shared" ref="M1420:M1483" si="140">IF(D1420="",D1419,D1420)</f>
        <v>0</v>
      </c>
      <c r="N1420" s="5">
        <f t="shared" si="136"/>
        <v>1</v>
      </c>
      <c r="O1420" s="5">
        <f t="shared" si="139"/>
        <v>0</v>
      </c>
    </row>
    <row r="1421" spans="7:15" x14ac:dyDescent="0.2">
      <c r="G1421" s="3"/>
      <c r="H1421" s="2"/>
      <c r="I1421" s="12"/>
      <c r="J1421" s="67">
        <f t="shared" si="135"/>
        <v>0</v>
      </c>
      <c r="K1421" s="5">
        <f t="shared" si="137"/>
        <v>0</v>
      </c>
      <c r="L1421" s="54">
        <f t="shared" si="138"/>
        <v>0</v>
      </c>
      <c r="M1421" s="56">
        <f t="shared" si="140"/>
        <v>0</v>
      </c>
      <c r="N1421" s="5">
        <f t="shared" si="136"/>
        <v>1</v>
      </c>
      <c r="O1421" s="5">
        <f t="shared" si="139"/>
        <v>0</v>
      </c>
    </row>
    <row r="1422" spans="7:15" x14ac:dyDescent="0.2">
      <c r="G1422" s="3"/>
      <c r="H1422" s="2"/>
      <c r="I1422" s="12"/>
      <c r="J1422" s="67">
        <f t="shared" si="135"/>
        <v>0</v>
      </c>
      <c r="K1422" s="5">
        <f t="shared" si="137"/>
        <v>0</v>
      </c>
      <c r="L1422" s="54">
        <f t="shared" si="138"/>
        <v>0</v>
      </c>
      <c r="M1422" s="56">
        <f t="shared" si="140"/>
        <v>0</v>
      </c>
      <c r="N1422" s="5">
        <f t="shared" si="136"/>
        <v>1</v>
      </c>
      <c r="O1422" s="5">
        <f t="shared" si="139"/>
        <v>0</v>
      </c>
    </row>
    <row r="1423" spans="7:15" x14ac:dyDescent="0.2">
      <c r="G1423" s="3"/>
      <c r="H1423" s="2"/>
      <c r="I1423" s="12"/>
      <c r="J1423" s="67">
        <f t="shared" si="135"/>
        <v>0</v>
      </c>
      <c r="K1423" s="5">
        <f t="shared" si="137"/>
        <v>0</v>
      </c>
      <c r="L1423" s="54">
        <f t="shared" si="138"/>
        <v>0</v>
      </c>
      <c r="M1423" s="56">
        <f t="shared" si="140"/>
        <v>0</v>
      </c>
      <c r="N1423" s="5">
        <f t="shared" si="136"/>
        <v>1</v>
      </c>
      <c r="O1423" s="5">
        <f t="shared" si="139"/>
        <v>0</v>
      </c>
    </row>
    <row r="1424" spans="7:15" x14ac:dyDescent="0.2">
      <c r="G1424" s="3"/>
      <c r="H1424" s="2"/>
      <c r="I1424" s="12"/>
      <c r="J1424" s="67">
        <f t="shared" si="135"/>
        <v>0</v>
      </c>
      <c r="K1424" s="5">
        <f t="shared" si="137"/>
        <v>0</v>
      </c>
      <c r="L1424" s="54">
        <f t="shared" si="138"/>
        <v>0</v>
      </c>
      <c r="M1424" s="56">
        <f t="shared" si="140"/>
        <v>0</v>
      </c>
      <c r="N1424" s="5">
        <f t="shared" si="136"/>
        <v>1</v>
      </c>
      <c r="O1424" s="5">
        <f t="shared" si="139"/>
        <v>0</v>
      </c>
    </row>
    <row r="1425" spans="7:15" x14ac:dyDescent="0.2">
      <c r="G1425" s="3"/>
      <c r="H1425" s="2"/>
      <c r="I1425" s="12"/>
      <c r="J1425" s="67">
        <f t="shared" si="135"/>
        <v>0</v>
      </c>
      <c r="K1425" s="5">
        <f t="shared" si="137"/>
        <v>0</v>
      </c>
      <c r="L1425" s="54">
        <f t="shared" si="138"/>
        <v>0</v>
      </c>
      <c r="M1425" s="56">
        <f t="shared" si="140"/>
        <v>0</v>
      </c>
      <c r="N1425" s="5">
        <f t="shared" si="136"/>
        <v>1</v>
      </c>
      <c r="O1425" s="5">
        <f t="shared" si="139"/>
        <v>0</v>
      </c>
    </row>
    <row r="1426" spans="7:15" x14ac:dyDescent="0.2">
      <c r="G1426" s="3"/>
      <c r="H1426" s="2"/>
      <c r="I1426" s="12"/>
      <c r="J1426" s="67">
        <f t="shared" si="135"/>
        <v>0</v>
      </c>
      <c r="K1426" s="5">
        <f t="shared" si="137"/>
        <v>0</v>
      </c>
      <c r="L1426" s="54">
        <f t="shared" si="138"/>
        <v>0</v>
      </c>
      <c r="M1426" s="56">
        <f t="shared" si="140"/>
        <v>0</v>
      </c>
      <c r="N1426" s="5">
        <f t="shared" si="136"/>
        <v>1</v>
      </c>
      <c r="O1426" s="5">
        <f t="shared" si="139"/>
        <v>0</v>
      </c>
    </row>
    <row r="1427" spans="7:15" x14ac:dyDescent="0.2">
      <c r="G1427" s="3"/>
      <c r="H1427" s="2"/>
      <c r="I1427" s="12"/>
      <c r="J1427" s="67">
        <f t="shared" si="135"/>
        <v>0</v>
      </c>
      <c r="K1427" s="5">
        <f t="shared" si="137"/>
        <v>0</v>
      </c>
      <c r="L1427" s="54">
        <f t="shared" si="138"/>
        <v>0</v>
      </c>
      <c r="M1427" s="56">
        <f t="shared" si="140"/>
        <v>0</v>
      </c>
      <c r="N1427" s="5">
        <f t="shared" si="136"/>
        <v>1</v>
      </c>
      <c r="O1427" s="5">
        <f t="shared" si="139"/>
        <v>0</v>
      </c>
    </row>
    <row r="1428" spans="7:15" x14ac:dyDescent="0.2">
      <c r="G1428" s="3"/>
      <c r="H1428" s="2"/>
      <c r="I1428" s="12"/>
      <c r="J1428" s="67">
        <f t="shared" si="135"/>
        <v>0</v>
      </c>
      <c r="K1428" s="5">
        <f t="shared" si="137"/>
        <v>0</v>
      </c>
      <c r="L1428" s="54">
        <f t="shared" si="138"/>
        <v>0</v>
      </c>
      <c r="M1428" s="56">
        <f t="shared" si="140"/>
        <v>0</v>
      </c>
      <c r="N1428" s="5">
        <f t="shared" si="136"/>
        <v>1</v>
      </c>
      <c r="O1428" s="5">
        <f t="shared" si="139"/>
        <v>0</v>
      </c>
    </row>
    <row r="1429" spans="7:15" x14ac:dyDescent="0.2">
      <c r="G1429" s="3"/>
      <c r="H1429" s="2"/>
      <c r="I1429" s="12"/>
      <c r="J1429" s="67">
        <f t="shared" si="135"/>
        <v>0</v>
      </c>
      <c r="K1429" s="5">
        <f t="shared" si="137"/>
        <v>0</v>
      </c>
      <c r="L1429" s="54">
        <f t="shared" si="138"/>
        <v>0</v>
      </c>
      <c r="M1429" s="56">
        <f t="shared" si="140"/>
        <v>0</v>
      </c>
      <c r="N1429" s="5">
        <f t="shared" si="136"/>
        <v>1</v>
      </c>
      <c r="O1429" s="5">
        <f t="shared" si="139"/>
        <v>0</v>
      </c>
    </row>
    <row r="1430" spans="7:15" x14ac:dyDescent="0.2">
      <c r="G1430" s="3"/>
      <c r="H1430" s="2"/>
      <c r="I1430" s="12"/>
      <c r="J1430" s="67">
        <f t="shared" si="135"/>
        <v>0</v>
      </c>
      <c r="K1430" s="5">
        <f t="shared" si="137"/>
        <v>0</v>
      </c>
      <c r="L1430" s="54">
        <f t="shared" si="138"/>
        <v>0</v>
      </c>
      <c r="M1430" s="56">
        <f t="shared" si="140"/>
        <v>0</v>
      </c>
      <c r="N1430" s="5">
        <f t="shared" si="136"/>
        <v>1</v>
      </c>
      <c r="O1430" s="5">
        <f t="shared" si="139"/>
        <v>0</v>
      </c>
    </row>
    <row r="1431" spans="7:15" x14ac:dyDescent="0.2">
      <c r="G1431" s="3"/>
      <c r="H1431" s="2"/>
      <c r="I1431" s="12"/>
      <c r="J1431" s="67">
        <f t="shared" si="135"/>
        <v>0</v>
      </c>
      <c r="K1431" s="5">
        <f t="shared" si="137"/>
        <v>0</v>
      </c>
      <c r="L1431" s="54">
        <f t="shared" si="138"/>
        <v>0</v>
      </c>
      <c r="M1431" s="56">
        <f t="shared" si="140"/>
        <v>0</v>
      </c>
      <c r="N1431" s="5">
        <f t="shared" si="136"/>
        <v>1</v>
      </c>
      <c r="O1431" s="5">
        <f t="shared" si="139"/>
        <v>0</v>
      </c>
    </row>
    <row r="1432" spans="7:15" x14ac:dyDescent="0.2">
      <c r="G1432" s="3"/>
      <c r="H1432" s="2"/>
      <c r="I1432" s="12"/>
      <c r="J1432" s="67">
        <f t="shared" si="135"/>
        <v>0</v>
      </c>
      <c r="K1432" s="5">
        <f t="shared" si="137"/>
        <v>0</v>
      </c>
      <c r="L1432" s="54">
        <f t="shared" si="138"/>
        <v>0</v>
      </c>
      <c r="M1432" s="56">
        <f t="shared" si="140"/>
        <v>0</v>
      </c>
      <c r="N1432" s="5">
        <f t="shared" si="136"/>
        <v>1</v>
      </c>
      <c r="O1432" s="5">
        <f t="shared" si="139"/>
        <v>0</v>
      </c>
    </row>
    <row r="1433" spans="7:15" x14ac:dyDescent="0.2">
      <c r="G1433" s="3"/>
      <c r="H1433" s="2"/>
      <c r="I1433" s="12"/>
      <c r="J1433" s="67">
        <f t="shared" si="135"/>
        <v>0</v>
      </c>
      <c r="K1433" s="5">
        <f t="shared" si="137"/>
        <v>0</v>
      </c>
      <c r="L1433" s="54">
        <f t="shared" si="138"/>
        <v>0</v>
      </c>
      <c r="M1433" s="56">
        <f t="shared" si="140"/>
        <v>0</v>
      </c>
      <c r="N1433" s="5">
        <f t="shared" si="136"/>
        <v>1</v>
      </c>
      <c r="O1433" s="5">
        <f t="shared" si="139"/>
        <v>0</v>
      </c>
    </row>
    <row r="1434" spans="7:15" x14ac:dyDescent="0.2">
      <c r="G1434" s="3"/>
      <c r="H1434" s="2"/>
      <c r="I1434" s="12"/>
      <c r="J1434" s="67">
        <f t="shared" si="135"/>
        <v>0</v>
      </c>
      <c r="K1434" s="5">
        <f t="shared" si="137"/>
        <v>0</v>
      </c>
      <c r="L1434" s="54">
        <f t="shared" si="138"/>
        <v>0</v>
      </c>
      <c r="M1434" s="56">
        <f t="shared" si="140"/>
        <v>0</v>
      </c>
      <c r="N1434" s="5">
        <f t="shared" si="136"/>
        <v>1</v>
      </c>
      <c r="O1434" s="5">
        <f t="shared" si="139"/>
        <v>0</v>
      </c>
    </row>
    <row r="1435" spans="7:15" x14ac:dyDescent="0.2">
      <c r="G1435" s="3"/>
      <c r="H1435" s="2"/>
      <c r="I1435" s="12"/>
      <c r="J1435" s="67">
        <f t="shared" si="135"/>
        <v>0</v>
      </c>
      <c r="K1435" s="5">
        <f t="shared" si="137"/>
        <v>0</v>
      </c>
      <c r="L1435" s="54">
        <f t="shared" si="138"/>
        <v>0</v>
      </c>
      <c r="M1435" s="56">
        <f t="shared" si="140"/>
        <v>0</v>
      </c>
      <c r="N1435" s="5">
        <f t="shared" si="136"/>
        <v>1</v>
      </c>
      <c r="O1435" s="5">
        <f t="shared" si="139"/>
        <v>0</v>
      </c>
    </row>
    <row r="1436" spans="7:15" x14ac:dyDescent="0.2">
      <c r="G1436" s="3"/>
      <c r="H1436" s="2"/>
      <c r="I1436" s="12"/>
      <c r="J1436" s="67">
        <f t="shared" si="135"/>
        <v>0</v>
      </c>
      <c r="K1436" s="5">
        <f t="shared" si="137"/>
        <v>0</v>
      </c>
      <c r="L1436" s="54">
        <f t="shared" si="138"/>
        <v>0</v>
      </c>
      <c r="M1436" s="56">
        <f t="shared" si="140"/>
        <v>0</v>
      </c>
      <c r="N1436" s="5">
        <f t="shared" si="136"/>
        <v>1</v>
      </c>
      <c r="O1436" s="5">
        <f t="shared" si="139"/>
        <v>0</v>
      </c>
    </row>
    <row r="1437" spans="7:15" x14ac:dyDescent="0.2">
      <c r="G1437" s="3"/>
      <c r="H1437" s="2"/>
      <c r="I1437" s="12"/>
      <c r="J1437" s="67">
        <f t="shared" si="135"/>
        <v>0</v>
      </c>
      <c r="K1437" s="5">
        <f t="shared" si="137"/>
        <v>0</v>
      </c>
      <c r="L1437" s="54">
        <f t="shared" si="138"/>
        <v>0</v>
      </c>
      <c r="M1437" s="56">
        <f t="shared" si="140"/>
        <v>0</v>
      </c>
      <c r="N1437" s="5">
        <f t="shared" si="136"/>
        <v>1</v>
      </c>
      <c r="O1437" s="5">
        <f t="shared" si="139"/>
        <v>0</v>
      </c>
    </row>
    <row r="1438" spans="7:15" x14ac:dyDescent="0.2">
      <c r="G1438" s="3"/>
      <c r="H1438" s="2"/>
      <c r="I1438" s="12"/>
      <c r="J1438" s="67">
        <f t="shared" si="135"/>
        <v>0</v>
      </c>
      <c r="K1438" s="5">
        <f t="shared" si="137"/>
        <v>0</v>
      </c>
      <c r="L1438" s="54">
        <f t="shared" si="138"/>
        <v>0</v>
      </c>
      <c r="M1438" s="56">
        <f t="shared" si="140"/>
        <v>0</v>
      </c>
      <c r="N1438" s="5">
        <f t="shared" si="136"/>
        <v>1</v>
      </c>
      <c r="O1438" s="5">
        <f t="shared" si="139"/>
        <v>0</v>
      </c>
    </row>
    <row r="1439" spans="7:15" x14ac:dyDescent="0.2">
      <c r="G1439" s="3"/>
      <c r="H1439" s="2"/>
      <c r="I1439" s="12"/>
      <c r="J1439" s="67">
        <f t="shared" si="135"/>
        <v>0</v>
      </c>
      <c r="K1439" s="5">
        <f t="shared" si="137"/>
        <v>0</v>
      </c>
      <c r="L1439" s="54">
        <f t="shared" si="138"/>
        <v>0</v>
      </c>
      <c r="M1439" s="56">
        <f t="shared" si="140"/>
        <v>0</v>
      </c>
      <c r="N1439" s="5">
        <f t="shared" si="136"/>
        <v>1</v>
      </c>
      <c r="O1439" s="5">
        <f t="shared" si="139"/>
        <v>0</v>
      </c>
    </row>
    <row r="1440" spans="7:15" x14ac:dyDescent="0.2">
      <c r="G1440" s="3"/>
      <c r="H1440" s="2"/>
      <c r="I1440" s="12"/>
      <c r="J1440" s="67">
        <f t="shared" si="135"/>
        <v>0</v>
      </c>
      <c r="K1440" s="5">
        <f t="shared" si="137"/>
        <v>0</v>
      </c>
      <c r="L1440" s="54">
        <f t="shared" si="138"/>
        <v>0</v>
      </c>
      <c r="M1440" s="56">
        <f t="shared" si="140"/>
        <v>0</v>
      </c>
      <c r="N1440" s="5">
        <f t="shared" si="136"/>
        <v>1</v>
      </c>
      <c r="O1440" s="5">
        <f t="shared" si="139"/>
        <v>0</v>
      </c>
    </row>
    <row r="1441" spans="7:15" x14ac:dyDescent="0.2">
      <c r="G1441" s="3"/>
      <c r="H1441" s="2"/>
      <c r="I1441" s="12"/>
      <c r="J1441" s="67">
        <f t="shared" si="135"/>
        <v>0</v>
      </c>
      <c r="K1441" s="5">
        <f t="shared" si="137"/>
        <v>0</v>
      </c>
      <c r="L1441" s="54">
        <f t="shared" si="138"/>
        <v>0</v>
      </c>
      <c r="M1441" s="56">
        <f t="shared" si="140"/>
        <v>0</v>
      </c>
      <c r="N1441" s="5">
        <f t="shared" si="136"/>
        <v>1</v>
      </c>
      <c r="O1441" s="5">
        <f t="shared" si="139"/>
        <v>0</v>
      </c>
    </row>
    <row r="1442" spans="7:15" x14ac:dyDescent="0.2">
      <c r="G1442" s="3"/>
      <c r="H1442" s="2"/>
      <c r="I1442" s="12"/>
      <c r="J1442" s="67">
        <f t="shared" si="135"/>
        <v>0</v>
      </c>
      <c r="K1442" s="5">
        <f t="shared" si="137"/>
        <v>0</v>
      </c>
      <c r="L1442" s="54">
        <f t="shared" si="138"/>
        <v>0</v>
      </c>
      <c r="M1442" s="56">
        <f t="shared" si="140"/>
        <v>0</v>
      </c>
      <c r="N1442" s="5">
        <f t="shared" si="136"/>
        <v>1</v>
      </c>
      <c r="O1442" s="5">
        <f t="shared" si="139"/>
        <v>0</v>
      </c>
    </row>
    <row r="1443" spans="7:15" x14ac:dyDescent="0.2">
      <c r="G1443" s="3"/>
      <c r="H1443" s="2"/>
      <c r="I1443" s="12"/>
      <c r="J1443" s="67">
        <f t="shared" si="135"/>
        <v>0</v>
      </c>
      <c r="K1443" s="5">
        <f t="shared" si="137"/>
        <v>0</v>
      </c>
      <c r="L1443" s="54">
        <f t="shared" si="138"/>
        <v>0</v>
      </c>
      <c r="M1443" s="56">
        <f t="shared" si="140"/>
        <v>0</v>
      </c>
      <c r="N1443" s="5">
        <f t="shared" si="136"/>
        <v>1</v>
      </c>
      <c r="O1443" s="5">
        <f t="shared" si="139"/>
        <v>0</v>
      </c>
    </row>
    <row r="1444" spans="7:15" x14ac:dyDescent="0.2">
      <c r="G1444" s="3"/>
      <c r="H1444" s="2"/>
      <c r="I1444" s="12"/>
      <c r="J1444" s="67">
        <f t="shared" si="135"/>
        <v>0</v>
      </c>
      <c r="K1444" s="5">
        <f t="shared" si="137"/>
        <v>0</v>
      </c>
      <c r="L1444" s="54">
        <f t="shared" si="138"/>
        <v>0</v>
      </c>
      <c r="M1444" s="56">
        <f t="shared" si="140"/>
        <v>0</v>
      </c>
      <c r="N1444" s="5">
        <f t="shared" si="136"/>
        <v>1</v>
      </c>
      <c r="O1444" s="5">
        <f t="shared" si="139"/>
        <v>0</v>
      </c>
    </row>
    <row r="1445" spans="7:15" x14ac:dyDescent="0.2">
      <c r="G1445" s="3"/>
      <c r="H1445" s="2"/>
      <c r="I1445" s="12"/>
      <c r="J1445" s="67">
        <f t="shared" si="135"/>
        <v>0</v>
      </c>
      <c r="K1445" s="5">
        <f t="shared" si="137"/>
        <v>0</v>
      </c>
      <c r="L1445" s="54">
        <f t="shared" si="138"/>
        <v>0</v>
      </c>
      <c r="M1445" s="56">
        <f t="shared" si="140"/>
        <v>0</v>
      </c>
      <c r="N1445" s="5">
        <f t="shared" si="136"/>
        <v>1</v>
      </c>
      <c r="O1445" s="5">
        <f t="shared" si="139"/>
        <v>0</v>
      </c>
    </row>
    <row r="1446" spans="7:15" x14ac:dyDescent="0.2">
      <c r="G1446" s="3"/>
      <c r="H1446" s="2"/>
      <c r="I1446" s="12"/>
      <c r="J1446" s="67">
        <f t="shared" si="135"/>
        <v>0</v>
      </c>
      <c r="K1446" s="5">
        <f t="shared" si="137"/>
        <v>0</v>
      </c>
      <c r="L1446" s="54">
        <f t="shared" si="138"/>
        <v>0</v>
      </c>
      <c r="M1446" s="56">
        <f t="shared" si="140"/>
        <v>0</v>
      </c>
      <c r="N1446" s="5">
        <f t="shared" si="136"/>
        <v>1</v>
      </c>
      <c r="O1446" s="5">
        <f t="shared" si="139"/>
        <v>0</v>
      </c>
    </row>
    <row r="1447" spans="7:15" x14ac:dyDescent="0.2">
      <c r="G1447" s="3"/>
      <c r="H1447" s="2"/>
      <c r="I1447" s="12"/>
      <c r="J1447" s="67">
        <f t="shared" si="135"/>
        <v>0</v>
      </c>
      <c r="K1447" s="5">
        <f t="shared" si="137"/>
        <v>0</v>
      </c>
      <c r="L1447" s="54">
        <f t="shared" si="138"/>
        <v>0</v>
      </c>
      <c r="M1447" s="56">
        <f t="shared" si="140"/>
        <v>0</v>
      </c>
      <c r="N1447" s="5">
        <f t="shared" si="136"/>
        <v>1</v>
      </c>
      <c r="O1447" s="5">
        <f t="shared" si="139"/>
        <v>0</v>
      </c>
    </row>
    <row r="1448" spans="7:15" x14ac:dyDescent="0.2">
      <c r="G1448" s="3"/>
      <c r="H1448" s="2"/>
      <c r="I1448" s="12"/>
      <c r="J1448" s="67">
        <f t="shared" si="135"/>
        <v>0</v>
      </c>
      <c r="K1448" s="5">
        <f t="shared" si="137"/>
        <v>0</v>
      </c>
      <c r="L1448" s="54">
        <f t="shared" si="138"/>
        <v>0</v>
      </c>
      <c r="M1448" s="56">
        <f t="shared" si="140"/>
        <v>0</v>
      </c>
      <c r="N1448" s="5">
        <f t="shared" si="136"/>
        <v>1</v>
      </c>
      <c r="O1448" s="5">
        <f t="shared" si="139"/>
        <v>0</v>
      </c>
    </row>
    <row r="1449" spans="7:15" x14ac:dyDescent="0.2">
      <c r="G1449" s="3"/>
      <c r="H1449" s="2"/>
      <c r="I1449" s="12"/>
      <c r="J1449" s="67">
        <f t="shared" si="135"/>
        <v>0</v>
      </c>
      <c r="K1449" s="5">
        <f t="shared" si="137"/>
        <v>0</v>
      </c>
      <c r="L1449" s="54">
        <f t="shared" si="138"/>
        <v>0</v>
      </c>
      <c r="M1449" s="56">
        <f t="shared" si="140"/>
        <v>0</v>
      </c>
      <c r="N1449" s="5">
        <f t="shared" si="136"/>
        <v>1</v>
      </c>
      <c r="O1449" s="5">
        <f t="shared" si="139"/>
        <v>0</v>
      </c>
    </row>
    <row r="1450" spans="7:15" x14ac:dyDescent="0.2">
      <c r="G1450" s="3"/>
      <c r="H1450" s="2"/>
      <c r="I1450" s="12"/>
      <c r="J1450" s="67">
        <f t="shared" ref="J1450:J1513" si="141">IF(A1450=C1450,0,H1450)</f>
        <v>0</v>
      </c>
      <c r="K1450" s="5">
        <f t="shared" si="137"/>
        <v>0</v>
      </c>
      <c r="L1450" s="54">
        <f t="shared" si="138"/>
        <v>0</v>
      </c>
      <c r="M1450" s="56">
        <f t="shared" si="140"/>
        <v>0</v>
      </c>
      <c r="N1450" s="5">
        <f t="shared" si="136"/>
        <v>1</v>
      </c>
      <c r="O1450" s="5">
        <f t="shared" si="139"/>
        <v>0</v>
      </c>
    </row>
    <row r="1451" spans="7:15" x14ac:dyDescent="0.2">
      <c r="G1451" s="3"/>
      <c r="H1451" s="2"/>
      <c r="I1451" s="12"/>
      <c r="J1451" s="67">
        <f t="shared" si="141"/>
        <v>0</v>
      </c>
      <c r="K1451" s="5">
        <f t="shared" si="137"/>
        <v>0</v>
      </c>
      <c r="L1451" s="54">
        <f t="shared" si="138"/>
        <v>0</v>
      </c>
      <c r="M1451" s="56">
        <f t="shared" si="140"/>
        <v>0</v>
      </c>
      <c r="N1451" s="5">
        <f t="shared" si="136"/>
        <v>1</v>
      </c>
      <c r="O1451" s="5">
        <f t="shared" si="139"/>
        <v>0</v>
      </c>
    </row>
    <row r="1452" spans="7:15" x14ac:dyDescent="0.2">
      <c r="G1452" s="3"/>
      <c r="H1452" s="2"/>
      <c r="I1452" s="12"/>
      <c r="J1452" s="67">
        <f t="shared" si="141"/>
        <v>0</v>
      </c>
      <c r="K1452" s="5">
        <f t="shared" si="137"/>
        <v>0</v>
      </c>
      <c r="L1452" s="54">
        <f t="shared" si="138"/>
        <v>0</v>
      </c>
      <c r="M1452" s="56">
        <f t="shared" si="140"/>
        <v>0</v>
      </c>
      <c r="N1452" s="5">
        <f t="shared" si="136"/>
        <v>1</v>
      </c>
      <c r="O1452" s="5">
        <f t="shared" si="139"/>
        <v>0</v>
      </c>
    </row>
    <row r="1453" spans="7:15" x14ac:dyDescent="0.2">
      <c r="G1453" s="3"/>
      <c r="H1453" s="2"/>
      <c r="I1453" s="12"/>
      <c r="J1453" s="67">
        <f t="shared" si="141"/>
        <v>0</v>
      </c>
      <c r="K1453" s="5">
        <f t="shared" si="137"/>
        <v>0</v>
      </c>
      <c r="L1453" s="54">
        <f t="shared" si="138"/>
        <v>0</v>
      </c>
      <c r="M1453" s="56">
        <f t="shared" si="140"/>
        <v>0</v>
      </c>
      <c r="N1453" s="5">
        <f t="shared" si="136"/>
        <v>1</v>
      </c>
      <c r="O1453" s="5">
        <f t="shared" si="139"/>
        <v>0</v>
      </c>
    </row>
    <row r="1454" spans="7:15" x14ac:dyDescent="0.2">
      <c r="G1454" s="3"/>
      <c r="H1454" s="2"/>
      <c r="I1454" s="12"/>
      <c r="J1454" s="67">
        <f t="shared" si="141"/>
        <v>0</v>
      </c>
      <c r="K1454" s="5">
        <f t="shared" si="137"/>
        <v>0</v>
      </c>
      <c r="L1454" s="54">
        <f t="shared" si="138"/>
        <v>0</v>
      </c>
      <c r="M1454" s="56">
        <f t="shared" si="140"/>
        <v>0</v>
      </c>
      <c r="N1454" s="5">
        <f t="shared" si="136"/>
        <v>1</v>
      </c>
      <c r="O1454" s="5">
        <f t="shared" si="139"/>
        <v>0</v>
      </c>
    </row>
    <row r="1455" spans="7:15" x14ac:dyDescent="0.2">
      <c r="G1455" s="3"/>
      <c r="H1455" s="2"/>
      <c r="I1455" s="12"/>
      <c r="J1455" s="67">
        <f t="shared" si="141"/>
        <v>0</v>
      </c>
      <c r="K1455" s="5">
        <f t="shared" si="137"/>
        <v>0</v>
      </c>
      <c r="L1455" s="54">
        <f t="shared" si="138"/>
        <v>0</v>
      </c>
      <c r="M1455" s="56">
        <f t="shared" si="140"/>
        <v>0</v>
      </c>
      <c r="N1455" s="5">
        <f t="shared" si="136"/>
        <v>1</v>
      </c>
      <c r="O1455" s="5">
        <f t="shared" si="139"/>
        <v>0</v>
      </c>
    </row>
    <row r="1456" spans="7:15" x14ac:dyDescent="0.2">
      <c r="G1456" s="3"/>
      <c r="H1456" s="2"/>
      <c r="I1456" s="12"/>
      <c r="J1456" s="67">
        <f t="shared" si="141"/>
        <v>0</v>
      </c>
      <c r="K1456" s="5">
        <f t="shared" si="137"/>
        <v>0</v>
      </c>
      <c r="L1456" s="54">
        <f t="shared" si="138"/>
        <v>0</v>
      </c>
      <c r="M1456" s="56">
        <f t="shared" si="140"/>
        <v>0</v>
      </c>
      <c r="N1456" s="5">
        <f t="shared" si="136"/>
        <v>1</v>
      </c>
      <c r="O1456" s="5">
        <f t="shared" si="139"/>
        <v>0</v>
      </c>
    </row>
    <row r="1457" spans="7:15" x14ac:dyDescent="0.2">
      <c r="G1457" s="3"/>
      <c r="H1457" s="2"/>
      <c r="I1457" s="12"/>
      <c r="J1457" s="67">
        <f t="shared" si="141"/>
        <v>0</v>
      </c>
      <c r="K1457" s="5">
        <f t="shared" si="137"/>
        <v>0</v>
      </c>
      <c r="L1457" s="54">
        <f t="shared" si="138"/>
        <v>0</v>
      </c>
      <c r="M1457" s="56">
        <f t="shared" si="140"/>
        <v>0</v>
      </c>
      <c r="N1457" s="5">
        <f t="shared" si="136"/>
        <v>1</v>
      </c>
      <c r="O1457" s="5">
        <f t="shared" si="139"/>
        <v>0</v>
      </c>
    </row>
    <row r="1458" spans="7:15" x14ac:dyDescent="0.2">
      <c r="G1458" s="3"/>
      <c r="H1458" s="2"/>
      <c r="I1458" s="12"/>
      <c r="J1458" s="67">
        <f t="shared" si="141"/>
        <v>0</v>
      </c>
      <c r="K1458" s="5">
        <f t="shared" si="137"/>
        <v>0</v>
      </c>
      <c r="L1458" s="54">
        <f t="shared" si="138"/>
        <v>0</v>
      </c>
      <c r="M1458" s="56">
        <f t="shared" si="140"/>
        <v>0</v>
      </c>
      <c r="N1458" s="5">
        <f t="shared" si="136"/>
        <v>1</v>
      </c>
      <c r="O1458" s="5">
        <f t="shared" si="139"/>
        <v>0</v>
      </c>
    </row>
    <row r="1459" spans="7:15" x14ac:dyDescent="0.2">
      <c r="G1459" s="3"/>
      <c r="H1459" s="2"/>
      <c r="I1459" s="12"/>
      <c r="J1459" s="67">
        <f t="shared" si="141"/>
        <v>0</v>
      </c>
      <c r="K1459" s="5">
        <f t="shared" si="137"/>
        <v>0</v>
      </c>
      <c r="L1459" s="54">
        <f t="shared" si="138"/>
        <v>0</v>
      </c>
      <c r="M1459" s="56">
        <f t="shared" si="140"/>
        <v>0</v>
      </c>
      <c r="N1459" s="5">
        <f t="shared" si="136"/>
        <v>1</v>
      </c>
      <c r="O1459" s="5">
        <f t="shared" si="139"/>
        <v>0</v>
      </c>
    </row>
    <row r="1460" spans="7:15" x14ac:dyDescent="0.2">
      <c r="G1460" s="3"/>
      <c r="H1460" s="2"/>
      <c r="I1460" s="12"/>
      <c r="J1460" s="67">
        <f t="shared" si="141"/>
        <v>0</v>
      </c>
      <c r="K1460" s="5">
        <f t="shared" si="137"/>
        <v>0</v>
      </c>
      <c r="L1460" s="54">
        <f t="shared" si="138"/>
        <v>0</v>
      </c>
      <c r="M1460" s="56">
        <f t="shared" si="140"/>
        <v>0</v>
      </c>
      <c r="N1460" s="5">
        <f t="shared" si="136"/>
        <v>1</v>
      </c>
      <c r="O1460" s="5">
        <f t="shared" si="139"/>
        <v>0</v>
      </c>
    </row>
    <row r="1461" spans="7:15" x14ac:dyDescent="0.2">
      <c r="G1461" s="3"/>
      <c r="H1461" s="2"/>
      <c r="I1461" s="12"/>
      <c r="J1461" s="67">
        <f t="shared" si="141"/>
        <v>0</v>
      </c>
      <c r="K1461" s="5">
        <f t="shared" si="137"/>
        <v>0</v>
      </c>
      <c r="L1461" s="54">
        <f t="shared" si="138"/>
        <v>0</v>
      </c>
      <c r="M1461" s="56">
        <f t="shared" si="140"/>
        <v>0</v>
      </c>
      <c r="N1461" s="5">
        <f t="shared" si="136"/>
        <v>1</v>
      </c>
      <c r="O1461" s="5">
        <f t="shared" si="139"/>
        <v>0</v>
      </c>
    </row>
    <row r="1462" spans="7:15" x14ac:dyDescent="0.2">
      <c r="G1462" s="3"/>
      <c r="H1462" s="2"/>
      <c r="I1462" s="12"/>
      <c r="J1462" s="67">
        <f t="shared" si="141"/>
        <v>0</v>
      </c>
      <c r="K1462" s="5">
        <f t="shared" si="137"/>
        <v>0</v>
      </c>
      <c r="L1462" s="54">
        <f t="shared" si="138"/>
        <v>0</v>
      </c>
      <c r="M1462" s="56">
        <f t="shared" si="140"/>
        <v>0</v>
      </c>
      <c r="N1462" s="5">
        <f t="shared" si="136"/>
        <v>1</v>
      </c>
      <c r="O1462" s="5">
        <f t="shared" si="139"/>
        <v>0</v>
      </c>
    </row>
    <row r="1463" spans="7:15" x14ac:dyDescent="0.2">
      <c r="G1463" s="3"/>
      <c r="H1463" s="2"/>
      <c r="I1463" s="12"/>
      <c r="J1463" s="67">
        <f t="shared" si="141"/>
        <v>0</v>
      </c>
      <c r="K1463" s="5">
        <f t="shared" si="137"/>
        <v>0</v>
      </c>
      <c r="L1463" s="54">
        <f t="shared" si="138"/>
        <v>0</v>
      </c>
      <c r="M1463" s="56">
        <f t="shared" si="140"/>
        <v>0</v>
      </c>
      <c r="N1463" s="5">
        <f t="shared" si="136"/>
        <v>1</v>
      </c>
      <c r="O1463" s="5">
        <f t="shared" si="139"/>
        <v>0</v>
      </c>
    </row>
    <row r="1464" spans="7:15" x14ac:dyDescent="0.2">
      <c r="G1464" s="3"/>
      <c r="H1464" s="2"/>
      <c r="I1464" s="12"/>
      <c r="J1464" s="67">
        <f t="shared" si="141"/>
        <v>0</v>
      </c>
      <c r="K1464" s="5">
        <f t="shared" si="137"/>
        <v>0</v>
      </c>
      <c r="L1464" s="54">
        <f t="shared" si="138"/>
        <v>0</v>
      </c>
      <c r="M1464" s="56">
        <f t="shared" si="140"/>
        <v>0</v>
      </c>
      <c r="N1464" s="5">
        <f t="shared" si="136"/>
        <v>1</v>
      </c>
      <c r="O1464" s="5">
        <f t="shared" si="139"/>
        <v>0</v>
      </c>
    </row>
    <row r="1465" spans="7:15" x14ac:dyDescent="0.2">
      <c r="G1465" s="3"/>
      <c r="H1465" s="2"/>
      <c r="I1465" s="12"/>
      <c r="J1465" s="67">
        <f t="shared" si="141"/>
        <v>0</v>
      </c>
      <c r="K1465" s="5">
        <f t="shared" si="137"/>
        <v>0</v>
      </c>
      <c r="L1465" s="54">
        <f t="shared" si="138"/>
        <v>0</v>
      </c>
      <c r="M1465" s="56">
        <f t="shared" si="140"/>
        <v>0</v>
      </c>
      <c r="N1465" s="5">
        <f t="shared" si="136"/>
        <v>1</v>
      </c>
      <c r="O1465" s="5">
        <f t="shared" si="139"/>
        <v>0</v>
      </c>
    </row>
    <row r="1466" spans="7:15" x14ac:dyDescent="0.2">
      <c r="G1466" s="3"/>
      <c r="H1466" s="2"/>
      <c r="I1466" s="12"/>
      <c r="J1466" s="67">
        <f t="shared" si="141"/>
        <v>0</v>
      </c>
      <c r="K1466" s="5">
        <f t="shared" si="137"/>
        <v>0</v>
      </c>
      <c r="L1466" s="54">
        <f t="shared" si="138"/>
        <v>0</v>
      </c>
      <c r="M1466" s="56">
        <f t="shared" si="140"/>
        <v>0</v>
      </c>
      <c r="N1466" s="5">
        <f t="shared" si="136"/>
        <v>1</v>
      </c>
      <c r="O1466" s="5">
        <f t="shared" si="139"/>
        <v>0</v>
      </c>
    </row>
    <row r="1467" spans="7:15" x14ac:dyDescent="0.2">
      <c r="G1467" s="3"/>
      <c r="H1467" s="2"/>
      <c r="I1467" s="12"/>
      <c r="J1467" s="67">
        <f t="shared" si="141"/>
        <v>0</v>
      </c>
      <c r="K1467" s="5">
        <f t="shared" si="137"/>
        <v>0</v>
      </c>
      <c r="L1467" s="54">
        <f t="shared" si="138"/>
        <v>0</v>
      </c>
      <c r="M1467" s="56">
        <f t="shared" si="140"/>
        <v>0</v>
      </c>
      <c r="N1467" s="5">
        <f t="shared" si="136"/>
        <v>1</v>
      </c>
      <c r="O1467" s="5">
        <f t="shared" si="139"/>
        <v>0</v>
      </c>
    </row>
    <row r="1468" spans="7:15" x14ac:dyDescent="0.2">
      <c r="G1468" s="3"/>
      <c r="H1468" s="2"/>
      <c r="I1468" s="12"/>
      <c r="J1468" s="67">
        <f t="shared" si="141"/>
        <v>0</v>
      </c>
      <c r="K1468" s="5">
        <f t="shared" si="137"/>
        <v>0</v>
      </c>
      <c r="L1468" s="54">
        <f t="shared" si="138"/>
        <v>0</v>
      </c>
      <c r="M1468" s="56">
        <f t="shared" si="140"/>
        <v>0</v>
      </c>
      <c r="N1468" s="5">
        <f t="shared" si="136"/>
        <v>1</v>
      </c>
      <c r="O1468" s="5">
        <f t="shared" si="139"/>
        <v>0</v>
      </c>
    </row>
    <row r="1469" spans="7:15" x14ac:dyDescent="0.2">
      <c r="G1469" s="3"/>
      <c r="H1469" s="2"/>
      <c r="I1469" s="12"/>
      <c r="J1469" s="67">
        <f t="shared" si="141"/>
        <v>0</v>
      </c>
      <c r="K1469" s="5">
        <f t="shared" si="137"/>
        <v>0</v>
      </c>
      <c r="L1469" s="54">
        <f t="shared" si="138"/>
        <v>0</v>
      </c>
      <c r="M1469" s="56">
        <f t="shared" si="140"/>
        <v>0</v>
      </c>
      <c r="N1469" s="5">
        <f t="shared" si="136"/>
        <v>1</v>
      </c>
      <c r="O1469" s="5">
        <f t="shared" si="139"/>
        <v>0</v>
      </c>
    </row>
    <row r="1470" spans="7:15" x14ac:dyDescent="0.2">
      <c r="G1470" s="3"/>
      <c r="H1470" s="2"/>
      <c r="I1470" s="12"/>
      <c r="J1470" s="67">
        <f t="shared" si="141"/>
        <v>0</v>
      </c>
      <c r="K1470" s="5">
        <f t="shared" si="137"/>
        <v>0</v>
      </c>
      <c r="L1470" s="54">
        <f t="shared" si="138"/>
        <v>0</v>
      </c>
      <c r="M1470" s="56">
        <f t="shared" si="140"/>
        <v>0</v>
      </c>
      <c r="N1470" s="5">
        <f t="shared" si="136"/>
        <v>1</v>
      </c>
      <c r="O1470" s="5">
        <f t="shared" si="139"/>
        <v>0</v>
      </c>
    </row>
    <row r="1471" spans="7:15" x14ac:dyDescent="0.2">
      <c r="G1471" s="3"/>
      <c r="H1471" s="2"/>
      <c r="I1471" s="12"/>
      <c r="J1471" s="67">
        <f t="shared" si="141"/>
        <v>0</v>
      </c>
      <c r="K1471" s="5">
        <f t="shared" si="137"/>
        <v>0</v>
      </c>
      <c r="L1471" s="54">
        <f t="shared" si="138"/>
        <v>0</v>
      </c>
      <c r="M1471" s="56">
        <f t="shared" si="140"/>
        <v>0</v>
      </c>
      <c r="N1471" s="5">
        <f t="shared" si="136"/>
        <v>1</v>
      </c>
      <c r="O1471" s="5">
        <f t="shared" si="139"/>
        <v>0</v>
      </c>
    </row>
    <row r="1472" spans="7:15" x14ac:dyDescent="0.2">
      <c r="G1472" s="3"/>
      <c r="H1472" s="2"/>
      <c r="I1472" s="12"/>
      <c r="J1472" s="67">
        <f t="shared" si="141"/>
        <v>0</v>
      </c>
      <c r="K1472" s="5">
        <f t="shared" si="137"/>
        <v>0</v>
      </c>
      <c r="L1472" s="54">
        <f t="shared" si="138"/>
        <v>0</v>
      </c>
      <c r="M1472" s="56">
        <f t="shared" si="140"/>
        <v>0</v>
      </c>
      <c r="N1472" s="5">
        <f t="shared" si="136"/>
        <v>1</v>
      </c>
      <c r="O1472" s="5">
        <f t="shared" si="139"/>
        <v>0</v>
      </c>
    </row>
    <row r="1473" spans="7:15" x14ac:dyDescent="0.2">
      <c r="G1473" s="3"/>
      <c r="H1473" s="2"/>
      <c r="I1473" s="12"/>
      <c r="J1473" s="67">
        <f t="shared" si="141"/>
        <v>0</v>
      </c>
      <c r="K1473" s="5">
        <f t="shared" si="137"/>
        <v>0</v>
      </c>
      <c r="L1473" s="54">
        <f t="shared" si="138"/>
        <v>0</v>
      </c>
      <c r="M1473" s="56">
        <f t="shared" si="140"/>
        <v>0</v>
      </c>
      <c r="N1473" s="5">
        <f t="shared" si="136"/>
        <v>1</v>
      </c>
      <c r="O1473" s="5">
        <f t="shared" si="139"/>
        <v>0</v>
      </c>
    </row>
    <row r="1474" spans="7:15" x14ac:dyDescent="0.2">
      <c r="G1474" s="3"/>
      <c r="H1474" s="2"/>
      <c r="I1474" s="12"/>
      <c r="J1474" s="67">
        <f t="shared" si="141"/>
        <v>0</v>
      </c>
      <c r="K1474" s="5">
        <f t="shared" si="137"/>
        <v>0</v>
      </c>
      <c r="L1474" s="54">
        <f t="shared" si="138"/>
        <v>0</v>
      </c>
      <c r="M1474" s="56">
        <f t="shared" si="140"/>
        <v>0</v>
      </c>
      <c r="N1474" s="5">
        <f t="shared" si="136"/>
        <v>1</v>
      </c>
      <c r="O1474" s="5">
        <f t="shared" si="139"/>
        <v>0</v>
      </c>
    </row>
    <row r="1475" spans="7:15" x14ac:dyDescent="0.2">
      <c r="G1475" s="3"/>
      <c r="H1475" s="2"/>
      <c r="I1475" s="12"/>
      <c r="J1475" s="67">
        <f t="shared" si="141"/>
        <v>0</v>
      </c>
      <c r="K1475" s="5">
        <f t="shared" si="137"/>
        <v>0</v>
      </c>
      <c r="L1475" s="54">
        <f t="shared" si="138"/>
        <v>0</v>
      </c>
      <c r="M1475" s="56">
        <f t="shared" si="140"/>
        <v>0</v>
      </c>
      <c r="N1475" s="5">
        <f t="shared" ref="N1475:N1538" si="142">IF(B1475=D1475,1,0)</f>
        <v>1</v>
      </c>
      <c r="O1475" s="5">
        <f t="shared" si="139"/>
        <v>0</v>
      </c>
    </row>
    <row r="1476" spans="7:15" x14ac:dyDescent="0.2">
      <c r="G1476" s="3"/>
      <c r="H1476" s="2"/>
      <c r="I1476" s="12"/>
      <c r="J1476" s="67">
        <f t="shared" si="141"/>
        <v>0</v>
      </c>
      <c r="K1476" s="5">
        <f t="shared" si="137"/>
        <v>0</v>
      </c>
      <c r="L1476" s="54">
        <f t="shared" si="138"/>
        <v>0</v>
      </c>
      <c r="M1476" s="56">
        <f t="shared" si="140"/>
        <v>0</v>
      </c>
      <c r="N1476" s="5">
        <f t="shared" si="142"/>
        <v>1</v>
      </c>
      <c r="O1476" s="5">
        <f t="shared" si="139"/>
        <v>0</v>
      </c>
    </row>
    <row r="1477" spans="7:15" x14ac:dyDescent="0.2">
      <c r="G1477" s="3"/>
      <c r="H1477" s="2"/>
      <c r="I1477" s="12"/>
      <c r="J1477" s="67">
        <f t="shared" si="141"/>
        <v>0</v>
      </c>
      <c r="K1477" s="5">
        <f t="shared" si="137"/>
        <v>0</v>
      </c>
      <c r="L1477" s="54">
        <f t="shared" si="138"/>
        <v>0</v>
      </c>
      <c r="M1477" s="56">
        <f t="shared" si="140"/>
        <v>0</v>
      </c>
      <c r="N1477" s="5">
        <f t="shared" si="142"/>
        <v>1</v>
      </c>
      <c r="O1477" s="5">
        <f t="shared" si="139"/>
        <v>0</v>
      </c>
    </row>
    <row r="1478" spans="7:15" x14ac:dyDescent="0.2">
      <c r="G1478" s="3"/>
      <c r="H1478" s="2"/>
      <c r="I1478" s="12"/>
      <c r="J1478" s="67">
        <f t="shared" si="141"/>
        <v>0</v>
      </c>
      <c r="K1478" s="5">
        <f t="shared" ref="K1478:K1541" si="143">IF(J1478&gt;0,1,0)</f>
        <v>0</v>
      </c>
      <c r="L1478" s="54">
        <f t="shared" ref="L1478:L1541" si="144">IF(K1478=0,0,IF(I1478="did not close",0,IF(I1478="",0,1)))</f>
        <v>0</v>
      </c>
      <c r="M1478" s="56">
        <f t="shared" si="140"/>
        <v>0</v>
      </c>
      <c r="N1478" s="5">
        <f t="shared" si="142"/>
        <v>1</v>
      </c>
      <c r="O1478" s="5">
        <f t="shared" ref="O1478:O1541" si="145">IF(K1478=0,IF(I1478="did not close",0,IF(I1478="",0,1)),0)</f>
        <v>0</v>
      </c>
    </row>
    <row r="1479" spans="7:15" x14ac:dyDescent="0.2">
      <c r="G1479" s="3"/>
      <c r="H1479" s="2"/>
      <c r="I1479" s="12"/>
      <c r="J1479" s="67">
        <f t="shared" si="141"/>
        <v>0</v>
      </c>
      <c r="K1479" s="5">
        <f t="shared" si="143"/>
        <v>0</v>
      </c>
      <c r="L1479" s="54">
        <f t="shared" si="144"/>
        <v>0</v>
      </c>
      <c r="M1479" s="56">
        <f t="shared" si="140"/>
        <v>0</v>
      </c>
      <c r="N1479" s="5">
        <f t="shared" si="142"/>
        <v>1</v>
      </c>
      <c r="O1479" s="5">
        <f t="shared" si="145"/>
        <v>0</v>
      </c>
    </row>
    <row r="1480" spans="7:15" x14ac:dyDescent="0.2">
      <c r="G1480" s="3"/>
      <c r="H1480" s="2"/>
      <c r="I1480" s="12"/>
      <c r="J1480" s="67">
        <f t="shared" si="141"/>
        <v>0</v>
      </c>
      <c r="K1480" s="5">
        <f t="shared" si="143"/>
        <v>0</v>
      </c>
      <c r="L1480" s="54">
        <f t="shared" si="144"/>
        <v>0</v>
      </c>
      <c r="M1480" s="56">
        <f t="shared" si="140"/>
        <v>0</v>
      </c>
      <c r="N1480" s="5">
        <f t="shared" si="142"/>
        <v>1</v>
      </c>
      <c r="O1480" s="5">
        <f t="shared" si="145"/>
        <v>0</v>
      </c>
    </row>
    <row r="1481" spans="7:15" x14ac:dyDescent="0.2">
      <c r="G1481" s="3"/>
      <c r="H1481" s="2"/>
      <c r="I1481" s="12"/>
      <c r="J1481" s="67">
        <f t="shared" si="141"/>
        <v>0</v>
      </c>
      <c r="K1481" s="5">
        <f t="shared" si="143"/>
        <v>0</v>
      </c>
      <c r="L1481" s="54">
        <f t="shared" si="144"/>
        <v>0</v>
      </c>
      <c r="M1481" s="56">
        <f t="shared" si="140"/>
        <v>0</v>
      </c>
      <c r="N1481" s="5">
        <f t="shared" si="142"/>
        <v>1</v>
      </c>
      <c r="O1481" s="5">
        <f t="shared" si="145"/>
        <v>0</v>
      </c>
    </row>
    <row r="1482" spans="7:15" x14ac:dyDescent="0.2">
      <c r="G1482" s="3"/>
      <c r="H1482" s="2"/>
      <c r="I1482" s="12"/>
      <c r="J1482" s="67">
        <f t="shared" si="141"/>
        <v>0</v>
      </c>
      <c r="K1482" s="5">
        <f t="shared" si="143"/>
        <v>0</v>
      </c>
      <c r="L1482" s="54">
        <f t="shared" si="144"/>
        <v>0</v>
      </c>
      <c r="M1482" s="56">
        <f t="shared" si="140"/>
        <v>0</v>
      </c>
      <c r="N1482" s="5">
        <f t="shared" si="142"/>
        <v>1</v>
      </c>
      <c r="O1482" s="5">
        <f t="shared" si="145"/>
        <v>0</v>
      </c>
    </row>
    <row r="1483" spans="7:15" x14ac:dyDescent="0.2">
      <c r="G1483" s="3"/>
      <c r="H1483" s="2"/>
      <c r="I1483" s="12"/>
      <c r="J1483" s="67">
        <f t="shared" si="141"/>
        <v>0</v>
      </c>
      <c r="K1483" s="5">
        <f t="shared" si="143"/>
        <v>0</v>
      </c>
      <c r="L1483" s="54">
        <f t="shared" si="144"/>
        <v>0</v>
      </c>
      <c r="M1483" s="56">
        <f t="shared" si="140"/>
        <v>0</v>
      </c>
      <c r="N1483" s="5">
        <f t="shared" si="142"/>
        <v>1</v>
      </c>
      <c r="O1483" s="5">
        <f t="shared" si="145"/>
        <v>0</v>
      </c>
    </row>
    <row r="1484" spans="7:15" x14ac:dyDescent="0.2">
      <c r="G1484" s="3"/>
      <c r="H1484" s="2"/>
      <c r="I1484" s="12"/>
      <c r="J1484" s="67">
        <f t="shared" si="141"/>
        <v>0</v>
      </c>
      <c r="K1484" s="5">
        <f t="shared" si="143"/>
        <v>0</v>
      </c>
      <c r="L1484" s="54">
        <f t="shared" si="144"/>
        <v>0</v>
      </c>
      <c r="M1484" s="56">
        <f t="shared" ref="M1484:M1539" si="146">IF(D1484="",D1483,D1484)</f>
        <v>0</v>
      </c>
      <c r="N1484" s="5">
        <f t="shared" si="142"/>
        <v>1</v>
      </c>
      <c r="O1484" s="5">
        <f t="shared" si="145"/>
        <v>0</v>
      </c>
    </row>
    <row r="1485" spans="7:15" x14ac:dyDescent="0.2">
      <c r="G1485" s="3"/>
      <c r="H1485" s="2"/>
      <c r="I1485" s="12"/>
      <c r="J1485" s="67">
        <f t="shared" si="141"/>
        <v>0</v>
      </c>
      <c r="K1485" s="5">
        <f t="shared" si="143"/>
        <v>0</v>
      </c>
      <c r="L1485" s="54">
        <f t="shared" si="144"/>
        <v>0</v>
      </c>
      <c r="M1485" s="56">
        <f t="shared" si="146"/>
        <v>0</v>
      </c>
      <c r="N1485" s="5">
        <f t="shared" si="142"/>
        <v>1</v>
      </c>
      <c r="O1485" s="5">
        <f t="shared" si="145"/>
        <v>0</v>
      </c>
    </row>
    <row r="1486" spans="7:15" x14ac:dyDescent="0.2">
      <c r="G1486" s="3"/>
      <c r="H1486" s="2"/>
      <c r="I1486" s="12"/>
      <c r="J1486" s="67">
        <f t="shared" si="141"/>
        <v>0</v>
      </c>
      <c r="K1486" s="5">
        <f t="shared" si="143"/>
        <v>0</v>
      </c>
      <c r="L1486" s="54">
        <f t="shared" si="144"/>
        <v>0</v>
      </c>
      <c r="M1486" s="56">
        <f t="shared" si="146"/>
        <v>0</v>
      </c>
      <c r="N1486" s="5">
        <f t="shared" si="142"/>
        <v>1</v>
      </c>
      <c r="O1486" s="5">
        <f t="shared" si="145"/>
        <v>0</v>
      </c>
    </row>
    <row r="1487" spans="7:15" x14ac:dyDescent="0.2">
      <c r="G1487" s="3"/>
      <c r="H1487" s="2"/>
      <c r="I1487" s="12"/>
      <c r="J1487" s="67">
        <f t="shared" si="141"/>
        <v>0</v>
      </c>
      <c r="K1487" s="5">
        <f t="shared" si="143"/>
        <v>0</v>
      </c>
      <c r="L1487" s="54">
        <f t="shared" si="144"/>
        <v>0</v>
      </c>
      <c r="M1487" s="56">
        <f t="shared" si="146"/>
        <v>0</v>
      </c>
      <c r="N1487" s="5">
        <f t="shared" si="142"/>
        <v>1</v>
      </c>
      <c r="O1487" s="5">
        <f t="shared" si="145"/>
        <v>0</v>
      </c>
    </row>
    <row r="1488" spans="7:15" x14ac:dyDescent="0.2">
      <c r="G1488" s="3"/>
      <c r="H1488" s="2"/>
      <c r="I1488" s="12"/>
      <c r="J1488" s="67">
        <f t="shared" si="141"/>
        <v>0</v>
      </c>
      <c r="K1488" s="5">
        <f t="shared" si="143"/>
        <v>0</v>
      </c>
      <c r="L1488" s="54">
        <f t="shared" si="144"/>
        <v>0</v>
      </c>
      <c r="M1488" s="56">
        <f t="shared" si="146"/>
        <v>0</v>
      </c>
      <c r="N1488" s="5">
        <f t="shared" si="142"/>
        <v>1</v>
      </c>
      <c r="O1488" s="5">
        <f t="shared" si="145"/>
        <v>0</v>
      </c>
    </row>
    <row r="1489" spans="7:15" x14ac:dyDescent="0.2">
      <c r="G1489" s="3"/>
      <c r="H1489" s="2"/>
      <c r="I1489" s="12"/>
      <c r="J1489" s="67">
        <f t="shared" si="141"/>
        <v>0</v>
      </c>
      <c r="K1489" s="5">
        <f t="shared" si="143"/>
        <v>0</v>
      </c>
      <c r="L1489" s="54">
        <f t="shared" si="144"/>
        <v>0</v>
      </c>
      <c r="M1489" s="56">
        <f t="shared" si="146"/>
        <v>0</v>
      </c>
      <c r="N1489" s="5">
        <f t="shared" si="142"/>
        <v>1</v>
      </c>
      <c r="O1489" s="5">
        <f t="shared" si="145"/>
        <v>0</v>
      </c>
    </row>
    <row r="1490" spans="7:15" x14ac:dyDescent="0.2">
      <c r="G1490" s="3"/>
      <c r="H1490" s="2"/>
      <c r="I1490" s="12"/>
      <c r="J1490" s="67">
        <f t="shared" si="141"/>
        <v>0</v>
      </c>
      <c r="K1490" s="5">
        <f t="shared" si="143"/>
        <v>0</v>
      </c>
      <c r="L1490" s="54">
        <f t="shared" si="144"/>
        <v>0</v>
      </c>
      <c r="M1490" s="56">
        <f t="shared" si="146"/>
        <v>0</v>
      </c>
      <c r="N1490" s="5">
        <f t="shared" si="142"/>
        <v>1</v>
      </c>
      <c r="O1490" s="5">
        <f t="shared" si="145"/>
        <v>0</v>
      </c>
    </row>
    <row r="1491" spans="7:15" x14ac:dyDescent="0.2">
      <c r="G1491" s="3"/>
      <c r="H1491" s="2"/>
      <c r="I1491" s="12"/>
      <c r="J1491" s="67">
        <f t="shared" si="141"/>
        <v>0</v>
      </c>
      <c r="K1491" s="5">
        <f t="shared" si="143"/>
        <v>0</v>
      </c>
      <c r="L1491" s="54">
        <f t="shared" si="144"/>
        <v>0</v>
      </c>
      <c r="M1491" s="56">
        <f t="shared" si="146"/>
        <v>0</v>
      </c>
      <c r="N1491" s="5">
        <f t="shared" si="142"/>
        <v>1</v>
      </c>
      <c r="O1491" s="5">
        <f t="shared" si="145"/>
        <v>0</v>
      </c>
    </row>
    <row r="1492" spans="7:15" x14ac:dyDescent="0.2">
      <c r="G1492" s="3"/>
      <c r="H1492" s="2"/>
      <c r="I1492" s="12"/>
      <c r="J1492" s="67">
        <f t="shared" si="141"/>
        <v>0</v>
      </c>
      <c r="K1492" s="5">
        <f t="shared" si="143"/>
        <v>0</v>
      </c>
      <c r="L1492" s="54">
        <f t="shared" si="144"/>
        <v>0</v>
      </c>
      <c r="M1492" s="56">
        <f t="shared" si="146"/>
        <v>0</v>
      </c>
      <c r="N1492" s="5">
        <f t="shared" si="142"/>
        <v>1</v>
      </c>
      <c r="O1492" s="5">
        <f t="shared" si="145"/>
        <v>0</v>
      </c>
    </row>
    <row r="1493" spans="7:15" x14ac:dyDescent="0.2">
      <c r="G1493" s="3"/>
      <c r="H1493" s="2"/>
      <c r="I1493" s="12"/>
      <c r="J1493" s="67">
        <f t="shared" si="141"/>
        <v>0</v>
      </c>
      <c r="K1493" s="5">
        <f t="shared" si="143"/>
        <v>0</v>
      </c>
      <c r="L1493" s="54">
        <f t="shared" si="144"/>
        <v>0</v>
      </c>
      <c r="M1493" s="56">
        <f t="shared" si="146"/>
        <v>0</v>
      </c>
      <c r="N1493" s="5">
        <f t="shared" si="142"/>
        <v>1</v>
      </c>
      <c r="O1493" s="5">
        <f t="shared" si="145"/>
        <v>0</v>
      </c>
    </row>
    <row r="1494" spans="7:15" x14ac:dyDescent="0.2">
      <c r="G1494" s="3"/>
      <c r="H1494" s="2"/>
      <c r="I1494" s="12"/>
      <c r="J1494" s="67">
        <f t="shared" si="141"/>
        <v>0</v>
      </c>
      <c r="K1494" s="5">
        <f t="shared" si="143"/>
        <v>0</v>
      </c>
      <c r="L1494" s="54">
        <f t="shared" si="144"/>
        <v>0</v>
      </c>
      <c r="M1494" s="56">
        <f t="shared" si="146"/>
        <v>0</v>
      </c>
      <c r="N1494" s="5">
        <f t="shared" si="142"/>
        <v>1</v>
      </c>
      <c r="O1494" s="5">
        <f t="shared" si="145"/>
        <v>0</v>
      </c>
    </row>
    <row r="1495" spans="7:15" x14ac:dyDescent="0.2">
      <c r="G1495" s="3"/>
      <c r="H1495" s="2"/>
      <c r="I1495" s="12"/>
      <c r="J1495" s="67">
        <f t="shared" si="141"/>
        <v>0</v>
      </c>
      <c r="K1495" s="5">
        <f t="shared" si="143"/>
        <v>0</v>
      </c>
      <c r="L1495" s="54">
        <f t="shared" si="144"/>
        <v>0</v>
      </c>
      <c r="M1495" s="56">
        <f t="shared" si="146"/>
        <v>0</v>
      </c>
      <c r="N1495" s="5">
        <f t="shared" si="142"/>
        <v>1</v>
      </c>
      <c r="O1495" s="5">
        <f t="shared" si="145"/>
        <v>0</v>
      </c>
    </row>
    <row r="1496" spans="7:15" x14ac:dyDescent="0.2">
      <c r="G1496" s="3"/>
      <c r="H1496" s="2"/>
      <c r="I1496" s="12"/>
      <c r="J1496" s="67">
        <f t="shared" si="141"/>
        <v>0</v>
      </c>
      <c r="K1496" s="5">
        <f t="shared" si="143"/>
        <v>0</v>
      </c>
      <c r="L1496" s="54">
        <f t="shared" si="144"/>
        <v>0</v>
      </c>
      <c r="M1496" s="56">
        <f t="shared" si="146"/>
        <v>0</v>
      </c>
      <c r="N1496" s="5">
        <f t="shared" si="142"/>
        <v>1</v>
      </c>
      <c r="O1496" s="5">
        <f t="shared" si="145"/>
        <v>0</v>
      </c>
    </row>
    <row r="1497" spans="7:15" x14ac:dyDescent="0.2">
      <c r="G1497" s="3"/>
      <c r="H1497" s="2"/>
      <c r="I1497" s="12"/>
      <c r="J1497" s="67">
        <f t="shared" si="141"/>
        <v>0</v>
      </c>
      <c r="K1497" s="5">
        <f t="shared" si="143"/>
        <v>0</v>
      </c>
      <c r="L1497" s="54">
        <f t="shared" si="144"/>
        <v>0</v>
      </c>
      <c r="M1497" s="56">
        <f t="shared" si="146"/>
        <v>0</v>
      </c>
      <c r="N1497" s="5">
        <f t="shared" si="142"/>
        <v>1</v>
      </c>
      <c r="O1497" s="5">
        <f t="shared" si="145"/>
        <v>0</v>
      </c>
    </row>
    <row r="1498" spans="7:15" x14ac:dyDescent="0.2">
      <c r="G1498" s="3"/>
      <c r="H1498" s="2"/>
      <c r="I1498" s="12"/>
      <c r="J1498" s="67">
        <f t="shared" si="141"/>
        <v>0</v>
      </c>
      <c r="K1498" s="5">
        <f t="shared" si="143"/>
        <v>0</v>
      </c>
      <c r="L1498" s="54">
        <f t="shared" si="144"/>
        <v>0</v>
      </c>
      <c r="M1498" s="56">
        <f t="shared" si="146"/>
        <v>0</v>
      </c>
      <c r="N1498" s="5">
        <f t="shared" si="142"/>
        <v>1</v>
      </c>
      <c r="O1498" s="5">
        <f t="shared" si="145"/>
        <v>0</v>
      </c>
    </row>
    <row r="1499" spans="7:15" x14ac:dyDescent="0.2">
      <c r="G1499" s="3"/>
      <c r="H1499" s="2"/>
      <c r="I1499" s="12"/>
      <c r="J1499" s="67">
        <f t="shared" si="141"/>
        <v>0</v>
      </c>
      <c r="K1499" s="5">
        <f t="shared" si="143"/>
        <v>0</v>
      </c>
      <c r="L1499" s="54">
        <f t="shared" si="144"/>
        <v>0</v>
      </c>
      <c r="M1499" s="56">
        <f t="shared" si="146"/>
        <v>0</v>
      </c>
      <c r="N1499" s="5">
        <f t="shared" si="142"/>
        <v>1</v>
      </c>
      <c r="O1499" s="5">
        <f t="shared" si="145"/>
        <v>0</v>
      </c>
    </row>
    <row r="1500" spans="7:15" x14ac:dyDescent="0.2">
      <c r="G1500" s="3"/>
      <c r="H1500" s="2"/>
      <c r="I1500" s="12"/>
      <c r="J1500" s="67">
        <f t="shared" si="141"/>
        <v>0</v>
      </c>
      <c r="K1500" s="5">
        <f t="shared" si="143"/>
        <v>0</v>
      </c>
      <c r="L1500" s="54">
        <f t="shared" si="144"/>
        <v>0</v>
      </c>
      <c r="M1500" s="56">
        <f t="shared" si="146"/>
        <v>0</v>
      </c>
      <c r="N1500" s="5">
        <f t="shared" si="142"/>
        <v>1</v>
      </c>
      <c r="O1500" s="5">
        <f t="shared" si="145"/>
        <v>0</v>
      </c>
    </row>
    <row r="1501" spans="7:15" x14ac:dyDescent="0.2">
      <c r="G1501" s="3"/>
      <c r="H1501" s="2"/>
      <c r="I1501" s="12"/>
      <c r="J1501" s="67">
        <f t="shared" si="141"/>
        <v>0</v>
      </c>
      <c r="K1501" s="5">
        <f t="shared" si="143"/>
        <v>0</v>
      </c>
      <c r="L1501" s="54">
        <f t="shared" si="144"/>
        <v>0</v>
      </c>
      <c r="M1501" s="56">
        <f t="shared" si="146"/>
        <v>0</v>
      </c>
      <c r="N1501" s="5">
        <f t="shared" si="142"/>
        <v>1</v>
      </c>
      <c r="O1501" s="5">
        <f t="shared" si="145"/>
        <v>0</v>
      </c>
    </row>
    <row r="1502" spans="7:15" x14ac:dyDescent="0.2">
      <c r="G1502" s="3"/>
      <c r="H1502" s="2"/>
      <c r="I1502" s="12"/>
      <c r="J1502" s="67">
        <f t="shared" si="141"/>
        <v>0</v>
      </c>
      <c r="K1502" s="5">
        <f t="shared" si="143"/>
        <v>0</v>
      </c>
      <c r="L1502" s="54">
        <f t="shared" si="144"/>
        <v>0</v>
      </c>
      <c r="M1502" s="56" t="e">
        <f>IF(D1502="",#REF!,D1502)</f>
        <v>#REF!</v>
      </c>
      <c r="N1502" s="5">
        <f t="shared" si="142"/>
        <v>1</v>
      </c>
      <c r="O1502" s="5">
        <f t="shared" si="145"/>
        <v>0</v>
      </c>
    </row>
    <row r="1503" spans="7:15" x14ac:dyDescent="0.2">
      <c r="G1503" s="3"/>
      <c r="H1503" s="2"/>
      <c r="I1503" s="12"/>
      <c r="J1503" s="67">
        <f t="shared" si="141"/>
        <v>0</v>
      </c>
      <c r="K1503" s="5">
        <f t="shared" si="143"/>
        <v>0</v>
      </c>
      <c r="L1503" s="54">
        <f t="shared" si="144"/>
        <v>0</v>
      </c>
      <c r="M1503" s="56">
        <f t="shared" si="146"/>
        <v>0</v>
      </c>
      <c r="N1503" s="5">
        <f t="shared" si="142"/>
        <v>1</v>
      </c>
      <c r="O1503" s="5">
        <f t="shared" si="145"/>
        <v>0</v>
      </c>
    </row>
    <row r="1504" spans="7:15" x14ac:dyDescent="0.2">
      <c r="G1504" s="3"/>
      <c r="H1504" s="2"/>
      <c r="I1504" s="12"/>
      <c r="J1504" s="67">
        <f t="shared" si="141"/>
        <v>0</v>
      </c>
      <c r="K1504" s="5">
        <f t="shared" si="143"/>
        <v>0</v>
      </c>
      <c r="L1504" s="54">
        <f t="shared" si="144"/>
        <v>0</v>
      </c>
      <c r="M1504" s="56">
        <f t="shared" si="146"/>
        <v>0</v>
      </c>
      <c r="N1504" s="5">
        <f t="shared" si="142"/>
        <v>1</v>
      </c>
      <c r="O1504" s="5">
        <f t="shared" si="145"/>
        <v>0</v>
      </c>
    </row>
    <row r="1505" spans="7:15" x14ac:dyDescent="0.2">
      <c r="G1505" s="3"/>
      <c r="H1505" s="2"/>
      <c r="I1505" s="12"/>
      <c r="J1505" s="67">
        <f t="shared" si="141"/>
        <v>0</v>
      </c>
      <c r="K1505" s="5">
        <f t="shared" si="143"/>
        <v>0</v>
      </c>
      <c r="L1505" s="54">
        <f t="shared" si="144"/>
        <v>0</v>
      </c>
      <c r="M1505" s="56">
        <f t="shared" si="146"/>
        <v>0</v>
      </c>
      <c r="N1505" s="5">
        <f t="shared" si="142"/>
        <v>1</v>
      </c>
      <c r="O1505" s="5">
        <f t="shared" si="145"/>
        <v>0</v>
      </c>
    </row>
    <row r="1506" spans="7:15" x14ac:dyDescent="0.2">
      <c r="G1506" s="3"/>
      <c r="H1506" s="2"/>
      <c r="I1506" s="12"/>
      <c r="J1506" s="67">
        <f t="shared" si="141"/>
        <v>0</v>
      </c>
      <c r="K1506" s="5">
        <f t="shared" si="143"/>
        <v>0</v>
      </c>
      <c r="L1506" s="54">
        <f t="shared" si="144"/>
        <v>0</v>
      </c>
      <c r="M1506" s="56" t="e">
        <f>IF(D1506="",#REF!,D1506)</f>
        <v>#REF!</v>
      </c>
      <c r="N1506" s="5">
        <f t="shared" si="142"/>
        <v>1</v>
      </c>
      <c r="O1506" s="5">
        <f t="shared" si="145"/>
        <v>0</v>
      </c>
    </row>
    <row r="1507" spans="7:15" x14ac:dyDescent="0.2">
      <c r="G1507" s="3"/>
      <c r="H1507" s="2"/>
      <c r="I1507" s="12"/>
      <c r="J1507" s="67">
        <f t="shared" si="141"/>
        <v>0</v>
      </c>
      <c r="K1507" s="5">
        <f t="shared" si="143"/>
        <v>0</v>
      </c>
      <c r="L1507" s="54">
        <f t="shared" si="144"/>
        <v>0</v>
      </c>
      <c r="M1507" s="56">
        <f t="shared" si="146"/>
        <v>0</v>
      </c>
      <c r="N1507" s="5">
        <f t="shared" si="142"/>
        <v>1</v>
      </c>
      <c r="O1507" s="5">
        <f t="shared" si="145"/>
        <v>0</v>
      </c>
    </row>
    <row r="1508" spans="7:15" x14ac:dyDescent="0.2">
      <c r="G1508" s="3"/>
      <c r="H1508" s="2"/>
      <c r="I1508" s="12"/>
      <c r="J1508" s="67">
        <f t="shared" si="141"/>
        <v>0</v>
      </c>
      <c r="K1508" s="5">
        <f t="shared" si="143"/>
        <v>0</v>
      </c>
      <c r="L1508" s="54">
        <f t="shared" si="144"/>
        <v>0</v>
      </c>
      <c r="M1508" s="56">
        <f t="shared" si="146"/>
        <v>0</v>
      </c>
      <c r="N1508" s="5">
        <f t="shared" si="142"/>
        <v>1</v>
      </c>
      <c r="O1508" s="5">
        <f t="shared" si="145"/>
        <v>0</v>
      </c>
    </row>
    <row r="1509" spans="7:15" x14ac:dyDescent="0.2">
      <c r="G1509" s="3"/>
      <c r="H1509" s="2"/>
      <c r="I1509" s="12"/>
      <c r="J1509" s="67">
        <f t="shared" si="141"/>
        <v>0</v>
      </c>
      <c r="K1509" s="5">
        <f t="shared" si="143"/>
        <v>0</v>
      </c>
      <c r="L1509" s="54">
        <f t="shared" si="144"/>
        <v>0</v>
      </c>
      <c r="M1509" s="56">
        <f t="shared" si="146"/>
        <v>0</v>
      </c>
      <c r="N1509" s="5">
        <f t="shared" si="142"/>
        <v>1</v>
      </c>
      <c r="O1509" s="5">
        <f t="shared" si="145"/>
        <v>0</v>
      </c>
    </row>
    <row r="1510" spans="7:15" x14ac:dyDescent="0.2">
      <c r="G1510" s="3"/>
      <c r="H1510" s="2"/>
      <c r="I1510" s="12"/>
      <c r="J1510" s="67">
        <f t="shared" si="141"/>
        <v>0</v>
      </c>
      <c r="K1510" s="5">
        <f t="shared" si="143"/>
        <v>0</v>
      </c>
      <c r="L1510" s="54">
        <f t="shared" si="144"/>
        <v>0</v>
      </c>
      <c r="M1510" s="56">
        <f t="shared" si="146"/>
        <v>0</v>
      </c>
      <c r="N1510" s="5">
        <f t="shared" si="142"/>
        <v>1</v>
      </c>
      <c r="O1510" s="5">
        <f t="shared" si="145"/>
        <v>0</v>
      </c>
    </row>
    <row r="1511" spans="7:15" x14ac:dyDescent="0.2">
      <c r="G1511" s="3"/>
      <c r="H1511" s="2"/>
      <c r="I1511" s="12"/>
      <c r="J1511" s="67">
        <f t="shared" si="141"/>
        <v>0</v>
      </c>
      <c r="K1511" s="5">
        <f t="shared" si="143"/>
        <v>0</v>
      </c>
      <c r="L1511" s="54">
        <f t="shared" si="144"/>
        <v>0</v>
      </c>
      <c r="M1511" s="56" t="e">
        <f>IF(D1511="",#REF!,D1511)</f>
        <v>#REF!</v>
      </c>
      <c r="N1511" s="5">
        <f t="shared" si="142"/>
        <v>1</v>
      </c>
      <c r="O1511" s="5">
        <f t="shared" si="145"/>
        <v>0</v>
      </c>
    </row>
    <row r="1512" spans="7:15" x14ac:dyDescent="0.2">
      <c r="G1512" s="3"/>
      <c r="H1512" s="2"/>
      <c r="I1512" s="12"/>
      <c r="J1512" s="67">
        <f t="shared" si="141"/>
        <v>0</v>
      </c>
      <c r="K1512" s="5">
        <f t="shared" si="143"/>
        <v>0</v>
      </c>
      <c r="L1512" s="54">
        <f t="shared" si="144"/>
        <v>0</v>
      </c>
      <c r="M1512" s="56" t="e">
        <f>IF(D1512="",#REF!,D1512)</f>
        <v>#REF!</v>
      </c>
      <c r="N1512" s="5">
        <f t="shared" si="142"/>
        <v>1</v>
      </c>
      <c r="O1512" s="5">
        <f t="shared" si="145"/>
        <v>0</v>
      </c>
    </row>
    <row r="1513" spans="7:15" x14ac:dyDescent="0.2">
      <c r="G1513" s="3"/>
      <c r="H1513" s="2"/>
      <c r="I1513" s="12"/>
      <c r="J1513" s="67">
        <f t="shared" si="141"/>
        <v>0</v>
      </c>
      <c r="K1513" s="5">
        <f t="shared" si="143"/>
        <v>0</v>
      </c>
      <c r="L1513" s="54">
        <f t="shared" si="144"/>
        <v>0</v>
      </c>
      <c r="M1513" s="56">
        <f t="shared" si="146"/>
        <v>0</v>
      </c>
      <c r="N1513" s="5">
        <f t="shared" si="142"/>
        <v>1</v>
      </c>
      <c r="O1513" s="5">
        <f t="shared" si="145"/>
        <v>0</v>
      </c>
    </row>
    <row r="1514" spans="7:15" x14ac:dyDescent="0.2">
      <c r="G1514" s="3"/>
      <c r="H1514" s="2"/>
      <c r="I1514" s="12"/>
      <c r="J1514" s="67">
        <f t="shared" ref="J1514:J1577" si="147">IF(A1514=C1514,0,H1514)</f>
        <v>0</v>
      </c>
      <c r="K1514" s="5">
        <f t="shared" si="143"/>
        <v>0</v>
      </c>
      <c r="L1514" s="54">
        <f t="shared" si="144"/>
        <v>0</v>
      </c>
      <c r="M1514" s="56">
        <f t="shared" si="146"/>
        <v>0</v>
      </c>
      <c r="N1514" s="5">
        <f t="shared" si="142"/>
        <v>1</v>
      </c>
      <c r="O1514" s="5">
        <f t="shared" si="145"/>
        <v>0</v>
      </c>
    </row>
    <row r="1515" spans="7:15" x14ac:dyDescent="0.2">
      <c r="G1515" s="3"/>
      <c r="H1515" s="2"/>
      <c r="I1515" s="12"/>
      <c r="J1515" s="67">
        <f t="shared" si="147"/>
        <v>0</v>
      </c>
      <c r="K1515" s="5">
        <f t="shared" si="143"/>
        <v>0</v>
      </c>
      <c r="L1515" s="54">
        <f t="shared" si="144"/>
        <v>0</v>
      </c>
      <c r="M1515" s="56">
        <f t="shared" si="146"/>
        <v>0</v>
      </c>
      <c r="N1515" s="5">
        <f t="shared" si="142"/>
        <v>1</v>
      </c>
      <c r="O1515" s="5">
        <f t="shared" si="145"/>
        <v>0</v>
      </c>
    </row>
    <row r="1516" spans="7:15" x14ac:dyDescent="0.2">
      <c r="G1516" s="3"/>
      <c r="H1516" s="2"/>
      <c r="I1516" s="12"/>
      <c r="J1516" s="67">
        <f t="shared" si="147"/>
        <v>0</v>
      </c>
      <c r="K1516" s="5">
        <f t="shared" si="143"/>
        <v>0</v>
      </c>
      <c r="L1516" s="54">
        <f t="shared" si="144"/>
        <v>0</v>
      </c>
      <c r="M1516" s="56">
        <f t="shared" si="146"/>
        <v>0</v>
      </c>
      <c r="N1516" s="5">
        <f t="shared" si="142"/>
        <v>1</v>
      </c>
      <c r="O1516" s="5">
        <f t="shared" si="145"/>
        <v>0</v>
      </c>
    </row>
    <row r="1517" spans="7:15" x14ac:dyDescent="0.2">
      <c r="G1517" s="3"/>
      <c r="H1517" s="2"/>
      <c r="I1517" s="12"/>
      <c r="J1517" s="67">
        <f t="shared" si="147"/>
        <v>0</v>
      </c>
      <c r="K1517" s="5">
        <f t="shared" si="143"/>
        <v>0</v>
      </c>
      <c r="L1517" s="54">
        <f t="shared" si="144"/>
        <v>0</v>
      </c>
      <c r="M1517" s="56">
        <f t="shared" si="146"/>
        <v>0</v>
      </c>
      <c r="N1517" s="5">
        <f t="shared" si="142"/>
        <v>1</v>
      </c>
      <c r="O1517" s="5">
        <f t="shared" si="145"/>
        <v>0</v>
      </c>
    </row>
    <row r="1518" spans="7:15" x14ac:dyDescent="0.2">
      <c r="G1518" s="3"/>
      <c r="H1518" s="2"/>
      <c r="I1518" s="12"/>
      <c r="J1518" s="67">
        <f t="shared" si="147"/>
        <v>0</v>
      </c>
      <c r="K1518" s="5">
        <f t="shared" si="143"/>
        <v>0</v>
      </c>
      <c r="L1518" s="54">
        <f t="shared" si="144"/>
        <v>0</v>
      </c>
      <c r="M1518" s="56">
        <f t="shared" si="146"/>
        <v>0</v>
      </c>
      <c r="N1518" s="5">
        <f t="shared" si="142"/>
        <v>1</v>
      </c>
      <c r="O1518" s="5">
        <f t="shared" si="145"/>
        <v>0</v>
      </c>
    </row>
    <row r="1519" spans="7:15" x14ac:dyDescent="0.2">
      <c r="G1519" s="3"/>
      <c r="H1519" s="2"/>
      <c r="I1519" s="12"/>
      <c r="J1519" s="67">
        <f t="shared" si="147"/>
        <v>0</v>
      </c>
      <c r="K1519" s="5">
        <f t="shared" si="143"/>
        <v>0</v>
      </c>
      <c r="L1519" s="54">
        <f t="shared" si="144"/>
        <v>0</v>
      </c>
      <c r="M1519" s="56">
        <f t="shared" si="146"/>
        <v>0</v>
      </c>
      <c r="N1519" s="5">
        <f t="shared" si="142"/>
        <v>1</v>
      </c>
      <c r="O1519" s="5">
        <f t="shared" si="145"/>
        <v>0</v>
      </c>
    </row>
    <row r="1520" spans="7:15" x14ac:dyDescent="0.2">
      <c r="G1520" s="3"/>
      <c r="H1520" s="2"/>
      <c r="I1520" s="12"/>
      <c r="J1520" s="67">
        <f t="shared" si="147"/>
        <v>0</v>
      </c>
      <c r="K1520" s="5">
        <f t="shared" si="143"/>
        <v>0</v>
      </c>
      <c r="L1520" s="54">
        <f t="shared" si="144"/>
        <v>0</v>
      </c>
      <c r="M1520" s="56">
        <f t="shared" si="146"/>
        <v>0</v>
      </c>
      <c r="N1520" s="5">
        <f t="shared" si="142"/>
        <v>1</v>
      </c>
      <c r="O1520" s="5">
        <f t="shared" si="145"/>
        <v>0</v>
      </c>
    </row>
    <row r="1521" spans="7:15" x14ac:dyDescent="0.2">
      <c r="G1521" s="3"/>
      <c r="H1521" s="2"/>
      <c r="I1521" s="12"/>
      <c r="J1521" s="67">
        <f t="shared" si="147"/>
        <v>0</v>
      </c>
      <c r="K1521" s="5">
        <f t="shared" si="143"/>
        <v>0</v>
      </c>
      <c r="L1521" s="54">
        <f t="shared" si="144"/>
        <v>0</v>
      </c>
      <c r="M1521" s="56">
        <f t="shared" si="146"/>
        <v>0</v>
      </c>
      <c r="N1521" s="5">
        <f t="shared" si="142"/>
        <v>1</v>
      </c>
      <c r="O1521" s="5">
        <f t="shared" si="145"/>
        <v>0</v>
      </c>
    </row>
    <row r="1522" spans="7:15" x14ac:dyDescent="0.2">
      <c r="G1522" s="3"/>
      <c r="H1522" s="2"/>
      <c r="I1522" s="12"/>
      <c r="J1522" s="67">
        <f t="shared" si="147"/>
        <v>0</v>
      </c>
      <c r="K1522" s="5">
        <f t="shared" si="143"/>
        <v>0</v>
      </c>
      <c r="L1522" s="54">
        <f t="shared" si="144"/>
        <v>0</v>
      </c>
      <c r="M1522" s="56">
        <f t="shared" si="146"/>
        <v>0</v>
      </c>
      <c r="N1522" s="5">
        <f t="shared" si="142"/>
        <v>1</v>
      </c>
      <c r="O1522" s="5">
        <f t="shared" si="145"/>
        <v>0</v>
      </c>
    </row>
    <row r="1523" spans="7:15" x14ac:dyDescent="0.2">
      <c r="G1523" s="3"/>
      <c r="H1523" s="2"/>
      <c r="I1523" s="12"/>
      <c r="J1523" s="67">
        <f t="shared" si="147"/>
        <v>0</v>
      </c>
      <c r="K1523" s="5">
        <f t="shared" si="143"/>
        <v>0</v>
      </c>
      <c r="L1523" s="54">
        <f t="shared" si="144"/>
        <v>0</v>
      </c>
      <c r="M1523" s="56">
        <f t="shared" si="146"/>
        <v>0</v>
      </c>
      <c r="N1523" s="5">
        <f t="shared" si="142"/>
        <v>1</v>
      </c>
      <c r="O1523" s="5">
        <f t="shared" si="145"/>
        <v>0</v>
      </c>
    </row>
    <row r="1524" spans="7:15" x14ac:dyDescent="0.2">
      <c r="G1524" s="3"/>
      <c r="H1524" s="2"/>
      <c r="I1524" s="12"/>
      <c r="J1524" s="67">
        <f t="shared" si="147"/>
        <v>0</v>
      </c>
      <c r="K1524" s="5">
        <f t="shared" si="143"/>
        <v>0</v>
      </c>
      <c r="L1524" s="54">
        <f t="shared" si="144"/>
        <v>0</v>
      </c>
      <c r="M1524" s="56">
        <f t="shared" si="146"/>
        <v>0</v>
      </c>
      <c r="N1524" s="5">
        <f t="shared" si="142"/>
        <v>1</v>
      </c>
      <c r="O1524" s="5">
        <f t="shared" si="145"/>
        <v>0</v>
      </c>
    </row>
    <row r="1525" spans="7:15" x14ac:dyDescent="0.2">
      <c r="G1525" s="3"/>
      <c r="H1525" s="2"/>
      <c r="I1525" s="12"/>
      <c r="J1525" s="67">
        <f t="shared" si="147"/>
        <v>0</v>
      </c>
      <c r="K1525" s="5">
        <f t="shared" si="143"/>
        <v>0</v>
      </c>
      <c r="L1525" s="54">
        <f t="shared" si="144"/>
        <v>0</v>
      </c>
      <c r="M1525" s="56">
        <f t="shared" si="146"/>
        <v>0</v>
      </c>
      <c r="N1525" s="5">
        <f t="shared" si="142"/>
        <v>1</v>
      </c>
      <c r="O1525" s="5">
        <f t="shared" si="145"/>
        <v>0</v>
      </c>
    </row>
    <row r="1526" spans="7:15" x14ac:dyDescent="0.2">
      <c r="G1526" s="3"/>
      <c r="H1526" s="2"/>
      <c r="I1526" s="12"/>
      <c r="J1526" s="67">
        <f t="shared" si="147"/>
        <v>0</v>
      </c>
      <c r="K1526" s="5">
        <f t="shared" si="143"/>
        <v>0</v>
      </c>
      <c r="L1526" s="54">
        <f t="shared" si="144"/>
        <v>0</v>
      </c>
      <c r="M1526" s="56" t="e">
        <f>IF(D1526="",#REF!,D1526)</f>
        <v>#REF!</v>
      </c>
      <c r="N1526" s="5">
        <f t="shared" si="142"/>
        <v>1</v>
      </c>
      <c r="O1526" s="5">
        <f t="shared" si="145"/>
        <v>0</v>
      </c>
    </row>
    <row r="1527" spans="7:15" x14ac:dyDescent="0.2">
      <c r="G1527" s="3"/>
      <c r="H1527" s="2"/>
      <c r="I1527" s="12"/>
      <c r="J1527" s="67">
        <f t="shared" si="147"/>
        <v>0</v>
      </c>
      <c r="K1527" s="5">
        <f t="shared" si="143"/>
        <v>0</v>
      </c>
      <c r="L1527" s="54">
        <f t="shared" si="144"/>
        <v>0</v>
      </c>
      <c r="M1527" s="56" t="e">
        <f>IF(D1527="",#REF!,D1527)</f>
        <v>#REF!</v>
      </c>
      <c r="N1527" s="5">
        <f t="shared" si="142"/>
        <v>1</v>
      </c>
      <c r="O1527" s="5">
        <f t="shared" si="145"/>
        <v>0</v>
      </c>
    </row>
    <row r="1528" spans="7:15" x14ac:dyDescent="0.2">
      <c r="G1528" s="3"/>
      <c r="H1528" s="2"/>
      <c r="I1528" s="12"/>
      <c r="J1528" s="67">
        <f t="shared" si="147"/>
        <v>0</v>
      </c>
      <c r="K1528" s="5">
        <f t="shared" si="143"/>
        <v>0</v>
      </c>
      <c r="L1528" s="54">
        <f t="shared" si="144"/>
        <v>0</v>
      </c>
      <c r="M1528" s="56">
        <f t="shared" si="146"/>
        <v>0</v>
      </c>
      <c r="N1528" s="5">
        <f t="shared" si="142"/>
        <v>1</v>
      </c>
      <c r="O1528" s="5">
        <f t="shared" si="145"/>
        <v>0</v>
      </c>
    </row>
    <row r="1529" spans="7:15" x14ac:dyDescent="0.2">
      <c r="G1529" s="3"/>
      <c r="H1529" s="2"/>
      <c r="I1529" s="12"/>
      <c r="J1529" s="67">
        <f t="shared" si="147"/>
        <v>0</v>
      </c>
      <c r="K1529" s="5">
        <f t="shared" si="143"/>
        <v>0</v>
      </c>
      <c r="L1529" s="54">
        <f t="shared" si="144"/>
        <v>0</v>
      </c>
      <c r="M1529" s="56">
        <f t="shared" si="146"/>
        <v>0</v>
      </c>
      <c r="N1529" s="5">
        <f t="shared" si="142"/>
        <v>1</v>
      </c>
      <c r="O1529" s="5">
        <f t="shared" si="145"/>
        <v>0</v>
      </c>
    </row>
    <row r="1530" spans="7:15" x14ac:dyDescent="0.2">
      <c r="G1530" s="3"/>
      <c r="H1530" s="2"/>
      <c r="I1530" s="12"/>
      <c r="J1530" s="67">
        <f t="shared" si="147"/>
        <v>0</v>
      </c>
      <c r="K1530" s="5">
        <f t="shared" si="143"/>
        <v>0</v>
      </c>
      <c r="L1530" s="54">
        <f t="shared" si="144"/>
        <v>0</v>
      </c>
      <c r="M1530" s="56">
        <f t="shared" si="146"/>
        <v>0</v>
      </c>
      <c r="N1530" s="5">
        <f t="shared" si="142"/>
        <v>1</v>
      </c>
      <c r="O1530" s="5">
        <f t="shared" si="145"/>
        <v>0</v>
      </c>
    </row>
    <row r="1531" spans="7:15" x14ac:dyDescent="0.2">
      <c r="G1531" s="3"/>
      <c r="H1531" s="2"/>
      <c r="I1531" s="12"/>
      <c r="J1531" s="67">
        <f t="shared" si="147"/>
        <v>0</v>
      </c>
      <c r="K1531" s="5">
        <f t="shared" si="143"/>
        <v>0</v>
      </c>
      <c r="L1531" s="54">
        <f t="shared" si="144"/>
        <v>0</v>
      </c>
      <c r="M1531" s="56">
        <f t="shared" si="146"/>
        <v>0</v>
      </c>
      <c r="N1531" s="5">
        <f t="shared" si="142"/>
        <v>1</v>
      </c>
      <c r="O1531" s="5">
        <f t="shared" si="145"/>
        <v>0</v>
      </c>
    </row>
    <row r="1532" spans="7:15" x14ac:dyDescent="0.2">
      <c r="G1532" s="3"/>
      <c r="H1532" s="2"/>
      <c r="I1532" s="12"/>
      <c r="J1532" s="67">
        <f t="shared" si="147"/>
        <v>0</v>
      </c>
      <c r="K1532" s="5">
        <f t="shared" si="143"/>
        <v>0</v>
      </c>
      <c r="L1532" s="54">
        <f t="shared" si="144"/>
        <v>0</v>
      </c>
      <c r="M1532" s="56" t="e">
        <f>IF(D1532="",#REF!,D1532)</f>
        <v>#REF!</v>
      </c>
      <c r="N1532" s="5">
        <f t="shared" si="142"/>
        <v>1</v>
      </c>
      <c r="O1532" s="5">
        <f t="shared" si="145"/>
        <v>0</v>
      </c>
    </row>
    <row r="1533" spans="7:15" x14ac:dyDescent="0.2">
      <c r="G1533" s="3"/>
      <c r="H1533" s="2"/>
      <c r="I1533" s="12"/>
      <c r="J1533" s="67">
        <f t="shared" si="147"/>
        <v>0</v>
      </c>
      <c r="K1533" s="5">
        <f t="shared" si="143"/>
        <v>0</v>
      </c>
      <c r="L1533" s="54">
        <f t="shared" si="144"/>
        <v>0</v>
      </c>
      <c r="M1533" s="56">
        <f t="shared" si="146"/>
        <v>0</v>
      </c>
      <c r="N1533" s="5">
        <f t="shared" si="142"/>
        <v>1</v>
      </c>
      <c r="O1533" s="5">
        <f t="shared" si="145"/>
        <v>0</v>
      </c>
    </row>
    <row r="1534" spans="7:15" x14ac:dyDescent="0.2">
      <c r="G1534" s="3"/>
      <c r="H1534" s="2"/>
      <c r="I1534" s="12"/>
      <c r="J1534" s="67">
        <f t="shared" si="147"/>
        <v>0</v>
      </c>
      <c r="K1534" s="5">
        <f t="shared" si="143"/>
        <v>0</v>
      </c>
      <c r="L1534" s="54">
        <f t="shared" si="144"/>
        <v>0</v>
      </c>
      <c r="M1534" s="56">
        <f t="shared" si="146"/>
        <v>0</v>
      </c>
      <c r="N1534" s="5">
        <f t="shared" si="142"/>
        <v>1</v>
      </c>
      <c r="O1534" s="5">
        <f t="shared" si="145"/>
        <v>0</v>
      </c>
    </row>
    <row r="1535" spans="7:15" x14ac:dyDescent="0.2">
      <c r="G1535" s="3"/>
      <c r="H1535" s="2"/>
      <c r="I1535" s="12"/>
      <c r="J1535" s="67">
        <f t="shared" si="147"/>
        <v>0</v>
      </c>
      <c r="K1535" s="5">
        <f t="shared" si="143"/>
        <v>0</v>
      </c>
      <c r="L1535" s="54">
        <f t="shared" si="144"/>
        <v>0</v>
      </c>
      <c r="M1535" s="56">
        <f t="shared" si="146"/>
        <v>0</v>
      </c>
      <c r="N1535" s="5">
        <f t="shared" si="142"/>
        <v>1</v>
      </c>
      <c r="O1535" s="5">
        <f t="shared" si="145"/>
        <v>0</v>
      </c>
    </row>
    <row r="1536" spans="7:15" x14ac:dyDescent="0.2">
      <c r="G1536" s="3"/>
      <c r="H1536" s="2"/>
      <c r="I1536" s="12"/>
      <c r="J1536" s="67">
        <f t="shared" si="147"/>
        <v>0</v>
      </c>
      <c r="K1536" s="5">
        <f t="shared" si="143"/>
        <v>0</v>
      </c>
      <c r="L1536" s="54">
        <f t="shared" si="144"/>
        <v>0</v>
      </c>
      <c r="M1536" s="56">
        <f t="shared" si="146"/>
        <v>0</v>
      </c>
      <c r="N1536" s="5">
        <f t="shared" si="142"/>
        <v>1</v>
      </c>
      <c r="O1536" s="5">
        <f t="shared" si="145"/>
        <v>0</v>
      </c>
    </row>
    <row r="1537" spans="7:15" x14ac:dyDescent="0.2">
      <c r="G1537" s="3"/>
      <c r="H1537" s="2"/>
      <c r="I1537" s="12"/>
      <c r="J1537" s="67">
        <f t="shared" si="147"/>
        <v>0</v>
      </c>
      <c r="K1537" s="5">
        <f t="shared" si="143"/>
        <v>0</v>
      </c>
      <c r="L1537" s="54">
        <f t="shared" si="144"/>
        <v>0</v>
      </c>
      <c r="M1537" s="56">
        <f t="shared" si="146"/>
        <v>0</v>
      </c>
      <c r="N1537" s="5">
        <f t="shared" si="142"/>
        <v>1</v>
      </c>
      <c r="O1537" s="5">
        <f t="shared" si="145"/>
        <v>0</v>
      </c>
    </row>
    <row r="1538" spans="7:15" x14ac:dyDescent="0.2">
      <c r="G1538" s="3"/>
      <c r="H1538" s="2"/>
      <c r="I1538" s="12"/>
      <c r="J1538" s="67">
        <f t="shared" si="147"/>
        <v>0</v>
      </c>
      <c r="K1538" s="5">
        <f t="shared" si="143"/>
        <v>0</v>
      </c>
      <c r="L1538" s="54">
        <f t="shared" si="144"/>
        <v>0</v>
      </c>
      <c r="M1538" s="56">
        <f t="shared" si="146"/>
        <v>0</v>
      </c>
      <c r="N1538" s="5">
        <f t="shared" si="142"/>
        <v>1</v>
      </c>
      <c r="O1538" s="5">
        <f t="shared" si="145"/>
        <v>0</v>
      </c>
    </row>
    <row r="1539" spans="7:15" x14ac:dyDescent="0.2">
      <c r="G1539" s="3"/>
      <c r="H1539" s="2"/>
      <c r="I1539" s="12"/>
      <c r="J1539" s="67">
        <f t="shared" si="147"/>
        <v>0</v>
      </c>
      <c r="K1539" s="5">
        <f t="shared" si="143"/>
        <v>0</v>
      </c>
      <c r="L1539" s="54">
        <f t="shared" si="144"/>
        <v>0</v>
      </c>
      <c r="M1539" s="56">
        <f t="shared" si="146"/>
        <v>0</v>
      </c>
      <c r="N1539" s="5">
        <f t="shared" ref="N1539:N1602" si="148">IF(B1539=D1539,1,0)</f>
        <v>1</v>
      </c>
      <c r="O1539" s="5">
        <f t="shared" si="145"/>
        <v>0</v>
      </c>
    </row>
    <row r="1540" spans="7:15" x14ac:dyDescent="0.2">
      <c r="G1540" s="3"/>
      <c r="H1540" s="2"/>
      <c r="I1540" s="12"/>
      <c r="J1540" s="67">
        <f t="shared" si="147"/>
        <v>0</v>
      </c>
      <c r="K1540" s="5">
        <f t="shared" si="143"/>
        <v>0</v>
      </c>
      <c r="L1540" s="54">
        <f t="shared" si="144"/>
        <v>0</v>
      </c>
      <c r="M1540" s="56" t="e">
        <f>IF(D1540="",#REF!,D1540)</f>
        <v>#REF!</v>
      </c>
      <c r="N1540" s="5">
        <f t="shared" si="148"/>
        <v>1</v>
      </c>
      <c r="O1540" s="5">
        <f t="shared" si="145"/>
        <v>0</v>
      </c>
    </row>
    <row r="1541" spans="7:15" x14ac:dyDescent="0.2">
      <c r="G1541" s="3"/>
      <c r="H1541" s="2"/>
      <c r="I1541" s="12"/>
      <c r="J1541" s="67">
        <f t="shared" si="147"/>
        <v>0</v>
      </c>
      <c r="K1541" s="5">
        <f t="shared" si="143"/>
        <v>0</v>
      </c>
      <c r="L1541" s="54">
        <f t="shared" si="144"/>
        <v>0</v>
      </c>
      <c r="M1541" s="56" t="e">
        <f>IF(D1541="",#REF!,D1541)</f>
        <v>#REF!</v>
      </c>
      <c r="N1541" s="5">
        <f t="shared" si="148"/>
        <v>1</v>
      </c>
      <c r="O1541" s="5">
        <f t="shared" si="145"/>
        <v>0</v>
      </c>
    </row>
    <row r="1542" spans="7:15" x14ac:dyDescent="0.2">
      <c r="G1542" s="3"/>
      <c r="H1542" s="2"/>
      <c r="I1542" s="12"/>
      <c r="J1542" s="67">
        <f t="shared" si="147"/>
        <v>0</v>
      </c>
      <c r="K1542" s="5">
        <f t="shared" ref="K1542:K1605" si="149">IF(J1542&gt;0,1,0)</f>
        <v>0</v>
      </c>
      <c r="L1542" s="54">
        <f t="shared" ref="L1542:L1605" si="150">IF(K1542=0,0,IF(I1542="did not close",0,IF(I1542="",0,1)))</f>
        <v>0</v>
      </c>
      <c r="M1542" s="56">
        <f t="shared" ref="M1542:M1599" si="151">IF(D1542="",D1541,D1542)</f>
        <v>0</v>
      </c>
      <c r="N1542" s="5">
        <f t="shared" si="148"/>
        <v>1</v>
      </c>
      <c r="O1542" s="5">
        <f t="shared" ref="O1542:O1605" si="152">IF(K1542=0,IF(I1542="did not close",0,IF(I1542="",0,1)),0)</f>
        <v>0</v>
      </c>
    </row>
    <row r="1543" spans="7:15" x14ac:dyDescent="0.2">
      <c r="G1543" s="3"/>
      <c r="H1543" s="2"/>
      <c r="I1543" s="12"/>
      <c r="J1543" s="67">
        <f t="shared" si="147"/>
        <v>0</v>
      </c>
      <c r="K1543" s="5">
        <f t="shared" si="149"/>
        <v>0</v>
      </c>
      <c r="L1543" s="54">
        <f t="shared" si="150"/>
        <v>0</v>
      </c>
      <c r="M1543" s="56">
        <f t="shared" si="151"/>
        <v>0</v>
      </c>
      <c r="N1543" s="5">
        <f t="shared" si="148"/>
        <v>1</v>
      </c>
      <c r="O1543" s="5">
        <f t="shared" si="152"/>
        <v>0</v>
      </c>
    </row>
    <row r="1544" spans="7:15" x14ac:dyDescent="0.2">
      <c r="G1544" s="3"/>
      <c r="H1544" s="2"/>
      <c r="I1544" s="12"/>
      <c r="J1544" s="67">
        <f t="shared" si="147"/>
        <v>0</v>
      </c>
      <c r="K1544" s="5">
        <f t="shared" si="149"/>
        <v>0</v>
      </c>
      <c r="L1544" s="54">
        <f t="shared" si="150"/>
        <v>0</v>
      </c>
      <c r="M1544" s="56">
        <f t="shared" si="151"/>
        <v>0</v>
      </c>
      <c r="N1544" s="5">
        <f t="shared" si="148"/>
        <v>1</v>
      </c>
      <c r="O1544" s="5">
        <f t="shared" si="152"/>
        <v>0</v>
      </c>
    </row>
    <row r="1545" spans="7:15" x14ac:dyDescent="0.2">
      <c r="G1545" s="3"/>
      <c r="H1545" s="2"/>
      <c r="I1545" s="12"/>
      <c r="J1545" s="67">
        <f t="shared" si="147"/>
        <v>0</v>
      </c>
      <c r="K1545" s="5">
        <f t="shared" si="149"/>
        <v>0</v>
      </c>
      <c r="L1545" s="54">
        <f t="shared" si="150"/>
        <v>0</v>
      </c>
      <c r="M1545" s="56">
        <f t="shared" si="151"/>
        <v>0</v>
      </c>
      <c r="N1545" s="5">
        <f t="shared" si="148"/>
        <v>1</v>
      </c>
      <c r="O1545" s="5">
        <f t="shared" si="152"/>
        <v>0</v>
      </c>
    </row>
    <row r="1546" spans="7:15" x14ac:dyDescent="0.2">
      <c r="G1546" s="3"/>
      <c r="H1546" s="2"/>
      <c r="I1546" s="12"/>
      <c r="J1546" s="67">
        <f t="shared" si="147"/>
        <v>0</v>
      </c>
      <c r="K1546" s="5">
        <f t="shared" si="149"/>
        <v>0</v>
      </c>
      <c r="L1546" s="54">
        <f t="shared" si="150"/>
        <v>0</v>
      </c>
      <c r="M1546" s="56" t="e">
        <f>IF(D1546="",#REF!,D1546)</f>
        <v>#REF!</v>
      </c>
      <c r="N1546" s="5">
        <f t="shared" si="148"/>
        <v>1</v>
      </c>
      <c r="O1546" s="5">
        <f t="shared" si="152"/>
        <v>0</v>
      </c>
    </row>
    <row r="1547" spans="7:15" x14ac:dyDescent="0.2">
      <c r="G1547" s="3"/>
      <c r="H1547" s="2"/>
      <c r="I1547" s="12"/>
      <c r="J1547" s="67">
        <f t="shared" si="147"/>
        <v>0</v>
      </c>
      <c r="K1547" s="5">
        <f t="shared" si="149"/>
        <v>0</v>
      </c>
      <c r="L1547" s="54">
        <f t="shared" si="150"/>
        <v>0</v>
      </c>
      <c r="M1547" s="56">
        <f t="shared" si="151"/>
        <v>0</v>
      </c>
      <c r="N1547" s="5">
        <f t="shared" si="148"/>
        <v>1</v>
      </c>
      <c r="O1547" s="5">
        <f t="shared" si="152"/>
        <v>0</v>
      </c>
    </row>
    <row r="1548" spans="7:15" x14ac:dyDescent="0.2">
      <c r="G1548" s="3"/>
      <c r="H1548" s="2"/>
      <c r="I1548" s="12"/>
      <c r="J1548" s="67">
        <f t="shared" si="147"/>
        <v>0</v>
      </c>
      <c r="K1548" s="5">
        <f t="shared" si="149"/>
        <v>0</v>
      </c>
      <c r="L1548" s="54">
        <f t="shared" si="150"/>
        <v>0</v>
      </c>
      <c r="M1548" s="56">
        <f t="shared" si="151"/>
        <v>0</v>
      </c>
      <c r="N1548" s="5">
        <f t="shared" si="148"/>
        <v>1</v>
      </c>
      <c r="O1548" s="5">
        <f t="shared" si="152"/>
        <v>0</v>
      </c>
    </row>
    <row r="1549" spans="7:15" x14ac:dyDescent="0.2">
      <c r="G1549" s="3"/>
      <c r="H1549" s="2"/>
      <c r="I1549" s="12"/>
      <c r="J1549" s="67">
        <f t="shared" si="147"/>
        <v>0</v>
      </c>
      <c r="K1549" s="5">
        <f t="shared" si="149"/>
        <v>0</v>
      </c>
      <c r="L1549" s="54">
        <f t="shared" si="150"/>
        <v>0</v>
      </c>
      <c r="M1549" s="56">
        <f t="shared" si="151"/>
        <v>0</v>
      </c>
      <c r="N1549" s="5">
        <f t="shared" si="148"/>
        <v>1</v>
      </c>
      <c r="O1549" s="5">
        <f t="shared" si="152"/>
        <v>0</v>
      </c>
    </row>
    <row r="1550" spans="7:15" x14ac:dyDescent="0.2">
      <c r="G1550" s="3"/>
      <c r="H1550" s="2"/>
      <c r="I1550" s="12"/>
      <c r="J1550" s="67">
        <f t="shared" si="147"/>
        <v>0</v>
      </c>
      <c r="K1550" s="5">
        <f t="shared" si="149"/>
        <v>0</v>
      </c>
      <c r="L1550" s="54">
        <f t="shared" si="150"/>
        <v>0</v>
      </c>
      <c r="M1550" s="56">
        <f t="shared" si="151"/>
        <v>0</v>
      </c>
      <c r="N1550" s="5">
        <f t="shared" si="148"/>
        <v>1</v>
      </c>
      <c r="O1550" s="5">
        <f t="shared" si="152"/>
        <v>0</v>
      </c>
    </row>
    <row r="1551" spans="7:15" x14ac:dyDescent="0.2">
      <c r="G1551" s="3"/>
      <c r="H1551" s="2"/>
      <c r="I1551" s="12"/>
      <c r="J1551" s="67">
        <f t="shared" si="147"/>
        <v>0</v>
      </c>
      <c r="K1551" s="5">
        <f t="shared" si="149"/>
        <v>0</v>
      </c>
      <c r="L1551" s="54">
        <f t="shared" si="150"/>
        <v>0</v>
      </c>
      <c r="M1551" s="56">
        <f t="shared" si="151"/>
        <v>0</v>
      </c>
      <c r="N1551" s="5">
        <f t="shared" si="148"/>
        <v>1</v>
      </c>
      <c r="O1551" s="5">
        <f t="shared" si="152"/>
        <v>0</v>
      </c>
    </row>
    <row r="1552" spans="7:15" x14ac:dyDescent="0.2">
      <c r="G1552" s="3"/>
      <c r="H1552" s="2"/>
      <c r="I1552" s="12"/>
      <c r="J1552" s="67">
        <f t="shared" si="147"/>
        <v>0</v>
      </c>
      <c r="K1552" s="5">
        <f t="shared" si="149"/>
        <v>0</v>
      </c>
      <c r="L1552" s="54">
        <f t="shared" si="150"/>
        <v>0</v>
      </c>
      <c r="M1552" s="56">
        <f t="shared" si="151"/>
        <v>0</v>
      </c>
      <c r="N1552" s="5">
        <f t="shared" si="148"/>
        <v>1</v>
      </c>
      <c r="O1552" s="5">
        <f t="shared" si="152"/>
        <v>0</v>
      </c>
    </row>
    <row r="1553" spans="7:15" x14ac:dyDescent="0.2">
      <c r="G1553" s="3"/>
      <c r="H1553" s="2"/>
      <c r="I1553" s="12"/>
      <c r="J1553" s="67">
        <f t="shared" si="147"/>
        <v>0</v>
      </c>
      <c r="K1553" s="5">
        <f t="shared" si="149"/>
        <v>0</v>
      </c>
      <c r="L1553" s="54">
        <f t="shared" si="150"/>
        <v>0</v>
      </c>
      <c r="M1553" s="56">
        <f t="shared" si="151"/>
        <v>0</v>
      </c>
      <c r="N1553" s="5">
        <f t="shared" si="148"/>
        <v>1</v>
      </c>
      <c r="O1553" s="5">
        <f t="shared" si="152"/>
        <v>0</v>
      </c>
    </row>
    <row r="1554" spans="7:15" x14ac:dyDescent="0.2">
      <c r="G1554" s="3"/>
      <c r="H1554" s="2"/>
      <c r="I1554" s="12"/>
      <c r="J1554" s="67">
        <f t="shared" si="147"/>
        <v>0</v>
      </c>
      <c r="K1554" s="5">
        <f t="shared" si="149"/>
        <v>0</v>
      </c>
      <c r="L1554" s="54">
        <f t="shared" si="150"/>
        <v>0</v>
      </c>
      <c r="M1554" s="56" t="e">
        <f>IF(D1554="",#REF!,D1554)</f>
        <v>#REF!</v>
      </c>
      <c r="N1554" s="5">
        <f t="shared" si="148"/>
        <v>1</v>
      </c>
      <c r="O1554" s="5">
        <f t="shared" si="152"/>
        <v>0</v>
      </c>
    </row>
    <row r="1555" spans="7:15" x14ac:dyDescent="0.2">
      <c r="G1555" s="3"/>
      <c r="H1555" s="2"/>
      <c r="I1555" s="12"/>
      <c r="J1555" s="67">
        <f t="shared" si="147"/>
        <v>0</v>
      </c>
      <c r="K1555" s="5">
        <f t="shared" si="149"/>
        <v>0</v>
      </c>
      <c r="L1555" s="54">
        <f t="shared" si="150"/>
        <v>0</v>
      </c>
      <c r="M1555" s="56">
        <f t="shared" si="151"/>
        <v>0</v>
      </c>
      <c r="N1555" s="5">
        <f t="shared" si="148"/>
        <v>1</v>
      </c>
      <c r="O1555" s="5">
        <f t="shared" si="152"/>
        <v>0</v>
      </c>
    </row>
    <row r="1556" spans="7:15" x14ac:dyDescent="0.2">
      <c r="G1556" s="3"/>
      <c r="H1556" s="2"/>
      <c r="I1556" s="12"/>
      <c r="J1556" s="67">
        <f t="shared" si="147"/>
        <v>0</v>
      </c>
      <c r="K1556" s="5">
        <f t="shared" si="149"/>
        <v>0</v>
      </c>
      <c r="L1556" s="54">
        <f t="shared" si="150"/>
        <v>0</v>
      </c>
      <c r="M1556" s="56" t="e">
        <f>IF(D1556="",#REF!,D1556)</f>
        <v>#REF!</v>
      </c>
      <c r="N1556" s="5">
        <f t="shared" si="148"/>
        <v>1</v>
      </c>
      <c r="O1556" s="5">
        <f t="shared" si="152"/>
        <v>0</v>
      </c>
    </row>
    <row r="1557" spans="7:15" x14ac:dyDescent="0.2">
      <c r="G1557" s="3"/>
      <c r="H1557" s="2"/>
      <c r="I1557" s="12"/>
      <c r="J1557" s="67">
        <f t="shared" si="147"/>
        <v>0</v>
      </c>
      <c r="K1557" s="5">
        <f t="shared" si="149"/>
        <v>0</v>
      </c>
      <c r="L1557" s="54">
        <f t="shared" si="150"/>
        <v>0</v>
      </c>
      <c r="M1557" s="56">
        <f t="shared" si="151"/>
        <v>0</v>
      </c>
      <c r="N1557" s="5">
        <f t="shared" si="148"/>
        <v>1</v>
      </c>
      <c r="O1557" s="5">
        <f t="shared" si="152"/>
        <v>0</v>
      </c>
    </row>
    <row r="1558" spans="7:15" x14ac:dyDescent="0.2">
      <c r="G1558" s="3"/>
      <c r="H1558" s="2"/>
      <c r="I1558" s="12"/>
      <c r="J1558" s="67">
        <f t="shared" si="147"/>
        <v>0</v>
      </c>
      <c r="K1558" s="5">
        <f t="shared" si="149"/>
        <v>0</v>
      </c>
      <c r="L1558" s="54">
        <f t="shared" si="150"/>
        <v>0</v>
      </c>
      <c r="M1558" s="56">
        <f t="shared" si="151"/>
        <v>0</v>
      </c>
      <c r="N1558" s="5">
        <f t="shared" si="148"/>
        <v>1</v>
      </c>
      <c r="O1558" s="5">
        <f t="shared" si="152"/>
        <v>0</v>
      </c>
    </row>
    <row r="1559" spans="7:15" x14ac:dyDescent="0.2">
      <c r="G1559" s="3"/>
      <c r="H1559" s="2"/>
      <c r="I1559" s="12"/>
      <c r="J1559" s="67">
        <f t="shared" si="147"/>
        <v>0</v>
      </c>
      <c r="K1559" s="5">
        <f t="shared" si="149"/>
        <v>0</v>
      </c>
      <c r="L1559" s="54">
        <f t="shared" si="150"/>
        <v>0</v>
      </c>
      <c r="M1559" s="56">
        <f t="shared" si="151"/>
        <v>0</v>
      </c>
      <c r="N1559" s="5">
        <f t="shared" si="148"/>
        <v>1</v>
      </c>
      <c r="O1559" s="5">
        <f t="shared" si="152"/>
        <v>0</v>
      </c>
    </row>
    <row r="1560" spans="7:15" x14ac:dyDescent="0.2">
      <c r="G1560" s="3"/>
      <c r="H1560" s="2"/>
      <c r="I1560" s="12"/>
      <c r="J1560" s="67">
        <f t="shared" si="147"/>
        <v>0</v>
      </c>
      <c r="K1560" s="5">
        <f t="shared" si="149"/>
        <v>0</v>
      </c>
      <c r="L1560" s="54">
        <f t="shared" si="150"/>
        <v>0</v>
      </c>
      <c r="M1560" s="56">
        <f t="shared" si="151"/>
        <v>0</v>
      </c>
      <c r="N1560" s="5">
        <f t="shared" si="148"/>
        <v>1</v>
      </c>
      <c r="O1560" s="5">
        <f t="shared" si="152"/>
        <v>0</v>
      </c>
    </row>
    <row r="1561" spans="7:15" x14ac:dyDescent="0.2">
      <c r="G1561" s="3"/>
      <c r="H1561" s="2"/>
      <c r="I1561" s="12"/>
      <c r="J1561" s="67">
        <f t="shared" si="147"/>
        <v>0</v>
      </c>
      <c r="K1561" s="5">
        <f t="shared" si="149"/>
        <v>0</v>
      </c>
      <c r="L1561" s="54">
        <f t="shared" si="150"/>
        <v>0</v>
      </c>
      <c r="M1561" s="56">
        <f t="shared" si="151"/>
        <v>0</v>
      </c>
      <c r="N1561" s="5">
        <f t="shared" si="148"/>
        <v>1</v>
      </c>
      <c r="O1561" s="5">
        <f t="shared" si="152"/>
        <v>0</v>
      </c>
    </row>
    <row r="1562" spans="7:15" x14ac:dyDescent="0.2">
      <c r="G1562" s="3"/>
      <c r="H1562" s="2"/>
      <c r="I1562" s="12"/>
      <c r="J1562" s="67">
        <f t="shared" si="147"/>
        <v>0</v>
      </c>
      <c r="K1562" s="5">
        <f t="shared" si="149"/>
        <v>0</v>
      </c>
      <c r="L1562" s="54">
        <f t="shared" si="150"/>
        <v>0</v>
      </c>
      <c r="M1562" s="56">
        <f t="shared" si="151"/>
        <v>0</v>
      </c>
      <c r="N1562" s="5">
        <f t="shared" si="148"/>
        <v>1</v>
      </c>
      <c r="O1562" s="5">
        <f t="shared" si="152"/>
        <v>0</v>
      </c>
    </row>
    <row r="1563" spans="7:15" x14ac:dyDescent="0.2">
      <c r="G1563" s="3"/>
      <c r="H1563" s="2"/>
      <c r="I1563" s="12"/>
      <c r="J1563" s="67">
        <f t="shared" si="147"/>
        <v>0</v>
      </c>
      <c r="K1563" s="5">
        <f t="shared" si="149"/>
        <v>0</v>
      </c>
      <c r="L1563" s="54">
        <f t="shared" si="150"/>
        <v>0</v>
      </c>
      <c r="M1563" s="56">
        <f t="shared" si="151"/>
        <v>0</v>
      </c>
      <c r="N1563" s="5">
        <f t="shared" si="148"/>
        <v>1</v>
      </c>
      <c r="O1563" s="5">
        <f t="shared" si="152"/>
        <v>0</v>
      </c>
    </row>
    <row r="1564" spans="7:15" x14ac:dyDescent="0.2">
      <c r="G1564" s="3"/>
      <c r="H1564" s="2"/>
      <c r="I1564" s="12"/>
      <c r="J1564" s="67">
        <f t="shared" si="147"/>
        <v>0</v>
      </c>
      <c r="K1564" s="5">
        <f t="shared" si="149"/>
        <v>0</v>
      </c>
      <c r="L1564" s="54">
        <f t="shared" si="150"/>
        <v>0</v>
      </c>
      <c r="M1564" s="56">
        <f t="shared" si="151"/>
        <v>0</v>
      </c>
      <c r="N1564" s="5">
        <f t="shared" si="148"/>
        <v>1</v>
      </c>
      <c r="O1564" s="5">
        <f t="shared" si="152"/>
        <v>0</v>
      </c>
    </row>
    <row r="1565" spans="7:15" x14ac:dyDescent="0.2">
      <c r="G1565" s="3"/>
      <c r="H1565" s="2"/>
      <c r="I1565" s="12"/>
      <c r="J1565" s="67">
        <f t="shared" si="147"/>
        <v>0</v>
      </c>
      <c r="K1565" s="5">
        <f t="shared" si="149"/>
        <v>0</v>
      </c>
      <c r="L1565" s="54">
        <f t="shared" si="150"/>
        <v>0</v>
      </c>
      <c r="M1565" s="56">
        <f t="shared" si="151"/>
        <v>0</v>
      </c>
      <c r="N1565" s="5">
        <f t="shared" si="148"/>
        <v>1</v>
      </c>
      <c r="O1565" s="5">
        <f t="shared" si="152"/>
        <v>0</v>
      </c>
    </row>
    <row r="1566" spans="7:15" x14ac:dyDescent="0.2">
      <c r="G1566" s="3"/>
      <c r="H1566" s="2"/>
      <c r="I1566" s="12"/>
      <c r="J1566" s="67">
        <f t="shared" si="147"/>
        <v>0</v>
      </c>
      <c r="K1566" s="5">
        <f t="shared" si="149"/>
        <v>0</v>
      </c>
      <c r="L1566" s="54">
        <f t="shared" si="150"/>
        <v>0</v>
      </c>
      <c r="M1566" s="56">
        <f t="shared" si="151"/>
        <v>0</v>
      </c>
      <c r="N1566" s="5">
        <f t="shared" si="148"/>
        <v>1</v>
      </c>
      <c r="O1566" s="5">
        <f t="shared" si="152"/>
        <v>0</v>
      </c>
    </row>
    <row r="1567" spans="7:15" x14ac:dyDescent="0.2">
      <c r="G1567" s="3"/>
      <c r="H1567" s="2"/>
      <c r="I1567" s="12"/>
      <c r="J1567" s="67">
        <f t="shared" si="147"/>
        <v>0</v>
      </c>
      <c r="K1567" s="5">
        <f t="shared" si="149"/>
        <v>0</v>
      </c>
      <c r="L1567" s="54">
        <f t="shared" si="150"/>
        <v>0</v>
      </c>
      <c r="M1567" s="56">
        <f t="shared" si="151"/>
        <v>0</v>
      </c>
      <c r="N1567" s="5">
        <f t="shared" si="148"/>
        <v>1</v>
      </c>
      <c r="O1567" s="5">
        <f t="shared" si="152"/>
        <v>0</v>
      </c>
    </row>
    <row r="1568" spans="7:15" x14ac:dyDescent="0.2">
      <c r="G1568" s="3"/>
      <c r="H1568" s="2"/>
      <c r="I1568" s="12"/>
      <c r="J1568" s="67">
        <f t="shared" si="147"/>
        <v>0</v>
      </c>
      <c r="K1568" s="5">
        <f t="shared" si="149"/>
        <v>0</v>
      </c>
      <c r="L1568" s="54">
        <f t="shared" si="150"/>
        <v>0</v>
      </c>
      <c r="M1568" s="56">
        <f t="shared" si="151"/>
        <v>0</v>
      </c>
      <c r="N1568" s="5">
        <f t="shared" si="148"/>
        <v>1</v>
      </c>
      <c r="O1568" s="5">
        <f t="shared" si="152"/>
        <v>0</v>
      </c>
    </row>
    <row r="1569" spans="7:15" x14ac:dyDescent="0.2">
      <c r="G1569" s="3"/>
      <c r="H1569" s="2"/>
      <c r="I1569" s="12"/>
      <c r="J1569" s="67">
        <f t="shared" si="147"/>
        <v>0</v>
      </c>
      <c r="K1569" s="5">
        <f t="shared" si="149"/>
        <v>0</v>
      </c>
      <c r="L1569" s="54">
        <f t="shared" si="150"/>
        <v>0</v>
      </c>
      <c r="M1569" s="56">
        <f t="shared" si="151"/>
        <v>0</v>
      </c>
      <c r="N1569" s="5">
        <f t="shared" si="148"/>
        <v>1</v>
      </c>
      <c r="O1569" s="5">
        <f t="shared" si="152"/>
        <v>0</v>
      </c>
    </row>
    <row r="1570" spans="7:15" x14ac:dyDescent="0.2">
      <c r="G1570" s="3"/>
      <c r="H1570" s="2"/>
      <c r="I1570" s="12"/>
      <c r="J1570" s="67">
        <f t="shared" si="147"/>
        <v>0</v>
      </c>
      <c r="K1570" s="5">
        <f t="shared" si="149"/>
        <v>0</v>
      </c>
      <c r="L1570" s="54">
        <f t="shared" si="150"/>
        <v>0</v>
      </c>
      <c r="M1570" s="56">
        <f t="shared" si="151"/>
        <v>0</v>
      </c>
      <c r="N1570" s="5">
        <f t="shared" si="148"/>
        <v>1</v>
      </c>
      <c r="O1570" s="5">
        <f t="shared" si="152"/>
        <v>0</v>
      </c>
    </row>
    <row r="1571" spans="7:15" x14ac:dyDescent="0.2">
      <c r="G1571" s="3"/>
      <c r="H1571" s="2"/>
      <c r="I1571" s="12"/>
      <c r="J1571" s="67">
        <f t="shared" si="147"/>
        <v>0</v>
      </c>
      <c r="K1571" s="5">
        <f t="shared" si="149"/>
        <v>0</v>
      </c>
      <c r="L1571" s="54">
        <f t="shared" si="150"/>
        <v>0</v>
      </c>
      <c r="M1571" s="56">
        <f t="shared" si="151"/>
        <v>0</v>
      </c>
      <c r="N1571" s="5">
        <f t="shared" si="148"/>
        <v>1</v>
      </c>
      <c r="O1571" s="5">
        <f t="shared" si="152"/>
        <v>0</v>
      </c>
    </row>
    <row r="1572" spans="7:15" x14ac:dyDescent="0.2">
      <c r="G1572" s="3"/>
      <c r="H1572" s="2"/>
      <c r="I1572" s="12"/>
      <c r="J1572" s="67">
        <f t="shared" si="147"/>
        <v>0</v>
      </c>
      <c r="K1572" s="5">
        <f t="shared" si="149"/>
        <v>0</v>
      </c>
      <c r="L1572" s="54">
        <f t="shared" si="150"/>
        <v>0</v>
      </c>
      <c r="M1572" s="56">
        <f t="shared" si="151"/>
        <v>0</v>
      </c>
      <c r="N1572" s="5">
        <f t="shared" si="148"/>
        <v>1</v>
      </c>
      <c r="O1572" s="5">
        <f t="shared" si="152"/>
        <v>0</v>
      </c>
    </row>
    <row r="1573" spans="7:15" x14ac:dyDescent="0.2">
      <c r="G1573" s="3"/>
      <c r="H1573" s="2"/>
      <c r="I1573" s="12"/>
      <c r="J1573" s="67">
        <f t="shared" si="147"/>
        <v>0</v>
      </c>
      <c r="K1573" s="5">
        <f t="shared" si="149"/>
        <v>0</v>
      </c>
      <c r="L1573" s="54">
        <f t="shared" si="150"/>
        <v>0</v>
      </c>
      <c r="M1573" s="56">
        <f t="shared" si="151"/>
        <v>0</v>
      </c>
      <c r="N1573" s="5">
        <f t="shared" si="148"/>
        <v>1</v>
      </c>
      <c r="O1573" s="5">
        <f t="shared" si="152"/>
        <v>0</v>
      </c>
    </row>
    <row r="1574" spans="7:15" x14ac:dyDescent="0.2">
      <c r="G1574" s="3"/>
      <c r="H1574" s="2"/>
      <c r="I1574" s="12"/>
      <c r="J1574" s="67">
        <f t="shared" si="147"/>
        <v>0</v>
      </c>
      <c r="K1574" s="5">
        <f t="shared" si="149"/>
        <v>0</v>
      </c>
      <c r="L1574" s="54">
        <f t="shared" si="150"/>
        <v>0</v>
      </c>
      <c r="M1574" s="56">
        <f t="shared" si="151"/>
        <v>0</v>
      </c>
      <c r="N1574" s="5">
        <f t="shared" si="148"/>
        <v>1</v>
      </c>
      <c r="O1574" s="5">
        <f t="shared" si="152"/>
        <v>0</v>
      </c>
    </row>
    <row r="1575" spans="7:15" x14ac:dyDescent="0.2">
      <c r="G1575" s="3"/>
      <c r="H1575" s="2"/>
      <c r="I1575" s="12"/>
      <c r="J1575" s="67">
        <f t="shared" si="147"/>
        <v>0</v>
      </c>
      <c r="K1575" s="5">
        <f t="shared" si="149"/>
        <v>0</v>
      </c>
      <c r="L1575" s="54">
        <f t="shared" si="150"/>
        <v>0</v>
      </c>
      <c r="M1575" s="56">
        <f t="shared" si="151"/>
        <v>0</v>
      </c>
      <c r="N1575" s="5">
        <f t="shared" si="148"/>
        <v>1</v>
      </c>
      <c r="O1575" s="5">
        <f t="shared" si="152"/>
        <v>0</v>
      </c>
    </row>
    <row r="1576" spans="7:15" x14ac:dyDescent="0.2">
      <c r="G1576" s="3"/>
      <c r="H1576" s="2"/>
      <c r="I1576" s="12"/>
      <c r="J1576" s="67">
        <f t="shared" si="147"/>
        <v>0</v>
      </c>
      <c r="K1576" s="5">
        <f t="shared" si="149"/>
        <v>0</v>
      </c>
      <c r="L1576" s="54">
        <f t="shared" si="150"/>
        <v>0</v>
      </c>
      <c r="M1576" s="56">
        <f t="shared" si="151"/>
        <v>0</v>
      </c>
      <c r="N1576" s="5">
        <f t="shared" si="148"/>
        <v>1</v>
      </c>
      <c r="O1576" s="5">
        <f t="shared" si="152"/>
        <v>0</v>
      </c>
    </row>
    <row r="1577" spans="7:15" x14ac:dyDescent="0.2">
      <c r="G1577" s="3"/>
      <c r="H1577" s="2"/>
      <c r="I1577" s="12"/>
      <c r="J1577" s="67">
        <f t="shared" si="147"/>
        <v>0</v>
      </c>
      <c r="K1577" s="5">
        <f t="shared" si="149"/>
        <v>0</v>
      </c>
      <c r="L1577" s="54">
        <f t="shared" si="150"/>
        <v>0</v>
      </c>
      <c r="M1577" s="56">
        <f t="shared" si="151"/>
        <v>0</v>
      </c>
      <c r="N1577" s="5">
        <f t="shared" si="148"/>
        <v>1</v>
      </c>
      <c r="O1577" s="5">
        <f t="shared" si="152"/>
        <v>0</v>
      </c>
    </row>
    <row r="1578" spans="7:15" x14ac:dyDescent="0.2">
      <c r="G1578" s="3"/>
      <c r="H1578" s="2"/>
      <c r="I1578" s="12"/>
      <c r="J1578" s="67">
        <f t="shared" ref="J1578:J1641" si="153">IF(A1578=C1578,0,H1578)</f>
        <v>0</v>
      </c>
      <c r="K1578" s="5">
        <f t="shared" si="149"/>
        <v>0</v>
      </c>
      <c r="L1578" s="54">
        <f t="shared" si="150"/>
        <v>0</v>
      </c>
      <c r="M1578" s="56">
        <f t="shared" si="151"/>
        <v>0</v>
      </c>
      <c r="N1578" s="5">
        <f t="shared" si="148"/>
        <v>1</v>
      </c>
      <c r="O1578" s="5">
        <f t="shared" si="152"/>
        <v>0</v>
      </c>
    </row>
    <row r="1579" spans="7:15" x14ac:dyDescent="0.2">
      <c r="G1579" s="3"/>
      <c r="H1579" s="2"/>
      <c r="I1579" s="12"/>
      <c r="J1579" s="67">
        <f t="shared" si="153"/>
        <v>0</v>
      </c>
      <c r="K1579" s="5">
        <f t="shared" si="149"/>
        <v>0</v>
      </c>
      <c r="L1579" s="54">
        <f t="shared" si="150"/>
        <v>0</v>
      </c>
      <c r="M1579" s="56">
        <f t="shared" si="151"/>
        <v>0</v>
      </c>
      <c r="N1579" s="5">
        <f t="shared" si="148"/>
        <v>1</v>
      </c>
      <c r="O1579" s="5">
        <f t="shared" si="152"/>
        <v>0</v>
      </c>
    </row>
    <row r="1580" spans="7:15" x14ac:dyDescent="0.2">
      <c r="G1580" s="3"/>
      <c r="H1580" s="2"/>
      <c r="I1580" s="12"/>
      <c r="J1580" s="67">
        <f t="shared" si="153"/>
        <v>0</v>
      </c>
      <c r="K1580" s="5">
        <f t="shared" si="149"/>
        <v>0</v>
      </c>
      <c r="L1580" s="54">
        <f t="shared" si="150"/>
        <v>0</v>
      </c>
      <c r="M1580" s="56">
        <f t="shared" si="151"/>
        <v>0</v>
      </c>
      <c r="N1580" s="5">
        <f t="shared" si="148"/>
        <v>1</v>
      </c>
      <c r="O1580" s="5">
        <f t="shared" si="152"/>
        <v>0</v>
      </c>
    </row>
    <row r="1581" spans="7:15" x14ac:dyDescent="0.2">
      <c r="G1581" s="3"/>
      <c r="H1581" s="2"/>
      <c r="I1581" s="12"/>
      <c r="J1581" s="67">
        <f t="shared" si="153"/>
        <v>0</v>
      </c>
      <c r="K1581" s="5">
        <f t="shared" si="149"/>
        <v>0</v>
      </c>
      <c r="L1581" s="54">
        <f t="shared" si="150"/>
        <v>0</v>
      </c>
      <c r="M1581" s="56">
        <f t="shared" si="151"/>
        <v>0</v>
      </c>
      <c r="N1581" s="5">
        <f t="shared" si="148"/>
        <v>1</v>
      </c>
      <c r="O1581" s="5">
        <f t="shared" si="152"/>
        <v>0</v>
      </c>
    </row>
    <row r="1582" spans="7:15" x14ac:dyDescent="0.2">
      <c r="G1582" s="3"/>
      <c r="H1582" s="2"/>
      <c r="I1582" s="12"/>
      <c r="J1582" s="67">
        <f t="shared" si="153"/>
        <v>0</v>
      </c>
      <c r="K1582" s="5">
        <f t="shared" si="149"/>
        <v>0</v>
      </c>
      <c r="L1582" s="54">
        <f t="shared" si="150"/>
        <v>0</v>
      </c>
      <c r="M1582" s="56">
        <f t="shared" si="151"/>
        <v>0</v>
      </c>
      <c r="N1582" s="5">
        <f t="shared" si="148"/>
        <v>1</v>
      </c>
      <c r="O1582" s="5">
        <f t="shared" si="152"/>
        <v>0</v>
      </c>
    </row>
    <row r="1583" spans="7:15" x14ac:dyDescent="0.2">
      <c r="G1583" s="3"/>
      <c r="H1583" s="2"/>
      <c r="I1583" s="12"/>
      <c r="J1583" s="67">
        <f t="shared" si="153"/>
        <v>0</v>
      </c>
      <c r="K1583" s="5">
        <f t="shared" si="149"/>
        <v>0</v>
      </c>
      <c r="L1583" s="54">
        <f t="shared" si="150"/>
        <v>0</v>
      </c>
      <c r="M1583" s="56">
        <f t="shared" si="151"/>
        <v>0</v>
      </c>
      <c r="N1583" s="5">
        <f t="shared" si="148"/>
        <v>1</v>
      </c>
      <c r="O1583" s="5">
        <f t="shared" si="152"/>
        <v>0</v>
      </c>
    </row>
    <row r="1584" spans="7:15" x14ac:dyDescent="0.2">
      <c r="G1584" s="3"/>
      <c r="H1584" s="2"/>
      <c r="I1584" s="12"/>
      <c r="J1584" s="67">
        <f t="shared" si="153"/>
        <v>0</v>
      </c>
      <c r="K1584" s="5">
        <f t="shared" si="149"/>
        <v>0</v>
      </c>
      <c r="L1584" s="54">
        <f t="shared" si="150"/>
        <v>0</v>
      </c>
      <c r="M1584" s="56">
        <f t="shared" si="151"/>
        <v>0</v>
      </c>
      <c r="N1584" s="5">
        <f t="shared" si="148"/>
        <v>1</v>
      </c>
      <c r="O1584" s="5">
        <f t="shared" si="152"/>
        <v>0</v>
      </c>
    </row>
    <row r="1585" spans="7:15" x14ac:dyDescent="0.2">
      <c r="G1585" s="3"/>
      <c r="H1585" s="2"/>
      <c r="I1585" s="12"/>
      <c r="J1585" s="67">
        <f t="shared" si="153"/>
        <v>0</v>
      </c>
      <c r="K1585" s="5">
        <f t="shared" si="149"/>
        <v>0</v>
      </c>
      <c r="L1585" s="54">
        <f t="shared" si="150"/>
        <v>0</v>
      </c>
      <c r="M1585" s="56">
        <f t="shared" si="151"/>
        <v>0</v>
      </c>
      <c r="N1585" s="5">
        <f t="shared" si="148"/>
        <v>1</v>
      </c>
      <c r="O1585" s="5">
        <f t="shared" si="152"/>
        <v>0</v>
      </c>
    </row>
    <row r="1586" spans="7:15" x14ac:dyDescent="0.2">
      <c r="G1586" s="3"/>
      <c r="H1586" s="2"/>
      <c r="I1586" s="12"/>
      <c r="J1586" s="67">
        <f t="shared" si="153"/>
        <v>0</v>
      </c>
      <c r="K1586" s="5">
        <f t="shared" si="149"/>
        <v>0</v>
      </c>
      <c r="L1586" s="54">
        <f t="shared" si="150"/>
        <v>0</v>
      </c>
      <c r="M1586" s="56">
        <f t="shared" si="151"/>
        <v>0</v>
      </c>
      <c r="N1586" s="5">
        <f t="shared" si="148"/>
        <v>1</v>
      </c>
      <c r="O1586" s="5">
        <f t="shared" si="152"/>
        <v>0</v>
      </c>
    </row>
    <row r="1587" spans="7:15" x14ac:dyDescent="0.2">
      <c r="G1587" s="3"/>
      <c r="H1587" s="2"/>
      <c r="I1587" s="12"/>
      <c r="J1587" s="67">
        <f t="shared" si="153"/>
        <v>0</v>
      </c>
      <c r="K1587" s="5">
        <f t="shared" si="149"/>
        <v>0</v>
      </c>
      <c r="L1587" s="54">
        <f t="shared" si="150"/>
        <v>0</v>
      </c>
      <c r="M1587" s="56">
        <f t="shared" si="151"/>
        <v>0</v>
      </c>
      <c r="N1587" s="5">
        <f t="shared" si="148"/>
        <v>1</v>
      </c>
      <c r="O1587" s="5">
        <f t="shared" si="152"/>
        <v>0</v>
      </c>
    </row>
    <row r="1588" spans="7:15" x14ac:dyDescent="0.2">
      <c r="G1588" s="3"/>
      <c r="H1588" s="2"/>
      <c r="I1588" s="12"/>
      <c r="J1588" s="67">
        <f t="shared" si="153"/>
        <v>0</v>
      </c>
      <c r="K1588" s="5">
        <f t="shared" si="149"/>
        <v>0</v>
      </c>
      <c r="L1588" s="54">
        <f t="shared" si="150"/>
        <v>0</v>
      </c>
      <c r="M1588" s="56">
        <f t="shared" si="151"/>
        <v>0</v>
      </c>
      <c r="N1588" s="5">
        <f t="shared" si="148"/>
        <v>1</v>
      </c>
      <c r="O1588" s="5">
        <f t="shared" si="152"/>
        <v>0</v>
      </c>
    </row>
    <row r="1589" spans="7:15" x14ac:dyDescent="0.2">
      <c r="G1589" s="3"/>
      <c r="H1589" s="2"/>
      <c r="I1589" s="12"/>
      <c r="J1589" s="67">
        <f t="shared" si="153"/>
        <v>0</v>
      </c>
      <c r="K1589" s="5">
        <f t="shared" si="149"/>
        <v>0</v>
      </c>
      <c r="L1589" s="54">
        <f t="shared" si="150"/>
        <v>0</v>
      </c>
      <c r="M1589" s="56">
        <f t="shared" si="151"/>
        <v>0</v>
      </c>
      <c r="N1589" s="5">
        <f t="shared" si="148"/>
        <v>1</v>
      </c>
      <c r="O1589" s="5">
        <f t="shared" si="152"/>
        <v>0</v>
      </c>
    </row>
    <row r="1590" spans="7:15" x14ac:dyDescent="0.2">
      <c r="G1590" s="3"/>
      <c r="H1590" s="2"/>
      <c r="I1590" s="12"/>
      <c r="J1590" s="67">
        <f t="shared" si="153"/>
        <v>0</v>
      </c>
      <c r="K1590" s="5">
        <f t="shared" si="149"/>
        <v>0</v>
      </c>
      <c r="L1590" s="54">
        <f t="shared" si="150"/>
        <v>0</v>
      </c>
      <c r="M1590" s="56">
        <f t="shared" si="151"/>
        <v>0</v>
      </c>
      <c r="N1590" s="5">
        <f t="shared" si="148"/>
        <v>1</v>
      </c>
      <c r="O1590" s="5">
        <f t="shared" si="152"/>
        <v>0</v>
      </c>
    </row>
    <row r="1591" spans="7:15" x14ac:dyDescent="0.2">
      <c r="G1591" s="3"/>
      <c r="H1591" s="2"/>
      <c r="I1591" s="12"/>
      <c r="J1591" s="67">
        <f t="shared" si="153"/>
        <v>0</v>
      </c>
      <c r="K1591" s="5">
        <f t="shared" si="149"/>
        <v>0</v>
      </c>
      <c r="L1591" s="54">
        <f t="shared" si="150"/>
        <v>0</v>
      </c>
      <c r="M1591" s="56">
        <f t="shared" si="151"/>
        <v>0</v>
      </c>
      <c r="N1591" s="5">
        <f t="shared" si="148"/>
        <v>1</v>
      </c>
      <c r="O1591" s="5">
        <f t="shared" si="152"/>
        <v>0</v>
      </c>
    </row>
    <row r="1592" spans="7:15" x14ac:dyDescent="0.2">
      <c r="G1592" s="3"/>
      <c r="H1592" s="2"/>
      <c r="I1592" s="12"/>
      <c r="J1592" s="67">
        <f t="shared" si="153"/>
        <v>0</v>
      </c>
      <c r="K1592" s="5">
        <f t="shared" si="149"/>
        <v>0</v>
      </c>
      <c r="L1592" s="54">
        <f t="shared" si="150"/>
        <v>0</v>
      </c>
      <c r="M1592" s="56">
        <f t="shared" si="151"/>
        <v>0</v>
      </c>
      <c r="N1592" s="5">
        <f t="shared" si="148"/>
        <v>1</v>
      </c>
      <c r="O1592" s="5">
        <f t="shared" si="152"/>
        <v>0</v>
      </c>
    </row>
    <row r="1593" spans="7:15" x14ac:dyDescent="0.2">
      <c r="G1593" s="3"/>
      <c r="H1593" s="2"/>
      <c r="I1593" s="12"/>
      <c r="J1593" s="67">
        <f t="shared" si="153"/>
        <v>0</v>
      </c>
      <c r="K1593" s="5">
        <f t="shared" si="149"/>
        <v>0</v>
      </c>
      <c r="L1593" s="54">
        <f t="shared" si="150"/>
        <v>0</v>
      </c>
      <c r="M1593" s="56">
        <f t="shared" si="151"/>
        <v>0</v>
      </c>
      <c r="N1593" s="5">
        <f t="shared" si="148"/>
        <v>1</v>
      </c>
      <c r="O1593" s="5">
        <f t="shared" si="152"/>
        <v>0</v>
      </c>
    </row>
    <row r="1594" spans="7:15" x14ac:dyDescent="0.2">
      <c r="G1594" s="3"/>
      <c r="H1594" s="2"/>
      <c r="I1594" s="12"/>
      <c r="J1594" s="67">
        <f t="shared" si="153"/>
        <v>0</v>
      </c>
      <c r="K1594" s="5">
        <f t="shared" si="149"/>
        <v>0</v>
      </c>
      <c r="L1594" s="54">
        <f t="shared" si="150"/>
        <v>0</v>
      </c>
      <c r="M1594" s="56">
        <f t="shared" si="151"/>
        <v>0</v>
      </c>
      <c r="N1594" s="5">
        <f t="shared" si="148"/>
        <v>1</v>
      </c>
      <c r="O1594" s="5">
        <f t="shared" si="152"/>
        <v>0</v>
      </c>
    </row>
    <row r="1595" spans="7:15" x14ac:dyDescent="0.2">
      <c r="G1595" s="3"/>
      <c r="H1595" s="2"/>
      <c r="I1595" s="12"/>
      <c r="J1595" s="67">
        <f t="shared" si="153"/>
        <v>0</v>
      </c>
      <c r="K1595" s="5">
        <f t="shared" si="149"/>
        <v>0</v>
      </c>
      <c r="L1595" s="54">
        <f t="shared" si="150"/>
        <v>0</v>
      </c>
      <c r="M1595" s="56">
        <f t="shared" si="151"/>
        <v>0</v>
      </c>
      <c r="N1595" s="5">
        <f t="shared" si="148"/>
        <v>1</v>
      </c>
      <c r="O1595" s="5">
        <f t="shared" si="152"/>
        <v>0</v>
      </c>
    </row>
    <row r="1596" spans="7:15" x14ac:dyDescent="0.2">
      <c r="G1596" s="3"/>
      <c r="H1596" s="2"/>
      <c r="I1596" s="12"/>
      <c r="J1596" s="67">
        <f t="shared" si="153"/>
        <v>0</v>
      </c>
      <c r="K1596" s="5">
        <f t="shared" si="149"/>
        <v>0</v>
      </c>
      <c r="L1596" s="54">
        <f t="shared" si="150"/>
        <v>0</v>
      </c>
      <c r="M1596" s="56">
        <f t="shared" si="151"/>
        <v>0</v>
      </c>
      <c r="N1596" s="5">
        <f t="shared" si="148"/>
        <v>1</v>
      </c>
      <c r="O1596" s="5">
        <f t="shared" si="152"/>
        <v>0</v>
      </c>
    </row>
    <row r="1597" spans="7:15" x14ac:dyDescent="0.2">
      <c r="G1597" s="3"/>
      <c r="H1597" s="2"/>
      <c r="I1597" s="12"/>
      <c r="J1597" s="67">
        <f t="shared" si="153"/>
        <v>0</v>
      </c>
      <c r="K1597" s="5">
        <f t="shared" si="149"/>
        <v>0</v>
      </c>
      <c r="L1597" s="54">
        <f t="shared" si="150"/>
        <v>0</v>
      </c>
      <c r="M1597" s="56">
        <f t="shared" si="151"/>
        <v>0</v>
      </c>
      <c r="N1597" s="5">
        <f t="shared" si="148"/>
        <v>1</v>
      </c>
      <c r="O1597" s="5">
        <f t="shared" si="152"/>
        <v>0</v>
      </c>
    </row>
    <row r="1598" spans="7:15" x14ac:dyDescent="0.2">
      <c r="G1598" s="3"/>
      <c r="H1598" s="2"/>
      <c r="I1598" s="12"/>
      <c r="J1598" s="67">
        <f t="shared" si="153"/>
        <v>0</v>
      </c>
      <c r="K1598" s="5">
        <f t="shared" si="149"/>
        <v>0</v>
      </c>
      <c r="L1598" s="54">
        <f t="shared" si="150"/>
        <v>0</v>
      </c>
      <c r="M1598" s="56">
        <f t="shared" si="151"/>
        <v>0</v>
      </c>
      <c r="N1598" s="5">
        <f t="shared" si="148"/>
        <v>1</v>
      </c>
      <c r="O1598" s="5">
        <f t="shared" si="152"/>
        <v>0</v>
      </c>
    </row>
    <row r="1599" spans="7:15" x14ac:dyDescent="0.2">
      <c r="G1599" s="3"/>
      <c r="H1599" s="2"/>
      <c r="I1599" s="12"/>
      <c r="J1599" s="67">
        <f t="shared" si="153"/>
        <v>0</v>
      </c>
      <c r="K1599" s="5">
        <f t="shared" si="149"/>
        <v>0</v>
      </c>
      <c r="L1599" s="54">
        <f t="shared" si="150"/>
        <v>0</v>
      </c>
      <c r="M1599" s="56">
        <f t="shared" si="151"/>
        <v>0</v>
      </c>
      <c r="N1599" s="5">
        <f t="shared" si="148"/>
        <v>1</v>
      </c>
      <c r="O1599" s="5">
        <f t="shared" si="152"/>
        <v>0</v>
      </c>
    </row>
    <row r="1600" spans="7:15" x14ac:dyDescent="0.2">
      <c r="G1600" s="3"/>
      <c r="H1600" s="2"/>
      <c r="I1600" s="12"/>
      <c r="J1600" s="67">
        <f t="shared" si="153"/>
        <v>0</v>
      </c>
      <c r="K1600" s="5">
        <f t="shared" si="149"/>
        <v>0</v>
      </c>
      <c r="L1600" s="54">
        <f t="shared" si="150"/>
        <v>0</v>
      </c>
      <c r="M1600" s="56">
        <f t="shared" ref="M1600:M1663" si="154">IF(D1600="",D1599,D1600)</f>
        <v>0</v>
      </c>
      <c r="N1600" s="5">
        <f t="shared" si="148"/>
        <v>1</v>
      </c>
      <c r="O1600" s="5">
        <f t="shared" si="152"/>
        <v>0</v>
      </c>
    </row>
    <row r="1601" spans="7:15" x14ac:dyDescent="0.2">
      <c r="G1601" s="3"/>
      <c r="H1601" s="2"/>
      <c r="I1601" s="12"/>
      <c r="J1601" s="67">
        <f t="shared" si="153"/>
        <v>0</v>
      </c>
      <c r="K1601" s="5">
        <f t="shared" si="149"/>
        <v>0</v>
      </c>
      <c r="L1601" s="54">
        <f t="shared" si="150"/>
        <v>0</v>
      </c>
      <c r="M1601" s="56">
        <f t="shared" si="154"/>
        <v>0</v>
      </c>
      <c r="N1601" s="5">
        <f t="shared" si="148"/>
        <v>1</v>
      </c>
      <c r="O1601" s="5">
        <f t="shared" si="152"/>
        <v>0</v>
      </c>
    </row>
    <row r="1602" spans="7:15" x14ac:dyDescent="0.2">
      <c r="G1602" s="3"/>
      <c r="H1602" s="2"/>
      <c r="I1602" s="12"/>
      <c r="J1602" s="67">
        <f t="shared" si="153"/>
        <v>0</v>
      </c>
      <c r="K1602" s="5">
        <f t="shared" si="149"/>
        <v>0</v>
      </c>
      <c r="L1602" s="54">
        <f t="shared" si="150"/>
        <v>0</v>
      </c>
      <c r="M1602" s="56">
        <f t="shared" si="154"/>
        <v>0</v>
      </c>
      <c r="N1602" s="5">
        <f t="shared" si="148"/>
        <v>1</v>
      </c>
      <c r="O1602" s="5">
        <f t="shared" si="152"/>
        <v>0</v>
      </c>
    </row>
    <row r="1603" spans="7:15" x14ac:dyDescent="0.2">
      <c r="G1603" s="3"/>
      <c r="H1603" s="2"/>
      <c r="I1603" s="12"/>
      <c r="J1603" s="67">
        <f t="shared" si="153"/>
        <v>0</v>
      </c>
      <c r="K1603" s="5">
        <f t="shared" si="149"/>
        <v>0</v>
      </c>
      <c r="L1603" s="54">
        <f t="shared" si="150"/>
        <v>0</v>
      </c>
      <c r="M1603" s="56">
        <f t="shared" si="154"/>
        <v>0</v>
      </c>
      <c r="N1603" s="5">
        <f t="shared" ref="N1603:N1666" si="155">IF(B1603=D1603,1,0)</f>
        <v>1</v>
      </c>
      <c r="O1603" s="5">
        <f t="shared" si="152"/>
        <v>0</v>
      </c>
    </row>
    <row r="1604" spans="7:15" x14ac:dyDescent="0.2">
      <c r="G1604" s="3"/>
      <c r="H1604" s="2"/>
      <c r="I1604" s="12"/>
      <c r="J1604" s="67">
        <f t="shared" si="153"/>
        <v>0</v>
      </c>
      <c r="K1604" s="5">
        <f t="shared" si="149"/>
        <v>0</v>
      </c>
      <c r="L1604" s="54">
        <f t="shared" si="150"/>
        <v>0</v>
      </c>
      <c r="M1604" s="56">
        <f t="shared" si="154"/>
        <v>0</v>
      </c>
      <c r="N1604" s="5">
        <f t="shared" si="155"/>
        <v>1</v>
      </c>
      <c r="O1604" s="5">
        <f t="shared" si="152"/>
        <v>0</v>
      </c>
    </row>
    <row r="1605" spans="7:15" x14ac:dyDescent="0.2">
      <c r="G1605" s="3"/>
      <c r="H1605" s="2"/>
      <c r="I1605" s="12"/>
      <c r="J1605" s="67">
        <f t="shared" si="153"/>
        <v>0</v>
      </c>
      <c r="K1605" s="5">
        <f t="shared" si="149"/>
        <v>0</v>
      </c>
      <c r="L1605" s="54">
        <f t="shared" si="150"/>
        <v>0</v>
      </c>
      <c r="M1605" s="56">
        <f t="shared" si="154"/>
        <v>0</v>
      </c>
      <c r="N1605" s="5">
        <f t="shared" si="155"/>
        <v>1</v>
      </c>
      <c r="O1605" s="5">
        <f t="shared" si="152"/>
        <v>0</v>
      </c>
    </row>
    <row r="1606" spans="7:15" x14ac:dyDescent="0.2">
      <c r="G1606" s="3"/>
      <c r="H1606" s="2"/>
      <c r="I1606" s="12"/>
      <c r="J1606" s="67">
        <f t="shared" si="153"/>
        <v>0</v>
      </c>
      <c r="K1606" s="5">
        <f t="shared" ref="K1606:K1669" si="156">IF(J1606&gt;0,1,0)</f>
        <v>0</v>
      </c>
      <c r="L1606" s="54">
        <f t="shared" ref="L1606:L1669" si="157">IF(K1606=0,0,IF(I1606="did not close",0,IF(I1606="",0,1)))</f>
        <v>0</v>
      </c>
      <c r="M1606" s="56">
        <f t="shared" si="154"/>
        <v>0</v>
      </c>
      <c r="N1606" s="5">
        <f t="shared" si="155"/>
        <v>1</v>
      </c>
      <c r="O1606" s="5">
        <f t="shared" ref="O1606:O1669" si="158">IF(K1606=0,IF(I1606="did not close",0,IF(I1606="",0,1)),0)</f>
        <v>0</v>
      </c>
    </row>
    <row r="1607" spans="7:15" x14ac:dyDescent="0.2">
      <c r="G1607" s="3"/>
      <c r="H1607" s="2"/>
      <c r="I1607" s="12"/>
      <c r="J1607" s="67">
        <f t="shared" si="153"/>
        <v>0</v>
      </c>
      <c r="K1607" s="5">
        <f t="shared" si="156"/>
        <v>0</v>
      </c>
      <c r="L1607" s="54">
        <f t="shared" si="157"/>
        <v>0</v>
      </c>
      <c r="M1607" s="56">
        <f t="shared" si="154"/>
        <v>0</v>
      </c>
      <c r="N1607" s="5">
        <f t="shared" si="155"/>
        <v>1</v>
      </c>
      <c r="O1607" s="5">
        <f t="shared" si="158"/>
        <v>0</v>
      </c>
    </row>
    <row r="1608" spans="7:15" x14ac:dyDescent="0.2">
      <c r="G1608" s="3"/>
      <c r="H1608" s="2"/>
      <c r="I1608" s="12"/>
      <c r="J1608" s="67">
        <f t="shared" si="153"/>
        <v>0</v>
      </c>
      <c r="K1608" s="5">
        <f t="shared" si="156"/>
        <v>0</v>
      </c>
      <c r="L1608" s="54">
        <f t="shared" si="157"/>
        <v>0</v>
      </c>
      <c r="M1608" s="56">
        <f t="shared" si="154"/>
        <v>0</v>
      </c>
      <c r="N1608" s="5">
        <f t="shared" si="155"/>
        <v>1</v>
      </c>
      <c r="O1608" s="5">
        <f t="shared" si="158"/>
        <v>0</v>
      </c>
    </row>
    <row r="1609" spans="7:15" x14ac:dyDescent="0.2">
      <c r="G1609" s="3"/>
      <c r="H1609" s="2"/>
      <c r="I1609" s="12"/>
      <c r="J1609" s="67">
        <f t="shared" si="153"/>
        <v>0</v>
      </c>
      <c r="K1609" s="5">
        <f t="shared" si="156"/>
        <v>0</v>
      </c>
      <c r="L1609" s="54">
        <f t="shared" si="157"/>
        <v>0</v>
      </c>
      <c r="M1609" s="56">
        <f t="shared" si="154"/>
        <v>0</v>
      </c>
      <c r="N1609" s="5">
        <f t="shared" si="155"/>
        <v>1</v>
      </c>
      <c r="O1609" s="5">
        <f t="shared" si="158"/>
        <v>0</v>
      </c>
    </row>
    <row r="1610" spans="7:15" x14ac:dyDescent="0.2">
      <c r="G1610" s="3"/>
      <c r="H1610" s="2"/>
      <c r="I1610" s="12"/>
      <c r="J1610" s="67">
        <f t="shared" si="153"/>
        <v>0</v>
      </c>
      <c r="K1610" s="5">
        <f t="shared" si="156"/>
        <v>0</v>
      </c>
      <c r="L1610" s="54">
        <f t="shared" si="157"/>
        <v>0</v>
      </c>
      <c r="M1610" s="56">
        <f t="shared" si="154"/>
        <v>0</v>
      </c>
      <c r="N1610" s="5">
        <f t="shared" si="155"/>
        <v>1</v>
      </c>
      <c r="O1610" s="5">
        <f t="shared" si="158"/>
        <v>0</v>
      </c>
    </row>
    <row r="1611" spans="7:15" x14ac:dyDescent="0.2">
      <c r="G1611" s="3"/>
      <c r="H1611" s="2"/>
      <c r="I1611" s="12"/>
      <c r="J1611" s="67">
        <f t="shared" si="153"/>
        <v>0</v>
      </c>
      <c r="K1611" s="5">
        <f t="shared" si="156"/>
        <v>0</v>
      </c>
      <c r="L1611" s="54">
        <f t="shared" si="157"/>
        <v>0</v>
      </c>
      <c r="M1611" s="56">
        <f t="shared" si="154"/>
        <v>0</v>
      </c>
      <c r="N1611" s="5">
        <f t="shared" si="155"/>
        <v>1</v>
      </c>
      <c r="O1611" s="5">
        <f t="shared" si="158"/>
        <v>0</v>
      </c>
    </row>
    <row r="1612" spans="7:15" x14ac:dyDescent="0.2">
      <c r="G1612" s="3"/>
      <c r="H1612" s="2"/>
      <c r="I1612" s="12"/>
      <c r="J1612" s="67">
        <f t="shared" si="153"/>
        <v>0</v>
      </c>
      <c r="K1612" s="5">
        <f t="shared" si="156"/>
        <v>0</v>
      </c>
      <c r="L1612" s="54">
        <f t="shared" si="157"/>
        <v>0</v>
      </c>
      <c r="M1612" s="56">
        <f t="shared" si="154"/>
        <v>0</v>
      </c>
      <c r="N1612" s="5">
        <f t="shared" si="155"/>
        <v>1</v>
      </c>
      <c r="O1612" s="5">
        <f t="shared" si="158"/>
        <v>0</v>
      </c>
    </row>
    <row r="1613" spans="7:15" x14ac:dyDescent="0.2">
      <c r="G1613" s="3"/>
      <c r="H1613" s="2"/>
      <c r="I1613" s="12"/>
      <c r="J1613" s="67">
        <f t="shared" si="153"/>
        <v>0</v>
      </c>
      <c r="K1613" s="5">
        <f t="shared" si="156"/>
        <v>0</v>
      </c>
      <c r="L1613" s="54">
        <f t="shared" si="157"/>
        <v>0</v>
      </c>
      <c r="M1613" s="56">
        <f t="shared" si="154"/>
        <v>0</v>
      </c>
      <c r="N1613" s="5">
        <f t="shared" si="155"/>
        <v>1</v>
      </c>
      <c r="O1613" s="5">
        <f t="shared" si="158"/>
        <v>0</v>
      </c>
    </row>
    <row r="1614" spans="7:15" x14ac:dyDescent="0.2">
      <c r="G1614" s="3"/>
      <c r="H1614" s="2"/>
      <c r="I1614" s="12"/>
      <c r="J1614" s="67">
        <f t="shared" si="153"/>
        <v>0</v>
      </c>
      <c r="K1614" s="5">
        <f t="shared" si="156"/>
        <v>0</v>
      </c>
      <c r="L1614" s="54">
        <f t="shared" si="157"/>
        <v>0</v>
      </c>
      <c r="M1614" s="56">
        <f t="shared" si="154"/>
        <v>0</v>
      </c>
      <c r="N1614" s="5">
        <f t="shared" si="155"/>
        <v>1</v>
      </c>
      <c r="O1614" s="5">
        <f t="shared" si="158"/>
        <v>0</v>
      </c>
    </row>
    <row r="1615" spans="7:15" x14ac:dyDescent="0.2">
      <c r="G1615" s="3"/>
      <c r="H1615" s="2"/>
      <c r="I1615" s="12"/>
      <c r="J1615" s="67">
        <f t="shared" si="153"/>
        <v>0</v>
      </c>
      <c r="K1615" s="5">
        <f t="shared" si="156"/>
        <v>0</v>
      </c>
      <c r="L1615" s="54">
        <f t="shared" si="157"/>
        <v>0</v>
      </c>
      <c r="M1615" s="56">
        <f t="shared" si="154"/>
        <v>0</v>
      </c>
      <c r="N1615" s="5">
        <f t="shared" si="155"/>
        <v>1</v>
      </c>
      <c r="O1615" s="5">
        <f t="shared" si="158"/>
        <v>0</v>
      </c>
    </row>
    <row r="1616" spans="7:15" x14ac:dyDescent="0.2">
      <c r="G1616" s="3"/>
      <c r="H1616" s="2"/>
      <c r="I1616" s="12"/>
      <c r="J1616" s="67">
        <f t="shared" si="153"/>
        <v>0</v>
      </c>
      <c r="K1616" s="5">
        <f t="shared" si="156"/>
        <v>0</v>
      </c>
      <c r="L1616" s="54">
        <f t="shared" si="157"/>
        <v>0</v>
      </c>
      <c r="M1616" s="56">
        <f t="shared" si="154"/>
        <v>0</v>
      </c>
      <c r="N1616" s="5">
        <f t="shared" si="155"/>
        <v>1</v>
      </c>
      <c r="O1616" s="5">
        <f t="shared" si="158"/>
        <v>0</v>
      </c>
    </row>
    <row r="1617" spans="7:15" x14ac:dyDescent="0.2">
      <c r="G1617" s="3"/>
      <c r="H1617" s="2"/>
      <c r="I1617" s="12"/>
      <c r="J1617" s="67">
        <f t="shared" si="153"/>
        <v>0</v>
      </c>
      <c r="K1617" s="5">
        <f t="shared" si="156"/>
        <v>0</v>
      </c>
      <c r="L1617" s="54">
        <f t="shared" si="157"/>
        <v>0</v>
      </c>
      <c r="M1617" s="56">
        <f t="shared" si="154"/>
        <v>0</v>
      </c>
      <c r="N1617" s="5">
        <f t="shared" si="155"/>
        <v>1</v>
      </c>
      <c r="O1617" s="5">
        <f t="shared" si="158"/>
        <v>0</v>
      </c>
    </row>
    <row r="1618" spans="7:15" x14ac:dyDescent="0.2">
      <c r="G1618" s="3"/>
      <c r="H1618" s="2"/>
      <c r="I1618" s="12"/>
      <c r="J1618" s="67">
        <f t="shared" si="153"/>
        <v>0</v>
      </c>
      <c r="K1618" s="5">
        <f t="shared" si="156"/>
        <v>0</v>
      </c>
      <c r="L1618" s="54">
        <f t="shared" si="157"/>
        <v>0</v>
      </c>
      <c r="M1618" s="56">
        <f t="shared" si="154"/>
        <v>0</v>
      </c>
      <c r="N1618" s="5">
        <f t="shared" si="155"/>
        <v>1</v>
      </c>
      <c r="O1618" s="5">
        <f t="shared" si="158"/>
        <v>0</v>
      </c>
    </row>
    <row r="1619" spans="7:15" x14ac:dyDescent="0.2">
      <c r="G1619" s="3"/>
      <c r="H1619" s="2"/>
      <c r="I1619" s="12"/>
      <c r="J1619" s="67">
        <f t="shared" si="153"/>
        <v>0</v>
      </c>
      <c r="K1619" s="5">
        <f t="shared" si="156"/>
        <v>0</v>
      </c>
      <c r="L1619" s="54">
        <f t="shared" si="157"/>
        <v>0</v>
      </c>
      <c r="M1619" s="56">
        <f t="shared" si="154"/>
        <v>0</v>
      </c>
      <c r="N1619" s="5">
        <f t="shared" si="155"/>
        <v>1</v>
      </c>
      <c r="O1619" s="5">
        <f t="shared" si="158"/>
        <v>0</v>
      </c>
    </row>
    <row r="1620" spans="7:15" x14ac:dyDescent="0.2">
      <c r="G1620" s="3"/>
      <c r="H1620" s="2"/>
      <c r="I1620" s="12"/>
      <c r="J1620" s="67">
        <f t="shared" si="153"/>
        <v>0</v>
      </c>
      <c r="K1620" s="5">
        <f t="shared" si="156"/>
        <v>0</v>
      </c>
      <c r="L1620" s="54">
        <f t="shared" si="157"/>
        <v>0</v>
      </c>
      <c r="M1620" s="56">
        <f t="shared" si="154"/>
        <v>0</v>
      </c>
      <c r="N1620" s="5">
        <f t="shared" si="155"/>
        <v>1</v>
      </c>
      <c r="O1620" s="5">
        <f t="shared" si="158"/>
        <v>0</v>
      </c>
    </row>
    <row r="1621" spans="7:15" x14ac:dyDescent="0.2">
      <c r="G1621" s="3"/>
      <c r="H1621" s="2"/>
      <c r="I1621" s="12"/>
      <c r="J1621" s="67">
        <f t="shared" si="153"/>
        <v>0</v>
      </c>
      <c r="K1621" s="5">
        <f t="shared" si="156"/>
        <v>0</v>
      </c>
      <c r="L1621" s="54">
        <f t="shared" si="157"/>
        <v>0</v>
      </c>
      <c r="M1621" s="56">
        <f t="shared" si="154"/>
        <v>0</v>
      </c>
      <c r="N1621" s="5">
        <f t="shared" si="155"/>
        <v>1</v>
      </c>
      <c r="O1621" s="5">
        <f t="shared" si="158"/>
        <v>0</v>
      </c>
    </row>
    <row r="1622" spans="7:15" x14ac:dyDescent="0.2">
      <c r="G1622" s="3"/>
      <c r="H1622" s="2"/>
      <c r="I1622" s="12"/>
      <c r="J1622" s="67">
        <f t="shared" si="153"/>
        <v>0</v>
      </c>
      <c r="K1622" s="5">
        <f t="shared" si="156"/>
        <v>0</v>
      </c>
      <c r="L1622" s="54">
        <f t="shared" si="157"/>
        <v>0</v>
      </c>
      <c r="M1622" s="56">
        <f t="shared" si="154"/>
        <v>0</v>
      </c>
      <c r="N1622" s="5">
        <f t="shared" si="155"/>
        <v>1</v>
      </c>
      <c r="O1622" s="5">
        <f t="shared" si="158"/>
        <v>0</v>
      </c>
    </row>
    <row r="1623" spans="7:15" x14ac:dyDescent="0.2">
      <c r="G1623" s="3"/>
      <c r="H1623" s="2"/>
      <c r="I1623" s="12"/>
      <c r="J1623" s="67">
        <f t="shared" si="153"/>
        <v>0</v>
      </c>
      <c r="K1623" s="5">
        <f t="shared" si="156"/>
        <v>0</v>
      </c>
      <c r="L1623" s="54">
        <f t="shared" si="157"/>
        <v>0</v>
      </c>
      <c r="M1623" s="56">
        <f t="shared" si="154"/>
        <v>0</v>
      </c>
      <c r="N1623" s="5">
        <f t="shared" si="155"/>
        <v>1</v>
      </c>
      <c r="O1623" s="5">
        <f t="shared" si="158"/>
        <v>0</v>
      </c>
    </row>
    <row r="1624" spans="7:15" x14ac:dyDescent="0.2">
      <c r="G1624" s="3"/>
      <c r="H1624" s="2"/>
      <c r="I1624" s="12"/>
      <c r="J1624" s="67">
        <f t="shared" si="153"/>
        <v>0</v>
      </c>
      <c r="K1624" s="5">
        <f t="shared" si="156"/>
        <v>0</v>
      </c>
      <c r="L1624" s="54">
        <f t="shared" si="157"/>
        <v>0</v>
      </c>
      <c r="M1624" s="56">
        <f t="shared" si="154"/>
        <v>0</v>
      </c>
      <c r="N1624" s="5">
        <f t="shared" si="155"/>
        <v>1</v>
      </c>
      <c r="O1624" s="5">
        <f t="shared" si="158"/>
        <v>0</v>
      </c>
    </row>
    <row r="1625" spans="7:15" x14ac:dyDescent="0.2">
      <c r="G1625" s="3"/>
      <c r="H1625" s="2"/>
      <c r="I1625" s="12"/>
      <c r="J1625" s="67">
        <f t="shared" si="153"/>
        <v>0</v>
      </c>
      <c r="K1625" s="5">
        <f t="shared" si="156"/>
        <v>0</v>
      </c>
      <c r="L1625" s="54">
        <f t="shared" si="157"/>
        <v>0</v>
      </c>
      <c r="M1625" s="56">
        <f t="shared" si="154"/>
        <v>0</v>
      </c>
      <c r="N1625" s="5">
        <f t="shared" si="155"/>
        <v>1</v>
      </c>
      <c r="O1625" s="5">
        <f t="shared" si="158"/>
        <v>0</v>
      </c>
    </row>
    <row r="1626" spans="7:15" x14ac:dyDescent="0.2">
      <c r="G1626" s="3"/>
      <c r="H1626" s="2"/>
      <c r="I1626" s="12"/>
      <c r="J1626" s="67">
        <f t="shared" si="153"/>
        <v>0</v>
      </c>
      <c r="K1626" s="5">
        <f t="shared" si="156"/>
        <v>0</v>
      </c>
      <c r="L1626" s="54">
        <f t="shared" si="157"/>
        <v>0</v>
      </c>
      <c r="M1626" s="56">
        <f t="shared" si="154"/>
        <v>0</v>
      </c>
      <c r="N1626" s="5">
        <f t="shared" si="155"/>
        <v>1</v>
      </c>
      <c r="O1626" s="5">
        <f t="shared" si="158"/>
        <v>0</v>
      </c>
    </row>
    <row r="1627" spans="7:15" x14ac:dyDescent="0.2">
      <c r="G1627" s="3"/>
      <c r="H1627" s="2"/>
      <c r="I1627" s="12"/>
      <c r="J1627" s="67">
        <f t="shared" si="153"/>
        <v>0</v>
      </c>
      <c r="K1627" s="5">
        <f t="shared" si="156"/>
        <v>0</v>
      </c>
      <c r="L1627" s="54">
        <f t="shared" si="157"/>
        <v>0</v>
      </c>
      <c r="M1627" s="56">
        <f t="shared" si="154"/>
        <v>0</v>
      </c>
      <c r="N1627" s="5">
        <f t="shared" si="155"/>
        <v>1</v>
      </c>
      <c r="O1627" s="5">
        <f t="shared" si="158"/>
        <v>0</v>
      </c>
    </row>
    <row r="1628" spans="7:15" x14ac:dyDescent="0.2">
      <c r="G1628" s="3"/>
      <c r="H1628" s="2"/>
      <c r="I1628" s="12"/>
      <c r="J1628" s="67">
        <f t="shared" si="153"/>
        <v>0</v>
      </c>
      <c r="K1628" s="5">
        <f t="shared" si="156"/>
        <v>0</v>
      </c>
      <c r="L1628" s="54">
        <f t="shared" si="157"/>
        <v>0</v>
      </c>
      <c r="M1628" s="56">
        <f t="shared" si="154"/>
        <v>0</v>
      </c>
      <c r="N1628" s="5">
        <f t="shared" si="155"/>
        <v>1</v>
      </c>
      <c r="O1628" s="5">
        <f t="shared" si="158"/>
        <v>0</v>
      </c>
    </row>
    <row r="1629" spans="7:15" x14ac:dyDescent="0.2">
      <c r="G1629" s="3"/>
      <c r="H1629" s="2"/>
      <c r="I1629" s="12"/>
      <c r="J1629" s="67">
        <f t="shared" si="153"/>
        <v>0</v>
      </c>
      <c r="K1629" s="5">
        <f t="shared" si="156"/>
        <v>0</v>
      </c>
      <c r="L1629" s="54">
        <f t="shared" si="157"/>
        <v>0</v>
      </c>
      <c r="M1629" s="56">
        <f t="shared" si="154"/>
        <v>0</v>
      </c>
      <c r="N1629" s="5">
        <f t="shared" si="155"/>
        <v>1</v>
      </c>
      <c r="O1629" s="5">
        <f t="shared" si="158"/>
        <v>0</v>
      </c>
    </row>
    <row r="1630" spans="7:15" x14ac:dyDescent="0.2">
      <c r="G1630" s="3"/>
      <c r="H1630" s="2"/>
      <c r="I1630" s="12"/>
      <c r="J1630" s="67">
        <f t="shared" si="153"/>
        <v>0</v>
      </c>
      <c r="K1630" s="5">
        <f t="shared" si="156"/>
        <v>0</v>
      </c>
      <c r="L1630" s="54">
        <f t="shared" si="157"/>
        <v>0</v>
      </c>
      <c r="M1630" s="56">
        <f t="shared" si="154"/>
        <v>0</v>
      </c>
      <c r="N1630" s="5">
        <f t="shared" si="155"/>
        <v>1</v>
      </c>
      <c r="O1630" s="5">
        <f t="shared" si="158"/>
        <v>0</v>
      </c>
    </row>
    <row r="1631" spans="7:15" x14ac:dyDescent="0.2">
      <c r="G1631" s="3"/>
      <c r="H1631" s="2"/>
      <c r="I1631" s="12"/>
      <c r="J1631" s="67">
        <f t="shared" si="153"/>
        <v>0</v>
      </c>
      <c r="K1631" s="5">
        <f t="shared" si="156"/>
        <v>0</v>
      </c>
      <c r="L1631" s="54">
        <f t="shared" si="157"/>
        <v>0</v>
      </c>
      <c r="M1631" s="56">
        <f t="shared" si="154"/>
        <v>0</v>
      </c>
      <c r="N1631" s="5">
        <f t="shared" si="155"/>
        <v>1</v>
      </c>
      <c r="O1631" s="5">
        <f t="shared" si="158"/>
        <v>0</v>
      </c>
    </row>
    <row r="1632" spans="7:15" x14ac:dyDescent="0.2">
      <c r="G1632" s="3"/>
      <c r="H1632" s="2"/>
      <c r="I1632" s="12"/>
      <c r="J1632" s="67">
        <f t="shared" si="153"/>
        <v>0</v>
      </c>
      <c r="K1632" s="5">
        <f t="shared" si="156"/>
        <v>0</v>
      </c>
      <c r="L1632" s="54">
        <f t="shared" si="157"/>
        <v>0</v>
      </c>
      <c r="M1632" s="56">
        <f t="shared" si="154"/>
        <v>0</v>
      </c>
      <c r="N1632" s="5">
        <f t="shared" si="155"/>
        <v>1</v>
      </c>
      <c r="O1632" s="5">
        <f t="shared" si="158"/>
        <v>0</v>
      </c>
    </row>
    <row r="1633" spans="7:15" x14ac:dyDescent="0.2">
      <c r="G1633" s="3"/>
      <c r="H1633" s="2"/>
      <c r="I1633" s="12"/>
      <c r="J1633" s="67">
        <f t="shared" si="153"/>
        <v>0</v>
      </c>
      <c r="K1633" s="5">
        <f t="shared" si="156"/>
        <v>0</v>
      </c>
      <c r="L1633" s="54">
        <f t="shared" si="157"/>
        <v>0</v>
      </c>
      <c r="M1633" s="56">
        <f t="shared" si="154"/>
        <v>0</v>
      </c>
      <c r="N1633" s="5">
        <f t="shared" si="155"/>
        <v>1</v>
      </c>
      <c r="O1633" s="5">
        <f t="shared" si="158"/>
        <v>0</v>
      </c>
    </row>
    <row r="1634" spans="7:15" x14ac:dyDescent="0.2">
      <c r="G1634" s="3"/>
      <c r="H1634" s="2"/>
      <c r="I1634" s="12"/>
      <c r="J1634" s="67">
        <f t="shared" si="153"/>
        <v>0</v>
      </c>
      <c r="K1634" s="5">
        <f t="shared" si="156"/>
        <v>0</v>
      </c>
      <c r="L1634" s="54">
        <f t="shared" si="157"/>
        <v>0</v>
      </c>
      <c r="M1634" s="56">
        <f t="shared" si="154"/>
        <v>0</v>
      </c>
      <c r="N1634" s="5">
        <f t="shared" si="155"/>
        <v>1</v>
      </c>
      <c r="O1634" s="5">
        <f t="shared" si="158"/>
        <v>0</v>
      </c>
    </row>
    <row r="1635" spans="7:15" x14ac:dyDescent="0.2">
      <c r="G1635" s="3"/>
      <c r="H1635" s="2"/>
      <c r="I1635" s="12"/>
      <c r="J1635" s="67">
        <f t="shared" si="153"/>
        <v>0</v>
      </c>
      <c r="K1635" s="5">
        <f t="shared" si="156"/>
        <v>0</v>
      </c>
      <c r="L1635" s="54">
        <f t="shared" si="157"/>
        <v>0</v>
      </c>
      <c r="M1635" s="56">
        <f t="shared" si="154"/>
        <v>0</v>
      </c>
      <c r="N1635" s="5">
        <f t="shared" si="155"/>
        <v>1</v>
      </c>
      <c r="O1635" s="5">
        <f t="shared" si="158"/>
        <v>0</v>
      </c>
    </row>
    <row r="1636" spans="7:15" x14ac:dyDescent="0.2">
      <c r="G1636" s="3"/>
      <c r="H1636" s="2"/>
      <c r="I1636" s="12"/>
      <c r="J1636" s="67">
        <f t="shared" si="153"/>
        <v>0</v>
      </c>
      <c r="K1636" s="5">
        <f t="shared" si="156"/>
        <v>0</v>
      </c>
      <c r="L1636" s="54">
        <f t="shared" si="157"/>
        <v>0</v>
      </c>
      <c r="M1636" s="56">
        <f t="shared" si="154"/>
        <v>0</v>
      </c>
      <c r="N1636" s="5">
        <f t="shared" si="155"/>
        <v>1</v>
      </c>
      <c r="O1636" s="5">
        <f t="shared" si="158"/>
        <v>0</v>
      </c>
    </row>
    <row r="1637" spans="7:15" x14ac:dyDescent="0.2">
      <c r="G1637" s="3"/>
      <c r="H1637" s="2"/>
      <c r="I1637" s="12"/>
      <c r="J1637" s="67">
        <f t="shared" si="153"/>
        <v>0</v>
      </c>
      <c r="K1637" s="5">
        <f t="shared" si="156"/>
        <v>0</v>
      </c>
      <c r="L1637" s="54">
        <f t="shared" si="157"/>
        <v>0</v>
      </c>
      <c r="M1637" s="56">
        <f t="shared" si="154"/>
        <v>0</v>
      </c>
      <c r="N1637" s="5">
        <f t="shared" si="155"/>
        <v>1</v>
      </c>
      <c r="O1637" s="5">
        <f t="shared" si="158"/>
        <v>0</v>
      </c>
    </row>
    <row r="1638" spans="7:15" x14ac:dyDescent="0.2">
      <c r="G1638" s="3"/>
      <c r="H1638" s="2"/>
      <c r="I1638" s="12"/>
      <c r="J1638" s="67">
        <f t="shared" si="153"/>
        <v>0</v>
      </c>
      <c r="K1638" s="5">
        <f t="shared" si="156"/>
        <v>0</v>
      </c>
      <c r="L1638" s="54">
        <f t="shared" si="157"/>
        <v>0</v>
      </c>
      <c r="M1638" s="56">
        <f t="shared" si="154"/>
        <v>0</v>
      </c>
      <c r="N1638" s="5">
        <f t="shared" si="155"/>
        <v>1</v>
      </c>
      <c r="O1638" s="5">
        <f t="shared" si="158"/>
        <v>0</v>
      </c>
    </row>
    <row r="1639" spans="7:15" x14ac:dyDescent="0.2">
      <c r="G1639" s="3"/>
      <c r="H1639" s="2"/>
      <c r="I1639" s="12"/>
      <c r="J1639" s="67">
        <f t="shared" si="153"/>
        <v>0</v>
      </c>
      <c r="K1639" s="5">
        <f t="shared" si="156"/>
        <v>0</v>
      </c>
      <c r="L1639" s="54">
        <f t="shared" si="157"/>
        <v>0</v>
      </c>
      <c r="M1639" s="56">
        <f t="shared" si="154"/>
        <v>0</v>
      </c>
      <c r="N1639" s="5">
        <f t="shared" si="155"/>
        <v>1</v>
      </c>
      <c r="O1639" s="5">
        <f t="shared" si="158"/>
        <v>0</v>
      </c>
    </row>
    <row r="1640" spans="7:15" x14ac:dyDescent="0.2">
      <c r="G1640" s="3"/>
      <c r="H1640" s="2"/>
      <c r="I1640" s="12"/>
      <c r="J1640" s="67">
        <f t="shared" si="153"/>
        <v>0</v>
      </c>
      <c r="K1640" s="5">
        <f t="shared" si="156"/>
        <v>0</v>
      </c>
      <c r="L1640" s="54">
        <f t="shared" si="157"/>
        <v>0</v>
      </c>
      <c r="M1640" s="56">
        <f t="shared" si="154"/>
        <v>0</v>
      </c>
      <c r="N1640" s="5">
        <f t="shared" si="155"/>
        <v>1</v>
      </c>
      <c r="O1640" s="5">
        <f t="shared" si="158"/>
        <v>0</v>
      </c>
    </row>
    <row r="1641" spans="7:15" x14ac:dyDescent="0.2">
      <c r="G1641" s="3"/>
      <c r="H1641" s="2"/>
      <c r="I1641" s="12"/>
      <c r="J1641" s="67">
        <f t="shared" si="153"/>
        <v>0</v>
      </c>
      <c r="K1641" s="5">
        <f t="shared" si="156"/>
        <v>0</v>
      </c>
      <c r="L1641" s="54">
        <f t="shared" si="157"/>
        <v>0</v>
      </c>
      <c r="M1641" s="56">
        <f t="shared" si="154"/>
        <v>0</v>
      </c>
      <c r="N1641" s="5">
        <f t="shared" si="155"/>
        <v>1</v>
      </c>
      <c r="O1641" s="5">
        <f t="shared" si="158"/>
        <v>0</v>
      </c>
    </row>
    <row r="1642" spans="7:15" x14ac:dyDescent="0.2">
      <c r="G1642" s="3"/>
      <c r="H1642" s="2"/>
      <c r="I1642" s="12"/>
      <c r="J1642" s="67">
        <f t="shared" ref="J1642:J1705" si="159">IF(A1642=C1642,0,H1642)</f>
        <v>0</v>
      </c>
      <c r="K1642" s="5">
        <f t="shared" si="156"/>
        <v>0</v>
      </c>
      <c r="L1642" s="54">
        <f t="shared" si="157"/>
        <v>0</v>
      </c>
      <c r="M1642" s="56">
        <f t="shared" si="154"/>
        <v>0</v>
      </c>
      <c r="N1642" s="5">
        <f t="shared" si="155"/>
        <v>1</v>
      </c>
      <c r="O1642" s="5">
        <f t="shared" si="158"/>
        <v>0</v>
      </c>
    </row>
    <row r="1643" spans="7:15" x14ac:dyDescent="0.2">
      <c r="G1643" s="3"/>
      <c r="H1643" s="2"/>
      <c r="I1643" s="12"/>
      <c r="J1643" s="67">
        <f t="shared" si="159"/>
        <v>0</v>
      </c>
      <c r="K1643" s="5">
        <f t="shared" si="156"/>
        <v>0</v>
      </c>
      <c r="L1643" s="54">
        <f t="shared" si="157"/>
        <v>0</v>
      </c>
      <c r="M1643" s="56">
        <f t="shared" si="154"/>
        <v>0</v>
      </c>
      <c r="N1643" s="5">
        <f t="shared" si="155"/>
        <v>1</v>
      </c>
      <c r="O1643" s="5">
        <f t="shared" si="158"/>
        <v>0</v>
      </c>
    </row>
    <row r="1644" spans="7:15" x14ac:dyDescent="0.2">
      <c r="G1644" s="3"/>
      <c r="H1644" s="2"/>
      <c r="I1644" s="12"/>
      <c r="J1644" s="67">
        <f t="shared" si="159"/>
        <v>0</v>
      </c>
      <c r="K1644" s="5">
        <f t="shared" si="156"/>
        <v>0</v>
      </c>
      <c r="L1644" s="54">
        <f t="shared" si="157"/>
        <v>0</v>
      </c>
      <c r="M1644" s="56">
        <f t="shared" si="154"/>
        <v>0</v>
      </c>
      <c r="N1644" s="5">
        <f t="shared" si="155"/>
        <v>1</v>
      </c>
      <c r="O1644" s="5">
        <f t="shared" si="158"/>
        <v>0</v>
      </c>
    </row>
    <row r="1645" spans="7:15" x14ac:dyDescent="0.2">
      <c r="G1645" s="3"/>
      <c r="H1645" s="2"/>
      <c r="I1645" s="12"/>
      <c r="J1645" s="67">
        <f t="shared" si="159"/>
        <v>0</v>
      </c>
      <c r="K1645" s="5">
        <f t="shared" si="156"/>
        <v>0</v>
      </c>
      <c r="L1645" s="54">
        <f t="shared" si="157"/>
        <v>0</v>
      </c>
      <c r="M1645" s="56">
        <f t="shared" si="154"/>
        <v>0</v>
      </c>
      <c r="N1645" s="5">
        <f t="shared" si="155"/>
        <v>1</v>
      </c>
      <c r="O1645" s="5">
        <f t="shared" si="158"/>
        <v>0</v>
      </c>
    </row>
    <row r="1646" spans="7:15" x14ac:dyDescent="0.2">
      <c r="G1646" s="3"/>
      <c r="H1646" s="2"/>
      <c r="I1646" s="12"/>
      <c r="J1646" s="67">
        <f t="shared" si="159"/>
        <v>0</v>
      </c>
      <c r="K1646" s="5">
        <f t="shared" si="156"/>
        <v>0</v>
      </c>
      <c r="L1646" s="54">
        <f t="shared" si="157"/>
        <v>0</v>
      </c>
      <c r="M1646" s="56">
        <f t="shared" si="154"/>
        <v>0</v>
      </c>
      <c r="N1646" s="5">
        <f t="shared" si="155"/>
        <v>1</v>
      </c>
      <c r="O1646" s="5">
        <f t="shared" si="158"/>
        <v>0</v>
      </c>
    </row>
    <row r="1647" spans="7:15" x14ac:dyDescent="0.2">
      <c r="G1647" s="3"/>
      <c r="H1647" s="2"/>
      <c r="I1647" s="12"/>
      <c r="J1647" s="67">
        <f t="shared" si="159"/>
        <v>0</v>
      </c>
      <c r="K1647" s="5">
        <f t="shared" si="156"/>
        <v>0</v>
      </c>
      <c r="L1647" s="54">
        <f t="shared" si="157"/>
        <v>0</v>
      </c>
      <c r="M1647" s="56">
        <f t="shared" si="154"/>
        <v>0</v>
      </c>
      <c r="N1647" s="5">
        <f t="shared" si="155"/>
        <v>1</v>
      </c>
      <c r="O1647" s="5">
        <f t="shared" si="158"/>
        <v>0</v>
      </c>
    </row>
    <row r="1648" spans="7:15" x14ac:dyDescent="0.2">
      <c r="G1648" s="3"/>
      <c r="H1648" s="2"/>
      <c r="I1648" s="12"/>
      <c r="J1648" s="67">
        <f t="shared" si="159"/>
        <v>0</v>
      </c>
      <c r="K1648" s="5">
        <f t="shared" si="156"/>
        <v>0</v>
      </c>
      <c r="L1648" s="54">
        <f t="shared" si="157"/>
        <v>0</v>
      </c>
      <c r="M1648" s="56">
        <f t="shared" si="154"/>
        <v>0</v>
      </c>
      <c r="N1648" s="5">
        <f t="shared" si="155"/>
        <v>1</v>
      </c>
      <c r="O1648" s="5">
        <f t="shared" si="158"/>
        <v>0</v>
      </c>
    </row>
    <row r="1649" spans="7:15" x14ac:dyDescent="0.2">
      <c r="G1649" s="3"/>
      <c r="H1649" s="2"/>
      <c r="I1649" s="12"/>
      <c r="J1649" s="67">
        <f t="shared" si="159"/>
        <v>0</v>
      </c>
      <c r="K1649" s="5">
        <f t="shared" si="156"/>
        <v>0</v>
      </c>
      <c r="L1649" s="54">
        <f t="shared" si="157"/>
        <v>0</v>
      </c>
      <c r="M1649" s="56">
        <f t="shared" si="154"/>
        <v>0</v>
      </c>
      <c r="N1649" s="5">
        <f t="shared" si="155"/>
        <v>1</v>
      </c>
      <c r="O1649" s="5">
        <f t="shared" si="158"/>
        <v>0</v>
      </c>
    </row>
    <row r="1650" spans="7:15" x14ac:dyDescent="0.2">
      <c r="G1650" s="3"/>
      <c r="H1650" s="2"/>
      <c r="I1650" s="12"/>
      <c r="J1650" s="67">
        <f t="shared" si="159"/>
        <v>0</v>
      </c>
      <c r="K1650" s="5">
        <f t="shared" si="156"/>
        <v>0</v>
      </c>
      <c r="L1650" s="54">
        <f t="shared" si="157"/>
        <v>0</v>
      </c>
      <c r="M1650" s="56">
        <f t="shared" si="154"/>
        <v>0</v>
      </c>
      <c r="N1650" s="5">
        <f t="shared" si="155"/>
        <v>1</v>
      </c>
      <c r="O1650" s="5">
        <f t="shared" si="158"/>
        <v>0</v>
      </c>
    </row>
    <row r="1651" spans="7:15" x14ac:dyDescent="0.2">
      <c r="G1651" s="3"/>
      <c r="H1651" s="2"/>
      <c r="I1651" s="12"/>
      <c r="J1651" s="67">
        <f t="shared" si="159"/>
        <v>0</v>
      </c>
      <c r="K1651" s="5">
        <f t="shared" si="156"/>
        <v>0</v>
      </c>
      <c r="L1651" s="54">
        <f t="shared" si="157"/>
        <v>0</v>
      </c>
      <c r="M1651" s="56">
        <f t="shared" si="154"/>
        <v>0</v>
      </c>
      <c r="N1651" s="5">
        <f t="shared" si="155"/>
        <v>1</v>
      </c>
      <c r="O1651" s="5">
        <f t="shared" si="158"/>
        <v>0</v>
      </c>
    </row>
    <row r="1652" spans="7:15" x14ac:dyDescent="0.2">
      <c r="G1652" s="3"/>
      <c r="H1652" s="2"/>
      <c r="I1652" s="12"/>
      <c r="J1652" s="67">
        <f t="shared" si="159"/>
        <v>0</v>
      </c>
      <c r="K1652" s="5">
        <f t="shared" si="156"/>
        <v>0</v>
      </c>
      <c r="L1652" s="54">
        <f t="shared" si="157"/>
        <v>0</v>
      </c>
      <c r="M1652" s="56">
        <f t="shared" si="154"/>
        <v>0</v>
      </c>
      <c r="N1652" s="5">
        <f t="shared" si="155"/>
        <v>1</v>
      </c>
      <c r="O1652" s="5">
        <f t="shared" si="158"/>
        <v>0</v>
      </c>
    </row>
    <row r="1653" spans="7:15" x14ac:dyDescent="0.2">
      <c r="G1653" s="3"/>
      <c r="H1653" s="2"/>
      <c r="I1653" s="12"/>
      <c r="J1653" s="67">
        <f t="shared" si="159"/>
        <v>0</v>
      </c>
      <c r="K1653" s="5">
        <f t="shared" si="156"/>
        <v>0</v>
      </c>
      <c r="L1653" s="54">
        <f t="shared" si="157"/>
        <v>0</v>
      </c>
      <c r="M1653" s="56">
        <f t="shared" si="154"/>
        <v>0</v>
      </c>
      <c r="N1653" s="5">
        <f t="shared" si="155"/>
        <v>1</v>
      </c>
      <c r="O1653" s="5">
        <f t="shared" si="158"/>
        <v>0</v>
      </c>
    </row>
    <row r="1654" spans="7:15" x14ac:dyDescent="0.2">
      <c r="G1654" s="3"/>
      <c r="H1654" s="2"/>
      <c r="I1654" s="12"/>
      <c r="J1654" s="67">
        <f t="shared" si="159"/>
        <v>0</v>
      </c>
      <c r="K1654" s="5">
        <f t="shared" si="156"/>
        <v>0</v>
      </c>
      <c r="L1654" s="54">
        <f t="shared" si="157"/>
        <v>0</v>
      </c>
      <c r="M1654" s="56">
        <f t="shared" si="154"/>
        <v>0</v>
      </c>
      <c r="N1654" s="5">
        <f t="shared" si="155"/>
        <v>1</v>
      </c>
      <c r="O1654" s="5">
        <f t="shared" si="158"/>
        <v>0</v>
      </c>
    </row>
    <row r="1655" spans="7:15" x14ac:dyDescent="0.2">
      <c r="G1655" s="3"/>
      <c r="H1655" s="2"/>
      <c r="I1655" s="12"/>
      <c r="J1655" s="67">
        <f t="shared" si="159"/>
        <v>0</v>
      </c>
      <c r="K1655" s="5">
        <f t="shared" si="156"/>
        <v>0</v>
      </c>
      <c r="L1655" s="54">
        <f t="shared" si="157"/>
        <v>0</v>
      </c>
      <c r="M1655" s="56">
        <f t="shared" si="154"/>
        <v>0</v>
      </c>
      <c r="N1655" s="5">
        <f t="shared" si="155"/>
        <v>1</v>
      </c>
      <c r="O1655" s="5">
        <f t="shared" si="158"/>
        <v>0</v>
      </c>
    </row>
    <row r="1656" spans="7:15" x14ac:dyDescent="0.2">
      <c r="G1656" s="3"/>
      <c r="H1656" s="2"/>
      <c r="I1656" s="12"/>
      <c r="J1656" s="67">
        <f t="shared" si="159"/>
        <v>0</v>
      </c>
      <c r="K1656" s="5">
        <f t="shared" si="156"/>
        <v>0</v>
      </c>
      <c r="L1656" s="54">
        <f t="shared" si="157"/>
        <v>0</v>
      </c>
      <c r="M1656" s="56">
        <f t="shared" si="154"/>
        <v>0</v>
      </c>
      <c r="N1656" s="5">
        <f t="shared" si="155"/>
        <v>1</v>
      </c>
      <c r="O1656" s="5">
        <f t="shared" si="158"/>
        <v>0</v>
      </c>
    </row>
    <row r="1657" spans="7:15" x14ac:dyDescent="0.2">
      <c r="G1657" s="3"/>
      <c r="H1657" s="2"/>
      <c r="I1657" s="12"/>
      <c r="J1657" s="67">
        <f t="shared" si="159"/>
        <v>0</v>
      </c>
      <c r="K1657" s="5">
        <f t="shared" si="156"/>
        <v>0</v>
      </c>
      <c r="L1657" s="54">
        <f t="shared" si="157"/>
        <v>0</v>
      </c>
      <c r="M1657" s="56">
        <f t="shared" si="154"/>
        <v>0</v>
      </c>
      <c r="N1657" s="5">
        <f t="shared" si="155"/>
        <v>1</v>
      </c>
      <c r="O1657" s="5">
        <f t="shared" si="158"/>
        <v>0</v>
      </c>
    </row>
    <row r="1658" spans="7:15" x14ac:dyDescent="0.2">
      <c r="G1658" s="3"/>
      <c r="H1658" s="2"/>
      <c r="I1658" s="12"/>
      <c r="J1658" s="67">
        <f t="shared" si="159"/>
        <v>0</v>
      </c>
      <c r="K1658" s="5">
        <f t="shared" si="156"/>
        <v>0</v>
      </c>
      <c r="L1658" s="54">
        <f t="shared" si="157"/>
        <v>0</v>
      </c>
      <c r="M1658" s="56">
        <f t="shared" si="154"/>
        <v>0</v>
      </c>
      <c r="N1658" s="5">
        <f t="shared" si="155"/>
        <v>1</v>
      </c>
      <c r="O1658" s="5">
        <f t="shared" si="158"/>
        <v>0</v>
      </c>
    </row>
    <row r="1659" spans="7:15" x14ac:dyDescent="0.2">
      <c r="G1659" s="3"/>
      <c r="H1659" s="2"/>
      <c r="I1659" s="12"/>
      <c r="J1659" s="67">
        <f t="shared" si="159"/>
        <v>0</v>
      </c>
      <c r="K1659" s="5">
        <f t="shared" si="156"/>
        <v>0</v>
      </c>
      <c r="L1659" s="54">
        <f t="shared" si="157"/>
        <v>0</v>
      </c>
      <c r="M1659" s="56">
        <f t="shared" si="154"/>
        <v>0</v>
      </c>
      <c r="N1659" s="5">
        <f t="shared" si="155"/>
        <v>1</v>
      </c>
      <c r="O1659" s="5">
        <f t="shared" si="158"/>
        <v>0</v>
      </c>
    </row>
    <row r="1660" spans="7:15" x14ac:dyDescent="0.2">
      <c r="G1660" s="3"/>
      <c r="H1660" s="2"/>
      <c r="I1660" s="12"/>
      <c r="J1660" s="67">
        <f t="shared" si="159"/>
        <v>0</v>
      </c>
      <c r="K1660" s="5">
        <f t="shared" si="156"/>
        <v>0</v>
      </c>
      <c r="L1660" s="54">
        <f t="shared" si="157"/>
        <v>0</v>
      </c>
      <c r="M1660" s="56">
        <f t="shared" si="154"/>
        <v>0</v>
      </c>
      <c r="N1660" s="5">
        <f t="shared" si="155"/>
        <v>1</v>
      </c>
      <c r="O1660" s="5">
        <f t="shared" si="158"/>
        <v>0</v>
      </c>
    </row>
    <row r="1661" spans="7:15" x14ac:dyDescent="0.2">
      <c r="G1661" s="3"/>
      <c r="H1661" s="2"/>
      <c r="I1661" s="12"/>
      <c r="J1661" s="67">
        <f t="shared" si="159"/>
        <v>0</v>
      </c>
      <c r="K1661" s="5">
        <f t="shared" si="156"/>
        <v>0</v>
      </c>
      <c r="L1661" s="54">
        <f t="shared" si="157"/>
        <v>0</v>
      </c>
      <c r="M1661" s="56">
        <f t="shared" si="154"/>
        <v>0</v>
      </c>
      <c r="N1661" s="5">
        <f t="shared" si="155"/>
        <v>1</v>
      </c>
      <c r="O1661" s="5">
        <f t="shared" si="158"/>
        <v>0</v>
      </c>
    </row>
    <row r="1662" spans="7:15" x14ac:dyDescent="0.2">
      <c r="G1662" s="3"/>
      <c r="H1662" s="2"/>
      <c r="I1662" s="12"/>
      <c r="J1662" s="67">
        <f t="shared" si="159"/>
        <v>0</v>
      </c>
      <c r="K1662" s="5">
        <f t="shared" si="156"/>
        <v>0</v>
      </c>
      <c r="L1662" s="54">
        <f t="shared" si="157"/>
        <v>0</v>
      </c>
      <c r="M1662" s="56">
        <f t="shared" si="154"/>
        <v>0</v>
      </c>
      <c r="N1662" s="5">
        <f t="shared" si="155"/>
        <v>1</v>
      </c>
      <c r="O1662" s="5">
        <f t="shared" si="158"/>
        <v>0</v>
      </c>
    </row>
    <row r="1663" spans="7:15" x14ac:dyDescent="0.2">
      <c r="G1663" s="3"/>
      <c r="H1663" s="2"/>
      <c r="I1663" s="12"/>
      <c r="J1663" s="67">
        <f t="shared" si="159"/>
        <v>0</v>
      </c>
      <c r="K1663" s="5">
        <f t="shared" si="156"/>
        <v>0</v>
      </c>
      <c r="L1663" s="54">
        <f t="shared" si="157"/>
        <v>0</v>
      </c>
      <c r="M1663" s="56">
        <f t="shared" si="154"/>
        <v>0</v>
      </c>
      <c r="N1663" s="5">
        <f t="shared" si="155"/>
        <v>1</v>
      </c>
      <c r="O1663" s="5">
        <f t="shared" si="158"/>
        <v>0</v>
      </c>
    </row>
    <row r="1664" spans="7:15" x14ac:dyDescent="0.2">
      <c r="G1664" s="3"/>
      <c r="H1664" s="2"/>
      <c r="I1664" s="12"/>
      <c r="J1664" s="67">
        <f t="shared" si="159"/>
        <v>0</v>
      </c>
      <c r="K1664" s="5">
        <f t="shared" si="156"/>
        <v>0</v>
      </c>
      <c r="L1664" s="54">
        <f t="shared" si="157"/>
        <v>0</v>
      </c>
      <c r="M1664" s="56">
        <f t="shared" ref="M1664:M1713" si="160">IF(D1664="",D1663,D1664)</f>
        <v>0</v>
      </c>
      <c r="N1664" s="5">
        <f t="shared" si="155"/>
        <v>1</v>
      </c>
      <c r="O1664" s="5">
        <f t="shared" si="158"/>
        <v>0</v>
      </c>
    </row>
    <row r="1665" spans="7:15" x14ac:dyDescent="0.2">
      <c r="G1665" s="3"/>
      <c r="H1665" s="2"/>
      <c r="I1665" s="12"/>
      <c r="J1665" s="67">
        <f t="shared" si="159"/>
        <v>0</v>
      </c>
      <c r="K1665" s="5">
        <f t="shared" si="156"/>
        <v>0</v>
      </c>
      <c r="L1665" s="54">
        <f t="shared" si="157"/>
        <v>0</v>
      </c>
      <c r="M1665" s="56">
        <f t="shared" si="160"/>
        <v>0</v>
      </c>
      <c r="N1665" s="5">
        <f t="shared" si="155"/>
        <v>1</v>
      </c>
      <c r="O1665" s="5">
        <f t="shared" si="158"/>
        <v>0</v>
      </c>
    </row>
    <row r="1666" spans="7:15" x14ac:dyDescent="0.2">
      <c r="G1666" s="3"/>
      <c r="H1666" s="2"/>
      <c r="I1666" s="12"/>
      <c r="J1666" s="67">
        <f t="shared" si="159"/>
        <v>0</v>
      </c>
      <c r="K1666" s="5">
        <f t="shared" si="156"/>
        <v>0</v>
      </c>
      <c r="L1666" s="54">
        <f t="shared" si="157"/>
        <v>0</v>
      </c>
      <c r="M1666" s="56">
        <f t="shared" si="160"/>
        <v>0</v>
      </c>
      <c r="N1666" s="5">
        <f t="shared" si="155"/>
        <v>1</v>
      </c>
      <c r="O1666" s="5">
        <f t="shared" si="158"/>
        <v>0</v>
      </c>
    </row>
    <row r="1667" spans="7:15" x14ac:dyDescent="0.2">
      <c r="G1667" s="3"/>
      <c r="H1667" s="2"/>
      <c r="I1667" s="12"/>
      <c r="J1667" s="67">
        <f t="shared" si="159"/>
        <v>0</v>
      </c>
      <c r="K1667" s="5">
        <f t="shared" si="156"/>
        <v>0</v>
      </c>
      <c r="L1667" s="54">
        <f t="shared" si="157"/>
        <v>0</v>
      </c>
      <c r="M1667" s="56">
        <f t="shared" si="160"/>
        <v>0</v>
      </c>
      <c r="N1667" s="5">
        <f t="shared" ref="N1667:N1730" si="161">IF(B1667=D1667,1,0)</f>
        <v>1</v>
      </c>
      <c r="O1667" s="5">
        <f t="shared" si="158"/>
        <v>0</v>
      </c>
    </row>
    <row r="1668" spans="7:15" x14ac:dyDescent="0.2">
      <c r="G1668" s="3"/>
      <c r="H1668" s="2"/>
      <c r="I1668" s="12"/>
      <c r="J1668" s="67">
        <f t="shared" si="159"/>
        <v>0</v>
      </c>
      <c r="K1668" s="5">
        <f t="shared" si="156"/>
        <v>0</v>
      </c>
      <c r="L1668" s="54">
        <f t="shared" si="157"/>
        <v>0</v>
      </c>
      <c r="M1668" s="56">
        <f t="shared" si="160"/>
        <v>0</v>
      </c>
      <c r="N1668" s="5">
        <f t="shared" si="161"/>
        <v>1</v>
      </c>
      <c r="O1668" s="5">
        <f t="shared" si="158"/>
        <v>0</v>
      </c>
    </row>
    <row r="1669" spans="7:15" x14ac:dyDescent="0.2">
      <c r="G1669" s="3"/>
      <c r="H1669" s="2"/>
      <c r="I1669" s="12"/>
      <c r="J1669" s="67">
        <f t="shared" si="159"/>
        <v>0</v>
      </c>
      <c r="K1669" s="5">
        <f t="shared" si="156"/>
        <v>0</v>
      </c>
      <c r="L1669" s="54">
        <f t="shared" si="157"/>
        <v>0</v>
      </c>
      <c r="M1669" s="56">
        <f t="shared" si="160"/>
        <v>0</v>
      </c>
      <c r="N1669" s="5">
        <f t="shared" si="161"/>
        <v>1</v>
      </c>
      <c r="O1669" s="5">
        <f t="shared" si="158"/>
        <v>0</v>
      </c>
    </row>
    <row r="1670" spans="7:15" x14ac:dyDescent="0.2">
      <c r="G1670" s="3"/>
      <c r="H1670" s="2"/>
      <c r="I1670" s="12"/>
      <c r="J1670" s="67">
        <f t="shared" si="159"/>
        <v>0</v>
      </c>
      <c r="K1670" s="5">
        <f t="shared" ref="K1670:K1733" si="162">IF(J1670&gt;0,1,0)</f>
        <v>0</v>
      </c>
      <c r="L1670" s="54">
        <f t="shared" ref="L1670:L1733" si="163">IF(K1670=0,0,IF(I1670="did not close",0,IF(I1670="",0,1)))</f>
        <v>0</v>
      </c>
      <c r="M1670" s="56">
        <f t="shared" si="160"/>
        <v>0</v>
      </c>
      <c r="N1670" s="5">
        <f t="shared" si="161"/>
        <v>1</v>
      </c>
      <c r="O1670" s="5">
        <f t="shared" ref="O1670:O1733" si="164">IF(K1670=0,IF(I1670="did not close",0,IF(I1670="",0,1)),0)</f>
        <v>0</v>
      </c>
    </row>
    <row r="1671" spans="7:15" x14ac:dyDescent="0.2">
      <c r="G1671" s="3"/>
      <c r="H1671" s="2"/>
      <c r="I1671" s="12"/>
      <c r="J1671" s="67">
        <f t="shared" si="159"/>
        <v>0</v>
      </c>
      <c r="K1671" s="5">
        <f t="shared" si="162"/>
        <v>0</v>
      </c>
      <c r="L1671" s="54">
        <f t="shared" si="163"/>
        <v>0</v>
      </c>
      <c r="M1671" s="56">
        <f t="shared" si="160"/>
        <v>0</v>
      </c>
      <c r="N1671" s="5">
        <f t="shared" si="161"/>
        <v>1</v>
      </c>
      <c r="O1671" s="5">
        <f t="shared" si="164"/>
        <v>0</v>
      </c>
    </row>
    <row r="1672" spans="7:15" x14ac:dyDescent="0.2">
      <c r="G1672" s="3"/>
      <c r="H1672" s="2"/>
      <c r="I1672" s="12"/>
      <c r="J1672" s="67">
        <f t="shared" si="159"/>
        <v>0</v>
      </c>
      <c r="K1672" s="5">
        <f t="shared" si="162"/>
        <v>0</v>
      </c>
      <c r="L1672" s="54">
        <f t="shared" si="163"/>
        <v>0</v>
      </c>
      <c r="M1672" s="56">
        <f t="shared" si="160"/>
        <v>0</v>
      </c>
      <c r="N1672" s="5">
        <f t="shared" si="161"/>
        <v>1</v>
      </c>
      <c r="O1672" s="5">
        <f t="shared" si="164"/>
        <v>0</v>
      </c>
    </row>
    <row r="1673" spans="7:15" x14ac:dyDescent="0.2">
      <c r="G1673" s="3"/>
      <c r="H1673" s="2"/>
      <c r="I1673" s="12"/>
      <c r="J1673" s="67">
        <f t="shared" si="159"/>
        <v>0</v>
      </c>
      <c r="K1673" s="5">
        <f t="shared" si="162"/>
        <v>0</v>
      </c>
      <c r="L1673" s="54">
        <f t="shared" si="163"/>
        <v>0</v>
      </c>
      <c r="M1673" s="56">
        <f t="shared" si="160"/>
        <v>0</v>
      </c>
      <c r="N1673" s="5">
        <f t="shared" si="161"/>
        <v>1</v>
      </c>
      <c r="O1673" s="5">
        <f t="shared" si="164"/>
        <v>0</v>
      </c>
    </row>
    <row r="1674" spans="7:15" x14ac:dyDescent="0.2">
      <c r="G1674" s="3"/>
      <c r="H1674" s="2"/>
      <c r="I1674" s="12"/>
      <c r="J1674" s="67">
        <f t="shared" si="159"/>
        <v>0</v>
      </c>
      <c r="K1674" s="5">
        <f t="shared" si="162"/>
        <v>0</v>
      </c>
      <c r="L1674" s="54">
        <f t="shared" si="163"/>
        <v>0</v>
      </c>
      <c r="M1674" s="56">
        <f t="shared" si="160"/>
        <v>0</v>
      </c>
      <c r="N1674" s="5">
        <f t="shared" si="161"/>
        <v>1</v>
      </c>
      <c r="O1674" s="5">
        <f t="shared" si="164"/>
        <v>0</v>
      </c>
    </row>
    <row r="1675" spans="7:15" x14ac:dyDescent="0.2">
      <c r="G1675" s="3"/>
      <c r="H1675" s="2"/>
      <c r="I1675" s="12"/>
      <c r="J1675" s="67">
        <f t="shared" si="159"/>
        <v>0</v>
      </c>
      <c r="K1675" s="5">
        <f t="shared" si="162"/>
        <v>0</v>
      </c>
      <c r="L1675" s="54">
        <f t="shared" si="163"/>
        <v>0</v>
      </c>
      <c r="M1675" s="56">
        <f t="shared" si="160"/>
        <v>0</v>
      </c>
      <c r="N1675" s="5">
        <f t="shared" si="161"/>
        <v>1</v>
      </c>
      <c r="O1675" s="5">
        <f t="shared" si="164"/>
        <v>0</v>
      </c>
    </row>
    <row r="1676" spans="7:15" x14ac:dyDescent="0.2">
      <c r="G1676" s="3"/>
      <c r="H1676" s="2"/>
      <c r="I1676" s="12"/>
      <c r="J1676" s="67">
        <f t="shared" si="159"/>
        <v>0</v>
      </c>
      <c r="K1676" s="5">
        <f t="shared" si="162"/>
        <v>0</v>
      </c>
      <c r="L1676" s="54">
        <f t="shared" si="163"/>
        <v>0</v>
      </c>
      <c r="M1676" s="56">
        <f t="shared" si="160"/>
        <v>0</v>
      </c>
      <c r="N1676" s="5">
        <f t="shared" si="161"/>
        <v>1</v>
      </c>
      <c r="O1676" s="5">
        <f t="shared" si="164"/>
        <v>0</v>
      </c>
    </row>
    <row r="1677" spans="7:15" x14ac:dyDescent="0.2">
      <c r="G1677" s="3"/>
      <c r="H1677" s="2"/>
      <c r="I1677" s="12"/>
      <c r="J1677" s="67">
        <f t="shared" si="159"/>
        <v>0</v>
      </c>
      <c r="K1677" s="5">
        <f t="shared" si="162"/>
        <v>0</v>
      </c>
      <c r="L1677" s="54">
        <f t="shared" si="163"/>
        <v>0</v>
      </c>
      <c r="M1677" s="56">
        <f t="shared" si="160"/>
        <v>0</v>
      </c>
      <c r="N1677" s="5">
        <f t="shared" si="161"/>
        <v>1</v>
      </c>
      <c r="O1677" s="5">
        <f t="shared" si="164"/>
        <v>0</v>
      </c>
    </row>
    <row r="1678" spans="7:15" x14ac:dyDescent="0.2">
      <c r="G1678" s="3"/>
      <c r="H1678" s="2"/>
      <c r="I1678" s="12"/>
      <c r="J1678" s="67">
        <f t="shared" si="159"/>
        <v>0</v>
      </c>
      <c r="K1678" s="5">
        <f t="shared" si="162"/>
        <v>0</v>
      </c>
      <c r="L1678" s="54">
        <f t="shared" si="163"/>
        <v>0</v>
      </c>
      <c r="M1678" s="56">
        <f t="shared" si="160"/>
        <v>0</v>
      </c>
      <c r="N1678" s="5">
        <f t="shared" si="161"/>
        <v>1</v>
      </c>
      <c r="O1678" s="5">
        <f t="shared" si="164"/>
        <v>0</v>
      </c>
    </row>
    <row r="1679" spans="7:15" x14ac:dyDescent="0.2">
      <c r="G1679" s="3"/>
      <c r="H1679" s="2"/>
      <c r="I1679" s="12"/>
      <c r="J1679" s="67">
        <f t="shared" si="159"/>
        <v>0</v>
      </c>
      <c r="K1679" s="5">
        <f t="shared" si="162"/>
        <v>0</v>
      </c>
      <c r="L1679" s="54">
        <f t="shared" si="163"/>
        <v>0</v>
      </c>
      <c r="M1679" s="56">
        <f t="shared" si="160"/>
        <v>0</v>
      </c>
      <c r="N1679" s="5">
        <f t="shared" si="161"/>
        <v>1</v>
      </c>
      <c r="O1679" s="5">
        <f t="shared" si="164"/>
        <v>0</v>
      </c>
    </row>
    <row r="1680" spans="7:15" x14ac:dyDescent="0.2">
      <c r="G1680" s="3"/>
      <c r="H1680" s="2"/>
      <c r="I1680" s="12"/>
      <c r="J1680" s="67">
        <f t="shared" si="159"/>
        <v>0</v>
      </c>
      <c r="K1680" s="5">
        <f t="shared" si="162"/>
        <v>0</v>
      </c>
      <c r="L1680" s="54">
        <f t="shared" si="163"/>
        <v>0</v>
      </c>
      <c r="M1680" s="56">
        <f t="shared" si="160"/>
        <v>0</v>
      </c>
      <c r="N1680" s="5">
        <f t="shared" si="161"/>
        <v>1</v>
      </c>
      <c r="O1680" s="5">
        <f t="shared" si="164"/>
        <v>0</v>
      </c>
    </row>
    <row r="1681" spans="7:15" x14ac:dyDescent="0.2">
      <c r="G1681" s="3"/>
      <c r="H1681" s="2"/>
      <c r="I1681" s="12"/>
      <c r="J1681" s="67">
        <f t="shared" si="159"/>
        <v>0</v>
      </c>
      <c r="K1681" s="5">
        <f t="shared" si="162"/>
        <v>0</v>
      </c>
      <c r="L1681" s="54">
        <f t="shared" si="163"/>
        <v>0</v>
      </c>
      <c r="M1681" s="56">
        <f t="shared" si="160"/>
        <v>0</v>
      </c>
      <c r="N1681" s="5">
        <f t="shared" si="161"/>
        <v>1</v>
      </c>
      <c r="O1681" s="5">
        <f t="shared" si="164"/>
        <v>0</v>
      </c>
    </row>
    <row r="1682" spans="7:15" x14ac:dyDescent="0.2">
      <c r="G1682" s="3"/>
      <c r="H1682" s="2"/>
      <c r="I1682" s="12"/>
      <c r="J1682" s="67">
        <f t="shared" si="159"/>
        <v>0</v>
      </c>
      <c r="K1682" s="5">
        <f t="shared" si="162"/>
        <v>0</v>
      </c>
      <c r="L1682" s="54">
        <f t="shared" si="163"/>
        <v>0</v>
      </c>
      <c r="M1682" s="56" t="e">
        <f>IF(D1682="",#REF!,D1682)</f>
        <v>#REF!</v>
      </c>
      <c r="N1682" s="5">
        <f t="shared" si="161"/>
        <v>1</v>
      </c>
      <c r="O1682" s="5">
        <f t="shared" si="164"/>
        <v>0</v>
      </c>
    </row>
    <row r="1683" spans="7:15" x14ac:dyDescent="0.2">
      <c r="G1683" s="3"/>
      <c r="H1683" s="2"/>
      <c r="I1683" s="12"/>
      <c r="J1683" s="67">
        <f t="shared" si="159"/>
        <v>0</v>
      </c>
      <c r="K1683" s="5">
        <f t="shared" si="162"/>
        <v>0</v>
      </c>
      <c r="L1683" s="54">
        <f t="shared" si="163"/>
        <v>0</v>
      </c>
      <c r="M1683" s="56">
        <f t="shared" si="160"/>
        <v>0</v>
      </c>
      <c r="N1683" s="5">
        <f t="shared" si="161"/>
        <v>1</v>
      </c>
      <c r="O1683" s="5">
        <f t="shared" si="164"/>
        <v>0</v>
      </c>
    </row>
    <row r="1684" spans="7:15" x14ac:dyDescent="0.2">
      <c r="G1684" s="3"/>
      <c r="H1684" s="2"/>
      <c r="I1684" s="12"/>
      <c r="J1684" s="67">
        <f t="shared" si="159"/>
        <v>0</v>
      </c>
      <c r="K1684" s="5">
        <f t="shared" si="162"/>
        <v>0</v>
      </c>
      <c r="L1684" s="54">
        <f t="shared" si="163"/>
        <v>0</v>
      </c>
      <c r="M1684" s="56">
        <f t="shared" si="160"/>
        <v>0</v>
      </c>
      <c r="N1684" s="5">
        <f t="shared" si="161"/>
        <v>1</v>
      </c>
      <c r="O1684" s="5">
        <f t="shared" si="164"/>
        <v>0</v>
      </c>
    </row>
    <row r="1685" spans="7:15" x14ac:dyDescent="0.2">
      <c r="G1685" s="3"/>
      <c r="H1685" s="2"/>
      <c r="I1685" s="12"/>
      <c r="J1685" s="67">
        <f t="shared" si="159"/>
        <v>0</v>
      </c>
      <c r="K1685" s="5">
        <f t="shared" si="162"/>
        <v>0</v>
      </c>
      <c r="L1685" s="54">
        <f t="shared" si="163"/>
        <v>0</v>
      </c>
      <c r="M1685" s="56">
        <f t="shared" si="160"/>
        <v>0</v>
      </c>
      <c r="N1685" s="5">
        <f t="shared" si="161"/>
        <v>1</v>
      </c>
      <c r="O1685" s="5">
        <f t="shared" si="164"/>
        <v>0</v>
      </c>
    </row>
    <row r="1686" spans="7:15" x14ac:dyDescent="0.2">
      <c r="G1686" s="3"/>
      <c r="H1686" s="2"/>
      <c r="I1686" s="12"/>
      <c r="J1686" s="67">
        <f t="shared" si="159"/>
        <v>0</v>
      </c>
      <c r="K1686" s="5">
        <f t="shared" si="162"/>
        <v>0</v>
      </c>
      <c r="L1686" s="54">
        <f t="shared" si="163"/>
        <v>0</v>
      </c>
      <c r="M1686" s="56">
        <f t="shared" si="160"/>
        <v>0</v>
      </c>
      <c r="N1686" s="5">
        <f t="shared" si="161"/>
        <v>1</v>
      </c>
      <c r="O1686" s="5">
        <f t="shared" si="164"/>
        <v>0</v>
      </c>
    </row>
    <row r="1687" spans="7:15" x14ac:dyDescent="0.2">
      <c r="G1687" s="3"/>
      <c r="H1687" s="2"/>
      <c r="I1687" s="12"/>
      <c r="J1687" s="67">
        <f t="shared" si="159"/>
        <v>0</v>
      </c>
      <c r="K1687" s="5">
        <f t="shared" si="162"/>
        <v>0</v>
      </c>
      <c r="L1687" s="54">
        <f t="shared" si="163"/>
        <v>0</v>
      </c>
      <c r="M1687" s="56" t="e">
        <f>IF(D1687="",#REF!,D1687)</f>
        <v>#REF!</v>
      </c>
      <c r="N1687" s="5">
        <f t="shared" si="161"/>
        <v>1</v>
      </c>
      <c r="O1687" s="5">
        <f t="shared" si="164"/>
        <v>0</v>
      </c>
    </row>
    <row r="1688" spans="7:15" x14ac:dyDescent="0.2">
      <c r="G1688" s="3"/>
      <c r="H1688" s="2"/>
      <c r="I1688" s="12"/>
      <c r="J1688" s="67">
        <f t="shared" si="159"/>
        <v>0</v>
      </c>
      <c r="K1688" s="5">
        <f t="shared" si="162"/>
        <v>0</v>
      </c>
      <c r="L1688" s="54">
        <f t="shared" si="163"/>
        <v>0</v>
      </c>
      <c r="M1688" s="56" t="e">
        <f>IF(D1688="",#REF!,D1688)</f>
        <v>#REF!</v>
      </c>
      <c r="N1688" s="5">
        <f t="shared" si="161"/>
        <v>1</v>
      </c>
      <c r="O1688" s="5">
        <f t="shared" si="164"/>
        <v>0</v>
      </c>
    </row>
    <row r="1689" spans="7:15" x14ac:dyDescent="0.2">
      <c r="G1689" s="3"/>
      <c r="H1689" s="2"/>
      <c r="I1689" s="12"/>
      <c r="J1689" s="67">
        <f t="shared" si="159"/>
        <v>0</v>
      </c>
      <c r="K1689" s="5">
        <f t="shared" si="162"/>
        <v>0</v>
      </c>
      <c r="L1689" s="54">
        <f t="shared" si="163"/>
        <v>0</v>
      </c>
      <c r="M1689" s="56" t="e">
        <f>IF(D1689="",#REF!,D1689)</f>
        <v>#REF!</v>
      </c>
      <c r="N1689" s="5">
        <f t="shared" si="161"/>
        <v>1</v>
      </c>
      <c r="O1689" s="5">
        <f t="shared" si="164"/>
        <v>0</v>
      </c>
    </row>
    <row r="1690" spans="7:15" x14ac:dyDescent="0.2">
      <c r="G1690" s="3"/>
      <c r="H1690" s="2"/>
      <c r="I1690" s="12"/>
      <c r="J1690" s="67">
        <f t="shared" si="159"/>
        <v>0</v>
      </c>
      <c r="K1690" s="5">
        <f t="shared" si="162"/>
        <v>0</v>
      </c>
      <c r="L1690" s="54">
        <f t="shared" si="163"/>
        <v>0</v>
      </c>
      <c r="M1690" s="56" t="e">
        <f>IF(D1690="",#REF!,D1690)</f>
        <v>#REF!</v>
      </c>
      <c r="N1690" s="5">
        <f t="shared" si="161"/>
        <v>1</v>
      </c>
      <c r="O1690" s="5">
        <f t="shared" si="164"/>
        <v>0</v>
      </c>
    </row>
    <row r="1691" spans="7:15" x14ac:dyDescent="0.2">
      <c r="G1691" s="3"/>
      <c r="H1691" s="2"/>
      <c r="I1691" s="12"/>
      <c r="J1691" s="67">
        <f t="shared" si="159"/>
        <v>0</v>
      </c>
      <c r="K1691" s="5">
        <f t="shared" si="162"/>
        <v>0</v>
      </c>
      <c r="L1691" s="54">
        <f t="shared" si="163"/>
        <v>0</v>
      </c>
      <c r="M1691" s="56" t="e">
        <f>IF(D1691="",#REF!,D1691)</f>
        <v>#REF!</v>
      </c>
      <c r="N1691" s="5">
        <f t="shared" si="161"/>
        <v>1</v>
      </c>
      <c r="O1691" s="5">
        <f t="shared" si="164"/>
        <v>0</v>
      </c>
    </row>
    <row r="1692" spans="7:15" x14ac:dyDescent="0.2">
      <c r="G1692" s="3"/>
      <c r="H1692" s="2"/>
      <c r="I1692" s="12"/>
      <c r="J1692" s="67">
        <f t="shared" si="159"/>
        <v>0</v>
      </c>
      <c r="K1692" s="5">
        <f t="shared" si="162"/>
        <v>0</v>
      </c>
      <c r="L1692" s="54">
        <f t="shared" si="163"/>
        <v>0</v>
      </c>
      <c r="M1692" s="56" t="e">
        <f>IF(D1692="",#REF!,D1692)</f>
        <v>#REF!</v>
      </c>
      <c r="N1692" s="5">
        <f t="shared" si="161"/>
        <v>1</v>
      </c>
      <c r="O1692" s="5">
        <f t="shared" si="164"/>
        <v>0</v>
      </c>
    </row>
    <row r="1693" spans="7:15" x14ac:dyDescent="0.2">
      <c r="G1693" s="3"/>
      <c r="H1693" s="2"/>
      <c r="I1693" s="12"/>
      <c r="J1693" s="67">
        <f t="shared" si="159"/>
        <v>0</v>
      </c>
      <c r="K1693" s="5">
        <f t="shared" si="162"/>
        <v>0</v>
      </c>
      <c r="L1693" s="54">
        <f t="shared" si="163"/>
        <v>0</v>
      </c>
      <c r="M1693" s="56" t="e">
        <f>IF(D1693="",#REF!,D1693)</f>
        <v>#REF!</v>
      </c>
      <c r="N1693" s="5">
        <f t="shared" si="161"/>
        <v>1</v>
      </c>
      <c r="O1693" s="5">
        <f t="shared" si="164"/>
        <v>0</v>
      </c>
    </row>
    <row r="1694" spans="7:15" x14ac:dyDescent="0.2">
      <c r="G1694" s="3"/>
      <c r="H1694" s="2"/>
      <c r="I1694" s="12"/>
      <c r="J1694" s="67">
        <f t="shared" si="159"/>
        <v>0</v>
      </c>
      <c r="K1694" s="5">
        <f t="shared" si="162"/>
        <v>0</v>
      </c>
      <c r="L1694" s="54">
        <f t="shared" si="163"/>
        <v>0</v>
      </c>
      <c r="M1694" s="56" t="e">
        <f>IF(D1694="",#REF!,D1694)</f>
        <v>#REF!</v>
      </c>
      <c r="N1694" s="5">
        <f t="shared" si="161"/>
        <v>1</v>
      </c>
      <c r="O1694" s="5">
        <f t="shared" si="164"/>
        <v>0</v>
      </c>
    </row>
    <row r="1695" spans="7:15" x14ac:dyDescent="0.2">
      <c r="G1695" s="3"/>
      <c r="H1695" s="2"/>
      <c r="I1695" s="12"/>
      <c r="J1695" s="67">
        <f t="shared" si="159"/>
        <v>0</v>
      </c>
      <c r="K1695" s="5">
        <f t="shared" si="162"/>
        <v>0</v>
      </c>
      <c r="L1695" s="54">
        <f t="shared" si="163"/>
        <v>0</v>
      </c>
      <c r="M1695" s="56">
        <f t="shared" si="160"/>
        <v>0</v>
      </c>
      <c r="N1695" s="5">
        <f t="shared" si="161"/>
        <v>1</v>
      </c>
      <c r="O1695" s="5">
        <f t="shared" si="164"/>
        <v>0</v>
      </c>
    </row>
    <row r="1696" spans="7:15" x14ac:dyDescent="0.2">
      <c r="G1696" s="3"/>
      <c r="H1696" s="2"/>
      <c r="I1696" s="12"/>
      <c r="J1696" s="67">
        <f t="shared" si="159"/>
        <v>0</v>
      </c>
      <c r="K1696" s="5">
        <f t="shared" si="162"/>
        <v>0</v>
      </c>
      <c r="L1696" s="54">
        <f t="shared" si="163"/>
        <v>0</v>
      </c>
      <c r="M1696" s="56" t="e">
        <f>IF(D1696="",#REF!,D1696)</f>
        <v>#REF!</v>
      </c>
      <c r="N1696" s="5">
        <f t="shared" si="161"/>
        <v>1</v>
      </c>
      <c r="O1696" s="5">
        <f t="shared" si="164"/>
        <v>0</v>
      </c>
    </row>
    <row r="1697" spans="7:15" x14ac:dyDescent="0.2">
      <c r="G1697" s="3"/>
      <c r="H1697" s="2"/>
      <c r="I1697" s="12"/>
      <c r="J1697" s="67">
        <f t="shared" si="159"/>
        <v>0</v>
      </c>
      <c r="K1697" s="5">
        <f t="shared" si="162"/>
        <v>0</v>
      </c>
      <c r="L1697" s="54">
        <f t="shared" si="163"/>
        <v>0</v>
      </c>
      <c r="M1697" s="56">
        <f t="shared" si="160"/>
        <v>0</v>
      </c>
      <c r="N1697" s="5">
        <f t="shared" si="161"/>
        <v>1</v>
      </c>
      <c r="O1697" s="5">
        <f t="shared" si="164"/>
        <v>0</v>
      </c>
    </row>
    <row r="1698" spans="7:15" x14ac:dyDescent="0.2">
      <c r="G1698" s="3"/>
      <c r="H1698" s="2"/>
      <c r="I1698" s="12"/>
      <c r="J1698" s="67">
        <f t="shared" si="159"/>
        <v>0</v>
      </c>
      <c r="K1698" s="5">
        <f t="shared" si="162"/>
        <v>0</v>
      </c>
      <c r="L1698" s="54">
        <f t="shared" si="163"/>
        <v>0</v>
      </c>
      <c r="M1698" s="56">
        <f t="shared" si="160"/>
        <v>0</v>
      </c>
      <c r="N1698" s="5">
        <f t="shared" si="161"/>
        <v>1</v>
      </c>
      <c r="O1698" s="5">
        <f t="shared" si="164"/>
        <v>0</v>
      </c>
    </row>
    <row r="1699" spans="7:15" x14ac:dyDescent="0.2">
      <c r="G1699" s="3"/>
      <c r="H1699" s="2"/>
      <c r="I1699" s="12"/>
      <c r="J1699" s="67">
        <f t="shared" si="159"/>
        <v>0</v>
      </c>
      <c r="K1699" s="5">
        <f t="shared" si="162"/>
        <v>0</v>
      </c>
      <c r="L1699" s="54">
        <f t="shared" si="163"/>
        <v>0</v>
      </c>
      <c r="M1699" s="56" t="e">
        <f>IF(D1699="",#REF!,D1699)</f>
        <v>#REF!</v>
      </c>
      <c r="N1699" s="5">
        <f t="shared" si="161"/>
        <v>1</v>
      </c>
      <c r="O1699" s="5">
        <f t="shared" si="164"/>
        <v>0</v>
      </c>
    </row>
    <row r="1700" spans="7:15" x14ac:dyDescent="0.2">
      <c r="G1700" s="3"/>
      <c r="H1700" s="2"/>
      <c r="I1700" s="12"/>
      <c r="J1700" s="67">
        <f t="shared" si="159"/>
        <v>0</v>
      </c>
      <c r="K1700" s="5">
        <f t="shared" si="162"/>
        <v>0</v>
      </c>
      <c r="L1700" s="54">
        <f t="shared" si="163"/>
        <v>0</v>
      </c>
      <c r="M1700" s="56">
        <f t="shared" si="160"/>
        <v>0</v>
      </c>
      <c r="N1700" s="5">
        <f t="shared" si="161"/>
        <v>1</v>
      </c>
      <c r="O1700" s="5">
        <f t="shared" si="164"/>
        <v>0</v>
      </c>
    </row>
    <row r="1701" spans="7:15" x14ac:dyDescent="0.2">
      <c r="G1701" s="3"/>
      <c r="H1701" s="2"/>
      <c r="I1701" s="12"/>
      <c r="J1701" s="67">
        <f t="shared" si="159"/>
        <v>0</v>
      </c>
      <c r="K1701" s="5">
        <f t="shared" si="162"/>
        <v>0</v>
      </c>
      <c r="L1701" s="54">
        <f t="shared" si="163"/>
        <v>0</v>
      </c>
      <c r="M1701" s="56" t="e">
        <f>IF(D1701="",#REF!,D1701)</f>
        <v>#REF!</v>
      </c>
      <c r="N1701" s="5">
        <f t="shared" si="161"/>
        <v>1</v>
      </c>
      <c r="O1701" s="5">
        <f t="shared" si="164"/>
        <v>0</v>
      </c>
    </row>
    <row r="1702" spans="7:15" x14ac:dyDescent="0.2">
      <c r="G1702" s="3"/>
      <c r="H1702" s="2"/>
      <c r="I1702" s="12"/>
      <c r="J1702" s="67">
        <f t="shared" si="159"/>
        <v>0</v>
      </c>
      <c r="K1702" s="5">
        <f t="shared" si="162"/>
        <v>0</v>
      </c>
      <c r="L1702" s="54">
        <f t="shared" si="163"/>
        <v>0</v>
      </c>
      <c r="M1702" s="56">
        <f t="shared" si="160"/>
        <v>0</v>
      </c>
      <c r="N1702" s="5">
        <f t="shared" si="161"/>
        <v>1</v>
      </c>
      <c r="O1702" s="5">
        <f t="shared" si="164"/>
        <v>0</v>
      </c>
    </row>
    <row r="1703" spans="7:15" x14ac:dyDescent="0.2">
      <c r="G1703" s="3"/>
      <c r="H1703" s="2"/>
      <c r="I1703" s="12"/>
      <c r="J1703" s="67">
        <f t="shared" si="159"/>
        <v>0</v>
      </c>
      <c r="K1703" s="5">
        <f t="shared" si="162"/>
        <v>0</v>
      </c>
      <c r="L1703" s="54">
        <f t="shared" si="163"/>
        <v>0</v>
      </c>
      <c r="M1703" s="56">
        <f t="shared" si="160"/>
        <v>0</v>
      </c>
      <c r="N1703" s="5">
        <f t="shared" si="161"/>
        <v>1</v>
      </c>
      <c r="O1703" s="5">
        <f t="shared" si="164"/>
        <v>0</v>
      </c>
    </row>
    <row r="1704" spans="7:15" x14ac:dyDescent="0.2">
      <c r="G1704" s="3"/>
      <c r="H1704" s="2"/>
      <c r="I1704" s="12"/>
      <c r="J1704" s="67">
        <f t="shared" si="159"/>
        <v>0</v>
      </c>
      <c r="K1704" s="5">
        <f t="shared" si="162"/>
        <v>0</v>
      </c>
      <c r="L1704" s="54">
        <f t="shared" si="163"/>
        <v>0</v>
      </c>
      <c r="M1704" s="56">
        <f t="shared" si="160"/>
        <v>0</v>
      </c>
      <c r="N1704" s="5">
        <f t="shared" si="161"/>
        <v>1</v>
      </c>
      <c r="O1704" s="5">
        <f t="shared" si="164"/>
        <v>0</v>
      </c>
    </row>
    <row r="1705" spans="7:15" x14ac:dyDescent="0.2">
      <c r="G1705" s="3"/>
      <c r="H1705" s="2"/>
      <c r="I1705" s="12"/>
      <c r="J1705" s="67">
        <f t="shared" si="159"/>
        <v>0</v>
      </c>
      <c r="K1705" s="5">
        <f t="shared" si="162"/>
        <v>0</v>
      </c>
      <c r="L1705" s="54">
        <f t="shared" si="163"/>
        <v>0</v>
      </c>
      <c r="M1705" s="56">
        <f t="shared" si="160"/>
        <v>0</v>
      </c>
      <c r="N1705" s="5">
        <f t="shared" si="161"/>
        <v>1</v>
      </c>
      <c r="O1705" s="5">
        <f t="shared" si="164"/>
        <v>0</v>
      </c>
    </row>
    <row r="1706" spans="7:15" x14ac:dyDescent="0.2">
      <c r="G1706" s="3"/>
      <c r="H1706" s="2"/>
      <c r="I1706" s="12"/>
      <c r="J1706" s="67">
        <f t="shared" ref="J1706:J1769" si="165">IF(A1706=C1706,0,H1706)</f>
        <v>0</v>
      </c>
      <c r="K1706" s="5">
        <f t="shared" si="162"/>
        <v>0</v>
      </c>
      <c r="L1706" s="54">
        <f t="shared" si="163"/>
        <v>0</v>
      </c>
      <c r="M1706" s="56">
        <f t="shared" si="160"/>
        <v>0</v>
      </c>
      <c r="N1706" s="5">
        <f t="shared" si="161"/>
        <v>1</v>
      </c>
      <c r="O1706" s="5">
        <f t="shared" si="164"/>
        <v>0</v>
      </c>
    </row>
    <row r="1707" spans="7:15" x14ac:dyDescent="0.2">
      <c r="G1707" s="3"/>
      <c r="H1707" s="2"/>
      <c r="I1707" s="12"/>
      <c r="J1707" s="67">
        <f t="shared" si="165"/>
        <v>0</v>
      </c>
      <c r="K1707" s="5">
        <f t="shared" si="162"/>
        <v>0</v>
      </c>
      <c r="L1707" s="54">
        <f t="shared" si="163"/>
        <v>0</v>
      </c>
      <c r="M1707" s="56" t="e">
        <f>IF(D1707="",#REF!,D1707)</f>
        <v>#REF!</v>
      </c>
      <c r="N1707" s="5">
        <f t="shared" si="161"/>
        <v>1</v>
      </c>
      <c r="O1707" s="5">
        <f t="shared" si="164"/>
        <v>0</v>
      </c>
    </row>
    <row r="1708" spans="7:15" x14ac:dyDescent="0.2">
      <c r="G1708" s="3"/>
      <c r="H1708" s="2"/>
      <c r="I1708" s="12"/>
      <c r="J1708" s="67">
        <f t="shared" si="165"/>
        <v>0</v>
      </c>
      <c r="K1708" s="5">
        <f t="shared" si="162"/>
        <v>0</v>
      </c>
      <c r="L1708" s="54">
        <f t="shared" si="163"/>
        <v>0</v>
      </c>
      <c r="M1708" s="56" t="e">
        <f>IF(D1708="",#REF!,D1708)</f>
        <v>#REF!</v>
      </c>
      <c r="N1708" s="5">
        <f t="shared" si="161"/>
        <v>1</v>
      </c>
      <c r="O1708" s="5">
        <f t="shared" si="164"/>
        <v>0</v>
      </c>
    </row>
    <row r="1709" spans="7:15" x14ac:dyDescent="0.2">
      <c r="G1709" s="3"/>
      <c r="H1709" s="2"/>
      <c r="I1709" s="12"/>
      <c r="J1709" s="67">
        <f t="shared" si="165"/>
        <v>0</v>
      </c>
      <c r="K1709" s="5">
        <f t="shared" si="162"/>
        <v>0</v>
      </c>
      <c r="L1709" s="54">
        <f t="shared" si="163"/>
        <v>0</v>
      </c>
      <c r="M1709" s="56">
        <f t="shared" si="160"/>
        <v>0</v>
      </c>
      <c r="N1709" s="5">
        <f t="shared" si="161"/>
        <v>1</v>
      </c>
      <c r="O1709" s="5">
        <f t="shared" si="164"/>
        <v>0</v>
      </c>
    </row>
    <row r="1710" spans="7:15" x14ac:dyDescent="0.2">
      <c r="G1710" s="3"/>
      <c r="H1710" s="2"/>
      <c r="I1710" s="12"/>
      <c r="J1710" s="67">
        <f t="shared" si="165"/>
        <v>0</v>
      </c>
      <c r="K1710" s="5">
        <f t="shared" si="162"/>
        <v>0</v>
      </c>
      <c r="L1710" s="54">
        <f t="shared" si="163"/>
        <v>0</v>
      </c>
      <c r="M1710" s="56">
        <f t="shared" si="160"/>
        <v>0</v>
      </c>
      <c r="N1710" s="5">
        <f t="shared" si="161"/>
        <v>1</v>
      </c>
      <c r="O1710" s="5">
        <f t="shared" si="164"/>
        <v>0</v>
      </c>
    </row>
    <row r="1711" spans="7:15" x14ac:dyDescent="0.2">
      <c r="G1711" s="3"/>
      <c r="H1711" s="2"/>
      <c r="I1711" s="12"/>
      <c r="J1711" s="67">
        <f t="shared" si="165"/>
        <v>0</v>
      </c>
      <c r="K1711" s="5">
        <f t="shared" si="162"/>
        <v>0</v>
      </c>
      <c r="L1711" s="54">
        <f t="shared" si="163"/>
        <v>0</v>
      </c>
      <c r="M1711" s="56">
        <f t="shared" si="160"/>
        <v>0</v>
      </c>
      <c r="N1711" s="5">
        <f t="shared" si="161"/>
        <v>1</v>
      </c>
      <c r="O1711" s="5">
        <f t="shared" si="164"/>
        <v>0</v>
      </c>
    </row>
    <row r="1712" spans="7:15" x14ac:dyDescent="0.2">
      <c r="G1712" s="3"/>
      <c r="H1712" s="2"/>
      <c r="I1712" s="12"/>
      <c r="J1712" s="67">
        <f t="shared" si="165"/>
        <v>0</v>
      </c>
      <c r="K1712" s="5">
        <f t="shared" si="162"/>
        <v>0</v>
      </c>
      <c r="L1712" s="54">
        <f t="shared" si="163"/>
        <v>0</v>
      </c>
      <c r="M1712" s="56">
        <f t="shared" si="160"/>
        <v>0</v>
      </c>
      <c r="N1712" s="5">
        <f t="shared" si="161"/>
        <v>1</v>
      </c>
      <c r="O1712" s="5">
        <f t="shared" si="164"/>
        <v>0</v>
      </c>
    </row>
    <row r="1713" spans="7:15" x14ac:dyDescent="0.2">
      <c r="G1713" s="3"/>
      <c r="H1713" s="2"/>
      <c r="I1713" s="12"/>
      <c r="J1713" s="67">
        <f t="shared" si="165"/>
        <v>0</v>
      </c>
      <c r="K1713" s="5">
        <f t="shared" si="162"/>
        <v>0</v>
      </c>
      <c r="L1713" s="54">
        <f t="shared" si="163"/>
        <v>0</v>
      </c>
      <c r="M1713" s="56">
        <f t="shared" si="160"/>
        <v>0</v>
      </c>
      <c r="N1713" s="5">
        <f t="shared" si="161"/>
        <v>1</v>
      </c>
      <c r="O1713" s="5">
        <f t="shared" si="164"/>
        <v>0</v>
      </c>
    </row>
    <row r="1714" spans="7:15" x14ac:dyDescent="0.2">
      <c r="G1714" s="3"/>
      <c r="H1714" s="2"/>
      <c r="I1714" s="12"/>
      <c r="J1714" s="67">
        <f t="shared" si="165"/>
        <v>0</v>
      </c>
      <c r="K1714" s="5">
        <f t="shared" si="162"/>
        <v>0</v>
      </c>
      <c r="L1714" s="54">
        <f t="shared" si="163"/>
        <v>0</v>
      </c>
      <c r="M1714" s="56">
        <f t="shared" ref="M1714:M1775" si="166">IF(D1714="",D1713,D1714)</f>
        <v>0</v>
      </c>
      <c r="N1714" s="5">
        <f t="shared" si="161"/>
        <v>1</v>
      </c>
      <c r="O1714" s="5">
        <f t="shared" si="164"/>
        <v>0</v>
      </c>
    </row>
    <row r="1715" spans="7:15" x14ac:dyDescent="0.2">
      <c r="G1715" s="3"/>
      <c r="H1715" s="2"/>
      <c r="I1715" s="12"/>
      <c r="J1715" s="67">
        <f t="shared" si="165"/>
        <v>0</v>
      </c>
      <c r="K1715" s="5">
        <f t="shared" si="162"/>
        <v>0</v>
      </c>
      <c r="L1715" s="54">
        <f t="shared" si="163"/>
        <v>0</v>
      </c>
      <c r="M1715" s="56">
        <f t="shared" si="166"/>
        <v>0</v>
      </c>
      <c r="N1715" s="5">
        <f t="shared" si="161"/>
        <v>1</v>
      </c>
      <c r="O1715" s="5">
        <f t="shared" si="164"/>
        <v>0</v>
      </c>
    </row>
    <row r="1716" spans="7:15" x14ac:dyDescent="0.2">
      <c r="G1716" s="3"/>
      <c r="H1716" s="2"/>
      <c r="I1716" s="12"/>
      <c r="J1716" s="67">
        <f t="shared" si="165"/>
        <v>0</v>
      </c>
      <c r="K1716" s="5">
        <f t="shared" si="162"/>
        <v>0</v>
      </c>
      <c r="L1716" s="54">
        <f t="shared" si="163"/>
        <v>0</v>
      </c>
      <c r="M1716" s="56">
        <f t="shared" si="166"/>
        <v>0</v>
      </c>
      <c r="N1716" s="5">
        <f t="shared" si="161"/>
        <v>1</v>
      </c>
      <c r="O1716" s="5">
        <f t="shared" si="164"/>
        <v>0</v>
      </c>
    </row>
    <row r="1717" spans="7:15" x14ac:dyDescent="0.2">
      <c r="G1717" s="3"/>
      <c r="H1717" s="2"/>
      <c r="I1717" s="12"/>
      <c r="J1717" s="67">
        <f t="shared" si="165"/>
        <v>0</v>
      </c>
      <c r="K1717" s="5">
        <f t="shared" si="162"/>
        <v>0</v>
      </c>
      <c r="L1717" s="54">
        <f t="shared" si="163"/>
        <v>0</v>
      </c>
      <c r="M1717" s="56">
        <f t="shared" si="166"/>
        <v>0</v>
      </c>
      <c r="N1717" s="5">
        <f t="shared" si="161"/>
        <v>1</v>
      </c>
      <c r="O1717" s="5">
        <f t="shared" si="164"/>
        <v>0</v>
      </c>
    </row>
    <row r="1718" spans="7:15" x14ac:dyDescent="0.2">
      <c r="G1718" s="3"/>
      <c r="H1718" s="2"/>
      <c r="I1718" s="12"/>
      <c r="J1718" s="67">
        <f t="shared" si="165"/>
        <v>0</v>
      </c>
      <c r="K1718" s="5">
        <f t="shared" si="162"/>
        <v>0</v>
      </c>
      <c r="L1718" s="54">
        <f t="shared" si="163"/>
        <v>0</v>
      </c>
      <c r="M1718" s="56">
        <f t="shared" si="166"/>
        <v>0</v>
      </c>
      <c r="N1718" s="5">
        <f t="shared" si="161"/>
        <v>1</v>
      </c>
      <c r="O1718" s="5">
        <f t="shared" si="164"/>
        <v>0</v>
      </c>
    </row>
    <row r="1719" spans="7:15" x14ac:dyDescent="0.2">
      <c r="G1719" s="3"/>
      <c r="H1719" s="2"/>
      <c r="I1719" s="12"/>
      <c r="J1719" s="67">
        <f t="shared" si="165"/>
        <v>0</v>
      </c>
      <c r="K1719" s="5">
        <f t="shared" si="162"/>
        <v>0</v>
      </c>
      <c r="L1719" s="54">
        <f t="shared" si="163"/>
        <v>0</v>
      </c>
      <c r="M1719" s="56">
        <f t="shared" si="166"/>
        <v>0</v>
      </c>
      <c r="N1719" s="5">
        <f t="shared" si="161"/>
        <v>1</v>
      </c>
      <c r="O1719" s="5">
        <f t="shared" si="164"/>
        <v>0</v>
      </c>
    </row>
    <row r="1720" spans="7:15" x14ac:dyDescent="0.2">
      <c r="G1720" s="3"/>
      <c r="H1720" s="2"/>
      <c r="I1720" s="12"/>
      <c r="J1720" s="67">
        <f t="shared" si="165"/>
        <v>0</v>
      </c>
      <c r="K1720" s="5">
        <f t="shared" si="162"/>
        <v>0</v>
      </c>
      <c r="L1720" s="54">
        <f t="shared" si="163"/>
        <v>0</v>
      </c>
      <c r="M1720" s="56">
        <f t="shared" si="166"/>
        <v>0</v>
      </c>
      <c r="N1720" s="5">
        <f t="shared" si="161"/>
        <v>1</v>
      </c>
      <c r="O1720" s="5">
        <f t="shared" si="164"/>
        <v>0</v>
      </c>
    </row>
    <row r="1721" spans="7:15" x14ac:dyDescent="0.2">
      <c r="G1721" s="3"/>
      <c r="H1721" s="2"/>
      <c r="I1721" s="12"/>
      <c r="J1721" s="67">
        <f t="shared" si="165"/>
        <v>0</v>
      </c>
      <c r="K1721" s="5">
        <f t="shared" si="162"/>
        <v>0</v>
      </c>
      <c r="L1721" s="54">
        <f t="shared" si="163"/>
        <v>0</v>
      </c>
      <c r="M1721" s="56">
        <f t="shared" si="166"/>
        <v>0</v>
      </c>
      <c r="N1721" s="5">
        <f t="shared" si="161"/>
        <v>1</v>
      </c>
      <c r="O1721" s="5">
        <f t="shared" si="164"/>
        <v>0</v>
      </c>
    </row>
    <row r="1722" spans="7:15" x14ac:dyDescent="0.2">
      <c r="G1722" s="3"/>
      <c r="H1722" s="2"/>
      <c r="I1722" s="12"/>
      <c r="J1722" s="67">
        <f t="shared" si="165"/>
        <v>0</v>
      </c>
      <c r="K1722" s="5">
        <f t="shared" si="162"/>
        <v>0</v>
      </c>
      <c r="L1722" s="54">
        <f t="shared" si="163"/>
        <v>0</v>
      </c>
      <c r="M1722" s="56">
        <f t="shared" si="166"/>
        <v>0</v>
      </c>
      <c r="N1722" s="5">
        <f t="shared" si="161"/>
        <v>1</v>
      </c>
      <c r="O1722" s="5">
        <f t="shared" si="164"/>
        <v>0</v>
      </c>
    </row>
    <row r="1723" spans="7:15" x14ac:dyDescent="0.2">
      <c r="G1723" s="3"/>
      <c r="H1723" s="2"/>
      <c r="I1723" s="12"/>
      <c r="J1723" s="67">
        <f t="shared" si="165"/>
        <v>0</v>
      </c>
      <c r="K1723" s="5">
        <f t="shared" si="162"/>
        <v>0</v>
      </c>
      <c r="L1723" s="54">
        <f t="shared" si="163"/>
        <v>0</v>
      </c>
      <c r="M1723" s="56">
        <f t="shared" si="166"/>
        <v>0</v>
      </c>
      <c r="N1723" s="5">
        <f t="shared" si="161"/>
        <v>1</v>
      </c>
      <c r="O1723" s="5">
        <f t="shared" si="164"/>
        <v>0</v>
      </c>
    </row>
    <row r="1724" spans="7:15" x14ac:dyDescent="0.2">
      <c r="G1724" s="3"/>
      <c r="H1724" s="2"/>
      <c r="I1724" s="12"/>
      <c r="J1724" s="67">
        <f t="shared" si="165"/>
        <v>0</v>
      </c>
      <c r="K1724" s="5">
        <f t="shared" si="162"/>
        <v>0</v>
      </c>
      <c r="L1724" s="54">
        <f t="shared" si="163"/>
        <v>0</v>
      </c>
      <c r="M1724" s="56">
        <f t="shared" si="166"/>
        <v>0</v>
      </c>
      <c r="N1724" s="5">
        <f t="shared" si="161"/>
        <v>1</v>
      </c>
      <c r="O1724" s="5">
        <f t="shared" si="164"/>
        <v>0</v>
      </c>
    </row>
    <row r="1725" spans="7:15" x14ac:dyDescent="0.2">
      <c r="G1725" s="3"/>
      <c r="H1725" s="2"/>
      <c r="I1725" s="12"/>
      <c r="J1725" s="67">
        <f t="shared" si="165"/>
        <v>0</v>
      </c>
      <c r="K1725" s="5">
        <f t="shared" si="162"/>
        <v>0</v>
      </c>
      <c r="L1725" s="54">
        <f t="shared" si="163"/>
        <v>0</v>
      </c>
      <c r="M1725" s="56">
        <f t="shared" si="166"/>
        <v>0</v>
      </c>
      <c r="N1725" s="5">
        <f t="shared" si="161"/>
        <v>1</v>
      </c>
      <c r="O1725" s="5">
        <f t="shared" si="164"/>
        <v>0</v>
      </c>
    </row>
    <row r="1726" spans="7:15" x14ac:dyDescent="0.2">
      <c r="G1726" s="3"/>
      <c r="H1726" s="2"/>
      <c r="I1726" s="12"/>
      <c r="J1726" s="67">
        <f t="shared" si="165"/>
        <v>0</v>
      </c>
      <c r="K1726" s="5">
        <f t="shared" si="162"/>
        <v>0</v>
      </c>
      <c r="L1726" s="54">
        <f t="shared" si="163"/>
        <v>0</v>
      </c>
      <c r="M1726" s="56" t="e">
        <f>IF(D1726="",#REF!,D1726)</f>
        <v>#REF!</v>
      </c>
      <c r="N1726" s="5">
        <f t="shared" si="161"/>
        <v>1</v>
      </c>
      <c r="O1726" s="5">
        <f t="shared" si="164"/>
        <v>0</v>
      </c>
    </row>
    <row r="1727" spans="7:15" x14ac:dyDescent="0.2">
      <c r="G1727" s="3"/>
      <c r="H1727" s="2"/>
      <c r="I1727" s="12"/>
      <c r="J1727" s="67">
        <f t="shared" si="165"/>
        <v>0</v>
      </c>
      <c r="K1727" s="5">
        <f t="shared" si="162"/>
        <v>0</v>
      </c>
      <c r="L1727" s="54">
        <f t="shared" si="163"/>
        <v>0</v>
      </c>
      <c r="M1727" s="56">
        <f t="shared" si="166"/>
        <v>0</v>
      </c>
      <c r="N1727" s="5">
        <f t="shared" si="161"/>
        <v>1</v>
      </c>
      <c r="O1727" s="5">
        <f t="shared" si="164"/>
        <v>0</v>
      </c>
    </row>
    <row r="1728" spans="7:15" x14ac:dyDescent="0.2">
      <c r="G1728" s="3"/>
      <c r="H1728" s="2"/>
      <c r="I1728" s="12"/>
      <c r="J1728" s="67">
        <f t="shared" si="165"/>
        <v>0</v>
      </c>
      <c r="K1728" s="5">
        <f t="shared" si="162"/>
        <v>0</v>
      </c>
      <c r="L1728" s="54">
        <f t="shared" si="163"/>
        <v>0</v>
      </c>
      <c r="M1728" s="56" t="e">
        <f>IF(D1728="",#REF!,D1728)</f>
        <v>#REF!</v>
      </c>
      <c r="N1728" s="5">
        <f t="shared" si="161"/>
        <v>1</v>
      </c>
      <c r="O1728" s="5">
        <f t="shared" si="164"/>
        <v>0</v>
      </c>
    </row>
    <row r="1729" spans="7:15" x14ac:dyDescent="0.2">
      <c r="G1729" s="3"/>
      <c r="H1729" s="2"/>
      <c r="I1729" s="12"/>
      <c r="J1729" s="67">
        <f t="shared" si="165"/>
        <v>0</v>
      </c>
      <c r="K1729" s="5">
        <f t="shared" si="162"/>
        <v>0</v>
      </c>
      <c r="L1729" s="54">
        <f t="shared" si="163"/>
        <v>0</v>
      </c>
      <c r="M1729" s="56">
        <f t="shared" si="166"/>
        <v>0</v>
      </c>
      <c r="N1729" s="5">
        <f t="shared" si="161"/>
        <v>1</v>
      </c>
      <c r="O1729" s="5">
        <f t="shared" si="164"/>
        <v>0</v>
      </c>
    </row>
    <row r="1730" spans="7:15" x14ac:dyDescent="0.2">
      <c r="G1730" s="3"/>
      <c r="H1730" s="2"/>
      <c r="I1730" s="12"/>
      <c r="J1730" s="67">
        <f t="shared" si="165"/>
        <v>0</v>
      </c>
      <c r="K1730" s="5">
        <f t="shared" si="162"/>
        <v>0</v>
      </c>
      <c r="L1730" s="54">
        <f t="shared" si="163"/>
        <v>0</v>
      </c>
      <c r="M1730" s="56">
        <f t="shared" si="166"/>
        <v>0</v>
      </c>
      <c r="N1730" s="5">
        <f t="shared" si="161"/>
        <v>1</v>
      </c>
      <c r="O1730" s="5">
        <f t="shared" si="164"/>
        <v>0</v>
      </c>
    </row>
    <row r="1731" spans="7:15" x14ac:dyDescent="0.2">
      <c r="G1731" s="3"/>
      <c r="H1731" s="2"/>
      <c r="I1731" s="12"/>
      <c r="J1731" s="67">
        <f t="shared" si="165"/>
        <v>0</v>
      </c>
      <c r="K1731" s="5">
        <f t="shared" si="162"/>
        <v>0</v>
      </c>
      <c r="L1731" s="54">
        <f t="shared" si="163"/>
        <v>0</v>
      </c>
      <c r="M1731" s="56">
        <f t="shared" si="166"/>
        <v>0</v>
      </c>
      <c r="N1731" s="5">
        <f t="shared" ref="N1731:N1794" si="167">IF(B1731=D1731,1,0)</f>
        <v>1</v>
      </c>
      <c r="O1731" s="5">
        <f t="shared" si="164"/>
        <v>0</v>
      </c>
    </row>
    <row r="1732" spans="7:15" x14ac:dyDescent="0.2">
      <c r="G1732" s="3"/>
      <c r="H1732" s="2"/>
      <c r="I1732" s="12"/>
      <c r="J1732" s="67">
        <f t="shared" si="165"/>
        <v>0</v>
      </c>
      <c r="K1732" s="5">
        <f t="shared" si="162"/>
        <v>0</v>
      </c>
      <c r="L1732" s="54">
        <f t="shared" si="163"/>
        <v>0</v>
      </c>
      <c r="M1732" s="56">
        <f t="shared" si="166"/>
        <v>0</v>
      </c>
      <c r="N1732" s="5">
        <f t="shared" si="167"/>
        <v>1</v>
      </c>
      <c r="O1732" s="5">
        <f t="shared" si="164"/>
        <v>0</v>
      </c>
    </row>
    <row r="1733" spans="7:15" x14ac:dyDescent="0.2">
      <c r="G1733" s="3"/>
      <c r="H1733" s="2"/>
      <c r="I1733" s="12"/>
      <c r="J1733" s="67">
        <f t="shared" si="165"/>
        <v>0</v>
      </c>
      <c r="K1733" s="5">
        <f t="shared" si="162"/>
        <v>0</v>
      </c>
      <c r="L1733" s="54">
        <f t="shared" si="163"/>
        <v>0</v>
      </c>
      <c r="M1733" s="56">
        <f t="shared" si="166"/>
        <v>0</v>
      </c>
      <c r="N1733" s="5">
        <f t="shared" si="167"/>
        <v>1</v>
      </c>
      <c r="O1733" s="5">
        <f t="shared" si="164"/>
        <v>0</v>
      </c>
    </row>
    <row r="1734" spans="7:15" x14ac:dyDescent="0.2">
      <c r="G1734" s="3"/>
      <c r="H1734" s="2"/>
      <c r="I1734" s="12"/>
      <c r="J1734" s="67">
        <f t="shared" si="165"/>
        <v>0</v>
      </c>
      <c r="K1734" s="5">
        <f t="shared" ref="K1734:K1797" si="168">IF(J1734&gt;0,1,0)</f>
        <v>0</v>
      </c>
      <c r="L1734" s="54">
        <f t="shared" ref="L1734:L1797" si="169">IF(K1734=0,0,IF(I1734="did not close",0,IF(I1734="",0,1)))</f>
        <v>0</v>
      </c>
      <c r="M1734" s="56">
        <f t="shared" si="166"/>
        <v>0</v>
      </c>
      <c r="N1734" s="5">
        <f t="shared" si="167"/>
        <v>1</v>
      </c>
      <c r="O1734" s="5">
        <f t="shared" ref="O1734:O1797" si="170">IF(K1734=0,IF(I1734="did not close",0,IF(I1734="",0,1)),0)</f>
        <v>0</v>
      </c>
    </row>
    <row r="1735" spans="7:15" x14ac:dyDescent="0.2">
      <c r="G1735" s="3"/>
      <c r="H1735" s="2"/>
      <c r="I1735" s="12"/>
      <c r="J1735" s="67">
        <f t="shared" si="165"/>
        <v>0</v>
      </c>
      <c r="K1735" s="5">
        <f t="shared" si="168"/>
        <v>0</v>
      </c>
      <c r="L1735" s="54">
        <f t="shared" si="169"/>
        <v>0</v>
      </c>
      <c r="M1735" s="56">
        <f t="shared" si="166"/>
        <v>0</v>
      </c>
      <c r="N1735" s="5">
        <f t="shared" si="167"/>
        <v>1</v>
      </c>
      <c r="O1735" s="5">
        <f t="shared" si="170"/>
        <v>0</v>
      </c>
    </row>
    <row r="1736" spans="7:15" x14ac:dyDescent="0.2">
      <c r="G1736" s="3"/>
      <c r="H1736" s="2"/>
      <c r="I1736" s="12"/>
      <c r="J1736" s="67">
        <f t="shared" si="165"/>
        <v>0</v>
      </c>
      <c r="K1736" s="5">
        <f t="shared" si="168"/>
        <v>0</v>
      </c>
      <c r="L1736" s="54">
        <f t="shared" si="169"/>
        <v>0</v>
      </c>
      <c r="M1736" s="56">
        <f t="shared" si="166"/>
        <v>0</v>
      </c>
      <c r="N1736" s="5">
        <f t="shared" si="167"/>
        <v>1</v>
      </c>
      <c r="O1736" s="5">
        <f t="shared" si="170"/>
        <v>0</v>
      </c>
    </row>
    <row r="1737" spans="7:15" x14ac:dyDescent="0.2">
      <c r="G1737" s="3"/>
      <c r="H1737" s="2"/>
      <c r="I1737" s="12"/>
      <c r="J1737" s="67">
        <f t="shared" si="165"/>
        <v>0</v>
      </c>
      <c r="K1737" s="5">
        <f t="shared" si="168"/>
        <v>0</v>
      </c>
      <c r="L1737" s="54">
        <f t="shared" si="169"/>
        <v>0</v>
      </c>
      <c r="M1737" s="56">
        <f t="shared" si="166"/>
        <v>0</v>
      </c>
      <c r="N1737" s="5">
        <f t="shared" si="167"/>
        <v>1</v>
      </c>
      <c r="O1737" s="5">
        <f t="shared" si="170"/>
        <v>0</v>
      </c>
    </row>
    <row r="1738" spans="7:15" x14ac:dyDescent="0.2">
      <c r="G1738" s="3"/>
      <c r="H1738" s="2"/>
      <c r="I1738" s="12"/>
      <c r="J1738" s="67">
        <f t="shared" si="165"/>
        <v>0</v>
      </c>
      <c r="K1738" s="5">
        <f t="shared" si="168"/>
        <v>0</v>
      </c>
      <c r="L1738" s="54">
        <f t="shared" si="169"/>
        <v>0</v>
      </c>
      <c r="M1738" s="56">
        <f t="shared" si="166"/>
        <v>0</v>
      </c>
      <c r="N1738" s="5">
        <f t="shared" si="167"/>
        <v>1</v>
      </c>
      <c r="O1738" s="5">
        <f t="shared" si="170"/>
        <v>0</v>
      </c>
    </row>
    <row r="1739" spans="7:15" x14ac:dyDescent="0.2">
      <c r="G1739" s="3"/>
      <c r="H1739" s="2"/>
      <c r="I1739" s="12"/>
      <c r="J1739" s="67">
        <f t="shared" si="165"/>
        <v>0</v>
      </c>
      <c r="K1739" s="5">
        <f t="shared" si="168"/>
        <v>0</v>
      </c>
      <c r="L1739" s="54">
        <f t="shared" si="169"/>
        <v>0</v>
      </c>
      <c r="M1739" s="56">
        <f t="shared" si="166"/>
        <v>0</v>
      </c>
      <c r="N1739" s="5">
        <f t="shared" si="167"/>
        <v>1</v>
      </c>
      <c r="O1739" s="5">
        <f t="shared" si="170"/>
        <v>0</v>
      </c>
    </row>
    <row r="1740" spans="7:15" x14ac:dyDescent="0.2">
      <c r="G1740" s="3"/>
      <c r="H1740" s="2"/>
      <c r="I1740" s="12"/>
      <c r="J1740" s="67">
        <f t="shared" si="165"/>
        <v>0</v>
      </c>
      <c r="K1740" s="5">
        <f t="shared" si="168"/>
        <v>0</v>
      </c>
      <c r="L1740" s="54">
        <f t="shared" si="169"/>
        <v>0</v>
      </c>
      <c r="M1740" s="56">
        <f t="shared" si="166"/>
        <v>0</v>
      </c>
      <c r="N1740" s="5">
        <f t="shared" si="167"/>
        <v>1</v>
      </c>
      <c r="O1740" s="5">
        <f t="shared" si="170"/>
        <v>0</v>
      </c>
    </row>
    <row r="1741" spans="7:15" x14ac:dyDescent="0.2">
      <c r="G1741" s="3"/>
      <c r="H1741" s="2"/>
      <c r="I1741" s="12"/>
      <c r="J1741" s="67">
        <f t="shared" si="165"/>
        <v>0</v>
      </c>
      <c r="K1741" s="5">
        <f t="shared" si="168"/>
        <v>0</v>
      </c>
      <c r="L1741" s="54">
        <f t="shared" si="169"/>
        <v>0</v>
      </c>
      <c r="M1741" s="56">
        <f t="shared" si="166"/>
        <v>0</v>
      </c>
      <c r="N1741" s="5">
        <f t="shared" si="167"/>
        <v>1</v>
      </c>
      <c r="O1741" s="5">
        <f t="shared" si="170"/>
        <v>0</v>
      </c>
    </row>
    <row r="1742" spans="7:15" x14ac:dyDescent="0.2">
      <c r="G1742" s="3"/>
      <c r="H1742" s="2"/>
      <c r="I1742" s="12"/>
      <c r="J1742" s="67">
        <f t="shared" si="165"/>
        <v>0</v>
      </c>
      <c r="K1742" s="5">
        <f t="shared" si="168"/>
        <v>0</v>
      </c>
      <c r="L1742" s="54">
        <f t="shared" si="169"/>
        <v>0</v>
      </c>
      <c r="M1742" s="56">
        <f t="shared" si="166"/>
        <v>0</v>
      </c>
      <c r="N1742" s="5">
        <f t="shared" si="167"/>
        <v>1</v>
      </c>
      <c r="O1742" s="5">
        <f t="shared" si="170"/>
        <v>0</v>
      </c>
    </row>
    <row r="1743" spans="7:15" x14ac:dyDescent="0.2">
      <c r="G1743" s="3"/>
      <c r="H1743" s="2"/>
      <c r="I1743" s="12"/>
      <c r="J1743" s="67">
        <f t="shared" si="165"/>
        <v>0</v>
      </c>
      <c r="K1743" s="5">
        <f t="shared" si="168"/>
        <v>0</v>
      </c>
      <c r="L1743" s="54">
        <f t="shared" si="169"/>
        <v>0</v>
      </c>
      <c r="M1743" s="56">
        <f t="shared" si="166"/>
        <v>0</v>
      </c>
      <c r="N1743" s="5">
        <f t="shared" si="167"/>
        <v>1</v>
      </c>
      <c r="O1743" s="5">
        <f t="shared" si="170"/>
        <v>0</v>
      </c>
    </row>
    <row r="1744" spans="7:15" x14ac:dyDescent="0.2">
      <c r="G1744" s="3"/>
      <c r="H1744" s="2"/>
      <c r="I1744" s="12"/>
      <c r="J1744" s="67">
        <f t="shared" si="165"/>
        <v>0</v>
      </c>
      <c r="K1744" s="5">
        <f t="shared" si="168"/>
        <v>0</v>
      </c>
      <c r="L1744" s="54">
        <f t="shared" si="169"/>
        <v>0</v>
      </c>
      <c r="M1744" s="56">
        <f t="shared" si="166"/>
        <v>0</v>
      </c>
      <c r="N1744" s="5">
        <f t="shared" si="167"/>
        <v>1</v>
      </c>
      <c r="O1744" s="5">
        <f t="shared" si="170"/>
        <v>0</v>
      </c>
    </row>
    <row r="1745" spans="7:15" x14ac:dyDescent="0.2">
      <c r="G1745" s="3"/>
      <c r="H1745" s="2"/>
      <c r="I1745" s="12"/>
      <c r="J1745" s="67">
        <f t="shared" si="165"/>
        <v>0</v>
      </c>
      <c r="K1745" s="5">
        <f t="shared" si="168"/>
        <v>0</v>
      </c>
      <c r="L1745" s="54">
        <f t="shared" si="169"/>
        <v>0</v>
      </c>
      <c r="M1745" s="56">
        <f t="shared" si="166"/>
        <v>0</v>
      </c>
      <c r="N1745" s="5">
        <f t="shared" si="167"/>
        <v>1</v>
      </c>
      <c r="O1745" s="5">
        <f t="shared" si="170"/>
        <v>0</v>
      </c>
    </row>
    <row r="1746" spans="7:15" x14ac:dyDescent="0.2">
      <c r="G1746" s="3"/>
      <c r="H1746" s="2"/>
      <c r="I1746" s="12"/>
      <c r="J1746" s="67">
        <f t="shared" si="165"/>
        <v>0</v>
      </c>
      <c r="K1746" s="5">
        <f t="shared" si="168"/>
        <v>0</v>
      </c>
      <c r="L1746" s="54">
        <f t="shared" si="169"/>
        <v>0</v>
      </c>
      <c r="M1746" s="56">
        <f t="shared" si="166"/>
        <v>0</v>
      </c>
      <c r="N1746" s="5">
        <f t="shared" si="167"/>
        <v>1</v>
      </c>
      <c r="O1746" s="5">
        <f t="shared" si="170"/>
        <v>0</v>
      </c>
    </row>
    <row r="1747" spans="7:15" x14ac:dyDescent="0.2">
      <c r="G1747" s="3"/>
      <c r="H1747" s="2"/>
      <c r="I1747" s="12"/>
      <c r="J1747" s="67">
        <f t="shared" si="165"/>
        <v>0</v>
      </c>
      <c r="K1747" s="5">
        <f t="shared" si="168"/>
        <v>0</v>
      </c>
      <c r="L1747" s="54">
        <f t="shared" si="169"/>
        <v>0</v>
      </c>
      <c r="M1747" s="56">
        <f t="shared" si="166"/>
        <v>0</v>
      </c>
      <c r="N1747" s="5">
        <f t="shared" si="167"/>
        <v>1</v>
      </c>
      <c r="O1747" s="5">
        <f t="shared" si="170"/>
        <v>0</v>
      </c>
    </row>
    <row r="1748" spans="7:15" x14ac:dyDescent="0.2">
      <c r="G1748" s="3"/>
      <c r="H1748" s="2"/>
      <c r="I1748" s="12"/>
      <c r="J1748" s="67">
        <f t="shared" si="165"/>
        <v>0</v>
      </c>
      <c r="K1748" s="5">
        <f t="shared" si="168"/>
        <v>0</v>
      </c>
      <c r="L1748" s="54">
        <f t="shared" si="169"/>
        <v>0</v>
      </c>
      <c r="M1748" s="56">
        <f t="shared" si="166"/>
        <v>0</v>
      </c>
      <c r="N1748" s="5">
        <f t="shared" si="167"/>
        <v>1</v>
      </c>
      <c r="O1748" s="5">
        <f t="shared" si="170"/>
        <v>0</v>
      </c>
    </row>
    <row r="1749" spans="7:15" x14ac:dyDescent="0.2">
      <c r="G1749" s="3"/>
      <c r="H1749" s="2"/>
      <c r="I1749" s="12"/>
      <c r="J1749" s="67">
        <f t="shared" si="165"/>
        <v>0</v>
      </c>
      <c r="K1749" s="5">
        <f t="shared" si="168"/>
        <v>0</v>
      </c>
      <c r="L1749" s="54">
        <f t="shared" si="169"/>
        <v>0</v>
      </c>
      <c r="M1749" s="56">
        <f t="shared" si="166"/>
        <v>0</v>
      </c>
      <c r="N1749" s="5">
        <f t="shared" si="167"/>
        <v>1</v>
      </c>
      <c r="O1749" s="5">
        <f t="shared" si="170"/>
        <v>0</v>
      </c>
    </row>
    <row r="1750" spans="7:15" x14ac:dyDescent="0.2">
      <c r="G1750" s="3"/>
      <c r="H1750" s="2"/>
      <c r="I1750" s="12"/>
      <c r="J1750" s="67">
        <f t="shared" si="165"/>
        <v>0</v>
      </c>
      <c r="K1750" s="5">
        <f t="shared" si="168"/>
        <v>0</v>
      </c>
      <c r="L1750" s="54">
        <f t="shared" si="169"/>
        <v>0</v>
      </c>
      <c r="M1750" s="56">
        <f t="shared" si="166"/>
        <v>0</v>
      </c>
      <c r="N1750" s="5">
        <f t="shared" si="167"/>
        <v>1</v>
      </c>
      <c r="O1750" s="5">
        <f t="shared" si="170"/>
        <v>0</v>
      </c>
    </row>
    <row r="1751" spans="7:15" x14ac:dyDescent="0.2">
      <c r="G1751" s="3"/>
      <c r="H1751" s="2"/>
      <c r="I1751" s="12"/>
      <c r="J1751" s="67">
        <f t="shared" si="165"/>
        <v>0</v>
      </c>
      <c r="K1751" s="5">
        <f t="shared" si="168"/>
        <v>0</v>
      </c>
      <c r="L1751" s="54">
        <f t="shared" si="169"/>
        <v>0</v>
      </c>
      <c r="M1751" s="56">
        <f t="shared" si="166"/>
        <v>0</v>
      </c>
      <c r="N1751" s="5">
        <f t="shared" si="167"/>
        <v>1</v>
      </c>
      <c r="O1751" s="5">
        <f t="shared" si="170"/>
        <v>0</v>
      </c>
    </row>
    <row r="1752" spans="7:15" x14ac:dyDescent="0.2">
      <c r="G1752" s="3"/>
      <c r="H1752" s="2"/>
      <c r="I1752" s="12"/>
      <c r="J1752" s="67">
        <f t="shared" si="165"/>
        <v>0</v>
      </c>
      <c r="K1752" s="5">
        <f t="shared" si="168"/>
        <v>0</v>
      </c>
      <c r="L1752" s="54">
        <f t="shared" si="169"/>
        <v>0</v>
      </c>
      <c r="M1752" s="56">
        <f t="shared" si="166"/>
        <v>0</v>
      </c>
      <c r="N1752" s="5">
        <f t="shared" si="167"/>
        <v>1</v>
      </c>
      <c r="O1752" s="5">
        <f t="shared" si="170"/>
        <v>0</v>
      </c>
    </row>
    <row r="1753" spans="7:15" x14ac:dyDescent="0.2">
      <c r="G1753" s="3"/>
      <c r="H1753" s="2"/>
      <c r="I1753" s="12"/>
      <c r="J1753" s="67">
        <f t="shared" si="165"/>
        <v>0</v>
      </c>
      <c r="K1753" s="5">
        <f t="shared" si="168"/>
        <v>0</v>
      </c>
      <c r="L1753" s="54">
        <f t="shared" si="169"/>
        <v>0</v>
      </c>
      <c r="M1753" s="56">
        <f t="shared" si="166"/>
        <v>0</v>
      </c>
      <c r="N1753" s="5">
        <f t="shared" si="167"/>
        <v>1</v>
      </c>
      <c r="O1753" s="5">
        <f t="shared" si="170"/>
        <v>0</v>
      </c>
    </row>
    <row r="1754" spans="7:15" x14ac:dyDescent="0.2">
      <c r="G1754" s="3"/>
      <c r="H1754" s="2"/>
      <c r="I1754" s="12"/>
      <c r="J1754" s="67">
        <f t="shared" si="165"/>
        <v>0</v>
      </c>
      <c r="K1754" s="5">
        <f t="shared" si="168"/>
        <v>0</v>
      </c>
      <c r="L1754" s="54">
        <f t="shared" si="169"/>
        <v>0</v>
      </c>
      <c r="M1754" s="56">
        <f t="shared" si="166"/>
        <v>0</v>
      </c>
      <c r="N1754" s="5">
        <f t="shared" si="167"/>
        <v>1</v>
      </c>
      <c r="O1754" s="5">
        <f t="shared" si="170"/>
        <v>0</v>
      </c>
    </row>
    <row r="1755" spans="7:15" x14ac:dyDescent="0.2">
      <c r="G1755" s="3"/>
      <c r="H1755" s="2"/>
      <c r="I1755" s="12"/>
      <c r="J1755" s="67">
        <f t="shared" si="165"/>
        <v>0</v>
      </c>
      <c r="K1755" s="5">
        <f t="shared" si="168"/>
        <v>0</v>
      </c>
      <c r="L1755" s="54">
        <f t="shared" si="169"/>
        <v>0</v>
      </c>
      <c r="M1755" s="56">
        <f t="shared" si="166"/>
        <v>0</v>
      </c>
      <c r="N1755" s="5">
        <f t="shared" si="167"/>
        <v>1</v>
      </c>
      <c r="O1755" s="5">
        <f t="shared" si="170"/>
        <v>0</v>
      </c>
    </row>
    <row r="1756" spans="7:15" x14ac:dyDescent="0.2">
      <c r="G1756" s="3"/>
      <c r="H1756" s="2"/>
      <c r="I1756" s="12"/>
      <c r="J1756" s="67">
        <f t="shared" si="165"/>
        <v>0</v>
      </c>
      <c r="K1756" s="5">
        <f t="shared" si="168"/>
        <v>0</v>
      </c>
      <c r="L1756" s="54">
        <f t="shared" si="169"/>
        <v>0</v>
      </c>
      <c r="M1756" s="56">
        <f t="shared" si="166"/>
        <v>0</v>
      </c>
      <c r="N1756" s="5">
        <f t="shared" si="167"/>
        <v>1</v>
      </c>
      <c r="O1756" s="5">
        <f t="shared" si="170"/>
        <v>0</v>
      </c>
    </row>
    <row r="1757" spans="7:15" x14ac:dyDescent="0.2">
      <c r="G1757" s="3"/>
      <c r="H1757" s="2"/>
      <c r="I1757" s="12"/>
      <c r="J1757" s="67">
        <f t="shared" si="165"/>
        <v>0</v>
      </c>
      <c r="K1757" s="5">
        <f t="shared" si="168"/>
        <v>0</v>
      </c>
      <c r="L1757" s="54">
        <f t="shared" si="169"/>
        <v>0</v>
      </c>
      <c r="M1757" s="56">
        <f t="shared" si="166"/>
        <v>0</v>
      </c>
      <c r="N1757" s="5">
        <f t="shared" si="167"/>
        <v>1</v>
      </c>
      <c r="O1757" s="5">
        <f t="shared" si="170"/>
        <v>0</v>
      </c>
    </row>
    <row r="1758" spans="7:15" x14ac:dyDescent="0.2">
      <c r="G1758" s="3"/>
      <c r="H1758" s="2"/>
      <c r="I1758" s="12"/>
      <c r="J1758" s="67">
        <f t="shared" si="165"/>
        <v>0</v>
      </c>
      <c r="K1758" s="5">
        <f t="shared" si="168"/>
        <v>0</v>
      </c>
      <c r="L1758" s="54">
        <f t="shared" si="169"/>
        <v>0</v>
      </c>
      <c r="M1758" s="56">
        <f t="shared" si="166"/>
        <v>0</v>
      </c>
      <c r="N1758" s="5">
        <f t="shared" si="167"/>
        <v>1</v>
      </c>
      <c r="O1758" s="5">
        <f t="shared" si="170"/>
        <v>0</v>
      </c>
    </row>
    <row r="1759" spans="7:15" x14ac:dyDescent="0.2">
      <c r="G1759" s="3"/>
      <c r="H1759" s="2"/>
      <c r="I1759" s="12"/>
      <c r="J1759" s="67">
        <f t="shared" si="165"/>
        <v>0</v>
      </c>
      <c r="K1759" s="5">
        <f t="shared" si="168"/>
        <v>0</v>
      </c>
      <c r="L1759" s="54">
        <f t="shared" si="169"/>
        <v>0</v>
      </c>
      <c r="M1759" s="56">
        <f t="shared" si="166"/>
        <v>0</v>
      </c>
      <c r="N1759" s="5">
        <f t="shared" si="167"/>
        <v>1</v>
      </c>
      <c r="O1759" s="5">
        <f t="shared" si="170"/>
        <v>0</v>
      </c>
    </row>
    <row r="1760" spans="7:15" x14ac:dyDescent="0.2">
      <c r="G1760" s="3"/>
      <c r="H1760" s="2"/>
      <c r="I1760" s="12"/>
      <c r="J1760" s="67">
        <f t="shared" si="165"/>
        <v>0</v>
      </c>
      <c r="K1760" s="5">
        <f t="shared" si="168"/>
        <v>0</v>
      </c>
      <c r="L1760" s="54">
        <f t="shared" si="169"/>
        <v>0</v>
      </c>
      <c r="M1760" s="56">
        <f t="shared" si="166"/>
        <v>0</v>
      </c>
      <c r="N1760" s="5">
        <f t="shared" si="167"/>
        <v>1</v>
      </c>
      <c r="O1760" s="5">
        <f t="shared" si="170"/>
        <v>0</v>
      </c>
    </row>
    <row r="1761" spans="7:15" x14ac:dyDescent="0.2">
      <c r="G1761" s="3"/>
      <c r="H1761" s="2"/>
      <c r="I1761" s="12"/>
      <c r="J1761" s="67">
        <f t="shared" si="165"/>
        <v>0</v>
      </c>
      <c r="K1761" s="5">
        <f t="shared" si="168"/>
        <v>0</v>
      </c>
      <c r="L1761" s="54">
        <f t="shared" si="169"/>
        <v>0</v>
      </c>
      <c r="M1761" s="56">
        <f t="shared" si="166"/>
        <v>0</v>
      </c>
      <c r="N1761" s="5">
        <f t="shared" si="167"/>
        <v>1</v>
      </c>
      <c r="O1761" s="5">
        <f t="shared" si="170"/>
        <v>0</v>
      </c>
    </row>
    <row r="1762" spans="7:15" x14ac:dyDescent="0.2">
      <c r="G1762" s="3"/>
      <c r="H1762" s="2"/>
      <c r="I1762" s="12"/>
      <c r="J1762" s="67">
        <f t="shared" si="165"/>
        <v>0</v>
      </c>
      <c r="K1762" s="5">
        <f t="shared" si="168"/>
        <v>0</v>
      </c>
      <c r="L1762" s="54">
        <f t="shared" si="169"/>
        <v>0</v>
      </c>
      <c r="M1762" s="56">
        <f t="shared" si="166"/>
        <v>0</v>
      </c>
      <c r="N1762" s="5">
        <f t="shared" si="167"/>
        <v>1</v>
      </c>
      <c r="O1762" s="5">
        <f t="shared" si="170"/>
        <v>0</v>
      </c>
    </row>
    <row r="1763" spans="7:15" x14ac:dyDescent="0.2">
      <c r="G1763" s="3"/>
      <c r="H1763" s="2"/>
      <c r="I1763" s="12"/>
      <c r="J1763" s="67">
        <f t="shared" si="165"/>
        <v>0</v>
      </c>
      <c r="K1763" s="5">
        <f t="shared" si="168"/>
        <v>0</v>
      </c>
      <c r="L1763" s="54">
        <f t="shared" si="169"/>
        <v>0</v>
      </c>
      <c r="M1763" s="56">
        <f t="shared" si="166"/>
        <v>0</v>
      </c>
      <c r="N1763" s="5">
        <f t="shared" si="167"/>
        <v>1</v>
      </c>
      <c r="O1763" s="5">
        <f t="shared" si="170"/>
        <v>0</v>
      </c>
    </row>
    <row r="1764" spans="7:15" x14ac:dyDescent="0.2">
      <c r="G1764" s="3"/>
      <c r="H1764" s="2"/>
      <c r="I1764" s="12"/>
      <c r="J1764" s="67">
        <f t="shared" si="165"/>
        <v>0</v>
      </c>
      <c r="K1764" s="5">
        <f t="shared" si="168"/>
        <v>0</v>
      </c>
      <c r="L1764" s="54">
        <f t="shared" si="169"/>
        <v>0</v>
      </c>
      <c r="M1764" s="56">
        <f t="shared" si="166"/>
        <v>0</v>
      </c>
      <c r="N1764" s="5">
        <f t="shared" si="167"/>
        <v>1</v>
      </c>
      <c r="O1764" s="5">
        <f t="shared" si="170"/>
        <v>0</v>
      </c>
    </row>
    <row r="1765" spans="7:15" x14ac:dyDescent="0.2">
      <c r="G1765" s="3"/>
      <c r="H1765" s="2"/>
      <c r="I1765" s="12"/>
      <c r="J1765" s="67">
        <f t="shared" si="165"/>
        <v>0</v>
      </c>
      <c r="K1765" s="5">
        <f t="shared" si="168"/>
        <v>0</v>
      </c>
      <c r="L1765" s="54">
        <f t="shared" si="169"/>
        <v>0</v>
      </c>
      <c r="M1765" s="56">
        <f t="shared" si="166"/>
        <v>0</v>
      </c>
      <c r="N1765" s="5">
        <f t="shared" si="167"/>
        <v>1</v>
      </c>
      <c r="O1765" s="5">
        <f t="shared" si="170"/>
        <v>0</v>
      </c>
    </row>
    <row r="1766" spans="7:15" x14ac:dyDescent="0.2">
      <c r="G1766" s="3"/>
      <c r="H1766" s="2"/>
      <c r="I1766" s="12"/>
      <c r="J1766" s="67">
        <f t="shared" si="165"/>
        <v>0</v>
      </c>
      <c r="K1766" s="5">
        <f t="shared" si="168"/>
        <v>0</v>
      </c>
      <c r="L1766" s="54">
        <f t="shared" si="169"/>
        <v>0</v>
      </c>
      <c r="M1766" s="56">
        <f t="shared" si="166"/>
        <v>0</v>
      </c>
      <c r="N1766" s="5">
        <f t="shared" si="167"/>
        <v>1</v>
      </c>
      <c r="O1766" s="5">
        <f t="shared" si="170"/>
        <v>0</v>
      </c>
    </row>
    <row r="1767" spans="7:15" x14ac:dyDescent="0.2">
      <c r="G1767" s="3"/>
      <c r="H1767" s="2"/>
      <c r="I1767" s="12"/>
      <c r="J1767" s="67">
        <f t="shared" si="165"/>
        <v>0</v>
      </c>
      <c r="K1767" s="5">
        <f t="shared" si="168"/>
        <v>0</v>
      </c>
      <c r="L1767" s="54">
        <f t="shared" si="169"/>
        <v>0</v>
      </c>
      <c r="M1767" s="56">
        <f t="shared" si="166"/>
        <v>0</v>
      </c>
      <c r="N1767" s="5">
        <f t="shared" si="167"/>
        <v>1</v>
      </c>
      <c r="O1767" s="5">
        <f t="shared" si="170"/>
        <v>0</v>
      </c>
    </row>
    <row r="1768" spans="7:15" x14ac:dyDescent="0.2">
      <c r="G1768" s="3"/>
      <c r="H1768" s="2"/>
      <c r="I1768" s="12"/>
      <c r="J1768" s="67">
        <f t="shared" si="165"/>
        <v>0</v>
      </c>
      <c r="K1768" s="5">
        <f t="shared" si="168"/>
        <v>0</v>
      </c>
      <c r="L1768" s="54">
        <f t="shared" si="169"/>
        <v>0</v>
      </c>
      <c r="M1768" s="56">
        <f t="shared" si="166"/>
        <v>0</v>
      </c>
      <c r="N1768" s="5">
        <f t="shared" si="167"/>
        <v>1</v>
      </c>
      <c r="O1768" s="5">
        <f t="shared" si="170"/>
        <v>0</v>
      </c>
    </row>
    <row r="1769" spans="7:15" x14ac:dyDescent="0.2">
      <c r="G1769" s="3"/>
      <c r="H1769" s="2"/>
      <c r="I1769" s="12"/>
      <c r="J1769" s="67">
        <f t="shared" si="165"/>
        <v>0</v>
      </c>
      <c r="K1769" s="5">
        <f t="shared" si="168"/>
        <v>0</v>
      </c>
      <c r="L1769" s="54">
        <f t="shared" si="169"/>
        <v>0</v>
      </c>
      <c r="M1769" s="56">
        <f t="shared" si="166"/>
        <v>0</v>
      </c>
      <c r="N1769" s="5">
        <f t="shared" si="167"/>
        <v>1</v>
      </c>
      <c r="O1769" s="5">
        <f t="shared" si="170"/>
        <v>0</v>
      </c>
    </row>
    <row r="1770" spans="7:15" x14ac:dyDescent="0.2">
      <c r="G1770" s="3"/>
      <c r="H1770" s="2"/>
      <c r="I1770" s="12"/>
      <c r="J1770" s="67">
        <f t="shared" ref="J1770:J1833" si="171">IF(A1770=C1770,0,H1770)</f>
        <v>0</v>
      </c>
      <c r="K1770" s="5">
        <f t="shared" si="168"/>
        <v>0</v>
      </c>
      <c r="L1770" s="54">
        <f t="shared" si="169"/>
        <v>0</v>
      </c>
      <c r="M1770" s="56">
        <f t="shared" si="166"/>
        <v>0</v>
      </c>
      <c r="N1770" s="5">
        <f t="shared" si="167"/>
        <v>1</v>
      </c>
      <c r="O1770" s="5">
        <f t="shared" si="170"/>
        <v>0</v>
      </c>
    </row>
    <row r="1771" spans="7:15" x14ac:dyDescent="0.2">
      <c r="G1771" s="3"/>
      <c r="H1771" s="2"/>
      <c r="I1771" s="12"/>
      <c r="J1771" s="67">
        <f t="shared" si="171"/>
        <v>0</v>
      </c>
      <c r="K1771" s="5">
        <f t="shared" si="168"/>
        <v>0</v>
      </c>
      <c r="L1771" s="54">
        <f t="shared" si="169"/>
        <v>0</v>
      </c>
      <c r="M1771" s="56">
        <f t="shared" si="166"/>
        <v>0</v>
      </c>
      <c r="N1771" s="5">
        <f t="shared" si="167"/>
        <v>1</v>
      </c>
      <c r="O1771" s="5">
        <f t="shared" si="170"/>
        <v>0</v>
      </c>
    </row>
    <row r="1772" spans="7:15" x14ac:dyDescent="0.2">
      <c r="G1772" s="3"/>
      <c r="H1772" s="2"/>
      <c r="I1772" s="12"/>
      <c r="J1772" s="67">
        <f t="shared" si="171"/>
        <v>0</v>
      </c>
      <c r="K1772" s="5">
        <f t="shared" si="168"/>
        <v>0</v>
      </c>
      <c r="L1772" s="54">
        <f t="shared" si="169"/>
        <v>0</v>
      </c>
      <c r="M1772" s="56">
        <f t="shared" si="166"/>
        <v>0</v>
      </c>
      <c r="N1772" s="5">
        <f t="shared" si="167"/>
        <v>1</v>
      </c>
      <c r="O1772" s="5">
        <f t="shared" si="170"/>
        <v>0</v>
      </c>
    </row>
    <row r="1773" spans="7:15" x14ac:dyDescent="0.2">
      <c r="G1773" s="3"/>
      <c r="H1773" s="2"/>
      <c r="I1773" s="12"/>
      <c r="J1773" s="67">
        <f t="shared" si="171"/>
        <v>0</v>
      </c>
      <c r="K1773" s="5">
        <f t="shared" si="168"/>
        <v>0</v>
      </c>
      <c r="L1773" s="54">
        <f t="shared" si="169"/>
        <v>0</v>
      </c>
      <c r="M1773" s="56">
        <f t="shared" si="166"/>
        <v>0</v>
      </c>
      <c r="N1773" s="5">
        <f t="shared" si="167"/>
        <v>1</v>
      </c>
      <c r="O1773" s="5">
        <f t="shared" si="170"/>
        <v>0</v>
      </c>
    </row>
    <row r="1774" spans="7:15" x14ac:dyDescent="0.2">
      <c r="G1774" s="3"/>
      <c r="H1774" s="2"/>
      <c r="I1774" s="12"/>
      <c r="J1774" s="67">
        <f t="shared" si="171"/>
        <v>0</v>
      </c>
      <c r="K1774" s="5">
        <f t="shared" si="168"/>
        <v>0</v>
      </c>
      <c r="L1774" s="54">
        <f t="shared" si="169"/>
        <v>0</v>
      </c>
      <c r="M1774" s="56">
        <f t="shared" si="166"/>
        <v>0</v>
      </c>
      <c r="N1774" s="5">
        <f t="shared" si="167"/>
        <v>1</v>
      </c>
      <c r="O1774" s="5">
        <f t="shared" si="170"/>
        <v>0</v>
      </c>
    </row>
    <row r="1775" spans="7:15" x14ac:dyDescent="0.2">
      <c r="G1775" s="3"/>
      <c r="H1775" s="2"/>
      <c r="I1775" s="12"/>
      <c r="J1775" s="67">
        <f t="shared" si="171"/>
        <v>0</v>
      </c>
      <c r="K1775" s="5">
        <f t="shared" si="168"/>
        <v>0</v>
      </c>
      <c r="L1775" s="54">
        <f t="shared" si="169"/>
        <v>0</v>
      </c>
      <c r="M1775" s="56">
        <f t="shared" si="166"/>
        <v>0</v>
      </c>
      <c r="N1775" s="5">
        <f t="shared" si="167"/>
        <v>1</v>
      </c>
      <c r="O1775" s="5">
        <f t="shared" si="170"/>
        <v>0</v>
      </c>
    </row>
    <row r="1776" spans="7:15" x14ac:dyDescent="0.2">
      <c r="G1776" s="3"/>
      <c r="H1776" s="2"/>
      <c r="I1776" s="12"/>
      <c r="J1776" s="67">
        <f t="shared" si="171"/>
        <v>0</v>
      </c>
      <c r="K1776" s="5">
        <f t="shared" si="168"/>
        <v>0</v>
      </c>
      <c r="L1776" s="54">
        <f t="shared" si="169"/>
        <v>0</v>
      </c>
      <c r="M1776" s="56">
        <f t="shared" ref="M1776:M1832" si="172">IF(D1776="",D1775,D1776)</f>
        <v>0</v>
      </c>
      <c r="N1776" s="5">
        <f t="shared" si="167"/>
        <v>1</v>
      </c>
      <c r="O1776" s="5">
        <f t="shared" si="170"/>
        <v>0</v>
      </c>
    </row>
    <row r="1777" spans="7:15" x14ac:dyDescent="0.2">
      <c r="G1777" s="3"/>
      <c r="H1777" s="2"/>
      <c r="I1777" s="12"/>
      <c r="J1777" s="67">
        <f t="shared" si="171"/>
        <v>0</v>
      </c>
      <c r="K1777" s="5">
        <f t="shared" si="168"/>
        <v>0</v>
      </c>
      <c r="L1777" s="54">
        <f t="shared" si="169"/>
        <v>0</v>
      </c>
      <c r="M1777" s="56">
        <f t="shared" si="172"/>
        <v>0</v>
      </c>
      <c r="N1777" s="5">
        <f t="shared" si="167"/>
        <v>1</v>
      </c>
      <c r="O1777" s="5">
        <f t="shared" si="170"/>
        <v>0</v>
      </c>
    </row>
    <row r="1778" spans="7:15" x14ac:dyDescent="0.2">
      <c r="G1778" s="3"/>
      <c r="H1778" s="2"/>
      <c r="I1778" s="12"/>
      <c r="J1778" s="67">
        <f t="shared" si="171"/>
        <v>0</v>
      </c>
      <c r="K1778" s="5">
        <f t="shared" si="168"/>
        <v>0</v>
      </c>
      <c r="L1778" s="54">
        <f t="shared" si="169"/>
        <v>0</v>
      </c>
      <c r="M1778" s="56">
        <f t="shared" si="172"/>
        <v>0</v>
      </c>
      <c r="N1778" s="5">
        <f t="shared" si="167"/>
        <v>1</v>
      </c>
      <c r="O1778" s="5">
        <f t="shared" si="170"/>
        <v>0</v>
      </c>
    </row>
    <row r="1779" spans="7:15" x14ac:dyDescent="0.2">
      <c r="G1779" s="3"/>
      <c r="H1779" s="2"/>
      <c r="I1779" s="12"/>
      <c r="J1779" s="67">
        <f t="shared" si="171"/>
        <v>0</v>
      </c>
      <c r="K1779" s="5">
        <f t="shared" si="168"/>
        <v>0</v>
      </c>
      <c r="L1779" s="54">
        <f t="shared" si="169"/>
        <v>0</v>
      </c>
      <c r="M1779" s="56">
        <f t="shared" si="172"/>
        <v>0</v>
      </c>
      <c r="N1779" s="5">
        <f t="shared" si="167"/>
        <v>1</v>
      </c>
      <c r="O1779" s="5">
        <f t="shared" si="170"/>
        <v>0</v>
      </c>
    </row>
    <row r="1780" spans="7:15" x14ac:dyDescent="0.2">
      <c r="G1780" s="3"/>
      <c r="H1780" s="2"/>
      <c r="I1780" s="12"/>
      <c r="J1780" s="67">
        <f t="shared" si="171"/>
        <v>0</v>
      </c>
      <c r="K1780" s="5">
        <f t="shared" si="168"/>
        <v>0</v>
      </c>
      <c r="L1780" s="54">
        <f t="shared" si="169"/>
        <v>0</v>
      </c>
      <c r="M1780" s="56">
        <f t="shared" si="172"/>
        <v>0</v>
      </c>
      <c r="N1780" s="5">
        <f t="shared" si="167"/>
        <v>1</v>
      </c>
      <c r="O1780" s="5">
        <f t="shared" si="170"/>
        <v>0</v>
      </c>
    </row>
    <row r="1781" spans="7:15" x14ac:dyDescent="0.2">
      <c r="G1781" s="3"/>
      <c r="H1781" s="2"/>
      <c r="I1781" s="12"/>
      <c r="J1781" s="67">
        <f t="shared" si="171"/>
        <v>0</v>
      </c>
      <c r="K1781" s="5">
        <f t="shared" si="168"/>
        <v>0</v>
      </c>
      <c r="L1781" s="54">
        <f t="shared" si="169"/>
        <v>0</v>
      </c>
      <c r="M1781" s="56">
        <f t="shared" si="172"/>
        <v>0</v>
      </c>
      <c r="N1781" s="5">
        <f t="shared" si="167"/>
        <v>1</v>
      </c>
      <c r="O1781" s="5">
        <f t="shared" si="170"/>
        <v>0</v>
      </c>
    </row>
    <row r="1782" spans="7:15" x14ac:dyDescent="0.2">
      <c r="G1782" s="3"/>
      <c r="H1782" s="2"/>
      <c r="I1782" s="12"/>
      <c r="J1782" s="67">
        <f t="shared" si="171"/>
        <v>0</v>
      </c>
      <c r="K1782" s="5">
        <f t="shared" si="168"/>
        <v>0</v>
      </c>
      <c r="L1782" s="54">
        <f t="shared" si="169"/>
        <v>0</v>
      </c>
      <c r="M1782" s="56">
        <f t="shared" si="172"/>
        <v>0</v>
      </c>
      <c r="N1782" s="5">
        <f t="shared" si="167"/>
        <v>1</v>
      </c>
      <c r="O1782" s="5">
        <f t="shared" si="170"/>
        <v>0</v>
      </c>
    </row>
    <row r="1783" spans="7:15" x14ac:dyDescent="0.2">
      <c r="G1783" s="3"/>
      <c r="H1783" s="2"/>
      <c r="I1783" s="12"/>
      <c r="J1783" s="67">
        <f t="shared" si="171"/>
        <v>0</v>
      </c>
      <c r="K1783" s="5">
        <f t="shared" si="168"/>
        <v>0</v>
      </c>
      <c r="L1783" s="54">
        <f t="shared" si="169"/>
        <v>0</v>
      </c>
      <c r="M1783" s="56">
        <f t="shared" si="172"/>
        <v>0</v>
      </c>
      <c r="N1783" s="5">
        <f t="shared" si="167"/>
        <v>1</v>
      </c>
      <c r="O1783" s="5">
        <f t="shared" si="170"/>
        <v>0</v>
      </c>
    </row>
    <row r="1784" spans="7:15" x14ac:dyDescent="0.2">
      <c r="G1784" s="3"/>
      <c r="H1784" s="2"/>
      <c r="I1784" s="12"/>
      <c r="J1784" s="67">
        <f t="shared" si="171"/>
        <v>0</v>
      </c>
      <c r="K1784" s="5">
        <f t="shared" si="168"/>
        <v>0</v>
      </c>
      <c r="L1784" s="54">
        <f t="shared" si="169"/>
        <v>0</v>
      </c>
      <c r="M1784" s="56">
        <f t="shared" si="172"/>
        <v>0</v>
      </c>
      <c r="N1784" s="5">
        <f t="shared" si="167"/>
        <v>1</v>
      </c>
      <c r="O1784" s="5">
        <f t="shared" si="170"/>
        <v>0</v>
      </c>
    </row>
    <row r="1785" spans="7:15" x14ac:dyDescent="0.2">
      <c r="G1785" s="3"/>
      <c r="H1785" s="2"/>
      <c r="I1785" s="12"/>
      <c r="J1785" s="67">
        <f t="shared" si="171"/>
        <v>0</v>
      </c>
      <c r="K1785" s="5">
        <f t="shared" si="168"/>
        <v>0</v>
      </c>
      <c r="L1785" s="54">
        <f t="shared" si="169"/>
        <v>0</v>
      </c>
      <c r="M1785" s="56">
        <f t="shared" si="172"/>
        <v>0</v>
      </c>
      <c r="N1785" s="5">
        <f t="shared" si="167"/>
        <v>1</v>
      </c>
      <c r="O1785" s="5">
        <f t="shared" si="170"/>
        <v>0</v>
      </c>
    </row>
    <row r="1786" spans="7:15" x14ac:dyDescent="0.2">
      <c r="G1786" s="3"/>
      <c r="H1786" s="2"/>
      <c r="I1786" s="12"/>
      <c r="J1786" s="67">
        <f t="shared" si="171"/>
        <v>0</v>
      </c>
      <c r="K1786" s="5">
        <f t="shared" si="168"/>
        <v>0</v>
      </c>
      <c r="L1786" s="54">
        <f t="shared" si="169"/>
        <v>0</v>
      </c>
      <c r="M1786" s="56">
        <f t="shared" si="172"/>
        <v>0</v>
      </c>
      <c r="N1786" s="5">
        <f t="shared" si="167"/>
        <v>1</v>
      </c>
      <c r="O1786" s="5">
        <f t="shared" si="170"/>
        <v>0</v>
      </c>
    </row>
    <row r="1787" spans="7:15" x14ac:dyDescent="0.2">
      <c r="G1787" s="3"/>
      <c r="H1787" s="2"/>
      <c r="I1787" s="12"/>
      <c r="J1787" s="67">
        <f t="shared" si="171"/>
        <v>0</v>
      </c>
      <c r="K1787" s="5">
        <f t="shared" si="168"/>
        <v>0</v>
      </c>
      <c r="L1787" s="54">
        <f t="shared" si="169"/>
        <v>0</v>
      </c>
      <c r="M1787" s="56">
        <f t="shared" si="172"/>
        <v>0</v>
      </c>
      <c r="N1787" s="5">
        <f t="shared" si="167"/>
        <v>1</v>
      </c>
      <c r="O1787" s="5">
        <f t="shared" si="170"/>
        <v>0</v>
      </c>
    </row>
    <row r="1788" spans="7:15" x14ac:dyDescent="0.2">
      <c r="G1788" s="3"/>
      <c r="H1788" s="2"/>
      <c r="I1788" s="12"/>
      <c r="J1788" s="67">
        <f t="shared" si="171"/>
        <v>0</v>
      </c>
      <c r="K1788" s="5">
        <f t="shared" si="168"/>
        <v>0</v>
      </c>
      <c r="L1788" s="54">
        <f t="shared" si="169"/>
        <v>0</v>
      </c>
      <c r="M1788" s="56">
        <f t="shared" si="172"/>
        <v>0</v>
      </c>
      <c r="N1788" s="5">
        <f t="shared" si="167"/>
        <v>1</v>
      </c>
      <c r="O1788" s="5">
        <f t="shared" si="170"/>
        <v>0</v>
      </c>
    </row>
    <row r="1789" spans="7:15" x14ac:dyDescent="0.2">
      <c r="G1789" s="3"/>
      <c r="H1789" s="2"/>
      <c r="I1789" s="12"/>
      <c r="J1789" s="67">
        <f t="shared" si="171"/>
        <v>0</v>
      </c>
      <c r="K1789" s="5">
        <f t="shared" si="168"/>
        <v>0</v>
      </c>
      <c r="L1789" s="54">
        <f t="shared" si="169"/>
        <v>0</v>
      </c>
      <c r="M1789" s="56">
        <f t="shared" si="172"/>
        <v>0</v>
      </c>
      <c r="N1789" s="5">
        <f t="shared" si="167"/>
        <v>1</v>
      </c>
      <c r="O1789" s="5">
        <f t="shared" si="170"/>
        <v>0</v>
      </c>
    </row>
    <row r="1790" spans="7:15" x14ac:dyDescent="0.2">
      <c r="G1790" s="3"/>
      <c r="H1790" s="2"/>
      <c r="I1790" s="12"/>
      <c r="J1790" s="67">
        <f t="shared" si="171"/>
        <v>0</v>
      </c>
      <c r="K1790" s="5">
        <f t="shared" si="168"/>
        <v>0</v>
      </c>
      <c r="L1790" s="54">
        <f t="shared" si="169"/>
        <v>0</v>
      </c>
      <c r="M1790" s="56">
        <f t="shared" si="172"/>
        <v>0</v>
      </c>
      <c r="N1790" s="5">
        <f t="shared" si="167"/>
        <v>1</v>
      </c>
      <c r="O1790" s="5">
        <f t="shared" si="170"/>
        <v>0</v>
      </c>
    </row>
    <row r="1791" spans="7:15" x14ac:dyDescent="0.2">
      <c r="G1791" s="3"/>
      <c r="H1791" s="2"/>
      <c r="I1791" s="12"/>
      <c r="J1791" s="67">
        <f t="shared" si="171"/>
        <v>0</v>
      </c>
      <c r="K1791" s="5">
        <f t="shared" si="168"/>
        <v>0</v>
      </c>
      <c r="L1791" s="54">
        <f t="shared" si="169"/>
        <v>0</v>
      </c>
      <c r="M1791" s="56">
        <f t="shared" si="172"/>
        <v>0</v>
      </c>
      <c r="N1791" s="5">
        <f t="shared" si="167"/>
        <v>1</v>
      </c>
      <c r="O1791" s="5">
        <f t="shared" si="170"/>
        <v>0</v>
      </c>
    </row>
    <row r="1792" spans="7:15" x14ac:dyDescent="0.2">
      <c r="G1792" s="3"/>
      <c r="H1792" s="2"/>
      <c r="I1792" s="12"/>
      <c r="J1792" s="67">
        <f t="shared" si="171"/>
        <v>0</v>
      </c>
      <c r="K1792" s="5">
        <f t="shared" si="168"/>
        <v>0</v>
      </c>
      <c r="L1792" s="54">
        <f t="shared" si="169"/>
        <v>0</v>
      </c>
      <c r="M1792" s="56">
        <f t="shared" si="172"/>
        <v>0</v>
      </c>
      <c r="N1792" s="5">
        <f t="shared" si="167"/>
        <v>1</v>
      </c>
      <c r="O1792" s="5">
        <f t="shared" si="170"/>
        <v>0</v>
      </c>
    </row>
    <row r="1793" spans="7:15" x14ac:dyDescent="0.2">
      <c r="G1793" s="3"/>
      <c r="H1793" s="2"/>
      <c r="I1793" s="12"/>
      <c r="J1793" s="67">
        <f t="shared" si="171"/>
        <v>0</v>
      </c>
      <c r="K1793" s="5">
        <f t="shared" si="168"/>
        <v>0</v>
      </c>
      <c r="L1793" s="54">
        <f t="shared" si="169"/>
        <v>0</v>
      </c>
      <c r="M1793" s="56">
        <f t="shared" si="172"/>
        <v>0</v>
      </c>
      <c r="N1793" s="5">
        <f t="shared" si="167"/>
        <v>1</v>
      </c>
      <c r="O1793" s="5">
        <f t="shared" si="170"/>
        <v>0</v>
      </c>
    </row>
    <row r="1794" spans="7:15" x14ac:dyDescent="0.2">
      <c r="G1794" s="3"/>
      <c r="H1794" s="2"/>
      <c r="I1794" s="12"/>
      <c r="J1794" s="67">
        <f t="shared" si="171"/>
        <v>0</v>
      </c>
      <c r="K1794" s="5">
        <f t="shared" si="168"/>
        <v>0</v>
      </c>
      <c r="L1794" s="54">
        <f t="shared" si="169"/>
        <v>0</v>
      </c>
      <c r="M1794" s="56">
        <f t="shared" si="172"/>
        <v>0</v>
      </c>
      <c r="N1794" s="5">
        <f t="shared" si="167"/>
        <v>1</v>
      </c>
      <c r="O1794" s="5">
        <f t="shared" si="170"/>
        <v>0</v>
      </c>
    </row>
    <row r="1795" spans="7:15" x14ac:dyDescent="0.2">
      <c r="G1795" s="3"/>
      <c r="H1795" s="2"/>
      <c r="I1795" s="12"/>
      <c r="J1795" s="67">
        <f t="shared" si="171"/>
        <v>0</v>
      </c>
      <c r="K1795" s="5">
        <f t="shared" si="168"/>
        <v>0</v>
      </c>
      <c r="L1795" s="54">
        <f t="shared" si="169"/>
        <v>0</v>
      </c>
      <c r="M1795" s="56">
        <f t="shared" si="172"/>
        <v>0</v>
      </c>
      <c r="N1795" s="5">
        <f t="shared" ref="N1795:N1858" si="173">IF(B1795=D1795,1,0)</f>
        <v>1</v>
      </c>
      <c r="O1795" s="5">
        <f t="shared" si="170"/>
        <v>0</v>
      </c>
    </row>
    <row r="1796" spans="7:15" x14ac:dyDescent="0.2">
      <c r="G1796" s="3"/>
      <c r="H1796" s="2"/>
      <c r="I1796" s="12"/>
      <c r="J1796" s="67">
        <f t="shared" si="171"/>
        <v>0</v>
      </c>
      <c r="K1796" s="5">
        <f t="shared" si="168"/>
        <v>0</v>
      </c>
      <c r="L1796" s="54">
        <f t="shared" si="169"/>
        <v>0</v>
      </c>
      <c r="M1796" s="56">
        <f t="shared" si="172"/>
        <v>0</v>
      </c>
      <c r="N1796" s="5">
        <f t="shared" si="173"/>
        <v>1</v>
      </c>
      <c r="O1796" s="5">
        <f t="shared" si="170"/>
        <v>0</v>
      </c>
    </row>
    <row r="1797" spans="7:15" x14ac:dyDescent="0.2">
      <c r="G1797" s="3"/>
      <c r="H1797" s="2"/>
      <c r="I1797" s="12"/>
      <c r="J1797" s="67">
        <f t="shared" si="171"/>
        <v>0</v>
      </c>
      <c r="K1797" s="5">
        <f t="shared" si="168"/>
        <v>0</v>
      </c>
      <c r="L1797" s="54">
        <f t="shared" si="169"/>
        <v>0</v>
      </c>
      <c r="M1797" s="56">
        <f t="shared" si="172"/>
        <v>0</v>
      </c>
      <c r="N1797" s="5">
        <f t="shared" si="173"/>
        <v>1</v>
      </c>
      <c r="O1797" s="5">
        <f t="shared" si="170"/>
        <v>0</v>
      </c>
    </row>
    <row r="1798" spans="7:15" x14ac:dyDescent="0.2">
      <c r="G1798" s="3"/>
      <c r="H1798" s="2"/>
      <c r="I1798" s="12"/>
      <c r="J1798" s="67">
        <f t="shared" si="171"/>
        <v>0</v>
      </c>
      <c r="K1798" s="5">
        <f t="shared" ref="K1798:K1861" si="174">IF(J1798&gt;0,1,0)</f>
        <v>0</v>
      </c>
      <c r="L1798" s="54">
        <f t="shared" ref="L1798:L1861" si="175">IF(K1798=0,0,IF(I1798="did not close",0,IF(I1798="",0,1)))</f>
        <v>0</v>
      </c>
      <c r="M1798" s="56">
        <f t="shared" si="172"/>
        <v>0</v>
      </c>
      <c r="N1798" s="5">
        <f t="shared" si="173"/>
        <v>1</v>
      </c>
      <c r="O1798" s="5">
        <f t="shared" ref="O1798:O1861" si="176">IF(K1798=0,IF(I1798="did not close",0,IF(I1798="",0,1)),0)</f>
        <v>0</v>
      </c>
    </row>
    <row r="1799" spans="7:15" x14ac:dyDescent="0.2">
      <c r="G1799" s="3"/>
      <c r="H1799" s="2"/>
      <c r="I1799" s="12"/>
      <c r="J1799" s="67">
        <f t="shared" si="171"/>
        <v>0</v>
      </c>
      <c r="K1799" s="5">
        <f t="shared" si="174"/>
        <v>0</v>
      </c>
      <c r="L1799" s="54">
        <f t="shared" si="175"/>
        <v>0</v>
      </c>
      <c r="M1799" s="56">
        <f t="shared" si="172"/>
        <v>0</v>
      </c>
      <c r="N1799" s="5">
        <f t="shared" si="173"/>
        <v>1</v>
      </c>
      <c r="O1799" s="5">
        <f t="shared" si="176"/>
        <v>0</v>
      </c>
    </row>
    <row r="1800" spans="7:15" x14ac:dyDescent="0.2">
      <c r="G1800" s="3"/>
      <c r="H1800" s="2"/>
      <c r="I1800" s="12"/>
      <c r="J1800" s="67">
        <f t="shared" si="171"/>
        <v>0</v>
      </c>
      <c r="K1800" s="5">
        <f t="shared" si="174"/>
        <v>0</v>
      </c>
      <c r="L1800" s="54">
        <f t="shared" si="175"/>
        <v>0</v>
      </c>
      <c r="M1800" s="56">
        <f t="shared" si="172"/>
        <v>0</v>
      </c>
      <c r="N1800" s="5">
        <f t="shared" si="173"/>
        <v>1</v>
      </c>
      <c r="O1800" s="5">
        <f t="shared" si="176"/>
        <v>0</v>
      </c>
    </row>
    <row r="1801" spans="7:15" x14ac:dyDescent="0.2">
      <c r="G1801" s="3"/>
      <c r="H1801" s="2"/>
      <c r="I1801" s="12"/>
      <c r="J1801" s="67">
        <f t="shared" si="171"/>
        <v>0</v>
      </c>
      <c r="K1801" s="5">
        <f t="shared" si="174"/>
        <v>0</v>
      </c>
      <c r="L1801" s="54">
        <f t="shared" si="175"/>
        <v>0</v>
      </c>
      <c r="M1801" s="56">
        <f t="shared" si="172"/>
        <v>0</v>
      </c>
      <c r="N1801" s="5">
        <f t="shared" si="173"/>
        <v>1</v>
      </c>
      <c r="O1801" s="5">
        <f t="shared" si="176"/>
        <v>0</v>
      </c>
    </row>
    <row r="1802" spans="7:15" x14ac:dyDescent="0.2">
      <c r="G1802" s="3"/>
      <c r="H1802" s="2"/>
      <c r="I1802" s="12"/>
      <c r="J1802" s="67">
        <f t="shared" si="171"/>
        <v>0</v>
      </c>
      <c r="K1802" s="5">
        <f t="shared" si="174"/>
        <v>0</v>
      </c>
      <c r="L1802" s="54">
        <f t="shared" si="175"/>
        <v>0</v>
      </c>
      <c r="M1802" s="56">
        <f t="shared" si="172"/>
        <v>0</v>
      </c>
      <c r="N1802" s="5">
        <f t="shared" si="173"/>
        <v>1</v>
      </c>
      <c r="O1802" s="5">
        <f t="shared" si="176"/>
        <v>0</v>
      </c>
    </row>
    <row r="1803" spans="7:15" x14ac:dyDescent="0.2">
      <c r="G1803" s="3"/>
      <c r="H1803" s="2"/>
      <c r="I1803" s="12"/>
      <c r="J1803" s="67">
        <f t="shared" si="171"/>
        <v>0</v>
      </c>
      <c r="K1803" s="5">
        <f t="shared" si="174"/>
        <v>0</v>
      </c>
      <c r="L1803" s="54">
        <f t="shared" si="175"/>
        <v>0</v>
      </c>
      <c r="M1803" s="56">
        <f t="shared" si="172"/>
        <v>0</v>
      </c>
      <c r="N1803" s="5">
        <f t="shared" si="173"/>
        <v>1</v>
      </c>
      <c r="O1803" s="5">
        <f t="shared" si="176"/>
        <v>0</v>
      </c>
    </row>
    <row r="1804" spans="7:15" x14ac:dyDescent="0.2">
      <c r="G1804" s="3"/>
      <c r="H1804" s="2"/>
      <c r="I1804" s="12"/>
      <c r="J1804" s="67">
        <f t="shared" si="171"/>
        <v>0</v>
      </c>
      <c r="K1804" s="5">
        <f t="shared" si="174"/>
        <v>0</v>
      </c>
      <c r="L1804" s="54">
        <f t="shared" si="175"/>
        <v>0</v>
      </c>
      <c r="M1804" s="56">
        <f t="shared" si="172"/>
        <v>0</v>
      </c>
      <c r="N1804" s="5">
        <f t="shared" si="173"/>
        <v>1</v>
      </c>
      <c r="O1804" s="5">
        <f t="shared" si="176"/>
        <v>0</v>
      </c>
    </row>
    <row r="1805" spans="7:15" x14ac:dyDescent="0.2">
      <c r="G1805" s="3"/>
      <c r="H1805" s="2"/>
      <c r="I1805" s="12"/>
      <c r="J1805" s="67">
        <f t="shared" si="171"/>
        <v>0</v>
      </c>
      <c r="K1805" s="5">
        <f t="shared" si="174"/>
        <v>0</v>
      </c>
      <c r="L1805" s="54">
        <f t="shared" si="175"/>
        <v>0</v>
      </c>
      <c r="M1805" s="56">
        <f t="shared" si="172"/>
        <v>0</v>
      </c>
      <c r="N1805" s="5">
        <f t="shared" si="173"/>
        <v>1</v>
      </c>
      <c r="O1805" s="5">
        <f t="shared" si="176"/>
        <v>0</v>
      </c>
    </row>
    <row r="1806" spans="7:15" x14ac:dyDescent="0.2">
      <c r="G1806" s="3"/>
      <c r="H1806" s="2"/>
      <c r="I1806" s="12"/>
      <c r="J1806" s="67">
        <f t="shared" si="171"/>
        <v>0</v>
      </c>
      <c r="K1806" s="5">
        <f t="shared" si="174"/>
        <v>0</v>
      </c>
      <c r="L1806" s="54">
        <f t="shared" si="175"/>
        <v>0</v>
      </c>
      <c r="M1806" s="56">
        <f t="shared" si="172"/>
        <v>0</v>
      </c>
      <c r="N1806" s="5">
        <f t="shared" si="173"/>
        <v>1</v>
      </c>
      <c r="O1806" s="5">
        <f t="shared" si="176"/>
        <v>0</v>
      </c>
    </row>
    <row r="1807" spans="7:15" x14ac:dyDescent="0.2">
      <c r="G1807" s="3"/>
      <c r="H1807" s="2"/>
      <c r="I1807" s="12"/>
      <c r="J1807" s="67">
        <f t="shared" si="171"/>
        <v>0</v>
      </c>
      <c r="K1807" s="5">
        <f t="shared" si="174"/>
        <v>0</v>
      </c>
      <c r="L1807" s="54">
        <f t="shared" si="175"/>
        <v>0</v>
      </c>
      <c r="M1807" s="56">
        <f t="shared" si="172"/>
        <v>0</v>
      </c>
      <c r="N1807" s="5">
        <f t="shared" si="173"/>
        <v>1</v>
      </c>
      <c r="O1807" s="5">
        <f t="shared" si="176"/>
        <v>0</v>
      </c>
    </row>
    <row r="1808" spans="7:15" x14ac:dyDescent="0.2">
      <c r="G1808" s="3"/>
      <c r="H1808" s="2"/>
      <c r="I1808" s="12"/>
      <c r="J1808" s="67">
        <f t="shared" si="171"/>
        <v>0</v>
      </c>
      <c r="K1808" s="5">
        <f t="shared" si="174"/>
        <v>0</v>
      </c>
      <c r="L1808" s="54">
        <f t="shared" si="175"/>
        <v>0</v>
      </c>
      <c r="M1808" s="56">
        <f t="shared" si="172"/>
        <v>0</v>
      </c>
      <c r="N1808" s="5">
        <f t="shared" si="173"/>
        <v>1</v>
      </c>
      <c r="O1808" s="5">
        <f t="shared" si="176"/>
        <v>0</v>
      </c>
    </row>
    <row r="1809" spans="7:15" x14ac:dyDescent="0.2">
      <c r="G1809" s="3"/>
      <c r="H1809" s="2"/>
      <c r="I1809" s="12"/>
      <c r="J1809" s="67">
        <f t="shared" si="171"/>
        <v>0</v>
      </c>
      <c r="K1809" s="5">
        <f t="shared" si="174"/>
        <v>0</v>
      </c>
      <c r="L1809" s="54">
        <f t="shared" si="175"/>
        <v>0</v>
      </c>
      <c r="M1809" s="56">
        <f t="shared" si="172"/>
        <v>0</v>
      </c>
      <c r="N1809" s="5">
        <f t="shared" si="173"/>
        <v>1</v>
      </c>
      <c r="O1809" s="5">
        <f t="shared" si="176"/>
        <v>0</v>
      </c>
    </row>
    <row r="1810" spans="7:15" x14ac:dyDescent="0.2">
      <c r="G1810" s="3"/>
      <c r="H1810" s="2"/>
      <c r="I1810" s="12"/>
      <c r="J1810" s="67">
        <f t="shared" si="171"/>
        <v>0</v>
      </c>
      <c r="K1810" s="5">
        <f t="shared" si="174"/>
        <v>0</v>
      </c>
      <c r="L1810" s="54">
        <f t="shared" si="175"/>
        <v>0</v>
      </c>
      <c r="M1810" s="56">
        <f t="shared" si="172"/>
        <v>0</v>
      </c>
      <c r="N1810" s="5">
        <f t="shared" si="173"/>
        <v>1</v>
      </c>
      <c r="O1810" s="5">
        <f t="shared" si="176"/>
        <v>0</v>
      </c>
    </row>
    <row r="1811" spans="7:15" x14ac:dyDescent="0.2">
      <c r="G1811" s="3"/>
      <c r="H1811" s="2"/>
      <c r="I1811" s="12"/>
      <c r="J1811" s="67">
        <f t="shared" si="171"/>
        <v>0</v>
      </c>
      <c r="K1811" s="5">
        <f t="shared" si="174"/>
        <v>0</v>
      </c>
      <c r="L1811" s="54">
        <f t="shared" si="175"/>
        <v>0</v>
      </c>
      <c r="M1811" s="56">
        <f t="shared" si="172"/>
        <v>0</v>
      </c>
      <c r="N1811" s="5">
        <f t="shared" si="173"/>
        <v>1</v>
      </c>
      <c r="O1811" s="5">
        <f t="shared" si="176"/>
        <v>0</v>
      </c>
    </row>
    <row r="1812" spans="7:15" x14ac:dyDescent="0.2">
      <c r="G1812" s="3"/>
      <c r="H1812" s="2"/>
      <c r="I1812" s="12"/>
      <c r="J1812" s="67">
        <f t="shared" si="171"/>
        <v>0</v>
      </c>
      <c r="K1812" s="5">
        <f t="shared" si="174"/>
        <v>0</v>
      </c>
      <c r="L1812" s="54">
        <f t="shared" si="175"/>
        <v>0</v>
      </c>
      <c r="M1812" s="56">
        <f t="shared" si="172"/>
        <v>0</v>
      </c>
      <c r="N1812" s="5">
        <f t="shared" si="173"/>
        <v>1</v>
      </c>
      <c r="O1812" s="5">
        <f t="shared" si="176"/>
        <v>0</v>
      </c>
    </row>
    <row r="1813" spans="7:15" x14ac:dyDescent="0.2">
      <c r="G1813" s="3"/>
      <c r="H1813" s="2"/>
      <c r="I1813" s="12"/>
      <c r="J1813" s="67">
        <f t="shared" si="171"/>
        <v>0</v>
      </c>
      <c r="K1813" s="5">
        <f t="shared" si="174"/>
        <v>0</v>
      </c>
      <c r="L1813" s="54">
        <f t="shared" si="175"/>
        <v>0</v>
      </c>
      <c r="M1813" s="56">
        <f t="shared" si="172"/>
        <v>0</v>
      </c>
      <c r="N1813" s="5">
        <f t="shared" si="173"/>
        <v>1</v>
      </c>
      <c r="O1813" s="5">
        <f t="shared" si="176"/>
        <v>0</v>
      </c>
    </row>
    <row r="1814" spans="7:15" x14ac:dyDescent="0.2">
      <c r="G1814" s="3"/>
      <c r="H1814" s="2"/>
      <c r="I1814" s="12"/>
      <c r="J1814" s="67">
        <f t="shared" si="171"/>
        <v>0</v>
      </c>
      <c r="K1814" s="5">
        <f t="shared" si="174"/>
        <v>0</v>
      </c>
      <c r="L1814" s="54">
        <f t="shared" si="175"/>
        <v>0</v>
      </c>
      <c r="M1814" s="56">
        <f t="shared" si="172"/>
        <v>0</v>
      </c>
      <c r="N1814" s="5">
        <f t="shared" si="173"/>
        <v>1</v>
      </c>
      <c r="O1814" s="5">
        <f t="shared" si="176"/>
        <v>0</v>
      </c>
    </row>
    <row r="1815" spans="7:15" x14ac:dyDescent="0.2">
      <c r="G1815" s="3"/>
      <c r="H1815" s="2"/>
      <c r="I1815" s="12"/>
      <c r="J1815" s="67">
        <f t="shared" si="171"/>
        <v>0</v>
      </c>
      <c r="K1815" s="5">
        <f t="shared" si="174"/>
        <v>0</v>
      </c>
      <c r="L1815" s="54">
        <f t="shared" si="175"/>
        <v>0</v>
      </c>
      <c r="M1815" s="56">
        <f t="shared" si="172"/>
        <v>0</v>
      </c>
      <c r="N1815" s="5">
        <f t="shared" si="173"/>
        <v>1</v>
      </c>
      <c r="O1815" s="5">
        <f t="shared" si="176"/>
        <v>0</v>
      </c>
    </row>
    <row r="1816" spans="7:15" x14ac:dyDescent="0.2">
      <c r="G1816" s="3"/>
      <c r="H1816" s="2"/>
      <c r="I1816" s="12"/>
      <c r="J1816" s="67">
        <f t="shared" si="171"/>
        <v>0</v>
      </c>
      <c r="K1816" s="5">
        <f t="shared" si="174"/>
        <v>0</v>
      </c>
      <c r="L1816" s="54">
        <f t="shared" si="175"/>
        <v>0</v>
      </c>
      <c r="M1816" s="56">
        <f t="shared" si="172"/>
        <v>0</v>
      </c>
      <c r="N1816" s="5">
        <f t="shared" si="173"/>
        <v>1</v>
      </c>
      <c r="O1816" s="5">
        <f t="shared" si="176"/>
        <v>0</v>
      </c>
    </row>
    <row r="1817" spans="7:15" x14ac:dyDescent="0.2">
      <c r="G1817" s="3"/>
      <c r="H1817" s="2"/>
      <c r="I1817" s="12"/>
      <c r="J1817" s="67">
        <f t="shared" si="171"/>
        <v>0</v>
      </c>
      <c r="K1817" s="5">
        <f t="shared" si="174"/>
        <v>0</v>
      </c>
      <c r="L1817" s="54">
        <f t="shared" si="175"/>
        <v>0</v>
      </c>
      <c r="M1817" s="56">
        <f t="shared" si="172"/>
        <v>0</v>
      </c>
      <c r="N1817" s="5">
        <f t="shared" si="173"/>
        <v>1</v>
      </c>
      <c r="O1817" s="5">
        <f t="shared" si="176"/>
        <v>0</v>
      </c>
    </row>
    <row r="1818" spans="7:15" x14ac:dyDescent="0.2">
      <c r="G1818" s="3"/>
      <c r="H1818" s="2"/>
      <c r="I1818" s="12"/>
      <c r="J1818" s="67">
        <f t="shared" si="171"/>
        <v>0</v>
      </c>
      <c r="K1818" s="5">
        <f t="shared" si="174"/>
        <v>0</v>
      </c>
      <c r="L1818" s="54">
        <f t="shared" si="175"/>
        <v>0</v>
      </c>
      <c r="M1818" s="56">
        <f t="shared" si="172"/>
        <v>0</v>
      </c>
      <c r="N1818" s="5">
        <f t="shared" si="173"/>
        <v>1</v>
      </c>
      <c r="O1818" s="5">
        <f t="shared" si="176"/>
        <v>0</v>
      </c>
    </row>
    <row r="1819" spans="7:15" x14ac:dyDescent="0.2">
      <c r="G1819" s="3"/>
      <c r="H1819" s="2"/>
      <c r="I1819" s="12"/>
      <c r="J1819" s="67">
        <f t="shared" si="171"/>
        <v>0</v>
      </c>
      <c r="K1819" s="5">
        <f t="shared" si="174"/>
        <v>0</v>
      </c>
      <c r="L1819" s="54">
        <f t="shared" si="175"/>
        <v>0</v>
      </c>
      <c r="M1819" s="56">
        <f t="shared" si="172"/>
        <v>0</v>
      </c>
      <c r="N1819" s="5">
        <f t="shared" si="173"/>
        <v>1</v>
      </c>
      <c r="O1819" s="5">
        <f t="shared" si="176"/>
        <v>0</v>
      </c>
    </row>
    <row r="1820" spans="7:15" x14ac:dyDescent="0.2">
      <c r="G1820" s="3"/>
      <c r="H1820" s="2"/>
      <c r="I1820" s="12"/>
      <c r="J1820" s="67">
        <f t="shared" si="171"/>
        <v>0</v>
      </c>
      <c r="K1820" s="5">
        <f t="shared" si="174"/>
        <v>0</v>
      </c>
      <c r="L1820" s="54">
        <f t="shared" si="175"/>
        <v>0</v>
      </c>
      <c r="M1820" s="56">
        <f t="shared" si="172"/>
        <v>0</v>
      </c>
      <c r="N1820" s="5">
        <f t="shared" si="173"/>
        <v>1</v>
      </c>
      <c r="O1820" s="5">
        <f t="shared" si="176"/>
        <v>0</v>
      </c>
    </row>
    <row r="1821" spans="7:15" x14ac:dyDescent="0.2">
      <c r="G1821" s="3"/>
      <c r="H1821" s="2"/>
      <c r="I1821" s="12"/>
      <c r="J1821" s="67">
        <f t="shared" si="171"/>
        <v>0</v>
      </c>
      <c r="K1821" s="5">
        <f t="shared" si="174"/>
        <v>0</v>
      </c>
      <c r="L1821" s="54">
        <f t="shared" si="175"/>
        <v>0</v>
      </c>
      <c r="M1821" s="56">
        <f t="shared" si="172"/>
        <v>0</v>
      </c>
      <c r="N1821" s="5">
        <f t="shared" si="173"/>
        <v>1</v>
      </c>
      <c r="O1821" s="5">
        <f t="shared" si="176"/>
        <v>0</v>
      </c>
    </row>
    <row r="1822" spans="7:15" x14ac:dyDescent="0.2">
      <c r="G1822" s="3"/>
      <c r="H1822" s="2"/>
      <c r="I1822" s="12"/>
      <c r="J1822" s="67">
        <f t="shared" si="171"/>
        <v>0</v>
      </c>
      <c r="K1822" s="5">
        <f t="shared" si="174"/>
        <v>0</v>
      </c>
      <c r="L1822" s="54">
        <f t="shared" si="175"/>
        <v>0</v>
      </c>
      <c r="M1822" s="56">
        <f t="shared" si="172"/>
        <v>0</v>
      </c>
      <c r="N1822" s="5">
        <f t="shared" si="173"/>
        <v>1</v>
      </c>
      <c r="O1822" s="5">
        <f t="shared" si="176"/>
        <v>0</v>
      </c>
    </row>
    <row r="1823" spans="7:15" x14ac:dyDescent="0.2">
      <c r="G1823" s="3"/>
      <c r="H1823" s="2"/>
      <c r="I1823" s="12"/>
      <c r="J1823" s="67">
        <f t="shared" si="171"/>
        <v>0</v>
      </c>
      <c r="K1823" s="5">
        <f t="shared" si="174"/>
        <v>0</v>
      </c>
      <c r="L1823" s="54">
        <f t="shared" si="175"/>
        <v>0</v>
      </c>
      <c r="M1823" s="56">
        <f t="shared" si="172"/>
        <v>0</v>
      </c>
      <c r="N1823" s="5">
        <f t="shared" si="173"/>
        <v>1</v>
      </c>
      <c r="O1823" s="5">
        <f t="shared" si="176"/>
        <v>0</v>
      </c>
    </row>
    <row r="1824" spans="7:15" x14ac:dyDescent="0.2">
      <c r="G1824" s="3"/>
      <c r="H1824" s="2"/>
      <c r="I1824" s="12"/>
      <c r="J1824" s="67">
        <f t="shared" si="171"/>
        <v>0</v>
      </c>
      <c r="K1824" s="5">
        <f t="shared" si="174"/>
        <v>0</v>
      </c>
      <c r="L1824" s="54">
        <f t="shared" si="175"/>
        <v>0</v>
      </c>
      <c r="M1824" s="56">
        <f t="shared" si="172"/>
        <v>0</v>
      </c>
      <c r="N1824" s="5">
        <f t="shared" si="173"/>
        <v>1</v>
      </c>
      <c r="O1824" s="5">
        <f t="shared" si="176"/>
        <v>0</v>
      </c>
    </row>
    <row r="1825" spans="7:15" x14ac:dyDescent="0.2">
      <c r="G1825" s="3"/>
      <c r="H1825" s="2"/>
      <c r="I1825" s="12"/>
      <c r="J1825" s="67">
        <f t="shared" si="171"/>
        <v>0</v>
      </c>
      <c r="K1825" s="5">
        <f t="shared" si="174"/>
        <v>0</v>
      </c>
      <c r="L1825" s="54">
        <f t="shared" si="175"/>
        <v>0</v>
      </c>
      <c r="M1825" s="56">
        <f t="shared" si="172"/>
        <v>0</v>
      </c>
      <c r="N1825" s="5">
        <f t="shared" si="173"/>
        <v>1</v>
      </c>
      <c r="O1825" s="5">
        <f t="shared" si="176"/>
        <v>0</v>
      </c>
    </row>
    <row r="1826" spans="7:15" x14ac:dyDescent="0.2">
      <c r="G1826" s="3"/>
      <c r="H1826" s="2"/>
      <c r="I1826" s="12"/>
      <c r="J1826" s="67">
        <f t="shared" si="171"/>
        <v>0</v>
      </c>
      <c r="K1826" s="5">
        <f t="shared" si="174"/>
        <v>0</v>
      </c>
      <c r="L1826" s="54">
        <f t="shared" si="175"/>
        <v>0</v>
      </c>
      <c r="M1826" s="56">
        <f t="shared" si="172"/>
        <v>0</v>
      </c>
      <c r="N1826" s="5">
        <f t="shared" si="173"/>
        <v>1</v>
      </c>
      <c r="O1826" s="5">
        <f t="shared" si="176"/>
        <v>0</v>
      </c>
    </row>
    <row r="1827" spans="7:15" x14ac:dyDescent="0.2">
      <c r="G1827" s="3"/>
      <c r="H1827" s="2"/>
      <c r="I1827" s="12"/>
      <c r="J1827" s="67">
        <f t="shared" si="171"/>
        <v>0</v>
      </c>
      <c r="K1827" s="5">
        <f t="shared" si="174"/>
        <v>0</v>
      </c>
      <c r="L1827" s="54">
        <f t="shared" si="175"/>
        <v>0</v>
      </c>
      <c r="M1827" s="56">
        <f t="shared" si="172"/>
        <v>0</v>
      </c>
      <c r="N1827" s="5">
        <f t="shared" si="173"/>
        <v>1</v>
      </c>
      <c r="O1827" s="5">
        <f t="shared" si="176"/>
        <v>0</v>
      </c>
    </row>
    <row r="1828" spans="7:15" x14ac:dyDescent="0.2">
      <c r="G1828" s="3"/>
      <c r="H1828" s="2"/>
      <c r="I1828" s="12"/>
      <c r="J1828" s="67">
        <f t="shared" si="171"/>
        <v>0</v>
      </c>
      <c r="K1828" s="5">
        <f t="shared" si="174"/>
        <v>0</v>
      </c>
      <c r="L1828" s="54">
        <f t="shared" si="175"/>
        <v>0</v>
      </c>
      <c r="M1828" s="56">
        <f t="shared" si="172"/>
        <v>0</v>
      </c>
      <c r="N1828" s="5">
        <f t="shared" si="173"/>
        <v>1</v>
      </c>
      <c r="O1828" s="5">
        <f t="shared" si="176"/>
        <v>0</v>
      </c>
    </row>
    <row r="1829" spans="7:15" x14ac:dyDescent="0.2">
      <c r="G1829" s="3"/>
      <c r="H1829" s="2"/>
      <c r="I1829" s="12"/>
      <c r="J1829" s="67">
        <f t="shared" si="171"/>
        <v>0</v>
      </c>
      <c r="K1829" s="5">
        <f t="shared" si="174"/>
        <v>0</v>
      </c>
      <c r="L1829" s="54">
        <f t="shared" si="175"/>
        <v>0</v>
      </c>
      <c r="M1829" s="56" t="e">
        <f>IF(D1829="",#REF!,D1829)</f>
        <v>#REF!</v>
      </c>
      <c r="N1829" s="5">
        <f t="shared" si="173"/>
        <v>1</v>
      </c>
      <c r="O1829" s="5">
        <f t="shared" si="176"/>
        <v>0</v>
      </c>
    </row>
    <row r="1830" spans="7:15" x14ac:dyDescent="0.2">
      <c r="G1830" s="3"/>
      <c r="H1830" s="2"/>
      <c r="I1830" s="12"/>
      <c r="J1830" s="67">
        <f t="shared" si="171"/>
        <v>0</v>
      </c>
      <c r="K1830" s="5">
        <f t="shared" si="174"/>
        <v>0</v>
      </c>
      <c r="L1830" s="54">
        <f t="shared" si="175"/>
        <v>0</v>
      </c>
      <c r="M1830" s="56" t="e">
        <f>IF(D1830="",#REF!,D1830)</f>
        <v>#REF!</v>
      </c>
      <c r="N1830" s="5">
        <f t="shared" si="173"/>
        <v>1</v>
      </c>
      <c r="O1830" s="5">
        <f t="shared" si="176"/>
        <v>0</v>
      </c>
    </row>
    <row r="1831" spans="7:15" x14ac:dyDescent="0.2">
      <c r="G1831" s="3"/>
      <c r="H1831" s="2"/>
      <c r="I1831" s="12"/>
      <c r="J1831" s="67">
        <f t="shared" si="171"/>
        <v>0</v>
      </c>
      <c r="K1831" s="5">
        <f t="shared" si="174"/>
        <v>0</v>
      </c>
      <c r="L1831" s="54">
        <f t="shared" si="175"/>
        <v>0</v>
      </c>
      <c r="M1831" s="56">
        <f t="shared" si="172"/>
        <v>0</v>
      </c>
      <c r="N1831" s="5">
        <f t="shared" si="173"/>
        <v>1</v>
      </c>
      <c r="O1831" s="5">
        <f t="shared" si="176"/>
        <v>0</v>
      </c>
    </row>
    <row r="1832" spans="7:15" x14ac:dyDescent="0.2">
      <c r="G1832" s="3"/>
      <c r="H1832" s="2"/>
      <c r="I1832" s="12"/>
      <c r="J1832" s="67">
        <f t="shared" si="171"/>
        <v>0</v>
      </c>
      <c r="K1832" s="5">
        <f t="shared" si="174"/>
        <v>0</v>
      </c>
      <c r="L1832" s="54">
        <f t="shared" si="175"/>
        <v>0</v>
      </c>
      <c r="M1832" s="56">
        <f t="shared" si="172"/>
        <v>0</v>
      </c>
      <c r="N1832" s="5">
        <f t="shared" si="173"/>
        <v>1</v>
      </c>
      <c r="O1832" s="5">
        <f t="shared" si="176"/>
        <v>0</v>
      </c>
    </row>
    <row r="1833" spans="7:15" x14ac:dyDescent="0.2">
      <c r="G1833" s="3"/>
      <c r="H1833" s="2"/>
      <c r="I1833" s="12"/>
      <c r="J1833" s="67">
        <f t="shared" si="171"/>
        <v>0</v>
      </c>
      <c r="K1833" s="5">
        <f t="shared" si="174"/>
        <v>0</v>
      </c>
      <c r="L1833" s="54">
        <f t="shared" si="175"/>
        <v>0</v>
      </c>
      <c r="M1833" s="56" t="e">
        <f>IF(D1833="",#REF!,D1833)</f>
        <v>#REF!</v>
      </c>
      <c r="N1833" s="5">
        <f t="shared" si="173"/>
        <v>1</v>
      </c>
      <c r="O1833" s="5">
        <f t="shared" si="176"/>
        <v>0</v>
      </c>
    </row>
    <row r="1834" spans="7:15" x14ac:dyDescent="0.2">
      <c r="G1834" s="3"/>
      <c r="H1834" s="2"/>
      <c r="I1834" s="12"/>
      <c r="J1834" s="67">
        <f t="shared" ref="J1834:J1897" si="177">IF(A1834=C1834,0,H1834)</f>
        <v>0</v>
      </c>
      <c r="K1834" s="5">
        <f t="shared" si="174"/>
        <v>0</v>
      </c>
      <c r="L1834" s="54">
        <f t="shared" si="175"/>
        <v>0</v>
      </c>
      <c r="M1834" s="56" t="e">
        <f>IF(D1834="",#REF!,D1834)</f>
        <v>#REF!</v>
      </c>
      <c r="N1834" s="5">
        <f t="shared" si="173"/>
        <v>1</v>
      </c>
      <c r="O1834" s="5">
        <f t="shared" si="176"/>
        <v>0</v>
      </c>
    </row>
    <row r="1835" spans="7:15" x14ac:dyDescent="0.2">
      <c r="G1835" s="3"/>
      <c r="H1835" s="2"/>
      <c r="I1835" s="12"/>
      <c r="J1835" s="67">
        <f t="shared" si="177"/>
        <v>0</v>
      </c>
      <c r="K1835" s="5">
        <f t="shared" si="174"/>
        <v>0</v>
      </c>
      <c r="L1835" s="54">
        <f t="shared" si="175"/>
        <v>0</v>
      </c>
      <c r="M1835" s="56" t="e">
        <f>IF(D1835="",#REF!,D1835)</f>
        <v>#REF!</v>
      </c>
      <c r="N1835" s="5">
        <f t="shared" si="173"/>
        <v>1</v>
      </c>
      <c r="O1835" s="5">
        <f t="shared" si="176"/>
        <v>0</v>
      </c>
    </row>
    <row r="1836" spans="7:15" x14ac:dyDescent="0.2">
      <c r="G1836" s="3"/>
      <c r="H1836" s="2"/>
      <c r="I1836" s="12"/>
      <c r="J1836" s="67">
        <f t="shared" si="177"/>
        <v>0</v>
      </c>
      <c r="K1836" s="5">
        <f t="shared" si="174"/>
        <v>0</v>
      </c>
      <c r="L1836" s="54">
        <f t="shared" si="175"/>
        <v>0</v>
      </c>
      <c r="M1836" s="56">
        <f t="shared" ref="M1836:M1891" si="178">IF(D1836="",D1835,D1836)</f>
        <v>0</v>
      </c>
      <c r="N1836" s="5">
        <f t="shared" si="173"/>
        <v>1</v>
      </c>
      <c r="O1836" s="5">
        <f t="shared" si="176"/>
        <v>0</v>
      </c>
    </row>
    <row r="1837" spans="7:15" x14ac:dyDescent="0.2">
      <c r="G1837" s="3"/>
      <c r="H1837" s="2"/>
      <c r="I1837" s="12"/>
      <c r="J1837" s="67">
        <f t="shared" si="177"/>
        <v>0</v>
      </c>
      <c r="K1837" s="5">
        <f t="shared" si="174"/>
        <v>0</v>
      </c>
      <c r="L1837" s="54">
        <f t="shared" si="175"/>
        <v>0</v>
      </c>
      <c r="M1837" s="56" t="e">
        <f>IF(D1837="",#REF!,D1837)</f>
        <v>#REF!</v>
      </c>
      <c r="N1837" s="5">
        <f t="shared" si="173"/>
        <v>1</v>
      </c>
      <c r="O1837" s="5">
        <f t="shared" si="176"/>
        <v>0</v>
      </c>
    </row>
    <row r="1838" spans="7:15" x14ac:dyDescent="0.2">
      <c r="G1838" s="3"/>
      <c r="H1838" s="2"/>
      <c r="I1838" s="12"/>
      <c r="J1838" s="67">
        <f t="shared" si="177"/>
        <v>0</v>
      </c>
      <c r="K1838" s="5">
        <f t="shared" si="174"/>
        <v>0</v>
      </c>
      <c r="L1838" s="54">
        <f t="shared" si="175"/>
        <v>0</v>
      </c>
      <c r="M1838" s="56">
        <f t="shared" si="178"/>
        <v>0</v>
      </c>
      <c r="N1838" s="5">
        <f t="shared" si="173"/>
        <v>1</v>
      </c>
      <c r="O1838" s="5">
        <f t="shared" si="176"/>
        <v>0</v>
      </c>
    </row>
    <row r="1839" spans="7:15" x14ac:dyDescent="0.2">
      <c r="G1839" s="3"/>
      <c r="H1839" s="2"/>
      <c r="I1839" s="12"/>
      <c r="J1839" s="67">
        <f t="shared" si="177"/>
        <v>0</v>
      </c>
      <c r="K1839" s="5">
        <f t="shared" si="174"/>
        <v>0</v>
      </c>
      <c r="L1839" s="54">
        <f t="shared" si="175"/>
        <v>0</v>
      </c>
      <c r="M1839" s="56" t="e">
        <f>IF(D1839="",#REF!,D1839)</f>
        <v>#REF!</v>
      </c>
      <c r="N1839" s="5">
        <f t="shared" si="173"/>
        <v>1</v>
      </c>
      <c r="O1839" s="5">
        <f t="shared" si="176"/>
        <v>0</v>
      </c>
    </row>
    <row r="1840" spans="7:15" x14ac:dyDescent="0.2">
      <c r="G1840" s="3"/>
      <c r="H1840" s="2"/>
      <c r="I1840" s="12"/>
      <c r="J1840" s="67">
        <f t="shared" si="177"/>
        <v>0</v>
      </c>
      <c r="K1840" s="5">
        <f t="shared" si="174"/>
        <v>0</v>
      </c>
      <c r="L1840" s="54">
        <f t="shared" si="175"/>
        <v>0</v>
      </c>
      <c r="M1840" s="56">
        <f t="shared" si="178"/>
        <v>0</v>
      </c>
      <c r="N1840" s="5">
        <f t="shared" si="173"/>
        <v>1</v>
      </c>
      <c r="O1840" s="5">
        <f t="shared" si="176"/>
        <v>0</v>
      </c>
    </row>
    <row r="1841" spans="7:15" x14ac:dyDescent="0.2">
      <c r="G1841" s="3"/>
      <c r="H1841" s="2"/>
      <c r="I1841" s="12"/>
      <c r="J1841" s="67">
        <f t="shared" si="177"/>
        <v>0</v>
      </c>
      <c r="K1841" s="5">
        <f t="shared" si="174"/>
        <v>0</v>
      </c>
      <c r="L1841" s="54">
        <f t="shared" si="175"/>
        <v>0</v>
      </c>
      <c r="M1841" s="56">
        <f t="shared" si="178"/>
        <v>0</v>
      </c>
      <c r="N1841" s="5">
        <f t="shared" si="173"/>
        <v>1</v>
      </c>
      <c r="O1841" s="5">
        <f t="shared" si="176"/>
        <v>0</v>
      </c>
    </row>
    <row r="1842" spans="7:15" x14ac:dyDescent="0.2">
      <c r="G1842" s="3"/>
      <c r="H1842" s="2"/>
      <c r="I1842" s="12"/>
      <c r="J1842" s="67">
        <f t="shared" si="177"/>
        <v>0</v>
      </c>
      <c r="K1842" s="5">
        <f t="shared" si="174"/>
        <v>0</v>
      </c>
      <c r="L1842" s="54">
        <f t="shared" si="175"/>
        <v>0</v>
      </c>
      <c r="M1842" s="56">
        <f t="shared" si="178"/>
        <v>0</v>
      </c>
      <c r="N1842" s="5">
        <f t="shared" si="173"/>
        <v>1</v>
      </c>
      <c r="O1842" s="5">
        <f t="shared" si="176"/>
        <v>0</v>
      </c>
    </row>
    <row r="1843" spans="7:15" x14ac:dyDescent="0.2">
      <c r="G1843" s="3"/>
      <c r="H1843" s="2"/>
      <c r="I1843" s="12"/>
      <c r="J1843" s="67">
        <f t="shared" si="177"/>
        <v>0</v>
      </c>
      <c r="K1843" s="5">
        <f t="shared" si="174"/>
        <v>0</v>
      </c>
      <c r="L1843" s="54">
        <f t="shared" si="175"/>
        <v>0</v>
      </c>
      <c r="M1843" s="56">
        <f t="shared" si="178"/>
        <v>0</v>
      </c>
      <c r="N1843" s="5">
        <f t="shared" si="173"/>
        <v>1</v>
      </c>
      <c r="O1843" s="5">
        <f t="shared" si="176"/>
        <v>0</v>
      </c>
    </row>
    <row r="1844" spans="7:15" x14ac:dyDescent="0.2">
      <c r="G1844" s="3"/>
      <c r="H1844" s="2"/>
      <c r="I1844" s="12"/>
      <c r="J1844" s="67">
        <f t="shared" si="177"/>
        <v>0</v>
      </c>
      <c r="K1844" s="5">
        <f t="shared" si="174"/>
        <v>0</v>
      </c>
      <c r="L1844" s="54">
        <f t="shared" si="175"/>
        <v>0</v>
      </c>
      <c r="M1844" s="56">
        <f t="shared" si="178"/>
        <v>0</v>
      </c>
      <c r="N1844" s="5">
        <f t="shared" si="173"/>
        <v>1</v>
      </c>
      <c r="O1844" s="5">
        <f t="shared" si="176"/>
        <v>0</v>
      </c>
    </row>
    <row r="1845" spans="7:15" x14ac:dyDescent="0.2">
      <c r="G1845" s="3"/>
      <c r="H1845" s="2"/>
      <c r="I1845" s="12"/>
      <c r="J1845" s="67">
        <f t="shared" si="177"/>
        <v>0</v>
      </c>
      <c r="K1845" s="5">
        <f t="shared" si="174"/>
        <v>0</v>
      </c>
      <c r="L1845" s="54">
        <f t="shared" si="175"/>
        <v>0</v>
      </c>
      <c r="M1845" s="56">
        <f t="shared" si="178"/>
        <v>0</v>
      </c>
      <c r="N1845" s="5">
        <f t="shared" si="173"/>
        <v>1</v>
      </c>
      <c r="O1845" s="5">
        <f t="shared" si="176"/>
        <v>0</v>
      </c>
    </row>
    <row r="1846" spans="7:15" x14ac:dyDescent="0.2">
      <c r="G1846" s="3"/>
      <c r="H1846" s="2"/>
      <c r="I1846" s="12"/>
      <c r="J1846" s="67">
        <f t="shared" si="177"/>
        <v>0</v>
      </c>
      <c r="K1846" s="5">
        <f t="shared" si="174"/>
        <v>0</v>
      </c>
      <c r="L1846" s="54">
        <f t="shared" si="175"/>
        <v>0</v>
      </c>
      <c r="M1846" s="56">
        <f t="shared" si="178"/>
        <v>0</v>
      </c>
      <c r="N1846" s="5">
        <f t="shared" si="173"/>
        <v>1</v>
      </c>
      <c r="O1846" s="5">
        <f t="shared" si="176"/>
        <v>0</v>
      </c>
    </row>
    <row r="1847" spans="7:15" x14ac:dyDescent="0.2">
      <c r="G1847" s="3"/>
      <c r="H1847" s="2"/>
      <c r="I1847" s="12"/>
      <c r="J1847" s="67">
        <f t="shared" si="177"/>
        <v>0</v>
      </c>
      <c r="K1847" s="5">
        <f t="shared" si="174"/>
        <v>0</v>
      </c>
      <c r="L1847" s="54">
        <f t="shared" si="175"/>
        <v>0</v>
      </c>
      <c r="M1847" s="56">
        <f t="shared" si="178"/>
        <v>0</v>
      </c>
      <c r="N1847" s="5">
        <f t="shared" si="173"/>
        <v>1</v>
      </c>
      <c r="O1847" s="5">
        <f t="shared" si="176"/>
        <v>0</v>
      </c>
    </row>
    <row r="1848" spans="7:15" x14ac:dyDescent="0.2">
      <c r="G1848" s="3"/>
      <c r="H1848" s="2"/>
      <c r="I1848" s="12"/>
      <c r="J1848" s="67">
        <f t="shared" si="177"/>
        <v>0</v>
      </c>
      <c r="K1848" s="5">
        <f t="shared" si="174"/>
        <v>0</v>
      </c>
      <c r="L1848" s="54">
        <f t="shared" si="175"/>
        <v>0</v>
      </c>
      <c r="M1848" s="56" t="e">
        <f>IF(D1848="",#REF!,D1848)</f>
        <v>#REF!</v>
      </c>
      <c r="N1848" s="5">
        <f t="shared" si="173"/>
        <v>1</v>
      </c>
      <c r="O1848" s="5">
        <f t="shared" si="176"/>
        <v>0</v>
      </c>
    </row>
    <row r="1849" spans="7:15" x14ac:dyDescent="0.2">
      <c r="G1849" s="3"/>
      <c r="H1849" s="2"/>
      <c r="I1849" s="12"/>
      <c r="J1849" s="67">
        <f t="shared" si="177"/>
        <v>0</v>
      </c>
      <c r="K1849" s="5">
        <f t="shared" si="174"/>
        <v>0</v>
      </c>
      <c r="L1849" s="54">
        <f t="shared" si="175"/>
        <v>0</v>
      </c>
      <c r="M1849" s="56">
        <f t="shared" si="178"/>
        <v>0</v>
      </c>
      <c r="N1849" s="5">
        <f t="shared" si="173"/>
        <v>1</v>
      </c>
      <c r="O1849" s="5">
        <f t="shared" si="176"/>
        <v>0</v>
      </c>
    </row>
    <row r="1850" spans="7:15" x14ac:dyDescent="0.2">
      <c r="G1850" s="3"/>
      <c r="H1850" s="2"/>
      <c r="I1850" s="12"/>
      <c r="J1850" s="67">
        <f t="shared" si="177"/>
        <v>0</v>
      </c>
      <c r="K1850" s="5">
        <f t="shared" si="174"/>
        <v>0</v>
      </c>
      <c r="L1850" s="54">
        <f t="shared" si="175"/>
        <v>0</v>
      </c>
      <c r="M1850" s="56">
        <f t="shared" si="178"/>
        <v>0</v>
      </c>
      <c r="N1850" s="5">
        <f t="shared" si="173"/>
        <v>1</v>
      </c>
      <c r="O1850" s="5">
        <f t="shared" si="176"/>
        <v>0</v>
      </c>
    </row>
    <row r="1851" spans="7:15" x14ac:dyDescent="0.2">
      <c r="G1851" s="3"/>
      <c r="H1851" s="2"/>
      <c r="I1851" s="12"/>
      <c r="J1851" s="67">
        <f t="shared" si="177"/>
        <v>0</v>
      </c>
      <c r="K1851" s="5">
        <f t="shared" si="174"/>
        <v>0</v>
      </c>
      <c r="L1851" s="54">
        <f t="shared" si="175"/>
        <v>0</v>
      </c>
      <c r="M1851" s="56">
        <f t="shared" si="178"/>
        <v>0</v>
      </c>
      <c r="N1851" s="5">
        <f t="shared" si="173"/>
        <v>1</v>
      </c>
      <c r="O1851" s="5">
        <f t="shared" si="176"/>
        <v>0</v>
      </c>
    </row>
    <row r="1852" spans="7:15" x14ac:dyDescent="0.2">
      <c r="G1852" s="3"/>
      <c r="H1852" s="2"/>
      <c r="I1852" s="12"/>
      <c r="J1852" s="67">
        <f t="shared" si="177"/>
        <v>0</v>
      </c>
      <c r="K1852" s="5">
        <f t="shared" si="174"/>
        <v>0</v>
      </c>
      <c r="L1852" s="54">
        <f t="shared" si="175"/>
        <v>0</v>
      </c>
      <c r="M1852" s="56" t="e">
        <f>IF(D1852="",#REF!,D1852)</f>
        <v>#REF!</v>
      </c>
      <c r="N1852" s="5">
        <f t="shared" si="173"/>
        <v>1</v>
      </c>
      <c r="O1852" s="5">
        <f t="shared" si="176"/>
        <v>0</v>
      </c>
    </row>
    <row r="1853" spans="7:15" x14ac:dyDescent="0.2">
      <c r="G1853" s="3"/>
      <c r="H1853" s="2"/>
      <c r="I1853" s="12"/>
      <c r="J1853" s="67">
        <f t="shared" si="177"/>
        <v>0</v>
      </c>
      <c r="K1853" s="5">
        <f t="shared" si="174"/>
        <v>0</v>
      </c>
      <c r="L1853" s="54">
        <f t="shared" si="175"/>
        <v>0</v>
      </c>
      <c r="M1853" s="56">
        <f t="shared" si="178"/>
        <v>0</v>
      </c>
      <c r="N1853" s="5">
        <f t="shared" si="173"/>
        <v>1</v>
      </c>
      <c r="O1853" s="5">
        <f t="shared" si="176"/>
        <v>0</v>
      </c>
    </row>
    <row r="1854" spans="7:15" x14ac:dyDescent="0.2">
      <c r="G1854" s="3"/>
      <c r="H1854" s="2"/>
      <c r="I1854" s="12"/>
      <c r="J1854" s="67">
        <f t="shared" si="177"/>
        <v>0</v>
      </c>
      <c r="K1854" s="5">
        <f t="shared" si="174"/>
        <v>0</v>
      </c>
      <c r="L1854" s="54">
        <f t="shared" si="175"/>
        <v>0</v>
      </c>
      <c r="M1854" s="56">
        <f t="shared" si="178"/>
        <v>0</v>
      </c>
      <c r="N1854" s="5">
        <f t="shared" si="173"/>
        <v>1</v>
      </c>
      <c r="O1854" s="5">
        <f t="shared" si="176"/>
        <v>0</v>
      </c>
    </row>
    <row r="1855" spans="7:15" x14ac:dyDescent="0.2">
      <c r="G1855" s="3"/>
      <c r="H1855" s="2"/>
      <c r="I1855" s="12"/>
      <c r="J1855" s="67">
        <f t="shared" si="177"/>
        <v>0</v>
      </c>
      <c r="K1855" s="5">
        <f t="shared" si="174"/>
        <v>0</v>
      </c>
      <c r="L1855" s="54">
        <f t="shared" si="175"/>
        <v>0</v>
      </c>
      <c r="M1855" s="56">
        <f t="shared" si="178"/>
        <v>0</v>
      </c>
      <c r="N1855" s="5">
        <f t="shared" si="173"/>
        <v>1</v>
      </c>
      <c r="O1855" s="5">
        <f t="shared" si="176"/>
        <v>0</v>
      </c>
    </row>
    <row r="1856" spans="7:15" x14ac:dyDescent="0.2">
      <c r="G1856" s="3"/>
      <c r="H1856" s="2"/>
      <c r="I1856" s="12"/>
      <c r="J1856" s="67">
        <f t="shared" si="177"/>
        <v>0</v>
      </c>
      <c r="K1856" s="5">
        <f t="shared" si="174"/>
        <v>0</v>
      </c>
      <c r="L1856" s="54">
        <f t="shared" si="175"/>
        <v>0</v>
      </c>
      <c r="M1856" s="56">
        <f t="shared" si="178"/>
        <v>0</v>
      </c>
      <c r="N1856" s="5">
        <f t="shared" si="173"/>
        <v>1</v>
      </c>
      <c r="O1856" s="5">
        <f t="shared" si="176"/>
        <v>0</v>
      </c>
    </row>
    <row r="1857" spans="7:15" x14ac:dyDescent="0.2">
      <c r="G1857" s="3"/>
      <c r="H1857" s="2"/>
      <c r="I1857" s="12"/>
      <c r="J1857" s="67">
        <f t="shared" si="177"/>
        <v>0</v>
      </c>
      <c r="K1857" s="5">
        <f t="shared" si="174"/>
        <v>0</v>
      </c>
      <c r="L1857" s="54">
        <f t="shared" si="175"/>
        <v>0</v>
      </c>
      <c r="M1857" s="56">
        <f t="shared" si="178"/>
        <v>0</v>
      </c>
      <c r="N1857" s="5">
        <f t="shared" si="173"/>
        <v>1</v>
      </c>
      <c r="O1857" s="5">
        <f t="shared" si="176"/>
        <v>0</v>
      </c>
    </row>
    <row r="1858" spans="7:15" x14ac:dyDescent="0.2">
      <c r="G1858" s="3"/>
      <c r="H1858" s="2"/>
      <c r="I1858" s="12"/>
      <c r="J1858" s="67">
        <f t="shared" si="177"/>
        <v>0</v>
      </c>
      <c r="K1858" s="5">
        <f t="shared" si="174"/>
        <v>0</v>
      </c>
      <c r="L1858" s="54">
        <f t="shared" si="175"/>
        <v>0</v>
      </c>
      <c r="M1858" s="56">
        <f t="shared" si="178"/>
        <v>0</v>
      </c>
      <c r="N1858" s="5">
        <f t="shared" si="173"/>
        <v>1</v>
      </c>
      <c r="O1858" s="5">
        <f t="shared" si="176"/>
        <v>0</v>
      </c>
    </row>
    <row r="1859" spans="7:15" x14ac:dyDescent="0.2">
      <c r="G1859" s="3"/>
      <c r="H1859" s="2"/>
      <c r="I1859" s="12"/>
      <c r="J1859" s="67">
        <f t="shared" si="177"/>
        <v>0</v>
      </c>
      <c r="K1859" s="5">
        <f t="shared" si="174"/>
        <v>0</v>
      </c>
      <c r="L1859" s="54">
        <f t="shared" si="175"/>
        <v>0</v>
      </c>
      <c r="M1859" s="56">
        <f t="shared" si="178"/>
        <v>0</v>
      </c>
      <c r="N1859" s="5">
        <f t="shared" ref="N1859:N1922" si="179">IF(B1859=D1859,1,0)</f>
        <v>1</v>
      </c>
      <c r="O1859" s="5">
        <f t="shared" si="176"/>
        <v>0</v>
      </c>
    </row>
    <row r="1860" spans="7:15" x14ac:dyDescent="0.2">
      <c r="G1860" s="3"/>
      <c r="H1860" s="2"/>
      <c r="I1860" s="12"/>
      <c r="J1860" s="67">
        <f t="shared" si="177"/>
        <v>0</v>
      </c>
      <c r="K1860" s="5">
        <f t="shared" si="174"/>
        <v>0</v>
      </c>
      <c r="L1860" s="54">
        <f t="shared" si="175"/>
        <v>0</v>
      </c>
      <c r="M1860" s="56">
        <f t="shared" si="178"/>
        <v>0</v>
      </c>
      <c r="N1860" s="5">
        <f t="shared" si="179"/>
        <v>1</v>
      </c>
      <c r="O1860" s="5">
        <f t="shared" si="176"/>
        <v>0</v>
      </c>
    </row>
    <row r="1861" spans="7:15" x14ac:dyDescent="0.2">
      <c r="G1861" s="3"/>
      <c r="H1861" s="2"/>
      <c r="I1861" s="12"/>
      <c r="J1861" s="67">
        <f t="shared" si="177"/>
        <v>0</v>
      </c>
      <c r="K1861" s="5">
        <f t="shared" si="174"/>
        <v>0</v>
      </c>
      <c r="L1861" s="54">
        <f t="shared" si="175"/>
        <v>0</v>
      </c>
      <c r="M1861" s="56">
        <f t="shared" si="178"/>
        <v>0</v>
      </c>
      <c r="N1861" s="5">
        <f t="shared" si="179"/>
        <v>1</v>
      </c>
      <c r="O1861" s="5">
        <f t="shared" si="176"/>
        <v>0</v>
      </c>
    </row>
    <row r="1862" spans="7:15" x14ac:dyDescent="0.2">
      <c r="G1862" s="3"/>
      <c r="H1862" s="2"/>
      <c r="I1862" s="12"/>
      <c r="J1862" s="67">
        <f t="shared" si="177"/>
        <v>0</v>
      </c>
      <c r="K1862" s="5">
        <f t="shared" ref="K1862:K1925" si="180">IF(J1862&gt;0,1,0)</f>
        <v>0</v>
      </c>
      <c r="L1862" s="54">
        <f t="shared" ref="L1862:L1925" si="181">IF(K1862=0,0,IF(I1862="did not close",0,IF(I1862="",0,1)))</f>
        <v>0</v>
      </c>
      <c r="M1862" s="56">
        <f t="shared" si="178"/>
        <v>0</v>
      </c>
      <c r="N1862" s="5">
        <f t="shared" si="179"/>
        <v>1</v>
      </c>
      <c r="O1862" s="5">
        <f t="shared" ref="O1862:O1925" si="182">IF(K1862=0,IF(I1862="did not close",0,IF(I1862="",0,1)),0)</f>
        <v>0</v>
      </c>
    </row>
    <row r="1863" spans="7:15" x14ac:dyDescent="0.2">
      <c r="G1863" s="3"/>
      <c r="H1863" s="2"/>
      <c r="I1863" s="12"/>
      <c r="J1863" s="67">
        <f t="shared" si="177"/>
        <v>0</v>
      </c>
      <c r="K1863" s="5">
        <f t="shared" si="180"/>
        <v>0</v>
      </c>
      <c r="L1863" s="54">
        <f t="shared" si="181"/>
        <v>0</v>
      </c>
      <c r="M1863" s="56">
        <f t="shared" si="178"/>
        <v>0</v>
      </c>
      <c r="N1863" s="5">
        <f t="shared" si="179"/>
        <v>1</v>
      </c>
      <c r="O1863" s="5">
        <f t="shared" si="182"/>
        <v>0</v>
      </c>
    </row>
    <row r="1864" spans="7:15" x14ac:dyDescent="0.2">
      <c r="G1864" s="3"/>
      <c r="H1864" s="2"/>
      <c r="I1864" s="12"/>
      <c r="J1864" s="67">
        <f t="shared" si="177"/>
        <v>0</v>
      </c>
      <c r="K1864" s="5">
        <f t="shared" si="180"/>
        <v>0</v>
      </c>
      <c r="L1864" s="54">
        <f t="shared" si="181"/>
        <v>0</v>
      </c>
      <c r="M1864" s="56">
        <f t="shared" si="178"/>
        <v>0</v>
      </c>
      <c r="N1864" s="5">
        <f t="shared" si="179"/>
        <v>1</v>
      </c>
      <c r="O1864" s="5">
        <f t="shared" si="182"/>
        <v>0</v>
      </c>
    </row>
    <row r="1865" spans="7:15" x14ac:dyDescent="0.2">
      <c r="G1865" s="3"/>
      <c r="H1865" s="2"/>
      <c r="I1865" s="12"/>
      <c r="J1865" s="67">
        <f t="shared" si="177"/>
        <v>0</v>
      </c>
      <c r="K1865" s="5">
        <f t="shared" si="180"/>
        <v>0</v>
      </c>
      <c r="L1865" s="54">
        <f t="shared" si="181"/>
        <v>0</v>
      </c>
      <c r="M1865" s="56">
        <f t="shared" si="178"/>
        <v>0</v>
      </c>
      <c r="N1865" s="5">
        <f t="shared" si="179"/>
        <v>1</v>
      </c>
      <c r="O1865" s="5">
        <f t="shared" si="182"/>
        <v>0</v>
      </c>
    </row>
    <row r="1866" spans="7:15" x14ac:dyDescent="0.2">
      <c r="G1866" s="3"/>
      <c r="H1866" s="2"/>
      <c r="I1866" s="12"/>
      <c r="J1866" s="67">
        <f t="shared" si="177"/>
        <v>0</v>
      </c>
      <c r="K1866" s="5">
        <f t="shared" si="180"/>
        <v>0</v>
      </c>
      <c r="L1866" s="54">
        <f t="shared" si="181"/>
        <v>0</v>
      </c>
      <c r="M1866" s="56">
        <f t="shared" si="178"/>
        <v>0</v>
      </c>
      <c r="N1866" s="5">
        <f t="shared" si="179"/>
        <v>1</v>
      </c>
      <c r="O1866" s="5">
        <f t="shared" si="182"/>
        <v>0</v>
      </c>
    </row>
    <row r="1867" spans="7:15" x14ac:dyDescent="0.2">
      <c r="G1867" s="3"/>
      <c r="H1867" s="2"/>
      <c r="I1867" s="12"/>
      <c r="J1867" s="67">
        <f t="shared" si="177"/>
        <v>0</v>
      </c>
      <c r="K1867" s="5">
        <f t="shared" si="180"/>
        <v>0</v>
      </c>
      <c r="L1867" s="54">
        <f t="shared" si="181"/>
        <v>0</v>
      </c>
      <c r="M1867" s="56">
        <f t="shared" si="178"/>
        <v>0</v>
      </c>
      <c r="N1867" s="5">
        <f t="shared" si="179"/>
        <v>1</v>
      </c>
      <c r="O1867" s="5">
        <f t="shared" si="182"/>
        <v>0</v>
      </c>
    </row>
    <row r="1868" spans="7:15" x14ac:dyDescent="0.2">
      <c r="G1868" s="3"/>
      <c r="H1868" s="2"/>
      <c r="I1868" s="12"/>
      <c r="J1868" s="67">
        <f t="shared" si="177"/>
        <v>0</v>
      </c>
      <c r="K1868" s="5">
        <f t="shared" si="180"/>
        <v>0</v>
      </c>
      <c r="L1868" s="54">
        <f t="shared" si="181"/>
        <v>0</v>
      </c>
      <c r="M1868" s="56">
        <f t="shared" si="178"/>
        <v>0</v>
      </c>
      <c r="N1868" s="5">
        <f t="shared" si="179"/>
        <v>1</v>
      </c>
      <c r="O1868" s="5">
        <f t="shared" si="182"/>
        <v>0</v>
      </c>
    </row>
    <row r="1869" spans="7:15" x14ac:dyDescent="0.2">
      <c r="G1869" s="3"/>
      <c r="H1869" s="2"/>
      <c r="I1869" s="12"/>
      <c r="J1869" s="67">
        <f t="shared" si="177"/>
        <v>0</v>
      </c>
      <c r="K1869" s="5">
        <f t="shared" si="180"/>
        <v>0</v>
      </c>
      <c r="L1869" s="54">
        <f t="shared" si="181"/>
        <v>0</v>
      </c>
      <c r="M1869" s="56">
        <f t="shared" si="178"/>
        <v>0</v>
      </c>
      <c r="N1869" s="5">
        <f t="shared" si="179"/>
        <v>1</v>
      </c>
      <c r="O1869" s="5">
        <f t="shared" si="182"/>
        <v>0</v>
      </c>
    </row>
    <row r="1870" spans="7:15" x14ac:dyDescent="0.2">
      <c r="G1870" s="3"/>
      <c r="H1870" s="2"/>
      <c r="I1870" s="12"/>
      <c r="J1870" s="67">
        <f t="shared" si="177"/>
        <v>0</v>
      </c>
      <c r="K1870" s="5">
        <f t="shared" si="180"/>
        <v>0</v>
      </c>
      <c r="L1870" s="54">
        <f t="shared" si="181"/>
        <v>0</v>
      </c>
      <c r="M1870" s="56">
        <f t="shared" si="178"/>
        <v>0</v>
      </c>
      <c r="N1870" s="5">
        <f t="shared" si="179"/>
        <v>1</v>
      </c>
      <c r="O1870" s="5">
        <f t="shared" si="182"/>
        <v>0</v>
      </c>
    </row>
    <row r="1871" spans="7:15" x14ac:dyDescent="0.2">
      <c r="G1871" s="3"/>
      <c r="H1871" s="2"/>
      <c r="I1871" s="12"/>
      <c r="J1871" s="67">
        <f t="shared" si="177"/>
        <v>0</v>
      </c>
      <c r="K1871" s="5">
        <f t="shared" si="180"/>
        <v>0</v>
      </c>
      <c r="L1871" s="54">
        <f t="shared" si="181"/>
        <v>0</v>
      </c>
      <c r="M1871" s="56">
        <f t="shared" si="178"/>
        <v>0</v>
      </c>
      <c r="N1871" s="5">
        <f t="shared" si="179"/>
        <v>1</v>
      </c>
      <c r="O1871" s="5">
        <f t="shared" si="182"/>
        <v>0</v>
      </c>
    </row>
    <row r="1872" spans="7:15" x14ac:dyDescent="0.2">
      <c r="G1872" s="3"/>
      <c r="H1872" s="2"/>
      <c r="I1872" s="12"/>
      <c r="J1872" s="67">
        <f t="shared" si="177"/>
        <v>0</v>
      </c>
      <c r="K1872" s="5">
        <f t="shared" si="180"/>
        <v>0</v>
      </c>
      <c r="L1872" s="54">
        <f t="shared" si="181"/>
        <v>0</v>
      </c>
      <c r="M1872" s="56">
        <f t="shared" si="178"/>
        <v>0</v>
      </c>
      <c r="N1872" s="5">
        <f t="shared" si="179"/>
        <v>1</v>
      </c>
      <c r="O1872" s="5">
        <f t="shared" si="182"/>
        <v>0</v>
      </c>
    </row>
    <row r="1873" spans="7:15" x14ac:dyDescent="0.2">
      <c r="G1873" s="3"/>
      <c r="H1873" s="2"/>
      <c r="I1873" s="12"/>
      <c r="J1873" s="67">
        <f t="shared" si="177"/>
        <v>0</v>
      </c>
      <c r="K1873" s="5">
        <f t="shared" si="180"/>
        <v>0</v>
      </c>
      <c r="L1873" s="54">
        <f t="shared" si="181"/>
        <v>0</v>
      </c>
      <c r="M1873" s="56">
        <f t="shared" si="178"/>
        <v>0</v>
      </c>
      <c r="N1873" s="5">
        <f t="shared" si="179"/>
        <v>1</v>
      </c>
      <c r="O1873" s="5">
        <f t="shared" si="182"/>
        <v>0</v>
      </c>
    </row>
    <row r="1874" spans="7:15" x14ac:dyDescent="0.2">
      <c r="G1874" s="3"/>
      <c r="H1874" s="2"/>
      <c r="I1874" s="12"/>
      <c r="J1874" s="67">
        <f t="shared" si="177"/>
        <v>0</v>
      </c>
      <c r="K1874" s="5">
        <f t="shared" si="180"/>
        <v>0</v>
      </c>
      <c r="L1874" s="54">
        <f t="shared" si="181"/>
        <v>0</v>
      </c>
      <c r="M1874" s="56">
        <f t="shared" si="178"/>
        <v>0</v>
      </c>
      <c r="N1874" s="5">
        <f t="shared" si="179"/>
        <v>1</v>
      </c>
      <c r="O1874" s="5">
        <f t="shared" si="182"/>
        <v>0</v>
      </c>
    </row>
    <row r="1875" spans="7:15" x14ac:dyDescent="0.2">
      <c r="G1875" s="3"/>
      <c r="H1875" s="2"/>
      <c r="I1875" s="12"/>
      <c r="J1875" s="67">
        <f t="shared" si="177"/>
        <v>0</v>
      </c>
      <c r="K1875" s="5">
        <f t="shared" si="180"/>
        <v>0</v>
      </c>
      <c r="L1875" s="54">
        <f t="shared" si="181"/>
        <v>0</v>
      </c>
      <c r="M1875" s="56">
        <f t="shared" si="178"/>
        <v>0</v>
      </c>
      <c r="N1875" s="5">
        <f t="shared" si="179"/>
        <v>1</v>
      </c>
      <c r="O1875" s="5">
        <f t="shared" si="182"/>
        <v>0</v>
      </c>
    </row>
    <row r="1876" spans="7:15" x14ac:dyDescent="0.2">
      <c r="G1876" s="3"/>
      <c r="H1876" s="2"/>
      <c r="I1876" s="12"/>
      <c r="J1876" s="67">
        <f t="shared" si="177"/>
        <v>0</v>
      </c>
      <c r="K1876" s="5">
        <f t="shared" si="180"/>
        <v>0</v>
      </c>
      <c r="L1876" s="54">
        <f t="shared" si="181"/>
        <v>0</v>
      </c>
      <c r="M1876" s="56">
        <f t="shared" si="178"/>
        <v>0</v>
      </c>
      <c r="N1876" s="5">
        <f t="shared" si="179"/>
        <v>1</v>
      </c>
      <c r="O1876" s="5">
        <f t="shared" si="182"/>
        <v>0</v>
      </c>
    </row>
    <row r="1877" spans="7:15" x14ac:dyDescent="0.2">
      <c r="G1877" s="3"/>
      <c r="H1877" s="2"/>
      <c r="I1877" s="12"/>
      <c r="J1877" s="67">
        <f t="shared" si="177"/>
        <v>0</v>
      </c>
      <c r="K1877" s="5">
        <f t="shared" si="180"/>
        <v>0</v>
      </c>
      <c r="L1877" s="54">
        <f t="shared" si="181"/>
        <v>0</v>
      </c>
      <c r="M1877" s="56">
        <f t="shared" si="178"/>
        <v>0</v>
      </c>
      <c r="N1877" s="5">
        <f t="shared" si="179"/>
        <v>1</v>
      </c>
      <c r="O1877" s="5">
        <f t="shared" si="182"/>
        <v>0</v>
      </c>
    </row>
    <row r="1878" spans="7:15" x14ac:dyDescent="0.2">
      <c r="G1878" s="3"/>
      <c r="H1878" s="2"/>
      <c r="I1878" s="12"/>
      <c r="J1878" s="67">
        <f t="shared" si="177"/>
        <v>0</v>
      </c>
      <c r="K1878" s="5">
        <f t="shared" si="180"/>
        <v>0</v>
      </c>
      <c r="L1878" s="54">
        <f t="shared" si="181"/>
        <v>0</v>
      </c>
      <c r="M1878" s="56">
        <f t="shared" si="178"/>
        <v>0</v>
      </c>
      <c r="N1878" s="5">
        <f t="shared" si="179"/>
        <v>1</v>
      </c>
      <c r="O1878" s="5">
        <f t="shared" si="182"/>
        <v>0</v>
      </c>
    </row>
    <row r="1879" spans="7:15" x14ac:dyDescent="0.2">
      <c r="G1879" s="3"/>
      <c r="H1879" s="2"/>
      <c r="I1879" s="12"/>
      <c r="J1879" s="67">
        <f t="shared" si="177"/>
        <v>0</v>
      </c>
      <c r="K1879" s="5">
        <f t="shared" si="180"/>
        <v>0</v>
      </c>
      <c r="L1879" s="54">
        <f t="shared" si="181"/>
        <v>0</v>
      </c>
      <c r="M1879" s="56">
        <f t="shared" si="178"/>
        <v>0</v>
      </c>
      <c r="N1879" s="5">
        <f t="shared" si="179"/>
        <v>1</v>
      </c>
      <c r="O1879" s="5">
        <f t="shared" si="182"/>
        <v>0</v>
      </c>
    </row>
    <row r="1880" spans="7:15" x14ac:dyDescent="0.2">
      <c r="G1880" s="3"/>
      <c r="H1880" s="2"/>
      <c r="I1880" s="12"/>
      <c r="J1880" s="67">
        <f t="shared" si="177"/>
        <v>0</v>
      </c>
      <c r="K1880" s="5">
        <f t="shared" si="180"/>
        <v>0</v>
      </c>
      <c r="L1880" s="54">
        <f t="shared" si="181"/>
        <v>0</v>
      </c>
      <c r="M1880" s="56">
        <f t="shared" si="178"/>
        <v>0</v>
      </c>
      <c r="N1880" s="5">
        <f t="shared" si="179"/>
        <v>1</v>
      </c>
      <c r="O1880" s="5">
        <f t="shared" si="182"/>
        <v>0</v>
      </c>
    </row>
    <row r="1881" spans="7:15" x14ac:dyDescent="0.2">
      <c r="G1881" s="3"/>
      <c r="H1881" s="2"/>
      <c r="I1881" s="12"/>
      <c r="J1881" s="67">
        <f t="shared" si="177"/>
        <v>0</v>
      </c>
      <c r="K1881" s="5">
        <f t="shared" si="180"/>
        <v>0</v>
      </c>
      <c r="L1881" s="54">
        <f t="shared" si="181"/>
        <v>0</v>
      </c>
      <c r="M1881" s="56">
        <f t="shared" si="178"/>
        <v>0</v>
      </c>
      <c r="N1881" s="5">
        <f t="shared" si="179"/>
        <v>1</v>
      </c>
      <c r="O1881" s="5">
        <f t="shared" si="182"/>
        <v>0</v>
      </c>
    </row>
    <row r="1882" spans="7:15" x14ac:dyDescent="0.2">
      <c r="G1882" s="3"/>
      <c r="H1882" s="2"/>
      <c r="I1882" s="12"/>
      <c r="J1882" s="67">
        <f t="shared" si="177"/>
        <v>0</v>
      </c>
      <c r="K1882" s="5">
        <f t="shared" si="180"/>
        <v>0</v>
      </c>
      <c r="L1882" s="54">
        <f t="shared" si="181"/>
        <v>0</v>
      </c>
      <c r="M1882" s="56">
        <f t="shared" si="178"/>
        <v>0</v>
      </c>
      <c r="N1882" s="5">
        <f t="shared" si="179"/>
        <v>1</v>
      </c>
      <c r="O1882" s="5">
        <f t="shared" si="182"/>
        <v>0</v>
      </c>
    </row>
    <row r="1883" spans="7:15" x14ac:dyDescent="0.2">
      <c r="G1883" s="3"/>
      <c r="H1883" s="2"/>
      <c r="I1883" s="12"/>
      <c r="J1883" s="67">
        <f t="shared" si="177"/>
        <v>0</v>
      </c>
      <c r="K1883" s="5">
        <f t="shared" si="180"/>
        <v>0</v>
      </c>
      <c r="L1883" s="54">
        <f t="shared" si="181"/>
        <v>0</v>
      </c>
      <c r="M1883" s="56">
        <f t="shared" si="178"/>
        <v>0</v>
      </c>
      <c r="N1883" s="5">
        <f t="shared" si="179"/>
        <v>1</v>
      </c>
      <c r="O1883" s="5">
        <f t="shared" si="182"/>
        <v>0</v>
      </c>
    </row>
    <row r="1884" spans="7:15" x14ac:dyDescent="0.2">
      <c r="G1884" s="3"/>
      <c r="H1884" s="2"/>
      <c r="I1884" s="12"/>
      <c r="J1884" s="67">
        <f t="shared" si="177"/>
        <v>0</v>
      </c>
      <c r="K1884" s="5">
        <f t="shared" si="180"/>
        <v>0</v>
      </c>
      <c r="L1884" s="54">
        <f t="shared" si="181"/>
        <v>0</v>
      </c>
      <c r="M1884" s="56">
        <f t="shared" si="178"/>
        <v>0</v>
      </c>
      <c r="N1884" s="5">
        <f t="shared" si="179"/>
        <v>1</v>
      </c>
      <c r="O1884" s="5">
        <f t="shared" si="182"/>
        <v>0</v>
      </c>
    </row>
    <row r="1885" spans="7:15" x14ac:dyDescent="0.2">
      <c r="G1885" s="3"/>
      <c r="H1885" s="2"/>
      <c r="I1885" s="12"/>
      <c r="J1885" s="67">
        <f t="shared" si="177"/>
        <v>0</v>
      </c>
      <c r="K1885" s="5">
        <f t="shared" si="180"/>
        <v>0</v>
      </c>
      <c r="L1885" s="54">
        <f t="shared" si="181"/>
        <v>0</v>
      </c>
      <c r="M1885" s="56">
        <f t="shared" si="178"/>
        <v>0</v>
      </c>
      <c r="N1885" s="5">
        <f t="shared" si="179"/>
        <v>1</v>
      </c>
      <c r="O1885" s="5">
        <f t="shared" si="182"/>
        <v>0</v>
      </c>
    </row>
    <row r="1886" spans="7:15" x14ac:dyDescent="0.2">
      <c r="G1886" s="3"/>
      <c r="H1886" s="2"/>
      <c r="I1886" s="12"/>
      <c r="J1886" s="67">
        <f t="shared" si="177"/>
        <v>0</v>
      </c>
      <c r="K1886" s="5">
        <f t="shared" si="180"/>
        <v>0</v>
      </c>
      <c r="L1886" s="54">
        <f t="shared" si="181"/>
        <v>0</v>
      </c>
      <c r="M1886" s="56">
        <f t="shared" si="178"/>
        <v>0</v>
      </c>
      <c r="N1886" s="5">
        <f t="shared" si="179"/>
        <v>1</v>
      </c>
      <c r="O1886" s="5">
        <f t="shared" si="182"/>
        <v>0</v>
      </c>
    </row>
    <row r="1887" spans="7:15" x14ac:dyDescent="0.2">
      <c r="G1887" s="3"/>
      <c r="H1887" s="2"/>
      <c r="I1887" s="12"/>
      <c r="J1887" s="67">
        <f t="shared" si="177"/>
        <v>0</v>
      </c>
      <c r="K1887" s="5">
        <f t="shared" si="180"/>
        <v>0</v>
      </c>
      <c r="L1887" s="54">
        <f t="shared" si="181"/>
        <v>0</v>
      </c>
      <c r="M1887" s="56">
        <f t="shared" si="178"/>
        <v>0</v>
      </c>
      <c r="N1887" s="5">
        <f t="shared" si="179"/>
        <v>1</v>
      </c>
      <c r="O1887" s="5">
        <f t="shared" si="182"/>
        <v>0</v>
      </c>
    </row>
    <row r="1888" spans="7:15" x14ac:dyDescent="0.2">
      <c r="G1888" s="3"/>
      <c r="H1888" s="2"/>
      <c r="I1888" s="12"/>
      <c r="J1888" s="67">
        <f t="shared" si="177"/>
        <v>0</v>
      </c>
      <c r="K1888" s="5">
        <f t="shared" si="180"/>
        <v>0</v>
      </c>
      <c r="L1888" s="54">
        <f t="shared" si="181"/>
        <v>0</v>
      </c>
      <c r="M1888" s="56">
        <f t="shared" si="178"/>
        <v>0</v>
      </c>
      <c r="N1888" s="5">
        <f t="shared" si="179"/>
        <v>1</v>
      </c>
      <c r="O1888" s="5">
        <f t="shared" si="182"/>
        <v>0</v>
      </c>
    </row>
    <row r="1889" spans="7:15" x14ac:dyDescent="0.2">
      <c r="G1889" s="3"/>
      <c r="H1889" s="2"/>
      <c r="I1889" s="12"/>
      <c r="J1889" s="67">
        <f t="shared" si="177"/>
        <v>0</v>
      </c>
      <c r="K1889" s="5">
        <f t="shared" si="180"/>
        <v>0</v>
      </c>
      <c r="L1889" s="54">
        <f t="shared" si="181"/>
        <v>0</v>
      </c>
      <c r="M1889" s="56">
        <f t="shared" si="178"/>
        <v>0</v>
      </c>
      <c r="N1889" s="5">
        <f t="shared" si="179"/>
        <v>1</v>
      </c>
      <c r="O1889" s="5">
        <f t="shared" si="182"/>
        <v>0</v>
      </c>
    </row>
    <row r="1890" spans="7:15" x14ac:dyDescent="0.2">
      <c r="G1890" s="3"/>
      <c r="H1890" s="2"/>
      <c r="I1890" s="12"/>
      <c r="J1890" s="67">
        <f t="shared" si="177"/>
        <v>0</v>
      </c>
      <c r="K1890" s="5">
        <f t="shared" si="180"/>
        <v>0</v>
      </c>
      <c r="L1890" s="54">
        <f t="shared" si="181"/>
        <v>0</v>
      </c>
      <c r="M1890" s="56">
        <f t="shared" si="178"/>
        <v>0</v>
      </c>
      <c r="N1890" s="5">
        <f t="shared" si="179"/>
        <v>1</v>
      </c>
      <c r="O1890" s="5">
        <f t="shared" si="182"/>
        <v>0</v>
      </c>
    </row>
    <row r="1891" spans="7:15" x14ac:dyDescent="0.2">
      <c r="G1891" s="3"/>
      <c r="H1891" s="2"/>
      <c r="I1891" s="12"/>
      <c r="J1891" s="67">
        <f t="shared" si="177"/>
        <v>0</v>
      </c>
      <c r="K1891" s="5">
        <f t="shared" si="180"/>
        <v>0</v>
      </c>
      <c r="L1891" s="54">
        <f t="shared" si="181"/>
        <v>0</v>
      </c>
      <c r="M1891" s="56">
        <f t="shared" si="178"/>
        <v>0</v>
      </c>
      <c r="N1891" s="5">
        <f t="shared" si="179"/>
        <v>1</v>
      </c>
      <c r="O1891" s="5">
        <f t="shared" si="182"/>
        <v>0</v>
      </c>
    </row>
    <row r="1892" spans="7:15" x14ac:dyDescent="0.2">
      <c r="G1892" s="3"/>
      <c r="H1892" s="2"/>
      <c r="I1892" s="12"/>
      <c r="J1892" s="67">
        <f t="shared" si="177"/>
        <v>0</v>
      </c>
      <c r="K1892" s="5">
        <f t="shared" si="180"/>
        <v>0</v>
      </c>
      <c r="L1892" s="54">
        <f t="shared" si="181"/>
        <v>0</v>
      </c>
      <c r="M1892" s="56" t="e">
        <f>IF(D1892="",#REF!,D1892)</f>
        <v>#REF!</v>
      </c>
      <c r="N1892" s="5">
        <f t="shared" si="179"/>
        <v>1</v>
      </c>
      <c r="O1892" s="5">
        <f t="shared" si="182"/>
        <v>0</v>
      </c>
    </row>
    <row r="1893" spans="7:15" x14ac:dyDescent="0.2">
      <c r="G1893" s="3"/>
      <c r="H1893" s="2"/>
      <c r="I1893" s="12"/>
      <c r="J1893" s="67">
        <f t="shared" si="177"/>
        <v>0</v>
      </c>
      <c r="K1893" s="5">
        <f t="shared" si="180"/>
        <v>0</v>
      </c>
      <c r="L1893" s="54">
        <f t="shared" si="181"/>
        <v>0</v>
      </c>
      <c r="M1893" s="56" t="e">
        <f>IF(D1893="",#REF!,D1893)</f>
        <v>#REF!</v>
      </c>
      <c r="N1893" s="5">
        <f t="shared" si="179"/>
        <v>1</v>
      </c>
      <c r="O1893" s="5">
        <f t="shared" si="182"/>
        <v>0</v>
      </c>
    </row>
    <row r="1894" spans="7:15" x14ac:dyDescent="0.2">
      <c r="G1894" s="3"/>
      <c r="H1894" s="2"/>
      <c r="I1894" s="12"/>
      <c r="J1894" s="67">
        <f t="shared" si="177"/>
        <v>0</v>
      </c>
      <c r="K1894" s="5">
        <f t="shared" si="180"/>
        <v>0</v>
      </c>
      <c r="L1894" s="54">
        <f t="shared" si="181"/>
        <v>0</v>
      </c>
      <c r="M1894" s="56">
        <f t="shared" ref="M1894:M1945" si="183">IF(D1894="",D1893,D1894)</f>
        <v>0</v>
      </c>
      <c r="N1894" s="5">
        <f t="shared" si="179"/>
        <v>1</v>
      </c>
      <c r="O1894" s="5">
        <f t="shared" si="182"/>
        <v>0</v>
      </c>
    </row>
    <row r="1895" spans="7:15" x14ac:dyDescent="0.2">
      <c r="G1895" s="3"/>
      <c r="H1895" s="2"/>
      <c r="I1895" s="12"/>
      <c r="J1895" s="67">
        <f t="shared" si="177"/>
        <v>0</v>
      </c>
      <c r="K1895" s="5">
        <f t="shared" si="180"/>
        <v>0</v>
      </c>
      <c r="L1895" s="54">
        <f t="shared" si="181"/>
        <v>0</v>
      </c>
      <c r="M1895" s="56">
        <f t="shared" si="183"/>
        <v>0</v>
      </c>
      <c r="N1895" s="5">
        <f t="shared" si="179"/>
        <v>1</v>
      </c>
      <c r="O1895" s="5">
        <f t="shared" si="182"/>
        <v>0</v>
      </c>
    </row>
    <row r="1896" spans="7:15" x14ac:dyDescent="0.2">
      <c r="G1896" s="3"/>
      <c r="H1896" s="2"/>
      <c r="I1896" s="12"/>
      <c r="J1896" s="67">
        <f t="shared" si="177"/>
        <v>0</v>
      </c>
      <c r="K1896" s="5">
        <f t="shared" si="180"/>
        <v>0</v>
      </c>
      <c r="L1896" s="54">
        <f t="shared" si="181"/>
        <v>0</v>
      </c>
      <c r="M1896" s="56">
        <f t="shared" si="183"/>
        <v>0</v>
      </c>
      <c r="N1896" s="5">
        <f t="shared" si="179"/>
        <v>1</v>
      </c>
      <c r="O1896" s="5">
        <f t="shared" si="182"/>
        <v>0</v>
      </c>
    </row>
    <row r="1897" spans="7:15" x14ac:dyDescent="0.2">
      <c r="G1897" s="3"/>
      <c r="H1897" s="2"/>
      <c r="I1897" s="12"/>
      <c r="J1897" s="67">
        <f t="shared" si="177"/>
        <v>0</v>
      </c>
      <c r="K1897" s="5">
        <f t="shared" si="180"/>
        <v>0</v>
      </c>
      <c r="L1897" s="54">
        <f t="shared" si="181"/>
        <v>0</v>
      </c>
      <c r="M1897" s="56">
        <f t="shared" si="183"/>
        <v>0</v>
      </c>
      <c r="N1897" s="5">
        <f t="shared" si="179"/>
        <v>1</v>
      </c>
      <c r="O1897" s="5">
        <f t="shared" si="182"/>
        <v>0</v>
      </c>
    </row>
    <row r="1898" spans="7:15" x14ac:dyDescent="0.2">
      <c r="G1898" s="3"/>
      <c r="H1898" s="2"/>
      <c r="I1898" s="12"/>
      <c r="J1898" s="67">
        <f t="shared" ref="J1898:J1961" si="184">IF(A1898=C1898,0,H1898)</f>
        <v>0</v>
      </c>
      <c r="K1898" s="5">
        <f t="shared" si="180"/>
        <v>0</v>
      </c>
      <c r="L1898" s="54">
        <f t="shared" si="181"/>
        <v>0</v>
      </c>
      <c r="M1898" s="56">
        <f t="shared" si="183"/>
        <v>0</v>
      </c>
      <c r="N1898" s="5">
        <f t="shared" si="179"/>
        <v>1</v>
      </c>
      <c r="O1898" s="5">
        <f t="shared" si="182"/>
        <v>0</v>
      </c>
    </row>
    <row r="1899" spans="7:15" x14ac:dyDescent="0.2">
      <c r="G1899" s="3"/>
      <c r="H1899" s="2"/>
      <c r="I1899" s="12"/>
      <c r="J1899" s="67">
        <f t="shared" si="184"/>
        <v>0</v>
      </c>
      <c r="K1899" s="5">
        <f t="shared" si="180"/>
        <v>0</v>
      </c>
      <c r="L1899" s="54">
        <f t="shared" si="181"/>
        <v>0</v>
      </c>
      <c r="M1899" s="56">
        <f t="shared" si="183"/>
        <v>0</v>
      </c>
      <c r="N1899" s="5">
        <f t="shared" si="179"/>
        <v>1</v>
      </c>
      <c r="O1899" s="5">
        <f t="shared" si="182"/>
        <v>0</v>
      </c>
    </row>
    <row r="1900" spans="7:15" x14ac:dyDescent="0.2">
      <c r="G1900" s="3"/>
      <c r="H1900" s="2"/>
      <c r="I1900" s="12"/>
      <c r="J1900" s="67">
        <f t="shared" si="184"/>
        <v>0</v>
      </c>
      <c r="K1900" s="5">
        <f t="shared" si="180"/>
        <v>0</v>
      </c>
      <c r="L1900" s="54">
        <f t="shared" si="181"/>
        <v>0</v>
      </c>
      <c r="M1900" s="56">
        <f t="shared" si="183"/>
        <v>0</v>
      </c>
      <c r="N1900" s="5">
        <f t="shared" si="179"/>
        <v>1</v>
      </c>
      <c r="O1900" s="5">
        <f t="shared" si="182"/>
        <v>0</v>
      </c>
    </row>
    <row r="1901" spans="7:15" x14ac:dyDescent="0.2">
      <c r="G1901" s="3"/>
      <c r="H1901" s="2"/>
      <c r="I1901" s="12"/>
      <c r="J1901" s="67">
        <f t="shared" si="184"/>
        <v>0</v>
      </c>
      <c r="K1901" s="5">
        <f t="shared" si="180"/>
        <v>0</v>
      </c>
      <c r="L1901" s="54">
        <f t="shared" si="181"/>
        <v>0</v>
      </c>
      <c r="M1901" s="56">
        <f t="shared" si="183"/>
        <v>0</v>
      </c>
      <c r="N1901" s="5">
        <f t="shared" si="179"/>
        <v>1</v>
      </c>
      <c r="O1901" s="5">
        <f t="shared" si="182"/>
        <v>0</v>
      </c>
    </row>
    <row r="1902" spans="7:15" x14ac:dyDescent="0.2">
      <c r="G1902" s="3"/>
      <c r="H1902" s="2"/>
      <c r="I1902" s="12"/>
      <c r="J1902" s="67">
        <f t="shared" si="184"/>
        <v>0</v>
      </c>
      <c r="K1902" s="5">
        <f t="shared" si="180"/>
        <v>0</v>
      </c>
      <c r="L1902" s="54">
        <f t="shared" si="181"/>
        <v>0</v>
      </c>
      <c r="M1902" s="56">
        <f t="shared" si="183"/>
        <v>0</v>
      </c>
      <c r="N1902" s="5">
        <f t="shared" si="179"/>
        <v>1</v>
      </c>
      <c r="O1902" s="5">
        <f t="shared" si="182"/>
        <v>0</v>
      </c>
    </row>
    <row r="1903" spans="7:15" x14ac:dyDescent="0.2">
      <c r="G1903" s="3"/>
      <c r="H1903" s="2"/>
      <c r="I1903" s="12"/>
      <c r="J1903" s="67">
        <f t="shared" si="184"/>
        <v>0</v>
      </c>
      <c r="K1903" s="5">
        <f t="shared" si="180"/>
        <v>0</v>
      </c>
      <c r="L1903" s="54">
        <f t="shared" si="181"/>
        <v>0</v>
      </c>
      <c r="M1903" s="56" t="e">
        <f>IF(D1903="",#REF!,D1903)</f>
        <v>#REF!</v>
      </c>
      <c r="N1903" s="5">
        <f t="shared" si="179"/>
        <v>1</v>
      </c>
      <c r="O1903" s="5">
        <f t="shared" si="182"/>
        <v>0</v>
      </c>
    </row>
    <row r="1904" spans="7:15" x14ac:dyDescent="0.2">
      <c r="G1904" s="3"/>
      <c r="H1904" s="2"/>
      <c r="I1904" s="12"/>
      <c r="J1904" s="67">
        <f t="shared" si="184"/>
        <v>0</v>
      </c>
      <c r="K1904" s="5">
        <f t="shared" si="180"/>
        <v>0</v>
      </c>
      <c r="L1904" s="54">
        <f t="shared" si="181"/>
        <v>0</v>
      </c>
      <c r="M1904" s="56">
        <f t="shared" si="183"/>
        <v>0</v>
      </c>
      <c r="N1904" s="5">
        <f t="shared" si="179"/>
        <v>1</v>
      </c>
      <c r="O1904" s="5">
        <f t="shared" si="182"/>
        <v>0</v>
      </c>
    </row>
    <row r="1905" spans="7:15" x14ac:dyDescent="0.2">
      <c r="G1905" s="3"/>
      <c r="H1905" s="2"/>
      <c r="I1905" s="12"/>
      <c r="J1905" s="67">
        <f t="shared" si="184"/>
        <v>0</v>
      </c>
      <c r="K1905" s="5">
        <f t="shared" si="180"/>
        <v>0</v>
      </c>
      <c r="L1905" s="54">
        <f t="shared" si="181"/>
        <v>0</v>
      </c>
      <c r="M1905" s="56">
        <f t="shared" si="183"/>
        <v>0</v>
      </c>
      <c r="N1905" s="5">
        <f t="shared" si="179"/>
        <v>1</v>
      </c>
      <c r="O1905" s="5">
        <f t="shared" si="182"/>
        <v>0</v>
      </c>
    </row>
    <row r="1906" spans="7:15" x14ac:dyDescent="0.2">
      <c r="G1906" s="3"/>
      <c r="H1906" s="2"/>
      <c r="I1906" s="12"/>
      <c r="J1906" s="67">
        <f t="shared" si="184"/>
        <v>0</v>
      </c>
      <c r="K1906" s="5">
        <f t="shared" si="180"/>
        <v>0</v>
      </c>
      <c r="L1906" s="54">
        <f t="shared" si="181"/>
        <v>0</v>
      </c>
      <c r="M1906" s="56">
        <f t="shared" si="183"/>
        <v>0</v>
      </c>
      <c r="N1906" s="5">
        <f t="shared" si="179"/>
        <v>1</v>
      </c>
      <c r="O1906" s="5">
        <f t="shared" si="182"/>
        <v>0</v>
      </c>
    </row>
    <row r="1907" spans="7:15" x14ac:dyDescent="0.2">
      <c r="G1907" s="3"/>
      <c r="H1907" s="2"/>
      <c r="I1907" s="12"/>
      <c r="J1907" s="67">
        <f t="shared" si="184"/>
        <v>0</v>
      </c>
      <c r="K1907" s="5">
        <f t="shared" si="180"/>
        <v>0</v>
      </c>
      <c r="L1907" s="54">
        <f t="shared" si="181"/>
        <v>0</v>
      </c>
      <c r="M1907" s="56" t="e">
        <f>IF(D1907="",#REF!,D1907)</f>
        <v>#REF!</v>
      </c>
      <c r="N1907" s="5">
        <f t="shared" si="179"/>
        <v>1</v>
      </c>
      <c r="O1907" s="5">
        <f t="shared" si="182"/>
        <v>0</v>
      </c>
    </row>
    <row r="1908" spans="7:15" x14ac:dyDescent="0.2">
      <c r="G1908" s="3"/>
      <c r="H1908" s="2"/>
      <c r="I1908" s="12"/>
      <c r="J1908" s="67">
        <f t="shared" si="184"/>
        <v>0</v>
      </c>
      <c r="K1908" s="5">
        <f t="shared" si="180"/>
        <v>0</v>
      </c>
      <c r="L1908" s="54">
        <f t="shared" si="181"/>
        <v>0</v>
      </c>
      <c r="M1908" s="56">
        <f t="shared" si="183"/>
        <v>0</v>
      </c>
      <c r="N1908" s="5">
        <f t="shared" si="179"/>
        <v>1</v>
      </c>
      <c r="O1908" s="5">
        <f t="shared" si="182"/>
        <v>0</v>
      </c>
    </row>
    <row r="1909" spans="7:15" x14ac:dyDescent="0.2">
      <c r="G1909" s="3"/>
      <c r="H1909" s="2"/>
      <c r="I1909" s="12"/>
      <c r="J1909" s="67">
        <f t="shared" si="184"/>
        <v>0</v>
      </c>
      <c r="K1909" s="5">
        <f t="shared" si="180"/>
        <v>0</v>
      </c>
      <c r="L1909" s="54">
        <f t="shared" si="181"/>
        <v>0</v>
      </c>
      <c r="M1909" s="56">
        <f t="shared" si="183"/>
        <v>0</v>
      </c>
      <c r="N1909" s="5">
        <f t="shared" si="179"/>
        <v>1</v>
      </c>
      <c r="O1909" s="5">
        <f t="shared" si="182"/>
        <v>0</v>
      </c>
    </row>
    <row r="1910" spans="7:15" x14ac:dyDescent="0.2">
      <c r="G1910" s="3"/>
      <c r="H1910" s="2"/>
      <c r="I1910" s="12"/>
      <c r="J1910" s="67">
        <f t="shared" si="184"/>
        <v>0</v>
      </c>
      <c r="K1910" s="5">
        <f t="shared" si="180"/>
        <v>0</v>
      </c>
      <c r="L1910" s="54">
        <f t="shared" si="181"/>
        <v>0</v>
      </c>
      <c r="M1910" s="56" t="e">
        <f>IF(D1910="",#REF!,D1910)</f>
        <v>#REF!</v>
      </c>
      <c r="N1910" s="5">
        <f t="shared" si="179"/>
        <v>1</v>
      </c>
      <c r="O1910" s="5">
        <f t="shared" si="182"/>
        <v>0</v>
      </c>
    </row>
    <row r="1911" spans="7:15" x14ac:dyDescent="0.2">
      <c r="G1911" s="3"/>
      <c r="H1911" s="2"/>
      <c r="I1911" s="12"/>
      <c r="J1911" s="67">
        <f t="shared" si="184"/>
        <v>0</v>
      </c>
      <c r="K1911" s="5">
        <f t="shared" si="180"/>
        <v>0</v>
      </c>
      <c r="L1911" s="54">
        <f t="shared" si="181"/>
        <v>0</v>
      </c>
      <c r="M1911" s="56">
        <f t="shared" si="183"/>
        <v>0</v>
      </c>
      <c r="N1911" s="5">
        <f t="shared" si="179"/>
        <v>1</v>
      </c>
      <c r="O1911" s="5">
        <f t="shared" si="182"/>
        <v>0</v>
      </c>
    </row>
    <row r="1912" spans="7:15" x14ac:dyDescent="0.2">
      <c r="G1912" s="3"/>
      <c r="H1912" s="2"/>
      <c r="I1912" s="12"/>
      <c r="J1912" s="67">
        <f t="shared" si="184"/>
        <v>0</v>
      </c>
      <c r="K1912" s="5">
        <f t="shared" si="180"/>
        <v>0</v>
      </c>
      <c r="L1912" s="54">
        <f t="shared" si="181"/>
        <v>0</v>
      </c>
      <c r="M1912" s="56" t="e">
        <f>IF(D1912="",#REF!,D1912)</f>
        <v>#REF!</v>
      </c>
      <c r="N1912" s="5">
        <f t="shared" si="179"/>
        <v>1</v>
      </c>
      <c r="O1912" s="5">
        <f t="shared" si="182"/>
        <v>0</v>
      </c>
    </row>
    <row r="1913" spans="7:15" x14ac:dyDescent="0.2">
      <c r="G1913" s="3"/>
      <c r="H1913" s="2"/>
      <c r="I1913" s="12"/>
      <c r="J1913" s="67">
        <f t="shared" si="184"/>
        <v>0</v>
      </c>
      <c r="K1913" s="5">
        <f t="shared" si="180"/>
        <v>0</v>
      </c>
      <c r="L1913" s="54">
        <f t="shared" si="181"/>
        <v>0</v>
      </c>
      <c r="M1913" s="56">
        <f t="shared" si="183"/>
        <v>0</v>
      </c>
      <c r="N1913" s="5">
        <f t="shared" si="179"/>
        <v>1</v>
      </c>
      <c r="O1913" s="5">
        <f t="shared" si="182"/>
        <v>0</v>
      </c>
    </row>
    <row r="1914" spans="7:15" x14ac:dyDescent="0.2">
      <c r="G1914" s="3"/>
      <c r="H1914" s="2"/>
      <c r="I1914" s="12"/>
      <c r="J1914" s="67">
        <f t="shared" si="184"/>
        <v>0</v>
      </c>
      <c r="K1914" s="5">
        <f t="shared" si="180"/>
        <v>0</v>
      </c>
      <c r="L1914" s="54">
        <f t="shared" si="181"/>
        <v>0</v>
      </c>
      <c r="M1914" s="56">
        <f t="shared" si="183"/>
        <v>0</v>
      </c>
      <c r="N1914" s="5">
        <f t="shared" si="179"/>
        <v>1</v>
      </c>
      <c r="O1914" s="5">
        <f t="shared" si="182"/>
        <v>0</v>
      </c>
    </row>
    <row r="1915" spans="7:15" x14ac:dyDescent="0.2">
      <c r="G1915" s="3"/>
      <c r="H1915" s="2"/>
      <c r="I1915" s="12"/>
      <c r="J1915" s="67">
        <f t="shared" si="184"/>
        <v>0</v>
      </c>
      <c r="K1915" s="5">
        <f t="shared" si="180"/>
        <v>0</v>
      </c>
      <c r="L1915" s="54">
        <f t="shared" si="181"/>
        <v>0</v>
      </c>
      <c r="M1915" s="56">
        <f t="shared" si="183"/>
        <v>0</v>
      </c>
      <c r="N1915" s="5">
        <f t="shared" si="179"/>
        <v>1</v>
      </c>
      <c r="O1915" s="5">
        <f t="shared" si="182"/>
        <v>0</v>
      </c>
    </row>
    <row r="1916" spans="7:15" x14ac:dyDescent="0.2">
      <c r="G1916" s="3"/>
      <c r="H1916" s="2"/>
      <c r="I1916" s="12"/>
      <c r="J1916" s="67">
        <f t="shared" si="184"/>
        <v>0</v>
      </c>
      <c r="K1916" s="5">
        <f t="shared" si="180"/>
        <v>0</v>
      </c>
      <c r="L1916" s="54">
        <f t="shared" si="181"/>
        <v>0</v>
      </c>
      <c r="M1916" s="56">
        <f t="shared" si="183"/>
        <v>0</v>
      </c>
      <c r="N1916" s="5">
        <f t="shared" si="179"/>
        <v>1</v>
      </c>
      <c r="O1916" s="5">
        <f t="shared" si="182"/>
        <v>0</v>
      </c>
    </row>
    <row r="1917" spans="7:15" x14ac:dyDescent="0.2">
      <c r="G1917" s="3"/>
      <c r="H1917" s="2"/>
      <c r="I1917" s="12"/>
      <c r="J1917" s="67">
        <f t="shared" si="184"/>
        <v>0</v>
      </c>
      <c r="K1917" s="5">
        <f t="shared" si="180"/>
        <v>0</v>
      </c>
      <c r="L1917" s="54">
        <f t="shared" si="181"/>
        <v>0</v>
      </c>
      <c r="M1917" s="56">
        <f t="shared" si="183"/>
        <v>0</v>
      </c>
      <c r="N1917" s="5">
        <f t="shared" si="179"/>
        <v>1</v>
      </c>
      <c r="O1917" s="5">
        <f t="shared" si="182"/>
        <v>0</v>
      </c>
    </row>
    <row r="1918" spans="7:15" x14ac:dyDescent="0.2">
      <c r="G1918" s="3"/>
      <c r="H1918" s="2"/>
      <c r="I1918" s="12"/>
      <c r="J1918" s="67">
        <f t="shared" si="184"/>
        <v>0</v>
      </c>
      <c r="K1918" s="5">
        <f t="shared" si="180"/>
        <v>0</v>
      </c>
      <c r="L1918" s="54">
        <f t="shared" si="181"/>
        <v>0</v>
      </c>
      <c r="M1918" s="56">
        <f t="shared" si="183"/>
        <v>0</v>
      </c>
      <c r="N1918" s="5">
        <f t="shared" si="179"/>
        <v>1</v>
      </c>
      <c r="O1918" s="5">
        <f t="shared" si="182"/>
        <v>0</v>
      </c>
    </row>
    <row r="1919" spans="7:15" x14ac:dyDescent="0.2">
      <c r="G1919" s="3"/>
      <c r="H1919" s="2"/>
      <c r="I1919" s="12"/>
      <c r="J1919" s="67">
        <f t="shared" si="184"/>
        <v>0</v>
      </c>
      <c r="K1919" s="5">
        <f t="shared" si="180"/>
        <v>0</v>
      </c>
      <c r="L1919" s="54">
        <f t="shared" si="181"/>
        <v>0</v>
      </c>
      <c r="M1919" s="56">
        <f t="shared" si="183"/>
        <v>0</v>
      </c>
      <c r="N1919" s="5">
        <f t="shared" si="179"/>
        <v>1</v>
      </c>
      <c r="O1919" s="5">
        <f t="shared" si="182"/>
        <v>0</v>
      </c>
    </row>
    <row r="1920" spans="7:15" x14ac:dyDescent="0.2">
      <c r="G1920" s="3"/>
      <c r="H1920" s="2"/>
      <c r="I1920" s="12"/>
      <c r="J1920" s="67">
        <f t="shared" si="184"/>
        <v>0</v>
      </c>
      <c r="K1920" s="5">
        <f t="shared" si="180"/>
        <v>0</v>
      </c>
      <c r="L1920" s="54">
        <f t="shared" si="181"/>
        <v>0</v>
      </c>
      <c r="M1920" s="56">
        <f t="shared" si="183"/>
        <v>0</v>
      </c>
      <c r="N1920" s="5">
        <f t="shared" si="179"/>
        <v>1</v>
      </c>
      <c r="O1920" s="5">
        <f t="shared" si="182"/>
        <v>0</v>
      </c>
    </row>
    <row r="1921" spans="7:15" x14ac:dyDescent="0.2">
      <c r="G1921" s="3"/>
      <c r="H1921" s="2"/>
      <c r="I1921" s="12"/>
      <c r="J1921" s="67">
        <f t="shared" si="184"/>
        <v>0</v>
      </c>
      <c r="K1921" s="5">
        <f t="shared" si="180"/>
        <v>0</v>
      </c>
      <c r="L1921" s="54">
        <f t="shared" si="181"/>
        <v>0</v>
      </c>
      <c r="M1921" s="56">
        <f t="shared" si="183"/>
        <v>0</v>
      </c>
      <c r="N1921" s="5">
        <f t="shared" si="179"/>
        <v>1</v>
      </c>
      <c r="O1921" s="5">
        <f t="shared" si="182"/>
        <v>0</v>
      </c>
    </row>
    <row r="1922" spans="7:15" x14ac:dyDescent="0.2">
      <c r="G1922" s="3"/>
      <c r="H1922" s="2"/>
      <c r="I1922" s="12"/>
      <c r="J1922" s="67">
        <f t="shared" si="184"/>
        <v>0</v>
      </c>
      <c r="K1922" s="5">
        <f t="shared" si="180"/>
        <v>0</v>
      </c>
      <c r="L1922" s="54">
        <f t="shared" si="181"/>
        <v>0</v>
      </c>
      <c r="M1922" s="56">
        <f t="shared" si="183"/>
        <v>0</v>
      </c>
      <c r="N1922" s="5">
        <f t="shared" si="179"/>
        <v>1</v>
      </c>
      <c r="O1922" s="5">
        <f t="shared" si="182"/>
        <v>0</v>
      </c>
    </row>
    <row r="1923" spans="7:15" x14ac:dyDescent="0.2">
      <c r="G1923" s="3"/>
      <c r="H1923" s="2"/>
      <c r="I1923" s="12"/>
      <c r="J1923" s="67">
        <f t="shared" si="184"/>
        <v>0</v>
      </c>
      <c r="K1923" s="5">
        <f t="shared" si="180"/>
        <v>0</v>
      </c>
      <c r="L1923" s="54">
        <f t="shared" si="181"/>
        <v>0</v>
      </c>
      <c r="M1923" s="56" t="e">
        <f>IF(D1923="",#REF!,D1923)</f>
        <v>#REF!</v>
      </c>
      <c r="N1923" s="5">
        <f t="shared" ref="N1923:N1986" si="185">IF(B1923=D1923,1,0)</f>
        <v>1</v>
      </c>
      <c r="O1923" s="5">
        <f t="shared" si="182"/>
        <v>0</v>
      </c>
    </row>
    <row r="1924" spans="7:15" x14ac:dyDescent="0.2">
      <c r="G1924" s="3"/>
      <c r="H1924" s="2"/>
      <c r="I1924" s="12"/>
      <c r="J1924" s="67">
        <f t="shared" si="184"/>
        <v>0</v>
      </c>
      <c r="K1924" s="5">
        <f t="shared" si="180"/>
        <v>0</v>
      </c>
      <c r="L1924" s="54">
        <f t="shared" si="181"/>
        <v>0</v>
      </c>
      <c r="M1924" s="56" t="e">
        <f>IF(D1924="",#REF!,D1924)</f>
        <v>#REF!</v>
      </c>
      <c r="N1924" s="5">
        <f t="shared" si="185"/>
        <v>1</v>
      </c>
      <c r="O1924" s="5">
        <f t="shared" si="182"/>
        <v>0</v>
      </c>
    </row>
    <row r="1925" spans="7:15" x14ac:dyDescent="0.2">
      <c r="G1925" s="3"/>
      <c r="H1925" s="2"/>
      <c r="I1925" s="12"/>
      <c r="J1925" s="67">
        <f t="shared" si="184"/>
        <v>0</v>
      </c>
      <c r="K1925" s="5">
        <f t="shared" si="180"/>
        <v>0</v>
      </c>
      <c r="L1925" s="54">
        <f t="shared" si="181"/>
        <v>0</v>
      </c>
      <c r="M1925" s="56">
        <f t="shared" si="183"/>
        <v>0</v>
      </c>
      <c r="N1925" s="5">
        <f t="shared" si="185"/>
        <v>1</v>
      </c>
      <c r="O1925" s="5">
        <f t="shared" si="182"/>
        <v>0</v>
      </c>
    </row>
    <row r="1926" spans="7:15" x14ac:dyDescent="0.2">
      <c r="G1926" s="3"/>
      <c r="H1926" s="2"/>
      <c r="I1926" s="12"/>
      <c r="J1926" s="67">
        <f t="shared" si="184"/>
        <v>0</v>
      </c>
      <c r="K1926" s="5">
        <f t="shared" ref="K1926:K1989" si="186">IF(J1926&gt;0,1,0)</f>
        <v>0</v>
      </c>
      <c r="L1926" s="54">
        <f t="shared" ref="L1926:L1989" si="187">IF(K1926=0,0,IF(I1926="did not close",0,IF(I1926="",0,1)))</f>
        <v>0</v>
      </c>
      <c r="M1926" s="56">
        <f t="shared" si="183"/>
        <v>0</v>
      </c>
      <c r="N1926" s="5">
        <f t="shared" si="185"/>
        <v>1</v>
      </c>
      <c r="O1926" s="5">
        <f t="shared" ref="O1926:O1989" si="188">IF(K1926=0,IF(I1926="did not close",0,IF(I1926="",0,1)),0)</f>
        <v>0</v>
      </c>
    </row>
    <row r="1927" spans="7:15" x14ac:dyDescent="0.2">
      <c r="G1927" s="3"/>
      <c r="H1927" s="2"/>
      <c r="I1927" s="12"/>
      <c r="J1927" s="67">
        <f t="shared" si="184"/>
        <v>0</v>
      </c>
      <c r="K1927" s="5">
        <f t="shared" si="186"/>
        <v>0</v>
      </c>
      <c r="L1927" s="54">
        <f t="shared" si="187"/>
        <v>0</v>
      </c>
      <c r="M1927" s="56">
        <f t="shared" si="183"/>
        <v>0</v>
      </c>
      <c r="N1927" s="5">
        <f t="shared" si="185"/>
        <v>1</v>
      </c>
      <c r="O1927" s="5">
        <f t="shared" si="188"/>
        <v>0</v>
      </c>
    </row>
    <row r="1928" spans="7:15" x14ac:dyDescent="0.2">
      <c r="G1928" s="3"/>
      <c r="H1928" s="2"/>
      <c r="I1928" s="12"/>
      <c r="J1928" s="67">
        <f t="shared" si="184"/>
        <v>0</v>
      </c>
      <c r="K1928" s="5">
        <f t="shared" si="186"/>
        <v>0</v>
      </c>
      <c r="L1928" s="54">
        <f t="shared" si="187"/>
        <v>0</v>
      </c>
      <c r="M1928" s="56">
        <f t="shared" si="183"/>
        <v>0</v>
      </c>
      <c r="N1928" s="5">
        <f t="shared" si="185"/>
        <v>1</v>
      </c>
      <c r="O1928" s="5">
        <f t="shared" si="188"/>
        <v>0</v>
      </c>
    </row>
    <row r="1929" spans="7:15" x14ac:dyDescent="0.2">
      <c r="G1929" s="3"/>
      <c r="H1929" s="2"/>
      <c r="I1929" s="12"/>
      <c r="J1929" s="67">
        <f t="shared" si="184"/>
        <v>0</v>
      </c>
      <c r="K1929" s="5">
        <f t="shared" si="186"/>
        <v>0</v>
      </c>
      <c r="L1929" s="54">
        <f t="shared" si="187"/>
        <v>0</v>
      </c>
      <c r="M1929" s="56">
        <f t="shared" si="183"/>
        <v>0</v>
      </c>
      <c r="N1929" s="5">
        <f t="shared" si="185"/>
        <v>1</v>
      </c>
      <c r="O1929" s="5">
        <f t="shared" si="188"/>
        <v>0</v>
      </c>
    </row>
    <row r="1930" spans="7:15" x14ac:dyDescent="0.2">
      <c r="G1930" s="3"/>
      <c r="H1930" s="2"/>
      <c r="I1930" s="12"/>
      <c r="J1930" s="67">
        <f t="shared" si="184"/>
        <v>0</v>
      </c>
      <c r="K1930" s="5">
        <f t="shared" si="186"/>
        <v>0</v>
      </c>
      <c r="L1930" s="54">
        <f t="shared" si="187"/>
        <v>0</v>
      </c>
      <c r="M1930" s="56">
        <f t="shared" si="183"/>
        <v>0</v>
      </c>
      <c r="N1930" s="5">
        <f t="shared" si="185"/>
        <v>1</v>
      </c>
      <c r="O1930" s="5">
        <f t="shared" si="188"/>
        <v>0</v>
      </c>
    </row>
    <row r="1931" spans="7:15" x14ac:dyDescent="0.2">
      <c r="G1931" s="3"/>
      <c r="H1931" s="2"/>
      <c r="I1931" s="12"/>
      <c r="J1931" s="67">
        <f t="shared" si="184"/>
        <v>0</v>
      </c>
      <c r="K1931" s="5">
        <f t="shared" si="186"/>
        <v>0</v>
      </c>
      <c r="L1931" s="54">
        <f t="shared" si="187"/>
        <v>0</v>
      </c>
      <c r="M1931" s="56" t="e">
        <f>IF(D1931="",#REF!,D1931)</f>
        <v>#REF!</v>
      </c>
      <c r="N1931" s="5">
        <f t="shared" si="185"/>
        <v>1</v>
      </c>
      <c r="O1931" s="5">
        <f t="shared" si="188"/>
        <v>0</v>
      </c>
    </row>
    <row r="1932" spans="7:15" x14ac:dyDescent="0.2">
      <c r="G1932" s="3"/>
      <c r="H1932" s="2"/>
      <c r="I1932" s="12"/>
      <c r="J1932" s="67">
        <f t="shared" si="184"/>
        <v>0</v>
      </c>
      <c r="K1932" s="5">
        <f t="shared" si="186"/>
        <v>0</v>
      </c>
      <c r="L1932" s="54">
        <f t="shared" si="187"/>
        <v>0</v>
      </c>
      <c r="M1932" s="56">
        <f t="shared" si="183"/>
        <v>0</v>
      </c>
      <c r="N1932" s="5">
        <f t="shared" si="185"/>
        <v>1</v>
      </c>
      <c r="O1932" s="5">
        <f t="shared" si="188"/>
        <v>0</v>
      </c>
    </row>
    <row r="1933" spans="7:15" x14ac:dyDescent="0.2">
      <c r="G1933" s="3"/>
      <c r="H1933" s="2"/>
      <c r="I1933" s="12"/>
      <c r="J1933" s="67">
        <f t="shared" si="184"/>
        <v>0</v>
      </c>
      <c r="K1933" s="5">
        <f t="shared" si="186"/>
        <v>0</v>
      </c>
      <c r="L1933" s="54">
        <f t="shared" si="187"/>
        <v>0</v>
      </c>
      <c r="M1933" s="56" t="e">
        <f>IF(D1933="",#REF!,D1933)</f>
        <v>#REF!</v>
      </c>
      <c r="N1933" s="5">
        <f t="shared" si="185"/>
        <v>1</v>
      </c>
      <c r="O1933" s="5">
        <f t="shared" si="188"/>
        <v>0</v>
      </c>
    </row>
    <row r="1934" spans="7:15" x14ac:dyDescent="0.2">
      <c r="G1934" s="3"/>
      <c r="H1934" s="2"/>
      <c r="I1934" s="12"/>
      <c r="J1934" s="67">
        <f t="shared" si="184"/>
        <v>0</v>
      </c>
      <c r="K1934" s="5">
        <f t="shared" si="186"/>
        <v>0</v>
      </c>
      <c r="L1934" s="54">
        <f t="shared" si="187"/>
        <v>0</v>
      </c>
      <c r="M1934" s="56" t="e">
        <f>IF(D1934="",#REF!,D1934)</f>
        <v>#REF!</v>
      </c>
      <c r="N1934" s="5">
        <f t="shared" si="185"/>
        <v>1</v>
      </c>
      <c r="O1934" s="5">
        <f t="shared" si="188"/>
        <v>0</v>
      </c>
    </row>
    <row r="1935" spans="7:15" x14ac:dyDescent="0.2">
      <c r="G1935" s="3"/>
      <c r="H1935" s="2"/>
      <c r="I1935" s="12"/>
      <c r="J1935" s="67">
        <f t="shared" si="184"/>
        <v>0</v>
      </c>
      <c r="K1935" s="5">
        <f t="shared" si="186"/>
        <v>0</v>
      </c>
      <c r="L1935" s="54">
        <f t="shared" si="187"/>
        <v>0</v>
      </c>
      <c r="M1935" s="56" t="e">
        <f>IF(D1935="",#REF!,D1935)</f>
        <v>#REF!</v>
      </c>
      <c r="N1935" s="5">
        <f t="shared" si="185"/>
        <v>1</v>
      </c>
      <c r="O1935" s="5">
        <f t="shared" si="188"/>
        <v>0</v>
      </c>
    </row>
    <row r="1936" spans="7:15" x14ac:dyDescent="0.2">
      <c r="G1936" s="3"/>
      <c r="H1936" s="2"/>
      <c r="I1936" s="12"/>
      <c r="J1936" s="67">
        <f t="shared" si="184"/>
        <v>0</v>
      </c>
      <c r="K1936" s="5">
        <f t="shared" si="186"/>
        <v>0</v>
      </c>
      <c r="L1936" s="54">
        <f t="shared" si="187"/>
        <v>0</v>
      </c>
      <c r="M1936" s="56" t="e">
        <f>IF(D1936="",#REF!,D1936)</f>
        <v>#REF!</v>
      </c>
      <c r="N1936" s="5">
        <f t="shared" si="185"/>
        <v>1</v>
      </c>
      <c r="O1936" s="5">
        <f t="shared" si="188"/>
        <v>0</v>
      </c>
    </row>
    <row r="1937" spans="7:15" x14ac:dyDescent="0.2">
      <c r="G1937" s="3"/>
      <c r="H1937" s="2"/>
      <c r="I1937" s="12"/>
      <c r="J1937" s="67">
        <f t="shared" si="184"/>
        <v>0</v>
      </c>
      <c r="K1937" s="5">
        <f t="shared" si="186"/>
        <v>0</v>
      </c>
      <c r="L1937" s="54">
        <f t="shared" si="187"/>
        <v>0</v>
      </c>
      <c r="M1937" s="56">
        <f t="shared" si="183"/>
        <v>0</v>
      </c>
      <c r="N1937" s="5">
        <f t="shared" si="185"/>
        <v>1</v>
      </c>
      <c r="O1937" s="5">
        <f t="shared" si="188"/>
        <v>0</v>
      </c>
    </row>
    <row r="1938" spans="7:15" x14ac:dyDescent="0.2">
      <c r="G1938" s="3"/>
      <c r="H1938" s="2"/>
      <c r="I1938" s="12"/>
      <c r="J1938" s="67">
        <f t="shared" si="184"/>
        <v>0</v>
      </c>
      <c r="K1938" s="5">
        <f t="shared" si="186"/>
        <v>0</v>
      </c>
      <c r="L1938" s="54">
        <f t="shared" si="187"/>
        <v>0</v>
      </c>
      <c r="M1938" s="56">
        <f t="shared" si="183"/>
        <v>0</v>
      </c>
      <c r="N1938" s="5">
        <f t="shared" si="185"/>
        <v>1</v>
      </c>
      <c r="O1938" s="5">
        <f t="shared" si="188"/>
        <v>0</v>
      </c>
    </row>
    <row r="1939" spans="7:15" x14ac:dyDescent="0.2">
      <c r="G1939" s="3"/>
      <c r="H1939" s="2"/>
      <c r="I1939" s="12"/>
      <c r="J1939" s="67">
        <f t="shared" si="184"/>
        <v>0</v>
      </c>
      <c r="K1939" s="5">
        <f t="shared" si="186"/>
        <v>0</v>
      </c>
      <c r="L1939" s="54">
        <f t="shared" si="187"/>
        <v>0</v>
      </c>
      <c r="M1939" s="56">
        <f t="shared" si="183"/>
        <v>0</v>
      </c>
      <c r="N1939" s="5">
        <f t="shared" si="185"/>
        <v>1</v>
      </c>
      <c r="O1939" s="5">
        <f t="shared" si="188"/>
        <v>0</v>
      </c>
    </row>
    <row r="1940" spans="7:15" x14ac:dyDescent="0.2">
      <c r="G1940" s="3"/>
      <c r="H1940" s="2"/>
      <c r="I1940" s="12"/>
      <c r="J1940" s="67">
        <f t="shared" si="184"/>
        <v>0</v>
      </c>
      <c r="K1940" s="5">
        <f t="shared" si="186"/>
        <v>0</v>
      </c>
      <c r="L1940" s="54">
        <f t="shared" si="187"/>
        <v>0</v>
      </c>
      <c r="M1940" s="56">
        <f t="shared" si="183"/>
        <v>0</v>
      </c>
      <c r="N1940" s="5">
        <f t="shared" si="185"/>
        <v>1</v>
      </c>
      <c r="O1940" s="5">
        <f t="shared" si="188"/>
        <v>0</v>
      </c>
    </row>
    <row r="1941" spans="7:15" x14ac:dyDescent="0.2">
      <c r="G1941" s="3"/>
      <c r="H1941" s="2"/>
      <c r="I1941" s="12"/>
      <c r="J1941" s="67">
        <f t="shared" si="184"/>
        <v>0</v>
      </c>
      <c r="K1941" s="5">
        <f t="shared" si="186"/>
        <v>0</v>
      </c>
      <c r="L1941" s="54">
        <f t="shared" si="187"/>
        <v>0</v>
      </c>
      <c r="M1941" s="56">
        <f t="shared" si="183"/>
        <v>0</v>
      </c>
      <c r="N1941" s="5">
        <f t="shared" si="185"/>
        <v>1</v>
      </c>
      <c r="O1941" s="5">
        <f t="shared" si="188"/>
        <v>0</v>
      </c>
    </row>
    <row r="1942" spans="7:15" x14ac:dyDescent="0.2">
      <c r="G1942" s="3"/>
      <c r="H1942" s="2"/>
      <c r="I1942" s="12"/>
      <c r="J1942" s="67">
        <f t="shared" si="184"/>
        <v>0</v>
      </c>
      <c r="K1942" s="5">
        <f t="shared" si="186"/>
        <v>0</v>
      </c>
      <c r="L1942" s="54">
        <f t="shared" si="187"/>
        <v>0</v>
      </c>
      <c r="M1942" s="56">
        <f t="shared" si="183"/>
        <v>0</v>
      </c>
      <c r="N1942" s="5">
        <f t="shared" si="185"/>
        <v>1</v>
      </c>
      <c r="O1942" s="5">
        <f t="shared" si="188"/>
        <v>0</v>
      </c>
    </row>
    <row r="1943" spans="7:15" x14ac:dyDescent="0.2">
      <c r="G1943" s="3"/>
      <c r="H1943" s="2"/>
      <c r="I1943" s="12"/>
      <c r="J1943" s="67">
        <f t="shared" si="184"/>
        <v>0</v>
      </c>
      <c r="K1943" s="5">
        <f t="shared" si="186"/>
        <v>0</v>
      </c>
      <c r="L1943" s="54">
        <f t="shared" si="187"/>
        <v>0</v>
      </c>
      <c r="M1943" s="56">
        <f t="shared" si="183"/>
        <v>0</v>
      </c>
      <c r="N1943" s="5">
        <f t="shared" si="185"/>
        <v>1</v>
      </c>
      <c r="O1943" s="5">
        <f t="shared" si="188"/>
        <v>0</v>
      </c>
    </row>
    <row r="1944" spans="7:15" x14ac:dyDescent="0.2">
      <c r="G1944" s="3"/>
      <c r="H1944" s="2"/>
      <c r="I1944" s="12"/>
      <c r="J1944" s="67">
        <f t="shared" si="184"/>
        <v>0</v>
      </c>
      <c r="K1944" s="5">
        <f t="shared" si="186"/>
        <v>0</v>
      </c>
      <c r="L1944" s="54">
        <f t="shared" si="187"/>
        <v>0</v>
      </c>
      <c r="M1944" s="56">
        <f t="shared" si="183"/>
        <v>0</v>
      </c>
      <c r="N1944" s="5">
        <f t="shared" si="185"/>
        <v>1</v>
      </c>
      <c r="O1944" s="5">
        <f t="shared" si="188"/>
        <v>0</v>
      </c>
    </row>
    <row r="1945" spans="7:15" x14ac:dyDescent="0.2">
      <c r="G1945" s="3"/>
      <c r="H1945" s="2"/>
      <c r="I1945" s="12"/>
      <c r="J1945" s="67">
        <f t="shared" si="184"/>
        <v>0</v>
      </c>
      <c r="K1945" s="5">
        <f t="shared" si="186"/>
        <v>0</v>
      </c>
      <c r="L1945" s="54">
        <f t="shared" si="187"/>
        <v>0</v>
      </c>
      <c r="M1945" s="56">
        <f t="shared" si="183"/>
        <v>0</v>
      </c>
      <c r="N1945" s="5">
        <f t="shared" si="185"/>
        <v>1</v>
      </c>
      <c r="O1945" s="5">
        <f t="shared" si="188"/>
        <v>0</v>
      </c>
    </row>
    <row r="1946" spans="7:15" x14ac:dyDescent="0.2">
      <c r="G1946" s="3"/>
      <c r="H1946" s="2"/>
      <c r="I1946" s="12"/>
      <c r="J1946" s="67">
        <f t="shared" si="184"/>
        <v>0</v>
      </c>
      <c r="K1946" s="5">
        <f t="shared" si="186"/>
        <v>0</v>
      </c>
      <c r="L1946" s="54">
        <f t="shared" si="187"/>
        <v>0</v>
      </c>
      <c r="M1946" s="56">
        <f t="shared" ref="M1946:M2007" si="189">IF(D1946="",D1945,D1946)</f>
        <v>0</v>
      </c>
      <c r="N1946" s="5">
        <f t="shared" si="185"/>
        <v>1</v>
      </c>
      <c r="O1946" s="5">
        <f t="shared" si="188"/>
        <v>0</v>
      </c>
    </row>
    <row r="1947" spans="7:15" x14ac:dyDescent="0.2">
      <c r="G1947" s="3"/>
      <c r="H1947" s="2"/>
      <c r="I1947" s="12"/>
      <c r="J1947" s="67">
        <f t="shared" si="184"/>
        <v>0</v>
      </c>
      <c r="K1947" s="5">
        <f t="shared" si="186"/>
        <v>0</v>
      </c>
      <c r="L1947" s="54">
        <f t="shared" si="187"/>
        <v>0</v>
      </c>
      <c r="M1947" s="56">
        <f t="shared" si="189"/>
        <v>0</v>
      </c>
      <c r="N1947" s="5">
        <f t="shared" si="185"/>
        <v>1</v>
      </c>
      <c r="O1947" s="5">
        <f t="shared" si="188"/>
        <v>0</v>
      </c>
    </row>
    <row r="1948" spans="7:15" x14ac:dyDescent="0.2">
      <c r="G1948" s="3"/>
      <c r="H1948" s="2"/>
      <c r="I1948" s="12"/>
      <c r="J1948" s="67">
        <f t="shared" si="184"/>
        <v>0</v>
      </c>
      <c r="K1948" s="5">
        <f t="shared" si="186"/>
        <v>0</v>
      </c>
      <c r="L1948" s="54">
        <f t="shared" si="187"/>
        <v>0</v>
      </c>
      <c r="M1948" s="56">
        <f t="shared" si="189"/>
        <v>0</v>
      </c>
      <c r="N1948" s="5">
        <f t="shared" si="185"/>
        <v>1</v>
      </c>
      <c r="O1948" s="5">
        <f t="shared" si="188"/>
        <v>0</v>
      </c>
    </row>
    <row r="1949" spans="7:15" x14ac:dyDescent="0.2">
      <c r="G1949" s="3"/>
      <c r="H1949" s="2"/>
      <c r="I1949" s="12"/>
      <c r="J1949" s="67">
        <f t="shared" si="184"/>
        <v>0</v>
      </c>
      <c r="K1949" s="5">
        <f t="shared" si="186"/>
        <v>0</v>
      </c>
      <c r="L1949" s="54">
        <f t="shared" si="187"/>
        <v>0</v>
      </c>
      <c r="M1949" s="56">
        <f t="shared" si="189"/>
        <v>0</v>
      </c>
      <c r="N1949" s="5">
        <f t="shared" si="185"/>
        <v>1</v>
      </c>
      <c r="O1949" s="5">
        <f t="shared" si="188"/>
        <v>0</v>
      </c>
    </row>
    <row r="1950" spans="7:15" x14ac:dyDescent="0.2">
      <c r="G1950" s="3"/>
      <c r="H1950" s="2"/>
      <c r="I1950" s="12"/>
      <c r="J1950" s="67">
        <f t="shared" si="184"/>
        <v>0</v>
      </c>
      <c r="K1950" s="5">
        <f t="shared" si="186"/>
        <v>0</v>
      </c>
      <c r="L1950" s="54">
        <f t="shared" si="187"/>
        <v>0</v>
      </c>
      <c r="M1950" s="56">
        <f t="shared" si="189"/>
        <v>0</v>
      </c>
      <c r="N1950" s="5">
        <f t="shared" si="185"/>
        <v>1</v>
      </c>
      <c r="O1950" s="5">
        <f t="shared" si="188"/>
        <v>0</v>
      </c>
    </row>
    <row r="1951" spans="7:15" x14ac:dyDescent="0.2">
      <c r="G1951" s="3"/>
      <c r="H1951" s="2"/>
      <c r="I1951" s="12"/>
      <c r="J1951" s="67">
        <f t="shared" si="184"/>
        <v>0</v>
      </c>
      <c r="K1951" s="5">
        <f t="shared" si="186"/>
        <v>0</v>
      </c>
      <c r="L1951" s="54">
        <f t="shared" si="187"/>
        <v>0</v>
      </c>
      <c r="M1951" s="56">
        <f t="shared" si="189"/>
        <v>0</v>
      </c>
      <c r="N1951" s="5">
        <f t="shared" si="185"/>
        <v>1</v>
      </c>
      <c r="O1951" s="5">
        <f t="shared" si="188"/>
        <v>0</v>
      </c>
    </row>
    <row r="1952" spans="7:15" x14ac:dyDescent="0.2">
      <c r="G1952" s="3"/>
      <c r="H1952" s="2"/>
      <c r="I1952" s="12"/>
      <c r="J1952" s="67">
        <f t="shared" si="184"/>
        <v>0</v>
      </c>
      <c r="K1952" s="5">
        <f t="shared" si="186"/>
        <v>0</v>
      </c>
      <c r="L1952" s="54">
        <f t="shared" si="187"/>
        <v>0</v>
      </c>
      <c r="M1952" s="56">
        <f t="shared" si="189"/>
        <v>0</v>
      </c>
      <c r="N1952" s="5">
        <f t="shared" si="185"/>
        <v>1</v>
      </c>
      <c r="O1952" s="5">
        <f t="shared" si="188"/>
        <v>0</v>
      </c>
    </row>
    <row r="1953" spans="7:15" x14ac:dyDescent="0.2">
      <c r="G1953" s="3"/>
      <c r="H1953" s="2"/>
      <c r="I1953" s="12"/>
      <c r="J1953" s="67">
        <f t="shared" si="184"/>
        <v>0</v>
      </c>
      <c r="K1953" s="5">
        <f t="shared" si="186"/>
        <v>0</v>
      </c>
      <c r="L1953" s="54">
        <f t="shared" si="187"/>
        <v>0</v>
      </c>
      <c r="M1953" s="56">
        <f t="shared" si="189"/>
        <v>0</v>
      </c>
      <c r="N1953" s="5">
        <f t="shared" si="185"/>
        <v>1</v>
      </c>
      <c r="O1953" s="5">
        <f t="shared" si="188"/>
        <v>0</v>
      </c>
    </row>
    <row r="1954" spans="7:15" x14ac:dyDescent="0.2">
      <c r="G1954" s="3"/>
      <c r="H1954" s="2"/>
      <c r="I1954" s="12"/>
      <c r="J1954" s="67">
        <f t="shared" si="184"/>
        <v>0</v>
      </c>
      <c r="K1954" s="5">
        <f t="shared" si="186"/>
        <v>0</v>
      </c>
      <c r="L1954" s="54">
        <f t="shared" si="187"/>
        <v>0</v>
      </c>
      <c r="M1954" s="56">
        <f t="shared" si="189"/>
        <v>0</v>
      </c>
      <c r="N1954" s="5">
        <f t="shared" si="185"/>
        <v>1</v>
      </c>
      <c r="O1954" s="5">
        <f t="shared" si="188"/>
        <v>0</v>
      </c>
    </row>
    <row r="1955" spans="7:15" x14ac:dyDescent="0.2">
      <c r="G1955" s="3"/>
      <c r="H1955" s="2"/>
      <c r="I1955" s="12"/>
      <c r="J1955" s="67">
        <f t="shared" si="184"/>
        <v>0</v>
      </c>
      <c r="K1955" s="5">
        <f t="shared" si="186"/>
        <v>0</v>
      </c>
      <c r="L1955" s="54">
        <f t="shared" si="187"/>
        <v>0</v>
      </c>
      <c r="M1955" s="56" t="e">
        <f>IF(D1955="",#REF!,D1955)</f>
        <v>#REF!</v>
      </c>
      <c r="N1955" s="5">
        <f t="shared" si="185"/>
        <v>1</v>
      </c>
      <c r="O1955" s="5">
        <f t="shared" si="188"/>
        <v>0</v>
      </c>
    </row>
    <row r="1956" spans="7:15" x14ac:dyDescent="0.2">
      <c r="G1956" s="3"/>
      <c r="H1956" s="2"/>
      <c r="I1956" s="12"/>
      <c r="J1956" s="67">
        <f t="shared" si="184"/>
        <v>0</v>
      </c>
      <c r="K1956" s="5">
        <f t="shared" si="186"/>
        <v>0</v>
      </c>
      <c r="L1956" s="54">
        <f t="shared" si="187"/>
        <v>0</v>
      </c>
      <c r="M1956" s="56">
        <f t="shared" si="189"/>
        <v>0</v>
      </c>
      <c r="N1956" s="5">
        <f t="shared" si="185"/>
        <v>1</v>
      </c>
      <c r="O1956" s="5">
        <f t="shared" si="188"/>
        <v>0</v>
      </c>
    </row>
    <row r="1957" spans="7:15" x14ac:dyDescent="0.2">
      <c r="G1957" s="3"/>
      <c r="H1957" s="2"/>
      <c r="I1957" s="12"/>
      <c r="J1957" s="67">
        <f t="shared" si="184"/>
        <v>0</v>
      </c>
      <c r="K1957" s="5">
        <f t="shared" si="186"/>
        <v>0</v>
      </c>
      <c r="L1957" s="54">
        <f t="shared" si="187"/>
        <v>0</v>
      </c>
      <c r="M1957" s="56">
        <f t="shared" si="189"/>
        <v>0</v>
      </c>
      <c r="N1957" s="5">
        <f t="shared" si="185"/>
        <v>1</v>
      </c>
      <c r="O1957" s="5">
        <f t="shared" si="188"/>
        <v>0</v>
      </c>
    </row>
    <row r="1958" spans="7:15" x14ac:dyDescent="0.2">
      <c r="G1958" s="3"/>
      <c r="H1958" s="2"/>
      <c r="I1958" s="12"/>
      <c r="J1958" s="67">
        <f t="shared" si="184"/>
        <v>0</v>
      </c>
      <c r="K1958" s="5">
        <f t="shared" si="186"/>
        <v>0</v>
      </c>
      <c r="L1958" s="54">
        <f t="shared" si="187"/>
        <v>0</v>
      </c>
      <c r="M1958" s="56">
        <f t="shared" si="189"/>
        <v>0</v>
      </c>
      <c r="N1958" s="5">
        <f t="shared" si="185"/>
        <v>1</v>
      </c>
      <c r="O1958" s="5">
        <f t="shared" si="188"/>
        <v>0</v>
      </c>
    </row>
    <row r="1959" spans="7:15" x14ac:dyDescent="0.2">
      <c r="G1959" s="3"/>
      <c r="H1959" s="2"/>
      <c r="I1959" s="12"/>
      <c r="J1959" s="67">
        <f t="shared" si="184"/>
        <v>0</v>
      </c>
      <c r="K1959" s="5">
        <f t="shared" si="186"/>
        <v>0</v>
      </c>
      <c r="L1959" s="54">
        <f t="shared" si="187"/>
        <v>0</v>
      </c>
      <c r="M1959" s="56">
        <f t="shared" si="189"/>
        <v>0</v>
      </c>
      <c r="N1959" s="5">
        <f t="shared" si="185"/>
        <v>1</v>
      </c>
      <c r="O1959" s="5">
        <f t="shared" si="188"/>
        <v>0</v>
      </c>
    </row>
    <row r="1960" spans="7:15" x14ac:dyDescent="0.2">
      <c r="G1960" s="3"/>
      <c r="H1960" s="2"/>
      <c r="I1960" s="12"/>
      <c r="J1960" s="67">
        <f t="shared" si="184"/>
        <v>0</v>
      </c>
      <c r="K1960" s="5">
        <f t="shared" si="186"/>
        <v>0</v>
      </c>
      <c r="L1960" s="54">
        <f t="shared" si="187"/>
        <v>0</v>
      </c>
      <c r="M1960" s="56">
        <f t="shared" si="189"/>
        <v>0</v>
      </c>
      <c r="N1960" s="5">
        <f t="shared" si="185"/>
        <v>1</v>
      </c>
      <c r="O1960" s="5">
        <f t="shared" si="188"/>
        <v>0</v>
      </c>
    </row>
    <row r="1961" spans="7:15" x14ac:dyDescent="0.2">
      <c r="G1961" s="3"/>
      <c r="H1961" s="2"/>
      <c r="I1961" s="12"/>
      <c r="J1961" s="67">
        <f t="shared" si="184"/>
        <v>0</v>
      </c>
      <c r="K1961" s="5">
        <f t="shared" si="186"/>
        <v>0</v>
      </c>
      <c r="L1961" s="54">
        <f t="shared" si="187"/>
        <v>0</v>
      </c>
      <c r="M1961" s="56">
        <f t="shared" si="189"/>
        <v>0</v>
      </c>
      <c r="N1961" s="5">
        <f t="shared" si="185"/>
        <v>1</v>
      </c>
      <c r="O1961" s="5">
        <f t="shared" si="188"/>
        <v>0</v>
      </c>
    </row>
    <row r="1962" spans="7:15" x14ac:dyDescent="0.2">
      <c r="G1962" s="3"/>
      <c r="H1962" s="2"/>
      <c r="I1962" s="12"/>
      <c r="J1962" s="67">
        <f t="shared" ref="J1962:J2025" si="190">IF(A1962=C1962,0,H1962)</f>
        <v>0</v>
      </c>
      <c r="K1962" s="5">
        <f t="shared" si="186"/>
        <v>0</v>
      </c>
      <c r="L1962" s="54">
        <f t="shared" si="187"/>
        <v>0</v>
      </c>
      <c r="M1962" s="56">
        <f t="shared" si="189"/>
        <v>0</v>
      </c>
      <c r="N1962" s="5">
        <f t="shared" si="185"/>
        <v>1</v>
      </c>
      <c r="O1962" s="5">
        <f t="shared" si="188"/>
        <v>0</v>
      </c>
    </row>
    <row r="1963" spans="7:15" x14ac:dyDescent="0.2">
      <c r="G1963" s="3"/>
      <c r="H1963" s="2"/>
      <c r="I1963" s="12"/>
      <c r="J1963" s="67">
        <f t="shared" si="190"/>
        <v>0</v>
      </c>
      <c r="K1963" s="5">
        <f t="shared" si="186"/>
        <v>0</v>
      </c>
      <c r="L1963" s="54">
        <f t="shared" si="187"/>
        <v>0</v>
      </c>
      <c r="M1963" s="56">
        <f t="shared" si="189"/>
        <v>0</v>
      </c>
      <c r="N1963" s="5">
        <f t="shared" si="185"/>
        <v>1</v>
      </c>
      <c r="O1963" s="5">
        <f t="shared" si="188"/>
        <v>0</v>
      </c>
    </row>
    <row r="1964" spans="7:15" x14ac:dyDescent="0.2">
      <c r="G1964" s="3"/>
      <c r="H1964" s="2"/>
      <c r="I1964" s="12"/>
      <c r="J1964" s="67">
        <f t="shared" si="190"/>
        <v>0</v>
      </c>
      <c r="K1964" s="5">
        <f t="shared" si="186"/>
        <v>0</v>
      </c>
      <c r="L1964" s="54">
        <f t="shared" si="187"/>
        <v>0</v>
      </c>
      <c r="M1964" s="56">
        <f t="shared" si="189"/>
        <v>0</v>
      </c>
      <c r="N1964" s="5">
        <f t="shared" si="185"/>
        <v>1</v>
      </c>
      <c r="O1964" s="5">
        <f t="shared" si="188"/>
        <v>0</v>
      </c>
    </row>
    <row r="1965" spans="7:15" x14ac:dyDescent="0.2">
      <c r="G1965" s="3"/>
      <c r="H1965" s="2"/>
      <c r="I1965" s="12"/>
      <c r="J1965" s="67">
        <f t="shared" si="190"/>
        <v>0</v>
      </c>
      <c r="K1965" s="5">
        <f t="shared" si="186"/>
        <v>0</v>
      </c>
      <c r="L1965" s="54">
        <f t="shared" si="187"/>
        <v>0</v>
      </c>
      <c r="M1965" s="56">
        <f t="shared" si="189"/>
        <v>0</v>
      </c>
      <c r="N1965" s="5">
        <f t="shared" si="185"/>
        <v>1</v>
      </c>
      <c r="O1965" s="5">
        <f t="shared" si="188"/>
        <v>0</v>
      </c>
    </row>
    <row r="1966" spans="7:15" x14ac:dyDescent="0.2">
      <c r="G1966" s="3"/>
      <c r="H1966" s="2"/>
      <c r="I1966" s="12"/>
      <c r="J1966" s="67">
        <f t="shared" si="190"/>
        <v>0</v>
      </c>
      <c r="K1966" s="5">
        <f t="shared" si="186"/>
        <v>0</v>
      </c>
      <c r="L1966" s="54">
        <f t="shared" si="187"/>
        <v>0</v>
      </c>
      <c r="M1966" s="56">
        <f t="shared" si="189"/>
        <v>0</v>
      </c>
      <c r="N1966" s="5">
        <f t="shared" si="185"/>
        <v>1</v>
      </c>
      <c r="O1966" s="5">
        <f t="shared" si="188"/>
        <v>0</v>
      </c>
    </row>
    <row r="1967" spans="7:15" x14ac:dyDescent="0.2">
      <c r="G1967" s="3"/>
      <c r="H1967" s="2"/>
      <c r="I1967" s="12"/>
      <c r="J1967" s="67">
        <f t="shared" si="190"/>
        <v>0</v>
      </c>
      <c r="K1967" s="5">
        <f t="shared" si="186"/>
        <v>0</v>
      </c>
      <c r="L1967" s="54">
        <f t="shared" si="187"/>
        <v>0</v>
      </c>
      <c r="M1967" s="56">
        <f t="shared" si="189"/>
        <v>0</v>
      </c>
      <c r="N1967" s="5">
        <f t="shared" si="185"/>
        <v>1</v>
      </c>
      <c r="O1967" s="5">
        <f t="shared" si="188"/>
        <v>0</v>
      </c>
    </row>
    <row r="1968" spans="7:15" x14ac:dyDescent="0.2">
      <c r="G1968" s="3"/>
      <c r="H1968" s="2"/>
      <c r="I1968" s="12"/>
      <c r="J1968" s="67">
        <f t="shared" si="190"/>
        <v>0</v>
      </c>
      <c r="K1968" s="5">
        <f t="shared" si="186"/>
        <v>0</v>
      </c>
      <c r="L1968" s="54">
        <f t="shared" si="187"/>
        <v>0</v>
      </c>
      <c r="M1968" s="56">
        <f t="shared" si="189"/>
        <v>0</v>
      </c>
      <c r="N1968" s="5">
        <f t="shared" si="185"/>
        <v>1</v>
      </c>
      <c r="O1968" s="5">
        <f t="shared" si="188"/>
        <v>0</v>
      </c>
    </row>
    <row r="1969" spans="7:15" x14ac:dyDescent="0.2">
      <c r="G1969" s="3"/>
      <c r="H1969" s="2"/>
      <c r="I1969" s="12"/>
      <c r="J1969" s="67">
        <f t="shared" si="190"/>
        <v>0</v>
      </c>
      <c r="K1969" s="5">
        <f t="shared" si="186"/>
        <v>0</v>
      </c>
      <c r="L1969" s="54">
        <f t="shared" si="187"/>
        <v>0</v>
      </c>
      <c r="M1969" s="56">
        <f t="shared" si="189"/>
        <v>0</v>
      </c>
      <c r="N1969" s="5">
        <f t="shared" si="185"/>
        <v>1</v>
      </c>
      <c r="O1969" s="5">
        <f t="shared" si="188"/>
        <v>0</v>
      </c>
    </row>
    <row r="1970" spans="7:15" x14ac:dyDescent="0.2">
      <c r="G1970" s="3"/>
      <c r="H1970" s="2"/>
      <c r="I1970" s="12"/>
      <c r="J1970" s="67">
        <f t="shared" si="190"/>
        <v>0</v>
      </c>
      <c r="K1970" s="5">
        <f t="shared" si="186"/>
        <v>0</v>
      </c>
      <c r="L1970" s="54">
        <f t="shared" si="187"/>
        <v>0</v>
      </c>
      <c r="M1970" s="56">
        <f t="shared" si="189"/>
        <v>0</v>
      </c>
      <c r="N1970" s="5">
        <f t="shared" si="185"/>
        <v>1</v>
      </c>
      <c r="O1970" s="5">
        <f t="shared" si="188"/>
        <v>0</v>
      </c>
    </row>
    <row r="1971" spans="7:15" x14ac:dyDescent="0.2">
      <c r="G1971" s="3"/>
      <c r="H1971" s="2"/>
      <c r="I1971" s="12"/>
      <c r="J1971" s="67">
        <f t="shared" si="190"/>
        <v>0</v>
      </c>
      <c r="K1971" s="5">
        <f t="shared" si="186"/>
        <v>0</v>
      </c>
      <c r="L1971" s="54">
        <f t="shared" si="187"/>
        <v>0</v>
      </c>
      <c r="M1971" s="56">
        <f t="shared" si="189"/>
        <v>0</v>
      </c>
      <c r="N1971" s="5">
        <f t="shared" si="185"/>
        <v>1</v>
      </c>
      <c r="O1971" s="5">
        <f t="shared" si="188"/>
        <v>0</v>
      </c>
    </row>
    <row r="1972" spans="7:15" x14ac:dyDescent="0.2">
      <c r="G1972" s="3"/>
      <c r="H1972" s="2"/>
      <c r="I1972" s="12"/>
      <c r="J1972" s="67">
        <f t="shared" si="190"/>
        <v>0</v>
      </c>
      <c r="K1972" s="5">
        <f t="shared" si="186"/>
        <v>0</v>
      </c>
      <c r="L1972" s="54">
        <f t="shared" si="187"/>
        <v>0</v>
      </c>
      <c r="M1972" s="56">
        <f t="shared" si="189"/>
        <v>0</v>
      </c>
      <c r="N1972" s="5">
        <f t="shared" si="185"/>
        <v>1</v>
      </c>
      <c r="O1972" s="5">
        <f t="shared" si="188"/>
        <v>0</v>
      </c>
    </row>
    <row r="1973" spans="7:15" x14ac:dyDescent="0.2">
      <c r="G1973" s="3"/>
      <c r="H1973" s="2"/>
      <c r="I1973" s="12"/>
      <c r="J1973" s="67">
        <f t="shared" si="190"/>
        <v>0</v>
      </c>
      <c r="K1973" s="5">
        <f t="shared" si="186"/>
        <v>0</v>
      </c>
      <c r="L1973" s="54">
        <f t="shared" si="187"/>
        <v>0</v>
      </c>
      <c r="M1973" s="56">
        <f t="shared" si="189"/>
        <v>0</v>
      </c>
      <c r="N1973" s="5">
        <f t="shared" si="185"/>
        <v>1</v>
      </c>
      <c r="O1973" s="5">
        <f t="shared" si="188"/>
        <v>0</v>
      </c>
    </row>
    <row r="1974" spans="7:15" x14ac:dyDescent="0.2">
      <c r="G1974" s="3"/>
      <c r="H1974" s="2"/>
      <c r="I1974" s="12"/>
      <c r="J1974" s="67">
        <f t="shared" si="190"/>
        <v>0</v>
      </c>
      <c r="K1974" s="5">
        <f t="shared" si="186"/>
        <v>0</v>
      </c>
      <c r="L1974" s="54">
        <f t="shared" si="187"/>
        <v>0</v>
      </c>
      <c r="M1974" s="56">
        <f t="shared" si="189"/>
        <v>0</v>
      </c>
      <c r="N1974" s="5">
        <f t="shared" si="185"/>
        <v>1</v>
      </c>
      <c r="O1974" s="5">
        <f t="shared" si="188"/>
        <v>0</v>
      </c>
    </row>
    <row r="1975" spans="7:15" x14ac:dyDescent="0.2">
      <c r="G1975" s="3"/>
      <c r="H1975" s="2"/>
      <c r="I1975" s="12"/>
      <c r="J1975" s="67">
        <f t="shared" si="190"/>
        <v>0</v>
      </c>
      <c r="K1975" s="5">
        <f t="shared" si="186"/>
        <v>0</v>
      </c>
      <c r="L1975" s="54">
        <f t="shared" si="187"/>
        <v>0</v>
      </c>
      <c r="M1975" s="56">
        <f t="shared" si="189"/>
        <v>0</v>
      </c>
      <c r="N1975" s="5">
        <f t="shared" si="185"/>
        <v>1</v>
      </c>
      <c r="O1975" s="5">
        <f t="shared" si="188"/>
        <v>0</v>
      </c>
    </row>
    <row r="1976" spans="7:15" x14ac:dyDescent="0.2">
      <c r="G1976" s="3"/>
      <c r="H1976" s="2"/>
      <c r="I1976" s="12"/>
      <c r="J1976" s="67">
        <f t="shared" si="190"/>
        <v>0</v>
      </c>
      <c r="K1976" s="5">
        <f t="shared" si="186"/>
        <v>0</v>
      </c>
      <c r="L1976" s="54">
        <f t="shared" si="187"/>
        <v>0</v>
      </c>
      <c r="M1976" s="56">
        <f t="shared" si="189"/>
        <v>0</v>
      </c>
      <c r="N1976" s="5">
        <f t="shared" si="185"/>
        <v>1</v>
      </c>
      <c r="O1976" s="5">
        <f t="shared" si="188"/>
        <v>0</v>
      </c>
    </row>
    <row r="1977" spans="7:15" x14ac:dyDescent="0.2">
      <c r="G1977" s="3"/>
      <c r="H1977" s="2"/>
      <c r="I1977" s="12"/>
      <c r="J1977" s="67">
        <f t="shared" si="190"/>
        <v>0</v>
      </c>
      <c r="K1977" s="5">
        <f t="shared" si="186"/>
        <v>0</v>
      </c>
      <c r="L1977" s="54">
        <f t="shared" si="187"/>
        <v>0</v>
      </c>
      <c r="M1977" s="56">
        <f t="shared" si="189"/>
        <v>0</v>
      </c>
      <c r="N1977" s="5">
        <f t="shared" si="185"/>
        <v>1</v>
      </c>
      <c r="O1977" s="5">
        <f t="shared" si="188"/>
        <v>0</v>
      </c>
    </row>
    <row r="1978" spans="7:15" x14ac:dyDescent="0.2">
      <c r="G1978" s="3"/>
      <c r="H1978" s="2"/>
      <c r="I1978" s="12"/>
      <c r="J1978" s="67">
        <f t="shared" si="190"/>
        <v>0</v>
      </c>
      <c r="K1978" s="5">
        <f t="shared" si="186"/>
        <v>0</v>
      </c>
      <c r="L1978" s="54">
        <f t="shared" si="187"/>
        <v>0</v>
      </c>
      <c r="M1978" s="56">
        <f t="shared" si="189"/>
        <v>0</v>
      </c>
      <c r="N1978" s="5">
        <f t="shared" si="185"/>
        <v>1</v>
      </c>
      <c r="O1978" s="5">
        <f t="shared" si="188"/>
        <v>0</v>
      </c>
    </row>
    <row r="1979" spans="7:15" x14ac:dyDescent="0.2">
      <c r="G1979" s="3"/>
      <c r="H1979" s="2"/>
      <c r="I1979" s="12"/>
      <c r="J1979" s="67">
        <f t="shared" si="190"/>
        <v>0</v>
      </c>
      <c r="K1979" s="5">
        <f t="shared" si="186"/>
        <v>0</v>
      </c>
      <c r="L1979" s="54">
        <f t="shared" si="187"/>
        <v>0</v>
      </c>
      <c r="M1979" s="56">
        <f t="shared" si="189"/>
        <v>0</v>
      </c>
      <c r="N1979" s="5">
        <f t="shared" si="185"/>
        <v>1</v>
      </c>
      <c r="O1979" s="5">
        <f t="shared" si="188"/>
        <v>0</v>
      </c>
    </row>
    <row r="1980" spans="7:15" x14ac:dyDescent="0.2">
      <c r="G1980" s="3"/>
      <c r="H1980" s="2"/>
      <c r="I1980" s="12"/>
      <c r="J1980" s="67">
        <f t="shared" si="190"/>
        <v>0</v>
      </c>
      <c r="K1980" s="5">
        <f t="shared" si="186"/>
        <v>0</v>
      </c>
      <c r="L1980" s="54">
        <f t="shared" si="187"/>
        <v>0</v>
      </c>
      <c r="M1980" s="56">
        <f t="shared" si="189"/>
        <v>0</v>
      </c>
      <c r="N1980" s="5">
        <f t="shared" si="185"/>
        <v>1</v>
      </c>
      <c r="O1980" s="5">
        <f t="shared" si="188"/>
        <v>0</v>
      </c>
    </row>
    <row r="1981" spans="7:15" x14ac:dyDescent="0.2">
      <c r="G1981" s="3"/>
      <c r="H1981" s="2"/>
      <c r="I1981" s="12"/>
      <c r="J1981" s="67">
        <f t="shared" si="190"/>
        <v>0</v>
      </c>
      <c r="K1981" s="5">
        <f t="shared" si="186"/>
        <v>0</v>
      </c>
      <c r="L1981" s="54">
        <f t="shared" si="187"/>
        <v>0</v>
      </c>
      <c r="M1981" s="56">
        <f t="shared" si="189"/>
        <v>0</v>
      </c>
      <c r="N1981" s="5">
        <f t="shared" si="185"/>
        <v>1</v>
      </c>
      <c r="O1981" s="5">
        <f t="shared" si="188"/>
        <v>0</v>
      </c>
    </row>
    <row r="1982" spans="7:15" x14ac:dyDescent="0.2">
      <c r="G1982" s="3"/>
      <c r="H1982" s="2"/>
      <c r="I1982" s="12"/>
      <c r="J1982" s="67">
        <f t="shared" si="190"/>
        <v>0</v>
      </c>
      <c r="K1982" s="5">
        <f t="shared" si="186"/>
        <v>0</v>
      </c>
      <c r="L1982" s="54">
        <f t="shared" si="187"/>
        <v>0</v>
      </c>
      <c r="M1982" s="56">
        <f t="shared" si="189"/>
        <v>0</v>
      </c>
      <c r="N1982" s="5">
        <f t="shared" si="185"/>
        <v>1</v>
      </c>
      <c r="O1982" s="5">
        <f t="shared" si="188"/>
        <v>0</v>
      </c>
    </row>
    <row r="1983" spans="7:15" x14ac:dyDescent="0.2">
      <c r="G1983" s="3"/>
      <c r="H1983" s="2"/>
      <c r="I1983" s="12"/>
      <c r="J1983" s="67">
        <f t="shared" si="190"/>
        <v>0</v>
      </c>
      <c r="K1983" s="5">
        <f t="shared" si="186"/>
        <v>0</v>
      </c>
      <c r="L1983" s="54">
        <f t="shared" si="187"/>
        <v>0</v>
      </c>
      <c r="M1983" s="56">
        <f t="shared" si="189"/>
        <v>0</v>
      </c>
      <c r="N1983" s="5">
        <f t="shared" si="185"/>
        <v>1</v>
      </c>
      <c r="O1983" s="5">
        <f t="shared" si="188"/>
        <v>0</v>
      </c>
    </row>
    <row r="1984" spans="7:15" x14ac:dyDescent="0.2">
      <c r="G1984" s="3"/>
      <c r="H1984" s="2"/>
      <c r="I1984" s="12"/>
      <c r="J1984" s="67">
        <f t="shared" si="190"/>
        <v>0</v>
      </c>
      <c r="K1984" s="5">
        <f t="shared" si="186"/>
        <v>0</v>
      </c>
      <c r="L1984" s="54">
        <f t="shared" si="187"/>
        <v>0</v>
      </c>
      <c r="M1984" s="56">
        <f t="shared" si="189"/>
        <v>0</v>
      </c>
      <c r="N1984" s="5">
        <f t="shared" si="185"/>
        <v>1</v>
      </c>
      <c r="O1984" s="5">
        <f t="shared" si="188"/>
        <v>0</v>
      </c>
    </row>
    <row r="1985" spans="7:15" x14ac:dyDescent="0.2">
      <c r="G1985" s="3"/>
      <c r="H1985" s="2"/>
      <c r="I1985" s="12"/>
      <c r="J1985" s="67">
        <f t="shared" si="190"/>
        <v>0</v>
      </c>
      <c r="K1985" s="5">
        <f t="shared" si="186"/>
        <v>0</v>
      </c>
      <c r="L1985" s="54">
        <f t="shared" si="187"/>
        <v>0</v>
      </c>
      <c r="M1985" s="56">
        <f t="shared" si="189"/>
        <v>0</v>
      </c>
      <c r="N1985" s="5">
        <f t="shared" si="185"/>
        <v>1</v>
      </c>
      <c r="O1985" s="5">
        <f t="shared" si="188"/>
        <v>0</v>
      </c>
    </row>
    <row r="1986" spans="7:15" x14ac:dyDescent="0.2">
      <c r="G1986" s="3"/>
      <c r="H1986" s="2"/>
      <c r="I1986" s="12"/>
      <c r="J1986" s="67">
        <f t="shared" si="190"/>
        <v>0</v>
      </c>
      <c r="K1986" s="5">
        <f t="shared" si="186"/>
        <v>0</v>
      </c>
      <c r="L1986" s="54">
        <f t="shared" si="187"/>
        <v>0</v>
      </c>
      <c r="M1986" s="56">
        <f t="shared" si="189"/>
        <v>0</v>
      </c>
      <c r="N1986" s="5">
        <f t="shared" si="185"/>
        <v>1</v>
      </c>
      <c r="O1986" s="5">
        <f t="shared" si="188"/>
        <v>0</v>
      </c>
    </row>
    <row r="1987" spans="7:15" x14ac:dyDescent="0.2">
      <c r="G1987" s="3"/>
      <c r="H1987" s="2"/>
      <c r="I1987" s="12"/>
      <c r="J1987" s="67">
        <f t="shared" si="190"/>
        <v>0</v>
      </c>
      <c r="K1987" s="5">
        <f t="shared" si="186"/>
        <v>0</v>
      </c>
      <c r="L1987" s="54">
        <f t="shared" si="187"/>
        <v>0</v>
      </c>
      <c r="M1987" s="56">
        <f t="shared" si="189"/>
        <v>0</v>
      </c>
      <c r="N1987" s="5">
        <f t="shared" ref="N1987:N2050" si="191">IF(B1987=D1987,1,0)</f>
        <v>1</v>
      </c>
      <c r="O1987" s="5">
        <f t="shared" si="188"/>
        <v>0</v>
      </c>
    </row>
    <row r="1988" spans="7:15" x14ac:dyDescent="0.2">
      <c r="G1988" s="3"/>
      <c r="H1988" s="2"/>
      <c r="I1988" s="12"/>
      <c r="J1988" s="67">
        <f t="shared" si="190"/>
        <v>0</v>
      </c>
      <c r="K1988" s="5">
        <f t="shared" si="186"/>
        <v>0</v>
      </c>
      <c r="L1988" s="54">
        <f t="shared" si="187"/>
        <v>0</v>
      </c>
      <c r="M1988" s="56" t="e">
        <f>IF(D1988="",#REF!,D1988)</f>
        <v>#REF!</v>
      </c>
      <c r="N1988" s="5">
        <f t="shared" si="191"/>
        <v>1</v>
      </c>
      <c r="O1988" s="5">
        <f t="shared" si="188"/>
        <v>0</v>
      </c>
    </row>
    <row r="1989" spans="7:15" x14ac:dyDescent="0.2">
      <c r="G1989" s="3"/>
      <c r="H1989" s="2"/>
      <c r="I1989" s="12"/>
      <c r="J1989" s="67">
        <f t="shared" si="190"/>
        <v>0</v>
      </c>
      <c r="K1989" s="5">
        <f t="shared" si="186"/>
        <v>0</v>
      </c>
      <c r="L1989" s="54">
        <f t="shared" si="187"/>
        <v>0</v>
      </c>
      <c r="M1989" s="56">
        <f t="shared" si="189"/>
        <v>0</v>
      </c>
      <c r="N1989" s="5">
        <f t="shared" si="191"/>
        <v>1</v>
      </c>
      <c r="O1989" s="5">
        <f t="shared" si="188"/>
        <v>0</v>
      </c>
    </row>
    <row r="1990" spans="7:15" x14ac:dyDescent="0.2">
      <c r="G1990" s="3"/>
      <c r="H1990" s="2"/>
      <c r="I1990" s="12"/>
      <c r="J1990" s="67">
        <f t="shared" si="190"/>
        <v>0</v>
      </c>
      <c r="K1990" s="5">
        <f t="shared" ref="K1990:K2053" si="192">IF(J1990&gt;0,1,0)</f>
        <v>0</v>
      </c>
      <c r="L1990" s="54">
        <f t="shared" ref="L1990:L2053" si="193">IF(K1990=0,0,IF(I1990="did not close",0,IF(I1990="",0,1)))</f>
        <v>0</v>
      </c>
      <c r="M1990" s="56">
        <f t="shared" si="189"/>
        <v>0</v>
      </c>
      <c r="N1990" s="5">
        <f t="shared" si="191"/>
        <v>1</v>
      </c>
      <c r="O1990" s="5">
        <f t="shared" ref="O1990:O2053" si="194">IF(K1990=0,IF(I1990="did not close",0,IF(I1990="",0,1)),0)</f>
        <v>0</v>
      </c>
    </row>
    <row r="1991" spans="7:15" x14ac:dyDescent="0.2">
      <c r="G1991" s="3"/>
      <c r="H1991" s="2"/>
      <c r="I1991" s="12"/>
      <c r="J1991" s="67">
        <f t="shared" si="190"/>
        <v>0</v>
      </c>
      <c r="K1991" s="5">
        <f t="shared" si="192"/>
        <v>0</v>
      </c>
      <c r="L1991" s="54">
        <f t="shared" si="193"/>
        <v>0</v>
      </c>
      <c r="M1991" s="56">
        <f t="shared" si="189"/>
        <v>0</v>
      </c>
      <c r="N1991" s="5">
        <f t="shared" si="191"/>
        <v>1</v>
      </c>
      <c r="O1991" s="5">
        <f t="shared" si="194"/>
        <v>0</v>
      </c>
    </row>
    <row r="1992" spans="7:15" x14ac:dyDescent="0.2">
      <c r="G1992" s="3"/>
      <c r="H1992" s="2"/>
      <c r="I1992" s="12"/>
      <c r="J1992" s="67">
        <f t="shared" si="190"/>
        <v>0</v>
      </c>
      <c r="K1992" s="5">
        <f t="shared" si="192"/>
        <v>0</v>
      </c>
      <c r="L1992" s="54">
        <f t="shared" si="193"/>
        <v>0</v>
      </c>
      <c r="M1992" s="56">
        <f t="shared" si="189"/>
        <v>0</v>
      </c>
      <c r="N1992" s="5">
        <f t="shared" si="191"/>
        <v>1</v>
      </c>
      <c r="O1992" s="5">
        <f t="shared" si="194"/>
        <v>0</v>
      </c>
    </row>
    <row r="1993" spans="7:15" x14ac:dyDescent="0.2">
      <c r="G1993" s="3"/>
      <c r="H1993" s="2"/>
      <c r="I1993" s="12"/>
      <c r="J1993" s="67">
        <f t="shared" si="190"/>
        <v>0</v>
      </c>
      <c r="K1993" s="5">
        <f t="shared" si="192"/>
        <v>0</v>
      </c>
      <c r="L1993" s="54">
        <f t="shared" si="193"/>
        <v>0</v>
      </c>
      <c r="M1993" s="56">
        <f t="shared" si="189"/>
        <v>0</v>
      </c>
      <c r="N1993" s="5">
        <f t="shared" si="191"/>
        <v>1</v>
      </c>
      <c r="O1993" s="5">
        <f t="shared" si="194"/>
        <v>0</v>
      </c>
    </row>
    <row r="1994" spans="7:15" x14ac:dyDescent="0.2">
      <c r="G1994" s="3"/>
      <c r="H1994" s="2"/>
      <c r="I1994" s="12"/>
      <c r="J1994" s="67">
        <f t="shared" si="190"/>
        <v>0</v>
      </c>
      <c r="K1994" s="5">
        <f t="shared" si="192"/>
        <v>0</v>
      </c>
      <c r="L1994" s="54">
        <f t="shared" si="193"/>
        <v>0</v>
      </c>
      <c r="M1994" s="56">
        <f t="shared" si="189"/>
        <v>0</v>
      </c>
      <c r="N1994" s="5">
        <f t="shared" si="191"/>
        <v>1</v>
      </c>
      <c r="O1994" s="5">
        <f t="shared" si="194"/>
        <v>0</v>
      </c>
    </row>
    <row r="1995" spans="7:15" x14ac:dyDescent="0.2">
      <c r="G1995" s="3"/>
      <c r="H1995" s="2"/>
      <c r="I1995" s="12"/>
      <c r="J1995" s="67">
        <f t="shared" si="190"/>
        <v>0</v>
      </c>
      <c r="K1995" s="5">
        <f t="shared" si="192"/>
        <v>0</v>
      </c>
      <c r="L1995" s="54">
        <f t="shared" si="193"/>
        <v>0</v>
      </c>
      <c r="M1995" s="56">
        <f t="shared" si="189"/>
        <v>0</v>
      </c>
      <c r="N1995" s="5">
        <f t="shared" si="191"/>
        <v>1</v>
      </c>
      <c r="O1995" s="5">
        <f t="shared" si="194"/>
        <v>0</v>
      </c>
    </row>
    <row r="1996" spans="7:15" x14ac:dyDescent="0.2">
      <c r="G1996" s="3"/>
      <c r="H1996" s="2"/>
      <c r="I1996" s="12"/>
      <c r="J1996" s="67">
        <f t="shared" si="190"/>
        <v>0</v>
      </c>
      <c r="K1996" s="5">
        <f t="shared" si="192"/>
        <v>0</v>
      </c>
      <c r="L1996" s="54">
        <f t="shared" si="193"/>
        <v>0</v>
      </c>
      <c r="M1996" s="56">
        <f t="shared" si="189"/>
        <v>0</v>
      </c>
      <c r="N1996" s="5">
        <f t="shared" si="191"/>
        <v>1</v>
      </c>
      <c r="O1996" s="5">
        <f t="shared" si="194"/>
        <v>0</v>
      </c>
    </row>
    <row r="1997" spans="7:15" x14ac:dyDescent="0.2">
      <c r="G1997" s="3"/>
      <c r="H1997" s="2"/>
      <c r="I1997" s="12"/>
      <c r="J1997" s="67">
        <f t="shared" si="190"/>
        <v>0</v>
      </c>
      <c r="K1997" s="5">
        <f t="shared" si="192"/>
        <v>0</v>
      </c>
      <c r="L1997" s="54">
        <f t="shared" si="193"/>
        <v>0</v>
      </c>
      <c r="M1997" s="56">
        <f t="shared" si="189"/>
        <v>0</v>
      </c>
      <c r="N1997" s="5">
        <f t="shared" si="191"/>
        <v>1</v>
      </c>
      <c r="O1997" s="5">
        <f t="shared" si="194"/>
        <v>0</v>
      </c>
    </row>
    <row r="1998" spans="7:15" x14ac:dyDescent="0.2">
      <c r="G1998" s="3"/>
      <c r="H1998" s="2"/>
      <c r="I1998" s="12"/>
      <c r="J1998" s="67">
        <f t="shared" si="190"/>
        <v>0</v>
      </c>
      <c r="K1998" s="5">
        <f t="shared" si="192"/>
        <v>0</v>
      </c>
      <c r="L1998" s="54">
        <f t="shared" si="193"/>
        <v>0</v>
      </c>
      <c r="M1998" s="56">
        <f t="shared" si="189"/>
        <v>0</v>
      </c>
      <c r="N1998" s="5">
        <f t="shared" si="191"/>
        <v>1</v>
      </c>
      <c r="O1998" s="5">
        <f t="shared" si="194"/>
        <v>0</v>
      </c>
    </row>
    <row r="1999" spans="7:15" x14ac:dyDescent="0.2">
      <c r="G1999" s="3"/>
      <c r="H1999" s="2"/>
      <c r="I1999" s="12"/>
      <c r="J1999" s="67">
        <f t="shared" si="190"/>
        <v>0</v>
      </c>
      <c r="K1999" s="5">
        <f t="shared" si="192"/>
        <v>0</v>
      </c>
      <c r="L1999" s="54">
        <f t="shared" si="193"/>
        <v>0</v>
      </c>
      <c r="M1999" s="56">
        <f t="shared" si="189"/>
        <v>0</v>
      </c>
      <c r="N1999" s="5">
        <f t="shared" si="191"/>
        <v>1</v>
      </c>
      <c r="O1999" s="5">
        <f t="shared" si="194"/>
        <v>0</v>
      </c>
    </row>
    <row r="2000" spans="7:15" x14ac:dyDescent="0.2">
      <c r="G2000" s="3"/>
      <c r="H2000" s="2"/>
      <c r="I2000" s="12"/>
      <c r="J2000" s="67">
        <f t="shared" si="190"/>
        <v>0</v>
      </c>
      <c r="K2000" s="5">
        <f t="shared" si="192"/>
        <v>0</v>
      </c>
      <c r="L2000" s="54">
        <f t="shared" si="193"/>
        <v>0</v>
      </c>
      <c r="M2000" s="56">
        <f t="shared" si="189"/>
        <v>0</v>
      </c>
      <c r="N2000" s="5">
        <f t="shared" si="191"/>
        <v>1</v>
      </c>
      <c r="O2000" s="5">
        <f t="shared" si="194"/>
        <v>0</v>
      </c>
    </row>
    <row r="2001" spans="7:15" x14ac:dyDescent="0.2">
      <c r="G2001" s="3"/>
      <c r="H2001" s="2"/>
      <c r="I2001" s="12"/>
      <c r="J2001" s="67">
        <f t="shared" si="190"/>
        <v>0</v>
      </c>
      <c r="K2001" s="5">
        <f t="shared" si="192"/>
        <v>0</v>
      </c>
      <c r="L2001" s="54">
        <f t="shared" si="193"/>
        <v>0</v>
      </c>
      <c r="M2001" s="56">
        <f t="shared" si="189"/>
        <v>0</v>
      </c>
      <c r="N2001" s="5">
        <f t="shared" si="191"/>
        <v>1</v>
      </c>
      <c r="O2001" s="5">
        <f t="shared" si="194"/>
        <v>0</v>
      </c>
    </row>
    <row r="2002" spans="7:15" x14ac:dyDescent="0.2">
      <c r="G2002" s="3"/>
      <c r="H2002" s="2"/>
      <c r="I2002" s="12"/>
      <c r="J2002" s="67">
        <f t="shared" si="190"/>
        <v>0</v>
      </c>
      <c r="K2002" s="5">
        <f t="shared" si="192"/>
        <v>0</v>
      </c>
      <c r="L2002" s="54">
        <f t="shared" si="193"/>
        <v>0</v>
      </c>
      <c r="M2002" s="56">
        <f t="shared" si="189"/>
        <v>0</v>
      </c>
      <c r="N2002" s="5">
        <f t="shared" si="191"/>
        <v>1</v>
      </c>
      <c r="O2002" s="5">
        <f t="shared" si="194"/>
        <v>0</v>
      </c>
    </row>
    <row r="2003" spans="7:15" x14ac:dyDescent="0.2">
      <c r="G2003" s="3"/>
      <c r="H2003" s="2"/>
      <c r="I2003" s="12"/>
      <c r="J2003" s="67">
        <f t="shared" si="190"/>
        <v>0</v>
      </c>
      <c r="K2003" s="5">
        <f t="shared" si="192"/>
        <v>0</v>
      </c>
      <c r="L2003" s="54">
        <f t="shared" si="193"/>
        <v>0</v>
      </c>
      <c r="M2003" s="56">
        <f t="shared" si="189"/>
        <v>0</v>
      </c>
      <c r="N2003" s="5">
        <f t="shared" si="191"/>
        <v>1</v>
      </c>
      <c r="O2003" s="5">
        <f t="shared" si="194"/>
        <v>0</v>
      </c>
    </row>
    <row r="2004" spans="7:15" x14ac:dyDescent="0.2">
      <c r="G2004" s="3"/>
      <c r="H2004" s="2"/>
      <c r="I2004" s="12"/>
      <c r="J2004" s="67">
        <f t="shared" si="190"/>
        <v>0</v>
      </c>
      <c r="K2004" s="5">
        <f t="shared" si="192"/>
        <v>0</v>
      </c>
      <c r="L2004" s="54">
        <f t="shared" si="193"/>
        <v>0</v>
      </c>
      <c r="M2004" s="56">
        <f t="shared" si="189"/>
        <v>0</v>
      </c>
      <c r="N2004" s="5">
        <f t="shared" si="191"/>
        <v>1</v>
      </c>
      <c r="O2004" s="5">
        <f t="shared" si="194"/>
        <v>0</v>
      </c>
    </row>
    <row r="2005" spans="7:15" x14ac:dyDescent="0.2">
      <c r="G2005" s="3"/>
      <c r="H2005" s="2"/>
      <c r="I2005" s="12"/>
      <c r="J2005" s="67">
        <f t="shared" si="190"/>
        <v>0</v>
      </c>
      <c r="K2005" s="5">
        <f t="shared" si="192"/>
        <v>0</v>
      </c>
      <c r="L2005" s="54">
        <f t="shared" si="193"/>
        <v>0</v>
      </c>
      <c r="M2005" s="56">
        <f t="shared" si="189"/>
        <v>0</v>
      </c>
      <c r="N2005" s="5">
        <f t="shared" si="191"/>
        <v>1</v>
      </c>
      <c r="O2005" s="5">
        <f t="shared" si="194"/>
        <v>0</v>
      </c>
    </row>
    <row r="2006" spans="7:15" x14ac:dyDescent="0.2">
      <c r="G2006" s="3"/>
      <c r="H2006" s="2"/>
      <c r="I2006" s="12"/>
      <c r="J2006" s="67">
        <f t="shared" si="190"/>
        <v>0</v>
      </c>
      <c r="K2006" s="5">
        <f t="shared" si="192"/>
        <v>0</v>
      </c>
      <c r="L2006" s="54">
        <f t="shared" si="193"/>
        <v>0</v>
      </c>
      <c r="M2006" s="56">
        <f t="shared" si="189"/>
        <v>0</v>
      </c>
      <c r="N2006" s="5">
        <f t="shared" si="191"/>
        <v>1</v>
      </c>
      <c r="O2006" s="5">
        <f t="shared" si="194"/>
        <v>0</v>
      </c>
    </row>
    <row r="2007" spans="7:15" x14ac:dyDescent="0.2">
      <c r="G2007" s="3"/>
      <c r="H2007" s="2"/>
      <c r="I2007" s="12"/>
      <c r="J2007" s="67">
        <f t="shared" si="190"/>
        <v>0</v>
      </c>
      <c r="K2007" s="5">
        <f t="shared" si="192"/>
        <v>0</v>
      </c>
      <c r="L2007" s="54">
        <f t="shared" si="193"/>
        <v>0</v>
      </c>
      <c r="M2007" s="56">
        <f t="shared" si="189"/>
        <v>0</v>
      </c>
      <c r="N2007" s="5">
        <f t="shared" si="191"/>
        <v>1</v>
      </c>
      <c r="O2007" s="5">
        <f t="shared" si="194"/>
        <v>0</v>
      </c>
    </row>
    <row r="2008" spans="7:15" x14ac:dyDescent="0.2">
      <c r="G2008" s="3"/>
      <c r="H2008" s="2"/>
      <c r="I2008" s="12"/>
      <c r="J2008" s="67">
        <f t="shared" si="190"/>
        <v>0</v>
      </c>
      <c r="K2008" s="5">
        <f t="shared" si="192"/>
        <v>0</v>
      </c>
      <c r="L2008" s="54">
        <f t="shared" si="193"/>
        <v>0</v>
      </c>
      <c r="M2008" s="56">
        <f t="shared" ref="M2008:M2064" si="195">IF(D2008="",D2007,D2008)</f>
        <v>0</v>
      </c>
      <c r="N2008" s="5">
        <f t="shared" si="191"/>
        <v>1</v>
      </c>
      <c r="O2008" s="5">
        <f t="shared" si="194"/>
        <v>0</v>
      </c>
    </row>
    <row r="2009" spans="7:15" x14ac:dyDescent="0.2">
      <c r="G2009" s="3"/>
      <c r="H2009" s="2"/>
      <c r="I2009" s="12"/>
      <c r="J2009" s="67">
        <f t="shared" si="190"/>
        <v>0</v>
      </c>
      <c r="K2009" s="5">
        <f t="shared" si="192"/>
        <v>0</v>
      </c>
      <c r="L2009" s="54">
        <f t="shared" si="193"/>
        <v>0</v>
      </c>
      <c r="M2009" s="56">
        <f t="shared" si="195"/>
        <v>0</v>
      </c>
      <c r="N2009" s="5">
        <f t="shared" si="191"/>
        <v>1</v>
      </c>
      <c r="O2009" s="5">
        <f t="shared" si="194"/>
        <v>0</v>
      </c>
    </row>
    <row r="2010" spans="7:15" x14ac:dyDescent="0.2">
      <c r="G2010" s="3"/>
      <c r="H2010" s="2"/>
      <c r="I2010" s="12"/>
      <c r="J2010" s="67">
        <f t="shared" si="190"/>
        <v>0</v>
      </c>
      <c r="K2010" s="5">
        <f t="shared" si="192"/>
        <v>0</v>
      </c>
      <c r="L2010" s="54">
        <f t="shared" si="193"/>
        <v>0</v>
      </c>
      <c r="M2010" s="56">
        <f t="shared" si="195"/>
        <v>0</v>
      </c>
      <c r="N2010" s="5">
        <f t="shared" si="191"/>
        <v>1</v>
      </c>
      <c r="O2010" s="5">
        <f t="shared" si="194"/>
        <v>0</v>
      </c>
    </row>
    <row r="2011" spans="7:15" x14ac:dyDescent="0.2">
      <c r="G2011" s="3"/>
      <c r="H2011" s="2"/>
      <c r="I2011" s="12"/>
      <c r="J2011" s="67">
        <f t="shared" si="190"/>
        <v>0</v>
      </c>
      <c r="K2011" s="5">
        <f t="shared" si="192"/>
        <v>0</v>
      </c>
      <c r="L2011" s="54">
        <f t="shared" si="193"/>
        <v>0</v>
      </c>
      <c r="M2011" s="56">
        <f t="shared" si="195"/>
        <v>0</v>
      </c>
      <c r="N2011" s="5">
        <f t="shared" si="191"/>
        <v>1</v>
      </c>
      <c r="O2011" s="5">
        <f t="shared" si="194"/>
        <v>0</v>
      </c>
    </row>
    <row r="2012" spans="7:15" x14ac:dyDescent="0.2">
      <c r="G2012" s="3"/>
      <c r="H2012" s="2"/>
      <c r="I2012" s="12"/>
      <c r="J2012" s="67">
        <f t="shared" si="190"/>
        <v>0</v>
      </c>
      <c r="K2012" s="5">
        <f t="shared" si="192"/>
        <v>0</v>
      </c>
      <c r="L2012" s="54">
        <f t="shared" si="193"/>
        <v>0</v>
      </c>
      <c r="M2012" s="56">
        <f t="shared" si="195"/>
        <v>0</v>
      </c>
      <c r="N2012" s="5">
        <f t="shared" si="191"/>
        <v>1</v>
      </c>
      <c r="O2012" s="5">
        <f t="shared" si="194"/>
        <v>0</v>
      </c>
    </row>
    <row r="2013" spans="7:15" x14ac:dyDescent="0.2">
      <c r="G2013" s="3"/>
      <c r="H2013" s="2"/>
      <c r="I2013" s="12"/>
      <c r="J2013" s="67">
        <f t="shared" si="190"/>
        <v>0</v>
      </c>
      <c r="K2013" s="5">
        <f t="shared" si="192"/>
        <v>0</v>
      </c>
      <c r="L2013" s="54">
        <f t="shared" si="193"/>
        <v>0</v>
      </c>
      <c r="M2013" s="56">
        <f t="shared" si="195"/>
        <v>0</v>
      </c>
      <c r="N2013" s="5">
        <f t="shared" si="191"/>
        <v>1</v>
      </c>
      <c r="O2013" s="5">
        <f t="shared" si="194"/>
        <v>0</v>
      </c>
    </row>
    <row r="2014" spans="7:15" x14ac:dyDescent="0.2">
      <c r="G2014" s="3"/>
      <c r="H2014" s="2"/>
      <c r="I2014" s="12"/>
      <c r="J2014" s="67">
        <f t="shared" si="190"/>
        <v>0</v>
      </c>
      <c r="K2014" s="5">
        <f t="shared" si="192"/>
        <v>0</v>
      </c>
      <c r="L2014" s="54">
        <f t="shared" si="193"/>
        <v>0</v>
      </c>
      <c r="M2014" s="56">
        <f t="shared" si="195"/>
        <v>0</v>
      </c>
      <c r="N2014" s="5">
        <f t="shared" si="191"/>
        <v>1</v>
      </c>
      <c r="O2014" s="5">
        <f t="shared" si="194"/>
        <v>0</v>
      </c>
    </row>
    <row r="2015" spans="7:15" x14ac:dyDescent="0.2">
      <c r="G2015" s="3"/>
      <c r="H2015" s="2"/>
      <c r="I2015" s="12"/>
      <c r="J2015" s="67">
        <f t="shared" si="190"/>
        <v>0</v>
      </c>
      <c r="K2015" s="5">
        <f t="shared" si="192"/>
        <v>0</v>
      </c>
      <c r="L2015" s="54">
        <f t="shared" si="193"/>
        <v>0</v>
      </c>
      <c r="M2015" s="56">
        <f t="shared" si="195"/>
        <v>0</v>
      </c>
      <c r="N2015" s="5">
        <f t="shared" si="191"/>
        <v>1</v>
      </c>
      <c r="O2015" s="5">
        <f t="shared" si="194"/>
        <v>0</v>
      </c>
    </row>
    <row r="2016" spans="7:15" x14ac:dyDescent="0.2">
      <c r="G2016" s="3"/>
      <c r="H2016" s="2"/>
      <c r="I2016" s="12"/>
      <c r="J2016" s="67">
        <f t="shared" si="190"/>
        <v>0</v>
      </c>
      <c r="K2016" s="5">
        <f t="shared" si="192"/>
        <v>0</v>
      </c>
      <c r="L2016" s="54">
        <f t="shared" si="193"/>
        <v>0</v>
      </c>
      <c r="M2016" s="56">
        <f t="shared" si="195"/>
        <v>0</v>
      </c>
      <c r="N2016" s="5">
        <f t="shared" si="191"/>
        <v>1</v>
      </c>
      <c r="O2016" s="5">
        <f t="shared" si="194"/>
        <v>0</v>
      </c>
    </row>
    <row r="2017" spans="7:15" x14ac:dyDescent="0.2">
      <c r="G2017" s="3"/>
      <c r="H2017" s="2"/>
      <c r="I2017" s="12"/>
      <c r="J2017" s="67">
        <f t="shared" si="190"/>
        <v>0</v>
      </c>
      <c r="K2017" s="5">
        <f t="shared" si="192"/>
        <v>0</v>
      </c>
      <c r="L2017" s="54">
        <f t="shared" si="193"/>
        <v>0</v>
      </c>
      <c r="M2017" s="56">
        <f t="shared" si="195"/>
        <v>0</v>
      </c>
      <c r="N2017" s="5">
        <f t="shared" si="191"/>
        <v>1</v>
      </c>
      <c r="O2017" s="5">
        <f t="shared" si="194"/>
        <v>0</v>
      </c>
    </row>
    <row r="2018" spans="7:15" x14ac:dyDescent="0.2">
      <c r="G2018" s="3"/>
      <c r="H2018" s="2"/>
      <c r="I2018" s="12"/>
      <c r="J2018" s="67">
        <f t="shared" si="190"/>
        <v>0</v>
      </c>
      <c r="K2018" s="5">
        <f t="shared" si="192"/>
        <v>0</v>
      </c>
      <c r="L2018" s="54">
        <f t="shared" si="193"/>
        <v>0</v>
      </c>
      <c r="M2018" s="56">
        <f t="shared" si="195"/>
        <v>0</v>
      </c>
      <c r="N2018" s="5">
        <f t="shared" si="191"/>
        <v>1</v>
      </c>
      <c r="O2018" s="5">
        <f t="shared" si="194"/>
        <v>0</v>
      </c>
    </row>
    <row r="2019" spans="7:15" x14ac:dyDescent="0.2">
      <c r="G2019" s="3"/>
      <c r="H2019" s="2"/>
      <c r="I2019" s="12"/>
      <c r="J2019" s="67">
        <f t="shared" si="190"/>
        <v>0</v>
      </c>
      <c r="K2019" s="5">
        <f t="shared" si="192"/>
        <v>0</v>
      </c>
      <c r="L2019" s="54">
        <f t="shared" si="193"/>
        <v>0</v>
      </c>
      <c r="M2019" s="56">
        <f t="shared" si="195"/>
        <v>0</v>
      </c>
      <c r="N2019" s="5">
        <f t="shared" si="191"/>
        <v>1</v>
      </c>
      <c r="O2019" s="5">
        <f t="shared" si="194"/>
        <v>0</v>
      </c>
    </row>
    <row r="2020" spans="7:15" x14ac:dyDescent="0.2">
      <c r="G2020" s="3"/>
      <c r="H2020" s="2"/>
      <c r="I2020" s="12"/>
      <c r="J2020" s="67">
        <f t="shared" si="190"/>
        <v>0</v>
      </c>
      <c r="K2020" s="5">
        <f t="shared" si="192"/>
        <v>0</v>
      </c>
      <c r="L2020" s="54">
        <f t="shared" si="193"/>
        <v>0</v>
      </c>
      <c r="M2020" s="56">
        <f t="shared" si="195"/>
        <v>0</v>
      </c>
      <c r="N2020" s="5">
        <f t="shared" si="191"/>
        <v>1</v>
      </c>
      <c r="O2020" s="5">
        <f t="shared" si="194"/>
        <v>0</v>
      </c>
    </row>
    <row r="2021" spans="7:15" x14ac:dyDescent="0.2">
      <c r="G2021" s="3"/>
      <c r="H2021" s="2"/>
      <c r="I2021" s="12"/>
      <c r="J2021" s="67">
        <f t="shared" si="190"/>
        <v>0</v>
      </c>
      <c r="K2021" s="5">
        <f t="shared" si="192"/>
        <v>0</v>
      </c>
      <c r="L2021" s="54">
        <f t="shared" si="193"/>
        <v>0</v>
      </c>
      <c r="M2021" s="56">
        <f t="shared" si="195"/>
        <v>0</v>
      </c>
      <c r="N2021" s="5">
        <f t="shared" si="191"/>
        <v>1</v>
      </c>
      <c r="O2021" s="5">
        <f t="shared" si="194"/>
        <v>0</v>
      </c>
    </row>
    <row r="2022" spans="7:15" x14ac:dyDescent="0.2">
      <c r="G2022" s="3"/>
      <c r="H2022" s="2"/>
      <c r="I2022" s="12"/>
      <c r="J2022" s="67">
        <f t="shared" si="190"/>
        <v>0</v>
      </c>
      <c r="K2022" s="5">
        <f t="shared" si="192"/>
        <v>0</v>
      </c>
      <c r="L2022" s="54">
        <f t="shared" si="193"/>
        <v>0</v>
      </c>
      <c r="M2022" s="56">
        <f t="shared" si="195"/>
        <v>0</v>
      </c>
      <c r="N2022" s="5">
        <f t="shared" si="191"/>
        <v>1</v>
      </c>
      <c r="O2022" s="5">
        <f t="shared" si="194"/>
        <v>0</v>
      </c>
    </row>
    <row r="2023" spans="7:15" x14ac:dyDescent="0.2">
      <c r="G2023" s="3"/>
      <c r="H2023" s="2"/>
      <c r="I2023" s="12"/>
      <c r="J2023" s="67">
        <f t="shared" si="190"/>
        <v>0</v>
      </c>
      <c r="K2023" s="5">
        <f t="shared" si="192"/>
        <v>0</v>
      </c>
      <c r="L2023" s="54">
        <f t="shared" si="193"/>
        <v>0</v>
      </c>
      <c r="M2023" s="56">
        <f t="shared" si="195"/>
        <v>0</v>
      </c>
      <c r="N2023" s="5">
        <f t="shared" si="191"/>
        <v>1</v>
      </c>
      <c r="O2023" s="5">
        <f t="shared" si="194"/>
        <v>0</v>
      </c>
    </row>
    <row r="2024" spans="7:15" x14ac:dyDescent="0.2">
      <c r="G2024" s="3"/>
      <c r="H2024" s="2"/>
      <c r="I2024" s="12"/>
      <c r="J2024" s="67">
        <f t="shared" si="190"/>
        <v>0</v>
      </c>
      <c r="K2024" s="5">
        <f t="shared" si="192"/>
        <v>0</v>
      </c>
      <c r="L2024" s="54">
        <f t="shared" si="193"/>
        <v>0</v>
      </c>
      <c r="M2024" s="56">
        <f t="shared" si="195"/>
        <v>0</v>
      </c>
      <c r="N2024" s="5">
        <f t="shared" si="191"/>
        <v>1</v>
      </c>
      <c r="O2024" s="5">
        <f t="shared" si="194"/>
        <v>0</v>
      </c>
    </row>
    <row r="2025" spans="7:15" x14ac:dyDescent="0.2">
      <c r="G2025" s="3"/>
      <c r="H2025" s="2"/>
      <c r="I2025" s="12"/>
      <c r="J2025" s="67">
        <f t="shared" si="190"/>
        <v>0</v>
      </c>
      <c r="K2025" s="5">
        <f t="shared" si="192"/>
        <v>0</v>
      </c>
      <c r="L2025" s="54">
        <f t="shared" si="193"/>
        <v>0</v>
      </c>
      <c r="M2025" s="56">
        <f t="shared" si="195"/>
        <v>0</v>
      </c>
      <c r="N2025" s="5">
        <f t="shared" si="191"/>
        <v>1</v>
      </c>
      <c r="O2025" s="5">
        <f t="shared" si="194"/>
        <v>0</v>
      </c>
    </row>
    <row r="2026" spans="7:15" x14ac:dyDescent="0.2">
      <c r="G2026" s="3"/>
      <c r="H2026" s="2"/>
      <c r="I2026" s="12"/>
      <c r="J2026" s="67">
        <f t="shared" ref="J2026:J2089" si="196">IF(A2026=C2026,0,H2026)</f>
        <v>0</v>
      </c>
      <c r="K2026" s="5">
        <f t="shared" si="192"/>
        <v>0</v>
      </c>
      <c r="L2026" s="54">
        <f t="shared" si="193"/>
        <v>0</v>
      </c>
      <c r="M2026" s="56">
        <f t="shared" si="195"/>
        <v>0</v>
      </c>
      <c r="N2026" s="5">
        <f t="shared" si="191"/>
        <v>1</v>
      </c>
      <c r="O2026" s="5">
        <f t="shared" si="194"/>
        <v>0</v>
      </c>
    </row>
    <row r="2027" spans="7:15" x14ac:dyDescent="0.2">
      <c r="G2027" s="3"/>
      <c r="H2027" s="2"/>
      <c r="I2027" s="12"/>
      <c r="J2027" s="67">
        <f t="shared" si="196"/>
        <v>0</v>
      </c>
      <c r="K2027" s="5">
        <f t="shared" si="192"/>
        <v>0</v>
      </c>
      <c r="L2027" s="54">
        <f t="shared" si="193"/>
        <v>0</v>
      </c>
      <c r="M2027" s="56">
        <f t="shared" si="195"/>
        <v>0</v>
      </c>
      <c r="N2027" s="5">
        <f t="shared" si="191"/>
        <v>1</v>
      </c>
      <c r="O2027" s="5">
        <f t="shared" si="194"/>
        <v>0</v>
      </c>
    </row>
    <row r="2028" spans="7:15" x14ac:dyDescent="0.2">
      <c r="G2028" s="3"/>
      <c r="H2028" s="2"/>
      <c r="I2028" s="12"/>
      <c r="J2028" s="67">
        <f t="shared" si="196"/>
        <v>0</v>
      </c>
      <c r="K2028" s="5">
        <f t="shared" si="192"/>
        <v>0</v>
      </c>
      <c r="L2028" s="54">
        <f t="shared" si="193"/>
        <v>0</v>
      </c>
      <c r="M2028" s="56">
        <f t="shared" si="195"/>
        <v>0</v>
      </c>
      <c r="N2028" s="5">
        <f t="shared" si="191"/>
        <v>1</v>
      </c>
      <c r="O2028" s="5">
        <f t="shared" si="194"/>
        <v>0</v>
      </c>
    </row>
    <row r="2029" spans="7:15" x14ac:dyDescent="0.2">
      <c r="G2029" s="3"/>
      <c r="H2029" s="2"/>
      <c r="I2029" s="12"/>
      <c r="J2029" s="67">
        <f t="shared" si="196"/>
        <v>0</v>
      </c>
      <c r="K2029" s="5">
        <f t="shared" si="192"/>
        <v>0</v>
      </c>
      <c r="L2029" s="54">
        <f t="shared" si="193"/>
        <v>0</v>
      </c>
      <c r="M2029" s="56">
        <f t="shared" si="195"/>
        <v>0</v>
      </c>
      <c r="N2029" s="5">
        <f t="shared" si="191"/>
        <v>1</v>
      </c>
      <c r="O2029" s="5">
        <f t="shared" si="194"/>
        <v>0</v>
      </c>
    </row>
    <row r="2030" spans="7:15" x14ac:dyDescent="0.2">
      <c r="G2030" s="3"/>
      <c r="H2030" s="2"/>
      <c r="I2030" s="12"/>
      <c r="J2030" s="67">
        <f t="shared" si="196"/>
        <v>0</v>
      </c>
      <c r="K2030" s="5">
        <f t="shared" si="192"/>
        <v>0</v>
      </c>
      <c r="L2030" s="54">
        <f t="shared" si="193"/>
        <v>0</v>
      </c>
      <c r="M2030" s="56">
        <f t="shared" si="195"/>
        <v>0</v>
      </c>
      <c r="N2030" s="5">
        <f t="shared" si="191"/>
        <v>1</v>
      </c>
      <c r="O2030" s="5">
        <f t="shared" si="194"/>
        <v>0</v>
      </c>
    </row>
    <row r="2031" spans="7:15" x14ac:dyDescent="0.2">
      <c r="G2031" s="3"/>
      <c r="H2031" s="2"/>
      <c r="I2031" s="12"/>
      <c r="J2031" s="67">
        <f t="shared" si="196"/>
        <v>0</v>
      </c>
      <c r="K2031" s="5">
        <f t="shared" si="192"/>
        <v>0</v>
      </c>
      <c r="L2031" s="54">
        <f t="shared" si="193"/>
        <v>0</v>
      </c>
      <c r="M2031" s="56">
        <f t="shared" si="195"/>
        <v>0</v>
      </c>
      <c r="N2031" s="5">
        <f t="shared" si="191"/>
        <v>1</v>
      </c>
      <c r="O2031" s="5">
        <f t="shared" si="194"/>
        <v>0</v>
      </c>
    </row>
    <row r="2032" spans="7:15" x14ac:dyDescent="0.2">
      <c r="G2032" s="3"/>
      <c r="H2032" s="2"/>
      <c r="I2032" s="12"/>
      <c r="J2032" s="67">
        <f t="shared" si="196"/>
        <v>0</v>
      </c>
      <c r="K2032" s="5">
        <f t="shared" si="192"/>
        <v>0</v>
      </c>
      <c r="L2032" s="54">
        <f t="shared" si="193"/>
        <v>0</v>
      </c>
      <c r="M2032" s="56">
        <f t="shared" si="195"/>
        <v>0</v>
      </c>
      <c r="N2032" s="5">
        <f t="shared" si="191"/>
        <v>1</v>
      </c>
      <c r="O2032" s="5">
        <f t="shared" si="194"/>
        <v>0</v>
      </c>
    </row>
    <row r="2033" spans="7:15" x14ac:dyDescent="0.2">
      <c r="G2033" s="3"/>
      <c r="H2033" s="2"/>
      <c r="I2033" s="12"/>
      <c r="J2033" s="67">
        <f t="shared" si="196"/>
        <v>0</v>
      </c>
      <c r="K2033" s="5">
        <f t="shared" si="192"/>
        <v>0</v>
      </c>
      <c r="L2033" s="54">
        <f t="shared" si="193"/>
        <v>0</v>
      </c>
      <c r="M2033" s="56">
        <f t="shared" si="195"/>
        <v>0</v>
      </c>
      <c r="N2033" s="5">
        <f t="shared" si="191"/>
        <v>1</v>
      </c>
      <c r="O2033" s="5">
        <f t="shared" si="194"/>
        <v>0</v>
      </c>
    </row>
    <row r="2034" spans="7:15" x14ac:dyDescent="0.2">
      <c r="G2034" s="3"/>
      <c r="H2034" s="2"/>
      <c r="I2034" s="12"/>
      <c r="J2034" s="67">
        <f t="shared" si="196"/>
        <v>0</v>
      </c>
      <c r="K2034" s="5">
        <f t="shared" si="192"/>
        <v>0</v>
      </c>
      <c r="L2034" s="54">
        <f t="shared" si="193"/>
        <v>0</v>
      </c>
      <c r="M2034" s="56" t="e">
        <f>IF(D2034="",#REF!,D2034)</f>
        <v>#REF!</v>
      </c>
      <c r="N2034" s="5">
        <f t="shared" si="191"/>
        <v>1</v>
      </c>
      <c r="O2034" s="5">
        <f t="shared" si="194"/>
        <v>0</v>
      </c>
    </row>
    <row r="2035" spans="7:15" x14ac:dyDescent="0.2">
      <c r="G2035" s="3"/>
      <c r="H2035" s="2"/>
      <c r="I2035" s="12"/>
      <c r="J2035" s="67">
        <f t="shared" si="196"/>
        <v>0</v>
      </c>
      <c r="K2035" s="5">
        <f t="shared" si="192"/>
        <v>0</v>
      </c>
      <c r="L2035" s="54">
        <f t="shared" si="193"/>
        <v>0</v>
      </c>
      <c r="M2035" s="56" t="e">
        <f>IF(D2035="",#REF!,D2035)</f>
        <v>#REF!</v>
      </c>
      <c r="N2035" s="5">
        <f t="shared" si="191"/>
        <v>1</v>
      </c>
      <c r="O2035" s="5">
        <f t="shared" si="194"/>
        <v>0</v>
      </c>
    </row>
    <row r="2036" spans="7:15" x14ac:dyDescent="0.2">
      <c r="G2036" s="3"/>
      <c r="H2036" s="2"/>
      <c r="I2036" s="12"/>
      <c r="J2036" s="67">
        <f t="shared" si="196"/>
        <v>0</v>
      </c>
      <c r="K2036" s="5">
        <f t="shared" si="192"/>
        <v>0</v>
      </c>
      <c r="L2036" s="54">
        <f t="shared" si="193"/>
        <v>0</v>
      </c>
      <c r="M2036" s="56">
        <f t="shared" si="195"/>
        <v>0</v>
      </c>
      <c r="N2036" s="5">
        <f t="shared" si="191"/>
        <v>1</v>
      </c>
      <c r="O2036" s="5">
        <f t="shared" si="194"/>
        <v>0</v>
      </c>
    </row>
    <row r="2037" spans="7:15" x14ac:dyDescent="0.2">
      <c r="G2037" s="3"/>
      <c r="H2037" s="2"/>
      <c r="I2037" s="12"/>
      <c r="J2037" s="67">
        <f t="shared" si="196"/>
        <v>0</v>
      </c>
      <c r="K2037" s="5">
        <f t="shared" si="192"/>
        <v>0</v>
      </c>
      <c r="L2037" s="54">
        <f t="shared" si="193"/>
        <v>0</v>
      </c>
      <c r="M2037" s="56">
        <f t="shared" si="195"/>
        <v>0</v>
      </c>
      <c r="N2037" s="5">
        <f t="shared" si="191"/>
        <v>1</v>
      </c>
      <c r="O2037" s="5">
        <f t="shared" si="194"/>
        <v>0</v>
      </c>
    </row>
    <row r="2038" spans="7:15" x14ac:dyDescent="0.2">
      <c r="G2038" s="3"/>
      <c r="H2038" s="2"/>
      <c r="I2038" s="12"/>
      <c r="J2038" s="67">
        <f t="shared" si="196"/>
        <v>0</v>
      </c>
      <c r="K2038" s="5">
        <f t="shared" si="192"/>
        <v>0</v>
      </c>
      <c r="L2038" s="54">
        <f t="shared" si="193"/>
        <v>0</v>
      </c>
      <c r="M2038" s="56" t="e">
        <f>IF(D2038="",#REF!,D2038)</f>
        <v>#REF!</v>
      </c>
      <c r="N2038" s="5">
        <f t="shared" si="191"/>
        <v>1</v>
      </c>
      <c r="O2038" s="5">
        <f t="shared" si="194"/>
        <v>0</v>
      </c>
    </row>
    <row r="2039" spans="7:15" x14ac:dyDescent="0.2">
      <c r="G2039" s="3"/>
      <c r="H2039" s="2"/>
      <c r="I2039" s="12"/>
      <c r="J2039" s="67">
        <f t="shared" si="196"/>
        <v>0</v>
      </c>
      <c r="K2039" s="5">
        <f t="shared" si="192"/>
        <v>0</v>
      </c>
      <c r="L2039" s="54">
        <f t="shared" si="193"/>
        <v>0</v>
      </c>
      <c r="M2039" s="56">
        <f t="shared" si="195"/>
        <v>0</v>
      </c>
      <c r="N2039" s="5">
        <f t="shared" si="191"/>
        <v>1</v>
      </c>
      <c r="O2039" s="5">
        <f t="shared" si="194"/>
        <v>0</v>
      </c>
    </row>
    <row r="2040" spans="7:15" x14ac:dyDescent="0.2">
      <c r="G2040" s="3"/>
      <c r="H2040" s="2"/>
      <c r="I2040" s="12"/>
      <c r="J2040" s="67">
        <f t="shared" si="196"/>
        <v>0</v>
      </c>
      <c r="K2040" s="5">
        <f t="shared" si="192"/>
        <v>0</v>
      </c>
      <c r="L2040" s="54">
        <f t="shared" si="193"/>
        <v>0</v>
      </c>
      <c r="M2040" s="56">
        <f t="shared" si="195"/>
        <v>0</v>
      </c>
      <c r="N2040" s="5">
        <f t="shared" si="191"/>
        <v>1</v>
      </c>
      <c r="O2040" s="5">
        <f t="shared" si="194"/>
        <v>0</v>
      </c>
    </row>
    <row r="2041" spans="7:15" x14ac:dyDescent="0.2">
      <c r="G2041" s="3"/>
      <c r="H2041" s="2"/>
      <c r="I2041" s="12"/>
      <c r="J2041" s="67">
        <f t="shared" si="196"/>
        <v>0</v>
      </c>
      <c r="K2041" s="5">
        <f t="shared" si="192"/>
        <v>0</v>
      </c>
      <c r="L2041" s="54">
        <f t="shared" si="193"/>
        <v>0</v>
      </c>
      <c r="M2041" s="56" t="e">
        <f>IF(D2041="",#REF!,D2041)</f>
        <v>#REF!</v>
      </c>
      <c r="N2041" s="5">
        <f t="shared" si="191"/>
        <v>1</v>
      </c>
      <c r="O2041" s="5">
        <f t="shared" si="194"/>
        <v>0</v>
      </c>
    </row>
    <row r="2042" spans="7:15" x14ac:dyDescent="0.2">
      <c r="G2042" s="3"/>
      <c r="H2042" s="2"/>
      <c r="I2042" s="12"/>
      <c r="J2042" s="67">
        <f t="shared" si="196"/>
        <v>0</v>
      </c>
      <c r="K2042" s="5">
        <f t="shared" si="192"/>
        <v>0</v>
      </c>
      <c r="L2042" s="54">
        <f t="shared" si="193"/>
        <v>0</v>
      </c>
      <c r="M2042" s="56" t="e">
        <f>IF(D2042="",#REF!,D2042)</f>
        <v>#REF!</v>
      </c>
      <c r="N2042" s="5">
        <f t="shared" si="191"/>
        <v>1</v>
      </c>
      <c r="O2042" s="5">
        <f t="shared" si="194"/>
        <v>0</v>
      </c>
    </row>
    <row r="2043" spans="7:15" x14ac:dyDescent="0.2">
      <c r="G2043" s="3"/>
      <c r="H2043" s="2"/>
      <c r="I2043" s="12"/>
      <c r="J2043" s="67">
        <f t="shared" si="196"/>
        <v>0</v>
      </c>
      <c r="K2043" s="5">
        <f t="shared" si="192"/>
        <v>0</v>
      </c>
      <c r="L2043" s="54">
        <f t="shared" si="193"/>
        <v>0</v>
      </c>
      <c r="M2043" s="56">
        <f t="shared" si="195"/>
        <v>0</v>
      </c>
      <c r="N2043" s="5">
        <f t="shared" si="191"/>
        <v>1</v>
      </c>
      <c r="O2043" s="5">
        <f t="shared" si="194"/>
        <v>0</v>
      </c>
    </row>
    <row r="2044" spans="7:15" x14ac:dyDescent="0.2">
      <c r="G2044" s="3"/>
      <c r="H2044" s="2"/>
      <c r="I2044" s="12"/>
      <c r="J2044" s="67">
        <f t="shared" si="196"/>
        <v>0</v>
      </c>
      <c r="K2044" s="5">
        <f t="shared" si="192"/>
        <v>0</v>
      </c>
      <c r="L2044" s="54">
        <f t="shared" si="193"/>
        <v>0</v>
      </c>
      <c r="M2044" s="56">
        <f t="shared" si="195"/>
        <v>0</v>
      </c>
      <c r="N2044" s="5">
        <f t="shared" si="191"/>
        <v>1</v>
      </c>
      <c r="O2044" s="5">
        <f t="shared" si="194"/>
        <v>0</v>
      </c>
    </row>
    <row r="2045" spans="7:15" x14ac:dyDescent="0.2">
      <c r="G2045" s="3"/>
      <c r="H2045" s="2"/>
      <c r="I2045" s="12"/>
      <c r="J2045" s="67">
        <f t="shared" si="196"/>
        <v>0</v>
      </c>
      <c r="K2045" s="5">
        <f t="shared" si="192"/>
        <v>0</v>
      </c>
      <c r="L2045" s="54">
        <f t="shared" si="193"/>
        <v>0</v>
      </c>
      <c r="M2045" s="56">
        <f t="shared" si="195"/>
        <v>0</v>
      </c>
      <c r="N2045" s="5">
        <f t="shared" si="191"/>
        <v>1</v>
      </c>
      <c r="O2045" s="5">
        <f t="shared" si="194"/>
        <v>0</v>
      </c>
    </row>
    <row r="2046" spans="7:15" x14ac:dyDescent="0.2">
      <c r="G2046" s="3"/>
      <c r="H2046" s="2"/>
      <c r="I2046" s="12"/>
      <c r="J2046" s="67">
        <f t="shared" si="196"/>
        <v>0</v>
      </c>
      <c r="K2046" s="5">
        <f t="shared" si="192"/>
        <v>0</v>
      </c>
      <c r="L2046" s="54">
        <f t="shared" si="193"/>
        <v>0</v>
      </c>
      <c r="M2046" s="56">
        <f t="shared" si="195"/>
        <v>0</v>
      </c>
      <c r="N2046" s="5">
        <f t="shared" si="191"/>
        <v>1</v>
      </c>
      <c r="O2046" s="5">
        <f t="shared" si="194"/>
        <v>0</v>
      </c>
    </row>
    <row r="2047" spans="7:15" x14ac:dyDescent="0.2">
      <c r="G2047" s="3"/>
      <c r="H2047" s="2"/>
      <c r="I2047" s="12"/>
      <c r="J2047" s="67">
        <f t="shared" si="196"/>
        <v>0</v>
      </c>
      <c r="K2047" s="5">
        <f t="shared" si="192"/>
        <v>0</v>
      </c>
      <c r="L2047" s="54">
        <f t="shared" si="193"/>
        <v>0</v>
      </c>
      <c r="M2047" s="56">
        <f t="shared" si="195"/>
        <v>0</v>
      </c>
      <c r="N2047" s="5">
        <f t="shared" si="191"/>
        <v>1</v>
      </c>
      <c r="O2047" s="5">
        <f t="shared" si="194"/>
        <v>0</v>
      </c>
    </row>
    <row r="2048" spans="7:15" x14ac:dyDescent="0.2">
      <c r="G2048" s="3"/>
      <c r="H2048" s="2"/>
      <c r="I2048" s="12"/>
      <c r="J2048" s="67">
        <f t="shared" si="196"/>
        <v>0</v>
      </c>
      <c r="K2048" s="5">
        <f t="shared" si="192"/>
        <v>0</v>
      </c>
      <c r="L2048" s="54">
        <f t="shared" si="193"/>
        <v>0</v>
      </c>
      <c r="M2048" s="56">
        <f t="shared" si="195"/>
        <v>0</v>
      </c>
      <c r="N2048" s="5">
        <f t="shared" si="191"/>
        <v>1</v>
      </c>
      <c r="O2048" s="5">
        <f t="shared" si="194"/>
        <v>0</v>
      </c>
    </row>
    <row r="2049" spans="7:15" x14ac:dyDescent="0.2">
      <c r="G2049" s="3"/>
      <c r="H2049" s="2"/>
      <c r="I2049" s="12"/>
      <c r="J2049" s="67">
        <f t="shared" si="196"/>
        <v>0</v>
      </c>
      <c r="K2049" s="5">
        <f t="shared" si="192"/>
        <v>0</v>
      </c>
      <c r="L2049" s="54">
        <f t="shared" si="193"/>
        <v>0</v>
      </c>
      <c r="M2049" s="56">
        <f t="shared" si="195"/>
        <v>0</v>
      </c>
      <c r="N2049" s="5">
        <f t="shared" si="191"/>
        <v>1</v>
      </c>
      <c r="O2049" s="5">
        <f t="shared" si="194"/>
        <v>0</v>
      </c>
    </row>
    <row r="2050" spans="7:15" x14ac:dyDescent="0.2">
      <c r="G2050" s="3"/>
      <c r="H2050" s="2"/>
      <c r="I2050" s="12"/>
      <c r="J2050" s="67">
        <f t="shared" si="196"/>
        <v>0</v>
      </c>
      <c r="K2050" s="5">
        <f t="shared" si="192"/>
        <v>0</v>
      </c>
      <c r="L2050" s="54">
        <f t="shared" si="193"/>
        <v>0</v>
      </c>
      <c r="M2050" s="56">
        <f t="shared" si="195"/>
        <v>0</v>
      </c>
      <c r="N2050" s="5">
        <f t="shared" si="191"/>
        <v>1</v>
      </c>
      <c r="O2050" s="5">
        <f t="shared" si="194"/>
        <v>0</v>
      </c>
    </row>
    <row r="2051" spans="7:15" x14ac:dyDescent="0.2">
      <c r="G2051" s="3"/>
      <c r="H2051" s="2"/>
      <c r="I2051" s="12"/>
      <c r="J2051" s="67">
        <f t="shared" si="196"/>
        <v>0</v>
      </c>
      <c r="K2051" s="5">
        <f t="shared" si="192"/>
        <v>0</v>
      </c>
      <c r="L2051" s="54">
        <f t="shared" si="193"/>
        <v>0</v>
      </c>
      <c r="M2051" s="56">
        <f t="shared" si="195"/>
        <v>0</v>
      </c>
      <c r="N2051" s="5">
        <f t="shared" ref="N2051:N2114" si="197">IF(B2051=D2051,1,0)</f>
        <v>1</v>
      </c>
      <c r="O2051" s="5">
        <f t="shared" si="194"/>
        <v>0</v>
      </c>
    </row>
    <row r="2052" spans="7:15" x14ac:dyDescent="0.2">
      <c r="G2052" s="3"/>
      <c r="H2052" s="2"/>
      <c r="I2052" s="12"/>
      <c r="J2052" s="67">
        <f t="shared" si="196"/>
        <v>0</v>
      </c>
      <c r="K2052" s="5">
        <f t="shared" si="192"/>
        <v>0</v>
      </c>
      <c r="L2052" s="54">
        <f t="shared" si="193"/>
        <v>0</v>
      </c>
      <c r="M2052" s="56">
        <f t="shared" si="195"/>
        <v>0</v>
      </c>
      <c r="N2052" s="5">
        <f t="shared" si="197"/>
        <v>1</v>
      </c>
      <c r="O2052" s="5">
        <f t="shared" si="194"/>
        <v>0</v>
      </c>
    </row>
    <row r="2053" spans="7:15" x14ac:dyDescent="0.2">
      <c r="G2053" s="3"/>
      <c r="H2053" s="2"/>
      <c r="I2053" s="12"/>
      <c r="J2053" s="67">
        <f t="shared" si="196"/>
        <v>0</v>
      </c>
      <c r="K2053" s="5">
        <f t="shared" si="192"/>
        <v>0</v>
      </c>
      <c r="L2053" s="54">
        <f t="shared" si="193"/>
        <v>0</v>
      </c>
      <c r="M2053" s="56">
        <f t="shared" si="195"/>
        <v>0</v>
      </c>
      <c r="N2053" s="5">
        <f t="shared" si="197"/>
        <v>1</v>
      </c>
      <c r="O2053" s="5">
        <f t="shared" si="194"/>
        <v>0</v>
      </c>
    </row>
    <row r="2054" spans="7:15" x14ac:dyDescent="0.2">
      <c r="G2054" s="3"/>
      <c r="H2054" s="2"/>
      <c r="I2054" s="12"/>
      <c r="J2054" s="67">
        <f t="shared" si="196"/>
        <v>0</v>
      </c>
      <c r="K2054" s="5">
        <f t="shared" ref="K2054:K2117" si="198">IF(J2054&gt;0,1,0)</f>
        <v>0</v>
      </c>
      <c r="L2054" s="54">
        <f t="shared" ref="L2054:L2117" si="199">IF(K2054=0,0,IF(I2054="did not close",0,IF(I2054="",0,1)))</f>
        <v>0</v>
      </c>
      <c r="M2054" s="56">
        <f t="shared" si="195"/>
        <v>0</v>
      </c>
      <c r="N2054" s="5">
        <f t="shared" si="197"/>
        <v>1</v>
      </c>
      <c r="O2054" s="5">
        <f t="shared" ref="O2054:O2117" si="200">IF(K2054=0,IF(I2054="did not close",0,IF(I2054="",0,1)),0)</f>
        <v>0</v>
      </c>
    </row>
    <row r="2055" spans="7:15" x14ac:dyDescent="0.2">
      <c r="G2055" s="3"/>
      <c r="H2055" s="2"/>
      <c r="I2055" s="12"/>
      <c r="J2055" s="67">
        <f t="shared" si="196"/>
        <v>0</v>
      </c>
      <c r="K2055" s="5">
        <f t="shared" si="198"/>
        <v>0</v>
      </c>
      <c r="L2055" s="54">
        <f t="shared" si="199"/>
        <v>0</v>
      </c>
      <c r="M2055" s="56">
        <f t="shared" si="195"/>
        <v>0</v>
      </c>
      <c r="N2055" s="5">
        <f t="shared" si="197"/>
        <v>1</v>
      </c>
      <c r="O2055" s="5">
        <f t="shared" si="200"/>
        <v>0</v>
      </c>
    </row>
    <row r="2056" spans="7:15" x14ac:dyDescent="0.2">
      <c r="G2056" s="3"/>
      <c r="H2056" s="2"/>
      <c r="I2056" s="12"/>
      <c r="J2056" s="67">
        <f t="shared" si="196"/>
        <v>0</v>
      </c>
      <c r="K2056" s="5">
        <f t="shared" si="198"/>
        <v>0</v>
      </c>
      <c r="L2056" s="54">
        <f t="shared" si="199"/>
        <v>0</v>
      </c>
      <c r="M2056" s="56">
        <f t="shared" si="195"/>
        <v>0</v>
      </c>
      <c r="N2056" s="5">
        <f t="shared" si="197"/>
        <v>1</v>
      </c>
      <c r="O2056" s="5">
        <f t="shared" si="200"/>
        <v>0</v>
      </c>
    </row>
    <row r="2057" spans="7:15" x14ac:dyDescent="0.2">
      <c r="G2057" s="3"/>
      <c r="H2057" s="2"/>
      <c r="I2057" s="12"/>
      <c r="J2057" s="67">
        <f t="shared" si="196"/>
        <v>0</v>
      </c>
      <c r="K2057" s="5">
        <f t="shared" si="198"/>
        <v>0</v>
      </c>
      <c r="L2057" s="54">
        <f t="shared" si="199"/>
        <v>0</v>
      </c>
      <c r="M2057" s="56">
        <f t="shared" si="195"/>
        <v>0</v>
      </c>
      <c r="N2057" s="5">
        <f t="shared" si="197"/>
        <v>1</v>
      </c>
      <c r="O2057" s="5">
        <f t="shared" si="200"/>
        <v>0</v>
      </c>
    </row>
    <row r="2058" spans="7:15" x14ac:dyDescent="0.2">
      <c r="G2058" s="3"/>
      <c r="H2058" s="2"/>
      <c r="I2058" s="12"/>
      <c r="J2058" s="67">
        <f t="shared" si="196"/>
        <v>0</v>
      </c>
      <c r="K2058" s="5">
        <f t="shared" si="198"/>
        <v>0</v>
      </c>
      <c r="L2058" s="54">
        <f t="shared" si="199"/>
        <v>0</v>
      </c>
      <c r="M2058" s="56">
        <f t="shared" si="195"/>
        <v>0</v>
      </c>
      <c r="N2058" s="5">
        <f t="shared" si="197"/>
        <v>1</v>
      </c>
      <c r="O2058" s="5">
        <f t="shared" si="200"/>
        <v>0</v>
      </c>
    </row>
    <row r="2059" spans="7:15" x14ac:dyDescent="0.2">
      <c r="G2059" s="3"/>
      <c r="H2059" s="2"/>
      <c r="I2059" s="12"/>
      <c r="J2059" s="67">
        <f t="shared" si="196"/>
        <v>0</v>
      </c>
      <c r="K2059" s="5">
        <f t="shared" si="198"/>
        <v>0</v>
      </c>
      <c r="L2059" s="54">
        <f t="shared" si="199"/>
        <v>0</v>
      </c>
      <c r="M2059" s="56">
        <f t="shared" si="195"/>
        <v>0</v>
      </c>
      <c r="N2059" s="5">
        <f t="shared" si="197"/>
        <v>1</v>
      </c>
      <c r="O2059" s="5">
        <f t="shared" si="200"/>
        <v>0</v>
      </c>
    </row>
    <row r="2060" spans="7:15" x14ac:dyDescent="0.2">
      <c r="G2060" s="3"/>
      <c r="H2060" s="2"/>
      <c r="I2060" s="12"/>
      <c r="J2060" s="67">
        <f t="shared" si="196"/>
        <v>0</v>
      </c>
      <c r="K2060" s="5">
        <f t="shared" si="198"/>
        <v>0</v>
      </c>
      <c r="L2060" s="54">
        <f t="shared" si="199"/>
        <v>0</v>
      </c>
      <c r="M2060" s="56">
        <f t="shared" si="195"/>
        <v>0</v>
      </c>
      <c r="N2060" s="5">
        <f t="shared" si="197"/>
        <v>1</v>
      </c>
      <c r="O2060" s="5">
        <f t="shared" si="200"/>
        <v>0</v>
      </c>
    </row>
    <row r="2061" spans="7:15" x14ac:dyDescent="0.2">
      <c r="G2061" s="3"/>
      <c r="H2061" s="2"/>
      <c r="I2061" s="12"/>
      <c r="J2061" s="67">
        <f t="shared" si="196"/>
        <v>0</v>
      </c>
      <c r="K2061" s="5">
        <f t="shared" si="198"/>
        <v>0</v>
      </c>
      <c r="L2061" s="54">
        <f t="shared" si="199"/>
        <v>0</v>
      </c>
      <c r="M2061" s="56">
        <f t="shared" si="195"/>
        <v>0</v>
      </c>
      <c r="N2061" s="5">
        <f t="shared" si="197"/>
        <v>1</v>
      </c>
      <c r="O2061" s="5">
        <f t="shared" si="200"/>
        <v>0</v>
      </c>
    </row>
    <row r="2062" spans="7:15" x14ac:dyDescent="0.2">
      <c r="G2062" s="3"/>
      <c r="H2062" s="2"/>
      <c r="I2062" s="12"/>
      <c r="J2062" s="67">
        <f t="shared" si="196"/>
        <v>0</v>
      </c>
      <c r="K2062" s="5">
        <f t="shared" si="198"/>
        <v>0</v>
      </c>
      <c r="L2062" s="54">
        <f t="shared" si="199"/>
        <v>0</v>
      </c>
      <c r="M2062" s="56" t="e">
        <f>IF(D2062="",#REF!,D2062)</f>
        <v>#REF!</v>
      </c>
      <c r="N2062" s="5">
        <f t="shared" si="197"/>
        <v>1</v>
      </c>
      <c r="O2062" s="5">
        <f t="shared" si="200"/>
        <v>0</v>
      </c>
    </row>
    <row r="2063" spans="7:15" x14ac:dyDescent="0.2">
      <c r="G2063" s="3"/>
      <c r="H2063" s="2"/>
      <c r="I2063" s="12"/>
      <c r="J2063" s="67">
        <f t="shared" si="196"/>
        <v>0</v>
      </c>
      <c r="K2063" s="5">
        <f t="shared" si="198"/>
        <v>0</v>
      </c>
      <c r="L2063" s="54">
        <f t="shared" si="199"/>
        <v>0</v>
      </c>
      <c r="M2063" s="56">
        <f t="shared" si="195"/>
        <v>0</v>
      </c>
      <c r="N2063" s="5">
        <f t="shared" si="197"/>
        <v>1</v>
      </c>
      <c r="O2063" s="5">
        <f t="shared" si="200"/>
        <v>0</v>
      </c>
    </row>
    <row r="2064" spans="7:15" x14ac:dyDescent="0.2">
      <c r="G2064" s="3"/>
      <c r="H2064" s="2"/>
      <c r="I2064" s="12"/>
      <c r="J2064" s="67">
        <f t="shared" si="196"/>
        <v>0</v>
      </c>
      <c r="K2064" s="5">
        <f t="shared" si="198"/>
        <v>0</v>
      </c>
      <c r="L2064" s="54">
        <f t="shared" si="199"/>
        <v>0</v>
      </c>
      <c r="M2064" s="56">
        <f t="shared" si="195"/>
        <v>0</v>
      </c>
      <c r="N2064" s="5">
        <f t="shared" si="197"/>
        <v>1</v>
      </c>
      <c r="O2064" s="5">
        <f t="shared" si="200"/>
        <v>0</v>
      </c>
    </row>
    <row r="2065" spans="7:15" x14ac:dyDescent="0.2">
      <c r="G2065" s="3"/>
      <c r="H2065" s="2"/>
      <c r="I2065" s="12"/>
      <c r="J2065" s="67">
        <f t="shared" si="196"/>
        <v>0</v>
      </c>
      <c r="K2065" s="5">
        <f t="shared" si="198"/>
        <v>0</v>
      </c>
      <c r="L2065" s="54">
        <f t="shared" si="199"/>
        <v>0</v>
      </c>
      <c r="M2065" s="56" t="e">
        <f>IF(D2065="",#REF!,D2065)</f>
        <v>#REF!</v>
      </c>
      <c r="N2065" s="5">
        <f t="shared" si="197"/>
        <v>1</v>
      </c>
      <c r="O2065" s="5">
        <f t="shared" si="200"/>
        <v>0</v>
      </c>
    </row>
    <row r="2066" spans="7:15" x14ac:dyDescent="0.2">
      <c r="G2066" s="3"/>
      <c r="H2066" s="2"/>
      <c r="I2066" s="12"/>
      <c r="J2066" s="67">
        <f t="shared" si="196"/>
        <v>0</v>
      </c>
      <c r="K2066" s="5">
        <f t="shared" si="198"/>
        <v>0</v>
      </c>
      <c r="L2066" s="54">
        <f t="shared" si="199"/>
        <v>0</v>
      </c>
      <c r="M2066" s="56">
        <f t="shared" ref="M2066:M2118" si="201">IF(D2066="",D2065,D2066)</f>
        <v>0</v>
      </c>
      <c r="N2066" s="5">
        <f t="shared" si="197"/>
        <v>1</v>
      </c>
      <c r="O2066" s="5">
        <f t="shared" si="200"/>
        <v>0</v>
      </c>
    </row>
    <row r="2067" spans="7:15" x14ac:dyDescent="0.2">
      <c r="G2067" s="3"/>
      <c r="H2067" s="2"/>
      <c r="I2067" s="12"/>
      <c r="J2067" s="67">
        <f t="shared" si="196"/>
        <v>0</v>
      </c>
      <c r="K2067" s="5">
        <f t="shared" si="198"/>
        <v>0</v>
      </c>
      <c r="L2067" s="54">
        <f t="shared" si="199"/>
        <v>0</v>
      </c>
      <c r="M2067" s="56">
        <f t="shared" si="201"/>
        <v>0</v>
      </c>
      <c r="N2067" s="5">
        <f t="shared" si="197"/>
        <v>1</v>
      </c>
      <c r="O2067" s="5">
        <f t="shared" si="200"/>
        <v>0</v>
      </c>
    </row>
    <row r="2068" spans="7:15" x14ac:dyDescent="0.2">
      <c r="G2068" s="3"/>
      <c r="H2068" s="2"/>
      <c r="I2068" s="12"/>
      <c r="J2068" s="67">
        <f t="shared" si="196"/>
        <v>0</v>
      </c>
      <c r="K2068" s="5">
        <f t="shared" si="198"/>
        <v>0</v>
      </c>
      <c r="L2068" s="54">
        <f t="shared" si="199"/>
        <v>0</v>
      </c>
      <c r="M2068" s="56" t="e">
        <f>IF(D2068="",#REF!,D2068)</f>
        <v>#REF!</v>
      </c>
      <c r="N2068" s="5">
        <f t="shared" si="197"/>
        <v>1</v>
      </c>
      <c r="O2068" s="5">
        <f t="shared" si="200"/>
        <v>0</v>
      </c>
    </row>
    <row r="2069" spans="7:15" x14ac:dyDescent="0.2">
      <c r="G2069" s="3"/>
      <c r="H2069" s="2"/>
      <c r="I2069" s="12"/>
      <c r="J2069" s="67">
        <f t="shared" si="196"/>
        <v>0</v>
      </c>
      <c r="K2069" s="5">
        <f t="shared" si="198"/>
        <v>0</v>
      </c>
      <c r="L2069" s="54">
        <f t="shared" si="199"/>
        <v>0</v>
      </c>
      <c r="M2069" s="56" t="e">
        <f>IF(D2069="",#REF!,D2069)</f>
        <v>#REF!</v>
      </c>
      <c r="N2069" s="5">
        <f t="shared" si="197"/>
        <v>1</v>
      </c>
      <c r="O2069" s="5">
        <f t="shared" si="200"/>
        <v>0</v>
      </c>
    </row>
    <row r="2070" spans="7:15" x14ac:dyDescent="0.2">
      <c r="G2070" s="3"/>
      <c r="H2070" s="2"/>
      <c r="I2070" s="12"/>
      <c r="J2070" s="67">
        <f t="shared" si="196"/>
        <v>0</v>
      </c>
      <c r="K2070" s="5">
        <f t="shared" si="198"/>
        <v>0</v>
      </c>
      <c r="L2070" s="54">
        <f t="shared" si="199"/>
        <v>0</v>
      </c>
      <c r="M2070" s="56" t="e">
        <f>IF(D2070="",#REF!,D2070)</f>
        <v>#REF!</v>
      </c>
      <c r="N2070" s="5">
        <f t="shared" si="197"/>
        <v>1</v>
      </c>
      <c r="O2070" s="5">
        <f t="shared" si="200"/>
        <v>0</v>
      </c>
    </row>
    <row r="2071" spans="7:15" x14ac:dyDescent="0.2">
      <c r="G2071" s="3"/>
      <c r="H2071" s="2"/>
      <c r="I2071" s="12"/>
      <c r="J2071" s="67">
        <f t="shared" si="196"/>
        <v>0</v>
      </c>
      <c r="K2071" s="5">
        <f t="shared" si="198"/>
        <v>0</v>
      </c>
      <c r="L2071" s="54">
        <f t="shared" si="199"/>
        <v>0</v>
      </c>
      <c r="M2071" s="56">
        <f t="shared" si="201"/>
        <v>0</v>
      </c>
      <c r="N2071" s="5">
        <f t="shared" si="197"/>
        <v>1</v>
      </c>
      <c r="O2071" s="5">
        <f t="shared" si="200"/>
        <v>0</v>
      </c>
    </row>
    <row r="2072" spans="7:15" x14ac:dyDescent="0.2">
      <c r="G2072" s="3"/>
      <c r="H2072" s="2"/>
      <c r="I2072" s="12"/>
      <c r="J2072" s="67">
        <f t="shared" si="196"/>
        <v>0</v>
      </c>
      <c r="K2072" s="5">
        <f t="shared" si="198"/>
        <v>0</v>
      </c>
      <c r="L2072" s="54">
        <f t="shared" si="199"/>
        <v>0</v>
      </c>
      <c r="M2072" s="56">
        <f t="shared" si="201"/>
        <v>0</v>
      </c>
      <c r="N2072" s="5">
        <f t="shared" si="197"/>
        <v>1</v>
      </c>
      <c r="O2072" s="5">
        <f t="shared" si="200"/>
        <v>0</v>
      </c>
    </row>
    <row r="2073" spans="7:15" x14ac:dyDescent="0.2">
      <c r="G2073" s="3"/>
      <c r="H2073" s="2"/>
      <c r="I2073" s="12"/>
      <c r="J2073" s="67">
        <f t="shared" si="196"/>
        <v>0</v>
      </c>
      <c r="K2073" s="5">
        <f t="shared" si="198"/>
        <v>0</v>
      </c>
      <c r="L2073" s="54">
        <f t="shared" si="199"/>
        <v>0</v>
      </c>
      <c r="M2073" s="56">
        <f t="shared" si="201"/>
        <v>0</v>
      </c>
      <c r="N2073" s="5">
        <f t="shared" si="197"/>
        <v>1</v>
      </c>
      <c r="O2073" s="5">
        <f t="shared" si="200"/>
        <v>0</v>
      </c>
    </row>
    <row r="2074" spans="7:15" x14ac:dyDescent="0.2">
      <c r="G2074" s="3"/>
      <c r="H2074" s="2"/>
      <c r="I2074" s="12"/>
      <c r="J2074" s="67">
        <f t="shared" si="196"/>
        <v>0</v>
      </c>
      <c r="K2074" s="5">
        <f t="shared" si="198"/>
        <v>0</v>
      </c>
      <c r="L2074" s="54">
        <f t="shared" si="199"/>
        <v>0</v>
      </c>
      <c r="M2074" s="56" t="e">
        <f>IF(D2074="",#REF!,D2074)</f>
        <v>#REF!</v>
      </c>
      <c r="N2074" s="5">
        <f t="shared" si="197"/>
        <v>1</v>
      </c>
      <c r="O2074" s="5">
        <f t="shared" si="200"/>
        <v>0</v>
      </c>
    </row>
    <row r="2075" spans="7:15" x14ac:dyDescent="0.2">
      <c r="G2075" s="3"/>
      <c r="H2075" s="2"/>
      <c r="I2075" s="12"/>
      <c r="J2075" s="67">
        <f t="shared" si="196"/>
        <v>0</v>
      </c>
      <c r="K2075" s="5">
        <f t="shared" si="198"/>
        <v>0</v>
      </c>
      <c r="L2075" s="54">
        <f t="shared" si="199"/>
        <v>0</v>
      </c>
      <c r="M2075" s="56">
        <f t="shared" si="201"/>
        <v>0</v>
      </c>
      <c r="N2075" s="5">
        <f t="shared" si="197"/>
        <v>1</v>
      </c>
      <c r="O2075" s="5">
        <f t="shared" si="200"/>
        <v>0</v>
      </c>
    </row>
    <row r="2076" spans="7:15" x14ac:dyDescent="0.2">
      <c r="G2076" s="3"/>
      <c r="H2076" s="2"/>
      <c r="I2076" s="12"/>
      <c r="J2076" s="67">
        <f t="shared" si="196"/>
        <v>0</v>
      </c>
      <c r="K2076" s="5">
        <f t="shared" si="198"/>
        <v>0</v>
      </c>
      <c r="L2076" s="54">
        <f t="shared" si="199"/>
        <v>0</v>
      </c>
      <c r="M2076" s="56">
        <f t="shared" si="201"/>
        <v>0</v>
      </c>
      <c r="N2076" s="5">
        <f t="shared" si="197"/>
        <v>1</v>
      </c>
      <c r="O2076" s="5">
        <f t="shared" si="200"/>
        <v>0</v>
      </c>
    </row>
    <row r="2077" spans="7:15" x14ac:dyDescent="0.2">
      <c r="G2077" s="3"/>
      <c r="H2077" s="2"/>
      <c r="I2077" s="12"/>
      <c r="J2077" s="67">
        <f t="shared" si="196"/>
        <v>0</v>
      </c>
      <c r="K2077" s="5">
        <f t="shared" si="198"/>
        <v>0</v>
      </c>
      <c r="L2077" s="54">
        <f t="shared" si="199"/>
        <v>0</v>
      </c>
      <c r="M2077" s="56">
        <f t="shared" si="201"/>
        <v>0</v>
      </c>
      <c r="N2077" s="5">
        <f t="shared" si="197"/>
        <v>1</v>
      </c>
      <c r="O2077" s="5">
        <f t="shared" si="200"/>
        <v>0</v>
      </c>
    </row>
    <row r="2078" spans="7:15" x14ac:dyDescent="0.2">
      <c r="G2078" s="3"/>
      <c r="H2078" s="2"/>
      <c r="I2078" s="12"/>
      <c r="J2078" s="67">
        <f t="shared" si="196"/>
        <v>0</v>
      </c>
      <c r="K2078" s="5">
        <f t="shared" si="198"/>
        <v>0</v>
      </c>
      <c r="L2078" s="54">
        <f t="shared" si="199"/>
        <v>0</v>
      </c>
      <c r="M2078" s="56" t="e">
        <f>IF(D2078="",#REF!,D2078)</f>
        <v>#REF!</v>
      </c>
      <c r="N2078" s="5">
        <f t="shared" si="197"/>
        <v>1</v>
      </c>
      <c r="O2078" s="5">
        <f t="shared" si="200"/>
        <v>0</v>
      </c>
    </row>
    <row r="2079" spans="7:15" x14ac:dyDescent="0.2">
      <c r="G2079" s="3"/>
      <c r="H2079" s="2"/>
      <c r="I2079" s="12"/>
      <c r="J2079" s="67">
        <f t="shared" si="196"/>
        <v>0</v>
      </c>
      <c r="K2079" s="5">
        <f t="shared" si="198"/>
        <v>0</v>
      </c>
      <c r="L2079" s="54">
        <f t="shared" si="199"/>
        <v>0</v>
      </c>
      <c r="M2079" s="56">
        <f t="shared" si="201"/>
        <v>0</v>
      </c>
      <c r="N2079" s="5">
        <f t="shared" si="197"/>
        <v>1</v>
      </c>
      <c r="O2079" s="5">
        <f t="shared" si="200"/>
        <v>0</v>
      </c>
    </row>
    <row r="2080" spans="7:15" x14ac:dyDescent="0.2">
      <c r="G2080" s="3"/>
      <c r="H2080" s="2"/>
      <c r="I2080" s="12"/>
      <c r="J2080" s="67">
        <f t="shared" si="196"/>
        <v>0</v>
      </c>
      <c r="K2080" s="5">
        <f t="shared" si="198"/>
        <v>0</v>
      </c>
      <c r="L2080" s="54">
        <f t="shared" si="199"/>
        <v>0</v>
      </c>
      <c r="M2080" s="56">
        <f t="shared" si="201"/>
        <v>0</v>
      </c>
      <c r="N2080" s="5">
        <f t="shared" si="197"/>
        <v>1</v>
      </c>
      <c r="O2080" s="5">
        <f t="shared" si="200"/>
        <v>0</v>
      </c>
    </row>
    <row r="2081" spans="7:15" x14ac:dyDescent="0.2">
      <c r="G2081" s="3"/>
      <c r="H2081" s="2"/>
      <c r="I2081" s="12"/>
      <c r="J2081" s="67">
        <f t="shared" si="196"/>
        <v>0</v>
      </c>
      <c r="K2081" s="5">
        <f t="shared" si="198"/>
        <v>0</v>
      </c>
      <c r="L2081" s="54">
        <f t="shared" si="199"/>
        <v>0</v>
      </c>
      <c r="M2081" s="56">
        <f t="shared" si="201"/>
        <v>0</v>
      </c>
      <c r="N2081" s="5">
        <f t="shared" si="197"/>
        <v>1</v>
      </c>
      <c r="O2081" s="5">
        <f t="shared" si="200"/>
        <v>0</v>
      </c>
    </row>
    <row r="2082" spans="7:15" x14ac:dyDescent="0.2">
      <c r="G2082" s="3"/>
      <c r="H2082" s="2"/>
      <c r="I2082" s="12"/>
      <c r="J2082" s="67">
        <f t="shared" si="196"/>
        <v>0</v>
      </c>
      <c r="K2082" s="5">
        <f t="shared" si="198"/>
        <v>0</v>
      </c>
      <c r="L2082" s="54">
        <f t="shared" si="199"/>
        <v>0</v>
      </c>
      <c r="M2082" s="56">
        <f t="shared" si="201"/>
        <v>0</v>
      </c>
      <c r="N2082" s="5">
        <f t="shared" si="197"/>
        <v>1</v>
      </c>
      <c r="O2082" s="5">
        <f t="shared" si="200"/>
        <v>0</v>
      </c>
    </row>
    <row r="2083" spans="7:15" x14ac:dyDescent="0.2">
      <c r="G2083" s="3"/>
      <c r="H2083" s="2"/>
      <c r="I2083" s="12"/>
      <c r="J2083" s="67">
        <f t="shared" si="196"/>
        <v>0</v>
      </c>
      <c r="K2083" s="5">
        <f t="shared" si="198"/>
        <v>0</v>
      </c>
      <c r="L2083" s="54">
        <f t="shared" si="199"/>
        <v>0</v>
      </c>
      <c r="M2083" s="56">
        <f t="shared" si="201"/>
        <v>0</v>
      </c>
      <c r="N2083" s="5">
        <f t="shared" si="197"/>
        <v>1</v>
      </c>
      <c r="O2083" s="5">
        <f t="shared" si="200"/>
        <v>0</v>
      </c>
    </row>
    <row r="2084" spans="7:15" x14ac:dyDescent="0.2">
      <c r="G2084" s="3"/>
      <c r="H2084" s="2"/>
      <c r="I2084" s="12"/>
      <c r="J2084" s="67">
        <f t="shared" si="196"/>
        <v>0</v>
      </c>
      <c r="K2084" s="5">
        <f t="shared" si="198"/>
        <v>0</v>
      </c>
      <c r="L2084" s="54">
        <f t="shared" si="199"/>
        <v>0</v>
      </c>
      <c r="M2084" s="56">
        <f t="shared" si="201"/>
        <v>0</v>
      </c>
      <c r="N2084" s="5">
        <f t="shared" si="197"/>
        <v>1</v>
      </c>
      <c r="O2084" s="5">
        <f t="shared" si="200"/>
        <v>0</v>
      </c>
    </row>
    <row r="2085" spans="7:15" x14ac:dyDescent="0.2">
      <c r="G2085" s="3"/>
      <c r="H2085" s="2"/>
      <c r="I2085" s="12"/>
      <c r="J2085" s="67">
        <f t="shared" si="196"/>
        <v>0</v>
      </c>
      <c r="K2085" s="5">
        <f t="shared" si="198"/>
        <v>0</v>
      </c>
      <c r="L2085" s="54">
        <f t="shared" si="199"/>
        <v>0</v>
      </c>
      <c r="M2085" s="56">
        <f t="shared" si="201"/>
        <v>0</v>
      </c>
      <c r="N2085" s="5">
        <f t="shared" si="197"/>
        <v>1</v>
      </c>
      <c r="O2085" s="5">
        <f t="shared" si="200"/>
        <v>0</v>
      </c>
    </row>
    <row r="2086" spans="7:15" x14ac:dyDescent="0.2">
      <c r="G2086" s="3"/>
      <c r="H2086" s="2"/>
      <c r="I2086" s="12"/>
      <c r="J2086" s="67">
        <f t="shared" si="196"/>
        <v>0</v>
      </c>
      <c r="K2086" s="5">
        <f t="shared" si="198"/>
        <v>0</v>
      </c>
      <c r="L2086" s="54">
        <f t="shared" si="199"/>
        <v>0</v>
      </c>
      <c r="M2086" s="56" t="e">
        <f>IF(D2086="",#REF!,D2086)</f>
        <v>#REF!</v>
      </c>
      <c r="N2086" s="5">
        <f t="shared" si="197"/>
        <v>1</v>
      </c>
      <c r="O2086" s="5">
        <f t="shared" si="200"/>
        <v>0</v>
      </c>
    </row>
    <row r="2087" spans="7:15" x14ac:dyDescent="0.2">
      <c r="G2087" s="3"/>
      <c r="H2087" s="2"/>
      <c r="I2087" s="12"/>
      <c r="J2087" s="67">
        <f t="shared" si="196"/>
        <v>0</v>
      </c>
      <c r="K2087" s="5">
        <f t="shared" si="198"/>
        <v>0</v>
      </c>
      <c r="L2087" s="54">
        <f t="shared" si="199"/>
        <v>0</v>
      </c>
      <c r="M2087" s="56" t="e">
        <f>IF(D2087="",#REF!,D2087)</f>
        <v>#REF!</v>
      </c>
      <c r="N2087" s="5">
        <f t="shared" si="197"/>
        <v>1</v>
      </c>
      <c r="O2087" s="5">
        <f t="shared" si="200"/>
        <v>0</v>
      </c>
    </row>
    <row r="2088" spans="7:15" x14ac:dyDescent="0.2">
      <c r="G2088" s="3"/>
      <c r="H2088" s="2"/>
      <c r="I2088" s="12"/>
      <c r="J2088" s="67">
        <f t="shared" si="196"/>
        <v>0</v>
      </c>
      <c r="K2088" s="5">
        <f t="shared" si="198"/>
        <v>0</v>
      </c>
      <c r="L2088" s="54">
        <f t="shared" si="199"/>
        <v>0</v>
      </c>
      <c r="M2088" s="56" t="e">
        <f>IF(D2088="",#REF!,D2088)</f>
        <v>#REF!</v>
      </c>
      <c r="N2088" s="5">
        <f t="shared" si="197"/>
        <v>1</v>
      </c>
      <c r="O2088" s="5">
        <f t="shared" si="200"/>
        <v>0</v>
      </c>
    </row>
    <row r="2089" spans="7:15" x14ac:dyDescent="0.2">
      <c r="G2089" s="3"/>
      <c r="H2089" s="2"/>
      <c r="I2089" s="12"/>
      <c r="J2089" s="67">
        <f t="shared" si="196"/>
        <v>0</v>
      </c>
      <c r="K2089" s="5">
        <f t="shared" si="198"/>
        <v>0</v>
      </c>
      <c r="L2089" s="54">
        <f t="shared" si="199"/>
        <v>0</v>
      </c>
      <c r="M2089" s="56">
        <f t="shared" si="201"/>
        <v>0</v>
      </c>
      <c r="N2089" s="5">
        <f t="shared" si="197"/>
        <v>1</v>
      </c>
      <c r="O2089" s="5">
        <f t="shared" si="200"/>
        <v>0</v>
      </c>
    </row>
    <row r="2090" spans="7:15" x14ac:dyDescent="0.2">
      <c r="G2090" s="3"/>
      <c r="H2090" s="2"/>
      <c r="I2090" s="12"/>
      <c r="J2090" s="67">
        <f t="shared" ref="J2090:J2153" si="202">IF(A2090=C2090,0,H2090)</f>
        <v>0</v>
      </c>
      <c r="K2090" s="5">
        <f t="shared" si="198"/>
        <v>0</v>
      </c>
      <c r="L2090" s="54">
        <f t="shared" si="199"/>
        <v>0</v>
      </c>
      <c r="M2090" s="56">
        <f t="shared" si="201"/>
        <v>0</v>
      </c>
      <c r="N2090" s="5">
        <f t="shared" si="197"/>
        <v>1</v>
      </c>
      <c r="O2090" s="5">
        <f t="shared" si="200"/>
        <v>0</v>
      </c>
    </row>
    <row r="2091" spans="7:15" x14ac:dyDescent="0.2">
      <c r="G2091" s="3"/>
      <c r="H2091" s="2"/>
      <c r="I2091" s="12"/>
      <c r="J2091" s="67">
        <f t="shared" si="202"/>
        <v>0</v>
      </c>
      <c r="K2091" s="5">
        <f t="shared" si="198"/>
        <v>0</v>
      </c>
      <c r="L2091" s="54">
        <f t="shared" si="199"/>
        <v>0</v>
      </c>
      <c r="M2091" s="56">
        <f t="shared" si="201"/>
        <v>0</v>
      </c>
      <c r="N2091" s="5">
        <f t="shared" si="197"/>
        <v>1</v>
      </c>
      <c r="O2091" s="5">
        <f t="shared" si="200"/>
        <v>0</v>
      </c>
    </row>
    <row r="2092" spans="7:15" x14ac:dyDescent="0.2">
      <c r="G2092" s="3"/>
      <c r="H2092" s="2"/>
      <c r="I2092" s="12"/>
      <c r="J2092" s="67">
        <f t="shared" si="202"/>
        <v>0</v>
      </c>
      <c r="K2092" s="5">
        <f t="shared" si="198"/>
        <v>0</v>
      </c>
      <c r="L2092" s="54">
        <f t="shared" si="199"/>
        <v>0</v>
      </c>
      <c r="M2092" s="56">
        <f t="shared" si="201"/>
        <v>0</v>
      </c>
      <c r="N2092" s="5">
        <f t="shared" si="197"/>
        <v>1</v>
      </c>
      <c r="O2092" s="5">
        <f t="shared" si="200"/>
        <v>0</v>
      </c>
    </row>
    <row r="2093" spans="7:15" x14ac:dyDescent="0.2">
      <c r="G2093" s="3"/>
      <c r="H2093" s="2"/>
      <c r="I2093" s="12"/>
      <c r="J2093" s="67">
        <f t="shared" si="202"/>
        <v>0</v>
      </c>
      <c r="K2093" s="5">
        <f t="shared" si="198"/>
        <v>0</v>
      </c>
      <c r="L2093" s="54">
        <f t="shared" si="199"/>
        <v>0</v>
      </c>
      <c r="M2093" s="56">
        <f t="shared" si="201"/>
        <v>0</v>
      </c>
      <c r="N2093" s="5">
        <f t="shared" si="197"/>
        <v>1</v>
      </c>
      <c r="O2093" s="5">
        <f t="shared" si="200"/>
        <v>0</v>
      </c>
    </row>
    <row r="2094" spans="7:15" x14ac:dyDescent="0.2">
      <c r="G2094" s="3"/>
      <c r="H2094" s="2"/>
      <c r="I2094" s="12"/>
      <c r="J2094" s="67">
        <f t="shared" si="202"/>
        <v>0</v>
      </c>
      <c r="K2094" s="5">
        <f t="shared" si="198"/>
        <v>0</v>
      </c>
      <c r="L2094" s="54">
        <f t="shared" si="199"/>
        <v>0</v>
      </c>
      <c r="M2094" s="56" t="e">
        <f>IF(D2094="",#REF!,D2094)</f>
        <v>#REF!</v>
      </c>
      <c r="N2094" s="5">
        <f t="shared" si="197"/>
        <v>1</v>
      </c>
      <c r="O2094" s="5">
        <f t="shared" si="200"/>
        <v>0</v>
      </c>
    </row>
    <row r="2095" spans="7:15" x14ac:dyDescent="0.2">
      <c r="G2095" s="3"/>
      <c r="H2095" s="2"/>
      <c r="I2095" s="12"/>
      <c r="J2095" s="67">
        <f t="shared" si="202"/>
        <v>0</v>
      </c>
      <c r="K2095" s="5">
        <f t="shared" si="198"/>
        <v>0</v>
      </c>
      <c r="L2095" s="54">
        <f t="shared" si="199"/>
        <v>0</v>
      </c>
      <c r="M2095" s="56">
        <f t="shared" si="201"/>
        <v>0</v>
      </c>
      <c r="N2095" s="5">
        <f t="shared" si="197"/>
        <v>1</v>
      </c>
      <c r="O2095" s="5">
        <f t="shared" si="200"/>
        <v>0</v>
      </c>
    </row>
    <row r="2096" spans="7:15" x14ac:dyDescent="0.2">
      <c r="G2096" s="3"/>
      <c r="H2096" s="2"/>
      <c r="I2096" s="12"/>
      <c r="J2096" s="67">
        <f t="shared" si="202"/>
        <v>0</v>
      </c>
      <c r="K2096" s="5">
        <f t="shared" si="198"/>
        <v>0</v>
      </c>
      <c r="L2096" s="54">
        <f t="shared" si="199"/>
        <v>0</v>
      </c>
      <c r="M2096" s="56">
        <f t="shared" si="201"/>
        <v>0</v>
      </c>
      <c r="N2096" s="5">
        <f t="shared" si="197"/>
        <v>1</v>
      </c>
      <c r="O2096" s="5">
        <f t="shared" si="200"/>
        <v>0</v>
      </c>
    </row>
    <row r="2097" spans="7:15" x14ac:dyDescent="0.2">
      <c r="G2097" s="3"/>
      <c r="H2097" s="2"/>
      <c r="I2097" s="12"/>
      <c r="J2097" s="67">
        <f t="shared" si="202"/>
        <v>0</v>
      </c>
      <c r="K2097" s="5">
        <f t="shared" si="198"/>
        <v>0</v>
      </c>
      <c r="L2097" s="54">
        <f t="shared" si="199"/>
        <v>0</v>
      </c>
      <c r="M2097" s="56">
        <f t="shared" si="201"/>
        <v>0</v>
      </c>
      <c r="N2097" s="5">
        <f t="shared" si="197"/>
        <v>1</v>
      </c>
      <c r="O2097" s="5">
        <f t="shared" si="200"/>
        <v>0</v>
      </c>
    </row>
    <row r="2098" spans="7:15" x14ac:dyDescent="0.2">
      <c r="G2098" s="3"/>
      <c r="H2098" s="2"/>
      <c r="I2098" s="12"/>
      <c r="J2098" s="67">
        <f t="shared" si="202"/>
        <v>0</v>
      </c>
      <c r="K2098" s="5">
        <f t="shared" si="198"/>
        <v>0</v>
      </c>
      <c r="L2098" s="54">
        <f t="shared" si="199"/>
        <v>0</v>
      </c>
      <c r="M2098" s="56">
        <f t="shared" si="201"/>
        <v>0</v>
      </c>
      <c r="N2098" s="5">
        <f t="shared" si="197"/>
        <v>1</v>
      </c>
      <c r="O2098" s="5">
        <f t="shared" si="200"/>
        <v>0</v>
      </c>
    </row>
    <row r="2099" spans="7:15" x14ac:dyDescent="0.2">
      <c r="G2099" s="3"/>
      <c r="H2099" s="2"/>
      <c r="I2099" s="12"/>
      <c r="J2099" s="67">
        <f t="shared" si="202"/>
        <v>0</v>
      </c>
      <c r="K2099" s="5">
        <f t="shared" si="198"/>
        <v>0</v>
      </c>
      <c r="L2099" s="54">
        <f t="shared" si="199"/>
        <v>0</v>
      </c>
      <c r="M2099" s="56">
        <f t="shared" si="201"/>
        <v>0</v>
      </c>
      <c r="N2099" s="5">
        <f t="shared" si="197"/>
        <v>1</v>
      </c>
      <c r="O2099" s="5">
        <f t="shared" si="200"/>
        <v>0</v>
      </c>
    </row>
    <row r="2100" spans="7:15" x14ac:dyDescent="0.2">
      <c r="G2100" s="3"/>
      <c r="H2100" s="2"/>
      <c r="I2100" s="12"/>
      <c r="J2100" s="67">
        <f t="shared" si="202"/>
        <v>0</v>
      </c>
      <c r="K2100" s="5">
        <f t="shared" si="198"/>
        <v>0</v>
      </c>
      <c r="L2100" s="54">
        <f t="shared" si="199"/>
        <v>0</v>
      </c>
      <c r="M2100" s="56">
        <f t="shared" si="201"/>
        <v>0</v>
      </c>
      <c r="N2100" s="5">
        <f t="shared" si="197"/>
        <v>1</v>
      </c>
      <c r="O2100" s="5">
        <f t="shared" si="200"/>
        <v>0</v>
      </c>
    </row>
    <row r="2101" spans="7:15" x14ac:dyDescent="0.2">
      <c r="G2101" s="3"/>
      <c r="H2101" s="2"/>
      <c r="I2101" s="12"/>
      <c r="J2101" s="67">
        <f t="shared" si="202"/>
        <v>0</v>
      </c>
      <c r="K2101" s="5">
        <f t="shared" si="198"/>
        <v>0</v>
      </c>
      <c r="L2101" s="54">
        <f t="shared" si="199"/>
        <v>0</v>
      </c>
      <c r="M2101" s="56">
        <f t="shared" si="201"/>
        <v>0</v>
      </c>
      <c r="N2101" s="5">
        <f t="shared" si="197"/>
        <v>1</v>
      </c>
      <c r="O2101" s="5">
        <f t="shared" si="200"/>
        <v>0</v>
      </c>
    </row>
    <row r="2102" spans="7:15" x14ac:dyDescent="0.2">
      <c r="G2102" s="3"/>
      <c r="H2102" s="2"/>
      <c r="I2102" s="12"/>
      <c r="J2102" s="67">
        <f t="shared" si="202"/>
        <v>0</v>
      </c>
      <c r="K2102" s="5">
        <f t="shared" si="198"/>
        <v>0</v>
      </c>
      <c r="L2102" s="54">
        <f t="shared" si="199"/>
        <v>0</v>
      </c>
      <c r="M2102" s="56">
        <f t="shared" si="201"/>
        <v>0</v>
      </c>
      <c r="N2102" s="5">
        <f t="shared" si="197"/>
        <v>1</v>
      </c>
      <c r="O2102" s="5">
        <f t="shared" si="200"/>
        <v>0</v>
      </c>
    </row>
    <row r="2103" spans="7:15" x14ac:dyDescent="0.2">
      <c r="G2103" s="3"/>
      <c r="H2103" s="2"/>
      <c r="I2103" s="12"/>
      <c r="J2103" s="67">
        <f t="shared" si="202"/>
        <v>0</v>
      </c>
      <c r="K2103" s="5">
        <f t="shared" si="198"/>
        <v>0</v>
      </c>
      <c r="L2103" s="54">
        <f t="shared" si="199"/>
        <v>0</v>
      </c>
      <c r="M2103" s="56" t="e">
        <f>IF(D2103="",#REF!,D2103)</f>
        <v>#REF!</v>
      </c>
      <c r="N2103" s="5">
        <f t="shared" si="197"/>
        <v>1</v>
      </c>
      <c r="O2103" s="5">
        <f t="shared" si="200"/>
        <v>0</v>
      </c>
    </row>
    <row r="2104" spans="7:15" x14ac:dyDescent="0.2">
      <c r="G2104" s="3"/>
      <c r="H2104" s="2"/>
      <c r="I2104" s="12"/>
      <c r="J2104" s="67">
        <f t="shared" si="202"/>
        <v>0</v>
      </c>
      <c r="K2104" s="5">
        <f t="shared" si="198"/>
        <v>0</v>
      </c>
      <c r="L2104" s="54">
        <f t="shared" si="199"/>
        <v>0</v>
      </c>
      <c r="M2104" s="56">
        <f t="shared" si="201"/>
        <v>0</v>
      </c>
      <c r="N2104" s="5">
        <f t="shared" si="197"/>
        <v>1</v>
      </c>
      <c r="O2104" s="5">
        <f t="shared" si="200"/>
        <v>0</v>
      </c>
    </row>
    <row r="2105" spans="7:15" x14ac:dyDescent="0.2">
      <c r="G2105" s="3"/>
      <c r="H2105" s="2"/>
      <c r="I2105" s="12"/>
      <c r="J2105" s="67">
        <f t="shared" si="202"/>
        <v>0</v>
      </c>
      <c r="K2105" s="5">
        <f t="shared" si="198"/>
        <v>0</v>
      </c>
      <c r="L2105" s="54">
        <f t="shared" si="199"/>
        <v>0</v>
      </c>
      <c r="M2105" s="56">
        <f t="shared" si="201"/>
        <v>0</v>
      </c>
      <c r="N2105" s="5">
        <f t="shared" si="197"/>
        <v>1</v>
      </c>
      <c r="O2105" s="5">
        <f t="shared" si="200"/>
        <v>0</v>
      </c>
    </row>
    <row r="2106" spans="7:15" x14ac:dyDescent="0.2">
      <c r="G2106" s="3"/>
      <c r="H2106" s="2"/>
      <c r="I2106" s="12"/>
      <c r="J2106" s="67">
        <f t="shared" si="202"/>
        <v>0</v>
      </c>
      <c r="K2106" s="5">
        <f t="shared" si="198"/>
        <v>0</v>
      </c>
      <c r="L2106" s="54">
        <f t="shared" si="199"/>
        <v>0</v>
      </c>
      <c r="M2106" s="56">
        <f t="shared" si="201"/>
        <v>0</v>
      </c>
      <c r="N2106" s="5">
        <f t="shared" si="197"/>
        <v>1</v>
      </c>
      <c r="O2106" s="5">
        <f t="shared" si="200"/>
        <v>0</v>
      </c>
    </row>
    <row r="2107" spans="7:15" x14ac:dyDescent="0.2">
      <c r="G2107" s="3"/>
      <c r="H2107" s="2"/>
      <c r="I2107" s="12"/>
      <c r="J2107" s="67">
        <f t="shared" si="202"/>
        <v>0</v>
      </c>
      <c r="K2107" s="5">
        <f t="shared" si="198"/>
        <v>0</v>
      </c>
      <c r="L2107" s="54">
        <f t="shared" si="199"/>
        <v>0</v>
      </c>
      <c r="M2107" s="56">
        <f t="shared" si="201"/>
        <v>0</v>
      </c>
      <c r="N2107" s="5">
        <f t="shared" si="197"/>
        <v>1</v>
      </c>
      <c r="O2107" s="5">
        <f t="shared" si="200"/>
        <v>0</v>
      </c>
    </row>
    <row r="2108" spans="7:15" x14ac:dyDescent="0.2">
      <c r="G2108" s="3"/>
      <c r="H2108" s="2"/>
      <c r="I2108" s="12"/>
      <c r="J2108" s="67">
        <f t="shared" si="202"/>
        <v>0</v>
      </c>
      <c r="K2108" s="5">
        <f t="shared" si="198"/>
        <v>0</v>
      </c>
      <c r="L2108" s="54">
        <f t="shared" si="199"/>
        <v>0</v>
      </c>
      <c r="M2108" s="56">
        <f t="shared" si="201"/>
        <v>0</v>
      </c>
      <c r="N2108" s="5">
        <f t="shared" si="197"/>
        <v>1</v>
      </c>
      <c r="O2108" s="5">
        <f t="shared" si="200"/>
        <v>0</v>
      </c>
    </row>
    <row r="2109" spans="7:15" x14ac:dyDescent="0.2">
      <c r="G2109" s="3"/>
      <c r="H2109" s="2"/>
      <c r="I2109" s="12"/>
      <c r="J2109" s="67">
        <f t="shared" si="202"/>
        <v>0</v>
      </c>
      <c r="K2109" s="5">
        <f t="shared" si="198"/>
        <v>0</v>
      </c>
      <c r="L2109" s="54">
        <f t="shared" si="199"/>
        <v>0</v>
      </c>
      <c r="M2109" s="56">
        <f t="shared" si="201"/>
        <v>0</v>
      </c>
      <c r="N2109" s="5">
        <f t="shared" si="197"/>
        <v>1</v>
      </c>
      <c r="O2109" s="5">
        <f t="shared" si="200"/>
        <v>0</v>
      </c>
    </row>
    <row r="2110" spans="7:15" x14ac:dyDescent="0.2">
      <c r="G2110" s="3"/>
      <c r="H2110" s="2"/>
      <c r="I2110" s="12"/>
      <c r="J2110" s="67">
        <f t="shared" si="202"/>
        <v>0</v>
      </c>
      <c r="K2110" s="5">
        <f t="shared" si="198"/>
        <v>0</v>
      </c>
      <c r="L2110" s="54">
        <f t="shared" si="199"/>
        <v>0</v>
      </c>
      <c r="M2110" s="56">
        <f t="shared" si="201"/>
        <v>0</v>
      </c>
      <c r="N2110" s="5">
        <f t="shared" si="197"/>
        <v>1</v>
      </c>
      <c r="O2110" s="5">
        <f t="shared" si="200"/>
        <v>0</v>
      </c>
    </row>
    <row r="2111" spans="7:15" x14ac:dyDescent="0.2">
      <c r="G2111" s="3"/>
      <c r="H2111" s="2"/>
      <c r="I2111" s="12"/>
      <c r="J2111" s="67">
        <f t="shared" si="202"/>
        <v>0</v>
      </c>
      <c r="K2111" s="5">
        <f t="shared" si="198"/>
        <v>0</v>
      </c>
      <c r="L2111" s="54">
        <f t="shared" si="199"/>
        <v>0</v>
      </c>
      <c r="M2111" s="56">
        <f t="shared" si="201"/>
        <v>0</v>
      </c>
      <c r="N2111" s="5">
        <f t="shared" si="197"/>
        <v>1</v>
      </c>
      <c r="O2111" s="5">
        <f t="shared" si="200"/>
        <v>0</v>
      </c>
    </row>
    <row r="2112" spans="7:15" x14ac:dyDescent="0.2">
      <c r="G2112" s="3"/>
      <c r="H2112" s="2"/>
      <c r="I2112" s="12"/>
      <c r="J2112" s="67">
        <f t="shared" si="202"/>
        <v>0</v>
      </c>
      <c r="K2112" s="5">
        <f t="shared" si="198"/>
        <v>0</v>
      </c>
      <c r="L2112" s="54">
        <f t="shared" si="199"/>
        <v>0</v>
      </c>
      <c r="M2112" s="56">
        <f t="shared" si="201"/>
        <v>0</v>
      </c>
      <c r="N2112" s="5">
        <f t="shared" si="197"/>
        <v>1</v>
      </c>
      <c r="O2112" s="5">
        <f t="shared" si="200"/>
        <v>0</v>
      </c>
    </row>
    <row r="2113" spans="7:15" x14ac:dyDescent="0.2">
      <c r="G2113" s="3"/>
      <c r="H2113" s="2"/>
      <c r="I2113" s="12"/>
      <c r="J2113" s="67">
        <f t="shared" si="202"/>
        <v>0</v>
      </c>
      <c r="K2113" s="5">
        <f t="shared" si="198"/>
        <v>0</v>
      </c>
      <c r="L2113" s="54">
        <f t="shared" si="199"/>
        <v>0</v>
      </c>
      <c r="M2113" s="56">
        <f t="shared" si="201"/>
        <v>0</v>
      </c>
      <c r="N2113" s="5">
        <f t="shared" si="197"/>
        <v>1</v>
      </c>
      <c r="O2113" s="5">
        <f t="shared" si="200"/>
        <v>0</v>
      </c>
    </row>
    <row r="2114" spans="7:15" x14ac:dyDescent="0.2">
      <c r="G2114" s="3"/>
      <c r="H2114" s="2"/>
      <c r="I2114" s="12"/>
      <c r="J2114" s="67">
        <f t="shared" si="202"/>
        <v>0</v>
      </c>
      <c r="K2114" s="5">
        <f t="shared" si="198"/>
        <v>0</v>
      </c>
      <c r="L2114" s="54">
        <f t="shared" si="199"/>
        <v>0</v>
      </c>
      <c r="M2114" s="56">
        <f t="shared" si="201"/>
        <v>0</v>
      </c>
      <c r="N2114" s="5">
        <f t="shared" si="197"/>
        <v>1</v>
      </c>
      <c r="O2114" s="5">
        <f t="shared" si="200"/>
        <v>0</v>
      </c>
    </row>
    <row r="2115" spans="7:15" x14ac:dyDescent="0.2">
      <c r="G2115" s="3"/>
      <c r="H2115" s="2"/>
      <c r="I2115" s="12"/>
      <c r="J2115" s="67">
        <f t="shared" si="202"/>
        <v>0</v>
      </c>
      <c r="K2115" s="5">
        <f t="shared" si="198"/>
        <v>0</v>
      </c>
      <c r="L2115" s="54">
        <f t="shared" si="199"/>
        <v>0</v>
      </c>
      <c r="M2115" s="56">
        <f t="shared" si="201"/>
        <v>0</v>
      </c>
      <c r="N2115" s="5">
        <f t="shared" ref="N2115:N2178" si="203">IF(B2115=D2115,1,0)</f>
        <v>1</v>
      </c>
      <c r="O2115" s="5">
        <f t="shared" si="200"/>
        <v>0</v>
      </c>
    </row>
    <row r="2116" spans="7:15" x14ac:dyDescent="0.2">
      <c r="G2116" s="3"/>
      <c r="H2116" s="2"/>
      <c r="I2116" s="12"/>
      <c r="J2116" s="67">
        <f t="shared" si="202"/>
        <v>0</v>
      </c>
      <c r="K2116" s="5">
        <f t="shared" si="198"/>
        <v>0</v>
      </c>
      <c r="L2116" s="54">
        <f t="shared" si="199"/>
        <v>0</v>
      </c>
      <c r="M2116" s="56">
        <f t="shared" si="201"/>
        <v>0</v>
      </c>
      <c r="N2116" s="5">
        <f t="shared" si="203"/>
        <v>1</v>
      </c>
      <c r="O2116" s="5">
        <f t="shared" si="200"/>
        <v>0</v>
      </c>
    </row>
    <row r="2117" spans="7:15" x14ac:dyDescent="0.2">
      <c r="G2117" s="3"/>
      <c r="H2117" s="2"/>
      <c r="I2117" s="12"/>
      <c r="J2117" s="67">
        <f t="shared" si="202"/>
        <v>0</v>
      </c>
      <c r="K2117" s="5">
        <f t="shared" si="198"/>
        <v>0</v>
      </c>
      <c r="L2117" s="54">
        <f t="shared" si="199"/>
        <v>0</v>
      </c>
      <c r="M2117" s="56">
        <f t="shared" si="201"/>
        <v>0</v>
      </c>
      <c r="N2117" s="5">
        <f t="shared" si="203"/>
        <v>1</v>
      </c>
      <c r="O2117" s="5">
        <f t="shared" si="200"/>
        <v>0</v>
      </c>
    </row>
    <row r="2118" spans="7:15" x14ac:dyDescent="0.2">
      <c r="G2118" s="3"/>
      <c r="H2118" s="2"/>
      <c r="I2118" s="12"/>
      <c r="J2118" s="67">
        <f t="shared" si="202"/>
        <v>0</v>
      </c>
      <c r="K2118" s="5">
        <f t="shared" ref="K2118:K2180" si="204">IF(J2118&gt;0,1,0)</f>
        <v>0</v>
      </c>
      <c r="L2118" s="54">
        <f t="shared" ref="L2118:L2180" si="205">IF(K2118=0,0,IF(I2118="did not close",0,IF(I2118="",0,1)))</f>
        <v>0</v>
      </c>
      <c r="M2118" s="56">
        <f t="shared" si="201"/>
        <v>0</v>
      </c>
      <c r="N2118" s="5">
        <f t="shared" si="203"/>
        <v>1</v>
      </c>
      <c r="O2118" s="5">
        <f t="shared" ref="O2118:O2180" si="206">IF(K2118=0,IF(I2118="did not close",0,IF(I2118="",0,1)),0)</f>
        <v>0</v>
      </c>
    </row>
    <row r="2119" spans="7:15" x14ac:dyDescent="0.2">
      <c r="G2119" s="3"/>
      <c r="H2119" s="2"/>
      <c r="I2119" s="12"/>
      <c r="J2119" s="67">
        <f t="shared" si="202"/>
        <v>0</v>
      </c>
      <c r="K2119" s="5">
        <f t="shared" si="204"/>
        <v>0</v>
      </c>
      <c r="L2119" s="54">
        <f t="shared" si="205"/>
        <v>0</v>
      </c>
      <c r="M2119" s="56">
        <f t="shared" ref="M2119:M2172" si="207">IF(D2119="",D2118,D2119)</f>
        <v>0</v>
      </c>
      <c r="N2119" s="5">
        <f t="shared" si="203"/>
        <v>1</v>
      </c>
      <c r="O2119" s="5">
        <f t="shared" si="206"/>
        <v>0</v>
      </c>
    </row>
    <row r="2120" spans="7:15" x14ac:dyDescent="0.2">
      <c r="G2120" s="3"/>
      <c r="H2120" s="2"/>
      <c r="I2120" s="12"/>
      <c r="J2120" s="67">
        <f t="shared" si="202"/>
        <v>0</v>
      </c>
      <c r="K2120" s="5">
        <f t="shared" si="204"/>
        <v>0</v>
      </c>
      <c r="L2120" s="54">
        <f t="shared" si="205"/>
        <v>0</v>
      </c>
      <c r="M2120" s="56">
        <f t="shared" si="207"/>
        <v>0</v>
      </c>
      <c r="N2120" s="5">
        <f t="shared" si="203"/>
        <v>1</v>
      </c>
      <c r="O2120" s="5">
        <f t="shared" si="206"/>
        <v>0</v>
      </c>
    </row>
    <row r="2121" spans="7:15" x14ac:dyDescent="0.2">
      <c r="G2121" s="3"/>
      <c r="H2121" s="2"/>
      <c r="I2121" s="12"/>
      <c r="J2121" s="67">
        <f t="shared" si="202"/>
        <v>0</v>
      </c>
      <c r="K2121" s="5">
        <f t="shared" si="204"/>
        <v>0</v>
      </c>
      <c r="L2121" s="54">
        <f t="shared" si="205"/>
        <v>0</v>
      </c>
      <c r="M2121" s="56">
        <f t="shared" si="207"/>
        <v>0</v>
      </c>
      <c r="N2121" s="5">
        <f t="shared" si="203"/>
        <v>1</v>
      </c>
      <c r="O2121" s="5">
        <f t="shared" si="206"/>
        <v>0</v>
      </c>
    </row>
    <row r="2122" spans="7:15" x14ac:dyDescent="0.2">
      <c r="G2122" s="3"/>
      <c r="H2122" s="2"/>
      <c r="I2122" s="12"/>
      <c r="J2122" s="67">
        <f t="shared" si="202"/>
        <v>0</v>
      </c>
      <c r="K2122" s="5">
        <f t="shared" si="204"/>
        <v>0</v>
      </c>
      <c r="L2122" s="54">
        <f t="shared" si="205"/>
        <v>0</v>
      </c>
      <c r="M2122" s="56">
        <f t="shared" si="207"/>
        <v>0</v>
      </c>
      <c r="N2122" s="5">
        <f t="shared" si="203"/>
        <v>1</v>
      </c>
      <c r="O2122" s="5">
        <f t="shared" si="206"/>
        <v>0</v>
      </c>
    </row>
    <row r="2123" spans="7:15" x14ac:dyDescent="0.2">
      <c r="G2123" s="3"/>
      <c r="H2123" s="2"/>
      <c r="I2123" s="12"/>
      <c r="J2123" s="67">
        <f t="shared" si="202"/>
        <v>0</v>
      </c>
      <c r="K2123" s="5">
        <f t="shared" si="204"/>
        <v>0</v>
      </c>
      <c r="L2123" s="54">
        <f t="shared" si="205"/>
        <v>0</v>
      </c>
      <c r="M2123" s="56">
        <f t="shared" si="207"/>
        <v>0</v>
      </c>
      <c r="N2123" s="5">
        <f t="shared" si="203"/>
        <v>1</v>
      </c>
      <c r="O2123" s="5">
        <f t="shared" si="206"/>
        <v>0</v>
      </c>
    </row>
    <row r="2124" spans="7:15" x14ac:dyDescent="0.2">
      <c r="G2124" s="3"/>
      <c r="H2124" s="2"/>
      <c r="I2124" s="12"/>
      <c r="J2124" s="67">
        <f t="shared" si="202"/>
        <v>0</v>
      </c>
      <c r="K2124" s="5">
        <f t="shared" si="204"/>
        <v>0</v>
      </c>
      <c r="L2124" s="54">
        <f t="shared" si="205"/>
        <v>0</v>
      </c>
      <c r="M2124" s="56">
        <f t="shared" si="207"/>
        <v>0</v>
      </c>
      <c r="N2124" s="5">
        <f t="shared" si="203"/>
        <v>1</v>
      </c>
      <c r="O2124" s="5">
        <f t="shared" si="206"/>
        <v>0</v>
      </c>
    </row>
    <row r="2125" spans="7:15" x14ac:dyDescent="0.2">
      <c r="G2125" s="3"/>
      <c r="H2125" s="2"/>
      <c r="I2125" s="12"/>
      <c r="J2125" s="67">
        <f t="shared" si="202"/>
        <v>0</v>
      </c>
      <c r="K2125" s="5">
        <f t="shared" si="204"/>
        <v>0</v>
      </c>
      <c r="L2125" s="54">
        <f t="shared" si="205"/>
        <v>0</v>
      </c>
      <c r="M2125" s="56">
        <f t="shared" si="207"/>
        <v>0</v>
      </c>
      <c r="N2125" s="5">
        <f t="shared" si="203"/>
        <v>1</v>
      </c>
      <c r="O2125" s="5">
        <f t="shared" si="206"/>
        <v>0</v>
      </c>
    </row>
    <row r="2126" spans="7:15" x14ac:dyDescent="0.2">
      <c r="G2126" s="3"/>
      <c r="H2126" s="2"/>
      <c r="I2126" s="12"/>
      <c r="J2126" s="67">
        <f t="shared" si="202"/>
        <v>0</v>
      </c>
      <c r="K2126" s="5">
        <f t="shared" si="204"/>
        <v>0</v>
      </c>
      <c r="L2126" s="54">
        <f t="shared" si="205"/>
        <v>0</v>
      </c>
      <c r="M2126" s="56">
        <f t="shared" si="207"/>
        <v>0</v>
      </c>
      <c r="N2126" s="5">
        <f t="shared" si="203"/>
        <v>1</v>
      </c>
      <c r="O2126" s="5">
        <f t="shared" si="206"/>
        <v>0</v>
      </c>
    </row>
    <row r="2127" spans="7:15" x14ac:dyDescent="0.2">
      <c r="G2127" s="3"/>
      <c r="H2127" s="2"/>
      <c r="I2127" s="12"/>
      <c r="J2127" s="67">
        <f t="shared" si="202"/>
        <v>0</v>
      </c>
      <c r="K2127" s="5">
        <f t="shared" si="204"/>
        <v>0</v>
      </c>
      <c r="L2127" s="54">
        <f t="shared" si="205"/>
        <v>0</v>
      </c>
      <c r="M2127" s="56">
        <f t="shared" si="207"/>
        <v>0</v>
      </c>
      <c r="N2127" s="5">
        <f t="shared" si="203"/>
        <v>1</v>
      </c>
      <c r="O2127" s="5">
        <f t="shared" si="206"/>
        <v>0</v>
      </c>
    </row>
    <row r="2128" spans="7:15" x14ac:dyDescent="0.2">
      <c r="G2128" s="3"/>
      <c r="H2128" s="2"/>
      <c r="I2128" s="12"/>
      <c r="J2128" s="67">
        <f t="shared" si="202"/>
        <v>0</v>
      </c>
      <c r="K2128" s="5">
        <f t="shared" si="204"/>
        <v>0</v>
      </c>
      <c r="L2128" s="54">
        <f t="shared" si="205"/>
        <v>0</v>
      </c>
      <c r="M2128" s="56">
        <f t="shared" si="207"/>
        <v>0</v>
      </c>
      <c r="N2128" s="5">
        <f t="shared" si="203"/>
        <v>1</v>
      </c>
      <c r="O2128" s="5">
        <f t="shared" si="206"/>
        <v>0</v>
      </c>
    </row>
    <row r="2129" spans="7:15" x14ac:dyDescent="0.2">
      <c r="G2129" s="3"/>
      <c r="H2129" s="2"/>
      <c r="I2129" s="12"/>
      <c r="J2129" s="67">
        <f t="shared" si="202"/>
        <v>0</v>
      </c>
      <c r="K2129" s="5">
        <f t="shared" si="204"/>
        <v>0</v>
      </c>
      <c r="L2129" s="54">
        <f t="shared" si="205"/>
        <v>0</v>
      </c>
      <c r="M2129" s="56">
        <f t="shared" si="207"/>
        <v>0</v>
      </c>
      <c r="N2129" s="5">
        <f t="shared" si="203"/>
        <v>1</v>
      </c>
      <c r="O2129" s="5">
        <f t="shared" si="206"/>
        <v>0</v>
      </c>
    </row>
    <row r="2130" spans="7:15" x14ac:dyDescent="0.2">
      <c r="G2130" s="3"/>
      <c r="H2130" s="2"/>
      <c r="I2130" s="12"/>
      <c r="J2130" s="67">
        <f t="shared" si="202"/>
        <v>0</v>
      </c>
      <c r="K2130" s="5">
        <f t="shared" si="204"/>
        <v>0</v>
      </c>
      <c r="L2130" s="54">
        <f t="shared" si="205"/>
        <v>0</v>
      </c>
      <c r="M2130" s="56">
        <f t="shared" si="207"/>
        <v>0</v>
      </c>
      <c r="N2130" s="5">
        <f t="shared" si="203"/>
        <v>1</v>
      </c>
      <c r="O2130" s="5">
        <f t="shared" si="206"/>
        <v>0</v>
      </c>
    </row>
    <row r="2131" spans="7:15" x14ac:dyDescent="0.2">
      <c r="G2131" s="3"/>
      <c r="H2131" s="2"/>
      <c r="I2131" s="12"/>
      <c r="J2131" s="67">
        <f t="shared" si="202"/>
        <v>0</v>
      </c>
      <c r="K2131" s="5">
        <f t="shared" si="204"/>
        <v>0</v>
      </c>
      <c r="L2131" s="54">
        <f t="shared" si="205"/>
        <v>0</v>
      </c>
      <c r="M2131" s="56">
        <f t="shared" si="207"/>
        <v>0</v>
      </c>
      <c r="N2131" s="5">
        <f t="shared" si="203"/>
        <v>1</v>
      </c>
      <c r="O2131" s="5">
        <f t="shared" si="206"/>
        <v>0</v>
      </c>
    </row>
    <row r="2132" spans="7:15" x14ac:dyDescent="0.2">
      <c r="G2132" s="3"/>
      <c r="H2132" s="2"/>
      <c r="I2132" s="12"/>
      <c r="J2132" s="67">
        <f t="shared" si="202"/>
        <v>0</v>
      </c>
      <c r="K2132" s="5">
        <f t="shared" si="204"/>
        <v>0</v>
      </c>
      <c r="L2132" s="54">
        <f t="shared" si="205"/>
        <v>0</v>
      </c>
      <c r="M2132" s="56">
        <f t="shared" si="207"/>
        <v>0</v>
      </c>
      <c r="N2132" s="5">
        <f t="shared" si="203"/>
        <v>1</v>
      </c>
      <c r="O2132" s="5">
        <f t="shared" si="206"/>
        <v>0</v>
      </c>
    </row>
    <row r="2133" spans="7:15" x14ac:dyDescent="0.2">
      <c r="G2133" s="3"/>
      <c r="H2133" s="2"/>
      <c r="I2133" s="12"/>
      <c r="J2133" s="67">
        <f t="shared" si="202"/>
        <v>0</v>
      </c>
      <c r="K2133" s="5">
        <f t="shared" si="204"/>
        <v>0</v>
      </c>
      <c r="L2133" s="54">
        <f t="shared" si="205"/>
        <v>0</v>
      </c>
      <c r="M2133" s="56">
        <f t="shared" si="207"/>
        <v>0</v>
      </c>
      <c r="N2133" s="5">
        <f t="shared" si="203"/>
        <v>1</v>
      </c>
      <c r="O2133" s="5">
        <f t="shared" si="206"/>
        <v>0</v>
      </c>
    </row>
    <row r="2134" spans="7:15" x14ac:dyDescent="0.2">
      <c r="G2134" s="3"/>
      <c r="H2134" s="2"/>
      <c r="I2134" s="12"/>
      <c r="J2134" s="67">
        <f t="shared" si="202"/>
        <v>0</v>
      </c>
      <c r="K2134" s="5">
        <f t="shared" si="204"/>
        <v>0</v>
      </c>
      <c r="L2134" s="54">
        <f t="shared" si="205"/>
        <v>0</v>
      </c>
      <c r="M2134" s="56" t="e">
        <f>IF(D2134="",#REF!,D2134)</f>
        <v>#REF!</v>
      </c>
      <c r="N2134" s="5">
        <f t="shared" si="203"/>
        <v>1</v>
      </c>
      <c r="O2134" s="5">
        <f t="shared" si="206"/>
        <v>0</v>
      </c>
    </row>
    <row r="2135" spans="7:15" x14ac:dyDescent="0.2">
      <c r="G2135" s="3"/>
      <c r="H2135" s="2"/>
      <c r="I2135" s="12"/>
      <c r="J2135" s="67">
        <f t="shared" si="202"/>
        <v>0</v>
      </c>
      <c r="K2135" s="5">
        <f t="shared" si="204"/>
        <v>0</v>
      </c>
      <c r="L2135" s="54">
        <f t="shared" si="205"/>
        <v>0</v>
      </c>
      <c r="M2135" s="56">
        <f t="shared" si="207"/>
        <v>0</v>
      </c>
      <c r="N2135" s="5">
        <f t="shared" si="203"/>
        <v>1</v>
      </c>
      <c r="O2135" s="5">
        <f t="shared" si="206"/>
        <v>0</v>
      </c>
    </row>
    <row r="2136" spans="7:15" x14ac:dyDescent="0.2">
      <c r="G2136" s="3"/>
      <c r="H2136" s="2"/>
      <c r="I2136" s="12"/>
      <c r="J2136" s="67">
        <f t="shared" si="202"/>
        <v>0</v>
      </c>
      <c r="K2136" s="5">
        <f t="shared" si="204"/>
        <v>0</v>
      </c>
      <c r="L2136" s="54">
        <f t="shared" si="205"/>
        <v>0</v>
      </c>
      <c r="M2136" s="56">
        <f t="shared" si="207"/>
        <v>0</v>
      </c>
      <c r="N2136" s="5">
        <f t="shared" si="203"/>
        <v>1</v>
      </c>
      <c r="O2136" s="5">
        <f t="shared" si="206"/>
        <v>0</v>
      </c>
    </row>
    <row r="2137" spans="7:15" x14ac:dyDescent="0.2">
      <c r="G2137" s="3"/>
      <c r="H2137" s="2"/>
      <c r="I2137" s="12"/>
      <c r="J2137" s="67">
        <f t="shared" si="202"/>
        <v>0</v>
      </c>
      <c r="K2137" s="5">
        <f t="shared" si="204"/>
        <v>0</v>
      </c>
      <c r="L2137" s="54">
        <f t="shared" si="205"/>
        <v>0</v>
      </c>
      <c r="M2137" s="56">
        <f t="shared" si="207"/>
        <v>0</v>
      </c>
      <c r="N2137" s="5">
        <f t="shared" si="203"/>
        <v>1</v>
      </c>
      <c r="O2137" s="5">
        <f t="shared" si="206"/>
        <v>0</v>
      </c>
    </row>
    <row r="2138" spans="7:15" x14ac:dyDescent="0.2">
      <c r="G2138" s="3"/>
      <c r="H2138" s="2"/>
      <c r="I2138" s="12"/>
      <c r="J2138" s="67">
        <f t="shared" si="202"/>
        <v>0</v>
      </c>
      <c r="K2138" s="5">
        <f t="shared" si="204"/>
        <v>0</v>
      </c>
      <c r="L2138" s="54">
        <f t="shared" si="205"/>
        <v>0</v>
      </c>
      <c r="M2138" s="56">
        <f t="shared" si="207"/>
        <v>0</v>
      </c>
      <c r="N2138" s="5">
        <f t="shared" si="203"/>
        <v>1</v>
      </c>
      <c r="O2138" s="5">
        <f t="shared" si="206"/>
        <v>0</v>
      </c>
    </row>
    <row r="2139" spans="7:15" x14ac:dyDescent="0.2">
      <c r="G2139" s="3"/>
      <c r="H2139" s="2"/>
      <c r="I2139" s="12"/>
      <c r="J2139" s="67">
        <f t="shared" si="202"/>
        <v>0</v>
      </c>
      <c r="K2139" s="5">
        <f t="shared" si="204"/>
        <v>0</v>
      </c>
      <c r="L2139" s="54">
        <f t="shared" si="205"/>
        <v>0</v>
      </c>
      <c r="M2139" s="56">
        <f t="shared" si="207"/>
        <v>0</v>
      </c>
      <c r="N2139" s="5">
        <f t="shared" si="203"/>
        <v>1</v>
      </c>
      <c r="O2139" s="5">
        <f t="shared" si="206"/>
        <v>0</v>
      </c>
    </row>
    <row r="2140" spans="7:15" x14ac:dyDescent="0.2">
      <c r="G2140" s="3"/>
      <c r="H2140" s="2"/>
      <c r="I2140" s="12"/>
      <c r="J2140" s="67">
        <f t="shared" si="202"/>
        <v>0</v>
      </c>
      <c r="K2140" s="5">
        <f t="shared" si="204"/>
        <v>0</v>
      </c>
      <c r="L2140" s="54">
        <f t="shared" si="205"/>
        <v>0</v>
      </c>
      <c r="M2140" s="56" t="e">
        <f>IF(D2140="",#REF!,D2140)</f>
        <v>#REF!</v>
      </c>
      <c r="N2140" s="5">
        <f t="shared" si="203"/>
        <v>1</v>
      </c>
      <c r="O2140" s="5">
        <f t="shared" si="206"/>
        <v>0</v>
      </c>
    </row>
    <row r="2141" spans="7:15" x14ac:dyDescent="0.2">
      <c r="G2141" s="3"/>
      <c r="H2141" s="2"/>
      <c r="I2141" s="12"/>
      <c r="J2141" s="67">
        <f t="shared" si="202"/>
        <v>0</v>
      </c>
      <c r="K2141" s="5">
        <f t="shared" si="204"/>
        <v>0</v>
      </c>
      <c r="L2141" s="54">
        <f t="shared" si="205"/>
        <v>0</v>
      </c>
      <c r="M2141" s="56">
        <f t="shared" si="207"/>
        <v>0</v>
      </c>
      <c r="N2141" s="5">
        <f t="shared" si="203"/>
        <v>1</v>
      </c>
      <c r="O2141" s="5">
        <f t="shared" si="206"/>
        <v>0</v>
      </c>
    </row>
    <row r="2142" spans="7:15" x14ac:dyDescent="0.2">
      <c r="G2142" s="3"/>
      <c r="H2142" s="2"/>
      <c r="I2142" s="12"/>
      <c r="J2142" s="67">
        <f t="shared" si="202"/>
        <v>0</v>
      </c>
      <c r="K2142" s="5">
        <f t="shared" si="204"/>
        <v>0</v>
      </c>
      <c r="L2142" s="54">
        <f t="shared" si="205"/>
        <v>0</v>
      </c>
      <c r="M2142" s="56">
        <f t="shared" si="207"/>
        <v>0</v>
      </c>
      <c r="N2142" s="5">
        <f t="shared" si="203"/>
        <v>1</v>
      </c>
      <c r="O2142" s="5">
        <f t="shared" si="206"/>
        <v>0</v>
      </c>
    </row>
    <row r="2143" spans="7:15" x14ac:dyDescent="0.2">
      <c r="G2143" s="3"/>
      <c r="H2143" s="2"/>
      <c r="I2143" s="12"/>
      <c r="J2143" s="67">
        <f t="shared" si="202"/>
        <v>0</v>
      </c>
      <c r="K2143" s="5">
        <f t="shared" si="204"/>
        <v>0</v>
      </c>
      <c r="L2143" s="54">
        <f t="shared" si="205"/>
        <v>0</v>
      </c>
      <c r="M2143" s="56">
        <f t="shared" si="207"/>
        <v>0</v>
      </c>
      <c r="N2143" s="5">
        <f t="shared" si="203"/>
        <v>1</v>
      </c>
      <c r="O2143" s="5">
        <f t="shared" si="206"/>
        <v>0</v>
      </c>
    </row>
    <row r="2144" spans="7:15" x14ac:dyDescent="0.2">
      <c r="G2144" s="3"/>
      <c r="H2144" s="2"/>
      <c r="I2144" s="12"/>
      <c r="J2144" s="67">
        <f t="shared" si="202"/>
        <v>0</v>
      </c>
      <c r="K2144" s="5">
        <f t="shared" si="204"/>
        <v>0</v>
      </c>
      <c r="L2144" s="54">
        <f t="shared" si="205"/>
        <v>0</v>
      </c>
      <c r="M2144" s="56">
        <f t="shared" si="207"/>
        <v>0</v>
      </c>
      <c r="N2144" s="5">
        <f t="shared" si="203"/>
        <v>1</v>
      </c>
      <c r="O2144" s="5">
        <f t="shared" si="206"/>
        <v>0</v>
      </c>
    </row>
    <row r="2145" spans="7:15" x14ac:dyDescent="0.2">
      <c r="G2145" s="3"/>
      <c r="H2145" s="2"/>
      <c r="I2145" s="12"/>
      <c r="J2145" s="67">
        <f t="shared" si="202"/>
        <v>0</v>
      </c>
      <c r="K2145" s="5">
        <f t="shared" si="204"/>
        <v>0</v>
      </c>
      <c r="L2145" s="54">
        <f t="shared" si="205"/>
        <v>0</v>
      </c>
      <c r="M2145" s="56">
        <f t="shared" si="207"/>
        <v>0</v>
      </c>
      <c r="N2145" s="5">
        <f t="shared" si="203"/>
        <v>1</v>
      </c>
      <c r="O2145" s="5">
        <f t="shared" si="206"/>
        <v>0</v>
      </c>
    </row>
    <row r="2146" spans="7:15" x14ac:dyDescent="0.2">
      <c r="G2146" s="3"/>
      <c r="H2146" s="2"/>
      <c r="I2146" s="12"/>
      <c r="J2146" s="67">
        <f t="shared" si="202"/>
        <v>0</v>
      </c>
      <c r="K2146" s="5">
        <f t="shared" si="204"/>
        <v>0</v>
      </c>
      <c r="L2146" s="54">
        <f t="shared" si="205"/>
        <v>0</v>
      </c>
      <c r="M2146" s="56">
        <f t="shared" si="207"/>
        <v>0</v>
      </c>
      <c r="N2146" s="5">
        <f t="shared" si="203"/>
        <v>1</v>
      </c>
      <c r="O2146" s="5">
        <f t="shared" si="206"/>
        <v>0</v>
      </c>
    </row>
    <row r="2147" spans="7:15" x14ac:dyDescent="0.2">
      <c r="G2147" s="3"/>
      <c r="H2147" s="2"/>
      <c r="I2147" s="12"/>
      <c r="J2147" s="67">
        <f t="shared" si="202"/>
        <v>0</v>
      </c>
      <c r="K2147" s="5">
        <f t="shared" si="204"/>
        <v>0</v>
      </c>
      <c r="L2147" s="54">
        <f t="shared" si="205"/>
        <v>0</v>
      </c>
      <c r="M2147" s="56">
        <f t="shared" si="207"/>
        <v>0</v>
      </c>
      <c r="N2147" s="5">
        <f t="shared" si="203"/>
        <v>1</v>
      </c>
      <c r="O2147" s="5">
        <f t="shared" si="206"/>
        <v>0</v>
      </c>
    </row>
    <row r="2148" spans="7:15" x14ac:dyDescent="0.2">
      <c r="G2148" s="3"/>
      <c r="H2148" s="2"/>
      <c r="I2148" s="12"/>
      <c r="J2148" s="67">
        <f t="shared" si="202"/>
        <v>0</v>
      </c>
      <c r="K2148" s="5">
        <f t="shared" si="204"/>
        <v>0</v>
      </c>
      <c r="L2148" s="54">
        <f t="shared" si="205"/>
        <v>0</v>
      </c>
      <c r="M2148" s="56">
        <f t="shared" si="207"/>
        <v>0</v>
      </c>
      <c r="N2148" s="5">
        <f t="shared" si="203"/>
        <v>1</v>
      </c>
      <c r="O2148" s="5">
        <f t="shared" si="206"/>
        <v>0</v>
      </c>
    </row>
    <row r="2149" spans="7:15" x14ac:dyDescent="0.2">
      <c r="G2149" s="3"/>
      <c r="H2149" s="2"/>
      <c r="I2149" s="12"/>
      <c r="J2149" s="67">
        <f t="shared" si="202"/>
        <v>0</v>
      </c>
      <c r="K2149" s="5">
        <f t="shared" si="204"/>
        <v>0</v>
      </c>
      <c r="L2149" s="54">
        <f t="shared" si="205"/>
        <v>0</v>
      </c>
      <c r="M2149" s="56">
        <f t="shared" si="207"/>
        <v>0</v>
      </c>
      <c r="N2149" s="5">
        <f t="shared" si="203"/>
        <v>1</v>
      </c>
      <c r="O2149" s="5">
        <f t="shared" si="206"/>
        <v>0</v>
      </c>
    </row>
    <row r="2150" spans="7:15" x14ac:dyDescent="0.2">
      <c r="G2150" s="3"/>
      <c r="H2150" s="2"/>
      <c r="I2150" s="12"/>
      <c r="J2150" s="67">
        <f t="shared" si="202"/>
        <v>0</v>
      </c>
      <c r="K2150" s="5">
        <f t="shared" si="204"/>
        <v>0</v>
      </c>
      <c r="L2150" s="54">
        <f t="shared" si="205"/>
        <v>0</v>
      </c>
      <c r="M2150" s="56">
        <f t="shared" si="207"/>
        <v>0</v>
      </c>
      <c r="N2150" s="5">
        <f t="shared" si="203"/>
        <v>1</v>
      </c>
      <c r="O2150" s="5">
        <f t="shared" si="206"/>
        <v>0</v>
      </c>
    </row>
    <row r="2151" spans="7:15" x14ac:dyDescent="0.2">
      <c r="G2151" s="3"/>
      <c r="H2151" s="2"/>
      <c r="I2151" s="12"/>
      <c r="J2151" s="67">
        <f t="shared" si="202"/>
        <v>0</v>
      </c>
      <c r="K2151" s="5">
        <f t="shared" si="204"/>
        <v>0</v>
      </c>
      <c r="L2151" s="54">
        <f t="shared" si="205"/>
        <v>0</v>
      </c>
      <c r="M2151" s="56">
        <f t="shared" si="207"/>
        <v>0</v>
      </c>
      <c r="N2151" s="5">
        <f t="shared" si="203"/>
        <v>1</v>
      </c>
      <c r="O2151" s="5">
        <f t="shared" si="206"/>
        <v>0</v>
      </c>
    </row>
    <row r="2152" spans="7:15" x14ac:dyDescent="0.2">
      <c r="G2152" s="3"/>
      <c r="H2152" s="2"/>
      <c r="I2152" s="12"/>
      <c r="J2152" s="67">
        <f t="shared" si="202"/>
        <v>0</v>
      </c>
      <c r="K2152" s="5">
        <f t="shared" si="204"/>
        <v>0</v>
      </c>
      <c r="L2152" s="54">
        <f t="shared" si="205"/>
        <v>0</v>
      </c>
      <c r="M2152" s="56">
        <f t="shared" si="207"/>
        <v>0</v>
      </c>
      <c r="N2152" s="5">
        <f t="shared" si="203"/>
        <v>1</v>
      </c>
      <c r="O2152" s="5">
        <f t="shared" si="206"/>
        <v>0</v>
      </c>
    </row>
    <row r="2153" spans="7:15" x14ac:dyDescent="0.2">
      <c r="G2153" s="3"/>
      <c r="H2153" s="2"/>
      <c r="I2153" s="12"/>
      <c r="J2153" s="67">
        <f t="shared" si="202"/>
        <v>0</v>
      </c>
      <c r="K2153" s="5">
        <f t="shared" si="204"/>
        <v>0</v>
      </c>
      <c r="L2153" s="54">
        <f t="shared" si="205"/>
        <v>0</v>
      </c>
      <c r="M2153" s="56">
        <f t="shared" si="207"/>
        <v>0</v>
      </c>
      <c r="N2153" s="5">
        <f t="shared" si="203"/>
        <v>1</v>
      </c>
      <c r="O2153" s="5">
        <f t="shared" si="206"/>
        <v>0</v>
      </c>
    </row>
    <row r="2154" spans="7:15" x14ac:dyDescent="0.2">
      <c r="G2154" s="3"/>
      <c r="H2154" s="2"/>
      <c r="I2154" s="12"/>
      <c r="J2154" s="67">
        <f t="shared" ref="J2154:J2217" si="208">IF(A2154=C2154,0,H2154)</f>
        <v>0</v>
      </c>
      <c r="K2154" s="5">
        <f t="shared" si="204"/>
        <v>0</v>
      </c>
      <c r="L2154" s="54">
        <f t="shared" si="205"/>
        <v>0</v>
      </c>
      <c r="M2154" s="56">
        <f t="shared" si="207"/>
        <v>0</v>
      </c>
      <c r="N2154" s="5">
        <f t="shared" si="203"/>
        <v>1</v>
      </c>
      <c r="O2154" s="5">
        <f t="shared" si="206"/>
        <v>0</v>
      </c>
    </row>
    <row r="2155" spans="7:15" x14ac:dyDescent="0.2">
      <c r="G2155" s="3"/>
      <c r="H2155" s="2"/>
      <c r="I2155" s="12"/>
      <c r="J2155" s="67">
        <f t="shared" si="208"/>
        <v>0</v>
      </c>
      <c r="K2155" s="5">
        <f t="shared" si="204"/>
        <v>0</v>
      </c>
      <c r="L2155" s="54">
        <f t="shared" si="205"/>
        <v>0</v>
      </c>
      <c r="M2155" s="56">
        <f t="shared" si="207"/>
        <v>0</v>
      </c>
      <c r="N2155" s="5">
        <f t="shared" si="203"/>
        <v>1</v>
      </c>
      <c r="O2155" s="5">
        <f t="shared" si="206"/>
        <v>0</v>
      </c>
    </row>
    <row r="2156" spans="7:15" x14ac:dyDescent="0.2">
      <c r="G2156" s="3"/>
      <c r="H2156" s="2"/>
      <c r="I2156" s="12"/>
      <c r="J2156" s="67">
        <f t="shared" si="208"/>
        <v>0</v>
      </c>
      <c r="K2156" s="5">
        <f t="shared" si="204"/>
        <v>0</v>
      </c>
      <c r="L2156" s="54">
        <f t="shared" si="205"/>
        <v>0</v>
      </c>
      <c r="M2156" s="56">
        <f t="shared" si="207"/>
        <v>0</v>
      </c>
      <c r="N2156" s="5">
        <f t="shared" si="203"/>
        <v>1</v>
      </c>
      <c r="O2156" s="5">
        <f t="shared" si="206"/>
        <v>0</v>
      </c>
    </row>
    <row r="2157" spans="7:15" x14ac:dyDescent="0.2">
      <c r="G2157" s="3"/>
      <c r="H2157" s="2"/>
      <c r="I2157" s="12"/>
      <c r="J2157" s="67">
        <f t="shared" si="208"/>
        <v>0</v>
      </c>
      <c r="K2157" s="5">
        <f t="shared" si="204"/>
        <v>0</v>
      </c>
      <c r="L2157" s="54">
        <f t="shared" si="205"/>
        <v>0</v>
      </c>
      <c r="M2157" s="56">
        <f t="shared" si="207"/>
        <v>0</v>
      </c>
      <c r="N2157" s="5">
        <f t="shared" si="203"/>
        <v>1</v>
      </c>
      <c r="O2157" s="5">
        <f t="shared" si="206"/>
        <v>0</v>
      </c>
    </row>
    <row r="2158" spans="7:15" x14ac:dyDescent="0.2">
      <c r="G2158" s="3"/>
      <c r="H2158" s="2"/>
      <c r="I2158" s="12"/>
      <c r="J2158" s="67">
        <f t="shared" si="208"/>
        <v>0</v>
      </c>
      <c r="K2158" s="5">
        <f t="shared" si="204"/>
        <v>0</v>
      </c>
      <c r="L2158" s="54">
        <f t="shared" si="205"/>
        <v>0</v>
      </c>
      <c r="M2158" s="56" t="e">
        <f>IF(D2158="",#REF!,D2158)</f>
        <v>#REF!</v>
      </c>
      <c r="N2158" s="5">
        <f t="shared" si="203"/>
        <v>1</v>
      </c>
      <c r="O2158" s="5">
        <f t="shared" si="206"/>
        <v>0</v>
      </c>
    </row>
    <row r="2159" spans="7:15" x14ac:dyDescent="0.2">
      <c r="G2159" s="3"/>
      <c r="H2159" s="2"/>
      <c r="I2159" s="12"/>
      <c r="J2159" s="67">
        <f t="shared" si="208"/>
        <v>0</v>
      </c>
      <c r="K2159" s="5">
        <f t="shared" si="204"/>
        <v>0</v>
      </c>
      <c r="L2159" s="54">
        <f t="shared" si="205"/>
        <v>0</v>
      </c>
      <c r="M2159" s="56">
        <f t="shared" si="207"/>
        <v>0</v>
      </c>
      <c r="N2159" s="5">
        <f t="shared" si="203"/>
        <v>1</v>
      </c>
      <c r="O2159" s="5">
        <f t="shared" si="206"/>
        <v>0</v>
      </c>
    </row>
    <row r="2160" spans="7:15" x14ac:dyDescent="0.2">
      <c r="G2160" s="3"/>
      <c r="H2160" s="2"/>
      <c r="I2160" s="12"/>
      <c r="J2160" s="67">
        <f t="shared" si="208"/>
        <v>0</v>
      </c>
      <c r="K2160" s="5">
        <f t="shared" si="204"/>
        <v>0</v>
      </c>
      <c r="L2160" s="54">
        <f t="shared" si="205"/>
        <v>0</v>
      </c>
      <c r="M2160" s="56">
        <f t="shared" si="207"/>
        <v>0</v>
      </c>
      <c r="N2160" s="5">
        <f t="shared" si="203"/>
        <v>1</v>
      </c>
      <c r="O2160" s="5">
        <f t="shared" si="206"/>
        <v>0</v>
      </c>
    </row>
    <row r="2161" spans="2:15" x14ac:dyDescent="0.2">
      <c r="G2161" s="3"/>
      <c r="H2161" s="2"/>
      <c r="I2161" s="12"/>
      <c r="J2161" s="67">
        <f t="shared" si="208"/>
        <v>0</v>
      </c>
      <c r="K2161" s="5">
        <f t="shared" si="204"/>
        <v>0</v>
      </c>
      <c r="L2161" s="54">
        <f t="shared" si="205"/>
        <v>0</v>
      </c>
      <c r="M2161" s="56">
        <f t="shared" si="207"/>
        <v>0</v>
      </c>
      <c r="N2161" s="5">
        <f t="shared" si="203"/>
        <v>1</v>
      </c>
      <c r="O2161" s="5">
        <f t="shared" si="206"/>
        <v>0</v>
      </c>
    </row>
    <row r="2162" spans="2:15" x14ac:dyDescent="0.2">
      <c r="G2162" s="3"/>
      <c r="H2162" s="2"/>
      <c r="I2162" s="12"/>
      <c r="J2162" s="67">
        <f t="shared" si="208"/>
        <v>0</v>
      </c>
      <c r="K2162" s="5">
        <f t="shared" si="204"/>
        <v>0</v>
      </c>
      <c r="L2162" s="54">
        <f t="shared" si="205"/>
        <v>0</v>
      </c>
      <c r="M2162" s="56">
        <f t="shared" si="207"/>
        <v>0</v>
      </c>
      <c r="N2162" s="5">
        <f t="shared" si="203"/>
        <v>1</v>
      </c>
      <c r="O2162" s="5">
        <f t="shared" si="206"/>
        <v>0</v>
      </c>
    </row>
    <row r="2163" spans="2:15" x14ac:dyDescent="0.2">
      <c r="G2163" s="3"/>
      <c r="H2163" s="2"/>
      <c r="I2163" s="12"/>
      <c r="J2163" s="67">
        <f t="shared" si="208"/>
        <v>0</v>
      </c>
      <c r="K2163" s="5">
        <f t="shared" si="204"/>
        <v>0</v>
      </c>
      <c r="L2163" s="54">
        <f t="shared" si="205"/>
        <v>0</v>
      </c>
      <c r="M2163" s="56">
        <f t="shared" si="207"/>
        <v>0</v>
      </c>
      <c r="N2163" s="5">
        <f t="shared" si="203"/>
        <v>1</v>
      </c>
      <c r="O2163" s="5">
        <f t="shared" si="206"/>
        <v>0</v>
      </c>
    </row>
    <row r="2164" spans="2:15" x14ac:dyDescent="0.2">
      <c r="G2164" s="3"/>
      <c r="H2164" s="2"/>
      <c r="I2164" s="12"/>
      <c r="J2164" s="67">
        <f t="shared" si="208"/>
        <v>0</v>
      </c>
      <c r="K2164" s="5">
        <f t="shared" si="204"/>
        <v>0</v>
      </c>
      <c r="L2164" s="54">
        <f t="shared" si="205"/>
        <v>0</v>
      </c>
      <c r="M2164" s="56">
        <f t="shared" si="207"/>
        <v>0</v>
      </c>
      <c r="N2164" s="5">
        <f t="shared" si="203"/>
        <v>1</v>
      </c>
      <c r="O2164" s="5">
        <f t="shared" si="206"/>
        <v>0</v>
      </c>
    </row>
    <row r="2165" spans="2:15" x14ac:dyDescent="0.2">
      <c r="G2165" s="3"/>
      <c r="H2165" s="2"/>
      <c r="I2165" s="12"/>
      <c r="J2165" s="67">
        <f t="shared" si="208"/>
        <v>0</v>
      </c>
      <c r="K2165" s="5">
        <f t="shared" si="204"/>
        <v>0</v>
      </c>
      <c r="L2165" s="54">
        <f t="shared" si="205"/>
        <v>0</v>
      </c>
      <c r="M2165" s="56">
        <f t="shared" si="207"/>
        <v>0</v>
      </c>
      <c r="N2165" s="5">
        <f t="shared" si="203"/>
        <v>1</v>
      </c>
      <c r="O2165" s="5">
        <f t="shared" si="206"/>
        <v>0</v>
      </c>
    </row>
    <row r="2166" spans="2:15" x14ac:dyDescent="0.2">
      <c r="G2166" s="3"/>
      <c r="H2166" s="2"/>
      <c r="I2166" s="12"/>
      <c r="J2166" s="67">
        <f t="shared" si="208"/>
        <v>0</v>
      </c>
      <c r="K2166" s="5">
        <f t="shared" si="204"/>
        <v>0</v>
      </c>
      <c r="L2166" s="54">
        <f t="shared" si="205"/>
        <v>0</v>
      </c>
      <c r="M2166" s="56">
        <f t="shared" si="207"/>
        <v>0</v>
      </c>
      <c r="N2166" s="5">
        <f t="shared" si="203"/>
        <v>1</v>
      </c>
      <c r="O2166" s="5">
        <f t="shared" si="206"/>
        <v>0</v>
      </c>
    </row>
    <row r="2167" spans="2:15" x14ac:dyDescent="0.2">
      <c r="G2167" s="3"/>
      <c r="H2167" s="2"/>
      <c r="I2167" s="12"/>
      <c r="J2167" s="67">
        <f t="shared" si="208"/>
        <v>0</v>
      </c>
      <c r="K2167" s="5">
        <f t="shared" si="204"/>
        <v>0</v>
      </c>
      <c r="L2167" s="54">
        <f t="shared" si="205"/>
        <v>0</v>
      </c>
      <c r="M2167" s="56" t="e">
        <f>IF(D2167="",#REF!,D2167)</f>
        <v>#REF!</v>
      </c>
      <c r="N2167" s="5">
        <f t="shared" si="203"/>
        <v>1</v>
      </c>
      <c r="O2167" s="5">
        <f t="shared" si="206"/>
        <v>0</v>
      </c>
    </row>
    <row r="2168" spans="2:15" x14ac:dyDescent="0.2">
      <c r="G2168" s="3"/>
      <c r="H2168" s="2"/>
      <c r="I2168" s="12"/>
      <c r="J2168" s="67">
        <f t="shared" si="208"/>
        <v>0</v>
      </c>
      <c r="K2168" s="5">
        <f t="shared" si="204"/>
        <v>0</v>
      </c>
      <c r="L2168" s="54">
        <f t="shared" si="205"/>
        <v>0</v>
      </c>
      <c r="M2168" s="56">
        <f t="shared" si="207"/>
        <v>0</v>
      </c>
      <c r="N2168" s="5">
        <f t="shared" si="203"/>
        <v>1</v>
      </c>
      <c r="O2168" s="5">
        <f t="shared" si="206"/>
        <v>0</v>
      </c>
    </row>
    <row r="2169" spans="2:15" x14ac:dyDescent="0.2">
      <c r="G2169" s="3"/>
      <c r="H2169" s="2"/>
      <c r="I2169" s="12"/>
      <c r="J2169" s="67">
        <f t="shared" si="208"/>
        <v>0</v>
      </c>
      <c r="K2169" s="5">
        <f t="shared" si="204"/>
        <v>0</v>
      </c>
      <c r="L2169" s="54">
        <f t="shared" si="205"/>
        <v>0</v>
      </c>
      <c r="M2169" s="56">
        <f t="shared" si="207"/>
        <v>0</v>
      </c>
      <c r="N2169" s="5">
        <f t="shared" si="203"/>
        <v>1</v>
      </c>
      <c r="O2169" s="5">
        <f t="shared" si="206"/>
        <v>0</v>
      </c>
    </row>
    <row r="2170" spans="2:15" x14ac:dyDescent="0.2">
      <c r="G2170" s="3"/>
      <c r="H2170" s="2"/>
      <c r="I2170" s="12"/>
      <c r="J2170" s="67">
        <f t="shared" si="208"/>
        <v>0</v>
      </c>
      <c r="K2170" s="5">
        <f t="shared" si="204"/>
        <v>0</v>
      </c>
      <c r="L2170" s="54">
        <f t="shared" si="205"/>
        <v>0</v>
      </c>
      <c r="M2170" s="56">
        <f t="shared" si="207"/>
        <v>0</v>
      </c>
      <c r="N2170" s="5">
        <f t="shared" si="203"/>
        <v>1</v>
      </c>
      <c r="O2170" s="5">
        <f t="shared" si="206"/>
        <v>0</v>
      </c>
    </row>
    <row r="2171" spans="2:15" x14ac:dyDescent="0.2">
      <c r="G2171" s="3"/>
      <c r="H2171" s="2"/>
      <c r="I2171" s="12"/>
      <c r="J2171" s="67">
        <f t="shared" si="208"/>
        <v>0</v>
      </c>
      <c r="K2171" s="5">
        <f t="shared" si="204"/>
        <v>0</v>
      </c>
      <c r="L2171" s="54">
        <f t="shared" si="205"/>
        <v>0</v>
      </c>
      <c r="M2171" s="56">
        <f t="shared" si="207"/>
        <v>0</v>
      </c>
      <c r="N2171" s="5">
        <f t="shared" si="203"/>
        <v>1</v>
      </c>
      <c r="O2171" s="5">
        <f t="shared" si="206"/>
        <v>0</v>
      </c>
    </row>
    <row r="2172" spans="2:15" x14ac:dyDescent="0.2">
      <c r="G2172" s="3"/>
      <c r="H2172" s="2"/>
      <c r="I2172" s="12"/>
      <c r="J2172" s="67">
        <f t="shared" si="208"/>
        <v>0</v>
      </c>
      <c r="K2172" s="5">
        <f t="shared" si="204"/>
        <v>0</v>
      </c>
      <c r="L2172" s="54">
        <f t="shared" si="205"/>
        <v>0</v>
      </c>
      <c r="M2172" s="56">
        <f t="shared" si="207"/>
        <v>0</v>
      </c>
      <c r="N2172" s="5">
        <f t="shared" si="203"/>
        <v>1</v>
      </c>
      <c r="O2172" s="5">
        <f t="shared" si="206"/>
        <v>0</v>
      </c>
    </row>
    <row r="2173" spans="2:15" x14ac:dyDescent="0.2">
      <c r="B2173" s="34"/>
      <c r="G2173" s="3"/>
      <c r="H2173" s="2"/>
      <c r="I2173" s="12"/>
      <c r="J2173" s="67">
        <f t="shared" si="208"/>
        <v>0</v>
      </c>
      <c r="K2173" s="5">
        <f t="shared" si="204"/>
        <v>0</v>
      </c>
      <c r="L2173" s="54">
        <f t="shared" si="205"/>
        <v>0</v>
      </c>
      <c r="M2173" s="56" t="e">
        <f>IF(D2173="",#REF!,D2173)</f>
        <v>#REF!</v>
      </c>
      <c r="N2173" s="5">
        <f t="shared" si="203"/>
        <v>1</v>
      </c>
      <c r="O2173" s="5">
        <f t="shared" si="206"/>
        <v>0</v>
      </c>
    </row>
    <row r="2174" spans="2:15" x14ac:dyDescent="0.2">
      <c r="B2174" s="34"/>
      <c r="G2174" s="3"/>
      <c r="H2174" s="2"/>
      <c r="I2174" s="12"/>
      <c r="J2174" s="67">
        <f t="shared" si="208"/>
        <v>0</v>
      </c>
      <c r="K2174" s="5">
        <f t="shared" si="204"/>
        <v>0</v>
      </c>
      <c r="L2174" s="54">
        <f t="shared" si="205"/>
        <v>0</v>
      </c>
      <c r="M2174" s="56">
        <f t="shared" ref="M2174:M2218" si="209">IF(D2174="",D2173,D2174)</f>
        <v>0</v>
      </c>
      <c r="N2174" s="5">
        <f t="shared" si="203"/>
        <v>1</v>
      </c>
      <c r="O2174" s="5">
        <f t="shared" si="206"/>
        <v>0</v>
      </c>
    </row>
    <row r="2175" spans="2:15" x14ac:dyDescent="0.2">
      <c r="B2175" s="34"/>
      <c r="G2175" s="3"/>
      <c r="H2175" s="2"/>
      <c r="I2175" s="12"/>
      <c r="J2175" s="67">
        <f t="shared" si="208"/>
        <v>0</v>
      </c>
      <c r="K2175" s="5">
        <f t="shared" si="204"/>
        <v>0</v>
      </c>
      <c r="L2175" s="54">
        <f t="shared" si="205"/>
        <v>0</v>
      </c>
      <c r="M2175" s="56">
        <f t="shared" si="209"/>
        <v>0</v>
      </c>
      <c r="N2175" s="5">
        <f t="shared" si="203"/>
        <v>1</v>
      </c>
      <c r="O2175" s="5">
        <f t="shared" si="206"/>
        <v>0</v>
      </c>
    </row>
    <row r="2176" spans="2:15" x14ac:dyDescent="0.2">
      <c r="B2176" s="34"/>
      <c r="G2176" s="3"/>
      <c r="H2176" s="2"/>
      <c r="I2176" s="12"/>
      <c r="J2176" s="67">
        <f t="shared" si="208"/>
        <v>0</v>
      </c>
      <c r="K2176" s="5">
        <f t="shared" si="204"/>
        <v>0</v>
      </c>
      <c r="L2176" s="54">
        <f t="shared" si="205"/>
        <v>0</v>
      </c>
      <c r="M2176" s="56">
        <f t="shared" si="209"/>
        <v>0</v>
      </c>
      <c r="N2176" s="5">
        <f t="shared" si="203"/>
        <v>1</v>
      </c>
      <c r="O2176" s="5">
        <f t="shared" si="206"/>
        <v>0</v>
      </c>
    </row>
    <row r="2177" spans="2:15" x14ac:dyDescent="0.2">
      <c r="B2177" s="34"/>
      <c r="G2177" s="3"/>
      <c r="H2177" s="2"/>
      <c r="I2177" s="12"/>
      <c r="J2177" s="67">
        <f t="shared" si="208"/>
        <v>0</v>
      </c>
      <c r="K2177" s="5">
        <f t="shared" si="204"/>
        <v>0</v>
      </c>
      <c r="L2177" s="54">
        <f t="shared" si="205"/>
        <v>0</v>
      </c>
      <c r="M2177" s="56">
        <f t="shared" si="209"/>
        <v>0</v>
      </c>
      <c r="N2177" s="5">
        <f t="shared" si="203"/>
        <v>1</v>
      </c>
      <c r="O2177" s="5">
        <f t="shared" si="206"/>
        <v>0</v>
      </c>
    </row>
    <row r="2178" spans="2:15" x14ac:dyDescent="0.2">
      <c r="B2178" s="34"/>
      <c r="G2178" s="3"/>
      <c r="H2178" s="2"/>
      <c r="I2178" s="12"/>
      <c r="J2178" s="67">
        <f t="shared" si="208"/>
        <v>0</v>
      </c>
      <c r="K2178" s="5">
        <f t="shared" si="204"/>
        <v>0</v>
      </c>
      <c r="L2178" s="54">
        <f t="shared" si="205"/>
        <v>0</v>
      </c>
      <c r="M2178" s="56">
        <f t="shared" si="209"/>
        <v>0</v>
      </c>
      <c r="N2178" s="5">
        <f t="shared" si="203"/>
        <v>1</v>
      </c>
      <c r="O2178" s="5">
        <f t="shared" si="206"/>
        <v>0</v>
      </c>
    </row>
    <row r="2179" spans="2:15" x14ac:dyDescent="0.2">
      <c r="B2179" s="34"/>
      <c r="G2179" s="3"/>
      <c r="H2179" s="2"/>
      <c r="I2179" s="12"/>
      <c r="J2179" s="67">
        <f t="shared" si="208"/>
        <v>0</v>
      </c>
      <c r="K2179" s="5">
        <f t="shared" si="204"/>
        <v>0</v>
      </c>
      <c r="L2179" s="54">
        <f t="shared" si="205"/>
        <v>0</v>
      </c>
      <c r="M2179" s="56" t="e">
        <f>IF(D2179="",#REF!,D2179)</f>
        <v>#REF!</v>
      </c>
      <c r="N2179" s="5">
        <f t="shared" ref="N2179:N2242" si="210">IF(B2179=D2179,1,0)</f>
        <v>1</v>
      </c>
      <c r="O2179" s="5">
        <f t="shared" si="206"/>
        <v>0</v>
      </c>
    </row>
    <row r="2180" spans="2:15" x14ac:dyDescent="0.2">
      <c r="B2180" s="34"/>
      <c r="G2180" s="3"/>
      <c r="H2180" s="2"/>
      <c r="I2180" s="12"/>
      <c r="J2180" s="67">
        <f t="shared" si="208"/>
        <v>0</v>
      </c>
      <c r="K2180" s="5">
        <f t="shared" si="204"/>
        <v>0</v>
      </c>
      <c r="L2180" s="54">
        <f t="shared" si="205"/>
        <v>0</v>
      </c>
      <c r="M2180" s="56">
        <f t="shared" si="209"/>
        <v>0</v>
      </c>
      <c r="N2180" s="5">
        <f t="shared" si="210"/>
        <v>1</v>
      </c>
      <c r="O2180" s="5">
        <f t="shared" si="206"/>
        <v>0</v>
      </c>
    </row>
    <row r="2181" spans="2:15" x14ac:dyDescent="0.2">
      <c r="B2181" s="34"/>
      <c r="G2181" s="3"/>
      <c r="H2181" s="2"/>
      <c r="I2181" s="12"/>
      <c r="J2181" s="67">
        <f t="shared" si="208"/>
        <v>0</v>
      </c>
      <c r="K2181" s="5">
        <f t="shared" ref="K2181:K2244" si="211">IF(J2181&gt;0,1,0)</f>
        <v>0</v>
      </c>
      <c r="L2181" s="54">
        <f t="shared" ref="L2181:L2244" si="212">IF(K2181=0,0,IF(I2181="did not close",0,IF(I2181="",0,1)))</f>
        <v>0</v>
      </c>
      <c r="M2181" s="56">
        <f t="shared" si="209"/>
        <v>0</v>
      </c>
      <c r="N2181" s="5">
        <f t="shared" si="210"/>
        <v>1</v>
      </c>
      <c r="O2181" s="5">
        <f t="shared" ref="O2181:O2244" si="213">IF(K2181=0,IF(I2181="did not close",0,IF(I2181="",0,1)),0)</f>
        <v>0</v>
      </c>
    </row>
    <row r="2182" spans="2:15" x14ac:dyDescent="0.2">
      <c r="B2182" s="34"/>
      <c r="G2182" s="3"/>
      <c r="H2182" s="2"/>
      <c r="I2182" s="12"/>
      <c r="J2182" s="67">
        <f t="shared" si="208"/>
        <v>0</v>
      </c>
      <c r="K2182" s="5">
        <f t="shared" si="211"/>
        <v>0</v>
      </c>
      <c r="L2182" s="54">
        <f t="shared" si="212"/>
        <v>0</v>
      </c>
      <c r="M2182" s="56">
        <f t="shared" si="209"/>
        <v>0</v>
      </c>
      <c r="N2182" s="5">
        <f t="shared" si="210"/>
        <v>1</v>
      </c>
      <c r="O2182" s="5">
        <f t="shared" si="213"/>
        <v>0</v>
      </c>
    </row>
    <row r="2183" spans="2:15" x14ac:dyDescent="0.2">
      <c r="B2183" s="34"/>
      <c r="G2183" s="3"/>
      <c r="H2183" s="2"/>
      <c r="I2183" s="12"/>
      <c r="J2183" s="67">
        <f t="shared" si="208"/>
        <v>0</v>
      </c>
      <c r="K2183" s="5">
        <f t="shared" si="211"/>
        <v>0</v>
      </c>
      <c r="L2183" s="54">
        <f t="shared" si="212"/>
        <v>0</v>
      </c>
      <c r="M2183" s="56">
        <f t="shared" si="209"/>
        <v>0</v>
      </c>
      <c r="N2183" s="5">
        <f t="shared" si="210"/>
        <v>1</v>
      </c>
      <c r="O2183" s="5">
        <f t="shared" si="213"/>
        <v>0</v>
      </c>
    </row>
    <row r="2184" spans="2:15" x14ac:dyDescent="0.2">
      <c r="B2184" s="34"/>
      <c r="G2184" s="3"/>
      <c r="H2184" s="2"/>
      <c r="I2184" s="12"/>
      <c r="J2184" s="67">
        <f t="shared" si="208"/>
        <v>0</v>
      </c>
      <c r="K2184" s="5">
        <f t="shared" si="211"/>
        <v>0</v>
      </c>
      <c r="L2184" s="54">
        <f t="shared" si="212"/>
        <v>0</v>
      </c>
      <c r="M2184" s="56">
        <f t="shared" si="209"/>
        <v>0</v>
      </c>
      <c r="N2184" s="5">
        <f t="shared" si="210"/>
        <v>1</v>
      </c>
      <c r="O2184" s="5">
        <f t="shared" si="213"/>
        <v>0</v>
      </c>
    </row>
    <row r="2185" spans="2:15" x14ac:dyDescent="0.2">
      <c r="B2185" s="34"/>
      <c r="G2185" s="3"/>
      <c r="H2185" s="2"/>
      <c r="I2185" s="12"/>
      <c r="J2185" s="67">
        <f t="shared" si="208"/>
        <v>0</v>
      </c>
      <c r="K2185" s="5">
        <f t="shared" si="211"/>
        <v>0</v>
      </c>
      <c r="L2185" s="54">
        <f t="shared" si="212"/>
        <v>0</v>
      </c>
      <c r="M2185" s="56">
        <f t="shared" si="209"/>
        <v>0</v>
      </c>
      <c r="N2185" s="5">
        <f t="shared" si="210"/>
        <v>1</v>
      </c>
      <c r="O2185" s="5">
        <f t="shared" si="213"/>
        <v>0</v>
      </c>
    </row>
    <row r="2186" spans="2:15" x14ac:dyDescent="0.2">
      <c r="B2186" s="34"/>
      <c r="G2186" s="3"/>
      <c r="H2186" s="2"/>
      <c r="I2186" s="12"/>
      <c r="J2186" s="67">
        <f t="shared" si="208"/>
        <v>0</v>
      </c>
      <c r="K2186" s="5">
        <f t="shared" si="211"/>
        <v>0</v>
      </c>
      <c r="L2186" s="54">
        <f t="shared" si="212"/>
        <v>0</v>
      </c>
      <c r="M2186" s="56">
        <f t="shared" si="209"/>
        <v>0</v>
      </c>
      <c r="N2186" s="5">
        <f t="shared" si="210"/>
        <v>1</v>
      </c>
      <c r="O2186" s="5">
        <f t="shared" si="213"/>
        <v>0</v>
      </c>
    </row>
    <row r="2187" spans="2:15" x14ac:dyDescent="0.2">
      <c r="B2187" s="34"/>
      <c r="G2187" s="3"/>
      <c r="H2187" s="2"/>
      <c r="I2187" s="12"/>
      <c r="J2187" s="67">
        <f t="shared" si="208"/>
        <v>0</v>
      </c>
      <c r="K2187" s="5">
        <f t="shared" si="211"/>
        <v>0</v>
      </c>
      <c r="L2187" s="54">
        <f t="shared" si="212"/>
        <v>0</v>
      </c>
      <c r="M2187" s="56">
        <f t="shared" si="209"/>
        <v>0</v>
      </c>
      <c r="N2187" s="5">
        <f t="shared" si="210"/>
        <v>1</v>
      </c>
      <c r="O2187" s="5">
        <f t="shared" si="213"/>
        <v>0</v>
      </c>
    </row>
    <row r="2188" spans="2:15" x14ac:dyDescent="0.2">
      <c r="B2188" s="34"/>
      <c r="G2188" s="3"/>
      <c r="H2188" s="2"/>
      <c r="I2188" s="12"/>
      <c r="J2188" s="67">
        <f t="shared" si="208"/>
        <v>0</v>
      </c>
      <c r="K2188" s="5">
        <f t="shared" si="211"/>
        <v>0</v>
      </c>
      <c r="L2188" s="54">
        <f t="shared" si="212"/>
        <v>0</v>
      </c>
      <c r="M2188" s="56">
        <f t="shared" si="209"/>
        <v>0</v>
      </c>
      <c r="N2188" s="5">
        <f t="shared" si="210"/>
        <v>1</v>
      </c>
      <c r="O2188" s="5">
        <f t="shared" si="213"/>
        <v>0</v>
      </c>
    </row>
    <row r="2189" spans="2:15" x14ac:dyDescent="0.2">
      <c r="B2189" s="34"/>
      <c r="G2189" s="3"/>
      <c r="H2189" s="2"/>
      <c r="I2189" s="12"/>
      <c r="J2189" s="67">
        <f t="shared" si="208"/>
        <v>0</v>
      </c>
      <c r="K2189" s="5">
        <f t="shared" si="211"/>
        <v>0</v>
      </c>
      <c r="L2189" s="54">
        <f t="shared" si="212"/>
        <v>0</v>
      </c>
      <c r="M2189" s="56">
        <f t="shared" si="209"/>
        <v>0</v>
      </c>
      <c r="N2189" s="5">
        <f t="shared" si="210"/>
        <v>1</v>
      </c>
      <c r="O2189" s="5">
        <f t="shared" si="213"/>
        <v>0</v>
      </c>
    </row>
    <row r="2190" spans="2:15" x14ac:dyDescent="0.2">
      <c r="B2190" s="34"/>
      <c r="G2190" s="3"/>
      <c r="H2190" s="2"/>
      <c r="I2190" s="12"/>
      <c r="J2190" s="67">
        <f t="shared" si="208"/>
        <v>0</v>
      </c>
      <c r="K2190" s="5">
        <f t="shared" si="211"/>
        <v>0</v>
      </c>
      <c r="L2190" s="54">
        <f t="shared" si="212"/>
        <v>0</v>
      </c>
      <c r="M2190" s="56">
        <f t="shared" si="209"/>
        <v>0</v>
      </c>
      <c r="N2190" s="5">
        <f t="shared" si="210"/>
        <v>1</v>
      </c>
      <c r="O2190" s="5">
        <f t="shared" si="213"/>
        <v>0</v>
      </c>
    </row>
    <row r="2191" spans="2:15" x14ac:dyDescent="0.2">
      <c r="B2191" s="34"/>
      <c r="G2191" s="3"/>
      <c r="H2191" s="2"/>
      <c r="I2191" s="12"/>
      <c r="J2191" s="67">
        <f t="shared" si="208"/>
        <v>0</v>
      </c>
      <c r="K2191" s="5">
        <f t="shared" si="211"/>
        <v>0</v>
      </c>
      <c r="L2191" s="54">
        <f t="shared" si="212"/>
        <v>0</v>
      </c>
      <c r="M2191" s="56">
        <f t="shared" si="209"/>
        <v>0</v>
      </c>
      <c r="N2191" s="5">
        <f t="shared" si="210"/>
        <v>1</v>
      </c>
      <c r="O2191" s="5">
        <f t="shared" si="213"/>
        <v>0</v>
      </c>
    </row>
    <row r="2192" spans="2:15" x14ac:dyDescent="0.2">
      <c r="B2192" s="34"/>
      <c r="G2192" s="3"/>
      <c r="H2192" s="2"/>
      <c r="I2192" s="12"/>
      <c r="J2192" s="67">
        <f t="shared" si="208"/>
        <v>0</v>
      </c>
      <c r="K2192" s="5">
        <f t="shared" si="211"/>
        <v>0</v>
      </c>
      <c r="L2192" s="54">
        <f t="shared" si="212"/>
        <v>0</v>
      </c>
      <c r="M2192" s="56">
        <f t="shared" si="209"/>
        <v>0</v>
      </c>
      <c r="N2192" s="5">
        <f t="shared" si="210"/>
        <v>1</v>
      </c>
      <c r="O2192" s="5">
        <f t="shared" si="213"/>
        <v>0</v>
      </c>
    </row>
    <row r="2193" spans="2:15" x14ac:dyDescent="0.2">
      <c r="B2193" s="34"/>
      <c r="G2193" s="3"/>
      <c r="H2193" s="2"/>
      <c r="I2193" s="12"/>
      <c r="J2193" s="67">
        <f t="shared" si="208"/>
        <v>0</v>
      </c>
      <c r="K2193" s="5">
        <f t="shared" si="211"/>
        <v>0</v>
      </c>
      <c r="L2193" s="54">
        <f t="shared" si="212"/>
        <v>0</v>
      </c>
      <c r="M2193" s="56">
        <f t="shared" si="209"/>
        <v>0</v>
      </c>
      <c r="N2193" s="5">
        <f t="shared" si="210"/>
        <v>1</v>
      </c>
      <c r="O2193" s="5">
        <f t="shared" si="213"/>
        <v>0</v>
      </c>
    </row>
    <row r="2194" spans="2:15" x14ac:dyDescent="0.2">
      <c r="B2194" s="34"/>
      <c r="G2194" s="3"/>
      <c r="H2194" s="2"/>
      <c r="I2194" s="12"/>
      <c r="J2194" s="67">
        <f t="shared" si="208"/>
        <v>0</v>
      </c>
      <c r="K2194" s="5">
        <f t="shared" si="211"/>
        <v>0</v>
      </c>
      <c r="L2194" s="54">
        <f t="shared" si="212"/>
        <v>0</v>
      </c>
      <c r="M2194" s="56">
        <f t="shared" si="209"/>
        <v>0</v>
      </c>
      <c r="N2194" s="5">
        <f t="shared" si="210"/>
        <v>1</v>
      </c>
      <c r="O2194" s="5">
        <f t="shared" si="213"/>
        <v>0</v>
      </c>
    </row>
    <row r="2195" spans="2:15" x14ac:dyDescent="0.2">
      <c r="B2195" s="34"/>
      <c r="G2195" s="3"/>
      <c r="H2195" s="2"/>
      <c r="I2195" s="12"/>
      <c r="J2195" s="67">
        <f t="shared" si="208"/>
        <v>0</v>
      </c>
      <c r="K2195" s="5">
        <f t="shared" si="211"/>
        <v>0</v>
      </c>
      <c r="L2195" s="54">
        <f t="shared" si="212"/>
        <v>0</v>
      </c>
      <c r="M2195" s="56" t="e">
        <f>IF(D2195="",#REF!,D2195)</f>
        <v>#REF!</v>
      </c>
      <c r="N2195" s="5">
        <f t="shared" si="210"/>
        <v>1</v>
      </c>
      <c r="O2195" s="5">
        <f t="shared" si="213"/>
        <v>0</v>
      </c>
    </row>
    <row r="2196" spans="2:15" x14ac:dyDescent="0.2">
      <c r="B2196" s="34"/>
      <c r="G2196" s="3"/>
      <c r="H2196" s="2"/>
      <c r="I2196" s="12"/>
      <c r="J2196" s="67">
        <f t="shared" si="208"/>
        <v>0</v>
      </c>
      <c r="K2196" s="5">
        <f t="shared" si="211"/>
        <v>0</v>
      </c>
      <c r="L2196" s="54">
        <f t="shared" si="212"/>
        <v>0</v>
      </c>
      <c r="M2196" s="56">
        <f t="shared" si="209"/>
        <v>0</v>
      </c>
      <c r="N2196" s="5">
        <f t="shared" si="210"/>
        <v>1</v>
      </c>
      <c r="O2196" s="5">
        <f t="shared" si="213"/>
        <v>0</v>
      </c>
    </row>
    <row r="2197" spans="2:15" x14ac:dyDescent="0.2">
      <c r="B2197" s="34"/>
      <c r="G2197" s="3"/>
      <c r="H2197" s="2"/>
      <c r="I2197" s="12"/>
      <c r="J2197" s="67">
        <f t="shared" si="208"/>
        <v>0</v>
      </c>
      <c r="K2197" s="5">
        <f t="shared" si="211"/>
        <v>0</v>
      </c>
      <c r="L2197" s="54">
        <f t="shared" si="212"/>
        <v>0</v>
      </c>
      <c r="M2197" s="56">
        <f t="shared" si="209"/>
        <v>0</v>
      </c>
      <c r="N2197" s="5">
        <f t="shared" si="210"/>
        <v>1</v>
      </c>
      <c r="O2197" s="5">
        <f t="shared" si="213"/>
        <v>0</v>
      </c>
    </row>
    <row r="2198" spans="2:15" x14ac:dyDescent="0.2">
      <c r="B2198" s="34"/>
      <c r="G2198" s="3"/>
      <c r="H2198" s="2"/>
      <c r="I2198" s="12"/>
      <c r="J2198" s="67">
        <f t="shared" si="208"/>
        <v>0</v>
      </c>
      <c r="K2198" s="5">
        <f t="shared" si="211"/>
        <v>0</v>
      </c>
      <c r="L2198" s="54">
        <f t="shared" si="212"/>
        <v>0</v>
      </c>
      <c r="M2198" s="56">
        <f t="shared" si="209"/>
        <v>0</v>
      </c>
      <c r="N2198" s="5">
        <f t="shared" si="210"/>
        <v>1</v>
      </c>
      <c r="O2198" s="5">
        <f t="shared" si="213"/>
        <v>0</v>
      </c>
    </row>
    <row r="2199" spans="2:15" x14ac:dyDescent="0.2">
      <c r="B2199" s="34"/>
      <c r="G2199" s="3"/>
      <c r="H2199" s="2"/>
      <c r="I2199" s="12"/>
      <c r="J2199" s="67">
        <f t="shared" si="208"/>
        <v>0</v>
      </c>
      <c r="K2199" s="5">
        <f t="shared" si="211"/>
        <v>0</v>
      </c>
      <c r="L2199" s="54">
        <f t="shared" si="212"/>
        <v>0</v>
      </c>
      <c r="M2199" s="56">
        <f t="shared" si="209"/>
        <v>0</v>
      </c>
      <c r="N2199" s="5">
        <f t="shared" si="210"/>
        <v>1</v>
      </c>
      <c r="O2199" s="5">
        <f t="shared" si="213"/>
        <v>0</v>
      </c>
    </row>
    <row r="2200" spans="2:15" x14ac:dyDescent="0.2">
      <c r="B2200" s="34"/>
      <c r="G2200" s="3"/>
      <c r="H2200" s="2"/>
      <c r="I2200" s="12"/>
      <c r="J2200" s="67">
        <f t="shared" si="208"/>
        <v>0</v>
      </c>
      <c r="K2200" s="5">
        <f t="shared" si="211"/>
        <v>0</v>
      </c>
      <c r="L2200" s="54">
        <f t="shared" si="212"/>
        <v>0</v>
      </c>
      <c r="M2200" s="56">
        <f t="shared" si="209"/>
        <v>0</v>
      </c>
      <c r="N2200" s="5">
        <f t="shared" si="210"/>
        <v>1</v>
      </c>
      <c r="O2200" s="5">
        <f t="shared" si="213"/>
        <v>0</v>
      </c>
    </row>
    <row r="2201" spans="2:15" x14ac:dyDescent="0.2">
      <c r="G2201" s="3"/>
      <c r="H2201" s="2"/>
      <c r="I2201" s="12"/>
      <c r="J2201" s="67">
        <f t="shared" si="208"/>
        <v>0</v>
      </c>
      <c r="K2201" s="5">
        <f t="shared" si="211"/>
        <v>0</v>
      </c>
      <c r="L2201" s="54">
        <f t="shared" si="212"/>
        <v>0</v>
      </c>
      <c r="M2201" s="56">
        <f t="shared" si="209"/>
        <v>0</v>
      </c>
      <c r="N2201" s="5">
        <f t="shared" si="210"/>
        <v>1</v>
      </c>
      <c r="O2201" s="5">
        <f t="shared" si="213"/>
        <v>0</v>
      </c>
    </row>
    <row r="2202" spans="2:15" x14ac:dyDescent="0.2">
      <c r="B2202" s="34"/>
      <c r="G2202" s="3"/>
      <c r="H2202" s="2"/>
      <c r="I2202" s="12"/>
      <c r="J2202" s="67">
        <f t="shared" si="208"/>
        <v>0</v>
      </c>
      <c r="K2202" s="5">
        <f t="shared" si="211"/>
        <v>0</v>
      </c>
      <c r="L2202" s="54">
        <f t="shared" si="212"/>
        <v>0</v>
      </c>
      <c r="M2202" s="56" t="e">
        <f>IF(D2202="",#REF!,D2202)</f>
        <v>#REF!</v>
      </c>
      <c r="N2202" s="5">
        <f t="shared" si="210"/>
        <v>1</v>
      </c>
      <c r="O2202" s="5">
        <f t="shared" si="213"/>
        <v>0</v>
      </c>
    </row>
    <row r="2203" spans="2:15" x14ac:dyDescent="0.2">
      <c r="B2203" s="34"/>
      <c r="G2203" s="3"/>
      <c r="H2203" s="2"/>
      <c r="I2203" s="12"/>
      <c r="J2203" s="67">
        <f t="shared" si="208"/>
        <v>0</v>
      </c>
      <c r="K2203" s="5">
        <f t="shared" si="211"/>
        <v>0</v>
      </c>
      <c r="L2203" s="54">
        <f t="shared" si="212"/>
        <v>0</v>
      </c>
      <c r="M2203" s="56">
        <f t="shared" si="209"/>
        <v>0</v>
      </c>
      <c r="N2203" s="5">
        <f t="shared" si="210"/>
        <v>1</v>
      </c>
      <c r="O2203" s="5">
        <f t="shared" si="213"/>
        <v>0</v>
      </c>
    </row>
    <row r="2204" spans="2:15" x14ac:dyDescent="0.2">
      <c r="B2204" s="34"/>
      <c r="G2204" s="3"/>
      <c r="H2204" s="2"/>
      <c r="I2204" s="12"/>
      <c r="J2204" s="67">
        <f t="shared" si="208"/>
        <v>0</v>
      </c>
      <c r="K2204" s="5">
        <f t="shared" si="211"/>
        <v>0</v>
      </c>
      <c r="L2204" s="54">
        <f t="shared" si="212"/>
        <v>0</v>
      </c>
      <c r="M2204" s="56">
        <f t="shared" si="209"/>
        <v>0</v>
      </c>
      <c r="N2204" s="5">
        <f t="shared" si="210"/>
        <v>1</v>
      </c>
      <c r="O2204" s="5">
        <f t="shared" si="213"/>
        <v>0</v>
      </c>
    </row>
    <row r="2205" spans="2:15" x14ac:dyDescent="0.2">
      <c r="B2205" s="34"/>
      <c r="G2205" s="3"/>
      <c r="H2205" s="2"/>
      <c r="I2205" s="12"/>
      <c r="J2205" s="67">
        <f t="shared" si="208"/>
        <v>0</v>
      </c>
      <c r="K2205" s="5">
        <f t="shared" si="211"/>
        <v>0</v>
      </c>
      <c r="L2205" s="54">
        <f t="shared" si="212"/>
        <v>0</v>
      </c>
      <c r="M2205" s="56">
        <f t="shared" si="209"/>
        <v>0</v>
      </c>
      <c r="N2205" s="5">
        <f t="shared" si="210"/>
        <v>1</v>
      </c>
      <c r="O2205" s="5">
        <f t="shared" si="213"/>
        <v>0</v>
      </c>
    </row>
    <row r="2206" spans="2:15" x14ac:dyDescent="0.2">
      <c r="B2206" s="34"/>
      <c r="G2206" s="3"/>
      <c r="H2206" s="2"/>
      <c r="I2206" s="12"/>
      <c r="J2206" s="67">
        <f t="shared" si="208"/>
        <v>0</v>
      </c>
      <c r="K2206" s="5">
        <f t="shared" si="211"/>
        <v>0</v>
      </c>
      <c r="L2206" s="54">
        <f t="shared" si="212"/>
        <v>0</v>
      </c>
      <c r="M2206" s="56">
        <f t="shared" si="209"/>
        <v>0</v>
      </c>
      <c r="N2206" s="5">
        <f t="shared" si="210"/>
        <v>1</v>
      </c>
      <c r="O2206" s="5">
        <f t="shared" si="213"/>
        <v>0</v>
      </c>
    </row>
    <row r="2207" spans="2:15" x14ac:dyDescent="0.2">
      <c r="B2207" s="34"/>
      <c r="G2207" s="3"/>
      <c r="H2207" s="2"/>
      <c r="I2207" s="12"/>
      <c r="J2207" s="67">
        <f t="shared" si="208"/>
        <v>0</v>
      </c>
      <c r="K2207" s="5">
        <f t="shared" si="211"/>
        <v>0</v>
      </c>
      <c r="L2207" s="54">
        <f t="shared" si="212"/>
        <v>0</v>
      </c>
      <c r="M2207" s="56">
        <f t="shared" si="209"/>
        <v>0</v>
      </c>
      <c r="N2207" s="5">
        <f t="shared" si="210"/>
        <v>1</v>
      </c>
      <c r="O2207" s="5">
        <f t="shared" si="213"/>
        <v>0</v>
      </c>
    </row>
    <row r="2208" spans="2:15" x14ac:dyDescent="0.2">
      <c r="B2208" s="34"/>
      <c r="G2208" s="3"/>
      <c r="H2208" s="2"/>
      <c r="I2208" s="12"/>
      <c r="J2208" s="67">
        <f t="shared" si="208"/>
        <v>0</v>
      </c>
      <c r="K2208" s="5">
        <f t="shared" si="211"/>
        <v>0</v>
      </c>
      <c r="L2208" s="54">
        <f t="shared" si="212"/>
        <v>0</v>
      </c>
      <c r="M2208" s="56">
        <f t="shared" si="209"/>
        <v>0</v>
      </c>
      <c r="N2208" s="5">
        <f t="shared" si="210"/>
        <v>1</v>
      </c>
      <c r="O2208" s="5">
        <f t="shared" si="213"/>
        <v>0</v>
      </c>
    </row>
    <row r="2209" spans="2:15" x14ac:dyDescent="0.2">
      <c r="B2209" s="34"/>
      <c r="G2209" s="3"/>
      <c r="H2209" s="2"/>
      <c r="I2209" s="12"/>
      <c r="J2209" s="67">
        <f t="shared" si="208"/>
        <v>0</v>
      </c>
      <c r="K2209" s="5">
        <f t="shared" si="211"/>
        <v>0</v>
      </c>
      <c r="L2209" s="54">
        <f t="shared" si="212"/>
        <v>0</v>
      </c>
      <c r="M2209" s="56">
        <f t="shared" si="209"/>
        <v>0</v>
      </c>
      <c r="N2209" s="5">
        <f t="shared" si="210"/>
        <v>1</v>
      </c>
      <c r="O2209" s="5">
        <f t="shared" si="213"/>
        <v>0</v>
      </c>
    </row>
    <row r="2210" spans="2:15" x14ac:dyDescent="0.2">
      <c r="B2210" s="34"/>
      <c r="G2210" s="3"/>
      <c r="H2210" s="2"/>
      <c r="I2210" s="12"/>
      <c r="J2210" s="67">
        <f t="shared" si="208"/>
        <v>0</v>
      </c>
      <c r="K2210" s="5">
        <f t="shared" si="211"/>
        <v>0</v>
      </c>
      <c r="L2210" s="54">
        <f t="shared" si="212"/>
        <v>0</v>
      </c>
      <c r="M2210" s="56">
        <f t="shared" si="209"/>
        <v>0</v>
      </c>
      <c r="N2210" s="5">
        <f t="shared" si="210"/>
        <v>1</v>
      </c>
      <c r="O2210" s="5">
        <f t="shared" si="213"/>
        <v>0</v>
      </c>
    </row>
    <row r="2211" spans="2:15" x14ac:dyDescent="0.2">
      <c r="B2211" s="34"/>
      <c r="G2211" s="3"/>
      <c r="H2211" s="2"/>
      <c r="I2211" s="12"/>
      <c r="J2211" s="67">
        <f t="shared" si="208"/>
        <v>0</v>
      </c>
      <c r="K2211" s="5">
        <f t="shared" si="211"/>
        <v>0</v>
      </c>
      <c r="L2211" s="54">
        <f t="shared" si="212"/>
        <v>0</v>
      </c>
      <c r="M2211" s="56">
        <f t="shared" si="209"/>
        <v>0</v>
      </c>
      <c r="N2211" s="5">
        <f t="shared" si="210"/>
        <v>1</v>
      </c>
      <c r="O2211" s="5">
        <f t="shared" si="213"/>
        <v>0</v>
      </c>
    </row>
    <row r="2212" spans="2:15" x14ac:dyDescent="0.2">
      <c r="B2212" s="34"/>
      <c r="G2212" s="3"/>
      <c r="H2212" s="2"/>
      <c r="I2212" s="12"/>
      <c r="J2212" s="67">
        <f t="shared" si="208"/>
        <v>0</v>
      </c>
      <c r="K2212" s="5">
        <f t="shared" si="211"/>
        <v>0</v>
      </c>
      <c r="L2212" s="54">
        <f t="shared" si="212"/>
        <v>0</v>
      </c>
      <c r="M2212" s="56">
        <f t="shared" si="209"/>
        <v>0</v>
      </c>
      <c r="N2212" s="5">
        <f t="shared" si="210"/>
        <v>1</v>
      </c>
      <c r="O2212" s="5">
        <f t="shared" si="213"/>
        <v>0</v>
      </c>
    </row>
    <row r="2213" spans="2:15" x14ac:dyDescent="0.2">
      <c r="B2213" s="34"/>
      <c r="G2213" s="3"/>
      <c r="H2213" s="2"/>
      <c r="I2213" s="12"/>
      <c r="J2213" s="67">
        <f t="shared" si="208"/>
        <v>0</v>
      </c>
      <c r="K2213" s="5">
        <f t="shared" si="211"/>
        <v>0</v>
      </c>
      <c r="L2213" s="54">
        <f t="shared" si="212"/>
        <v>0</v>
      </c>
      <c r="M2213" s="56">
        <f t="shared" si="209"/>
        <v>0</v>
      </c>
      <c r="N2213" s="5">
        <f t="shared" si="210"/>
        <v>1</v>
      </c>
      <c r="O2213" s="5">
        <f t="shared" si="213"/>
        <v>0</v>
      </c>
    </row>
    <row r="2214" spans="2:15" x14ac:dyDescent="0.2">
      <c r="B2214" s="34"/>
      <c r="G2214" s="3"/>
      <c r="H2214" s="2"/>
      <c r="I2214" s="12"/>
      <c r="J2214" s="67">
        <f t="shared" si="208"/>
        <v>0</v>
      </c>
      <c r="K2214" s="5">
        <f t="shared" si="211"/>
        <v>0</v>
      </c>
      <c r="L2214" s="54">
        <f t="shared" si="212"/>
        <v>0</v>
      </c>
      <c r="M2214" s="56">
        <f t="shared" si="209"/>
        <v>0</v>
      </c>
      <c r="N2214" s="5">
        <f t="shared" si="210"/>
        <v>1</v>
      </c>
      <c r="O2214" s="5">
        <f t="shared" si="213"/>
        <v>0</v>
      </c>
    </row>
    <row r="2215" spans="2:15" x14ac:dyDescent="0.2">
      <c r="B2215" s="34"/>
      <c r="G2215" s="3"/>
      <c r="H2215" s="2"/>
      <c r="I2215" s="12"/>
      <c r="J2215" s="67">
        <f t="shared" si="208"/>
        <v>0</v>
      </c>
      <c r="K2215" s="5">
        <f t="shared" si="211"/>
        <v>0</v>
      </c>
      <c r="L2215" s="54">
        <f t="shared" si="212"/>
        <v>0</v>
      </c>
      <c r="M2215" s="56">
        <f t="shared" si="209"/>
        <v>0</v>
      </c>
      <c r="N2215" s="5">
        <f t="shared" si="210"/>
        <v>1</v>
      </c>
      <c r="O2215" s="5">
        <f t="shared" si="213"/>
        <v>0</v>
      </c>
    </row>
    <row r="2216" spans="2:15" x14ac:dyDescent="0.2">
      <c r="B2216" s="34"/>
      <c r="G2216" s="3"/>
      <c r="H2216" s="2"/>
      <c r="I2216" s="12"/>
      <c r="J2216" s="67">
        <f t="shared" si="208"/>
        <v>0</v>
      </c>
      <c r="K2216" s="5">
        <f t="shared" si="211"/>
        <v>0</v>
      </c>
      <c r="L2216" s="54">
        <f t="shared" si="212"/>
        <v>0</v>
      </c>
      <c r="M2216" s="56">
        <f t="shared" si="209"/>
        <v>0</v>
      </c>
      <c r="N2216" s="5">
        <f t="shared" si="210"/>
        <v>1</v>
      </c>
      <c r="O2216" s="5">
        <f t="shared" si="213"/>
        <v>0</v>
      </c>
    </row>
    <row r="2217" spans="2:15" x14ac:dyDescent="0.2">
      <c r="B2217" s="34"/>
      <c r="G2217" s="3"/>
      <c r="H2217" s="2"/>
      <c r="I2217" s="12"/>
      <c r="J2217" s="67">
        <f t="shared" si="208"/>
        <v>0</v>
      </c>
      <c r="K2217" s="5">
        <f t="shared" si="211"/>
        <v>0</v>
      </c>
      <c r="L2217" s="54">
        <f t="shared" si="212"/>
        <v>0</v>
      </c>
      <c r="M2217" s="56">
        <f t="shared" si="209"/>
        <v>0</v>
      </c>
      <c r="N2217" s="5">
        <f t="shared" si="210"/>
        <v>1</v>
      </c>
      <c r="O2217" s="5">
        <f t="shared" si="213"/>
        <v>0</v>
      </c>
    </row>
    <row r="2218" spans="2:15" x14ac:dyDescent="0.2">
      <c r="B2218" s="34"/>
      <c r="G2218" s="3"/>
      <c r="H2218" s="2"/>
      <c r="I2218" s="12"/>
      <c r="J2218" s="67">
        <f t="shared" ref="J2218:J2281" si="214">IF(A2218=C2218,0,H2218)</f>
        <v>0</v>
      </c>
      <c r="K2218" s="5">
        <f t="shared" si="211"/>
        <v>0</v>
      </c>
      <c r="L2218" s="54">
        <f t="shared" si="212"/>
        <v>0</v>
      </c>
      <c r="M2218" s="56">
        <f t="shared" si="209"/>
        <v>0</v>
      </c>
      <c r="N2218" s="5">
        <f t="shared" si="210"/>
        <v>1</v>
      </c>
      <c r="O2218" s="5">
        <f t="shared" si="213"/>
        <v>0</v>
      </c>
    </row>
    <row r="2219" spans="2:15" x14ac:dyDescent="0.2">
      <c r="B2219" s="34"/>
      <c r="G2219" s="3"/>
      <c r="H2219" s="2"/>
      <c r="I2219" s="12"/>
      <c r="J2219" s="67">
        <f t="shared" si="214"/>
        <v>0</v>
      </c>
      <c r="K2219" s="5">
        <f t="shared" si="211"/>
        <v>0</v>
      </c>
      <c r="L2219" s="54">
        <f t="shared" si="212"/>
        <v>0</v>
      </c>
      <c r="M2219" s="56">
        <f t="shared" ref="M2219:M2282" si="215">IF(D2219="",D2218,D2219)</f>
        <v>0</v>
      </c>
      <c r="N2219" s="5">
        <f t="shared" si="210"/>
        <v>1</v>
      </c>
      <c r="O2219" s="5">
        <f t="shared" si="213"/>
        <v>0</v>
      </c>
    </row>
    <row r="2220" spans="2:15" x14ac:dyDescent="0.2">
      <c r="B2220" s="34"/>
      <c r="G2220" s="3"/>
      <c r="H2220" s="2"/>
      <c r="I2220" s="12"/>
      <c r="J2220" s="67">
        <f t="shared" si="214"/>
        <v>0</v>
      </c>
      <c r="K2220" s="5">
        <f t="shared" si="211"/>
        <v>0</v>
      </c>
      <c r="L2220" s="54">
        <f t="shared" si="212"/>
        <v>0</v>
      </c>
      <c r="M2220" s="56">
        <f t="shared" si="215"/>
        <v>0</v>
      </c>
      <c r="N2220" s="5">
        <f t="shared" si="210"/>
        <v>1</v>
      </c>
      <c r="O2220" s="5">
        <f t="shared" si="213"/>
        <v>0</v>
      </c>
    </row>
    <row r="2221" spans="2:15" x14ac:dyDescent="0.2">
      <c r="B2221" s="34"/>
      <c r="G2221" s="3"/>
      <c r="H2221" s="2"/>
      <c r="I2221" s="12"/>
      <c r="J2221" s="67">
        <f t="shared" si="214"/>
        <v>0</v>
      </c>
      <c r="K2221" s="5">
        <f t="shared" si="211"/>
        <v>0</v>
      </c>
      <c r="L2221" s="54">
        <f t="shared" si="212"/>
        <v>0</v>
      </c>
      <c r="M2221" s="56">
        <f t="shared" si="215"/>
        <v>0</v>
      </c>
      <c r="N2221" s="5">
        <f t="shared" si="210"/>
        <v>1</v>
      </c>
      <c r="O2221" s="5">
        <f t="shared" si="213"/>
        <v>0</v>
      </c>
    </row>
    <row r="2222" spans="2:15" x14ac:dyDescent="0.2">
      <c r="B2222" s="34"/>
      <c r="G2222" s="3"/>
      <c r="H2222" s="2"/>
      <c r="I2222" s="12"/>
      <c r="J2222" s="67">
        <f t="shared" si="214"/>
        <v>0</v>
      </c>
      <c r="K2222" s="5">
        <f t="shared" si="211"/>
        <v>0</v>
      </c>
      <c r="L2222" s="54">
        <f t="shared" si="212"/>
        <v>0</v>
      </c>
      <c r="M2222" s="56">
        <f t="shared" si="215"/>
        <v>0</v>
      </c>
      <c r="N2222" s="5">
        <f t="shared" si="210"/>
        <v>1</v>
      </c>
      <c r="O2222" s="5">
        <f t="shared" si="213"/>
        <v>0</v>
      </c>
    </row>
    <row r="2223" spans="2:15" x14ac:dyDescent="0.2">
      <c r="B2223" s="34"/>
      <c r="G2223" s="3"/>
      <c r="H2223" s="2"/>
      <c r="I2223" s="12"/>
      <c r="J2223" s="67">
        <f t="shared" si="214"/>
        <v>0</v>
      </c>
      <c r="K2223" s="5">
        <f t="shared" si="211"/>
        <v>0</v>
      </c>
      <c r="L2223" s="54">
        <f t="shared" si="212"/>
        <v>0</v>
      </c>
      <c r="M2223" s="56">
        <f t="shared" si="215"/>
        <v>0</v>
      </c>
      <c r="N2223" s="5">
        <f t="shared" si="210"/>
        <v>1</v>
      </c>
      <c r="O2223" s="5">
        <f t="shared" si="213"/>
        <v>0</v>
      </c>
    </row>
    <row r="2224" spans="2:15" x14ac:dyDescent="0.2">
      <c r="B2224" s="34"/>
      <c r="G2224" s="3"/>
      <c r="H2224" s="2"/>
      <c r="I2224" s="12"/>
      <c r="J2224" s="67">
        <f t="shared" si="214"/>
        <v>0</v>
      </c>
      <c r="K2224" s="5">
        <f t="shared" si="211"/>
        <v>0</v>
      </c>
      <c r="L2224" s="54">
        <f t="shared" si="212"/>
        <v>0</v>
      </c>
      <c r="M2224" s="56">
        <f t="shared" si="215"/>
        <v>0</v>
      </c>
      <c r="N2224" s="5">
        <f t="shared" si="210"/>
        <v>1</v>
      </c>
      <c r="O2224" s="5">
        <f t="shared" si="213"/>
        <v>0</v>
      </c>
    </row>
    <row r="2225" spans="2:15" x14ac:dyDescent="0.2">
      <c r="B2225" s="34"/>
      <c r="G2225" s="3"/>
      <c r="H2225" s="2"/>
      <c r="I2225" s="12"/>
      <c r="J2225" s="67">
        <f t="shared" si="214"/>
        <v>0</v>
      </c>
      <c r="K2225" s="5">
        <f t="shared" si="211"/>
        <v>0</v>
      </c>
      <c r="L2225" s="54">
        <f t="shared" si="212"/>
        <v>0</v>
      </c>
      <c r="M2225" s="56">
        <f t="shared" si="215"/>
        <v>0</v>
      </c>
      <c r="N2225" s="5">
        <f t="shared" si="210"/>
        <v>1</v>
      </c>
      <c r="O2225" s="5">
        <f t="shared" si="213"/>
        <v>0</v>
      </c>
    </row>
    <row r="2226" spans="2:15" x14ac:dyDescent="0.2">
      <c r="B2226" s="34"/>
      <c r="G2226" s="3"/>
      <c r="H2226" s="2"/>
      <c r="I2226" s="12"/>
      <c r="J2226" s="67">
        <f t="shared" si="214"/>
        <v>0</v>
      </c>
      <c r="K2226" s="5">
        <f t="shared" si="211"/>
        <v>0</v>
      </c>
      <c r="L2226" s="54">
        <f t="shared" si="212"/>
        <v>0</v>
      </c>
      <c r="M2226" s="56">
        <f t="shared" si="215"/>
        <v>0</v>
      </c>
      <c r="N2226" s="5">
        <f t="shared" si="210"/>
        <v>1</v>
      </c>
      <c r="O2226" s="5">
        <f t="shared" si="213"/>
        <v>0</v>
      </c>
    </row>
    <row r="2227" spans="2:15" x14ac:dyDescent="0.2">
      <c r="B2227" s="34"/>
      <c r="G2227" s="3"/>
      <c r="H2227" s="2"/>
      <c r="I2227" s="12"/>
      <c r="J2227" s="67">
        <f t="shared" si="214"/>
        <v>0</v>
      </c>
      <c r="K2227" s="5">
        <f t="shared" si="211"/>
        <v>0</v>
      </c>
      <c r="L2227" s="54">
        <f t="shared" si="212"/>
        <v>0</v>
      </c>
      <c r="M2227" s="56">
        <f t="shared" si="215"/>
        <v>0</v>
      </c>
      <c r="N2227" s="5">
        <f t="shared" si="210"/>
        <v>1</v>
      </c>
      <c r="O2227" s="5">
        <f t="shared" si="213"/>
        <v>0</v>
      </c>
    </row>
    <row r="2228" spans="2:15" x14ac:dyDescent="0.2">
      <c r="B2228" s="34"/>
      <c r="G2228" s="3"/>
      <c r="H2228" s="2"/>
      <c r="I2228" s="12"/>
      <c r="J2228" s="67">
        <f t="shared" si="214"/>
        <v>0</v>
      </c>
      <c r="K2228" s="5">
        <f t="shared" si="211"/>
        <v>0</v>
      </c>
      <c r="L2228" s="54">
        <f t="shared" si="212"/>
        <v>0</v>
      </c>
      <c r="M2228" s="56">
        <f t="shared" si="215"/>
        <v>0</v>
      </c>
      <c r="N2228" s="5">
        <f t="shared" si="210"/>
        <v>1</v>
      </c>
      <c r="O2228" s="5">
        <f t="shared" si="213"/>
        <v>0</v>
      </c>
    </row>
    <row r="2229" spans="2:15" x14ac:dyDescent="0.2">
      <c r="B2229" s="34"/>
      <c r="G2229" s="3"/>
      <c r="H2229" s="2"/>
      <c r="I2229" s="12"/>
      <c r="J2229" s="67">
        <f t="shared" si="214"/>
        <v>0</v>
      </c>
      <c r="K2229" s="5">
        <f t="shared" si="211"/>
        <v>0</v>
      </c>
      <c r="L2229" s="54">
        <f t="shared" si="212"/>
        <v>0</v>
      </c>
      <c r="M2229" s="56">
        <f t="shared" si="215"/>
        <v>0</v>
      </c>
      <c r="N2229" s="5">
        <f t="shared" si="210"/>
        <v>1</v>
      </c>
      <c r="O2229" s="5">
        <f t="shared" si="213"/>
        <v>0</v>
      </c>
    </row>
    <row r="2230" spans="2:15" x14ac:dyDescent="0.2">
      <c r="B2230" s="34"/>
      <c r="G2230" s="3"/>
      <c r="H2230" s="2"/>
      <c r="I2230" s="12"/>
      <c r="J2230" s="67">
        <f t="shared" si="214"/>
        <v>0</v>
      </c>
      <c r="K2230" s="5">
        <f t="shared" si="211"/>
        <v>0</v>
      </c>
      <c r="L2230" s="54">
        <f t="shared" si="212"/>
        <v>0</v>
      </c>
      <c r="M2230" s="56">
        <f t="shared" si="215"/>
        <v>0</v>
      </c>
      <c r="N2230" s="5">
        <f t="shared" si="210"/>
        <v>1</v>
      </c>
      <c r="O2230" s="5">
        <f t="shared" si="213"/>
        <v>0</v>
      </c>
    </row>
    <row r="2231" spans="2:15" x14ac:dyDescent="0.2">
      <c r="B2231" s="34"/>
      <c r="G2231" s="3"/>
      <c r="H2231" s="2"/>
      <c r="I2231" s="12"/>
      <c r="J2231" s="67">
        <f t="shared" si="214"/>
        <v>0</v>
      </c>
      <c r="K2231" s="5">
        <f t="shared" si="211"/>
        <v>0</v>
      </c>
      <c r="L2231" s="54">
        <f t="shared" si="212"/>
        <v>0</v>
      </c>
      <c r="M2231" s="56">
        <f t="shared" si="215"/>
        <v>0</v>
      </c>
      <c r="N2231" s="5">
        <f t="shared" si="210"/>
        <v>1</v>
      </c>
      <c r="O2231" s="5">
        <f t="shared" si="213"/>
        <v>0</v>
      </c>
    </row>
    <row r="2232" spans="2:15" x14ac:dyDescent="0.2">
      <c r="B2232" s="34"/>
      <c r="G2232" s="3"/>
      <c r="H2232" s="2"/>
      <c r="I2232" s="12"/>
      <c r="J2232" s="67">
        <f t="shared" si="214"/>
        <v>0</v>
      </c>
      <c r="K2232" s="5">
        <f t="shared" si="211"/>
        <v>0</v>
      </c>
      <c r="L2232" s="54">
        <f t="shared" si="212"/>
        <v>0</v>
      </c>
      <c r="M2232" s="56">
        <f t="shared" si="215"/>
        <v>0</v>
      </c>
      <c r="N2232" s="5">
        <f t="shared" si="210"/>
        <v>1</v>
      </c>
      <c r="O2232" s="5">
        <f t="shared" si="213"/>
        <v>0</v>
      </c>
    </row>
    <row r="2233" spans="2:15" x14ac:dyDescent="0.2">
      <c r="B2233" s="34"/>
      <c r="G2233" s="3"/>
      <c r="H2233" s="2"/>
      <c r="I2233" s="12"/>
      <c r="J2233" s="67">
        <f t="shared" si="214"/>
        <v>0</v>
      </c>
      <c r="K2233" s="5">
        <f t="shared" si="211"/>
        <v>0</v>
      </c>
      <c r="L2233" s="54">
        <f t="shared" si="212"/>
        <v>0</v>
      </c>
      <c r="M2233" s="56">
        <f t="shared" si="215"/>
        <v>0</v>
      </c>
      <c r="N2233" s="5">
        <f t="shared" si="210"/>
        <v>1</v>
      </c>
      <c r="O2233" s="5">
        <f t="shared" si="213"/>
        <v>0</v>
      </c>
    </row>
    <row r="2234" spans="2:15" x14ac:dyDescent="0.2">
      <c r="B2234" s="34"/>
      <c r="G2234" s="3"/>
      <c r="H2234" s="2"/>
      <c r="I2234" s="12"/>
      <c r="J2234" s="67">
        <f t="shared" si="214"/>
        <v>0</v>
      </c>
      <c r="K2234" s="5">
        <f t="shared" si="211"/>
        <v>0</v>
      </c>
      <c r="L2234" s="54">
        <f t="shared" si="212"/>
        <v>0</v>
      </c>
      <c r="M2234" s="56">
        <f t="shared" si="215"/>
        <v>0</v>
      </c>
      <c r="N2234" s="5">
        <f t="shared" si="210"/>
        <v>1</v>
      </c>
      <c r="O2234" s="5">
        <f t="shared" si="213"/>
        <v>0</v>
      </c>
    </row>
    <row r="2235" spans="2:15" x14ac:dyDescent="0.2">
      <c r="B2235" s="34"/>
      <c r="G2235" s="3"/>
      <c r="H2235" s="2"/>
      <c r="I2235" s="12"/>
      <c r="J2235" s="67">
        <f t="shared" si="214"/>
        <v>0</v>
      </c>
      <c r="K2235" s="5">
        <f t="shared" si="211"/>
        <v>0</v>
      </c>
      <c r="L2235" s="54">
        <f t="shared" si="212"/>
        <v>0</v>
      </c>
      <c r="M2235" s="56">
        <f t="shared" si="215"/>
        <v>0</v>
      </c>
      <c r="N2235" s="5">
        <f t="shared" si="210"/>
        <v>1</v>
      </c>
      <c r="O2235" s="5">
        <f t="shared" si="213"/>
        <v>0</v>
      </c>
    </row>
    <row r="2236" spans="2:15" x14ac:dyDescent="0.2">
      <c r="B2236" s="34"/>
      <c r="G2236" s="3"/>
      <c r="H2236" s="2"/>
      <c r="I2236" s="12"/>
      <c r="J2236" s="67">
        <f t="shared" si="214"/>
        <v>0</v>
      </c>
      <c r="K2236" s="5">
        <f t="shared" si="211"/>
        <v>0</v>
      </c>
      <c r="L2236" s="54">
        <f t="shared" si="212"/>
        <v>0</v>
      </c>
      <c r="M2236" s="56">
        <f t="shared" si="215"/>
        <v>0</v>
      </c>
      <c r="N2236" s="5">
        <f t="shared" si="210"/>
        <v>1</v>
      </c>
      <c r="O2236" s="5">
        <f t="shared" si="213"/>
        <v>0</v>
      </c>
    </row>
    <row r="2237" spans="2:15" x14ac:dyDescent="0.2">
      <c r="B2237" s="34"/>
      <c r="G2237" s="3"/>
      <c r="H2237" s="2"/>
      <c r="I2237" s="12"/>
      <c r="J2237" s="67">
        <f t="shared" si="214"/>
        <v>0</v>
      </c>
      <c r="K2237" s="5">
        <f t="shared" si="211"/>
        <v>0</v>
      </c>
      <c r="L2237" s="54">
        <f t="shared" si="212"/>
        <v>0</v>
      </c>
      <c r="M2237" s="56">
        <f t="shared" si="215"/>
        <v>0</v>
      </c>
      <c r="N2237" s="5">
        <f t="shared" si="210"/>
        <v>1</v>
      </c>
      <c r="O2237" s="5">
        <f t="shared" si="213"/>
        <v>0</v>
      </c>
    </row>
    <row r="2238" spans="2:15" x14ac:dyDescent="0.2">
      <c r="B2238" s="34"/>
      <c r="G2238" s="3"/>
      <c r="H2238" s="2"/>
      <c r="I2238" s="12"/>
      <c r="J2238" s="67">
        <f t="shared" si="214"/>
        <v>0</v>
      </c>
      <c r="K2238" s="5">
        <f t="shared" si="211"/>
        <v>0</v>
      </c>
      <c r="L2238" s="54">
        <f t="shared" si="212"/>
        <v>0</v>
      </c>
      <c r="M2238" s="56">
        <f t="shared" si="215"/>
        <v>0</v>
      </c>
      <c r="N2238" s="5">
        <f t="shared" si="210"/>
        <v>1</v>
      </c>
      <c r="O2238" s="5">
        <f t="shared" si="213"/>
        <v>0</v>
      </c>
    </row>
    <row r="2239" spans="2:15" x14ac:dyDescent="0.2">
      <c r="B2239" s="34"/>
      <c r="G2239" s="3"/>
      <c r="H2239" s="2"/>
      <c r="I2239" s="12"/>
      <c r="J2239" s="67">
        <f t="shared" si="214"/>
        <v>0</v>
      </c>
      <c r="K2239" s="5">
        <f t="shared" si="211"/>
        <v>0</v>
      </c>
      <c r="L2239" s="54">
        <f t="shared" si="212"/>
        <v>0</v>
      </c>
      <c r="M2239" s="56">
        <f t="shared" si="215"/>
        <v>0</v>
      </c>
      <c r="N2239" s="5">
        <f t="shared" si="210"/>
        <v>1</v>
      </c>
      <c r="O2239" s="5">
        <f t="shared" si="213"/>
        <v>0</v>
      </c>
    </row>
    <row r="2240" spans="2:15" x14ac:dyDescent="0.2">
      <c r="B2240" s="34"/>
      <c r="G2240" s="3"/>
      <c r="H2240" s="2"/>
      <c r="I2240" s="12"/>
      <c r="J2240" s="67">
        <f t="shared" si="214"/>
        <v>0</v>
      </c>
      <c r="K2240" s="5">
        <f t="shared" si="211"/>
        <v>0</v>
      </c>
      <c r="L2240" s="54">
        <f t="shared" si="212"/>
        <v>0</v>
      </c>
      <c r="M2240" s="56">
        <f t="shared" si="215"/>
        <v>0</v>
      </c>
      <c r="N2240" s="5">
        <f t="shared" si="210"/>
        <v>1</v>
      </c>
      <c r="O2240" s="5">
        <f t="shared" si="213"/>
        <v>0</v>
      </c>
    </row>
    <row r="2241" spans="2:15" x14ac:dyDescent="0.2">
      <c r="B2241" s="34"/>
      <c r="G2241" s="3"/>
      <c r="H2241" s="2"/>
      <c r="I2241" s="12"/>
      <c r="J2241" s="67">
        <f t="shared" si="214"/>
        <v>0</v>
      </c>
      <c r="K2241" s="5">
        <f t="shared" si="211"/>
        <v>0</v>
      </c>
      <c r="L2241" s="54">
        <f t="shared" si="212"/>
        <v>0</v>
      </c>
      <c r="M2241" s="56">
        <f t="shared" si="215"/>
        <v>0</v>
      </c>
      <c r="N2241" s="5">
        <f t="shared" si="210"/>
        <v>1</v>
      </c>
      <c r="O2241" s="5">
        <f t="shared" si="213"/>
        <v>0</v>
      </c>
    </row>
    <row r="2242" spans="2:15" x14ac:dyDescent="0.2">
      <c r="B2242" s="34"/>
      <c r="G2242" s="3"/>
      <c r="H2242" s="2"/>
      <c r="I2242" s="12"/>
      <c r="J2242" s="67">
        <f t="shared" si="214"/>
        <v>0</v>
      </c>
      <c r="K2242" s="5">
        <f t="shared" si="211"/>
        <v>0</v>
      </c>
      <c r="L2242" s="54">
        <f t="shared" si="212"/>
        <v>0</v>
      </c>
      <c r="M2242" s="56">
        <f t="shared" si="215"/>
        <v>0</v>
      </c>
      <c r="N2242" s="5">
        <f t="shared" si="210"/>
        <v>1</v>
      </c>
      <c r="O2242" s="5">
        <f t="shared" si="213"/>
        <v>0</v>
      </c>
    </row>
    <row r="2243" spans="2:15" x14ac:dyDescent="0.2">
      <c r="B2243" s="34"/>
      <c r="G2243" s="3"/>
      <c r="H2243" s="2"/>
      <c r="I2243" s="12"/>
      <c r="J2243" s="67">
        <f t="shared" si="214"/>
        <v>0</v>
      </c>
      <c r="K2243" s="5">
        <f t="shared" si="211"/>
        <v>0</v>
      </c>
      <c r="L2243" s="54">
        <f t="shared" si="212"/>
        <v>0</v>
      </c>
      <c r="M2243" s="56">
        <f t="shared" si="215"/>
        <v>0</v>
      </c>
      <c r="N2243" s="5">
        <f t="shared" ref="N2243:N2306" si="216">IF(B2243=D2243,1,0)</f>
        <v>1</v>
      </c>
      <c r="O2243" s="5">
        <f t="shared" si="213"/>
        <v>0</v>
      </c>
    </row>
    <row r="2244" spans="2:15" x14ac:dyDescent="0.2">
      <c r="B2244" s="34"/>
      <c r="G2244" s="3"/>
      <c r="H2244" s="2"/>
      <c r="I2244" s="12"/>
      <c r="J2244" s="67">
        <f t="shared" si="214"/>
        <v>0</v>
      </c>
      <c r="K2244" s="5">
        <f t="shared" si="211"/>
        <v>0</v>
      </c>
      <c r="L2244" s="54">
        <f t="shared" si="212"/>
        <v>0</v>
      </c>
      <c r="M2244" s="56">
        <f t="shared" si="215"/>
        <v>0</v>
      </c>
      <c r="N2244" s="5">
        <f t="shared" si="216"/>
        <v>1</v>
      </c>
      <c r="O2244" s="5">
        <f t="shared" si="213"/>
        <v>0</v>
      </c>
    </row>
    <row r="2245" spans="2:15" x14ac:dyDescent="0.2">
      <c r="B2245" s="34"/>
      <c r="G2245" s="3"/>
      <c r="H2245" s="2"/>
      <c r="I2245" s="12"/>
      <c r="J2245" s="67">
        <f t="shared" si="214"/>
        <v>0</v>
      </c>
      <c r="K2245" s="5">
        <f t="shared" ref="K2245:K2308" si="217">IF(J2245&gt;0,1,0)</f>
        <v>0</v>
      </c>
      <c r="L2245" s="54">
        <f t="shared" ref="L2245:L2308" si="218">IF(K2245=0,0,IF(I2245="did not close",0,IF(I2245="",0,1)))</f>
        <v>0</v>
      </c>
      <c r="M2245" s="56">
        <f t="shared" si="215"/>
        <v>0</v>
      </c>
      <c r="N2245" s="5">
        <f t="shared" si="216"/>
        <v>1</v>
      </c>
      <c r="O2245" s="5">
        <f t="shared" ref="O2245:O2308" si="219">IF(K2245=0,IF(I2245="did not close",0,IF(I2245="",0,1)),0)</f>
        <v>0</v>
      </c>
    </row>
    <row r="2246" spans="2:15" x14ac:dyDescent="0.2">
      <c r="B2246" s="34"/>
      <c r="G2246" s="3"/>
      <c r="H2246" s="2"/>
      <c r="I2246" s="12"/>
      <c r="J2246" s="67">
        <f t="shared" si="214"/>
        <v>0</v>
      </c>
      <c r="K2246" s="5">
        <f t="shared" si="217"/>
        <v>0</v>
      </c>
      <c r="L2246" s="54">
        <f t="shared" si="218"/>
        <v>0</v>
      </c>
      <c r="M2246" s="56">
        <f t="shared" si="215"/>
        <v>0</v>
      </c>
      <c r="N2246" s="5">
        <f t="shared" si="216"/>
        <v>1</v>
      </c>
      <c r="O2246" s="5">
        <f t="shared" si="219"/>
        <v>0</v>
      </c>
    </row>
    <row r="2247" spans="2:15" x14ac:dyDescent="0.2">
      <c r="B2247" s="34"/>
      <c r="G2247" s="3"/>
      <c r="H2247" s="2"/>
      <c r="I2247" s="12"/>
      <c r="J2247" s="67">
        <f t="shared" si="214"/>
        <v>0</v>
      </c>
      <c r="K2247" s="5">
        <f t="shared" si="217"/>
        <v>0</v>
      </c>
      <c r="L2247" s="54">
        <f t="shared" si="218"/>
        <v>0</v>
      </c>
      <c r="M2247" s="56">
        <f t="shared" si="215"/>
        <v>0</v>
      </c>
      <c r="N2247" s="5">
        <f t="shared" si="216"/>
        <v>1</v>
      </c>
      <c r="O2247" s="5">
        <f t="shared" si="219"/>
        <v>0</v>
      </c>
    </row>
    <row r="2248" spans="2:15" x14ac:dyDescent="0.2">
      <c r="B2248" s="34"/>
      <c r="G2248" s="3"/>
      <c r="H2248" s="2"/>
      <c r="I2248" s="12"/>
      <c r="J2248" s="67">
        <f t="shared" si="214"/>
        <v>0</v>
      </c>
      <c r="K2248" s="5">
        <f t="shared" si="217"/>
        <v>0</v>
      </c>
      <c r="L2248" s="54">
        <f t="shared" si="218"/>
        <v>0</v>
      </c>
      <c r="M2248" s="56">
        <f t="shared" si="215"/>
        <v>0</v>
      </c>
      <c r="N2248" s="5">
        <f t="shared" si="216"/>
        <v>1</v>
      </c>
      <c r="O2248" s="5">
        <f t="shared" si="219"/>
        <v>0</v>
      </c>
    </row>
    <row r="2249" spans="2:15" x14ac:dyDescent="0.2">
      <c r="B2249" s="34"/>
      <c r="G2249" s="3"/>
      <c r="H2249" s="2"/>
      <c r="I2249" s="12"/>
      <c r="J2249" s="67">
        <f t="shared" si="214"/>
        <v>0</v>
      </c>
      <c r="K2249" s="5">
        <f t="shared" si="217"/>
        <v>0</v>
      </c>
      <c r="L2249" s="54">
        <f t="shared" si="218"/>
        <v>0</v>
      </c>
      <c r="M2249" s="56">
        <f t="shared" si="215"/>
        <v>0</v>
      </c>
      <c r="N2249" s="5">
        <f t="shared" si="216"/>
        <v>1</v>
      </c>
      <c r="O2249" s="5">
        <f t="shared" si="219"/>
        <v>0</v>
      </c>
    </row>
    <row r="2250" spans="2:15" x14ac:dyDescent="0.2">
      <c r="B2250" s="34"/>
      <c r="G2250" s="3"/>
      <c r="H2250" s="2"/>
      <c r="I2250" s="12"/>
      <c r="J2250" s="67">
        <f t="shared" si="214"/>
        <v>0</v>
      </c>
      <c r="K2250" s="5">
        <f t="shared" si="217"/>
        <v>0</v>
      </c>
      <c r="L2250" s="54">
        <f t="shared" si="218"/>
        <v>0</v>
      </c>
      <c r="M2250" s="56">
        <f t="shared" si="215"/>
        <v>0</v>
      </c>
      <c r="N2250" s="5">
        <f t="shared" si="216"/>
        <v>1</v>
      </c>
      <c r="O2250" s="5">
        <f t="shared" si="219"/>
        <v>0</v>
      </c>
    </row>
    <row r="2251" spans="2:15" x14ac:dyDescent="0.2">
      <c r="B2251" s="34"/>
      <c r="G2251" s="3"/>
      <c r="H2251" s="2"/>
      <c r="I2251" s="12"/>
      <c r="J2251" s="67">
        <f t="shared" si="214"/>
        <v>0</v>
      </c>
      <c r="K2251" s="5">
        <f t="shared" si="217"/>
        <v>0</v>
      </c>
      <c r="L2251" s="54">
        <f t="shared" si="218"/>
        <v>0</v>
      </c>
      <c r="M2251" s="56">
        <f t="shared" si="215"/>
        <v>0</v>
      </c>
      <c r="N2251" s="5">
        <f t="shared" si="216"/>
        <v>1</v>
      </c>
      <c r="O2251" s="5">
        <f t="shared" si="219"/>
        <v>0</v>
      </c>
    </row>
    <row r="2252" spans="2:15" x14ac:dyDescent="0.2">
      <c r="B2252" s="34"/>
      <c r="G2252" s="3"/>
      <c r="H2252" s="2"/>
      <c r="I2252" s="12"/>
      <c r="J2252" s="67">
        <f t="shared" si="214"/>
        <v>0</v>
      </c>
      <c r="K2252" s="5">
        <f t="shared" si="217"/>
        <v>0</v>
      </c>
      <c r="L2252" s="54">
        <f t="shared" si="218"/>
        <v>0</v>
      </c>
      <c r="M2252" s="56">
        <f t="shared" si="215"/>
        <v>0</v>
      </c>
      <c r="N2252" s="5">
        <f t="shared" si="216"/>
        <v>1</v>
      </c>
      <c r="O2252" s="5">
        <f t="shared" si="219"/>
        <v>0</v>
      </c>
    </row>
    <row r="2253" spans="2:15" x14ac:dyDescent="0.2">
      <c r="B2253" s="34"/>
      <c r="G2253" s="3"/>
      <c r="H2253" s="2"/>
      <c r="I2253" s="12"/>
      <c r="J2253" s="67">
        <f t="shared" si="214"/>
        <v>0</v>
      </c>
      <c r="K2253" s="5">
        <f t="shared" si="217"/>
        <v>0</v>
      </c>
      <c r="L2253" s="54">
        <f t="shared" si="218"/>
        <v>0</v>
      </c>
      <c r="M2253" s="56">
        <f t="shared" si="215"/>
        <v>0</v>
      </c>
      <c r="N2253" s="5">
        <f t="shared" si="216"/>
        <v>1</v>
      </c>
      <c r="O2253" s="5">
        <f t="shared" si="219"/>
        <v>0</v>
      </c>
    </row>
    <row r="2254" spans="2:15" x14ac:dyDescent="0.2">
      <c r="B2254" s="34"/>
      <c r="G2254" s="3"/>
      <c r="H2254" s="2"/>
      <c r="I2254" s="12"/>
      <c r="J2254" s="67">
        <f t="shared" si="214"/>
        <v>0</v>
      </c>
      <c r="K2254" s="5">
        <f t="shared" si="217"/>
        <v>0</v>
      </c>
      <c r="L2254" s="54">
        <f t="shared" si="218"/>
        <v>0</v>
      </c>
      <c r="M2254" s="56">
        <f t="shared" si="215"/>
        <v>0</v>
      </c>
      <c r="N2254" s="5">
        <f t="shared" si="216"/>
        <v>1</v>
      </c>
      <c r="O2254" s="5">
        <f t="shared" si="219"/>
        <v>0</v>
      </c>
    </row>
    <row r="2255" spans="2:15" x14ac:dyDescent="0.2">
      <c r="B2255" s="34"/>
      <c r="G2255" s="3"/>
      <c r="H2255" s="2"/>
      <c r="I2255" s="12"/>
      <c r="J2255" s="67">
        <f t="shared" si="214"/>
        <v>0</v>
      </c>
      <c r="K2255" s="5">
        <f t="shared" si="217"/>
        <v>0</v>
      </c>
      <c r="L2255" s="54">
        <f t="shared" si="218"/>
        <v>0</v>
      </c>
      <c r="M2255" s="56">
        <f t="shared" si="215"/>
        <v>0</v>
      </c>
      <c r="N2255" s="5">
        <f t="shared" si="216"/>
        <v>1</v>
      </c>
      <c r="O2255" s="5">
        <f t="shared" si="219"/>
        <v>0</v>
      </c>
    </row>
    <row r="2256" spans="2:15" x14ac:dyDescent="0.2">
      <c r="B2256" s="34"/>
      <c r="G2256" s="3"/>
      <c r="H2256" s="2"/>
      <c r="I2256" s="12"/>
      <c r="J2256" s="67">
        <f t="shared" si="214"/>
        <v>0</v>
      </c>
      <c r="K2256" s="5">
        <f t="shared" si="217"/>
        <v>0</v>
      </c>
      <c r="L2256" s="54">
        <f t="shared" si="218"/>
        <v>0</v>
      </c>
      <c r="M2256" s="56">
        <f t="shared" si="215"/>
        <v>0</v>
      </c>
      <c r="N2256" s="5">
        <f t="shared" si="216"/>
        <v>1</v>
      </c>
      <c r="O2256" s="5">
        <f t="shared" si="219"/>
        <v>0</v>
      </c>
    </row>
    <row r="2257" spans="2:15" x14ac:dyDescent="0.2">
      <c r="B2257" s="34"/>
      <c r="G2257" s="3"/>
      <c r="H2257" s="2"/>
      <c r="I2257" s="12"/>
      <c r="J2257" s="67">
        <f t="shared" si="214"/>
        <v>0</v>
      </c>
      <c r="K2257" s="5">
        <f t="shared" si="217"/>
        <v>0</v>
      </c>
      <c r="L2257" s="54">
        <f t="shared" si="218"/>
        <v>0</v>
      </c>
      <c r="M2257" s="56">
        <f t="shared" si="215"/>
        <v>0</v>
      </c>
      <c r="N2257" s="5">
        <f t="shared" si="216"/>
        <v>1</v>
      </c>
      <c r="O2257" s="5">
        <f t="shared" si="219"/>
        <v>0</v>
      </c>
    </row>
    <row r="2258" spans="2:15" x14ac:dyDescent="0.2">
      <c r="B2258" s="34"/>
      <c r="G2258" s="3"/>
      <c r="H2258" s="2"/>
      <c r="I2258" s="12"/>
      <c r="J2258" s="67">
        <f t="shared" si="214"/>
        <v>0</v>
      </c>
      <c r="K2258" s="5">
        <f t="shared" si="217"/>
        <v>0</v>
      </c>
      <c r="L2258" s="54">
        <f t="shared" si="218"/>
        <v>0</v>
      </c>
      <c r="M2258" s="56">
        <f t="shared" si="215"/>
        <v>0</v>
      </c>
      <c r="N2258" s="5">
        <f t="shared" si="216"/>
        <v>1</v>
      </c>
      <c r="O2258" s="5">
        <f t="shared" si="219"/>
        <v>0</v>
      </c>
    </row>
    <row r="2259" spans="2:15" x14ac:dyDescent="0.2">
      <c r="B2259" s="34"/>
      <c r="G2259" s="3"/>
      <c r="H2259" s="2"/>
      <c r="I2259" s="12"/>
      <c r="J2259" s="67">
        <f t="shared" si="214"/>
        <v>0</v>
      </c>
      <c r="K2259" s="5">
        <f t="shared" si="217"/>
        <v>0</v>
      </c>
      <c r="L2259" s="54">
        <f t="shared" si="218"/>
        <v>0</v>
      </c>
      <c r="M2259" s="56">
        <f t="shared" si="215"/>
        <v>0</v>
      </c>
      <c r="N2259" s="5">
        <f t="shared" si="216"/>
        <v>1</v>
      </c>
      <c r="O2259" s="5">
        <f t="shared" si="219"/>
        <v>0</v>
      </c>
    </row>
    <row r="2260" spans="2:15" x14ac:dyDescent="0.2">
      <c r="B2260" s="34"/>
      <c r="G2260" s="3"/>
      <c r="H2260" s="2"/>
      <c r="I2260" s="12"/>
      <c r="J2260" s="67">
        <f t="shared" si="214"/>
        <v>0</v>
      </c>
      <c r="K2260" s="5">
        <f t="shared" si="217"/>
        <v>0</v>
      </c>
      <c r="L2260" s="54">
        <f t="shared" si="218"/>
        <v>0</v>
      </c>
      <c r="M2260" s="56">
        <f t="shared" si="215"/>
        <v>0</v>
      </c>
      <c r="N2260" s="5">
        <f t="shared" si="216"/>
        <v>1</v>
      </c>
      <c r="O2260" s="5">
        <f t="shared" si="219"/>
        <v>0</v>
      </c>
    </row>
    <row r="2261" spans="2:15" x14ac:dyDescent="0.2">
      <c r="B2261" s="34"/>
      <c r="G2261" s="3"/>
      <c r="H2261" s="2"/>
      <c r="I2261" s="12"/>
      <c r="J2261" s="67">
        <f t="shared" si="214"/>
        <v>0</v>
      </c>
      <c r="K2261" s="5">
        <f t="shared" si="217"/>
        <v>0</v>
      </c>
      <c r="L2261" s="54">
        <f t="shared" si="218"/>
        <v>0</v>
      </c>
      <c r="M2261" s="56">
        <f t="shared" si="215"/>
        <v>0</v>
      </c>
      <c r="N2261" s="5">
        <f t="shared" si="216"/>
        <v>1</v>
      </c>
      <c r="O2261" s="5">
        <f t="shared" si="219"/>
        <v>0</v>
      </c>
    </row>
    <row r="2262" spans="2:15" x14ac:dyDescent="0.2">
      <c r="B2262" s="34"/>
      <c r="G2262" s="3"/>
      <c r="H2262" s="2"/>
      <c r="I2262" s="12"/>
      <c r="J2262" s="67">
        <f t="shared" si="214"/>
        <v>0</v>
      </c>
      <c r="K2262" s="5">
        <f t="shared" si="217"/>
        <v>0</v>
      </c>
      <c r="L2262" s="54">
        <f t="shared" si="218"/>
        <v>0</v>
      </c>
      <c r="M2262" s="56">
        <f t="shared" si="215"/>
        <v>0</v>
      </c>
      <c r="N2262" s="5">
        <f t="shared" si="216"/>
        <v>1</v>
      </c>
      <c r="O2262" s="5">
        <f t="shared" si="219"/>
        <v>0</v>
      </c>
    </row>
    <row r="2263" spans="2:15" x14ac:dyDescent="0.2">
      <c r="B2263" s="34"/>
      <c r="G2263" s="3"/>
      <c r="H2263" s="2"/>
      <c r="I2263" s="12"/>
      <c r="J2263" s="67">
        <f t="shared" si="214"/>
        <v>0</v>
      </c>
      <c r="K2263" s="5">
        <f t="shared" si="217"/>
        <v>0</v>
      </c>
      <c r="L2263" s="54">
        <f t="shared" si="218"/>
        <v>0</v>
      </c>
      <c r="M2263" s="56">
        <f t="shared" si="215"/>
        <v>0</v>
      </c>
      <c r="N2263" s="5">
        <f t="shared" si="216"/>
        <v>1</v>
      </c>
      <c r="O2263" s="5">
        <f t="shared" si="219"/>
        <v>0</v>
      </c>
    </row>
    <row r="2264" spans="2:15" x14ac:dyDescent="0.2">
      <c r="B2264" s="34"/>
      <c r="G2264" s="3"/>
      <c r="H2264" s="2"/>
      <c r="I2264" s="12"/>
      <c r="J2264" s="67">
        <f t="shared" si="214"/>
        <v>0</v>
      </c>
      <c r="K2264" s="5">
        <f t="shared" si="217"/>
        <v>0</v>
      </c>
      <c r="L2264" s="54">
        <f t="shared" si="218"/>
        <v>0</v>
      </c>
      <c r="M2264" s="56">
        <f t="shared" si="215"/>
        <v>0</v>
      </c>
      <c r="N2264" s="5">
        <f t="shared" si="216"/>
        <v>1</v>
      </c>
      <c r="O2264" s="5">
        <f t="shared" si="219"/>
        <v>0</v>
      </c>
    </row>
    <row r="2265" spans="2:15" x14ac:dyDescent="0.2">
      <c r="B2265" s="34"/>
      <c r="G2265" s="3"/>
      <c r="H2265" s="2"/>
      <c r="I2265" s="12"/>
      <c r="J2265" s="67">
        <f t="shared" si="214"/>
        <v>0</v>
      </c>
      <c r="K2265" s="5">
        <f t="shared" si="217"/>
        <v>0</v>
      </c>
      <c r="L2265" s="54">
        <f t="shared" si="218"/>
        <v>0</v>
      </c>
      <c r="M2265" s="56">
        <f t="shared" si="215"/>
        <v>0</v>
      </c>
      <c r="N2265" s="5">
        <f t="shared" si="216"/>
        <v>1</v>
      </c>
      <c r="O2265" s="5">
        <f t="shared" si="219"/>
        <v>0</v>
      </c>
    </row>
    <row r="2266" spans="2:15" x14ac:dyDescent="0.2">
      <c r="B2266" s="34"/>
      <c r="G2266" s="3"/>
      <c r="H2266" s="2"/>
      <c r="I2266" s="12"/>
      <c r="J2266" s="67">
        <f t="shared" si="214"/>
        <v>0</v>
      </c>
      <c r="K2266" s="5">
        <f t="shared" si="217"/>
        <v>0</v>
      </c>
      <c r="L2266" s="54">
        <f t="shared" si="218"/>
        <v>0</v>
      </c>
      <c r="M2266" s="56">
        <f t="shared" si="215"/>
        <v>0</v>
      </c>
      <c r="N2266" s="5">
        <f t="shared" si="216"/>
        <v>1</v>
      </c>
      <c r="O2266" s="5">
        <f t="shared" si="219"/>
        <v>0</v>
      </c>
    </row>
    <row r="2267" spans="2:15" x14ac:dyDescent="0.2">
      <c r="B2267" s="34"/>
      <c r="G2267" s="3"/>
      <c r="H2267" s="2"/>
      <c r="I2267" s="12"/>
      <c r="J2267" s="67">
        <f t="shared" si="214"/>
        <v>0</v>
      </c>
      <c r="K2267" s="5">
        <f t="shared" si="217"/>
        <v>0</v>
      </c>
      <c r="L2267" s="54">
        <f t="shared" si="218"/>
        <v>0</v>
      </c>
      <c r="M2267" s="56">
        <f t="shared" si="215"/>
        <v>0</v>
      </c>
      <c r="N2267" s="5">
        <f t="shared" si="216"/>
        <v>1</v>
      </c>
      <c r="O2267" s="5">
        <f t="shared" si="219"/>
        <v>0</v>
      </c>
    </row>
    <row r="2268" spans="2:15" x14ac:dyDescent="0.2">
      <c r="B2268" s="34"/>
      <c r="G2268" s="3"/>
      <c r="H2268" s="2"/>
      <c r="I2268" s="12"/>
      <c r="J2268" s="67">
        <f t="shared" si="214"/>
        <v>0</v>
      </c>
      <c r="K2268" s="5">
        <f t="shared" si="217"/>
        <v>0</v>
      </c>
      <c r="L2268" s="54">
        <f t="shared" si="218"/>
        <v>0</v>
      </c>
      <c r="M2268" s="56">
        <f t="shared" si="215"/>
        <v>0</v>
      </c>
      <c r="N2268" s="5">
        <f t="shared" si="216"/>
        <v>1</v>
      </c>
      <c r="O2268" s="5">
        <f t="shared" si="219"/>
        <v>0</v>
      </c>
    </row>
    <row r="2269" spans="2:15" x14ac:dyDescent="0.2">
      <c r="B2269" s="34"/>
      <c r="G2269" s="3"/>
      <c r="H2269" s="2"/>
      <c r="I2269" s="12"/>
      <c r="J2269" s="67">
        <f t="shared" si="214"/>
        <v>0</v>
      </c>
      <c r="K2269" s="5">
        <f t="shared" si="217"/>
        <v>0</v>
      </c>
      <c r="L2269" s="54">
        <f t="shared" si="218"/>
        <v>0</v>
      </c>
      <c r="M2269" s="56">
        <f t="shared" si="215"/>
        <v>0</v>
      </c>
      <c r="N2269" s="5">
        <f t="shared" si="216"/>
        <v>1</v>
      </c>
      <c r="O2269" s="5">
        <f t="shared" si="219"/>
        <v>0</v>
      </c>
    </row>
    <row r="2270" spans="2:15" x14ac:dyDescent="0.2">
      <c r="B2270" s="34"/>
      <c r="G2270" s="3"/>
      <c r="H2270" s="2"/>
      <c r="I2270" s="12"/>
      <c r="J2270" s="67">
        <f t="shared" si="214"/>
        <v>0</v>
      </c>
      <c r="K2270" s="5">
        <f t="shared" si="217"/>
        <v>0</v>
      </c>
      <c r="L2270" s="54">
        <f t="shared" si="218"/>
        <v>0</v>
      </c>
      <c r="M2270" s="56">
        <f t="shared" si="215"/>
        <v>0</v>
      </c>
      <c r="N2270" s="5">
        <f t="shared" si="216"/>
        <v>1</v>
      </c>
      <c r="O2270" s="5">
        <f t="shared" si="219"/>
        <v>0</v>
      </c>
    </row>
    <row r="2271" spans="2:15" x14ac:dyDescent="0.2">
      <c r="B2271" s="34"/>
      <c r="G2271" s="3"/>
      <c r="H2271" s="2"/>
      <c r="I2271" s="12"/>
      <c r="J2271" s="67">
        <f t="shared" si="214"/>
        <v>0</v>
      </c>
      <c r="K2271" s="5">
        <f t="shared" si="217"/>
        <v>0</v>
      </c>
      <c r="L2271" s="54">
        <f t="shared" si="218"/>
        <v>0</v>
      </c>
      <c r="M2271" s="56">
        <f t="shared" si="215"/>
        <v>0</v>
      </c>
      <c r="N2271" s="5">
        <f t="shared" si="216"/>
        <v>1</v>
      </c>
      <c r="O2271" s="5">
        <f t="shared" si="219"/>
        <v>0</v>
      </c>
    </row>
    <row r="2272" spans="2:15" x14ac:dyDescent="0.2">
      <c r="B2272" s="34"/>
      <c r="G2272" s="3"/>
      <c r="H2272" s="2"/>
      <c r="I2272" s="12"/>
      <c r="J2272" s="67">
        <f t="shared" si="214"/>
        <v>0</v>
      </c>
      <c r="K2272" s="5">
        <f t="shared" si="217"/>
        <v>0</v>
      </c>
      <c r="L2272" s="54">
        <f t="shared" si="218"/>
        <v>0</v>
      </c>
      <c r="M2272" s="56">
        <f t="shared" si="215"/>
        <v>0</v>
      </c>
      <c r="N2272" s="5">
        <f t="shared" si="216"/>
        <v>1</v>
      </c>
      <c r="O2272" s="5">
        <f t="shared" si="219"/>
        <v>0</v>
      </c>
    </row>
    <row r="2273" spans="2:15" x14ac:dyDescent="0.2">
      <c r="B2273" s="34"/>
      <c r="G2273" s="3"/>
      <c r="H2273" s="2"/>
      <c r="I2273" s="12"/>
      <c r="J2273" s="67">
        <f t="shared" si="214"/>
        <v>0</v>
      </c>
      <c r="K2273" s="5">
        <f t="shared" si="217"/>
        <v>0</v>
      </c>
      <c r="L2273" s="54">
        <f t="shared" si="218"/>
        <v>0</v>
      </c>
      <c r="M2273" s="56">
        <f t="shared" si="215"/>
        <v>0</v>
      </c>
      <c r="N2273" s="5">
        <f t="shared" si="216"/>
        <v>1</v>
      </c>
      <c r="O2273" s="5">
        <f t="shared" si="219"/>
        <v>0</v>
      </c>
    </row>
    <row r="2274" spans="2:15" x14ac:dyDescent="0.2">
      <c r="B2274" s="34"/>
      <c r="G2274" s="3"/>
      <c r="H2274" s="2"/>
      <c r="I2274" s="12"/>
      <c r="J2274" s="67">
        <f t="shared" si="214"/>
        <v>0</v>
      </c>
      <c r="K2274" s="5">
        <f t="shared" si="217"/>
        <v>0</v>
      </c>
      <c r="L2274" s="54">
        <f t="shared" si="218"/>
        <v>0</v>
      </c>
      <c r="M2274" s="56">
        <f t="shared" si="215"/>
        <v>0</v>
      </c>
      <c r="N2274" s="5">
        <f t="shared" si="216"/>
        <v>1</v>
      </c>
      <c r="O2274" s="5">
        <f t="shared" si="219"/>
        <v>0</v>
      </c>
    </row>
    <row r="2275" spans="2:15" x14ac:dyDescent="0.2">
      <c r="B2275" s="34"/>
      <c r="G2275" s="3"/>
      <c r="H2275" s="2"/>
      <c r="I2275" s="12"/>
      <c r="J2275" s="67">
        <f t="shared" si="214"/>
        <v>0</v>
      </c>
      <c r="K2275" s="5">
        <f t="shared" si="217"/>
        <v>0</v>
      </c>
      <c r="L2275" s="54">
        <f t="shared" si="218"/>
        <v>0</v>
      </c>
      <c r="M2275" s="56">
        <f t="shared" si="215"/>
        <v>0</v>
      </c>
      <c r="N2275" s="5">
        <f t="shared" si="216"/>
        <v>1</v>
      </c>
      <c r="O2275" s="5">
        <f t="shared" si="219"/>
        <v>0</v>
      </c>
    </row>
    <row r="2276" spans="2:15" x14ac:dyDescent="0.2">
      <c r="B2276" s="34"/>
      <c r="G2276" s="3"/>
      <c r="H2276" s="2"/>
      <c r="I2276" s="12"/>
      <c r="J2276" s="67">
        <f t="shared" si="214"/>
        <v>0</v>
      </c>
      <c r="K2276" s="5">
        <f t="shared" si="217"/>
        <v>0</v>
      </c>
      <c r="L2276" s="54">
        <f t="shared" si="218"/>
        <v>0</v>
      </c>
      <c r="M2276" s="56">
        <f t="shared" si="215"/>
        <v>0</v>
      </c>
      <c r="N2276" s="5">
        <f t="shared" si="216"/>
        <v>1</v>
      </c>
      <c r="O2276" s="5">
        <f t="shared" si="219"/>
        <v>0</v>
      </c>
    </row>
    <row r="2277" spans="2:15" x14ac:dyDescent="0.2">
      <c r="B2277" s="34"/>
      <c r="G2277" s="3"/>
      <c r="H2277" s="2"/>
      <c r="I2277" s="12"/>
      <c r="J2277" s="67">
        <f t="shared" si="214"/>
        <v>0</v>
      </c>
      <c r="K2277" s="5">
        <f t="shared" si="217"/>
        <v>0</v>
      </c>
      <c r="L2277" s="54">
        <f t="shared" si="218"/>
        <v>0</v>
      </c>
      <c r="M2277" s="56">
        <f t="shared" si="215"/>
        <v>0</v>
      </c>
      <c r="N2277" s="5">
        <f t="shared" si="216"/>
        <v>1</v>
      </c>
      <c r="O2277" s="5">
        <f t="shared" si="219"/>
        <v>0</v>
      </c>
    </row>
    <row r="2278" spans="2:15" x14ac:dyDescent="0.2">
      <c r="B2278" s="34"/>
      <c r="G2278" s="3"/>
      <c r="H2278" s="2"/>
      <c r="I2278" s="12"/>
      <c r="J2278" s="67">
        <f t="shared" si="214"/>
        <v>0</v>
      </c>
      <c r="K2278" s="5">
        <f t="shared" si="217"/>
        <v>0</v>
      </c>
      <c r="L2278" s="54">
        <f t="shared" si="218"/>
        <v>0</v>
      </c>
      <c r="M2278" s="56">
        <f t="shared" si="215"/>
        <v>0</v>
      </c>
      <c r="N2278" s="5">
        <f t="shared" si="216"/>
        <v>1</v>
      </c>
      <c r="O2278" s="5">
        <f t="shared" si="219"/>
        <v>0</v>
      </c>
    </row>
    <row r="2279" spans="2:15" x14ac:dyDescent="0.2">
      <c r="B2279" s="34"/>
      <c r="G2279" s="3"/>
      <c r="H2279" s="2"/>
      <c r="I2279" s="12"/>
      <c r="J2279" s="67">
        <f t="shared" si="214"/>
        <v>0</v>
      </c>
      <c r="K2279" s="5">
        <f t="shared" si="217"/>
        <v>0</v>
      </c>
      <c r="L2279" s="54">
        <f t="shared" si="218"/>
        <v>0</v>
      </c>
      <c r="M2279" s="56">
        <f t="shared" si="215"/>
        <v>0</v>
      </c>
      <c r="N2279" s="5">
        <f t="shared" si="216"/>
        <v>1</v>
      </c>
      <c r="O2279" s="5">
        <f t="shared" si="219"/>
        <v>0</v>
      </c>
    </row>
    <row r="2280" spans="2:15" x14ac:dyDescent="0.2">
      <c r="B2280" s="34"/>
      <c r="G2280" s="3"/>
      <c r="H2280" s="2"/>
      <c r="I2280" s="12"/>
      <c r="J2280" s="67">
        <f t="shared" si="214"/>
        <v>0</v>
      </c>
      <c r="K2280" s="5">
        <f t="shared" si="217"/>
        <v>0</v>
      </c>
      <c r="L2280" s="54">
        <f t="shared" si="218"/>
        <v>0</v>
      </c>
      <c r="M2280" s="56">
        <f t="shared" si="215"/>
        <v>0</v>
      </c>
      <c r="N2280" s="5">
        <f t="shared" si="216"/>
        <v>1</v>
      </c>
      <c r="O2280" s="5">
        <f t="shared" si="219"/>
        <v>0</v>
      </c>
    </row>
    <row r="2281" spans="2:15" x14ac:dyDescent="0.2">
      <c r="B2281" s="34"/>
      <c r="G2281" s="3"/>
      <c r="H2281" s="2"/>
      <c r="I2281" s="12"/>
      <c r="J2281" s="67">
        <f t="shared" si="214"/>
        <v>0</v>
      </c>
      <c r="K2281" s="5">
        <f t="shared" si="217"/>
        <v>0</v>
      </c>
      <c r="L2281" s="54">
        <f t="shared" si="218"/>
        <v>0</v>
      </c>
      <c r="M2281" s="56">
        <f t="shared" si="215"/>
        <v>0</v>
      </c>
      <c r="N2281" s="5">
        <f t="shared" si="216"/>
        <v>1</v>
      </c>
      <c r="O2281" s="5">
        <f t="shared" si="219"/>
        <v>0</v>
      </c>
    </row>
    <row r="2282" spans="2:15" x14ac:dyDescent="0.2">
      <c r="B2282" s="34"/>
      <c r="G2282" s="3"/>
      <c r="H2282" s="2"/>
      <c r="I2282" s="12"/>
      <c r="J2282" s="67">
        <f t="shared" ref="J2282:J2345" si="220">IF(A2282=C2282,0,H2282)</f>
        <v>0</v>
      </c>
      <c r="K2282" s="5">
        <f t="shared" si="217"/>
        <v>0</v>
      </c>
      <c r="L2282" s="54">
        <f t="shared" si="218"/>
        <v>0</v>
      </c>
      <c r="M2282" s="56">
        <f t="shared" si="215"/>
        <v>0</v>
      </c>
      <c r="N2282" s="5">
        <f t="shared" si="216"/>
        <v>1</v>
      </c>
      <c r="O2282" s="5">
        <f t="shared" si="219"/>
        <v>0</v>
      </c>
    </row>
    <row r="2283" spans="2:15" x14ac:dyDescent="0.2">
      <c r="B2283" s="34"/>
      <c r="G2283" s="3"/>
      <c r="H2283" s="2"/>
      <c r="I2283" s="12"/>
      <c r="J2283" s="67">
        <f t="shared" si="220"/>
        <v>0</v>
      </c>
      <c r="K2283" s="5">
        <f t="shared" si="217"/>
        <v>0</v>
      </c>
      <c r="L2283" s="54">
        <f t="shared" si="218"/>
        <v>0</v>
      </c>
      <c r="M2283" s="56">
        <f t="shared" ref="M2283:M2346" si="221">IF(D2283="",D2282,D2283)</f>
        <v>0</v>
      </c>
      <c r="N2283" s="5">
        <f t="shared" si="216"/>
        <v>1</v>
      </c>
      <c r="O2283" s="5">
        <f t="shared" si="219"/>
        <v>0</v>
      </c>
    </row>
    <row r="2284" spans="2:15" x14ac:dyDescent="0.2">
      <c r="B2284" s="34"/>
      <c r="G2284" s="3"/>
      <c r="H2284" s="2"/>
      <c r="I2284" s="12"/>
      <c r="J2284" s="67">
        <f t="shared" si="220"/>
        <v>0</v>
      </c>
      <c r="K2284" s="5">
        <f t="shared" si="217"/>
        <v>0</v>
      </c>
      <c r="L2284" s="54">
        <f t="shared" si="218"/>
        <v>0</v>
      </c>
      <c r="M2284" s="56">
        <f t="shared" si="221"/>
        <v>0</v>
      </c>
      <c r="N2284" s="5">
        <f t="shared" si="216"/>
        <v>1</v>
      </c>
      <c r="O2284" s="5">
        <f t="shared" si="219"/>
        <v>0</v>
      </c>
    </row>
    <row r="2285" spans="2:15" x14ac:dyDescent="0.2">
      <c r="B2285" s="34"/>
      <c r="G2285" s="3"/>
      <c r="H2285" s="2"/>
      <c r="I2285" s="12"/>
      <c r="J2285" s="67">
        <f t="shared" si="220"/>
        <v>0</v>
      </c>
      <c r="K2285" s="5">
        <f t="shared" si="217"/>
        <v>0</v>
      </c>
      <c r="L2285" s="54">
        <f t="shared" si="218"/>
        <v>0</v>
      </c>
      <c r="M2285" s="56">
        <f t="shared" si="221"/>
        <v>0</v>
      </c>
      <c r="N2285" s="5">
        <f t="shared" si="216"/>
        <v>1</v>
      </c>
      <c r="O2285" s="5">
        <f t="shared" si="219"/>
        <v>0</v>
      </c>
    </row>
    <row r="2286" spans="2:15" x14ac:dyDescent="0.2">
      <c r="B2286" s="34"/>
      <c r="G2286" s="3"/>
      <c r="H2286" s="2"/>
      <c r="I2286" s="12"/>
      <c r="J2286" s="67">
        <f t="shared" si="220"/>
        <v>0</v>
      </c>
      <c r="K2286" s="5">
        <f t="shared" si="217"/>
        <v>0</v>
      </c>
      <c r="L2286" s="54">
        <f t="shared" si="218"/>
        <v>0</v>
      </c>
      <c r="M2286" s="56">
        <f t="shared" si="221"/>
        <v>0</v>
      </c>
      <c r="N2286" s="5">
        <f t="shared" si="216"/>
        <v>1</v>
      </c>
      <c r="O2286" s="5">
        <f t="shared" si="219"/>
        <v>0</v>
      </c>
    </row>
    <row r="2287" spans="2:15" x14ac:dyDescent="0.2">
      <c r="B2287" s="34"/>
      <c r="G2287" s="3"/>
      <c r="H2287" s="2"/>
      <c r="I2287" s="12"/>
      <c r="J2287" s="67">
        <f t="shared" si="220"/>
        <v>0</v>
      </c>
      <c r="K2287" s="5">
        <f t="shared" si="217"/>
        <v>0</v>
      </c>
      <c r="L2287" s="54">
        <f t="shared" si="218"/>
        <v>0</v>
      </c>
      <c r="M2287" s="56">
        <f t="shared" si="221"/>
        <v>0</v>
      </c>
      <c r="N2287" s="5">
        <f t="shared" si="216"/>
        <v>1</v>
      </c>
      <c r="O2287" s="5">
        <f t="shared" si="219"/>
        <v>0</v>
      </c>
    </row>
    <row r="2288" spans="2:15" x14ac:dyDescent="0.2">
      <c r="B2288" s="34"/>
      <c r="G2288" s="3"/>
      <c r="H2288" s="2"/>
      <c r="I2288" s="12"/>
      <c r="J2288" s="67">
        <f t="shared" si="220"/>
        <v>0</v>
      </c>
      <c r="K2288" s="5">
        <f t="shared" si="217"/>
        <v>0</v>
      </c>
      <c r="L2288" s="54">
        <f t="shared" si="218"/>
        <v>0</v>
      </c>
      <c r="M2288" s="56">
        <f t="shared" si="221"/>
        <v>0</v>
      </c>
      <c r="N2288" s="5">
        <f t="shared" si="216"/>
        <v>1</v>
      </c>
      <c r="O2288" s="5">
        <f t="shared" si="219"/>
        <v>0</v>
      </c>
    </row>
    <row r="2289" spans="2:15" x14ac:dyDescent="0.2">
      <c r="B2289" s="34"/>
      <c r="G2289" s="3"/>
      <c r="H2289" s="2"/>
      <c r="I2289" s="12"/>
      <c r="J2289" s="67">
        <f t="shared" si="220"/>
        <v>0</v>
      </c>
      <c r="K2289" s="5">
        <f t="shared" si="217"/>
        <v>0</v>
      </c>
      <c r="L2289" s="54">
        <f t="shared" si="218"/>
        <v>0</v>
      </c>
      <c r="M2289" s="56">
        <f t="shared" si="221"/>
        <v>0</v>
      </c>
      <c r="N2289" s="5">
        <f t="shared" si="216"/>
        <v>1</v>
      </c>
      <c r="O2289" s="5">
        <f t="shared" si="219"/>
        <v>0</v>
      </c>
    </row>
    <row r="2290" spans="2:15" x14ac:dyDescent="0.2">
      <c r="B2290" s="34"/>
      <c r="G2290" s="3"/>
      <c r="H2290" s="2"/>
      <c r="I2290" s="12"/>
      <c r="J2290" s="67">
        <f t="shared" si="220"/>
        <v>0</v>
      </c>
      <c r="K2290" s="5">
        <f t="shared" si="217"/>
        <v>0</v>
      </c>
      <c r="L2290" s="54">
        <f t="shared" si="218"/>
        <v>0</v>
      </c>
      <c r="M2290" s="56">
        <f t="shared" si="221"/>
        <v>0</v>
      </c>
      <c r="N2290" s="5">
        <f t="shared" si="216"/>
        <v>1</v>
      </c>
      <c r="O2290" s="5">
        <f t="shared" si="219"/>
        <v>0</v>
      </c>
    </row>
    <row r="2291" spans="2:15" x14ac:dyDescent="0.2">
      <c r="B2291" s="34"/>
      <c r="G2291" s="3"/>
      <c r="H2291" s="2"/>
      <c r="I2291" s="12"/>
      <c r="J2291" s="67">
        <f t="shared" si="220"/>
        <v>0</v>
      </c>
      <c r="K2291" s="5">
        <f t="shared" si="217"/>
        <v>0</v>
      </c>
      <c r="L2291" s="54">
        <f t="shared" si="218"/>
        <v>0</v>
      </c>
      <c r="M2291" s="56">
        <f t="shared" si="221"/>
        <v>0</v>
      </c>
      <c r="N2291" s="5">
        <f t="shared" si="216"/>
        <v>1</v>
      </c>
      <c r="O2291" s="5">
        <f t="shared" si="219"/>
        <v>0</v>
      </c>
    </row>
    <row r="2292" spans="2:15" x14ac:dyDescent="0.2">
      <c r="B2292" s="34"/>
      <c r="G2292" s="3"/>
      <c r="H2292" s="2"/>
      <c r="I2292" s="12"/>
      <c r="J2292" s="67">
        <f t="shared" si="220"/>
        <v>0</v>
      </c>
      <c r="K2292" s="5">
        <f t="shared" si="217"/>
        <v>0</v>
      </c>
      <c r="L2292" s="54">
        <f t="shared" si="218"/>
        <v>0</v>
      </c>
      <c r="M2292" s="56">
        <f t="shared" si="221"/>
        <v>0</v>
      </c>
      <c r="N2292" s="5">
        <f t="shared" si="216"/>
        <v>1</v>
      </c>
      <c r="O2292" s="5">
        <f t="shared" si="219"/>
        <v>0</v>
      </c>
    </row>
    <row r="2293" spans="2:15" x14ac:dyDescent="0.2">
      <c r="B2293" s="34"/>
      <c r="G2293" s="3"/>
      <c r="H2293" s="2"/>
      <c r="I2293" s="12"/>
      <c r="J2293" s="67">
        <f t="shared" si="220"/>
        <v>0</v>
      </c>
      <c r="K2293" s="5">
        <f t="shared" si="217"/>
        <v>0</v>
      </c>
      <c r="L2293" s="54">
        <f t="shared" si="218"/>
        <v>0</v>
      </c>
      <c r="M2293" s="56">
        <f t="shared" si="221"/>
        <v>0</v>
      </c>
      <c r="N2293" s="5">
        <f t="shared" si="216"/>
        <v>1</v>
      </c>
      <c r="O2293" s="5">
        <f t="shared" si="219"/>
        <v>0</v>
      </c>
    </row>
    <row r="2294" spans="2:15" x14ac:dyDescent="0.2">
      <c r="B2294" s="34"/>
      <c r="G2294" s="3"/>
      <c r="H2294" s="2"/>
      <c r="I2294" s="12"/>
      <c r="J2294" s="67">
        <f t="shared" si="220"/>
        <v>0</v>
      </c>
      <c r="K2294" s="5">
        <f t="shared" si="217"/>
        <v>0</v>
      </c>
      <c r="L2294" s="54">
        <f t="shared" si="218"/>
        <v>0</v>
      </c>
      <c r="M2294" s="56">
        <f t="shared" si="221"/>
        <v>0</v>
      </c>
      <c r="N2294" s="5">
        <f t="shared" si="216"/>
        <v>1</v>
      </c>
      <c r="O2294" s="5">
        <f t="shared" si="219"/>
        <v>0</v>
      </c>
    </row>
    <row r="2295" spans="2:15" x14ac:dyDescent="0.2">
      <c r="B2295" s="34"/>
      <c r="G2295" s="3"/>
      <c r="H2295" s="2"/>
      <c r="I2295" s="12"/>
      <c r="J2295" s="67">
        <f t="shared" si="220"/>
        <v>0</v>
      </c>
      <c r="K2295" s="5">
        <f t="shared" si="217"/>
        <v>0</v>
      </c>
      <c r="L2295" s="54">
        <f t="shared" si="218"/>
        <v>0</v>
      </c>
      <c r="M2295" s="56">
        <f t="shared" si="221"/>
        <v>0</v>
      </c>
      <c r="N2295" s="5">
        <f t="shared" si="216"/>
        <v>1</v>
      </c>
      <c r="O2295" s="5">
        <f t="shared" si="219"/>
        <v>0</v>
      </c>
    </row>
    <row r="2296" spans="2:15" x14ac:dyDescent="0.2">
      <c r="B2296" s="34"/>
      <c r="G2296" s="3"/>
      <c r="H2296" s="2"/>
      <c r="I2296" s="12"/>
      <c r="J2296" s="67">
        <f t="shared" si="220"/>
        <v>0</v>
      </c>
      <c r="K2296" s="5">
        <f t="shared" si="217"/>
        <v>0</v>
      </c>
      <c r="L2296" s="54">
        <f t="shared" si="218"/>
        <v>0</v>
      </c>
      <c r="M2296" s="56">
        <f t="shared" si="221"/>
        <v>0</v>
      </c>
      <c r="N2296" s="5">
        <f t="shared" si="216"/>
        <v>1</v>
      </c>
      <c r="O2296" s="5">
        <f t="shared" si="219"/>
        <v>0</v>
      </c>
    </row>
    <row r="2297" spans="2:15" x14ac:dyDescent="0.2">
      <c r="B2297" s="34"/>
      <c r="G2297" s="3"/>
      <c r="H2297" s="2"/>
      <c r="I2297" s="12"/>
      <c r="J2297" s="67">
        <f t="shared" si="220"/>
        <v>0</v>
      </c>
      <c r="K2297" s="5">
        <f t="shared" si="217"/>
        <v>0</v>
      </c>
      <c r="L2297" s="54">
        <f t="shared" si="218"/>
        <v>0</v>
      </c>
      <c r="M2297" s="56">
        <f t="shared" si="221"/>
        <v>0</v>
      </c>
      <c r="N2297" s="5">
        <f t="shared" si="216"/>
        <v>1</v>
      </c>
      <c r="O2297" s="5">
        <f t="shared" si="219"/>
        <v>0</v>
      </c>
    </row>
    <row r="2298" spans="2:15" x14ac:dyDescent="0.2">
      <c r="B2298" s="34"/>
      <c r="G2298" s="3"/>
      <c r="H2298" s="2"/>
      <c r="I2298" s="12"/>
      <c r="J2298" s="67">
        <f t="shared" si="220"/>
        <v>0</v>
      </c>
      <c r="K2298" s="5">
        <f t="shared" si="217"/>
        <v>0</v>
      </c>
      <c r="L2298" s="54">
        <f t="shared" si="218"/>
        <v>0</v>
      </c>
      <c r="M2298" s="56">
        <f t="shared" si="221"/>
        <v>0</v>
      </c>
      <c r="N2298" s="5">
        <f t="shared" si="216"/>
        <v>1</v>
      </c>
      <c r="O2298" s="5">
        <f t="shared" si="219"/>
        <v>0</v>
      </c>
    </row>
    <row r="2299" spans="2:15" x14ac:dyDescent="0.2">
      <c r="B2299" s="34"/>
      <c r="G2299" s="3"/>
      <c r="H2299" s="2"/>
      <c r="I2299" s="12"/>
      <c r="J2299" s="67">
        <f t="shared" si="220"/>
        <v>0</v>
      </c>
      <c r="K2299" s="5">
        <f t="shared" si="217"/>
        <v>0</v>
      </c>
      <c r="L2299" s="54">
        <f t="shared" si="218"/>
        <v>0</v>
      </c>
      <c r="M2299" s="56">
        <f t="shared" si="221"/>
        <v>0</v>
      </c>
      <c r="N2299" s="5">
        <f t="shared" si="216"/>
        <v>1</v>
      </c>
      <c r="O2299" s="5">
        <f t="shared" si="219"/>
        <v>0</v>
      </c>
    </row>
    <row r="2300" spans="2:15" x14ac:dyDescent="0.2">
      <c r="B2300" s="34"/>
      <c r="G2300" s="3"/>
      <c r="H2300" s="2"/>
      <c r="I2300" s="12"/>
      <c r="J2300" s="67">
        <f t="shared" si="220"/>
        <v>0</v>
      </c>
      <c r="K2300" s="5">
        <f t="shared" si="217"/>
        <v>0</v>
      </c>
      <c r="L2300" s="54">
        <f t="shared" si="218"/>
        <v>0</v>
      </c>
      <c r="M2300" s="56">
        <f t="shared" si="221"/>
        <v>0</v>
      </c>
      <c r="N2300" s="5">
        <f t="shared" si="216"/>
        <v>1</v>
      </c>
      <c r="O2300" s="5">
        <f t="shared" si="219"/>
        <v>0</v>
      </c>
    </row>
    <row r="2301" spans="2:15" x14ac:dyDescent="0.2">
      <c r="B2301" s="34"/>
      <c r="G2301" s="3"/>
      <c r="H2301" s="2"/>
      <c r="I2301" s="12"/>
      <c r="J2301" s="67">
        <f t="shared" si="220"/>
        <v>0</v>
      </c>
      <c r="K2301" s="5">
        <f t="shared" si="217"/>
        <v>0</v>
      </c>
      <c r="L2301" s="54">
        <f t="shared" si="218"/>
        <v>0</v>
      </c>
      <c r="M2301" s="56">
        <f t="shared" si="221"/>
        <v>0</v>
      </c>
      <c r="N2301" s="5">
        <f t="shared" si="216"/>
        <v>1</v>
      </c>
      <c r="O2301" s="5">
        <f t="shared" si="219"/>
        <v>0</v>
      </c>
    </row>
    <row r="2302" spans="2:15" x14ac:dyDescent="0.2">
      <c r="B2302" s="34"/>
      <c r="G2302" s="3"/>
      <c r="H2302" s="2"/>
      <c r="I2302" s="12"/>
      <c r="J2302" s="67">
        <f t="shared" si="220"/>
        <v>0</v>
      </c>
      <c r="K2302" s="5">
        <f t="shared" si="217"/>
        <v>0</v>
      </c>
      <c r="L2302" s="54">
        <f t="shared" si="218"/>
        <v>0</v>
      </c>
      <c r="M2302" s="56">
        <f t="shared" si="221"/>
        <v>0</v>
      </c>
      <c r="N2302" s="5">
        <f t="shared" si="216"/>
        <v>1</v>
      </c>
      <c r="O2302" s="5">
        <f t="shared" si="219"/>
        <v>0</v>
      </c>
    </row>
    <row r="2303" spans="2:15" x14ac:dyDescent="0.2">
      <c r="B2303" s="34"/>
      <c r="G2303" s="3"/>
      <c r="H2303" s="2"/>
      <c r="I2303" s="12"/>
      <c r="J2303" s="67">
        <f t="shared" si="220"/>
        <v>0</v>
      </c>
      <c r="K2303" s="5">
        <f t="shared" si="217"/>
        <v>0</v>
      </c>
      <c r="L2303" s="54">
        <f t="shared" si="218"/>
        <v>0</v>
      </c>
      <c r="M2303" s="56">
        <f t="shared" si="221"/>
        <v>0</v>
      </c>
      <c r="N2303" s="5">
        <f t="shared" si="216"/>
        <v>1</v>
      </c>
      <c r="O2303" s="5">
        <f t="shared" si="219"/>
        <v>0</v>
      </c>
    </row>
    <row r="2304" spans="2:15" x14ac:dyDescent="0.2">
      <c r="B2304" s="34"/>
      <c r="G2304" s="3"/>
      <c r="H2304" s="2"/>
      <c r="I2304" s="12"/>
      <c r="J2304" s="67">
        <f t="shared" si="220"/>
        <v>0</v>
      </c>
      <c r="K2304" s="5">
        <f t="shared" si="217"/>
        <v>0</v>
      </c>
      <c r="L2304" s="54">
        <f t="shared" si="218"/>
        <v>0</v>
      </c>
      <c r="M2304" s="56">
        <f t="shared" si="221"/>
        <v>0</v>
      </c>
      <c r="N2304" s="5">
        <f t="shared" si="216"/>
        <v>1</v>
      </c>
      <c r="O2304" s="5">
        <f t="shared" si="219"/>
        <v>0</v>
      </c>
    </row>
    <row r="2305" spans="2:15" x14ac:dyDescent="0.2">
      <c r="B2305" s="34"/>
      <c r="G2305" s="3"/>
      <c r="H2305" s="2"/>
      <c r="I2305" s="12"/>
      <c r="J2305" s="67">
        <f t="shared" si="220"/>
        <v>0</v>
      </c>
      <c r="K2305" s="5">
        <f t="shared" si="217"/>
        <v>0</v>
      </c>
      <c r="L2305" s="54">
        <f t="shared" si="218"/>
        <v>0</v>
      </c>
      <c r="M2305" s="56">
        <f t="shared" si="221"/>
        <v>0</v>
      </c>
      <c r="N2305" s="5">
        <f t="shared" si="216"/>
        <v>1</v>
      </c>
      <c r="O2305" s="5">
        <f t="shared" si="219"/>
        <v>0</v>
      </c>
    </row>
    <row r="2306" spans="2:15" x14ac:dyDescent="0.2">
      <c r="B2306" s="34"/>
      <c r="G2306" s="3"/>
      <c r="H2306" s="2"/>
      <c r="I2306" s="12"/>
      <c r="J2306" s="67">
        <f t="shared" si="220"/>
        <v>0</v>
      </c>
      <c r="K2306" s="5">
        <f t="shared" si="217"/>
        <v>0</v>
      </c>
      <c r="L2306" s="54">
        <f t="shared" si="218"/>
        <v>0</v>
      </c>
      <c r="M2306" s="56">
        <f t="shared" si="221"/>
        <v>0</v>
      </c>
      <c r="N2306" s="5">
        <f t="shared" si="216"/>
        <v>1</v>
      </c>
      <c r="O2306" s="5">
        <f t="shared" si="219"/>
        <v>0</v>
      </c>
    </row>
    <row r="2307" spans="2:15" x14ac:dyDescent="0.2">
      <c r="B2307" s="34"/>
      <c r="G2307" s="3"/>
      <c r="H2307" s="2"/>
      <c r="I2307" s="12"/>
      <c r="J2307" s="67">
        <f t="shared" si="220"/>
        <v>0</v>
      </c>
      <c r="K2307" s="5">
        <f t="shared" si="217"/>
        <v>0</v>
      </c>
      <c r="L2307" s="54">
        <f t="shared" si="218"/>
        <v>0</v>
      </c>
      <c r="M2307" s="56">
        <f t="shared" si="221"/>
        <v>0</v>
      </c>
      <c r="N2307" s="5">
        <f t="shared" ref="N2307:N2370" si="222">IF(B2307=D2307,1,0)</f>
        <v>1</v>
      </c>
      <c r="O2307" s="5">
        <f t="shared" si="219"/>
        <v>0</v>
      </c>
    </row>
    <row r="2308" spans="2:15" x14ac:dyDescent="0.2">
      <c r="B2308" s="34"/>
      <c r="G2308" s="3"/>
      <c r="H2308" s="2"/>
      <c r="I2308" s="12"/>
      <c r="J2308" s="67">
        <f t="shared" si="220"/>
        <v>0</v>
      </c>
      <c r="K2308" s="5">
        <f t="shared" si="217"/>
        <v>0</v>
      </c>
      <c r="L2308" s="54">
        <f t="shared" si="218"/>
        <v>0</v>
      </c>
      <c r="M2308" s="56">
        <f t="shared" si="221"/>
        <v>0</v>
      </c>
      <c r="N2308" s="5">
        <f t="shared" si="222"/>
        <v>1</v>
      </c>
      <c r="O2308" s="5">
        <f t="shared" si="219"/>
        <v>0</v>
      </c>
    </row>
    <row r="2309" spans="2:15" x14ac:dyDescent="0.2">
      <c r="B2309" s="34"/>
      <c r="G2309" s="3"/>
      <c r="H2309" s="2"/>
      <c r="I2309" s="12"/>
      <c r="J2309" s="67">
        <f t="shared" si="220"/>
        <v>0</v>
      </c>
      <c r="K2309" s="5">
        <f t="shared" ref="K2309:K2372" si="223">IF(J2309&gt;0,1,0)</f>
        <v>0</v>
      </c>
      <c r="L2309" s="54">
        <f t="shared" ref="L2309:L2372" si="224">IF(K2309=0,0,IF(I2309="did not close",0,IF(I2309="",0,1)))</f>
        <v>0</v>
      </c>
      <c r="M2309" s="56">
        <f t="shared" si="221"/>
        <v>0</v>
      </c>
      <c r="N2309" s="5">
        <f t="shared" si="222"/>
        <v>1</v>
      </c>
      <c r="O2309" s="5">
        <f t="shared" ref="O2309:O2372" si="225">IF(K2309=0,IF(I2309="did not close",0,IF(I2309="",0,1)),0)</f>
        <v>0</v>
      </c>
    </row>
    <row r="2310" spans="2:15" x14ac:dyDescent="0.2">
      <c r="B2310" s="34"/>
      <c r="G2310" s="3"/>
      <c r="H2310" s="2"/>
      <c r="I2310" s="12"/>
      <c r="J2310" s="67">
        <f t="shared" si="220"/>
        <v>0</v>
      </c>
      <c r="K2310" s="5">
        <f t="shared" si="223"/>
        <v>0</v>
      </c>
      <c r="L2310" s="54">
        <f t="shared" si="224"/>
        <v>0</v>
      </c>
      <c r="M2310" s="56">
        <f t="shared" si="221"/>
        <v>0</v>
      </c>
      <c r="N2310" s="5">
        <f t="shared" si="222"/>
        <v>1</v>
      </c>
      <c r="O2310" s="5">
        <f t="shared" si="225"/>
        <v>0</v>
      </c>
    </row>
    <row r="2311" spans="2:15" x14ac:dyDescent="0.2">
      <c r="B2311" s="34"/>
      <c r="G2311" s="3"/>
      <c r="H2311" s="2"/>
      <c r="I2311" s="12"/>
      <c r="J2311" s="67">
        <f t="shared" si="220"/>
        <v>0</v>
      </c>
      <c r="K2311" s="5">
        <f t="shared" si="223"/>
        <v>0</v>
      </c>
      <c r="L2311" s="54">
        <f t="shared" si="224"/>
        <v>0</v>
      </c>
      <c r="M2311" s="56">
        <f t="shared" si="221"/>
        <v>0</v>
      </c>
      <c r="N2311" s="5">
        <f t="shared" si="222"/>
        <v>1</v>
      </c>
      <c r="O2311" s="5">
        <f t="shared" si="225"/>
        <v>0</v>
      </c>
    </row>
    <row r="2312" spans="2:15" x14ac:dyDescent="0.2">
      <c r="B2312" s="34"/>
      <c r="G2312" s="3"/>
      <c r="H2312" s="2"/>
      <c r="I2312" s="12"/>
      <c r="J2312" s="67">
        <f t="shared" si="220"/>
        <v>0</v>
      </c>
      <c r="K2312" s="5">
        <f t="shared" si="223"/>
        <v>0</v>
      </c>
      <c r="L2312" s="54">
        <f t="shared" si="224"/>
        <v>0</v>
      </c>
      <c r="M2312" s="56">
        <f t="shared" si="221"/>
        <v>0</v>
      </c>
      <c r="N2312" s="5">
        <f t="shared" si="222"/>
        <v>1</v>
      </c>
      <c r="O2312" s="5">
        <f t="shared" si="225"/>
        <v>0</v>
      </c>
    </row>
    <row r="2313" spans="2:15" x14ac:dyDescent="0.2">
      <c r="B2313" s="34"/>
      <c r="G2313" s="3"/>
      <c r="H2313" s="2"/>
      <c r="I2313" s="12"/>
      <c r="J2313" s="67">
        <f t="shared" si="220"/>
        <v>0</v>
      </c>
      <c r="K2313" s="5">
        <f t="shared" si="223"/>
        <v>0</v>
      </c>
      <c r="L2313" s="54">
        <f t="shared" si="224"/>
        <v>0</v>
      </c>
      <c r="M2313" s="56">
        <f t="shared" si="221"/>
        <v>0</v>
      </c>
      <c r="N2313" s="5">
        <f t="shared" si="222"/>
        <v>1</v>
      </c>
      <c r="O2313" s="5">
        <f t="shared" si="225"/>
        <v>0</v>
      </c>
    </row>
    <row r="2314" spans="2:15" x14ac:dyDescent="0.2">
      <c r="B2314" s="34"/>
      <c r="G2314" s="3"/>
      <c r="H2314" s="2"/>
      <c r="I2314" s="12"/>
      <c r="J2314" s="67">
        <f t="shared" si="220"/>
        <v>0</v>
      </c>
      <c r="K2314" s="5">
        <f t="shared" si="223"/>
        <v>0</v>
      </c>
      <c r="L2314" s="54">
        <f t="shared" si="224"/>
        <v>0</v>
      </c>
      <c r="M2314" s="56">
        <f t="shared" si="221"/>
        <v>0</v>
      </c>
      <c r="N2314" s="5">
        <f t="shared" si="222"/>
        <v>1</v>
      </c>
      <c r="O2314" s="5">
        <f t="shared" si="225"/>
        <v>0</v>
      </c>
    </row>
    <row r="2315" spans="2:15" x14ac:dyDescent="0.2">
      <c r="B2315" s="34"/>
      <c r="G2315" s="3"/>
      <c r="H2315" s="2"/>
      <c r="I2315" s="12"/>
      <c r="J2315" s="67">
        <f t="shared" si="220"/>
        <v>0</v>
      </c>
      <c r="K2315" s="5">
        <f t="shared" si="223"/>
        <v>0</v>
      </c>
      <c r="L2315" s="54">
        <f t="shared" si="224"/>
        <v>0</v>
      </c>
      <c r="M2315" s="56">
        <f t="shared" si="221"/>
        <v>0</v>
      </c>
      <c r="N2315" s="5">
        <f t="shared" si="222"/>
        <v>1</v>
      </c>
      <c r="O2315" s="5">
        <f t="shared" si="225"/>
        <v>0</v>
      </c>
    </row>
    <row r="2316" spans="2:15" x14ac:dyDescent="0.2">
      <c r="B2316" s="34"/>
      <c r="G2316" s="3"/>
      <c r="H2316" s="2"/>
      <c r="I2316" s="12"/>
      <c r="J2316" s="67">
        <f t="shared" si="220"/>
        <v>0</v>
      </c>
      <c r="K2316" s="5">
        <f t="shared" si="223"/>
        <v>0</v>
      </c>
      <c r="L2316" s="54">
        <f t="shared" si="224"/>
        <v>0</v>
      </c>
      <c r="M2316" s="56">
        <f t="shared" si="221"/>
        <v>0</v>
      </c>
      <c r="N2316" s="5">
        <f t="shared" si="222"/>
        <v>1</v>
      </c>
      <c r="O2316" s="5">
        <f t="shared" si="225"/>
        <v>0</v>
      </c>
    </row>
    <row r="2317" spans="2:15" x14ac:dyDescent="0.2">
      <c r="B2317" s="34"/>
      <c r="G2317" s="3"/>
      <c r="H2317" s="2"/>
      <c r="I2317" s="12"/>
      <c r="J2317" s="67">
        <f t="shared" si="220"/>
        <v>0</v>
      </c>
      <c r="K2317" s="5">
        <f t="shared" si="223"/>
        <v>0</v>
      </c>
      <c r="L2317" s="54">
        <f t="shared" si="224"/>
        <v>0</v>
      </c>
      <c r="M2317" s="56">
        <f t="shared" si="221"/>
        <v>0</v>
      </c>
      <c r="N2317" s="5">
        <f t="shared" si="222"/>
        <v>1</v>
      </c>
      <c r="O2317" s="5">
        <f t="shared" si="225"/>
        <v>0</v>
      </c>
    </row>
    <row r="2318" spans="2:15" x14ac:dyDescent="0.2">
      <c r="B2318" s="34"/>
      <c r="G2318" s="3"/>
      <c r="H2318" s="2"/>
      <c r="I2318" s="12"/>
      <c r="J2318" s="67">
        <f t="shared" si="220"/>
        <v>0</v>
      </c>
      <c r="K2318" s="5">
        <f t="shared" si="223"/>
        <v>0</v>
      </c>
      <c r="L2318" s="54">
        <f t="shared" si="224"/>
        <v>0</v>
      </c>
      <c r="M2318" s="56">
        <f t="shared" si="221"/>
        <v>0</v>
      </c>
      <c r="N2318" s="5">
        <f t="shared" si="222"/>
        <v>1</v>
      </c>
      <c r="O2318" s="5">
        <f t="shared" si="225"/>
        <v>0</v>
      </c>
    </row>
    <row r="2319" spans="2:15" x14ac:dyDescent="0.2">
      <c r="B2319" s="34"/>
      <c r="G2319" s="3"/>
      <c r="H2319" s="2"/>
      <c r="I2319" s="12"/>
      <c r="J2319" s="67">
        <f t="shared" si="220"/>
        <v>0</v>
      </c>
      <c r="K2319" s="5">
        <f t="shared" si="223"/>
        <v>0</v>
      </c>
      <c r="L2319" s="54">
        <f t="shared" si="224"/>
        <v>0</v>
      </c>
      <c r="M2319" s="56">
        <f t="shared" si="221"/>
        <v>0</v>
      </c>
      <c r="N2319" s="5">
        <f t="shared" si="222"/>
        <v>1</v>
      </c>
      <c r="O2319" s="5">
        <f t="shared" si="225"/>
        <v>0</v>
      </c>
    </row>
    <row r="2320" spans="2:15" x14ac:dyDescent="0.2">
      <c r="B2320" s="34"/>
      <c r="G2320" s="3"/>
      <c r="H2320" s="2"/>
      <c r="I2320" s="12"/>
      <c r="J2320" s="67">
        <f t="shared" si="220"/>
        <v>0</v>
      </c>
      <c r="K2320" s="5">
        <f t="shared" si="223"/>
        <v>0</v>
      </c>
      <c r="L2320" s="54">
        <f t="shared" si="224"/>
        <v>0</v>
      </c>
      <c r="M2320" s="56">
        <f t="shared" si="221"/>
        <v>0</v>
      </c>
      <c r="N2320" s="5">
        <f t="shared" si="222"/>
        <v>1</v>
      </c>
      <c r="O2320" s="5">
        <f t="shared" si="225"/>
        <v>0</v>
      </c>
    </row>
    <row r="2321" spans="2:15" x14ac:dyDescent="0.2">
      <c r="B2321" s="34"/>
      <c r="G2321" s="3"/>
      <c r="H2321" s="2"/>
      <c r="I2321" s="12"/>
      <c r="J2321" s="67">
        <f t="shared" si="220"/>
        <v>0</v>
      </c>
      <c r="K2321" s="5">
        <f t="shared" si="223"/>
        <v>0</v>
      </c>
      <c r="L2321" s="54">
        <f t="shared" si="224"/>
        <v>0</v>
      </c>
      <c r="M2321" s="56">
        <f t="shared" si="221"/>
        <v>0</v>
      </c>
      <c r="N2321" s="5">
        <f t="shared" si="222"/>
        <v>1</v>
      </c>
      <c r="O2321" s="5">
        <f t="shared" si="225"/>
        <v>0</v>
      </c>
    </row>
    <row r="2322" spans="2:15" x14ac:dyDescent="0.2">
      <c r="B2322" s="34"/>
      <c r="G2322" s="3"/>
      <c r="H2322" s="2"/>
      <c r="I2322" s="12"/>
      <c r="J2322" s="67">
        <f t="shared" si="220"/>
        <v>0</v>
      </c>
      <c r="K2322" s="5">
        <f t="shared" si="223"/>
        <v>0</v>
      </c>
      <c r="L2322" s="54">
        <f t="shared" si="224"/>
        <v>0</v>
      </c>
      <c r="M2322" s="56">
        <f t="shared" si="221"/>
        <v>0</v>
      </c>
      <c r="N2322" s="5">
        <f t="shared" si="222"/>
        <v>1</v>
      </c>
      <c r="O2322" s="5">
        <f t="shared" si="225"/>
        <v>0</v>
      </c>
    </row>
    <row r="2323" spans="2:15" x14ac:dyDescent="0.2">
      <c r="B2323" s="34"/>
      <c r="G2323" s="3"/>
      <c r="H2323" s="2"/>
      <c r="I2323" s="12"/>
      <c r="J2323" s="67">
        <f t="shared" si="220"/>
        <v>0</v>
      </c>
      <c r="K2323" s="5">
        <f t="shared" si="223"/>
        <v>0</v>
      </c>
      <c r="L2323" s="54">
        <f t="shared" si="224"/>
        <v>0</v>
      </c>
      <c r="M2323" s="56">
        <f t="shared" si="221"/>
        <v>0</v>
      </c>
      <c r="N2323" s="5">
        <f t="shared" si="222"/>
        <v>1</v>
      </c>
      <c r="O2323" s="5">
        <f t="shared" si="225"/>
        <v>0</v>
      </c>
    </row>
    <row r="2324" spans="2:15" x14ac:dyDescent="0.2">
      <c r="B2324" s="34"/>
      <c r="G2324" s="3"/>
      <c r="H2324" s="2"/>
      <c r="I2324" s="12"/>
      <c r="J2324" s="67">
        <f t="shared" si="220"/>
        <v>0</v>
      </c>
      <c r="K2324" s="5">
        <f t="shared" si="223"/>
        <v>0</v>
      </c>
      <c r="L2324" s="54">
        <f t="shared" si="224"/>
        <v>0</v>
      </c>
      <c r="M2324" s="56">
        <f t="shared" si="221"/>
        <v>0</v>
      </c>
      <c r="N2324" s="5">
        <f t="shared" si="222"/>
        <v>1</v>
      </c>
      <c r="O2324" s="5">
        <f t="shared" si="225"/>
        <v>0</v>
      </c>
    </row>
    <row r="2325" spans="2:15" x14ac:dyDescent="0.2">
      <c r="B2325" s="34"/>
      <c r="G2325" s="3"/>
      <c r="H2325" s="2"/>
      <c r="I2325" s="12"/>
      <c r="J2325" s="67">
        <f t="shared" si="220"/>
        <v>0</v>
      </c>
      <c r="K2325" s="5">
        <f t="shared" si="223"/>
        <v>0</v>
      </c>
      <c r="L2325" s="54">
        <f t="shared" si="224"/>
        <v>0</v>
      </c>
      <c r="M2325" s="56">
        <f t="shared" si="221"/>
        <v>0</v>
      </c>
      <c r="N2325" s="5">
        <f t="shared" si="222"/>
        <v>1</v>
      </c>
      <c r="O2325" s="5">
        <f t="shared" si="225"/>
        <v>0</v>
      </c>
    </row>
    <row r="2326" spans="2:15" x14ac:dyDescent="0.2">
      <c r="B2326" s="34"/>
      <c r="G2326" s="3"/>
      <c r="H2326" s="2"/>
      <c r="I2326" s="12"/>
      <c r="J2326" s="67">
        <f t="shared" si="220"/>
        <v>0</v>
      </c>
      <c r="K2326" s="5">
        <f t="shared" si="223"/>
        <v>0</v>
      </c>
      <c r="L2326" s="54">
        <f t="shared" si="224"/>
        <v>0</v>
      </c>
      <c r="M2326" s="56">
        <f t="shared" si="221"/>
        <v>0</v>
      </c>
      <c r="N2326" s="5">
        <f t="shared" si="222"/>
        <v>1</v>
      </c>
      <c r="O2326" s="5">
        <f t="shared" si="225"/>
        <v>0</v>
      </c>
    </row>
    <row r="2327" spans="2:15" x14ac:dyDescent="0.2">
      <c r="B2327" s="34"/>
      <c r="G2327" s="3"/>
      <c r="H2327" s="2"/>
      <c r="I2327" s="12"/>
      <c r="J2327" s="67">
        <f t="shared" si="220"/>
        <v>0</v>
      </c>
      <c r="K2327" s="5">
        <f t="shared" si="223"/>
        <v>0</v>
      </c>
      <c r="L2327" s="54">
        <f t="shared" si="224"/>
        <v>0</v>
      </c>
      <c r="M2327" s="56">
        <f t="shared" si="221"/>
        <v>0</v>
      </c>
      <c r="N2327" s="5">
        <f t="shared" si="222"/>
        <v>1</v>
      </c>
      <c r="O2327" s="5">
        <f t="shared" si="225"/>
        <v>0</v>
      </c>
    </row>
    <row r="2328" spans="2:15" x14ac:dyDescent="0.2">
      <c r="B2328" s="34"/>
      <c r="G2328" s="3"/>
      <c r="H2328" s="2"/>
      <c r="I2328" s="12"/>
      <c r="J2328" s="67">
        <f t="shared" si="220"/>
        <v>0</v>
      </c>
      <c r="K2328" s="5">
        <f t="shared" si="223"/>
        <v>0</v>
      </c>
      <c r="L2328" s="54">
        <f t="shared" si="224"/>
        <v>0</v>
      </c>
      <c r="M2328" s="56">
        <f t="shared" si="221"/>
        <v>0</v>
      </c>
      <c r="N2328" s="5">
        <f t="shared" si="222"/>
        <v>1</v>
      </c>
      <c r="O2328" s="5">
        <f t="shared" si="225"/>
        <v>0</v>
      </c>
    </row>
    <row r="2329" spans="2:15" x14ac:dyDescent="0.2">
      <c r="B2329" s="34"/>
      <c r="G2329" s="3"/>
      <c r="H2329" s="2"/>
      <c r="I2329" s="12"/>
      <c r="J2329" s="67">
        <f t="shared" si="220"/>
        <v>0</v>
      </c>
      <c r="K2329" s="5">
        <f t="shared" si="223"/>
        <v>0</v>
      </c>
      <c r="L2329" s="54">
        <f t="shared" si="224"/>
        <v>0</v>
      </c>
      <c r="M2329" s="56">
        <f t="shared" si="221"/>
        <v>0</v>
      </c>
      <c r="N2329" s="5">
        <f t="shared" si="222"/>
        <v>1</v>
      </c>
      <c r="O2329" s="5">
        <f t="shared" si="225"/>
        <v>0</v>
      </c>
    </row>
    <row r="2330" spans="2:15" x14ac:dyDescent="0.2">
      <c r="B2330" s="34"/>
      <c r="G2330" s="3"/>
      <c r="H2330" s="2"/>
      <c r="I2330" s="12"/>
      <c r="J2330" s="67">
        <f t="shared" si="220"/>
        <v>0</v>
      </c>
      <c r="K2330" s="5">
        <f t="shared" si="223"/>
        <v>0</v>
      </c>
      <c r="L2330" s="54">
        <f t="shared" si="224"/>
        <v>0</v>
      </c>
      <c r="M2330" s="56">
        <f t="shared" si="221"/>
        <v>0</v>
      </c>
      <c r="N2330" s="5">
        <f t="shared" si="222"/>
        <v>1</v>
      </c>
      <c r="O2330" s="5">
        <f t="shared" si="225"/>
        <v>0</v>
      </c>
    </row>
    <row r="2331" spans="2:15" x14ac:dyDescent="0.2">
      <c r="B2331" s="34"/>
      <c r="G2331" s="3"/>
      <c r="H2331" s="2"/>
      <c r="I2331" s="12"/>
      <c r="J2331" s="67">
        <f t="shared" si="220"/>
        <v>0</v>
      </c>
      <c r="K2331" s="5">
        <f t="shared" si="223"/>
        <v>0</v>
      </c>
      <c r="L2331" s="54">
        <f t="shared" si="224"/>
        <v>0</v>
      </c>
      <c r="M2331" s="56">
        <f t="shared" si="221"/>
        <v>0</v>
      </c>
      <c r="N2331" s="5">
        <f t="shared" si="222"/>
        <v>1</v>
      </c>
      <c r="O2331" s="5">
        <f t="shared" si="225"/>
        <v>0</v>
      </c>
    </row>
    <row r="2332" spans="2:15" x14ac:dyDescent="0.2">
      <c r="B2332" s="34"/>
      <c r="G2332" s="3"/>
      <c r="H2332" s="2"/>
      <c r="I2332" s="12"/>
      <c r="J2332" s="67">
        <f t="shared" si="220"/>
        <v>0</v>
      </c>
      <c r="K2332" s="5">
        <f t="shared" si="223"/>
        <v>0</v>
      </c>
      <c r="L2332" s="54">
        <f t="shared" si="224"/>
        <v>0</v>
      </c>
      <c r="M2332" s="56">
        <f t="shared" si="221"/>
        <v>0</v>
      </c>
      <c r="N2332" s="5">
        <f t="shared" si="222"/>
        <v>1</v>
      </c>
      <c r="O2332" s="5">
        <f t="shared" si="225"/>
        <v>0</v>
      </c>
    </row>
    <row r="2333" spans="2:15" x14ac:dyDescent="0.2">
      <c r="B2333" s="34"/>
      <c r="G2333" s="3"/>
      <c r="H2333" s="2"/>
      <c r="I2333" s="12"/>
      <c r="J2333" s="67">
        <f t="shared" si="220"/>
        <v>0</v>
      </c>
      <c r="K2333" s="5">
        <f t="shared" si="223"/>
        <v>0</v>
      </c>
      <c r="L2333" s="54">
        <f t="shared" si="224"/>
        <v>0</v>
      </c>
      <c r="M2333" s="56">
        <f t="shared" si="221"/>
        <v>0</v>
      </c>
      <c r="N2333" s="5">
        <f t="shared" si="222"/>
        <v>1</v>
      </c>
      <c r="O2333" s="5">
        <f t="shared" si="225"/>
        <v>0</v>
      </c>
    </row>
    <row r="2334" spans="2:15" x14ac:dyDescent="0.2">
      <c r="B2334" s="34"/>
      <c r="G2334" s="3"/>
      <c r="H2334" s="2"/>
      <c r="I2334" s="12"/>
      <c r="J2334" s="67">
        <f t="shared" si="220"/>
        <v>0</v>
      </c>
      <c r="K2334" s="5">
        <f t="shared" si="223"/>
        <v>0</v>
      </c>
      <c r="L2334" s="54">
        <f t="shared" si="224"/>
        <v>0</v>
      </c>
      <c r="M2334" s="56">
        <f t="shared" si="221"/>
        <v>0</v>
      </c>
      <c r="N2334" s="5">
        <f t="shared" si="222"/>
        <v>1</v>
      </c>
      <c r="O2334" s="5">
        <f t="shared" si="225"/>
        <v>0</v>
      </c>
    </row>
    <row r="2335" spans="2:15" x14ac:dyDescent="0.2">
      <c r="B2335" s="34"/>
      <c r="G2335" s="3"/>
      <c r="H2335" s="2"/>
      <c r="I2335" s="12"/>
      <c r="J2335" s="67">
        <f t="shared" si="220"/>
        <v>0</v>
      </c>
      <c r="K2335" s="5">
        <f t="shared" si="223"/>
        <v>0</v>
      </c>
      <c r="L2335" s="54">
        <f t="shared" si="224"/>
        <v>0</v>
      </c>
      <c r="M2335" s="56">
        <f t="shared" si="221"/>
        <v>0</v>
      </c>
      <c r="N2335" s="5">
        <f t="shared" si="222"/>
        <v>1</v>
      </c>
      <c r="O2335" s="5">
        <f t="shared" si="225"/>
        <v>0</v>
      </c>
    </row>
    <row r="2336" spans="2:15" x14ac:dyDescent="0.2">
      <c r="B2336" s="34"/>
      <c r="G2336" s="3"/>
      <c r="H2336" s="2"/>
      <c r="I2336" s="12"/>
      <c r="J2336" s="67">
        <f t="shared" si="220"/>
        <v>0</v>
      </c>
      <c r="K2336" s="5">
        <f t="shared" si="223"/>
        <v>0</v>
      </c>
      <c r="L2336" s="54">
        <f t="shared" si="224"/>
        <v>0</v>
      </c>
      <c r="M2336" s="56">
        <f t="shared" si="221"/>
        <v>0</v>
      </c>
      <c r="N2336" s="5">
        <f t="shared" si="222"/>
        <v>1</v>
      </c>
      <c r="O2336" s="5">
        <f t="shared" si="225"/>
        <v>0</v>
      </c>
    </row>
    <row r="2337" spans="2:15" x14ac:dyDescent="0.2">
      <c r="B2337" s="34"/>
      <c r="G2337" s="3"/>
      <c r="H2337" s="2"/>
      <c r="I2337" s="12"/>
      <c r="J2337" s="67">
        <f t="shared" si="220"/>
        <v>0</v>
      </c>
      <c r="K2337" s="5">
        <f t="shared" si="223"/>
        <v>0</v>
      </c>
      <c r="L2337" s="54">
        <f t="shared" si="224"/>
        <v>0</v>
      </c>
      <c r="M2337" s="56">
        <f t="shared" si="221"/>
        <v>0</v>
      </c>
      <c r="N2337" s="5">
        <f t="shared" si="222"/>
        <v>1</v>
      </c>
      <c r="O2337" s="5">
        <f t="shared" si="225"/>
        <v>0</v>
      </c>
    </row>
    <row r="2338" spans="2:15" x14ac:dyDescent="0.2">
      <c r="B2338" s="34"/>
      <c r="G2338" s="3"/>
      <c r="H2338" s="2"/>
      <c r="I2338" s="12"/>
      <c r="J2338" s="67">
        <f t="shared" si="220"/>
        <v>0</v>
      </c>
      <c r="K2338" s="5">
        <f t="shared" si="223"/>
        <v>0</v>
      </c>
      <c r="L2338" s="54">
        <f t="shared" si="224"/>
        <v>0</v>
      </c>
      <c r="M2338" s="56">
        <f t="shared" si="221"/>
        <v>0</v>
      </c>
      <c r="N2338" s="5">
        <f t="shared" si="222"/>
        <v>1</v>
      </c>
      <c r="O2338" s="5">
        <f t="shared" si="225"/>
        <v>0</v>
      </c>
    </row>
    <row r="2339" spans="2:15" x14ac:dyDescent="0.2">
      <c r="B2339" s="34"/>
      <c r="G2339" s="3"/>
      <c r="H2339" s="2"/>
      <c r="I2339" s="12"/>
      <c r="J2339" s="67">
        <f t="shared" si="220"/>
        <v>0</v>
      </c>
      <c r="K2339" s="5">
        <f t="shared" si="223"/>
        <v>0</v>
      </c>
      <c r="L2339" s="54">
        <f t="shared" si="224"/>
        <v>0</v>
      </c>
      <c r="M2339" s="56">
        <f t="shared" si="221"/>
        <v>0</v>
      </c>
      <c r="N2339" s="5">
        <f t="shared" si="222"/>
        <v>1</v>
      </c>
      <c r="O2339" s="5">
        <f t="shared" si="225"/>
        <v>0</v>
      </c>
    </row>
    <row r="2340" spans="2:15" x14ac:dyDescent="0.2">
      <c r="B2340" s="34"/>
      <c r="G2340" s="3"/>
      <c r="H2340" s="2"/>
      <c r="I2340" s="12"/>
      <c r="J2340" s="67">
        <f t="shared" si="220"/>
        <v>0</v>
      </c>
      <c r="K2340" s="5">
        <f t="shared" si="223"/>
        <v>0</v>
      </c>
      <c r="L2340" s="54">
        <f t="shared" si="224"/>
        <v>0</v>
      </c>
      <c r="M2340" s="56">
        <f t="shared" si="221"/>
        <v>0</v>
      </c>
      <c r="N2340" s="5">
        <f t="shared" si="222"/>
        <v>1</v>
      </c>
      <c r="O2340" s="5">
        <f t="shared" si="225"/>
        <v>0</v>
      </c>
    </row>
    <row r="2341" spans="2:15" x14ac:dyDescent="0.2">
      <c r="B2341" s="34"/>
      <c r="G2341" s="3"/>
      <c r="H2341" s="2"/>
      <c r="I2341" s="12"/>
      <c r="J2341" s="67">
        <f t="shared" si="220"/>
        <v>0</v>
      </c>
      <c r="K2341" s="5">
        <f t="shared" si="223"/>
        <v>0</v>
      </c>
      <c r="L2341" s="54">
        <f t="shared" si="224"/>
        <v>0</v>
      </c>
      <c r="M2341" s="56">
        <f t="shared" si="221"/>
        <v>0</v>
      </c>
      <c r="N2341" s="5">
        <f t="shared" si="222"/>
        <v>1</v>
      </c>
      <c r="O2341" s="5">
        <f t="shared" si="225"/>
        <v>0</v>
      </c>
    </row>
    <row r="2342" spans="2:15" x14ac:dyDescent="0.2">
      <c r="B2342" s="34"/>
      <c r="G2342" s="3"/>
      <c r="H2342" s="2"/>
      <c r="I2342" s="12"/>
      <c r="J2342" s="67">
        <f t="shared" si="220"/>
        <v>0</v>
      </c>
      <c r="K2342" s="5">
        <f t="shared" si="223"/>
        <v>0</v>
      </c>
      <c r="L2342" s="54">
        <f t="shared" si="224"/>
        <v>0</v>
      </c>
      <c r="M2342" s="56">
        <f t="shared" si="221"/>
        <v>0</v>
      </c>
      <c r="N2342" s="5">
        <f t="shared" si="222"/>
        <v>1</v>
      </c>
      <c r="O2342" s="5">
        <f t="shared" si="225"/>
        <v>0</v>
      </c>
    </row>
    <row r="2343" spans="2:15" x14ac:dyDescent="0.2">
      <c r="B2343" s="34"/>
      <c r="G2343" s="3"/>
      <c r="H2343" s="2"/>
      <c r="I2343" s="12"/>
      <c r="J2343" s="67">
        <f t="shared" si="220"/>
        <v>0</v>
      </c>
      <c r="K2343" s="5">
        <f t="shared" si="223"/>
        <v>0</v>
      </c>
      <c r="L2343" s="54">
        <f t="shared" si="224"/>
        <v>0</v>
      </c>
      <c r="M2343" s="56">
        <f t="shared" si="221"/>
        <v>0</v>
      </c>
      <c r="N2343" s="5">
        <f t="shared" si="222"/>
        <v>1</v>
      </c>
      <c r="O2343" s="5">
        <f t="shared" si="225"/>
        <v>0</v>
      </c>
    </row>
    <row r="2344" spans="2:15" x14ac:dyDescent="0.2">
      <c r="B2344" s="34"/>
      <c r="G2344" s="3"/>
      <c r="H2344" s="2"/>
      <c r="I2344" s="12"/>
      <c r="J2344" s="67">
        <f t="shared" si="220"/>
        <v>0</v>
      </c>
      <c r="K2344" s="5">
        <f t="shared" si="223"/>
        <v>0</v>
      </c>
      <c r="L2344" s="54">
        <f t="shared" si="224"/>
        <v>0</v>
      </c>
      <c r="M2344" s="56">
        <f t="shared" si="221"/>
        <v>0</v>
      </c>
      <c r="N2344" s="5">
        <f t="shared" si="222"/>
        <v>1</v>
      </c>
      <c r="O2344" s="5">
        <f t="shared" si="225"/>
        <v>0</v>
      </c>
    </row>
    <row r="2345" spans="2:15" x14ac:dyDescent="0.2">
      <c r="B2345" s="34"/>
      <c r="G2345" s="3"/>
      <c r="H2345" s="2"/>
      <c r="I2345" s="12"/>
      <c r="J2345" s="67">
        <f t="shared" si="220"/>
        <v>0</v>
      </c>
      <c r="K2345" s="5">
        <f t="shared" si="223"/>
        <v>0</v>
      </c>
      <c r="L2345" s="54">
        <f t="shared" si="224"/>
        <v>0</v>
      </c>
      <c r="M2345" s="56">
        <f t="shared" si="221"/>
        <v>0</v>
      </c>
      <c r="N2345" s="5">
        <f t="shared" si="222"/>
        <v>1</v>
      </c>
      <c r="O2345" s="5">
        <f t="shared" si="225"/>
        <v>0</v>
      </c>
    </row>
    <row r="2346" spans="2:15" x14ac:dyDescent="0.2">
      <c r="B2346" s="34"/>
      <c r="G2346" s="3"/>
      <c r="H2346" s="2"/>
      <c r="I2346" s="12"/>
      <c r="J2346" s="67">
        <f t="shared" ref="J2346:J2409" si="226">IF(A2346=C2346,0,H2346)</f>
        <v>0</v>
      </c>
      <c r="K2346" s="5">
        <f t="shared" si="223"/>
        <v>0</v>
      </c>
      <c r="L2346" s="54">
        <f t="shared" si="224"/>
        <v>0</v>
      </c>
      <c r="M2346" s="56">
        <f t="shared" si="221"/>
        <v>0</v>
      </c>
      <c r="N2346" s="5">
        <f t="shared" si="222"/>
        <v>1</v>
      </c>
      <c r="O2346" s="5">
        <f t="shared" si="225"/>
        <v>0</v>
      </c>
    </row>
    <row r="2347" spans="2:15" x14ac:dyDescent="0.2">
      <c r="B2347" s="34"/>
      <c r="G2347" s="3"/>
      <c r="H2347" s="2"/>
      <c r="I2347" s="12"/>
      <c r="J2347" s="67">
        <f t="shared" si="226"/>
        <v>0</v>
      </c>
      <c r="K2347" s="5">
        <f t="shared" si="223"/>
        <v>0</v>
      </c>
      <c r="L2347" s="54">
        <f t="shared" si="224"/>
        <v>0</v>
      </c>
      <c r="M2347" s="56">
        <f t="shared" ref="M2347:M2407" si="227">IF(D2347="",D2346,D2347)</f>
        <v>0</v>
      </c>
      <c r="N2347" s="5">
        <f t="shared" si="222"/>
        <v>1</v>
      </c>
      <c r="O2347" s="5">
        <f t="shared" si="225"/>
        <v>0</v>
      </c>
    </row>
    <row r="2348" spans="2:15" x14ac:dyDescent="0.2">
      <c r="B2348" s="34"/>
      <c r="G2348" s="3"/>
      <c r="H2348" s="2"/>
      <c r="I2348" s="12"/>
      <c r="J2348" s="67">
        <f t="shared" si="226"/>
        <v>0</v>
      </c>
      <c r="K2348" s="5">
        <f t="shared" si="223"/>
        <v>0</v>
      </c>
      <c r="L2348" s="54">
        <f t="shared" si="224"/>
        <v>0</v>
      </c>
      <c r="M2348" s="56">
        <f t="shared" si="227"/>
        <v>0</v>
      </c>
      <c r="N2348" s="5">
        <f t="shared" si="222"/>
        <v>1</v>
      </c>
      <c r="O2348" s="5">
        <f t="shared" si="225"/>
        <v>0</v>
      </c>
    </row>
    <row r="2349" spans="2:15" x14ac:dyDescent="0.2">
      <c r="B2349" s="34"/>
      <c r="G2349" s="3"/>
      <c r="H2349" s="2"/>
      <c r="I2349" s="12"/>
      <c r="J2349" s="67">
        <f t="shared" si="226"/>
        <v>0</v>
      </c>
      <c r="K2349" s="5">
        <f t="shared" si="223"/>
        <v>0</v>
      </c>
      <c r="L2349" s="54">
        <f t="shared" si="224"/>
        <v>0</v>
      </c>
      <c r="M2349" s="56">
        <f t="shared" si="227"/>
        <v>0</v>
      </c>
      <c r="N2349" s="5">
        <f t="shared" si="222"/>
        <v>1</v>
      </c>
      <c r="O2349" s="5">
        <f t="shared" si="225"/>
        <v>0</v>
      </c>
    </row>
    <row r="2350" spans="2:15" x14ac:dyDescent="0.2">
      <c r="B2350" s="34"/>
      <c r="G2350" s="3"/>
      <c r="H2350" s="2"/>
      <c r="I2350" s="12"/>
      <c r="J2350" s="67">
        <f t="shared" si="226"/>
        <v>0</v>
      </c>
      <c r="K2350" s="5">
        <f t="shared" si="223"/>
        <v>0</v>
      </c>
      <c r="L2350" s="54">
        <f t="shared" si="224"/>
        <v>0</v>
      </c>
      <c r="M2350" s="56">
        <f t="shared" si="227"/>
        <v>0</v>
      </c>
      <c r="N2350" s="5">
        <f t="shared" si="222"/>
        <v>1</v>
      </c>
      <c r="O2350" s="5">
        <f t="shared" si="225"/>
        <v>0</v>
      </c>
    </row>
    <row r="2351" spans="2:15" x14ac:dyDescent="0.2">
      <c r="B2351" s="34"/>
      <c r="G2351" s="3"/>
      <c r="H2351" s="2"/>
      <c r="I2351" s="12"/>
      <c r="J2351" s="67">
        <f t="shared" si="226"/>
        <v>0</v>
      </c>
      <c r="K2351" s="5">
        <f t="shared" si="223"/>
        <v>0</v>
      </c>
      <c r="L2351" s="54">
        <f t="shared" si="224"/>
        <v>0</v>
      </c>
      <c r="M2351" s="56">
        <f t="shared" si="227"/>
        <v>0</v>
      </c>
      <c r="N2351" s="5">
        <f t="shared" si="222"/>
        <v>1</v>
      </c>
      <c r="O2351" s="5">
        <f t="shared" si="225"/>
        <v>0</v>
      </c>
    </row>
    <row r="2352" spans="2:15" x14ac:dyDescent="0.2">
      <c r="B2352" s="34"/>
      <c r="G2352" s="3"/>
      <c r="H2352" s="2"/>
      <c r="I2352" s="12"/>
      <c r="J2352" s="67">
        <f t="shared" si="226"/>
        <v>0</v>
      </c>
      <c r="K2352" s="5">
        <f t="shared" si="223"/>
        <v>0</v>
      </c>
      <c r="L2352" s="54">
        <f t="shared" si="224"/>
        <v>0</v>
      </c>
      <c r="M2352" s="56">
        <f t="shared" si="227"/>
        <v>0</v>
      </c>
      <c r="N2352" s="5">
        <f t="shared" si="222"/>
        <v>1</v>
      </c>
      <c r="O2352" s="5">
        <f t="shared" si="225"/>
        <v>0</v>
      </c>
    </row>
    <row r="2353" spans="2:15" x14ac:dyDescent="0.2">
      <c r="B2353" s="34"/>
      <c r="G2353" s="3"/>
      <c r="H2353" s="2"/>
      <c r="I2353" s="12"/>
      <c r="J2353" s="67">
        <f t="shared" si="226"/>
        <v>0</v>
      </c>
      <c r="K2353" s="5">
        <f t="shared" si="223"/>
        <v>0</v>
      </c>
      <c r="L2353" s="54">
        <f t="shared" si="224"/>
        <v>0</v>
      </c>
      <c r="M2353" s="56">
        <f t="shared" si="227"/>
        <v>0</v>
      </c>
      <c r="N2353" s="5">
        <f t="shared" si="222"/>
        <v>1</v>
      </c>
      <c r="O2353" s="5">
        <f t="shared" si="225"/>
        <v>0</v>
      </c>
    </row>
    <row r="2354" spans="2:15" x14ac:dyDescent="0.2">
      <c r="B2354" s="34"/>
      <c r="G2354" s="3"/>
      <c r="H2354" s="2"/>
      <c r="I2354" s="12"/>
      <c r="J2354" s="67">
        <f t="shared" si="226"/>
        <v>0</v>
      </c>
      <c r="K2354" s="5">
        <f t="shared" si="223"/>
        <v>0</v>
      </c>
      <c r="L2354" s="54">
        <f t="shared" si="224"/>
        <v>0</v>
      </c>
      <c r="M2354" s="56">
        <f t="shared" si="227"/>
        <v>0</v>
      </c>
      <c r="N2354" s="5">
        <f t="shared" si="222"/>
        <v>1</v>
      </c>
      <c r="O2354" s="5">
        <f t="shared" si="225"/>
        <v>0</v>
      </c>
    </row>
    <row r="2355" spans="2:15" x14ac:dyDescent="0.2">
      <c r="B2355" s="34"/>
      <c r="G2355" s="3"/>
      <c r="H2355" s="2"/>
      <c r="I2355" s="12"/>
      <c r="J2355" s="67">
        <f t="shared" si="226"/>
        <v>0</v>
      </c>
      <c r="K2355" s="5">
        <f t="shared" si="223"/>
        <v>0</v>
      </c>
      <c r="L2355" s="54">
        <f t="shared" si="224"/>
        <v>0</v>
      </c>
      <c r="M2355" s="56">
        <f t="shared" si="227"/>
        <v>0</v>
      </c>
      <c r="N2355" s="5">
        <f t="shared" si="222"/>
        <v>1</v>
      </c>
      <c r="O2355" s="5">
        <f t="shared" si="225"/>
        <v>0</v>
      </c>
    </row>
    <row r="2356" spans="2:15" x14ac:dyDescent="0.2">
      <c r="B2356" s="34"/>
      <c r="G2356" s="3"/>
      <c r="H2356" s="2"/>
      <c r="I2356" s="12"/>
      <c r="J2356" s="67">
        <f t="shared" si="226"/>
        <v>0</v>
      </c>
      <c r="K2356" s="5">
        <f t="shared" si="223"/>
        <v>0</v>
      </c>
      <c r="L2356" s="54">
        <f t="shared" si="224"/>
        <v>0</v>
      </c>
      <c r="M2356" s="56">
        <f t="shared" si="227"/>
        <v>0</v>
      </c>
      <c r="N2356" s="5">
        <f t="shared" si="222"/>
        <v>1</v>
      </c>
      <c r="O2356" s="5">
        <f t="shared" si="225"/>
        <v>0</v>
      </c>
    </row>
    <row r="2357" spans="2:15" x14ac:dyDescent="0.2">
      <c r="B2357" s="34"/>
      <c r="G2357" s="3"/>
      <c r="H2357" s="2"/>
      <c r="I2357" s="12"/>
      <c r="J2357" s="67">
        <f t="shared" si="226"/>
        <v>0</v>
      </c>
      <c r="K2357" s="5">
        <f t="shared" si="223"/>
        <v>0</v>
      </c>
      <c r="L2357" s="54">
        <f t="shared" si="224"/>
        <v>0</v>
      </c>
      <c r="M2357" s="56">
        <f t="shared" si="227"/>
        <v>0</v>
      </c>
      <c r="N2357" s="5">
        <f t="shared" si="222"/>
        <v>1</v>
      </c>
      <c r="O2357" s="5">
        <f t="shared" si="225"/>
        <v>0</v>
      </c>
    </row>
    <row r="2358" spans="2:15" x14ac:dyDescent="0.2">
      <c r="B2358" s="34"/>
      <c r="G2358" s="3"/>
      <c r="H2358" s="2"/>
      <c r="I2358" s="12"/>
      <c r="J2358" s="67">
        <f t="shared" si="226"/>
        <v>0</v>
      </c>
      <c r="K2358" s="5">
        <f t="shared" si="223"/>
        <v>0</v>
      </c>
      <c r="L2358" s="54">
        <f t="shared" si="224"/>
        <v>0</v>
      </c>
      <c r="M2358" s="56">
        <f t="shared" si="227"/>
        <v>0</v>
      </c>
      <c r="N2358" s="5">
        <f t="shared" si="222"/>
        <v>1</v>
      </c>
      <c r="O2358" s="5">
        <f t="shared" si="225"/>
        <v>0</v>
      </c>
    </row>
    <row r="2359" spans="2:15" x14ac:dyDescent="0.2">
      <c r="B2359" s="34"/>
      <c r="G2359" s="3"/>
      <c r="H2359" s="2"/>
      <c r="I2359" s="12"/>
      <c r="J2359" s="67">
        <f t="shared" si="226"/>
        <v>0</v>
      </c>
      <c r="K2359" s="5">
        <f t="shared" si="223"/>
        <v>0</v>
      </c>
      <c r="L2359" s="54">
        <f t="shared" si="224"/>
        <v>0</v>
      </c>
      <c r="M2359" s="56">
        <f t="shared" si="227"/>
        <v>0</v>
      </c>
      <c r="N2359" s="5">
        <f t="shared" si="222"/>
        <v>1</v>
      </c>
      <c r="O2359" s="5">
        <f t="shared" si="225"/>
        <v>0</v>
      </c>
    </row>
    <row r="2360" spans="2:15" x14ac:dyDescent="0.2">
      <c r="B2360" s="34"/>
      <c r="G2360" s="3"/>
      <c r="H2360" s="2"/>
      <c r="I2360" s="12"/>
      <c r="J2360" s="67">
        <f t="shared" si="226"/>
        <v>0</v>
      </c>
      <c r="K2360" s="5">
        <f t="shared" si="223"/>
        <v>0</v>
      </c>
      <c r="L2360" s="54">
        <f t="shared" si="224"/>
        <v>0</v>
      </c>
      <c r="M2360" s="56">
        <f t="shared" si="227"/>
        <v>0</v>
      </c>
      <c r="N2360" s="5">
        <f t="shared" si="222"/>
        <v>1</v>
      </c>
      <c r="O2360" s="5">
        <f t="shared" si="225"/>
        <v>0</v>
      </c>
    </row>
    <row r="2361" spans="2:15" x14ac:dyDescent="0.2">
      <c r="B2361" s="34"/>
      <c r="G2361" s="3"/>
      <c r="H2361" s="2"/>
      <c r="I2361" s="12"/>
      <c r="J2361" s="67">
        <f t="shared" si="226"/>
        <v>0</v>
      </c>
      <c r="K2361" s="5">
        <f t="shared" si="223"/>
        <v>0</v>
      </c>
      <c r="L2361" s="54">
        <f t="shared" si="224"/>
        <v>0</v>
      </c>
      <c r="M2361" s="56">
        <f t="shared" si="227"/>
        <v>0</v>
      </c>
      <c r="N2361" s="5">
        <f t="shared" si="222"/>
        <v>1</v>
      </c>
      <c r="O2361" s="5">
        <f t="shared" si="225"/>
        <v>0</v>
      </c>
    </row>
    <row r="2362" spans="2:15" x14ac:dyDescent="0.2">
      <c r="B2362" s="34"/>
      <c r="G2362" s="3"/>
      <c r="H2362" s="2"/>
      <c r="I2362" s="12"/>
      <c r="J2362" s="67">
        <f t="shared" si="226"/>
        <v>0</v>
      </c>
      <c r="K2362" s="5">
        <f t="shared" si="223"/>
        <v>0</v>
      </c>
      <c r="L2362" s="54">
        <f t="shared" si="224"/>
        <v>0</v>
      </c>
      <c r="M2362" s="56">
        <f t="shared" si="227"/>
        <v>0</v>
      </c>
      <c r="N2362" s="5">
        <f t="shared" si="222"/>
        <v>1</v>
      </c>
      <c r="O2362" s="5">
        <f t="shared" si="225"/>
        <v>0</v>
      </c>
    </row>
    <row r="2363" spans="2:15" x14ac:dyDescent="0.2">
      <c r="B2363" s="34"/>
      <c r="G2363" s="3"/>
      <c r="H2363" s="2"/>
      <c r="I2363" s="12"/>
      <c r="J2363" s="67">
        <f t="shared" si="226"/>
        <v>0</v>
      </c>
      <c r="K2363" s="5">
        <f t="shared" si="223"/>
        <v>0</v>
      </c>
      <c r="L2363" s="54">
        <f t="shared" si="224"/>
        <v>0</v>
      </c>
      <c r="M2363" s="56">
        <f t="shared" si="227"/>
        <v>0</v>
      </c>
      <c r="N2363" s="5">
        <f t="shared" si="222"/>
        <v>1</v>
      </c>
      <c r="O2363" s="5">
        <f t="shared" si="225"/>
        <v>0</v>
      </c>
    </row>
    <row r="2364" spans="2:15" x14ac:dyDescent="0.2">
      <c r="B2364" s="34"/>
      <c r="G2364" s="3"/>
      <c r="H2364" s="2"/>
      <c r="I2364" s="12"/>
      <c r="J2364" s="67">
        <f t="shared" si="226"/>
        <v>0</v>
      </c>
      <c r="K2364" s="5">
        <f t="shared" si="223"/>
        <v>0</v>
      </c>
      <c r="L2364" s="54">
        <f t="shared" si="224"/>
        <v>0</v>
      </c>
      <c r="M2364" s="56">
        <f t="shared" si="227"/>
        <v>0</v>
      </c>
      <c r="N2364" s="5">
        <f t="shared" si="222"/>
        <v>1</v>
      </c>
      <c r="O2364" s="5">
        <f t="shared" si="225"/>
        <v>0</v>
      </c>
    </row>
    <row r="2365" spans="2:15" x14ac:dyDescent="0.2">
      <c r="B2365" s="34"/>
      <c r="G2365" s="3"/>
      <c r="H2365" s="2"/>
      <c r="I2365" s="12"/>
      <c r="J2365" s="67">
        <f t="shared" si="226"/>
        <v>0</v>
      </c>
      <c r="K2365" s="5">
        <f t="shared" si="223"/>
        <v>0</v>
      </c>
      <c r="L2365" s="54">
        <f t="shared" si="224"/>
        <v>0</v>
      </c>
      <c r="M2365" s="56">
        <f t="shared" si="227"/>
        <v>0</v>
      </c>
      <c r="N2365" s="5">
        <f t="shared" si="222"/>
        <v>1</v>
      </c>
      <c r="O2365" s="5">
        <f t="shared" si="225"/>
        <v>0</v>
      </c>
    </row>
    <row r="2366" spans="2:15" x14ac:dyDescent="0.2">
      <c r="B2366" s="34"/>
      <c r="G2366" s="3"/>
      <c r="H2366" s="2"/>
      <c r="I2366" s="12"/>
      <c r="J2366" s="67">
        <f t="shared" si="226"/>
        <v>0</v>
      </c>
      <c r="K2366" s="5">
        <f t="shared" si="223"/>
        <v>0</v>
      </c>
      <c r="L2366" s="54">
        <f t="shared" si="224"/>
        <v>0</v>
      </c>
      <c r="M2366" s="56">
        <f t="shared" si="227"/>
        <v>0</v>
      </c>
      <c r="N2366" s="5">
        <f t="shared" si="222"/>
        <v>1</v>
      </c>
      <c r="O2366" s="5">
        <f t="shared" si="225"/>
        <v>0</v>
      </c>
    </row>
    <row r="2367" spans="2:15" x14ac:dyDescent="0.2">
      <c r="B2367" s="34"/>
      <c r="G2367" s="3"/>
      <c r="H2367" s="2"/>
      <c r="I2367" s="12"/>
      <c r="J2367" s="67">
        <f t="shared" si="226"/>
        <v>0</v>
      </c>
      <c r="K2367" s="5">
        <f t="shared" si="223"/>
        <v>0</v>
      </c>
      <c r="L2367" s="54">
        <f t="shared" si="224"/>
        <v>0</v>
      </c>
      <c r="M2367" s="56">
        <f t="shared" si="227"/>
        <v>0</v>
      </c>
      <c r="N2367" s="5">
        <f t="shared" si="222"/>
        <v>1</v>
      </c>
      <c r="O2367" s="5">
        <f t="shared" si="225"/>
        <v>0</v>
      </c>
    </row>
    <row r="2368" spans="2:15" x14ac:dyDescent="0.2">
      <c r="B2368" s="34"/>
      <c r="G2368" s="3"/>
      <c r="H2368" s="2"/>
      <c r="I2368" s="12"/>
      <c r="J2368" s="67">
        <f t="shared" si="226"/>
        <v>0</v>
      </c>
      <c r="K2368" s="5">
        <f t="shared" si="223"/>
        <v>0</v>
      </c>
      <c r="L2368" s="54">
        <f t="shared" si="224"/>
        <v>0</v>
      </c>
      <c r="M2368" s="56">
        <f t="shared" si="227"/>
        <v>0</v>
      </c>
      <c r="N2368" s="5">
        <f t="shared" si="222"/>
        <v>1</v>
      </c>
      <c r="O2368" s="5">
        <f t="shared" si="225"/>
        <v>0</v>
      </c>
    </row>
    <row r="2369" spans="2:15" x14ac:dyDescent="0.2">
      <c r="B2369" s="34"/>
      <c r="G2369" s="3"/>
      <c r="H2369" s="2"/>
      <c r="I2369" s="12"/>
      <c r="J2369" s="67">
        <f t="shared" si="226"/>
        <v>0</v>
      </c>
      <c r="K2369" s="5">
        <f t="shared" si="223"/>
        <v>0</v>
      </c>
      <c r="L2369" s="54">
        <f t="shared" si="224"/>
        <v>0</v>
      </c>
      <c r="M2369" s="56">
        <f t="shared" si="227"/>
        <v>0</v>
      </c>
      <c r="N2369" s="5">
        <f t="shared" si="222"/>
        <v>1</v>
      </c>
      <c r="O2369" s="5">
        <f t="shared" si="225"/>
        <v>0</v>
      </c>
    </row>
    <row r="2370" spans="2:15" x14ac:dyDescent="0.2">
      <c r="B2370" s="34"/>
      <c r="G2370" s="3"/>
      <c r="H2370" s="2"/>
      <c r="I2370" s="12"/>
      <c r="J2370" s="67">
        <f t="shared" si="226"/>
        <v>0</v>
      </c>
      <c r="K2370" s="5">
        <f t="shared" si="223"/>
        <v>0</v>
      </c>
      <c r="L2370" s="54">
        <f t="shared" si="224"/>
        <v>0</v>
      </c>
      <c r="M2370" s="56">
        <f t="shared" si="227"/>
        <v>0</v>
      </c>
      <c r="N2370" s="5">
        <f t="shared" si="222"/>
        <v>1</v>
      </c>
      <c r="O2370" s="5">
        <f t="shared" si="225"/>
        <v>0</v>
      </c>
    </row>
    <row r="2371" spans="2:15" x14ac:dyDescent="0.2">
      <c r="B2371" s="34"/>
      <c r="G2371" s="3"/>
      <c r="H2371" s="2"/>
      <c r="I2371" s="12"/>
      <c r="J2371" s="67">
        <f t="shared" si="226"/>
        <v>0</v>
      </c>
      <c r="K2371" s="5">
        <f t="shared" si="223"/>
        <v>0</v>
      </c>
      <c r="L2371" s="54">
        <f t="shared" si="224"/>
        <v>0</v>
      </c>
      <c r="M2371" s="56">
        <f t="shared" si="227"/>
        <v>0</v>
      </c>
      <c r="N2371" s="5">
        <f t="shared" ref="N2371:N2418" si="228">IF(B2371=D2371,1,0)</f>
        <v>1</v>
      </c>
      <c r="O2371" s="5">
        <f t="shared" si="225"/>
        <v>0</v>
      </c>
    </row>
    <row r="2372" spans="2:15" x14ac:dyDescent="0.2">
      <c r="B2372" s="34"/>
      <c r="G2372" s="3"/>
      <c r="H2372" s="2"/>
      <c r="I2372" s="12"/>
      <c r="J2372" s="67">
        <f t="shared" si="226"/>
        <v>0</v>
      </c>
      <c r="K2372" s="5">
        <f t="shared" si="223"/>
        <v>0</v>
      </c>
      <c r="L2372" s="54">
        <f t="shared" si="224"/>
        <v>0</v>
      </c>
      <c r="M2372" s="56">
        <f t="shared" si="227"/>
        <v>0</v>
      </c>
      <c r="N2372" s="5">
        <f t="shared" si="228"/>
        <v>1</v>
      </c>
      <c r="O2372" s="5">
        <f t="shared" si="225"/>
        <v>0</v>
      </c>
    </row>
    <row r="2373" spans="2:15" x14ac:dyDescent="0.2">
      <c r="B2373" s="34"/>
      <c r="G2373" s="3"/>
      <c r="H2373" s="2"/>
      <c r="I2373" s="12"/>
      <c r="J2373" s="67">
        <f t="shared" si="226"/>
        <v>0</v>
      </c>
      <c r="K2373" s="5">
        <f t="shared" ref="K2373:K2436" si="229">IF(J2373&gt;0,1,0)</f>
        <v>0</v>
      </c>
      <c r="L2373" s="54">
        <f t="shared" ref="L2373:L2436" si="230">IF(K2373=0,0,IF(I2373="did not close",0,IF(I2373="",0,1)))</f>
        <v>0</v>
      </c>
      <c r="M2373" s="56">
        <f t="shared" si="227"/>
        <v>0</v>
      </c>
      <c r="N2373" s="5">
        <f t="shared" si="228"/>
        <v>1</v>
      </c>
      <c r="O2373" s="5">
        <f t="shared" ref="O2373:O2436" si="231">IF(K2373=0,IF(I2373="did not close",0,IF(I2373="",0,1)),0)</f>
        <v>0</v>
      </c>
    </row>
    <row r="2374" spans="2:15" x14ac:dyDescent="0.2">
      <c r="B2374" s="34"/>
      <c r="G2374" s="3"/>
      <c r="H2374" s="2"/>
      <c r="I2374" s="12"/>
      <c r="J2374" s="67">
        <f t="shared" si="226"/>
        <v>0</v>
      </c>
      <c r="K2374" s="5">
        <f t="shared" si="229"/>
        <v>0</v>
      </c>
      <c r="L2374" s="54">
        <f t="shared" si="230"/>
        <v>0</v>
      </c>
      <c r="M2374" s="56">
        <f t="shared" si="227"/>
        <v>0</v>
      </c>
      <c r="N2374" s="5">
        <f t="shared" si="228"/>
        <v>1</v>
      </c>
      <c r="O2374" s="5">
        <f t="shared" si="231"/>
        <v>0</v>
      </c>
    </row>
    <row r="2375" spans="2:15" x14ac:dyDescent="0.2">
      <c r="B2375" s="34"/>
      <c r="G2375" s="3"/>
      <c r="H2375" s="2"/>
      <c r="I2375" s="12"/>
      <c r="J2375" s="67">
        <f t="shared" si="226"/>
        <v>0</v>
      </c>
      <c r="K2375" s="5">
        <f t="shared" si="229"/>
        <v>0</v>
      </c>
      <c r="L2375" s="54">
        <f t="shared" si="230"/>
        <v>0</v>
      </c>
      <c r="M2375" s="56">
        <f t="shared" si="227"/>
        <v>0</v>
      </c>
      <c r="N2375" s="5">
        <f t="shared" si="228"/>
        <v>1</v>
      </c>
      <c r="O2375" s="5">
        <f t="shared" si="231"/>
        <v>0</v>
      </c>
    </row>
    <row r="2376" spans="2:15" x14ac:dyDescent="0.2">
      <c r="B2376" s="34"/>
      <c r="G2376" s="3"/>
      <c r="H2376" s="2"/>
      <c r="I2376" s="12"/>
      <c r="J2376" s="67">
        <f t="shared" si="226"/>
        <v>0</v>
      </c>
      <c r="K2376" s="5">
        <f t="shared" si="229"/>
        <v>0</v>
      </c>
      <c r="L2376" s="54">
        <f t="shared" si="230"/>
        <v>0</v>
      </c>
      <c r="M2376" s="56">
        <f t="shared" si="227"/>
        <v>0</v>
      </c>
      <c r="N2376" s="5">
        <f t="shared" si="228"/>
        <v>1</v>
      </c>
      <c r="O2376" s="5">
        <f t="shared" si="231"/>
        <v>0</v>
      </c>
    </row>
    <row r="2377" spans="2:15" x14ac:dyDescent="0.2">
      <c r="B2377" s="34"/>
      <c r="G2377" s="3"/>
      <c r="H2377" s="2"/>
      <c r="I2377" s="12"/>
      <c r="J2377" s="67">
        <f t="shared" si="226"/>
        <v>0</v>
      </c>
      <c r="K2377" s="5">
        <f t="shared" si="229"/>
        <v>0</v>
      </c>
      <c r="L2377" s="54">
        <f t="shared" si="230"/>
        <v>0</v>
      </c>
      <c r="M2377" s="56">
        <f t="shared" si="227"/>
        <v>0</v>
      </c>
      <c r="N2377" s="5">
        <f t="shared" si="228"/>
        <v>1</v>
      </c>
      <c r="O2377" s="5">
        <f t="shared" si="231"/>
        <v>0</v>
      </c>
    </row>
    <row r="2378" spans="2:15" x14ac:dyDescent="0.2">
      <c r="B2378" s="34"/>
      <c r="G2378" s="3"/>
      <c r="H2378" s="2"/>
      <c r="I2378" s="12"/>
      <c r="J2378" s="67">
        <f t="shared" si="226"/>
        <v>0</v>
      </c>
      <c r="K2378" s="5">
        <f t="shared" si="229"/>
        <v>0</v>
      </c>
      <c r="L2378" s="54">
        <f t="shared" si="230"/>
        <v>0</v>
      </c>
      <c r="M2378" s="56">
        <f t="shared" si="227"/>
        <v>0</v>
      </c>
      <c r="N2378" s="5">
        <f t="shared" si="228"/>
        <v>1</v>
      </c>
      <c r="O2378" s="5">
        <f t="shared" si="231"/>
        <v>0</v>
      </c>
    </row>
    <row r="2379" spans="2:15" x14ac:dyDescent="0.2">
      <c r="B2379" s="34"/>
      <c r="G2379" s="3"/>
      <c r="H2379" s="2"/>
      <c r="I2379" s="12"/>
      <c r="J2379" s="67">
        <f t="shared" si="226"/>
        <v>0</v>
      </c>
      <c r="K2379" s="5">
        <f t="shared" si="229"/>
        <v>0</v>
      </c>
      <c r="L2379" s="54">
        <f t="shared" si="230"/>
        <v>0</v>
      </c>
      <c r="M2379" s="56">
        <f t="shared" si="227"/>
        <v>0</v>
      </c>
      <c r="N2379" s="5">
        <f t="shared" si="228"/>
        <v>1</v>
      </c>
      <c r="O2379" s="5">
        <f t="shared" si="231"/>
        <v>0</v>
      </c>
    </row>
    <row r="2380" spans="2:15" x14ac:dyDescent="0.2">
      <c r="B2380" s="34"/>
      <c r="G2380" s="3"/>
      <c r="H2380" s="2"/>
      <c r="I2380" s="12"/>
      <c r="J2380" s="67">
        <f t="shared" si="226"/>
        <v>0</v>
      </c>
      <c r="K2380" s="5">
        <f t="shared" si="229"/>
        <v>0</v>
      </c>
      <c r="L2380" s="54">
        <f t="shared" si="230"/>
        <v>0</v>
      </c>
      <c r="M2380" s="56">
        <f t="shared" si="227"/>
        <v>0</v>
      </c>
      <c r="N2380" s="5">
        <f t="shared" si="228"/>
        <v>1</v>
      </c>
      <c r="O2380" s="5">
        <f t="shared" si="231"/>
        <v>0</v>
      </c>
    </row>
    <row r="2381" spans="2:15" x14ac:dyDescent="0.2">
      <c r="B2381" s="34"/>
      <c r="G2381" s="3"/>
      <c r="H2381" s="2"/>
      <c r="I2381" s="12"/>
      <c r="J2381" s="67">
        <f t="shared" si="226"/>
        <v>0</v>
      </c>
      <c r="K2381" s="5">
        <f t="shared" si="229"/>
        <v>0</v>
      </c>
      <c r="L2381" s="54">
        <f t="shared" si="230"/>
        <v>0</v>
      </c>
      <c r="M2381" s="56">
        <f t="shared" si="227"/>
        <v>0</v>
      </c>
      <c r="N2381" s="5">
        <f t="shared" si="228"/>
        <v>1</v>
      </c>
      <c r="O2381" s="5">
        <f t="shared" si="231"/>
        <v>0</v>
      </c>
    </row>
    <row r="2382" spans="2:15" x14ac:dyDescent="0.2">
      <c r="B2382" s="34"/>
      <c r="G2382" s="3"/>
      <c r="H2382" s="2"/>
      <c r="I2382" s="12"/>
      <c r="J2382" s="67">
        <f t="shared" si="226"/>
        <v>0</v>
      </c>
      <c r="K2382" s="5">
        <f t="shared" si="229"/>
        <v>0</v>
      </c>
      <c r="L2382" s="54">
        <f t="shared" si="230"/>
        <v>0</v>
      </c>
      <c r="M2382" s="56">
        <f t="shared" si="227"/>
        <v>0</v>
      </c>
      <c r="N2382" s="5">
        <f t="shared" si="228"/>
        <v>1</v>
      </c>
      <c r="O2382" s="5">
        <f t="shared" si="231"/>
        <v>0</v>
      </c>
    </row>
    <row r="2383" spans="2:15" x14ac:dyDescent="0.2">
      <c r="B2383" s="34"/>
      <c r="G2383" s="3"/>
      <c r="H2383" s="2"/>
      <c r="I2383" s="12"/>
      <c r="J2383" s="67">
        <f t="shared" si="226"/>
        <v>0</v>
      </c>
      <c r="K2383" s="5">
        <f t="shared" si="229"/>
        <v>0</v>
      </c>
      <c r="L2383" s="54">
        <f t="shared" si="230"/>
        <v>0</v>
      </c>
      <c r="M2383" s="56">
        <f t="shared" si="227"/>
        <v>0</v>
      </c>
      <c r="N2383" s="5">
        <f t="shared" si="228"/>
        <v>1</v>
      </c>
      <c r="O2383" s="5">
        <f t="shared" si="231"/>
        <v>0</v>
      </c>
    </row>
    <row r="2384" spans="2:15" x14ac:dyDescent="0.2">
      <c r="B2384" s="34"/>
      <c r="G2384" s="3"/>
      <c r="H2384" s="2"/>
      <c r="I2384" s="12"/>
      <c r="J2384" s="67">
        <f t="shared" si="226"/>
        <v>0</v>
      </c>
      <c r="K2384" s="5">
        <f t="shared" si="229"/>
        <v>0</v>
      </c>
      <c r="L2384" s="54">
        <f t="shared" si="230"/>
        <v>0</v>
      </c>
      <c r="M2384" s="56">
        <f t="shared" si="227"/>
        <v>0</v>
      </c>
      <c r="N2384" s="5">
        <f t="shared" si="228"/>
        <v>1</v>
      </c>
      <c r="O2384" s="5">
        <f t="shared" si="231"/>
        <v>0</v>
      </c>
    </row>
    <row r="2385" spans="2:15" x14ac:dyDescent="0.2">
      <c r="B2385" s="34"/>
      <c r="G2385" s="3"/>
      <c r="H2385" s="2"/>
      <c r="I2385" s="12"/>
      <c r="J2385" s="67">
        <f t="shared" si="226"/>
        <v>0</v>
      </c>
      <c r="K2385" s="5">
        <f t="shared" si="229"/>
        <v>0</v>
      </c>
      <c r="L2385" s="54">
        <f t="shared" si="230"/>
        <v>0</v>
      </c>
      <c r="M2385" s="56">
        <f t="shared" si="227"/>
        <v>0</v>
      </c>
      <c r="N2385" s="5">
        <f t="shared" si="228"/>
        <v>1</v>
      </c>
      <c r="O2385" s="5">
        <f t="shared" si="231"/>
        <v>0</v>
      </c>
    </row>
    <row r="2386" spans="2:15" x14ac:dyDescent="0.2">
      <c r="B2386" s="34"/>
      <c r="G2386" s="3"/>
      <c r="H2386" s="2"/>
      <c r="I2386" s="12"/>
      <c r="J2386" s="67">
        <f t="shared" si="226"/>
        <v>0</v>
      </c>
      <c r="K2386" s="5">
        <f t="shared" si="229"/>
        <v>0</v>
      </c>
      <c r="L2386" s="54">
        <f t="shared" si="230"/>
        <v>0</v>
      </c>
      <c r="M2386" s="56">
        <f t="shared" si="227"/>
        <v>0</v>
      </c>
      <c r="N2386" s="5">
        <f t="shared" si="228"/>
        <v>1</v>
      </c>
      <c r="O2386" s="5">
        <f t="shared" si="231"/>
        <v>0</v>
      </c>
    </row>
    <row r="2387" spans="2:15" x14ac:dyDescent="0.2">
      <c r="B2387" s="34"/>
      <c r="G2387" s="3"/>
      <c r="H2387" s="2"/>
      <c r="I2387" s="12"/>
      <c r="J2387" s="67">
        <f t="shared" si="226"/>
        <v>0</v>
      </c>
      <c r="K2387" s="5">
        <f t="shared" si="229"/>
        <v>0</v>
      </c>
      <c r="L2387" s="54">
        <f t="shared" si="230"/>
        <v>0</v>
      </c>
      <c r="M2387" s="56">
        <f t="shared" si="227"/>
        <v>0</v>
      </c>
      <c r="N2387" s="5">
        <f t="shared" si="228"/>
        <v>1</v>
      </c>
      <c r="O2387" s="5">
        <f t="shared" si="231"/>
        <v>0</v>
      </c>
    </row>
    <row r="2388" spans="2:15" x14ac:dyDescent="0.2">
      <c r="B2388" s="34"/>
      <c r="G2388" s="3"/>
      <c r="H2388" s="2"/>
      <c r="I2388" s="12"/>
      <c r="J2388" s="67">
        <f t="shared" si="226"/>
        <v>0</v>
      </c>
      <c r="K2388" s="5">
        <f t="shared" si="229"/>
        <v>0</v>
      </c>
      <c r="L2388" s="54">
        <f t="shared" si="230"/>
        <v>0</v>
      </c>
      <c r="M2388" s="56">
        <f t="shared" si="227"/>
        <v>0</v>
      </c>
      <c r="N2388" s="5">
        <f t="shared" si="228"/>
        <v>1</v>
      </c>
      <c r="O2388" s="5">
        <f t="shared" si="231"/>
        <v>0</v>
      </c>
    </row>
    <row r="2389" spans="2:15" x14ac:dyDescent="0.2">
      <c r="B2389" s="34"/>
      <c r="G2389" s="3"/>
      <c r="H2389" s="2"/>
      <c r="I2389" s="12"/>
      <c r="J2389" s="67">
        <f t="shared" si="226"/>
        <v>0</v>
      </c>
      <c r="K2389" s="5">
        <f t="shared" si="229"/>
        <v>0</v>
      </c>
      <c r="L2389" s="54">
        <f t="shared" si="230"/>
        <v>0</v>
      </c>
      <c r="M2389" s="56">
        <f t="shared" si="227"/>
        <v>0</v>
      </c>
      <c r="N2389" s="5">
        <f t="shared" si="228"/>
        <v>1</v>
      </c>
      <c r="O2389" s="5">
        <f t="shared" si="231"/>
        <v>0</v>
      </c>
    </row>
    <row r="2390" spans="2:15" x14ac:dyDescent="0.2">
      <c r="B2390" s="34"/>
      <c r="G2390" s="3"/>
      <c r="H2390" s="2"/>
      <c r="I2390" s="12"/>
      <c r="J2390" s="67">
        <f t="shared" si="226"/>
        <v>0</v>
      </c>
      <c r="K2390" s="5">
        <f t="shared" si="229"/>
        <v>0</v>
      </c>
      <c r="L2390" s="54">
        <f t="shared" si="230"/>
        <v>0</v>
      </c>
      <c r="M2390" s="56">
        <f t="shared" si="227"/>
        <v>0</v>
      </c>
      <c r="N2390" s="5">
        <f t="shared" si="228"/>
        <v>1</v>
      </c>
      <c r="O2390" s="5">
        <f t="shared" si="231"/>
        <v>0</v>
      </c>
    </row>
    <row r="2391" spans="2:15" x14ac:dyDescent="0.2">
      <c r="B2391" s="34"/>
      <c r="G2391" s="3"/>
      <c r="H2391" s="2"/>
      <c r="I2391" s="12"/>
      <c r="J2391" s="67">
        <f t="shared" si="226"/>
        <v>0</v>
      </c>
      <c r="K2391" s="5">
        <f t="shared" si="229"/>
        <v>0</v>
      </c>
      <c r="L2391" s="54">
        <f t="shared" si="230"/>
        <v>0</v>
      </c>
      <c r="M2391" s="56">
        <f t="shared" si="227"/>
        <v>0</v>
      </c>
      <c r="N2391" s="5">
        <f t="shared" si="228"/>
        <v>1</v>
      </c>
      <c r="O2391" s="5">
        <f t="shared" si="231"/>
        <v>0</v>
      </c>
    </row>
    <row r="2392" spans="2:15" x14ac:dyDescent="0.2">
      <c r="B2392" s="34"/>
      <c r="G2392" s="3"/>
      <c r="H2392" s="2"/>
      <c r="I2392" s="12"/>
      <c r="J2392" s="67">
        <f t="shared" si="226"/>
        <v>0</v>
      </c>
      <c r="K2392" s="5">
        <f t="shared" si="229"/>
        <v>0</v>
      </c>
      <c r="L2392" s="54">
        <f t="shared" si="230"/>
        <v>0</v>
      </c>
      <c r="M2392" s="56">
        <f t="shared" si="227"/>
        <v>0</v>
      </c>
      <c r="N2392" s="5">
        <f t="shared" si="228"/>
        <v>1</v>
      </c>
      <c r="O2392" s="5">
        <f t="shared" si="231"/>
        <v>0</v>
      </c>
    </row>
    <row r="2393" spans="2:15" x14ac:dyDescent="0.2">
      <c r="B2393" s="34"/>
      <c r="G2393" s="3"/>
      <c r="H2393" s="2"/>
      <c r="I2393" s="12"/>
      <c r="J2393" s="67">
        <f t="shared" si="226"/>
        <v>0</v>
      </c>
      <c r="K2393" s="5">
        <f t="shared" si="229"/>
        <v>0</v>
      </c>
      <c r="L2393" s="54">
        <f t="shared" si="230"/>
        <v>0</v>
      </c>
      <c r="M2393" s="56">
        <f t="shared" si="227"/>
        <v>0</v>
      </c>
      <c r="N2393" s="5">
        <f t="shared" si="228"/>
        <v>1</v>
      </c>
      <c r="O2393" s="5">
        <f t="shared" si="231"/>
        <v>0</v>
      </c>
    </row>
    <row r="2394" spans="2:15" x14ac:dyDescent="0.2">
      <c r="B2394" s="34"/>
      <c r="G2394" s="3"/>
      <c r="H2394" s="2"/>
      <c r="I2394" s="12"/>
      <c r="J2394" s="67">
        <f t="shared" si="226"/>
        <v>0</v>
      </c>
      <c r="K2394" s="5">
        <f t="shared" si="229"/>
        <v>0</v>
      </c>
      <c r="L2394" s="54">
        <f t="shared" si="230"/>
        <v>0</v>
      </c>
      <c r="M2394" s="56">
        <f t="shared" si="227"/>
        <v>0</v>
      </c>
      <c r="N2394" s="5">
        <f t="shared" si="228"/>
        <v>1</v>
      </c>
      <c r="O2394" s="5">
        <f t="shared" si="231"/>
        <v>0</v>
      </c>
    </row>
    <row r="2395" spans="2:15" x14ac:dyDescent="0.2">
      <c r="B2395" s="34"/>
      <c r="G2395" s="3"/>
      <c r="H2395" s="2"/>
      <c r="I2395" s="12"/>
      <c r="J2395" s="67">
        <f t="shared" si="226"/>
        <v>0</v>
      </c>
      <c r="K2395" s="5">
        <f t="shared" si="229"/>
        <v>0</v>
      </c>
      <c r="L2395" s="54">
        <f t="shared" si="230"/>
        <v>0</v>
      </c>
      <c r="M2395" s="56">
        <f t="shared" si="227"/>
        <v>0</v>
      </c>
      <c r="N2395" s="5">
        <f t="shared" si="228"/>
        <v>1</v>
      </c>
      <c r="O2395" s="5">
        <f t="shared" si="231"/>
        <v>0</v>
      </c>
    </row>
    <row r="2396" spans="2:15" x14ac:dyDescent="0.2">
      <c r="B2396" s="34"/>
      <c r="G2396" s="3"/>
      <c r="H2396" s="2"/>
      <c r="I2396" s="12"/>
      <c r="J2396" s="67">
        <f t="shared" si="226"/>
        <v>0</v>
      </c>
      <c r="K2396" s="5">
        <f t="shared" si="229"/>
        <v>0</v>
      </c>
      <c r="L2396" s="54">
        <f t="shared" si="230"/>
        <v>0</v>
      </c>
      <c r="M2396" s="56">
        <f t="shared" si="227"/>
        <v>0</v>
      </c>
      <c r="N2396" s="5">
        <f t="shared" si="228"/>
        <v>1</v>
      </c>
      <c r="O2396" s="5">
        <f t="shared" si="231"/>
        <v>0</v>
      </c>
    </row>
    <row r="2397" spans="2:15" x14ac:dyDescent="0.2">
      <c r="B2397" s="34"/>
      <c r="G2397" s="3"/>
      <c r="H2397" s="2"/>
      <c r="I2397" s="12"/>
      <c r="J2397" s="67">
        <f t="shared" si="226"/>
        <v>0</v>
      </c>
      <c r="K2397" s="5">
        <f t="shared" si="229"/>
        <v>0</v>
      </c>
      <c r="L2397" s="54">
        <f t="shared" si="230"/>
        <v>0</v>
      </c>
      <c r="M2397" s="56">
        <f t="shared" si="227"/>
        <v>0</v>
      </c>
      <c r="N2397" s="5">
        <f t="shared" si="228"/>
        <v>1</v>
      </c>
      <c r="O2397" s="5">
        <f t="shared" si="231"/>
        <v>0</v>
      </c>
    </row>
    <row r="2398" spans="2:15" x14ac:dyDescent="0.2">
      <c r="B2398" s="34"/>
      <c r="G2398" s="3"/>
      <c r="H2398" s="2"/>
      <c r="I2398" s="12"/>
      <c r="J2398" s="67">
        <f t="shared" si="226"/>
        <v>0</v>
      </c>
      <c r="K2398" s="5">
        <f t="shared" si="229"/>
        <v>0</v>
      </c>
      <c r="L2398" s="54">
        <f t="shared" si="230"/>
        <v>0</v>
      </c>
      <c r="M2398" s="56">
        <f t="shared" si="227"/>
        <v>0</v>
      </c>
      <c r="N2398" s="5">
        <f t="shared" si="228"/>
        <v>1</v>
      </c>
      <c r="O2398" s="5">
        <f t="shared" si="231"/>
        <v>0</v>
      </c>
    </row>
    <row r="2399" spans="2:15" x14ac:dyDescent="0.2">
      <c r="B2399" s="34"/>
      <c r="G2399" s="3"/>
      <c r="H2399" s="2"/>
      <c r="I2399" s="12"/>
      <c r="J2399" s="67">
        <f t="shared" si="226"/>
        <v>0</v>
      </c>
      <c r="K2399" s="5">
        <f t="shared" si="229"/>
        <v>0</v>
      </c>
      <c r="L2399" s="54">
        <f t="shared" si="230"/>
        <v>0</v>
      </c>
      <c r="M2399" s="56">
        <f t="shared" si="227"/>
        <v>0</v>
      </c>
      <c r="N2399" s="5">
        <f t="shared" si="228"/>
        <v>1</v>
      </c>
      <c r="O2399" s="5">
        <f t="shared" si="231"/>
        <v>0</v>
      </c>
    </row>
    <row r="2400" spans="2:15" x14ac:dyDescent="0.2">
      <c r="B2400" s="34"/>
      <c r="G2400" s="3"/>
      <c r="H2400" s="2"/>
      <c r="I2400" s="12"/>
      <c r="J2400" s="67">
        <f t="shared" si="226"/>
        <v>0</v>
      </c>
      <c r="K2400" s="5">
        <f t="shared" si="229"/>
        <v>0</v>
      </c>
      <c r="L2400" s="54">
        <f t="shared" si="230"/>
        <v>0</v>
      </c>
      <c r="M2400" s="56" t="e">
        <f>IF(D2400="",#REF!,D2400)</f>
        <v>#REF!</v>
      </c>
      <c r="N2400" s="5">
        <f t="shared" si="228"/>
        <v>1</v>
      </c>
      <c r="O2400" s="5">
        <f t="shared" si="231"/>
        <v>0</v>
      </c>
    </row>
    <row r="2401" spans="2:15" x14ac:dyDescent="0.2">
      <c r="B2401" s="34"/>
      <c r="G2401" s="3"/>
      <c r="H2401" s="2"/>
      <c r="I2401" s="12"/>
      <c r="J2401" s="67">
        <f t="shared" si="226"/>
        <v>0</v>
      </c>
      <c r="K2401" s="5">
        <f t="shared" si="229"/>
        <v>0</v>
      </c>
      <c r="L2401" s="54">
        <f t="shared" si="230"/>
        <v>0</v>
      </c>
      <c r="M2401" s="56" t="e">
        <f>IF(D2401="",#REF!,D2401)</f>
        <v>#REF!</v>
      </c>
      <c r="N2401" s="5">
        <f t="shared" si="228"/>
        <v>1</v>
      </c>
      <c r="O2401" s="5">
        <f t="shared" si="231"/>
        <v>0</v>
      </c>
    </row>
    <row r="2402" spans="2:15" x14ac:dyDescent="0.2">
      <c r="B2402" s="34"/>
      <c r="G2402" s="3"/>
      <c r="H2402" s="2"/>
      <c r="I2402" s="12"/>
      <c r="J2402" s="67">
        <f t="shared" si="226"/>
        <v>0</v>
      </c>
      <c r="K2402" s="5">
        <f t="shared" si="229"/>
        <v>0</v>
      </c>
      <c r="L2402" s="54">
        <f t="shared" si="230"/>
        <v>0</v>
      </c>
      <c r="M2402" s="56">
        <f t="shared" si="227"/>
        <v>0</v>
      </c>
      <c r="N2402" s="5">
        <f t="shared" si="228"/>
        <v>1</v>
      </c>
      <c r="O2402" s="5">
        <f t="shared" si="231"/>
        <v>0</v>
      </c>
    </row>
    <row r="2403" spans="2:15" x14ac:dyDescent="0.2">
      <c r="B2403" s="34"/>
      <c r="G2403" s="3"/>
      <c r="H2403" s="2"/>
      <c r="I2403" s="12"/>
      <c r="J2403" s="67">
        <f t="shared" si="226"/>
        <v>0</v>
      </c>
      <c r="K2403" s="5">
        <f t="shared" si="229"/>
        <v>0</v>
      </c>
      <c r="L2403" s="54">
        <f t="shared" si="230"/>
        <v>0</v>
      </c>
      <c r="M2403" s="56">
        <f t="shared" si="227"/>
        <v>0</v>
      </c>
      <c r="N2403" s="5">
        <f t="shared" si="228"/>
        <v>1</v>
      </c>
      <c r="O2403" s="5">
        <f t="shared" si="231"/>
        <v>0</v>
      </c>
    </row>
    <row r="2404" spans="2:15" x14ac:dyDescent="0.2">
      <c r="B2404" s="34"/>
      <c r="G2404" s="3"/>
      <c r="H2404" s="2"/>
      <c r="I2404" s="12"/>
      <c r="J2404" s="67">
        <f t="shared" si="226"/>
        <v>0</v>
      </c>
      <c r="K2404" s="5">
        <f t="shared" si="229"/>
        <v>0</v>
      </c>
      <c r="L2404" s="54">
        <f t="shared" si="230"/>
        <v>0</v>
      </c>
      <c r="M2404" s="56">
        <f t="shared" si="227"/>
        <v>0</v>
      </c>
      <c r="N2404" s="5">
        <f t="shared" si="228"/>
        <v>1</v>
      </c>
      <c r="O2404" s="5">
        <f t="shared" si="231"/>
        <v>0</v>
      </c>
    </row>
    <row r="2405" spans="2:15" x14ac:dyDescent="0.2">
      <c r="B2405" s="34"/>
      <c r="G2405" s="3"/>
      <c r="H2405" s="2"/>
      <c r="I2405" s="12"/>
      <c r="J2405" s="67">
        <f t="shared" si="226"/>
        <v>0</v>
      </c>
      <c r="K2405" s="5">
        <f t="shared" si="229"/>
        <v>0</v>
      </c>
      <c r="L2405" s="54">
        <f t="shared" si="230"/>
        <v>0</v>
      </c>
      <c r="M2405" s="56">
        <f t="shared" si="227"/>
        <v>0</v>
      </c>
      <c r="N2405" s="5">
        <f t="shared" si="228"/>
        <v>1</v>
      </c>
      <c r="O2405" s="5">
        <f t="shared" si="231"/>
        <v>0</v>
      </c>
    </row>
    <row r="2406" spans="2:15" x14ac:dyDescent="0.2">
      <c r="B2406" s="34"/>
      <c r="G2406" s="3"/>
      <c r="H2406" s="2"/>
      <c r="I2406" s="12"/>
      <c r="J2406" s="67">
        <f t="shared" si="226"/>
        <v>0</v>
      </c>
      <c r="K2406" s="5">
        <f t="shared" si="229"/>
        <v>0</v>
      </c>
      <c r="L2406" s="54">
        <f t="shared" si="230"/>
        <v>0</v>
      </c>
      <c r="M2406" s="56">
        <f t="shared" si="227"/>
        <v>0</v>
      </c>
      <c r="N2406" s="5">
        <f t="shared" si="228"/>
        <v>1</v>
      </c>
      <c r="O2406" s="5">
        <f t="shared" si="231"/>
        <v>0</v>
      </c>
    </row>
    <row r="2407" spans="2:15" x14ac:dyDescent="0.2">
      <c r="B2407" s="34"/>
      <c r="G2407" s="3"/>
      <c r="H2407" s="2"/>
      <c r="I2407" s="12"/>
      <c r="J2407" s="67">
        <f t="shared" si="226"/>
        <v>0</v>
      </c>
      <c r="K2407" s="5">
        <f t="shared" si="229"/>
        <v>0</v>
      </c>
      <c r="L2407" s="54">
        <f t="shared" si="230"/>
        <v>0</v>
      </c>
      <c r="M2407" s="56">
        <f t="shared" si="227"/>
        <v>0</v>
      </c>
      <c r="N2407" s="5">
        <f t="shared" si="228"/>
        <v>1</v>
      </c>
      <c r="O2407" s="5">
        <f t="shared" si="231"/>
        <v>0</v>
      </c>
    </row>
    <row r="2408" spans="2:15" x14ac:dyDescent="0.2">
      <c r="B2408" s="34"/>
      <c r="G2408" s="3"/>
      <c r="H2408" s="2"/>
      <c r="I2408" s="12"/>
      <c r="J2408" s="67">
        <f t="shared" si="226"/>
        <v>0</v>
      </c>
      <c r="K2408" s="5">
        <f t="shared" si="229"/>
        <v>0</v>
      </c>
      <c r="L2408" s="54">
        <f t="shared" si="230"/>
        <v>0</v>
      </c>
      <c r="M2408" s="56" t="e">
        <f>IF(D2408="",#REF!,D2408)</f>
        <v>#REF!</v>
      </c>
      <c r="N2408" s="5">
        <f t="shared" si="228"/>
        <v>1</v>
      </c>
      <c r="O2408" s="5">
        <f t="shared" si="231"/>
        <v>0</v>
      </c>
    </row>
    <row r="2409" spans="2:15" x14ac:dyDescent="0.2">
      <c r="B2409" s="34"/>
      <c r="G2409" s="3"/>
      <c r="H2409" s="2"/>
      <c r="I2409" s="12"/>
      <c r="J2409" s="67">
        <f t="shared" si="226"/>
        <v>0</v>
      </c>
      <c r="K2409" s="5">
        <f t="shared" si="229"/>
        <v>0</v>
      </c>
      <c r="L2409" s="54">
        <f t="shared" si="230"/>
        <v>0</v>
      </c>
      <c r="M2409" s="56">
        <f t="shared" ref="M2409:M2462" si="232">IF(D2409="",D2408,D2409)</f>
        <v>0</v>
      </c>
      <c r="N2409" s="5">
        <f t="shared" si="228"/>
        <v>1</v>
      </c>
      <c r="O2409" s="5">
        <f t="shared" si="231"/>
        <v>0</v>
      </c>
    </row>
    <row r="2410" spans="2:15" x14ac:dyDescent="0.2">
      <c r="B2410" s="34"/>
      <c r="G2410" s="3"/>
      <c r="H2410" s="2"/>
      <c r="I2410" s="12"/>
      <c r="J2410" s="67">
        <f t="shared" ref="J2410:J2473" si="233">IF(A2410=C2410,0,H2410)</f>
        <v>0</v>
      </c>
      <c r="K2410" s="5">
        <f t="shared" si="229"/>
        <v>0</v>
      </c>
      <c r="L2410" s="54">
        <f t="shared" si="230"/>
        <v>0</v>
      </c>
      <c r="M2410" s="56" t="e">
        <f>IF(D2410="",#REF!,D2410)</f>
        <v>#REF!</v>
      </c>
      <c r="N2410" s="5">
        <f t="shared" si="228"/>
        <v>1</v>
      </c>
      <c r="O2410" s="5">
        <f t="shared" si="231"/>
        <v>0</v>
      </c>
    </row>
    <row r="2411" spans="2:15" x14ac:dyDescent="0.2">
      <c r="B2411" s="34"/>
      <c r="G2411" s="3"/>
      <c r="H2411" s="2"/>
      <c r="I2411" s="12"/>
      <c r="J2411" s="67">
        <f t="shared" si="233"/>
        <v>0</v>
      </c>
      <c r="K2411" s="5">
        <f t="shared" si="229"/>
        <v>0</v>
      </c>
      <c r="L2411" s="54">
        <f t="shared" si="230"/>
        <v>0</v>
      </c>
      <c r="M2411" s="56">
        <f t="shared" si="232"/>
        <v>0</v>
      </c>
      <c r="N2411" s="5">
        <f t="shared" si="228"/>
        <v>1</v>
      </c>
      <c r="O2411" s="5">
        <f t="shared" si="231"/>
        <v>0</v>
      </c>
    </row>
    <row r="2412" spans="2:15" x14ac:dyDescent="0.2">
      <c r="B2412" s="34"/>
      <c r="G2412" s="3"/>
      <c r="H2412" s="2"/>
      <c r="I2412" s="12"/>
      <c r="J2412" s="67">
        <f t="shared" si="233"/>
        <v>0</v>
      </c>
      <c r="K2412" s="5">
        <f t="shared" si="229"/>
        <v>0</v>
      </c>
      <c r="L2412" s="54">
        <f t="shared" si="230"/>
        <v>0</v>
      </c>
      <c r="M2412" s="56" t="e">
        <f>IF(D2412="",#REF!,D2412)</f>
        <v>#REF!</v>
      </c>
      <c r="N2412" s="5">
        <f t="shared" si="228"/>
        <v>1</v>
      </c>
      <c r="O2412" s="5">
        <f t="shared" si="231"/>
        <v>0</v>
      </c>
    </row>
    <row r="2413" spans="2:15" x14ac:dyDescent="0.2">
      <c r="B2413" s="34"/>
      <c r="G2413" s="3"/>
      <c r="H2413" s="2"/>
      <c r="I2413" s="12"/>
      <c r="J2413" s="67">
        <f t="shared" si="233"/>
        <v>0</v>
      </c>
      <c r="K2413" s="5">
        <f t="shared" si="229"/>
        <v>0</v>
      </c>
      <c r="L2413" s="54">
        <f t="shared" si="230"/>
        <v>0</v>
      </c>
      <c r="M2413" s="56">
        <f t="shared" si="232"/>
        <v>0</v>
      </c>
      <c r="N2413" s="5">
        <f t="shared" si="228"/>
        <v>1</v>
      </c>
      <c r="O2413" s="5">
        <f t="shared" si="231"/>
        <v>0</v>
      </c>
    </row>
    <row r="2414" spans="2:15" x14ac:dyDescent="0.2">
      <c r="B2414" s="34"/>
      <c r="G2414" s="3"/>
      <c r="H2414" s="2"/>
      <c r="I2414" s="12"/>
      <c r="J2414" s="67">
        <f t="shared" si="233"/>
        <v>0</v>
      </c>
      <c r="K2414" s="5">
        <f t="shared" si="229"/>
        <v>0</v>
      </c>
      <c r="L2414" s="54">
        <f t="shared" si="230"/>
        <v>0</v>
      </c>
      <c r="M2414" s="56">
        <f t="shared" si="232"/>
        <v>0</v>
      </c>
      <c r="N2414" s="5">
        <f t="shared" si="228"/>
        <v>1</v>
      </c>
      <c r="O2414" s="5">
        <f t="shared" si="231"/>
        <v>0</v>
      </c>
    </row>
    <row r="2415" spans="2:15" x14ac:dyDescent="0.2">
      <c r="B2415" s="34"/>
      <c r="G2415" s="3"/>
      <c r="H2415" s="2"/>
      <c r="I2415" s="12"/>
      <c r="J2415" s="67">
        <f t="shared" si="233"/>
        <v>0</v>
      </c>
      <c r="K2415" s="5">
        <f t="shared" si="229"/>
        <v>0</v>
      </c>
      <c r="L2415" s="54">
        <f t="shared" si="230"/>
        <v>0</v>
      </c>
      <c r="M2415" s="56" t="e">
        <f>IF(D2415="",#REF!,D2415)</f>
        <v>#REF!</v>
      </c>
      <c r="N2415" s="5">
        <f t="shared" si="228"/>
        <v>1</v>
      </c>
      <c r="O2415" s="5">
        <f t="shared" si="231"/>
        <v>0</v>
      </c>
    </row>
    <row r="2416" spans="2:15" x14ac:dyDescent="0.2">
      <c r="B2416" s="34"/>
      <c r="G2416" s="3"/>
      <c r="H2416" s="2"/>
      <c r="I2416" s="12"/>
      <c r="J2416" s="67">
        <f t="shared" si="233"/>
        <v>0</v>
      </c>
      <c r="K2416" s="5">
        <f t="shared" si="229"/>
        <v>0</v>
      </c>
      <c r="L2416" s="54">
        <f t="shared" si="230"/>
        <v>0</v>
      </c>
      <c r="M2416" s="56">
        <f t="shared" si="232"/>
        <v>0</v>
      </c>
      <c r="N2416" s="5">
        <f t="shared" si="228"/>
        <v>1</v>
      </c>
      <c r="O2416" s="5">
        <f t="shared" si="231"/>
        <v>0</v>
      </c>
    </row>
    <row r="2417" spans="2:15" x14ac:dyDescent="0.2">
      <c r="B2417" s="34"/>
      <c r="G2417" s="3"/>
      <c r="H2417" s="2"/>
      <c r="I2417" s="12"/>
      <c r="J2417" s="67">
        <f t="shared" si="233"/>
        <v>0</v>
      </c>
      <c r="K2417" s="5">
        <f t="shared" si="229"/>
        <v>0</v>
      </c>
      <c r="L2417" s="54">
        <f t="shared" si="230"/>
        <v>0</v>
      </c>
      <c r="M2417" s="56">
        <f t="shared" si="232"/>
        <v>0</v>
      </c>
      <c r="N2417" s="5">
        <f t="shared" si="228"/>
        <v>1</v>
      </c>
      <c r="O2417" s="5">
        <f t="shared" si="231"/>
        <v>0</v>
      </c>
    </row>
    <row r="2418" spans="2:15" x14ac:dyDescent="0.2">
      <c r="B2418" s="34"/>
      <c r="G2418" s="3"/>
      <c r="H2418" s="2"/>
      <c r="I2418" s="12"/>
      <c r="J2418" s="67">
        <f t="shared" si="233"/>
        <v>0</v>
      </c>
      <c r="K2418" s="5">
        <f t="shared" si="229"/>
        <v>0</v>
      </c>
      <c r="L2418" s="54">
        <f t="shared" si="230"/>
        <v>0</v>
      </c>
      <c r="M2418" s="56">
        <f t="shared" si="232"/>
        <v>0</v>
      </c>
      <c r="N2418" s="5">
        <f t="shared" si="228"/>
        <v>1</v>
      </c>
      <c r="O2418" s="5">
        <f t="shared" si="231"/>
        <v>0</v>
      </c>
    </row>
    <row r="2419" spans="2:15" x14ac:dyDescent="0.2">
      <c r="B2419" s="34"/>
      <c r="G2419" s="3"/>
      <c r="H2419" s="2"/>
      <c r="I2419" s="12"/>
      <c r="J2419" s="67">
        <f t="shared" si="233"/>
        <v>0</v>
      </c>
      <c r="K2419" s="5">
        <f t="shared" si="229"/>
        <v>0</v>
      </c>
      <c r="L2419" s="54">
        <f t="shared" si="230"/>
        <v>0</v>
      </c>
      <c r="M2419" s="56">
        <f t="shared" si="232"/>
        <v>0</v>
      </c>
      <c r="N2419" s="5">
        <f t="shared" ref="N2419:N2482" si="234">IF(A2419=C2419,1,0)</f>
        <v>1</v>
      </c>
      <c r="O2419" s="5">
        <f t="shared" si="231"/>
        <v>0</v>
      </c>
    </row>
    <row r="2420" spans="2:15" x14ac:dyDescent="0.2">
      <c r="B2420" s="34"/>
      <c r="G2420" s="3"/>
      <c r="H2420" s="2"/>
      <c r="I2420" s="12"/>
      <c r="J2420" s="67">
        <f t="shared" si="233"/>
        <v>0</v>
      </c>
      <c r="K2420" s="5">
        <f t="shared" si="229"/>
        <v>0</v>
      </c>
      <c r="L2420" s="54">
        <f t="shared" si="230"/>
        <v>0</v>
      </c>
      <c r="M2420" s="56">
        <f t="shared" si="232"/>
        <v>0</v>
      </c>
      <c r="N2420" s="5">
        <f t="shared" si="234"/>
        <v>1</v>
      </c>
      <c r="O2420" s="5">
        <f t="shared" si="231"/>
        <v>0</v>
      </c>
    </row>
    <row r="2421" spans="2:15" x14ac:dyDescent="0.2">
      <c r="B2421" s="34"/>
      <c r="G2421" s="3"/>
      <c r="H2421" s="2"/>
      <c r="I2421" s="12"/>
      <c r="J2421" s="67">
        <f t="shared" si="233"/>
        <v>0</v>
      </c>
      <c r="K2421" s="5">
        <f t="shared" si="229"/>
        <v>0</v>
      </c>
      <c r="L2421" s="54">
        <f t="shared" si="230"/>
        <v>0</v>
      </c>
      <c r="M2421" s="56">
        <f t="shared" si="232"/>
        <v>0</v>
      </c>
      <c r="N2421" s="5">
        <f t="shared" si="234"/>
        <v>1</v>
      </c>
      <c r="O2421" s="5">
        <f t="shared" si="231"/>
        <v>0</v>
      </c>
    </row>
    <row r="2422" spans="2:15" x14ac:dyDescent="0.2">
      <c r="B2422" s="34"/>
      <c r="G2422" s="3"/>
      <c r="H2422" s="2"/>
      <c r="I2422" s="12"/>
      <c r="J2422" s="67">
        <f t="shared" si="233"/>
        <v>0</v>
      </c>
      <c r="K2422" s="5">
        <f t="shared" si="229"/>
        <v>0</v>
      </c>
      <c r="L2422" s="54">
        <f t="shared" si="230"/>
        <v>0</v>
      </c>
      <c r="M2422" s="56">
        <f t="shared" si="232"/>
        <v>0</v>
      </c>
      <c r="N2422" s="5">
        <f t="shared" si="234"/>
        <v>1</v>
      </c>
      <c r="O2422" s="5">
        <f t="shared" si="231"/>
        <v>0</v>
      </c>
    </row>
    <row r="2423" spans="2:15" x14ac:dyDescent="0.2">
      <c r="B2423" s="34"/>
      <c r="G2423" s="3"/>
      <c r="H2423" s="2"/>
      <c r="I2423" s="12"/>
      <c r="J2423" s="67">
        <f t="shared" si="233"/>
        <v>0</v>
      </c>
      <c r="K2423" s="5">
        <f t="shared" si="229"/>
        <v>0</v>
      </c>
      <c r="L2423" s="54">
        <f t="shared" si="230"/>
        <v>0</v>
      </c>
      <c r="M2423" s="56">
        <f t="shared" si="232"/>
        <v>0</v>
      </c>
      <c r="N2423" s="5">
        <f t="shared" si="234"/>
        <v>1</v>
      </c>
      <c r="O2423" s="5">
        <f t="shared" si="231"/>
        <v>0</v>
      </c>
    </row>
    <row r="2424" spans="2:15" x14ac:dyDescent="0.2">
      <c r="B2424" s="34"/>
      <c r="G2424" s="3"/>
      <c r="H2424" s="2"/>
      <c r="I2424" s="12"/>
      <c r="J2424" s="67">
        <f t="shared" si="233"/>
        <v>0</v>
      </c>
      <c r="K2424" s="5">
        <f t="shared" si="229"/>
        <v>0</v>
      </c>
      <c r="L2424" s="54">
        <f t="shared" si="230"/>
        <v>0</v>
      </c>
      <c r="M2424" s="56">
        <f t="shared" si="232"/>
        <v>0</v>
      </c>
      <c r="N2424" s="5">
        <f t="shared" si="234"/>
        <v>1</v>
      </c>
      <c r="O2424" s="5">
        <f t="shared" si="231"/>
        <v>0</v>
      </c>
    </row>
    <row r="2425" spans="2:15" x14ac:dyDescent="0.2">
      <c r="B2425" s="34"/>
      <c r="G2425" s="3"/>
      <c r="H2425" s="2"/>
      <c r="I2425" s="12"/>
      <c r="J2425" s="67">
        <f t="shared" si="233"/>
        <v>0</v>
      </c>
      <c r="K2425" s="5">
        <f t="shared" si="229"/>
        <v>0</v>
      </c>
      <c r="L2425" s="54">
        <f t="shared" si="230"/>
        <v>0</v>
      </c>
      <c r="M2425" s="56">
        <f t="shared" si="232"/>
        <v>0</v>
      </c>
      <c r="N2425" s="5">
        <f t="shared" si="234"/>
        <v>1</v>
      </c>
      <c r="O2425" s="5">
        <f t="shared" si="231"/>
        <v>0</v>
      </c>
    </row>
    <row r="2426" spans="2:15" x14ac:dyDescent="0.2">
      <c r="B2426" s="34"/>
      <c r="G2426" s="3"/>
      <c r="H2426" s="2"/>
      <c r="I2426" s="12"/>
      <c r="J2426" s="67">
        <f t="shared" si="233"/>
        <v>0</v>
      </c>
      <c r="K2426" s="5">
        <f t="shared" si="229"/>
        <v>0</v>
      </c>
      <c r="L2426" s="54">
        <f t="shared" si="230"/>
        <v>0</v>
      </c>
      <c r="M2426" s="56">
        <f t="shared" si="232"/>
        <v>0</v>
      </c>
      <c r="N2426" s="5">
        <f t="shared" si="234"/>
        <v>1</v>
      </c>
      <c r="O2426" s="5">
        <f t="shared" si="231"/>
        <v>0</v>
      </c>
    </row>
    <row r="2427" spans="2:15" x14ac:dyDescent="0.2">
      <c r="B2427" s="34"/>
      <c r="G2427" s="3"/>
      <c r="H2427" s="2"/>
      <c r="I2427" s="12"/>
      <c r="J2427" s="67">
        <f t="shared" si="233"/>
        <v>0</v>
      </c>
      <c r="K2427" s="5">
        <f t="shared" si="229"/>
        <v>0</v>
      </c>
      <c r="L2427" s="54">
        <f t="shared" si="230"/>
        <v>0</v>
      </c>
      <c r="M2427" s="56">
        <f t="shared" si="232"/>
        <v>0</v>
      </c>
      <c r="N2427" s="5">
        <f t="shared" si="234"/>
        <v>1</v>
      </c>
      <c r="O2427" s="5">
        <f t="shared" si="231"/>
        <v>0</v>
      </c>
    </row>
    <row r="2428" spans="2:15" x14ac:dyDescent="0.2">
      <c r="B2428" s="34"/>
      <c r="G2428" s="3"/>
      <c r="H2428" s="2"/>
      <c r="I2428" s="12"/>
      <c r="J2428" s="67">
        <f t="shared" si="233"/>
        <v>0</v>
      </c>
      <c r="K2428" s="5">
        <f t="shared" si="229"/>
        <v>0</v>
      </c>
      <c r="L2428" s="54">
        <f t="shared" si="230"/>
        <v>0</v>
      </c>
      <c r="M2428" s="56">
        <f t="shared" si="232"/>
        <v>0</v>
      </c>
      <c r="N2428" s="5">
        <f t="shared" si="234"/>
        <v>1</v>
      </c>
      <c r="O2428" s="5">
        <f t="shared" si="231"/>
        <v>0</v>
      </c>
    </row>
    <row r="2429" spans="2:15" x14ac:dyDescent="0.2">
      <c r="B2429" s="34"/>
      <c r="G2429" s="3"/>
      <c r="H2429" s="2"/>
      <c r="I2429" s="12"/>
      <c r="J2429" s="67">
        <f t="shared" si="233"/>
        <v>0</v>
      </c>
      <c r="K2429" s="5">
        <f t="shared" si="229"/>
        <v>0</v>
      </c>
      <c r="L2429" s="54">
        <f t="shared" si="230"/>
        <v>0</v>
      </c>
      <c r="M2429" s="56">
        <f t="shared" si="232"/>
        <v>0</v>
      </c>
      <c r="N2429" s="5">
        <f t="shared" si="234"/>
        <v>1</v>
      </c>
      <c r="O2429" s="5">
        <f t="shared" si="231"/>
        <v>0</v>
      </c>
    </row>
    <row r="2430" spans="2:15" x14ac:dyDescent="0.2">
      <c r="B2430" s="34"/>
      <c r="G2430" s="3"/>
      <c r="H2430" s="2"/>
      <c r="I2430" s="12"/>
      <c r="J2430" s="67">
        <f t="shared" si="233"/>
        <v>0</v>
      </c>
      <c r="K2430" s="5">
        <f t="shared" si="229"/>
        <v>0</v>
      </c>
      <c r="L2430" s="54">
        <f t="shared" si="230"/>
        <v>0</v>
      </c>
      <c r="M2430" s="56">
        <f t="shared" si="232"/>
        <v>0</v>
      </c>
      <c r="N2430" s="5">
        <f t="shared" si="234"/>
        <v>1</v>
      </c>
      <c r="O2430" s="5">
        <f t="shared" si="231"/>
        <v>0</v>
      </c>
    </row>
    <row r="2431" spans="2:15" x14ac:dyDescent="0.2">
      <c r="B2431" s="34"/>
      <c r="G2431" s="3"/>
      <c r="H2431" s="2"/>
      <c r="I2431" s="12"/>
      <c r="J2431" s="67">
        <f t="shared" si="233"/>
        <v>0</v>
      </c>
      <c r="K2431" s="5">
        <f t="shared" si="229"/>
        <v>0</v>
      </c>
      <c r="L2431" s="54">
        <f t="shared" si="230"/>
        <v>0</v>
      </c>
      <c r="M2431" s="56" t="e">
        <f>IF(D2431="",#REF!,D2431)</f>
        <v>#REF!</v>
      </c>
      <c r="N2431" s="5">
        <f t="shared" si="234"/>
        <v>1</v>
      </c>
      <c r="O2431" s="5">
        <f t="shared" si="231"/>
        <v>0</v>
      </c>
    </row>
    <row r="2432" spans="2:15" x14ac:dyDescent="0.2">
      <c r="B2432" s="34"/>
      <c r="G2432" s="3"/>
      <c r="H2432" s="2"/>
      <c r="I2432" s="12"/>
      <c r="J2432" s="67">
        <f t="shared" si="233"/>
        <v>0</v>
      </c>
      <c r="K2432" s="5">
        <f t="shared" si="229"/>
        <v>0</v>
      </c>
      <c r="L2432" s="54">
        <f t="shared" si="230"/>
        <v>0</v>
      </c>
      <c r="M2432" s="56">
        <f t="shared" si="232"/>
        <v>0</v>
      </c>
      <c r="N2432" s="5">
        <f t="shared" si="234"/>
        <v>1</v>
      </c>
      <c r="O2432" s="5">
        <f t="shared" si="231"/>
        <v>0</v>
      </c>
    </row>
    <row r="2433" spans="2:15" x14ac:dyDescent="0.2">
      <c r="B2433" s="34"/>
      <c r="G2433" s="3"/>
      <c r="H2433" s="2"/>
      <c r="I2433" s="12"/>
      <c r="J2433" s="67">
        <f t="shared" si="233"/>
        <v>0</v>
      </c>
      <c r="K2433" s="5">
        <f t="shared" si="229"/>
        <v>0</v>
      </c>
      <c r="L2433" s="54">
        <f t="shared" si="230"/>
        <v>0</v>
      </c>
      <c r="M2433" s="56">
        <f t="shared" si="232"/>
        <v>0</v>
      </c>
      <c r="N2433" s="5">
        <f t="shared" si="234"/>
        <v>1</v>
      </c>
      <c r="O2433" s="5">
        <f t="shared" si="231"/>
        <v>0</v>
      </c>
    </row>
    <row r="2434" spans="2:15" x14ac:dyDescent="0.2">
      <c r="B2434" s="34"/>
      <c r="G2434" s="3"/>
      <c r="H2434" s="2"/>
      <c r="I2434" s="12"/>
      <c r="J2434" s="67">
        <f t="shared" si="233"/>
        <v>0</v>
      </c>
      <c r="K2434" s="5">
        <f t="shared" si="229"/>
        <v>0</v>
      </c>
      <c r="L2434" s="54">
        <f t="shared" si="230"/>
        <v>0</v>
      </c>
      <c r="M2434" s="56" t="e">
        <f>IF(D2434="",#REF!,D2434)</f>
        <v>#REF!</v>
      </c>
      <c r="N2434" s="5">
        <f t="shared" si="234"/>
        <v>1</v>
      </c>
      <c r="O2434" s="5">
        <f t="shared" si="231"/>
        <v>0</v>
      </c>
    </row>
    <row r="2435" spans="2:15" x14ac:dyDescent="0.2">
      <c r="B2435" s="34"/>
      <c r="G2435" s="3"/>
      <c r="H2435" s="2"/>
      <c r="I2435" s="12"/>
      <c r="J2435" s="67">
        <f t="shared" si="233"/>
        <v>0</v>
      </c>
      <c r="K2435" s="5">
        <f t="shared" si="229"/>
        <v>0</v>
      </c>
      <c r="L2435" s="54">
        <f t="shared" si="230"/>
        <v>0</v>
      </c>
      <c r="M2435" s="56" t="e">
        <f>IF(D2435="",#REF!,D2435)</f>
        <v>#REF!</v>
      </c>
      <c r="N2435" s="5">
        <f t="shared" si="234"/>
        <v>1</v>
      </c>
      <c r="O2435" s="5">
        <f t="shared" si="231"/>
        <v>0</v>
      </c>
    </row>
    <row r="2436" spans="2:15" x14ac:dyDescent="0.2">
      <c r="B2436" s="34"/>
      <c r="G2436" s="3"/>
      <c r="H2436" s="2"/>
      <c r="I2436" s="12"/>
      <c r="J2436" s="67">
        <f t="shared" si="233"/>
        <v>0</v>
      </c>
      <c r="K2436" s="5">
        <f t="shared" si="229"/>
        <v>0</v>
      </c>
      <c r="L2436" s="54">
        <f t="shared" si="230"/>
        <v>0</v>
      </c>
      <c r="M2436" s="56">
        <f t="shared" si="232"/>
        <v>0</v>
      </c>
      <c r="N2436" s="5">
        <f t="shared" si="234"/>
        <v>1</v>
      </c>
      <c r="O2436" s="5">
        <f t="shared" si="231"/>
        <v>0</v>
      </c>
    </row>
    <row r="2437" spans="2:15" x14ac:dyDescent="0.2">
      <c r="B2437" s="34"/>
      <c r="G2437" s="3"/>
      <c r="H2437" s="2"/>
      <c r="I2437" s="12"/>
      <c r="J2437" s="67">
        <f t="shared" si="233"/>
        <v>0</v>
      </c>
      <c r="K2437" s="5">
        <f t="shared" ref="K2437:K2500" si="235">IF(J2437&gt;0,1,0)</f>
        <v>0</v>
      </c>
      <c r="L2437" s="54">
        <f t="shared" ref="L2437:L2500" si="236">IF(K2437=0,0,IF(I2437="did not close",0,IF(I2437="",0,1)))</f>
        <v>0</v>
      </c>
      <c r="M2437" s="56">
        <f t="shared" si="232"/>
        <v>0</v>
      </c>
      <c r="N2437" s="5">
        <f t="shared" si="234"/>
        <v>1</v>
      </c>
      <c r="O2437" s="5">
        <f t="shared" ref="O2437:O2500" si="237">IF(K2437=0,IF(I2437="did not close",0,IF(I2437="",0,1)),0)</f>
        <v>0</v>
      </c>
    </row>
    <row r="2438" spans="2:15" x14ac:dyDescent="0.2">
      <c r="B2438" s="34"/>
      <c r="G2438" s="3"/>
      <c r="H2438" s="2"/>
      <c r="I2438" s="12"/>
      <c r="J2438" s="67">
        <f t="shared" si="233"/>
        <v>0</v>
      </c>
      <c r="K2438" s="5">
        <f t="shared" si="235"/>
        <v>0</v>
      </c>
      <c r="L2438" s="54">
        <f t="shared" si="236"/>
        <v>0</v>
      </c>
      <c r="M2438" s="56">
        <f t="shared" si="232"/>
        <v>0</v>
      </c>
      <c r="N2438" s="5">
        <f t="shared" si="234"/>
        <v>1</v>
      </c>
      <c r="O2438" s="5">
        <f t="shared" si="237"/>
        <v>0</v>
      </c>
    </row>
    <row r="2439" spans="2:15" x14ac:dyDescent="0.2">
      <c r="B2439" s="34"/>
      <c r="G2439" s="3"/>
      <c r="H2439" s="2"/>
      <c r="I2439" s="12"/>
      <c r="J2439" s="67">
        <f t="shared" si="233"/>
        <v>0</v>
      </c>
      <c r="K2439" s="5">
        <f t="shared" si="235"/>
        <v>0</v>
      </c>
      <c r="L2439" s="54">
        <f t="shared" si="236"/>
        <v>0</v>
      </c>
      <c r="M2439" s="56">
        <f t="shared" si="232"/>
        <v>0</v>
      </c>
      <c r="N2439" s="5">
        <f t="shared" si="234"/>
        <v>1</v>
      </c>
      <c r="O2439" s="5">
        <f t="shared" si="237"/>
        <v>0</v>
      </c>
    </row>
    <row r="2440" spans="2:15" x14ac:dyDescent="0.2">
      <c r="B2440" s="34"/>
      <c r="G2440" s="3"/>
      <c r="H2440" s="2"/>
      <c r="I2440" s="12"/>
      <c r="J2440" s="67">
        <f t="shared" si="233"/>
        <v>0</v>
      </c>
      <c r="K2440" s="5">
        <f t="shared" si="235"/>
        <v>0</v>
      </c>
      <c r="L2440" s="54">
        <f t="shared" si="236"/>
        <v>0</v>
      </c>
      <c r="M2440" s="56">
        <f t="shared" si="232"/>
        <v>0</v>
      </c>
      <c r="N2440" s="5">
        <f t="shared" si="234"/>
        <v>1</v>
      </c>
      <c r="O2440" s="5">
        <f t="shared" si="237"/>
        <v>0</v>
      </c>
    </row>
    <row r="2441" spans="2:15" x14ac:dyDescent="0.2">
      <c r="B2441" s="34"/>
      <c r="G2441" s="3"/>
      <c r="H2441" s="2"/>
      <c r="I2441" s="12"/>
      <c r="J2441" s="67">
        <f t="shared" si="233"/>
        <v>0</v>
      </c>
      <c r="K2441" s="5">
        <f t="shared" si="235"/>
        <v>0</v>
      </c>
      <c r="L2441" s="54">
        <f t="shared" si="236"/>
        <v>0</v>
      </c>
      <c r="M2441" s="56">
        <f t="shared" si="232"/>
        <v>0</v>
      </c>
      <c r="N2441" s="5">
        <f t="shared" si="234"/>
        <v>1</v>
      </c>
      <c r="O2441" s="5">
        <f t="shared" si="237"/>
        <v>0</v>
      </c>
    </row>
    <row r="2442" spans="2:15" x14ac:dyDescent="0.2">
      <c r="B2442" s="34"/>
      <c r="G2442" s="3"/>
      <c r="H2442" s="2"/>
      <c r="I2442" s="12"/>
      <c r="J2442" s="67">
        <f t="shared" si="233"/>
        <v>0</v>
      </c>
      <c r="K2442" s="5">
        <f t="shared" si="235"/>
        <v>0</v>
      </c>
      <c r="L2442" s="54">
        <f t="shared" si="236"/>
        <v>0</v>
      </c>
      <c r="M2442" s="56">
        <f t="shared" si="232"/>
        <v>0</v>
      </c>
      <c r="N2442" s="5">
        <f t="shared" si="234"/>
        <v>1</v>
      </c>
      <c r="O2442" s="5">
        <f t="shared" si="237"/>
        <v>0</v>
      </c>
    </row>
    <row r="2443" spans="2:15" x14ac:dyDescent="0.2">
      <c r="B2443" s="34"/>
      <c r="G2443" s="3"/>
      <c r="H2443" s="2"/>
      <c r="I2443" s="12"/>
      <c r="J2443" s="67">
        <f t="shared" si="233"/>
        <v>0</v>
      </c>
      <c r="K2443" s="5">
        <f t="shared" si="235"/>
        <v>0</v>
      </c>
      <c r="L2443" s="54">
        <f t="shared" si="236"/>
        <v>0</v>
      </c>
      <c r="M2443" s="56">
        <f t="shared" si="232"/>
        <v>0</v>
      </c>
      <c r="N2443" s="5">
        <f t="shared" si="234"/>
        <v>1</v>
      </c>
      <c r="O2443" s="5">
        <f t="shared" si="237"/>
        <v>0</v>
      </c>
    </row>
    <row r="2444" spans="2:15" x14ac:dyDescent="0.2">
      <c r="B2444" s="34"/>
      <c r="G2444" s="3"/>
      <c r="H2444" s="2"/>
      <c r="I2444" s="12"/>
      <c r="J2444" s="67">
        <f t="shared" si="233"/>
        <v>0</v>
      </c>
      <c r="K2444" s="5">
        <f t="shared" si="235"/>
        <v>0</v>
      </c>
      <c r="L2444" s="54">
        <f t="shared" si="236"/>
        <v>0</v>
      </c>
      <c r="M2444" s="56">
        <f t="shared" si="232"/>
        <v>0</v>
      </c>
      <c r="N2444" s="5">
        <f t="shared" si="234"/>
        <v>1</v>
      </c>
      <c r="O2444" s="5">
        <f t="shared" si="237"/>
        <v>0</v>
      </c>
    </row>
    <row r="2445" spans="2:15" x14ac:dyDescent="0.2">
      <c r="B2445" s="34"/>
      <c r="G2445" s="3"/>
      <c r="H2445" s="2"/>
      <c r="I2445" s="12"/>
      <c r="J2445" s="67">
        <f t="shared" si="233"/>
        <v>0</v>
      </c>
      <c r="K2445" s="5">
        <f t="shared" si="235"/>
        <v>0</v>
      </c>
      <c r="L2445" s="54">
        <f t="shared" si="236"/>
        <v>0</v>
      </c>
      <c r="M2445" s="56">
        <f t="shared" si="232"/>
        <v>0</v>
      </c>
      <c r="N2445" s="5">
        <f t="shared" si="234"/>
        <v>1</v>
      </c>
      <c r="O2445" s="5">
        <f t="shared" si="237"/>
        <v>0</v>
      </c>
    </row>
    <row r="2446" spans="2:15" x14ac:dyDescent="0.2">
      <c r="B2446" s="34"/>
      <c r="G2446" s="3"/>
      <c r="H2446" s="2"/>
      <c r="I2446" s="12"/>
      <c r="J2446" s="67">
        <f t="shared" si="233"/>
        <v>0</v>
      </c>
      <c r="K2446" s="5">
        <f t="shared" si="235"/>
        <v>0</v>
      </c>
      <c r="L2446" s="54">
        <f t="shared" si="236"/>
        <v>0</v>
      </c>
      <c r="M2446" s="56">
        <f t="shared" si="232"/>
        <v>0</v>
      </c>
      <c r="N2446" s="5">
        <f t="shared" si="234"/>
        <v>1</v>
      </c>
      <c r="O2446" s="5">
        <f t="shared" si="237"/>
        <v>0</v>
      </c>
    </row>
    <row r="2447" spans="2:15" x14ac:dyDescent="0.2">
      <c r="B2447" s="34"/>
      <c r="G2447" s="3"/>
      <c r="H2447" s="2"/>
      <c r="I2447" s="12"/>
      <c r="J2447" s="67">
        <f t="shared" si="233"/>
        <v>0</v>
      </c>
      <c r="K2447" s="5">
        <f t="shared" si="235"/>
        <v>0</v>
      </c>
      <c r="L2447" s="54">
        <f t="shared" si="236"/>
        <v>0</v>
      </c>
      <c r="M2447" s="56">
        <f t="shared" si="232"/>
        <v>0</v>
      </c>
      <c r="N2447" s="5">
        <f t="shared" si="234"/>
        <v>1</v>
      </c>
      <c r="O2447" s="5">
        <f t="shared" si="237"/>
        <v>0</v>
      </c>
    </row>
    <row r="2448" spans="2:15" x14ac:dyDescent="0.2">
      <c r="B2448" s="34"/>
      <c r="G2448" s="3"/>
      <c r="H2448" s="2"/>
      <c r="I2448" s="12"/>
      <c r="J2448" s="67">
        <f t="shared" si="233"/>
        <v>0</v>
      </c>
      <c r="K2448" s="5">
        <f t="shared" si="235"/>
        <v>0</v>
      </c>
      <c r="L2448" s="54">
        <f t="shared" si="236"/>
        <v>0</v>
      </c>
      <c r="M2448" s="56" t="e">
        <f>IF(D2448="",#REF!,D2448)</f>
        <v>#REF!</v>
      </c>
      <c r="N2448" s="5">
        <f t="shared" si="234"/>
        <v>1</v>
      </c>
      <c r="O2448" s="5">
        <f t="shared" si="237"/>
        <v>0</v>
      </c>
    </row>
    <row r="2449" spans="2:15" x14ac:dyDescent="0.2">
      <c r="B2449" s="34"/>
      <c r="G2449" s="3"/>
      <c r="H2449" s="2"/>
      <c r="I2449" s="12"/>
      <c r="J2449" s="67">
        <f t="shared" si="233"/>
        <v>0</v>
      </c>
      <c r="K2449" s="5">
        <f t="shared" si="235"/>
        <v>0</v>
      </c>
      <c r="L2449" s="54">
        <f t="shared" si="236"/>
        <v>0</v>
      </c>
      <c r="M2449" s="56">
        <f t="shared" si="232"/>
        <v>0</v>
      </c>
      <c r="N2449" s="5">
        <f t="shared" si="234"/>
        <v>1</v>
      </c>
      <c r="O2449" s="5">
        <f t="shared" si="237"/>
        <v>0</v>
      </c>
    </row>
    <row r="2450" spans="2:15" x14ac:dyDescent="0.2">
      <c r="B2450" s="34"/>
      <c r="G2450" s="3"/>
      <c r="H2450" s="2"/>
      <c r="I2450" s="12"/>
      <c r="J2450" s="67">
        <f t="shared" si="233"/>
        <v>0</v>
      </c>
      <c r="K2450" s="5">
        <f t="shared" si="235"/>
        <v>0</v>
      </c>
      <c r="L2450" s="54">
        <f t="shared" si="236"/>
        <v>0</v>
      </c>
      <c r="M2450" s="56">
        <f t="shared" si="232"/>
        <v>0</v>
      </c>
      <c r="N2450" s="5">
        <f t="shared" si="234"/>
        <v>1</v>
      </c>
      <c r="O2450" s="5">
        <f t="shared" si="237"/>
        <v>0</v>
      </c>
    </row>
    <row r="2451" spans="2:15" x14ac:dyDescent="0.2">
      <c r="B2451" s="34"/>
      <c r="G2451" s="3"/>
      <c r="H2451" s="2"/>
      <c r="I2451" s="12"/>
      <c r="J2451" s="67">
        <f t="shared" si="233"/>
        <v>0</v>
      </c>
      <c r="K2451" s="5">
        <f t="shared" si="235"/>
        <v>0</v>
      </c>
      <c r="L2451" s="54">
        <f t="shared" si="236"/>
        <v>0</v>
      </c>
      <c r="M2451" s="56">
        <f t="shared" si="232"/>
        <v>0</v>
      </c>
      <c r="N2451" s="5">
        <f t="shared" si="234"/>
        <v>1</v>
      </c>
      <c r="O2451" s="5">
        <f t="shared" si="237"/>
        <v>0</v>
      </c>
    </row>
    <row r="2452" spans="2:15" x14ac:dyDescent="0.2">
      <c r="B2452" s="34"/>
      <c r="G2452" s="3"/>
      <c r="H2452" s="2"/>
      <c r="I2452" s="12"/>
      <c r="J2452" s="67">
        <f t="shared" si="233"/>
        <v>0</v>
      </c>
      <c r="K2452" s="5">
        <f t="shared" si="235"/>
        <v>0</v>
      </c>
      <c r="L2452" s="54">
        <f t="shared" si="236"/>
        <v>0</v>
      </c>
      <c r="M2452" s="56" t="e">
        <f>IF(D2452="",#REF!,D2452)</f>
        <v>#REF!</v>
      </c>
      <c r="N2452" s="5">
        <f t="shared" si="234"/>
        <v>1</v>
      </c>
      <c r="O2452" s="5">
        <f t="shared" si="237"/>
        <v>0</v>
      </c>
    </row>
    <row r="2453" spans="2:15" x14ac:dyDescent="0.2">
      <c r="B2453" s="34"/>
      <c r="G2453" s="3"/>
      <c r="H2453" s="2"/>
      <c r="I2453" s="12"/>
      <c r="J2453" s="67">
        <f t="shared" si="233"/>
        <v>0</v>
      </c>
      <c r="K2453" s="5">
        <f t="shared" si="235"/>
        <v>0</v>
      </c>
      <c r="L2453" s="54">
        <f t="shared" si="236"/>
        <v>0</v>
      </c>
      <c r="M2453" s="56">
        <f t="shared" si="232"/>
        <v>0</v>
      </c>
      <c r="N2453" s="5">
        <f t="shared" si="234"/>
        <v>1</v>
      </c>
      <c r="O2453" s="5">
        <f t="shared" si="237"/>
        <v>0</v>
      </c>
    </row>
    <row r="2454" spans="2:15" x14ac:dyDescent="0.2">
      <c r="B2454" s="34"/>
      <c r="G2454" s="3"/>
      <c r="H2454" s="2"/>
      <c r="I2454" s="12"/>
      <c r="J2454" s="67">
        <f t="shared" si="233"/>
        <v>0</v>
      </c>
      <c r="K2454" s="5">
        <f t="shared" si="235"/>
        <v>0</v>
      </c>
      <c r="L2454" s="54">
        <f t="shared" si="236"/>
        <v>0</v>
      </c>
      <c r="M2454" s="56">
        <f t="shared" si="232"/>
        <v>0</v>
      </c>
      <c r="N2454" s="5">
        <f t="shared" si="234"/>
        <v>1</v>
      </c>
      <c r="O2454" s="5">
        <f t="shared" si="237"/>
        <v>0</v>
      </c>
    </row>
    <row r="2455" spans="2:15" x14ac:dyDescent="0.2">
      <c r="B2455" s="34"/>
      <c r="G2455" s="3"/>
      <c r="H2455" s="2"/>
      <c r="I2455" s="12"/>
      <c r="J2455" s="67">
        <f t="shared" si="233"/>
        <v>0</v>
      </c>
      <c r="K2455" s="5">
        <f t="shared" si="235"/>
        <v>0</v>
      </c>
      <c r="L2455" s="54">
        <f t="shared" si="236"/>
        <v>0</v>
      </c>
      <c r="M2455" s="56">
        <f t="shared" si="232"/>
        <v>0</v>
      </c>
      <c r="N2455" s="5">
        <f t="shared" si="234"/>
        <v>1</v>
      </c>
      <c r="O2455" s="5">
        <f t="shared" si="237"/>
        <v>0</v>
      </c>
    </row>
    <row r="2456" spans="2:15" x14ac:dyDescent="0.2">
      <c r="B2456" s="34"/>
      <c r="G2456" s="3"/>
      <c r="H2456" s="2"/>
      <c r="I2456" s="12"/>
      <c r="J2456" s="67">
        <f t="shared" si="233"/>
        <v>0</v>
      </c>
      <c r="K2456" s="5">
        <f t="shared" si="235"/>
        <v>0</v>
      </c>
      <c r="L2456" s="54">
        <f t="shared" si="236"/>
        <v>0</v>
      </c>
      <c r="M2456" s="56" t="e">
        <f>IF(D2456="",#REF!,D2456)</f>
        <v>#REF!</v>
      </c>
      <c r="N2456" s="5">
        <f t="shared" si="234"/>
        <v>1</v>
      </c>
      <c r="O2456" s="5">
        <f t="shared" si="237"/>
        <v>0</v>
      </c>
    </row>
    <row r="2457" spans="2:15" x14ac:dyDescent="0.2">
      <c r="B2457" s="34"/>
      <c r="G2457" s="3"/>
      <c r="H2457" s="2"/>
      <c r="I2457" s="12"/>
      <c r="J2457" s="67">
        <f t="shared" si="233"/>
        <v>0</v>
      </c>
      <c r="K2457" s="5">
        <f t="shared" si="235"/>
        <v>0</v>
      </c>
      <c r="L2457" s="54">
        <f t="shared" si="236"/>
        <v>0</v>
      </c>
      <c r="M2457" s="56">
        <f t="shared" si="232"/>
        <v>0</v>
      </c>
      <c r="N2457" s="5">
        <f t="shared" si="234"/>
        <v>1</v>
      </c>
      <c r="O2457" s="5">
        <f t="shared" si="237"/>
        <v>0</v>
      </c>
    </row>
    <row r="2458" spans="2:15" x14ac:dyDescent="0.2">
      <c r="B2458" s="34"/>
      <c r="G2458" s="3"/>
      <c r="H2458" s="2"/>
      <c r="I2458" s="12"/>
      <c r="J2458" s="67">
        <f t="shared" si="233"/>
        <v>0</v>
      </c>
      <c r="K2458" s="5">
        <f t="shared" si="235"/>
        <v>0</v>
      </c>
      <c r="L2458" s="54">
        <f t="shared" si="236"/>
        <v>0</v>
      </c>
      <c r="M2458" s="56">
        <f t="shared" si="232"/>
        <v>0</v>
      </c>
      <c r="N2458" s="5">
        <f t="shared" si="234"/>
        <v>1</v>
      </c>
      <c r="O2458" s="5">
        <f t="shared" si="237"/>
        <v>0</v>
      </c>
    </row>
    <row r="2459" spans="2:15" x14ac:dyDescent="0.2">
      <c r="B2459" s="34"/>
      <c r="G2459" s="3"/>
      <c r="H2459" s="2"/>
      <c r="I2459" s="12"/>
      <c r="J2459" s="67">
        <f t="shared" si="233"/>
        <v>0</v>
      </c>
      <c r="K2459" s="5">
        <f t="shared" si="235"/>
        <v>0</v>
      </c>
      <c r="L2459" s="54">
        <f t="shared" si="236"/>
        <v>0</v>
      </c>
      <c r="M2459" s="56">
        <f t="shared" si="232"/>
        <v>0</v>
      </c>
      <c r="N2459" s="5">
        <f t="shared" si="234"/>
        <v>1</v>
      </c>
      <c r="O2459" s="5">
        <f t="shared" si="237"/>
        <v>0</v>
      </c>
    </row>
    <row r="2460" spans="2:15" x14ac:dyDescent="0.2">
      <c r="B2460" s="34"/>
      <c r="G2460" s="3"/>
      <c r="H2460" s="2"/>
      <c r="I2460" s="12"/>
      <c r="J2460" s="67">
        <f t="shared" si="233"/>
        <v>0</v>
      </c>
      <c r="K2460" s="5">
        <f t="shared" si="235"/>
        <v>0</v>
      </c>
      <c r="L2460" s="54">
        <f t="shared" si="236"/>
        <v>0</v>
      </c>
      <c r="M2460" s="56">
        <f t="shared" si="232"/>
        <v>0</v>
      </c>
      <c r="N2460" s="5">
        <f t="shared" si="234"/>
        <v>1</v>
      </c>
      <c r="O2460" s="5">
        <f t="shared" si="237"/>
        <v>0</v>
      </c>
    </row>
    <row r="2461" spans="2:15" x14ac:dyDescent="0.2">
      <c r="B2461" s="34"/>
      <c r="G2461" s="3"/>
      <c r="H2461" s="2"/>
      <c r="I2461" s="12"/>
      <c r="J2461" s="67">
        <f t="shared" si="233"/>
        <v>0</v>
      </c>
      <c r="K2461" s="5">
        <f t="shared" si="235"/>
        <v>0</v>
      </c>
      <c r="L2461" s="54">
        <f t="shared" si="236"/>
        <v>0</v>
      </c>
      <c r="M2461" s="56">
        <f t="shared" si="232"/>
        <v>0</v>
      </c>
      <c r="N2461" s="5">
        <f t="shared" si="234"/>
        <v>1</v>
      </c>
      <c r="O2461" s="5">
        <f t="shared" si="237"/>
        <v>0</v>
      </c>
    </row>
    <row r="2462" spans="2:15" x14ac:dyDescent="0.2">
      <c r="B2462" s="34"/>
      <c r="G2462" s="3"/>
      <c r="H2462" s="2"/>
      <c r="I2462" s="12"/>
      <c r="J2462" s="67">
        <f t="shared" si="233"/>
        <v>0</v>
      </c>
      <c r="K2462" s="5">
        <f t="shared" si="235"/>
        <v>0</v>
      </c>
      <c r="L2462" s="54">
        <f t="shared" si="236"/>
        <v>0</v>
      </c>
      <c r="M2462" s="56">
        <f t="shared" si="232"/>
        <v>0</v>
      </c>
      <c r="N2462" s="5">
        <f t="shared" si="234"/>
        <v>1</v>
      </c>
      <c r="O2462" s="5">
        <f t="shared" si="237"/>
        <v>0</v>
      </c>
    </row>
    <row r="2463" spans="2:15" x14ac:dyDescent="0.2">
      <c r="B2463" s="34"/>
      <c r="G2463" s="3"/>
      <c r="H2463" s="2"/>
      <c r="I2463" s="12"/>
      <c r="J2463" s="67">
        <f t="shared" si="233"/>
        <v>0</v>
      </c>
      <c r="K2463" s="5">
        <f t="shared" si="235"/>
        <v>0</v>
      </c>
      <c r="L2463" s="54">
        <f t="shared" si="236"/>
        <v>0</v>
      </c>
      <c r="M2463" s="56">
        <f t="shared" ref="M2463:M2524" si="238">IF(D2463="",D2462,D2463)</f>
        <v>0</v>
      </c>
      <c r="N2463" s="5">
        <f t="shared" si="234"/>
        <v>1</v>
      </c>
      <c r="O2463" s="5">
        <f t="shared" si="237"/>
        <v>0</v>
      </c>
    </row>
    <row r="2464" spans="2:15" x14ac:dyDescent="0.2">
      <c r="B2464" s="34"/>
      <c r="G2464" s="3"/>
      <c r="H2464" s="2"/>
      <c r="I2464" s="12"/>
      <c r="J2464" s="67">
        <f t="shared" si="233"/>
        <v>0</v>
      </c>
      <c r="K2464" s="5">
        <f t="shared" si="235"/>
        <v>0</v>
      </c>
      <c r="L2464" s="54">
        <f t="shared" si="236"/>
        <v>0</v>
      </c>
      <c r="M2464" s="56">
        <f t="shared" si="238"/>
        <v>0</v>
      </c>
      <c r="N2464" s="5">
        <f t="shared" si="234"/>
        <v>1</v>
      </c>
      <c r="O2464" s="5">
        <f t="shared" si="237"/>
        <v>0</v>
      </c>
    </row>
    <row r="2465" spans="2:15" x14ac:dyDescent="0.2">
      <c r="B2465" s="34"/>
      <c r="G2465" s="3"/>
      <c r="H2465" s="2"/>
      <c r="I2465" s="12"/>
      <c r="J2465" s="67">
        <f t="shared" si="233"/>
        <v>0</v>
      </c>
      <c r="K2465" s="5">
        <f t="shared" si="235"/>
        <v>0</v>
      </c>
      <c r="L2465" s="54">
        <f t="shared" si="236"/>
        <v>0</v>
      </c>
      <c r="M2465" s="56">
        <f t="shared" si="238"/>
        <v>0</v>
      </c>
      <c r="N2465" s="5">
        <f t="shared" si="234"/>
        <v>1</v>
      </c>
      <c r="O2465" s="5">
        <f t="shared" si="237"/>
        <v>0</v>
      </c>
    </row>
    <row r="2466" spans="2:15" x14ac:dyDescent="0.2">
      <c r="B2466" s="34"/>
      <c r="G2466" s="3"/>
      <c r="H2466" s="2"/>
      <c r="I2466" s="12"/>
      <c r="J2466" s="67">
        <f t="shared" si="233"/>
        <v>0</v>
      </c>
      <c r="K2466" s="5">
        <f t="shared" si="235"/>
        <v>0</v>
      </c>
      <c r="L2466" s="54">
        <f t="shared" si="236"/>
        <v>0</v>
      </c>
      <c r="M2466" s="56">
        <f t="shared" si="238"/>
        <v>0</v>
      </c>
      <c r="N2466" s="5">
        <f t="shared" si="234"/>
        <v>1</v>
      </c>
      <c r="O2466" s="5">
        <f t="shared" si="237"/>
        <v>0</v>
      </c>
    </row>
    <row r="2467" spans="2:15" x14ac:dyDescent="0.2">
      <c r="B2467" s="34"/>
      <c r="G2467" s="3"/>
      <c r="H2467" s="2"/>
      <c r="I2467" s="12"/>
      <c r="J2467" s="67">
        <f t="shared" si="233"/>
        <v>0</v>
      </c>
      <c r="K2467" s="5">
        <f t="shared" si="235"/>
        <v>0</v>
      </c>
      <c r="L2467" s="54">
        <f t="shared" si="236"/>
        <v>0</v>
      </c>
      <c r="M2467" s="56">
        <f t="shared" si="238"/>
        <v>0</v>
      </c>
      <c r="N2467" s="5">
        <f t="shared" si="234"/>
        <v>1</v>
      </c>
      <c r="O2467" s="5">
        <f t="shared" si="237"/>
        <v>0</v>
      </c>
    </row>
    <row r="2468" spans="2:15" x14ac:dyDescent="0.2">
      <c r="B2468" s="34"/>
      <c r="G2468" s="3"/>
      <c r="H2468" s="2"/>
      <c r="I2468" s="12"/>
      <c r="J2468" s="67">
        <f t="shared" si="233"/>
        <v>0</v>
      </c>
      <c r="K2468" s="5">
        <f t="shared" si="235"/>
        <v>0</v>
      </c>
      <c r="L2468" s="54">
        <f t="shared" si="236"/>
        <v>0</v>
      </c>
      <c r="M2468" s="56">
        <f t="shared" si="238"/>
        <v>0</v>
      </c>
      <c r="N2468" s="5">
        <f t="shared" si="234"/>
        <v>1</v>
      </c>
      <c r="O2468" s="5">
        <f t="shared" si="237"/>
        <v>0</v>
      </c>
    </row>
    <row r="2469" spans="2:15" x14ac:dyDescent="0.2">
      <c r="B2469" s="34"/>
      <c r="G2469" s="3"/>
      <c r="H2469" s="2"/>
      <c r="I2469" s="12"/>
      <c r="J2469" s="67">
        <f t="shared" si="233"/>
        <v>0</v>
      </c>
      <c r="K2469" s="5">
        <f t="shared" si="235"/>
        <v>0</v>
      </c>
      <c r="L2469" s="54">
        <f t="shared" si="236"/>
        <v>0</v>
      </c>
      <c r="M2469" s="56">
        <f t="shared" si="238"/>
        <v>0</v>
      </c>
      <c r="N2469" s="5">
        <f t="shared" si="234"/>
        <v>1</v>
      </c>
      <c r="O2469" s="5">
        <f t="shared" si="237"/>
        <v>0</v>
      </c>
    </row>
    <row r="2470" spans="2:15" x14ac:dyDescent="0.2">
      <c r="B2470" s="34"/>
      <c r="G2470" s="3"/>
      <c r="H2470" s="2"/>
      <c r="I2470" s="12"/>
      <c r="J2470" s="67">
        <f t="shared" si="233"/>
        <v>0</v>
      </c>
      <c r="K2470" s="5">
        <f t="shared" si="235"/>
        <v>0</v>
      </c>
      <c r="L2470" s="54">
        <f t="shared" si="236"/>
        <v>0</v>
      </c>
      <c r="M2470" s="56">
        <f t="shared" si="238"/>
        <v>0</v>
      </c>
      <c r="N2470" s="5">
        <f t="shared" si="234"/>
        <v>1</v>
      </c>
      <c r="O2470" s="5">
        <f t="shared" si="237"/>
        <v>0</v>
      </c>
    </row>
    <row r="2471" spans="2:15" x14ac:dyDescent="0.2">
      <c r="B2471" s="34"/>
      <c r="G2471" s="3"/>
      <c r="H2471" s="2"/>
      <c r="I2471" s="12"/>
      <c r="J2471" s="67">
        <f t="shared" si="233"/>
        <v>0</v>
      </c>
      <c r="K2471" s="5">
        <f t="shared" si="235"/>
        <v>0</v>
      </c>
      <c r="L2471" s="54">
        <f t="shared" si="236"/>
        <v>0</v>
      </c>
      <c r="M2471" s="56">
        <f t="shared" si="238"/>
        <v>0</v>
      </c>
      <c r="N2471" s="5">
        <f t="shared" si="234"/>
        <v>1</v>
      </c>
      <c r="O2471" s="5">
        <f t="shared" si="237"/>
        <v>0</v>
      </c>
    </row>
    <row r="2472" spans="2:15" x14ac:dyDescent="0.2">
      <c r="B2472" s="34"/>
      <c r="G2472" s="3"/>
      <c r="H2472" s="2"/>
      <c r="I2472" s="12"/>
      <c r="J2472" s="67">
        <f t="shared" si="233"/>
        <v>0</v>
      </c>
      <c r="K2472" s="5">
        <f t="shared" si="235"/>
        <v>0</v>
      </c>
      <c r="L2472" s="54">
        <f t="shared" si="236"/>
        <v>0</v>
      </c>
      <c r="M2472" s="56">
        <f t="shared" si="238"/>
        <v>0</v>
      </c>
      <c r="N2472" s="5">
        <f t="shared" si="234"/>
        <v>1</v>
      </c>
      <c r="O2472" s="5">
        <f t="shared" si="237"/>
        <v>0</v>
      </c>
    </row>
    <row r="2473" spans="2:15" x14ac:dyDescent="0.2">
      <c r="B2473" s="34"/>
      <c r="G2473" s="3"/>
      <c r="H2473" s="2"/>
      <c r="I2473" s="12"/>
      <c r="J2473" s="67">
        <f t="shared" si="233"/>
        <v>0</v>
      </c>
      <c r="K2473" s="5">
        <f t="shared" si="235"/>
        <v>0</v>
      </c>
      <c r="L2473" s="54">
        <f t="shared" si="236"/>
        <v>0</v>
      </c>
      <c r="M2473" s="56">
        <f t="shared" si="238"/>
        <v>0</v>
      </c>
      <c r="N2473" s="5">
        <f t="shared" si="234"/>
        <v>1</v>
      </c>
      <c r="O2473" s="5">
        <f t="shared" si="237"/>
        <v>0</v>
      </c>
    </row>
    <row r="2474" spans="2:15" x14ac:dyDescent="0.2">
      <c r="B2474" s="34"/>
      <c r="G2474" s="3"/>
      <c r="H2474" s="2"/>
      <c r="I2474" s="12"/>
      <c r="J2474" s="67">
        <f t="shared" ref="J2474:J2537" si="239">IF(A2474=C2474,0,H2474)</f>
        <v>0</v>
      </c>
      <c r="K2474" s="5">
        <f t="shared" si="235"/>
        <v>0</v>
      </c>
      <c r="L2474" s="54">
        <f t="shared" si="236"/>
        <v>0</v>
      </c>
      <c r="M2474" s="56">
        <f t="shared" si="238"/>
        <v>0</v>
      </c>
      <c r="N2474" s="5">
        <f t="shared" si="234"/>
        <v>1</v>
      </c>
      <c r="O2474" s="5">
        <f t="shared" si="237"/>
        <v>0</v>
      </c>
    </row>
    <row r="2475" spans="2:15" x14ac:dyDescent="0.2">
      <c r="B2475" s="34"/>
      <c r="G2475" s="3"/>
      <c r="H2475" s="2"/>
      <c r="I2475" s="12"/>
      <c r="J2475" s="67">
        <f t="shared" si="239"/>
        <v>0</v>
      </c>
      <c r="K2475" s="5">
        <f t="shared" si="235"/>
        <v>0</v>
      </c>
      <c r="L2475" s="54">
        <f t="shared" si="236"/>
        <v>0</v>
      </c>
      <c r="M2475" s="56">
        <f t="shared" si="238"/>
        <v>0</v>
      </c>
      <c r="N2475" s="5">
        <f t="shared" si="234"/>
        <v>1</v>
      </c>
      <c r="O2475" s="5">
        <f t="shared" si="237"/>
        <v>0</v>
      </c>
    </row>
    <row r="2476" spans="2:15" x14ac:dyDescent="0.2">
      <c r="B2476" s="34"/>
      <c r="G2476" s="3"/>
      <c r="H2476" s="2"/>
      <c r="I2476" s="12"/>
      <c r="J2476" s="67">
        <f t="shared" si="239"/>
        <v>0</v>
      </c>
      <c r="K2476" s="5">
        <f t="shared" si="235"/>
        <v>0</v>
      </c>
      <c r="L2476" s="54">
        <f t="shared" si="236"/>
        <v>0</v>
      </c>
      <c r="M2476" s="56">
        <f t="shared" si="238"/>
        <v>0</v>
      </c>
      <c r="N2476" s="5">
        <f t="shared" si="234"/>
        <v>1</v>
      </c>
      <c r="O2476" s="5">
        <f t="shared" si="237"/>
        <v>0</v>
      </c>
    </row>
    <row r="2477" spans="2:15" x14ac:dyDescent="0.2">
      <c r="B2477" s="34"/>
      <c r="G2477" s="3"/>
      <c r="H2477" s="2"/>
      <c r="I2477" s="12"/>
      <c r="J2477" s="67">
        <f t="shared" si="239"/>
        <v>0</v>
      </c>
      <c r="K2477" s="5">
        <f t="shared" si="235"/>
        <v>0</v>
      </c>
      <c r="L2477" s="54">
        <f t="shared" si="236"/>
        <v>0</v>
      </c>
      <c r="M2477" s="56">
        <f t="shared" si="238"/>
        <v>0</v>
      </c>
      <c r="N2477" s="5">
        <f t="shared" si="234"/>
        <v>1</v>
      </c>
      <c r="O2477" s="5">
        <f t="shared" si="237"/>
        <v>0</v>
      </c>
    </row>
    <row r="2478" spans="2:15" x14ac:dyDescent="0.2">
      <c r="B2478" s="34"/>
      <c r="G2478" s="3"/>
      <c r="H2478" s="2"/>
      <c r="I2478" s="12"/>
      <c r="J2478" s="67">
        <f t="shared" si="239"/>
        <v>0</v>
      </c>
      <c r="K2478" s="5">
        <f t="shared" si="235"/>
        <v>0</v>
      </c>
      <c r="L2478" s="54">
        <f t="shared" si="236"/>
        <v>0</v>
      </c>
      <c r="M2478" s="56">
        <f t="shared" si="238"/>
        <v>0</v>
      </c>
      <c r="N2478" s="5">
        <f t="shared" si="234"/>
        <v>1</v>
      </c>
      <c r="O2478" s="5">
        <f t="shared" si="237"/>
        <v>0</v>
      </c>
    </row>
    <row r="2479" spans="2:15" x14ac:dyDescent="0.2">
      <c r="B2479" s="34"/>
      <c r="G2479" s="3"/>
      <c r="H2479" s="2"/>
      <c r="I2479" s="12"/>
      <c r="J2479" s="67">
        <f t="shared" si="239"/>
        <v>0</v>
      </c>
      <c r="K2479" s="5">
        <f t="shared" si="235"/>
        <v>0</v>
      </c>
      <c r="L2479" s="54">
        <f t="shared" si="236"/>
        <v>0</v>
      </c>
      <c r="M2479" s="56">
        <f t="shared" si="238"/>
        <v>0</v>
      </c>
      <c r="N2479" s="5">
        <f t="shared" si="234"/>
        <v>1</v>
      </c>
      <c r="O2479" s="5">
        <f t="shared" si="237"/>
        <v>0</v>
      </c>
    </row>
    <row r="2480" spans="2:15" x14ac:dyDescent="0.2">
      <c r="B2480" s="34"/>
      <c r="G2480" s="3"/>
      <c r="H2480" s="2"/>
      <c r="I2480" s="12"/>
      <c r="J2480" s="67">
        <f t="shared" si="239"/>
        <v>0</v>
      </c>
      <c r="K2480" s="5">
        <f t="shared" si="235"/>
        <v>0</v>
      </c>
      <c r="L2480" s="54">
        <f t="shared" si="236"/>
        <v>0</v>
      </c>
      <c r="M2480" s="56">
        <f t="shared" si="238"/>
        <v>0</v>
      </c>
      <c r="N2480" s="5">
        <f t="shared" si="234"/>
        <v>1</v>
      </c>
      <c r="O2480" s="5">
        <f t="shared" si="237"/>
        <v>0</v>
      </c>
    </row>
    <row r="2481" spans="2:15" x14ac:dyDescent="0.2">
      <c r="B2481" s="34"/>
      <c r="G2481" s="3"/>
      <c r="H2481" s="2"/>
      <c r="I2481" s="12"/>
      <c r="J2481" s="67">
        <f t="shared" si="239"/>
        <v>0</v>
      </c>
      <c r="K2481" s="5">
        <f t="shared" si="235"/>
        <v>0</v>
      </c>
      <c r="L2481" s="54">
        <f t="shared" si="236"/>
        <v>0</v>
      </c>
      <c r="M2481" s="56">
        <f t="shared" si="238"/>
        <v>0</v>
      </c>
      <c r="N2481" s="5">
        <f t="shared" si="234"/>
        <v>1</v>
      </c>
      <c r="O2481" s="5">
        <f t="shared" si="237"/>
        <v>0</v>
      </c>
    </row>
    <row r="2482" spans="2:15" x14ac:dyDescent="0.2">
      <c r="B2482" s="34"/>
      <c r="G2482" s="3"/>
      <c r="H2482" s="2"/>
      <c r="I2482" s="12"/>
      <c r="J2482" s="67">
        <f t="shared" si="239"/>
        <v>0</v>
      </c>
      <c r="K2482" s="5">
        <f t="shared" si="235"/>
        <v>0</v>
      </c>
      <c r="L2482" s="54">
        <f t="shared" si="236"/>
        <v>0</v>
      </c>
      <c r="M2482" s="56">
        <f t="shared" si="238"/>
        <v>0</v>
      </c>
      <c r="N2482" s="5">
        <f t="shared" si="234"/>
        <v>1</v>
      </c>
      <c r="O2482" s="5">
        <f t="shared" si="237"/>
        <v>0</v>
      </c>
    </row>
    <row r="2483" spans="2:15" x14ac:dyDescent="0.2">
      <c r="B2483" s="34"/>
      <c r="G2483" s="3"/>
      <c r="H2483" s="2"/>
      <c r="I2483" s="12"/>
      <c r="J2483" s="67">
        <f t="shared" si="239"/>
        <v>0</v>
      </c>
      <c r="K2483" s="5">
        <f t="shared" si="235"/>
        <v>0</v>
      </c>
      <c r="L2483" s="54">
        <f t="shared" si="236"/>
        <v>0</v>
      </c>
      <c r="M2483" s="56">
        <f t="shared" si="238"/>
        <v>0</v>
      </c>
      <c r="N2483" s="5">
        <f t="shared" ref="N2483:N2546" si="240">IF(A2483=C2483,1,0)</f>
        <v>1</v>
      </c>
      <c r="O2483" s="5">
        <f t="shared" si="237"/>
        <v>0</v>
      </c>
    </row>
    <row r="2484" spans="2:15" x14ac:dyDescent="0.2">
      <c r="B2484" s="34"/>
      <c r="G2484" s="3"/>
      <c r="H2484" s="2"/>
      <c r="I2484" s="12"/>
      <c r="J2484" s="67">
        <f t="shared" si="239"/>
        <v>0</v>
      </c>
      <c r="K2484" s="5">
        <f t="shared" si="235"/>
        <v>0</v>
      </c>
      <c r="L2484" s="54">
        <f t="shared" si="236"/>
        <v>0</v>
      </c>
      <c r="M2484" s="56">
        <f t="shared" si="238"/>
        <v>0</v>
      </c>
      <c r="N2484" s="5">
        <f t="shared" si="240"/>
        <v>1</v>
      </c>
      <c r="O2484" s="5">
        <f t="shared" si="237"/>
        <v>0</v>
      </c>
    </row>
    <row r="2485" spans="2:15" x14ac:dyDescent="0.2">
      <c r="B2485" s="34"/>
      <c r="G2485" s="3"/>
      <c r="H2485" s="2"/>
      <c r="I2485" s="12"/>
      <c r="J2485" s="67">
        <f t="shared" si="239"/>
        <v>0</v>
      </c>
      <c r="K2485" s="5">
        <f t="shared" si="235"/>
        <v>0</v>
      </c>
      <c r="L2485" s="54">
        <f t="shared" si="236"/>
        <v>0</v>
      </c>
      <c r="M2485" s="56">
        <f t="shared" si="238"/>
        <v>0</v>
      </c>
      <c r="N2485" s="5">
        <f t="shared" si="240"/>
        <v>1</v>
      </c>
      <c r="O2485" s="5">
        <f t="shared" si="237"/>
        <v>0</v>
      </c>
    </row>
    <row r="2486" spans="2:15" x14ac:dyDescent="0.2">
      <c r="B2486" s="34"/>
      <c r="G2486" s="3"/>
      <c r="H2486" s="2"/>
      <c r="I2486" s="12"/>
      <c r="J2486" s="67">
        <f t="shared" si="239"/>
        <v>0</v>
      </c>
      <c r="K2486" s="5">
        <f t="shared" si="235"/>
        <v>0</v>
      </c>
      <c r="L2486" s="54">
        <f t="shared" si="236"/>
        <v>0</v>
      </c>
      <c r="M2486" s="56">
        <f t="shared" si="238"/>
        <v>0</v>
      </c>
      <c r="N2486" s="5">
        <f t="shared" si="240"/>
        <v>1</v>
      </c>
      <c r="O2486" s="5">
        <f t="shared" si="237"/>
        <v>0</v>
      </c>
    </row>
    <row r="2487" spans="2:15" x14ac:dyDescent="0.2">
      <c r="B2487" s="34"/>
      <c r="G2487" s="3"/>
      <c r="H2487" s="2"/>
      <c r="I2487" s="12"/>
      <c r="J2487" s="67">
        <f t="shared" si="239"/>
        <v>0</v>
      </c>
      <c r="K2487" s="5">
        <f t="shared" si="235"/>
        <v>0</v>
      </c>
      <c r="L2487" s="54">
        <f t="shared" si="236"/>
        <v>0</v>
      </c>
      <c r="M2487" s="56">
        <f t="shared" si="238"/>
        <v>0</v>
      </c>
      <c r="N2487" s="5">
        <f t="shared" si="240"/>
        <v>1</v>
      </c>
      <c r="O2487" s="5">
        <f t="shared" si="237"/>
        <v>0</v>
      </c>
    </row>
    <row r="2488" spans="2:15" x14ac:dyDescent="0.2">
      <c r="B2488" s="34"/>
      <c r="G2488" s="3"/>
      <c r="H2488" s="2"/>
      <c r="I2488" s="12"/>
      <c r="J2488" s="67">
        <f t="shared" si="239"/>
        <v>0</v>
      </c>
      <c r="K2488" s="5">
        <f t="shared" si="235"/>
        <v>0</v>
      </c>
      <c r="L2488" s="54">
        <f t="shared" si="236"/>
        <v>0</v>
      </c>
      <c r="M2488" s="56">
        <f t="shared" si="238"/>
        <v>0</v>
      </c>
      <c r="N2488" s="5">
        <f t="shared" si="240"/>
        <v>1</v>
      </c>
      <c r="O2488" s="5">
        <f t="shared" si="237"/>
        <v>0</v>
      </c>
    </row>
    <row r="2489" spans="2:15" x14ac:dyDescent="0.2">
      <c r="B2489" s="34"/>
      <c r="G2489" s="3"/>
      <c r="H2489" s="2"/>
      <c r="I2489" s="12"/>
      <c r="J2489" s="67">
        <f t="shared" si="239"/>
        <v>0</v>
      </c>
      <c r="K2489" s="5">
        <f t="shared" si="235"/>
        <v>0</v>
      </c>
      <c r="L2489" s="54">
        <f t="shared" si="236"/>
        <v>0</v>
      </c>
      <c r="M2489" s="56">
        <f t="shared" si="238"/>
        <v>0</v>
      </c>
      <c r="N2489" s="5">
        <f t="shared" si="240"/>
        <v>1</v>
      </c>
      <c r="O2489" s="5">
        <f t="shared" si="237"/>
        <v>0</v>
      </c>
    </row>
    <row r="2490" spans="2:15" x14ac:dyDescent="0.2">
      <c r="B2490" s="34"/>
      <c r="G2490" s="3"/>
      <c r="H2490" s="2"/>
      <c r="I2490" s="12"/>
      <c r="J2490" s="67">
        <f t="shared" si="239"/>
        <v>0</v>
      </c>
      <c r="K2490" s="5">
        <f t="shared" si="235"/>
        <v>0</v>
      </c>
      <c r="L2490" s="54">
        <f t="shared" si="236"/>
        <v>0</v>
      </c>
      <c r="M2490" s="56">
        <f t="shared" si="238"/>
        <v>0</v>
      </c>
      <c r="N2490" s="5">
        <f t="shared" si="240"/>
        <v>1</v>
      </c>
      <c r="O2490" s="5">
        <f t="shared" si="237"/>
        <v>0</v>
      </c>
    </row>
    <row r="2491" spans="2:15" x14ac:dyDescent="0.2">
      <c r="B2491" s="34"/>
      <c r="G2491" s="3"/>
      <c r="H2491" s="2"/>
      <c r="I2491" s="12"/>
      <c r="J2491" s="67">
        <f t="shared" si="239"/>
        <v>0</v>
      </c>
      <c r="K2491" s="5">
        <f t="shared" si="235"/>
        <v>0</v>
      </c>
      <c r="L2491" s="54">
        <f t="shared" si="236"/>
        <v>0</v>
      </c>
      <c r="M2491" s="56">
        <f t="shared" si="238"/>
        <v>0</v>
      </c>
      <c r="N2491" s="5">
        <f t="shared" si="240"/>
        <v>1</v>
      </c>
      <c r="O2491" s="5">
        <f t="shared" si="237"/>
        <v>0</v>
      </c>
    </row>
    <row r="2492" spans="2:15" x14ac:dyDescent="0.2">
      <c r="B2492" s="34"/>
      <c r="G2492" s="3"/>
      <c r="H2492" s="2"/>
      <c r="I2492" s="12"/>
      <c r="J2492" s="67">
        <f t="shared" si="239"/>
        <v>0</v>
      </c>
      <c r="K2492" s="5">
        <f t="shared" si="235"/>
        <v>0</v>
      </c>
      <c r="L2492" s="54">
        <f t="shared" si="236"/>
        <v>0</v>
      </c>
      <c r="M2492" s="56">
        <f t="shared" si="238"/>
        <v>0</v>
      </c>
      <c r="N2492" s="5">
        <f t="shared" si="240"/>
        <v>1</v>
      </c>
      <c r="O2492" s="5">
        <f t="shared" si="237"/>
        <v>0</v>
      </c>
    </row>
    <row r="2493" spans="2:15" x14ac:dyDescent="0.2">
      <c r="B2493" s="34"/>
      <c r="G2493" s="3"/>
      <c r="H2493" s="2"/>
      <c r="I2493" s="12"/>
      <c r="J2493" s="67">
        <f t="shared" si="239"/>
        <v>0</v>
      </c>
      <c r="K2493" s="5">
        <f t="shared" si="235"/>
        <v>0</v>
      </c>
      <c r="L2493" s="54">
        <f t="shared" si="236"/>
        <v>0</v>
      </c>
      <c r="M2493" s="56">
        <f t="shared" si="238"/>
        <v>0</v>
      </c>
      <c r="N2493" s="5">
        <f t="shared" si="240"/>
        <v>1</v>
      </c>
      <c r="O2493" s="5">
        <f t="shared" si="237"/>
        <v>0</v>
      </c>
    </row>
    <row r="2494" spans="2:15" x14ac:dyDescent="0.2">
      <c r="B2494" s="34"/>
      <c r="G2494" s="3"/>
      <c r="H2494" s="2"/>
      <c r="I2494" s="12"/>
      <c r="J2494" s="67">
        <f t="shared" si="239"/>
        <v>0</v>
      </c>
      <c r="K2494" s="5">
        <f t="shared" si="235"/>
        <v>0</v>
      </c>
      <c r="L2494" s="54">
        <f t="shared" si="236"/>
        <v>0</v>
      </c>
      <c r="M2494" s="56">
        <f t="shared" si="238"/>
        <v>0</v>
      </c>
      <c r="N2494" s="5">
        <f t="shared" si="240"/>
        <v>1</v>
      </c>
      <c r="O2494" s="5">
        <f t="shared" si="237"/>
        <v>0</v>
      </c>
    </row>
    <row r="2495" spans="2:15" x14ac:dyDescent="0.2">
      <c r="B2495" s="34"/>
      <c r="G2495" s="3"/>
      <c r="H2495" s="2"/>
      <c r="I2495" s="12"/>
      <c r="J2495" s="67">
        <f t="shared" si="239"/>
        <v>0</v>
      </c>
      <c r="K2495" s="5">
        <f t="shared" si="235"/>
        <v>0</v>
      </c>
      <c r="L2495" s="54">
        <f t="shared" si="236"/>
        <v>0</v>
      </c>
      <c r="M2495" s="56">
        <f t="shared" si="238"/>
        <v>0</v>
      </c>
      <c r="N2495" s="5">
        <f t="shared" si="240"/>
        <v>1</v>
      </c>
      <c r="O2495" s="5">
        <f t="shared" si="237"/>
        <v>0</v>
      </c>
    </row>
    <row r="2496" spans="2:15" x14ac:dyDescent="0.2">
      <c r="B2496" s="34"/>
      <c r="G2496" s="3"/>
      <c r="H2496" s="2"/>
      <c r="I2496" s="12"/>
      <c r="J2496" s="67">
        <f t="shared" si="239"/>
        <v>0</v>
      </c>
      <c r="K2496" s="5">
        <f t="shared" si="235"/>
        <v>0</v>
      </c>
      <c r="L2496" s="54">
        <f t="shared" si="236"/>
        <v>0</v>
      </c>
      <c r="M2496" s="56">
        <f t="shared" si="238"/>
        <v>0</v>
      </c>
      <c r="N2496" s="5">
        <f t="shared" si="240"/>
        <v>1</v>
      </c>
      <c r="O2496" s="5">
        <f t="shared" si="237"/>
        <v>0</v>
      </c>
    </row>
    <row r="2497" spans="2:15" x14ac:dyDescent="0.2">
      <c r="B2497" s="34"/>
      <c r="G2497" s="3"/>
      <c r="H2497" s="2"/>
      <c r="I2497" s="12"/>
      <c r="J2497" s="67">
        <f t="shared" si="239"/>
        <v>0</v>
      </c>
      <c r="K2497" s="5">
        <f t="shared" si="235"/>
        <v>0</v>
      </c>
      <c r="L2497" s="54">
        <f t="shared" si="236"/>
        <v>0</v>
      </c>
      <c r="M2497" s="56">
        <f t="shared" si="238"/>
        <v>0</v>
      </c>
      <c r="N2497" s="5">
        <f t="shared" si="240"/>
        <v>1</v>
      </c>
      <c r="O2497" s="5">
        <f t="shared" si="237"/>
        <v>0</v>
      </c>
    </row>
    <row r="2498" spans="2:15" x14ac:dyDescent="0.2">
      <c r="B2498" s="34"/>
      <c r="G2498" s="3"/>
      <c r="H2498" s="2"/>
      <c r="I2498" s="12"/>
      <c r="J2498" s="67">
        <f t="shared" si="239"/>
        <v>0</v>
      </c>
      <c r="K2498" s="5">
        <f t="shared" si="235"/>
        <v>0</v>
      </c>
      <c r="L2498" s="54">
        <f t="shared" si="236"/>
        <v>0</v>
      </c>
      <c r="M2498" s="56">
        <f t="shared" si="238"/>
        <v>0</v>
      </c>
      <c r="N2498" s="5">
        <f t="shared" si="240"/>
        <v>1</v>
      </c>
      <c r="O2498" s="5">
        <f t="shared" si="237"/>
        <v>0</v>
      </c>
    </row>
    <row r="2499" spans="2:15" x14ac:dyDescent="0.2">
      <c r="B2499" s="34"/>
      <c r="G2499" s="3"/>
      <c r="H2499" s="2"/>
      <c r="I2499" s="12"/>
      <c r="J2499" s="67">
        <f t="shared" si="239"/>
        <v>0</v>
      </c>
      <c r="K2499" s="5">
        <f t="shared" si="235"/>
        <v>0</v>
      </c>
      <c r="L2499" s="54">
        <f t="shared" si="236"/>
        <v>0</v>
      </c>
      <c r="M2499" s="56">
        <f t="shared" si="238"/>
        <v>0</v>
      </c>
      <c r="N2499" s="5">
        <f t="shared" si="240"/>
        <v>1</v>
      </c>
      <c r="O2499" s="5">
        <f t="shared" si="237"/>
        <v>0</v>
      </c>
    </row>
    <row r="2500" spans="2:15" x14ac:dyDescent="0.2">
      <c r="B2500" s="34"/>
      <c r="G2500" s="3"/>
      <c r="H2500" s="2"/>
      <c r="I2500" s="12"/>
      <c r="J2500" s="67">
        <f t="shared" si="239"/>
        <v>0</v>
      </c>
      <c r="K2500" s="5">
        <f t="shared" si="235"/>
        <v>0</v>
      </c>
      <c r="L2500" s="54">
        <f t="shared" si="236"/>
        <v>0</v>
      </c>
      <c r="M2500" s="56">
        <f t="shared" si="238"/>
        <v>0</v>
      </c>
      <c r="N2500" s="5">
        <f t="shared" si="240"/>
        <v>1</v>
      </c>
      <c r="O2500" s="5">
        <f t="shared" si="237"/>
        <v>0</v>
      </c>
    </row>
    <row r="2501" spans="2:15" x14ac:dyDescent="0.2">
      <c r="B2501" s="34"/>
      <c r="G2501" s="3"/>
      <c r="H2501" s="2"/>
      <c r="I2501" s="12"/>
      <c r="J2501" s="67">
        <f t="shared" si="239"/>
        <v>0</v>
      </c>
      <c r="K2501" s="5">
        <f t="shared" ref="K2501:K2564" si="241">IF(J2501&gt;0,1,0)</f>
        <v>0</v>
      </c>
      <c r="L2501" s="54">
        <f t="shared" ref="L2501:L2564" si="242">IF(K2501=0,0,IF(I2501="did not close",0,IF(I2501="",0,1)))</f>
        <v>0</v>
      </c>
      <c r="M2501" s="56">
        <f t="shared" si="238"/>
        <v>0</v>
      </c>
      <c r="N2501" s="5">
        <f t="shared" si="240"/>
        <v>1</v>
      </c>
      <c r="O2501" s="5">
        <f t="shared" ref="O2501:O2564" si="243">IF(K2501=0,IF(I2501="did not close",0,IF(I2501="",0,1)),0)</f>
        <v>0</v>
      </c>
    </row>
    <row r="2502" spans="2:15" x14ac:dyDescent="0.2">
      <c r="B2502" s="34"/>
      <c r="G2502" s="3"/>
      <c r="H2502" s="2"/>
      <c r="I2502" s="12"/>
      <c r="J2502" s="67">
        <f t="shared" si="239"/>
        <v>0</v>
      </c>
      <c r="K2502" s="5">
        <f t="shared" si="241"/>
        <v>0</v>
      </c>
      <c r="L2502" s="54">
        <f t="shared" si="242"/>
        <v>0</v>
      </c>
      <c r="M2502" s="56">
        <f t="shared" si="238"/>
        <v>0</v>
      </c>
      <c r="N2502" s="5">
        <f t="shared" si="240"/>
        <v>1</v>
      </c>
      <c r="O2502" s="5">
        <f t="shared" si="243"/>
        <v>0</v>
      </c>
    </row>
    <row r="2503" spans="2:15" x14ac:dyDescent="0.2">
      <c r="B2503" s="34"/>
      <c r="G2503" s="3"/>
      <c r="H2503" s="2"/>
      <c r="I2503" s="12"/>
      <c r="J2503" s="67">
        <f t="shared" si="239"/>
        <v>0</v>
      </c>
      <c r="K2503" s="5">
        <f t="shared" si="241"/>
        <v>0</v>
      </c>
      <c r="L2503" s="54">
        <f t="shared" si="242"/>
        <v>0</v>
      </c>
      <c r="M2503" s="56">
        <f t="shared" si="238"/>
        <v>0</v>
      </c>
      <c r="N2503" s="5">
        <f t="shared" si="240"/>
        <v>1</v>
      </c>
      <c r="O2503" s="5">
        <f t="shared" si="243"/>
        <v>0</v>
      </c>
    </row>
    <row r="2504" spans="2:15" x14ac:dyDescent="0.2">
      <c r="B2504" s="34"/>
      <c r="G2504" s="3"/>
      <c r="H2504" s="2"/>
      <c r="I2504" s="12"/>
      <c r="J2504" s="67">
        <f t="shared" si="239"/>
        <v>0</v>
      </c>
      <c r="K2504" s="5">
        <f t="shared" si="241"/>
        <v>0</v>
      </c>
      <c r="L2504" s="54">
        <f t="shared" si="242"/>
        <v>0</v>
      </c>
      <c r="M2504" s="56">
        <f t="shared" si="238"/>
        <v>0</v>
      </c>
      <c r="N2504" s="5">
        <f t="shared" si="240"/>
        <v>1</v>
      </c>
      <c r="O2504" s="5">
        <f t="shared" si="243"/>
        <v>0</v>
      </c>
    </row>
    <row r="2505" spans="2:15" x14ac:dyDescent="0.2">
      <c r="B2505" s="34"/>
      <c r="G2505" s="3"/>
      <c r="H2505" s="2"/>
      <c r="I2505" s="12"/>
      <c r="J2505" s="67">
        <f t="shared" si="239"/>
        <v>0</v>
      </c>
      <c r="K2505" s="5">
        <f t="shared" si="241"/>
        <v>0</v>
      </c>
      <c r="L2505" s="54">
        <f t="shared" si="242"/>
        <v>0</v>
      </c>
      <c r="M2505" s="56">
        <f t="shared" si="238"/>
        <v>0</v>
      </c>
      <c r="N2505" s="5">
        <f t="shared" si="240"/>
        <v>1</v>
      </c>
      <c r="O2505" s="5">
        <f t="shared" si="243"/>
        <v>0</v>
      </c>
    </row>
    <row r="2506" spans="2:15" x14ac:dyDescent="0.2">
      <c r="B2506" s="34"/>
      <c r="G2506" s="3"/>
      <c r="H2506" s="2"/>
      <c r="I2506" s="12"/>
      <c r="J2506" s="67">
        <f t="shared" si="239"/>
        <v>0</v>
      </c>
      <c r="K2506" s="5">
        <f t="shared" si="241"/>
        <v>0</v>
      </c>
      <c r="L2506" s="54">
        <f t="shared" si="242"/>
        <v>0</v>
      </c>
      <c r="M2506" s="56">
        <f t="shared" si="238"/>
        <v>0</v>
      </c>
      <c r="N2506" s="5">
        <f t="shared" si="240"/>
        <v>1</v>
      </c>
      <c r="O2506" s="5">
        <f t="shared" si="243"/>
        <v>0</v>
      </c>
    </row>
    <row r="2507" spans="2:15" x14ac:dyDescent="0.2">
      <c r="B2507" s="34"/>
      <c r="G2507" s="3"/>
      <c r="H2507" s="2"/>
      <c r="I2507" s="12"/>
      <c r="J2507" s="67">
        <f t="shared" si="239"/>
        <v>0</v>
      </c>
      <c r="K2507" s="5">
        <f t="shared" si="241"/>
        <v>0</v>
      </c>
      <c r="L2507" s="54">
        <f t="shared" si="242"/>
        <v>0</v>
      </c>
      <c r="M2507" s="56">
        <f t="shared" si="238"/>
        <v>0</v>
      </c>
      <c r="N2507" s="5">
        <f t="shared" si="240"/>
        <v>1</v>
      </c>
      <c r="O2507" s="5">
        <f t="shared" si="243"/>
        <v>0</v>
      </c>
    </row>
    <row r="2508" spans="2:15" x14ac:dyDescent="0.2">
      <c r="B2508" s="34"/>
      <c r="G2508" s="3"/>
      <c r="H2508" s="2"/>
      <c r="I2508" s="12"/>
      <c r="J2508" s="67">
        <f t="shared" si="239"/>
        <v>0</v>
      </c>
      <c r="K2508" s="5">
        <f t="shared" si="241"/>
        <v>0</v>
      </c>
      <c r="L2508" s="54">
        <f t="shared" si="242"/>
        <v>0</v>
      </c>
      <c r="M2508" s="56">
        <f t="shared" si="238"/>
        <v>0</v>
      </c>
      <c r="N2508" s="5">
        <f t="shared" si="240"/>
        <v>1</v>
      </c>
      <c r="O2508" s="5">
        <f t="shared" si="243"/>
        <v>0</v>
      </c>
    </row>
    <row r="2509" spans="2:15" x14ac:dyDescent="0.2">
      <c r="B2509" s="34"/>
      <c r="G2509" s="3"/>
      <c r="H2509" s="2"/>
      <c r="I2509" s="12"/>
      <c r="J2509" s="67">
        <f t="shared" si="239"/>
        <v>0</v>
      </c>
      <c r="K2509" s="5">
        <f t="shared" si="241"/>
        <v>0</v>
      </c>
      <c r="L2509" s="54">
        <f t="shared" si="242"/>
        <v>0</v>
      </c>
      <c r="M2509" s="56">
        <f t="shared" si="238"/>
        <v>0</v>
      </c>
      <c r="N2509" s="5">
        <f t="shared" si="240"/>
        <v>1</v>
      </c>
      <c r="O2509" s="5">
        <f t="shared" si="243"/>
        <v>0</v>
      </c>
    </row>
    <row r="2510" spans="2:15" x14ac:dyDescent="0.2">
      <c r="B2510" s="34"/>
      <c r="G2510" s="3"/>
      <c r="H2510" s="2"/>
      <c r="I2510" s="12"/>
      <c r="J2510" s="67">
        <f t="shared" si="239"/>
        <v>0</v>
      </c>
      <c r="K2510" s="5">
        <f t="shared" si="241"/>
        <v>0</v>
      </c>
      <c r="L2510" s="54">
        <f t="shared" si="242"/>
        <v>0</v>
      </c>
      <c r="M2510" s="56">
        <f t="shared" si="238"/>
        <v>0</v>
      </c>
      <c r="N2510" s="5">
        <f t="shared" si="240"/>
        <v>1</v>
      </c>
      <c r="O2510" s="5">
        <f t="shared" si="243"/>
        <v>0</v>
      </c>
    </row>
    <row r="2511" spans="2:15" x14ac:dyDescent="0.2">
      <c r="B2511" s="34"/>
      <c r="G2511" s="3"/>
      <c r="H2511" s="2"/>
      <c r="I2511" s="12"/>
      <c r="J2511" s="67">
        <f t="shared" si="239"/>
        <v>0</v>
      </c>
      <c r="K2511" s="5">
        <f t="shared" si="241"/>
        <v>0</v>
      </c>
      <c r="L2511" s="54">
        <f t="shared" si="242"/>
        <v>0</v>
      </c>
      <c r="M2511" s="56">
        <f t="shared" si="238"/>
        <v>0</v>
      </c>
      <c r="N2511" s="5">
        <f t="shared" si="240"/>
        <v>1</v>
      </c>
      <c r="O2511" s="5">
        <f t="shared" si="243"/>
        <v>0</v>
      </c>
    </row>
    <row r="2512" spans="2:15" x14ac:dyDescent="0.2">
      <c r="B2512" s="34"/>
      <c r="G2512" s="3"/>
      <c r="H2512" s="2"/>
      <c r="I2512" s="12"/>
      <c r="J2512" s="67">
        <f t="shared" si="239"/>
        <v>0</v>
      </c>
      <c r="K2512" s="5">
        <f t="shared" si="241"/>
        <v>0</v>
      </c>
      <c r="L2512" s="54">
        <f t="shared" si="242"/>
        <v>0</v>
      </c>
      <c r="M2512" s="56">
        <f t="shared" si="238"/>
        <v>0</v>
      </c>
      <c r="N2512" s="5">
        <f t="shared" si="240"/>
        <v>1</v>
      </c>
      <c r="O2512" s="5">
        <f t="shared" si="243"/>
        <v>0</v>
      </c>
    </row>
    <row r="2513" spans="2:15" x14ac:dyDescent="0.2">
      <c r="B2513" s="34"/>
      <c r="G2513" s="3"/>
      <c r="H2513" s="2"/>
      <c r="I2513" s="12"/>
      <c r="J2513" s="67">
        <f t="shared" si="239"/>
        <v>0</v>
      </c>
      <c r="K2513" s="5">
        <f t="shared" si="241"/>
        <v>0</v>
      </c>
      <c r="L2513" s="54">
        <f t="shared" si="242"/>
        <v>0</v>
      </c>
      <c r="M2513" s="56">
        <f t="shared" si="238"/>
        <v>0</v>
      </c>
      <c r="N2513" s="5">
        <f t="shared" si="240"/>
        <v>1</v>
      </c>
      <c r="O2513" s="5">
        <f t="shared" si="243"/>
        <v>0</v>
      </c>
    </row>
    <row r="2514" spans="2:15" x14ac:dyDescent="0.2">
      <c r="B2514" s="34"/>
      <c r="G2514" s="3"/>
      <c r="H2514" s="2"/>
      <c r="I2514" s="12"/>
      <c r="J2514" s="67">
        <f t="shared" si="239"/>
        <v>0</v>
      </c>
      <c r="K2514" s="5">
        <f t="shared" si="241"/>
        <v>0</v>
      </c>
      <c r="L2514" s="54">
        <f t="shared" si="242"/>
        <v>0</v>
      </c>
      <c r="M2514" s="56">
        <f t="shared" si="238"/>
        <v>0</v>
      </c>
      <c r="N2514" s="5">
        <f t="shared" si="240"/>
        <v>1</v>
      </c>
      <c r="O2514" s="5">
        <f t="shared" si="243"/>
        <v>0</v>
      </c>
    </row>
    <row r="2515" spans="2:15" x14ac:dyDescent="0.2">
      <c r="B2515" s="34"/>
      <c r="G2515" s="3"/>
      <c r="H2515" s="2"/>
      <c r="I2515" s="12"/>
      <c r="J2515" s="67">
        <f t="shared" si="239"/>
        <v>0</v>
      </c>
      <c r="K2515" s="5">
        <f t="shared" si="241"/>
        <v>0</v>
      </c>
      <c r="L2515" s="54">
        <f t="shared" si="242"/>
        <v>0</v>
      </c>
      <c r="M2515" s="56">
        <f t="shared" si="238"/>
        <v>0</v>
      </c>
      <c r="N2515" s="5">
        <f t="shared" si="240"/>
        <v>1</v>
      </c>
      <c r="O2515" s="5">
        <f t="shared" si="243"/>
        <v>0</v>
      </c>
    </row>
    <row r="2516" spans="2:15" x14ac:dyDescent="0.2">
      <c r="B2516" s="34"/>
      <c r="G2516" s="3"/>
      <c r="H2516" s="2"/>
      <c r="I2516" s="12"/>
      <c r="J2516" s="67">
        <f t="shared" si="239"/>
        <v>0</v>
      </c>
      <c r="K2516" s="5">
        <f t="shared" si="241"/>
        <v>0</v>
      </c>
      <c r="L2516" s="54">
        <f t="shared" si="242"/>
        <v>0</v>
      </c>
      <c r="M2516" s="56">
        <f t="shared" si="238"/>
        <v>0</v>
      </c>
      <c r="N2516" s="5">
        <f t="shared" si="240"/>
        <v>1</v>
      </c>
      <c r="O2516" s="5">
        <f t="shared" si="243"/>
        <v>0</v>
      </c>
    </row>
    <row r="2517" spans="2:15" x14ac:dyDescent="0.2">
      <c r="B2517" s="34"/>
      <c r="G2517" s="3"/>
      <c r="H2517" s="2"/>
      <c r="I2517" s="12"/>
      <c r="J2517" s="67">
        <f t="shared" si="239"/>
        <v>0</v>
      </c>
      <c r="K2517" s="5">
        <f t="shared" si="241"/>
        <v>0</v>
      </c>
      <c r="L2517" s="54">
        <f t="shared" si="242"/>
        <v>0</v>
      </c>
      <c r="M2517" s="56">
        <f t="shared" si="238"/>
        <v>0</v>
      </c>
      <c r="N2517" s="5">
        <f t="shared" si="240"/>
        <v>1</v>
      </c>
      <c r="O2517" s="5">
        <f t="shared" si="243"/>
        <v>0</v>
      </c>
    </row>
    <row r="2518" spans="2:15" x14ac:dyDescent="0.2">
      <c r="B2518" s="34"/>
      <c r="G2518" s="3"/>
      <c r="H2518" s="2"/>
      <c r="I2518" s="12"/>
      <c r="J2518" s="67">
        <f t="shared" si="239"/>
        <v>0</v>
      </c>
      <c r="K2518" s="5">
        <f t="shared" si="241"/>
        <v>0</v>
      </c>
      <c r="L2518" s="54">
        <f t="shared" si="242"/>
        <v>0</v>
      </c>
      <c r="M2518" s="56" t="e">
        <f>IF(D2518="",#REF!,D2518)</f>
        <v>#REF!</v>
      </c>
      <c r="N2518" s="5">
        <f t="shared" si="240"/>
        <v>1</v>
      </c>
      <c r="O2518" s="5">
        <f t="shared" si="243"/>
        <v>0</v>
      </c>
    </row>
    <row r="2519" spans="2:15" x14ac:dyDescent="0.2">
      <c r="B2519" s="34"/>
      <c r="G2519" s="3"/>
      <c r="H2519" s="2"/>
      <c r="I2519" s="12"/>
      <c r="J2519" s="67">
        <f t="shared" si="239"/>
        <v>0</v>
      </c>
      <c r="K2519" s="5">
        <f t="shared" si="241"/>
        <v>0</v>
      </c>
      <c r="L2519" s="54">
        <f t="shared" si="242"/>
        <v>0</v>
      </c>
      <c r="M2519" s="56">
        <f t="shared" si="238"/>
        <v>0</v>
      </c>
      <c r="N2519" s="5">
        <f t="shared" si="240"/>
        <v>1</v>
      </c>
      <c r="O2519" s="5">
        <f t="shared" si="243"/>
        <v>0</v>
      </c>
    </row>
    <row r="2520" spans="2:15" x14ac:dyDescent="0.2">
      <c r="B2520" s="34"/>
      <c r="G2520" s="3"/>
      <c r="H2520" s="2"/>
      <c r="I2520" s="12"/>
      <c r="J2520" s="67">
        <f t="shared" si="239"/>
        <v>0</v>
      </c>
      <c r="K2520" s="5">
        <f t="shared" si="241"/>
        <v>0</v>
      </c>
      <c r="L2520" s="54">
        <f t="shared" si="242"/>
        <v>0</v>
      </c>
      <c r="M2520" s="56">
        <f t="shared" si="238"/>
        <v>0</v>
      </c>
      <c r="N2520" s="5">
        <f t="shared" si="240"/>
        <v>1</v>
      </c>
      <c r="O2520" s="5">
        <f t="shared" si="243"/>
        <v>0</v>
      </c>
    </row>
    <row r="2521" spans="2:15" x14ac:dyDescent="0.2">
      <c r="B2521" s="34"/>
      <c r="G2521" s="3"/>
      <c r="H2521" s="2"/>
      <c r="I2521" s="12"/>
      <c r="J2521" s="67">
        <f t="shared" si="239"/>
        <v>0</v>
      </c>
      <c r="K2521" s="5">
        <f t="shared" si="241"/>
        <v>0</v>
      </c>
      <c r="L2521" s="54">
        <f t="shared" si="242"/>
        <v>0</v>
      </c>
      <c r="M2521" s="56" t="e">
        <f>IF(D2521="",#REF!,D2521)</f>
        <v>#REF!</v>
      </c>
      <c r="N2521" s="5">
        <f t="shared" si="240"/>
        <v>1</v>
      </c>
      <c r="O2521" s="5">
        <f t="shared" si="243"/>
        <v>0</v>
      </c>
    </row>
    <row r="2522" spans="2:15" x14ac:dyDescent="0.2">
      <c r="B2522" s="34"/>
      <c r="G2522" s="3"/>
      <c r="H2522" s="2"/>
      <c r="I2522" s="12"/>
      <c r="J2522" s="67">
        <f t="shared" si="239"/>
        <v>0</v>
      </c>
      <c r="K2522" s="5">
        <f t="shared" si="241"/>
        <v>0</v>
      </c>
      <c r="L2522" s="54">
        <f t="shared" si="242"/>
        <v>0</v>
      </c>
      <c r="M2522" s="56">
        <f t="shared" si="238"/>
        <v>0</v>
      </c>
      <c r="N2522" s="5">
        <f t="shared" si="240"/>
        <v>1</v>
      </c>
      <c r="O2522" s="5">
        <f t="shared" si="243"/>
        <v>0</v>
      </c>
    </row>
    <row r="2523" spans="2:15" x14ac:dyDescent="0.2">
      <c r="B2523" s="34"/>
      <c r="G2523" s="3"/>
      <c r="H2523" s="2"/>
      <c r="I2523" s="12"/>
      <c r="J2523" s="67">
        <f t="shared" si="239"/>
        <v>0</v>
      </c>
      <c r="K2523" s="5">
        <f t="shared" si="241"/>
        <v>0</v>
      </c>
      <c r="L2523" s="54">
        <f t="shared" si="242"/>
        <v>0</v>
      </c>
      <c r="M2523" s="56">
        <f t="shared" si="238"/>
        <v>0</v>
      </c>
      <c r="N2523" s="5">
        <f t="shared" si="240"/>
        <v>1</v>
      </c>
      <c r="O2523" s="5">
        <f t="shared" si="243"/>
        <v>0</v>
      </c>
    </row>
    <row r="2524" spans="2:15" x14ac:dyDescent="0.2">
      <c r="B2524" s="34"/>
      <c r="G2524" s="3"/>
      <c r="H2524" s="2"/>
      <c r="I2524" s="12"/>
      <c r="J2524" s="67">
        <f t="shared" si="239"/>
        <v>0</v>
      </c>
      <c r="K2524" s="5">
        <f t="shared" si="241"/>
        <v>0</v>
      </c>
      <c r="L2524" s="54">
        <f t="shared" si="242"/>
        <v>0</v>
      </c>
      <c r="M2524" s="56">
        <f t="shared" si="238"/>
        <v>0</v>
      </c>
      <c r="N2524" s="5">
        <f t="shared" si="240"/>
        <v>1</v>
      </c>
      <c r="O2524" s="5">
        <f t="shared" si="243"/>
        <v>0</v>
      </c>
    </row>
    <row r="2525" spans="2:15" x14ac:dyDescent="0.2">
      <c r="B2525" s="34"/>
      <c r="G2525" s="3"/>
      <c r="H2525" s="2"/>
      <c r="I2525" s="12"/>
      <c r="J2525" s="67">
        <f t="shared" si="239"/>
        <v>0</v>
      </c>
      <c r="K2525" s="5">
        <f t="shared" si="241"/>
        <v>0</v>
      </c>
      <c r="L2525" s="54">
        <f t="shared" si="242"/>
        <v>0</v>
      </c>
      <c r="M2525" s="56">
        <f t="shared" ref="M2525:M2586" si="244">IF(D2525="",D2524,D2525)</f>
        <v>0</v>
      </c>
      <c r="N2525" s="5">
        <f t="shared" si="240"/>
        <v>1</v>
      </c>
      <c r="O2525" s="5">
        <f t="shared" si="243"/>
        <v>0</v>
      </c>
    </row>
    <row r="2526" spans="2:15" x14ac:dyDescent="0.2">
      <c r="B2526" s="34"/>
      <c r="G2526" s="3"/>
      <c r="H2526" s="2"/>
      <c r="I2526" s="12"/>
      <c r="J2526" s="67">
        <f t="shared" si="239"/>
        <v>0</v>
      </c>
      <c r="K2526" s="5">
        <f t="shared" si="241"/>
        <v>0</v>
      </c>
      <c r="L2526" s="54">
        <f t="shared" si="242"/>
        <v>0</v>
      </c>
      <c r="M2526" s="56">
        <f t="shared" si="244"/>
        <v>0</v>
      </c>
      <c r="N2526" s="5">
        <f t="shared" si="240"/>
        <v>1</v>
      </c>
      <c r="O2526" s="5">
        <f t="shared" si="243"/>
        <v>0</v>
      </c>
    </row>
    <row r="2527" spans="2:15" x14ac:dyDescent="0.2">
      <c r="B2527" s="34"/>
      <c r="G2527" s="3"/>
      <c r="H2527" s="2"/>
      <c r="I2527" s="12"/>
      <c r="J2527" s="67">
        <f t="shared" si="239"/>
        <v>0</v>
      </c>
      <c r="K2527" s="5">
        <f t="shared" si="241"/>
        <v>0</v>
      </c>
      <c r="L2527" s="54">
        <f t="shared" si="242"/>
        <v>0</v>
      </c>
      <c r="M2527" s="56">
        <f t="shared" si="244"/>
        <v>0</v>
      </c>
      <c r="N2527" s="5">
        <f t="shared" si="240"/>
        <v>1</v>
      </c>
      <c r="O2527" s="5">
        <f t="shared" si="243"/>
        <v>0</v>
      </c>
    </row>
    <row r="2528" spans="2:15" x14ac:dyDescent="0.2">
      <c r="B2528" s="34"/>
      <c r="G2528" s="3"/>
      <c r="H2528" s="2"/>
      <c r="I2528" s="12"/>
      <c r="J2528" s="67">
        <f t="shared" si="239"/>
        <v>0</v>
      </c>
      <c r="K2528" s="5">
        <f t="shared" si="241"/>
        <v>0</v>
      </c>
      <c r="L2528" s="54">
        <f t="shared" si="242"/>
        <v>0</v>
      </c>
      <c r="M2528" s="56">
        <f t="shared" si="244"/>
        <v>0</v>
      </c>
      <c r="N2528" s="5">
        <f t="shared" si="240"/>
        <v>1</v>
      </c>
      <c r="O2528" s="5">
        <f t="shared" si="243"/>
        <v>0</v>
      </c>
    </row>
    <row r="2529" spans="2:15" x14ac:dyDescent="0.2">
      <c r="B2529" s="34"/>
      <c r="G2529" s="3"/>
      <c r="H2529" s="2"/>
      <c r="I2529" s="12"/>
      <c r="J2529" s="67">
        <f t="shared" si="239"/>
        <v>0</v>
      </c>
      <c r="K2529" s="5">
        <f t="shared" si="241"/>
        <v>0</v>
      </c>
      <c r="L2529" s="54">
        <f t="shared" si="242"/>
        <v>0</v>
      </c>
      <c r="M2529" s="56">
        <f t="shared" si="244"/>
        <v>0</v>
      </c>
      <c r="N2529" s="5">
        <f t="shared" si="240"/>
        <v>1</v>
      </c>
      <c r="O2529" s="5">
        <f t="shared" si="243"/>
        <v>0</v>
      </c>
    </row>
    <row r="2530" spans="2:15" x14ac:dyDescent="0.2">
      <c r="B2530" s="34"/>
      <c r="G2530" s="3"/>
      <c r="H2530" s="2"/>
      <c r="I2530" s="12"/>
      <c r="J2530" s="67">
        <f t="shared" si="239"/>
        <v>0</v>
      </c>
      <c r="K2530" s="5">
        <f t="shared" si="241"/>
        <v>0</v>
      </c>
      <c r="L2530" s="54">
        <f t="shared" si="242"/>
        <v>0</v>
      </c>
      <c r="M2530" s="56">
        <f t="shared" si="244"/>
        <v>0</v>
      </c>
      <c r="N2530" s="5">
        <f t="shared" si="240"/>
        <v>1</v>
      </c>
      <c r="O2530" s="5">
        <f t="shared" si="243"/>
        <v>0</v>
      </c>
    </row>
    <row r="2531" spans="2:15" x14ac:dyDescent="0.2">
      <c r="B2531" s="34"/>
      <c r="G2531" s="3"/>
      <c r="H2531" s="2"/>
      <c r="I2531" s="12"/>
      <c r="J2531" s="67">
        <f t="shared" si="239"/>
        <v>0</v>
      </c>
      <c r="K2531" s="5">
        <f t="shared" si="241"/>
        <v>0</v>
      </c>
      <c r="L2531" s="54">
        <f t="shared" si="242"/>
        <v>0</v>
      </c>
      <c r="M2531" s="56">
        <f t="shared" si="244"/>
        <v>0</v>
      </c>
      <c r="N2531" s="5">
        <f t="shared" si="240"/>
        <v>1</v>
      </c>
      <c r="O2531" s="5">
        <f t="shared" si="243"/>
        <v>0</v>
      </c>
    </row>
    <row r="2532" spans="2:15" x14ac:dyDescent="0.2">
      <c r="B2532" s="34"/>
      <c r="G2532" s="3"/>
      <c r="H2532" s="2"/>
      <c r="I2532" s="12"/>
      <c r="J2532" s="67">
        <f t="shared" si="239"/>
        <v>0</v>
      </c>
      <c r="K2532" s="5">
        <f t="shared" si="241"/>
        <v>0</v>
      </c>
      <c r="L2532" s="54">
        <f t="shared" si="242"/>
        <v>0</v>
      </c>
      <c r="M2532" s="56">
        <f t="shared" si="244"/>
        <v>0</v>
      </c>
      <c r="N2532" s="5">
        <f t="shared" si="240"/>
        <v>1</v>
      </c>
      <c r="O2532" s="5">
        <f t="shared" si="243"/>
        <v>0</v>
      </c>
    </row>
    <row r="2533" spans="2:15" x14ac:dyDescent="0.2">
      <c r="B2533" s="34"/>
      <c r="G2533" s="3"/>
      <c r="H2533" s="2"/>
      <c r="I2533" s="12"/>
      <c r="J2533" s="67">
        <f t="shared" si="239"/>
        <v>0</v>
      </c>
      <c r="K2533" s="5">
        <f t="shared" si="241"/>
        <v>0</v>
      </c>
      <c r="L2533" s="54">
        <f t="shared" si="242"/>
        <v>0</v>
      </c>
      <c r="M2533" s="56">
        <f t="shared" si="244"/>
        <v>0</v>
      </c>
      <c r="N2533" s="5">
        <f t="shared" si="240"/>
        <v>1</v>
      </c>
      <c r="O2533" s="5">
        <f t="shared" si="243"/>
        <v>0</v>
      </c>
    </row>
    <row r="2534" spans="2:15" x14ac:dyDescent="0.2">
      <c r="B2534" s="34"/>
      <c r="G2534" s="3"/>
      <c r="H2534" s="2"/>
      <c r="I2534" s="12"/>
      <c r="J2534" s="67">
        <f t="shared" si="239"/>
        <v>0</v>
      </c>
      <c r="K2534" s="5">
        <f t="shared" si="241"/>
        <v>0</v>
      </c>
      <c r="L2534" s="54">
        <f t="shared" si="242"/>
        <v>0</v>
      </c>
      <c r="M2534" s="56">
        <f t="shared" si="244"/>
        <v>0</v>
      </c>
      <c r="N2534" s="5">
        <f t="shared" si="240"/>
        <v>1</v>
      </c>
      <c r="O2534" s="5">
        <f t="shared" si="243"/>
        <v>0</v>
      </c>
    </row>
    <row r="2535" spans="2:15" x14ac:dyDescent="0.2">
      <c r="B2535" s="34"/>
      <c r="G2535" s="3"/>
      <c r="H2535" s="2"/>
      <c r="I2535" s="12"/>
      <c r="J2535" s="67">
        <f t="shared" si="239"/>
        <v>0</v>
      </c>
      <c r="K2535" s="5">
        <f t="shared" si="241"/>
        <v>0</v>
      </c>
      <c r="L2535" s="54">
        <f t="shared" si="242"/>
        <v>0</v>
      </c>
      <c r="M2535" s="56">
        <f t="shared" si="244"/>
        <v>0</v>
      </c>
      <c r="N2535" s="5">
        <f t="shared" si="240"/>
        <v>1</v>
      </c>
      <c r="O2535" s="5">
        <f t="shared" si="243"/>
        <v>0</v>
      </c>
    </row>
    <row r="2536" spans="2:15" x14ac:dyDescent="0.2">
      <c r="B2536" s="34"/>
      <c r="G2536" s="3"/>
      <c r="H2536" s="2"/>
      <c r="I2536" s="12"/>
      <c r="J2536" s="67">
        <f t="shared" si="239"/>
        <v>0</v>
      </c>
      <c r="K2536" s="5">
        <f t="shared" si="241"/>
        <v>0</v>
      </c>
      <c r="L2536" s="54">
        <f t="shared" si="242"/>
        <v>0</v>
      </c>
      <c r="M2536" s="56">
        <f t="shared" si="244"/>
        <v>0</v>
      </c>
      <c r="N2536" s="5">
        <f t="shared" si="240"/>
        <v>1</v>
      </c>
      <c r="O2536" s="5">
        <f t="shared" si="243"/>
        <v>0</v>
      </c>
    </row>
    <row r="2537" spans="2:15" x14ac:dyDescent="0.2">
      <c r="B2537" s="34"/>
      <c r="G2537" s="3"/>
      <c r="H2537" s="2"/>
      <c r="I2537" s="12"/>
      <c r="J2537" s="67">
        <f t="shared" si="239"/>
        <v>0</v>
      </c>
      <c r="K2537" s="5">
        <f t="shared" si="241"/>
        <v>0</v>
      </c>
      <c r="L2537" s="54">
        <f t="shared" si="242"/>
        <v>0</v>
      </c>
      <c r="M2537" s="56">
        <f t="shared" si="244"/>
        <v>0</v>
      </c>
      <c r="N2537" s="5">
        <f t="shared" si="240"/>
        <v>1</v>
      </c>
      <c r="O2537" s="5">
        <f t="shared" si="243"/>
        <v>0</v>
      </c>
    </row>
    <row r="2538" spans="2:15" x14ac:dyDescent="0.2">
      <c r="B2538" s="34"/>
      <c r="G2538" s="3"/>
      <c r="H2538" s="2"/>
      <c r="I2538" s="12"/>
      <c r="J2538" s="67">
        <f t="shared" ref="J2538:J2601" si="245">IF(A2538=C2538,0,H2538)</f>
        <v>0</v>
      </c>
      <c r="K2538" s="5">
        <f t="shared" si="241"/>
        <v>0</v>
      </c>
      <c r="L2538" s="54">
        <f t="shared" si="242"/>
        <v>0</v>
      </c>
      <c r="M2538" s="56">
        <f t="shared" si="244"/>
        <v>0</v>
      </c>
      <c r="N2538" s="5">
        <f t="shared" si="240"/>
        <v>1</v>
      </c>
      <c r="O2538" s="5">
        <f t="shared" si="243"/>
        <v>0</v>
      </c>
    </row>
    <row r="2539" spans="2:15" x14ac:dyDescent="0.2">
      <c r="B2539" s="34"/>
      <c r="G2539" s="3"/>
      <c r="H2539" s="2"/>
      <c r="I2539" s="12"/>
      <c r="J2539" s="67">
        <f t="shared" si="245"/>
        <v>0</v>
      </c>
      <c r="K2539" s="5">
        <f t="shared" si="241"/>
        <v>0</v>
      </c>
      <c r="L2539" s="54">
        <f t="shared" si="242"/>
        <v>0</v>
      </c>
      <c r="M2539" s="56">
        <f t="shared" si="244"/>
        <v>0</v>
      </c>
      <c r="N2539" s="5">
        <f t="shared" si="240"/>
        <v>1</v>
      </c>
      <c r="O2539" s="5">
        <f t="shared" si="243"/>
        <v>0</v>
      </c>
    </row>
    <row r="2540" spans="2:15" x14ac:dyDescent="0.2">
      <c r="B2540" s="34"/>
      <c r="G2540" s="3"/>
      <c r="H2540" s="2"/>
      <c r="I2540" s="12"/>
      <c r="J2540" s="67">
        <f t="shared" si="245"/>
        <v>0</v>
      </c>
      <c r="K2540" s="5">
        <f t="shared" si="241"/>
        <v>0</v>
      </c>
      <c r="L2540" s="54">
        <f t="shared" si="242"/>
        <v>0</v>
      </c>
      <c r="M2540" s="56">
        <f t="shared" si="244"/>
        <v>0</v>
      </c>
      <c r="N2540" s="5">
        <f t="shared" si="240"/>
        <v>1</v>
      </c>
      <c r="O2540" s="5">
        <f t="shared" si="243"/>
        <v>0</v>
      </c>
    </row>
    <row r="2541" spans="2:15" x14ac:dyDescent="0.2">
      <c r="B2541" s="34"/>
      <c r="G2541" s="3"/>
      <c r="H2541" s="2"/>
      <c r="I2541" s="12"/>
      <c r="J2541" s="67">
        <f t="shared" si="245"/>
        <v>0</v>
      </c>
      <c r="K2541" s="5">
        <f t="shared" si="241"/>
        <v>0</v>
      </c>
      <c r="L2541" s="54">
        <f t="shared" si="242"/>
        <v>0</v>
      </c>
      <c r="M2541" s="56">
        <f t="shared" si="244"/>
        <v>0</v>
      </c>
      <c r="N2541" s="5">
        <f t="shared" si="240"/>
        <v>1</v>
      </c>
      <c r="O2541" s="5">
        <f t="shared" si="243"/>
        <v>0</v>
      </c>
    </row>
    <row r="2542" spans="2:15" x14ac:dyDescent="0.2">
      <c r="B2542" s="34"/>
      <c r="G2542" s="3"/>
      <c r="H2542" s="2"/>
      <c r="I2542" s="12"/>
      <c r="J2542" s="67">
        <f t="shared" si="245"/>
        <v>0</v>
      </c>
      <c r="K2542" s="5">
        <f t="shared" si="241"/>
        <v>0</v>
      </c>
      <c r="L2542" s="54">
        <f t="shared" si="242"/>
        <v>0</v>
      </c>
      <c r="M2542" s="56">
        <f t="shared" si="244"/>
        <v>0</v>
      </c>
      <c r="N2542" s="5">
        <f t="shared" si="240"/>
        <v>1</v>
      </c>
      <c r="O2542" s="5">
        <f t="shared" si="243"/>
        <v>0</v>
      </c>
    </row>
    <row r="2543" spans="2:15" x14ac:dyDescent="0.2">
      <c r="B2543" s="34"/>
      <c r="G2543" s="3"/>
      <c r="H2543" s="2"/>
      <c r="I2543" s="12"/>
      <c r="J2543" s="67">
        <f t="shared" si="245"/>
        <v>0</v>
      </c>
      <c r="K2543" s="5">
        <f t="shared" si="241"/>
        <v>0</v>
      </c>
      <c r="L2543" s="54">
        <f t="shared" si="242"/>
        <v>0</v>
      </c>
      <c r="M2543" s="56">
        <f t="shared" si="244"/>
        <v>0</v>
      </c>
      <c r="N2543" s="5">
        <f t="shared" si="240"/>
        <v>1</v>
      </c>
      <c r="O2543" s="5">
        <f t="shared" si="243"/>
        <v>0</v>
      </c>
    </row>
    <row r="2544" spans="2:15" x14ac:dyDescent="0.2">
      <c r="B2544" s="34"/>
      <c r="G2544" s="3"/>
      <c r="H2544" s="2"/>
      <c r="I2544" s="12"/>
      <c r="J2544" s="67">
        <f t="shared" si="245"/>
        <v>0</v>
      </c>
      <c r="K2544" s="5">
        <f t="shared" si="241"/>
        <v>0</v>
      </c>
      <c r="L2544" s="54">
        <f t="shared" si="242"/>
        <v>0</v>
      </c>
      <c r="M2544" s="56">
        <f t="shared" si="244"/>
        <v>0</v>
      </c>
      <c r="N2544" s="5">
        <f t="shared" si="240"/>
        <v>1</v>
      </c>
      <c r="O2544" s="5">
        <f t="shared" si="243"/>
        <v>0</v>
      </c>
    </row>
    <row r="2545" spans="2:15" x14ac:dyDescent="0.2">
      <c r="B2545" s="34"/>
      <c r="G2545" s="3"/>
      <c r="H2545" s="2"/>
      <c r="I2545" s="12"/>
      <c r="J2545" s="67">
        <f t="shared" si="245"/>
        <v>0</v>
      </c>
      <c r="K2545" s="5">
        <f t="shared" si="241"/>
        <v>0</v>
      </c>
      <c r="L2545" s="54">
        <f t="shared" si="242"/>
        <v>0</v>
      </c>
      <c r="M2545" s="56">
        <f t="shared" si="244"/>
        <v>0</v>
      </c>
      <c r="N2545" s="5">
        <f t="shared" si="240"/>
        <v>1</v>
      </c>
      <c r="O2545" s="5">
        <f t="shared" si="243"/>
        <v>0</v>
      </c>
    </row>
    <row r="2546" spans="2:15" x14ac:dyDescent="0.2">
      <c r="B2546" s="34"/>
      <c r="G2546" s="3"/>
      <c r="H2546" s="2"/>
      <c r="I2546" s="12"/>
      <c r="J2546" s="67">
        <f t="shared" si="245"/>
        <v>0</v>
      </c>
      <c r="K2546" s="5">
        <f t="shared" si="241"/>
        <v>0</v>
      </c>
      <c r="L2546" s="54">
        <f t="shared" si="242"/>
        <v>0</v>
      </c>
      <c r="M2546" s="56">
        <f t="shared" si="244"/>
        <v>0</v>
      </c>
      <c r="N2546" s="5">
        <f t="shared" si="240"/>
        <v>1</v>
      </c>
      <c r="O2546" s="5">
        <f t="shared" si="243"/>
        <v>0</v>
      </c>
    </row>
    <row r="2547" spans="2:15" x14ac:dyDescent="0.2">
      <c r="B2547" s="34"/>
      <c r="G2547" s="3"/>
      <c r="H2547" s="2"/>
      <c r="I2547" s="12"/>
      <c r="J2547" s="67">
        <f t="shared" si="245"/>
        <v>0</v>
      </c>
      <c r="K2547" s="5">
        <f t="shared" si="241"/>
        <v>0</v>
      </c>
      <c r="L2547" s="54">
        <f t="shared" si="242"/>
        <v>0</v>
      </c>
      <c r="M2547" s="56">
        <f t="shared" si="244"/>
        <v>0</v>
      </c>
      <c r="N2547" s="5">
        <f t="shared" ref="N2547:N2610" si="246">IF(A2547=C2547,1,0)</f>
        <v>1</v>
      </c>
      <c r="O2547" s="5">
        <f t="shared" si="243"/>
        <v>0</v>
      </c>
    </row>
    <row r="2548" spans="2:15" x14ac:dyDescent="0.2">
      <c r="B2548" s="34"/>
      <c r="G2548" s="3"/>
      <c r="H2548" s="2"/>
      <c r="I2548" s="12"/>
      <c r="J2548" s="67">
        <f t="shared" si="245"/>
        <v>0</v>
      </c>
      <c r="K2548" s="5">
        <f t="shared" si="241"/>
        <v>0</v>
      </c>
      <c r="L2548" s="54">
        <f t="shared" si="242"/>
        <v>0</v>
      </c>
      <c r="M2548" s="56">
        <f t="shared" si="244"/>
        <v>0</v>
      </c>
      <c r="N2548" s="5">
        <f t="shared" si="246"/>
        <v>1</v>
      </c>
      <c r="O2548" s="5">
        <f t="shared" si="243"/>
        <v>0</v>
      </c>
    </row>
    <row r="2549" spans="2:15" x14ac:dyDescent="0.2">
      <c r="B2549" s="34"/>
      <c r="G2549" s="3"/>
      <c r="H2549" s="2"/>
      <c r="I2549" s="12"/>
      <c r="J2549" s="67">
        <f t="shared" si="245"/>
        <v>0</v>
      </c>
      <c r="K2549" s="5">
        <f t="shared" si="241"/>
        <v>0</v>
      </c>
      <c r="L2549" s="54">
        <f t="shared" si="242"/>
        <v>0</v>
      </c>
      <c r="M2549" s="56">
        <f t="shared" si="244"/>
        <v>0</v>
      </c>
      <c r="N2549" s="5">
        <f t="shared" si="246"/>
        <v>1</v>
      </c>
      <c r="O2549" s="5">
        <f t="shared" si="243"/>
        <v>0</v>
      </c>
    </row>
    <row r="2550" spans="2:15" x14ac:dyDescent="0.2">
      <c r="B2550" s="34"/>
      <c r="G2550" s="3"/>
      <c r="H2550" s="2"/>
      <c r="I2550" s="12"/>
      <c r="J2550" s="67">
        <f t="shared" si="245"/>
        <v>0</v>
      </c>
      <c r="K2550" s="5">
        <f t="shared" si="241"/>
        <v>0</v>
      </c>
      <c r="L2550" s="54">
        <f t="shared" si="242"/>
        <v>0</v>
      </c>
      <c r="M2550" s="56">
        <f t="shared" si="244"/>
        <v>0</v>
      </c>
      <c r="N2550" s="5">
        <f t="shared" si="246"/>
        <v>1</v>
      </c>
      <c r="O2550" s="5">
        <f t="shared" si="243"/>
        <v>0</v>
      </c>
    </row>
    <row r="2551" spans="2:15" x14ac:dyDescent="0.2">
      <c r="B2551" s="34"/>
      <c r="G2551" s="3"/>
      <c r="H2551" s="2"/>
      <c r="I2551" s="12"/>
      <c r="J2551" s="67">
        <f t="shared" si="245"/>
        <v>0</v>
      </c>
      <c r="K2551" s="5">
        <f t="shared" si="241"/>
        <v>0</v>
      </c>
      <c r="L2551" s="54">
        <f t="shared" si="242"/>
        <v>0</v>
      </c>
      <c r="M2551" s="56">
        <f t="shared" si="244"/>
        <v>0</v>
      </c>
      <c r="N2551" s="5">
        <f t="shared" si="246"/>
        <v>1</v>
      </c>
      <c r="O2551" s="5">
        <f t="shared" si="243"/>
        <v>0</v>
      </c>
    </row>
    <row r="2552" spans="2:15" x14ac:dyDescent="0.2">
      <c r="B2552" s="34"/>
      <c r="G2552" s="3"/>
      <c r="H2552" s="2"/>
      <c r="I2552" s="12"/>
      <c r="J2552" s="67">
        <f t="shared" si="245"/>
        <v>0</v>
      </c>
      <c r="K2552" s="5">
        <f t="shared" si="241"/>
        <v>0</v>
      </c>
      <c r="L2552" s="54">
        <f t="shared" si="242"/>
        <v>0</v>
      </c>
      <c r="M2552" s="56">
        <f t="shared" si="244"/>
        <v>0</v>
      </c>
      <c r="N2552" s="5">
        <f t="shared" si="246"/>
        <v>1</v>
      </c>
      <c r="O2552" s="5">
        <f t="shared" si="243"/>
        <v>0</v>
      </c>
    </row>
    <row r="2553" spans="2:15" x14ac:dyDescent="0.2">
      <c r="B2553" s="34"/>
      <c r="G2553" s="3"/>
      <c r="H2553" s="2"/>
      <c r="I2553" s="12"/>
      <c r="J2553" s="67">
        <f t="shared" si="245"/>
        <v>0</v>
      </c>
      <c r="K2553" s="5">
        <f t="shared" si="241"/>
        <v>0</v>
      </c>
      <c r="L2553" s="54">
        <f t="shared" si="242"/>
        <v>0</v>
      </c>
      <c r="M2553" s="56">
        <f t="shared" si="244"/>
        <v>0</v>
      </c>
      <c r="N2553" s="5">
        <f t="shared" si="246"/>
        <v>1</v>
      </c>
      <c r="O2553" s="5">
        <f t="shared" si="243"/>
        <v>0</v>
      </c>
    </row>
    <row r="2554" spans="2:15" x14ac:dyDescent="0.2">
      <c r="B2554" s="34"/>
      <c r="G2554" s="3"/>
      <c r="H2554" s="2"/>
      <c r="I2554" s="12"/>
      <c r="J2554" s="67">
        <f t="shared" si="245"/>
        <v>0</v>
      </c>
      <c r="K2554" s="5">
        <f t="shared" si="241"/>
        <v>0</v>
      </c>
      <c r="L2554" s="54">
        <f t="shared" si="242"/>
        <v>0</v>
      </c>
      <c r="M2554" s="56">
        <f t="shared" si="244"/>
        <v>0</v>
      </c>
      <c r="N2554" s="5">
        <f t="shared" si="246"/>
        <v>1</v>
      </c>
      <c r="O2554" s="5">
        <f t="shared" si="243"/>
        <v>0</v>
      </c>
    </row>
    <row r="2555" spans="2:15" x14ac:dyDescent="0.2">
      <c r="B2555" s="34"/>
      <c r="G2555" s="3"/>
      <c r="H2555" s="2"/>
      <c r="I2555" s="12"/>
      <c r="J2555" s="67">
        <f t="shared" si="245"/>
        <v>0</v>
      </c>
      <c r="K2555" s="5">
        <f t="shared" si="241"/>
        <v>0</v>
      </c>
      <c r="L2555" s="54">
        <f t="shared" si="242"/>
        <v>0</v>
      </c>
      <c r="M2555" s="56">
        <f t="shared" si="244"/>
        <v>0</v>
      </c>
      <c r="N2555" s="5">
        <f t="shared" si="246"/>
        <v>1</v>
      </c>
      <c r="O2555" s="5">
        <f t="shared" si="243"/>
        <v>0</v>
      </c>
    </row>
    <row r="2556" spans="2:15" x14ac:dyDescent="0.2">
      <c r="B2556" s="34"/>
      <c r="G2556" s="3"/>
      <c r="H2556" s="2"/>
      <c r="I2556" s="12"/>
      <c r="J2556" s="67">
        <f t="shared" si="245"/>
        <v>0</v>
      </c>
      <c r="K2556" s="5">
        <f t="shared" si="241"/>
        <v>0</v>
      </c>
      <c r="L2556" s="54">
        <f t="shared" si="242"/>
        <v>0</v>
      </c>
      <c r="M2556" s="56">
        <f t="shared" si="244"/>
        <v>0</v>
      </c>
      <c r="N2556" s="5">
        <f t="shared" si="246"/>
        <v>1</v>
      </c>
      <c r="O2556" s="5">
        <f t="shared" si="243"/>
        <v>0</v>
      </c>
    </row>
    <row r="2557" spans="2:15" x14ac:dyDescent="0.2">
      <c r="B2557" s="34"/>
      <c r="G2557" s="3"/>
      <c r="H2557" s="2"/>
      <c r="I2557" s="12"/>
      <c r="J2557" s="67">
        <f t="shared" si="245"/>
        <v>0</v>
      </c>
      <c r="K2557" s="5">
        <f t="shared" si="241"/>
        <v>0</v>
      </c>
      <c r="L2557" s="54">
        <f t="shared" si="242"/>
        <v>0</v>
      </c>
      <c r="M2557" s="56">
        <f t="shared" si="244"/>
        <v>0</v>
      </c>
      <c r="N2557" s="5">
        <f t="shared" si="246"/>
        <v>1</v>
      </c>
      <c r="O2557" s="5">
        <f t="shared" si="243"/>
        <v>0</v>
      </c>
    </row>
    <row r="2558" spans="2:15" x14ac:dyDescent="0.2">
      <c r="B2558" s="34"/>
      <c r="G2558" s="3"/>
      <c r="H2558" s="2"/>
      <c r="I2558" s="12"/>
      <c r="J2558" s="67">
        <f t="shared" si="245"/>
        <v>0</v>
      </c>
      <c r="K2558" s="5">
        <f t="shared" si="241"/>
        <v>0</v>
      </c>
      <c r="L2558" s="54">
        <f t="shared" si="242"/>
        <v>0</v>
      </c>
      <c r="M2558" s="56">
        <f t="shared" si="244"/>
        <v>0</v>
      </c>
      <c r="N2558" s="5">
        <f t="shared" si="246"/>
        <v>1</v>
      </c>
      <c r="O2558" s="5">
        <f t="shared" si="243"/>
        <v>0</v>
      </c>
    </row>
    <row r="2559" spans="2:15" x14ac:dyDescent="0.2">
      <c r="B2559" s="34"/>
      <c r="G2559" s="3"/>
      <c r="H2559" s="2"/>
      <c r="I2559" s="12"/>
      <c r="J2559" s="67">
        <f t="shared" si="245"/>
        <v>0</v>
      </c>
      <c r="K2559" s="5">
        <f t="shared" si="241"/>
        <v>0</v>
      </c>
      <c r="L2559" s="54">
        <f t="shared" si="242"/>
        <v>0</v>
      </c>
      <c r="M2559" s="56">
        <f t="shared" si="244"/>
        <v>0</v>
      </c>
      <c r="N2559" s="5">
        <f t="shared" si="246"/>
        <v>1</v>
      </c>
      <c r="O2559" s="5">
        <f t="shared" si="243"/>
        <v>0</v>
      </c>
    </row>
    <row r="2560" spans="2:15" x14ac:dyDescent="0.2">
      <c r="B2560" s="34"/>
      <c r="G2560" s="3"/>
      <c r="H2560" s="2"/>
      <c r="I2560" s="12"/>
      <c r="J2560" s="67">
        <f t="shared" si="245"/>
        <v>0</v>
      </c>
      <c r="K2560" s="5">
        <f t="shared" si="241"/>
        <v>0</v>
      </c>
      <c r="L2560" s="54">
        <f t="shared" si="242"/>
        <v>0</v>
      </c>
      <c r="M2560" s="56">
        <f t="shared" si="244"/>
        <v>0</v>
      </c>
      <c r="N2560" s="5">
        <f t="shared" si="246"/>
        <v>1</v>
      </c>
      <c r="O2560" s="5">
        <f t="shared" si="243"/>
        <v>0</v>
      </c>
    </row>
    <row r="2561" spans="1:15" x14ac:dyDescent="0.2">
      <c r="B2561" s="34"/>
      <c r="G2561" s="3"/>
      <c r="H2561" s="2"/>
      <c r="I2561" s="12"/>
      <c r="J2561" s="67">
        <f t="shared" si="245"/>
        <v>0</v>
      </c>
      <c r="K2561" s="5">
        <f t="shared" si="241"/>
        <v>0</v>
      </c>
      <c r="L2561" s="54">
        <f t="shared" si="242"/>
        <v>0</v>
      </c>
      <c r="M2561" s="56">
        <f t="shared" si="244"/>
        <v>0</v>
      </c>
      <c r="N2561" s="5">
        <f t="shared" si="246"/>
        <v>1</v>
      </c>
      <c r="O2561" s="5">
        <f t="shared" si="243"/>
        <v>0</v>
      </c>
    </row>
    <row r="2562" spans="1:15" x14ac:dyDescent="0.2">
      <c r="B2562" s="34"/>
      <c r="G2562" s="3"/>
      <c r="H2562" s="2"/>
      <c r="I2562" s="12"/>
      <c r="J2562" s="67">
        <f t="shared" si="245"/>
        <v>0</v>
      </c>
      <c r="K2562" s="5">
        <f t="shared" si="241"/>
        <v>0</v>
      </c>
      <c r="L2562" s="54">
        <f t="shared" si="242"/>
        <v>0</v>
      </c>
      <c r="M2562" s="56">
        <f t="shared" si="244"/>
        <v>0</v>
      </c>
      <c r="N2562" s="5">
        <f t="shared" si="246"/>
        <v>1</v>
      </c>
      <c r="O2562" s="5">
        <f t="shared" si="243"/>
        <v>0</v>
      </c>
    </row>
    <row r="2563" spans="1:15" x14ac:dyDescent="0.2">
      <c r="B2563" s="34"/>
      <c r="G2563" s="3"/>
      <c r="H2563" s="2"/>
      <c r="I2563" s="12"/>
      <c r="J2563" s="67">
        <f t="shared" si="245"/>
        <v>0</v>
      </c>
      <c r="K2563" s="5">
        <f t="shared" si="241"/>
        <v>0</v>
      </c>
      <c r="L2563" s="54">
        <f t="shared" si="242"/>
        <v>0</v>
      </c>
      <c r="M2563" s="56">
        <f t="shared" si="244"/>
        <v>0</v>
      </c>
      <c r="N2563" s="5">
        <f t="shared" si="246"/>
        <v>1</v>
      </c>
      <c r="O2563" s="5">
        <f t="shared" si="243"/>
        <v>0</v>
      </c>
    </row>
    <row r="2564" spans="1:15" x14ac:dyDescent="0.2">
      <c r="B2564" s="34"/>
      <c r="G2564" s="3"/>
      <c r="H2564" s="2"/>
      <c r="I2564" s="12"/>
      <c r="J2564" s="67">
        <f t="shared" si="245"/>
        <v>0</v>
      </c>
      <c r="K2564" s="5">
        <f t="shared" si="241"/>
        <v>0</v>
      </c>
      <c r="L2564" s="54">
        <f t="shared" si="242"/>
        <v>0</v>
      </c>
      <c r="M2564" s="56">
        <f t="shared" si="244"/>
        <v>0</v>
      </c>
      <c r="N2564" s="5">
        <f t="shared" si="246"/>
        <v>1</v>
      </c>
      <c r="O2564" s="5">
        <f t="shared" si="243"/>
        <v>0</v>
      </c>
    </row>
    <row r="2565" spans="1:15" x14ac:dyDescent="0.2">
      <c r="B2565" s="34"/>
      <c r="G2565" s="3"/>
      <c r="H2565" s="2"/>
      <c r="I2565" s="12"/>
      <c r="J2565" s="67">
        <f t="shared" si="245"/>
        <v>0</v>
      </c>
      <c r="K2565" s="5">
        <f t="shared" ref="K2565:K2628" si="247">IF(J2565&gt;0,1,0)</f>
        <v>0</v>
      </c>
      <c r="L2565" s="54">
        <f t="shared" ref="L2565:L2628" si="248">IF(K2565=0,0,IF(I2565="did not close",0,IF(I2565="",0,1)))</f>
        <v>0</v>
      </c>
      <c r="M2565" s="56">
        <f t="shared" si="244"/>
        <v>0</v>
      </c>
      <c r="N2565" s="5">
        <f t="shared" si="246"/>
        <v>1</v>
      </c>
      <c r="O2565" s="5">
        <f t="shared" ref="O2565:O2628" si="249">IF(K2565=0,IF(I2565="did not close",0,IF(I2565="",0,1)),0)</f>
        <v>0</v>
      </c>
    </row>
    <row r="2566" spans="1:15" x14ac:dyDescent="0.2">
      <c r="B2566" s="34"/>
      <c r="G2566" s="3"/>
      <c r="H2566" s="2"/>
      <c r="I2566" s="12"/>
      <c r="J2566" s="67">
        <f t="shared" si="245"/>
        <v>0</v>
      </c>
      <c r="K2566" s="5">
        <f t="shared" si="247"/>
        <v>0</v>
      </c>
      <c r="L2566" s="54">
        <f t="shared" si="248"/>
        <v>0</v>
      </c>
      <c r="M2566" s="56">
        <f t="shared" si="244"/>
        <v>0</v>
      </c>
      <c r="N2566" s="5">
        <f t="shared" si="246"/>
        <v>1</v>
      </c>
      <c r="O2566" s="5">
        <f t="shared" si="249"/>
        <v>0</v>
      </c>
    </row>
    <row r="2567" spans="1:15" x14ac:dyDescent="0.2">
      <c r="B2567" s="34"/>
      <c r="G2567" s="3"/>
      <c r="H2567" s="2"/>
      <c r="I2567" s="12"/>
      <c r="J2567" s="67">
        <f t="shared" si="245"/>
        <v>0</v>
      </c>
      <c r="K2567" s="5">
        <f t="shared" si="247"/>
        <v>0</v>
      </c>
      <c r="L2567" s="54">
        <f t="shared" si="248"/>
        <v>0</v>
      </c>
      <c r="M2567" s="56">
        <f t="shared" si="244"/>
        <v>0</v>
      </c>
      <c r="N2567" s="5">
        <f t="shared" si="246"/>
        <v>1</v>
      </c>
      <c r="O2567" s="5">
        <f t="shared" si="249"/>
        <v>0</v>
      </c>
    </row>
    <row r="2568" spans="1:15" x14ac:dyDescent="0.2">
      <c r="B2568" s="34"/>
      <c r="G2568" s="3"/>
      <c r="H2568" s="2"/>
      <c r="I2568" s="12"/>
      <c r="J2568" s="67">
        <f t="shared" si="245"/>
        <v>0</v>
      </c>
      <c r="K2568" s="5">
        <f t="shared" si="247"/>
        <v>0</v>
      </c>
      <c r="L2568" s="54">
        <f t="shared" si="248"/>
        <v>0</v>
      </c>
      <c r="M2568" s="56">
        <f t="shared" si="244"/>
        <v>0</v>
      </c>
      <c r="N2568" s="5">
        <f t="shared" si="246"/>
        <v>1</v>
      </c>
      <c r="O2568" s="5">
        <f t="shared" si="249"/>
        <v>0</v>
      </c>
    </row>
    <row r="2569" spans="1:15" x14ac:dyDescent="0.2">
      <c r="B2569" s="34"/>
      <c r="G2569" s="3"/>
      <c r="H2569" s="2"/>
      <c r="I2569" s="12"/>
      <c r="J2569" s="67">
        <f t="shared" si="245"/>
        <v>0</v>
      </c>
      <c r="K2569" s="5">
        <f t="shared" si="247"/>
        <v>0</v>
      </c>
      <c r="L2569" s="54">
        <f t="shared" si="248"/>
        <v>0</v>
      </c>
      <c r="M2569" s="56">
        <f t="shared" si="244"/>
        <v>0</v>
      </c>
      <c r="N2569" s="5">
        <f t="shared" si="246"/>
        <v>1</v>
      </c>
      <c r="O2569" s="5">
        <f t="shared" si="249"/>
        <v>0</v>
      </c>
    </row>
    <row r="2570" spans="1:15" x14ac:dyDescent="0.2">
      <c r="B2570" s="34"/>
      <c r="G2570" s="3"/>
      <c r="H2570" s="2"/>
      <c r="I2570" s="12"/>
      <c r="J2570" s="67">
        <f t="shared" si="245"/>
        <v>0</v>
      </c>
      <c r="K2570" s="5">
        <f t="shared" si="247"/>
        <v>0</v>
      </c>
      <c r="L2570" s="54">
        <f t="shared" si="248"/>
        <v>0</v>
      </c>
      <c r="M2570" s="56">
        <f t="shared" si="244"/>
        <v>0</v>
      </c>
      <c r="N2570" s="5">
        <f t="shared" si="246"/>
        <v>1</v>
      </c>
      <c r="O2570" s="5">
        <f t="shared" si="249"/>
        <v>0</v>
      </c>
    </row>
    <row r="2571" spans="1:15" x14ac:dyDescent="0.2">
      <c r="B2571" s="34"/>
      <c r="G2571" s="3"/>
      <c r="H2571" s="2"/>
      <c r="I2571" s="12"/>
      <c r="J2571" s="67">
        <f t="shared" si="245"/>
        <v>0</v>
      </c>
      <c r="K2571" s="5">
        <f t="shared" si="247"/>
        <v>0</v>
      </c>
      <c r="L2571" s="54">
        <f t="shared" si="248"/>
        <v>0</v>
      </c>
      <c r="M2571" s="56">
        <f t="shared" si="244"/>
        <v>0</v>
      </c>
      <c r="N2571" s="5">
        <f t="shared" si="246"/>
        <v>1</v>
      </c>
      <c r="O2571" s="5">
        <f t="shared" si="249"/>
        <v>0</v>
      </c>
    </row>
    <row r="2572" spans="1:15" x14ac:dyDescent="0.2">
      <c r="B2572" s="34"/>
      <c r="G2572" s="3"/>
      <c r="H2572" s="2"/>
      <c r="I2572" s="12"/>
      <c r="J2572" s="67">
        <f t="shared" si="245"/>
        <v>0</v>
      </c>
      <c r="K2572" s="5">
        <f t="shared" si="247"/>
        <v>0</v>
      </c>
      <c r="L2572" s="54">
        <f t="shared" si="248"/>
        <v>0</v>
      </c>
      <c r="M2572" s="56">
        <f t="shared" si="244"/>
        <v>0</v>
      </c>
      <c r="N2572" s="5">
        <f t="shared" si="246"/>
        <v>1</v>
      </c>
      <c r="O2572" s="5">
        <f t="shared" si="249"/>
        <v>0</v>
      </c>
    </row>
    <row r="2573" spans="1:15" x14ac:dyDescent="0.2">
      <c r="A2573" s="104"/>
      <c r="B2573" s="34"/>
      <c r="G2573" s="3"/>
      <c r="H2573" s="2"/>
      <c r="I2573" s="12"/>
      <c r="J2573" s="67">
        <f t="shared" si="245"/>
        <v>0</v>
      </c>
      <c r="K2573" s="5">
        <f t="shared" si="247"/>
        <v>0</v>
      </c>
      <c r="L2573" s="54">
        <f t="shared" si="248"/>
        <v>0</v>
      </c>
      <c r="M2573" s="56">
        <f t="shared" si="244"/>
        <v>0</v>
      </c>
      <c r="N2573" s="5">
        <f t="shared" si="246"/>
        <v>1</v>
      </c>
      <c r="O2573" s="5">
        <f t="shared" si="249"/>
        <v>0</v>
      </c>
    </row>
    <row r="2574" spans="1:15" x14ac:dyDescent="0.2">
      <c r="B2574" s="34"/>
      <c r="G2574" s="3"/>
      <c r="H2574" s="2"/>
      <c r="I2574" s="12"/>
      <c r="J2574" s="67">
        <f t="shared" si="245"/>
        <v>0</v>
      </c>
      <c r="K2574" s="5">
        <f t="shared" si="247"/>
        <v>0</v>
      </c>
      <c r="L2574" s="54">
        <f t="shared" si="248"/>
        <v>0</v>
      </c>
      <c r="M2574" s="56">
        <f t="shared" si="244"/>
        <v>0</v>
      </c>
      <c r="N2574" s="5">
        <f t="shared" si="246"/>
        <v>1</v>
      </c>
      <c r="O2574" s="5">
        <f t="shared" si="249"/>
        <v>0</v>
      </c>
    </row>
    <row r="2575" spans="1:15" x14ac:dyDescent="0.2">
      <c r="B2575" s="34"/>
      <c r="G2575" s="3"/>
      <c r="H2575" s="2"/>
      <c r="I2575" s="12"/>
      <c r="J2575" s="67">
        <f t="shared" si="245"/>
        <v>0</v>
      </c>
      <c r="K2575" s="5">
        <f t="shared" si="247"/>
        <v>0</v>
      </c>
      <c r="L2575" s="54">
        <f t="shared" si="248"/>
        <v>0</v>
      </c>
      <c r="M2575" s="56">
        <f t="shared" si="244"/>
        <v>0</v>
      </c>
      <c r="N2575" s="5">
        <f t="shared" si="246"/>
        <v>1</v>
      </c>
      <c r="O2575" s="5">
        <f t="shared" si="249"/>
        <v>0</v>
      </c>
    </row>
    <row r="2576" spans="1:15" x14ac:dyDescent="0.2">
      <c r="B2576" s="34"/>
      <c r="G2576" s="3"/>
      <c r="H2576" s="2"/>
      <c r="I2576" s="12"/>
      <c r="J2576" s="67">
        <f t="shared" si="245"/>
        <v>0</v>
      </c>
      <c r="K2576" s="5">
        <f t="shared" si="247"/>
        <v>0</v>
      </c>
      <c r="L2576" s="54">
        <f t="shared" si="248"/>
        <v>0</v>
      </c>
      <c r="M2576" s="56">
        <f t="shared" si="244"/>
        <v>0</v>
      </c>
      <c r="N2576" s="5">
        <f t="shared" si="246"/>
        <v>1</v>
      </c>
      <c r="O2576" s="5">
        <f t="shared" si="249"/>
        <v>0</v>
      </c>
    </row>
    <row r="2577" spans="2:15" x14ac:dyDescent="0.2">
      <c r="B2577" s="34"/>
      <c r="G2577" s="3"/>
      <c r="H2577" s="2"/>
      <c r="I2577" s="12"/>
      <c r="J2577" s="67">
        <f t="shared" si="245"/>
        <v>0</v>
      </c>
      <c r="K2577" s="5">
        <f t="shared" si="247"/>
        <v>0</v>
      </c>
      <c r="L2577" s="54">
        <f t="shared" si="248"/>
        <v>0</v>
      </c>
      <c r="M2577" s="56">
        <f t="shared" si="244"/>
        <v>0</v>
      </c>
      <c r="N2577" s="5">
        <f t="shared" si="246"/>
        <v>1</v>
      </c>
      <c r="O2577" s="5">
        <f t="shared" si="249"/>
        <v>0</v>
      </c>
    </row>
    <row r="2578" spans="2:15" x14ac:dyDescent="0.2">
      <c r="B2578" s="34"/>
      <c r="G2578" s="3"/>
      <c r="H2578" s="2"/>
      <c r="I2578" s="12"/>
      <c r="J2578" s="67">
        <f t="shared" si="245"/>
        <v>0</v>
      </c>
      <c r="K2578" s="5">
        <f t="shared" si="247"/>
        <v>0</v>
      </c>
      <c r="L2578" s="54">
        <f t="shared" si="248"/>
        <v>0</v>
      </c>
      <c r="M2578" s="56">
        <f t="shared" si="244"/>
        <v>0</v>
      </c>
      <c r="N2578" s="5">
        <f t="shared" si="246"/>
        <v>1</v>
      </c>
      <c r="O2578" s="5">
        <f t="shared" si="249"/>
        <v>0</v>
      </c>
    </row>
    <row r="2579" spans="2:15" x14ac:dyDescent="0.2">
      <c r="B2579" s="34"/>
      <c r="G2579" s="3"/>
      <c r="H2579" s="2"/>
      <c r="I2579" s="12"/>
      <c r="J2579" s="67">
        <f t="shared" si="245"/>
        <v>0</v>
      </c>
      <c r="K2579" s="5">
        <f t="shared" si="247"/>
        <v>0</v>
      </c>
      <c r="L2579" s="54">
        <f t="shared" si="248"/>
        <v>0</v>
      </c>
      <c r="M2579" s="56">
        <f t="shared" si="244"/>
        <v>0</v>
      </c>
      <c r="N2579" s="5">
        <f t="shared" si="246"/>
        <v>1</v>
      </c>
      <c r="O2579" s="5">
        <f t="shared" si="249"/>
        <v>0</v>
      </c>
    </row>
    <row r="2580" spans="2:15" x14ac:dyDescent="0.2">
      <c r="B2580" s="34"/>
      <c r="G2580" s="3"/>
      <c r="H2580" s="2"/>
      <c r="I2580" s="12"/>
      <c r="J2580" s="67">
        <f t="shared" si="245"/>
        <v>0</v>
      </c>
      <c r="K2580" s="5">
        <f t="shared" si="247"/>
        <v>0</v>
      </c>
      <c r="L2580" s="54">
        <f t="shared" si="248"/>
        <v>0</v>
      </c>
      <c r="M2580" s="56" t="e">
        <f>IF(D2580="",#REF!,D2580)</f>
        <v>#REF!</v>
      </c>
      <c r="N2580" s="5">
        <f t="shared" si="246"/>
        <v>1</v>
      </c>
      <c r="O2580" s="5">
        <f t="shared" si="249"/>
        <v>0</v>
      </c>
    </row>
    <row r="2581" spans="2:15" x14ac:dyDescent="0.2">
      <c r="B2581" s="34"/>
      <c r="G2581" s="3"/>
      <c r="H2581" s="2"/>
      <c r="I2581" s="12"/>
      <c r="J2581" s="67">
        <f t="shared" si="245"/>
        <v>0</v>
      </c>
      <c r="K2581" s="5">
        <f t="shared" si="247"/>
        <v>0</v>
      </c>
      <c r="L2581" s="54">
        <f t="shared" si="248"/>
        <v>0</v>
      </c>
      <c r="M2581" s="56">
        <f t="shared" si="244"/>
        <v>0</v>
      </c>
      <c r="N2581" s="5">
        <f t="shared" si="246"/>
        <v>1</v>
      </c>
      <c r="O2581" s="5">
        <f t="shared" si="249"/>
        <v>0</v>
      </c>
    </row>
    <row r="2582" spans="2:15" x14ac:dyDescent="0.2">
      <c r="B2582" s="34"/>
      <c r="G2582" s="3"/>
      <c r="H2582" s="2"/>
      <c r="I2582" s="12"/>
      <c r="J2582" s="67">
        <f t="shared" si="245"/>
        <v>0</v>
      </c>
      <c r="K2582" s="5">
        <f t="shared" si="247"/>
        <v>0</v>
      </c>
      <c r="L2582" s="54">
        <f t="shared" si="248"/>
        <v>0</v>
      </c>
      <c r="M2582" s="56">
        <f t="shared" si="244"/>
        <v>0</v>
      </c>
      <c r="N2582" s="5">
        <f t="shared" si="246"/>
        <v>1</v>
      </c>
      <c r="O2582" s="5">
        <f t="shared" si="249"/>
        <v>0</v>
      </c>
    </row>
    <row r="2583" spans="2:15" x14ac:dyDescent="0.2">
      <c r="B2583" s="34"/>
      <c r="G2583" s="3"/>
      <c r="H2583" s="2"/>
      <c r="I2583" s="12"/>
      <c r="J2583" s="67">
        <f t="shared" si="245"/>
        <v>0</v>
      </c>
      <c r="K2583" s="5">
        <f t="shared" si="247"/>
        <v>0</v>
      </c>
      <c r="L2583" s="54">
        <f t="shared" si="248"/>
        <v>0</v>
      </c>
      <c r="M2583" s="56">
        <f t="shared" si="244"/>
        <v>0</v>
      </c>
      <c r="N2583" s="5">
        <f t="shared" si="246"/>
        <v>1</v>
      </c>
      <c r="O2583" s="5">
        <f t="shared" si="249"/>
        <v>0</v>
      </c>
    </row>
    <row r="2584" spans="2:15" x14ac:dyDescent="0.2">
      <c r="B2584" s="34"/>
      <c r="G2584" s="3"/>
      <c r="H2584" s="2"/>
      <c r="I2584" s="12"/>
      <c r="J2584" s="67">
        <f t="shared" si="245"/>
        <v>0</v>
      </c>
      <c r="K2584" s="5">
        <f t="shared" si="247"/>
        <v>0</v>
      </c>
      <c r="L2584" s="54">
        <f t="shared" si="248"/>
        <v>0</v>
      </c>
      <c r="M2584" s="56">
        <f t="shared" si="244"/>
        <v>0</v>
      </c>
      <c r="N2584" s="5">
        <f t="shared" si="246"/>
        <v>1</v>
      </c>
      <c r="O2584" s="5">
        <f t="shared" si="249"/>
        <v>0</v>
      </c>
    </row>
    <row r="2585" spans="2:15" x14ac:dyDescent="0.2">
      <c r="B2585" s="34"/>
      <c r="G2585" s="3"/>
      <c r="H2585" s="2"/>
      <c r="I2585" s="12"/>
      <c r="J2585" s="67">
        <f t="shared" si="245"/>
        <v>0</v>
      </c>
      <c r="K2585" s="5">
        <f t="shared" si="247"/>
        <v>0</v>
      </c>
      <c r="L2585" s="54">
        <f t="shared" si="248"/>
        <v>0</v>
      </c>
      <c r="M2585" s="56">
        <f t="shared" si="244"/>
        <v>0</v>
      </c>
      <c r="N2585" s="5">
        <f t="shared" si="246"/>
        <v>1</v>
      </c>
      <c r="O2585" s="5">
        <f t="shared" si="249"/>
        <v>0</v>
      </c>
    </row>
    <row r="2586" spans="2:15" x14ac:dyDescent="0.2">
      <c r="B2586" s="34"/>
      <c r="G2586" s="3"/>
      <c r="H2586" s="2"/>
      <c r="I2586" s="12"/>
      <c r="J2586" s="67">
        <f t="shared" si="245"/>
        <v>0</v>
      </c>
      <c r="K2586" s="5">
        <f t="shared" si="247"/>
        <v>0</v>
      </c>
      <c r="L2586" s="54">
        <f t="shared" si="248"/>
        <v>0</v>
      </c>
      <c r="M2586" s="56">
        <f t="shared" si="244"/>
        <v>0</v>
      </c>
      <c r="N2586" s="5">
        <f t="shared" si="246"/>
        <v>1</v>
      </c>
      <c r="O2586" s="5">
        <f t="shared" si="249"/>
        <v>0</v>
      </c>
    </row>
    <row r="2587" spans="2:15" x14ac:dyDescent="0.2">
      <c r="B2587" s="34"/>
      <c r="G2587" s="3"/>
      <c r="H2587" s="2"/>
      <c r="I2587" s="12"/>
      <c r="J2587" s="67">
        <f t="shared" si="245"/>
        <v>0</v>
      </c>
      <c r="K2587" s="5">
        <f t="shared" si="247"/>
        <v>0</v>
      </c>
      <c r="L2587" s="54">
        <f t="shared" si="248"/>
        <v>0</v>
      </c>
      <c r="M2587" s="56" t="e">
        <f>IF(D2587="",#REF!,D2587)</f>
        <v>#REF!</v>
      </c>
      <c r="N2587" s="5">
        <f t="shared" si="246"/>
        <v>1</v>
      </c>
      <c r="O2587" s="5">
        <f t="shared" si="249"/>
        <v>0</v>
      </c>
    </row>
    <row r="2588" spans="2:15" x14ac:dyDescent="0.2">
      <c r="B2588" s="34"/>
      <c r="G2588" s="3"/>
      <c r="H2588" s="2"/>
      <c r="I2588" s="12"/>
      <c r="J2588" s="67">
        <f t="shared" si="245"/>
        <v>0</v>
      </c>
      <c r="K2588" s="5">
        <f t="shared" si="247"/>
        <v>0</v>
      </c>
      <c r="L2588" s="54">
        <f t="shared" si="248"/>
        <v>0</v>
      </c>
      <c r="M2588" s="56">
        <f t="shared" ref="M2588:M2640" si="250">IF(D2588="",D2587,D2588)</f>
        <v>0</v>
      </c>
      <c r="N2588" s="5">
        <f t="shared" si="246"/>
        <v>1</v>
      </c>
      <c r="O2588" s="5">
        <f t="shared" si="249"/>
        <v>0</v>
      </c>
    </row>
    <row r="2589" spans="2:15" x14ac:dyDescent="0.2">
      <c r="B2589" s="34"/>
      <c r="G2589" s="3"/>
      <c r="H2589" s="2"/>
      <c r="I2589" s="12"/>
      <c r="J2589" s="67">
        <f t="shared" si="245"/>
        <v>0</v>
      </c>
      <c r="K2589" s="5">
        <f t="shared" si="247"/>
        <v>0</v>
      </c>
      <c r="L2589" s="54">
        <f t="shared" si="248"/>
        <v>0</v>
      </c>
      <c r="M2589" s="56">
        <f t="shared" si="250"/>
        <v>0</v>
      </c>
      <c r="N2589" s="5">
        <f t="shared" si="246"/>
        <v>1</v>
      </c>
      <c r="O2589" s="5">
        <f t="shared" si="249"/>
        <v>0</v>
      </c>
    </row>
    <row r="2590" spans="2:15" x14ac:dyDescent="0.2">
      <c r="B2590" s="34"/>
      <c r="G2590" s="3"/>
      <c r="H2590" s="2"/>
      <c r="I2590" s="12"/>
      <c r="J2590" s="67">
        <f t="shared" si="245"/>
        <v>0</v>
      </c>
      <c r="K2590" s="5">
        <f t="shared" si="247"/>
        <v>0</v>
      </c>
      <c r="L2590" s="54">
        <f t="shared" si="248"/>
        <v>0</v>
      </c>
      <c r="M2590" s="56">
        <f t="shared" si="250"/>
        <v>0</v>
      </c>
      <c r="N2590" s="5">
        <f t="shared" si="246"/>
        <v>1</v>
      </c>
      <c r="O2590" s="5">
        <f t="shared" si="249"/>
        <v>0</v>
      </c>
    </row>
    <row r="2591" spans="2:15" x14ac:dyDescent="0.2">
      <c r="B2591" s="34"/>
      <c r="G2591" s="3"/>
      <c r="H2591" s="2"/>
      <c r="I2591" s="12"/>
      <c r="J2591" s="67">
        <f t="shared" si="245"/>
        <v>0</v>
      </c>
      <c r="K2591" s="5">
        <f t="shared" si="247"/>
        <v>0</v>
      </c>
      <c r="L2591" s="54">
        <f t="shared" si="248"/>
        <v>0</v>
      </c>
      <c r="M2591" s="56" t="e">
        <f>IF(D2591="",#REF!,D2591)</f>
        <v>#REF!</v>
      </c>
      <c r="N2591" s="5">
        <f t="shared" si="246"/>
        <v>1</v>
      </c>
      <c r="O2591" s="5">
        <f t="shared" si="249"/>
        <v>0</v>
      </c>
    </row>
    <row r="2592" spans="2:15" x14ac:dyDescent="0.2">
      <c r="B2592" s="34"/>
      <c r="G2592" s="3"/>
      <c r="H2592" s="2"/>
      <c r="I2592" s="12"/>
      <c r="J2592" s="67">
        <f t="shared" si="245"/>
        <v>0</v>
      </c>
      <c r="K2592" s="5">
        <f t="shared" si="247"/>
        <v>0</v>
      </c>
      <c r="L2592" s="54">
        <f t="shared" si="248"/>
        <v>0</v>
      </c>
      <c r="M2592" s="56">
        <f t="shared" si="250"/>
        <v>0</v>
      </c>
      <c r="N2592" s="5">
        <f t="shared" si="246"/>
        <v>1</v>
      </c>
      <c r="O2592" s="5">
        <f t="shared" si="249"/>
        <v>0</v>
      </c>
    </row>
    <row r="2593" spans="2:15" x14ac:dyDescent="0.2">
      <c r="B2593" s="34"/>
      <c r="G2593" s="3"/>
      <c r="H2593" s="2"/>
      <c r="I2593" s="12"/>
      <c r="J2593" s="67">
        <f t="shared" si="245"/>
        <v>0</v>
      </c>
      <c r="K2593" s="5">
        <f t="shared" si="247"/>
        <v>0</v>
      </c>
      <c r="L2593" s="54">
        <f t="shared" si="248"/>
        <v>0</v>
      </c>
      <c r="M2593" s="56">
        <f t="shared" si="250"/>
        <v>0</v>
      </c>
      <c r="N2593" s="5">
        <f t="shared" si="246"/>
        <v>1</v>
      </c>
      <c r="O2593" s="5">
        <f t="shared" si="249"/>
        <v>0</v>
      </c>
    </row>
    <row r="2594" spans="2:15" x14ac:dyDescent="0.2">
      <c r="B2594" s="34"/>
      <c r="G2594" s="3"/>
      <c r="H2594" s="2"/>
      <c r="I2594" s="12"/>
      <c r="J2594" s="67">
        <f t="shared" si="245"/>
        <v>0</v>
      </c>
      <c r="K2594" s="5">
        <f t="shared" si="247"/>
        <v>0</v>
      </c>
      <c r="L2594" s="54">
        <f t="shared" si="248"/>
        <v>0</v>
      </c>
      <c r="M2594" s="56">
        <f t="shared" si="250"/>
        <v>0</v>
      </c>
      <c r="N2594" s="5">
        <f t="shared" si="246"/>
        <v>1</v>
      </c>
      <c r="O2594" s="5">
        <f t="shared" si="249"/>
        <v>0</v>
      </c>
    </row>
    <row r="2595" spans="2:15" x14ac:dyDescent="0.2">
      <c r="B2595" s="34"/>
      <c r="G2595" s="3"/>
      <c r="H2595" s="2"/>
      <c r="I2595" s="12"/>
      <c r="J2595" s="67">
        <f t="shared" si="245"/>
        <v>0</v>
      </c>
      <c r="K2595" s="5">
        <f t="shared" si="247"/>
        <v>0</v>
      </c>
      <c r="L2595" s="54">
        <f t="shared" si="248"/>
        <v>0</v>
      </c>
      <c r="M2595" s="56">
        <f t="shared" si="250"/>
        <v>0</v>
      </c>
      <c r="N2595" s="5">
        <f t="shared" si="246"/>
        <v>1</v>
      </c>
      <c r="O2595" s="5">
        <f t="shared" si="249"/>
        <v>0</v>
      </c>
    </row>
    <row r="2596" spans="2:15" x14ac:dyDescent="0.2">
      <c r="B2596" s="34"/>
      <c r="G2596" s="3"/>
      <c r="H2596" s="2"/>
      <c r="I2596" s="12"/>
      <c r="J2596" s="67">
        <f t="shared" si="245"/>
        <v>0</v>
      </c>
      <c r="K2596" s="5">
        <f t="shared" si="247"/>
        <v>0</v>
      </c>
      <c r="L2596" s="54">
        <f t="shared" si="248"/>
        <v>0</v>
      </c>
      <c r="M2596" s="56">
        <f t="shared" si="250"/>
        <v>0</v>
      </c>
      <c r="N2596" s="5">
        <f t="shared" si="246"/>
        <v>1</v>
      </c>
      <c r="O2596" s="5">
        <f t="shared" si="249"/>
        <v>0</v>
      </c>
    </row>
    <row r="2597" spans="2:15" x14ac:dyDescent="0.2">
      <c r="B2597" s="34"/>
      <c r="G2597" s="3"/>
      <c r="H2597" s="2"/>
      <c r="I2597" s="12"/>
      <c r="J2597" s="67">
        <f t="shared" si="245"/>
        <v>0</v>
      </c>
      <c r="K2597" s="5">
        <f t="shared" si="247"/>
        <v>0</v>
      </c>
      <c r="L2597" s="54">
        <f t="shared" si="248"/>
        <v>0</v>
      </c>
      <c r="M2597" s="56">
        <f t="shared" si="250"/>
        <v>0</v>
      </c>
      <c r="N2597" s="5">
        <f t="shared" si="246"/>
        <v>1</v>
      </c>
      <c r="O2597" s="5">
        <f t="shared" si="249"/>
        <v>0</v>
      </c>
    </row>
    <row r="2598" spans="2:15" x14ac:dyDescent="0.2">
      <c r="B2598" s="34"/>
      <c r="G2598" s="3"/>
      <c r="H2598" s="2"/>
      <c r="I2598" s="12"/>
      <c r="J2598" s="67">
        <f t="shared" si="245"/>
        <v>0</v>
      </c>
      <c r="K2598" s="5">
        <f t="shared" si="247"/>
        <v>0</v>
      </c>
      <c r="L2598" s="54">
        <f t="shared" si="248"/>
        <v>0</v>
      </c>
      <c r="M2598" s="56">
        <f t="shared" si="250"/>
        <v>0</v>
      </c>
      <c r="N2598" s="5">
        <f t="shared" si="246"/>
        <v>1</v>
      </c>
      <c r="O2598" s="5">
        <f t="shared" si="249"/>
        <v>0</v>
      </c>
    </row>
    <row r="2599" spans="2:15" x14ac:dyDescent="0.2">
      <c r="B2599" s="34"/>
      <c r="G2599" s="3"/>
      <c r="H2599" s="2"/>
      <c r="I2599" s="12"/>
      <c r="J2599" s="67">
        <f t="shared" si="245"/>
        <v>0</v>
      </c>
      <c r="K2599" s="5">
        <f t="shared" si="247"/>
        <v>0</v>
      </c>
      <c r="L2599" s="54">
        <f t="shared" si="248"/>
        <v>0</v>
      </c>
      <c r="M2599" s="56">
        <f t="shared" si="250"/>
        <v>0</v>
      </c>
      <c r="N2599" s="5">
        <f t="shared" si="246"/>
        <v>1</v>
      </c>
      <c r="O2599" s="5">
        <f t="shared" si="249"/>
        <v>0</v>
      </c>
    </row>
    <row r="2600" spans="2:15" x14ac:dyDescent="0.2">
      <c r="B2600" s="34"/>
      <c r="G2600" s="3"/>
      <c r="H2600" s="2"/>
      <c r="I2600" s="12"/>
      <c r="J2600" s="67">
        <f t="shared" si="245"/>
        <v>0</v>
      </c>
      <c r="K2600" s="5">
        <f t="shared" si="247"/>
        <v>0</v>
      </c>
      <c r="L2600" s="54">
        <f t="shared" si="248"/>
        <v>0</v>
      </c>
      <c r="M2600" s="56" t="e">
        <f>IF(D2600="",#REF!,D2600)</f>
        <v>#REF!</v>
      </c>
      <c r="N2600" s="5">
        <f t="shared" si="246"/>
        <v>1</v>
      </c>
      <c r="O2600" s="5">
        <f t="shared" si="249"/>
        <v>0</v>
      </c>
    </row>
    <row r="2601" spans="2:15" x14ac:dyDescent="0.2">
      <c r="B2601" s="34"/>
      <c r="G2601" s="3"/>
      <c r="H2601" s="2"/>
      <c r="I2601" s="12"/>
      <c r="J2601" s="67">
        <f t="shared" si="245"/>
        <v>0</v>
      </c>
      <c r="K2601" s="5">
        <f t="shared" si="247"/>
        <v>0</v>
      </c>
      <c r="L2601" s="54">
        <f t="shared" si="248"/>
        <v>0</v>
      </c>
      <c r="M2601" s="56">
        <f t="shared" si="250"/>
        <v>0</v>
      </c>
      <c r="N2601" s="5">
        <f t="shared" si="246"/>
        <v>1</v>
      </c>
      <c r="O2601" s="5">
        <f t="shared" si="249"/>
        <v>0</v>
      </c>
    </row>
    <row r="2602" spans="2:15" x14ac:dyDescent="0.2">
      <c r="B2602" s="34"/>
      <c r="G2602" s="3"/>
      <c r="H2602" s="2"/>
      <c r="I2602" s="12"/>
      <c r="J2602" s="67">
        <f t="shared" ref="J2602:J2665" si="251">IF(A2602=C2602,0,H2602)</f>
        <v>0</v>
      </c>
      <c r="K2602" s="5">
        <f t="shared" si="247"/>
        <v>0</v>
      </c>
      <c r="L2602" s="54">
        <f t="shared" si="248"/>
        <v>0</v>
      </c>
      <c r="M2602" s="56" t="e">
        <f>IF(D2602="",#REF!,D2602)</f>
        <v>#REF!</v>
      </c>
      <c r="N2602" s="5">
        <f t="shared" si="246"/>
        <v>1</v>
      </c>
      <c r="O2602" s="5">
        <f t="shared" si="249"/>
        <v>0</v>
      </c>
    </row>
    <row r="2603" spans="2:15" x14ac:dyDescent="0.2">
      <c r="B2603" s="34"/>
      <c r="G2603" s="3"/>
      <c r="H2603" s="2"/>
      <c r="I2603" s="12"/>
      <c r="J2603" s="67">
        <f t="shared" si="251"/>
        <v>0</v>
      </c>
      <c r="K2603" s="5">
        <f t="shared" si="247"/>
        <v>0</v>
      </c>
      <c r="L2603" s="54">
        <f t="shared" si="248"/>
        <v>0</v>
      </c>
      <c r="M2603" s="56">
        <f t="shared" si="250"/>
        <v>0</v>
      </c>
      <c r="N2603" s="5">
        <f t="shared" si="246"/>
        <v>1</v>
      </c>
      <c r="O2603" s="5">
        <f t="shared" si="249"/>
        <v>0</v>
      </c>
    </row>
    <row r="2604" spans="2:15" x14ac:dyDescent="0.2">
      <c r="B2604" s="34"/>
      <c r="G2604" s="3"/>
      <c r="H2604" s="2"/>
      <c r="I2604" s="12"/>
      <c r="J2604" s="67">
        <f t="shared" si="251"/>
        <v>0</v>
      </c>
      <c r="K2604" s="5">
        <f t="shared" si="247"/>
        <v>0</v>
      </c>
      <c r="L2604" s="54">
        <f t="shared" si="248"/>
        <v>0</v>
      </c>
      <c r="M2604" s="56">
        <f t="shared" si="250"/>
        <v>0</v>
      </c>
      <c r="N2604" s="5">
        <f t="shared" si="246"/>
        <v>1</v>
      </c>
      <c r="O2604" s="5">
        <f t="shared" si="249"/>
        <v>0</v>
      </c>
    </row>
    <row r="2605" spans="2:15" x14ac:dyDescent="0.2">
      <c r="B2605" s="34"/>
      <c r="G2605" s="3"/>
      <c r="H2605" s="2"/>
      <c r="I2605" s="12"/>
      <c r="J2605" s="67">
        <f t="shared" si="251"/>
        <v>0</v>
      </c>
      <c r="K2605" s="5">
        <f t="shared" si="247"/>
        <v>0</v>
      </c>
      <c r="L2605" s="54">
        <f t="shared" si="248"/>
        <v>0</v>
      </c>
      <c r="M2605" s="56">
        <f t="shared" si="250"/>
        <v>0</v>
      </c>
      <c r="N2605" s="5">
        <f t="shared" si="246"/>
        <v>1</v>
      </c>
      <c r="O2605" s="5">
        <f t="shared" si="249"/>
        <v>0</v>
      </c>
    </row>
    <row r="2606" spans="2:15" x14ac:dyDescent="0.2">
      <c r="B2606" s="34"/>
      <c r="G2606" s="3"/>
      <c r="H2606" s="2"/>
      <c r="I2606" s="12"/>
      <c r="J2606" s="67">
        <f t="shared" si="251"/>
        <v>0</v>
      </c>
      <c r="K2606" s="5">
        <f t="shared" si="247"/>
        <v>0</v>
      </c>
      <c r="L2606" s="54">
        <f t="shared" si="248"/>
        <v>0</v>
      </c>
      <c r="M2606" s="56">
        <f t="shared" si="250"/>
        <v>0</v>
      </c>
      <c r="N2606" s="5">
        <f t="shared" si="246"/>
        <v>1</v>
      </c>
      <c r="O2606" s="5">
        <f t="shared" si="249"/>
        <v>0</v>
      </c>
    </row>
    <row r="2607" spans="2:15" x14ac:dyDescent="0.2">
      <c r="B2607" s="34"/>
      <c r="G2607" s="3"/>
      <c r="H2607" s="2"/>
      <c r="I2607" s="12"/>
      <c r="J2607" s="67">
        <f t="shared" si="251"/>
        <v>0</v>
      </c>
      <c r="K2607" s="5">
        <f t="shared" si="247"/>
        <v>0</v>
      </c>
      <c r="L2607" s="54">
        <f t="shared" si="248"/>
        <v>0</v>
      </c>
      <c r="M2607" s="56">
        <f t="shared" si="250"/>
        <v>0</v>
      </c>
      <c r="N2607" s="5">
        <f t="shared" si="246"/>
        <v>1</v>
      </c>
      <c r="O2607" s="5">
        <f t="shared" si="249"/>
        <v>0</v>
      </c>
    </row>
    <row r="2608" spans="2:15" x14ac:dyDescent="0.2">
      <c r="B2608" s="34"/>
      <c r="G2608" s="3"/>
      <c r="H2608" s="2"/>
      <c r="I2608" s="12"/>
      <c r="J2608" s="67">
        <f t="shared" si="251"/>
        <v>0</v>
      </c>
      <c r="K2608" s="5">
        <f t="shared" si="247"/>
        <v>0</v>
      </c>
      <c r="L2608" s="54">
        <f t="shared" si="248"/>
        <v>0</v>
      </c>
      <c r="M2608" s="56" t="e">
        <f>IF(D2608="",#REF!,D2608)</f>
        <v>#REF!</v>
      </c>
      <c r="N2608" s="5">
        <f t="shared" si="246"/>
        <v>1</v>
      </c>
      <c r="O2608" s="5">
        <f t="shared" si="249"/>
        <v>0</v>
      </c>
    </row>
    <row r="2609" spans="2:15" x14ac:dyDescent="0.2">
      <c r="B2609" s="34"/>
      <c r="G2609" s="3"/>
      <c r="H2609" s="2"/>
      <c r="I2609" s="12"/>
      <c r="J2609" s="67">
        <f t="shared" si="251"/>
        <v>0</v>
      </c>
      <c r="K2609" s="5">
        <f t="shared" si="247"/>
        <v>0</v>
      </c>
      <c r="L2609" s="54">
        <f t="shared" si="248"/>
        <v>0</v>
      </c>
      <c r="M2609" s="56">
        <f t="shared" si="250"/>
        <v>0</v>
      </c>
      <c r="N2609" s="5">
        <f t="shared" si="246"/>
        <v>1</v>
      </c>
      <c r="O2609" s="5">
        <f t="shared" si="249"/>
        <v>0</v>
      </c>
    </row>
    <row r="2610" spans="2:15" x14ac:dyDescent="0.2">
      <c r="B2610" s="34"/>
      <c r="G2610" s="3"/>
      <c r="H2610" s="2"/>
      <c r="I2610" s="12"/>
      <c r="J2610" s="67">
        <f t="shared" si="251"/>
        <v>0</v>
      </c>
      <c r="K2610" s="5">
        <f t="shared" si="247"/>
        <v>0</v>
      </c>
      <c r="L2610" s="54">
        <f t="shared" si="248"/>
        <v>0</v>
      </c>
      <c r="M2610" s="56">
        <f t="shared" si="250"/>
        <v>0</v>
      </c>
      <c r="N2610" s="5">
        <f t="shared" si="246"/>
        <v>1</v>
      </c>
      <c r="O2610" s="5">
        <f t="shared" si="249"/>
        <v>0</v>
      </c>
    </row>
    <row r="2611" spans="2:15" x14ac:dyDescent="0.2">
      <c r="B2611" s="34"/>
      <c r="G2611" s="3"/>
      <c r="H2611" s="2"/>
      <c r="I2611" s="12"/>
      <c r="J2611" s="67">
        <f t="shared" si="251"/>
        <v>0</v>
      </c>
      <c r="K2611" s="5">
        <f t="shared" si="247"/>
        <v>0</v>
      </c>
      <c r="L2611" s="54">
        <f t="shared" si="248"/>
        <v>0</v>
      </c>
      <c r="M2611" s="56" t="e">
        <f>IF(D2611="",#REF!,D2611)</f>
        <v>#REF!</v>
      </c>
      <c r="N2611" s="5">
        <f t="shared" ref="N2611:N2674" si="252">IF(A2611=C2611,1,0)</f>
        <v>1</v>
      </c>
      <c r="O2611" s="5">
        <f t="shared" si="249"/>
        <v>0</v>
      </c>
    </row>
    <row r="2612" spans="2:15" x14ac:dyDescent="0.2">
      <c r="B2612" s="34"/>
      <c r="G2612" s="3"/>
      <c r="H2612" s="2"/>
      <c r="I2612" s="12"/>
      <c r="J2612" s="67">
        <f t="shared" si="251"/>
        <v>0</v>
      </c>
      <c r="K2612" s="5">
        <f t="shared" si="247"/>
        <v>0</v>
      </c>
      <c r="L2612" s="54">
        <f t="shared" si="248"/>
        <v>0</v>
      </c>
      <c r="M2612" s="56">
        <f t="shared" si="250"/>
        <v>0</v>
      </c>
      <c r="N2612" s="5">
        <f t="shared" si="252"/>
        <v>1</v>
      </c>
      <c r="O2612" s="5">
        <f t="shared" si="249"/>
        <v>0</v>
      </c>
    </row>
    <row r="2613" spans="2:15" x14ac:dyDescent="0.2">
      <c r="B2613" s="34"/>
      <c r="G2613" s="3"/>
      <c r="H2613" s="2"/>
      <c r="I2613" s="12"/>
      <c r="J2613" s="67">
        <f t="shared" si="251"/>
        <v>0</v>
      </c>
      <c r="K2613" s="5">
        <f t="shared" si="247"/>
        <v>0</v>
      </c>
      <c r="L2613" s="54">
        <f t="shared" si="248"/>
        <v>0</v>
      </c>
      <c r="M2613" s="56">
        <f t="shared" si="250"/>
        <v>0</v>
      </c>
      <c r="N2613" s="5">
        <f t="shared" si="252"/>
        <v>1</v>
      </c>
      <c r="O2613" s="5">
        <f t="shared" si="249"/>
        <v>0</v>
      </c>
    </row>
    <row r="2614" spans="2:15" x14ac:dyDescent="0.2">
      <c r="B2614" s="34"/>
      <c r="G2614" s="3"/>
      <c r="H2614" s="2"/>
      <c r="I2614" s="12"/>
      <c r="J2614" s="67">
        <f t="shared" si="251"/>
        <v>0</v>
      </c>
      <c r="K2614" s="5">
        <f t="shared" si="247"/>
        <v>0</v>
      </c>
      <c r="L2614" s="54">
        <f t="shared" si="248"/>
        <v>0</v>
      </c>
      <c r="M2614" s="56">
        <f t="shared" si="250"/>
        <v>0</v>
      </c>
      <c r="N2614" s="5">
        <f t="shared" si="252"/>
        <v>1</v>
      </c>
      <c r="O2614" s="5">
        <f t="shared" si="249"/>
        <v>0</v>
      </c>
    </row>
    <row r="2615" spans="2:15" x14ac:dyDescent="0.2">
      <c r="B2615" s="34"/>
      <c r="G2615" s="3"/>
      <c r="H2615" s="2"/>
      <c r="I2615" s="12"/>
      <c r="J2615" s="67">
        <f t="shared" si="251"/>
        <v>0</v>
      </c>
      <c r="K2615" s="5">
        <f t="shared" si="247"/>
        <v>0</v>
      </c>
      <c r="L2615" s="54">
        <f t="shared" si="248"/>
        <v>0</v>
      </c>
      <c r="M2615" s="56">
        <f t="shared" si="250"/>
        <v>0</v>
      </c>
      <c r="N2615" s="5">
        <f t="shared" si="252"/>
        <v>1</v>
      </c>
      <c r="O2615" s="5">
        <f t="shared" si="249"/>
        <v>0</v>
      </c>
    </row>
    <row r="2616" spans="2:15" x14ac:dyDescent="0.2">
      <c r="B2616" s="34"/>
      <c r="G2616" s="3"/>
      <c r="H2616" s="2"/>
      <c r="I2616" s="12"/>
      <c r="J2616" s="67">
        <f t="shared" si="251"/>
        <v>0</v>
      </c>
      <c r="K2616" s="5">
        <f t="shared" si="247"/>
        <v>0</v>
      </c>
      <c r="L2616" s="54">
        <f t="shared" si="248"/>
        <v>0</v>
      </c>
      <c r="M2616" s="56">
        <f t="shared" si="250"/>
        <v>0</v>
      </c>
      <c r="N2616" s="5">
        <f t="shared" si="252"/>
        <v>1</v>
      </c>
      <c r="O2616" s="5">
        <f t="shared" si="249"/>
        <v>0</v>
      </c>
    </row>
    <row r="2617" spans="2:15" x14ac:dyDescent="0.2">
      <c r="B2617" s="34"/>
      <c r="G2617" s="3"/>
      <c r="H2617" s="2"/>
      <c r="I2617" s="12"/>
      <c r="J2617" s="67">
        <f t="shared" si="251"/>
        <v>0</v>
      </c>
      <c r="K2617" s="5">
        <f t="shared" si="247"/>
        <v>0</v>
      </c>
      <c r="L2617" s="54">
        <f t="shared" si="248"/>
        <v>0</v>
      </c>
      <c r="M2617" s="56">
        <f t="shared" si="250"/>
        <v>0</v>
      </c>
      <c r="N2617" s="5">
        <f t="shared" si="252"/>
        <v>1</v>
      </c>
      <c r="O2617" s="5">
        <f t="shared" si="249"/>
        <v>0</v>
      </c>
    </row>
    <row r="2618" spans="2:15" x14ac:dyDescent="0.2">
      <c r="B2618" s="34"/>
      <c r="G2618" s="3"/>
      <c r="H2618" s="2"/>
      <c r="I2618" s="12"/>
      <c r="J2618" s="67">
        <f t="shared" si="251"/>
        <v>0</v>
      </c>
      <c r="K2618" s="5">
        <f t="shared" si="247"/>
        <v>0</v>
      </c>
      <c r="L2618" s="54">
        <f t="shared" si="248"/>
        <v>0</v>
      </c>
      <c r="M2618" s="56">
        <f t="shared" si="250"/>
        <v>0</v>
      </c>
      <c r="N2618" s="5">
        <f t="shared" si="252"/>
        <v>1</v>
      </c>
      <c r="O2618" s="5">
        <f t="shared" si="249"/>
        <v>0</v>
      </c>
    </row>
    <row r="2619" spans="2:15" x14ac:dyDescent="0.2">
      <c r="B2619" s="34"/>
      <c r="G2619" s="3"/>
      <c r="H2619" s="2"/>
      <c r="I2619" s="12"/>
      <c r="J2619" s="67">
        <f t="shared" si="251"/>
        <v>0</v>
      </c>
      <c r="K2619" s="5">
        <f t="shared" si="247"/>
        <v>0</v>
      </c>
      <c r="L2619" s="54">
        <f t="shared" si="248"/>
        <v>0</v>
      </c>
      <c r="M2619" s="56">
        <f t="shared" si="250"/>
        <v>0</v>
      </c>
      <c r="N2619" s="5">
        <f t="shared" si="252"/>
        <v>1</v>
      </c>
      <c r="O2619" s="5">
        <f t="shared" si="249"/>
        <v>0</v>
      </c>
    </row>
    <row r="2620" spans="2:15" x14ac:dyDescent="0.2">
      <c r="B2620" s="34"/>
      <c r="G2620" s="3"/>
      <c r="H2620" s="2"/>
      <c r="I2620" s="12"/>
      <c r="J2620" s="67">
        <f t="shared" si="251"/>
        <v>0</v>
      </c>
      <c r="K2620" s="5">
        <f t="shared" si="247"/>
        <v>0</v>
      </c>
      <c r="L2620" s="54">
        <f t="shared" si="248"/>
        <v>0</v>
      </c>
      <c r="M2620" s="56">
        <f t="shared" si="250"/>
        <v>0</v>
      </c>
      <c r="N2620" s="5">
        <f t="shared" si="252"/>
        <v>1</v>
      </c>
      <c r="O2620" s="5">
        <f t="shared" si="249"/>
        <v>0</v>
      </c>
    </row>
    <row r="2621" spans="2:15" x14ac:dyDescent="0.2">
      <c r="B2621" s="34"/>
      <c r="G2621" s="3"/>
      <c r="H2621" s="2"/>
      <c r="I2621" s="12"/>
      <c r="J2621" s="67">
        <f t="shared" si="251"/>
        <v>0</v>
      </c>
      <c r="K2621" s="5">
        <f t="shared" si="247"/>
        <v>0</v>
      </c>
      <c r="L2621" s="54">
        <f t="shared" si="248"/>
        <v>0</v>
      </c>
      <c r="M2621" s="56">
        <f t="shared" si="250"/>
        <v>0</v>
      </c>
      <c r="N2621" s="5">
        <f t="shared" si="252"/>
        <v>1</v>
      </c>
      <c r="O2621" s="5">
        <f t="shared" si="249"/>
        <v>0</v>
      </c>
    </row>
    <row r="2622" spans="2:15" x14ac:dyDescent="0.2">
      <c r="B2622" s="34"/>
      <c r="G2622" s="3"/>
      <c r="H2622" s="2"/>
      <c r="I2622" s="12"/>
      <c r="J2622" s="67">
        <f t="shared" si="251"/>
        <v>0</v>
      </c>
      <c r="K2622" s="5">
        <f t="shared" si="247"/>
        <v>0</v>
      </c>
      <c r="L2622" s="54">
        <f t="shared" si="248"/>
        <v>0</v>
      </c>
      <c r="M2622" s="56" t="e">
        <f>IF(D2622="",#REF!,D2622)</f>
        <v>#REF!</v>
      </c>
      <c r="N2622" s="5">
        <f t="shared" si="252"/>
        <v>1</v>
      </c>
      <c r="O2622" s="5">
        <f t="shared" si="249"/>
        <v>0</v>
      </c>
    </row>
    <row r="2623" spans="2:15" x14ac:dyDescent="0.2">
      <c r="B2623" s="34"/>
      <c r="G2623" s="3"/>
      <c r="H2623" s="2"/>
      <c r="I2623" s="12"/>
      <c r="J2623" s="67">
        <f t="shared" si="251"/>
        <v>0</v>
      </c>
      <c r="K2623" s="5">
        <f t="shared" si="247"/>
        <v>0</v>
      </c>
      <c r="L2623" s="54">
        <f t="shared" si="248"/>
        <v>0</v>
      </c>
      <c r="M2623" s="56">
        <f t="shared" si="250"/>
        <v>0</v>
      </c>
      <c r="N2623" s="5">
        <f t="shared" si="252"/>
        <v>1</v>
      </c>
      <c r="O2623" s="5">
        <f t="shared" si="249"/>
        <v>0</v>
      </c>
    </row>
    <row r="2624" spans="2:15" x14ac:dyDescent="0.2">
      <c r="B2624" s="34"/>
      <c r="G2624" s="3"/>
      <c r="H2624" s="2"/>
      <c r="I2624" s="12"/>
      <c r="J2624" s="67">
        <f t="shared" si="251"/>
        <v>0</v>
      </c>
      <c r="K2624" s="5">
        <f t="shared" si="247"/>
        <v>0</v>
      </c>
      <c r="L2624" s="54">
        <f t="shared" si="248"/>
        <v>0</v>
      </c>
      <c r="M2624" s="56">
        <f t="shared" si="250"/>
        <v>0</v>
      </c>
      <c r="N2624" s="5">
        <f t="shared" si="252"/>
        <v>1</v>
      </c>
      <c r="O2624" s="5">
        <f t="shared" si="249"/>
        <v>0</v>
      </c>
    </row>
    <row r="2625" spans="2:15" x14ac:dyDescent="0.2">
      <c r="B2625" s="34"/>
      <c r="G2625" s="3"/>
      <c r="H2625" s="2"/>
      <c r="I2625" s="12"/>
      <c r="J2625" s="67">
        <f t="shared" si="251"/>
        <v>0</v>
      </c>
      <c r="K2625" s="5">
        <f t="shared" si="247"/>
        <v>0</v>
      </c>
      <c r="L2625" s="54">
        <f t="shared" si="248"/>
        <v>0</v>
      </c>
      <c r="M2625" s="56" t="e">
        <f>IF(D2625="",#REF!,D2625)</f>
        <v>#REF!</v>
      </c>
      <c r="N2625" s="5">
        <f t="shared" si="252"/>
        <v>1</v>
      </c>
      <c r="O2625" s="5">
        <f t="shared" si="249"/>
        <v>0</v>
      </c>
    </row>
    <row r="2626" spans="2:15" x14ac:dyDescent="0.2">
      <c r="B2626" s="34"/>
      <c r="G2626" s="3"/>
      <c r="H2626" s="2"/>
      <c r="I2626" s="12"/>
      <c r="J2626" s="67">
        <f t="shared" si="251"/>
        <v>0</v>
      </c>
      <c r="K2626" s="5">
        <f t="shared" si="247"/>
        <v>0</v>
      </c>
      <c r="L2626" s="54">
        <f t="shared" si="248"/>
        <v>0</v>
      </c>
      <c r="M2626" s="56">
        <f t="shared" si="250"/>
        <v>0</v>
      </c>
      <c r="N2626" s="5">
        <f t="shared" si="252"/>
        <v>1</v>
      </c>
      <c r="O2626" s="5">
        <f t="shared" si="249"/>
        <v>0</v>
      </c>
    </row>
    <row r="2627" spans="2:15" x14ac:dyDescent="0.2">
      <c r="B2627" s="34"/>
      <c r="G2627" s="3"/>
      <c r="H2627" s="2"/>
      <c r="I2627" s="12"/>
      <c r="J2627" s="67">
        <f t="shared" si="251"/>
        <v>0</v>
      </c>
      <c r="K2627" s="5">
        <f t="shared" si="247"/>
        <v>0</v>
      </c>
      <c r="L2627" s="54">
        <f t="shared" si="248"/>
        <v>0</v>
      </c>
      <c r="M2627" s="56">
        <f t="shared" si="250"/>
        <v>0</v>
      </c>
      <c r="N2627" s="5">
        <f t="shared" si="252"/>
        <v>1</v>
      </c>
      <c r="O2627" s="5">
        <f t="shared" si="249"/>
        <v>0</v>
      </c>
    </row>
    <row r="2628" spans="2:15" x14ac:dyDescent="0.2">
      <c r="B2628" s="34"/>
      <c r="G2628" s="3"/>
      <c r="H2628" s="2"/>
      <c r="I2628" s="12"/>
      <c r="J2628" s="67">
        <f t="shared" si="251"/>
        <v>0</v>
      </c>
      <c r="K2628" s="5">
        <f t="shared" si="247"/>
        <v>0</v>
      </c>
      <c r="L2628" s="54">
        <f t="shared" si="248"/>
        <v>0</v>
      </c>
      <c r="M2628" s="56">
        <f t="shared" si="250"/>
        <v>0</v>
      </c>
      <c r="N2628" s="5">
        <f t="shared" si="252"/>
        <v>1</v>
      </c>
      <c r="O2628" s="5">
        <f t="shared" si="249"/>
        <v>0</v>
      </c>
    </row>
    <row r="2629" spans="2:15" x14ac:dyDescent="0.2">
      <c r="B2629" s="34"/>
      <c r="G2629" s="3"/>
      <c r="H2629" s="2"/>
      <c r="I2629" s="12"/>
      <c r="J2629" s="67">
        <f t="shared" si="251"/>
        <v>0</v>
      </c>
      <c r="K2629" s="5">
        <f t="shared" ref="K2629:K2692" si="253">IF(J2629&gt;0,1,0)</f>
        <v>0</v>
      </c>
      <c r="L2629" s="54">
        <f t="shared" ref="L2629:L2692" si="254">IF(K2629=0,0,IF(I2629="did not close",0,IF(I2629="",0,1)))</f>
        <v>0</v>
      </c>
      <c r="M2629" s="56">
        <f t="shared" si="250"/>
        <v>0</v>
      </c>
      <c r="N2629" s="5">
        <f t="shared" si="252"/>
        <v>1</v>
      </c>
      <c r="O2629" s="5">
        <f t="shared" ref="O2629:O2692" si="255">IF(K2629=0,IF(I2629="did not close",0,IF(I2629="",0,1)),0)</f>
        <v>0</v>
      </c>
    </row>
    <row r="2630" spans="2:15" x14ac:dyDescent="0.2">
      <c r="B2630" s="34"/>
      <c r="G2630" s="3"/>
      <c r="H2630" s="2"/>
      <c r="I2630" s="12"/>
      <c r="J2630" s="67">
        <f t="shared" si="251"/>
        <v>0</v>
      </c>
      <c r="K2630" s="5">
        <f t="shared" si="253"/>
        <v>0</v>
      </c>
      <c r="L2630" s="54">
        <f t="shared" si="254"/>
        <v>0</v>
      </c>
      <c r="M2630" s="56">
        <f t="shared" si="250"/>
        <v>0</v>
      </c>
      <c r="N2630" s="5">
        <f t="shared" si="252"/>
        <v>1</v>
      </c>
      <c r="O2630" s="5">
        <f t="shared" si="255"/>
        <v>0</v>
      </c>
    </row>
    <row r="2631" spans="2:15" x14ac:dyDescent="0.2">
      <c r="B2631" s="34"/>
      <c r="G2631" s="3"/>
      <c r="H2631" s="2"/>
      <c r="I2631" s="12"/>
      <c r="J2631" s="67">
        <f t="shared" si="251"/>
        <v>0</v>
      </c>
      <c r="K2631" s="5">
        <f t="shared" si="253"/>
        <v>0</v>
      </c>
      <c r="L2631" s="54">
        <f t="shared" si="254"/>
        <v>0</v>
      </c>
      <c r="M2631" s="56">
        <f t="shared" si="250"/>
        <v>0</v>
      </c>
      <c r="N2631" s="5">
        <f t="shared" si="252"/>
        <v>1</v>
      </c>
      <c r="O2631" s="5">
        <f t="shared" si="255"/>
        <v>0</v>
      </c>
    </row>
    <row r="2632" spans="2:15" x14ac:dyDescent="0.2">
      <c r="B2632" s="34"/>
      <c r="G2632" s="3"/>
      <c r="H2632" s="2"/>
      <c r="I2632" s="12"/>
      <c r="J2632" s="67">
        <f t="shared" si="251"/>
        <v>0</v>
      </c>
      <c r="K2632" s="5">
        <f t="shared" si="253"/>
        <v>0</v>
      </c>
      <c r="L2632" s="54">
        <f t="shared" si="254"/>
        <v>0</v>
      </c>
      <c r="M2632" s="56">
        <f t="shared" si="250"/>
        <v>0</v>
      </c>
      <c r="N2632" s="5">
        <f t="shared" si="252"/>
        <v>1</v>
      </c>
      <c r="O2632" s="5">
        <f t="shared" si="255"/>
        <v>0</v>
      </c>
    </row>
    <row r="2633" spans="2:15" x14ac:dyDescent="0.2">
      <c r="B2633" s="34"/>
      <c r="G2633" s="3"/>
      <c r="H2633" s="2"/>
      <c r="I2633" s="12"/>
      <c r="J2633" s="67">
        <f t="shared" si="251"/>
        <v>0</v>
      </c>
      <c r="K2633" s="5">
        <f t="shared" si="253"/>
        <v>0</v>
      </c>
      <c r="L2633" s="54">
        <f t="shared" si="254"/>
        <v>0</v>
      </c>
      <c r="M2633" s="56">
        <f t="shared" si="250"/>
        <v>0</v>
      </c>
      <c r="N2633" s="5">
        <f t="shared" si="252"/>
        <v>1</v>
      </c>
      <c r="O2633" s="5">
        <f t="shared" si="255"/>
        <v>0</v>
      </c>
    </row>
    <row r="2634" spans="2:15" x14ac:dyDescent="0.2">
      <c r="B2634" s="34"/>
      <c r="G2634" s="3"/>
      <c r="H2634" s="2"/>
      <c r="I2634" s="12"/>
      <c r="J2634" s="67">
        <f t="shared" si="251"/>
        <v>0</v>
      </c>
      <c r="K2634" s="5">
        <f t="shared" si="253"/>
        <v>0</v>
      </c>
      <c r="L2634" s="54">
        <f t="shared" si="254"/>
        <v>0</v>
      </c>
      <c r="M2634" s="56">
        <f t="shared" si="250"/>
        <v>0</v>
      </c>
      <c r="N2634" s="5">
        <f t="shared" si="252"/>
        <v>1</v>
      </c>
      <c r="O2634" s="5">
        <f t="shared" si="255"/>
        <v>0</v>
      </c>
    </row>
    <row r="2635" spans="2:15" x14ac:dyDescent="0.2">
      <c r="B2635" s="34"/>
      <c r="G2635" s="3"/>
      <c r="H2635" s="2"/>
      <c r="I2635" s="12"/>
      <c r="J2635" s="67">
        <f t="shared" si="251"/>
        <v>0</v>
      </c>
      <c r="K2635" s="5">
        <f t="shared" si="253"/>
        <v>0</v>
      </c>
      <c r="L2635" s="54">
        <f t="shared" si="254"/>
        <v>0</v>
      </c>
      <c r="M2635" s="56">
        <f t="shared" si="250"/>
        <v>0</v>
      </c>
      <c r="N2635" s="5">
        <f t="shared" si="252"/>
        <v>1</v>
      </c>
      <c r="O2635" s="5">
        <f t="shared" si="255"/>
        <v>0</v>
      </c>
    </row>
    <row r="2636" spans="2:15" x14ac:dyDescent="0.2">
      <c r="B2636" s="34"/>
      <c r="G2636" s="3"/>
      <c r="H2636" s="2"/>
      <c r="I2636" s="12"/>
      <c r="J2636" s="67">
        <f t="shared" si="251"/>
        <v>0</v>
      </c>
      <c r="K2636" s="5">
        <f t="shared" si="253"/>
        <v>0</v>
      </c>
      <c r="L2636" s="54">
        <f t="shared" si="254"/>
        <v>0</v>
      </c>
      <c r="M2636" s="56">
        <f t="shared" si="250"/>
        <v>0</v>
      </c>
      <c r="N2636" s="5">
        <f t="shared" si="252"/>
        <v>1</v>
      </c>
      <c r="O2636" s="5">
        <f t="shared" si="255"/>
        <v>0</v>
      </c>
    </row>
    <row r="2637" spans="2:15" x14ac:dyDescent="0.2">
      <c r="B2637" s="34"/>
      <c r="G2637" s="3"/>
      <c r="H2637" s="2"/>
      <c r="I2637" s="12"/>
      <c r="J2637" s="67">
        <f t="shared" si="251"/>
        <v>0</v>
      </c>
      <c r="K2637" s="5">
        <f t="shared" si="253"/>
        <v>0</v>
      </c>
      <c r="L2637" s="54">
        <f t="shared" si="254"/>
        <v>0</v>
      </c>
      <c r="M2637" s="56">
        <f t="shared" si="250"/>
        <v>0</v>
      </c>
      <c r="N2637" s="5">
        <f t="shared" si="252"/>
        <v>1</v>
      </c>
      <c r="O2637" s="5">
        <f t="shared" si="255"/>
        <v>0</v>
      </c>
    </row>
    <row r="2638" spans="2:15" x14ac:dyDescent="0.2">
      <c r="B2638" s="34"/>
      <c r="G2638" s="3"/>
      <c r="H2638" s="2"/>
      <c r="I2638" s="12"/>
      <c r="J2638" s="67">
        <f t="shared" si="251"/>
        <v>0</v>
      </c>
      <c r="K2638" s="5">
        <f t="shared" si="253"/>
        <v>0</v>
      </c>
      <c r="L2638" s="54">
        <f t="shared" si="254"/>
        <v>0</v>
      </c>
      <c r="M2638" s="56">
        <f t="shared" si="250"/>
        <v>0</v>
      </c>
      <c r="N2638" s="5">
        <f t="shared" si="252"/>
        <v>1</v>
      </c>
      <c r="O2638" s="5">
        <f t="shared" si="255"/>
        <v>0</v>
      </c>
    </row>
    <row r="2639" spans="2:15" x14ac:dyDescent="0.2">
      <c r="B2639" s="34"/>
      <c r="G2639" s="3"/>
      <c r="H2639" s="2"/>
      <c r="I2639" s="12"/>
      <c r="J2639" s="67">
        <f t="shared" si="251"/>
        <v>0</v>
      </c>
      <c r="K2639" s="5">
        <f t="shared" si="253"/>
        <v>0</v>
      </c>
      <c r="L2639" s="54">
        <f t="shared" si="254"/>
        <v>0</v>
      </c>
      <c r="M2639" s="56" t="e">
        <f>IF(D2639="",#REF!,D2639)</f>
        <v>#REF!</v>
      </c>
      <c r="N2639" s="5">
        <f t="shared" si="252"/>
        <v>1</v>
      </c>
      <c r="O2639" s="5">
        <f t="shared" si="255"/>
        <v>0</v>
      </c>
    </row>
    <row r="2640" spans="2:15" x14ac:dyDescent="0.2">
      <c r="B2640" s="34"/>
      <c r="G2640" s="3"/>
      <c r="H2640" s="2"/>
      <c r="I2640" s="12"/>
      <c r="J2640" s="67">
        <f t="shared" si="251"/>
        <v>0</v>
      </c>
      <c r="K2640" s="5">
        <f t="shared" si="253"/>
        <v>0</v>
      </c>
      <c r="L2640" s="54">
        <f t="shared" si="254"/>
        <v>0</v>
      </c>
      <c r="M2640" s="56">
        <f t="shared" si="250"/>
        <v>0</v>
      </c>
      <c r="N2640" s="5">
        <f t="shared" si="252"/>
        <v>1</v>
      </c>
      <c r="O2640" s="5">
        <f t="shared" si="255"/>
        <v>0</v>
      </c>
    </row>
    <row r="2641" spans="2:15" x14ac:dyDescent="0.2">
      <c r="B2641" s="34"/>
      <c r="G2641" s="3"/>
      <c r="H2641" s="2"/>
      <c r="I2641" s="12"/>
      <c r="J2641" s="67">
        <f t="shared" si="251"/>
        <v>0</v>
      </c>
      <c r="K2641" s="5">
        <f t="shared" si="253"/>
        <v>0</v>
      </c>
      <c r="L2641" s="54">
        <f t="shared" si="254"/>
        <v>0</v>
      </c>
      <c r="M2641" s="56" t="e">
        <f>IF(D2641="",#REF!,D2641)</f>
        <v>#REF!</v>
      </c>
      <c r="N2641" s="5">
        <f t="shared" si="252"/>
        <v>1</v>
      </c>
      <c r="O2641" s="5">
        <f t="shared" si="255"/>
        <v>0</v>
      </c>
    </row>
    <row r="2642" spans="2:15" x14ac:dyDescent="0.2">
      <c r="B2642" s="34"/>
      <c r="G2642" s="3"/>
      <c r="H2642" s="2"/>
      <c r="I2642" s="12"/>
      <c r="J2642" s="67">
        <f t="shared" si="251"/>
        <v>0</v>
      </c>
      <c r="K2642" s="5">
        <f t="shared" si="253"/>
        <v>0</v>
      </c>
      <c r="L2642" s="54">
        <f t="shared" si="254"/>
        <v>0</v>
      </c>
      <c r="M2642" s="56" t="e">
        <f>IF(D2642="",#REF!,D2642)</f>
        <v>#REF!</v>
      </c>
      <c r="N2642" s="5">
        <f t="shared" si="252"/>
        <v>1</v>
      </c>
      <c r="O2642" s="5">
        <f t="shared" si="255"/>
        <v>0</v>
      </c>
    </row>
    <row r="2643" spans="2:15" x14ac:dyDescent="0.2">
      <c r="B2643" s="34"/>
      <c r="G2643" s="3"/>
      <c r="H2643" s="2"/>
      <c r="I2643" s="12"/>
      <c r="J2643" s="67">
        <f t="shared" si="251"/>
        <v>0</v>
      </c>
      <c r="K2643" s="5">
        <f t="shared" si="253"/>
        <v>0</v>
      </c>
      <c r="L2643" s="54">
        <f t="shared" si="254"/>
        <v>0</v>
      </c>
      <c r="M2643" s="56" t="e">
        <f>IF(D2643="",#REF!,D2643)</f>
        <v>#REF!</v>
      </c>
      <c r="N2643" s="5">
        <f t="shared" si="252"/>
        <v>1</v>
      </c>
      <c r="O2643" s="5">
        <f t="shared" si="255"/>
        <v>0</v>
      </c>
    </row>
    <row r="2644" spans="2:15" x14ac:dyDescent="0.2">
      <c r="B2644" s="34"/>
      <c r="G2644" s="3"/>
      <c r="H2644" s="2"/>
      <c r="I2644" s="12"/>
      <c r="J2644" s="67">
        <f t="shared" si="251"/>
        <v>0</v>
      </c>
      <c r="K2644" s="5">
        <f t="shared" si="253"/>
        <v>0</v>
      </c>
      <c r="L2644" s="54">
        <f t="shared" si="254"/>
        <v>0</v>
      </c>
      <c r="M2644" s="56">
        <f t="shared" ref="M2644:M2703" si="256">IF(D2644="",D2643,D2644)</f>
        <v>0</v>
      </c>
      <c r="N2644" s="5">
        <f t="shared" si="252"/>
        <v>1</v>
      </c>
      <c r="O2644" s="5">
        <f t="shared" si="255"/>
        <v>0</v>
      </c>
    </row>
    <row r="2645" spans="2:15" x14ac:dyDescent="0.2">
      <c r="B2645" s="34"/>
      <c r="G2645" s="3"/>
      <c r="H2645" s="2"/>
      <c r="I2645" s="12"/>
      <c r="J2645" s="67">
        <f t="shared" si="251"/>
        <v>0</v>
      </c>
      <c r="K2645" s="5">
        <f t="shared" si="253"/>
        <v>0</v>
      </c>
      <c r="L2645" s="54">
        <f t="shared" si="254"/>
        <v>0</v>
      </c>
      <c r="M2645" s="56">
        <f t="shared" si="256"/>
        <v>0</v>
      </c>
      <c r="N2645" s="5">
        <f t="shared" si="252"/>
        <v>1</v>
      </c>
      <c r="O2645" s="5">
        <f t="shared" si="255"/>
        <v>0</v>
      </c>
    </row>
    <row r="2646" spans="2:15" x14ac:dyDescent="0.2">
      <c r="B2646" s="34"/>
      <c r="G2646" s="3"/>
      <c r="H2646" s="2"/>
      <c r="I2646" s="12"/>
      <c r="J2646" s="67">
        <f t="shared" si="251"/>
        <v>0</v>
      </c>
      <c r="K2646" s="5">
        <f t="shared" si="253"/>
        <v>0</v>
      </c>
      <c r="L2646" s="54">
        <f t="shared" si="254"/>
        <v>0</v>
      </c>
      <c r="M2646" s="56">
        <f t="shared" si="256"/>
        <v>0</v>
      </c>
      <c r="N2646" s="5">
        <f t="shared" si="252"/>
        <v>1</v>
      </c>
      <c r="O2646" s="5">
        <f t="shared" si="255"/>
        <v>0</v>
      </c>
    </row>
    <row r="2647" spans="2:15" x14ac:dyDescent="0.2">
      <c r="B2647" s="34"/>
      <c r="G2647" s="3"/>
      <c r="H2647" s="2"/>
      <c r="I2647" s="12"/>
      <c r="J2647" s="67">
        <f t="shared" si="251"/>
        <v>0</v>
      </c>
      <c r="K2647" s="5">
        <f t="shared" si="253"/>
        <v>0</v>
      </c>
      <c r="L2647" s="54">
        <f t="shared" si="254"/>
        <v>0</v>
      </c>
      <c r="M2647" s="56">
        <f t="shared" si="256"/>
        <v>0</v>
      </c>
      <c r="N2647" s="5">
        <f t="shared" si="252"/>
        <v>1</v>
      </c>
      <c r="O2647" s="5">
        <f t="shared" si="255"/>
        <v>0</v>
      </c>
    </row>
    <row r="2648" spans="2:15" x14ac:dyDescent="0.2">
      <c r="B2648" s="34"/>
      <c r="G2648" s="3"/>
      <c r="H2648" s="2"/>
      <c r="I2648" s="12"/>
      <c r="J2648" s="67">
        <f t="shared" si="251"/>
        <v>0</v>
      </c>
      <c r="K2648" s="5">
        <f t="shared" si="253"/>
        <v>0</v>
      </c>
      <c r="L2648" s="54">
        <f t="shared" si="254"/>
        <v>0</v>
      </c>
      <c r="M2648" s="56">
        <f t="shared" si="256"/>
        <v>0</v>
      </c>
      <c r="N2648" s="5">
        <f t="shared" si="252"/>
        <v>1</v>
      </c>
      <c r="O2648" s="5">
        <f t="shared" si="255"/>
        <v>0</v>
      </c>
    </row>
    <row r="2649" spans="2:15" x14ac:dyDescent="0.2">
      <c r="B2649" s="34"/>
      <c r="G2649" s="3"/>
      <c r="H2649" s="2"/>
      <c r="I2649" s="12"/>
      <c r="J2649" s="67">
        <f t="shared" si="251"/>
        <v>0</v>
      </c>
      <c r="K2649" s="5">
        <f t="shared" si="253"/>
        <v>0</v>
      </c>
      <c r="L2649" s="54">
        <f t="shared" si="254"/>
        <v>0</v>
      </c>
      <c r="M2649" s="56">
        <f t="shared" si="256"/>
        <v>0</v>
      </c>
      <c r="N2649" s="5">
        <f t="shared" si="252"/>
        <v>1</v>
      </c>
      <c r="O2649" s="5">
        <f t="shared" si="255"/>
        <v>0</v>
      </c>
    </row>
    <row r="2650" spans="2:15" x14ac:dyDescent="0.2">
      <c r="B2650" s="34"/>
      <c r="G2650" s="3"/>
      <c r="H2650" s="2"/>
      <c r="I2650" s="12"/>
      <c r="J2650" s="67">
        <f t="shared" si="251"/>
        <v>0</v>
      </c>
      <c r="K2650" s="5">
        <f t="shared" si="253"/>
        <v>0</v>
      </c>
      <c r="L2650" s="54">
        <f t="shared" si="254"/>
        <v>0</v>
      </c>
      <c r="M2650" s="56">
        <f t="shared" si="256"/>
        <v>0</v>
      </c>
      <c r="N2650" s="5">
        <f t="shared" si="252"/>
        <v>1</v>
      </c>
      <c r="O2650" s="5">
        <f t="shared" si="255"/>
        <v>0</v>
      </c>
    </row>
    <row r="2651" spans="2:15" x14ac:dyDescent="0.2">
      <c r="B2651" s="34"/>
      <c r="G2651" s="3"/>
      <c r="H2651" s="2"/>
      <c r="I2651" s="12"/>
      <c r="J2651" s="67">
        <f t="shared" si="251"/>
        <v>0</v>
      </c>
      <c r="K2651" s="5">
        <f t="shared" si="253"/>
        <v>0</v>
      </c>
      <c r="L2651" s="54">
        <f t="shared" si="254"/>
        <v>0</v>
      </c>
      <c r="M2651" s="56">
        <f t="shared" si="256"/>
        <v>0</v>
      </c>
      <c r="N2651" s="5">
        <f t="shared" si="252"/>
        <v>1</v>
      </c>
      <c r="O2651" s="5">
        <f t="shared" si="255"/>
        <v>0</v>
      </c>
    </row>
    <row r="2652" spans="2:15" x14ac:dyDescent="0.2">
      <c r="B2652" s="34"/>
      <c r="G2652" s="3"/>
      <c r="H2652" s="2"/>
      <c r="I2652" s="12"/>
      <c r="J2652" s="67">
        <f t="shared" si="251"/>
        <v>0</v>
      </c>
      <c r="K2652" s="5">
        <f t="shared" si="253"/>
        <v>0</v>
      </c>
      <c r="L2652" s="54">
        <f t="shared" si="254"/>
        <v>0</v>
      </c>
      <c r="M2652" s="56">
        <f t="shared" si="256"/>
        <v>0</v>
      </c>
      <c r="N2652" s="5">
        <f t="shared" si="252"/>
        <v>1</v>
      </c>
      <c r="O2652" s="5">
        <f t="shared" si="255"/>
        <v>0</v>
      </c>
    </row>
    <row r="2653" spans="2:15" x14ac:dyDescent="0.2">
      <c r="B2653" s="34"/>
      <c r="G2653" s="3"/>
      <c r="H2653" s="2"/>
      <c r="I2653" s="12"/>
      <c r="J2653" s="67">
        <f t="shared" si="251"/>
        <v>0</v>
      </c>
      <c r="K2653" s="5">
        <f t="shared" si="253"/>
        <v>0</v>
      </c>
      <c r="L2653" s="54">
        <f t="shared" si="254"/>
        <v>0</v>
      </c>
      <c r="M2653" s="56">
        <f t="shared" si="256"/>
        <v>0</v>
      </c>
      <c r="N2653" s="5">
        <f t="shared" si="252"/>
        <v>1</v>
      </c>
      <c r="O2653" s="5">
        <f t="shared" si="255"/>
        <v>0</v>
      </c>
    </row>
    <row r="2654" spans="2:15" x14ac:dyDescent="0.2">
      <c r="B2654" s="34"/>
      <c r="G2654" s="3"/>
      <c r="H2654" s="2"/>
      <c r="I2654" s="12"/>
      <c r="J2654" s="67">
        <f t="shared" si="251"/>
        <v>0</v>
      </c>
      <c r="K2654" s="5">
        <f t="shared" si="253"/>
        <v>0</v>
      </c>
      <c r="L2654" s="54">
        <f t="shared" si="254"/>
        <v>0</v>
      </c>
      <c r="M2654" s="56">
        <f t="shared" si="256"/>
        <v>0</v>
      </c>
      <c r="N2654" s="5">
        <f t="shared" si="252"/>
        <v>1</v>
      </c>
      <c r="O2654" s="5">
        <f t="shared" si="255"/>
        <v>0</v>
      </c>
    </row>
    <row r="2655" spans="2:15" x14ac:dyDescent="0.2">
      <c r="B2655" s="34"/>
      <c r="G2655" s="3"/>
      <c r="H2655" s="2"/>
      <c r="I2655" s="12"/>
      <c r="J2655" s="67">
        <f t="shared" si="251"/>
        <v>0</v>
      </c>
      <c r="K2655" s="5">
        <f t="shared" si="253"/>
        <v>0</v>
      </c>
      <c r="L2655" s="54">
        <f t="shared" si="254"/>
        <v>0</v>
      </c>
      <c r="M2655" s="56">
        <f t="shared" si="256"/>
        <v>0</v>
      </c>
      <c r="N2655" s="5">
        <f t="shared" si="252"/>
        <v>1</v>
      </c>
      <c r="O2655" s="5">
        <f t="shared" si="255"/>
        <v>0</v>
      </c>
    </row>
    <row r="2656" spans="2:15" x14ac:dyDescent="0.2">
      <c r="B2656" s="34"/>
      <c r="G2656" s="3"/>
      <c r="H2656" s="2"/>
      <c r="I2656" s="12"/>
      <c r="J2656" s="67">
        <f t="shared" si="251"/>
        <v>0</v>
      </c>
      <c r="K2656" s="5">
        <f t="shared" si="253"/>
        <v>0</v>
      </c>
      <c r="L2656" s="54">
        <f t="shared" si="254"/>
        <v>0</v>
      </c>
      <c r="M2656" s="56">
        <f t="shared" si="256"/>
        <v>0</v>
      </c>
      <c r="N2656" s="5">
        <f t="shared" si="252"/>
        <v>1</v>
      </c>
      <c r="O2656" s="5">
        <f t="shared" si="255"/>
        <v>0</v>
      </c>
    </row>
    <row r="2657" spans="2:15" x14ac:dyDescent="0.2">
      <c r="B2657" s="34"/>
      <c r="G2657" s="3"/>
      <c r="H2657" s="2"/>
      <c r="I2657" s="12"/>
      <c r="J2657" s="67">
        <f t="shared" si="251"/>
        <v>0</v>
      </c>
      <c r="K2657" s="5">
        <f t="shared" si="253"/>
        <v>0</v>
      </c>
      <c r="L2657" s="54">
        <f t="shared" si="254"/>
        <v>0</v>
      </c>
      <c r="M2657" s="56">
        <f t="shared" si="256"/>
        <v>0</v>
      </c>
      <c r="N2657" s="5">
        <f t="shared" si="252"/>
        <v>1</v>
      </c>
      <c r="O2657" s="5">
        <f t="shared" si="255"/>
        <v>0</v>
      </c>
    </row>
    <row r="2658" spans="2:15" x14ac:dyDescent="0.2">
      <c r="B2658" s="34"/>
      <c r="G2658" s="3"/>
      <c r="H2658" s="2"/>
      <c r="I2658" s="12"/>
      <c r="J2658" s="67">
        <f t="shared" si="251"/>
        <v>0</v>
      </c>
      <c r="K2658" s="5">
        <f t="shared" si="253"/>
        <v>0</v>
      </c>
      <c r="L2658" s="54">
        <f t="shared" si="254"/>
        <v>0</v>
      </c>
      <c r="M2658" s="56">
        <f t="shared" si="256"/>
        <v>0</v>
      </c>
      <c r="N2658" s="5">
        <f t="shared" si="252"/>
        <v>1</v>
      </c>
      <c r="O2658" s="5">
        <f t="shared" si="255"/>
        <v>0</v>
      </c>
    </row>
    <row r="2659" spans="2:15" x14ac:dyDescent="0.2">
      <c r="B2659" s="34"/>
      <c r="G2659" s="3"/>
      <c r="H2659" s="2"/>
      <c r="I2659" s="12"/>
      <c r="J2659" s="67">
        <f t="shared" si="251"/>
        <v>0</v>
      </c>
      <c r="K2659" s="5">
        <f t="shared" si="253"/>
        <v>0</v>
      </c>
      <c r="L2659" s="54">
        <f t="shared" si="254"/>
        <v>0</v>
      </c>
      <c r="M2659" s="56">
        <f t="shared" si="256"/>
        <v>0</v>
      </c>
      <c r="N2659" s="5">
        <f t="shared" si="252"/>
        <v>1</v>
      </c>
      <c r="O2659" s="5">
        <f t="shared" si="255"/>
        <v>0</v>
      </c>
    </row>
    <row r="2660" spans="2:15" x14ac:dyDescent="0.2">
      <c r="B2660" s="34"/>
      <c r="G2660" s="3"/>
      <c r="H2660" s="2"/>
      <c r="I2660" s="12"/>
      <c r="J2660" s="67">
        <f t="shared" si="251"/>
        <v>0</v>
      </c>
      <c r="K2660" s="5">
        <f t="shared" si="253"/>
        <v>0</v>
      </c>
      <c r="L2660" s="54">
        <f t="shared" si="254"/>
        <v>0</v>
      </c>
      <c r="M2660" s="56">
        <f t="shared" si="256"/>
        <v>0</v>
      </c>
      <c r="N2660" s="5">
        <f t="shared" si="252"/>
        <v>1</v>
      </c>
      <c r="O2660" s="5">
        <f t="shared" si="255"/>
        <v>0</v>
      </c>
    </row>
    <row r="2661" spans="2:15" x14ac:dyDescent="0.2">
      <c r="B2661" s="34"/>
      <c r="G2661" s="3"/>
      <c r="H2661" s="2"/>
      <c r="I2661" s="12"/>
      <c r="J2661" s="67">
        <f t="shared" si="251"/>
        <v>0</v>
      </c>
      <c r="K2661" s="5">
        <f t="shared" si="253"/>
        <v>0</v>
      </c>
      <c r="L2661" s="54">
        <f t="shared" si="254"/>
        <v>0</v>
      </c>
      <c r="M2661" s="56">
        <f t="shared" si="256"/>
        <v>0</v>
      </c>
      <c r="N2661" s="5">
        <f t="shared" si="252"/>
        <v>1</v>
      </c>
      <c r="O2661" s="5">
        <f t="shared" si="255"/>
        <v>0</v>
      </c>
    </row>
    <row r="2662" spans="2:15" x14ac:dyDescent="0.2">
      <c r="B2662" s="34"/>
      <c r="G2662" s="3"/>
      <c r="H2662" s="2"/>
      <c r="I2662" s="12"/>
      <c r="J2662" s="67">
        <f t="shared" si="251"/>
        <v>0</v>
      </c>
      <c r="K2662" s="5">
        <f t="shared" si="253"/>
        <v>0</v>
      </c>
      <c r="L2662" s="54">
        <f t="shared" si="254"/>
        <v>0</v>
      </c>
      <c r="M2662" s="56">
        <f t="shared" si="256"/>
        <v>0</v>
      </c>
      <c r="N2662" s="5">
        <f t="shared" si="252"/>
        <v>1</v>
      </c>
      <c r="O2662" s="5">
        <f t="shared" si="255"/>
        <v>0</v>
      </c>
    </row>
    <row r="2663" spans="2:15" x14ac:dyDescent="0.2">
      <c r="B2663" s="34"/>
      <c r="G2663" s="3"/>
      <c r="H2663" s="2"/>
      <c r="I2663" s="12"/>
      <c r="J2663" s="67">
        <f t="shared" si="251"/>
        <v>0</v>
      </c>
      <c r="K2663" s="5">
        <f t="shared" si="253"/>
        <v>0</v>
      </c>
      <c r="L2663" s="54">
        <f t="shared" si="254"/>
        <v>0</v>
      </c>
      <c r="M2663" s="56">
        <f t="shared" si="256"/>
        <v>0</v>
      </c>
      <c r="N2663" s="5">
        <f t="shared" si="252"/>
        <v>1</v>
      </c>
      <c r="O2663" s="5">
        <f t="shared" si="255"/>
        <v>0</v>
      </c>
    </row>
    <row r="2664" spans="2:15" x14ac:dyDescent="0.2">
      <c r="B2664" s="34"/>
      <c r="G2664" s="3"/>
      <c r="H2664" s="2"/>
      <c r="I2664" s="12"/>
      <c r="J2664" s="67">
        <f t="shared" si="251"/>
        <v>0</v>
      </c>
      <c r="K2664" s="5">
        <f t="shared" si="253"/>
        <v>0</v>
      </c>
      <c r="L2664" s="54">
        <f t="shared" si="254"/>
        <v>0</v>
      </c>
      <c r="M2664" s="56">
        <f t="shared" si="256"/>
        <v>0</v>
      </c>
      <c r="N2664" s="5">
        <f t="shared" si="252"/>
        <v>1</v>
      </c>
      <c r="O2664" s="5">
        <f t="shared" si="255"/>
        <v>0</v>
      </c>
    </row>
    <row r="2665" spans="2:15" x14ac:dyDescent="0.2">
      <c r="B2665" s="34"/>
      <c r="G2665" s="3"/>
      <c r="H2665" s="2"/>
      <c r="I2665" s="12"/>
      <c r="J2665" s="67">
        <f t="shared" si="251"/>
        <v>0</v>
      </c>
      <c r="K2665" s="5">
        <f t="shared" si="253"/>
        <v>0</v>
      </c>
      <c r="L2665" s="54">
        <f t="shared" si="254"/>
        <v>0</v>
      </c>
      <c r="M2665" s="56">
        <f t="shared" si="256"/>
        <v>0</v>
      </c>
      <c r="N2665" s="5">
        <f t="shared" si="252"/>
        <v>1</v>
      </c>
      <c r="O2665" s="5">
        <f t="shared" si="255"/>
        <v>0</v>
      </c>
    </row>
    <row r="2666" spans="2:15" x14ac:dyDescent="0.2">
      <c r="B2666" s="34"/>
      <c r="G2666" s="3"/>
      <c r="H2666" s="2"/>
      <c r="I2666" s="12"/>
      <c r="J2666" s="67">
        <f t="shared" ref="J2666:J2729" si="257">IF(A2666=C2666,0,H2666)</f>
        <v>0</v>
      </c>
      <c r="K2666" s="5">
        <f t="shared" si="253"/>
        <v>0</v>
      </c>
      <c r="L2666" s="54">
        <f t="shared" si="254"/>
        <v>0</v>
      </c>
      <c r="M2666" s="56">
        <f t="shared" si="256"/>
        <v>0</v>
      </c>
      <c r="N2666" s="5">
        <f t="shared" si="252"/>
        <v>1</v>
      </c>
      <c r="O2666" s="5">
        <f t="shared" si="255"/>
        <v>0</v>
      </c>
    </row>
    <row r="2667" spans="2:15" x14ac:dyDescent="0.2">
      <c r="B2667" s="34"/>
      <c r="G2667" s="3"/>
      <c r="H2667" s="2"/>
      <c r="I2667" s="12"/>
      <c r="J2667" s="67">
        <f t="shared" si="257"/>
        <v>0</v>
      </c>
      <c r="K2667" s="5">
        <f t="shared" si="253"/>
        <v>0</v>
      </c>
      <c r="L2667" s="54">
        <f t="shared" si="254"/>
        <v>0</v>
      </c>
      <c r="M2667" s="56">
        <f t="shared" si="256"/>
        <v>0</v>
      </c>
      <c r="N2667" s="5">
        <f t="shared" si="252"/>
        <v>1</v>
      </c>
      <c r="O2667" s="5">
        <f t="shared" si="255"/>
        <v>0</v>
      </c>
    </row>
    <row r="2668" spans="2:15" x14ac:dyDescent="0.2">
      <c r="B2668" s="34"/>
      <c r="G2668" s="3"/>
      <c r="H2668" s="2"/>
      <c r="I2668" s="12"/>
      <c r="J2668" s="67">
        <f t="shared" si="257"/>
        <v>0</v>
      </c>
      <c r="K2668" s="5">
        <f t="shared" si="253"/>
        <v>0</v>
      </c>
      <c r="L2668" s="54">
        <f t="shared" si="254"/>
        <v>0</v>
      </c>
      <c r="M2668" s="56">
        <f t="shared" si="256"/>
        <v>0</v>
      </c>
      <c r="N2668" s="5">
        <f t="shared" si="252"/>
        <v>1</v>
      </c>
      <c r="O2668" s="5">
        <f t="shared" si="255"/>
        <v>0</v>
      </c>
    </row>
    <row r="2669" spans="2:15" x14ac:dyDescent="0.2">
      <c r="B2669" s="34"/>
      <c r="G2669" s="3"/>
      <c r="H2669" s="2"/>
      <c r="I2669" s="12"/>
      <c r="J2669" s="67">
        <f t="shared" si="257"/>
        <v>0</v>
      </c>
      <c r="K2669" s="5">
        <f t="shared" si="253"/>
        <v>0</v>
      </c>
      <c r="L2669" s="54">
        <f t="shared" si="254"/>
        <v>0</v>
      </c>
      <c r="M2669" s="56">
        <f t="shared" si="256"/>
        <v>0</v>
      </c>
      <c r="N2669" s="5">
        <f t="shared" si="252"/>
        <v>1</v>
      </c>
      <c r="O2669" s="5">
        <f t="shared" si="255"/>
        <v>0</v>
      </c>
    </row>
    <row r="2670" spans="2:15" x14ac:dyDescent="0.2">
      <c r="B2670" s="34"/>
      <c r="G2670" s="3"/>
      <c r="H2670" s="2"/>
      <c r="I2670" s="12"/>
      <c r="J2670" s="67">
        <f t="shared" si="257"/>
        <v>0</v>
      </c>
      <c r="K2670" s="5">
        <f t="shared" si="253"/>
        <v>0</v>
      </c>
      <c r="L2670" s="54">
        <f t="shared" si="254"/>
        <v>0</v>
      </c>
      <c r="M2670" s="56">
        <f t="shared" si="256"/>
        <v>0</v>
      </c>
      <c r="N2670" s="5">
        <f t="shared" si="252"/>
        <v>1</v>
      </c>
      <c r="O2670" s="5">
        <f t="shared" si="255"/>
        <v>0</v>
      </c>
    </row>
    <row r="2671" spans="2:15" x14ac:dyDescent="0.2">
      <c r="B2671" s="34"/>
      <c r="G2671" s="3"/>
      <c r="H2671" s="2"/>
      <c r="I2671" s="12"/>
      <c r="J2671" s="67">
        <f t="shared" si="257"/>
        <v>0</v>
      </c>
      <c r="K2671" s="5">
        <f t="shared" si="253"/>
        <v>0</v>
      </c>
      <c r="L2671" s="54">
        <f t="shared" si="254"/>
        <v>0</v>
      </c>
      <c r="M2671" s="56">
        <f t="shared" si="256"/>
        <v>0</v>
      </c>
      <c r="N2671" s="5">
        <f t="shared" si="252"/>
        <v>1</v>
      </c>
      <c r="O2671" s="5">
        <f t="shared" si="255"/>
        <v>0</v>
      </c>
    </row>
    <row r="2672" spans="2:15" x14ac:dyDescent="0.2">
      <c r="B2672" s="34"/>
      <c r="G2672" s="3"/>
      <c r="H2672" s="2"/>
      <c r="I2672" s="12"/>
      <c r="J2672" s="67">
        <f t="shared" si="257"/>
        <v>0</v>
      </c>
      <c r="K2672" s="5">
        <f t="shared" si="253"/>
        <v>0</v>
      </c>
      <c r="L2672" s="54">
        <f t="shared" si="254"/>
        <v>0</v>
      </c>
      <c r="M2672" s="56">
        <f t="shared" si="256"/>
        <v>0</v>
      </c>
      <c r="N2672" s="5">
        <f t="shared" si="252"/>
        <v>1</v>
      </c>
      <c r="O2672" s="5">
        <f t="shared" si="255"/>
        <v>0</v>
      </c>
    </row>
    <row r="2673" spans="2:15" x14ac:dyDescent="0.2">
      <c r="B2673" s="34"/>
      <c r="G2673" s="3"/>
      <c r="H2673" s="2"/>
      <c r="I2673" s="12"/>
      <c r="J2673" s="67">
        <f t="shared" si="257"/>
        <v>0</v>
      </c>
      <c r="K2673" s="5">
        <f t="shared" si="253"/>
        <v>0</v>
      </c>
      <c r="L2673" s="54">
        <f t="shared" si="254"/>
        <v>0</v>
      </c>
      <c r="M2673" s="56">
        <f t="shared" si="256"/>
        <v>0</v>
      </c>
      <c r="N2673" s="5">
        <f t="shared" si="252"/>
        <v>1</v>
      </c>
      <c r="O2673" s="5">
        <f t="shared" si="255"/>
        <v>0</v>
      </c>
    </row>
    <row r="2674" spans="2:15" x14ac:dyDescent="0.2">
      <c r="B2674" s="34"/>
      <c r="G2674" s="3"/>
      <c r="H2674" s="2"/>
      <c r="I2674" s="12"/>
      <c r="J2674" s="67">
        <f t="shared" si="257"/>
        <v>0</v>
      </c>
      <c r="K2674" s="5">
        <f t="shared" si="253"/>
        <v>0</v>
      </c>
      <c r="L2674" s="54">
        <f t="shared" si="254"/>
        <v>0</v>
      </c>
      <c r="M2674" s="56">
        <f t="shared" si="256"/>
        <v>0</v>
      </c>
      <c r="N2674" s="5">
        <f t="shared" si="252"/>
        <v>1</v>
      </c>
      <c r="O2674" s="5">
        <f t="shared" si="255"/>
        <v>0</v>
      </c>
    </row>
    <row r="2675" spans="2:15" x14ac:dyDescent="0.2">
      <c r="B2675" s="34"/>
      <c r="G2675" s="3"/>
      <c r="H2675" s="2"/>
      <c r="I2675" s="12"/>
      <c r="J2675" s="67">
        <f t="shared" si="257"/>
        <v>0</v>
      </c>
      <c r="K2675" s="5">
        <f t="shared" si="253"/>
        <v>0</v>
      </c>
      <c r="L2675" s="54">
        <f t="shared" si="254"/>
        <v>0</v>
      </c>
      <c r="M2675" s="56">
        <f t="shared" si="256"/>
        <v>0</v>
      </c>
      <c r="N2675" s="5">
        <f t="shared" ref="N2675:N2738" si="258">IF(A2675=C2675,1,0)</f>
        <v>1</v>
      </c>
      <c r="O2675" s="5">
        <f t="shared" si="255"/>
        <v>0</v>
      </c>
    </row>
    <row r="2676" spans="2:15" x14ac:dyDescent="0.2">
      <c r="B2676" s="34"/>
      <c r="G2676" s="3"/>
      <c r="H2676" s="2"/>
      <c r="I2676" s="12"/>
      <c r="J2676" s="67">
        <f t="shared" si="257"/>
        <v>0</v>
      </c>
      <c r="K2676" s="5">
        <f t="shared" si="253"/>
        <v>0</v>
      </c>
      <c r="L2676" s="54">
        <f t="shared" si="254"/>
        <v>0</v>
      </c>
      <c r="M2676" s="56">
        <f t="shared" si="256"/>
        <v>0</v>
      </c>
      <c r="N2676" s="5">
        <f t="shared" si="258"/>
        <v>1</v>
      </c>
      <c r="O2676" s="5">
        <f t="shared" si="255"/>
        <v>0</v>
      </c>
    </row>
    <row r="2677" spans="2:15" x14ac:dyDescent="0.2">
      <c r="B2677" s="34"/>
      <c r="G2677" s="3"/>
      <c r="H2677" s="2"/>
      <c r="I2677" s="12"/>
      <c r="J2677" s="67">
        <f t="shared" si="257"/>
        <v>0</v>
      </c>
      <c r="K2677" s="5">
        <f t="shared" si="253"/>
        <v>0</v>
      </c>
      <c r="L2677" s="54">
        <f t="shared" si="254"/>
        <v>0</v>
      </c>
      <c r="M2677" s="56">
        <f t="shared" si="256"/>
        <v>0</v>
      </c>
      <c r="N2677" s="5">
        <f t="shared" si="258"/>
        <v>1</v>
      </c>
      <c r="O2677" s="5">
        <f t="shared" si="255"/>
        <v>0</v>
      </c>
    </row>
    <row r="2678" spans="2:15" x14ac:dyDescent="0.2">
      <c r="B2678" s="34"/>
      <c r="G2678" s="3"/>
      <c r="H2678" s="2"/>
      <c r="I2678" s="12"/>
      <c r="J2678" s="67">
        <f t="shared" si="257"/>
        <v>0</v>
      </c>
      <c r="K2678" s="5">
        <f t="shared" si="253"/>
        <v>0</v>
      </c>
      <c r="L2678" s="54">
        <f t="shared" si="254"/>
        <v>0</v>
      </c>
      <c r="M2678" s="56">
        <f t="shared" si="256"/>
        <v>0</v>
      </c>
      <c r="N2678" s="5">
        <f t="shared" si="258"/>
        <v>1</v>
      </c>
      <c r="O2678" s="5">
        <f t="shared" si="255"/>
        <v>0</v>
      </c>
    </row>
    <row r="2679" spans="2:15" x14ac:dyDescent="0.2">
      <c r="B2679" s="34"/>
      <c r="G2679" s="3"/>
      <c r="H2679" s="2"/>
      <c r="I2679" s="12"/>
      <c r="J2679" s="67">
        <f t="shared" si="257"/>
        <v>0</v>
      </c>
      <c r="K2679" s="5">
        <f t="shared" si="253"/>
        <v>0</v>
      </c>
      <c r="L2679" s="54">
        <f t="shared" si="254"/>
        <v>0</v>
      </c>
      <c r="M2679" s="56">
        <f t="shared" si="256"/>
        <v>0</v>
      </c>
      <c r="N2679" s="5">
        <f t="shared" si="258"/>
        <v>1</v>
      </c>
      <c r="O2679" s="5">
        <f t="shared" si="255"/>
        <v>0</v>
      </c>
    </row>
    <row r="2680" spans="2:15" x14ac:dyDescent="0.2">
      <c r="B2680" s="34"/>
      <c r="G2680" s="3"/>
      <c r="H2680" s="2"/>
      <c r="I2680" s="12"/>
      <c r="J2680" s="67">
        <f t="shared" si="257"/>
        <v>0</v>
      </c>
      <c r="K2680" s="5">
        <f t="shared" si="253"/>
        <v>0</v>
      </c>
      <c r="L2680" s="54">
        <f t="shared" si="254"/>
        <v>0</v>
      </c>
      <c r="M2680" s="56">
        <f t="shared" si="256"/>
        <v>0</v>
      </c>
      <c r="N2680" s="5">
        <f t="shared" si="258"/>
        <v>1</v>
      </c>
      <c r="O2680" s="5">
        <f t="shared" si="255"/>
        <v>0</v>
      </c>
    </row>
    <row r="2681" spans="2:15" x14ac:dyDescent="0.2">
      <c r="B2681" s="34"/>
      <c r="G2681" s="3"/>
      <c r="H2681" s="2"/>
      <c r="I2681" s="12"/>
      <c r="J2681" s="67">
        <f t="shared" si="257"/>
        <v>0</v>
      </c>
      <c r="K2681" s="5">
        <f t="shared" si="253"/>
        <v>0</v>
      </c>
      <c r="L2681" s="54">
        <f t="shared" si="254"/>
        <v>0</v>
      </c>
      <c r="M2681" s="56">
        <f t="shared" si="256"/>
        <v>0</v>
      </c>
      <c r="N2681" s="5">
        <f t="shared" si="258"/>
        <v>1</v>
      </c>
      <c r="O2681" s="5">
        <f t="shared" si="255"/>
        <v>0</v>
      </c>
    </row>
    <row r="2682" spans="2:15" x14ac:dyDescent="0.2">
      <c r="B2682" s="34"/>
      <c r="G2682" s="3"/>
      <c r="H2682" s="2"/>
      <c r="I2682" s="12"/>
      <c r="J2682" s="67">
        <f t="shared" si="257"/>
        <v>0</v>
      </c>
      <c r="K2682" s="5">
        <f t="shared" si="253"/>
        <v>0</v>
      </c>
      <c r="L2682" s="54">
        <f t="shared" si="254"/>
        <v>0</v>
      </c>
      <c r="M2682" s="56">
        <f t="shared" si="256"/>
        <v>0</v>
      </c>
      <c r="N2682" s="5">
        <f t="shared" si="258"/>
        <v>1</v>
      </c>
      <c r="O2682" s="5">
        <f t="shared" si="255"/>
        <v>0</v>
      </c>
    </row>
    <row r="2683" spans="2:15" x14ac:dyDescent="0.2">
      <c r="B2683" s="34"/>
      <c r="G2683" s="3"/>
      <c r="H2683" s="2"/>
      <c r="I2683" s="12"/>
      <c r="J2683" s="67">
        <f t="shared" si="257"/>
        <v>0</v>
      </c>
      <c r="K2683" s="5">
        <f t="shared" si="253"/>
        <v>0</v>
      </c>
      <c r="L2683" s="54">
        <f t="shared" si="254"/>
        <v>0</v>
      </c>
      <c r="M2683" s="56">
        <f t="shared" si="256"/>
        <v>0</v>
      </c>
      <c r="N2683" s="5">
        <f t="shared" si="258"/>
        <v>1</v>
      </c>
      <c r="O2683" s="5">
        <f t="shared" si="255"/>
        <v>0</v>
      </c>
    </row>
    <row r="2684" spans="2:15" x14ac:dyDescent="0.2">
      <c r="B2684" s="34"/>
      <c r="G2684" s="3"/>
      <c r="H2684" s="2"/>
      <c r="I2684" s="12"/>
      <c r="J2684" s="67">
        <f t="shared" si="257"/>
        <v>0</v>
      </c>
      <c r="K2684" s="5">
        <f t="shared" si="253"/>
        <v>0</v>
      </c>
      <c r="L2684" s="54">
        <f t="shared" si="254"/>
        <v>0</v>
      </c>
      <c r="M2684" s="56">
        <f t="shared" si="256"/>
        <v>0</v>
      </c>
      <c r="N2684" s="5">
        <f t="shared" si="258"/>
        <v>1</v>
      </c>
      <c r="O2684" s="5">
        <f t="shared" si="255"/>
        <v>0</v>
      </c>
    </row>
    <row r="2685" spans="2:15" x14ac:dyDescent="0.2">
      <c r="B2685" s="34"/>
      <c r="G2685" s="3"/>
      <c r="H2685" s="2"/>
      <c r="I2685" s="12"/>
      <c r="J2685" s="67">
        <f t="shared" si="257"/>
        <v>0</v>
      </c>
      <c r="K2685" s="5">
        <f t="shared" si="253"/>
        <v>0</v>
      </c>
      <c r="L2685" s="54">
        <f t="shared" si="254"/>
        <v>0</v>
      </c>
      <c r="M2685" s="56">
        <f t="shared" si="256"/>
        <v>0</v>
      </c>
      <c r="N2685" s="5">
        <f t="shared" si="258"/>
        <v>1</v>
      </c>
      <c r="O2685" s="5">
        <f t="shared" si="255"/>
        <v>0</v>
      </c>
    </row>
    <row r="2686" spans="2:15" x14ac:dyDescent="0.2">
      <c r="B2686" s="34"/>
      <c r="G2686" s="3"/>
      <c r="H2686" s="2"/>
      <c r="I2686" s="12"/>
      <c r="J2686" s="67">
        <f t="shared" si="257"/>
        <v>0</v>
      </c>
      <c r="K2686" s="5">
        <f t="shared" si="253"/>
        <v>0</v>
      </c>
      <c r="L2686" s="54">
        <f t="shared" si="254"/>
        <v>0</v>
      </c>
      <c r="M2686" s="56">
        <f t="shared" si="256"/>
        <v>0</v>
      </c>
      <c r="N2686" s="5">
        <f t="shared" si="258"/>
        <v>1</v>
      </c>
      <c r="O2686" s="5">
        <f t="shared" si="255"/>
        <v>0</v>
      </c>
    </row>
    <row r="2687" spans="2:15" x14ac:dyDescent="0.2">
      <c r="B2687" s="34"/>
      <c r="G2687" s="3"/>
      <c r="H2687" s="2"/>
      <c r="I2687" s="12"/>
      <c r="J2687" s="67">
        <f t="shared" si="257"/>
        <v>0</v>
      </c>
      <c r="K2687" s="5">
        <f t="shared" si="253"/>
        <v>0</v>
      </c>
      <c r="L2687" s="54">
        <f t="shared" si="254"/>
        <v>0</v>
      </c>
      <c r="M2687" s="56">
        <f t="shared" si="256"/>
        <v>0</v>
      </c>
      <c r="N2687" s="5">
        <f t="shared" si="258"/>
        <v>1</v>
      </c>
      <c r="O2687" s="5">
        <f t="shared" si="255"/>
        <v>0</v>
      </c>
    </row>
    <row r="2688" spans="2:15" x14ac:dyDescent="0.2">
      <c r="B2688" s="34"/>
      <c r="G2688" s="3"/>
      <c r="H2688" s="2"/>
      <c r="I2688" s="12"/>
      <c r="J2688" s="67">
        <f t="shared" si="257"/>
        <v>0</v>
      </c>
      <c r="K2688" s="5">
        <f t="shared" si="253"/>
        <v>0</v>
      </c>
      <c r="L2688" s="54">
        <f t="shared" si="254"/>
        <v>0</v>
      </c>
      <c r="M2688" s="56">
        <f t="shared" si="256"/>
        <v>0</v>
      </c>
      <c r="N2688" s="5">
        <f t="shared" si="258"/>
        <v>1</v>
      </c>
      <c r="O2688" s="5">
        <f t="shared" si="255"/>
        <v>0</v>
      </c>
    </row>
    <row r="2689" spans="2:15" x14ac:dyDescent="0.2">
      <c r="B2689" s="34"/>
      <c r="G2689" s="3"/>
      <c r="H2689" s="2"/>
      <c r="I2689" s="12"/>
      <c r="J2689" s="67">
        <f t="shared" si="257"/>
        <v>0</v>
      </c>
      <c r="K2689" s="5">
        <f t="shared" si="253"/>
        <v>0</v>
      </c>
      <c r="L2689" s="54">
        <f t="shared" si="254"/>
        <v>0</v>
      </c>
      <c r="M2689" s="56">
        <f t="shared" si="256"/>
        <v>0</v>
      </c>
      <c r="N2689" s="5">
        <f t="shared" si="258"/>
        <v>1</v>
      </c>
      <c r="O2689" s="5">
        <f t="shared" si="255"/>
        <v>0</v>
      </c>
    </row>
    <row r="2690" spans="2:15" x14ac:dyDescent="0.2">
      <c r="B2690" s="34"/>
      <c r="G2690" s="3"/>
      <c r="H2690" s="2"/>
      <c r="I2690" s="12"/>
      <c r="J2690" s="67">
        <f t="shared" si="257"/>
        <v>0</v>
      </c>
      <c r="K2690" s="5">
        <f t="shared" si="253"/>
        <v>0</v>
      </c>
      <c r="L2690" s="54">
        <f t="shared" si="254"/>
        <v>0</v>
      </c>
      <c r="M2690" s="56">
        <f t="shared" si="256"/>
        <v>0</v>
      </c>
      <c r="N2690" s="5">
        <f t="shared" si="258"/>
        <v>1</v>
      </c>
      <c r="O2690" s="5">
        <f t="shared" si="255"/>
        <v>0</v>
      </c>
    </row>
    <row r="2691" spans="2:15" x14ac:dyDescent="0.2">
      <c r="B2691" s="34"/>
      <c r="G2691" s="3"/>
      <c r="H2691" s="2"/>
      <c r="I2691" s="12"/>
      <c r="J2691" s="67">
        <f t="shared" si="257"/>
        <v>0</v>
      </c>
      <c r="K2691" s="5">
        <f t="shared" si="253"/>
        <v>0</v>
      </c>
      <c r="L2691" s="54">
        <f t="shared" si="254"/>
        <v>0</v>
      </c>
      <c r="M2691" s="56">
        <f t="shared" si="256"/>
        <v>0</v>
      </c>
      <c r="N2691" s="5">
        <f t="shared" si="258"/>
        <v>1</v>
      </c>
      <c r="O2691" s="5">
        <f t="shared" si="255"/>
        <v>0</v>
      </c>
    </row>
    <row r="2692" spans="2:15" x14ac:dyDescent="0.2">
      <c r="B2692" s="34"/>
      <c r="G2692" s="3"/>
      <c r="H2692" s="2"/>
      <c r="I2692" s="12"/>
      <c r="J2692" s="67">
        <f t="shared" si="257"/>
        <v>0</v>
      </c>
      <c r="K2692" s="5">
        <f t="shared" si="253"/>
        <v>0</v>
      </c>
      <c r="L2692" s="54">
        <f t="shared" si="254"/>
        <v>0</v>
      </c>
      <c r="M2692" s="56">
        <f t="shared" si="256"/>
        <v>0</v>
      </c>
      <c r="N2692" s="5">
        <f t="shared" si="258"/>
        <v>1</v>
      </c>
      <c r="O2692" s="5">
        <f t="shared" si="255"/>
        <v>0</v>
      </c>
    </row>
    <row r="2693" spans="2:15" x14ac:dyDescent="0.2">
      <c r="B2693" s="34"/>
      <c r="G2693" s="3"/>
      <c r="H2693" s="2"/>
      <c r="I2693" s="12"/>
      <c r="J2693" s="67">
        <f t="shared" si="257"/>
        <v>0</v>
      </c>
      <c r="K2693" s="5">
        <f t="shared" ref="K2693:K2757" si="259">IF(J2693&gt;0,1,0)</f>
        <v>0</v>
      </c>
      <c r="L2693" s="54">
        <f t="shared" ref="L2693:L2757" si="260">IF(K2693=0,0,IF(I2693="did not close",0,IF(I2693="",0,1)))</f>
        <v>0</v>
      </c>
      <c r="M2693" s="56">
        <f t="shared" si="256"/>
        <v>0</v>
      </c>
      <c r="N2693" s="5">
        <f t="shared" si="258"/>
        <v>1</v>
      </c>
      <c r="O2693" s="5">
        <f t="shared" ref="O2693:O2757" si="261">IF(K2693=0,IF(I2693="did not close",0,IF(I2693="",0,1)),0)</f>
        <v>0</v>
      </c>
    </row>
    <row r="2694" spans="2:15" x14ac:dyDescent="0.2">
      <c r="B2694" s="34"/>
      <c r="G2694" s="3"/>
      <c r="H2694" s="2"/>
      <c r="I2694" s="12"/>
      <c r="J2694" s="67">
        <f t="shared" si="257"/>
        <v>0</v>
      </c>
      <c r="K2694" s="5">
        <f t="shared" si="259"/>
        <v>0</v>
      </c>
      <c r="L2694" s="54">
        <f t="shared" si="260"/>
        <v>0</v>
      </c>
      <c r="M2694" s="56">
        <f t="shared" si="256"/>
        <v>0</v>
      </c>
      <c r="N2694" s="5">
        <f t="shared" si="258"/>
        <v>1</v>
      </c>
      <c r="O2694" s="5">
        <f t="shared" si="261"/>
        <v>0</v>
      </c>
    </row>
    <row r="2695" spans="2:15" x14ac:dyDescent="0.2">
      <c r="B2695" s="34"/>
      <c r="G2695" s="3"/>
      <c r="H2695" s="2"/>
      <c r="I2695" s="12"/>
      <c r="J2695" s="67">
        <f t="shared" si="257"/>
        <v>0</v>
      </c>
      <c r="K2695" s="5">
        <f t="shared" si="259"/>
        <v>0</v>
      </c>
      <c r="L2695" s="54">
        <f t="shared" si="260"/>
        <v>0</v>
      </c>
      <c r="M2695" s="56">
        <f t="shared" si="256"/>
        <v>0</v>
      </c>
      <c r="N2695" s="5">
        <f t="shared" si="258"/>
        <v>1</v>
      </c>
      <c r="O2695" s="5">
        <f t="shared" si="261"/>
        <v>0</v>
      </c>
    </row>
    <row r="2696" spans="2:15" x14ac:dyDescent="0.2">
      <c r="B2696" s="34"/>
      <c r="G2696" s="3"/>
      <c r="H2696" s="2"/>
      <c r="I2696" s="12"/>
      <c r="J2696" s="67">
        <f t="shared" si="257"/>
        <v>0</v>
      </c>
      <c r="K2696" s="5">
        <f t="shared" si="259"/>
        <v>0</v>
      </c>
      <c r="L2696" s="54">
        <f t="shared" si="260"/>
        <v>0</v>
      </c>
      <c r="M2696" s="56">
        <f t="shared" si="256"/>
        <v>0</v>
      </c>
      <c r="N2696" s="5">
        <f t="shared" si="258"/>
        <v>1</v>
      </c>
      <c r="O2696" s="5">
        <f t="shared" si="261"/>
        <v>0</v>
      </c>
    </row>
    <row r="2697" spans="2:15" x14ac:dyDescent="0.2">
      <c r="B2697" s="34"/>
      <c r="G2697" s="3"/>
      <c r="H2697" s="2"/>
      <c r="I2697" s="12"/>
      <c r="J2697" s="67">
        <f t="shared" si="257"/>
        <v>0</v>
      </c>
      <c r="K2697" s="5">
        <f t="shared" si="259"/>
        <v>0</v>
      </c>
      <c r="L2697" s="54">
        <f t="shared" si="260"/>
        <v>0</v>
      </c>
      <c r="M2697" s="56">
        <f t="shared" si="256"/>
        <v>0</v>
      </c>
      <c r="N2697" s="5">
        <f t="shared" si="258"/>
        <v>1</v>
      </c>
      <c r="O2697" s="5">
        <f t="shared" si="261"/>
        <v>0</v>
      </c>
    </row>
    <row r="2698" spans="2:15" x14ac:dyDescent="0.2">
      <c r="B2698" s="34"/>
      <c r="G2698" s="3"/>
      <c r="H2698" s="2"/>
      <c r="I2698" s="12"/>
      <c r="J2698" s="67">
        <f t="shared" si="257"/>
        <v>0</v>
      </c>
      <c r="K2698" s="5">
        <f t="shared" si="259"/>
        <v>0</v>
      </c>
      <c r="L2698" s="54">
        <f t="shared" si="260"/>
        <v>0</v>
      </c>
      <c r="M2698" s="56">
        <f t="shared" si="256"/>
        <v>0</v>
      </c>
      <c r="N2698" s="5">
        <f t="shared" si="258"/>
        <v>1</v>
      </c>
      <c r="O2698" s="5">
        <f t="shared" si="261"/>
        <v>0</v>
      </c>
    </row>
    <row r="2699" spans="2:15" x14ac:dyDescent="0.2">
      <c r="B2699" s="34"/>
      <c r="G2699" s="3"/>
      <c r="H2699" s="2"/>
      <c r="I2699" s="12"/>
      <c r="J2699" s="67">
        <f t="shared" si="257"/>
        <v>0</v>
      </c>
      <c r="K2699" s="5">
        <f t="shared" si="259"/>
        <v>0</v>
      </c>
      <c r="L2699" s="54">
        <f t="shared" si="260"/>
        <v>0</v>
      </c>
      <c r="M2699" s="56">
        <f t="shared" si="256"/>
        <v>0</v>
      </c>
      <c r="N2699" s="5">
        <f t="shared" si="258"/>
        <v>1</v>
      </c>
      <c r="O2699" s="5">
        <f t="shared" si="261"/>
        <v>0</v>
      </c>
    </row>
    <row r="2700" spans="2:15" x14ac:dyDescent="0.2">
      <c r="B2700" s="34"/>
      <c r="G2700" s="3"/>
      <c r="H2700" s="2"/>
      <c r="I2700" s="12"/>
      <c r="J2700" s="67">
        <f t="shared" si="257"/>
        <v>0</v>
      </c>
      <c r="K2700" s="5">
        <f t="shared" si="259"/>
        <v>0</v>
      </c>
      <c r="L2700" s="54">
        <f t="shared" si="260"/>
        <v>0</v>
      </c>
      <c r="M2700" s="56">
        <f t="shared" si="256"/>
        <v>0</v>
      </c>
      <c r="N2700" s="5">
        <f t="shared" si="258"/>
        <v>1</v>
      </c>
      <c r="O2700" s="5">
        <f t="shared" si="261"/>
        <v>0</v>
      </c>
    </row>
    <row r="2701" spans="2:15" x14ac:dyDescent="0.2">
      <c r="B2701" s="34"/>
      <c r="G2701" s="3"/>
      <c r="H2701" s="2"/>
      <c r="I2701" s="12"/>
      <c r="J2701" s="67">
        <f t="shared" si="257"/>
        <v>0</v>
      </c>
      <c r="K2701" s="5">
        <f t="shared" si="259"/>
        <v>0</v>
      </c>
      <c r="L2701" s="54">
        <f t="shared" si="260"/>
        <v>0</v>
      </c>
      <c r="M2701" s="56">
        <f t="shared" si="256"/>
        <v>0</v>
      </c>
      <c r="N2701" s="5">
        <f t="shared" si="258"/>
        <v>1</v>
      </c>
      <c r="O2701" s="5">
        <f t="shared" si="261"/>
        <v>0</v>
      </c>
    </row>
    <row r="2702" spans="2:15" x14ac:dyDescent="0.2">
      <c r="B2702" s="34"/>
      <c r="G2702" s="3"/>
      <c r="H2702" s="2"/>
      <c r="I2702" s="12"/>
      <c r="J2702" s="67">
        <f t="shared" si="257"/>
        <v>0</v>
      </c>
      <c r="K2702" s="5">
        <f t="shared" si="259"/>
        <v>0</v>
      </c>
      <c r="L2702" s="54">
        <f t="shared" si="260"/>
        <v>0</v>
      </c>
      <c r="M2702" s="56">
        <f t="shared" si="256"/>
        <v>0</v>
      </c>
      <c r="N2702" s="5">
        <f t="shared" si="258"/>
        <v>1</v>
      </c>
      <c r="O2702" s="5">
        <f t="shared" si="261"/>
        <v>0</v>
      </c>
    </row>
    <row r="2703" spans="2:15" x14ac:dyDescent="0.2">
      <c r="B2703" s="34"/>
      <c r="G2703" s="3"/>
      <c r="H2703" s="2"/>
      <c r="I2703" s="12"/>
      <c r="J2703" s="67">
        <f t="shared" si="257"/>
        <v>0</v>
      </c>
      <c r="K2703" s="5">
        <f t="shared" si="259"/>
        <v>0</v>
      </c>
      <c r="L2703" s="54">
        <f t="shared" si="260"/>
        <v>0</v>
      </c>
      <c r="M2703" s="56">
        <f t="shared" si="256"/>
        <v>0</v>
      </c>
      <c r="N2703" s="5">
        <f t="shared" si="258"/>
        <v>1</v>
      </c>
      <c r="O2703" s="5">
        <f t="shared" si="261"/>
        <v>0</v>
      </c>
    </row>
    <row r="2704" spans="2:15" x14ac:dyDescent="0.2">
      <c r="B2704" s="34"/>
      <c r="G2704" s="3"/>
      <c r="H2704" s="2"/>
      <c r="I2704" s="12"/>
      <c r="J2704" s="67">
        <f t="shared" si="257"/>
        <v>0</v>
      </c>
      <c r="K2704" s="5">
        <f t="shared" si="259"/>
        <v>0</v>
      </c>
      <c r="L2704" s="54">
        <f t="shared" si="260"/>
        <v>0</v>
      </c>
      <c r="M2704" s="56">
        <f t="shared" ref="M2704:M2744" si="262">IF(D2704="",D2703,D2704)</f>
        <v>0</v>
      </c>
      <c r="N2704" s="5">
        <f t="shared" si="258"/>
        <v>1</v>
      </c>
      <c r="O2704" s="5">
        <f t="shared" si="261"/>
        <v>0</v>
      </c>
    </row>
    <row r="2705" spans="2:15" x14ac:dyDescent="0.2">
      <c r="B2705" s="34"/>
      <c r="G2705" s="3"/>
      <c r="H2705" s="2"/>
      <c r="I2705" s="12"/>
      <c r="J2705" s="67">
        <f t="shared" si="257"/>
        <v>0</v>
      </c>
      <c r="K2705" s="5">
        <f t="shared" si="259"/>
        <v>0</v>
      </c>
      <c r="L2705" s="54">
        <f t="shared" si="260"/>
        <v>0</v>
      </c>
      <c r="M2705" s="56">
        <f t="shared" si="262"/>
        <v>0</v>
      </c>
      <c r="N2705" s="5">
        <f t="shared" si="258"/>
        <v>1</v>
      </c>
      <c r="O2705" s="5">
        <f t="shared" si="261"/>
        <v>0</v>
      </c>
    </row>
    <row r="2706" spans="2:15" x14ac:dyDescent="0.2">
      <c r="B2706" s="34"/>
      <c r="G2706" s="3"/>
      <c r="H2706" s="2"/>
      <c r="I2706" s="12"/>
      <c r="J2706" s="67">
        <f t="shared" si="257"/>
        <v>0</v>
      </c>
      <c r="K2706" s="5">
        <f t="shared" si="259"/>
        <v>0</v>
      </c>
      <c r="L2706" s="54">
        <f t="shared" si="260"/>
        <v>0</v>
      </c>
      <c r="M2706" s="56">
        <f t="shared" si="262"/>
        <v>0</v>
      </c>
      <c r="N2706" s="5">
        <f t="shared" si="258"/>
        <v>1</v>
      </c>
      <c r="O2706" s="5">
        <f t="shared" si="261"/>
        <v>0</v>
      </c>
    </row>
    <row r="2707" spans="2:15" x14ac:dyDescent="0.2">
      <c r="B2707" s="34"/>
      <c r="G2707" s="3"/>
      <c r="H2707" s="2"/>
      <c r="I2707" s="12"/>
      <c r="J2707" s="67">
        <f t="shared" si="257"/>
        <v>0</v>
      </c>
      <c r="K2707" s="5">
        <f t="shared" si="259"/>
        <v>0</v>
      </c>
      <c r="L2707" s="54">
        <f t="shared" si="260"/>
        <v>0</v>
      </c>
      <c r="M2707" s="56">
        <f t="shared" si="262"/>
        <v>0</v>
      </c>
      <c r="N2707" s="5">
        <f t="shared" si="258"/>
        <v>1</v>
      </c>
      <c r="O2707" s="5">
        <f t="shared" si="261"/>
        <v>0</v>
      </c>
    </row>
    <row r="2708" spans="2:15" x14ac:dyDescent="0.2">
      <c r="B2708" s="34"/>
      <c r="G2708" s="3"/>
      <c r="H2708" s="2"/>
      <c r="I2708" s="12"/>
      <c r="J2708" s="67">
        <f t="shared" si="257"/>
        <v>0</v>
      </c>
      <c r="K2708" s="5">
        <f t="shared" si="259"/>
        <v>0</v>
      </c>
      <c r="L2708" s="54">
        <f t="shared" si="260"/>
        <v>0</v>
      </c>
      <c r="M2708" s="56">
        <f t="shared" si="262"/>
        <v>0</v>
      </c>
      <c r="N2708" s="5">
        <f t="shared" si="258"/>
        <v>1</v>
      </c>
      <c r="O2708" s="5">
        <f t="shared" si="261"/>
        <v>0</v>
      </c>
    </row>
    <row r="2709" spans="2:15" x14ac:dyDescent="0.2">
      <c r="B2709" s="34"/>
      <c r="G2709" s="3"/>
      <c r="H2709" s="2"/>
      <c r="I2709" s="12"/>
      <c r="J2709" s="67">
        <f t="shared" si="257"/>
        <v>0</v>
      </c>
      <c r="K2709" s="5">
        <f t="shared" si="259"/>
        <v>0</v>
      </c>
      <c r="L2709" s="54">
        <f t="shared" si="260"/>
        <v>0</v>
      </c>
      <c r="M2709" s="56">
        <f t="shared" si="262"/>
        <v>0</v>
      </c>
      <c r="N2709" s="5">
        <f t="shared" si="258"/>
        <v>1</v>
      </c>
      <c r="O2709" s="5">
        <f t="shared" si="261"/>
        <v>0</v>
      </c>
    </row>
    <row r="2710" spans="2:15" x14ac:dyDescent="0.2">
      <c r="B2710" s="34"/>
      <c r="G2710" s="3"/>
      <c r="H2710" s="2"/>
      <c r="I2710" s="12"/>
      <c r="J2710" s="67">
        <f t="shared" si="257"/>
        <v>0</v>
      </c>
      <c r="K2710" s="5">
        <f t="shared" si="259"/>
        <v>0</v>
      </c>
      <c r="L2710" s="54">
        <f t="shared" si="260"/>
        <v>0</v>
      </c>
      <c r="M2710" s="56">
        <f t="shared" si="262"/>
        <v>0</v>
      </c>
      <c r="N2710" s="5">
        <f t="shared" si="258"/>
        <v>1</v>
      </c>
      <c r="O2710" s="5">
        <f t="shared" si="261"/>
        <v>0</v>
      </c>
    </row>
    <row r="2711" spans="2:15" x14ac:dyDescent="0.2">
      <c r="B2711" s="34"/>
      <c r="G2711" s="3"/>
      <c r="H2711" s="2"/>
      <c r="I2711" s="12"/>
      <c r="J2711" s="67">
        <f t="shared" si="257"/>
        <v>0</v>
      </c>
      <c r="K2711" s="5">
        <f t="shared" si="259"/>
        <v>0</v>
      </c>
      <c r="L2711" s="54">
        <f t="shared" si="260"/>
        <v>0</v>
      </c>
      <c r="M2711" s="56">
        <f t="shared" si="262"/>
        <v>0</v>
      </c>
      <c r="N2711" s="5">
        <f t="shared" si="258"/>
        <v>1</v>
      </c>
      <c r="O2711" s="5">
        <f t="shared" si="261"/>
        <v>0</v>
      </c>
    </row>
    <row r="2712" spans="2:15" x14ac:dyDescent="0.2">
      <c r="B2712" s="34"/>
      <c r="G2712" s="3"/>
      <c r="H2712" s="2"/>
      <c r="I2712" s="12"/>
      <c r="J2712" s="67">
        <f t="shared" si="257"/>
        <v>0</v>
      </c>
      <c r="K2712" s="5">
        <f t="shared" si="259"/>
        <v>0</v>
      </c>
      <c r="L2712" s="54">
        <f t="shared" si="260"/>
        <v>0</v>
      </c>
      <c r="M2712" s="56">
        <f t="shared" si="262"/>
        <v>0</v>
      </c>
      <c r="N2712" s="5">
        <f t="shared" si="258"/>
        <v>1</v>
      </c>
      <c r="O2712" s="5">
        <f t="shared" si="261"/>
        <v>0</v>
      </c>
    </row>
    <row r="2713" spans="2:15" x14ac:dyDescent="0.2">
      <c r="B2713" s="34"/>
      <c r="G2713" s="3"/>
      <c r="H2713" s="2"/>
      <c r="I2713" s="12"/>
      <c r="J2713" s="67">
        <f t="shared" si="257"/>
        <v>0</v>
      </c>
      <c r="K2713" s="5">
        <f t="shared" si="259"/>
        <v>0</v>
      </c>
      <c r="L2713" s="54">
        <f t="shared" si="260"/>
        <v>0</v>
      </c>
      <c r="M2713" s="56">
        <f t="shared" si="262"/>
        <v>0</v>
      </c>
      <c r="N2713" s="5">
        <f t="shared" si="258"/>
        <v>1</v>
      </c>
      <c r="O2713" s="5">
        <f t="shared" si="261"/>
        <v>0</v>
      </c>
    </row>
    <row r="2714" spans="2:15" x14ac:dyDescent="0.2">
      <c r="B2714" s="34"/>
      <c r="G2714" s="3"/>
      <c r="H2714" s="2"/>
      <c r="I2714" s="12"/>
      <c r="J2714" s="67">
        <f t="shared" si="257"/>
        <v>0</v>
      </c>
      <c r="K2714" s="5">
        <f t="shared" si="259"/>
        <v>0</v>
      </c>
      <c r="L2714" s="54">
        <f t="shared" si="260"/>
        <v>0</v>
      </c>
      <c r="M2714" s="56">
        <f t="shared" si="262"/>
        <v>0</v>
      </c>
      <c r="N2714" s="5">
        <f t="shared" si="258"/>
        <v>1</v>
      </c>
      <c r="O2714" s="5">
        <f t="shared" si="261"/>
        <v>0</v>
      </c>
    </row>
    <row r="2715" spans="2:15" x14ac:dyDescent="0.2">
      <c r="B2715" s="34"/>
      <c r="G2715" s="3"/>
      <c r="H2715" s="2"/>
      <c r="I2715" s="12"/>
      <c r="J2715" s="67">
        <f t="shared" si="257"/>
        <v>0</v>
      </c>
      <c r="K2715" s="5">
        <f t="shared" si="259"/>
        <v>0</v>
      </c>
      <c r="L2715" s="54">
        <f t="shared" si="260"/>
        <v>0</v>
      </c>
      <c r="M2715" s="56">
        <f t="shared" si="262"/>
        <v>0</v>
      </c>
      <c r="N2715" s="5">
        <f t="shared" si="258"/>
        <v>1</v>
      </c>
      <c r="O2715" s="5">
        <f t="shared" si="261"/>
        <v>0</v>
      </c>
    </row>
    <row r="2716" spans="2:15" x14ac:dyDescent="0.2">
      <c r="B2716" s="34"/>
      <c r="G2716" s="3"/>
      <c r="H2716" s="2"/>
      <c r="I2716" s="12"/>
      <c r="J2716" s="67">
        <f t="shared" si="257"/>
        <v>0</v>
      </c>
      <c r="K2716" s="5">
        <f t="shared" si="259"/>
        <v>0</v>
      </c>
      <c r="L2716" s="54">
        <f t="shared" si="260"/>
        <v>0</v>
      </c>
      <c r="M2716" s="56">
        <f t="shared" si="262"/>
        <v>0</v>
      </c>
      <c r="N2716" s="5">
        <f t="shared" si="258"/>
        <v>1</v>
      </c>
      <c r="O2716" s="5">
        <f t="shared" si="261"/>
        <v>0</v>
      </c>
    </row>
    <row r="2717" spans="2:15" x14ac:dyDescent="0.2">
      <c r="B2717" s="34"/>
      <c r="G2717" s="3"/>
      <c r="H2717" s="2"/>
      <c r="I2717" s="12"/>
      <c r="J2717" s="67">
        <f t="shared" si="257"/>
        <v>0</v>
      </c>
      <c r="K2717" s="5">
        <f t="shared" si="259"/>
        <v>0</v>
      </c>
      <c r="L2717" s="54">
        <f t="shared" si="260"/>
        <v>0</v>
      </c>
      <c r="M2717" s="56">
        <f t="shared" si="262"/>
        <v>0</v>
      </c>
      <c r="N2717" s="5">
        <f t="shared" si="258"/>
        <v>1</v>
      </c>
      <c r="O2717" s="5">
        <f t="shared" si="261"/>
        <v>0</v>
      </c>
    </row>
    <row r="2718" spans="2:15" x14ac:dyDescent="0.2">
      <c r="B2718" s="34"/>
      <c r="G2718" s="3"/>
      <c r="H2718" s="2"/>
      <c r="I2718" s="12"/>
      <c r="J2718" s="67">
        <f t="shared" si="257"/>
        <v>0</v>
      </c>
      <c r="K2718" s="5">
        <f t="shared" si="259"/>
        <v>0</v>
      </c>
      <c r="L2718" s="54">
        <f t="shared" si="260"/>
        <v>0</v>
      </c>
      <c r="M2718" s="56">
        <f t="shared" si="262"/>
        <v>0</v>
      </c>
      <c r="N2718" s="5">
        <f t="shared" si="258"/>
        <v>1</v>
      </c>
      <c r="O2718" s="5">
        <f t="shared" si="261"/>
        <v>0</v>
      </c>
    </row>
    <row r="2719" spans="2:15" x14ac:dyDescent="0.2">
      <c r="B2719" s="34"/>
      <c r="G2719" s="3"/>
      <c r="H2719" s="2"/>
      <c r="I2719" s="12"/>
      <c r="J2719" s="67">
        <f t="shared" si="257"/>
        <v>0</v>
      </c>
      <c r="K2719" s="5">
        <f t="shared" si="259"/>
        <v>0</v>
      </c>
      <c r="L2719" s="54">
        <f t="shared" si="260"/>
        <v>0</v>
      </c>
      <c r="M2719" s="56">
        <f t="shared" si="262"/>
        <v>0</v>
      </c>
      <c r="N2719" s="5">
        <f t="shared" si="258"/>
        <v>1</v>
      </c>
      <c r="O2719" s="5">
        <f t="shared" si="261"/>
        <v>0</v>
      </c>
    </row>
    <row r="2720" spans="2:15" x14ac:dyDescent="0.2">
      <c r="B2720" s="34"/>
      <c r="G2720" s="3"/>
      <c r="H2720" s="2"/>
      <c r="I2720" s="12"/>
      <c r="J2720" s="67">
        <f t="shared" si="257"/>
        <v>0</v>
      </c>
      <c r="K2720" s="5">
        <f t="shared" si="259"/>
        <v>0</v>
      </c>
      <c r="L2720" s="54">
        <f t="shared" si="260"/>
        <v>0</v>
      </c>
      <c r="M2720" s="56">
        <f t="shared" si="262"/>
        <v>0</v>
      </c>
      <c r="N2720" s="5">
        <f t="shared" si="258"/>
        <v>1</v>
      </c>
      <c r="O2720" s="5">
        <f t="shared" si="261"/>
        <v>0</v>
      </c>
    </row>
    <row r="2721" spans="2:15" x14ac:dyDescent="0.2">
      <c r="B2721" s="34"/>
      <c r="G2721" s="3"/>
      <c r="H2721" s="2"/>
      <c r="I2721" s="12"/>
      <c r="J2721" s="67">
        <f t="shared" si="257"/>
        <v>0</v>
      </c>
      <c r="K2721" s="5">
        <f t="shared" si="259"/>
        <v>0</v>
      </c>
      <c r="L2721" s="54">
        <f t="shared" si="260"/>
        <v>0</v>
      </c>
      <c r="M2721" s="56">
        <f t="shared" si="262"/>
        <v>0</v>
      </c>
      <c r="N2721" s="5">
        <f t="shared" si="258"/>
        <v>1</v>
      </c>
      <c r="O2721" s="5">
        <f t="shared" si="261"/>
        <v>0</v>
      </c>
    </row>
    <row r="2722" spans="2:15" x14ac:dyDescent="0.2">
      <c r="B2722" s="34"/>
      <c r="G2722" s="3"/>
      <c r="H2722" s="2"/>
      <c r="I2722" s="12"/>
      <c r="J2722" s="67">
        <f t="shared" si="257"/>
        <v>0</v>
      </c>
      <c r="K2722" s="5">
        <f t="shared" si="259"/>
        <v>0</v>
      </c>
      <c r="L2722" s="54">
        <f t="shared" si="260"/>
        <v>0</v>
      </c>
      <c r="M2722" s="56">
        <f t="shared" si="262"/>
        <v>0</v>
      </c>
      <c r="N2722" s="5">
        <f t="shared" si="258"/>
        <v>1</v>
      </c>
      <c r="O2722" s="5">
        <f t="shared" si="261"/>
        <v>0</v>
      </c>
    </row>
    <row r="2723" spans="2:15" x14ac:dyDescent="0.2">
      <c r="B2723" s="34"/>
      <c r="G2723" s="3"/>
      <c r="H2723" s="2"/>
      <c r="I2723" s="12"/>
      <c r="J2723" s="67">
        <f t="shared" si="257"/>
        <v>0</v>
      </c>
      <c r="K2723" s="5">
        <f t="shared" si="259"/>
        <v>0</v>
      </c>
      <c r="L2723" s="54">
        <f t="shared" si="260"/>
        <v>0</v>
      </c>
      <c r="M2723" s="56">
        <f t="shared" si="262"/>
        <v>0</v>
      </c>
      <c r="N2723" s="5">
        <f t="shared" si="258"/>
        <v>1</v>
      </c>
      <c r="O2723" s="5">
        <f t="shared" si="261"/>
        <v>0</v>
      </c>
    </row>
    <row r="2724" spans="2:15" x14ac:dyDescent="0.2">
      <c r="B2724" s="34"/>
      <c r="G2724" s="3"/>
      <c r="H2724" s="2"/>
      <c r="I2724" s="12"/>
      <c r="J2724" s="67">
        <f t="shared" si="257"/>
        <v>0</v>
      </c>
      <c r="K2724" s="5">
        <f t="shared" si="259"/>
        <v>0</v>
      </c>
      <c r="L2724" s="54">
        <f t="shared" si="260"/>
        <v>0</v>
      </c>
      <c r="M2724" s="56">
        <f t="shared" si="262"/>
        <v>0</v>
      </c>
      <c r="N2724" s="5">
        <f t="shared" si="258"/>
        <v>1</v>
      </c>
      <c r="O2724" s="5">
        <f t="shared" si="261"/>
        <v>0</v>
      </c>
    </row>
    <row r="2725" spans="2:15" x14ac:dyDescent="0.2">
      <c r="B2725" s="34"/>
      <c r="G2725" s="3"/>
      <c r="H2725" s="2"/>
      <c r="I2725" s="12"/>
      <c r="J2725" s="67">
        <f t="shared" si="257"/>
        <v>0</v>
      </c>
      <c r="K2725" s="5">
        <f t="shared" si="259"/>
        <v>0</v>
      </c>
      <c r="L2725" s="54">
        <f t="shared" si="260"/>
        <v>0</v>
      </c>
      <c r="M2725" s="56">
        <f t="shared" si="262"/>
        <v>0</v>
      </c>
      <c r="N2725" s="5">
        <f t="shared" si="258"/>
        <v>1</v>
      </c>
      <c r="O2725" s="5">
        <f t="shared" si="261"/>
        <v>0</v>
      </c>
    </row>
    <row r="2726" spans="2:15" x14ac:dyDescent="0.2">
      <c r="B2726" s="34"/>
      <c r="G2726" s="3"/>
      <c r="H2726" s="2"/>
      <c r="I2726" s="12"/>
      <c r="J2726" s="67">
        <f t="shared" si="257"/>
        <v>0</v>
      </c>
      <c r="K2726" s="5">
        <f t="shared" si="259"/>
        <v>0</v>
      </c>
      <c r="L2726" s="54">
        <f t="shared" si="260"/>
        <v>0</v>
      </c>
      <c r="M2726" s="56" t="e">
        <f>IF(D2726="",#REF!,D2726)</f>
        <v>#REF!</v>
      </c>
      <c r="N2726" s="5">
        <f t="shared" si="258"/>
        <v>1</v>
      </c>
      <c r="O2726" s="5">
        <f t="shared" si="261"/>
        <v>0</v>
      </c>
    </row>
    <row r="2727" spans="2:15" x14ac:dyDescent="0.2">
      <c r="B2727" s="34"/>
      <c r="G2727" s="3"/>
      <c r="H2727" s="2"/>
      <c r="I2727" s="12"/>
      <c r="J2727" s="67">
        <f t="shared" si="257"/>
        <v>0</v>
      </c>
      <c r="K2727" s="5">
        <f t="shared" si="259"/>
        <v>0</v>
      </c>
      <c r="L2727" s="54">
        <f t="shared" si="260"/>
        <v>0</v>
      </c>
      <c r="M2727" s="56">
        <f t="shared" si="262"/>
        <v>0</v>
      </c>
      <c r="N2727" s="5">
        <f t="shared" si="258"/>
        <v>1</v>
      </c>
      <c r="O2727" s="5">
        <f t="shared" si="261"/>
        <v>0</v>
      </c>
    </row>
    <row r="2728" spans="2:15" x14ac:dyDescent="0.2">
      <c r="B2728" s="34"/>
      <c r="G2728" s="3"/>
      <c r="H2728" s="2"/>
      <c r="I2728" s="12"/>
      <c r="J2728" s="67">
        <f t="shared" si="257"/>
        <v>0</v>
      </c>
      <c r="K2728" s="5">
        <f t="shared" si="259"/>
        <v>0</v>
      </c>
      <c r="L2728" s="54">
        <f t="shared" si="260"/>
        <v>0</v>
      </c>
      <c r="M2728" s="56">
        <f t="shared" si="262"/>
        <v>0</v>
      </c>
      <c r="N2728" s="5">
        <f t="shared" si="258"/>
        <v>1</v>
      </c>
      <c r="O2728" s="5">
        <f t="shared" si="261"/>
        <v>0</v>
      </c>
    </row>
    <row r="2729" spans="2:15" x14ac:dyDescent="0.2">
      <c r="B2729" s="34"/>
      <c r="G2729" s="3"/>
      <c r="H2729" s="2"/>
      <c r="I2729" s="12"/>
      <c r="J2729" s="67">
        <f t="shared" si="257"/>
        <v>0</v>
      </c>
      <c r="K2729" s="5">
        <f t="shared" si="259"/>
        <v>0</v>
      </c>
      <c r="L2729" s="54">
        <f t="shared" si="260"/>
        <v>0</v>
      </c>
      <c r="M2729" s="56">
        <f t="shared" si="262"/>
        <v>0</v>
      </c>
      <c r="N2729" s="5">
        <f t="shared" si="258"/>
        <v>1</v>
      </c>
      <c r="O2729" s="5">
        <f t="shared" si="261"/>
        <v>0</v>
      </c>
    </row>
    <row r="2730" spans="2:15" x14ac:dyDescent="0.2">
      <c r="B2730" s="34"/>
      <c r="G2730" s="3"/>
      <c r="H2730" s="2"/>
      <c r="I2730" s="12"/>
      <c r="J2730" s="67">
        <f t="shared" ref="J2730:J2744" si="263">IF(A2730=C2730,0,H2730)</f>
        <v>0</v>
      </c>
      <c r="K2730" s="5">
        <f t="shared" si="259"/>
        <v>0</v>
      </c>
      <c r="L2730" s="54">
        <f t="shared" si="260"/>
        <v>0</v>
      </c>
      <c r="M2730" s="56">
        <f t="shared" si="262"/>
        <v>0</v>
      </c>
      <c r="N2730" s="5">
        <f t="shared" si="258"/>
        <v>1</v>
      </c>
      <c r="O2730" s="5">
        <f t="shared" si="261"/>
        <v>0</v>
      </c>
    </row>
    <row r="2731" spans="2:15" x14ac:dyDescent="0.2">
      <c r="B2731" s="34"/>
      <c r="G2731" s="3"/>
      <c r="H2731" s="2"/>
      <c r="I2731" s="12"/>
      <c r="J2731" s="67">
        <f t="shared" si="263"/>
        <v>0</v>
      </c>
      <c r="K2731" s="5">
        <f t="shared" si="259"/>
        <v>0</v>
      </c>
      <c r="L2731" s="54">
        <f t="shared" si="260"/>
        <v>0</v>
      </c>
      <c r="M2731" s="56">
        <f t="shared" si="262"/>
        <v>0</v>
      </c>
      <c r="N2731" s="5">
        <f t="shared" si="258"/>
        <v>1</v>
      </c>
      <c r="O2731" s="5">
        <f t="shared" si="261"/>
        <v>0</v>
      </c>
    </row>
    <row r="2732" spans="2:15" x14ac:dyDescent="0.2">
      <c r="B2732" s="34"/>
      <c r="G2732" s="3"/>
      <c r="H2732" s="2"/>
      <c r="I2732" s="12"/>
      <c r="J2732" s="67">
        <f t="shared" si="263"/>
        <v>0</v>
      </c>
      <c r="K2732" s="5">
        <f t="shared" si="259"/>
        <v>0</v>
      </c>
      <c r="L2732" s="54">
        <f t="shared" si="260"/>
        <v>0</v>
      </c>
      <c r="M2732" s="56">
        <f t="shared" si="262"/>
        <v>0</v>
      </c>
      <c r="N2732" s="5">
        <f t="shared" si="258"/>
        <v>1</v>
      </c>
      <c r="O2732" s="5">
        <f t="shared" si="261"/>
        <v>0</v>
      </c>
    </row>
    <row r="2733" spans="2:15" x14ac:dyDescent="0.2">
      <c r="B2733" s="34"/>
      <c r="G2733" s="3"/>
      <c r="H2733" s="2"/>
      <c r="I2733" s="12"/>
      <c r="J2733" s="67">
        <f t="shared" si="263"/>
        <v>0</v>
      </c>
      <c r="K2733" s="5">
        <f t="shared" si="259"/>
        <v>0</v>
      </c>
      <c r="L2733" s="54">
        <f t="shared" si="260"/>
        <v>0</v>
      </c>
      <c r="M2733" s="56">
        <f t="shared" si="262"/>
        <v>0</v>
      </c>
      <c r="N2733" s="5">
        <f t="shared" si="258"/>
        <v>1</v>
      </c>
      <c r="O2733" s="5">
        <f t="shared" si="261"/>
        <v>0</v>
      </c>
    </row>
    <row r="2734" spans="2:15" x14ac:dyDescent="0.2">
      <c r="B2734" s="34"/>
      <c r="G2734" s="3"/>
      <c r="H2734" s="2"/>
      <c r="I2734" s="12"/>
      <c r="J2734" s="67">
        <f t="shared" si="263"/>
        <v>0</v>
      </c>
      <c r="K2734" s="5">
        <f t="shared" si="259"/>
        <v>0</v>
      </c>
      <c r="L2734" s="54">
        <f t="shared" si="260"/>
        <v>0</v>
      </c>
      <c r="M2734" s="56">
        <f t="shared" si="262"/>
        <v>0</v>
      </c>
      <c r="N2734" s="5">
        <f t="shared" si="258"/>
        <v>1</v>
      </c>
      <c r="O2734" s="5">
        <f t="shared" si="261"/>
        <v>0</v>
      </c>
    </row>
    <row r="2735" spans="2:15" x14ac:dyDescent="0.2">
      <c r="B2735" s="34"/>
      <c r="G2735" s="3"/>
      <c r="H2735" s="2"/>
      <c r="I2735" s="12"/>
      <c r="J2735" s="67">
        <f t="shared" si="263"/>
        <v>0</v>
      </c>
      <c r="K2735" s="5">
        <f t="shared" si="259"/>
        <v>0</v>
      </c>
      <c r="L2735" s="54">
        <f t="shared" si="260"/>
        <v>0</v>
      </c>
      <c r="M2735" s="56">
        <f t="shared" si="262"/>
        <v>0</v>
      </c>
      <c r="N2735" s="5">
        <f t="shared" si="258"/>
        <v>1</v>
      </c>
      <c r="O2735" s="5">
        <f t="shared" si="261"/>
        <v>0</v>
      </c>
    </row>
    <row r="2736" spans="2:15" x14ac:dyDescent="0.2">
      <c r="B2736" s="34"/>
      <c r="G2736" s="3"/>
      <c r="H2736" s="2"/>
      <c r="I2736" s="12"/>
      <c r="J2736" s="67">
        <f t="shared" si="263"/>
        <v>0</v>
      </c>
      <c r="K2736" s="5">
        <f t="shared" si="259"/>
        <v>0</v>
      </c>
      <c r="L2736" s="54">
        <f t="shared" si="260"/>
        <v>0</v>
      </c>
      <c r="M2736" s="56">
        <f t="shared" si="262"/>
        <v>0</v>
      </c>
      <c r="N2736" s="5">
        <f t="shared" si="258"/>
        <v>1</v>
      </c>
      <c r="O2736" s="5">
        <f t="shared" si="261"/>
        <v>0</v>
      </c>
    </row>
    <row r="2737" spans="2:15" x14ac:dyDescent="0.2">
      <c r="B2737" s="34"/>
      <c r="G2737" s="3"/>
      <c r="H2737" s="2"/>
      <c r="I2737" s="12"/>
      <c r="J2737" s="67">
        <f t="shared" si="263"/>
        <v>0</v>
      </c>
      <c r="K2737" s="5">
        <f t="shared" si="259"/>
        <v>0</v>
      </c>
      <c r="L2737" s="54">
        <f t="shared" si="260"/>
        <v>0</v>
      </c>
      <c r="M2737" s="56">
        <f t="shared" si="262"/>
        <v>0</v>
      </c>
      <c r="N2737" s="5">
        <f t="shared" si="258"/>
        <v>1</v>
      </c>
      <c r="O2737" s="5">
        <f t="shared" si="261"/>
        <v>0</v>
      </c>
    </row>
    <row r="2738" spans="2:15" x14ac:dyDescent="0.2">
      <c r="B2738" s="34"/>
      <c r="G2738" s="3"/>
      <c r="H2738" s="2"/>
      <c r="I2738" s="12"/>
      <c r="J2738" s="67">
        <f t="shared" si="263"/>
        <v>0</v>
      </c>
      <c r="K2738" s="5">
        <f t="shared" si="259"/>
        <v>0</v>
      </c>
      <c r="L2738" s="54">
        <f t="shared" si="260"/>
        <v>0</v>
      </c>
      <c r="M2738" s="56">
        <f t="shared" si="262"/>
        <v>0</v>
      </c>
      <c r="N2738" s="5">
        <f t="shared" si="258"/>
        <v>1</v>
      </c>
      <c r="O2738" s="5">
        <f t="shared" si="261"/>
        <v>0</v>
      </c>
    </row>
    <row r="2739" spans="2:15" x14ac:dyDescent="0.2">
      <c r="B2739" s="34"/>
      <c r="G2739" s="3"/>
      <c r="H2739" s="2"/>
      <c r="I2739" s="12"/>
      <c r="J2739" s="67">
        <f t="shared" si="263"/>
        <v>0</v>
      </c>
      <c r="K2739" s="5">
        <f t="shared" si="259"/>
        <v>0</v>
      </c>
      <c r="L2739" s="54">
        <f t="shared" si="260"/>
        <v>0</v>
      </c>
      <c r="M2739" s="56">
        <f t="shared" si="262"/>
        <v>0</v>
      </c>
      <c r="N2739" s="5">
        <f t="shared" ref="N2739:N2744" si="264">IF(A2739=C2739,1,0)</f>
        <v>1</v>
      </c>
      <c r="O2739" s="5">
        <f t="shared" si="261"/>
        <v>0</v>
      </c>
    </row>
    <row r="2740" spans="2:15" x14ac:dyDescent="0.2">
      <c r="B2740" s="34"/>
      <c r="G2740" s="3"/>
      <c r="H2740" s="2"/>
      <c r="I2740" s="12"/>
      <c r="J2740" s="67">
        <f t="shared" si="263"/>
        <v>0</v>
      </c>
      <c r="K2740" s="5">
        <f t="shared" si="259"/>
        <v>0</v>
      </c>
      <c r="L2740" s="54">
        <f t="shared" si="260"/>
        <v>0</v>
      </c>
      <c r="M2740" s="56">
        <f t="shared" si="262"/>
        <v>0</v>
      </c>
      <c r="N2740" s="5">
        <f t="shared" si="264"/>
        <v>1</v>
      </c>
      <c r="O2740" s="5">
        <f t="shared" si="261"/>
        <v>0</v>
      </c>
    </row>
    <row r="2741" spans="2:15" x14ac:dyDescent="0.2">
      <c r="B2741" s="34"/>
      <c r="G2741" s="3"/>
      <c r="H2741" s="2"/>
      <c r="I2741" s="12"/>
      <c r="J2741" s="67">
        <f t="shared" si="263"/>
        <v>0</v>
      </c>
      <c r="K2741" s="5">
        <f t="shared" si="259"/>
        <v>0</v>
      </c>
      <c r="L2741" s="54">
        <f t="shared" si="260"/>
        <v>0</v>
      </c>
      <c r="M2741" s="56">
        <f t="shared" si="262"/>
        <v>0</v>
      </c>
      <c r="N2741" s="5">
        <f t="shared" si="264"/>
        <v>1</v>
      </c>
      <c r="O2741" s="5">
        <f t="shared" si="261"/>
        <v>0</v>
      </c>
    </row>
    <row r="2742" spans="2:15" x14ac:dyDescent="0.2">
      <c r="B2742" s="34"/>
      <c r="G2742" s="3"/>
      <c r="H2742" s="2"/>
      <c r="I2742" s="12"/>
      <c r="J2742" s="67">
        <f t="shared" si="263"/>
        <v>0</v>
      </c>
      <c r="K2742" s="5">
        <f t="shared" si="259"/>
        <v>0</v>
      </c>
      <c r="L2742" s="54">
        <f t="shared" si="260"/>
        <v>0</v>
      </c>
      <c r="M2742" s="56">
        <f t="shared" si="262"/>
        <v>0</v>
      </c>
      <c r="N2742" s="5">
        <f t="shared" si="264"/>
        <v>1</v>
      </c>
      <c r="O2742" s="5">
        <f t="shared" si="261"/>
        <v>0</v>
      </c>
    </row>
    <row r="2743" spans="2:15" x14ac:dyDescent="0.2">
      <c r="B2743" s="34"/>
      <c r="G2743" s="3"/>
      <c r="H2743" s="2"/>
      <c r="I2743" s="12"/>
      <c r="J2743" s="67">
        <f t="shared" si="263"/>
        <v>0</v>
      </c>
      <c r="K2743" s="5">
        <f t="shared" si="259"/>
        <v>0</v>
      </c>
      <c r="L2743" s="54">
        <f t="shared" si="260"/>
        <v>0</v>
      </c>
      <c r="M2743" s="56">
        <f t="shared" si="262"/>
        <v>0</v>
      </c>
      <c r="N2743" s="5">
        <f t="shared" si="264"/>
        <v>1</v>
      </c>
      <c r="O2743" s="5">
        <f t="shared" si="261"/>
        <v>0</v>
      </c>
    </row>
    <row r="2744" spans="2:15" x14ac:dyDescent="0.2">
      <c r="B2744" s="34"/>
      <c r="G2744" s="3"/>
      <c r="H2744" s="2"/>
      <c r="I2744" s="12"/>
      <c r="J2744" s="67">
        <f t="shared" si="263"/>
        <v>0</v>
      </c>
      <c r="K2744" s="5">
        <f t="shared" si="259"/>
        <v>0</v>
      </c>
      <c r="L2744" s="54">
        <f t="shared" si="260"/>
        <v>0</v>
      </c>
      <c r="M2744" s="56">
        <f t="shared" si="262"/>
        <v>0</v>
      </c>
      <c r="N2744" s="5">
        <f t="shared" si="264"/>
        <v>1</v>
      </c>
      <c r="O2744" s="5">
        <f t="shared" si="261"/>
        <v>0</v>
      </c>
    </row>
    <row r="2745" spans="2:15" x14ac:dyDescent="0.2">
      <c r="B2745" s="34"/>
      <c r="D2745" s="106"/>
      <c r="G2745" s="3"/>
      <c r="H2745" s="2"/>
      <c r="I2745" s="12"/>
      <c r="J2745" s="67">
        <f>SUBTOTAL(9,J3:J2744)</f>
        <v>202550185</v>
      </c>
      <c r="K2745" s="5">
        <f>SUBTOTAL(9,K3:K2744)</f>
        <v>976</v>
      </c>
      <c r="L2745" s="54">
        <f>SUBTOTAL(9,L3:L2744)</f>
        <v>281</v>
      </c>
      <c r="M2745" s="56"/>
      <c r="N2745" s="5">
        <f>SUBTOTAL(9,N3:N2744)</f>
        <v>1766</v>
      </c>
      <c r="O2745" s="5">
        <f>SUBTOTAL(9,O3:O2744)</f>
        <v>77</v>
      </c>
    </row>
    <row r="2746" spans="2:15" x14ac:dyDescent="0.2">
      <c r="G2746" s="3"/>
      <c r="H2746" s="2"/>
      <c r="I2746" s="12"/>
      <c r="J2746" s="67">
        <f t="shared" ref="J2746:J2809" si="265">IF(A2746=C2746,0,H2746)</f>
        <v>0</v>
      </c>
      <c r="K2746" s="5">
        <f t="shared" si="259"/>
        <v>0</v>
      </c>
      <c r="L2746" s="54">
        <f t="shared" si="260"/>
        <v>0</v>
      </c>
      <c r="M2746" s="56">
        <f>IF(D2746="",D2744,D2746)</f>
        <v>0</v>
      </c>
      <c r="N2746" s="5">
        <f t="shared" ref="N2746:N2809" si="266">IF(A2746=C2746,1,0)</f>
        <v>1</v>
      </c>
      <c r="O2746" s="5">
        <f t="shared" si="261"/>
        <v>0</v>
      </c>
    </row>
    <row r="2747" spans="2:15" x14ac:dyDescent="0.2">
      <c r="G2747" s="3"/>
      <c r="H2747" s="2"/>
      <c r="I2747" s="12"/>
      <c r="J2747" s="67">
        <f t="shared" si="265"/>
        <v>0</v>
      </c>
      <c r="K2747" s="5">
        <f t="shared" si="259"/>
        <v>0</v>
      </c>
      <c r="L2747" s="54">
        <f t="shared" si="260"/>
        <v>0</v>
      </c>
      <c r="M2747" s="56">
        <f>IF(D2747="",D2746,D2747)</f>
        <v>0</v>
      </c>
      <c r="N2747" s="5">
        <f t="shared" si="266"/>
        <v>1</v>
      </c>
      <c r="O2747" s="5">
        <f t="shared" si="261"/>
        <v>0</v>
      </c>
    </row>
    <row r="2748" spans="2:15" x14ac:dyDescent="0.2">
      <c r="G2748" s="3"/>
      <c r="H2748" s="2"/>
      <c r="I2748" s="12"/>
      <c r="J2748" s="67">
        <f t="shared" si="265"/>
        <v>0</v>
      </c>
      <c r="K2748" s="5">
        <f t="shared" si="259"/>
        <v>0</v>
      </c>
      <c r="L2748" s="54">
        <f t="shared" si="260"/>
        <v>0</v>
      </c>
      <c r="M2748" s="56">
        <f t="shared" ref="M2748:M2755" si="267">IF(D2748="",D2747,D2748)</f>
        <v>0</v>
      </c>
      <c r="N2748" s="5">
        <f t="shared" si="266"/>
        <v>1</v>
      </c>
      <c r="O2748" s="5">
        <f t="shared" si="261"/>
        <v>0</v>
      </c>
    </row>
    <row r="2749" spans="2:15" x14ac:dyDescent="0.2">
      <c r="G2749" s="3"/>
      <c r="H2749" s="2"/>
      <c r="I2749" s="12"/>
      <c r="J2749" s="67">
        <f t="shared" si="265"/>
        <v>0</v>
      </c>
      <c r="K2749" s="5">
        <f t="shared" si="259"/>
        <v>0</v>
      </c>
      <c r="L2749" s="54">
        <f t="shared" si="260"/>
        <v>0</v>
      </c>
      <c r="M2749" s="56">
        <f t="shared" si="267"/>
        <v>0</v>
      </c>
      <c r="N2749" s="5">
        <f t="shared" si="266"/>
        <v>1</v>
      </c>
      <c r="O2749" s="5">
        <f t="shared" si="261"/>
        <v>0</v>
      </c>
    </row>
    <row r="2750" spans="2:15" x14ac:dyDescent="0.2">
      <c r="G2750" s="3"/>
      <c r="H2750" s="2"/>
      <c r="I2750" s="12"/>
      <c r="J2750" s="67">
        <f t="shared" si="265"/>
        <v>0</v>
      </c>
      <c r="K2750" s="5">
        <f t="shared" si="259"/>
        <v>0</v>
      </c>
      <c r="L2750" s="54">
        <f t="shared" si="260"/>
        <v>0</v>
      </c>
      <c r="M2750" s="56">
        <f t="shared" si="267"/>
        <v>0</v>
      </c>
      <c r="N2750" s="5">
        <f t="shared" si="266"/>
        <v>1</v>
      </c>
      <c r="O2750" s="5">
        <f t="shared" si="261"/>
        <v>0</v>
      </c>
    </row>
    <row r="2751" spans="2:15" x14ac:dyDescent="0.2">
      <c r="G2751" s="3"/>
      <c r="H2751" s="2"/>
      <c r="I2751" s="12"/>
      <c r="J2751" s="67">
        <f t="shared" si="265"/>
        <v>0</v>
      </c>
      <c r="K2751" s="5">
        <f t="shared" si="259"/>
        <v>0</v>
      </c>
      <c r="L2751" s="54">
        <f t="shared" si="260"/>
        <v>0</v>
      </c>
      <c r="M2751" s="56">
        <f t="shared" si="267"/>
        <v>0</v>
      </c>
      <c r="N2751" s="5">
        <f t="shared" si="266"/>
        <v>1</v>
      </c>
      <c r="O2751" s="5">
        <f t="shared" si="261"/>
        <v>0</v>
      </c>
    </row>
    <row r="2752" spans="2:15" x14ac:dyDescent="0.2">
      <c r="G2752" s="3"/>
      <c r="H2752" s="2"/>
      <c r="I2752" s="12"/>
      <c r="J2752" s="67">
        <f t="shared" si="265"/>
        <v>0</v>
      </c>
      <c r="K2752" s="5">
        <f t="shared" si="259"/>
        <v>0</v>
      </c>
      <c r="L2752" s="54">
        <f t="shared" si="260"/>
        <v>0</v>
      </c>
      <c r="M2752" s="56">
        <f t="shared" si="267"/>
        <v>0</v>
      </c>
      <c r="N2752" s="5">
        <f t="shared" si="266"/>
        <v>1</v>
      </c>
      <c r="O2752" s="5">
        <f t="shared" si="261"/>
        <v>0</v>
      </c>
    </row>
    <row r="2753" spans="7:15" x14ac:dyDescent="0.2">
      <c r="G2753" s="3"/>
      <c r="H2753" s="2"/>
      <c r="I2753" s="12"/>
      <c r="J2753" s="67">
        <f t="shared" si="265"/>
        <v>0</v>
      </c>
      <c r="K2753" s="5">
        <f t="shared" si="259"/>
        <v>0</v>
      </c>
      <c r="L2753" s="54">
        <f t="shared" si="260"/>
        <v>0</v>
      </c>
      <c r="M2753" s="56">
        <f t="shared" si="267"/>
        <v>0</v>
      </c>
      <c r="N2753" s="5">
        <f t="shared" si="266"/>
        <v>1</v>
      </c>
      <c r="O2753" s="5">
        <f t="shared" si="261"/>
        <v>0</v>
      </c>
    </row>
    <row r="2754" spans="7:15" x14ac:dyDescent="0.2">
      <c r="G2754" s="3"/>
      <c r="H2754" s="2"/>
      <c r="I2754" s="12"/>
      <c r="J2754" s="67">
        <f t="shared" si="265"/>
        <v>0</v>
      </c>
      <c r="K2754" s="5">
        <f t="shared" si="259"/>
        <v>0</v>
      </c>
      <c r="L2754" s="54">
        <f t="shared" si="260"/>
        <v>0</v>
      </c>
      <c r="M2754" s="56">
        <f t="shared" si="267"/>
        <v>0</v>
      </c>
      <c r="N2754" s="5">
        <f t="shared" si="266"/>
        <v>1</v>
      </c>
      <c r="O2754" s="5">
        <f t="shared" si="261"/>
        <v>0</v>
      </c>
    </row>
    <row r="2755" spans="7:15" x14ac:dyDescent="0.2">
      <c r="G2755" s="3"/>
      <c r="H2755" s="2"/>
      <c r="I2755" s="12"/>
      <c r="J2755" s="67">
        <f t="shared" si="265"/>
        <v>0</v>
      </c>
      <c r="K2755" s="5">
        <f t="shared" si="259"/>
        <v>0</v>
      </c>
      <c r="L2755" s="54">
        <f t="shared" si="260"/>
        <v>0</v>
      </c>
      <c r="M2755" s="56">
        <f t="shared" si="267"/>
        <v>0</v>
      </c>
      <c r="N2755" s="5">
        <f t="shared" si="266"/>
        <v>1</v>
      </c>
      <c r="O2755" s="5">
        <f t="shared" si="261"/>
        <v>0</v>
      </c>
    </row>
    <row r="2756" spans="7:15" x14ac:dyDescent="0.2">
      <c r="G2756" s="3"/>
      <c r="H2756" s="2"/>
      <c r="I2756" s="12"/>
      <c r="J2756" s="67">
        <f t="shared" si="265"/>
        <v>0</v>
      </c>
      <c r="K2756" s="5">
        <f t="shared" si="259"/>
        <v>0</v>
      </c>
      <c r="L2756" s="54">
        <f t="shared" si="260"/>
        <v>0</v>
      </c>
      <c r="M2756" s="56" t="e">
        <f>IF(D2756="",#REF!,D2756)</f>
        <v>#REF!</v>
      </c>
      <c r="N2756" s="5">
        <f t="shared" si="266"/>
        <v>1</v>
      </c>
      <c r="O2756" s="5">
        <f t="shared" si="261"/>
        <v>0</v>
      </c>
    </row>
    <row r="2757" spans="7:15" x14ac:dyDescent="0.2">
      <c r="G2757" s="3"/>
      <c r="H2757" s="2"/>
      <c r="I2757" s="12"/>
      <c r="J2757" s="67">
        <f t="shared" si="265"/>
        <v>0</v>
      </c>
      <c r="K2757" s="5">
        <f t="shared" si="259"/>
        <v>0</v>
      </c>
      <c r="L2757" s="54">
        <f t="shared" si="260"/>
        <v>0</v>
      </c>
      <c r="M2757" s="56">
        <f>IF(D2757="",D2756,D2757)</f>
        <v>0</v>
      </c>
      <c r="N2757" s="5">
        <f t="shared" si="266"/>
        <v>1</v>
      </c>
      <c r="O2757" s="5">
        <f t="shared" si="261"/>
        <v>0</v>
      </c>
    </row>
    <row r="2758" spans="7:15" x14ac:dyDescent="0.2">
      <c r="G2758" s="3"/>
      <c r="H2758" s="2"/>
      <c r="I2758" s="12"/>
      <c r="J2758" s="67">
        <f t="shared" si="265"/>
        <v>0</v>
      </c>
      <c r="K2758" s="5">
        <f t="shared" ref="K2758:K2821" si="268">IF(J2758&gt;0,1,0)</f>
        <v>0</v>
      </c>
      <c r="L2758" s="54">
        <f t="shared" ref="L2758:L2821" si="269">IF(K2758=0,0,IF(I2758="did not close",0,IF(I2758="",0,1)))</f>
        <v>0</v>
      </c>
      <c r="M2758" s="56" t="e">
        <f>IF(D2758="",#REF!,D2758)</f>
        <v>#REF!</v>
      </c>
      <c r="N2758" s="5">
        <f t="shared" si="266"/>
        <v>1</v>
      </c>
      <c r="O2758" s="5">
        <f t="shared" ref="O2758:O2821" si="270">IF(K2758=0,IF(I2758="did not close",0,IF(I2758="",0,1)),0)</f>
        <v>0</v>
      </c>
    </row>
    <row r="2759" spans="7:15" x14ac:dyDescent="0.2">
      <c r="G2759" s="3"/>
      <c r="H2759" s="2"/>
      <c r="I2759" s="12"/>
      <c r="J2759" s="67">
        <f t="shared" si="265"/>
        <v>0</v>
      </c>
      <c r="K2759" s="5">
        <f t="shared" si="268"/>
        <v>0</v>
      </c>
      <c r="L2759" s="54">
        <f t="shared" si="269"/>
        <v>0</v>
      </c>
      <c r="M2759" s="56">
        <f t="shared" ref="M2759:M2768" si="271">IF(D2759="",D2758,D2759)</f>
        <v>0</v>
      </c>
      <c r="N2759" s="5">
        <f t="shared" si="266"/>
        <v>1</v>
      </c>
      <c r="O2759" s="5">
        <f t="shared" si="270"/>
        <v>0</v>
      </c>
    </row>
    <row r="2760" spans="7:15" x14ac:dyDescent="0.2">
      <c r="G2760" s="3"/>
      <c r="H2760" s="2"/>
      <c r="I2760" s="12"/>
      <c r="J2760" s="67">
        <f t="shared" si="265"/>
        <v>0</v>
      </c>
      <c r="K2760" s="5">
        <f t="shared" si="268"/>
        <v>0</v>
      </c>
      <c r="L2760" s="54">
        <f t="shared" si="269"/>
        <v>0</v>
      </c>
      <c r="M2760" s="56">
        <f t="shared" si="271"/>
        <v>0</v>
      </c>
      <c r="N2760" s="5">
        <f t="shared" si="266"/>
        <v>1</v>
      </c>
      <c r="O2760" s="5">
        <f t="shared" si="270"/>
        <v>0</v>
      </c>
    </row>
    <row r="2761" spans="7:15" x14ac:dyDescent="0.2">
      <c r="G2761" s="3"/>
      <c r="H2761" s="2"/>
      <c r="I2761" s="12"/>
      <c r="J2761" s="67">
        <f t="shared" si="265"/>
        <v>0</v>
      </c>
      <c r="K2761" s="5">
        <f t="shared" si="268"/>
        <v>0</v>
      </c>
      <c r="L2761" s="54">
        <f t="shared" si="269"/>
        <v>0</v>
      </c>
      <c r="M2761" s="56">
        <f t="shared" si="271"/>
        <v>0</v>
      </c>
      <c r="N2761" s="5">
        <f t="shared" si="266"/>
        <v>1</v>
      </c>
      <c r="O2761" s="5">
        <f t="shared" si="270"/>
        <v>0</v>
      </c>
    </row>
    <row r="2762" spans="7:15" x14ac:dyDescent="0.2">
      <c r="G2762" s="3"/>
      <c r="H2762" s="2"/>
      <c r="I2762" s="12"/>
      <c r="J2762" s="67">
        <f t="shared" si="265"/>
        <v>0</v>
      </c>
      <c r="K2762" s="5">
        <f t="shared" si="268"/>
        <v>0</v>
      </c>
      <c r="L2762" s="54">
        <f t="shared" si="269"/>
        <v>0</v>
      </c>
      <c r="M2762" s="56">
        <f t="shared" si="271"/>
        <v>0</v>
      </c>
      <c r="N2762" s="5">
        <f t="shared" si="266"/>
        <v>1</v>
      </c>
      <c r="O2762" s="5">
        <f t="shared" si="270"/>
        <v>0</v>
      </c>
    </row>
    <row r="2763" spans="7:15" x14ac:dyDescent="0.2">
      <c r="G2763" s="3"/>
      <c r="H2763" s="2"/>
      <c r="I2763" s="12"/>
      <c r="J2763" s="67">
        <f t="shared" si="265"/>
        <v>0</v>
      </c>
      <c r="K2763" s="5">
        <f t="shared" si="268"/>
        <v>0</v>
      </c>
      <c r="L2763" s="54">
        <f t="shared" si="269"/>
        <v>0</v>
      </c>
      <c r="M2763" s="56">
        <f t="shared" si="271"/>
        <v>0</v>
      </c>
      <c r="N2763" s="5">
        <f t="shared" si="266"/>
        <v>1</v>
      </c>
      <c r="O2763" s="5">
        <f t="shared" si="270"/>
        <v>0</v>
      </c>
    </row>
    <row r="2764" spans="7:15" x14ac:dyDescent="0.2">
      <c r="G2764" s="3"/>
      <c r="H2764" s="2"/>
      <c r="I2764" s="12"/>
      <c r="J2764" s="67">
        <f t="shared" si="265"/>
        <v>0</v>
      </c>
      <c r="K2764" s="5">
        <f t="shared" si="268"/>
        <v>0</v>
      </c>
      <c r="L2764" s="54">
        <f t="shared" si="269"/>
        <v>0</v>
      </c>
      <c r="M2764" s="56">
        <f t="shared" si="271"/>
        <v>0</v>
      </c>
      <c r="N2764" s="5">
        <f t="shared" si="266"/>
        <v>1</v>
      </c>
      <c r="O2764" s="5">
        <f t="shared" si="270"/>
        <v>0</v>
      </c>
    </row>
    <row r="2765" spans="7:15" x14ac:dyDescent="0.2">
      <c r="G2765" s="3"/>
      <c r="H2765" s="2"/>
      <c r="I2765" s="12"/>
      <c r="J2765" s="67">
        <f t="shared" si="265"/>
        <v>0</v>
      </c>
      <c r="K2765" s="5">
        <f t="shared" si="268"/>
        <v>0</v>
      </c>
      <c r="L2765" s="54">
        <f t="shared" si="269"/>
        <v>0</v>
      </c>
      <c r="M2765" s="56">
        <f t="shared" si="271"/>
        <v>0</v>
      </c>
      <c r="N2765" s="5">
        <f t="shared" si="266"/>
        <v>1</v>
      </c>
      <c r="O2765" s="5">
        <f t="shared" si="270"/>
        <v>0</v>
      </c>
    </row>
    <row r="2766" spans="7:15" x14ac:dyDescent="0.2">
      <c r="G2766" s="3"/>
      <c r="H2766" s="2"/>
      <c r="I2766" s="12"/>
      <c r="J2766" s="67">
        <f t="shared" si="265"/>
        <v>0</v>
      </c>
      <c r="K2766" s="5">
        <f t="shared" si="268"/>
        <v>0</v>
      </c>
      <c r="L2766" s="54">
        <f t="shared" si="269"/>
        <v>0</v>
      </c>
      <c r="M2766" s="56">
        <f t="shared" si="271"/>
        <v>0</v>
      </c>
      <c r="N2766" s="5">
        <f t="shared" si="266"/>
        <v>1</v>
      </c>
      <c r="O2766" s="5">
        <f t="shared" si="270"/>
        <v>0</v>
      </c>
    </row>
    <row r="2767" spans="7:15" x14ac:dyDescent="0.2">
      <c r="G2767" s="3"/>
      <c r="H2767" s="2"/>
      <c r="I2767" s="12"/>
      <c r="J2767" s="67">
        <f t="shared" si="265"/>
        <v>0</v>
      </c>
      <c r="K2767" s="5">
        <f t="shared" si="268"/>
        <v>0</v>
      </c>
      <c r="L2767" s="54">
        <f t="shared" si="269"/>
        <v>0</v>
      </c>
      <c r="M2767" s="56">
        <f t="shared" si="271"/>
        <v>0</v>
      </c>
      <c r="N2767" s="5">
        <f t="shared" si="266"/>
        <v>1</v>
      </c>
      <c r="O2767" s="5">
        <f t="shared" si="270"/>
        <v>0</v>
      </c>
    </row>
    <row r="2768" spans="7:15" x14ac:dyDescent="0.2">
      <c r="G2768" s="3"/>
      <c r="H2768" s="2"/>
      <c r="I2768" s="12"/>
      <c r="J2768" s="67">
        <f t="shared" si="265"/>
        <v>0</v>
      </c>
      <c r="K2768" s="5">
        <f t="shared" si="268"/>
        <v>0</v>
      </c>
      <c r="L2768" s="54">
        <f t="shared" si="269"/>
        <v>0</v>
      </c>
      <c r="M2768" s="56">
        <f t="shared" si="271"/>
        <v>0</v>
      </c>
      <c r="N2768" s="5">
        <f t="shared" si="266"/>
        <v>1</v>
      </c>
      <c r="O2768" s="5">
        <f t="shared" si="270"/>
        <v>0</v>
      </c>
    </row>
    <row r="2769" spans="7:15" x14ac:dyDescent="0.2">
      <c r="G2769" s="3"/>
      <c r="H2769" s="2"/>
      <c r="I2769" s="12"/>
      <c r="J2769" s="67">
        <f t="shared" si="265"/>
        <v>0</v>
      </c>
      <c r="K2769" s="5">
        <f t="shared" si="268"/>
        <v>0</v>
      </c>
      <c r="L2769" s="54">
        <f t="shared" si="269"/>
        <v>0</v>
      </c>
      <c r="M2769" s="56" t="e">
        <f>IF(D2769="",#REF!,D2769)</f>
        <v>#REF!</v>
      </c>
      <c r="N2769" s="5">
        <f t="shared" si="266"/>
        <v>1</v>
      </c>
      <c r="O2769" s="5">
        <f t="shared" si="270"/>
        <v>0</v>
      </c>
    </row>
    <row r="2770" spans="7:15" x14ac:dyDescent="0.2">
      <c r="G2770" s="3"/>
      <c r="H2770" s="2"/>
      <c r="I2770" s="12"/>
      <c r="J2770" s="67">
        <f t="shared" si="265"/>
        <v>0</v>
      </c>
      <c r="K2770" s="5">
        <f t="shared" si="268"/>
        <v>0</v>
      </c>
      <c r="L2770" s="54">
        <f t="shared" si="269"/>
        <v>0</v>
      </c>
      <c r="M2770" s="56" t="e">
        <f>IF(D2770="",#REF!,D2770)</f>
        <v>#REF!</v>
      </c>
      <c r="N2770" s="5">
        <f t="shared" si="266"/>
        <v>1</v>
      </c>
      <c r="O2770" s="5">
        <f t="shared" si="270"/>
        <v>0</v>
      </c>
    </row>
    <row r="2771" spans="7:15" x14ac:dyDescent="0.2">
      <c r="G2771" s="3"/>
      <c r="H2771" s="2"/>
      <c r="I2771" s="12"/>
      <c r="J2771" s="67">
        <f t="shared" si="265"/>
        <v>0</v>
      </c>
      <c r="K2771" s="5">
        <f t="shared" si="268"/>
        <v>0</v>
      </c>
      <c r="L2771" s="54">
        <f t="shared" si="269"/>
        <v>0</v>
      </c>
      <c r="M2771" s="56">
        <f t="shared" ref="M2771:M2777" si="272">IF(D2771="",D2770,D2771)</f>
        <v>0</v>
      </c>
      <c r="N2771" s="5">
        <f t="shared" si="266"/>
        <v>1</v>
      </c>
      <c r="O2771" s="5">
        <f t="shared" si="270"/>
        <v>0</v>
      </c>
    </row>
    <row r="2772" spans="7:15" x14ac:dyDescent="0.2">
      <c r="G2772" s="3"/>
      <c r="H2772" s="2"/>
      <c r="I2772" s="12"/>
      <c r="J2772" s="67">
        <f t="shared" si="265"/>
        <v>0</v>
      </c>
      <c r="K2772" s="5">
        <f t="shared" si="268"/>
        <v>0</v>
      </c>
      <c r="L2772" s="54">
        <f t="shared" si="269"/>
        <v>0</v>
      </c>
      <c r="M2772" s="56">
        <f t="shared" si="272"/>
        <v>0</v>
      </c>
      <c r="N2772" s="5">
        <f t="shared" si="266"/>
        <v>1</v>
      </c>
      <c r="O2772" s="5">
        <f t="shared" si="270"/>
        <v>0</v>
      </c>
    </row>
    <row r="2773" spans="7:15" x14ac:dyDescent="0.2">
      <c r="G2773" s="3"/>
      <c r="H2773" s="2"/>
      <c r="I2773" s="12"/>
      <c r="J2773" s="67">
        <f t="shared" si="265"/>
        <v>0</v>
      </c>
      <c r="K2773" s="5">
        <f t="shared" si="268"/>
        <v>0</v>
      </c>
      <c r="L2773" s="54">
        <f t="shared" si="269"/>
        <v>0</v>
      </c>
      <c r="M2773" s="56">
        <f t="shared" si="272"/>
        <v>0</v>
      </c>
      <c r="N2773" s="5">
        <f t="shared" si="266"/>
        <v>1</v>
      </c>
      <c r="O2773" s="5">
        <f t="shared" si="270"/>
        <v>0</v>
      </c>
    </row>
    <row r="2774" spans="7:15" x14ac:dyDescent="0.2">
      <c r="G2774" s="3"/>
      <c r="H2774" s="2"/>
      <c r="I2774" s="12"/>
      <c r="J2774" s="67">
        <f t="shared" si="265"/>
        <v>0</v>
      </c>
      <c r="K2774" s="5">
        <f t="shared" si="268"/>
        <v>0</v>
      </c>
      <c r="L2774" s="54">
        <f t="shared" si="269"/>
        <v>0</v>
      </c>
      <c r="M2774" s="56">
        <f t="shared" si="272"/>
        <v>0</v>
      </c>
      <c r="N2774" s="5">
        <f t="shared" si="266"/>
        <v>1</v>
      </c>
      <c r="O2774" s="5">
        <f t="shared" si="270"/>
        <v>0</v>
      </c>
    </row>
    <row r="2775" spans="7:15" x14ac:dyDescent="0.2">
      <c r="G2775" s="3"/>
      <c r="H2775" s="2"/>
      <c r="I2775" s="12"/>
      <c r="J2775" s="67">
        <f t="shared" si="265"/>
        <v>0</v>
      </c>
      <c r="K2775" s="5">
        <f t="shared" si="268"/>
        <v>0</v>
      </c>
      <c r="L2775" s="54">
        <f t="shared" si="269"/>
        <v>0</v>
      </c>
      <c r="M2775" s="56">
        <f t="shared" si="272"/>
        <v>0</v>
      </c>
      <c r="N2775" s="5">
        <f t="shared" si="266"/>
        <v>1</v>
      </c>
      <c r="O2775" s="5">
        <f t="shared" si="270"/>
        <v>0</v>
      </c>
    </row>
    <row r="2776" spans="7:15" x14ac:dyDescent="0.2">
      <c r="G2776" s="3"/>
      <c r="H2776" s="2"/>
      <c r="I2776" s="12"/>
      <c r="J2776" s="67">
        <f t="shared" si="265"/>
        <v>0</v>
      </c>
      <c r="K2776" s="5">
        <f t="shared" si="268"/>
        <v>0</v>
      </c>
      <c r="L2776" s="54">
        <f t="shared" si="269"/>
        <v>0</v>
      </c>
      <c r="M2776" s="56">
        <f t="shared" si="272"/>
        <v>0</v>
      </c>
      <c r="N2776" s="5">
        <f t="shared" si="266"/>
        <v>1</v>
      </c>
      <c r="O2776" s="5">
        <f t="shared" si="270"/>
        <v>0</v>
      </c>
    </row>
    <row r="2777" spans="7:15" x14ac:dyDescent="0.2">
      <c r="G2777" s="3"/>
      <c r="H2777" s="2"/>
      <c r="I2777" s="12"/>
      <c r="J2777" s="67">
        <f t="shared" si="265"/>
        <v>0</v>
      </c>
      <c r="K2777" s="5">
        <f t="shared" si="268"/>
        <v>0</v>
      </c>
      <c r="L2777" s="54">
        <f t="shared" si="269"/>
        <v>0</v>
      </c>
      <c r="M2777" s="56">
        <f t="shared" si="272"/>
        <v>0</v>
      </c>
      <c r="N2777" s="5">
        <f t="shared" si="266"/>
        <v>1</v>
      </c>
      <c r="O2777" s="5">
        <f t="shared" si="270"/>
        <v>0</v>
      </c>
    </row>
    <row r="2778" spans="7:15" x14ac:dyDescent="0.2">
      <c r="G2778" s="3"/>
      <c r="H2778" s="2"/>
      <c r="I2778" s="12"/>
      <c r="J2778" s="67">
        <f t="shared" si="265"/>
        <v>0</v>
      </c>
      <c r="K2778" s="5">
        <f t="shared" si="268"/>
        <v>0</v>
      </c>
      <c r="L2778" s="54">
        <f t="shared" si="269"/>
        <v>0</v>
      </c>
      <c r="M2778" s="56" t="e">
        <f>IF(D2778="",#REF!,D2778)</f>
        <v>#REF!</v>
      </c>
      <c r="N2778" s="5">
        <f t="shared" si="266"/>
        <v>1</v>
      </c>
      <c r="O2778" s="5">
        <f t="shared" si="270"/>
        <v>0</v>
      </c>
    </row>
    <row r="2779" spans="7:15" x14ac:dyDescent="0.2">
      <c r="G2779" s="3"/>
      <c r="H2779" s="2"/>
      <c r="I2779" s="12"/>
      <c r="J2779" s="67">
        <f t="shared" si="265"/>
        <v>0</v>
      </c>
      <c r="K2779" s="5">
        <f t="shared" si="268"/>
        <v>0</v>
      </c>
      <c r="L2779" s="54">
        <f t="shared" si="269"/>
        <v>0</v>
      </c>
      <c r="M2779" s="56" t="e">
        <f>IF(D2779="",#REF!,D2779)</f>
        <v>#REF!</v>
      </c>
      <c r="N2779" s="5">
        <f t="shared" si="266"/>
        <v>1</v>
      </c>
      <c r="O2779" s="5">
        <f t="shared" si="270"/>
        <v>0</v>
      </c>
    </row>
    <row r="2780" spans="7:15" x14ac:dyDescent="0.2">
      <c r="G2780" s="3"/>
      <c r="H2780" s="2"/>
      <c r="I2780" s="12"/>
      <c r="J2780" s="67">
        <f t="shared" si="265"/>
        <v>0</v>
      </c>
      <c r="K2780" s="5">
        <f t="shared" si="268"/>
        <v>0</v>
      </c>
      <c r="L2780" s="54">
        <f t="shared" si="269"/>
        <v>0</v>
      </c>
      <c r="M2780" s="56">
        <f>IF(D2780="",D2779,D2780)</f>
        <v>0</v>
      </c>
      <c r="N2780" s="5">
        <f t="shared" si="266"/>
        <v>1</v>
      </c>
      <c r="O2780" s="5">
        <f t="shared" si="270"/>
        <v>0</v>
      </c>
    </row>
    <row r="2781" spans="7:15" x14ac:dyDescent="0.2">
      <c r="G2781" s="3"/>
      <c r="H2781" s="2"/>
      <c r="I2781" s="12"/>
      <c r="J2781" s="67">
        <f t="shared" si="265"/>
        <v>0</v>
      </c>
      <c r="K2781" s="5">
        <f t="shared" si="268"/>
        <v>0</v>
      </c>
      <c r="L2781" s="54">
        <f t="shared" si="269"/>
        <v>0</v>
      </c>
      <c r="M2781" s="56">
        <f>IF(D2781="",D2780,D2781)</f>
        <v>0</v>
      </c>
      <c r="N2781" s="5">
        <f t="shared" si="266"/>
        <v>1</v>
      </c>
      <c r="O2781" s="5">
        <f t="shared" si="270"/>
        <v>0</v>
      </c>
    </row>
    <row r="2782" spans="7:15" x14ac:dyDescent="0.2">
      <c r="G2782" s="3"/>
      <c r="H2782" s="2"/>
      <c r="I2782" s="12"/>
      <c r="J2782" s="67">
        <f t="shared" si="265"/>
        <v>0</v>
      </c>
      <c r="K2782" s="5">
        <f t="shared" si="268"/>
        <v>0</v>
      </c>
      <c r="L2782" s="54">
        <f t="shared" si="269"/>
        <v>0</v>
      </c>
      <c r="M2782" s="56">
        <f>IF(D2782="",D2781,D2782)</f>
        <v>0</v>
      </c>
      <c r="N2782" s="5">
        <f t="shared" si="266"/>
        <v>1</v>
      </c>
      <c r="O2782" s="5">
        <f t="shared" si="270"/>
        <v>0</v>
      </c>
    </row>
    <row r="2783" spans="7:15" x14ac:dyDescent="0.2">
      <c r="G2783" s="3"/>
      <c r="H2783" s="2"/>
      <c r="I2783" s="12"/>
      <c r="J2783" s="67">
        <f t="shared" si="265"/>
        <v>0</v>
      </c>
      <c r="K2783" s="5">
        <f t="shared" si="268"/>
        <v>0</v>
      </c>
      <c r="L2783" s="54">
        <f t="shared" si="269"/>
        <v>0</v>
      </c>
      <c r="M2783" s="56">
        <f>IF(D2783="",D2782,D2783)</f>
        <v>0</v>
      </c>
      <c r="N2783" s="5">
        <f t="shared" si="266"/>
        <v>1</v>
      </c>
      <c r="O2783" s="5">
        <f t="shared" si="270"/>
        <v>0</v>
      </c>
    </row>
    <row r="2784" spans="7:15" x14ac:dyDescent="0.2">
      <c r="G2784" s="3"/>
      <c r="H2784" s="2"/>
      <c r="I2784" s="12"/>
      <c r="J2784" s="67">
        <f t="shared" si="265"/>
        <v>0</v>
      </c>
      <c r="K2784" s="5">
        <f t="shared" si="268"/>
        <v>0</v>
      </c>
      <c r="L2784" s="54">
        <f t="shared" si="269"/>
        <v>0</v>
      </c>
      <c r="M2784" s="56" t="e">
        <f>IF(D2784="",#REF!,D2784)</f>
        <v>#REF!</v>
      </c>
      <c r="N2784" s="5">
        <f t="shared" si="266"/>
        <v>1</v>
      </c>
      <c r="O2784" s="5">
        <f t="shared" si="270"/>
        <v>0</v>
      </c>
    </row>
    <row r="2785" spans="7:15" x14ac:dyDescent="0.2">
      <c r="G2785" s="3"/>
      <c r="H2785" s="2"/>
      <c r="I2785" s="12"/>
      <c r="J2785" s="67">
        <f t="shared" si="265"/>
        <v>0</v>
      </c>
      <c r="K2785" s="5">
        <f t="shared" si="268"/>
        <v>0</v>
      </c>
      <c r="L2785" s="54">
        <f t="shared" si="269"/>
        <v>0</v>
      </c>
      <c r="M2785" s="56">
        <f t="shared" ref="M2785:M2793" si="273">IF(D2785="",D2784,D2785)</f>
        <v>0</v>
      </c>
      <c r="N2785" s="5">
        <f t="shared" si="266"/>
        <v>1</v>
      </c>
      <c r="O2785" s="5">
        <f t="shared" si="270"/>
        <v>0</v>
      </c>
    </row>
    <row r="2786" spans="7:15" x14ac:dyDescent="0.2">
      <c r="G2786" s="3"/>
      <c r="H2786" s="2"/>
      <c r="I2786" s="12"/>
      <c r="J2786" s="67">
        <f t="shared" si="265"/>
        <v>0</v>
      </c>
      <c r="K2786" s="5">
        <f t="shared" si="268"/>
        <v>0</v>
      </c>
      <c r="L2786" s="54">
        <f t="shared" si="269"/>
        <v>0</v>
      </c>
      <c r="M2786" s="56">
        <f t="shared" si="273"/>
        <v>0</v>
      </c>
      <c r="N2786" s="5">
        <f t="shared" si="266"/>
        <v>1</v>
      </c>
      <c r="O2786" s="5">
        <f t="shared" si="270"/>
        <v>0</v>
      </c>
    </row>
    <row r="2787" spans="7:15" x14ac:dyDescent="0.2">
      <c r="G2787" s="3"/>
      <c r="H2787" s="2"/>
      <c r="I2787" s="12"/>
      <c r="J2787" s="67">
        <f t="shared" si="265"/>
        <v>0</v>
      </c>
      <c r="K2787" s="5">
        <f t="shared" si="268"/>
        <v>0</v>
      </c>
      <c r="L2787" s="54">
        <f t="shared" si="269"/>
        <v>0</v>
      </c>
      <c r="M2787" s="56">
        <f t="shared" si="273"/>
        <v>0</v>
      </c>
      <c r="N2787" s="5">
        <f t="shared" si="266"/>
        <v>1</v>
      </c>
      <c r="O2787" s="5">
        <f t="shared" si="270"/>
        <v>0</v>
      </c>
    </row>
    <row r="2788" spans="7:15" x14ac:dyDescent="0.2">
      <c r="G2788" s="3"/>
      <c r="H2788" s="2"/>
      <c r="I2788" s="12"/>
      <c r="J2788" s="67">
        <f t="shared" si="265"/>
        <v>0</v>
      </c>
      <c r="K2788" s="5">
        <f t="shared" si="268"/>
        <v>0</v>
      </c>
      <c r="L2788" s="54">
        <f t="shared" si="269"/>
        <v>0</v>
      </c>
      <c r="M2788" s="56">
        <f t="shared" si="273"/>
        <v>0</v>
      </c>
      <c r="N2788" s="5">
        <f t="shared" si="266"/>
        <v>1</v>
      </c>
      <c r="O2788" s="5">
        <f t="shared" si="270"/>
        <v>0</v>
      </c>
    </row>
    <row r="2789" spans="7:15" x14ac:dyDescent="0.2">
      <c r="G2789" s="3"/>
      <c r="H2789" s="2"/>
      <c r="I2789" s="12"/>
      <c r="J2789" s="67">
        <f t="shared" si="265"/>
        <v>0</v>
      </c>
      <c r="K2789" s="5">
        <f t="shared" si="268"/>
        <v>0</v>
      </c>
      <c r="L2789" s="54">
        <f t="shared" si="269"/>
        <v>0</v>
      </c>
      <c r="M2789" s="56">
        <f t="shared" si="273"/>
        <v>0</v>
      </c>
      <c r="N2789" s="5">
        <f t="shared" si="266"/>
        <v>1</v>
      </c>
      <c r="O2789" s="5">
        <f t="shared" si="270"/>
        <v>0</v>
      </c>
    </row>
    <row r="2790" spans="7:15" x14ac:dyDescent="0.2">
      <c r="G2790" s="3"/>
      <c r="H2790" s="2"/>
      <c r="I2790" s="12"/>
      <c r="J2790" s="67">
        <f t="shared" si="265"/>
        <v>0</v>
      </c>
      <c r="K2790" s="5">
        <f t="shared" si="268"/>
        <v>0</v>
      </c>
      <c r="L2790" s="54">
        <f t="shared" si="269"/>
        <v>0</v>
      </c>
      <c r="M2790" s="56">
        <f t="shared" si="273"/>
        <v>0</v>
      </c>
      <c r="N2790" s="5">
        <f t="shared" si="266"/>
        <v>1</v>
      </c>
      <c r="O2790" s="5">
        <f t="shared" si="270"/>
        <v>0</v>
      </c>
    </row>
    <row r="2791" spans="7:15" x14ac:dyDescent="0.2">
      <c r="G2791" s="3"/>
      <c r="H2791" s="2"/>
      <c r="I2791" s="12"/>
      <c r="J2791" s="67">
        <f t="shared" si="265"/>
        <v>0</v>
      </c>
      <c r="K2791" s="5">
        <f t="shared" si="268"/>
        <v>0</v>
      </c>
      <c r="L2791" s="54">
        <f t="shared" si="269"/>
        <v>0</v>
      </c>
      <c r="M2791" s="56">
        <f t="shared" si="273"/>
        <v>0</v>
      </c>
      <c r="N2791" s="5">
        <f t="shared" si="266"/>
        <v>1</v>
      </c>
      <c r="O2791" s="5">
        <f t="shared" si="270"/>
        <v>0</v>
      </c>
    </row>
    <row r="2792" spans="7:15" x14ac:dyDescent="0.2">
      <c r="G2792" s="3"/>
      <c r="H2792" s="2"/>
      <c r="I2792" s="12"/>
      <c r="J2792" s="67">
        <f t="shared" si="265"/>
        <v>0</v>
      </c>
      <c r="K2792" s="5">
        <f t="shared" si="268"/>
        <v>0</v>
      </c>
      <c r="L2792" s="54">
        <f t="shared" si="269"/>
        <v>0</v>
      </c>
      <c r="M2792" s="56">
        <f t="shared" si="273"/>
        <v>0</v>
      </c>
      <c r="N2792" s="5">
        <f t="shared" si="266"/>
        <v>1</v>
      </c>
      <c r="O2792" s="5">
        <f t="shared" si="270"/>
        <v>0</v>
      </c>
    </row>
    <row r="2793" spans="7:15" x14ac:dyDescent="0.2">
      <c r="G2793" s="3"/>
      <c r="H2793" s="2"/>
      <c r="I2793" s="12"/>
      <c r="J2793" s="67">
        <f t="shared" si="265"/>
        <v>0</v>
      </c>
      <c r="K2793" s="5">
        <f t="shared" si="268"/>
        <v>0</v>
      </c>
      <c r="L2793" s="54">
        <f t="shared" si="269"/>
        <v>0</v>
      </c>
      <c r="M2793" s="56">
        <f t="shared" si="273"/>
        <v>0</v>
      </c>
      <c r="N2793" s="5">
        <f t="shared" si="266"/>
        <v>1</v>
      </c>
      <c r="O2793" s="5">
        <f t="shared" si="270"/>
        <v>0</v>
      </c>
    </row>
    <row r="2794" spans="7:15" x14ac:dyDescent="0.2">
      <c r="G2794" s="3"/>
      <c r="H2794" s="2"/>
      <c r="I2794" s="12"/>
      <c r="J2794" s="67">
        <f t="shared" si="265"/>
        <v>0</v>
      </c>
      <c r="K2794" s="5">
        <f t="shared" si="268"/>
        <v>0</v>
      </c>
      <c r="L2794" s="54">
        <f t="shared" si="269"/>
        <v>0</v>
      </c>
      <c r="M2794" s="56">
        <f>IF(D2794="",D2793,D2794)</f>
        <v>0</v>
      </c>
      <c r="N2794" s="5">
        <f t="shared" si="266"/>
        <v>1</v>
      </c>
      <c r="O2794" s="5">
        <f t="shared" si="270"/>
        <v>0</v>
      </c>
    </row>
    <row r="2795" spans="7:15" x14ac:dyDescent="0.2">
      <c r="G2795" s="3"/>
      <c r="H2795" s="2"/>
      <c r="I2795" s="12"/>
      <c r="J2795" s="67">
        <f t="shared" si="265"/>
        <v>0</v>
      </c>
      <c r="K2795" s="5">
        <f t="shared" si="268"/>
        <v>0</v>
      </c>
      <c r="L2795" s="54">
        <f t="shared" si="269"/>
        <v>0</v>
      </c>
      <c r="M2795" s="56">
        <f>IF(D2795="",D2794,D2795)</f>
        <v>0</v>
      </c>
      <c r="N2795" s="5">
        <f t="shared" si="266"/>
        <v>1</v>
      </c>
      <c r="O2795" s="5">
        <f t="shared" si="270"/>
        <v>0</v>
      </c>
    </row>
    <row r="2796" spans="7:15" x14ac:dyDescent="0.2">
      <c r="G2796" s="3"/>
      <c r="H2796" s="2"/>
      <c r="I2796" s="12"/>
      <c r="J2796" s="67">
        <f t="shared" si="265"/>
        <v>0</v>
      </c>
      <c r="K2796" s="5">
        <f t="shared" si="268"/>
        <v>0</v>
      </c>
      <c r="L2796" s="54">
        <f t="shared" si="269"/>
        <v>0</v>
      </c>
      <c r="M2796" s="56">
        <f>IF(D2796="",D2795,D2796)</f>
        <v>0</v>
      </c>
      <c r="N2796" s="5">
        <f t="shared" si="266"/>
        <v>1</v>
      </c>
      <c r="O2796" s="5">
        <f t="shared" si="270"/>
        <v>0</v>
      </c>
    </row>
    <row r="2797" spans="7:15" x14ac:dyDescent="0.2">
      <c r="G2797" s="3"/>
      <c r="H2797" s="2"/>
      <c r="I2797" s="12"/>
      <c r="J2797" s="67">
        <f t="shared" si="265"/>
        <v>0</v>
      </c>
      <c r="K2797" s="5">
        <f t="shared" si="268"/>
        <v>0</v>
      </c>
      <c r="L2797" s="54">
        <f t="shared" si="269"/>
        <v>0</v>
      </c>
      <c r="M2797" s="56">
        <f>IF(D2797="",D2796,D2797)</f>
        <v>0</v>
      </c>
      <c r="N2797" s="5">
        <f t="shared" si="266"/>
        <v>1</v>
      </c>
      <c r="O2797" s="5">
        <f t="shared" si="270"/>
        <v>0</v>
      </c>
    </row>
    <row r="2798" spans="7:15" x14ac:dyDescent="0.2">
      <c r="G2798" s="3"/>
      <c r="H2798" s="2"/>
      <c r="I2798" s="12"/>
      <c r="J2798" s="67">
        <f t="shared" si="265"/>
        <v>0</v>
      </c>
      <c r="K2798" s="5">
        <f t="shared" si="268"/>
        <v>0</v>
      </c>
      <c r="L2798" s="54">
        <f t="shared" si="269"/>
        <v>0</v>
      </c>
      <c r="M2798" s="56" t="e">
        <f>IF(D2798="",#REF!,D2798)</f>
        <v>#REF!</v>
      </c>
      <c r="N2798" s="5">
        <f t="shared" si="266"/>
        <v>1</v>
      </c>
      <c r="O2798" s="5">
        <f t="shared" si="270"/>
        <v>0</v>
      </c>
    </row>
    <row r="2799" spans="7:15" x14ac:dyDescent="0.2">
      <c r="G2799" s="3"/>
      <c r="H2799" s="2"/>
      <c r="I2799" s="12"/>
      <c r="J2799" s="67">
        <f t="shared" si="265"/>
        <v>0</v>
      </c>
      <c r="K2799" s="5">
        <f t="shared" si="268"/>
        <v>0</v>
      </c>
      <c r="L2799" s="54">
        <f t="shared" si="269"/>
        <v>0</v>
      </c>
      <c r="M2799" s="56">
        <f>IF(D2799="",D2798,D2799)</f>
        <v>0</v>
      </c>
      <c r="N2799" s="5">
        <f t="shared" si="266"/>
        <v>1</v>
      </c>
      <c r="O2799" s="5">
        <f t="shared" si="270"/>
        <v>0</v>
      </c>
    </row>
    <row r="2800" spans="7:15" x14ac:dyDescent="0.2">
      <c r="G2800" s="3"/>
      <c r="H2800" s="2"/>
      <c r="I2800" s="12"/>
      <c r="J2800" s="67">
        <f t="shared" si="265"/>
        <v>0</v>
      </c>
      <c r="K2800" s="5">
        <f t="shared" si="268"/>
        <v>0</v>
      </c>
      <c r="L2800" s="54">
        <f t="shared" si="269"/>
        <v>0</v>
      </c>
      <c r="M2800" s="56">
        <f>IF(D2800="",D2799,D2800)</f>
        <v>0</v>
      </c>
      <c r="N2800" s="5">
        <f t="shared" si="266"/>
        <v>1</v>
      </c>
      <c r="O2800" s="5">
        <f t="shared" si="270"/>
        <v>0</v>
      </c>
    </row>
    <row r="2801" spans="7:15" x14ac:dyDescent="0.2">
      <c r="G2801" s="3"/>
      <c r="H2801" s="2"/>
      <c r="I2801" s="12"/>
      <c r="J2801" s="67">
        <f t="shared" si="265"/>
        <v>0</v>
      </c>
      <c r="K2801" s="5">
        <f t="shared" si="268"/>
        <v>0</v>
      </c>
      <c r="L2801" s="54">
        <f t="shared" si="269"/>
        <v>0</v>
      </c>
      <c r="M2801" s="56" t="e">
        <f>IF(D2801="",#REF!,D2801)</f>
        <v>#REF!</v>
      </c>
      <c r="N2801" s="5">
        <f t="shared" si="266"/>
        <v>1</v>
      </c>
      <c r="O2801" s="5">
        <f t="shared" si="270"/>
        <v>0</v>
      </c>
    </row>
    <row r="2802" spans="7:15" x14ac:dyDescent="0.2">
      <c r="G2802" s="3"/>
      <c r="H2802" s="2"/>
      <c r="I2802" s="12"/>
      <c r="J2802" s="67">
        <f t="shared" si="265"/>
        <v>0</v>
      </c>
      <c r="K2802" s="5">
        <f t="shared" si="268"/>
        <v>0</v>
      </c>
      <c r="L2802" s="54">
        <f t="shared" si="269"/>
        <v>0</v>
      </c>
      <c r="M2802" s="56" t="e">
        <f>IF(D2802="",#REF!,D2802)</f>
        <v>#REF!</v>
      </c>
      <c r="N2802" s="5">
        <f t="shared" si="266"/>
        <v>1</v>
      </c>
      <c r="O2802" s="5">
        <f t="shared" si="270"/>
        <v>0</v>
      </c>
    </row>
    <row r="2803" spans="7:15" x14ac:dyDescent="0.2">
      <c r="G2803" s="3"/>
      <c r="H2803" s="2"/>
      <c r="I2803" s="12"/>
      <c r="J2803" s="67">
        <f t="shared" si="265"/>
        <v>0</v>
      </c>
      <c r="K2803" s="5">
        <f t="shared" si="268"/>
        <v>0</v>
      </c>
      <c r="L2803" s="54">
        <f t="shared" si="269"/>
        <v>0</v>
      </c>
      <c r="M2803" s="56">
        <f t="shared" ref="M2803:M2816" si="274">IF(D2803="",D2802,D2803)</f>
        <v>0</v>
      </c>
      <c r="N2803" s="5">
        <f t="shared" si="266"/>
        <v>1</v>
      </c>
      <c r="O2803" s="5">
        <f t="shared" si="270"/>
        <v>0</v>
      </c>
    </row>
    <row r="2804" spans="7:15" x14ac:dyDescent="0.2">
      <c r="G2804" s="3"/>
      <c r="H2804" s="2"/>
      <c r="I2804" s="12"/>
      <c r="J2804" s="67">
        <f t="shared" si="265"/>
        <v>0</v>
      </c>
      <c r="K2804" s="5">
        <f t="shared" si="268"/>
        <v>0</v>
      </c>
      <c r="L2804" s="54">
        <f t="shared" si="269"/>
        <v>0</v>
      </c>
      <c r="M2804" s="56">
        <f t="shared" si="274"/>
        <v>0</v>
      </c>
      <c r="N2804" s="5">
        <f t="shared" si="266"/>
        <v>1</v>
      </c>
      <c r="O2804" s="5">
        <f t="shared" si="270"/>
        <v>0</v>
      </c>
    </row>
    <row r="2805" spans="7:15" x14ac:dyDescent="0.2">
      <c r="G2805" s="3"/>
      <c r="H2805" s="2"/>
      <c r="I2805" s="12"/>
      <c r="J2805" s="67">
        <f t="shared" si="265"/>
        <v>0</v>
      </c>
      <c r="K2805" s="5">
        <f t="shared" si="268"/>
        <v>0</v>
      </c>
      <c r="L2805" s="54">
        <f t="shared" si="269"/>
        <v>0</v>
      </c>
      <c r="M2805" s="56">
        <f t="shared" si="274"/>
        <v>0</v>
      </c>
      <c r="N2805" s="5">
        <f t="shared" si="266"/>
        <v>1</v>
      </c>
      <c r="O2805" s="5">
        <f t="shared" si="270"/>
        <v>0</v>
      </c>
    </row>
    <row r="2806" spans="7:15" x14ac:dyDescent="0.2">
      <c r="G2806" s="3"/>
      <c r="H2806" s="2"/>
      <c r="I2806" s="12"/>
      <c r="J2806" s="67">
        <f t="shared" si="265"/>
        <v>0</v>
      </c>
      <c r="K2806" s="5">
        <f t="shared" si="268"/>
        <v>0</v>
      </c>
      <c r="L2806" s="54">
        <f t="shared" si="269"/>
        <v>0</v>
      </c>
      <c r="M2806" s="56">
        <f t="shared" si="274"/>
        <v>0</v>
      </c>
      <c r="N2806" s="5">
        <f t="shared" si="266"/>
        <v>1</v>
      </c>
      <c r="O2806" s="5">
        <f t="shared" si="270"/>
        <v>0</v>
      </c>
    </row>
    <row r="2807" spans="7:15" x14ac:dyDescent="0.2">
      <c r="G2807" s="3"/>
      <c r="H2807" s="2"/>
      <c r="I2807" s="12"/>
      <c r="J2807" s="67">
        <f t="shared" si="265"/>
        <v>0</v>
      </c>
      <c r="K2807" s="5">
        <f t="shared" si="268"/>
        <v>0</v>
      </c>
      <c r="L2807" s="54">
        <f t="shared" si="269"/>
        <v>0</v>
      </c>
      <c r="M2807" s="56">
        <f t="shared" si="274"/>
        <v>0</v>
      </c>
      <c r="N2807" s="5">
        <f t="shared" si="266"/>
        <v>1</v>
      </c>
      <c r="O2807" s="5">
        <f t="shared" si="270"/>
        <v>0</v>
      </c>
    </row>
    <row r="2808" spans="7:15" x14ac:dyDescent="0.2">
      <c r="G2808" s="3"/>
      <c r="H2808" s="2"/>
      <c r="I2808" s="12"/>
      <c r="J2808" s="67">
        <f t="shared" si="265"/>
        <v>0</v>
      </c>
      <c r="K2808" s="5">
        <f t="shared" si="268"/>
        <v>0</v>
      </c>
      <c r="L2808" s="54">
        <f t="shared" si="269"/>
        <v>0</v>
      </c>
      <c r="M2808" s="56">
        <f t="shared" si="274"/>
        <v>0</v>
      </c>
      <c r="N2808" s="5">
        <f t="shared" si="266"/>
        <v>1</v>
      </c>
      <c r="O2808" s="5">
        <f t="shared" si="270"/>
        <v>0</v>
      </c>
    </row>
    <row r="2809" spans="7:15" x14ac:dyDescent="0.2">
      <c r="G2809" s="3"/>
      <c r="H2809" s="2"/>
      <c r="I2809" s="12"/>
      <c r="J2809" s="67">
        <f t="shared" si="265"/>
        <v>0</v>
      </c>
      <c r="K2809" s="5">
        <f t="shared" si="268"/>
        <v>0</v>
      </c>
      <c r="L2809" s="54">
        <f t="shared" si="269"/>
        <v>0</v>
      </c>
      <c r="M2809" s="56">
        <f t="shared" si="274"/>
        <v>0</v>
      </c>
      <c r="N2809" s="5">
        <f t="shared" si="266"/>
        <v>1</v>
      </c>
      <c r="O2809" s="5">
        <f t="shared" si="270"/>
        <v>0</v>
      </c>
    </row>
    <row r="2810" spans="7:15" x14ac:dyDescent="0.2">
      <c r="G2810" s="3"/>
      <c r="H2810" s="2"/>
      <c r="I2810" s="12"/>
      <c r="J2810" s="67">
        <f t="shared" ref="J2810:J2873" si="275">IF(A2810=C2810,0,H2810)</f>
        <v>0</v>
      </c>
      <c r="K2810" s="5">
        <f t="shared" si="268"/>
        <v>0</v>
      </c>
      <c r="L2810" s="54">
        <f t="shared" si="269"/>
        <v>0</v>
      </c>
      <c r="M2810" s="56">
        <f t="shared" si="274"/>
        <v>0</v>
      </c>
      <c r="N2810" s="5">
        <f t="shared" ref="N2810:N2873" si="276">IF(A2810=C2810,1,0)</f>
        <v>1</v>
      </c>
      <c r="O2810" s="5">
        <f t="shared" si="270"/>
        <v>0</v>
      </c>
    </row>
    <row r="2811" spans="7:15" x14ac:dyDescent="0.2">
      <c r="G2811" s="3"/>
      <c r="H2811" s="2"/>
      <c r="I2811" s="12"/>
      <c r="J2811" s="67">
        <f t="shared" si="275"/>
        <v>0</v>
      </c>
      <c r="K2811" s="5">
        <f t="shared" si="268"/>
        <v>0</v>
      </c>
      <c r="L2811" s="54">
        <f t="shared" si="269"/>
        <v>0</v>
      </c>
      <c r="M2811" s="56">
        <f t="shared" si="274"/>
        <v>0</v>
      </c>
      <c r="N2811" s="5">
        <f t="shared" si="276"/>
        <v>1</v>
      </c>
      <c r="O2811" s="5">
        <f t="shared" si="270"/>
        <v>0</v>
      </c>
    </row>
    <row r="2812" spans="7:15" x14ac:dyDescent="0.2">
      <c r="G2812" s="3"/>
      <c r="H2812" s="2"/>
      <c r="I2812" s="12"/>
      <c r="J2812" s="67">
        <f t="shared" si="275"/>
        <v>0</v>
      </c>
      <c r="K2812" s="5">
        <f t="shared" si="268"/>
        <v>0</v>
      </c>
      <c r="L2812" s="54">
        <f t="shared" si="269"/>
        <v>0</v>
      </c>
      <c r="M2812" s="56">
        <f t="shared" si="274"/>
        <v>0</v>
      </c>
      <c r="N2812" s="5">
        <f t="shared" si="276"/>
        <v>1</v>
      </c>
      <c r="O2812" s="5">
        <f t="shared" si="270"/>
        <v>0</v>
      </c>
    </row>
    <row r="2813" spans="7:15" x14ac:dyDescent="0.2">
      <c r="G2813" s="3"/>
      <c r="H2813" s="2"/>
      <c r="I2813" s="12"/>
      <c r="J2813" s="67">
        <f t="shared" si="275"/>
        <v>0</v>
      </c>
      <c r="K2813" s="5">
        <f t="shared" si="268"/>
        <v>0</v>
      </c>
      <c r="L2813" s="54">
        <f t="shared" si="269"/>
        <v>0</v>
      </c>
      <c r="M2813" s="56">
        <f t="shared" si="274"/>
        <v>0</v>
      </c>
      <c r="N2813" s="5">
        <f t="shared" si="276"/>
        <v>1</v>
      </c>
      <c r="O2813" s="5">
        <f t="shared" si="270"/>
        <v>0</v>
      </c>
    </row>
    <row r="2814" spans="7:15" x14ac:dyDescent="0.2">
      <c r="G2814" s="3"/>
      <c r="H2814" s="2"/>
      <c r="I2814" s="12"/>
      <c r="J2814" s="67">
        <f t="shared" si="275"/>
        <v>0</v>
      </c>
      <c r="K2814" s="5">
        <f t="shared" si="268"/>
        <v>0</v>
      </c>
      <c r="L2814" s="54">
        <f t="shared" si="269"/>
        <v>0</v>
      </c>
      <c r="M2814" s="56">
        <f t="shared" si="274"/>
        <v>0</v>
      </c>
      <c r="N2814" s="5">
        <f t="shared" si="276"/>
        <v>1</v>
      </c>
      <c r="O2814" s="5">
        <f t="shared" si="270"/>
        <v>0</v>
      </c>
    </row>
    <row r="2815" spans="7:15" x14ac:dyDescent="0.2">
      <c r="G2815" s="3"/>
      <c r="H2815" s="2"/>
      <c r="I2815" s="12"/>
      <c r="J2815" s="67">
        <f t="shared" si="275"/>
        <v>0</v>
      </c>
      <c r="K2815" s="5">
        <f t="shared" si="268"/>
        <v>0</v>
      </c>
      <c r="L2815" s="54">
        <f t="shared" si="269"/>
        <v>0</v>
      </c>
      <c r="M2815" s="56">
        <f t="shared" si="274"/>
        <v>0</v>
      </c>
      <c r="N2815" s="5">
        <f t="shared" si="276"/>
        <v>1</v>
      </c>
      <c r="O2815" s="5">
        <f t="shared" si="270"/>
        <v>0</v>
      </c>
    </row>
    <row r="2816" spans="7:15" x14ac:dyDescent="0.2">
      <c r="G2816" s="3"/>
      <c r="H2816" s="2"/>
      <c r="I2816" s="12"/>
      <c r="J2816" s="67">
        <f t="shared" si="275"/>
        <v>0</v>
      </c>
      <c r="K2816" s="5">
        <f t="shared" si="268"/>
        <v>0</v>
      </c>
      <c r="L2816" s="54">
        <f t="shared" si="269"/>
        <v>0</v>
      </c>
      <c r="M2816" s="56">
        <f t="shared" si="274"/>
        <v>0</v>
      </c>
      <c r="N2816" s="5">
        <f t="shared" si="276"/>
        <v>1</v>
      </c>
      <c r="O2816" s="5">
        <f t="shared" si="270"/>
        <v>0</v>
      </c>
    </row>
    <row r="2817" spans="7:15" x14ac:dyDescent="0.2">
      <c r="G2817" s="3"/>
      <c r="H2817" s="2"/>
      <c r="I2817" s="12"/>
      <c r="J2817" s="67">
        <f t="shared" si="275"/>
        <v>0</v>
      </c>
      <c r="K2817" s="5">
        <f t="shared" si="268"/>
        <v>0</v>
      </c>
      <c r="L2817" s="54">
        <f t="shared" si="269"/>
        <v>0</v>
      </c>
      <c r="M2817" s="56" t="e">
        <f>IF(D2817="",#REF!,D2817)</f>
        <v>#REF!</v>
      </c>
      <c r="N2817" s="5">
        <f t="shared" si="276"/>
        <v>1</v>
      </c>
      <c r="O2817" s="5">
        <f t="shared" si="270"/>
        <v>0</v>
      </c>
    </row>
    <row r="2818" spans="7:15" x14ac:dyDescent="0.2">
      <c r="G2818" s="3"/>
      <c r="H2818" s="2"/>
      <c r="I2818" s="12"/>
      <c r="J2818" s="67">
        <f t="shared" si="275"/>
        <v>0</v>
      </c>
      <c r="K2818" s="5">
        <f t="shared" si="268"/>
        <v>0</v>
      </c>
      <c r="L2818" s="54">
        <f t="shared" si="269"/>
        <v>0</v>
      </c>
      <c r="M2818" s="56">
        <f t="shared" ref="M2818:M2823" si="277">IF(D2818="",D2817,D2818)</f>
        <v>0</v>
      </c>
      <c r="N2818" s="5">
        <f t="shared" si="276"/>
        <v>1</v>
      </c>
      <c r="O2818" s="5">
        <f t="shared" si="270"/>
        <v>0</v>
      </c>
    </row>
    <row r="2819" spans="7:15" x14ac:dyDescent="0.2">
      <c r="G2819" s="3"/>
      <c r="H2819" s="2"/>
      <c r="I2819" s="12"/>
      <c r="J2819" s="67">
        <f t="shared" si="275"/>
        <v>0</v>
      </c>
      <c r="K2819" s="5">
        <f t="shared" si="268"/>
        <v>0</v>
      </c>
      <c r="L2819" s="54">
        <f t="shared" si="269"/>
        <v>0</v>
      </c>
      <c r="M2819" s="56">
        <f t="shared" si="277"/>
        <v>0</v>
      </c>
      <c r="N2819" s="5">
        <f t="shared" si="276"/>
        <v>1</v>
      </c>
      <c r="O2819" s="5">
        <f t="shared" si="270"/>
        <v>0</v>
      </c>
    </row>
    <row r="2820" spans="7:15" x14ac:dyDescent="0.2">
      <c r="G2820" s="3"/>
      <c r="H2820" s="2"/>
      <c r="I2820" s="12"/>
      <c r="J2820" s="67">
        <f t="shared" si="275"/>
        <v>0</v>
      </c>
      <c r="K2820" s="5">
        <f t="shared" si="268"/>
        <v>0</v>
      </c>
      <c r="L2820" s="54">
        <f t="shared" si="269"/>
        <v>0</v>
      </c>
      <c r="M2820" s="56">
        <f t="shared" si="277"/>
        <v>0</v>
      </c>
      <c r="N2820" s="5">
        <f t="shared" si="276"/>
        <v>1</v>
      </c>
      <c r="O2820" s="5">
        <f t="shared" si="270"/>
        <v>0</v>
      </c>
    </row>
    <row r="2821" spans="7:15" x14ac:dyDescent="0.2">
      <c r="G2821" s="3"/>
      <c r="H2821" s="2"/>
      <c r="I2821" s="12"/>
      <c r="J2821" s="67">
        <f t="shared" si="275"/>
        <v>0</v>
      </c>
      <c r="K2821" s="5">
        <f t="shared" si="268"/>
        <v>0</v>
      </c>
      <c r="L2821" s="54">
        <f t="shared" si="269"/>
        <v>0</v>
      </c>
      <c r="M2821" s="56">
        <f t="shared" si="277"/>
        <v>0</v>
      </c>
      <c r="N2821" s="5">
        <f t="shared" si="276"/>
        <v>1</v>
      </c>
      <c r="O2821" s="5">
        <f t="shared" si="270"/>
        <v>0</v>
      </c>
    </row>
    <row r="2822" spans="7:15" x14ac:dyDescent="0.2">
      <c r="G2822" s="3"/>
      <c r="H2822" s="2"/>
      <c r="I2822" s="12"/>
      <c r="J2822" s="67">
        <f t="shared" si="275"/>
        <v>0</v>
      </c>
      <c r="K2822" s="5">
        <f t="shared" ref="K2822:K2885" si="278">IF(J2822&gt;0,1,0)</f>
        <v>0</v>
      </c>
      <c r="L2822" s="54">
        <f t="shared" ref="L2822:L2885" si="279">IF(K2822=0,0,IF(I2822="did not close",0,IF(I2822="",0,1)))</f>
        <v>0</v>
      </c>
      <c r="M2822" s="56">
        <f t="shared" si="277"/>
        <v>0</v>
      </c>
      <c r="N2822" s="5">
        <f t="shared" si="276"/>
        <v>1</v>
      </c>
      <c r="O2822" s="5">
        <f t="shared" ref="O2822:O2885" si="280">IF(K2822=0,IF(I2822="did not close",0,IF(I2822="",0,1)),0)</f>
        <v>0</v>
      </c>
    </row>
    <row r="2823" spans="7:15" x14ac:dyDescent="0.2">
      <c r="G2823" s="3"/>
      <c r="H2823" s="2"/>
      <c r="I2823" s="12"/>
      <c r="J2823" s="67">
        <f t="shared" si="275"/>
        <v>0</v>
      </c>
      <c r="K2823" s="5">
        <f t="shared" si="278"/>
        <v>0</v>
      </c>
      <c r="L2823" s="54">
        <f t="shared" si="279"/>
        <v>0</v>
      </c>
      <c r="M2823" s="56">
        <f t="shared" si="277"/>
        <v>0</v>
      </c>
      <c r="N2823" s="5">
        <f t="shared" si="276"/>
        <v>1</v>
      </c>
      <c r="O2823" s="5">
        <f t="shared" si="280"/>
        <v>0</v>
      </c>
    </row>
    <row r="2824" spans="7:15" x14ac:dyDescent="0.2">
      <c r="G2824" s="3"/>
      <c r="H2824" s="2"/>
      <c r="I2824" s="12"/>
      <c r="J2824" s="67">
        <f t="shared" si="275"/>
        <v>0</v>
      </c>
      <c r="K2824" s="5">
        <f t="shared" si="278"/>
        <v>0</v>
      </c>
      <c r="L2824" s="54">
        <f t="shared" si="279"/>
        <v>0</v>
      </c>
      <c r="M2824" s="56" t="e">
        <f>IF(D2824="",#REF!,D2824)</f>
        <v>#REF!</v>
      </c>
      <c r="N2824" s="5">
        <f t="shared" si="276"/>
        <v>1</v>
      </c>
      <c r="O2824" s="5">
        <f t="shared" si="280"/>
        <v>0</v>
      </c>
    </row>
    <row r="2825" spans="7:15" x14ac:dyDescent="0.2">
      <c r="G2825" s="3"/>
      <c r="H2825" s="2"/>
      <c r="I2825" s="12"/>
      <c r="J2825" s="67">
        <f t="shared" si="275"/>
        <v>0</v>
      </c>
      <c r="K2825" s="5">
        <f t="shared" si="278"/>
        <v>0</v>
      </c>
      <c r="L2825" s="54">
        <f t="shared" si="279"/>
        <v>0</v>
      </c>
      <c r="M2825" s="56" t="e">
        <f>IF(D2825="",#REF!,D2825)</f>
        <v>#REF!</v>
      </c>
      <c r="N2825" s="5">
        <f t="shared" si="276"/>
        <v>1</v>
      </c>
      <c r="O2825" s="5">
        <f t="shared" si="280"/>
        <v>0</v>
      </c>
    </row>
    <row r="2826" spans="7:15" x14ac:dyDescent="0.2">
      <c r="G2826" s="3"/>
      <c r="H2826" s="2"/>
      <c r="I2826" s="12"/>
      <c r="J2826" s="67">
        <f t="shared" si="275"/>
        <v>0</v>
      </c>
      <c r="K2826" s="5">
        <f t="shared" si="278"/>
        <v>0</v>
      </c>
      <c r="L2826" s="54">
        <f t="shared" si="279"/>
        <v>0</v>
      </c>
      <c r="M2826" s="56" t="e">
        <f>IF(D2826="",#REF!,D2826)</f>
        <v>#REF!</v>
      </c>
      <c r="N2826" s="5">
        <f t="shared" si="276"/>
        <v>1</v>
      </c>
      <c r="O2826" s="5">
        <f t="shared" si="280"/>
        <v>0</v>
      </c>
    </row>
    <row r="2827" spans="7:15" x14ac:dyDescent="0.2">
      <c r="G2827" s="3"/>
      <c r="H2827" s="2"/>
      <c r="I2827" s="12"/>
      <c r="J2827" s="67">
        <f t="shared" si="275"/>
        <v>0</v>
      </c>
      <c r="K2827" s="5">
        <f t="shared" si="278"/>
        <v>0</v>
      </c>
      <c r="L2827" s="54">
        <f t="shared" si="279"/>
        <v>0</v>
      </c>
      <c r="M2827" s="56">
        <f t="shared" ref="M2827:M2838" si="281">IF(D2827="",D2826,D2827)</f>
        <v>0</v>
      </c>
      <c r="N2827" s="5">
        <f t="shared" si="276"/>
        <v>1</v>
      </c>
      <c r="O2827" s="5">
        <f t="shared" si="280"/>
        <v>0</v>
      </c>
    </row>
    <row r="2828" spans="7:15" x14ac:dyDescent="0.2">
      <c r="G2828" s="3"/>
      <c r="H2828" s="2"/>
      <c r="I2828" s="12"/>
      <c r="J2828" s="67">
        <f t="shared" si="275"/>
        <v>0</v>
      </c>
      <c r="K2828" s="5">
        <f t="shared" si="278"/>
        <v>0</v>
      </c>
      <c r="L2828" s="54">
        <f t="shared" si="279"/>
        <v>0</v>
      </c>
      <c r="M2828" s="56">
        <f t="shared" si="281"/>
        <v>0</v>
      </c>
      <c r="N2828" s="5">
        <f t="shared" si="276"/>
        <v>1</v>
      </c>
      <c r="O2828" s="5">
        <f t="shared" si="280"/>
        <v>0</v>
      </c>
    </row>
    <row r="2829" spans="7:15" x14ac:dyDescent="0.2">
      <c r="G2829" s="3"/>
      <c r="H2829" s="2"/>
      <c r="I2829" s="12"/>
      <c r="J2829" s="67">
        <f t="shared" si="275"/>
        <v>0</v>
      </c>
      <c r="K2829" s="5">
        <f t="shared" si="278"/>
        <v>0</v>
      </c>
      <c r="L2829" s="54">
        <f t="shared" si="279"/>
        <v>0</v>
      </c>
      <c r="M2829" s="56">
        <f t="shared" si="281"/>
        <v>0</v>
      </c>
      <c r="N2829" s="5">
        <f t="shared" si="276"/>
        <v>1</v>
      </c>
      <c r="O2829" s="5">
        <f t="shared" si="280"/>
        <v>0</v>
      </c>
    </row>
    <row r="2830" spans="7:15" x14ac:dyDescent="0.2">
      <c r="G2830" s="3"/>
      <c r="H2830" s="2"/>
      <c r="I2830" s="12"/>
      <c r="J2830" s="67">
        <f t="shared" si="275"/>
        <v>0</v>
      </c>
      <c r="K2830" s="5">
        <f t="shared" si="278"/>
        <v>0</v>
      </c>
      <c r="L2830" s="54">
        <f t="shared" si="279"/>
        <v>0</v>
      </c>
      <c r="M2830" s="56">
        <f t="shared" si="281"/>
        <v>0</v>
      </c>
      <c r="N2830" s="5">
        <f t="shared" si="276"/>
        <v>1</v>
      </c>
      <c r="O2830" s="5">
        <f t="shared" si="280"/>
        <v>0</v>
      </c>
    </row>
    <row r="2831" spans="7:15" x14ac:dyDescent="0.2">
      <c r="G2831" s="3"/>
      <c r="H2831" s="2"/>
      <c r="I2831" s="12"/>
      <c r="J2831" s="67">
        <f t="shared" si="275"/>
        <v>0</v>
      </c>
      <c r="K2831" s="5">
        <f t="shared" si="278"/>
        <v>0</v>
      </c>
      <c r="L2831" s="54">
        <f t="shared" si="279"/>
        <v>0</v>
      </c>
      <c r="M2831" s="56">
        <f t="shared" si="281"/>
        <v>0</v>
      </c>
      <c r="N2831" s="5">
        <f t="shared" si="276"/>
        <v>1</v>
      </c>
      <c r="O2831" s="5">
        <f t="shared" si="280"/>
        <v>0</v>
      </c>
    </row>
    <row r="2832" spans="7:15" x14ac:dyDescent="0.2">
      <c r="G2832" s="3"/>
      <c r="H2832" s="2"/>
      <c r="I2832" s="12"/>
      <c r="J2832" s="67">
        <f t="shared" si="275"/>
        <v>0</v>
      </c>
      <c r="K2832" s="5">
        <f t="shared" si="278"/>
        <v>0</v>
      </c>
      <c r="L2832" s="54">
        <f t="shared" si="279"/>
        <v>0</v>
      </c>
      <c r="M2832" s="56">
        <f t="shared" si="281"/>
        <v>0</v>
      </c>
      <c r="N2832" s="5">
        <f t="shared" si="276"/>
        <v>1</v>
      </c>
      <c r="O2832" s="5">
        <f t="shared" si="280"/>
        <v>0</v>
      </c>
    </row>
    <row r="2833" spans="7:15" x14ac:dyDescent="0.2">
      <c r="G2833" s="3"/>
      <c r="H2833" s="2"/>
      <c r="I2833" s="12"/>
      <c r="J2833" s="67">
        <f t="shared" si="275"/>
        <v>0</v>
      </c>
      <c r="K2833" s="5">
        <f t="shared" si="278"/>
        <v>0</v>
      </c>
      <c r="L2833" s="54">
        <f t="shared" si="279"/>
        <v>0</v>
      </c>
      <c r="M2833" s="56">
        <f t="shared" si="281"/>
        <v>0</v>
      </c>
      <c r="N2833" s="5">
        <f t="shared" si="276"/>
        <v>1</v>
      </c>
      <c r="O2833" s="5">
        <f t="shared" si="280"/>
        <v>0</v>
      </c>
    </row>
    <row r="2834" spans="7:15" x14ac:dyDescent="0.2">
      <c r="G2834" s="3"/>
      <c r="H2834" s="2"/>
      <c r="I2834" s="12"/>
      <c r="J2834" s="67">
        <f t="shared" si="275"/>
        <v>0</v>
      </c>
      <c r="K2834" s="5">
        <f t="shared" si="278"/>
        <v>0</v>
      </c>
      <c r="L2834" s="54">
        <f t="shared" si="279"/>
        <v>0</v>
      </c>
      <c r="M2834" s="56">
        <f t="shared" si="281"/>
        <v>0</v>
      </c>
      <c r="N2834" s="5">
        <f t="shared" si="276"/>
        <v>1</v>
      </c>
      <c r="O2834" s="5">
        <f t="shared" si="280"/>
        <v>0</v>
      </c>
    </row>
    <row r="2835" spans="7:15" x14ac:dyDescent="0.2">
      <c r="G2835" s="3"/>
      <c r="H2835" s="2"/>
      <c r="I2835" s="12"/>
      <c r="J2835" s="67">
        <f t="shared" si="275"/>
        <v>0</v>
      </c>
      <c r="K2835" s="5">
        <f t="shared" si="278"/>
        <v>0</v>
      </c>
      <c r="L2835" s="54">
        <f t="shared" si="279"/>
        <v>0</v>
      </c>
      <c r="M2835" s="56">
        <f t="shared" si="281"/>
        <v>0</v>
      </c>
      <c r="N2835" s="5">
        <f t="shared" si="276"/>
        <v>1</v>
      </c>
      <c r="O2835" s="5">
        <f t="shared" si="280"/>
        <v>0</v>
      </c>
    </row>
    <row r="2836" spans="7:15" x14ac:dyDescent="0.2">
      <c r="G2836" s="3"/>
      <c r="H2836" s="2"/>
      <c r="I2836" s="12"/>
      <c r="J2836" s="67">
        <f t="shared" si="275"/>
        <v>0</v>
      </c>
      <c r="K2836" s="5">
        <f t="shared" si="278"/>
        <v>0</v>
      </c>
      <c r="L2836" s="54">
        <f t="shared" si="279"/>
        <v>0</v>
      </c>
      <c r="M2836" s="56">
        <f t="shared" si="281"/>
        <v>0</v>
      </c>
      <c r="N2836" s="5">
        <f t="shared" si="276"/>
        <v>1</v>
      </c>
      <c r="O2836" s="5">
        <f t="shared" si="280"/>
        <v>0</v>
      </c>
    </row>
    <row r="2837" spans="7:15" x14ac:dyDescent="0.2">
      <c r="G2837" s="3"/>
      <c r="H2837" s="2"/>
      <c r="I2837" s="12"/>
      <c r="J2837" s="67">
        <f t="shared" si="275"/>
        <v>0</v>
      </c>
      <c r="K2837" s="5">
        <f t="shared" si="278"/>
        <v>0</v>
      </c>
      <c r="L2837" s="54">
        <f t="shared" si="279"/>
        <v>0</v>
      </c>
      <c r="M2837" s="56">
        <f t="shared" si="281"/>
        <v>0</v>
      </c>
      <c r="N2837" s="5">
        <f t="shared" si="276"/>
        <v>1</v>
      </c>
      <c r="O2837" s="5">
        <f t="shared" si="280"/>
        <v>0</v>
      </c>
    </row>
    <row r="2838" spans="7:15" x14ac:dyDescent="0.2">
      <c r="G2838" s="3"/>
      <c r="H2838" s="2"/>
      <c r="I2838" s="12"/>
      <c r="J2838" s="67">
        <f t="shared" si="275"/>
        <v>0</v>
      </c>
      <c r="K2838" s="5">
        <f t="shared" si="278"/>
        <v>0</v>
      </c>
      <c r="L2838" s="54">
        <f t="shared" si="279"/>
        <v>0</v>
      </c>
      <c r="M2838" s="56">
        <f t="shared" si="281"/>
        <v>0</v>
      </c>
      <c r="N2838" s="5">
        <f t="shared" si="276"/>
        <v>1</v>
      </c>
      <c r="O2838" s="5">
        <f t="shared" si="280"/>
        <v>0</v>
      </c>
    </row>
    <row r="2839" spans="7:15" x14ac:dyDescent="0.2">
      <c r="G2839" s="3"/>
      <c r="H2839" s="2"/>
      <c r="I2839" s="12"/>
      <c r="J2839" s="67">
        <f t="shared" si="275"/>
        <v>0</v>
      </c>
      <c r="K2839" s="5">
        <f t="shared" si="278"/>
        <v>0</v>
      </c>
      <c r="L2839" s="54">
        <f t="shared" si="279"/>
        <v>0</v>
      </c>
      <c r="M2839" s="56">
        <f t="shared" ref="M2839:M2851" si="282">IF(D2839="",D2838,D2839)</f>
        <v>0</v>
      </c>
      <c r="N2839" s="5">
        <f t="shared" si="276"/>
        <v>1</v>
      </c>
      <c r="O2839" s="5">
        <f t="shared" si="280"/>
        <v>0</v>
      </c>
    </row>
    <row r="2840" spans="7:15" x14ac:dyDescent="0.2">
      <c r="G2840" s="3"/>
      <c r="H2840" s="2"/>
      <c r="I2840" s="12"/>
      <c r="J2840" s="67">
        <f t="shared" si="275"/>
        <v>0</v>
      </c>
      <c r="K2840" s="5">
        <f t="shared" si="278"/>
        <v>0</v>
      </c>
      <c r="L2840" s="54">
        <f t="shared" si="279"/>
        <v>0</v>
      </c>
      <c r="M2840" s="56">
        <f t="shared" si="282"/>
        <v>0</v>
      </c>
      <c r="N2840" s="5">
        <f t="shared" si="276"/>
        <v>1</v>
      </c>
      <c r="O2840" s="5">
        <f t="shared" si="280"/>
        <v>0</v>
      </c>
    </row>
    <row r="2841" spans="7:15" x14ac:dyDescent="0.2">
      <c r="G2841" s="3"/>
      <c r="H2841" s="2"/>
      <c r="I2841" s="12"/>
      <c r="J2841" s="67">
        <f t="shared" si="275"/>
        <v>0</v>
      </c>
      <c r="K2841" s="5">
        <f t="shared" si="278"/>
        <v>0</v>
      </c>
      <c r="L2841" s="54">
        <f t="shared" si="279"/>
        <v>0</v>
      </c>
      <c r="M2841" s="56">
        <f t="shared" si="282"/>
        <v>0</v>
      </c>
      <c r="N2841" s="5">
        <f t="shared" si="276"/>
        <v>1</v>
      </c>
      <c r="O2841" s="5">
        <f t="shared" si="280"/>
        <v>0</v>
      </c>
    </row>
    <row r="2842" spans="7:15" x14ac:dyDescent="0.2">
      <c r="G2842" s="3"/>
      <c r="H2842" s="2"/>
      <c r="I2842" s="12"/>
      <c r="J2842" s="67">
        <f t="shared" si="275"/>
        <v>0</v>
      </c>
      <c r="K2842" s="5">
        <f t="shared" si="278"/>
        <v>0</v>
      </c>
      <c r="L2842" s="54">
        <f t="shared" si="279"/>
        <v>0</v>
      </c>
      <c r="M2842" s="56">
        <f t="shared" si="282"/>
        <v>0</v>
      </c>
      <c r="N2842" s="5">
        <f t="shared" si="276"/>
        <v>1</v>
      </c>
      <c r="O2842" s="5">
        <f t="shared" si="280"/>
        <v>0</v>
      </c>
    </row>
    <row r="2843" spans="7:15" x14ac:dyDescent="0.2">
      <c r="G2843" s="3"/>
      <c r="H2843" s="2"/>
      <c r="I2843" s="12"/>
      <c r="J2843" s="67">
        <f t="shared" si="275"/>
        <v>0</v>
      </c>
      <c r="K2843" s="5">
        <f t="shared" si="278"/>
        <v>0</v>
      </c>
      <c r="L2843" s="54">
        <f t="shared" si="279"/>
        <v>0</v>
      </c>
      <c r="M2843" s="56">
        <f t="shared" si="282"/>
        <v>0</v>
      </c>
      <c r="N2843" s="5">
        <f t="shared" si="276"/>
        <v>1</v>
      </c>
      <c r="O2843" s="5">
        <f t="shared" si="280"/>
        <v>0</v>
      </c>
    </row>
    <row r="2844" spans="7:15" x14ac:dyDescent="0.2">
      <c r="G2844" s="3"/>
      <c r="H2844" s="2"/>
      <c r="I2844" s="12"/>
      <c r="J2844" s="67">
        <f t="shared" si="275"/>
        <v>0</v>
      </c>
      <c r="K2844" s="5">
        <f t="shared" si="278"/>
        <v>0</v>
      </c>
      <c r="L2844" s="54">
        <f t="shared" si="279"/>
        <v>0</v>
      </c>
      <c r="M2844" s="56">
        <f t="shared" si="282"/>
        <v>0</v>
      </c>
      <c r="N2844" s="5">
        <f t="shared" si="276"/>
        <v>1</v>
      </c>
      <c r="O2844" s="5">
        <f t="shared" si="280"/>
        <v>0</v>
      </c>
    </row>
    <row r="2845" spans="7:15" x14ac:dyDescent="0.2">
      <c r="G2845" s="3"/>
      <c r="H2845" s="2"/>
      <c r="I2845" s="12"/>
      <c r="J2845" s="67">
        <f t="shared" si="275"/>
        <v>0</v>
      </c>
      <c r="K2845" s="5">
        <f t="shared" si="278"/>
        <v>0</v>
      </c>
      <c r="L2845" s="54">
        <f t="shared" si="279"/>
        <v>0</v>
      </c>
      <c r="M2845" s="56">
        <f t="shared" si="282"/>
        <v>0</v>
      </c>
      <c r="N2845" s="5">
        <f t="shared" si="276"/>
        <v>1</v>
      </c>
      <c r="O2845" s="5">
        <f t="shared" si="280"/>
        <v>0</v>
      </c>
    </row>
    <row r="2846" spans="7:15" x14ac:dyDescent="0.2">
      <c r="G2846" s="3"/>
      <c r="H2846" s="2"/>
      <c r="I2846" s="12"/>
      <c r="J2846" s="67">
        <f t="shared" si="275"/>
        <v>0</v>
      </c>
      <c r="K2846" s="5">
        <f t="shared" si="278"/>
        <v>0</v>
      </c>
      <c r="L2846" s="54">
        <f t="shared" si="279"/>
        <v>0</v>
      </c>
      <c r="M2846" s="56">
        <f t="shared" si="282"/>
        <v>0</v>
      </c>
      <c r="N2846" s="5">
        <f t="shared" si="276"/>
        <v>1</v>
      </c>
      <c r="O2846" s="5">
        <f t="shared" si="280"/>
        <v>0</v>
      </c>
    </row>
    <row r="2847" spans="7:15" x14ac:dyDescent="0.2">
      <c r="G2847" s="3"/>
      <c r="H2847" s="2"/>
      <c r="I2847" s="109"/>
      <c r="J2847" s="67">
        <f t="shared" si="275"/>
        <v>0</v>
      </c>
      <c r="K2847" s="5">
        <f t="shared" si="278"/>
        <v>0</v>
      </c>
      <c r="L2847" s="54">
        <f t="shared" si="279"/>
        <v>0</v>
      </c>
      <c r="M2847" s="56">
        <f t="shared" si="282"/>
        <v>0</v>
      </c>
      <c r="N2847" s="5">
        <f t="shared" si="276"/>
        <v>1</v>
      </c>
      <c r="O2847" s="5">
        <f t="shared" si="280"/>
        <v>0</v>
      </c>
    </row>
    <row r="2848" spans="7:15" x14ac:dyDescent="0.2">
      <c r="G2848" s="3"/>
      <c r="H2848" s="2"/>
      <c r="I2848" s="12"/>
      <c r="J2848" s="67">
        <f t="shared" si="275"/>
        <v>0</v>
      </c>
      <c r="K2848" s="5">
        <f t="shared" si="278"/>
        <v>0</v>
      </c>
      <c r="L2848" s="54">
        <f t="shared" si="279"/>
        <v>0</v>
      </c>
      <c r="M2848" s="56">
        <f t="shared" si="282"/>
        <v>0</v>
      </c>
      <c r="N2848" s="5">
        <f t="shared" si="276"/>
        <v>1</v>
      </c>
      <c r="O2848" s="5">
        <f t="shared" si="280"/>
        <v>0</v>
      </c>
    </row>
    <row r="2849" spans="7:15" x14ac:dyDescent="0.2">
      <c r="G2849" s="3"/>
      <c r="H2849" s="2"/>
      <c r="I2849" s="12"/>
      <c r="J2849" s="67">
        <f t="shared" si="275"/>
        <v>0</v>
      </c>
      <c r="K2849" s="5">
        <f t="shared" si="278"/>
        <v>0</v>
      </c>
      <c r="L2849" s="54">
        <f t="shared" si="279"/>
        <v>0</v>
      </c>
      <c r="M2849" s="56">
        <f t="shared" si="282"/>
        <v>0</v>
      </c>
      <c r="N2849" s="5">
        <f t="shared" si="276"/>
        <v>1</v>
      </c>
      <c r="O2849" s="5">
        <f t="shared" si="280"/>
        <v>0</v>
      </c>
    </row>
    <row r="2850" spans="7:15" x14ac:dyDescent="0.2">
      <c r="G2850" s="3"/>
      <c r="H2850" s="2"/>
      <c r="I2850" s="12"/>
      <c r="J2850" s="67">
        <f t="shared" si="275"/>
        <v>0</v>
      </c>
      <c r="K2850" s="5">
        <f t="shared" si="278"/>
        <v>0</v>
      </c>
      <c r="L2850" s="54">
        <f t="shared" si="279"/>
        <v>0</v>
      </c>
      <c r="M2850" s="56">
        <f t="shared" si="282"/>
        <v>0</v>
      </c>
      <c r="N2850" s="5">
        <f t="shared" si="276"/>
        <v>1</v>
      </c>
      <c r="O2850" s="5">
        <f t="shared" si="280"/>
        <v>0</v>
      </c>
    </row>
    <row r="2851" spans="7:15" x14ac:dyDescent="0.2">
      <c r="G2851" s="3"/>
      <c r="H2851" s="2"/>
      <c r="I2851" s="12"/>
      <c r="J2851" s="67">
        <f t="shared" si="275"/>
        <v>0</v>
      </c>
      <c r="K2851" s="5">
        <f t="shared" si="278"/>
        <v>0</v>
      </c>
      <c r="L2851" s="54">
        <f t="shared" si="279"/>
        <v>0</v>
      </c>
      <c r="M2851" s="56">
        <f t="shared" si="282"/>
        <v>0</v>
      </c>
      <c r="N2851" s="5">
        <f t="shared" si="276"/>
        <v>1</v>
      </c>
      <c r="O2851" s="5">
        <f t="shared" si="280"/>
        <v>0</v>
      </c>
    </row>
    <row r="2852" spans="7:15" x14ac:dyDescent="0.2">
      <c r="G2852" s="3"/>
      <c r="H2852" s="2"/>
      <c r="I2852" s="12"/>
      <c r="J2852" s="67">
        <f t="shared" si="275"/>
        <v>0</v>
      </c>
      <c r="K2852" s="5">
        <f t="shared" si="278"/>
        <v>0</v>
      </c>
      <c r="L2852" s="54">
        <f t="shared" si="279"/>
        <v>0</v>
      </c>
      <c r="M2852" s="56">
        <f>IF(D2852="",D2851,D2852)</f>
        <v>0</v>
      </c>
      <c r="N2852" s="5">
        <f t="shared" si="276"/>
        <v>1</v>
      </c>
      <c r="O2852" s="5">
        <f t="shared" si="280"/>
        <v>0</v>
      </c>
    </row>
    <row r="2853" spans="7:15" x14ac:dyDescent="0.2">
      <c r="G2853" s="3"/>
      <c r="H2853" s="2"/>
      <c r="I2853" s="12"/>
      <c r="J2853" s="67">
        <f t="shared" si="275"/>
        <v>0</v>
      </c>
      <c r="K2853" s="5">
        <f t="shared" si="278"/>
        <v>0</v>
      </c>
      <c r="L2853" s="54">
        <f t="shared" si="279"/>
        <v>0</v>
      </c>
      <c r="M2853" s="56">
        <f>IF(D2853="",D2852,D2853)</f>
        <v>0</v>
      </c>
      <c r="N2853" s="5">
        <f t="shared" si="276"/>
        <v>1</v>
      </c>
      <c r="O2853" s="5">
        <f t="shared" si="280"/>
        <v>0</v>
      </c>
    </row>
    <row r="2854" spans="7:15" x14ac:dyDescent="0.2">
      <c r="G2854" s="3"/>
      <c r="H2854" s="2"/>
      <c r="I2854" s="12"/>
      <c r="J2854" s="67">
        <f t="shared" si="275"/>
        <v>0</v>
      </c>
      <c r="K2854" s="5">
        <f t="shared" si="278"/>
        <v>0</v>
      </c>
      <c r="L2854" s="54">
        <f t="shared" si="279"/>
        <v>0</v>
      </c>
      <c r="M2854" s="56">
        <f>IF(D2854="",D2853,D2854)</f>
        <v>0</v>
      </c>
      <c r="N2854" s="5">
        <f t="shared" si="276"/>
        <v>1</v>
      </c>
      <c r="O2854" s="5">
        <f t="shared" si="280"/>
        <v>0</v>
      </c>
    </row>
    <row r="2855" spans="7:15" x14ac:dyDescent="0.2">
      <c r="G2855" s="3"/>
      <c r="H2855" s="2"/>
      <c r="I2855" s="12"/>
      <c r="J2855" s="67">
        <f t="shared" si="275"/>
        <v>0</v>
      </c>
      <c r="K2855" s="5">
        <f t="shared" si="278"/>
        <v>0</v>
      </c>
      <c r="L2855" s="54">
        <f t="shared" si="279"/>
        <v>0</v>
      </c>
      <c r="M2855" s="56">
        <f t="shared" ref="M2855:M2886" si="283">IF(D2855="",D2854,D2855)</f>
        <v>0</v>
      </c>
      <c r="N2855" s="5">
        <f t="shared" si="276"/>
        <v>1</v>
      </c>
      <c r="O2855" s="5">
        <f t="shared" si="280"/>
        <v>0</v>
      </c>
    </row>
    <row r="2856" spans="7:15" x14ac:dyDescent="0.2">
      <c r="G2856" s="3"/>
      <c r="H2856" s="2"/>
      <c r="I2856" s="12"/>
      <c r="J2856" s="67">
        <f t="shared" si="275"/>
        <v>0</v>
      </c>
      <c r="K2856" s="5">
        <f t="shared" si="278"/>
        <v>0</v>
      </c>
      <c r="L2856" s="54">
        <f t="shared" si="279"/>
        <v>0</v>
      </c>
      <c r="M2856" s="56">
        <f t="shared" si="283"/>
        <v>0</v>
      </c>
      <c r="N2856" s="5">
        <f t="shared" si="276"/>
        <v>1</v>
      </c>
      <c r="O2856" s="5">
        <f t="shared" si="280"/>
        <v>0</v>
      </c>
    </row>
    <row r="2857" spans="7:15" x14ac:dyDescent="0.2">
      <c r="G2857" s="3"/>
      <c r="H2857" s="2"/>
      <c r="I2857" s="12"/>
      <c r="J2857" s="67">
        <f t="shared" si="275"/>
        <v>0</v>
      </c>
      <c r="K2857" s="5">
        <f t="shared" si="278"/>
        <v>0</v>
      </c>
      <c r="L2857" s="54">
        <f t="shared" si="279"/>
        <v>0</v>
      </c>
      <c r="M2857" s="56">
        <f t="shared" si="283"/>
        <v>0</v>
      </c>
      <c r="N2857" s="5">
        <f t="shared" si="276"/>
        <v>1</v>
      </c>
      <c r="O2857" s="5">
        <f t="shared" si="280"/>
        <v>0</v>
      </c>
    </row>
    <row r="2858" spans="7:15" x14ac:dyDescent="0.2">
      <c r="G2858" s="3"/>
      <c r="H2858" s="2"/>
      <c r="I2858" s="12"/>
      <c r="J2858" s="67">
        <f t="shared" si="275"/>
        <v>0</v>
      </c>
      <c r="K2858" s="5">
        <f t="shared" si="278"/>
        <v>0</v>
      </c>
      <c r="L2858" s="54">
        <f t="shared" si="279"/>
        <v>0</v>
      </c>
      <c r="M2858" s="56">
        <f t="shared" si="283"/>
        <v>0</v>
      </c>
      <c r="N2858" s="5">
        <f t="shared" si="276"/>
        <v>1</v>
      </c>
      <c r="O2858" s="5">
        <f t="shared" si="280"/>
        <v>0</v>
      </c>
    </row>
    <row r="2859" spans="7:15" x14ac:dyDescent="0.2">
      <c r="G2859" s="3"/>
      <c r="H2859" s="2"/>
      <c r="I2859" s="12"/>
      <c r="J2859" s="67">
        <f t="shared" si="275"/>
        <v>0</v>
      </c>
      <c r="K2859" s="5">
        <f t="shared" si="278"/>
        <v>0</v>
      </c>
      <c r="L2859" s="54">
        <f t="shared" si="279"/>
        <v>0</v>
      </c>
      <c r="M2859" s="56">
        <f t="shared" si="283"/>
        <v>0</v>
      </c>
      <c r="N2859" s="5">
        <f t="shared" si="276"/>
        <v>1</v>
      </c>
      <c r="O2859" s="5">
        <f t="shared" si="280"/>
        <v>0</v>
      </c>
    </row>
    <row r="2860" spans="7:15" x14ac:dyDescent="0.2">
      <c r="G2860" s="3"/>
      <c r="H2860" s="2"/>
      <c r="I2860" s="12"/>
      <c r="J2860" s="67">
        <f t="shared" si="275"/>
        <v>0</v>
      </c>
      <c r="K2860" s="5">
        <f t="shared" si="278"/>
        <v>0</v>
      </c>
      <c r="L2860" s="54">
        <f t="shared" si="279"/>
        <v>0</v>
      </c>
      <c r="M2860" s="56">
        <f t="shared" si="283"/>
        <v>0</v>
      </c>
      <c r="N2860" s="5">
        <f t="shared" si="276"/>
        <v>1</v>
      </c>
      <c r="O2860" s="5">
        <f t="shared" si="280"/>
        <v>0</v>
      </c>
    </row>
    <row r="2861" spans="7:15" x14ac:dyDescent="0.2">
      <c r="G2861" s="3"/>
      <c r="H2861" s="2"/>
      <c r="I2861" s="12"/>
      <c r="J2861" s="67">
        <f t="shared" si="275"/>
        <v>0</v>
      </c>
      <c r="K2861" s="5">
        <f t="shared" si="278"/>
        <v>0</v>
      </c>
      <c r="L2861" s="54">
        <f t="shared" si="279"/>
        <v>0</v>
      </c>
      <c r="M2861" s="56">
        <f t="shared" si="283"/>
        <v>0</v>
      </c>
      <c r="N2861" s="5">
        <f t="shared" si="276"/>
        <v>1</v>
      </c>
      <c r="O2861" s="5">
        <f t="shared" si="280"/>
        <v>0</v>
      </c>
    </row>
    <row r="2862" spans="7:15" x14ac:dyDescent="0.2">
      <c r="G2862" s="3"/>
      <c r="H2862" s="2"/>
      <c r="I2862" s="12"/>
      <c r="J2862" s="67">
        <f t="shared" si="275"/>
        <v>0</v>
      </c>
      <c r="K2862" s="5">
        <f t="shared" si="278"/>
        <v>0</v>
      </c>
      <c r="L2862" s="54">
        <f t="shared" si="279"/>
        <v>0</v>
      </c>
      <c r="M2862" s="56">
        <f t="shared" si="283"/>
        <v>0</v>
      </c>
      <c r="N2862" s="5">
        <f t="shared" si="276"/>
        <v>1</v>
      </c>
      <c r="O2862" s="5">
        <f t="shared" si="280"/>
        <v>0</v>
      </c>
    </row>
    <row r="2863" spans="7:15" x14ac:dyDescent="0.2">
      <c r="G2863" s="3"/>
      <c r="H2863" s="2"/>
      <c r="I2863" s="12"/>
      <c r="J2863" s="67">
        <f t="shared" si="275"/>
        <v>0</v>
      </c>
      <c r="K2863" s="5">
        <f t="shared" si="278"/>
        <v>0</v>
      </c>
      <c r="L2863" s="54">
        <f t="shared" si="279"/>
        <v>0</v>
      </c>
      <c r="M2863" s="56">
        <f t="shared" si="283"/>
        <v>0</v>
      </c>
      <c r="N2863" s="5">
        <f t="shared" si="276"/>
        <v>1</v>
      </c>
      <c r="O2863" s="5">
        <f t="shared" si="280"/>
        <v>0</v>
      </c>
    </row>
    <row r="2864" spans="7:15" x14ac:dyDescent="0.2">
      <c r="G2864" s="3"/>
      <c r="H2864" s="2"/>
      <c r="I2864" s="12"/>
      <c r="J2864" s="67">
        <f t="shared" si="275"/>
        <v>0</v>
      </c>
      <c r="K2864" s="5">
        <f t="shared" si="278"/>
        <v>0</v>
      </c>
      <c r="L2864" s="54">
        <f t="shared" si="279"/>
        <v>0</v>
      </c>
      <c r="M2864" s="56">
        <f t="shared" si="283"/>
        <v>0</v>
      </c>
      <c r="N2864" s="5">
        <f t="shared" si="276"/>
        <v>1</v>
      </c>
      <c r="O2864" s="5">
        <f t="shared" si="280"/>
        <v>0</v>
      </c>
    </row>
    <row r="2865" spans="7:15" x14ac:dyDescent="0.2">
      <c r="G2865" s="3"/>
      <c r="H2865" s="2"/>
      <c r="I2865" s="12"/>
      <c r="J2865" s="67">
        <f t="shared" si="275"/>
        <v>0</v>
      </c>
      <c r="K2865" s="5">
        <f t="shared" si="278"/>
        <v>0</v>
      </c>
      <c r="L2865" s="54">
        <f t="shared" si="279"/>
        <v>0</v>
      </c>
      <c r="M2865" s="56">
        <f t="shared" si="283"/>
        <v>0</v>
      </c>
      <c r="N2865" s="5">
        <f t="shared" si="276"/>
        <v>1</v>
      </c>
      <c r="O2865" s="5">
        <f t="shared" si="280"/>
        <v>0</v>
      </c>
    </row>
    <row r="2866" spans="7:15" x14ac:dyDescent="0.2">
      <c r="G2866" s="3"/>
      <c r="H2866" s="2"/>
      <c r="I2866" s="12"/>
      <c r="J2866" s="67">
        <f t="shared" si="275"/>
        <v>0</v>
      </c>
      <c r="K2866" s="5">
        <f t="shared" si="278"/>
        <v>0</v>
      </c>
      <c r="L2866" s="54">
        <f t="shared" si="279"/>
        <v>0</v>
      </c>
      <c r="M2866" s="56">
        <f t="shared" si="283"/>
        <v>0</v>
      </c>
      <c r="N2866" s="5">
        <f t="shared" si="276"/>
        <v>1</v>
      </c>
      <c r="O2866" s="5">
        <f t="shared" si="280"/>
        <v>0</v>
      </c>
    </row>
    <row r="2867" spans="7:15" x14ac:dyDescent="0.2">
      <c r="G2867" s="3"/>
      <c r="H2867" s="2"/>
      <c r="I2867" s="12"/>
      <c r="J2867" s="67">
        <f t="shared" si="275"/>
        <v>0</v>
      </c>
      <c r="K2867" s="5">
        <f t="shared" si="278"/>
        <v>0</v>
      </c>
      <c r="L2867" s="54">
        <f t="shared" si="279"/>
        <v>0</v>
      </c>
      <c r="M2867" s="56">
        <f t="shared" si="283"/>
        <v>0</v>
      </c>
      <c r="N2867" s="5">
        <f t="shared" si="276"/>
        <v>1</v>
      </c>
      <c r="O2867" s="5">
        <f t="shared" si="280"/>
        <v>0</v>
      </c>
    </row>
    <row r="2868" spans="7:15" x14ac:dyDescent="0.2">
      <c r="G2868" s="3"/>
      <c r="H2868" s="2"/>
      <c r="I2868" s="12"/>
      <c r="J2868" s="67">
        <f t="shared" si="275"/>
        <v>0</v>
      </c>
      <c r="K2868" s="5">
        <f t="shared" si="278"/>
        <v>0</v>
      </c>
      <c r="L2868" s="54">
        <f t="shared" si="279"/>
        <v>0</v>
      </c>
      <c r="M2868" s="56">
        <f t="shared" si="283"/>
        <v>0</v>
      </c>
      <c r="N2868" s="5">
        <f t="shared" si="276"/>
        <v>1</v>
      </c>
      <c r="O2868" s="5">
        <f t="shared" si="280"/>
        <v>0</v>
      </c>
    </row>
    <row r="2869" spans="7:15" x14ac:dyDescent="0.2">
      <c r="G2869" s="3"/>
      <c r="H2869" s="2"/>
      <c r="I2869" s="12"/>
      <c r="J2869" s="67">
        <f t="shared" si="275"/>
        <v>0</v>
      </c>
      <c r="K2869" s="5">
        <f t="shared" si="278"/>
        <v>0</v>
      </c>
      <c r="L2869" s="54">
        <f t="shared" si="279"/>
        <v>0</v>
      </c>
      <c r="M2869" s="56">
        <f t="shared" si="283"/>
        <v>0</v>
      </c>
      <c r="N2869" s="5">
        <f t="shared" si="276"/>
        <v>1</v>
      </c>
      <c r="O2869" s="5">
        <f t="shared" si="280"/>
        <v>0</v>
      </c>
    </row>
    <row r="2870" spans="7:15" x14ac:dyDescent="0.2">
      <c r="G2870" s="3"/>
      <c r="H2870" s="2"/>
      <c r="I2870" s="12"/>
      <c r="J2870" s="67">
        <f t="shared" si="275"/>
        <v>0</v>
      </c>
      <c r="K2870" s="5">
        <f t="shared" si="278"/>
        <v>0</v>
      </c>
      <c r="L2870" s="54">
        <f t="shared" si="279"/>
        <v>0</v>
      </c>
      <c r="M2870" s="56">
        <f t="shared" si="283"/>
        <v>0</v>
      </c>
      <c r="N2870" s="5">
        <f t="shared" si="276"/>
        <v>1</v>
      </c>
      <c r="O2870" s="5">
        <f t="shared" si="280"/>
        <v>0</v>
      </c>
    </row>
    <row r="2871" spans="7:15" x14ac:dyDescent="0.2">
      <c r="G2871" s="3"/>
      <c r="H2871" s="2"/>
      <c r="I2871" s="12"/>
      <c r="J2871" s="67">
        <f t="shared" si="275"/>
        <v>0</v>
      </c>
      <c r="K2871" s="5">
        <f t="shared" si="278"/>
        <v>0</v>
      </c>
      <c r="L2871" s="54">
        <f t="shared" si="279"/>
        <v>0</v>
      </c>
      <c r="M2871" s="56">
        <f t="shared" si="283"/>
        <v>0</v>
      </c>
      <c r="N2871" s="5">
        <f t="shared" si="276"/>
        <v>1</v>
      </c>
      <c r="O2871" s="5">
        <f t="shared" si="280"/>
        <v>0</v>
      </c>
    </row>
    <row r="2872" spans="7:15" x14ac:dyDescent="0.2">
      <c r="G2872" s="3"/>
      <c r="H2872" s="2"/>
      <c r="I2872" s="12"/>
      <c r="J2872" s="67">
        <f t="shared" si="275"/>
        <v>0</v>
      </c>
      <c r="K2872" s="5">
        <f t="shared" si="278"/>
        <v>0</v>
      </c>
      <c r="L2872" s="54">
        <f t="shared" si="279"/>
        <v>0</v>
      </c>
      <c r="M2872" s="56">
        <f t="shared" si="283"/>
        <v>0</v>
      </c>
      <c r="N2872" s="5">
        <f t="shared" si="276"/>
        <v>1</v>
      </c>
      <c r="O2872" s="5">
        <f t="shared" si="280"/>
        <v>0</v>
      </c>
    </row>
    <row r="2873" spans="7:15" x14ac:dyDescent="0.2">
      <c r="G2873" s="3"/>
      <c r="H2873" s="2"/>
      <c r="I2873" s="12"/>
      <c r="J2873" s="67">
        <f t="shared" si="275"/>
        <v>0</v>
      </c>
      <c r="K2873" s="5">
        <f t="shared" si="278"/>
        <v>0</v>
      </c>
      <c r="L2873" s="54">
        <f t="shared" si="279"/>
        <v>0</v>
      </c>
      <c r="M2873" s="56">
        <f t="shared" si="283"/>
        <v>0</v>
      </c>
      <c r="N2873" s="5">
        <f t="shared" si="276"/>
        <v>1</v>
      </c>
      <c r="O2873" s="5">
        <f t="shared" si="280"/>
        <v>0</v>
      </c>
    </row>
    <row r="2874" spans="7:15" x14ac:dyDescent="0.2">
      <c r="G2874" s="3"/>
      <c r="H2874" s="2"/>
      <c r="I2874" s="12"/>
      <c r="J2874" s="67">
        <f t="shared" ref="J2874:J2937" si="284">IF(A2874=C2874,0,H2874)</f>
        <v>0</v>
      </c>
      <c r="K2874" s="5">
        <f t="shared" si="278"/>
        <v>0</v>
      </c>
      <c r="L2874" s="54">
        <f t="shared" si="279"/>
        <v>0</v>
      </c>
      <c r="M2874" s="56">
        <f t="shared" si="283"/>
        <v>0</v>
      </c>
      <c r="N2874" s="5">
        <f t="shared" ref="N2874:N2937" si="285">IF(A2874=C2874,1,0)</f>
        <v>1</v>
      </c>
      <c r="O2874" s="5">
        <f t="shared" si="280"/>
        <v>0</v>
      </c>
    </row>
    <row r="2875" spans="7:15" x14ac:dyDescent="0.2">
      <c r="G2875" s="3"/>
      <c r="H2875" s="2"/>
      <c r="I2875" s="12"/>
      <c r="J2875" s="67">
        <f t="shared" si="284"/>
        <v>0</v>
      </c>
      <c r="K2875" s="5">
        <f t="shared" si="278"/>
        <v>0</v>
      </c>
      <c r="L2875" s="54">
        <f t="shared" si="279"/>
        <v>0</v>
      </c>
      <c r="M2875" s="56">
        <f t="shared" si="283"/>
        <v>0</v>
      </c>
      <c r="N2875" s="5">
        <f t="shared" si="285"/>
        <v>1</v>
      </c>
      <c r="O2875" s="5">
        <f t="shared" si="280"/>
        <v>0</v>
      </c>
    </row>
    <row r="2876" spans="7:15" x14ac:dyDescent="0.2">
      <c r="G2876" s="3"/>
      <c r="H2876" s="2"/>
      <c r="I2876" s="12"/>
      <c r="J2876" s="67">
        <f t="shared" si="284"/>
        <v>0</v>
      </c>
      <c r="K2876" s="5">
        <f t="shared" si="278"/>
        <v>0</v>
      </c>
      <c r="L2876" s="54">
        <f t="shared" si="279"/>
        <v>0</v>
      </c>
      <c r="M2876" s="56">
        <f t="shared" si="283"/>
        <v>0</v>
      </c>
      <c r="N2876" s="5">
        <f t="shared" si="285"/>
        <v>1</v>
      </c>
      <c r="O2876" s="5">
        <f t="shared" si="280"/>
        <v>0</v>
      </c>
    </row>
    <row r="2877" spans="7:15" x14ac:dyDescent="0.2">
      <c r="G2877" s="3"/>
      <c r="H2877" s="2"/>
      <c r="I2877" s="12"/>
      <c r="J2877" s="67">
        <f t="shared" si="284"/>
        <v>0</v>
      </c>
      <c r="K2877" s="5">
        <f t="shared" si="278"/>
        <v>0</v>
      </c>
      <c r="L2877" s="54">
        <f t="shared" si="279"/>
        <v>0</v>
      </c>
      <c r="M2877" s="56">
        <f t="shared" si="283"/>
        <v>0</v>
      </c>
      <c r="N2877" s="5">
        <f t="shared" si="285"/>
        <v>1</v>
      </c>
      <c r="O2877" s="5">
        <f t="shared" si="280"/>
        <v>0</v>
      </c>
    </row>
    <row r="2878" spans="7:15" x14ac:dyDescent="0.2">
      <c r="G2878" s="3"/>
      <c r="H2878" s="2"/>
      <c r="I2878" s="12"/>
      <c r="J2878" s="67">
        <f t="shared" si="284"/>
        <v>0</v>
      </c>
      <c r="K2878" s="5">
        <f t="shared" si="278"/>
        <v>0</v>
      </c>
      <c r="L2878" s="54">
        <f t="shared" si="279"/>
        <v>0</v>
      </c>
      <c r="M2878" s="56">
        <f t="shared" si="283"/>
        <v>0</v>
      </c>
      <c r="N2878" s="5">
        <f t="shared" si="285"/>
        <v>1</v>
      </c>
      <c r="O2878" s="5">
        <f t="shared" si="280"/>
        <v>0</v>
      </c>
    </row>
    <row r="2879" spans="7:15" x14ac:dyDescent="0.2">
      <c r="G2879" s="3"/>
      <c r="H2879" s="2"/>
      <c r="I2879" s="12"/>
      <c r="J2879" s="67">
        <f t="shared" si="284"/>
        <v>0</v>
      </c>
      <c r="K2879" s="5">
        <f t="shared" si="278"/>
        <v>0</v>
      </c>
      <c r="L2879" s="54">
        <f t="shared" si="279"/>
        <v>0</v>
      </c>
      <c r="M2879" s="56">
        <f t="shared" si="283"/>
        <v>0</v>
      </c>
      <c r="N2879" s="5">
        <f t="shared" si="285"/>
        <v>1</v>
      </c>
      <c r="O2879" s="5">
        <f t="shared" si="280"/>
        <v>0</v>
      </c>
    </row>
    <row r="2880" spans="7:15" x14ac:dyDescent="0.2">
      <c r="G2880" s="3"/>
      <c r="H2880" s="2"/>
      <c r="I2880" s="12"/>
      <c r="J2880" s="67">
        <f t="shared" si="284"/>
        <v>0</v>
      </c>
      <c r="K2880" s="5">
        <f t="shared" si="278"/>
        <v>0</v>
      </c>
      <c r="L2880" s="54">
        <f t="shared" si="279"/>
        <v>0</v>
      </c>
      <c r="M2880" s="56">
        <f t="shared" si="283"/>
        <v>0</v>
      </c>
      <c r="N2880" s="5">
        <f t="shared" si="285"/>
        <v>1</v>
      </c>
      <c r="O2880" s="5">
        <f t="shared" si="280"/>
        <v>0</v>
      </c>
    </row>
    <row r="2881" spans="7:15" x14ac:dyDescent="0.2">
      <c r="G2881" s="3"/>
      <c r="H2881" s="2"/>
      <c r="I2881" s="12"/>
      <c r="J2881" s="67">
        <f t="shared" si="284"/>
        <v>0</v>
      </c>
      <c r="K2881" s="5">
        <f t="shared" si="278"/>
        <v>0</v>
      </c>
      <c r="L2881" s="54">
        <f t="shared" si="279"/>
        <v>0</v>
      </c>
      <c r="M2881" s="56">
        <f t="shared" si="283"/>
        <v>0</v>
      </c>
      <c r="N2881" s="5">
        <f t="shared" si="285"/>
        <v>1</v>
      </c>
      <c r="O2881" s="5">
        <f t="shared" si="280"/>
        <v>0</v>
      </c>
    </row>
    <row r="2882" spans="7:15" x14ac:dyDescent="0.2">
      <c r="G2882" s="3"/>
      <c r="H2882" s="2"/>
      <c r="I2882" s="12"/>
      <c r="J2882" s="67">
        <f t="shared" si="284"/>
        <v>0</v>
      </c>
      <c r="K2882" s="5">
        <f t="shared" si="278"/>
        <v>0</v>
      </c>
      <c r="L2882" s="54">
        <f t="shared" si="279"/>
        <v>0</v>
      </c>
      <c r="M2882" s="56">
        <f t="shared" si="283"/>
        <v>0</v>
      </c>
      <c r="N2882" s="5">
        <f t="shared" si="285"/>
        <v>1</v>
      </c>
      <c r="O2882" s="5">
        <f t="shared" si="280"/>
        <v>0</v>
      </c>
    </row>
    <row r="2883" spans="7:15" x14ac:dyDescent="0.2">
      <c r="G2883" s="3"/>
      <c r="H2883" s="2"/>
      <c r="I2883" s="12"/>
      <c r="J2883" s="67">
        <f t="shared" si="284"/>
        <v>0</v>
      </c>
      <c r="K2883" s="5">
        <f t="shared" si="278"/>
        <v>0</v>
      </c>
      <c r="L2883" s="54">
        <f t="shared" si="279"/>
        <v>0</v>
      </c>
      <c r="M2883" s="56">
        <f t="shared" si="283"/>
        <v>0</v>
      </c>
      <c r="N2883" s="5">
        <f t="shared" si="285"/>
        <v>1</v>
      </c>
      <c r="O2883" s="5">
        <f t="shared" si="280"/>
        <v>0</v>
      </c>
    </row>
    <row r="2884" spans="7:15" x14ac:dyDescent="0.2">
      <c r="G2884" s="3"/>
      <c r="H2884" s="2"/>
      <c r="I2884" s="12"/>
      <c r="J2884" s="67">
        <f t="shared" si="284"/>
        <v>0</v>
      </c>
      <c r="K2884" s="5">
        <f t="shared" si="278"/>
        <v>0</v>
      </c>
      <c r="L2884" s="54">
        <f t="shared" si="279"/>
        <v>0</v>
      </c>
      <c r="M2884" s="56">
        <f t="shared" si="283"/>
        <v>0</v>
      </c>
      <c r="N2884" s="5">
        <f t="shared" si="285"/>
        <v>1</v>
      </c>
      <c r="O2884" s="5">
        <f t="shared" si="280"/>
        <v>0</v>
      </c>
    </row>
    <row r="2885" spans="7:15" x14ac:dyDescent="0.2">
      <c r="G2885" s="3"/>
      <c r="H2885" s="2"/>
      <c r="I2885" s="12"/>
      <c r="J2885" s="67">
        <f t="shared" si="284"/>
        <v>0</v>
      </c>
      <c r="K2885" s="5">
        <f t="shared" si="278"/>
        <v>0</v>
      </c>
      <c r="L2885" s="54">
        <f t="shared" si="279"/>
        <v>0</v>
      </c>
      <c r="M2885" s="56">
        <f t="shared" si="283"/>
        <v>0</v>
      </c>
      <c r="N2885" s="5">
        <f t="shared" si="285"/>
        <v>1</v>
      </c>
      <c r="O2885" s="5">
        <f t="shared" si="280"/>
        <v>0</v>
      </c>
    </row>
    <row r="2886" spans="7:15" x14ac:dyDescent="0.2">
      <c r="G2886" s="3"/>
      <c r="H2886" s="2"/>
      <c r="I2886" s="12"/>
      <c r="J2886" s="67">
        <f t="shared" si="284"/>
        <v>0</v>
      </c>
      <c r="K2886" s="5">
        <f t="shared" ref="K2886:K2949" si="286">IF(J2886&gt;0,1,0)</f>
        <v>0</v>
      </c>
      <c r="L2886" s="54">
        <f t="shared" ref="L2886:L2949" si="287">IF(K2886=0,0,IF(I2886="did not close",0,IF(I2886="",0,1)))</f>
        <v>0</v>
      </c>
      <c r="M2886" s="56">
        <f t="shared" si="283"/>
        <v>0</v>
      </c>
      <c r="N2886" s="5">
        <f t="shared" si="285"/>
        <v>1</v>
      </c>
      <c r="O2886" s="5">
        <f t="shared" ref="O2886:O2949" si="288">IF(K2886=0,IF(I2886="did not close",0,IF(I2886="",0,1)),0)</f>
        <v>0</v>
      </c>
    </row>
    <row r="2887" spans="7:15" x14ac:dyDescent="0.2">
      <c r="G2887" s="3"/>
      <c r="H2887" s="2"/>
      <c r="I2887" s="12"/>
      <c r="J2887" s="67">
        <f t="shared" si="284"/>
        <v>0</v>
      </c>
      <c r="K2887" s="5">
        <f t="shared" si="286"/>
        <v>0</v>
      </c>
      <c r="L2887" s="54">
        <f t="shared" si="287"/>
        <v>0</v>
      </c>
      <c r="M2887" s="56">
        <f t="shared" ref="M2887:M2906" si="289">IF(D2887="",D2886,D2887)</f>
        <v>0</v>
      </c>
      <c r="N2887" s="5">
        <f t="shared" si="285"/>
        <v>1</v>
      </c>
      <c r="O2887" s="5">
        <f t="shared" si="288"/>
        <v>0</v>
      </c>
    </row>
    <row r="2888" spans="7:15" x14ac:dyDescent="0.2">
      <c r="G2888" s="3"/>
      <c r="H2888" s="2"/>
      <c r="I2888" s="12"/>
      <c r="J2888" s="67">
        <f t="shared" si="284"/>
        <v>0</v>
      </c>
      <c r="K2888" s="5">
        <f t="shared" si="286"/>
        <v>0</v>
      </c>
      <c r="L2888" s="54">
        <f t="shared" si="287"/>
        <v>0</v>
      </c>
      <c r="M2888" s="56">
        <f t="shared" si="289"/>
        <v>0</v>
      </c>
      <c r="N2888" s="5">
        <f t="shared" si="285"/>
        <v>1</v>
      </c>
      <c r="O2888" s="5">
        <f t="shared" si="288"/>
        <v>0</v>
      </c>
    </row>
    <row r="2889" spans="7:15" x14ac:dyDescent="0.2">
      <c r="G2889" s="3"/>
      <c r="H2889" s="2"/>
      <c r="I2889" s="12"/>
      <c r="J2889" s="67">
        <f t="shared" si="284"/>
        <v>0</v>
      </c>
      <c r="K2889" s="5">
        <f t="shared" si="286"/>
        <v>0</v>
      </c>
      <c r="L2889" s="54">
        <f t="shared" si="287"/>
        <v>0</v>
      </c>
      <c r="M2889" s="56">
        <f t="shared" si="289"/>
        <v>0</v>
      </c>
      <c r="N2889" s="5">
        <f t="shared" si="285"/>
        <v>1</v>
      </c>
      <c r="O2889" s="5">
        <f t="shared" si="288"/>
        <v>0</v>
      </c>
    </row>
    <row r="2890" spans="7:15" x14ac:dyDescent="0.2">
      <c r="G2890" s="3"/>
      <c r="H2890" s="2"/>
      <c r="I2890" s="12"/>
      <c r="J2890" s="67">
        <f t="shared" si="284"/>
        <v>0</v>
      </c>
      <c r="K2890" s="5">
        <f t="shared" si="286"/>
        <v>0</v>
      </c>
      <c r="L2890" s="54">
        <f t="shared" si="287"/>
        <v>0</v>
      </c>
      <c r="M2890" s="56">
        <f t="shared" si="289"/>
        <v>0</v>
      </c>
      <c r="N2890" s="5">
        <f t="shared" si="285"/>
        <v>1</v>
      </c>
      <c r="O2890" s="5">
        <f t="shared" si="288"/>
        <v>0</v>
      </c>
    </row>
    <row r="2891" spans="7:15" x14ac:dyDescent="0.2">
      <c r="G2891" s="3"/>
      <c r="H2891" s="2"/>
      <c r="I2891" s="12"/>
      <c r="J2891" s="67">
        <f t="shared" si="284"/>
        <v>0</v>
      </c>
      <c r="K2891" s="5">
        <f t="shared" si="286"/>
        <v>0</v>
      </c>
      <c r="L2891" s="54">
        <f t="shared" si="287"/>
        <v>0</v>
      </c>
      <c r="M2891" s="56">
        <f t="shared" si="289"/>
        <v>0</v>
      </c>
      <c r="N2891" s="5">
        <f t="shared" si="285"/>
        <v>1</v>
      </c>
      <c r="O2891" s="5">
        <f t="shared" si="288"/>
        <v>0</v>
      </c>
    </row>
    <row r="2892" spans="7:15" x14ac:dyDescent="0.2">
      <c r="G2892" s="3"/>
      <c r="H2892" s="2"/>
      <c r="I2892" s="12"/>
      <c r="J2892" s="67">
        <f t="shared" si="284"/>
        <v>0</v>
      </c>
      <c r="K2892" s="5">
        <f t="shared" si="286"/>
        <v>0</v>
      </c>
      <c r="L2892" s="54">
        <f t="shared" si="287"/>
        <v>0</v>
      </c>
      <c r="M2892" s="56">
        <f t="shared" si="289"/>
        <v>0</v>
      </c>
      <c r="N2892" s="5">
        <f t="shared" si="285"/>
        <v>1</v>
      </c>
      <c r="O2892" s="5">
        <f t="shared" si="288"/>
        <v>0</v>
      </c>
    </row>
    <row r="2893" spans="7:15" x14ac:dyDescent="0.2">
      <c r="G2893" s="3"/>
      <c r="H2893" s="2"/>
      <c r="I2893" s="12"/>
      <c r="J2893" s="67">
        <f t="shared" si="284"/>
        <v>0</v>
      </c>
      <c r="K2893" s="5">
        <f t="shared" si="286"/>
        <v>0</v>
      </c>
      <c r="L2893" s="54">
        <f t="shared" si="287"/>
        <v>0</v>
      </c>
      <c r="M2893" s="56">
        <f t="shared" si="289"/>
        <v>0</v>
      </c>
      <c r="N2893" s="5">
        <f t="shared" si="285"/>
        <v>1</v>
      </c>
      <c r="O2893" s="5">
        <f t="shared" si="288"/>
        <v>0</v>
      </c>
    </row>
    <row r="2894" spans="7:15" x14ac:dyDescent="0.2">
      <c r="G2894" s="3"/>
      <c r="H2894" s="2"/>
      <c r="I2894" s="12"/>
      <c r="J2894" s="67">
        <f t="shared" si="284"/>
        <v>0</v>
      </c>
      <c r="K2894" s="5">
        <f t="shared" si="286"/>
        <v>0</v>
      </c>
      <c r="L2894" s="54">
        <f t="shared" si="287"/>
        <v>0</v>
      </c>
      <c r="M2894" s="56">
        <f t="shared" si="289"/>
        <v>0</v>
      </c>
      <c r="N2894" s="5">
        <f t="shared" si="285"/>
        <v>1</v>
      </c>
      <c r="O2894" s="5">
        <f t="shared" si="288"/>
        <v>0</v>
      </c>
    </row>
    <row r="2895" spans="7:15" x14ac:dyDescent="0.2">
      <c r="G2895" s="3"/>
      <c r="H2895" s="2"/>
      <c r="I2895" s="12"/>
      <c r="J2895" s="67">
        <f t="shared" si="284"/>
        <v>0</v>
      </c>
      <c r="K2895" s="5">
        <f t="shared" si="286"/>
        <v>0</v>
      </c>
      <c r="L2895" s="54">
        <f t="shared" si="287"/>
        <v>0</v>
      </c>
      <c r="M2895" s="56">
        <f t="shared" si="289"/>
        <v>0</v>
      </c>
      <c r="N2895" s="5">
        <f t="shared" si="285"/>
        <v>1</v>
      </c>
      <c r="O2895" s="5">
        <f t="shared" si="288"/>
        <v>0</v>
      </c>
    </row>
    <row r="2896" spans="7:15" x14ac:dyDescent="0.2">
      <c r="G2896" s="3"/>
      <c r="H2896" s="2"/>
      <c r="I2896" s="12"/>
      <c r="J2896" s="67">
        <f t="shared" si="284"/>
        <v>0</v>
      </c>
      <c r="K2896" s="5">
        <f t="shared" si="286"/>
        <v>0</v>
      </c>
      <c r="L2896" s="54">
        <f t="shared" si="287"/>
        <v>0</v>
      </c>
      <c r="M2896" s="56">
        <f t="shared" si="289"/>
        <v>0</v>
      </c>
      <c r="N2896" s="5">
        <f t="shared" si="285"/>
        <v>1</v>
      </c>
      <c r="O2896" s="5">
        <f t="shared" si="288"/>
        <v>0</v>
      </c>
    </row>
    <row r="2897" spans="7:15" x14ac:dyDescent="0.2">
      <c r="G2897" s="3"/>
      <c r="H2897" s="2"/>
      <c r="I2897" s="12"/>
      <c r="J2897" s="67">
        <f t="shared" si="284"/>
        <v>0</v>
      </c>
      <c r="K2897" s="5">
        <f t="shared" si="286"/>
        <v>0</v>
      </c>
      <c r="L2897" s="54">
        <f t="shared" si="287"/>
        <v>0</v>
      </c>
      <c r="M2897" s="56">
        <f t="shared" si="289"/>
        <v>0</v>
      </c>
      <c r="N2897" s="5">
        <f t="shared" si="285"/>
        <v>1</v>
      </c>
      <c r="O2897" s="5">
        <f t="shared" si="288"/>
        <v>0</v>
      </c>
    </row>
    <row r="2898" spans="7:15" x14ac:dyDescent="0.2">
      <c r="G2898" s="3"/>
      <c r="H2898" s="2"/>
      <c r="I2898" s="12"/>
      <c r="J2898" s="67">
        <f t="shared" si="284"/>
        <v>0</v>
      </c>
      <c r="K2898" s="5">
        <f t="shared" si="286"/>
        <v>0</v>
      </c>
      <c r="L2898" s="54">
        <f t="shared" si="287"/>
        <v>0</v>
      </c>
      <c r="M2898" s="56">
        <f t="shared" si="289"/>
        <v>0</v>
      </c>
      <c r="N2898" s="5">
        <f t="shared" si="285"/>
        <v>1</v>
      </c>
      <c r="O2898" s="5">
        <f t="shared" si="288"/>
        <v>0</v>
      </c>
    </row>
    <row r="2899" spans="7:15" x14ac:dyDescent="0.2">
      <c r="G2899" s="3"/>
      <c r="H2899" s="2"/>
      <c r="I2899" s="109"/>
      <c r="J2899" s="67">
        <f t="shared" si="284"/>
        <v>0</v>
      </c>
      <c r="K2899" s="5">
        <f t="shared" si="286"/>
        <v>0</v>
      </c>
      <c r="L2899" s="54">
        <f t="shared" si="287"/>
        <v>0</v>
      </c>
      <c r="M2899" s="56">
        <f t="shared" si="289"/>
        <v>0</v>
      </c>
      <c r="N2899" s="5">
        <f t="shared" si="285"/>
        <v>1</v>
      </c>
      <c r="O2899" s="5">
        <f t="shared" si="288"/>
        <v>0</v>
      </c>
    </row>
    <row r="2900" spans="7:15" x14ac:dyDescent="0.2">
      <c r="G2900" s="3"/>
      <c r="H2900" s="2"/>
      <c r="I2900" s="12"/>
      <c r="J2900" s="67">
        <f t="shared" si="284"/>
        <v>0</v>
      </c>
      <c r="K2900" s="5">
        <f t="shared" si="286"/>
        <v>0</v>
      </c>
      <c r="L2900" s="54">
        <f t="shared" si="287"/>
        <v>0</v>
      </c>
      <c r="M2900" s="56">
        <f t="shared" si="289"/>
        <v>0</v>
      </c>
      <c r="N2900" s="5">
        <f t="shared" si="285"/>
        <v>1</v>
      </c>
      <c r="O2900" s="5">
        <f t="shared" si="288"/>
        <v>0</v>
      </c>
    </row>
    <row r="2901" spans="7:15" x14ac:dyDescent="0.2">
      <c r="G2901" s="3"/>
      <c r="H2901" s="2"/>
      <c r="I2901" s="12"/>
      <c r="J2901" s="67">
        <f t="shared" si="284"/>
        <v>0</v>
      </c>
      <c r="K2901" s="5">
        <f t="shared" si="286"/>
        <v>0</v>
      </c>
      <c r="L2901" s="54">
        <f t="shared" si="287"/>
        <v>0</v>
      </c>
      <c r="M2901" s="56">
        <f t="shared" si="289"/>
        <v>0</v>
      </c>
      <c r="N2901" s="5">
        <f t="shared" si="285"/>
        <v>1</v>
      </c>
      <c r="O2901" s="5">
        <f t="shared" si="288"/>
        <v>0</v>
      </c>
    </row>
    <row r="2902" spans="7:15" x14ac:dyDescent="0.2">
      <c r="G2902" s="3"/>
      <c r="H2902" s="2"/>
      <c r="I2902" s="12"/>
      <c r="J2902" s="67">
        <f t="shared" si="284"/>
        <v>0</v>
      </c>
      <c r="K2902" s="5">
        <f t="shared" si="286"/>
        <v>0</v>
      </c>
      <c r="L2902" s="54">
        <f t="shared" si="287"/>
        <v>0</v>
      </c>
      <c r="M2902" s="56">
        <f t="shared" si="289"/>
        <v>0</v>
      </c>
      <c r="N2902" s="5">
        <f t="shared" si="285"/>
        <v>1</v>
      </c>
      <c r="O2902" s="5">
        <f t="shared" si="288"/>
        <v>0</v>
      </c>
    </row>
    <row r="2903" spans="7:15" x14ac:dyDescent="0.2">
      <c r="G2903" s="3"/>
      <c r="H2903" s="2"/>
      <c r="I2903" s="12"/>
      <c r="J2903" s="67">
        <f t="shared" si="284"/>
        <v>0</v>
      </c>
      <c r="K2903" s="5">
        <f t="shared" si="286"/>
        <v>0</v>
      </c>
      <c r="L2903" s="54">
        <f t="shared" si="287"/>
        <v>0</v>
      </c>
      <c r="M2903" s="56">
        <f t="shared" si="289"/>
        <v>0</v>
      </c>
      <c r="N2903" s="5">
        <f t="shared" si="285"/>
        <v>1</v>
      </c>
      <c r="O2903" s="5">
        <f t="shared" si="288"/>
        <v>0</v>
      </c>
    </row>
    <row r="2904" spans="7:15" x14ac:dyDescent="0.2">
      <c r="G2904" s="3"/>
      <c r="H2904" s="2"/>
      <c r="I2904" s="12"/>
      <c r="J2904" s="67">
        <f t="shared" si="284"/>
        <v>0</v>
      </c>
      <c r="K2904" s="5">
        <f t="shared" si="286"/>
        <v>0</v>
      </c>
      <c r="L2904" s="54">
        <f t="shared" si="287"/>
        <v>0</v>
      </c>
      <c r="M2904" s="56">
        <f t="shared" si="289"/>
        <v>0</v>
      </c>
      <c r="N2904" s="5">
        <f t="shared" si="285"/>
        <v>1</v>
      </c>
      <c r="O2904" s="5">
        <f t="shared" si="288"/>
        <v>0</v>
      </c>
    </row>
    <row r="2905" spans="7:15" x14ac:dyDescent="0.2">
      <c r="G2905" s="3"/>
      <c r="H2905" s="2"/>
      <c r="I2905" s="12"/>
      <c r="J2905" s="67">
        <f t="shared" si="284"/>
        <v>0</v>
      </c>
      <c r="K2905" s="5">
        <f t="shared" si="286"/>
        <v>0</v>
      </c>
      <c r="L2905" s="54">
        <f t="shared" si="287"/>
        <v>0</v>
      </c>
      <c r="M2905" s="56">
        <f t="shared" si="289"/>
        <v>0</v>
      </c>
      <c r="N2905" s="5">
        <f t="shared" si="285"/>
        <v>1</v>
      </c>
      <c r="O2905" s="5">
        <f t="shared" si="288"/>
        <v>0</v>
      </c>
    </row>
    <row r="2906" spans="7:15" x14ac:dyDescent="0.2">
      <c r="G2906" s="3"/>
      <c r="H2906" s="2"/>
      <c r="I2906" s="12"/>
      <c r="J2906" s="67">
        <f t="shared" si="284"/>
        <v>0</v>
      </c>
      <c r="K2906" s="5">
        <f t="shared" si="286"/>
        <v>0</v>
      </c>
      <c r="L2906" s="54">
        <f t="shared" si="287"/>
        <v>0</v>
      </c>
      <c r="M2906" s="56">
        <f t="shared" si="289"/>
        <v>0</v>
      </c>
      <c r="N2906" s="5">
        <f t="shared" si="285"/>
        <v>1</v>
      </c>
      <c r="O2906" s="5">
        <f t="shared" si="288"/>
        <v>0</v>
      </c>
    </row>
    <row r="2907" spans="7:15" x14ac:dyDescent="0.2">
      <c r="G2907" s="3"/>
      <c r="H2907" s="2"/>
      <c r="I2907" s="12"/>
      <c r="J2907" s="67">
        <f t="shared" si="284"/>
        <v>0</v>
      </c>
      <c r="K2907" s="5">
        <f t="shared" si="286"/>
        <v>0</v>
      </c>
      <c r="L2907" s="54">
        <f t="shared" si="287"/>
        <v>0</v>
      </c>
      <c r="M2907" s="56">
        <f t="shared" ref="M2907:M2914" si="290">IF(D2907="",D2906,D2907)</f>
        <v>0</v>
      </c>
      <c r="N2907" s="5">
        <f t="shared" si="285"/>
        <v>1</v>
      </c>
      <c r="O2907" s="5">
        <f t="shared" si="288"/>
        <v>0</v>
      </c>
    </row>
    <row r="2908" spans="7:15" x14ac:dyDescent="0.2">
      <c r="G2908" s="3"/>
      <c r="H2908" s="2"/>
      <c r="I2908" s="12"/>
      <c r="J2908" s="67">
        <f t="shared" si="284"/>
        <v>0</v>
      </c>
      <c r="K2908" s="5">
        <f t="shared" si="286"/>
        <v>0</v>
      </c>
      <c r="L2908" s="54">
        <f t="shared" si="287"/>
        <v>0</v>
      </c>
      <c r="M2908" s="56">
        <f t="shared" si="290"/>
        <v>0</v>
      </c>
      <c r="N2908" s="5">
        <f t="shared" si="285"/>
        <v>1</v>
      </c>
      <c r="O2908" s="5">
        <f t="shared" si="288"/>
        <v>0</v>
      </c>
    </row>
    <row r="2909" spans="7:15" x14ac:dyDescent="0.2">
      <c r="G2909" s="3"/>
      <c r="H2909" s="2"/>
      <c r="I2909" s="12"/>
      <c r="J2909" s="67">
        <f t="shared" si="284"/>
        <v>0</v>
      </c>
      <c r="K2909" s="5">
        <f t="shared" si="286"/>
        <v>0</v>
      </c>
      <c r="L2909" s="54">
        <f t="shared" si="287"/>
        <v>0</v>
      </c>
      <c r="M2909" s="56">
        <f t="shared" si="290"/>
        <v>0</v>
      </c>
      <c r="N2909" s="5">
        <f t="shared" si="285"/>
        <v>1</v>
      </c>
      <c r="O2909" s="5">
        <f t="shared" si="288"/>
        <v>0</v>
      </c>
    </row>
    <row r="2910" spans="7:15" x14ac:dyDescent="0.2">
      <c r="G2910" s="3"/>
      <c r="H2910" s="2"/>
      <c r="I2910" s="12"/>
      <c r="J2910" s="67">
        <f t="shared" si="284"/>
        <v>0</v>
      </c>
      <c r="K2910" s="5">
        <f t="shared" si="286"/>
        <v>0</v>
      </c>
      <c r="L2910" s="54">
        <f t="shared" si="287"/>
        <v>0</v>
      </c>
      <c r="M2910" s="56">
        <f t="shared" si="290"/>
        <v>0</v>
      </c>
      <c r="N2910" s="5">
        <f t="shared" si="285"/>
        <v>1</v>
      </c>
      <c r="O2910" s="5">
        <f t="shared" si="288"/>
        <v>0</v>
      </c>
    </row>
    <row r="2911" spans="7:15" x14ac:dyDescent="0.2">
      <c r="G2911" s="3"/>
      <c r="H2911" s="2"/>
      <c r="I2911" s="12"/>
      <c r="J2911" s="67">
        <f t="shared" si="284"/>
        <v>0</v>
      </c>
      <c r="K2911" s="5">
        <f t="shared" si="286"/>
        <v>0</v>
      </c>
      <c r="L2911" s="54">
        <f t="shared" si="287"/>
        <v>0</v>
      </c>
      <c r="M2911" s="56">
        <f t="shared" si="290"/>
        <v>0</v>
      </c>
      <c r="N2911" s="5">
        <f t="shared" si="285"/>
        <v>1</v>
      </c>
      <c r="O2911" s="5">
        <f t="shared" si="288"/>
        <v>0</v>
      </c>
    </row>
    <row r="2912" spans="7:15" x14ac:dyDescent="0.2">
      <c r="G2912" s="3"/>
      <c r="H2912" s="2"/>
      <c r="I2912" s="12"/>
      <c r="J2912" s="67">
        <f t="shared" si="284"/>
        <v>0</v>
      </c>
      <c r="K2912" s="5">
        <f t="shared" si="286"/>
        <v>0</v>
      </c>
      <c r="L2912" s="54">
        <f t="shared" si="287"/>
        <v>0</v>
      </c>
      <c r="M2912" s="56">
        <f t="shared" si="290"/>
        <v>0</v>
      </c>
      <c r="N2912" s="5">
        <f t="shared" si="285"/>
        <v>1</v>
      </c>
      <c r="O2912" s="5">
        <f t="shared" si="288"/>
        <v>0</v>
      </c>
    </row>
    <row r="2913" spans="7:15" x14ac:dyDescent="0.2">
      <c r="G2913" s="3"/>
      <c r="H2913" s="2"/>
      <c r="I2913" s="12"/>
      <c r="J2913" s="67">
        <f t="shared" si="284"/>
        <v>0</v>
      </c>
      <c r="K2913" s="5">
        <f t="shared" si="286"/>
        <v>0</v>
      </c>
      <c r="L2913" s="54">
        <f t="shared" si="287"/>
        <v>0</v>
      </c>
      <c r="M2913" s="56">
        <f t="shared" si="290"/>
        <v>0</v>
      </c>
      <c r="N2913" s="5">
        <f t="shared" si="285"/>
        <v>1</v>
      </c>
      <c r="O2913" s="5">
        <f t="shared" si="288"/>
        <v>0</v>
      </c>
    </row>
    <row r="2914" spans="7:15" x14ac:dyDescent="0.2">
      <c r="G2914" s="3"/>
      <c r="H2914" s="2"/>
      <c r="I2914" s="12"/>
      <c r="J2914" s="67">
        <f t="shared" si="284"/>
        <v>0</v>
      </c>
      <c r="K2914" s="5">
        <f t="shared" si="286"/>
        <v>0</v>
      </c>
      <c r="L2914" s="54">
        <f t="shared" si="287"/>
        <v>0</v>
      </c>
      <c r="M2914" s="56">
        <f t="shared" si="290"/>
        <v>0</v>
      </c>
      <c r="N2914" s="5">
        <f t="shared" si="285"/>
        <v>1</v>
      </c>
      <c r="O2914" s="5">
        <f t="shared" si="288"/>
        <v>0</v>
      </c>
    </row>
    <row r="2915" spans="7:15" x14ac:dyDescent="0.2">
      <c r="G2915" s="3"/>
      <c r="H2915" s="2"/>
      <c r="I2915" s="12"/>
      <c r="J2915" s="67">
        <f t="shared" si="284"/>
        <v>0</v>
      </c>
      <c r="K2915" s="5">
        <f t="shared" si="286"/>
        <v>0</v>
      </c>
      <c r="L2915" s="54">
        <f t="shared" si="287"/>
        <v>0</v>
      </c>
      <c r="M2915" s="56">
        <f t="shared" ref="M2915:M2933" si="291">IF(D2915="",D2914,D2915)</f>
        <v>0</v>
      </c>
      <c r="N2915" s="5">
        <f t="shared" si="285"/>
        <v>1</v>
      </c>
      <c r="O2915" s="5">
        <f t="shared" si="288"/>
        <v>0</v>
      </c>
    </row>
    <row r="2916" spans="7:15" x14ac:dyDescent="0.2">
      <c r="G2916" s="3"/>
      <c r="H2916" s="2"/>
      <c r="I2916" s="12"/>
      <c r="J2916" s="67">
        <f t="shared" si="284"/>
        <v>0</v>
      </c>
      <c r="K2916" s="5">
        <f t="shared" si="286"/>
        <v>0</v>
      </c>
      <c r="L2916" s="54">
        <f t="shared" si="287"/>
        <v>0</v>
      </c>
      <c r="M2916" s="56">
        <f t="shared" si="291"/>
        <v>0</v>
      </c>
      <c r="N2916" s="5">
        <f t="shared" si="285"/>
        <v>1</v>
      </c>
      <c r="O2916" s="5">
        <f t="shared" si="288"/>
        <v>0</v>
      </c>
    </row>
    <row r="2917" spans="7:15" x14ac:dyDescent="0.2">
      <c r="G2917" s="3"/>
      <c r="H2917" s="2"/>
      <c r="I2917" s="12"/>
      <c r="J2917" s="67">
        <f t="shared" si="284"/>
        <v>0</v>
      </c>
      <c r="K2917" s="5">
        <f t="shared" si="286"/>
        <v>0</v>
      </c>
      <c r="L2917" s="54">
        <f t="shared" si="287"/>
        <v>0</v>
      </c>
      <c r="M2917" s="56">
        <f t="shared" si="291"/>
        <v>0</v>
      </c>
      <c r="N2917" s="5">
        <f t="shared" si="285"/>
        <v>1</v>
      </c>
      <c r="O2917" s="5">
        <f t="shared" si="288"/>
        <v>0</v>
      </c>
    </row>
    <row r="2918" spans="7:15" x14ac:dyDescent="0.2">
      <c r="G2918" s="3"/>
      <c r="H2918" s="2"/>
      <c r="I2918" s="12"/>
      <c r="J2918" s="67">
        <f t="shared" si="284"/>
        <v>0</v>
      </c>
      <c r="K2918" s="5">
        <f t="shared" si="286"/>
        <v>0</v>
      </c>
      <c r="L2918" s="54">
        <f t="shared" si="287"/>
        <v>0</v>
      </c>
      <c r="M2918" s="56">
        <f t="shared" si="291"/>
        <v>0</v>
      </c>
      <c r="N2918" s="5">
        <f t="shared" si="285"/>
        <v>1</v>
      </c>
      <c r="O2918" s="5">
        <f t="shared" si="288"/>
        <v>0</v>
      </c>
    </row>
    <row r="2919" spans="7:15" x14ac:dyDescent="0.2">
      <c r="G2919" s="3"/>
      <c r="H2919" s="2"/>
      <c r="I2919" s="12"/>
      <c r="J2919" s="67">
        <f t="shared" si="284"/>
        <v>0</v>
      </c>
      <c r="K2919" s="5">
        <f t="shared" si="286"/>
        <v>0</v>
      </c>
      <c r="L2919" s="54">
        <f t="shared" si="287"/>
        <v>0</v>
      </c>
      <c r="M2919" s="56">
        <f t="shared" si="291"/>
        <v>0</v>
      </c>
      <c r="N2919" s="5">
        <f t="shared" si="285"/>
        <v>1</v>
      </c>
      <c r="O2919" s="5">
        <f t="shared" si="288"/>
        <v>0</v>
      </c>
    </row>
    <row r="2920" spans="7:15" x14ac:dyDescent="0.2">
      <c r="G2920" s="3"/>
      <c r="H2920" s="2"/>
      <c r="I2920" s="12"/>
      <c r="J2920" s="67">
        <f t="shared" si="284"/>
        <v>0</v>
      </c>
      <c r="K2920" s="5">
        <f t="shared" si="286"/>
        <v>0</v>
      </c>
      <c r="L2920" s="54">
        <f t="shared" si="287"/>
        <v>0</v>
      </c>
      <c r="M2920" s="56">
        <f t="shared" si="291"/>
        <v>0</v>
      </c>
      <c r="N2920" s="5">
        <f t="shared" si="285"/>
        <v>1</v>
      </c>
      <c r="O2920" s="5">
        <f t="shared" si="288"/>
        <v>0</v>
      </c>
    </row>
    <row r="2921" spans="7:15" x14ac:dyDescent="0.2">
      <c r="G2921" s="3"/>
      <c r="H2921" s="2"/>
      <c r="I2921" s="12"/>
      <c r="J2921" s="67">
        <f t="shared" si="284"/>
        <v>0</v>
      </c>
      <c r="K2921" s="5">
        <f t="shared" si="286"/>
        <v>0</v>
      </c>
      <c r="L2921" s="54">
        <f t="shared" si="287"/>
        <v>0</v>
      </c>
      <c r="M2921" s="56">
        <f t="shared" si="291"/>
        <v>0</v>
      </c>
      <c r="N2921" s="5">
        <f t="shared" si="285"/>
        <v>1</v>
      </c>
      <c r="O2921" s="5">
        <f t="shared" si="288"/>
        <v>0</v>
      </c>
    </row>
    <row r="2922" spans="7:15" x14ac:dyDescent="0.2">
      <c r="G2922" s="3"/>
      <c r="H2922" s="2"/>
      <c r="I2922" s="12"/>
      <c r="J2922" s="67">
        <f t="shared" si="284"/>
        <v>0</v>
      </c>
      <c r="K2922" s="5">
        <f t="shared" si="286"/>
        <v>0</v>
      </c>
      <c r="L2922" s="54">
        <f t="shared" si="287"/>
        <v>0</v>
      </c>
      <c r="M2922" s="56">
        <f t="shared" si="291"/>
        <v>0</v>
      </c>
      <c r="N2922" s="5">
        <f t="shared" si="285"/>
        <v>1</v>
      </c>
      <c r="O2922" s="5">
        <f t="shared" si="288"/>
        <v>0</v>
      </c>
    </row>
    <row r="2923" spans="7:15" x14ac:dyDescent="0.2">
      <c r="G2923" s="3"/>
      <c r="H2923" s="2"/>
      <c r="I2923" s="12"/>
      <c r="J2923" s="67">
        <f t="shared" si="284"/>
        <v>0</v>
      </c>
      <c r="K2923" s="5">
        <f t="shared" si="286"/>
        <v>0</v>
      </c>
      <c r="L2923" s="54">
        <f t="shared" si="287"/>
        <v>0</v>
      </c>
      <c r="M2923" s="56">
        <f t="shared" si="291"/>
        <v>0</v>
      </c>
      <c r="N2923" s="5">
        <f t="shared" si="285"/>
        <v>1</v>
      </c>
      <c r="O2923" s="5">
        <f t="shared" si="288"/>
        <v>0</v>
      </c>
    </row>
    <row r="2924" spans="7:15" x14ac:dyDescent="0.2">
      <c r="G2924" s="3"/>
      <c r="H2924" s="2"/>
      <c r="I2924" s="12"/>
      <c r="J2924" s="67">
        <f t="shared" si="284"/>
        <v>0</v>
      </c>
      <c r="K2924" s="5">
        <f t="shared" si="286"/>
        <v>0</v>
      </c>
      <c r="L2924" s="54">
        <f t="shared" si="287"/>
        <v>0</v>
      </c>
      <c r="M2924" s="56">
        <f t="shared" si="291"/>
        <v>0</v>
      </c>
      <c r="N2924" s="5">
        <f t="shared" si="285"/>
        <v>1</v>
      </c>
      <c r="O2924" s="5">
        <f t="shared" si="288"/>
        <v>0</v>
      </c>
    </row>
    <row r="2925" spans="7:15" x14ac:dyDescent="0.2">
      <c r="G2925" s="3"/>
      <c r="H2925" s="2"/>
      <c r="I2925" s="12"/>
      <c r="J2925" s="67">
        <f t="shared" si="284"/>
        <v>0</v>
      </c>
      <c r="K2925" s="5">
        <f t="shared" si="286"/>
        <v>0</v>
      </c>
      <c r="L2925" s="54">
        <f t="shared" si="287"/>
        <v>0</v>
      </c>
      <c r="M2925" s="56">
        <f t="shared" si="291"/>
        <v>0</v>
      </c>
      <c r="N2925" s="5">
        <f t="shared" si="285"/>
        <v>1</v>
      </c>
      <c r="O2925" s="5">
        <f t="shared" si="288"/>
        <v>0</v>
      </c>
    </row>
    <row r="2926" spans="7:15" x14ac:dyDescent="0.2">
      <c r="G2926" s="3"/>
      <c r="H2926" s="2"/>
      <c r="I2926" s="12"/>
      <c r="J2926" s="67">
        <f t="shared" si="284"/>
        <v>0</v>
      </c>
      <c r="K2926" s="5">
        <f t="shared" si="286"/>
        <v>0</v>
      </c>
      <c r="L2926" s="54">
        <f t="shared" si="287"/>
        <v>0</v>
      </c>
      <c r="M2926" s="56">
        <f t="shared" si="291"/>
        <v>0</v>
      </c>
      <c r="N2926" s="5">
        <f t="shared" si="285"/>
        <v>1</v>
      </c>
      <c r="O2926" s="5">
        <f t="shared" si="288"/>
        <v>0</v>
      </c>
    </row>
    <row r="2927" spans="7:15" x14ac:dyDescent="0.2">
      <c r="G2927" s="3"/>
      <c r="H2927" s="2"/>
      <c r="I2927" s="12"/>
      <c r="J2927" s="67">
        <f t="shared" si="284"/>
        <v>0</v>
      </c>
      <c r="K2927" s="5">
        <f t="shared" si="286"/>
        <v>0</v>
      </c>
      <c r="L2927" s="54">
        <f t="shared" si="287"/>
        <v>0</v>
      </c>
      <c r="M2927" s="56">
        <f t="shared" si="291"/>
        <v>0</v>
      </c>
      <c r="N2927" s="5">
        <f t="shared" si="285"/>
        <v>1</v>
      </c>
      <c r="O2927" s="5">
        <f t="shared" si="288"/>
        <v>0</v>
      </c>
    </row>
    <row r="2928" spans="7:15" x14ac:dyDescent="0.2">
      <c r="G2928" s="3"/>
      <c r="H2928" s="2"/>
      <c r="I2928" s="12"/>
      <c r="J2928" s="67">
        <f t="shared" si="284"/>
        <v>0</v>
      </c>
      <c r="K2928" s="5">
        <f t="shared" si="286"/>
        <v>0</v>
      </c>
      <c r="L2928" s="54">
        <f t="shared" si="287"/>
        <v>0</v>
      </c>
      <c r="M2928" s="56">
        <f t="shared" si="291"/>
        <v>0</v>
      </c>
      <c r="N2928" s="5">
        <f t="shared" si="285"/>
        <v>1</v>
      </c>
      <c r="O2928" s="5">
        <f t="shared" si="288"/>
        <v>0</v>
      </c>
    </row>
    <row r="2929" spans="7:15" x14ac:dyDescent="0.2">
      <c r="G2929" s="3"/>
      <c r="H2929" s="2"/>
      <c r="I2929" s="12"/>
      <c r="J2929" s="67">
        <f t="shared" si="284"/>
        <v>0</v>
      </c>
      <c r="K2929" s="5">
        <f t="shared" si="286"/>
        <v>0</v>
      </c>
      <c r="L2929" s="54">
        <f t="shared" si="287"/>
        <v>0</v>
      </c>
      <c r="M2929" s="56">
        <f t="shared" si="291"/>
        <v>0</v>
      </c>
      <c r="N2929" s="5">
        <f t="shared" si="285"/>
        <v>1</v>
      </c>
      <c r="O2929" s="5">
        <f t="shared" si="288"/>
        <v>0</v>
      </c>
    </row>
    <row r="2930" spans="7:15" x14ac:dyDescent="0.2">
      <c r="G2930" s="3"/>
      <c r="H2930" s="2"/>
      <c r="I2930" s="12"/>
      <c r="J2930" s="67">
        <f t="shared" si="284"/>
        <v>0</v>
      </c>
      <c r="K2930" s="5">
        <f t="shared" si="286"/>
        <v>0</v>
      </c>
      <c r="L2930" s="54">
        <f t="shared" si="287"/>
        <v>0</v>
      </c>
      <c r="M2930" s="56">
        <f t="shared" si="291"/>
        <v>0</v>
      </c>
      <c r="N2930" s="5">
        <f t="shared" si="285"/>
        <v>1</v>
      </c>
      <c r="O2930" s="5">
        <f t="shared" si="288"/>
        <v>0</v>
      </c>
    </row>
    <row r="2931" spans="7:15" x14ac:dyDescent="0.2">
      <c r="G2931" s="3"/>
      <c r="H2931" s="2"/>
      <c r="I2931" s="12"/>
      <c r="J2931" s="67">
        <f t="shared" si="284"/>
        <v>0</v>
      </c>
      <c r="K2931" s="5">
        <f t="shared" si="286"/>
        <v>0</v>
      </c>
      <c r="L2931" s="54">
        <f t="shared" si="287"/>
        <v>0</v>
      </c>
      <c r="M2931" s="56">
        <f t="shared" si="291"/>
        <v>0</v>
      </c>
      <c r="N2931" s="5">
        <f t="shared" si="285"/>
        <v>1</v>
      </c>
      <c r="O2931" s="5">
        <f t="shared" si="288"/>
        <v>0</v>
      </c>
    </row>
    <row r="2932" spans="7:15" x14ac:dyDescent="0.2">
      <c r="G2932" s="3"/>
      <c r="H2932" s="2"/>
      <c r="I2932" s="12"/>
      <c r="J2932" s="67">
        <f t="shared" si="284"/>
        <v>0</v>
      </c>
      <c r="K2932" s="5">
        <f t="shared" si="286"/>
        <v>0</v>
      </c>
      <c r="L2932" s="54">
        <f t="shared" si="287"/>
        <v>0</v>
      </c>
      <c r="M2932" s="56">
        <f t="shared" si="291"/>
        <v>0</v>
      </c>
      <c r="N2932" s="5">
        <f t="shared" si="285"/>
        <v>1</v>
      </c>
      <c r="O2932" s="5">
        <f t="shared" si="288"/>
        <v>0</v>
      </c>
    </row>
    <row r="2933" spans="7:15" x14ac:dyDescent="0.2">
      <c r="G2933" s="3"/>
      <c r="H2933" s="2"/>
      <c r="I2933" s="12"/>
      <c r="J2933" s="67">
        <f t="shared" si="284"/>
        <v>0</v>
      </c>
      <c r="K2933" s="5">
        <f t="shared" si="286"/>
        <v>0</v>
      </c>
      <c r="L2933" s="54">
        <f t="shared" si="287"/>
        <v>0</v>
      </c>
      <c r="M2933" s="56">
        <f t="shared" si="291"/>
        <v>0</v>
      </c>
      <c r="N2933" s="5">
        <f t="shared" si="285"/>
        <v>1</v>
      </c>
      <c r="O2933" s="5">
        <f t="shared" si="288"/>
        <v>0</v>
      </c>
    </row>
    <row r="2934" spans="7:15" x14ac:dyDescent="0.2">
      <c r="G2934" s="3"/>
      <c r="H2934" s="2"/>
      <c r="I2934" s="12"/>
      <c r="J2934" s="67">
        <f t="shared" si="284"/>
        <v>0</v>
      </c>
      <c r="K2934" s="5">
        <f t="shared" si="286"/>
        <v>0</v>
      </c>
      <c r="L2934" s="54">
        <f t="shared" si="287"/>
        <v>0</v>
      </c>
      <c r="M2934" s="56">
        <f>IF(D2934="",D2933,D2934)</f>
        <v>0</v>
      </c>
      <c r="N2934" s="5">
        <f t="shared" si="285"/>
        <v>1</v>
      </c>
      <c r="O2934" s="5">
        <f t="shared" si="288"/>
        <v>0</v>
      </c>
    </row>
    <row r="2935" spans="7:15" x14ac:dyDescent="0.2">
      <c r="G2935" s="3"/>
      <c r="H2935" s="2"/>
      <c r="I2935" s="12"/>
      <c r="J2935" s="67">
        <f t="shared" si="284"/>
        <v>0</v>
      </c>
      <c r="K2935" s="5">
        <f t="shared" si="286"/>
        <v>0</v>
      </c>
      <c r="L2935" s="54">
        <f t="shared" si="287"/>
        <v>0</v>
      </c>
      <c r="M2935" s="56">
        <f>IF(D2935="",D2934,D2935)</f>
        <v>0</v>
      </c>
      <c r="N2935" s="5">
        <f t="shared" si="285"/>
        <v>1</v>
      </c>
      <c r="O2935" s="5">
        <f t="shared" si="288"/>
        <v>0</v>
      </c>
    </row>
    <row r="2936" spans="7:15" x14ac:dyDescent="0.2">
      <c r="G2936" s="3"/>
      <c r="H2936" s="2"/>
      <c r="I2936" s="12"/>
      <c r="J2936" s="67">
        <f t="shared" si="284"/>
        <v>0</v>
      </c>
      <c r="K2936" s="5">
        <f t="shared" si="286"/>
        <v>0</v>
      </c>
      <c r="L2936" s="54">
        <f t="shared" si="287"/>
        <v>0</v>
      </c>
      <c r="M2936" s="56">
        <f>IF(D2936="",D2935,D2936)</f>
        <v>0</v>
      </c>
      <c r="N2936" s="5">
        <f t="shared" si="285"/>
        <v>1</v>
      </c>
      <c r="O2936" s="5">
        <f t="shared" si="288"/>
        <v>0</v>
      </c>
    </row>
    <row r="2937" spans="7:15" x14ac:dyDescent="0.2">
      <c r="G2937" s="3"/>
      <c r="H2937" s="2"/>
      <c r="I2937" s="12"/>
      <c r="J2937" s="67">
        <f t="shared" si="284"/>
        <v>0</v>
      </c>
      <c r="K2937" s="5">
        <f t="shared" si="286"/>
        <v>0</v>
      </c>
      <c r="L2937" s="54">
        <f t="shared" si="287"/>
        <v>0</v>
      </c>
      <c r="M2937" s="56">
        <f t="shared" ref="M2937:M2942" si="292">IF(D2937="",D2936,D2937)</f>
        <v>0</v>
      </c>
      <c r="N2937" s="5">
        <f t="shared" si="285"/>
        <v>1</v>
      </c>
      <c r="O2937" s="5">
        <f t="shared" si="288"/>
        <v>0</v>
      </c>
    </row>
    <row r="2938" spans="7:15" x14ac:dyDescent="0.2">
      <c r="G2938" s="3"/>
      <c r="H2938" s="2"/>
      <c r="I2938" s="12"/>
      <c r="J2938" s="67">
        <f t="shared" ref="J2938:J2967" si="293">IF(A2938=C2938,0,H2938)</f>
        <v>0</v>
      </c>
      <c r="K2938" s="5">
        <f t="shared" si="286"/>
        <v>0</v>
      </c>
      <c r="L2938" s="54">
        <f t="shared" si="287"/>
        <v>0</v>
      </c>
      <c r="M2938" s="56">
        <f t="shared" si="292"/>
        <v>0</v>
      </c>
      <c r="N2938" s="5">
        <f t="shared" ref="N2938:N2967" si="294">IF(A2938=C2938,1,0)</f>
        <v>1</v>
      </c>
      <c r="O2938" s="5">
        <f t="shared" si="288"/>
        <v>0</v>
      </c>
    </row>
    <row r="2939" spans="7:15" x14ac:dyDescent="0.2">
      <c r="G2939" s="3"/>
      <c r="H2939" s="2"/>
      <c r="I2939" s="12"/>
      <c r="J2939" s="67">
        <f t="shared" si="293"/>
        <v>0</v>
      </c>
      <c r="K2939" s="5">
        <f t="shared" si="286"/>
        <v>0</v>
      </c>
      <c r="L2939" s="54">
        <f t="shared" si="287"/>
        <v>0</v>
      </c>
      <c r="M2939" s="56">
        <f t="shared" si="292"/>
        <v>0</v>
      </c>
      <c r="N2939" s="5">
        <f t="shared" si="294"/>
        <v>1</v>
      </c>
      <c r="O2939" s="5">
        <f t="shared" si="288"/>
        <v>0</v>
      </c>
    </row>
    <row r="2940" spans="7:15" x14ac:dyDescent="0.2">
      <c r="G2940" s="3"/>
      <c r="H2940" s="2"/>
      <c r="I2940" s="12"/>
      <c r="J2940" s="67">
        <f t="shared" si="293"/>
        <v>0</v>
      </c>
      <c r="K2940" s="5">
        <f t="shared" si="286"/>
        <v>0</v>
      </c>
      <c r="L2940" s="54">
        <f t="shared" si="287"/>
        <v>0</v>
      </c>
      <c r="M2940" s="56">
        <f t="shared" si="292"/>
        <v>0</v>
      </c>
      <c r="N2940" s="5">
        <f t="shared" si="294"/>
        <v>1</v>
      </c>
      <c r="O2940" s="5">
        <f t="shared" si="288"/>
        <v>0</v>
      </c>
    </row>
    <row r="2941" spans="7:15" x14ac:dyDescent="0.2">
      <c r="G2941" s="3"/>
      <c r="H2941" s="2"/>
      <c r="I2941" s="12"/>
      <c r="J2941" s="67">
        <f t="shared" si="293"/>
        <v>0</v>
      </c>
      <c r="K2941" s="5">
        <f t="shared" si="286"/>
        <v>0</v>
      </c>
      <c r="L2941" s="54">
        <f t="shared" si="287"/>
        <v>0</v>
      </c>
      <c r="M2941" s="56">
        <f t="shared" si="292"/>
        <v>0</v>
      </c>
      <c r="N2941" s="5">
        <f t="shared" si="294"/>
        <v>1</v>
      </c>
      <c r="O2941" s="5">
        <f t="shared" si="288"/>
        <v>0</v>
      </c>
    </row>
    <row r="2942" spans="7:15" x14ac:dyDescent="0.2">
      <c r="G2942" s="3"/>
      <c r="H2942" s="2"/>
      <c r="I2942" s="12"/>
      <c r="J2942" s="67">
        <f t="shared" si="293"/>
        <v>0</v>
      </c>
      <c r="K2942" s="5">
        <f t="shared" si="286"/>
        <v>0</v>
      </c>
      <c r="L2942" s="54">
        <f t="shared" si="287"/>
        <v>0</v>
      </c>
      <c r="M2942" s="56">
        <f t="shared" si="292"/>
        <v>0</v>
      </c>
      <c r="N2942" s="5">
        <f t="shared" si="294"/>
        <v>1</v>
      </c>
      <c r="O2942" s="5">
        <f t="shared" si="288"/>
        <v>0</v>
      </c>
    </row>
    <row r="2943" spans="7:15" x14ac:dyDescent="0.2">
      <c r="G2943" s="3"/>
      <c r="H2943" s="2"/>
      <c r="I2943" s="12"/>
      <c r="J2943" s="67">
        <f t="shared" si="293"/>
        <v>0</v>
      </c>
      <c r="K2943" s="5">
        <f t="shared" si="286"/>
        <v>0</v>
      </c>
      <c r="L2943" s="54">
        <f t="shared" si="287"/>
        <v>0</v>
      </c>
      <c r="M2943" s="56">
        <f>IF(D2943="",D2942,D2943)</f>
        <v>0</v>
      </c>
      <c r="N2943" s="5">
        <f t="shared" si="294"/>
        <v>1</v>
      </c>
      <c r="O2943" s="5">
        <f t="shared" si="288"/>
        <v>0</v>
      </c>
    </row>
    <row r="2944" spans="7:15" x14ac:dyDescent="0.2">
      <c r="G2944" s="3"/>
      <c r="H2944" s="2"/>
      <c r="I2944" s="12"/>
      <c r="J2944" s="67">
        <f t="shared" si="293"/>
        <v>0</v>
      </c>
      <c r="K2944" s="5">
        <f t="shared" si="286"/>
        <v>0</v>
      </c>
      <c r="L2944" s="54">
        <f t="shared" si="287"/>
        <v>0</v>
      </c>
      <c r="M2944" s="56">
        <f>IF(D2944="",D2943,D2944)</f>
        <v>0</v>
      </c>
      <c r="N2944" s="5">
        <f t="shared" si="294"/>
        <v>1</v>
      </c>
      <c r="O2944" s="5">
        <f t="shared" si="288"/>
        <v>0</v>
      </c>
    </row>
    <row r="2945" spans="7:15" x14ac:dyDescent="0.2">
      <c r="G2945" s="3"/>
      <c r="H2945" s="2"/>
      <c r="I2945" s="12"/>
      <c r="J2945" s="67">
        <f t="shared" si="293"/>
        <v>0</v>
      </c>
      <c r="K2945" s="5">
        <f t="shared" si="286"/>
        <v>0</v>
      </c>
      <c r="L2945" s="54">
        <f t="shared" si="287"/>
        <v>0</v>
      </c>
      <c r="M2945" s="56">
        <f>IF(D2945="",D2944,D2945)</f>
        <v>0</v>
      </c>
      <c r="N2945" s="5">
        <f t="shared" si="294"/>
        <v>1</v>
      </c>
      <c r="O2945" s="5">
        <f t="shared" si="288"/>
        <v>0</v>
      </c>
    </row>
    <row r="2946" spans="7:15" x14ac:dyDescent="0.2">
      <c r="G2946" s="3"/>
      <c r="H2946" s="2"/>
      <c r="I2946" s="12"/>
      <c r="J2946" s="67">
        <f t="shared" si="293"/>
        <v>0</v>
      </c>
      <c r="K2946" s="5">
        <f t="shared" si="286"/>
        <v>0</v>
      </c>
      <c r="L2946" s="54">
        <f t="shared" si="287"/>
        <v>0</v>
      </c>
      <c r="M2946" s="56" t="e">
        <f>IF(D2946="",#REF!,D2946)</f>
        <v>#REF!</v>
      </c>
      <c r="N2946" s="5">
        <f t="shared" si="294"/>
        <v>1</v>
      </c>
      <c r="O2946" s="5">
        <f t="shared" si="288"/>
        <v>0</v>
      </c>
    </row>
    <row r="2947" spans="7:15" x14ac:dyDescent="0.2">
      <c r="G2947" s="3"/>
      <c r="H2947" s="2"/>
      <c r="I2947" s="12"/>
      <c r="J2947" s="67">
        <f t="shared" si="293"/>
        <v>0</v>
      </c>
      <c r="K2947" s="5">
        <f t="shared" si="286"/>
        <v>0</v>
      </c>
      <c r="L2947" s="54">
        <f t="shared" si="287"/>
        <v>0</v>
      </c>
      <c r="M2947" s="56" t="e">
        <f>IF(D2947="",#REF!,D2947)</f>
        <v>#REF!</v>
      </c>
      <c r="N2947" s="5">
        <f t="shared" si="294"/>
        <v>1</v>
      </c>
      <c r="O2947" s="5">
        <f t="shared" si="288"/>
        <v>0</v>
      </c>
    </row>
    <row r="2948" spans="7:15" x14ac:dyDescent="0.2">
      <c r="G2948" s="3"/>
      <c r="H2948" s="2"/>
      <c r="I2948" s="12"/>
      <c r="J2948" s="67">
        <f t="shared" si="293"/>
        <v>0</v>
      </c>
      <c r="K2948" s="5">
        <f t="shared" si="286"/>
        <v>0</v>
      </c>
      <c r="L2948" s="54">
        <f t="shared" si="287"/>
        <v>0</v>
      </c>
      <c r="M2948" s="56">
        <f t="shared" ref="M2948:M2959" si="295">IF(D2948="",D2947,D2948)</f>
        <v>0</v>
      </c>
      <c r="N2948" s="5">
        <f t="shared" si="294"/>
        <v>1</v>
      </c>
      <c r="O2948" s="5">
        <f t="shared" si="288"/>
        <v>0</v>
      </c>
    </row>
    <row r="2949" spans="7:15" x14ac:dyDescent="0.2">
      <c r="G2949" s="3"/>
      <c r="H2949" s="2"/>
      <c r="I2949" s="12"/>
      <c r="J2949" s="67">
        <f t="shared" si="293"/>
        <v>0</v>
      </c>
      <c r="K2949" s="5">
        <f t="shared" si="286"/>
        <v>0</v>
      </c>
      <c r="L2949" s="54">
        <f t="shared" si="287"/>
        <v>0</v>
      </c>
      <c r="M2949" s="56">
        <f t="shared" si="295"/>
        <v>0</v>
      </c>
      <c r="N2949" s="5">
        <f t="shared" si="294"/>
        <v>1</v>
      </c>
      <c r="O2949" s="5">
        <f t="shared" si="288"/>
        <v>0</v>
      </c>
    </row>
    <row r="2950" spans="7:15" x14ac:dyDescent="0.2">
      <c r="G2950" s="3"/>
      <c r="H2950" s="2"/>
      <c r="I2950" s="12"/>
      <c r="J2950" s="67">
        <f t="shared" si="293"/>
        <v>0</v>
      </c>
      <c r="K2950" s="5">
        <f t="shared" ref="K2950:K2967" si="296">IF(J2950&gt;0,1,0)</f>
        <v>0</v>
      </c>
      <c r="L2950" s="54">
        <f t="shared" ref="L2950:L2967" si="297">IF(K2950=0,0,IF(I2950="did not close",0,IF(I2950="",0,1)))</f>
        <v>0</v>
      </c>
      <c r="M2950" s="56">
        <f t="shared" si="295"/>
        <v>0</v>
      </c>
      <c r="N2950" s="5">
        <f t="shared" si="294"/>
        <v>1</v>
      </c>
      <c r="O2950" s="5">
        <f t="shared" ref="O2950:O2967" si="298">IF(K2950=0,IF(I2950="did not close",0,IF(I2950="",0,1)),0)</f>
        <v>0</v>
      </c>
    </row>
    <row r="2951" spans="7:15" x14ac:dyDescent="0.2">
      <c r="G2951" s="3"/>
      <c r="H2951" s="2"/>
      <c r="I2951" s="12"/>
      <c r="J2951" s="67">
        <f t="shared" si="293"/>
        <v>0</v>
      </c>
      <c r="K2951" s="5">
        <f t="shared" si="296"/>
        <v>0</v>
      </c>
      <c r="L2951" s="54">
        <f t="shared" si="297"/>
        <v>0</v>
      </c>
      <c r="M2951" s="56">
        <f t="shared" si="295"/>
        <v>0</v>
      </c>
      <c r="N2951" s="5">
        <f t="shared" si="294"/>
        <v>1</v>
      </c>
      <c r="O2951" s="5">
        <f t="shared" si="298"/>
        <v>0</v>
      </c>
    </row>
    <row r="2952" spans="7:15" x14ac:dyDescent="0.2">
      <c r="G2952" s="3"/>
      <c r="H2952" s="2"/>
      <c r="I2952" s="12"/>
      <c r="J2952" s="67">
        <f t="shared" si="293"/>
        <v>0</v>
      </c>
      <c r="K2952" s="5">
        <f t="shared" si="296"/>
        <v>0</v>
      </c>
      <c r="L2952" s="54">
        <f t="shared" si="297"/>
        <v>0</v>
      </c>
      <c r="M2952" s="56">
        <f t="shared" si="295"/>
        <v>0</v>
      </c>
      <c r="N2952" s="5">
        <f t="shared" si="294"/>
        <v>1</v>
      </c>
      <c r="O2952" s="5">
        <f t="shared" si="298"/>
        <v>0</v>
      </c>
    </row>
    <row r="2953" spans="7:15" x14ac:dyDescent="0.2">
      <c r="G2953" s="3"/>
      <c r="H2953" s="2"/>
      <c r="I2953" s="12"/>
      <c r="J2953" s="67">
        <f t="shared" si="293"/>
        <v>0</v>
      </c>
      <c r="K2953" s="5">
        <f t="shared" si="296"/>
        <v>0</v>
      </c>
      <c r="L2953" s="54">
        <f t="shared" si="297"/>
        <v>0</v>
      </c>
      <c r="M2953" s="56">
        <f t="shared" si="295"/>
        <v>0</v>
      </c>
      <c r="N2953" s="5">
        <f t="shared" si="294"/>
        <v>1</v>
      </c>
      <c r="O2953" s="5">
        <f t="shared" si="298"/>
        <v>0</v>
      </c>
    </row>
    <row r="2954" spans="7:15" x14ac:dyDescent="0.2">
      <c r="G2954" s="3"/>
      <c r="H2954" s="2"/>
      <c r="I2954" s="12"/>
      <c r="J2954" s="67">
        <f t="shared" si="293"/>
        <v>0</v>
      </c>
      <c r="K2954" s="5">
        <f t="shared" si="296"/>
        <v>0</v>
      </c>
      <c r="L2954" s="54">
        <f t="shared" si="297"/>
        <v>0</v>
      </c>
      <c r="M2954" s="56">
        <f t="shared" si="295"/>
        <v>0</v>
      </c>
      <c r="N2954" s="5">
        <f t="shared" si="294"/>
        <v>1</v>
      </c>
      <c r="O2954" s="5">
        <f t="shared" si="298"/>
        <v>0</v>
      </c>
    </row>
    <row r="2955" spans="7:15" x14ac:dyDescent="0.2">
      <c r="G2955" s="3"/>
      <c r="H2955" s="2"/>
      <c r="I2955" s="12"/>
      <c r="J2955" s="67">
        <f t="shared" si="293"/>
        <v>0</v>
      </c>
      <c r="K2955" s="5">
        <f t="shared" si="296"/>
        <v>0</v>
      </c>
      <c r="L2955" s="54">
        <f t="shared" si="297"/>
        <v>0</v>
      </c>
      <c r="M2955" s="56">
        <f t="shared" si="295"/>
        <v>0</v>
      </c>
      <c r="N2955" s="5">
        <f t="shared" si="294"/>
        <v>1</v>
      </c>
      <c r="O2955" s="5">
        <f t="shared" si="298"/>
        <v>0</v>
      </c>
    </row>
    <row r="2956" spans="7:15" x14ac:dyDescent="0.2">
      <c r="G2956" s="3"/>
      <c r="H2956" s="2"/>
      <c r="I2956" s="12"/>
      <c r="J2956" s="67">
        <f t="shared" si="293"/>
        <v>0</v>
      </c>
      <c r="K2956" s="5">
        <f t="shared" si="296"/>
        <v>0</v>
      </c>
      <c r="L2956" s="54">
        <f t="shared" si="297"/>
        <v>0</v>
      </c>
      <c r="M2956" s="56">
        <f t="shared" si="295"/>
        <v>0</v>
      </c>
      <c r="N2956" s="5">
        <f t="shared" si="294"/>
        <v>1</v>
      </c>
      <c r="O2956" s="5">
        <f t="shared" si="298"/>
        <v>0</v>
      </c>
    </row>
    <row r="2957" spans="7:15" x14ac:dyDescent="0.2">
      <c r="G2957" s="3"/>
      <c r="H2957" s="2"/>
      <c r="I2957" s="12"/>
      <c r="J2957" s="67">
        <f t="shared" si="293"/>
        <v>0</v>
      </c>
      <c r="K2957" s="5">
        <f t="shared" si="296"/>
        <v>0</v>
      </c>
      <c r="L2957" s="54">
        <f t="shared" si="297"/>
        <v>0</v>
      </c>
      <c r="M2957" s="56">
        <f t="shared" si="295"/>
        <v>0</v>
      </c>
      <c r="N2957" s="5">
        <f t="shared" si="294"/>
        <v>1</v>
      </c>
      <c r="O2957" s="5">
        <f t="shared" si="298"/>
        <v>0</v>
      </c>
    </row>
    <row r="2958" spans="7:15" x14ac:dyDescent="0.2">
      <c r="G2958" s="3"/>
      <c r="H2958" s="2"/>
      <c r="I2958" s="12"/>
      <c r="J2958" s="67">
        <f t="shared" si="293"/>
        <v>0</v>
      </c>
      <c r="K2958" s="5">
        <f t="shared" si="296"/>
        <v>0</v>
      </c>
      <c r="L2958" s="54">
        <f t="shared" si="297"/>
        <v>0</v>
      </c>
      <c r="M2958" s="56">
        <f t="shared" si="295"/>
        <v>0</v>
      </c>
      <c r="N2958" s="5">
        <f t="shared" si="294"/>
        <v>1</v>
      </c>
      <c r="O2958" s="5">
        <f t="shared" si="298"/>
        <v>0</v>
      </c>
    </row>
    <row r="2959" spans="7:15" x14ac:dyDescent="0.2">
      <c r="G2959" s="3"/>
      <c r="H2959" s="2"/>
      <c r="I2959" s="109"/>
      <c r="J2959" s="67">
        <f t="shared" si="293"/>
        <v>0</v>
      </c>
      <c r="K2959" s="5">
        <f t="shared" si="296"/>
        <v>0</v>
      </c>
      <c r="L2959" s="54">
        <f t="shared" si="297"/>
        <v>0</v>
      </c>
      <c r="M2959" s="56">
        <f t="shared" si="295"/>
        <v>0</v>
      </c>
      <c r="N2959" s="5">
        <f t="shared" si="294"/>
        <v>1</v>
      </c>
      <c r="O2959" s="5">
        <f t="shared" si="298"/>
        <v>0</v>
      </c>
    </row>
    <row r="2960" spans="7:15" x14ac:dyDescent="0.2">
      <c r="G2960" s="3"/>
      <c r="H2960" s="2"/>
      <c r="I2960" s="12"/>
      <c r="J2960" s="67">
        <f t="shared" si="293"/>
        <v>0</v>
      </c>
      <c r="K2960" s="5">
        <f t="shared" si="296"/>
        <v>0</v>
      </c>
      <c r="L2960" s="54">
        <f t="shared" si="297"/>
        <v>0</v>
      </c>
      <c r="M2960" s="56">
        <f t="shared" ref="M2960:M2965" si="299">IF(D2960="",D2959,D2960)</f>
        <v>0</v>
      </c>
      <c r="N2960" s="5">
        <f t="shared" si="294"/>
        <v>1</v>
      </c>
      <c r="O2960" s="5">
        <f t="shared" si="298"/>
        <v>0</v>
      </c>
    </row>
    <row r="2961" spans="7:15" x14ac:dyDescent="0.2">
      <c r="G2961" s="3"/>
      <c r="H2961" s="2"/>
      <c r="I2961" s="12"/>
      <c r="J2961" s="67">
        <f t="shared" si="293"/>
        <v>0</v>
      </c>
      <c r="K2961" s="5">
        <f t="shared" si="296"/>
        <v>0</v>
      </c>
      <c r="L2961" s="54">
        <f t="shared" si="297"/>
        <v>0</v>
      </c>
      <c r="M2961" s="56">
        <f t="shared" si="299"/>
        <v>0</v>
      </c>
      <c r="N2961" s="5">
        <f t="shared" si="294"/>
        <v>1</v>
      </c>
      <c r="O2961" s="5">
        <f t="shared" si="298"/>
        <v>0</v>
      </c>
    </row>
    <row r="2962" spans="7:15" x14ac:dyDescent="0.2">
      <c r="G2962" s="3"/>
      <c r="H2962" s="2"/>
      <c r="I2962" s="12"/>
      <c r="J2962" s="67">
        <f t="shared" si="293"/>
        <v>0</v>
      </c>
      <c r="K2962" s="5">
        <f t="shared" si="296"/>
        <v>0</v>
      </c>
      <c r="L2962" s="54">
        <f t="shared" si="297"/>
        <v>0</v>
      </c>
      <c r="M2962" s="56">
        <f t="shared" si="299"/>
        <v>0</v>
      </c>
      <c r="N2962" s="5">
        <f t="shared" si="294"/>
        <v>1</v>
      </c>
      <c r="O2962" s="5">
        <f t="shared" si="298"/>
        <v>0</v>
      </c>
    </row>
    <row r="2963" spans="7:15" x14ac:dyDescent="0.2">
      <c r="G2963" s="3"/>
      <c r="H2963" s="2"/>
      <c r="I2963" s="12"/>
      <c r="J2963" s="67">
        <f t="shared" si="293"/>
        <v>0</v>
      </c>
      <c r="K2963" s="5">
        <f t="shared" si="296"/>
        <v>0</v>
      </c>
      <c r="L2963" s="54">
        <f t="shared" si="297"/>
        <v>0</v>
      </c>
      <c r="M2963" s="56">
        <f t="shared" si="299"/>
        <v>0</v>
      </c>
      <c r="N2963" s="5">
        <f t="shared" si="294"/>
        <v>1</v>
      </c>
      <c r="O2963" s="5">
        <f t="shared" si="298"/>
        <v>0</v>
      </c>
    </row>
    <row r="2964" spans="7:15" x14ac:dyDescent="0.2">
      <c r="G2964" s="3"/>
      <c r="H2964" s="2"/>
      <c r="I2964" s="12"/>
      <c r="J2964" s="67">
        <f t="shared" si="293"/>
        <v>0</v>
      </c>
      <c r="K2964" s="5">
        <f t="shared" si="296"/>
        <v>0</v>
      </c>
      <c r="L2964" s="54">
        <f t="shared" si="297"/>
        <v>0</v>
      </c>
      <c r="M2964" s="56">
        <f t="shared" si="299"/>
        <v>0</v>
      </c>
      <c r="N2964" s="5">
        <f t="shared" si="294"/>
        <v>1</v>
      </c>
      <c r="O2964" s="5">
        <f t="shared" si="298"/>
        <v>0</v>
      </c>
    </row>
    <row r="2965" spans="7:15" x14ac:dyDescent="0.2">
      <c r="G2965" s="3"/>
      <c r="H2965" s="2"/>
      <c r="I2965" s="12"/>
      <c r="J2965" s="67">
        <f t="shared" si="293"/>
        <v>0</v>
      </c>
      <c r="K2965" s="5">
        <f t="shared" si="296"/>
        <v>0</v>
      </c>
      <c r="L2965" s="54">
        <f t="shared" si="297"/>
        <v>0</v>
      </c>
      <c r="M2965" s="56">
        <f t="shared" si="299"/>
        <v>0</v>
      </c>
      <c r="N2965" s="5">
        <f t="shared" si="294"/>
        <v>1</v>
      </c>
      <c r="O2965" s="5">
        <f t="shared" si="298"/>
        <v>0</v>
      </c>
    </row>
    <row r="2966" spans="7:15" x14ac:dyDescent="0.2">
      <c r="G2966" s="3"/>
      <c r="H2966" s="2"/>
      <c r="I2966" s="12"/>
      <c r="J2966" s="67">
        <f t="shared" si="293"/>
        <v>0</v>
      </c>
      <c r="K2966" s="5">
        <f t="shared" si="296"/>
        <v>0</v>
      </c>
      <c r="L2966" s="54">
        <f t="shared" si="297"/>
        <v>0</v>
      </c>
      <c r="M2966" s="56">
        <f>IF(D2966="",D2965,D2966)</f>
        <v>0</v>
      </c>
      <c r="N2966" s="5">
        <f t="shared" si="294"/>
        <v>1</v>
      </c>
      <c r="O2966" s="5">
        <f t="shared" si="298"/>
        <v>0</v>
      </c>
    </row>
    <row r="2967" spans="7:15" x14ac:dyDescent="0.2">
      <c r="G2967" s="3"/>
      <c r="H2967" s="2"/>
      <c r="I2967" s="12"/>
      <c r="J2967" s="67">
        <f t="shared" si="293"/>
        <v>0</v>
      </c>
      <c r="K2967" s="5">
        <f t="shared" si="296"/>
        <v>0</v>
      </c>
      <c r="L2967" s="54">
        <f t="shared" si="297"/>
        <v>0</v>
      </c>
      <c r="M2967" s="56">
        <f>IF(D2967="",D2966,D2967)</f>
        <v>0</v>
      </c>
      <c r="N2967" s="5">
        <f t="shared" si="294"/>
        <v>1</v>
      </c>
      <c r="O2967" s="5">
        <f t="shared" si="298"/>
        <v>0</v>
      </c>
    </row>
  </sheetData>
  <sortState xmlns:xlrd2="http://schemas.microsoft.com/office/spreadsheetml/2017/richdata2" ref="A3:I1257">
    <sortCondition ref="D3:D1257"/>
  </sortState>
  <phoneticPr fontId="3" type="noConversion"/>
  <printOptions gridLines="1"/>
  <pageMargins left="0.5" right="0.5" top="0.5" bottom="0.5" header="0.5" footer="0.5"/>
  <pageSetup scale="90" orientation="portrait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967"/>
  <sheetViews>
    <sheetView topLeftCell="A1232" zoomScale="75" workbookViewId="0">
      <selection activeCell="A3" sqref="A3:O1257"/>
    </sheetView>
  </sheetViews>
  <sheetFormatPr defaultRowHeight="13.5" customHeight="1" outlineLevelRow="1" x14ac:dyDescent="0.2"/>
  <cols>
    <col min="1" max="1" width="21.140625" customWidth="1"/>
    <col min="2" max="2" width="56.7109375" bestFit="1" customWidth="1"/>
    <col min="3" max="3" width="16.85546875" bestFit="1" customWidth="1"/>
    <col min="4" max="4" width="22.85546875" customWidth="1"/>
    <col min="5" max="5" width="10.85546875" customWidth="1"/>
    <col min="6" max="6" width="13.5703125" customWidth="1"/>
    <col min="7" max="7" width="12.85546875" bestFit="1" customWidth="1"/>
    <col min="8" max="8" width="16" bestFit="1" customWidth="1"/>
    <col min="9" max="9" width="10.85546875" bestFit="1" customWidth="1"/>
    <col min="10" max="10" width="9.7109375" bestFit="1" customWidth="1"/>
    <col min="11" max="11" width="9.28515625" bestFit="1" customWidth="1"/>
    <col min="12" max="12" width="38.140625" style="30" customWidth="1"/>
    <col min="13" max="13" width="15.85546875" customWidth="1"/>
    <col min="14" max="14" width="14" customWidth="1"/>
  </cols>
  <sheetData>
    <row r="1" spans="1:14" ht="13.5" customHeight="1" x14ac:dyDescent="0.2">
      <c r="A1" t="str">
        <f>+ListingAgent!A1</f>
        <v>From 1-1-2019 to 5-31-2019</v>
      </c>
    </row>
    <row r="2" spans="1:14" ht="13.5" customHeight="1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25" t="s">
        <v>293</v>
      </c>
      <c r="I2" s="27" t="s">
        <v>770</v>
      </c>
      <c r="J2" s="24" t="s">
        <v>224</v>
      </c>
      <c r="K2" s="24" t="s">
        <v>297</v>
      </c>
      <c r="L2" s="55" t="s">
        <v>418</v>
      </c>
      <c r="M2" s="68" t="s">
        <v>403</v>
      </c>
      <c r="N2" s="68" t="s">
        <v>404</v>
      </c>
    </row>
    <row r="3" spans="1:14" s="8" customFormat="1" ht="13.5" customHeight="1" x14ac:dyDescent="0.2">
      <c r="A3" t="s">
        <v>710</v>
      </c>
      <c r="B3" t="s">
        <v>303</v>
      </c>
      <c r="C3" t="s">
        <v>710</v>
      </c>
      <c r="D3" t="s">
        <v>303</v>
      </c>
      <c r="E3" t="s">
        <v>2141</v>
      </c>
      <c r="F3" t="s">
        <v>6</v>
      </c>
      <c r="G3" s="3">
        <v>43476</v>
      </c>
      <c r="H3" s="2">
        <v>143300</v>
      </c>
      <c r="I3" s="12">
        <v>20182662</v>
      </c>
      <c r="J3" s="5">
        <v>1</v>
      </c>
      <c r="K3" s="5">
        <f>IF(I3="did not close",0,IF(I3="",0,1))</f>
        <v>1</v>
      </c>
      <c r="L3" s="56" t="str">
        <f>IF(B3="",B2,B3)</f>
        <v>AG Real Estate &amp; Associates</v>
      </c>
      <c r="M3" s="5">
        <f>IF(B3=D3,1,0)</f>
        <v>1</v>
      </c>
      <c r="N3" s="5">
        <f>+IF(M3=1,K3,0)</f>
        <v>1</v>
      </c>
    </row>
    <row r="4" spans="1:14" ht="13.5" customHeight="1" x14ac:dyDescent="0.2">
      <c r="A4" t="s">
        <v>710</v>
      </c>
      <c r="B4" t="s">
        <v>303</v>
      </c>
      <c r="C4" t="s">
        <v>710</v>
      </c>
      <c r="D4" t="s">
        <v>303</v>
      </c>
      <c r="E4" t="s">
        <v>2544</v>
      </c>
      <c r="F4" t="s">
        <v>6</v>
      </c>
      <c r="G4" s="3">
        <v>43532</v>
      </c>
      <c r="H4" s="2">
        <v>184500</v>
      </c>
      <c r="I4" s="12">
        <v>20190237</v>
      </c>
      <c r="J4" s="5">
        <v>1</v>
      </c>
      <c r="K4" s="5">
        <f>IF(I4="did not close",0,IF(I4="",0,1))</f>
        <v>1</v>
      </c>
      <c r="L4" s="56" t="str">
        <f>IF(B4="",B3,B4)</f>
        <v>AG Real Estate &amp; Associates</v>
      </c>
      <c r="M4" s="5">
        <f t="shared" ref="M4:M67" si="0">IF(B4=D4,1,0)</f>
        <v>1</v>
      </c>
      <c r="N4" s="5">
        <f t="shared" ref="N4:N67" si="1">+IF(M4=1,K4,0)</f>
        <v>1</v>
      </c>
    </row>
    <row r="5" spans="1:14" ht="13.5" customHeight="1" x14ac:dyDescent="0.2">
      <c r="A5" t="s">
        <v>1125</v>
      </c>
      <c r="B5" t="s">
        <v>303</v>
      </c>
      <c r="C5" t="s">
        <v>2403</v>
      </c>
      <c r="D5" t="s">
        <v>1546</v>
      </c>
      <c r="E5" t="s">
        <v>2404</v>
      </c>
      <c r="F5" t="s">
        <v>425</v>
      </c>
      <c r="G5" s="3">
        <v>43517</v>
      </c>
      <c r="H5" s="2">
        <v>299500</v>
      </c>
      <c r="I5" s="12" t="s">
        <v>838</v>
      </c>
      <c r="J5" s="5">
        <v>1</v>
      </c>
      <c r="K5" s="5">
        <f t="shared" ref="K5:K68" si="2">IF(I5="did not close",0,IF(I5="",0,1))</f>
        <v>0</v>
      </c>
      <c r="L5" s="56" t="str">
        <f t="shared" ref="L5:L64" si="3">IF(B5="",B4,B5)</f>
        <v>AG Real Estate &amp; Associates</v>
      </c>
      <c r="M5" s="5">
        <f t="shared" si="0"/>
        <v>0</v>
      </c>
      <c r="N5" s="5">
        <f t="shared" si="1"/>
        <v>0</v>
      </c>
    </row>
    <row r="6" spans="1:14" ht="13.5" customHeight="1" x14ac:dyDescent="0.2">
      <c r="A6" t="s">
        <v>710</v>
      </c>
      <c r="B6" t="s">
        <v>303</v>
      </c>
      <c r="C6" t="s">
        <v>1748</v>
      </c>
      <c r="D6" t="s">
        <v>1535</v>
      </c>
      <c r="E6" t="s">
        <v>3211</v>
      </c>
      <c r="F6" t="s">
        <v>216</v>
      </c>
      <c r="G6" s="3">
        <v>43605</v>
      </c>
      <c r="H6" s="2">
        <v>254000</v>
      </c>
      <c r="I6" s="12">
        <v>20190813</v>
      </c>
      <c r="J6" s="5">
        <v>1</v>
      </c>
      <c r="K6" s="5">
        <f t="shared" si="2"/>
        <v>1</v>
      </c>
      <c r="L6" s="56" t="str">
        <f t="shared" si="3"/>
        <v>AG Real Estate &amp; Associates</v>
      </c>
      <c r="M6" s="5">
        <f t="shared" si="0"/>
        <v>0</v>
      </c>
      <c r="N6" s="5">
        <f t="shared" si="1"/>
        <v>0</v>
      </c>
    </row>
    <row r="7" spans="1:14" ht="13.5" customHeight="1" x14ac:dyDescent="0.2">
      <c r="A7" t="s">
        <v>1388</v>
      </c>
      <c r="B7" t="s">
        <v>303</v>
      </c>
      <c r="C7" t="s">
        <v>1910</v>
      </c>
      <c r="D7" t="s">
        <v>1842</v>
      </c>
      <c r="E7" t="s">
        <v>2739</v>
      </c>
      <c r="F7" t="s">
        <v>6</v>
      </c>
      <c r="G7" s="3">
        <v>43553</v>
      </c>
      <c r="H7" s="2">
        <v>144750</v>
      </c>
      <c r="I7" s="12">
        <v>20190470</v>
      </c>
      <c r="J7" s="5">
        <v>1</v>
      </c>
      <c r="K7" s="5">
        <f t="shared" si="2"/>
        <v>1</v>
      </c>
      <c r="L7" s="56" t="str">
        <f t="shared" si="3"/>
        <v>AG Real Estate &amp; Associates</v>
      </c>
      <c r="M7" s="5">
        <f t="shared" si="0"/>
        <v>0</v>
      </c>
      <c r="N7" s="5">
        <f t="shared" si="1"/>
        <v>0</v>
      </c>
    </row>
    <row r="8" spans="1:14" ht="13.5" customHeight="1" x14ac:dyDescent="0.2">
      <c r="A8" t="s">
        <v>2071</v>
      </c>
      <c r="B8" t="s">
        <v>303</v>
      </c>
      <c r="C8" t="s">
        <v>1395</v>
      </c>
      <c r="D8" t="s">
        <v>1842</v>
      </c>
      <c r="E8" t="s">
        <v>2450</v>
      </c>
      <c r="F8" t="s">
        <v>6</v>
      </c>
      <c r="G8" s="3">
        <v>43523</v>
      </c>
      <c r="H8" s="2">
        <v>109000</v>
      </c>
      <c r="I8" s="12">
        <v>20190214</v>
      </c>
      <c r="J8" s="5">
        <v>1</v>
      </c>
      <c r="K8" s="5">
        <f t="shared" si="2"/>
        <v>1</v>
      </c>
      <c r="L8" s="56" t="str">
        <f>IF(B8="",#REF!,B8)</f>
        <v>AG Real Estate &amp; Associates</v>
      </c>
      <c r="M8" s="5">
        <f t="shared" si="0"/>
        <v>0</v>
      </c>
      <c r="N8" s="5">
        <f t="shared" si="1"/>
        <v>0</v>
      </c>
    </row>
    <row r="9" spans="1:14" ht="13.5" customHeight="1" x14ac:dyDescent="0.2">
      <c r="A9" t="s">
        <v>2161</v>
      </c>
      <c r="B9" t="s">
        <v>303</v>
      </c>
      <c r="C9" t="s">
        <v>19</v>
      </c>
      <c r="D9" t="s">
        <v>1842</v>
      </c>
      <c r="E9" t="s">
        <v>2162</v>
      </c>
      <c r="F9" t="s">
        <v>425</v>
      </c>
      <c r="G9" s="3">
        <v>43480</v>
      </c>
      <c r="H9" s="2">
        <v>468000</v>
      </c>
      <c r="I9" s="12">
        <v>20182899</v>
      </c>
      <c r="J9" s="5">
        <v>1</v>
      </c>
      <c r="K9" s="5">
        <f t="shared" si="2"/>
        <v>1</v>
      </c>
      <c r="L9" s="56" t="str">
        <f t="shared" si="3"/>
        <v>AG Real Estate &amp; Associates</v>
      </c>
      <c r="M9" s="5">
        <f t="shared" si="0"/>
        <v>0</v>
      </c>
      <c r="N9" s="5">
        <f t="shared" si="1"/>
        <v>0</v>
      </c>
    </row>
    <row r="10" spans="1:14" ht="13.5" customHeight="1" x14ac:dyDescent="0.2">
      <c r="A10" t="s">
        <v>710</v>
      </c>
      <c r="B10" t="s">
        <v>303</v>
      </c>
      <c r="C10" t="s">
        <v>1898</v>
      </c>
      <c r="D10" t="s">
        <v>1475</v>
      </c>
      <c r="E10" t="s">
        <v>2738</v>
      </c>
      <c r="F10" t="s">
        <v>6</v>
      </c>
      <c r="G10" s="3">
        <v>43553</v>
      </c>
      <c r="H10" s="2">
        <v>141000</v>
      </c>
      <c r="I10" s="12">
        <v>20190469</v>
      </c>
      <c r="J10" s="5">
        <v>1</v>
      </c>
      <c r="K10" s="5">
        <f t="shared" si="2"/>
        <v>1</v>
      </c>
      <c r="L10" s="56" t="str">
        <f t="shared" si="3"/>
        <v>AG Real Estate &amp; Associates</v>
      </c>
      <c r="M10" s="5">
        <f t="shared" si="0"/>
        <v>0</v>
      </c>
      <c r="N10" s="5">
        <f t="shared" si="1"/>
        <v>0</v>
      </c>
    </row>
    <row r="11" spans="1:14" ht="13.5" customHeight="1" x14ac:dyDescent="0.2">
      <c r="A11" t="s">
        <v>1388</v>
      </c>
      <c r="B11" t="s">
        <v>303</v>
      </c>
      <c r="C11" t="s">
        <v>20</v>
      </c>
      <c r="D11" t="s">
        <v>1861</v>
      </c>
      <c r="E11" t="s">
        <v>3346</v>
      </c>
      <c r="F11" t="s">
        <v>6</v>
      </c>
      <c r="G11" s="3">
        <v>43616</v>
      </c>
      <c r="H11" s="2">
        <v>215000</v>
      </c>
      <c r="I11" s="12" t="s">
        <v>838</v>
      </c>
      <c r="J11" s="5">
        <v>1</v>
      </c>
      <c r="K11" s="5">
        <f t="shared" si="2"/>
        <v>0</v>
      </c>
      <c r="L11" s="56" t="str">
        <f t="shared" si="3"/>
        <v>AG Real Estate &amp; Associates</v>
      </c>
      <c r="M11" s="5">
        <f t="shared" si="0"/>
        <v>0</v>
      </c>
      <c r="N11" s="5">
        <f t="shared" si="1"/>
        <v>0</v>
      </c>
    </row>
    <row r="12" spans="1:14" ht="13.5" customHeight="1" x14ac:dyDescent="0.2">
      <c r="A12" t="s">
        <v>1125</v>
      </c>
      <c r="B12" t="s">
        <v>303</v>
      </c>
      <c r="C12" t="s">
        <v>310</v>
      </c>
      <c r="D12" t="s">
        <v>1923</v>
      </c>
      <c r="E12" t="s">
        <v>2585</v>
      </c>
      <c r="F12" t="s">
        <v>6</v>
      </c>
      <c r="G12" s="3">
        <v>43536</v>
      </c>
      <c r="H12" s="2">
        <v>306900</v>
      </c>
      <c r="I12" s="12">
        <v>20190338</v>
      </c>
      <c r="J12" s="5">
        <v>1</v>
      </c>
      <c r="K12" s="5">
        <f t="shared" si="2"/>
        <v>1</v>
      </c>
      <c r="L12" s="56" t="str">
        <f>IF(B12="",#REF!,B12)</f>
        <v>AG Real Estate &amp; Associates</v>
      </c>
      <c r="M12" s="5">
        <f t="shared" si="0"/>
        <v>0</v>
      </c>
      <c r="N12" s="5">
        <f t="shared" si="1"/>
        <v>0</v>
      </c>
    </row>
    <row r="13" spans="1:14" ht="13.5" customHeight="1" x14ac:dyDescent="0.2">
      <c r="A13" t="s">
        <v>1125</v>
      </c>
      <c r="B13" t="s">
        <v>303</v>
      </c>
      <c r="C13" t="s">
        <v>1694</v>
      </c>
      <c r="D13" t="s">
        <v>1180</v>
      </c>
      <c r="E13" t="s">
        <v>2889</v>
      </c>
      <c r="F13" t="s">
        <v>216</v>
      </c>
      <c r="G13" s="3">
        <v>43571</v>
      </c>
      <c r="H13" s="2">
        <v>173000</v>
      </c>
      <c r="I13" s="12" t="s">
        <v>838</v>
      </c>
      <c r="J13" s="5">
        <v>1</v>
      </c>
      <c r="K13" s="5">
        <f t="shared" si="2"/>
        <v>0</v>
      </c>
      <c r="L13" s="56" t="str">
        <f t="shared" si="3"/>
        <v>AG Real Estate &amp; Associates</v>
      </c>
      <c r="M13" s="5">
        <f t="shared" si="0"/>
        <v>0</v>
      </c>
      <c r="N13" s="5">
        <f t="shared" si="1"/>
        <v>0</v>
      </c>
    </row>
    <row r="14" spans="1:14" ht="13.5" customHeight="1" x14ac:dyDescent="0.2">
      <c r="A14" t="s">
        <v>1388</v>
      </c>
      <c r="B14" t="s">
        <v>303</v>
      </c>
      <c r="C14" t="s">
        <v>1990</v>
      </c>
      <c r="D14" t="s">
        <v>1016</v>
      </c>
      <c r="E14" t="s">
        <v>2425</v>
      </c>
      <c r="F14" t="s">
        <v>6</v>
      </c>
      <c r="G14" s="3">
        <v>43518</v>
      </c>
      <c r="H14" s="2">
        <v>205000</v>
      </c>
      <c r="I14" s="12" t="s">
        <v>838</v>
      </c>
      <c r="J14" s="5">
        <v>1</v>
      </c>
      <c r="K14" s="5">
        <f t="shared" si="2"/>
        <v>0</v>
      </c>
      <c r="L14" s="56" t="str">
        <f t="shared" si="3"/>
        <v>AG Real Estate &amp; Associates</v>
      </c>
      <c r="M14" s="5">
        <f t="shared" si="0"/>
        <v>0</v>
      </c>
      <c r="N14" s="5">
        <f t="shared" si="1"/>
        <v>0</v>
      </c>
    </row>
    <row r="15" spans="1:14" ht="13.5" customHeight="1" x14ac:dyDescent="0.2">
      <c r="A15" t="s">
        <v>2071</v>
      </c>
      <c r="B15" t="s">
        <v>303</v>
      </c>
      <c r="C15" t="s">
        <v>1906</v>
      </c>
      <c r="D15" t="s">
        <v>1099</v>
      </c>
      <c r="E15" t="s">
        <v>2338</v>
      </c>
      <c r="F15" t="s">
        <v>6</v>
      </c>
      <c r="G15" s="3">
        <v>43507</v>
      </c>
      <c r="H15" s="2">
        <v>371250</v>
      </c>
      <c r="I15" s="12">
        <v>20190185</v>
      </c>
      <c r="J15" s="5">
        <v>1</v>
      </c>
      <c r="K15" s="5">
        <f t="shared" si="2"/>
        <v>1</v>
      </c>
      <c r="L15" s="56" t="str">
        <f t="shared" si="3"/>
        <v>AG Real Estate &amp; Associates</v>
      </c>
      <c r="M15" s="5">
        <f t="shared" si="0"/>
        <v>0</v>
      </c>
      <c r="N15" s="5">
        <f t="shared" si="1"/>
        <v>0</v>
      </c>
    </row>
    <row r="16" spans="1:14" ht="13.5" customHeight="1" x14ac:dyDescent="0.2">
      <c r="A16" t="s">
        <v>2071</v>
      </c>
      <c r="B16" t="s">
        <v>303</v>
      </c>
      <c r="C16" t="s">
        <v>1222</v>
      </c>
      <c r="D16" t="s">
        <v>1099</v>
      </c>
      <c r="E16" t="s">
        <v>2654</v>
      </c>
      <c r="F16" t="s">
        <v>6</v>
      </c>
      <c r="G16" s="3">
        <v>43545</v>
      </c>
      <c r="H16" s="2">
        <v>185000</v>
      </c>
      <c r="I16" s="12">
        <v>20190341</v>
      </c>
      <c r="J16" s="5">
        <v>1</v>
      </c>
      <c r="K16" s="5">
        <f t="shared" si="2"/>
        <v>1</v>
      </c>
      <c r="L16" s="56" t="str">
        <f t="shared" si="3"/>
        <v>AG Real Estate &amp; Associates</v>
      </c>
      <c r="M16" s="5">
        <f t="shared" si="0"/>
        <v>0</v>
      </c>
      <c r="N16" s="5">
        <f t="shared" si="1"/>
        <v>0</v>
      </c>
    </row>
    <row r="17" spans="1:14" ht="13.5" customHeight="1" x14ac:dyDescent="0.2">
      <c r="A17" t="s">
        <v>342</v>
      </c>
      <c r="B17" t="s">
        <v>303</v>
      </c>
      <c r="C17" t="s">
        <v>813</v>
      </c>
      <c r="D17" t="s">
        <v>1099</v>
      </c>
      <c r="E17" t="s">
        <v>2163</v>
      </c>
      <c r="F17" t="s">
        <v>1249</v>
      </c>
      <c r="G17" s="3">
        <v>43480</v>
      </c>
      <c r="H17" s="2">
        <v>450000</v>
      </c>
      <c r="I17" s="12">
        <v>20182825</v>
      </c>
      <c r="J17" s="5">
        <v>1</v>
      </c>
      <c r="K17" s="5">
        <f t="shared" si="2"/>
        <v>1</v>
      </c>
      <c r="L17" s="56" t="str">
        <f t="shared" si="3"/>
        <v>AG Real Estate &amp; Associates</v>
      </c>
      <c r="M17" s="5">
        <f t="shared" si="0"/>
        <v>0</v>
      </c>
      <c r="N17" s="5">
        <f t="shared" si="1"/>
        <v>0</v>
      </c>
    </row>
    <row r="18" spans="1:14" ht="13.5" customHeight="1" x14ac:dyDescent="0.2">
      <c r="A18" t="s">
        <v>710</v>
      </c>
      <c r="B18" t="s">
        <v>303</v>
      </c>
      <c r="C18" t="s">
        <v>1629</v>
      </c>
      <c r="D18" t="s">
        <v>1840</v>
      </c>
      <c r="E18" t="s">
        <v>2952</v>
      </c>
      <c r="F18" t="s">
        <v>6</v>
      </c>
      <c r="G18" s="3">
        <v>43579</v>
      </c>
      <c r="H18" s="2">
        <v>185500</v>
      </c>
      <c r="I18" s="12">
        <v>20190772</v>
      </c>
      <c r="J18" s="5">
        <v>1</v>
      </c>
      <c r="K18" s="5">
        <f t="shared" si="2"/>
        <v>1</v>
      </c>
      <c r="L18" s="56" t="str">
        <f>IF(B18="",#REF!,B18)</f>
        <v>AG Real Estate &amp; Associates</v>
      </c>
      <c r="M18" s="5">
        <f t="shared" si="0"/>
        <v>0</v>
      </c>
      <c r="N18" s="5">
        <f t="shared" si="1"/>
        <v>0</v>
      </c>
    </row>
    <row r="19" spans="1:14" ht="13.5" customHeight="1" x14ac:dyDescent="0.2">
      <c r="A19" t="s">
        <v>1125</v>
      </c>
      <c r="B19" t="s">
        <v>303</v>
      </c>
      <c r="C19" t="s">
        <v>1629</v>
      </c>
      <c r="D19" t="s">
        <v>1840</v>
      </c>
      <c r="E19" t="s">
        <v>2814</v>
      </c>
      <c r="F19" t="s">
        <v>6</v>
      </c>
      <c r="G19" s="3">
        <v>43563</v>
      </c>
      <c r="H19" s="2">
        <v>263500</v>
      </c>
      <c r="I19" s="12">
        <v>20190515</v>
      </c>
      <c r="J19" s="5">
        <v>1</v>
      </c>
      <c r="K19" s="5">
        <f t="shared" si="2"/>
        <v>1</v>
      </c>
      <c r="L19" s="56" t="str">
        <f t="shared" si="3"/>
        <v>AG Real Estate &amp; Associates</v>
      </c>
      <c r="M19" s="5">
        <f t="shared" si="0"/>
        <v>0</v>
      </c>
      <c r="N19" s="5">
        <f t="shared" si="1"/>
        <v>0</v>
      </c>
    </row>
    <row r="20" spans="1:14" ht="13.5" customHeight="1" x14ac:dyDescent="0.2">
      <c r="A20" t="s">
        <v>710</v>
      </c>
      <c r="B20" t="s">
        <v>303</v>
      </c>
      <c r="C20" t="s">
        <v>908</v>
      </c>
      <c r="D20" t="s">
        <v>5</v>
      </c>
      <c r="E20" t="s">
        <v>2923</v>
      </c>
      <c r="F20" t="s">
        <v>1249</v>
      </c>
      <c r="G20" s="3">
        <v>43574</v>
      </c>
      <c r="H20" s="2">
        <v>348000</v>
      </c>
      <c r="I20" s="12">
        <v>20190644</v>
      </c>
      <c r="J20" s="5">
        <v>1</v>
      </c>
      <c r="K20" s="5">
        <f t="shared" si="2"/>
        <v>1</v>
      </c>
      <c r="L20" s="56" t="str">
        <f>IF(B20="",#REF!,B20)</f>
        <v>AG Real Estate &amp; Associates</v>
      </c>
      <c r="M20" s="5">
        <f t="shared" si="0"/>
        <v>0</v>
      </c>
      <c r="N20" s="5">
        <f t="shared" si="1"/>
        <v>0</v>
      </c>
    </row>
    <row r="21" spans="1:14" ht="13.5" customHeight="1" x14ac:dyDescent="0.2">
      <c r="A21" t="s">
        <v>710</v>
      </c>
      <c r="B21" t="s">
        <v>303</v>
      </c>
      <c r="C21" t="s">
        <v>1691</v>
      </c>
      <c r="D21" t="s">
        <v>5</v>
      </c>
      <c r="E21" t="s">
        <v>3067</v>
      </c>
      <c r="F21" t="s">
        <v>6</v>
      </c>
      <c r="G21" s="3">
        <v>43591</v>
      </c>
      <c r="H21" s="2">
        <v>64000</v>
      </c>
      <c r="I21" s="12">
        <v>20190864</v>
      </c>
      <c r="J21" s="5">
        <v>1</v>
      </c>
      <c r="K21" s="5">
        <f t="shared" si="2"/>
        <v>1</v>
      </c>
      <c r="L21" s="56" t="str">
        <f t="shared" si="3"/>
        <v>AG Real Estate &amp; Associates</v>
      </c>
      <c r="M21" s="5">
        <f t="shared" si="0"/>
        <v>0</v>
      </c>
      <c r="N21" s="5">
        <f t="shared" si="1"/>
        <v>0</v>
      </c>
    </row>
    <row r="22" spans="1:14" ht="13.5" customHeight="1" x14ac:dyDescent="0.2">
      <c r="A22" t="s">
        <v>342</v>
      </c>
      <c r="B22" t="s">
        <v>303</v>
      </c>
      <c r="C22" t="s">
        <v>908</v>
      </c>
      <c r="D22" t="s">
        <v>5</v>
      </c>
      <c r="E22" t="s">
        <v>2113</v>
      </c>
      <c r="F22" t="s">
        <v>6</v>
      </c>
      <c r="G22" s="3">
        <v>43469</v>
      </c>
      <c r="H22" s="2">
        <v>499900</v>
      </c>
      <c r="I22" s="12">
        <v>20182635</v>
      </c>
      <c r="J22" s="5">
        <v>1</v>
      </c>
      <c r="K22" s="5">
        <f t="shared" si="2"/>
        <v>1</v>
      </c>
      <c r="L22" s="56" t="str">
        <f t="shared" si="3"/>
        <v>AG Real Estate &amp; Associates</v>
      </c>
      <c r="M22" s="5">
        <f t="shared" si="0"/>
        <v>0</v>
      </c>
      <c r="N22" s="5">
        <f t="shared" si="1"/>
        <v>0</v>
      </c>
    </row>
    <row r="23" spans="1:14" ht="13.5" customHeight="1" x14ac:dyDescent="0.2">
      <c r="A23" t="s">
        <v>1125</v>
      </c>
      <c r="B23" t="s">
        <v>303</v>
      </c>
      <c r="C23" t="s">
        <v>852</v>
      </c>
      <c r="D23" t="s">
        <v>1258</v>
      </c>
      <c r="E23" t="s">
        <v>2634</v>
      </c>
      <c r="F23" t="s">
        <v>6</v>
      </c>
      <c r="G23" s="3">
        <v>43543</v>
      </c>
      <c r="H23" s="2">
        <v>209900</v>
      </c>
      <c r="I23" s="12" t="s">
        <v>838</v>
      </c>
      <c r="J23" s="5">
        <v>1</v>
      </c>
      <c r="K23" s="5">
        <f t="shared" si="2"/>
        <v>0</v>
      </c>
      <c r="L23" s="56" t="str">
        <f t="shared" si="3"/>
        <v>AG Real Estate &amp; Associates</v>
      </c>
      <c r="M23" s="5">
        <f t="shared" si="0"/>
        <v>0</v>
      </c>
      <c r="N23" s="5">
        <f t="shared" si="1"/>
        <v>0</v>
      </c>
    </row>
    <row r="24" spans="1:14" ht="13.5" customHeight="1" x14ac:dyDescent="0.2">
      <c r="A24" t="s">
        <v>1125</v>
      </c>
      <c r="B24" t="s">
        <v>303</v>
      </c>
      <c r="C24" t="s">
        <v>1038</v>
      </c>
      <c r="D24" t="s">
        <v>1258</v>
      </c>
      <c r="E24" t="s">
        <v>3085</v>
      </c>
      <c r="F24" t="s">
        <v>216</v>
      </c>
      <c r="G24" s="3">
        <v>43592</v>
      </c>
      <c r="H24" s="2">
        <v>230000</v>
      </c>
      <c r="I24" s="12" t="s">
        <v>838</v>
      </c>
      <c r="J24" s="5">
        <v>1</v>
      </c>
      <c r="K24" s="5">
        <f t="shared" si="2"/>
        <v>0</v>
      </c>
      <c r="L24" s="56" t="str">
        <f t="shared" si="3"/>
        <v>AG Real Estate &amp; Associates</v>
      </c>
      <c r="M24" s="5">
        <f t="shared" si="0"/>
        <v>0</v>
      </c>
      <c r="N24" s="5">
        <f t="shared" si="1"/>
        <v>0</v>
      </c>
    </row>
    <row r="25" spans="1:14" ht="13.5" customHeight="1" x14ac:dyDescent="0.2">
      <c r="A25" t="s">
        <v>710</v>
      </c>
      <c r="B25" t="s">
        <v>303</v>
      </c>
      <c r="C25" t="s">
        <v>113</v>
      </c>
      <c r="D25" t="s">
        <v>559</v>
      </c>
      <c r="E25" t="s">
        <v>3233</v>
      </c>
      <c r="F25" t="s">
        <v>6</v>
      </c>
      <c r="G25" s="3">
        <v>43607</v>
      </c>
      <c r="H25" s="2">
        <v>87000</v>
      </c>
      <c r="I25" s="12">
        <v>20190872</v>
      </c>
      <c r="J25" s="5">
        <v>1</v>
      </c>
      <c r="K25" s="5">
        <f t="shared" si="2"/>
        <v>1</v>
      </c>
      <c r="L25" s="56" t="str">
        <f t="shared" si="3"/>
        <v>AG Real Estate &amp; Associates</v>
      </c>
      <c r="M25" s="5">
        <f t="shared" si="0"/>
        <v>0</v>
      </c>
      <c r="N25" s="5">
        <f t="shared" si="1"/>
        <v>0</v>
      </c>
    </row>
    <row r="26" spans="1:14" ht="13.5" customHeight="1" x14ac:dyDescent="0.2">
      <c r="A26" t="s">
        <v>1388</v>
      </c>
      <c r="B26" t="s">
        <v>303</v>
      </c>
      <c r="C26" t="s">
        <v>113</v>
      </c>
      <c r="D26" t="s">
        <v>559</v>
      </c>
      <c r="E26" t="s">
        <v>2223</v>
      </c>
      <c r="F26" t="s">
        <v>6</v>
      </c>
      <c r="G26" s="3">
        <v>43490</v>
      </c>
      <c r="H26" s="2">
        <v>200000</v>
      </c>
      <c r="I26" s="12">
        <v>20182848</v>
      </c>
      <c r="J26" s="5">
        <v>1</v>
      </c>
      <c r="K26" s="5">
        <f t="shared" si="2"/>
        <v>1</v>
      </c>
      <c r="L26" s="56" t="str">
        <f t="shared" si="3"/>
        <v>AG Real Estate &amp; Associates</v>
      </c>
      <c r="M26" s="5">
        <f t="shared" si="0"/>
        <v>0</v>
      </c>
      <c r="N26" s="5">
        <f t="shared" si="1"/>
        <v>0</v>
      </c>
    </row>
    <row r="27" spans="1:14" ht="13.5" customHeight="1" x14ac:dyDescent="0.2">
      <c r="A27" t="s">
        <v>342</v>
      </c>
      <c r="B27" t="s">
        <v>303</v>
      </c>
      <c r="C27" t="s">
        <v>1855</v>
      </c>
      <c r="D27" t="s">
        <v>1854</v>
      </c>
      <c r="E27" t="s">
        <v>2824</v>
      </c>
      <c r="F27" t="s">
        <v>6</v>
      </c>
      <c r="G27" s="3">
        <v>43564</v>
      </c>
      <c r="H27" s="2">
        <v>197000</v>
      </c>
      <c r="I27" s="12">
        <v>20190524</v>
      </c>
      <c r="J27" s="5">
        <v>1</v>
      </c>
      <c r="K27" s="5">
        <f t="shared" si="2"/>
        <v>1</v>
      </c>
      <c r="L27" s="56" t="str">
        <f t="shared" si="3"/>
        <v>AG Real Estate &amp; Associates</v>
      </c>
      <c r="M27" s="5">
        <f t="shared" si="0"/>
        <v>0</v>
      </c>
      <c r="N27" s="5">
        <f t="shared" si="1"/>
        <v>0</v>
      </c>
    </row>
    <row r="28" spans="1:14" ht="13.5" customHeight="1" x14ac:dyDescent="0.2">
      <c r="A28" t="s">
        <v>2071</v>
      </c>
      <c r="B28" t="s">
        <v>303</v>
      </c>
      <c r="C28" t="s">
        <v>842</v>
      </c>
      <c r="D28" t="s">
        <v>1940</v>
      </c>
      <c r="E28" t="s">
        <v>3047</v>
      </c>
      <c r="F28" t="s">
        <v>425</v>
      </c>
      <c r="G28" s="3">
        <v>43588</v>
      </c>
      <c r="H28" s="2">
        <v>160000</v>
      </c>
      <c r="I28" s="12" t="s">
        <v>838</v>
      </c>
      <c r="J28" s="5">
        <v>1</v>
      </c>
      <c r="K28" s="5">
        <f t="shared" si="2"/>
        <v>0</v>
      </c>
      <c r="L28" s="56" t="str">
        <f t="shared" si="3"/>
        <v>AG Real Estate &amp; Associates</v>
      </c>
      <c r="M28" s="5">
        <f t="shared" si="0"/>
        <v>0</v>
      </c>
      <c r="N28" s="5">
        <f t="shared" si="1"/>
        <v>0</v>
      </c>
    </row>
    <row r="29" spans="1:14" ht="13.5" customHeight="1" x14ac:dyDescent="0.2">
      <c r="A29" t="s">
        <v>1902</v>
      </c>
      <c r="B29" t="s">
        <v>1546</v>
      </c>
      <c r="C29" t="s">
        <v>66</v>
      </c>
      <c r="D29" t="s">
        <v>1036</v>
      </c>
      <c r="E29" t="s">
        <v>3169</v>
      </c>
      <c r="F29" t="s">
        <v>6</v>
      </c>
      <c r="G29" s="3">
        <v>43600</v>
      </c>
      <c r="H29" s="2">
        <v>135000</v>
      </c>
      <c r="I29" s="12" t="s">
        <v>838</v>
      </c>
      <c r="J29" s="5">
        <v>1</v>
      </c>
      <c r="K29" s="5">
        <f t="shared" si="2"/>
        <v>0</v>
      </c>
      <c r="L29" s="56" t="str">
        <f t="shared" si="3"/>
        <v>Alamo Real Estate</v>
      </c>
      <c r="M29" s="5">
        <f t="shared" si="0"/>
        <v>0</v>
      </c>
      <c r="N29" s="5">
        <f t="shared" si="1"/>
        <v>0</v>
      </c>
    </row>
    <row r="30" spans="1:14" ht="13.5" customHeight="1" x14ac:dyDescent="0.2">
      <c r="A30" t="s">
        <v>1939</v>
      </c>
      <c r="B30" t="s">
        <v>1546</v>
      </c>
      <c r="C30" t="s">
        <v>1531</v>
      </c>
      <c r="D30" t="s">
        <v>1707</v>
      </c>
      <c r="E30" t="s">
        <v>2687</v>
      </c>
      <c r="F30" t="s">
        <v>6</v>
      </c>
      <c r="G30" s="3">
        <v>43549</v>
      </c>
      <c r="H30" s="2">
        <v>50000</v>
      </c>
      <c r="I30" s="12" t="s">
        <v>838</v>
      </c>
      <c r="J30" s="5">
        <v>1</v>
      </c>
      <c r="K30" s="5">
        <f t="shared" si="2"/>
        <v>0</v>
      </c>
      <c r="L30" s="56" t="str">
        <f t="shared" si="3"/>
        <v>Alamo Real Estate</v>
      </c>
      <c r="M30" s="5">
        <f t="shared" si="0"/>
        <v>0</v>
      </c>
      <c r="N30" s="5">
        <f t="shared" si="1"/>
        <v>0</v>
      </c>
    </row>
    <row r="31" spans="1:14" ht="13.5" customHeight="1" x14ac:dyDescent="0.2">
      <c r="A31" t="s">
        <v>1939</v>
      </c>
      <c r="B31" t="s">
        <v>1546</v>
      </c>
      <c r="C31" t="s">
        <v>1109</v>
      </c>
      <c r="D31" t="s">
        <v>1842</v>
      </c>
      <c r="E31" t="s">
        <v>2832</v>
      </c>
      <c r="F31" t="s">
        <v>6</v>
      </c>
      <c r="G31" s="3">
        <v>43565</v>
      </c>
      <c r="H31" s="2">
        <v>108500</v>
      </c>
      <c r="I31" s="12">
        <v>20190239</v>
      </c>
      <c r="J31" s="5">
        <v>1</v>
      </c>
      <c r="K31" s="5">
        <f t="shared" si="2"/>
        <v>1</v>
      </c>
      <c r="L31" s="56" t="str">
        <f t="shared" si="3"/>
        <v>Alamo Real Estate</v>
      </c>
      <c r="M31" s="5">
        <f t="shared" si="0"/>
        <v>0</v>
      </c>
      <c r="N31" s="5">
        <f t="shared" si="1"/>
        <v>0</v>
      </c>
    </row>
    <row r="32" spans="1:14" ht="13.5" customHeight="1" x14ac:dyDescent="0.2">
      <c r="A32" t="s">
        <v>2403</v>
      </c>
      <c r="B32" t="s">
        <v>1546</v>
      </c>
      <c r="C32" t="s">
        <v>357</v>
      </c>
      <c r="D32" t="s">
        <v>1099</v>
      </c>
      <c r="E32" t="s">
        <v>2780</v>
      </c>
      <c r="F32" t="s">
        <v>6</v>
      </c>
      <c r="G32" s="3">
        <v>43558</v>
      </c>
      <c r="H32" s="2">
        <v>70000</v>
      </c>
      <c r="I32" s="12" t="s">
        <v>838</v>
      </c>
      <c r="J32" s="5">
        <v>1</v>
      </c>
      <c r="K32" s="5">
        <f t="shared" si="2"/>
        <v>0</v>
      </c>
      <c r="L32" s="56" t="str">
        <f t="shared" si="3"/>
        <v>Alamo Real Estate</v>
      </c>
      <c r="M32" s="5">
        <f t="shared" si="0"/>
        <v>0</v>
      </c>
      <c r="N32" s="5">
        <f t="shared" si="1"/>
        <v>0</v>
      </c>
    </row>
    <row r="33" spans="1:14" ht="13.5" customHeight="1" x14ac:dyDescent="0.2">
      <c r="A33" t="s">
        <v>2865</v>
      </c>
      <c r="B33" t="s">
        <v>2083</v>
      </c>
      <c r="C33" t="s">
        <v>1898</v>
      </c>
      <c r="D33" t="s">
        <v>1475</v>
      </c>
      <c r="E33" t="s">
        <v>2953</v>
      </c>
      <c r="F33" t="s">
        <v>123</v>
      </c>
      <c r="G33" s="3">
        <v>43579</v>
      </c>
      <c r="H33" s="2">
        <v>155000</v>
      </c>
      <c r="I33" s="12" t="s">
        <v>838</v>
      </c>
      <c r="J33" s="5">
        <v>1</v>
      </c>
      <c r="K33" s="5">
        <f t="shared" si="2"/>
        <v>0</v>
      </c>
      <c r="L33" s="56" t="str">
        <f t="shared" si="3"/>
        <v>All City Real Estate</v>
      </c>
      <c r="M33" s="5">
        <f t="shared" si="0"/>
        <v>0</v>
      </c>
      <c r="N33" s="5">
        <f t="shared" si="1"/>
        <v>0</v>
      </c>
    </row>
    <row r="34" spans="1:14" ht="13.5" customHeight="1" x14ac:dyDescent="0.2">
      <c r="A34" t="s">
        <v>2865</v>
      </c>
      <c r="B34" t="s">
        <v>2083</v>
      </c>
      <c r="C34" t="s">
        <v>357</v>
      </c>
      <c r="D34" t="s">
        <v>1099</v>
      </c>
      <c r="E34" t="s">
        <v>2866</v>
      </c>
      <c r="F34" t="s">
        <v>1249</v>
      </c>
      <c r="G34" s="3">
        <v>43567</v>
      </c>
      <c r="H34" s="2">
        <v>222000</v>
      </c>
      <c r="I34" s="12" t="s">
        <v>838</v>
      </c>
      <c r="J34" s="5">
        <v>1</v>
      </c>
      <c r="K34" s="5">
        <f t="shared" si="2"/>
        <v>0</v>
      </c>
      <c r="L34" s="56" t="str">
        <f t="shared" si="3"/>
        <v>All City Real Estate</v>
      </c>
      <c r="M34" s="5">
        <f t="shared" si="0"/>
        <v>0</v>
      </c>
      <c r="N34" s="5">
        <f t="shared" si="1"/>
        <v>0</v>
      </c>
    </row>
    <row r="35" spans="1:14" ht="13.5" customHeight="1" x14ac:dyDescent="0.2">
      <c r="A35" t="s">
        <v>1451</v>
      </c>
      <c r="B35" t="s">
        <v>1915</v>
      </c>
      <c r="C35" t="s">
        <v>1451</v>
      </c>
      <c r="D35" t="s">
        <v>1915</v>
      </c>
      <c r="E35" t="s">
        <v>2211</v>
      </c>
      <c r="F35" t="s">
        <v>8</v>
      </c>
      <c r="G35" s="3">
        <v>43489</v>
      </c>
      <c r="H35" s="2">
        <v>176900</v>
      </c>
      <c r="I35" s="12" t="s">
        <v>838</v>
      </c>
      <c r="J35" s="5">
        <v>1</v>
      </c>
      <c r="K35" s="5">
        <f t="shared" si="2"/>
        <v>0</v>
      </c>
      <c r="L35" s="56" t="str">
        <f t="shared" si="3"/>
        <v>Amazing Realty LLC</v>
      </c>
      <c r="M35" s="5">
        <f t="shared" si="0"/>
        <v>1</v>
      </c>
      <c r="N35" s="5">
        <f t="shared" si="1"/>
        <v>0</v>
      </c>
    </row>
    <row r="36" spans="1:14" ht="13.5" customHeight="1" x14ac:dyDescent="0.2">
      <c r="A36" t="s">
        <v>1451</v>
      </c>
      <c r="B36" t="s">
        <v>1915</v>
      </c>
      <c r="C36" t="s">
        <v>1451</v>
      </c>
      <c r="D36" t="s">
        <v>1915</v>
      </c>
      <c r="E36" t="s">
        <v>2488</v>
      </c>
      <c r="F36" t="s">
        <v>123</v>
      </c>
      <c r="G36" s="3">
        <v>43525</v>
      </c>
      <c r="H36" s="2">
        <v>150000</v>
      </c>
      <c r="I36" s="12" t="s">
        <v>838</v>
      </c>
      <c r="J36" s="5">
        <v>1</v>
      </c>
      <c r="K36" s="5">
        <f t="shared" si="2"/>
        <v>0</v>
      </c>
      <c r="L36" s="56" t="str">
        <f t="shared" si="3"/>
        <v>Amazing Realty LLC</v>
      </c>
      <c r="M36" s="5">
        <f t="shared" si="0"/>
        <v>1</v>
      </c>
      <c r="N36" s="5">
        <f t="shared" si="1"/>
        <v>0</v>
      </c>
    </row>
    <row r="37" spans="1:14" ht="13.5" customHeight="1" x14ac:dyDescent="0.2">
      <c r="A37" t="s">
        <v>1549</v>
      </c>
      <c r="B37" t="s">
        <v>1915</v>
      </c>
      <c r="C37" t="s">
        <v>1400</v>
      </c>
      <c r="D37" t="s">
        <v>1842</v>
      </c>
      <c r="E37" t="s">
        <v>2658</v>
      </c>
      <c r="F37" t="s">
        <v>6</v>
      </c>
      <c r="G37" s="3">
        <v>43545</v>
      </c>
      <c r="H37" s="2">
        <v>125000</v>
      </c>
      <c r="I37" s="12" t="s">
        <v>838</v>
      </c>
      <c r="J37" s="5">
        <v>1</v>
      </c>
      <c r="K37" s="5">
        <f t="shared" si="2"/>
        <v>0</v>
      </c>
      <c r="L37" s="56" t="str">
        <f t="shared" si="3"/>
        <v>Amazing Realty LLC</v>
      </c>
      <c r="M37" s="5">
        <f t="shared" si="0"/>
        <v>0</v>
      </c>
      <c r="N37" s="5">
        <f t="shared" si="1"/>
        <v>0</v>
      </c>
    </row>
    <row r="38" spans="1:14" ht="13.5" customHeight="1" x14ac:dyDescent="0.2">
      <c r="A38" t="s">
        <v>2683</v>
      </c>
      <c r="B38" t="s">
        <v>1915</v>
      </c>
      <c r="C38" t="s">
        <v>2010</v>
      </c>
      <c r="D38" t="s">
        <v>1286</v>
      </c>
      <c r="E38" t="s">
        <v>2684</v>
      </c>
      <c r="F38" t="s">
        <v>6</v>
      </c>
      <c r="G38" s="3">
        <v>43546</v>
      </c>
      <c r="H38" s="2">
        <v>120000</v>
      </c>
      <c r="I38" s="12" t="s">
        <v>838</v>
      </c>
      <c r="J38" s="5">
        <v>1</v>
      </c>
      <c r="K38" s="5">
        <f t="shared" si="2"/>
        <v>0</v>
      </c>
      <c r="L38" s="56" t="str">
        <f>IF(B38="",#REF!,B38)</f>
        <v>Amazing Realty LLC</v>
      </c>
      <c r="M38" s="5">
        <f t="shared" si="0"/>
        <v>0</v>
      </c>
      <c r="N38" s="5">
        <f t="shared" si="1"/>
        <v>0</v>
      </c>
    </row>
    <row r="39" spans="1:14" ht="13.5" customHeight="1" x14ac:dyDescent="0.2">
      <c r="A39" t="s">
        <v>1451</v>
      </c>
      <c r="B39" t="s">
        <v>1915</v>
      </c>
      <c r="C39" t="s">
        <v>1888</v>
      </c>
      <c r="D39" t="s">
        <v>1840</v>
      </c>
      <c r="E39" t="s">
        <v>2491</v>
      </c>
      <c r="F39" t="s">
        <v>123</v>
      </c>
      <c r="G39" s="3">
        <v>43525</v>
      </c>
      <c r="H39" s="2">
        <v>189900</v>
      </c>
      <c r="I39" s="12" t="s">
        <v>838</v>
      </c>
      <c r="J39" s="5">
        <v>1</v>
      </c>
      <c r="K39" s="5">
        <f t="shared" si="2"/>
        <v>0</v>
      </c>
      <c r="L39" s="56" t="str">
        <f t="shared" si="3"/>
        <v>Amazing Realty LLC</v>
      </c>
      <c r="M39" s="5">
        <f t="shared" si="0"/>
        <v>0</v>
      </c>
      <c r="N39" s="5">
        <f t="shared" si="1"/>
        <v>0</v>
      </c>
    </row>
    <row r="40" spans="1:14" ht="13.5" customHeight="1" x14ac:dyDescent="0.2">
      <c r="A40" t="s">
        <v>2683</v>
      </c>
      <c r="B40" t="s">
        <v>1915</v>
      </c>
      <c r="C40" t="s">
        <v>908</v>
      </c>
      <c r="D40" t="s">
        <v>5</v>
      </c>
      <c r="E40" t="s">
        <v>2831</v>
      </c>
      <c r="F40" t="s">
        <v>6</v>
      </c>
      <c r="G40" s="3">
        <v>43564</v>
      </c>
      <c r="H40" s="2">
        <v>38500</v>
      </c>
      <c r="I40" s="12" t="s">
        <v>838</v>
      </c>
      <c r="J40" s="5">
        <v>1</v>
      </c>
      <c r="K40" s="5">
        <f t="shared" si="2"/>
        <v>0</v>
      </c>
      <c r="L40" s="56" t="str">
        <f t="shared" si="3"/>
        <v>Amazing Realty LLC</v>
      </c>
      <c r="M40" s="5">
        <f t="shared" si="0"/>
        <v>0</v>
      </c>
      <c r="N40" s="5">
        <f t="shared" si="1"/>
        <v>0</v>
      </c>
    </row>
    <row r="41" spans="1:14" ht="13.5" customHeight="1" x14ac:dyDescent="0.2">
      <c r="A41" t="s">
        <v>1549</v>
      </c>
      <c r="B41" t="s">
        <v>1915</v>
      </c>
      <c r="C41" t="s">
        <v>1210</v>
      </c>
      <c r="D41" t="s">
        <v>991</v>
      </c>
      <c r="E41" t="s">
        <v>2399</v>
      </c>
      <c r="F41" t="s">
        <v>6</v>
      </c>
      <c r="G41" s="3">
        <v>43516</v>
      </c>
      <c r="H41" s="2">
        <v>71000</v>
      </c>
      <c r="I41" s="12">
        <v>20191368</v>
      </c>
      <c r="J41" s="5">
        <v>1</v>
      </c>
      <c r="K41" s="5">
        <f t="shared" si="2"/>
        <v>1</v>
      </c>
      <c r="L41" s="56" t="str">
        <f t="shared" si="3"/>
        <v>Amazing Realty LLC</v>
      </c>
      <c r="M41" s="5">
        <f t="shared" si="0"/>
        <v>0</v>
      </c>
      <c r="N41" s="5">
        <f t="shared" si="1"/>
        <v>0</v>
      </c>
    </row>
    <row r="42" spans="1:14" ht="13.5" customHeight="1" x14ac:dyDescent="0.2">
      <c r="A42" t="s">
        <v>1549</v>
      </c>
      <c r="B42" t="s">
        <v>1915</v>
      </c>
      <c r="C42" t="s">
        <v>2012</v>
      </c>
      <c r="D42" t="s">
        <v>1976</v>
      </c>
      <c r="E42" t="s">
        <v>2155</v>
      </c>
      <c r="F42" t="s">
        <v>111</v>
      </c>
      <c r="G42" s="3">
        <v>43480</v>
      </c>
      <c r="H42" s="2">
        <v>265250</v>
      </c>
      <c r="I42" s="12" t="s">
        <v>838</v>
      </c>
      <c r="J42" s="5">
        <v>1</v>
      </c>
      <c r="K42" s="5">
        <f t="shared" si="2"/>
        <v>0</v>
      </c>
      <c r="L42" s="56" t="str">
        <f t="shared" si="3"/>
        <v>Amazing Realty LLC</v>
      </c>
      <c r="M42" s="5">
        <f t="shared" si="0"/>
        <v>0</v>
      </c>
      <c r="N42" s="5">
        <f t="shared" si="1"/>
        <v>0</v>
      </c>
    </row>
    <row r="43" spans="1:14" ht="13.5" customHeight="1" x14ac:dyDescent="0.2">
      <c r="A43" t="s">
        <v>1451</v>
      </c>
      <c r="B43" t="s">
        <v>1915</v>
      </c>
      <c r="C43" t="s">
        <v>1855</v>
      </c>
      <c r="D43" t="s">
        <v>1854</v>
      </c>
      <c r="E43" t="s">
        <v>2619</v>
      </c>
      <c r="F43" t="s">
        <v>301</v>
      </c>
      <c r="G43" s="3">
        <v>43539</v>
      </c>
      <c r="H43" s="2">
        <v>79350</v>
      </c>
      <c r="I43" s="12" t="s">
        <v>838</v>
      </c>
      <c r="J43" s="5">
        <v>1</v>
      </c>
      <c r="K43" s="5">
        <f t="shared" si="2"/>
        <v>0</v>
      </c>
      <c r="L43" s="56" t="str">
        <f t="shared" si="3"/>
        <v>Amazing Realty LLC</v>
      </c>
      <c r="M43" s="5">
        <f t="shared" si="0"/>
        <v>0</v>
      </c>
      <c r="N43" s="5">
        <f t="shared" si="1"/>
        <v>0</v>
      </c>
    </row>
    <row r="44" spans="1:14" ht="13.5" customHeight="1" x14ac:dyDescent="0.2">
      <c r="A44" t="s">
        <v>2006</v>
      </c>
      <c r="B44" t="s">
        <v>372</v>
      </c>
      <c r="C44" t="s">
        <v>1182</v>
      </c>
      <c r="D44" t="s">
        <v>1840</v>
      </c>
      <c r="E44" t="s">
        <v>2152</v>
      </c>
      <c r="F44" t="s">
        <v>1249</v>
      </c>
      <c r="G44" s="3">
        <v>43479</v>
      </c>
      <c r="H44" s="2">
        <v>414750</v>
      </c>
      <c r="I44" s="12">
        <v>20182761</v>
      </c>
      <c r="J44" s="5">
        <v>1</v>
      </c>
      <c r="K44" s="5">
        <f t="shared" si="2"/>
        <v>1</v>
      </c>
      <c r="L44" s="56" t="str">
        <f t="shared" si="3"/>
        <v>Baylor University Real Estate Services</v>
      </c>
      <c r="M44" s="5">
        <f t="shared" si="0"/>
        <v>0</v>
      </c>
      <c r="N44" s="5">
        <f t="shared" si="1"/>
        <v>0</v>
      </c>
    </row>
    <row r="45" spans="1:14" ht="13.5" customHeight="1" x14ac:dyDescent="0.2">
      <c r="A45" t="s">
        <v>1081</v>
      </c>
      <c r="B45" t="s">
        <v>1036</v>
      </c>
      <c r="C45" t="s">
        <v>710</v>
      </c>
      <c r="D45" t="s">
        <v>303</v>
      </c>
      <c r="E45" t="s">
        <v>2820</v>
      </c>
      <c r="F45" t="s">
        <v>7</v>
      </c>
      <c r="G45" s="3">
        <v>43563</v>
      </c>
      <c r="H45" s="2">
        <v>310000</v>
      </c>
      <c r="I45" s="12" t="s">
        <v>838</v>
      </c>
      <c r="J45" s="5">
        <v>1</v>
      </c>
      <c r="K45" s="5">
        <f t="shared" si="2"/>
        <v>0</v>
      </c>
      <c r="L45" s="56" t="str">
        <f t="shared" si="3"/>
        <v>Bentwood Realty</v>
      </c>
      <c r="M45" s="5">
        <f t="shared" si="0"/>
        <v>0</v>
      </c>
      <c r="N45" s="5">
        <f t="shared" si="1"/>
        <v>0</v>
      </c>
    </row>
    <row r="46" spans="1:14" ht="13.5" customHeight="1" x14ac:dyDescent="0.2">
      <c r="A46" t="s">
        <v>1234</v>
      </c>
      <c r="B46" t="s">
        <v>1036</v>
      </c>
      <c r="C46" t="s">
        <v>112</v>
      </c>
      <c r="D46" t="s">
        <v>1036</v>
      </c>
      <c r="E46" t="s">
        <v>2098</v>
      </c>
      <c r="F46" t="s">
        <v>121</v>
      </c>
      <c r="G46" s="3">
        <v>43467</v>
      </c>
      <c r="H46" s="2">
        <v>135000</v>
      </c>
      <c r="I46" s="12" t="s">
        <v>838</v>
      </c>
      <c r="J46" s="5">
        <v>1</v>
      </c>
      <c r="K46" s="5">
        <f t="shared" si="2"/>
        <v>0</v>
      </c>
      <c r="L46" s="56" t="str">
        <f t="shared" si="3"/>
        <v>Bentwood Realty</v>
      </c>
      <c r="M46" s="5">
        <f t="shared" si="0"/>
        <v>1</v>
      </c>
      <c r="N46" s="5">
        <f t="shared" si="1"/>
        <v>0</v>
      </c>
    </row>
    <row r="47" spans="1:14" ht="13.5" customHeight="1" x14ac:dyDescent="0.2">
      <c r="A47" t="s">
        <v>1913</v>
      </c>
      <c r="B47" t="s">
        <v>1036</v>
      </c>
      <c r="C47" t="s">
        <v>1913</v>
      </c>
      <c r="D47" t="s">
        <v>1036</v>
      </c>
      <c r="E47" t="s">
        <v>2244</v>
      </c>
      <c r="F47" t="s">
        <v>123</v>
      </c>
      <c r="G47" s="3">
        <v>43495</v>
      </c>
      <c r="H47" s="2">
        <v>331500</v>
      </c>
      <c r="I47" s="12" t="s">
        <v>838</v>
      </c>
      <c r="J47" s="5">
        <v>1</v>
      </c>
      <c r="K47" s="5">
        <f t="shared" si="2"/>
        <v>0</v>
      </c>
      <c r="L47" s="56" t="str">
        <f t="shared" si="3"/>
        <v>Bentwood Realty</v>
      </c>
      <c r="M47" s="5">
        <f t="shared" si="0"/>
        <v>1</v>
      </c>
      <c r="N47" s="5">
        <f t="shared" si="1"/>
        <v>0</v>
      </c>
    </row>
    <row r="48" spans="1:14" ht="13.5" customHeight="1" x14ac:dyDescent="0.2">
      <c r="A48" t="s">
        <v>719</v>
      </c>
      <c r="B48" t="s">
        <v>1036</v>
      </c>
      <c r="C48" t="s">
        <v>719</v>
      </c>
      <c r="D48" t="s">
        <v>1036</v>
      </c>
      <c r="E48" t="s">
        <v>883</v>
      </c>
      <c r="F48" t="s">
        <v>6</v>
      </c>
      <c r="G48" s="3">
        <v>43592</v>
      </c>
      <c r="H48" s="2">
        <v>239900</v>
      </c>
      <c r="I48" s="12" t="s">
        <v>838</v>
      </c>
      <c r="J48" s="5">
        <v>1</v>
      </c>
      <c r="K48" s="5">
        <f t="shared" si="2"/>
        <v>0</v>
      </c>
      <c r="L48" s="56" t="str">
        <f t="shared" si="3"/>
        <v>Bentwood Realty</v>
      </c>
      <c r="M48" s="5">
        <f t="shared" si="0"/>
        <v>1</v>
      </c>
      <c r="N48" s="5">
        <f t="shared" si="1"/>
        <v>0</v>
      </c>
    </row>
    <row r="49" spans="1:14" ht="13.5" customHeight="1" x14ac:dyDescent="0.2">
      <c r="A49" t="s">
        <v>719</v>
      </c>
      <c r="B49" t="s">
        <v>1036</v>
      </c>
      <c r="C49" t="s">
        <v>1698</v>
      </c>
      <c r="D49" t="s">
        <v>1036</v>
      </c>
      <c r="E49" t="s">
        <v>2568</v>
      </c>
      <c r="F49" t="s">
        <v>6</v>
      </c>
      <c r="G49" s="3">
        <v>43535</v>
      </c>
      <c r="H49" s="2">
        <v>127000</v>
      </c>
      <c r="I49" s="12" t="s">
        <v>838</v>
      </c>
      <c r="J49" s="5">
        <v>1</v>
      </c>
      <c r="K49" s="5">
        <f t="shared" si="2"/>
        <v>0</v>
      </c>
      <c r="L49" s="56" t="str">
        <f t="shared" si="3"/>
        <v>Bentwood Realty</v>
      </c>
      <c r="M49" s="5">
        <f t="shared" si="0"/>
        <v>1</v>
      </c>
      <c r="N49" s="5">
        <f t="shared" si="1"/>
        <v>0</v>
      </c>
    </row>
    <row r="50" spans="1:14" ht="13.5" customHeight="1" x14ac:dyDescent="0.2">
      <c r="A50" t="s">
        <v>279</v>
      </c>
      <c r="B50" t="s">
        <v>1036</v>
      </c>
      <c r="C50" t="s">
        <v>279</v>
      </c>
      <c r="D50" t="s">
        <v>1036</v>
      </c>
      <c r="E50" t="s">
        <v>2475</v>
      </c>
      <c r="F50" t="s">
        <v>2476</v>
      </c>
      <c r="G50" s="3">
        <v>43524</v>
      </c>
      <c r="H50" s="2">
        <v>121000</v>
      </c>
      <c r="I50" s="12" t="s">
        <v>838</v>
      </c>
      <c r="J50" s="5">
        <v>1</v>
      </c>
      <c r="K50" s="5">
        <f t="shared" si="2"/>
        <v>0</v>
      </c>
      <c r="L50" s="56" t="str">
        <f>IF(B50="",#REF!,B50)</f>
        <v>Bentwood Realty</v>
      </c>
      <c r="M50" s="5">
        <f t="shared" si="0"/>
        <v>1</v>
      </c>
      <c r="N50" s="5">
        <f t="shared" si="1"/>
        <v>0</v>
      </c>
    </row>
    <row r="51" spans="1:14" ht="13.5" customHeight="1" x14ac:dyDescent="0.2">
      <c r="A51" t="s">
        <v>529</v>
      </c>
      <c r="B51" t="s">
        <v>1036</v>
      </c>
      <c r="C51" t="s">
        <v>545</v>
      </c>
      <c r="D51" t="s">
        <v>1036</v>
      </c>
      <c r="E51" t="s">
        <v>2314</v>
      </c>
      <c r="F51" t="s">
        <v>425</v>
      </c>
      <c r="G51" s="3">
        <v>43503</v>
      </c>
      <c r="H51" s="2">
        <v>131000</v>
      </c>
      <c r="I51" s="12" t="s">
        <v>838</v>
      </c>
      <c r="J51" s="5">
        <v>1</v>
      </c>
      <c r="K51" s="5">
        <f t="shared" si="2"/>
        <v>0</v>
      </c>
      <c r="L51" s="56" t="str">
        <f t="shared" si="3"/>
        <v>Bentwood Realty</v>
      </c>
      <c r="M51" s="5">
        <f t="shared" si="0"/>
        <v>1</v>
      </c>
      <c r="N51" s="5">
        <f t="shared" si="1"/>
        <v>0</v>
      </c>
    </row>
    <row r="52" spans="1:14" ht="13.5" customHeight="1" x14ac:dyDescent="0.2">
      <c r="A52" t="s">
        <v>1633</v>
      </c>
      <c r="B52" t="s">
        <v>1036</v>
      </c>
      <c r="C52" t="s">
        <v>1698</v>
      </c>
      <c r="D52" t="s">
        <v>1036</v>
      </c>
      <c r="E52" t="s">
        <v>2309</v>
      </c>
      <c r="F52" t="s">
        <v>6</v>
      </c>
      <c r="G52" s="3">
        <v>43502</v>
      </c>
      <c r="H52" s="2">
        <v>230000</v>
      </c>
      <c r="I52" s="12" t="s">
        <v>838</v>
      </c>
      <c r="J52" s="5">
        <v>1</v>
      </c>
      <c r="K52" s="5">
        <f t="shared" si="2"/>
        <v>0</v>
      </c>
      <c r="L52" s="56" t="str">
        <f t="shared" si="3"/>
        <v>Bentwood Realty</v>
      </c>
      <c r="M52" s="5">
        <f t="shared" si="0"/>
        <v>1</v>
      </c>
      <c r="N52" s="5">
        <f t="shared" si="1"/>
        <v>0</v>
      </c>
    </row>
    <row r="53" spans="1:14" ht="13.5" customHeight="1" x14ac:dyDescent="0.2">
      <c r="A53" t="s">
        <v>1633</v>
      </c>
      <c r="B53" t="s">
        <v>1036</v>
      </c>
      <c r="C53" t="s">
        <v>1631</v>
      </c>
      <c r="D53" t="s">
        <v>1036</v>
      </c>
      <c r="E53" t="s">
        <v>2178</v>
      </c>
      <c r="F53" t="s">
        <v>6</v>
      </c>
      <c r="G53" s="3">
        <v>43483</v>
      </c>
      <c r="H53" s="2">
        <v>133000</v>
      </c>
      <c r="I53" s="12" t="s">
        <v>838</v>
      </c>
      <c r="J53" s="5">
        <v>1</v>
      </c>
      <c r="K53" s="5">
        <f t="shared" si="2"/>
        <v>0</v>
      </c>
      <c r="L53" s="56" t="str">
        <f t="shared" si="3"/>
        <v>Bentwood Realty</v>
      </c>
      <c r="M53" s="5">
        <f t="shared" si="0"/>
        <v>1</v>
      </c>
      <c r="N53" s="5">
        <f t="shared" si="1"/>
        <v>0</v>
      </c>
    </row>
    <row r="54" spans="1:14" ht="13.5" customHeight="1" x14ac:dyDescent="0.2">
      <c r="A54" t="s">
        <v>1081</v>
      </c>
      <c r="B54" t="s">
        <v>1036</v>
      </c>
      <c r="C54" t="s">
        <v>1298</v>
      </c>
      <c r="D54" t="s">
        <v>1036</v>
      </c>
      <c r="E54" t="s">
        <v>2331</v>
      </c>
      <c r="F54" t="s">
        <v>1126</v>
      </c>
      <c r="G54" s="3">
        <v>43504</v>
      </c>
      <c r="H54" s="2">
        <v>286030</v>
      </c>
      <c r="I54" s="12" t="s">
        <v>838</v>
      </c>
      <c r="J54" s="5">
        <v>1</v>
      </c>
      <c r="K54" s="5">
        <f t="shared" si="2"/>
        <v>0</v>
      </c>
      <c r="L54" s="56" t="str">
        <f t="shared" si="3"/>
        <v>Bentwood Realty</v>
      </c>
      <c r="M54" s="5">
        <f t="shared" si="0"/>
        <v>1</v>
      </c>
      <c r="N54" s="5">
        <f t="shared" si="1"/>
        <v>0</v>
      </c>
    </row>
    <row r="55" spans="1:14" ht="13.5" customHeight="1" x14ac:dyDescent="0.2">
      <c r="A55" t="s">
        <v>1081</v>
      </c>
      <c r="B55" t="s">
        <v>1036</v>
      </c>
      <c r="C55" t="s">
        <v>1848</v>
      </c>
      <c r="D55" t="s">
        <v>1036</v>
      </c>
      <c r="E55" t="s">
        <v>2753</v>
      </c>
      <c r="F55" t="s">
        <v>6</v>
      </c>
      <c r="G55" s="3">
        <v>43556</v>
      </c>
      <c r="H55" s="2">
        <v>180000</v>
      </c>
      <c r="I55" s="12" t="s">
        <v>838</v>
      </c>
      <c r="J55" s="5">
        <v>1</v>
      </c>
      <c r="K55" s="5">
        <f t="shared" si="2"/>
        <v>0</v>
      </c>
      <c r="L55" s="56" t="str">
        <f t="shared" si="3"/>
        <v>Bentwood Realty</v>
      </c>
      <c r="M55" s="5">
        <f t="shared" si="0"/>
        <v>1</v>
      </c>
      <c r="N55" s="5">
        <f t="shared" si="1"/>
        <v>0</v>
      </c>
    </row>
    <row r="56" spans="1:14" ht="13.5" customHeight="1" x14ac:dyDescent="0.2">
      <c r="A56" t="s">
        <v>1081</v>
      </c>
      <c r="B56" t="s">
        <v>1036</v>
      </c>
      <c r="C56" t="s">
        <v>307</v>
      </c>
      <c r="D56" t="s">
        <v>1036</v>
      </c>
      <c r="E56" t="s">
        <v>2156</v>
      </c>
      <c r="F56" t="s">
        <v>6</v>
      </c>
      <c r="G56" s="3">
        <v>43480</v>
      </c>
      <c r="H56" s="2">
        <v>150000</v>
      </c>
      <c r="I56" s="12">
        <v>20190852</v>
      </c>
      <c r="J56" s="5">
        <v>1</v>
      </c>
      <c r="K56" s="5">
        <f t="shared" si="2"/>
        <v>1</v>
      </c>
      <c r="L56" s="56" t="str">
        <f>IF(B56="",#REF!,B56)</f>
        <v>Bentwood Realty</v>
      </c>
      <c r="M56" s="5">
        <f t="shared" si="0"/>
        <v>1</v>
      </c>
      <c r="N56" s="5">
        <f t="shared" si="1"/>
        <v>1</v>
      </c>
    </row>
    <row r="57" spans="1:14" ht="13.5" customHeight="1" x14ac:dyDescent="0.2">
      <c r="A57" t="s">
        <v>1081</v>
      </c>
      <c r="B57" t="s">
        <v>1036</v>
      </c>
      <c r="C57" t="s">
        <v>307</v>
      </c>
      <c r="D57" t="s">
        <v>1036</v>
      </c>
      <c r="E57" t="s">
        <v>2897</v>
      </c>
      <c r="F57" t="s">
        <v>425</v>
      </c>
      <c r="G57" s="3">
        <v>43572</v>
      </c>
      <c r="H57" s="2">
        <v>493000</v>
      </c>
      <c r="I57" s="12" t="s">
        <v>838</v>
      </c>
      <c r="J57" s="5">
        <v>1</v>
      </c>
      <c r="K57" s="5">
        <f t="shared" si="2"/>
        <v>0</v>
      </c>
      <c r="L57" s="56" t="str">
        <f t="shared" si="3"/>
        <v>Bentwood Realty</v>
      </c>
      <c r="M57" s="5">
        <f t="shared" si="0"/>
        <v>1</v>
      </c>
      <c r="N57" s="5">
        <f t="shared" si="1"/>
        <v>0</v>
      </c>
    </row>
    <row r="58" spans="1:14" ht="13.5" customHeight="1" x14ac:dyDescent="0.2">
      <c r="A58" t="s">
        <v>955</v>
      </c>
      <c r="B58" t="s">
        <v>1036</v>
      </c>
      <c r="C58" t="s">
        <v>307</v>
      </c>
      <c r="D58" t="s">
        <v>1036</v>
      </c>
      <c r="E58" t="s">
        <v>3231</v>
      </c>
      <c r="F58" t="s">
        <v>6</v>
      </c>
      <c r="G58" s="3">
        <v>43607</v>
      </c>
      <c r="H58" s="2">
        <v>120000</v>
      </c>
      <c r="I58" s="12" t="s">
        <v>838</v>
      </c>
      <c r="J58" s="5">
        <v>1</v>
      </c>
      <c r="K58" s="5">
        <f t="shared" si="2"/>
        <v>0</v>
      </c>
      <c r="L58" s="56" t="str">
        <f>IF(B58="",#REF!,B58)</f>
        <v>Bentwood Realty</v>
      </c>
      <c r="M58" s="5">
        <f t="shared" si="0"/>
        <v>1</v>
      </c>
      <c r="N58" s="5">
        <f t="shared" si="1"/>
        <v>0</v>
      </c>
    </row>
    <row r="59" spans="1:14" ht="13.5" customHeight="1" x14ac:dyDescent="0.2">
      <c r="A59" t="s">
        <v>1298</v>
      </c>
      <c r="B59" t="s">
        <v>1036</v>
      </c>
      <c r="C59" t="s">
        <v>1298</v>
      </c>
      <c r="D59" t="s">
        <v>1036</v>
      </c>
      <c r="E59" t="s">
        <v>2433</v>
      </c>
      <c r="F59" t="s">
        <v>1126</v>
      </c>
      <c r="G59" s="3">
        <v>43521</v>
      </c>
      <c r="H59" s="2">
        <v>217850</v>
      </c>
      <c r="I59" s="12" t="s">
        <v>838</v>
      </c>
      <c r="J59" s="5">
        <v>1</v>
      </c>
      <c r="K59" s="5">
        <f t="shared" si="2"/>
        <v>0</v>
      </c>
      <c r="L59" s="56" t="str">
        <f t="shared" si="3"/>
        <v>Bentwood Realty</v>
      </c>
      <c r="M59" s="5">
        <f t="shared" si="0"/>
        <v>1</v>
      </c>
      <c r="N59" s="5">
        <f t="shared" si="1"/>
        <v>0</v>
      </c>
    </row>
    <row r="60" spans="1:14" ht="13.5" customHeight="1" x14ac:dyDescent="0.2">
      <c r="A60" t="s">
        <v>1298</v>
      </c>
      <c r="B60" t="s">
        <v>1036</v>
      </c>
      <c r="C60" t="s">
        <v>1298</v>
      </c>
      <c r="D60" t="s">
        <v>1036</v>
      </c>
      <c r="E60" t="s">
        <v>3126</v>
      </c>
      <c r="F60" t="s">
        <v>6</v>
      </c>
      <c r="G60" s="3">
        <v>43595</v>
      </c>
      <c r="H60" s="2">
        <v>214000</v>
      </c>
      <c r="I60" s="12" t="s">
        <v>838</v>
      </c>
      <c r="J60" s="5">
        <v>1</v>
      </c>
      <c r="K60" s="5">
        <f t="shared" si="2"/>
        <v>0</v>
      </c>
      <c r="L60" s="56" t="str">
        <f t="shared" si="3"/>
        <v>Bentwood Realty</v>
      </c>
      <c r="M60" s="5">
        <f t="shared" si="0"/>
        <v>1</v>
      </c>
      <c r="N60" s="5">
        <f t="shared" si="1"/>
        <v>0</v>
      </c>
    </row>
    <row r="61" spans="1:14" ht="13.5" customHeight="1" x14ac:dyDescent="0.2">
      <c r="A61" t="s">
        <v>1298</v>
      </c>
      <c r="B61" t="s">
        <v>1036</v>
      </c>
      <c r="C61" t="s">
        <v>307</v>
      </c>
      <c r="D61" t="s">
        <v>1036</v>
      </c>
      <c r="E61" t="s">
        <v>2719</v>
      </c>
      <c r="F61" t="s">
        <v>6</v>
      </c>
      <c r="G61" s="3">
        <v>43551</v>
      </c>
      <c r="H61" s="2">
        <v>138000</v>
      </c>
      <c r="I61" s="12" t="s">
        <v>838</v>
      </c>
      <c r="J61" s="5">
        <v>1</v>
      </c>
      <c r="K61" s="5">
        <f t="shared" si="2"/>
        <v>0</v>
      </c>
      <c r="L61" s="56" t="str">
        <f>IF(B61="",#REF!,B61)</f>
        <v>Bentwood Realty</v>
      </c>
      <c r="M61" s="5">
        <f t="shared" si="0"/>
        <v>1</v>
      </c>
      <c r="N61" s="5">
        <f t="shared" si="1"/>
        <v>0</v>
      </c>
    </row>
    <row r="62" spans="1:14" ht="13.5" customHeight="1" x14ac:dyDescent="0.2">
      <c r="A62" t="s">
        <v>1848</v>
      </c>
      <c r="B62" t="s">
        <v>1036</v>
      </c>
      <c r="C62" t="s">
        <v>1848</v>
      </c>
      <c r="D62" t="s">
        <v>1036</v>
      </c>
      <c r="E62" t="s">
        <v>2117</v>
      </c>
      <c r="F62" t="s">
        <v>6</v>
      </c>
      <c r="G62" s="3">
        <v>43472</v>
      </c>
      <c r="H62" s="2">
        <v>164500</v>
      </c>
      <c r="I62" s="12" t="s">
        <v>838</v>
      </c>
      <c r="J62" s="5">
        <v>1</v>
      </c>
      <c r="K62" s="5">
        <f t="shared" si="2"/>
        <v>0</v>
      </c>
      <c r="L62" s="56" t="str">
        <f>IF(B62="",#REF!,B62)</f>
        <v>Bentwood Realty</v>
      </c>
      <c r="M62" s="5">
        <f t="shared" si="0"/>
        <v>1</v>
      </c>
      <c r="N62" s="5">
        <f t="shared" si="1"/>
        <v>0</v>
      </c>
    </row>
    <row r="63" spans="1:14" ht="13.5" customHeight="1" x14ac:dyDescent="0.2">
      <c r="A63" t="s">
        <v>1848</v>
      </c>
      <c r="B63" t="s">
        <v>1036</v>
      </c>
      <c r="C63" t="s">
        <v>1450</v>
      </c>
      <c r="D63" t="s">
        <v>1036</v>
      </c>
      <c r="E63" t="s">
        <v>2794</v>
      </c>
      <c r="F63" t="s">
        <v>6</v>
      </c>
      <c r="G63" s="3">
        <v>43560</v>
      </c>
      <c r="H63" s="2">
        <v>170000</v>
      </c>
      <c r="I63" s="12" t="s">
        <v>838</v>
      </c>
      <c r="J63" s="5">
        <v>1</v>
      </c>
      <c r="K63" s="5">
        <f t="shared" si="2"/>
        <v>0</v>
      </c>
      <c r="L63" s="56" t="str">
        <f t="shared" si="3"/>
        <v>Bentwood Realty</v>
      </c>
      <c r="M63" s="5">
        <f t="shared" si="0"/>
        <v>1</v>
      </c>
      <c r="N63" s="5">
        <f t="shared" si="1"/>
        <v>0</v>
      </c>
    </row>
    <row r="64" spans="1:14" ht="13.5" customHeight="1" x14ac:dyDescent="0.2">
      <c r="A64" t="s">
        <v>1559</v>
      </c>
      <c r="B64" t="s">
        <v>1036</v>
      </c>
      <c r="C64" t="s">
        <v>1559</v>
      </c>
      <c r="D64" t="s">
        <v>1036</v>
      </c>
      <c r="E64" t="s">
        <v>2419</v>
      </c>
      <c r="F64" t="s">
        <v>6</v>
      </c>
      <c r="G64" s="3">
        <v>43518</v>
      </c>
      <c r="H64" s="2">
        <v>93500</v>
      </c>
      <c r="I64" s="12">
        <v>20190230</v>
      </c>
      <c r="J64" s="5">
        <v>1</v>
      </c>
      <c r="K64" s="5">
        <f t="shared" si="2"/>
        <v>1</v>
      </c>
      <c r="L64" s="56" t="str">
        <f t="shared" si="3"/>
        <v>Bentwood Realty</v>
      </c>
      <c r="M64" s="5">
        <f t="shared" si="0"/>
        <v>1</v>
      </c>
      <c r="N64" s="5">
        <f t="shared" si="1"/>
        <v>1</v>
      </c>
    </row>
    <row r="65" spans="1:14" ht="13.5" customHeight="1" x14ac:dyDescent="0.2">
      <c r="A65" t="s">
        <v>1833</v>
      </c>
      <c r="B65" t="s">
        <v>1036</v>
      </c>
      <c r="C65" t="s">
        <v>243</v>
      </c>
      <c r="D65" t="s">
        <v>1036</v>
      </c>
      <c r="E65" t="s">
        <v>2774</v>
      </c>
      <c r="F65" t="s">
        <v>6</v>
      </c>
      <c r="G65" s="3">
        <v>43557</v>
      </c>
      <c r="H65" s="2">
        <v>175000</v>
      </c>
      <c r="I65" s="12" t="s">
        <v>838</v>
      </c>
      <c r="J65" s="5">
        <v>1</v>
      </c>
      <c r="K65" s="5">
        <f t="shared" si="2"/>
        <v>0</v>
      </c>
      <c r="L65" s="56" t="str">
        <f t="shared" ref="L65:L128" si="4">IF(B65="",B64,B65)</f>
        <v>Bentwood Realty</v>
      </c>
      <c r="M65" s="5">
        <f t="shared" si="0"/>
        <v>1</v>
      </c>
      <c r="N65" s="5">
        <f t="shared" si="1"/>
        <v>0</v>
      </c>
    </row>
    <row r="66" spans="1:14" ht="13.5" customHeight="1" x14ac:dyDescent="0.2">
      <c r="A66" t="s">
        <v>307</v>
      </c>
      <c r="B66" t="s">
        <v>1036</v>
      </c>
      <c r="C66" t="s">
        <v>307</v>
      </c>
      <c r="D66" t="s">
        <v>1036</v>
      </c>
      <c r="E66" t="s">
        <v>2807</v>
      </c>
      <c r="F66" t="s">
        <v>6</v>
      </c>
      <c r="G66" s="3">
        <v>43560</v>
      </c>
      <c r="H66" s="2">
        <v>230000</v>
      </c>
      <c r="I66" s="12" t="s">
        <v>838</v>
      </c>
      <c r="J66" s="5">
        <v>1</v>
      </c>
      <c r="K66" s="5">
        <f t="shared" si="2"/>
        <v>0</v>
      </c>
      <c r="L66" s="56" t="str">
        <f t="shared" si="4"/>
        <v>Bentwood Realty</v>
      </c>
      <c r="M66" s="5">
        <f t="shared" si="0"/>
        <v>1</v>
      </c>
      <c r="N66" s="5">
        <f t="shared" si="1"/>
        <v>0</v>
      </c>
    </row>
    <row r="67" spans="1:14" ht="13.5" customHeight="1" x14ac:dyDescent="0.2">
      <c r="A67" t="s">
        <v>1891</v>
      </c>
      <c r="B67" t="s">
        <v>1036</v>
      </c>
      <c r="C67" t="s">
        <v>307</v>
      </c>
      <c r="D67" t="s">
        <v>1036</v>
      </c>
      <c r="E67" t="s">
        <v>2400</v>
      </c>
      <c r="F67" t="s">
        <v>6</v>
      </c>
      <c r="G67" s="3">
        <v>43516</v>
      </c>
      <c r="H67" s="2">
        <v>7999</v>
      </c>
      <c r="I67" s="12" t="s">
        <v>838</v>
      </c>
      <c r="J67" s="5">
        <v>1</v>
      </c>
      <c r="K67" s="5">
        <f t="shared" si="2"/>
        <v>0</v>
      </c>
      <c r="L67" s="56" t="str">
        <f t="shared" si="4"/>
        <v>Bentwood Realty</v>
      </c>
      <c r="M67" s="5">
        <f t="shared" si="0"/>
        <v>1</v>
      </c>
      <c r="N67" s="5">
        <f t="shared" si="1"/>
        <v>0</v>
      </c>
    </row>
    <row r="68" spans="1:14" ht="13.5" customHeight="1" x14ac:dyDescent="0.2">
      <c r="A68" t="s">
        <v>2988</v>
      </c>
      <c r="B68" t="s">
        <v>1036</v>
      </c>
      <c r="C68" t="s">
        <v>2988</v>
      </c>
      <c r="D68" t="s">
        <v>1036</v>
      </c>
      <c r="E68" t="s">
        <v>2989</v>
      </c>
      <c r="F68" t="s">
        <v>6</v>
      </c>
      <c r="G68" s="3">
        <v>43584</v>
      </c>
      <c r="H68" s="2">
        <v>179500</v>
      </c>
      <c r="I68" s="12" t="s">
        <v>838</v>
      </c>
      <c r="J68" s="5">
        <v>1</v>
      </c>
      <c r="K68" s="5">
        <f t="shared" si="2"/>
        <v>0</v>
      </c>
      <c r="L68" s="56" t="str">
        <f t="shared" si="4"/>
        <v>Bentwood Realty</v>
      </c>
      <c r="M68" s="5">
        <f t="shared" ref="M68:M131" si="5">IF(B68=D68,1,0)</f>
        <v>1</v>
      </c>
      <c r="N68" s="5">
        <f t="shared" ref="N68:N131" si="6">+IF(M68=1,K68,0)</f>
        <v>0</v>
      </c>
    </row>
    <row r="69" spans="1:14" ht="13.5" customHeight="1" x14ac:dyDescent="0.2">
      <c r="A69" t="s">
        <v>243</v>
      </c>
      <c r="B69" t="s">
        <v>1036</v>
      </c>
      <c r="C69" t="s">
        <v>719</v>
      </c>
      <c r="D69" t="s">
        <v>1036</v>
      </c>
      <c r="E69" t="s">
        <v>3200</v>
      </c>
      <c r="F69" t="s">
        <v>6</v>
      </c>
      <c r="G69" s="3">
        <v>43602</v>
      </c>
      <c r="H69" s="2">
        <v>187500</v>
      </c>
      <c r="I69" s="12" t="s">
        <v>838</v>
      </c>
      <c r="J69" s="5">
        <v>1</v>
      </c>
      <c r="K69" s="5">
        <f t="shared" ref="K69:K132" si="7">IF(I69="did not close",0,IF(I69="",0,1))</f>
        <v>0</v>
      </c>
      <c r="L69" s="56" t="str">
        <f t="shared" si="4"/>
        <v>Bentwood Realty</v>
      </c>
      <c r="M69" s="5">
        <f t="shared" si="5"/>
        <v>1</v>
      </c>
      <c r="N69" s="5">
        <f t="shared" si="6"/>
        <v>0</v>
      </c>
    </row>
    <row r="70" spans="1:14" ht="13.5" customHeight="1" x14ac:dyDescent="0.2">
      <c r="A70" t="s">
        <v>112</v>
      </c>
      <c r="B70" t="s">
        <v>1036</v>
      </c>
      <c r="C70" t="s">
        <v>112</v>
      </c>
      <c r="D70" t="s">
        <v>1036</v>
      </c>
      <c r="E70" t="s">
        <v>2233</v>
      </c>
      <c r="F70" t="s">
        <v>121</v>
      </c>
      <c r="G70" s="3">
        <v>43493</v>
      </c>
      <c r="H70" s="2">
        <v>55000</v>
      </c>
      <c r="I70" s="12" t="s">
        <v>838</v>
      </c>
      <c r="J70" s="5">
        <v>1</v>
      </c>
      <c r="K70" s="5">
        <f t="shared" si="7"/>
        <v>0</v>
      </c>
      <c r="L70" s="56" t="str">
        <f t="shared" si="4"/>
        <v>Bentwood Realty</v>
      </c>
      <c r="M70" s="5">
        <f t="shared" si="5"/>
        <v>1</v>
      </c>
      <c r="N70" s="5">
        <f t="shared" si="6"/>
        <v>0</v>
      </c>
    </row>
    <row r="71" spans="1:14" ht="13.5" customHeight="1" x14ac:dyDescent="0.2">
      <c r="A71" t="s">
        <v>719</v>
      </c>
      <c r="B71" t="s">
        <v>1036</v>
      </c>
      <c r="C71" t="s">
        <v>1683</v>
      </c>
      <c r="D71" t="s">
        <v>1734</v>
      </c>
      <c r="E71" t="s">
        <v>2843</v>
      </c>
      <c r="F71" t="s">
        <v>1249</v>
      </c>
      <c r="G71" s="3">
        <v>43566</v>
      </c>
      <c r="H71" s="2">
        <v>161000</v>
      </c>
      <c r="I71" s="12" t="s">
        <v>838</v>
      </c>
      <c r="J71" s="5">
        <v>1</v>
      </c>
      <c r="K71" s="5">
        <f t="shared" si="7"/>
        <v>0</v>
      </c>
      <c r="L71" s="56" t="str">
        <f t="shared" si="4"/>
        <v>Bentwood Realty</v>
      </c>
      <c r="M71" s="5">
        <f t="shared" si="5"/>
        <v>0</v>
      </c>
      <c r="N71" s="5">
        <f t="shared" si="6"/>
        <v>0</v>
      </c>
    </row>
    <row r="72" spans="1:14" ht="13.5" customHeight="1" x14ac:dyDescent="0.2">
      <c r="A72" t="s">
        <v>1891</v>
      </c>
      <c r="B72" t="s">
        <v>1036</v>
      </c>
      <c r="C72" t="s">
        <v>1876</v>
      </c>
      <c r="D72" t="s">
        <v>539</v>
      </c>
      <c r="E72" t="s">
        <v>2701</v>
      </c>
      <c r="F72" t="s">
        <v>426</v>
      </c>
      <c r="G72" s="3">
        <v>43549</v>
      </c>
      <c r="H72" s="2">
        <v>40000</v>
      </c>
      <c r="I72" s="12" t="s">
        <v>838</v>
      </c>
      <c r="J72" s="5">
        <v>1</v>
      </c>
      <c r="K72" s="5">
        <f t="shared" si="7"/>
        <v>0</v>
      </c>
      <c r="L72" s="56" t="str">
        <f t="shared" si="4"/>
        <v>Bentwood Realty</v>
      </c>
      <c r="M72" s="5">
        <f t="shared" si="5"/>
        <v>0</v>
      </c>
      <c r="N72" s="5">
        <f t="shared" si="6"/>
        <v>0</v>
      </c>
    </row>
    <row r="73" spans="1:14" ht="13.5" customHeight="1" x14ac:dyDescent="0.2">
      <c r="A73" t="s">
        <v>1631</v>
      </c>
      <c r="B73" t="s">
        <v>1036</v>
      </c>
      <c r="C73" t="s">
        <v>1269</v>
      </c>
      <c r="D73" t="s">
        <v>1535</v>
      </c>
      <c r="E73" t="s">
        <v>2096</v>
      </c>
      <c r="F73" t="s">
        <v>6</v>
      </c>
      <c r="G73" s="3">
        <v>43467</v>
      </c>
      <c r="H73" s="2">
        <v>365000</v>
      </c>
      <c r="I73" s="12" t="s">
        <v>838</v>
      </c>
      <c r="J73" s="5">
        <v>1</v>
      </c>
      <c r="K73" s="5">
        <f t="shared" si="7"/>
        <v>0</v>
      </c>
      <c r="L73" s="56" t="str">
        <f t="shared" si="4"/>
        <v>Bentwood Realty</v>
      </c>
      <c r="M73" s="5">
        <f t="shared" si="5"/>
        <v>0</v>
      </c>
      <c r="N73" s="5">
        <f t="shared" si="6"/>
        <v>0</v>
      </c>
    </row>
    <row r="74" spans="1:14" ht="13.5" customHeight="1" x14ac:dyDescent="0.2">
      <c r="A74" t="s">
        <v>1891</v>
      </c>
      <c r="B74" t="s">
        <v>1036</v>
      </c>
      <c r="C74" t="s">
        <v>1246</v>
      </c>
      <c r="D74" t="s">
        <v>1535</v>
      </c>
      <c r="E74" t="s">
        <v>3087</v>
      </c>
      <c r="F74" t="s">
        <v>6</v>
      </c>
      <c r="G74" s="3">
        <v>43592</v>
      </c>
      <c r="H74" s="2">
        <v>149900</v>
      </c>
      <c r="I74" s="12">
        <v>20190738</v>
      </c>
      <c r="J74" s="5">
        <v>1</v>
      </c>
      <c r="K74" s="5">
        <f t="shared" si="7"/>
        <v>1</v>
      </c>
      <c r="L74" s="56" t="str">
        <f t="shared" si="4"/>
        <v>Bentwood Realty</v>
      </c>
      <c r="M74" s="5">
        <f t="shared" si="5"/>
        <v>0</v>
      </c>
      <c r="N74" s="5">
        <f t="shared" si="6"/>
        <v>0</v>
      </c>
    </row>
    <row r="75" spans="1:14" ht="13.5" customHeight="1" x14ac:dyDescent="0.2">
      <c r="A75" t="s">
        <v>1543</v>
      </c>
      <c r="B75" t="s">
        <v>1036</v>
      </c>
      <c r="C75" t="s">
        <v>1880</v>
      </c>
      <c r="D75" t="s">
        <v>126</v>
      </c>
      <c r="E75" t="s">
        <v>3122</v>
      </c>
      <c r="F75" t="s">
        <v>6</v>
      </c>
      <c r="G75" s="3">
        <v>43595</v>
      </c>
      <c r="H75" s="2">
        <v>157000</v>
      </c>
      <c r="I75" s="12" t="s">
        <v>838</v>
      </c>
      <c r="J75" s="5">
        <v>1</v>
      </c>
      <c r="K75" s="5">
        <f t="shared" si="7"/>
        <v>0</v>
      </c>
      <c r="L75" s="56" t="str">
        <f t="shared" si="4"/>
        <v>Bentwood Realty</v>
      </c>
      <c r="M75" s="5">
        <f t="shared" si="5"/>
        <v>0</v>
      </c>
      <c r="N75" s="5">
        <f t="shared" si="6"/>
        <v>0</v>
      </c>
    </row>
    <row r="76" spans="1:14" ht="13.5" customHeight="1" x14ac:dyDescent="0.2">
      <c r="A76" t="s">
        <v>1543</v>
      </c>
      <c r="B76" t="s">
        <v>1036</v>
      </c>
      <c r="C76" t="s">
        <v>1960</v>
      </c>
      <c r="D76" t="s">
        <v>197</v>
      </c>
      <c r="E76" t="s">
        <v>2940</v>
      </c>
      <c r="F76" t="s">
        <v>6</v>
      </c>
      <c r="G76" s="3">
        <v>43577</v>
      </c>
      <c r="H76" s="2">
        <v>117500</v>
      </c>
      <c r="I76" s="12" t="s">
        <v>838</v>
      </c>
      <c r="J76" s="5">
        <v>1</v>
      </c>
      <c r="K76" s="5">
        <f t="shared" si="7"/>
        <v>0</v>
      </c>
      <c r="L76" s="56" t="str">
        <f t="shared" si="4"/>
        <v>Bentwood Realty</v>
      </c>
      <c r="M76" s="5">
        <f t="shared" si="5"/>
        <v>0</v>
      </c>
      <c r="N76" s="5">
        <f t="shared" si="6"/>
        <v>0</v>
      </c>
    </row>
    <row r="77" spans="1:14" ht="13.5" customHeight="1" x14ac:dyDescent="0.2">
      <c r="A77" t="s">
        <v>1081</v>
      </c>
      <c r="B77" t="s">
        <v>1036</v>
      </c>
      <c r="C77" t="s">
        <v>15</v>
      </c>
      <c r="D77" t="s">
        <v>118</v>
      </c>
      <c r="E77" t="s">
        <v>2521</v>
      </c>
      <c r="F77" t="s">
        <v>70</v>
      </c>
      <c r="G77" s="3">
        <v>43529</v>
      </c>
      <c r="H77" s="2">
        <v>99500</v>
      </c>
      <c r="I77" s="12" t="s">
        <v>838</v>
      </c>
      <c r="J77" s="5">
        <v>1</v>
      </c>
      <c r="K77" s="5">
        <f t="shared" si="7"/>
        <v>0</v>
      </c>
      <c r="L77" s="56" t="str">
        <f t="shared" si="4"/>
        <v>Bentwood Realty</v>
      </c>
      <c r="M77" s="5">
        <f t="shared" si="5"/>
        <v>0</v>
      </c>
      <c r="N77" s="5">
        <f t="shared" si="6"/>
        <v>0</v>
      </c>
    </row>
    <row r="78" spans="1:14" ht="13.5" customHeight="1" x14ac:dyDescent="0.2">
      <c r="A78" t="s">
        <v>1644</v>
      </c>
      <c r="B78" t="s">
        <v>1036</v>
      </c>
      <c r="C78" t="s">
        <v>2065</v>
      </c>
      <c r="D78" t="s">
        <v>1842</v>
      </c>
      <c r="E78" t="s">
        <v>2070</v>
      </c>
      <c r="F78" t="s">
        <v>1249</v>
      </c>
      <c r="G78" s="3">
        <v>43556</v>
      </c>
      <c r="H78" s="2">
        <v>175000</v>
      </c>
      <c r="I78" s="12" t="s">
        <v>838</v>
      </c>
      <c r="J78" s="5">
        <v>1</v>
      </c>
      <c r="K78" s="5">
        <f t="shared" si="7"/>
        <v>0</v>
      </c>
      <c r="L78" s="56" t="str">
        <f t="shared" si="4"/>
        <v>Bentwood Realty</v>
      </c>
      <c r="M78" s="5">
        <f t="shared" si="5"/>
        <v>0</v>
      </c>
      <c r="N78" s="5">
        <f t="shared" si="6"/>
        <v>0</v>
      </c>
    </row>
    <row r="79" spans="1:14" ht="13.5" customHeight="1" x14ac:dyDescent="0.2">
      <c r="A79" t="s">
        <v>1644</v>
      </c>
      <c r="B79" t="s">
        <v>1036</v>
      </c>
      <c r="C79" t="s">
        <v>566</v>
      </c>
      <c r="D79" t="s">
        <v>1842</v>
      </c>
      <c r="E79" t="s">
        <v>2462</v>
      </c>
      <c r="F79" t="s">
        <v>1126</v>
      </c>
      <c r="G79" s="3">
        <v>43524</v>
      </c>
      <c r="H79" s="2">
        <v>336000</v>
      </c>
      <c r="I79" s="12">
        <v>20190196</v>
      </c>
      <c r="J79" s="5">
        <v>1</v>
      </c>
      <c r="K79" s="5">
        <f t="shared" si="7"/>
        <v>1</v>
      </c>
      <c r="L79" s="56" t="str">
        <f t="shared" si="4"/>
        <v>Bentwood Realty</v>
      </c>
      <c r="M79" s="5">
        <f t="shared" si="5"/>
        <v>0</v>
      </c>
      <c r="N79" s="5">
        <f t="shared" si="6"/>
        <v>0</v>
      </c>
    </row>
    <row r="80" spans="1:14" ht="13.5" customHeight="1" x14ac:dyDescent="0.2">
      <c r="A80" t="s">
        <v>719</v>
      </c>
      <c r="B80" t="s">
        <v>1036</v>
      </c>
      <c r="C80" t="s">
        <v>894</v>
      </c>
      <c r="D80" t="s">
        <v>1842</v>
      </c>
      <c r="E80" t="s">
        <v>3360</v>
      </c>
      <c r="F80" t="s">
        <v>1249</v>
      </c>
      <c r="G80" s="3">
        <v>43616</v>
      </c>
      <c r="H80" s="2">
        <v>250000</v>
      </c>
      <c r="I80" s="12" t="s">
        <v>838</v>
      </c>
      <c r="J80" s="5">
        <v>1</v>
      </c>
      <c r="K80" s="5">
        <f t="shared" si="7"/>
        <v>0</v>
      </c>
      <c r="L80" s="56" t="str">
        <f t="shared" si="4"/>
        <v>Bentwood Realty</v>
      </c>
      <c r="M80" s="5">
        <f t="shared" si="5"/>
        <v>0</v>
      </c>
      <c r="N80" s="5">
        <f t="shared" si="6"/>
        <v>0</v>
      </c>
    </row>
    <row r="81" spans="1:14" ht="13.5" customHeight="1" x14ac:dyDescent="0.2">
      <c r="A81" t="s">
        <v>719</v>
      </c>
      <c r="B81" t="s">
        <v>1036</v>
      </c>
      <c r="C81" t="s">
        <v>1395</v>
      </c>
      <c r="D81" t="s">
        <v>1842</v>
      </c>
      <c r="E81" t="s">
        <v>2750</v>
      </c>
      <c r="F81" t="s">
        <v>6</v>
      </c>
      <c r="G81" s="3">
        <v>43553</v>
      </c>
      <c r="H81" s="2">
        <v>55500</v>
      </c>
      <c r="I81" s="12" t="s">
        <v>838</v>
      </c>
      <c r="J81" s="5">
        <v>1</v>
      </c>
      <c r="K81" s="5">
        <f t="shared" si="7"/>
        <v>0</v>
      </c>
      <c r="L81" s="56" t="str">
        <f t="shared" si="4"/>
        <v>Bentwood Realty</v>
      </c>
      <c r="M81" s="5">
        <f t="shared" si="5"/>
        <v>0</v>
      </c>
      <c r="N81" s="5">
        <f t="shared" si="6"/>
        <v>0</v>
      </c>
    </row>
    <row r="82" spans="1:14" ht="13.5" customHeight="1" x14ac:dyDescent="0.2">
      <c r="A82" t="s">
        <v>719</v>
      </c>
      <c r="B82" t="s">
        <v>1036</v>
      </c>
      <c r="C82" t="s">
        <v>1395</v>
      </c>
      <c r="D82" t="s">
        <v>1842</v>
      </c>
      <c r="E82" t="s">
        <v>2751</v>
      </c>
      <c r="F82" t="s">
        <v>6</v>
      </c>
      <c r="G82" s="3">
        <v>43553</v>
      </c>
      <c r="H82" s="2">
        <v>55500</v>
      </c>
      <c r="I82" s="12" t="s">
        <v>838</v>
      </c>
      <c r="J82" s="5">
        <v>1</v>
      </c>
      <c r="K82" s="5">
        <f t="shared" si="7"/>
        <v>0</v>
      </c>
      <c r="L82" s="56" t="str">
        <f t="shared" si="4"/>
        <v>Bentwood Realty</v>
      </c>
      <c r="M82" s="5">
        <f t="shared" si="5"/>
        <v>0</v>
      </c>
      <c r="N82" s="5">
        <f t="shared" si="6"/>
        <v>0</v>
      </c>
    </row>
    <row r="83" spans="1:14" ht="13.5" customHeight="1" x14ac:dyDescent="0.2">
      <c r="A83" t="s">
        <v>1633</v>
      </c>
      <c r="B83" t="s">
        <v>1036</v>
      </c>
      <c r="C83" t="s">
        <v>566</v>
      </c>
      <c r="D83" t="s">
        <v>1842</v>
      </c>
      <c r="E83" t="s">
        <v>3343</v>
      </c>
      <c r="F83" t="s">
        <v>6</v>
      </c>
      <c r="G83" s="3">
        <v>43616</v>
      </c>
      <c r="H83" s="2">
        <v>205000</v>
      </c>
      <c r="I83" s="12">
        <v>20190931</v>
      </c>
      <c r="J83" s="5">
        <v>1</v>
      </c>
      <c r="K83" s="5">
        <f t="shared" si="7"/>
        <v>1</v>
      </c>
      <c r="L83" s="56" t="str">
        <f t="shared" si="4"/>
        <v>Bentwood Realty</v>
      </c>
      <c r="M83" s="5">
        <f t="shared" si="5"/>
        <v>0</v>
      </c>
      <c r="N83" s="5">
        <f t="shared" si="6"/>
        <v>0</v>
      </c>
    </row>
    <row r="84" spans="1:14" ht="13.5" customHeight="1" x14ac:dyDescent="0.2">
      <c r="A84" t="s">
        <v>1081</v>
      </c>
      <c r="B84" t="s">
        <v>1036</v>
      </c>
      <c r="C84" t="s">
        <v>152</v>
      </c>
      <c r="D84" t="s">
        <v>1842</v>
      </c>
      <c r="E84" t="s">
        <v>2554</v>
      </c>
      <c r="F84" t="s">
        <v>7</v>
      </c>
      <c r="G84" s="3">
        <v>43532</v>
      </c>
      <c r="H84" s="2">
        <v>570000</v>
      </c>
      <c r="I84" s="12">
        <v>20190140</v>
      </c>
      <c r="J84" s="5">
        <v>1</v>
      </c>
      <c r="K84" s="5">
        <f t="shared" si="7"/>
        <v>1</v>
      </c>
      <c r="L84" s="56" t="str">
        <f t="shared" si="4"/>
        <v>Bentwood Realty</v>
      </c>
      <c r="M84" s="5">
        <f t="shared" si="5"/>
        <v>0</v>
      </c>
      <c r="N84" s="5">
        <f t="shared" si="6"/>
        <v>0</v>
      </c>
    </row>
    <row r="85" spans="1:14" ht="13.5" customHeight="1" x14ac:dyDescent="0.2">
      <c r="A85" t="s">
        <v>1081</v>
      </c>
      <c r="B85" t="s">
        <v>1036</v>
      </c>
      <c r="C85" t="s">
        <v>722</v>
      </c>
      <c r="D85" t="s">
        <v>1842</v>
      </c>
      <c r="E85" t="s">
        <v>3060</v>
      </c>
      <c r="F85" t="s">
        <v>425</v>
      </c>
      <c r="G85" s="3">
        <v>43588</v>
      </c>
      <c r="H85" s="2">
        <v>433000</v>
      </c>
      <c r="I85" s="12" t="s">
        <v>838</v>
      </c>
      <c r="J85" s="5">
        <v>1</v>
      </c>
      <c r="K85" s="5">
        <f t="shared" si="7"/>
        <v>0</v>
      </c>
      <c r="L85" s="56" t="str">
        <f t="shared" si="4"/>
        <v>Bentwood Realty</v>
      </c>
      <c r="M85" s="5">
        <f t="shared" si="5"/>
        <v>0</v>
      </c>
      <c r="N85" s="5">
        <f t="shared" si="6"/>
        <v>0</v>
      </c>
    </row>
    <row r="86" spans="1:14" ht="13.5" customHeight="1" x14ac:dyDescent="0.2">
      <c r="A86" t="s">
        <v>1081</v>
      </c>
      <c r="B86" t="s">
        <v>1036</v>
      </c>
      <c r="C86" t="s">
        <v>566</v>
      </c>
      <c r="D86" t="s">
        <v>1842</v>
      </c>
      <c r="E86" t="s">
        <v>3030</v>
      </c>
      <c r="F86" t="s">
        <v>123</v>
      </c>
      <c r="G86" s="3">
        <v>43586</v>
      </c>
      <c r="H86" s="2">
        <v>146000</v>
      </c>
      <c r="I86" s="12">
        <v>20190055</v>
      </c>
      <c r="J86" s="5">
        <v>1</v>
      </c>
      <c r="K86" s="5">
        <f t="shared" si="7"/>
        <v>1</v>
      </c>
      <c r="L86" s="56" t="str">
        <f t="shared" si="4"/>
        <v>Bentwood Realty</v>
      </c>
      <c r="M86" s="5">
        <f t="shared" si="5"/>
        <v>0</v>
      </c>
      <c r="N86" s="5">
        <f t="shared" si="6"/>
        <v>0</v>
      </c>
    </row>
    <row r="87" spans="1:14" ht="13.5" customHeight="1" x14ac:dyDescent="0.2">
      <c r="A87" t="s">
        <v>1848</v>
      </c>
      <c r="B87" t="s">
        <v>1036</v>
      </c>
      <c r="C87" t="s">
        <v>764</v>
      </c>
      <c r="D87" t="s">
        <v>1842</v>
      </c>
      <c r="E87" t="s">
        <v>2360</v>
      </c>
      <c r="F87" t="s">
        <v>6</v>
      </c>
      <c r="G87" s="3">
        <v>43510</v>
      </c>
      <c r="H87" s="2">
        <v>240000</v>
      </c>
      <c r="I87" s="12" t="s">
        <v>838</v>
      </c>
      <c r="J87" s="5">
        <v>1</v>
      </c>
      <c r="K87" s="5">
        <f t="shared" si="7"/>
        <v>0</v>
      </c>
      <c r="L87" s="56" t="str">
        <f t="shared" si="4"/>
        <v>Bentwood Realty</v>
      </c>
      <c r="M87" s="5">
        <f t="shared" si="5"/>
        <v>0</v>
      </c>
      <c r="N87" s="5">
        <f t="shared" si="6"/>
        <v>0</v>
      </c>
    </row>
    <row r="88" spans="1:14" ht="13.5" customHeight="1" x14ac:dyDescent="0.2">
      <c r="A88" t="s">
        <v>1559</v>
      </c>
      <c r="B88" t="s">
        <v>1036</v>
      </c>
      <c r="C88" t="s">
        <v>764</v>
      </c>
      <c r="D88" t="s">
        <v>1842</v>
      </c>
      <c r="E88" t="s">
        <v>2643</v>
      </c>
      <c r="F88" t="s">
        <v>6</v>
      </c>
      <c r="G88" s="3">
        <v>43544</v>
      </c>
      <c r="H88" s="2">
        <v>188400</v>
      </c>
      <c r="I88" s="12" t="s">
        <v>838</v>
      </c>
      <c r="J88" s="5">
        <v>1</v>
      </c>
      <c r="K88" s="5">
        <f t="shared" si="7"/>
        <v>0</v>
      </c>
      <c r="L88" s="56" t="str">
        <f t="shared" si="4"/>
        <v>Bentwood Realty</v>
      </c>
      <c r="M88" s="5">
        <f t="shared" si="5"/>
        <v>0</v>
      </c>
      <c r="N88" s="5">
        <f t="shared" si="6"/>
        <v>0</v>
      </c>
    </row>
    <row r="89" spans="1:14" ht="13.5" customHeight="1" x14ac:dyDescent="0.2">
      <c r="A89" t="s">
        <v>1559</v>
      </c>
      <c r="B89" t="s">
        <v>1036</v>
      </c>
      <c r="C89" t="s">
        <v>764</v>
      </c>
      <c r="D89" t="s">
        <v>1842</v>
      </c>
      <c r="E89" t="s">
        <v>3284</v>
      </c>
      <c r="F89" t="s">
        <v>425</v>
      </c>
      <c r="G89" s="3">
        <v>43609</v>
      </c>
      <c r="H89" s="2">
        <v>525000</v>
      </c>
      <c r="I89" s="12" t="s">
        <v>838</v>
      </c>
      <c r="J89" s="5">
        <v>1</v>
      </c>
      <c r="K89" s="5">
        <f t="shared" si="7"/>
        <v>0</v>
      </c>
      <c r="L89" s="56" t="str">
        <f t="shared" si="4"/>
        <v>Bentwood Realty</v>
      </c>
      <c r="M89" s="5">
        <f t="shared" si="5"/>
        <v>0</v>
      </c>
      <c r="N89" s="5">
        <f t="shared" si="6"/>
        <v>0</v>
      </c>
    </row>
    <row r="90" spans="1:14" ht="13.5" customHeight="1" x14ac:dyDescent="0.2">
      <c r="A90" t="s">
        <v>1729</v>
      </c>
      <c r="B90" t="s">
        <v>1036</v>
      </c>
      <c r="C90" t="s">
        <v>1247</v>
      </c>
      <c r="D90" t="s">
        <v>1484</v>
      </c>
      <c r="E90" t="s">
        <v>3021</v>
      </c>
      <c r="F90" t="s">
        <v>123</v>
      </c>
      <c r="G90" s="3">
        <v>43585</v>
      </c>
      <c r="H90" s="2">
        <v>315000</v>
      </c>
      <c r="I90" s="12" t="s">
        <v>838</v>
      </c>
      <c r="J90" s="5">
        <v>1</v>
      </c>
      <c r="K90" s="5">
        <f t="shared" si="7"/>
        <v>0</v>
      </c>
      <c r="L90" s="56" t="str">
        <f t="shared" si="4"/>
        <v>Bentwood Realty</v>
      </c>
      <c r="M90" s="5">
        <f t="shared" si="5"/>
        <v>0</v>
      </c>
      <c r="N90" s="5">
        <f t="shared" si="6"/>
        <v>0</v>
      </c>
    </row>
    <row r="91" spans="1:14" ht="13.5" customHeight="1" x14ac:dyDescent="0.2">
      <c r="A91" t="s">
        <v>1729</v>
      </c>
      <c r="B91" t="s">
        <v>1036</v>
      </c>
      <c r="C91" t="s">
        <v>1898</v>
      </c>
      <c r="D91" t="s">
        <v>1475</v>
      </c>
      <c r="E91" t="s">
        <v>2826</v>
      </c>
      <c r="F91" t="s">
        <v>216</v>
      </c>
      <c r="G91" s="3">
        <v>43564</v>
      </c>
      <c r="H91" s="2">
        <v>121600</v>
      </c>
      <c r="I91" s="12" t="s">
        <v>838</v>
      </c>
      <c r="J91" s="5">
        <v>1</v>
      </c>
      <c r="K91" s="5">
        <f t="shared" si="7"/>
        <v>0</v>
      </c>
      <c r="L91" s="56" t="str">
        <f t="shared" si="4"/>
        <v>Bentwood Realty</v>
      </c>
      <c r="M91" s="5">
        <f t="shared" si="5"/>
        <v>0</v>
      </c>
      <c r="N91" s="5">
        <f t="shared" si="6"/>
        <v>0</v>
      </c>
    </row>
    <row r="92" spans="1:14" ht="13.5" customHeight="1" x14ac:dyDescent="0.2">
      <c r="A92" t="s">
        <v>1848</v>
      </c>
      <c r="B92" t="s">
        <v>1036</v>
      </c>
      <c r="C92" t="s">
        <v>366</v>
      </c>
      <c r="D92" t="s">
        <v>889</v>
      </c>
      <c r="E92" t="s">
        <v>2049</v>
      </c>
      <c r="F92" t="s">
        <v>6</v>
      </c>
      <c r="G92" s="3">
        <v>43580</v>
      </c>
      <c r="H92" s="2">
        <v>91500</v>
      </c>
      <c r="I92" s="12" t="s">
        <v>838</v>
      </c>
      <c r="J92" s="5">
        <v>1</v>
      </c>
      <c r="K92" s="5">
        <f t="shared" si="7"/>
        <v>0</v>
      </c>
      <c r="L92" s="56" t="str">
        <f t="shared" si="4"/>
        <v>Bentwood Realty</v>
      </c>
      <c r="M92" s="5">
        <f t="shared" si="5"/>
        <v>0</v>
      </c>
      <c r="N92" s="5">
        <f t="shared" si="6"/>
        <v>0</v>
      </c>
    </row>
    <row r="93" spans="1:14" ht="13.5" customHeight="1" x14ac:dyDescent="0.2">
      <c r="A93" t="s">
        <v>1081</v>
      </c>
      <c r="B93" t="s">
        <v>1036</v>
      </c>
      <c r="C93" t="s">
        <v>326</v>
      </c>
      <c r="D93" t="s">
        <v>1844</v>
      </c>
      <c r="E93" t="s">
        <v>2222</v>
      </c>
      <c r="F93" t="s">
        <v>6</v>
      </c>
      <c r="G93" s="3">
        <v>43490</v>
      </c>
      <c r="H93" s="2">
        <v>112000</v>
      </c>
      <c r="I93" s="12" t="s">
        <v>838</v>
      </c>
      <c r="J93" s="5">
        <v>1</v>
      </c>
      <c r="K93" s="5">
        <f t="shared" si="7"/>
        <v>0</v>
      </c>
      <c r="L93" s="56" t="str">
        <f t="shared" si="4"/>
        <v>Bentwood Realty</v>
      </c>
      <c r="M93" s="5">
        <f t="shared" si="5"/>
        <v>0</v>
      </c>
      <c r="N93" s="5">
        <f t="shared" si="6"/>
        <v>0</v>
      </c>
    </row>
    <row r="94" spans="1:14" ht="13.5" customHeight="1" x14ac:dyDescent="0.2">
      <c r="A94" t="s">
        <v>307</v>
      </c>
      <c r="B94" t="s">
        <v>1036</v>
      </c>
      <c r="C94" t="s">
        <v>326</v>
      </c>
      <c r="D94" t="s">
        <v>1844</v>
      </c>
      <c r="E94" t="s">
        <v>3298</v>
      </c>
      <c r="F94" t="s">
        <v>1126</v>
      </c>
      <c r="G94" s="3">
        <v>43613</v>
      </c>
      <c r="H94" s="2">
        <v>241500</v>
      </c>
      <c r="I94" s="12" t="s">
        <v>838</v>
      </c>
      <c r="J94" s="5">
        <v>1</v>
      </c>
      <c r="K94" s="5">
        <f t="shared" si="7"/>
        <v>0</v>
      </c>
      <c r="L94" s="56" t="str">
        <f t="shared" si="4"/>
        <v>Bentwood Realty</v>
      </c>
      <c r="M94" s="5">
        <f t="shared" si="5"/>
        <v>0</v>
      </c>
      <c r="N94" s="5">
        <f t="shared" si="6"/>
        <v>0</v>
      </c>
    </row>
    <row r="95" spans="1:14" ht="13.5" customHeight="1" x14ac:dyDescent="0.2">
      <c r="A95" t="s">
        <v>787</v>
      </c>
      <c r="B95" t="s">
        <v>1036</v>
      </c>
      <c r="C95" t="s">
        <v>2014</v>
      </c>
      <c r="D95" t="s">
        <v>1180</v>
      </c>
      <c r="E95" t="s">
        <v>2598</v>
      </c>
      <c r="F95" t="s">
        <v>6</v>
      </c>
      <c r="G95" s="3">
        <v>43538</v>
      </c>
      <c r="H95" s="2">
        <v>79000</v>
      </c>
      <c r="I95" s="12" t="s">
        <v>838</v>
      </c>
      <c r="J95" s="5">
        <v>1</v>
      </c>
      <c r="K95" s="5">
        <f t="shared" si="7"/>
        <v>0</v>
      </c>
      <c r="L95" s="56" t="str">
        <f t="shared" si="4"/>
        <v>Bentwood Realty</v>
      </c>
      <c r="M95" s="5">
        <f t="shared" si="5"/>
        <v>0</v>
      </c>
      <c r="N95" s="5">
        <f t="shared" si="6"/>
        <v>0</v>
      </c>
    </row>
    <row r="96" spans="1:14" ht="13.5" customHeight="1" x14ac:dyDescent="0.2">
      <c r="A96" t="s">
        <v>1081</v>
      </c>
      <c r="B96" t="s">
        <v>1036</v>
      </c>
      <c r="C96" t="s">
        <v>549</v>
      </c>
      <c r="D96" t="s">
        <v>1180</v>
      </c>
      <c r="E96" t="s">
        <v>3281</v>
      </c>
      <c r="F96" t="s">
        <v>7</v>
      </c>
      <c r="G96" s="3">
        <v>43609</v>
      </c>
      <c r="H96" s="2">
        <v>219000</v>
      </c>
      <c r="I96" s="12" t="s">
        <v>838</v>
      </c>
      <c r="J96" s="5">
        <v>1</v>
      </c>
      <c r="K96" s="5">
        <f t="shared" si="7"/>
        <v>0</v>
      </c>
      <c r="L96" s="56" t="str">
        <f t="shared" si="4"/>
        <v>Bentwood Realty</v>
      </c>
      <c r="M96" s="5">
        <f t="shared" si="5"/>
        <v>0</v>
      </c>
      <c r="N96" s="5">
        <f t="shared" si="6"/>
        <v>0</v>
      </c>
    </row>
    <row r="97" spans="1:14" ht="13.5" customHeight="1" x14ac:dyDescent="0.2">
      <c r="A97" t="s">
        <v>824</v>
      </c>
      <c r="B97" t="s">
        <v>1036</v>
      </c>
      <c r="C97" t="s">
        <v>1534</v>
      </c>
      <c r="D97" t="s">
        <v>1180</v>
      </c>
      <c r="E97" t="s">
        <v>2434</v>
      </c>
      <c r="F97" t="s">
        <v>6</v>
      </c>
      <c r="G97" s="3">
        <v>43521</v>
      </c>
      <c r="H97" s="2">
        <v>185000</v>
      </c>
      <c r="I97" s="12" t="s">
        <v>838</v>
      </c>
      <c r="J97" s="5">
        <v>1</v>
      </c>
      <c r="K97" s="5">
        <f t="shared" si="7"/>
        <v>0</v>
      </c>
      <c r="L97" s="56" t="str">
        <f t="shared" si="4"/>
        <v>Bentwood Realty</v>
      </c>
      <c r="M97" s="5">
        <f t="shared" si="5"/>
        <v>0</v>
      </c>
      <c r="N97" s="5">
        <f t="shared" si="6"/>
        <v>0</v>
      </c>
    </row>
    <row r="98" spans="1:14" ht="13.5" customHeight="1" x14ac:dyDescent="0.2">
      <c r="A98" t="s">
        <v>1848</v>
      </c>
      <c r="B98" t="s">
        <v>1036</v>
      </c>
      <c r="C98" t="s">
        <v>1942</v>
      </c>
      <c r="D98" t="s">
        <v>1180</v>
      </c>
      <c r="E98" t="s">
        <v>2972</v>
      </c>
      <c r="F98" t="s">
        <v>6</v>
      </c>
      <c r="G98" s="3">
        <v>43581</v>
      </c>
      <c r="H98" s="2">
        <v>248000</v>
      </c>
      <c r="I98" s="12" t="s">
        <v>838</v>
      </c>
      <c r="J98" s="5">
        <v>1</v>
      </c>
      <c r="K98" s="5">
        <f t="shared" si="7"/>
        <v>0</v>
      </c>
      <c r="L98" s="56" t="str">
        <f t="shared" si="4"/>
        <v>Bentwood Realty</v>
      </c>
      <c r="M98" s="5">
        <f t="shared" si="5"/>
        <v>0</v>
      </c>
      <c r="N98" s="5">
        <f t="shared" si="6"/>
        <v>0</v>
      </c>
    </row>
    <row r="99" spans="1:14" ht="13.5" customHeight="1" x14ac:dyDescent="0.2">
      <c r="A99" t="s">
        <v>1234</v>
      </c>
      <c r="B99" t="s">
        <v>1036</v>
      </c>
      <c r="C99" t="s">
        <v>851</v>
      </c>
      <c r="D99" t="s">
        <v>993</v>
      </c>
      <c r="E99" t="s">
        <v>3268</v>
      </c>
      <c r="F99" t="s">
        <v>6</v>
      </c>
      <c r="G99" s="3">
        <v>43609</v>
      </c>
      <c r="H99" s="2">
        <v>197500</v>
      </c>
      <c r="I99" s="12" t="s">
        <v>838</v>
      </c>
      <c r="J99" s="5">
        <v>1</v>
      </c>
      <c r="K99" s="5">
        <f t="shared" si="7"/>
        <v>0</v>
      </c>
      <c r="L99" s="56" t="str">
        <f t="shared" si="4"/>
        <v>Bentwood Realty</v>
      </c>
      <c r="M99" s="5">
        <f t="shared" si="5"/>
        <v>0</v>
      </c>
      <c r="N99" s="5">
        <f t="shared" si="6"/>
        <v>0</v>
      </c>
    </row>
    <row r="100" spans="1:14" ht="13.5" customHeight="1" x14ac:dyDescent="0.2">
      <c r="A100" t="s">
        <v>1891</v>
      </c>
      <c r="B100" t="s">
        <v>1036</v>
      </c>
      <c r="C100" t="s">
        <v>1874</v>
      </c>
      <c r="D100" t="s">
        <v>1875</v>
      </c>
      <c r="E100" t="s">
        <v>2633</v>
      </c>
      <c r="F100" t="s">
        <v>6</v>
      </c>
      <c r="G100" s="3">
        <v>43543</v>
      </c>
      <c r="H100" s="2">
        <v>37000</v>
      </c>
      <c r="I100" s="12">
        <v>20190521</v>
      </c>
      <c r="J100" s="5">
        <v>1</v>
      </c>
      <c r="K100" s="5">
        <f t="shared" si="7"/>
        <v>1</v>
      </c>
      <c r="L100" s="56" t="str">
        <f t="shared" si="4"/>
        <v>Bentwood Realty</v>
      </c>
      <c r="M100" s="5">
        <f t="shared" si="5"/>
        <v>0</v>
      </c>
      <c r="N100" s="5">
        <f t="shared" si="6"/>
        <v>0</v>
      </c>
    </row>
    <row r="101" spans="1:14" ht="13.5" customHeight="1" x14ac:dyDescent="0.2">
      <c r="A101" t="s">
        <v>1081</v>
      </c>
      <c r="B101" t="s">
        <v>1036</v>
      </c>
      <c r="C101" t="s">
        <v>546</v>
      </c>
      <c r="D101" t="s">
        <v>547</v>
      </c>
      <c r="E101" t="s">
        <v>2744</v>
      </c>
      <c r="F101" t="s">
        <v>6</v>
      </c>
      <c r="G101" s="3">
        <v>43553</v>
      </c>
      <c r="H101" s="2">
        <v>297566</v>
      </c>
      <c r="I101" s="12" t="s">
        <v>838</v>
      </c>
      <c r="J101" s="5">
        <v>1</v>
      </c>
      <c r="K101" s="5">
        <f t="shared" si="7"/>
        <v>0</v>
      </c>
      <c r="L101" s="56" t="str">
        <f t="shared" si="4"/>
        <v>Bentwood Realty</v>
      </c>
      <c r="M101" s="5">
        <f t="shared" si="5"/>
        <v>0</v>
      </c>
      <c r="N101" s="5">
        <f t="shared" si="6"/>
        <v>0</v>
      </c>
    </row>
    <row r="102" spans="1:14" ht="13.5" customHeight="1" x14ac:dyDescent="0.2">
      <c r="A102" t="s">
        <v>1298</v>
      </c>
      <c r="B102" t="s">
        <v>1036</v>
      </c>
      <c r="C102" t="s">
        <v>546</v>
      </c>
      <c r="D102" t="s">
        <v>547</v>
      </c>
      <c r="E102" t="s">
        <v>2848</v>
      </c>
      <c r="F102" t="s">
        <v>6</v>
      </c>
      <c r="G102" s="3">
        <v>43566</v>
      </c>
      <c r="H102" s="2">
        <v>311362</v>
      </c>
      <c r="I102" s="12" t="s">
        <v>838</v>
      </c>
      <c r="J102" s="5">
        <v>1</v>
      </c>
      <c r="K102" s="5">
        <f t="shared" si="7"/>
        <v>0</v>
      </c>
      <c r="L102" s="56" t="str">
        <f t="shared" si="4"/>
        <v>Bentwood Realty</v>
      </c>
      <c r="M102" s="5">
        <f t="shared" si="5"/>
        <v>0</v>
      </c>
      <c r="N102" s="5">
        <f t="shared" si="6"/>
        <v>0</v>
      </c>
    </row>
    <row r="103" spans="1:14" ht="13.5" customHeight="1" x14ac:dyDescent="0.2">
      <c r="A103" t="s">
        <v>847</v>
      </c>
      <c r="B103" t="s">
        <v>1036</v>
      </c>
      <c r="C103" t="s">
        <v>2089</v>
      </c>
      <c r="D103" t="s">
        <v>1099</v>
      </c>
      <c r="E103" t="s">
        <v>2023</v>
      </c>
      <c r="F103" t="s">
        <v>6</v>
      </c>
      <c r="G103" s="3">
        <v>43578</v>
      </c>
      <c r="H103" s="2">
        <v>200000</v>
      </c>
      <c r="I103" s="12" t="s">
        <v>838</v>
      </c>
      <c r="J103" s="5">
        <v>1</v>
      </c>
      <c r="K103" s="5">
        <f t="shared" si="7"/>
        <v>0</v>
      </c>
      <c r="L103" s="56" t="str">
        <f t="shared" si="4"/>
        <v>Bentwood Realty</v>
      </c>
      <c r="M103" s="5">
        <f t="shared" si="5"/>
        <v>0</v>
      </c>
      <c r="N103" s="5">
        <f t="shared" si="6"/>
        <v>0</v>
      </c>
    </row>
    <row r="104" spans="1:14" ht="13.5" customHeight="1" x14ac:dyDescent="0.2">
      <c r="A104" t="s">
        <v>1081</v>
      </c>
      <c r="B104" t="s">
        <v>1036</v>
      </c>
      <c r="C104" t="s">
        <v>1906</v>
      </c>
      <c r="D104" t="s">
        <v>1099</v>
      </c>
      <c r="E104" t="s">
        <v>2486</v>
      </c>
      <c r="F104" t="s">
        <v>6</v>
      </c>
      <c r="G104" s="3">
        <v>43525</v>
      </c>
      <c r="H104" s="2">
        <v>160000</v>
      </c>
      <c r="I104" s="12" t="s">
        <v>838</v>
      </c>
      <c r="J104" s="5">
        <v>1</v>
      </c>
      <c r="K104" s="5">
        <f t="shared" si="7"/>
        <v>0</v>
      </c>
      <c r="L104" s="56" t="str">
        <f t="shared" si="4"/>
        <v>Bentwood Realty</v>
      </c>
      <c r="M104" s="5">
        <f t="shared" si="5"/>
        <v>0</v>
      </c>
      <c r="N104" s="5">
        <f t="shared" si="6"/>
        <v>0</v>
      </c>
    </row>
    <row r="105" spans="1:14" ht="13.5" customHeight="1" x14ac:dyDescent="0.2">
      <c r="A105" t="s">
        <v>1698</v>
      </c>
      <c r="B105" t="s">
        <v>1036</v>
      </c>
      <c r="C105" t="s">
        <v>1222</v>
      </c>
      <c r="D105" t="s">
        <v>1099</v>
      </c>
      <c r="E105" t="s">
        <v>2883</v>
      </c>
      <c r="F105" t="s">
        <v>6</v>
      </c>
      <c r="G105" s="3">
        <v>43570</v>
      </c>
      <c r="H105" s="2">
        <v>64000</v>
      </c>
      <c r="I105" s="12" t="s">
        <v>838</v>
      </c>
      <c r="J105" s="5">
        <v>1</v>
      </c>
      <c r="K105" s="5">
        <f t="shared" si="7"/>
        <v>0</v>
      </c>
      <c r="L105" s="56" t="str">
        <f t="shared" si="4"/>
        <v>Bentwood Realty</v>
      </c>
      <c r="M105" s="5">
        <f t="shared" si="5"/>
        <v>0</v>
      </c>
      <c r="N105" s="5">
        <f t="shared" si="6"/>
        <v>0</v>
      </c>
    </row>
    <row r="106" spans="1:14" ht="13.5" customHeight="1" x14ac:dyDescent="0.2">
      <c r="A106" t="s">
        <v>1698</v>
      </c>
      <c r="B106" t="s">
        <v>1036</v>
      </c>
      <c r="C106" t="s">
        <v>1307</v>
      </c>
      <c r="D106" t="s">
        <v>1099</v>
      </c>
      <c r="E106" t="s">
        <v>2346</v>
      </c>
      <c r="F106" t="s">
        <v>6</v>
      </c>
      <c r="G106" s="3">
        <v>43508</v>
      </c>
      <c r="H106" s="2">
        <v>125000</v>
      </c>
      <c r="I106" s="12">
        <v>20190076</v>
      </c>
      <c r="J106" s="5">
        <v>1</v>
      </c>
      <c r="K106" s="5">
        <f t="shared" si="7"/>
        <v>1</v>
      </c>
      <c r="L106" s="56" t="str">
        <f t="shared" si="4"/>
        <v>Bentwood Realty</v>
      </c>
      <c r="M106" s="5">
        <f t="shared" si="5"/>
        <v>0</v>
      </c>
      <c r="N106" s="5">
        <f t="shared" si="6"/>
        <v>0</v>
      </c>
    </row>
    <row r="107" spans="1:14" ht="13.5" customHeight="1" x14ac:dyDescent="0.2">
      <c r="A107" t="s">
        <v>1891</v>
      </c>
      <c r="B107" t="s">
        <v>1036</v>
      </c>
      <c r="C107" t="s">
        <v>1222</v>
      </c>
      <c r="D107" t="s">
        <v>1099</v>
      </c>
      <c r="E107" t="s">
        <v>3204</v>
      </c>
      <c r="F107" t="s">
        <v>6</v>
      </c>
      <c r="G107" s="3">
        <v>43605</v>
      </c>
      <c r="H107" s="2">
        <v>23000</v>
      </c>
      <c r="I107" s="12" t="s">
        <v>838</v>
      </c>
      <c r="J107" s="5">
        <v>1</v>
      </c>
      <c r="K107" s="5">
        <f t="shared" si="7"/>
        <v>0</v>
      </c>
      <c r="L107" s="56" t="str">
        <f t="shared" si="4"/>
        <v>Bentwood Realty</v>
      </c>
      <c r="M107" s="5">
        <f t="shared" si="5"/>
        <v>0</v>
      </c>
      <c r="N107" s="5">
        <f t="shared" si="6"/>
        <v>0</v>
      </c>
    </row>
    <row r="108" spans="1:14" ht="13.5" customHeight="1" x14ac:dyDescent="0.2">
      <c r="A108" t="s">
        <v>719</v>
      </c>
      <c r="B108" t="s">
        <v>1036</v>
      </c>
      <c r="C108" t="s">
        <v>13</v>
      </c>
      <c r="D108" t="s">
        <v>1840</v>
      </c>
      <c r="E108" t="s">
        <v>3069</v>
      </c>
      <c r="F108" t="s">
        <v>6</v>
      </c>
      <c r="G108" s="3">
        <v>43591</v>
      </c>
      <c r="H108" s="2">
        <v>190000</v>
      </c>
      <c r="I108" s="12" t="s">
        <v>838</v>
      </c>
      <c r="J108" s="5">
        <v>1</v>
      </c>
      <c r="K108" s="5">
        <f t="shared" si="7"/>
        <v>0</v>
      </c>
      <c r="L108" s="56" t="str">
        <f t="shared" si="4"/>
        <v>Bentwood Realty</v>
      </c>
      <c r="M108" s="5">
        <f t="shared" si="5"/>
        <v>0</v>
      </c>
      <c r="N108" s="5">
        <f t="shared" si="6"/>
        <v>0</v>
      </c>
    </row>
    <row r="109" spans="1:14" ht="13.5" customHeight="1" x14ac:dyDescent="0.2">
      <c r="A109" t="s">
        <v>529</v>
      </c>
      <c r="B109" t="s">
        <v>1036</v>
      </c>
      <c r="C109" t="s">
        <v>25</v>
      </c>
      <c r="D109" t="s">
        <v>1840</v>
      </c>
      <c r="E109" t="s">
        <v>3103</v>
      </c>
      <c r="F109" t="s">
        <v>6</v>
      </c>
      <c r="G109" s="3">
        <v>43594</v>
      </c>
      <c r="H109" s="2">
        <v>125500</v>
      </c>
      <c r="I109" s="12" t="s">
        <v>838</v>
      </c>
      <c r="J109" s="5">
        <v>1</v>
      </c>
      <c r="K109" s="5">
        <f t="shared" si="7"/>
        <v>0</v>
      </c>
      <c r="L109" s="56" t="str">
        <f t="shared" si="4"/>
        <v>Bentwood Realty</v>
      </c>
      <c r="M109" s="5">
        <f t="shared" si="5"/>
        <v>0</v>
      </c>
      <c r="N109" s="5">
        <f t="shared" si="6"/>
        <v>0</v>
      </c>
    </row>
    <row r="110" spans="1:14" ht="13.5" customHeight="1" x14ac:dyDescent="0.2">
      <c r="A110" t="s">
        <v>1081</v>
      </c>
      <c r="B110" t="s">
        <v>1036</v>
      </c>
      <c r="C110" t="s">
        <v>1629</v>
      </c>
      <c r="D110" t="s">
        <v>1840</v>
      </c>
      <c r="E110" t="s">
        <v>2296</v>
      </c>
      <c r="F110" t="s">
        <v>6</v>
      </c>
      <c r="G110" s="3">
        <v>43500</v>
      </c>
      <c r="H110" s="2">
        <v>358000</v>
      </c>
      <c r="I110" s="12">
        <v>20182101</v>
      </c>
      <c r="J110" s="5">
        <v>1</v>
      </c>
      <c r="K110" s="5">
        <f t="shared" si="7"/>
        <v>1</v>
      </c>
      <c r="L110" s="56" t="str">
        <f t="shared" si="4"/>
        <v>Bentwood Realty</v>
      </c>
      <c r="M110" s="5">
        <f t="shared" si="5"/>
        <v>0</v>
      </c>
      <c r="N110" s="5">
        <f t="shared" si="6"/>
        <v>0</v>
      </c>
    </row>
    <row r="111" spans="1:14" ht="13.5" customHeight="1" x14ac:dyDescent="0.2">
      <c r="A111" t="s">
        <v>1081</v>
      </c>
      <c r="B111" t="s">
        <v>1036</v>
      </c>
      <c r="C111" t="s">
        <v>563</v>
      </c>
      <c r="D111" t="s">
        <v>1840</v>
      </c>
      <c r="E111" t="s">
        <v>2821</v>
      </c>
      <c r="F111" t="s">
        <v>6</v>
      </c>
      <c r="G111" s="3">
        <v>43563</v>
      </c>
      <c r="H111" s="2">
        <v>490000</v>
      </c>
      <c r="I111" s="12" t="s">
        <v>838</v>
      </c>
      <c r="J111" s="5">
        <v>1</v>
      </c>
      <c r="K111" s="5">
        <f t="shared" si="7"/>
        <v>0</v>
      </c>
      <c r="L111" s="56" t="str">
        <f t="shared" si="4"/>
        <v>Bentwood Realty</v>
      </c>
      <c r="M111" s="5">
        <f t="shared" si="5"/>
        <v>0</v>
      </c>
      <c r="N111" s="5">
        <f t="shared" si="6"/>
        <v>0</v>
      </c>
    </row>
    <row r="112" spans="1:14" ht="13.5" customHeight="1" x14ac:dyDescent="0.2">
      <c r="A112" t="s">
        <v>1081</v>
      </c>
      <c r="B112" t="s">
        <v>1036</v>
      </c>
      <c r="C112" t="s">
        <v>25</v>
      </c>
      <c r="D112" t="s">
        <v>1840</v>
      </c>
      <c r="E112" t="s">
        <v>2627</v>
      </c>
      <c r="F112" t="s">
        <v>123</v>
      </c>
      <c r="G112" s="3">
        <v>43542</v>
      </c>
      <c r="H112" s="2">
        <v>264600</v>
      </c>
      <c r="I112" s="12" t="s">
        <v>838</v>
      </c>
      <c r="J112" s="5">
        <v>1</v>
      </c>
      <c r="K112" s="5">
        <f t="shared" si="7"/>
        <v>0</v>
      </c>
      <c r="L112" s="56" t="str">
        <f t="shared" si="4"/>
        <v>Bentwood Realty</v>
      </c>
      <c r="M112" s="5">
        <f t="shared" si="5"/>
        <v>0</v>
      </c>
      <c r="N112" s="5">
        <f t="shared" si="6"/>
        <v>0</v>
      </c>
    </row>
    <row r="113" spans="1:14" ht="13.5" customHeight="1" x14ac:dyDescent="0.2">
      <c r="A113" t="s">
        <v>955</v>
      </c>
      <c r="B113" t="s">
        <v>1036</v>
      </c>
      <c r="C113" t="s">
        <v>1389</v>
      </c>
      <c r="D113" t="s">
        <v>1840</v>
      </c>
      <c r="E113" t="s">
        <v>2045</v>
      </c>
      <c r="F113" t="s">
        <v>216</v>
      </c>
      <c r="G113" s="3">
        <v>43573</v>
      </c>
      <c r="H113" s="2">
        <v>170000</v>
      </c>
      <c r="I113" s="12" t="s">
        <v>838</v>
      </c>
      <c r="J113" s="5">
        <v>1</v>
      </c>
      <c r="K113" s="5">
        <f t="shared" si="7"/>
        <v>0</v>
      </c>
      <c r="L113" s="56" t="str">
        <f t="shared" si="4"/>
        <v>Bentwood Realty</v>
      </c>
      <c r="M113" s="5">
        <f t="shared" si="5"/>
        <v>0</v>
      </c>
      <c r="N113" s="5">
        <f t="shared" si="6"/>
        <v>0</v>
      </c>
    </row>
    <row r="114" spans="1:14" ht="13.5" customHeight="1" x14ac:dyDescent="0.2">
      <c r="A114" t="s">
        <v>955</v>
      </c>
      <c r="B114" t="s">
        <v>1036</v>
      </c>
      <c r="C114" t="s">
        <v>563</v>
      </c>
      <c r="D114" t="s">
        <v>1840</v>
      </c>
      <c r="E114" t="s">
        <v>3173</v>
      </c>
      <c r="F114" t="s">
        <v>123</v>
      </c>
      <c r="G114" s="3">
        <v>43600</v>
      </c>
      <c r="H114" s="2">
        <v>175000</v>
      </c>
      <c r="I114" s="12" t="s">
        <v>838</v>
      </c>
      <c r="J114" s="5">
        <v>1</v>
      </c>
      <c r="K114" s="5">
        <f t="shared" si="7"/>
        <v>0</v>
      </c>
      <c r="L114" s="56" t="str">
        <f t="shared" si="4"/>
        <v>Bentwood Realty</v>
      </c>
      <c r="M114" s="5">
        <f t="shared" si="5"/>
        <v>0</v>
      </c>
      <c r="N114" s="5">
        <f t="shared" si="6"/>
        <v>0</v>
      </c>
    </row>
    <row r="115" spans="1:14" ht="13.5" customHeight="1" x14ac:dyDescent="0.2">
      <c r="A115" t="s">
        <v>1279</v>
      </c>
      <c r="B115" t="s">
        <v>1036</v>
      </c>
      <c r="C115" t="s">
        <v>1069</v>
      </c>
      <c r="D115" t="s">
        <v>1840</v>
      </c>
      <c r="E115" t="s">
        <v>2680</v>
      </c>
      <c r="F115" t="s">
        <v>6</v>
      </c>
      <c r="G115" s="3">
        <v>43546</v>
      </c>
      <c r="H115" s="2">
        <v>280000</v>
      </c>
      <c r="I115" s="12">
        <v>20190378</v>
      </c>
      <c r="J115" s="5">
        <v>1</v>
      </c>
      <c r="K115" s="5">
        <f t="shared" si="7"/>
        <v>1</v>
      </c>
      <c r="L115" s="56" t="str">
        <f t="shared" si="4"/>
        <v>Bentwood Realty</v>
      </c>
      <c r="M115" s="5">
        <f t="shared" si="5"/>
        <v>0</v>
      </c>
      <c r="N115" s="5">
        <f t="shared" si="6"/>
        <v>0</v>
      </c>
    </row>
    <row r="116" spans="1:14" ht="13.5" customHeight="1" x14ac:dyDescent="0.2">
      <c r="A116" t="s">
        <v>307</v>
      </c>
      <c r="B116" t="s">
        <v>1036</v>
      </c>
      <c r="C116" t="s">
        <v>1932</v>
      </c>
      <c r="D116" t="s">
        <v>1840</v>
      </c>
      <c r="E116" t="s">
        <v>3063</v>
      </c>
      <c r="F116" t="s">
        <v>6</v>
      </c>
      <c r="G116" s="3">
        <v>43591</v>
      </c>
      <c r="H116" s="2">
        <v>180000</v>
      </c>
      <c r="I116" s="12" t="s">
        <v>838</v>
      </c>
      <c r="J116" s="5">
        <v>1</v>
      </c>
      <c r="K116" s="5">
        <f t="shared" si="7"/>
        <v>0</v>
      </c>
      <c r="L116" s="56" t="str">
        <f t="shared" si="4"/>
        <v>Bentwood Realty</v>
      </c>
      <c r="M116" s="5">
        <f t="shared" si="5"/>
        <v>0</v>
      </c>
      <c r="N116" s="5">
        <f t="shared" si="6"/>
        <v>0</v>
      </c>
    </row>
    <row r="117" spans="1:14" ht="13.5" customHeight="1" x14ac:dyDescent="0.2">
      <c r="A117" t="s">
        <v>243</v>
      </c>
      <c r="B117" t="s">
        <v>1036</v>
      </c>
      <c r="C117" t="s">
        <v>309</v>
      </c>
      <c r="D117" t="s">
        <v>1840</v>
      </c>
      <c r="E117" t="s">
        <v>2249</v>
      </c>
      <c r="F117" t="s">
        <v>6</v>
      </c>
      <c r="G117" s="3">
        <v>43496</v>
      </c>
      <c r="H117" s="2">
        <v>62500</v>
      </c>
      <c r="I117" s="12" t="s">
        <v>838</v>
      </c>
      <c r="J117" s="5">
        <v>1</v>
      </c>
      <c r="K117" s="5">
        <f t="shared" si="7"/>
        <v>0</v>
      </c>
      <c r="L117" s="56" t="str">
        <f t="shared" si="4"/>
        <v>Bentwood Realty</v>
      </c>
      <c r="M117" s="5">
        <f t="shared" si="5"/>
        <v>0</v>
      </c>
      <c r="N117" s="5">
        <f t="shared" si="6"/>
        <v>0</v>
      </c>
    </row>
    <row r="118" spans="1:14" ht="13.5" customHeight="1" x14ac:dyDescent="0.2">
      <c r="A118" t="s">
        <v>1559</v>
      </c>
      <c r="B118" t="s">
        <v>1036</v>
      </c>
      <c r="C118" t="s">
        <v>1908</v>
      </c>
      <c r="D118" t="s">
        <v>1909</v>
      </c>
      <c r="E118" t="s">
        <v>3139</v>
      </c>
      <c r="F118" t="s">
        <v>1249</v>
      </c>
      <c r="G118" s="3">
        <v>43595</v>
      </c>
      <c r="H118" s="2">
        <v>483990</v>
      </c>
      <c r="I118" s="12" t="s">
        <v>838</v>
      </c>
      <c r="J118" s="5">
        <v>1</v>
      </c>
      <c r="K118" s="5">
        <f t="shared" si="7"/>
        <v>0</v>
      </c>
      <c r="L118" s="56" t="str">
        <f t="shared" si="4"/>
        <v>Bentwood Realty</v>
      </c>
      <c r="M118" s="5">
        <f t="shared" si="5"/>
        <v>0</v>
      </c>
      <c r="N118" s="5">
        <f t="shared" si="6"/>
        <v>0</v>
      </c>
    </row>
    <row r="119" spans="1:14" ht="13.5" customHeight="1" x14ac:dyDescent="0.2">
      <c r="A119" t="s">
        <v>1891</v>
      </c>
      <c r="B119" t="s">
        <v>1036</v>
      </c>
      <c r="C119" t="s">
        <v>1544</v>
      </c>
      <c r="D119" t="s">
        <v>1909</v>
      </c>
      <c r="E119" t="s">
        <v>2199</v>
      </c>
      <c r="F119" t="s">
        <v>1126</v>
      </c>
      <c r="G119" s="3">
        <v>43487</v>
      </c>
      <c r="H119" s="2">
        <v>112000</v>
      </c>
      <c r="I119" s="12" t="s">
        <v>838</v>
      </c>
      <c r="J119" s="5">
        <v>1</v>
      </c>
      <c r="K119" s="5">
        <f t="shared" si="7"/>
        <v>0</v>
      </c>
      <c r="L119" s="56" t="str">
        <f t="shared" si="4"/>
        <v>Bentwood Realty</v>
      </c>
      <c r="M119" s="5">
        <f t="shared" si="5"/>
        <v>0</v>
      </c>
      <c r="N119" s="5">
        <f t="shared" si="6"/>
        <v>0</v>
      </c>
    </row>
    <row r="120" spans="1:14" ht="13.5" customHeight="1" x14ac:dyDescent="0.2">
      <c r="A120" t="s">
        <v>1387</v>
      </c>
      <c r="B120" t="s">
        <v>1036</v>
      </c>
      <c r="C120" t="s">
        <v>717</v>
      </c>
      <c r="D120" t="s">
        <v>231</v>
      </c>
      <c r="E120" t="s">
        <v>2461</v>
      </c>
      <c r="F120" t="s">
        <v>6</v>
      </c>
      <c r="G120" s="3">
        <v>43524</v>
      </c>
      <c r="H120" s="2">
        <v>197000</v>
      </c>
      <c r="I120" s="12" t="s">
        <v>838</v>
      </c>
      <c r="J120" s="5">
        <v>1</v>
      </c>
      <c r="K120" s="5">
        <f t="shared" si="7"/>
        <v>0</v>
      </c>
      <c r="L120" s="56" t="str">
        <f t="shared" si="4"/>
        <v>Bentwood Realty</v>
      </c>
      <c r="M120" s="5">
        <f t="shared" si="5"/>
        <v>0</v>
      </c>
      <c r="N120" s="5">
        <f t="shared" si="6"/>
        <v>0</v>
      </c>
    </row>
    <row r="121" spans="1:14" ht="13.5" customHeight="1" x14ac:dyDescent="0.2">
      <c r="A121" t="s">
        <v>1234</v>
      </c>
      <c r="B121" t="s">
        <v>1036</v>
      </c>
      <c r="C121" t="s">
        <v>1647</v>
      </c>
      <c r="D121" t="s">
        <v>5</v>
      </c>
      <c r="E121" t="s">
        <v>3275</v>
      </c>
      <c r="F121" t="s">
        <v>6</v>
      </c>
      <c r="G121" s="3">
        <v>43609</v>
      </c>
      <c r="H121" s="2">
        <v>94133</v>
      </c>
      <c r="I121" s="12" t="s">
        <v>838</v>
      </c>
      <c r="J121" s="5">
        <v>1</v>
      </c>
      <c r="K121" s="5">
        <f t="shared" si="7"/>
        <v>0</v>
      </c>
      <c r="L121" s="56" t="str">
        <f t="shared" si="4"/>
        <v>Bentwood Realty</v>
      </c>
      <c r="M121" s="5">
        <f t="shared" si="5"/>
        <v>0</v>
      </c>
      <c r="N121" s="5">
        <f t="shared" si="6"/>
        <v>0</v>
      </c>
    </row>
    <row r="122" spans="1:14" ht="13.5" customHeight="1" x14ac:dyDescent="0.2">
      <c r="A122" t="s">
        <v>1081</v>
      </c>
      <c r="B122" t="s">
        <v>1036</v>
      </c>
      <c r="C122" t="s">
        <v>1040</v>
      </c>
      <c r="D122" t="s">
        <v>5</v>
      </c>
      <c r="E122" t="s">
        <v>2280</v>
      </c>
      <c r="F122" t="s">
        <v>216</v>
      </c>
      <c r="G122" s="3">
        <v>43497</v>
      </c>
      <c r="H122" s="2">
        <v>145375</v>
      </c>
      <c r="I122" s="12" t="s">
        <v>838</v>
      </c>
      <c r="J122" s="5">
        <v>1</v>
      </c>
      <c r="K122" s="5">
        <f t="shared" si="7"/>
        <v>0</v>
      </c>
      <c r="L122" s="56" t="str">
        <f t="shared" si="4"/>
        <v>Bentwood Realty</v>
      </c>
      <c r="M122" s="5">
        <f t="shared" si="5"/>
        <v>0</v>
      </c>
      <c r="N122" s="5">
        <f t="shared" si="6"/>
        <v>0</v>
      </c>
    </row>
    <row r="123" spans="1:14" ht="13.5" customHeight="1" x14ac:dyDescent="0.2">
      <c r="A123" t="s">
        <v>2020</v>
      </c>
      <c r="B123" t="s">
        <v>1036</v>
      </c>
      <c r="C123" t="s">
        <v>2047</v>
      </c>
      <c r="D123" t="s">
        <v>5</v>
      </c>
      <c r="E123" t="s">
        <v>2561</v>
      </c>
      <c r="F123" t="s">
        <v>6</v>
      </c>
      <c r="G123" s="3">
        <v>43532</v>
      </c>
      <c r="H123" s="2">
        <v>320000</v>
      </c>
      <c r="I123" s="12">
        <v>20190202</v>
      </c>
      <c r="J123" s="5">
        <v>1</v>
      </c>
      <c r="K123" s="5">
        <f t="shared" si="7"/>
        <v>1</v>
      </c>
      <c r="L123" s="56" t="str">
        <f t="shared" si="4"/>
        <v>Bentwood Realty</v>
      </c>
      <c r="M123" s="5">
        <f t="shared" si="5"/>
        <v>0</v>
      </c>
      <c r="N123" s="5">
        <f t="shared" si="6"/>
        <v>0</v>
      </c>
    </row>
    <row r="124" spans="1:14" ht="13.5" customHeight="1" x14ac:dyDescent="0.2">
      <c r="A124" t="s">
        <v>1848</v>
      </c>
      <c r="B124" t="s">
        <v>1036</v>
      </c>
      <c r="C124" t="s">
        <v>1691</v>
      </c>
      <c r="D124" t="s">
        <v>5</v>
      </c>
      <c r="E124" t="s">
        <v>2676</v>
      </c>
      <c r="F124" t="s">
        <v>7</v>
      </c>
      <c r="G124" s="3">
        <v>43546</v>
      </c>
      <c r="H124" s="2">
        <v>149900</v>
      </c>
      <c r="I124" s="12" t="s">
        <v>838</v>
      </c>
      <c r="J124" s="5">
        <v>1</v>
      </c>
      <c r="K124" s="5">
        <f t="shared" si="7"/>
        <v>0</v>
      </c>
      <c r="L124" s="56" t="str">
        <f t="shared" si="4"/>
        <v>Bentwood Realty</v>
      </c>
      <c r="M124" s="5">
        <f t="shared" si="5"/>
        <v>0</v>
      </c>
      <c r="N124" s="5">
        <f t="shared" si="6"/>
        <v>0</v>
      </c>
    </row>
    <row r="125" spans="1:14" ht="13.5" customHeight="1" x14ac:dyDescent="0.2">
      <c r="A125" t="s">
        <v>1848</v>
      </c>
      <c r="B125" t="s">
        <v>1036</v>
      </c>
      <c r="C125" t="s">
        <v>1040</v>
      </c>
      <c r="D125" t="s">
        <v>5</v>
      </c>
      <c r="E125" t="s">
        <v>1717</v>
      </c>
      <c r="F125" t="s">
        <v>6</v>
      </c>
      <c r="G125" s="3">
        <v>43564</v>
      </c>
      <c r="H125" s="2">
        <v>188500</v>
      </c>
      <c r="I125" s="12" t="s">
        <v>838</v>
      </c>
      <c r="J125" s="5">
        <v>1</v>
      </c>
      <c r="K125" s="5">
        <f t="shared" si="7"/>
        <v>0</v>
      </c>
      <c r="L125" s="56" t="str">
        <f t="shared" si="4"/>
        <v>Bentwood Realty</v>
      </c>
      <c r="M125" s="5">
        <f t="shared" si="5"/>
        <v>0</v>
      </c>
      <c r="N125" s="5">
        <f t="shared" si="6"/>
        <v>0</v>
      </c>
    </row>
    <row r="126" spans="1:14" ht="13.5" customHeight="1" x14ac:dyDescent="0.2">
      <c r="A126" t="s">
        <v>307</v>
      </c>
      <c r="B126" t="s">
        <v>1036</v>
      </c>
      <c r="C126" t="s">
        <v>1985</v>
      </c>
      <c r="D126" t="s">
        <v>1936</v>
      </c>
      <c r="E126" t="s">
        <v>2887</v>
      </c>
      <c r="F126" t="s">
        <v>7</v>
      </c>
      <c r="G126" s="3">
        <v>43570</v>
      </c>
      <c r="H126" s="2">
        <v>50000</v>
      </c>
      <c r="I126" s="12" t="s">
        <v>838</v>
      </c>
      <c r="J126" s="5">
        <v>1</v>
      </c>
      <c r="K126" s="5">
        <f t="shared" si="7"/>
        <v>0</v>
      </c>
      <c r="L126" s="56" t="str">
        <f t="shared" si="4"/>
        <v>Bentwood Realty</v>
      </c>
      <c r="M126" s="5">
        <f t="shared" si="5"/>
        <v>0</v>
      </c>
      <c r="N126" s="5">
        <f t="shared" si="6"/>
        <v>0</v>
      </c>
    </row>
    <row r="127" spans="1:14" ht="13.5" customHeight="1" x14ac:dyDescent="0.2">
      <c r="A127" t="s">
        <v>1848</v>
      </c>
      <c r="B127" t="s">
        <v>1036</v>
      </c>
      <c r="C127" t="s">
        <v>1210</v>
      </c>
      <c r="D127" t="s">
        <v>991</v>
      </c>
      <c r="E127" t="s">
        <v>2210</v>
      </c>
      <c r="F127" t="s">
        <v>120</v>
      </c>
      <c r="G127" s="3">
        <v>43489</v>
      </c>
      <c r="H127" s="2">
        <v>88400</v>
      </c>
      <c r="I127" s="12" t="s">
        <v>838</v>
      </c>
      <c r="J127" s="5">
        <v>1</v>
      </c>
      <c r="K127" s="5">
        <f t="shared" si="7"/>
        <v>0</v>
      </c>
      <c r="L127" s="56" t="str">
        <f t="shared" si="4"/>
        <v>Bentwood Realty</v>
      </c>
      <c r="M127" s="5">
        <f t="shared" si="5"/>
        <v>0</v>
      </c>
      <c r="N127" s="5">
        <f t="shared" si="6"/>
        <v>0</v>
      </c>
    </row>
    <row r="128" spans="1:14" ht="13.5" customHeight="1" x14ac:dyDescent="0.2">
      <c r="A128" t="s">
        <v>1559</v>
      </c>
      <c r="B128" t="s">
        <v>1036</v>
      </c>
      <c r="C128" t="s">
        <v>1210</v>
      </c>
      <c r="D128" t="s">
        <v>991</v>
      </c>
      <c r="E128" t="s">
        <v>2577</v>
      </c>
      <c r="F128" t="s">
        <v>6</v>
      </c>
      <c r="G128" s="3">
        <v>43536</v>
      </c>
      <c r="H128" s="2">
        <v>57153</v>
      </c>
      <c r="I128" s="12" t="s">
        <v>838</v>
      </c>
      <c r="J128" s="5">
        <v>1</v>
      </c>
      <c r="K128" s="5">
        <f t="shared" si="7"/>
        <v>0</v>
      </c>
      <c r="L128" s="56" t="str">
        <f t="shared" si="4"/>
        <v>Bentwood Realty</v>
      </c>
      <c r="M128" s="5">
        <f t="shared" si="5"/>
        <v>0</v>
      </c>
      <c r="N128" s="5">
        <f t="shared" si="6"/>
        <v>0</v>
      </c>
    </row>
    <row r="129" spans="1:14" ht="13.5" customHeight="1" x14ac:dyDescent="0.2">
      <c r="A129" t="s">
        <v>1234</v>
      </c>
      <c r="B129" t="s">
        <v>1036</v>
      </c>
      <c r="C129" t="s">
        <v>1905</v>
      </c>
      <c r="D129" t="s">
        <v>1258</v>
      </c>
      <c r="E129" t="s">
        <v>2982</v>
      </c>
      <c r="F129" t="s">
        <v>6</v>
      </c>
      <c r="G129" s="3">
        <v>43581</v>
      </c>
      <c r="H129" s="2">
        <v>159900</v>
      </c>
      <c r="I129" s="12" t="s">
        <v>838</v>
      </c>
      <c r="J129" s="5">
        <v>1</v>
      </c>
      <c r="K129" s="5">
        <f t="shared" si="7"/>
        <v>0</v>
      </c>
      <c r="L129" s="56" t="str">
        <f t="shared" ref="L129:L192" si="8">IF(B129="",B128,B129)</f>
        <v>Bentwood Realty</v>
      </c>
      <c r="M129" s="5">
        <f t="shared" si="5"/>
        <v>0</v>
      </c>
      <c r="N129" s="5">
        <f t="shared" si="6"/>
        <v>0</v>
      </c>
    </row>
    <row r="130" spans="1:14" ht="13.5" customHeight="1" x14ac:dyDescent="0.2">
      <c r="A130" t="s">
        <v>1633</v>
      </c>
      <c r="B130" t="s">
        <v>1036</v>
      </c>
      <c r="C130" t="s">
        <v>1177</v>
      </c>
      <c r="D130" t="s">
        <v>2069</v>
      </c>
      <c r="E130" t="s">
        <v>2290</v>
      </c>
      <c r="F130" t="s">
        <v>6</v>
      </c>
      <c r="G130" s="3">
        <v>43497</v>
      </c>
      <c r="H130" s="2">
        <v>169000</v>
      </c>
      <c r="I130" s="12" t="s">
        <v>838</v>
      </c>
      <c r="J130" s="5">
        <v>1</v>
      </c>
      <c r="K130" s="5">
        <f t="shared" si="7"/>
        <v>0</v>
      </c>
      <c r="L130" s="56" t="str">
        <f t="shared" si="8"/>
        <v>Bentwood Realty</v>
      </c>
      <c r="M130" s="5">
        <f t="shared" si="5"/>
        <v>0</v>
      </c>
      <c r="N130" s="5">
        <f t="shared" si="6"/>
        <v>0</v>
      </c>
    </row>
    <row r="131" spans="1:14" ht="13.5" customHeight="1" x14ac:dyDescent="0.2">
      <c r="A131" t="s">
        <v>787</v>
      </c>
      <c r="B131" t="s">
        <v>1036</v>
      </c>
      <c r="C131" t="s">
        <v>1684</v>
      </c>
      <c r="D131" t="s">
        <v>2328</v>
      </c>
      <c r="E131" t="s">
        <v>3090</v>
      </c>
      <c r="F131" t="s">
        <v>1249</v>
      </c>
      <c r="G131" s="3">
        <v>43592</v>
      </c>
      <c r="H131" s="2">
        <v>575000</v>
      </c>
      <c r="I131" s="12" t="s">
        <v>838</v>
      </c>
      <c r="J131" s="5">
        <v>1</v>
      </c>
      <c r="K131" s="5">
        <f t="shared" si="7"/>
        <v>0</v>
      </c>
      <c r="L131" s="56" t="str">
        <f t="shared" si="8"/>
        <v>Bentwood Realty</v>
      </c>
      <c r="M131" s="5">
        <f t="shared" si="5"/>
        <v>0</v>
      </c>
      <c r="N131" s="5">
        <f t="shared" si="6"/>
        <v>0</v>
      </c>
    </row>
    <row r="132" spans="1:14" ht="13.5" customHeight="1" x14ac:dyDescent="0.2">
      <c r="A132" t="s">
        <v>1633</v>
      </c>
      <c r="B132" t="s">
        <v>1036</v>
      </c>
      <c r="C132" t="s">
        <v>1872</v>
      </c>
      <c r="D132" t="s">
        <v>1843</v>
      </c>
      <c r="E132" t="s">
        <v>2732</v>
      </c>
      <c r="F132" t="s">
        <v>216</v>
      </c>
      <c r="G132" s="3">
        <v>43553</v>
      </c>
      <c r="H132" s="2">
        <v>275000</v>
      </c>
      <c r="I132" s="12" t="s">
        <v>838</v>
      </c>
      <c r="J132" s="5">
        <v>1</v>
      </c>
      <c r="K132" s="5">
        <f t="shared" si="7"/>
        <v>0</v>
      </c>
      <c r="L132" s="56" t="str">
        <f t="shared" si="8"/>
        <v>Bentwood Realty</v>
      </c>
      <c r="M132" s="5">
        <f t="shared" ref="M132:M195" si="9">IF(B132=D132,1,0)</f>
        <v>0</v>
      </c>
      <c r="N132" s="5">
        <f t="shared" ref="N132:N195" si="10">+IF(M132=1,K132,0)</f>
        <v>0</v>
      </c>
    </row>
    <row r="133" spans="1:14" ht="13.5" customHeight="1" x14ac:dyDescent="0.2">
      <c r="A133" t="s">
        <v>1631</v>
      </c>
      <c r="B133" t="s">
        <v>1036</v>
      </c>
      <c r="C133" t="s">
        <v>1872</v>
      </c>
      <c r="D133" t="s">
        <v>1843</v>
      </c>
      <c r="E133" t="s">
        <v>2174</v>
      </c>
      <c r="F133" t="s">
        <v>6</v>
      </c>
      <c r="G133" s="3">
        <v>43482</v>
      </c>
      <c r="H133" s="2">
        <v>345000</v>
      </c>
      <c r="I133" s="12" t="s">
        <v>838</v>
      </c>
      <c r="J133" s="5">
        <v>1</v>
      </c>
      <c r="K133" s="5">
        <f t="shared" ref="K133:K196" si="11">IF(I133="did not close",0,IF(I133="",0,1))</f>
        <v>0</v>
      </c>
      <c r="L133" s="56" t="str">
        <f t="shared" si="8"/>
        <v>Bentwood Realty</v>
      </c>
      <c r="M133" s="5">
        <f t="shared" si="9"/>
        <v>0</v>
      </c>
      <c r="N133" s="5">
        <f t="shared" si="10"/>
        <v>0</v>
      </c>
    </row>
    <row r="134" spans="1:14" ht="13.5" customHeight="1" x14ac:dyDescent="0.2">
      <c r="A134" t="s">
        <v>1631</v>
      </c>
      <c r="B134" t="s">
        <v>1036</v>
      </c>
      <c r="C134" t="s">
        <v>1872</v>
      </c>
      <c r="D134" t="s">
        <v>1843</v>
      </c>
      <c r="E134" t="s">
        <v>2764</v>
      </c>
      <c r="F134" t="s">
        <v>1249</v>
      </c>
      <c r="G134" s="3">
        <v>43556</v>
      </c>
      <c r="H134" s="2">
        <v>660000</v>
      </c>
      <c r="I134" s="12" t="s">
        <v>838</v>
      </c>
      <c r="J134" s="5">
        <v>1</v>
      </c>
      <c r="K134" s="5">
        <f t="shared" si="11"/>
        <v>0</v>
      </c>
      <c r="L134" s="56" t="str">
        <f t="shared" si="8"/>
        <v>Bentwood Realty</v>
      </c>
      <c r="M134" s="5">
        <f t="shared" si="9"/>
        <v>0</v>
      </c>
      <c r="N134" s="5">
        <f t="shared" si="10"/>
        <v>0</v>
      </c>
    </row>
    <row r="135" spans="1:14" ht="13.5" customHeight="1" x14ac:dyDescent="0.2">
      <c r="A135" t="s">
        <v>1081</v>
      </c>
      <c r="B135" t="s">
        <v>1036</v>
      </c>
      <c r="C135" t="s">
        <v>28</v>
      </c>
      <c r="D135" t="s">
        <v>1031</v>
      </c>
      <c r="E135" t="s">
        <v>2188</v>
      </c>
      <c r="F135" t="s">
        <v>911</v>
      </c>
      <c r="G135" s="3">
        <v>43483</v>
      </c>
      <c r="H135" s="2">
        <v>130000</v>
      </c>
      <c r="I135" s="12" t="s">
        <v>838</v>
      </c>
      <c r="J135" s="5">
        <v>1</v>
      </c>
      <c r="K135" s="5">
        <f t="shared" si="11"/>
        <v>0</v>
      </c>
      <c r="L135" s="56" t="str">
        <f t="shared" si="8"/>
        <v>Bentwood Realty</v>
      </c>
      <c r="M135" s="5">
        <f t="shared" si="9"/>
        <v>0</v>
      </c>
      <c r="N135" s="5">
        <f t="shared" si="10"/>
        <v>0</v>
      </c>
    </row>
    <row r="136" spans="1:14" ht="13.5" customHeight="1" x14ac:dyDescent="0.2">
      <c r="A136" t="s">
        <v>1644</v>
      </c>
      <c r="B136" t="s">
        <v>1036</v>
      </c>
      <c r="C136" t="s">
        <v>915</v>
      </c>
      <c r="D136" t="s">
        <v>1087</v>
      </c>
      <c r="E136" t="s">
        <v>3084</v>
      </c>
      <c r="F136" t="s">
        <v>6</v>
      </c>
      <c r="G136" s="3">
        <v>43592</v>
      </c>
      <c r="H136" s="2">
        <v>290000</v>
      </c>
      <c r="I136" s="12" t="s">
        <v>838</v>
      </c>
      <c r="J136" s="5">
        <v>1</v>
      </c>
      <c r="K136" s="5">
        <f t="shared" si="11"/>
        <v>0</v>
      </c>
      <c r="L136" s="56" t="str">
        <f t="shared" si="8"/>
        <v>Bentwood Realty</v>
      </c>
      <c r="M136" s="5">
        <f t="shared" si="9"/>
        <v>0</v>
      </c>
      <c r="N136" s="5">
        <f t="shared" si="10"/>
        <v>0</v>
      </c>
    </row>
    <row r="137" spans="1:14" ht="13.5" customHeight="1" x14ac:dyDescent="0.2">
      <c r="A137" t="s">
        <v>1633</v>
      </c>
      <c r="B137" t="s">
        <v>1036</v>
      </c>
      <c r="C137" t="s">
        <v>1452</v>
      </c>
      <c r="D137" t="s">
        <v>1889</v>
      </c>
      <c r="E137" t="s">
        <v>2272</v>
      </c>
      <c r="F137" t="s">
        <v>6</v>
      </c>
      <c r="G137" s="3">
        <v>43496</v>
      </c>
      <c r="H137" s="2">
        <v>274500</v>
      </c>
      <c r="I137" s="12" t="s">
        <v>838</v>
      </c>
      <c r="J137" s="5">
        <v>1</v>
      </c>
      <c r="K137" s="5">
        <f t="shared" si="11"/>
        <v>0</v>
      </c>
      <c r="L137" s="56" t="str">
        <f t="shared" si="8"/>
        <v>Bentwood Realty</v>
      </c>
      <c r="M137" s="5">
        <f t="shared" si="9"/>
        <v>0</v>
      </c>
      <c r="N137" s="5">
        <f t="shared" si="10"/>
        <v>0</v>
      </c>
    </row>
    <row r="138" spans="1:14" ht="13.5" customHeight="1" x14ac:dyDescent="0.2">
      <c r="A138" t="s">
        <v>1633</v>
      </c>
      <c r="B138" t="s">
        <v>1036</v>
      </c>
      <c r="C138" t="s">
        <v>198</v>
      </c>
      <c r="D138" t="s">
        <v>285</v>
      </c>
      <c r="E138" t="s">
        <v>2471</v>
      </c>
      <c r="F138" t="s">
        <v>730</v>
      </c>
      <c r="G138" s="3">
        <v>43524</v>
      </c>
      <c r="H138" s="2">
        <v>44000</v>
      </c>
      <c r="I138" s="12" t="s">
        <v>838</v>
      </c>
      <c r="J138" s="5">
        <v>1</v>
      </c>
      <c r="K138" s="5">
        <f t="shared" si="11"/>
        <v>0</v>
      </c>
      <c r="L138" s="56" t="str">
        <f t="shared" si="8"/>
        <v>Bentwood Realty</v>
      </c>
      <c r="M138" s="5">
        <f t="shared" si="9"/>
        <v>0</v>
      </c>
      <c r="N138" s="5">
        <f t="shared" si="10"/>
        <v>0</v>
      </c>
    </row>
    <row r="139" spans="1:14" ht="13.5" customHeight="1" x14ac:dyDescent="0.2">
      <c r="A139" t="s">
        <v>112</v>
      </c>
      <c r="B139" t="s">
        <v>1036</v>
      </c>
      <c r="C139" t="s">
        <v>1855</v>
      </c>
      <c r="D139" t="s">
        <v>1854</v>
      </c>
      <c r="E139" t="s">
        <v>3148</v>
      </c>
      <c r="F139" t="s">
        <v>287</v>
      </c>
      <c r="G139" s="3">
        <v>43598</v>
      </c>
      <c r="H139" s="2">
        <v>130000</v>
      </c>
      <c r="I139" s="12" t="s">
        <v>838</v>
      </c>
      <c r="J139" s="5">
        <v>1</v>
      </c>
      <c r="K139" s="5">
        <f t="shared" si="11"/>
        <v>0</v>
      </c>
      <c r="L139" s="56" t="str">
        <f t="shared" si="8"/>
        <v>Bentwood Realty</v>
      </c>
      <c r="M139" s="5">
        <f t="shared" si="9"/>
        <v>0</v>
      </c>
      <c r="N139" s="5">
        <f t="shared" si="10"/>
        <v>0</v>
      </c>
    </row>
    <row r="140" spans="1:14" ht="13.5" customHeight="1" x14ac:dyDescent="0.2">
      <c r="A140" t="s">
        <v>955</v>
      </c>
      <c r="B140" t="s">
        <v>1036</v>
      </c>
      <c r="C140" t="s">
        <v>842</v>
      </c>
      <c r="D140" t="s">
        <v>1940</v>
      </c>
      <c r="E140" t="s">
        <v>3061</v>
      </c>
      <c r="F140" t="s">
        <v>216</v>
      </c>
      <c r="G140" s="3">
        <v>43591</v>
      </c>
      <c r="H140" s="2">
        <v>300000</v>
      </c>
      <c r="I140" s="12" t="s">
        <v>838</v>
      </c>
      <c r="J140" s="5">
        <v>1</v>
      </c>
      <c r="K140" s="5">
        <f t="shared" si="11"/>
        <v>0</v>
      </c>
      <c r="L140" s="56" t="str">
        <f t="shared" si="8"/>
        <v>Bentwood Realty</v>
      </c>
      <c r="M140" s="5">
        <f t="shared" si="9"/>
        <v>0</v>
      </c>
      <c r="N140" s="5">
        <f t="shared" si="10"/>
        <v>0</v>
      </c>
    </row>
    <row r="141" spans="1:14" ht="13.5" customHeight="1" x14ac:dyDescent="0.2">
      <c r="A141" t="s">
        <v>544</v>
      </c>
      <c r="B141" t="s">
        <v>1858</v>
      </c>
      <c r="C141" t="s">
        <v>1559</v>
      </c>
      <c r="D141" t="s">
        <v>1036</v>
      </c>
      <c r="E141" t="s">
        <v>2383</v>
      </c>
      <c r="F141" t="s">
        <v>6</v>
      </c>
      <c r="G141" s="3">
        <v>43514</v>
      </c>
      <c r="H141" s="2">
        <v>320000</v>
      </c>
      <c r="I141" s="12" t="s">
        <v>838</v>
      </c>
      <c r="J141" s="5">
        <v>1</v>
      </c>
      <c r="K141" s="5">
        <f t="shared" si="11"/>
        <v>0</v>
      </c>
      <c r="L141" s="56" t="str">
        <f t="shared" si="8"/>
        <v>Better Homes and Gardens</v>
      </c>
      <c r="M141" s="5">
        <f t="shared" si="9"/>
        <v>0</v>
      </c>
      <c r="N141" s="5">
        <f t="shared" si="10"/>
        <v>0</v>
      </c>
    </row>
    <row r="142" spans="1:14" ht="13.5" customHeight="1" x14ac:dyDescent="0.2">
      <c r="A142" t="s">
        <v>2072</v>
      </c>
      <c r="B142" t="s">
        <v>1858</v>
      </c>
      <c r="C142" t="s">
        <v>2072</v>
      </c>
      <c r="D142" t="s">
        <v>1858</v>
      </c>
      <c r="E142" t="s">
        <v>2702</v>
      </c>
      <c r="F142" t="s">
        <v>7</v>
      </c>
      <c r="G142" s="3">
        <v>43549</v>
      </c>
      <c r="H142" s="2">
        <v>133000</v>
      </c>
      <c r="I142" s="12">
        <v>20190382</v>
      </c>
      <c r="J142" s="5">
        <v>1</v>
      </c>
      <c r="K142" s="5">
        <f t="shared" si="11"/>
        <v>1</v>
      </c>
      <c r="L142" s="56" t="str">
        <f t="shared" si="8"/>
        <v>Better Homes and Gardens</v>
      </c>
      <c r="M142" s="5">
        <f t="shared" si="9"/>
        <v>1</v>
      </c>
      <c r="N142" s="5">
        <f t="shared" si="10"/>
        <v>1</v>
      </c>
    </row>
    <row r="143" spans="1:14" ht="13.5" customHeight="1" x14ac:dyDescent="0.2">
      <c r="A143" t="s">
        <v>2072</v>
      </c>
      <c r="B143" t="s">
        <v>1858</v>
      </c>
      <c r="C143" t="s">
        <v>1965</v>
      </c>
      <c r="D143" t="s">
        <v>1858</v>
      </c>
      <c r="E143" t="s">
        <v>2115</v>
      </c>
      <c r="F143" t="s">
        <v>7</v>
      </c>
      <c r="G143" s="3">
        <v>43472</v>
      </c>
      <c r="H143" s="2">
        <v>95000</v>
      </c>
      <c r="I143" s="12" t="s">
        <v>838</v>
      </c>
      <c r="J143" s="5">
        <v>1</v>
      </c>
      <c r="K143" s="5">
        <f t="shared" si="11"/>
        <v>0</v>
      </c>
      <c r="L143" s="56" t="str">
        <f t="shared" si="8"/>
        <v>Better Homes and Gardens</v>
      </c>
      <c r="M143" s="5">
        <f t="shared" si="9"/>
        <v>1</v>
      </c>
      <c r="N143" s="5">
        <f t="shared" si="10"/>
        <v>0</v>
      </c>
    </row>
    <row r="144" spans="1:14" ht="13.5" customHeight="1" x14ac:dyDescent="0.2">
      <c r="A144" t="s">
        <v>544</v>
      </c>
      <c r="B144" t="s">
        <v>1858</v>
      </c>
      <c r="C144" t="s">
        <v>530</v>
      </c>
      <c r="D144" t="s">
        <v>1858</v>
      </c>
      <c r="E144" t="s">
        <v>2564</v>
      </c>
      <c r="F144" t="s">
        <v>6</v>
      </c>
      <c r="G144" s="3">
        <v>43535</v>
      </c>
      <c r="H144" s="2">
        <v>87500</v>
      </c>
      <c r="I144" s="12" t="s">
        <v>838</v>
      </c>
      <c r="J144" s="5">
        <v>1</v>
      </c>
      <c r="K144" s="5">
        <f t="shared" si="11"/>
        <v>0</v>
      </c>
      <c r="L144" s="56" t="str">
        <f t="shared" si="8"/>
        <v>Better Homes and Gardens</v>
      </c>
      <c r="M144" s="5">
        <f t="shared" si="9"/>
        <v>1</v>
      </c>
      <c r="N144" s="5">
        <f t="shared" si="10"/>
        <v>0</v>
      </c>
    </row>
    <row r="145" spans="1:14" ht="13.5" customHeight="1" x14ac:dyDescent="0.2">
      <c r="A145" t="s">
        <v>544</v>
      </c>
      <c r="B145" t="s">
        <v>1858</v>
      </c>
      <c r="C145" t="s">
        <v>788</v>
      </c>
      <c r="D145" t="s">
        <v>1858</v>
      </c>
      <c r="E145" t="s">
        <v>2730</v>
      </c>
      <c r="F145" t="s">
        <v>425</v>
      </c>
      <c r="G145" s="3">
        <v>43553</v>
      </c>
      <c r="H145" s="2">
        <v>133000</v>
      </c>
      <c r="I145" s="12" t="s">
        <v>838</v>
      </c>
      <c r="J145" s="5">
        <v>1</v>
      </c>
      <c r="K145" s="5">
        <f t="shared" si="11"/>
        <v>0</v>
      </c>
      <c r="L145" s="56" t="str">
        <f t="shared" si="8"/>
        <v>Better Homes and Gardens</v>
      </c>
      <c r="M145" s="5">
        <f t="shared" si="9"/>
        <v>1</v>
      </c>
      <c r="N145" s="5">
        <f t="shared" si="10"/>
        <v>0</v>
      </c>
    </row>
    <row r="146" spans="1:14" ht="13.5" customHeight="1" x14ac:dyDescent="0.2">
      <c r="A146" t="s">
        <v>267</v>
      </c>
      <c r="B146" t="s">
        <v>1858</v>
      </c>
      <c r="C146" t="s">
        <v>267</v>
      </c>
      <c r="D146" t="s">
        <v>1858</v>
      </c>
      <c r="E146" t="s">
        <v>3188</v>
      </c>
      <c r="F146" t="s">
        <v>426</v>
      </c>
      <c r="G146" s="3">
        <v>43602</v>
      </c>
      <c r="H146" s="2">
        <v>320500</v>
      </c>
      <c r="I146" s="12" t="s">
        <v>838</v>
      </c>
      <c r="J146" s="5">
        <v>1</v>
      </c>
      <c r="K146" s="5">
        <f t="shared" si="11"/>
        <v>0</v>
      </c>
      <c r="L146" s="56" t="str">
        <f t="shared" si="8"/>
        <v>Better Homes and Gardens</v>
      </c>
      <c r="M146" s="5">
        <f t="shared" si="9"/>
        <v>1</v>
      </c>
      <c r="N146" s="5">
        <f t="shared" si="10"/>
        <v>0</v>
      </c>
    </row>
    <row r="147" spans="1:14" ht="13.5" customHeight="1" x14ac:dyDescent="0.2">
      <c r="A147" t="s">
        <v>799</v>
      </c>
      <c r="B147" t="s">
        <v>1858</v>
      </c>
      <c r="C147" t="s">
        <v>799</v>
      </c>
      <c r="D147" t="s">
        <v>1858</v>
      </c>
      <c r="E147" t="s">
        <v>3131</v>
      </c>
      <c r="F147" t="s">
        <v>11</v>
      </c>
      <c r="G147" s="3">
        <v>43595</v>
      </c>
      <c r="H147" s="2">
        <v>215000</v>
      </c>
      <c r="I147" s="12" t="s">
        <v>838</v>
      </c>
      <c r="J147" s="5">
        <v>1</v>
      </c>
      <c r="K147" s="5">
        <f t="shared" si="11"/>
        <v>0</v>
      </c>
      <c r="L147" s="56" t="str">
        <f t="shared" si="8"/>
        <v>Better Homes and Gardens</v>
      </c>
      <c r="M147" s="5">
        <f t="shared" si="9"/>
        <v>1</v>
      </c>
      <c r="N147" s="5">
        <f t="shared" si="10"/>
        <v>0</v>
      </c>
    </row>
    <row r="148" spans="1:14" ht="13.5" customHeight="1" x14ac:dyDescent="0.2">
      <c r="A148" t="s">
        <v>1835</v>
      </c>
      <c r="B148" t="s">
        <v>1858</v>
      </c>
      <c r="C148" t="s">
        <v>1244</v>
      </c>
      <c r="D148" t="s">
        <v>1535</v>
      </c>
      <c r="E148" t="s">
        <v>3334</v>
      </c>
      <c r="F148" t="s">
        <v>6</v>
      </c>
      <c r="G148" s="3">
        <v>43616</v>
      </c>
      <c r="H148" s="2">
        <v>222000</v>
      </c>
      <c r="I148" s="12" t="s">
        <v>838</v>
      </c>
      <c r="J148" s="5">
        <v>1</v>
      </c>
      <c r="K148" s="5">
        <f t="shared" si="11"/>
        <v>0</v>
      </c>
      <c r="L148" s="56" t="str">
        <f t="shared" si="8"/>
        <v>Better Homes and Gardens</v>
      </c>
      <c r="M148" s="5">
        <f t="shared" si="9"/>
        <v>0</v>
      </c>
      <c r="N148" s="5">
        <f t="shared" si="10"/>
        <v>0</v>
      </c>
    </row>
    <row r="149" spans="1:14" ht="13.5" customHeight="1" x14ac:dyDescent="0.2">
      <c r="A149" t="s">
        <v>544</v>
      </c>
      <c r="B149" t="s">
        <v>1858</v>
      </c>
      <c r="C149" t="s">
        <v>1882</v>
      </c>
      <c r="D149" t="s">
        <v>1535</v>
      </c>
      <c r="E149" t="s">
        <v>3004</v>
      </c>
      <c r="F149" t="s">
        <v>6</v>
      </c>
      <c r="G149" s="3">
        <v>43584</v>
      </c>
      <c r="H149" s="2">
        <v>557000</v>
      </c>
      <c r="I149" s="12" t="s">
        <v>838</v>
      </c>
      <c r="J149" s="5">
        <v>1</v>
      </c>
      <c r="K149" s="5">
        <f t="shared" si="11"/>
        <v>0</v>
      </c>
      <c r="L149" s="56" t="str">
        <f t="shared" si="8"/>
        <v>Better Homes and Gardens</v>
      </c>
      <c r="M149" s="5">
        <f t="shared" si="9"/>
        <v>0</v>
      </c>
      <c r="N149" s="5">
        <f t="shared" si="10"/>
        <v>0</v>
      </c>
    </row>
    <row r="150" spans="1:14" ht="13.5" customHeight="1" x14ac:dyDescent="0.2">
      <c r="A150" t="s">
        <v>799</v>
      </c>
      <c r="B150" t="s">
        <v>1858</v>
      </c>
      <c r="C150" t="s">
        <v>1269</v>
      </c>
      <c r="D150" t="s">
        <v>1535</v>
      </c>
      <c r="E150" t="s">
        <v>2519</v>
      </c>
      <c r="F150" t="s">
        <v>1249</v>
      </c>
      <c r="G150" s="3">
        <v>43529</v>
      </c>
      <c r="H150" s="2">
        <v>180500</v>
      </c>
      <c r="I150" s="12" t="s">
        <v>838</v>
      </c>
      <c r="J150" s="5">
        <v>1</v>
      </c>
      <c r="K150" s="5">
        <f t="shared" si="11"/>
        <v>0</v>
      </c>
      <c r="L150" s="56" t="str">
        <f t="shared" si="8"/>
        <v>Better Homes and Gardens</v>
      </c>
      <c r="M150" s="5">
        <f t="shared" si="9"/>
        <v>0</v>
      </c>
      <c r="N150" s="5">
        <f t="shared" si="10"/>
        <v>0</v>
      </c>
    </row>
    <row r="151" spans="1:14" ht="13.5" customHeight="1" x14ac:dyDescent="0.2">
      <c r="A151" t="s">
        <v>26</v>
      </c>
      <c r="B151" t="s">
        <v>1858</v>
      </c>
      <c r="C151" t="s">
        <v>1882</v>
      </c>
      <c r="D151" t="s">
        <v>1535</v>
      </c>
      <c r="E151" t="s">
        <v>3206</v>
      </c>
      <c r="F151" t="s">
        <v>7</v>
      </c>
      <c r="G151" s="3">
        <v>43605</v>
      </c>
      <c r="H151" s="2">
        <v>310000</v>
      </c>
      <c r="I151" s="12" t="s">
        <v>838</v>
      </c>
      <c r="J151" s="5">
        <v>1</v>
      </c>
      <c r="K151" s="5">
        <f t="shared" si="11"/>
        <v>0</v>
      </c>
      <c r="L151" s="56" t="str">
        <f t="shared" si="8"/>
        <v>Better Homes and Gardens</v>
      </c>
      <c r="M151" s="5">
        <f t="shared" si="9"/>
        <v>0</v>
      </c>
      <c r="N151" s="5">
        <f t="shared" si="10"/>
        <v>0</v>
      </c>
    </row>
    <row r="152" spans="1:14" ht="13.5" customHeight="1" x14ac:dyDescent="0.2">
      <c r="A152" t="s">
        <v>1835</v>
      </c>
      <c r="B152" t="s">
        <v>1858</v>
      </c>
      <c r="C152" t="s">
        <v>1553</v>
      </c>
      <c r="D152" t="s">
        <v>1842</v>
      </c>
      <c r="E152" t="s">
        <v>3248</v>
      </c>
      <c r="F152" t="s">
        <v>1126</v>
      </c>
      <c r="G152" s="3">
        <v>43608</v>
      </c>
      <c r="H152" s="2">
        <v>153000</v>
      </c>
      <c r="I152" s="12" t="s">
        <v>838</v>
      </c>
      <c r="J152" s="5">
        <v>1</v>
      </c>
      <c r="K152" s="5">
        <f t="shared" si="11"/>
        <v>0</v>
      </c>
      <c r="L152" s="56" t="str">
        <f t="shared" si="8"/>
        <v>Better Homes and Gardens</v>
      </c>
      <c r="M152" s="5">
        <f t="shared" si="9"/>
        <v>0</v>
      </c>
      <c r="N152" s="5">
        <f t="shared" si="10"/>
        <v>0</v>
      </c>
    </row>
    <row r="153" spans="1:14" ht="13.5" customHeight="1" x14ac:dyDescent="0.2">
      <c r="A153" t="s">
        <v>1835</v>
      </c>
      <c r="B153" t="s">
        <v>1858</v>
      </c>
      <c r="C153" t="s">
        <v>326</v>
      </c>
      <c r="D153" t="s">
        <v>1844</v>
      </c>
      <c r="E153" t="s">
        <v>2993</v>
      </c>
      <c r="F153" t="s">
        <v>6</v>
      </c>
      <c r="G153" s="3">
        <v>43584</v>
      </c>
      <c r="H153" s="2">
        <v>225000</v>
      </c>
      <c r="I153" s="12" t="s">
        <v>838</v>
      </c>
      <c r="J153" s="5">
        <v>1</v>
      </c>
      <c r="K153" s="5">
        <f t="shared" si="11"/>
        <v>0</v>
      </c>
      <c r="L153" s="56" t="str">
        <f t="shared" si="8"/>
        <v>Better Homes and Gardens</v>
      </c>
      <c r="M153" s="5">
        <f t="shared" si="9"/>
        <v>0</v>
      </c>
      <c r="N153" s="5">
        <f t="shared" si="10"/>
        <v>0</v>
      </c>
    </row>
    <row r="154" spans="1:14" ht="13.5" customHeight="1" x14ac:dyDescent="0.2">
      <c r="A154" t="s">
        <v>267</v>
      </c>
      <c r="B154" t="s">
        <v>1858</v>
      </c>
      <c r="C154" t="s">
        <v>1718</v>
      </c>
      <c r="D154" t="s">
        <v>1099</v>
      </c>
      <c r="E154" t="s">
        <v>3306</v>
      </c>
      <c r="F154" t="s">
        <v>6</v>
      </c>
      <c r="G154" s="3">
        <v>43614</v>
      </c>
      <c r="H154" s="2">
        <v>297000</v>
      </c>
      <c r="I154" s="12" t="s">
        <v>838</v>
      </c>
      <c r="J154" s="5">
        <v>1</v>
      </c>
      <c r="K154" s="5">
        <f t="shared" si="11"/>
        <v>0</v>
      </c>
      <c r="L154" s="56" t="str">
        <f t="shared" si="8"/>
        <v>Better Homes and Gardens</v>
      </c>
      <c r="M154" s="5">
        <f t="shared" si="9"/>
        <v>0</v>
      </c>
      <c r="N154" s="5">
        <f t="shared" si="10"/>
        <v>0</v>
      </c>
    </row>
    <row r="155" spans="1:14" ht="13.5" customHeight="1" x14ac:dyDescent="0.2">
      <c r="A155" t="s">
        <v>26</v>
      </c>
      <c r="B155" t="s">
        <v>1858</v>
      </c>
      <c r="C155" t="s">
        <v>1390</v>
      </c>
      <c r="D155" t="s">
        <v>1099</v>
      </c>
      <c r="E155" t="s">
        <v>3089</v>
      </c>
      <c r="F155" t="s">
        <v>6</v>
      </c>
      <c r="G155" s="3">
        <v>43592</v>
      </c>
      <c r="H155" s="2">
        <v>180500</v>
      </c>
      <c r="I155" s="12" t="s">
        <v>838</v>
      </c>
      <c r="J155" s="5">
        <v>1</v>
      </c>
      <c r="K155" s="5">
        <f t="shared" si="11"/>
        <v>0</v>
      </c>
      <c r="L155" s="56" t="str">
        <f t="shared" si="8"/>
        <v>Better Homes and Gardens</v>
      </c>
      <c r="M155" s="5">
        <f t="shared" si="9"/>
        <v>0</v>
      </c>
      <c r="N155" s="5">
        <f t="shared" si="10"/>
        <v>0</v>
      </c>
    </row>
    <row r="156" spans="1:14" ht="13.5" customHeight="1" x14ac:dyDescent="0.2">
      <c r="A156" t="s">
        <v>530</v>
      </c>
      <c r="B156" t="s">
        <v>1858</v>
      </c>
      <c r="C156" t="s">
        <v>1908</v>
      </c>
      <c r="D156" t="s">
        <v>1909</v>
      </c>
      <c r="E156" t="s">
        <v>2765</v>
      </c>
      <c r="F156" t="s">
        <v>7</v>
      </c>
      <c r="G156" s="3">
        <v>43556</v>
      </c>
      <c r="H156" s="2">
        <v>311820</v>
      </c>
      <c r="I156" s="12" t="s">
        <v>838</v>
      </c>
      <c r="J156" s="5">
        <v>1</v>
      </c>
      <c r="K156" s="5">
        <f t="shared" si="11"/>
        <v>0</v>
      </c>
      <c r="L156" s="56" t="str">
        <f t="shared" si="8"/>
        <v>Better Homes and Gardens</v>
      </c>
      <c r="M156" s="5">
        <f t="shared" si="9"/>
        <v>0</v>
      </c>
      <c r="N156" s="5">
        <f t="shared" si="10"/>
        <v>0</v>
      </c>
    </row>
    <row r="157" spans="1:14" ht="13.5" customHeight="1" x14ac:dyDescent="0.2">
      <c r="A157" t="s">
        <v>799</v>
      </c>
      <c r="B157" t="s">
        <v>1858</v>
      </c>
      <c r="C157" t="s">
        <v>1557</v>
      </c>
      <c r="D157" t="s">
        <v>5</v>
      </c>
      <c r="E157" t="s">
        <v>2333</v>
      </c>
      <c r="F157" t="s">
        <v>425</v>
      </c>
      <c r="G157" s="3">
        <v>43504</v>
      </c>
      <c r="H157" s="2">
        <v>561900</v>
      </c>
      <c r="I157" s="12" t="s">
        <v>838</v>
      </c>
      <c r="J157" s="5">
        <v>1</v>
      </c>
      <c r="K157" s="5">
        <f t="shared" si="11"/>
        <v>0</v>
      </c>
      <c r="L157" s="56" t="str">
        <f t="shared" si="8"/>
        <v>Better Homes and Gardens</v>
      </c>
      <c r="M157" s="5">
        <f t="shared" si="9"/>
        <v>0</v>
      </c>
      <c r="N157" s="5">
        <f t="shared" si="10"/>
        <v>0</v>
      </c>
    </row>
    <row r="158" spans="1:14" ht="13.5" customHeight="1" x14ac:dyDescent="0.2">
      <c r="A158" t="s">
        <v>2072</v>
      </c>
      <c r="B158" t="s">
        <v>1858</v>
      </c>
      <c r="C158" t="s">
        <v>1985</v>
      </c>
      <c r="D158" t="s">
        <v>1936</v>
      </c>
      <c r="E158" t="s">
        <v>3045</v>
      </c>
      <c r="F158" t="s">
        <v>7</v>
      </c>
      <c r="G158" s="3">
        <v>43588</v>
      </c>
      <c r="H158" s="2">
        <v>145000</v>
      </c>
      <c r="I158" s="12" t="s">
        <v>838</v>
      </c>
      <c r="J158" s="5">
        <v>1</v>
      </c>
      <c r="K158" s="5">
        <f t="shared" si="11"/>
        <v>0</v>
      </c>
      <c r="L158" s="56" t="str">
        <f t="shared" si="8"/>
        <v>Better Homes and Gardens</v>
      </c>
      <c r="M158" s="5">
        <f t="shared" si="9"/>
        <v>0</v>
      </c>
      <c r="N158" s="5">
        <f t="shared" si="10"/>
        <v>0</v>
      </c>
    </row>
    <row r="159" spans="1:14" ht="13.5" customHeight="1" x14ac:dyDescent="0.2">
      <c r="A159" t="s">
        <v>544</v>
      </c>
      <c r="B159" t="s">
        <v>1858</v>
      </c>
      <c r="C159" t="s">
        <v>1210</v>
      </c>
      <c r="D159" t="s">
        <v>991</v>
      </c>
      <c r="E159" t="s">
        <v>3238</v>
      </c>
      <c r="F159" t="s">
        <v>216</v>
      </c>
      <c r="G159" s="3">
        <v>43607</v>
      </c>
      <c r="H159" s="2">
        <v>220000</v>
      </c>
      <c r="I159" s="12" t="s">
        <v>838</v>
      </c>
      <c r="J159" s="5">
        <v>1</v>
      </c>
      <c r="K159" s="5">
        <f t="shared" si="11"/>
        <v>0</v>
      </c>
      <c r="L159" s="56" t="str">
        <f t="shared" si="8"/>
        <v>Better Homes and Gardens</v>
      </c>
      <c r="M159" s="5">
        <f t="shared" si="9"/>
        <v>0</v>
      </c>
      <c r="N159" s="5">
        <f t="shared" si="10"/>
        <v>0</v>
      </c>
    </row>
    <row r="160" spans="1:14" ht="13.5" customHeight="1" x14ac:dyDescent="0.2">
      <c r="A160" t="s">
        <v>799</v>
      </c>
      <c r="B160" t="s">
        <v>1858</v>
      </c>
      <c r="C160" t="s">
        <v>1216</v>
      </c>
      <c r="D160" t="s">
        <v>1845</v>
      </c>
      <c r="E160" t="s">
        <v>1846</v>
      </c>
      <c r="F160" t="s">
        <v>6</v>
      </c>
      <c r="G160" s="3">
        <v>43609</v>
      </c>
      <c r="H160" s="2">
        <v>299000</v>
      </c>
      <c r="I160" s="12" t="s">
        <v>838</v>
      </c>
      <c r="J160" s="5">
        <v>1</v>
      </c>
      <c r="K160" s="5">
        <f t="shared" si="11"/>
        <v>0</v>
      </c>
      <c r="L160" s="56" t="str">
        <f t="shared" si="8"/>
        <v>Better Homes and Gardens</v>
      </c>
      <c r="M160" s="5">
        <f t="shared" si="9"/>
        <v>0</v>
      </c>
      <c r="N160" s="5">
        <f t="shared" si="10"/>
        <v>0</v>
      </c>
    </row>
    <row r="161" spans="1:14" ht="13.5" customHeight="1" x14ac:dyDescent="0.2">
      <c r="A161" t="s">
        <v>530</v>
      </c>
      <c r="B161" t="s">
        <v>1858</v>
      </c>
      <c r="C161" t="s">
        <v>1872</v>
      </c>
      <c r="D161" t="s">
        <v>1843</v>
      </c>
      <c r="E161" t="s">
        <v>2806</v>
      </c>
      <c r="F161" t="s">
        <v>6</v>
      </c>
      <c r="G161" s="3">
        <v>43560</v>
      </c>
      <c r="H161" s="2">
        <v>195625</v>
      </c>
      <c r="I161" s="12" t="s">
        <v>838</v>
      </c>
      <c r="J161" s="5">
        <v>1</v>
      </c>
      <c r="K161" s="5">
        <f t="shared" si="11"/>
        <v>0</v>
      </c>
      <c r="L161" s="56" t="str">
        <f t="shared" si="8"/>
        <v>Better Homes and Gardens</v>
      </c>
      <c r="M161" s="5">
        <f t="shared" si="9"/>
        <v>0</v>
      </c>
      <c r="N161" s="5">
        <f t="shared" si="10"/>
        <v>0</v>
      </c>
    </row>
    <row r="162" spans="1:14" ht="13.5" customHeight="1" x14ac:dyDescent="0.2">
      <c r="A162" t="s">
        <v>267</v>
      </c>
      <c r="B162" t="s">
        <v>1858</v>
      </c>
      <c r="C162" t="s">
        <v>2059</v>
      </c>
      <c r="D162" t="s">
        <v>1889</v>
      </c>
      <c r="E162" t="s">
        <v>2966</v>
      </c>
      <c r="F162" t="s">
        <v>6</v>
      </c>
      <c r="G162" s="3">
        <v>43581</v>
      </c>
      <c r="H162" s="2">
        <v>273999</v>
      </c>
      <c r="I162" s="12" t="s">
        <v>838</v>
      </c>
      <c r="J162" s="5">
        <v>1</v>
      </c>
      <c r="K162" s="5">
        <f t="shared" si="11"/>
        <v>0</v>
      </c>
      <c r="L162" s="56" t="str">
        <f t="shared" si="8"/>
        <v>Better Homes and Gardens</v>
      </c>
      <c r="M162" s="5">
        <f t="shared" si="9"/>
        <v>0</v>
      </c>
      <c r="N162" s="5">
        <f t="shared" si="10"/>
        <v>0</v>
      </c>
    </row>
    <row r="163" spans="1:14" ht="13.5" customHeight="1" x14ac:dyDescent="0.2">
      <c r="A163" t="s">
        <v>1250</v>
      </c>
      <c r="B163" t="s">
        <v>1851</v>
      </c>
      <c r="C163" t="s">
        <v>1250</v>
      </c>
      <c r="D163" t="s">
        <v>1851</v>
      </c>
      <c r="E163" t="s">
        <v>2422</v>
      </c>
      <c r="F163" t="s">
        <v>216</v>
      </c>
      <c r="G163" s="3">
        <v>43518</v>
      </c>
      <c r="H163" s="2">
        <v>199000</v>
      </c>
      <c r="I163" s="12" t="s">
        <v>838</v>
      </c>
      <c r="J163" s="5">
        <v>1</v>
      </c>
      <c r="K163" s="5">
        <f t="shared" si="11"/>
        <v>0</v>
      </c>
      <c r="L163" s="56" t="str">
        <f t="shared" si="8"/>
        <v>Bluebonnet Properties Inc.</v>
      </c>
      <c r="M163" s="5">
        <f t="shared" si="9"/>
        <v>1</v>
      </c>
      <c r="N163" s="5">
        <f t="shared" si="10"/>
        <v>0</v>
      </c>
    </row>
    <row r="164" spans="1:14" ht="13.5" customHeight="1" x14ac:dyDescent="0.2">
      <c r="A164" t="s">
        <v>1250</v>
      </c>
      <c r="B164" t="s">
        <v>1851</v>
      </c>
      <c r="C164" t="s">
        <v>1250</v>
      </c>
      <c r="D164" t="s">
        <v>1851</v>
      </c>
      <c r="E164" t="s">
        <v>2644</v>
      </c>
      <c r="F164" t="s">
        <v>6</v>
      </c>
      <c r="G164" s="3">
        <v>43544</v>
      </c>
      <c r="H164" s="2">
        <v>124000</v>
      </c>
      <c r="I164" s="12" t="s">
        <v>838</v>
      </c>
      <c r="J164" s="5">
        <v>1</v>
      </c>
      <c r="K164" s="5">
        <f t="shared" si="11"/>
        <v>0</v>
      </c>
      <c r="L164" s="56" t="str">
        <f t="shared" si="8"/>
        <v>Bluebonnet Properties Inc.</v>
      </c>
      <c r="M164" s="5">
        <f t="shared" si="9"/>
        <v>1</v>
      </c>
      <c r="N164" s="5">
        <f t="shared" si="10"/>
        <v>0</v>
      </c>
    </row>
    <row r="165" spans="1:14" ht="13.5" customHeight="1" x14ac:dyDescent="0.2">
      <c r="A165" t="s">
        <v>1250</v>
      </c>
      <c r="B165" t="s">
        <v>1851</v>
      </c>
      <c r="C165" t="s">
        <v>1250</v>
      </c>
      <c r="D165" t="s">
        <v>1851</v>
      </c>
      <c r="E165" t="s">
        <v>3202</v>
      </c>
      <c r="F165" t="s">
        <v>6</v>
      </c>
      <c r="G165" s="3">
        <v>43602</v>
      </c>
      <c r="H165" s="2">
        <v>56000</v>
      </c>
      <c r="I165" s="12" t="s">
        <v>838</v>
      </c>
      <c r="J165" s="5">
        <v>1</v>
      </c>
      <c r="K165" s="5">
        <f t="shared" si="11"/>
        <v>0</v>
      </c>
      <c r="L165" s="56" t="str">
        <f t="shared" si="8"/>
        <v>Bluebonnet Properties Inc.</v>
      </c>
      <c r="M165" s="5">
        <f t="shared" si="9"/>
        <v>1</v>
      </c>
      <c r="N165" s="5">
        <f t="shared" si="10"/>
        <v>0</v>
      </c>
    </row>
    <row r="166" spans="1:14" ht="13.5" customHeight="1" x14ac:dyDescent="0.2">
      <c r="A166" t="s">
        <v>1250</v>
      </c>
      <c r="B166" t="s">
        <v>1851</v>
      </c>
      <c r="C166" t="s">
        <v>2103</v>
      </c>
      <c r="D166" t="s">
        <v>1842</v>
      </c>
      <c r="E166" t="s">
        <v>3144</v>
      </c>
      <c r="F166" t="s">
        <v>6</v>
      </c>
      <c r="G166" s="3">
        <v>43598</v>
      </c>
      <c r="H166" s="2">
        <v>144000</v>
      </c>
      <c r="I166" s="12">
        <v>20190912</v>
      </c>
      <c r="J166" s="5">
        <v>1</v>
      </c>
      <c r="K166" s="5">
        <f t="shared" si="11"/>
        <v>1</v>
      </c>
      <c r="L166" s="56" t="str">
        <f t="shared" si="8"/>
        <v>Bluebonnet Properties Inc.</v>
      </c>
      <c r="M166" s="5">
        <f t="shared" si="9"/>
        <v>0</v>
      </c>
      <c r="N166" s="5">
        <f t="shared" si="10"/>
        <v>0</v>
      </c>
    </row>
    <row r="167" spans="1:14" ht="13.5" customHeight="1" x14ac:dyDescent="0.2">
      <c r="A167" t="s">
        <v>22</v>
      </c>
      <c r="B167" t="s">
        <v>368</v>
      </c>
      <c r="C167" t="s">
        <v>22</v>
      </c>
      <c r="D167" t="s">
        <v>368</v>
      </c>
      <c r="E167" t="s">
        <v>2320</v>
      </c>
      <c r="F167" t="s">
        <v>1093</v>
      </c>
      <c r="G167" s="3">
        <v>43503</v>
      </c>
      <c r="H167" s="2">
        <v>156000</v>
      </c>
      <c r="I167" s="12" t="s">
        <v>838</v>
      </c>
      <c r="J167" s="5">
        <v>1</v>
      </c>
      <c r="K167" s="5">
        <f t="shared" si="11"/>
        <v>0</v>
      </c>
      <c r="L167" s="56" t="str">
        <f t="shared" si="8"/>
        <v>Bosque Real Estate, Inc.</v>
      </c>
      <c r="M167" s="5">
        <f t="shared" si="9"/>
        <v>1</v>
      </c>
      <c r="N167" s="5">
        <f t="shared" si="10"/>
        <v>0</v>
      </c>
    </row>
    <row r="168" spans="1:14" ht="13.5" customHeight="1" x14ac:dyDescent="0.2">
      <c r="A168" t="s">
        <v>1712</v>
      </c>
      <c r="B168" t="s">
        <v>1734</v>
      </c>
      <c r="C168" t="s">
        <v>1298</v>
      </c>
      <c r="D168" t="s">
        <v>1036</v>
      </c>
      <c r="E168" t="s">
        <v>3255</v>
      </c>
      <c r="F168" t="s">
        <v>6</v>
      </c>
      <c r="G168" s="3">
        <v>43608</v>
      </c>
      <c r="H168" s="2">
        <v>181660</v>
      </c>
      <c r="I168" s="12" t="s">
        <v>838</v>
      </c>
      <c r="J168" s="5">
        <v>1</v>
      </c>
      <c r="K168" s="5">
        <f t="shared" si="11"/>
        <v>0</v>
      </c>
      <c r="L168" s="56" t="str">
        <f t="shared" si="8"/>
        <v>Bridge Realty</v>
      </c>
      <c r="M168" s="5">
        <f t="shared" si="9"/>
        <v>0</v>
      </c>
      <c r="N168" s="5">
        <f t="shared" si="10"/>
        <v>0</v>
      </c>
    </row>
    <row r="169" spans="1:14" ht="13.5" customHeight="1" x14ac:dyDescent="0.2">
      <c r="A169" t="s">
        <v>147</v>
      </c>
      <c r="B169" t="s">
        <v>1734</v>
      </c>
      <c r="C169" t="s">
        <v>787</v>
      </c>
      <c r="D169" t="s">
        <v>1036</v>
      </c>
      <c r="E169" t="s">
        <v>3086</v>
      </c>
      <c r="F169" t="s">
        <v>7</v>
      </c>
      <c r="G169" s="3">
        <v>43592</v>
      </c>
      <c r="H169" s="2">
        <v>645000</v>
      </c>
      <c r="I169" s="12" t="s">
        <v>838</v>
      </c>
      <c r="J169" s="5">
        <v>1</v>
      </c>
      <c r="K169" s="5">
        <f t="shared" si="11"/>
        <v>0</v>
      </c>
      <c r="L169" s="56" t="str">
        <f t="shared" si="8"/>
        <v>Bridge Realty</v>
      </c>
      <c r="M169" s="5">
        <f t="shared" si="9"/>
        <v>0</v>
      </c>
      <c r="N169" s="5">
        <f t="shared" si="10"/>
        <v>0</v>
      </c>
    </row>
    <row r="170" spans="1:14" ht="13.5" customHeight="1" x14ac:dyDescent="0.2">
      <c r="A170" t="s">
        <v>147</v>
      </c>
      <c r="B170" t="s">
        <v>1734</v>
      </c>
      <c r="C170" t="s">
        <v>147</v>
      </c>
      <c r="D170" t="s">
        <v>1734</v>
      </c>
      <c r="E170" t="s">
        <v>2295</v>
      </c>
      <c r="F170" t="s">
        <v>6</v>
      </c>
      <c r="G170" s="3">
        <v>43497</v>
      </c>
      <c r="H170" s="2">
        <v>439000</v>
      </c>
      <c r="I170" s="12" t="s">
        <v>838</v>
      </c>
      <c r="J170" s="5">
        <v>1</v>
      </c>
      <c r="K170" s="5">
        <f t="shared" si="11"/>
        <v>0</v>
      </c>
      <c r="L170" s="56" t="str">
        <f t="shared" si="8"/>
        <v>Bridge Realty</v>
      </c>
      <c r="M170" s="5">
        <f t="shared" si="9"/>
        <v>1</v>
      </c>
      <c r="N170" s="5">
        <f t="shared" si="10"/>
        <v>0</v>
      </c>
    </row>
    <row r="171" spans="1:14" ht="13.5" customHeight="1" x14ac:dyDescent="0.2">
      <c r="A171" t="s">
        <v>147</v>
      </c>
      <c r="B171" t="s">
        <v>1734</v>
      </c>
      <c r="C171" t="s">
        <v>147</v>
      </c>
      <c r="D171" t="s">
        <v>1734</v>
      </c>
      <c r="E171" t="s">
        <v>2344</v>
      </c>
      <c r="F171" t="s">
        <v>1126</v>
      </c>
      <c r="G171" s="3">
        <v>43579</v>
      </c>
      <c r="H171" s="2">
        <v>546000</v>
      </c>
      <c r="I171" s="12" t="s">
        <v>838</v>
      </c>
      <c r="J171" s="5">
        <v>1</v>
      </c>
      <c r="K171" s="5">
        <f t="shared" si="11"/>
        <v>0</v>
      </c>
      <c r="L171" s="56" t="str">
        <f t="shared" si="8"/>
        <v>Bridge Realty</v>
      </c>
      <c r="M171" s="5">
        <f t="shared" si="9"/>
        <v>1</v>
      </c>
      <c r="N171" s="5">
        <f t="shared" si="10"/>
        <v>0</v>
      </c>
    </row>
    <row r="172" spans="1:14" ht="13.5" customHeight="1" x14ac:dyDescent="0.2">
      <c r="A172" t="s">
        <v>1544</v>
      </c>
      <c r="B172" t="s">
        <v>1734</v>
      </c>
      <c r="C172" t="s">
        <v>550</v>
      </c>
      <c r="D172" t="s">
        <v>1707</v>
      </c>
      <c r="E172" t="s">
        <v>2698</v>
      </c>
      <c r="F172" t="s">
        <v>6</v>
      </c>
      <c r="G172" s="3">
        <v>43549</v>
      </c>
      <c r="H172" s="2">
        <v>25000</v>
      </c>
      <c r="I172" s="12" t="s">
        <v>838</v>
      </c>
      <c r="J172" s="5">
        <v>1</v>
      </c>
      <c r="K172" s="5">
        <f t="shared" si="11"/>
        <v>0</v>
      </c>
      <c r="L172" s="56" t="str">
        <f t="shared" si="8"/>
        <v>Bridge Realty</v>
      </c>
      <c r="M172" s="5">
        <f t="shared" si="9"/>
        <v>0</v>
      </c>
      <c r="N172" s="5">
        <f t="shared" si="10"/>
        <v>0</v>
      </c>
    </row>
    <row r="173" spans="1:14" ht="13.5" customHeight="1" x14ac:dyDescent="0.2">
      <c r="A173" t="s">
        <v>1243</v>
      </c>
      <c r="B173" t="s">
        <v>1734</v>
      </c>
      <c r="C173" t="s">
        <v>212</v>
      </c>
      <c r="D173" t="s">
        <v>1475</v>
      </c>
      <c r="E173" t="s">
        <v>2811</v>
      </c>
      <c r="F173" t="s">
        <v>6</v>
      </c>
      <c r="G173" s="3">
        <v>43563</v>
      </c>
      <c r="H173" s="2">
        <v>126000</v>
      </c>
      <c r="I173" s="12" t="s">
        <v>838</v>
      </c>
      <c r="J173" s="5">
        <v>1</v>
      </c>
      <c r="K173" s="5">
        <f t="shared" si="11"/>
        <v>0</v>
      </c>
      <c r="L173" s="56" t="str">
        <f t="shared" si="8"/>
        <v>Bridge Realty</v>
      </c>
      <c r="M173" s="5">
        <f t="shared" si="9"/>
        <v>0</v>
      </c>
      <c r="N173" s="5">
        <f t="shared" si="10"/>
        <v>0</v>
      </c>
    </row>
    <row r="174" spans="1:14" ht="13.5" customHeight="1" x14ac:dyDescent="0.2">
      <c r="A174" t="s">
        <v>1826</v>
      </c>
      <c r="B174" t="s">
        <v>1734</v>
      </c>
      <c r="C174" t="s">
        <v>1883</v>
      </c>
      <c r="D174" t="s">
        <v>1475</v>
      </c>
      <c r="E174" t="s">
        <v>2588</v>
      </c>
      <c r="F174" t="s">
        <v>802</v>
      </c>
      <c r="G174" s="3">
        <v>43537</v>
      </c>
      <c r="H174" s="2">
        <v>195000</v>
      </c>
      <c r="I174" s="12" t="s">
        <v>838</v>
      </c>
      <c r="J174" s="5">
        <v>1</v>
      </c>
      <c r="K174" s="5">
        <f t="shared" si="11"/>
        <v>0</v>
      </c>
      <c r="L174" s="56" t="str">
        <f t="shared" si="8"/>
        <v>Bridge Realty</v>
      </c>
      <c r="M174" s="5">
        <f t="shared" si="9"/>
        <v>0</v>
      </c>
      <c r="N174" s="5">
        <f t="shared" si="10"/>
        <v>0</v>
      </c>
    </row>
    <row r="175" spans="1:14" ht="13.5" customHeight="1" x14ac:dyDescent="0.2">
      <c r="A175" t="s">
        <v>1243</v>
      </c>
      <c r="B175" t="s">
        <v>1734</v>
      </c>
      <c r="C175" t="s">
        <v>1229</v>
      </c>
      <c r="D175" t="s">
        <v>1099</v>
      </c>
      <c r="E175" t="s">
        <v>2292</v>
      </c>
      <c r="F175" t="s">
        <v>794</v>
      </c>
      <c r="G175" s="3">
        <v>43497</v>
      </c>
      <c r="H175" s="2">
        <v>285000</v>
      </c>
      <c r="I175" s="12" t="s">
        <v>838</v>
      </c>
      <c r="J175" s="5">
        <v>1</v>
      </c>
      <c r="K175" s="5">
        <f t="shared" si="11"/>
        <v>0</v>
      </c>
      <c r="L175" s="56" t="str">
        <f t="shared" si="8"/>
        <v>Bridge Realty</v>
      </c>
      <c r="M175" s="5">
        <f t="shared" si="9"/>
        <v>0</v>
      </c>
      <c r="N175" s="5">
        <f t="shared" si="10"/>
        <v>0</v>
      </c>
    </row>
    <row r="176" spans="1:14" ht="13.5" customHeight="1" x14ac:dyDescent="0.2">
      <c r="A176" t="s">
        <v>1712</v>
      </c>
      <c r="B176" t="s">
        <v>1734</v>
      </c>
      <c r="C176" t="s">
        <v>1300</v>
      </c>
      <c r="D176" t="s">
        <v>1099</v>
      </c>
      <c r="E176" t="s">
        <v>2147</v>
      </c>
      <c r="F176" t="s">
        <v>6</v>
      </c>
      <c r="G176" s="3">
        <v>43476</v>
      </c>
      <c r="H176" s="2">
        <v>132000</v>
      </c>
      <c r="I176" s="12" t="s">
        <v>838</v>
      </c>
      <c r="J176" s="5">
        <v>1</v>
      </c>
      <c r="K176" s="5">
        <f t="shared" si="11"/>
        <v>0</v>
      </c>
      <c r="L176" s="56" t="str">
        <f t="shared" si="8"/>
        <v>Bridge Realty</v>
      </c>
      <c r="M176" s="5">
        <f t="shared" si="9"/>
        <v>0</v>
      </c>
      <c r="N176" s="5">
        <f t="shared" si="10"/>
        <v>0</v>
      </c>
    </row>
    <row r="177" spans="1:14" ht="13.5" customHeight="1" x14ac:dyDescent="0.2">
      <c r="A177" t="s">
        <v>1544</v>
      </c>
      <c r="B177" t="s">
        <v>1734</v>
      </c>
      <c r="C177" t="s">
        <v>288</v>
      </c>
      <c r="D177" t="s">
        <v>1840</v>
      </c>
      <c r="E177" t="s">
        <v>2451</v>
      </c>
      <c r="F177" t="s">
        <v>6</v>
      </c>
      <c r="G177" s="3">
        <v>43523</v>
      </c>
      <c r="H177" s="2">
        <v>60000</v>
      </c>
      <c r="I177" s="12" t="s">
        <v>838</v>
      </c>
      <c r="J177" s="5">
        <v>1</v>
      </c>
      <c r="K177" s="5">
        <f t="shared" si="11"/>
        <v>0</v>
      </c>
      <c r="L177" s="56" t="str">
        <f t="shared" si="8"/>
        <v>Bridge Realty</v>
      </c>
      <c r="M177" s="5">
        <f t="shared" si="9"/>
        <v>0</v>
      </c>
      <c r="N177" s="5">
        <f t="shared" si="10"/>
        <v>0</v>
      </c>
    </row>
    <row r="178" spans="1:14" ht="13.5" customHeight="1" x14ac:dyDescent="0.2">
      <c r="A178" t="s">
        <v>147</v>
      </c>
      <c r="B178" t="s">
        <v>1734</v>
      </c>
      <c r="C178" t="s">
        <v>1841</v>
      </c>
      <c r="D178" t="s">
        <v>1840</v>
      </c>
      <c r="E178" t="s">
        <v>2763</v>
      </c>
      <c r="F178" t="s">
        <v>7</v>
      </c>
      <c r="G178" s="3">
        <v>43556</v>
      </c>
      <c r="H178" s="2">
        <v>328800</v>
      </c>
      <c r="I178" s="12" t="s">
        <v>838</v>
      </c>
      <c r="J178" s="5">
        <v>1</v>
      </c>
      <c r="K178" s="5">
        <f t="shared" si="11"/>
        <v>0</v>
      </c>
      <c r="L178" s="56" t="str">
        <f t="shared" si="8"/>
        <v>Bridge Realty</v>
      </c>
      <c r="M178" s="5">
        <f t="shared" si="9"/>
        <v>0</v>
      </c>
      <c r="N178" s="5">
        <f t="shared" si="10"/>
        <v>0</v>
      </c>
    </row>
    <row r="179" spans="1:14" ht="13.5" customHeight="1" x14ac:dyDescent="0.2">
      <c r="A179" t="s">
        <v>1683</v>
      </c>
      <c r="B179" t="s">
        <v>1734</v>
      </c>
      <c r="C179" t="s">
        <v>308</v>
      </c>
      <c r="D179" t="s">
        <v>1840</v>
      </c>
      <c r="E179" t="s">
        <v>2792</v>
      </c>
      <c r="F179" t="s">
        <v>6</v>
      </c>
      <c r="G179" s="3">
        <v>43560</v>
      </c>
      <c r="H179" s="2">
        <v>168500</v>
      </c>
      <c r="I179" s="12">
        <v>20190545</v>
      </c>
      <c r="J179" s="5">
        <v>1</v>
      </c>
      <c r="K179" s="5">
        <f t="shared" si="11"/>
        <v>1</v>
      </c>
      <c r="L179" s="56" t="str">
        <f t="shared" si="8"/>
        <v>Bridge Realty</v>
      </c>
      <c r="M179" s="5">
        <f t="shared" si="9"/>
        <v>0</v>
      </c>
      <c r="N179" s="5">
        <f t="shared" si="10"/>
        <v>0</v>
      </c>
    </row>
    <row r="180" spans="1:14" ht="13.5" customHeight="1" x14ac:dyDescent="0.2">
      <c r="A180" t="s">
        <v>1683</v>
      </c>
      <c r="B180" t="s">
        <v>1734</v>
      </c>
      <c r="C180" t="s">
        <v>25</v>
      </c>
      <c r="D180" t="s">
        <v>1840</v>
      </c>
      <c r="E180" t="s">
        <v>2317</v>
      </c>
      <c r="F180" t="s">
        <v>6</v>
      </c>
      <c r="G180" s="3">
        <v>43503</v>
      </c>
      <c r="H180" s="2">
        <v>70000</v>
      </c>
      <c r="I180" s="12" t="s">
        <v>838</v>
      </c>
      <c r="J180" s="5">
        <v>1</v>
      </c>
      <c r="K180" s="5">
        <f t="shared" si="11"/>
        <v>0</v>
      </c>
      <c r="L180" s="56" t="str">
        <f t="shared" si="8"/>
        <v>Bridge Realty</v>
      </c>
      <c r="M180" s="5">
        <f t="shared" si="9"/>
        <v>0</v>
      </c>
      <c r="N180" s="5">
        <f t="shared" si="10"/>
        <v>0</v>
      </c>
    </row>
    <row r="181" spans="1:14" ht="13.5" customHeight="1" x14ac:dyDescent="0.2">
      <c r="A181" t="s">
        <v>147</v>
      </c>
      <c r="B181" t="s">
        <v>1734</v>
      </c>
      <c r="C181" t="s">
        <v>1908</v>
      </c>
      <c r="D181" t="s">
        <v>1909</v>
      </c>
      <c r="E181" t="s">
        <v>2464</v>
      </c>
      <c r="F181" t="s">
        <v>7</v>
      </c>
      <c r="G181" s="3">
        <v>43524</v>
      </c>
      <c r="H181" s="2">
        <v>257000</v>
      </c>
      <c r="I181" s="12" t="s">
        <v>838</v>
      </c>
      <c r="J181" s="5">
        <v>1</v>
      </c>
      <c r="K181" s="5">
        <f t="shared" si="11"/>
        <v>0</v>
      </c>
      <c r="L181" s="56" t="str">
        <f t="shared" si="8"/>
        <v>Bridge Realty</v>
      </c>
      <c r="M181" s="5">
        <f t="shared" si="9"/>
        <v>0</v>
      </c>
      <c r="N181" s="5">
        <f t="shared" si="10"/>
        <v>0</v>
      </c>
    </row>
    <row r="182" spans="1:14" ht="13.5" customHeight="1" x14ac:dyDescent="0.2">
      <c r="A182" t="s">
        <v>1544</v>
      </c>
      <c r="B182" t="s">
        <v>1734</v>
      </c>
      <c r="C182" t="s">
        <v>1040</v>
      </c>
      <c r="D182" t="s">
        <v>5</v>
      </c>
      <c r="E182" t="s">
        <v>2143</v>
      </c>
      <c r="F182" t="s">
        <v>425</v>
      </c>
      <c r="G182" s="3">
        <v>43476</v>
      </c>
      <c r="H182" s="2">
        <v>535000</v>
      </c>
      <c r="I182" s="12" t="s">
        <v>838</v>
      </c>
      <c r="J182" s="5">
        <v>1</v>
      </c>
      <c r="K182" s="5">
        <f t="shared" si="11"/>
        <v>0</v>
      </c>
      <c r="L182" s="56" t="str">
        <f t="shared" si="8"/>
        <v>Bridge Realty</v>
      </c>
      <c r="M182" s="5">
        <f t="shared" si="9"/>
        <v>0</v>
      </c>
      <c r="N182" s="5">
        <f t="shared" si="10"/>
        <v>0</v>
      </c>
    </row>
    <row r="183" spans="1:14" ht="13.5" customHeight="1" x14ac:dyDescent="0.2">
      <c r="A183" t="s">
        <v>1544</v>
      </c>
      <c r="B183" t="s">
        <v>1734</v>
      </c>
      <c r="C183" t="s">
        <v>398</v>
      </c>
      <c r="D183" t="s">
        <v>1258</v>
      </c>
      <c r="E183" t="s">
        <v>2201</v>
      </c>
      <c r="F183" t="s">
        <v>425</v>
      </c>
      <c r="G183" s="3">
        <v>43487</v>
      </c>
      <c r="H183" s="2">
        <v>280000</v>
      </c>
      <c r="I183" s="12" t="s">
        <v>838</v>
      </c>
      <c r="J183" s="5">
        <v>1</v>
      </c>
      <c r="K183" s="5">
        <f t="shared" si="11"/>
        <v>0</v>
      </c>
      <c r="L183" s="56" t="str">
        <f t="shared" si="8"/>
        <v>Bridge Realty</v>
      </c>
      <c r="M183" s="5">
        <f t="shared" si="9"/>
        <v>0</v>
      </c>
      <c r="N183" s="5">
        <f t="shared" si="10"/>
        <v>0</v>
      </c>
    </row>
    <row r="184" spans="1:14" ht="13.5" customHeight="1" x14ac:dyDescent="0.2">
      <c r="A184" t="s">
        <v>147</v>
      </c>
      <c r="B184" t="s">
        <v>1734</v>
      </c>
      <c r="C184" t="s">
        <v>852</v>
      </c>
      <c r="D184" t="s">
        <v>1258</v>
      </c>
      <c r="E184" t="s">
        <v>2334</v>
      </c>
      <c r="F184" t="s">
        <v>6</v>
      </c>
      <c r="G184" s="3">
        <v>43504</v>
      </c>
      <c r="H184" s="2">
        <v>278900</v>
      </c>
      <c r="I184" s="12" t="s">
        <v>838</v>
      </c>
      <c r="J184" s="5">
        <v>1</v>
      </c>
      <c r="K184" s="5">
        <f t="shared" si="11"/>
        <v>0</v>
      </c>
      <c r="L184" s="56" t="str">
        <f t="shared" si="8"/>
        <v>Bridge Realty</v>
      </c>
      <c r="M184" s="5">
        <f t="shared" si="9"/>
        <v>0</v>
      </c>
      <c r="N184" s="5">
        <f t="shared" si="10"/>
        <v>0</v>
      </c>
    </row>
    <row r="185" spans="1:14" ht="13.5" customHeight="1" x14ac:dyDescent="0.2">
      <c r="A185" t="s">
        <v>1896</v>
      </c>
      <c r="B185" t="s">
        <v>1734</v>
      </c>
      <c r="C185" t="s">
        <v>1872</v>
      </c>
      <c r="D185" t="s">
        <v>1843</v>
      </c>
      <c r="E185" t="s">
        <v>3006</v>
      </c>
      <c r="F185" t="s">
        <v>6</v>
      </c>
      <c r="G185" s="3">
        <v>43585</v>
      </c>
      <c r="H185" s="2">
        <v>230000</v>
      </c>
      <c r="I185" s="12" t="s">
        <v>838</v>
      </c>
      <c r="J185" s="5">
        <v>1</v>
      </c>
      <c r="K185" s="5">
        <f t="shared" si="11"/>
        <v>0</v>
      </c>
      <c r="L185" s="56" t="str">
        <f t="shared" si="8"/>
        <v>Bridge Realty</v>
      </c>
      <c r="M185" s="5">
        <f t="shared" si="9"/>
        <v>0</v>
      </c>
      <c r="N185" s="5">
        <f t="shared" si="10"/>
        <v>0</v>
      </c>
    </row>
    <row r="186" spans="1:14" ht="13.5" customHeight="1" x14ac:dyDescent="0.2">
      <c r="A186" t="s">
        <v>1712</v>
      </c>
      <c r="B186" t="s">
        <v>1734</v>
      </c>
      <c r="C186" t="s">
        <v>1872</v>
      </c>
      <c r="D186" t="s">
        <v>1843</v>
      </c>
      <c r="E186" t="s">
        <v>1386</v>
      </c>
      <c r="F186" t="s">
        <v>6</v>
      </c>
      <c r="G186" s="3">
        <v>43511</v>
      </c>
      <c r="H186" s="2">
        <v>148000</v>
      </c>
      <c r="I186" s="12" t="s">
        <v>838</v>
      </c>
      <c r="J186" s="5">
        <v>1</v>
      </c>
      <c r="K186" s="5">
        <f t="shared" si="11"/>
        <v>0</v>
      </c>
      <c r="L186" s="56" t="str">
        <f t="shared" si="8"/>
        <v>Bridge Realty</v>
      </c>
      <c r="M186" s="5">
        <f t="shared" si="9"/>
        <v>0</v>
      </c>
      <c r="N186" s="5">
        <f t="shared" si="10"/>
        <v>0</v>
      </c>
    </row>
    <row r="187" spans="1:14" ht="13.5" customHeight="1" x14ac:dyDescent="0.2">
      <c r="A187" t="s">
        <v>1287</v>
      </c>
      <c r="B187" t="s">
        <v>916</v>
      </c>
      <c r="C187" t="s">
        <v>16</v>
      </c>
      <c r="D187" t="s">
        <v>916</v>
      </c>
      <c r="E187" t="s">
        <v>2992</v>
      </c>
      <c r="F187" t="s">
        <v>6</v>
      </c>
      <c r="G187" s="3">
        <v>43584</v>
      </c>
      <c r="H187" s="2">
        <v>267000</v>
      </c>
      <c r="I187" s="12" t="s">
        <v>838</v>
      </c>
      <c r="J187" s="5">
        <v>1</v>
      </c>
      <c r="K187" s="5">
        <f t="shared" si="11"/>
        <v>0</v>
      </c>
      <c r="L187" s="56" t="str">
        <f t="shared" si="8"/>
        <v>Brothers Management</v>
      </c>
      <c r="M187" s="5">
        <f t="shared" si="9"/>
        <v>1</v>
      </c>
      <c r="N187" s="5">
        <f t="shared" si="10"/>
        <v>0</v>
      </c>
    </row>
    <row r="188" spans="1:14" ht="13.5" customHeight="1" x14ac:dyDescent="0.2">
      <c r="A188" t="s">
        <v>1876</v>
      </c>
      <c r="B188" t="s">
        <v>539</v>
      </c>
      <c r="C188" t="s">
        <v>1876</v>
      </c>
      <c r="D188" t="s">
        <v>539</v>
      </c>
      <c r="E188" t="s">
        <v>2985</v>
      </c>
      <c r="F188" t="s">
        <v>553</v>
      </c>
      <c r="G188" s="3">
        <v>43581</v>
      </c>
      <c r="H188" s="2">
        <v>92000</v>
      </c>
      <c r="I188" s="12" t="s">
        <v>838</v>
      </c>
      <c r="J188" s="5">
        <v>1</v>
      </c>
      <c r="K188" s="5">
        <f t="shared" si="11"/>
        <v>0</v>
      </c>
      <c r="L188" s="56" t="str">
        <f t="shared" si="8"/>
        <v>Brown Real Estate</v>
      </c>
      <c r="M188" s="5">
        <f t="shared" si="9"/>
        <v>1</v>
      </c>
      <c r="N188" s="5">
        <f t="shared" si="10"/>
        <v>0</v>
      </c>
    </row>
    <row r="189" spans="1:14" ht="13.5" customHeight="1" x14ac:dyDescent="0.2">
      <c r="A189" t="s">
        <v>1876</v>
      </c>
      <c r="B189" t="s">
        <v>539</v>
      </c>
      <c r="C189" t="s">
        <v>1876</v>
      </c>
      <c r="D189" t="s">
        <v>539</v>
      </c>
      <c r="E189" t="s">
        <v>3078</v>
      </c>
      <c r="F189" t="s">
        <v>553</v>
      </c>
      <c r="G189" s="3">
        <v>43591</v>
      </c>
      <c r="H189" s="2">
        <v>98000</v>
      </c>
      <c r="I189" s="12" t="s">
        <v>838</v>
      </c>
      <c r="J189" s="5">
        <v>1</v>
      </c>
      <c r="K189" s="5">
        <f t="shared" si="11"/>
        <v>0</v>
      </c>
      <c r="L189" s="56" t="str">
        <f t="shared" si="8"/>
        <v>Brown Real Estate</v>
      </c>
      <c r="M189" s="5">
        <f t="shared" si="9"/>
        <v>1</v>
      </c>
      <c r="N189" s="5">
        <f t="shared" si="10"/>
        <v>0</v>
      </c>
    </row>
    <row r="190" spans="1:14" ht="13.5" customHeight="1" x14ac:dyDescent="0.2">
      <c r="A190" t="s">
        <v>203</v>
      </c>
      <c r="B190" t="s">
        <v>1974</v>
      </c>
      <c r="C190" t="s">
        <v>203</v>
      </c>
      <c r="D190" t="s">
        <v>1974</v>
      </c>
      <c r="E190" t="s">
        <v>2231</v>
      </c>
      <c r="F190" t="s">
        <v>6</v>
      </c>
      <c r="G190" s="3">
        <v>43493</v>
      </c>
      <c r="H190" s="2">
        <v>70200</v>
      </c>
      <c r="I190" s="12" t="s">
        <v>838</v>
      </c>
      <c r="J190" s="5">
        <v>1</v>
      </c>
      <c r="K190" s="5">
        <f t="shared" si="11"/>
        <v>0</v>
      </c>
      <c r="L190" s="56" t="str">
        <f t="shared" si="8"/>
        <v>Bruce, Realtors</v>
      </c>
      <c r="M190" s="5">
        <f t="shared" si="9"/>
        <v>1</v>
      </c>
      <c r="N190" s="5">
        <f t="shared" si="10"/>
        <v>0</v>
      </c>
    </row>
    <row r="191" spans="1:14" ht="13.5" customHeight="1" x14ac:dyDescent="0.2">
      <c r="A191" t="s">
        <v>1866</v>
      </c>
      <c r="B191" t="s">
        <v>3037</v>
      </c>
      <c r="C191" t="s">
        <v>1310</v>
      </c>
      <c r="D191" t="s">
        <v>1840</v>
      </c>
      <c r="E191" t="s">
        <v>3361</v>
      </c>
      <c r="F191" t="s">
        <v>802</v>
      </c>
      <c r="G191" s="3">
        <v>43616</v>
      </c>
      <c r="H191" s="2">
        <v>530000</v>
      </c>
      <c r="I191" s="12" t="s">
        <v>838</v>
      </c>
      <c r="J191" s="5">
        <v>1</v>
      </c>
      <c r="K191" s="5">
        <f t="shared" si="11"/>
        <v>0</v>
      </c>
      <c r="L191" s="56" t="str">
        <f t="shared" si="8"/>
        <v>Burns Real Estate Services</v>
      </c>
      <c r="M191" s="5">
        <f t="shared" si="9"/>
        <v>0</v>
      </c>
      <c r="N191" s="5">
        <f t="shared" si="10"/>
        <v>0</v>
      </c>
    </row>
    <row r="192" spans="1:14" ht="13.5" customHeight="1" x14ac:dyDescent="0.2">
      <c r="A192" t="s">
        <v>574</v>
      </c>
      <c r="B192" t="s">
        <v>1535</v>
      </c>
      <c r="C192" t="s">
        <v>1899</v>
      </c>
      <c r="D192" t="s">
        <v>1900</v>
      </c>
      <c r="E192" t="s">
        <v>2119</v>
      </c>
      <c r="F192" t="s">
        <v>328</v>
      </c>
      <c r="G192" s="3">
        <v>43472</v>
      </c>
      <c r="H192" s="2">
        <v>860000</v>
      </c>
      <c r="I192" s="12" t="s">
        <v>838</v>
      </c>
      <c r="J192" s="5">
        <v>1</v>
      </c>
      <c r="K192" s="5">
        <f t="shared" si="11"/>
        <v>0</v>
      </c>
      <c r="L192" s="56" t="str">
        <f t="shared" si="8"/>
        <v>Camille Johnson, REALTORS</v>
      </c>
      <c r="M192" s="5">
        <f t="shared" si="9"/>
        <v>0</v>
      </c>
      <c r="N192" s="5">
        <f t="shared" si="10"/>
        <v>0</v>
      </c>
    </row>
    <row r="193" spans="1:14" ht="13.5" customHeight="1" x14ac:dyDescent="0.2">
      <c r="A193" t="s">
        <v>1702</v>
      </c>
      <c r="B193" t="s">
        <v>1535</v>
      </c>
      <c r="C193" t="s">
        <v>1698</v>
      </c>
      <c r="D193" t="s">
        <v>1036</v>
      </c>
      <c r="E193" t="s">
        <v>3182</v>
      </c>
      <c r="F193" t="s">
        <v>6</v>
      </c>
      <c r="G193" s="3">
        <v>43601</v>
      </c>
      <c r="H193" s="2">
        <v>209000</v>
      </c>
      <c r="I193" s="12">
        <v>20190901</v>
      </c>
      <c r="J193" s="5">
        <v>1</v>
      </c>
      <c r="K193" s="5">
        <f t="shared" si="11"/>
        <v>1</v>
      </c>
      <c r="L193" s="56" t="str">
        <f t="shared" ref="L193:L254" si="12">IF(B193="",B192,B193)</f>
        <v>Camille Johnson, REALTORS</v>
      </c>
      <c r="M193" s="5">
        <f t="shared" si="9"/>
        <v>0</v>
      </c>
      <c r="N193" s="5">
        <f t="shared" si="10"/>
        <v>0</v>
      </c>
    </row>
    <row r="194" spans="1:14" ht="13.5" customHeight="1" x14ac:dyDescent="0.2">
      <c r="A194" t="s">
        <v>117</v>
      </c>
      <c r="B194" t="s">
        <v>1535</v>
      </c>
      <c r="C194" t="s">
        <v>1298</v>
      </c>
      <c r="D194" t="s">
        <v>1036</v>
      </c>
      <c r="E194" t="s">
        <v>2757</v>
      </c>
      <c r="F194" t="s">
        <v>6</v>
      </c>
      <c r="G194" s="3">
        <v>43556</v>
      </c>
      <c r="H194" s="2">
        <v>277000</v>
      </c>
      <c r="I194" s="12">
        <v>20190453</v>
      </c>
      <c r="J194" s="5">
        <v>1</v>
      </c>
      <c r="K194" s="5">
        <f t="shared" si="11"/>
        <v>1</v>
      </c>
      <c r="L194" s="56" t="str">
        <f t="shared" si="12"/>
        <v>Camille Johnson, REALTORS</v>
      </c>
      <c r="M194" s="5">
        <f t="shared" si="9"/>
        <v>0</v>
      </c>
      <c r="N194" s="5">
        <f t="shared" si="10"/>
        <v>0</v>
      </c>
    </row>
    <row r="195" spans="1:14" ht="13.5" customHeight="1" x14ac:dyDescent="0.2">
      <c r="A195" t="s">
        <v>117</v>
      </c>
      <c r="B195" t="s">
        <v>1535</v>
      </c>
      <c r="C195" t="s">
        <v>1298</v>
      </c>
      <c r="D195" t="s">
        <v>1036</v>
      </c>
      <c r="E195" t="s">
        <v>2868</v>
      </c>
      <c r="F195" t="s">
        <v>1126</v>
      </c>
      <c r="G195" s="3">
        <v>43567</v>
      </c>
      <c r="H195" s="2">
        <v>238800</v>
      </c>
      <c r="I195" s="12" t="s">
        <v>838</v>
      </c>
      <c r="J195" s="5">
        <v>1</v>
      </c>
      <c r="K195" s="5">
        <f t="shared" si="11"/>
        <v>0</v>
      </c>
      <c r="L195" s="56" t="str">
        <f t="shared" si="12"/>
        <v>Camille Johnson, REALTORS</v>
      </c>
      <c r="M195" s="5">
        <f t="shared" si="9"/>
        <v>0</v>
      </c>
      <c r="N195" s="5">
        <f t="shared" si="10"/>
        <v>0</v>
      </c>
    </row>
    <row r="196" spans="1:14" ht="13.5" customHeight="1" x14ac:dyDescent="0.2">
      <c r="A196" t="s">
        <v>1269</v>
      </c>
      <c r="B196" t="s">
        <v>1535</v>
      </c>
      <c r="C196" t="s">
        <v>1088</v>
      </c>
      <c r="D196" t="s">
        <v>1036</v>
      </c>
      <c r="E196" t="s">
        <v>2270</v>
      </c>
      <c r="F196" t="s">
        <v>6</v>
      </c>
      <c r="G196" s="3">
        <v>43496</v>
      </c>
      <c r="H196" s="2">
        <v>190000</v>
      </c>
      <c r="I196" s="12" t="s">
        <v>838</v>
      </c>
      <c r="J196" s="5">
        <v>1</v>
      </c>
      <c r="K196" s="5">
        <f t="shared" si="11"/>
        <v>0</v>
      </c>
      <c r="L196" s="56" t="str">
        <f t="shared" si="12"/>
        <v>Camille Johnson, REALTORS</v>
      </c>
      <c r="M196" s="5">
        <f t="shared" ref="M196:M259" si="13">IF(B196=D196,1,0)</f>
        <v>0</v>
      </c>
      <c r="N196" s="5">
        <f t="shared" ref="N196:N259" si="14">+IF(M196=1,K196,0)</f>
        <v>0</v>
      </c>
    </row>
    <row r="197" spans="1:14" ht="13.5" customHeight="1" x14ac:dyDescent="0.2">
      <c r="A197" t="s">
        <v>1894</v>
      </c>
      <c r="B197" t="s">
        <v>1535</v>
      </c>
      <c r="C197" t="s">
        <v>1835</v>
      </c>
      <c r="D197" t="s">
        <v>1858</v>
      </c>
      <c r="E197" t="s">
        <v>2187</v>
      </c>
      <c r="F197" t="s">
        <v>6</v>
      </c>
      <c r="G197" s="3">
        <v>43483</v>
      </c>
      <c r="H197" s="2">
        <v>307000</v>
      </c>
      <c r="I197" s="12" t="s">
        <v>838</v>
      </c>
      <c r="J197" s="5">
        <v>1</v>
      </c>
      <c r="K197" s="5">
        <f t="shared" ref="K197:K260" si="15">IF(I197="did not close",0,IF(I197="",0,1))</f>
        <v>0</v>
      </c>
      <c r="L197" s="56" t="str">
        <f t="shared" si="12"/>
        <v>Camille Johnson, REALTORS</v>
      </c>
      <c r="M197" s="5">
        <f t="shared" si="13"/>
        <v>0</v>
      </c>
      <c r="N197" s="5">
        <f t="shared" si="14"/>
        <v>0</v>
      </c>
    </row>
    <row r="198" spans="1:14" ht="13.5" customHeight="1" x14ac:dyDescent="0.2">
      <c r="A198" t="s">
        <v>1246</v>
      </c>
      <c r="B198" t="s">
        <v>1535</v>
      </c>
      <c r="C198" t="s">
        <v>1712</v>
      </c>
      <c r="D198" t="s">
        <v>1734</v>
      </c>
      <c r="E198" t="s">
        <v>3193</v>
      </c>
      <c r="F198" t="s">
        <v>1249</v>
      </c>
      <c r="G198" s="3">
        <v>43602</v>
      </c>
      <c r="H198" s="2">
        <v>230000</v>
      </c>
      <c r="I198" s="12">
        <v>20190845</v>
      </c>
      <c r="J198" s="5">
        <v>1</v>
      </c>
      <c r="K198" s="5">
        <f t="shared" si="15"/>
        <v>1</v>
      </c>
      <c r="L198" s="56" t="str">
        <f t="shared" si="12"/>
        <v>Camille Johnson, REALTORS</v>
      </c>
      <c r="M198" s="5">
        <f t="shared" si="13"/>
        <v>0</v>
      </c>
      <c r="N198" s="5">
        <f t="shared" si="14"/>
        <v>0</v>
      </c>
    </row>
    <row r="199" spans="1:14" ht="13.5" customHeight="1" x14ac:dyDescent="0.2">
      <c r="A199" t="s">
        <v>1244</v>
      </c>
      <c r="B199" t="s">
        <v>1535</v>
      </c>
      <c r="C199" t="s">
        <v>1244</v>
      </c>
      <c r="D199" t="s">
        <v>1535</v>
      </c>
      <c r="E199" t="s">
        <v>3175</v>
      </c>
      <c r="F199" t="s">
        <v>6</v>
      </c>
      <c r="G199" s="3">
        <v>43600</v>
      </c>
      <c r="H199" s="2">
        <v>219900</v>
      </c>
      <c r="I199" s="12">
        <v>20190761</v>
      </c>
      <c r="J199" s="5">
        <v>1</v>
      </c>
      <c r="K199" s="5">
        <f t="shared" si="15"/>
        <v>1</v>
      </c>
      <c r="L199" s="56" t="str">
        <f t="shared" si="12"/>
        <v>Camille Johnson, REALTORS</v>
      </c>
      <c r="M199" s="5">
        <f t="shared" si="13"/>
        <v>1</v>
      </c>
      <c r="N199" s="5">
        <f t="shared" si="14"/>
        <v>1</v>
      </c>
    </row>
    <row r="200" spans="1:14" ht="13.5" customHeight="1" x14ac:dyDescent="0.2">
      <c r="A200" t="s">
        <v>574</v>
      </c>
      <c r="B200" t="s">
        <v>1535</v>
      </c>
      <c r="C200" t="s">
        <v>574</v>
      </c>
      <c r="D200" t="s">
        <v>1535</v>
      </c>
      <c r="E200" t="s">
        <v>3327</v>
      </c>
      <c r="F200" t="s">
        <v>7</v>
      </c>
      <c r="G200" s="3">
        <v>43615</v>
      </c>
      <c r="H200" s="2">
        <v>799900</v>
      </c>
      <c r="I200" s="12">
        <v>20190557</v>
      </c>
      <c r="J200" s="5">
        <v>1</v>
      </c>
      <c r="K200" s="5">
        <f t="shared" si="15"/>
        <v>1</v>
      </c>
      <c r="L200" s="56" t="str">
        <f t="shared" si="12"/>
        <v>Camille Johnson, REALTORS</v>
      </c>
      <c r="M200" s="5">
        <f t="shared" si="13"/>
        <v>1</v>
      </c>
      <c r="N200" s="5">
        <f t="shared" si="14"/>
        <v>1</v>
      </c>
    </row>
    <row r="201" spans="1:14" ht="13.5" customHeight="1" x14ac:dyDescent="0.2">
      <c r="A201" t="s">
        <v>574</v>
      </c>
      <c r="B201" t="s">
        <v>1535</v>
      </c>
      <c r="C201" t="s">
        <v>1068</v>
      </c>
      <c r="D201" t="s">
        <v>1535</v>
      </c>
      <c r="E201" t="s">
        <v>2621</v>
      </c>
      <c r="F201" t="s">
        <v>6</v>
      </c>
      <c r="G201" s="3">
        <v>43539</v>
      </c>
      <c r="H201" s="2">
        <v>348000</v>
      </c>
      <c r="I201" s="12">
        <v>20190257</v>
      </c>
      <c r="J201" s="5">
        <v>1</v>
      </c>
      <c r="K201" s="5">
        <f t="shared" si="15"/>
        <v>1</v>
      </c>
      <c r="L201" s="56" t="str">
        <f t="shared" si="12"/>
        <v>Camille Johnson, REALTORS</v>
      </c>
      <c r="M201" s="5">
        <f t="shared" si="13"/>
        <v>1</v>
      </c>
      <c r="N201" s="5">
        <f t="shared" si="14"/>
        <v>1</v>
      </c>
    </row>
    <row r="202" spans="1:14" ht="13.5" customHeight="1" x14ac:dyDescent="0.2">
      <c r="A202" t="s">
        <v>1882</v>
      </c>
      <c r="B202" t="s">
        <v>1535</v>
      </c>
      <c r="C202" t="s">
        <v>1244</v>
      </c>
      <c r="D202" t="s">
        <v>1535</v>
      </c>
      <c r="E202" t="s">
        <v>2102</v>
      </c>
      <c r="F202" t="s">
        <v>6</v>
      </c>
      <c r="G202" s="3">
        <v>43468</v>
      </c>
      <c r="H202" s="2">
        <v>321500</v>
      </c>
      <c r="I202" s="12" t="s">
        <v>838</v>
      </c>
      <c r="J202" s="5">
        <v>1</v>
      </c>
      <c r="K202" s="5">
        <f t="shared" si="15"/>
        <v>0</v>
      </c>
      <c r="L202" s="56" t="str">
        <f t="shared" si="12"/>
        <v>Camille Johnson, REALTORS</v>
      </c>
      <c r="M202" s="5">
        <f t="shared" si="13"/>
        <v>1</v>
      </c>
      <c r="N202" s="5">
        <f t="shared" si="14"/>
        <v>0</v>
      </c>
    </row>
    <row r="203" spans="1:14" ht="13.5" customHeight="1" x14ac:dyDescent="0.2">
      <c r="A203" t="s">
        <v>1068</v>
      </c>
      <c r="B203" t="s">
        <v>1535</v>
      </c>
      <c r="C203" t="s">
        <v>1270</v>
      </c>
      <c r="D203" t="s">
        <v>1535</v>
      </c>
      <c r="E203" t="s">
        <v>2872</v>
      </c>
      <c r="F203" t="s">
        <v>6</v>
      </c>
      <c r="G203" s="3">
        <v>43570</v>
      </c>
      <c r="H203" s="2">
        <v>250000</v>
      </c>
      <c r="I203" s="12" t="s">
        <v>838</v>
      </c>
      <c r="J203" s="5">
        <v>1</v>
      </c>
      <c r="K203" s="5">
        <f t="shared" si="15"/>
        <v>0</v>
      </c>
      <c r="L203" s="56" t="str">
        <f t="shared" si="12"/>
        <v>Camille Johnson, REALTORS</v>
      </c>
      <c r="M203" s="5">
        <f t="shared" si="13"/>
        <v>1</v>
      </c>
      <c r="N203" s="5">
        <f t="shared" si="14"/>
        <v>0</v>
      </c>
    </row>
    <row r="204" spans="1:14" ht="13.5" customHeight="1" x14ac:dyDescent="0.2">
      <c r="A204" t="s">
        <v>1894</v>
      </c>
      <c r="B204" t="s">
        <v>1535</v>
      </c>
      <c r="C204" t="s">
        <v>1894</v>
      </c>
      <c r="D204" t="s">
        <v>1535</v>
      </c>
      <c r="E204" t="s">
        <v>2172</v>
      </c>
      <c r="F204" t="s">
        <v>121</v>
      </c>
      <c r="G204" s="3">
        <v>43482</v>
      </c>
      <c r="H204" s="2">
        <v>18000</v>
      </c>
      <c r="I204" s="12">
        <v>20182360</v>
      </c>
      <c r="J204" s="5">
        <v>1</v>
      </c>
      <c r="K204" s="5">
        <f t="shared" si="15"/>
        <v>1</v>
      </c>
      <c r="L204" s="56" t="str">
        <f t="shared" si="12"/>
        <v>Camille Johnson, REALTORS</v>
      </c>
      <c r="M204" s="5">
        <f t="shared" si="13"/>
        <v>1</v>
      </c>
      <c r="N204" s="5">
        <f t="shared" si="14"/>
        <v>1</v>
      </c>
    </row>
    <row r="205" spans="1:14" ht="13.5" customHeight="1" x14ac:dyDescent="0.2">
      <c r="A205" t="s">
        <v>1894</v>
      </c>
      <c r="B205" t="s">
        <v>1535</v>
      </c>
      <c r="C205" t="s">
        <v>117</v>
      </c>
      <c r="D205" t="s">
        <v>1535</v>
      </c>
      <c r="E205" t="s">
        <v>2720</v>
      </c>
      <c r="F205" t="s">
        <v>7</v>
      </c>
      <c r="G205" s="3">
        <v>43551</v>
      </c>
      <c r="H205" s="2">
        <v>491000</v>
      </c>
      <c r="I205" s="12" t="s">
        <v>838</v>
      </c>
      <c r="J205" s="5">
        <v>1</v>
      </c>
      <c r="K205" s="5">
        <f t="shared" si="15"/>
        <v>0</v>
      </c>
      <c r="L205" s="56" t="str">
        <f t="shared" si="12"/>
        <v>Camille Johnson, REALTORS</v>
      </c>
      <c r="M205" s="5">
        <f t="shared" si="13"/>
        <v>1</v>
      </c>
      <c r="N205" s="5">
        <f t="shared" si="14"/>
        <v>0</v>
      </c>
    </row>
    <row r="206" spans="1:14" ht="13.5" customHeight="1" x14ac:dyDescent="0.2">
      <c r="A206" t="s">
        <v>1926</v>
      </c>
      <c r="B206" t="s">
        <v>1535</v>
      </c>
      <c r="C206" t="s">
        <v>1882</v>
      </c>
      <c r="D206" t="s">
        <v>1535</v>
      </c>
      <c r="E206" t="s">
        <v>2754</v>
      </c>
      <c r="F206" t="s">
        <v>6</v>
      </c>
      <c r="G206" s="3">
        <v>43556</v>
      </c>
      <c r="H206" s="2">
        <v>194500</v>
      </c>
      <c r="I206" s="12" t="s">
        <v>838</v>
      </c>
      <c r="J206" s="5">
        <v>1</v>
      </c>
      <c r="K206" s="5">
        <f t="shared" si="15"/>
        <v>0</v>
      </c>
      <c r="L206" s="56" t="str">
        <f t="shared" si="12"/>
        <v>Camille Johnson, REALTORS</v>
      </c>
      <c r="M206" s="5">
        <f t="shared" si="13"/>
        <v>1</v>
      </c>
      <c r="N206" s="5">
        <f t="shared" si="14"/>
        <v>0</v>
      </c>
    </row>
    <row r="207" spans="1:14" ht="13.5" customHeight="1" x14ac:dyDescent="0.2">
      <c r="A207" t="s">
        <v>1926</v>
      </c>
      <c r="B207" t="s">
        <v>1535</v>
      </c>
      <c r="C207" t="s">
        <v>3250</v>
      </c>
      <c r="D207" t="s">
        <v>1535</v>
      </c>
      <c r="E207" t="s">
        <v>3251</v>
      </c>
      <c r="F207" t="s">
        <v>6</v>
      </c>
      <c r="G207" s="3">
        <v>43608</v>
      </c>
      <c r="H207" s="2">
        <v>1100000</v>
      </c>
      <c r="I207" s="12" t="s">
        <v>838</v>
      </c>
      <c r="J207" s="5">
        <v>1</v>
      </c>
      <c r="K207" s="5">
        <f t="shared" si="15"/>
        <v>0</v>
      </c>
      <c r="L207" s="56" t="str">
        <f t="shared" si="12"/>
        <v>Camille Johnson, REALTORS</v>
      </c>
      <c r="M207" s="5">
        <f t="shared" si="13"/>
        <v>1</v>
      </c>
      <c r="N207" s="5">
        <f t="shared" si="14"/>
        <v>0</v>
      </c>
    </row>
    <row r="208" spans="1:14" ht="13.5" customHeight="1" x14ac:dyDescent="0.2">
      <c r="A208" t="s">
        <v>1246</v>
      </c>
      <c r="B208" t="s">
        <v>1535</v>
      </c>
      <c r="C208" t="s">
        <v>795</v>
      </c>
      <c r="D208" t="s">
        <v>1535</v>
      </c>
      <c r="E208" t="s">
        <v>3104</v>
      </c>
      <c r="F208" t="s">
        <v>6</v>
      </c>
      <c r="G208" s="3">
        <v>43594</v>
      </c>
      <c r="H208" s="2">
        <v>417000</v>
      </c>
      <c r="I208" s="12">
        <v>20190685</v>
      </c>
      <c r="J208" s="5">
        <v>1</v>
      </c>
      <c r="K208" s="5">
        <f t="shared" si="15"/>
        <v>1</v>
      </c>
      <c r="L208" s="56" t="str">
        <f t="shared" si="12"/>
        <v>Camille Johnson, REALTORS</v>
      </c>
      <c r="M208" s="5">
        <f t="shared" si="13"/>
        <v>1</v>
      </c>
      <c r="N208" s="5">
        <f t="shared" si="14"/>
        <v>1</v>
      </c>
    </row>
    <row r="209" spans="1:14" ht="13.5" customHeight="1" x14ac:dyDescent="0.2">
      <c r="A209" t="s">
        <v>1702</v>
      </c>
      <c r="B209" t="s">
        <v>1535</v>
      </c>
      <c r="C209" t="s">
        <v>1702</v>
      </c>
      <c r="D209" t="s">
        <v>1535</v>
      </c>
      <c r="E209" t="s">
        <v>2124</v>
      </c>
      <c r="F209" t="s">
        <v>7</v>
      </c>
      <c r="G209" s="3">
        <v>43474</v>
      </c>
      <c r="H209" s="2">
        <v>747000</v>
      </c>
      <c r="I209" s="12" t="s">
        <v>838</v>
      </c>
      <c r="J209" s="5">
        <v>1</v>
      </c>
      <c r="K209" s="5">
        <f t="shared" si="15"/>
        <v>0</v>
      </c>
      <c r="L209" s="56" t="str">
        <f t="shared" si="12"/>
        <v>Camille Johnson, REALTORS</v>
      </c>
      <c r="M209" s="5">
        <f t="shared" si="13"/>
        <v>1</v>
      </c>
      <c r="N209" s="5">
        <f t="shared" si="14"/>
        <v>0</v>
      </c>
    </row>
    <row r="210" spans="1:14" ht="13.5" customHeight="1" x14ac:dyDescent="0.2">
      <c r="A210" t="s">
        <v>1830</v>
      </c>
      <c r="B210" t="s">
        <v>1535</v>
      </c>
      <c r="C210" t="s">
        <v>117</v>
      </c>
      <c r="D210" t="s">
        <v>1535</v>
      </c>
      <c r="E210" t="s">
        <v>2936</v>
      </c>
      <c r="F210" t="s">
        <v>6</v>
      </c>
      <c r="G210" s="3">
        <v>43577</v>
      </c>
      <c r="H210" s="2">
        <v>190000</v>
      </c>
      <c r="I210" s="12" t="s">
        <v>838</v>
      </c>
      <c r="J210" s="5">
        <v>1</v>
      </c>
      <c r="K210" s="5">
        <f t="shared" si="15"/>
        <v>0</v>
      </c>
      <c r="L210" s="56" t="str">
        <f t="shared" si="12"/>
        <v>Camille Johnson, REALTORS</v>
      </c>
      <c r="M210" s="5">
        <f t="shared" si="13"/>
        <v>1</v>
      </c>
      <c r="N210" s="5">
        <f t="shared" si="14"/>
        <v>0</v>
      </c>
    </row>
    <row r="211" spans="1:14" ht="13.5" customHeight="1" x14ac:dyDescent="0.2">
      <c r="A211" t="s">
        <v>1748</v>
      </c>
      <c r="B211" t="s">
        <v>1535</v>
      </c>
      <c r="C211" t="s">
        <v>1882</v>
      </c>
      <c r="D211" t="s">
        <v>1535</v>
      </c>
      <c r="E211" t="s">
        <v>3071</v>
      </c>
      <c r="F211" t="s">
        <v>1249</v>
      </c>
      <c r="G211" s="3">
        <v>43591</v>
      </c>
      <c r="H211" s="2">
        <v>240000</v>
      </c>
      <c r="I211" s="12">
        <v>20190731</v>
      </c>
      <c r="J211" s="5">
        <v>1</v>
      </c>
      <c r="K211" s="5">
        <f t="shared" si="15"/>
        <v>1</v>
      </c>
      <c r="L211" s="56" t="str">
        <f t="shared" si="12"/>
        <v>Camille Johnson, REALTORS</v>
      </c>
      <c r="M211" s="5">
        <f t="shared" si="13"/>
        <v>1</v>
      </c>
      <c r="N211" s="5">
        <f t="shared" si="14"/>
        <v>1</v>
      </c>
    </row>
    <row r="212" spans="1:14" ht="13.5" customHeight="1" x14ac:dyDescent="0.2">
      <c r="A212" t="s">
        <v>117</v>
      </c>
      <c r="B212" t="s">
        <v>1535</v>
      </c>
      <c r="C212" t="s">
        <v>1882</v>
      </c>
      <c r="D212" t="s">
        <v>1535</v>
      </c>
      <c r="E212" t="s">
        <v>2261</v>
      </c>
      <c r="F212" t="s">
        <v>6</v>
      </c>
      <c r="G212" s="3">
        <v>43496</v>
      </c>
      <c r="H212" s="2">
        <v>1000000</v>
      </c>
      <c r="I212" s="12">
        <v>20190056</v>
      </c>
      <c r="J212" s="5">
        <v>1</v>
      </c>
      <c r="K212" s="5">
        <f t="shared" si="15"/>
        <v>1</v>
      </c>
      <c r="L212" s="56" t="str">
        <f t="shared" si="12"/>
        <v>Camille Johnson, REALTORS</v>
      </c>
      <c r="M212" s="5">
        <f t="shared" si="13"/>
        <v>1</v>
      </c>
      <c r="N212" s="5">
        <f t="shared" si="14"/>
        <v>1</v>
      </c>
    </row>
    <row r="213" spans="1:14" ht="13.5" customHeight="1" x14ac:dyDescent="0.2">
      <c r="A213" t="s">
        <v>117</v>
      </c>
      <c r="B213" t="s">
        <v>1535</v>
      </c>
      <c r="C213" t="s">
        <v>1882</v>
      </c>
      <c r="D213" t="s">
        <v>1535</v>
      </c>
      <c r="E213" t="s">
        <v>2446</v>
      </c>
      <c r="F213" t="s">
        <v>7</v>
      </c>
      <c r="G213" s="3">
        <v>43523</v>
      </c>
      <c r="H213" s="2">
        <v>735000</v>
      </c>
      <c r="I213" s="12" t="s">
        <v>838</v>
      </c>
      <c r="J213" s="5">
        <v>1</v>
      </c>
      <c r="K213" s="5">
        <f t="shared" si="15"/>
        <v>0</v>
      </c>
      <c r="L213" s="56" t="str">
        <f t="shared" si="12"/>
        <v>Camille Johnson, REALTORS</v>
      </c>
      <c r="M213" s="5">
        <f t="shared" si="13"/>
        <v>1</v>
      </c>
      <c r="N213" s="5">
        <f t="shared" si="14"/>
        <v>0</v>
      </c>
    </row>
    <row r="214" spans="1:14" ht="13.5" customHeight="1" x14ac:dyDescent="0.2">
      <c r="A214" t="s">
        <v>117</v>
      </c>
      <c r="B214" t="s">
        <v>1535</v>
      </c>
      <c r="C214" t="s">
        <v>1882</v>
      </c>
      <c r="D214" t="s">
        <v>1535</v>
      </c>
      <c r="E214" t="s">
        <v>3201</v>
      </c>
      <c r="F214" t="s">
        <v>6</v>
      </c>
      <c r="G214" s="3">
        <v>43602</v>
      </c>
      <c r="H214" s="2">
        <v>735000</v>
      </c>
      <c r="I214" s="12">
        <v>20190594</v>
      </c>
      <c r="J214" s="5">
        <v>1</v>
      </c>
      <c r="K214" s="5">
        <f t="shared" si="15"/>
        <v>1</v>
      </c>
      <c r="L214" s="56" t="str">
        <f t="shared" si="12"/>
        <v>Camille Johnson, REALTORS</v>
      </c>
      <c r="M214" s="5">
        <f t="shared" si="13"/>
        <v>1</v>
      </c>
      <c r="N214" s="5">
        <f t="shared" si="14"/>
        <v>1</v>
      </c>
    </row>
    <row r="215" spans="1:14" ht="13.5" customHeight="1" x14ac:dyDescent="0.2">
      <c r="A215" t="s">
        <v>1632</v>
      </c>
      <c r="B215" t="s">
        <v>1535</v>
      </c>
      <c r="C215" t="s">
        <v>1632</v>
      </c>
      <c r="D215" t="s">
        <v>1535</v>
      </c>
      <c r="E215" t="s">
        <v>2760</v>
      </c>
      <c r="F215" t="s">
        <v>1249</v>
      </c>
      <c r="G215" s="3">
        <v>43556</v>
      </c>
      <c r="H215" s="2">
        <v>267000</v>
      </c>
      <c r="I215" s="12">
        <v>20190334</v>
      </c>
      <c r="J215" s="5">
        <v>1</v>
      </c>
      <c r="K215" s="5">
        <f t="shared" si="15"/>
        <v>1</v>
      </c>
      <c r="L215" s="56" t="str">
        <f t="shared" si="12"/>
        <v>Camille Johnson, REALTORS</v>
      </c>
      <c r="M215" s="5">
        <f t="shared" si="13"/>
        <v>1</v>
      </c>
      <c r="N215" s="5">
        <f t="shared" si="14"/>
        <v>1</v>
      </c>
    </row>
    <row r="216" spans="1:14" ht="13.5" customHeight="1" x14ac:dyDescent="0.2">
      <c r="A216" t="s">
        <v>983</v>
      </c>
      <c r="B216" t="s">
        <v>1535</v>
      </c>
      <c r="C216" t="s">
        <v>18</v>
      </c>
      <c r="D216" t="s">
        <v>1535</v>
      </c>
      <c r="E216" t="s">
        <v>2573</v>
      </c>
      <c r="F216" t="s">
        <v>6</v>
      </c>
      <c r="G216" s="3">
        <v>43535</v>
      </c>
      <c r="H216" s="2">
        <v>546500</v>
      </c>
      <c r="I216" s="12">
        <v>20190189</v>
      </c>
      <c r="J216" s="5">
        <v>1</v>
      </c>
      <c r="K216" s="5">
        <f t="shared" si="15"/>
        <v>1</v>
      </c>
      <c r="L216" s="56" t="str">
        <f t="shared" si="12"/>
        <v>Camille Johnson, REALTORS</v>
      </c>
      <c r="M216" s="5">
        <f t="shared" si="13"/>
        <v>1</v>
      </c>
      <c r="N216" s="5">
        <f t="shared" si="14"/>
        <v>1</v>
      </c>
    </row>
    <row r="217" spans="1:14" ht="13.5" customHeight="1" x14ac:dyDescent="0.2">
      <c r="A217" t="s">
        <v>555</v>
      </c>
      <c r="B217" t="s">
        <v>1535</v>
      </c>
      <c r="C217" t="s">
        <v>1880</v>
      </c>
      <c r="D217" t="s">
        <v>126</v>
      </c>
      <c r="E217" t="s">
        <v>2166</v>
      </c>
      <c r="F217" t="s">
        <v>6</v>
      </c>
      <c r="G217" s="3">
        <v>43481</v>
      </c>
      <c r="H217" s="2">
        <v>204500</v>
      </c>
      <c r="I217" s="12" t="s">
        <v>838</v>
      </c>
      <c r="J217" s="5">
        <v>1</v>
      </c>
      <c r="K217" s="5">
        <f t="shared" si="15"/>
        <v>0</v>
      </c>
      <c r="L217" s="56" t="str">
        <f t="shared" si="12"/>
        <v>Camille Johnson, REALTORS</v>
      </c>
      <c r="M217" s="5">
        <f t="shared" si="13"/>
        <v>0</v>
      </c>
      <c r="N217" s="5">
        <f t="shared" si="14"/>
        <v>0</v>
      </c>
    </row>
    <row r="218" spans="1:14" ht="13.5" customHeight="1" x14ac:dyDescent="0.2">
      <c r="A218" t="s">
        <v>1244</v>
      </c>
      <c r="B218" t="s">
        <v>1535</v>
      </c>
      <c r="C218" t="s">
        <v>1395</v>
      </c>
      <c r="D218" t="s">
        <v>1842</v>
      </c>
      <c r="E218" t="s">
        <v>3010</v>
      </c>
      <c r="F218" t="s">
        <v>6</v>
      </c>
      <c r="G218" s="3">
        <v>43585</v>
      </c>
      <c r="H218" s="2">
        <v>225000</v>
      </c>
      <c r="I218" s="12">
        <v>20190668</v>
      </c>
      <c r="J218" s="5">
        <v>1</v>
      </c>
      <c r="K218" s="5">
        <f t="shared" si="15"/>
        <v>1</v>
      </c>
      <c r="L218" s="56" t="str">
        <f t="shared" si="12"/>
        <v>Camille Johnson, REALTORS</v>
      </c>
      <c r="M218" s="5">
        <f t="shared" si="13"/>
        <v>0</v>
      </c>
      <c r="N218" s="5">
        <f t="shared" si="14"/>
        <v>0</v>
      </c>
    </row>
    <row r="219" spans="1:14" ht="13.5" customHeight="1" x14ac:dyDescent="0.2">
      <c r="A219" t="s">
        <v>574</v>
      </c>
      <c r="B219" t="s">
        <v>1535</v>
      </c>
      <c r="C219" t="s">
        <v>186</v>
      </c>
      <c r="D219" t="s">
        <v>1842</v>
      </c>
      <c r="E219" t="s">
        <v>2770</v>
      </c>
      <c r="F219" t="s">
        <v>1249</v>
      </c>
      <c r="G219" s="3">
        <v>43557</v>
      </c>
      <c r="H219" s="2">
        <v>336000</v>
      </c>
      <c r="I219" s="12">
        <v>20190387</v>
      </c>
      <c r="J219" s="5">
        <v>1</v>
      </c>
      <c r="K219" s="5">
        <f t="shared" si="15"/>
        <v>1</v>
      </c>
      <c r="L219" s="56" t="str">
        <f t="shared" si="12"/>
        <v>Camille Johnson, REALTORS</v>
      </c>
      <c r="M219" s="5">
        <f t="shared" si="13"/>
        <v>0</v>
      </c>
      <c r="N219" s="5">
        <f t="shared" si="14"/>
        <v>0</v>
      </c>
    </row>
    <row r="220" spans="1:14" ht="13.5" customHeight="1" x14ac:dyDescent="0.2">
      <c r="A220" t="s">
        <v>1068</v>
      </c>
      <c r="B220" t="s">
        <v>1535</v>
      </c>
      <c r="C220" t="s">
        <v>1542</v>
      </c>
      <c r="D220" t="s">
        <v>1842</v>
      </c>
      <c r="E220" t="s">
        <v>3205</v>
      </c>
      <c r="F220" t="s">
        <v>6</v>
      </c>
      <c r="G220" s="3">
        <v>43605</v>
      </c>
      <c r="H220" s="2">
        <v>416000</v>
      </c>
      <c r="I220" s="12">
        <v>20190924</v>
      </c>
      <c r="J220" s="5">
        <v>1</v>
      </c>
      <c r="K220" s="5">
        <f t="shared" si="15"/>
        <v>1</v>
      </c>
      <c r="L220" s="56" t="str">
        <f t="shared" si="12"/>
        <v>Camille Johnson, REALTORS</v>
      </c>
      <c r="M220" s="5">
        <f t="shared" si="13"/>
        <v>0</v>
      </c>
      <c r="N220" s="5">
        <f t="shared" si="14"/>
        <v>0</v>
      </c>
    </row>
    <row r="221" spans="1:14" ht="13.5" customHeight="1" x14ac:dyDescent="0.2">
      <c r="A221" t="s">
        <v>1068</v>
      </c>
      <c r="B221" t="s">
        <v>1535</v>
      </c>
      <c r="C221" t="s">
        <v>1897</v>
      </c>
      <c r="D221" t="s">
        <v>1842</v>
      </c>
      <c r="E221" t="s">
        <v>2913</v>
      </c>
      <c r="F221" t="s">
        <v>1249</v>
      </c>
      <c r="G221" s="3">
        <v>43573</v>
      </c>
      <c r="H221" s="2">
        <v>152150</v>
      </c>
      <c r="I221" s="12">
        <v>20190586</v>
      </c>
      <c r="J221" s="5">
        <v>1</v>
      </c>
      <c r="K221" s="5">
        <f t="shared" si="15"/>
        <v>1</v>
      </c>
      <c r="L221" s="56" t="str">
        <f t="shared" si="12"/>
        <v>Camille Johnson, REALTORS</v>
      </c>
      <c r="M221" s="5">
        <f t="shared" si="13"/>
        <v>0</v>
      </c>
      <c r="N221" s="5">
        <f t="shared" si="14"/>
        <v>0</v>
      </c>
    </row>
    <row r="222" spans="1:14" ht="13.5" customHeight="1" x14ac:dyDescent="0.2">
      <c r="A222" t="s">
        <v>1068</v>
      </c>
      <c r="B222" t="s">
        <v>1535</v>
      </c>
      <c r="C222" t="s">
        <v>1910</v>
      </c>
      <c r="D222" t="s">
        <v>1842</v>
      </c>
      <c r="E222" t="s">
        <v>2547</v>
      </c>
      <c r="F222" t="s">
        <v>1249</v>
      </c>
      <c r="G222" s="3">
        <v>43532</v>
      </c>
      <c r="H222" s="2">
        <v>256000</v>
      </c>
      <c r="I222" s="12">
        <v>20190298</v>
      </c>
      <c r="J222" s="5">
        <v>1</v>
      </c>
      <c r="K222" s="5">
        <f t="shared" si="15"/>
        <v>1</v>
      </c>
      <c r="L222" s="56" t="str">
        <f t="shared" si="12"/>
        <v>Camille Johnson, REALTORS</v>
      </c>
      <c r="M222" s="5">
        <f t="shared" si="13"/>
        <v>0</v>
      </c>
      <c r="N222" s="5">
        <f t="shared" si="14"/>
        <v>0</v>
      </c>
    </row>
    <row r="223" spans="1:14" ht="13.5" customHeight="1" x14ac:dyDescent="0.2">
      <c r="A223" t="s">
        <v>1270</v>
      </c>
      <c r="B223" t="s">
        <v>1535</v>
      </c>
      <c r="C223" t="s">
        <v>1715</v>
      </c>
      <c r="D223" t="s">
        <v>1842</v>
      </c>
      <c r="E223" t="s">
        <v>2469</v>
      </c>
      <c r="F223" t="s">
        <v>70</v>
      </c>
      <c r="G223" s="3">
        <v>43524</v>
      </c>
      <c r="H223" s="2">
        <v>25000</v>
      </c>
      <c r="I223" s="12">
        <v>20190231</v>
      </c>
      <c r="J223" s="5">
        <v>1</v>
      </c>
      <c r="K223" s="5">
        <f t="shared" si="15"/>
        <v>1</v>
      </c>
      <c r="L223" s="56" t="str">
        <f t="shared" si="12"/>
        <v>Camille Johnson, REALTORS</v>
      </c>
      <c r="M223" s="5">
        <f t="shared" si="13"/>
        <v>0</v>
      </c>
      <c r="N223" s="5">
        <f t="shared" si="14"/>
        <v>0</v>
      </c>
    </row>
    <row r="224" spans="1:14" ht="13.5" customHeight="1" x14ac:dyDescent="0.2">
      <c r="A224" t="s">
        <v>1894</v>
      </c>
      <c r="B224" t="s">
        <v>1535</v>
      </c>
      <c r="C224" t="s">
        <v>312</v>
      </c>
      <c r="D224" t="s">
        <v>1842</v>
      </c>
      <c r="E224" t="s">
        <v>2258</v>
      </c>
      <c r="F224" t="s">
        <v>6</v>
      </c>
      <c r="G224" s="3">
        <v>43496</v>
      </c>
      <c r="H224" s="2">
        <v>240000</v>
      </c>
      <c r="I224" s="12">
        <v>20190020</v>
      </c>
      <c r="J224" s="5">
        <v>1</v>
      </c>
      <c r="K224" s="5">
        <f t="shared" si="15"/>
        <v>1</v>
      </c>
      <c r="L224" s="56" t="str">
        <f t="shared" si="12"/>
        <v>Camille Johnson, REALTORS</v>
      </c>
      <c r="M224" s="5">
        <f t="shared" si="13"/>
        <v>0</v>
      </c>
      <c r="N224" s="5">
        <f t="shared" si="14"/>
        <v>0</v>
      </c>
    </row>
    <row r="225" spans="1:14" ht="13.5" customHeight="1" x14ac:dyDescent="0.2">
      <c r="A225" t="s">
        <v>1894</v>
      </c>
      <c r="B225" t="s">
        <v>1535</v>
      </c>
      <c r="C225" t="s">
        <v>1395</v>
      </c>
      <c r="D225" t="s">
        <v>1842</v>
      </c>
      <c r="E225" t="s">
        <v>3285</v>
      </c>
      <c r="F225" t="s">
        <v>216</v>
      </c>
      <c r="G225" s="3">
        <v>43609</v>
      </c>
      <c r="H225" s="2">
        <v>224000</v>
      </c>
      <c r="I225" s="12">
        <v>20190891</v>
      </c>
      <c r="J225" s="5">
        <v>1</v>
      </c>
      <c r="K225" s="5">
        <f t="shared" si="15"/>
        <v>1</v>
      </c>
      <c r="L225" s="56" t="str">
        <f t="shared" si="12"/>
        <v>Camille Johnson, REALTORS</v>
      </c>
      <c r="M225" s="5">
        <f t="shared" si="13"/>
        <v>0</v>
      </c>
      <c r="N225" s="5">
        <f t="shared" si="14"/>
        <v>0</v>
      </c>
    </row>
    <row r="226" spans="1:14" ht="13.5" customHeight="1" x14ac:dyDescent="0.2">
      <c r="A226" t="s">
        <v>1894</v>
      </c>
      <c r="B226" t="s">
        <v>1535</v>
      </c>
      <c r="C226" t="s">
        <v>1686</v>
      </c>
      <c r="D226" t="s">
        <v>1842</v>
      </c>
      <c r="E226" t="s">
        <v>3225</v>
      </c>
      <c r="F226" t="s">
        <v>6</v>
      </c>
      <c r="G226" s="3">
        <v>43606</v>
      </c>
      <c r="H226" s="2">
        <v>153500</v>
      </c>
      <c r="I226" s="12">
        <v>20190958</v>
      </c>
      <c r="J226" s="5">
        <v>1</v>
      </c>
      <c r="K226" s="5">
        <f t="shared" si="15"/>
        <v>1</v>
      </c>
      <c r="L226" s="56" t="str">
        <f t="shared" si="12"/>
        <v>Camille Johnson, REALTORS</v>
      </c>
      <c r="M226" s="5">
        <f t="shared" si="13"/>
        <v>0</v>
      </c>
      <c r="N226" s="5">
        <f t="shared" si="14"/>
        <v>0</v>
      </c>
    </row>
    <row r="227" spans="1:14" ht="13.5" customHeight="1" x14ac:dyDescent="0.2">
      <c r="A227" t="s">
        <v>1246</v>
      </c>
      <c r="B227" t="s">
        <v>1535</v>
      </c>
      <c r="C227" t="s">
        <v>1213</v>
      </c>
      <c r="D227" t="s">
        <v>1842</v>
      </c>
      <c r="E227" t="s">
        <v>2128</v>
      </c>
      <c r="F227" t="s">
        <v>6</v>
      </c>
      <c r="G227" s="3">
        <v>43475</v>
      </c>
      <c r="H227" s="2">
        <v>165400</v>
      </c>
      <c r="I227" s="12">
        <v>20182829</v>
      </c>
      <c r="J227" s="5">
        <v>1</v>
      </c>
      <c r="K227" s="5">
        <f t="shared" si="15"/>
        <v>1</v>
      </c>
      <c r="L227" s="56" t="str">
        <f t="shared" si="12"/>
        <v>Camille Johnson, REALTORS</v>
      </c>
      <c r="M227" s="5">
        <f t="shared" si="13"/>
        <v>0</v>
      </c>
      <c r="N227" s="5">
        <f t="shared" si="14"/>
        <v>0</v>
      </c>
    </row>
    <row r="228" spans="1:14" ht="13.5" customHeight="1" x14ac:dyDescent="0.2">
      <c r="A228" t="s">
        <v>1246</v>
      </c>
      <c r="B228" t="s">
        <v>1535</v>
      </c>
      <c r="C228" t="s">
        <v>312</v>
      </c>
      <c r="D228" t="s">
        <v>1842</v>
      </c>
      <c r="E228" t="s">
        <v>2947</v>
      </c>
      <c r="F228" t="s">
        <v>6</v>
      </c>
      <c r="G228" s="3">
        <v>43578</v>
      </c>
      <c r="H228" s="2">
        <v>214000</v>
      </c>
      <c r="I228" s="12">
        <v>20190623</v>
      </c>
      <c r="J228" s="5">
        <v>1</v>
      </c>
      <c r="K228" s="5">
        <f t="shared" si="15"/>
        <v>1</v>
      </c>
      <c r="L228" s="56" t="str">
        <f t="shared" si="12"/>
        <v>Camille Johnson, REALTORS</v>
      </c>
      <c r="M228" s="5">
        <f t="shared" si="13"/>
        <v>0</v>
      </c>
      <c r="N228" s="5">
        <f t="shared" si="14"/>
        <v>0</v>
      </c>
    </row>
    <row r="229" spans="1:14" ht="13.5" customHeight="1" x14ac:dyDescent="0.2">
      <c r="A229" t="s">
        <v>117</v>
      </c>
      <c r="B229" t="s">
        <v>1535</v>
      </c>
      <c r="C229" t="s">
        <v>152</v>
      </c>
      <c r="D229" t="s">
        <v>1842</v>
      </c>
      <c r="E229" t="s">
        <v>2281</v>
      </c>
      <c r="F229" t="s">
        <v>1126</v>
      </c>
      <c r="G229" s="3">
        <v>43497</v>
      </c>
      <c r="H229" s="2">
        <v>334000</v>
      </c>
      <c r="I229" s="12">
        <v>20190001</v>
      </c>
      <c r="J229" s="5">
        <v>1</v>
      </c>
      <c r="K229" s="5">
        <f t="shared" si="15"/>
        <v>1</v>
      </c>
      <c r="L229" s="56" t="str">
        <f t="shared" si="12"/>
        <v>Camille Johnson, REALTORS</v>
      </c>
      <c r="M229" s="5">
        <f t="shared" si="13"/>
        <v>0</v>
      </c>
      <c r="N229" s="5">
        <f t="shared" si="14"/>
        <v>0</v>
      </c>
    </row>
    <row r="230" spans="1:14" ht="13.5" customHeight="1" x14ac:dyDescent="0.2">
      <c r="A230" t="s">
        <v>117</v>
      </c>
      <c r="B230" t="s">
        <v>1535</v>
      </c>
      <c r="C230" t="s">
        <v>312</v>
      </c>
      <c r="D230" t="s">
        <v>1842</v>
      </c>
      <c r="E230" t="s">
        <v>2579</v>
      </c>
      <c r="F230" t="s">
        <v>6</v>
      </c>
      <c r="G230" s="3">
        <v>43536</v>
      </c>
      <c r="H230" s="2">
        <v>183000</v>
      </c>
      <c r="I230" s="12">
        <v>20190290</v>
      </c>
      <c r="J230" s="5">
        <v>1</v>
      </c>
      <c r="K230" s="5">
        <f t="shared" si="15"/>
        <v>1</v>
      </c>
      <c r="L230" s="56" t="str">
        <f t="shared" si="12"/>
        <v>Camille Johnson, REALTORS</v>
      </c>
      <c r="M230" s="5">
        <f t="shared" si="13"/>
        <v>0</v>
      </c>
      <c r="N230" s="5">
        <f t="shared" si="14"/>
        <v>0</v>
      </c>
    </row>
    <row r="231" spans="1:14" ht="13.5" customHeight="1" x14ac:dyDescent="0.2">
      <c r="A231" t="s">
        <v>795</v>
      </c>
      <c r="B231" t="s">
        <v>1535</v>
      </c>
      <c r="C231" t="s">
        <v>3357</v>
      </c>
      <c r="D231" t="s">
        <v>1842</v>
      </c>
      <c r="E231" t="s">
        <v>3358</v>
      </c>
      <c r="F231" t="s">
        <v>1249</v>
      </c>
      <c r="G231" s="3">
        <v>43616</v>
      </c>
      <c r="H231" s="2">
        <v>403000</v>
      </c>
      <c r="I231" s="12">
        <v>20190863</v>
      </c>
      <c r="J231" s="5">
        <v>1</v>
      </c>
      <c r="K231" s="5">
        <f t="shared" si="15"/>
        <v>1</v>
      </c>
      <c r="L231" s="56" t="str">
        <f t="shared" si="12"/>
        <v>Camille Johnson, REALTORS</v>
      </c>
      <c r="M231" s="5">
        <f t="shared" si="13"/>
        <v>0</v>
      </c>
      <c r="N231" s="5">
        <f t="shared" si="14"/>
        <v>0</v>
      </c>
    </row>
    <row r="232" spans="1:14" ht="13.5" customHeight="1" x14ac:dyDescent="0.2">
      <c r="A232" t="s">
        <v>1632</v>
      </c>
      <c r="B232" t="s">
        <v>1535</v>
      </c>
      <c r="C232" t="s">
        <v>1401</v>
      </c>
      <c r="D232" t="s">
        <v>1842</v>
      </c>
      <c r="E232" t="s">
        <v>3128</v>
      </c>
      <c r="F232" t="s">
        <v>1249</v>
      </c>
      <c r="G232" s="3">
        <v>43595</v>
      </c>
      <c r="H232" s="2">
        <v>234900</v>
      </c>
      <c r="I232" s="12">
        <v>20190916</v>
      </c>
      <c r="J232" s="5">
        <v>1</v>
      </c>
      <c r="K232" s="5">
        <f t="shared" si="15"/>
        <v>1</v>
      </c>
      <c r="L232" s="56" t="str">
        <f t="shared" si="12"/>
        <v>Camille Johnson, REALTORS</v>
      </c>
      <c r="M232" s="5">
        <f t="shared" si="13"/>
        <v>0</v>
      </c>
      <c r="N232" s="5">
        <f t="shared" si="14"/>
        <v>0</v>
      </c>
    </row>
    <row r="233" spans="1:14" ht="13.5" customHeight="1" x14ac:dyDescent="0.2">
      <c r="A233" t="s">
        <v>18</v>
      </c>
      <c r="B233" t="s">
        <v>1535</v>
      </c>
      <c r="C233" t="s">
        <v>1948</v>
      </c>
      <c r="D233" t="s">
        <v>1842</v>
      </c>
      <c r="E233" t="s">
        <v>2796</v>
      </c>
      <c r="F233" t="s">
        <v>7</v>
      </c>
      <c r="G233" s="3">
        <v>43560</v>
      </c>
      <c r="H233" s="2">
        <v>1065000</v>
      </c>
      <c r="I233" s="12">
        <v>20190500</v>
      </c>
      <c r="J233" s="5">
        <v>1</v>
      </c>
      <c r="K233" s="5">
        <f t="shared" si="15"/>
        <v>1</v>
      </c>
      <c r="L233" s="56" t="str">
        <f t="shared" si="12"/>
        <v>Camille Johnson, REALTORS</v>
      </c>
      <c r="M233" s="5">
        <f t="shared" si="13"/>
        <v>0</v>
      </c>
      <c r="N233" s="5">
        <f t="shared" si="14"/>
        <v>0</v>
      </c>
    </row>
    <row r="234" spans="1:14" ht="13.5" customHeight="1" x14ac:dyDescent="0.2">
      <c r="A234" t="s">
        <v>1702</v>
      </c>
      <c r="B234" t="s">
        <v>1535</v>
      </c>
      <c r="C234" t="s">
        <v>1890</v>
      </c>
      <c r="D234" t="s">
        <v>1931</v>
      </c>
      <c r="E234" t="s">
        <v>2276</v>
      </c>
      <c r="F234" t="s">
        <v>6</v>
      </c>
      <c r="G234" s="3">
        <v>43497</v>
      </c>
      <c r="H234" s="2">
        <v>57500</v>
      </c>
      <c r="I234" s="12" t="s">
        <v>838</v>
      </c>
      <c r="J234" s="5">
        <v>1</v>
      </c>
      <c r="K234" s="5">
        <f t="shared" si="15"/>
        <v>0</v>
      </c>
      <c r="L234" s="56" t="str">
        <f t="shared" si="12"/>
        <v>Camille Johnson, REALTORS</v>
      </c>
      <c r="M234" s="5">
        <f t="shared" si="13"/>
        <v>0</v>
      </c>
      <c r="N234" s="5">
        <f t="shared" si="14"/>
        <v>0</v>
      </c>
    </row>
    <row r="235" spans="1:14" ht="13.5" customHeight="1" x14ac:dyDescent="0.2">
      <c r="A235" t="s">
        <v>1068</v>
      </c>
      <c r="B235" t="s">
        <v>1535</v>
      </c>
      <c r="C235" t="s">
        <v>1883</v>
      </c>
      <c r="D235" t="s">
        <v>1475</v>
      </c>
      <c r="E235" t="s">
        <v>2183</v>
      </c>
      <c r="F235" t="s">
        <v>216</v>
      </c>
      <c r="G235" s="3">
        <v>43483</v>
      </c>
      <c r="H235" s="2">
        <v>233000</v>
      </c>
      <c r="I235" s="12" t="s">
        <v>838</v>
      </c>
      <c r="J235" s="5">
        <v>1</v>
      </c>
      <c r="K235" s="5">
        <f t="shared" si="15"/>
        <v>0</v>
      </c>
      <c r="L235" s="56" t="str">
        <f t="shared" si="12"/>
        <v>Camille Johnson, REALTORS</v>
      </c>
      <c r="M235" s="5">
        <f t="shared" si="13"/>
        <v>0</v>
      </c>
      <c r="N235" s="5">
        <f t="shared" si="14"/>
        <v>0</v>
      </c>
    </row>
    <row r="236" spans="1:14" ht="13.5" customHeight="1" x14ac:dyDescent="0.2">
      <c r="A236" t="s">
        <v>1894</v>
      </c>
      <c r="B236" t="s">
        <v>1535</v>
      </c>
      <c r="C236" t="s">
        <v>1639</v>
      </c>
      <c r="D236" t="s">
        <v>1861</v>
      </c>
      <c r="E236" t="s">
        <v>1716</v>
      </c>
      <c r="F236" t="s">
        <v>6</v>
      </c>
      <c r="G236" s="3">
        <v>43494</v>
      </c>
      <c r="H236" s="2">
        <v>177500</v>
      </c>
      <c r="I236" s="12" t="s">
        <v>838</v>
      </c>
      <c r="J236" s="5">
        <v>1</v>
      </c>
      <c r="K236" s="5">
        <f t="shared" si="15"/>
        <v>0</v>
      </c>
      <c r="L236" s="56" t="str">
        <f t="shared" si="12"/>
        <v>Camille Johnson, REALTORS</v>
      </c>
      <c r="M236" s="5">
        <f t="shared" si="13"/>
        <v>0</v>
      </c>
      <c r="N236" s="5">
        <f t="shared" si="14"/>
        <v>0</v>
      </c>
    </row>
    <row r="237" spans="1:14" ht="13.5" customHeight="1" x14ac:dyDescent="0.2">
      <c r="A237" t="s">
        <v>1246</v>
      </c>
      <c r="B237" t="s">
        <v>1535</v>
      </c>
      <c r="C237" t="s">
        <v>326</v>
      </c>
      <c r="D237" t="s">
        <v>1844</v>
      </c>
      <c r="E237" t="s">
        <v>2503</v>
      </c>
      <c r="F237" t="s">
        <v>6</v>
      </c>
      <c r="G237" s="3">
        <v>43528</v>
      </c>
      <c r="H237" s="2">
        <v>180000</v>
      </c>
      <c r="I237" s="12">
        <v>20190203</v>
      </c>
      <c r="J237" s="5">
        <v>1</v>
      </c>
      <c r="K237" s="5">
        <f t="shared" si="15"/>
        <v>1</v>
      </c>
      <c r="L237" s="56" t="str">
        <f t="shared" si="12"/>
        <v>Camille Johnson, REALTORS</v>
      </c>
      <c r="M237" s="5">
        <f t="shared" si="13"/>
        <v>0</v>
      </c>
      <c r="N237" s="5">
        <f t="shared" si="14"/>
        <v>0</v>
      </c>
    </row>
    <row r="238" spans="1:14" ht="13.5" customHeight="1" x14ac:dyDescent="0.2">
      <c r="A238" t="s">
        <v>1632</v>
      </c>
      <c r="B238" t="s">
        <v>1535</v>
      </c>
      <c r="C238" t="s">
        <v>326</v>
      </c>
      <c r="D238" t="s">
        <v>1844</v>
      </c>
      <c r="E238" t="s">
        <v>3070</v>
      </c>
      <c r="F238" t="s">
        <v>1126</v>
      </c>
      <c r="G238" s="3">
        <v>43591</v>
      </c>
      <c r="H238" s="2">
        <v>205000</v>
      </c>
      <c r="I238" s="12" t="s">
        <v>838</v>
      </c>
      <c r="J238" s="5">
        <v>1</v>
      </c>
      <c r="K238" s="5">
        <f t="shared" si="15"/>
        <v>0</v>
      </c>
      <c r="L238" s="56" t="str">
        <f t="shared" si="12"/>
        <v>Camille Johnson, REALTORS</v>
      </c>
      <c r="M238" s="5">
        <f t="shared" si="13"/>
        <v>0</v>
      </c>
      <c r="N238" s="5">
        <f t="shared" si="14"/>
        <v>0</v>
      </c>
    </row>
    <row r="239" spans="1:14" ht="13.5" customHeight="1" x14ac:dyDescent="0.2">
      <c r="A239" t="s">
        <v>1926</v>
      </c>
      <c r="B239" t="s">
        <v>1535</v>
      </c>
      <c r="C239" t="s">
        <v>2041</v>
      </c>
      <c r="D239" t="s">
        <v>1180</v>
      </c>
      <c r="E239" t="s">
        <v>2651</v>
      </c>
      <c r="F239" t="s">
        <v>6</v>
      </c>
      <c r="G239" s="3">
        <v>43545</v>
      </c>
      <c r="H239" s="2">
        <v>145000</v>
      </c>
      <c r="I239" s="12" t="s">
        <v>838</v>
      </c>
      <c r="J239" s="5">
        <v>1</v>
      </c>
      <c r="K239" s="5">
        <f t="shared" si="15"/>
        <v>0</v>
      </c>
      <c r="L239" s="56" t="str">
        <f t="shared" si="12"/>
        <v>Camille Johnson, REALTORS</v>
      </c>
      <c r="M239" s="5">
        <f t="shared" si="13"/>
        <v>0</v>
      </c>
      <c r="N239" s="5">
        <f t="shared" si="14"/>
        <v>0</v>
      </c>
    </row>
    <row r="240" spans="1:14" ht="13.5" customHeight="1" x14ac:dyDescent="0.2">
      <c r="A240" t="s">
        <v>1246</v>
      </c>
      <c r="B240" t="s">
        <v>1535</v>
      </c>
      <c r="C240" t="s">
        <v>2606</v>
      </c>
      <c r="D240" t="s">
        <v>1286</v>
      </c>
      <c r="E240" t="s">
        <v>2696</v>
      </c>
      <c r="F240" t="s">
        <v>1249</v>
      </c>
      <c r="G240" s="3">
        <v>43549</v>
      </c>
      <c r="H240" s="2">
        <v>225500</v>
      </c>
      <c r="I240" s="12">
        <v>20190420</v>
      </c>
      <c r="J240" s="5">
        <v>1</v>
      </c>
      <c r="K240" s="5">
        <f t="shared" si="15"/>
        <v>1</v>
      </c>
      <c r="L240" s="56" t="str">
        <f t="shared" si="12"/>
        <v>Camille Johnson, REALTORS</v>
      </c>
      <c r="M240" s="5">
        <f t="shared" si="13"/>
        <v>0</v>
      </c>
      <c r="N240" s="5">
        <f t="shared" si="14"/>
        <v>0</v>
      </c>
    </row>
    <row r="241" spans="1:14" ht="13.5" customHeight="1" x14ac:dyDescent="0.2">
      <c r="A241" t="s">
        <v>1702</v>
      </c>
      <c r="B241" t="s">
        <v>1535</v>
      </c>
      <c r="C241" t="s">
        <v>546</v>
      </c>
      <c r="D241" t="s">
        <v>547</v>
      </c>
      <c r="E241" t="s">
        <v>3000</v>
      </c>
      <c r="F241" t="s">
        <v>6</v>
      </c>
      <c r="G241" s="3">
        <v>43584</v>
      </c>
      <c r="H241" s="2">
        <v>389774</v>
      </c>
      <c r="I241" s="12" t="s">
        <v>838</v>
      </c>
      <c r="J241" s="5">
        <v>1</v>
      </c>
      <c r="K241" s="5">
        <f t="shared" si="15"/>
        <v>0</v>
      </c>
      <c r="L241" s="56" t="str">
        <f t="shared" si="12"/>
        <v>Camille Johnson, REALTORS</v>
      </c>
      <c r="M241" s="5">
        <f t="shared" si="13"/>
        <v>0</v>
      </c>
      <c r="N241" s="5">
        <f t="shared" si="14"/>
        <v>0</v>
      </c>
    </row>
    <row r="242" spans="1:14" ht="13.5" customHeight="1" x14ac:dyDescent="0.2">
      <c r="A242" t="s">
        <v>117</v>
      </c>
      <c r="B242" t="s">
        <v>1535</v>
      </c>
      <c r="C242" t="s">
        <v>546</v>
      </c>
      <c r="D242" t="s">
        <v>547</v>
      </c>
      <c r="E242" t="s">
        <v>2957</v>
      </c>
      <c r="F242" t="s">
        <v>6</v>
      </c>
      <c r="G242" s="3">
        <v>43579</v>
      </c>
      <c r="H242" s="2">
        <v>362099</v>
      </c>
      <c r="I242" s="12" t="s">
        <v>838</v>
      </c>
      <c r="J242" s="5">
        <v>1</v>
      </c>
      <c r="K242" s="5">
        <f t="shared" si="15"/>
        <v>0</v>
      </c>
      <c r="L242" s="56" t="str">
        <f t="shared" si="12"/>
        <v>Camille Johnson, REALTORS</v>
      </c>
      <c r="M242" s="5">
        <f t="shared" si="13"/>
        <v>0</v>
      </c>
      <c r="N242" s="5">
        <f t="shared" si="14"/>
        <v>0</v>
      </c>
    </row>
    <row r="243" spans="1:14" ht="13.5" customHeight="1" x14ac:dyDescent="0.2">
      <c r="A243" t="s">
        <v>574</v>
      </c>
      <c r="B243" t="s">
        <v>1535</v>
      </c>
      <c r="C243" t="s">
        <v>1906</v>
      </c>
      <c r="D243" t="s">
        <v>1099</v>
      </c>
      <c r="E243" t="s">
        <v>2189</v>
      </c>
      <c r="F243" t="s">
        <v>123</v>
      </c>
      <c r="G243" s="3">
        <v>43483</v>
      </c>
      <c r="H243" s="2">
        <v>299000</v>
      </c>
      <c r="I243" s="12">
        <v>20182865</v>
      </c>
      <c r="J243" s="5">
        <v>1</v>
      </c>
      <c r="K243" s="5">
        <f t="shared" si="15"/>
        <v>1</v>
      </c>
      <c r="L243" s="56" t="str">
        <f t="shared" si="12"/>
        <v>Camille Johnson, REALTORS</v>
      </c>
      <c r="M243" s="5">
        <f t="shared" si="13"/>
        <v>0</v>
      </c>
      <c r="N243" s="5">
        <f t="shared" si="14"/>
        <v>0</v>
      </c>
    </row>
    <row r="244" spans="1:14" ht="13.5" customHeight="1" x14ac:dyDescent="0.2">
      <c r="A244" t="s">
        <v>1748</v>
      </c>
      <c r="B244" t="s">
        <v>1535</v>
      </c>
      <c r="C244" t="s">
        <v>1906</v>
      </c>
      <c r="D244" t="s">
        <v>1099</v>
      </c>
      <c r="E244" t="s">
        <v>2778</v>
      </c>
      <c r="F244" t="s">
        <v>123</v>
      </c>
      <c r="G244" s="3">
        <v>43558</v>
      </c>
      <c r="H244" s="2">
        <v>277500</v>
      </c>
      <c r="I244" s="12" t="s">
        <v>838</v>
      </c>
      <c r="J244" s="5">
        <v>1</v>
      </c>
      <c r="K244" s="5">
        <f t="shared" si="15"/>
        <v>0</v>
      </c>
      <c r="L244" s="56" t="str">
        <f t="shared" si="12"/>
        <v>Camille Johnson, REALTORS</v>
      </c>
      <c r="M244" s="5">
        <f t="shared" si="13"/>
        <v>0</v>
      </c>
      <c r="N244" s="5">
        <f t="shared" si="14"/>
        <v>0</v>
      </c>
    </row>
    <row r="245" spans="1:14" ht="13.5" customHeight="1" x14ac:dyDescent="0.2">
      <c r="A245" t="s">
        <v>1882</v>
      </c>
      <c r="B245" t="s">
        <v>1535</v>
      </c>
      <c r="C245" t="s">
        <v>1925</v>
      </c>
      <c r="D245" t="s">
        <v>1840</v>
      </c>
      <c r="E245" t="s">
        <v>2512</v>
      </c>
      <c r="F245" t="s">
        <v>6</v>
      </c>
      <c r="G245" s="3">
        <v>43528</v>
      </c>
      <c r="H245" s="2">
        <v>435000</v>
      </c>
      <c r="I245" s="12" t="s">
        <v>838</v>
      </c>
      <c r="J245" s="5">
        <v>1</v>
      </c>
      <c r="K245" s="5">
        <f t="shared" si="15"/>
        <v>0</v>
      </c>
      <c r="L245" s="56" t="str">
        <f t="shared" si="12"/>
        <v>Camille Johnson, REALTORS</v>
      </c>
      <c r="M245" s="5">
        <f t="shared" si="13"/>
        <v>0</v>
      </c>
      <c r="N245" s="5">
        <f t="shared" si="14"/>
        <v>0</v>
      </c>
    </row>
    <row r="246" spans="1:14" ht="13.5" customHeight="1" x14ac:dyDescent="0.2">
      <c r="A246" t="s">
        <v>1068</v>
      </c>
      <c r="B246" t="s">
        <v>1535</v>
      </c>
      <c r="C246" t="s">
        <v>1389</v>
      </c>
      <c r="D246" t="s">
        <v>1840</v>
      </c>
      <c r="E246" t="s">
        <v>2421</v>
      </c>
      <c r="F246" t="s">
        <v>6</v>
      </c>
      <c r="G246" s="3">
        <v>43518</v>
      </c>
      <c r="H246" s="2">
        <v>387000</v>
      </c>
      <c r="I246" s="12" t="s">
        <v>838</v>
      </c>
      <c r="J246" s="5">
        <v>1</v>
      </c>
      <c r="K246" s="5">
        <f t="shared" si="15"/>
        <v>0</v>
      </c>
      <c r="L246" s="56" t="str">
        <f t="shared" si="12"/>
        <v>Camille Johnson, REALTORS</v>
      </c>
      <c r="M246" s="5">
        <f t="shared" si="13"/>
        <v>0</v>
      </c>
      <c r="N246" s="5">
        <f t="shared" si="14"/>
        <v>0</v>
      </c>
    </row>
    <row r="247" spans="1:14" ht="13.5" customHeight="1" x14ac:dyDescent="0.2">
      <c r="A247" t="s">
        <v>1068</v>
      </c>
      <c r="B247" t="s">
        <v>1535</v>
      </c>
      <c r="C247" t="s">
        <v>1841</v>
      </c>
      <c r="D247" t="s">
        <v>1840</v>
      </c>
      <c r="E247" t="s">
        <v>2129</v>
      </c>
      <c r="F247" t="s">
        <v>6</v>
      </c>
      <c r="G247" s="3">
        <v>43475</v>
      </c>
      <c r="H247" s="2">
        <v>135000</v>
      </c>
      <c r="I247" s="12">
        <v>20182806</v>
      </c>
      <c r="J247" s="5">
        <v>1</v>
      </c>
      <c r="K247" s="5">
        <f t="shared" si="15"/>
        <v>1</v>
      </c>
      <c r="L247" s="56" t="str">
        <f t="shared" si="12"/>
        <v>Camille Johnson, REALTORS</v>
      </c>
      <c r="M247" s="5">
        <f t="shared" si="13"/>
        <v>0</v>
      </c>
      <c r="N247" s="5">
        <f t="shared" si="14"/>
        <v>0</v>
      </c>
    </row>
    <row r="248" spans="1:14" ht="13.5" customHeight="1" x14ac:dyDescent="0.2">
      <c r="A248" t="s">
        <v>1926</v>
      </c>
      <c r="B248" t="s">
        <v>1535</v>
      </c>
      <c r="C248" t="s">
        <v>1841</v>
      </c>
      <c r="D248" t="s">
        <v>1840</v>
      </c>
      <c r="E248" t="s">
        <v>3094</v>
      </c>
      <c r="F248" t="s">
        <v>6</v>
      </c>
      <c r="G248" s="3">
        <v>43593</v>
      </c>
      <c r="H248" s="2">
        <v>238680</v>
      </c>
      <c r="I248" s="12" t="s">
        <v>838</v>
      </c>
      <c r="J248" s="5">
        <v>1</v>
      </c>
      <c r="K248" s="5">
        <f t="shared" si="15"/>
        <v>0</v>
      </c>
      <c r="L248" s="56" t="str">
        <f t="shared" si="12"/>
        <v>Camille Johnson, REALTORS</v>
      </c>
      <c r="M248" s="5">
        <f t="shared" si="13"/>
        <v>0</v>
      </c>
      <c r="N248" s="5">
        <f t="shared" si="14"/>
        <v>0</v>
      </c>
    </row>
    <row r="249" spans="1:14" ht="13.5" customHeight="1" x14ac:dyDescent="0.2">
      <c r="A249" t="s">
        <v>555</v>
      </c>
      <c r="B249" t="s">
        <v>1535</v>
      </c>
      <c r="C249" t="s">
        <v>1888</v>
      </c>
      <c r="D249" t="s">
        <v>1840</v>
      </c>
      <c r="E249" t="s">
        <v>3253</v>
      </c>
      <c r="F249" t="s">
        <v>6</v>
      </c>
      <c r="G249" s="3">
        <v>43608</v>
      </c>
      <c r="H249" s="2">
        <v>202000</v>
      </c>
      <c r="I249" s="12">
        <v>20190756</v>
      </c>
      <c r="J249" s="5">
        <v>1</v>
      </c>
      <c r="K249" s="5">
        <f t="shared" si="15"/>
        <v>1</v>
      </c>
      <c r="L249" s="56" t="str">
        <f>IF(B249="",#REF!,B249)</f>
        <v>Camille Johnson, REALTORS</v>
      </c>
      <c r="M249" s="5">
        <f t="shared" si="13"/>
        <v>0</v>
      </c>
      <c r="N249" s="5">
        <f t="shared" si="14"/>
        <v>0</v>
      </c>
    </row>
    <row r="250" spans="1:14" ht="13.5" customHeight="1" x14ac:dyDescent="0.2">
      <c r="A250" t="s">
        <v>117</v>
      </c>
      <c r="B250" t="s">
        <v>1535</v>
      </c>
      <c r="C250" t="s">
        <v>308</v>
      </c>
      <c r="D250" t="s">
        <v>1840</v>
      </c>
      <c r="E250" t="s">
        <v>3301</v>
      </c>
      <c r="F250" t="s">
        <v>123</v>
      </c>
      <c r="G250" s="3">
        <v>43614</v>
      </c>
      <c r="H250" s="2">
        <v>83000</v>
      </c>
      <c r="I250" s="12" t="s">
        <v>838</v>
      </c>
      <c r="J250" s="5">
        <v>1</v>
      </c>
      <c r="K250" s="5">
        <f t="shared" si="15"/>
        <v>0</v>
      </c>
      <c r="L250" s="56" t="str">
        <f>IF(B250="",#REF!,B250)</f>
        <v>Camille Johnson, REALTORS</v>
      </c>
      <c r="M250" s="5">
        <f t="shared" si="13"/>
        <v>0</v>
      </c>
      <c r="N250" s="5">
        <f t="shared" si="14"/>
        <v>0</v>
      </c>
    </row>
    <row r="251" spans="1:14" ht="13.5" customHeight="1" x14ac:dyDescent="0.2">
      <c r="A251" t="s">
        <v>983</v>
      </c>
      <c r="B251" t="s">
        <v>1535</v>
      </c>
      <c r="C251" t="s">
        <v>563</v>
      </c>
      <c r="D251" t="s">
        <v>1840</v>
      </c>
      <c r="E251" t="s">
        <v>541</v>
      </c>
      <c r="F251" t="s">
        <v>6</v>
      </c>
      <c r="G251" s="3">
        <v>43609</v>
      </c>
      <c r="H251" s="2">
        <v>246900</v>
      </c>
      <c r="I251" s="12">
        <v>20190836</v>
      </c>
      <c r="J251" s="5">
        <v>1</v>
      </c>
      <c r="K251" s="5">
        <f t="shared" si="15"/>
        <v>1</v>
      </c>
      <c r="L251" s="56" t="str">
        <f t="shared" si="12"/>
        <v>Camille Johnson, REALTORS</v>
      </c>
      <c r="M251" s="5">
        <f t="shared" si="13"/>
        <v>0</v>
      </c>
      <c r="N251" s="5">
        <f t="shared" si="14"/>
        <v>0</v>
      </c>
    </row>
    <row r="252" spans="1:14" ht="13.5" customHeight="1" x14ac:dyDescent="0.2">
      <c r="A252" t="s">
        <v>18</v>
      </c>
      <c r="B252" t="s">
        <v>1535</v>
      </c>
      <c r="C252" t="s">
        <v>317</v>
      </c>
      <c r="D252" t="s">
        <v>1840</v>
      </c>
      <c r="E252" t="s">
        <v>2094</v>
      </c>
      <c r="F252" t="s">
        <v>216</v>
      </c>
      <c r="G252" s="3">
        <v>43467</v>
      </c>
      <c r="H252" s="2">
        <v>233000</v>
      </c>
      <c r="I252" s="12">
        <v>20182762</v>
      </c>
      <c r="J252" s="5">
        <v>1</v>
      </c>
      <c r="K252" s="5">
        <f t="shared" si="15"/>
        <v>1</v>
      </c>
      <c r="L252" s="56" t="str">
        <f t="shared" si="12"/>
        <v>Camille Johnson, REALTORS</v>
      </c>
      <c r="M252" s="5">
        <f t="shared" si="13"/>
        <v>0</v>
      </c>
      <c r="N252" s="5">
        <f t="shared" si="14"/>
        <v>0</v>
      </c>
    </row>
    <row r="253" spans="1:14" ht="13.5" customHeight="1" x14ac:dyDescent="0.2">
      <c r="A253" t="s">
        <v>1632</v>
      </c>
      <c r="B253" t="s">
        <v>1535</v>
      </c>
      <c r="C253" t="s">
        <v>1679</v>
      </c>
      <c r="D253" t="s">
        <v>1680</v>
      </c>
      <c r="E253" t="s">
        <v>3145</v>
      </c>
      <c r="F253" t="s">
        <v>1249</v>
      </c>
      <c r="G253" s="3">
        <v>43598</v>
      </c>
      <c r="H253" s="2">
        <v>305000</v>
      </c>
      <c r="I253" s="12" t="s">
        <v>838</v>
      </c>
      <c r="J253" s="5">
        <v>1</v>
      </c>
      <c r="K253" s="5">
        <f t="shared" si="15"/>
        <v>0</v>
      </c>
      <c r="L253" s="56" t="str">
        <f t="shared" si="12"/>
        <v>Camille Johnson, REALTORS</v>
      </c>
      <c r="M253" s="5">
        <f t="shared" si="13"/>
        <v>0</v>
      </c>
      <c r="N253" s="5">
        <f t="shared" si="14"/>
        <v>0</v>
      </c>
    </row>
    <row r="254" spans="1:14" ht="13.5" customHeight="1" x14ac:dyDescent="0.2">
      <c r="A254" t="s">
        <v>1702</v>
      </c>
      <c r="B254" t="s">
        <v>1535</v>
      </c>
      <c r="C254" t="s">
        <v>2046</v>
      </c>
      <c r="D254" t="s">
        <v>5</v>
      </c>
      <c r="E254" t="s">
        <v>3198</v>
      </c>
      <c r="F254" t="s">
        <v>1126</v>
      </c>
      <c r="G254" s="3">
        <v>43602</v>
      </c>
      <c r="H254" s="2">
        <v>185000</v>
      </c>
      <c r="I254" s="12" t="s">
        <v>838</v>
      </c>
      <c r="J254" s="5">
        <v>1</v>
      </c>
      <c r="K254" s="5">
        <f t="shared" si="15"/>
        <v>0</v>
      </c>
      <c r="L254" s="56" t="str">
        <f t="shared" si="12"/>
        <v>Camille Johnson, REALTORS</v>
      </c>
      <c r="M254" s="5">
        <f t="shared" si="13"/>
        <v>0</v>
      </c>
      <c r="N254" s="5">
        <f t="shared" si="14"/>
        <v>0</v>
      </c>
    </row>
    <row r="255" spans="1:14" ht="13.5" customHeight="1" x14ac:dyDescent="0.2">
      <c r="A255" t="s">
        <v>1702</v>
      </c>
      <c r="B255" t="s">
        <v>1535</v>
      </c>
      <c r="C255" t="s">
        <v>1040</v>
      </c>
      <c r="D255" t="s">
        <v>5</v>
      </c>
      <c r="E255" t="s">
        <v>3315</v>
      </c>
      <c r="F255" t="s">
        <v>216</v>
      </c>
      <c r="G255" s="3">
        <v>43615</v>
      </c>
      <c r="H255" s="2">
        <v>207000</v>
      </c>
      <c r="I255" s="12" t="s">
        <v>838</v>
      </c>
      <c r="J255" s="5">
        <v>1</v>
      </c>
      <c r="K255" s="5">
        <f t="shared" si="15"/>
        <v>0</v>
      </c>
      <c r="L255" s="56" t="str">
        <f t="shared" ref="L255:L312" si="16">IF(B255="",B254,B255)</f>
        <v>Camille Johnson, REALTORS</v>
      </c>
      <c r="M255" s="5">
        <f t="shared" si="13"/>
        <v>0</v>
      </c>
      <c r="N255" s="5">
        <f t="shared" si="14"/>
        <v>0</v>
      </c>
    </row>
    <row r="256" spans="1:14" ht="13.5" customHeight="1" x14ac:dyDescent="0.2">
      <c r="A256" t="s">
        <v>1926</v>
      </c>
      <c r="B256" t="s">
        <v>1535</v>
      </c>
      <c r="C256" t="s">
        <v>1252</v>
      </c>
      <c r="D256" t="s">
        <v>1253</v>
      </c>
      <c r="E256" t="s">
        <v>2439</v>
      </c>
      <c r="F256" t="s">
        <v>6</v>
      </c>
      <c r="G256" s="3">
        <v>43522</v>
      </c>
      <c r="H256" s="2">
        <v>207500</v>
      </c>
      <c r="I256" s="12" t="s">
        <v>838</v>
      </c>
      <c r="J256" s="5">
        <v>1</v>
      </c>
      <c r="K256" s="5">
        <f t="shared" si="15"/>
        <v>0</v>
      </c>
      <c r="L256" s="56" t="str">
        <f t="shared" si="16"/>
        <v>Camille Johnson, REALTORS</v>
      </c>
      <c r="M256" s="5">
        <f t="shared" si="13"/>
        <v>0</v>
      </c>
      <c r="N256" s="5">
        <f t="shared" si="14"/>
        <v>0</v>
      </c>
    </row>
    <row r="257" spans="1:14" ht="13.5" customHeight="1" x14ac:dyDescent="0.2">
      <c r="A257" t="s">
        <v>2055</v>
      </c>
      <c r="B257" t="s">
        <v>1535</v>
      </c>
      <c r="C257" t="s">
        <v>1985</v>
      </c>
      <c r="D257" t="s">
        <v>1936</v>
      </c>
      <c r="E257" t="s">
        <v>2540</v>
      </c>
      <c r="F257" t="s">
        <v>7</v>
      </c>
      <c r="G257" s="3">
        <v>43531</v>
      </c>
      <c r="H257" s="2">
        <v>118000</v>
      </c>
      <c r="I257" s="12">
        <v>20190212</v>
      </c>
      <c r="J257" s="5">
        <v>1</v>
      </c>
      <c r="K257" s="5">
        <f t="shared" si="15"/>
        <v>1</v>
      </c>
      <c r="L257" s="56" t="str">
        <f t="shared" si="16"/>
        <v>Camille Johnson, REALTORS</v>
      </c>
      <c r="M257" s="5">
        <f t="shared" si="13"/>
        <v>0</v>
      </c>
      <c r="N257" s="5">
        <f t="shared" si="14"/>
        <v>0</v>
      </c>
    </row>
    <row r="258" spans="1:14" ht="13.5" customHeight="1" x14ac:dyDescent="0.2">
      <c r="A258" t="s">
        <v>1702</v>
      </c>
      <c r="B258" t="s">
        <v>1535</v>
      </c>
      <c r="C258" t="s">
        <v>1210</v>
      </c>
      <c r="D258" t="s">
        <v>991</v>
      </c>
      <c r="E258" t="s">
        <v>2173</v>
      </c>
      <c r="F258" t="s">
        <v>6</v>
      </c>
      <c r="G258" s="3">
        <v>43482</v>
      </c>
      <c r="H258" s="2">
        <v>101400</v>
      </c>
      <c r="I258" s="12">
        <v>20190846</v>
      </c>
      <c r="J258" s="5">
        <v>1</v>
      </c>
      <c r="K258" s="5">
        <f t="shared" si="15"/>
        <v>1</v>
      </c>
      <c r="L258" s="56" t="str">
        <f t="shared" si="16"/>
        <v>Camille Johnson, REALTORS</v>
      </c>
      <c r="M258" s="5">
        <f t="shared" si="13"/>
        <v>0</v>
      </c>
      <c r="N258" s="5">
        <f t="shared" si="14"/>
        <v>0</v>
      </c>
    </row>
    <row r="259" spans="1:14" ht="13.5" customHeight="1" x14ac:dyDescent="0.2">
      <c r="A259" t="s">
        <v>1894</v>
      </c>
      <c r="B259" t="s">
        <v>1535</v>
      </c>
      <c r="C259" t="s">
        <v>1873</v>
      </c>
      <c r="D259" t="s">
        <v>1258</v>
      </c>
      <c r="E259" t="s">
        <v>2022</v>
      </c>
      <c r="F259" t="s">
        <v>6</v>
      </c>
      <c r="G259" s="3">
        <v>43581</v>
      </c>
      <c r="H259" s="2">
        <v>165924</v>
      </c>
      <c r="I259" s="12">
        <v>20190854</v>
      </c>
      <c r="J259" s="5">
        <v>1</v>
      </c>
      <c r="K259" s="5">
        <f t="shared" si="15"/>
        <v>1</v>
      </c>
      <c r="L259" s="56" t="str">
        <f t="shared" si="16"/>
        <v>Camille Johnson, REALTORS</v>
      </c>
      <c r="M259" s="5">
        <f t="shared" si="13"/>
        <v>0</v>
      </c>
      <c r="N259" s="5">
        <f t="shared" si="14"/>
        <v>0</v>
      </c>
    </row>
    <row r="260" spans="1:14" ht="13.5" customHeight="1" x14ac:dyDescent="0.2">
      <c r="A260" t="s">
        <v>574</v>
      </c>
      <c r="B260" t="s">
        <v>1535</v>
      </c>
      <c r="C260" t="s">
        <v>1872</v>
      </c>
      <c r="D260" t="s">
        <v>1843</v>
      </c>
      <c r="E260" t="s">
        <v>2499</v>
      </c>
      <c r="F260" t="s">
        <v>7</v>
      </c>
      <c r="G260" s="3">
        <v>43525</v>
      </c>
      <c r="H260" s="2">
        <v>1123000</v>
      </c>
      <c r="I260" s="12">
        <v>20190169</v>
      </c>
      <c r="J260" s="5">
        <v>1</v>
      </c>
      <c r="K260" s="5">
        <f t="shared" si="15"/>
        <v>1</v>
      </c>
      <c r="L260" s="56" t="str">
        <f t="shared" si="16"/>
        <v>Camille Johnson, REALTORS</v>
      </c>
      <c r="M260" s="5">
        <f t="shared" ref="M260:M323" si="17">IF(B260=D260,1,0)</f>
        <v>0</v>
      </c>
      <c r="N260" s="5">
        <f t="shared" ref="N260:N323" si="18">+IF(M260=1,K260,0)</f>
        <v>0</v>
      </c>
    </row>
    <row r="261" spans="1:14" ht="13.5" customHeight="1" x14ac:dyDescent="0.2">
      <c r="A261" t="s">
        <v>1702</v>
      </c>
      <c r="B261" t="s">
        <v>1535</v>
      </c>
      <c r="C261" t="s">
        <v>1957</v>
      </c>
      <c r="D261" t="s">
        <v>1843</v>
      </c>
      <c r="E261" t="s">
        <v>3203</v>
      </c>
      <c r="F261" t="s">
        <v>7</v>
      </c>
      <c r="G261" s="3">
        <v>43602</v>
      </c>
      <c r="H261" s="2">
        <v>80000</v>
      </c>
      <c r="I261" s="12" t="s">
        <v>838</v>
      </c>
      <c r="J261" s="5">
        <v>1</v>
      </c>
      <c r="K261" s="5">
        <f t="shared" ref="K261:K324" si="19">IF(I261="did not close",0,IF(I261="",0,1))</f>
        <v>0</v>
      </c>
      <c r="L261" s="56" t="str">
        <f t="shared" si="16"/>
        <v>Camille Johnson, REALTORS</v>
      </c>
      <c r="M261" s="5">
        <f t="shared" si="17"/>
        <v>0</v>
      </c>
      <c r="N261" s="5">
        <f t="shared" si="18"/>
        <v>0</v>
      </c>
    </row>
    <row r="262" spans="1:14" ht="13.5" customHeight="1" x14ac:dyDescent="0.2">
      <c r="A262" t="s">
        <v>1270</v>
      </c>
      <c r="B262" t="s">
        <v>1535</v>
      </c>
      <c r="C262" t="s">
        <v>198</v>
      </c>
      <c r="D262" t="s">
        <v>285</v>
      </c>
      <c r="E262" t="s">
        <v>2812</v>
      </c>
      <c r="F262" t="s">
        <v>730</v>
      </c>
      <c r="G262" s="3">
        <v>43563</v>
      </c>
      <c r="H262" s="2">
        <v>100000</v>
      </c>
      <c r="I262" s="12" t="s">
        <v>838</v>
      </c>
      <c r="J262" s="5">
        <v>1</v>
      </c>
      <c r="K262" s="5">
        <f t="shared" si="19"/>
        <v>0</v>
      </c>
      <c r="L262" s="56" t="str">
        <f t="shared" si="16"/>
        <v>Camille Johnson, REALTORS</v>
      </c>
      <c r="M262" s="5">
        <f t="shared" si="17"/>
        <v>0</v>
      </c>
      <c r="N262" s="5">
        <f t="shared" si="18"/>
        <v>0</v>
      </c>
    </row>
    <row r="263" spans="1:14" ht="13.5" customHeight="1" x14ac:dyDescent="0.2">
      <c r="A263" t="s">
        <v>1068</v>
      </c>
      <c r="B263" t="s">
        <v>1535</v>
      </c>
      <c r="C263" t="s">
        <v>849</v>
      </c>
      <c r="D263" t="s">
        <v>1854</v>
      </c>
      <c r="E263" t="s">
        <v>2416</v>
      </c>
      <c r="F263" t="s">
        <v>7</v>
      </c>
      <c r="G263" s="3">
        <v>43518</v>
      </c>
      <c r="H263" s="2">
        <v>293000</v>
      </c>
      <c r="I263" s="12" t="s">
        <v>838</v>
      </c>
      <c r="J263" s="5">
        <v>1</v>
      </c>
      <c r="K263" s="5">
        <f t="shared" si="19"/>
        <v>0</v>
      </c>
      <c r="L263" s="56" t="str">
        <f t="shared" si="16"/>
        <v>Camille Johnson, REALTORS</v>
      </c>
      <c r="M263" s="5">
        <f t="shared" si="17"/>
        <v>0</v>
      </c>
      <c r="N263" s="5">
        <f t="shared" si="18"/>
        <v>0</v>
      </c>
    </row>
    <row r="264" spans="1:14" ht="13.5" customHeight="1" x14ac:dyDescent="0.2">
      <c r="A264" t="s">
        <v>1960</v>
      </c>
      <c r="B264" t="s">
        <v>197</v>
      </c>
      <c r="C264" t="s">
        <v>408</v>
      </c>
      <c r="D264" t="s">
        <v>197</v>
      </c>
      <c r="E264" t="s">
        <v>2050</v>
      </c>
      <c r="F264" t="s">
        <v>6</v>
      </c>
      <c r="G264" s="3">
        <v>43615</v>
      </c>
      <c r="H264" s="2">
        <v>71000</v>
      </c>
      <c r="I264" s="12">
        <v>20190135</v>
      </c>
      <c r="J264" s="5">
        <v>1</v>
      </c>
      <c r="K264" s="5">
        <f t="shared" si="19"/>
        <v>1</v>
      </c>
      <c r="L264" s="56" t="str">
        <f t="shared" si="16"/>
        <v>Carbajal Realty</v>
      </c>
      <c r="M264" s="5">
        <f t="shared" si="17"/>
        <v>1</v>
      </c>
      <c r="N264" s="5">
        <f t="shared" si="18"/>
        <v>1</v>
      </c>
    </row>
    <row r="265" spans="1:14" ht="13.5" customHeight="1" x14ac:dyDescent="0.2">
      <c r="A265" t="s">
        <v>1960</v>
      </c>
      <c r="B265" t="s">
        <v>197</v>
      </c>
      <c r="C265" t="s">
        <v>1960</v>
      </c>
      <c r="D265" t="s">
        <v>197</v>
      </c>
      <c r="E265" t="s">
        <v>2523</v>
      </c>
      <c r="F265" t="s">
        <v>911</v>
      </c>
      <c r="G265" s="3">
        <v>43529</v>
      </c>
      <c r="H265" s="2">
        <v>78000</v>
      </c>
      <c r="I265" s="12" t="s">
        <v>838</v>
      </c>
      <c r="J265" s="5">
        <v>1</v>
      </c>
      <c r="K265" s="5">
        <f t="shared" si="19"/>
        <v>0</v>
      </c>
      <c r="L265" s="56" t="str">
        <f t="shared" si="16"/>
        <v>Carbajal Realty</v>
      </c>
      <c r="M265" s="5">
        <f t="shared" si="17"/>
        <v>1</v>
      </c>
      <c r="N265" s="5">
        <f t="shared" si="18"/>
        <v>0</v>
      </c>
    </row>
    <row r="266" spans="1:14" ht="13.5" customHeight="1" x14ac:dyDescent="0.2">
      <c r="A266" t="s">
        <v>1960</v>
      </c>
      <c r="B266" t="s">
        <v>197</v>
      </c>
      <c r="C266" t="s">
        <v>725</v>
      </c>
      <c r="D266" t="s">
        <v>2086</v>
      </c>
      <c r="E266" t="s">
        <v>2122</v>
      </c>
      <c r="F266" t="s">
        <v>911</v>
      </c>
      <c r="G266" s="3">
        <v>43473</v>
      </c>
      <c r="H266" s="2">
        <v>33000</v>
      </c>
      <c r="I266" s="12" t="s">
        <v>838</v>
      </c>
      <c r="J266" s="5">
        <v>1</v>
      </c>
      <c r="K266" s="5">
        <f t="shared" si="19"/>
        <v>0</v>
      </c>
      <c r="L266" s="56" t="str">
        <f t="shared" si="16"/>
        <v>Carbajal Realty</v>
      </c>
      <c r="M266" s="5">
        <f t="shared" si="17"/>
        <v>0</v>
      </c>
      <c r="N266" s="5">
        <f t="shared" si="18"/>
        <v>0</v>
      </c>
    </row>
    <row r="267" spans="1:14" ht="13.5" customHeight="1" x14ac:dyDescent="0.2">
      <c r="A267" t="s">
        <v>408</v>
      </c>
      <c r="B267" t="s">
        <v>197</v>
      </c>
      <c r="C267" t="s">
        <v>1691</v>
      </c>
      <c r="D267" t="s">
        <v>5</v>
      </c>
      <c r="E267" t="s">
        <v>2260</v>
      </c>
      <c r="F267" t="s">
        <v>6</v>
      </c>
      <c r="G267" s="3">
        <v>43496</v>
      </c>
      <c r="H267" s="2">
        <v>180000</v>
      </c>
      <c r="I267" s="12" t="s">
        <v>838</v>
      </c>
      <c r="J267" s="5">
        <v>1</v>
      </c>
      <c r="K267" s="5">
        <f t="shared" si="19"/>
        <v>0</v>
      </c>
      <c r="L267" s="56" t="str">
        <f t="shared" si="16"/>
        <v>Carbajal Realty</v>
      </c>
      <c r="M267" s="5">
        <f t="shared" si="17"/>
        <v>0</v>
      </c>
      <c r="N267" s="5">
        <f t="shared" si="18"/>
        <v>0</v>
      </c>
    </row>
    <row r="268" spans="1:14" ht="13.5" customHeight="1" x14ac:dyDescent="0.2">
      <c r="A268" t="s">
        <v>1960</v>
      </c>
      <c r="B268" t="s">
        <v>197</v>
      </c>
      <c r="C268" t="s">
        <v>28</v>
      </c>
      <c r="D268" t="s">
        <v>1031</v>
      </c>
      <c r="E268" t="s">
        <v>2898</v>
      </c>
      <c r="F268" t="s">
        <v>911</v>
      </c>
      <c r="G268" s="3">
        <v>43572</v>
      </c>
      <c r="H268" s="2">
        <v>55000</v>
      </c>
      <c r="I268" s="12" t="s">
        <v>838</v>
      </c>
      <c r="J268" s="5">
        <v>1</v>
      </c>
      <c r="K268" s="5">
        <f t="shared" si="19"/>
        <v>0</v>
      </c>
      <c r="L268" s="56" t="str">
        <f t="shared" si="16"/>
        <v>Carbajal Realty</v>
      </c>
      <c r="M268" s="5">
        <f t="shared" si="17"/>
        <v>0</v>
      </c>
      <c r="N268" s="5">
        <f t="shared" si="18"/>
        <v>0</v>
      </c>
    </row>
    <row r="269" spans="1:14" ht="13.5" customHeight="1" x14ac:dyDescent="0.2">
      <c r="A269" t="s">
        <v>408</v>
      </c>
      <c r="B269" t="s">
        <v>197</v>
      </c>
      <c r="C269" t="s">
        <v>1855</v>
      </c>
      <c r="D269" t="s">
        <v>1854</v>
      </c>
      <c r="E269" t="s">
        <v>2472</v>
      </c>
      <c r="F269" t="s">
        <v>6</v>
      </c>
      <c r="G269" s="3">
        <v>43524</v>
      </c>
      <c r="H269" s="2">
        <v>218000</v>
      </c>
      <c r="I269" s="12" t="s">
        <v>838</v>
      </c>
      <c r="J269" s="5">
        <v>1</v>
      </c>
      <c r="K269" s="5">
        <f t="shared" si="19"/>
        <v>0</v>
      </c>
      <c r="L269" s="56" t="str">
        <f t="shared" si="16"/>
        <v>Carbajal Realty</v>
      </c>
      <c r="M269" s="5">
        <f t="shared" si="17"/>
        <v>0</v>
      </c>
      <c r="N269" s="5">
        <f t="shared" si="18"/>
        <v>0</v>
      </c>
    </row>
    <row r="270" spans="1:14" ht="13.5" customHeight="1" x14ac:dyDescent="0.2">
      <c r="A270" t="s">
        <v>2078</v>
      </c>
      <c r="B270" t="s">
        <v>118</v>
      </c>
      <c r="C270" t="s">
        <v>112</v>
      </c>
      <c r="D270" t="s">
        <v>1036</v>
      </c>
      <c r="E270" t="s">
        <v>3165</v>
      </c>
      <c r="F270" t="s">
        <v>6</v>
      </c>
      <c r="G270" s="3">
        <v>43599</v>
      </c>
      <c r="H270" s="2">
        <v>34000</v>
      </c>
      <c r="I270" s="12" t="s">
        <v>838</v>
      </c>
      <c r="J270" s="5">
        <v>1</v>
      </c>
      <c r="K270" s="5">
        <f t="shared" si="19"/>
        <v>0</v>
      </c>
      <c r="L270" s="56" t="str">
        <f t="shared" si="16"/>
        <v>Central Realty</v>
      </c>
      <c r="M270" s="5">
        <f t="shared" si="17"/>
        <v>0</v>
      </c>
      <c r="N270" s="5">
        <f t="shared" si="18"/>
        <v>0</v>
      </c>
    </row>
    <row r="271" spans="1:14" ht="13.5" customHeight="1" x14ac:dyDescent="0.2">
      <c r="A271" t="s">
        <v>15</v>
      </c>
      <c r="B271" t="s">
        <v>118</v>
      </c>
      <c r="C271" t="s">
        <v>15</v>
      </c>
      <c r="D271" t="s">
        <v>118</v>
      </c>
      <c r="E271" t="s">
        <v>2721</v>
      </c>
      <c r="F271" t="s">
        <v>534</v>
      </c>
      <c r="G271" s="3">
        <v>43551</v>
      </c>
      <c r="H271" s="2">
        <v>23500</v>
      </c>
      <c r="I271" s="12" t="s">
        <v>838</v>
      </c>
      <c r="J271" s="5">
        <v>1</v>
      </c>
      <c r="K271" s="5">
        <f t="shared" si="19"/>
        <v>0</v>
      </c>
      <c r="L271" s="56" t="str">
        <f t="shared" si="16"/>
        <v>Central Realty</v>
      </c>
      <c r="M271" s="5">
        <f t="shared" si="17"/>
        <v>1</v>
      </c>
      <c r="N271" s="5">
        <f t="shared" si="18"/>
        <v>0</v>
      </c>
    </row>
    <row r="272" spans="1:14" ht="13.5" customHeight="1" x14ac:dyDescent="0.2">
      <c r="A272" t="s">
        <v>15</v>
      </c>
      <c r="B272" t="s">
        <v>118</v>
      </c>
      <c r="C272" t="s">
        <v>15</v>
      </c>
      <c r="D272" t="s">
        <v>118</v>
      </c>
      <c r="E272" t="s">
        <v>2854</v>
      </c>
      <c r="F272" t="s">
        <v>6</v>
      </c>
      <c r="G272" s="3">
        <v>43567</v>
      </c>
      <c r="H272" s="2">
        <v>164700</v>
      </c>
      <c r="I272" s="12" t="s">
        <v>838</v>
      </c>
      <c r="J272" s="5">
        <v>1</v>
      </c>
      <c r="K272" s="5">
        <f t="shared" si="19"/>
        <v>0</v>
      </c>
      <c r="L272" s="56" t="str">
        <f>IF(B272="",#REF!,B272)</f>
        <v>Central Realty</v>
      </c>
      <c r="M272" s="5">
        <f t="shared" si="17"/>
        <v>1</v>
      </c>
      <c r="N272" s="5">
        <f t="shared" si="18"/>
        <v>0</v>
      </c>
    </row>
    <row r="273" spans="1:14" ht="13.5" customHeight="1" x14ac:dyDescent="0.2">
      <c r="A273" t="s">
        <v>2390</v>
      </c>
      <c r="B273" t="s">
        <v>118</v>
      </c>
      <c r="C273" t="s">
        <v>312</v>
      </c>
      <c r="D273" t="s">
        <v>1842</v>
      </c>
      <c r="E273" t="s">
        <v>2391</v>
      </c>
      <c r="F273" t="s">
        <v>121</v>
      </c>
      <c r="G273" s="3">
        <v>43515</v>
      </c>
      <c r="H273" s="2">
        <v>102700</v>
      </c>
      <c r="I273" s="12" t="s">
        <v>838</v>
      </c>
      <c r="J273" s="5">
        <v>1</v>
      </c>
      <c r="K273" s="5">
        <f t="shared" si="19"/>
        <v>0</v>
      </c>
      <c r="L273" s="56" t="str">
        <f t="shared" si="16"/>
        <v>Central Realty</v>
      </c>
      <c r="M273" s="5">
        <f t="shared" si="17"/>
        <v>0</v>
      </c>
      <c r="N273" s="5">
        <f t="shared" si="18"/>
        <v>0</v>
      </c>
    </row>
    <row r="274" spans="1:14" ht="13.5" customHeight="1" x14ac:dyDescent="0.2">
      <c r="A274" t="s">
        <v>15</v>
      </c>
      <c r="B274" t="s">
        <v>118</v>
      </c>
      <c r="C274" t="s">
        <v>1401</v>
      </c>
      <c r="D274" t="s">
        <v>1842</v>
      </c>
      <c r="E274" t="s">
        <v>2003</v>
      </c>
      <c r="F274" t="s">
        <v>6</v>
      </c>
      <c r="G274" s="3">
        <v>43490</v>
      </c>
      <c r="H274" s="2">
        <v>232000</v>
      </c>
      <c r="I274" s="12" t="s">
        <v>838</v>
      </c>
      <c r="J274" s="5">
        <v>1</v>
      </c>
      <c r="K274" s="5">
        <f t="shared" si="19"/>
        <v>0</v>
      </c>
      <c r="L274" s="56" t="str">
        <f t="shared" si="16"/>
        <v>Central Realty</v>
      </c>
      <c r="M274" s="5">
        <f t="shared" si="17"/>
        <v>0</v>
      </c>
      <c r="N274" s="5">
        <f t="shared" si="18"/>
        <v>0</v>
      </c>
    </row>
    <row r="275" spans="1:14" ht="13.5" customHeight="1" x14ac:dyDescent="0.2">
      <c r="A275" t="s">
        <v>15</v>
      </c>
      <c r="B275" t="s">
        <v>118</v>
      </c>
      <c r="C275" t="s">
        <v>1855</v>
      </c>
      <c r="D275" t="s">
        <v>1854</v>
      </c>
      <c r="E275" t="s">
        <v>3027</v>
      </c>
      <c r="F275" t="s">
        <v>123</v>
      </c>
      <c r="G275" s="3">
        <v>43585</v>
      </c>
      <c r="H275" s="2">
        <v>98000</v>
      </c>
      <c r="I275" s="12" t="s">
        <v>838</v>
      </c>
      <c r="J275" s="5">
        <v>1</v>
      </c>
      <c r="K275" s="5">
        <f t="shared" si="19"/>
        <v>0</v>
      </c>
      <c r="L275" s="56" t="str">
        <f t="shared" si="16"/>
        <v>Central Realty</v>
      </c>
      <c r="M275" s="5">
        <f t="shared" si="17"/>
        <v>0</v>
      </c>
      <c r="N275" s="5">
        <f t="shared" si="18"/>
        <v>0</v>
      </c>
    </row>
    <row r="276" spans="1:14" ht="13.5" customHeight="1" x14ac:dyDescent="0.2">
      <c r="A276" t="s">
        <v>244</v>
      </c>
      <c r="B276" t="s">
        <v>1907</v>
      </c>
      <c r="C276" t="s">
        <v>1125</v>
      </c>
      <c r="D276" t="s">
        <v>303</v>
      </c>
      <c r="E276" t="s">
        <v>2198</v>
      </c>
      <c r="F276" t="s">
        <v>1249</v>
      </c>
      <c r="G276" s="3">
        <v>43487</v>
      </c>
      <c r="H276" s="2">
        <v>139000</v>
      </c>
      <c r="I276" s="12" t="s">
        <v>838</v>
      </c>
      <c r="J276" s="5">
        <v>1</v>
      </c>
      <c r="K276" s="5">
        <f t="shared" si="19"/>
        <v>0</v>
      </c>
      <c r="L276" s="56" t="str">
        <f t="shared" si="16"/>
        <v>CIF Real Estate Services, Inc.</v>
      </c>
      <c r="M276" s="5">
        <f t="shared" si="17"/>
        <v>0</v>
      </c>
      <c r="N276" s="5">
        <f t="shared" si="18"/>
        <v>0</v>
      </c>
    </row>
    <row r="277" spans="1:14" ht="13.5" customHeight="1" x14ac:dyDescent="0.2">
      <c r="A277" t="s">
        <v>244</v>
      </c>
      <c r="B277" t="s">
        <v>1907</v>
      </c>
      <c r="C277" t="s">
        <v>307</v>
      </c>
      <c r="D277" t="s">
        <v>1036</v>
      </c>
      <c r="E277" t="s">
        <v>2874</v>
      </c>
      <c r="F277" t="s">
        <v>6</v>
      </c>
      <c r="G277" s="3">
        <v>43570</v>
      </c>
      <c r="H277" s="2">
        <v>165000</v>
      </c>
      <c r="I277" s="12" t="s">
        <v>838</v>
      </c>
      <c r="J277" s="5">
        <v>1</v>
      </c>
      <c r="K277" s="5">
        <f t="shared" si="19"/>
        <v>0</v>
      </c>
      <c r="L277" s="56" t="str">
        <f t="shared" si="16"/>
        <v>CIF Real Estate Services, Inc.</v>
      </c>
      <c r="M277" s="5">
        <f t="shared" si="17"/>
        <v>0</v>
      </c>
      <c r="N277" s="5">
        <f t="shared" si="18"/>
        <v>0</v>
      </c>
    </row>
    <row r="278" spans="1:14" ht="13.5" customHeight="1" x14ac:dyDescent="0.2">
      <c r="A278" t="s">
        <v>2079</v>
      </c>
      <c r="B278" t="s">
        <v>1907</v>
      </c>
      <c r="C278" t="s">
        <v>201</v>
      </c>
      <c r="D278" t="s">
        <v>1907</v>
      </c>
      <c r="E278" t="s">
        <v>2518</v>
      </c>
      <c r="F278" t="s">
        <v>6</v>
      </c>
      <c r="G278" s="3">
        <v>43529</v>
      </c>
      <c r="H278" s="2">
        <v>65000</v>
      </c>
      <c r="I278" s="12" t="s">
        <v>838</v>
      </c>
      <c r="J278" s="5">
        <v>1</v>
      </c>
      <c r="K278" s="5">
        <f t="shared" si="19"/>
        <v>0</v>
      </c>
      <c r="L278" s="56" t="str">
        <f t="shared" si="16"/>
        <v>CIF Real Estate Services, Inc.</v>
      </c>
      <c r="M278" s="5">
        <f t="shared" si="17"/>
        <v>1</v>
      </c>
      <c r="N278" s="5">
        <f t="shared" si="18"/>
        <v>0</v>
      </c>
    </row>
    <row r="279" spans="1:14" ht="13.5" customHeight="1" x14ac:dyDescent="0.2">
      <c r="A279" t="s">
        <v>330</v>
      </c>
      <c r="B279" t="s">
        <v>1907</v>
      </c>
      <c r="C279" t="s">
        <v>330</v>
      </c>
      <c r="D279" t="s">
        <v>1907</v>
      </c>
      <c r="E279" t="s">
        <v>3215</v>
      </c>
      <c r="F279" t="s">
        <v>426</v>
      </c>
      <c r="G279" s="3">
        <v>43605</v>
      </c>
      <c r="H279" s="2">
        <v>32500</v>
      </c>
      <c r="I279" s="12" t="s">
        <v>838</v>
      </c>
      <c r="J279" s="5">
        <v>1</v>
      </c>
      <c r="K279" s="5">
        <f t="shared" si="19"/>
        <v>0</v>
      </c>
      <c r="L279" s="56" t="str">
        <f t="shared" si="16"/>
        <v>CIF Real Estate Services, Inc.</v>
      </c>
      <c r="M279" s="5">
        <f t="shared" si="17"/>
        <v>1</v>
      </c>
      <c r="N279" s="5">
        <f t="shared" si="18"/>
        <v>0</v>
      </c>
    </row>
    <row r="280" spans="1:14" ht="13.5" customHeight="1" x14ac:dyDescent="0.2">
      <c r="A280" t="s">
        <v>201</v>
      </c>
      <c r="B280" t="s">
        <v>1907</v>
      </c>
      <c r="C280" t="s">
        <v>1395</v>
      </c>
      <c r="D280" t="s">
        <v>1842</v>
      </c>
      <c r="E280" t="s">
        <v>2725</v>
      </c>
      <c r="F280" t="s">
        <v>6</v>
      </c>
      <c r="G280" s="3">
        <v>43552</v>
      </c>
      <c r="H280" s="2">
        <v>115000</v>
      </c>
      <c r="I280" s="12" t="s">
        <v>838</v>
      </c>
      <c r="J280" s="5">
        <v>1</v>
      </c>
      <c r="K280" s="5">
        <f t="shared" si="19"/>
        <v>0</v>
      </c>
      <c r="L280" s="56" t="str">
        <f t="shared" si="16"/>
        <v>CIF Real Estate Services, Inc.</v>
      </c>
      <c r="M280" s="5">
        <f t="shared" si="17"/>
        <v>0</v>
      </c>
      <c r="N280" s="5">
        <f t="shared" si="18"/>
        <v>0</v>
      </c>
    </row>
    <row r="281" spans="1:14" ht="13.5" customHeight="1" x14ac:dyDescent="0.2">
      <c r="A281" t="s">
        <v>2067</v>
      </c>
      <c r="B281" t="s">
        <v>1907</v>
      </c>
      <c r="C281" t="s">
        <v>326</v>
      </c>
      <c r="D281" t="s">
        <v>1844</v>
      </c>
      <c r="E281" t="s">
        <v>2569</v>
      </c>
      <c r="F281" t="s">
        <v>6</v>
      </c>
      <c r="G281" s="3">
        <v>43535</v>
      </c>
      <c r="H281" s="2">
        <v>118250</v>
      </c>
      <c r="I281" s="12" t="s">
        <v>838</v>
      </c>
      <c r="J281" s="5">
        <v>1</v>
      </c>
      <c r="K281" s="5">
        <f t="shared" si="19"/>
        <v>0</v>
      </c>
      <c r="L281" s="56" t="str">
        <f t="shared" si="16"/>
        <v>CIF Real Estate Services, Inc.</v>
      </c>
      <c r="M281" s="5">
        <f t="shared" si="17"/>
        <v>0</v>
      </c>
      <c r="N281" s="5">
        <f t="shared" si="18"/>
        <v>0</v>
      </c>
    </row>
    <row r="282" spans="1:14" ht="13.5" customHeight="1" x14ac:dyDescent="0.2">
      <c r="A282" t="s">
        <v>244</v>
      </c>
      <c r="B282" t="s">
        <v>1907</v>
      </c>
      <c r="C282" t="s">
        <v>1850</v>
      </c>
      <c r="D282" t="s">
        <v>5</v>
      </c>
      <c r="E282" t="s">
        <v>2524</v>
      </c>
      <c r="F282" t="s">
        <v>6</v>
      </c>
      <c r="G282" s="3">
        <v>43529</v>
      </c>
      <c r="H282" s="2">
        <v>87000</v>
      </c>
      <c r="I282" s="12" t="s">
        <v>838</v>
      </c>
      <c r="J282" s="5">
        <v>1</v>
      </c>
      <c r="K282" s="5">
        <f t="shared" si="19"/>
        <v>0</v>
      </c>
      <c r="L282" s="56" t="str">
        <f t="shared" si="16"/>
        <v>CIF Real Estate Services, Inc.</v>
      </c>
      <c r="M282" s="5">
        <f t="shared" si="17"/>
        <v>0</v>
      </c>
      <c r="N282" s="5">
        <f t="shared" si="18"/>
        <v>0</v>
      </c>
    </row>
    <row r="283" spans="1:14" ht="13.5" customHeight="1" x14ac:dyDescent="0.2">
      <c r="A283" t="s">
        <v>244</v>
      </c>
      <c r="B283" t="s">
        <v>1907</v>
      </c>
      <c r="C283" t="s">
        <v>1210</v>
      </c>
      <c r="D283" t="s">
        <v>991</v>
      </c>
      <c r="E283" t="s">
        <v>2705</v>
      </c>
      <c r="F283" t="s">
        <v>1126</v>
      </c>
      <c r="G283" s="3">
        <v>43550</v>
      </c>
      <c r="H283" s="2">
        <v>105000</v>
      </c>
      <c r="I283" s="12" t="s">
        <v>838</v>
      </c>
      <c r="J283" s="5">
        <v>1</v>
      </c>
      <c r="K283" s="5">
        <f t="shared" si="19"/>
        <v>0</v>
      </c>
      <c r="L283" s="56" t="str">
        <f>IF(B283="",#REF!,B283)</f>
        <v>CIF Real Estate Services, Inc.</v>
      </c>
      <c r="M283" s="5">
        <f t="shared" si="17"/>
        <v>0</v>
      </c>
      <c r="N283" s="5">
        <f t="shared" si="18"/>
        <v>0</v>
      </c>
    </row>
    <row r="284" spans="1:14" ht="13.5" customHeight="1" x14ac:dyDescent="0.2">
      <c r="A284" t="s">
        <v>244</v>
      </c>
      <c r="B284" t="s">
        <v>1907</v>
      </c>
      <c r="C284" t="s">
        <v>1968</v>
      </c>
      <c r="D284" t="s">
        <v>1258</v>
      </c>
      <c r="E284" t="s">
        <v>3362</v>
      </c>
      <c r="F284" t="s">
        <v>6</v>
      </c>
      <c r="G284" s="3">
        <v>43616</v>
      </c>
      <c r="H284" s="2">
        <v>115500</v>
      </c>
      <c r="I284" s="12" t="s">
        <v>838</v>
      </c>
      <c r="J284" s="5">
        <v>1</v>
      </c>
      <c r="K284" s="5">
        <f t="shared" si="19"/>
        <v>0</v>
      </c>
      <c r="L284" s="56" t="str">
        <f t="shared" si="16"/>
        <v>CIF Real Estate Services, Inc.</v>
      </c>
      <c r="M284" s="5">
        <f t="shared" si="17"/>
        <v>0</v>
      </c>
      <c r="N284" s="5">
        <f t="shared" si="18"/>
        <v>0</v>
      </c>
    </row>
    <row r="285" spans="1:14" ht="13.5" customHeight="1" x14ac:dyDescent="0.2">
      <c r="A285" t="s">
        <v>2079</v>
      </c>
      <c r="B285" t="s">
        <v>1907</v>
      </c>
      <c r="C285" t="s">
        <v>335</v>
      </c>
      <c r="D285" t="s">
        <v>1258</v>
      </c>
      <c r="E285" t="s">
        <v>2257</v>
      </c>
      <c r="F285" t="s">
        <v>11</v>
      </c>
      <c r="G285" s="3">
        <v>43496</v>
      </c>
      <c r="H285" s="2">
        <v>64000</v>
      </c>
      <c r="I285" s="12" t="s">
        <v>838</v>
      </c>
      <c r="J285" s="5">
        <v>1</v>
      </c>
      <c r="K285" s="5">
        <f t="shared" si="19"/>
        <v>0</v>
      </c>
      <c r="L285" s="56" t="str">
        <f>IF(B285="",#REF!,B285)</f>
        <v>CIF Real Estate Services, Inc.</v>
      </c>
      <c r="M285" s="5">
        <f t="shared" si="17"/>
        <v>0</v>
      </c>
      <c r="N285" s="5">
        <f t="shared" si="18"/>
        <v>0</v>
      </c>
    </row>
    <row r="286" spans="1:14" ht="13.5" customHeight="1" x14ac:dyDescent="0.2">
      <c r="A286" t="s">
        <v>2079</v>
      </c>
      <c r="B286" t="s">
        <v>1907</v>
      </c>
      <c r="C286" t="s">
        <v>335</v>
      </c>
      <c r="D286" t="s">
        <v>1258</v>
      </c>
      <c r="E286" t="s">
        <v>2449</v>
      </c>
      <c r="F286" t="s">
        <v>11</v>
      </c>
      <c r="G286" s="3">
        <v>43523</v>
      </c>
      <c r="H286" s="2">
        <v>28000</v>
      </c>
      <c r="I286" s="12" t="s">
        <v>838</v>
      </c>
      <c r="J286" s="5">
        <v>1</v>
      </c>
      <c r="K286" s="5">
        <f t="shared" si="19"/>
        <v>0</v>
      </c>
      <c r="L286" s="56" t="str">
        <f t="shared" si="16"/>
        <v>CIF Real Estate Services, Inc.</v>
      </c>
      <c r="M286" s="5">
        <f t="shared" si="17"/>
        <v>0</v>
      </c>
      <c r="N286" s="5">
        <f t="shared" si="18"/>
        <v>0</v>
      </c>
    </row>
    <row r="287" spans="1:14" ht="13.5" customHeight="1" x14ac:dyDescent="0.2">
      <c r="A287" t="s">
        <v>1396</v>
      </c>
      <c r="B287" t="s">
        <v>1907</v>
      </c>
      <c r="C287" t="s">
        <v>198</v>
      </c>
      <c r="D287" t="s">
        <v>285</v>
      </c>
      <c r="E287" t="s">
        <v>2881</v>
      </c>
      <c r="F287" t="s">
        <v>730</v>
      </c>
      <c r="G287" s="3">
        <v>43570</v>
      </c>
      <c r="H287" s="2">
        <v>150000</v>
      </c>
      <c r="I287" s="12">
        <v>20190186</v>
      </c>
      <c r="J287" s="5">
        <v>1</v>
      </c>
      <c r="K287" s="5">
        <f t="shared" si="19"/>
        <v>1</v>
      </c>
      <c r="L287" s="56" t="str">
        <f t="shared" si="16"/>
        <v>CIF Real Estate Services, Inc.</v>
      </c>
      <c r="M287" s="5">
        <f t="shared" si="17"/>
        <v>0</v>
      </c>
      <c r="N287" s="5">
        <f t="shared" si="18"/>
        <v>0</v>
      </c>
    </row>
    <row r="288" spans="1:14" ht="13.5" customHeight="1" x14ac:dyDescent="0.2">
      <c r="A288" t="s">
        <v>2066</v>
      </c>
      <c r="B288" t="s">
        <v>1842</v>
      </c>
      <c r="C288" t="s">
        <v>710</v>
      </c>
      <c r="D288" t="s">
        <v>303</v>
      </c>
      <c r="E288" t="s">
        <v>3101</v>
      </c>
      <c r="F288" t="s">
        <v>6</v>
      </c>
      <c r="G288" s="3">
        <v>43594</v>
      </c>
      <c r="H288" s="2">
        <v>171000</v>
      </c>
      <c r="I288" s="12">
        <v>20190839</v>
      </c>
      <c r="J288" s="5">
        <v>1</v>
      </c>
      <c r="K288" s="5">
        <f t="shared" si="19"/>
        <v>1</v>
      </c>
      <c r="L288" s="56" t="str">
        <f t="shared" si="16"/>
        <v>Coldwell Banker Apex, REALTORS</v>
      </c>
      <c r="M288" s="5">
        <f t="shared" si="17"/>
        <v>0</v>
      </c>
      <c r="N288" s="5">
        <f t="shared" si="18"/>
        <v>0</v>
      </c>
    </row>
    <row r="289" spans="1:14" ht="13.5" customHeight="1" x14ac:dyDescent="0.2">
      <c r="A289" t="s">
        <v>1109</v>
      </c>
      <c r="B289" t="s">
        <v>1842</v>
      </c>
      <c r="C289" t="s">
        <v>1549</v>
      </c>
      <c r="D289" t="s">
        <v>1915</v>
      </c>
      <c r="E289" t="s">
        <v>2971</v>
      </c>
      <c r="F289" t="s">
        <v>6</v>
      </c>
      <c r="G289" s="3">
        <v>43581</v>
      </c>
      <c r="H289" s="2">
        <v>183000</v>
      </c>
      <c r="I289" s="12">
        <v>20190575</v>
      </c>
      <c r="J289" s="5">
        <v>1</v>
      </c>
      <c r="K289" s="5">
        <f t="shared" si="19"/>
        <v>1</v>
      </c>
      <c r="L289" s="56" t="str">
        <f t="shared" si="16"/>
        <v>Coldwell Banker Apex, REALTORS</v>
      </c>
      <c r="M289" s="5">
        <f t="shared" si="17"/>
        <v>0</v>
      </c>
      <c r="N289" s="5">
        <f t="shared" si="18"/>
        <v>0</v>
      </c>
    </row>
    <row r="290" spans="1:14" ht="13.5" customHeight="1" x14ac:dyDescent="0.2">
      <c r="A290" t="s">
        <v>152</v>
      </c>
      <c r="B290" t="s">
        <v>1842</v>
      </c>
      <c r="C290" t="s">
        <v>1450</v>
      </c>
      <c r="D290" t="s">
        <v>1036</v>
      </c>
      <c r="E290" t="s">
        <v>2565</v>
      </c>
      <c r="F290" t="s">
        <v>6</v>
      </c>
      <c r="G290" s="3">
        <v>43535</v>
      </c>
      <c r="H290" s="2">
        <v>200000</v>
      </c>
      <c r="I290" s="12">
        <v>20190306</v>
      </c>
      <c r="J290" s="5">
        <v>1</v>
      </c>
      <c r="K290" s="5">
        <f t="shared" si="19"/>
        <v>1</v>
      </c>
      <c r="L290" s="56" t="str">
        <f t="shared" si="16"/>
        <v>Coldwell Banker Apex, REALTORS</v>
      </c>
      <c r="M290" s="5">
        <f t="shared" si="17"/>
        <v>0</v>
      </c>
      <c r="N290" s="5">
        <f t="shared" si="18"/>
        <v>0</v>
      </c>
    </row>
    <row r="291" spans="1:14" ht="13.5" customHeight="1" x14ac:dyDescent="0.2">
      <c r="A291" t="s">
        <v>1704</v>
      </c>
      <c r="B291" t="s">
        <v>1842</v>
      </c>
      <c r="C291" t="s">
        <v>1298</v>
      </c>
      <c r="D291" t="s">
        <v>1036</v>
      </c>
      <c r="E291" t="s">
        <v>2393</v>
      </c>
      <c r="F291" t="s">
        <v>1126</v>
      </c>
      <c r="G291" s="3">
        <v>43515</v>
      </c>
      <c r="H291" s="2">
        <v>221430</v>
      </c>
      <c r="I291" s="12" t="s">
        <v>838</v>
      </c>
      <c r="J291" s="5">
        <v>1</v>
      </c>
      <c r="K291" s="5">
        <f t="shared" si="19"/>
        <v>0</v>
      </c>
      <c r="L291" s="56" t="str">
        <f t="shared" si="16"/>
        <v>Coldwell Banker Apex, REALTORS</v>
      </c>
      <c r="M291" s="5">
        <f t="shared" si="17"/>
        <v>0</v>
      </c>
      <c r="N291" s="5">
        <f t="shared" si="18"/>
        <v>0</v>
      </c>
    </row>
    <row r="292" spans="1:14" ht="13.5" customHeight="1" x14ac:dyDescent="0.2">
      <c r="A292" t="s">
        <v>2078</v>
      </c>
      <c r="B292" t="s">
        <v>1842</v>
      </c>
      <c r="C292" t="s">
        <v>1091</v>
      </c>
      <c r="D292" t="s">
        <v>1036</v>
      </c>
      <c r="E292" t="s">
        <v>2636</v>
      </c>
      <c r="F292" t="s">
        <v>6</v>
      </c>
      <c r="G292" s="3">
        <v>43543</v>
      </c>
      <c r="H292" s="2">
        <v>168000</v>
      </c>
      <c r="I292" s="12">
        <v>20190371</v>
      </c>
      <c r="J292" s="5">
        <v>1</v>
      </c>
      <c r="K292" s="5">
        <f t="shared" si="19"/>
        <v>1</v>
      </c>
      <c r="L292" s="56" t="str">
        <f>IF(B292="",#REF!,B292)</f>
        <v>Coldwell Banker Apex, REALTORS</v>
      </c>
      <c r="M292" s="5">
        <f t="shared" si="17"/>
        <v>0</v>
      </c>
      <c r="N292" s="5">
        <f t="shared" si="18"/>
        <v>0</v>
      </c>
    </row>
    <row r="293" spans="1:14" ht="13.5" customHeight="1" x14ac:dyDescent="0.2">
      <c r="A293" t="s">
        <v>1213</v>
      </c>
      <c r="B293" t="s">
        <v>1842</v>
      </c>
      <c r="C293" t="s">
        <v>109</v>
      </c>
      <c r="D293" t="s">
        <v>1036</v>
      </c>
      <c r="E293" t="s">
        <v>2137</v>
      </c>
      <c r="F293" t="s">
        <v>6</v>
      </c>
      <c r="G293" s="3">
        <v>43476</v>
      </c>
      <c r="H293" s="2">
        <v>159500</v>
      </c>
      <c r="I293" s="12">
        <v>20190037</v>
      </c>
      <c r="J293" s="5">
        <v>1</v>
      </c>
      <c r="K293" s="5">
        <f t="shared" si="19"/>
        <v>1</v>
      </c>
      <c r="L293" s="56" t="str">
        <f t="shared" si="16"/>
        <v>Coldwell Banker Apex, REALTORS</v>
      </c>
      <c r="M293" s="5">
        <f t="shared" si="17"/>
        <v>0</v>
      </c>
      <c r="N293" s="5">
        <f t="shared" si="18"/>
        <v>0</v>
      </c>
    </row>
    <row r="294" spans="1:14" ht="13.5" customHeight="1" x14ac:dyDescent="0.2">
      <c r="A294" t="s">
        <v>2065</v>
      </c>
      <c r="B294" t="s">
        <v>1842</v>
      </c>
      <c r="C294" t="s">
        <v>307</v>
      </c>
      <c r="D294" t="s">
        <v>1036</v>
      </c>
      <c r="E294" t="s">
        <v>2693</v>
      </c>
      <c r="F294" t="s">
        <v>1249</v>
      </c>
      <c r="G294" s="3">
        <v>43549</v>
      </c>
      <c r="H294" s="2">
        <v>324900</v>
      </c>
      <c r="I294" s="12" t="s">
        <v>838</v>
      </c>
      <c r="J294" s="5">
        <v>1</v>
      </c>
      <c r="K294" s="5">
        <f t="shared" si="19"/>
        <v>0</v>
      </c>
      <c r="L294" s="56" t="str">
        <f t="shared" si="16"/>
        <v>Coldwell Banker Apex, REALTORS</v>
      </c>
      <c r="M294" s="5">
        <f t="shared" si="17"/>
        <v>0</v>
      </c>
      <c r="N294" s="5">
        <f t="shared" si="18"/>
        <v>0</v>
      </c>
    </row>
    <row r="295" spans="1:14" ht="13.5" customHeight="1" x14ac:dyDescent="0.2">
      <c r="A295" t="s">
        <v>2066</v>
      </c>
      <c r="B295" t="s">
        <v>1842</v>
      </c>
      <c r="C295" t="s">
        <v>955</v>
      </c>
      <c r="D295" t="s">
        <v>1036</v>
      </c>
      <c r="E295" t="s">
        <v>2825</v>
      </c>
      <c r="F295" t="s">
        <v>6</v>
      </c>
      <c r="G295" s="3">
        <v>43564</v>
      </c>
      <c r="H295" s="2">
        <v>265000</v>
      </c>
      <c r="I295" s="12">
        <v>20190620</v>
      </c>
      <c r="J295" s="5">
        <v>1</v>
      </c>
      <c r="K295" s="5">
        <f t="shared" si="19"/>
        <v>1</v>
      </c>
      <c r="L295" s="56" t="str">
        <f t="shared" si="16"/>
        <v>Coldwell Banker Apex, REALTORS</v>
      </c>
      <c r="M295" s="5">
        <f t="shared" si="17"/>
        <v>0</v>
      </c>
      <c r="N295" s="5">
        <f t="shared" si="18"/>
        <v>0</v>
      </c>
    </row>
    <row r="296" spans="1:14" ht="13.5" customHeight="1" x14ac:dyDescent="0.2">
      <c r="A296" t="s">
        <v>1897</v>
      </c>
      <c r="B296" t="s">
        <v>1842</v>
      </c>
      <c r="C296" t="s">
        <v>529</v>
      </c>
      <c r="D296" t="s">
        <v>1036</v>
      </c>
      <c r="E296" t="s">
        <v>2392</v>
      </c>
      <c r="F296" t="s">
        <v>6</v>
      </c>
      <c r="G296" s="3">
        <v>43515</v>
      </c>
      <c r="H296" s="2">
        <v>82000</v>
      </c>
      <c r="I296" s="12">
        <v>20190124</v>
      </c>
      <c r="J296" s="5">
        <v>1</v>
      </c>
      <c r="K296" s="5">
        <f t="shared" si="19"/>
        <v>1</v>
      </c>
      <c r="L296" s="56" t="str">
        <f t="shared" si="16"/>
        <v>Coldwell Banker Apex, REALTORS</v>
      </c>
      <c r="M296" s="5">
        <f t="shared" si="17"/>
        <v>0</v>
      </c>
      <c r="N296" s="5">
        <f t="shared" si="18"/>
        <v>0</v>
      </c>
    </row>
    <row r="297" spans="1:14" ht="13.5" customHeight="1" x14ac:dyDescent="0.2">
      <c r="A297" t="s">
        <v>312</v>
      </c>
      <c r="B297" t="s">
        <v>1842</v>
      </c>
      <c r="C297" t="s">
        <v>112</v>
      </c>
      <c r="D297" t="s">
        <v>1036</v>
      </c>
      <c r="E297" t="s">
        <v>2093</v>
      </c>
      <c r="F297" t="s">
        <v>7</v>
      </c>
      <c r="G297" s="3">
        <v>43467</v>
      </c>
      <c r="H297" s="2">
        <v>105000</v>
      </c>
      <c r="I297" s="12">
        <v>20182608</v>
      </c>
      <c r="J297" s="5">
        <v>1</v>
      </c>
      <c r="K297" s="5">
        <f t="shared" si="19"/>
        <v>1</v>
      </c>
      <c r="L297" s="56" t="str">
        <f t="shared" si="16"/>
        <v>Coldwell Banker Apex, REALTORS</v>
      </c>
      <c r="M297" s="5">
        <f t="shared" si="17"/>
        <v>0</v>
      </c>
      <c r="N297" s="5">
        <f t="shared" si="18"/>
        <v>0</v>
      </c>
    </row>
    <row r="298" spans="1:14" ht="13.5" customHeight="1" x14ac:dyDescent="0.2">
      <c r="A298" t="s">
        <v>145</v>
      </c>
      <c r="B298" t="s">
        <v>1842</v>
      </c>
      <c r="C298" t="s">
        <v>2020</v>
      </c>
      <c r="D298" t="s">
        <v>1036</v>
      </c>
      <c r="E298" t="s">
        <v>3359</v>
      </c>
      <c r="F298" t="s">
        <v>7</v>
      </c>
      <c r="G298" s="3">
        <v>43616</v>
      </c>
      <c r="H298" s="2">
        <v>352950</v>
      </c>
      <c r="I298" s="12" t="s">
        <v>838</v>
      </c>
      <c r="J298" s="5">
        <v>1</v>
      </c>
      <c r="K298" s="5">
        <f t="shared" si="19"/>
        <v>0</v>
      </c>
      <c r="L298" s="56" t="str">
        <f t="shared" si="16"/>
        <v>Coldwell Banker Apex, REALTORS</v>
      </c>
      <c r="M298" s="5">
        <f t="shared" si="17"/>
        <v>0</v>
      </c>
      <c r="N298" s="5">
        <f t="shared" si="18"/>
        <v>0</v>
      </c>
    </row>
    <row r="299" spans="1:14" ht="13.5" customHeight="1" x14ac:dyDescent="0.2">
      <c r="A299" t="s">
        <v>1398</v>
      </c>
      <c r="B299" t="s">
        <v>1842</v>
      </c>
      <c r="C299" t="s">
        <v>719</v>
      </c>
      <c r="D299" t="s">
        <v>1036</v>
      </c>
      <c r="E299" t="s">
        <v>2169</v>
      </c>
      <c r="F299" t="s">
        <v>1249</v>
      </c>
      <c r="G299" s="3">
        <v>43482</v>
      </c>
      <c r="H299" s="2">
        <v>199900</v>
      </c>
      <c r="I299" s="12" t="s">
        <v>838</v>
      </c>
      <c r="J299" s="5">
        <v>1</v>
      </c>
      <c r="K299" s="5">
        <f t="shared" si="19"/>
        <v>0</v>
      </c>
      <c r="L299" s="56" t="str">
        <f t="shared" si="16"/>
        <v>Coldwell Banker Apex, REALTORS</v>
      </c>
      <c r="M299" s="5">
        <f t="shared" si="17"/>
        <v>0</v>
      </c>
      <c r="N299" s="5">
        <f t="shared" si="18"/>
        <v>0</v>
      </c>
    </row>
    <row r="300" spans="1:14" ht="13.5" customHeight="1" x14ac:dyDescent="0.2">
      <c r="A300" t="s">
        <v>1401</v>
      </c>
      <c r="B300" t="s">
        <v>1842</v>
      </c>
      <c r="C300" t="s">
        <v>793</v>
      </c>
      <c r="D300" t="s">
        <v>1036</v>
      </c>
      <c r="E300" t="s">
        <v>3023</v>
      </c>
      <c r="F300" t="s">
        <v>216</v>
      </c>
      <c r="G300" s="3">
        <v>43585</v>
      </c>
      <c r="H300" s="2">
        <v>218500</v>
      </c>
      <c r="I300" s="12" t="s">
        <v>838</v>
      </c>
      <c r="J300" s="5">
        <v>1</v>
      </c>
      <c r="K300" s="5">
        <f t="shared" si="19"/>
        <v>0</v>
      </c>
      <c r="L300" s="56" t="str">
        <f t="shared" si="16"/>
        <v>Coldwell Banker Apex, REALTORS</v>
      </c>
      <c r="M300" s="5">
        <f t="shared" si="17"/>
        <v>0</v>
      </c>
      <c r="N300" s="5">
        <f t="shared" si="18"/>
        <v>0</v>
      </c>
    </row>
    <row r="301" spans="1:14" ht="13.5" customHeight="1" x14ac:dyDescent="0.2">
      <c r="A301" t="s">
        <v>1884</v>
      </c>
      <c r="B301" t="s">
        <v>1842</v>
      </c>
      <c r="C301" t="s">
        <v>719</v>
      </c>
      <c r="D301" t="s">
        <v>1036</v>
      </c>
      <c r="E301" t="s">
        <v>2457</v>
      </c>
      <c r="F301" t="s">
        <v>6</v>
      </c>
      <c r="G301" s="3">
        <v>43524</v>
      </c>
      <c r="H301" s="2">
        <v>96000</v>
      </c>
      <c r="I301" s="12" t="s">
        <v>838</v>
      </c>
      <c r="J301" s="5">
        <v>1</v>
      </c>
      <c r="K301" s="5">
        <f t="shared" si="19"/>
        <v>0</v>
      </c>
      <c r="L301" s="56" t="str">
        <f t="shared" si="16"/>
        <v>Coldwell Banker Apex, REALTORS</v>
      </c>
      <c r="M301" s="5">
        <f t="shared" si="17"/>
        <v>0</v>
      </c>
      <c r="N301" s="5">
        <f t="shared" si="18"/>
        <v>0</v>
      </c>
    </row>
    <row r="302" spans="1:14" ht="13.5" customHeight="1" x14ac:dyDescent="0.2">
      <c r="A302" t="s">
        <v>1884</v>
      </c>
      <c r="B302" t="s">
        <v>1842</v>
      </c>
      <c r="C302" t="s">
        <v>218</v>
      </c>
      <c r="D302" t="s">
        <v>1036</v>
      </c>
      <c r="E302" t="s">
        <v>2361</v>
      </c>
      <c r="F302" t="s">
        <v>6</v>
      </c>
      <c r="G302" s="3">
        <v>43510</v>
      </c>
      <c r="H302" s="2">
        <v>77000</v>
      </c>
      <c r="I302" s="12" t="s">
        <v>838</v>
      </c>
      <c r="J302" s="5">
        <v>1</v>
      </c>
      <c r="K302" s="5">
        <f t="shared" si="19"/>
        <v>0</v>
      </c>
      <c r="L302" s="56" t="str">
        <f t="shared" si="16"/>
        <v>Coldwell Banker Apex, REALTORS</v>
      </c>
      <c r="M302" s="5">
        <f t="shared" si="17"/>
        <v>0</v>
      </c>
      <c r="N302" s="5">
        <f t="shared" si="18"/>
        <v>0</v>
      </c>
    </row>
    <row r="303" spans="1:14" ht="13.5" customHeight="1" x14ac:dyDescent="0.2">
      <c r="A303" t="s">
        <v>692</v>
      </c>
      <c r="B303" t="s">
        <v>1842</v>
      </c>
      <c r="C303" t="s">
        <v>545</v>
      </c>
      <c r="D303" t="s">
        <v>1036</v>
      </c>
      <c r="E303" t="s">
        <v>2542</v>
      </c>
      <c r="F303" t="s">
        <v>6</v>
      </c>
      <c r="G303" s="3">
        <v>43531</v>
      </c>
      <c r="H303" s="2">
        <v>180000</v>
      </c>
      <c r="I303" s="12">
        <v>20190258</v>
      </c>
      <c r="J303" s="5">
        <v>1</v>
      </c>
      <c r="K303" s="5">
        <f t="shared" si="19"/>
        <v>1</v>
      </c>
      <c r="L303" s="56" t="str">
        <f t="shared" si="16"/>
        <v>Coldwell Banker Apex, REALTORS</v>
      </c>
      <c r="M303" s="5">
        <f t="shared" si="17"/>
        <v>0</v>
      </c>
      <c r="N303" s="5">
        <f t="shared" si="18"/>
        <v>0</v>
      </c>
    </row>
    <row r="304" spans="1:14" ht="13.5" customHeight="1" x14ac:dyDescent="0.2">
      <c r="A304" t="s">
        <v>19</v>
      </c>
      <c r="B304" t="s">
        <v>1842</v>
      </c>
      <c r="C304" t="s">
        <v>1298</v>
      </c>
      <c r="D304" t="s">
        <v>1036</v>
      </c>
      <c r="E304" t="s">
        <v>2177</v>
      </c>
      <c r="F304" t="s">
        <v>6</v>
      </c>
      <c r="G304" s="3">
        <v>43483</v>
      </c>
      <c r="H304" s="2">
        <v>237500</v>
      </c>
      <c r="I304" s="12" t="s">
        <v>838</v>
      </c>
      <c r="J304" s="5">
        <v>1</v>
      </c>
      <c r="K304" s="5">
        <f t="shared" si="19"/>
        <v>0</v>
      </c>
      <c r="L304" s="56" t="str">
        <f t="shared" si="16"/>
        <v>Coldwell Banker Apex, REALTORS</v>
      </c>
      <c r="M304" s="5">
        <f t="shared" si="17"/>
        <v>0</v>
      </c>
      <c r="N304" s="5">
        <f t="shared" si="18"/>
        <v>0</v>
      </c>
    </row>
    <row r="305" spans="1:14" ht="13.5" customHeight="1" x14ac:dyDescent="0.2">
      <c r="A305" t="s">
        <v>2103</v>
      </c>
      <c r="B305" t="s">
        <v>1842</v>
      </c>
      <c r="C305" t="s">
        <v>1298</v>
      </c>
      <c r="D305" t="s">
        <v>1036</v>
      </c>
      <c r="E305" t="s">
        <v>2110</v>
      </c>
      <c r="F305" t="s">
        <v>6</v>
      </c>
      <c r="G305" s="3">
        <v>43469</v>
      </c>
      <c r="H305" s="2">
        <v>235000</v>
      </c>
      <c r="I305" s="12">
        <v>20182543</v>
      </c>
      <c r="J305" s="5">
        <v>1</v>
      </c>
      <c r="K305" s="5">
        <f t="shared" si="19"/>
        <v>1</v>
      </c>
      <c r="L305" s="56" t="str">
        <f t="shared" si="16"/>
        <v>Coldwell Banker Apex, REALTORS</v>
      </c>
      <c r="M305" s="5">
        <f t="shared" si="17"/>
        <v>0</v>
      </c>
      <c r="N305" s="5">
        <f t="shared" si="18"/>
        <v>0</v>
      </c>
    </row>
    <row r="306" spans="1:14" ht="13.5" customHeight="1" x14ac:dyDescent="0.2">
      <c r="A306" t="s">
        <v>145</v>
      </c>
      <c r="B306" t="s">
        <v>1842</v>
      </c>
      <c r="C306" t="s">
        <v>524</v>
      </c>
      <c r="D306" t="s">
        <v>1066</v>
      </c>
      <c r="E306" t="s">
        <v>2959</v>
      </c>
      <c r="F306" t="s">
        <v>1126</v>
      </c>
      <c r="G306" s="3">
        <v>43580</v>
      </c>
      <c r="H306" s="2">
        <v>232000</v>
      </c>
      <c r="I306" s="12" t="s">
        <v>838</v>
      </c>
      <c r="J306" s="5">
        <v>1</v>
      </c>
      <c r="K306" s="5">
        <f t="shared" si="19"/>
        <v>0</v>
      </c>
      <c r="L306" s="56" t="str">
        <f>IF(B306="",#REF!,B306)</f>
        <v>Coldwell Banker Apex, REALTORS</v>
      </c>
      <c r="M306" s="5">
        <f t="shared" si="17"/>
        <v>0</v>
      </c>
      <c r="N306" s="5">
        <f t="shared" si="18"/>
        <v>0</v>
      </c>
    </row>
    <row r="307" spans="1:14" ht="13.5" customHeight="1" x14ac:dyDescent="0.2">
      <c r="A307" t="s">
        <v>894</v>
      </c>
      <c r="B307" t="s">
        <v>1842</v>
      </c>
      <c r="C307" t="s">
        <v>2072</v>
      </c>
      <c r="D307" t="s">
        <v>1858</v>
      </c>
      <c r="E307" t="s">
        <v>2602</v>
      </c>
      <c r="F307" t="s">
        <v>6</v>
      </c>
      <c r="G307" s="3">
        <v>43538</v>
      </c>
      <c r="H307" s="2">
        <v>365000</v>
      </c>
      <c r="I307" s="12">
        <v>20190215</v>
      </c>
      <c r="J307" s="5">
        <v>1</v>
      </c>
      <c r="K307" s="5">
        <f t="shared" si="19"/>
        <v>1</v>
      </c>
      <c r="L307" s="56" t="str">
        <f>IF(B307="",#REF!,B307)</f>
        <v>Coldwell Banker Apex, REALTORS</v>
      </c>
      <c r="M307" s="5">
        <f t="shared" si="17"/>
        <v>0</v>
      </c>
      <c r="N307" s="5">
        <f t="shared" si="18"/>
        <v>0</v>
      </c>
    </row>
    <row r="308" spans="1:14" ht="13.5" customHeight="1" x14ac:dyDescent="0.2">
      <c r="A308" t="s">
        <v>2655</v>
      </c>
      <c r="B308" t="s">
        <v>1842</v>
      </c>
      <c r="C308" t="s">
        <v>26</v>
      </c>
      <c r="D308" t="s">
        <v>1858</v>
      </c>
      <c r="E308" t="s">
        <v>2879</v>
      </c>
      <c r="F308" t="s">
        <v>123</v>
      </c>
      <c r="G308" s="3">
        <v>43570</v>
      </c>
      <c r="H308" s="2">
        <v>135000</v>
      </c>
      <c r="I308" s="12">
        <v>20190536</v>
      </c>
      <c r="J308" s="5">
        <v>1</v>
      </c>
      <c r="K308" s="5">
        <f t="shared" si="19"/>
        <v>1</v>
      </c>
      <c r="L308" s="56" t="str">
        <f t="shared" si="16"/>
        <v>Coldwell Banker Apex, REALTORS</v>
      </c>
      <c r="M308" s="5">
        <f t="shared" si="17"/>
        <v>0</v>
      </c>
      <c r="N308" s="5">
        <f t="shared" si="18"/>
        <v>0</v>
      </c>
    </row>
    <row r="309" spans="1:14" ht="13.5" customHeight="1" x14ac:dyDescent="0.2">
      <c r="A309" t="s">
        <v>186</v>
      </c>
      <c r="B309" t="s">
        <v>1842</v>
      </c>
      <c r="C309" t="s">
        <v>1634</v>
      </c>
      <c r="D309" t="s">
        <v>368</v>
      </c>
      <c r="E309" t="s">
        <v>2836</v>
      </c>
      <c r="F309" t="s">
        <v>534</v>
      </c>
      <c r="G309" s="3">
        <v>43565</v>
      </c>
      <c r="H309" s="2">
        <v>200000</v>
      </c>
      <c r="I309" s="12">
        <v>20190397</v>
      </c>
      <c r="J309" s="5">
        <v>1</v>
      </c>
      <c r="K309" s="5">
        <f t="shared" si="19"/>
        <v>1</v>
      </c>
      <c r="L309" s="56" t="str">
        <f t="shared" si="16"/>
        <v>Coldwell Banker Apex, REALTORS</v>
      </c>
      <c r="M309" s="5">
        <f t="shared" si="17"/>
        <v>0</v>
      </c>
      <c r="N309" s="5">
        <f t="shared" si="18"/>
        <v>0</v>
      </c>
    </row>
    <row r="310" spans="1:14" ht="13.5" customHeight="1" x14ac:dyDescent="0.2">
      <c r="A310" t="s">
        <v>2066</v>
      </c>
      <c r="B310" t="s">
        <v>1842</v>
      </c>
      <c r="C310" t="s">
        <v>1826</v>
      </c>
      <c r="D310" t="s">
        <v>1734</v>
      </c>
      <c r="E310" t="s">
        <v>2237</v>
      </c>
      <c r="F310" t="s">
        <v>6</v>
      </c>
      <c r="G310" s="3">
        <v>43494</v>
      </c>
      <c r="H310" s="2">
        <v>172000</v>
      </c>
      <c r="I310" s="12">
        <v>20190085</v>
      </c>
      <c r="J310" s="5">
        <v>1</v>
      </c>
      <c r="K310" s="5">
        <f t="shared" si="19"/>
        <v>1</v>
      </c>
      <c r="L310" s="56" t="str">
        <f t="shared" si="16"/>
        <v>Coldwell Banker Apex, REALTORS</v>
      </c>
      <c r="M310" s="5">
        <f t="shared" si="17"/>
        <v>0</v>
      </c>
      <c r="N310" s="5">
        <f t="shared" si="18"/>
        <v>0</v>
      </c>
    </row>
    <row r="311" spans="1:14" ht="13.5" customHeight="1" x14ac:dyDescent="0.2">
      <c r="A311" t="s">
        <v>2066</v>
      </c>
      <c r="B311" t="s">
        <v>1842</v>
      </c>
      <c r="C311" t="s">
        <v>1544</v>
      </c>
      <c r="D311" t="s">
        <v>1734</v>
      </c>
      <c r="E311" t="s">
        <v>2367</v>
      </c>
      <c r="F311" t="s">
        <v>6</v>
      </c>
      <c r="G311" s="3">
        <v>43511</v>
      </c>
      <c r="H311" s="2">
        <v>203500</v>
      </c>
      <c r="I311" s="12">
        <v>20190070</v>
      </c>
      <c r="J311" s="5">
        <v>1</v>
      </c>
      <c r="K311" s="5">
        <f t="shared" si="19"/>
        <v>1</v>
      </c>
      <c r="L311" s="56" t="str">
        <f t="shared" si="16"/>
        <v>Coldwell Banker Apex, REALTORS</v>
      </c>
      <c r="M311" s="5">
        <f t="shared" si="17"/>
        <v>0</v>
      </c>
      <c r="N311" s="5">
        <f t="shared" si="18"/>
        <v>0</v>
      </c>
    </row>
    <row r="312" spans="1:14" ht="13.5" customHeight="1" x14ac:dyDescent="0.2">
      <c r="A312" t="s">
        <v>3074</v>
      </c>
      <c r="B312" t="s">
        <v>1842</v>
      </c>
      <c r="C312" t="s">
        <v>1712</v>
      </c>
      <c r="D312" t="s">
        <v>1734</v>
      </c>
      <c r="E312" t="s">
        <v>3075</v>
      </c>
      <c r="F312" t="s">
        <v>1249</v>
      </c>
      <c r="G312" s="3">
        <v>43591</v>
      </c>
      <c r="H312" s="2">
        <v>232000</v>
      </c>
      <c r="I312" s="12">
        <v>20190698</v>
      </c>
      <c r="J312" s="5">
        <v>1</v>
      </c>
      <c r="K312" s="5">
        <f t="shared" si="19"/>
        <v>1</v>
      </c>
      <c r="L312" s="56" t="str">
        <f t="shared" si="16"/>
        <v>Coldwell Banker Apex, REALTORS</v>
      </c>
      <c r="M312" s="5">
        <f t="shared" si="17"/>
        <v>0</v>
      </c>
      <c r="N312" s="5">
        <f t="shared" si="18"/>
        <v>0</v>
      </c>
    </row>
    <row r="313" spans="1:14" ht="13.5" customHeight="1" x14ac:dyDescent="0.2">
      <c r="A313" t="s">
        <v>758</v>
      </c>
      <c r="B313" t="s">
        <v>1842</v>
      </c>
      <c r="C313" t="s">
        <v>1712</v>
      </c>
      <c r="D313" t="s">
        <v>1734</v>
      </c>
      <c r="E313" t="s">
        <v>2365</v>
      </c>
      <c r="F313" t="s">
        <v>216</v>
      </c>
      <c r="G313" s="3">
        <v>43511</v>
      </c>
      <c r="H313" s="2">
        <v>250000</v>
      </c>
      <c r="I313" s="12" t="s">
        <v>838</v>
      </c>
      <c r="J313" s="5">
        <v>1</v>
      </c>
      <c r="K313" s="5">
        <f t="shared" si="19"/>
        <v>0</v>
      </c>
      <c r="L313" s="56" t="str">
        <f t="shared" ref="L313:L370" si="20">IF(B313="",B312,B313)</f>
        <v>Coldwell Banker Apex, REALTORS</v>
      </c>
      <c r="M313" s="5">
        <f t="shared" si="17"/>
        <v>0</v>
      </c>
      <c r="N313" s="5">
        <f t="shared" si="18"/>
        <v>0</v>
      </c>
    </row>
    <row r="314" spans="1:14" ht="13.5" customHeight="1" x14ac:dyDescent="0.2">
      <c r="A314" t="s">
        <v>152</v>
      </c>
      <c r="B314" t="s">
        <v>1842</v>
      </c>
      <c r="C314" t="s">
        <v>203</v>
      </c>
      <c r="D314" t="s">
        <v>1974</v>
      </c>
      <c r="E314" t="s">
        <v>2282</v>
      </c>
      <c r="F314" t="s">
        <v>6</v>
      </c>
      <c r="G314" s="3">
        <v>43497</v>
      </c>
      <c r="H314" s="2">
        <v>185000</v>
      </c>
      <c r="I314" s="12">
        <v>20182857</v>
      </c>
      <c r="J314" s="5">
        <v>1</v>
      </c>
      <c r="K314" s="5">
        <f t="shared" si="19"/>
        <v>1</v>
      </c>
      <c r="L314" s="56" t="str">
        <f t="shared" si="20"/>
        <v>Coldwell Banker Apex, REALTORS</v>
      </c>
      <c r="M314" s="5">
        <f t="shared" si="17"/>
        <v>0</v>
      </c>
      <c r="N314" s="5">
        <f t="shared" si="18"/>
        <v>0</v>
      </c>
    </row>
    <row r="315" spans="1:14" ht="13.5" customHeight="1" x14ac:dyDescent="0.2">
      <c r="A315" t="s">
        <v>894</v>
      </c>
      <c r="B315" t="s">
        <v>1842</v>
      </c>
      <c r="C315" t="s">
        <v>1702</v>
      </c>
      <c r="D315" t="s">
        <v>1535</v>
      </c>
      <c r="E315" t="s">
        <v>2173</v>
      </c>
      <c r="F315" t="s">
        <v>1249</v>
      </c>
      <c r="G315" s="3">
        <v>43600</v>
      </c>
      <c r="H315" s="2">
        <v>209000</v>
      </c>
      <c r="I315" s="12">
        <v>20190846</v>
      </c>
      <c r="J315" s="5">
        <v>1</v>
      </c>
      <c r="K315" s="5">
        <f t="shared" si="19"/>
        <v>1</v>
      </c>
      <c r="L315" s="56" t="str">
        <f t="shared" si="20"/>
        <v>Coldwell Banker Apex, REALTORS</v>
      </c>
      <c r="M315" s="5">
        <f t="shared" si="17"/>
        <v>0</v>
      </c>
      <c r="N315" s="5">
        <f t="shared" si="18"/>
        <v>0</v>
      </c>
    </row>
    <row r="316" spans="1:14" ht="13.5" customHeight="1" x14ac:dyDescent="0.2">
      <c r="A316" t="s">
        <v>1928</v>
      </c>
      <c r="B316" t="s">
        <v>1842</v>
      </c>
      <c r="C316" t="s">
        <v>1632</v>
      </c>
      <c r="D316" t="s">
        <v>1535</v>
      </c>
      <c r="E316" t="s">
        <v>825</v>
      </c>
      <c r="F316" t="s">
        <v>6</v>
      </c>
      <c r="G316" s="3">
        <v>43573</v>
      </c>
      <c r="H316" s="2">
        <v>155000</v>
      </c>
      <c r="I316" s="12" t="s">
        <v>838</v>
      </c>
      <c r="J316" s="5">
        <v>1</v>
      </c>
      <c r="K316" s="5">
        <f t="shared" si="19"/>
        <v>0</v>
      </c>
      <c r="L316" s="56" t="str">
        <f t="shared" si="20"/>
        <v>Coldwell Banker Apex, REALTORS</v>
      </c>
      <c r="M316" s="5">
        <f t="shared" si="17"/>
        <v>0</v>
      </c>
      <c r="N316" s="5">
        <f t="shared" si="18"/>
        <v>0</v>
      </c>
    </row>
    <row r="317" spans="1:14" ht="13.5" customHeight="1" x14ac:dyDescent="0.2">
      <c r="A317" t="s">
        <v>722</v>
      </c>
      <c r="B317" t="s">
        <v>1842</v>
      </c>
      <c r="C317" t="s">
        <v>1702</v>
      </c>
      <c r="D317" t="s">
        <v>1535</v>
      </c>
      <c r="E317" t="s">
        <v>2571</v>
      </c>
      <c r="F317" t="s">
        <v>6</v>
      </c>
      <c r="G317" s="3">
        <v>43535</v>
      </c>
      <c r="H317" s="2">
        <v>310000</v>
      </c>
      <c r="I317" s="12">
        <v>20190363</v>
      </c>
      <c r="J317" s="5">
        <v>1</v>
      </c>
      <c r="K317" s="5">
        <f t="shared" si="19"/>
        <v>1</v>
      </c>
      <c r="L317" s="56" t="str">
        <f t="shared" si="20"/>
        <v>Coldwell Banker Apex, REALTORS</v>
      </c>
      <c r="M317" s="5">
        <f t="shared" si="17"/>
        <v>0</v>
      </c>
      <c r="N317" s="5">
        <f t="shared" si="18"/>
        <v>0</v>
      </c>
    </row>
    <row r="318" spans="1:14" ht="13.5" customHeight="1" x14ac:dyDescent="0.2">
      <c r="A318" t="s">
        <v>1850</v>
      </c>
      <c r="B318" t="s">
        <v>1842</v>
      </c>
      <c r="C318" t="s">
        <v>2055</v>
      </c>
      <c r="D318" t="s">
        <v>1535</v>
      </c>
      <c r="E318" t="s">
        <v>3221</v>
      </c>
      <c r="F318" t="s">
        <v>6</v>
      </c>
      <c r="G318" s="3">
        <v>43605</v>
      </c>
      <c r="H318" s="2">
        <v>440000</v>
      </c>
      <c r="I318" s="12">
        <v>20191023</v>
      </c>
      <c r="J318" s="5">
        <v>1</v>
      </c>
      <c r="K318" s="5">
        <f t="shared" si="19"/>
        <v>1</v>
      </c>
      <c r="L318" s="56" t="str">
        <f t="shared" si="20"/>
        <v>Coldwell Banker Apex, REALTORS</v>
      </c>
      <c r="M318" s="5">
        <f t="shared" si="17"/>
        <v>0</v>
      </c>
      <c r="N318" s="5">
        <f t="shared" si="18"/>
        <v>0</v>
      </c>
    </row>
    <row r="319" spans="1:14" ht="13.5" customHeight="1" x14ac:dyDescent="0.2">
      <c r="A319" t="s">
        <v>764</v>
      </c>
      <c r="B319" t="s">
        <v>1842</v>
      </c>
      <c r="C319" t="s">
        <v>18</v>
      </c>
      <c r="D319" t="s">
        <v>1535</v>
      </c>
      <c r="E319" t="s">
        <v>3097</v>
      </c>
      <c r="F319" t="s">
        <v>6</v>
      </c>
      <c r="G319" s="3">
        <v>43593</v>
      </c>
      <c r="H319" s="2">
        <v>673000</v>
      </c>
      <c r="I319" s="12">
        <v>20190708</v>
      </c>
      <c r="J319" s="5">
        <v>1</v>
      </c>
      <c r="K319" s="5">
        <f t="shared" si="19"/>
        <v>1</v>
      </c>
      <c r="L319" s="56" t="str">
        <f t="shared" si="20"/>
        <v>Coldwell Banker Apex, REALTORS</v>
      </c>
      <c r="M319" s="5">
        <f t="shared" si="17"/>
        <v>0</v>
      </c>
      <c r="N319" s="5">
        <f t="shared" si="18"/>
        <v>0</v>
      </c>
    </row>
    <row r="320" spans="1:14" ht="13.5" customHeight="1" x14ac:dyDescent="0.2">
      <c r="A320" t="s">
        <v>2066</v>
      </c>
      <c r="B320" t="s">
        <v>1842</v>
      </c>
      <c r="C320" t="s">
        <v>1702</v>
      </c>
      <c r="D320" t="s">
        <v>1535</v>
      </c>
      <c r="E320" t="s">
        <v>3127</v>
      </c>
      <c r="F320" t="s">
        <v>6</v>
      </c>
      <c r="G320" s="3">
        <v>43595</v>
      </c>
      <c r="H320" s="2">
        <v>191750</v>
      </c>
      <c r="I320" s="12">
        <v>20190632</v>
      </c>
      <c r="J320" s="5">
        <v>1</v>
      </c>
      <c r="K320" s="5">
        <f t="shared" si="19"/>
        <v>1</v>
      </c>
      <c r="L320" s="56" t="str">
        <f t="shared" si="20"/>
        <v>Coldwell Banker Apex, REALTORS</v>
      </c>
      <c r="M320" s="5">
        <f t="shared" si="17"/>
        <v>0</v>
      </c>
      <c r="N320" s="5">
        <f t="shared" si="18"/>
        <v>0</v>
      </c>
    </row>
    <row r="321" spans="1:14" ht="13.5" customHeight="1" x14ac:dyDescent="0.2">
      <c r="A321" t="s">
        <v>145</v>
      </c>
      <c r="B321" t="s">
        <v>1842</v>
      </c>
      <c r="C321" t="s">
        <v>1269</v>
      </c>
      <c r="D321" t="s">
        <v>1535</v>
      </c>
      <c r="E321" t="s">
        <v>2448</v>
      </c>
      <c r="F321" t="s">
        <v>123</v>
      </c>
      <c r="G321" s="3">
        <v>43523</v>
      </c>
      <c r="H321" s="2">
        <v>185000</v>
      </c>
      <c r="I321" s="12">
        <v>20190217</v>
      </c>
      <c r="J321" s="5">
        <v>1</v>
      </c>
      <c r="K321" s="5">
        <f t="shared" si="19"/>
        <v>1</v>
      </c>
      <c r="L321" s="56" t="str">
        <f t="shared" si="20"/>
        <v>Coldwell Banker Apex, REALTORS</v>
      </c>
      <c r="M321" s="5">
        <f t="shared" si="17"/>
        <v>0</v>
      </c>
      <c r="N321" s="5">
        <f t="shared" si="18"/>
        <v>0</v>
      </c>
    </row>
    <row r="322" spans="1:14" ht="13.5" customHeight="1" x14ac:dyDescent="0.2">
      <c r="A322" t="s">
        <v>566</v>
      </c>
      <c r="B322" t="s">
        <v>1842</v>
      </c>
      <c r="C322" t="s">
        <v>574</v>
      </c>
      <c r="D322" t="s">
        <v>1535</v>
      </c>
      <c r="E322" t="s">
        <v>2766</v>
      </c>
      <c r="F322" t="s">
        <v>216</v>
      </c>
      <c r="G322" s="3">
        <v>43557</v>
      </c>
      <c r="H322" s="2">
        <v>225500</v>
      </c>
      <c r="I322" s="12">
        <v>20190416</v>
      </c>
      <c r="J322" s="5">
        <v>1</v>
      </c>
      <c r="K322" s="5">
        <f t="shared" si="19"/>
        <v>1</v>
      </c>
      <c r="L322" s="56" t="str">
        <f t="shared" si="20"/>
        <v>Coldwell Banker Apex, REALTORS</v>
      </c>
      <c r="M322" s="5">
        <f t="shared" si="17"/>
        <v>0</v>
      </c>
      <c r="N322" s="5">
        <f t="shared" si="18"/>
        <v>0</v>
      </c>
    </row>
    <row r="323" spans="1:14" ht="13.5" customHeight="1" x14ac:dyDescent="0.2">
      <c r="A323" t="s">
        <v>566</v>
      </c>
      <c r="B323" t="s">
        <v>1842</v>
      </c>
      <c r="C323" t="s">
        <v>1882</v>
      </c>
      <c r="D323" t="s">
        <v>1535</v>
      </c>
      <c r="E323" t="s">
        <v>2181</v>
      </c>
      <c r="F323" t="s">
        <v>6</v>
      </c>
      <c r="G323" s="3">
        <v>43483</v>
      </c>
      <c r="H323" s="2">
        <v>297500</v>
      </c>
      <c r="I323" s="12">
        <v>20182729</v>
      </c>
      <c r="J323" s="5">
        <v>1</v>
      </c>
      <c r="K323" s="5">
        <f t="shared" si="19"/>
        <v>1</v>
      </c>
      <c r="L323" s="56" t="str">
        <f t="shared" si="20"/>
        <v>Coldwell Banker Apex, REALTORS</v>
      </c>
      <c r="M323" s="5">
        <f t="shared" si="17"/>
        <v>0</v>
      </c>
      <c r="N323" s="5">
        <f t="shared" si="18"/>
        <v>0</v>
      </c>
    </row>
    <row r="324" spans="1:14" ht="13.5" customHeight="1" x14ac:dyDescent="0.2">
      <c r="A324" t="s">
        <v>566</v>
      </c>
      <c r="B324" t="s">
        <v>1842</v>
      </c>
      <c r="C324" t="s">
        <v>983</v>
      </c>
      <c r="D324" t="s">
        <v>1535</v>
      </c>
      <c r="E324" t="s">
        <v>3271</v>
      </c>
      <c r="F324" t="s">
        <v>6</v>
      </c>
      <c r="G324" s="3">
        <v>43609</v>
      </c>
      <c r="H324" s="2">
        <v>235500</v>
      </c>
      <c r="I324" s="12">
        <v>20190820</v>
      </c>
      <c r="J324" s="5">
        <v>1</v>
      </c>
      <c r="K324" s="5">
        <f t="shared" si="19"/>
        <v>1</v>
      </c>
      <c r="L324" s="56" t="str">
        <f t="shared" si="20"/>
        <v>Coldwell Banker Apex, REALTORS</v>
      </c>
      <c r="M324" s="5">
        <f t="shared" ref="M324:M387" si="21">IF(B324=D324,1,0)</f>
        <v>0</v>
      </c>
      <c r="N324" s="5">
        <f t="shared" ref="N324:N387" si="22">+IF(M324=1,K324,0)</f>
        <v>0</v>
      </c>
    </row>
    <row r="325" spans="1:14" ht="13.5" customHeight="1" x14ac:dyDescent="0.2">
      <c r="A325" t="s">
        <v>1400</v>
      </c>
      <c r="B325" t="s">
        <v>1842</v>
      </c>
      <c r="C325" t="s">
        <v>1880</v>
      </c>
      <c r="D325" t="s">
        <v>126</v>
      </c>
      <c r="E325" t="s">
        <v>2576</v>
      </c>
      <c r="F325" t="s">
        <v>6</v>
      </c>
      <c r="G325" s="3">
        <v>43535</v>
      </c>
      <c r="H325" s="2">
        <v>117250</v>
      </c>
      <c r="I325" s="12">
        <v>20190139</v>
      </c>
      <c r="J325" s="5">
        <v>1</v>
      </c>
      <c r="K325" s="5">
        <f t="shared" ref="K325:K388" si="23">IF(I325="did not close",0,IF(I325="",0,1))</f>
        <v>1</v>
      </c>
      <c r="L325" s="56" t="str">
        <f t="shared" si="20"/>
        <v>Coldwell Banker Apex, REALTORS</v>
      </c>
      <c r="M325" s="5">
        <f t="shared" si="21"/>
        <v>0</v>
      </c>
      <c r="N325" s="5">
        <f t="shared" si="22"/>
        <v>0</v>
      </c>
    </row>
    <row r="326" spans="1:14" ht="13.5" customHeight="1" x14ac:dyDescent="0.2">
      <c r="A326" t="s">
        <v>1884</v>
      </c>
      <c r="B326" t="s">
        <v>1842</v>
      </c>
      <c r="C326" t="s">
        <v>153</v>
      </c>
      <c r="D326" t="s">
        <v>197</v>
      </c>
      <c r="E326" t="s">
        <v>3290</v>
      </c>
      <c r="F326" t="s">
        <v>6</v>
      </c>
      <c r="G326" s="3">
        <v>43613</v>
      </c>
      <c r="H326" s="2">
        <v>103000</v>
      </c>
      <c r="I326" s="12" t="s">
        <v>838</v>
      </c>
      <c r="J326" s="5">
        <v>1</v>
      </c>
      <c r="K326" s="5">
        <f t="shared" si="23"/>
        <v>0</v>
      </c>
      <c r="L326" s="56" t="str">
        <f t="shared" si="20"/>
        <v>Coldwell Banker Apex, REALTORS</v>
      </c>
      <c r="M326" s="5">
        <f t="shared" si="21"/>
        <v>0</v>
      </c>
      <c r="N326" s="5">
        <f t="shared" si="22"/>
        <v>0</v>
      </c>
    </row>
    <row r="327" spans="1:14" ht="13.5" customHeight="1" x14ac:dyDescent="0.2">
      <c r="A327" t="s">
        <v>1884</v>
      </c>
      <c r="B327" t="s">
        <v>1842</v>
      </c>
      <c r="C327" t="s">
        <v>290</v>
      </c>
      <c r="D327" t="s">
        <v>116</v>
      </c>
      <c r="E327" t="s">
        <v>2699</v>
      </c>
      <c r="F327" t="s">
        <v>6</v>
      </c>
      <c r="G327" s="3">
        <v>43549</v>
      </c>
      <c r="H327" s="2">
        <v>205000</v>
      </c>
      <c r="I327" s="12" t="s">
        <v>838</v>
      </c>
      <c r="J327" s="5">
        <v>1</v>
      </c>
      <c r="K327" s="5">
        <f t="shared" si="23"/>
        <v>0</v>
      </c>
      <c r="L327" s="56" t="str">
        <f t="shared" si="20"/>
        <v>Coldwell Banker Apex, REALTORS</v>
      </c>
      <c r="M327" s="5">
        <f t="shared" si="21"/>
        <v>0</v>
      </c>
      <c r="N327" s="5">
        <f t="shared" si="22"/>
        <v>0</v>
      </c>
    </row>
    <row r="328" spans="1:14" ht="13.5" customHeight="1" x14ac:dyDescent="0.2">
      <c r="A328" t="s">
        <v>1213</v>
      </c>
      <c r="B328" t="s">
        <v>1842</v>
      </c>
      <c r="C328" t="s">
        <v>1978</v>
      </c>
      <c r="D328" t="s">
        <v>118</v>
      </c>
      <c r="E328" t="s">
        <v>2235</v>
      </c>
      <c r="F328" t="s">
        <v>11</v>
      </c>
      <c r="G328" s="3">
        <v>43494</v>
      </c>
      <c r="H328" s="2">
        <v>160000</v>
      </c>
      <c r="I328" s="12">
        <v>20190022</v>
      </c>
      <c r="J328" s="5">
        <v>1</v>
      </c>
      <c r="K328" s="5">
        <f t="shared" si="23"/>
        <v>1</v>
      </c>
      <c r="L328" s="56" t="str">
        <f t="shared" si="20"/>
        <v>Coldwell Banker Apex, REALTORS</v>
      </c>
      <c r="M328" s="5">
        <f t="shared" si="21"/>
        <v>0</v>
      </c>
      <c r="N328" s="5">
        <f t="shared" si="22"/>
        <v>0</v>
      </c>
    </row>
    <row r="329" spans="1:14" ht="13.5" customHeight="1" x14ac:dyDescent="0.2">
      <c r="A329" t="s">
        <v>1542</v>
      </c>
      <c r="B329" t="s">
        <v>1842</v>
      </c>
      <c r="C329" t="s">
        <v>764</v>
      </c>
      <c r="D329" t="s">
        <v>1842</v>
      </c>
      <c r="E329" t="s">
        <v>3190</v>
      </c>
      <c r="F329" t="s">
        <v>1249</v>
      </c>
      <c r="G329" s="3">
        <v>43602</v>
      </c>
      <c r="H329" s="2">
        <v>454000</v>
      </c>
      <c r="I329" s="12">
        <v>20190886</v>
      </c>
      <c r="J329" s="5">
        <v>1</v>
      </c>
      <c r="K329" s="5">
        <f t="shared" si="23"/>
        <v>1</v>
      </c>
      <c r="L329" s="56" t="str">
        <f t="shared" si="20"/>
        <v>Coldwell Banker Apex, REALTORS</v>
      </c>
      <c r="M329" s="5">
        <f t="shared" si="21"/>
        <v>1</v>
      </c>
      <c r="N329" s="5">
        <f t="shared" si="22"/>
        <v>1</v>
      </c>
    </row>
    <row r="330" spans="1:14" ht="13.5" customHeight="1" x14ac:dyDescent="0.2">
      <c r="A330" t="s">
        <v>152</v>
      </c>
      <c r="B330" t="s">
        <v>1842</v>
      </c>
      <c r="C330" t="s">
        <v>1542</v>
      </c>
      <c r="D330" t="s">
        <v>1842</v>
      </c>
      <c r="E330" t="s">
        <v>2960</v>
      </c>
      <c r="F330" t="s">
        <v>7</v>
      </c>
      <c r="G330" s="3">
        <v>43580</v>
      </c>
      <c r="H330" s="2">
        <v>449000</v>
      </c>
      <c r="I330" s="12">
        <v>20190637</v>
      </c>
      <c r="J330" s="5">
        <v>1</v>
      </c>
      <c r="K330" s="5">
        <f t="shared" si="23"/>
        <v>1</v>
      </c>
      <c r="L330" s="56" t="str">
        <f t="shared" si="20"/>
        <v>Coldwell Banker Apex, REALTORS</v>
      </c>
      <c r="M330" s="5">
        <f t="shared" si="21"/>
        <v>1</v>
      </c>
      <c r="N330" s="5">
        <f t="shared" si="22"/>
        <v>1</v>
      </c>
    </row>
    <row r="331" spans="1:14" ht="13.5" customHeight="1" x14ac:dyDescent="0.2">
      <c r="A331" t="s">
        <v>152</v>
      </c>
      <c r="B331" t="s">
        <v>1842</v>
      </c>
      <c r="C331" t="s">
        <v>152</v>
      </c>
      <c r="D331" t="s">
        <v>1842</v>
      </c>
      <c r="E331" t="s">
        <v>2555</v>
      </c>
      <c r="F331" t="s">
        <v>216</v>
      </c>
      <c r="G331" s="3">
        <v>43532</v>
      </c>
      <c r="H331" s="2">
        <v>245000</v>
      </c>
      <c r="I331" s="12">
        <v>20190305</v>
      </c>
      <c r="J331" s="5">
        <v>1</v>
      </c>
      <c r="K331" s="5">
        <f t="shared" si="23"/>
        <v>1</v>
      </c>
      <c r="L331" s="56" t="str">
        <f t="shared" si="20"/>
        <v>Coldwell Banker Apex, REALTORS</v>
      </c>
      <c r="M331" s="5">
        <f t="shared" si="21"/>
        <v>1</v>
      </c>
      <c r="N331" s="5">
        <f t="shared" si="22"/>
        <v>1</v>
      </c>
    </row>
    <row r="332" spans="1:14" ht="13.5" customHeight="1" x14ac:dyDescent="0.2">
      <c r="A332" t="s">
        <v>894</v>
      </c>
      <c r="B332" t="s">
        <v>1842</v>
      </c>
      <c r="C332" t="s">
        <v>152</v>
      </c>
      <c r="D332" t="s">
        <v>1842</v>
      </c>
      <c r="E332" t="s">
        <v>3195</v>
      </c>
      <c r="F332" t="s">
        <v>1126</v>
      </c>
      <c r="G332" s="3">
        <v>43602</v>
      </c>
      <c r="H332" s="2">
        <v>352000</v>
      </c>
      <c r="I332" s="12" t="s">
        <v>838</v>
      </c>
      <c r="J332" s="5">
        <v>1</v>
      </c>
      <c r="K332" s="5">
        <f t="shared" si="23"/>
        <v>0</v>
      </c>
      <c r="L332" s="56" t="str">
        <f t="shared" si="20"/>
        <v>Coldwell Banker Apex, REALTORS</v>
      </c>
      <c r="M332" s="5">
        <f t="shared" si="21"/>
        <v>1</v>
      </c>
      <c r="N332" s="5">
        <f t="shared" si="22"/>
        <v>0</v>
      </c>
    </row>
    <row r="333" spans="1:14" ht="13.5" customHeight="1" x14ac:dyDescent="0.2">
      <c r="A333" t="s">
        <v>690</v>
      </c>
      <c r="B333" t="s">
        <v>1842</v>
      </c>
      <c r="C333" t="s">
        <v>145</v>
      </c>
      <c r="D333" t="s">
        <v>1842</v>
      </c>
      <c r="E333" t="s">
        <v>2526</v>
      </c>
      <c r="F333" t="s">
        <v>1249</v>
      </c>
      <c r="G333" s="3">
        <v>43529</v>
      </c>
      <c r="H333" s="2">
        <v>900000</v>
      </c>
      <c r="I333" s="12" t="s">
        <v>838</v>
      </c>
      <c r="J333" s="5">
        <v>1</v>
      </c>
      <c r="K333" s="5">
        <f t="shared" si="23"/>
        <v>0</v>
      </c>
      <c r="L333" s="56" t="str">
        <f t="shared" si="20"/>
        <v>Coldwell Banker Apex, REALTORS</v>
      </c>
      <c r="M333" s="5">
        <f t="shared" si="21"/>
        <v>1</v>
      </c>
      <c r="N333" s="5">
        <f t="shared" si="22"/>
        <v>0</v>
      </c>
    </row>
    <row r="334" spans="1:14" ht="13.5" customHeight="1" x14ac:dyDescent="0.2">
      <c r="A334" t="s">
        <v>2078</v>
      </c>
      <c r="B334" t="s">
        <v>1842</v>
      </c>
      <c r="C334" t="s">
        <v>312</v>
      </c>
      <c r="D334" t="s">
        <v>1842</v>
      </c>
      <c r="E334" t="s">
        <v>2191</v>
      </c>
      <c r="F334" t="s">
        <v>6</v>
      </c>
      <c r="G334" s="3">
        <v>43486</v>
      </c>
      <c r="H334" s="2">
        <v>160000</v>
      </c>
      <c r="I334" s="12">
        <v>20182904</v>
      </c>
      <c r="J334" s="5">
        <v>1</v>
      </c>
      <c r="K334" s="5">
        <f t="shared" si="23"/>
        <v>1</v>
      </c>
      <c r="L334" s="56" t="str">
        <f t="shared" si="20"/>
        <v>Coldwell Banker Apex, REALTORS</v>
      </c>
      <c r="M334" s="5">
        <f t="shared" si="21"/>
        <v>1</v>
      </c>
      <c r="N334" s="5">
        <f t="shared" si="22"/>
        <v>1</v>
      </c>
    </row>
    <row r="335" spans="1:14" ht="13.5" customHeight="1" x14ac:dyDescent="0.2">
      <c r="A335" t="s">
        <v>2078</v>
      </c>
      <c r="B335" t="s">
        <v>1842</v>
      </c>
      <c r="C335" t="s">
        <v>1910</v>
      </c>
      <c r="D335" t="s">
        <v>1842</v>
      </c>
      <c r="E335" t="s">
        <v>2357</v>
      </c>
      <c r="F335" t="s">
        <v>6</v>
      </c>
      <c r="G335" s="3">
        <v>43510</v>
      </c>
      <c r="H335" s="2">
        <v>152000</v>
      </c>
      <c r="I335" s="12">
        <v>20190092</v>
      </c>
      <c r="J335" s="5">
        <v>1</v>
      </c>
      <c r="K335" s="5">
        <f t="shared" si="23"/>
        <v>1</v>
      </c>
      <c r="L335" s="56" t="str">
        <f t="shared" si="20"/>
        <v>Coldwell Banker Apex, REALTORS</v>
      </c>
      <c r="M335" s="5">
        <f t="shared" si="21"/>
        <v>1</v>
      </c>
      <c r="N335" s="5">
        <f t="shared" si="22"/>
        <v>1</v>
      </c>
    </row>
    <row r="336" spans="1:14" ht="13.5" customHeight="1" x14ac:dyDescent="0.2">
      <c r="A336" t="s">
        <v>1865</v>
      </c>
      <c r="B336" t="s">
        <v>1842</v>
      </c>
      <c r="C336" t="s">
        <v>2057</v>
      </c>
      <c r="D336" t="s">
        <v>1842</v>
      </c>
      <c r="E336" t="s">
        <v>3043</v>
      </c>
      <c r="F336" t="s">
        <v>1126</v>
      </c>
      <c r="G336" s="3">
        <v>43587</v>
      </c>
      <c r="H336" s="2">
        <v>233000</v>
      </c>
      <c r="I336" s="12">
        <v>20190773</v>
      </c>
      <c r="J336" s="5">
        <v>1</v>
      </c>
      <c r="K336" s="5">
        <f t="shared" si="23"/>
        <v>1</v>
      </c>
      <c r="L336" s="56" t="str">
        <f t="shared" si="20"/>
        <v>Coldwell Banker Apex, REALTORS</v>
      </c>
      <c r="M336" s="5">
        <f t="shared" si="21"/>
        <v>1</v>
      </c>
      <c r="N336" s="5">
        <f t="shared" si="22"/>
        <v>1</v>
      </c>
    </row>
    <row r="337" spans="1:14" ht="13.5" customHeight="1" x14ac:dyDescent="0.2">
      <c r="A337" t="s">
        <v>764</v>
      </c>
      <c r="B337" t="s">
        <v>1842</v>
      </c>
      <c r="C337" t="s">
        <v>1704</v>
      </c>
      <c r="D337" t="s">
        <v>1842</v>
      </c>
      <c r="E337" t="s">
        <v>2205</v>
      </c>
      <c r="F337" t="s">
        <v>6</v>
      </c>
      <c r="G337" s="3">
        <v>43488</v>
      </c>
      <c r="H337" s="2">
        <v>106000</v>
      </c>
      <c r="I337" s="12">
        <v>20190072</v>
      </c>
      <c r="J337" s="5">
        <v>1</v>
      </c>
      <c r="K337" s="5">
        <f t="shared" si="23"/>
        <v>1</v>
      </c>
      <c r="L337" s="56" t="str">
        <f t="shared" si="20"/>
        <v>Coldwell Banker Apex, REALTORS</v>
      </c>
      <c r="M337" s="5">
        <f t="shared" si="21"/>
        <v>1</v>
      </c>
      <c r="N337" s="5">
        <f t="shared" si="22"/>
        <v>1</v>
      </c>
    </row>
    <row r="338" spans="1:14" ht="13.5" customHeight="1" x14ac:dyDescent="0.2">
      <c r="A338" t="s">
        <v>764</v>
      </c>
      <c r="B338" t="s">
        <v>1842</v>
      </c>
      <c r="C338" t="s">
        <v>566</v>
      </c>
      <c r="D338" t="s">
        <v>1842</v>
      </c>
      <c r="E338" t="s">
        <v>2567</v>
      </c>
      <c r="F338" t="s">
        <v>6</v>
      </c>
      <c r="G338" s="3">
        <v>43535</v>
      </c>
      <c r="H338" s="2">
        <v>219900</v>
      </c>
      <c r="I338" s="12">
        <v>20190293</v>
      </c>
      <c r="J338" s="5">
        <v>1</v>
      </c>
      <c r="K338" s="5">
        <f t="shared" si="23"/>
        <v>1</v>
      </c>
      <c r="L338" s="56" t="str">
        <f>IF(B338="",#REF!,B338)</f>
        <v>Coldwell Banker Apex, REALTORS</v>
      </c>
      <c r="M338" s="5">
        <f t="shared" si="21"/>
        <v>1</v>
      </c>
      <c r="N338" s="5">
        <f t="shared" si="22"/>
        <v>1</v>
      </c>
    </row>
    <row r="339" spans="1:14" ht="13.5" customHeight="1" x14ac:dyDescent="0.2">
      <c r="A339" t="s">
        <v>764</v>
      </c>
      <c r="B339" t="s">
        <v>1842</v>
      </c>
      <c r="C339" t="s">
        <v>377</v>
      </c>
      <c r="D339" t="s">
        <v>1842</v>
      </c>
      <c r="E339" t="s">
        <v>2522</v>
      </c>
      <c r="F339" t="s">
        <v>6</v>
      </c>
      <c r="G339" s="3">
        <v>43529</v>
      </c>
      <c r="H339" s="2">
        <v>258000</v>
      </c>
      <c r="I339" s="12">
        <v>20190227</v>
      </c>
      <c r="J339" s="5">
        <v>1</v>
      </c>
      <c r="K339" s="5">
        <f t="shared" si="23"/>
        <v>1</v>
      </c>
      <c r="L339" s="56" t="str">
        <f t="shared" si="20"/>
        <v>Coldwell Banker Apex, REALTORS</v>
      </c>
      <c r="M339" s="5">
        <f t="shared" si="21"/>
        <v>1</v>
      </c>
      <c r="N339" s="5">
        <f t="shared" si="22"/>
        <v>1</v>
      </c>
    </row>
    <row r="340" spans="1:14" ht="13.5" customHeight="1" x14ac:dyDescent="0.2">
      <c r="A340" t="s">
        <v>2065</v>
      </c>
      <c r="B340" t="s">
        <v>1842</v>
      </c>
      <c r="C340" t="s">
        <v>1910</v>
      </c>
      <c r="D340" t="s">
        <v>1842</v>
      </c>
      <c r="E340" t="s">
        <v>3274</v>
      </c>
      <c r="F340" t="s">
        <v>6</v>
      </c>
      <c r="G340" s="3">
        <v>43609</v>
      </c>
      <c r="H340" s="2">
        <v>134000</v>
      </c>
      <c r="I340" s="12">
        <v>20190816</v>
      </c>
      <c r="J340" s="5">
        <v>1</v>
      </c>
      <c r="K340" s="5">
        <f t="shared" si="23"/>
        <v>1</v>
      </c>
      <c r="L340" s="56" t="str">
        <f t="shared" si="20"/>
        <v>Coldwell Banker Apex, REALTORS</v>
      </c>
      <c r="M340" s="5">
        <f t="shared" si="21"/>
        <v>1</v>
      </c>
      <c r="N340" s="5">
        <f t="shared" si="22"/>
        <v>1</v>
      </c>
    </row>
    <row r="341" spans="1:14" ht="13.5" customHeight="1" x14ac:dyDescent="0.2">
      <c r="A341" t="s">
        <v>2066</v>
      </c>
      <c r="B341" t="s">
        <v>1842</v>
      </c>
      <c r="C341" t="s">
        <v>2066</v>
      </c>
      <c r="D341" t="s">
        <v>1842</v>
      </c>
      <c r="E341" t="s">
        <v>2742</v>
      </c>
      <c r="F341" t="s">
        <v>6</v>
      </c>
      <c r="G341" s="3">
        <v>43553</v>
      </c>
      <c r="H341" s="2">
        <v>116000</v>
      </c>
      <c r="I341" s="12">
        <v>20190446</v>
      </c>
      <c r="J341" s="5">
        <v>1</v>
      </c>
      <c r="K341" s="5">
        <f t="shared" si="23"/>
        <v>1</v>
      </c>
      <c r="L341" s="56" t="str">
        <f>IF(B341="",#REF!,B341)</f>
        <v>Coldwell Banker Apex, REALTORS</v>
      </c>
      <c r="M341" s="5">
        <f t="shared" si="21"/>
        <v>1</v>
      </c>
      <c r="N341" s="5">
        <f t="shared" si="22"/>
        <v>1</v>
      </c>
    </row>
    <row r="342" spans="1:14" ht="13.5" customHeight="1" x14ac:dyDescent="0.2">
      <c r="A342" t="s">
        <v>2066</v>
      </c>
      <c r="B342" t="s">
        <v>1842</v>
      </c>
      <c r="C342" t="s">
        <v>566</v>
      </c>
      <c r="D342" t="s">
        <v>1842</v>
      </c>
      <c r="E342" t="s">
        <v>2287</v>
      </c>
      <c r="F342" t="s">
        <v>6</v>
      </c>
      <c r="G342" s="3">
        <v>43497</v>
      </c>
      <c r="H342" s="2">
        <v>355000</v>
      </c>
      <c r="I342" s="12">
        <v>20190011</v>
      </c>
      <c r="J342" s="5">
        <v>1</v>
      </c>
      <c r="K342" s="5">
        <f t="shared" si="23"/>
        <v>1</v>
      </c>
      <c r="L342" s="56" t="str">
        <f t="shared" si="20"/>
        <v>Coldwell Banker Apex, REALTORS</v>
      </c>
      <c r="M342" s="5">
        <f t="shared" si="21"/>
        <v>1</v>
      </c>
      <c r="N342" s="5">
        <f t="shared" si="22"/>
        <v>1</v>
      </c>
    </row>
    <row r="343" spans="1:14" ht="13.5" customHeight="1" x14ac:dyDescent="0.2">
      <c r="A343" t="s">
        <v>1897</v>
      </c>
      <c r="B343" t="s">
        <v>1842</v>
      </c>
      <c r="C343" t="s">
        <v>19</v>
      </c>
      <c r="D343" t="s">
        <v>1842</v>
      </c>
      <c r="E343" t="s">
        <v>3304</v>
      </c>
      <c r="F343" t="s">
        <v>6</v>
      </c>
      <c r="G343" s="3">
        <v>43614</v>
      </c>
      <c r="H343" s="2">
        <v>175000</v>
      </c>
      <c r="I343" s="12">
        <v>20190939</v>
      </c>
      <c r="J343" s="5">
        <v>1</v>
      </c>
      <c r="K343" s="5">
        <f t="shared" si="23"/>
        <v>1</v>
      </c>
      <c r="L343" s="56" t="str">
        <f>IF(B343="",#REF!,B343)</f>
        <v>Coldwell Banker Apex, REALTORS</v>
      </c>
      <c r="M343" s="5">
        <f t="shared" si="21"/>
        <v>1</v>
      </c>
      <c r="N343" s="5">
        <f t="shared" si="22"/>
        <v>1</v>
      </c>
    </row>
    <row r="344" spans="1:14" ht="13.5" customHeight="1" x14ac:dyDescent="0.2">
      <c r="A344" t="s">
        <v>2974</v>
      </c>
      <c r="B344" t="s">
        <v>1842</v>
      </c>
      <c r="C344" t="s">
        <v>312</v>
      </c>
      <c r="D344" t="s">
        <v>1842</v>
      </c>
      <c r="E344" t="s">
        <v>2975</v>
      </c>
      <c r="F344" t="s">
        <v>6</v>
      </c>
      <c r="G344" s="3">
        <v>43581</v>
      </c>
      <c r="H344" s="2">
        <v>120000</v>
      </c>
      <c r="I344" s="12">
        <v>20190824</v>
      </c>
      <c r="J344" s="5">
        <v>1</v>
      </c>
      <c r="K344" s="5">
        <f t="shared" si="23"/>
        <v>1</v>
      </c>
      <c r="L344" s="56" t="str">
        <f t="shared" si="20"/>
        <v>Coldwell Banker Apex, REALTORS</v>
      </c>
      <c r="M344" s="5">
        <f t="shared" si="21"/>
        <v>1</v>
      </c>
      <c r="N344" s="5">
        <f t="shared" si="22"/>
        <v>1</v>
      </c>
    </row>
    <row r="345" spans="1:14" ht="13.5" customHeight="1" x14ac:dyDescent="0.2">
      <c r="A345" t="s">
        <v>1695</v>
      </c>
      <c r="B345" t="s">
        <v>1842</v>
      </c>
      <c r="C345" t="s">
        <v>152</v>
      </c>
      <c r="D345" t="s">
        <v>1842</v>
      </c>
      <c r="E345" t="s">
        <v>2873</v>
      </c>
      <c r="F345" t="s">
        <v>123</v>
      </c>
      <c r="G345" s="3">
        <v>43570</v>
      </c>
      <c r="H345" s="2">
        <v>195900</v>
      </c>
      <c r="I345" s="12">
        <v>20190562</v>
      </c>
      <c r="J345" s="5">
        <v>1</v>
      </c>
      <c r="K345" s="5">
        <f t="shared" si="23"/>
        <v>1</v>
      </c>
      <c r="L345" s="56" t="str">
        <f t="shared" si="20"/>
        <v>Coldwell Banker Apex, REALTORS</v>
      </c>
      <c r="M345" s="5">
        <f t="shared" si="21"/>
        <v>1</v>
      </c>
      <c r="N345" s="5">
        <f t="shared" si="22"/>
        <v>1</v>
      </c>
    </row>
    <row r="346" spans="1:14" ht="13.5" customHeight="1" x14ac:dyDescent="0.2">
      <c r="A346" t="s">
        <v>344</v>
      </c>
      <c r="B346" t="s">
        <v>1842</v>
      </c>
      <c r="C346" t="s">
        <v>344</v>
      </c>
      <c r="D346" t="s">
        <v>1842</v>
      </c>
      <c r="E346" t="s">
        <v>2642</v>
      </c>
      <c r="F346" t="s">
        <v>6</v>
      </c>
      <c r="G346" s="3">
        <v>43544</v>
      </c>
      <c r="H346" s="2">
        <v>198000</v>
      </c>
      <c r="I346" s="12">
        <v>20190498</v>
      </c>
      <c r="J346" s="5">
        <v>1</v>
      </c>
      <c r="K346" s="5">
        <f t="shared" si="23"/>
        <v>1</v>
      </c>
      <c r="L346" s="56" t="str">
        <f t="shared" si="20"/>
        <v>Coldwell Banker Apex, REALTORS</v>
      </c>
      <c r="M346" s="5">
        <f t="shared" si="21"/>
        <v>1</v>
      </c>
      <c r="N346" s="5">
        <f t="shared" si="22"/>
        <v>1</v>
      </c>
    </row>
    <row r="347" spans="1:14" ht="13.5" customHeight="1" x14ac:dyDescent="0.2">
      <c r="A347" t="s">
        <v>312</v>
      </c>
      <c r="B347" t="s">
        <v>1842</v>
      </c>
      <c r="C347" t="s">
        <v>312</v>
      </c>
      <c r="D347" t="s">
        <v>1842</v>
      </c>
      <c r="E347" t="s">
        <v>3282</v>
      </c>
      <c r="F347" t="s">
        <v>6</v>
      </c>
      <c r="G347" s="3">
        <v>43609</v>
      </c>
      <c r="H347" s="2">
        <v>220000</v>
      </c>
      <c r="I347" s="12">
        <v>20190897</v>
      </c>
      <c r="J347" s="5">
        <v>1</v>
      </c>
      <c r="K347" s="5">
        <f t="shared" si="23"/>
        <v>1</v>
      </c>
      <c r="L347" s="56" t="str">
        <f>IF(B347="",#REF!,B347)</f>
        <v>Coldwell Banker Apex, REALTORS</v>
      </c>
      <c r="M347" s="5">
        <f t="shared" si="21"/>
        <v>1</v>
      </c>
      <c r="N347" s="5">
        <f t="shared" si="22"/>
        <v>1</v>
      </c>
    </row>
    <row r="348" spans="1:14" ht="13.5" customHeight="1" x14ac:dyDescent="0.2">
      <c r="A348" t="s">
        <v>145</v>
      </c>
      <c r="B348" t="s">
        <v>1842</v>
      </c>
      <c r="C348" t="s">
        <v>1538</v>
      </c>
      <c r="D348" t="s">
        <v>1842</v>
      </c>
      <c r="E348" t="s">
        <v>2553</v>
      </c>
      <c r="F348" t="s">
        <v>123</v>
      </c>
      <c r="G348" s="3">
        <v>43532</v>
      </c>
      <c r="H348" s="2">
        <v>186000</v>
      </c>
      <c r="I348" s="12">
        <v>20190198</v>
      </c>
      <c r="J348" s="5">
        <v>1</v>
      </c>
      <c r="K348" s="5">
        <f t="shared" si="23"/>
        <v>1</v>
      </c>
      <c r="L348" s="56" t="str">
        <f>IF(B348="",#REF!,B348)</f>
        <v>Coldwell Banker Apex, REALTORS</v>
      </c>
      <c r="M348" s="5">
        <f t="shared" si="21"/>
        <v>1</v>
      </c>
      <c r="N348" s="5">
        <f t="shared" si="22"/>
        <v>1</v>
      </c>
    </row>
    <row r="349" spans="1:14" ht="13.5" customHeight="1" x14ac:dyDescent="0.2">
      <c r="A349" t="s">
        <v>319</v>
      </c>
      <c r="B349" t="s">
        <v>1842</v>
      </c>
      <c r="C349" t="s">
        <v>152</v>
      </c>
      <c r="D349" t="s">
        <v>1842</v>
      </c>
      <c r="E349" t="s">
        <v>2483</v>
      </c>
      <c r="F349" t="s">
        <v>6</v>
      </c>
      <c r="G349" s="3">
        <v>43525</v>
      </c>
      <c r="H349" s="2">
        <v>70000</v>
      </c>
      <c r="I349" s="12">
        <v>20190302</v>
      </c>
      <c r="J349" s="5">
        <v>1</v>
      </c>
      <c r="K349" s="5">
        <f t="shared" si="23"/>
        <v>1</v>
      </c>
      <c r="L349" s="56" t="str">
        <f>IF(B349="",#REF!,B349)</f>
        <v>Coldwell Banker Apex, REALTORS</v>
      </c>
      <c r="M349" s="5">
        <f t="shared" si="21"/>
        <v>1</v>
      </c>
      <c r="N349" s="5">
        <f t="shared" si="22"/>
        <v>1</v>
      </c>
    </row>
    <row r="350" spans="1:14" ht="13.5" customHeight="1" x14ac:dyDescent="0.2">
      <c r="A350" t="s">
        <v>319</v>
      </c>
      <c r="B350" t="s">
        <v>1842</v>
      </c>
      <c r="C350" t="s">
        <v>566</v>
      </c>
      <c r="D350" t="s">
        <v>1842</v>
      </c>
      <c r="E350" t="s">
        <v>2617</v>
      </c>
      <c r="F350" t="s">
        <v>6</v>
      </c>
      <c r="G350" s="3">
        <v>43539</v>
      </c>
      <c r="H350" s="2">
        <v>63500</v>
      </c>
      <c r="I350" s="12">
        <v>20190351</v>
      </c>
      <c r="J350" s="5">
        <v>1</v>
      </c>
      <c r="K350" s="5">
        <f t="shared" si="23"/>
        <v>1</v>
      </c>
      <c r="L350" s="56" t="str">
        <f t="shared" si="20"/>
        <v>Coldwell Banker Apex, REALTORS</v>
      </c>
      <c r="M350" s="5">
        <f t="shared" si="21"/>
        <v>1</v>
      </c>
      <c r="N350" s="5">
        <f t="shared" si="22"/>
        <v>1</v>
      </c>
    </row>
    <row r="351" spans="1:14" ht="13.5" customHeight="1" x14ac:dyDescent="0.2">
      <c r="A351" t="s">
        <v>3074</v>
      </c>
      <c r="B351" t="s">
        <v>1842</v>
      </c>
      <c r="C351" t="s">
        <v>2066</v>
      </c>
      <c r="D351" t="s">
        <v>1842</v>
      </c>
      <c r="E351" t="s">
        <v>3338</v>
      </c>
      <c r="F351" t="s">
        <v>730</v>
      </c>
      <c r="G351" s="3">
        <v>43616</v>
      </c>
      <c r="H351" s="2">
        <v>118000</v>
      </c>
      <c r="I351" s="12">
        <v>20190952</v>
      </c>
      <c r="J351" s="5">
        <v>1</v>
      </c>
      <c r="K351" s="5">
        <f t="shared" si="23"/>
        <v>1</v>
      </c>
      <c r="L351" s="56" t="str">
        <f t="shared" si="20"/>
        <v>Coldwell Banker Apex, REALTORS</v>
      </c>
      <c r="M351" s="5">
        <f t="shared" si="21"/>
        <v>1</v>
      </c>
      <c r="N351" s="5">
        <f t="shared" si="22"/>
        <v>1</v>
      </c>
    </row>
    <row r="352" spans="1:14" ht="13.5" customHeight="1" x14ac:dyDescent="0.2">
      <c r="A352" t="s">
        <v>3074</v>
      </c>
      <c r="B352" t="s">
        <v>1842</v>
      </c>
      <c r="C352" t="s">
        <v>1919</v>
      </c>
      <c r="D352" t="s">
        <v>1842</v>
      </c>
      <c r="E352" t="s">
        <v>3351</v>
      </c>
      <c r="F352" t="s">
        <v>6</v>
      </c>
      <c r="G352" s="3">
        <v>43616</v>
      </c>
      <c r="H352" s="2">
        <v>127000</v>
      </c>
      <c r="I352" s="12" t="s">
        <v>838</v>
      </c>
      <c r="J352" s="5">
        <v>1</v>
      </c>
      <c r="K352" s="5">
        <f t="shared" si="23"/>
        <v>0</v>
      </c>
      <c r="L352" s="56" t="str">
        <f t="shared" si="20"/>
        <v>Coldwell Banker Apex, REALTORS</v>
      </c>
      <c r="M352" s="5">
        <f t="shared" si="21"/>
        <v>1</v>
      </c>
      <c r="N352" s="5">
        <f t="shared" si="22"/>
        <v>0</v>
      </c>
    </row>
    <row r="353" spans="1:14" ht="13.5" customHeight="1" x14ac:dyDescent="0.2">
      <c r="A353" t="s">
        <v>1910</v>
      </c>
      <c r="B353" t="s">
        <v>1842</v>
      </c>
      <c r="C353" t="s">
        <v>1910</v>
      </c>
      <c r="D353" t="s">
        <v>1842</v>
      </c>
      <c r="E353" t="s">
        <v>2321</v>
      </c>
      <c r="F353" t="s">
        <v>6</v>
      </c>
      <c r="G353" s="3">
        <v>43504</v>
      </c>
      <c r="H353" s="2">
        <v>105000</v>
      </c>
      <c r="I353" s="12">
        <v>20190114</v>
      </c>
      <c r="J353" s="5">
        <v>1</v>
      </c>
      <c r="K353" s="5">
        <f t="shared" si="23"/>
        <v>1</v>
      </c>
      <c r="L353" s="56" t="str">
        <f t="shared" si="20"/>
        <v>Coldwell Banker Apex, REALTORS</v>
      </c>
      <c r="M353" s="5">
        <f t="shared" si="21"/>
        <v>1</v>
      </c>
      <c r="N353" s="5">
        <f t="shared" si="22"/>
        <v>1</v>
      </c>
    </row>
    <row r="354" spans="1:14" ht="13.5" customHeight="1" x14ac:dyDescent="0.2">
      <c r="A354" t="s">
        <v>1910</v>
      </c>
      <c r="B354" t="s">
        <v>1842</v>
      </c>
      <c r="C354" t="s">
        <v>1910</v>
      </c>
      <c r="D354" t="s">
        <v>1842</v>
      </c>
      <c r="E354" t="s">
        <v>2538</v>
      </c>
      <c r="F354" t="s">
        <v>6</v>
      </c>
      <c r="G354" s="3">
        <v>43531</v>
      </c>
      <c r="H354" s="2">
        <v>280000</v>
      </c>
      <c r="I354" s="12">
        <v>20190390</v>
      </c>
      <c r="J354" s="5">
        <v>1</v>
      </c>
      <c r="K354" s="5">
        <f t="shared" si="23"/>
        <v>1</v>
      </c>
      <c r="L354" s="56" t="str">
        <f t="shared" si="20"/>
        <v>Coldwell Banker Apex, REALTORS</v>
      </c>
      <c r="M354" s="5">
        <f t="shared" si="21"/>
        <v>1</v>
      </c>
      <c r="N354" s="5">
        <f t="shared" si="22"/>
        <v>1</v>
      </c>
    </row>
    <row r="355" spans="1:14" ht="13.5" customHeight="1" x14ac:dyDescent="0.2">
      <c r="A355" t="s">
        <v>1401</v>
      </c>
      <c r="B355" t="s">
        <v>1842</v>
      </c>
      <c r="C355" t="s">
        <v>1213</v>
      </c>
      <c r="D355" t="s">
        <v>1842</v>
      </c>
      <c r="E355" t="s">
        <v>2900</v>
      </c>
      <c r="F355" t="s">
        <v>6</v>
      </c>
      <c r="G355" s="3">
        <v>43572</v>
      </c>
      <c r="H355" s="2">
        <v>160000</v>
      </c>
      <c r="I355" s="12">
        <v>20190584</v>
      </c>
      <c r="J355" s="5">
        <v>1</v>
      </c>
      <c r="K355" s="5">
        <f t="shared" si="23"/>
        <v>1</v>
      </c>
      <c r="L355" s="56" t="str">
        <f t="shared" si="20"/>
        <v>Coldwell Banker Apex, REALTORS</v>
      </c>
      <c r="M355" s="5">
        <f t="shared" si="21"/>
        <v>1</v>
      </c>
      <c r="N355" s="5">
        <f t="shared" si="22"/>
        <v>1</v>
      </c>
    </row>
    <row r="356" spans="1:14" ht="13.5" customHeight="1" x14ac:dyDescent="0.2">
      <c r="A356" t="s">
        <v>1686</v>
      </c>
      <c r="B356" t="s">
        <v>1842</v>
      </c>
      <c r="C356" t="s">
        <v>1853</v>
      </c>
      <c r="D356" t="s">
        <v>1842</v>
      </c>
      <c r="E356" t="s">
        <v>2819</v>
      </c>
      <c r="F356" t="s">
        <v>6</v>
      </c>
      <c r="G356" s="3">
        <v>43563</v>
      </c>
      <c r="H356" s="2">
        <v>207500</v>
      </c>
      <c r="I356" s="12">
        <v>20190360</v>
      </c>
      <c r="J356" s="5">
        <v>1</v>
      </c>
      <c r="K356" s="5">
        <f t="shared" si="23"/>
        <v>1</v>
      </c>
      <c r="L356" s="56" t="str">
        <f t="shared" si="20"/>
        <v>Coldwell Banker Apex, REALTORS</v>
      </c>
      <c r="M356" s="5">
        <f t="shared" si="21"/>
        <v>1</v>
      </c>
      <c r="N356" s="5">
        <f t="shared" si="22"/>
        <v>1</v>
      </c>
    </row>
    <row r="357" spans="1:14" ht="13.5" customHeight="1" x14ac:dyDescent="0.2">
      <c r="A357" t="s">
        <v>566</v>
      </c>
      <c r="B357" t="s">
        <v>1842</v>
      </c>
      <c r="C357" t="s">
        <v>566</v>
      </c>
      <c r="D357" t="s">
        <v>1842</v>
      </c>
      <c r="E357" t="s">
        <v>2817</v>
      </c>
      <c r="F357" t="s">
        <v>123</v>
      </c>
      <c r="G357" s="3">
        <v>43563</v>
      </c>
      <c r="H357" s="2">
        <v>155000</v>
      </c>
      <c r="I357" s="12">
        <v>20190482</v>
      </c>
      <c r="J357" s="5">
        <v>1</v>
      </c>
      <c r="K357" s="5">
        <f t="shared" si="23"/>
        <v>1</v>
      </c>
      <c r="L357" s="56" t="str">
        <f t="shared" si="20"/>
        <v>Coldwell Banker Apex, REALTORS</v>
      </c>
      <c r="M357" s="5">
        <f t="shared" si="21"/>
        <v>1</v>
      </c>
      <c r="N357" s="5">
        <f t="shared" si="22"/>
        <v>1</v>
      </c>
    </row>
    <row r="358" spans="1:14" ht="13.5" customHeight="1" x14ac:dyDescent="0.2">
      <c r="A358" t="s">
        <v>2103</v>
      </c>
      <c r="B358" t="s">
        <v>1842</v>
      </c>
      <c r="C358" t="s">
        <v>1213</v>
      </c>
      <c r="D358" t="s">
        <v>1842</v>
      </c>
      <c r="E358" t="s">
        <v>2623</v>
      </c>
      <c r="F358" t="s">
        <v>6</v>
      </c>
      <c r="G358" s="3">
        <v>43542</v>
      </c>
      <c r="H358" s="2">
        <v>140000</v>
      </c>
      <c r="I358" s="12">
        <v>20190411</v>
      </c>
      <c r="J358" s="5">
        <v>1</v>
      </c>
      <c r="K358" s="5">
        <f t="shared" si="23"/>
        <v>1</v>
      </c>
      <c r="L358" s="56" t="str">
        <f t="shared" si="20"/>
        <v>Coldwell Banker Apex, REALTORS</v>
      </c>
      <c r="M358" s="5">
        <f t="shared" si="21"/>
        <v>1</v>
      </c>
      <c r="N358" s="5">
        <f t="shared" si="22"/>
        <v>1</v>
      </c>
    </row>
    <row r="359" spans="1:14" ht="13.5" customHeight="1" x14ac:dyDescent="0.2">
      <c r="A359" t="s">
        <v>2103</v>
      </c>
      <c r="B359" t="s">
        <v>1842</v>
      </c>
      <c r="C359" t="s">
        <v>692</v>
      </c>
      <c r="D359" t="s">
        <v>1842</v>
      </c>
      <c r="E359" t="s">
        <v>2541</v>
      </c>
      <c r="F359" t="s">
        <v>6</v>
      </c>
      <c r="G359" s="3">
        <v>43531</v>
      </c>
      <c r="H359" s="2">
        <v>140000</v>
      </c>
      <c r="I359" s="12">
        <v>20190362</v>
      </c>
      <c r="J359" s="5">
        <v>1</v>
      </c>
      <c r="K359" s="5">
        <f t="shared" si="23"/>
        <v>1</v>
      </c>
      <c r="L359" s="56" t="str">
        <f t="shared" si="20"/>
        <v>Coldwell Banker Apex, REALTORS</v>
      </c>
      <c r="M359" s="5">
        <f t="shared" si="21"/>
        <v>1</v>
      </c>
      <c r="N359" s="5">
        <f t="shared" si="22"/>
        <v>1</v>
      </c>
    </row>
    <row r="360" spans="1:14" ht="13.5" customHeight="1" x14ac:dyDescent="0.2">
      <c r="A360" t="s">
        <v>186</v>
      </c>
      <c r="B360" t="s">
        <v>1842</v>
      </c>
      <c r="C360" t="s">
        <v>1910</v>
      </c>
      <c r="D360" t="s">
        <v>1842</v>
      </c>
      <c r="E360" t="s">
        <v>2916</v>
      </c>
      <c r="F360" t="s">
        <v>1249</v>
      </c>
      <c r="G360" s="3">
        <v>43573</v>
      </c>
      <c r="H360" s="2">
        <v>625000</v>
      </c>
      <c r="I360" s="12">
        <v>20190236</v>
      </c>
      <c r="J360" s="5">
        <v>1</v>
      </c>
      <c r="K360" s="5">
        <f t="shared" si="23"/>
        <v>1</v>
      </c>
      <c r="L360" s="56" t="str">
        <f t="shared" si="20"/>
        <v>Coldwell Banker Apex, REALTORS</v>
      </c>
      <c r="M360" s="5">
        <f t="shared" si="21"/>
        <v>1</v>
      </c>
      <c r="N360" s="5">
        <f t="shared" si="22"/>
        <v>1</v>
      </c>
    </row>
    <row r="361" spans="1:14" ht="13.5" customHeight="1" x14ac:dyDescent="0.2">
      <c r="A361" t="s">
        <v>1542</v>
      </c>
      <c r="B361" t="s">
        <v>1842</v>
      </c>
      <c r="C361" t="s">
        <v>1977</v>
      </c>
      <c r="D361" t="s">
        <v>1132</v>
      </c>
      <c r="E361" t="s">
        <v>2157</v>
      </c>
      <c r="F361" t="s">
        <v>1249</v>
      </c>
      <c r="G361" s="3">
        <v>43480</v>
      </c>
      <c r="H361" s="2">
        <v>525000</v>
      </c>
      <c r="I361" s="12" t="s">
        <v>838</v>
      </c>
      <c r="J361" s="5">
        <v>1</v>
      </c>
      <c r="K361" s="5">
        <f t="shared" si="23"/>
        <v>0</v>
      </c>
      <c r="L361" s="56" t="str">
        <f t="shared" si="20"/>
        <v>Coldwell Banker Apex, REALTORS</v>
      </c>
      <c r="M361" s="5">
        <f t="shared" si="21"/>
        <v>0</v>
      </c>
      <c r="N361" s="5">
        <f t="shared" si="22"/>
        <v>0</v>
      </c>
    </row>
    <row r="362" spans="1:14" ht="13.5" customHeight="1" x14ac:dyDescent="0.2">
      <c r="A362" t="s">
        <v>1937</v>
      </c>
      <c r="B362" t="s">
        <v>1842</v>
      </c>
      <c r="C362" t="s">
        <v>1477</v>
      </c>
      <c r="D362" t="s">
        <v>1043</v>
      </c>
      <c r="E362" t="s">
        <v>2304</v>
      </c>
      <c r="F362" t="s">
        <v>6</v>
      </c>
      <c r="G362" s="3">
        <v>43500</v>
      </c>
      <c r="H362" s="2">
        <v>159000</v>
      </c>
      <c r="I362" s="12">
        <v>20182845</v>
      </c>
      <c r="J362" s="5">
        <v>1</v>
      </c>
      <c r="K362" s="5">
        <f t="shared" si="23"/>
        <v>1</v>
      </c>
      <c r="L362" s="56" t="str">
        <f t="shared" si="20"/>
        <v>Coldwell Banker Apex, REALTORS</v>
      </c>
      <c r="M362" s="5">
        <f t="shared" si="21"/>
        <v>0</v>
      </c>
      <c r="N362" s="5">
        <f t="shared" si="22"/>
        <v>0</v>
      </c>
    </row>
    <row r="363" spans="1:14" ht="13.5" customHeight="1" x14ac:dyDescent="0.2">
      <c r="A363" t="s">
        <v>1147</v>
      </c>
      <c r="B363" t="s">
        <v>1842</v>
      </c>
      <c r="C363" t="s">
        <v>488</v>
      </c>
      <c r="D363" t="s">
        <v>666</v>
      </c>
      <c r="E363" t="s">
        <v>3062</v>
      </c>
      <c r="F363" t="s">
        <v>6</v>
      </c>
      <c r="G363" s="3">
        <v>43591</v>
      </c>
      <c r="H363" s="2">
        <v>179000</v>
      </c>
      <c r="I363" s="12" t="s">
        <v>838</v>
      </c>
      <c r="J363" s="5">
        <v>1</v>
      </c>
      <c r="K363" s="5">
        <f t="shared" si="23"/>
        <v>0</v>
      </c>
      <c r="L363" s="56" t="str">
        <f t="shared" si="20"/>
        <v>Coldwell Banker Apex, REALTORS</v>
      </c>
      <c r="M363" s="5">
        <f t="shared" si="21"/>
        <v>0</v>
      </c>
      <c r="N363" s="5">
        <f t="shared" si="22"/>
        <v>0</v>
      </c>
    </row>
    <row r="364" spans="1:14" ht="13.5" customHeight="1" x14ac:dyDescent="0.2">
      <c r="A364" t="s">
        <v>223</v>
      </c>
      <c r="B364" t="s">
        <v>1842</v>
      </c>
      <c r="C364" t="s">
        <v>362</v>
      </c>
      <c r="D364" t="s">
        <v>2253</v>
      </c>
      <c r="E364" t="s">
        <v>108</v>
      </c>
      <c r="F364" t="s">
        <v>553</v>
      </c>
      <c r="G364" s="3">
        <v>43539</v>
      </c>
      <c r="H364" s="2">
        <v>247500</v>
      </c>
      <c r="I364" s="12" t="s">
        <v>838</v>
      </c>
      <c r="J364" s="5">
        <v>1</v>
      </c>
      <c r="K364" s="5">
        <f t="shared" si="23"/>
        <v>0</v>
      </c>
      <c r="L364" s="56" t="str">
        <f t="shared" si="20"/>
        <v>Coldwell Banker Apex, REALTORS</v>
      </c>
      <c r="M364" s="5">
        <f t="shared" si="21"/>
        <v>0</v>
      </c>
      <c r="N364" s="5">
        <f t="shared" si="22"/>
        <v>0</v>
      </c>
    </row>
    <row r="365" spans="1:14" ht="13.5" customHeight="1" x14ac:dyDescent="0.2">
      <c r="A365" t="s">
        <v>1884</v>
      </c>
      <c r="B365" t="s">
        <v>1842</v>
      </c>
      <c r="C365" t="s">
        <v>1575</v>
      </c>
      <c r="D365" t="s">
        <v>2148</v>
      </c>
      <c r="E365" t="s">
        <v>2149</v>
      </c>
      <c r="F365" t="s">
        <v>6</v>
      </c>
      <c r="G365" s="3">
        <v>43479</v>
      </c>
      <c r="H365" s="2">
        <v>55000</v>
      </c>
      <c r="I365" s="12">
        <v>20190030</v>
      </c>
      <c r="J365" s="5">
        <v>1</v>
      </c>
      <c r="K365" s="5">
        <f t="shared" si="23"/>
        <v>1</v>
      </c>
      <c r="L365" s="56" t="str">
        <f t="shared" si="20"/>
        <v>Coldwell Banker Apex, REALTORS</v>
      </c>
      <c r="M365" s="5">
        <f t="shared" si="21"/>
        <v>0</v>
      </c>
      <c r="N365" s="5">
        <f t="shared" si="22"/>
        <v>0</v>
      </c>
    </row>
    <row r="366" spans="1:14" ht="13.5" customHeight="1" x14ac:dyDescent="0.2">
      <c r="A366" t="s">
        <v>2066</v>
      </c>
      <c r="B366" t="s">
        <v>1842</v>
      </c>
      <c r="C366" t="s">
        <v>1732</v>
      </c>
      <c r="D366" t="s">
        <v>1475</v>
      </c>
      <c r="E366" t="s">
        <v>3136</v>
      </c>
      <c r="F366" t="s">
        <v>123</v>
      </c>
      <c r="G366" s="3">
        <v>43595</v>
      </c>
      <c r="H366" s="2">
        <v>230000</v>
      </c>
      <c r="I366" s="12" t="s">
        <v>838</v>
      </c>
      <c r="J366" s="5">
        <v>1</v>
      </c>
      <c r="K366" s="5">
        <f t="shared" si="23"/>
        <v>0</v>
      </c>
      <c r="L366" s="56" t="str">
        <f t="shared" si="20"/>
        <v>Coldwell Banker Apex, REALTORS</v>
      </c>
      <c r="M366" s="5">
        <f t="shared" si="21"/>
        <v>0</v>
      </c>
      <c r="N366" s="5">
        <f t="shared" si="22"/>
        <v>0</v>
      </c>
    </row>
    <row r="367" spans="1:14" ht="13.5" customHeight="1" x14ac:dyDescent="0.2">
      <c r="A367" t="s">
        <v>1401</v>
      </c>
      <c r="B367" t="s">
        <v>1842</v>
      </c>
      <c r="C367" t="s">
        <v>326</v>
      </c>
      <c r="D367" t="s">
        <v>1844</v>
      </c>
      <c r="E367" t="s">
        <v>2931</v>
      </c>
      <c r="F367" t="s">
        <v>6</v>
      </c>
      <c r="G367" s="3">
        <v>43577</v>
      </c>
      <c r="H367" s="2">
        <v>303100</v>
      </c>
      <c r="I367" s="12" t="s">
        <v>838</v>
      </c>
      <c r="J367" s="5">
        <v>1</v>
      </c>
      <c r="K367" s="5">
        <f t="shared" si="23"/>
        <v>0</v>
      </c>
      <c r="L367" s="56" t="str">
        <f t="shared" si="20"/>
        <v>Coldwell Banker Apex, REALTORS</v>
      </c>
      <c r="M367" s="5">
        <f t="shared" si="21"/>
        <v>0</v>
      </c>
      <c r="N367" s="5">
        <f t="shared" si="22"/>
        <v>0</v>
      </c>
    </row>
    <row r="368" spans="1:14" ht="13.5" customHeight="1" x14ac:dyDescent="0.2">
      <c r="A368" t="s">
        <v>361</v>
      </c>
      <c r="B368" t="s">
        <v>1842</v>
      </c>
      <c r="C368" t="s">
        <v>326</v>
      </c>
      <c r="D368" t="s">
        <v>1844</v>
      </c>
      <c r="E368" t="s">
        <v>2214</v>
      </c>
      <c r="F368" t="s">
        <v>7</v>
      </c>
      <c r="G368" s="3">
        <v>43489</v>
      </c>
      <c r="H368" s="2">
        <v>353000</v>
      </c>
      <c r="I368" s="12">
        <v>20192925</v>
      </c>
      <c r="J368" s="5">
        <v>1</v>
      </c>
      <c r="K368" s="5">
        <f t="shared" si="23"/>
        <v>1</v>
      </c>
      <c r="L368" s="56" t="str">
        <f t="shared" si="20"/>
        <v>Coldwell Banker Apex, REALTORS</v>
      </c>
      <c r="M368" s="5">
        <f t="shared" si="21"/>
        <v>0</v>
      </c>
      <c r="N368" s="5">
        <f t="shared" si="22"/>
        <v>0</v>
      </c>
    </row>
    <row r="369" spans="1:14" ht="13.5" customHeight="1" x14ac:dyDescent="0.2">
      <c r="A369" t="s">
        <v>566</v>
      </c>
      <c r="B369" t="s">
        <v>1842</v>
      </c>
      <c r="C369" t="s">
        <v>326</v>
      </c>
      <c r="D369" t="s">
        <v>1844</v>
      </c>
      <c r="E369" t="s">
        <v>3008</v>
      </c>
      <c r="F369" t="s">
        <v>6</v>
      </c>
      <c r="G369" s="3">
        <v>43585</v>
      </c>
      <c r="H369" s="2">
        <v>185000</v>
      </c>
      <c r="I369" s="12">
        <v>20190864</v>
      </c>
      <c r="J369" s="5">
        <v>1</v>
      </c>
      <c r="K369" s="5">
        <f t="shared" si="23"/>
        <v>1</v>
      </c>
      <c r="L369" s="56" t="str">
        <f t="shared" si="20"/>
        <v>Coldwell Banker Apex, REALTORS</v>
      </c>
      <c r="M369" s="5">
        <f t="shared" si="21"/>
        <v>0</v>
      </c>
      <c r="N369" s="5">
        <f t="shared" si="22"/>
        <v>0</v>
      </c>
    </row>
    <row r="370" spans="1:14" ht="13.5" customHeight="1" x14ac:dyDescent="0.2">
      <c r="A370" t="s">
        <v>1553</v>
      </c>
      <c r="B370" t="s">
        <v>1842</v>
      </c>
      <c r="C370" t="s">
        <v>891</v>
      </c>
      <c r="D370" t="s">
        <v>2063</v>
      </c>
      <c r="E370" t="s">
        <v>2277</v>
      </c>
      <c r="F370" t="s">
        <v>216</v>
      </c>
      <c r="G370" s="3">
        <v>43497</v>
      </c>
      <c r="H370" s="2">
        <v>115000</v>
      </c>
      <c r="I370" s="12" t="s">
        <v>838</v>
      </c>
      <c r="J370" s="5">
        <v>1</v>
      </c>
      <c r="K370" s="5">
        <f t="shared" si="23"/>
        <v>0</v>
      </c>
      <c r="L370" s="56" t="str">
        <f t="shared" si="20"/>
        <v>Coldwell Banker Apex, REALTORS</v>
      </c>
      <c r="M370" s="5">
        <f t="shared" si="21"/>
        <v>0</v>
      </c>
      <c r="N370" s="5">
        <f t="shared" si="22"/>
        <v>0</v>
      </c>
    </row>
    <row r="371" spans="1:14" ht="13.5" customHeight="1" x14ac:dyDescent="0.2">
      <c r="A371" t="s">
        <v>1542</v>
      </c>
      <c r="B371" t="s">
        <v>1842</v>
      </c>
      <c r="C371" t="s">
        <v>549</v>
      </c>
      <c r="D371" t="s">
        <v>1180</v>
      </c>
      <c r="E371" t="s">
        <v>2746</v>
      </c>
      <c r="F371" t="s">
        <v>6</v>
      </c>
      <c r="G371" s="3">
        <v>43553</v>
      </c>
      <c r="H371" s="2">
        <v>302900</v>
      </c>
      <c r="I371" s="12">
        <v>20190226</v>
      </c>
      <c r="J371" s="5">
        <v>1</v>
      </c>
      <c r="K371" s="5">
        <f t="shared" si="23"/>
        <v>1</v>
      </c>
      <c r="L371" s="56" t="str">
        <f t="shared" ref="L371:L434" si="24">IF(B371="",B370,B371)</f>
        <v>Coldwell Banker Apex, REALTORS</v>
      </c>
      <c r="M371" s="5">
        <f t="shared" si="21"/>
        <v>0</v>
      </c>
      <c r="N371" s="5">
        <f t="shared" si="22"/>
        <v>0</v>
      </c>
    </row>
    <row r="372" spans="1:14" ht="13.5" customHeight="1" x14ac:dyDescent="0.2">
      <c r="A372" t="s">
        <v>722</v>
      </c>
      <c r="B372" t="s">
        <v>1842</v>
      </c>
      <c r="C372" t="s">
        <v>1232</v>
      </c>
      <c r="D372" t="s">
        <v>1180</v>
      </c>
      <c r="E372" t="s">
        <v>2336</v>
      </c>
      <c r="F372" t="s">
        <v>425</v>
      </c>
      <c r="G372" s="3">
        <v>43504</v>
      </c>
      <c r="H372" s="2">
        <v>490000</v>
      </c>
      <c r="I372" s="12">
        <v>20190131</v>
      </c>
      <c r="J372" s="5">
        <v>1</v>
      </c>
      <c r="K372" s="5">
        <f t="shared" si="23"/>
        <v>1</v>
      </c>
      <c r="L372" s="56" t="str">
        <f t="shared" si="24"/>
        <v>Coldwell Banker Apex, REALTORS</v>
      </c>
      <c r="M372" s="5">
        <f t="shared" si="21"/>
        <v>0</v>
      </c>
      <c r="N372" s="5">
        <f t="shared" si="22"/>
        <v>0</v>
      </c>
    </row>
    <row r="373" spans="1:14" ht="13.5" customHeight="1" x14ac:dyDescent="0.2">
      <c r="A373" t="s">
        <v>344</v>
      </c>
      <c r="B373" t="s">
        <v>1842</v>
      </c>
      <c r="C373" t="s">
        <v>1874</v>
      </c>
      <c r="D373" t="s">
        <v>1875</v>
      </c>
      <c r="E373" t="s">
        <v>2466</v>
      </c>
      <c r="F373" t="s">
        <v>6</v>
      </c>
      <c r="G373" s="3">
        <v>43524</v>
      </c>
      <c r="H373" s="2">
        <v>170000</v>
      </c>
      <c r="I373" s="12" t="s">
        <v>838</v>
      </c>
      <c r="J373" s="5">
        <v>1</v>
      </c>
      <c r="K373" s="5">
        <f t="shared" si="23"/>
        <v>0</v>
      </c>
      <c r="L373" s="56" t="str">
        <f t="shared" si="24"/>
        <v>Coldwell Banker Apex, REALTORS</v>
      </c>
      <c r="M373" s="5">
        <f t="shared" si="21"/>
        <v>0</v>
      </c>
      <c r="N373" s="5">
        <f t="shared" si="22"/>
        <v>0</v>
      </c>
    </row>
    <row r="374" spans="1:14" ht="13.5" customHeight="1" x14ac:dyDescent="0.2">
      <c r="A374" t="s">
        <v>1542</v>
      </c>
      <c r="B374" t="s">
        <v>1842</v>
      </c>
      <c r="C374" t="s">
        <v>546</v>
      </c>
      <c r="D374" t="s">
        <v>547</v>
      </c>
      <c r="E374" t="s">
        <v>2127</v>
      </c>
      <c r="F374" t="s">
        <v>6</v>
      </c>
      <c r="G374" s="3">
        <v>43474</v>
      </c>
      <c r="H374" s="2">
        <v>376320</v>
      </c>
      <c r="I374" s="12" t="s">
        <v>838</v>
      </c>
      <c r="J374" s="5">
        <v>1</v>
      </c>
      <c r="K374" s="5">
        <f t="shared" si="23"/>
        <v>0</v>
      </c>
      <c r="L374" s="56" t="str">
        <f t="shared" si="24"/>
        <v>Coldwell Banker Apex, REALTORS</v>
      </c>
      <c r="M374" s="5">
        <f t="shared" si="21"/>
        <v>0</v>
      </c>
      <c r="N374" s="5">
        <f t="shared" si="22"/>
        <v>0</v>
      </c>
    </row>
    <row r="375" spans="1:14" ht="13.5" customHeight="1" x14ac:dyDescent="0.2">
      <c r="A375" t="s">
        <v>1213</v>
      </c>
      <c r="B375" t="s">
        <v>1842</v>
      </c>
      <c r="C375" t="s">
        <v>546</v>
      </c>
      <c r="D375" t="s">
        <v>547</v>
      </c>
      <c r="E375" t="s">
        <v>3300</v>
      </c>
      <c r="F375" t="s">
        <v>6</v>
      </c>
      <c r="G375" s="3">
        <v>43613</v>
      </c>
      <c r="H375" s="2">
        <v>301552</v>
      </c>
      <c r="I375" s="12" t="s">
        <v>838</v>
      </c>
      <c r="J375" s="5">
        <v>1</v>
      </c>
      <c r="K375" s="5">
        <f t="shared" si="23"/>
        <v>0</v>
      </c>
      <c r="L375" s="56" t="str">
        <f t="shared" si="24"/>
        <v>Coldwell Banker Apex, REALTORS</v>
      </c>
      <c r="M375" s="5">
        <f t="shared" si="21"/>
        <v>0</v>
      </c>
      <c r="N375" s="5">
        <f t="shared" si="22"/>
        <v>0</v>
      </c>
    </row>
    <row r="376" spans="1:14" ht="13.5" customHeight="1" x14ac:dyDescent="0.2">
      <c r="A376" t="s">
        <v>1542</v>
      </c>
      <c r="B376" t="s">
        <v>1842</v>
      </c>
      <c r="C376" t="s">
        <v>792</v>
      </c>
      <c r="D376" t="s">
        <v>1099</v>
      </c>
      <c r="E376" t="s">
        <v>2834</v>
      </c>
      <c r="F376" t="s">
        <v>6</v>
      </c>
      <c r="G376" s="3">
        <v>43565</v>
      </c>
      <c r="H376" s="2">
        <v>234000</v>
      </c>
      <c r="I376" s="12">
        <v>20190578</v>
      </c>
      <c r="J376" s="5">
        <v>1</v>
      </c>
      <c r="K376" s="5">
        <f t="shared" si="23"/>
        <v>1</v>
      </c>
      <c r="L376" s="56" t="str">
        <f t="shared" si="24"/>
        <v>Coldwell Banker Apex, REALTORS</v>
      </c>
      <c r="M376" s="5">
        <f t="shared" si="21"/>
        <v>0</v>
      </c>
      <c r="N376" s="5">
        <f t="shared" si="22"/>
        <v>0</v>
      </c>
    </row>
    <row r="377" spans="1:14" ht="13.5" customHeight="1" x14ac:dyDescent="0.2">
      <c r="A377" t="s">
        <v>1542</v>
      </c>
      <c r="B377" t="s">
        <v>1842</v>
      </c>
      <c r="C377" t="s">
        <v>1222</v>
      </c>
      <c r="D377" t="s">
        <v>1099</v>
      </c>
      <c r="E377" t="s">
        <v>2723</v>
      </c>
      <c r="F377" t="s">
        <v>216</v>
      </c>
      <c r="G377" s="3">
        <v>43552</v>
      </c>
      <c r="H377" s="2">
        <v>132000</v>
      </c>
      <c r="I377" s="12" t="s">
        <v>838</v>
      </c>
      <c r="J377" s="5">
        <v>1</v>
      </c>
      <c r="K377" s="5">
        <f t="shared" si="23"/>
        <v>0</v>
      </c>
      <c r="L377" s="56" t="str">
        <f t="shared" si="24"/>
        <v>Coldwell Banker Apex, REALTORS</v>
      </c>
      <c r="M377" s="5">
        <f t="shared" si="21"/>
        <v>0</v>
      </c>
      <c r="N377" s="5">
        <f t="shared" si="22"/>
        <v>0</v>
      </c>
    </row>
    <row r="378" spans="1:14" ht="13.5" customHeight="1" x14ac:dyDescent="0.2">
      <c r="A378" t="s">
        <v>152</v>
      </c>
      <c r="B378" t="s">
        <v>1842</v>
      </c>
      <c r="C378" t="s">
        <v>1838</v>
      </c>
      <c r="D378" t="s">
        <v>1099</v>
      </c>
      <c r="E378" t="s">
        <v>2255</v>
      </c>
      <c r="F378" t="s">
        <v>123</v>
      </c>
      <c r="G378" s="3">
        <v>43496</v>
      </c>
      <c r="H378" s="2">
        <v>187500</v>
      </c>
      <c r="I378" s="12" t="s">
        <v>838</v>
      </c>
      <c r="J378" s="5">
        <v>1</v>
      </c>
      <c r="K378" s="5">
        <f t="shared" si="23"/>
        <v>0</v>
      </c>
      <c r="L378" s="56" t="str">
        <f t="shared" si="24"/>
        <v>Coldwell Banker Apex, REALTORS</v>
      </c>
      <c r="M378" s="5">
        <f t="shared" si="21"/>
        <v>0</v>
      </c>
      <c r="N378" s="5">
        <f t="shared" si="22"/>
        <v>0</v>
      </c>
    </row>
    <row r="379" spans="1:14" ht="13.5" customHeight="1" x14ac:dyDescent="0.2">
      <c r="A379" t="s">
        <v>894</v>
      </c>
      <c r="B379" t="s">
        <v>1842</v>
      </c>
      <c r="C379" t="s">
        <v>2056</v>
      </c>
      <c r="D379" t="s">
        <v>1099</v>
      </c>
      <c r="E379" t="s">
        <v>2385</v>
      </c>
      <c r="F379" t="s">
        <v>425</v>
      </c>
      <c r="G379" s="3">
        <v>43514</v>
      </c>
      <c r="H379" s="2">
        <v>239900</v>
      </c>
      <c r="I379" s="12" t="s">
        <v>838</v>
      </c>
      <c r="J379" s="5">
        <v>1</v>
      </c>
      <c r="K379" s="5">
        <f t="shared" si="23"/>
        <v>0</v>
      </c>
      <c r="L379" s="56" t="str">
        <f t="shared" si="24"/>
        <v>Coldwell Banker Apex, REALTORS</v>
      </c>
      <c r="M379" s="5">
        <f t="shared" si="21"/>
        <v>0</v>
      </c>
      <c r="N379" s="5">
        <f t="shared" si="22"/>
        <v>0</v>
      </c>
    </row>
    <row r="380" spans="1:14" ht="13.5" customHeight="1" x14ac:dyDescent="0.2">
      <c r="A380" t="s">
        <v>1704</v>
      </c>
      <c r="B380" t="s">
        <v>1842</v>
      </c>
      <c r="C380" t="s">
        <v>1906</v>
      </c>
      <c r="D380" t="s">
        <v>1099</v>
      </c>
      <c r="E380" t="s">
        <v>2487</v>
      </c>
      <c r="F380" t="s">
        <v>216</v>
      </c>
      <c r="G380" s="3">
        <v>43525</v>
      </c>
      <c r="H380" s="2">
        <v>220000</v>
      </c>
      <c r="I380" s="12" t="s">
        <v>838</v>
      </c>
      <c r="J380" s="5">
        <v>1</v>
      </c>
      <c r="K380" s="5">
        <f t="shared" si="23"/>
        <v>0</v>
      </c>
      <c r="L380" s="56" t="str">
        <f t="shared" si="24"/>
        <v>Coldwell Banker Apex, REALTORS</v>
      </c>
      <c r="M380" s="5">
        <f t="shared" si="21"/>
        <v>0</v>
      </c>
      <c r="N380" s="5">
        <f t="shared" si="22"/>
        <v>0</v>
      </c>
    </row>
    <row r="381" spans="1:14" ht="13.5" customHeight="1" x14ac:dyDescent="0.2">
      <c r="A381" t="s">
        <v>2078</v>
      </c>
      <c r="B381" t="s">
        <v>1842</v>
      </c>
      <c r="C381" t="s">
        <v>1390</v>
      </c>
      <c r="D381" t="s">
        <v>1099</v>
      </c>
      <c r="E381" t="s">
        <v>2420</v>
      </c>
      <c r="F381" t="s">
        <v>6</v>
      </c>
      <c r="G381" s="3">
        <v>43518</v>
      </c>
      <c r="H381" s="2">
        <v>98000</v>
      </c>
      <c r="I381" s="12">
        <v>20190168</v>
      </c>
      <c r="J381" s="5">
        <v>1</v>
      </c>
      <c r="K381" s="5">
        <f t="shared" si="23"/>
        <v>1</v>
      </c>
      <c r="L381" s="56" t="str">
        <f t="shared" si="24"/>
        <v>Coldwell Banker Apex, REALTORS</v>
      </c>
      <c r="M381" s="5">
        <f t="shared" si="21"/>
        <v>0</v>
      </c>
      <c r="N381" s="5">
        <f t="shared" si="22"/>
        <v>0</v>
      </c>
    </row>
    <row r="382" spans="1:14" ht="13.5" customHeight="1" x14ac:dyDescent="0.2">
      <c r="A382" t="s">
        <v>2065</v>
      </c>
      <c r="B382" t="s">
        <v>1842</v>
      </c>
      <c r="C382" t="s">
        <v>1752</v>
      </c>
      <c r="D382" t="s">
        <v>1099</v>
      </c>
      <c r="E382" t="s">
        <v>3125</v>
      </c>
      <c r="F382" t="s">
        <v>216</v>
      </c>
      <c r="G382" s="3">
        <v>43595</v>
      </c>
      <c r="H382" s="2">
        <v>195000</v>
      </c>
      <c r="I382" s="12" t="s">
        <v>838</v>
      </c>
      <c r="J382" s="5">
        <v>1</v>
      </c>
      <c r="K382" s="5">
        <f t="shared" si="23"/>
        <v>0</v>
      </c>
      <c r="L382" s="56" t="str">
        <f t="shared" si="24"/>
        <v>Coldwell Banker Apex, REALTORS</v>
      </c>
      <c r="M382" s="5">
        <f t="shared" si="21"/>
        <v>0</v>
      </c>
      <c r="N382" s="5">
        <f t="shared" si="22"/>
        <v>0</v>
      </c>
    </row>
    <row r="383" spans="1:14" ht="13.5" customHeight="1" x14ac:dyDescent="0.2">
      <c r="A383" t="s">
        <v>2066</v>
      </c>
      <c r="B383" t="s">
        <v>1842</v>
      </c>
      <c r="C383" t="s">
        <v>1906</v>
      </c>
      <c r="D383" t="s">
        <v>1099</v>
      </c>
      <c r="E383" t="s">
        <v>2741</v>
      </c>
      <c r="F383" t="s">
        <v>6</v>
      </c>
      <c r="G383" s="3">
        <v>43553</v>
      </c>
      <c r="H383" s="2">
        <v>267500</v>
      </c>
      <c r="I383" s="12">
        <v>20190502</v>
      </c>
      <c r="J383" s="5">
        <v>1</v>
      </c>
      <c r="K383" s="5">
        <f t="shared" si="23"/>
        <v>1</v>
      </c>
      <c r="L383" s="56" t="str">
        <f t="shared" si="24"/>
        <v>Coldwell Banker Apex, REALTORS</v>
      </c>
      <c r="M383" s="5">
        <f t="shared" si="21"/>
        <v>0</v>
      </c>
      <c r="N383" s="5">
        <f t="shared" si="22"/>
        <v>0</v>
      </c>
    </row>
    <row r="384" spans="1:14" ht="13.5" customHeight="1" x14ac:dyDescent="0.2">
      <c r="A384" t="s">
        <v>1897</v>
      </c>
      <c r="B384" t="s">
        <v>1842</v>
      </c>
      <c r="C384" t="s">
        <v>154</v>
      </c>
      <c r="D384" t="s">
        <v>1099</v>
      </c>
      <c r="E384" t="s">
        <v>3181</v>
      </c>
      <c r="F384" t="s">
        <v>216</v>
      </c>
      <c r="G384" s="3">
        <v>43601</v>
      </c>
      <c r="H384" s="2">
        <v>178000</v>
      </c>
      <c r="I384" s="12" t="s">
        <v>838</v>
      </c>
      <c r="J384" s="5">
        <v>1</v>
      </c>
      <c r="K384" s="5">
        <f t="shared" si="23"/>
        <v>0</v>
      </c>
      <c r="L384" s="56" t="str">
        <f t="shared" si="24"/>
        <v>Coldwell Banker Apex, REALTORS</v>
      </c>
      <c r="M384" s="5">
        <f t="shared" si="21"/>
        <v>0</v>
      </c>
      <c r="N384" s="5">
        <f t="shared" si="22"/>
        <v>0</v>
      </c>
    </row>
    <row r="385" spans="1:14" ht="13.5" customHeight="1" x14ac:dyDescent="0.2">
      <c r="A385" t="s">
        <v>319</v>
      </c>
      <c r="B385" t="s">
        <v>1842</v>
      </c>
      <c r="C385" t="s">
        <v>1222</v>
      </c>
      <c r="D385" t="s">
        <v>1099</v>
      </c>
      <c r="E385" t="s">
        <v>2548</v>
      </c>
      <c r="F385" t="s">
        <v>216</v>
      </c>
      <c r="G385" s="3">
        <v>43532</v>
      </c>
      <c r="H385" s="2">
        <v>219900</v>
      </c>
      <c r="I385" s="12">
        <v>20190192</v>
      </c>
      <c r="J385" s="5">
        <v>1</v>
      </c>
      <c r="K385" s="5">
        <f t="shared" si="23"/>
        <v>1</v>
      </c>
      <c r="L385" s="56" t="str">
        <f t="shared" si="24"/>
        <v>Coldwell Banker Apex, REALTORS</v>
      </c>
      <c r="M385" s="5">
        <f t="shared" si="21"/>
        <v>0</v>
      </c>
      <c r="N385" s="5">
        <f t="shared" si="22"/>
        <v>0</v>
      </c>
    </row>
    <row r="386" spans="1:14" ht="13.5" customHeight="1" x14ac:dyDescent="0.2">
      <c r="A386" t="s">
        <v>1910</v>
      </c>
      <c r="B386" t="s">
        <v>1842</v>
      </c>
      <c r="C386" t="s">
        <v>714</v>
      </c>
      <c r="D386" t="s">
        <v>1099</v>
      </c>
      <c r="E386" t="s">
        <v>3218</v>
      </c>
      <c r="F386" t="s">
        <v>123</v>
      </c>
      <c r="G386" s="3">
        <v>43605</v>
      </c>
      <c r="H386" s="2">
        <v>139000</v>
      </c>
      <c r="I386" s="12">
        <v>20190867</v>
      </c>
      <c r="J386" s="5">
        <v>1</v>
      </c>
      <c r="K386" s="5">
        <f t="shared" si="23"/>
        <v>1</v>
      </c>
      <c r="L386" s="56" t="str">
        <f t="shared" si="24"/>
        <v>Coldwell Banker Apex, REALTORS</v>
      </c>
      <c r="M386" s="5">
        <f t="shared" si="21"/>
        <v>0</v>
      </c>
      <c r="N386" s="5">
        <f t="shared" si="22"/>
        <v>0</v>
      </c>
    </row>
    <row r="387" spans="1:14" ht="13.5" customHeight="1" x14ac:dyDescent="0.2">
      <c r="A387" t="s">
        <v>1910</v>
      </c>
      <c r="B387" t="s">
        <v>1842</v>
      </c>
      <c r="C387" t="s">
        <v>1307</v>
      </c>
      <c r="D387" t="s">
        <v>1099</v>
      </c>
      <c r="E387" t="s">
        <v>3014</v>
      </c>
      <c r="F387" t="s">
        <v>6</v>
      </c>
      <c r="G387" s="3">
        <v>43585</v>
      </c>
      <c r="H387" s="2">
        <v>195000</v>
      </c>
      <c r="I387" s="12">
        <v>20190665</v>
      </c>
      <c r="J387" s="5">
        <v>1</v>
      </c>
      <c r="K387" s="5">
        <f t="shared" si="23"/>
        <v>1</v>
      </c>
      <c r="L387" s="56" t="str">
        <f t="shared" si="24"/>
        <v>Coldwell Banker Apex, REALTORS</v>
      </c>
      <c r="M387" s="5">
        <f t="shared" si="21"/>
        <v>0</v>
      </c>
      <c r="N387" s="5">
        <f t="shared" si="22"/>
        <v>0</v>
      </c>
    </row>
    <row r="388" spans="1:14" ht="13.5" customHeight="1" x14ac:dyDescent="0.2">
      <c r="A388" t="s">
        <v>1884</v>
      </c>
      <c r="B388" t="s">
        <v>1842</v>
      </c>
      <c r="C388" t="s">
        <v>1222</v>
      </c>
      <c r="D388" t="s">
        <v>1099</v>
      </c>
      <c r="E388" t="s">
        <v>2236</v>
      </c>
      <c r="F388" t="s">
        <v>6</v>
      </c>
      <c r="G388" s="3">
        <v>43494</v>
      </c>
      <c r="H388" s="2">
        <v>128900</v>
      </c>
      <c r="I388" s="12">
        <v>20182908</v>
      </c>
      <c r="J388" s="5">
        <v>1</v>
      </c>
      <c r="K388" s="5">
        <f t="shared" si="23"/>
        <v>1</v>
      </c>
      <c r="L388" s="56" t="str">
        <f t="shared" si="24"/>
        <v>Coldwell Banker Apex, REALTORS</v>
      </c>
      <c r="M388" s="5">
        <f t="shared" ref="M388:M451" si="25">IF(B388=D388,1,0)</f>
        <v>0</v>
      </c>
      <c r="N388" s="5">
        <f t="shared" ref="N388:N451" si="26">+IF(M388=1,K388,0)</f>
        <v>0</v>
      </c>
    </row>
    <row r="389" spans="1:14" ht="13.5" customHeight="1" x14ac:dyDescent="0.2">
      <c r="A389" t="s">
        <v>1884</v>
      </c>
      <c r="B389" t="s">
        <v>1842</v>
      </c>
      <c r="C389" t="s">
        <v>1222</v>
      </c>
      <c r="D389" t="s">
        <v>1099</v>
      </c>
      <c r="E389" t="s">
        <v>2704</v>
      </c>
      <c r="F389" t="s">
        <v>6</v>
      </c>
      <c r="G389" s="3">
        <v>43550</v>
      </c>
      <c r="H389" s="2">
        <v>65000</v>
      </c>
      <c r="I389" s="12" t="s">
        <v>838</v>
      </c>
      <c r="J389" s="5">
        <v>1</v>
      </c>
      <c r="K389" s="5">
        <f t="shared" ref="K389:K452" si="27">IF(I389="did not close",0,IF(I389="",0,1))</f>
        <v>0</v>
      </c>
      <c r="L389" s="56" t="str">
        <f t="shared" si="24"/>
        <v>Coldwell Banker Apex, REALTORS</v>
      </c>
      <c r="M389" s="5">
        <f t="shared" si="25"/>
        <v>0</v>
      </c>
      <c r="N389" s="5">
        <f t="shared" si="26"/>
        <v>0</v>
      </c>
    </row>
    <row r="390" spans="1:14" ht="13.5" customHeight="1" x14ac:dyDescent="0.2">
      <c r="A390" t="s">
        <v>1884</v>
      </c>
      <c r="B390" t="s">
        <v>1842</v>
      </c>
      <c r="C390" t="s">
        <v>1222</v>
      </c>
      <c r="D390" t="s">
        <v>1099</v>
      </c>
      <c r="E390" t="s">
        <v>2801</v>
      </c>
      <c r="F390" t="s">
        <v>6</v>
      </c>
      <c r="G390" s="3">
        <v>43560</v>
      </c>
      <c r="H390" s="2">
        <v>65000</v>
      </c>
      <c r="I390" s="12" t="s">
        <v>838</v>
      </c>
      <c r="J390" s="5">
        <v>1</v>
      </c>
      <c r="K390" s="5">
        <f t="shared" si="27"/>
        <v>0</v>
      </c>
      <c r="L390" s="56" t="str">
        <f t="shared" si="24"/>
        <v>Coldwell Banker Apex, REALTORS</v>
      </c>
      <c r="M390" s="5">
        <f t="shared" si="25"/>
        <v>0</v>
      </c>
      <c r="N390" s="5">
        <f t="shared" si="26"/>
        <v>0</v>
      </c>
    </row>
    <row r="391" spans="1:14" ht="13.5" customHeight="1" x14ac:dyDescent="0.2">
      <c r="A391" t="s">
        <v>692</v>
      </c>
      <c r="B391" t="s">
        <v>1842</v>
      </c>
      <c r="C391" t="s">
        <v>812</v>
      </c>
      <c r="D391" t="s">
        <v>1099</v>
      </c>
      <c r="E391" t="s">
        <v>2833</v>
      </c>
      <c r="F391" t="s">
        <v>6</v>
      </c>
      <c r="G391" s="3">
        <v>43565</v>
      </c>
      <c r="H391" s="2">
        <v>78000</v>
      </c>
      <c r="I391" s="12" t="s">
        <v>838</v>
      </c>
      <c r="J391" s="5">
        <v>1</v>
      </c>
      <c r="K391" s="5">
        <f t="shared" si="27"/>
        <v>0</v>
      </c>
      <c r="L391" s="56" t="str">
        <f t="shared" si="24"/>
        <v>Coldwell Banker Apex, REALTORS</v>
      </c>
      <c r="M391" s="5">
        <f t="shared" si="25"/>
        <v>0</v>
      </c>
      <c r="N391" s="5">
        <f t="shared" si="26"/>
        <v>0</v>
      </c>
    </row>
    <row r="392" spans="1:14" ht="13.5" customHeight="1" x14ac:dyDescent="0.2">
      <c r="A392" t="s">
        <v>19</v>
      </c>
      <c r="B392" t="s">
        <v>1842</v>
      </c>
      <c r="C392" t="s">
        <v>1906</v>
      </c>
      <c r="D392" t="s">
        <v>1099</v>
      </c>
      <c r="E392" t="s">
        <v>2710</v>
      </c>
      <c r="F392" t="s">
        <v>6</v>
      </c>
      <c r="G392" s="3">
        <v>43551</v>
      </c>
      <c r="H392" s="2">
        <v>217000</v>
      </c>
      <c r="I392" s="12" t="s">
        <v>838</v>
      </c>
      <c r="J392" s="5">
        <v>1</v>
      </c>
      <c r="K392" s="5">
        <f t="shared" si="27"/>
        <v>0</v>
      </c>
      <c r="L392" s="56" t="str">
        <f t="shared" si="24"/>
        <v>Coldwell Banker Apex, REALTORS</v>
      </c>
      <c r="M392" s="5">
        <f t="shared" si="25"/>
        <v>0</v>
      </c>
      <c r="N392" s="5">
        <f t="shared" si="26"/>
        <v>0</v>
      </c>
    </row>
    <row r="393" spans="1:14" ht="13.5" customHeight="1" x14ac:dyDescent="0.2">
      <c r="A393" t="s">
        <v>2103</v>
      </c>
      <c r="B393" t="s">
        <v>1842</v>
      </c>
      <c r="C393" t="s">
        <v>3076</v>
      </c>
      <c r="D393" t="s">
        <v>1099</v>
      </c>
      <c r="E393" t="s">
        <v>3106</v>
      </c>
      <c r="F393" t="s">
        <v>6</v>
      </c>
      <c r="G393" s="3">
        <v>43594</v>
      </c>
      <c r="H393" s="2">
        <v>169900</v>
      </c>
      <c r="I393" s="12" t="s">
        <v>838</v>
      </c>
      <c r="J393" s="5">
        <v>1</v>
      </c>
      <c r="K393" s="5">
        <f t="shared" si="27"/>
        <v>0</v>
      </c>
      <c r="L393" s="56" t="str">
        <f t="shared" si="24"/>
        <v>Coldwell Banker Apex, REALTORS</v>
      </c>
      <c r="M393" s="5">
        <f t="shared" si="25"/>
        <v>0</v>
      </c>
      <c r="N393" s="5">
        <f t="shared" si="26"/>
        <v>0</v>
      </c>
    </row>
    <row r="394" spans="1:14" ht="13.5" customHeight="1" x14ac:dyDescent="0.2">
      <c r="A394" t="s">
        <v>2103</v>
      </c>
      <c r="B394" t="s">
        <v>1842</v>
      </c>
      <c r="C394" t="s">
        <v>1906</v>
      </c>
      <c r="D394" t="s">
        <v>1099</v>
      </c>
      <c r="E394" t="s">
        <v>3257</v>
      </c>
      <c r="F394" t="s">
        <v>730</v>
      </c>
      <c r="G394" s="3">
        <v>43608</v>
      </c>
      <c r="H394" s="2">
        <v>115000</v>
      </c>
      <c r="I394" s="12">
        <v>20191698</v>
      </c>
      <c r="J394" s="5">
        <v>1</v>
      </c>
      <c r="K394" s="5">
        <f t="shared" si="27"/>
        <v>1</v>
      </c>
      <c r="L394" s="56" t="str">
        <f t="shared" si="24"/>
        <v>Coldwell Banker Apex, REALTORS</v>
      </c>
      <c r="M394" s="5">
        <f t="shared" si="25"/>
        <v>0</v>
      </c>
      <c r="N394" s="5">
        <f t="shared" si="26"/>
        <v>0</v>
      </c>
    </row>
    <row r="395" spans="1:14" ht="13.5" customHeight="1" x14ac:dyDescent="0.2">
      <c r="A395" t="s">
        <v>377</v>
      </c>
      <c r="B395" t="s">
        <v>1842</v>
      </c>
      <c r="C395" t="s">
        <v>1222</v>
      </c>
      <c r="D395" t="s">
        <v>1099</v>
      </c>
      <c r="E395" t="s">
        <v>2689</v>
      </c>
      <c r="F395" t="s">
        <v>1127</v>
      </c>
      <c r="G395" s="3">
        <v>43549</v>
      </c>
      <c r="H395" s="2">
        <v>164000</v>
      </c>
      <c r="I395" s="12">
        <v>20190463</v>
      </c>
      <c r="J395" s="5">
        <v>1</v>
      </c>
      <c r="K395" s="5">
        <f t="shared" si="27"/>
        <v>1</v>
      </c>
      <c r="L395" s="56" t="str">
        <f t="shared" si="24"/>
        <v>Coldwell Banker Apex, REALTORS</v>
      </c>
      <c r="M395" s="5">
        <f t="shared" si="25"/>
        <v>0</v>
      </c>
      <c r="N395" s="5">
        <f t="shared" si="26"/>
        <v>0</v>
      </c>
    </row>
    <row r="396" spans="1:14" ht="13.5" customHeight="1" x14ac:dyDescent="0.2">
      <c r="A396" t="s">
        <v>1553</v>
      </c>
      <c r="B396" t="s">
        <v>1842</v>
      </c>
      <c r="C396" t="s">
        <v>322</v>
      </c>
      <c r="D396" t="s">
        <v>1840</v>
      </c>
      <c r="E396" t="s">
        <v>2616</v>
      </c>
      <c r="F396" t="s">
        <v>6</v>
      </c>
      <c r="G396" s="3">
        <v>43539</v>
      </c>
      <c r="H396" s="2">
        <v>220500</v>
      </c>
      <c r="I396" s="12" t="s">
        <v>838</v>
      </c>
      <c r="J396" s="5">
        <v>1</v>
      </c>
      <c r="K396" s="5">
        <f t="shared" si="27"/>
        <v>0</v>
      </c>
      <c r="L396" s="56" t="str">
        <f t="shared" si="24"/>
        <v>Coldwell Banker Apex, REALTORS</v>
      </c>
      <c r="M396" s="5">
        <f t="shared" si="25"/>
        <v>0</v>
      </c>
      <c r="N396" s="5">
        <f t="shared" si="26"/>
        <v>0</v>
      </c>
    </row>
    <row r="397" spans="1:14" ht="13.5" customHeight="1" x14ac:dyDescent="0.2">
      <c r="A397" t="s">
        <v>1865</v>
      </c>
      <c r="B397" t="s">
        <v>1842</v>
      </c>
      <c r="C397" t="s">
        <v>663</v>
      </c>
      <c r="D397" t="s">
        <v>1840</v>
      </c>
      <c r="E397" t="s">
        <v>3183</v>
      </c>
      <c r="F397" t="s">
        <v>6</v>
      </c>
      <c r="G397" s="3">
        <v>43601</v>
      </c>
      <c r="H397" s="2">
        <v>175000</v>
      </c>
      <c r="I397" s="12">
        <v>20190691</v>
      </c>
      <c r="J397" s="5">
        <v>1</v>
      </c>
      <c r="K397" s="5">
        <f t="shared" si="27"/>
        <v>1</v>
      </c>
      <c r="L397" s="56" t="str">
        <f t="shared" si="24"/>
        <v>Coldwell Banker Apex, REALTORS</v>
      </c>
      <c r="M397" s="5">
        <f t="shared" si="25"/>
        <v>0</v>
      </c>
      <c r="N397" s="5">
        <f t="shared" si="26"/>
        <v>0</v>
      </c>
    </row>
    <row r="398" spans="1:14" ht="13.5" customHeight="1" x14ac:dyDescent="0.2">
      <c r="A398" t="s">
        <v>1213</v>
      </c>
      <c r="B398" t="s">
        <v>1842</v>
      </c>
      <c r="C398" t="s">
        <v>25</v>
      </c>
      <c r="D398" t="s">
        <v>1840</v>
      </c>
      <c r="E398" t="s">
        <v>2714</v>
      </c>
      <c r="F398" t="s">
        <v>1249</v>
      </c>
      <c r="G398" s="3">
        <v>43551</v>
      </c>
      <c r="H398" s="2">
        <v>212900</v>
      </c>
      <c r="I398" s="12">
        <v>20190555</v>
      </c>
      <c r="J398" s="5">
        <v>1</v>
      </c>
      <c r="K398" s="5">
        <f t="shared" si="27"/>
        <v>1</v>
      </c>
      <c r="L398" s="56" t="str">
        <f t="shared" si="24"/>
        <v>Coldwell Banker Apex, REALTORS</v>
      </c>
      <c r="M398" s="5">
        <f t="shared" si="25"/>
        <v>0</v>
      </c>
      <c r="N398" s="5">
        <f t="shared" si="26"/>
        <v>0</v>
      </c>
    </row>
    <row r="399" spans="1:14" ht="13.5" customHeight="1" x14ac:dyDescent="0.2">
      <c r="A399" t="s">
        <v>764</v>
      </c>
      <c r="B399" t="s">
        <v>1842</v>
      </c>
      <c r="C399" t="s">
        <v>1389</v>
      </c>
      <c r="D399" t="s">
        <v>1840</v>
      </c>
      <c r="E399" t="s">
        <v>3242</v>
      </c>
      <c r="F399" t="s">
        <v>1249</v>
      </c>
      <c r="G399" s="3">
        <v>43607</v>
      </c>
      <c r="H399" s="2">
        <v>387500</v>
      </c>
      <c r="I399" s="12">
        <v>20190835</v>
      </c>
      <c r="J399" s="5">
        <v>1</v>
      </c>
      <c r="K399" s="5">
        <f t="shared" si="27"/>
        <v>1</v>
      </c>
      <c r="L399" s="56" t="str">
        <f t="shared" si="24"/>
        <v>Coldwell Banker Apex, REALTORS</v>
      </c>
      <c r="M399" s="5">
        <f t="shared" si="25"/>
        <v>0</v>
      </c>
      <c r="N399" s="5">
        <f t="shared" si="26"/>
        <v>0</v>
      </c>
    </row>
    <row r="400" spans="1:14" ht="13.5" customHeight="1" x14ac:dyDescent="0.2">
      <c r="A400" t="s">
        <v>764</v>
      </c>
      <c r="B400" t="s">
        <v>1842</v>
      </c>
      <c r="C400" t="s">
        <v>308</v>
      </c>
      <c r="D400" t="s">
        <v>1840</v>
      </c>
      <c r="E400" t="s">
        <v>3223</v>
      </c>
      <c r="F400" t="s">
        <v>216</v>
      </c>
      <c r="G400" s="3">
        <v>43606</v>
      </c>
      <c r="H400" s="2">
        <v>137500</v>
      </c>
      <c r="I400" s="12">
        <v>20191000</v>
      </c>
      <c r="J400" s="5">
        <v>1</v>
      </c>
      <c r="K400" s="5">
        <f t="shared" si="27"/>
        <v>1</v>
      </c>
      <c r="L400" s="56" t="str">
        <f t="shared" si="24"/>
        <v>Coldwell Banker Apex, REALTORS</v>
      </c>
      <c r="M400" s="5">
        <f t="shared" si="25"/>
        <v>0</v>
      </c>
      <c r="N400" s="5">
        <f t="shared" si="26"/>
        <v>0</v>
      </c>
    </row>
    <row r="401" spans="1:14" ht="13.5" customHeight="1" x14ac:dyDescent="0.2">
      <c r="A401" t="s">
        <v>764</v>
      </c>
      <c r="B401" t="s">
        <v>1842</v>
      </c>
      <c r="C401" t="s">
        <v>1918</v>
      </c>
      <c r="D401" t="s">
        <v>1840</v>
      </c>
      <c r="E401" t="s">
        <v>2895</v>
      </c>
      <c r="F401" t="s">
        <v>216</v>
      </c>
      <c r="G401" s="3">
        <v>43572</v>
      </c>
      <c r="H401" s="2">
        <v>247000</v>
      </c>
      <c r="I401" s="12">
        <v>20190602</v>
      </c>
      <c r="J401" s="5">
        <v>1</v>
      </c>
      <c r="K401" s="5">
        <f t="shared" si="27"/>
        <v>1</v>
      </c>
      <c r="L401" s="56" t="str">
        <f t="shared" si="24"/>
        <v>Coldwell Banker Apex, REALTORS</v>
      </c>
      <c r="M401" s="5">
        <f t="shared" si="25"/>
        <v>0</v>
      </c>
      <c r="N401" s="5">
        <f t="shared" si="26"/>
        <v>0</v>
      </c>
    </row>
    <row r="402" spans="1:14" ht="13.5" customHeight="1" x14ac:dyDescent="0.2">
      <c r="A402" t="s">
        <v>2066</v>
      </c>
      <c r="B402" t="s">
        <v>1842</v>
      </c>
      <c r="C402" t="s">
        <v>1918</v>
      </c>
      <c r="D402" t="s">
        <v>1840</v>
      </c>
      <c r="E402" t="s">
        <v>716</v>
      </c>
      <c r="F402" t="s">
        <v>6</v>
      </c>
      <c r="G402" s="3">
        <v>43563</v>
      </c>
      <c r="H402" s="2">
        <v>197700</v>
      </c>
      <c r="I402" s="12">
        <v>20190534</v>
      </c>
      <c r="J402" s="5">
        <v>1</v>
      </c>
      <c r="K402" s="5">
        <f t="shared" si="27"/>
        <v>1</v>
      </c>
      <c r="L402" s="56" t="str">
        <f t="shared" si="24"/>
        <v>Coldwell Banker Apex, REALTORS</v>
      </c>
      <c r="M402" s="5">
        <f t="shared" si="25"/>
        <v>0</v>
      </c>
      <c r="N402" s="5">
        <f t="shared" si="26"/>
        <v>0</v>
      </c>
    </row>
    <row r="403" spans="1:14" ht="13.5" customHeight="1" x14ac:dyDescent="0.2">
      <c r="A403" t="s">
        <v>1695</v>
      </c>
      <c r="B403" t="s">
        <v>1842</v>
      </c>
      <c r="C403" t="s">
        <v>148</v>
      </c>
      <c r="D403" t="s">
        <v>1840</v>
      </c>
      <c r="E403" t="s">
        <v>3116</v>
      </c>
      <c r="F403" t="s">
        <v>6</v>
      </c>
      <c r="G403" s="3">
        <v>43595</v>
      </c>
      <c r="H403" s="2">
        <v>119900</v>
      </c>
      <c r="I403" s="12">
        <v>20190782</v>
      </c>
      <c r="J403" s="5">
        <v>1</v>
      </c>
      <c r="K403" s="5">
        <f t="shared" si="27"/>
        <v>1</v>
      </c>
      <c r="L403" s="56" t="str">
        <f t="shared" si="24"/>
        <v>Coldwell Banker Apex, REALTORS</v>
      </c>
      <c r="M403" s="5">
        <f t="shared" si="25"/>
        <v>0</v>
      </c>
      <c r="N403" s="5">
        <f t="shared" si="26"/>
        <v>0</v>
      </c>
    </row>
    <row r="404" spans="1:14" ht="13.5" customHeight="1" x14ac:dyDescent="0.2">
      <c r="A404" t="s">
        <v>319</v>
      </c>
      <c r="B404" t="s">
        <v>1842</v>
      </c>
      <c r="C404" t="s">
        <v>1742</v>
      </c>
      <c r="D404" t="s">
        <v>1840</v>
      </c>
      <c r="E404" t="s">
        <v>2912</v>
      </c>
      <c r="F404" t="s">
        <v>6</v>
      </c>
      <c r="G404" s="3">
        <v>43573</v>
      </c>
      <c r="H404" s="2">
        <v>98590</v>
      </c>
      <c r="I404" s="12">
        <v>20190590</v>
      </c>
      <c r="J404" s="5">
        <v>1</v>
      </c>
      <c r="K404" s="5">
        <f t="shared" si="27"/>
        <v>1</v>
      </c>
      <c r="L404" s="56" t="str">
        <f t="shared" si="24"/>
        <v>Coldwell Banker Apex, REALTORS</v>
      </c>
      <c r="M404" s="5">
        <f t="shared" si="25"/>
        <v>0</v>
      </c>
      <c r="N404" s="5">
        <f t="shared" si="26"/>
        <v>0</v>
      </c>
    </row>
    <row r="405" spans="1:14" ht="13.5" customHeight="1" x14ac:dyDescent="0.2">
      <c r="A405" t="s">
        <v>1910</v>
      </c>
      <c r="B405" t="s">
        <v>1842</v>
      </c>
      <c r="C405" t="s">
        <v>25</v>
      </c>
      <c r="D405" t="s">
        <v>1840</v>
      </c>
      <c r="E405" t="s">
        <v>2180</v>
      </c>
      <c r="F405" t="s">
        <v>216</v>
      </c>
      <c r="G405" s="3">
        <v>43483</v>
      </c>
      <c r="H405" s="2">
        <v>197000</v>
      </c>
      <c r="I405" s="12">
        <v>20182880</v>
      </c>
      <c r="J405" s="5">
        <v>1</v>
      </c>
      <c r="K405" s="5">
        <f t="shared" si="27"/>
        <v>1</v>
      </c>
      <c r="L405" s="56" t="str">
        <f t="shared" si="24"/>
        <v>Coldwell Banker Apex, REALTORS</v>
      </c>
      <c r="M405" s="5">
        <f t="shared" si="25"/>
        <v>0</v>
      </c>
      <c r="N405" s="5">
        <f t="shared" si="26"/>
        <v>0</v>
      </c>
    </row>
    <row r="406" spans="1:14" ht="13.5" customHeight="1" x14ac:dyDescent="0.2">
      <c r="A406" t="s">
        <v>1395</v>
      </c>
      <c r="B406" t="s">
        <v>1842</v>
      </c>
      <c r="C406" t="s">
        <v>305</v>
      </c>
      <c r="D406" t="s">
        <v>1840</v>
      </c>
      <c r="E406" t="s">
        <v>2570</v>
      </c>
      <c r="F406" t="s">
        <v>1249</v>
      </c>
      <c r="G406" s="3">
        <v>43535</v>
      </c>
      <c r="H406" s="2">
        <v>205800</v>
      </c>
      <c r="I406" s="12" t="s">
        <v>838</v>
      </c>
      <c r="J406" s="5">
        <v>1</v>
      </c>
      <c r="K406" s="5">
        <f t="shared" si="27"/>
        <v>0</v>
      </c>
      <c r="L406" s="56" t="str">
        <f t="shared" si="24"/>
        <v>Coldwell Banker Apex, REALTORS</v>
      </c>
      <c r="M406" s="5">
        <f t="shared" si="25"/>
        <v>0</v>
      </c>
      <c r="N406" s="5">
        <f t="shared" si="26"/>
        <v>0</v>
      </c>
    </row>
    <row r="407" spans="1:14" ht="13.5" customHeight="1" x14ac:dyDescent="0.2">
      <c r="A407" t="s">
        <v>566</v>
      </c>
      <c r="B407" t="s">
        <v>1842</v>
      </c>
      <c r="C407" t="s">
        <v>1925</v>
      </c>
      <c r="D407" t="s">
        <v>1840</v>
      </c>
      <c r="E407" t="s">
        <v>2864</v>
      </c>
      <c r="F407" t="s">
        <v>1249</v>
      </c>
      <c r="G407" s="3">
        <v>43567</v>
      </c>
      <c r="H407" s="2">
        <v>303000</v>
      </c>
      <c r="I407" s="12">
        <v>20190614</v>
      </c>
      <c r="J407" s="5">
        <v>1</v>
      </c>
      <c r="K407" s="5">
        <f t="shared" si="27"/>
        <v>1</v>
      </c>
      <c r="L407" s="56" t="str">
        <f t="shared" si="24"/>
        <v>Coldwell Banker Apex, REALTORS</v>
      </c>
      <c r="M407" s="5">
        <f t="shared" si="25"/>
        <v>0</v>
      </c>
      <c r="N407" s="5">
        <f t="shared" si="26"/>
        <v>0</v>
      </c>
    </row>
    <row r="408" spans="1:14" ht="13.5" customHeight="1" x14ac:dyDescent="0.2">
      <c r="A408" t="s">
        <v>566</v>
      </c>
      <c r="B408" t="s">
        <v>1842</v>
      </c>
      <c r="C408" t="s">
        <v>25</v>
      </c>
      <c r="D408" t="s">
        <v>1840</v>
      </c>
      <c r="E408" t="s">
        <v>2286</v>
      </c>
      <c r="F408" t="s">
        <v>1126</v>
      </c>
      <c r="G408" s="3">
        <v>43602</v>
      </c>
      <c r="H408" s="2">
        <v>356000</v>
      </c>
      <c r="I408" s="12">
        <v>20190898</v>
      </c>
      <c r="J408" s="5">
        <v>1</v>
      </c>
      <c r="K408" s="5">
        <f t="shared" si="27"/>
        <v>1</v>
      </c>
      <c r="L408" s="56" t="str">
        <f t="shared" si="24"/>
        <v>Coldwell Banker Apex, REALTORS</v>
      </c>
      <c r="M408" s="5">
        <f t="shared" si="25"/>
        <v>0</v>
      </c>
      <c r="N408" s="5">
        <f t="shared" si="26"/>
        <v>0</v>
      </c>
    </row>
    <row r="409" spans="1:14" ht="13.5" customHeight="1" x14ac:dyDescent="0.2">
      <c r="A409" t="s">
        <v>1884</v>
      </c>
      <c r="B409" t="s">
        <v>1842</v>
      </c>
      <c r="C409" t="s">
        <v>309</v>
      </c>
      <c r="D409" t="s">
        <v>1840</v>
      </c>
      <c r="E409" t="s">
        <v>3212</v>
      </c>
      <c r="F409" t="s">
        <v>6</v>
      </c>
      <c r="G409" s="3">
        <v>43605</v>
      </c>
      <c r="H409" s="2">
        <v>93000</v>
      </c>
      <c r="I409" s="12" t="s">
        <v>838</v>
      </c>
      <c r="J409" s="5">
        <v>1</v>
      </c>
      <c r="K409" s="5">
        <f t="shared" si="27"/>
        <v>0</v>
      </c>
      <c r="L409" s="56" t="str">
        <f t="shared" si="24"/>
        <v>Coldwell Banker Apex, REALTORS</v>
      </c>
      <c r="M409" s="5">
        <f t="shared" si="25"/>
        <v>0</v>
      </c>
      <c r="N409" s="5">
        <f t="shared" si="26"/>
        <v>0</v>
      </c>
    </row>
    <row r="410" spans="1:14" ht="13.5" customHeight="1" x14ac:dyDescent="0.2">
      <c r="A410" t="s">
        <v>692</v>
      </c>
      <c r="B410" t="s">
        <v>1842</v>
      </c>
      <c r="C410" t="s">
        <v>1888</v>
      </c>
      <c r="D410" t="s">
        <v>1840</v>
      </c>
      <c r="E410" t="s">
        <v>3207</v>
      </c>
      <c r="F410" t="s">
        <v>6</v>
      </c>
      <c r="G410" s="3">
        <v>43605</v>
      </c>
      <c r="H410" s="2">
        <v>279000</v>
      </c>
      <c r="I410" s="12">
        <v>20190860</v>
      </c>
      <c r="J410" s="5">
        <v>1</v>
      </c>
      <c r="K410" s="5">
        <f t="shared" si="27"/>
        <v>1</v>
      </c>
      <c r="L410" s="56" t="str">
        <f t="shared" si="24"/>
        <v>Coldwell Banker Apex, REALTORS</v>
      </c>
      <c r="M410" s="5">
        <f t="shared" si="25"/>
        <v>0</v>
      </c>
      <c r="N410" s="5">
        <f t="shared" si="26"/>
        <v>0</v>
      </c>
    </row>
    <row r="411" spans="1:14" ht="13.5" customHeight="1" x14ac:dyDescent="0.2">
      <c r="A411" t="s">
        <v>758</v>
      </c>
      <c r="B411" t="s">
        <v>1842</v>
      </c>
      <c r="C411" t="s">
        <v>148</v>
      </c>
      <c r="D411" t="s">
        <v>1840</v>
      </c>
      <c r="E411" t="s">
        <v>2653</v>
      </c>
      <c r="F411" t="s">
        <v>216</v>
      </c>
      <c r="G411" s="3">
        <v>43545</v>
      </c>
      <c r="H411" s="2">
        <v>170000</v>
      </c>
      <c r="I411" s="12">
        <v>20190394</v>
      </c>
      <c r="J411" s="5">
        <v>1</v>
      </c>
      <c r="K411" s="5">
        <f t="shared" si="27"/>
        <v>1</v>
      </c>
      <c r="L411" s="56" t="str">
        <f t="shared" si="24"/>
        <v>Coldwell Banker Apex, REALTORS</v>
      </c>
      <c r="M411" s="5">
        <f t="shared" si="25"/>
        <v>0</v>
      </c>
      <c r="N411" s="5">
        <f t="shared" si="26"/>
        <v>0</v>
      </c>
    </row>
    <row r="412" spans="1:14" ht="13.5" customHeight="1" x14ac:dyDescent="0.2">
      <c r="A412" t="s">
        <v>2066</v>
      </c>
      <c r="B412" t="s">
        <v>1842</v>
      </c>
      <c r="C412" t="s">
        <v>316</v>
      </c>
      <c r="D412" t="s">
        <v>1971</v>
      </c>
      <c r="E412" t="s">
        <v>2532</v>
      </c>
      <c r="F412" t="s">
        <v>1249</v>
      </c>
      <c r="G412" s="3">
        <v>43531</v>
      </c>
      <c r="H412" s="2">
        <v>150100</v>
      </c>
      <c r="I412" s="12" t="s">
        <v>838</v>
      </c>
      <c r="J412" s="5">
        <v>1</v>
      </c>
      <c r="K412" s="5">
        <f t="shared" si="27"/>
        <v>0</v>
      </c>
      <c r="L412" s="56" t="str">
        <f t="shared" si="24"/>
        <v>Coldwell Banker Apex, REALTORS</v>
      </c>
      <c r="M412" s="5">
        <f t="shared" si="25"/>
        <v>0</v>
      </c>
      <c r="N412" s="5">
        <f t="shared" si="26"/>
        <v>0</v>
      </c>
    </row>
    <row r="413" spans="1:14" ht="13.5" customHeight="1" x14ac:dyDescent="0.2">
      <c r="A413" t="s">
        <v>2066</v>
      </c>
      <c r="B413" t="s">
        <v>1842</v>
      </c>
      <c r="C413" t="s">
        <v>316</v>
      </c>
      <c r="D413" t="s">
        <v>1971</v>
      </c>
      <c r="E413" t="s">
        <v>2949</v>
      </c>
      <c r="F413" t="s">
        <v>6</v>
      </c>
      <c r="G413" s="3">
        <v>43578</v>
      </c>
      <c r="H413" s="2">
        <v>170000</v>
      </c>
      <c r="I413" s="12">
        <v>20190653</v>
      </c>
      <c r="J413" s="5">
        <v>1</v>
      </c>
      <c r="K413" s="5">
        <f t="shared" si="27"/>
        <v>1</v>
      </c>
      <c r="L413" s="56" t="str">
        <f t="shared" si="24"/>
        <v>Coldwell Banker Apex, REALTORS</v>
      </c>
      <c r="M413" s="5">
        <f t="shared" si="25"/>
        <v>0</v>
      </c>
      <c r="N413" s="5">
        <f t="shared" si="26"/>
        <v>0</v>
      </c>
    </row>
    <row r="414" spans="1:14" ht="13.5" customHeight="1" x14ac:dyDescent="0.2">
      <c r="A414" t="s">
        <v>1213</v>
      </c>
      <c r="B414" t="s">
        <v>1842</v>
      </c>
      <c r="C414" t="s">
        <v>1908</v>
      </c>
      <c r="D414" t="s">
        <v>1909</v>
      </c>
      <c r="E414" t="s">
        <v>3232</v>
      </c>
      <c r="F414" t="s">
        <v>216</v>
      </c>
      <c r="G414" s="3">
        <v>43607</v>
      </c>
      <c r="H414" s="2">
        <v>339990</v>
      </c>
      <c r="I414" s="12" t="s">
        <v>838</v>
      </c>
      <c r="J414" s="5">
        <v>1</v>
      </c>
      <c r="K414" s="5">
        <f t="shared" si="27"/>
        <v>0</v>
      </c>
      <c r="L414" s="56" t="str">
        <f t="shared" si="24"/>
        <v>Coldwell Banker Apex, REALTORS</v>
      </c>
      <c r="M414" s="5">
        <f t="shared" si="25"/>
        <v>0</v>
      </c>
      <c r="N414" s="5">
        <f t="shared" si="26"/>
        <v>0</v>
      </c>
    </row>
    <row r="415" spans="1:14" ht="13.5" customHeight="1" x14ac:dyDescent="0.2">
      <c r="A415" t="s">
        <v>1910</v>
      </c>
      <c r="B415" t="s">
        <v>1842</v>
      </c>
      <c r="C415" t="s">
        <v>1908</v>
      </c>
      <c r="D415" t="s">
        <v>1909</v>
      </c>
      <c r="E415" t="s">
        <v>2869</v>
      </c>
      <c r="F415" t="s">
        <v>7</v>
      </c>
      <c r="G415" s="3">
        <v>43567</v>
      </c>
      <c r="H415" s="2">
        <v>359990</v>
      </c>
      <c r="I415" s="12" t="s">
        <v>838</v>
      </c>
      <c r="J415" s="5">
        <v>1</v>
      </c>
      <c r="K415" s="5">
        <f t="shared" si="27"/>
        <v>0</v>
      </c>
      <c r="L415" s="56" t="str">
        <f t="shared" si="24"/>
        <v>Coldwell Banker Apex, REALTORS</v>
      </c>
      <c r="M415" s="5">
        <f t="shared" si="25"/>
        <v>0</v>
      </c>
      <c r="N415" s="5">
        <f t="shared" si="26"/>
        <v>0</v>
      </c>
    </row>
    <row r="416" spans="1:14" ht="13.5" customHeight="1" x14ac:dyDescent="0.2">
      <c r="A416" t="s">
        <v>1695</v>
      </c>
      <c r="B416" t="s">
        <v>1842</v>
      </c>
      <c r="C416" t="s">
        <v>423</v>
      </c>
      <c r="D416" t="s">
        <v>1529</v>
      </c>
      <c r="E416" t="s">
        <v>2970</v>
      </c>
      <c r="F416" t="s">
        <v>6</v>
      </c>
      <c r="G416" s="3">
        <v>43581</v>
      </c>
      <c r="H416" s="2">
        <v>110500</v>
      </c>
      <c r="I416" s="12">
        <v>20190619</v>
      </c>
      <c r="J416" s="5">
        <v>1</v>
      </c>
      <c r="K416" s="5">
        <f t="shared" si="27"/>
        <v>1</v>
      </c>
      <c r="L416" s="56" t="str">
        <f t="shared" si="24"/>
        <v>Coldwell Banker Apex, REALTORS</v>
      </c>
      <c r="M416" s="5">
        <f t="shared" si="25"/>
        <v>0</v>
      </c>
      <c r="N416" s="5">
        <f t="shared" si="26"/>
        <v>0</v>
      </c>
    </row>
    <row r="417" spans="1:14" ht="13.5" customHeight="1" x14ac:dyDescent="0.2">
      <c r="A417" t="s">
        <v>1542</v>
      </c>
      <c r="B417" t="s">
        <v>1842</v>
      </c>
      <c r="C417" t="s">
        <v>908</v>
      </c>
      <c r="D417" t="s">
        <v>5</v>
      </c>
      <c r="E417" t="s">
        <v>2839</v>
      </c>
      <c r="F417" t="s">
        <v>1249</v>
      </c>
      <c r="G417" s="3">
        <v>43566</v>
      </c>
      <c r="H417" s="2">
        <v>370000</v>
      </c>
      <c r="I417" s="12">
        <v>20190528</v>
      </c>
      <c r="J417" s="5">
        <v>1</v>
      </c>
      <c r="K417" s="5">
        <f t="shared" si="27"/>
        <v>1</v>
      </c>
      <c r="L417" s="56" t="str">
        <f t="shared" si="24"/>
        <v>Coldwell Banker Apex, REALTORS</v>
      </c>
      <c r="M417" s="5">
        <f t="shared" si="25"/>
        <v>0</v>
      </c>
      <c r="N417" s="5">
        <f t="shared" si="26"/>
        <v>0</v>
      </c>
    </row>
    <row r="418" spans="1:14" ht="13.5" customHeight="1" x14ac:dyDescent="0.2">
      <c r="A418" t="s">
        <v>894</v>
      </c>
      <c r="B418" t="s">
        <v>1842</v>
      </c>
      <c r="C418" t="s">
        <v>1454</v>
      </c>
      <c r="D418" t="s">
        <v>5</v>
      </c>
      <c r="E418" t="s">
        <v>2756</v>
      </c>
      <c r="F418" t="s">
        <v>1249</v>
      </c>
      <c r="G418" s="3">
        <v>43556</v>
      </c>
      <c r="H418" s="2">
        <v>370000</v>
      </c>
      <c r="I418" s="12">
        <v>20190316</v>
      </c>
      <c r="J418" s="5">
        <v>1</v>
      </c>
      <c r="K418" s="5">
        <f t="shared" si="27"/>
        <v>1</v>
      </c>
      <c r="L418" s="56" t="str">
        <f t="shared" si="24"/>
        <v>Coldwell Banker Apex, REALTORS</v>
      </c>
      <c r="M418" s="5">
        <f t="shared" si="25"/>
        <v>0</v>
      </c>
      <c r="N418" s="5">
        <f t="shared" si="26"/>
        <v>0</v>
      </c>
    </row>
    <row r="419" spans="1:14" ht="13.5" customHeight="1" x14ac:dyDescent="0.2">
      <c r="A419" t="s">
        <v>894</v>
      </c>
      <c r="B419" t="s">
        <v>1842</v>
      </c>
      <c r="C419" t="s">
        <v>344</v>
      </c>
      <c r="D419" t="s">
        <v>5</v>
      </c>
      <c r="E419" t="s">
        <v>2428</v>
      </c>
      <c r="F419" t="s">
        <v>1126</v>
      </c>
      <c r="G419" s="3">
        <v>43521</v>
      </c>
      <c r="H419" s="2">
        <v>210000</v>
      </c>
      <c r="I419" s="12">
        <v>20190156</v>
      </c>
      <c r="J419" s="5">
        <v>1</v>
      </c>
      <c r="K419" s="5">
        <f t="shared" si="27"/>
        <v>1</v>
      </c>
      <c r="L419" s="56" t="str">
        <f t="shared" si="24"/>
        <v>Coldwell Banker Apex, REALTORS</v>
      </c>
      <c r="M419" s="5">
        <f t="shared" si="25"/>
        <v>0</v>
      </c>
      <c r="N419" s="5">
        <f t="shared" si="26"/>
        <v>0</v>
      </c>
    </row>
    <row r="420" spans="1:14" ht="13.5" customHeight="1" x14ac:dyDescent="0.2">
      <c r="A420" t="s">
        <v>2065</v>
      </c>
      <c r="B420" t="s">
        <v>1842</v>
      </c>
      <c r="C420" t="s">
        <v>1040</v>
      </c>
      <c r="D420" t="s">
        <v>5</v>
      </c>
      <c r="E420" t="s">
        <v>2967</v>
      </c>
      <c r="F420" t="s">
        <v>6</v>
      </c>
      <c r="G420" s="3">
        <v>43581</v>
      </c>
      <c r="H420" s="2">
        <v>47000</v>
      </c>
      <c r="I420" s="12" t="s">
        <v>838</v>
      </c>
      <c r="J420" s="5">
        <v>1</v>
      </c>
      <c r="K420" s="5">
        <f t="shared" si="27"/>
        <v>0</v>
      </c>
      <c r="L420" s="56" t="str">
        <f t="shared" si="24"/>
        <v>Coldwell Banker Apex, REALTORS</v>
      </c>
      <c r="M420" s="5">
        <f t="shared" si="25"/>
        <v>0</v>
      </c>
      <c r="N420" s="5">
        <f t="shared" si="26"/>
        <v>0</v>
      </c>
    </row>
    <row r="421" spans="1:14" ht="13.5" customHeight="1" x14ac:dyDescent="0.2">
      <c r="A421" t="s">
        <v>1398</v>
      </c>
      <c r="B421" t="s">
        <v>1842</v>
      </c>
      <c r="C421" t="s">
        <v>908</v>
      </c>
      <c r="D421" t="s">
        <v>5</v>
      </c>
      <c r="E421" t="s">
        <v>2344</v>
      </c>
      <c r="F421" t="s">
        <v>1126</v>
      </c>
      <c r="G421" s="3">
        <v>43508</v>
      </c>
      <c r="H421" s="2">
        <v>499900</v>
      </c>
      <c r="I421" s="12">
        <v>20190150</v>
      </c>
      <c r="J421" s="5">
        <v>1</v>
      </c>
      <c r="K421" s="5">
        <f t="shared" si="27"/>
        <v>1</v>
      </c>
      <c r="L421" s="56" t="str">
        <f t="shared" si="24"/>
        <v>Coldwell Banker Apex, REALTORS</v>
      </c>
      <c r="M421" s="5">
        <f t="shared" si="25"/>
        <v>0</v>
      </c>
      <c r="N421" s="5">
        <f t="shared" si="26"/>
        <v>0</v>
      </c>
    </row>
    <row r="422" spans="1:14" ht="13.5" customHeight="1" x14ac:dyDescent="0.2">
      <c r="A422" t="s">
        <v>1538</v>
      </c>
      <c r="B422" t="s">
        <v>1842</v>
      </c>
      <c r="C422" t="s">
        <v>1691</v>
      </c>
      <c r="D422" t="s">
        <v>5</v>
      </c>
      <c r="E422" t="s">
        <v>2557</v>
      </c>
      <c r="F422" t="s">
        <v>123</v>
      </c>
      <c r="G422" s="3">
        <v>43532</v>
      </c>
      <c r="H422" s="2">
        <v>300000</v>
      </c>
      <c r="I422" s="12">
        <v>20190197</v>
      </c>
      <c r="J422" s="5">
        <v>1</v>
      </c>
      <c r="K422" s="5">
        <f t="shared" si="27"/>
        <v>1</v>
      </c>
      <c r="L422" s="56" t="str">
        <f t="shared" si="24"/>
        <v>Coldwell Banker Apex, REALTORS</v>
      </c>
      <c r="M422" s="5">
        <f t="shared" si="25"/>
        <v>0</v>
      </c>
      <c r="N422" s="5">
        <f t="shared" si="26"/>
        <v>0</v>
      </c>
    </row>
    <row r="423" spans="1:14" ht="13.5" customHeight="1" x14ac:dyDescent="0.2">
      <c r="A423" t="s">
        <v>2655</v>
      </c>
      <c r="B423" t="s">
        <v>1842</v>
      </c>
      <c r="C423" t="s">
        <v>1985</v>
      </c>
      <c r="D423" t="s">
        <v>1936</v>
      </c>
      <c r="E423" t="s">
        <v>2808</v>
      </c>
      <c r="F423" t="s">
        <v>7</v>
      </c>
      <c r="G423" s="3">
        <v>43560</v>
      </c>
      <c r="H423" s="2">
        <v>229000</v>
      </c>
      <c r="I423" s="12">
        <v>20190460</v>
      </c>
      <c r="J423" s="5">
        <v>1</v>
      </c>
      <c r="K423" s="5">
        <f t="shared" si="27"/>
        <v>1</v>
      </c>
      <c r="L423" s="56" t="str">
        <f t="shared" si="24"/>
        <v>Coldwell Banker Apex, REALTORS</v>
      </c>
      <c r="M423" s="5">
        <f t="shared" si="25"/>
        <v>0</v>
      </c>
      <c r="N423" s="5">
        <f t="shared" si="26"/>
        <v>0</v>
      </c>
    </row>
    <row r="424" spans="1:14" ht="13.5" customHeight="1" x14ac:dyDescent="0.2">
      <c r="A424" t="s">
        <v>19</v>
      </c>
      <c r="B424" t="s">
        <v>1842</v>
      </c>
      <c r="C424" t="s">
        <v>853</v>
      </c>
      <c r="D424" t="s">
        <v>854</v>
      </c>
      <c r="E424" t="s">
        <v>2939</v>
      </c>
      <c r="F424" t="s">
        <v>6</v>
      </c>
      <c r="G424" s="3">
        <v>43577</v>
      </c>
      <c r="H424" s="2">
        <v>266400</v>
      </c>
      <c r="I424" s="12" t="s">
        <v>838</v>
      </c>
      <c r="J424" s="5">
        <v>1</v>
      </c>
      <c r="K424" s="5">
        <f t="shared" si="27"/>
        <v>0</v>
      </c>
      <c r="L424" s="56" t="str">
        <f t="shared" si="24"/>
        <v>Coldwell Banker Apex, REALTORS</v>
      </c>
      <c r="M424" s="5">
        <f t="shared" si="25"/>
        <v>0</v>
      </c>
      <c r="N424" s="5">
        <f t="shared" si="26"/>
        <v>0</v>
      </c>
    </row>
    <row r="425" spans="1:14" ht="13.5" customHeight="1" x14ac:dyDescent="0.2">
      <c r="A425" t="s">
        <v>1542</v>
      </c>
      <c r="B425" t="s">
        <v>1842</v>
      </c>
      <c r="C425" t="s">
        <v>852</v>
      </c>
      <c r="D425" t="s">
        <v>1258</v>
      </c>
      <c r="E425" t="s">
        <v>3107</v>
      </c>
      <c r="F425" t="s">
        <v>1126</v>
      </c>
      <c r="G425" s="3">
        <v>43594</v>
      </c>
      <c r="H425" s="2">
        <v>457000</v>
      </c>
      <c r="I425" s="12" t="s">
        <v>838</v>
      </c>
      <c r="J425" s="5">
        <v>1</v>
      </c>
      <c r="K425" s="5">
        <f t="shared" si="27"/>
        <v>0</v>
      </c>
      <c r="L425" s="56" t="str">
        <f t="shared" si="24"/>
        <v>Coldwell Banker Apex, REALTORS</v>
      </c>
      <c r="M425" s="5">
        <f t="shared" si="25"/>
        <v>0</v>
      </c>
      <c r="N425" s="5">
        <f t="shared" si="26"/>
        <v>0</v>
      </c>
    </row>
    <row r="426" spans="1:14" ht="13.5" customHeight="1" x14ac:dyDescent="0.2">
      <c r="A426" t="s">
        <v>722</v>
      </c>
      <c r="B426" t="s">
        <v>1842</v>
      </c>
      <c r="C426" t="s">
        <v>1242</v>
      </c>
      <c r="D426" t="s">
        <v>1258</v>
      </c>
      <c r="E426" t="s">
        <v>3341</v>
      </c>
      <c r="F426" t="s">
        <v>425</v>
      </c>
      <c r="G426" s="3">
        <v>43616</v>
      </c>
      <c r="H426" s="2">
        <v>385000</v>
      </c>
      <c r="I426" s="12">
        <v>20190948</v>
      </c>
      <c r="J426" s="5">
        <v>1</v>
      </c>
      <c r="K426" s="5">
        <f t="shared" si="27"/>
        <v>1</v>
      </c>
      <c r="L426" s="56" t="str">
        <f t="shared" si="24"/>
        <v>Coldwell Banker Apex, REALTORS</v>
      </c>
      <c r="M426" s="5">
        <f t="shared" si="25"/>
        <v>0</v>
      </c>
      <c r="N426" s="5">
        <f t="shared" si="26"/>
        <v>0</v>
      </c>
    </row>
    <row r="427" spans="1:14" ht="13.5" customHeight="1" x14ac:dyDescent="0.2">
      <c r="A427" t="s">
        <v>722</v>
      </c>
      <c r="B427" t="s">
        <v>1842</v>
      </c>
      <c r="C427" t="s">
        <v>1905</v>
      </c>
      <c r="D427" t="s">
        <v>1258</v>
      </c>
      <c r="E427" t="s">
        <v>3011</v>
      </c>
      <c r="F427" t="s">
        <v>121</v>
      </c>
      <c r="G427" s="3">
        <v>43585</v>
      </c>
      <c r="H427" s="2">
        <v>329900</v>
      </c>
      <c r="I427" s="12">
        <v>20190700</v>
      </c>
      <c r="J427" s="5">
        <v>1</v>
      </c>
      <c r="K427" s="5">
        <f t="shared" si="27"/>
        <v>1</v>
      </c>
      <c r="L427" s="56" t="str">
        <f t="shared" si="24"/>
        <v>Coldwell Banker Apex, REALTORS</v>
      </c>
      <c r="M427" s="5">
        <f t="shared" si="25"/>
        <v>0</v>
      </c>
      <c r="N427" s="5">
        <f t="shared" si="26"/>
        <v>0</v>
      </c>
    </row>
    <row r="428" spans="1:14" ht="13.5" customHeight="1" x14ac:dyDescent="0.2">
      <c r="A428" t="s">
        <v>2066</v>
      </c>
      <c r="B428" t="s">
        <v>1842</v>
      </c>
      <c r="C428" t="s">
        <v>2012</v>
      </c>
      <c r="D428" t="s">
        <v>1976</v>
      </c>
      <c r="E428" t="s">
        <v>2539</v>
      </c>
      <c r="F428" t="s">
        <v>6</v>
      </c>
      <c r="G428" s="3">
        <v>43531</v>
      </c>
      <c r="H428" s="2">
        <v>220000</v>
      </c>
      <c r="I428" s="12">
        <v>20190245</v>
      </c>
      <c r="J428" s="5">
        <v>1</v>
      </c>
      <c r="K428" s="5">
        <f t="shared" si="27"/>
        <v>1</v>
      </c>
      <c r="L428" s="56" t="str">
        <f t="shared" si="24"/>
        <v>Coldwell Banker Apex, REALTORS</v>
      </c>
      <c r="M428" s="5">
        <f t="shared" si="25"/>
        <v>0</v>
      </c>
      <c r="N428" s="5">
        <f t="shared" si="26"/>
        <v>0</v>
      </c>
    </row>
    <row r="429" spans="1:14" ht="13.5" customHeight="1" x14ac:dyDescent="0.2">
      <c r="A429" t="s">
        <v>1865</v>
      </c>
      <c r="B429" t="s">
        <v>1842</v>
      </c>
      <c r="C429" t="s">
        <v>401</v>
      </c>
      <c r="D429" t="s">
        <v>194</v>
      </c>
      <c r="E429" t="s">
        <v>3031</v>
      </c>
      <c r="F429" t="s">
        <v>11</v>
      </c>
      <c r="G429" s="3">
        <v>43586</v>
      </c>
      <c r="H429" s="2">
        <v>120000</v>
      </c>
      <c r="I429" s="12">
        <v>20190736</v>
      </c>
      <c r="J429" s="5">
        <v>1</v>
      </c>
      <c r="K429" s="5">
        <f t="shared" si="27"/>
        <v>1</v>
      </c>
      <c r="L429" s="56" t="str">
        <f t="shared" si="24"/>
        <v>Coldwell Banker Apex, REALTORS</v>
      </c>
      <c r="M429" s="5">
        <f t="shared" si="25"/>
        <v>0</v>
      </c>
      <c r="N429" s="5">
        <f t="shared" si="26"/>
        <v>0</v>
      </c>
    </row>
    <row r="430" spans="1:14" ht="13.5" customHeight="1" x14ac:dyDescent="0.2">
      <c r="A430" t="s">
        <v>2631</v>
      </c>
      <c r="B430" t="s">
        <v>1842</v>
      </c>
      <c r="C430" t="s">
        <v>1090</v>
      </c>
      <c r="D430" t="s">
        <v>194</v>
      </c>
      <c r="E430" t="s">
        <v>2632</v>
      </c>
      <c r="F430" t="s">
        <v>11</v>
      </c>
      <c r="G430" s="3">
        <v>43542</v>
      </c>
      <c r="H430" s="2">
        <v>112000</v>
      </c>
      <c r="I430" s="12">
        <v>20190331</v>
      </c>
      <c r="J430" s="5">
        <v>1</v>
      </c>
      <c r="K430" s="5">
        <f t="shared" si="27"/>
        <v>1</v>
      </c>
      <c r="L430" s="56" t="str">
        <f t="shared" si="24"/>
        <v>Coldwell Banker Apex, REALTORS</v>
      </c>
      <c r="M430" s="5">
        <f t="shared" si="25"/>
        <v>0</v>
      </c>
      <c r="N430" s="5">
        <f t="shared" si="26"/>
        <v>0</v>
      </c>
    </row>
    <row r="431" spans="1:14" ht="13.5" customHeight="1" x14ac:dyDescent="0.2">
      <c r="A431" t="s">
        <v>152</v>
      </c>
      <c r="B431" t="s">
        <v>1842</v>
      </c>
      <c r="C431" t="s">
        <v>1872</v>
      </c>
      <c r="D431" t="s">
        <v>1843</v>
      </c>
      <c r="E431" t="s">
        <v>2799</v>
      </c>
      <c r="F431" t="s">
        <v>123</v>
      </c>
      <c r="G431" s="3">
        <v>43560</v>
      </c>
      <c r="H431" s="2">
        <v>385000</v>
      </c>
      <c r="I431" s="12" t="s">
        <v>838</v>
      </c>
      <c r="J431" s="5">
        <v>1</v>
      </c>
      <c r="K431" s="5">
        <f t="shared" si="27"/>
        <v>0</v>
      </c>
      <c r="L431" s="56" t="str">
        <f t="shared" si="24"/>
        <v>Coldwell Banker Apex, REALTORS</v>
      </c>
      <c r="M431" s="5">
        <f t="shared" si="25"/>
        <v>0</v>
      </c>
      <c r="N431" s="5">
        <f t="shared" si="26"/>
        <v>0</v>
      </c>
    </row>
    <row r="432" spans="1:14" ht="13.5" customHeight="1" x14ac:dyDescent="0.2">
      <c r="A432" t="s">
        <v>1850</v>
      </c>
      <c r="B432" t="s">
        <v>1842</v>
      </c>
      <c r="C432" t="s">
        <v>1872</v>
      </c>
      <c r="D432" t="s">
        <v>1843</v>
      </c>
      <c r="E432" t="s">
        <v>2886</v>
      </c>
      <c r="F432" t="s">
        <v>6</v>
      </c>
      <c r="G432" s="3">
        <v>43570</v>
      </c>
      <c r="H432" s="2">
        <v>166000</v>
      </c>
      <c r="I432" s="12" t="s">
        <v>838</v>
      </c>
      <c r="J432" s="5">
        <v>1</v>
      </c>
      <c r="K432" s="5">
        <f t="shared" si="27"/>
        <v>0</v>
      </c>
      <c r="L432" s="56" t="str">
        <f t="shared" si="24"/>
        <v>Coldwell Banker Apex, REALTORS</v>
      </c>
      <c r="M432" s="5">
        <f t="shared" si="25"/>
        <v>0</v>
      </c>
      <c r="N432" s="5">
        <f t="shared" si="26"/>
        <v>0</v>
      </c>
    </row>
    <row r="433" spans="1:14" ht="13.5" customHeight="1" x14ac:dyDescent="0.2">
      <c r="A433" t="s">
        <v>1884</v>
      </c>
      <c r="B433" t="s">
        <v>1842</v>
      </c>
      <c r="C433" t="s">
        <v>320</v>
      </c>
      <c r="D433" t="s">
        <v>1843</v>
      </c>
      <c r="E433" t="s">
        <v>3286</v>
      </c>
      <c r="F433" t="s">
        <v>6</v>
      </c>
      <c r="G433" s="3">
        <v>43609</v>
      </c>
      <c r="H433" s="2">
        <v>77707</v>
      </c>
      <c r="I433" s="12" t="s">
        <v>838</v>
      </c>
      <c r="J433" s="5">
        <v>1</v>
      </c>
      <c r="K433" s="5">
        <f t="shared" si="27"/>
        <v>0</v>
      </c>
      <c r="L433" s="56" t="str">
        <f t="shared" si="24"/>
        <v>Coldwell Banker Apex, REALTORS</v>
      </c>
      <c r="M433" s="5">
        <f t="shared" si="25"/>
        <v>0</v>
      </c>
      <c r="N433" s="5">
        <f t="shared" si="26"/>
        <v>0</v>
      </c>
    </row>
    <row r="434" spans="1:14" ht="13.5" customHeight="1" x14ac:dyDescent="0.2">
      <c r="A434" t="s">
        <v>19</v>
      </c>
      <c r="B434" t="s">
        <v>1842</v>
      </c>
      <c r="C434" t="s">
        <v>2247</v>
      </c>
      <c r="D434" t="s">
        <v>1843</v>
      </c>
      <c r="E434" t="s">
        <v>2248</v>
      </c>
      <c r="F434" t="s">
        <v>6</v>
      </c>
      <c r="G434" s="3">
        <v>43496</v>
      </c>
      <c r="H434" s="2">
        <v>175000</v>
      </c>
      <c r="I434" s="12" t="s">
        <v>838</v>
      </c>
      <c r="J434" s="5">
        <v>1</v>
      </c>
      <c r="K434" s="5">
        <f t="shared" si="27"/>
        <v>0</v>
      </c>
      <c r="L434" s="56" t="str">
        <f t="shared" si="24"/>
        <v>Coldwell Banker Apex, REALTORS</v>
      </c>
      <c r="M434" s="5">
        <f t="shared" si="25"/>
        <v>0</v>
      </c>
      <c r="N434" s="5">
        <f t="shared" si="26"/>
        <v>0</v>
      </c>
    </row>
    <row r="435" spans="1:14" ht="13.5" customHeight="1" x14ac:dyDescent="0.2">
      <c r="A435" t="s">
        <v>19</v>
      </c>
      <c r="B435" t="s">
        <v>1842</v>
      </c>
      <c r="C435" t="s">
        <v>1872</v>
      </c>
      <c r="D435" t="s">
        <v>1843</v>
      </c>
      <c r="E435" t="s">
        <v>3273</v>
      </c>
      <c r="F435" t="s">
        <v>6</v>
      </c>
      <c r="G435" s="3">
        <v>43609</v>
      </c>
      <c r="H435" s="2">
        <v>185000</v>
      </c>
      <c r="I435" s="12" t="s">
        <v>838</v>
      </c>
      <c r="J435" s="5">
        <v>1</v>
      </c>
      <c r="K435" s="5">
        <f t="shared" si="27"/>
        <v>0</v>
      </c>
      <c r="L435" s="56" t="str">
        <f t="shared" ref="L435:L489" si="28">IF(B435="",B434,B435)</f>
        <v>Coldwell Banker Apex, REALTORS</v>
      </c>
      <c r="M435" s="5">
        <f t="shared" si="25"/>
        <v>0</v>
      </c>
      <c r="N435" s="5">
        <f t="shared" si="26"/>
        <v>0</v>
      </c>
    </row>
    <row r="436" spans="1:14" ht="13.5" customHeight="1" x14ac:dyDescent="0.2">
      <c r="A436" t="s">
        <v>758</v>
      </c>
      <c r="B436" t="s">
        <v>1842</v>
      </c>
      <c r="C436" t="s">
        <v>1872</v>
      </c>
      <c r="D436" t="s">
        <v>1843</v>
      </c>
      <c r="E436" t="s">
        <v>2915</v>
      </c>
      <c r="F436" t="s">
        <v>6</v>
      </c>
      <c r="G436" s="3">
        <v>43573</v>
      </c>
      <c r="H436" s="2">
        <v>331400</v>
      </c>
      <c r="I436" s="12">
        <v>20190693</v>
      </c>
      <c r="J436" s="5">
        <v>1</v>
      </c>
      <c r="K436" s="5">
        <f t="shared" si="27"/>
        <v>1</v>
      </c>
      <c r="L436" s="56" t="str">
        <f t="shared" si="28"/>
        <v>Coldwell Banker Apex, REALTORS</v>
      </c>
      <c r="M436" s="5">
        <f t="shared" si="25"/>
        <v>0</v>
      </c>
      <c r="N436" s="5">
        <f t="shared" si="26"/>
        <v>0</v>
      </c>
    </row>
    <row r="437" spans="1:14" ht="13.5" customHeight="1" x14ac:dyDescent="0.2">
      <c r="A437" t="s">
        <v>722</v>
      </c>
      <c r="B437" t="s">
        <v>1842</v>
      </c>
      <c r="C437" t="s">
        <v>1864</v>
      </c>
      <c r="D437" t="s">
        <v>1087</v>
      </c>
      <c r="E437" t="s">
        <v>3015</v>
      </c>
      <c r="F437" t="s">
        <v>425</v>
      </c>
      <c r="G437" s="3">
        <v>43585</v>
      </c>
      <c r="H437" s="2">
        <v>231000</v>
      </c>
      <c r="I437" s="12">
        <v>20190667</v>
      </c>
      <c r="J437" s="5">
        <v>1</v>
      </c>
      <c r="K437" s="5">
        <f t="shared" si="27"/>
        <v>1</v>
      </c>
      <c r="L437" s="56" t="str">
        <f t="shared" si="28"/>
        <v>Coldwell Banker Apex, REALTORS</v>
      </c>
      <c r="M437" s="5">
        <f t="shared" si="25"/>
        <v>0</v>
      </c>
      <c r="N437" s="5">
        <f t="shared" si="26"/>
        <v>0</v>
      </c>
    </row>
    <row r="438" spans="1:14" ht="13.5" customHeight="1" x14ac:dyDescent="0.2">
      <c r="A438" t="s">
        <v>1901</v>
      </c>
      <c r="B438" t="s">
        <v>1842</v>
      </c>
      <c r="C438" t="s">
        <v>3344</v>
      </c>
      <c r="D438" t="s">
        <v>557</v>
      </c>
      <c r="E438" t="s">
        <v>3345</v>
      </c>
      <c r="F438" t="s">
        <v>6</v>
      </c>
      <c r="G438" s="3">
        <v>43616</v>
      </c>
      <c r="H438" s="2">
        <v>165000</v>
      </c>
      <c r="I438" s="12">
        <v>20190993</v>
      </c>
      <c r="J438" s="5">
        <v>1</v>
      </c>
      <c r="K438" s="5">
        <f t="shared" si="27"/>
        <v>1</v>
      </c>
      <c r="L438" s="56" t="str">
        <f t="shared" si="28"/>
        <v>Coldwell Banker Apex, REALTORS</v>
      </c>
      <c r="M438" s="5">
        <f t="shared" si="25"/>
        <v>0</v>
      </c>
      <c r="N438" s="5">
        <f t="shared" si="26"/>
        <v>0</v>
      </c>
    </row>
    <row r="439" spans="1:14" ht="13.5" customHeight="1" x14ac:dyDescent="0.2">
      <c r="A439" t="s">
        <v>1910</v>
      </c>
      <c r="B439" t="s">
        <v>1842</v>
      </c>
      <c r="C439" t="s">
        <v>2053</v>
      </c>
      <c r="D439" t="s">
        <v>1854</v>
      </c>
      <c r="E439" t="s">
        <v>2447</v>
      </c>
      <c r="F439" t="s">
        <v>6</v>
      </c>
      <c r="G439" s="3">
        <v>43523</v>
      </c>
      <c r="H439" s="2">
        <v>150000</v>
      </c>
      <c r="I439" s="12">
        <v>20190292</v>
      </c>
      <c r="J439" s="5">
        <v>1</v>
      </c>
      <c r="K439" s="5">
        <f t="shared" si="27"/>
        <v>1</v>
      </c>
      <c r="L439" s="56" t="str">
        <f t="shared" si="28"/>
        <v>Coldwell Banker Apex, REALTORS</v>
      </c>
      <c r="M439" s="5">
        <f t="shared" si="25"/>
        <v>0</v>
      </c>
      <c r="N439" s="5">
        <f t="shared" si="26"/>
        <v>0</v>
      </c>
    </row>
    <row r="440" spans="1:14" ht="13.5" customHeight="1" x14ac:dyDescent="0.2">
      <c r="A440" t="s">
        <v>1884</v>
      </c>
      <c r="B440" t="s">
        <v>1842</v>
      </c>
      <c r="C440" t="s">
        <v>1855</v>
      </c>
      <c r="D440" t="s">
        <v>1854</v>
      </c>
      <c r="E440" t="s">
        <v>3322</v>
      </c>
      <c r="F440" t="s">
        <v>6</v>
      </c>
      <c r="G440" s="3">
        <v>43615</v>
      </c>
      <c r="H440" s="2">
        <v>85000</v>
      </c>
      <c r="I440" s="12" t="s">
        <v>838</v>
      </c>
      <c r="J440" s="5">
        <v>1</v>
      </c>
      <c r="K440" s="5">
        <f t="shared" si="27"/>
        <v>0</v>
      </c>
      <c r="L440" s="56" t="str">
        <f t="shared" si="28"/>
        <v>Coldwell Banker Apex, REALTORS</v>
      </c>
      <c r="M440" s="5">
        <f t="shared" si="25"/>
        <v>0</v>
      </c>
      <c r="N440" s="5">
        <f t="shared" si="26"/>
        <v>0</v>
      </c>
    </row>
    <row r="441" spans="1:14" ht="13.5" customHeight="1" x14ac:dyDescent="0.2">
      <c r="A441" t="s">
        <v>2065</v>
      </c>
      <c r="B441" t="s">
        <v>1842</v>
      </c>
      <c r="C441" t="s">
        <v>691</v>
      </c>
      <c r="D441" t="s">
        <v>982</v>
      </c>
      <c r="E441" t="s">
        <v>791</v>
      </c>
      <c r="F441" t="s">
        <v>6</v>
      </c>
      <c r="G441" s="3">
        <v>43559</v>
      </c>
      <c r="H441" s="2">
        <v>147900</v>
      </c>
      <c r="I441" s="12" t="s">
        <v>838</v>
      </c>
      <c r="J441" s="5">
        <v>1</v>
      </c>
      <c r="K441" s="5">
        <f t="shared" si="27"/>
        <v>0</v>
      </c>
      <c r="L441" s="56" t="str">
        <f t="shared" si="28"/>
        <v>Coldwell Banker Apex, REALTORS</v>
      </c>
      <c r="M441" s="5">
        <f t="shared" si="25"/>
        <v>0</v>
      </c>
      <c r="N441" s="5">
        <f t="shared" si="26"/>
        <v>0</v>
      </c>
    </row>
    <row r="442" spans="1:14" ht="13.5" customHeight="1" x14ac:dyDescent="0.2">
      <c r="A442" t="s">
        <v>1692</v>
      </c>
      <c r="B442" t="s">
        <v>2029</v>
      </c>
      <c r="C442" t="s">
        <v>1692</v>
      </c>
      <c r="D442" t="s">
        <v>2029</v>
      </c>
      <c r="E442" t="s">
        <v>2810</v>
      </c>
      <c r="F442" t="s">
        <v>213</v>
      </c>
      <c r="G442" s="3">
        <v>43560</v>
      </c>
      <c r="H442" s="2">
        <v>204000</v>
      </c>
      <c r="I442" s="12" t="s">
        <v>838</v>
      </c>
      <c r="J442" s="5">
        <v>1</v>
      </c>
      <c r="K442" s="5">
        <f t="shared" si="27"/>
        <v>0</v>
      </c>
      <c r="L442" s="56" t="str">
        <f t="shared" si="28"/>
        <v>Cook Appraisals, Inc</v>
      </c>
      <c r="M442" s="5">
        <f t="shared" si="25"/>
        <v>1</v>
      </c>
      <c r="N442" s="5">
        <f t="shared" si="26"/>
        <v>0</v>
      </c>
    </row>
    <row r="443" spans="1:14" ht="13.5" customHeight="1" x14ac:dyDescent="0.2">
      <c r="A443" t="s">
        <v>2040</v>
      </c>
      <c r="B443" t="s">
        <v>1043</v>
      </c>
      <c r="C443" t="s">
        <v>2040</v>
      </c>
      <c r="D443" t="s">
        <v>1043</v>
      </c>
      <c r="E443" t="s">
        <v>3235</v>
      </c>
      <c r="F443" t="s">
        <v>120</v>
      </c>
      <c r="G443" s="3">
        <v>43607</v>
      </c>
      <c r="H443" s="2">
        <v>120000</v>
      </c>
      <c r="I443" s="12" t="s">
        <v>838</v>
      </c>
      <c r="J443" s="5">
        <v>1</v>
      </c>
      <c r="K443" s="5">
        <f t="shared" si="27"/>
        <v>0</v>
      </c>
      <c r="L443" s="56" t="str">
        <f t="shared" si="28"/>
        <v>Cory Duncan</v>
      </c>
      <c r="M443" s="5">
        <f t="shared" si="25"/>
        <v>1</v>
      </c>
      <c r="N443" s="5">
        <f t="shared" si="26"/>
        <v>0</v>
      </c>
    </row>
    <row r="444" spans="1:14" ht="13.5" customHeight="1" x14ac:dyDescent="0.2">
      <c r="A444" t="s">
        <v>2347</v>
      </c>
      <c r="B444" t="s">
        <v>1043</v>
      </c>
      <c r="C444" t="s">
        <v>1629</v>
      </c>
      <c r="D444" t="s">
        <v>1840</v>
      </c>
      <c r="E444" t="s">
        <v>2411</v>
      </c>
      <c r="F444" t="s">
        <v>6</v>
      </c>
      <c r="G444" s="3">
        <v>43518</v>
      </c>
      <c r="H444" s="2">
        <v>385000</v>
      </c>
      <c r="I444" s="12" t="s">
        <v>838</v>
      </c>
      <c r="J444" s="5">
        <v>1</v>
      </c>
      <c r="K444" s="5">
        <f t="shared" si="27"/>
        <v>0</v>
      </c>
      <c r="L444" s="56" t="str">
        <f t="shared" si="28"/>
        <v>Cory Duncan</v>
      </c>
      <c r="M444" s="5">
        <f t="shared" si="25"/>
        <v>0</v>
      </c>
      <c r="N444" s="5">
        <f t="shared" si="26"/>
        <v>0</v>
      </c>
    </row>
    <row r="445" spans="1:14" ht="13.5" customHeight="1" x14ac:dyDescent="0.2">
      <c r="A445" t="s">
        <v>2347</v>
      </c>
      <c r="B445" t="s">
        <v>1043</v>
      </c>
      <c r="C445" t="s">
        <v>842</v>
      </c>
      <c r="D445" t="s">
        <v>1940</v>
      </c>
      <c r="E445" t="s">
        <v>2348</v>
      </c>
      <c r="F445" t="s">
        <v>6</v>
      </c>
      <c r="G445" s="3">
        <v>43508</v>
      </c>
      <c r="H445" s="2">
        <v>150000</v>
      </c>
      <c r="I445" s="12">
        <v>20190108</v>
      </c>
      <c r="J445" s="5">
        <v>1</v>
      </c>
      <c r="K445" s="5">
        <f t="shared" si="27"/>
        <v>1</v>
      </c>
      <c r="L445" s="56" t="str">
        <f t="shared" si="28"/>
        <v>Cory Duncan</v>
      </c>
      <c r="M445" s="5">
        <f t="shared" si="25"/>
        <v>0</v>
      </c>
      <c r="N445" s="5">
        <f t="shared" si="26"/>
        <v>0</v>
      </c>
    </row>
    <row r="446" spans="1:14" ht="13.5" customHeight="1" x14ac:dyDescent="0.2">
      <c r="A446" t="s">
        <v>1890</v>
      </c>
      <c r="B446" t="s">
        <v>1931</v>
      </c>
      <c r="C446" t="s">
        <v>1890</v>
      </c>
      <c r="D446" t="s">
        <v>1931</v>
      </c>
      <c r="E446" t="s">
        <v>2943</v>
      </c>
      <c r="F446" t="s">
        <v>1127</v>
      </c>
      <c r="G446" s="3">
        <v>43577</v>
      </c>
      <c r="H446" s="2">
        <v>142000</v>
      </c>
      <c r="I446" s="12" t="s">
        <v>838</v>
      </c>
      <c r="J446" s="5">
        <v>1</v>
      </c>
      <c r="K446" s="5">
        <f t="shared" si="27"/>
        <v>0</v>
      </c>
      <c r="L446" s="56" t="str">
        <f t="shared" si="28"/>
        <v>Dark Horse Realty</v>
      </c>
      <c r="M446" s="5">
        <f t="shared" si="25"/>
        <v>1</v>
      </c>
      <c r="N446" s="5">
        <f t="shared" si="26"/>
        <v>0</v>
      </c>
    </row>
    <row r="447" spans="1:14" ht="13.5" customHeight="1" x14ac:dyDescent="0.2">
      <c r="A447" t="s">
        <v>1890</v>
      </c>
      <c r="B447" t="s">
        <v>1931</v>
      </c>
      <c r="C447" t="s">
        <v>1906</v>
      </c>
      <c r="D447" t="s">
        <v>1099</v>
      </c>
      <c r="E447" t="s">
        <v>3348</v>
      </c>
      <c r="F447" t="s">
        <v>6</v>
      </c>
      <c r="G447" s="3">
        <v>43616</v>
      </c>
      <c r="H447" s="2">
        <v>190700</v>
      </c>
      <c r="I447" s="12" t="s">
        <v>838</v>
      </c>
      <c r="J447" s="5">
        <v>1</v>
      </c>
      <c r="K447" s="5">
        <f t="shared" si="27"/>
        <v>0</v>
      </c>
      <c r="L447" s="56" t="str">
        <f t="shared" si="28"/>
        <v>Dark Horse Realty</v>
      </c>
      <c r="M447" s="5">
        <f t="shared" si="25"/>
        <v>0</v>
      </c>
      <c r="N447" s="5">
        <f t="shared" si="26"/>
        <v>0</v>
      </c>
    </row>
    <row r="448" spans="1:14" ht="13.5" customHeight="1" x14ac:dyDescent="0.2">
      <c r="A448" t="s">
        <v>2032</v>
      </c>
      <c r="B448" t="s">
        <v>1484</v>
      </c>
      <c r="C448" t="s">
        <v>1213</v>
      </c>
      <c r="D448" t="s">
        <v>1842</v>
      </c>
      <c r="E448" t="s">
        <v>3237</v>
      </c>
      <c r="F448" t="s">
        <v>6</v>
      </c>
      <c r="G448" s="3">
        <v>43607</v>
      </c>
      <c r="H448" s="2">
        <v>146000</v>
      </c>
      <c r="I448" s="12">
        <v>20190768</v>
      </c>
      <c r="J448" s="5">
        <v>1</v>
      </c>
      <c r="K448" s="5">
        <f t="shared" si="27"/>
        <v>1</v>
      </c>
      <c r="L448" s="56" t="str">
        <f t="shared" si="28"/>
        <v>Darren McKethan, REALTORS</v>
      </c>
      <c r="M448" s="5">
        <f t="shared" si="25"/>
        <v>0</v>
      </c>
      <c r="N448" s="5">
        <f t="shared" si="26"/>
        <v>0</v>
      </c>
    </row>
    <row r="449" spans="1:14" ht="13.5" customHeight="1" x14ac:dyDescent="0.2">
      <c r="A449" t="s">
        <v>1986</v>
      </c>
      <c r="B449" t="s">
        <v>1268</v>
      </c>
      <c r="C449" t="s">
        <v>1841</v>
      </c>
      <c r="D449" t="s">
        <v>1840</v>
      </c>
      <c r="E449" t="s">
        <v>2323</v>
      </c>
      <c r="F449" t="s">
        <v>6</v>
      </c>
      <c r="G449" s="3">
        <v>43504</v>
      </c>
      <c r="H449" s="2">
        <v>45000</v>
      </c>
      <c r="I449" s="12">
        <v>20182868</v>
      </c>
      <c r="J449" s="5">
        <v>1</v>
      </c>
      <c r="K449" s="5">
        <f t="shared" si="27"/>
        <v>1</v>
      </c>
      <c r="L449" s="56" t="str">
        <f t="shared" si="28"/>
        <v>Degrate Realty</v>
      </c>
      <c r="M449" s="5">
        <f t="shared" si="25"/>
        <v>0</v>
      </c>
      <c r="N449" s="5">
        <f t="shared" si="26"/>
        <v>0</v>
      </c>
    </row>
    <row r="450" spans="1:14" ht="13.5" customHeight="1" x14ac:dyDescent="0.2">
      <c r="A450" t="s">
        <v>269</v>
      </c>
      <c r="B450" t="s">
        <v>1547</v>
      </c>
      <c r="C450" t="s">
        <v>719</v>
      </c>
      <c r="D450" t="s">
        <v>1036</v>
      </c>
      <c r="E450" t="s">
        <v>3017</v>
      </c>
      <c r="F450" t="s">
        <v>6</v>
      </c>
      <c r="G450" s="3">
        <v>43585</v>
      </c>
      <c r="H450" s="2">
        <v>305000</v>
      </c>
      <c r="I450" s="12" t="s">
        <v>838</v>
      </c>
      <c r="J450" s="5">
        <v>1</v>
      </c>
      <c r="K450" s="5">
        <f t="shared" si="27"/>
        <v>0</v>
      </c>
      <c r="L450" s="56" t="str">
        <f t="shared" si="28"/>
        <v>Duck Brothers Real Estate</v>
      </c>
      <c r="M450" s="5">
        <f t="shared" si="25"/>
        <v>0</v>
      </c>
      <c r="N450" s="5">
        <f t="shared" si="26"/>
        <v>0</v>
      </c>
    </row>
    <row r="451" spans="1:14" ht="13.5" customHeight="1" x14ac:dyDescent="0.2">
      <c r="A451" t="s">
        <v>1929</v>
      </c>
      <c r="B451" t="s">
        <v>1547</v>
      </c>
      <c r="C451" t="s">
        <v>1298</v>
      </c>
      <c r="D451" t="s">
        <v>1036</v>
      </c>
      <c r="E451" t="s">
        <v>3192</v>
      </c>
      <c r="F451" t="s">
        <v>216</v>
      </c>
      <c r="G451" s="3">
        <v>43602</v>
      </c>
      <c r="H451" s="2">
        <v>159900</v>
      </c>
      <c r="I451" s="12" t="s">
        <v>838</v>
      </c>
      <c r="J451" s="5">
        <v>1</v>
      </c>
      <c r="K451" s="5">
        <f t="shared" si="27"/>
        <v>0</v>
      </c>
      <c r="L451" s="56" t="str">
        <f t="shared" si="28"/>
        <v>Duck Brothers Real Estate</v>
      </c>
      <c r="M451" s="5">
        <f t="shared" si="25"/>
        <v>0</v>
      </c>
      <c r="N451" s="5">
        <f t="shared" si="26"/>
        <v>0</v>
      </c>
    </row>
    <row r="452" spans="1:14" ht="13.5" customHeight="1" x14ac:dyDescent="0.2">
      <c r="A452" t="s">
        <v>269</v>
      </c>
      <c r="B452" t="s">
        <v>1547</v>
      </c>
      <c r="C452" t="s">
        <v>1882</v>
      </c>
      <c r="D452" t="s">
        <v>1535</v>
      </c>
      <c r="E452" t="s">
        <v>2860</v>
      </c>
      <c r="F452" t="s">
        <v>216</v>
      </c>
      <c r="G452" s="3">
        <v>43567</v>
      </c>
      <c r="H452" s="2">
        <v>228000</v>
      </c>
      <c r="I452" s="12" t="s">
        <v>838</v>
      </c>
      <c r="J452" s="5">
        <v>1</v>
      </c>
      <c r="K452" s="5">
        <f t="shared" si="27"/>
        <v>0</v>
      </c>
      <c r="L452" s="56" t="str">
        <f t="shared" si="28"/>
        <v>Duck Brothers Real Estate</v>
      </c>
      <c r="M452" s="5">
        <f t="shared" ref="M452:M515" si="29">IF(B452=D452,1,0)</f>
        <v>0</v>
      </c>
      <c r="N452" s="5">
        <f t="shared" ref="N452:N515" si="30">+IF(M452=1,K452,0)</f>
        <v>0</v>
      </c>
    </row>
    <row r="453" spans="1:14" ht="13.5" customHeight="1" x14ac:dyDescent="0.2">
      <c r="A453" t="s">
        <v>1929</v>
      </c>
      <c r="B453" t="s">
        <v>1547</v>
      </c>
      <c r="C453" t="s">
        <v>1702</v>
      </c>
      <c r="D453" t="s">
        <v>1535</v>
      </c>
      <c r="E453" t="s">
        <v>2566</v>
      </c>
      <c r="F453" t="s">
        <v>6</v>
      </c>
      <c r="G453" s="3">
        <v>43535</v>
      </c>
      <c r="H453" s="2">
        <v>126900</v>
      </c>
      <c r="I453" s="12" t="s">
        <v>838</v>
      </c>
      <c r="J453" s="5">
        <v>1</v>
      </c>
      <c r="K453" s="5">
        <f t="shared" ref="K453:K516" si="31">IF(I453="did not close",0,IF(I453="",0,1))</f>
        <v>0</v>
      </c>
      <c r="L453" s="56" t="str">
        <f t="shared" si="28"/>
        <v>Duck Brothers Real Estate</v>
      </c>
      <c r="M453" s="5">
        <f t="shared" si="29"/>
        <v>0</v>
      </c>
      <c r="N453" s="5">
        <f t="shared" si="30"/>
        <v>0</v>
      </c>
    </row>
    <row r="454" spans="1:14" ht="13.5" customHeight="1" x14ac:dyDescent="0.2">
      <c r="A454" t="s">
        <v>269</v>
      </c>
      <c r="B454" t="s">
        <v>1547</v>
      </c>
      <c r="C454" t="s">
        <v>319</v>
      </c>
      <c r="D454" t="s">
        <v>1842</v>
      </c>
      <c r="E454" t="s">
        <v>3213</v>
      </c>
      <c r="F454" t="s">
        <v>7</v>
      </c>
      <c r="G454" s="3">
        <v>43605</v>
      </c>
      <c r="H454" s="2">
        <v>589000</v>
      </c>
      <c r="I454" s="12">
        <v>20190749</v>
      </c>
      <c r="J454" s="5">
        <v>1</v>
      </c>
      <c r="K454" s="5">
        <f t="shared" si="31"/>
        <v>1</v>
      </c>
      <c r="L454" s="56" t="str">
        <f>IF(B454="",#REF!,B454)</f>
        <v>Duck Brothers Real Estate</v>
      </c>
      <c r="M454" s="5">
        <f t="shared" si="29"/>
        <v>0</v>
      </c>
      <c r="N454" s="5">
        <f t="shared" si="30"/>
        <v>0</v>
      </c>
    </row>
    <row r="455" spans="1:14" ht="13.5" customHeight="1" x14ac:dyDescent="0.2">
      <c r="A455" t="s">
        <v>269</v>
      </c>
      <c r="B455" t="s">
        <v>1547</v>
      </c>
      <c r="C455" t="s">
        <v>566</v>
      </c>
      <c r="D455" t="s">
        <v>1842</v>
      </c>
      <c r="E455" t="s">
        <v>2256</v>
      </c>
      <c r="F455" t="s">
        <v>7</v>
      </c>
      <c r="G455" s="3">
        <v>43496</v>
      </c>
      <c r="H455" s="2">
        <v>273000</v>
      </c>
      <c r="I455" s="12">
        <v>20190089</v>
      </c>
      <c r="J455" s="5">
        <v>1</v>
      </c>
      <c r="K455" s="5">
        <f t="shared" si="31"/>
        <v>1</v>
      </c>
      <c r="L455" s="56" t="str">
        <f>IF(B455="",#REF!,B455)</f>
        <v>Duck Brothers Real Estate</v>
      </c>
      <c r="M455" s="5">
        <f t="shared" si="29"/>
        <v>0</v>
      </c>
      <c r="N455" s="5">
        <f t="shared" si="30"/>
        <v>0</v>
      </c>
    </row>
    <row r="456" spans="1:14" ht="13.5" customHeight="1" x14ac:dyDescent="0.2">
      <c r="A456" t="s">
        <v>1929</v>
      </c>
      <c r="B456" t="s">
        <v>1547</v>
      </c>
      <c r="C456" t="s">
        <v>2655</v>
      </c>
      <c r="D456" t="s">
        <v>1842</v>
      </c>
      <c r="E456" t="s">
        <v>2656</v>
      </c>
      <c r="F456" t="s">
        <v>1249</v>
      </c>
      <c r="G456" s="3">
        <v>43545</v>
      </c>
      <c r="H456" s="2">
        <v>220000</v>
      </c>
      <c r="I456" s="12" t="s">
        <v>838</v>
      </c>
      <c r="J456" s="5">
        <v>1</v>
      </c>
      <c r="K456" s="5">
        <f t="shared" si="31"/>
        <v>0</v>
      </c>
      <c r="L456" s="56" t="str">
        <f>IF(B456="",#REF!,B456)</f>
        <v>Duck Brothers Real Estate</v>
      </c>
      <c r="M456" s="5">
        <f t="shared" si="29"/>
        <v>0</v>
      </c>
      <c r="N456" s="5">
        <f t="shared" si="30"/>
        <v>0</v>
      </c>
    </row>
    <row r="457" spans="1:14" ht="13.5" customHeight="1" x14ac:dyDescent="0.2">
      <c r="A457" t="s">
        <v>184</v>
      </c>
      <c r="B457" t="s">
        <v>1547</v>
      </c>
      <c r="C457" t="s">
        <v>326</v>
      </c>
      <c r="D457" t="s">
        <v>1844</v>
      </c>
      <c r="E457" t="s">
        <v>2790</v>
      </c>
      <c r="F457" t="s">
        <v>123</v>
      </c>
      <c r="G457" s="3">
        <v>43559</v>
      </c>
      <c r="H457" s="2">
        <v>315000</v>
      </c>
      <c r="I457" s="12" t="s">
        <v>838</v>
      </c>
      <c r="J457" s="5">
        <v>1</v>
      </c>
      <c r="K457" s="5">
        <f t="shared" si="31"/>
        <v>0</v>
      </c>
      <c r="L457" s="56" t="str">
        <f t="shared" si="28"/>
        <v>Duck Brothers Real Estate</v>
      </c>
      <c r="M457" s="5">
        <f t="shared" si="29"/>
        <v>0</v>
      </c>
      <c r="N457" s="5">
        <f t="shared" si="30"/>
        <v>0</v>
      </c>
    </row>
    <row r="458" spans="1:14" ht="13.5" customHeight="1" x14ac:dyDescent="0.2">
      <c r="A458" t="s">
        <v>269</v>
      </c>
      <c r="B458" t="s">
        <v>1547</v>
      </c>
      <c r="C458" t="s">
        <v>1307</v>
      </c>
      <c r="D458" t="s">
        <v>1099</v>
      </c>
      <c r="E458" t="s">
        <v>2679</v>
      </c>
      <c r="F458" t="s">
        <v>6</v>
      </c>
      <c r="G458" s="3">
        <v>43546</v>
      </c>
      <c r="H458" s="2">
        <v>118000</v>
      </c>
      <c r="I458" s="12" t="s">
        <v>838</v>
      </c>
      <c r="J458" s="5">
        <v>1</v>
      </c>
      <c r="K458" s="5">
        <f t="shared" si="31"/>
        <v>0</v>
      </c>
      <c r="L458" s="56" t="str">
        <f t="shared" si="28"/>
        <v>Duck Brothers Real Estate</v>
      </c>
      <c r="M458" s="5">
        <f t="shared" si="29"/>
        <v>0</v>
      </c>
      <c r="N458" s="5">
        <f t="shared" si="30"/>
        <v>0</v>
      </c>
    </row>
    <row r="459" spans="1:14" ht="13.5" customHeight="1" x14ac:dyDescent="0.2">
      <c r="A459" t="s">
        <v>269</v>
      </c>
      <c r="B459" t="s">
        <v>1547</v>
      </c>
      <c r="C459" t="s">
        <v>989</v>
      </c>
      <c r="D459" t="s">
        <v>1840</v>
      </c>
      <c r="E459" t="s">
        <v>2961</v>
      </c>
      <c r="F459" t="s">
        <v>1249</v>
      </c>
      <c r="G459" s="3">
        <v>43580</v>
      </c>
      <c r="H459" s="2">
        <v>234000</v>
      </c>
      <c r="I459" s="12" t="s">
        <v>838</v>
      </c>
      <c r="J459" s="5">
        <v>1</v>
      </c>
      <c r="K459" s="5">
        <f t="shared" si="31"/>
        <v>0</v>
      </c>
      <c r="L459" s="56" t="str">
        <f t="shared" si="28"/>
        <v>Duck Brothers Real Estate</v>
      </c>
      <c r="M459" s="5">
        <f t="shared" si="29"/>
        <v>0</v>
      </c>
      <c r="N459" s="5">
        <f t="shared" si="30"/>
        <v>0</v>
      </c>
    </row>
    <row r="460" spans="1:14" ht="13.5" customHeight="1" x14ac:dyDescent="0.2">
      <c r="A460" t="s">
        <v>184</v>
      </c>
      <c r="B460" t="s">
        <v>1547</v>
      </c>
      <c r="C460" t="s">
        <v>1841</v>
      </c>
      <c r="D460" t="s">
        <v>1840</v>
      </c>
      <c r="E460" t="s">
        <v>2604</v>
      </c>
      <c r="F460" t="s">
        <v>6</v>
      </c>
      <c r="G460" s="3">
        <v>43538</v>
      </c>
      <c r="H460" s="2">
        <v>425000</v>
      </c>
      <c r="I460" s="12" t="s">
        <v>838</v>
      </c>
      <c r="J460" s="5">
        <v>1</v>
      </c>
      <c r="K460" s="5">
        <f t="shared" si="31"/>
        <v>0</v>
      </c>
      <c r="L460" s="56" t="str">
        <f t="shared" si="28"/>
        <v>Duck Brothers Real Estate</v>
      </c>
      <c r="M460" s="5">
        <f t="shared" si="29"/>
        <v>0</v>
      </c>
      <c r="N460" s="5">
        <f t="shared" si="30"/>
        <v>0</v>
      </c>
    </row>
    <row r="461" spans="1:14" ht="13.5" customHeight="1" x14ac:dyDescent="0.2">
      <c r="A461" t="s">
        <v>1749</v>
      </c>
      <c r="B461" t="s">
        <v>1547</v>
      </c>
      <c r="C461" t="s">
        <v>1456</v>
      </c>
      <c r="D461" t="s">
        <v>1840</v>
      </c>
      <c r="E461" t="s">
        <v>2984</v>
      </c>
      <c r="F461" t="s">
        <v>6</v>
      </c>
      <c r="G461" s="3">
        <v>43581</v>
      </c>
      <c r="H461" s="2">
        <v>284000</v>
      </c>
      <c r="I461" s="12" t="s">
        <v>838</v>
      </c>
      <c r="J461" s="5">
        <v>1</v>
      </c>
      <c r="K461" s="5">
        <f t="shared" si="31"/>
        <v>0</v>
      </c>
      <c r="L461" s="56" t="str">
        <f t="shared" si="28"/>
        <v>Duck Brothers Real Estate</v>
      </c>
      <c r="M461" s="5">
        <f t="shared" si="29"/>
        <v>0</v>
      </c>
      <c r="N461" s="5">
        <f t="shared" si="30"/>
        <v>0</v>
      </c>
    </row>
    <row r="462" spans="1:14" ht="13.5" customHeight="1" x14ac:dyDescent="0.2">
      <c r="A462" t="s">
        <v>362</v>
      </c>
      <c r="B462" t="s">
        <v>2253</v>
      </c>
      <c r="C462" t="s">
        <v>1910</v>
      </c>
      <c r="D462" t="s">
        <v>1842</v>
      </c>
      <c r="E462" t="s">
        <v>1293</v>
      </c>
      <c r="F462" t="s">
        <v>216</v>
      </c>
      <c r="G462" s="3">
        <v>43560</v>
      </c>
      <c r="H462" s="2">
        <v>248000</v>
      </c>
      <c r="I462" s="12">
        <v>20190307</v>
      </c>
      <c r="J462" s="5">
        <v>1</v>
      </c>
      <c r="K462" s="5">
        <f t="shared" si="31"/>
        <v>1</v>
      </c>
      <c r="L462" s="56" t="str">
        <f>IF(B462="",#REF!,B462)</f>
        <v>EASTER AND EASTER REALTORS</v>
      </c>
      <c r="M462" s="5">
        <f t="shared" si="29"/>
        <v>0</v>
      </c>
      <c r="N462" s="5">
        <f t="shared" si="30"/>
        <v>0</v>
      </c>
    </row>
    <row r="463" spans="1:14" ht="13.5" customHeight="1" x14ac:dyDescent="0.2">
      <c r="A463" t="s">
        <v>362</v>
      </c>
      <c r="B463" t="s">
        <v>2253</v>
      </c>
      <c r="C463" t="s">
        <v>1389</v>
      </c>
      <c r="D463" t="s">
        <v>1840</v>
      </c>
      <c r="E463" t="s">
        <v>2779</v>
      </c>
      <c r="F463" t="s">
        <v>425</v>
      </c>
      <c r="G463" s="3">
        <v>43558</v>
      </c>
      <c r="H463" s="2">
        <v>330000</v>
      </c>
      <c r="I463" s="12">
        <v>20190335</v>
      </c>
      <c r="J463" s="5">
        <v>1</v>
      </c>
      <c r="K463" s="5">
        <f t="shared" si="31"/>
        <v>1</v>
      </c>
      <c r="L463" s="56" t="str">
        <f>IF(B463="",#REF!,B463)</f>
        <v>EASTER AND EASTER REALTORS</v>
      </c>
      <c r="M463" s="5">
        <f t="shared" si="29"/>
        <v>0</v>
      </c>
      <c r="N463" s="5">
        <f t="shared" si="30"/>
        <v>0</v>
      </c>
    </row>
    <row r="464" spans="1:14" ht="13.5" customHeight="1" x14ac:dyDescent="0.2">
      <c r="A464" t="s">
        <v>1575</v>
      </c>
      <c r="B464" t="s">
        <v>2148</v>
      </c>
      <c r="C464" t="s">
        <v>1575</v>
      </c>
      <c r="D464" t="s">
        <v>2148</v>
      </c>
      <c r="E464" t="s">
        <v>2572</v>
      </c>
      <c r="F464" t="s">
        <v>6</v>
      </c>
      <c r="G464" s="3">
        <v>43535</v>
      </c>
      <c r="H464" s="2">
        <v>60000</v>
      </c>
      <c r="I464" s="12" t="s">
        <v>838</v>
      </c>
      <c r="J464" s="5">
        <v>1</v>
      </c>
      <c r="K464" s="5">
        <f t="shared" si="31"/>
        <v>0</v>
      </c>
      <c r="L464" s="56" t="str">
        <f t="shared" si="28"/>
        <v>Equity Home Team</v>
      </c>
      <c r="M464" s="5">
        <f t="shared" si="29"/>
        <v>1</v>
      </c>
      <c r="N464" s="5">
        <f t="shared" si="30"/>
        <v>0</v>
      </c>
    </row>
    <row r="465" spans="1:14" ht="13.5" customHeight="1" x14ac:dyDescent="0.2">
      <c r="A465" t="s">
        <v>3092</v>
      </c>
      <c r="B465" t="s">
        <v>731</v>
      </c>
      <c r="C465" t="s">
        <v>302</v>
      </c>
      <c r="D465" t="s">
        <v>303</v>
      </c>
      <c r="E465" t="s">
        <v>3262</v>
      </c>
      <c r="F465" t="s">
        <v>6</v>
      </c>
      <c r="G465" s="3">
        <v>43609</v>
      </c>
      <c r="H465" s="2">
        <v>165000</v>
      </c>
      <c r="I465" s="12" t="s">
        <v>838</v>
      </c>
      <c r="J465" s="5">
        <v>1</v>
      </c>
      <c r="K465" s="5">
        <f t="shared" si="31"/>
        <v>0</v>
      </c>
      <c r="L465" s="56" t="str">
        <f t="shared" si="28"/>
        <v>ERA Colonial Real Estate</v>
      </c>
      <c r="M465" s="5">
        <f t="shared" si="29"/>
        <v>0</v>
      </c>
      <c r="N465" s="5">
        <f t="shared" si="30"/>
        <v>0</v>
      </c>
    </row>
    <row r="466" spans="1:14" ht="13.5" customHeight="1" x14ac:dyDescent="0.2">
      <c r="A466" t="s">
        <v>3092</v>
      </c>
      <c r="B466" t="s">
        <v>731</v>
      </c>
      <c r="C466" t="s">
        <v>3092</v>
      </c>
      <c r="D466" t="s">
        <v>731</v>
      </c>
      <c r="E466" t="s">
        <v>3093</v>
      </c>
      <c r="F466" t="s">
        <v>6</v>
      </c>
      <c r="G466" s="3">
        <v>43593</v>
      </c>
      <c r="H466" s="2">
        <v>39995</v>
      </c>
      <c r="I466" s="12" t="s">
        <v>838</v>
      </c>
      <c r="J466" s="5">
        <v>1</v>
      </c>
      <c r="K466" s="5">
        <f t="shared" si="31"/>
        <v>0</v>
      </c>
      <c r="L466" s="56" t="str">
        <f t="shared" si="28"/>
        <v>ERA Colonial Real Estate</v>
      </c>
      <c r="M466" s="5">
        <f t="shared" si="29"/>
        <v>1</v>
      </c>
      <c r="N466" s="5">
        <f t="shared" si="30"/>
        <v>0</v>
      </c>
    </row>
    <row r="467" spans="1:14" ht="13.5" customHeight="1" x14ac:dyDescent="0.2">
      <c r="A467" t="s">
        <v>1255</v>
      </c>
      <c r="B467" t="s">
        <v>1475</v>
      </c>
      <c r="C467" t="s">
        <v>1298</v>
      </c>
      <c r="D467" t="s">
        <v>1036</v>
      </c>
      <c r="E467" t="s">
        <v>2945</v>
      </c>
      <c r="F467" t="s">
        <v>216</v>
      </c>
      <c r="G467" s="3">
        <v>43578</v>
      </c>
      <c r="H467" s="2">
        <v>199900</v>
      </c>
      <c r="I467" s="12" t="s">
        <v>838</v>
      </c>
      <c r="J467" s="5">
        <v>1</v>
      </c>
      <c r="K467" s="5">
        <f t="shared" si="31"/>
        <v>0</v>
      </c>
      <c r="L467" s="56" t="str">
        <f t="shared" si="28"/>
        <v>ERA Courtyard Real Estate</v>
      </c>
      <c r="M467" s="5">
        <f t="shared" si="29"/>
        <v>0</v>
      </c>
      <c r="N467" s="5">
        <f t="shared" si="30"/>
        <v>0</v>
      </c>
    </row>
    <row r="468" spans="1:14" ht="13.5" customHeight="1" x14ac:dyDescent="0.2">
      <c r="A468" t="s">
        <v>1883</v>
      </c>
      <c r="B468" t="s">
        <v>1475</v>
      </c>
      <c r="C468" t="s">
        <v>1256</v>
      </c>
      <c r="D468" t="s">
        <v>1036</v>
      </c>
      <c r="E468" t="s">
        <v>2581</v>
      </c>
      <c r="F468" t="s">
        <v>6</v>
      </c>
      <c r="G468" s="3">
        <v>43536</v>
      </c>
      <c r="H468" s="2">
        <v>125000</v>
      </c>
      <c r="I468" s="12" t="s">
        <v>838</v>
      </c>
      <c r="J468" s="5">
        <v>1</v>
      </c>
      <c r="K468" s="5">
        <f t="shared" si="31"/>
        <v>0</v>
      </c>
      <c r="L468" s="56" t="str">
        <f t="shared" si="28"/>
        <v>ERA Courtyard Real Estate</v>
      </c>
      <c r="M468" s="5">
        <f t="shared" si="29"/>
        <v>0</v>
      </c>
      <c r="N468" s="5">
        <f t="shared" si="30"/>
        <v>0</v>
      </c>
    </row>
    <row r="469" spans="1:14" ht="13.5" customHeight="1" x14ac:dyDescent="0.2">
      <c r="A469" t="s">
        <v>212</v>
      </c>
      <c r="B469" t="s">
        <v>1475</v>
      </c>
      <c r="C469" t="s">
        <v>787</v>
      </c>
      <c r="D469" t="s">
        <v>1036</v>
      </c>
      <c r="E469" t="s">
        <v>2221</v>
      </c>
      <c r="F469" t="s">
        <v>123</v>
      </c>
      <c r="G469" s="3">
        <v>43490</v>
      </c>
      <c r="H469" s="2">
        <v>184900</v>
      </c>
      <c r="I469" s="12" t="s">
        <v>838</v>
      </c>
      <c r="J469" s="5">
        <v>1</v>
      </c>
      <c r="K469" s="5">
        <f t="shared" si="31"/>
        <v>0</v>
      </c>
      <c r="L469" s="56" t="str">
        <f t="shared" si="28"/>
        <v>ERA Courtyard Real Estate</v>
      </c>
      <c r="M469" s="5">
        <f t="shared" si="29"/>
        <v>0</v>
      </c>
      <c r="N469" s="5">
        <f t="shared" si="30"/>
        <v>0</v>
      </c>
    </row>
    <row r="470" spans="1:14" ht="13.5" customHeight="1" x14ac:dyDescent="0.2">
      <c r="A470" t="s">
        <v>2035</v>
      </c>
      <c r="B470" t="s">
        <v>1475</v>
      </c>
      <c r="C470" t="s">
        <v>1217</v>
      </c>
      <c r="D470" t="s">
        <v>1036</v>
      </c>
      <c r="E470" t="s">
        <v>3311</v>
      </c>
      <c r="F470" t="s">
        <v>6</v>
      </c>
      <c r="G470" s="3">
        <v>43614</v>
      </c>
      <c r="H470" s="2">
        <v>85000</v>
      </c>
      <c r="I470" s="12" t="s">
        <v>838</v>
      </c>
      <c r="J470" s="5">
        <v>1</v>
      </c>
      <c r="K470" s="5">
        <f t="shared" si="31"/>
        <v>0</v>
      </c>
      <c r="L470" s="56" t="str">
        <f t="shared" si="28"/>
        <v>ERA Courtyard Real Estate</v>
      </c>
      <c r="M470" s="5">
        <f t="shared" si="29"/>
        <v>0</v>
      </c>
      <c r="N470" s="5">
        <f t="shared" si="30"/>
        <v>0</v>
      </c>
    </row>
    <row r="471" spans="1:14" ht="13.5" customHeight="1" x14ac:dyDescent="0.2">
      <c r="A471" t="s">
        <v>1255</v>
      </c>
      <c r="B471" t="s">
        <v>1475</v>
      </c>
      <c r="C471" t="s">
        <v>1882</v>
      </c>
      <c r="D471" t="s">
        <v>1535</v>
      </c>
      <c r="E471" t="s">
        <v>3146</v>
      </c>
      <c r="F471" t="s">
        <v>6</v>
      </c>
      <c r="G471" s="3">
        <v>43598</v>
      </c>
      <c r="H471" s="2">
        <v>166000</v>
      </c>
      <c r="I471" s="12" t="s">
        <v>838</v>
      </c>
      <c r="J471" s="5">
        <v>1</v>
      </c>
      <c r="K471" s="5">
        <f t="shared" si="31"/>
        <v>0</v>
      </c>
      <c r="L471" s="56" t="str">
        <f>IF(B471="",#REF!,B471)</f>
        <v>ERA Courtyard Real Estate</v>
      </c>
      <c r="M471" s="5">
        <f t="shared" si="29"/>
        <v>0</v>
      </c>
      <c r="N471" s="5">
        <f t="shared" si="30"/>
        <v>0</v>
      </c>
    </row>
    <row r="472" spans="1:14" ht="13.5" customHeight="1" x14ac:dyDescent="0.2">
      <c r="A472" t="s">
        <v>1898</v>
      </c>
      <c r="B472" t="s">
        <v>1475</v>
      </c>
      <c r="C472" t="s">
        <v>201</v>
      </c>
      <c r="D472" t="s">
        <v>1907</v>
      </c>
      <c r="E472" t="s">
        <v>3191</v>
      </c>
      <c r="F472" t="s">
        <v>6</v>
      </c>
      <c r="G472" s="3">
        <v>43602</v>
      </c>
      <c r="H472" s="2">
        <v>133000</v>
      </c>
      <c r="I472" s="12" t="s">
        <v>838</v>
      </c>
      <c r="J472" s="5">
        <v>1</v>
      </c>
      <c r="K472" s="5">
        <f t="shared" si="31"/>
        <v>0</v>
      </c>
      <c r="L472" s="56" t="str">
        <f>IF(B472="",#REF!,B472)</f>
        <v>ERA Courtyard Real Estate</v>
      </c>
      <c r="M472" s="5">
        <f t="shared" si="29"/>
        <v>0</v>
      </c>
      <c r="N472" s="5">
        <f t="shared" si="30"/>
        <v>0</v>
      </c>
    </row>
    <row r="473" spans="1:14" ht="13.5" customHeight="1" x14ac:dyDescent="0.2">
      <c r="A473" t="s">
        <v>1255</v>
      </c>
      <c r="B473" t="s">
        <v>1475</v>
      </c>
      <c r="C473" t="s">
        <v>344</v>
      </c>
      <c r="D473" t="s">
        <v>1842</v>
      </c>
      <c r="E473" t="s">
        <v>2908</v>
      </c>
      <c r="F473" t="s">
        <v>6</v>
      </c>
      <c r="G473" s="3">
        <v>43573</v>
      </c>
      <c r="H473" s="2">
        <v>123400</v>
      </c>
      <c r="I473" s="12" t="s">
        <v>838</v>
      </c>
      <c r="J473" s="5">
        <v>1</v>
      </c>
      <c r="K473" s="5">
        <f t="shared" si="31"/>
        <v>0</v>
      </c>
      <c r="L473" s="56" t="str">
        <f t="shared" si="28"/>
        <v>ERA Courtyard Real Estate</v>
      </c>
      <c r="M473" s="5">
        <f t="shared" si="29"/>
        <v>0</v>
      </c>
      <c r="N473" s="5">
        <f t="shared" si="30"/>
        <v>0</v>
      </c>
    </row>
    <row r="474" spans="1:14" ht="13.5" customHeight="1" x14ac:dyDescent="0.2">
      <c r="A474" t="s">
        <v>1898</v>
      </c>
      <c r="B474" t="s">
        <v>1475</v>
      </c>
      <c r="C474" t="s">
        <v>319</v>
      </c>
      <c r="D474" t="s">
        <v>1842</v>
      </c>
      <c r="E474" t="s">
        <v>2269</v>
      </c>
      <c r="F474" t="s">
        <v>6</v>
      </c>
      <c r="G474" s="3">
        <v>43496</v>
      </c>
      <c r="H474" s="2">
        <v>139900</v>
      </c>
      <c r="I474" s="12" t="s">
        <v>838</v>
      </c>
      <c r="J474" s="5">
        <v>1</v>
      </c>
      <c r="K474" s="5">
        <f t="shared" si="31"/>
        <v>0</v>
      </c>
      <c r="L474" s="56" t="str">
        <f t="shared" si="28"/>
        <v>ERA Courtyard Real Estate</v>
      </c>
      <c r="M474" s="5">
        <f t="shared" si="29"/>
        <v>0</v>
      </c>
      <c r="N474" s="5">
        <f t="shared" si="30"/>
        <v>0</v>
      </c>
    </row>
    <row r="475" spans="1:14" ht="13.5" customHeight="1" x14ac:dyDescent="0.2">
      <c r="A475" t="s">
        <v>1732</v>
      </c>
      <c r="B475" t="s">
        <v>1475</v>
      </c>
      <c r="C475" t="s">
        <v>1732</v>
      </c>
      <c r="D475" t="s">
        <v>1475</v>
      </c>
      <c r="E475" t="s">
        <v>3033</v>
      </c>
      <c r="F475" t="s">
        <v>730</v>
      </c>
      <c r="G475" s="3">
        <v>43586</v>
      </c>
      <c r="H475" s="2">
        <v>21000</v>
      </c>
      <c r="I475" s="12" t="s">
        <v>838</v>
      </c>
      <c r="J475" s="5">
        <v>1</v>
      </c>
      <c r="K475" s="5">
        <f t="shared" si="31"/>
        <v>0</v>
      </c>
      <c r="L475" s="56" t="str">
        <f t="shared" si="28"/>
        <v>ERA Courtyard Real Estate</v>
      </c>
      <c r="M475" s="5">
        <f t="shared" si="29"/>
        <v>1</v>
      </c>
      <c r="N475" s="5">
        <f t="shared" si="30"/>
        <v>0</v>
      </c>
    </row>
    <row r="476" spans="1:14" ht="13.5" customHeight="1" x14ac:dyDescent="0.2">
      <c r="A476" t="s">
        <v>1883</v>
      </c>
      <c r="B476" t="s">
        <v>1475</v>
      </c>
      <c r="C476" t="s">
        <v>1883</v>
      </c>
      <c r="D476" t="s">
        <v>1475</v>
      </c>
      <c r="E476" t="s">
        <v>2176</v>
      </c>
      <c r="F476" t="s">
        <v>216</v>
      </c>
      <c r="G476" s="3">
        <v>43483</v>
      </c>
      <c r="H476" s="2">
        <v>189000</v>
      </c>
      <c r="I476" s="12" t="s">
        <v>838</v>
      </c>
      <c r="J476" s="5">
        <v>1</v>
      </c>
      <c r="K476" s="5">
        <f t="shared" si="31"/>
        <v>0</v>
      </c>
      <c r="L476" s="56" t="str">
        <f t="shared" si="28"/>
        <v>ERA Courtyard Real Estate</v>
      </c>
      <c r="M476" s="5">
        <f t="shared" si="29"/>
        <v>1</v>
      </c>
      <c r="N476" s="5">
        <f t="shared" si="30"/>
        <v>0</v>
      </c>
    </row>
    <row r="477" spans="1:14" ht="13.5" customHeight="1" x14ac:dyDescent="0.2">
      <c r="A477" t="s">
        <v>1883</v>
      </c>
      <c r="B477" t="s">
        <v>1475</v>
      </c>
      <c r="C477" t="s">
        <v>1883</v>
      </c>
      <c r="D477" t="s">
        <v>1475</v>
      </c>
      <c r="E477" t="s">
        <v>3161</v>
      </c>
      <c r="F477" t="s">
        <v>12</v>
      </c>
      <c r="G477" s="3">
        <v>43599</v>
      </c>
      <c r="H477" s="2">
        <v>115000</v>
      </c>
      <c r="I477" s="12" t="s">
        <v>838</v>
      </c>
      <c r="J477" s="5">
        <v>1</v>
      </c>
      <c r="K477" s="5">
        <f t="shared" si="31"/>
        <v>0</v>
      </c>
      <c r="L477" s="56" t="str">
        <f t="shared" si="28"/>
        <v>ERA Courtyard Real Estate</v>
      </c>
      <c r="M477" s="5">
        <f t="shared" si="29"/>
        <v>1</v>
      </c>
      <c r="N477" s="5">
        <f t="shared" si="30"/>
        <v>0</v>
      </c>
    </row>
    <row r="478" spans="1:14" ht="13.5" customHeight="1" x14ac:dyDescent="0.2">
      <c r="A478" t="s">
        <v>1573</v>
      </c>
      <c r="B478" t="s">
        <v>1475</v>
      </c>
      <c r="C478" t="s">
        <v>1573</v>
      </c>
      <c r="D478" t="s">
        <v>1475</v>
      </c>
      <c r="E478" t="s">
        <v>2121</v>
      </c>
      <c r="F478" t="s">
        <v>216</v>
      </c>
      <c r="G478" s="3">
        <v>43472</v>
      </c>
      <c r="H478" s="2">
        <v>290000</v>
      </c>
      <c r="I478" s="12" t="s">
        <v>838</v>
      </c>
      <c r="J478" s="5">
        <v>1</v>
      </c>
      <c r="K478" s="5">
        <f t="shared" si="31"/>
        <v>0</v>
      </c>
      <c r="L478" s="56" t="str">
        <f>IF(B478="",#REF!,B478)</f>
        <v>ERA Courtyard Real Estate</v>
      </c>
      <c r="M478" s="5">
        <f t="shared" si="29"/>
        <v>1</v>
      </c>
      <c r="N478" s="5">
        <f t="shared" si="30"/>
        <v>0</v>
      </c>
    </row>
    <row r="479" spans="1:14" ht="13.5" customHeight="1" x14ac:dyDescent="0.2">
      <c r="A479" t="s">
        <v>1255</v>
      </c>
      <c r="B479" t="s">
        <v>1475</v>
      </c>
      <c r="C479" t="s">
        <v>20</v>
      </c>
      <c r="D479" t="s">
        <v>1861</v>
      </c>
      <c r="E479" t="s">
        <v>3299</v>
      </c>
      <c r="F479" t="s">
        <v>553</v>
      </c>
      <c r="G479" s="3">
        <v>43613</v>
      </c>
      <c r="H479" s="2">
        <v>310000</v>
      </c>
      <c r="I479" s="12" t="s">
        <v>838</v>
      </c>
      <c r="J479" s="5">
        <v>1</v>
      </c>
      <c r="K479" s="5">
        <f t="shared" si="31"/>
        <v>0</v>
      </c>
      <c r="L479" s="56" t="str">
        <f t="shared" si="28"/>
        <v>ERA Courtyard Real Estate</v>
      </c>
      <c r="M479" s="5">
        <f t="shared" si="29"/>
        <v>0</v>
      </c>
      <c r="N479" s="5">
        <f t="shared" si="30"/>
        <v>0</v>
      </c>
    </row>
    <row r="480" spans="1:14" ht="13.5" customHeight="1" x14ac:dyDescent="0.2">
      <c r="A480" t="s">
        <v>1883</v>
      </c>
      <c r="B480" t="s">
        <v>1475</v>
      </c>
      <c r="C480" t="s">
        <v>20</v>
      </c>
      <c r="D480" t="s">
        <v>1861</v>
      </c>
      <c r="E480" t="s">
        <v>3228</v>
      </c>
      <c r="F480" t="s">
        <v>6</v>
      </c>
      <c r="G480" s="3">
        <v>43606</v>
      </c>
      <c r="H480" s="2">
        <v>142000</v>
      </c>
      <c r="I480" s="12" t="s">
        <v>838</v>
      </c>
      <c r="J480" s="5">
        <v>1</v>
      </c>
      <c r="K480" s="5">
        <f t="shared" si="31"/>
        <v>0</v>
      </c>
      <c r="L480" s="56" t="str">
        <f t="shared" si="28"/>
        <v>ERA Courtyard Real Estate</v>
      </c>
      <c r="M480" s="5">
        <f t="shared" si="29"/>
        <v>0</v>
      </c>
      <c r="N480" s="5">
        <f t="shared" si="30"/>
        <v>0</v>
      </c>
    </row>
    <row r="481" spans="1:14" ht="13.5" customHeight="1" x14ac:dyDescent="0.2">
      <c r="A481" t="s">
        <v>1883</v>
      </c>
      <c r="B481" t="s">
        <v>1475</v>
      </c>
      <c r="C481" t="s">
        <v>326</v>
      </c>
      <c r="D481" t="s">
        <v>1844</v>
      </c>
      <c r="E481" t="s">
        <v>2330</v>
      </c>
      <c r="F481" t="s">
        <v>216</v>
      </c>
      <c r="G481" s="3">
        <v>43504</v>
      </c>
      <c r="H481" s="2">
        <v>233000</v>
      </c>
      <c r="I481" s="12" t="s">
        <v>838</v>
      </c>
      <c r="J481" s="5">
        <v>1</v>
      </c>
      <c r="K481" s="5">
        <f t="shared" si="31"/>
        <v>0</v>
      </c>
      <c r="L481" s="56" t="str">
        <f t="shared" si="28"/>
        <v>ERA Courtyard Real Estate</v>
      </c>
      <c r="M481" s="5">
        <f t="shared" si="29"/>
        <v>0</v>
      </c>
      <c r="N481" s="5">
        <f t="shared" si="30"/>
        <v>0</v>
      </c>
    </row>
    <row r="482" spans="1:14" ht="13.5" customHeight="1" x14ac:dyDescent="0.2">
      <c r="A482" t="s">
        <v>1883</v>
      </c>
      <c r="B482" t="s">
        <v>1475</v>
      </c>
      <c r="C482" t="s">
        <v>2014</v>
      </c>
      <c r="D482" t="s">
        <v>1180</v>
      </c>
      <c r="E482" t="s">
        <v>3178</v>
      </c>
      <c r="F482" t="s">
        <v>1249</v>
      </c>
      <c r="G482" s="3">
        <v>43600</v>
      </c>
      <c r="H482" s="2">
        <v>263000</v>
      </c>
      <c r="I482" s="12" t="s">
        <v>838</v>
      </c>
      <c r="J482" s="5">
        <v>1</v>
      </c>
      <c r="K482" s="5">
        <f t="shared" si="31"/>
        <v>0</v>
      </c>
      <c r="L482" s="56" t="str">
        <f t="shared" si="28"/>
        <v>ERA Courtyard Real Estate</v>
      </c>
      <c r="M482" s="5">
        <f t="shared" si="29"/>
        <v>0</v>
      </c>
      <c r="N482" s="5">
        <f t="shared" si="30"/>
        <v>0</v>
      </c>
    </row>
    <row r="483" spans="1:14" ht="13.5" customHeight="1" x14ac:dyDescent="0.2">
      <c r="A483" t="s">
        <v>1255</v>
      </c>
      <c r="B483" t="s">
        <v>1475</v>
      </c>
      <c r="C483" t="s">
        <v>3308</v>
      </c>
      <c r="D483" t="s">
        <v>1099</v>
      </c>
      <c r="E483" t="s">
        <v>3309</v>
      </c>
      <c r="F483" t="s">
        <v>6</v>
      </c>
      <c r="G483" s="3">
        <v>43614</v>
      </c>
      <c r="H483" s="2">
        <v>192000</v>
      </c>
      <c r="I483" s="12" t="s">
        <v>838</v>
      </c>
      <c r="J483" s="5">
        <v>1</v>
      </c>
      <c r="K483" s="5">
        <f t="shared" si="31"/>
        <v>0</v>
      </c>
      <c r="L483" s="56" t="str">
        <f t="shared" si="28"/>
        <v>ERA Courtyard Real Estate</v>
      </c>
      <c r="M483" s="5">
        <f t="shared" si="29"/>
        <v>0</v>
      </c>
      <c r="N483" s="5">
        <f t="shared" si="30"/>
        <v>0</v>
      </c>
    </row>
    <row r="484" spans="1:14" ht="13.5" customHeight="1" x14ac:dyDescent="0.2">
      <c r="A484" t="s">
        <v>1898</v>
      </c>
      <c r="B484" t="s">
        <v>1475</v>
      </c>
      <c r="C484" t="s">
        <v>1222</v>
      </c>
      <c r="D484" t="s">
        <v>1099</v>
      </c>
      <c r="E484" t="s">
        <v>2835</v>
      </c>
      <c r="F484" t="s">
        <v>6</v>
      </c>
      <c r="G484" s="3">
        <v>43565</v>
      </c>
      <c r="H484" s="2">
        <v>100000</v>
      </c>
      <c r="I484" s="12" t="s">
        <v>838</v>
      </c>
      <c r="J484" s="5">
        <v>1</v>
      </c>
      <c r="K484" s="5">
        <f t="shared" si="31"/>
        <v>0</v>
      </c>
      <c r="L484" s="56" t="str">
        <f t="shared" si="28"/>
        <v>ERA Courtyard Real Estate</v>
      </c>
      <c r="M484" s="5">
        <f t="shared" si="29"/>
        <v>0</v>
      </c>
      <c r="N484" s="5">
        <f t="shared" si="30"/>
        <v>0</v>
      </c>
    </row>
    <row r="485" spans="1:14" ht="13.5" customHeight="1" x14ac:dyDescent="0.2">
      <c r="A485" t="s">
        <v>1898</v>
      </c>
      <c r="B485" t="s">
        <v>1475</v>
      </c>
      <c r="C485" t="s">
        <v>1390</v>
      </c>
      <c r="D485" t="s">
        <v>1099</v>
      </c>
      <c r="E485" t="s">
        <v>2018</v>
      </c>
      <c r="F485" t="s">
        <v>6</v>
      </c>
      <c r="G485" s="3">
        <v>43579</v>
      </c>
      <c r="H485" s="2">
        <v>202900</v>
      </c>
      <c r="I485" s="12" t="s">
        <v>838</v>
      </c>
      <c r="J485" s="5">
        <v>1</v>
      </c>
      <c r="K485" s="5">
        <f t="shared" si="31"/>
        <v>0</v>
      </c>
      <c r="L485" s="56" t="str">
        <f t="shared" si="28"/>
        <v>ERA Courtyard Real Estate</v>
      </c>
      <c r="M485" s="5">
        <f t="shared" si="29"/>
        <v>0</v>
      </c>
      <c r="N485" s="5">
        <f t="shared" si="30"/>
        <v>0</v>
      </c>
    </row>
    <row r="486" spans="1:14" ht="13.5" customHeight="1" x14ac:dyDescent="0.2">
      <c r="A486" t="s">
        <v>1883</v>
      </c>
      <c r="B486" t="s">
        <v>1475</v>
      </c>
      <c r="C486" t="s">
        <v>1229</v>
      </c>
      <c r="D486" t="s">
        <v>1099</v>
      </c>
      <c r="E486" t="s">
        <v>2678</v>
      </c>
      <c r="F486" t="s">
        <v>123</v>
      </c>
      <c r="G486" s="3">
        <v>43546</v>
      </c>
      <c r="H486" s="2">
        <v>240000</v>
      </c>
      <c r="I486" s="12" t="s">
        <v>838</v>
      </c>
      <c r="J486" s="5">
        <v>1</v>
      </c>
      <c r="K486" s="5">
        <f t="shared" si="31"/>
        <v>0</v>
      </c>
      <c r="L486" s="56" t="str">
        <f t="shared" si="28"/>
        <v>ERA Courtyard Real Estate</v>
      </c>
      <c r="M486" s="5">
        <f t="shared" si="29"/>
        <v>0</v>
      </c>
      <c r="N486" s="5">
        <f t="shared" si="30"/>
        <v>0</v>
      </c>
    </row>
    <row r="487" spans="1:14" ht="13.5" customHeight="1" x14ac:dyDescent="0.2">
      <c r="A487" t="s">
        <v>2035</v>
      </c>
      <c r="B487" t="s">
        <v>1475</v>
      </c>
      <c r="C487" t="s">
        <v>154</v>
      </c>
      <c r="D487" t="s">
        <v>1099</v>
      </c>
      <c r="E487" t="s">
        <v>2217</v>
      </c>
      <c r="F487" t="s">
        <v>6</v>
      </c>
      <c r="G487" s="3">
        <v>43598</v>
      </c>
      <c r="H487" s="2">
        <v>140000</v>
      </c>
      <c r="I487" s="12" t="s">
        <v>838</v>
      </c>
      <c r="J487" s="5">
        <v>1</v>
      </c>
      <c r="K487" s="5">
        <f t="shared" si="31"/>
        <v>0</v>
      </c>
      <c r="L487" s="56" t="str">
        <f t="shared" si="28"/>
        <v>ERA Courtyard Real Estate</v>
      </c>
      <c r="M487" s="5">
        <f t="shared" si="29"/>
        <v>0</v>
      </c>
      <c r="N487" s="5">
        <f t="shared" si="30"/>
        <v>0</v>
      </c>
    </row>
    <row r="488" spans="1:14" ht="13.5" customHeight="1" x14ac:dyDescent="0.2">
      <c r="A488" t="s">
        <v>2035</v>
      </c>
      <c r="B488" t="s">
        <v>1475</v>
      </c>
      <c r="C488" t="s">
        <v>813</v>
      </c>
      <c r="D488" t="s">
        <v>1099</v>
      </c>
      <c r="E488" t="s">
        <v>2733</v>
      </c>
      <c r="F488" t="s">
        <v>6</v>
      </c>
      <c r="G488" s="3">
        <v>43553</v>
      </c>
      <c r="H488" s="2">
        <v>170000</v>
      </c>
      <c r="I488" s="12">
        <v>20190452</v>
      </c>
      <c r="J488" s="5">
        <v>1</v>
      </c>
      <c r="K488" s="5">
        <f t="shared" si="31"/>
        <v>1</v>
      </c>
      <c r="L488" s="56" t="str">
        <f t="shared" si="28"/>
        <v>ERA Courtyard Real Estate</v>
      </c>
      <c r="M488" s="5">
        <f t="shared" si="29"/>
        <v>0</v>
      </c>
      <c r="N488" s="5">
        <f t="shared" si="30"/>
        <v>0</v>
      </c>
    </row>
    <row r="489" spans="1:14" ht="13.5" customHeight="1" x14ac:dyDescent="0.2">
      <c r="A489" t="s">
        <v>1573</v>
      </c>
      <c r="B489" t="s">
        <v>1475</v>
      </c>
      <c r="C489" t="s">
        <v>732</v>
      </c>
      <c r="D489" t="s">
        <v>2054</v>
      </c>
      <c r="E489" t="s">
        <v>2495</v>
      </c>
      <c r="F489" t="s">
        <v>426</v>
      </c>
      <c r="G489" s="3">
        <v>43525</v>
      </c>
      <c r="H489" s="2">
        <v>85500</v>
      </c>
      <c r="I489" s="12" t="s">
        <v>838</v>
      </c>
      <c r="J489" s="5">
        <v>1</v>
      </c>
      <c r="K489" s="5">
        <f t="shared" si="31"/>
        <v>0</v>
      </c>
      <c r="L489" s="56" t="str">
        <f t="shared" si="28"/>
        <v>ERA Courtyard Real Estate</v>
      </c>
      <c r="M489" s="5">
        <f t="shared" si="29"/>
        <v>0</v>
      </c>
      <c r="N489" s="5">
        <f t="shared" si="30"/>
        <v>0</v>
      </c>
    </row>
    <row r="490" spans="1:14" ht="13.5" customHeight="1" x14ac:dyDescent="0.2">
      <c r="A490" t="s">
        <v>1898</v>
      </c>
      <c r="B490" t="s">
        <v>1475</v>
      </c>
      <c r="C490" t="s">
        <v>308</v>
      </c>
      <c r="D490" t="s">
        <v>1840</v>
      </c>
      <c r="E490" t="s">
        <v>2855</v>
      </c>
      <c r="F490" t="s">
        <v>216</v>
      </c>
      <c r="G490" s="3">
        <v>43567</v>
      </c>
      <c r="H490" s="2">
        <v>195000</v>
      </c>
      <c r="I490" s="12" t="s">
        <v>838</v>
      </c>
      <c r="J490" s="5">
        <v>1</v>
      </c>
      <c r="K490" s="5">
        <f t="shared" si="31"/>
        <v>0</v>
      </c>
      <c r="L490" s="56" t="str">
        <f>IF(B490="",#REF!,B490)</f>
        <v>ERA Courtyard Real Estate</v>
      </c>
      <c r="M490" s="5">
        <f t="shared" si="29"/>
        <v>0</v>
      </c>
      <c r="N490" s="5">
        <f t="shared" si="30"/>
        <v>0</v>
      </c>
    </row>
    <row r="491" spans="1:14" ht="13.5" customHeight="1" x14ac:dyDescent="0.2">
      <c r="A491" t="s">
        <v>212</v>
      </c>
      <c r="B491" t="s">
        <v>1475</v>
      </c>
      <c r="C491" t="s">
        <v>987</v>
      </c>
      <c r="D491" t="s">
        <v>1840</v>
      </c>
      <c r="E491" t="s">
        <v>2587</v>
      </c>
      <c r="F491" t="s">
        <v>6</v>
      </c>
      <c r="G491" s="3">
        <v>43537</v>
      </c>
      <c r="H491" s="2">
        <v>134000</v>
      </c>
      <c r="I491" s="12" t="s">
        <v>838</v>
      </c>
      <c r="J491" s="5">
        <v>1</v>
      </c>
      <c r="K491" s="5">
        <f t="shared" si="31"/>
        <v>0</v>
      </c>
      <c r="L491" s="56" t="str">
        <f>IF(B491="",#REF!,B491)</f>
        <v>ERA Courtyard Real Estate</v>
      </c>
      <c r="M491" s="5">
        <f t="shared" si="29"/>
        <v>0</v>
      </c>
      <c r="N491" s="5">
        <f t="shared" si="30"/>
        <v>0</v>
      </c>
    </row>
    <row r="492" spans="1:14" ht="13.5" customHeight="1" x14ac:dyDescent="0.2">
      <c r="A492" t="s">
        <v>212</v>
      </c>
      <c r="B492" t="s">
        <v>1475</v>
      </c>
      <c r="C492" t="s">
        <v>3216</v>
      </c>
      <c r="D492" t="s">
        <v>106</v>
      </c>
      <c r="E492" t="s">
        <v>3217</v>
      </c>
      <c r="F492" t="s">
        <v>65</v>
      </c>
      <c r="G492" s="3">
        <v>43605</v>
      </c>
      <c r="H492" s="2">
        <v>102000</v>
      </c>
      <c r="I492" s="12">
        <v>20190571</v>
      </c>
      <c r="J492" s="5">
        <v>1</v>
      </c>
      <c r="K492" s="5">
        <f t="shared" si="31"/>
        <v>1</v>
      </c>
      <c r="L492" s="56" t="str">
        <f t="shared" ref="L492:L552" si="32">IF(B492="",B491,B492)</f>
        <v>ERA Courtyard Real Estate</v>
      </c>
      <c r="M492" s="5">
        <f t="shared" si="29"/>
        <v>0</v>
      </c>
      <c r="N492" s="5">
        <f t="shared" si="30"/>
        <v>0</v>
      </c>
    </row>
    <row r="493" spans="1:14" ht="13.5" customHeight="1" x14ac:dyDescent="0.2">
      <c r="A493" t="s">
        <v>1898</v>
      </c>
      <c r="B493" t="s">
        <v>1475</v>
      </c>
      <c r="C493" t="s">
        <v>1691</v>
      </c>
      <c r="D493" t="s">
        <v>5</v>
      </c>
      <c r="E493" t="s">
        <v>3066</v>
      </c>
      <c r="F493" t="s">
        <v>6</v>
      </c>
      <c r="G493" s="3">
        <v>43591</v>
      </c>
      <c r="H493" s="2">
        <v>179000</v>
      </c>
      <c r="I493" s="12" t="s">
        <v>838</v>
      </c>
      <c r="J493" s="5">
        <v>1</v>
      </c>
      <c r="K493" s="5">
        <f t="shared" si="31"/>
        <v>0</v>
      </c>
      <c r="L493" s="56" t="str">
        <f t="shared" si="32"/>
        <v>ERA Courtyard Real Estate</v>
      </c>
      <c r="M493" s="5">
        <f t="shared" si="29"/>
        <v>0</v>
      </c>
      <c r="N493" s="5">
        <f t="shared" si="30"/>
        <v>0</v>
      </c>
    </row>
    <row r="494" spans="1:14" ht="13.5" customHeight="1" x14ac:dyDescent="0.2">
      <c r="A494" t="s">
        <v>1898</v>
      </c>
      <c r="B494" t="s">
        <v>1475</v>
      </c>
      <c r="C494" t="s">
        <v>1399</v>
      </c>
      <c r="D494" t="s">
        <v>281</v>
      </c>
      <c r="E494" t="s">
        <v>2091</v>
      </c>
      <c r="F494" t="s">
        <v>6</v>
      </c>
      <c r="G494" s="3">
        <v>43467</v>
      </c>
      <c r="H494" s="2">
        <v>86500</v>
      </c>
      <c r="I494" s="12" t="s">
        <v>838</v>
      </c>
      <c r="J494" s="5">
        <v>1</v>
      </c>
      <c r="K494" s="5">
        <f t="shared" si="31"/>
        <v>0</v>
      </c>
      <c r="L494" s="56" t="str">
        <f t="shared" si="32"/>
        <v>ERA Courtyard Real Estate</v>
      </c>
      <c r="M494" s="5">
        <f t="shared" si="29"/>
        <v>0</v>
      </c>
      <c r="N494" s="5">
        <f t="shared" si="30"/>
        <v>0</v>
      </c>
    </row>
    <row r="495" spans="1:14" ht="13.5" customHeight="1" x14ac:dyDescent="0.2">
      <c r="A495" t="s">
        <v>1916</v>
      </c>
      <c r="B495" t="s">
        <v>1475</v>
      </c>
      <c r="C495" t="s">
        <v>826</v>
      </c>
      <c r="D495" t="s">
        <v>1258</v>
      </c>
      <c r="E495" t="s">
        <v>3108</v>
      </c>
      <c r="F495" t="s">
        <v>110</v>
      </c>
      <c r="G495" s="3">
        <v>43594</v>
      </c>
      <c r="H495" s="2">
        <v>135000</v>
      </c>
      <c r="I495" s="12" t="s">
        <v>838</v>
      </c>
      <c r="J495" s="5">
        <v>1</v>
      </c>
      <c r="K495" s="5">
        <f t="shared" si="31"/>
        <v>0</v>
      </c>
      <c r="L495" s="56" t="str">
        <f t="shared" si="32"/>
        <v>ERA Courtyard Real Estate</v>
      </c>
      <c r="M495" s="5">
        <f t="shared" si="29"/>
        <v>0</v>
      </c>
      <c r="N495" s="5">
        <f t="shared" si="30"/>
        <v>0</v>
      </c>
    </row>
    <row r="496" spans="1:14" ht="13.5" customHeight="1" x14ac:dyDescent="0.2">
      <c r="A496" t="s">
        <v>1883</v>
      </c>
      <c r="B496" t="s">
        <v>1475</v>
      </c>
      <c r="C496" t="s">
        <v>2059</v>
      </c>
      <c r="D496" t="s">
        <v>1889</v>
      </c>
      <c r="E496" t="s">
        <v>2052</v>
      </c>
      <c r="F496" t="s">
        <v>6</v>
      </c>
      <c r="G496" s="3">
        <v>43614</v>
      </c>
      <c r="H496" s="2">
        <v>114000</v>
      </c>
      <c r="I496" s="12">
        <v>20190833</v>
      </c>
      <c r="J496" s="5">
        <v>1</v>
      </c>
      <c r="K496" s="5">
        <f t="shared" si="31"/>
        <v>1</v>
      </c>
      <c r="L496" s="56" t="str">
        <f t="shared" si="32"/>
        <v>ERA Courtyard Real Estate</v>
      </c>
      <c r="M496" s="5">
        <f t="shared" si="29"/>
        <v>0</v>
      </c>
      <c r="N496" s="5">
        <f t="shared" si="30"/>
        <v>0</v>
      </c>
    </row>
    <row r="497" spans="1:14" ht="13.5" customHeight="1" x14ac:dyDescent="0.2">
      <c r="A497" t="s">
        <v>212</v>
      </c>
      <c r="B497" t="s">
        <v>1475</v>
      </c>
      <c r="C497" t="s">
        <v>849</v>
      </c>
      <c r="D497" t="s">
        <v>1854</v>
      </c>
      <c r="E497" t="s">
        <v>3053</v>
      </c>
      <c r="F497" t="s">
        <v>1249</v>
      </c>
      <c r="G497" s="3">
        <v>43588</v>
      </c>
      <c r="H497" s="2">
        <v>494900</v>
      </c>
      <c r="I497" s="12" t="s">
        <v>838</v>
      </c>
      <c r="J497" s="5">
        <v>1</v>
      </c>
      <c r="K497" s="5">
        <f t="shared" si="31"/>
        <v>0</v>
      </c>
      <c r="L497" s="56" t="str">
        <f t="shared" si="32"/>
        <v>ERA Courtyard Real Estate</v>
      </c>
      <c r="M497" s="5">
        <f t="shared" si="29"/>
        <v>0</v>
      </c>
      <c r="N497" s="5">
        <f t="shared" si="30"/>
        <v>0</v>
      </c>
    </row>
    <row r="498" spans="1:14" ht="13.5" customHeight="1" x14ac:dyDescent="0.2">
      <c r="A498" t="s">
        <v>2339</v>
      </c>
      <c r="B498" t="s">
        <v>2340</v>
      </c>
      <c r="C498" t="s">
        <v>2339</v>
      </c>
      <c r="D498" t="s">
        <v>2340</v>
      </c>
      <c r="E498" t="s">
        <v>2341</v>
      </c>
      <c r="F498" t="s">
        <v>6</v>
      </c>
      <c r="G498" s="3">
        <v>43507</v>
      </c>
      <c r="H498" s="2">
        <v>70000</v>
      </c>
      <c r="I498" s="12" t="s">
        <v>838</v>
      </c>
      <c r="J498" s="5">
        <v>1</v>
      </c>
      <c r="K498" s="5">
        <f t="shared" si="31"/>
        <v>0</v>
      </c>
      <c r="L498" s="56" t="str">
        <f t="shared" si="32"/>
        <v>Exit Superior Realty</v>
      </c>
      <c r="M498" s="5">
        <f t="shared" si="29"/>
        <v>1</v>
      </c>
      <c r="N498" s="5">
        <f t="shared" si="30"/>
        <v>0</v>
      </c>
    </row>
    <row r="499" spans="1:14" ht="13.5" customHeight="1" x14ac:dyDescent="0.2">
      <c r="A499" t="s">
        <v>1477</v>
      </c>
      <c r="B499" t="s">
        <v>1861</v>
      </c>
      <c r="C499" t="s">
        <v>1848</v>
      </c>
      <c r="D499" t="s">
        <v>1036</v>
      </c>
      <c r="E499" t="s">
        <v>1849</v>
      </c>
      <c r="F499" t="s">
        <v>6</v>
      </c>
      <c r="G499" s="3">
        <v>43552</v>
      </c>
      <c r="H499" s="2">
        <v>211500</v>
      </c>
      <c r="I499" s="12" t="s">
        <v>838</v>
      </c>
      <c r="J499" s="5">
        <v>1</v>
      </c>
      <c r="K499" s="5">
        <f t="shared" si="31"/>
        <v>0</v>
      </c>
      <c r="L499" s="56" t="str">
        <f t="shared" si="32"/>
        <v>Exp Realty LLC</v>
      </c>
      <c r="M499" s="5">
        <f t="shared" si="29"/>
        <v>0</v>
      </c>
      <c r="N499" s="5">
        <f t="shared" si="30"/>
        <v>0</v>
      </c>
    </row>
    <row r="500" spans="1:14" ht="13.5" customHeight="1" x14ac:dyDescent="0.2">
      <c r="A500" t="s">
        <v>2954</v>
      </c>
      <c r="B500" t="s">
        <v>1861</v>
      </c>
      <c r="C500" t="s">
        <v>1910</v>
      </c>
      <c r="D500" t="s">
        <v>1842</v>
      </c>
      <c r="E500" t="s">
        <v>2955</v>
      </c>
      <c r="F500" t="s">
        <v>7</v>
      </c>
      <c r="G500" s="3">
        <v>43579</v>
      </c>
      <c r="H500" s="2">
        <v>469000</v>
      </c>
      <c r="I500" s="12">
        <v>20190580</v>
      </c>
      <c r="J500" s="5">
        <v>1</v>
      </c>
      <c r="K500" s="5">
        <f t="shared" si="31"/>
        <v>1</v>
      </c>
      <c r="L500" s="56" t="str">
        <f t="shared" si="32"/>
        <v>Exp Realty LLC</v>
      </c>
      <c r="M500" s="5">
        <f t="shared" si="29"/>
        <v>0</v>
      </c>
      <c r="N500" s="5">
        <f t="shared" si="30"/>
        <v>0</v>
      </c>
    </row>
    <row r="501" spans="1:14" ht="13.5" customHeight="1" x14ac:dyDescent="0.2">
      <c r="A501" t="s">
        <v>1639</v>
      </c>
      <c r="B501" t="s">
        <v>1861</v>
      </c>
      <c r="C501" t="s">
        <v>361</v>
      </c>
      <c r="D501" t="s">
        <v>1842</v>
      </c>
      <c r="E501" t="s">
        <v>3041</v>
      </c>
      <c r="F501" t="s">
        <v>6</v>
      </c>
      <c r="G501" s="3">
        <v>43587</v>
      </c>
      <c r="H501" s="2">
        <v>215000</v>
      </c>
      <c r="I501" s="12">
        <v>20190742</v>
      </c>
      <c r="J501" s="5">
        <v>1</v>
      </c>
      <c r="K501" s="5">
        <f t="shared" si="31"/>
        <v>1</v>
      </c>
      <c r="L501" s="56" t="str">
        <f t="shared" si="32"/>
        <v>Exp Realty LLC</v>
      </c>
      <c r="M501" s="5">
        <f t="shared" si="29"/>
        <v>0</v>
      </c>
      <c r="N501" s="5">
        <f t="shared" si="30"/>
        <v>0</v>
      </c>
    </row>
    <row r="502" spans="1:14" ht="13.5" customHeight="1" x14ac:dyDescent="0.2">
      <c r="A502" t="s">
        <v>1639</v>
      </c>
      <c r="B502" t="s">
        <v>1861</v>
      </c>
      <c r="C502" t="s">
        <v>566</v>
      </c>
      <c r="D502" t="s">
        <v>1842</v>
      </c>
      <c r="E502" t="s">
        <v>2356</v>
      </c>
      <c r="F502" t="s">
        <v>6</v>
      </c>
      <c r="G502" s="3">
        <v>43510</v>
      </c>
      <c r="H502" s="2">
        <v>125000</v>
      </c>
      <c r="I502" s="12">
        <v>20190116</v>
      </c>
      <c r="J502" s="5">
        <v>1</v>
      </c>
      <c r="K502" s="5">
        <f t="shared" si="31"/>
        <v>1</v>
      </c>
      <c r="L502" s="56" t="str">
        <f t="shared" si="32"/>
        <v>Exp Realty LLC</v>
      </c>
      <c r="M502" s="5">
        <f t="shared" si="29"/>
        <v>0</v>
      </c>
      <c r="N502" s="5">
        <f t="shared" si="30"/>
        <v>0</v>
      </c>
    </row>
    <row r="503" spans="1:14" ht="13.5" customHeight="1" x14ac:dyDescent="0.2">
      <c r="A503" t="s">
        <v>1639</v>
      </c>
      <c r="B503" t="s">
        <v>1861</v>
      </c>
      <c r="C503" t="s">
        <v>362</v>
      </c>
      <c r="D503" t="s">
        <v>2253</v>
      </c>
      <c r="E503" t="s">
        <v>2870</v>
      </c>
      <c r="F503" t="s">
        <v>1249</v>
      </c>
      <c r="G503" s="3">
        <v>43567</v>
      </c>
      <c r="H503" s="2">
        <v>362000</v>
      </c>
      <c r="I503" s="12" t="s">
        <v>838</v>
      </c>
      <c r="J503" s="5">
        <v>1</v>
      </c>
      <c r="K503" s="5">
        <f t="shared" si="31"/>
        <v>0</v>
      </c>
      <c r="L503" s="56" t="str">
        <f t="shared" si="32"/>
        <v>Exp Realty LLC</v>
      </c>
      <c r="M503" s="5">
        <f t="shared" si="29"/>
        <v>0</v>
      </c>
      <c r="N503" s="5">
        <f t="shared" si="30"/>
        <v>0</v>
      </c>
    </row>
    <row r="504" spans="1:14" ht="13.5" customHeight="1" x14ac:dyDescent="0.2">
      <c r="A504" t="s">
        <v>1639</v>
      </c>
      <c r="B504" t="s">
        <v>1861</v>
      </c>
      <c r="C504" t="s">
        <v>1639</v>
      </c>
      <c r="D504" t="s">
        <v>1861</v>
      </c>
      <c r="E504" t="s">
        <v>2582</v>
      </c>
      <c r="F504" t="s">
        <v>1249</v>
      </c>
      <c r="G504" s="3">
        <v>43536</v>
      </c>
      <c r="H504" s="2">
        <v>145000</v>
      </c>
      <c r="I504" s="12" t="s">
        <v>838</v>
      </c>
      <c r="J504" s="5">
        <v>1</v>
      </c>
      <c r="K504" s="5">
        <f t="shared" si="31"/>
        <v>0</v>
      </c>
      <c r="L504" s="56" t="str">
        <f t="shared" si="32"/>
        <v>Exp Realty LLC</v>
      </c>
      <c r="M504" s="5">
        <f t="shared" si="29"/>
        <v>1</v>
      </c>
      <c r="N504" s="5">
        <f t="shared" si="30"/>
        <v>0</v>
      </c>
    </row>
    <row r="505" spans="1:14" ht="13.5" customHeight="1" x14ac:dyDescent="0.2">
      <c r="A505" t="s">
        <v>20</v>
      </c>
      <c r="B505" t="s">
        <v>1861</v>
      </c>
      <c r="C505" t="s">
        <v>908</v>
      </c>
      <c r="D505" t="s">
        <v>5</v>
      </c>
      <c r="E505" t="s">
        <v>2437</v>
      </c>
      <c r="F505" t="s">
        <v>123</v>
      </c>
      <c r="G505" s="3">
        <v>43521</v>
      </c>
      <c r="H505" s="2">
        <v>135000</v>
      </c>
      <c r="I505" s="12" t="s">
        <v>838</v>
      </c>
      <c r="J505" s="5">
        <v>1</v>
      </c>
      <c r="K505" s="5">
        <f t="shared" si="31"/>
        <v>0</v>
      </c>
      <c r="L505" s="56" t="str">
        <f t="shared" si="32"/>
        <v>Exp Realty LLC</v>
      </c>
      <c r="M505" s="5">
        <f t="shared" si="29"/>
        <v>0</v>
      </c>
      <c r="N505" s="5">
        <f t="shared" si="30"/>
        <v>0</v>
      </c>
    </row>
    <row r="506" spans="1:14" ht="13.5" customHeight="1" x14ac:dyDescent="0.2">
      <c r="A506" t="s">
        <v>20</v>
      </c>
      <c r="B506" t="s">
        <v>1861</v>
      </c>
      <c r="C506" t="s">
        <v>908</v>
      </c>
      <c r="D506" t="s">
        <v>5</v>
      </c>
      <c r="E506" t="s">
        <v>2513</v>
      </c>
      <c r="F506" t="s">
        <v>65</v>
      </c>
      <c r="G506" s="3">
        <v>43528</v>
      </c>
      <c r="H506" s="2">
        <v>342000</v>
      </c>
      <c r="I506" s="12" t="s">
        <v>838</v>
      </c>
      <c r="J506" s="5">
        <v>1</v>
      </c>
      <c r="K506" s="5">
        <f t="shared" si="31"/>
        <v>0</v>
      </c>
      <c r="L506" s="56" t="str">
        <f t="shared" si="32"/>
        <v>Exp Realty LLC</v>
      </c>
      <c r="M506" s="5">
        <f t="shared" si="29"/>
        <v>0</v>
      </c>
      <c r="N506" s="5">
        <f t="shared" si="30"/>
        <v>0</v>
      </c>
    </row>
    <row r="507" spans="1:14" ht="13.5" customHeight="1" x14ac:dyDescent="0.2">
      <c r="A507" t="s">
        <v>1639</v>
      </c>
      <c r="B507" t="s">
        <v>1861</v>
      </c>
      <c r="C507" t="s">
        <v>1210</v>
      </c>
      <c r="D507" t="s">
        <v>991</v>
      </c>
      <c r="E507" t="s">
        <v>3050</v>
      </c>
      <c r="F507" t="s">
        <v>730</v>
      </c>
      <c r="G507" s="3">
        <v>43588</v>
      </c>
      <c r="H507" s="2">
        <v>63850</v>
      </c>
      <c r="I507" s="12" t="s">
        <v>838</v>
      </c>
      <c r="J507" s="5">
        <v>1</v>
      </c>
      <c r="K507" s="5">
        <f t="shared" si="31"/>
        <v>0</v>
      </c>
      <c r="L507" s="56" t="str">
        <f t="shared" si="32"/>
        <v>Exp Realty LLC</v>
      </c>
      <c r="M507" s="5">
        <f t="shared" si="29"/>
        <v>0</v>
      </c>
      <c r="N507" s="5">
        <f t="shared" si="30"/>
        <v>0</v>
      </c>
    </row>
    <row r="508" spans="1:14" ht="13.5" customHeight="1" x14ac:dyDescent="0.2">
      <c r="A508" t="s">
        <v>1639</v>
      </c>
      <c r="B508" t="s">
        <v>1861</v>
      </c>
      <c r="C508" t="s">
        <v>826</v>
      </c>
      <c r="D508" t="s">
        <v>1258</v>
      </c>
      <c r="E508" t="s">
        <v>2150</v>
      </c>
      <c r="F508" t="s">
        <v>730</v>
      </c>
      <c r="G508" s="3">
        <v>43479</v>
      </c>
      <c r="H508" s="2">
        <v>155000</v>
      </c>
      <c r="I508" s="12" t="s">
        <v>838</v>
      </c>
      <c r="J508" s="5">
        <v>1</v>
      </c>
      <c r="K508" s="5">
        <f t="shared" si="31"/>
        <v>0</v>
      </c>
      <c r="L508" s="56" t="str">
        <f t="shared" si="32"/>
        <v>Exp Realty LLC</v>
      </c>
      <c r="M508" s="5">
        <f t="shared" si="29"/>
        <v>0</v>
      </c>
      <c r="N508" s="5">
        <f t="shared" si="30"/>
        <v>0</v>
      </c>
    </row>
    <row r="509" spans="1:14" ht="13.5" customHeight="1" x14ac:dyDescent="0.2">
      <c r="A509" t="s">
        <v>363</v>
      </c>
      <c r="B509" t="s">
        <v>282</v>
      </c>
      <c r="C509" t="s">
        <v>1109</v>
      </c>
      <c r="D509" t="s">
        <v>1842</v>
      </c>
      <c r="E509" t="s">
        <v>2784</v>
      </c>
      <c r="F509" t="s">
        <v>1249</v>
      </c>
      <c r="G509" s="3">
        <v>43558</v>
      </c>
      <c r="H509" s="2">
        <v>185000</v>
      </c>
      <c r="I509" s="12">
        <v>20190402</v>
      </c>
      <c r="J509" s="5">
        <v>1</v>
      </c>
      <c r="K509" s="5">
        <f t="shared" si="31"/>
        <v>1</v>
      </c>
      <c r="L509" s="56" t="str">
        <f t="shared" si="32"/>
        <v>Front Gate Properties</v>
      </c>
      <c r="M509" s="5">
        <f t="shared" si="29"/>
        <v>0</v>
      </c>
      <c r="N509" s="5">
        <f t="shared" si="30"/>
        <v>0</v>
      </c>
    </row>
    <row r="510" spans="1:14" ht="13.5" customHeight="1" x14ac:dyDescent="0.2">
      <c r="A510" t="s">
        <v>363</v>
      </c>
      <c r="B510" t="s">
        <v>282</v>
      </c>
      <c r="C510" t="s">
        <v>1872</v>
      </c>
      <c r="D510" t="s">
        <v>1843</v>
      </c>
      <c r="E510" t="s">
        <v>2877</v>
      </c>
      <c r="F510" t="s">
        <v>1126</v>
      </c>
      <c r="G510" s="3">
        <v>43570</v>
      </c>
      <c r="H510" s="2">
        <v>386500</v>
      </c>
      <c r="I510" s="12" t="s">
        <v>838</v>
      </c>
      <c r="J510" s="5">
        <v>1</v>
      </c>
      <c r="K510" s="5">
        <f t="shared" si="31"/>
        <v>0</v>
      </c>
      <c r="L510" s="56" t="str">
        <f t="shared" si="32"/>
        <v>Front Gate Properties</v>
      </c>
      <c r="M510" s="5">
        <f t="shared" si="29"/>
        <v>0</v>
      </c>
      <c r="N510" s="5">
        <f t="shared" si="30"/>
        <v>0</v>
      </c>
    </row>
    <row r="511" spans="1:14" ht="13.5" customHeight="1" x14ac:dyDescent="0.2">
      <c r="A511" t="s">
        <v>363</v>
      </c>
      <c r="B511" t="s">
        <v>282</v>
      </c>
      <c r="C511" t="s">
        <v>1855</v>
      </c>
      <c r="D511" t="s">
        <v>1854</v>
      </c>
      <c r="E511" t="s">
        <v>2775</v>
      </c>
      <c r="F511" t="s">
        <v>7</v>
      </c>
      <c r="G511" s="3">
        <v>43557</v>
      </c>
      <c r="H511" s="2">
        <v>150000</v>
      </c>
      <c r="I511" s="12">
        <v>20190297</v>
      </c>
      <c r="J511" s="5">
        <v>1</v>
      </c>
      <c r="K511" s="5">
        <f t="shared" si="31"/>
        <v>1</v>
      </c>
      <c r="L511" s="56" t="str">
        <f t="shared" si="32"/>
        <v>Front Gate Properties</v>
      </c>
      <c r="M511" s="5">
        <f t="shared" si="29"/>
        <v>0</v>
      </c>
      <c r="N511" s="5">
        <f t="shared" si="30"/>
        <v>0</v>
      </c>
    </row>
    <row r="512" spans="1:14" ht="13.5" customHeight="1" x14ac:dyDescent="0.2">
      <c r="A512" t="s">
        <v>318</v>
      </c>
      <c r="B512" t="s">
        <v>1944</v>
      </c>
      <c r="C512" t="s">
        <v>318</v>
      </c>
      <c r="D512" t="s">
        <v>1944</v>
      </c>
      <c r="E512" t="s">
        <v>2647</v>
      </c>
      <c r="F512" t="s">
        <v>730</v>
      </c>
      <c r="G512" s="3">
        <v>43544</v>
      </c>
      <c r="H512" s="2">
        <v>43500</v>
      </c>
      <c r="I512" s="12" t="s">
        <v>838</v>
      </c>
      <c r="J512" s="5">
        <v>1</v>
      </c>
      <c r="K512" s="5">
        <f t="shared" si="31"/>
        <v>0</v>
      </c>
      <c r="L512" s="56" t="str">
        <f t="shared" si="32"/>
        <v>Gatlin, Realtors</v>
      </c>
      <c r="M512" s="5">
        <f t="shared" si="29"/>
        <v>1</v>
      </c>
      <c r="N512" s="5">
        <f t="shared" si="30"/>
        <v>0</v>
      </c>
    </row>
    <row r="513" spans="1:14" ht="13.5" customHeight="1" x14ac:dyDescent="0.2">
      <c r="A513" t="s">
        <v>318</v>
      </c>
      <c r="B513" t="s">
        <v>1944</v>
      </c>
      <c r="C513" t="s">
        <v>318</v>
      </c>
      <c r="D513" t="s">
        <v>1944</v>
      </c>
      <c r="E513" t="s">
        <v>2648</v>
      </c>
      <c r="F513" t="s">
        <v>730</v>
      </c>
      <c r="G513" s="3">
        <v>43544</v>
      </c>
      <c r="H513" s="2">
        <v>43500</v>
      </c>
      <c r="I513" s="12" t="s">
        <v>838</v>
      </c>
      <c r="J513" s="5">
        <v>1</v>
      </c>
      <c r="K513" s="5">
        <f t="shared" si="31"/>
        <v>0</v>
      </c>
      <c r="L513" s="56" t="str">
        <f t="shared" si="32"/>
        <v>Gatlin, Realtors</v>
      </c>
      <c r="M513" s="5">
        <f t="shared" si="29"/>
        <v>1</v>
      </c>
      <c r="N513" s="5">
        <f t="shared" si="30"/>
        <v>0</v>
      </c>
    </row>
    <row r="514" spans="1:14" ht="13.5" customHeight="1" x14ac:dyDescent="0.2">
      <c r="A514" t="s">
        <v>318</v>
      </c>
      <c r="B514" t="s">
        <v>1944</v>
      </c>
      <c r="C514" t="s">
        <v>318</v>
      </c>
      <c r="D514" t="s">
        <v>1944</v>
      </c>
      <c r="E514" t="s">
        <v>2649</v>
      </c>
      <c r="F514" t="s">
        <v>730</v>
      </c>
      <c r="G514" s="3">
        <v>43544</v>
      </c>
      <c r="H514" s="2">
        <v>43500</v>
      </c>
      <c r="I514" s="12" t="s">
        <v>838</v>
      </c>
      <c r="J514" s="5">
        <v>1</v>
      </c>
      <c r="K514" s="5">
        <f t="shared" si="31"/>
        <v>0</v>
      </c>
      <c r="L514" s="56" t="str">
        <f t="shared" si="32"/>
        <v>Gatlin, Realtors</v>
      </c>
      <c r="M514" s="5">
        <f t="shared" si="29"/>
        <v>1</v>
      </c>
      <c r="N514" s="5">
        <f t="shared" si="30"/>
        <v>0</v>
      </c>
    </row>
    <row r="515" spans="1:14" ht="13.5" customHeight="1" x14ac:dyDescent="0.2">
      <c r="A515" t="s">
        <v>1301</v>
      </c>
      <c r="B515" t="s">
        <v>411</v>
      </c>
      <c r="C515" t="s">
        <v>1301</v>
      </c>
      <c r="D515" t="s">
        <v>411</v>
      </c>
      <c r="E515" t="s">
        <v>3065</v>
      </c>
      <c r="F515" t="s">
        <v>328</v>
      </c>
      <c r="G515" s="3">
        <v>43591</v>
      </c>
      <c r="H515" s="2">
        <v>40000</v>
      </c>
      <c r="I515" s="12" t="s">
        <v>838</v>
      </c>
      <c r="J515" s="5">
        <v>1</v>
      </c>
      <c r="K515" s="5">
        <f t="shared" si="31"/>
        <v>0</v>
      </c>
      <c r="L515" s="56" t="str">
        <f t="shared" si="32"/>
        <v>Gore Real Estate Group</v>
      </c>
      <c r="M515" s="5">
        <f t="shared" si="29"/>
        <v>1</v>
      </c>
      <c r="N515" s="5">
        <f t="shared" si="30"/>
        <v>0</v>
      </c>
    </row>
    <row r="516" spans="1:14" ht="13.5" customHeight="1" x14ac:dyDescent="0.2">
      <c r="A516" t="s">
        <v>326</v>
      </c>
      <c r="B516" t="s">
        <v>1844</v>
      </c>
      <c r="C516" t="s">
        <v>1214</v>
      </c>
      <c r="D516" t="s">
        <v>1036</v>
      </c>
      <c r="E516" t="s">
        <v>2300</v>
      </c>
      <c r="F516" t="s">
        <v>216</v>
      </c>
      <c r="G516" s="3">
        <v>43500</v>
      </c>
      <c r="H516" s="2">
        <v>218000</v>
      </c>
      <c r="I516" s="12" t="s">
        <v>838</v>
      </c>
      <c r="J516" s="5">
        <v>1</v>
      </c>
      <c r="K516" s="5">
        <f t="shared" si="31"/>
        <v>0</v>
      </c>
      <c r="L516" s="56" t="str">
        <f t="shared" si="32"/>
        <v>Graceland Real Estate</v>
      </c>
      <c r="M516" s="5">
        <f t="shared" ref="M516:M579" si="33">IF(B516=D516,1,0)</f>
        <v>0</v>
      </c>
      <c r="N516" s="5">
        <f t="shared" ref="N516:N579" si="34">+IF(M516=1,K516,0)</f>
        <v>0</v>
      </c>
    </row>
    <row r="517" spans="1:14" ht="13.5" customHeight="1" x14ac:dyDescent="0.2">
      <c r="A517" t="s">
        <v>326</v>
      </c>
      <c r="B517" t="s">
        <v>1844</v>
      </c>
      <c r="C517" t="s">
        <v>834</v>
      </c>
      <c r="D517" t="s">
        <v>1036</v>
      </c>
      <c r="E517" t="s">
        <v>2044</v>
      </c>
      <c r="F517" t="s">
        <v>802</v>
      </c>
      <c r="G517" s="3">
        <v>43546</v>
      </c>
      <c r="H517" s="2">
        <v>122500</v>
      </c>
      <c r="I517" s="12" t="s">
        <v>838</v>
      </c>
      <c r="J517" s="5">
        <v>1</v>
      </c>
      <c r="K517" s="5">
        <f t="shared" ref="K517:K578" si="35">IF(I517="did not close",0,IF(I517="",0,1))</f>
        <v>0</v>
      </c>
      <c r="L517" s="56" t="str">
        <f t="shared" si="32"/>
        <v>Graceland Real Estate</v>
      </c>
      <c r="M517" s="5">
        <f t="shared" si="33"/>
        <v>0</v>
      </c>
      <c r="N517" s="5">
        <f t="shared" si="34"/>
        <v>0</v>
      </c>
    </row>
    <row r="518" spans="1:14" ht="13.5" customHeight="1" x14ac:dyDescent="0.2">
      <c r="A518" t="s">
        <v>326</v>
      </c>
      <c r="B518" t="s">
        <v>1844</v>
      </c>
      <c r="C518" t="s">
        <v>243</v>
      </c>
      <c r="D518" t="s">
        <v>1036</v>
      </c>
      <c r="E518" t="s">
        <v>2624</v>
      </c>
      <c r="F518" t="s">
        <v>1127</v>
      </c>
      <c r="G518" s="3">
        <v>43542</v>
      </c>
      <c r="H518" s="2">
        <v>121000</v>
      </c>
      <c r="I518" s="12" t="s">
        <v>838</v>
      </c>
      <c r="J518" s="5">
        <v>1</v>
      </c>
      <c r="K518" s="5">
        <f t="shared" si="35"/>
        <v>0</v>
      </c>
      <c r="L518" s="56" t="str">
        <f t="shared" si="32"/>
        <v>Graceland Real Estate</v>
      </c>
      <c r="M518" s="5">
        <f t="shared" si="33"/>
        <v>0</v>
      </c>
      <c r="N518" s="5">
        <f t="shared" si="34"/>
        <v>0</v>
      </c>
    </row>
    <row r="519" spans="1:14" ht="13.5" customHeight="1" x14ac:dyDescent="0.2">
      <c r="A519" t="s">
        <v>326</v>
      </c>
      <c r="B519" t="s">
        <v>1844</v>
      </c>
      <c r="C519" t="s">
        <v>243</v>
      </c>
      <c r="D519" t="s">
        <v>1036</v>
      </c>
      <c r="E519" t="s">
        <v>2707</v>
      </c>
      <c r="F519" t="s">
        <v>1126</v>
      </c>
      <c r="G519" s="3">
        <v>43550</v>
      </c>
      <c r="H519" s="2">
        <v>222000</v>
      </c>
      <c r="I519" s="12" t="s">
        <v>838</v>
      </c>
      <c r="J519" s="5">
        <v>1</v>
      </c>
      <c r="K519" s="5">
        <f t="shared" si="35"/>
        <v>0</v>
      </c>
      <c r="L519" s="56" t="str">
        <f t="shared" si="32"/>
        <v>Graceland Real Estate</v>
      </c>
      <c r="M519" s="5">
        <f t="shared" si="33"/>
        <v>0</v>
      </c>
      <c r="N519" s="5">
        <f t="shared" si="34"/>
        <v>0</v>
      </c>
    </row>
    <row r="520" spans="1:14" ht="13.5" customHeight="1" x14ac:dyDescent="0.2">
      <c r="A520" t="s">
        <v>326</v>
      </c>
      <c r="B520" t="s">
        <v>1844</v>
      </c>
      <c r="C520" t="s">
        <v>243</v>
      </c>
      <c r="D520" t="s">
        <v>1036</v>
      </c>
      <c r="E520" t="s">
        <v>3252</v>
      </c>
      <c r="F520" t="s">
        <v>6</v>
      </c>
      <c r="G520" s="3">
        <v>43608</v>
      </c>
      <c r="H520" s="2">
        <v>152000</v>
      </c>
      <c r="I520" s="12" t="s">
        <v>838</v>
      </c>
      <c r="J520" s="5">
        <v>1</v>
      </c>
      <c r="K520" s="5">
        <f t="shared" si="35"/>
        <v>0</v>
      </c>
      <c r="L520" s="56" t="str">
        <f t="shared" si="32"/>
        <v>Graceland Real Estate</v>
      </c>
      <c r="M520" s="5">
        <f t="shared" si="33"/>
        <v>0</v>
      </c>
      <c r="N520" s="5">
        <f t="shared" si="34"/>
        <v>0</v>
      </c>
    </row>
    <row r="521" spans="1:14" ht="13.5" customHeight="1" x14ac:dyDescent="0.2">
      <c r="A521" t="s">
        <v>326</v>
      </c>
      <c r="B521" t="s">
        <v>1844</v>
      </c>
      <c r="C521" t="s">
        <v>544</v>
      </c>
      <c r="D521" t="s">
        <v>1858</v>
      </c>
      <c r="E521" t="s">
        <v>2901</v>
      </c>
      <c r="F521" t="s">
        <v>216</v>
      </c>
      <c r="G521" s="3">
        <v>43572</v>
      </c>
      <c r="H521" s="2">
        <v>258200</v>
      </c>
      <c r="I521" s="12" t="s">
        <v>838</v>
      </c>
      <c r="J521" s="5">
        <v>1</v>
      </c>
      <c r="K521" s="5">
        <f t="shared" si="35"/>
        <v>0</v>
      </c>
      <c r="L521" s="56" t="str">
        <f t="shared" si="32"/>
        <v>Graceland Real Estate</v>
      </c>
      <c r="M521" s="5">
        <f t="shared" si="33"/>
        <v>0</v>
      </c>
      <c r="N521" s="5">
        <f t="shared" si="34"/>
        <v>0</v>
      </c>
    </row>
    <row r="522" spans="1:14" ht="13.5" customHeight="1" x14ac:dyDescent="0.2">
      <c r="A522" t="s">
        <v>326</v>
      </c>
      <c r="B522" t="s">
        <v>1844</v>
      </c>
      <c r="C522" t="s">
        <v>799</v>
      </c>
      <c r="D522" t="s">
        <v>1858</v>
      </c>
      <c r="E522" t="s">
        <v>2615</v>
      </c>
      <c r="F522" t="s">
        <v>6</v>
      </c>
      <c r="G522" s="3">
        <v>43539</v>
      </c>
      <c r="H522" s="2">
        <v>85000</v>
      </c>
      <c r="I522" s="12" t="s">
        <v>838</v>
      </c>
      <c r="J522" s="5">
        <v>1</v>
      </c>
      <c r="K522" s="5">
        <f t="shared" si="35"/>
        <v>0</v>
      </c>
      <c r="L522" s="56" t="str">
        <f t="shared" si="32"/>
        <v>Graceland Real Estate</v>
      </c>
      <c r="M522" s="5">
        <f t="shared" si="33"/>
        <v>0</v>
      </c>
      <c r="N522" s="5">
        <f t="shared" si="34"/>
        <v>0</v>
      </c>
    </row>
    <row r="523" spans="1:14" ht="13.5" customHeight="1" x14ac:dyDescent="0.2">
      <c r="A523" t="s">
        <v>326</v>
      </c>
      <c r="B523" t="s">
        <v>1844</v>
      </c>
      <c r="C523" t="s">
        <v>1250</v>
      </c>
      <c r="D523" t="s">
        <v>1851</v>
      </c>
      <c r="E523" t="s">
        <v>2120</v>
      </c>
      <c r="F523" t="s">
        <v>6</v>
      </c>
      <c r="G523" s="3">
        <v>43472</v>
      </c>
      <c r="H523" s="2">
        <v>91000</v>
      </c>
      <c r="I523" s="12" t="s">
        <v>838</v>
      </c>
      <c r="J523" s="5">
        <v>1</v>
      </c>
      <c r="K523" s="5">
        <f t="shared" si="35"/>
        <v>0</v>
      </c>
      <c r="L523" s="56" t="str">
        <f t="shared" si="32"/>
        <v>Graceland Real Estate</v>
      </c>
      <c r="M523" s="5">
        <f t="shared" si="33"/>
        <v>0</v>
      </c>
      <c r="N523" s="5">
        <f t="shared" si="34"/>
        <v>0</v>
      </c>
    </row>
    <row r="524" spans="1:14" ht="13.5" customHeight="1" x14ac:dyDescent="0.2">
      <c r="A524" t="s">
        <v>326</v>
      </c>
      <c r="B524" t="s">
        <v>1844</v>
      </c>
      <c r="C524" t="s">
        <v>1826</v>
      </c>
      <c r="D524" t="s">
        <v>1734</v>
      </c>
      <c r="E524" t="s">
        <v>2665</v>
      </c>
      <c r="F524" t="s">
        <v>1126</v>
      </c>
      <c r="G524" s="3">
        <v>43546</v>
      </c>
      <c r="H524" s="2">
        <v>135000</v>
      </c>
      <c r="I524" s="12" t="s">
        <v>838</v>
      </c>
      <c r="J524" s="5">
        <v>1</v>
      </c>
      <c r="K524" s="5">
        <f t="shared" si="35"/>
        <v>0</v>
      </c>
      <c r="L524" s="56" t="str">
        <f t="shared" si="32"/>
        <v>Graceland Real Estate</v>
      </c>
      <c r="M524" s="5">
        <f t="shared" si="33"/>
        <v>0</v>
      </c>
      <c r="N524" s="5">
        <f t="shared" si="34"/>
        <v>0</v>
      </c>
    </row>
    <row r="525" spans="1:14" ht="13.5" customHeight="1" x14ac:dyDescent="0.2">
      <c r="A525" t="s">
        <v>326</v>
      </c>
      <c r="B525" t="s">
        <v>1844</v>
      </c>
      <c r="C525" t="s">
        <v>1244</v>
      </c>
      <c r="D525" t="s">
        <v>1535</v>
      </c>
      <c r="E525" t="s">
        <v>2608</v>
      </c>
      <c r="F525" t="s">
        <v>6</v>
      </c>
      <c r="G525" s="3">
        <v>43539</v>
      </c>
      <c r="H525" s="2">
        <v>182500</v>
      </c>
      <c r="I525" s="12" t="s">
        <v>838</v>
      </c>
      <c r="J525" s="5">
        <v>1</v>
      </c>
      <c r="K525" s="5">
        <f t="shared" si="35"/>
        <v>0</v>
      </c>
      <c r="L525" s="56" t="str">
        <f t="shared" si="32"/>
        <v>Graceland Real Estate</v>
      </c>
      <c r="M525" s="5">
        <f t="shared" si="33"/>
        <v>0</v>
      </c>
      <c r="N525" s="5">
        <f t="shared" si="34"/>
        <v>0</v>
      </c>
    </row>
    <row r="526" spans="1:14" ht="13.5" customHeight="1" x14ac:dyDescent="0.2">
      <c r="A526" t="s">
        <v>326</v>
      </c>
      <c r="B526" t="s">
        <v>1844</v>
      </c>
      <c r="C526" t="s">
        <v>1926</v>
      </c>
      <c r="D526" t="s">
        <v>1535</v>
      </c>
      <c r="E526" t="s">
        <v>3039</v>
      </c>
      <c r="F526" t="s">
        <v>7</v>
      </c>
      <c r="G526" s="3">
        <v>43586</v>
      </c>
      <c r="H526" s="2">
        <v>450000</v>
      </c>
      <c r="I526" s="12" t="s">
        <v>838</v>
      </c>
      <c r="J526" s="5">
        <v>1</v>
      </c>
      <c r="K526" s="5">
        <f t="shared" si="35"/>
        <v>0</v>
      </c>
      <c r="L526" s="56" t="str">
        <f t="shared" si="32"/>
        <v>Graceland Real Estate</v>
      </c>
      <c r="M526" s="5">
        <f t="shared" si="33"/>
        <v>0</v>
      </c>
      <c r="N526" s="5">
        <f t="shared" si="34"/>
        <v>0</v>
      </c>
    </row>
    <row r="527" spans="1:14" ht="13.5" customHeight="1" x14ac:dyDescent="0.2">
      <c r="A527" t="s">
        <v>326</v>
      </c>
      <c r="B527" t="s">
        <v>1844</v>
      </c>
      <c r="C527" t="s">
        <v>1830</v>
      </c>
      <c r="D527" t="s">
        <v>1535</v>
      </c>
      <c r="E527" t="s">
        <v>2928</v>
      </c>
      <c r="F527" t="s">
        <v>6</v>
      </c>
      <c r="G527" s="3">
        <v>43577</v>
      </c>
      <c r="H527" s="2">
        <v>240000</v>
      </c>
      <c r="I527" s="12" t="s">
        <v>838</v>
      </c>
      <c r="J527" s="5">
        <v>1</v>
      </c>
      <c r="K527" s="5">
        <f t="shared" si="35"/>
        <v>0</v>
      </c>
      <c r="L527" s="56" t="str">
        <f t="shared" si="32"/>
        <v>Graceland Real Estate</v>
      </c>
      <c r="M527" s="5">
        <f t="shared" si="33"/>
        <v>0</v>
      </c>
      <c r="N527" s="5">
        <f t="shared" si="34"/>
        <v>0</v>
      </c>
    </row>
    <row r="528" spans="1:14" ht="13.5" customHeight="1" x14ac:dyDescent="0.2">
      <c r="A528" t="s">
        <v>326</v>
      </c>
      <c r="B528" t="s">
        <v>1844</v>
      </c>
      <c r="C528" t="s">
        <v>117</v>
      </c>
      <c r="D528" t="s">
        <v>1535</v>
      </c>
      <c r="E528" t="s">
        <v>3042</v>
      </c>
      <c r="F528" t="s">
        <v>6</v>
      </c>
      <c r="G528" s="3">
        <v>43587</v>
      </c>
      <c r="H528" s="2">
        <v>183300</v>
      </c>
      <c r="I528" s="12" t="s">
        <v>838</v>
      </c>
      <c r="J528" s="5">
        <v>1</v>
      </c>
      <c r="K528" s="5">
        <f t="shared" si="35"/>
        <v>0</v>
      </c>
      <c r="L528" s="56" t="str">
        <f t="shared" si="32"/>
        <v>Graceland Real Estate</v>
      </c>
      <c r="M528" s="5">
        <f t="shared" si="33"/>
        <v>0</v>
      </c>
      <c r="N528" s="5">
        <f t="shared" si="34"/>
        <v>0</v>
      </c>
    </row>
    <row r="529" spans="1:14" ht="13.5" customHeight="1" x14ac:dyDescent="0.2">
      <c r="A529" t="s">
        <v>326</v>
      </c>
      <c r="B529" t="s">
        <v>1844</v>
      </c>
      <c r="C529" t="s">
        <v>117</v>
      </c>
      <c r="D529" t="s">
        <v>1535</v>
      </c>
      <c r="E529" t="s">
        <v>3283</v>
      </c>
      <c r="F529" t="s">
        <v>6</v>
      </c>
      <c r="G529" s="3">
        <v>43609</v>
      </c>
      <c r="H529" s="2">
        <v>705000</v>
      </c>
      <c r="I529" s="12" t="s">
        <v>838</v>
      </c>
      <c r="J529" s="5">
        <v>1</v>
      </c>
      <c r="K529" s="5">
        <f t="shared" si="35"/>
        <v>0</v>
      </c>
      <c r="L529" s="56" t="str">
        <f t="shared" si="32"/>
        <v>Graceland Real Estate</v>
      </c>
      <c r="M529" s="5">
        <f t="shared" si="33"/>
        <v>0</v>
      </c>
      <c r="N529" s="5">
        <f t="shared" si="34"/>
        <v>0</v>
      </c>
    </row>
    <row r="530" spans="1:14" ht="13.5" customHeight="1" x14ac:dyDescent="0.2">
      <c r="A530" t="s">
        <v>326</v>
      </c>
      <c r="B530" t="s">
        <v>1844</v>
      </c>
      <c r="C530" t="s">
        <v>1880</v>
      </c>
      <c r="D530" t="s">
        <v>126</v>
      </c>
      <c r="E530" t="s">
        <v>2015</v>
      </c>
      <c r="F530" t="s">
        <v>6</v>
      </c>
      <c r="G530" s="3">
        <v>43546</v>
      </c>
      <c r="H530" s="2">
        <v>126900</v>
      </c>
      <c r="I530" s="12" t="s">
        <v>838</v>
      </c>
      <c r="J530" s="5">
        <v>1</v>
      </c>
      <c r="K530" s="5">
        <f t="shared" si="35"/>
        <v>0</v>
      </c>
      <c r="L530" s="56" t="str">
        <f t="shared" si="32"/>
        <v>Graceland Real Estate</v>
      </c>
      <c r="M530" s="5">
        <f t="shared" si="33"/>
        <v>0</v>
      </c>
      <c r="N530" s="5">
        <f t="shared" si="34"/>
        <v>0</v>
      </c>
    </row>
    <row r="531" spans="1:14" ht="13.5" customHeight="1" x14ac:dyDescent="0.2">
      <c r="A531" t="s">
        <v>326</v>
      </c>
      <c r="B531" t="s">
        <v>1844</v>
      </c>
      <c r="C531" t="s">
        <v>408</v>
      </c>
      <c r="D531" t="s">
        <v>197</v>
      </c>
      <c r="E531" t="s">
        <v>2048</v>
      </c>
      <c r="F531" t="s">
        <v>6</v>
      </c>
      <c r="G531" s="3">
        <v>43586</v>
      </c>
      <c r="H531" s="2">
        <v>100000</v>
      </c>
      <c r="I531" s="12" t="s">
        <v>838</v>
      </c>
      <c r="J531" s="5">
        <v>1</v>
      </c>
      <c r="K531" s="5">
        <f t="shared" si="35"/>
        <v>0</v>
      </c>
      <c r="L531" s="56" t="str">
        <f t="shared" si="32"/>
        <v>Graceland Real Estate</v>
      </c>
      <c r="M531" s="5">
        <f t="shared" si="33"/>
        <v>0</v>
      </c>
      <c r="N531" s="5">
        <f t="shared" si="34"/>
        <v>0</v>
      </c>
    </row>
    <row r="532" spans="1:14" ht="13.5" customHeight="1" x14ac:dyDescent="0.2">
      <c r="A532" t="s">
        <v>326</v>
      </c>
      <c r="B532" t="s">
        <v>1844</v>
      </c>
      <c r="C532" t="s">
        <v>1706</v>
      </c>
      <c r="D532" t="s">
        <v>1707</v>
      </c>
      <c r="E532" t="s">
        <v>3167</v>
      </c>
      <c r="F532" t="s">
        <v>216</v>
      </c>
      <c r="G532" s="3">
        <v>43600</v>
      </c>
      <c r="H532" s="2">
        <v>194500</v>
      </c>
      <c r="I532" s="12" t="s">
        <v>838</v>
      </c>
      <c r="J532" s="5">
        <v>1</v>
      </c>
      <c r="K532" s="5">
        <f t="shared" si="35"/>
        <v>0</v>
      </c>
      <c r="L532" s="56" t="str">
        <f t="shared" si="32"/>
        <v>Graceland Real Estate</v>
      </c>
      <c r="M532" s="5">
        <f t="shared" si="33"/>
        <v>0</v>
      </c>
      <c r="N532" s="5">
        <f t="shared" si="34"/>
        <v>0</v>
      </c>
    </row>
    <row r="533" spans="1:14" ht="13.5" customHeight="1" x14ac:dyDescent="0.2">
      <c r="A533" t="s">
        <v>326</v>
      </c>
      <c r="B533" t="s">
        <v>1844</v>
      </c>
      <c r="C533" t="s">
        <v>244</v>
      </c>
      <c r="D533" t="s">
        <v>1907</v>
      </c>
      <c r="E533" t="s">
        <v>2918</v>
      </c>
      <c r="F533" t="s">
        <v>6</v>
      </c>
      <c r="G533" s="3">
        <v>43573</v>
      </c>
      <c r="H533" s="2">
        <v>187298</v>
      </c>
      <c r="I533" s="12" t="s">
        <v>838</v>
      </c>
      <c r="J533" s="5">
        <v>1</v>
      </c>
      <c r="K533" s="5">
        <f t="shared" si="35"/>
        <v>0</v>
      </c>
      <c r="L533" s="56" t="str">
        <f t="shared" si="32"/>
        <v>Graceland Real Estate</v>
      </c>
      <c r="M533" s="5">
        <f t="shared" si="33"/>
        <v>0</v>
      </c>
      <c r="N533" s="5">
        <f t="shared" si="34"/>
        <v>0</v>
      </c>
    </row>
    <row r="534" spans="1:14" ht="13.5" customHeight="1" x14ac:dyDescent="0.2">
      <c r="A534" t="s">
        <v>326</v>
      </c>
      <c r="B534" t="s">
        <v>1844</v>
      </c>
      <c r="C534" t="s">
        <v>152</v>
      </c>
      <c r="D534" t="s">
        <v>1842</v>
      </c>
      <c r="E534" t="s">
        <v>2981</v>
      </c>
      <c r="F534" t="s">
        <v>6</v>
      </c>
      <c r="G534" s="3">
        <v>43581</v>
      </c>
      <c r="H534" s="2">
        <v>270000</v>
      </c>
      <c r="I534" s="12" t="s">
        <v>838</v>
      </c>
      <c r="J534" s="5">
        <v>1</v>
      </c>
      <c r="K534" s="5">
        <f t="shared" si="35"/>
        <v>0</v>
      </c>
      <c r="L534" s="56" t="str">
        <f t="shared" si="32"/>
        <v>Graceland Real Estate</v>
      </c>
      <c r="M534" s="5">
        <f t="shared" si="33"/>
        <v>0</v>
      </c>
      <c r="N534" s="5">
        <f t="shared" si="34"/>
        <v>0</v>
      </c>
    </row>
    <row r="535" spans="1:14" ht="13.5" customHeight="1" x14ac:dyDescent="0.2">
      <c r="A535" t="s">
        <v>326</v>
      </c>
      <c r="B535" t="s">
        <v>1844</v>
      </c>
      <c r="C535" t="s">
        <v>312</v>
      </c>
      <c r="D535" t="s">
        <v>1842</v>
      </c>
      <c r="E535" t="s">
        <v>2345</v>
      </c>
      <c r="F535" t="s">
        <v>6</v>
      </c>
      <c r="G535" s="3">
        <v>43508</v>
      </c>
      <c r="H535" s="2">
        <v>167500</v>
      </c>
      <c r="I535" s="12" t="s">
        <v>838</v>
      </c>
      <c r="J535" s="5">
        <v>1</v>
      </c>
      <c r="K535" s="5">
        <f t="shared" si="35"/>
        <v>0</v>
      </c>
      <c r="L535" s="56" t="str">
        <f t="shared" si="32"/>
        <v>Graceland Real Estate</v>
      </c>
      <c r="M535" s="5">
        <f t="shared" si="33"/>
        <v>0</v>
      </c>
      <c r="N535" s="5">
        <f t="shared" si="34"/>
        <v>0</v>
      </c>
    </row>
    <row r="536" spans="1:14" ht="13.5" customHeight="1" x14ac:dyDescent="0.2">
      <c r="A536" t="s">
        <v>326</v>
      </c>
      <c r="B536" t="s">
        <v>1844</v>
      </c>
      <c r="C536" t="s">
        <v>1401</v>
      </c>
      <c r="D536" t="s">
        <v>1842</v>
      </c>
      <c r="E536" t="s">
        <v>2298</v>
      </c>
      <c r="F536" t="s">
        <v>6</v>
      </c>
      <c r="G536" s="3">
        <v>43500</v>
      </c>
      <c r="H536" s="2">
        <v>296500</v>
      </c>
      <c r="I536" s="12">
        <v>20190031</v>
      </c>
      <c r="J536" s="5">
        <v>1</v>
      </c>
      <c r="K536" s="5">
        <f t="shared" si="35"/>
        <v>1</v>
      </c>
      <c r="L536" s="56" t="str">
        <f t="shared" si="32"/>
        <v>Graceland Real Estate</v>
      </c>
      <c r="M536" s="5">
        <f t="shared" si="33"/>
        <v>0</v>
      </c>
      <c r="N536" s="5">
        <f t="shared" si="34"/>
        <v>0</v>
      </c>
    </row>
    <row r="537" spans="1:14" ht="13.5" customHeight="1" x14ac:dyDescent="0.2">
      <c r="A537" t="s">
        <v>326</v>
      </c>
      <c r="B537" t="s">
        <v>1844</v>
      </c>
      <c r="C537" t="s">
        <v>326</v>
      </c>
      <c r="D537" t="s">
        <v>1844</v>
      </c>
      <c r="E537" t="s">
        <v>2101</v>
      </c>
      <c r="F537" t="s">
        <v>6</v>
      </c>
      <c r="G537" s="3">
        <v>43467</v>
      </c>
      <c r="H537" s="2">
        <v>165000</v>
      </c>
      <c r="I537" s="12" t="s">
        <v>838</v>
      </c>
      <c r="J537" s="5">
        <v>1</v>
      </c>
      <c r="K537" s="5">
        <f t="shared" si="35"/>
        <v>0</v>
      </c>
      <c r="L537" s="56" t="str">
        <f t="shared" si="32"/>
        <v>Graceland Real Estate</v>
      </c>
      <c r="M537" s="5">
        <f t="shared" si="33"/>
        <v>1</v>
      </c>
      <c r="N537" s="5">
        <f t="shared" si="34"/>
        <v>0</v>
      </c>
    </row>
    <row r="538" spans="1:14" ht="13.5" customHeight="1" x14ac:dyDescent="0.2">
      <c r="A538" t="s">
        <v>326</v>
      </c>
      <c r="B538" t="s">
        <v>1844</v>
      </c>
      <c r="C538" t="s">
        <v>326</v>
      </c>
      <c r="D538" t="s">
        <v>1844</v>
      </c>
      <c r="E538" t="s">
        <v>2194</v>
      </c>
      <c r="F538" t="s">
        <v>6</v>
      </c>
      <c r="G538" s="3">
        <v>43487</v>
      </c>
      <c r="H538" s="2">
        <v>310000</v>
      </c>
      <c r="I538" s="12" t="s">
        <v>838</v>
      </c>
      <c r="J538" s="5">
        <v>1</v>
      </c>
      <c r="K538" s="5">
        <f t="shared" si="35"/>
        <v>0</v>
      </c>
      <c r="L538" s="56" t="str">
        <f t="shared" si="32"/>
        <v>Graceland Real Estate</v>
      </c>
      <c r="M538" s="5">
        <f t="shared" si="33"/>
        <v>1</v>
      </c>
      <c r="N538" s="5">
        <f t="shared" si="34"/>
        <v>0</v>
      </c>
    </row>
    <row r="539" spans="1:14" ht="13.5" customHeight="1" x14ac:dyDescent="0.2">
      <c r="A539" t="s">
        <v>326</v>
      </c>
      <c r="B539" t="s">
        <v>1844</v>
      </c>
      <c r="C539" t="s">
        <v>326</v>
      </c>
      <c r="D539" t="s">
        <v>1844</v>
      </c>
      <c r="E539" t="s">
        <v>2303</v>
      </c>
      <c r="F539" t="s">
        <v>730</v>
      </c>
      <c r="G539" s="3">
        <v>43500</v>
      </c>
      <c r="H539" s="2">
        <v>20000</v>
      </c>
      <c r="I539" s="12" t="s">
        <v>838</v>
      </c>
      <c r="J539" s="5">
        <v>1</v>
      </c>
      <c r="K539" s="5">
        <f t="shared" si="35"/>
        <v>0</v>
      </c>
      <c r="L539" s="56" t="str">
        <f t="shared" si="32"/>
        <v>Graceland Real Estate</v>
      </c>
      <c r="M539" s="5">
        <f t="shared" si="33"/>
        <v>1</v>
      </c>
      <c r="N539" s="5">
        <f t="shared" si="34"/>
        <v>0</v>
      </c>
    </row>
    <row r="540" spans="1:14" ht="13.5" customHeight="1" x14ac:dyDescent="0.2">
      <c r="A540" t="s">
        <v>326</v>
      </c>
      <c r="B540" t="s">
        <v>1844</v>
      </c>
      <c r="C540" t="s">
        <v>326</v>
      </c>
      <c r="D540" t="s">
        <v>1844</v>
      </c>
      <c r="E540" t="s">
        <v>2358</v>
      </c>
      <c r="F540" t="s">
        <v>6</v>
      </c>
      <c r="G540" s="3">
        <v>43510</v>
      </c>
      <c r="H540" s="2">
        <v>49000</v>
      </c>
      <c r="I540" s="12" t="s">
        <v>838</v>
      </c>
      <c r="J540" s="5">
        <v>1</v>
      </c>
      <c r="K540" s="5">
        <f t="shared" si="35"/>
        <v>0</v>
      </c>
      <c r="L540" s="56" t="str">
        <f t="shared" si="32"/>
        <v>Graceland Real Estate</v>
      </c>
      <c r="M540" s="5">
        <f t="shared" si="33"/>
        <v>1</v>
      </c>
      <c r="N540" s="5">
        <f t="shared" si="34"/>
        <v>0</v>
      </c>
    </row>
    <row r="541" spans="1:14" ht="13.5" customHeight="1" x14ac:dyDescent="0.2">
      <c r="A541" t="s">
        <v>326</v>
      </c>
      <c r="B541" t="s">
        <v>1844</v>
      </c>
      <c r="C541" t="s">
        <v>326</v>
      </c>
      <c r="D541" t="s">
        <v>1844</v>
      </c>
      <c r="E541" t="s">
        <v>2452</v>
      </c>
      <c r="F541" t="s">
        <v>7</v>
      </c>
      <c r="G541" s="3">
        <v>43523</v>
      </c>
      <c r="H541" s="2">
        <v>75000</v>
      </c>
      <c r="I541" s="12" t="s">
        <v>838</v>
      </c>
      <c r="J541" s="5">
        <v>1</v>
      </c>
      <c r="K541" s="5">
        <f t="shared" si="35"/>
        <v>0</v>
      </c>
      <c r="L541" s="56" t="str">
        <f t="shared" si="32"/>
        <v>Graceland Real Estate</v>
      </c>
      <c r="M541" s="5">
        <f t="shared" si="33"/>
        <v>1</v>
      </c>
      <c r="N541" s="5">
        <f t="shared" si="34"/>
        <v>0</v>
      </c>
    </row>
    <row r="542" spans="1:14" ht="13.5" customHeight="1" x14ac:dyDescent="0.2">
      <c r="A542" t="s">
        <v>326</v>
      </c>
      <c r="B542" t="s">
        <v>1844</v>
      </c>
      <c r="C542" t="s">
        <v>326</v>
      </c>
      <c r="D542" t="s">
        <v>1844</v>
      </c>
      <c r="E542" t="s">
        <v>2463</v>
      </c>
      <c r="F542" t="s">
        <v>216</v>
      </c>
      <c r="G542" s="3">
        <v>43524</v>
      </c>
      <c r="H542" s="2">
        <v>170000</v>
      </c>
      <c r="I542" s="12" t="s">
        <v>838</v>
      </c>
      <c r="J542" s="5">
        <v>1</v>
      </c>
      <c r="K542" s="5">
        <f t="shared" si="35"/>
        <v>0</v>
      </c>
      <c r="L542" s="56" t="str">
        <f t="shared" si="32"/>
        <v>Graceland Real Estate</v>
      </c>
      <c r="M542" s="5">
        <f t="shared" si="33"/>
        <v>1</v>
      </c>
      <c r="N542" s="5">
        <f t="shared" si="34"/>
        <v>0</v>
      </c>
    </row>
    <row r="543" spans="1:14" ht="13.5" customHeight="1" x14ac:dyDescent="0.2">
      <c r="A543" t="s">
        <v>326</v>
      </c>
      <c r="B543" t="s">
        <v>1844</v>
      </c>
      <c r="C543" t="s">
        <v>326</v>
      </c>
      <c r="D543" t="s">
        <v>1844</v>
      </c>
      <c r="E543" t="s">
        <v>2546</v>
      </c>
      <c r="F543" t="s">
        <v>6</v>
      </c>
      <c r="G543" s="3">
        <v>43532</v>
      </c>
      <c r="H543" s="2">
        <v>141250</v>
      </c>
      <c r="I543" s="12">
        <v>20190139</v>
      </c>
      <c r="J543" s="5">
        <v>1</v>
      </c>
      <c r="K543" s="5">
        <f t="shared" si="35"/>
        <v>1</v>
      </c>
      <c r="L543" s="56" t="str">
        <f t="shared" si="32"/>
        <v>Graceland Real Estate</v>
      </c>
      <c r="M543" s="5">
        <f t="shared" si="33"/>
        <v>1</v>
      </c>
      <c r="N543" s="5">
        <f t="shared" si="34"/>
        <v>1</v>
      </c>
    </row>
    <row r="544" spans="1:14" ht="13.5" customHeight="1" x14ac:dyDescent="0.2">
      <c r="A544" t="s">
        <v>326</v>
      </c>
      <c r="B544" t="s">
        <v>1844</v>
      </c>
      <c r="C544" t="s">
        <v>326</v>
      </c>
      <c r="D544" t="s">
        <v>1844</v>
      </c>
      <c r="E544" t="s">
        <v>2558</v>
      </c>
      <c r="F544" t="s">
        <v>6</v>
      </c>
      <c r="G544" s="3">
        <v>43532</v>
      </c>
      <c r="H544" s="2">
        <v>299000</v>
      </c>
      <c r="I544" s="12" t="s">
        <v>838</v>
      </c>
      <c r="J544" s="5">
        <v>1</v>
      </c>
      <c r="K544" s="5">
        <f t="shared" si="35"/>
        <v>0</v>
      </c>
      <c r="L544" s="56" t="str">
        <f t="shared" si="32"/>
        <v>Graceland Real Estate</v>
      </c>
      <c r="M544" s="5">
        <f t="shared" si="33"/>
        <v>1</v>
      </c>
      <c r="N544" s="5">
        <f t="shared" si="34"/>
        <v>0</v>
      </c>
    </row>
    <row r="545" spans="1:14" ht="13.5" customHeight="1" x14ac:dyDescent="0.2">
      <c r="A545" t="s">
        <v>326</v>
      </c>
      <c r="B545" t="s">
        <v>1844</v>
      </c>
      <c r="C545" t="s">
        <v>326</v>
      </c>
      <c r="D545" t="s">
        <v>1844</v>
      </c>
      <c r="E545" t="s">
        <v>2858</v>
      </c>
      <c r="F545" t="s">
        <v>6</v>
      </c>
      <c r="G545" s="3">
        <v>43567</v>
      </c>
      <c r="H545" s="2">
        <v>112000</v>
      </c>
      <c r="I545" s="12" t="s">
        <v>838</v>
      </c>
      <c r="J545" s="5">
        <v>1</v>
      </c>
      <c r="K545" s="5">
        <f t="shared" si="35"/>
        <v>0</v>
      </c>
      <c r="L545" s="56" t="str">
        <f t="shared" si="32"/>
        <v>Graceland Real Estate</v>
      </c>
      <c r="M545" s="5">
        <f t="shared" si="33"/>
        <v>1</v>
      </c>
      <c r="N545" s="5">
        <f t="shared" si="34"/>
        <v>0</v>
      </c>
    </row>
    <row r="546" spans="1:14" ht="13.5" customHeight="1" x14ac:dyDescent="0.2">
      <c r="A546" t="s">
        <v>326</v>
      </c>
      <c r="B546" t="s">
        <v>1844</v>
      </c>
      <c r="C546" t="s">
        <v>326</v>
      </c>
      <c r="D546" t="s">
        <v>1844</v>
      </c>
      <c r="E546" t="s">
        <v>1991</v>
      </c>
      <c r="F546" t="s">
        <v>123</v>
      </c>
      <c r="G546" s="3">
        <v>43570</v>
      </c>
      <c r="H546" s="2">
        <v>272900</v>
      </c>
      <c r="I546" s="12" t="s">
        <v>838</v>
      </c>
      <c r="J546" s="5">
        <v>1</v>
      </c>
      <c r="K546" s="5">
        <f t="shared" si="35"/>
        <v>0</v>
      </c>
      <c r="L546" s="56" t="str">
        <f t="shared" si="32"/>
        <v>Graceland Real Estate</v>
      </c>
      <c r="M546" s="5">
        <f t="shared" si="33"/>
        <v>1</v>
      </c>
      <c r="N546" s="5">
        <f t="shared" si="34"/>
        <v>0</v>
      </c>
    </row>
    <row r="547" spans="1:14" ht="13.5" customHeight="1" x14ac:dyDescent="0.2">
      <c r="A547" t="s">
        <v>326</v>
      </c>
      <c r="B547" t="s">
        <v>1844</v>
      </c>
      <c r="C547" t="s">
        <v>326</v>
      </c>
      <c r="D547" t="s">
        <v>1844</v>
      </c>
      <c r="E547" t="s">
        <v>2904</v>
      </c>
      <c r="F547" t="s">
        <v>6</v>
      </c>
      <c r="G547" s="3">
        <v>43573</v>
      </c>
      <c r="H547" s="2">
        <v>178000</v>
      </c>
      <c r="I547" s="12" t="s">
        <v>838</v>
      </c>
      <c r="J547" s="5">
        <v>1</v>
      </c>
      <c r="K547" s="5">
        <f t="shared" si="35"/>
        <v>0</v>
      </c>
      <c r="L547" s="56" t="str">
        <f t="shared" si="32"/>
        <v>Graceland Real Estate</v>
      </c>
      <c r="M547" s="5">
        <f t="shared" si="33"/>
        <v>1</v>
      </c>
      <c r="N547" s="5">
        <f t="shared" si="34"/>
        <v>0</v>
      </c>
    </row>
    <row r="548" spans="1:14" ht="13.5" customHeight="1" x14ac:dyDescent="0.2">
      <c r="A548" t="s">
        <v>326</v>
      </c>
      <c r="B548" t="s">
        <v>1844</v>
      </c>
      <c r="C548" t="s">
        <v>326</v>
      </c>
      <c r="D548" t="s">
        <v>1844</v>
      </c>
      <c r="E548" t="s">
        <v>3124</v>
      </c>
      <c r="F548" t="s">
        <v>910</v>
      </c>
      <c r="G548" s="3">
        <v>43595</v>
      </c>
      <c r="H548" s="2">
        <v>145000</v>
      </c>
      <c r="I548" s="12" t="s">
        <v>838</v>
      </c>
      <c r="J548" s="5">
        <v>1</v>
      </c>
      <c r="K548" s="5">
        <f t="shared" si="35"/>
        <v>0</v>
      </c>
      <c r="L548" s="56" t="str">
        <f t="shared" si="32"/>
        <v>Graceland Real Estate</v>
      </c>
      <c r="M548" s="5">
        <f t="shared" si="33"/>
        <v>1</v>
      </c>
      <c r="N548" s="5">
        <f t="shared" si="34"/>
        <v>0</v>
      </c>
    </row>
    <row r="549" spans="1:14" ht="13.5" customHeight="1" x14ac:dyDescent="0.2">
      <c r="A549" t="s">
        <v>326</v>
      </c>
      <c r="B549" t="s">
        <v>1844</v>
      </c>
      <c r="C549" t="s">
        <v>326</v>
      </c>
      <c r="D549" t="s">
        <v>1844</v>
      </c>
      <c r="E549" t="s">
        <v>3166</v>
      </c>
      <c r="F549" t="s">
        <v>6</v>
      </c>
      <c r="G549" s="3">
        <v>43600</v>
      </c>
      <c r="H549" s="2">
        <v>59000</v>
      </c>
      <c r="I549" s="12" t="s">
        <v>838</v>
      </c>
      <c r="J549" s="5">
        <v>1</v>
      </c>
      <c r="K549" s="5">
        <f t="shared" si="35"/>
        <v>0</v>
      </c>
      <c r="L549" s="56" t="str">
        <f t="shared" si="32"/>
        <v>Graceland Real Estate</v>
      </c>
      <c r="M549" s="5">
        <f t="shared" si="33"/>
        <v>1</v>
      </c>
      <c r="N549" s="5">
        <f t="shared" si="34"/>
        <v>0</v>
      </c>
    </row>
    <row r="550" spans="1:14" ht="13.5" customHeight="1" x14ac:dyDescent="0.2">
      <c r="A550" t="s">
        <v>326</v>
      </c>
      <c r="B550" t="s">
        <v>1844</v>
      </c>
      <c r="C550" t="s">
        <v>326</v>
      </c>
      <c r="D550" t="s">
        <v>1844</v>
      </c>
      <c r="E550" t="s">
        <v>3321</v>
      </c>
      <c r="F550" t="s">
        <v>7</v>
      </c>
      <c r="G550" s="3">
        <v>43615</v>
      </c>
      <c r="H550" s="2">
        <v>80000</v>
      </c>
      <c r="I550" s="12" t="s">
        <v>838</v>
      </c>
      <c r="J550" s="5">
        <v>1</v>
      </c>
      <c r="K550" s="5">
        <f t="shared" si="35"/>
        <v>0</v>
      </c>
      <c r="L550" s="56" t="str">
        <f t="shared" si="32"/>
        <v>Graceland Real Estate</v>
      </c>
      <c r="M550" s="5">
        <f t="shared" si="33"/>
        <v>1</v>
      </c>
      <c r="N550" s="5">
        <f t="shared" si="34"/>
        <v>0</v>
      </c>
    </row>
    <row r="551" spans="1:14" ht="13.5" customHeight="1" x14ac:dyDescent="0.2">
      <c r="A551" t="s">
        <v>326</v>
      </c>
      <c r="B551" t="s">
        <v>1844</v>
      </c>
      <c r="C551" t="s">
        <v>326</v>
      </c>
      <c r="D551" t="s">
        <v>1844</v>
      </c>
      <c r="E551" t="s">
        <v>3342</v>
      </c>
      <c r="F551" t="s">
        <v>216</v>
      </c>
      <c r="G551" s="3">
        <v>43616</v>
      </c>
      <c r="H551" s="2">
        <v>235000</v>
      </c>
      <c r="I551" s="12" t="s">
        <v>838</v>
      </c>
      <c r="J551" s="5">
        <v>1</v>
      </c>
      <c r="K551" s="5">
        <f t="shared" si="35"/>
        <v>0</v>
      </c>
      <c r="L551" s="56" t="str">
        <f t="shared" si="32"/>
        <v>Graceland Real Estate</v>
      </c>
      <c r="M551" s="5">
        <f t="shared" si="33"/>
        <v>1</v>
      </c>
      <c r="N551" s="5">
        <f t="shared" si="34"/>
        <v>0</v>
      </c>
    </row>
    <row r="552" spans="1:14" ht="13.5" customHeight="1" x14ac:dyDescent="0.2">
      <c r="A552" t="s">
        <v>326</v>
      </c>
      <c r="B552" t="s">
        <v>1844</v>
      </c>
      <c r="C552" t="s">
        <v>326</v>
      </c>
      <c r="D552" t="s">
        <v>1844</v>
      </c>
      <c r="E552" t="s">
        <v>222</v>
      </c>
      <c r="F552" t="s">
        <v>216</v>
      </c>
      <c r="G552" s="3">
        <v>43616</v>
      </c>
      <c r="H552" s="2">
        <v>315000</v>
      </c>
      <c r="I552" s="12" t="s">
        <v>838</v>
      </c>
      <c r="J552" s="5">
        <v>1</v>
      </c>
      <c r="K552" s="5">
        <f t="shared" si="35"/>
        <v>0</v>
      </c>
      <c r="L552" s="56" t="str">
        <f t="shared" si="32"/>
        <v>Graceland Real Estate</v>
      </c>
      <c r="M552" s="5">
        <f t="shared" si="33"/>
        <v>1</v>
      </c>
      <c r="N552" s="5">
        <f t="shared" si="34"/>
        <v>0</v>
      </c>
    </row>
    <row r="553" spans="1:14" ht="13.5" customHeight="1" x14ac:dyDescent="0.2">
      <c r="A553" t="s">
        <v>326</v>
      </c>
      <c r="B553" t="s">
        <v>1844</v>
      </c>
      <c r="C553" t="s">
        <v>154</v>
      </c>
      <c r="D553" t="s">
        <v>1099</v>
      </c>
      <c r="E553" t="s">
        <v>3095</v>
      </c>
      <c r="F553" t="s">
        <v>6</v>
      </c>
      <c r="G553" s="3">
        <v>43593</v>
      </c>
      <c r="H553" s="2">
        <v>139900</v>
      </c>
      <c r="I553" s="12" t="s">
        <v>838</v>
      </c>
      <c r="J553" s="5">
        <v>1</v>
      </c>
      <c r="K553" s="5">
        <f t="shared" si="35"/>
        <v>0</v>
      </c>
      <c r="L553" s="56" t="str">
        <f t="shared" ref="L553:L616" si="36">IF(B553="",B552,B553)</f>
        <v>Graceland Real Estate</v>
      </c>
      <c r="M553" s="5">
        <f t="shared" si="33"/>
        <v>0</v>
      </c>
      <c r="N553" s="5">
        <f t="shared" si="34"/>
        <v>0</v>
      </c>
    </row>
    <row r="554" spans="1:14" ht="13.5" customHeight="1" x14ac:dyDescent="0.2">
      <c r="A554" t="s">
        <v>326</v>
      </c>
      <c r="B554" t="s">
        <v>1844</v>
      </c>
      <c r="C554" t="s">
        <v>1906</v>
      </c>
      <c r="D554" t="s">
        <v>1099</v>
      </c>
      <c r="E554" t="s">
        <v>2151</v>
      </c>
      <c r="F554" t="s">
        <v>425</v>
      </c>
      <c r="G554" s="3">
        <v>43479</v>
      </c>
      <c r="H554" s="2">
        <v>495000</v>
      </c>
      <c r="I554" s="12" t="s">
        <v>838</v>
      </c>
      <c r="J554" s="5">
        <v>1</v>
      </c>
      <c r="K554" s="5">
        <f t="shared" si="35"/>
        <v>0</v>
      </c>
      <c r="L554" s="56" t="str">
        <f t="shared" si="36"/>
        <v>Graceland Real Estate</v>
      </c>
      <c r="M554" s="5">
        <f t="shared" si="33"/>
        <v>0</v>
      </c>
      <c r="N554" s="5">
        <f t="shared" si="34"/>
        <v>0</v>
      </c>
    </row>
    <row r="555" spans="1:14" ht="13.5" customHeight="1" x14ac:dyDescent="0.2">
      <c r="A555" t="s">
        <v>326</v>
      </c>
      <c r="B555" t="s">
        <v>1844</v>
      </c>
      <c r="C555" t="s">
        <v>2090</v>
      </c>
      <c r="D555" t="s">
        <v>1099</v>
      </c>
      <c r="E555" t="s">
        <v>3028</v>
      </c>
      <c r="F555" t="s">
        <v>700</v>
      </c>
      <c r="G555" s="3">
        <v>43585</v>
      </c>
      <c r="H555" s="2">
        <v>175000</v>
      </c>
      <c r="I555" s="12" t="s">
        <v>838</v>
      </c>
      <c r="J555" s="5">
        <v>1</v>
      </c>
      <c r="K555" s="5">
        <f t="shared" si="35"/>
        <v>0</v>
      </c>
      <c r="L555" s="56" t="str">
        <f t="shared" si="36"/>
        <v>Graceland Real Estate</v>
      </c>
      <c r="M555" s="5">
        <f t="shared" si="33"/>
        <v>0</v>
      </c>
      <c r="N555" s="5">
        <f t="shared" si="34"/>
        <v>0</v>
      </c>
    </row>
    <row r="556" spans="1:14" ht="13.5" customHeight="1" x14ac:dyDescent="0.2">
      <c r="A556" t="s">
        <v>326</v>
      </c>
      <c r="B556" t="s">
        <v>1844</v>
      </c>
      <c r="C556" t="s">
        <v>812</v>
      </c>
      <c r="D556" t="s">
        <v>1099</v>
      </c>
      <c r="E556" t="s">
        <v>3130</v>
      </c>
      <c r="F556" t="s">
        <v>6</v>
      </c>
      <c r="G556" s="3">
        <v>43595</v>
      </c>
      <c r="H556" s="2">
        <v>83000</v>
      </c>
      <c r="I556" s="12" t="s">
        <v>838</v>
      </c>
      <c r="J556" s="5">
        <v>1</v>
      </c>
      <c r="K556" s="5">
        <f t="shared" si="35"/>
        <v>0</v>
      </c>
      <c r="L556" s="56" t="str">
        <f t="shared" si="36"/>
        <v>Graceland Real Estate</v>
      </c>
      <c r="M556" s="5">
        <f t="shared" si="33"/>
        <v>0</v>
      </c>
      <c r="N556" s="5">
        <f t="shared" si="34"/>
        <v>0</v>
      </c>
    </row>
    <row r="557" spans="1:14" ht="13.5" customHeight="1" x14ac:dyDescent="0.2">
      <c r="A557" t="s">
        <v>326</v>
      </c>
      <c r="B557" t="s">
        <v>1844</v>
      </c>
      <c r="C557" t="s">
        <v>183</v>
      </c>
      <c r="D557" t="s">
        <v>1099</v>
      </c>
      <c r="E557" t="s">
        <v>2379</v>
      </c>
      <c r="F557" t="s">
        <v>1249</v>
      </c>
      <c r="G557" s="3">
        <v>43511</v>
      </c>
      <c r="H557" s="2">
        <v>195000</v>
      </c>
      <c r="I557" s="12" t="s">
        <v>838</v>
      </c>
      <c r="J557" s="5">
        <v>1</v>
      </c>
      <c r="K557" s="5">
        <f t="shared" si="35"/>
        <v>0</v>
      </c>
      <c r="L557" s="56" t="str">
        <f t="shared" si="36"/>
        <v>Graceland Real Estate</v>
      </c>
      <c r="M557" s="5">
        <f t="shared" si="33"/>
        <v>0</v>
      </c>
      <c r="N557" s="5">
        <f t="shared" si="34"/>
        <v>0</v>
      </c>
    </row>
    <row r="558" spans="1:14" ht="13.5" customHeight="1" x14ac:dyDescent="0.2">
      <c r="A558" t="s">
        <v>326</v>
      </c>
      <c r="B558" t="s">
        <v>1844</v>
      </c>
      <c r="C558" t="s">
        <v>1456</v>
      </c>
      <c r="D558" t="s">
        <v>1840</v>
      </c>
      <c r="E558" t="s">
        <v>922</v>
      </c>
      <c r="F558" t="s">
        <v>6</v>
      </c>
      <c r="G558" s="3">
        <v>43500</v>
      </c>
      <c r="H558" s="2">
        <v>152500</v>
      </c>
      <c r="I558" s="12" t="s">
        <v>838</v>
      </c>
      <c r="J558" s="5">
        <v>1</v>
      </c>
      <c r="K558" s="5">
        <f t="shared" si="35"/>
        <v>0</v>
      </c>
      <c r="L558" s="56" t="str">
        <f t="shared" si="36"/>
        <v>Graceland Real Estate</v>
      </c>
      <c r="M558" s="5">
        <f t="shared" si="33"/>
        <v>0</v>
      </c>
      <c r="N558" s="5">
        <f t="shared" si="34"/>
        <v>0</v>
      </c>
    </row>
    <row r="559" spans="1:14" ht="13.5" customHeight="1" x14ac:dyDescent="0.2">
      <c r="A559" t="s">
        <v>326</v>
      </c>
      <c r="B559" t="s">
        <v>1844</v>
      </c>
      <c r="C559" t="s">
        <v>1480</v>
      </c>
      <c r="D559" t="s">
        <v>1840</v>
      </c>
      <c r="E559" t="s">
        <v>2597</v>
      </c>
      <c r="F559" t="s">
        <v>121</v>
      </c>
      <c r="G559" s="3">
        <v>43538</v>
      </c>
      <c r="H559" s="2">
        <v>73000</v>
      </c>
      <c r="I559" s="12" t="s">
        <v>838</v>
      </c>
      <c r="J559" s="5">
        <v>1</v>
      </c>
      <c r="K559" s="5">
        <f t="shared" si="35"/>
        <v>0</v>
      </c>
      <c r="L559" s="56" t="str">
        <f t="shared" si="36"/>
        <v>Graceland Real Estate</v>
      </c>
      <c r="M559" s="5">
        <f t="shared" si="33"/>
        <v>0</v>
      </c>
      <c r="N559" s="5">
        <f t="shared" si="34"/>
        <v>0</v>
      </c>
    </row>
    <row r="560" spans="1:14" ht="13.5" customHeight="1" x14ac:dyDescent="0.2">
      <c r="A560" t="s">
        <v>326</v>
      </c>
      <c r="B560" t="s">
        <v>1844</v>
      </c>
      <c r="C560" t="s">
        <v>885</v>
      </c>
      <c r="D560" t="s">
        <v>1840</v>
      </c>
      <c r="E560" t="s">
        <v>2216</v>
      </c>
      <c r="F560" t="s">
        <v>7</v>
      </c>
      <c r="G560" s="3">
        <v>43490</v>
      </c>
      <c r="H560" s="2">
        <v>80000</v>
      </c>
      <c r="I560" s="12" t="s">
        <v>838</v>
      </c>
      <c r="J560" s="5">
        <v>1</v>
      </c>
      <c r="K560" s="5">
        <f t="shared" si="35"/>
        <v>0</v>
      </c>
      <c r="L560" s="56" t="str">
        <f t="shared" si="36"/>
        <v>Graceland Real Estate</v>
      </c>
      <c r="M560" s="5">
        <f t="shared" si="33"/>
        <v>0</v>
      </c>
      <c r="N560" s="5">
        <f t="shared" si="34"/>
        <v>0</v>
      </c>
    </row>
    <row r="561" spans="1:14" ht="13.5" customHeight="1" x14ac:dyDescent="0.2">
      <c r="A561" t="s">
        <v>326</v>
      </c>
      <c r="B561" t="s">
        <v>1844</v>
      </c>
      <c r="C561" t="s">
        <v>202</v>
      </c>
      <c r="D561" t="s">
        <v>1840</v>
      </c>
      <c r="E561" t="s">
        <v>3323</v>
      </c>
      <c r="F561" t="s">
        <v>216</v>
      </c>
      <c r="G561" s="3">
        <v>43615</v>
      </c>
      <c r="H561" s="2">
        <v>150000</v>
      </c>
      <c r="I561" s="12" t="s">
        <v>838</v>
      </c>
      <c r="J561" s="5">
        <v>1</v>
      </c>
      <c r="K561" s="5">
        <f t="shared" si="35"/>
        <v>0</v>
      </c>
      <c r="L561" s="56" t="str">
        <f t="shared" si="36"/>
        <v>Graceland Real Estate</v>
      </c>
      <c r="M561" s="5">
        <f t="shared" si="33"/>
        <v>0</v>
      </c>
      <c r="N561" s="5">
        <f t="shared" si="34"/>
        <v>0</v>
      </c>
    </row>
    <row r="562" spans="1:14" ht="13.5" customHeight="1" x14ac:dyDescent="0.2">
      <c r="A562" t="s">
        <v>326</v>
      </c>
      <c r="B562" t="s">
        <v>1844</v>
      </c>
      <c r="C562" t="s">
        <v>148</v>
      </c>
      <c r="D562" t="s">
        <v>1840</v>
      </c>
      <c r="E562" t="s">
        <v>2243</v>
      </c>
      <c r="F562" t="s">
        <v>6</v>
      </c>
      <c r="G562" s="3">
        <v>43495</v>
      </c>
      <c r="H562" s="2">
        <v>97000</v>
      </c>
      <c r="I562" s="12">
        <v>20182831</v>
      </c>
      <c r="J562" s="5">
        <v>1</v>
      </c>
      <c r="K562" s="5">
        <f t="shared" si="35"/>
        <v>1</v>
      </c>
      <c r="L562" s="56" t="str">
        <f t="shared" si="36"/>
        <v>Graceland Real Estate</v>
      </c>
      <c r="M562" s="5">
        <f t="shared" si="33"/>
        <v>0</v>
      </c>
      <c r="N562" s="5">
        <f t="shared" si="34"/>
        <v>0</v>
      </c>
    </row>
    <row r="563" spans="1:14" ht="13.5" customHeight="1" x14ac:dyDescent="0.2">
      <c r="A563" t="s">
        <v>326</v>
      </c>
      <c r="B563" t="s">
        <v>1844</v>
      </c>
      <c r="C563" t="s">
        <v>1908</v>
      </c>
      <c r="D563" t="s">
        <v>1909</v>
      </c>
      <c r="E563" t="s">
        <v>2268</v>
      </c>
      <c r="F563" t="s">
        <v>7</v>
      </c>
      <c r="G563" s="3">
        <v>43496</v>
      </c>
      <c r="H563" s="2">
        <v>366210</v>
      </c>
      <c r="I563" s="12" t="s">
        <v>838</v>
      </c>
      <c r="J563" s="5">
        <v>1</v>
      </c>
      <c r="K563" s="5">
        <f t="shared" si="35"/>
        <v>0</v>
      </c>
      <c r="L563" s="56" t="str">
        <f t="shared" si="36"/>
        <v>Graceland Real Estate</v>
      </c>
      <c r="M563" s="5">
        <f t="shared" si="33"/>
        <v>0</v>
      </c>
      <c r="N563" s="5">
        <f t="shared" si="34"/>
        <v>0</v>
      </c>
    </row>
    <row r="564" spans="1:14" ht="13.5" customHeight="1" x14ac:dyDescent="0.2">
      <c r="A564" t="s">
        <v>326</v>
      </c>
      <c r="B564" t="s">
        <v>1844</v>
      </c>
      <c r="C564" t="s">
        <v>717</v>
      </c>
      <c r="D564" t="s">
        <v>231</v>
      </c>
      <c r="E564" t="s">
        <v>2580</v>
      </c>
      <c r="F564" t="s">
        <v>6</v>
      </c>
      <c r="G564" s="3">
        <v>43536</v>
      </c>
      <c r="H564" s="2">
        <v>179000</v>
      </c>
      <c r="I564" s="12" t="s">
        <v>838</v>
      </c>
      <c r="J564" s="5">
        <v>1</v>
      </c>
      <c r="K564" s="5">
        <f t="shared" si="35"/>
        <v>0</v>
      </c>
      <c r="L564" s="56" t="str">
        <f t="shared" si="36"/>
        <v>Graceland Real Estate</v>
      </c>
      <c r="M564" s="5">
        <f t="shared" si="33"/>
        <v>0</v>
      </c>
      <c r="N564" s="5">
        <f t="shared" si="34"/>
        <v>0</v>
      </c>
    </row>
    <row r="565" spans="1:14" ht="13.5" customHeight="1" x14ac:dyDescent="0.2">
      <c r="A565" t="s">
        <v>326</v>
      </c>
      <c r="B565" t="s">
        <v>1844</v>
      </c>
      <c r="C565" t="s">
        <v>2065</v>
      </c>
      <c r="D565" t="s">
        <v>5</v>
      </c>
      <c r="E565" t="s">
        <v>2410</v>
      </c>
      <c r="F565" t="s">
        <v>11</v>
      </c>
      <c r="G565" s="3">
        <v>43517</v>
      </c>
      <c r="H565" s="2">
        <v>333000</v>
      </c>
      <c r="I565" s="12" t="s">
        <v>838</v>
      </c>
      <c r="J565" s="5">
        <v>1</v>
      </c>
      <c r="K565" s="5">
        <f t="shared" si="35"/>
        <v>0</v>
      </c>
      <c r="L565" s="56" t="str">
        <f t="shared" si="36"/>
        <v>Graceland Real Estate</v>
      </c>
      <c r="M565" s="5">
        <f t="shared" si="33"/>
        <v>0</v>
      </c>
      <c r="N565" s="5">
        <f t="shared" si="34"/>
        <v>0</v>
      </c>
    </row>
    <row r="566" spans="1:14" ht="13.5" customHeight="1" x14ac:dyDescent="0.2">
      <c r="A566" t="s">
        <v>326</v>
      </c>
      <c r="B566" t="s">
        <v>1844</v>
      </c>
      <c r="C566" t="s">
        <v>2046</v>
      </c>
      <c r="D566" t="s">
        <v>5</v>
      </c>
      <c r="E566" t="s">
        <v>3256</v>
      </c>
      <c r="F566" t="s">
        <v>7</v>
      </c>
      <c r="G566" s="3">
        <v>43608</v>
      </c>
      <c r="H566" s="2">
        <v>179900</v>
      </c>
      <c r="I566" s="12" t="s">
        <v>838</v>
      </c>
      <c r="J566" s="5">
        <v>1</v>
      </c>
      <c r="K566" s="5">
        <f t="shared" si="35"/>
        <v>0</v>
      </c>
      <c r="L566" s="56" t="str">
        <f t="shared" si="36"/>
        <v>Graceland Real Estate</v>
      </c>
      <c r="M566" s="5">
        <f t="shared" si="33"/>
        <v>0</v>
      </c>
      <c r="N566" s="5">
        <f t="shared" si="34"/>
        <v>0</v>
      </c>
    </row>
    <row r="567" spans="1:14" ht="13.5" customHeight="1" x14ac:dyDescent="0.2">
      <c r="A567" t="s">
        <v>326</v>
      </c>
      <c r="B567" t="s">
        <v>1844</v>
      </c>
      <c r="C567" t="s">
        <v>1040</v>
      </c>
      <c r="D567" t="s">
        <v>5</v>
      </c>
      <c r="E567" t="s">
        <v>2671</v>
      </c>
      <c r="F567" t="s">
        <v>6</v>
      </c>
      <c r="G567" s="3">
        <v>43546</v>
      </c>
      <c r="H567" s="2">
        <v>141500</v>
      </c>
      <c r="I567" s="12" t="s">
        <v>838</v>
      </c>
      <c r="J567" s="5">
        <v>1</v>
      </c>
      <c r="K567" s="5">
        <f t="shared" si="35"/>
        <v>0</v>
      </c>
      <c r="L567" s="56" t="str">
        <f t="shared" si="36"/>
        <v>Graceland Real Estate</v>
      </c>
      <c r="M567" s="5">
        <f t="shared" si="33"/>
        <v>0</v>
      </c>
      <c r="N567" s="5">
        <f t="shared" si="34"/>
        <v>0</v>
      </c>
    </row>
    <row r="568" spans="1:14" ht="13.5" customHeight="1" x14ac:dyDescent="0.2">
      <c r="A568" t="s">
        <v>326</v>
      </c>
      <c r="B568" t="s">
        <v>1844</v>
      </c>
      <c r="C568" t="s">
        <v>2030</v>
      </c>
      <c r="D568" t="s">
        <v>1949</v>
      </c>
      <c r="E568" t="s">
        <v>2185</v>
      </c>
      <c r="F568" t="s">
        <v>123</v>
      </c>
      <c r="G568" s="3">
        <v>43483</v>
      </c>
      <c r="H568" s="2">
        <v>370000</v>
      </c>
      <c r="I568" s="12" t="s">
        <v>838</v>
      </c>
      <c r="J568" s="5">
        <v>1</v>
      </c>
      <c r="K568" s="5">
        <f t="shared" si="35"/>
        <v>0</v>
      </c>
      <c r="L568" s="56" t="str">
        <f t="shared" si="36"/>
        <v>Graceland Real Estate</v>
      </c>
      <c r="M568" s="5">
        <f t="shared" si="33"/>
        <v>0</v>
      </c>
      <c r="N568" s="5">
        <f t="shared" si="34"/>
        <v>0</v>
      </c>
    </row>
    <row r="569" spans="1:14" ht="13.5" customHeight="1" x14ac:dyDescent="0.2">
      <c r="A569" t="s">
        <v>326</v>
      </c>
      <c r="B569" t="s">
        <v>1844</v>
      </c>
      <c r="C569" t="s">
        <v>1872</v>
      </c>
      <c r="D569" t="s">
        <v>1843</v>
      </c>
      <c r="E569" t="s">
        <v>2440</v>
      </c>
      <c r="F569" t="s">
        <v>6</v>
      </c>
      <c r="G569" s="3">
        <v>43522</v>
      </c>
      <c r="H569" s="2">
        <v>129800</v>
      </c>
      <c r="I569" s="12" t="s">
        <v>838</v>
      </c>
      <c r="J569" s="5">
        <v>1</v>
      </c>
      <c r="K569" s="5">
        <f t="shared" si="35"/>
        <v>0</v>
      </c>
      <c r="L569" s="56" t="str">
        <f t="shared" si="36"/>
        <v>Graceland Real Estate</v>
      </c>
      <c r="M569" s="5">
        <f t="shared" si="33"/>
        <v>0</v>
      </c>
      <c r="N569" s="5">
        <f t="shared" si="34"/>
        <v>0</v>
      </c>
    </row>
    <row r="570" spans="1:14" ht="13.5" customHeight="1" x14ac:dyDescent="0.2">
      <c r="A570" t="s">
        <v>326</v>
      </c>
      <c r="B570" t="s">
        <v>1844</v>
      </c>
      <c r="C570" t="s">
        <v>399</v>
      </c>
      <c r="D570" t="s">
        <v>1867</v>
      </c>
      <c r="E570" t="s">
        <v>2531</v>
      </c>
      <c r="F570" t="s">
        <v>6</v>
      </c>
      <c r="G570" s="3">
        <v>43530</v>
      </c>
      <c r="H570" s="2">
        <v>305000</v>
      </c>
      <c r="I570" s="12" t="s">
        <v>838</v>
      </c>
      <c r="J570" s="5">
        <v>1</v>
      </c>
      <c r="K570" s="5">
        <f t="shared" si="35"/>
        <v>0</v>
      </c>
      <c r="L570" s="56" t="str">
        <f t="shared" si="36"/>
        <v>Graceland Real Estate</v>
      </c>
      <c r="M570" s="5">
        <f t="shared" si="33"/>
        <v>0</v>
      </c>
      <c r="N570" s="5">
        <f t="shared" si="34"/>
        <v>0</v>
      </c>
    </row>
    <row r="571" spans="1:14" ht="13.5" customHeight="1" x14ac:dyDescent="0.2">
      <c r="A571" t="s">
        <v>326</v>
      </c>
      <c r="B571" t="s">
        <v>1844</v>
      </c>
      <c r="C571" t="s">
        <v>358</v>
      </c>
      <c r="D571" t="s">
        <v>359</v>
      </c>
      <c r="E571" t="s">
        <v>2562</v>
      </c>
      <c r="F571" t="s">
        <v>6</v>
      </c>
      <c r="G571" s="3">
        <v>43532</v>
      </c>
      <c r="H571" s="2">
        <v>171000</v>
      </c>
      <c r="I571" s="12" t="s">
        <v>838</v>
      </c>
      <c r="J571" s="5">
        <v>1</v>
      </c>
      <c r="K571" s="5">
        <f t="shared" si="35"/>
        <v>0</v>
      </c>
      <c r="L571" s="56" t="str">
        <f t="shared" si="36"/>
        <v>Graceland Real Estate</v>
      </c>
      <c r="M571" s="5">
        <f t="shared" si="33"/>
        <v>0</v>
      </c>
      <c r="N571" s="5">
        <f t="shared" si="34"/>
        <v>0</v>
      </c>
    </row>
    <row r="572" spans="1:14" ht="13.5" customHeight="1" x14ac:dyDescent="0.2">
      <c r="A572" t="s">
        <v>326</v>
      </c>
      <c r="B572" t="s">
        <v>1844</v>
      </c>
      <c r="C572" t="s">
        <v>1855</v>
      </c>
      <c r="D572" t="s">
        <v>1854</v>
      </c>
      <c r="E572" t="s">
        <v>2375</v>
      </c>
      <c r="F572" t="s">
        <v>7</v>
      </c>
      <c r="G572" s="3">
        <v>43511</v>
      </c>
      <c r="H572" s="2">
        <v>192500</v>
      </c>
      <c r="I572" s="12" t="s">
        <v>838</v>
      </c>
      <c r="J572" s="5">
        <v>1</v>
      </c>
      <c r="K572" s="5">
        <f t="shared" si="35"/>
        <v>0</v>
      </c>
      <c r="L572" s="56" t="str">
        <f t="shared" si="36"/>
        <v>Graceland Real Estate</v>
      </c>
      <c r="M572" s="5">
        <f t="shared" si="33"/>
        <v>0</v>
      </c>
      <c r="N572" s="5">
        <f t="shared" si="34"/>
        <v>0</v>
      </c>
    </row>
    <row r="573" spans="1:14" ht="13.5" customHeight="1" x14ac:dyDescent="0.2">
      <c r="A573" t="s">
        <v>326</v>
      </c>
      <c r="B573" t="s">
        <v>1844</v>
      </c>
      <c r="C573" t="s">
        <v>1855</v>
      </c>
      <c r="D573" t="s">
        <v>1854</v>
      </c>
      <c r="E573" t="s">
        <v>2430</v>
      </c>
      <c r="F573" t="s">
        <v>123</v>
      </c>
      <c r="G573" s="3">
        <v>43521</v>
      </c>
      <c r="H573" s="2">
        <v>145000</v>
      </c>
      <c r="I573" s="12" t="s">
        <v>838</v>
      </c>
      <c r="J573" s="5">
        <v>1</v>
      </c>
      <c r="K573" s="5">
        <f t="shared" si="35"/>
        <v>0</v>
      </c>
      <c r="L573" s="56" t="str">
        <f t="shared" si="36"/>
        <v>Graceland Real Estate</v>
      </c>
      <c r="M573" s="5">
        <f t="shared" si="33"/>
        <v>0</v>
      </c>
      <c r="N573" s="5">
        <f t="shared" si="34"/>
        <v>0</v>
      </c>
    </row>
    <row r="574" spans="1:14" ht="13.5" customHeight="1" x14ac:dyDescent="0.2">
      <c r="A574" t="s">
        <v>2014</v>
      </c>
      <c r="B574" t="s">
        <v>1180</v>
      </c>
      <c r="C574" t="s">
        <v>1698</v>
      </c>
      <c r="D574" t="s">
        <v>1036</v>
      </c>
      <c r="E574" t="s">
        <v>2362</v>
      </c>
      <c r="F574" t="s">
        <v>6</v>
      </c>
      <c r="G574" s="3">
        <v>43510</v>
      </c>
      <c r="H574" s="2">
        <v>189000</v>
      </c>
      <c r="I574" s="12" t="s">
        <v>838</v>
      </c>
      <c r="J574" s="5">
        <v>1</v>
      </c>
      <c r="K574" s="5">
        <f t="shared" si="35"/>
        <v>0</v>
      </c>
      <c r="L574" s="56" t="str">
        <f t="shared" si="36"/>
        <v>Greater Waco Realty, Inc.</v>
      </c>
      <c r="M574" s="5">
        <f t="shared" si="33"/>
        <v>0</v>
      </c>
      <c r="N574" s="5">
        <f t="shared" si="34"/>
        <v>0</v>
      </c>
    </row>
    <row r="575" spans="1:14" ht="13.5" customHeight="1" x14ac:dyDescent="0.2">
      <c r="A575" t="s">
        <v>1739</v>
      </c>
      <c r="B575" t="s">
        <v>1180</v>
      </c>
      <c r="C575" t="s">
        <v>243</v>
      </c>
      <c r="D575" t="s">
        <v>1036</v>
      </c>
      <c r="E575" t="s">
        <v>2436</v>
      </c>
      <c r="F575" t="s">
        <v>6</v>
      </c>
      <c r="G575" s="3">
        <v>43521</v>
      </c>
      <c r="H575" s="2">
        <v>132500</v>
      </c>
      <c r="I575" s="12" t="s">
        <v>838</v>
      </c>
      <c r="J575" s="5">
        <v>1</v>
      </c>
      <c r="K575" s="5">
        <f t="shared" si="35"/>
        <v>0</v>
      </c>
      <c r="L575" s="56" t="str">
        <f t="shared" si="36"/>
        <v>Greater Waco Realty, Inc.</v>
      </c>
      <c r="M575" s="5">
        <f t="shared" si="33"/>
        <v>0</v>
      </c>
      <c r="N575" s="5">
        <f t="shared" si="34"/>
        <v>0</v>
      </c>
    </row>
    <row r="576" spans="1:14" ht="13.5" customHeight="1" x14ac:dyDescent="0.2">
      <c r="A576" t="s">
        <v>1739</v>
      </c>
      <c r="B576" t="s">
        <v>1180</v>
      </c>
      <c r="C576" t="s">
        <v>544</v>
      </c>
      <c r="D576" t="s">
        <v>1858</v>
      </c>
      <c r="E576" t="s">
        <v>2930</v>
      </c>
      <c r="F576" t="s">
        <v>6</v>
      </c>
      <c r="G576" s="3">
        <v>43577</v>
      </c>
      <c r="H576" s="2">
        <v>80000</v>
      </c>
      <c r="I576" s="12" t="s">
        <v>838</v>
      </c>
      <c r="J576" s="5">
        <v>1</v>
      </c>
      <c r="K576" s="5">
        <f t="shared" si="35"/>
        <v>0</v>
      </c>
      <c r="L576" s="56" t="str">
        <f t="shared" si="36"/>
        <v>Greater Waco Realty, Inc.</v>
      </c>
      <c r="M576" s="5">
        <f t="shared" si="33"/>
        <v>0</v>
      </c>
      <c r="N576" s="5">
        <f t="shared" si="34"/>
        <v>0</v>
      </c>
    </row>
    <row r="577" spans="1:14" ht="13.5" customHeight="1" x14ac:dyDescent="0.2">
      <c r="A577" t="s">
        <v>1942</v>
      </c>
      <c r="B577" t="s">
        <v>1180</v>
      </c>
      <c r="C577" t="s">
        <v>1926</v>
      </c>
      <c r="D577" t="s">
        <v>1535</v>
      </c>
      <c r="E577" t="s">
        <v>3003</v>
      </c>
      <c r="F577" t="s">
        <v>6</v>
      </c>
      <c r="G577" s="3">
        <v>43584</v>
      </c>
      <c r="H577" s="2">
        <v>250000</v>
      </c>
      <c r="I577" s="12" t="s">
        <v>838</v>
      </c>
      <c r="J577" s="5">
        <v>1</v>
      </c>
      <c r="K577" s="5">
        <f t="shared" si="35"/>
        <v>0</v>
      </c>
      <c r="L577" s="56" t="str">
        <f t="shared" si="36"/>
        <v>Greater Waco Realty, Inc.</v>
      </c>
      <c r="M577" s="5">
        <f t="shared" si="33"/>
        <v>0</v>
      </c>
      <c r="N577" s="5">
        <f t="shared" si="34"/>
        <v>0</v>
      </c>
    </row>
    <row r="578" spans="1:14" ht="13.5" customHeight="1" x14ac:dyDescent="0.2">
      <c r="A578" t="s">
        <v>2014</v>
      </c>
      <c r="B578" t="s">
        <v>1180</v>
      </c>
      <c r="C578" t="s">
        <v>1880</v>
      </c>
      <c r="D578" t="s">
        <v>126</v>
      </c>
      <c r="E578" t="s">
        <v>2363</v>
      </c>
      <c r="F578" t="s">
        <v>6</v>
      </c>
      <c r="G578" s="3">
        <v>43510</v>
      </c>
      <c r="H578" s="2">
        <v>187000</v>
      </c>
      <c r="I578" s="12" t="s">
        <v>838</v>
      </c>
      <c r="J578" s="5">
        <v>1</v>
      </c>
      <c r="K578" s="5">
        <f t="shared" si="35"/>
        <v>0</v>
      </c>
      <c r="L578" s="56" t="str">
        <f t="shared" si="36"/>
        <v>Greater Waco Realty, Inc.</v>
      </c>
      <c r="M578" s="5">
        <f t="shared" si="33"/>
        <v>0</v>
      </c>
      <c r="N578" s="5">
        <f t="shared" si="34"/>
        <v>0</v>
      </c>
    </row>
    <row r="579" spans="1:14" ht="13.5" customHeight="1" x14ac:dyDescent="0.2">
      <c r="A579" t="s">
        <v>2041</v>
      </c>
      <c r="B579" t="s">
        <v>1180</v>
      </c>
      <c r="C579" t="s">
        <v>15</v>
      </c>
      <c r="D579" t="s">
        <v>118</v>
      </c>
      <c r="E579" t="s">
        <v>2646</v>
      </c>
      <c r="F579" t="s">
        <v>216</v>
      </c>
      <c r="G579" s="3">
        <v>43544</v>
      </c>
      <c r="H579" s="2">
        <v>168700</v>
      </c>
      <c r="I579" s="12">
        <v>20190251</v>
      </c>
      <c r="J579" s="5">
        <v>1</v>
      </c>
      <c r="K579" s="5">
        <f t="shared" ref="K579:K642" si="37">IF(I579="did not close",0,IF(I579="",0,1))</f>
        <v>1</v>
      </c>
      <c r="L579" s="56" t="str">
        <f t="shared" si="36"/>
        <v>Greater Waco Realty, Inc.</v>
      </c>
      <c r="M579" s="5">
        <f t="shared" si="33"/>
        <v>0</v>
      </c>
      <c r="N579" s="5">
        <f t="shared" si="34"/>
        <v>0</v>
      </c>
    </row>
    <row r="580" spans="1:14" ht="13.5" customHeight="1" x14ac:dyDescent="0.2">
      <c r="A580" t="s">
        <v>2041</v>
      </c>
      <c r="B580" t="s">
        <v>1180</v>
      </c>
      <c r="C580" t="s">
        <v>566</v>
      </c>
      <c r="D580" t="s">
        <v>1842</v>
      </c>
      <c r="E580" t="s">
        <v>2133</v>
      </c>
      <c r="F580" t="s">
        <v>123</v>
      </c>
      <c r="G580" s="3">
        <v>43475</v>
      </c>
      <c r="H580" s="2">
        <v>197000</v>
      </c>
      <c r="I580" s="12">
        <v>20182836</v>
      </c>
      <c r="J580" s="5">
        <v>1</v>
      </c>
      <c r="K580" s="5">
        <f t="shared" si="37"/>
        <v>1</v>
      </c>
      <c r="L580" s="56" t="str">
        <f t="shared" si="36"/>
        <v>Greater Waco Realty, Inc.</v>
      </c>
      <c r="M580" s="5">
        <f t="shared" ref="M580:M643" si="38">IF(B580=D580,1,0)</f>
        <v>0</v>
      </c>
      <c r="N580" s="5">
        <f t="shared" ref="N580:N643" si="39">+IF(M580=1,K580,0)</f>
        <v>0</v>
      </c>
    </row>
    <row r="581" spans="1:14" ht="13.5" customHeight="1" x14ac:dyDescent="0.2">
      <c r="A581" t="s">
        <v>2014</v>
      </c>
      <c r="B581" t="s">
        <v>1180</v>
      </c>
      <c r="C581" t="s">
        <v>1695</v>
      </c>
      <c r="D581" t="s">
        <v>1842</v>
      </c>
      <c r="E581" t="s">
        <v>2405</v>
      </c>
      <c r="F581" t="s">
        <v>6</v>
      </c>
      <c r="G581" s="3">
        <v>43517</v>
      </c>
      <c r="H581" s="2">
        <v>75000</v>
      </c>
      <c r="I581" s="12" t="s">
        <v>838</v>
      </c>
      <c r="J581" s="5">
        <v>1</v>
      </c>
      <c r="K581" s="5">
        <f t="shared" si="37"/>
        <v>0</v>
      </c>
      <c r="L581" s="56" t="str">
        <f t="shared" si="36"/>
        <v>Greater Waco Realty, Inc.</v>
      </c>
      <c r="M581" s="5">
        <f t="shared" si="38"/>
        <v>0</v>
      </c>
      <c r="N581" s="5">
        <f t="shared" si="39"/>
        <v>0</v>
      </c>
    </row>
    <row r="582" spans="1:14" ht="13.5" customHeight="1" x14ac:dyDescent="0.2">
      <c r="A582" t="s">
        <v>2014</v>
      </c>
      <c r="B582" t="s">
        <v>1180</v>
      </c>
      <c r="C582" t="s">
        <v>319</v>
      </c>
      <c r="D582" t="s">
        <v>1842</v>
      </c>
      <c r="E582" t="s">
        <v>2574</v>
      </c>
      <c r="F582" t="s">
        <v>6</v>
      </c>
      <c r="G582" s="3">
        <v>43535</v>
      </c>
      <c r="H582" s="2">
        <v>102000</v>
      </c>
      <c r="I582" s="12" t="s">
        <v>838</v>
      </c>
      <c r="J582" s="5">
        <v>1</v>
      </c>
      <c r="K582" s="5">
        <f t="shared" si="37"/>
        <v>0</v>
      </c>
      <c r="L582" s="56" t="str">
        <f t="shared" si="36"/>
        <v>Greater Waco Realty, Inc.</v>
      </c>
      <c r="M582" s="5">
        <f t="shared" si="38"/>
        <v>0</v>
      </c>
      <c r="N582" s="5">
        <f t="shared" si="39"/>
        <v>0</v>
      </c>
    </row>
    <row r="583" spans="1:14" ht="13.5" customHeight="1" x14ac:dyDescent="0.2">
      <c r="A583" t="s">
        <v>2013</v>
      </c>
      <c r="B583" t="s">
        <v>1180</v>
      </c>
      <c r="C583" t="s">
        <v>1828</v>
      </c>
      <c r="D583" t="s">
        <v>1842</v>
      </c>
      <c r="E583" t="s">
        <v>2332</v>
      </c>
      <c r="F583" t="s">
        <v>1092</v>
      </c>
      <c r="G583" s="3">
        <v>43504</v>
      </c>
      <c r="H583" s="2">
        <v>301500</v>
      </c>
      <c r="I583" s="12" t="s">
        <v>838</v>
      </c>
      <c r="J583" s="5">
        <v>1</v>
      </c>
      <c r="K583" s="5">
        <f t="shared" si="37"/>
        <v>0</v>
      </c>
      <c r="L583" s="56" t="str">
        <f t="shared" si="36"/>
        <v>Greater Waco Realty, Inc.</v>
      </c>
      <c r="M583" s="5">
        <f t="shared" si="38"/>
        <v>0</v>
      </c>
      <c r="N583" s="5">
        <f t="shared" si="39"/>
        <v>0</v>
      </c>
    </row>
    <row r="584" spans="1:14" ht="13.5" customHeight="1" x14ac:dyDescent="0.2">
      <c r="A584" t="s">
        <v>833</v>
      </c>
      <c r="B584" t="s">
        <v>1180</v>
      </c>
      <c r="C584" t="s">
        <v>1890</v>
      </c>
      <c r="D584" t="s">
        <v>1931</v>
      </c>
      <c r="E584" t="s">
        <v>2232</v>
      </c>
      <c r="F584" t="s">
        <v>6</v>
      </c>
      <c r="G584" s="3">
        <v>43493</v>
      </c>
      <c r="H584" s="2">
        <v>50500</v>
      </c>
      <c r="I584" s="12" t="s">
        <v>838</v>
      </c>
      <c r="J584" s="5">
        <v>1</v>
      </c>
      <c r="K584" s="5">
        <f t="shared" si="37"/>
        <v>0</v>
      </c>
      <c r="L584" s="56" t="str">
        <f t="shared" si="36"/>
        <v>Greater Waco Realty, Inc.</v>
      </c>
      <c r="M584" s="5">
        <f t="shared" si="38"/>
        <v>0</v>
      </c>
      <c r="N584" s="5">
        <f t="shared" si="39"/>
        <v>0</v>
      </c>
    </row>
    <row r="585" spans="1:14" ht="13.5" customHeight="1" x14ac:dyDescent="0.2">
      <c r="A585" t="s">
        <v>1694</v>
      </c>
      <c r="B585" t="s">
        <v>1180</v>
      </c>
      <c r="C585" t="s">
        <v>827</v>
      </c>
      <c r="D585" t="s">
        <v>282</v>
      </c>
      <c r="E585" t="s">
        <v>2043</v>
      </c>
      <c r="F585" t="s">
        <v>1126</v>
      </c>
      <c r="G585" s="3">
        <v>43592</v>
      </c>
      <c r="H585" s="2">
        <v>148000</v>
      </c>
      <c r="I585" s="12" t="s">
        <v>838</v>
      </c>
      <c r="J585" s="5">
        <v>1</v>
      </c>
      <c r="K585" s="5">
        <f t="shared" si="37"/>
        <v>0</v>
      </c>
      <c r="L585" s="56" t="str">
        <f t="shared" si="36"/>
        <v>Greater Waco Realty, Inc.</v>
      </c>
      <c r="M585" s="5">
        <f t="shared" si="38"/>
        <v>0</v>
      </c>
      <c r="N585" s="5">
        <f t="shared" si="39"/>
        <v>0</v>
      </c>
    </row>
    <row r="586" spans="1:14" ht="13.5" customHeight="1" x14ac:dyDescent="0.2">
      <c r="A586" t="s">
        <v>1221</v>
      </c>
      <c r="B586" t="s">
        <v>1180</v>
      </c>
      <c r="C586" t="s">
        <v>892</v>
      </c>
      <c r="D586" t="s">
        <v>1180</v>
      </c>
      <c r="E586" t="s">
        <v>2661</v>
      </c>
      <c r="F586" t="s">
        <v>1126</v>
      </c>
      <c r="G586" s="3">
        <v>43545</v>
      </c>
      <c r="H586" s="2">
        <v>123000</v>
      </c>
      <c r="I586" s="12">
        <v>20190401</v>
      </c>
      <c r="J586" s="5">
        <v>1</v>
      </c>
      <c r="K586" s="5">
        <f t="shared" si="37"/>
        <v>1</v>
      </c>
      <c r="L586" s="56" t="str">
        <f t="shared" si="36"/>
        <v>Greater Waco Realty, Inc.</v>
      </c>
      <c r="M586" s="5">
        <f t="shared" si="38"/>
        <v>1</v>
      </c>
      <c r="N586" s="5">
        <f t="shared" si="39"/>
        <v>1</v>
      </c>
    </row>
    <row r="587" spans="1:14" ht="13.5" customHeight="1" x14ac:dyDescent="0.2">
      <c r="A587" t="s">
        <v>2058</v>
      </c>
      <c r="B587" t="s">
        <v>1180</v>
      </c>
      <c r="C587" t="s">
        <v>1534</v>
      </c>
      <c r="D587" t="s">
        <v>1180</v>
      </c>
      <c r="E587" t="s">
        <v>2246</v>
      </c>
      <c r="F587" t="s">
        <v>11</v>
      </c>
      <c r="G587" s="3">
        <v>43496</v>
      </c>
      <c r="H587" s="2">
        <v>152590</v>
      </c>
      <c r="I587" s="12" t="s">
        <v>838</v>
      </c>
      <c r="J587" s="5">
        <v>1</v>
      </c>
      <c r="K587" s="5">
        <f t="shared" si="37"/>
        <v>0</v>
      </c>
      <c r="L587" s="56" t="str">
        <f t="shared" si="36"/>
        <v>Greater Waco Realty, Inc.</v>
      </c>
      <c r="M587" s="5">
        <f t="shared" si="38"/>
        <v>1</v>
      </c>
      <c r="N587" s="5">
        <f t="shared" si="39"/>
        <v>0</v>
      </c>
    </row>
    <row r="588" spans="1:14" ht="13.5" customHeight="1" x14ac:dyDescent="0.2">
      <c r="A588" t="s">
        <v>1694</v>
      </c>
      <c r="B588" t="s">
        <v>1180</v>
      </c>
      <c r="C588" t="s">
        <v>1694</v>
      </c>
      <c r="D588" t="s">
        <v>1180</v>
      </c>
      <c r="E588" t="s">
        <v>2761</v>
      </c>
      <c r="F588" t="s">
        <v>6</v>
      </c>
      <c r="G588" s="3">
        <v>43556</v>
      </c>
      <c r="H588" s="2">
        <v>58000</v>
      </c>
      <c r="I588" s="12">
        <v>20190506</v>
      </c>
      <c r="J588" s="5">
        <v>1</v>
      </c>
      <c r="K588" s="5">
        <f t="shared" si="37"/>
        <v>1</v>
      </c>
      <c r="L588" s="56" t="str">
        <f t="shared" si="36"/>
        <v>Greater Waco Realty, Inc.</v>
      </c>
      <c r="M588" s="5">
        <f t="shared" si="38"/>
        <v>1</v>
      </c>
      <c r="N588" s="5">
        <f t="shared" si="39"/>
        <v>1</v>
      </c>
    </row>
    <row r="589" spans="1:14" ht="13.5" customHeight="1" x14ac:dyDescent="0.2">
      <c r="A589" t="s">
        <v>2014</v>
      </c>
      <c r="B589" t="s">
        <v>1180</v>
      </c>
      <c r="C589" t="s">
        <v>1694</v>
      </c>
      <c r="D589" t="s">
        <v>1180</v>
      </c>
      <c r="E589" t="s">
        <v>3109</v>
      </c>
      <c r="F589" t="s">
        <v>216</v>
      </c>
      <c r="G589" s="3">
        <v>43595</v>
      </c>
      <c r="H589" s="2">
        <v>234900</v>
      </c>
      <c r="I589" s="12" t="s">
        <v>838</v>
      </c>
      <c r="J589" s="5">
        <v>1</v>
      </c>
      <c r="K589" s="5">
        <f t="shared" si="37"/>
        <v>0</v>
      </c>
      <c r="L589" s="56" t="str">
        <f t="shared" si="36"/>
        <v>Greater Waco Realty, Inc.</v>
      </c>
      <c r="M589" s="5">
        <f t="shared" si="38"/>
        <v>1</v>
      </c>
      <c r="N589" s="5">
        <f t="shared" si="39"/>
        <v>0</v>
      </c>
    </row>
    <row r="590" spans="1:14" ht="13.5" customHeight="1" x14ac:dyDescent="0.2">
      <c r="A590" t="s">
        <v>1694</v>
      </c>
      <c r="B590" t="s">
        <v>1180</v>
      </c>
      <c r="C590" t="s">
        <v>357</v>
      </c>
      <c r="D590" t="s">
        <v>1099</v>
      </c>
      <c r="E590" t="s">
        <v>3113</v>
      </c>
      <c r="F590" t="s">
        <v>6</v>
      </c>
      <c r="G590" s="3">
        <v>43595</v>
      </c>
      <c r="H590" s="2">
        <v>236500</v>
      </c>
      <c r="I590" s="12">
        <v>20190766</v>
      </c>
      <c r="J590" s="5">
        <v>1</v>
      </c>
      <c r="K590" s="5">
        <f t="shared" si="37"/>
        <v>1</v>
      </c>
      <c r="L590" s="56" t="str">
        <f t="shared" si="36"/>
        <v>Greater Waco Realty, Inc.</v>
      </c>
      <c r="M590" s="5">
        <f t="shared" si="38"/>
        <v>0</v>
      </c>
      <c r="N590" s="5">
        <f t="shared" si="39"/>
        <v>0</v>
      </c>
    </row>
    <row r="591" spans="1:14" ht="13.5" customHeight="1" x14ac:dyDescent="0.2">
      <c r="A591" t="s">
        <v>1694</v>
      </c>
      <c r="B591" t="s">
        <v>1180</v>
      </c>
      <c r="C591" t="s">
        <v>1222</v>
      </c>
      <c r="D591" t="s">
        <v>1099</v>
      </c>
      <c r="E591" t="s">
        <v>2311</v>
      </c>
      <c r="F591" t="s">
        <v>6</v>
      </c>
      <c r="G591" s="3">
        <v>43503</v>
      </c>
      <c r="H591" s="2">
        <v>119000</v>
      </c>
      <c r="I591" s="12">
        <v>20190201</v>
      </c>
      <c r="J591" s="5">
        <v>1</v>
      </c>
      <c r="K591" s="5">
        <f t="shared" si="37"/>
        <v>1</v>
      </c>
      <c r="L591" s="56" t="str">
        <f t="shared" si="36"/>
        <v>Greater Waco Realty, Inc.</v>
      </c>
      <c r="M591" s="5">
        <f t="shared" si="38"/>
        <v>0</v>
      </c>
      <c r="N591" s="5">
        <f t="shared" si="39"/>
        <v>0</v>
      </c>
    </row>
    <row r="592" spans="1:14" ht="13.5" customHeight="1" x14ac:dyDescent="0.2">
      <c r="A592" t="s">
        <v>2014</v>
      </c>
      <c r="B592" t="s">
        <v>1180</v>
      </c>
      <c r="C592" t="s">
        <v>154</v>
      </c>
      <c r="D592" t="s">
        <v>1099</v>
      </c>
      <c r="E592" t="s">
        <v>3055</v>
      </c>
      <c r="F592" t="s">
        <v>6</v>
      </c>
      <c r="G592" s="3">
        <v>43588</v>
      </c>
      <c r="H592" s="2">
        <v>76000</v>
      </c>
      <c r="I592" s="12" t="s">
        <v>838</v>
      </c>
      <c r="J592" s="5">
        <v>1</v>
      </c>
      <c r="K592" s="5">
        <f t="shared" si="37"/>
        <v>0</v>
      </c>
      <c r="L592" s="56" t="str">
        <f t="shared" si="36"/>
        <v>Greater Waco Realty, Inc.</v>
      </c>
      <c r="M592" s="5">
        <f t="shared" si="38"/>
        <v>0</v>
      </c>
      <c r="N592" s="5">
        <f t="shared" si="39"/>
        <v>0</v>
      </c>
    </row>
    <row r="593" spans="1:14" ht="13.5" customHeight="1" x14ac:dyDescent="0.2">
      <c r="A593" t="s">
        <v>892</v>
      </c>
      <c r="B593" t="s">
        <v>1180</v>
      </c>
      <c r="C593" t="s">
        <v>792</v>
      </c>
      <c r="D593" t="s">
        <v>1099</v>
      </c>
      <c r="E593" t="s">
        <v>2715</v>
      </c>
      <c r="F593" t="s">
        <v>1126</v>
      </c>
      <c r="G593" s="3">
        <v>43551</v>
      </c>
      <c r="H593" s="2">
        <v>316500</v>
      </c>
      <c r="I593" s="12" t="s">
        <v>838</v>
      </c>
      <c r="J593" s="5">
        <v>1</v>
      </c>
      <c r="K593" s="5">
        <f t="shared" si="37"/>
        <v>0</v>
      </c>
      <c r="L593" s="56" t="str">
        <f t="shared" si="36"/>
        <v>Greater Waco Realty, Inc.</v>
      </c>
      <c r="M593" s="5">
        <f t="shared" si="38"/>
        <v>0</v>
      </c>
      <c r="N593" s="5">
        <f t="shared" si="39"/>
        <v>0</v>
      </c>
    </row>
    <row r="594" spans="1:14" ht="13.5" customHeight="1" x14ac:dyDescent="0.2">
      <c r="A594" t="s">
        <v>892</v>
      </c>
      <c r="B594" t="s">
        <v>1180</v>
      </c>
      <c r="C594" t="s">
        <v>317</v>
      </c>
      <c r="D594" t="s">
        <v>1840</v>
      </c>
      <c r="E594" t="s">
        <v>2418</v>
      </c>
      <c r="F594" t="s">
        <v>6</v>
      </c>
      <c r="G594" s="3">
        <v>43609</v>
      </c>
      <c r="H594" s="2">
        <v>315000</v>
      </c>
      <c r="I594" s="12">
        <v>20191141</v>
      </c>
      <c r="J594" s="5">
        <v>1</v>
      </c>
      <c r="K594" s="5">
        <f t="shared" si="37"/>
        <v>1</v>
      </c>
      <c r="L594" s="56" t="str">
        <f t="shared" si="36"/>
        <v>Greater Waco Realty, Inc.</v>
      </c>
      <c r="M594" s="5">
        <f t="shared" si="38"/>
        <v>0</v>
      </c>
      <c r="N594" s="5">
        <f t="shared" si="39"/>
        <v>0</v>
      </c>
    </row>
    <row r="595" spans="1:14" ht="13.5" customHeight="1" x14ac:dyDescent="0.2">
      <c r="A595" t="s">
        <v>2041</v>
      </c>
      <c r="B595" t="s">
        <v>1180</v>
      </c>
      <c r="C595" t="s">
        <v>1648</v>
      </c>
      <c r="D595" t="s">
        <v>5</v>
      </c>
      <c r="E595" t="s">
        <v>2589</v>
      </c>
      <c r="F595" t="s">
        <v>1126</v>
      </c>
      <c r="G595" s="3">
        <v>43537</v>
      </c>
      <c r="H595" s="2">
        <v>310000</v>
      </c>
      <c r="I595" s="12">
        <v>20190367</v>
      </c>
      <c r="J595" s="5">
        <v>1</v>
      </c>
      <c r="K595" s="5">
        <f t="shared" si="37"/>
        <v>1</v>
      </c>
      <c r="L595" s="56" t="str">
        <f t="shared" si="36"/>
        <v>Greater Waco Realty, Inc.</v>
      </c>
      <c r="M595" s="5">
        <f t="shared" si="38"/>
        <v>0</v>
      </c>
      <c r="N595" s="5">
        <f t="shared" si="39"/>
        <v>0</v>
      </c>
    </row>
    <row r="596" spans="1:14" ht="13.5" customHeight="1" x14ac:dyDescent="0.2">
      <c r="A596" t="s">
        <v>892</v>
      </c>
      <c r="B596" t="s">
        <v>1180</v>
      </c>
      <c r="C596" t="s">
        <v>908</v>
      </c>
      <c r="D596" t="s">
        <v>5</v>
      </c>
      <c r="E596" t="s">
        <v>2279</v>
      </c>
      <c r="F596" t="s">
        <v>1249</v>
      </c>
      <c r="G596" s="3">
        <v>43497</v>
      </c>
      <c r="H596" s="2">
        <v>184900</v>
      </c>
      <c r="I596" s="12">
        <v>20190028</v>
      </c>
      <c r="J596" s="5">
        <v>1</v>
      </c>
      <c r="K596" s="5">
        <f t="shared" si="37"/>
        <v>1</v>
      </c>
      <c r="L596" s="56" t="str">
        <f t="shared" si="36"/>
        <v>Greater Waco Realty, Inc.</v>
      </c>
      <c r="M596" s="5">
        <f t="shared" si="38"/>
        <v>0</v>
      </c>
      <c r="N596" s="5">
        <f t="shared" si="39"/>
        <v>0</v>
      </c>
    </row>
    <row r="597" spans="1:14" ht="13.5" customHeight="1" x14ac:dyDescent="0.2">
      <c r="A597" t="s">
        <v>1232</v>
      </c>
      <c r="B597" t="s">
        <v>1180</v>
      </c>
      <c r="C597" t="s">
        <v>826</v>
      </c>
      <c r="D597" t="s">
        <v>1258</v>
      </c>
      <c r="E597" t="s">
        <v>3123</v>
      </c>
      <c r="F597" t="s">
        <v>6</v>
      </c>
      <c r="G597" s="3">
        <v>43595</v>
      </c>
      <c r="H597" s="2">
        <v>124250</v>
      </c>
      <c r="I597" s="12">
        <v>20190866</v>
      </c>
      <c r="J597" s="5">
        <v>1</v>
      </c>
      <c r="K597" s="5">
        <f t="shared" si="37"/>
        <v>1</v>
      </c>
      <c r="L597" s="56" t="str">
        <f t="shared" si="36"/>
        <v>Greater Waco Realty, Inc.</v>
      </c>
      <c r="M597" s="5">
        <f t="shared" si="38"/>
        <v>0</v>
      </c>
      <c r="N597" s="5">
        <f t="shared" si="39"/>
        <v>0</v>
      </c>
    </row>
    <row r="598" spans="1:14" ht="13.5" customHeight="1" x14ac:dyDescent="0.2">
      <c r="A598" t="s">
        <v>753</v>
      </c>
      <c r="B598" t="s">
        <v>1180</v>
      </c>
      <c r="C598" t="s">
        <v>2028</v>
      </c>
      <c r="D598" t="s">
        <v>1258</v>
      </c>
      <c r="E598" t="s">
        <v>1567</v>
      </c>
      <c r="F598" t="s">
        <v>6</v>
      </c>
      <c r="G598" s="3">
        <v>43518</v>
      </c>
      <c r="H598" s="2">
        <v>130000</v>
      </c>
      <c r="I598" s="12">
        <v>20190165</v>
      </c>
      <c r="J598" s="5">
        <v>1</v>
      </c>
      <c r="K598" s="5">
        <f t="shared" si="37"/>
        <v>1</v>
      </c>
      <c r="L598" s="56" t="str">
        <f t="shared" si="36"/>
        <v>Greater Waco Realty, Inc.</v>
      </c>
      <c r="M598" s="5">
        <f t="shared" si="38"/>
        <v>0</v>
      </c>
      <c r="N598" s="5">
        <f t="shared" si="39"/>
        <v>0</v>
      </c>
    </row>
    <row r="599" spans="1:14" ht="13.5" customHeight="1" x14ac:dyDescent="0.2">
      <c r="A599" t="s">
        <v>1232</v>
      </c>
      <c r="B599" t="s">
        <v>1180</v>
      </c>
      <c r="C599" t="s">
        <v>1855</v>
      </c>
      <c r="D599" t="s">
        <v>1854</v>
      </c>
      <c r="E599" t="s">
        <v>2409</v>
      </c>
      <c r="F599" t="s">
        <v>1249</v>
      </c>
      <c r="G599" s="3">
        <v>43517</v>
      </c>
      <c r="H599" s="2">
        <v>228000</v>
      </c>
      <c r="I599" s="12" t="s">
        <v>838</v>
      </c>
      <c r="J599" s="5">
        <v>1</v>
      </c>
      <c r="K599" s="5">
        <f t="shared" si="37"/>
        <v>0</v>
      </c>
      <c r="L599" s="56" t="str">
        <f t="shared" si="36"/>
        <v>Greater Waco Realty, Inc.</v>
      </c>
      <c r="M599" s="5">
        <f t="shared" si="38"/>
        <v>0</v>
      </c>
      <c r="N599" s="5">
        <f t="shared" si="39"/>
        <v>0</v>
      </c>
    </row>
    <row r="600" spans="1:14" ht="13.5" customHeight="1" x14ac:dyDescent="0.2">
      <c r="A600" t="s">
        <v>851</v>
      </c>
      <c r="B600" t="s">
        <v>993</v>
      </c>
      <c r="C600" t="s">
        <v>851</v>
      </c>
      <c r="D600" t="s">
        <v>993</v>
      </c>
      <c r="E600" t="s">
        <v>2911</v>
      </c>
      <c r="F600" t="s">
        <v>6</v>
      </c>
      <c r="G600" s="3">
        <v>43573</v>
      </c>
      <c r="H600" s="2">
        <v>191300</v>
      </c>
      <c r="I600" s="12" t="s">
        <v>838</v>
      </c>
      <c r="J600" s="5">
        <v>1</v>
      </c>
      <c r="K600" s="5">
        <f t="shared" si="37"/>
        <v>0</v>
      </c>
      <c r="L600" s="56" t="str">
        <f t="shared" si="36"/>
        <v>Hallmark Realty</v>
      </c>
      <c r="M600" s="5">
        <f t="shared" si="38"/>
        <v>1</v>
      </c>
      <c r="N600" s="5">
        <f t="shared" si="39"/>
        <v>0</v>
      </c>
    </row>
    <row r="601" spans="1:14" ht="13.5" customHeight="1" x14ac:dyDescent="0.2">
      <c r="A601" t="s">
        <v>800</v>
      </c>
      <c r="B601" t="s">
        <v>1286</v>
      </c>
      <c r="C601" t="s">
        <v>312</v>
      </c>
      <c r="D601" t="s">
        <v>1842</v>
      </c>
      <c r="E601" t="s">
        <v>2479</v>
      </c>
      <c r="F601" t="s">
        <v>6</v>
      </c>
      <c r="G601" s="3">
        <v>43524</v>
      </c>
      <c r="H601" s="2">
        <v>150000</v>
      </c>
      <c r="I601" s="12" t="s">
        <v>838</v>
      </c>
      <c r="J601" s="5">
        <v>1</v>
      </c>
      <c r="K601" s="5">
        <f t="shared" si="37"/>
        <v>0</v>
      </c>
      <c r="L601" s="56" t="str">
        <f t="shared" si="36"/>
        <v>Harrell Residential</v>
      </c>
      <c r="M601" s="5">
        <f t="shared" si="38"/>
        <v>0</v>
      </c>
      <c r="N601" s="5">
        <f t="shared" si="39"/>
        <v>0</v>
      </c>
    </row>
    <row r="602" spans="1:14" ht="13.5" customHeight="1" x14ac:dyDescent="0.2">
      <c r="A602" t="s">
        <v>2099</v>
      </c>
      <c r="B602" t="s">
        <v>1286</v>
      </c>
      <c r="C602" t="s">
        <v>363</v>
      </c>
      <c r="D602" t="s">
        <v>282</v>
      </c>
      <c r="E602" t="s">
        <v>2100</v>
      </c>
      <c r="F602" t="s">
        <v>1249</v>
      </c>
      <c r="G602" s="3">
        <v>43467</v>
      </c>
      <c r="H602" s="2">
        <v>179500</v>
      </c>
      <c r="I602" s="12" t="s">
        <v>838</v>
      </c>
      <c r="J602" s="5">
        <v>1</v>
      </c>
      <c r="K602" s="5">
        <f t="shared" si="37"/>
        <v>0</v>
      </c>
      <c r="L602" s="56" t="str">
        <f t="shared" si="36"/>
        <v>Harrell Residential</v>
      </c>
      <c r="M602" s="5">
        <f t="shared" si="38"/>
        <v>0</v>
      </c>
      <c r="N602" s="5">
        <f t="shared" si="39"/>
        <v>0</v>
      </c>
    </row>
    <row r="603" spans="1:14" ht="13.5" customHeight="1" x14ac:dyDescent="0.2">
      <c r="A603" t="s">
        <v>2010</v>
      </c>
      <c r="B603" t="s">
        <v>1286</v>
      </c>
      <c r="C603" t="s">
        <v>2010</v>
      </c>
      <c r="D603" t="s">
        <v>1286</v>
      </c>
      <c r="E603" t="s">
        <v>2638</v>
      </c>
      <c r="F603" t="s">
        <v>111</v>
      </c>
      <c r="G603" s="3">
        <v>43543</v>
      </c>
      <c r="H603" s="2">
        <v>66000</v>
      </c>
      <c r="I603" s="12" t="s">
        <v>838</v>
      </c>
      <c r="J603" s="5">
        <v>1</v>
      </c>
      <c r="K603" s="5">
        <f t="shared" si="37"/>
        <v>0</v>
      </c>
      <c r="L603" s="56" t="str">
        <f t="shared" si="36"/>
        <v>Harrell Residential</v>
      </c>
      <c r="M603" s="5">
        <f t="shared" si="38"/>
        <v>1</v>
      </c>
      <c r="N603" s="5">
        <f t="shared" si="39"/>
        <v>0</v>
      </c>
    </row>
    <row r="604" spans="1:14" ht="13.5" customHeight="1" x14ac:dyDescent="0.2">
      <c r="A604" t="s">
        <v>800</v>
      </c>
      <c r="B604" t="s">
        <v>1286</v>
      </c>
      <c r="C604" t="s">
        <v>2606</v>
      </c>
      <c r="D604" t="s">
        <v>1286</v>
      </c>
      <c r="E604" t="s">
        <v>2607</v>
      </c>
      <c r="F604" t="s">
        <v>426</v>
      </c>
      <c r="G604" s="3">
        <v>43538</v>
      </c>
      <c r="H604" s="2">
        <v>90000</v>
      </c>
      <c r="I604" s="12" t="s">
        <v>838</v>
      </c>
      <c r="J604" s="5">
        <v>1</v>
      </c>
      <c r="K604" s="5">
        <f t="shared" si="37"/>
        <v>0</v>
      </c>
      <c r="L604" s="56" t="str">
        <f t="shared" si="36"/>
        <v>Harrell Residential</v>
      </c>
      <c r="M604" s="5">
        <f t="shared" si="38"/>
        <v>1</v>
      </c>
      <c r="N604" s="5">
        <f t="shared" si="39"/>
        <v>0</v>
      </c>
    </row>
    <row r="605" spans="1:14" ht="13.5" customHeight="1" x14ac:dyDescent="0.2">
      <c r="A605" t="s">
        <v>800</v>
      </c>
      <c r="B605" t="s">
        <v>1286</v>
      </c>
      <c r="C605" t="s">
        <v>800</v>
      </c>
      <c r="D605" t="s">
        <v>1286</v>
      </c>
      <c r="E605" t="s">
        <v>1179</v>
      </c>
      <c r="F605" t="s">
        <v>6</v>
      </c>
      <c r="G605" s="3">
        <v>43539</v>
      </c>
      <c r="H605" s="2">
        <v>205000</v>
      </c>
      <c r="I605" s="12" t="s">
        <v>838</v>
      </c>
      <c r="J605" s="5">
        <v>1</v>
      </c>
      <c r="K605" s="5">
        <f t="shared" si="37"/>
        <v>0</v>
      </c>
      <c r="L605" s="56" t="str">
        <f t="shared" si="36"/>
        <v>Harrell Residential</v>
      </c>
      <c r="M605" s="5">
        <f t="shared" si="38"/>
        <v>1</v>
      </c>
      <c r="N605" s="5">
        <f t="shared" si="39"/>
        <v>0</v>
      </c>
    </row>
    <row r="606" spans="1:14" ht="13.5" customHeight="1" x14ac:dyDescent="0.2">
      <c r="A606" t="s">
        <v>1874</v>
      </c>
      <c r="B606" t="s">
        <v>1875</v>
      </c>
      <c r="C606" t="s">
        <v>1982</v>
      </c>
      <c r="D606" t="s">
        <v>1983</v>
      </c>
      <c r="E606" t="s">
        <v>2465</v>
      </c>
      <c r="F606" t="s">
        <v>6</v>
      </c>
      <c r="G606" s="3">
        <v>43524</v>
      </c>
      <c r="H606" s="2">
        <v>341900</v>
      </c>
      <c r="I606" s="12">
        <v>20190105</v>
      </c>
      <c r="J606" s="5">
        <v>1</v>
      </c>
      <c r="K606" s="5">
        <f t="shared" si="37"/>
        <v>1</v>
      </c>
      <c r="L606" s="56" t="str">
        <f t="shared" si="36"/>
        <v>Helms and Miller, Realtors</v>
      </c>
      <c r="M606" s="5">
        <f t="shared" si="38"/>
        <v>0</v>
      </c>
      <c r="N606" s="5">
        <f t="shared" si="39"/>
        <v>0</v>
      </c>
    </row>
    <row r="607" spans="1:14" ht="13.5" customHeight="1" x14ac:dyDescent="0.2">
      <c r="A607" t="s">
        <v>182</v>
      </c>
      <c r="B607" t="s">
        <v>718</v>
      </c>
      <c r="C607" t="s">
        <v>363</v>
      </c>
      <c r="D607" t="s">
        <v>282</v>
      </c>
      <c r="E607" t="s">
        <v>1893</v>
      </c>
      <c r="F607" t="s">
        <v>216</v>
      </c>
      <c r="G607" s="3">
        <v>43563</v>
      </c>
      <c r="H607" s="2">
        <v>208000</v>
      </c>
      <c r="I607" s="12" t="s">
        <v>838</v>
      </c>
      <c r="J607" s="5">
        <v>1</v>
      </c>
      <c r="K607" s="5">
        <f t="shared" si="37"/>
        <v>0</v>
      </c>
      <c r="L607" s="56" t="str">
        <f t="shared" si="36"/>
        <v>Heritage Real Estate</v>
      </c>
      <c r="M607" s="5">
        <f t="shared" si="38"/>
        <v>0</v>
      </c>
      <c r="N607" s="5">
        <f t="shared" si="39"/>
        <v>0</v>
      </c>
    </row>
    <row r="608" spans="1:14" ht="13.5" customHeight="1" x14ac:dyDescent="0.2">
      <c r="A608" t="s">
        <v>182</v>
      </c>
      <c r="B608" t="s">
        <v>718</v>
      </c>
      <c r="C608" t="s">
        <v>182</v>
      </c>
      <c r="D608" t="s">
        <v>718</v>
      </c>
      <c r="E608" t="s">
        <v>3083</v>
      </c>
      <c r="F608" t="s">
        <v>552</v>
      </c>
      <c r="G608" s="3">
        <v>43591</v>
      </c>
      <c r="H608" s="2">
        <v>56500</v>
      </c>
      <c r="I608" s="12" t="s">
        <v>838</v>
      </c>
      <c r="J608" s="5">
        <v>1</v>
      </c>
      <c r="K608" s="5">
        <f t="shared" si="37"/>
        <v>0</v>
      </c>
      <c r="L608" s="56" t="str">
        <f t="shared" si="36"/>
        <v>Heritage Real Estate</v>
      </c>
      <c r="M608" s="5">
        <f t="shared" si="38"/>
        <v>1</v>
      </c>
      <c r="N608" s="5">
        <f t="shared" si="39"/>
        <v>0</v>
      </c>
    </row>
    <row r="609" spans="1:14" ht="13.5" customHeight="1" x14ac:dyDescent="0.2">
      <c r="A609" t="s">
        <v>1730</v>
      </c>
      <c r="B609" t="s">
        <v>718</v>
      </c>
      <c r="C609" t="s">
        <v>1730</v>
      </c>
      <c r="D609" t="s">
        <v>718</v>
      </c>
      <c r="E609" t="s">
        <v>3082</v>
      </c>
      <c r="F609" t="s">
        <v>1092</v>
      </c>
      <c r="G609" s="3">
        <v>43591</v>
      </c>
      <c r="H609" s="2">
        <v>172500</v>
      </c>
      <c r="I609" s="12" t="s">
        <v>838</v>
      </c>
      <c r="J609" s="5">
        <v>1</v>
      </c>
      <c r="K609" s="5">
        <f t="shared" si="37"/>
        <v>0</v>
      </c>
      <c r="L609" s="56" t="str">
        <f t="shared" si="36"/>
        <v>Heritage Real Estate</v>
      </c>
      <c r="M609" s="5">
        <f t="shared" si="38"/>
        <v>1</v>
      </c>
      <c r="N609" s="5">
        <f t="shared" si="39"/>
        <v>0</v>
      </c>
    </row>
    <row r="610" spans="1:14" ht="13.5" customHeight="1" x14ac:dyDescent="0.2">
      <c r="A610" t="s">
        <v>1730</v>
      </c>
      <c r="B610" t="s">
        <v>718</v>
      </c>
      <c r="C610" t="s">
        <v>1551</v>
      </c>
      <c r="D610" t="s">
        <v>718</v>
      </c>
      <c r="E610" t="s">
        <v>2755</v>
      </c>
      <c r="F610" t="s">
        <v>1092</v>
      </c>
      <c r="G610" s="3">
        <v>43556</v>
      </c>
      <c r="H610" s="2">
        <v>67000</v>
      </c>
      <c r="I610" s="12" t="s">
        <v>838</v>
      </c>
      <c r="J610" s="5">
        <v>1</v>
      </c>
      <c r="K610" s="5">
        <f t="shared" si="37"/>
        <v>0</v>
      </c>
      <c r="L610" s="56" t="str">
        <f t="shared" si="36"/>
        <v>Heritage Real Estate</v>
      </c>
      <c r="M610" s="5">
        <f t="shared" si="38"/>
        <v>1</v>
      </c>
      <c r="N610" s="5">
        <f t="shared" si="39"/>
        <v>0</v>
      </c>
    </row>
    <row r="611" spans="1:14" ht="13.5" customHeight="1" x14ac:dyDescent="0.2">
      <c r="A611" t="s">
        <v>527</v>
      </c>
      <c r="B611" t="s">
        <v>718</v>
      </c>
      <c r="C611" t="s">
        <v>527</v>
      </c>
      <c r="D611" t="s">
        <v>718</v>
      </c>
      <c r="E611" t="s">
        <v>2781</v>
      </c>
      <c r="F611" t="s">
        <v>215</v>
      </c>
      <c r="G611" s="3">
        <v>43558</v>
      </c>
      <c r="H611" s="2">
        <v>195000</v>
      </c>
      <c r="I611" s="12" t="s">
        <v>838</v>
      </c>
      <c r="J611" s="5">
        <v>1</v>
      </c>
      <c r="K611" s="5">
        <f t="shared" si="37"/>
        <v>0</v>
      </c>
      <c r="L611" s="56" t="str">
        <f t="shared" si="36"/>
        <v>Heritage Real Estate</v>
      </c>
      <c r="M611" s="5">
        <f t="shared" si="38"/>
        <v>1</v>
      </c>
      <c r="N611" s="5">
        <f t="shared" si="39"/>
        <v>0</v>
      </c>
    </row>
    <row r="612" spans="1:14" ht="13.5" customHeight="1" x14ac:dyDescent="0.2">
      <c r="A612" t="s">
        <v>1730</v>
      </c>
      <c r="B612" t="s">
        <v>718</v>
      </c>
      <c r="C612" t="s">
        <v>1390</v>
      </c>
      <c r="D612" t="s">
        <v>1099</v>
      </c>
      <c r="E612" t="s">
        <v>2674</v>
      </c>
      <c r="F612" t="s">
        <v>1092</v>
      </c>
      <c r="G612" s="3">
        <v>43546</v>
      </c>
      <c r="H612" s="2">
        <v>105000</v>
      </c>
      <c r="I612" s="12" t="s">
        <v>838</v>
      </c>
      <c r="J612" s="5">
        <v>1</v>
      </c>
      <c r="K612" s="5">
        <f t="shared" si="37"/>
        <v>0</v>
      </c>
      <c r="L612" s="56" t="str">
        <f t="shared" si="36"/>
        <v>Heritage Real Estate</v>
      </c>
      <c r="M612" s="5">
        <f t="shared" si="38"/>
        <v>0</v>
      </c>
      <c r="N612" s="5">
        <f t="shared" si="39"/>
        <v>0</v>
      </c>
    </row>
    <row r="613" spans="1:14" ht="13.5" customHeight="1" x14ac:dyDescent="0.2">
      <c r="A613" t="s">
        <v>182</v>
      </c>
      <c r="B613" t="s">
        <v>718</v>
      </c>
      <c r="C613" t="s">
        <v>2046</v>
      </c>
      <c r="D613" t="s">
        <v>5</v>
      </c>
      <c r="E613" t="s">
        <v>2851</v>
      </c>
      <c r="F613" t="s">
        <v>6</v>
      </c>
      <c r="G613" s="3">
        <v>43567</v>
      </c>
      <c r="H613" s="2">
        <v>197000</v>
      </c>
      <c r="I613" s="12" t="s">
        <v>838</v>
      </c>
      <c r="J613" s="5">
        <v>1</v>
      </c>
      <c r="K613" s="5">
        <f t="shared" si="37"/>
        <v>0</v>
      </c>
      <c r="L613" s="56" t="str">
        <f t="shared" si="36"/>
        <v>Heritage Real Estate</v>
      </c>
      <c r="M613" s="5">
        <f t="shared" si="38"/>
        <v>0</v>
      </c>
      <c r="N613" s="5">
        <f t="shared" si="39"/>
        <v>0</v>
      </c>
    </row>
    <row r="614" spans="1:14" ht="13.5" customHeight="1" x14ac:dyDescent="0.2">
      <c r="A614" t="s">
        <v>527</v>
      </c>
      <c r="B614" t="s">
        <v>718</v>
      </c>
      <c r="C614" t="s">
        <v>2030</v>
      </c>
      <c r="D614" t="s">
        <v>1949</v>
      </c>
      <c r="E614" t="s">
        <v>3001</v>
      </c>
      <c r="F614" t="s">
        <v>1092</v>
      </c>
      <c r="G614" s="3">
        <v>43584</v>
      </c>
      <c r="H614" s="2">
        <v>29000</v>
      </c>
      <c r="I614" s="12" t="s">
        <v>838</v>
      </c>
      <c r="J614" s="5">
        <v>1</v>
      </c>
      <c r="K614" s="5">
        <f t="shared" si="37"/>
        <v>0</v>
      </c>
      <c r="L614" s="56" t="str">
        <f t="shared" si="36"/>
        <v>Heritage Real Estate</v>
      </c>
      <c r="M614" s="5">
        <f t="shared" si="38"/>
        <v>0</v>
      </c>
      <c r="N614" s="5">
        <f t="shared" si="39"/>
        <v>0</v>
      </c>
    </row>
    <row r="615" spans="1:14" ht="13.5" customHeight="1" x14ac:dyDescent="0.2">
      <c r="A615" t="s">
        <v>182</v>
      </c>
      <c r="B615" t="s">
        <v>718</v>
      </c>
      <c r="C615" t="s">
        <v>1999</v>
      </c>
      <c r="D615" t="s">
        <v>2073</v>
      </c>
      <c r="E615" t="s">
        <v>2612</v>
      </c>
      <c r="F615" t="s">
        <v>215</v>
      </c>
      <c r="G615" s="3">
        <v>43539</v>
      </c>
      <c r="H615" s="2">
        <v>55775</v>
      </c>
      <c r="I615" s="12" t="s">
        <v>838</v>
      </c>
      <c r="J615" s="5">
        <v>1</v>
      </c>
      <c r="K615" s="5">
        <f t="shared" si="37"/>
        <v>0</v>
      </c>
      <c r="L615" s="56" t="str">
        <f t="shared" si="36"/>
        <v>Heritage Real Estate</v>
      </c>
      <c r="M615" s="5">
        <f t="shared" si="38"/>
        <v>0</v>
      </c>
      <c r="N615" s="5">
        <f t="shared" si="39"/>
        <v>0</v>
      </c>
    </row>
    <row r="616" spans="1:14" ht="13.5" customHeight="1" x14ac:dyDescent="0.2">
      <c r="A616" t="s">
        <v>182</v>
      </c>
      <c r="B616" t="s">
        <v>718</v>
      </c>
      <c r="C616" t="s">
        <v>1999</v>
      </c>
      <c r="D616" t="s">
        <v>2073</v>
      </c>
      <c r="E616" t="s">
        <v>2773</v>
      </c>
      <c r="F616" t="s">
        <v>215</v>
      </c>
      <c r="G616" s="3">
        <v>43557</v>
      </c>
      <c r="H616" s="2">
        <v>147000</v>
      </c>
      <c r="I616" s="12" t="s">
        <v>838</v>
      </c>
      <c r="J616" s="5">
        <v>1</v>
      </c>
      <c r="K616" s="5">
        <f t="shared" si="37"/>
        <v>0</v>
      </c>
      <c r="L616" s="56" t="str">
        <f t="shared" si="36"/>
        <v>Heritage Real Estate</v>
      </c>
      <c r="M616" s="5">
        <f t="shared" si="38"/>
        <v>0</v>
      </c>
      <c r="N616" s="5">
        <f t="shared" si="39"/>
        <v>0</v>
      </c>
    </row>
    <row r="617" spans="1:14" ht="13.5" customHeight="1" x14ac:dyDescent="0.2">
      <c r="A617" t="s">
        <v>786</v>
      </c>
      <c r="B617" t="s">
        <v>1887</v>
      </c>
      <c r="C617" t="s">
        <v>544</v>
      </c>
      <c r="D617" t="s">
        <v>1858</v>
      </c>
      <c r="E617" t="s">
        <v>2263</v>
      </c>
      <c r="F617" t="s">
        <v>216</v>
      </c>
      <c r="G617" s="3">
        <v>43496</v>
      </c>
      <c r="H617" s="2">
        <v>159900</v>
      </c>
      <c r="I617" s="12" t="s">
        <v>838</v>
      </c>
      <c r="J617" s="5">
        <v>1</v>
      </c>
      <c r="K617" s="5">
        <f t="shared" si="37"/>
        <v>0</v>
      </c>
      <c r="L617" s="56" t="str">
        <f t="shared" ref="L617:L679" si="40">IF(B617="",B616,B617)</f>
        <v>HIS Group LLC</v>
      </c>
      <c r="M617" s="5">
        <f t="shared" si="38"/>
        <v>0</v>
      </c>
      <c r="N617" s="5">
        <f t="shared" si="39"/>
        <v>0</v>
      </c>
    </row>
    <row r="618" spans="1:14" ht="13.5" customHeight="1" x14ac:dyDescent="0.2">
      <c r="A618" t="s">
        <v>930</v>
      </c>
      <c r="B618" t="s">
        <v>1887</v>
      </c>
      <c r="C618" t="s">
        <v>574</v>
      </c>
      <c r="D618" t="s">
        <v>1535</v>
      </c>
      <c r="E618" t="s">
        <v>3297</v>
      </c>
      <c r="F618" t="s">
        <v>216</v>
      </c>
      <c r="G618" s="3">
        <v>43613</v>
      </c>
      <c r="H618" s="2">
        <v>297000</v>
      </c>
      <c r="I618" s="12" t="s">
        <v>838</v>
      </c>
      <c r="J618" s="5">
        <v>1</v>
      </c>
      <c r="K618" s="5">
        <f t="shared" si="37"/>
        <v>0</v>
      </c>
      <c r="L618" s="56" t="str">
        <f t="shared" si="40"/>
        <v>HIS Group LLC</v>
      </c>
      <c r="M618" s="5">
        <f t="shared" si="38"/>
        <v>0</v>
      </c>
      <c r="N618" s="5">
        <f t="shared" si="39"/>
        <v>0</v>
      </c>
    </row>
    <row r="619" spans="1:14" ht="13.5" customHeight="1" x14ac:dyDescent="0.2">
      <c r="A619" t="s">
        <v>786</v>
      </c>
      <c r="B619" t="s">
        <v>1887</v>
      </c>
      <c r="C619" t="s">
        <v>1222</v>
      </c>
      <c r="D619" t="s">
        <v>1099</v>
      </c>
      <c r="E619" t="s">
        <v>2688</v>
      </c>
      <c r="F619" t="s">
        <v>123</v>
      </c>
      <c r="G619" s="3">
        <v>43549</v>
      </c>
      <c r="H619" s="2">
        <v>161400</v>
      </c>
      <c r="I619" s="12" t="s">
        <v>838</v>
      </c>
      <c r="J619" s="5">
        <v>1</v>
      </c>
      <c r="K619" s="5">
        <f t="shared" si="37"/>
        <v>0</v>
      </c>
      <c r="L619" s="56" t="str">
        <f t="shared" si="40"/>
        <v>HIS Group LLC</v>
      </c>
      <c r="M619" s="5">
        <f t="shared" si="38"/>
        <v>0</v>
      </c>
      <c r="N619" s="5">
        <f t="shared" si="39"/>
        <v>0</v>
      </c>
    </row>
    <row r="620" spans="1:14" ht="13.5" customHeight="1" x14ac:dyDescent="0.2">
      <c r="A620" t="s">
        <v>786</v>
      </c>
      <c r="B620" t="s">
        <v>1887</v>
      </c>
      <c r="C620" t="s">
        <v>1957</v>
      </c>
      <c r="D620" t="s">
        <v>1843</v>
      </c>
      <c r="E620" t="s">
        <v>2492</v>
      </c>
      <c r="F620" t="s">
        <v>700</v>
      </c>
      <c r="G620" s="3">
        <v>43525</v>
      </c>
      <c r="H620" s="2">
        <v>239000</v>
      </c>
      <c r="I620" s="12" t="s">
        <v>838</v>
      </c>
      <c r="J620" s="5">
        <v>1</v>
      </c>
      <c r="K620" s="5">
        <f t="shared" si="37"/>
        <v>0</v>
      </c>
      <c r="L620" s="56" t="str">
        <f t="shared" si="40"/>
        <v>HIS Group LLC</v>
      </c>
      <c r="M620" s="5">
        <f t="shared" si="38"/>
        <v>0</v>
      </c>
      <c r="N620" s="5">
        <f t="shared" si="39"/>
        <v>0</v>
      </c>
    </row>
    <row r="621" spans="1:14" ht="13.5" customHeight="1" x14ac:dyDescent="0.2">
      <c r="A621" t="s">
        <v>2407</v>
      </c>
      <c r="B621" t="s">
        <v>2086</v>
      </c>
      <c r="C621" t="s">
        <v>2407</v>
      </c>
      <c r="D621" t="s">
        <v>2086</v>
      </c>
      <c r="E621" t="s">
        <v>2408</v>
      </c>
      <c r="F621" t="s">
        <v>6</v>
      </c>
      <c r="G621" s="3">
        <v>43517</v>
      </c>
      <c r="H621" s="2">
        <v>143000</v>
      </c>
      <c r="I621" s="12" t="s">
        <v>838</v>
      </c>
      <c r="J621" s="5">
        <v>1</v>
      </c>
      <c r="K621" s="5">
        <f t="shared" si="37"/>
        <v>0</v>
      </c>
      <c r="L621" s="56" t="str">
        <f t="shared" si="40"/>
        <v>J R Grace Realty</v>
      </c>
      <c r="M621" s="5">
        <f t="shared" si="38"/>
        <v>1</v>
      </c>
      <c r="N621" s="5">
        <f t="shared" si="39"/>
        <v>0</v>
      </c>
    </row>
    <row r="622" spans="1:14" ht="13.5" customHeight="1" x14ac:dyDescent="0.2">
      <c r="A622" t="s">
        <v>2131</v>
      </c>
      <c r="B622" t="s">
        <v>839</v>
      </c>
      <c r="C622" t="s">
        <v>218</v>
      </c>
      <c r="D622" t="s">
        <v>1036</v>
      </c>
      <c r="E622" t="s">
        <v>2838</v>
      </c>
      <c r="F622" t="s">
        <v>6</v>
      </c>
      <c r="G622" s="3">
        <v>43565</v>
      </c>
      <c r="H622" s="2">
        <v>275000</v>
      </c>
      <c r="I622" s="12" t="s">
        <v>838</v>
      </c>
      <c r="J622" s="5">
        <v>1</v>
      </c>
      <c r="K622" s="5">
        <f t="shared" si="37"/>
        <v>0</v>
      </c>
      <c r="L622" s="56" t="str">
        <f t="shared" si="40"/>
        <v>Jana Nors Real Estate</v>
      </c>
      <c r="M622" s="5">
        <f t="shared" si="38"/>
        <v>0</v>
      </c>
      <c r="N622" s="5">
        <f t="shared" si="39"/>
        <v>0</v>
      </c>
    </row>
    <row r="623" spans="1:14" ht="13.5" customHeight="1" x14ac:dyDescent="0.2">
      <c r="A623" t="s">
        <v>2131</v>
      </c>
      <c r="B623" t="s">
        <v>839</v>
      </c>
      <c r="C623" t="s">
        <v>408</v>
      </c>
      <c r="D623" t="s">
        <v>197</v>
      </c>
      <c r="E623" t="s">
        <v>2132</v>
      </c>
      <c r="F623" t="s">
        <v>123</v>
      </c>
      <c r="G623" s="3">
        <v>43475</v>
      </c>
      <c r="H623" s="2">
        <v>98000</v>
      </c>
      <c r="I623" s="12" t="s">
        <v>838</v>
      </c>
      <c r="J623" s="5">
        <v>1</v>
      </c>
      <c r="K623" s="5">
        <f t="shared" si="37"/>
        <v>0</v>
      </c>
      <c r="L623" s="56" t="str">
        <f t="shared" si="40"/>
        <v>Jana Nors Real Estate</v>
      </c>
      <c r="M623" s="5">
        <f t="shared" si="38"/>
        <v>0</v>
      </c>
      <c r="N623" s="5">
        <f t="shared" si="39"/>
        <v>0</v>
      </c>
    </row>
    <row r="624" spans="1:14" ht="13.5" customHeight="1" x14ac:dyDescent="0.2">
      <c r="A624" t="s">
        <v>2131</v>
      </c>
      <c r="B624" t="s">
        <v>839</v>
      </c>
      <c r="C624" t="s">
        <v>566</v>
      </c>
      <c r="D624" t="s">
        <v>1842</v>
      </c>
      <c r="E624" t="s">
        <v>2458</v>
      </c>
      <c r="F624" t="s">
        <v>6</v>
      </c>
      <c r="G624" s="3">
        <v>43524</v>
      </c>
      <c r="H624" s="2">
        <v>369000</v>
      </c>
      <c r="I624" s="12">
        <v>20190220</v>
      </c>
      <c r="J624" s="5">
        <v>1</v>
      </c>
      <c r="K624" s="5">
        <f t="shared" si="37"/>
        <v>1</v>
      </c>
      <c r="L624" s="56" t="str">
        <f t="shared" si="40"/>
        <v>Jana Nors Real Estate</v>
      </c>
      <c r="M624" s="5">
        <f t="shared" si="38"/>
        <v>0</v>
      </c>
      <c r="N624" s="5">
        <f t="shared" si="39"/>
        <v>0</v>
      </c>
    </row>
    <row r="625" spans="1:14" ht="13.5" customHeight="1" x14ac:dyDescent="0.2">
      <c r="A625" t="s">
        <v>1945</v>
      </c>
      <c r="B625" t="s">
        <v>839</v>
      </c>
      <c r="C625" t="s">
        <v>1945</v>
      </c>
      <c r="D625" t="s">
        <v>839</v>
      </c>
      <c r="E625" t="s">
        <v>3012</v>
      </c>
      <c r="F625" t="s">
        <v>110</v>
      </c>
      <c r="G625" s="3">
        <v>43585</v>
      </c>
      <c r="H625" s="2">
        <v>75000</v>
      </c>
      <c r="I625" s="12" t="s">
        <v>838</v>
      </c>
      <c r="J625" s="5">
        <v>1</v>
      </c>
      <c r="K625" s="5">
        <f t="shared" si="37"/>
        <v>0</v>
      </c>
      <c r="L625" s="56" t="str">
        <f t="shared" si="40"/>
        <v>Jana Nors Real Estate</v>
      </c>
      <c r="M625" s="5">
        <f t="shared" si="38"/>
        <v>1</v>
      </c>
      <c r="N625" s="5">
        <f t="shared" si="39"/>
        <v>0</v>
      </c>
    </row>
    <row r="626" spans="1:14" ht="13.5" customHeight="1" x14ac:dyDescent="0.2">
      <c r="A626" t="s">
        <v>2131</v>
      </c>
      <c r="B626" t="s">
        <v>839</v>
      </c>
      <c r="C626" t="s">
        <v>826</v>
      </c>
      <c r="D626" t="s">
        <v>1258</v>
      </c>
      <c r="E626" t="s">
        <v>2762</v>
      </c>
      <c r="F626" t="s">
        <v>301</v>
      </c>
      <c r="G626" s="3">
        <v>43556</v>
      </c>
      <c r="H626" s="2">
        <v>212500</v>
      </c>
      <c r="I626" s="12" t="s">
        <v>838</v>
      </c>
      <c r="J626" s="5">
        <v>1</v>
      </c>
      <c r="K626" s="5">
        <f t="shared" si="37"/>
        <v>0</v>
      </c>
      <c r="L626" s="56" t="str">
        <f t="shared" si="40"/>
        <v>Jana Nors Real Estate</v>
      </c>
      <c r="M626" s="5">
        <f t="shared" si="38"/>
        <v>0</v>
      </c>
      <c r="N626" s="5">
        <f t="shared" si="39"/>
        <v>0</v>
      </c>
    </row>
    <row r="627" spans="1:14" ht="13.5" customHeight="1" x14ac:dyDescent="0.2">
      <c r="A627" t="s">
        <v>2131</v>
      </c>
      <c r="B627" t="s">
        <v>839</v>
      </c>
      <c r="C627" t="s">
        <v>2247</v>
      </c>
      <c r="D627" t="s">
        <v>1843</v>
      </c>
      <c r="E627" t="s">
        <v>3035</v>
      </c>
      <c r="F627" t="s">
        <v>6</v>
      </c>
      <c r="G627" s="3">
        <v>43586</v>
      </c>
      <c r="H627" s="2">
        <v>315000</v>
      </c>
      <c r="I627" s="12" t="s">
        <v>838</v>
      </c>
      <c r="J627" s="5">
        <v>1</v>
      </c>
      <c r="K627" s="5">
        <f t="shared" si="37"/>
        <v>0</v>
      </c>
      <c r="L627" s="56" t="str">
        <f t="shared" si="40"/>
        <v>Jana Nors Real Estate</v>
      </c>
      <c r="M627" s="5">
        <f t="shared" si="38"/>
        <v>0</v>
      </c>
      <c r="N627" s="5">
        <f t="shared" si="39"/>
        <v>0</v>
      </c>
    </row>
    <row r="628" spans="1:14" ht="13.5" customHeight="1" x14ac:dyDescent="0.2">
      <c r="A628" t="s">
        <v>2550</v>
      </c>
      <c r="B628" t="s">
        <v>2551</v>
      </c>
      <c r="C628" t="s">
        <v>2004</v>
      </c>
      <c r="D628" t="s">
        <v>1260</v>
      </c>
      <c r="E628" t="s">
        <v>2552</v>
      </c>
      <c r="F628" t="s">
        <v>123</v>
      </c>
      <c r="G628" s="3">
        <v>43532</v>
      </c>
      <c r="H628" s="2">
        <v>221500</v>
      </c>
      <c r="I628" s="12" t="s">
        <v>838</v>
      </c>
      <c r="J628" s="5">
        <v>1</v>
      </c>
      <c r="K628" s="5">
        <f t="shared" si="37"/>
        <v>0</v>
      </c>
      <c r="L628" s="56" t="str">
        <f t="shared" si="40"/>
        <v>Joel Brown</v>
      </c>
      <c r="M628" s="5">
        <f t="shared" si="38"/>
        <v>0</v>
      </c>
      <c r="N628" s="5">
        <f t="shared" si="39"/>
        <v>0</v>
      </c>
    </row>
    <row r="629" spans="1:14" ht="13.5" customHeight="1" x14ac:dyDescent="0.2">
      <c r="A629" t="s">
        <v>720</v>
      </c>
      <c r="B629" t="s">
        <v>721</v>
      </c>
      <c r="C629" t="s">
        <v>1691</v>
      </c>
      <c r="D629" t="s">
        <v>5</v>
      </c>
      <c r="E629" t="s">
        <v>3214</v>
      </c>
      <c r="F629" t="s">
        <v>6</v>
      </c>
      <c r="G629" s="3">
        <v>43605</v>
      </c>
      <c r="H629" s="2">
        <v>50000</v>
      </c>
      <c r="I629" s="12" t="s">
        <v>838</v>
      </c>
      <c r="J629" s="5">
        <v>1</v>
      </c>
      <c r="K629" s="5">
        <f t="shared" si="37"/>
        <v>0</v>
      </c>
      <c r="L629" s="56" t="str">
        <f t="shared" si="40"/>
        <v>John Bawduniak</v>
      </c>
      <c r="M629" s="5">
        <f t="shared" si="38"/>
        <v>0</v>
      </c>
      <c r="N629" s="5">
        <f t="shared" si="39"/>
        <v>0</v>
      </c>
    </row>
    <row r="630" spans="1:14" ht="13.5" customHeight="1" x14ac:dyDescent="0.2">
      <c r="A630" t="s">
        <v>2370</v>
      </c>
      <c r="B630" t="s">
        <v>1720</v>
      </c>
      <c r="C630" t="s">
        <v>732</v>
      </c>
      <c r="D630" t="s">
        <v>2054</v>
      </c>
      <c r="E630" t="s">
        <v>2371</v>
      </c>
      <c r="F630" t="s">
        <v>426</v>
      </c>
      <c r="G630" s="3">
        <v>43511</v>
      </c>
      <c r="H630" s="2">
        <v>293000</v>
      </c>
      <c r="I630" s="12" t="s">
        <v>838</v>
      </c>
      <c r="J630" s="5">
        <v>1</v>
      </c>
      <c r="K630" s="5">
        <f t="shared" si="37"/>
        <v>0</v>
      </c>
      <c r="L630" s="56" t="str">
        <f t="shared" si="40"/>
        <v>Keeping It Realty</v>
      </c>
      <c r="M630" s="5">
        <f t="shared" si="38"/>
        <v>0</v>
      </c>
      <c r="N630" s="5">
        <f t="shared" si="39"/>
        <v>0</v>
      </c>
    </row>
    <row r="631" spans="1:14" ht="13.5" customHeight="1" x14ac:dyDescent="0.2">
      <c r="A631" t="s">
        <v>2370</v>
      </c>
      <c r="B631" t="s">
        <v>1720</v>
      </c>
      <c r="C631" t="s">
        <v>400</v>
      </c>
      <c r="D631" t="s">
        <v>1840</v>
      </c>
      <c r="E631" t="s">
        <v>2697</v>
      </c>
      <c r="F631" t="s">
        <v>6</v>
      </c>
      <c r="G631" s="3">
        <v>43549</v>
      </c>
      <c r="H631" s="2">
        <v>65000</v>
      </c>
      <c r="I631" s="12">
        <v>20190191</v>
      </c>
      <c r="J631" s="5">
        <v>1</v>
      </c>
      <c r="K631" s="5">
        <f t="shared" si="37"/>
        <v>1</v>
      </c>
      <c r="L631" s="56" t="str">
        <f t="shared" si="40"/>
        <v>Keeping It Realty</v>
      </c>
      <c r="M631" s="5">
        <f t="shared" si="38"/>
        <v>0</v>
      </c>
      <c r="N631" s="5">
        <f t="shared" si="39"/>
        <v>0</v>
      </c>
    </row>
    <row r="632" spans="1:14" ht="13.5" customHeight="1" x14ac:dyDescent="0.2">
      <c r="A632" t="s">
        <v>551</v>
      </c>
      <c r="B632" t="s">
        <v>1099</v>
      </c>
      <c r="C632" t="s">
        <v>1930</v>
      </c>
      <c r="D632" t="s">
        <v>1036</v>
      </c>
      <c r="E632" t="s">
        <v>2987</v>
      </c>
      <c r="F632" t="s">
        <v>1126</v>
      </c>
      <c r="G632" s="3">
        <v>43584</v>
      </c>
      <c r="H632" s="2">
        <v>145000</v>
      </c>
      <c r="I632" s="12" t="s">
        <v>838</v>
      </c>
      <c r="J632" s="5">
        <v>1</v>
      </c>
      <c r="K632" s="5">
        <f t="shared" si="37"/>
        <v>0</v>
      </c>
      <c r="L632" s="56" t="str">
        <f t="shared" si="40"/>
        <v>Keller Williams Realty - Waco</v>
      </c>
      <c r="M632" s="5">
        <f t="shared" si="38"/>
        <v>0</v>
      </c>
      <c r="N632" s="5">
        <f t="shared" si="39"/>
        <v>0</v>
      </c>
    </row>
    <row r="633" spans="1:14" ht="13.5" customHeight="1" x14ac:dyDescent="0.2">
      <c r="A633" t="s">
        <v>1836</v>
      </c>
      <c r="B633" t="s">
        <v>1099</v>
      </c>
      <c r="C633" t="s">
        <v>2506</v>
      </c>
      <c r="D633" t="s">
        <v>1036</v>
      </c>
      <c r="E633" t="s">
        <v>2507</v>
      </c>
      <c r="F633" t="s">
        <v>425</v>
      </c>
      <c r="G633" s="3">
        <v>43528</v>
      </c>
      <c r="H633" s="2">
        <v>228000</v>
      </c>
      <c r="I633" s="12" t="s">
        <v>838</v>
      </c>
      <c r="J633" s="5">
        <v>1</v>
      </c>
      <c r="K633" s="5">
        <f t="shared" si="37"/>
        <v>0</v>
      </c>
      <c r="L633" s="56" t="str">
        <f t="shared" si="40"/>
        <v>Keller Williams Realty - Waco</v>
      </c>
      <c r="M633" s="5">
        <f t="shared" si="38"/>
        <v>0</v>
      </c>
      <c r="N633" s="5">
        <f t="shared" si="39"/>
        <v>0</v>
      </c>
    </row>
    <row r="634" spans="1:14" ht="13.5" customHeight="1" x14ac:dyDescent="0.2">
      <c r="A634" t="s">
        <v>154</v>
      </c>
      <c r="B634" t="s">
        <v>1099</v>
      </c>
      <c r="C634" t="s">
        <v>890</v>
      </c>
      <c r="D634" t="s">
        <v>1036</v>
      </c>
      <c r="E634" t="s">
        <v>2920</v>
      </c>
      <c r="F634" t="s">
        <v>534</v>
      </c>
      <c r="G634" s="3">
        <v>43573</v>
      </c>
      <c r="H634" s="2">
        <v>167000</v>
      </c>
      <c r="I634" s="12" t="s">
        <v>838</v>
      </c>
      <c r="J634" s="5">
        <v>1</v>
      </c>
      <c r="K634" s="5">
        <f t="shared" si="37"/>
        <v>0</v>
      </c>
      <c r="L634" s="56" t="str">
        <f t="shared" si="40"/>
        <v>Keller Williams Realty - Waco</v>
      </c>
      <c r="M634" s="5">
        <f t="shared" si="38"/>
        <v>0</v>
      </c>
      <c r="N634" s="5">
        <f t="shared" si="39"/>
        <v>0</v>
      </c>
    </row>
    <row r="635" spans="1:14" ht="13.5" customHeight="1" x14ac:dyDescent="0.2">
      <c r="A635" t="s">
        <v>714</v>
      </c>
      <c r="B635" t="s">
        <v>1099</v>
      </c>
      <c r="C635" t="s">
        <v>1298</v>
      </c>
      <c r="D635" t="s">
        <v>1036</v>
      </c>
      <c r="E635" t="s">
        <v>2319</v>
      </c>
      <c r="F635" t="s">
        <v>6</v>
      </c>
      <c r="G635" s="3">
        <v>43503</v>
      </c>
      <c r="H635" s="2">
        <v>259115</v>
      </c>
      <c r="I635" s="12" t="s">
        <v>838</v>
      </c>
      <c r="J635" s="5">
        <v>1</v>
      </c>
      <c r="K635" s="5">
        <f t="shared" si="37"/>
        <v>0</v>
      </c>
      <c r="L635" s="56" t="str">
        <f t="shared" si="40"/>
        <v>Keller Williams Realty - Waco</v>
      </c>
      <c r="M635" s="5">
        <f t="shared" si="38"/>
        <v>0</v>
      </c>
      <c r="N635" s="5">
        <f t="shared" si="39"/>
        <v>0</v>
      </c>
    </row>
    <row r="636" spans="1:14" ht="13.5" customHeight="1" x14ac:dyDescent="0.2">
      <c r="A636" t="s">
        <v>357</v>
      </c>
      <c r="B636" t="s">
        <v>1099</v>
      </c>
      <c r="C636" t="s">
        <v>66</v>
      </c>
      <c r="D636" t="s">
        <v>1036</v>
      </c>
      <c r="E636" t="s">
        <v>2322</v>
      </c>
      <c r="F636" t="s">
        <v>6</v>
      </c>
      <c r="G636" s="3">
        <v>43504</v>
      </c>
      <c r="H636" s="2">
        <v>53000</v>
      </c>
      <c r="I636" s="12" t="s">
        <v>838</v>
      </c>
      <c r="J636" s="5">
        <v>1</v>
      </c>
      <c r="K636" s="5">
        <f t="shared" si="37"/>
        <v>0</v>
      </c>
      <c r="L636" s="56" t="str">
        <f t="shared" si="40"/>
        <v>Keller Williams Realty - Waco</v>
      </c>
      <c r="M636" s="5">
        <f t="shared" si="38"/>
        <v>0</v>
      </c>
      <c r="N636" s="5">
        <f t="shared" si="39"/>
        <v>0</v>
      </c>
    </row>
    <row r="637" spans="1:14" ht="13.5" customHeight="1" x14ac:dyDescent="0.2">
      <c r="A637" t="s">
        <v>357</v>
      </c>
      <c r="B637" t="s">
        <v>1099</v>
      </c>
      <c r="C637" t="s">
        <v>1298</v>
      </c>
      <c r="D637" t="s">
        <v>1036</v>
      </c>
      <c r="E637" t="s">
        <v>2215</v>
      </c>
      <c r="F637" t="s">
        <v>6</v>
      </c>
      <c r="G637" s="3">
        <v>43490</v>
      </c>
      <c r="H637" s="2">
        <v>180000</v>
      </c>
      <c r="I637" s="12" t="s">
        <v>838</v>
      </c>
      <c r="J637" s="5">
        <v>1</v>
      </c>
      <c r="K637" s="5">
        <f t="shared" si="37"/>
        <v>0</v>
      </c>
      <c r="L637" s="56" t="str">
        <f t="shared" si="40"/>
        <v>Keller Williams Realty - Waco</v>
      </c>
      <c r="M637" s="5">
        <f t="shared" si="38"/>
        <v>0</v>
      </c>
      <c r="N637" s="5">
        <f t="shared" si="39"/>
        <v>0</v>
      </c>
    </row>
    <row r="638" spans="1:14" ht="13.5" customHeight="1" x14ac:dyDescent="0.2">
      <c r="A638" t="s">
        <v>1741</v>
      </c>
      <c r="B638" t="s">
        <v>1099</v>
      </c>
      <c r="C638" t="s">
        <v>1234</v>
      </c>
      <c r="D638" t="s">
        <v>1036</v>
      </c>
      <c r="E638" t="s">
        <v>2217</v>
      </c>
      <c r="F638" t="s">
        <v>6</v>
      </c>
      <c r="G638" s="3">
        <v>43490</v>
      </c>
      <c r="H638" s="2">
        <v>43750</v>
      </c>
      <c r="I638" s="12" t="s">
        <v>838</v>
      </c>
      <c r="J638" s="5">
        <v>1</v>
      </c>
      <c r="K638" s="5">
        <f t="shared" si="37"/>
        <v>0</v>
      </c>
      <c r="L638" s="56" t="str">
        <f t="shared" si="40"/>
        <v>Keller Williams Realty - Waco</v>
      </c>
      <c r="M638" s="5">
        <f t="shared" si="38"/>
        <v>0</v>
      </c>
      <c r="N638" s="5">
        <f t="shared" si="39"/>
        <v>0</v>
      </c>
    </row>
    <row r="639" spans="1:14" ht="13.5" customHeight="1" x14ac:dyDescent="0.2">
      <c r="A639" t="s">
        <v>1449</v>
      </c>
      <c r="B639" t="s">
        <v>1099</v>
      </c>
      <c r="C639" t="s">
        <v>1848</v>
      </c>
      <c r="D639" t="s">
        <v>1036</v>
      </c>
      <c r="E639" t="s">
        <v>2980</v>
      </c>
      <c r="F639" t="s">
        <v>425</v>
      </c>
      <c r="G639" s="3">
        <v>43581</v>
      </c>
      <c r="H639" s="2">
        <v>127900</v>
      </c>
      <c r="I639" s="12" t="s">
        <v>838</v>
      </c>
      <c r="J639" s="5">
        <v>1</v>
      </c>
      <c r="K639" s="5">
        <f t="shared" si="37"/>
        <v>0</v>
      </c>
      <c r="L639" s="56" t="str">
        <f t="shared" si="40"/>
        <v>Keller Williams Realty - Waco</v>
      </c>
      <c r="M639" s="5">
        <f t="shared" si="38"/>
        <v>0</v>
      </c>
      <c r="N639" s="5">
        <f t="shared" si="39"/>
        <v>0</v>
      </c>
    </row>
    <row r="640" spans="1:14" ht="13.5" customHeight="1" x14ac:dyDescent="0.2">
      <c r="A640" t="s">
        <v>714</v>
      </c>
      <c r="B640" t="s">
        <v>1099</v>
      </c>
      <c r="C640" t="s">
        <v>1835</v>
      </c>
      <c r="D640" t="s">
        <v>1858</v>
      </c>
      <c r="E640" t="s">
        <v>2325</v>
      </c>
      <c r="F640" t="s">
        <v>1126</v>
      </c>
      <c r="G640" s="3">
        <v>43504</v>
      </c>
      <c r="H640" s="2">
        <v>169900</v>
      </c>
      <c r="I640" s="12" t="s">
        <v>838</v>
      </c>
      <c r="J640" s="5">
        <v>1</v>
      </c>
      <c r="K640" s="5">
        <f t="shared" si="37"/>
        <v>0</v>
      </c>
      <c r="L640" s="56" t="str">
        <f t="shared" si="40"/>
        <v>Keller Williams Realty - Waco</v>
      </c>
      <c r="M640" s="5">
        <f t="shared" si="38"/>
        <v>0</v>
      </c>
      <c r="N640" s="5">
        <f t="shared" si="39"/>
        <v>0</v>
      </c>
    </row>
    <row r="641" spans="1:14" ht="13.5" customHeight="1" x14ac:dyDescent="0.2">
      <c r="A641" t="s">
        <v>813</v>
      </c>
      <c r="B641" t="s">
        <v>1099</v>
      </c>
      <c r="C641" t="s">
        <v>267</v>
      </c>
      <c r="D641" t="s">
        <v>1858</v>
      </c>
      <c r="E641" t="s">
        <v>3020</v>
      </c>
      <c r="F641" t="s">
        <v>6</v>
      </c>
      <c r="G641" s="3">
        <v>43585</v>
      </c>
      <c r="H641" s="2">
        <v>221000</v>
      </c>
      <c r="I641" s="12">
        <v>20190673</v>
      </c>
      <c r="J641" s="5">
        <v>1</v>
      </c>
      <c r="K641" s="5">
        <f t="shared" si="37"/>
        <v>1</v>
      </c>
      <c r="L641" s="56" t="str">
        <f t="shared" si="40"/>
        <v>Keller Williams Realty - Waco</v>
      </c>
      <c r="M641" s="5">
        <f t="shared" si="38"/>
        <v>0</v>
      </c>
      <c r="N641" s="5">
        <f t="shared" si="39"/>
        <v>0</v>
      </c>
    </row>
    <row r="642" spans="1:14" ht="13.5" customHeight="1" x14ac:dyDescent="0.2">
      <c r="A642" t="s">
        <v>2921</v>
      </c>
      <c r="B642" t="s">
        <v>1099</v>
      </c>
      <c r="C642" t="s">
        <v>1876</v>
      </c>
      <c r="D642" t="s">
        <v>539</v>
      </c>
      <c r="E642" t="s">
        <v>2922</v>
      </c>
      <c r="F642" t="s">
        <v>6</v>
      </c>
      <c r="G642" s="3">
        <v>43574</v>
      </c>
      <c r="H642" s="2">
        <v>77000</v>
      </c>
      <c r="I642" s="12" t="s">
        <v>838</v>
      </c>
      <c r="J642" s="5">
        <v>1</v>
      </c>
      <c r="K642" s="5">
        <f t="shared" si="37"/>
        <v>0</v>
      </c>
      <c r="L642" s="56" t="str">
        <f t="shared" si="40"/>
        <v>Keller Williams Realty - Waco</v>
      </c>
      <c r="M642" s="5">
        <f t="shared" si="38"/>
        <v>0</v>
      </c>
      <c r="N642" s="5">
        <f t="shared" si="39"/>
        <v>0</v>
      </c>
    </row>
    <row r="643" spans="1:14" ht="13.5" customHeight="1" x14ac:dyDescent="0.2">
      <c r="A643" t="s">
        <v>1650</v>
      </c>
      <c r="B643" t="s">
        <v>1099</v>
      </c>
      <c r="C643" t="s">
        <v>1866</v>
      </c>
      <c r="D643" t="s">
        <v>3037</v>
      </c>
      <c r="E643" t="s">
        <v>3038</v>
      </c>
      <c r="F643" t="s">
        <v>425</v>
      </c>
      <c r="G643" s="3">
        <v>43586</v>
      </c>
      <c r="H643" s="2">
        <v>70000</v>
      </c>
      <c r="I643" s="12" t="s">
        <v>838</v>
      </c>
      <c r="J643" s="5">
        <v>1</v>
      </c>
      <c r="K643" s="5">
        <f t="shared" ref="K643:K706" si="41">IF(I643="did not close",0,IF(I643="",0,1))</f>
        <v>0</v>
      </c>
      <c r="L643" s="56" t="str">
        <f t="shared" si="40"/>
        <v>Keller Williams Realty - Waco</v>
      </c>
      <c r="M643" s="5">
        <f t="shared" si="38"/>
        <v>0</v>
      </c>
      <c r="N643" s="5">
        <f t="shared" si="39"/>
        <v>0</v>
      </c>
    </row>
    <row r="644" spans="1:14" ht="13.5" customHeight="1" x14ac:dyDescent="0.2">
      <c r="A644" t="s">
        <v>813</v>
      </c>
      <c r="B644" t="s">
        <v>1099</v>
      </c>
      <c r="C644" t="s">
        <v>1244</v>
      </c>
      <c r="D644" t="s">
        <v>1535</v>
      </c>
      <c r="E644" t="s">
        <v>2139</v>
      </c>
      <c r="F644" t="s">
        <v>123</v>
      </c>
      <c r="G644" s="3">
        <v>43476</v>
      </c>
      <c r="H644" s="2">
        <v>186500</v>
      </c>
      <c r="I644" s="12">
        <v>20182810</v>
      </c>
      <c r="J644" s="5">
        <v>1</v>
      </c>
      <c r="K644" s="5">
        <f t="shared" si="41"/>
        <v>1</v>
      </c>
      <c r="L644" s="56" t="str">
        <f>IF(B644="",#REF!,B644)</f>
        <v>Keller Williams Realty - Waco</v>
      </c>
      <c r="M644" s="5">
        <f t="shared" ref="M644:M707" si="42">IF(B644=D644,1,0)</f>
        <v>0</v>
      </c>
      <c r="N644" s="5">
        <f t="shared" ref="N644:N707" si="43">+IF(M644=1,K644,0)</f>
        <v>0</v>
      </c>
    </row>
    <row r="645" spans="1:14" ht="13.5" customHeight="1" x14ac:dyDescent="0.2">
      <c r="A645" t="s">
        <v>813</v>
      </c>
      <c r="B645" t="s">
        <v>1099</v>
      </c>
      <c r="C645" t="s">
        <v>574</v>
      </c>
      <c r="D645" t="s">
        <v>1535</v>
      </c>
      <c r="E645" t="s">
        <v>2209</v>
      </c>
      <c r="F645" t="s">
        <v>6</v>
      </c>
      <c r="G645" s="3">
        <v>43489</v>
      </c>
      <c r="H645" s="2">
        <v>290000</v>
      </c>
      <c r="I645" s="12" t="s">
        <v>838</v>
      </c>
      <c r="J645" s="5">
        <v>1</v>
      </c>
      <c r="K645" s="5">
        <f t="shared" si="41"/>
        <v>0</v>
      </c>
      <c r="L645" s="56" t="str">
        <f t="shared" si="40"/>
        <v>Keller Williams Realty - Waco</v>
      </c>
      <c r="M645" s="5">
        <f t="shared" si="42"/>
        <v>0</v>
      </c>
      <c r="N645" s="5">
        <f t="shared" si="43"/>
        <v>0</v>
      </c>
    </row>
    <row r="646" spans="1:14" ht="13.5" customHeight="1" x14ac:dyDescent="0.2">
      <c r="A646" t="s">
        <v>1906</v>
      </c>
      <c r="B646" t="s">
        <v>1099</v>
      </c>
      <c r="C646" t="s">
        <v>1882</v>
      </c>
      <c r="D646" t="s">
        <v>1535</v>
      </c>
      <c r="E646" t="s">
        <v>2125</v>
      </c>
      <c r="F646" t="s">
        <v>6</v>
      </c>
      <c r="G646" s="3">
        <v>43474</v>
      </c>
      <c r="H646" s="2">
        <v>235000</v>
      </c>
      <c r="I646" s="12" t="s">
        <v>838</v>
      </c>
      <c r="J646" s="5">
        <v>1</v>
      </c>
      <c r="K646" s="5">
        <f t="shared" si="41"/>
        <v>0</v>
      </c>
      <c r="L646" s="56" t="str">
        <f t="shared" si="40"/>
        <v>Keller Williams Realty - Waco</v>
      </c>
      <c r="M646" s="5">
        <f t="shared" si="42"/>
        <v>0</v>
      </c>
      <c r="N646" s="5">
        <f t="shared" si="43"/>
        <v>0</v>
      </c>
    </row>
    <row r="647" spans="1:14" ht="13.5" customHeight="1" x14ac:dyDescent="0.2">
      <c r="A647" t="s">
        <v>1229</v>
      </c>
      <c r="B647" t="s">
        <v>1099</v>
      </c>
      <c r="C647" t="s">
        <v>574</v>
      </c>
      <c r="D647" t="s">
        <v>1535</v>
      </c>
      <c r="E647" t="s">
        <v>2666</v>
      </c>
      <c r="F647" t="s">
        <v>1249</v>
      </c>
      <c r="G647" s="3">
        <v>43546</v>
      </c>
      <c r="H647" s="2">
        <v>167500</v>
      </c>
      <c r="I647" s="12" t="s">
        <v>838</v>
      </c>
      <c r="J647" s="5">
        <v>1</v>
      </c>
      <c r="K647" s="5">
        <f t="shared" si="41"/>
        <v>0</v>
      </c>
      <c r="L647" s="56" t="str">
        <f t="shared" si="40"/>
        <v>Keller Williams Realty - Waco</v>
      </c>
      <c r="M647" s="5">
        <f t="shared" si="42"/>
        <v>0</v>
      </c>
      <c r="N647" s="5">
        <f t="shared" si="43"/>
        <v>0</v>
      </c>
    </row>
    <row r="648" spans="1:14" ht="13.5" customHeight="1" x14ac:dyDescent="0.2">
      <c r="A648" t="s">
        <v>1857</v>
      </c>
      <c r="B648" t="s">
        <v>1099</v>
      </c>
      <c r="C648" t="s">
        <v>18</v>
      </c>
      <c r="D648" t="s">
        <v>1535</v>
      </c>
      <c r="E648" t="s">
        <v>3313</v>
      </c>
      <c r="F648" t="s">
        <v>6</v>
      </c>
      <c r="G648" s="3">
        <v>43614</v>
      </c>
      <c r="H648" s="2">
        <v>338900</v>
      </c>
      <c r="I648" s="12">
        <v>20190631</v>
      </c>
      <c r="J648" s="5">
        <v>1</v>
      </c>
      <c r="K648" s="5">
        <f t="shared" si="41"/>
        <v>1</v>
      </c>
      <c r="L648" s="56" t="str">
        <f t="shared" si="40"/>
        <v>Keller Williams Realty - Waco</v>
      </c>
      <c r="M648" s="5">
        <f t="shared" si="42"/>
        <v>0</v>
      </c>
      <c r="N648" s="5">
        <f t="shared" si="43"/>
        <v>0</v>
      </c>
    </row>
    <row r="649" spans="1:14" ht="13.5" customHeight="1" x14ac:dyDescent="0.2">
      <c r="A649" t="s">
        <v>2401</v>
      </c>
      <c r="B649" t="s">
        <v>1099</v>
      </c>
      <c r="C649" t="s">
        <v>1068</v>
      </c>
      <c r="D649" t="s">
        <v>1535</v>
      </c>
      <c r="E649" t="s">
        <v>2402</v>
      </c>
      <c r="F649" t="s">
        <v>11</v>
      </c>
      <c r="G649" s="3">
        <v>43517</v>
      </c>
      <c r="H649" s="2">
        <v>160000</v>
      </c>
      <c r="I649" s="12" t="s">
        <v>838</v>
      </c>
      <c r="J649" s="5">
        <v>1</v>
      </c>
      <c r="K649" s="5">
        <f t="shared" si="41"/>
        <v>0</v>
      </c>
      <c r="L649" s="56" t="str">
        <f t="shared" si="40"/>
        <v>Keller Williams Realty - Waco</v>
      </c>
      <c r="M649" s="5">
        <f t="shared" si="42"/>
        <v>0</v>
      </c>
      <c r="N649" s="5">
        <f t="shared" si="43"/>
        <v>0</v>
      </c>
    </row>
    <row r="650" spans="1:14" ht="13.5" customHeight="1" x14ac:dyDescent="0.2">
      <c r="A650" t="s">
        <v>154</v>
      </c>
      <c r="B650" t="s">
        <v>1099</v>
      </c>
      <c r="C650" t="s">
        <v>550</v>
      </c>
      <c r="D650" t="s">
        <v>1707</v>
      </c>
      <c r="E650" t="s">
        <v>2849</v>
      </c>
      <c r="F650" t="s">
        <v>6</v>
      </c>
      <c r="G650" s="3">
        <v>43566</v>
      </c>
      <c r="H650" s="2">
        <v>85000</v>
      </c>
      <c r="I650" s="12" t="s">
        <v>838</v>
      </c>
      <c r="J650" s="5">
        <v>1</v>
      </c>
      <c r="K650" s="5">
        <f t="shared" si="41"/>
        <v>0</v>
      </c>
      <c r="L650" s="56" t="str">
        <f t="shared" si="40"/>
        <v>Keller Williams Realty - Waco</v>
      </c>
      <c r="M650" s="5">
        <f t="shared" si="42"/>
        <v>0</v>
      </c>
      <c r="N650" s="5">
        <f t="shared" si="43"/>
        <v>0</v>
      </c>
    </row>
    <row r="651" spans="1:14" ht="13.5" customHeight="1" x14ac:dyDescent="0.2">
      <c r="A651" t="s">
        <v>1741</v>
      </c>
      <c r="B651" t="s">
        <v>1099</v>
      </c>
      <c r="C651" t="s">
        <v>1706</v>
      </c>
      <c r="D651" t="s">
        <v>1707</v>
      </c>
      <c r="E651" t="s">
        <v>3208</v>
      </c>
      <c r="F651" t="s">
        <v>6</v>
      </c>
      <c r="G651" s="3">
        <v>43605</v>
      </c>
      <c r="H651" s="2">
        <v>144000</v>
      </c>
      <c r="I651" s="12" t="s">
        <v>838</v>
      </c>
      <c r="J651" s="5">
        <v>1</v>
      </c>
      <c r="K651" s="5">
        <f t="shared" si="41"/>
        <v>0</v>
      </c>
      <c r="L651" s="56" t="str">
        <f t="shared" si="40"/>
        <v>Keller Williams Realty - Waco</v>
      </c>
      <c r="M651" s="5">
        <f t="shared" si="42"/>
        <v>0</v>
      </c>
      <c r="N651" s="5">
        <f t="shared" si="43"/>
        <v>0</v>
      </c>
    </row>
    <row r="652" spans="1:14" ht="13.5" customHeight="1" x14ac:dyDescent="0.2">
      <c r="A652" t="s">
        <v>357</v>
      </c>
      <c r="B652" t="s">
        <v>1099</v>
      </c>
      <c r="C652" t="s">
        <v>15</v>
      </c>
      <c r="D652" t="s">
        <v>118</v>
      </c>
      <c r="E652" t="s">
        <v>2991</v>
      </c>
      <c r="F652" t="s">
        <v>6</v>
      </c>
      <c r="G652" s="3">
        <v>43584</v>
      </c>
      <c r="H652" s="2">
        <v>89700</v>
      </c>
      <c r="I652" s="12" t="s">
        <v>838</v>
      </c>
      <c r="J652" s="5">
        <v>1</v>
      </c>
      <c r="K652" s="5">
        <f t="shared" si="41"/>
        <v>0</v>
      </c>
      <c r="L652" s="56" t="str">
        <f t="shared" si="40"/>
        <v>Keller Williams Realty - Waco</v>
      </c>
      <c r="M652" s="5">
        <f t="shared" si="42"/>
        <v>0</v>
      </c>
      <c r="N652" s="5">
        <f t="shared" si="43"/>
        <v>0</v>
      </c>
    </row>
    <row r="653" spans="1:14" ht="13.5" customHeight="1" x14ac:dyDescent="0.2">
      <c r="A653" t="s">
        <v>1857</v>
      </c>
      <c r="B653" t="s">
        <v>1099</v>
      </c>
      <c r="C653" t="s">
        <v>201</v>
      </c>
      <c r="D653" t="s">
        <v>1907</v>
      </c>
      <c r="E653" t="s">
        <v>2639</v>
      </c>
      <c r="F653" t="s">
        <v>6</v>
      </c>
      <c r="G653" s="3">
        <v>43543</v>
      </c>
      <c r="H653" s="2">
        <v>115000</v>
      </c>
      <c r="I653" s="12" t="s">
        <v>838</v>
      </c>
      <c r="J653" s="5">
        <v>1</v>
      </c>
      <c r="K653" s="5">
        <f t="shared" si="41"/>
        <v>0</v>
      </c>
      <c r="L653" s="56" t="str">
        <f t="shared" si="40"/>
        <v>Keller Williams Realty - Waco</v>
      </c>
      <c r="M653" s="5">
        <f t="shared" si="42"/>
        <v>0</v>
      </c>
      <c r="N653" s="5">
        <f t="shared" si="43"/>
        <v>0</v>
      </c>
    </row>
    <row r="654" spans="1:14" ht="13.5" customHeight="1" x14ac:dyDescent="0.2">
      <c r="A654" t="s">
        <v>2815</v>
      </c>
      <c r="B654" t="s">
        <v>1099</v>
      </c>
      <c r="C654" t="s">
        <v>764</v>
      </c>
      <c r="D654" t="s">
        <v>1842</v>
      </c>
      <c r="E654" t="s">
        <v>2816</v>
      </c>
      <c r="F654" t="s">
        <v>6</v>
      </c>
      <c r="G654" s="3">
        <v>43563</v>
      </c>
      <c r="H654" s="2">
        <v>344900</v>
      </c>
      <c r="I654" s="12" t="s">
        <v>838</v>
      </c>
      <c r="J654" s="5">
        <v>1</v>
      </c>
      <c r="K654" s="5">
        <f t="shared" si="41"/>
        <v>0</v>
      </c>
      <c r="L654" s="56" t="str">
        <f t="shared" si="40"/>
        <v>Keller Williams Realty - Waco</v>
      </c>
      <c r="M654" s="5">
        <f t="shared" si="42"/>
        <v>0</v>
      </c>
      <c r="N654" s="5">
        <f t="shared" si="43"/>
        <v>0</v>
      </c>
    </row>
    <row r="655" spans="1:14" ht="13.5" customHeight="1" x14ac:dyDescent="0.2">
      <c r="A655" t="s">
        <v>2815</v>
      </c>
      <c r="B655" t="s">
        <v>1099</v>
      </c>
      <c r="C655" t="s">
        <v>1395</v>
      </c>
      <c r="D655" t="s">
        <v>1842</v>
      </c>
      <c r="E655" t="s">
        <v>3194</v>
      </c>
      <c r="F655" t="s">
        <v>6</v>
      </c>
      <c r="G655" s="3">
        <v>43602</v>
      </c>
      <c r="H655" s="2">
        <v>158900</v>
      </c>
      <c r="I655" s="12" t="s">
        <v>838</v>
      </c>
      <c r="J655" s="5">
        <v>1</v>
      </c>
      <c r="K655" s="5">
        <f t="shared" si="41"/>
        <v>0</v>
      </c>
      <c r="L655" s="56" t="str">
        <f t="shared" si="40"/>
        <v>Keller Williams Realty - Waco</v>
      </c>
      <c r="M655" s="5">
        <f t="shared" si="42"/>
        <v>0</v>
      </c>
      <c r="N655" s="5">
        <f t="shared" si="43"/>
        <v>0</v>
      </c>
    </row>
    <row r="656" spans="1:14" ht="13.5" customHeight="1" x14ac:dyDescent="0.2">
      <c r="A656" t="s">
        <v>714</v>
      </c>
      <c r="B656" t="s">
        <v>1099</v>
      </c>
      <c r="C656" t="s">
        <v>692</v>
      </c>
      <c r="D656" t="s">
        <v>1842</v>
      </c>
      <c r="E656" t="s">
        <v>2192</v>
      </c>
      <c r="F656" t="s">
        <v>6</v>
      </c>
      <c r="G656" s="3">
        <v>43486</v>
      </c>
      <c r="H656" s="2">
        <v>103000</v>
      </c>
      <c r="I656" s="12" t="s">
        <v>838</v>
      </c>
      <c r="J656" s="5">
        <v>1</v>
      </c>
      <c r="K656" s="5">
        <f t="shared" si="41"/>
        <v>0</v>
      </c>
      <c r="L656" s="56" t="str">
        <f t="shared" si="40"/>
        <v>Keller Williams Realty - Waco</v>
      </c>
      <c r="M656" s="5">
        <f t="shared" si="42"/>
        <v>0</v>
      </c>
      <c r="N656" s="5">
        <f t="shared" si="43"/>
        <v>0</v>
      </c>
    </row>
    <row r="657" spans="1:14" ht="13.5" customHeight="1" x14ac:dyDescent="0.2">
      <c r="A657" t="s">
        <v>813</v>
      </c>
      <c r="B657" t="s">
        <v>1099</v>
      </c>
      <c r="C657" t="s">
        <v>566</v>
      </c>
      <c r="D657" t="s">
        <v>1842</v>
      </c>
      <c r="E657" t="s">
        <v>3059</v>
      </c>
      <c r="F657" t="s">
        <v>216</v>
      </c>
      <c r="G657" s="3">
        <v>43588</v>
      </c>
      <c r="H657" s="2">
        <v>175000</v>
      </c>
      <c r="I657" s="12">
        <v>20190697</v>
      </c>
      <c r="J657" s="5">
        <v>1</v>
      </c>
      <c r="K657" s="5">
        <f t="shared" si="41"/>
        <v>1</v>
      </c>
      <c r="L657" s="56" t="str">
        <f t="shared" si="40"/>
        <v>Keller Williams Realty - Waco</v>
      </c>
      <c r="M657" s="5">
        <f t="shared" si="42"/>
        <v>0</v>
      </c>
      <c r="N657" s="5">
        <f t="shared" si="43"/>
        <v>0</v>
      </c>
    </row>
    <row r="658" spans="1:14" ht="13.5" customHeight="1" x14ac:dyDescent="0.2">
      <c r="A658" t="s">
        <v>813</v>
      </c>
      <c r="B658" t="s">
        <v>1099</v>
      </c>
      <c r="C658" t="s">
        <v>186</v>
      </c>
      <c r="D658" t="s">
        <v>1842</v>
      </c>
      <c r="E658" t="s">
        <v>2118</v>
      </c>
      <c r="F658" t="s">
        <v>6</v>
      </c>
      <c r="G658" s="3">
        <v>43472</v>
      </c>
      <c r="H658" s="2">
        <v>165000</v>
      </c>
      <c r="I658" s="12">
        <v>20182779</v>
      </c>
      <c r="J658" s="5">
        <v>1</v>
      </c>
      <c r="K658" s="5">
        <f t="shared" si="41"/>
        <v>1</v>
      </c>
      <c r="L658" s="56" t="str">
        <f t="shared" si="40"/>
        <v>Keller Williams Realty - Waco</v>
      </c>
      <c r="M658" s="5">
        <f t="shared" si="42"/>
        <v>0</v>
      </c>
      <c r="N658" s="5">
        <f t="shared" si="43"/>
        <v>0</v>
      </c>
    </row>
    <row r="659" spans="1:14" ht="13.5" customHeight="1" x14ac:dyDescent="0.2">
      <c r="A659" t="s">
        <v>1718</v>
      </c>
      <c r="B659" t="s">
        <v>1099</v>
      </c>
      <c r="C659" t="s">
        <v>152</v>
      </c>
      <c r="D659" t="s">
        <v>1842</v>
      </c>
      <c r="E659" t="s">
        <v>2126</v>
      </c>
      <c r="F659" t="s">
        <v>1249</v>
      </c>
      <c r="G659" s="3">
        <v>43474</v>
      </c>
      <c r="H659" s="2">
        <v>320000</v>
      </c>
      <c r="I659" s="12">
        <v>20182924</v>
      </c>
      <c r="J659" s="5">
        <v>1</v>
      </c>
      <c r="K659" s="5">
        <f t="shared" si="41"/>
        <v>1</v>
      </c>
      <c r="L659" s="56" t="str">
        <f t="shared" si="40"/>
        <v>Keller Williams Realty - Waco</v>
      </c>
      <c r="M659" s="5">
        <f t="shared" si="42"/>
        <v>0</v>
      </c>
      <c r="N659" s="5">
        <f t="shared" si="43"/>
        <v>0</v>
      </c>
    </row>
    <row r="660" spans="1:14" ht="13.5" customHeight="1" x14ac:dyDescent="0.2">
      <c r="A660" t="s">
        <v>1643</v>
      </c>
      <c r="B660" t="s">
        <v>1099</v>
      </c>
      <c r="C660" t="s">
        <v>566</v>
      </c>
      <c r="D660" t="s">
        <v>1842</v>
      </c>
      <c r="E660" t="s">
        <v>2841</v>
      </c>
      <c r="F660" t="s">
        <v>6</v>
      </c>
      <c r="G660" s="3">
        <v>43566</v>
      </c>
      <c r="H660" s="2">
        <v>365000</v>
      </c>
      <c r="I660" s="12">
        <v>20190618</v>
      </c>
      <c r="J660" s="5">
        <v>1</v>
      </c>
      <c r="K660" s="5">
        <f t="shared" si="41"/>
        <v>1</v>
      </c>
      <c r="L660" s="56" t="str">
        <f t="shared" si="40"/>
        <v>Keller Williams Realty - Waco</v>
      </c>
      <c r="M660" s="5">
        <f t="shared" si="42"/>
        <v>0</v>
      </c>
      <c r="N660" s="5">
        <f t="shared" si="43"/>
        <v>0</v>
      </c>
    </row>
    <row r="661" spans="1:14" ht="13.5" customHeight="1" x14ac:dyDescent="0.2">
      <c r="A661" t="s">
        <v>1906</v>
      </c>
      <c r="B661" t="s">
        <v>1099</v>
      </c>
      <c r="C661" t="s">
        <v>1553</v>
      </c>
      <c r="D661" t="s">
        <v>1842</v>
      </c>
      <c r="E661" t="s">
        <v>2822</v>
      </c>
      <c r="F661" t="s">
        <v>6</v>
      </c>
      <c r="G661" s="3">
        <v>43563</v>
      </c>
      <c r="H661" s="2">
        <v>245000</v>
      </c>
      <c r="I661" s="12" t="s">
        <v>838</v>
      </c>
      <c r="J661" s="5">
        <v>1</v>
      </c>
      <c r="K661" s="5">
        <f t="shared" si="41"/>
        <v>0</v>
      </c>
      <c r="L661" s="56" t="str">
        <f t="shared" si="40"/>
        <v>Keller Williams Realty - Waco</v>
      </c>
      <c r="M661" s="5">
        <f t="shared" si="42"/>
        <v>0</v>
      </c>
      <c r="N661" s="5">
        <f t="shared" si="43"/>
        <v>0</v>
      </c>
    </row>
    <row r="662" spans="1:14" ht="13.5" customHeight="1" x14ac:dyDescent="0.2">
      <c r="A662" t="s">
        <v>812</v>
      </c>
      <c r="B662" t="s">
        <v>1099</v>
      </c>
      <c r="C662" t="s">
        <v>1213</v>
      </c>
      <c r="D662" t="s">
        <v>1842</v>
      </c>
      <c r="E662" t="s">
        <v>3277</v>
      </c>
      <c r="F662" t="s">
        <v>6</v>
      </c>
      <c r="G662" s="3">
        <v>43609</v>
      </c>
      <c r="H662" s="2">
        <v>170000</v>
      </c>
      <c r="I662" s="12">
        <v>20190748</v>
      </c>
      <c r="J662" s="5">
        <v>1</v>
      </c>
      <c r="K662" s="5">
        <f t="shared" si="41"/>
        <v>1</v>
      </c>
      <c r="L662" s="56" t="str">
        <f t="shared" si="40"/>
        <v>Keller Williams Realty - Waco</v>
      </c>
      <c r="M662" s="5">
        <f t="shared" si="42"/>
        <v>0</v>
      </c>
      <c r="N662" s="5">
        <f t="shared" si="43"/>
        <v>0</v>
      </c>
    </row>
    <row r="663" spans="1:14" ht="13.5" customHeight="1" x14ac:dyDescent="0.2">
      <c r="A663" t="s">
        <v>1390</v>
      </c>
      <c r="B663" t="s">
        <v>1099</v>
      </c>
      <c r="C663" t="s">
        <v>2954</v>
      </c>
      <c r="D663" t="s">
        <v>1842</v>
      </c>
      <c r="E663" t="s">
        <v>2977</v>
      </c>
      <c r="F663" t="s">
        <v>123</v>
      </c>
      <c r="G663" s="3">
        <v>43581</v>
      </c>
      <c r="H663" s="2">
        <v>189900</v>
      </c>
      <c r="I663" s="12" t="s">
        <v>838</v>
      </c>
      <c r="J663" s="5">
        <v>1</v>
      </c>
      <c r="K663" s="5">
        <f t="shared" si="41"/>
        <v>0</v>
      </c>
      <c r="L663" s="56" t="str">
        <f t="shared" si="40"/>
        <v>Keller Williams Realty - Waco</v>
      </c>
      <c r="M663" s="5">
        <f t="shared" si="42"/>
        <v>0</v>
      </c>
      <c r="N663" s="5">
        <f t="shared" si="43"/>
        <v>0</v>
      </c>
    </row>
    <row r="664" spans="1:14" ht="13.5" customHeight="1" x14ac:dyDescent="0.2">
      <c r="A664" t="s">
        <v>1857</v>
      </c>
      <c r="B664" t="s">
        <v>1099</v>
      </c>
      <c r="C664" t="s">
        <v>145</v>
      </c>
      <c r="D664" t="s">
        <v>1842</v>
      </c>
      <c r="E664" t="s">
        <v>3171</v>
      </c>
      <c r="F664" t="s">
        <v>123</v>
      </c>
      <c r="G664" s="3">
        <v>43600</v>
      </c>
      <c r="H664" s="2">
        <v>170000</v>
      </c>
      <c r="I664" s="12" t="s">
        <v>838</v>
      </c>
      <c r="J664" s="5">
        <v>1</v>
      </c>
      <c r="K664" s="5">
        <f t="shared" si="41"/>
        <v>0</v>
      </c>
      <c r="L664" s="56" t="str">
        <f t="shared" si="40"/>
        <v>Keller Williams Realty - Waco</v>
      </c>
      <c r="M664" s="5">
        <f t="shared" si="42"/>
        <v>0</v>
      </c>
      <c r="N664" s="5">
        <f t="shared" si="43"/>
        <v>0</v>
      </c>
    </row>
    <row r="665" spans="1:14" ht="13.5" customHeight="1" x14ac:dyDescent="0.2">
      <c r="A665" t="s">
        <v>1857</v>
      </c>
      <c r="B665" t="s">
        <v>1099</v>
      </c>
      <c r="C665" t="s">
        <v>1884</v>
      </c>
      <c r="D665" t="s">
        <v>1842</v>
      </c>
      <c r="E665" t="s">
        <v>3220</v>
      </c>
      <c r="F665" t="s">
        <v>6</v>
      </c>
      <c r="G665" s="3">
        <v>43605</v>
      </c>
      <c r="H665" s="2">
        <v>118000</v>
      </c>
      <c r="I665" s="12">
        <v>20190688</v>
      </c>
      <c r="J665" s="5">
        <v>1</v>
      </c>
      <c r="K665" s="5">
        <f t="shared" si="41"/>
        <v>1</v>
      </c>
      <c r="L665" s="56" t="str">
        <f t="shared" si="40"/>
        <v>Keller Williams Realty - Waco</v>
      </c>
      <c r="M665" s="5">
        <f t="shared" si="42"/>
        <v>0</v>
      </c>
      <c r="N665" s="5">
        <f t="shared" si="43"/>
        <v>0</v>
      </c>
    </row>
    <row r="666" spans="1:14" ht="13.5" customHeight="1" x14ac:dyDescent="0.2">
      <c r="A666" t="s">
        <v>1449</v>
      </c>
      <c r="B666" t="s">
        <v>1099</v>
      </c>
      <c r="C666" t="s">
        <v>186</v>
      </c>
      <c r="D666" t="s">
        <v>1842</v>
      </c>
      <c r="E666" t="s">
        <v>2459</v>
      </c>
      <c r="F666" t="s">
        <v>6</v>
      </c>
      <c r="G666" s="3">
        <v>43524</v>
      </c>
      <c r="H666" s="2">
        <v>177000</v>
      </c>
      <c r="I666" s="12" t="s">
        <v>838</v>
      </c>
      <c r="J666" s="5">
        <v>1</v>
      </c>
      <c r="K666" s="5">
        <f t="shared" si="41"/>
        <v>0</v>
      </c>
      <c r="L666" s="56" t="str">
        <f t="shared" si="40"/>
        <v>Keller Williams Realty - Waco</v>
      </c>
      <c r="M666" s="5">
        <f t="shared" si="42"/>
        <v>0</v>
      </c>
      <c r="N666" s="5">
        <f t="shared" si="43"/>
        <v>0</v>
      </c>
    </row>
    <row r="667" spans="1:14" ht="13.5" customHeight="1" x14ac:dyDescent="0.2">
      <c r="A667" t="s">
        <v>3339</v>
      </c>
      <c r="B667" t="s">
        <v>1099</v>
      </c>
      <c r="C667" t="s">
        <v>566</v>
      </c>
      <c r="D667" t="s">
        <v>1842</v>
      </c>
      <c r="E667" t="s">
        <v>3340</v>
      </c>
      <c r="F667" t="s">
        <v>6</v>
      </c>
      <c r="G667" s="3">
        <v>43616</v>
      </c>
      <c r="H667" s="2">
        <v>170850</v>
      </c>
      <c r="I667" s="12">
        <v>20190672</v>
      </c>
      <c r="J667" s="5">
        <v>1</v>
      </c>
      <c r="K667" s="5">
        <f t="shared" si="41"/>
        <v>1</v>
      </c>
      <c r="L667" s="56" t="str">
        <f t="shared" si="40"/>
        <v>Keller Williams Realty - Waco</v>
      </c>
      <c r="M667" s="5">
        <f t="shared" si="42"/>
        <v>0</v>
      </c>
      <c r="N667" s="5">
        <f t="shared" si="43"/>
        <v>0</v>
      </c>
    </row>
    <row r="668" spans="1:14" ht="13.5" customHeight="1" x14ac:dyDescent="0.2">
      <c r="A668" t="s">
        <v>2108</v>
      </c>
      <c r="B668" t="s">
        <v>1099</v>
      </c>
      <c r="C668" t="s">
        <v>1477</v>
      </c>
      <c r="D668" t="s">
        <v>1043</v>
      </c>
      <c r="E668" t="s">
        <v>2584</v>
      </c>
      <c r="F668" t="s">
        <v>6</v>
      </c>
      <c r="G668" s="3">
        <v>43536</v>
      </c>
      <c r="H668" s="2">
        <v>68000</v>
      </c>
      <c r="I668" s="12" t="s">
        <v>838</v>
      </c>
      <c r="J668" s="5">
        <v>1</v>
      </c>
      <c r="K668" s="5">
        <f t="shared" si="41"/>
        <v>0</v>
      </c>
      <c r="L668" s="56" t="str">
        <f t="shared" si="40"/>
        <v>Keller Williams Realty - Waco</v>
      </c>
      <c r="M668" s="5">
        <f t="shared" si="42"/>
        <v>0</v>
      </c>
      <c r="N668" s="5">
        <f t="shared" si="43"/>
        <v>0</v>
      </c>
    </row>
    <row r="669" spans="1:14" ht="13.5" customHeight="1" x14ac:dyDescent="0.2">
      <c r="A669" t="s">
        <v>1711</v>
      </c>
      <c r="B669" t="s">
        <v>1099</v>
      </c>
      <c r="C669" t="s">
        <v>212</v>
      </c>
      <c r="D669" t="s">
        <v>1475</v>
      </c>
      <c r="E669" t="s">
        <v>2208</v>
      </c>
      <c r="F669" t="s">
        <v>216</v>
      </c>
      <c r="G669" s="3">
        <v>43488</v>
      </c>
      <c r="H669" s="2">
        <v>164000</v>
      </c>
      <c r="I669" s="12" t="s">
        <v>838</v>
      </c>
      <c r="J669" s="5">
        <v>1</v>
      </c>
      <c r="K669" s="5">
        <f t="shared" si="41"/>
        <v>0</v>
      </c>
      <c r="L669" s="56" t="str">
        <f t="shared" si="40"/>
        <v>Keller Williams Realty - Waco</v>
      </c>
      <c r="M669" s="5">
        <f t="shared" si="42"/>
        <v>0</v>
      </c>
      <c r="N669" s="5">
        <f t="shared" si="43"/>
        <v>0</v>
      </c>
    </row>
    <row r="670" spans="1:14" ht="13.5" customHeight="1" x14ac:dyDescent="0.2">
      <c r="A670" t="s">
        <v>1741</v>
      </c>
      <c r="B670" t="s">
        <v>1099</v>
      </c>
      <c r="C670" t="s">
        <v>1898</v>
      </c>
      <c r="D670" t="s">
        <v>1475</v>
      </c>
      <c r="E670" t="s">
        <v>2891</v>
      </c>
      <c r="F670" t="s">
        <v>6</v>
      </c>
      <c r="G670" s="3">
        <v>43571</v>
      </c>
      <c r="H670" s="2">
        <v>105000</v>
      </c>
      <c r="I670" s="12" t="s">
        <v>838</v>
      </c>
      <c r="J670" s="5">
        <v>1</v>
      </c>
      <c r="K670" s="5">
        <f t="shared" si="41"/>
        <v>0</v>
      </c>
      <c r="L670" s="56" t="str">
        <f t="shared" si="40"/>
        <v>Keller Williams Realty - Waco</v>
      </c>
      <c r="M670" s="5">
        <f t="shared" si="42"/>
        <v>0</v>
      </c>
      <c r="N670" s="5">
        <f t="shared" si="43"/>
        <v>0</v>
      </c>
    </row>
    <row r="671" spans="1:14" ht="13.5" customHeight="1" x14ac:dyDescent="0.2">
      <c r="A671" t="s">
        <v>1569</v>
      </c>
      <c r="B671" t="s">
        <v>1099</v>
      </c>
      <c r="C671" t="s">
        <v>326</v>
      </c>
      <c r="D671" t="s">
        <v>1844</v>
      </c>
      <c r="E671" t="s">
        <v>2504</v>
      </c>
      <c r="F671" t="s">
        <v>911</v>
      </c>
      <c r="G671" s="3">
        <v>43528</v>
      </c>
      <c r="H671" s="2">
        <v>107000</v>
      </c>
      <c r="I671" s="12" t="s">
        <v>838</v>
      </c>
      <c r="J671" s="5">
        <v>1</v>
      </c>
      <c r="K671" s="5">
        <f t="shared" si="41"/>
        <v>0</v>
      </c>
      <c r="L671" s="56" t="str">
        <f t="shared" si="40"/>
        <v>Keller Williams Realty - Waco</v>
      </c>
      <c r="M671" s="5">
        <f t="shared" si="42"/>
        <v>0</v>
      </c>
      <c r="N671" s="5">
        <f t="shared" si="43"/>
        <v>0</v>
      </c>
    </row>
    <row r="672" spans="1:14" ht="13.5" customHeight="1" x14ac:dyDescent="0.2">
      <c r="A672" t="s">
        <v>1222</v>
      </c>
      <c r="B672" t="s">
        <v>1099</v>
      </c>
      <c r="C672" t="s">
        <v>326</v>
      </c>
      <c r="D672" t="s">
        <v>1844</v>
      </c>
      <c r="E672" t="s">
        <v>2935</v>
      </c>
      <c r="F672" t="s">
        <v>426</v>
      </c>
      <c r="G672" s="3">
        <v>43577</v>
      </c>
      <c r="H672" s="2">
        <v>393000</v>
      </c>
      <c r="I672" s="12" t="s">
        <v>838</v>
      </c>
      <c r="J672" s="5">
        <v>1</v>
      </c>
      <c r="K672" s="5">
        <f t="shared" si="41"/>
        <v>0</v>
      </c>
      <c r="L672" s="56" t="str">
        <f t="shared" si="40"/>
        <v>Keller Williams Realty - Waco</v>
      </c>
      <c r="M672" s="5">
        <f t="shared" si="42"/>
        <v>0</v>
      </c>
      <c r="N672" s="5">
        <f t="shared" si="43"/>
        <v>0</v>
      </c>
    </row>
    <row r="673" spans="1:14" ht="13.5" customHeight="1" x14ac:dyDescent="0.2">
      <c r="A673" t="s">
        <v>1222</v>
      </c>
      <c r="B673" t="s">
        <v>1099</v>
      </c>
      <c r="C673" t="s">
        <v>1232</v>
      </c>
      <c r="D673" t="s">
        <v>1180</v>
      </c>
      <c r="E673" t="s">
        <v>3335</v>
      </c>
      <c r="F673" t="s">
        <v>6</v>
      </c>
      <c r="G673" s="3">
        <v>43616</v>
      </c>
      <c r="H673" s="2">
        <v>184900</v>
      </c>
      <c r="I673" s="12" t="s">
        <v>838</v>
      </c>
      <c r="J673" s="5">
        <v>1</v>
      </c>
      <c r="K673" s="5">
        <f t="shared" si="41"/>
        <v>0</v>
      </c>
      <c r="L673" s="56" t="str">
        <f t="shared" si="40"/>
        <v>Keller Williams Realty - Waco</v>
      </c>
      <c r="M673" s="5">
        <f t="shared" si="42"/>
        <v>0</v>
      </c>
      <c r="N673" s="5">
        <f t="shared" si="43"/>
        <v>0</v>
      </c>
    </row>
    <row r="674" spans="1:14" ht="13.5" customHeight="1" x14ac:dyDescent="0.2">
      <c r="A674" t="s">
        <v>714</v>
      </c>
      <c r="B674" t="s">
        <v>1099</v>
      </c>
      <c r="C674" t="s">
        <v>2606</v>
      </c>
      <c r="D674" t="s">
        <v>1286</v>
      </c>
      <c r="E674" t="s">
        <v>3196</v>
      </c>
      <c r="F674" t="s">
        <v>1126</v>
      </c>
      <c r="G674" s="3">
        <v>43602</v>
      </c>
      <c r="H674" s="2">
        <v>162500</v>
      </c>
      <c r="I674" s="12" t="s">
        <v>838</v>
      </c>
      <c r="J674" s="5">
        <v>1</v>
      </c>
      <c r="K674" s="5">
        <f t="shared" si="41"/>
        <v>0</v>
      </c>
      <c r="L674" s="56" t="str">
        <f t="shared" si="40"/>
        <v>Keller Williams Realty - Waco</v>
      </c>
      <c r="M674" s="5">
        <f t="shared" si="42"/>
        <v>0</v>
      </c>
      <c r="N674" s="5">
        <f t="shared" si="43"/>
        <v>0</v>
      </c>
    </row>
    <row r="675" spans="1:14" ht="13.5" customHeight="1" x14ac:dyDescent="0.2">
      <c r="A675" t="s">
        <v>792</v>
      </c>
      <c r="B675" t="s">
        <v>1099</v>
      </c>
      <c r="C675" t="s">
        <v>150</v>
      </c>
      <c r="D675" t="s">
        <v>769</v>
      </c>
      <c r="E675" t="s">
        <v>2134</v>
      </c>
      <c r="F675" t="s">
        <v>6</v>
      </c>
      <c r="G675" s="3">
        <v>43475</v>
      </c>
      <c r="H675" s="2">
        <v>52500</v>
      </c>
      <c r="I675" s="12" t="s">
        <v>838</v>
      </c>
      <c r="J675" s="5">
        <v>1</v>
      </c>
      <c r="K675" s="5">
        <f t="shared" si="41"/>
        <v>0</v>
      </c>
      <c r="L675" s="56" t="str">
        <f t="shared" si="40"/>
        <v>Keller Williams Realty - Waco</v>
      </c>
      <c r="M675" s="5">
        <f t="shared" si="42"/>
        <v>0</v>
      </c>
      <c r="N675" s="5">
        <f t="shared" si="43"/>
        <v>0</v>
      </c>
    </row>
    <row r="676" spans="1:14" ht="13.5" customHeight="1" x14ac:dyDescent="0.2">
      <c r="A676" t="s">
        <v>1741</v>
      </c>
      <c r="B676" t="s">
        <v>1099</v>
      </c>
      <c r="C676" t="s">
        <v>725</v>
      </c>
      <c r="D676" t="s">
        <v>2086</v>
      </c>
      <c r="E676" t="s">
        <v>3316</v>
      </c>
      <c r="F676" t="s">
        <v>6</v>
      </c>
      <c r="G676" s="3">
        <v>43615</v>
      </c>
      <c r="H676" s="2">
        <v>57250</v>
      </c>
      <c r="I676" s="12" t="s">
        <v>838</v>
      </c>
      <c r="J676" s="5">
        <v>1</v>
      </c>
      <c r="K676" s="5">
        <f t="shared" si="41"/>
        <v>0</v>
      </c>
      <c r="L676" s="56" t="str">
        <f t="shared" si="40"/>
        <v>Keller Williams Realty - Waco</v>
      </c>
      <c r="M676" s="5">
        <f t="shared" si="42"/>
        <v>0</v>
      </c>
      <c r="N676" s="5">
        <f t="shared" si="43"/>
        <v>0</v>
      </c>
    </row>
    <row r="677" spans="1:14" ht="13.5" customHeight="1" x14ac:dyDescent="0.2">
      <c r="A677" t="s">
        <v>1571</v>
      </c>
      <c r="B677" t="s">
        <v>1099</v>
      </c>
      <c r="C677" t="s">
        <v>546</v>
      </c>
      <c r="D677" t="s">
        <v>547</v>
      </c>
      <c r="E677" t="s">
        <v>2743</v>
      </c>
      <c r="F677" t="s">
        <v>6</v>
      </c>
      <c r="G677" s="3">
        <v>43553</v>
      </c>
      <c r="H677" s="2">
        <v>344941</v>
      </c>
      <c r="I677" s="12" t="s">
        <v>838</v>
      </c>
      <c r="J677" s="5">
        <v>1</v>
      </c>
      <c r="K677" s="5">
        <f t="shared" si="41"/>
        <v>0</v>
      </c>
      <c r="L677" s="56" t="str">
        <f t="shared" si="40"/>
        <v>Keller Williams Realty - Waco</v>
      </c>
      <c r="M677" s="5">
        <f t="shared" si="42"/>
        <v>0</v>
      </c>
      <c r="N677" s="5">
        <f t="shared" si="43"/>
        <v>0</v>
      </c>
    </row>
    <row r="678" spans="1:14" ht="13.5" customHeight="1" x14ac:dyDescent="0.2">
      <c r="A678" t="s">
        <v>154</v>
      </c>
      <c r="B678" t="s">
        <v>1099</v>
      </c>
      <c r="C678" t="s">
        <v>154</v>
      </c>
      <c r="D678" t="s">
        <v>1099</v>
      </c>
      <c r="E678" t="s">
        <v>2350</v>
      </c>
      <c r="F678" t="s">
        <v>6</v>
      </c>
      <c r="G678" s="3">
        <v>43509</v>
      </c>
      <c r="H678" s="2">
        <v>37000</v>
      </c>
      <c r="I678" s="12" t="s">
        <v>838</v>
      </c>
      <c r="J678" s="5">
        <v>1</v>
      </c>
      <c r="K678" s="5">
        <f t="shared" si="41"/>
        <v>0</v>
      </c>
      <c r="L678" s="56" t="str">
        <f t="shared" si="40"/>
        <v>Keller Williams Realty - Waco</v>
      </c>
      <c r="M678" s="5">
        <f t="shared" si="42"/>
        <v>1</v>
      </c>
      <c r="N678" s="5">
        <f t="shared" si="43"/>
        <v>0</v>
      </c>
    </row>
    <row r="679" spans="1:14" ht="13.5" customHeight="1" x14ac:dyDescent="0.2">
      <c r="A679" t="s">
        <v>154</v>
      </c>
      <c r="B679" t="s">
        <v>1099</v>
      </c>
      <c r="C679" t="s">
        <v>154</v>
      </c>
      <c r="D679" t="s">
        <v>1099</v>
      </c>
      <c r="E679" t="s">
        <v>2368</v>
      </c>
      <c r="F679" t="s">
        <v>6</v>
      </c>
      <c r="G679" s="3">
        <v>43511</v>
      </c>
      <c r="H679" s="2">
        <v>144400</v>
      </c>
      <c r="I679" s="12" t="s">
        <v>838</v>
      </c>
      <c r="J679" s="5">
        <v>1</v>
      </c>
      <c r="K679" s="5">
        <f t="shared" si="41"/>
        <v>0</v>
      </c>
      <c r="L679" s="56" t="str">
        <f t="shared" si="40"/>
        <v>Keller Williams Realty - Waco</v>
      </c>
      <c r="M679" s="5">
        <f t="shared" si="42"/>
        <v>1</v>
      </c>
      <c r="N679" s="5">
        <f t="shared" si="43"/>
        <v>0</v>
      </c>
    </row>
    <row r="680" spans="1:14" ht="13.5" customHeight="1" x14ac:dyDescent="0.2">
      <c r="A680" t="s">
        <v>2815</v>
      </c>
      <c r="B680" t="s">
        <v>1099</v>
      </c>
      <c r="C680" t="s">
        <v>1222</v>
      </c>
      <c r="D680" t="s">
        <v>1099</v>
      </c>
      <c r="E680" t="s">
        <v>2842</v>
      </c>
      <c r="F680" t="s">
        <v>216</v>
      </c>
      <c r="G680" s="3">
        <v>43566</v>
      </c>
      <c r="H680" s="2">
        <v>186000</v>
      </c>
      <c r="I680" s="12" t="s">
        <v>838</v>
      </c>
      <c r="J680" s="5">
        <v>1</v>
      </c>
      <c r="K680" s="5">
        <f t="shared" si="41"/>
        <v>0</v>
      </c>
      <c r="L680" s="56" t="str">
        <f t="shared" ref="L680:L741" si="44">IF(B680="",B679,B680)</f>
        <v>Keller Williams Realty - Waco</v>
      </c>
      <c r="M680" s="5">
        <f t="shared" si="42"/>
        <v>1</v>
      </c>
      <c r="N680" s="5">
        <f t="shared" si="43"/>
        <v>0</v>
      </c>
    </row>
    <row r="681" spans="1:14" ht="13.5" customHeight="1" x14ac:dyDescent="0.2">
      <c r="A681" t="s">
        <v>1863</v>
      </c>
      <c r="B681" t="s">
        <v>1099</v>
      </c>
      <c r="C681" t="s">
        <v>1222</v>
      </c>
      <c r="D681" t="s">
        <v>1099</v>
      </c>
      <c r="E681" t="s">
        <v>3219</v>
      </c>
      <c r="F681" t="s">
        <v>70</v>
      </c>
      <c r="G681" s="3">
        <v>43605</v>
      </c>
      <c r="H681" s="2">
        <v>72000</v>
      </c>
      <c r="I681" s="12" t="s">
        <v>838</v>
      </c>
      <c r="J681" s="5">
        <v>1</v>
      </c>
      <c r="K681" s="5">
        <f t="shared" si="41"/>
        <v>0</v>
      </c>
      <c r="L681" s="56" t="str">
        <f t="shared" si="44"/>
        <v>Keller Williams Realty - Waco</v>
      </c>
      <c r="M681" s="5">
        <f t="shared" si="42"/>
        <v>1</v>
      </c>
      <c r="N681" s="5">
        <f t="shared" si="43"/>
        <v>0</v>
      </c>
    </row>
    <row r="682" spans="1:14" ht="13.5" customHeight="1" x14ac:dyDescent="0.2">
      <c r="A682" t="s">
        <v>1303</v>
      </c>
      <c r="B682" t="s">
        <v>1099</v>
      </c>
      <c r="C682" t="s">
        <v>357</v>
      </c>
      <c r="D682" t="s">
        <v>1099</v>
      </c>
      <c r="E682" t="s">
        <v>3292</v>
      </c>
      <c r="F682" t="s">
        <v>6</v>
      </c>
      <c r="G682" s="3">
        <v>43613</v>
      </c>
      <c r="H682" s="2">
        <v>110000</v>
      </c>
      <c r="I682" s="12" t="s">
        <v>838</v>
      </c>
      <c r="J682" s="5">
        <v>1</v>
      </c>
      <c r="K682" s="5">
        <f t="shared" si="41"/>
        <v>0</v>
      </c>
      <c r="L682" s="56" t="str">
        <f t="shared" si="44"/>
        <v>Keller Williams Realty - Waco</v>
      </c>
      <c r="M682" s="5">
        <f t="shared" si="42"/>
        <v>1</v>
      </c>
      <c r="N682" s="5">
        <f t="shared" si="43"/>
        <v>0</v>
      </c>
    </row>
    <row r="683" spans="1:14" ht="13.5" customHeight="1" x14ac:dyDescent="0.2">
      <c r="A683" t="s">
        <v>792</v>
      </c>
      <c r="B683" t="s">
        <v>1099</v>
      </c>
      <c r="C683" t="s">
        <v>792</v>
      </c>
      <c r="D683" t="s">
        <v>1099</v>
      </c>
      <c r="E683" t="s">
        <v>3168</v>
      </c>
      <c r="F683" t="s">
        <v>426</v>
      </c>
      <c r="G683" s="3">
        <v>43600</v>
      </c>
      <c r="H683" s="2">
        <v>195000</v>
      </c>
      <c r="I683" s="12" t="s">
        <v>838</v>
      </c>
      <c r="J683" s="5">
        <v>1</v>
      </c>
      <c r="K683" s="5">
        <f t="shared" si="41"/>
        <v>0</v>
      </c>
      <c r="L683" s="56" t="str">
        <f t="shared" si="44"/>
        <v>Keller Williams Realty - Waco</v>
      </c>
      <c r="M683" s="5">
        <f t="shared" si="42"/>
        <v>1</v>
      </c>
      <c r="N683" s="5">
        <f t="shared" si="43"/>
        <v>0</v>
      </c>
    </row>
    <row r="684" spans="1:14" ht="13.5" customHeight="1" x14ac:dyDescent="0.2">
      <c r="A684" t="s">
        <v>1718</v>
      </c>
      <c r="B684" t="s">
        <v>1099</v>
      </c>
      <c r="C684" t="s">
        <v>1229</v>
      </c>
      <c r="D684" t="s">
        <v>1099</v>
      </c>
      <c r="E684" t="s">
        <v>2130</v>
      </c>
      <c r="F684" t="s">
        <v>6</v>
      </c>
      <c r="G684" s="3">
        <v>43475</v>
      </c>
      <c r="H684" s="2">
        <v>63000</v>
      </c>
      <c r="I684" s="12" t="s">
        <v>838</v>
      </c>
      <c r="J684" s="5">
        <v>1</v>
      </c>
      <c r="K684" s="5">
        <f t="shared" si="41"/>
        <v>0</v>
      </c>
      <c r="L684" s="56" t="str">
        <f t="shared" si="44"/>
        <v>Keller Williams Realty - Waco</v>
      </c>
      <c r="M684" s="5">
        <f t="shared" si="42"/>
        <v>1</v>
      </c>
      <c r="N684" s="5">
        <f t="shared" si="43"/>
        <v>0</v>
      </c>
    </row>
    <row r="685" spans="1:14" ht="13.5" customHeight="1" x14ac:dyDescent="0.2">
      <c r="A685" t="s">
        <v>357</v>
      </c>
      <c r="B685" t="s">
        <v>1099</v>
      </c>
      <c r="C685" t="s">
        <v>357</v>
      </c>
      <c r="D685" t="s">
        <v>1099</v>
      </c>
      <c r="E685" t="s">
        <v>2426</v>
      </c>
      <c r="F685" t="s">
        <v>2427</v>
      </c>
      <c r="G685" s="3">
        <v>43519</v>
      </c>
      <c r="H685" s="2">
        <v>60000</v>
      </c>
      <c r="I685" s="12" t="s">
        <v>838</v>
      </c>
      <c r="J685" s="5">
        <v>1</v>
      </c>
      <c r="K685" s="5">
        <f t="shared" si="41"/>
        <v>0</v>
      </c>
      <c r="L685" s="56" t="str">
        <f t="shared" si="44"/>
        <v>Keller Williams Realty - Waco</v>
      </c>
      <c r="M685" s="5">
        <f t="shared" si="42"/>
        <v>1</v>
      </c>
      <c r="N685" s="5">
        <f t="shared" si="43"/>
        <v>0</v>
      </c>
    </row>
    <row r="686" spans="1:14" ht="13.5" customHeight="1" x14ac:dyDescent="0.2">
      <c r="A686" t="s">
        <v>1906</v>
      </c>
      <c r="B686" t="s">
        <v>1099</v>
      </c>
      <c r="C686" t="s">
        <v>1906</v>
      </c>
      <c r="D686" t="s">
        <v>1099</v>
      </c>
      <c r="E686" t="s">
        <v>2481</v>
      </c>
      <c r="F686" t="s">
        <v>425</v>
      </c>
      <c r="G686" s="3">
        <v>43525</v>
      </c>
      <c r="H686" s="2">
        <v>730000</v>
      </c>
      <c r="I686" s="12" t="s">
        <v>838</v>
      </c>
      <c r="J686" s="5">
        <v>1</v>
      </c>
      <c r="K686" s="5">
        <f t="shared" si="41"/>
        <v>0</v>
      </c>
      <c r="L686" s="56" t="str">
        <f t="shared" si="44"/>
        <v>Keller Williams Realty - Waco</v>
      </c>
      <c r="M686" s="5">
        <f t="shared" si="42"/>
        <v>1</v>
      </c>
      <c r="N686" s="5">
        <f t="shared" si="43"/>
        <v>0</v>
      </c>
    </row>
    <row r="687" spans="1:14" ht="13.5" customHeight="1" x14ac:dyDescent="0.2">
      <c r="A687" t="s">
        <v>1906</v>
      </c>
      <c r="B687" t="s">
        <v>1099</v>
      </c>
      <c r="C687" t="s">
        <v>1906</v>
      </c>
      <c r="D687" t="s">
        <v>1099</v>
      </c>
      <c r="E687" t="s">
        <v>2600</v>
      </c>
      <c r="F687" t="s">
        <v>6</v>
      </c>
      <c r="G687" s="3">
        <v>43538</v>
      </c>
      <c r="H687" s="2">
        <v>307000</v>
      </c>
      <c r="I687" s="12" t="s">
        <v>838</v>
      </c>
      <c r="J687" s="5">
        <v>1</v>
      </c>
      <c r="K687" s="5">
        <f t="shared" si="41"/>
        <v>0</v>
      </c>
      <c r="L687" s="56" t="str">
        <f t="shared" si="44"/>
        <v>Keller Williams Realty - Waco</v>
      </c>
      <c r="M687" s="5">
        <f t="shared" si="42"/>
        <v>1</v>
      </c>
      <c r="N687" s="5">
        <f t="shared" si="43"/>
        <v>0</v>
      </c>
    </row>
    <row r="688" spans="1:14" ht="13.5" customHeight="1" x14ac:dyDescent="0.2">
      <c r="A688" t="s">
        <v>1906</v>
      </c>
      <c r="B688" t="s">
        <v>1099</v>
      </c>
      <c r="C688" t="s">
        <v>1906</v>
      </c>
      <c r="D688" t="s">
        <v>1099</v>
      </c>
      <c r="E688" t="s">
        <v>3324</v>
      </c>
      <c r="F688" t="s">
        <v>425</v>
      </c>
      <c r="G688" s="3">
        <v>43615</v>
      </c>
      <c r="H688" s="2">
        <v>99350</v>
      </c>
      <c r="I688" s="12" t="s">
        <v>838</v>
      </c>
      <c r="J688" s="5">
        <v>1</v>
      </c>
      <c r="K688" s="5">
        <f t="shared" si="41"/>
        <v>0</v>
      </c>
      <c r="L688" s="56" t="str">
        <f t="shared" si="44"/>
        <v>Keller Williams Realty - Waco</v>
      </c>
      <c r="M688" s="5">
        <f t="shared" si="42"/>
        <v>1</v>
      </c>
      <c r="N688" s="5">
        <f t="shared" si="43"/>
        <v>0</v>
      </c>
    </row>
    <row r="689" spans="1:14" ht="13.5" customHeight="1" x14ac:dyDescent="0.2">
      <c r="A689" t="s">
        <v>3163</v>
      </c>
      <c r="B689" t="s">
        <v>1099</v>
      </c>
      <c r="C689" t="s">
        <v>1222</v>
      </c>
      <c r="D689" t="s">
        <v>1099</v>
      </c>
      <c r="E689" t="s">
        <v>3164</v>
      </c>
      <c r="F689" t="s">
        <v>6</v>
      </c>
      <c r="G689" s="3">
        <v>43599</v>
      </c>
      <c r="H689" s="2">
        <v>57000</v>
      </c>
      <c r="I689" s="12" t="s">
        <v>838</v>
      </c>
      <c r="J689" s="5">
        <v>1</v>
      </c>
      <c r="K689" s="5">
        <f t="shared" si="41"/>
        <v>0</v>
      </c>
      <c r="L689" s="56" t="str">
        <f t="shared" si="44"/>
        <v>Keller Williams Realty - Waco</v>
      </c>
      <c r="M689" s="5">
        <f t="shared" si="42"/>
        <v>1</v>
      </c>
      <c r="N689" s="5">
        <f t="shared" si="43"/>
        <v>0</v>
      </c>
    </row>
    <row r="690" spans="1:14" ht="13.5" customHeight="1" x14ac:dyDescent="0.2">
      <c r="A690" t="s">
        <v>1222</v>
      </c>
      <c r="B690" t="s">
        <v>1099</v>
      </c>
      <c r="C690" t="s">
        <v>1906</v>
      </c>
      <c r="D690" t="s">
        <v>1099</v>
      </c>
      <c r="E690" t="s">
        <v>3210</v>
      </c>
      <c r="F690" t="s">
        <v>802</v>
      </c>
      <c r="G690" s="3">
        <v>43605</v>
      </c>
      <c r="H690" s="2">
        <v>125000</v>
      </c>
      <c r="I690" s="12" t="s">
        <v>838</v>
      </c>
      <c r="J690" s="5">
        <v>1</v>
      </c>
      <c r="K690" s="5">
        <f t="shared" si="41"/>
        <v>0</v>
      </c>
      <c r="L690" s="56" t="str">
        <f t="shared" si="44"/>
        <v>Keller Williams Realty - Waco</v>
      </c>
      <c r="M690" s="5">
        <f t="shared" si="42"/>
        <v>1</v>
      </c>
      <c r="N690" s="5">
        <f t="shared" si="43"/>
        <v>0</v>
      </c>
    </row>
    <row r="691" spans="1:14" ht="13.5" customHeight="1" x14ac:dyDescent="0.2">
      <c r="A691" t="s">
        <v>1222</v>
      </c>
      <c r="B691" t="s">
        <v>1099</v>
      </c>
      <c r="C691" t="s">
        <v>1222</v>
      </c>
      <c r="D691" t="s">
        <v>1099</v>
      </c>
      <c r="E691" t="s">
        <v>2190</v>
      </c>
      <c r="F691" t="s">
        <v>328</v>
      </c>
      <c r="G691" s="3">
        <v>43484</v>
      </c>
      <c r="H691" s="2">
        <v>135000</v>
      </c>
      <c r="I691" s="12" t="s">
        <v>838</v>
      </c>
      <c r="J691" s="5">
        <v>1</v>
      </c>
      <c r="K691" s="5">
        <f t="shared" si="41"/>
        <v>0</v>
      </c>
      <c r="L691" s="56" t="str">
        <f t="shared" si="44"/>
        <v>Keller Williams Realty - Waco</v>
      </c>
      <c r="M691" s="5">
        <f t="shared" si="42"/>
        <v>1</v>
      </c>
      <c r="N691" s="5">
        <f t="shared" si="43"/>
        <v>0</v>
      </c>
    </row>
    <row r="692" spans="1:14" ht="13.5" customHeight="1" x14ac:dyDescent="0.2">
      <c r="A692" t="s">
        <v>1222</v>
      </c>
      <c r="B692" t="s">
        <v>1099</v>
      </c>
      <c r="C692" t="s">
        <v>1222</v>
      </c>
      <c r="D692" t="s">
        <v>1099</v>
      </c>
      <c r="E692" t="s">
        <v>2213</v>
      </c>
      <c r="F692" t="s">
        <v>6</v>
      </c>
      <c r="G692" s="3">
        <v>43489</v>
      </c>
      <c r="H692" s="2">
        <v>30000</v>
      </c>
      <c r="I692" s="12" t="s">
        <v>838</v>
      </c>
      <c r="J692" s="5">
        <v>1</v>
      </c>
      <c r="K692" s="5">
        <f t="shared" si="41"/>
        <v>0</v>
      </c>
      <c r="L692" s="56" t="str">
        <f t="shared" si="44"/>
        <v>Keller Williams Realty - Waco</v>
      </c>
      <c r="M692" s="5">
        <f t="shared" si="42"/>
        <v>1</v>
      </c>
      <c r="N692" s="5">
        <f t="shared" si="43"/>
        <v>0</v>
      </c>
    </row>
    <row r="693" spans="1:14" ht="13.5" customHeight="1" x14ac:dyDescent="0.2">
      <c r="A693" t="s">
        <v>3318</v>
      </c>
      <c r="B693" t="s">
        <v>1099</v>
      </c>
      <c r="C693" t="s">
        <v>3318</v>
      </c>
      <c r="D693" t="s">
        <v>1099</v>
      </c>
      <c r="E693" t="s">
        <v>3319</v>
      </c>
      <c r="F693" t="s">
        <v>216</v>
      </c>
      <c r="G693" s="3">
        <v>43615</v>
      </c>
      <c r="H693" s="2">
        <v>265000</v>
      </c>
      <c r="I693" s="12">
        <v>20190986</v>
      </c>
      <c r="J693" s="5">
        <v>1</v>
      </c>
      <c r="K693" s="5">
        <f t="shared" si="41"/>
        <v>1</v>
      </c>
      <c r="L693" s="56" t="str">
        <f t="shared" si="44"/>
        <v>Keller Williams Realty - Waco</v>
      </c>
      <c r="M693" s="5">
        <f t="shared" si="42"/>
        <v>1</v>
      </c>
      <c r="N693" s="5">
        <f t="shared" si="43"/>
        <v>1</v>
      </c>
    </row>
    <row r="694" spans="1:14" ht="13.5" customHeight="1" x14ac:dyDescent="0.2">
      <c r="A694" t="s">
        <v>1384</v>
      </c>
      <c r="B694" t="s">
        <v>1099</v>
      </c>
      <c r="C694" t="s">
        <v>1384</v>
      </c>
      <c r="D694" t="s">
        <v>1099</v>
      </c>
      <c r="E694" t="s">
        <v>3222</v>
      </c>
      <c r="F694" t="s">
        <v>6</v>
      </c>
      <c r="G694" s="3">
        <v>43605</v>
      </c>
      <c r="H694" s="2">
        <v>253000</v>
      </c>
      <c r="I694" s="12">
        <v>20191129</v>
      </c>
      <c r="J694" s="5">
        <v>1</v>
      </c>
      <c r="K694" s="5">
        <f t="shared" si="41"/>
        <v>1</v>
      </c>
      <c r="L694" s="56" t="str">
        <f t="shared" si="44"/>
        <v>Keller Williams Realty - Waco</v>
      </c>
      <c r="M694" s="5">
        <f t="shared" si="42"/>
        <v>1</v>
      </c>
      <c r="N694" s="5">
        <f t="shared" si="43"/>
        <v>1</v>
      </c>
    </row>
    <row r="695" spans="1:14" ht="13.5" customHeight="1" x14ac:dyDescent="0.2">
      <c r="A695" t="s">
        <v>1390</v>
      </c>
      <c r="B695" t="s">
        <v>1099</v>
      </c>
      <c r="C695" t="s">
        <v>1906</v>
      </c>
      <c r="D695" t="s">
        <v>1099</v>
      </c>
      <c r="E695" t="s">
        <v>2563</v>
      </c>
      <c r="F695" t="s">
        <v>6</v>
      </c>
      <c r="G695" s="3">
        <v>43532</v>
      </c>
      <c r="H695" s="2">
        <v>78250</v>
      </c>
      <c r="I695" s="12" t="s">
        <v>838</v>
      </c>
      <c r="J695" s="5">
        <v>1</v>
      </c>
      <c r="K695" s="5">
        <f t="shared" si="41"/>
        <v>0</v>
      </c>
      <c r="L695" s="56" t="str">
        <f t="shared" si="44"/>
        <v>Keller Williams Realty - Waco</v>
      </c>
      <c r="M695" s="5">
        <f t="shared" si="42"/>
        <v>1</v>
      </c>
      <c r="N695" s="5">
        <f t="shared" si="43"/>
        <v>0</v>
      </c>
    </row>
    <row r="696" spans="1:14" ht="13.5" customHeight="1" x14ac:dyDescent="0.2">
      <c r="A696" t="s">
        <v>1390</v>
      </c>
      <c r="B696" t="s">
        <v>1099</v>
      </c>
      <c r="C696" t="s">
        <v>1222</v>
      </c>
      <c r="D696" t="s">
        <v>1099</v>
      </c>
      <c r="E696" t="s">
        <v>2637</v>
      </c>
      <c r="F696" t="s">
        <v>6</v>
      </c>
      <c r="G696" s="3">
        <v>43543</v>
      </c>
      <c r="H696" s="2">
        <v>102000</v>
      </c>
      <c r="I696" s="12" t="s">
        <v>838</v>
      </c>
      <c r="J696" s="5">
        <v>1</v>
      </c>
      <c r="K696" s="5">
        <f t="shared" si="41"/>
        <v>0</v>
      </c>
      <c r="L696" s="56" t="str">
        <f t="shared" si="44"/>
        <v>Keller Williams Realty - Waco</v>
      </c>
      <c r="M696" s="5">
        <f t="shared" si="42"/>
        <v>1</v>
      </c>
      <c r="N696" s="5">
        <f t="shared" si="43"/>
        <v>0</v>
      </c>
    </row>
    <row r="697" spans="1:14" ht="13.5" customHeight="1" x14ac:dyDescent="0.2">
      <c r="A697" t="s">
        <v>1390</v>
      </c>
      <c r="B697" t="s">
        <v>1099</v>
      </c>
      <c r="C697" t="s">
        <v>1956</v>
      </c>
      <c r="D697" t="s">
        <v>1099</v>
      </c>
      <c r="E697" t="s">
        <v>2144</v>
      </c>
      <c r="F697" t="s">
        <v>6</v>
      </c>
      <c r="G697" s="3">
        <v>43476</v>
      </c>
      <c r="H697" s="2">
        <v>48000</v>
      </c>
      <c r="I697" s="12" t="s">
        <v>838</v>
      </c>
      <c r="J697" s="5">
        <v>1</v>
      </c>
      <c r="K697" s="5">
        <f t="shared" si="41"/>
        <v>0</v>
      </c>
      <c r="L697" s="56" t="str">
        <f t="shared" si="44"/>
        <v>Keller Williams Realty - Waco</v>
      </c>
      <c r="M697" s="5">
        <f t="shared" si="42"/>
        <v>1</v>
      </c>
      <c r="N697" s="5">
        <f t="shared" si="43"/>
        <v>0</v>
      </c>
    </row>
    <row r="698" spans="1:14" ht="13.5" customHeight="1" x14ac:dyDescent="0.2">
      <c r="A698" t="s">
        <v>2064</v>
      </c>
      <c r="B698" t="s">
        <v>1099</v>
      </c>
      <c r="C698" t="s">
        <v>1222</v>
      </c>
      <c r="D698" t="s">
        <v>1099</v>
      </c>
      <c r="E698" t="s">
        <v>3155</v>
      </c>
      <c r="F698" t="s">
        <v>11</v>
      </c>
      <c r="G698" s="3">
        <v>43598</v>
      </c>
      <c r="H698" s="2">
        <v>146000</v>
      </c>
      <c r="I698" s="12" t="s">
        <v>838</v>
      </c>
      <c r="J698" s="5">
        <v>1</v>
      </c>
      <c r="K698" s="5">
        <f t="shared" si="41"/>
        <v>0</v>
      </c>
      <c r="L698" s="56" t="str">
        <f t="shared" si="44"/>
        <v>Keller Williams Realty - Waco</v>
      </c>
      <c r="M698" s="5">
        <f t="shared" si="42"/>
        <v>1</v>
      </c>
      <c r="N698" s="5">
        <f t="shared" si="43"/>
        <v>0</v>
      </c>
    </row>
    <row r="699" spans="1:14" ht="13.5" customHeight="1" x14ac:dyDescent="0.2">
      <c r="A699" t="s">
        <v>1741</v>
      </c>
      <c r="B699" t="s">
        <v>1099</v>
      </c>
      <c r="C699" t="s">
        <v>1906</v>
      </c>
      <c r="D699" t="s">
        <v>1099</v>
      </c>
      <c r="E699" t="s">
        <v>2695</v>
      </c>
      <c r="F699" t="s">
        <v>6</v>
      </c>
      <c r="G699" s="3">
        <v>43549</v>
      </c>
      <c r="H699" s="2">
        <v>155000</v>
      </c>
      <c r="I699" s="12" t="s">
        <v>838</v>
      </c>
      <c r="J699" s="5">
        <v>1</v>
      </c>
      <c r="K699" s="5">
        <f t="shared" si="41"/>
        <v>0</v>
      </c>
      <c r="L699" s="56" t="str">
        <f t="shared" si="44"/>
        <v>Keller Williams Realty - Waco</v>
      </c>
      <c r="M699" s="5">
        <f t="shared" si="42"/>
        <v>1</v>
      </c>
      <c r="N699" s="5">
        <f t="shared" si="43"/>
        <v>0</v>
      </c>
    </row>
    <row r="700" spans="1:14" ht="13.5" customHeight="1" x14ac:dyDescent="0.2">
      <c r="A700" t="s">
        <v>1741</v>
      </c>
      <c r="B700" t="s">
        <v>1099</v>
      </c>
      <c r="C700" t="s">
        <v>1390</v>
      </c>
      <c r="D700" t="s">
        <v>1099</v>
      </c>
      <c r="E700" t="s">
        <v>3272</v>
      </c>
      <c r="F700" t="s">
        <v>6</v>
      </c>
      <c r="G700" s="3">
        <v>43609</v>
      </c>
      <c r="H700" s="2">
        <v>125000</v>
      </c>
      <c r="I700" s="12" t="s">
        <v>838</v>
      </c>
      <c r="J700" s="5">
        <v>1</v>
      </c>
      <c r="K700" s="5">
        <f t="shared" si="41"/>
        <v>0</v>
      </c>
      <c r="L700" s="56" t="str">
        <f t="shared" si="44"/>
        <v>Keller Williams Realty - Waco</v>
      </c>
      <c r="M700" s="5">
        <f t="shared" si="42"/>
        <v>1</v>
      </c>
      <c r="N700" s="5">
        <f t="shared" si="43"/>
        <v>0</v>
      </c>
    </row>
    <row r="701" spans="1:14" ht="13.5" customHeight="1" x14ac:dyDescent="0.2">
      <c r="A701" t="s">
        <v>1857</v>
      </c>
      <c r="B701" t="s">
        <v>1099</v>
      </c>
      <c r="C701" t="s">
        <v>2064</v>
      </c>
      <c r="D701" t="s">
        <v>1099</v>
      </c>
      <c r="E701" t="s">
        <v>3112</v>
      </c>
      <c r="F701" t="s">
        <v>6</v>
      </c>
      <c r="G701" s="3">
        <v>43595</v>
      </c>
      <c r="H701" s="2">
        <v>125000</v>
      </c>
      <c r="I701" s="12" t="s">
        <v>838</v>
      </c>
      <c r="J701" s="5">
        <v>1</v>
      </c>
      <c r="K701" s="5">
        <f t="shared" si="41"/>
        <v>0</v>
      </c>
      <c r="L701" s="56" t="str">
        <f t="shared" si="44"/>
        <v>Keller Williams Realty - Waco</v>
      </c>
      <c r="M701" s="5">
        <f t="shared" si="42"/>
        <v>1</v>
      </c>
      <c r="N701" s="5">
        <f t="shared" si="43"/>
        <v>0</v>
      </c>
    </row>
    <row r="702" spans="1:14" ht="13.5" customHeight="1" x14ac:dyDescent="0.2">
      <c r="A702" t="s">
        <v>1307</v>
      </c>
      <c r="B702" t="s">
        <v>1099</v>
      </c>
      <c r="C702" t="s">
        <v>1307</v>
      </c>
      <c r="D702" t="s">
        <v>1099</v>
      </c>
      <c r="E702" t="s">
        <v>2722</v>
      </c>
      <c r="F702" t="s">
        <v>123</v>
      </c>
      <c r="G702" s="3">
        <v>43552</v>
      </c>
      <c r="H702" s="2">
        <v>113900</v>
      </c>
      <c r="I702" s="12" t="s">
        <v>838</v>
      </c>
      <c r="J702" s="5">
        <v>1</v>
      </c>
      <c r="K702" s="5">
        <f t="shared" si="41"/>
        <v>0</v>
      </c>
      <c r="L702" s="56" t="str">
        <f t="shared" si="44"/>
        <v>Keller Williams Realty - Waco</v>
      </c>
      <c r="M702" s="5">
        <f t="shared" si="42"/>
        <v>1</v>
      </c>
      <c r="N702" s="5">
        <f t="shared" si="43"/>
        <v>0</v>
      </c>
    </row>
    <row r="703" spans="1:14" ht="13.5" customHeight="1" x14ac:dyDescent="0.2">
      <c r="A703" t="s">
        <v>1650</v>
      </c>
      <c r="B703" t="s">
        <v>1099</v>
      </c>
      <c r="C703" t="s">
        <v>1222</v>
      </c>
      <c r="D703" t="s">
        <v>1099</v>
      </c>
      <c r="E703" t="s">
        <v>2315</v>
      </c>
      <c r="F703" t="s">
        <v>6</v>
      </c>
      <c r="G703" s="3">
        <v>43503</v>
      </c>
      <c r="H703" s="2">
        <v>48000</v>
      </c>
      <c r="I703" s="12" t="s">
        <v>838</v>
      </c>
      <c r="J703" s="5">
        <v>1</v>
      </c>
      <c r="K703" s="5">
        <f t="shared" si="41"/>
        <v>0</v>
      </c>
      <c r="L703" s="56" t="str">
        <f t="shared" si="44"/>
        <v>Keller Williams Realty - Waco</v>
      </c>
      <c r="M703" s="5">
        <f t="shared" si="42"/>
        <v>1</v>
      </c>
      <c r="N703" s="5">
        <f t="shared" si="43"/>
        <v>0</v>
      </c>
    </row>
    <row r="704" spans="1:14" ht="13.5" customHeight="1" x14ac:dyDescent="0.2">
      <c r="A704" t="s">
        <v>1650</v>
      </c>
      <c r="B704" t="s">
        <v>1099</v>
      </c>
      <c r="C704" t="s">
        <v>1222</v>
      </c>
      <c r="D704" t="s">
        <v>1099</v>
      </c>
      <c r="E704" t="s">
        <v>2800</v>
      </c>
      <c r="F704" t="s">
        <v>6</v>
      </c>
      <c r="G704" s="3">
        <v>43560</v>
      </c>
      <c r="H704" s="2">
        <v>40250</v>
      </c>
      <c r="I704" s="12" t="s">
        <v>838</v>
      </c>
      <c r="J704" s="5">
        <v>1</v>
      </c>
      <c r="K704" s="5">
        <f t="shared" si="41"/>
        <v>0</v>
      </c>
      <c r="L704" s="56" t="str">
        <f t="shared" si="44"/>
        <v>Keller Williams Realty - Waco</v>
      </c>
      <c r="M704" s="5">
        <f t="shared" si="42"/>
        <v>1</v>
      </c>
      <c r="N704" s="5">
        <f t="shared" si="43"/>
        <v>0</v>
      </c>
    </row>
    <row r="705" spans="1:14" ht="13.5" customHeight="1" x14ac:dyDescent="0.2">
      <c r="A705" t="s">
        <v>1650</v>
      </c>
      <c r="B705" t="s">
        <v>1099</v>
      </c>
      <c r="C705" t="s">
        <v>1222</v>
      </c>
      <c r="D705" t="s">
        <v>1099</v>
      </c>
      <c r="E705" t="s">
        <v>3260</v>
      </c>
      <c r="F705" t="s">
        <v>1092</v>
      </c>
      <c r="G705" s="3">
        <v>43609</v>
      </c>
      <c r="H705" s="2">
        <v>27000</v>
      </c>
      <c r="I705" s="12" t="s">
        <v>838</v>
      </c>
      <c r="J705" s="5">
        <v>1</v>
      </c>
      <c r="K705" s="5">
        <f t="shared" si="41"/>
        <v>0</v>
      </c>
      <c r="L705" s="56" t="str">
        <f t="shared" si="44"/>
        <v>Keller Williams Realty - Waco</v>
      </c>
      <c r="M705" s="5">
        <f t="shared" si="42"/>
        <v>1</v>
      </c>
      <c r="N705" s="5">
        <f t="shared" si="43"/>
        <v>0</v>
      </c>
    </row>
    <row r="706" spans="1:14" ht="13.5" customHeight="1" x14ac:dyDescent="0.2">
      <c r="A706" t="s">
        <v>2089</v>
      </c>
      <c r="B706" t="s">
        <v>1099</v>
      </c>
      <c r="C706" t="s">
        <v>357</v>
      </c>
      <c r="D706" t="s">
        <v>1099</v>
      </c>
      <c r="E706" t="s">
        <v>2227</v>
      </c>
      <c r="F706" t="s">
        <v>6</v>
      </c>
      <c r="G706" s="3">
        <v>43493</v>
      </c>
      <c r="H706" s="2">
        <v>55000</v>
      </c>
      <c r="I706" s="12" t="s">
        <v>838</v>
      </c>
      <c r="J706" s="5">
        <v>1</v>
      </c>
      <c r="K706" s="5">
        <f t="shared" si="41"/>
        <v>0</v>
      </c>
      <c r="L706" s="56" t="str">
        <f>IF(B706="",#REF!,B706)</f>
        <v>Keller Williams Realty - Waco</v>
      </c>
      <c r="M706" s="5">
        <f t="shared" si="42"/>
        <v>1</v>
      </c>
      <c r="N706" s="5">
        <f t="shared" si="43"/>
        <v>0</v>
      </c>
    </row>
    <row r="707" spans="1:14" ht="13.5" customHeight="1" x14ac:dyDescent="0.2">
      <c r="A707" t="s">
        <v>1859</v>
      </c>
      <c r="B707" t="s">
        <v>1099</v>
      </c>
      <c r="C707" t="s">
        <v>3355</v>
      </c>
      <c r="D707" t="s">
        <v>2054</v>
      </c>
      <c r="E707" t="s">
        <v>3356</v>
      </c>
      <c r="F707" t="s">
        <v>6</v>
      </c>
      <c r="G707" s="3">
        <v>43616</v>
      </c>
      <c r="H707" s="2">
        <v>135000</v>
      </c>
      <c r="I707" s="12" t="s">
        <v>838</v>
      </c>
      <c r="J707" s="5">
        <v>1</v>
      </c>
      <c r="K707" s="5">
        <f t="shared" ref="K707:K770" si="45">IF(I707="did not close",0,IF(I707="",0,1))</f>
        <v>0</v>
      </c>
      <c r="L707" s="56" t="str">
        <f>IF(B707="",#REF!,B707)</f>
        <v>Keller Williams Realty - Waco</v>
      </c>
      <c r="M707" s="5">
        <f t="shared" si="42"/>
        <v>0</v>
      </c>
      <c r="N707" s="5">
        <f t="shared" si="43"/>
        <v>0</v>
      </c>
    </row>
    <row r="708" spans="1:14" ht="13.5" customHeight="1" x14ac:dyDescent="0.2">
      <c r="A708" t="s">
        <v>1711</v>
      </c>
      <c r="B708" t="s">
        <v>1099</v>
      </c>
      <c r="C708" t="s">
        <v>1629</v>
      </c>
      <c r="D708" t="s">
        <v>1840</v>
      </c>
      <c r="E708" t="s">
        <v>3265</v>
      </c>
      <c r="F708" t="s">
        <v>6</v>
      </c>
      <c r="G708" s="3">
        <v>43609</v>
      </c>
      <c r="H708" s="2">
        <v>199000</v>
      </c>
      <c r="I708" s="12" t="s">
        <v>838</v>
      </c>
      <c r="J708" s="5">
        <v>1</v>
      </c>
      <c r="K708" s="5">
        <f t="shared" si="45"/>
        <v>0</v>
      </c>
      <c r="L708" s="56" t="str">
        <f t="shared" si="44"/>
        <v>Keller Williams Realty - Waco</v>
      </c>
      <c r="M708" s="5">
        <f t="shared" ref="M708:M771" si="46">IF(B708=D708,1,0)</f>
        <v>0</v>
      </c>
      <c r="N708" s="5">
        <f t="shared" ref="N708:N771" si="47">+IF(M708=1,K708,0)</f>
        <v>0</v>
      </c>
    </row>
    <row r="709" spans="1:14" ht="13.5" customHeight="1" x14ac:dyDescent="0.2">
      <c r="A709" t="s">
        <v>1863</v>
      </c>
      <c r="B709" t="s">
        <v>1099</v>
      </c>
      <c r="C709" t="s">
        <v>13</v>
      </c>
      <c r="D709" t="s">
        <v>1840</v>
      </c>
      <c r="E709" t="s">
        <v>2001</v>
      </c>
      <c r="F709" t="s">
        <v>6</v>
      </c>
      <c r="G709" s="3">
        <v>43552</v>
      </c>
      <c r="H709" s="2">
        <v>277900</v>
      </c>
      <c r="I709" s="12" t="s">
        <v>838</v>
      </c>
      <c r="J709" s="5">
        <v>1</v>
      </c>
      <c r="K709" s="5">
        <f t="shared" si="45"/>
        <v>0</v>
      </c>
      <c r="L709" s="56" t="str">
        <f t="shared" si="44"/>
        <v>Keller Williams Realty - Waco</v>
      </c>
      <c r="M709" s="5">
        <f t="shared" si="46"/>
        <v>0</v>
      </c>
      <c r="N709" s="5">
        <f t="shared" si="47"/>
        <v>0</v>
      </c>
    </row>
    <row r="710" spans="1:14" ht="13.5" customHeight="1" x14ac:dyDescent="0.2">
      <c r="A710" t="s">
        <v>1863</v>
      </c>
      <c r="B710" t="s">
        <v>1099</v>
      </c>
      <c r="C710" t="s">
        <v>1389</v>
      </c>
      <c r="D710" t="s">
        <v>1840</v>
      </c>
      <c r="E710" t="s">
        <v>2709</v>
      </c>
      <c r="F710" t="s">
        <v>216</v>
      </c>
      <c r="G710" s="3">
        <v>43551</v>
      </c>
      <c r="H710" s="2">
        <v>210500</v>
      </c>
      <c r="I710" s="12" t="s">
        <v>838</v>
      </c>
      <c r="J710" s="5">
        <v>1</v>
      </c>
      <c r="K710" s="5">
        <f t="shared" si="45"/>
        <v>0</v>
      </c>
      <c r="L710" s="56" t="str">
        <f t="shared" si="44"/>
        <v>Keller Williams Realty - Waco</v>
      </c>
      <c r="M710" s="5">
        <f t="shared" si="46"/>
        <v>0</v>
      </c>
      <c r="N710" s="5">
        <f t="shared" si="47"/>
        <v>0</v>
      </c>
    </row>
    <row r="711" spans="1:14" ht="13.5" customHeight="1" x14ac:dyDescent="0.2">
      <c r="A711" t="s">
        <v>2108</v>
      </c>
      <c r="B711" t="s">
        <v>1099</v>
      </c>
      <c r="C711" t="s">
        <v>317</v>
      </c>
      <c r="D711" t="s">
        <v>1840</v>
      </c>
      <c r="E711" t="s">
        <v>2109</v>
      </c>
      <c r="F711" t="s">
        <v>6</v>
      </c>
      <c r="G711" s="3">
        <v>43469</v>
      </c>
      <c r="H711" s="2">
        <v>82900</v>
      </c>
      <c r="I711" s="12">
        <v>20182786</v>
      </c>
      <c r="J711" s="5">
        <v>1</v>
      </c>
      <c r="K711" s="5">
        <f t="shared" si="45"/>
        <v>1</v>
      </c>
      <c r="L711" s="56" t="str">
        <f t="shared" si="44"/>
        <v>Keller Williams Realty - Waco</v>
      </c>
      <c r="M711" s="5">
        <f t="shared" si="46"/>
        <v>0</v>
      </c>
      <c r="N711" s="5">
        <f t="shared" si="47"/>
        <v>0</v>
      </c>
    </row>
    <row r="712" spans="1:14" ht="13.5" customHeight="1" x14ac:dyDescent="0.2">
      <c r="A712" t="s">
        <v>1643</v>
      </c>
      <c r="B712" t="s">
        <v>1099</v>
      </c>
      <c r="C712" t="s">
        <v>400</v>
      </c>
      <c r="D712" t="s">
        <v>1840</v>
      </c>
      <c r="E712" t="s">
        <v>2262</v>
      </c>
      <c r="F712" t="s">
        <v>216</v>
      </c>
      <c r="G712" s="3">
        <v>43496</v>
      </c>
      <c r="H712" s="2">
        <v>240000</v>
      </c>
      <c r="I712" s="12" t="s">
        <v>838</v>
      </c>
      <c r="J712" s="5">
        <v>1</v>
      </c>
      <c r="K712" s="5">
        <f t="shared" si="45"/>
        <v>0</v>
      </c>
      <c r="L712" s="56" t="str">
        <f t="shared" si="44"/>
        <v>Keller Williams Realty - Waco</v>
      </c>
      <c r="M712" s="5">
        <f t="shared" si="46"/>
        <v>0</v>
      </c>
      <c r="N712" s="5">
        <f t="shared" si="47"/>
        <v>0</v>
      </c>
    </row>
    <row r="713" spans="1:14" ht="13.5" customHeight="1" x14ac:dyDescent="0.2">
      <c r="A713" t="s">
        <v>357</v>
      </c>
      <c r="B713" t="s">
        <v>1099</v>
      </c>
      <c r="C713" t="s">
        <v>1389</v>
      </c>
      <c r="D713" t="s">
        <v>1840</v>
      </c>
      <c r="E713" t="s">
        <v>2559</v>
      </c>
      <c r="F713" t="s">
        <v>6</v>
      </c>
      <c r="G713" s="3">
        <v>43532</v>
      </c>
      <c r="H713" s="2">
        <v>89900</v>
      </c>
      <c r="I713" s="12" t="s">
        <v>838</v>
      </c>
      <c r="J713" s="5">
        <v>1</v>
      </c>
      <c r="K713" s="5">
        <f t="shared" si="45"/>
        <v>0</v>
      </c>
      <c r="L713" s="56" t="str">
        <f t="shared" si="44"/>
        <v>Keller Williams Realty - Waco</v>
      </c>
      <c r="M713" s="5">
        <f t="shared" si="46"/>
        <v>0</v>
      </c>
      <c r="N713" s="5">
        <f t="shared" si="47"/>
        <v>0</v>
      </c>
    </row>
    <row r="714" spans="1:14" ht="13.5" customHeight="1" x14ac:dyDescent="0.2">
      <c r="A714" t="s">
        <v>1857</v>
      </c>
      <c r="B714" t="s">
        <v>1099</v>
      </c>
      <c r="C714" t="s">
        <v>885</v>
      </c>
      <c r="D714" t="s">
        <v>1840</v>
      </c>
      <c r="E714" t="s">
        <v>2670</v>
      </c>
      <c r="F714" t="s">
        <v>6</v>
      </c>
      <c r="G714" s="3">
        <v>43546</v>
      </c>
      <c r="H714" s="2">
        <v>173000</v>
      </c>
      <c r="I714" s="12" t="s">
        <v>838</v>
      </c>
      <c r="J714" s="5">
        <v>1</v>
      </c>
      <c r="K714" s="5">
        <f t="shared" si="45"/>
        <v>0</v>
      </c>
      <c r="L714" s="56" t="str">
        <f t="shared" si="44"/>
        <v>Keller Williams Realty - Waco</v>
      </c>
      <c r="M714" s="5">
        <f t="shared" si="46"/>
        <v>0</v>
      </c>
      <c r="N714" s="5">
        <f t="shared" si="47"/>
        <v>0</v>
      </c>
    </row>
    <row r="715" spans="1:14" ht="13.5" customHeight="1" x14ac:dyDescent="0.2">
      <c r="A715" t="s">
        <v>1307</v>
      </c>
      <c r="B715" t="s">
        <v>1099</v>
      </c>
      <c r="C715" t="s">
        <v>317</v>
      </c>
      <c r="D715" t="s">
        <v>1840</v>
      </c>
      <c r="E715" t="s">
        <v>2652</v>
      </c>
      <c r="F715" t="s">
        <v>6</v>
      </c>
      <c r="G715" s="3">
        <v>43545</v>
      </c>
      <c r="H715" s="2">
        <v>238500</v>
      </c>
      <c r="I715" s="12" t="s">
        <v>838</v>
      </c>
      <c r="J715" s="5">
        <v>1</v>
      </c>
      <c r="K715" s="5">
        <f t="shared" si="45"/>
        <v>0</v>
      </c>
      <c r="L715" s="56" t="str">
        <f t="shared" si="44"/>
        <v>Keller Williams Realty - Waco</v>
      </c>
      <c r="M715" s="5">
        <f t="shared" si="46"/>
        <v>0</v>
      </c>
      <c r="N715" s="5">
        <f t="shared" si="47"/>
        <v>0</v>
      </c>
    </row>
    <row r="716" spans="1:14" ht="13.5" customHeight="1" x14ac:dyDescent="0.2">
      <c r="A716" t="s">
        <v>1863</v>
      </c>
      <c r="B716" t="s">
        <v>1099</v>
      </c>
      <c r="C716" t="s">
        <v>316</v>
      </c>
      <c r="D716" t="s">
        <v>1971</v>
      </c>
      <c r="E716" t="s">
        <v>3224</v>
      </c>
      <c r="F716" t="s">
        <v>6</v>
      </c>
      <c r="G716" s="3">
        <v>43606</v>
      </c>
      <c r="H716" s="2">
        <v>100000</v>
      </c>
      <c r="I716" s="12" t="s">
        <v>838</v>
      </c>
      <c r="J716" s="5">
        <v>1</v>
      </c>
      <c r="K716" s="5">
        <f t="shared" si="45"/>
        <v>0</v>
      </c>
      <c r="L716" s="56" t="str">
        <f t="shared" si="44"/>
        <v>Keller Williams Realty - Waco</v>
      </c>
      <c r="M716" s="5">
        <f t="shared" si="46"/>
        <v>0</v>
      </c>
      <c r="N716" s="5">
        <f t="shared" si="47"/>
        <v>0</v>
      </c>
    </row>
    <row r="717" spans="1:14" ht="13.5" customHeight="1" x14ac:dyDescent="0.2">
      <c r="A717" t="s">
        <v>551</v>
      </c>
      <c r="B717" t="s">
        <v>1099</v>
      </c>
      <c r="C717" t="s">
        <v>1481</v>
      </c>
      <c r="D717" t="s">
        <v>1529</v>
      </c>
      <c r="E717" t="s">
        <v>2783</v>
      </c>
      <c r="F717" t="s">
        <v>6</v>
      </c>
      <c r="G717" s="3">
        <v>43558</v>
      </c>
      <c r="H717" s="2">
        <v>103000</v>
      </c>
      <c r="I717" s="12" t="s">
        <v>838</v>
      </c>
      <c r="J717" s="5">
        <v>1</v>
      </c>
      <c r="K717" s="5">
        <f t="shared" si="45"/>
        <v>0</v>
      </c>
      <c r="L717" s="56" t="str">
        <f t="shared" si="44"/>
        <v>Keller Williams Realty - Waco</v>
      </c>
      <c r="M717" s="5">
        <f t="shared" si="46"/>
        <v>0</v>
      </c>
      <c r="N717" s="5">
        <f t="shared" si="47"/>
        <v>0</v>
      </c>
    </row>
    <row r="718" spans="1:14" ht="13.5" customHeight="1" x14ac:dyDescent="0.2">
      <c r="A718" t="s">
        <v>154</v>
      </c>
      <c r="B718" t="s">
        <v>1099</v>
      </c>
      <c r="C718" t="s">
        <v>1454</v>
      </c>
      <c r="D718" t="s">
        <v>5</v>
      </c>
      <c r="E718" t="s">
        <v>2381</v>
      </c>
      <c r="F718" t="s">
        <v>6</v>
      </c>
      <c r="G718" s="3">
        <v>43514</v>
      </c>
      <c r="H718" s="2">
        <v>91000</v>
      </c>
      <c r="I718" s="12" t="s">
        <v>838</v>
      </c>
      <c r="J718" s="5">
        <v>1</v>
      </c>
      <c r="K718" s="5">
        <f t="shared" si="45"/>
        <v>0</v>
      </c>
      <c r="L718" s="56" t="str">
        <f t="shared" si="44"/>
        <v>Keller Williams Realty - Waco</v>
      </c>
      <c r="M718" s="5">
        <f t="shared" si="46"/>
        <v>0</v>
      </c>
      <c r="N718" s="5">
        <f t="shared" si="47"/>
        <v>0</v>
      </c>
    </row>
    <row r="719" spans="1:14" ht="13.5" customHeight="1" x14ac:dyDescent="0.2">
      <c r="A719" t="s">
        <v>1307</v>
      </c>
      <c r="B719" t="s">
        <v>1099</v>
      </c>
      <c r="C719" t="s">
        <v>1089</v>
      </c>
      <c r="D719" t="s">
        <v>5</v>
      </c>
      <c r="E719" t="s">
        <v>2823</v>
      </c>
      <c r="F719" t="s">
        <v>8</v>
      </c>
      <c r="G719" s="3">
        <v>43564</v>
      </c>
      <c r="H719" s="2">
        <v>161500</v>
      </c>
      <c r="I719" s="12" t="s">
        <v>838</v>
      </c>
      <c r="J719" s="5">
        <v>1</v>
      </c>
      <c r="K719" s="5">
        <f t="shared" si="45"/>
        <v>0</v>
      </c>
      <c r="L719" s="56" t="str">
        <f t="shared" si="44"/>
        <v>Keller Williams Realty - Waco</v>
      </c>
      <c r="M719" s="5">
        <f t="shared" si="46"/>
        <v>0</v>
      </c>
      <c r="N719" s="5">
        <f t="shared" si="47"/>
        <v>0</v>
      </c>
    </row>
    <row r="720" spans="1:14" ht="13.5" customHeight="1" x14ac:dyDescent="0.2">
      <c r="A720" t="s">
        <v>1384</v>
      </c>
      <c r="B720" t="s">
        <v>1099</v>
      </c>
      <c r="C720" t="s">
        <v>1210</v>
      </c>
      <c r="D720" t="s">
        <v>991</v>
      </c>
      <c r="E720" t="s">
        <v>2179</v>
      </c>
      <c r="F720" t="s">
        <v>700</v>
      </c>
      <c r="G720" s="3">
        <v>43483</v>
      </c>
      <c r="H720" s="2">
        <v>78000</v>
      </c>
      <c r="I720" s="12" t="s">
        <v>838</v>
      </c>
      <c r="J720" s="5">
        <v>1</v>
      </c>
      <c r="K720" s="5">
        <f t="shared" si="45"/>
        <v>0</v>
      </c>
      <c r="L720" s="56" t="str">
        <f t="shared" si="44"/>
        <v>Keller Williams Realty - Waco</v>
      </c>
      <c r="M720" s="5">
        <f t="shared" si="46"/>
        <v>0</v>
      </c>
      <c r="N720" s="5">
        <f t="shared" si="47"/>
        <v>0</v>
      </c>
    </row>
    <row r="721" spans="1:14" ht="13.5" customHeight="1" x14ac:dyDescent="0.2">
      <c r="A721" t="s">
        <v>1300</v>
      </c>
      <c r="B721" t="s">
        <v>1099</v>
      </c>
      <c r="C721" t="s">
        <v>826</v>
      </c>
      <c r="D721" t="s">
        <v>1258</v>
      </c>
      <c r="E721" t="s">
        <v>2803</v>
      </c>
      <c r="F721" t="s">
        <v>6</v>
      </c>
      <c r="G721" s="3">
        <v>43560</v>
      </c>
      <c r="H721" s="2">
        <v>138500</v>
      </c>
      <c r="I721" s="12" t="s">
        <v>838</v>
      </c>
      <c r="J721" s="5">
        <v>1</v>
      </c>
      <c r="K721" s="5">
        <f t="shared" si="45"/>
        <v>0</v>
      </c>
      <c r="L721" s="56" t="str">
        <f t="shared" si="44"/>
        <v>Keller Williams Realty - Waco</v>
      </c>
      <c r="M721" s="5">
        <f t="shared" si="46"/>
        <v>0</v>
      </c>
      <c r="N721" s="5">
        <f t="shared" si="47"/>
        <v>0</v>
      </c>
    </row>
    <row r="722" spans="1:14" ht="13.5" customHeight="1" x14ac:dyDescent="0.2">
      <c r="A722" t="s">
        <v>813</v>
      </c>
      <c r="B722" t="s">
        <v>1099</v>
      </c>
      <c r="C722" t="s">
        <v>1862</v>
      </c>
      <c r="D722" t="s">
        <v>1258</v>
      </c>
      <c r="E722" t="s">
        <v>2675</v>
      </c>
      <c r="F722" t="s">
        <v>7</v>
      </c>
      <c r="G722" s="3">
        <v>43546</v>
      </c>
      <c r="H722" s="2">
        <v>172000</v>
      </c>
      <c r="I722" s="12">
        <v>20190276</v>
      </c>
      <c r="J722" s="5">
        <v>1</v>
      </c>
      <c r="K722" s="5">
        <f t="shared" si="45"/>
        <v>1</v>
      </c>
      <c r="L722" s="56" t="str">
        <f t="shared" si="44"/>
        <v>Keller Williams Realty - Waco</v>
      </c>
      <c r="M722" s="5">
        <f t="shared" si="46"/>
        <v>0</v>
      </c>
      <c r="N722" s="5">
        <f t="shared" si="47"/>
        <v>0</v>
      </c>
    </row>
    <row r="723" spans="1:14" ht="13.5" customHeight="1" x14ac:dyDescent="0.2">
      <c r="A723" t="s">
        <v>1738</v>
      </c>
      <c r="B723" t="s">
        <v>1099</v>
      </c>
      <c r="C723" t="s">
        <v>334</v>
      </c>
      <c r="D723" t="s">
        <v>1258</v>
      </c>
      <c r="E723" t="s">
        <v>3044</v>
      </c>
      <c r="F723" t="s">
        <v>64</v>
      </c>
      <c r="G723" s="3">
        <v>43587</v>
      </c>
      <c r="H723" s="2">
        <v>145000</v>
      </c>
      <c r="I723" s="12">
        <v>20190002</v>
      </c>
      <c r="J723" s="5">
        <v>1</v>
      </c>
      <c r="K723" s="5">
        <f t="shared" si="45"/>
        <v>1</v>
      </c>
      <c r="L723" s="56" t="str">
        <f t="shared" si="44"/>
        <v>Keller Williams Realty - Waco</v>
      </c>
      <c r="M723" s="5">
        <f t="shared" si="46"/>
        <v>0</v>
      </c>
      <c r="N723" s="5">
        <f t="shared" si="47"/>
        <v>0</v>
      </c>
    </row>
    <row r="724" spans="1:14" ht="13.5" customHeight="1" x14ac:dyDescent="0.2">
      <c r="A724" t="s">
        <v>1857</v>
      </c>
      <c r="B724" t="s">
        <v>1099</v>
      </c>
      <c r="C724" t="s">
        <v>757</v>
      </c>
      <c r="D724" t="s">
        <v>1258</v>
      </c>
      <c r="E724" t="s">
        <v>3347</v>
      </c>
      <c r="F724" t="s">
        <v>7</v>
      </c>
      <c r="G724" s="3">
        <v>43616</v>
      </c>
      <c r="H724" s="2">
        <v>350000</v>
      </c>
      <c r="I724" s="12">
        <v>20191012</v>
      </c>
      <c r="J724" s="5">
        <v>1</v>
      </c>
      <c r="K724" s="5">
        <f t="shared" si="45"/>
        <v>1</v>
      </c>
      <c r="L724" s="56" t="str">
        <f t="shared" si="44"/>
        <v>Keller Williams Realty - Waco</v>
      </c>
      <c r="M724" s="5">
        <f t="shared" si="46"/>
        <v>0</v>
      </c>
      <c r="N724" s="5">
        <f t="shared" si="47"/>
        <v>0</v>
      </c>
    </row>
    <row r="725" spans="1:14" ht="13.5" customHeight="1" x14ac:dyDescent="0.2">
      <c r="A725" t="s">
        <v>1307</v>
      </c>
      <c r="B725" t="s">
        <v>1099</v>
      </c>
      <c r="C725" t="s">
        <v>2068</v>
      </c>
      <c r="D725" t="s">
        <v>1984</v>
      </c>
      <c r="E725" t="s">
        <v>2349</v>
      </c>
      <c r="F725" t="s">
        <v>301</v>
      </c>
      <c r="G725" s="3">
        <v>43508</v>
      </c>
      <c r="H725" s="2">
        <v>139500</v>
      </c>
      <c r="I725" s="12" t="s">
        <v>838</v>
      </c>
      <c r="J725" s="5">
        <v>1</v>
      </c>
      <c r="K725" s="5">
        <f t="shared" si="45"/>
        <v>0</v>
      </c>
      <c r="L725" s="56" t="str">
        <f t="shared" si="44"/>
        <v>Keller Williams Realty - Waco</v>
      </c>
      <c r="M725" s="5">
        <f t="shared" si="46"/>
        <v>0</v>
      </c>
      <c r="N725" s="5">
        <f t="shared" si="47"/>
        <v>0</v>
      </c>
    </row>
    <row r="726" spans="1:14" ht="13.5" customHeight="1" x14ac:dyDescent="0.2">
      <c r="A726" t="s">
        <v>551</v>
      </c>
      <c r="B726" t="s">
        <v>1099</v>
      </c>
      <c r="C726" t="s">
        <v>1872</v>
      </c>
      <c r="D726" t="s">
        <v>1843</v>
      </c>
      <c r="E726" t="s">
        <v>2549</v>
      </c>
      <c r="F726" t="s">
        <v>6</v>
      </c>
      <c r="G726" s="3">
        <v>43532</v>
      </c>
      <c r="H726" s="2">
        <v>207500</v>
      </c>
      <c r="I726" s="12" t="s">
        <v>838</v>
      </c>
      <c r="J726" s="5">
        <v>1</v>
      </c>
      <c r="K726" s="5">
        <f t="shared" si="45"/>
        <v>0</v>
      </c>
      <c r="L726" s="56" t="str">
        <f t="shared" si="44"/>
        <v>Keller Williams Realty - Waco</v>
      </c>
      <c r="M726" s="5">
        <f t="shared" si="46"/>
        <v>0</v>
      </c>
      <c r="N726" s="5">
        <f t="shared" si="47"/>
        <v>0</v>
      </c>
    </row>
    <row r="727" spans="1:14" ht="13.5" customHeight="1" x14ac:dyDescent="0.2">
      <c r="A727" t="s">
        <v>2108</v>
      </c>
      <c r="B727" t="s">
        <v>1099</v>
      </c>
      <c r="C727" t="s">
        <v>2247</v>
      </c>
      <c r="D727" t="s">
        <v>1843</v>
      </c>
      <c r="E727" t="s">
        <v>2659</v>
      </c>
      <c r="F727" t="s">
        <v>6</v>
      </c>
      <c r="G727" s="3">
        <v>43545</v>
      </c>
      <c r="H727" s="2">
        <v>138000</v>
      </c>
      <c r="I727" s="12" t="s">
        <v>838</v>
      </c>
      <c r="J727" s="5">
        <v>1</v>
      </c>
      <c r="K727" s="5">
        <f t="shared" si="45"/>
        <v>0</v>
      </c>
      <c r="L727" s="56" t="str">
        <f t="shared" si="44"/>
        <v>Keller Williams Realty - Waco</v>
      </c>
      <c r="M727" s="5">
        <f t="shared" si="46"/>
        <v>0</v>
      </c>
      <c r="N727" s="5">
        <f t="shared" si="47"/>
        <v>0</v>
      </c>
    </row>
    <row r="728" spans="1:14" ht="13.5" customHeight="1" x14ac:dyDescent="0.2">
      <c r="A728" t="s">
        <v>1857</v>
      </c>
      <c r="B728" t="s">
        <v>1099</v>
      </c>
      <c r="C728" t="s">
        <v>1872</v>
      </c>
      <c r="D728" t="s">
        <v>1843</v>
      </c>
      <c r="E728" t="s">
        <v>2359</v>
      </c>
      <c r="F728" t="s">
        <v>6</v>
      </c>
      <c r="G728" s="3">
        <v>43510</v>
      </c>
      <c r="H728" s="2">
        <v>178500</v>
      </c>
      <c r="I728" s="12" t="s">
        <v>838</v>
      </c>
      <c r="J728" s="5">
        <v>1</v>
      </c>
      <c r="K728" s="5">
        <f t="shared" si="45"/>
        <v>0</v>
      </c>
      <c r="L728" s="56" t="str">
        <f t="shared" si="44"/>
        <v>Keller Williams Realty - Waco</v>
      </c>
      <c r="M728" s="5">
        <f t="shared" si="46"/>
        <v>0</v>
      </c>
      <c r="N728" s="5">
        <f t="shared" si="47"/>
        <v>0</v>
      </c>
    </row>
    <row r="729" spans="1:14" ht="13.5" customHeight="1" x14ac:dyDescent="0.2">
      <c r="A729" t="s">
        <v>1863</v>
      </c>
      <c r="B729" t="s">
        <v>1099</v>
      </c>
      <c r="C729" t="s">
        <v>1864</v>
      </c>
      <c r="D729" t="s">
        <v>1087</v>
      </c>
      <c r="E729" t="s">
        <v>2668</v>
      </c>
      <c r="F729" t="s">
        <v>7</v>
      </c>
      <c r="G729" s="3">
        <v>43546</v>
      </c>
      <c r="H729" s="2">
        <v>101654</v>
      </c>
      <c r="I729" s="12" t="s">
        <v>838</v>
      </c>
      <c r="J729" s="5">
        <v>1</v>
      </c>
      <c r="K729" s="5">
        <f t="shared" si="45"/>
        <v>0</v>
      </c>
      <c r="L729" s="56" t="str">
        <f t="shared" si="44"/>
        <v>Keller Williams Realty - Waco</v>
      </c>
      <c r="M729" s="5">
        <f t="shared" si="46"/>
        <v>0</v>
      </c>
      <c r="N729" s="5">
        <f t="shared" si="47"/>
        <v>0</v>
      </c>
    </row>
    <row r="730" spans="1:14" ht="13.5" customHeight="1" x14ac:dyDescent="0.2">
      <c r="A730" t="s">
        <v>813</v>
      </c>
      <c r="B730" t="s">
        <v>1099</v>
      </c>
      <c r="C730" t="s">
        <v>1864</v>
      </c>
      <c r="D730" t="s">
        <v>1087</v>
      </c>
      <c r="E730" t="s">
        <v>2669</v>
      </c>
      <c r="F730" t="s">
        <v>123</v>
      </c>
      <c r="G730" s="3">
        <v>43546</v>
      </c>
      <c r="H730" s="2">
        <v>242000</v>
      </c>
      <c r="I730" s="12">
        <v>20190442</v>
      </c>
      <c r="J730" s="5">
        <v>1</v>
      </c>
      <c r="K730" s="5">
        <f t="shared" si="45"/>
        <v>1</v>
      </c>
      <c r="L730" s="56" t="str">
        <f t="shared" si="44"/>
        <v>Keller Williams Realty - Waco</v>
      </c>
      <c r="M730" s="5">
        <f t="shared" si="46"/>
        <v>0</v>
      </c>
      <c r="N730" s="5">
        <f t="shared" si="47"/>
        <v>0</v>
      </c>
    </row>
    <row r="731" spans="1:14" ht="13.5" customHeight="1" x14ac:dyDescent="0.2">
      <c r="A731" t="s">
        <v>154</v>
      </c>
      <c r="B731" t="s">
        <v>1099</v>
      </c>
      <c r="C731" t="s">
        <v>113</v>
      </c>
      <c r="D731" t="s">
        <v>559</v>
      </c>
      <c r="E731" t="s">
        <v>2892</v>
      </c>
      <c r="F731" t="s">
        <v>6</v>
      </c>
      <c r="G731" s="3">
        <v>43571</v>
      </c>
      <c r="H731" s="2">
        <v>106000</v>
      </c>
      <c r="I731" s="12" t="s">
        <v>838</v>
      </c>
      <c r="J731" s="5">
        <v>1</v>
      </c>
      <c r="K731" s="5">
        <f t="shared" si="45"/>
        <v>0</v>
      </c>
      <c r="L731" s="56" t="str">
        <f t="shared" si="44"/>
        <v>Keller Williams Realty - Waco</v>
      </c>
      <c r="M731" s="5">
        <f t="shared" si="46"/>
        <v>0</v>
      </c>
      <c r="N731" s="5">
        <f t="shared" si="47"/>
        <v>0</v>
      </c>
    </row>
    <row r="732" spans="1:14" ht="13.5" customHeight="1" x14ac:dyDescent="0.2">
      <c r="A732" t="s">
        <v>2997</v>
      </c>
      <c r="B732" t="s">
        <v>1099</v>
      </c>
      <c r="C732" t="s">
        <v>113</v>
      </c>
      <c r="D732" t="s">
        <v>559</v>
      </c>
      <c r="E732" t="s">
        <v>2998</v>
      </c>
      <c r="F732" t="s">
        <v>6</v>
      </c>
      <c r="G732" s="3">
        <v>43584</v>
      </c>
      <c r="H732" s="2">
        <v>87000</v>
      </c>
      <c r="I732" s="12" t="s">
        <v>838</v>
      </c>
      <c r="J732" s="5">
        <v>1</v>
      </c>
      <c r="K732" s="5">
        <f t="shared" si="45"/>
        <v>0</v>
      </c>
      <c r="L732" s="56" t="str">
        <f t="shared" si="44"/>
        <v>Keller Williams Realty - Waco</v>
      </c>
      <c r="M732" s="5">
        <f t="shared" si="46"/>
        <v>0</v>
      </c>
      <c r="N732" s="5">
        <f t="shared" si="47"/>
        <v>0</v>
      </c>
    </row>
    <row r="733" spans="1:14" ht="13.5" customHeight="1" x14ac:dyDescent="0.2">
      <c r="A733" t="s">
        <v>2090</v>
      </c>
      <c r="B733" t="s">
        <v>1099</v>
      </c>
      <c r="C733" t="s">
        <v>198</v>
      </c>
      <c r="D733" t="s">
        <v>285</v>
      </c>
      <c r="E733" t="s">
        <v>3025</v>
      </c>
      <c r="F733" t="s">
        <v>730</v>
      </c>
      <c r="G733" s="3">
        <v>43585</v>
      </c>
      <c r="H733" s="2">
        <v>48000</v>
      </c>
      <c r="I733" s="12" t="s">
        <v>838</v>
      </c>
      <c r="J733" s="5">
        <v>1</v>
      </c>
      <c r="K733" s="5">
        <f t="shared" si="45"/>
        <v>0</v>
      </c>
      <c r="L733" s="56" t="str">
        <f t="shared" si="44"/>
        <v>Keller Williams Realty - Waco</v>
      </c>
      <c r="M733" s="5">
        <f t="shared" si="46"/>
        <v>0</v>
      </c>
      <c r="N733" s="5">
        <f t="shared" si="47"/>
        <v>0</v>
      </c>
    </row>
    <row r="734" spans="1:14" ht="13.5" customHeight="1" x14ac:dyDescent="0.2">
      <c r="A734" t="s">
        <v>1222</v>
      </c>
      <c r="B734" t="s">
        <v>1099</v>
      </c>
      <c r="C734" t="s">
        <v>849</v>
      </c>
      <c r="D734" t="s">
        <v>1854</v>
      </c>
      <c r="E734" t="s">
        <v>3013</v>
      </c>
      <c r="F734" t="s">
        <v>6</v>
      </c>
      <c r="G734" s="3">
        <v>43585</v>
      </c>
      <c r="H734" s="2">
        <v>327000</v>
      </c>
      <c r="I734" s="12" t="s">
        <v>838</v>
      </c>
      <c r="J734" s="5">
        <v>1</v>
      </c>
      <c r="K734" s="5">
        <f t="shared" si="45"/>
        <v>0</v>
      </c>
      <c r="L734" s="56" t="str">
        <f t="shared" si="44"/>
        <v>Keller Williams Realty - Waco</v>
      </c>
      <c r="M734" s="5">
        <f t="shared" si="46"/>
        <v>0</v>
      </c>
      <c r="N734" s="5">
        <f t="shared" si="47"/>
        <v>0</v>
      </c>
    </row>
    <row r="735" spans="1:14" ht="13.5" customHeight="1" x14ac:dyDescent="0.2">
      <c r="A735" t="s">
        <v>1956</v>
      </c>
      <c r="B735" t="s">
        <v>1099</v>
      </c>
      <c r="C735" t="s">
        <v>849</v>
      </c>
      <c r="D735" t="s">
        <v>1854</v>
      </c>
      <c r="E735" t="s">
        <v>3007</v>
      </c>
      <c r="F735" t="s">
        <v>6</v>
      </c>
      <c r="G735" s="3">
        <v>43585</v>
      </c>
      <c r="H735" s="2">
        <v>149900</v>
      </c>
      <c r="I735" s="12" t="s">
        <v>838</v>
      </c>
      <c r="J735" s="5">
        <v>1</v>
      </c>
      <c r="K735" s="5">
        <f t="shared" si="45"/>
        <v>0</v>
      </c>
      <c r="L735" s="56" t="str">
        <f t="shared" si="44"/>
        <v>Keller Williams Realty - Waco</v>
      </c>
      <c r="M735" s="5">
        <f t="shared" si="46"/>
        <v>0</v>
      </c>
      <c r="N735" s="5">
        <f t="shared" si="47"/>
        <v>0</v>
      </c>
    </row>
    <row r="736" spans="1:14" ht="13.5" customHeight="1" x14ac:dyDescent="0.2">
      <c r="A736" t="s">
        <v>1857</v>
      </c>
      <c r="B736" t="s">
        <v>1099</v>
      </c>
      <c r="C736" t="s">
        <v>2053</v>
      </c>
      <c r="D736" t="s">
        <v>1854</v>
      </c>
      <c r="E736" t="s">
        <v>2845</v>
      </c>
      <c r="F736" t="s">
        <v>6</v>
      </c>
      <c r="G736" s="3">
        <v>43566</v>
      </c>
      <c r="H736" s="2">
        <v>120000</v>
      </c>
      <c r="I736" s="12" t="s">
        <v>838</v>
      </c>
      <c r="J736" s="5">
        <v>1</v>
      </c>
      <c r="K736" s="5">
        <f t="shared" si="45"/>
        <v>0</v>
      </c>
      <c r="L736" s="56" t="str">
        <f t="shared" si="44"/>
        <v>Keller Williams Realty - Waco</v>
      </c>
      <c r="M736" s="5">
        <f t="shared" si="46"/>
        <v>0</v>
      </c>
      <c r="N736" s="5">
        <f t="shared" si="47"/>
        <v>0</v>
      </c>
    </row>
    <row r="737" spans="1:14" ht="13.5" customHeight="1" x14ac:dyDescent="0.2">
      <c r="A737" t="s">
        <v>2084</v>
      </c>
      <c r="B737" t="s">
        <v>2038</v>
      </c>
      <c r="C737" t="s">
        <v>2407</v>
      </c>
      <c r="D737" t="s">
        <v>2086</v>
      </c>
      <c r="E737" t="s">
        <v>2468</v>
      </c>
      <c r="F737" t="s">
        <v>6</v>
      </c>
      <c r="G737" s="3">
        <v>43524</v>
      </c>
      <c r="H737" s="2">
        <v>8400</v>
      </c>
      <c r="I737" s="12" t="s">
        <v>838</v>
      </c>
      <c r="J737" s="5">
        <v>1</v>
      </c>
      <c r="K737" s="5">
        <f t="shared" si="45"/>
        <v>0</v>
      </c>
      <c r="L737" s="56" t="str">
        <f t="shared" si="44"/>
        <v>Keller Williams Realty Austin NW</v>
      </c>
      <c r="M737" s="5">
        <f t="shared" si="46"/>
        <v>0</v>
      </c>
      <c r="N737" s="5">
        <f t="shared" si="47"/>
        <v>0</v>
      </c>
    </row>
    <row r="738" spans="1:14" ht="13.5" customHeight="1" x14ac:dyDescent="0.2">
      <c r="A738" t="s">
        <v>2084</v>
      </c>
      <c r="B738" t="s">
        <v>2038</v>
      </c>
      <c r="C738" t="s">
        <v>990</v>
      </c>
      <c r="D738" t="s">
        <v>1087</v>
      </c>
      <c r="E738" t="s">
        <v>2438</v>
      </c>
      <c r="F738" t="s">
        <v>6</v>
      </c>
      <c r="G738" s="3">
        <v>43522</v>
      </c>
      <c r="H738" s="2">
        <v>69850</v>
      </c>
      <c r="I738" s="12" t="s">
        <v>838</v>
      </c>
      <c r="J738" s="5">
        <v>1</v>
      </c>
      <c r="K738" s="5">
        <f t="shared" si="45"/>
        <v>0</v>
      </c>
      <c r="L738" s="56" t="str">
        <f t="shared" si="44"/>
        <v>Keller Williams Realty Austin NW</v>
      </c>
      <c r="M738" s="5">
        <f t="shared" si="46"/>
        <v>0</v>
      </c>
      <c r="N738" s="5">
        <f t="shared" si="47"/>
        <v>0</v>
      </c>
    </row>
    <row r="739" spans="1:14" ht="13.5" customHeight="1" x14ac:dyDescent="0.2">
      <c r="A739" t="s">
        <v>2735</v>
      </c>
      <c r="B739" t="s">
        <v>2736</v>
      </c>
      <c r="C739" t="s">
        <v>2735</v>
      </c>
      <c r="D739" t="s">
        <v>2736</v>
      </c>
      <c r="E739" t="s">
        <v>2737</v>
      </c>
      <c r="F739" t="s">
        <v>301</v>
      </c>
      <c r="G739" s="3">
        <v>43553</v>
      </c>
      <c r="H739" s="2">
        <v>135000</v>
      </c>
      <c r="I739" s="12" t="s">
        <v>838</v>
      </c>
      <c r="J739" s="5">
        <v>1</v>
      </c>
      <c r="K739" s="5">
        <f t="shared" si="45"/>
        <v>0</v>
      </c>
      <c r="L739" s="56" t="str">
        <f t="shared" si="44"/>
        <v>Keller Williams Realty Ellis Co</v>
      </c>
      <c r="M739" s="5">
        <f t="shared" si="46"/>
        <v>1</v>
      </c>
      <c r="N739" s="5">
        <f t="shared" si="47"/>
        <v>0</v>
      </c>
    </row>
    <row r="740" spans="1:14" ht="13.5" customHeight="1" x14ac:dyDescent="0.2">
      <c r="A740" t="s">
        <v>1981</v>
      </c>
      <c r="B740" t="s">
        <v>2062</v>
      </c>
      <c r="C740" t="s">
        <v>1981</v>
      </c>
      <c r="D740" t="s">
        <v>1959</v>
      </c>
      <c r="E740" t="s">
        <v>2186</v>
      </c>
      <c r="F740" t="s">
        <v>6</v>
      </c>
      <c r="G740" s="3">
        <v>43483</v>
      </c>
      <c r="H740" s="2">
        <v>169900</v>
      </c>
      <c r="I740" s="12">
        <v>20182852</v>
      </c>
      <c r="J740" s="5">
        <v>1</v>
      </c>
      <c r="K740" s="5">
        <f t="shared" si="45"/>
        <v>1</v>
      </c>
      <c r="L740" s="56" t="str">
        <f t="shared" si="44"/>
        <v>Keller Williams Realty Greater Northwest</v>
      </c>
      <c r="M740" s="5">
        <f t="shared" si="46"/>
        <v>0</v>
      </c>
      <c r="N740" s="5">
        <f t="shared" si="47"/>
        <v>0</v>
      </c>
    </row>
    <row r="741" spans="1:14" ht="13.5" customHeight="1" x14ac:dyDescent="0.2">
      <c r="A741" t="s">
        <v>732</v>
      </c>
      <c r="B741" t="s">
        <v>2054</v>
      </c>
      <c r="C741" t="s">
        <v>25</v>
      </c>
      <c r="D741" t="s">
        <v>1840</v>
      </c>
      <c r="E741" t="s">
        <v>2353</v>
      </c>
      <c r="F741" t="s">
        <v>7</v>
      </c>
      <c r="G741" s="3">
        <v>43509</v>
      </c>
      <c r="H741" s="2">
        <v>348000</v>
      </c>
      <c r="I741" s="12" t="s">
        <v>838</v>
      </c>
      <c r="J741" s="5">
        <v>1</v>
      </c>
      <c r="K741" s="5">
        <f t="shared" si="45"/>
        <v>0</v>
      </c>
      <c r="L741" s="56" t="str">
        <f t="shared" si="44"/>
        <v>Keller Williams Realty GT</v>
      </c>
      <c r="M741" s="5">
        <f t="shared" si="46"/>
        <v>0</v>
      </c>
      <c r="N741" s="5">
        <f t="shared" si="47"/>
        <v>0</v>
      </c>
    </row>
    <row r="742" spans="1:14" ht="13.5" customHeight="1" x14ac:dyDescent="0.2">
      <c r="A742" t="s">
        <v>732</v>
      </c>
      <c r="B742" t="s">
        <v>2054</v>
      </c>
      <c r="C742" t="s">
        <v>2247</v>
      </c>
      <c r="D742" t="s">
        <v>1843</v>
      </c>
      <c r="E742" t="s">
        <v>2990</v>
      </c>
      <c r="F742" t="s">
        <v>1249</v>
      </c>
      <c r="G742" s="3">
        <v>43584</v>
      </c>
      <c r="H742" s="2">
        <v>150000</v>
      </c>
      <c r="I742" s="12" t="s">
        <v>838</v>
      </c>
      <c r="J742" s="5">
        <v>1</v>
      </c>
      <c r="K742" s="5">
        <f t="shared" si="45"/>
        <v>0</v>
      </c>
      <c r="L742" s="56" t="str">
        <f t="shared" ref="L742:L795" si="48">IF(B742="",B741,B742)</f>
        <v>Keller Williams Realty GT</v>
      </c>
      <c r="M742" s="5">
        <f t="shared" si="46"/>
        <v>0</v>
      </c>
      <c r="N742" s="5">
        <f t="shared" si="47"/>
        <v>0</v>
      </c>
    </row>
    <row r="743" spans="1:14" ht="13.5" customHeight="1" x14ac:dyDescent="0.2">
      <c r="A743" t="s">
        <v>288</v>
      </c>
      <c r="B743" t="s">
        <v>1840</v>
      </c>
      <c r="C743" t="s">
        <v>1125</v>
      </c>
      <c r="D743" t="s">
        <v>303</v>
      </c>
      <c r="E743" t="s">
        <v>2641</v>
      </c>
      <c r="F743" t="s">
        <v>6</v>
      </c>
      <c r="G743" s="3">
        <v>43544</v>
      </c>
      <c r="H743" s="2">
        <v>224900</v>
      </c>
      <c r="I743" s="12" t="s">
        <v>838</v>
      </c>
      <c r="J743" s="5">
        <v>1</v>
      </c>
      <c r="K743" s="5">
        <f t="shared" si="45"/>
        <v>0</v>
      </c>
      <c r="L743" s="56" t="str">
        <f t="shared" si="48"/>
        <v>Kelly, Realtors</v>
      </c>
      <c r="M743" s="5">
        <f t="shared" si="46"/>
        <v>0</v>
      </c>
      <c r="N743" s="5">
        <f t="shared" si="47"/>
        <v>0</v>
      </c>
    </row>
    <row r="744" spans="1:14" ht="13.5" customHeight="1" x14ac:dyDescent="0.2">
      <c r="A744" t="s">
        <v>1946</v>
      </c>
      <c r="B744" t="s">
        <v>1840</v>
      </c>
      <c r="C744" t="s">
        <v>2625</v>
      </c>
      <c r="D744" t="s">
        <v>2083</v>
      </c>
      <c r="E744" t="s">
        <v>2626</v>
      </c>
      <c r="F744" t="s">
        <v>1249</v>
      </c>
      <c r="G744" s="3">
        <v>43542</v>
      </c>
      <c r="H744" s="2">
        <v>198000</v>
      </c>
      <c r="I744" s="12" t="s">
        <v>838</v>
      </c>
      <c r="J744" s="5">
        <v>1</v>
      </c>
      <c r="K744" s="5">
        <f t="shared" si="45"/>
        <v>0</v>
      </c>
      <c r="L744" s="56" t="str">
        <f t="shared" si="48"/>
        <v>Kelly, Realtors</v>
      </c>
      <c r="M744" s="5">
        <f t="shared" si="46"/>
        <v>0</v>
      </c>
      <c r="N744" s="5">
        <f t="shared" si="47"/>
        <v>0</v>
      </c>
    </row>
    <row r="745" spans="1:14" ht="13.5" customHeight="1" x14ac:dyDescent="0.2">
      <c r="A745" t="s">
        <v>1629</v>
      </c>
      <c r="B745" t="s">
        <v>1840</v>
      </c>
      <c r="C745" t="s">
        <v>2020</v>
      </c>
      <c r="D745" t="s">
        <v>1036</v>
      </c>
      <c r="E745" t="s">
        <v>2520</v>
      </c>
      <c r="F745" t="s">
        <v>6</v>
      </c>
      <c r="G745" s="3">
        <v>43529</v>
      </c>
      <c r="H745" s="2">
        <v>252000</v>
      </c>
      <c r="I745" s="12">
        <v>20190069</v>
      </c>
      <c r="J745" s="5">
        <v>1</v>
      </c>
      <c r="K745" s="5">
        <f t="shared" si="45"/>
        <v>1</v>
      </c>
      <c r="L745" s="56" t="str">
        <f t="shared" si="48"/>
        <v>Kelly, Realtors</v>
      </c>
      <c r="M745" s="5">
        <f t="shared" si="46"/>
        <v>0</v>
      </c>
      <c r="N745" s="5">
        <f t="shared" si="47"/>
        <v>0</v>
      </c>
    </row>
    <row r="746" spans="1:14" ht="13.5" customHeight="1" x14ac:dyDescent="0.2">
      <c r="A746" t="s">
        <v>987</v>
      </c>
      <c r="B746" t="s">
        <v>1840</v>
      </c>
      <c r="C746" t="s">
        <v>1848</v>
      </c>
      <c r="D746" t="s">
        <v>1036</v>
      </c>
      <c r="E746" t="s">
        <v>2917</v>
      </c>
      <c r="F746" t="s">
        <v>6</v>
      </c>
      <c r="G746" s="3">
        <v>43573</v>
      </c>
      <c r="H746" s="2">
        <v>117500</v>
      </c>
      <c r="I746" s="12" t="s">
        <v>838</v>
      </c>
      <c r="J746" s="5">
        <v>1</v>
      </c>
      <c r="K746" s="5">
        <f t="shared" si="45"/>
        <v>0</v>
      </c>
      <c r="L746" s="56" t="str">
        <f t="shared" si="48"/>
        <v>Kelly, Realtors</v>
      </c>
      <c r="M746" s="5">
        <f t="shared" si="46"/>
        <v>0</v>
      </c>
      <c r="N746" s="5">
        <f t="shared" si="47"/>
        <v>0</v>
      </c>
    </row>
    <row r="747" spans="1:14" ht="13.5" customHeight="1" x14ac:dyDescent="0.2">
      <c r="A747" t="s">
        <v>987</v>
      </c>
      <c r="B747" t="s">
        <v>1840</v>
      </c>
      <c r="C747" t="s">
        <v>218</v>
      </c>
      <c r="D747" t="s">
        <v>1036</v>
      </c>
      <c r="E747" t="s">
        <v>2818</v>
      </c>
      <c r="F747" t="s">
        <v>6</v>
      </c>
      <c r="G747" s="3">
        <v>43563</v>
      </c>
      <c r="H747" s="2">
        <v>120000</v>
      </c>
      <c r="I747" s="12" t="s">
        <v>838</v>
      </c>
      <c r="J747" s="5">
        <v>1</v>
      </c>
      <c r="K747" s="5">
        <f t="shared" si="45"/>
        <v>0</v>
      </c>
      <c r="L747" s="56" t="str">
        <f t="shared" si="48"/>
        <v>Kelly, Realtors</v>
      </c>
      <c r="M747" s="5">
        <f t="shared" si="46"/>
        <v>0</v>
      </c>
      <c r="N747" s="5">
        <f t="shared" si="47"/>
        <v>0</v>
      </c>
    </row>
    <row r="748" spans="1:14" ht="13.5" customHeight="1" x14ac:dyDescent="0.2">
      <c r="A748" t="s">
        <v>199</v>
      </c>
      <c r="B748" t="s">
        <v>1840</v>
      </c>
      <c r="C748" t="s">
        <v>218</v>
      </c>
      <c r="D748" t="s">
        <v>1036</v>
      </c>
      <c r="E748" t="s">
        <v>2672</v>
      </c>
      <c r="F748" t="s">
        <v>6</v>
      </c>
      <c r="G748" s="3">
        <v>43546</v>
      </c>
      <c r="H748" s="2">
        <v>171749</v>
      </c>
      <c r="I748" s="12" t="s">
        <v>838</v>
      </c>
      <c r="J748" s="5">
        <v>1</v>
      </c>
      <c r="K748" s="5">
        <f t="shared" si="45"/>
        <v>0</v>
      </c>
      <c r="L748" s="56" t="str">
        <f t="shared" si="48"/>
        <v>Kelly, Realtors</v>
      </c>
      <c r="M748" s="5">
        <f t="shared" si="46"/>
        <v>0</v>
      </c>
      <c r="N748" s="5">
        <f t="shared" si="47"/>
        <v>0</v>
      </c>
    </row>
    <row r="749" spans="1:14" ht="13.5" customHeight="1" x14ac:dyDescent="0.2">
      <c r="A749" t="s">
        <v>25</v>
      </c>
      <c r="B749" t="s">
        <v>1840</v>
      </c>
      <c r="C749" t="s">
        <v>545</v>
      </c>
      <c r="D749" t="s">
        <v>1036</v>
      </c>
      <c r="E749" t="s">
        <v>2378</v>
      </c>
      <c r="F749" t="s">
        <v>65</v>
      </c>
      <c r="G749" s="3">
        <v>43511</v>
      </c>
      <c r="H749" s="2">
        <v>510000</v>
      </c>
      <c r="I749" s="12">
        <v>20190058</v>
      </c>
      <c r="J749" s="5">
        <v>1</v>
      </c>
      <c r="K749" s="5">
        <f t="shared" si="45"/>
        <v>1</v>
      </c>
      <c r="L749" s="56" t="str">
        <f t="shared" si="48"/>
        <v>Kelly, Realtors</v>
      </c>
      <c r="M749" s="5">
        <f t="shared" si="46"/>
        <v>0</v>
      </c>
      <c r="N749" s="5">
        <f t="shared" si="47"/>
        <v>0</v>
      </c>
    </row>
    <row r="750" spans="1:14" ht="13.5" customHeight="1" x14ac:dyDescent="0.2">
      <c r="A750" t="s">
        <v>1389</v>
      </c>
      <c r="B750" t="s">
        <v>1840</v>
      </c>
      <c r="C750" t="s">
        <v>267</v>
      </c>
      <c r="D750" t="s">
        <v>1858</v>
      </c>
      <c r="E750" t="s">
        <v>2876</v>
      </c>
      <c r="F750" t="s">
        <v>216</v>
      </c>
      <c r="G750" s="3">
        <v>43570</v>
      </c>
      <c r="H750" s="2">
        <v>315000</v>
      </c>
      <c r="I750" s="12" t="s">
        <v>838</v>
      </c>
      <c r="J750" s="5">
        <v>1</v>
      </c>
      <c r="K750" s="5">
        <f t="shared" si="45"/>
        <v>0</v>
      </c>
      <c r="L750" s="56" t="str">
        <f t="shared" si="48"/>
        <v>Kelly, Realtors</v>
      </c>
      <c r="M750" s="5">
        <f t="shared" si="46"/>
        <v>0</v>
      </c>
      <c r="N750" s="5">
        <f t="shared" si="47"/>
        <v>0</v>
      </c>
    </row>
    <row r="751" spans="1:14" ht="13.5" customHeight="1" x14ac:dyDescent="0.2">
      <c r="A751" t="s">
        <v>663</v>
      </c>
      <c r="B751" t="s">
        <v>1840</v>
      </c>
      <c r="C751" t="s">
        <v>1712</v>
      </c>
      <c r="D751" t="s">
        <v>1734</v>
      </c>
      <c r="E751" t="s">
        <v>1067</v>
      </c>
      <c r="F751" t="s">
        <v>6</v>
      </c>
      <c r="G751" s="3">
        <v>43606</v>
      </c>
      <c r="H751" s="2">
        <v>235000</v>
      </c>
      <c r="I751" s="12">
        <v>20190881</v>
      </c>
      <c r="J751" s="5">
        <v>1</v>
      </c>
      <c r="K751" s="5">
        <f t="shared" si="45"/>
        <v>1</v>
      </c>
      <c r="L751" s="56" t="str">
        <f t="shared" si="48"/>
        <v>Kelly, Realtors</v>
      </c>
      <c r="M751" s="5">
        <f t="shared" si="46"/>
        <v>0</v>
      </c>
      <c r="N751" s="5">
        <f t="shared" si="47"/>
        <v>0</v>
      </c>
    </row>
    <row r="752" spans="1:14" ht="13.5" customHeight="1" x14ac:dyDescent="0.2">
      <c r="A752" t="s">
        <v>989</v>
      </c>
      <c r="B752" t="s">
        <v>1840</v>
      </c>
      <c r="C752" t="s">
        <v>16</v>
      </c>
      <c r="D752" t="s">
        <v>916</v>
      </c>
      <c r="E752" t="s">
        <v>2747</v>
      </c>
      <c r="F752" t="s">
        <v>6</v>
      </c>
      <c r="G752" s="3">
        <v>43553</v>
      </c>
      <c r="H752" s="2">
        <v>205000</v>
      </c>
      <c r="I752" s="12" t="s">
        <v>838</v>
      </c>
      <c r="J752" s="5">
        <v>1</v>
      </c>
      <c r="K752" s="5">
        <f t="shared" si="45"/>
        <v>0</v>
      </c>
      <c r="L752" s="56" t="str">
        <f t="shared" si="48"/>
        <v>Kelly, Realtors</v>
      </c>
      <c r="M752" s="5">
        <f t="shared" si="46"/>
        <v>0</v>
      </c>
      <c r="N752" s="5">
        <f t="shared" si="47"/>
        <v>0</v>
      </c>
    </row>
    <row r="753" spans="1:14" ht="13.5" customHeight="1" x14ac:dyDescent="0.2">
      <c r="A753" t="s">
        <v>1480</v>
      </c>
      <c r="B753" t="s">
        <v>1840</v>
      </c>
      <c r="C753" t="s">
        <v>487</v>
      </c>
      <c r="D753" t="s">
        <v>1974</v>
      </c>
      <c r="E753" t="s">
        <v>2142</v>
      </c>
      <c r="F753" t="s">
        <v>700</v>
      </c>
      <c r="G753" s="3">
        <v>43476</v>
      </c>
      <c r="H753" s="2">
        <v>135000</v>
      </c>
      <c r="I753" s="12" t="s">
        <v>838</v>
      </c>
      <c r="J753" s="5">
        <v>1</v>
      </c>
      <c r="K753" s="5">
        <f t="shared" si="45"/>
        <v>0</v>
      </c>
      <c r="L753" s="56" t="str">
        <f t="shared" si="48"/>
        <v>Kelly, Realtors</v>
      </c>
      <c r="M753" s="5">
        <f t="shared" si="46"/>
        <v>0</v>
      </c>
      <c r="N753" s="5">
        <f t="shared" si="47"/>
        <v>0</v>
      </c>
    </row>
    <row r="754" spans="1:14" ht="13.5" customHeight="1" x14ac:dyDescent="0.2">
      <c r="A754" t="s">
        <v>1888</v>
      </c>
      <c r="B754" t="s">
        <v>1840</v>
      </c>
      <c r="C754" t="s">
        <v>574</v>
      </c>
      <c r="D754" t="s">
        <v>1535</v>
      </c>
      <c r="E754" t="s">
        <v>2578</v>
      </c>
      <c r="F754" t="s">
        <v>6</v>
      </c>
      <c r="G754" s="3">
        <v>43536</v>
      </c>
      <c r="H754" s="2">
        <v>239500</v>
      </c>
      <c r="I754" s="12">
        <v>20190346</v>
      </c>
      <c r="J754" s="5">
        <v>1</v>
      </c>
      <c r="K754" s="5">
        <f t="shared" si="45"/>
        <v>1</v>
      </c>
      <c r="L754" s="56" t="str">
        <f t="shared" si="48"/>
        <v>Kelly, Realtors</v>
      </c>
      <c r="M754" s="5">
        <f t="shared" si="46"/>
        <v>0</v>
      </c>
      <c r="N754" s="5">
        <f t="shared" si="47"/>
        <v>0</v>
      </c>
    </row>
    <row r="755" spans="1:14" ht="13.5" customHeight="1" x14ac:dyDescent="0.2">
      <c r="A755" t="s">
        <v>24</v>
      </c>
      <c r="B755" t="s">
        <v>1840</v>
      </c>
      <c r="C755" t="s">
        <v>15</v>
      </c>
      <c r="D755" t="s">
        <v>118</v>
      </c>
      <c r="E755" t="s">
        <v>3276</v>
      </c>
      <c r="F755" t="s">
        <v>6</v>
      </c>
      <c r="G755" s="3">
        <v>43609</v>
      </c>
      <c r="H755" s="2">
        <v>284700</v>
      </c>
      <c r="I755" s="12" t="s">
        <v>838</v>
      </c>
      <c r="J755" s="5">
        <v>1</v>
      </c>
      <c r="K755" s="5">
        <f t="shared" si="45"/>
        <v>0</v>
      </c>
      <c r="L755" s="56" t="str">
        <f t="shared" si="48"/>
        <v>Kelly, Realtors</v>
      </c>
      <c r="M755" s="5">
        <f t="shared" si="46"/>
        <v>0</v>
      </c>
      <c r="N755" s="5">
        <f t="shared" si="47"/>
        <v>0</v>
      </c>
    </row>
    <row r="756" spans="1:14" ht="13.5" customHeight="1" x14ac:dyDescent="0.2">
      <c r="A756" t="s">
        <v>305</v>
      </c>
      <c r="B756" t="s">
        <v>1840</v>
      </c>
      <c r="C756" t="s">
        <v>201</v>
      </c>
      <c r="D756" t="s">
        <v>1907</v>
      </c>
      <c r="E756" t="s">
        <v>2793</v>
      </c>
      <c r="F756" t="s">
        <v>6</v>
      </c>
      <c r="G756" s="3">
        <v>43560</v>
      </c>
      <c r="H756" s="2">
        <v>131000</v>
      </c>
      <c r="I756" s="12">
        <v>20190523</v>
      </c>
      <c r="J756" s="5">
        <v>1</v>
      </c>
      <c r="K756" s="5">
        <f t="shared" si="45"/>
        <v>1</v>
      </c>
      <c r="L756" s="56" t="str">
        <f t="shared" si="48"/>
        <v>Kelly, Realtors</v>
      </c>
      <c r="M756" s="5">
        <f t="shared" si="46"/>
        <v>0</v>
      </c>
      <c r="N756" s="5">
        <f t="shared" si="47"/>
        <v>0</v>
      </c>
    </row>
    <row r="757" spans="1:14" ht="13.5" customHeight="1" x14ac:dyDescent="0.2">
      <c r="A757" t="s">
        <v>13</v>
      </c>
      <c r="B757" t="s">
        <v>1840</v>
      </c>
      <c r="C757" t="s">
        <v>894</v>
      </c>
      <c r="D757" t="s">
        <v>1842</v>
      </c>
      <c r="E757" t="s">
        <v>2060</v>
      </c>
      <c r="F757" t="s">
        <v>6</v>
      </c>
      <c r="G757" s="3">
        <v>43609</v>
      </c>
      <c r="H757" s="2">
        <v>245000</v>
      </c>
      <c r="I757" s="12">
        <v>20190905</v>
      </c>
      <c r="J757" s="5">
        <v>1</v>
      </c>
      <c r="K757" s="5">
        <f t="shared" si="45"/>
        <v>1</v>
      </c>
      <c r="L757" s="56" t="str">
        <f t="shared" si="48"/>
        <v>Kelly, Realtors</v>
      </c>
      <c r="M757" s="5">
        <f t="shared" si="46"/>
        <v>0</v>
      </c>
      <c r="N757" s="5">
        <f t="shared" si="47"/>
        <v>0</v>
      </c>
    </row>
    <row r="758" spans="1:14" ht="13.5" customHeight="1" x14ac:dyDescent="0.2">
      <c r="A758" t="s">
        <v>989</v>
      </c>
      <c r="B758" t="s">
        <v>1840</v>
      </c>
      <c r="C758" t="s">
        <v>566</v>
      </c>
      <c r="D758" t="s">
        <v>1842</v>
      </c>
      <c r="E758" t="s">
        <v>2545</v>
      </c>
      <c r="F758" t="s">
        <v>216</v>
      </c>
      <c r="G758" s="3">
        <v>43532</v>
      </c>
      <c r="H758" s="2">
        <v>405000</v>
      </c>
      <c r="I758" s="12">
        <v>20190368</v>
      </c>
      <c r="J758" s="5">
        <v>1</v>
      </c>
      <c r="K758" s="5">
        <f t="shared" si="45"/>
        <v>1</v>
      </c>
      <c r="L758" s="56" t="str">
        <f t="shared" si="48"/>
        <v>Kelly, Realtors</v>
      </c>
      <c r="M758" s="5">
        <f t="shared" si="46"/>
        <v>0</v>
      </c>
      <c r="N758" s="5">
        <f t="shared" si="47"/>
        <v>0</v>
      </c>
    </row>
    <row r="759" spans="1:14" ht="13.5" customHeight="1" x14ac:dyDescent="0.2">
      <c r="A759" t="s">
        <v>1182</v>
      </c>
      <c r="B759" t="s">
        <v>1840</v>
      </c>
      <c r="C759" t="s">
        <v>1398</v>
      </c>
      <c r="D759" t="s">
        <v>1842</v>
      </c>
      <c r="E759" t="s">
        <v>2154</v>
      </c>
      <c r="F759" t="s">
        <v>6</v>
      </c>
      <c r="G759" s="3">
        <v>43480</v>
      </c>
      <c r="H759" s="2">
        <v>420000</v>
      </c>
      <c r="I759" s="12" t="s">
        <v>838</v>
      </c>
      <c r="J759" s="5">
        <v>1</v>
      </c>
      <c r="K759" s="5">
        <f t="shared" si="45"/>
        <v>0</v>
      </c>
      <c r="L759" s="56" t="str">
        <f>IF(B759="",#REF!,B759)</f>
        <v>Kelly, Realtors</v>
      </c>
      <c r="M759" s="5">
        <f t="shared" si="46"/>
        <v>0</v>
      </c>
      <c r="N759" s="5">
        <f t="shared" si="47"/>
        <v>0</v>
      </c>
    </row>
    <row r="760" spans="1:14" ht="13.5" customHeight="1" x14ac:dyDescent="0.2">
      <c r="A760" t="s">
        <v>1456</v>
      </c>
      <c r="B760" t="s">
        <v>1840</v>
      </c>
      <c r="C760" t="s">
        <v>566</v>
      </c>
      <c r="D760" t="s">
        <v>1842</v>
      </c>
      <c r="E760" t="s">
        <v>2527</v>
      </c>
      <c r="F760" t="s">
        <v>6</v>
      </c>
      <c r="G760" s="3">
        <v>43530</v>
      </c>
      <c r="H760" s="2">
        <v>220000</v>
      </c>
      <c r="I760" s="12">
        <v>20190291</v>
      </c>
      <c r="J760" s="5">
        <v>1</v>
      </c>
      <c r="K760" s="5">
        <f t="shared" si="45"/>
        <v>1</v>
      </c>
      <c r="L760" s="56" t="str">
        <f>IF(B760="",#REF!,B760)</f>
        <v>Kelly, Realtors</v>
      </c>
      <c r="M760" s="5">
        <f t="shared" si="46"/>
        <v>0</v>
      </c>
      <c r="N760" s="5">
        <f t="shared" si="47"/>
        <v>0</v>
      </c>
    </row>
    <row r="761" spans="1:14" ht="13.5" customHeight="1" x14ac:dyDescent="0.2">
      <c r="A761" t="s">
        <v>146</v>
      </c>
      <c r="B761" t="s">
        <v>1840</v>
      </c>
      <c r="C761" t="s">
        <v>152</v>
      </c>
      <c r="D761" t="s">
        <v>1842</v>
      </c>
      <c r="E761" t="s">
        <v>3320</v>
      </c>
      <c r="F761" t="s">
        <v>216</v>
      </c>
      <c r="G761" s="3">
        <v>43615</v>
      </c>
      <c r="H761" s="2">
        <v>189000</v>
      </c>
      <c r="I761" s="12">
        <v>20190935</v>
      </c>
      <c r="J761" s="5">
        <v>1</v>
      </c>
      <c r="K761" s="5">
        <f t="shared" si="45"/>
        <v>1</v>
      </c>
      <c r="L761" s="56" t="str">
        <f>IF(B761="",#REF!,B761)</f>
        <v>Kelly, Realtors</v>
      </c>
      <c r="M761" s="5">
        <f t="shared" si="46"/>
        <v>0</v>
      </c>
      <c r="N761" s="5">
        <f t="shared" si="47"/>
        <v>0</v>
      </c>
    </row>
    <row r="762" spans="1:14" ht="13.5" customHeight="1" x14ac:dyDescent="0.2">
      <c r="A762" t="s">
        <v>199</v>
      </c>
      <c r="B762" t="s">
        <v>1840</v>
      </c>
      <c r="C762" t="s">
        <v>1213</v>
      </c>
      <c r="D762" t="s">
        <v>1842</v>
      </c>
      <c r="E762" t="s">
        <v>2706</v>
      </c>
      <c r="F762" t="s">
        <v>1249</v>
      </c>
      <c r="G762" s="3">
        <v>43550</v>
      </c>
      <c r="H762" s="2">
        <v>155000</v>
      </c>
      <c r="I762" s="12" t="s">
        <v>838</v>
      </c>
      <c r="J762" s="5">
        <v>1</v>
      </c>
      <c r="K762" s="5">
        <f t="shared" si="45"/>
        <v>0</v>
      </c>
      <c r="L762" s="56" t="str">
        <f>IF(B762="",#REF!,B762)</f>
        <v>Kelly, Realtors</v>
      </c>
      <c r="M762" s="5">
        <f t="shared" si="46"/>
        <v>0</v>
      </c>
      <c r="N762" s="5">
        <f t="shared" si="47"/>
        <v>0</v>
      </c>
    </row>
    <row r="763" spans="1:14" ht="13.5" customHeight="1" x14ac:dyDescent="0.2">
      <c r="A763" t="s">
        <v>1888</v>
      </c>
      <c r="B763" t="s">
        <v>1840</v>
      </c>
      <c r="C763" t="s">
        <v>1686</v>
      </c>
      <c r="D763" t="s">
        <v>1842</v>
      </c>
      <c r="E763" t="s">
        <v>3197</v>
      </c>
      <c r="F763" t="s">
        <v>6</v>
      </c>
      <c r="G763" s="3">
        <v>43602</v>
      </c>
      <c r="H763" s="2">
        <v>94000</v>
      </c>
      <c r="I763" s="12" t="s">
        <v>838</v>
      </c>
      <c r="J763" s="5">
        <v>1</v>
      </c>
      <c r="K763" s="5">
        <f t="shared" si="45"/>
        <v>0</v>
      </c>
      <c r="L763" s="56" t="str">
        <f t="shared" si="48"/>
        <v>Kelly, Realtors</v>
      </c>
      <c r="M763" s="5">
        <f t="shared" si="46"/>
        <v>0</v>
      </c>
      <c r="N763" s="5">
        <f t="shared" si="47"/>
        <v>0</v>
      </c>
    </row>
    <row r="764" spans="1:14" ht="13.5" customHeight="1" x14ac:dyDescent="0.2">
      <c r="A764" t="s">
        <v>1310</v>
      </c>
      <c r="B764" t="s">
        <v>1840</v>
      </c>
      <c r="C764" t="s">
        <v>566</v>
      </c>
      <c r="D764" t="s">
        <v>1842</v>
      </c>
      <c r="E764" t="s">
        <v>3317</v>
      </c>
      <c r="F764" t="s">
        <v>6</v>
      </c>
      <c r="G764" s="3">
        <v>43615</v>
      </c>
      <c r="H764" s="2">
        <v>77000</v>
      </c>
      <c r="I764" s="12">
        <v>20191019</v>
      </c>
      <c r="J764" s="5">
        <v>1</v>
      </c>
      <c r="K764" s="5">
        <f t="shared" si="45"/>
        <v>1</v>
      </c>
      <c r="L764" s="56" t="str">
        <f t="shared" si="48"/>
        <v>Kelly, Realtors</v>
      </c>
      <c r="M764" s="5">
        <f t="shared" si="46"/>
        <v>0</v>
      </c>
      <c r="N764" s="5">
        <f t="shared" si="47"/>
        <v>0</v>
      </c>
    </row>
    <row r="765" spans="1:14" ht="13.5" customHeight="1" x14ac:dyDescent="0.2">
      <c r="A765" t="s">
        <v>317</v>
      </c>
      <c r="B765" t="s">
        <v>1840</v>
      </c>
      <c r="C765" t="s">
        <v>2080</v>
      </c>
      <c r="D765" t="s">
        <v>1842</v>
      </c>
      <c r="E765" t="s">
        <v>3249</v>
      </c>
      <c r="F765" t="s">
        <v>6</v>
      </c>
      <c r="G765" s="3">
        <v>43608</v>
      </c>
      <c r="H765" s="2">
        <v>165000</v>
      </c>
      <c r="I765" s="12">
        <v>20190941</v>
      </c>
      <c r="J765" s="5">
        <v>1</v>
      </c>
      <c r="K765" s="5">
        <f t="shared" si="45"/>
        <v>1</v>
      </c>
      <c r="L765" s="56" t="str">
        <f>IF(B765="",#REF!,B765)</f>
        <v>Kelly, Realtors</v>
      </c>
      <c r="M765" s="5">
        <f t="shared" si="46"/>
        <v>0</v>
      </c>
      <c r="N765" s="5">
        <f t="shared" si="47"/>
        <v>0</v>
      </c>
    </row>
    <row r="766" spans="1:14" ht="13.5" customHeight="1" x14ac:dyDescent="0.2">
      <c r="A766" t="s">
        <v>1918</v>
      </c>
      <c r="B766" t="s">
        <v>1840</v>
      </c>
      <c r="C766" t="s">
        <v>1552</v>
      </c>
      <c r="D766" t="s">
        <v>1842</v>
      </c>
      <c r="E766" t="s">
        <v>2599</v>
      </c>
      <c r="F766" t="s">
        <v>1249</v>
      </c>
      <c r="G766" s="3">
        <v>43538</v>
      </c>
      <c r="H766" s="2">
        <v>250000</v>
      </c>
      <c r="I766" s="12" t="s">
        <v>838</v>
      </c>
      <c r="J766" s="5">
        <v>1</v>
      </c>
      <c r="K766" s="5">
        <f t="shared" si="45"/>
        <v>0</v>
      </c>
      <c r="L766" s="56" t="str">
        <f>IF(B766="",#REF!,B766)</f>
        <v>Kelly, Realtors</v>
      </c>
      <c r="M766" s="5">
        <f t="shared" si="46"/>
        <v>0</v>
      </c>
      <c r="N766" s="5">
        <f t="shared" si="47"/>
        <v>0</v>
      </c>
    </row>
    <row r="767" spans="1:14" ht="13.5" customHeight="1" x14ac:dyDescent="0.2">
      <c r="A767" t="s">
        <v>885</v>
      </c>
      <c r="B767" t="s">
        <v>1840</v>
      </c>
      <c r="C767" t="s">
        <v>1898</v>
      </c>
      <c r="D767" t="s">
        <v>1475</v>
      </c>
      <c r="E767" t="s">
        <v>2596</v>
      </c>
      <c r="F767" t="s">
        <v>6</v>
      </c>
      <c r="G767" s="3">
        <v>43538</v>
      </c>
      <c r="H767" s="2">
        <v>113000</v>
      </c>
      <c r="I767" s="12" t="s">
        <v>838</v>
      </c>
      <c r="J767" s="5">
        <v>1</v>
      </c>
      <c r="K767" s="5">
        <f t="shared" si="45"/>
        <v>0</v>
      </c>
      <c r="L767" s="56" t="str">
        <f>IF(B767="",#REF!,B767)</f>
        <v>Kelly, Realtors</v>
      </c>
      <c r="M767" s="5">
        <f t="shared" si="46"/>
        <v>0</v>
      </c>
      <c r="N767" s="5">
        <f t="shared" si="47"/>
        <v>0</v>
      </c>
    </row>
    <row r="768" spans="1:14" ht="13.5" customHeight="1" x14ac:dyDescent="0.2">
      <c r="A768" t="s">
        <v>1925</v>
      </c>
      <c r="B768" t="s">
        <v>1840</v>
      </c>
      <c r="C768" t="s">
        <v>2195</v>
      </c>
      <c r="D768" t="s">
        <v>2196</v>
      </c>
      <c r="E768" t="s">
        <v>2197</v>
      </c>
      <c r="F768" t="s">
        <v>6</v>
      </c>
      <c r="G768" s="3">
        <v>43487</v>
      </c>
      <c r="H768" s="2">
        <v>126900</v>
      </c>
      <c r="I768" s="12">
        <v>20182874</v>
      </c>
      <c r="J768" s="5">
        <v>1</v>
      </c>
      <c r="K768" s="5">
        <f t="shared" si="45"/>
        <v>1</v>
      </c>
      <c r="L768" s="56" t="str">
        <f t="shared" si="48"/>
        <v>Kelly, Realtors</v>
      </c>
      <c r="M768" s="5">
        <f t="shared" si="46"/>
        <v>0</v>
      </c>
      <c r="N768" s="5">
        <f t="shared" si="47"/>
        <v>0</v>
      </c>
    </row>
    <row r="769" spans="1:14" ht="13.5" customHeight="1" x14ac:dyDescent="0.2">
      <c r="A769" t="s">
        <v>317</v>
      </c>
      <c r="B769" t="s">
        <v>1840</v>
      </c>
      <c r="C769" t="s">
        <v>1639</v>
      </c>
      <c r="D769" t="s">
        <v>1861</v>
      </c>
      <c r="E769" t="s">
        <v>2418</v>
      </c>
      <c r="F769" t="s">
        <v>6</v>
      </c>
      <c r="G769" s="3">
        <v>43518</v>
      </c>
      <c r="H769" s="2">
        <v>187500</v>
      </c>
      <c r="I769" s="12">
        <v>20191141</v>
      </c>
      <c r="J769" s="5">
        <v>1</v>
      </c>
      <c r="K769" s="5">
        <f t="shared" si="45"/>
        <v>1</v>
      </c>
      <c r="L769" s="56" t="str">
        <f>IF(B769="",#REF!,B769)</f>
        <v>Kelly, Realtors</v>
      </c>
      <c r="M769" s="5">
        <f t="shared" si="46"/>
        <v>0</v>
      </c>
      <c r="N769" s="5">
        <f t="shared" si="47"/>
        <v>0</v>
      </c>
    </row>
    <row r="770" spans="1:14" ht="13.5" customHeight="1" x14ac:dyDescent="0.2">
      <c r="A770" t="s">
        <v>146</v>
      </c>
      <c r="B770" t="s">
        <v>1840</v>
      </c>
      <c r="C770" t="s">
        <v>200</v>
      </c>
      <c r="D770" t="s">
        <v>282</v>
      </c>
      <c r="E770" t="s">
        <v>2787</v>
      </c>
      <c r="F770" t="s">
        <v>216</v>
      </c>
      <c r="G770" s="3">
        <v>43559</v>
      </c>
      <c r="H770" s="2">
        <v>136000</v>
      </c>
      <c r="I770" s="12" t="s">
        <v>838</v>
      </c>
      <c r="J770" s="5">
        <v>1</v>
      </c>
      <c r="K770" s="5">
        <f t="shared" si="45"/>
        <v>0</v>
      </c>
      <c r="L770" s="56" t="str">
        <f t="shared" si="48"/>
        <v>Kelly, Realtors</v>
      </c>
      <c r="M770" s="5">
        <f t="shared" si="46"/>
        <v>0</v>
      </c>
      <c r="N770" s="5">
        <f t="shared" si="47"/>
        <v>0</v>
      </c>
    </row>
    <row r="771" spans="1:14" ht="13.5" customHeight="1" x14ac:dyDescent="0.2">
      <c r="A771" t="s">
        <v>13</v>
      </c>
      <c r="B771" t="s">
        <v>1840</v>
      </c>
      <c r="C771" t="s">
        <v>326</v>
      </c>
      <c r="D771" t="s">
        <v>1844</v>
      </c>
      <c r="E771" t="s">
        <v>3226</v>
      </c>
      <c r="F771" t="s">
        <v>6</v>
      </c>
      <c r="G771" s="3">
        <v>43606</v>
      </c>
      <c r="H771" s="2">
        <v>159900</v>
      </c>
      <c r="I771" s="12" t="s">
        <v>838</v>
      </c>
      <c r="J771" s="5">
        <v>1</v>
      </c>
      <c r="K771" s="5">
        <f t="shared" ref="K771:K834" si="49">IF(I771="did not close",0,IF(I771="",0,1))</f>
        <v>0</v>
      </c>
      <c r="L771" s="56" t="str">
        <f t="shared" si="48"/>
        <v>Kelly, Realtors</v>
      </c>
      <c r="M771" s="5">
        <f t="shared" si="46"/>
        <v>0</v>
      </c>
      <c r="N771" s="5">
        <f t="shared" si="47"/>
        <v>0</v>
      </c>
    </row>
    <row r="772" spans="1:14" ht="13.5" customHeight="1" x14ac:dyDescent="0.2">
      <c r="A772" t="s">
        <v>1077</v>
      </c>
      <c r="B772" t="s">
        <v>1840</v>
      </c>
      <c r="C772" t="s">
        <v>326</v>
      </c>
      <c r="D772" t="s">
        <v>1844</v>
      </c>
      <c r="E772" t="s">
        <v>2429</v>
      </c>
      <c r="F772" t="s">
        <v>216</v>
      </c>
      <c r="G772" s="3">
        <v>43521</v>
      </c>
      <c r="H772" s="2">
        <v>192000</v>
      </c>
      <c r="I772" s="12">
        <v>20190134</v>
      </c>
      <c r="J772" s="5">
        <v>1</v>
      </c>
      <c r="K772" s="5">
        <f t="shared" si="49"/>
        <v>1</v>
      </c>
      <c r="L772" s="56" t="str">
        <f t="shared" si="48"/>
        <v>Kelly, Realtors</v>
      </c>
      <c r="M772" s="5">
        <f t="shared" ref="M772:M835" si="50">IF(B772=D772,1,0)</f>
        <v>0</v>
      </c>
      <c r="N772" s="5">
        <f t="shared" ref="N772:N835" si="51">+IF(M772=1,K772,0)</f>
        <v>0</v>
      </c>
    </row>
    <row r="773" spans="1:14" ht="13.5" customHeight="1" x14ac:dyDescent="0.2">
      <c r="A773" t="s">
        <v>317</v>
      </c>
      <c r="B773" t="s">
        <v>1840</v>
      </c>
      <c r="C773" t="s">
        <v>851</v>
      </c>
      <c r="D773" t="s">
        <v>993</v>
      </c>
      <c r="E773" t="s">
        <v>2759</v>
      </c>
      <c r="F773" t="s">
        <v>1249</v>
      </c>
      <c r="G773" s="3">
        <v>43556</v>
      </c>
      <c r="H773" s="2">
        <v>255500</v>
      </c>
      <c r="I773" s="12">
        <v>20190288</v>
      </c>
      <c r="J773" s="5">
        <v>1</v>
      </c>
      <c r="K773" s="5">
        <f t="shared" si="49"/>
        <v>1</v>
      </c>
      <c r="L773" s="56" t="str">
        <f t="shared" si="48"/>
        <v>Kelly, Realtors</v>
      </c>
      <c r="M773" s="5">
        <f t="shared" si="50"/>
        <v>0</v>
      </c>
      <c r="N773" s="5">
        <f t="shared" si="51"/>
        <v>0</v>
      </c>
    </row>
    <row r="774" spans="1:14" ht="13.5" customHeight="1" x14ac:dyDescent="0.2">
      <c r="A774" t="s">
        <v>314</v>
      </c>
      <c r="B774" t="s">
        <v>1840</v>
      </c>
      <c r="C774" t="s">
        <v>2099</v>
      </c>
      <c r="D774" t="s">
        <v>1286</v>
      </c>
      <c r="E774" t="s">
        <v>2105</v>
      </c>
      <c r="F774" t="s">
        <v>425</v>
      </c>
      <c r="G774" s="3">
        <v>43469</v>
      </c>
      <c r="H774" s="2">
        <v>186000</v>
      </c>
      <c r="I774" s="12" t="s">
        <v>838</v>
      </c>
      <c r="J774" s="5">
        <v>1</v>
      </c>
      <c r="K774" s="5">
        <f t="shared" si="49"/>
        <v>0</v>
      </c>
      <c r="L774" s="56" t="str">
        <f t="shared" si="48"/>
        <v>Kelly, Realtors</v>
      </c>
      <c r="M774" s="5">
        <f t="shared" si="50"/>
        <v>0</v>
      </c>
      <c r="N774" s="5">
        <f t="shared" si="51"/>
        <v>0</v>
      </c>
    </row>
    <row r="775" spans="1:14" ht="13.5" customHeight="1" x14ac:dyDescent="0.2">
      <c r="A775" t="s">
        <v>25</v>
      </c>
      <c r="B775" t="s">
        <v>1840</v>
      </c>
      <c r="C775" t="s">
        <v>725</v>
      </c>
      <c r="D775" t="s">
        <v>2086</v>
      </c>
      <c r="E775" t="s">
        <v>2847</v>
      </c>
      <c r="F775" t="s">
        <v>802</v>
      </c>
      <c r="G775" s="3">
        <v>43566</v>
      </c>
      <c r="H775" s="2">
        <v>515000</v>
      </c>
      <c r="I775" s="12">
        <v>20190554</v>
      </c>
      <c r="J775" s="5">
        <v>1</v>
      </c>
      <c r="K775" s="5">
        <f t="shared" si="49"/>
        <v>1</v>
      </c>
      <c r="L775" s="56" t="str">
        <f t="shared" si="48"/>
        <v>Kelly, Realtors</v>
      </c>
      <c r="M775" s="5">
        <f t="shared" si="50"/>
        <v>0</v>
      </c>
      <c r="N775" s="5">
        <f t="shared" si="51"/>
        <v>0</v>
      </c>
    </row>
    <row r="776" spans="1:14" ht="13.5" customHeight="1" x14ac:dyDescent="0.2">
      <c r="A776" t="s">
        <v>13</v>
      </c>
      <c r="B776" t="s">
        <v>1840</v>
      </c>
      <c r="C776" t="s">
        <v>1718</v>
      </c>
      <c r="D776" t="s">
        <v>1099</v>
      </c>
      <c r="E776" t="s">
        <v>2979</v>
      </c>
      <c r="F776" t="s">
        <v>6</v>
      </c>
      <c r="G776" s="3">
        <v>43581</v>
      </c>
      <c r="H776" s="2">
        <v>138100</v>
      </c>
      <c r="I776" s="12" t="s">
        <v>838</v>
      </c>
      <c r="J776" s="5">
        <v>1</v>
      </c>
      <c r="K776" s="5">
        <f t="shared" si="49"/>
        <v>0</v>
      </c>
      <c r="L776" s="56" t="str">
        <f t="shared" si="48"/>
        <v>Kelly, Realtors</v>
      </c>
      <c r="M776" s="5">
        <f t="shared" si="50"/>
        <v>0</v>
      </c>
      <c r="N776" s="5">
        <f t="shared" si="51"/>
        <v>0</v>
      </c>
    </row>
    <row r="777" spans="1:14" ht="13.5" customHeight="1" x14ac:dyDescent="0.2">
      <c r="A777" t="s">
        <v>1629</v>
      </c>
      <c r="B777" t="s">
        <v>1840</v>
      </c>
      <c r="C777" t="s">
        <v>1229</v>
      </c>
      <c r="D777" t="s">
        <v>1099</v>
      </c>
      <c r="E777" t="s">
        <v>2406</v>
      </c>
      <c r="F777" t="s">
        <v>6</v>
      </c>
      <c r="G777" s="3">
        <v>43517</v>
      </c>
      <c r="H777" s="2">
        <v>226800</v>
      </c>
      <c r="I777" s="12">
        <v>20190101</v>
      </c>
      <c r="J777" s="5">
        <v>1</v>
      </c>
      <c r="K777" s="5">
        <f t="shared" si="49"/>
        <v>1</v>
      </c>
      <c r="L777" s="56" t="str">
        <f t="shared" si="48"/>
        <v>Kelly, Realtors</v>
      </c>
      <c r="M777" s="5">
        <f t="shared" si="50"/>
        <v>0</v>
      </c>
      <c r="N777" s="5">
        <f t="shared" si="51"/>
        <v>0</v>
      </c>
    </row>
    <row r="778" spans="1:14" ht="13.5" customHeight="1" x14ac:dyDescent="0.2">
      <c r="A778" t="s">
        <v>885</v>
      </c>
      <c r="B778" t="s">
        <v>1840</v>
      </c>
      <c r="C778" t="s">
        <v>154</v>
      </c>
      <c r="D778" t="s">
        <v>1099</v>
      </c>
      <c r="E778" t="s">
        <v>2899</v>
      </c>
      <c r="F778" t="s">
        <v>123</v>
      </c>
      <c r="G778" s="3">
        <v>43572</v>
      </c>
      <c r="H778" s="2">
        <v>120500</v>
      </c>
      <c r="I778" s="12" t="s">
        <v>838</v>
      </c>
      <c r="J778" s="5">
        <v>1</v>
      </c>
      <c r="K778" s="5">
        <f t="shared" si="49"/>
        <v>0</v>
      </c>
      <c r="L778" s="56" t="str">
        <f t="shared" si="48"/>
        <v>Kelly, Realtors</v>
      </c>
      <c r="M778" s="5">
        <f t="shared" si="50"/>
        <v>0</v>
      </c>
      <c r="N778" s="5">
        <f t="shared" si="51"/>
        <v>0</v>
      </c>
    </row>
    <row r="779" spans="1:14" ht="13.5" customHeight="1" x14ac:dyDescent="0.2">
      <c r="A779" t="s">
        <v>885</v>
      </c>
      <c r="B779" t="s">
        <v>1840</v>
      </c>
      <c r="C779" t="s">
        <v>1569</v>
      </c>
      <c r="D779" t="s">
        <v>1099</v>
      </c>
      <c r="E779" t="s">
        <v>2259</v>
      </c>
      <c r="F779" t="s">
        <v>6</v>
      </c>
      <c r="G779" s="3">
        <v>43496</v>
      </c>
      <c r="H779" s="2">
        <v>110000</v>
      </c>
      <c r="I779" s="12" t="s">
        <v>838</v>
      </c>
      <c r="J779" s="5">
        <v>1</v>
      </c>
      <c r="K779" s="5">
        <f t="shared" si="49"/>
        <v>0</v>
      </c>
      <c r="L779" s="56" t="str">
        <f t="shared" si="48"/>
        <v>Kelly, Realtors</v>
      </c>
      <c r="M779" s="5">
        <f t="shared" si="50"/>
        <v>0</v>
      </c>
      <c r="N779" s="5">
        <f t="shared" si="51"/>
        <v>0</v>
      </c>
    </row>
    <row r="780" spans="1:14" ht="13.5" customHeight="1" x14ac:dyDescent="0.2">
      <c r="A780" t="s">
        <v>885</v>
      </c>
      <c r="B780" t="s">
        <v>1840</v>
      </c>
      <c r="C780" t="s">
        <v>1906</v>
      </c>
      <c r="D780" t="s">
        <v>1099</v>
      </c>
      <c r="E780" t="s">
        <v>3096</v>
      </c>
      <c r="F780" t="s">
        <v>6</v>
      </c>
      <c r="G780" s="3">
        <v>43593</v>
      </c>
      <c r="H780" s="2">
        <v>100000</v>
      </c>
      <c r="I780" s="12" t="s">
        <v>838</v>
      </c>
      <c r="J780" s="5">
        <v>1</v>
      </c>
      <c r="K780" s="5">
        <f t="shared" si="49"/>
        <v>0</v>
      </c>
      <c r="L780" s="56" t="str">
        <f t="shared" si="48"/>
        <v>Kelly, Realtors</v>
      </c>
      <c r="M780" s="5">
        <f t="shared" si="50"/>
        <v>0</v>
      </c>
      <c r="N780" s="5">
        <f t="shared" si="51"/>
        <v>0</v>
      </c>
    </row>
    <row r="781" spans="1:14" ht="13.5" customHeight="1" x14ac:dyDescent="0.2">
      <c r="A781" t="s">
        <v>199</v>
      </c>
      <c r="B781" t="s">
        <v>1840</v>
      </c>
      <c r="C781" t="s">
        <v>1906</v>
      </c>
      <c r="D781" t="s">
        <v>1099</v>
      </c>
      <c r="E781" t="s">
        <v>1308</v>
      </c>
      <c r="F781" t="s">
        <v>1126</v>
      </c>
      <c r="G781" s="3">
        <v>43600</v>
      </c>
      <c r="H781" s="2">
        <v>365000</v>
      </c>
      <c r="I781" s="12" t="s">
        <v>838</v>
      </c>
      <c r="J781" s="5">
        <v>1</v>
      </c>
      <c r="K781" s="5">
        <f t="shared" si="49"/>
        <v>0</v>
      </c>
      <c r="L781" s="56" t="str">
        <f t="shared" si="48"/>
        <v>Kelly, Realtors</v>
      </c>
      <c r="M781" s="5">
        <f t="shared" si="50"/>
        <v>0</v>
      </c>
      <c r="N781" s="5">
        <f t="shared" si="51"/>
        <v>0</v>
      </c>
    </row>
    <row r="782" spans="1:14" ht="13.5" customHeight="1" x14ac:dyDescent="0.2">
      <c r="A782" t="s">
        <v>1888</v>
      </c>
      <c r="B782" t="s">
        <v>1840</v>
      </c>
      <c r="C782" t="s">
        <v>1906</v>
      </c>
      <c r="D782" t="s">
        <v>1099</v>
      </c>
      <c r="E782" t="s">
        <v>3278</v>
      </c>
      <c r="F782" t="s">
        <v>425</v>
      </c>
      <c r="G782" s="3">
        <v>43609</v>
      </c>
      <c r="H782" s="2">
        <v>166000</v>
      </c>
      <c r="I782" s="12">
        <v>20190983</v>
      </c>
      <c r="J782" s="5">
        <v>1</v>
      </c>
      <c r="K782" s="5">
        <f t="shared" si="49"/>
        <v>1</v>
      </c>
      <c r="L782" s="56" t="str">
        <f t="shared" si="48"/>
        <v>Kelly, Realtors</v>
      </c>
      <c r="M782" s="5">
        <f t="shared" si="50"/>
        <v>0</v>
      </c>
      <c r="N782" s="5">
        <f t="shared" si="51"/>
        <v>0</v>
      </c>
    </row>
    <row r="783" spans="1:14" ht="13.5" customHeight="1" x14ac:dyDescent="0.2">
      <c r="A783" t="s">
        <v>313</v>
      </c>
      <c r="B783" t="s">
        <v>1840</v>
      </c>
      <c r="C783" t="s">
        <v>1222</v>
      </c>
      <c r="D783" t="s">
        <v>1099</v>
      </c>
      <c r="E783" t="s">
        <v>2364</v>
      </c>
      <c r="F783" t="s">
        <v>6</v>
      </c>
      <c r="G783" s="3">
        <v>43510</v>
      </c>
      <c r="H783" s="2">
        <v>90000</v>
      </c>
      <c r="I783" s="12" t="s">
        <v>838</v>
      </c>
      <c r="J783" s="5">
        <v>1</v>
      </c>
      <c r="K783" s="5">
        <f t="shared" si="49"/>
        <v>0</v>
      </c>
      <c r="L783" s="56" t="str">
        <f t="shared" si="48"/>
        <v>Kelly, Realtors</v>
      </c>
      <c r="M783" s="5">
        <f t="shared" si="50"/>
        <v>0</v>
      </c>
      <c r="N783" s="5">
        <f t="shared" si="51"/>
        <v>0</v>
      </c>
    </row>
    <row r="784" spans="1:14" ht="13.5" customHeight="1" x14ac:dyDescent="0.2">
      <c r="A784" t="s">
        <v>314</v>
      </c>
      <c r="B784" t="s">
        <v>1840</v>
      </c>
      <c r="C784" t="s">
        <v>714</v>
      </c>
      <c r="D784" t="s">
        <v>1099</v>
      </c>
      <c r="E784" t="s">
        <v>1071</v>
      </c>
      <c r="F784" t="s">
        <v>6</v>
      </c>
      <c r="G784" s="3">
        <v>43529</v>
      </c>
      <c r="H784" s="2">
        <v>205000</v>
      </c>
      <c r="I784" s="12" t="s">
        <v>838</v>
      </c>
      <c r="J784" s="5">
        <v>1</v>
      </c>
      <c r="K784" s="5">
        <f t="shared" si="49"/>
        <v>0</v>
      </c>
      <c r="L784" s="56" t="str">
        <f t="shared" si="48"/>
        <v>Kelly, Realtors</v>
      </c>
      <c r="M784" s="5">
        <f t="shared" si="50"/>
        <v>0</v>
      </c>
      <c r="N784" s="5">
        <f t="shared" si="51"/>
        <v>0</v>
      </c>
    </row>
    <row r="785" spans="1:14" ht="13.5" customHeight="1" x14ac:dyDescent="0.2">
      <c r="A785" t="s">
        <v>1841</v>
      </c>
      <c r="B785" t="s">
        <v>1840</v>
      </c>
      <c r="C785" t="s">
        <v>1906</v>
      </c>
      <c r="D785" t="s">
        <v>1099</v>
      </c>
      <c r="E785" t="s">
        <v>2305</v>
      </c>
      <c r="F785" t="s">
        <v>6</v>
      </c>
      <c r="G785" s="3">
        <v>43500</v>
      </c>
      <c r="H785" s="2">
        <v>169900</v>
      </c>
      <c r="I785" s="12">
        <v>20190050</v>
      </c>
      <c r="J785" s="5">
        <v>1</v>
      </c>
      <c r="K785" s="5">
        <f t="shared" si="49"/>
        <v>1</v>
      </c>
      <c r="L785" s="56" t="str">
        <f t="shared" si="48"/>
        <v>Kelly, Realtors</v>
      </c>
      <c r="M785" s="5">
        <f t="shared" si="50"/>
        <v>0</v>
      </c>
      <c r="N785" s="5">
        <f t="shared" si="51"/>
        <v>0</v>
      </c>
    </row>
    <row r="786" spans="1:14" ht="13.5" customHeight="1" x14ac:dyDescent="0.2">
      <c r="A786" t="s">
        <v>13</v>
      </c>
      <c r="B786" t="s">
        <v>1840</v>
      </c>
      <c r="C786" t="s">
        <v>199</v>
      </c>
      <c r="D786" t="s">
        <v>1840</v>
      </c>
      <c r="E786" t="s">
        <v>2856</v>
      </c>
      <c r="F786" t="s">
        <v>6</v>
      </c>
      <c r="G786" s="3">
        <v>43567</v>
      </c>
      <c r="H786" s="2">
        <v>315000</v>
      </c>
      <c r="I786" s="12">
        <v>20190456</v>
      </c>
      <c r="J786" s="5">
        <v>1</v>
      </c>
      <c r="K786" s="5">
        <f t="shared" si="49"/>
        <v>1</v>
      </c>
      <c r="L786" s="56" t="str">
        <f t="shared" si="48"/>
        <v>Kelly, Realtors</v>
      </c>
      <c r="M786" s="5">
        <f t="shared" si="50"/>
        <v>1</v>
      </c>
      <c r="N786" s="5">
        <f t="shared" si="51"/>
        <v>1</v>
      </c>
    </row>
    <row r="787" spans="1:14" ht="13.5" customHeight="1" x14ac:dyDescent="0.2">
      <c r="A787" t="s">
        <v>13</v>
      </c>
      <c r="B787" t="s">
        <v>1840</v>
      </c>
      <c r="C787" t="s">
        <v>1918</v>
      </c>
      <c r="D787" t="s">
        <v>1840</v>
      </c>
      <c r="E787" t="s">
        <v>3129</v>
      </c>
      <c r="F787" t="s">
        <v>6</v>
      </c>
      <c r="G787" s="3">
        <v>43595</v>
      </c>
      <c r="H787" s="2">
        <v>282500</v>
      </c>
      <c r="I787" s="12">
        <v>20190519</v>
      </c>
      <c r="J787" s="5">
        <v>1</v>
      </c>
      <c r="K787" s="5">
        <f t="shared" si="49"/>
        <v>1</v>
      </c>
      <c r="L787" s="56" t="str">
        <f t="shared" si="48"/>
        <v>Kelly, Realtors</v>
      </c>
      <c r="M787" s="5">
        <f t="shared" si="50"/>
        <v>1</v>
      </c>
      <c r="N787" s="5">
        <f t="shared" si="51"/>
        <v>1</v>
      </c>
    </row>
    <row r="788" spans="1:14" ht="13.5" customHeight="1" x14ac:dyDescent="0.2">
      <c r="A788" t="s">
        <v>1742</v>
      </c>
      <c r="B788" t="s">
        <v>1840</v>
      </c>
      <c r="C788" t="s">
        <v>1742</v>
      </c>
      <c r="D788" t="s">
        <v>1840</v>
      </c>
      <c r="E788" t="s">
        <v>2460</v>
      </c>
      <c r="F788" t="s">
        <v>6</v>
      </c>
      <c r="G788" s="3">
        <v>43524</v>
      </c>
      <c r="H788" s="2">
        <v>57000</v>
      </c>
      <c r="I788" s="12" t="s">
        <v>838</v>
      </c>
      <c r="J788" s="5">
        <v>1</v>
      </c>
      <c r="K788" s="5">
        <f t="shared" si="49"/>
        <v>0</v>
      </c>
      <c r="L788" s="56" t="str">
        <f t="shared" si="48"/>
        <v>Kelly, Realtors</v>
      </c>
      <c r="M788" s="5">
        <f t="shared" si="50"/>
        <v>1</v>
      </c>
      <c r="N788" s="5">
        <f t="shared" si="51"/>
        <v>0</v>
      </c>
    </row>
    <row r="789" spans="1:14" ht="13.5" customHeight="1" x14ac:dyDescent="0.2">
      <c r="A789" t="s">
        <v>1480</v>
      </c>
      <c r="B789" t="s">
        <v>1840</v>
      </c>
      <c r="C789" t="s">
        <v>1480</v>
      </c>
      <c r="D789" t="s">
        <v>1840</v>
      </c>
      <c r="E789" t="s">
        <v>2950</v>
      </c>
      <c r="F789" t="s">
        <v>700</v>
      </c>
      <c r="G789" s="3">
        <v>43578</v>
      </c>
      <c r="H789" s="2">
        <v>115000</v>
      </c>
      <c r="I789" s="12" t="s">
        <v>838</v>
      </c>
      <c r="J789" s="5">
        <v>1</v>
      </c>
      <c r="K789" s="5">
        <f t="shared" si="49"/>
        <v>0</v>
      </c>
      <c r="L789" s="56" t="str">
        <f t="shared" si="48"/>
        <v>Kelly, Realtors</v>
      </c>
      <c r="M789" s="5">
        <f t="shared" si="50"/>
        <v>1</v>
      </c>
      <c r="N789" s="5">
        <f t="shared" si="51"/>
        <v>0</v>
      </c>
    </row>
    <row r="790" spans="1:14" ht="13.5" customHeight="1" x14ac:dyDescent="0.2">
      <c r="A790" t="s">
        <v>885</v>
      </c>
      <c r="B790" t="s">
        <v>1840</v>
      </c>
      <c r="C790" t="s">
        <v>199</v>
      </c>
      <c r="D790" t="s">
        <v>1840</v>
      </c>
      <c r="E790" t="s">
        <v>2482</v>
      </c>
      <c r="F790" t="s">
        <v>6</v>
      </c>
      <c r="G790" s="3">
        <v>43525</v>
      </c>
      <c r="H790" s="2">
        <v>39000</v>
      </c>
      <c r="I790" s="12" t="s">
        <v>838</v>
      </c>
      <c r="J790" s="5">
        <v>1</v>
      </c>
      <c r="K790" s="5">
        <f t="shared" si="49"/>
        <v>0</v>
      </c>
      <c r="L790" s="56" t="str">
        <f t="shared" si="48"/>
        <v>Kelly, Realtors</v>
      </c>
      <c r="M790" s="5">
        <f t="shared" si="50"/>
        <v>1</v>
      </c>
      <c r="N790" s="5">
        <f t="shared" si="51"/>
        <v>0</v>
      </c>
    </row>
    <row r="791" spans="1:14" ht="13.5" customHeight="1" x14ac:dyDescent="0.2">
      <c r="A791" t="s">
        <v>199</v>
      </c>
      <c r="B791" t="s">
        <v>1840</v>
      </c>
      <c r="C791" t="s">
        <v>987</v>
      </c>
      <c r="D791" t="s">
        <v>1840</v>
      </c>
      <c r="E791" t="s">
        <v>3267</v>
      </c>
      <c r="F791" t="s">
        <v>6</v>
      </c>
      <c r="G791" s="3">
        <v>43609</v>
      </c>
      <c r="H791" s="2">
        <v>94900</v>
      </c>
      <c r="I791" s="12" t="s">
        <v>838</v>
      </c>
      <c r="J791" s="5">
        <v>1</v>
      </c>
      <c r="K791" s="5">
        <f t="shared" si="49"/>
        <v>0</v>
      </c>
      <c r="L791" s="56" t="str">
        <f t="shared" si="48"/>
        <v>Kelly, Realtors</v>
      </c>
      <c r="M791" s="5">
        <f t="shared" si="50"/>
        <v>1</v>
      </c>
      <c r="N791" s="5">
        <f t="shared" si="51"/>
        <v>0</v>
      </c>
    </row>
    <row r="792" spans="1:14" ht="13.5" customHeight="1" x14ac:dyDescent="0.2">
      <c r="A792" t="s">
        <v>308</v>
      </c>
      <c r="B792" t="s">
        <v>1840</v>
      </c>
      <c r="C792" t="s">
        <v>308</v>
      </c>
      <c r="D792" t="s">
        <v>1840</v>
      </c>
      <c r="E792" t="s">
        <v>2802</v>
      </c>
      <c r="F792" t="s">
        <v>911</v>
      </c>
      <c r="G792" s="3">
        <v>43560</v>
      </c>
      <c r="H792" s="2">
        <v>180000</v>
      </c>
      <c r="I792" s="12">
        <v>20190392</v>
      </c>
      <c r="J792" s="5">
        <v>1</v>
      </c>
      <c r="K792" s="5">
        <f t="shared" si="49"/>
        <v>1</v>
      </c>
      <c r="L792" s="56" t="str">
        <f>IF(B792="",#REF!,B792)</f>
        <v>Kelly, Realtors</v>
      </c>
      <c r="M792" s="5">
        <f t="shared" si="50"/>
        <v>1</v>
      </c>
      <c r="N792" s="5">
        <f t="shared" si="51"/>
        <v>1</v>
      </c>
    </row>
    <row r="793" spans="1:14" ht="13.5" customHeight="1" x14ac:dyDescent="0.2">
      <c r="A793" t="s">
        <v>308</v>
      </c>
      <c r="B793" t="s">
        <v>1840</v>
      </c>
      <c r="C793" t="s">
        <v>308</v>
      </c>
      <c r="D793" t="s">
        <v>1840</v>
      </c>
      <c r="E793" t="s">
        <v>3170</v>
      </c>
      <c r="F793" t="s">
        <v>700</v>
      </c>
      <c r="G793" s="3">
        <v>43600</v>
      </c>
      <c r="H793" s="2">
        <v>124900</v>
      </c>
      <c r="I793" s="12" t="s">
        <v>838</v>
      </c>
      <c r="J793" s="5">
        <v>1</v>
      </c>
      <c r="K793" s="5">
        <f t="shared" si="49"/>
        <v>0</v>
      </c>
      <c r="L793" s="56" t="str">
        <f>IF(B793="",#REF!,B793)</f>
        <v>Kelly, Realtors</v>
      </c>
      <c r="M793" s="5">
        <f t="shared" si="50"/>
        <v>1</v>
      </c>
      <c r="N793" s="5">
        <f t="shared" si="51"/>
        <v>0</v>
      </c>
    </row>
    <row r="794" spans="1:14" ht="13.5" customHeight="1" x14ac:dyDescent="0.2">
      <c r="A794" t="s">
        <v>308</v>
      </c>
      <c r="B794" t="s">
        <v>1840</v>
      </c>
      <c r="C794" t="s">
        <v>308</v>
      </c>
      <c r="D794" t="s">
        <v>1840</v>
      </c>
      <c r="E794" t="s">
        <v>3296</v>
      </c>
      <c r="F794" t="s">
        <v>700</v>
      </c>
      <c r="G794" s="3">
        <v>43613</v>
      </c>
      <c r="H794" s="2">
        <v>68000</v>
      </c>
      <c r="I794" s="12">
        <v>20190817</v>
      </c>
      <c r="J794" s="5">
        <v>1</v>
      </c>
      <c r="K794" s="5">
        <f t="shared" si="49"/>
        <v>1</v>
      </c>
      <c r="L794" s="56" t="str">
        <f t="shared" si="48"/>
        <v>Kelly, Realtors</v>
      </c>
      <c r="M794" s="5">
        <f t="shared" si="50"/>
        <v>1</v>
      </c>
      <c r="N794" s="5">
        <f t="shared" si="51"/>
        <v>1</v>
      </c>
    </row>
    <row r="795" spans="1:14" ht="13.5" customHeight="1" x14ac:dyDescent="0.2">
      <c r="A795" t="s">
        <v>1310</v>
      </c>
      <c r="B795" t="s">
        <v>1840</v>
      </c>
      <c r="C795" t="s">
        <v>1310</v>
      </c>
      <c r="D795" t="s">
        <v>1840</v>
      </c>
      <c r="E795" t="s">
        <v>2797</v>
      </c>
      <c r="F795" t="s">
        <v>911</v>
      </c>
      <c r="G795" s="3">
        <v>43560</v>
      </c>
      <c r="H795" s="2">
        <v>162000</v>
      </c>
      <c r="I795" s="12">
        <v>20190455</v>
      </c>
      <c r="J795" s="5">
        <v>1</v>
      </c>
      <c r="K795" s="5">
        <f t="shared" si="49"/>
        <v>1</v>
      </c>
      <c r="L795" s="56" t="str">
        <f t="shared" si="48"/>
        <v>Kelly, Realtors</v>
      </c>
      <c r="M795" s="5">
        <f t="shared" si="50"/>
        <v>1</v>
      </c>
      <c r="N795" s="5">
        <f t="shared" si="51"/>
        <v>1</v>
      </c>
    </row>
    <row r="796" spans="1:14" ht="13.5" customHeight="1" x14ac:dyDescent="0.2">
      <c r="A796" t="s">
        <v>317</v>
      </c>
      <c r="B796" t="s">
        <v>1840</v>
      </c>
      <c r="C796" t="s">
        <v>1888</v>
      </c>
      <c r="D796" t="s">
        <v>1840</v>
      </c>
      <c r="E796" t="s">
        <v>3263</v>
      </c>
      <c r="F796" t="s">
        <v>6</v>
      </c>
      <c r="G796" s="3">
        <v>43609</v>
      </c>
      <c r="H796" s="2">
        <v>206000</v>
      </c>
      <c r="I796" s="12">
        <v>20190929</v>
      </c>
      <c r="J796" s="5">
        <v>1</v>
      </c>
      <c r="K796" s="5">
        <f t="shared" si="49"/>
        <v>1</v>
      </c>
      <c r="L796" s="56" t="str">
        <f t="shared" ref="L796:L859" si="52">IF(B796="",B795,B796)</f>
        <v>Kelly, Realtors</v>
      </c>
      <c r="M796" s="5">
        <f t="shared" si="50"/>
        <v>1</v>
      </c>
      <c r="N796" s="5">
        <f t="shared" si="51"/>
        <v>1</v>
      </c>
    </row>
    <row r="797" spans="1:14" ht="13.5" customHeight="1" x14ac:dyDescent="0.2">
      <c r="A797" t="s">
        <v>265</v>
      </c>
      <c r="B797" t="s">
        <v>1840</v>
      </c>
      <c r="C797" t="s">
        <v>885</v>
      </c>
      <c r="D797" t="s">
        <v>1840</v>
      </c>
      <c r="E797" t="s">
        <v>2829</v>
      </c>
      <c r="F797" t="s">
        <v>6</v>
      </c>
      <c r="G797" s="3">
        <v>43564</v>
      </c>
      <c r="H797" s="2">
        <v>35000</v>
      </c>
      <c r="I797" s="12" t="s">
        <v>838</v>
      </c>
      <c r="J797" s="5">
        <v>1</v>
      </c>
      <c r="K797" s="5">
        <f t="shared" si="49"/>
        <v>0</v>
      </c>
      <c r="L797" s="56" t="str">
        <f t="shared" si="52"/>
        <v>Kelly, Realtors</v>
      </c>
      <c r="M797" s="5">
        <f t="shared" si="50"/>
        <v>1</v>
      </c>
      <c r="N797" s="5">
        <f t="shared" si="51"/>
        <v>0</v>
      </c>
    </row>
    <row r="798" spans="1:14" ht="13.5" customHeight="1" x14ac:dyDescent="0.2">
      <c r="A798" t="s">
        <v>1881</v>
      </c>
      <c r="B798" t="s">
        <v>1840</v>
      </c>
      <c r="C798" t="s">
        <v>13</v>
      </c>
      <c r="D798" t="s">
        <v>1840</v>
      </c>
      <c r="E798" t="s">
        <v>3158</v>
      </c>
      <c r="F798" t="s">
        <v>1249</v>
      </c>
      <c r="G798" s="3">
        <v>43598</v>
      </c>
      <c r="H798" s="2">
        <v>352500</v>
      </c>
      <c r="I798" s="12">
        <v>20190609</v>
      </c>
      <c r="J798" s="5">
        <v>1</v>
      </c>
      <c r="K798" s="5">
        <f t="shared" si="49"/>
        <v>1</v>
      </c>
      <c r="L798" s="56" t="str">
        <f t="shared" si="52"/>
        <v>Kelly, Realtors</v>
      </c>
      <c r="M798" s="5">
        <f t="shared" si="50"/>
        <v>1</v>
      </c>
      <c r="N798" s="5">
        <f t="shared" si="51"/>
        <v>1</v>
      </c>
    </row>
    <row r="799" spans="1:14" ht="13.5" customHeight="1" x14ac:dyDescent="0.2">
      <c r="A799" t="s">
        <v>1918</v>
      </c>
      <c r="B799" t="s">
        <v>1840</v>
      </c>
      <c r="C799" t="s">
        <v>199</v>
      </c>
      <c r="D799" t="s">
        <v>1840</v>
      </c>
      <c r="E799" t="s">
        <v>2313</v>
      </c>
      <c r="F799" t="s">
        <v>6</v>
      </c>
      <c r="G799" s="3">
        <v>43503</v>
      </c>
      <c r="H799" s="2">
        <v>200000</v>
      </c>
      <c r="I799" s="12" t="s">
        <v>838</v>
      </c>
      <c r="J799" s="5">
        <v>1</v>
      </c>
      <c r="K799" s="5">
        <f t="shared" si="49"/>
        <v>0</v>
      </c>
      <c r="L799" s="56" t="str">
        <f t="shared" si="52"/>
        <v>Kelly, Realtors</v>
      </c>
      <c r="M799" s="5">
        <f t="shared" si="50"/>
        <v>1</v>
      </c>
      <c r="N799" s="5">
        <f t="shared" si="51"/>
        <v>0</v>
      </c>
    </row>
    <row r="800" spans="1:14" ht="13.5" customHeight="1" x14ac:dyDescent="0.2">
      <c r="A800" t="s">
        <v>25</v>
      </c>
      <c r="B800" t="s">
        <v>1840</v>
      </c>
      <c r="C800" t="s">
        <v>13</v>
      </c>
      <c r="D800" t="s">
        <v>1840</v>
      </c>
      <c r="E800" t="s">
        <v>2508</v>
      </c>
      <c r="F800" t="s">
        <v>7</v>
      </c>
      <c r="G800" s="3">
        <v>43528</v>
      </c>
      <c r="H800" s="2">
        <v>525000</v>
      </c>
      <c r="I800" s="12">
        <v>20190200</v>
      </c>
      <c r="J800" s="5">
        <v>1</v>
      </c>
      <c r="K800" s="5">
        <f t="shared" si="49"/>
        <v>1</v>
      </c>
      <c r="L800" s="56" t="str">
        <f t="shared" si="52"/>
        <v>Kelly, Realtors</v>
      </c>
      <c r="M800" s="5">
        <f t="shared" si="50"/>
        <v>1</v>
      </c>
      <c r="N800" s="5">
        <f t="shared" si="51"/>
        <v>1</v>
      </c>
    </row>
    <row r="801" spans="1:14" ht="13.5" customHeight="1" x14ac:dyDescent="0.2">
      <c r="A801" t="s">
        <v>25</v>
      </c>
      <c r="B801" t="s">
        <v>1840</v>
      </c>
      <c r="C801" t="s">
        <v>1918</v>
      </c>
      <c r="D801" t="s">
        <v>1840</v>
      </c>
      <c r="E801" t="s">
        <v>2505</v>
      </c>
      <c r="F801" t="s">
        <v>6</v>
      </c>
      <c r="G801" s="3">
        <v>43528</v>
      </c>
      <c r="H801" s="2">
        <v>290000</v>
      </c>
      <c r="I801" s="12">
        <v>20182837</v>
      </c>
      <c r="J801" s="5">
        <v>1</v>
      </c>
      <c r="K801" s="5">
        <f t="shared" si="49"/>
        <v>1</v>
      </c>
      <c r="L801" s="56" t="str">
        <f t="shared" si="52"/>
        <v>Kelly, Realtors</v>
      </c>
      <c r="M801" s="5">
        <f t="shared" si="50"/>
        <v>1</v>
      </c>
      <c r="N801" s="5">
        <f t="shared" si="51"/>
        <v>1</v>
      </c>
    </row>
    <row r="802" spans="1:14" ht="13.5" customHeight="1" x14ac:dyDescent="0.2">
      <c r="A802" t="s">
        <v>1841</v>
      </c>
      <c r="B802" t="s">
        <v>1840</v>
      </c>
      <c r="C802" t="s">
        <v>199</v>
      </c>
      <c r="D802" t="s">
        <v>1840</v>
      </c>
      <c r="E802" t="s">
        <v>2485</v>
      </c>
      <c r="F802" t="s">
        <v>216</v>
      </c>
      <c r="G802" s="3">
        <v>43525</v>
      </c>
      <c r="H802" s="2">
        <v>146500</v>
      </c>
      <c r="I802" s="12">
        <v>20190188</v>
      </c>
      <c r="J802" s="5">
        <v>1</v>
      </c>
      <c r="K802" s="5">
        <f t="shared" si="49"/>
        <v>1</v>
      </c>
      <c r="L802" s="56" t="str">
        <f t="shared" si="52"/>
        <v>Kelly, Realtors</v>
      </c>
      <c r="M802" s="5">
        <f t="shared" si="50"/>
        <v>1</v>
      </c>
      <c r="N802" s="5">
        <f t="shared" si="51"/>
        <v>1</v>
      </c>
    </row>
    <row r="803" spans="1:14" ht="13.5" customHeight="1" x14ac:dyDescent="0.2">
      <c r="A803" t="s">
        <v>1841</v>
      </c>
      <c r="B803" t="s">
        <v>1840</v>
      </c>
      <c r="C803" t="s">
        <v>24</v>
      </c>
      <c r="D803" t="s">
        <v>1840</v>
      </c>
      <c r="E803" t="s">
        <v>3337</v>
      </c>
      <c r="F803" t="s">
        <v>6</v>
      </c>
      <c r="G803" s="3">
        <v>43616</v>
      </c>
      <c r="H803" s="2">
        <v>189000</v>
      </c>
      <c r="I803" s="12">
        <v>20190995</v>
      </c>
      <c r="J803" s="5">
        <v>1</v>
      </c>
      <c r="K803" s="5">
        <f t="shared" si="49"/>
        <v>1</v>
      </c>
      <c r="L803" s="56" t="str">
        <f t="shared" si="52"/>
        <v>Kelly, Realtors</v>
      </c>
      <c r="M803" s="5">
        <f t="shared" si="50"/>
        <v>1</v>
      </c>
      <c r="N803" s="5">
        <f t="shared" si="51"/>
        <v>1</v>
      </c>
    </row>
    <row r="804" spans="1:14" ht="13.5" customHeight="1" x14ac:dyDescent="0.2">
      <c r="A804" t="s">
        <v>199</v>
      </c>
      <c r="B804" t="s">
        <v>1840</v>
      </c>
      <c r="C804" t="s">
        <v>908</v>
      </c>
      <c r="D804" t="s">
        <v>5</v>
      </c>
      <c r="E804" t="s">
        <v>2657</v>
      </c>
      <c r="F804" t="s">
        <v>802</v>
      </c>
      <c r="G804" s="3">
        <v>43545</v>
      </c>
      <c r="H804" s="2">
        <v>191000</v>
      </c>
      <c r="I804" s="12">
        <v>20190312</v>
      </c>
      <c r="J804" s="5">
        <v>1</v>
      </c>
      <c r="K804" s="5">
        <f t="shared" si="49"/>
        <v>1</v>
      </c>
      <c r="L804" s="56" t="str">
        <f t="shared" si="52"/>
        <v>Kelly, Realtors</v>
      </c>
      <c r="M804" s="5">
        <f t="shared" si="50"/>
        <v>0</v>
      </c>
      <c r="N804" s="5">
        <f t="shared" si="51"/>
        <v>0</v>
      </c>
    </row>
    <row r="805" spans="1:14" ht="13.5" customHeight="1" x14ac:dyDescent="0.2">
      <c r="A805" t="s">
        <v>989</v>
      </c>
      <c r="B805" t="s">
        <v>1840</v>
      </c>
      <c r="C805" t="s">
        <v>1705</v>
      </c>
      <c r="D805" t="s">
        <v>125</v>
      </c>
      <c r="E805" t="s">
        <v>2964</v>
      </c>
      <c r="F805" t="s">
        <v>6</v>
      </c>
      <c r="G805" s="3">
        <v>43580</v>
      </c>
      <c r="H805" s="2">
        <v>105000</v>
      </c>
      <c r="I805" s="12" t="s">
        <v>838</v>
      </c>
      <c r="J805" s="5">
        <v>1</v>
      </c>
      <c r="K805" s="5">
        <f t="shared" si="49"/>
        <v>0</v>
      </c>
      <c r="L805" s="56" t="str">
        <f t="shared" si="52"/>
        <v>Kelly, Realtors</v>
      </c>
      <c r="M805" s="5">
        <f t="shared" si="50"/>
        <v>0</v>
      </c>
      <c r="N805" s="5">
        <f t="shared" si="51"/>
        <v>0</v>
      </c>
    </row>
    <row r="806" spans="1:14" ht="13.5" customHeight="1" x14ac:dyDescent="0.2">
      <c r="A806" t="s">
        <v>25</v>
      </c>
      <c r="B806" t="s">
        <v>1840</v>
      </c>
      <c r="C806" t="s">
        <v>853</v>
      </c>
      <c r="D806" t="s">
        <v>854</v>
      </c>
      <c r="E806" t="s">
        <v>2690</v>
      </c>
      <c r="F806" t="s">
        <v>6</v>
      </c>
      <c r="G806" s="3">
        <v>43549</v>
      </c>
      <c r="H806" s="2">
        <v>225500</v>
      </c>
      <c r="I806" s="12" t="s">
        <v>838</v>
      </c>
      <c r="J806" s="5">
        <v>1</v>
      </c>
      <c r="K806" s="5">
        <f t="shared" si="49"/>
        <v>0</v>
      </c>
      <c r="L806" s="56" t="str">
        <f t="shared" si="52"/>
        <v>Kelly, Realtors</v>
      </c>
      <c r="M806" s="5">
        <f t="shared" si="50"/>
        <v>0</v>
      </c>
      <c r="N806" s="5">
        <f t="shared" si="51"/>
        <v>0</v>
      </c>
    </row>
    <row r="807" spans="1:14" ht="13.5" customHeight="1" x14ac:dyDescent="0.2">
      <c r="A807" t="s">
        <v>13</v>
      </c>
      <c r="B807" t="s">
        <v>1840</v>
      </c>
      <c r="C807" t="s">
        <v>852</v>
      </c>
      <c r="D807" t="s">
        <v>1258</v>
      </c>
      <c r="E807" t="s">
        <v>3149</v>
      </c>
      <c r="F807" t="s">
        <v>6</v>
      </c>
      <c r="G807" s="3">
        <v>43598</v>
      </c>
      <c r="H807" s="2">
        <v>214900</v>
      </c>
      <c r="I807" s="12" t="s">
        <v>838</v>
      </c>
      <c r="J807" s="5">
        <v>1</v>
      </c>
      <c r="K807" s="5">
        <f t="shared" si="49"/>
        <v>0</v>
      </c>
      <c r="L807" s="56" t="str">
        <f t="shared" si="52"/>
        <v>Kelly, Realtors</v>
      </c>
      <c r="M807" s="5">
        <f t="shared" si="50"/>
        <v>0</v>
      </c>
      <c r="N807" s="5">
        <f t="shared" si="51"/>
        <v>0</v>
      </c>
    </row>
    <row r="808" spans="1:14" ht="13.5" customHeight="1" x14ac:dyDescent="0.2">
      <c r="A808" t="s">
        <v>663</v>
      </c>
      <c r="B808" t="s">
        <v>1840</v>
      </c>
      <c r="C808" t="s">
        <v>757</v>
      </c>
      <c r="D808" t="s">
        <v>1258</v>
      </c>
      <c r="E808" t="s">
        <v>2708</v>
      </c>
      <c r="F808" t="s">
        <v>6</v>
      </c>
      <c r="G808" s="3">
        <v>43551</v>
      </c>
      <c r="H808" s="2">
        <v>182000</v>
      </c>
      <c r="I808" s="12" t="s">
        <v>838</v>
      </c>
      <c r="J808" s="5">
        <v>1</v>
      </c>
      <c r="K808" s="5">
        <f t="shared" si="49"/>
        <v>0</v>
      </c>
      <c r="L808" s="56" t="str">
        <f t="shared" si="52"/>
        <v>Kelly, Realtors</v>
      </c>
      <c r="M808" s="5">
        <f t="shared" si="50"/>
        <v>0</v>
      </c>
      <c r="N808" s="5">
        <f t="shared" si="51"/>
        <v>0</v>
      </c>
    </row>
    <row r="809" spans="1:14" ht="13.5" customHeight="1" x14ac:dyDescent="0.2">
      <c r="A809" t="s">
        <v>1069</v>
      </c>
      <c r="B809" t="s">
        <v>1840</v>
      </c>
      <c r="C809" t="s">
        <v>2028</v>
      </c>
      <c r="D809" t="s">
        <v>1258</v>
      </c>
      <c r="E809" t="s">
        <v>2326</v>
      </c>
      <c r="F809" t="s">
        <v>6</v>
      </c>
      <c r="G809" s="3">
        <v>43504</v>
      </c>
      <c r="H809" s="2">
        <v>208000</v>
      </c>
      <c r="I809" s="12" t="s">
        <v>838</v>
      </c>
      <c r="J809" s="5">
        <v>1</v>
      </c>
      <c r="K809" s="5">
        <f t="shared" si="49"/>
        <v>0</v>
      </c>
      <c r="L809" s="56" t="str">
        <f t="shared" si="52"/>
        <v>Kelly, Realtors</v>
      </c>
      <c r="M809" s="5">
        <f t="shared" si="50"/>
        <v>0</v>
      </c>
      <c r="N809" s="5">
        <f t="shared" si="51"/>
        <v>0</v>
      </c>
    </row>
    <row r="810" spans="1:14" ht="13.5" customHeight="1" x14ac:dyDescent="0.2">
      <c r="A810" t="s">
        <v>308</v>
      </c>
      <c r="B810" t="s">
        <v>1840</v>
      </c>
      <c r="C810" t="s">
        <v>852</v>
      </c>
      <c r="D810" t="s">
        <v>1258</v>
      </c>
      <c r="E810" t="s">
        <v>3049</v>
      </c>
      <c r="F810" t="s">
        <v>7</v>
      </c>
      <c r="G810" s="3">
        <v>43588</v>
      </c>
      <c r="H810" s="2">
        <v>299000</v>
      </c>
      <c r="I810" s="12" t="s">
        <v>838</v>
      </c>
      <c r="J810" s="5">
        <v>1</v>
      </c>
      <c r="K810" s="5">
        <f t="shared" si="49"/>
        <v>0</v>
      </c>
      <c r="L810" s="56" t="str">
        <f t="shared" si="52"/>
        <v>Kelly, Realtors</v>
      </c>
      <c r="M810" s="5">
        <f t="shared" si="50"/>
        <v>0</v>
      </c>
      <c r="N810" s="5">
        <f t="shared" si="51"/>
        <v>0</v>
      </c>
    </row>
    <row r="811" spans="1:14" ht="13.5" customHeight="1" x14ac:dyDescent="0.2">
      <c r="A811" t="s">
        <v>314</v>
      </c>
      <c r="B811" t="s">
        <v>1840</v>
      </c>
      <c r="C811" t="s">
        <v>398</v>
      </c>
      <c r="D811" t="s">
        <v>1258</v>
      </c>
      <c r="E811" t="s">
        <v>2934</v>
      </c>
      <c r="F811" t="s">
        <v>216</v>
      </c>
      <c r="G811" s="3">
        <v>43577</v>
      </c>
      <c r="H811" s="2">
        <v>202000</v>
      </c>
      <c r="I811" s="12" t="s">
        <v>838</v>
      </c>
      <c r="J811" s="5">
        <v>1</v>
      </c>
      <c r="K811" s="5">
        <f t="shared" si="49"/>
        <v>0</v>
      </c>
      <c r="L811" s="56" t="str">
        <f t="shared" si="52"/>
        <v>Kelly, Realtors</v>
      </c>
      <c r="M811" s="5">
        <f t="shared" si="50"/>
        <v>0</v>
      </c>
      <c r="N811" s="5">
        <f t="shared" si="51"/>
        <v>0</v>
      </c>
    </row>
    <row r="812" spans="1:14" ht="13.5" customHeight="1" x14ac:dyDescent="0.2">
      <c r="A812" t="s">
        <v>21</v>
      </c>
      <c r="B812" t="s">
        <v>1840</v>
      </c>
      <c r="C812" t="s">
        <v>1242</v>
      </c>
      <c r="D812" t="s">
        <v>1258</v>
      </c>
      <c r="E812" t="s">
        <v>3326</v>
      </c>
      <c r="F812" t="s">
        <v>1249</v>
      </c>
      <c r="G812" s="3">
        <v>43615</v>
      </c>
      <c r="H812" s="2">
        <v>424000</v>
      </c>
      <c r="I812" s="12">
        <v>20190894</v>
      </c>
      <c r="J812" s="5">
        <v>1</v>
      </c>
      <c r="K812" s="5">
        <f t="shared" si="49"/>
        <v>1</v>
      </c>
      <c r="L812" s="56" t="str">
        <f t="shared" si="52"/>
        <v>Kelly, Realtors</v>
      </c>
      <c r="M812" s="5">
        <f t="shared" si="50"/>
        <v>0</v>
      </c>
      <c r="N812" s="5">
        <f t="shared" si="51"/>
        <v>0</v>
      </c>
    </row>
    <row r="813" spans="1:14" ht="13.5" customHeight="1" x14ac:dyDescent="0.2">
      <c r="A813" t="s">
        <v>25</v>
      </c>
      <c r="B813" t="s">
        <v>1840</v>
      </c>
      <c r="C813" t="s">
        <v>1242</v>
      </c>
      <c r="D813" t="s">
        <v>1258</v>
      </c>
      <c r="E813" t="s">
        <v>1039</v>
      </c>
      <c r="F813" t="s">
        <v>6</v>
      </c>
      <c r="G813" s="3">
        <v>43522</v>
      </c>
      <c r="H813" s="2">
        <v>145000</v>
      </c>
      <c r="I813" s="12">
        <v>20190333</v>
      </c>
      <c r="J813" s="5">
        <v>1</v>
      </c>
      <c r="K813" s="5">
        <f t="shared" si="49"/>
        <v>1</v>
      </c>
      <c r="L813" s="56" t="str">
        <f t="shared" si="52"/>
        <v>Kelly, Realtors</v>
      </c>
      <c r="M813" s="5">
        <f t="shared" si="50"/>
        <v>0</v>
      </c>
      <c r="N813" s="5">
        <f t="shared" si="51"/>
        <v>0</v>
      </c>
    </row>
    <row r="814" spans="1:14" ht="13.5" customHeight="1" x14ac:dyDescent="0.2">
      <c r="A814" t="s">
        <v>305</v>
      </c>
      <c r="B814" t="s">
        <v>1840</v>
      </c>
      <c r="C814" t="s">
        <v>1924</v>
      </c>
      <c r="D814" t="s">
        <v>1843</v>
      </c>
      <c r="E814" t="s">
        <v>2535</v>
      </c>
      <c r="F814" t="s">
        <v>6</v>
      </c>
      <c r="G814" s="3">
        <v>43531</v>
      </c>
      <c r="H814" s="2">
        <v>149000</v>
      </c>
      <c r="I814" s="12" t="s">
        <v>838</v>
      </c>
      <c r="J814" s="5">
        <v>1</v>
      </c>
      <c r="K814" s="5">
        <f t="shared" si="49"/>
        <v>0</v>
      </c>
      <c r="L814" s="56" t="str">
        <f t="shared" si="52"/>
        <v>Kelly, Realtors</v>
      </c>
      <c r="M814" s="5">
        <f t="shared" si="50"/>
        <v>0</v>
      </c>
      <c r="N814" s="5">
        <f t="shared" si="51"/>
        <v>0</v>
      </c>
    </row>
    <row r="815" spans="1:14" ht="13.5" customHeight="1" x14ac:dyDescent="0.2">
      <c r="A815" t="s">
        <v>322</v>
      </c>
      <c r="B815" t="s">
        <v>1840</v>
      </c>
      <c r="C815" t="s">
        <v>990</v>
      </c>
      <c r="D815" t="s">
        <v>1087</v>
      </c>
      <c r="E815" t="s">
        <v>3162</v>
      </c>
      <c r="F815" t="s">
        <v>123</v>
      </c>
      <c r="G815" s="3">
        <v>43599</v>
      </c>
      <c r="H815" s="2">
        <v>211000</v>
      </c>
      <c r="I815" s="12">
        <v>20190769</v>
      </c>
      <c r="J815" s="5">
        <v>1</v>
      </c>
      <c r="K815" s="5">
        <f t="shared" si="49"/>
        <v>1</v>
      </c>
      <c r="L815" s="56" t="str">
        <f t="shared" si="52"/>
        <v>Kelly, Realtors</v>
      </c>
      <c r="M815" s="5">
        <f t="shared" si="50"/>
        <v>0</v>
      </c>
      <c r="N815" s="5">
        <f t="shared" si="51"/>
        <v>0</v>
      </c>
    </row>
    <row r="816" spans="1:14" ht="13.5" customHeight="1" x14ac:dyDescent="0.2">
      <c r="A816" t="s">
        <v>313</v>
      </c>
      <c r="B816" t="s">
        <v>1840</v>
      </c>
      <c r="C816" t="s">
        <v>1855</v>
      </c>
      <c r="D816" t="s">
        <v>1854</v>
      </c>
      <c r="E816" t="s">
        <v>1070</v>
      </c>
      <c r="F816" t="s">
        <v>6</v>
      </c>
      <c r="G816" s="3">
        <v>43595</v>
      </c>
      <c r="H816" s="2">
        <v>209500</v>
      </c>
      <c r="I816" s="12" t="s">
        <v>838</v>
      </c>
      <c r="J816" s="5">
        <v>1</v>
      </c>
      <c r="K816" s="5">
        <f t="shared" si="49"/>
        <v>0</v>
      </c>
      <c r="L816" s="56" t="str">
        <f t="shared" si="52"/>
        <v>Kelly, Realtors</v>
      </c>
      <c r="M816" s="5">
        <f t="shared" si="50"/>
        <v>0</v>
      </c>
      <c r="N816" s="5">
        <f t="shared" si="51"/>
        <v>0</v>
      </c>
    </row>
    <row r="817" spans="1:14" ht="13.5" customHeight="1" x14ac:dyDescent="0.2">
      <c r="A817" t="s">
        <v>1881</v>
      </c>
      <c r="B817" t="s">
        <v>1840</v>
      </c>
      <c r="C817" t="s">
        <v>849</v>
      </c>
      <c r="D817" t="s">
        <v>1854</v>
      </c>
      <c r="E817" t="s">
        <v>2767</v>
      </c>
      <c r="F817" t="s">
        <v>6</v>
      </c>
      <c r="G817" s="3">
        <v>43557</v>
      </c>
      <c r="H817" s="2">
        <v>185000</v>
      </c>
      <c r="I817" s="12" t="s">
        <v>838</v>
      </c>
      <c r="J817" s="5">
        <v>1</v>
      </c>
      <c r="K817" s="5">
        <f t="shared" si="49"/>
        <v>0</v>
      </c>
      <c r="L817" s="56" t="str">
        <f t="shared" si="52"/>
        <v>Kelly, Realtors</v>
      </c>
      <c r="M817" s="5">
        <f t="shared" si="50"/>
        <v>0</v>
      </c>
      <c r="N817" s="5">
        <f t="shared" si="51"/>
        <v>0</v>
      </c>
    </row>
    <row r="818" spans="1:14" ht="13.5" customHeight="1" x14ac:dyDescent="0.2">
      <c r="A818" t="s">
        <v>25</v>
      </c>
      <c r="B818" t="s">
        <v>1840</v>
      </c>
      <c r="C818" t="s">
        <v>849</v>
      </c>
      <c r="D818" t="s">
        <v>1854</v>
      </c>
      <c r="E818" t="s">
        <v>2650</v>
      </c>
      <c r="F818" t="s">
        <v>6</v>
      </c>
      <c r="G818" s="3">
        <v>43545</v>
      </c>
      <c r="H818" s="2">
        <v>133375</v>
      </c>
      <c r="I818" s="12">
        <v>20190520</v>
      </c>
      <c r="J818" s="5">
        <v>1</v>
      </c>
      <c r="K818" s="5">
        <f t="shared" si="49"/>
        <v>1</v>
      </c>
      <c r="L818" s="56" t="str">
        <f t="shared" si="52"/>
        <v>Kelly, Realtors</v>
      </c>
      <c r="M818" s="5">
        <f t="shared" si="50"/>
        <v>0</v>
      </c>
      <c r="N818" s="5">
        <f t="shared" si="51"/>
        <v>0</v>
      </c>
    </row>
    <row r="819" spans="1:14" ht="13.5" customHeight="1" x14ac:dyDescent="0.2">
      <c r="A819" t="s">
        <v>2000</v>
      </c>
      <c r="B819" t="s">
        <v>106</v>
      </c>
      <c r="C819" t="s">
        <v>1222</v>
      </c>
      <c r="D819" t="s">
        <v>1099</v>
      </c>
      <c r="E819" t="s">
        <v>3040</v>
      </c>
      <c r="F819" t="s">
        <v>123</v>
      </c>
      <c r="G819" s="3">
        <v>43587</v>
      </c>
      <c r="H819" s="2">
        <v>262000</v>
      </c>
      <c r="I819" s="12" t="s">
        <v>838</v>
      </c>
      <c r="J819" s="5">
        <v>1</v>
      </c>
      <c r="K819" s="5">
        <f t="shared" si="49"/>
        <v>0</v>
      </c>
      <c r="L819" s="56" t="str">
        <f t="shared" si="52"/>
        <v>Legacy Land &amp; Ranches</v>
      </c>
      <c r="M819" s="5">
        <f t="shared" si="50"/>
        <v>0</v>
      </c>
      <c r="N819" s="5">
        <f t="shared" si="51"/>
        <v>0</v>
      </c>
    </row>
    <row r="820" spans="1:14" ht="13.5" customHeight="1" x14ac:dyDescent="0.2">
      <c r="A820" t="s">
        <v>1481</v>
      </c>
      <c r="B820" t="s">
        <v>1529</v>
      </c>
      <c r="C820" t="s">
        <v>1125</v>
      </c>
      <c r="D820" t="s">
        <v>303</v>
      </c>
      <c r="E820" t="s">
        <v>2138</v>
      </c>
      <c r="F820" t="s">
        <v>216</v>
      </c>
      <c r="G820" s="3">
        <v>43476</v>
      </c>
      <c r="H820" s="2">
        <v>159950</v>
      </c>
      <c r="I820" s="12" t="s">
        <v>838</v>
      </c>
      <c r="J820" s="5">
        <v>1</v>
      </c>
      <c r="K820" s="5">
        <f t="shared" si="49"/>
        <v>0</v>
      </c>
      <c r="L820" s="56" t="str">
        <f t="shared" si="52"/>
        <v>Local Life Realty</v>
      </c>
      <c r="M820" s="5">
        <f t="shared" si="50"/>
        <v>0</v>
      </c>
      <c r="N820" s="5">
        <f t="shared" si="51"/>
        <v>0</v>
      </c>
    </row>
    <row r="821" spans="1:14" ht="13.5" customHeight="1" x14ac:dyDescent="0.2">
      <c r="A821" t="s">
        <v>1481</v>
      </c>
      <c r="B821" t="s">
        <v>1529</v>
      </c>
      <c r="C821" t="s">
        <v>15</v>
      </c>
      <c r="D821" t="s">
        <v>118</v>
      </c>
      <c r="E821" t="s">
        <v>2932</v>
      </c>
      <c r="F821" t="s">
        <v>6</v>
      </c>
      <c r="G821" s="3">
        <v>43577</v>
      </c>
      <c r="H821" s="2">
        <v>155500</v>
      </c>
      <c r="I821" s="12" t="s">
        <v>838</v>
      </c>
      <c r="J821" s="5">
        <v>1</v>
      </c>
      <c r="K821" s="5">
        <f t="shared" si="49"/>
        <v>0</v>
      </c>
      <c r="L821" s="56" t="str">
        <f t="shared" si="52"/>
        <v>Local Life Realty</v>
      </c>
      <c r="M821" s="5">
        <f t="shared" si="50"/>
        <v>0</v>
      </c>
      <c r="N821" s="5">
        <f t="shared" si="51"/>
        <v>0</v>
      </c>
    </row>
    <row r="822" spans="1:14" ht="13.5" customHeight="1" x14ac:dyDescent="0.2">
      <c r="A822" t="s">
        <v>104</v>
      </c>
      <c r="B822" t="s">
        <v>1529</v>
      </c>
      <c r="C822" t="s">
        <v>1732</v>
      </c>
      <c r="D822" t="s">
        <v>1475</v>
      </c>
      <c r="E822" t="s">
        <v>3352</v>
      </c>
      <c r="F822" t="s">
        <v>121</v>
      </c>
      <c r="G822" s="3">
        <v>43616</v>
      </c>
      <c r="H822" s="2">
        <v>130000</v>
      </c>
      <c r="I822" s="12" t="s">
        <v>838</v>
      </c>
      <c r="J822" s="5">
        <v>1</v>
      </c>
      <c r="K822" s="5">
        <f t="shared" si="49"/>
        <v>0</v>
      </c>
      <c r="L822" s="56" t="str">
        <f t="shared" si="52"/>
        <v>Local Life Realty</v>
      </c>
      <c r="M822" s="5">
        <f t="shared" si="50"/>
        <v>0</v>
      </c>
      <c r="N822" s="5">
        <f t="shared" si="51"/>
        <v>0</v>
      </c>
    </row>
    <row r="823" spans="1:14" ht="13.5" customHeight="1" x14ac:dyDescent="0.2">
      <c r="A823" t="s">
        <v>1481</v>
      </c>
      <c r="B823" t="s">
        <v>1529</v>
      </c>
      <c r="C823" t="s">
        <v>2407</v>
      </c>
      <c r="D823" t="s">
        <v>2086</v>
      </c>
      <c r="E823" t="s">
        <v>2734</v>
      </c>
      <c r="F823" t="s">
        <v>123</v>
      </c>
      <c r="G823" s="3">
        <v>43553</v>
      </c>
      <c r="H823" s="2">
        <v>174900</v>
      </c>
      <c r="I823" s="12">
        <v>20190514</v>
      </c>
      <c r="J823" s="5">
        <v>1</v>
      </c>
      <c r="K823" s="5">
        <f t="shared" si="49"/>
        <v>1</v>
      </c>
      <c r="L823" s="56" t="str">
        <f t="shared" si="52"/>
        <v>Local Life Realty</v>
      </c>
      <c r="M823" s="5">
        <f t="shared" si="50"/>
        <v>0</v>
      </c>
      <c r="N823" s="5">
        <f t="shared" si="51"/>
        <v>0</v>
      </c>
    </row>
    <row r="824" spans="1:14" ht="13.5" customHeight="1" x14ac:dyDescent="0.2">
      <c r="A824" t="s">
        <v>1481</v>
      </c>
      <c r="B824" t="s">
        <v>1529</v>
      </c>
      <c r="C824" t="s">
        <v>357</v>
      </c>
      <c r="D824" t="s">
        <v>1099</v>
      </c>
      <c r="E824" t="s">
        <v>2308</v>
      </c>
      <c r="F824" t="s">
        <v>1127</v>
      </c>
      <c r="G824" s="3">
        <v>43501</v>
      </c>
      <c r="H824" s="2">
        <v>6800</v>
      </c>
      <c r="I824" s="12">
        <v>20190194</v>
      </c>
      <c r="J824" s="5">
        <v>1</v>
      </c>
      <c r="K824" s="5">
        <f t="shared" si="49"/>
        <v>1</v>
      </c>
      <c r="L824" s="56" t="str">
        <f t="shared" si="52"/>
        <v>Local Life Realty</v>
      </c>
      <c r="M824" s="5">
        <f t="shared" si="50"/>
        <v>0</v>
      </c>
      <c r="N824" s="5">
        <f t="shared" si="51"/>
        <v>0</v>
      </c>
    </row>
    <row r="825" spans="1:14" ht="13.5" customHeight="1" x14ac:dyDescent="0.2">
      <c r="A825" t="s">
        <v>1481</v>
      </c>
      <c r="B825" t="s">
        <v>1529</v>
      </c>
      <c r="C825" t="s">
        <v>1222</v>
      </c>
      <c r="D825" t="s">
        <v>1099</v>
      </c>
      <c r="E825" t="s">
        <v>2937</v>
      </c>
      <c r="F825" t="s">
        <v>6</v>
      </c>
      <c r="G825" s="3">
        <v>43577</v>
      </c>
      <c r="H825" s="2">
        <v>120000</v>
      </c>
      <c r="I825" s="12">
        <v>20190582</v>
      </c>
      <c r="J825" s="5">
        <v>1</v>
      </c>
      <c r="K825" s="5">
        <f t="shared" si="49"/>
        <v>1</v>
      </c>
      <c r="L825" s="56" t="str">
        <f t="shared" si="52"/>
        <v>Local Life Realty</v>
      </c>
      <c r="M825" s="5">
        <f t="shared" si="50"/>
        <v>0</v>
      </c>
      <c r="N825" s="5">
        <f t="shared" si="51"/>
        <v>0</v>
      </c>
    </row>
    <row r="826" spans="1:14" ht="13.5" customHeight="1" x14ac:dyDescent="0.2">
      <c r="A826" t="s">
        <v>1481</v>
      </c>
      <c r="B826" t="s">
        <v>1529</v>
      </c>
      <c r="C826" t="s">
        <v>1307</v>
      </c>
      <c r="D826" t="s">
        <v>1099</v>
      </c>
      <c r="E826" t="s">
        <v>2265</v>
      </c>
      <c r="F826" t="s">
        <v>426</v>
      </c>
      <c r="G826" s="3">
        <v>43496</v>
      </c>
      <c r="H826" s="2">
        <v>225000</v>
      </c>
      <c r="I826" s="12" t="s">
        <v>838</v>
      </c>
      <c r="J826" s="5">
        <v>1</v>
      </c>
      <c r="K826" s="5">
        <f t="shared" si="49"/>
        <v>0</v>
      </c>
      <c r="L826" s="56" t="str">
        <f t="shared" si="52"/>
        <v>Local Life Realty</v>
      </c>
      <c r="M826" s="5">
        <f t="shared" si="50"/>
        <v>0</v>
      </c>
      <c r="N826" s="5">
        <f t="shared" si="51"/>
        <v>0</v>
      </c>
    </row>
    <row r="827" spans="1:14" ht="13.5" customHeight="1" x14ac:dyDescent="0.2">
      <c r="A827" t="s">
        <v>1481</v>
      </c>
      <c r="B827" t="s">
        <v>1529</v>
      </c>
      <c r="C827" t="s">
        <v>1481</v>
      </c>
      <c r="D827" t="s">
        <v>1529</v>
      </c>
      <c r="E827" t="s">
        <v>2791</v>
      </c>
      <c r="F827" t="s">
        <v>6</v>
      </c>
      <c r="G827" s="3">
        <v>43560</v>
      </c>
      <c r="H827" s="2">
        <v>149900</v>
      </c>
      <c r="I827" s="12">
        <v>20190617</v>
      </c>
      <c r="J827" s="5">
        <v>1</v>
      </c>
      <c r="K827" s="5">
        <f t="shared" si="49"/>
        <v>1</v>
      </c>
      <c r="L827" s="56" t="str">
        <f t="shared" si="52"/>
        <v>Local Life Realty</v>
      </c>
      <c r="M827" s="5">
        <f t="shared" si="50"/>
        <v>1</v>
      </c>
      <c r="N827" s="5">
        <f t="shared" si="51"/>
        <v>1</v>
      </c>
    </row>
    <row r="828" spans="1:14" ht="13.5" customHeight="1" x14ac:dyDescent="0.2">
      <c r="A828" t="s">
        <v>104</v>
      </c>
      <c r="B828" t="s">
        <v>1529</v>
      </c>
      <c r="C828" t="s">
        <v>1691</v>
      </c>
      <c r="D828" t="s">
        <v>5</v>
      </c>
      <c r="E828" t="s">
        <v>2686</v>
      </c>
      <c r="F828" t="s">
        <v>6</v>
      </c>
      <c r="G828" s="3">
        <v>43549</v>
      </c>
      <c r="H828" s="2">
        <v>157200</v>
      </c>
      <c r="I828" s="12" t="s">
        <v>838</v>
      </c>
      <c r="J828" s="5">
        <v>1</v>
      </c>
      <c r="K828" s="5">
        <f t="shared" si="49"/>
        <v>0</v>
      </c>
      <c r="L828" s="56" t="str">
        <f t="shared" si="52"/>
        <v>Local Life Realty</v>
      </c>
      <c r="M828" s="5">
        <f t="shared" si="50"/>
        <v>0</v>
      </c>
      <c r="N828" s="5">
        <f t="shared" si="51"/>
        <v>0</v>
      </c>
    </row>
    <row r="829" spans="1:14" ht="13.5" customHeight="1" x14ac:dyDescent="0.2">
      <c r="A829" t="s">
        <v>1481</v>
      </c>
      <c r="B829" t="s">
        <v>1529</v>
      </c>
      <c r="C829" t="s">
        <v>1705</v>
      </c>
      <c r="D829" t="s">
        <v>125</v>
      </c>
      <c r="E829" t="s">
        <v>2724</v>
      </c>
      <c r="F829" t="s">
        <v>11</v>
      </c>
      <c r="G829" s="3">
        <v>43552</v>
      </c>
      <c r="H829" s="2">
        <v>150000</v>
      </c>
      <c r="I829" s="12">
        <v>20190249</v>
      </c>
      <c r="J829" s="5">
        <v>1</v>
      </c>
      <c r="K829" s="5">
        <f t="shared" si="49"/>
        <v>1</v>
      </c>
      <c r="L829" s="56" t="str">
        <f t="shared" si="52"/>
        <v>Local Life Realty</v>
      </c>
      <c r="M829" s="5">
        <f t="shared" si="50"/>
        <v>0</v>
      </c>
      <c r="N829" s="5">
        <f t="shared" si="51"/>
        <v>0</v>
      </c>
    </row>
    <row r="830" spans="1:14" ht="13.5" customHeight="1" x14ac:dyDescent="0.2">
      <c r="A830" t="s">
        <v>1181</v>
      </c>
      <c r="B830" t="s">
        <v>5</v>
      </c>
      <c r="C830" t="s">
        <v>1125</v>
      </c>
      <c r="D830" t="s">
        <v>303</v>
      </c>
      <c r="E830" t="s">
        <v>3307</v>
      </c>
      <c r="F830" t="s">
        <v>216</v>
      </c>
      <c r="G830" s="3">
        <v>43614</v>
      </c>
      <c r="H830" s="2">
        <v>174900</v>
      </c>
      <c r="I830" s="12" t="s">
        <v>838</v>
      </c>
      <c r="J830" s="5">
        <v>1</v>
      </c>
      <c r="K830" s="5">
        <f t="shared" si="49"/>
        <v>0</v>
      </c>
      <c r="L830" s="56" t="str">
        <f t="shared" si="52"/>
        <v>Magnolia Realty</v>
      </c>
      <c r="M830" s="5">
        <f t="shared" si="50"/>
        <v>0</v>
      </c>
      <c r="N830" s="5">
        <f t="shared" si="51"/>
        <v>0</v>
      </c>
    </row>
    <row r="831" spans="1:14" ht="13.5" customHeight="1" x14ac:dyDescent="0.2">
      <c r="A831" t="s">
        <v>1892</v>
      </c>
      <c r="B831" t="s">
        <v>5</v>
      </c>
      <c r="C831" t="s">
        <v>1698</v>
      </c>
      <c r="D831" t="s">
        <v>1036</v>
      </c>
      <c r="E831" t="s">
        <v>2352</v>
      </c>
      <c r="F831" t="s">
        <v>1249</v>
      </c>
      <c r="G831" s="3">
        <v>43509</v>
      </c>
      <c r="H831" s="2">
        <v>220000</v>
      </c>
      <c r="I831" s="12" t="s">
        <v>838</v>
      </c>
      <c r="J831" s="5">
        <v>1</v>
      </c>
      <c r="K831" s="5">
        <f t="shared" si="49"/>
        <v>0</v>
      </c>
      <c r="L831" s="56" t="str">
        <f t="shared" si="52"/>
        <v>Magnolia Realty</v>
      </c>
      <c r="M831" s="5">
        <f t="shared" si="50"/>
        <v>0</v>
      </c>
      <c r="N831" s="5">
        <f t="shared" si="51"/>
        <v>0</v>
      </c>
    </row>
    <row r="832" spans="1:14" ht="13.5" customHeight="1" x14ac:dyDescent="0.2">
      <c r="A832" t="s">
        <v>908</v>
      </c>
      <c r="B832" t="s">
        <v>5</v>
      </c>
      <c r="C832" t="s">
        <v>1980</v>
      </c>
      <c r="D832" t="s">
        <v>1036</v>
      </c>
      <c r="E832" t="s">
        <v>2537</v>
      </c>
      <c r="F832" t="s">
        <v>425</v>
      </c>
      <c r="G832" s="3">
        <v>43531</v>
      </c>
      <c r="H832" s="2">
        <v>399900</v>
      </c>
      <c r="I832" s="12">
        <v>20190300</v>
      </c>
      <c r="J832" s="5">
        <v>1</v>
      </c>
      <c r="K832" s="5">
        <f t="shared" si="49"/>
        <v>1</v>
      </c>
      <c r="L832" s="56" t="str">
        <f t="shared" si="52"/>
        <v>Magnolia Realty</v>
      </c>
      <c r="M832" s="5">
        <f t="shared" si="50"/>
        <v>0</v>
      </c>
      <c r="N832" s="5">
        <f t="shared" si="51"/>
        <v>0</v>
      </c>
    </row>
    <row r="833" spans="1:14" ht="13.5" customHeight="1" x14ac:dyDescent="0.2">
      <c r="A833" t="s">
        <v>2047</v>
      </c>
      <c r="B833" t="s">
        <v>5</v>
      </c>
      <c r="C833" t="s">
        <v>1298</v>
      </c>
      <c r="D833" t="s">
        <v>1036</v>
      </c>
      <c r="E833" t="s">
        <v>2700</v>
      </c>
      <c r="F833" t="s">
        <v>1126</v>
      </c>
      <c r="G833" s="3">
        <v>43549</v>
      </c>
      <c r="H833" s="2">
        <v>221820</v>
      </c>
      <c r="I833" s="12" t="s">
        <v>838</v>
      </c>
      <c r="J833" s="5">
        <v>1</v>
      </c>
      <c r="K833" s="5">
        <f t="shared" si="49"/>
        <v>0</v>
      </c>
      <c r="L833" s="56" t="str">
        <f t="shared" si="52"/>
        <v>Magnolia Realty</v>
      </c>
      <c r="M833" s="5">
        <f t="shared" si="50"/>
        <v>0</v>
      </c>
      <c r="N833" s="5">
        <f t="shared" si="51"/>
        <v>0</v>
      </c>
    </row>
    <row r="834" spans="1:14" ht="13.5" customHeight="1" x14ac:dyDescent="0.2">
      <c r="A834" t="s">
        <v>2047</v>
      </c>
      <c r="B834" t="s">
        <v>5</v>
      </c>
      <c r="C834" t="s">
        <v>824</v>
      </c>
      <c r="D834" t="s">
        <v>1036</v>
      </c>
      <c r="E834" t="s">
        <v>2423</v>
      </c>
      <c r="F834" t="s">
        <v>1249</v>
      </c>
      <c r="G834" s="3">
        <v>43518</v>
      </c>
      <c r="H834" s="2">
        <v>225200</v>
      </c>
      <c r="I834" s="12">
        <v>20190221</v>
      </c>
      <c r="J834" s="5">
        <v>1</v>
      </c>
      <c r="K834" s="5">
        <f t="shared" si="49"/>
        <v>1</v>
      </c>
      <c r="L834" s="56" t="str">
        <f t="shared" si="52"/>
        <v>Magnolia Realty</v>
      </c>
      <c r="M834" s="5">
        <f t="shared" si="50"/>
        <v>0</v>
      </c>
      <c r="N834" s="5">
        <f t="shared" si="51"/>
        <v>0</v>
      </c>
    </row>
    <row r="835" spans="1:14" ht="13.5" customHeight="1" x14ac:dyDescent="0.2">
      <c r="A835" t="s">
        <v>1691</v>
      </c>
      <c r="B835" t="s">
        <v>5</v>
      </c>
      <c r="C835" t="s">
        <v>724</v>
      </c>
      <c r="D835" t="s">
        <v>1036</v>
      </c>
      <c r="E835" t="s">
        <v>2745</v>
      </c>
      <c r="F835" t="s">
        <v>6</v>
      </c>
      <c r="G835" s="3">
        <v>43553</v>
      </c>
      <c r="H835" s="2">
        <v>244000</v>
      </c>
      <c r="I835" s="12" t="s">
        <v>838</v>
      </c>
      <c r="J835" s="5">
        <v>1</v>
      </c>
      <c r="K835" s="5">
        <f t="shared" ref="K835:K898" si="53">IF(I835="did not close",0,IF(I835="",0,1))</f>
        <v>0</v>
      </c>
      <c r="L835" s="56" t="str">
        <f t="shared" si="52"/>
        <v>Magnolia Realty</v>
      </c>
      <c r="M835" s="5">
        <f t="shared" si="50"/>
        <v>0</v>
      </c>
      <c r="N835" s="5">
        <f t="shared" si="51"/>
        <v>0</v>
      </c>
    </row>
    <row r="836" spans="1:14" ht="13.5" customHeight="1" x14ac:dyDescent="0.2">
      <c r="A836" t="s">
        <v>1850</v>
      </c>
      <c r="B836" t="s">
        <v>5</v>
      </c>
      <c r="C836" t="s">
        <v>524</v>
      </c>
      <c r="D836" t="s">
        <v>1066</v>
      </c>
      <c r="E836" t="s">
        <v>2415</v>
      </c>
      <c r="F836" t="s">
        <v>534</v>
      </c>
      <c r="G836" s="3">
        <v>43518</v>
      </c>
      <c r="H836" s="2">
        <v>299000</v>
      </c>
      <c r="I836" s="12">
        <v>20190136</v>
      </c>
      <c r="J836" s="5">
        <v>1</v>
      </c>
      <c r="K836" s="5">
        <f t="shared" si="53"/>
        <v>1</v>
      </c>
      <c r="L836" s="56" t="str">
        <f t="shared" si="52"/>
        <v>Magnolia Realty</v>
      </c>
      <c r="M836" s="5">
        <f t="shared" ref="M836:M899" si="54">IF(B836=D836,1,0)</f>
        <v>0</v>
      </c>
      <c r="N836" s="5">
        <f t="shared" ref="N836:N899" si="55">+IF(M836=1,K836,0)</f>
        <v>0</v>
      </c>
    </row>
    <row r="837" spans="1:14" ht="13.5" customHeight="1" x14ac:dyDescent="0.2">
      <c r="A837" t="s">
        <v>1892</v>
      </c>
      <c r="B837" t="s">
        <v>5</v>
      </c>
      <c r="C837" t="s">
        <v>667</v>
      </c>
      <c r="D837" t="s">
        <v>368</v>
      </c>
      <c r="E837" t="s">
        <v>2805</v>
      </c>
      <c r="F837" t="s">
        <v>425</v>
      </c>
      <c r="G837" s="3">
        <v>43560</v>
      </c>
      <c r="H837" s="2">
        <v>510000</v>
      </c>
      <c r="I837" s="12" t="s">
        <v>838</v>
      </c>
      <c r="J837" s="5">
        <v>1</v>
      </c>
      <c r="K837" s="5">
        <f t="shared" si="53"/>
        <v>0</v>
      </c>
      <c r="L837" s="56" t="str">
        <f t="shared" si="52"/>
        <v>Magnolia Realty</v>
      </c>
      <c r="M837" s="5">
        <f t="shared" si="54"/>
        <v>0</v>
      </c>
      <c r="N837" s="5">
        <f t="shared" si="55"/>
        <v>0</v>
      </c>
    </row>
    <row r="838" spans="1:14" ht="13.5" customHeight="1" x14ac:dyDescent="0.2">
      <c r="A838" t="s">
        <v>1728</v>
      </c>
      <c r="B838" t="s">
        <v>5</v>
      </c>
      <c r="C838" t="s">
        <v>829</v>
      </c>
      <c r="D838" t="s">
        <v>368</v>
      </c>
      <c r="E838" t="s">
        <v>3349</v>
      </c>
      <c r="F838" t="s">
        <v>794</v>
      </c>
      <c r="G838" s="3">
        <v>43616</v>
      </c>
      <c r="H838" s="2">
        <v>264000</v>
      </c>
      <c r="I838" s="12">
        <v>20190661</v>
      </c>
      <c r="J838" s="5">
        <v>1</v>
      </c>
      <c r="K838" s="5">
        <f t="shared" si="53"/>
        <v>1</v>
      </c>
      <c r="L838" s="56" t="str">
        <f t="shared" si="52"/>
        <v>Magnolia Realty</v>
      </c>
      <c r="M838" s="5">
        <f t="shared" si="54"/>
        <v>0</v>
      </c>
      <c r="N838" s="5">
        <f t="shared" si="55"/>
        <v>0</v>
      </c>
    </row>
    <row r="839" spans="1:14" ht="13.5" customHeight="1" x14ac:dyDescent="0.2">
      <c r="A839" t="s">
        <v>1892</v>
      </c>
      <c r="B839" t="s">
        <v>5</v>
      </c>
      <c r="C839" t="s">
        <v>1712</v>
      </c>
      <c r="D839" t="s">
        <v>1734</v>
      </c>
      <c r="E839" t="s">
        <v>2453</v>
      </c>
      <c r="F839" t="s">
        <v>6</v>
      </c>
      <c r="G839" s="3">
        <v>43523</v>
      </c>
      <c r="H839" s="2">
        <v>190500</v>
      </c>
      <c r="I839" s="12" t="s">
        <v>838</v>
      </c>
      <c r="J839" s="5">
        <v>1</v>
      </c>
      <c r="K839" s="5">
        <f t="shared" si="53"/>
        <v>0</v>
      </c>
      <c r="L839" s="56" t="str">
        <f t="shared" si="52"/>
        <v>Magnolia Realty</v>
      </c>
      <c r="M839" s="5">
        <f t="shared" si="54"/>
        <v>0</v>
      </c>
      <c r="N839" s="5">
        <f t="shared" si="55"/>
        <v>0</v>
      </c>
    </row>
    <row r="840" spans="1:14" ht="13.5" customHeight="1" x14ac:dyDescent="0.2">
      <c r="A840" t="s">
        <v>1964</v>
      </c>
      <c r="B840" t="s">
        <v>5</v>
      </c>
      <c r="C840" t="s">
        <v>147</v>
      </c>
      <c r="D840" t="s">
        <v>1734</v>
      </c>
      <c r="E840" t="s">
        <v>2153</v>
      </c>
      <c r="F840" t="s">
        <v>1092</v>
      </c>
      <c r="G840" s="3">
        <v>43479</v>
      </c>
      <c r="H840" s="2">
        <v>115000</v>
      </c>
      <c r="I840" s="12" t="s">
        <v>838</v>
      </c>
      <c r="J840" s="5">
        <v>1</v>
      </c>
      <c r="K840" s="5">
        <f t="shared" si="53"/>
        <v>0</v>
      </c>
      <c r="L840" s="56" t="str">
        <f t="shared" si="52"/>
        <v>Magnolia Realty</v>
      </c>
      <c r="M840" s="5">
        <f t="shared" si="54"/>
        <v>0</v>
      </c>
      <c r="N840" s="5">
        <f t="shared" si="55"/>
        <v>0</v>
      </c>
    </row>
    <row r="841" spans="1:14" ht="13.5" customHeight="1" x14ac:dyDescent="0.2">
      <c r="A841" t="s">
        <v>1696</v>
      </c>
      <c r="B841" t="s">
        <v>5</v>
      </c>
      <c r="C841" t="s">
        <v>1287</v>
      </c>
      <c r="D841" t="s">
        <v>916</v>
      </c>
      <c r="E841" t="s">
        <v>2266</v>
      </c>
      <c r="F841" t="s">
        <v>6</v>
      </c>
      <c r="G841" s="3">
        <v>43496</v>
      </c>
      <c r="H841" s="2">
        <v>195000</v>
      </c>
      <c r="I841" s="12" t="s">
        <v>838</v>
      </c>
      <c r="J841" s="5">
        <v>1</v>
      </c>
      <c r="K841" s="5">
        <f t="shared" si="53"/>
        <v>0</v>
      </c>
      <c r="L841" s="56" t="str">
        <f t="shared" si="52"/>
        <v>Magnolia Realty</v>
      </c>
      <c r="M841" s="5">
        <f t="shared" si="54"/>
        <v>0</v>
      </c>
      <c r="N841" s="5">
        <f t="shared" si="55"/>
        <v>0</v>
      </c>
    </row>
    <row r="842" spans="1:14" ht="13.5" customHeight="1" x14ac:dyDescent="0.2">
      <c r="A842" t="s">
        <v>339</v>
      </c>
      <c r="B842" t="s">
        <v>5</v>
      </c>
      <c r="C842" t="s">
        <v>1876</v>
      </c>
      <c r="D842" t="s">
        <v>539</v>
      </c>
      <c r="E842" t="s">
        <v>3325</v>
      </c>
      <c r="F842" t="s">
        <v>216</v>
      </c>
      <c r="G842" s="3">
        <v>43615</v>
      </c>
      <c r="H842" s="2">
        <v>180000</v>
      </c>
      <c r="I842" s="12" t="s">
        <v>838</v>
      </c>
      <c r="J842" s="5">
        <v>1</v>
      </c>
      <c r="K842" s="5">
        <f t="shared" si="53"/>
        <v>0</v>
      </c>
      <c r="L842" s="56" t="str">
        <f t="shared" si="52"/>
        <v>Magnolia Realty</v>
      </c>
      <c r="M842" s="5">
        <f t="shared" si="54"/>
        <v>0</v>
      </c>
      <c r="N842" s="5">
        <f t="shared" si="55"/>
        <v>0</v>
      </c>
    </row>
    <row r="843" spans="1:14" ht="13.5" customHeight="1" x14ac:dyDescent="0.2">
      <c r="A843" t="s">
        <v>1719</v>
      </c>
      <c r="B843" t="s">
        <v>5</v>
      </c>
      <c r="C843" t="s">
        <v>1702</v>
      </c>
      <c r="D843" t="s">
        <v>1535</v>
      </c>
      <c r="E843" t="s">
        <v>3303</v>
      </c>
      <c r="F843" t="s">
        <v>6</v>
      </c>
      <c r="G843" s="3">
        <v>43614</v>
      </c>
      <c r="H843" s="2">
        <v>130000</v>
      </c>
      <c r="I843" s="12" t="s">
        <v>838</v>
      </c>
      <c r="J843" s="5">
        <v>1</v>
      </c>
      <c r="K843" s="5">
        <f t="shared" si="53"/>
        <v>0</v>
      </c>
      <c r="L843" s="56" t="str">
        <f t="shared" si="52"/>
        <v>Magnolia Realty</v>
      </c>
      <c r="M843" s="5">
        <f t="shared" si="54"/>
        <v>0</v>
      </c>
      <c r="N843" s="5">
        <f t="shared" si="55"/>
        <v>0</v>
      </c>
    </row>
    <row r="844" spans="1:14" ht="13.5" customHeight="1" x14ac:dyDescent="0.2">
      <c r="A844" t="s">
        <v>1530</v>
      </c>
      <c r="B844" t="s">
        <v>5</v>
      </c>
      <c r="C844" t="s">
        <v>1882</v>
      </c>
      <c r="D844" t="s">
        <v>1535</v>
      </c>
      <c r="E844" t="s">
        <v>3180</v>
      </c>
      <c r="F844" t="s">
        <v>6</v>
      </c>
      <c r="G844" s="3">
        <v>43600</v>
      </c>
      <c r="H844" s="2">
        <v>322000</v>
      </c>
      <c r="I844" s="12" t="s">
        <v>838</v>
      </c>
      <c r="J844" s="5">
        <v>1</v>
      </c>
      <c r="K844" s="5">
        <f t="shared" si="53"/>
        <v>0</v>
      </c>
      <c r="L844" s="56" t="str">
        <f t="shared" si="52"/>
        <v>Magnolia Realty</v>
      </c>
      <c r="M844" s="5">
        <f t="shared" si="54"/>
        <v>0</v>
      </c>
      <c r="N844" s="5">
        <f t="shared" si="55"/>
        <v>0</v>
      </c>
    </row>
    <row r="845" spans="1:14" ht="13.5" customHeight="1" x14ac:dyDescent="0.2">
      <c r="A845" t="s">
        <v>908</v>
      </c>
      <c r="B845" t="s">
        <v>5</v>
      </c>
      <c r="C845" t="s">
        <v>1882</v>
      </c>
      <c r="D845" t="s">
        <v>1535</v>
      </c>
      <c r="E845" t="s">
        <v>2202</v>
      </c>
      <c r="F845" t="s">
        <v>6</v>
      </c>
      <c r="G845" s="3">
        <v>43487</v>
      </c>
      <c r="H845" s="2">
        <v>450000</v>
      </c>
      <c r="I845" s="12">
        <v>20182896</v>
      </c>
      <c r="J845" s="5">
        <v>1</v>
      </c>
      <c r="K845" s="5">
        <f t="shared" si="53"/>
        <v>1</v>
      </c>
      <c r="L845" s="56" t="str">
        <f t="shared" si="52"/>
        <v>Magnolia Realty</v>
      </c>
      <c r="M845" s="5">
        <f t="shared" si="54"/>
        <v>0</v>
      </c>
      <c r="N845" s="5">
        <f t="shared" si="55"/>
        <v>0</v>
      </c>
    </row>
    <row r="846" spans="1:14" ht="13.5" customHeight="1" x14ac:dyDescent="0.2">
      <c r="A846" t="s">
        <v>908</v>
      </c>
      <c r="B846" t="s">
        <v>5</v>
      </c>
      <c r="C846" t="s">
        <v>117</v>
      </c>
      <c r="D846" t="s">
        <v>1535</v>
      </c>
      <c r="E846" t="s">
        <v>3176</v>
      </c>
      <c r="F846" t="s">
        <v>425</v>
      </c>
      <c r="G846" s="3">
        <v>43600</v>
      </c>
      <c r="H846" s="2">
        <v>499000</v>
      </c>
      <c r="I846" s="12">
        <v>20190654</v>
      </c>
      <c r="J846" s="5">
        <v>1</v>
      </c>
      <c r="K846" s="5">
        <f t="shared" si="53"/>
        <v>1</v>
      </c>
      <c r="L846" s="56" t="str">
        <f t="shared" si="52"/>
        <v>Magnolia Realty</v>
      </c>
      <c r="M846" s="5">
        <f t="shared" si="54"/>
        <v>0</v>
      </c>
      <c r="N846" s="5">
        <f t="shared" si="55"/>
        <v>0</v>
      </c>
    </row>
    <row r="847" spans="1:14" ht="13.5" customHeight="1" x14ac:dyDescent="0.2">
      <c r="A847" t="s">
        <v>1040</v>
      </c>
      <c r="B847" t="s">
        <v>5</v>
      </c>
      <c r="C847" t="s">
        <v>117</v>
      </c>
      <c r="D847" t="s">
        <v>1535</v>
      </c>
      <c r="E847" t="s">
        <v>3057</v>
      </c>
      <c r="F847" t="s">
        <v>425</v>
      </c>
      <c r="G847" s="3">
        <v>43588</v>
      </c>
      <c r="H847" s="2">
        <v>299900</v>
      </c>
      <c r="I847" s="12" t="s">
        <v>838</v>
      </c>
      <c r="J847" s="5">
        <v>1</v>
      </c>
      <c r="K847" s="5">
        <f t="shared" si="53"/>
        <v>0</v>
      </c>
      <c r="L847" s="56" t="str">
        <f t="shared" si="52"/>
        <v>Magnolia Realty</v>
      </c>
      <c r="M847" s="5">
        <f t="shared" si="54"/>
        <v>0</v>
      </c>
      <c r="N847" s="5">
        <f t="shared" si="55"/>
        <v>0</v>
      </c>
    </row>
    <row r="848" spans="1:14" ht="13.5" customHeight="1" x14ac:dyDescent="0.2">
      <c r="A848" t="s">
        <v>1950</v>
      </c>
      <c r="B848" t="s">
        <v>5</v>
      </c>
      <c r="C848" t="s">
        <v>1706</v>
      </c>
      <c r="D848" t="s">
        <v>1707</v>
      </c>
      <c r="E848" t="s">
        <v>2673</v>
      </c>
      <c r="F848" t="s">
        <v>7</v>
      </c>
      <c r="G848" s="3">
        <v>43546</v>
      </c>
      <c r="H848" s="2">
        <v>97000</v>
      </c>
      <c r="I848" s="12" t="s">
        <v>838</v>
      </c>
      <c r="J848" s="5">
        <v>1</v>
      </c>
      <c r="K848" s="5">
        <f t="shared" si="53"/>
        <v>0</v>
      </c>
      <c r="L848" s="56" t="str">
        <f t="shared" si="52"/>
        <v>Magnolia Realty</v>
      </c>
      <c r="M848" s="5">
        <f t="shared" si="54"/>
        <v>0</v>
      </c>
      <c r="N848" s="5">
        <f t="shared" si="55"/>
        <v>0</v>
      </c>
    </row>
    <row r="849" spans="1:14" ht="13.5" customHeight="1" x14ac:dyDescent="0.2">
      <c r="A849" t="s">
        <v>2036</v>
      </c>
      <c r="B849" t="s">
        <v>5</v>
      </c>
      <c r="C849" t="s">
        <v>1853</v>
      </c>
      <c r="D849" t="s">
        <v>1842</v>
      </c>
      <c r="E849" t="s">
        <v>2316</v>
      </c>
      <c r="F849" t="s">
        <v>1249</v>
      </c>
      <c r="G849" s="3">
        <v>43503</v>
      </c>
      <c r="H849" s="2">
        <v>174100</v>
      </c>
      <c r="I849" s="12" t="s">
        <v>838</v>
      </c>
      <c r="J849" s="5">
        <v>1</v>
      </c>
      <c r="K849" s="5">
        <f t="shared" si="53"/>
        <v>0</v>
      </c>
      <c r="L849" s="56" t="str">
        <f t="shared" si="52"/>
        <v>Magnolia Realty</v>
      </c>
      <c r="M849" s="5">
        <f t="shared" si="54"/>
        <v>0</v>
      </c>
      <c r="N849" s="5">
        <f t="shared" si="55"/>
        <v>0</v>
      </c>
    </row>
    <row r="850" spans="1:14" ht="13.5" customHeight="1" x14ac:dyDescent="0.2">
      <c r="A850" t="s">
        <v>2036</v>
      </c>
      <c r="B850" t="s">
        <v>5</v>
      </c>
      <c r="C850" t="s">
        <v>566</v>
      </c>
      <c r="D850" t="s">
        <v>1842</v>
      </c>
      <c r="E850" t="s">
        <v>2909</v>
      </c>
      <c r="F850" t="s">
        <v>6</v>
      </c>
      <c r="G850" s="3">
        <v>43573</v>
      </c>
      <c r="H850" s="2">
        <v>179900</v>
      </c>
      <c r="I850" s="12">
        <v>20190572</v>
      </c>
      <c r="J850" s="5">
        <v>1</v>
      </c>
      <c r="K850" s="5">
        <f t="shared" si="53"/>
        <v>1</v>
      </c>
      <c r="L850" s="56" t="str">
        <f t="shared" si="52"/>
        <v>Magnolia Realty</v>
      </c>
      <c r="M850" s="5">
        <f t="shared" si="54"/>
        <v>0</v>
      </c>
      <c r="N850" s="5">
        <f t="shared" si="55"/>
        <v>0</v>
      </c>
    </row>
    <row r="851" spans="1:14" ht="13.5" customHeight="1" x14ac:dyDescent="0.2">
      <c r="A851" t="s">
        <v>2036</v>
      </c>
      <c r="B851" t="s">
        <v>5</v>
      </c>
      <c r="C851" t="s">
        <v>566</v>
      </c>
      <c r="D851" t="s">
        <v>1842</v>
      </c>
      <c r="E851" t="s">
        <v>3209</v>
      </c>
      <c r="F851" t="s">
        <v>216</v>
      </c>
      <c r="G851" s="3">
        <v>43605</v>
      </c>
      <c r="H851" s="2">
        <v>177000</v>
      </c>
      <c r="I851" s="12">
        <v>20190900</v>
      </c>
      <c r="J851" s="5">
        <v>1</v>
      </c>
      <c r="K851" s="5">
        <f t="shared" si="53"/>
        <v>1</v>
      </c>
      <c r="L851" s="56" t="str">
        <f t="shared" si="52"/>
        <v>Magnolia Realty</v>
      </c>
      <c r="M851" s="5">
        <f t="shared" si="54"/>
        <v>0</v>
      </c>
      <c r="N851" s="5">
        <f t="shared" si="55"/>
        <v>0</v>
      </c>
    </row>
    <row r="852" spans="1:14" ht="13.5" customHeight="1" x14ac:dyDescent="0.2">
      <c r="A852" t="s">
        <v>1950</v>
      </c>
      <c r="B852" t="s">
        <v>5</v>
      </c>
      <c r="C852" t="s">
        <v>1395</v>
      </c>
      <c r="D852" t="s">
        <v>1842</v>
      </c>
      <c r="E852" t="s">
        <v>151</v>
      </c>
      <c r="F852" t="s">
        <v>6</v>
      </c>
      <c r="G852" s="3">
        <v>43539</v>
      </c>
      <c r="H852" s="2">
        <v>205000</v>
      </c>
      <c r="I852" s="12" t="s">
        <v>838</v>
      </c>
      <c r="J852" s="5">
        <v>1</v>
      </c>
      <c r="K852" s="5">
        <f t="shared" si="53"/>
        <v>0</v>
      </c>
      <c r="L852" s="56" t="str">
        <f t="shared" si="52"/>
        <v>Magnolia Realty</v>
      </c>
      <c r="M852" s="5">
        <f t="shared" si="54"/>
        <v>0</v>
      </c>
      <c r="N852" s="5">
        <f t="shared" si="55"/>
        <v>0</v>
      </c>
    </row>
    <row r="853" spans="1:14" ht="13.5" customHeight="1" x14ac:dyDescent="0.2">
      <c r="A853" t="s">
        <v>370</v>
      </c>
      <c r="B853" t="s">
        <v>5</v>
      </c>
      <c r="C853" t="s">
        <v>764</v>
      </c>
      <c r="D853" t="s">
        <v>1842</v>
      </c>
      <c r="E853" t="s">
        <v>3310</v>
      </c>
      <c r="F853" t="s">
        <v>6</v>
      </c>
      <c r="G853" s="3">
        <v>43614</v>
      </c>
      <c r="H853" s="2">
        <v>375000</v>
      </c>
      <c r="I853" s="12" t="s">
        <v>838</v>
      </c>
      <c r="J853" s="5">
        <v>1</v>
      </c>
      <c r="K853" s="5">
        <f t="shared" si="53"/>
        <v>0</v>
      </c>
      <c r="L853" s="56" t="str">
        <f t="shared" si="52"/>
        <v>Magnolia Realty</v>
      </c>
      <c r="M853" s="5">
        <f t="shared" si="54"/>
        <v>0</v>
      </c>
      <c r="N853" s="5">
        <f t="shared" si="55"/>
        <v>0</v>
      </c>
    </row>
    <row r="854" spans="1:14" ht="13.5" customHeight="1" x14ac:dyDescent="0.2">
      <c r="A854" t="s">
        <v>908</v>
      </c>
      <c r="B854" t="s">
        <v>5</v>
      </c>
      <c r="C854" t="s">
        <v>1910</v>
      </c>
      <c r="D854" t="s">
        <v>1842</v>
      </c>
      <c r="E854" t="s">
        <v>2273</v>
      </c>
      <c r="F854" t="s">
        <v>123</v>
      </c>
      <c r="G854" s="3">
        <v>43496</v>
      </c>
      <c r="H854" s="2">
        <v>276000</v>
      </c>
      <c r="I854" s="12">
        <v>20190009</v>
      </c>
      <c r="J854" s="5">
        <v>1</v>
      </c>
      <c r="K854" s="5">
        <f t="shared" si="53"/>
        <v>1</v>
      </c>
      <c r="L854" s="56" t="str">
        <f t="shared" si="52"/>
        <v>Magnolia Realty</v>
      </c>
      <c r="M854" s="5">
        <f t="shared" si="54"/>
        <v>0</v>
      </c>
      <c r="N854" s="5">
        <f t="shared" si="55"/>
        <v>0</v>
      </c>
    </row>
    <row r="855" spans="1:14" ht="13.5" customHeight="1" x14ac:dyDescent="0.2">
      <c r="A855" t="s">
        <v>908</v>
      </c>
      <c r="B855" t="s">
        <v>5</v>
      </c>
      <c r="C855" t="s">
        <v>1910</v>
      </c>
      <c r="D855" t="s">
        <v>1842</v>
      </c>
      <c r="E855" t="s">
        <v>2857</v>
      </c>
      <c r="F855" t="s">
        <v>6</v>
      </c>
      <c r="G855" s="3">
        <v>43567</v>
      </c>
      <c r="H855" s="2">
        <v>124900</v>
      </c>
      <c r="I855" s="12">
        <v>20190525</v>
      </c>
      <c r="J855" s="5">
        <v>1</v>
      </c>
      <c r="K855" s="5">
        <f t="shared" si="53"/>
        <v>1</v>
      </c>
      <c r="L855" s="56" t="str">
        <f t="shared" si="52"/>
        <v>Magnolia Realty</v>
      </c>
      <c r="M855" s="5">
        <f t="shared" si="54"/>
        <v>0</v>
      </c>
      <c r="N855" s="5">
        <f t="shared" si="55"/>
        <v>0</v>
      </c>
    </row>
    <row r="856" spans="1:14" ht="13.5" customHeight="1" x14ac:dyDescent="0.2">
      <c r="A856" t="s">
        <v>1181</v>
      </c>
      <c r="B856" t="s">
        <v>5</v>
      </c>
      <c r="C856" t="s">
        <v>1553</v>
      </c>
      <c r="D856" t="s">
        <v>1842</v>
      </c>
      <c r="E856" t="s">
        <v>2042</v>
      </c>
      <c r="F856" t="s">
        <v>1249</v>
      </c>
      <c r="G856" s="3">
        <v>43572</v>
      </c>
      <c r="H856" s="2">
        <v>141000</v>
      </c>
      <c r="I856" s="12" t="s">
        <v>838</v>
      </c>
      <c r="J856" s="5">
        <v>1</v>
      </c>
      <c r="K856" s="5">
        <f t="shared" si="53"/>
        <v>0</v>
      </c>
      <c r="L856" s="56" t="str">
        <f t="shared" si="52"/>
        <v>Magnolia Realty</v>
      </c>
      <c r="M856" s="5">
        <f t="shared" si="54"/>
        <v>0</v>
      </c>
      <c r="N856" s="5">
        <f t="shared" si="55"/>
        <v>0</v>
      </c>
    </row>
    <row r="857" spans="1:14" ht="13.5" customHeight="1" x14ac:dyDescent="0.2">
      <c r="A857" t="s">
        <v>1964</v>
      </c>
      <c r="B857" t="s">
        <v>5</v>
      </c>
      <c r="C857" t="s">
        <v>2080</v>
      </c>
      <c r="D857" t="s">
        <v>1842</v>
      </c>
      <c r="E857" t="s">
        <v>2123</v>
      </c>
      <c r="F857" t="s">
        <v>6</v>
      </c>
      <c r="G857" s="3">
        <v>43474</v>
      </c>
      <c r="H857" s="2">
        <v>245000</v>
      </c>
      <c r="I857" s="12" t="s">
        <v>838</v>
      </c>
      <c r="J857" s="5">
        <v>1</v>
      </c>
      <c r="K857" s="5">
        <f t="shared" si="53"/>
        <v>0</v>
      </c>
      <c r="L857" s="56" t="str">
        <f t="shared" si="52"/>
        <v>Magnolia Realty</v>
      </c>
      <c r="M857" s="5">
        <f t="shared" si="54"/>
        <v>0</v>
      </c>
      <c r="N857" s="5">
        <f t="shared" si="55"/>
        <v>0</v>
      </c>
    </row>
    <row r="858" spans="1:14" ht="13.5" customHeight="1" x14ac:dyDescent="0.2">
      <c r="A858" t="s">
        <v>1691</v>
      </c>
      <c r="B858" t="s">
        <v>5</v>
      </c>
      <c r="C858" t="s">
        <v>894</v>
      </c>
      <c r="D858" t="s">
        <v>1842</v>
      </c>
      <c r="E858" t="s">
        <v>364</v>
      </c>
      <c r="F858" t="s">
        <v>216</v>
      </c>
      <c r="G858" s="3">
        <v>43521</v>
      </c>
      <c r="H858" s="2">
        <v>252000</v>
      </c>
      <c r="I858" s="12" t="s">
        <v>838</v>
      </c>
      <c r="J858" s="5">
        <v>1</v>
      </c>
      <c r="K858" s="5">
        <f t="shared" si="53"/>
        <v>0</v>
      </c>
      <c r="L858" s="56" t="str">
        <f t="shared" si="52"/>
        <v>Magnolia Realty</v>
      </c>
      <c r="M858" s="5">
        <f t="shared" si="54"/>
        <v>0</v>
      </c>
      <c r="N858" s="5">
        <f t="shared" si="55"/>
        <v>0</v>
      </c>
    </row>
    <row r="859" spans="1:14" ht="13.5" customHeight="1" x14ac:dyDescent="0.2">
      <c r="A859" t="s">
        <v>1691</v>
      </c>
      <c r="B859" t="s">
        <v>5</v>
      </c>
      <c r="C859" t="s">
        <v>312</v>
      </c>
      <c r="D859" t="s">
        <v>1842</v>
      </c>
      <c r="E859" t="s">
        <v>2140</v>
      </c>
      <c r="F859" t="s">
        <v>6</v>
      </c>
      <c r="G859" s="3">
        <v>43476</v>
      </c>
      <c r="H859" s="2">
        <v>142000</v>
      </c>
      <c r="I859" s="12">
        <v>20182801</v>
      </c>
      <c r="J859" s="5">
        <v>1</v>
      </c>
      <c r="K859" s="5">
        <f t="shared" si="53"/>
        <v>1</v>
      </c>
      <c r="L859" s="56" t="str">
        <f t="shared" si="52"/>
        <v>Magnolia Realty</v>
      </c>
      <c r="M859" s="5">
        <f t="shared" si="54"/>
        <v>0</v>
      </c>
      <c r="N859" s="5">
        <f t="shared" si="55"/>
        <v>0</v>
      </c>
    </row>
    <row r="860" spans="1:14" ht="13.5" customHeight="1" x14ac:dyDescent="0.2">
      <c r="A860" t="s">
        <v>1691</v>
      </c>
      <c r="B860" t="s">
        <v>5</v>
      </c>
      <c r="C860" t="s">
        <v>312</v>
      </c>
      <c r="D860" t="s">
        <v>1842</v>
      </c>
      <c r="E860" t="s">
        <v>2859</v>
      </c>
      <c r="F860" t="s">
        <v>1127</v>
      </c>
      <c r="G860" s="3">
        <v>43567</v>
      </c>
      <c r="H860" s="2">
        <v>135000</v>
      </c>
      <c r="I860" s="12" t="s">
        <v>838</v>
      </c>
      <c r="J860" s="5">
        <v>1</v>
      </c>
      <c r="K860" s="5">
        <f t="shared" si="53"/>
        <v>0</v>
      </c>
      <c r="L860" s="56" t="str">
        <f t="shared" ref="L860:L916" si="56">IF(B860="",B859,B860)</f>
        <v>Magnolia Realty</v>
      </c>
      <c r="M860" s="5">
        <f t="shared" si="54"/>
        <v>0</v>
      </c>
      <c r="N860" s="5">
        <f t="shared" si="55"/>
        <v>0</v>
      </c>
    </row>
    <row r="861" spans="1:14" ht="13.5" customHeight="1" x14ac:dyDescent="0.2">
      <c r="A861" t="s">
        <v>1557</v>
      </c>
      <c r="B861" t="s">
        <v>5</v>
      </c>
      <c r="C861" t="s">
        <v>722</v>
      </c>
      <c r="D861" t="s">
        <v>1842</v>
      </c>
      <c r="E861" t="s">
        <v>3305</v>
      </c>
      <c r="F861" t="s">
        <v>6</v>
      </c>
      <c r="G861" s="3">
        <v>43614</v>
      </c>
      <c r="H861" s="2">
        <v>342500</v>
      </c>
      <c r="I861" s="12">
        <v>20190903</v>
      </c>
      <c r="J861" s="5">
        <v>1</v>
      </c>
      <c r="K861" s="5">
        <f t="shared" si="53"/>
        <v>1</v>
      </c>
      <c r="L861" s="56" t="str">
        <f t="shared" si="56"/>
        <v>Magnolia Realty</v>
      </c>
      <c r="M861" s="5">
        <f t="shared" si="54"/>
        <v>0</v>
      </c>
      <c r="N861" s="5">
        <f t="shared" si="55"/>
        <v>0</v>
      </c>
    </row>
    <row r="862" spans="1:14" ht="13.5" customHeight="1" x14ac:dyDescent="0.2">
      <c r="A862" t="s">
        <v>1735</v>
      </c>
      <c r="B862" t="s">
        <v>5</v>
      </c>
      <c r="C862" t="s">
        <v>19</v>
      </c>
      <c r="D862" t="s">
        <v>1842</v>
      </c>
      <c r="E862" t="s">
        <v>2601</v>
      </c>
      <c r="F862" t="s">
        <v>6</v>
      </c>
      <c r="G862" s="3">
        <v>43538</v>
      </c>
      <c r="H862" s="2">
        <v>180000</v>
      </c>
      <c r="I862" s="12">
        <v>20190218</v>
      </c>
      <c r="J862" s="5">
        <v>1</v>
      </c>
      <c r="K862" s="5">
        <f t="shared" si="53"/>
        <v>1</v>
      </c>
      <c r="L862" s="56" t="str">
        <f t="shared" si="56"/>
        <v>Magnolia Realty</v>
      </c>
      <c r="M862" s="5">
        <f t="shared" si="54"/>
        <v>0</v>
      </c>
      <c r="N862" s="5">
        <f t="shared" si="55"/>
        <v>0</v>
      </c>
    </row>
    <row r="863" spans="1:14" ht="13.5" customHeight="1" x14ac:dyDescent="0.2">
      <c r="A863" t="s">
        <v>23</v>
      </c>
      <c r="B863" t="s">
        <v>5</v>
      </c>
      <c r="C863" t="s">
        <v>312</v>
      </c>
      <c r="D863" t="s">
        <v>1842</v>
      </c>
      <c r="E863" t="s">
        <v>3254</v>
      </c>
      <c r="F863" t="s">
        <v>216</v>
      </c>
      <c r="G863" s="3">
        <v>43608</v>
      </c>
      <c r="H863" s="2">
        <v>185000</v>
      </c>
      <c r="I863" s="12" t="s">
        <v>838</v>
      </c>
      <c r="J863" s="5">
        <v>1</v>
      </c>
      <c r="K863" s="5">
        <f t="shared" si="53"/>
        <v>0</v>
      </c>
      <c r="L863" s="56" t="str">
        <f t="shared" si="56"/>
        <v>Magnolia Realty</v>
      </c>
      <c r="M863" s="5">
        <f t="shared" si="54"/>
        <v>0</v>
      </c>
      <c r="N863" s="5">
        <f t="shared" si="55"/>
        <v>0</v>
      </c>
    </row>
    <row r="864" spans="1:14" ht="13.5" customHeight="1" x14ac:dyDescent="0.2">
      <c r="A864" t="s">
        <v>1691</v>
      </c>
      <c r="B864" t="s">
        <v>5</v>
      </c>
      <c r="C864" t="s">
        <v>1255</v>
      </c>
      <c r="D864" t="s">
        <v>1475</v>
      </c>
      <c r="E864" t="s">
        <v>2681</v>
      </c>
      <c r="F864" t="s">
        <v>6</v>
      </c>
      <c r="G864" s="3">
        <v>43546</v>
      </c>
      <c r="H864" s="2">
        <v>185000</v>
      </c>
      <c r="I864" s="12" t="s">
        <v>838</v>
      </c>
      <c r="J864" s="5">
        <v>1</v>
      </c>
      <c r="K864" s="5">
        <f t="shared" si="53"/>
        <v>0</v>
      </c>
      <c r="L864" s="56" t="str">
        <f t="shared" si="56"/>
        <v>Magnolia Realty</v>
      </c>
      <c r="M864" s="5">
        <f t="shared" si="54"/>
        <v>0</v>
      </c>
      <c r="N864" s="5">
        <f t="shared" si="55"/>
        <v>0</v>
      </c>
    </row>
    <row r="865" spans="1:14" ht="13.5" customHeight="1" x14ac:dyDescent="0.2">
      <c r="A865" t="s">
        <v>1530</v>
      </c>
      <c r="B865" t="s">
        <v>5</v>
      </c>
      <c r="C865" t="s">
        <v>2910</v>
      </c>
      <c r="D865" t="s">
        <v>1969</v>
      </c>
      <c r="E865" t="s">
        <v>2034</v>
      </c>
      <c r="F865" t="s">
        <v>1249</v>
      </c>
      <c r="G865" s="3">
        <v>43573</v>
      </c>
      <c r="H865" s="2">
        <v>559000</v>
      </c>
      <c r="I865" s="12" t="s">
        <v>838</v>
      </c>
      <c r="J865" s="5">
        <v>1</v>
      </c>
      <c r="K865" s="5">
        <f t="shared" si="53"/>
        <v>0</v>
      </c>
      <c r="L865" s="56" t="str">
        <f t="shared" si="56"/>
        <v>Magnolia Realty</v>
      </c>
      <c r="M865" s="5">
        <f t="shared" si="54"/>
        <v>0</v>
      </c>
      <c r="N865" s="5">
        <f t="shared" si="55"/>
        <v>0</v>
      </c>
    </row>
    <row r="866" spans="1:14" ht="13.5" customHeight="1" x14ac:dyDescent="0.2">
      <c r="A866" t="s">
        <v>1950</v>
      </c>
      <c r="B866" t="s">
        <v>5</v>
      </c>
      <c r="C866" t="s">
        <v>1301</v>
      </c>
      <c r="D866" t="s">
        <v>411</v>
      </c>
      <c r="E866" t="s">
        <v>2369</v>
      </c>
      <c r="F866" t="s">
        <v>287</v>
      </c>
      <c r="G866" s="3">
        <v>43511</v>
      </c>
      <c r="H866" s="2">
        <v>129900</v>
      </c>
      <c r="I866" s="12" t="s">
        <v>838</v>
      </c>
      <c r="J866" s="5">
        <v>1</v>
      </c>
      <c r="K866" s="5">
        <f t="shared" si="53"/>
        <v>0</v>
      </c>
      <c r="L866" s="56" t="str">
        <f t="shared" si="56"/>
        <v>Magnolia Realty</v>
      </c>
      <c r="M866" s="5">
        <f t="shared" si="54"/>
        <v>0</v>
      </c>
      <c r="N866" s="5">
        <f t="shared" si="55"/>
        <v>0</v>
      </c>
    </row>
    <row r="867" spans="1:14" ht="13.5" customHeight="1" x14ac:dyDescent="0.2">
      <c r="A867" t="s">
        <v>1892</v>
      </c>
      <c r="B867" t="s">
        <v>5</v>
      </c>
      <c r="C867" t="s">
        <v>326</v>
      </c>
      <c r="D867" t="s">
        <v>1844</v>
      </c>
      <c r="E867" t="s">
        <v>3331</v>
      </c>
      <c r="F867" t="s">
        <v>6</v>
      </c>
      <c r="G867" s="3">
        <v>43615</v>
      </c>
      <c r="H867" s="2">
        <v>90000</v>
      </c>
      <c r="I867" s="12"/>
      <c r="J867" s="5">
        <v>1</v>
      </c>
      <c r="K867" s="5">
        <f t="shared" si="53"/>
        <v>0</v>
      </c>
      <c r="L867" s="56" t="str">
        <f t="shared" si="56"/>
        <v>Magnolia Realty</v>
      </c>
      <c r="M867" s="5">
        <f t="shared" si="54"/>
        <v>0</v>
      </c>
      <c r="N867" s="5">
        <f t="shared" si="55"/>
        <v>0</v>
      </c>
    </row>
    <row r="868" spans="1:14" ht="13.5" customHeight="1" x14ac:dyDescent="0.2">
      <c r="A868" t="s">
        <v>1964</v>
      </c>
      <c r="B868" t="s">
        <v>5</v>
      </c>
      <c r="C868" t="s">
        <v>326</v>
      </c>
      <c r="D868" t="s">
        <v>1844</v>
      </c>
      <c r="E868" t="s">
        <v>2389</v>
      </c>
      <c r="F868" t="s">
        <v>216</v>
      </c>
      <c r="G868" s="3">
        <v>43515</v>
      </c>
      <c r="H868" s="2">
        <v>199000</v>
      </c>
      <c r="I868" s="12" t="s">
        <v>838</v>
      </c>
      <c r="J868" s="5">
        <v>1</v>
      </c>
      <c r="K868" s="5">
        <f t="shared" si="53"/>
        <v>0</v>
      </c>
      <c r="L868" s="56" t="str">
        <f t="shared" si="56"/>
        <v>Magnolia Realty</v>
      </c>
      <c r="M868" s="5">
        <f t="shared" si="54"/>
        <v>0</v>
      </c>
      <c r="N868" s="5">
        <f t="shared" si="55"/>
        <v>0</v>
      </c>
    </row>
    <row r="869" spans="1:14" ht="13.5" customHeight="1" x14ac:dyDescent="0.2">
      <c r="A869" t="s">
        <v>1691</v>
      </c>
      <c r="B869" t="s">
        <v>5</v>
      </c>
      <c r="C869" t="s">
        <v>326</v>
      </c>
      <c r="D869" t="s">
        <v>1844</v>
      </c>
      <c r="E869" t="s">
        <v>2592</v>
      </c>
      <c r="F869" t="s">
        <v>7</v>
      </c>
      <c r="G869" s="3">
        <v>43537</v>
      </c>
      <c r="H869" s="2">
        <v>135530</v>
      </c>
      <c r="I869" s="12" t="s">
        <v>838</v>
      </c>
      <c r="J869" s="5">
        <v>1</v>
      </c>
      <c r="K869" s="5">
        <f t="shared" si="53"/>
        <v>0</v>
      </c>
      <c r="L869" s="56" t="str">
        <f t="shared" si="56"/>
        <v>Magnolia Realty</v>
      </c>
      <c r="M869" s="5">
        <f t="shared" si="54"/>
        <v>0</v>
      </c>
      <c r="N869" s="5">
        <f t="shared" si="55"/>
        <v>0</v>
      </c>
    </row>
    <row r="870" spans="1:14" ht="13.5" customHeight="1" x14ac:dyDescent="0.2">
      <c r="A870" t="s">
        <v>1040</v>
      </c>
      <c r="B870" t="s">
        <v>5</v>
      </c>
      <c r="C870" t="s">
        <v>326</v>
      </c>
      <c r="D870" t="s">
        <v>1844</v>
      </c>
      <c r="E870" t="s">
        <v>3330</v>
      </c>
      <c r="F870" t="s">
        <v>1249</v>
      </c>
      <c r="G870" s="3">
        <v>43615</v>
      </c>
      <c r="H870" s="2">
        <v>220000</v>
      </c>
      <c r="I870" s="12" t="s">
        <v>838</v>
      </c>
      <c r="J870" s="5">
        <v>1</v>
      </c>
      <c r="K870" s="5">
        <f t="shared" si="53"/>
        <v>0</v>
      </c>
      <c r="L870" s="56" t="str">
        <f t="shared" si="56"/>
        <v>Magnolia Realty</v>
      </c>
      <c r="M870" s="5">
        <f t="shared" si="54"/>
        <v>0</v>
      </c>
      <c r="N870" s="5">
        <f t="shared" si="55"/>
        <v>0</v>
      </c>
    </row>
    <row r="871" spans="1:14" ht="13.5" customHeight="1" x14ac:dyDescent="0.2">
      <c r="A871" t="s">
        <v>1230</v>
      </c>
      <c r="B871" t="s">
        <v>5</v>
      </c>
      <c r="C871" t="s">
        <v>549</v>
      </c>
      <c r="D871" t="s">
        <v>1180</v>
      </c>
      <c r="E871" t="s">
        <v>2605</v>
      </c>
      <c r="F871" t="s">
        <v>6</v>
      </c>
      <c r="G871" s="3">
        <v>43538</v>
      </c>
      <c r="H871" s="2">
        <v>204900</v>
      </c>
      <c r="I871" s="12" t="s">
        <v>838</v>
      </c>
      <c r="J871" s="5">
        <v>1</v>
      </c>
      <c r="K871" s="5">
        <f t="shared" si="53"/>
        <v>0</v>
      </c>
      <c r="L871" s="56" t="str">
        <f t="shared" si="56"/>
        <v>Magnolia Realty</v>
      </c>
      <c r="M871" s="5">
        <f t="shared" si="54"/>
        <v>0</v>
      </c>
      <c r="N871" s="5">
        <f t="shared" si="55"/>
        <v>0</v>
      </c>
    </row>
    <row r="872" spans="1:14" ht="13.5" customHeight="1" x14ac:dyDescent="0.2">
      <c r="A872" t="s">
        <v>1691</v>
      </c>
      <c r="B872" t="s">
        <v>5</v>
      </c>
      <c r="C872" t="s">
        <v>1534</v>
      </c>
      <c r="D872" t="s">
        <v>1180</v>
      </c>
      <c r="E872" t="s">
        <v>3048</v>
      </c>
      <c r="F872" t="s">
        <v>7</v>
      </c>
      <c r="G872" s="3">
        <v>43588</v>
      </c>
      <c r="H872" s="2">
        <v>157500</v>
      </c>
      <c r="I872" s="12" t="s">
        <v>838</v>
      </c>
      <c r="J872" s="5">
        <v>1</v>
      </c>
      <c r="K872" s="5">
        <f t="shared" si="53"/>
        <v>0</v>
      </c>
      <c r="L872" s="56" t="str">
        <f t="shared" si="56"/>
        <v>Magnolia Realty</v>
      </c>
      <c r="M872" s="5">
        <f t="shared" si="54"/>
        <v>0</v>
      </c>
      <c r="N872" s="5">
        <f t="shared" si="55"/>
        <v>0</v>
      </c>
    </row>
    <row r="873" spans="1:14" ht="13.5" customHeight="1" x14ac:dyDescent="0.2">
      <c r="A873" t="s">
        <v>1040</v>
      </c>
      <c r="B873" t="s">
        <v>5</v>
      </c>
      <c r="C873" t="s">
        <v>407</v>
      </c>
      <c r="D873" t="s">
        <v>1180</v>
      </c>
      <c r="E873" t="s">
        <v>2318</v>
      </c>
      <c r="F873" t="s">
        <v>216</v>
      </c>
      <c r="G873" s="3">
        <v>43503</v>
      </c>
      <c r="H873" s="2">
        <v>362500</v>
      </c>
      <c r="I873" s="12">
        <v>20182884</v>
      </c>
      <c r="J873" s="5">
        <v>1</v>
      </c>
      <c r="K873" s="5">
        <f t="shared" si="53"/>
        <v>1</v>
      </c>
      <c r="L873" s="56" t="str">
        <f t="shared" si="56"/>
        <v>Magnolia Realty</v>
      </c>
      <c r="M873" s="5">
        <f t="shared" si="54"/>
        <v>0</v>
      </c>
      <c r="N873" s="5">
        <f t="shared" si="55"/>
        <v>0</v>
      </c>
    </row>
    <row r="874" spans="1:14" ht="13.5" customHeight="1" x14ac:dyDescent="0.2">
      <c r="A874" t="s">
        <v>1557</v>
      </c>
      <c r="B874" t="s">
        <v>5</v>
      </c>
      <c r="C874" t="s">
        <v>1942</v>
      </c>
      <c r="D874" t="s">
        <v>1180</v>
      </c>
      <c r="E874" t="s">
        <v>2310</v>
      </c>
      <c r="F874" t="s">
        <v>6</v>
      </c>
      <c r="G874" s="3">
        <v>43502</v>
      </c>
      <c r="H874" s="2">
        <v>130000</v>
      </c>
      <c r="I874" s="12">
        <v>20190138</v>
      </c>
      <c r="J874" s="5">
        <v>1</v>
      </c>
      <c r="K874" s="5">
        <f t="shared" si="53"/>
        <v>1</v>
      </c>
      <c r="L874" s="56" t="str">
        <f t="shared" si="56"/>
        <v>Magnolia Realty</v>
      </c>
      <c r="M874" s="5">
        <f t="shared" si="54"/>
        <v>0</v>
      </c>
      <c r="N874" s="5">
        <f t="shared" si="55"/>
        <v>0</v>
      </c>
    </row>
    <row r="875" spans="1:14" ht="13.5" customHeight="1" x14ac:dyDescent="0.2">
      <c r="A875" t="s">
        <v>3072</v>
      </c>
      <c r="B875" t="s">
        <v>5</v>
      </c>
      <c r="C875" t="s">
        <v>2004</v>
      </c>
      <c r="D875" t="s">
        <v>1260</v>
      </c>
      <c r="E875" t="s">
        <v>3073</v>
      </c>
      <c r="F875" t="s">
        <v>123</v>
      </c>
      <c r="G875" s="3">
        <v>43591</v>
      </c>
      <c r="H875" s="2">
        <v>223000</v>
      </c>
      <c r="I875" s="12" t="s">
        <v>838</v>
      </c>
      <c r="J875" s="5">
        <v>1</v>
      </c>
      <c r="K875" s="5">
        <f t="shared" si="53"/>
        <v>0</v>
      </c>
      <c r="L875" s="56" t="str">
        <f t="shared" si="56"/>
        <v>Magnolia Realty</v>
      </c>
      <c r="M875" s="5">
        <f t="shared" si="54"/>
        <v>0</v>
      </c>
      <c r="N875" s="5">
        <f t="shared" si="55"/>
        <v>0</v>
      </c>
    </row>
    <row r="876" spans="1:14" ht="13.5" customHeight="1" x14ac:dyDescent="0.2">
      <c r="A876" t="s">
        <v>1892</v>
      </c>
      <c r="B876" t="s">
        <v>5</v>
      </c>
      <c r="C876" t="s">
        <v>1874</v>
      </c>
      <c r="D876" t="s">
        <v>1875</v>
      </c>
      <c r="E876" t="s">
        <v>2297</v>
      </c>
      <c r="F876" t="s">
        <v>7</v>
      </c>
      <c r="G876" s="3">
        <v>43500</v>
      </c>
      <c r="H876" s="2">
        <v>435000</v>
      </c>
      <c r="I876" s="12" t="s">
        <v>838</v>
      </c>
      <c r="J876" s="5">
        <v>1</v>
      </c>
      <c r="K876" s="5">
        <f t="shared" si="53"/>
        <v>0</v>
      </c>
      <c r="L876" s="56" t="str">
        <f>IF(B876="",#REF!,B876)</f>
        <v>Magnolia Realty</v>
      </c>
      <c r="M876" s="5">
        <f t="shared" si="54"/>
        <v>0</v>
      </c>
      <c r="N876" s="5">
        <f t="shared" si="55"/>
        <v>0</v>
      </c>
    </row>
    <row r="877" spans="1:14" ht="13.5" customHeight="1" x14ac:dyDescent="0.2">
      <c r="A877" t="s">
        <v>2036</v>
      </c>
      <c r="B877" t="s">
        <v>5</v>
      </c>
      <c r="C877" t="s">
        <v>1229</v>
      </c>
      <c r="D877" t="s">
        <v>1099</v>
      </c>
      <c r="E877" t="s">
        <v>2667</v>
      </c>
      <c r="F877" t="s">
        <v>6</v>
      </c>
      <c r="G877" s="3">
        <v>43546</v>
      </c>
      <c r="H877" s="2">
        <v>167000</v>
      </c>
      <c r="I877" s="12" t="s">
        <v>838</v>
      </c>
      <c r="J877" s="5">
        <v>1</v>
      </c>
      <c r="K877" s="5">
        <f t="shared" si="53"/>
        <v>0</v>
      </c>
      <c r="L877" s="56" t="str">
        <f t="shared" si="56"/>
        <v>Magnolia Realty</v>
      </c>
      <c r="M877" s="5">
        <f t="shared" si="54"/>
        <v>0</v>
      </c>
      <c r="N877" s="5">
        <f t="shared" si="55"/>
        <v>0</v>
      </c>
    </row>
    <row r="878" spans="1:14" ht="13.5" customHeight="1" x14ac:dyDescent="0.2">
      <c r="A878" t="s">
        <v>1950</v>
      </c>
      <c r="B878" t="s">
        <v>5</v>
      </c>
      <c r="C878" t="s">
        <v>551</v>
      </c>
      <c r="D878" t="s">
        <v>1099</v>
      </c>
      <c r="E878" t="s">
        <v>2107</v>
      </c>
      <c r="F878" t="s">
        <v>1249</v>
      </c>
      <c r="G878" s="3">
        <v>43469</v>
      </c>
      <c r="H878" s="2">
        <v>270000</v>
      </c>
      <c r="I878" s="12" t="s">
        <v>838</v>
      </c>
      <c r="J878" s="5">
        <v>1</v>
      </c>
      <c r="K878" s="5">
        <f t="shared" si="53"/>
        <v>0</v>
      </c>
      <c r="L878" s="56" t="str">
        <f t="shared" si="56"/>
        <v>Magnolia Realty</v>
      </c>
      <c r="M878" s="5">
        <f t="shared" si="54"/>
        <v>0</v>
      </c>
      <c r="N878" s="5">
        <f t="shared" si="55"/>
        <v>0</v>
      </c>
    </row>
    <row r="879" spans="1:14" ht="13.5" customHeight="1" x14ac:dyDescent="0.2">
      <c r="A879" t="s">
        <v>1850</v>
      </c>
      <c r="B879" t="s">
        <v>5</v>
      </c>
      <c r="C879" t="s">
        <v>1651</v>
      </c>
      <c r="D879" t="s">
        <v>1099</v>
      </c>
      <c r="E879" t="s">
        <v>2556</v>
      </c>
      <c r="F879" t="s">
        <v>700</v>
      </c>
      <c r="G879" s="3">
        <v>43532</v>
      </c>
      <c r="H879" s="2">
        <v>295000</v>
      </c>
      <c r="I879" s="12">
        <v>20190155</v>
      </c>
      <c r="J879" s="5">
        <v>1</v>
      </c>
      <c r="K879" s="5">
        <f t="shared" si="53"/>
        <v>1</v>
      </c>
      <c r="L879" s="56" t="str">
        <f t="shared" si="56"/>
        <v>Magnolia Realty</v>
      </c>
      <c r="M879" s="5">
        <f t="shared" si="54"/>
        <v>0</v>
      </c>
      <c r="N879" s="5">
        <f t="shared" si="55"/>
        <v>0</v>
      </c>
    </row>
    <row r="880" spans="1:14" ht="13.5" customHeight="1" x14ac:dyDescent="0.2">
      <c r="A880" t="s">
        <v>908</v>
      </c>
      <c r="B880" t="s">
        <v>5</v>
      </c>
      <c r="C880" t="s">
        <v>1906</v>
      </c>
      <c r="D880" t="s">
        <v>1099</v>
      </c>
      <c r="E880" t="s">
        <v>2382</v>
      </c>
      <c r="F880" t="s">
        <v>1209</v>
      </c>
      <c r="G880" s="3">
        <v>43514</v>
      </c>
      <c r="H880" s="2">
        <v>126000</v>
      </c>
      <c r="I880" s="12" t="s">
        <v>838</v>
      </c>
      <c r="J880" s="5">
        <v>1</v>
      </c>
      <c r="K880" s="5">
        <f t="shared" si="53"/>
        <v>0</v>
      </c>
      <c r="L880" s="56" t="str">
        <f t="shared" si="56"/>
        <v>Magnolia Realty</v>
      </c>
      <c r="M880" s="5">
        <f t="shared" si="54"/>
        <v>0</v>
      </c>
      <c r="N880" s="5">
        <f t="shared" si="55"/>
        <v>0</v>
      </c>
    </row>
    <row r="881" spans="1:14" ht="13.5" customHeight="1" x14ac:dyDescent="0.2">
      <c r="A881" t="s">
        <v>1647</v>
      </c>
      <c r="B881" t="s">
        <v>5</v>
      </c>
      <c r="C881" t="s">
        <v>1384</v>
      </c>
      <c r="D881" t="s">
        <v>1099</v>
      </c>
      <c r="E881" t="s">
        <v>2919</v>
      </c>
      <c r="F881" t="s">
        <v>6</v>
      </c>
      <c r="G881" s="3">
        <v>43573</v>
      </c>
      <c r="H881" s="2">
        <v>137500</v>
      </c>
      <c r="I881" s="12" t="s">
        <v>838</v>
      </c>
      <c r="J881" s="5">
        <v>1</v>
      </c>
      <c r="K881" s="5">
        <f t="shared" si="53"/>
        <v>0</v>
      </c>
      <c r="L881" s="56" t="str">
        <f t="shared" si="56"/>
        <v>Magnolia Realty</v>
      </c>
      <c r="M881" s="5">
        <f t="shared" si="54"/>
        <v>0</v>
      </c>
      <c r="N881" s="5">
        <f t="shared" si="55"/>
        <v>0</v>
      </c>
    </row>
    <row r="882" spans="1:14" ht="13.5" customHeight="1" x14ac:dyDescent="0.2">
      <c r="A882" t="s">
        <v>1691</v>
      </c>
      <c r="B882" t="s">
        <v>5</v>
      </c>
      <c r="C882" t="s">
        <v>1229</v>
      </c>
      <c r="D882" t="s">
        <v>1099</v>
      </c>
      <c r="E882" t="s">
        <v>3054</v>
      </c>
      <c r="F882" t="s">
        <v>6</v>
      </c>
      <c r="G882" s="3">
        <v>43588</v>
      </c>
      <c r="H882" s="2">
        <v>225000</v>
      </c>
      <c r="I882" s="12" t="s">
        <v>838</v>
      </c>
      <c r="J882" s="5">
        <v>1</v>
      </c>
      <c r="K882" s="5">
        <f t="shared" si="53"/>
        <v>0</v>
      </c>
      <c r="L882" s="56" t="str">
        <f>IF(B882="",#REF!,B882)</f>
        <v>Magnolia Realty</v>
      </c>
      <c r="M882" s="5">
        <f t="shared" si="54"/>
        <v>0</v>
      </c>
      <c r="N882" s="5">
        <f t="shared" si="55"/>
        <v>0</v>
      </c>
    </row>
    <row r="883" spans="1:14" ht="13.5" customHeight="1" x14ac:dyDescent="0.2">
      <c r="A883" t="s">
        <v>2075</v>
      </c>
      <c r="B883" t="s">
        <v>5</v>
      </c>
      <c r="C883" t="s">
        <v>1222</v>
      </c>
      <c r="D883" t="s">
        <v>1099</v>
      </c>
      <c r="E883" t="s">
        <v>3239</v>
      </c>
      <c r="F883" t="s">
        <v>6</v>
      </c>
      <c r="G883" s="3">
        <v>43607</v>
      </c>
      <c r="H883" s="2">
        <v>162000</v>
      </c>
      <c r="I883" s="12">
        <v>20190613</v>
      </c>
      <c r="J883" s="5">
        <v>1</v>
      </c>
      <c r="K883" s="5">
        <f t="shared" si="53"/>
        <v>1</v>
      </c>
      <c r="L883" s="56" t="str">
        <f t="shared" si="56"/>
        <v>Magnolia Realty</v>
      </c>
      <c r="M883" s="5">
        <f t="shared" si="54"/>
        <v>0</v>
      </c>
      <c r="N883" s="5">
        <f t="shared" si="55"/>
        <v>0</v>
      </c>
    </row>
    <row r="884" spans="1:14" ht="13.5" customHeight="1" x14ac:dyDescent="0.2">
      <c r="A884" t="s">
        <v>2075</v>
      </c>
      <c r="B884" t="s">
        <v>5</v>
      </c>
      <c r="C884" t="s">
        <v>2431</v>
      </c>
      <c r="D884" t="s">
        <v>1099</v>
      </c>
      <c r="E884" t="s">
        <v>2432</v>
      </c>
      <c r="F884" t="s">
        <v>216</v>
      </c>
      <c r="G884" s="3">
        <v>43521</v>
      </c>
      <c r="H884" s="2">
        <v>156000</v>
      </c>
      <c r="I884" s="12" t="s">
        <v>838</v>
      </c>
      <c r="J884" s="5">
        <v>1</v>
      </c>
      <c r="K884" s="5">
        <f t="shared" si="53"/>
        <v>0</v>
      </c>
      <c r="L884" s="56" t="str">
        <f t="shared" si="56"/>
        <v>Magnolia Realty</v>
      </c>
      <c r="M884" s="5">
        <f t="shared" si="54"/>
        <v>0</v>
      </c>
      <c r="N884" s="5">
        <f t="shared" si="55"/>
        <v>0</v>
      </c>
    </row>
    <row r="885" spans="1:14" ht="13.5" customHeight="1" x14ac:dyDescent="0.2">
      <c r="A885" t="s">
        <v>1696</v>
      </c>
      <c r="B885" t="s">
        <v>5</v>
      </c>
      <c r="C885" t="s">
        <v>1906</v>
      </c>
      <c r="D885" t="s">
        <v>1099</v>
      </c>
      <c r="E885" t="s">
        <v>2095</v>
      </c>
      <c r="F885" t="s">
        <v>6</v>
      </c>
      <c r="G885" s="3">
        <v>43467</v>
      </c>
      <c r="H885" s="2">
        <v>151800</v>
      </c>
      <c r="I885" s="12" t="s">
        <v>838</v>
      </c>
      <c r="J885" s="5">
        <v>1</v>
      </c>
      <c r="K885" s="5">
        <f t="shared" si="53"/>
        <v>0</v>
      </c>
      <c r="L885" s="56" t="str">
        <f>IF(B885="",#REF!,B885)</f>
        <v>Magnolia Realty</v>
      </c>
      <c r="M885" s="5">
        <f t="shared" si="54"/>
        <v>0</v>
      </c>
      <c r="N885" s="5">
        <f t="shared" si="55"/>
        <v>0</v>
      </c>
    </row>
    <row r="886" spans="1:14" ht="13.5" customHeight="1" x14ac:dyDescent="0.2">
      <c r="A886" t="s">
        <v>1735</v>
      </c>
      <c r="B886" t="s">
        <v>5</v>
      </c>
      <c r="C886" t="s">
        <v>1718</v>
      </c>
      <c r="D886" t="s">
        <v>1099</v>
      </c>
      <c r="E886" t="s">
        <v>2324</v>
      </c>
      <c r="F886" t="s">
        <v>6</v>
      </c>
      <c r="G886" s="3">
        <v>43504</v>
      </c>
      <c r="H886" s="2">
        <v>52000</v>
      </c>
      <c r="I886" s="12">
        <v>20190137</v>
      </c>
      <c r="J886" s="5">
        <v>1</v>
      </c>
      <c r="K886" s="5">
        <f t="shared" si="53"/>
        <v>1</v>
      </c>
      <c r="L886" s="56" t="str">
        <f t="shared" si="56"/>
        <v>Magnolia Realty</v>
      </c>
      <c r="M886" s="5">
        <f t="shared" si="54"/>
        <v>0</v>
      </c>
      <c r="N886" s="5">
        <f t="shared" si="55"/>
        <v>0</v>
      </c>
    </row>
    <row r="887" spans="1:14" ht="13.5" customHeight="1" x14ac:dyDescent="0.2">
      <c r="A887" t="s">
        <v>1719</v>
      </c>
      <c r="B887" t="s">
        <v>5</v>
      </c>
      <c r="C887" t="s">
        <v>563</v>
      </c>
      <c r="D887" t="s">
        <v>1840</v>
      </c>
      <c r="E887" t="s">
        <v>2220</v>
      </c>
      <c r="F887" t="s">
        <v>1249</v>
      </c>
      <c r="G887" s="3">
        <v>43490</v>
      </c>
      <c r="H887" s="2">
        <v>75000</v>
      </c>
      <c r="I887" s="12" t="s">
        <v>838</v>
      </c>
      <c r="J887" s="5">
        <v>1</v>
      </c>
      <c r="K887" s="5">
        <f t="shared" si="53"/>
        <v>0</v>
      </c>
      <c r="L887" s="56" t="str">
        <f>IF(B887="",#REF!,B887)</f>
        <v>Magnolia Realty</v>
      </c>
      <c r="M887" s="5">
        <f t="shared" si="54"/>
        <v>0</v>
      </c>
      <c r="N887" s="5">
        <f t="shared" si="55"/>
        <v>0</v>
      </c>
    </row>
    <row r="888" spans="1:14" ht="13.5" customHeight="1" x14ac:dyDescent="0.2">
      <c r="A888" t="s">
        <v>1089</v>
      </c>
      <c r="B888" t="s">
        <v>5</v>
      </c>
      <c r="C888" t="s">
        <v>308</v>
      </c>
      <c r="D888" t="s">
        <v>1840</v>
      </c>
      <c r="E888" t="s">
        <v>2907</v>
      </c>
      <c r="F888" t="s">
        <v>123</v>
      </c>
      <c r="G888" s="3">
        <v>43573</v>
      </c>
      <c r="H888" s="2">
        <v>229900</v>
      </c>
      <c r="I888" s="12" t="s">
        <v>838</v>
      </c>
      <c r="J888" s="5">
        <v>1</v>
      </c>
      <c r="K888" s="5">
        <f t="shared" si="53"/>
        <v>0</v>
      </c>
      <c r="L888" s="56" t="str">
        <f t="shared" si="56"/>
        <v>Magnolia Realty</v>
      </c>
      <c r="M888" s="5">
        <f t="shared" si="54"/>
        <v>0</v>
      </c>
      <c r="N888" s="5">
        <f t="shared" si="55"/>
        <v>0</v>
      </c>
    </row>
    <row r="889" spans="1:14" ht="13.5" customHeight="1" x14ac:dyDescent="0.2">
      <c r="A889" t="s">
        <v>1085</v>
      </c>
      <c r="B889" t="s">
        <v>5</v>
      </c>
      <c r="C889" t="s">
        <v>1288</v>
      </c>
      <c r="D889" t="s">
        <v>1840</v>
      </c>
      <c r="E889" t="s">
        <v>2312</v>
      </c>
      <c r="F889" t="s">
        <v>6</v>
      </c>
      <c r="G889" s="3">
        <v>43503</v>
      </c>
      <c r="H889" s="2">
        <v>190000</v>
      </c>
      <c r="I889" s="12">
        <v>20190038</v>
      </c>
      <c r="J889" s="5">
        <v>1</v>
      </c>
      <c r="K889" s="5">
        <f t="shared" si="53"/>
        <v>1</v>
      </c>
      <c r="L889" s="56" t="str">
        <f t="shared" si="56"/>
        <v>Magnolia Realty</v>
      </c>
      <c r="M889" s="5">
        <f t="shared" si="54"/>
        <v>0</v>
      </c>
      <c r="N889" s="5">
        <f t="shared" si="55"/>
        <v>0</v>
      </c>
    </row>
    <row r="890" spans="1:14" ht="13.5" customHeight="1" x14ac:dyDescent="0.2">
      <c r="A890" t="s">
        <v>1648</v>
      </c>
      <c r="B890" t="s">
        <v>5</v>
      </c>
      <c r="C890" t="s">
        <v>1629</v>
      </c>
      <c r="D890" t="s">
        <v>1840</v>
      </c>
      <c r="E890" t="s">
        <v>2861</v>
      </c>
      <c r="F890" t="s">
        <v>1249</v>
      </c>
      <c r="G890" s="3">
        <v>43567</v>
      </c>
      <c r="H890" s="2">
        <v>306000</v>
      </c>
      <c r="I890" s="12">
        <v>20190533</v>
      </c>
      <c r="J890" s="5">
        <v>1</v>
      </c>
      <c r="K890" s="5">
        <f t="shared" si="53"/>
        <v>1</v>
      </c>
      <c r="L890" s="56" t="str">
        <f t="shared" si="56"/>
        <v>Magnolia Realty</v>
      </c>
      <c r="M890" s="5">
        <f t="shared" si="54"/>
        <v>0</v>
      </c>
      <c r="N890" s="5">
        <f t="shared" si="55"/>
        <v>0</v>
      </c>
    </row>
    <row r="891" spans="1:14" ht="13.5" customHeight="1" x14ac:dyDescent="0.2">
      <c r="A891" t="s">
        <v>1691</v>
      </c>
      <c r="B891" t="s">
        <v>5</v>
      </c>
      <c r="C891" t="s">
        <v>885</v>
      </c>
      <c r="D891" t="s">
        <v>1840</v>
      </c>
      <c r="E891" t="s">
        <v>2712</v>
      </c>
      <c r="F891" t="s">
        <v>6</v>
      </c>
      <c r="G891" s="3">
        <v>43551</v>
      </c>
      <c r="H891" s="2">
        <v>170000</v>
      </c>
      <c r="I891" s="12" t="s">
        <v>838</v>
      </c>
      <c r="J891" s="5">
        <v>1</v>
      </c>
      <c r="K891" s="5">
        <f t="shared" si="53"/>
        <v>0</v>
      </c>
      <c r="L891" s="56" t="str">
        <f>IF(B891="",#REF!,B891)</f>
        <v>Magnolia Realty</v>
      </c>
      <c r="M891" s="5">
        <f t="shared" si="54"/>
        <v>0</v>
      </c>
      <c r="N891" s="5">
        <f t="shared" si="55"/>
        <v>0</v>
      </c>
    </row>
    <row r="892" spans="1:14" ht="13.5" customHeight="1" x14ac:dyDescent="0.2">
      <c r="A892" t="s">
        <v>1040</v>
      </c>
      <c r="B892" t="s">
        <v>5</v>
      </c>
      <c r="C892" t="s">
        <v>1389</v>
      </c>
      <c r="D892" t="s">
        <v>1840</v>
      </c>
      <c r="E892" t="s">
        <v>2302</v>
      </c>
      <c r="F892" t="s">
        <v>6</v>
      </c>
      <c r="G892" s="3">
        <v>43500</v>
      </c>
      <c r="H892" s="2">
        <v>101500</v>
      </c>
      <c r="I892" s="12" t="s">
        <v>838</v>
      </c>
      <c r="J892" s="5">
        <v>1</v>
      </c>
      <c r="K892" s="5">
        <f t="shared" si="53"/>
        <v>0</v>
      </c>
      <c r="L892" s="56" t="str">
        <f t="shared" si="56"/>
        <v>Magnolia Realty</v>
      </c>
      <c r="M892" s="5">
        <f t="shared" si="54"/>
        <v>0</v>
      </c>
      <c r="N892" s="5">
        <f t="shared" si="55"/>
        <v>0</v>
      </c>
    </row>
    <row r="893" spans="1:14" ht="13.5" customHeight="1" x14ac:dyDescent="0.2">
      <c r="A893" t="s">
        <v>1040</v>
      </c>
      <c r="B893" t="s">
        <v>5</v>
      </c>
      <c r="C893" t="s">
        <v>25</v>
      </c>
      <c r="D893" t="s">
        <v>1840</v>
      </c>
      <c r="E893" t="s">
        <v>2852</v>
      </c>
      <c r="F893" t="s">
        <v>6</v>
      </c>
      <c r="G893" s="3">
        <v>43567</v>
      </c>
      <c r="H893" s="2">
        <v>74600</v>
      </c>
      <c r="I893" s="12" t="s">
        <v>838</v>
      </c>
      <c r="J893" s="5">
        <v>1</v>
      </c>
      <c r="K893" s="5">
        <f t="shared" si="53"/>
        <v>0</v>
      </c>
      <c r="L893" s="56" t="str">
        <f t="shared" si="56"/>
        <v>Magnolia Realty</v>
      </c>
      <c r="M893" s="5">
        <f t="shared" si="54"/>
        <v>0</v>
      </c>
      <c r="N893" s="5">
        <f t="shared" si="55"/>
        <v>0</v>
      </c>
    </row>
    <row r="894" spans="1:14" ht="13.5" customHeight="1" x14ac:dyDescent="0.2">
      <c r="A894" t="s">
        <v>1557</v>
      </c>
      <c r="B894" t="s">
        <v>5</v>
      </c>
      <c r="C894" t="s">
        <v>1888</v>
      </c>
      <c r="D894" t="s">
        <v>1840</v>
      </c>
      <c r="E894" t="s">
        <v>2938</v>
      </c>
      <c r="F894" t="s">
        <v>6</v>
      </c>
      <c r="G894" s="3">
        <v>43577</v>
      </c>
      <c r="H894" s="2">
        <v>400000</v>
      </c>
      <c r="I894" s="12" t="s">
        <v>838</v>
      </c>
      <c r="J894" s="5">
        <v>1</v>
      </c>
      <c r="K894" s="5">
        <f t="shared" si="53"/>
        <v>0</v>
      </c>
      <c r="L894" s="56" t="str">
        <f t="shared" si="56"/>
        <v>Magnolia Realty</v>
      </c>
      <c r="M894" s="5">
        <f t="shared" si="54"/>
        <v>0</v>
      </c>
      <c r="N894" s="5">
        <f t="shared" si="55"/>
        <v>0</v>
      </c>
    </row>
    <row r="895" spans="1:14" ht="13.5" customHeight="1" x14ac:dyDescent="0.2">
      <c r="A895" t="s">
        <v>1950</v>
      </c>
      <c r="B895" t="s">
        <v>5</v>
      </c>
      <c r="C895" t="s">
        <v>104</v>
      </c>
      <c r="D895" t="s">
        <v>1529</v>
      </c>
      <c r="E895" t="s">
        <v>2973</v>
      </c>
      <c r="F895" t="s">
        <v>11</v>
      </c>
      <c r="G895" s="3">
        <v>43581</v>
      </c>
      <c r="H895" s="2">
        <v>120000</v>
      </c>
      <c r="I895" s="12" t="s">
        <v>838</v>
      </c>
      <c r="J895" s="5">
        <v>1</v>
      </c>
      <c r="K895" s="5">
        <f t="shared" si="53"/>
        <v>0</v>
      </c>
      <c r="L895" s="56" t="str">
        <f t="shared" si="56"/>
        <v>Magnolia Realty</v>
      </c>
      <c r="M895" s="5">
        <f t="shared" si="54"/>
        <v>0</v>
      </c>
      <c r="N895" s="5">
        <f t="shared" si="55"/>
        <v>0</v>
      </c>
    </row>
    <row r="896" spans="1:14" ht="13.5" customHeight="1" x14ac:dyDescent="0.2">
      <c r="A896" t="s">
        <v>1089</v>
      </c>
      <c r="B896" t="s">
        <v>5</v>
      </c>
      <c r="C896" t="s">
        <v>1481</v>
      </c>
      <c r="D896" t="s">
        <v>1529</v>
      </c>
      <c r="E896" t="s">
        <v>3259</v>
      </c>
      <c r="F896" t="s">
        <v>534</v>
      </c>
      <c r="G896" s="3">
        <v>43608</v>
      </c>
      <c r="H896" s="2">
        <v>350000</v>
      </c>
      <c r="I896" s="12" t="s">
        <v>838</v>
      </c>
      <c r="J896" s="5">
        <v>1</v>
      </c>
      <c r="K896" s="5">
        <f t="shared" si="53"/>
        <v>0</v>
      </c>
      <c r="L896" s="56" t="str">
        <f t="shared" si="56"/>
        <v>Magnolia Realty</v>
      </c>
      <c r="M896" s="5">
        <f t="shared" si="54"/>
        <v>0</v>
      </c>
      <c r="N896" s="5">
        <f t="shared" si="55"/>
        <v>0</v>
      </c>
    </row>
    <row r="897" spans="1:14" ht="13.5" customHeight="1" x14ac:dyDescent="0.2">
      <c r="A897" t="s">
        <v>2036</v>
      </c>
      <c r="B897" t="s">
        <v>5</v>
      </c>
      <c r="C897" t="s">
        <v>1040</v>
      </c>
      <c r="D897" t="s">
        <v>5</v>
      </c>
      <c r="E897" t="s">
        <v>2776</v>
      </c>
      <c r="F897" t="s">
        <v>6</v>
      </c>
      <c r="G897" s="3">
        <v>43558</v>
      </c>
      <c r="H897" s="2">
        <v>31500</v>
      </c>
      <c r="I897" s="12" t="s">
        <v>838</v>
      </c>
      <c r="J897" s="5">
        <v>1</v>
      </c>
      <c r="K897" s="5">
        <f t="shared" si="53"/>
        <v>0</v>
      </c>
      <c r="L897" s="56" t="str">
        <f t="shared" si="56"/>
        <v>Magnolia Realty</v>
      </c>
      <c r="M897" s="5">
        <f t="shared" si="54"/>
        <v>1</v>
      </c>
      <c r="N897" s="5">
        <f t="shared" si="55"/>
        <v>0</v>
      </c>
    </row>
    <row r="898" spans="1:14" ht="13.5" customHeight="1" x14ac:dyDescent="0.2">
      <c r="A898" t="s">
        <v>1230</v>
      </c>
      <c r="B898" t="s">
        <v>5</v>
      </c>
      <c r="C898" t="s">
        <v>1458</v>
      </c>
      <c r="D898" t="s">
        <v>5</v>
      </c>
      <c r="E898" t="s">
        <v>3333</v>
      </c>
      <c r="F898" t="s">
        <v>216</v>
      </c>
      <c r="G898" s="3">
        <v>43616</v>
      </c>
      <c r="H898" s="2">
        <v>167900</v>
      </c>
      <c r="I898" s="12" t="s">
        <v>838</v>
      </c>
      <c r="J898" s="5">
        <v>1</v>
      </c>
      <c r="K898" s="5">
        <f t="shared" si="53"/>
        <v>0</v>
      </c>
      <c r="L898" s="56" t="str">
        <f t="shared" si="56"/>
        <v>Magnolia Realty</v>
      </c>
      <c r="M898" s="5">
        <f t="shared" si="54"/>
        <v>1</v>
      </c>
      <c r="N898" s="5">
        <f t="shared" si="55"/>
        <v>0</v>
      </c>
    </row>
    <row r="899" spans="1:14" ht="13.5" customHeight="1" x14ac:dyDescent="0.2">
      <c r="A899" t="s">
        <v>1950</v>
      </c>
      <c r="B899" t="s">
        <v>5</v>
      </c>
      <c r="C899" t="s">
        <v>1040</v>
      </c>
      <c r="D899" t="s">
        <v>5</v>
      </c>
      <c r="E899" t="s">
        <v>2386</v>
      </c>
      <c r="F899" t="s">
        <v>6</v>
      </c>
      <c r="G899" s="3">
        <v>43515</v>
      </c>
      <c r="H899" s="2">
        <v>159900</v>
      </c>
      <c r="I899" s="12" t="s">
        <v>838</v>
      </c>
      <c r="J899" s="5">
        <v>1</v>
      </c>
      <c r="K899" s="5">
        <f t="shared" ref="K899:K962" si="57">IF(I899="did not close",0,IF(I899="",0,1))</f>
        <v>0</v>
      </c>
      <c r="L899" s="56" t="str">
        <f>IF(B899="",#REF!,B899)</f>
        <v>Magnolia Realty</v>
      </c>
      <c r="M899" s="5">
        <f t="shared" si="54"/>
        <v>1</v>
      </c>
      <c r="N899" s="5">
        <f t="shared" si="55"/>
        <v>0</v>
      </c>
    </row>
    <row r="900" spans="1:14" ht="13.5" customHeight="1" x14ac:dyDescent="0.2">
      <c r="A900" t="s">
        <v>1850</v>
      </c>
      <c r="B900" t="s">
        <v>5</v>
      </c>
      <c r="C900" t="s">
        <v>1850</v>
      </c>
      <c r="D900" t="s">
        <v>5</v>
      </c>
      <c r="E900" t="s">
        <v>2116</v>
      </c>
      <c r="F900" t="s">
        <v>185</v>
      </c>
      <c r="G900" s="3">
        <v>43472</v>
      </c>
      <c r="H900" s="2">
        <v>245000</v>
      </c>
      <c r="I900" s="12" t="s">
        <v>838</v>
      </c>
      <c r="J900" s="5">
        <v>1</v>
      </c>
      <c r="K900" s="5">
        <f t="shared" si="57"/>
        <v>0</v>
      </c>
      <c r="L900" s="56" t="str">
        <f t="shared" si="56"/>
        <v>Magnolia Realty</v>
      </c>
      <c r="M900" s="5">
        <f t="shared" ref="M900:M963" si="58">IF(B900=D900,1,0)</f>
        <v>1</v>
      </c>
      <c r="N900" s="5">
        <f t="shared" ref="N900:N963" si="59">+IF(M900=1,K900,0)</f>
        <v>0</v>
      </c>
    </row>
    <row r="901" spans="1:14" ht="13.5" customHeight="1" x14ac:dyDescent="0.2">
      <c r="A901" t="s">
        <v>1850</v>
      </c>
      <c r="B901" t="s">
        <v>5</v>
      </c>
      <c r="C901" t="s">
        <v>1691</v>
      </c>
      <c r="D901" t="s">
        <v>5</v>
      </c>
      <c r="E901" t="s">
        <v>2480</v>
      </c>
      <c r="F901" t="s">
        <v>6</v>
      </c>
      <c r="G901" s="3">
        <v>43525</v>
      </c>
      <c r="H901" s="2">
        <v>332900</v>
      </c>
      <c r="I901" s="12" t="s">
        <v>838</v>
      </c>
      <c r="J901" s="5">
        <v>1</v>
      </c>
      <c r="K901" s="5">
        <f t="shared" si="57"/>
        <v>0</v>
      </c>
      <c r="L901" s="56" t="str">
        <f t="shared" si="56"/>
        <v>Magnolia Realty</v>
      </c>
      <c r="M901" s="5">
        <f t="shared" si="58"/>
        <v>1</v>
      </c>
      <c r="N901" s="5">
        <f t="shared" si="59"/>
        <v>0</v>
      </c>
    </row>
    <row r="902" spans="1:14" ht="13.5" customHeight="1" x14ac:dyDescent="0.2">
      <c r="A902" t="s">
        <v>1719</v>
      </c>
      <c r="B902" t="s">
        <v>5</v>
      </c>
      <c r="C902" t="s">
        <v>908</v>
      </c>
      <c r="D902" t="s">
        <v>5</v>
      </c>
      <c r="E902" t="s">
        <v>2785</v>
      </c>
      <c r="F902" t="s">
        <v>65</v>
      </c>
      <c r="G902" s="3">
        <v>43558</v>
      </c>
      <c r="H902" s="2">
        <v>155000</v>
      </c>
      <c r="I902" s="12">
        <v>20190404</v>
      </c>
      <c r="J902" s="5">
        <v>1</v>
      </c>
      <c r="K902" s="5">
        <f t="shared" si="57"/>
        <v>1</v>
      </c>
      <c r="L902" s="56" t="str">
        <f t="shared" si="56"/>
        <v>Magnolia Realty</v>
      </c>
      <c r="M902" s="5">
        <f t="shared" si="58"/>
        <v>1</v>
      </c>
      <c r="N902" s="5">
        <f t="shared" si="59"/>
        <v>1</v>
      </c>
    </row>
    <row r="903" spans="1:14" ht="13.5" customHeight="1" x14ac:dyDescent="0.2">
      <c r="A903" t="s">
        <v>1917</v>
      </c>
      <c r="B903" t="s">
        <v>5</v>
      </c>
      <c r="C903" t="s">
        <v>1691</v>
      </c>
      <c r="D903" t="s">
        <v>5</v>
      </c>
      <c r="E903" t="s">
        <v>1967</v>
      </c>
      <c r="F903" t="s">
        <v>6</v>
      </c>
      <c r="G903" s="3">
        <v>43584</v>
      </c>
      <c r="H903" s="2">
        <v>205000</v>
      </c>
      <c r="I903" s="12">
        <v>20190565</v>
      </c>
      <c r="J903" s="5">
        <v>1</v>
      </c>
      <c r="K903" s="5">
        <f t="shared" si="57"/>
        <v>1</v>
      </c>
      <c r="L903" s="56" t="str">
        <f t="shared" si="56"/>
        <v>Magnolia Realty</v>
      </c>
      <c r="M903" s="5">
        <f t="shared" si="58"/>
        <v>1</v>
      </c>
      <c r="N903" s="5">
        <f t="shared" si="59"/>
        <v>1</v>
      </c>
    </row>
    <row r="904" spans="1:14" ht="13.5" customHeight="1" x14ac:dyDescent="0.2">
      <c r="A904" t="s">
        <v>1530</v>
      </c>
      <c r="B904" t="s">
        <v>5</v>
      </c>
      <c r="C904" t="s">
        <v>908</v>
      </c>
      <c r="D904" t="s">
        <v>5</v>
      </c>
      <c r="E904" t="s">
        <v>2470</v>
      </c>
      <c r="F904" t="s">
        <v>6</v>
      </c>
      <c r="G904" s="3">
        <v>43524</v>
      </c>
      <c r="H904" s="2">
        <v>249900</v>
      </c>
      <c r="I904" s="12">
        <v>20182914</v>
      </c>
      <c r="J904" s="5">
        <v>1</v>
      </c>
      <c r="K904" s="5">
        <f t="shared" si="57"/>
        <v>1</v>
      </c>
      <c r="L904" s="56" t="str">
        <f t="shared" si="56"/>
        <v>Magnolia Realty</v>
      </c>
      <c r="M904" s="5">
        <f t="shared" si="58"/>
        <v>1</v>
      </c>
      <c r="N904" s="5">
        <f t="shared" si="59"/>
        <v>1</v>
      </c>
    </row>
    <row r="905" spans="1:14" ht="13.5" customHeight="1" x14ac:dyDescent="0.2">
      <c r="A905" t="s">
        <v>908</v>
      </c>
      <c r="B905" t="s">
        <v>5</v>
      </c>
      <c r="C905" t="s">
        <v>908</v>
      </c>
      <c r="D905" t="s">
        <v>5</v>
      </c>
      <c r="E905" t="s">
        <v>2294</v>
      </c>
      <c r="F905" t="s">
        <v>301</v>
      </c>
      <c r="G905" s="3">
        <v>43497</v>
      </c>
      <c r="H905" s="2">
        <v>251000</v>
      </c>
      <c r="I905" s="12" t="s">
        <v>838</v>
      </c>
      <c r="J905" s="5">
        <v>1</v>
      </c>
      <c r="K905" s="5">
        <f t="shared" si="57"/>
        <v>0</v>
      </c>
      <c r="L905" s="56" t="str">
        <f t="shared" si="56"/>
        <v>Magnolia Realty</v>
      </c>
      <c r="M905" s="5">
        <f t="shared" si="58"/>
        <v>1</v>
      </c>
      <c r="N905" s="5">
        <f t="shared" si="59"/>
        <v>0</v>
      </c>
    </row>
    <row r="906" spans="1:14" ht="13.5" customHeight="1" x14ac:dyDescent="0.2">
      <c r="A906" t="s">
        <v>908</v>
      </c>
      <c r="B906" t="s">
        <v>5</v>
      </c>
      <c r="C906" t="s">
        <v>908</v>
      </c>
      <c r="D906" t="s">
        <v>5</v>
      </c>
      <c r="E906" t="s">
        <v>2355</v>
      </c>
      <c r="F906" t="s">
        <v>425</v>
      </c>
      <c r="G906" s="3">
        <v>43509</v>
      </c>
      <c r="H906" s="2">
        <v>1050000</v>
      </c>
      <c r="I906" s="12">
        <v>20182861</v>
      </c>
      <c r="J906" s="5">
        <v>1</v>
      </c>
      <c r="K906" s="5">
        <f t="shared" si="57"/>
        <v>1</v>
      </c>
      <c r="L906" s="56" t="str">
        <f>IF(B906="",#REF!,B906)</f>
        <v>Magnolia Realty</v>
      </c>
      <c r="M906" s="5">
        <f t="shared" si="58"/>
        <v>1</v>
      </c>
      <c r="N906" s="5">
        <f t="shared" si="59"/>
        <v>1</v>
      </c>
    </row>
    <row r="907" spans="1:14" ht="13.5" customHeight="1" x14ac:dyDescent="0.2">
      <c r="A907" t="s">
        <v>908</v>
      </c>
      <c r="B907" t="s">
        <v>5</v>
      </c>
      <c r="C907" t="s">
        <v>908</v>
      </c>
      <c r="D907" t="s">
        <v>5</v>
      </c>
      <c r="E907" t="s">
        <v>2560</v>
      </c>
      <c r="F907" t="s">
        <v>8</v>
      </c>
      <c r="G907" s="3">
        <v>43532</v>
      </c>
      <c r="H907" s="2">
        <v>123000</v>
      </c>
      <c r="I907" s="12">
        <v>20190274</v>
      </c>
      <c r="J907" s="5">
        <v>1</v>
      </c>
      <c r="K907" s="5">
        <f t="shared" si="57"/>
        <v>1</v>
      </c>
      <c r="L907" s="56" t="str">
        <f t="shared" si="56"/>
        <v>Magnolia Realty</v>
      </c>
      <c r="M907" s="5">
        <f t="shared" si="58"/>
        <v>1</v>
      </c>
      <c r="N907" s="5">
        <f t="shared" si="59"/>
        <v>1</v>
      </c>
    </row>
    <row r="908" spans="1:14" ht="13.5" customHeight="1" x14ac:dyDescent="0.2">
      <c r="A908" t="s">
        <v>908</v>
      </c>
      <c r="B908" t="s">
        <v>5</v>
      </c>
      <c r="C908" t="s">
        <v>908</v>
      </c>
      <c r="D908" t="s">
        <v>5</v>
      </c>
      <c r="E908" t="s">
        <v>3227</v>
      </c>
      <c r="F908" t="s">
        <v>553</v>
      </c>
      <c r="G908" s="3">
        <v>43606</v>
      </c>
      <c r="H908" s="2">
        <v>255000</v>
      </c>
      <c r="I908" s="12">
        <v>20190937</v>
      </c>
      <c r="J908" s="5">
        <v>1</v>
      </c>
      <c r="K908" s="5">
        <f t="shared" si="57"/>
        <v>1</v>
      </c>
      <c r="L908" s="56" t="str">
        <f t="shared" si="56"/>
        <v>Magnolia Realty</v>
      </c>
      <c r="M908" s="5">
        <f t="shared" si="58"/>
        <v>1</v>
      </c>
      <c r="N908" s="5">
        <f t="shared" si="59"/>
        <v>1</v>
      </c>
    </row>
    <row r="909" spans="1:14" ht="13.5" customHeight="1" x14ac:dyDescent="0.2">
      <c r="A909" t="s">
        <v>908</v>
      </c>
      <c r="B909" t="s">
        <v>5</v>
      </c>
      <c r="C909" t="s">
        <v>908</v>
      </c>
      <c r="D909" t="s">
        <v>5</v>
      </c>
      <c r="E909" t="s">
        <v>2021</v>
      </c>
      <c r="F909" t="s">
        <v>6</v>
      </c>
      <c r="G909" s="3">
        <v>43607</v>
      </c>
      <c r="H909" s="2">
        <v>195000</v>
      </c>
      <c r="I909" s="12">
        <v>20190928</v>
      </c>
      <c r="J909" s="5">
        <v>1</v>
      </c>
      <c r="K909" s="5">
        <f t="shared" si="57"/>
        <v>1</v>
      </c>
      <c r="L909" s="56" t="str">
        <f t="shared" si="56"/>
        <v>Magnolia Realty</v>
      </c>
      <c r="M909" s="5">
        <f t="shared" si="58"/>
        <v>1</v>
      </c>
      <c r="N909" s="5">
        <f t="shared" si="59"/>
        <v>1</v>
      </c>
    </row>
    <row r="910" spans="1:14" ht="13.5" customHeight="1" x14ac:dyDescent="0.2">
      <c r="A910" t="s">
        <v>1647</v>
      </c>
      <c r="B910" t="s">
        <v>5</v>
      </c>
      <c r="C910" t="s">
        <v>908</v>
      </c>
      <c r="D910" t="s">
        <v>5</v>
      </c>
      <c r="E910" t="s">
        <v>2828</v>
      </c>
      <c r="F910" t="s">
        <v>6</v>
      </c>
      <c r="G910" s="3">
        <v>43564</v>
      </c>
      <c r="H910" s="2">
        <v>325000</v>
      </c>
      <c r="I910" s="12">
        <v>20190242</v>
      </c>
      <c r="J910" s="5">
        <v>1</v>
      </c>
      <c r="K910" s="5">
        <f t="shared" si="57"/>
        <v>1</v>
      </c>
      <c r="L910" s="56" t="str">
        <f t="shared" si="56"/>
        <v>Magnolia Realty</v>
      </c>
      <c r="M910" s="5">
        <f t="shared" si="58"/>
        <v>1</v>
      </c>
      <c r="N910" s="5">
        <f t="shared" si="59"/>
        <v>1</v>
      </c>
    </row>
    <row r="911" spans="1:14" ht="13.5" customHeight="1" x14ac:dyDescent="0.2">
      <c r="A911" t="s">
        <v>1721</v>
      </c>
      <c r="B911" t="s">
        <v>5</v>
      </c>
      <c r="C911" t="s">
        <v>1721</v>
      </c>
      <c r="D911" t="s">
        <v>5</v>
      </c>
      <c r="E911" t="s">
        <v>2228</v>
      </c>
      <c r="F911" t="s">
        <v>1209</v>
      </c>
      <c r="G911" s="3">
        <v>43493</v>
      </c>
      <c r="H911" s="2">
        <v>96000</v>
      </c>
      <c r="I911" s="12" t="s">
        <v>838</v>
      </c>
      <c r="J911" s="5">
        <v>1</v>
      </c>
      <c r="K911" s="5">
        <f t="shared" si="57"/>
        <v>0</v>
      </c>
      <c r="L911" s="56" t="str">
        <f t="shared" si="56"/>
        <v>Magnolia Realty</v>
      </c>
      <c r="M911" s="5">
        <f t="shared" si="58"/>
        <v>1</v>
      </c>
      <c r="N911" s="5">
        <f t="shared" si="59"/>
        <v>0</v>
      </c>
    </row>
    <row r="912" spans="1:14" ht="13.5" customHeight="1" x14ac:dyDescent="0.2">
      <c r="A912" t="s">
        <v>1964</v>
      </c>
      <c r="B912" t="s">
        <v>5</v>
      </c>
      <c r="C912" t="s">
        <v>1691</v>
      </c>
      <c r="D912" t="s">
        <v>5</v>
      </c>
      <c r="E912" t="s">
        <v>2994</v>
      </c>
      <c r="F912" t="s">
        <v>6</v>
      </c>
      <c r="G912" s="3">
        <v>43584</v>
      </c>
      <c r="H912" s="2">
        <v>112500</v>
      </c>
      <c r="I912" s="12" t="s">
        <v>838</v>
      </c>
      <c r="J912" s="5">
        <v>1</v>
      </c>
      <c r="K912" s="5">
        <f t="shared" si="57"/>
        <v>0</v>
      </c>
      <c r="L912" s="56" t="str">
        <f t="shared" si="56"/>
        <v>Magnolia Realty</v>
      </c>
      <c r="M912" s="5">
        <f t="shared" si="58"/>
        <v>1</v>
      </c>
      <c r="N912" s="5">
        <f t="shared" si="59"/>
        <v>0</v>
      </c>
    </row>
    <row r="913" spans="1:14" ht="13.5" customHeight="1" x14ac:dyDescent="0.2">
      <c r="A913" t="s">
        <v>1691</v>
      </c>
      <c r="B913" t="s">
        <v>5</v>
      </c>
      <c r="C913" t="s">
        <v>1691</v>
      </c>
      <c r="D913" t="s">
        <v>5</v>
      </c>
      <c r="E913" t="s">
        <v>2289</v>
      </c>
      <c r="F913" t="s">
        <v>6</v>
      </c>
      <c r="G913" s="3">
        <v>43497</v>
      </c>
      <c r="H913" s="2">
        <v>160000</v>
      </c>
      <c r="I913" s="12" t="s">
        <v>838</v>
      </c>
      <c r="J913" s="5">
        <v>1</v>
      </c>
      <c r="K913" s="5">
        <f t="shared" si="57"/>
        <v>0</v>
      </c>
      <c r="L913" s="56" t="str">
        <f t="shared" si="56"/>
        <v>Magnolia Realty</v>
      </c>
      <c r="M913" s="5">
        <f t="shared" si="58"/>
        <v>1</v>
      </c>
      <c r="N913" s="5">
        <f t="shared" si="59"/>
        <v>0</v>
      </c>
    </row>
    <row r="914" spans="1:14" ht="13.5" customHeight="1" x14ac:dyDescent="0.2">
      <c r="A914" t="s">
        <v>1691</v>
      </c>
      <c r="B914" t="s">
        <v>5</v>
      </c>
      <c r="C914" t="s">
        <v>1691</v>
      </c>
      <c r="D914" t="s">
        <v>5</v>
      </c>
      <c r="E914" t="s">
        <v>3150</v>
      </c>
      <c r="F914" t="s">
        <v>6</v>
      </c>
      <c r="G914" s="3">
        <v>43598</v>
      </c>
      <c r="H914" s="2">
        <v>159900</v>
      </c>
      <c r="I914" s="12">
        <v>20190039</v>
      </c>
      <c r="J914" s="5">
        <v>1</v>
      </c>
      <c r="K914" s="5">
        <f t="shared" si="57"/>
        <v>1</v>
      </c>
      <c r="L914" s="56" t="str">
        <f t="shared" si="56"/>
        <v>Magnolia Realty</v>
      </c>
      <c r="M914" s="5">
        <f t="shared" si="58"/>
        <v>1</v>
      </c>
      <c r="N914" s="5">
        <f t="shared" si="59"/>
        <v>1</v>
      </c>
    </row>
    <row r="915" spans="1:14" ht="13.5" customHeight="1" x14ac:dyDescent="0.2">
      <c r="A915" t="s">
        <v>2075</v>
      </c>
      <c r="B915" t="s">
        <v>5</v>
      </c>
      <c r="C915" t="s">
        <v>1454</v>
      </c>
      <c r="D915" t="s">
        <v>5</v>
      </c>
      <c r="E915" t="s">
        <v>2097</v>
      </c>
      <c r="F915" t="s">
        <v>6</v>
      </c>
      <c r="G915" s="3">
        <v>43467</v>
      </c>
      <c r="H915" s="2">
        <v>269000</v>
      </c>
      <c r="I915" s="12" t="s">
        <v>838</v>
      </c>
      <c r="J915" s="5">
        <v>1</v>
      </c>
      <c r="K915" s="5">
        <f t="shared" si="57"/>
        <v>0</v>
      </c>
      <c r="L915" s="56" t="str">
        <f t="shared" si="56"/>
        <v>Magnolia Realty</v>
      </c>
      <c r="M915" s="5">
        <f t="shared" si="58"/>
        <v>1</v>
      </c>
      <c r="N915" s="5">
        <f t="shared" si="59"/>
        <v>0</v>
      </c>
    </row>
    <row r="916" spans="1:14" ht="13.5" customHeight="1" x14ac:dyDescent="0.2">
      <c r="A916" t="s">
        <v>2075</v>
      </c>
      <c r="B916" t="s">
        <v>5</v>
      </c>
      <c r="C916" t="s">
        <v>1735</v>
      </c>
      <c r="D916" t="s">
        <v>5</v>
      </c>
      <c r="E916" t="s">
        <v>2193</v>
      </c>
      <c r="F916" t="s">
        <v>7</v>
      </c>
      <c r="G916" s="3">
        <v>43486</v>
      </c>
      <c r="H916" s="2">
        <v>274000</v>
      </c>
      <c r="I916" s="12" t="s">
        <v>838</v>
      </c>
      <c r="J916" s="5">
        <v>1</v>
      </c>
      <c r="K916" s="5">
        <f t="shared" si="57"/>
        <v>0</v>
      </c>
      <c r="L916" s="56" t="str">
        <f t="shared" si="56"/>
        <v>Magnolia Realty</v>
      </c>
      <c r="M916" s="5">
        <f t="shared" si="58"/>
        <v>1</v>
      </c>
      <c r="N916" s="5">
        <f t="shared" si="59"/>
        <v>0</v>
      </c>
    </row>
    <row r="917" spans="1:14" ht="13.5" customHeight="1" x14ac:dyDescent="0.2">
      <c r="A917" t="s">
        <v>1735</v>
      </c>
      <c r="B917" t="s">
        <v>5</v>
      </c>
      <c r="C917" t="s">
        <v>1950</v>
      </c>
      <c r="D917" t="s">
        <v>5</v>
      </c>
      <c r="E917" t="s">
        <v>3058</v>
      </c>
      <c r="F917" t="s">
        <v>6</v>
      </c>
      <c r="G917" s="3">
        <v>43588</v>
      </c>
      <c r="H917" s="2">
        <v>210000</v>
      </c>
      <c r="I917" s="12">
        <v>20190814</v>
      </c>
      <c r="J917" s="5">
        <v>1</v>
      </c>
      <c r="K917" s="5">
        <f t="shared" si="57"/>
        <v>1</v>
      </c>
      <c r="L917" s="56" t="str">
        <f t="shared" ref="L917:L979" si="60">IF(B917="",B916,B917)</f>
        <v>Magnolia Realty</v>
      </c>
      <c r="M917" s="5">
        <f t="shared" si="58"/>
        <v>1</v>
      </c>
      <c r="N917" s="5">
        <f t="shared" si="59"/>
        <v>1</v>
      </c>
    </row>
    <row r="918" spans="1:14" ht="13.5" customHeight="1" x14ac:dyDescent="0.2">
      <c r="A918" t="s">
        <v>370</v>
      </c>
      <c r="B918" t="s">
        <v>5</v>
      </c>
      <c r="C918" t="s">
        <v>430</v>
      </c>
      <c r="D918" t="s">
        <v>1258</v>
      </c>
      <c r="E918" t="s">
        <v>3064</v>
      </c>
      <c r="F918" t="s">
        <v>6</v>
      </c>
      <c r="G918" s="3">
        <v>43591</v>
      </c>
      <c r="H918" s="2">
        <v>150000</v>
      </c>
      <c r="I918" s="12" t="s">
        <v>838</v>
      </c>
      <c r="J918" s="5">
        <v>1</v>
      </c>
      <c r="K918" s="5">
        <f t="shared" si="57"/>
        <v>0</v>
      </c>
      <c r="L918" s="56" t="str">
        <f t="shared" si="60"/>
        <v>Magnolia Realty</v>
      </c>
      <c r="M918" s="5">
        <f t="shared" si="58"/>
        <v>0</v>
      </c>
      <c r="N918" s="5">
        <f t="shared" si="59"/>
        <v>0</v>
      </c>
    </row>
    <row r="919" spans="1:14" ht="13.5" customHeight="1" x14ac:dyDescent="0.2">
      <c r="A919" t="s">
        <v>1719</v>
      </c>
      <c r="B919" t="s">
        <v>5</v>
      </c>
      <c r="C919" t="s">
        <v>1038</v>
      </c>
      <c r="D919" t="s">
        <v>1258</v>
      </c>
      <c r="E919" t="s">
        <v>2893</v>
      </c>
      <c r="F919" t="s">
        <v>1249</v>
      </c>
      <c r="G919" s="3">
        <v>43572</v>
      </c>
      <c r="H919" s="2">
        <v>310000</v>
      </c>
      <c r="I919" s="12" t="s">
        <v>838</v>
      </c>
      <c r="J919" s="5">
        <v>1</v>
      </c>
      <c r="K919" s="5">
        <f t="shared" si="57"/>
        <v>0</v>
      </c>
      <c r="L919" s="56" t="str">
        <f t="shared" si="60"/>
        <v>Magnolia Realty</v>
      </c>
      <c r="M919" s="5">
        <f t="shared" si="58"/>
        <v>0</v>
      </c>
      <c r="N919" s="5">
        <f t="shared" si="59"/>
        <v>0</v>
      </c>
    </row>
    <row r="920" spans="1:14" ht="13.5" customHeight="1" x14ac:dyDescent="0.2">
      <c r="A920" t="s">
        <v>1089</v>
      </c>
      <c r="B920" t="s">
        <v>5</v>
      </c>
      <c r="C920" t="s">
        <v>1879</v>
      </c>
      <c r="D920" t="s">
        <v>1258</v>
      </c>
      <c r="E920" t="s">
        <v>2343</v>
      </c>
      <c r="F920" t="s">
        <v>6</v>
      </c>
      <c r="G920" s="3">
        <v>43508</v>
      </c>
      <c r="H920" s="2">
        <v>162000</v>
      </c>
      <c r="I920" s="12" t="s">
        <v>838</v>
      </c>
      <c r="J920" s="5">
        <v>1</v>
      </c>
      <c r="K920" s="5">
        <f t="shared" si="57"/>
        <v>0</v>
      </c>
      <c r="L920" s="56" t="str">
        <f t="shared" si="60"/>
        <v>Magnolia Realty</v>
      </c>
      <c r="M920" s="5">
        <f t="shared" si="58"/>
        <v>0</v>
      </c>
      <c r="N920" s="5">
        <f t="shared" si="59"/>
        <v>0</v>
      </c>
    </row>
    <row r="921" spans="1:14" ht="13.5" customHeight="1" x14ac:dyDescent="0.2">
      <c r="A921" t="s">
        <v>1040</v>
      </c>
      <c r="B921" t="s">
        <v>5</v>
      </c>
      <c r="C921" t="s">
        <v>1539</v>
      </c>
      <c r="D921" t="s">
        <v>1258</v>
      </c>
      <c r="E921" t="s">
        <v>3019</v>
      </c>
      <c r="F921" t="s">
        <v>6</v>
      </c>
      <c r="G921" s="3">
        <v>43585</v>
      </c>
      <c r="H921" s="2">
        <v>65000</v>
      </c>
      <c r="I921" s="12" t="s">
        <v>838</v>
      </c>
      <c r="J921" s="5">
        <v>1</v>
      </c>
      <c r="K921" s="5">
        <f t="shared" si="57"/>
        <v>0</v>
      </c>
      <c r="L921" s="56" t="str">
        <f t="shared" si="60"/>
        <v>Magnolia Realty</v>
      </c>
      <c r="M921" s="5">
        <f t="shared" si="58"/>
        <v>0</v>
      </c>
      <c r="N921" s="5">
        <f t="shared" si="59"/>
        <v>0</v>
      </c>
    </row>
    <row r="922" spans="1:14" ht="13.5" customHeight="1" x14ac:dyDescent="0.2">
      <c r="A922" t="s">
        <v>1040</v>
      </c>
      <c r="B922" t="s">
        <v>5</v>
      </c>
      <c r="C922" t="s">
        <v>1879</v>
      </c>
      <c r="D922" t="s">
        <v>1258</v>
      </c>
      <c r="E922" t="s">
        <v>2238</v>
      </c>
      <c r="F922" t="s">
        <v>6</v>
      </c>
      <c r="G922" s="3">
        <v>43495</v>
      </c>
      <c r="H922" s="2">
        <v>73000</v>
      </c>
      <c r="I922" s="12" t="s">
        <v>838</v>
      </c>
      <c r="J922" s="5">
        <v>1</v>
      </c>
      <c r="K922" s="5">
        <f t="shared" si="57"/>
        <v>0</v>
      </c>
      <c r="L922" s="56" t="str">
        <f t="shared" si="60"/>
        <v>Magnolia Realty</v>
      </c>
      <c r="M922" s="5">
        <f t="shared" si="58"/>
        <v>0</v>
      </c>
      <c r="N922" s="5">
        <f t="shared" si="59"/>
        <v>0</v>
      </c>
    </row>
    <row r="923" spans="1:14" ht="13.5" customHeight="1" x14ac:dyDescent="0.2">
      <c r="A923" t="s">
        <v>1557</v>
      </c>
      <c r="B923" t="s">
        <v>5</v>
      </c>
      <c r="C923" t="s">
        <v>2229</v>
      </c>
      <c r="D923" t="s">
        <v>1953</v>
      </c>
      <c r="E923" t="s">
        <v>3245</v>
      </c>
      <c r="F923" t="s">
        <v>425</v>
      </c>
      <c r="G923" s="3">
        <v>43607</v>
      </c>
      <c r="H923" s="2">
        <v>240000</v>
      </c>
      <c r="I923" s="12">
        <v>20190815</v>
      </c>
      <c r="J923" s="5">
        <v>1</v>
      </c>
      <c r="K923" s="5">
        <f t="shared" si="57"/>
        <v>1</v>
      </c>
      <c r="L923" s="56" t="str">
        <f t="shared" si="60"/>
        <v>Magnolia Realty</v>
      </c>
      <c r="M923" s="5">
        <f t="shared" si="58"/>
        <v>0</v>
      </c>
      <c r="N923" s="5">
        <f t="shared" si="59"/>
        <v>0</v>
      </c>
    </row>
    <row r="924" spans="1:14" ht="13.5" customHeight="1" x14ac:dyDescent="0.2">
      <c r="A924" t="s">
        <v>1040</v>
      </c>
      <c r="B924" t="s">
        <v>5</v>
      </c>
      <c r="C924" t="s">
        <v>1870</v>
      </c>
      <c r="D924" t="s">
        <v>2073</v>
      </c>
      <c r="E924" t="s">
        <v>2752</v>
      </c>
      <c r="F924" t="s">
        <v>215</v>
      </c>
      <c r="G924" s="3">
        <v>43553</v>
      </c>
      <c r="H924" s="2">
        <v>180000</v>
      </c>
      <c r="I924" s="12" t="s">
        <v>838</v>
      </c>
      <c r="J924" s="5">
        <v>1</v>
      </c>
      <c r="K924" s="5">
        <f t="shared" si="57"/>
        <v>0</v>
      </c>
      <c r="L924" s="56" t="str">
        <f t="shared" si="60"/>
        <v>Magnolia Realty</v>
      </c>
      <c r="M924" s="5">
        <f t="shared" si="58"/>
        <v>0</v>
      </c>
      <c r="N924" s="5">
        <f t="shared" si="59"/>
        <v>0</v>
      </c>
    </row>
    <row r="925" spans="1:14" ht="13.5" customHeight="1" x14ac:dyDescent="0.2">
      <c r="A925" t="s">
        <v>2047</v>
      </c>
      <c r="B925" t="s">
        <v>5</v>
      </c>
      <c r="C925" t="s">
        <v>1872</v>
      </c>
      <c r="D925" t="s">
        <v>1843</v>
      </c>
      <c r="E925" t="s">
        <v>2146</v>
      </c>
      <c r="F925" t="s">
        <v>6</v>
      </c>
      <c r="G925" s="3">
        <v>43476</v>
      </c>
      <c r="H925" s="2">
        <v>240000</v>
      </c>
      <c r="I925" s="12" t="s">
        <v>838</v>
      </c>
      <c r="J925" s="5">
        <v>1</v>
      </c>
      <c r="K925" s="5">
        <f t="shared" si="57"/>
        <v>0</v>
      </c>
      <c r="L925" s="56" t="str">
        <f t="shared" si="60"/>
        <v>Magnolia Realty</v>
      </c>
      <c r="M925" s="5">
        <f t="shared" si="58"/>
        <v>0</v>
      </c>
      <c r="N925" s="5">
        <f t="shared" si="59"/>
        <v>0</v>
      </c>
    </row>
    <row r="926" spans="1:14" ht="13.5" customHeight="1" x14ac:dyDescent="0.2">
      <c r="A926" t="s">
        <v>1040</v>
      </c>
      <c r="B926" t="s">
        <v>5</v>
      </c>
      <c r="C926" t="s">
        <v>1872</v>
      </c>
      <c r="D926" t="s">
        <v>1843</v>
      </c>
      <c r="E926" t="s">
        <v>2264</v>
      </c>
      <c r="F926" t="s">
        <v>216</v>
      </c>
      <c r="G926" s="3">
        <v>43496</v>
      </c>
      <c r="H926" s="2">
        <v>192000</v>
      </c>
      <c r="I926" s="12" t="s">
        <v>838</v>
      </c>
      <c r="J926" s="5">
        <v>1</v>
      </c>
      <c r="K926" s="5">
        <f t="shared" si="57"/>
        <v>0</v>
      </c>
      <c r="L926" s="56" t="str">
        <f t="shared" si="60"/>
        <v>Magnolia Realty</v>
      </c>
      <c r="M926" s="5">
        <f t="shared" si="58"/>
        <v>0</v>
      </c>
      <c r="N926" s="5">
        <f t="shared" si="59"/>
        <v>0</v>
      </c>
    </row>
    <row r="927" spans="1:14" ht="13.5" customHeight="1" x14ac:dyDescent="0.2">
      <c r="A927" t="s">
        <v>1850</v>
      </c>
      <c r="B927" t="s">
        <v>5</v>
      </c>
      <c r="C927" t="s">
        <v>990</v>
      </c>
      <c r="D927" t="s">
        <v>1087</v>
      </c>
      <c r="E927" t="s">
        <v>2212</v>
      </c>
      <c r="F927" t="s">
        <v>122</v>
      </c>
      <c r="G927" s="3">
        <v>43489</v>
      </c>
      <c r="H927" s="2">
        <v>158400</v>
      </c>
      <c r="I927" s="12">
        <v>20182854</v>
      </c>
      <c r="J927" s="5">
        <v>1</v>
      </c>
      <c r="K927" s="5">
        <f t="shared" si="57"/>
        <v>1</v>
      </c>
      <c r="L927" s="56" t="str">
        <f t="shared" si="60"/>
        <v>Magnolia Realty</v>
      </c>
      <c r="M927" s="5">
        <f t="shared" si="58"/>
        <v>0</v>
      </c>
      <c r="N927" s="5">
        <f t="shared" si="59"/>
        <v>0</v>
      </c>
    </row>
    <row r="928" spans="1:14" ht="13.5" customHeight="1" x14ac:dyDescent="0.2">
      <c r="A928" t="s">
        <v>1850</v>
      </c>
      <c r="B928" t="s">
        <v>5</v>
      </c>
      <c r="C928" t="s">
        <v>113</v>
      </c>
      <c r="D928" t="s">
        <v>559</v>
      </c>
      <c r="E928" t="s">
        <v>2226</v>
      </c>
      <c r="F928" t="s">
        <v>424</v>
      </c>
      <c r="G928" s="3">
        <v>43490</v>
      </c>
      <c r="H928" s="2">
        <v>273000</v>
      </c>
      <c r="I928" s="12" t="s">
        <v>838</v>
      </c>
      <c r="J928" s="5">
        <v>1</v>
      </c>
      <c r="K928" s="5">
        <f t="shared" si="57"/>
        <v>0</v>
      </c>
      <c r="L928" s="56" t="str">
        <f t="shared" si="60"/>
        <v>Magnolia Realty</v>
      </c>
      <c r="M928" s="5">
        <f t="shared" si="58"/>
        <v>0</v>
      </c>
      <c r="N928" s="5">
        <f t="shared" si="59"/>
        <v>0</v>
      </c>
    </row>
    <row r="929" spans="1:14" ht="13.5" customHeight="1" x14ac:dyDescent="0.2">
      <c r="A929" t="s">
        <v>1647</v>
      </c>
      <c r="B929" t="s">
        <v>5</v>
      </c>
      <c r="C929" t="s">
        <v>1457</v>
      </c>
      <c r="D929" t="s">
        <v>1989</v>
      </c>
      <c r="E929" t="s">
        <v>3159</v>
      </c>
      <c r="F929" t="s">
        <v>1126</v>
      </c>
      <c r="G929" s="3">
        <v>43598</v>
      </c>
      <c r="H929" s="2">
        <v>365000</v>
      </c>
      <c r="I929" s="12" t="s">
        <v>838</v>
      </c>
      <c r="J929" s="5">
        <v>1</v>
      </c>
      <c r="K929" s="5">
        <f t="shared" si="57"/>
        <v>0</v>
      </c>
      <c r="L929" s="56" t="str">
        <f t="shared" si="60"/>
        <v>Magnolia Realty</v>
      </c>
      <c r="M929" s="5">
        <f t="shared" si="58"/>
        <v>0</v>
      </c>
      <c r="N929" s="5">
        <f t="shared" si="59"/>
        <v>0</v>
      </c>
    </row>
    <row r="930" spans="1:14" ht="13.5" customHeight="1" x14ac:dyDescent="0.2">
      <c r="A930" t="s">
        <v>977</v>
      </c>
      <c r="B930" t="s">
        <v>125</v>
      </c>
      <c r="C930" t="s">
        <v>1298</v>
      </c>
      <c r="D930" t="s">
        <v>1036</v>
      </c>
      <c r="E930" t="s">
        <v>2414</v>
      </c>
      <c r="F930" t="s">
        <v>11</v>
      </c>
      <c r="G930" s="3">
        <v>43518</v>
      </c>
      <c r="H930" s="2">
        <v>165000</v>
      </c>
      <c r="I930" s="12" t="s">
        <v>838</v>
      </c>
      <c r="J930" s="5">
        <v>1</v>
      </c>
      <c r="K930" s="5">
        <f t="shared" si="57"/>
        <v>0</v>
      </c>
      <c r="L930" s="56" t="str">
        <f t="shared" si="60"/>
        <v>Marak Realty</v>
      </c>
      <c r="M930" s="5">
        <f t="shared" si="58"/>
        <v>0</v>
      </c>
      <c r="N930" s="5">
        <f t="shared" si="59"/>
        <v>0</v>
      </c>
    </row>
    <row r="931" spans="1:14" ht="13.5" customHeight="1" x14ac:dyDescent="0.2">
      <c r="A931" t="s">
        <v>1705</v>
      </c>
      <c r="B931" t="s">
        <v>125</v>
      </c>
      <c r="C931" t="s">
        <v>1705</v>
      </c>
      <c r="D931" t="s">
        <v>125</v>
      </c>
      <c r="E931" t="s">
        <v>2942</v>
      </c>
      <c r="F931" t="s">
        <v>11</v>
      </c>
      <c r="G931" s="3">
        <v>43577</v>
      </c>
      <c r="H931" s="2">
        <v>40000</v>
      </c>
      <c r="I931" s="12" t="s">
        <v>838</v>
      </c>
      <c r="J931" s="5">
        <v>1</v>
      </c>
      <c r="K931" s="5">
        <f t="shared" si="57"/>
        <v>0</v>
      </c>
      <c r="L931" s="56" t="str">
        <f t="shared" si="60"/>
        <v>Marak Realty</v>
      </c>
      <c r="M931" s="5">
        <f t="shared" si="58"/>
        <v>1</v>
      </c>
      <c r="N931" s="5">
        <f t="shared" si="59"/>
        <v>0</v>
      </c>
    </row>
    <row r="932" spans="1:14" ht="13.5" customHeight="1" x14ac:dyDescent="0.2">
      <c r="A932" t="s">
        <v>315</v>
      </c>
      <c r="B932" t="s">
        <v>2031</v>
      </c>
      <c r="C932" t="s">
        <v>198</v>
      </c>
      <c r="D932" t="s">
        <v>285</v>
      </c>
      <c r="E932" t="s">
        <v>2299</v>
      </c>
      <c r="F932" t="s">
        <v>730</v>
      </c>
      <c r="G932" s="3">
        <v>43500</v>
      </c>
      <c r="H932" s="2">
        <v>92800</v>
      </c>
      <c r="I932" s="12" t="s">
        <v>838</v>
      </c>
      <c r="J932" s="5">
        <v>1</v>
      </c>
      <c r="K932" s="5">
        <f t="shared" si="57"/>
        <v>0</v>
      </c>
      <c r="L932" s="56" t="str">
        <f t="shared" si="60"/>
        <v>Millard Real Estate Advisors, Inc.</v>
      </c>
      <c r="M932" s="5">
        <f t="shared" si="58"/>
        <v>0</v>
      </c>
      <c r="N932" s="5">
        <f t="shared" si="59"/>
        <v>0</v>
      </c>
    </row>
    <row r="933" spans="1:14" ht="13.5" customHeight="1" x14ac:dyDescent="0.2">
      <c r="A933" t="s">
        <v>1564</v>
      </c>
      <c r="B933" t="s">
        <v>1565</v>
      </c>
      <c r="C933" t="s">
        <v>117</v>
      </c>
      <c r="D933" t="s">
        <v>1535</v>
      </c>
      <c r="E933" t="s">
        <v>3244</v>
      </c>
      <c r="F933" t="s">
        <v>65</v>
      </c>
      <c r="G933" s="3">
        <v>43607</v>
      </c>
      <c r="H933" s="2">
        <v>244000</v>
      </c>
      <c r="I933" s="12" t="s">
        <v>838</v>
      </c>
      <c r="J933" s="5">
        <v>1</v>
      </c>
      <c r="K933" s="5">
        <f t="shared" si="57"/>
        <v>0</v>
      </c>
      <c r="L933" s="56" t="str">
        <f t="shared" si="60"/>
        <v>Muirhead Ranch &amp; Realty</v>
      </c>
      <c r="M933" s="5">
        <f t="shared" si="58"/>
        <v>0</v>
      </c>
      <c r="N933" s="5">
        <f t="shared" si="59"/>
        <v>0</v>
      </c>
    </row>
    <row r="934" spans="1:14" ht="13.5" customHeight="1" x14ac:dyDescent="0.2">
      <c r="A934" t="s">
        <v>1564</v>
      </c>
      <c r="B934" t="s">
        <v>1565</v>
      </c>
      <c r="C934" t="s">
        <v>2014</v>
      </c>
      <c r="D934" t="s">
        <v>1180</v>
      </c>
      <c r="E934" t="s">
        <v>3137</v>
      </c>
      <c r="F934" t="s">
        <v>6</v>
      </c>
      <c r="G934" s="3">
        <v>43595</v>
      </c>
      <c r="H934" s="2">
        <v>213000</v>
      </c>
      <c r="I934" s="12" t="s">
        <v>838</v>
      </c>
      <c r="J934" s="5">
        <v>1</v>
      </c>
      <c r="K934" s="5">
        <f t="shared" si="57"/>
        <v>0</v>
      </c>
      <c r="L934" s="56" t="str">
        <f t="shared" si="60"/>
        <v>Muirhead Ranch &amp; Realty</v>
      </c>
      <c r="M934" s="5">
        <f t="shared" si="58"/>
        <v>0</v>
      </c>
      <c r="N934" s="5">
        <f t="shared" si="59"/>
        <v>0</v>
      </c>
    </row>
    <row r="935" spans="1:14" ht="13.5" customHeight="1" x14ac:dyDescent="0.2">
      <c r="A935" t="s">
        <v>1564</v>
      </c>
      <c r="B935" t="s">
        <v>1565</v>
      </c>
      <c r="C935" t="s">
        <v>1210</v>
      </c>
      <c r="D935" t="s">
        <v>991</v>
      </c>
      <c r="E935" t="s">
        <v>3036</v>
      </c>
      <c r="F935" t="s">
        <v>120</v>
      </c>
      <c r="G935" s="3">
        <v>43586</v>
      </c>
      <c r="H935" s="2">
        <v>35300</v>
      </c>
      <c r="I935" s="12" t="s">
        <v>838</v>
      </c>
      <c r="J935" s="5">
        <v>1</v>
      </c>
      <c r="K935" s="5">
        <f t="shared" si="57"/>
        <v>0</v>
      </c>
      <c r="L935" s="56" t="str">
        <f t="shared" si="60"/>
        <v>Muirhead Ranch &amp; Realty</v>
      </c>
      <c r="M935" s="5">
        <f t="shared" si="58"/>
        <v>0</v>
      </c>
      <c r="N935" s="5">
        <f t="shared" si="59"/>
        <v>0</v>
      </c>
    </row>
    <row r="936" spans="1:14" ht="13.5" customHeight="1" x14ac:dyDescent="0.2">
      <c r="A936" t="s">
        <v>1992</v>
      </c>
      <c r="B936" t="s">
        <v>2007</v>
      </c>
      <c r="C936" t="s">
        <v>1298</v>
      </c>
      <c r="D936" t="s">
        <v>1036</v>
      </c>
      <c r="E936" t="s">
        <v>2159</v>
      </c>
      <c r="F936" t="s">
        <v>1126</v>
      </c>
      <c r="G936" s="3">
        <v>43480</v>
      </c>
      <c r="H936" s="2">
        <v>191425</v>
      </c>
      <c r="I936" s="12" t="s">
        <v>838</v>
      </c>
      <c r="J936" s="5">
        <v>1</v>
      </c>
      <c r="K936" s="5">
        <f t="shared" si="57"/>
        <v>0</v>
      </c>
      <c r="L936" s="56" t="str">
        <f t="shared" si="60"/>
        <v>NO SOLDS</v>
      </c>
      <c r="M936" s="5">
        <f t="shared" si="58"/>
        <v>0</v>
      </c>
      <c r="N936" s="5">
        <f t="shared" si="59"/>
        <v>0</v>
      </c>
    </row>
    <row r="937" spans="1:14" ht="13.5" customHeight="1" x14ac:dyDescent="0.2">
      <c r="A937" t="s">
        <v>1992</v>
      </c>
      <c r="B937" t="s">
        <v>2007</v>
      </c>
      <c r="C937" t="s">
        <v>1298</v>
      </c>
      <c r="D937" t="s">
        <v>1036</v>
      </c>
      <c r="E937" t="s">
        <v>2182</v>
      </c>
      <c r="F937" t="s">
        <v>1126</v>
      </c>
      <c r="G937" s="3">
        <v>43483</v>
      </c>
      <c r="H937" s="2">
        <v>369900</v>
      </c>
      <c r="I937" s="12" t="s">
        <v>838</v>
      </c>
      <c r="J937" s="5">
        <v>1</v>
      </c>
      <c r="K937" s="5">
        <f t="shared" si="57"/>
        <v>0</v>
      </c>
      <c r="L937" s="56" t="str">
        <f t="shared" si="60"/>
        <v>NO SOLDS</v>
      </c>
      <c r="M937" s="5">
        <f t="shared" si="58"/>
        <v>0</v>
      </c>
      <c r="N937" s="5">
        <f t="shared" si="59"/>
        <v>0</v>
      </c>
    </row>
    <row r="938" spans="1:14" ht="13.5" customHeight="1" x14ac:dyDescent="0.2">
      <c r="A938" t="s">
        <v>1992</v>
      </c>
      <c r="B938" t="s">
        <v>2007</v>
      </c>
      <c r="C938" t="s">
        <v>1298</v>
      </c>
      <c r="D938" t="s">
        <v>1036</v>
      </c>
      <c r="E938" t="s">
        <v>2591</v>
      </c>
      <c r="F938" t="s">
        <v>6</v>
      </c>
      <c r="G938" s="3">
        <v>43537</v>
      </c>
      <c r="H938" s="2">
        <v>240995</v>
      </c>
      <c r="I938" s="12" t="s">
        <v>838</v>
      </c>
      <c r="J938" s="5">
        <v>1</v>
      </c>
      <c r="K938" s="5">
        <f t="shared" si="57"/>
        <v>0</v>
      </c>
      <c r="L938" s="56" t="str">
        <f t="shared" si="60"/>
        <v>NO SOLDS</v>
      </c>
      <c r="M938" s="5">
        <f t="shared" si="58"/>
        <v>0</v>
      </c>
      <c r="N938" s="5">
        <f t="shared" si="59"/>
        <v>0</v>
      </c>
    </row>
    <row r="939" spans="1:14" ht="13.5" customHeight="1" x14ac:dyDescent="0.2">
      <c r="A939" t="s">
        <v>1868</v>
      </c>
      <c r="B939" t="s">
        <v>1869</v>
      </c>
      <c r="C939" t="s">
        <v>1635</v>
      </c>
      <c r="D939" t="s">
        <v>1636</v>
      </c>
      <c r="E939" t="s">
        <v>2441</v>
      </c>
      <c r="F939" t="s">
        <v>1570</v>
      </c>
      <c r="G939" s="3">
        <v>43522</v>
      </c>
      <c r="H939" s="2">
        <v>139900</v>
      </c>
      <c r="I939" s="12" t="s">
        <v>838</v>
      </c>
      <c r="J939" s="5">
        <v>1</v>
      </c>
      <c r="K939" s="5">
        <f t="shared" si="57"/>
        <v>0</v>
      </c>
      <c r="L939" s="56" t="str">
        <f t="shared" si="60"/>
        <v>Non-MLS Office</v>
      </c>
      <c r="M939" s="5">
        <f t="shared" si="58"/>
        <v>0</v>
      </c>
      <c r="N939" s="5">
        <f t="shared" si="59"/>
        <v>0</v>
      </c>
    </row>
    <row r="940" spans="1:14" ht="13.5" customHeight="1" x14ac:dyDescent="0.2">
      <c r="A940" t="s">
        <v>1868</v>
      </c>
      <c r="B940" t="s">
        <v>1869</v>
      </c>
      <c r="C940" t="s">
        <v>1234</v>
      </c>
      <c r="D940" t="s">
        <v>1036</v>
      </c>
      <c r="E940" t="s">
        <v>2926</v>
      </c>
      <c r="F940" t="s">
        <v>6</v>
      </c>
      <c r="G940" s="3">
        <v>43577</v>
      </c>
      <c r="H940" s="2">
        <v>23000</v>
      </c>
      <c r="I940" s="12" t="s">
        <v>838</v>
      </c>
      <c r="J940" s="5">
        <v>1</v>
      </c>
      <c r="K940" s="5">
        <f t="shared" si="57"/>
        <v>0</v>
      </c>
      <c r="L940" s="56" t="str">
        <f t="shared" si="60"/>
        <v>Non-MLS Office</v>
      </c>
      <c r="M940" s="5">
        <f t="shared" si="58"/>
        <v>0</v>
      </c>
      <c r="N940" s="5">
        <f t="shared" si="59"/>
        <v>0</v>
      </c>
    </row>
    <row r="941" spans="1:14" ht="13.5" customHeight="1" x14ac:dyDescent="0.2">
      <c r="A941" t="s">
        <v>1868</v>
      </c>
      <c r="B941" t="s">
        <v>1869</v>
      </c>
      <c r="C941" t="s">
        <v>1234</v>
      </c>
      <c r="D941" t="s">
        <v>1036</v>
      </c>
      <c r="E941" t="s">
        <v>2927</v>
      </c>
      <c r="F941" t="s">
        <v>6</v>
      </c>
      <c r="G941" s="3">
        <v>43577</v>
      </c>
      <c r="H941" s="2">
        <v>50000</v>
      </c>
      <c r="I941" s="12" t="s">
        <v>838</v>
      </c>
      <c r="J941" s="5">
        <v>1</v>
      </c>
      <c r="K941" s="5">
        <f t="shared" si="57"/>
        <v>0</v>
      </c>
      <c r="L941" s="56" t="str">
        <f t="shared" si="60"/>
        <v>Non-MLS Office</v>
      </c>
      <c r="M941" s="5">
        <f t="shared" si="58"/>
        <v>0</v>
      </c>
      <c r="N941" s="5">
        <f t="shared" si="59"/>
        <v>0</v>
      </c>
    </row>
    <row r="942" spans="1:14" ht="13.5" customHeight="1" x14ac:dyDescent="0.2">
      <c r="A942" t="s">
        <v>1868</v>
      </c>
      <c r="B942" t="s">
        <v>1869</v>
      </c>
      <c r="C942" t="s">
        <v>955</v>
      </c>
      <c r="D942" t="s">
        <v>1036</v>
      </c>
      <c r="E942" t="s">
        <v>2377</v>
      </c>
      <c r="F942" t="s">
        <v>6</v>
      </c>
      <c r="G942" s="3">
        <v>43511</v>
      </c>
      <c r="H942" s="2">
        <v>181500</v>
      </c>
      <c r="I942" s="12" t="s">
        <v>838</v>
      </c>
      <c r="J942" s="5">
        <v>1</v>
      </c>
      <c r="K942" s="5">
        <f t="shared" si="57"/>
        <v>0</v>
      </c>
      <c r="L942" s="56" t="str">
        <f t="shared" si="60"/>
        <v>Non-MLS Office</v>
      </c>
      <c r="M942" s="5">
        <f t="shared" si="58"/>
        <v>0</v>
      </c>
      <c r="N942" s="5">
        <f t="shared" si="59"/>
        <v>0</v>
      </c>
    </row>
    <row r="943" spans="1:14" ht="13.5" customHeight="1" x14ac:dyDescent="0.2">
      <c r="A943" t="s">
        <v>1868</v>
      </c>
      <c r="B943" t="s">
        <v>1869</v>
      </c>
      <c r="C943" t="s">
        <v>921</v>
      </c>
      <c r="D943" t="s">
        <v>1036</v>
      </c>
      <c r="E943" t="s">
        <v>2267</v>
      </c>
      <c r="F943" t="s">
        <v>911</v>
      </c>
      <c r="G943" s="3">
        <v>43496</v>
      </c>
      <c r="H943" s="2">
        <v>101500</v>
      </c>
      <c r="I943" s="12" t="s">
        <v>838</v>
      </c>
      <c r="J943" s="5">
        <v>1</v>
      </c>
      <c r="K943" s="5">
        <f t="shared" si="57"/>
        <v>0</v>
      </c>
      <c r="L943" s="56" t="str">
        <f>IF(B943="",#REF!,B943)</f>
        <v>Non-MLS Office</v>
      </c>
      <c r="M943" s="5">
        <f t="shared" si="58"/>
        <v>0</v>
      </c>
      <c r="N943" s="5">
        <f t="shared" si="59"/>
        <v>0</v>
      </c>
    </row>
    <row r="944" spans="1:14" ht="13.5" customHeight="1" x14ac:dyDescent="0.2">
      <c r="A944" t="s">
        <v>1868</v>
      </c>
      <c r="B944" t="s">
        <v>1869</v>
      </c>
      <c r="C944" t="s">
        <v>545</v>
      </c>
      <c r="D944" t="s">
        <v>1036</v>
      </c>
      <c r="E944" t="s">
        <v>3157</v>
      </c>
      <c r="F944" t="s">
        <v>286</v>
      </c>
      <c r="G944" s="3">
        <v>43598</v>
      </c>
      <c r="H944" s="2">
        <v>272000</v>
      </c>
      <c r="I944" s="12" t="s">
        <v>838</v>
      </c>
      <c r="J944" s="5">
        <v>1</v>
      </c>
      <c r="K944" s="5">
        <f t="shared" si="57"/>
        <v>0</v>
      </c>
      <c r="L944" s="56" t="str">
        <f t="shared" si="60"/>
        <v>Non-MLS Office</v>
      </c>
      <c r="M944" s="5">
        <f t="shared" si="58"/>
        <v>0</v>
      </c>
      <c r="N944" s="5">
        <f t="shared" si="59"/>
        <v>0</v>
      </c>
    </row>
    <row r="945" spans="1:14" ht="13.5" customHeight="1" x14ac:dyDescent="0.2">
      <c r="A945" t="s">
        <v>1868</v>
      </c>
      <c r="B945" t="s">
        <v>1869</v>
      </c>
      <c r="C945" t="s">
        <v>829</v>
      </c>
      <c r="D945" t="s">
        <v>368</v>
      </c>
      <c r="E945" t="s">
        <v>2342</v>
      </c>
      <c r="F945" t="s">
        <v>301</v>
      </c>
      <c r="G945" s="3">
        <v>43508</v>
      </c>
      <c r="H945" s="2">
        <v>120000</v>
      </c>
      <c r="I945" s="12" t="s">
        <v>838</v>
      </c>
      <c r="J945" s="5">
        <v>1</v>
      </c>
      <c r="K945" s="5">
        <f t="shared" si="57"/>
        <v>0</v>
      </c>
      <c r="L945" s="56" t="str">
        <f t="shared" si="60"/>
        <v>Non-MLS Office</v>
      </c>
      <c r="M945" s="5">
        <f t="shared" si="58"/>
        <v>0</v>
      </c>
      <c r="N945" s="5">
        <f t="shared" si="59"/>
        <v>0</v>
      </c>
    </row>
    <row r="946" spans="1:14" ht="13.5" customHeight="1" x14ac:dyDescent="0.2">
      <c r="A946" t="s">
        <v>1868</v>
      </c>
      <c r="B946" t="s">
        <v>1869</v>
      </c>
      <c r="C946" t="s">
        <v>27</v>
      </c>
      <c r="D946" t="s">
        <v>368</v>
      </c>
      <c r="E946" t="s">
        <v>2685</v>
      </c>
      <c r="F946" t="s">
        <v>8</v>
      </c>
      <c r="G946" s="3">
        <v>43546</v>
      </c>
      <c r="H946" s="2">
        <v>400000</v>
      </c>
      <c r="I946" s="12" t="s">
        <v>838</v>
      </c>
      <c r="J946" s="5">
        <v>1</v>
      </c>
      <c r="K946" s="5">
        <f t="shared" si="57"/>
        <v>0</v>
      </c>
      <c r="L946" s="56" t="str">
        <f t="shared" si="60"/>
        <v>Non-MLS Office</v>
      </c>
      <c r="M946" s="5">
        <f t="shared" si="58"/>
        <v>0</v>
      </c>
      <c r="N946" s="5">
        <f t="shared" si="59"/>
        <v>0</v>
      </c>
    </row>
    <row r="947" spans="1:14" ht="13.5" customHeight="1" x14ac:dyDescent="0.2">
      <c r="A947" t="s">
        <v>1868</v>
      </c>
      <c r="B947" t="s">
        <v>1869</v>
      </c>
      <c r="C947" t="s">
        <v>1922</v>
      </c>
      <c r="D947" t="s">
        <v>711</v>
      </c>
      <c r="E947" t="s">
        <v>2590</v>
      </c>
      <c r="F947" t="s">
        <v>6</v>
      </c>
      <c r="G947" s="3">
        <v>43537</v>
      </c>
      <c r="H947" s="2">
        <v>120000</v>
      </c>
      <c r="I947" s="12" t="s">
        <v>838</v>
      </c>
      <c r="J947" s="5">
        <v>1</v>
      </c>
      <c r="K947" s="5">
        <f t="shared" si="57"/>
        <v>0</v>
      </c>
      <c r="L947" s="56" t="str">
        <f t="shared" si="60"/>
        <v>Non-MLS Office</v>
      </c>
      <c r="M947" s="5">
        <f t="shared" si="58"/>
        <v>0</v>
      </c>
      <c r="N947" s="5">
        <f t="shared" si="59"/>
        <v>0</v>
      </c>
    </row>
    <row r="948" spans="1:14" ht="13.5" customHeight="1" x14ac:dyDescent="0.2">
      <c r="A948" t="s">
        <v>1868</v>
      </c>
      <c r="B948" t="s">
        <v>1869</v>
      </c>
      <c r="C948" t="s">
        <v>1826</v>
      </c>
      <c r="D948" t="s">
        <v>1734</v>
      </c>
      <c r="E948" t="s">
        <v>2529</v>
      </c>
      <c r="F948" t="s">
        <v>301</v>
      </c>
      <c r="G948" s="3">
        <v>43530</v>
      </c>
      <c r="H948" s="2">
        <v>155000</v>
      </c>
      <c r="I948" s="12" t="s">
        <v>838</v>
      </c>
      <c r="J948" s="5">
        <v>1</v>
      </c>
      <c r="K948" s="5">
        <f t="shared" si="57"/>
        <v>0</v>
      </c>
      <c r="L948" s="56" t="str">
        <f t="shared" si="60"/>
        <v>Non-MLS Office</v>
      </c>
      <c r="M948" s="5">
        <f t="shared" si="58"/>
        <v>0</v>
      </c>
      <c r="N948" s="5">
        <f t="shared" si="59"/>
        <v>0</v>
      </c>
    </row>
    <row r="949" spans="1:14" ht="13.5" customHeight="1" x14ac:dyDescent="0.2">
      <c r="A949" t="s">
        <v>1868</v>
      </c>
      <c r="B949" t="s">
        <v>1869</v>
      </c>
      <c r="C949" t="s">
        <v>1826</v>
      </c>
      <c r="D949" t="s">
        <v>1734</v>
      </c>
      <c r="E949" t="s">
        <v>2622</v>
      </c>
      <c r="F949" t="s">
        <v>6</v>
      </c>
      <c r="G949" s="3">
        <v>43542</v>
      </c>
      <c r="H949" s="2">
        <v>162000</v>
      </c>
      <c r="I949" s="12" t="s">
        <v>838</v>
      </c>
      <c r="J949" s="5">
        <v>1</v>
      </c>
      <c r="K949" s="5">
        <f t="shared" si="57"/>
        <v>0</v>
      </c>
      <c r="L949" s="56" t="str">
        <f t="shared" si="60"/>
        <v>Non-MLS Office</v>
      </c>
      <c r="M949" s="5">
        <f t="shared" si="58"/>
        <v>0</v>
      </c>
      <c r="N949" s="5">
        <f t="shared" si="59"/>
        <v>0</v>
      </c>
    </row>
    <row r="950" spans="1:14" ht="13.5" customHeight="1" x14ac:dyDescent="0.2">
      <c r="A950" t="s">
        <v>1868</v>
      </c>
      <c r="B950" t="s">
        <v>1869</v>
      </c>
      <c r="C950" t="s">
        <v>147</v>
      </c>
      <c r="D950" t="s">
        <v>1734</v>
      </c>
      <c r="E950" t="s">
        <v>3068</v>
      </c>
      <c r="F950" t="s">
        <v>6</v>
      </c>
      <c r="G950" s="3">
        <v>43591</v>
      </c>
      <c r="H950" s="2">
        <v>695000</v>
      </c>
      <c r="I950" s="12" t="s">
        <v>838</v>
      </c>
      <c r="J950" s="5">
        <v>1</v>
      </c>
      <c r="K950" s="5">
        <f t="shared" si="57"/>
        <v>0</v>
      </c>
      <c r="L950" s="56" t="str">
        <f t="shared" si="60"/>
        <v>Non-MLS Office</v>
      </c>
      <c r="M950" s="5">
        <f t="shared" si="58"/>
        <v>0</v>
      </c>
      <c r="N950" s="5">
        <f t="shared" si="59"/>
        <v>0</v>
      </c>
    </row>
    <row r="951" spans="1:14" ht="13.5" customHeight="1" x14ac:dyDescent="0.2">
      <c r="A951" t="s">
        <v>1868</v>
      </c>
      <c r="B951" t="s">
        <v>1869</v>
      </c>
      <c r="C951" t="s">
        <v>1702</v>
      </c>
      <c r="D951" t="s">
        <v>1535</v>
      </c>
      <c r="E951" t="s">
        <v>2301</v>
      </c>
      <c r="F951" t="s">
        <v>70</v>
      </c>
      <c r="G951" s="3">
        <v>43500</v>
      </c>
      <c r="H951" s="2">
        <v>179900</v>
      </c>
      <c r="I951" s="12" t="s">
        <v>838</v>
      </c>
      <c r="J951" s="5">
        <v>1</v>
      </c>
      <c r="K951" s="5">
        <f t="shared" si="57"/>
        <v>0</v>
      </c>
      <c r="L951" s="56" t="str">
        <f t="shared" si="60"/>
        <v>Non-MLS Office</v>
      </c>
      <c r="M951" s="5">
        <f t="shared" si="58"/>
        <v>0</v>
      </c>
      <c r="N951" s="5">
        <f t="shared" si="59"/>
        <v>0</v>
      </c>
    </row>
    <row r="952" spans="1:14" ht="13.5" customHeight="1" x14ac:dyDescent="0.2">
      <c r="A952" t="s">
        <v>1868</v>
      </c>
      <c r="B952" t="s">
        <v>1869</v>
      </c>
      <c r="C952" t="s">
        <v>117</v>
      </c>
      <c r="D952" t="s">
        <v>1535</v>
      </c>
      <c r="E952" t="s">
        <v>2380</v>
      </c>
      <c r="F952" t="s">
        <v>425</v>
      </c>
      <c r="G952" s="3">
        <v>43511</v>
      </c>
      <c r="H952" s="2">
        <v>800000</v>
      </c>
      <c r="I952" s="12">
        <v>20182900</v>
      </c>
      <c r="J952" s="5">
        <v>1</v>
      </c>
      <c r="K952" s="5">
        <f t="shared" si="57"/>
        <v>1</v>
      </c>
      <c r="L952" s="56" t="str">
        <f t="shared" si="60"/>
        <v>Non-MLS Office</v>
      </c>
      <c r="M952" s="5">
        <f t="shared" si="58"/>
        <v>0</v>
      </c>
      <c r="N952" s="5">
        <f t="shared" si="59"/>
        <v>0</v>
      </c>
    </row>
    <row r="953" spans="1:14" ht="13.5" customHeight="1" x14ac:dyDescent="0.2">
      <c r="A953" t="s">
        <v>1868</v>
      </c>
      <c r="B953" t="s">
        <v>1869</v>
      </c>
      <c r="C953" t="s">
        <v>117</v>
      </c>
      <c r="D953" t="s">
        <v>1535</v>
      </c>
      <c r="E953" t="s">
        <v>2978</v>
      </c>
      <c r="F953" t="s">
        <v>6</v>
      </c>
      <c r="G953" s="3">
        <v>43581</v>
      </c>
      <c r="H953" s="2">
        <v>525000</v>
      </c>
      <c r="I953" s="12">
        <v>20190694</v>
      </c>
      <c r="J953" s="5">
        <v>1</v>
      </c>
      <c r="K953" s="5">
        <f t="shared" si="57"/>
        <v>1</v>
      </c>
      <c r="L953" s="56" t="str">
        <f t="shared" si="60"/>
        <v>Non-MLS Office</v>
      </c>
      <c r="M953" s="5">
        <f t="shared" si="58"/>
        <v>0</v>
      </c>
      <c r="N953" s="5">
        <f t="shared" si="59"/>
        <v>0</v>
      </c>
    </row>
    <row r="954" spans="1:14" ht="13.5" customHeight="1" x14ac:dyDescent="0.2">
      <c r="A954" t="s">
        <v>1868</v>
      </c>
      <c r="B954" t="s">
        <v>1869</v>
      </c>
      <c r="C954" t="s">
        <v>18</v>
      </c>
      <c r="D954" t="s">
        <v>1535</v>
      </c>
      <c r="E954" t="s">
        <v>2225</v>
      </c>
      <c r="F954" t="s">
        <v>301</v>
      </c>
      <c r="G954" s="3">
        <v>43490</v>
      </c>
      <c r="H954" s="2">
        <v>63500</v>
      </c>
      <c r="I954" s="12" t="s">
        <v>838</v>
      </c>
      <c r="J954" s="5">
        <v>1</v>
      </c>
      <c r="K954" s="5">
        <f t="shared" si="57"/>
        <v>0</v>
      </c>
      <c r="L954" s="56" t="str">
        <f t="shared" si="60"/>
        <v>Non-MLS Office</v>
      </c>
      <c r="M954" s="5">
        <f t="shared" si="58"/>
        <v>0</v>
      </c>
      <c r="N954" s="5">
        <f t="shared" si="59"/>
        <v>0</v>
      </c>
    </row>
    <row r="955" spans="1:14" ht="13.5" customHeight="1" x14ac:dyDescent="0.2">
      <c r="A955" t="s">
        <v>1868</v>
      </c>
      <c r="B955" t="s">
        <v>1869</v>
      </c>
      <c r="C955" t="s">
        <v>18</v>
      </c>
      <c r="D955" t="s">
        <v>1535</v>
      </c>
      <c r="E955" t="s">
        <v>3174</v>
      </c>
      <c r="F955" t="s">
        <v>7</v>
      </c>
      <c r="G955" s="3">
        <v>43600</v>
      </c>
      <c r="H955" s="2">
        <v>352900</v>
      </c>
      <c r="I955" s="12">
        <v>20190714</v>
      </c>
      <c r="J955" s="5">
        <v>1</v>
      </c>
      <c r="K955" s="5">
        <f t="shared" si="57"/>
        <v>1</v>
      </c>
      <c r="L955" s="56" t="str">
        <f t="shared" si="60"/>
        <v>Non-MLS Office</v>
      </c>
      <c r="M955" s="5">
        <f t="shared" si="58"/>
        <v>0</v>
      </c>
      <c r="N955" s="5">
        <f t="shared" si="59"/>
        <v>0</v>
      </c>
    </row>
    <row r="956" spans="1:14" ht="13.5" customHeight="1" x14ac:dyDescent="0.2">
      <c r="A956" t="s">
        <v>1868</v>
      </c>
      <c r="B956" t="s">
        <v>1869</v>
      </c>
      <c r="C956" t="s">
        <v>2055</v>
      </c>
      <c r="D956" t="s">
        <v>1535</v>
      </c>
      <c r="E956" t="s">
        <v>2882</v>
      </c>
      <c r="F956" t="s">
        <v>6</v>
      </c>
      <c r="G956" s="3">
        <v>43570</v>
      </c>
      <c r="H956" s="2">
        <v>92500</v>
      </c>
      <c r="I956" s="12">
        <v>20190543</v>
      </c>
      <c r="J956" s="5">
        <v>1</v>
      </c>
      <c r="K956" s="5">
        <f t="shared" si="57"/>
        <v>1</v>
      </c>
      <c r="L956" s="56" t="str">
        <f t="shared" si="60"/>
        <v>Non-MLS Office</v>
      </c>
      <c r="M956" s="5">
        <f t="shared" si="58"/>
        <v>0</v>
      </c>
      <c r="N956" s="5">
        <f t="shared" si="59"/>
        <v>0</v>
      </c>
    </row>
    <row r="957" spans="1:14" ht="13.5" customHeight="1" x14ac:dyDescent="0.2">
      <c r="A957" t="s">
        <v>1868</v>
      </c>
      <c r="B957" t="s">
        <v>1869</v>
      </c>
      <c r="C957" t="s">
        <v>1880</v>
      </c>
      <c r="D957" t="s">
        <v>126</v>
      </c>
      <c r="E957" t="s">
        <v>2413</v>
      </c>
      <c r="F957" t="s">
        <v>6</v>
      </c>
      <c r="G957" s="3">
        <v>43518</v>
      </c>
      <c r="H957" s="2">
        <v>179000</v>
      </c>
      <c r="I957" s="12">
        <v>20190152</v>
      </c>
      <c r="J957" s="5">
        <v>1</v>
      </c>
      <c r="K957" s="5">
        <f t="shared" si="57"/>
        <v>1</v>
      </c>
      <c r="L957" s="56" t="str">
        <f t="shared" si="60"/>
        <v>Non-MLS Office</v>
      </c>
      <c r="M957" s="5">
        <f t="shared" si="58"/>
        <v>0</v>
      </c>
      <c r="N957" s="5">
        <f t="shared" si="59"/>
        <v>0</v>
      </c>
    </row>
    <row r="958" spans="1:14" ht="13.5" customHeight="1" x14ac:dyDescent="0.2">
      <c r="A958" t="s">
        <v>1868</v>
      </c>
      <c r="B958" t="s">
        <v>1869</v>
      </c>
      <c r="C958" t="s">
        <v>408</v>
      </c>
      <c r="D958" t="s">
        <v>197</v>
      </c>
      <c r="E958" t="s">
        <v>3140</v>
      </c>
      <c r="F958" t="s">
        <v>6</v>
      </c>
      <c r="G958" s="3">
        <v>43595</v>
      </c>
      <c r="H958" s="2">
        <v>214900</v>
      </c>
      <c r="I958" s="12" t="s">
        <v>838</v>
      </c>
      <c r="J958" s="5">
        <v>1</v>
      </c>
      <c r="K958" s="5">
        <f t="shared" si="57"/>
        <v>0</v>
      </c>
      <c r="L958" s="56" t="str">
        <f t="shared" si="60"/>
        <v>Non-MLS Office</v>
      </c>
      <c r="M958" s="5">
        <f t="shared" si="58"/>
        <v>0</v>
      </c>
      <c r="N958" s="5">
        <f t="shared" si="59"/>
        <v>0</v>
      </c>
    </row>
    <row r="959" spans="1:14" ht="13.5" customHeight="1" x14ac:dyDescent="0.2">
      <c r="A959" t="s">
        <v>1868</v>
      </c>
      <c r="B959" t="s">
        <v>1869</v>
      </c>
      <c r="C959" t="s">
        <v>1960</v>
      </c>
      <c r="D959" t="s">
        <v>197</v>
      </c>
      <c r="E959" t="s">
        <v>2510</v>
      </c>
      <c r="F959" t="s">
        <v>6</v>
      </c>
      <c r="G959" s="3">
        <v>43528</v>
      </c>
      <c r="H959" s="2">
        <v>160000</v>
      </c>
      <c r="I959" s="12" t="s">
        <v>838</v>
      </c>
      <c r="J959" s="5">
        <v>1</v>
      </c>
      <c r="K959" s="5">
        <f t="shared" si="57"/>
        <v>0</v>
      </c>
      <c r="L959" s="56" t="str">
        <f t="shared" si="60"/>
        <v>Non-MLS Office</v>
      </c>
      <c r="M959" s="5">
        <f t="shared" si="58"/>
        <v>0</v>
      </c>
      <c r="N959" s="5">
        <f t="shared" si="59"/>
        <v>0</v>
      </c>
    </row>
    <row r="960" spans="1:14" ht="13.5" customHeight="1" x14ac:dyDescent="0.2">
      <c r="A960" t="s">
        <v>1868</v>
      </c>
      <c r="B960" t="s">
        <v>1869</v>
      </c>
      <c r="C960" t="s">
        <v>797</v>
      </c>
      <c r="D960" t="s">
        <v>1707</v>
      </c>
      <c r="E960" t="s">
        <v>2293</v>
      </c>
      <c r="F960" t="s">
        <v>301</v>
      </c>
      <c r="G960" s="3">
        <v>43497</v>
      </c>
      <c r="H960" s="2">
        <v>75000</v>
      </c>
      <c r="I960" s="12" t="s">
        <v>838</v>
      </c>
      <c r="J960" s="5">
        <v>1</v>
      </c>
      <c r="K960" s="5">
        <f t="shared" si="57"/>
        <v>0</v>
      </c>
      <c r="L960" s="56" t="str">
        <f t="shared" si="60"/>
        <v>Non-MLS Office</v>
      </c>
      <c r="M960" s="5">
        <f t="shared" si="58"/>
        <v>0</v>
      </c>
      <c r="N960" s="5">
        <f t="shared" si="59"/>
        <v>0</v>
      </c>
    </row>
    <row r="961" spans="1:14" ht="13.5" customHeight="1" x14ac:dyDescent="0.2">
      <c r="A961" t="s">
        <v>1868</v>
      </c>
      <c r="B961" t="s">
        <v>1869</v>
      </c>
      <c r="C961" t="s">
        <v>2078</v>
      </c>
      <c r="D961" t="s">
        <v>118</v>
      </c>
      <c r="E961" t="s">
        <v>3269</v>
      </c>
      <c r="F961" t="s">
        <v>3270</v>
      </c>
      <c r="G961" s="3">
        <v>43609</v>
      </c>
      <c r="H961" s="2">
        <v>435000</v>
      </c>
      <c r="I961" s="12" t="s">
        <v>838</v>
      </c>
      <c r="J961" s="5">
        <v>1</v>
      </c>
      <c r="K961" s="5">
        <f t="shared" si="57"/>
        <v>0</v>
      </c>
      <c r="L961" s="56" t="str">
        <f t="shared" si="60"/>
        <v>Non-MLS Office</v>
      </c>
      <c r="M961" s="5">
        <f t="shared" si="58"/>
        <v>0</v>
      </c>
      <c r="N961" s="5">
        <f t="shared" si="59"/>
        <v>0</v>
      </c>
    </row>
    <row r="962" spans="1:14" ht="13.5" customHeight="1" x14ac:dyDescent="0.2">
      <c r="A962" t="s">
        <v>1868</v>
      </c>
      <c r="B962" t="s">
        <v>1869</v>
      </c>
      <c r="C962" t="s">
        <v>2078</v>
      </c>
      <c r="D962" t="s">
        <v>1842</v>
      </c>
      <c r="E962" t="s">
        <v>831</v>
      </c>
      <c r="F962" t="s">
        <v>6</v>
      </c>
      <c r="G962" s="3">
        <v>43528</v>
      </c>
      <c r="H962" s="2">
        <v>176500</v>
      </c>
      <c r="I962" s="12">
        <v>20190327</v>
      </c>
      <c r="J962" s="5">
        <v>1</v>
      </c>
      <c r="K962" s="5">
        <f t="shared" si="57"/>
        <v>1</v>
      </c>
      <c r="L962" s="56" t="str">
        <f t="shared" si="60"/>
        <v>Non-MLS Office</v>
      </c>
      <c r="M962" s="5">
        <f t="shared" si="58"/>
        <v>0</v>
      </c>
      <c r="N962" s="5">
        <f t="shared" si="59"/>
        <v>0</v>
      </c>
    </row>
    <row r="963" spans="1:14" ht="13.5" customHeight="1" x14ac:dyDescent="0.2">
      <c r="A963" t="s">
        <v>1868</v>
      </c>
      <c r="B963" t="s">
        <v>1869</v>
      </c>
      <c r="C963" t="s">
        <v>2078</v>
      </c>
      <c r="D963" t="s">
        <v>1842</v>
      </c>
      <c r="E963" t="s">
        <v>2804</v>
      </c>
      <c r="F963" t="s">
        <v>301</v>
      </c>
      <c r="G963" s="3">
        <v>43560</v>
      </c>
      <c r="H963" s="2">
        <v>292000</v>
      </c>
      <c r="I963" s="12" t="s">
        <v>838</v>
      </c>
      <c r="J963" s="5">
        <v>1</v>
      </c>
      <c r="K963" s="5">
        <f t="shared" ref="K963:K1026" si="61">IF(I963="did not close",0,IF(I963="",0,1))</f>
        <v>0</v>
      </c>
      <c r="L963" s="56" t="str">
        <f t="shared" si="60"/>
        <v>Non-MLS Office</v>
      </c>
      <c r="M963" s="5">
        <f t="shared" si="58"/>
        <v>0</v>
      </c>
      <c r="N963" s="5">
        <f t="shared" si="59"/>
        <v>0</v>
      </c>
    </row>
    <row r="964" spans="1:14" ht="13.5" customHeight="1" x14ac:dyDescent="0.2">
      <c r="A964" t="s">
        <v>1868</v>
      </c>
      <c r="B964" t="s">
        <v>1869</v>
      </c>
      <c r="C964" t="s">
        <v>2066</v>
      </c>
      <c r="D964" t="s">
        <v>1842</v>
      </c>
      <c r="E964" t="s">
        <v>2713</v>
      </c>
      <c r="F964" t="s">
        <v>730</v>
      </c>
      <c r="G964" s="3">
        <v>43551</v>
      </c>
      <c r="H964" s="2">
        <v>43000</v>
      </c>
      <c r="I964" s="12" t="s">
        <v>838</v>
      </c>
      <c r="J964" s="5">
        <v>1</v>
      </c>
      <c r="K964" s="5">
        <f t="shared" si="61"/>
        <v>0</v>
      </c>
      <c r="L964" s="56" t="str">
        <f t="shared" si="60"/>
        <v>Non-MLS Office</v>
      </c>
      <c r="M964" s="5">
        <f t="shared" ref="M964:M1027" si="62">IF(B964=D964,1,0)</f>
        <v>0</v>
      </c>
      <c r="N964" s="5">
        <f t="shared" ref="N964:N1027" si="63">+IF(M964=1,K964,0)</f>
        <v>0</v>
      </c>
    </row>
    <row r="965" spans="1:14" ht="13.5" customHeight="1" x14ac:dyDescent="0.2">
      <c r="A965" t="s">
        <v>1868</v>
      </c>
      <c r="B965" t="s">
        <v>1869</v>
      </c>
      <c r="C965" t="s">
        <v>1686</v>
      </c>
      <c r="D965" t="s">
        <v>1842</v>
      </c>
      <c r="E965" t="s">
        <v>2933</v>
      </c>
      <c r="F965" t="s">
        <v>6</v>
      </c>
      <c r="G965" s="3">
        <v>43577</v>
      </c>
      <c r="H965" s="2">
        <v>101260</v>
      </c>
      <c r="I965" s="12" t="s">
        <v>838</v>
      </c>
      <c r="J965" s="5">
        <v>1</v>
      </c>
      <c r="K965" s="5">
        <f t="shared" si="61"/>
        <v>0</v>
      </c>
      <c r="L965" s="56" t="str">
        <f t="shared" si="60"/>
        <v>Non-MLS Office</v>
      </c>
      <c r="M965" s="5">
        <f t="shared" si="62"/>
        <v>0</v>
      </c>
      <c r="N965" s="5">
        <f t="shared" si="63"/>
        <v>0</v>
      </c>
    </row>
    <row r="966" spans="1:14" ht="13.5" customHeight="1" x14ac:dyDescent="0.2">
      <c r="A966" t="s">
        <v>1868</v>
      </c>
      <c r="B966" t="s">
        <v>1869</v>
      </c>
      <c r="C966" t="s">
        <v>692</v>
      </c>
      <c r="D966" t="s">
        <v>1842</v>
      </c>
      <c r="E966" t="s">
        <v>2242</v>
      </c>
      <c r="F966" t="s">
        <v>6</v>
      </c>
      <c r="G966" s="3">
        <v>43495</v>
      </c>
      <c r="H966" s="2">
        <v>335000</v>
      </c>
      <c r="I966" s="12" t="s">
        <v>838</v>
      </c>
      <c r="J966" s="5">
        <v>1</v>
      </c>
      <c r="K966" s="5">
        <f t="shared" si="61"/>
        <v>0</v>
      </c>
      <c r="L966" s="56" t="str">
        <f t="shared" si="60"/>
        <v>Non-MLS Office</v>
      </c>
      <c r="M966" s="5">
        <f t="shared" si="62"/>
        <v>0</v>
      </c>
      <c r="N966" s="5">
        <f t="shared" si="63"/>
        <v>0</v>
      </c>
    </row>
    <row r="967" spans="1:14" ht="13.5" customHeight="1" x14ac:dyDescent="0.2">
      <c r="A967" t="s">
        <v>1868</v>
      </c>
      <c r="B967" t="s">
        <v>1869</v>
      </c>
      <c r="C967" t="s">
        <v>362</v>
      </c>
      <c r="D967" t="s">
        <v>2253</v>
      </c>
      <c r="E967" t="s">
        <v>2254</v>
      </c>
      <c r="F967" t="s">
        <v>65</v>
      </c>
      <c r="G967" s="3">
        <v>43496</v>
      </c>
      <c r="H967" s="2">
        <v>106500</v>
      </c>
      <c r="I967" s="12">
        <v>20190027</v>
      </c>
      <c r="J967" s="5">
        <v>1</v>
      </c>
      <c r="K967" s="5">
        <f t="shared" si="61"/>
        <v>1</v>
      </c>
      <c r="L967" s="56" t="str">
        <f t="shared" si="60"/>
        <v>Non-MLS Office</v>
      </c>
      <c r="M967" s="5">
        <f t="shared" si="62"/>
        <v>0</v>
      </c>
      <c r="N967" s="5">
        <f t="shared" si="63"/>
        <v>0</v>
      </c>
    </row>
    <row r="968" spans="1:14" ht="13.5" customHeight="1" x14ac:dyDescent="0.2">
      <c r="A968" t="s">
        <v>1868</v>
      </c>
      <c r="B968" t="s">
        <v>1869</v>
      </c>
      <c r="C968" t="s">
        <v>1301</v>
      </c>
      <c r="D968" t="s">
        <v>411</v>
      </c>
      <c r="E968" t="s">
        <v>2291</v>
      </c>
      <c r="F968" t="s">
        <v>328</v>
      </c>
      <c r="G968" s="3">
        <v>43497</v>
      </c>
      <c r="H968" s="2">
        <v>247000</v>
      </c>
      <c r="I968" s="12" t="s">
        <v>838</v>
      </c>
      <c r="J968" s="5">
        <v>1</v>
      </c>
      <c r="K968" s="5">
        <f t="shared" si="61"/>
        <v>0</v>
      </c>
      <c r="L968" s="56" t="str">
        <f t="shared" si="60"/>
        <v>Non-MLS Office</v>
      </c>
      <c r="M968" s="5">
        <f t="shared" si="62"/>
        <v>0</v>
      </c>
      <c r="N968" s="5">
        <f t="shared" si="63"/>
        <v>0</v>
      </c>
    </row>
    <row r="969" spans="1:14" ht="13.5" customHeight="1" x14ac:dyDescent="0.2">
      <c r="A969" t="s">
        <v>1868</v>
      </c>
      <c r="B969" t="s">
        <v>1869</v>
      </c>
      <c r="C969" t="s">
        <v>1301</v>
      </c>
      <c r="D969" t="s">
        <v>411</v>
      </c>
      <c r="E969" t="s">
        <v>2640</v>
      </c>
      <c r="F969" t="s">
        <v>328</v>
      </c>
      <c r="G969" s="3">
        <v>43543</v>
      </c>
      <c r="H969" s="2">
        <v>170000</v>
      </c>
      <c r="I969" s="12" t="s">
        <v>838</v>
      </c>
      <c r="J969" s="5">
        <v>1</v>
      </c>
      <c r="K969" s="5">
        <f t="shared" si="61"/>
        <v>0</v>
      </c>
      <c r="L969" s="56" t="str">
        <f t="shared" si="60"/>
        <v>Non-MLS Office</v>
      </c>
      <c r="M969" s="5">
        <f t="shared" si="62"/>
        <v>0</v>
      </c>
      <c r="N969" s="5">
        <f t="shared" si="63"/>
        <v>0</v>
      </c>
    </row>
    <row r="970" spans="1:14" ht="13.5" customHeight="1" x14ac:dyDescent="0.2">
      <c r="A970" t="s">
        <v>1868</v>
      </c>
      <c r="B970" t="s">
        <v>1869</v>
      </c>
      <c r="C970" t="s">
        <v>1301</v>
      </c>
      <c r="D970" t="s">
        <v>411</v>
      </c>
      <c r="E970" t="s">
        <v>3056</v>
      </c>
      <c r="F970" t="s">
        <v>328</v>
      </c>
      <c r="G970" s="3">
        <v>43588</v>
      </c>
      <c r="H970" s="2">
        <v>228500</v>
      </c>
      <c r="I970" s="12" t="s">
        <v>838</v>
      </c>
      <c r="J970" s="5">
        <v>1</v>
      </c>
      <c r="K970" s="5">
        <f t="shared" si="61"/>
        <v>0</v>
      </c>
      <c r="L970" s="56" t="str">
        <f t="shared" si="60"/>
        <v>Non-MLS Office</v>
      </c>
      <c r="M970" s="5">
        <f t="shared" si="62"/>
        <v>0</v>
      </c>
      <c r="N970" s="5">
        <f t="shared" si="63"/>
        <v>0</v>
      </c>
    </row>
    <row r="971" spans="1:14" ht="13.5" customHeight="1" x14ac:dyDescent="0.2">
      <c r="A971" t="s">
        <v>1868</v>
      </c>
      <c r="B971" t="s">
        <v>1869</v>
      </c>
      <c r="C971" t="s">
        <v>1301</v>
      </c>
      <c r="D971" t="s">
        <v>411</v>
      </c>
      <c r="E971" t="s">
        <v>3160</v>
      </c>
      <c r="F971" t="s">
        <v>328</v>
      </c>
      <c r="G971" s="3">
        <v>43598</v>
      </c>
      <c r="H971" s="2">
        <v>289900</v>
      </c>
      <c r="I971" s="12" t="s">
        <v>838</v>
      </c>
      <c r="J971" s="5">
        <v>1</v>
      </c>
      <c r="K971" s="5">
        <f t="shared" si="61"/>
        <v>0</v>
      </c>
      <c r="L971" s="56" t="str">
        <f t="shared" si="60"/>
        <v>Non-MLS Office</v>
      </c>
      <c r="M971" s="5">
        <f t="shared" si="62"/>
        <v>0</v>
      </c>
      <c r="N971" s="5">
        <f t="shared" si="63"/>
        <v>0</v>
      </c>
    </row>
    <row r="972" spans="1:14" ht="13.5" customHeight="1" x14ac:dyDescent="0.2">
      <c r="A972" t="s">
        <v>1868</v>
      </c>
      <c r="B972" t="s">
        <v>1869</v>
      </c>
      <c r="C972" t="s">
        <v>326</v>
      </c>
      <c r="D972" t="s">
        <v>1844</v>
      </c>
      <c r="E972" t="s">
        <v>3052</v>
      </c>
      <c r="F972" t="s">
        <v>11</v>
      </c>
      <c r="G972" s="3">
        <v>43588</v>
      </c>
      <c r="H972" s="2">
        <v>150000</v>
      </c>
      <c r="I972" s="12" t="s">
        <v>838</v>
      </c>
      <c r="J972" s="5">
        <v>1</v>
      </c>
      <c r="K972" s="5">
        <f t="shared" si="61"/>
        <v>0</v>
      </c>
      <c r="L972" s="56" t="str">
        <f t="shared" si="60"/>
        <v>Non-MLS Office</v>
      </c>
      <c r="M972" s="5">
        <f t="shared" si="62"/>
        <v>0</v>
      </c>
      <c r="N972" s="5">
        <f t="shared" si="63"/>
        <v>0</v>
      </c>
    </row>
    <row r="973" spans="1:14" ht="13.5" customHeight="1" x14ac:dyDescent="0.2">
      <c r="A973" t="s">
        <v>1868</v>
      </c>
      <c r="B973" t="s">
        <v>1869</v>
      </c>
      <c r="C973" t="s">
        <v>182</v>
      </c>
      <c r="D973" t="s">
        <v>718</v>
      </c>
      <c r="E973" t="s">
        <v>2645</v>
      </c>
      <c r="F973" t="s">
        <v>215</v>
      </c>
      <c r="G973" s="3">
        <v>43544</v>
      </c>
      <c r="H973" s="2">
        <v>66950</v>
      </c>
      <c r="I973" s="12" t="s">
        <v>838</v>
      </c>
      <c r="J973" s="5">
        <v>1</v>
      </c>
      <c r="K973" s="5">
        <f t="shared" si="61"/>
        <v>0</v>
      </c>
      <c r="L973" s="56" t="str">
        <f t="shared" si="60"/>
        <v>Non-MLS Office</v>
      </c>
      <c r="M973" s="5">
        <f t="shared" si="62"/>
        <v>0</v>
      </c>
      <c r="N973" s="5">
        <f t="shared" si="63"/>
        <v>0</v>
      </c>
    </row>
    <row r="974" spans="1:14" ht="13.5" customHeight="1" x14ac:dyDescent="0.2">
      <c r="A974" t="s">
        <v>1868</v>
      </c>
      <c r="B974" t="s">
        <v>1869</v>
      </c>
      <c r="C974" t="s">
        <v>1945</v>
      </c>
      <c r="D974" t="s">
        <v>839</v>
      </c>
      <c r="E974" t="s">
        <v>2795</v>
      </c>
      <c r="F974" t="s">
        <v>110</v>
      </c>
      <c r="G974" s="3">
        <v>43560</v>
      </c>
      <c r="H974" s="2">
        <v>72000</v>
      </c>
      <c r="I974" s="12" t="s">
        <v>838</v>
      </c>
      <c r="J974" s="5">
        <v>1</v>
      </c>
      <c r="K974" s="5">
        <f t="shared" si="61"/>
        <v>0</v>
      </c>
      <c r="L974" s="56" t="str">
        <f t="shared" si="60"/>
        <v>Non-MLS Office</v>
      </c>
      <c r="M974" s="5">
        <f t="shared" si="62"/>
        <v>0</v>
      </c>
      <c r="N974" s="5">
        <f t="shared" si="63"/>
        <v>0</v>
      </c>
    </row>
    <row r="975" spans="1:14" ht="13.5" customHeight="1" x14ac:dyDescent="0.2">
      <c r="A975" t="s">
        <v>1868</v>
      </c>
      <c r="B975" t="s">
        <v>1869</v>
      </c>
      <c r="C975" t="s">
        <v>2131</v>
      </c>
      <c r="D975" t="s">
        <v>839</v>
      </c>
      <c r="E975" t="s">
        <v>2388</v>
      </c>
      <c r="F975" t="s">
        <v>110</v>
      </c>
      <c r="G975" s="3">
        <v>43515</v>
      </c>
      <c r="H975" s="2">
        <v>42000</v>
      </c>
      <c r="I975" s="12" t="s">
        <v>838</v>
      </c>
      <c r="J975" s="5">
        <v>1</v>
      </c>
      <c r="K975" s="5">
        <f t="shared" si="61"/>
        <v>0</v>
      </c>
      <c r="L975" s="56" t="str">
        <f t="shared" si="60"/>
        <v>Non-MLS Office</v>
      </c>
      <c r="M975" s="5">
        <f t="shared" si="62"/>
        <v>0</v>
      </c>
      <c r="N975" s="5">
        <f t="shared" si="63"/>
        <v>0</v>
      </c>
    </row>
    <row r="976" spans="1:14" ht="13.5" customHeight="1" x14ac:dyDescent="0.2">
      <c r="A976" t="s">
        <v>1868</v>
      </c>
      <c r="B976" t="s">
        <v>1869</v>
      </c>
      <c r="C976" t="s">
        <v>2131</v>
      </c>
      <c r="D976" t="s">
        <v>839</v>
      </c>
      <c r="E976" t="s">
        <v>2986</v>
      </c>
      <c r="F976" t="s">
        <v>110</v>
      </c>
      <c r="G976" s="3">
        <v>43584</v>
      </c>
      <c r="H976" s="2">
        <v>30000</v>
      </c>
      <c r="I976" s="12" t="s">
        <v>838</v>
      </c>
      <c r="J976" s="5">
        <v>1</v>
      </c>
      <c r="K976" s="5">
        <f t="shared" si="61"/>
        <v>0</v>
      </c>
      <c r="L976" s="56" t="str">
        <f t="shared" si="60"/>
        <v>Non-MLS Office</v>
      </c>
      <c r="M976" s="5">
        <f t="shared" si="62"/>
        <v>0</v>
      </c>
      <c r="N976" s="5">
        <f t="shared" si="63"/>
        <v>0</v>
      </c>
    </row>
    <row r="977" spans="1:14" ht="13.5" customHeight="1" x14ac:dyDescent="0.2">
      <c r="A977" t="s">
        <v>1868</v>
      </c>
      <c r="B977" t="s">
        <v>1869</v>
      </c>
      <c r="C977" t="s">
        <v>546</v>
      </c>
      <c r="D977" t="s">
        <v>547</v>
      </c>
      <c r="E977" t="s">
        <v>2620</v>
      </c>
      <c r="F977" t="s">
        <v>286</v>
      </c>
      <c r="G977" s="3">
        <v>43539</v>
      </c>
      <c r="H977" s="2">
        <v>163200</v>
      </c>
      <c r="I977" s="12" t="s">
        <v>838</v>
      </c>
      <c r="J977" s="5">
        <v>1</v>
      </c>
      <c r="K977" s="5">
        <f t="shared" si="61"/>
        <v>0</v>
      </c>
      <c r="L977" s="56" t="str">
        <f t="shared" si="60"/>
        <v>Non-MLS Office</v>
      </c>
      <c r="M977" s="5">
        <f t="shared" si="62"/>
        <v>0</v>
      </c>
      <c r="N977" s="5">
        <f t="shared" si="63"/>
        <v>0</v>
      </c>
    </row>
    <row r="978" spans="1:14" ht="13.5" customHeight="1" x14ac:dyDescent="0.2">
      <c r="A978" t="s">
        <v>1868</v>
      </c>
      <c r="B978" t="s">
        <v>1869</v>
      </c>
      <c r="C978" t="s">
        <v>546</v>
      </c>
      <c r="D978" t="s">
        <v>547</v>
      </c>
      <c r="E978" t="s">
        <v>2944</v>
      </c>
      <c r="F978" t="s">
        <v>6</v>
      </c>
      <c r="G978" s="3">
        <v>43577</v>
      </c>
      <c r="H978" s="2">
        <v>333998</v>
      </c>
      <c r="I978" s="12" t="s">
        <v>838</v>
      </c>
      <c r="J978" s="5">
        <v>1</v>
      </c>
      <c r="K978" s="5">
        <f t="shared" si="61"/>
        <v>0</v>
      </c>
      <c r="L978" s="56" t="str">
        <f t="shared" si="60"/>
        <v>Non-MLS Office</v>
      </c>
      <c r="M978" s="5">
        <f t="shared" si="62"/>
        <v>0</v>
      </c>
      <c r="N978" s="5">
        <f t="shared" si="63"/>
        <v>0</v>
      </c>
    </row>
    <row r="979" spans="1:14" ht="13.5" customHeight="1" x14ac:dyDescent="0.2">
      <c r="A979" t="s">
        <v>1868</v>
      </c>
      <c r="B979" t="s">
        <v>1869</v>
      </c>
      <c r="C979" t="s">
        <v>546</v>
      </c>
      <c r="D979" t="s">
        <v>547</v>
      </c>
      <c r="E979" t="s">
        <v>2999</v>
      </c>
      <c r="F979" t="s">
        <v>6</v>
      </c>
      <c r="G979" s="3">
        <v>43584</v>
      </c>
      <c r="H979" s="2">
        <v>346256</v>
      </c>
      <c r="I979" s="12" t="s">
        <v>838</v>
      </c>
      <c r="J979" s="5">
        <v>1</v>
      </c>
      <c r="K979" s="5">
        <f t="shared" si="61"/>
        <v>0</v>
      </c>
      <c r="L979" s="56" t="str">
        <f t="shared" si="60"/>
        <v>Non-MLS Office</v>
      </c>
      <c r="M979" s="5">
        <f t="shared" si="62"/>
        <v>0</v>
      </c>
      <c r="N979" s="5">
        <f t="shared" si="63"/>
        <v>0</v>
      </c>
    </row>
    <row r="980" spans="1:14" ht="13.5" customHeight="1" x14ac:dyDescent="0.2">
      <c r="A980" t="s">
        <v>1868</v>
      </c>
      <c r="B980" t="s">
        <v>1869</v>
      </c>
      <c r="C980" t="s">
        <v>3119</v>
      </c>
      <c r="D980" t="s">
        <v>3120</v>
      </c>
      <c r="E980" t="s">
        <v>3121</v>
      </c>
      <c r="F980" t="s">
        <v>110</v>
      </c>
      <c r="G980" s="3">
        <v>43595</v>
      </c>
      <c r="H980" s="2">
        <v>180000</v>
      </c>
      <c r="I980" s="12" t="s">
        <v>838</v>
      </c>
      <c r="J980" s="5">
        <v>1</v>
      </c>
      <c r="K980" s="5">
        <f t="shared" si="61"/>
        <v>0</v>
      </c>
      <c r="L980" s="56" t="str">
        <f t="shared" ref="L980:L1036" si="64">IF(B980="",B979,B980)</f>
        <v>Non-MLS Office</v>
      </c>
      <c r="M980" s="5">
        <f t="shared" si="62"/>
        <v>0</v>
      </c>
      <c r="N980" s="5">
        <f t="shared" si="63"/>
        <v>0</v>
      </c>
    </row>
    <row r="981" spans="1:14" ht="13.5" customHeight="1" x14ac:dyDescent="0.2">
      <c r="A981" t="s">
        <v>1868</v>
      </c>
      <c r="B981" t="s">
        <v>1869</v>
      </c>
      <c r="C981" t="s">
        <v>3119</v>
      </c>
      <c r="D981" t="s">
        <v>3120</v>
      </c>
      <c r="E981" t="s">
        <v>3147</v>
      </c>
      <c r="F981" t="s">
        <v>110</v>
      </c>
      <c r="G981" s="3">
        <v>43598</v>
      </c>
      <c r="H981" s="2">
        <v>189900</v>
      </c>
      <c r="I981" s="12" t="s">
        <v>838</v>
      </c>
      <c r="J981" s="5">
        <v>1</v>
      </c>
      <c r="K981" s="5">
        <f t="shared" si="61"/>
        <v>0</v>
      </c>
      <c r="L981" s="56" t="str">
        <f t="shared" si="64"/>
        <v>Non-MLS Office</v>
      </c>
      <c r="M981" s="5">
        <f t="shared" si="62"/>
        <v>0</v>
      </c>
      <c r="N981" s="5">
        <f t="shared" si="63"/>
        <v>0</v>
      </c>
    </row>
    <row r="982" spans="1:14" ht="13.5" customHeight="1" x14ac:dyDescent="0.2">
      <c r="A982" t="s">
        <v>1868</v>
      </c>
      <c r="B982" t="s">
        <v>1869</v>
      </c>
      <c r="C982" t="s">
        <v>3119</v>
      </c>
      <c r="D982" t="s">
        <v>3120</v>
      </c>
      <c r="E982" t="s">
        <v>3154</v>
      </c>
      <c r="F982" t="s">
        <v>110</v>
      </c>
      <c r="G982" s="3">
        <v>43598</v>
      </c>
      <c r="H982" s="2">
        <v>189900</v>
      </c>
      <c r="I982" s="12" t="s">
        <v>838</v>
      </c>
      <c r="J982" s="5">
        <v>1</v>
      </c>
      <c r="K982" s="5">
        <f t="shared" si="61"/>
        <v>0</v>
      </c>
      <c r="L982" s="56" t="str">
        <f t="shared" si="64"/>
        <v>Non-MLS Office</v>
      </c>
      <c r="M982" s="5">
        <f t="shared" si="62"/>
        <v>0</v>
      </c>
      <c r="N982" s="5">
        <f t="shared" si="63"/>
        <v>0</v>
      </c>
    </row>
    <row r="983" spans="1:14" ht="13.5" customHeight="1" x14ac:dyDescent="0.2">
      <c r="A983" t="s">
        <v>1868</v>
      </c>
      <c r="B983" t="s">
        <v>1869</v>
      </c>
      <c r="C983" t="s">
        <v>1906</v>
      </c>
      <c r="D983" t="s">
        <v>1099</v>
      </c>
      <c r="E983" t="s">
        <v>2473</v>
      </c>
      <c r="F983" t="s">
        <v>6</v>
      </c>
      <c r="G983" s="3">
        <v>43524</v>
      </c>
      <c r="H983" s="2">
        <v>245000</v>
      </c>
      <c r="I983" s="12" t="s">
        <v>838</v>
      </c>
      <c r="J983" s="5">
        <v>1</v>
      </c>
      <c r="K983" s="5">
        <f t="shared" si="61"/>
        <v>0</v>
      </c>
      <c r="L983" s="56" t="str">
        <f t="shared" si="64"/>
        <v>Non-MLS Office</v>
      </c>
      <c r="M983" s="5">
        <f t="shared" si="62"/>
        <v>0</v>
      </c>
      <c r="N983" s="5">
        <f t="shared" si="63"/>
        <v>0</v>
      </c>
    </row>
    <row r="984" spans="1:14" ht="13.5" customHeight="1" x14ac:dyDescent="0.2">
      <c r="A984" t="s">
        <v>1868</v>
      </c>
      <c r="B984" t="s">
        <v>1869</v>
      </c>
      <c r="C984" t="s">
        <v>1222</v>
      </c>
      <c r="D984" t="s">
        <v>1099</v>
      </c>
      <c r="E984" t="s">
        <v>2286</v>
      </c>
      <c r="F984" t="s">
        <v>1126</v>
      </c>
      <c r="G984" s="3">
        <v>43497</v>
      </c>
      <c r="H984" s="2">
        <v>357000</v>
      </c>
      <c r="I984" s="12">
        <v>20190898</v>
      </c>
      <c r="J984" s="5">
        <v>1</v>
      </c>
      <c r="K984" s="5">
        <f t="shared" si="61"/>
        <v>1</v>
      </c>
      <c r="L984" s="56" t="str">
        <f t="shared" si="64"/>
        <v>Non-MLS Office</v>
      </c>
      <c r="M984" s="5">
        <f t="shared" si="62"/>
        <v>0</v>
      </c>
      <c r="N984" s="5">
        <f t="shared" si="63"/>
        <v>0</v>
      </c>
    </row>
    <row r="985" spans="1:14" ht="13.5" customHeight="1" x14ac:dyDescent="0.2">
      <c r="A985" t="s">
        <v>1868</v>
      </c>
      <c r="B985" t="s">
        <v>1869</v>
      </c>
      <c r="C985" t="s">
        <v>1222</v>
      </c>
      <c r="D985" t="s">
        <v>1099</v>
      </c>
      <c r="E985" t="s">
        <v>3024</v>
      </c>
      <c r="F985" t="s">
        <v>1092</v>
      </c>
      <c r="G985" s="3">
        <v>43585</v>
      </c>
      <c r="H985" s="2">
        <v>185000</v>
      </c>
      <c r="I985" s="12" t="s">
        <v>838</v>
      </c>
      <c r="J985" s="5">
        <v>1</v>
      </c>
      <c r="K985" s="5">
        <f t="shared" si="61"/>
        <v>0</v>
      </c>
      <c r="L985" s="56" t="str">
        <f t="shared" si="64"/>
        <v>Non-MLS Office</v>
      </c>
      <c r="M985" s="5">
        <f t="shared" si="62"/>
        <v>0</v>
      </c>
      <c r="N985" s="5">
        <f t="shared" si="63"/>
        <v>0</v>
      </c>
    </row>
    <row r="986" spans="1:14" ht="13.5" customHeight="1" x14ac:dyDescent="0.2">
      <c r="A986" t="s">
        <v>1868</v>
      </c>
      <c r="B986" t="s">
        <v>1869</v>
      </c>
      <c r="C986" t="s">
        <v>1222</v>
      </c>
      <c r="D986" t="s">
        <v>1099</v>
      </c>
      <c r="E986" t="s">
        <v>3279</v>
      </c>
      <c r="F986" t="s">
        <v>422</v>
      </c>
      <c r="G986" s="3">
        <v>43609</v>
      </c>
      <c r="H986" s="2">
        <v>75000</v>
      </c>
      <c r="I986" s="12" t="s">
        <v>838</v>
      </c>
      <c r="J986" s="5">
        <v>1</v>
      </c>
      <c r="K986" s="5">
        <f t="shared" si="61"/>
        <v>0</v>
      </c>
      <c r="L986" s="56" t="str">
        <f t="shared" si="64"/>
        <v>Non-MLS Office</v>
      </c>
      <c r="M986" s="5">
        <f t="shared" si="62"/>
        <v>0</v>
      </c>
      <c r="N986" s="5">
        <f t="shared" si="63"/>
        <v>0</v>
      </c>
    </row>
    <row r="987" spans="1:14" ht="13.5" customHeight="1" x14ac:dyDescent="0.2">
      <c r="A987" t="s">
        <v>1868</v>
      </c>
      <c r="B987" t="s">
        <v>1869</v>
      </c>
      <c r="C987" t="s">
        <v>1956</v>
      </c>
      <c r="D987" t="s">
        <v>1099</v>
      </c>
      <c r="E987" t="s">
        <v>1911</v>
      </c>
      <c r="F987" t="s">
        <v>426</v>
      </c>
      <c r="G987" s="3">
        <v>43553</v>
      </c>
      <c r="H987" s="2">
        <v>29000</v>
      </c>
      <c r="I987" s="12" t="s">
        <v>838</v>
      </c>
      <c r="J987" s="5">
        <v>1</v>
      </c>
      <c r="K987" s="5">
        <f t="shared" si="61"/>
        <v>0</v>
      </c>
      <c r="L987" s="56" t="str">
        <f t="shared" si="64"/>
        <v>Non-MLS Office</v>
      </c>
      <c r="M987" s="5">
        <f t="shared" si="62"/>
        <v>0</v>
      </c>
      <c r="N987" s="5">
        <f t="shared" si="63"/>
        <v>0</v>
      </c>
    </row>
    <row r="988" spans="1:14" ht="13.5" customHeight="1" x14ac:dyDescent="0.2">
      <c r="A988" t="s">
        <v>1868</v>
      </c>
      <c r="B988" t="s">
        <v>1869</v>
      </c>
      <c r="C988" t="s">
        <v>1956</v>
      </c>
      <c r="D988" t="s">
        <v>1099</v>
      </c>
      <c r="E988" t="s">
        <v>2914</v>
      </c>
      <c r="F988" t="s">
        <v>1831</v>
      </c>
      <c r="G988" s="3">
        <v>43573</v>
      </c>
      <c r="H988" s="2">
        <v>165000</v>
      </c>
      <c r="I988" s="12" t="s">
        <v>838</v>
      </c>
      <c r="J988" s="5">
        <v>1</v>
      </c>
      <c r="K988" s="5">
        <f t="shared" si="61"/>
        <v>0</v>
      </c>
      <c r="L988" s="56" t="str">
        <f t="shared" si="64"/>
        <v>Non-MLS Office</v>
      </c>
      <c r="M988" s="5">
        <f t="shared" si="62"/>
        <v>0</v>
      </c>
      <c r="N988" s="5">
        <f t="shared" si="63"/>
        <v>0</v>
      </c>
    </row>
    <row r="989" spans="1:14" ht="13.5" customHeight="1" x14ac:dyDescent="0.2">
      <c r="A989" t="s">
        <v>1868</v>
      </c>
      <c r="B989" t="s">
        <v>1869</v>
      </c>
      <c r="C989" t="s">
        <v>1384</v>
      </c>
      <c r="D989" t="s">
        <v>1099</v>
      </c>
      <c r="E989" t="s">
        <v>2351</v>
      </c>
      <c r="F989" t="s">
        <v>6</v>
      </c>
      <c r="G989" s="3">
        <v>43509</v>
      </c>
      <c r="H989" s="2">
        <v>76000</v>
      </c>
      <c r="I989" s="12" t="s">
        <v>838</v>
      </c>
      <c r="J989" s="5">
        <v>1</v>
      </c>
      <c r="K989" s="5">
        <f t="shared" si="61"/>
        <v>0</v>
      </c>
      <c r="L989" s="56" t="str">
        <f t="shared" si="64"/>
        <v>Non-MLS Office</v>
      </c>
      <c r="M989" s="5">
        <f t="shared" si="62"/>
        <v>0</v>
      </c>
      <c r="N989" s="5">
        <f t="shared" si="63"/>
        <v>0</v>
      </c>
    </row>
    <row r="990" spans="1:14" ht="13.5" customHeight="1" x14ac:dyDescent="0.2">
      <c r="A990" t="s">
        <v>1868</v>
      </c>
      <c r="B990" t="s">
        <v>1869</v>
      </c>
      <c r="C990" t="s">
        <v>2884</v>
      </c>
      <c r="D990" t="s">
        <v>2038</v>
      </c>
      <c r="E990" t="s">
        <v>2885</v>
      </c>
      <c r="F990" t="s">
        <v>215</v>
      </c>
      <c r="G990" s="3">
        <v>43570</v>
      </c>
      <c r="H990" s="2">
        <v>275000</v>
      </c>
      <c r="I990" s="12" t="s">
        <v>838</v>
      </c>
      <c r="J990" s="5">
        <v>1</v>
      </c>
      <c r="K990" s="5">
        <f t="shared" si="61"/>
        <v>0</v>
      </c>
      <c r="L990" s="56" t="str">
        <f t="shared" si="64"/>
        <v>Non-MLS Office</v>
      </c>
      <c r="M990" s="5">
        <f t="shared" si="62"/>
        <v>0</v>
      </c>
      <c r="N990" s="5">
        <f t="shared" si="63"/>
        <v>0</v>
      </c>
    </row>
    <row r="991" spans="1:14" ht="13.5" customHeight="1" x14ac:dyDescent="0.2">
      <c r="A991" t="s">
        <v>1868</v>
      </c>
      <c r="B991" t="s">
        <v>1869</v>
      </c>
      <c r="C991" t="s">
        <v>1981</v>
      </c>
      <c r="D991" t="s">
        <v>2062</v>
      </c>
      <c r="E991" t="s">
        <v>2498</v>
      </c>
      <c r="F991" t="s">
        <v>6</v>
      </c>
      <c r="G991" s="3">
        <v>43525</v>
      </c>
      <c r="H991" s="2">
        <v>155000</v>
      </c>
      <c r="I991" s="12">
        <v>20190121</v>
      </c>
      <c r="J991" s="5">
        <v>1</v>
      </c>
      <c r="K991" s="5">
        <f t="shared" si="61"/>
        <v>1</v>
      </c>
      <c r="L991" s="56" t="str">
        <f t="shared" si="64"/>
        <v>Non-MLS Office</v>
      </c>
      <c r="M991" s="5">
        <f t="shared" si="62"/>
        <v>0</v>
      </c>
      <c r="N991" s="5">
        <f t="shared" si="63"/>
        <v>0</v>
      </c>
    </row>
    <row r="992" spans="1:14" ht="13.5" customHeight="1" x14ac:dyDescent="0.2">
      <c r="A992" t="s">
        <v>1868</v>
      </c>
      <c r="B992" t="s">
        <v>1869</v>
      </c>
      <c r="C992" t="s">
        <v>13</v>
      </c>
      <c r="D992" t="s">
        <v>1840</v>
      </c>
      <c r="E992" t="s">
        <v>2662</v>
      </c>
      <c r="F992" t="s">
        <v>6</v>
      </c>
      <c r="G992" s="3">
        <v>43545</v>
      </c>
      <c r="H992" s="2">
        <v>196000</v>
      </c>
      <c r="I992" s="12" t="s">
        <v>838</v>
      </c>
      <c r="J992" s="5">
        <v>1</v>
      </c>
      <c r="K992" s="5">
        <f t="shared" si="61"/>
        <v>0</v>
      </c>
      <c r="L992" s="56" t="str">
        <f t="shared" si="64"/>
        <v>Non-MLS Office</v>
      </c>
      <c r="M992" s="5">
        <f t="shared" si="62"/>
        <v>0</v>
      </c>
      <c r="N992" s="5">
        <f t="shared" si="63"/>
        <v>0</v>
      </c>
    </row>
    <row r="993" spans="1:14" ht="13.5" customHeight="1" x14ac:dyDescent="0.2">
      <c r="A993" t="s">
        <v>1868</v>
      </c>
      <c r="B993" t="s">
        <v>1869</v>
      </c>
      <c r="C993" t="s">
        <v>1629</v>
      </c>
      <c r="D993" t="s">
        <v>1840</v>
      </c>
      <c r="E993" t="s">
        <v>2417</v>
      </c>
      <c r="F993" t="s">
        <v>6</v>
      </c>
      <c r="G993" s="3">
        <v>43518</v>
      </c>
      <c r="H993" s="2">
        <v>345000</v>
      </c>
      <c r="I993" s="12">
        <v>20190171</v>
      </c>
      <c r="J993" s="5">
        <v>1</v>
      </c>
      <c r="K993" s="5">
        <f t="shared" si="61"/>
        <v>1</v>
      </c>
      <c r="L993" s="56" t="str">
        <f t="shared" si="64"/>
        <v>Non-MLS Office</v>
      </c>
      <c r="M993" s="5">
        <f t="shared" si="62"/>
        <v>0</v>
      </c>
      <c r="N993" s="5">
        <f t="shared" si="63"/>
        <v>0</v>
      </c>
    </row>
    <row r="994" spans="1:14" ht="13.5" customHeight="1" x14ac:dyDescent="0.2">
      <c r="A994" t="s">
        <v>1868</v>
      </c>
      <c r="B994" t="s">
        <v>1869</v>
      </c>
      <c r="C994" t="s">
        <v>1629</v>
      </c>
      <c r="D994" t="s">
        <v>1840</v>
      </c>
      <c r="E994" t="s">
        <v>2628</v>
      </c>
      <c r="F994" t="s">
        <v>6</v>
      </c>
      <c r="G994" s="3">
        <v>43542</v>
      </c>
      <c r="H994" s="2">
        <v>270000</v>
      </c>
      <c r="I994" s="12">
        <v>20190365</v>
      </c>
      <c r="J994" s="5">
        <v>1</v>
      </c>
      <c r="K994" s="5">
        <f t="shared" si="61"/>
        <v>1</v>
      </c>
      <c r="L994" s="56" t="str">
        <f t="shared" si="64"/>
        <v>Non-MLS Office</v>
      </c>
      <c r="M994" s="5">
        <f t="shared" si="62"/>
        <v>0</v>
      </c>
      <c r="N994" s="5">
        <f t="shared" si="63"/>
        <v>0</v>
      </c>
    </row>
    <row r="995" spans="1:14" ht="13.5" customHeight="1" x14ac:dyDescent="0.2">
      <c r="A995" t="s">
        <v>1868</v>
      </c>
      <c r="B995" t="s">
        <v>1869</v>
      </c>
      <c r="C995" t="s">
        <v>199</v>
      </c>
      <c r="D995" t="s">
        <v>1840</v>
      </c>
      <c r="E995" t="s">
        <v>2965</v>
      </c>
      <c r="F995" t="s">
        <v>6</v>
      </c>
      <c r="G995" s="3">
        <v>43581</v>
      </c>
      <c r="H995" s="2">
        <v>120000</v>
      </c>
      <c r="I995" s="12" t="s">
        <v>838</v>
      </c>
      <c r="J995" s="5">
        <v>1</v>
      </c>
      <c r="K995" s="5">
        <f t="shared" si="61"/>
        <v>0</v>
      </c>
      <c r="L995" s="56" t="str">
        <f t="shared" si="64"/>
        <v>Non-MLS Office</v>
      </c>
      <c r="M995" s="5">
        <f t="shared" si="62"/>
        <v>0</v>
      </c>
      <c r="N995" s="5">
        <f t="shared" si="63"/>
        <v>0</v>
      </c>
    </row>
    <row r="996" spans="1:14" ht="13.5" customHeight="1" x14ac:dyDescent="0.2">
      <c r="A996" t="s">
        <v>1868</v>
      </c>
      <c r="B996" t="s">
        <v>1869</v>
      </c>
      <c r="C996" t="s">
        <v>1888</v>
      </c>
      <c r="D996" t="s">
        <v>1840</v>
      </c>
      <c r="E996" t="s">
        <v>2454</v>
      </c>
      <c r="F996" t="s">
        <v>6</v>
      </c>
      <c r="G996" s="3">
        <v>43523</v>
      </c>
      <c r="H996" s="2">
        <v>523000</v>
      </c>
      <c r="I996" s="12">
        <v>20190184</v>
      </c>
      <c r="J996" s="5">
        <v>1</v>
      </c>
      <c r="K996" s="5">
        <f t="shared" si="61"/>
        <v>1</v>
      </c>
      <c r="L996" s="56" t="str">
        <f t="shared" si="64"/>
        <v>Non-MLS Office</v>
      </c>
      <c r="M996" s="5">
        <f t="shared" si="62"/>
        <v>0</v>
      </c>
      <c r="N996" s="5">
        <f t="shared" si="63"/>
        <v>0</v>
      </c>
    </row>
    <row r="997" spans="1:14" ht="13.5" customHeight="1" x14ac:dyDescent="0.2">
      <c r="A997" t="s">
        <v>1868</v>
      </c>
      <c r="B997" t="s">
        <v>1869</v>
      </c>
      <c r="C997" t="s">
        <v>308</v>
      </c>
      <c r="D997" t="s">
        <v>1840</v>
      </c>
      <c r="E997" t="s">
        <v>3088</v>
      </c>
      <c r="F997" t="s">
        <v>111</v>
      </c>
      <c r="G997" s="3">
        <v>43592</v>
      </c>
      <c r="H997" s="2">
        <v>333000</v>
      </c>
      <c r="I997" s="12" t="s">
        <v>838</v>
      </c>
      <c r="J997" s="5">
        <v>1</v>
      </c>
      <c r="K997" s="5">
        <f t="shared" si="61"/>
        <v>0</v>
      </c>
      <c r="L997" s="56" t="str">
        <f t="shared" si="64"/>
        <v>Non-MLS Office</v>
      </c>
      <c r="M997" s="5">
        <f t="shared" si="62"/>
        <v>0</v>
      </c>
      <c r="N997" s="5">
        <f t="shared" si="63"/>
        <v>0</v>
      </c>
    </row>
    <row r="998" spans="1:14" ht="13.5" customHeight="1" x14ac:dyDescent="0.2">
      <c r="A998" t="s">
        <v>1868</v>
      </c>
      <c r="B998" t="s">
        <v>1869</v>
      </c>
      <c r="C998" t="s">
        <v>1310</v>
      </c>
      <c r="D998" t="s">
        <v>1840</v>
      </c>
      <c r="E998" t="s">
        <v>2902</v>
      </c>
      <c r="F998" t="s">
        <v>124</v>
      </c>
      <c r="G998" s="3">
        <v>43572</v>
      </c>
      <c r="H998" s="2">
        <v>205000</v>
      </c>
      <c r="I998" s="12">
        <v>20190587</v>
      </c>
      <c r="J998" s="5">
        <v>1</v>
      </c>
      <c r="K998" s="5">
        <f t="shared" si="61"/>
        <v>1</v>
      </c>
      <c r="L998" s="56" t="str">
        <f t="shared" si="64"/>
        <v>Non-MLS Office</v>
      </c>
      <c r="M998" s="5">
        <f t="shared" si="62"/>
        <v>0</v>
      </c>
      <c r="N998" s="5">
        <f t="shared" si="63"/>
        <v>0</v>
      </c>
    </row>
    <row r="999" spans="1:14" ht="13.5" customHeight="1" x14ac:dyDescent="0.2">
      <c r="A999" t="s">
        <v>1868</v>
      </c>
      <c r="B999" t="s">
        <v>1869</v>
      </c>
      <c r="C999" t="s">
        <v>563</v>
      </c>
      <c r="D999" t="s">
        <v>1840</v>
      </c>
      <c r="E999" t="s">
        <v>2603</v>
      </c>
      <c r="F999" t="s">
        <v>426</v>
      </c>
      <c r="G999" s="3">
        <v>43538</v>
      </c>
      <c r="H999" s="2">
        <v>58500</v>
      </c>
      <c r="I999" s="12" t="s">
        <v>838</v>
      </c>
      <c r="J999" s="5">
        <v>1</v>
      </c>
      <c r="K999" s="5">
        <f t="shared" si="61"/>
        <v>0</v>
      </c>
      <c r="L999" s="56" t="str">
        <f t="shared" si="64"/>
        <v>Non-MLS Office</v>
      </c>
      <c r="M999" s="5">
        <f t="shared" si="62"/>
        <v>0</v>
      </c>
      <c r="N999" s="5">
        <f t="shared" si="63"/>
        <v>0</v>
      </c>
    </row>
    <row r="1000" spans="1:14" ht="13.5" customHeight="1" x14ac:dyDescent="0.2">
      <c r="A1000" t="s">
        <v>1868</v>
      </c>
      <c r="B1000" t="s">
        <v>1869</v>
      </c>
      <c r="C1000" t="s">
        <v>148</v>
      </c>
      <c r="D1000" t="s">
        <v>1840</v>
      </c>
      <c r="E1000" t="s">
        <v>2782</v>
      </c>
      <c r="F1000" t="s">
        <v>1292</v>
      </c>
      <c r="G1000" s="3">
        <v>43558</v>
      </c>
      <c r="H1000" s="2">
        <v>167000</v>
      </c>
      <c r="I1000" s="12" t="s">
        <v>838</v>
      </c>
      <c r="J1000" s="5">
        <v>1</v>
      </c>
      <c r="K1000" s="5">
        <f t="shared" si="61"/>
        <v>0</v>
      </c>
      <c r="L1000" s="56" t="str">
        <f t="shared" si="64"/>
        <v>Non-MLS Office</v>
      </c>
      <c r="M1000" s="5">
        <f t="shared" si="62"/>
        <v>0</v>
      </c>
      <c r="N1000" s="5">
        <f t="shared" si="63"/>
        <v>0</v>
      </c>
    </row>
    <row r="1001" spans="1:14" ht="13.5" customHeight="1" x14ac:dyDescent="0.2">
      <c r="A1001" t="s">
        <v>1868</v>
      </c>
      <c r="B1001" t="s">
        <v>1869</v>
      </c>
      <c r="C1001" t="s">
        <v>25</v>
      </c>
      <c r="D1001" t="s">
        <v>1840</v>
      </c>
      <c r="E1001" t="s">
        <v>2809</v>
      </c>
      <c r="F1001" t="s">
        <v>6</v>
      </c>
      <c r="G1001" s="3">
        <v>43560</v>
      </c>
      <c r="H1001" s="2">
        <v>1050000</v>
      </c>
      <c r="I1001" s="12">
        <v>20190424</v>
      </c>
      <c r="J1001" s="5">
        <v>1</v>
      </c>
      <c r="K1001" s="5">
        <f t="shared" si="61"/>
        <v>1</v>
      </c>
      <c r="L1001" s="56" t="str">
        <f t="shared" si="64"/>
        <v>Non-MLS Office</v>
      </c>
      <c r="M1001" s="5">
        <f t="shared" si="62"/>
        <v>0</v>
      </c>
      <c r="N1001" s="5">
        <f t="shared" si="63"/>
        <v>0</v>
      </c>
    </row>
    <row r="1002" spans="1:14" ht="13.5" customHeight="1" x14ac:dyDescent="0.2">
      <c r="A1002" t="s">
        <v>1868</v>
      </c>
      <c r="B1002" t="s">
        <v>1869</v>
      </c>
      <c r="C1002" t="s">
        <v>1908</v>
      </c>
      <c r="D1002" t="s">
        <v>1909</v>
      </c>
      <c r="E1002" t="s">
        <v>2664</v>
      </c>
      <c r="F1002" t="s">
        <v>1249</v>
      </c>
      <c r="G1002" s="3">
        <v>43545</v>
      </c>
      <c r="H1002" s="2">
        <v>466630</v>
      </c>
      <c r="I1002" s="12" t="s">
        <v>838</v>
      </c>
      <c r="J1002" s="5">
        <v>1</v>
      </c>
      <c r="K1002" s="5">
        <f t="shared" si="61"/>
        <v>0</v>
      </c>
      <c r="L1002" s="56" t="str">
        <f t="shared" si="64"/>
        <v>Non-MLS Office</v>
      </c>
      <c r="M1002" s="5">
        <f t="shared" si="62"/>
        <v>0</v>
      </c>
      <c r="N1002" s="5">
        <f t="shared" si="63"/>
        <v>0</v>
      </c>
    </row>
    <row r="1003" spans="1:14" ht="13.5" customHeight="1" x14ac:dyDescent="0.2">
      <c r="A1003" t="s">
        <v>1868</v>
      </c>
      <c r="B1003" t="s">
        <v>1869</v>
      </c>
      <c r="C1003" t="s">
        <v>1908</v>
      </c>
      <c r="D1003" t="s">
        <v>1909</v>
      </c>
      <c r="E1003" t="s">
        <v>3034</v>
      </c>
      <c r="F1003" t="s">
        <v>6</v>
      </c>
      <c r="G1003" s="3">
        <v>43586</v>
      </c>
      <c r="H1003" s="2">
        <v>294000</v>
      </c>
      <c r="I1003" s="12" t="s">
        <v>838</v>
      </c>
      <c r="J1003" s="5">
        <v>1</v>
      </c>
      <c r="K1003" s="5">
        <f t="shared" si="61"/>
        <v>0</v>
      </c>
      <c r="L1003" s="56" t="str">
        <f t="shared" si="64"/>
        <v>Non-MLS Office</v>
      </c>
      <c r="M1003" s="5">
        <f t="shared" si="62"/>
        <v>0</v>
      </c>
      <c r="N1003" s="5">
        <f t="shared" si="63"/>
        <v>0</v>
      </c>
    </row>
    <row r="1004" spans="1:14" ht="13.5" customHeight="1" x14ac:dyDescent="0.2">
      <c r="A1004" t="s">
        <v>1868</v>
      </c>
      <c r="B1004" t="s">
        <v>1869</v>
      </c>
      <c r="C1004" t="s">
        <v>717</v>
      </c>
      <c r="D1004" t="s">
        <v>231</v>
      </c>
      <c r="E1004" t="s">
        <v>3329</v>
      </c>
      <c r="F1004" t="s">
        <v>6</v>
      </c>
      <c r="G1004" s="3">
        <v>43615</v>
      </c>
      <c r="H1004" s="2">
        <v>266000</v>
      </c>
      <c r="I1004" s="12" t="s">
        <v>838</v>
      </c>
      <c r="J1004" s="5">
        <v>1</v>
      </c>
      <c r="K1004" s="5">
        <f t="shared" si="61"/>
        <v>0</v>
      </c>
      <c r="L1004" s="56" t="str">
        <f t="shared" si="64"/>
        <v>Non-MLS Office</v>
      </c>
      <c r="M1004" s="5">
        <f t="shared" si="62"/>
        <v>0</v>
      </c>
      <c r="N1004" s="5">
        <f t="shared" si="63"/>
        <v>0</v>
      </c>
    </row>
    <row r="1005" spans="1:14" ht="13.5" customHeight="1" x14ac:dyDescent="0.2">
      <c r="A1005" t="s">
        <v>1868</v>
      </c>
      <c r="B1005" t="s">
        <v>1869</v>
      </c>
      <c r="C1005" t="s">
        <v>1728</v>
      </c>
      <c r="D1005" t="s">
        <v>5</v>
      </c>
      <c r="E1005" t="s">
        <v>2728</v>
      </c>
      <c r="F1005" t="s">
        <v>794</v>
      </c>
      <c r="G1005" s="3">
        <v>43552</v>
      </c>
      <c r="H1005" s="2">
        <v>175000</v>
      </c>
      <c r="I1005" s="12">
        <v>20190468</v>
      </c>
      <c r="J1005" s="5">
        <v>1</v>
      </c>
      <c r="K1005" s="5">
        <f t="shared" si="61"/>
        <v>1</v>
      </c>
      <c r="L1005" s="56" t="str">
        <f t="shared" si="64"/>
        <v>Non-MLS Office</v>
      </c>
      <c r="M1005" s="5">
        <f t="shared" si="62"/>
        <v>0</v>
      </c>
      <c r="N1005" s="5">
        <f t="shared" si="63"/>
        <v>0</v>
      </c>
    </row>
    <row r="1006" spans="1:14" ht="13.5" customHeight="1" x14ac:dyDescent="0.2">
      <c r="A1006" t="s">
        <v>1868</v>
      </c>
      <c r="B1006" t="s">
        <v>1869</v>
      </c>
      <c r="C1006" t="s">
        <v>908</v>
      </c>
      <c r="D1006" t="s">
        <v>5</v>
      </c>
      <c r="E1006" t="s">
        <v>2509</v>
      </c>
      <c r="F1006" t="s">
        <v>65</v>
      </c>
      <c r="G1006" s="3">
        <v>43528</v>
      </c>
      <c r="H1006" s="2">
        <v>342000</v>
      </c>
      <c r="I1006" s="12" t="s">
        <v>838</v>
      </c>
      <c r="J1006" s="5">
        <v>1</v>
      </c>
      <c r="K1006" s="5">
        <f t="shared" si="61"/>
        <v>0</v>
      </c>
      <c r="L1006" s="56" t="str">
        <f t="shared" si="64"/>
        <v>Non-MLS Office</v>
      </c>
      <c r="M1006" s="5">
        <f t="shared" si="62"/>
        <v>0</v>
      </c>
      <c r="N1006" s="5">
        <f t="shared" si="63"/>
        <v>0</v>
      </c>
    </row>
    <row r="1007" spans="1:14" ht="13.5" customHeight="1" x14ac:dyDescent="0.2">
      <c r="A1007" t="s">
        <v>1868</v>
      </c>
      <c r="B1007" t="s">
        <v>1869</v>
      </c>
      <c r="C1007" t="s">
        <v>908</v>
      </c>
      <c r="D1007" t="s">
        <v>5</v>
      </c>
      <c r="E1007" t="s">
        <v>2890</v>
      </c>
      <c r="F1007" t="s">
        <v>1126</v>
      </c>
      <c r="G1007" s="3">
        <v>43571</v>
      </c>
      <c r="H1007" s="2">
        <v>404900</v>
      </c>
      <c r="I1007" s="12">
        <v>20190540</v>
      </c>
      <c r="J1007" s="5">
        <v>1</v>
      </c>
      <c r="K1007" s="5">
        <f t="shared" si="61"/>
        <v>1</v>
      </c>
      <c r="L1007" s="56" t="str">
        <f t="shared" si="64"/>
        <v>Non-MLS Office</v>
      </c>
      <c r="M1007" s="5">
        <f t="shared" si="62"/>
        <v>0</v>
      </c>
      <c r="N1007" s="5">
        <f t="shared" si="63"/>
        <v>0</v>
      </c>
    </row>
    <row r="1008" spans="1:14" ht="13.5" customHeight="1" x14ac:dyDescent="0.2">
      <c r="A1008" t="s">
        <v>1868</v>
      </c>
      <c r="B1008" t="s">
        <v>1869</v>
      </c>
      <c r="C1008" t="s">
        <v>2047</v>
      </c>
      <c r="D1008" t="s">
        <v>5</v>
      </c>
      <c r="E1008" t="s">
        <v>3098</v>
      </c>
      <c r="F1008" t="s">
        <v>3099</v>
      </c>
      <c r="G1008" s="3">
        <v>43593</v>
      </c>
      <c r="H1008" s="2">
        <v>101000</v>
      </c>
      <c r="I1008" s="12" t="s">
        <v>838</v>
      </c>
      <c r="J1008" s="5">
        <v>1</v>
      </c>
      <c r="K1008" s="5">
        <f t="shared" si="61"/>
        <v>0</v>
      </c>
      <c r="L1008" s="56" t="str">
        <f t="shared" si="64"/>
        <v>Non-MLS Office</v>
      </c>
      <c r="M1008" s="5">
        <f t="shared" si="62"/>
        <v>0</v>
      </c>
      <c r="N1008" s="5">
        <f t="shared" si="63"/>
        <v>0</v>
      </c>
    </row>
    <row r="1009" spans="1:14" ht="13.5" customHeight="1" x14ac:dyDescent="0.2">
      <c r="A1009" t="s">
        <v>1868</v>
      </c>
      <c r="B1009" t="s">
        <v>1869</v>
      </c>
      <c r="C1009" t="s">
        <v>1705</v>
      </c>
      <c r="D1009" t="s">
        <v>125</v>
      </c>
      <c r="E1009" t="s">
        <v>2789</v>
      </c>
      <c r="F1009" t="s">
        <v>301</v>
      </c>
      <c r="G1009" s="3">
        <v>43559</v>
      </c>
      <c r="H1009" s="2">
        <v>192900</v>
      </c>
      <c r="I1009" s="12" t="s">
        <v>838</v>
      </c>
      <c r="J1009" s="5">
        <v>1</v>
      </c>
      <c r="K1009" s="5">
        <f t="shared" si="61"/>
        <v>0</v>
      </c>
      <c r="L1009" s="56" t="str">
        <f t="shared" si="64"/>
        <v>Non-MLS Office</v>
      </c>
      <c r="M1009" s="5">
        <f t="shared" si="62"/>
        <v>0</v>
      </c>
      <c r="N1009" s="5">
        <f t="shared" si="63"/>
        <v>0</v>
      </c>
    </row>
    <row r="1010" spans="1:14" ht="13.5" customHeight="1" x14ac:dyDescent="0.2">
      <c r="A1010" t="s">
        <v>1868</v>
      </c>
      <c r="B1010" t="s">
        <v>1869</v>
      </c>
      <c r="C1010" t="s">
        <v>852</v>
      </c>
      <c r="D1010" t="s">
        <v>1258</v>
      </c>
      <c r="E1010" t="s">
        <v>2444</v>
      </c>
      <c r="F1010" t="s">
        <v>123</v>
      </c>
      <c r="G1010" s="3">
        <v>43523</v>
      </c>
      <c r="H1010" s="2">
        <v>229000</v>
      </c>
      <c r="I1010" s="12" t="s">
        <v>838</v>
      </c>
      <c r="J1010" s="5">
        <v>1</v>
      </c>
      <c r="K1010" s="5">
        <f t="shared" si="61"/>
        <v>0</v>
      </c>
      <c r="L1010" s="56" t="str">
        <f t="shared" si="64"/>
        <v>Non-MLS Office</v>
      </c>
      <c r="M1010" s="5">
        <f t="shared" si="62"/>
        <v>0</v>
      </c>
      <c r="N1010" s="5">
        <f t="shared" si="63"/>
        <v>0</v>
      </c>
    </row>
    <row r="1011" spans="1:14" ht="13.5" customHeight="1" x14ac:dyDescent="0.2">
      <c r="A1011" t="s">
        <v>1868</v>
      </c>
      <c r="B1011" t="s">
        <v>1869</v>
      </c>
      <c r="C1011" t="s">
        <v>852</v>
      </c>
      <c r="D1011" t="s">
        <v>1258</v>
      </c>
      <c r="E1011" t="s">
        <v>2511</v>
      </c>
      <c r="F1011" t="s">
        <v>122</v>
      </c>
      <c r="G1011" s="3">
        <v>43528</v>
      </c>
      <c r="H1011" s="2">
        <v>369900</v>
      </c>
      <c r="I1011" s="12" t="s">
        <v>838</v>
      </c>
      <c r="J1011" s="5">
        <v>1</v>
      </c>
      <c r="K1011" s="5">
        <f t="shared" si="61"/>
        <v>0</v>
      </c>
      <c r="L1011" s="56" t="str">
        <f t="shared" si="64"/>
        <v>Non-MLS Office</v>
      </c>
      <c r="M1011" s="5">
        <f t="shared" si="62"/>
        <v>0</v>
      </c>
      <c r="N1011" s="5">
        <f t="shared" si="63"/>
        <v>0</v>
      </c>
    </row>
    <row r="1012" spans="1:14" ht="13.5" customHeight="1" x14ac:dyDescent="0.2">
      <c r="A1012" t="s">
        <v>1868</v>
      </c>
      <c r="B1012" t="s">
        <v>1869</v>
      </c>
      <c r="C1012" t="s">
        <v>1242</v>
      </c>
      <c r="D1012" t="s">
        <v>1258</v>
      </c>
      <c r="E1012" t="s">
        <v>2175</v>
      </c>
      <c r="F1012" t="s">
        <v>6</v>
      </c>
      <c r="G1012" s="3">
        <v>43482</v>
      </c>
      <c r="H1012" s="2">
        <v>50000</v>
      </c>
      <c r="I1012" s="12" t="s">
        <v>838</v>
      </c>
      <c r="J1012" s="5">
        <v>1</v>
      </c>
      <c r="K1012" s="5">
        <f t="shared" si="61"/>
        <v>0</v>
      </c>
      <c r="L1012" s="56" t="str">
        <f t="shared" si="64"/>
        <v>Non-MLS Office</v>
      </c>
      <c r="M1012" s="5">
        <f t="shared" si="62"/>
        <v>0</v>
      </c>
      <c r="N1012" s="5">
        <f t="shared" si="63"/>
        <v>0</v>
      </c>
    </row>
    <row r="1013" spans="1:14" ht="13.5" customHeight="1" x14ac:dyDescent="0.2">
      <c r="A1013" t="s">
        <v>1868</v>
      </c>
      <c r="B1013" t="s">
        <v>1869</v>
      </c>
      <c r="C1013" t="s">
        <v>398</v>
      </c>
      <c r="D1013" t="s">
        <v>1258</v>
      </c>
      <c r="E1013" t="s">
        <v>2740</v>
      </c>
      <c r="F1013" t="s">
        <v>6</v>
      </c>
      <c r="G1013" s="3">
        <v>43553</v>
      </c>
      <c r="H1013" s="2">
        <v>290100</v>
      </c>
      <c r="I1013" s="12" t="s">
        <v>838</v>
      </c>
      <c r="J1013" s="5">
        <v>1</v>
      </c>
      <c r="K1013" s="5">
        <f t="shared" si="61"/>
        <v>0</v>
      </c>
      <c r="L1013" s="56" t="str">
        <f t="shared" si="64"/>
        <v>Non-MLS Office</v>
      </c>
      <c r="M1013" s="5">
        <f t="shared" si="62"/>
        <v>0</v>
      </c>
      <c r="N1013" s="5">
        <f t="shared" si="63"/>
        <v>0</v>
      </c>
    </row>
    <row r="1014" spans="1:14" ht="13.5" customHeight="1" x14ac:dyDescent="0.2">
      <c r="A1014" t="s">
        <v>1868</v>
      </c>
      <c r="B1014" t="s">
        <v>1869</v>
      </c>
      <c r="C1014" t="s">
        <v>398</v>
      </c>
      <c r="D1014" t="s">
        <v>1258</v>
      </c>
      <c r="E1014" t="s">
        <v>2786</v>
      </c>
      <c r="F1014" t="s">
        <v>7</v>
      </c>
      <c r="G1014" s="3">
        <v>43558</v>
      </c>
      <c r="H1014" s="2">
        <v>153900</v>
      </c>
      <c r="I1014" s="12" t="s">
        <v>838</v>
      </c>
      <c r="J1014" s="5">
        <v>1</v>
      </c>
      <c r="K1014" s="5">
        <f t="shared" si="61"/>
        <v>0</v>
      </c>
      <c r="L1014" s="56" t="str">
        <f t="shared" si="64"/>
        <v>Non-MLS Office</v>
      </c>
      <c r="M1014" s="5">
        <f t="shared" si="62"/>
        <v>0</v>
      </c>
      <c r="N1014" s="5">
        <f t="shared" si="63"/>
        <v>0</v>
      </c>
    </row>
    <row r="1015" spans="1:14" ht="13.5" customHeight="1" x14ac:dyDescent="0.2">
      <c r="A1015" t="s">
        <v>1868</v>
      </c>
      <c r="B1015" t="s">
        <v>1869</v>
      </c>
      <c r="C1015" t="s">
        <v>1866</v>
      </c>
      <c r="D1015" t="s">
        <v>1258</v>
      </c>
      <c r="E1015" t="s">
        <v>2514</v>
      </c>
      <c r="F1015" t="s">
        <v>2515</v>
      </c>
      <c r="G1015" s="3">
        <v>43528</v>
      </c>
      <c r="H1015" s="2">
        <v>295000</v>
      </c>
      <c r="I1015" s="12" t="s">
        <v>838</v>
      </c>
      <c r="J1015" s="5">
        <v>1</v>
      </c>
      <c r="K1015" s="5">
        <f t="shared" si="61"/>
        <v>0</v>
      </c>
      <c r="L1015" s="56" t="str">
        <f>IF(B1015="",#REF!,B1015)</f>
        <v>Non-MLS Office</v>
      </c>
      <c r="M1015" s="5">
        <f t="shared" si="62"/>
        <v>0</v>
      </c>
      <c r="N1015" s="5">
        <f t="shared" si="63"/>
        <v>0</v>
      </c>
    </row>
    <row r="1016" spans="1:14" ht="13.5" customHeight="1" x14ac:dyDescent="0.2">
      <c r="A1016" t="s">
        <v>1868</v>
      </c>
      <c r="B1016" t="s">
        <v>1869</v>
      </c>
      <c r="C1016" t="s">
        <v>2028</v>
      </c>
      <c r="D1016" t="s">
        <v>1258</v>
      </c>
      <c r="E1016" t="s">
        <v>2171</v>
      </c>
      <c r="F1016" t="s">
        <v>802</v>
      </c>
      <c r="G1016" s="3">
        <v>43482</v>
      </c>
      <c r="H1016" s="2">
        <v>133500</v>
      </c>
      <c r="I1016" s="12" t="s">
        <v>838</v>
      </c>
      <c r="J1016" s="5">
        <v>1</v>
      </c>
      <c r="K1016" s="5">
        <f t="shared" si="61"/>
        <v>0</v>
      </c>
      <c r="L1016" s="56" t="str">
        <f>IF(B1016="",#REF!,B1016)</f>
        <v>Non-MLS Office</v>
      </c>
      <c r="M1016" s="5">
        <f t="shared" si="62"/>
        <v>0</v>
      </c>
      <c r="N1016" s="5">
        <f t="shared" si="63"/>
        <v>0</v>
      </c>
    </row>
    <row r="1017" spans="1:14" ht="13.5" customHeight="1" x14ac:dyDescent="0.2">
      <c r="A1017" t="s">
        <v>1868</v>
      </c>
      <c r="B1017" t="s">
        <v>1869</v>
      </c>
      <c r="C1017" t="s">
        <v>757</v>
      </c>
      <c r="D1017" t="s">
        <v>1258</v>
      </c>
      <c r="E1017" t="s">
        <v>3234</v>
      </c>
      <c r="F1017" t="s">
        <v>216</v>
      </c>
      <c r="G1017" s="3">
        <v>43607</v>
      </c>
      <c r="H1017" s="2">
        <v>206000</v>
      </c>
      <c r="I1017" s="12" t="s">
        <v>838</v>
      </c>
      <c r="J1017" s="5">
        <v>1</v>
      </c>
      <c r="K1017" s="5">
        <f t="shared" si="61"/>
        <v>0</v>
      </c>
      <c r="L1017" s="56" t="str">
        <f t="shared" si="64"/>
        <v>Non-MLS Office</v>
      </c>
      <c r="M1017" s="5">
        <f t="shared" si="62"/>
        <v>0</v>
      </c>
      <c r="N1017" s="5">
        <f t="shared" si="63"/>
        <v>0</v>
      </c>
    </row>
    <row r="1018" spans="1:14" ht="13.5" customHeight="1" x14ac:dyDescent="0.2">
      <c r="A1018" t="s">
        <v>1868</v>
      </c>
      <c r="B1018" t="s">
        <v>1869</v>
      </c>
      <c r="C1018" t="s">
        <v>2012</v>
      </c>
      <c r="D1018" t="s">
        <v>1976</v>
      </c>
      <c r="E1018" t="s">
        <v>2846</v>
      </c>
      <c r="F1018" t="s">
        <v>1831</v>
      </c>
      <c r="G1018" s="3">
        <v>43566</v>
      </c>
      <c r="H1018" s="2">
        <v>295000</v>
      </c>
      <c r="I1018" s="12" t="s">
        <v>838</v>
      </c>
      <c r="J1018" s="5">
        <v>1</v>
      </c>
      <c r="K1018" s="5">
        <f t="shared" si="61"/>
        <v>0</v>
      </c>
      <c r="L1018" s="56" t="str">
        <f t="shared" si="64"/>
        <v>Non-MLS Office</v>
      </c>
      <c r="M1018" s="5">
        <f t="shared" si="62"/>
        <v>0</v>
      </c>
      <c r="N1018" s="5">
        <f t="shared" si="63"/>
        <v>0</v>
      </c>
    </row>
    <row r="1019" spans="1:14" ht="13.5" customHeight="1" x14ac:dyDescent="0.2">
      <c r="A1019" t="s">
        <v>1868</v>
      </c>
      <c r="B1019" t="s">
        <v>1869</v>
      </c>
      <c r="C1019" t="s">
        <v>155</v>
      </c>
      <c r="D1019" t="s">
        <v>1943</v>
      </c>
      <c r="E1019" t="s">
        <v>2335</v>
      </c>
      <c r="F1019" t="s">
        <v>880</v>
      </c>
      <c r="G1019" s="3">
        <v>43504</v>
      </c>
      <c r="H1019" s="2">
        <v>58000</v>
      </c>
      <c r="I1019" s="12" t="s">
        <v>838</v>
      </c>
      <c r="J1019" s="5">
        <v>1</v>
      </c>
      <c r="K1019" s="5">
        <f t="shared" si="61"/>
        <v>0</v>
      </c>
      <c r="L1019" s="56" t="str">
        <f>IF(B1019="",#REF!,B1019)</f>
        <v>Non-MLS Office</v>
      </c>
      <c r="M1019" s="5">
        <f t="shared" si="62"/>
        <v>0</v>
      </c>
      <c r="N1019" s="5">
        <f t="shared" si="63"/>
        <v>0</v>
      </c>
    </row>
    <row r="1020" spans="1:14" ht="13.5" customHeight="1" x14ac:dyDescent="0.2">
      <c r="A1020" t="s">
        <v>1868</v>
      </c>
      <c r="B1020" t="s">
        <v>1869</v>
      </c>
      <c r="C1020" t="s">
        <v>155</v>
      </c>
      <c r="D1020" t="s">
        <v>1943</v>
      </c>
      <c r="E1020" t="s">
        <v>2958</v>
      </c>
      <c r="F1020" t="s">
        <v>215</v>
      </c>
      <c r="G1020" s="3">
        <v>43580</v>
      </c>
      <c r="H1020" s="2">
        <v>72500</v>
      </c>
      <c r="I1020" s="12" t="s">
        <v>838</v>
      </c>
      <c r="J1020" s="5">
        <v>1</v>
      </c>
      <c r="K1020" s="5">
        <f t="shared" si="61"/>
        <v>0</v>
      </c>
      <c r="L1020" s="56" t="str">
        <f t="shared" si="64"/>
        <v>Non-MLS Office</v>
      </c>
      <c r="M1020" s="5">
        <f t="shared" si="62"/>
        <v>0</v>
      </c>
      <c r="N1020" s="5">
        <f t="shared" si="63"/>
        <v>0</v>
      </c>
    </row>
    <row r="1021" spans="1:14" ht="13.5" customHeight="1" x14ac:dyDescent="0.2">
      <c r="A1021" t="s">
        <v>1868</v>
      </c>
      <c r="B1021" t="s">
        <v>1869</v>
      </c>
      <c r="C1021" t="s">
        <v>155</v>
      </c>
      <c r="D1021" t="s">
        <v>1943</v>
      </c>
      <c r="E1021" t="s">
        <v>3293</v>
      </c>
      <c r="F1021" t="s">
        <v>953</v>
      </c>
      <c r="G1021" s="3">
        <v>43613</v>
      </c>
      <c r="H1021" s="2">
        <v>286250</v>
      </c>
      <c r="I1021" s="12" t="s">
        <v>838</v>
      </c>
      <c r="J1021" s="5">
        <v>1</v>
      </c>
      <c r="K1021" s="5">
        <f t="shared" si="61"/>
        <v>0</v>
      </c>
      <c r="L1021" s="56" t="str">
        <f t="shared" si="64"/>
        <v>Non-MLS Office</v>
      </c>
      <c r="M1021" s="5">
        <f t="shared" si="62"/>
        <v>0</v>
      </c>
      <c r="N1021" s="5">
        <f t="shared" si="63"/>
        <v>0</v>
      </c>
    </row>
    <row r="1022" spans="1:14" ht="13.5" customHeight="1" x14ac:dyDescent="0.2">
      <c r="A1022" t="s">
        <v>1868</v>
      </c>
      <c r="B1022" t="s">
        <v>1869</v>
      </c>
      <c r="C1022" t="s">
        <v>840</v>
      </c>
      <c r="D1022" t="s">
        <v>1949</v>
      </c>
      <c r="E1022" t="s">
        <v>2871</v>
      </c>
      <c r="F1022" t="s">
        <v>213</v>
      </c>
      <c r="G1022" s="3">
        <v>43567</v>
      </c>
      <c r="H1022" s="2">
        <v>73000</v>
      </c>
      <c r="I1022" s="12" t="s">
        <v>838</v>
      </c>
      <c r="J1022" s="5">
        <v>1</v>
      </c>
      <c r="K1022" s="5">
        <f t="shared" si="61"/>
        <v>0</v>
      </c>
      <c r="L1022" s="56" t="str">
        <f>IF(B1022="",#REF!,B1022)</f>
        <v>Non-MLS Office</v>
      </c>
      <c r="M1022" s="5">
        <f t="shared" si="62"/>
        <v>0</v>
      </c>
      <c r="N1022" s="5">
        <f t="shared" si="63"/>
        <v>0</v>
      </c>
    </row>
    <row r="1023" spans="1:14" ht="13.5" customHeight="1" x14ac:dyDescent="0.2">
      <c r="A1023" t="s">
        <v>1868</v>
      </c>
      <c r="B1023" t="s">
        <v>1869</v>
      </c>
      <c r="C1023" t="s">
        <v>264</v>
      </c>
      <c r="D1023" t="s">
        <v>1949</v>
      </c>
      <c r="E1023" t="s">
        <v>3187</v>
      </c>
      <c r="F1023" t="s">
        <v>880</v>
      </c>
      <c r="G1023" s="3">
        <v>43602</v>
      </c>
      <c r="H1023" s="2">
        <v>36500</v>
      </c>
      <c r="I1023" s="12" t="s">
        <v>838</v>
      </c>
      <c r="J1023" s="5">
        <v>1</v>
      </c>
      <c r="K1023" s="5">
        <f t="shared" si="61"/>
        <v>0</v>
      </c>
      <c r="L1023" s="56" t="str">
        <f>IF(B1023="",#REF!,B1023)</f>
        <v>Non-MLS Office</v>
      </c>
      <c r="M1023" s="5">
        <f t="shared" si="62"/>
        <v>0</v>
      </c>
      <c r="N1023" s="5">
        <f t="shared" si="63"/>
        <v>0</v>
      </c>
    </row>
    <row r="1024" spans="1:14" ht="13.5" customHeight="1" x14ac:dyDescent="0.2">
      <c r="A1024" t="s">
        <v>1868</v>
      </c>
      <c r="B1024" t="s">
        <v>1869</v>
      </c>
      <c r="C1024" t="s">
        <v>211</v>
      </c>
      <c r="D1024" t="s">
        <v>2025</v>
      </c>
      <c r="E1024" t="s">
        <v>3258</v>
      </c>
      <c r="F1024" t="s">
        <v>6</v>
      </c>
      <c r="G1024" s="3">
        <v>43608</v>
      </c>
      <c r="H1024" s="2">
        <v>366500</v>
      </c>
      <c r="I1024" s="12" t="s">
        <v>838</v>
      </c>
      <c r="J1024" s="5">
        <v>1</v>
      </c>
      <c r="K1024" s="5">
        <f t="shared" si="61"/>
        <v>0</v>
      </c>
      <c r="L1024" s="56" t="str">
        <f t="shared" si="64"/>
        <v>Non-MLS Office</v>
      </c>
      <c r="M1024" s="5">
        <f t="shared" si="62"/>
        <v>0</v>
      </c>
      <c r="N1024" s="5">
        <f t="shared" si="63"/>
        <v>0</v>
      </c>
    </row>
    <row r="1025" spans="1:14" ht="13.5" customHeight="1" x14ac:dyDescent="0.2">
      <c r="A1025" t="s">
        <v>1868</v>
      </c>
      <c r="B1025" t="s">
        <v>1869</v>
      </c>
      <c r="C1025" t="s">
        <v>2068</v>
      </c>
      <c r="D1025" t="s">
        <v>1984</v>
      </c>
      <c r="E1025" t="s">
        <v>2271</v>
      </c>
      <c r="F1025" t="s">
        <v>301</v>
      </c>
      <c r="G1025" s="3">
        <v>43496</v>
      </c>
      <c r="H1025" s="2">
        <v>115000</v>
      </c>
      <c r="I1025" s="12" t="s">
        <v>838</v>
      </c>
      <c r="J1025" s="5">
        <v>1</v>
      </c>
      <c r="K1025" s="5">
        <f t="shared" si="61"/>
        <v>0</v>
      </c>
      <c r="L1025" s="56" t="str">
        <f t="shared" si="64"/>
        <v>Non-MLS Office</v>
      </c>
      <c r="M1025" s="5">
        <f t="shared" si="62"/>
        <v>0</v>
      </c>
      <c r="N1025" s="5">
        <f t="shared" si="63"/>
        <v>0</v>
      </c>
    </row>
    <row r="1026" spans="1:14" ht="13.5" customHeight="1" x14ac:dyDescent="0.2">
      <c r="A1026" t="s">
        <v>1868</v>
      </c>
      <c r="B1026" t="s">
        <v>1869</v>
      </c>
      <c r="C1026" t="s">
        <v>2068</v>
      </c>
      <c r="D1026" t="s">
        <v>1984</v>
      </c>
      <c r="E1026" t="s">
        <v>2862</v>
      </c>
      <c r="F1026" t="s">
        <v>301</v>
      </c>
      <c r="G1026" s="3">
        <v>43567</v>
      </c>
      <c r="H1026" s="2">
        <v>142900</v>
      </c>
      <c r="I1026" s="12" t="s">
        <v>838</v>
      </c>
      <c r="J1026" s="5">
        <v>1</v>
      </c>
      <c r="K1026" s="5">
        <f t="shared" si="61"/>
        <v>0</v>
      </c>
      <c r="L1026" s="56" t="str">
        <f t="shared" si="64"/>
        <v>Non-MLS Office</v>
      </c>
      <c r="M1026" s="5">
        <f t="shared" si="62"/>
        <v>0</v>
      </c>
      <c r="N1026" s="5">
        <f t="shared" si="63"/>
        <v>0</v>
      </c>
    </row>
    <row r="1027" spans="1:14" ht="13.5" customHeight="1" x14ac:dyDescent="0.2">
      <c r="A1027" t="s">
        <v>1868</v>
      </c>
      <c r="B1027" t="s">
        <v>1869</v>
      </c>
      <c r="C1027" t="s">
        <v>1393</v>
      </c>
      <c r="D1027" t="s">
        <v>1984</v>
      </c>
      <c r="E1027" t="s">
        <v>2630</v>
      </c>
      <c r="F1027" t="s">
        <v>1209</v>
      </c>
      <c r="G1027" s="3">
        <v>43542</v>
      </c>
      <c r="H1027" s="2">
        <v>22500</v>
      </c>
      <c r="I1027" s="12" t="s">
        <v>838</v>
      </c>
      <c r="J1027" s="5">
        <v>1</v>
      </c>
      <c r="K1027" s="5">
        <f t="shared" ref="K1027:K1090" si="65">IF(I1027="did not close",0,IF(I1027="",0,1))</f>
        <v>0</v>
      </c>
      <c r="L1027" s="56" t="str">
        <f t="shared" si="64"/>
        <v>Non-MLS Office</v>
      </c>
      <c r="M1027" s="5">
        <f t="shared" si="62"/>
        <v>0</v>
      </c>
      <c r="N1027" s="5">
        <f t="shared" si="63"/>
        <v>0</v>
      </c>
    </row>
    <row r="1028" spans="1:14" ht="13.5" customHeight="1" x14ac:dyDescent="0.2">
      <c r="A1028" t="s">
        <v>1868</v>
      </c>
      <c r="B1028" t="s">
        <v>1869</v>
      </c>
      <c r="C1028" t="s">
        <v>1393</v>
      </c>
      <c r="D1028" t="s">
        <v>1984</v>
      </c>
      <c r="E1028" t="s">
        <v>532</v>
      </c>
      <c r="F1028" t="s">
        <v>8</v>
      </c>
      <c r="G1028" s="3">
        <v>43564</v>
      </c>
      <c r="H1028" s="2">
        <v>60000</v>
      </c>
      <c r="I1028" s="12" t="s">
        <v>838</v>
      </c>
      <c r="J1028" s="5">
        <v>1</v>
      </c>
      <c r="K1028" s="5">
        <f t="shared" si="65"/>
        <v>0</v>
      </c>
      <c r="L1028" s="56" t="str">
        <f t="shared" si="64"/>
        <v>Non-MLS Office</v>
      </c>
      <c r="M1028" s="5">
        <f t="shared" ref="M1028:M1091" si="66">IF(B1028=D1028,1,0)</f>
        <v>0</v>
      </c>
      <c r="N1028" s="5">
        <f t="shared" ref="N1028:N1091" si="67">+IF(M1028=1,K1028,0)</f>
        <v>0</v>
      </c>
    </row>
    <row r="1029" spans="1:14" ht="13.5" customHeight="1" x14ac:dyDescent="0.2">
      <c r="A1029" t="s">
        <v>1868</v>
      </c>
      <c r="B1029" t="s">
        <v>1869</v>
      </c>
      <c r="C1029" t="s">
        <v>1393</v>
      </c>
      <c r="D1029" t="s">
        <v>1984</v>
      </c>
      <c r="E1029" t="s">
        <v>3291</v>
      </c>
      <c r="F1029" t="s">
        <v>301</v>
      </c>
      <c r="G1029" s="3">
        <v>43613</v>
      </c>
      <c r="H1029" s="2">
        <v>109000</v>
      </c>
      <c r="I1029" s="12" t="s">
        <v>838</v>
      </c>
      <c r="J1029" s="5">
        <v>1</v>
      </c>
      <c r="K1029" s="5">
        <f t="shared" si="65"/>
        <v>0</v>
      </c>
      <c r="L1029" s="56" t="str">
        <f t="shared" si="64"/>
        <v>Non-MLS Office</v>
      </c>
      <c r="M1029" s="5">
        <f t="shared" si="66"/>
        <v>0</v>
      </c>
      <c r="N1029" s="5">
        <f t="shared" si="67"/>
        <v>0</v>
      </c>
    </row>
    <row r="1030" spans="1:14" ht="13.5" customHeight="1" x14ac:dyDescent="0.2">
      <c r="A1030" t="s">
        <v>1868</v>
      </c>
      <c r="B1030" t="s">
        <v>1869</v>
      </c>
      <c r="C1030" t="s">
        <v>1713</v>
      </c>
      <c r="D1030" t="s">
        <v>1984</v>
      </c>
      <c r="E1030" t="s">
        <v>2660</v>
      </c>
      <c r="F1030" t="s">
        <v>301</v>
      </c>
      <c r="G1030" s="3">
        <v>43545</v>
      </c>
      <c r="H1030" s="2">
        <v>43000</v>
      </c>
      <c r="I1030" s="12" t="s">
        <v>838</v>
      </c>
      <c r="J1030" s="5">
        <v>1</v>
      </c>
      <c r="K1030" s="5">
        <f t="shared" si="65"/>
        <v>0</v>
      </c>
      <c r="L1030" s="56" t="str">
        <f t="shared" si="64"/>
        <v>Non-MLS Office</v>
      </c>
      <c r="M1030" s="5">
        <f t="shared" si="66"/>
        <v>0</v>
      </c>
      <c r="N1030" s="5">
        <f t="shared" si="67"/>
        <v>0</v>
      </c>
    </row>
    <row r="1031" spans="1:14" ht="13.5" customHeight="1" x14ac:dyDescent="0.2">
      <c r="A1031" t="s">
        <v>1868</v>
      </c>
      <c r="B1031" t="s">
        <v>1869</v>
      </c>
      <c r="C1031" t="s">
        <v>1924</v>
      </c>
      <c r="D1031" t="s">
        <v>1843</v>
      </c>
      <c r="E1031" t="s">
        <v>2878</v>
      </c>
      <c r="F1031" t="s">
        <v>426</v>
      </c>
      <c r="G1031" s="3">
        <v>43570</v>
      </c>
      <c r="H1031" s="2">
        <v>80000</v>
      </c>
      <c r="I1031" s="12">
        <v>20190570</v>
      </c>
      <c r="J1031" s="5">
        <v>1</v>
      </c>
      <c r="K1031" s="5">
        <f t="shared" si="65"/>
        <v>1</v>
      </c>
      <c r="L1031" s="56" t="str">
        <f t="shared" si="64"/>
        <v>Non-MLS Office</v>
      </c>
      <c r="M1031" s="5">
        <f t="shared" si="66"/>
        <v>0</v>
      </c>
      <c r="N1031" s="5">
        <f t="shared" si="67"/>
        <v>0</v>
      </c>
    </row>
    <row r="1032" spans="1:14" ht="13.5" customHeight="1" x14ac:dyDescent="0.2">
      <c r="A1032" t="s">
        <v>1868</v>
      </c>
      <c r="B1032" t="s">
        <v>1869</v>
      </c>
      <c r="C1032" t="s">
        <v>2059</v>
      </c>
      <c r="D1032" t="s">
        <v>1889</v>
      </c>
      <c r="E1032" t="s">
        <v>2777</v>
      </c>
      <c r="F1032" t="s">
        <v>6</v>
      </c>
      <c r="G1032" s="3">
        <v>43558</v>
      </c>
      <c r="H1032" s="2">
        <v>93000</v>
      </c>
      <c r="I1032" s="12" t="s">
        <v>838</v>
      </c>
      <c r="J1032" s="5">
        <v>1</v>
      </c>
      <c r="K1032" s="5">
        <f t="shared" si="65"/>
        <v>0</v>
      </c>
      <c r="L1032" s="56" t="str">
        <f t="shared" si="64"/>
        <v>Non-MLS Office</v>
      </c>
      <c r="M1032" s="5">
        <f t="shared" si="66"/>
        <v>0</v>
      </c>
      <c r="N1032" s="5">
        <f t="shared" si="67"/>
        <v>0</v>
      </c>
    </row>
    <row r="1033" spans="1:14" ht="13.5" customHeight="1" x14ac:dyDescent="0.2">
      <c r="A1033" t="s">
        <v>1868</v>
      </c>
      <c r="B1033" t="s">
        <v>1869</v>
      </c>
      <c r="C1033" t="s">
        <v>1554</v>
      </c>
      <c r="D1033" t="s">
        <v>1941</v>
      </c>
      <c r="E1033" t="s">
        <v>3266</v>
      </c>
      <c r="F1033" t="s">
        <v>215</v>
      </c>
      <c r="G1033" s="3">
        <v>43609</v>
      </c>
      <c r="H1033" s="2">
        <v>265900</v>
      </c>
      <c r="I1033" s="12" t="s">
        <v>838</v>
      </c>
      <c r="J1033" s="5">
        <v>1</v>
      </c>
      <c r="K1033" s="5">
        <f t="shared" si="65"/>
        <v>0</v>
      </c>
      <c r="L1033" s="56" t="str">
        <f t="shared" si="64"/>
        <v>Non-MLS Office</v>
      </c>
      <c r="M1033" s="5">
        <f t="shared" si="66"/>
        <v>0</v>
      </c>
      <c r="N1033" s="5">
        <f t="shared" si="67"/>
        <v>0</v>
      </c>
    </row>
    <row r="1034" spans="1:14" ht="13.5" customHeight="1" x14ac:dyDescent="0.2">
      <c r="A1034" t="s">
        <v>1868</v>
      </c>
      <c r="B1034" t="s">
        <v>1869</v>
      </c>
      <c r="C1034" t="s">
        <v>198</v>
      </c>
      <c r="D1034" t="s">
        <v>285</v>
      </c>
      <c r="E1034" t="s">
        <v>2443</v>
      </c>
      <c r="F1034" t="s">
        <v>730</v>
      </c>
      <c r="G1034" s="3">
        <v>43522</v>
      </c>
      <c r="H1034" s="2">
        <v>29000</v>
      </c>
      <c r="I1034" s="12" t="s">
        <v>838</v>
      </c>
      <c r="J1034" s="5">
        <v>1</v>
      </c>
      <c r="K1034" s="5">
        <f t="shared" si="65"/>
        <v>0</v>
      </c>
      <c r="L1034" s="56" t="str">
        <f t="shared" si="64"/>
        <v>Non-MLS Office</v>
      </c>
      <c r="M1034" s="5">
        <f t="shared" si="66"/>
        <v>0</v>
      </c>
      <c r="N1034" s="5">
        <f t="shared" si="67"/>
        <v>0</v>
      </c>
    </row>
    <row r="1035" spans="1:14" ht="13.5" customHeight="1" x14ac:dyDescent="0.2">
      <c r="A1035" t="s">
        <v>1868</v>
      </c>
      <c r="B1035" t="s">
        <v>1869</v>
      </c>
      <c r="C1035" t="s">
        <v>849</v>
      </c>
      <c r="D1035" t="s">
        <v>1854</v>
      </c>
      <c r="E1035" t="s">
        <v>2467</v>
      </c>
      <c r="F1035" t="s">
        <v>121</v>
      </c>
      <c r="G1035" s="3">
        <v>43524</v>
      </c>
      <c r="H1035" s="2">
        <v>122900</v>
      </c>
      <c r="I1035" s="12" t="s">
        <v>838</v>
      </c>
      <c r="J1035" s="5">
        <v>1</v>
      </c>
      <c r="K1035" s="5">
        <f t="shared" si="65"/>
        <v>0</v>
      </c>
      <c r="L1035" s="56" t="str">
        <f t="shared" si="64"/>
        <v>Non-MLS Office</v>
      </c>
      <c r="M1035" s="5">
        <f t="shared" si="66"/>
        <v>0</v>
      </c>
      <c r="N1035" s="5">
        <f t="shared" si="67"/>
        <v>0</v>
      </c>
    </row>
    <row r="1036" spans="1:14" ht="13.5" customHeight="1" x14ac:dyDescent="0.2">
      <c r="A1036" t="s">
        <v>1868</v>
      </c>
      <c r="B1036" t="s">
        <v>1869</v>
      </c>
      <c r="C1036" t="s">
        <v>1697</v>
      </c>
      <c r="D1036" t="s">
        <v>1854</v>
      </c>
      <c r="E1036" t="s">
        <v>3280</v>
      </c>
      <c r="F1036" t="s">
        <v>70</v>
      </c>
      <c r="G1036" s="3">
        <v>43609</v>
      </c>
      <c r="H1036" s="2">
        <v>122900</v>
      </c>
      <c r="I1036" s="12" t="s">
        <v>838</v>
      </c>
      <c r="J1036" s="5">
        <v>1</v>
      </c>
      <c r="K1036" s="5">
        <f t="shared" si="65"/>
        <v>0</v>
      </c>
      <c r="L1036" s="56" t="str">
        <f t="shared" si="64"/>
        <v>Non-MLS Office</v>
      </c>
      <c r="M1036" s="5">
        <f t="shared" si="66"/>
        <v>0</v>
      </c>
      <c r="N1036" s="5">
        <f t="shared" si="67"/>
        <v>0</v>
      </c>
    </row>
    <row r="1037" spans="1:14" ht="13.5" customHeight="1" x14ac:dyDescent="0.2">
      <c r="A1037" t="s">
        <v>1868</v>
      </c>
      <c r="B1037" t="s">
        <v>1869</v>
      </c>
      <c r="C1037" t="s">
        <v>1254</v>
      </c>
      <c r="D1037" t="s">
        <v>1854</v>
      </c>
      <c r="E1037" t="s">
        <v>2373</v>
      </c>
      <c r="F1037" t="s">
        <v>65</v>
      </c>
      <c r="G1037" s="3">
        <v>43511</v>
      </c>
      <c r="H1037" s="2">
        <v>129000</v>
      </c>
      <c r="I1037" s="12" t="s">
        <v>838</v>
      </c>
      <c r="J1037" s="5">
        <v>1</v>
      </c>
      <c r="K1037" s="5">
        <f t="shared" si="65"/>
        <v>0</v>
      </c>
      <c r="L1037" s="56" t="str">
        <f>IF(B1037="",#REF!,B1037)</f>
        <v>Non-MLS Office</v>
      </c>
      <c r="M1037" s="5">
        <f t="shared" si="66"/>
        <v>0</v>
      </c>
      <c r="N1037" s="5">
        <f t="shared" si="67"/>
        <v>0</v>
      </c>
    </row>
    <row r="1038" spans="1:14" ht="13.5" customHeight="1" x14ac:dyDescent="0.2">
      <c r="A1038" t="s">
        <v>1985</v>
      </c>
      <c r="B1038" t="s">
        <v>1936</v>
      </c>
      <c r="C1038" t="s">
        <v>1985</v>
      </c>
      <c r="D1038" t="s">
        <v>1936</v>
      </c>
      <c r="E1038" t="s">
        <v>2618</v>
      </c>
      <c r="F1038" t="s">
        <v>7</v>
      </c>
      <c r="G1038" s="3">
        <v>43539</v>
      </c>
      <c r="H1038" s="2">
        <v>165000</v>
      </c>
      <c r="I1038" s="12" t="s">
        <v>838</v>
      </c>
      <c r="J1038" s="5">
        <v>1</v>
      </c>
      <c r="K1038" s="5">
        <f t="shared" si="65"/>
        <v>0</v>
      </c>
      <c r="L1038" s="56" t="str">
        <f t="shared" ref="L1038:L1095" si="68">IF(B1038="",B1037,B1038)</f>
        <v>Paschall, Skipper &amp; Associates</v>
      </c>
      <c r="M1038" s="5">
        <f t="shared" si="66"/>
        <v>1</v>
      </c>
      <c r="N1038" s="5">
        <f t="shared" si="67"/>
        <v>0</v>
      </c>
    </row>
    <row r="1039" spans="1:14" ht="13.5" customHeight="1" x14ac:dyDescent="0.2">
      <c r="A1039" t="s">
        <v>1215</v>
      </c>
      <c r="B1039" t="s">
        <v>991</v>
      </c>
      <c r="C1039" t="s">
        <v>1210</v>
      </c>
      <c r="D1039" t="s">
        <v>991</v>
      </c>
      <c r="E1039" t="s">
        <v>2218</v>
      </c>
      <c r="F1039" t="s">
        <v>301</v>
      </c>
      <c r="G1039" s="3">
        <v>43490</v>
      </c>
      <c r="H1039" s="2">
        <v>53000</v>
      </c>
      <c r="I1039" s="12">
        <v>20182874</v>
      </c>
      <c r="J1039" s="5">
        <v>1</v>
      </c>
      <c r="K1039" s="5">
        <f t="shared" si="65"/>
        <v>1</v>
      </c>
      <c r="L1039" s="56" t="str">
        <f t="shared" si="68"/>
        <v>Premier, REALTORS</v>
      </c>
      <c r="M1039" s="5">
        <f t="shared" si="66"/>
        <v>1</v>
      </c>
      <c r="N1039" s="5">
        <f t="shared" si="67"/>
        <v>1</v>
      </c>
    </row>
    <row r="1040" spans="1:14" ht="13.5" customHeight="1" x14ac:dyDescent="0.2">
      <c r="A1040" t="s">
        <v>826</v>
      </c>
      <c r="B1040" t="s">
        <v>1258</v>
      </c>
      <c r="C1040" t="s">
        <v>710</v>
      </c>
      <c r="D1040" t="s">
        <v>303</v>
      </c>
      <c r="E1040" t="s">
        <v>2489</v>
      </c>
      <c r="F1040" t="s">
        <v>6</v>
      </c>
      <c r="G1040" s="3">
        <v>43525</v>
      </c>
      <c r="H1040" s="2">
        <v>92500</v>
      </c>
      <c r="I1040" s="12">
        <v>20190135</v>
      </c>
      <c r="J1040" s="5">
        <v>1</v>
      </c>
      <c r="K1040" s="5">
        <f t="shared" si="65"/>
        <v>1</v>
      </c>
      <c r="L1040" s="56" t="str">
        <f t="shared" si="68"/>
        <v>Re/Max Centex, REALTORS</v>
      </c>
      <c r="M1040" s="5">
        <f t="shared" si="66"/>
        <v>0</v>
      </c>
      <c r="N1040" s="5">
        <f t="shared" si="67"/>
        <v>0</v>
      </c>
    </row>
    <row r="1041" spans="1:14" ht="13.5" customHeight="1" x14ac:dyDescent="0.2">
      <c r="A1041" t="s">
        <v>398</v>
      </c>
      <c r="B1041" t="s">
        <v>1258</v>
      </c>
      <c r="C1041" t="s">
        <v>1125</v>
      </c>
      <c r="D1041" t="s">
        <v>303</v>
      </c>
      <c r="E1041" t="s">
        <v>3312</v>
      </c>
      <c r="F1041" t="s">
        <v>1126</v>
      </c>
      <c r="G1041" s="3">
        <v>43614</v>
      </c>
      <c r="H1041" s="2">
        <v>190000</v>
      </c>
      <c r="I1041" s="12" t="s">
        <v>838</v>
      </c>
      <c r="J1041" s="5">
        <v>1</v>
      </c>
      <c r="K1041" s="5">
        <f t="shared" si="65"/>
        <v>0</v>
      </c>
      <c r="L1041" s="56" t="str">
        <f t="shared" si="68"/>
        <v>Re/Max Centex, REALTORS</v>
      </c>
      <c r="M1041" s="5">
        <f t="shared" si="66"/>
        <v>0</v>
      </c>
      <c r="N1041" s="5">
        <f t="shared" si="67"/>
        <v>0</v>
      </c>
    </row>
    <row r="1042" spans="1:14" ht="13.5" customHeight="1" x14ac:dyDescent="0.2">
      <c r="A1042" t="s">
        <v>430</v>
      </c>
      <c r="B1042" t="s">
        <v>1258</v>
      </c>
      <c r="C1042" t="s">
        <v>1559</v>
      </c>
      <c r="D1042" t="s">
        <v>1036</v>
      </c>
      <c r="E1042" t="s">
        <v>2888</v>
      </c>
      <c r="F1042" t="s">
        <v>6</v>
      </c>
      <c r="G1042" s="3">
        <v>43570</v>
      </c>
      <c r="H1042" s="2">
        <v>400000</v>
      </c>
      <c r="I1042" s="12" t="s">
        <v>838</v>
      </c>
      <c r="J1042" s="5">
        <v>1</v>
      </c>
      <c r="K1042" s="5">
        <f t="shared" si="65"/>
        <v>0</v>
      </c>
      <c r="L1042" s="56" t="str">
        <f t="shared" si="68"/>
        <v>Re/Max Centex, REALTORS</v>
      </c>
      <c r="M1042" s="5">
        <f t="shared" si="66"/>
        <v>0</v>
      </c>
      <c r="N1042" s="5">
        <f t="shared" si="67"/>
        <v>0</v>
      </c>
    </row>
    <row r="1043" spans="1:14" ht="13.5" customHeight="1" x14ac:dyDescent="0.2">
      <c r="A1043" t="s">
        <v>2028</v>
      </c>
      <c r="B1043" t="s">
        <v>1258</v>
      </c>
      <c r="C1043" t="s">
        <v>109</v>
      </c>
      <c r="D1043" t="s">
        <v>1036</v>
      </c>
      <c r="E1043" t="s">
        <v>2167</v>
      </c>
      <c r="F1043" t="s">
        <v>6</v>
      </c>
      <c r="G1043" s="3">
        <v>43481</v>
      </c>
      <c r="H1043" s="2">
        <v>142900</v>
      </c>
      <c r="I1043" s="12" t="s">
        <v>838</v>
      </c>
      <c r="J1043" s="5">
        <v>1</v>
      </c>
      <c r="K1043" s="5">
        <f t="shared" si="65"/>
        <v>0</v>
      </c>
      <c r="L1043" s="56" t="str">
        <f>IF(B1043="",#REF!,B1043)</f>
        <v>Re/Max Centex, REALTORS</v>
      </c>
      <c r="M1043" s="5">
        <f t="shared" si="66"/>
        <v>0</v>
      </c>
      <c r="N1043" s="5">
        <f t="shared" si="67"/>
        <v>0</v>
      </c>
    </row>
    <row r="1044" spans="1:14" ht="13.5" customHeight="1" x14ac:dyDescent="0.2">
      <c r="A1044" t="s">
        <v>757</v>
      </c>
      <c r="B1044" t="s">
        <v>1258</v>
      </c>
      <c r="C1044" t="s">
        <v>1298</v>
      </c>
      <c r="D1044" t="s">
        <v>1036</v>
      </c>
      <c r="E1044" t="s">
        <v>3102</v>
      </c>
      <c r="F1044" t="s">
        <v>123</v>
      </c>
      <c r="G1044" s="3">
        <v>43594</v>
      </c>
      <c r="H1044" s="2">
        <v>177000</v>
      </c>
      <c r="I1044" s="12" t="s">
        <v>838</v>
      </c>
      <c r="J1044" s="5">
        <v>1</v>
      </c>
      <c r="K1044" s="5">
        <f t="shared" si="65"/>
        <v>0</v>
      </c>
      <c r="L1044" s="56" t="str">
        <f>IF(B1044="",#REF!,B1044)</f>
        <v>Re/Max Centex, REALTORS</v>
      </c>
      <c r="M1044" s="5">
        <f t="shared" si="66"/>
        <v>0</v>
      </c>
      <c r="N1044" s="5">
        <f t="shared" si="67"/>
        <v>0</v>
      </c>
    </row>
    <row r="1045" spans="1:14" ht="13.5" customHeight="1" x14ac:dyDescent="0.2">
      <c r="A1045" t="s">
        <v>852</v>
      </c>
      <c r="B1045" t="s">
        <v>1258</v>
      </c>
      <c r="C1045" t="s">
        <v>1835</v>
      </c>
      <c r="D1045" t="s">
        <v>1858</v>
      </c>
      <c r="E1045" t="s">
        <v>2844</v>
      </c>
      <c r="F1045" t="s">
        <v>6</v>
      </c>
      <c r="G1045" s="3">
        <v>43566</v>
      </c>
      <c r="H1045" s="2">
        <v>217500</v>
      </c>
      <c r="I1045" s="12" t="s">
        <v>838</v>
      </c>
      <c r="J1045" s="5">
        <v>1</v>
      </c>
      <c r="K1045" s="5">
        <f t="shared" si="65"/>
        <v>0</v>
      </c>
      <c r="L1045" s="56" t="str">
        <f t="shared" si="68"/>
        <v>Re/Max Centex, REALTORS</v>
      </c>
      <c r="M1045" s="5">
        <f t="shared" si="66"/>
        <v>0</v>
      </c>
      <c r="N1045" s="5">
        <f t="shared" si="67"/>
        <v>0</v>
      </c>
    </row>
    <row r="1046" spans="1:14" ht="13.5" customHeight="1" x14ac:dyDescent="0.2">
      <c r="A1046" t="s">
        <v>1539</v>
      </c>
      <c r="B1046" t="s">
        <v>1258</v>
      </c>
      <c r="C1046" t="s">
        <v>1876</v>
      </c>
      <c r="D1046" t="s">
        <v>539</v>
      </c>
      <c r="E1046" t="s">
        <v>2946</v>
      </c>
      <c r="F1046" t="s">
        <v>1249</v>
      </c>
      <c r="G1046" s="3">
        <v>43578</v>
      </c>
      <c r="H1046" s="2">
        <v>116500</v>
      </c>
      <c r="I1046" s="12" t="s">
        <v>838</v>
      </c>
      <c r="J1046" s="5">
        <v>1</v>
      </c>
      <c r="K1046" s="5">
        <f t="shared" si="65"/>
        <v>0</v>
      </c>
      <c r="L1046" s="56" t="str">
        <f>IF(B1046="",#REF!,B1046)</f>
        <v>Re/Max Centex, REALTORS</v>
      </c>
      <c r="M1046" s="5">
        <f t="shared" si="66"/>
        <v>0</v>
      </c>
      <c r="N1046" s="5">
        <f t="shared" si="67"/>
        <v>0</v>
      </c>
    </row>
    <row r="1047" spans="1:14" ht="13.5" customHeight="1" x14ac:dyDescent="0.2">
      <c r="A1047" t="s">
        <v>757</v>
      </c>
      <c r="B1047" t="s">
        <v>1258</v>
      </c>
      <c r="C1047" t="s">
        <v>1244</v>
      </c>
      <c r="D1047" t="s">
        <v>1535</v>
      </c>
      <c r="E1047" t="s">
        <v>2635</v>
      </c>
      <c r="F1047" t="s">
        <v>1126</v>
      </c>
      <c r="G1047" s="3">
        <v>43543</v>
      </c>
      <c r="H1047" s="2">
        <v>387500</v>
      </c>
      <c r="I1047" s="12" t="s">
        <v>838</v>
      </c>
      <c r="J1047" s="5">
        <v>1</v>
      </c>
      <c r="K1047" s="5">
        <f t="shared" si="65"/>
        <v>0</v>
      </c>
      <c r="L1047" s="56" t="str">
        <f t="shared" si="68"/>
        <v>Re/Max Centex, REALTORS</v>
      </c>
      <c r="M1047" s="5">
        <f t="shared" si="66"/>
        <v>0</v>
      </c>
      <c r="N1047" s="5">
        <f t="shared" si="67"/>
        <v>0</v>
      </c>
    </row>
    <row r="1048" spans="1:14" ht="13.5" customHeight="1" x14ac:dyDescent="0.2">
      <c r="A1048" t="s">
        <v>1873</v>
      </c>
      <c r="B1048" t="s">
        <v>1258</v>
      </c>
      <c r="C1048" t="s">
        <v>2079</v>
      </c>
      <c r="D1048" t="s">
        <v>1907</v>
      </c>
      <c r="E1048" t="s">
        <v>2027</v>
      </c>
      <c r="F1048" t="s">
        <v>6</v>
      </c>
      <c r="G1048" s="3">
        <v>43595</v>
      </c>
      <c r="H1048" s="2">
        <v>73000</v>
      </c>
      <c r="I1048" s="12" t="s">
        <v>838</v>
      </c>
      <c r="J1048" s="5">
        <v>1</v>
      </c>
      <c r="K1048" s="5">
        <f t="shared" si="65"/>
        <v>0</v>
      </c>
      <c r="L1048" s="56" t="str">
        <f t="shared" si="68"/>
        <v>Re/Max Centex, REALTORS</v>
      </c>
      <c r="M1048" s="5">
        <f t="shared" si="66"/>
        <v>0</v>
      </c>
      <c r="N1048" s="5">
        <f t="shared" si="67"/>
        <v>0</v>
      </c>
    </row>
    <row r="1049" spans="1:14" ht="13.5" customHeight="1" x14ac:dyDescent="0.2">
      <c r="A1049" t="s">
        <v>852</v>
      </c>
      <c r="B1049" t="s">
        <v>1258</v>
      </c>
      <c r="C1049" t="s">
        <v>894</v>
      </c>
      <c r="D1049" t="s">
        <v>1842</v>
      </c>
      <c r="E1049" t="s">
        <v>2880</v>
      </c>
      <c r="F1049" t="s">
        <v>6</v>
      </c>
      <c r="G1049" s="3">
        <v>43570</v>
      </c>
      <c r="H1049" s="2">
        <v>319000</v>
      </c>
      <c r="I1049" s="12" t="s">
        <v>838</v>
      </c>
      <c r="J1049" s="5">
        <v>1</v>
      </c>
      <c r="K1049" s="5">
        <f t="shared" si="65"/>
        <v>0</v>
      </c>
      <c r="L1049" s="56" t="str">
        <f>IF(B1049="",#REF!,B1049)</f>
        <v>Re/Max Centex, REALTORS</v>
      </c>
      <c r="M1049" s="5">
        <f t="shared" si="66"/>
        <v>0</v>
      </c>
      <c r="N1049" s="5">
        <f t="shared" si="67"/>
        <v>0</v>
      </c>
    </row>
    <row r="1050" spans="1:14" ht="13.5" customHeight="1" x14ac:dyDescent="0.2">
      <c r="A1050" t="s">
        <v>107</v>
      </c>
      <c r="B1050" t="s">
        <v>1258</v>
      </c>
      <c r="C1050" t="s">
        <v>2065</v>
      </c>
      <c r="D1050" t="s">
        <v>1842</v>
      </c>
      <c r="E1050" t="s">
        <v>3264</v>
      </c>
      <c r="F1050" t="s">
        <v>1249</v>
      </c>
      <c r="G1050" s="3">
        <v>43609</v>
      </c>
      <c r="H1050" s="2">
        <v>218000</v>
      </c>
      <c r="I1050" s="12" t="s">
        <v>838</v>
      </c>
      <c r="J1050" s="5">
        <v>1</v>
      </c>
      <c r="K1050" s="5">
        <f t="shared" si="65"/>
        <v>0</v>
      </c>
      <c r="L1050" s="56" t="str">
        <f t="shared" si="68"/>
        <v>Re/Max Centex, REALTORS</v>
      </c>
      <c r="M1050" s="5">
        <f t="shared" si="66"/>
        <v>0</v>
      </c>
      <c r="N1050" s="5">
        <f t="shared" si="67"/>
        <v>0</v>
      </c>
    </row>
    <row r="1051" spans="1:14" ht="13.5" customHeight="1" x14ac:dyDescent="0.2">
      <c r="A1051" t="s">
        <v>1879</v>
      </c>
      <c r="B1051" t="s">
        <v>1258</v>
      </c>
      <c r="C1051" t="s">
        <v>764</v>
      </c>
      <c r="D1051" t="s">
        <v>1842</v>
      </c>
      <c r="E1051" t="s">
        <v>2219</v>
      </c>
      <c r="F1051" t="s">
        <v>6</v>
      </c>
      <c r="G1051" s="3">
        <v>43490</v>
      </c>
      <c r="H1051" s="2">
        <v>179000</v>
      </c>
      <c r="I1051" s="12" t="s">
        <v>838</v>
      </c>
      <c r="J1051" s="5">
        <v>1</v>
      </c>
      <c r="K1051" s="5">
        <f t="shared" si="65"/>
        <v>0</v>
      </c>
      <c r="L1051" s="56" t="str">
        <f t="shared" si="68"/>
        <v>Re/Max Centex, REALTORS</v>
      </c>
      <c r="M1051" s="5">
        <f t="shared" si="66"/>
        <v>0</v>
      </c>
      <c r="N1051" s="5">
        <f t="shared" si="67"/>
        <v>0</v>
      </c>
    </row>
    <row r="1052" spans="1:14" ht="13.5" customHeight="1" x14ac:dyDescent="0.2">
      <c r="A1052" t="s">
        <v>1879</v>
      </c>
      <c r="B1052" t="s">
        <v>1258</v>
      </c>
      <c r="C1052" t="s">
        <v>566</v>
      </c>
      <c r="D1052" t="s">
        <v>1842</v>
      </c>
      <c r="E1052" t="s">
        <v>2484</v>
      </c>
      <c r="F1052" t="s">
        <v>1249</v>
      </c>
      <c r="G1052" s="3">
        <v>43525</v>
      </c>
      <c r="H1052" s="2">
        <v>235000</v>
      </c>
      <c r="I1052" s="12">
        <v>20190255</v>
      </c>
      <c r="J1052" s="5">
        <v>1</v>
      </c>
      <c r="K1052" s="5">
        <f t="shared" si="65"/>
        <v>1</v>
      </c>
      <c r="L1052" s="56" t="str">
        <f>IF(B1052="",#REF!,B1052)</f>
        <v>Re/Max Centex, REALTORS</v>
      </c>
      <c r="M1052" s="5">
        <f t="shared" si="66"/>
        <v>0</v>
      </c>
      <c r="N1052" s="5">
        <f t="shared" si="67"/>
        <v>0</v>
      </c>
    </row>
    <row r="1053" spans="1:14" ht="13.5" customHeight="1" x14ac:dyDescent="0.2">
      <c r="A1053" t="s">
        <v>2089</v>
      </c>
      <c r="B1053" t="s">
        <v>1258</v>
      </c>
      <c r="C1053" t="s">
        <v>2103</v>
      </c>
      <c r="D1053" t="s">
        <v>1842</v>
      </c>
      <c r="E1053" t="s">
        <v>3328</v>
      </c>
      <c r="F1053" t="s">
        <v>216</v>
      </c>
      <c r="G1053" s="3">
        <v>43615</v>
      </c>
      <c r="H1053" s="2">
        <v>345000</v>
      </c>
      <c r="I1053" s="12">
        <v>20190391</v>
      </c>
      <c r="J1053" s="5">
        <v>1</v>
      </c>
      <c r="K1053" s="5">
        <f t="shared" si="65"/>
        <v>1</v>
      </c>
      <c r="L1053" s="56" t="str">
        <f t="shared" si="68"/>
        <v>Re/Max Centex, REALTORS</v>
      </c>
      <c r="M1053" s="5">
        <f t="shared" si="66"/>
        <v>0</v>
      </c>
      <c r="N1053" s="5">
        <f t="shared" si="67"/>
        <v>0</v>
      </c>
    </row>
    <row r="1054" spans="1:14" ht="13.5" customHeight="1" x14ac:dyDescent="0.2">
      <c r="A1054" t="s">
        <v>855</v>
      </c>
      <c r="B1054" t="s">
        <v>1258</v>
      </c>
      <c r="C1054" t="s">
        <v>362</v>
      </c>
      <c r="D1054" t="s">
        <v>2253</v>
      </c>
      <c r="E1054" t="s">
        <v>2850</v>
      </c>
      <c r="F1054" t="s">
        <v>65</v>
      </c>
      <c r="G1054" s="3">
        <v>43567</v>
      </c>
      <c r="H1054" s="2">
        <v>54000</v>
      </c>
      <c r="I1054" s="12">
        <v>20190444</v>
      </c>
      <c r="J1054" s="5">
        <v>1</v>
      </c>
      <c r="K1054" s="5">
        <f t="shared" si="65"/>
        <v>1</v>
      </c>
      <c r="L1054" s="56" t="str">
        <f>IF(B1054="",#REF!,B1054)</f>
        <v>Re/Max Centex, REALTORS</v>
      </c>
      <c r="M1054" s="5">
        <f t="shared" si="66"/>
        <v>0</v>
      </c>
      <c r="N1054" s="5">
        <f t="shared" si="67"/>
        <v>0</v>
      </c>
    </row>
    <row r="1055" spans="1:14" ht="13.5" customHeight="1" x14ac:dyDescent="0.2">
      <c r="A1055" t="s">
        <v>1482</v>
      </c>
      <c r="B1055" t="s">
        <v>1258</v>
      </c>
      <c r="C1055" t="s">
        <v>1883</v>
      </c>
      <c r="D1055" t="s">
        <v>1475</v>
      </c>
      <c r="E1055" t="s">
        <v>3288</v>
      </c>
      <c r="F1055" t="s">
        <v>6</v>
      </c>
      <c r="G1055" s="3">
        <v>43609</v>
      </c>
      <c r="H1055" s="2">
        <v>181000</v>
      </c>
      <c r="I1055" s="12" t="s">
        <v>838</v>
      </c>
      <c r="J1055" s="5">
        <v>1</v>
      </c>
      <c r="K1055" s="5">
        <f t="shared" si="65"/>
        <v>0</v>
      </c>
      <c r="L1055" s="56" t="str">
        <f t="shared" si="68"/>
        <v>Re/Max Centex, REALTORS</v>
      </c>
      <c r="M1055" s="5">
        <f t="shared" si="66"/>
        <v>0</v>
      </c>
      <c r="N1055" s="5">
        <f t="shared" si="67"/>
        <v>0</v>
      </c>
    </row>
    <row r="1056" spans="1:14" ht="13.5" customHeight="1" x14ac:dyDescent="0.2">
      <c r="A1056" t="s">
        <v>852</v>
      </c>
      <c r="B1056" t="s">
        <v>1258</v>
      </c>
      <c r="C1056" t="s">
        <v>326</v>
      </c>
      <c r="D1056" t="s">
        <v>1844</v>
      </c>
      <c r="E1056" t="s">
        <v>2896</v>
      </c>
      <c r="F1056" t="s">
        <v>216</v>
      </c>
      <c r="G1056" s="3">
        <v>43572</v>
      </c>
      <c r="H1056" s="2">
        <v>212000</v>
      </c>
      <c r="I1056" s="12" t="s">
        <v>838</v>
      </c>
      <c r="J1056" s="5">
        <v>1</v>
      </c>
      <c r="K1056" s="5">
        <f t="shared" si="65"/>
        <v>0</v>
      </c>
      <c r="L1056" s="56" t="str">
        <f t="shared" si="68"/>
        <v>Re/Max Centex, REALTORS</v>
      </c>
      <c r="M1056" s="5">
        <f t="shared" si="66"/>
        <v>0</v>
      </c>
      <c r="N1056" s="5">
        <f t="shared" si="67"/>
        <v>0</v>
      </c>
    </row>
    <row r="1057" spans="1:14" ht="13.5" customHeight="1" x14ac:dyDescent="0.2">
      <c r="A1057" t="s">
        <v>852</v>
      </c>
      <c r="B1057" t="s">
        <v>1258</v>
      </c>
      <c r="C1057" t="s">
        <v>1222</v>
      </c>
      <c r="D1057" t="s">
        <v>1099</v>
      </c>
      <c r="E1057" t="s">
        <v>3184</v>
      </c>
      <c r="F1057" t="s">
        <v>534</v>
      </c>
      <c r="G1057" s="3">
        <v>43601</v>
      </c>
      <c r="H1057" s="2">
        <v>315000</v>
      </c>
      <c r="I1057" s="12" t="s">
        <v>838</v>
      </c>
      <c r="J1057" s="5">
        <v>1</v>
      </c>
      <c r="K1057" s="5">
        <f t="shared" si="65"/>
        <v>0</v>
      </c>
      <c r="L1057" s="56" t="str">
        <f t="shared" si="68"/>
        <v>Re/Max Centex, REALTORS</v>
      </c>
      <c r="M1057" s="5">
        <f t="shared" si="66"/>
        <v>0</v>
      </c>
      <c r="N1057" s="5">
        <f t="shared" si="67"/>
        <v>0</v>
      </c>
    </row>
    <row r="1058" spans="1:14" ht="13.5" customHeight="1" x14ac:dyDescent="0.2">
      <c r="A1058" t="s">
        <v>826</v>
      </c>
      <c r="B1058" t="s">
        <v>1258</v>
      </c>
      <c r="C1058" t="s">
        <v>154</v>
      </c>
      <c r="D1058" t="s">
        <v>1099</v>
      </c>
      <c r="E1058" t="s">
        <v>3246</v>
      </c>
      <c r="F1058" t="s">
        <v>6</v>
      </c>
      <c r="G1058" s="3">
        <v>43608</v>
      </c>
      <c r="H1058" s="2">
        <v>134000</v>
      </c>
      <c r="I1058" s="12" t="s">
        <v>838</v>
      </c>
      <c r="J1058" s="5">
        <v>1</v>
      </c>
      <c r="K1058" s="5">
        <f t="shared" si="65"/>
        <v>0</v>
      </c>
      <c r="L1058" s="56" t="str">
        <f t="shared" si="68"/>
        <v>Re/Max Centex, REALTORS</v>
      </c>
      <c r="M1058" s="5">
        <f t="shared" si="66"/>
        <v>0</v>
      </c>
      <c r="N1058" s="5">
        <f t="shared" si="67"/>
        <v>0</v>
      </c>
    </row>
    <row r="1059" spans="1:14" ht="13.5" customHeight="1" x14ac:dyDescent="0.2">
      <c r="A1059" t="s">
        <v>826</v>
      </c>
      <c r="B1059" t="s">
        <v>1258</v>
      </c>
      <c r="C1059" t="s">
        <v>1307</v>
      </c>
      <c r="D1059" t="s">
        <v>1099</v>
      </c>
      <c r="E1059" t="s">
        <v>2929</v>
      </c>
      <c r="F1059" t="s">
        <v>216</v>
      </c>
      <c r="G1059" s="3">
        <v>43577</v>
      </c>
      <c r="H1059" s="2">
        <v>183000</v>
      </c>
      <c r="I1059" s="12" t="s">
        <v>838</v>
      </c>
      <c r="J1059" s="5">
        <v>1</v>
      </c>
      <c r="K1059" s="5">
        <f t="shared" si="65"/>
        <v>0</v>
      </c>
      <c r="L1059" s="56" t="str">
        <f t="shared" si="68"/>
        <v>Re/Max Centex, REALTORS</v>
      </c>
      <c r="M1059" s="5">
        <f t="shared" si="66"/>
        <v>0</v>
      </c>
      <c r="N1059" s="5">
        <f t="shared" si="67"/>
        <v>0</v>
      </c>
    </row>
    <row r="1060" spans="1:14" ht="13.5" customHeight="1" x14ac:dyDescent="0.2">
      <c r="A1060" t="s">
        <v>757</v>
      </c>
      <c r="B1060" t="s">
        <v>1258</v>
      </c>
      <c r="C1060" t="s">
        <v>1906</v>
      </c>
      <c r="D1060" t="s">
        <v>1099</v>
      </c>
      <c r="E1060" t="s">
        <v>3302</v>
      </c>
      <c r="F1060" t="s">
        <v>6</v>
      </c>
      <c r="G1060" s="3">
        <v>43614</v>
      </c>
      <c r="H1060" s="2">
        <v>54100</v>
      </c>
      <c r="I1060" s="12" t="s">
        <v>838</v>
      </c>
      <c r="J1060" s="5">
        <v>1</v>
      </c>
      <c r="K1060" s="5">
        <f t="shared" si="65"/>
        <v>0</v>
      </c>
      <c r="L1060" s="56" t="str">
        <f t="shared" si="68"/>
        <v>Re/Max Centex, REALTORS</v>
      </c>
      <c r="M1060" s="5">
        <f t="shared" si="66"/>
        <v>0</v>
      </c>
      <c r="N1060" s="5">
        <f t="shared" si="67"/>
        <v>0</v>
      </c>
    </row>
    <row r="1061" spans="1:14" ht="13.5" customHeight="1" x14ac:dyDescent="0.2">
      <c r="A1061" t="s">
        <v>757</v>
      </c>
      <c r="B1061" t="s">
        <v>1258</v>
      </c>
      <c r="C1061" t="s">
        <v>1222</v>
      </c>
      <c r="D1061" t="s">
        <v>1099</v>
      </c>
      <c r="E1061" t="s">
        <v>2894</v>
      </c>
      <c r="F1061" t="s">
        <v>6</v>
      </c>
      <c r="G1061" s="3">
        <v>43572</v>
      </c>
      <c r="H1061" s="2">
        <v>66000</v>
      </c>
      <c r="I1061" s="12" t="s">
        <v>838</v>
      </c>
      <c r="J1061" s="5">
        <v>1</v>
      </c>
      <c r="K1061" s="5">
        <f t="shared" si="65"/>
        <v>0</v>
      </c>
      <c r="L1061" s="56" t="str">
        <f t="shared" si="68"/>
        <v>Re/Max Centex, REALTORS</v>
      </c>
      <c r="M1061" s="5">
        <f t="shared" si="66"/>
        <v>0</v>
      </c>
      <c r="N1061" s="5">
        <f t="shared" si="67"/>
        <v>0</v>
      </c>
    </row>
    <row r="1062" spans="1:14" ht="13.5" customHeight="1" x14ac:dyDescent="0.2">
      <c r="A1062" t="s">
        <v>105</v>
      </c>
      <c r="B1062" t="s">
        <v>1258</v>
      </c>
      <c r="C1062" t="s">
        <v>3076</v>
      </c>
      <c r="D1062" t="s">
        <v>1099</v>
      </c>
      <c r="E1062" t="s">
        <v>3077</v>
      </c>
      <c r="F1062" t="s">
        <v>6</v>
      </c>
      <c r="G1062" s="3">
        <v>43591</v>
      </c>
      <c r="H1062" s="2">
        <v>174900</v>
      </c>
      <c r="I1062" s="12" t="s">
        <v>838</v>
      </c>
      <c r="J1062" s="5">
        <v>1</v>
      </c>
      <c r="K1062" s="5">
        <f t="shared" si="65"/>
        <v>0</v>
      </c>
      <c r="L1062" s="56" t="str">
        <f t="shared" si="68"/>
        <v>Re/Max Centex, REALTORS</v>
      </c>
      <c r="M1062" s="5">
        <f t="shared" si="66"/>
        <v>0</v>
      </c>
      <c r="N1062" s="5">
        <f t="shared" si="67"/>
        <v>0</v>
      </c>
    </row>
    <row r="1063" spans="1:14" ht="13.5" customHeight="1" x14ac:dyDescent="0.2">
      <c r="A1063" t="s">
        <v>105</v>
      </c>
      <c r="B1063" t="s">
        <v>1258</v>
      </c>
      <c r="C1063" t="s">
        <v>2089</v>
      </c>
      <c r="D1063" t="s">
        <v>1099</v>
      </c>
      <c r="E1063" t="s">
        <v>1856</v>
      </c>
      <c r="F1063" t="s">
        <v>6</v>
      </c>
      <c r="G1063" s="3">
        <v>43552</v>
      </c>
      <c r="H1063" s="2">
        <v>230000</v>
      </c>
      <c r="I1063" s="12" t="s">
        <v>838</v>
      </c>
      <c r="J1063" s="5">
        <v>1</v>
      </c>
      <c r="K1063" s="5">
        <f t="shared" si="65"/>
        <v>0</v>
      </c>
      <c r="L1063" s="56" t="str">
        <f t="shared" si="68"/>
        <v>Re/Max Centex, REALTORS</v>
      </c>
      <c r="M1063" s="5">
        <f t="shared" si="66"/>
        <v>0</v>
      </c>
      <c r="N1063" s="5">
        <f t="shared" si="67"/>
        <v>0</v>
      </c>
    </row>
    <row r="1064" spans="1:14" ht="13.5" customHeight="1" x14ac:dyDescent="0.2">
      <c r="A1064" t="s">
        <v>1905</v>
      </c>
      <c r="B1064" t="s">
        <v>1258</v>
      </c>
      <c r="C1064" t="s">
        <v>1222</v>
      </c>
      <c r="D1064" t="s">
        <v>1099</v>
      </c>
      <c r="E1064" t="s">
        <v>2853</v>
      </c>
      <c r="F1064" t="s">
        <v>6</v>
      </c>
      <c r="G1064" s="3">
        <v>43567</v>
      </c>
      <c r="H1064" s="2">
        <v>60000</v>
      </c>
      <c r="I1064" s="12" t="s">
        <v>838</v>
      </c>
      <c r="J1064" s="5">
        <v>1</v>
      </c>
      <c r="K1064" s="5">
        <f t="shared" si="65"/>
        <v>0</v>
      </c>
      <c r="L1064" s="56" t="str">
        <f t="shared" si="68"/>
        <v>Re/Max Centex, REALTORS</v>
      </c>
      <c r="M1064" s="5">
        <f t="shared" si="66"/>
        <v>0</v>
      </c>
      <c r="N1064" s="5">
        <f t="shared" si="67"/>
        <v>0</v>
      </c>
    </row>
    <row r="1065" spans="1:14" ht="13.5" customHeight="1" x14ac:dyDescent="0.2">
      <c r="A1065" t="s">
        <v>398</v>
      </c>
      <c r="B1065" t="s">
        <v>1258</v>
      </c>
      <c r="C1065" t="s">
        <v>732</v>
      </c>
      <c r="D1065" t="s">
        <v>2054</v>
      </c>
      <c r="E1065" t="s">
        <v>3336</v>
      </c>
      <c r="F1065" t="s">
        <v>426</v>
      </c>
      <c r="G1065" s="3">
        <v>43616</v>
      </c>
      <c r="H1065" s="2">
        <v>135000</v>
      </c>
      <c r="I1065" s="12" t="s">
        <v>838</v>
      </c>
      <c r="J1065" s="5">
        <v>1</v>
      </c>
      <c r="K1065" s="5">
        <f t="shared" si="65"/>
        <v>0</v>
      </c>
      <c r="L1065" s="56" t="str">
        <f t="shared" si="68"/>
        <v>Re/Max Centex, REALTORS</v>
      </c>
      <c r="M1065" s="5">
        <f t="shared" si="66"/>
        <v>0</v>
      </c>
      <c r="N1065" s="5">
        <f t="shared" si="67"/>
        <v>0</v>
      </c>
    </row>
    <row r="1066" spans="1:14" ht="13.5" customHeight="1" x14ac:dyDescent="0.2">
      <c r="A1066" t="s">
        <v>852</v>
      </c>
      <c r="B1066" t="s">
        <v>1258</v>
      </c>
      <c r="C1066" t="s">
        <v>308</v>
      </c>
      <c r="D1066" t="s">
        <v>1840</v>
      </c>
      <c r="E1066" t="s">
        <v>2983</v>
      </c>
      <c r="F1066" t="s">
        <v>6</v>
      </c>
      <c r="G1066" s="3">
        <v>43581</v>
      </c>
      <c r="H1066" s="2">
        <v>370000</v>
      </c>
      <c r="I1066" s="12" t="s">
        <v>838</v>
      </c>
      <c r="J1066" s="5">
        <v>1</v>
      </c>
      <c r="K1066" s="5">
        <f t="shared" si="65"/>
        <v>0</v>
      </c>
      <c r="L1066" s="56" t="str">
        <f t="shared" si="68"/>
        <v>Re/Max Centex, REALTORS</v>
      </c>
      <c r="M1066" s="5">
        <f t="shared" si="66"/>
        <v>0</v>
      </c>
      <c r="N1066" s="5">
        <f t="shared" si="67"/>
        <v>0</v>
      </c>
    </row>
    <row r="1067" spans="1:14" ht="13.5" customHeight="1" x14ac:dyDescent="0.2">
      <c r="A1067" t="s">
        <v>337</v>
      </c>
      <c r="B1067" t="s">
        <v>1258</v>
      </c>
      <c r="C1067" t="s">
        <v>1288</v>
      </c>
      <c r="D1067" t="s">
        <v>1840</v>
      </c>
      <c r="E1067" t="s">
        <v>2727</v>
      </c>
      <c r="F1067" t="s">
        <v>6</v>
      </c>
      <c r="G1067" s="3">
        <v>43552</v>
      </c>
      <c r="H1067" s="2">
        <v>650000</v>
      </c>
      <c r="I1067" s="12" t="s">
        <v>838</v>
      </c>
      <c r="J1067" s="5">
        <v>1</v>
      </c>
      <c r="K1067" s="5">
        <f t="shared" si="65"/>
        <v>0</v>
      </c>
      <c r="L1067" s="56" t="str">
        <f t="shared" si="68"/>
        <v>Re/Max Centex, REALTORS</v>
      </c>
      <c r="M1067" s="5">
        <f t="shared" si="66"/>
        <v>0</v>
      </c>
      <c r="N1067" s="5">
        <f t="shared" si="67"/>
        <v>0</v>
      </c>
    </row>
    <row r="1068" spans="1:14" ht="13.5" customHeight="1" x14ac:dyDescent="0.2">
      <c r="A1068" t="s">
        <v>826</v>
      </c>
      <c r="B1068" t="s">
        <v>1258</v>
      </c>
      <c r="C1068" t="s">
        <v>1841</v>
      </c>
      <c r="D1068" t="s">
        <v>1840</v>
      </c>
      <c r="E1068" t="s">
        <v>3115</v>
      </c>
      <c r="F1068" t="s">
        <v>216</v>
      </c>
      <c r="G1068" s="3">
        <v>43595</v>
      </c>
      <c r="H1068" s="2">
        <v>178000</v>
      </c>
      <c r="I1068" s="12" t="s">
        <v>838</v>
      </c>
      <c r="J1068" s="5">
        <v>1</v>
      </c>
      <c r="K1068" s="5">
        <f t="shared" si="65"/>
        <v>0</v>
      </c>
      <c r="L1068" s="56" t="str">
        <f t="shared" si="68"/>
        <v>Re/Max Centex, REALTORS</v>
      </c>
      <c r="M1068" s="5">
        <f t="shared" si="66"/>
        <v>0</v>
      </c>
      <c r="N1068" s="5">
        <f t="shared" si="67"/>
        <v>0</v>
      </c>
    </row>
    <row r="1069" spans="1:14" ht="13.5" customHeight="1" x14ac:dyDescent="0.2">
      <c r="A1069" t="s">
        <v>398</v>
      </c>
      <c r="B1069" t="s">
        <v>1258</v>
      </c>
      <c r="C1069" t="s">
        <v>322</v>
      </c>
      <c r="D1069" t="s">
        <v>1840</v>
      </c>
      <c r="E1069" t="s">
        <v>1972</v>
      </c>
      <c r="F1069" t="s">
        <v>216</v>
      </c>
      <c r="G1069" s="3">
        <v>43553</v>
      </c>
      <c r="H1069" s="2">
        <v>184000</v>
      </c>
      <c r="I1069" s="12">
        <v>20190475</v>
      </c>
      <c r="J1069" s="5">
        <v>1</v>
      </c>
      <c r="K1069" s="5">
        <f t="shared" si="65"/>
        <v>1</v>
      </c>
      <c r="L1069" s="56" t="str">
        <f t="shared" si="68"/>
        <v>Re/Max Centex, REALTORS</v>
      </c>
      <c r="M1069" s="5">
        <f t="shared" si="66"/>
        <v>0</v>
      </c>
      <c r="N1069" s="5">
        <f t="shared" si="67"/>
        <v>0</v>
      </c>
    </row>
    <row r="1070" spans="1:14" ht="13.5" customHeight="1" x14ac:dyDescent="0.2">
      <c r="A1070" t="s">
        <v>757</v>
      </c>
      <c r="B1070" t="s">
        <v>1258</v>
      </c>
      <c r="C1070" t="s">
        <v>317</v>
      </c>
      <c r="D1070" t="s">
        <v>1840</v>
      </c>
      <c r="E1070" t="s">
        <v>2840</v>
      </c>
      <c r="F1070" t="s">
        <v>1249</v>
      </c>
      <c r="G1070" s="3">
        <v>43566</v>
      </c>
      <c r="H1070" s="2">
        <v>209900</v>
      </c>
      <c r="I1070" s="12">
        <v>20190522</v>
      </c>
      <c r="J1070" s="5">
        <v>1</v>
      </c>
      <c r="K1070" s="5">
        <f t="shared" si="65"/>
        <v>1</v>
      </c>
      <c r="L1070" s="56" t="str">
        <f t="shared" si="68"/>
        <v>Re/Max Centex, REALTORS</v>
      </c>
      <c r="M1070" s="5">
        <f t="shared" si="66"/>
        <v>0</v>
      </c>
      <c r="N1070" s="5">
        <f t="shared" si="67"/>
        <v>0</v>
      </c>
    </row>
    <row r="1071" spans="1:14" ht="13.5" customHeight="1" x14ac:dyDescent="0.2">
      <c r="A1071" t="s">
        <v>1968</v>
      </c>
      <c r="B1071" t="s">
        <v>1258</v>
      </c>
      <c r="C1071" t="s">
        <v>13</v>
      </c>
      <c r="D1071" t="s">
        <v>1840</v>
      </c>
      <c r="E1071" t="s">
        <v>2951</v>
      </c>
      <c r="F1071" t="s">
        <v>6</v>
      </c>
      <c r="G1071" s="3">
        <v>43578</v>
      </c>
      <c r="H1071" s="2">
        <v>232500</v>
      </c>
      <c r="I1071" s="12" t="s">
        <v>838</v>
      </c>
      <c r="J1071" s="5">
        <v>1</v>
      </c>
      <c r="K1071" s="5">
        <f t="shared" si="65"/>
        <v>0</v>
      </c>
      <c r="L1071" s="56" t="str">
        <f t="shared" si="68"/>
        <v>Re/Max Centex, REALTORS</v>
      </c>
      <c r="M1071" s="5">
        <f t="shared" si="66"/>
        <v>0</v>
      </c>
      <c r="N1071" s="5">
        <f t="shared" si="67"/>
        <v>0</v>
      </c>
    </row>
    <row r="1072" spans="1:14" ht="13.5" customHeight="1" x14ac:dyDescent="0.2">
      <c r="A1072" t="s">
        <v>1536</v>
      </c>
      <c r="B1072" t="s">
        <v>1258</v>
      </c>
      <c r="C1072" t="s">
        <v>309</v>
      </c>
      <c r="D1072" t="s">
        <v>1840</v>
      </c>
      <c r="E1072" t="s">
        <v>2435</v>
      </c>
      <c r="F1072" t="s">
        <v>6</v>
      </c>
      <c r="G1072" s="3">
        <v>43521</v>
      </c>
      <c r="H1072" s="2">
        <v>74900</v>
      </c>
      <c r="I1072" s="12" t="s">
        <v>838</v>
      </c>
      <c r="J1072" s="5">
        <v>1</v>
      </c>
      <c r="K1072" s="5">
        <f t="shared" si="65"/>
        <v>0</v>
      </c>
      <c r="L1072" s="56" t="str">
        <f t="shared" si="68"/>
        <v>Re/Max Centex, REALTORS</v>
      </c>
      <c r="M1072" s="5">
        <f t="shared" si="66"/>
        <v>0</v>
      </c>
      <c r="N1072" s="5">
        <f t="shared" si="67"/>
        <v>0</v>
      </c>
    </row>
    <row r="1073" spans="1:14" ht="13.5" customHeight="1" x14ac:dyDescent="0.2">
      <c r="A1073" t="s">
        <v>757</v>
      </c>
      <c r="B1073" t="s">
        <v>1258</v>
      </c>
      <c r="C1073" t="s">
        <v>908</v>
      </c>
      <c r="D1073" t="s">
        <v>5</v>
      </c>
      <c r="E1073" t="s">
        <v>2111</v>
      </c>
      <c r="F1073" t="s">
        <v>425</v>
      </c>
      <c r="G1073" s="3">
        <v>43469</v>
      </c>
      <c r="H1073" s="2">
        <v>512000</v>
      </c>
      <c r="I1073" s="12">
        <v>20182805</v>
      </c>
      <c r="J1073" s="5">
        <v>1</v>
      </c>
      <c r="K1073" s="5">
        <f t="shared" si="65"/>
        <v>1</v>
      </c>
      <c r="L1073" s="56" t="str">
        <f t="shared" si="68"/>
        <v>Re/Max Centex, REALTORS</v>
      </c>
      <c r="M1073" s="5">
        <f t="shared" si="66"/>
        <v>0</v>
      </c>
      <c r="N1073" s="5">
        <f t="shared" si="67"/>
        <v>0</v>
      </c>
    </row>
    <row r="1074" spans="1:14" ht="13.5" customHeight="1" x14ac:dyDescent="0.2">
      <c r="A1074" t="s">
        <v>105</v>
      </c>
      <c r="B1074" t="s">
        <v>1258</v>
      </c>
      <c r="C1074" t="s">
        <v>1557</v>
      </c>
      <c r="D1074" t="s">
        <v>5</v>
      </c>
      <c r="E1074" t="s">
        <v>2497</v>
      </c>
      <c r="F1074" t="s">
        <v>794</v>
      </c>
      <c r="G1074" s="3">
        <v>43525</v>
      </c>
      <c r="H1074" s="2">
        <v>315000</v>
      </c>
      <c r="I1074" s="12" t="s">
        <v>838</v>
      </c>
      <c r="J1074" s="5">
        <v>1</v>
      </c>
      <c r="K1074" s="5">
        <f t="shared" si="65"/>
        <v>0</v>
      </c>
      <c r="L1074" s="56" t="str">
        <f t="shared" si="68"/>
        <v>Re/Max Centex, REALTORS</v>
      </c>
      <c r="M1074" s="5">
        <f t="shared" si="66"/>
        <v>0</v>
      </c>
      <c r="N1074" s="5">
        <f t="shared" si="67"/>
        <v>0</v>
      </c>
    </row>
    <row r="1075" spans="1:14" ht="13.5" customHeight="1" x14ac:dyDescent="0.2">
      <c r="A1075" t="s">
        <v>1905</v>
      </c>
      <c r="B1075" t="s">
        <v>1258</v>
      </c>
      <c r="C1075" t="s">
        <v>1705</v>
      </c>
      <c r="D1075" t="s">
        <v>125</v>
      </c>
      <c r="E1075" t="s">
        <v>2164</v>
      </c>
      <c r="F1075" t="s">
        <v>6</v>
      </c>
      <c r="G1075" s="3">
        <v>43480</v>
      </c>
      <c r="H1075" s="2">
        <v>27000</v>
      </c>
      <c r="I1075" s="12" t="s">
        <v>838</v>
      </c>
      <c r="J1075" s="5">
        <v>1</v>
      </c>
      <c r="K1075" s="5">
        <f t="shared" si="65"/>
        <v>0</v>
      </c>
      <c r="L1075" s="56" t="str">
        <f t="shared" si="68"/>
        <v>Re/Max Centex, REALTORS</v>
      </c>
      <c r="M1075" s="5">
        <f t="shared" si="66"/>
        <v>0</v>
      </c>
      <c r="N1075" s="5">
        <f t="shared" si="67"/>
        <v>0</v>
      </c>
    </row>
    <row r="1076" spans="1:14" ht="13.5" customHeight="1" x14ac:dyDescent="0.2">
      <c r="A1076" t="s">
        <v>1968</v>
      </c>
      <c r="B1076" t="s">
        <v>1258</v>
      </c>
      <c r="C1076" t="s">
        <v>1210</v>
      </c>
      <c r="D1076" t="s">
        <v>991</v>
      </c>
      <c r="E1076" t="s">
        <v>3236</v>
      </c>
      <c r="F1076" t="s">
        <v>6</v>
      </c>
      <c r="G1076" s="3">
        <v>43607</v>
      </c>
      <c r="H1076" s="2">
        <v>141500</v>
      </c>
      <c r="I1076" s="12" t="s">
        <v>838</v>
      </c>
      <c r="J1076" s="5">
        <v>1</v>
      </c>
      <c r="K1076" s="5">
        <f t="shared" si="65"/>
        <v>0</v>
      </c>
      <c r="L1076" s="56" t="str">
        <f t="shared" si="68"/>
        <v>Re/Max Centex, REALTORS</v>
      </c>
      <c r="M1076" s="5">
        <f t="shared" si="66"/>
        <v>0</v>
      </c>
      <c r="N1076" s="5">
        <f t="shared" si="67"/>
        <v>0</v>
      </c>
    </row>
    <row r="1077" spans="1:14" ht="13.5" customHeight="1" x14ac:dyDescent="0.2">
      <c r="A1077" t="s">
        <v>852</v>
      </c>
      <c r="B1077" t="s">
        <v>1258</v>
      </c>
      <c r="C1077" t="s">
        <v>852</v>
      </c>
      <c r="D1077" t="s">
        <v>1258</v>
      </c>
      <c r="E1077" t="s">
        <v>2396</v>
      </c>
      <c r="F1077" t="s">
        <v>424</v>
      </c>
      <c r="G1077" s="3">
        <v>43516</v>
      </c>
      <c r="H1077" s="2">
        <v>87900</v>
      </c>
      <c r="I1077" s="12" t="s">
        <v>838</v>
      </c>
      <c r="J1077" s="5">
        <v>1</v>
      </c>
      <c r="K1077" s="5">
        <f t="shared" si="65"/>
        <v>0</v>
      </c>
      <c r="L1077" s="56" t="str">
        <f t="shared" si="68"/>
        <v>Re/Max Centex, REALTORS</v>
      </c>
      <c r="M1077" s="5">
        <f t="shared" si="66"/>
        <v>1</v>
      </c>
      <c r="N1077" s="5">
        <f t="shared" si="67"/>
        <v>0</v>
      </c>
    </row>
    <row r="1078" spans="1:14" ht="13.5" customHeight="1" x14ac:dyDescent="0.2">
      <c r="A1078" t="s">
        <v>1242</v>
      </c>
      <c r="B1078" t="s">
        <v>1258</v>
      </c>
      <c r="C1078" t="s">
        <v>1242</v>
      </c>
      <c r="D1078" t="s">
        <v>1258</v>
      </c>
      <c r="E1078" t="s">
        <v>2337</v>
      </c>
      <c r="F1078" t="s">
        <v>844</v>
      </c>
      <c r="G1078" s="3">
        <v>43504</v>
      </c>
      <c r="H1078" s="2">
        <v>120000</v>
      </c>
      <c r="I1078" s="12" t="s">
        <v>838</v>
      </c>
      <c r="J1078" s="5">
        <v>1</v>
      </c>
      <c r="K1078" s="5">
        <f t="shared" si="65"/>
        <v>0</v>
      </c>
      <c r="L1078" s="56" t="str">
        <f t="shared" si="68"/>
        <v>Re/Max Centex, REALTORS</v>
      </c>
      <c r="M1078" s="5">
        <f t="shared" si="66"/>
        <v>1</v>
      </c>
      <c r="N1078" s="5">
        <f t="shared" si="67"/>
        <v>0</v>
      </c>
    </row>
    <row r="1079" spans="1:14" ht="13.5" customHeight="1" x14ac:dyDescent="0.2">
      <c r="A1079" t="s">
        <v>1242</v>
      </c>
      <c r="B1079" t="s">
        <v>1258</v>
      </c>
      <c r="C1079" t="s">
        <v>1536</v>
      </c>
      <c r="D1079" t="s">
        <v>1258</v>
      </c>
      <c r="E1079" t="s">
        <v>2583</v>
      </c>
      <c r="F1079" t="s">
        <v>6</v>
      </c>
      <c r="G1079" s="3">
        <v>43536</v>
      </c>
      <c r="H1079" s="2">
        <v>100000</v>
      </c>
      <c r="I1079" s="12" t="s">
        <v>838</v>
      </c>
      <c r="J1079" s="5">
        <v>1</v>
      </c>
      <c r="K1079" s="5">
        <f t="shared" si="65"/>
        <v>0</v>
      </c>
      <c r="L1079" s="56" t="str">
        <f t="shared" si="68"/>
        <v>Re/Max Centex, REALTORS</v>
      </c>
      <c r="M1079" s="5">
        <f t="shared" si="66"/>
        <v>1</v>
      </c>
      <c r="N1079" s="5">
        <f t="shared" si="67"/>
        <v>0</v>
      </c>
    </row>
    <row r="1080" spans="1:14" ht="13.5" customHeight="1" x14ac:dyDescent="0.2">
      <c r="A1080" t="s">
        <v>398</v>
      </c>
      <c r="B1080" t="s">
        <v>1258</v>
      </c>
      <c r="C1080" t="s">
        <v>398</v>
      </c>
      <c r="D1080" t="s">
        <v>1258</v>
      </c>
      <c r="E1080" t="s">
        <v>3295</v>
      </c>
      <c r="F1080" t="s">
        <v>6</v>
      </c>
      <c r="G1080" s="3">
        <v>43613</v>
      </c>
      <c r="H1080" s="2">
        <v>197500</v>
      </c>
      <c r="I1080" s="12" t="s">
        <v>838</v>
      </c>
      <c r="J1080" s="5">
        <v>1</v>
      </c>
      <c r="K1080" s="5">
        <f t="shared" si="65"/>
        <v>0</v>
      </c>
      <c r="L1080" s="56" t="str">
        <f t="shared" si="68"/>
        <v>Re/Max Centex, REALTORS</v>
      </c>
      <c r="M1080" s="5">
        <f t="shared" si="66"/>
        <v>1</v>
      </c>
      <c r="N1080" s="5">
        <f t="shared" si="67"/>
        <v>0</v>
      </c>
    </row>
    <row r="1081" spans="1:14" ht="13.5" customHeight="1" x14ac:dyDescent="0.2">
      <c r="A1081" t="s">
        <v>2493</v>
      </c>
      <c r="B1081" t="s">
        <v>1258</v>
      </c>
      <c r="C1081" t="s">
        <v>2493</v>
      </c>
      <c r="D1081" t="s">
        <v>1258</v>
      </c>
      <c r="E1081" t="s">
        <v>2494</v>
      </c>
      <c r="F1081" t="s">
        <v>6</v>
      </c>
      <c r="G1081" s="3">
        <v>43525</v>
      </c>
      <c r="H1081" s="2">
        <v>219000</v>
      </c>
      <c r="I1081" s="12" t="s">
        <v>838</v>
      </c>
      <c r="J1081" s="5">
        <v>1</v>
      </c>
      <c r="K1081" s="5">
        <f t="shared" si="65"/>
        <v>0</v>
      </c>
      <c r="L1081" s="56" t="str">
        <f t="shared" si="68"/>
        <v>Re/Max Centex, REALTORS</v>
      </c>
      <c r="M1081" s="5">
        <f t="shared" si="66"/>
        <v>1</v>
      </c>
      <c r="N1081" s="5">
        <f t="shared" si="67"/>
        <v>0</v>
      </c>
    </row>
    <row r="1082" spans="1:14" ht="13.5" customHeight="1" x14ac:dyDescent="0.2">
      <c r="A1082" t="s">
        <v>1532</v>
      </c>
      <c r="B1082" t="s">
        <v>1258</v>
      </c>
      <c r="C1082" t="s">
        <v>1532</v>
      </c>
      <c r="D1082" t="s">
        <v>1258</v>
      </c>
      <c r="E1082" t="s">
        <v>2288</v>
      </c>
      <c r="F1082" t="s">
        <v>6</v>
      </c>
      <c r="G1082" s="3">
        <v>43497</v>
      </c>
      <c r="H1082" s="2">
        <v>80650</v>
      </c>
      <c r="I1082" s="12" t="s">
        <v>838</v>
      </c>
      <c r="J1082" s="5">
        <v>1</v>
      </c>
      <c r="K1082" s="5">
        <f t="shared" si="65"/>
        <v>0</v>
      </c>
      <c r="L1082" s="56" t="str">
        <f t="shared" si="68"/>
        <v>Re/Max Centex, REALTORS</v>
      </c>
      <c r="M1082" s="5">
        <f t="shared" si="66"/>
        <v>1</v>
      </c>
      <c r="N1082" s="5">
        <f t="shared" si="67"/>
        <v>0</v>
      </c>
    </row>
    <row r="1083" spans="1:14" ht="13.5" customHeight="1" x14ac:dyDescent="0.2">
      <c r="A1083" t="s">
        <v>757</v>
      </c>
      <c r="B1083" t="s">
        <v>1258</v>
      </c>
      <c r="C1083" t="s">
        <v>757</v>
      </c>
      <c r="D1083" t="s">
        <v>1258</v>
      </c>
      <c r="E1083" t="s">
        <v>2941</v>
      </c>
      <c r="F1083" t="s">
        <v>216</v>
      </c>
      <c r="G1083" s="3">
        <v>43577</v>
      </c>
      <c r="H1083" s="2">
        <v>175000</v>
      </c>
      <c r="I1083" s="12" t="s">
        <v>838</v>
      </c>
      <c r="J1083" s="5">
        <v>1</v>
      </c>
      <c r="K1083" s="5">
        <f t="shared" si="65"/>
        <v>0</v>
      </c>
      <c r="L1083" s="56" t="str">
        <f t="shared" si="68"/>
        <v>Re/Max Centex, REALTORS</v>
      </c>
      <c r="M1083" s="5">
        <f t="shared" si="66"/>
        <v>1</v>
      </c>
      <c r="N1083" s="5">
        <f t="shared" si="67"/>
        <v>0</v>
      </c>
    </row>
    <row r="1084" spans="1:14" ht="13.5" customHeight="1" x14ac:dyDescent="0.2">
      <c r="A1084" t="s">
        <v>105</v>
      </c>
      <c r="B1084" t="s">
        <v>1258</v>
      </c>
      <c r="C1084" t="s">
        <v>430</v>
      </c>
      <c r="D1084" t="s">
        <v>1258</v>
      </c>
      <c r="E1084" t="s">
        <v>2663</v>
      </c>
      <c r="F1084" t="s">
        <v>6</v>
      </c>
      <c r="G1084" s="3">
        <v>43545</v>
      </c>
      <c r="H1084" s="2">
        <v>160000</v>
      </c>
      <c r="I1084" s="12" t="s">
        <v>838</v>
      </c>
      <c r="J1084" s="5">
        <v>1</v>
      </c>
      <c r="K1084" s="5">
        <f t="shared" si="65"/>
        <v>0</v>
      </c>
      <c r="L1084" s="56" t="str">
        <f t="shared" si="68"/>
        <v>Re/Max Centex, REALTORS</v>
      </c>
      <c r="M1084" s="5">
        <f t="shared" si="66"/>
        <v>1</v>
      </c>
      <c r="N1084" s="5">
        <f t="shared" si="67"/>
        <v>0</v>
      </c>
    </row>
    <row r="1085" spans="1:14" ht="13.5" customHeight="1" x14ac:dyDescent="0.2">
      <c r="A1085" t="s">
        <v>2009</v>
      </c>
      <c r="B1085" t="s">
        <v>1258</v>
      </c>
      <c r="C1085" t="s">
        <v>2009</v>
      </c>
      <c r="D1085" t="s">
        <v>1258</v>
      </c>
      <c r="E1085" t="s">
        <v>3135</v>
      </c>
      <c r="F1085" t="s">
        <v>121</v>
      </c>
      <c r="G1085" s="3">
        <v>43595</v>
      </c>
      <c r="H1085" s="2">
        <v>150000</v>
      </c>
      <c r="I1085" s="12" t="s">
        <v>838</v>
      </c>
      <c r="J1085" s="5">
        <v>1</v>
      </c>
      <c r="K1085" s="5">
        <f t="shared" si="65"/>
        <v>0</v>
      </c>
      <c r="L1085" s="56" t="str">
        <f t="shared" si="68"/>
        <v>Re/Max Centex, REALTORS</v>
      </c>
      <c r="M1085" s="5">
        <f t="shared" si="66"/>
        <v>1</v>
      </c>
      <c r="N1085" s="5">
        <f t="shared" si="67"/>
        <v>0</v>
      </c>
    </row>
    <row r="1086" spans="1:14" ht="13.5" customHeight="1" x14ac:dyDescent="0.2">
      <c r="A1086" t="s">
        <v>1905</v>
      </c>
      <c r="B1086" t="s">
        <v>1258</v>
      </c>
      <c r="C1086" t="s">
        <v>1905</v>
      </c>
      <c r="D1086" t="s">
        <v>1258</v>
      </c>
      <c r="E1086" t="s">
        <v>2106</v>
      </c>
      <c r="F1086" t="s">
        <v>6</v>
      </c>
      <c r="G1086" s="3">
        <v>43469</v>
      </c>
      <c r="H1086" s="2">
        <v>51500</v>
      </c>
      <c r="I1086" s="12">
        <v>20182596</v>
      </c>
      <c r="J1086" s="5">
        <v>1</v>
      </c>
      <c r="K1086" s="5">
        <f t="shared" si="65"/>
        <v>1</v>
      </c>
      <c r="L1086" s="56" t="str">
        <f t="shared" si="68"/>
        <v>Re/Max Centex, REALTORS</v>
      </c>
      <c r="M1086" s="5">
        <f t="shared" si="66"/>
        <v>1</v>
      </c>
      <c r="N1086" s="5">
        <f t="shared" si="67"/>
        <v>1</v>
      </c>
    </row>
    <row r="1087" spans="1:14" ht="13.5" customHeight="1" x14ac:dyDescent="0.2">
      <c r="A1087" t="s">
        <v>1873</v>
      </c>
      <c r="B1087" t="s">
        <v>1258</v>
      </c>
      <c r="C1087" t="s">
        <v>1879</v>
      </c>
      <c r="D1087" t="s">
        <v>1258</v>
      </c>
      <c r="E1087" t="s">
        <v>2395</v>
      </c>
      <c r="F1087" t="s">
        <v>6</v>
      </c>
      <c r="G1087" s="3">
        <v>43516</v>
      </c>
      <c r="H1087" s="2">
        <v>191400</v>
      </c>
      <c r="I1087" s="12" t="s">
        <v>838</v>
      </c>
      <c r="J1087" s="5">
        <v>1</v>
      </c>
      <c r="K1087" s="5">
        <f t="shared" si="65"/>
        <v>0</v>
      </c>
      <c r="L1087" s="56" t="str">
        <f t="shared" si="68"/>
        <v>Re/Max Centex, REALTORS</v>
      </c>
      <c r="M1087" s="5">
        <f t="shared" si="66"/>
        <v>1</v>
      </c>
      <c r="N1087" s="5">
        <f t="shared" si="67"/>
        <v>0</v>
      </c>
    </row>
    <row r="1088" spans="1:14" ht="13.5" customHeight="1" x14ac:dyDescent="0.2">
      <c r="A1088" t="s">
        <v>1210</v>
      </c>
      <c r="B1088" t="s">
        <v>1258</v>
      </c>
      <c r="C1088" t="s">
        <v>211</v>
      </c>
      <c r="D1088" t="s">
        <v>2025</v>
      </c>
      <c r="E1088" t="s">
        <v>2074</v>
      </c>
      <c r="F1088" t="s">
        <v>1249</v>
      </c>
      <c r="G1088" s="3">
        <v>43577</v>
      </c>
      <c r="H1088" s="2">
        <v>253000</v>
      </c>
      <c r="I1088" s="12" t="s">
        <v>838</v>
      </c>
      <c r="J1088" s="5">
        <v>1</v>
      </c>
      <c r="K1088" s="5">
        <f t="shared" si="65"/>
        <v>0</v>
      </c>
      <c r="L1088" s="56" t="str">
        <f t="shared" si="68"/>
        <v>Re/Max Centex, REALTORS</v>
      </c>
      <c r="M1088" s="5">
        <f t="shared" si="66"/>
        <v>0</v>
      </c>
      <c r="N1088" s="5">
        <f t="shared" si="67"/>
        <v>0</v>
      </c>
    </row>
    <row r="1089" spans="1:14" ht="13.5" customHeight="1" x14ac:dyDescent="0.2">
      <c r="A1089" t="s">
        <v>107</v>
      </c>
      <c r="B1089" t="s">
        <v>1258</v>
      </c>
      <c r="C1089" t="s">
        <v>1540</v>
      </c>
      <c r="D1089" t="s">
        <v>1541</v>
      </c>
      <c r="E1089" t="s">
        <v>2682</v>
      </c>
      <c r="F1089" t="s">
        <v>6</v>
      </c>
      <c r="G1089" s="3">
        <v>43546</v>
      </c>
      <c r="H1089" s="2">
        <v>125000</v>
      </c>
      <c r="I1089" s="12" t="s">
        <v>838</v>
      </c>
      <c r="J1089" s="5">
        <v>1</v>
      </c>
      <c r="K1089" s="5">
        <f t="shared" si="65"/>
        <v>0</v>
      </c>
      <c r="L1089" s="56" t="str">
        <f t="shared" si="68"/>
        <v>Re/Max Centex, REALTORS</v>
      </c>
      <c r="M1089" s="5">
        <f t="shared" si="66"/>
        <v>0</v>
      </c>
      <c r="N1089" s="5">
        <f t="shared" si="67"/>
        <v>0</v>
      </c>
    </row>
    <row r="1090" spans="1:14" ht="13.5" customHeight="1" x14ac:dyDescent="0.2">
      <c r="A1090" t="s">
        <v>757</v>
      </c>
      <c r="B1090" t="s">
        <v>1258</v>
      </c>
      <c r="C1090" t="s">
        <v>1872</v>
      </c>
      <c r="D1090" t="s">
        <v>1843</v>
      </c>
      <c r="E1090" t="s">
        <v>2525</v>
      </c>
      <c r="F1090" t="s">
        <v>6</v>
      </c>
      <c r="G1090" s="3">
        <v>43529</v>
      </c>
      <c r="H1090" s="2">
        <v>174000</v>
      </c>
      <c r="I1090" s="12" t="s">
        <v>838</v>
      </c>
      <c r="J1090" s="5">
        <v>1</v>
      </c>
      <c r="K1090" s="5">
        <f t="shared" si="65"/>
        <v>0</v>
      </c>
      <c r="L1090" s="56" t="str">
        <f t="shared" si="68"/>
        <v>Re/Max Centex, REALTORS</v>
      </c>
      <c r="M1090" s="5">
        <f t="shared" si="66"/>
        <v>0</v>
      </c>
      <c r="N1090" s="5">
        <f t="shared" si="67"/>
        <v>0</v>
      </c>
    </row>
    <row r="1091" spans="1:14" ht="13.5" customHeight="1" x14ac:dyDescent="0.2">
      <c r="A1091" t="s">
        <v>1968</v>
      </c>
      <c r="B1091" t="s">
        <v>1258</v>
      </c>
      <c r="C1091" t="s">
        <v>1872</v>
      </c>
      <c r="D1091" t="s">
        <v>1843</v>
      </c>
      <c r="E1091" t="s">
        <v>2203</v>
      </c>
      <c r="F1091" t="s">
        <v>6</v>
      </c>
      <c r="G1091" s="3">
        <v>43487</v>
      </c>
      <c r="H1091" s="2">
        <v>130000</v>
      </c>
      <c r="I1091" s="12" t="s">
        <v>838</v>
      </c>
      <c r="J1091" s="5">
        <v>1</v>
      </c>
      <c r="K1091" s="5">
        <f t="shared" ref="K1091:K1154" si="69">IF(I1091="did not close",0,IF(I1091="",0,1))</f>
        <v>0</v>
      </c>
      <c r="L1091" s="56" t="str">
        <f t="shared" si="68"/>
        <v>Re/Max Centex, REALTORS</v>
      </c>
      <c r="M1091" s="5">
        <f t="shared" si="66"/>
        <v>0</v>
      </c>
      <c r="N1091" s="5">
        <f t="shared" si="67"/>
        <v>0</v>
      </c>
    </row>
    <row r="1092" spans="1:14" ht="13.5" customHeight="1" x14ac:dyDescent="0.2">
      <c r="A1092" t="s">
        <v>1864</v>
      </c>
      <c r="B1092" t="s">
        <v>1258</v>
      </c>
      <c r="C1092" t="s">
        <v>1311</v>
      </c>
      <c r="D1092" t="s">
        <v>1867</v>
      </c>
      <c r="E1092" t="s">
        <v>2278</v>
      </c>
      <c r="F1092" t="s">
        <v>1126</v>
      </c>
      <c r="G1092" s="3">
        <v>43497</v>
      </c>
      <c r="H1092" s="2">
        <v>360000</v>
      </c>
      <c r="I1092" s="12" t="s">
        <v>838</v>
      </c>
      <c r="J1092" s="5">
        <v>1</v>
      </c>
      <c r="K1092" s="5">
        <f t="shared" si="69"/>
        <v>0</v>
      </c>
      <c r="L1092" s="56" t="str">
        <f t="shared" si="68"/>
        <v>Re/Max Centex, REALTORS</v>
      </c>
      <c r="M1092" s="5">
        <f t="shared" ref="M1092:M1155" si="70">IF(B1092=D1092,1,0)</f>
        <v>0</v>
      </c>
      <c r="N1092" s="5">
        <f t="shared" ref="N1092:N1155" si="71">+IF(M1092=1,K1092,0)</f>
        <v>0</v>
      </c>
    </row>
    <row r="1093" spans="1:14" ht="13.5" customHeight="1" x14ac:dyDescent="0.2">
      <c r="A1093" t="s">
        <v>826</v>
      </c>
      <c r="B1093" t="s">
        <v>1258</v>
      </c>
      <c r="C1093" t="s">
        <v>1864</v>
      </c>
      <c r="D1093" t="s">
        <v>1087</v>
      </c>
      <c r="E1093" t="s">
        <v>3009</v>
      </c>
      <c r="F1093" t="s">
        <v>6</v>
      </c>
      <c r="G1093" s="3">
        <v>43585</v>
      </c>
      <c r="H1093" s="2">
        <v>95000</v>
      </c>
      <c r="I1093" s="12" t="s">
        <v>838</v>
      </c>
      <c r="J1093" s="5">
        <v>1</v>
      </c>
      <c r="K1093" s="5">
        <f t="shared" si="69"/>
        <v>0</v>
      </c>
      <c r="L1093" s="56" t="str">
        <f t="shared" si="68"/>
        <v>Re/Max Centex, REALTORS</v>
      </c>
      <c r="M1093" s="5">
        <f t="shared" si="70"/>
        <v>0</v>
      </c>
      <c r="N1093" s="5">
        <f t="shared" si="71"/>
        <v>0</v>
      </c>
    </row>
    <row r="1094" spans="1:14" ht="13.5" customHeight="1" x14ac:dyDescent="0.2">
      <c r="A1094" t="s">
        <v>1539</v>
      </c>
      <c r="B1094" t="s">
        <v>1258</v>
      </c>
      <c r="C1094" t="s">
        <v>1457</v>
      </c>
      <c r="D1094" t="s">
        <v>1989</v>
      </c>
      <c r="E1094" t="s">
        <v>2963</v>
      </c>
      <c r="F1094" t="s">
        <v>1126</v>
      </c>
      <c r="G1094" s="3">
        <v>43580</v>
      </c>
      <c r="H1094" s="2">
        <v>356000</v>
      </c>
      <c r="I1094" s="12" t="s">
        <v>838</v>
      </c>
      <c r="J1094" s="5">
        <v>1</v>
      </c>
      <c r="K1094" s="5">
        <f t="shared" si="69"/>
        <v>0</v>
      </c>
      <c r="L1094" s="56" t="str">
        <f t="shared" si="68"/>
        <v>Re/Max Centex, REALTORS</v>
      </c>
      <c r="M1094" s="5">
        <f t="shared" si="70"/>
        <v>0</v>
      </c>
      <c r="N1094" s="5">
        <f t="shared" si="71"/>
        <v>0</v>
      </c>
    </row>
    <row r="1095" spans="1:14" ht="13.5" customHeight="1" x14ac:dyDescent="0.2">
      <c r="A1095" t="s">
        <v>1852</v>
      </c>
      <c r="B1095" t="s">
        <v>1258</v>
      </c>
      <c r="C1095" t="s">
        <v>1554</v>
      </c>
      <c r="D1095" t="s">
        <v>1941</v>
      </c>
      <c r="E1095" t="s">
        <v>2275</v>
      </c>
      <c r="F1095" t="s">
        <v>425</v>
      </c>
      <c r="G1095" s="3">
        <v>43496</v>
      </c>
      <c r="H1095" s="2">
        <v>430000</v>
      </c>
      <c r="I1095" s="12" t="s">
        <v>838</v>
      </c>
      <c r="J1095" s="5">
        <v>1</v>
      </c>
      <c r="K1095" s="5">
        <f t="shared" si="69"/>
        <v>0</v>
      </c>
      <c r="L1095" s="56" t="str">
        <f t="shared" si="68"/>
        <v>Re/Max Centex, REALTORS</v>
      </c>
      <c r="M1095" s="5">
        <f t="shared" si="70"/>
        <v>0</v>
      </c>
      <c r="N1095" s="5">
        <f t="shared" si="71"/>
        <v>0</v>
      </c>
    </row>
    <row r="1096" spans="1:14" ht="13.5" customHeight="1" x14ac:dyDescent="0.2">
      <c r="A1096" t="s">
        <v>852</v>
      </c>
      <c r="B1096" t="s">
        <v>1258</v>
      </c>
      <c r="C1096" t="s">
        <v>2284</v>
      </c>
      <c r="D1096" t="s">
        <v>1751</v>
      </c>
      <c r="E1096" t="s">
        <v>2285</v>
      </c>
      <c r="F1096" t="s">
        <v>1126</v>
      </c>
      <c r="G1096" s="3">
        <v>43497</v>
      </c>
      <c r="H1096" s="2">
        <v>196000</v>
      </c>
      <c r="I1096" s="12" t="s">
        <v>838</v>
      </c>
      <c r="J1096" s="5">
        <v>1</v>
      </c>
      <c r="K1096" s="5">
        <f t="shared" si="69"/>
        <v>0</v>
      </c>
      <c r="L1096" s="56" t="str">
        <f t="shared" ref="L1096:L1159" si="72">IF(B1096="",B1095,B1096)</f>
        <v>Re/Max Centex, REALTORS</v>
      </c>
      <c r="M1096" s="5">
        <f t="shared" si="70"/>
        <v>0</v>
      </c>
      <c r="N1096" s="5">
        <f t="shared" si="71"/>
        <v>0</v>
      </c>
    </row>
    <row r="1097" spans="1:14" ht="13.5" customHeight="1" x14ac:dyDescent="0.2">
      <c r="A1097" t="s">
        <v>757</v>
      </c>
      <c r="B1097" t="s">
        <v>1258</v>
      </c>
      <c r="C1097" t="s">
        <v>842</v>
      </c>
      <c r="D1097" t="s">
        <v>1940</v>
      </c>
      <c r="E1097" t="s">
        <v>2204</v>
      </c>
      <c r="F1097" t="s">
        <v>6</v>
      </c>
      <c r="G1097" s="3">
        <v>43487</v>
      </c>
      <c r="H1097" s="2">
        <v>462000</v>
      </c>
      <c r="I1097" s="12">
        <v>20182817</v>
      </c>
      <c r="J1097" s="5">
        <v>1</v>
      </c>
      <c r="K1097" s="5">
        <f t="shared" si="69"/>
        <v>1</v>
      </c>
      <c r="L1097" s="56" t="str">
        <f t="shared" si="72"/>
        <v>Re/Max Centex, REALTORS</v>
      </c>
      <c r="M1097" s="5">
        <f t="shared" si="70"/>
        <v>0</v>
      </c>
      <c r="N1097" s="5">
        <f t="shared" si="71"/>
        <v>0</v>
      </c>
    </row>
    <row r="1098" spans="1:14" ht="13.5" customHeight="1" x14ac:dyDescent="0.2">
      <c r="A1098" t="s">
        <v>2397</v>
      </c>
      <c r="B1098" t="s">
        <v>2069</v>
      </c>
      <c r="C1098" t="s">
        <v>1850</v>
      </c>
      <c r="D1098" t="s">
        <v>5</v>
      </c>
      <c r="E1098" t="s">
        <v>2398</v>
      </c>
      <c r="F1098" t="s">
        <v>6</v>
      </c>
      <c r="G1098" s="3">
        <v>43516</v>
      </c>
      <c r="H1098" s="2">
        <v>157000</v>
      </c>
      <c r="I1098" s="12" t="s">
        <v>838</v>
      </c>
      <c r="J1098" s="5">
        <v>1</v>
      </c>
      <c r="K1098" s="5">
        <f t="shared" si="69"/>
        <v>0</v>
      </c>
      <c r="L1098" s="56" t="str">
        <f t="shared" si="72"/>
        <v>RE/MAX Family</v>
      </c>
      <c r="M1098" s="5">
        <f t="shared" si="70"/>
        <v>0</v>
      </c>
      <c r="N1098" s="5">
        <f t="shared" si="71"/>
        <v>0</v>
      </c>
    </row>
    <row r="1099" spans="1:14" ht="13.5" customHeight="1" x14ac:dyDescent="0.2">
      <c r="A1099" t="s">
        <v>306</v>
      </c>
      <c r="B1099" t="s">
        <v>2085</v>
      </c>
      <c r="C1099" t="s">
        <v>2691</v>
      </c>
      <c r="D1099" t="s">
        <v>1858</v>
      </c>
      <c r="E1099" t="s">
        <v>2692</v>
      </c>
      <c r="F1099" t="s">
        <v>6</v>
      </c>
      <c r="G1099" s="3">
        <v>43549</v>
      </c>
      <c r="H1099" s="2">
        <v>225000</v>
      </c>
      <c r="I1099" s="12" t="s">
        <v>838</v>
      </c>
      <c r="J1099" s="5">
        <v>1</v>
      </c>
      <c r="K1099" s="5">
        <f t="shared" si="69"/>
        <v>0</v>
      </c>
      <c r="L1099" s="56" t="str">
        <f t="shared" si="72"/>
        <v>RE/MAX Roya</v>
      </c>
      <c r="M1099" s="5">
        <f t="shared" si="70"/>
        <v>0</v>
      </c>
      <c r="N1099" s="5">
        <f t="shared" si="71"/>
        <v>0</v>
      </c>
    </row>
    <row r="1100" spans="1:14" ht="13.5" customHeight="1" x14ac:dyDescent="0.2">
      <c r="A1100" t="s">
        <v>306</v>
      </c>
      <c r="B1100" t="s">
        <v>2085</v>
      </c>
      <c r="C1100" t="s">
        <v>147</v>
      </c>
      <c r="D1100" t="s">
        <v>1734</v>
      </c>
      <c r="E1100" t="s">
        <v>2165</v>
      </c>
      <c r="F1100" t="s">
        <v>425</v>
      </c>
      <c r="G1100" s="3">
        <v>43480</v>
      </c>
      <c r="H1100" s="2">
        <v>530000</v>
      </c>
      <c r="I1100" s="12" t="s">
        <v>838</v>
      </c>
      <c r="J1100" s="5">
        <v>1</v>
      </c>
      <c r="K1100" s="5">
        <f t="shared" si="69"/>
        <v>0</v>
      </c>
      <c r="L1100" s="56" t="str">
        <f t="shared" si="72"/>
        <v>RE/MAX Roya</v>
      </c>
      <c r="M1100" s="5">
        <f t="shared" si="70"/>
        <v>0</v>
      </c>
      <c r="N1100" s="5">
        <f t="shared" si="71"/>
        <v>0</v>
      </c>
    </row>
    <row r="1101" spans="1:14" ht="13.5" customHeight="1" x14ac:dyDescent="0.2">
      <c r="A1101" t="s">
        <v>306</v>
      </c>
      <c r="B1101" t="s">
        <v>2085</v>
      </c>
      <c r="C1101" t="s">
        <v>153</v>
      </c>
      <c r="D1101" t="s">
        <v>197</v>
      </c>
      <c r="E1101" t="s">
        <v>2863</v>
      </c>
      <c r="F1101" t="s">
        <v>6</v>
      </c>
      <c r="G1101" s="3">
        <v>43567</v>
      </c>
      <c r="H1101" s="2">
        <v>115000</v>
      </c>
      <c r="I1101" s="12" t="s">
        <v>838</v>
      </c>
      <c r="J1101" s="5">
        <v>1</v>
      </c>
      <c r="K1101" s="5">
        <f t="shared" si="69"/>
        <v>0</v>
      </c>
      <c r="L1101" s="56" t="str">
        <f t="shared" si="72"/>
        <v>RE/MAX Roya</v>
      </c>
      <c r="M1101" s="5">
        <f t="shared" si="70"/>
        <v>0</v>
      </c>
      <c r="N1101" s="5">
        <f t="shared" si="71"/>
        <v>0</v>
      </c>
    </row>
    <row r="1102" spans="1:14" ht="13.5" customHeight="1" x14ac:dyDescent="0.2">
      <c r="A1102" t="s">
        <v>306</v>
      </c>
      <c r="B1102" t="s">
        <v>2085</v>
      </c>
      <c r="C1102" t="s">
        <v>722</v>
      </c>
      <c r="D1102" t="s">
        <v>1842</v>
      </c>
      <c r="E1102" t="s">
        <v>2160</v>
      </c>
      <c r="F1102" t="s">
        <v>6</v>
      </c>
      <c r="G1102" s="3">
        <v>43480</v>
      </c>
      <c r="H1102" s="2">
        <v>223000</v>
      </c>
      <c r="I1102" s="12" t="s">
        <v>838</v>
      </c>
      <c r="J1102" s="5">
        <v>1</v>
      </c>
      <c r="K1102" s="5">
        <f t="shared" si="69"/>
        <v>0</v>
      </c>
      <c r="L1102" s="56" t="str">
        <f t="shared" si="72"/>
        <v>RE/MAX Roya</v>
      </c>
      <c r="M1102" s="5">
        <f t="shared" si="70"/>
        <v>0</v>
      </c>
      <c r="N1102" s="5">
        <f t="shared" si="71"/>
        <v>0</v>
      </c>
    </row>
    <row r="1103" spans="1:14" ht="13.5" customHeight="1" x14ac:dyDescent="0.2">
      <c r="A1103" t="s">
        <v>306</v>
      </c>
      <c r="B1103" t="s">
        <v>2085</v>
      </c>
      <c r="C1103" t="s">
        <v>1906</v>
      </c>
      <c r="D1103" t="s">
        <v>1099</v>
      </c>
      <c r="E1103" t="s">
        <v>2112</v>
      </c>
      <c r="F1103" t="s">
        <v>6</v>
      </c>
      <c r="G1103" s="3">
        <v>43469</v>
      </c>
      <c r="H1103" s="2">
        <v>223000</v>
      </c>
      <c r="I1103" s="12" t="s">
        <v>838</v>
      </c>
      <c r="J1103" s="5">
        <v>1</v>
      </c>
      <c r="K1103" s="5">
        <f t="shared" si="69"/>
        <v>0</v>
      </c>
      <c r="L1103" s="56" t="str">
        <f t="shared" si="72"/>
        <v>RE/MAX Roya</v>
      </c>
      <c r="M1103" s="5">
        <f t="shared" si="70"/>
        <v>0</v>
      </c>
      <c r="N1103" s="5">
        <f t="shared" si="71"/>
        <v>0</v>
      </c>
    </row>
    <row r="1104" spans="1:14" ht="13.5" customHeight="1" x14ac:dyDescent="0.2">
      <c r="A1104" t="s">
        <v>306</v>
      </c>
      <c r="B1104" t="s">
        <v>2085</v>
      </c>
      <c r="C1104" t="s">
        <v>25</v>
      </c>
      <c r="D1104" t="s">
        <v>1840</v>
      </c>
      <c r="E1104" t="s">
        <v>3100</v>
      </c>
      <c r="F1104" t="s">
        <v>6</v>
      </c>
      <c r="G1104" s="3">
        <v>43594</v>
      </c>
      <c r="H1104" s="2">
        <v>64750</v>
      </c>
      <c r="I1104" s="12">
        <v>20182631</v>
      </c>
      <c r="J1104" s="5">
        <v>1</v>
      </c>
      <c r="K1104" s="5">
        <f t="shared" si="69"/>
        <v>1</v>
      </c>
      <c r="L1104" s="56" t="str">
        <f t="shared" si="72"/>
        <v>RE/MAX Roya</v>
      </c>
      <c r="M1104" s="5">
        <f t="shared" si="70"/>
        <v>0</v>
      </c>
      <c r="N1104" s="5">
        <f t="shared" si="71"/>
        <v>0</v>
      </c>
    </row>
    <row r="1105" spans="1:14" ht="13.5" customHeight="1" x14ac:dyDescent="0.2">
      <c r="A1105" t="s">
        <v>306</v>
      </c>
      <c r="B1105" t="s">
        <v>2085</v>
      </c>
      <c r="C1105" t="s">
        <v>1879</v>
      </c>
      <c r="D1105" t="s">
        <v>1258</v>
      </c>
      <c r="E1105" t="s">
        <v>3287</v>
      </c>
      <c r="F1105" t="s">
        <v>6</v>
      </c>
      <c r="G1105" s="3">
        <v>43609</v>
      </c>
      <c r="H1105" s="2">
        <v>145000</v>
      </c>
      <c r="I1105" s="12" t="s">
        <v>838</v>
      </c>
      <c r="J1105" s="5">
        <v>1</v>
      </c>
      <c r="K1105" s="5">
        <f t="shared" si="69"/>
        <v>0</v>
      </c>
      <c r="L1105" s="56" t="str">
        <f t="shared" si="72"/>
        <v>RE/MAX Roya</v>
      </c>
      <c r="M1105" s="5">
        <f t="shared" si="70"/>
        <v>0</v>
      </c>
      <c r="N1105" s="5">
        <f t="shared" si="71"/>
        <v>0</v>
      </c>
    </row>
    <row r="1106" spans="1:14" ht="13.5" customHeight="1" x14ac:dyDescent="0.2">
      <c r="A1106" t="s">
        <v>727</v>
      </c>
      <c r="B1106" t="s">
        <v>728</v>
      </c>
      <c r="C1106" t="s">
        <v>727</v>
      </c>
      <c r="D1106" t="s">
        <v>728</v>
      </c>
      <c r="E1106" t="s">
        <v>2711</v>
      </c>
      <c r="F1106" t="s">
        <v>70</v>
      </c>
      <c r="G1106" s="3">
        <v>43551</v>
      </c>
      <c r="H1106" s="2">
        <v>52500</v>
      </c>
      <c r="I1106" s="12" t="s">
        <v>838</v>
      </c>
      <c r="J1106" s="5">
        <v>1</v>
      </c>
      <c r="K1106" s="5">
        <f t="shared" si="69"/>
        <v>0</v>
      </c>
      <c r="L1106" s="56" t="str">
        <f t="shared" si="72"/>
        <v>Real Time Investments, LLC</v>
      </c>
      <c r="M1106" s="5">
        <f t="shared" si="70"/>
        <v>1</v>
      </c>
      <c r="N1106" s="5">
        <f t="shared" si="71"/>
        <v>0</v>
      </c>
    </row>
    <row r="1107" spans="1:14" ht="13.5" customHeight="1" x14ac:dyDescent="0.2">
      <c r="A1107" t="s">
        <v>1271</v>
      </c>
      <c r="B1107" t="s">
        <v>1943</v>
      </c>
      <c r="C1107" t="s">
        <v>851</v>
      </c>
      <c r="D1107" t="s">
        <v>993</v>
      </c>
      <c r="E1107" t="s">
        <v>2092</v>
      </c>
      <c r="F1107" t="s">
        <v>6</v>
      </c>
      <c r="G1107" s="3">
        <v>43467</v>
      </c>
      <c r="H1107" s="2">
        <v>135750</v>
      </c>
      <c r="I1107" s="12" t="s">
        <v>838</v>
      </c>
      <c r="J1107" s="5">
        <v>1</v>
      </c>
      <c r="K1107" s="5">
        <f t="shared" si="69"/>
        <v>0</v>
      </c>
      <c r="L1107" s="56" t="str">
        <f t="shared" si="72"/>
        <v>Realty Plus - Groesbeck</v>
      </c>
      <c r="M1107" s="5">
        <f t="shared" si="70"/>
        <v>0</v>
      </c>
      <c r="N1107" s="5">
        <f t="shared" si="71"/>
        <v>0</v>
      </c>
    </row>
    <row r="1108" spans="1:14" ht="13.5" customHeight="1" x14ac:dyDescent="0.2">
      <c r="A1108" t="s">
        <v>1271</v>
      </c>
      <c r="B1108" t="s">
        <v>1943</v>
      </c>
      <c r="C1108" t="s">
        <v>1310</v>
      </c>
      <c r="D1108" t="s">
        <v>1840</v>
      </c>
      <c r="E1108" t="s">
        <v>2496</v>
      </c>
      <c r="F1108" t="s">
        <v>730</v>
      </c>
      <c r="G1108" s="3">
        <v>43525</v>
      </c>
      <c r="H1108" s="2">
        <v>148000</v>
      </c>
      <c r="I1108" s="12" t="s">
        <v>838</v>
      </c>
      <c r="J1108" s="5">
        <v>1</v>
      </c>
      <c r="K1108" s="5">
        <f t="shared" si="69"/>
        <v>0</v>
      </c>
      <c r="L1108" s="56" t="str">
        <f t="shared" si="72"/>
        <v>Realty Plus - Groesbeck</v>
      </c>
      <c r="M1108" s="5">
        <f t="shared" si="70"/>
        <v>0</v>
      </c>
      <c r="N1108" s="5">
        <f t="shared" si="71"/>
        <v>0</v>
      </c>
    </row>
    <row r="1109" spans="1:14" ht="13.5" customHeight="1" x14ac:dyDescent="0.2">
      <c r="A1109" t="s">
        <v>1271</v>
      </c>
      <c r="B1109" t="s">
        <v>1943</v>
      </c>
      <c r="C1109" t="s">
        <v>155</v>
      </c>
      <c r="D1109" t="s">
        <v>1943</v>
      </c>
      <c r="E1109" t="s">
        <v>2372</v>
      </c>
      <c r="F1109" t="s">
        <v>215</v>
      </c>
      <c r="G1109" s="3">
        <v>43511</v>
      </c>
      <c r="H1109" s="2">
        <v>55000</v>
      </c>
      <c r="I1109" s="12" t="s">
        <v>838</v>
      </c>
      <c r="J1109" s="5">
        <v>1</v>
      </c>
      <c r="K1109" s="5">
        <f t="shared" si="69"/>
        <v>0</v>
      </c>
      <c r="L1109" s="56" t="str">
        <f t="shared" si="72"/>
        <v>Realty Plus - Groesbeck</v>
      </c>
      <c r="M1109" s="5">
        <f t="shared" si="70"/>
        <v>1</v>
      </c>
      <c r="N1109" s="5">
        <f t="shared" si="71"/>
        <v>0</v>
      </c>
    </row>
    <row r="1110" spans="1:14" ht="13.5" customHeight="1" x14ac:dyDescent="0.2">
      <c r="A1110" t="s">
        <v>1271</v>
      </c>
      <c r="B1110" t="s">
        <v>1943</v>
      </c>
      <c r="C1110" t="s">
        <v>1870</v>
      </c>
      <c r="D1110" t="s">
        <v>2073</v>
      </c>
      <c r="E1110" t="s">
        <v>2788</v>
      </c>
      <c r="F1110" t="s">
        <v>215</v>
      </c>
      <c r="G1110" s="3">
        <v>43559</v>
      </c>
      <c r="H1110" s="2">
        <v>156600</v>
      </c>
      <c r="I1110" s="12" t="s">
        <v>838</v>
      </c>
      <c r="J1110" s="5">
        <v>1</v>
      </c>
      <c r="K1110" s="5">
        <f t="shared" si="69"/>
        <v>0</v>
      </c>
      <c r="L1110" s="56" t="str">
        <f t="shared" si="72"/>
        <v>Realty Plus - Groesbeck</v>
      </c>
      <c r="M1110" s="5">
        <f t="shared" si="70"/>
        <v>0</v>
      </c>
      <c r="N1110" s="5">
        <f t="shared" si="71"/>
        <v>0</v>
      </c>
    </row>
    <row r="1111" spans="1:14" ht="13.5" customHeight="1" x14ac:dyDescent="0.2">
      <c r="A1111" t="s">
        <v>840</v>
      </c>
      <c r="B1111" t="s">
        <v>1949</v>
      </c>
      <c r="C1111" t="s">
        <v>308</v>
      </c>
      <c r="D1111" t="s">
        <v>1840</v>
      </c>
      <c r="E1111" t="s">
        <v>2442</v>
      </c>
      <c r="F1111" t="s">
        <v>216</v>
      </c>
      <c r="G1111" s="3">
        <v>43522</v>
      </c>
      <c r="H1111" s="2">
        <v>163500</v>
      </c>
      <c r="I1111" s="12">
        <v>20190157</v>
      </c>
      <c r="J1111" s="5">
        <v>1</v>
      </c>
      <c r="K1111" s="5">
        <f t="shared" si="69"/>
        <v>1</v>
      </c>
      <c r="L1111" s="56" t="str">
        <f t="shared" si="72"/>
        <v>Realty Plus - Mexia</v>
      </c>
      <c r="M1111" s="5">
        <f t="shared" si="70"/>
        <v>0</v>
      </c>
      <c r="N1111" s="5">
        <f t="shared" si="71"/>
        <v>0</v>
      </c>
    </row>
    <row r="1112" spans="1:14" ht="13.5" customHeight="1" x14ac:dyDescent="0.2">
      <c r="A1112" t="s">
        <v>2030</v>
      </c>
      <c r="B1112" t="s">
        <v>1949</v>
      </c>
      <c r="C1112" t="s">
        <v>2030</v>
      </c>
      <c r="D1112" t="s">
        <v>1949</v>
      </c>
      <c r="E1112" t="s">
        <v>3002</v>
      </c>
      <c r="F1112" t="s">
        <v>213</v>
      </c>
      <c r="G1112" s="3">
        <v>43584</v>
      </c>
      <c r="H1112" s="2">
        <v>61900</v>
      </c>
      <c r="I1112" s="12" t="s">
        <v>838</v>
      </c>
      <c r="J1112" s="5">
        <v>1</v>
      </c>
      <c r="K1112" s="5">
        <f t="shared" si="69"/>
        <v>0</v>
      </c>
      <c r="L1112" s="56" t="str">
        <f t="shared" si="72"/>
        <v>Realty Plus - Mexia</v>
      </c>
      <c r="M1112" s="5">
        <f t="shared" si="70"/>
        <v>1</v>
      </c>
      <c r="N1112" s="5">
        <f t="shared" si="71"/>
        <v>0</v>
      </c>
    </row>
    <row r="1113" spans="1:14" ht="13.5" customHeight="1" x14ac:dyDescent="0.2">
      <c r="A1113" t="s">
        <v>2030</v>
      </c>
      <c r="B1113" t="s">
        <v>1949</v>
      </c>
      <c r="C1113" t="s">
        <v>2030</v>
      </c>
      <c r="D1113" t="s">
        <v>1949</v>
      </c>
      <c r="E1113" t="s">
        <v>3005</v>
      </c>
      <c r="F1113" t="s">
        <v>1092</v>
      </c>
      <c r="G1113" s="3">
        <v>43584</v>
      </c>
      <c r="H1113" s="2">
        <v>61900</v>
      </c>
      <c r="I1113" s="12" t="s">
        <v>838</v>
      </c>
      <c r="J1113" s="5">
        <v>1</v>
      </c>
      <c r="K1113" s="5">
        <f t="shared" si="69"/>
        <v>0</v>
      </c>
      <c r="L1113" s="56" t="str">
        <f t="shared" si="72"/>
        <v>Realty Plus - Mexia</v>
      </c>
      <c r="M1113" s="5">
        <f t="shared" si="70"/>
        <v>1</v>
      </c>
      <c r="N1113" s="5">
        <f t="shared" si="71"/>
        <v>0</v>
      </c>
    </row>
    <row r="1114" spans="1:14" ht="13.5" customHeight="1" x14ac:dyDescent="0.2">
      <c r="A1114" t="s">
        <v>840</v>
      </c>
      <c r="B1114" t="s">
        <v>1949</v>
      </c>
      <c r="C1114" t="s">
        <v>840</v>
      </c>
      <c r="D1114" t="s">
        <v>1949</v>
      </c>
      <c r="E1114" t="s">
        <v>2145</v>
      </c>
      <c r="F1114" t="s">
        <v>1092</v>
      </c>
      <c r="G1114" s="3">
        <v>43476</v>
      </c>
      <c r="H1114" s="2">
        <v>119900</v>
      </c>
      <c r="I1114" s="12" t="s">
        <v>838</v>
      </c>
      <c r="J1114" s="5">
        <v>1</v>
      </c>
      <c r="K1114" s="5">
        <f t="shared" si="69"/>
        <v>0</v>
      </c>
      <c r="L1114" s="56" t="str">
        <f t="shared" si="72"/>
        <v>Realty Plus - Mexia</v>
      </c>
      <c r="M1114" s="5">
        <f t="shared" si="70"/>
        <v>1</v>
      </c>
      <c r="N1114" s="5">
        <f t="shared" si="71"/>
        <v>0</v>
      </c>
    </row>
    <row r="1115" spans="1:14" ht="13.5" customHeight="1" x14ac:dyDescent="0.2">
      <c r="A1115" t="s">
        <v>840</v>
      </c>
      <c r="B1115" t="s">
        <v>1949</v>
      </c>
      <c r="C1115" t="s">
        <v>840</v>
      </c>
      <c r="D1115" t="s">
        <v>1949</v>
      </c>
      <c r="E1115" t="s">
        <v>2594</v>
      </c>
      <c r="F1115" t="s">
        <v>1092</v>
      </c>
      <c r="G1115" s="3">
        <v>43537</v>
      </c>
      <c r="H1115" s="2">
        <v>163500</v>
      </c>
      <c r="I1115" s="12" t="s">
        <v>838</v>
      </c>
      <c r="J1115" s="5">
        <v>1</v>
      </c>
      <c r="K1115" s="5">
        <f t="shared" si="69"/>
        <v>0</v>
      </c>
      <c r="L1115" s="56" t="str">
        <f t="shared" si="72"/>
        <v>Realty Plus - Mexia</v>
      </c>
      <c r="M1115" s="5">
        <f t="shared" si="70"/>
        <v>1</v>
      </c>
      <c r="N1115" s="5">
        <f t="shared" si="71"/>
        <v>0</v>
      </c>
    </row>
    <row r="1116" spans="1:14" ht="13.5" customHeight="1" x14ac:dyDescent="0.2">
      <c r="A1116" t="s">
        <v>840</v>
      </c>
      <c r="B1116" t="s">
        <v>1949</v>
      </c>
      <c r="C1116" t="s">
        <v>840</v>
      </c>
      <c r="D1116" t="s">
        <v>1949</v>
      </c>
      <c r="E1116" t="s">
        <v>2798</v>
      </c>
      <c r="F1116" t="s">
        <v>1092</v>
      </c>
      <c r="G1116" s="3">
        <v>43560</v>
      </c>
      <c r="H1116" s="2">
        <v>32000</v>
      </c>
      <c r="I1116" s="12" t="s">
        <v>838</v>
      </c>
      <c r="J1116" s="5">
        <v>1</v>
      </c>
      <c r="K1116" s="5">
        <f t="shared" si="69"/>
        <v>0</v>
      </c>
      <c r="L1116" s="56" t="str">
        <f t="shared" si="72"/>
        <v>Realty Plus - Mexia</v>
      </c>
      <c r="M1116" s="5">
        <f t="shared" si="70"/>
        <v>1</v>
      </c>
      <c r="N1116" s="5">
        <f t="shared" si="71"/>
        <v>0</v>
      </c>
    </row>
    <row r="1117" spans="1:14" ht="13.5" customHeight="1" x14ac:dyDescent="0.2">
      <c r="A1117" t="s">
        <v>840</v>
      </c>
      <c r="B1117" t="s">
        <v>1949</v>
      </c>
      <c r="C1117" t="s">
        <v>840</v>
      </c>
      <c r="D1117" t="s">
        <v>1949</v>
      </c>
      <c r="E1117" t="s">
        <v>2948</v>
      </c>
      <c r="F1117" t="s">
        <v>1092</v>
      </c>
      <c r="G1117" s="3">
        <v>43578</v>
      </c>
      <c r="H1117" s="2">
        <v>132000</v>
      </c>
      <c r="I1117" s="12" t="s">
        <v>838</v>
      </c>
      <c r="J1117" s="5">
        <v>1</v>
      </c>
      <c r="K1117" s="5">
        <f t="shared" si="69"/>
        <v>0</v>
      </c>
      <c r="L1117" s="56" t="str">
        <f t="shared" si="72"/>
        <v>Realty Plus - Mexia</v>
      </c>
      <c r="M1117" s="5">
        <f t="shared" si="70"/>
        <v>1</v>
      </c>
      <c r="N1117" s="5">
        <f t="shared" si="71"/>
        <v>0</v>
      </c>
    </row>
    <row r="1118" spans="1:14" ht="13.5" customHeight="1" x14ac:dyDescent="0.2">
      <c r="A1118" t="s">
        <v>1630</v>
      </c>
      <c r="B1118" t="s">
        <v>2025</v>
      </c>
      <c r="C1118" t="s">
        <v>1630</v>
      </c>
      <c r="D1118" t="s">
        <v>2025</v>
      </c>
      <c r="E1118" t="s">
        <v>2241</v>
      </c>
      <c r="F1118" t="s">
        <v>123</v>
      </c>
      <c r="G1118" s="3">
        <v>43495</v>
      </c>
      <c r="H1118" s="2">
        <v>208000</v>
      </c>
      <c r="I1118" s="12" t="s">
        <v>838</v>
      </c>
      <c r="J1118" s="5">
        <v>1</v>
      </c>
      <c r="K1118" s="5">
        <f t="shared" si="69"/>
        <v>0</v>
      </c>
      <c r="L1118" s="56" t="str">
        <f t="shared" si="72"/>
        <v>Red Oak Properties</v>
      </c>
      <c r="M1118" s="5">
        <f t="shared" si="70"/>
        <v>1</v>
      </c>
      <c r="N1118" s="5">
        <f t="shared" si="71"/>
        <v>0</v>
      </c>
    </row>
    <row r="1119" spans="1:14" ht="13.5" customHeight="1" x14ac:dyDescent="0.2">
      <c r="A1119" t="s">
        <v>211</v>
      </c>
      <c r="B1119" t="s">
        <v>2025</v>
      </c>
      <c r="C1119" t="s">
        <v>211</v>
      </c>
      <c r="D1119" t="s">
        <v>2025</v>
      </c>
      <c r="E1119" t="s">
        <v>2956</v>
      </c>
      <c r="F1119" t="s">
        <v>6</v>
      </c>
      <c r="G1119" s="3">
        <v>43579</v>
      </c>
      <c r="H1119" s="2">
        <v>350000</v>
      </c>
      <c r="I1119" s="12" t="s">
        <v>838</v>
      </c>
      <c r="J1119" s="5">
        <v>1</v>
      </c>
      <c r="K1119" s="5">
        <f t="shared" si="69"/>
        <v>0</v>
      </c>
      <c r="L1119" s="56" t="str">
        <f t="shared" si="72"/>
        <v>Red Oak Properties</v>
      </c>
      <c r="M1119" s="5">
        <f t="shared" si="70"/>
        <v>1</v>
      </c>
      <c r="N1119" s="5">
        <f t="shared" si="71"/>
        <v>0</v>
      </c>
    </row>
    <row r="1120" spans="1:14" ht="13.5" customHeight="1" x14ac:dyDescent="0.2">
      <c r="A1120" t="s">
        <v>211</v>
      </c>
      <c r="B1120" t="s">
        <v>2025</v>
      </c>
      <c r="C1120" t="s">
        <v>211</v>
      </c>
      <c r="D1120" t="s">
        <v>2025</v>
      </c>
      <c r="E1120" t="s">
        <v>798</v>
      </c>
      <c r="F1120" t="s">
        <v>1249</v>
      </c>
      <c r="G1120" s="3">
        <v>43606</v>
      </c>
      <c r="H1120" s="2">
        <v>194000</v>
      </c>
      <c r="I1120" s="12" t="s">
        <v>838</v>
      </c>
      <c r="J1120" s="5">
        <v>1</v>
      </c>
      <c r="K1120" s="5">
        <f t="shared" si="69"/>
        <v>0</v>
      </c>
      <c r="L1120" s="56" t="str">
        <f t="shared" si="72"/>
        <v>Red Oak Properties</v>
      </c>
      <c r="M1120" s="5">
        <f t="shared" si="70"/>
        <v>1</v>
      </c>
      <c r="N1120" s="5">
        <f t="shared" si="71"/>
        <v>0</v>
      </c>
    </row>
    <row r="1121" spans="1:14" ht="13.5" customHeight="1" x14ac:dyDescent="0.2">
      <c r="A1121" t="s">
        <v>406</v>
      </c>
      <c r="B1121" t="s">
        <v>729</v>
      </c>
      <c r="C1121" t="s">
        <v>320</v>
      </c>
      <c r="D1121" t="s">
        <v>1843</v>
      </c>
      <c r="E1121" t="s">
        <v>2234</v>
      </c>
      <c r="F1121" t="s">
        <v>7</v>
      </c>
      <c r="G1121" s="3">
        <v>43493</v>
      </c>
      <c r="H1121" s="2">
        <v>34000</v>
      </c>
      <c r="I1121" s="12">
        <v>20190721</v>
      </c>
      <c r="J1121" s="5">
        <v>1</v>
      </c>
      <c r="K1121" s="5">
        <f t="shared" si="69"/>
        <v>1</v>
      </c>
      <c r="L1121" s="56" t="str">
        <f t="shared" si="72"/>
        <v>RMC Realty</v>
      </c>
      <c r="M1121" s="5">
        <f t="shared" si="70"/>
        <v>0</v>
      </c>
      <c r="N1121" s="5">
        <f t="shared" si="71"/>
        <v>0</v>
      </c>
    </row>
    <row r="1122" spans="1:14" ht="13.5" customHeight="1" x14ac:dyDescent="0.2">
      <c r="A1122" t="s">
        <v>1041</v>
      </c>
      <c r="B1122" t="s">
        <v>1703</v>
      </c>
      <c r="C1122" t="s">
        <v>1876</v>
      </c>
      <c r="D1122" t="s">
        <v>539</v>
      </c>
      <c r="E1122" t="s">
        <v>3105</v>
      </c>
      <c r="F1122" t="s">
        <v>553</v>
      </c>
      <c r="G1122" s="3">
        <v>43594</v>
      </c>
      <c r="H1122" s="2">
        <v>60000</v>
      </c>
      <c r="I1122" s="12" t="s">
        <v>838</v>
      </c>
      <c r="J1122" s="5">
        <v>1</v>
      </c>
      <c r="K1122" s="5">
        <f t="shared" si="69"/>
        <v>0</v>
      </c>
      <c r="L1122" s="56" t="str">
        <f t="shared" si="72"/>
        <v>Rockin' KH Properties, LLC</v>
      </c>
      <c r="M1122" s="5">
        <f t="shared" si="70"/>
        <v>0</v>
      </c>
      <c r="N1122" s="5">
        <f t="shared" si="71"/>
        <v>0</v>
      </c>
    </row>
    <row r="1123" spans="1:14" ht="13.5" customHeight="1" x14ac:dyDescent="0.2">
      <c r="A1123" t="s">
        <v>1041</v>
      </c>
      <c r="B1123" t="s">
        <v>1703</v>
      </c>
      <c r="C1123" t="s">
        <v>1041</v>
      </c>
      <c r="D1123" t="s">
        <v>1703</v>
      </c>
      <c r="E1123" t="s">
        <v>2530</v>
      </c>
      <c r="F1123" t="s">
        <v>553</v>
      </c>
      <c r="G1123" s="3">
        <v>43530</v>
      </c>
      <c r="H1123" s="2">
        <v>45000</v>
      </c>
      <c r="I1123" s="12" t="s">
        <v>838</v>
      </c>
      <c r="J1123" s="5">
        <v>1</v>
      </c>
      <c r="K1123" s="5">
        <f t="shared" si="69"/>
        <v>0</v>
      </c>
      <c r="L1123" s="56" t="str">
        <f t="shared" si="72"/>
        <v>Rockin' KH Properties, LLC</v>
      </c>
      <c r="M1123" s="5">
        <f t="shared" si="70"/>
        <v>1</v>
      </c>
      <c r="N1123" s="5">
        <f t="shared" si="71"/>
        <v>0</v>
      </c>
    </row>
    <row r="1124" spans="1:14" ht="13.5" customHeight="1" x14ac:dyDescent="0.2">
      <c r="A1124" t="s">
        <v>1041</v>
      </c>
      <c r="B1124" t="s">
        <v>1703</v>
      </c>
      <c r="C1124" t="s">
        <v>1041</v>
      </c>
      <c r="D1124" t="s">
        <v>1703</v>
      </c>
      <c r="E1124" t="s">
        <v>3261</v>
      </c>
      <c r="F1124" t="s">
        <v>553</v>
      </c>
      <c r="G1124" s="3">
        <v>43609</v>
      </c>
      <c r="H1124" s="2">
        <v>94000</v>
      </c>
      <c r="I1124" s="12" t="s">
        <v>838</v>
      </c>
      <c r="J1124" s="5">
        <v>1</v>
      </c>
      <c r="K1124" s="5">
        <f t="shared" si="69"/>
        <v>0</v>
      </c>
      <c r="L1124" s="56" t="str">
        <f t="shared" si="72"/>
        <v>Rockin' KH Properties, LLC</v>
      </c>
      <c r="M1124" s="5">
        <f t="shared" si="70"/>
        <v>1</v>
      </c>
      <c r="N1124" s="5">
        <f t="shared" si="71"/>
        <v>0</v>
      </c>
    </row>
    <row r="1125" spans="1:14" ht="13.5" customHeight="1" x14ac:dyDescent="0.2">
      <c r="A1125" t="s">
        <v>2229</v>
      </c>
      <c r="B1125" t="s">
        <v>1953</v>
      </c>
      <c r="C1125" t="s">
        <v>344</v>
      </c>
      <c r="D1125" t="s">
        <v>5</v>
      </c>
      <c r="E1125" t="s">
        <v>2230</v>
      </c>
      <c r="F1125" t="s">
        <v>6</v>
      </c>
      <c r="G1125" s="3">
        <v>43493</v>
      </c>
      <c r="H1125" s="2">
        <v>253500</v>
      </c>
      <c r="I1125" s="12">
        <v>20182858</v>
      </c>
      <c r="J1125" s="5">
        <v>1</v>
      </c>
      <c r="K1125" s="5">
        <f t="shared" si="69"/>
        <v>1</v>
      </c>
      <c r="L1125" s="56" t="str">
        <f t="shared" si="72"/>
        <v>Ron Henderson R.E.</v>
      </c>
      <c r="M1125" s="5">
        <f t="shared" si="70"/>
        <v>0</v>
      </c>
      <c r="N1125" s="5">
        <f t="shared" si="71"/>
        <v>0</v>
      </c>
    </row>
    <row r="1126" spans="1:14" ht="13.5" customHeight="1" x14ac:dyDescent="0.2">
      <c r="A1126" t="s">
        <v>1072</v>
      </c>
      <c r="B1126" t="s">
        <v>1921</v>
      </c>
      <c r="C1126" t="s">
        <v>1882</v>
      </c>
      <c r="D1126" t="s">
        <v>1535</v>
      </c>
      <c r="E1126" t="s">
        <v>3046</v>
      </c>
      <c r="F1126" t="s">
        <v>6</v>
      </c>
      <c r="G1126" s="3">
        <v>43588</v>
      </c>
      <c r="H1126" s="2">
        <v>212000</v>
      </c>
      <c r="I1126" s="12">
        <v>20190843</v>
      </c>
      <c r="J1126" s="5">
        <v>1</v>
      </c>
      <c r="K1126" s="5">
        <f t="shared" si="69"/>
        <v>1</v>
      </c>
      <c r="L1126" s="56" t="str">
        <f t="shared" si="72"/>
        <v>Rydell Real Estate</v>
      </c>
      <c r="M1126" s="5">
        <f t="shared" si="70"/>
        <v>0</v>
      </c>
      <c r="N1126" s="5">
        <f t="shared" si="71"/>
        <v>0</v>
      </c>
    </row>
    <row r="1127" spans="1:14" ht="13.5" customHeight="1" x14ac:dyDescent="0.2">
      <c r="A1127" t="s">
        <v>1920</v>
      </c>
      <c r="B1127" t="s">
        <v>1921</v>
      </c>
      <c r="C1127" t="s">
        <v>150</v>
      </c>
      <c r="D1127" t="s">
        <v>769</v>
      </c>
      <c r="E1127" t="s">
        <v>3141</v>
      </c>
      <c r="F1127" t="s">
        <v>1249</v>
      </c>
      <c r="G1127" s="3">
        <v>43595</v>
      </c>
      <c r="H1127" s="2">
        <v>594750</v>
      </c>
      <c r="I1127" s="12">
        <v>20190755</v>
      </c>
      <c r="J1127" s="5">
        <v>1</v>
      </c>
      <c r="K1127" s="5">
        <f t="shared" si="69"/>
        <v>1</v>
      </c>
      <c r="L1127" s="56" t="str">
        <f t="shared" si="72"/>
        <v>Rydell Real Estate</v>
      </c>
      <c r="M1127" s="5">
        <f t="shared" si="70"/>
        <v>0</v>
      </c>
      <c r="N1127" s="5">
        <f t="shared" si="71"/>
        <v>0</v>
      </c>
    </row>
    <row r="1128" spans="1:14" ht="13.5" customHeight="1" x14ac:dyDescent="0.2">
      <c r="A1128" t="s">
        <v>1999</v>
      </c>
      <c r="B1128" t="s">
        <v>2073</v>
      </c>
      <c r="C1128" t="s">
        <v>1999</v>
      </c>
      <c r="D1128" t="s">
        <v>2073</v>
      </c>
      <c r="E1128" t="s">
        <v>2327</v>
      </c>
      <c r="F1128" t="s">
        <v>215</v>
      </c>
      <c r="G1128" s="3">
        <v>43504</v>
      </c>
      <c r="H1128" s="2">
        <v>60000</v>
      </c>
      <c r="I1128" s="12" t="s">
        <v>838</v>
      </c>
      <c r="J1128" s="5">
        <v>1</v>
      </c>
      <c r="K1128" s="5">
        <f t="shared" si="69"/>
        <v>0</v>
      </c>
      <c r="L1128" s="56" t="str">
        <f t="shared" si="72"/>
        <v>Sadler Land and Realty</v>
      </c>
      <c r="M1128" s="5">
        <f t="shared" si="70"/>
        <v>1</v>
      </c>
      <c r="N1128" s="5">
        <f t="shared" si="71"/>
        <v>0</v>
      </c>
    </row>
    <row r="1129" spans="1:14" ht="13.5" customHeight="1" x14ac:dyDescent="0.2">
      <c r="A1129" t="s">
        <v>1999</v>
      </c>
      <c r="B1129" t="s">
        <v>2073</v>
      </c>
      <c r="C1129" t="s">
        <v>1999</v>
      </c>
      <c r="D1129" t="s">
        <v>2073</v>
      </c>
      <c r="E1129" t="s">
        <v>2424</v>
      </c>
      <c r="F1129" t="s">
        <v>214</v>
      </c>
      <c r="G1129" s="3">
        <v>43518</v>
      </c>
      <c r="H1129" s="2">
        <v>136000</v>
      </c>
      <c r="I1129" s="12" t="s">
        <v>838</v>
      </c>
      <c r="J1129" s="5">
        <v>1</v>
      </c>
      <c r="K1129" s="5">
        <f t="shared" si="69"/>
        <v>0</v>
      </c>
      <c r="L1129" s="56" t="str">
        <f t="shared" si="72"/>
        <v>Sadler Land and Realty</v>
      </c>
      <c r="M1129" s="5">
        <f t="shared" si="70"/>
        <v>1</v>
      </c>
      <c r="N1129" s="5">
        <f t="shared" si="71"/>
        <v>0</v>
      </c>
    </row>
    <row r="1130" spans="1:14" ht="13.5" customHeight="1" x14ac:dyDescent="0.2">
      <c r="A1130" t="s">
        <v>1870</v>
      </c>
      <c r="B1130" t="s">
        <v>2073</v>
      </c>
      <c r="C1130" t="s">
        <v>1979</v>
      </c>
      <c r="D1130" t="s">
        <v>2073</v>
      </c>
      <c r="E1130" t="s">
        <v>3289</v>
      </c>
      <c r="F1130" t="s">
        <v>215</v>
      </c>
      <c r="G1130" s="3">
        <v>43609</v>
      </c>
      <c r="H1130" s="2">
        <v>220000</v>
      </c>
      <c r="I1130" s="12" t="s">
        <v>838</v>
      </c>
      <c r="J1130" s="5">
        <v>1</v>
      </c>
      <c r="K1130" s="5">
        <f t="shared" si="69"/>
        <v>0</v>
      </c>
      <c r="L1130" s="56" t="str">
        <f t="shared" si="72"/>
        <v>Sadler Land and Realty</v>
      </c>
      <c r="M1130" s="5">
        <f t="shared" si="70"/>
        <v>1</v>
      </c>
      <c r="N1130" s="5">
        <f t="shared" si="71"/>
        <v>0</v>
      </c>
    </row>
    <row r="1131" spans="1:14" ht="13.5" customHeight="1" x14ac:dyDescent="0.2">
      <c r="A1131" t="s">
        <v>1979</v>
      </c>
      <c r="B1131" t="s">
        <v>2073</v>
      </c>
      <c r="C1131" t="s">
        <v>1870</v>
      </c>
      <c r="D1131" t="s">
        <v>2073</v>
      </c>
      <c r="E1131" t="s">
        <v>2996</v>
      </c>
      <c r="F1131" t="s">
        <v>215</v>
      </c>
      <c r="G1131" s="3">
        <v>43584</v>
      </c>
      <c r="H1131" s="2">
        <v>77500</v>
      </c>
      <c r="I1131" s="12" t="s">
        <v>838</v>
      </c>
      <c r="J1131" s="5">
        <v>1</v>
      </c>
      <c r="K1131" s="5">
        <f t="shared" si="69"/>
        <v>0</v>
      </c>
      <c r="L1131" s="56" t="str">
        <f t="shared" si="72"/>
        <v>Sadler Land and Realty</v>
      </c>
      <c r="M1131" s="5">
        <f t="shared" si="70"/>
        <v>1</v>
      </c>
      <c r="N1131" s="5">
        <f t="shared" si="71"/>
        <v>0</v>
      </c>
    </row>
    <row r="1132" spans="1:14" ht="13.5" customHeight="1" x14ac:dyDescent="0.2">
      <c r="A1132" t="s">
        <v>1684</v>
      </c>
      <c r="B1132" t="s">
        <v>2328</v>
      </c>
      <c r="C1132" t="s">
        <v>407</v>
      </c>
      <c r="D1132" t="s">
        <v>1180</v>
      </c>
      <c r="E1132" t="s">
        <v>2329</v>
      </c>
      <c r="F1132" t="s">
        <v>424</v>
      </c>
      <c r="G1132" s="3">
        <v>43504</v>
      </c>
      <c r="H1132" s="2">
        <v>62500</v>
      </c>
      <c r="I1132" s="12" t="s">
        <v>838</v>
      </c>
      <c r="J1132" s="5">
        <v>1</v>
      </c>
      <c r="K1132" s="5">
        <f t="shared" si="69"/>
        <v>0</v>
      </c>
      <c r="L1132" s="56" t="str">
        <f t="shared" si="72"/>
        <v>Sojourn Enterprises</v>
      </c>
      <c r="M1132" s="5">
        <f t="shared" si="70"/>
        <v>0</v>
      </c>
      <c r="N1132" s="5">
        <f t="shared" si="71"/>
        <v>0</v>
      </c>
    </row>
    <row r="1133" spans="1:14" ht="13.5" customHeight="1" x14ac:dyDescent="0.2">
      <c r="A1133" t="s">
        <v>1684</v>
      </c>
      <c r="B1133" t="s">
        <v>2328</v>
      </c>
      <c r="C1133" t="s">
        <v>1684</v>
      </c>
      <c r="D1133" t="s">
        <v>2328</v>
      </c>
      <c r="E1133" t="s">
        <v>2500</v>
      </c>
      <c r="F1133" t="s">
        <v>111</v>
      </c>
      <c r="G1133" s="3">
        <v>43526</v>
      </c>
      <c r="H1133" s="2">
        <v>40000</v>
      </c>
      <c r="I1133" s="12" t="s">
        <v>838</v>
      </c>
      <c r="J1133" s="5">
        <v>1</v>
      </c>
      <c r="K1133" s="5">
        <f t="shared" si="69"/>
        <v>0</v>
      </c>
      <c r="L1133" s="56" t="str">
        <f t="shared" si="72"/>
        <v>Sojourn Enterprises</v>
      </c>
      <c r="M1133" s="5">
        <f t="shared" si="70"/>
        <v>1</v>
      </c>
      <c r="N1133" s="5">
        <f t="shared" si="71"/>
        <v>0</v>
      </c>
    </row>
    <row r="1134" spans="1:14" ht="13.5" customHeight="1" x14ac:dyDescent="0.2">
      <c r="A1134" t="s">
        <v>548</v>
      </c>
      <c r="B1134" t="s">
        <v>2077</v>
      </c>
      <c r="C1134" t="s">
        <v>1742</v>
      </c>
      <c r="D1134" t="s">
        <v>1840</v>
      </c>
      <c r="E1134" t="s">
        <v>2962</v>
      </c>
      <c r="F1134" t="s">
        <v>6</v>
      </c>
      <c r="G1134" s="3">
        <v>43580</v>
      </c>
      <c r="H1134" s="2">
        <v>47000</v>
      </c>
      <c r="I1134" s="12" t="s">
        <v>838</v>
      </c>
      <c r="J1134" s="5">
        <v>1</v>
      </c>
      <c r="K1134" s="5">
        <f t="shared" si="69"/>
        <v>0</v>
      </c>
      <c r="L1134" s="56" t="str">
        <f t="shared" si="72"/>
        <v>Speed, Realtors</v>
      </c>
      <c r="M1134" s="5">
        <f t="shared" si="70"/>
        <v>0</v>
      </c>
      <c r="N1134" s="5">
        <f t="shared" si="71"/>
        <v>0</v>
      </c>
    </row>
    <row r="1135" spans="1:14" ht="13.5" customHeight="1" x14ac:dyDescent="0.2">
      <c r="A1135" t="s">
        <v>1540</v>
      </c>
      <c r="B1135" t="s">
        <v>1541</v>
      </c>
      <c r="C1135" t="s">
        <v>1540</v>
      </c>
      <c r="D1135" t="s">
        <v>1541</v>
      </c>
      <c r="E1135" t="s">
        <v>2772</v>
      </c>
      <c r="F1135" t="s">
        <v>286</v>
      </c>
      <c r="G1135" s="3">
        <v>43557</v>
      </c>
      <c r="H1135" s="2">
        <v>92500</v>
      </c>
      <c r="I1135" s="12" t="s">
        <v>838</v>
      </c>
      <c r="J1135" s="5">
        <v>1</v>
      </c>
      <c r="K1135" s="5">
        <f t="shared" si="69"/>
        <v>0</v>
      </c>
      <c r="L1135" s="56" t="str">
        <f t="shared" si="72"/>
        <v>Stanford Properties</v>
      </c>
      <c r="M1135" s="5">
        <f t="shared" si="70"/>
        <v>1</v>
      </c>
      <c r="N1135" s="5">
        <f t="shared" si="71"/>
        <v>0</v>
      </c>
    </row>
    <row r="1136" spans="1:14" ht="13.5" customHeight="1" x14ac:dyDescent="0.2">
      <c r="A1136" t="s">
        <v>3132</v>
      </c>
      <c r="B1136" t="s">
        <v>3133</v>
      </c>
      <c r="C1136" t="s">
        <v>211</v>
      </c>
      <c r="D1136" t="s">
        <v>2025</v>
      </c>
      <c r="E1136" t="s">
        <v>3134</v>
      </c>
      <c r="F1136" t="s">
        <v>6</v>
      </c>
      <c r="G1136" s="3">
        <v>43595</v>
      </c>
      <c r="H1136" s="2">
        <v>195900</v>
      </c>
      <c r="I1136" s="12" t="s">
        <v>838</v>
      </c>
      <c r="J1136" s="5">
        <v>1</v>
      </c>
      <c r="K1136" s="5">
        <f t="shared" si="69"/>
        <v>0</v>
      </c>
      <c r="L1136" s="56" t="str">
        <f t="shared" si="72"/>
        <v>Stokes Realty, LLC</v>
      </c>
      <c r="M1136" s="5">
        <f t="shared" si="70"/>
        <v>0</v>
      </c>
      <c r="N1136" s="5">
        <f t="shared" si="71"/>
        <v>0</v>
      </c>
    </row>
    <row r="1137" spans="1:14" ht="13.5" customHeight="1" x14ac:dyDescent="0.2">
      <c r="A1137" t="s">
        <v>1885</v>
      </c>
      <c r="B1137" t="s">
        <v>1886</v>
      </c>
      <c r="C1137" t="s">
        <v>1885</v>
      </c>
      <c r="D1137" t="s">
        <v>1886</v>
      </c>
      <c r="E1137" t="s">
        <v>2384</v>
      </c>
      <c r="F1137" t="s">
        <v>1126</v>
      </c>
      <c r="G1137" s="3">
        <v>43514</v>
      </c>
      <c r="H1137" s="2">
        <v>289970</v>
      </c>
      <c r="I1137" s="12" t="s">
        <v>838</v>
      </c>
      <c r="J1137" s="5">
        <v>1</v>
      </c>
      <c r="K1137" s="5">
        <f t="shared" si="69"/>
        <v>0</v>
      </c>
      <c r="L1137" s="56" t="str">
        <f t="shared" si="72"/>
        <v>Stylecraft Builders, Inc.</v>
      </c>
      <c r="M1137" s="5">
        <f t="shared" si="70"/>
        <v>1</v>
      </c>
      <c r="N1137" s="5">
        <f t="shared" si="71"/>
        <v>0</v>
      </c>
    </row>
    <row r="1138" spans="1:14" ht="13.5" customHeight="1" x14ac:dyDescent="0.2">
      <c r="A1138" t="s">
        <v>879</v>
      </c>
      <c r="B1138" t="s">
        <v>0</v>
      </c>
      <c r="C1138" t="s">
        <v>1698</v>
      </c>
      <c r="D1138" t="s">
        <v>1036</v>
      </c>
      <c r="E1138" t="s">
        <v>2731</v>
      </c>
      <c r="F1138" t="s">
        <v>6</v>
      </c>
      <c r="G1138" s="3">
        <v>43553</v>
      </c>
      <c r="H1138" s="2">
        <v>101000</v>
      </c>
      <c r="I1138" s="12">
        <v>20190474</v>
      </c>
      <c r="J1138" s="5">
        <v>1</v>
      </c>
      <c r="K1138" s="5">
        <f t="shared" si="69"/>
        <v>1</v>
      </c>
      <c r="L1138" s="56" t="str">
        <f t="shared" si="72"/>
        <v>Sunburst Realty</v>
      </c>
      <c r="M1138" s="5">
        <f t="shared" si="70"/>
        <v>0</v>
      </c>
      <c r="N1138" s="5">
        <f t="shared" si="71"/>
        <v>0</v>
      </c>
    </row>
    <row r="1139" spans="1:14" ht="13.5" customHeight="1" x14ac:dyDescent="0.2">
      <c r="A1139" t="s">
        <v>879</v>
      </c>
      <c r="B1139" t="s">
        <v>0</v>
      </c>
      <c r="C1139" t="s">
        <v>1898</v>
      </c>
      <c r="D1139" t="s">
        <v>1475</v>
      </c>
      <c r="E1139" t="s">
        <v>2771</v>
      </c>
      <c r="F1139" t="s">
        <v>6</v>
      </c>
      <c r="G1139" s="3">
        <v>43557</v>
      </c>
      <c r="H1139" s="2">
        <v>149000</v>
      </c>
      <c r="I1139" s="12" t="s">
        <v>838</v>
      </c>
      <c r="J1139" s="5">
        <v>1</v>
      </c>
      <c r="K1139" s="5">
        <f t="shared" si="69"/>
        <v>0</v>
      </c>
      <c r="L1139" s="56" t="str">
        <f t="shared" si="72"/>
        <v>Sunburst Realty</v>
      </c>
      <c r="M1139" s="5">
        <f t="shared" si="70"/>
        <v>0</v>
      </c>
      <c r="N1139" s="5">
        <f t="shared" si="71"/>
        <v>0</v>
      </c>
    </row>
    <row r="1140" spans="1:14" ht="13.5" customHeight="1" x14ac:dyDescent="0.2">
      <c r="A1140" t="s">
        <v>879</v>
      </c>
      <c r="B1140" t="s">
        <v>0</v>
      </c>
      <c r="C1140" t="s">
        <v>326</v>
      </c>
      <c r="D1140" t="s">
        <v>1844</v>
      </c>
      <c r="E1140" t="s">
        <v>3186</v>
      </c>
      <c r="F1140" t="s">
        <v>6</v>
      </c>
      <c r="G1140" s="3">
        <v>43602</v>
      </c>
      <c r="H1140" s="2">
        <v>86000</v>
      </c>
      <c r="I1140" s="12" t="s">
        <v>838</v>
      </c>
      <c r="J1140" s="5">
        <v>1</v>
      </c>
      <c r="K1140" s="5">
        <f t="shared" si="69"/>
        <v>0</v>
      </c>
      <c r="L1140" s="56" t="str">
        <f t="shared" si="72"/>
        <v>Sunburst Realty</v>
      </c>
      <c r="M1140" s="5">
        <f t="shared" si="70"/>
        <v>0</v>
      </c>
      <c r="N1140" s="5">
        <f t="shared" si="71"/>
        <v>0</v>
      </c>
    </row>
    <row r="1141" spans="1:14" ht="13.5" customHeight="1" x14ac:dyDescent="0.2">
      <c r="A1141" t="s">
        <v>879</v>
      </c>
      <c r="B1141" t="s">
        <v>0</v>
      </c>
      <c r="C1141" t="s">
        <v>1041</v>
      </c>
      <c r="D1141" t="s">
        <v>1703</v>
      </c>
      <c r="E1141" t="s">
        <v>3172</v>
      </c>
      <c r="F1141" t="s">
        <v>6</v>
      </c>
      <c r="G1141" s="3">
        <v>43600</v>
      </c>
      <c r="H1141" s="2">
        <v>230000</v>
      </c>
      <c r="I1141" s="12" t="s">
        <v>838</v>
      </c>
      <c r="J1141" s="5">
        <v>1</v>
      </c>
      <c r="K1141" s="5">
        <f t="shared" si="69"/>
        <v>0</v>
      </c>
      <c r="L1141" s="56" t="str">
        <f t="shared" si="72"/>
        <v>Sunburst Realty</v>
      </c>
      <c r="M1141" s="5">
        <f t="shared" si="70"/>
        <v>0</v>
      </c>
      <c r="N1141" s="5">
        <f t="shared" si="71"/>
        <v>0</v>
      </c>
    </row>
    <row r="1142" spans="1:14" ht="13.5" customHeight="1" x14ac:dyDescent="0.2">
      <c r="A1142" t="s">
        <v>2247</v>
      </c>
      <c r="B1142" t="s">
        <v>1843</v>
      </c>
      <c r="C1142" t="s">
        <v>1927</v>
      </c>
      <c r="D1142" t="s">
        <v>303</v>
      </c>
      <c r="E1142" t="s">
        <v>2528</v>
      </c>
      <c r="F1142" t="s">
        <v>6</v>
      </c>
      <c r="G1142" s="3">
        <v>43530</v>
      </c>
      <c r="H1142" s="2">
        <v>135000</v>
      </c>
      <c r="I1142" s="12" t="s">
        <v>838</v>
      </c>
      <c r="J1142" s="5">
        <v>1</v>
      </c>
      <c r="K1142" s="5">
        <f t="shared" si="69"/>
        <v>0</v>
      </c>
      <c r="L1142" s="56" t="str">
        <f t="shared" si="72"/>
        <v>Synergy, Realtors</v>
      </c>
      <c r="M1142" s="5">
        <f t="shared" si="70"/>
        <v>0</v>
      </c>
      <c r="N1142" s="5">
        <f t="shared" si="71"/>
        <v>0</v>
      </c>
    </row>
    <row r="1143" spans="1:14" ht="13.5" customHeight="1" x14ac:dyDescent="0.2">
      <c r="A1143" t="s">
        <v>1872</v>
      </c>
      <c r="B1143" t="s">
        <v>1843</v>
      </c>
      <c r="C1143" t="s">
        <v>574</v>
      </c>
      <c r="D1143" t="s">
        <v>1535</v>
      </c>
      <c r="E1143" t="s">
        <v>2906</v>
      </c>
      <c r="F1143" t="s">
        <v>6</v>
      </c>
      <c r="G1143" s="3">
        <v>43573</v>
      </c>
      <c r="H1143" s="2">
        <v>285000</v>
      </c>
      <c r="I1143" s="12" t="s">
        <v>838</v>
      </c>
      <c r="J1143" s="5">
        <v>1</v>
      </c>
      <c r="K1143" s="5">
        <f t="shared" si="69"/>
        <v>0</v>
      </c>
      <c r="L1143" s="56" t="str">
        <f t="shared" si="72"/>
        <v>Synergy, Realtors</v>
      </c>
      <c r="M1143" s="5">
        <f t="shared" si="70"/>
        <v>0</v>
      </c>
      <c r="N1143" s="5">
        <f t="shared" si="71"/>
        <v>0</v>
      </c>
    </row>
    <row r="1144" spans="1:14" ht="13.5" customHeight="1" x14ac:dyDescent="0.2">
      <c r="A1144" t="s">
        <v>1924</v>
      </c>
      <c r="B1144" t="s">
        <v>1843</v>
      </c>
      <c r="C1144" t="s">
        <v>550</v>
      </c>
      <c r="D1144" t="s">
        <v>1707</v>
      </c>
      <c r="E1144" t="s">
        <v>2412</v>
      </c>
      <c r="F1144" t="s">
        <v>6</v>
      </c>
      <c r="G1144" s="3">
        <v>43518</v>
      </c>
      <c r="H1144" s="2">
        <v>27000</v>
      </c>
      <c r="I1144" s="12" t="s">
        <v>838</v>
      </c>
      <c r="J1144" s="5">
        <v>1</v>
      </c>
      <c r="K1144" s="5">
        <f t="shared" si="69"/>
        <v>0</v>
      </c>
      <c r="L1144" s="56" t="str">
        <f t="shared" si="72"/>
        <v>Synergy, Realtors</v>
      </c>
      <c r="M1144" s="5">
        <f t="shared" si="70"/>
        <v>0</v>
      </c>
      <c r="N1144" s="5">
        <f t="shared" si="71"/>
        <v>0</v>
      </c>
    </row>
    <row r="1145" spans="1:14" ht="13.5" customHeight="1" x14ac:dyDescent="0.2">
      <c r="A1145" t="s">
        <v>1924</v>
      </c>
      <c r="B1145" t="s">
        <v>1843</v>
      </c>
      <c r="C1145" t="s">
        <v>1204</v>
      </c>
      <c r="D1145" t="s">
        <v>1842</v>
      </c>
      <c r="E1145" t="s">
        <v>2533</v>
      </c>
      <c r="F1145" t="s">
        <v>6</v>
      </c>
      <c r="G1145" s="3">
        <v>43531</v>
      </c>
      <c r="H1145" s="2">
        <v>59900</v>
      </c>
      <c r="I1145" s="12" t="s">
        <v>838</v>
      </c>
      <c r="J1145" s="5">
        <v>1</v>
      </c>
      <c r="K1145" s="5">
        <f t="shared" si="69"/>
        <v>0</v>
      </c>
      <c r="L1145" s="56" t="str">
        <f t="shared" si="72"/>
        <v>Synergy, Realtors</v>
      </c>
      <c r="M1145" s="5">
        <f t="shared" si="70"/>
        <v>0</v>
      </c>
      <c r="N1145" s="5">
        <f t="shared" si="71"/>
        <v>0</v>
      </c>
    </row>
    <row r="1146" spans="1:14" ht="13.5" customHeight="1" x14ac:dyDescent="0.2">
      <c r="A1146" t="s">
        <v>1924</v>
      </c>
      <c r="B1146" t="s">
        <v>1843</v>
      </c>
      <c r="C1146" t="s">
        <v>1548</v>
      </c>
      <c r="D1146" t="s">
        <v>1861</v>
      </c>
      <c r="E1146" t="s">
        <v>2135</v>
      </c>
      <c r="F1146" t="s">
        <v>6</v>
      </c>
      <c r="G1146" s="3">
        <v>43475</v>
      </c>
      <c r="H1146" s="2">
        <v>117500</v>
      </c>
      <c r="I1146" s="12" t="s">
        <v>838</v>
      </c>
      <c r="J1146" s="5">
        <v>1</v>
      </c>
      <c r="K1146" s="5">
        <f t="shared" si="69"/>
        <v>0</v>
      </c>
      <c r="L1146" s="56" t="str">
        <f t="shared" si="72"/>
        <v>Synergy, Realtors</v>
      </c>
      <c r="M1146" s="5">
        <f t="shared" si="70"/>
        <v>0</v>
      </c>
      <c r="N1146" s="5">
        <f t="shared" si="71"/>
        <v>0</v>
      </c>
    </row>
    <row r="1147" spans="1:14" ht="13.5" customHeight="1" x14ac:dyDescent="0.2">
      <c r="A1147" t="s">
        <v>1924</v>
      </c>
      <c r="B1147" t="s">
        <v>1843</v>
      </c>
      <c r="C1147" t="s">
        <v>1222</v>
      </c>
      <c r="D1147" t="s">
        <v>1099</v>
      </c>
      <c r="E1147" t="s">
        <v>3294</v>
      </c>
      <c r="F1147" t="s">
        <v>6</v>
      </c>
      <c r="G1147" s="3">
        <v>43613</v>
      </c>
      <c r="H1147" s="2">
        <v>202500</v>
      </c>
      <c r="I1147" s="12" t="s">
        <v>838</v>
      </c>
      <c r="J1147" s="5">
        <v>1</v>
      </c>
      <c r="K1147" s="5">
        <f t="shared" si="69"/>
        <v>0</v>
      </c>
      <c r="L1147" s="56" t="str">
        <f t="shared" si="72"/>
        <v>Synergy, Realtors</v>
      </c>
      <c r="M1147" s="5">
        <f t="shared" si="70"/>
        <v>0</v>
      </c>
      <c r="N1147" s="5">
        <f t="shared" si="71"/>
        <v>0</v>
      </c>
    </row>
    <row r="1148" spans="1:14" ht="13.5" customHeight="1" x14ac:dyDescent="0.2">
      <c r="A1148" t="s">
        <v>1872</v>
      </c>
      <c r="B1148" t="s">
        <v>1843</v>
      </c>
      <c r="C1148" t="s">
        <v>202</v>
      </c>
      <c r="D1148" t="s">
        <v>1840</v>
      </c>
      <c r="E1148" t="s">
        <v>3138</v>
      </c>
      <c r="F1148" t="s">
        <v>6</v>
      </c>
      <c r="G1148" s="3">
        <v>43595</v>
      </c>
      <c r="H1148" s="2">
        <v>300000</v>
      </c>
      <c r="I1148" s="12" t="s">
        <v>838</v>
      </c>
      <c r="J1148" s="5">
        <v>1</v>
      </c>
      <c r="K1148" s="5">
        <f t="shared" si="69"/>
        <v>0</v>
      </c>
      <c r="L1148" s="56" t="str">
        <f t="shared" si="72"/>
        <v>Synergy, Realtors</v>
      </c>
      <c r="M1148" s="5">
        <f t="shared" si="70"/>
        <v>0</v>
      </c>
      <c r="N1148" s="5">
        <f t="shared" si="71"/>
        <v>0</v>
      </c>
    </row>
    <row r="1149" spans="1:14" ht="13.5" customHeight="1" x14ac:dyDescent="0.2">
      <c r="A1149" t="s">
        <v>1924</v>
      </c>
      <c r="B1149" t="s">
        <v>1843</v>
      </c>
      <c r="C1149" t="s">
        <v>1210</v>
      </c>
      <c r="D1149" t="s">
        <v>991</v>
      </c>
      <c r="E1149" t="s">
        <v>3185</v>
      </c>
      <c r="F1149" t="s">
        <v>6</v>
      </c>
      <c r="G1149" s="3">
        <v>43601</v>
      </c>
      <c r="H1149" s="2">
        <v>87000</v>
      </c>
      <c r="I1149" s="12" t="s">
        <v>838</v>
      </c>
      <c r="J1149" s="5">
        <v>1</v>
      </c>
      <c r="K1149" s="5">
        <f t="shared" si="69"/>
        <v>0</v>
      </c>
      <c r="L1149" s="56" t="str">
        <f t="shared" si="72"/>
        <v>Synergy, Realtors</v>
      </c>
      <c r="M1149" s="5">
        <f t="shared" si="70"/>
        <v>0</v>
      </c>
      <c r="N1149" s="5">
        <f t="shared" si="71"/>
        <v>0</v>
      </c>
    </row>
    <row r="1150" spans="1:14" ht="13.5" customHeight="1" x14ac:dyDescent="0.2">
      <c r="A1150" t="s">
        <v>1924</v>
      </c>
      <c r="B1150" t="s">
        <v>1843</v>
      </c>
      <c r="C1150" t="s">
        <v>1866</v>
      </c>
      <c r="D1150" t="s">
        <v>1258</v>
      </c>
      <c r="E1150" t="s">
        <v>2609</v>
      </c>
      <c r="F1150" t="s">
        <v>6</v>
      </c>
      <c r="G1150" s="3">
        <v>43539</v>
      </c>
      <c r="H1150" s="2">
        <v>135500</v>
      </c>
      <c r="I1150" s="12" t="s">
        <v>838</v>
      </c>
      <c r="J1150" s="5">
        <v>1</v>
      </c>
      <c r="K1150" s="5">
        <f t="shared" si="69"/>
        <v>0</v>
      </c>
      <c r="L1150" s="56" t="str">
        <f t="shared" si="72"/>
        <v>Synergy, Realtors</v>
      </c>
      <c r="M1150" s="5">
        <f t="shared" si="70"/>
        <v>0</v>
      </c>
      <c r="N1150" s="5">
        <f t="shared" si="71"/>
        <v>0</v>
      </c>
    </row>
    <row r="1151" spans="1:14" ht="13.5" customHeight="1" x14ac:dyDescent="0.2">
      <c r="A1151" t="s">
        <v>2247</v>
      </c>
      <c r="B1151" t="s">
        <v>1843</v>
      </c>
      <c r="C1151" t="s">
        <v>398</v>
      </c>
      <c r="D1151" t="s">
        <v>1258</v>
      </c>
      <c r="E1151" t="s">
        <v>2477</v>
      </c>
      <c r="F1151" t="s">
        <v>6</v>
      </c>
      <c r="G1151" s="3">
        <v>43524</v>
      </c>
      <c r="H1151" s="2">
        <v>84000</v>
      </c>
      <c r="I1151" s="12">
        <v>20190351</v>
      </c>
      <c r="J1151" s="5">
        <v>1</v>
      </c>
      <c r="K1151" s="5">
        <f t="shared" si="69"/>
        <v>1</v>
      </c>
      <c r="L1151" s="56" t="str">
        <f t="shared" si="72"/>
        <v>Synergy, Realtors</v>
      </c>
      <c r="M1151" s="5">
        <f t="shared" si="70"/>
        <v>0</v>
      </c>
      <c r="N1151" s="5">
        <f t="shared" si="71"/>
        <v>0</v>
      </c>
    </row>
    <row r="1152" spans="1:14" ht="13.5" customHeight="1" x14ac:dyDescent="0.2">
      <c r="A1152" t="s">
        <v>1924</v>
      </c>
      <c r="B1152" t="s">
        <v>1843</v>
      </c>
      <c r="C1152" t="s">
        <v>1957</v>
      </c>
      <c r="D1152" t="s">
        <v>1843</v>
      </c>
      <c r="E1152" t="s">
        <v>2200</v>
      </c>
      <c r="F1152" t="s">
        <v>802</v>
      </c>
      <c r="G1152" s="3">
        <v>43487</v>
      </c>
      <c r="H1152" s="2">
        <v>110100</v>
      </c>
      <c r="I1152" s="12" t="s">
        <v>838</v>
      </c>
      <c r="J1152" s="5">
        <v>1</v>
      </c>
      <c r="K1152" s="5">
        <f t="shared" si="69"/>
        <v>0</v>
      </c>
      <c r="L1152" s="56" t="str">
        <f t="shared" si="72"/>
        <v>Synergy, Realtors</v>
      </c>
      <c r="M1152" s="5">
        <f t="shared" si="70"/>
        <v>1</v>
      </c>
      <c r="N1152" s="5">
        <f t="shared" si="71"/>
        <v>0</v>
      </c>
    </row>
    <row r="1153" spans="1:14" ht="13.5" customHeight="1" x14ac:dyDescent="0.2">
      <c r="A1153" t="s">
        <v>1211</v>
      </c>
      <c r="B1153" t="s">
        <v>1843</v>
      </c>
      <c r="C1153" t="s">
        <v>1957</v>
      </c>
      <c r="D1153" t="s">
        <v>1843</v>
      </c>
      <c r="E1153" t="s">
        <v>2374</v>
      </c>
      <c r="F1153" t="s">
        <v>111</v>
      </c>
      <c r="G1153" s="3">
        <v>43511</v>
      </c>
      <c r="H1153" s="2">
        <v>30000</v>
      </c>
      <c r="I1153" s="12" t="s">
        <v>838</v>
      </c>
      <c r="J1153" s="5">
        <v>1</v>
      </c>
      <c r="K1153" s="5">
        <f t="shared" si="69"/>
        <v>0</v>
      </c>
      <c r="L1153" s="56" t="str">
        <f t="shared" si="72"/>
        <v>Synergy, Realtors</v>
      </c>
      <c r="M1153" s="5">
        <f t="shared" si="70"/>
        <v>1</v>
      </c>
      <c r="N1153" s="5">
        <f t="shared" si="71"/>
        <v>0</v>
      </c>
    </row>
    <row r="1154" spans="1:14" ht="13.5" customHeight="1" x14ac:dyDescent="0.2">
      <c r="A1154" t="s">
        <v>1211</v>
      </c>
      <c r="B1154" t="s">
        <v>1843</v>
      </c>
      <c r="C1154" t="s">
        <v>1957</v>
      </c>
      <c r="D1154" t="s">
        <v>1843</v>
      </c>
      <c r="E1154" t="s">
        <v>2924</v>
      </c>
      <c r="F1154" t="s">
        <v>6</v>
      </c>
      <c r="G1154" s="3">
        <v>43574</v>
      </c>
      <c r="H1154" s="2">
        <v>66000</v>
      </c>
      <c r="I1154" s="12" t="s">
        <v>838</v>
      </c>
      <c r="J1154" s="5">
        <v>1</v>
      </c>
      <c r="K1154" s="5">
        <f t="shared" si="69"/>
        <v>0</v>
      </c>
      <c r="L1154" s="56" t="str">
        <f t="shared" si="72"/>
        <v>Synergy, Realtors</v>
      </c>
      <c r="M1154" s="5">
        <f t="shared" si="70"/>
        <v>1</v>
      </c>
      <c r="N1154" s="5">
        <f t="shared" si="71"/>
        <v>0</v>
      </c>
    </row>
    <row r="1155" spans="1:14" ht="13.5" customHeight="1" x14ac:dyDescent="0.2">
      <c r="A1155" t="s">
        <v>1211</v>
      </c>
      <c r="B1155" t="s">
        <v>1843</v>
      </c>
      <c r="C1155" t="s">
        <v>1957</v>
      </c>
      <c r="D1155" t="s">
        <v>1843</v>
      </c>
      <c r="E1155" t="s">
        <v>3177</v>
      </c>
      <c r="F1155" t="s">
        <v>425</v>
      </c>
      <c r="G1155" s="3">
        <v>43600</v>
      </c>
      <c r="H1155" s="2">
        <v>90000</v>
      </c>
      <c r="I1155" s="12" t="s">
        <v>838</v>
      </c>
      <c r="J1155" s="5">
        <v>1</v>
      </c>
      <c r="K1155" s="5">
        <f t="shared" ref="K1155:K1218" si="73">IF(I1155="did not close",0,IF(I1155="",0,1))</f>
        <v>0</v>
      </c>
      <c r="L1155" s="56" t="str">
        <f t="shared" si="72"/>
        <v>Synergy, Realtors</v>
      </c>
      <c r="M1155" s="5">
        <f t="shared" si="70"/>
        <v>1</v>
      </c>
      <c r="N1155" s="5">
        <f t="shared" si="71"/>
        <v>0</v>
      </c>
    </row>
    <row r="1156" spans="1:14" ht="13.5" customHeight="1" x14ac:dyDescent="0.2">
      <c r="A1156" t="s">
        <v>1872</v>
      </c>
      <c r="B1156" t="s">
        <v>1843</v>
      </c>
      <c r="C1156" t="s">
        <v>1872</v>
      </c>
      <c r="D1156" t="s">
        <v>1843</v>
      </c>
      <c r="E1156" t="s">
        <v>2114</v>
      </c>
      <c r="F1156" t="s">
        <v>1249</v>
      </c>
      <c r="G1156" s="3">
        <v>43469</v>
      </c>
      <c r="H1156" s="2">
        <v>260000</v>
      </c>
      <c r="I1156" s="12">
        <v>20182789</v>
      </c>
      <c r="J1156" s="5">
        <v>1</v>
      </c>
      <c r="K1156" s="5">
        <f t="shared" si="73"/>
        <v>1</v>
      </c>
      <c r="L1156" s="56" t="str">
        <f t="shared" si="72"/>
        <v>Synergy, Realtors</v>
      </c>
      <c r="M1156" s="5">
        <f t="shared" ref="M1156:M1219" si="74">IF(B1156=D1156,1,0)</f>
        <v>1</v>
      </c>
      <c r="N1156" s="5">
        <f t="shared" ref="N1156:N1219" si="75">+IF(M1156=1,K1156,0)</f>
        <v>1</v>
      </c>
    </row>
    <row r="1157" spans="1:14" ht="13.5" customHeight="1" x14ac:dyDescent="0.2">
      <c r="A1157" t="s">
        <v>1872</v>
      </c>
      <c r="B1157" t="s">
        <v>1843</v>
      </c>
      <c r="C1157" t="s">
        <v>1872</v>
      </c>
      <c r="D1157" t="s">
        <v>1843</v>
      </c>
      <c r="E1157" t="s">
        <v>2224</v>
      </c>
      <c r="F1157" t="s">
        <v>123</v>
      </c>
      <c r="G1157" s="3">
        <v>43490</v>
      </c>
      <c r="H1157" s="2">
        <v>405000</v>
      </c>
      <c r="I1157" s="12" t="s">
        <v>838</v>
      </c>
      <c r="J1157" s="5">
        <v>1</v>
      </c>
      <c r="K1157" s="5">
        <f t="shared" si="73"/>
        <v>0</v>
      </c>
      <c r="L1157" s="56" t="str">
        <f t="shared" si="72"/>
        <v>Synergy, Realtors</v>
      </c>
      <c r="M1157" s="5">
        <f t="shared" si="74"/>
        <v>1</v>
      </c>
      <c r="N1157" s="5">
        <f t="shared" si="75"/>
        <v>0</v>
      </c>
    </row>
    <row r="1158" spans="1:14" ht="13.5" customHeight="1" x14ac:dyDescent="0.2">
      <c r="A1158" t="s">
        <v>1872</v>
      </c>
      <c r="B1158" t="s">
        <v>1843</v>
      </c>
      <c r="C1158" t="s">
        <v>1872</v>
      </c>
      <c r="D1158" t="s">
        <v>1843</v>
      </c>
      <c r="E1158" t="s">
        <v>2245</v>
      </c>
      <c r="F1158" t="s">
        <v>534</v>
      </c>
      <c r="G1158" s="3">
        <v>43495</v>
      </c>
      <c r="H1158" s="2">
        <v>442000</v>
      </c>
      <c r="I1158" s="12" t="s">
        <v>838</v>
      </c>
      <c r="J1158" s="5">
        <v>1</v>
      </c>
      <c r="K1158" s="5">
        <f t="shared" si="73"/>
        <v>0</v>
      </c>
      <c r="L1158" s="56" t="str">
        <f t="shared" si="72"/>
        <v>Synergy, Realtors</v>
      </c>
      <c r="M1158" s="5">
        <f t="shared" si="74"/>
        <v>1</v>
      </c>
      <c r="N1158" s="5">
        <f t="shared" si="75"/>
        <v>0</v>
      </c>
    </row>
    <row r="1159" spans="1:14" ht="13.5" customHeight="1" x14ac:dyDescent="0.2">
      <c r="A1159" t="s">
        <v>1872</v>
      </c>
      <c r="B1159" t="s">
        <v>1843</v>
      </c>
      <c r="C1159" t="s">
        <v>1872</v>
      </c>
      <c r="D1159" t="s">
        <v>1843</v>
      </c>
      <c r="E1159" t="s">
        <v>2543</v>
      </c>
      <c r="F1159" t="s">
        <v>6</v>
      </c>
      <c r="G1159" s="3">
        <v>43532</v>
      </c>
      <c r="H1159" s="2">
        <v>192000</v>
      </c>
      <c r="I1159" s="12" t="s">
        <v>838</v>
      </c>
      <c r="J1159" s="5">
        <v>1</v>
      </c>
      <c r="K1159" s="5">
        <f t="shared" si="73"/>
        <v>0</v>
      </c>
      <c r="L1159" s="56" t="str">
        <f t="shared" si="72"/>
        <v>Synergy, Realtors</v>
      </c>
      <c r="M1159" s="5">
        <f t="shared" si="74"/>
        <v>1</v>
      </c>
      <c r="N1159" s="5">
        <f t="shared" si="75"/>
        <v>0</v>
      </c>
    </row>
    <row r="1160" spans="1:14" ht="13.5" customHeight="1" x14ac:dyDescent="0.2">
      <c r="A1160" t="s">
        <v>1872</v>
      </c>
      <c r="B1160" t="s">
        <v>1843</v>
      </c>
      <c r="C1160" t="s">
        <v>1872</v>
      </c>
      <c r="D1160" t="s">
        <v>1843</v>
      </c>
      <c r="E1160" t="s">
        <v>2813</v>
      </c>
      <c r="F1160" t="s">
        <v>6</v>
      </c>
      <c r="G1160" s="3">
        <v>43563</v>
      </c>
      <c r="H1160" s="2">
        <v>235000</v>
      </c>
      <c r="I1160" s="12" t="s">
        <v>838</v>
      </c>
      <c r="J1160" s="5">
        <v>1</v>
      </c>
      <c r="K1160" s="5">
        <f t="shared" si="73"/>
        <v>0</v>
      </c>
      <c r="L1160" s="56" t="str">
        <f t="shared" ref="L1160:L1223" si="76">IF(B1160="",B1159,B1160)</f>
        <v>Synergy, Realtors</v>
      </c>
      <c r="M1160" s="5">
        <f t="shared" si="74"/>
        <v>1</v>
      </c>
      <c r="N1160" s="5">
        <f t="shared" si="75"/>
        <v>0</v>
      </c>
    </row>
    <row r="1161" spans="1:14" ht="13.5" customHeight="1" x14ac:dyDescent="0.2">
      <c r="A1161" t="s">
        <v>1872</v>
      </c>
      <c r="B1161" t="s">
        <v>1843</v>
      </c>
      <c r="C1161" t="s">
        <v>1872</v>
      </c>
      <c r="D1161" t="s">
        <v>1843</v>
      </c>
      <c r="E1161" t="s">
        <v>2925</v>
      </c>
      <c r="F1161" t="s">
        <v>6</v>
      </c>
      <c r="G1161" s="3">
        <v>43577</v>
      </c>
      <c r="H1161" s="2">
        <v>210000</v>
      </c>
      <c r="I1161" s="12" t="s">
        <v>838</v>
      </c>
      <c r="J1161" s="5">
        <v>1</v>
      </c>
      <c r="K1161" s="5">
        <f t="shared" si="73"/>
        <v>0</v>
      </c>
      <c r="L1161" s="56" t="str">
        <f t="shared" si="76"/>
        <v>Synergy, Realtors</v>
      </c>
      <c r="M1161" s="5">
        <f t="shared" si="74"/>
        <v>1</v>
      </c>
      <c r="N1161" s="5">
        <f t="shared" si="75"/>
        <v>0</v>
      </c>
    </row>
    <row r="1162" spans="1:14" ht="13.5" customHeight="1" x14ac:dyDescent="0.2">
      <c r="A1162" t="s">
        <v>1872</v>
      </c>
      <c r="B1162" t="s">
        <v>1843</v>
      </c>
      <c r="C1162" t="s">
        <v>1872</v>
      </c>
      <c r="D1162" t="s">
        <v>1843</v>
      </c>
      <c r="E1162" t="s">
        <v>2976</v>
      </c>
      <c r="F1162" t="s">
        <v>7</v>
      </c>
      <c r="G1162" s="3">
        <v>43581</v>
      </c>
      <c r="H1162" s="2">
        <v>1370000</v>
      </c>
      <c r="I1162" s="12">
        <v>20190652</v>
      </c>
      <c r="J1162" s="5">
        <v>1</v>
      </c>
      <c r="K1162" s="5">
        <f t="shared" si="73"/>
        <v>1</v>
      </c>
      <c r="L1162" s="56" t="str">
        <f t="shared" si="76"/>
        <v>Synergy, Realtors</v>
      </c>
      <c r="M1162" s="5">
        <f t="shared" si="74"/>
        <v>1</v>
      </c>
      <c r="N1162" s="5">
        <f t="shared" si="75"/>
        <v>1</v>
      </c>
    </row>
    <row r="1163" spans="1:14" ht="13.5" customHeight="1" x14ac:dyDescent="0.2">
      <c r="A1163" t="s">
        <v>1872</v>
      </c>
      <c r="B1163" t="s">
        <v>1843</v>
      </c>
      <c r="C1163" t="s">
        <v>1855</v>
      </c>
      <c r="D1163" t="s">
        <v>1854</v>
      </c>
      <c r="E1163" t="s">
        <v>3247</v>
      </c>
      <c r="F1163" t="s">
        <v>216</v>
      </c>
      <c r="G1163" s="3">
        <v>43608</v>
      </c>
      <c r="H1163" s="2">
        <v>281000</v>
      </c>
      <c r="I1163" s="12" t="s">
        <v>838</v>
      </c>
      <c r="J1163" s="5">
        <v>1</v>
      </c>
      <c r="K1163" s="5">
        <f t="shared" si="73"/>
        <v>0</v>
      </c>
      <c r="L1163" s="56" t="str">
        <f t="shared" si="76"/>
        <v>Synergy, Realtors</v>
      </c>
      <c r="M1163" s="5">
        <f t="shared" si="74"/>
        <v>0</v>
      </c>
      <c r="N1163" s="5">
        <f t="shared" si="75"/>
        <v>0</v>
      </c>
    </row>
    <row r="1164" spans="1:14" ht="13.5" customHeight="1" x14ac:dyDescent="0.2">
      <c r="A1164" t="s">
        <v>1178</v>
      </c>
      <c r="B1164" t="s">
        <v>801</v>
      </c>
      <c r="C1164" t="s">
        <v>1178</v>
      </c>
      <c r="D1164" t="s">
        <v>801</v>
      </c>
      <c r="E1164" t="s">
        <v>3314</v>
      </c>
      <c r="F1164" t="s">
        <v>730</v>
      </c>
      <c r="G1164" s="3">
        <v>43614</v>
      </c>
      <c r="H1164" s="2">
        <v>50000</v>
      </c>
      <c r="I1164" s="12" t="s">
        <v>838</v>
      </c>
      <c r="J1164" s="5">
        <v>1</v>
      </c>
      <c r="K1164" s="5">
        <f t="shared" si="73"/>
        <v>0</v>
      </c>
      <c r="L1164" s="56" t="str">
        <f t="shared" si="76"/>
        <v>Texas Farm &amp; Ranch Realty</v>
      </c>
      <c r="M1164" s="5">
        <f t="shared" si="74"/>
        <v>1</v>
      </c>
      <c r="N1164" s="5">
        <f t="shared" si="75"/>
        <v>0</v>
      </c>
    </row>
    <row r="1165" spans="1:14" ht="13.5" customHeight="1" x14ac:dyDescent="0.2">
      <c r="A1165" t="s">
        <v>1178</v>
      </c>
      <c r="B1165" t="s">
        <v>801</v>
      </c>
      <c r="C1165" t="s">
        <v>1855</v>
      </c>
      <c r="D1165" t="s">
        <v>1854</v>
      </c>
      <c r="E1165" t="s">
        <v>2168</v>
      </c>
      <c r="F1165" t="s">
        <v>730</v>
      </c>
      <c r="G1165" s="3">
        <v>43481</v>
      </c>
      <c r="H1165" s="2">
        <v>50000</v>
      </c>
      <c r="I1165" s="12" t="s">
        <v>838</v>
      </c>
      <c r="J1165" s="5">
        <v>1</v>
      </c>
      <c r="K1165" s="5">
        <f t="shared" si="73"/>
        <v>0</v>
      </c>
      <c r="L1165" s="56" t="str">
        <f t="shared" si="76"/>
        <v>Texas Farm &amp; Ranch Realty</v>
      </c>
      <c r="M1165" s="5">
        <f t="shared" si="74"/>
        <v>0</v>
      </c>
      <c r="N1165" s="5">
        <f t="shared" si="75"/>
        <v>0</v>
      </c>
    </row>
    <row r="1166" spans="1:14" ht="13.5" customHeight="1" x14ac:dyDescent="0.2">
      <c r="A1166" t="s">
        <v>1864</v>
      </c>
      <c r="B1166" t="s">
        <v>1087</v>
      </c>
      <c r="C1166" t="s">
        <v>2072</v>
      </c>
      <c r="D1166" t="s">
        <v>1858</v>
      </c>
      <c r="E1166" t="s">
        <v>3332</v>
      </c>
      <c r="F1166" t="s">
        <v>7</v>
      </c>
      <c r="G1166" s="3">
        <v>43616</v>
      </c>
      <c r="H1166" s="2">
        <v>120000</v>
      </c>
      <c r="I1166" s="12" t="s">
        <v>838</v>
      </c>
      <c r="J1166" s="5">
        <v>1</v>
      </c>
      <c r="K1166" s="5">
        <f t="shared" si="73"/>
        <v>0</v>
      </c>
      <c r="L1166" s="56" t="str">
        <f t="shared" si="76"/>
        <v>Texas Premier Realty</v>
      </c>
      <c r="M1166" s="5">
        <f t="shared" si="74"/>
        <v>0</v>
      </c>
      <c r="N1166" s="5">
        <f t="shared" si="75"/>
        <v>0</v>
      </c>
    </row>
    <row r="1167" spans="1:14" ht="13.5" customHeight="1" x14ac:dyDescent="0.2">
      <c r="A1167" t="s">
        <v>990</v>
      </c>
      <c r="B1167" t="s">
        <v>1087</v>
      </c>
      <c r="C1167" t="s">
        <v>201</v>
      </c>
      <c r="D1167" t="s">
        <v>1907</v>
      </c>
      <c r="E1167" t="s">
        <v>3142</v>
      </c>
      <c r="F1167" t="s">
        <v>1249</v>
      </c>
      <c r="G1167" s="3">
        <v>43598</v>
      </c>
      <c r="H1167" s="2">
        <v>186000</v>
      </c>
      <c r="I1167" s="12" t="s">
        <v>838</v>
      </c>
      <c r="J1167" s="5">
        <v>1</v>
      </c>
      <c r="K1167" s="5">
        <f t="shared" si="73"/>
        <v>0</v>
      </c>
      <c r="L1167" s="56" t="str">
        <f t="shared" si="76"/>
        <v>Texas Premier Realty</v>
      </c>
      <c r="M1167" s="5">
        <f t="shared" si="74"/>
        <v>0</v>
      </c>
      <c r="N1167" s="5">
        <f t="shared" si="75"/>
        <v>0</v>
      </c>
    </row>
    <row r="1168" spans="1:14" ht="13.5" customHeight="1" x14ac:dyDescent="0.2">
      <c r="A1168" t="s">
        <v>1864</v>
      </c>
      <c r="B1168" t="s">
        <v>1087</v>
      </c>
      <c r="C1168" t="s">
        <v>1401</v>
      </c>
      <c r="D1168" t="s">
        <v>1842</v>
      </c>
      <c r="E1168" t="s">
        <v>1218</v>
      </c>
      <c r="F1168" t="s">
        <v>6</v>
      </c>
      <c r="G1168" s="3">
        <v>43585</v>
      </c>
      <c r="H1168" s="2">
        <v>195750</v>
      </c>
      <c r="I1168" s="12">
        <v>20190504</v>
      </c>
      <c r="J1168" s="5">
        <v>1</v>
      </c>
      <c r="K1168" s="5">
        <f t="shared" si="73"/>
        <v>1</v>
      </c>
      <c r="L1168" s="56" t="str">
        <f t="shared" si="76"/>
        <v>Texas Premier Realty</v>
      </c>
      <c r="M1168" s="5">
        <f t="shared" si="74"/>
        <v>0</v>
      </c>
      <c r="N1168" s="5">
        <f t="shared" si="75"/>
        <v>0</v>
      </c>
    </row>
    <row r="1169" spans="1:14" ht="13.5" customHeight="1" x14ac:dyDescent="0.2">
      <c r="A1169" t="s">
        <v>1933</v>
      </c>
      <c r="B1169" t="s">
        <v>1087</v>
      </c>
      <c r="C1169" t="s">
        <v>1910</v>
      </c>
      <c r="D1169" t="s">
        <v>1842</v>
      </c>
      <c r="E1169" t="s">
        <v>3240</v>
      </c>
      <c r="F1169" t="s">
        <v>65</v>
      </c>
      <c r="G1169" s="3">
        <v>43607</v>
      </c>
      <c r="H1169" s="2">
        <v>394000</v>
      </c>
      <c r="I1169" s="12">
        <v>20190896</v>
      </c>
      <c r="J1169" s="5">
        <v>1</v>
      </c>
      <c r="K1169" s="5">
        <f t="shared" si="73"/>
        <v>1</v>
      </c>
      <c r="L1169" s="56" t="str">
        <f t="shared" si="76"/>
        <v>Texas Premier Realty</v>
      </c>
      <c r="M1169" s="5">
        <f t="shared" si="74"/>
        <v>0</v>
      </c>
      <c r="N1169" s="5">
        <f t="shared" si="75"/>
        <v>0</v>
      </c>
    </row>
    <row r="1170" spans="1:14" ht="13.5" customHeight="1" x14ac:dyDescent="0.2">
      <c r="A1170" t="s">
        <v>1864</v>
      </c>
      <c r="B1170" t="s">
        <v>1087</v>
      </c>
      <c r="C1170" t="s">
        <v>851</v>
      </c>
      <c r="D1170" t="s">
        <v>993</v>
      </c>
      <c r="E1170" t="s">
        <v>2586</v>
      </c>
      <c r="F1170" t="s">
        <v>1249</v>
      </c>
      <c r="G1170" s="3">
        <v>43537</v>
      </c>
      <c r="H1170" s="2">
        <v>188000</v>
      </c>
      <c r="I1170" s="12" t="s">
        <v>838</v>
      </c>
      <c r="J1170" s="5">
        <v>1</v>
      </c>
      <c r="K1170" s="5">
        <f t="shared" si="73"/>
        <v>0</v>
      </c>
      <c r="L1170" s="56" t="str">
        <f t="shared" si="76"/>
        <v>Texas Premier Realty</v>
      </c>
      <c r="M1170" s="5">
        <f t="shared" si="74"/>
        <v>0</v>
      </c>
      <c r="N1170" s="5">
        <f t="shared" si="75"/>
        <v>0</v>
      </c>
    </row>
    <row r="1171" spans="1:14" ht="13.5" customHeight="1" x14ac:dyDescent="0.2">
      <c r="A1171" t="s">
        <v>812</v>
      </c>
      <c r="B1171" t="s">
        <v>1087</v>
      </c>
      <c r="C1171" t="s">
        <v>1914</v>
      </c>
      <c r="D1171" t="s">
        <v>1099</v>
      </c>
      <c r="E1171" t="s">
        <v>2008</v>
      </c>
      <c r="F1171" t="s">
        <v>6</v>
      </c>
      <c r="G1171" s="3">
        <v>43508</v>
      </c>
      <c r="H1171" s="2">
        <v>101000</v>
      </c>
      <c r="I1171" s="12" t="s">
        <v>838</v>
      </c>
      <c r="J1171" s="5">
        <v>1</v>
      </c>
      <c r="K1171" s="5">
        <f t="shared" si="73"/>
        <v>0</v>
      </c>
      <c r="L1171" s="56" t="str">
        <f t="shared" si="76"/>
        <v>Texas Premier Realty</v>
      </c>
      <c r="M1171" s="5">
        <f t="shared" si="74"/>
        <v>0</v>
      </c>
      <c r="N1171" s="5">
        <f t="shared" si="75"/>
        <v>0</v>
      </c>
    </row>
    <row r="1172" spans="1:14" ht="13.5" customHeight="1" x14ac:dyDescent="0.2">
      <c r="A1172" t="s">
        <v>1933</v>
      </c>
      <c r="B1172" t="s">
        <v>1087</v>
      </c>
      <c r="C1172" t="s">
        <v>154</v>
      </c>
      <c r="D1172" t="s">
        <v>1099</v>
      </c>
      <c r="E1172" t="s">
        <v>2830</v>
      </c>
      <c r="F1172" t="s">
        <v>6</v>
      </c>
      <c r="G1172" s="3">
        <v>43564</v>
      </c>
      <c r="H1172" s="2">
        <v>105000</v>
      </c>
      <c r="I1172" s="12">
        <v>20190483</v>
      </c>
      <c r="J1172" s="5">
        <v>1</v>
      </c>
      <c r="K1172" s="5">
        <f t="shared" si="73"/>
        <v>1</v>
      </c>
      <c r="L1172" s="56" t="str">
        <f t="shared" si="76"/>
        <v>Texas Premier Realty</v>
      </c>
      <c r="M1172" s="5">
        <f t="shared" si="74"/>
        <v>0</v>
      </c>
      <c r="N1172" s="5">
        <f t="shared" si="75"/>
        <v>0</v>
      </c>
    </row>
    <row r="1173" spans="1:14" ht="13.5" customHeight="1" x14ac:dyDescent="0.2">
      <c r="A1173" t="s">
        <v>990</v>
      </c>
      <c r="B1173" t="s">
        <v>1087</v>
      </c>
      <c r="C1173" t="s">
        <v>1040</v>
      </c>
      <c r="D1173" t="s">
        <v>5</v>
      </c>
      <c r="E1173" t="s">
        <v>3199</v>
      </c>
      <c r="F1173" t="s">
        <v>6</v>
      </c>
      <c r="G1173" s="3">
        <v>43602</v>
      </c>
      <c r="H1173" s="2">
        <v>115000</v>
      </c>
      <c r="I1173" s="12">
        <v>20190072</v>
      </c>
      <c r="J1173" s="5">
        <v>1</v>
      </c>
      <c r="K1173" s="5">
        <f t="shared" si="73"/>
        <v>1</v>
      </c>
      <c r="L1173" s="56" t="str">
        <f t="shared" si="76"/>
        <v>Texas Premier Realty</v>
      </c>
      <c r="M1173" s="5">
        <f t="shared" si="74"/>
        <v>0</v>
      </c>
      <c r="N1173" s="5">
        <f t="shared" si="75"/>
        <v>0</v>
      </c>
    </row>
    <row r="1174" spans="1:14" ht="13.5" customHeight="1" x14ac:dyDescent="0.2">
      <c r="A1174" t="s">
        <v>990</v>
      </c>
      <c r="B1174" t="s">
        <v>1087</v>
      </c>
      <c r="C1174" t="s">
        <v>990</v>
      </c>
      <c r="D1174" t="s">
        <v>1087</v>
      </c>
      <c r="E1174" t="s">
        <v>3143</v>
      </c>
      <c r="F1174" t="s">
        <v>6</v>
      </c>
      <c r="G1174" s="3">
        <v>43598</v>
      </c>
      <c r="H1174" s="2">
        <v>164000</v>
      </c>
      <c r="I1174" s="12" t="s">
        <v>838</v>
      </c>
      <c r="J1174" s="5">
        <v>1</v>
      </c>
      <c r="K1174" s="5">
        <f t="shared" si="73"/>
        <v>0</v>
      </c>
      <c r="L1174" s="56" t="str">
        <f t="shared" si="76"/>
        <v>Texas Premier Realty</v>
      </c>
      <c r="M1174" s="5">
        <f t="shared" si="74"/>
        <v>1</v>
      </c>
      <c r="N1174" s="5">
        <f t="shared" si="75"/>
        <v>0</v>
      </c>
    </row>
    <row r="1175" spans="1:14" ht="13.5" customHeight="1" x14ac:dyDescent="0.2">
      <c r="A1175" t="s">
        <v>990</v>
      </c>
      <c r="B1175" t="s">
        <v>1087</v>
      </c>
      <c r="C1175" t="s">
        <v>990</v>
      </c>
      <c r="D1175" t="s">
        <v>1087</v>
      </c>
      <c r="E1175" t="s">
        <v>3354</v>
      </c>
      <c r="F1175" t="s">
        <v>6</v>
      </c>
      <c r="G1175" s="3">
        <v>43616</v>
      </c>
      <c r="H1175" s="2">
        <v>105000</v>
      </c>
      <c r="I1175" s="12" t="s">
        <v>838</v>
      </c>
      <c r="J1175" s="5">
        <v>1</v>
      </c>
      <c r="K1175" s="5">
        <f t="shared" si="73"/>
        <v>0</v>
      </c>
      <c r="L1175" s="56" t="str">
        <f t="shared" si="76"/>
        <v>Texas Premier Realty</v>
      </c>
      <c r="M1175" s="5">
        <f t="shared" si="74"/>
        <v>1</v>
      </c>
      <c r="N1175" s="5">
        <f t="shared" si="75"/>
        <v>0</v>
      </c>
    </row>
    <row r="1176" spans="1:14" ht="13.5" customHeight="1" x14ac:dyDescent="0.2">
      <c r="A1176" t="s">
        <v>1864</v>
      </c>
      <c r="B1176" t="s">
        <v>1087</v>
      </c>
      <c r="C1176" t="s">
        <v>1864</v>
      </c>
      <c r="D1176" t="s">
        <v>1087</v>
      </c>
      <c r="E1176" t="s">
        <v>3018</v>
      </c>
      <c r="F1176" t="s">
        <v>6</v>
      </c>
      <c r="G1176" s="3">
        <v>43585</v>
      </c>
      <c r="H1176" s="2">
        <v>51000</v>
      </c>
      <c r="I1176" s="12" t="s">
        <v>838</v>
      </c>
      <c r="J1176" s="5">
        <v>1</v>
      </c>
      <c r="K1176" s="5">
        <f t="shared" si="73"/>
        <v>0</v>
      </c>
      <c r="L1176" s="56" t="str">
        <f t="shared" si="76"/>
        <v>Texas Premier Realty</v>
      </c>
      <c r="M1176" s="5">
        <f t="shared" si="74"/>
        <v>1</v>
      </c>
      <c r="N1176" s="5">
        <f t="shared" si="75"/>
        <v>0</v>
      </c>
    </row>
    <row r="1177" spans="1:14" ht="13.5" customHeight="1" x14ac:dyDescent="0.2">
      <c r="A1177" t="s">
        <v>990</v>
      </c>
      <c r="B1177" t="s">
        <v>1087</v>
      </c>
      <c r="C1177" t="s">
        <v>1457</v>
      </c>
      <c r="D1177" t="s">
        <v>1989</v>
      </c>
      <c r="E1177" t="s">
        <v>2903</v>
      </c>
      <c r="F1177" t="s">
        <v>1126</v>
      </c>
      <c r="G1177" s="3">
        <v>43572</v>
      </c>
      <c r="H1177" s="2">
        <v>366000</v>
      </c>
      <c r="I1177" s="12" t="s">
        <v>838</v>
      </c>
      <c r="J1177" s="5">
        <v>1</v>
      </c>
      <c r="K1177" s="5">
        <f t="shared" si="73"/>
        <v>0</v>
      </c>
      <c r="L1177" s="56" t="str">
        <f t="shared" si="76"/>
        <v>Texas Premier Realty</v>
      </c>
      <c r="M1177" s="5">
        <f t="shared" si="74"/>
        <v>0</v>
      </c>
      <c r="N1177" s="5">
        <f t="shared" si="75"/>
        <v>0</v>
      </c>
    </row>
    <row r="1178" spans="1:14" ht="13.5" customHeight="1" x14ac:dyDescent="0.2">
      <c r="A1178" t="s">
        <v>974</v>
      </c>
      <c r="B1178" t="s">
        <v>2968</v>
      </c>
      <c r="C1178" t="s">
        <v>2954</v>
      </c>
      <c r="D1178" t="s">
        <v>1842</v>
      </c>
      <c r="E1178" t="s">
        <v>2969</v>
      </c>
      <c r="F1178" t="s">
        <v>6</v>
      </c>
      <c r="G1178" s="3">
        <v>43581</v>
      </c>
      <c r="H1178" s="2">
        <v>133000</v>
      </c>
      <c r="I1178" s="12" t="s">
        <v>838</v>
      </c>
      <c r="J1178" s="5">
        <v>1</v>
      </c>
      <c r="K1178" s="5">
        <f t="shared" si="73"/>
        <v>0</v>
      </c>
      <c r="L1178" s="56" t="str">
        <f t="shared" si="76"/>
        <v>Texas Star Home &amp; Ranch Realty</v>
      </c>
      <c r="M1178" s="5">
        <f t="shared" si="74"/>
        <v>0</v>
      </c>
      <c r="N1178" s="5">
        <f t="shared" si="75"/>
        <v>0</v>
      </c>
    </row>
    <row r="1179" spans="1:14" ht="13.5" customHeight="1" x14ac:dyDescent="0.2">
      <c r="A1179" t="s">
        <v>2059</v>
      </c>
      <c r="B1179" t="s">
        <v>1889</v>
      </c>
      <c r="C1179" t="s">
        <v>544</v>
      </c>
      <c r="D1179" t="s">
        <v>1858</v>
      </c>
      <c r="E1179" t="s">
        <v>2995</v>
      </c>
      <c r="F1179" t="s">
        <v>1126</v>
      </c>
      <c r="G1179" s="3">
        <v>43584</v>
      </c>
      <c r="H1179" s="2">
        <v>479900</v>
      </c>
      <c r="I1179" s="12" t="s">
        <v>838</v>
      </c>
      <c r="J1179" s="5">
        <v>1</v>
      </c>
      <c r="K1179" s="5">
        <f t="shared" si="73"/>
        <v>0</v>
      </c>
      <c r="L1179" s="56" t="str">
        <f t="shared" si="76"/>
        <v>The Triliji Group</v>
      </c>
      <c r="M1179" s="5">
        <f t="shared" si="74"/>
        <v>0</v>
      </c>
      <c r="N1179" s="5">
        <f t="shared" si="75"/>
        <v>0</v>
      </c>
    </row>
    <row r="1180" spans="1:14" ht="13.5" customHeight="1" x14ac:dyDescent="0.2">
      <c r="A1180" t="s">
        <v>2059</v>
      </c>
      <c r="B1180" t="s">
        <v>1889</v>
      </c>
      <c r="C1180" t="s">
        <v>1544</v>
      </c>
      <c r="D1180" t="s">
        <v>1734</v>
      </c>
      <c r="E1180" t="s">
        <v>3156</v>
      </c>
      <c r="F1180" t="s">
        <v>6</v>
      </c>
      <c r="G1180" s="3">
        <v>43598</v>
      </c>
      <c r="H1180" s="2">
        <v>200000</v>
      </c>
      <c r="I1180" s="12" t="s">
        <v>838</v>
      </c>
      <c r="J1180" s="5">
        <v>1</v>
      </c>
      <c r="K1180" s="5">
        <f t="shared" si="73"/>
        <v>0</v>
      </c>
      <c r="L1180" s="56" t="str">
        <f t="shared" si="76"/>
        <v>The Triliji Group</v>
      </c>
      <c r="M1180" s="5">
        <f t="shared" si="74"/>
        <v>0</v>
      </c>
      <c r="N1180" s="5">
        <f t="shared" si="75"/>
        <v>0</v>
      </c>
    </row>
    <row r="1181" spans="1:14" ht="13.5" customHeight="1" x14ac:dyDescent="0.2">
      <c r="A1181" t="s">
        <v>2059</v>
      </c>
      <c r="B1181" t="s">
        <v>1889</v>
      </c>
      <c r="C1181" t="s">
        <v>1748</v>
      </c>
      <c r="D1181" t="s">
        <v>1535</v>
      </c>
      <c r="E1181" t="s">
        <v>2536</v>
      </c>
      <c r="F1181" t="s">
        <v>123</v>
      </c>
      <c r="G1181" s="3">
        <v>43531</v>
      </c>
      <c r="H1181" s="2">
        <v>157900</v>
      </c>
      <c r="I1181" s="12" t="s">
        <v>838</v>
      </c>
      <c r="J1181" s="5">
        <v>1</v>
      </c>
      <c r="K1181" s="5">
        <f t="shared" si="73"/>
        <v>0</v>
      </c>
      <c r="L1181" s="56" t="str">
        <f t="shared" si="76"/>
        <v>The Triliji Group</v>
      </c>
      <c r="M1181" s="5">
        <f t="shared" si="74"/>
        <v>0</v>
      </c>
      <c r="N1181" s="5">
        <f t="shared" si="75"/>
        <v>0</v>
      </c>
    </row>
    <row r="1182" spans="1:14" ht="13.5" customHeight="1" x14ac:dyDescent="0.2">
      <c r="A1182" t="s">
        <v>2613</v>
      </c>
      <c r="B1182" t="s">
        <v>1889</v>
      </c>
      <c r="C1182" t="s">
        <v>550</v>
      </c>
      <c r="D1182" t="s">
        <v>1707</v>
      </c>
      <c r="E1182" t="s">
        <v>2614</v>
      </c>
      <c r="F1182" t="s">
        <v>6</v>
      </c>
      <c r="G1182" s="3">
        <v>43539</v>
      </c>
      <c r="H1182" s="2">
        <v>67500</v>
      </c>
      <c r="I1182" s="12">
        <v>20190445</v>
      </c>
      <c r="J1182" s="5">
        <v>1</v>
      </c>
      <c r="K1182" s="5">
        <f t="shared" si="73"/>
        <v>1</v>
      </c>
      <c r="L1182" s="56" t="str">
        <f t="shared" si="76"/>
        <v>The Triliji Group</v>
      </c>
      <c r="M1182" s="5">
        <f t="shared" si="74"/>
        <v>0</v>
      </c>
      <c r="N1182" s="5">
        <f t="shared" si="75"/>
        <v>0</v>
      </c>
    </row>
    <row r="1183" spans="1:14" ht="13.5" customHeight="1" x14ac:dyDescent="0.2">
      <c r="A1183" t="s">
        <v>2613</v>
      </c>
      <c r="B1183" t="s">
        <v>1889</v>
      </c>
      <c r="C1183" t="s">
        <v>1898</v>
      </c>
      <c r="D1183" t="s">
        <v>1475</v>
      </c>
      <c r="E1183" t="s">
        <v>2629</v>
      </c>
      <c r="F1183" t="s">
        <v>6</v>
      </c>
      <c r="G1183" s="3">
        <v>43542</v>
      </c>
      <c r="H1183" s="2">
        <v>60000</v>
      </c>
      <c r="I1183" s="12">
        <v>20190443</v>
      </c>
      <c r="J1183" s="5">
        <v>1</v>
      </c>
      <c r="K1183" s="5">
        <f t="shared" si="73"/>
        <v>1</v>
      </c>
      <c r="L1183" s="56" t="str">
        <f t="shared" si="76"/>
        <v>The Triliji Group</v>
      </c>
      <c r="M1183" s="5">
        <f t="shared" si="74"/>
        <v>0</v>
      </c>
      <c r="N1183" s="5">
        <f t="shared" si="75"/>
        <v>0</v>
      </c>
    </row>
    <row r="1184" spans="1:14" ht="13.5" customHeight="1" x14ac:dyDescent="0.2">
      <c r="A1184" t="s">
        <v>1452</v>
      </c>
      <c r="B1184" t="s">
        <v>1889</v>
      </c>
      <c r="C1184" t="s">
        <v>1452</v>
      </c>
      <c r="D1184" t="s">
        <v>1889</v>
      </c>
      <c r="E1184" t="s">
        <v>3091</v>
      </c>
      <c r="F1184" t="s">
        <v>6</v>
      </c>
      <c r="G1184" s="3">
        <v>43592</v>
      </c>
      <c r="H1184" s="2">
        <v>45000</v>
      </c>
      <c r="I1184" s="12" t="s">
        <v>838</v>
      </c>
      <c r="J1184" s="5">
        <v>1</v>
      </c>
      <c r="K1184" s="5">
        <f t="shared" si="73"/>
        <v>0</v>
      </c>
      <c r="L1184" s="56" t="str">
        <f t="shared" si="76"/>
        <v>The Triliji Group</v>
      </c>
      <c r="M1184" s="5">
        <f t="shared" si="74"/>
        <v>1</v>
      </c>
      <c r="N1184" s="5">
        <f t="shared" si="75"/>
        <v>0</v>
      </c>
    </row>
    <row r="1185" spans="1:14" ht="13.5" customHeight="1" x14ac:dyDescent="0.2">
      <c r="A1185" t="s">
        <v>3151</v>
      </c>
      <c r="B1185" t="s">
        <v>3152</v>
      </c>
      <c r="C1185" t="s">
        <v>1892</v>
      </c>
      <c r="D1185" t="s">
        <v>5</v>
      </c>
      <c r="E1185" t="s">
        <v>3153</v>
      </c>
      <c r="F1185" t="s">
        <v>123</v>
      </c>
      <c r="G1185" s="3">
        <v>43598</v>
      </c>
      <c r="H1185" s="2">
        <v>369900</v>
      </c>
      <c r="I1185" s="12" t="s">
        <v>838</v>
      </c>
      <c r="J1185" s="5">
        <v>1</v>
      </c>
      <c r="K1185" s="5">
        <f t="shared" si="73"/>
        <v>0</v>
      </c>
      <c r="L1185" s="56" t="str">
        <f t="shared" si="76"/>
        <v>Third Coast Properties</v>
      </c>
      <c r="M1185" s="5">
        <f t="shared" si="74"/>
        <v>0</v>
      </c>
      <c r="N1185" s="5">
        <f t="shared" si="75"/>
        <v>0</v>
      </c>
    </row>
    <row r="1186" spans="1:14" ht="13.5" customHeight="1" x14ac:dyDescent="0.2">
      <c r="A1186" t="s">
        <v>2039</v>
      </c>
      <c r="B1186" t="s">
        <v>1847</v>
      </c>
      <c r="C1186" t="s">
        <v>566</v>
      </c>
      <c r="D1186" t="s">
        <v>1842</v>
      </c>
      <c r="E1186" t="s">
        <v>2474</v>
      </c>
      <c r="F1186" t="s">
        <v>216</v>
      </c>
      <c r="G1186" s="3">
        <v>43524</v>
      </c>
      <c r="H1186" s="2">
        <v>222500</v>
      </c>
      <c r="I1186" s="12">
        <v>20190177</v>
      </c>
      <c r="J1186" s="5">
        <v>1</v>
      </c>
      <c r="K1186" s="5">
        <f t="shared" si="73"/>
        <v>1</v>
      </c>
      <c r="L1186" s="56" t="str">
        <f t="shared" si="76"/>
        <v>Towne Adams, Realtors</v>
      </c>
      <c r="M1186" s="5">
        <f t="shared" si="74"/>
        <v>0</v>
      </c>
      <c r="N1186" s="5">
        <f t="shared" si="75"/>
        <v>0</v>
      </c>
    </row>
    <row r="1187" spans="1:14" ht="13.5" customHeight="1" x14ac:dyDescent="0.2">
      <c r="A1187" t="s">
        <v>884</v>
      </c>
      <c r="B1187" t="s">
        <v>1847</v>
      </c>
      <c r="C1187" t="s">
        <v>326</v>
      </c>
      <c r="D1187" t="s">
        <v>1844</v>
      </c>
      <c r="E1187" t="s">
        <v>2240</v>
      </c>
      <c r="F1187" t="s">
        <v>216</v>
      </c>
      <c r="G1187" s="3">
        <v>43495</v>
      </c>
      <c r="H1187" s="2">
        <v>214000</v>
      </c>
      <c r="I1187" s="12" t="s">
        <v>838</v>
      </c>
      <c r="J1187" s="5">
        <v>1</v>
      </c>
      <c r="K1187" s="5">
        <f t="shared" si="73"/>
        <v>0</v>
      </c>
      <c r="L1187" s="56" t="str">
        <f t="shared" si="76"/>
        <v>Towne Adams, Realtors</v>
      </c>
      <c r="M1187" s="5">
        <f t="shared" si="74"/>
        <v>0</v>
      </c>
      <c r="N1187" s="5">
        <f t="shared" si="75"/>
        <v>0</v>
      </c>
    </row>
    <row r="1188" spans="1:14" ht="13.5" customHeight="1" x14ac:dyDescent="0.2">
      <c r="A1188" t="s">
        <v>2039</v>
      </c>
      <c r="B1188" t="s">
        <v>1847</v>
      </c>
      <c r="C1188" t="s">
        <v>549</v>
      </c>
      <c r="D1188" t="s">
        <v>1180</v>
      </c>
      <c r="E1188" t="s">
        <v>2136</v>
      </c>
      <c r="F1188" t="s">
        <v>6</v>
      </c>
      <c r="G1188" s="3">
        <v>43475</v>
      </c>
      <c r="H1188" s="2">
        <v>139900</v>
      </c>
      <c r="I1188" s="12" t="s">
        <v>838</v>
      </c>
      <c r="J1188" s="5">
        <v>1</v>
      </c>
      <c r="K1188" s="5">
        <f t="shared" si="73"/>
        <v>0</v>
      </c>
      <c r="L1188" s="56" t="str">
        <f t="shared" si="76"/>
        <v>Towne Adams, Realtors</v>
      </c>
      <c r="M1188" s="5">
        <f t="shared" si="74"/>
        <v>0</v>
      </c>
      <c r="N1188" s="5">
        <f t="shared" si="75"/>
        <v>0</v>
      </c>
    </row>
    <row r="1189" spans="1:14" ht="13.5" customHeight="1" x14ac:dyDescent="0.2">
      <c r="A1189" t="s">
        <v>884</v>
      </c>
      <c r="B1189" t="s">
        <v>1847</v>
      </c>
      <c r="C1189" t="s">
        <v>2065</v>
      </c>
      <c r="D1189" t="s">
        <v>5</v>
      </c>
      <c r="E1189" t="s">
        <v>2718</v>
      </c>
      <c r="F1189" t="s">
        <v>6</v>
      </c>
      <c r="G1189" s="3">
        <v>43551</v>
      </c>
      <c r="H1189" s="2">
        <v>95000</v>
      </c>
      <c r="I1189" s="12">
        <v>20190102</v>
      </c>
      <c r="J1189" s="5">
        <v>1</v>
      </c>
      <c r="K1189" s="5">
        <f t="shared" si="73"/>
        <v>1</v>
      </c>
      <c r="L1189" s="56" t="str">
        <f t="shared" si="76"/>
        <v>Towne Adams, Realtors</v>
      </c>
      <c r="M1189" s="5">
        <f t="shared" si="74"/>
        <v>0</v>
      </c>
      <c r="N1189" s="5">
        <f t="shared" si="75"/>
        <v>0</v>
      </c>
    </row>
    <row r="1190" spans="1:14" ht="13.5" customHeight="1" x14ac:dyDescent="0.2">
      <c r="A1190" t="s">
        <v>2039</v>
      </c>
      <c r="B1190" t="s">
        <v>1847</v>
      </c>
      <c r="C1190" t="s">
        <v>1719</v>
      </c>
      <c r="D1190" t="s">
        <v>5</v>
      </c>
      <c r="E1190" t="s">
        <v>2387</v>
      </c>
      <c r="F1190" t="s">
        <v>6</v>
      </c>
      <c r="G1190" s="3">
        <v>43515</v>
      </c>
      <c r="H1190" s="2">
        <v>132000</v>
      </c>
      <c r="I1190" s="12">
        <v>20190110</v>
      </c>
      <c r="J1190" s="5">
        <v>1</v>
      </c>
      <c r="K1190" s="5">
        <f t="shared" si="73"/>
        <v>1</v>
      </c>
      <c r="L1190" s="56" t="str">
        <f t="shared" si="76"/>
        <v>Towne Adams, Realtors</v>
      </c>
      <c r="M1190" s="5">
        <f t="shared" si="74"/>
        <v>0</v>
      </c>
      <c r="N1190" s="5">
        <f t="shared" si="75"/>
        <v>0</v>
      </c>
    </row>
    <row r="1191" spans="1:14" ht="13.5" customHeight="1" x14ac:dyDescent="0.2">
      <c r="A1191" t="s">
        <v>884</v>
      </c>
      <c r="B1191" t="s">
        <v>1847</v>
      </c>
      <c r="C1191" t="s">
        <v>1985</v>
      </c>
      <c r="D1191" t="s">
        <v>1936</v>
      </c>
      <c r="E1191" t="s">
        <v>3022</v>
      </c>
      <c r="F1191" t="s">
        <v>7</v>
      </c>
      <c r="G1191" s="3">
        <v>43585</v>
      </c>
      <c r="H1191" s="2">
        <v>82000</v>
      </c>
      <c r="I1191" s="12">
        <v>20190531</v>
      </c>
      <c r="J1191" s="5">
        <v>1</v>
      </c>
      <c r="K1191" s="5">
        <f t="shared" si="73"/>
        <v>1</v>
      </c>
      <c r="L1191" s="56" t="str">
        <f t="shared" si="76"/>
        <v>Towne Adams, Realtors</v>
      </c>
      <c r="M1191" s="5">
        <f t="shared" si="74"/>
        <v>0</v>
      </c>
      <c r="N1191" s="5">
        <f t="shared" si="75"/>
        <v>0</v>
      </c>
    </row>
    <row r="1192" spans="1:14" ht="13.5" customHeight="1" x14ac:dyDescent="0.2">
      <c r="A1192" t="s">
        <v>2039</v>
      </c>
      <c r="B1192" t="s">
        <v>1847</v>
      </c>
      <c r="C1192" t="s">
        <v>1872</v>
      </c>
      <c r="D1192" t="s">
        <v>1843</v>
      </c>
      <c r="E1192" t="s">
        <v>2354</v>
      </c>
      <c r="F1192" t="s">
        <v>6</v>
      </c>
      <c r="G1192" s="3">
        <v>43509</v>
      </c>
      <c r="H1192" s="2">
        <v>162500</v>
      </c>
      <c r="I1192" s="12" t="s">
        <v>838</v>
      </c>
      <c r="J1192" s="5">
        <v>1</v>
      </c>
      <c r="K1192" s="5">
        <f t="shared" si="73"/>
        <v>0</v>
      </c>
      <c r="L1192" s="56" t="str">
        <f t="shared" si="76"/>
        <v>Towne Adams, Realtors</v>
      </c>
      <c r="M1192" s="5">
        <f t="shared" si="74"/>
        <v>0</v>
      </c>
      <c r="N1192" s="5">
        <f t="shared" si="75"/>
        <v>0</v>
      </c>
    </row>
    <row r="1193" spans="1:14" ht="13.5" customHeight="1" x14ac:dyDescent="0.2">
      <c r="A1193" t="s">
        <v>2039</v>
      </c>
      <c r="B1193" t="s">
        <v>1847</v>
      </c>
      <c r="C1193" t="s">
        <v>69</v>
      </c>
      <c r="D1193" t="s">
        <v>1847</v>
      </c>
      <c r="E1193" t="s">
        <v>2610</v>
      </c>
      <c r="F1193" t="s">
        <v>6</v>
      </c>
      <c r="G1193" s="3">
        <v>43539</v>
      </c>
      <c r="H1193" s="2">
        <v>140000</v>
      </c>
      <c r="I1193" s="12">
        <v>20190303</v>
      </c>
      <c r="J1193" s="5">
        <v>1</v>
      </c>
      <c r="K1193" s="5">
        <f t="shared" si="73"/>
        <v>1</v>
      </c>
      <c r="L1193" s="56" t="str">
        <f t="shared" si="76"/>
        <v>Towne Adams, Realtors</v>
      </c>
      <c r="M1193" s="5">
        <f t="shared" si="74"/>
        <v>1</v>
      </c>
      <c r="N1193" s="5">
        <f t="shared" si="75"/>
        <v>1</v>
      </c>
    </row>
    <row r="1194" spans="1:14" ht="13.5" customHeight="1" x14ac:dyDescent="0.2">
      <c r="A1194" t="s">
        <v>3079</v>
      </c>
      <c r="B1194" t="s">
        <v>3080</v>
      </c>
      <c r="C1194" t="s">
        <v>198</v>
      </c>
      <c r="D1194" t="s">
        <v>285</v>
      </c>
      <c r="E1194" t="s">
        <v>3081</v>
      </c>
      <c r="F1194" t="s">
        <v>730</v>
      </c>
      <c r="G1194" s="3">
        <v>43591</v>
      </c>
      <c r="H1194" s="2">
        <v>27000</v>
      </c>
      <c r="I1194" s="12" t="s">
        <v>838</v>
      </c>
      <c r="J1194" s="5">
        <v>1</v>
      </c>
      <c r="K1194" s="5">
        <f t="shared" si="73"/>
        <v>0</v>
      </c>
      <c r="L1194" s="56" t="str">
        <f t="shared" si="76"/>
        <v>True Arrow Realty</v>
      </c>
      <c r="M1194" s="5">
        <f t="shared" si="74"/>
        <v>0</v>
      </c>
      <c r="N1194" s="5">
        <f t="shared" si="75"/>
        <v>0</v>
      </c>
    </row>
    <row r="1195" spans="1:14" ht="13.5" customHeight="1" x14ac:dyDescent="0.2">
      <c r="A1195" t="s">
        <v>1277</v>
      </c>
      <c r="B1195" t="s">
        <v>2516</v>
      </c>
      <c r="C1195" t="s">
        <v>307</v>
      </c>
      <c r="D1195" t="s">
        <v>1036</v>
      </c>
      <c r="E1195" t="s">
        <v>2517</v>
      </c>
      <c r="F1195" t="s">
        <v>6</v>
      </c>
      <c r="G1195" s="3">
        <v>43529</v>
      </c>
      <c r="H1195" s="2">
        <v>178000</v>
      </c>
      <c r="I1195" s="12" t="s">
        <v>838</v>
      </c>
      <c r="J1195" s="5">
        <v>1</v>
      </c>
      <c r="K1195" s="5">
        <f t="shared" si="73"/>
        <v>0</v>
      </c>
      <c r="L1195" s="56" t="str">
        <f t="shared" si="76"/>
        <v>Turner Behringer, LLC</v>
      </c>
      <c r="M1195" s="5">
        <f t="shared" si="74"/>
        <v>0</v>
      </c>
      <c r="N1195" s="5">
        <f t="shared" si="75"/>
        <v>0</v>
      </c>
    </row>
    <row r="1196" spans="1:14" ht="13.5" customHeight="1" x14ac:dyDescent="0.2">
      <c r="A1196" t="s">
        <v>1277</v>
      </c>
      <c r="B1196" t="s">
        <v>2516</v>
      </c>
      <c r="C1196" t="s">
        <v>1918</v>
      </c>
      <c r="D1196" t="s">
        <v>1840</v>
      </c>
      <c r="E1196" t="s">
        <v>2758</v>
      </c>
      <c r="F1196" t="s">
        <v>6</v>
      </c>
      <c r="G1196" s="3">
        <v>43556</v>
      </c>
      <c r="H1196" s="2">
        <v>147700</v>
      </c>
      <c r="I1196" s="12" t="s">
        <v>838</v>
      </c>
      <c r="J1196" s="5">
        <v>1</v>
      </c>
      <c r="K1196" s="5">
        <f t="shared" si="73"/>
        <v>0</v>
      </c>
      <c r="L1196" s="56" t="str">
        <f t="shared" si="76"/>
        <v>Turner Behringer, LLC</v>
      </c>
      <c r="M1196" s="5">
        <f t="shared" si="74"/>
        <v>0</v>
      </c>
      <c r="N1196" s="5">
        <f t="shared" si="75"/>
        <v>0</v>
      </c>
    </row>
    <row r="1197" spans="1:14" ht="13.5" customHeight="1" x14ac:dyDescent="0.2">
      <c r="A1197" t="s">
        <v>2501</v>
      </c>
      <c r="B1197" t="s">
        <v>1941</v>
      </c>
      <c r="C1197" t="s">
        <v>307</v>
      </c>
      <c r="D1197" t="s">
        <v>1036</v>
      </c>
      <c r="E1197" t="s">
        <v>2905</v>
      </c>
      <c r="F1197" t="s">
        <v>6</v>
      </c>
      <c r="G1197" s="3">
        <v>43573</v>
      </c>
      <c r="H1197" s="2">
        <v>94000</v>
      </c>
      <c r="I1197" s="12" t="s">
        <v>838</v>
      </c>
      <c r="J1197" s="5">
        <v>1</v>
      </c>
      <c r="K1197" s="5">
        <f t="shared" si="73"/>
        <v>0</v>
      </c>
      <c r="L1197" s="56" t="str">
        <f t="shared" si="76"/>
        <v>Twin Bends, LLC</v>
      </c>
      <c r="M1197" s="5">
        <f t="shared" si="74"/>
        <v>0</v>
      </c>
      <c r="N1197" s="5">
        <f t="shared" si="75"/>
        <v>0</v>
      </c>
    </row>
    <row r="1198" spans="1:14" ht="13.5" customHeight="1" x14ac:dyDescent="0.2">
      <c r="A1198" t="s">
        <v>1248</v>
      </c>
      <c r="B1198" t="s">
        <v>1941</v>
      </c>
      <c r="C1198" t="s">
        <v>1947</v>
      </c>
      <c r="D1198" t="s">
        <v>1258</v>
      </c>
      <c r="E1198" t="s">
        <v>2239</v>
      </c>
      <c r="F1198" t="s">
        <v>6</v>
      </c>
      <c r="G1198" s="3">
        <v>43495</v>
      </c>
      <c r="H1198" s="2">
        <v>385000</v>
      </c>
      <c r="I1198" s="12" t="s">
        <v>838</v>
      </c>
      <c r="J1198" s="5">
        <v>1</v>
      </c>
      <c r="K1198" s="5">
        <f t="shared" si="73"/>
        <v>0</v>
      </c>
      <c r="L1198" s="56" t="str">
        <f t="shared" si="76"/>
        <v>Twin Bends, LLC</v>
      </c>
      <c r="M1198" s="5">
        <f t="shared" si="74"/>
        <v>0</v>
      </c>
      <c r="N1198" s="5">
        <f t="shared" si="75"/>
        <v>0</v>
      </c>
    </row>
    <row r="1199" spans="1:14" ht="13.5" customHeight="1" x14ac:dyDescent="0.2">
      <c r="A1199" t="s">
        <v>2501</v>
      </c>
      <c r="B1199" t="s">
        <v>1941</v>
      </c>
      <c r="C1199" t="s">
        <v>2501</v>
      </c>
      <c r="D1199" t="s">
        <v>1941</v>
      </c>
      <c r="E1199" t="s">
        <v>2502</v>
      </c>
      <c r="F1199" t="s">
        <v>796</v>
      </c>
      <c r="G1199" s="3">
        <v>43528</v>
      </c>
      <c r="H1199" s="2">
        <v>140000</v>
      </c>
      <c r="I1199" s="12" t="s">
        <v>838</v>
      </c>
      <c r="J1199" s="5">
        <v>1</v>
      </c>
      <c r="K1199" s="5">
        <f t="shared" si="73"/>
        <v>0</v>
      </c>
      <c r="L1199" s="56" t="str">
        <f t="shared" si="76"/>
        <v>Twin Bends, LLC</v>
      </c>
      <c r="M1199" s="5">
        <f t="shared" si="74"/>
        <v>1</v>
      </c>
      <c r="N1199" s="5">
        <f t="shared" si="75"/>
        <v>0</v>
      </c>
    </row>
    <row r="1200" spans="1:14" ht="13.5" customHeight="1" x14ac:dyDescent="0.2">
      <c r="A1200" t="s">
        <v>832</v>
      </c>
      <c r="B1200" t="s">
        <v>1284</v>
      </c>
      <c r="C1200" t="s">
        <v>1298</v>
      </c>
      <c r="D1200" t="s">
        <v>1036</v>
      </c>
      <c r="E1200" t="s">
        <v>2867</v>
      </c>
      <c r="F1200" t="s">
        <v>1126</v>
      </c>
      <c r="G1200" s="3">
        <v>43567</v>
      </c>
      <c r="H1200" s="2">
        <v>225465</v>
      </c>
      <c r="I1200" s="12" t="s">
        <v>838</v>
      </c>
      <c r="J1200" s="5">
        <v>1</v>
      </c>
      <c r="K1200" s="5">
        <f t="shared" si="73"/>
        <v>0</v>
      </c>
      <c r="L1200" s="56" t="str">
        <f t="shared" si="76"/>
        <v>Ultima Real Estate</v>
      </c>
      <c r="M1200" s="5">
        <f t="shared" si="74"/>
        <v>0</v>
      </c>
      <c r="N1200" s="5">
        <f t="shared" si="75"/>
        <v>0</v>
      </c>
    </row>
    <row r="1201" spans="1:14" ht="13.5" customHeight="1" x14ac:dyDescent="0.2">
      <c r="A1201" t="s">
        <v>2087</v>
      </c>
      <c r="B1201" t="s">
        <v>2088</v>
      </c>
      <c r="C1201" t="s">
        <v>2087</v>
      </c>
      <c r="D1201" t="s">
        <v>2088</v>
      </c>
      <c r="E1201" t="s">
        <v>2206</v>
      </c>
      <c r="F1201" t="s">
        <v>6</v>
      </c>
      <c r="G1201" s="3">
        <v>43488</v>
      </c>
      <c r="H1201" s="2">
        <v>145000</v>
      </c>
      <c r="I1201" s="12" t="s">
        <v>838</v>
      </c>
      <c r="J1201" s="5">
        <v>1</v>
      </c>
      <c r="K1201" s="5">
        <f t="shared" si="73"/>
        <v>0</v>
      </c>
      <c r="L1201" s="56" t="str">
        <f t="shared" si="76"/>
        <v>Versatile Real Estate Co.</v>
      </c>
      <c r="M1201" s="5">
        <f t="shared" si="74"/>
        <v>1</v>
      </c>
      <c r="N1201" s="5">
        <f t="shared" si="75"/>
        <v>0</v>
      </c>
    </row>
    <row r="1202" spans="1:14" ht="13.5" customHeight="1" x14ac:dyDescent="0.2">
      <c r="A1202" t="s">
        <v>2087</v>
      </c>
      <c r="B1202" t="s">
        <v>2088</v>
      </c>
      <c r="C1202" t="s">
        <v>2087</v>
      </c>
      <c r="D1202" t="s">
        <v>2088</v>
      </c>
      <c r="E1202" t="s">
        <v>2611</v>
      </c>
      <c r="F1202" t="s">
        <v>6</v>
      </c>
      <c r="G1202" s="3">
        <v>43539</v>
      </c>
      <c r="H1202" s="2">
        <v>125000</v>
      </c>
      <c r="I1202" s="12" t="s">
        <v>838</v>
      </c>
      <c r="J1202" s="5">
        <v>1</v>
      </c>
      <c r="K1202" s="5">
        <f t="shared" si="73"/>
        <v>0</v>
      </c>
      <c r="L1202" s="56" t="str">
        <f t="shared" si="76"/>
        <v>Versatile Real Estate Co.</v>
      </c>
      <c r="M1202" s="5">
        <f t="shared" si="74"/>
        <v>1</v>
      </c>
      <c r="N1202" s="5">
        <f t="shared" si="75"/>
        <v>0</v>
      </c>
    </row>
    <row r="1203" spans="1:14" ht="13.5" customHeight="1" x14ac:dyDescent="0.2">
      <c r="A1203" t="s">
        <v>1904</v>
      </c>
      <c r="B1203" t="s">
        <v>761</v>
      </c>
      <c r="C1203" t="s">
        <v>955</v>
      </c>
      <c r="D1203" t="s">
        <v>1036</v>
      </c>
      <c r="E1203" t="s">
        <v>2366</v>
      </c>
      <c r="F1203" t="s">
        <v>6</v>
      </c>
      <c r="G1203" s="3">
        <v>43511</v>
      </c>
      <c r="H1203" s="2">
        <v>46000</v>
      </c>
      <c r="I1203" s="12" t="s">
        <v>838</v>
      </c>
      <c r="J1203" s="5">
        <v>1</v>
      </c>
      <c r="K1203" s="5">
        <f t="shared" si="73"/>
        <v>0</v>
      </c>
      <c r="L1203" s="56" t="str">
        <f t="shared" si="76"/>
        <v>Vielma Realty</v>
      </c>
      <c r="M1203" s="5">
        <f t="shared" si="74"/>
        <v>0</v>
      </c>
      <c r="N1203" s="5">
        <f t="shared" si="75"/>
        <v>0</v>
      </c>
    </row>
    <row r="1204" spans="1:14" ht="13.5" customHeight="1" x14ac:dyDescent="0.2">
      <c r="A1204" t="s">
        <v>3344</v>
      </c>
      <c r="B1204" t="s">
        <v>557</v>
      </c>
      <c r="C1204" t="s">
        <v>1393</v>
      </c>
      <c r="D1204" t="s">
        <v>1984</v>
      </c>
      <c r="E1204" t="s">
        <v>3350</v>
      </c>
      <c r="F1204" t="s">
        <v>8</v>
      </c>
      <c r="G1204" s="3">
        <v>43616</v>
      </c>
      <c r="H1204" s="2">
        <v>107500</v>
      </c>
      <c r="I1204" s="12">
        <v>20191017</v>
      </c>
      <c r="J1204" s="5">
        <v>1</v>
      </c>
      <c r="K1204" s="5">
        <f t="shared" si="73"/>
        <v>1</v>
      </c>
      <c r="L1204" s="56" t="str">
        <f t="shared" si="76"/>
        <v>Vision Realty</v>
      </c>
      <c r="M1204" s="5">
        <f t="shared" si="74"/>
        <v>0</v>
      </c>
      <c r="N1204" s="5">
        <f t="shared" si="75"/>
        <v>0</v>
      </c>
    </row>
    <row r="1205" spans="1:14" ht="13.5" customHeight="1" x14ac:dyDescent="0.2">
      <c r="A1205" t="s">
        <v>1687</v>
      </c>
      <c r="B1205" t="s">
        <v>1751</v>
      </c>
      <c r="C1205" t="s">
        <v>1898</v>
      </c>
      <c r="D1205" t="s">
        <v>1475</v>
      </c>
      <c r="E1205" t="s">
        <v>2729</v>
      </c>
      <c r="F1205" t="s">
        <v>6</v>
      </c>
      <c r="G1205" s="3">
        <v>43552</v>
      </c>
      <c r="H1205" s="2">
        <v>192500</v>
      </c>
      <c r="I1205" s="12" t="s">
        <v>838</v>
      </c>
      <c r="J1205" s="5">
        <v>1</v>
      </c>
      <c r="K1205" s="5">
        <f t="shared" si="73"/>
        <v>0</v>
      </c>
      <c r="L1205" s="56" t="str">
        <f t="shared" si="76"/>
        <v>Vista Real Estate</v>
      </c>
      <c r="M1205" s="5">
        <f t="shared" si="74"/>
        <v>0</v>
      </c>
      <c r="N1205" s="5">
        <f t="shared" si="75"/>
        <v>0</v>
      </c>
    </row>
    <row r="1206" spans="1:14" ht="13.5" customHeight="1" x14ac:dyDescent="0.2">
      <c r="A1206" t="s">
        <v>1997</v>
      </c>
      <c r="B1206" t="s">
        <v>1751</v>
      </c>
      <c r="C1206" t="s">
        <v>1906</v>
      </c>
      <c r="D1206" t="s">
        <v>1099</v>
      </c>
      <c r="E1206" t="s">
        <v>2283</v>
      </c>
      <c r="F1206" t="s">
        <v>301</v>
      </c>
      <c r="G1206" s="3">
        <v>43497</v>
      </c>
      <c r="H1206" s="2">
        <v>267000</v>
      </c>
      <c r="I1206" s="12" t="s">
        <v>838</v>
      </c>
      <c r="J1206" s="5">
        <v>1</v>
      </c>
      <c r="K1206" s="5">
        <f t="shared" si="73"/>
        <v>0</v>
      </c>
      <c r="L1206" s="56" t="str">
        <f t="shared" si="76"/>
        <v>Vista Real Estate</v>
      </c>
      <c r="M1206" s="5">
        <f t="shared" si="74"/>
        <v>0</v>
      </c>
      <c r="N1206" s="5">
        <f t="shared" si="75"/>
        <v>0</v>
      </c>
    </row>
    <row r="1207" spans="1:14" ht="13.5" customHeight="1" x14ac:dyDescent="0.2">
      <c r="A1207" t="s">
        <v>2716</v>
      </c>
      <c r="B1207" t="s">
        <v>1751</v>
      </c>
      <c r="C1207" t="s">
        <v>1182</v>
      </c>
      <c r="D1207" t="s">
        <v>1840</v>
      </c>
      <c r="E1207" t="s">
        <v>2717</v>
      </c>
      <c r="F1207" t="s">
        <v>111</v>
      </c>
      <c r="G1207" s="3">
        <v>43551</v>
      </c>
      <c r="H1207" s="2">
        <v>184900</v>
      </c>
      <c r="I1207" s="12" t="s">
        <v>838</v>
      </c>
      <c r="J1207" s="5">
        <v>1</v>
      </c>
      <c r="K1207" s="5">
        <f t="shared" si="73"/>
        <v>0</v>
      </c>
      <c r="L1207" s="56" t="str">
        <f t="shared" si="76"/>
        <v>Vista Real Estate</v>
      </c>
      <c r="M1207" s="5">
        <f t="shared" si="74"/>
        <v>0</v>
      </c>
      <c r="N1207" s="5">
        <f t="shared" si="75"/>
        <v>0</v>
      </c>
    </row>
    <row r="1208" spans="1:14" ht="13.5" customHeight="1" x14ac:dyDescent="0.2">
      <c r="A1208" t="s">
        <v>1997</v>
      </c>
      <c r="B1208" t="s">
        <v>1751</v>
      </c>
      <c r="C1208" t="s">
        <v>2247</v>
      </c>
      <c r="D1208" t="s">
        <v>1843</v>
      </c>
      <c r="E1208" t="s">
        <v>2726</v>
      </c>
      <c r="F1208" t="s">
        <v>123</v>
      </c>
      <c r="G1208" s="3">
        <v>43552</v>
      </c>
      <c r="H1208" s="2">
        <v>330000</v>
      </c>
      <c r="I1208" s="12" t="s">
        <v>838</v>
      </c>
      <c r="J1208" s="5">
        <v>1</v>
      </c>
      <c r="K1208" s="5">
        <f t="shared" si="73"/>
        <v>0</v>
      </c>
      <c r="L1208" s="56" t="str">
        <f t="shared" si="76"/>
        <v>Vista Real Estate</v>
      </c>
      <c r="M1208" s="5">
        <f t="shared" si="74"/>
        <v>0</v>
      </c>
      <c r="N1208" s="5">
        <f t="shared" si="75"/>
        <v>0</v>
      </c>
    </row>
    <row r="1209" spans="1:14" ht="13.5" customHeight="1" x14ac:dyDescent="0.2">
      <c r="A1209" t="s">
        <v>1966</v>
      </c>
      <c r="B1209" t="s">
        <v>1854</v>
      </c>
      <c r="C1209" t="s">
        <v>710</v>
      </c>
      <c r="D1209" t="s">
        <v>303</v>
      </c>
      <c r="E1209" t="s">
        <v>2376</v>
      </c>
      <c r="F1209" t="s">
        <v>6</v>
      </c>
      <c r="G1209" s="3">
        <v>43511</v>
      </c>
      <c r="H1209" s="2">
        <v>85000</v>
      </c>
      <c r="I1209" s="12" t="s">
        <v>838</v>
      </c>
      <c r="J1209" s="5">
        <v>1</v>
      </c>
      <c r="K1209" s="5">
        <f t="shared" si="73"/>
        <v>0</v>
      </c>
      <c r="L1209" s="56" t="str">
        <f t="shared" si="76"/>
        <v>Weichert, Realtors - Realty Experts</v>
      </c>
      <c r="M1209" s="5">
        <f t="shared" si="74"/>
        <v>0</v>
      </c>
      <c r="N1209" s="5">
        <f t="shared" si="75"/>
        <v>0</v>
      </c>
    </row>
    <row r="1210" spans="1:14" ht="13.5" customHeight="1" x14ac:dyDescent="0.2">
      <c r="A1210" t="s">
        <v>1479</v>
      </c>
      <c r="B1210" t="s">
        <v>1854</v>
      </c>
      <c r="C1210" t="s">
        <v>307</v>
      </c>
      <c r="D1210" t="s">
        <v>1036</v>
      </c>
      <c r="E1210" t="s">
        <v>365</v>
      </c>
      <c r="F1210" t="s">
        <v>6</v>
      </c>
      <c r="G1210" s="3">
        <v>43537</v>
      </c>
      <c r="H1210" s="2">
        <v>160000</v>
      </c>
      <c r="I1210" s="12" t="s">
        <v>838</v>
      </c>
      <c r="J1210" s="5">
        <v>1</v>
      </c>
      <c r="K1210" s="5">
        <f t="shared" si="73"/>
        <v>0</v>
      </c>
      <c r="L1210" s="56" t="str">
        <f t="shared" si="76"/>
        <v>Weichert, Realtors - Realty Experts</v>
      </c>
      <c r="M1210" s="5">
        <f t="shared" si="74"/>
        <v>0</v>
      </c>
      <c r="N1210" s="5">
        <f t="shared" si="75"/>
        <v>0</v>
      </c>
    </row>
    <row r="1211" spans="1:14" ht="13.5" customHeight="1" x14ac:dyDescent="0.2">
      <c r="A1211" t="s">
        <v>756</v>
      </c>
      <c r="B1211" t="s">
        <v>1854</v>
      </c>
      <c r="C1211" t="s">
        <v>1298</v>
      </c>
      <c r="D1211" t="s">
        <v>1036</v>
      </c>
      <c r="E1211" t="s">
        <v>3118</v>
      </c>
      <c r="F1211" t="s">
        <v>1249</v>
      </c>
      <c r="G1211" s="3">
        <v>43595</v>
      </c>
      <c r="H1211" s="2">
        <v>185500</v>
      </c>
      <c r="I1211" s="12" t="s">
        <v>838</v>
      </c>
      <c r="J1211" s="5">
        <v>1</v>
      </c>
      <c r="K1211" s="5">
        <f t="shared" si="73"/>
        <v>0</v>
      </c>
      <c r="L1211" s="56" t="str">
        <f t="shared" si="76"/>
        <v>Weichert, Realtors - Realty Experts</v>
      </c>
      <c r="M1211" s="5">
        <f t="shared" si="74"/>
        <v>0</v>
      </c>
      <c r="N1211" s="5">
        <f t="shared" si="75"/>
        <v>0</v>
      </c>
    </row>
    <row r="1212" spans="1:14" ht="13.5" customHeight="1" x14ac:dyDescent="0.2">
      <c r="A1212" t="s">
        <v>3110</v>
      </c>
      <c r="B1212" t="s">
        <v>1854</v>
      </c>
      <c r="C1212" t="s">
        <v>1299</v>
      </c>
      <c r="D1212" t="s">
        <v>1036</v>
      </c>
      <c r="E1212" t="s">
        <v>1708</v>
      </c>
      <c r="F1212" t="s">
        <v>6</v>
      </c>
      <c r="G1212" s="3">
        <v>43615</v>
      </c>
      <c r="H1212" s="2">
        <v>182000</v>
      </c>
      <c r="I1212" s="12" t="s">
        <v>838</v>
      </c>
      <c r="J1212" s="5">
        <v>1</v>
      </c>
      <c r="K1212" s="5">
        <f t="shared" si="73"/>
        <v>0</v>
      </c>
      <c r="L1212" s="56" t="str">
        <f t="shared" si="76"/>
        <v>Weichert, Realtors - Realty Experts</v>
      </c>
      <c r="M1212" s="5">
        <f t="shared" si="74"/>
        <v>0</v>
      </c>
      <c r="N1212" s="5">
        <f t="shared" si="75"/>
        <v>0</v>
      </c>
    </row>
    <row r="1213" spans="1:14" ht="13.5" customHeight="1" x14ac:dyDescent="0.2">
      <c r="A1213" t="s">
        <v>1860</v>
      </c>
      <c r="B1213" t="s">
        <v>1854</v>
      </c>
      <c r="C1213" t="s">
        <v>16</v>
      </c>
      <c r="D1213" t="s">
        <v>916</v>
      </c>
      <c r="E1213" t="s">
        <v>2184</v>
      </c>
      <c r="F1213" t="s">
        <v>6</v>
      </c>
      <c r="G1213" s="3">
        <v>43483</v>
      </c>
      <c r="H1213" s="2">
        <v>133000</v>
      </c>
      <c r="I1213" s="12" t="s">
        <v>838</v>
      </c>
      <c r="J1213" s="5">
        <v>1</v>
      </c>
      <c r="K1213" s="5">
        <f t="shared" si="73"/>
        <v>0</v>
      </c>
      <c r="L1213" s="56" t="str">
        <f t="shared" si="76"/>
        <v>Weichert, Realtors - Realty Experts</v>
      </c>
      <c r="M1213" s="5">
        <f t="shared" si="74"/>
        <v>0</v>
      </c>
      <c r="N1213" s="5">
        <f t="shared" si="75"/>
        <v>0</v>
      </c>
    </row>
    <row r="1214" spans="1:14" ht="13.5" customHeight="1" x14ac:dyDescent="0.2">
      <c r="A1214" t="s">
        <v>1966</v>
      </c>
      <c r="B1214" t="s">
        <v>1854</v>
      </c>
      <c r="C1214" t="s">
        <v>203</v>
      </c>
      <c r="D1214" t="s">
        <v>1974</v>
      </c>
      <c r="E1214" t="s">
        <v>2593</v>
      </c>
      <c r="F1214" t="s">
        <v>123</v>
      </c>
      <c r="G1214" s="3">
        <v>43537</v>
      </c>
      <c r="H1214" s="2">
        <v>229000</v>
      </c>
      <c r="I1214" s="12" t="s">
        <v>838</v>
      </c>
      <c r="J1214" s="5">
        <v>1</v>
      </c>
      <c r="K1214" s="5">
        <f t="shared" si="73"/>
        <v>0</v>
      </c>
      <c r="L1214" s="56" t="str">
        <f t="shared" si="76"/>
        <v>Weichert, Realtors - Realty Experts</v>
      </c>
      <c r="M1214" s="5">
        <f t="shared" si="74"/>
        <v>0</v>
      </c>
      <c r="N1214" s="5">
        <f t="shared" si="75"/>
        <v>0</v>
      </c>
    </row>
    <row r="1215" spans="1:14" ht="13.5" customHeight="1" x14ac:dyDescent="0.2">
      <c r="A1215" t="s">
        <v>1966</v>
      </c>
      <c r="B1215" t="s">
        <v>1854</v>
      </c>
      <c r="C1215" t="s">
        <v>2055</v>
      </c>
      <c r="D1215" t="s">
        <v>1535</v>
      </c>
      <c r="E1215" t="s">
        <v>2677</v>
      </c>
      <c r="F1215" t="s">
        <v>6</v>
      </c>
      <c r="G1215" s="3">
        <v>43546</v>
      </c>
      <c r="H1215" s="2">
        <v>79000</v>
      </c>
      <c r="I1215" s="12" t="s">
        <v>838</v>
      </c>
      <c r="J1215" s="5">
        <v>1</v>
      </c>
      <c r="K1215" s="5">
        <f t="shared" si="73"/>
        <v>0</v>
      </c>
      <c r="L1215" s="56" t="str">
        <f t="shared" si="76"/>
        <v>Weichert, Realtors - Realty Experts</v>
      </c>
      <c r="M1215" s="5">
        <f t="shared" si="74"/>
        <v>0</v>
      </c>
      <c r="N1215" s="5">
        <f t="shared" si="75"/>
        <v>0</v>
      </c>
    </row>
    <row r="1216" spans="1:14" ht="13.5" customHeight="1" x14ac:dyDescent="0.2">
      <c r="A1216" t="s">
        <v>756</v>
      </c>
      <c r="B1216" t="s">
        <v>1854</v>
      </c>
      <c r="C1216" t="s">
        <v>1246</v>
      </c>
      <c r="D1216" t="s">
        <v>1535</v>
      </c>
      <c r="E1216" t="s">
        <v>3189</v>
      </c>
      <c r="F1216" t="s">
        <v>7</v>
      </c>
      <c r="G1216" s="3">
        <v>43602</v>
      </c>
      <c r="H1216" s="2">
        <v>375000</v>
      </c>
      <c r="I1216" s="12" t="s">
        <v>838</v>
      </c>
      <c r="J1216" s="5">
        <v>1</v>
      </c>
      <c r="K1216" s="5">
        <f t="shared" si="73"/>
        <v>0</v>
      </c>
      <c r="L1216" s="56" t="str">
        <f t="shared" si="76"/>
        <v>Weichert, Realtors - Realty Experts</v>
      </c>
      <c r="M1216" s="5">
        <f t="shared" si="74"/>
        <v>0</v>
      </c>
      <c r="N1216" s="5">
        <f t="shared" si="75"/>
        <v>0</v>
      </c>
    </row>
    <row r="1217" spans="1:14" ht="13.5" customHeight="1" x14ac:dyDescent="0.2">
      <c r="A1217" t="s">
        <v>1966</v>
      </c>
      <c r="B1217" t="s">
        <v>1854</v>
      </c>
      <c r="C1217" t="s">
        <v>1880</v>
      </c>
      <c r="D1217" t="s">
        <v>126</v>
      </c>
      <c r="E1217" t="s">
        <v>2455</v>
      </c>
      <c r="F1217" t="s">
        <v>6</v>
      </c>
      <c r="G1217" s="3">
        <v>43524</v>
      </c>
      <c r="H1217" s="2">
        <v>133900</v>
      </c>
      <c r="I1217" s="12" t="s">
        <v>838</v>
      </c>
      <c r="J1217" s="5">
        <v>1</v>
      </c>
      <c r="K1217" s="5">
        <f t="shared" si="73"/>
        <v>0</v>
      </c>
      <c r="L1217" s="56" t="str">
        <f t="shared" si="76"/>
        <v>Weichert, Realtors - Realty Experts</v>
      </c>
      <c r="M1217" s="5">
        <f t="shared" si="74"/>
        <v>0</v>
      </c>
      <c r="N1217" s="5">
        <f t="shared" si="75"/>
        <v>0</v>
      </c>
    </row>
    <row r="1218" spans="1:14" ht="13.5" customHeight="1" x14ac:dyDescent="0.2">
      <c r="A1218" t="s">
        <v>2053</v>
      </c>
      <c r="B1218" t="s">
        <v>1854</v>
      </c>
      <c r="C1218" t="s">
        <v>15</v>
      </c>
      <c r="D1218" t="s">
        <v>118</v>
      </c>
      <c r="E1218" t="s">
        <v>3353</v>
      </c>
      <c r="F1218" t="s">
        <v>700</v>
      </c>
      <c r="G1218" s="3">
        <v>43616</v>
      </c>
      <c r="H1218" s="2">
        <v>150000</v>
      </c>
      <c r="I1218" s="12" t="s">
        <v>838</v>
      </c>
      <c r="J1218" s="5">
        <v>1</v>
      </c>
      <c r="K1218" s="5">
        <f t="shared" si="73"/>
        <v>0</v>
      </c>
      <c r="L1218" s="56" t="str">
        <f t="shared" si="76"/>
        <v>Weichert, Realtors - Realty Experts</v>
      </c>
      <c r="M1218" s="5">
        <f t="shared" si="74"/>
        <v>0</v>
      </c>
      <c r="N1218" s="5">
        <f t="shared" si="75"/>
        <v>0</v>
      </c>
    </row>
    <row r="1219" spans="1:14" ht="13.5" customHeight="1" x14ac:dyDescent="0.2">
      <c r="A1219" t="s">
        <v>849</v>
      </c>
      <c r="B1219" t="s">
        <v>1854</v>
      </c>
      <c r="C1219" t="s">
        <v>2103</v>
      </c>
      <c r="D1219" t="s">
        <v>1842</v>
      </c>
      <c r="E1219" t="s">
        <v>2104</v>
      </c>
      <c r="F1219" t="s">
        <v>6</v>
      </c>
      <c r="G1219" s="3">
        <v>43469</v>
      </c>
      <c r="H1219" s="2">
        <v>132000</v>
      </c>
      <c r="I1219" s="12">
        <v>20182450</v>
      </c>
      <c r="J1219" s="5">
        <v>1</v>
      </c>
      <c r="K1219" s="5">
        <f t="shared" ref="K1219:K1282" si="77">IF(I1219="did not close",0,IF(I1219="",0,1))</f>
        <v>1</v>
      </c>
      <c r="L1219" s="56" t="str">
        <f t="shared" si="76"/>
        <v>Weichert, Realtors - Realty Experts</v>
      </c>
      <c r="M1219" s="5">
        <f t="shared" si="74"/>
        <v>0</v>
      </c>
      <c r="N1219" s="5">
        <f t="shared" si="75"/>
        <v>0</v>
      </c>
    </row>
    <row r="1220" spans="1:14" ht="13.5" customHeight="1" x14ac:dyDescent="0.2">
      <c r="A1220" t="s">
        <v>1966</v>
      </c>
      <c r="B1220" t="s">
        <v>1854</v>
      </c>
      <c r="C1220" t="s">
        <v>1109</v>
      </c>
      <c r="D1220" t="s">
        <v>1842</v>
      </c>
      <c r="E1220" t="s">
        <v>3016</v>
      </c>
      <c r="F1220" t="s">
        <v>7</v>
      </c>
      <c r="G1220" s="3">
        <v>43585</v>
      </c>
      <c r="H1220" s="2">
        <v>212900</v>
      </c>
      <c r="I1220" s="12" t="s">
        <v>838</v>
      </c>
      <c r="J1220" s="5">
        <v>1</v>
      </c>
      <c r="K1220" s="5">
        <f t="shared" si="77"/>
        <v>0</v>
      </c>
      <c r="L1220" s="56" t="str">
        <f t="shared" si="76"/>
        <v>Weichert, Realtors - Realty Experts</v>
      </c>
      <c r="M1220" s="5">
        <f t="shared" ref="M1220:M1257" si="78">IF(B1220=D1220,1,0)</f>
        <v>0</v>
      </c>
      <c r="N1220" s="5">
        <f t="shared" ref="N1220:N1257" si="79">+IF(M1220=1,K1220,0)</f>
        <v>0</v>
      </c>
    </row>
    <row r="1221" spans="1:14" ht="13.5" customHeight="1" x14ac:dyDescent="0.2">
      <c r="A1221" t="s">
        <v>2053</v>
      </c>
      <c r="B1221" t="s">
        <v>1854</v>
      </c>
      <c r="C1221" t="s">
        <v>1910</v>
      </c>
      <c r="D1221" t="s">
        <v>1842</v>
      </c>
      <c r="E1221" t="s">
        <v>1725</v>
      </c>
      <c r="F1221" t="s">
        <v>1126</v>
      </c>
      <c r="G1221" s="3">
        <v>43509</v>
      </c>
      <c r="H1221" s="2">
        <v>237000</v>
      </c>
      <c r="I1221" s="12">
        <v>20190079</v>
      </c>
      <c r="J1221" s="5">
        <v>1</v>
      </c>
      <c r="K1221" s="5">
        <f t="shared" si="77"/>
        <v>1</v>
      </c>
      <c r="L1221" s="56" t="str">
        <f t="shared" si="76"/>
        <v>Weichert, Realtors - Realty Experts</v>
      </c>
      <c r="M1221" s="5">
        <f t="shared" si="78"/>
        <v>0</v>
      </c>
      <c r="N1221" s="5">
        <f t="shared" si="79"/>
        <v>0</v>
      </c>
    </row>
    <row r="1222" spans="1:14" ht="13.5" customHeight="1" x14ac:dyDescent="0.2">
      <c r="A1222" t="s">
        <v>1855</v>
      </c>
      <c r="B1222" t="s">
        <v>1854</v>
      </c>
      <c r="C1222" t="s">
        <v>566</v>
      </c>
      <c r="D1222" t="s">
        <v>1842</v>
      </c>
      <c r="E1222" t="s">
        <v>3026</v>
      </c>
      <c r="F1222" t="s">
        <v>6</v>
      </c>
      <c r="G1222" s="3">
        <v>43585</v>
      </c>
      <c r="H1222" s="2">
        <v>195000</v>
      </c>
      <c r="I1222" s="12">
        <v>20190132</v>
      </c>
      <c r="J1222" s="5">
        <v>1</v>
      </c>
      <c r="K1222" s="5">
        <f t="shared" si="77"/>
        <v>1</v>
      </c>
      <c r="L1222" s="56" t="str">
        <f t="shared" si="76"/>
        <v>Weichert, Realtors - Realty Experts</v>
      </c>
      <c r="M1222" s="5">
        <f t="shared" si="78"/>
        <v>0</v>
      </c>
      <c r="N1222" s="5">
        <f t="shared" si="79"/>
        <v>0</v>
      </c>
    </row>
    <row r="1223" spans="1:14" ht="13.5" customHeight="1" x14ac:dyDescent="0.2">
      <c r="A1223" t="s">
        <v>1479</v>
      </c>
      <c r="B1223" t="s">
        <v>1854</v>
      </c>
      <c r="C1223" t="s">
        <v>566</v>
      </c>
      <c r="D1223" t="s">
        <v>1842</v>
      </c>
      <c r="E1223" t="s">
        <v>3230</v>
      </c>
      <c r="F1223" t="s">
        <v>1249</v>
      </c>
      <c r="G1223" s="3">
        <v>43606</v>
      </c>
      <c r="H1223" s="2">
        <v>300500</v>
      </c>
      <c r="I1223" s="12" t="s">
        <v>838</v>
      </c>
      <c r="J1223" s="5">
        <v>1</v>
      </c>
      <c r="K1223" s="5">
        <f t="shared" si="77"/>
        <v>0</v>
      </c>
      <c r="L1223" s="56" t="str">
        <f t="shared" si="76"/>
        <v>Weichert, Realtors - Realty Experts</v>
      </c>
      <c r="M1223" s="5">
        <f t="shared" si="78"/>
        <v>0</v>
      </c>
      <c r="N1223" s="5">
        <f t="shared" si="79"/>
        <v>0</v>
      </c>
    </row>
    <row r="1224" spans="1:14" ht="13.5" customHeight="1" x14ac:dyDescent="0.2">
      <c r="A1224" t="s">
        <v>3110</v>
      </c>
      <c r="B1224" t="s">
        <v>1854</v>
      </c>
      <c r="C1224" t="s">
        <v>1213</v>
      </c>
      <c r="D1224" t="s">
        <v>1842</v>
      </c>
      <c r="E1224" t="s">
        <v>3111</v>
      </c>
      <c r="F1224" t="s">
        <v>6</v>
      </c>
      <c r="G1224" s="3">
        <v>43595</v>
      </c>
      <c r="H1224" s="2">
        <v>198900</v>
      </c>
      <c r="I1224" s="12" t="s">
        <v>838</v>
      </c>
      <c r="J1224" s="5">
        <v>1</v>
      </c>
      <c r="K1224" s="5">
        <f t="shared" si="77"/>
        <v>0</v>
      </c>
      <c r="L1224" s="56" t="str">
        <f t="shared" ref="L1224:L1285" si="80">IF(B1224="",B1223,B1224)</f>
        <v>Weichert, Realtors - Realty Experts</v>
      </c>
      <c r="M1224" s="5">
        <f t="shared" si="78"/>
        <v>0</v>
      </c>
      <c r="N1224" s="5">
        <f t="shared" si="79"/>
        <v>0</v>
      </c>
    </row>
    <row r="1225" spans="1:14" ht="13.5" customHeight="1" x14ac:dyDescent="0.2">
      <c r="A1225" t="s">
        <v>1479</v>
      </c>
      <c r="B1225" t="s">
        <v>1854</v>
      </c>
      <c r="C1225" t="s">
        <v>1883</v>
      </c>
      <c r="D1225" t="s">
        <v>1475</v>
      </c>
      <c r="E1225" t="s">
        <v>2827</v>
      </c>
      <c r="F1225" t="s">
        <v>802</v>
      </c>
      <c r="G1225" s="3">
        <v>43564</v>
      </c>
      <c r="H1225" s="2">
        <v>127500</v>
      </c>
      <c r="I1225" s="12" t="s">
        <v>838</v>
      </c>
      <c r="J1225" s="5">
        <v>1</v>
      </c>
      <c r="K1225" s="5">
        <f t="shared" si="77"/>
        <v>0</v>
      </c>
      <c r="L1225" s="56" t="str">
        <f t="shared" si="80"/>
        <v>Weichert, Realtors - Realty Experts</v>
      </c>
      <c r="M1225" s="5">
        <f t="shared" si="78"/>
        <v>0</v>
      </c>
      <c r="N1225" s="5">
        <f t="shared" si="79"/>
        <v>0</v>
      </c>
    </row>
    <row r="1226" spans="1:14" ht="13.5" customHeight="1" x14ac:dyDescent="0.2">
      <c r="A1226" t="s">
        <v>1736</v>
      </c>
      <c r="B1226" t="s">
        <v>1854</v>
      </c>
      <c r="C1226" t="s">
        <v>1945</v>
      </c>
      <c r="D1226" t="s">
        <v>839</v>
      </c>
      <c r="E1226" t="s">
        <v>3032</v>
      </c>
      <c r="F1226" t="s">
        <v>6</v>
      </c>
      <c r="G1226" s="3">
        <v>43586</v>
      </c>
      <c r="H1226" s="2">
        <v>379900</v>
      </c>
      <c r="I1226" s="12" t="s">
        <v>838</v>
      </c>
      <c r="J1226" s="5">
        <v>1</v>
      </c>
      <c r="K1226" s="5">
        <f t="shared" si="77"/>
        <v>0</v>
      </c>
      <c r="L1226" s="56" t="str">
        <f t="shared" si="80"/>
        <v>Weichert, Realtors - Realty Experts</v>
      </c>
      <c r="M1226" s="5">
        <f t="shared" si="78"/>
        <v>0</v>
      </c>
      <c r="N1226" s="5">
        <f t="shared" si="79"/>
        <v>0</v>
      </c>
    </row>
    <row r="1227" spans="1:14" ht="13.5" customHeight="1" x14ac:dyDescent="0.2">
      <c r="A1227" t="s">
        <v>849</v>
      </c>
      <c r="B1227" t="s">
        <v>1854</v>
      </c>
      <c r="C1227" t="s">
        <v>1906</v>
      </c>
      <c r="D1227" t="s">
        <v>1099</v>
      </c>
      <c r="E1227" t="s">
        <v>2837</v>
      </c>
      <c r="F1227" t="s">
        <v>1126</v>
      </c>
      <c r="G1227" s="3">
        <v>43565</v>
      </c>
      <c r="H1227" s="2">
        <v>685000</v>
      </c>
      <c r="I1227" s="12" t="s">
        <v>838</v>
      </c>
      <c r="J1227" s="5">
        <v>1</v>
      </c>
      <c r="K1227" s="5">
        <f t="shared" si="77"/>
        <v>0</v>
      </c>
      <c r="L1227" s="56" t="str">
        <f t="shared" si="80"/>
        <v>Weichert, Realtors - Realty Experts</v>
      </c>
      <c r="M1227" s="5">
        <f t="shared" si="78"/>
        <v>0</v>
      </c>
      <c r="N1227" s="5">
        <f t="shared" si="79"/>
        <v>0</v>
      </c>
    </row>
    <row r="1228" spans="1:14" ht="13.5" customHeight="1" x14ac:dyDescent="0.2">
      <c r="A1228" t="s">
        <v>2053</v>
      </c>
      <c r="B1228" t="s">
        <v>1854</v>
      </c>
      <c r="C1228" t="s">
        <v>357</v>
      </c>
      <c r="D1228" t="s">
        <v>1099</v>
      </c>
      <c r="E1228" t="s">
        <v>2207</v>
      </c>
      <c r="F1228" t="s">
        <v>6</v>
      </c>
      <c r="G1228" s="3">
        <v>43488</v>
      </c>
      <c r="H1228" s="2">
        <v>78000</v>
      </c>
      <c r="I1228" s="12" t="s">
        <v>838</v>
      </c>
      <c r="J1228" s="5">
        <v>1</v>
      </c>
      <c r="K1228" s="5">
        <f t="shared" si="77"/>
        <v>0</v>
      </c>
      <c r="L1228" s="56" t="str">
        <f t="shared" si="80"/>
        <v>Weichert, Realtors - Realty Experts</v>
      </c>
      <c r="M1228" s="5">
        <f t="shared" si="78"/>
        <v>0</v>
      </c>
      <c r="N1228" s="5">
        <f t="shared" si="79"/>
        <v>0</v>
      </c>
    </row>
    <row r="1229" spans="1:14" ht="13.5" customHeight="1" x14ac:dyDescent="0.2">
      <c r="A1229" t="s">
        <v>756</v>
      </c>
      <c r="B1229" t="s">
        <v>1854</v>
      </c>
      <c r="C1229" t="s">
        <v>2250</v>
      </c>
      <c r="D1229" t="s">
        <v>2251</v>
      </c>
      <c r="E1229" t="s">
        <v>2252</v>
      </c>
      <c r="F1229" t="s">
        <v>6</v>
      </c>
      <c r="G1229" s="3">
        <v>43496</v>
      </c>
      <c r="H1229" s="2">
        <v>225000</v>
      </c>
      <c r="I1229" s="12">
        <v>20182907</v>
      </c>
      <c r="J1229" s="5">
        <v>1</v>
      </c>
      <c r="K1229" s="5">
        <f t="shared" si="77"/>
        <v>1</v>
      </c>
      <c r="L1229" s="56" t="str">
        <f t="shared" si="80"/>
        <v>Weichert, Realtors - Realty Experts</v>
      </c>
      <c r="M1229" s="5">
        <f t="shared" si="78"/>
        <v>0</v>
      </c>
      <c r="N1229" s="5">
        <f t="shared" si="79"/>
        <v>0</v>
      </c>
    </row>
    <row r="1230" spans="1:14" ht="13.5" customHeight="1" x14ac:dyDescent="0.2">
      <c r="A1230" t="s">
        <v>1998</v>
      </c>
      <c r="B1230" t="s">
        <v>1854</v>
      </c>
      <c r="C1230" t="s">
        <v>989</v>
      </c>
      <c r="D1230" t="s">
        <v>1840</v>
      </c>
      <c r="E1230" t="s">
        <v>3243</v>
      </c>
      <c r="F1230" t="s">
        <v>6</v>
      </c>
      <c r="G1230" s="3">
        <v>43607</v>
      </c>
      <c r="H1230" s="2">
        <v>100000</v>
      </c>
      <c r="I1230" s="12" t="s">
        <v>838</v>
      </c>
      <c r="J1230" s="5">
        <v>1</v>
      </c>
      <c r="K1230" s="5">
        <f t="shared" si="77"/>
        <v>0</v>
      </c>
      <c r="L1230" s="56" t="str">
        <f t="shared" si="80"/>
        <v>Weichert, Realtors - Realty Experts</v>
      </c>
      <c r="M1230" s="5">
        <f t="shared" si="78"/>
        <v>0</v>
      </c>
      <c r="N1230" s="5">
        <f t="shared" si="79"/>
        <v>0</v>
      </c>
    </row>
    <row r="1231" spans="1:14" ht="13.5" customHeight="1" x14ac:dyDescent="0.2">
      <c r="A1231" t="s">
        <v>1998</v>
      </c>
      <c r="B1231" t="s">
        <v>1854</v>
      </c>
      <c r="C1231" t="s">
        <v>23</v>
      </c>
      <c r="D1231" t="s">
        <v>5</v>
      </c>
      <c r="E1231" t="s">
        <v>2575</v>
      </c>
      <c r="F1231" t="s">
        <v>6</v>
      </c>
      <c r="G1231" s="3">
        <v>43535</v>
      </c>
      <c r="H1231" s="2">
        <v>255000</v>
      </c>
      <c r="I1231" s="12" t="s">
        <v>838</v>
      </c>
      <c r="J1231" s="5">
        <v>1</v>
      </c>
      <c r="K1231" s="5">
        <f t="shared" si="77"/>
        <v>0</v>
      </c>
      <c r="L1231" s="56" t="str">
        <f t="shared" si="80"/>
        <v>Weichert, Realtors - Realty Experts</v>
      </c>
      <c r="M1231" s="5">
        <f t="shared" si="78"/>
        <v>0</v>
      </c>
      <c r="N1231" s="5">
        <f t="shared" si="79"/>
        <v>0</v>
      </c>
    </row>
    <row r="1232" spans="1:14" ht="13.5" customHeight="1" x14ac:dyDescent="0.2">
      <c r="A1232" t="s">
        <v>1855</v>
      </c>
      <c r="B1232" t="s">
        <v>1854</v>
      </c>
      <c r="C1232" t="s">
        <v>1719</v>
      </c>
      <c r="D1232" t="s">
        <v>5</v>
      </c>
      <c r="E1232" t="s">
        <v>3117</v>
      </c>
      <c r="F1232" t="s">
        <v>6</v>
      </c>
      <c r="G1232" s="3">
        <v>43595</v>
      </c>
      <c r="H1232" s="2">
        <v>327500</v>
      </c>
      <c r="I1232" s="12" t="s">
        <v>838</v>
      </c>
      <c r="J1232" s="5">
        <v>1</v>
      </c>
      <c r="K1232" s="5">
        <f t="shared" si="77"/>
        <v>0</v>
      </c>
      <c r="L1232" s="56" t="str">
        <f t="shared" si="80"/>
        <v>Weichert, Realtors - Realty Experts</v>
      </c>
      <c r="M1232" s="5">
        <f t="shared" si="78"/>
        <v>0</v>
      </c>
      <c r="N1232" s="5">
        <f t="shared" si="79"/>
        <v>0</v>
      </c>
    </row>
    <row r="1233" spans="1:14" ht="13.5" customHeight="1" x14ac:dyDescent="0.2">
      <c r="A1233" t="s">
        <v>756</v>
      </c>
      <c r="B1233" t="s">
        <v>1854</v>
      </c>
      <c r="C1233" t="s">
        <v>339</v>
      </c>
      <c r="D1233" t="s">
        <v>5</v>
      </c>
      <c r="E1233" t="s">
        <v>2694</v>
      </c>
      <c r="F1233" t="s">
        <v>6</v>
      </c>
      <c r="G1233" s="3">
        <v>43549</v>
      </c>
      <c r="H1233" s="2">
        <v>219500</v>
      </c>
      <c r="I1233" s="12" t="s">
        <v>838</v>
      </c>
      <c r="J1233" s="5">
        <v>1</v>
      </c>
      <c r="K1233" s="5">
        <f t="shared" si="77"/>
        <v>0</v>
      </c>
      <c r="L1233" s="56" t="str">
        <f t="shared" si="80"/>
        <v>Weichert, Realtors - Realty Experts</v>
      </c>
      <c r="M1233" s="5">
        <f t="shared" si="78"/>
        <v>0</v>
      </c>
      <c r="N1233" s="5">
        <f t="shared" si="79"/>
        <v>0</v>
      </c>
    </row>
    <row r="1234" spans="1:14" ht="13.5" customHeight="1" x14ac:dyDescent="0.2">
      <c r="A1234" t="s">
        <v>2306</v>
      </c>
      <c r="B1234" t="s">
        <v>1854</v>
      </c>
      <c r="C1234" t="s">
        <v>1040</v>
      </c>
      <c r="D1234" t="s">
        <v>5</v>
      </c>
      <c r="E1234" t="s">
        <v>2307</v>
      </c>
      <c r="F1234" t="s">
        <v>6</v>
      </c>
      <c r="G1234" s="3">
        <v>43501</v>
      </c>
      <c r="H1234" s="2">
        <v>199900</v>
      </c>
      <c r="I1234" s="12" t="s">
        <v>838</v>
      </c>
      <c r="J1234" s="5">
        <v>1</v>
      </c>
      <c r="K1234" s="5">
        <f t="shared" si="77"/>
        <v>0</v>
      </c>
      <c r="L1234" s="56" t="str">
        <f t="shared" si="80"/>
        <v>Weichert, Realtors - Realty Experts</v>
      </c>
      <c r="M1234" s="5">
        <f t="shared" si="78"/>
        <v>0</v>
      </c>
      <c r="N1234" s="5">
        <f t="shared" si="79"/>
        <v>0</v>
      </c>
    </row>
    <row r="1235" spans="1:14" ht="13.5" customHeight="1" x14ac:dyDescent="0.2">
      <c r="A1235" t="s">
        <v>1954</v>
      </c>
      <c r="B1235" t="s">
        <v>1854</v>
      </c>
      <c r="C1235" t="s">
        <v>1985</v>
      </c>
      <c r="D1235" t="s">
        <v>1936</v>
      </c>
      <c r="E1235" t="s">
        <v>2478</v>
      </c>
      <c r="F1235" t="s">
        <v>7</v>
      </c>
      <c r="G1235" s="3">
        <v>43524</v>
      </c>
      <c r="H1235" s="2">
        <v>152000</v>
      </c>
      <c r="I1235" s="12" t="s">
        <v>838</v>
      </c>
      <c r="J1235" s="5">
        <v>1</v>
      </c>
      <c r="K1235" s="5">
        <f t="shared" si="77"/>
        <v>0</v>
      </c>
      <c r="L1235" s="56" t="str">
        <f t="shared" si="80"/>
        <v>Weichert, Realtors - Realty Experts</v>
      </c>
      <c r="M1235" s="5">
        <f t="shared" si="78"/>
        <v>0</v>
      </c>
      <c r="N1235" s="5">
        <f t="shared" si="79"/>
        <v>0</v>
      </c>
    </row>
    <row r="1236" spans="1:14" ht="13.5" customHeight="1" x14ac:dyDescent="0.2">
      <c r="A1236" t="s">
        <v>1966</v>
      </c>
      <c r="B1236" t="s">
        <v>1854</v>
      </c>
      <c r="C1236" t="s">
        <v>1073</v>
      </c>
      <c r="D1236" t="s">
        <v>209</v>
      </c>
      <c r="E1236" t="s">
        <v>2456</v>
      </c>
      <c r="F1236" t="s">
        <v>6</v>
      </c>
      <c r="G1236" s="3">
        <v>43524</v>
      </c>
      <c r="H1236" s="2">
        <v>103700</v>
      </c>
      <c r="I1236" s="12" t="s">
        <v>838</v>
      </c>
      <c r="J1236" s="5">
        <v>1</v>
      </c>
      <c r="K1236" s="5">
        <f t="shared" si="77"/>
        <v>0</v>
      </c>
      <c r="L1236" s="56" t="str">
        <f t="shared" si="80"/>
        <v>Weichert, Realtors - Realty Experts</v>
      </c>
      <c r="M1236" s="5">
        <f t="shared" si="78"/>
        <v>0</v>
      </c>
      <c r="N1236" s="5">
        <f t="shared" si="79"/>
        <v>0</v>
      </c>
    </row>
    <row r="1237" spans="1:14" ht="13.5" customHeight="1" x14ac:dyDescent="0.2">
      <c r="A1237" t="s">
        <v>849</v>
      </c>
      <c r="B1237" t="s">
        <v>1854</v>
      </c>
      <c r="C1237" t="s">
        <v>849</v>
      </c>
      <c r="D1237" t="s">
        <v>1854</v>
      </c>
      <c r="E1237" t="s">
        <v>2490</v>
      </c>
      <c r="F1237" t="s">
        <v>6</v>
      </c>
      <c r="G1237" s="3">
        <v>43525</v>
      </c>
      <c r="H1237" s="2">
        <v>109900</v>
      </c>
      <c r="I1237" s="12" t="s">
        <v>838</v>
      </c>
      <c r="J1237" s="5">
        <v>1</v>
      </c>
      <c r="K1237" s="5">
        <f t="shared" si="77"/>
        <v>0</v>
      </c>
      <c r="L1237" s="56" t="str">
        <f t="shared" si="80"/>
        <v>Weichert, Realtors - Realty Experts</v>
      </c>
      <c r="M1237" s="5">
        <f t="shared" si="78"/>
        <v>1</v>
      </c>
      <c r="N1237" s="5">
        <f t="shared" si="79"/>
        <v>0</v>
      </c>
    </row>
    <row r="1238" spans="1:14" ht="13.5" customHeight="1" x14ac:dyDescent="0.2">
      <c r="A1238" t="s">
        <v>2053</v>
      </c>
      <c r="B1238" t="s">
        <v>1854</v>
      </c>
      <c r="C1238" t="s">
        <v>1855</v>
      </c>
      <c r="D1238" t="s">
        <v>1854</v>
      </c>
      <c r="E1238" t="s">
        <v>2595</v>
      </c>
      <c r="F1238" t="s">
        <v>6</v>
      </c>
      <c r="G1238" s="3">
        <v>43537</v>
      </c>
      <c r="H1238" s="2">
        <v>239000</v>
      </c>
      <c r="I1238" s="12" t="s">
        <v>838</v>
      </c>
      <c r="J1238" s="5">
        <v>1</v>
      </c>
      <c r="K1238" s="5">
        <f t="shared" si="77"/>
        <v>0</v>
      </c>
      <c r="L1238" s="56" t="str">
        <f t="shared" si="80"/>
        <v>Weichert, Realtors - Realty Experts</v>
      </c>
      <c r="M1238" s="5">
        <f t="shared" si="78"/>
        <v>1</v>
      </c>
      <c r="N1238" s="5">
        <f t="shared" si="79"/>
        <v>0</v>
      </c>
    </row>
    <row r="1239" spans="1:14" ht="13.5" customHeight="1" x14ac:dyDescent="0.2">
      <c r="A1239" t="s">
        <v>1855</v>
      </c>
      <c r="B1239" t="s">
        <v>1854</v>
      </c>
      <c r="C1239" t="s">
        <v>1855</v>
      </c>
      <c r="D1239" t="s">
        <v>1854</v>
      </c>
      <c r="E1239" t="s">
        <v>2158</v>
      </c>
      <c r="F1239" t="s">
        <v>844</v>
      </c>
      <c r="G1239" s="3">
        <v>43480</v>
      </c>
      <c r="H1239" s="2">
        <v>198000</v>
      </c>
      <c r="I1239" s="12" t="s">
        <v>838</v>
      </c>
      <c r="J1239" s="5">
        <v>1</v>
      </c>
      <c r="K1239" s="5">
        <f t="shared" si="77"/>
        <v>0</v>
      </c>
      <c r="L1239" s="56" t="str">
        <f t="shared" si="80"/>
        <v>Weichert, Realtors - Realty Experts</v>
      </c>
      <c r="M1239" s="5">
        <f t="shared" si="78"/>
        <v>1</v>
      </c>
      <c r="N1239" s="5">
        <f t="shared" si="79"/>
        <v>0</v>
      </c>
    </row>
    <row r="1240" spans="1:14" ht="13.5" customHeight="1" x14ac:dyDescent="0.2">
      <c r="A1240" t="s">
        <v>1855</v>
      </c>
      <c r="B1240" t="s">
        <v>1854</v>
      </c>
      <c r="C1240" t="s">
        <v>1855</v>
      </c>
      <c r="D1240" t="s">
        <v>1854</v>
      </c>
      <c r="E1240" t="s">
        <v>1042</v>
      </c>
      <c r="F1240" t="s">
        <v>6</v>
      </c>
      <c r="G1240" s="3">
        <v>43530</v>
      </c>
      <c r="H1240" s="2">
        <v>170000</v>
      </c>
      <c r="I1240" s="12" t="s">
        <v>838</v>
      </c>
      <c r="J1240" s="5">
        <v>1</v>
      </c>
      <c r="K1240" s="5">
        <f t="shared" si="77"/>
        <v>0</v>
      </c>
      <c r="L1240" s="56" t="str">
        <f t="shared" si="80"/>
        <v>Weichert, Realtors - Realty Experts</v>
      </c>
      <c r="M1240" s="5">
        <f t="shared" si="78"/>
        <v>1</v>
      </c>
      <c r="N1240" s="5">
        <f t="shared" si="79"/>
        <v>0</v>
      </c>
    </row>
    <row r="1241" spans="1:14" ht="13.5" customHeight="1" x14ac:dyDescent="0.2">
      <c r="A1241" t="s">
        <v>3110</v>
      </c>
      <c r="B1241" t="s">
        <v>1854</v>
      </c>
      <c r="C1241" t="s">
        <v>1855</v>
      </c>
      <c r="D1241" t="s">
        <v>1854</v>
      </c>
      <c r="E1241" t="s">
        <v>3114</v>
      </c>
      <c r="F1241" t="s">
        <v>6</v>
      </c>
      <c r="G1241" s="3">
        <v>43595</v>
      </c>
      <c r="H1241" s="2">
        <v>236000</v>
      </c>
      <c r="I1241" s="12" t="s">
        <v>838</v>
      </c>
      <c r="J1241" s="5">
        <v>1</v>
      </c>
      <c r="K1241" s="5">
        <f t="shared" si="77"/>
        <v>0</v>
      </c>
      <c r="L1241" s="56" t="str">
        <f t="shared" si="80"/>
        <v>Weichert, Realtors - Realty Experts</v>
      </c>
      <c r="M1241" s="5">
        <f t="shared" si="78"/>
        <v>1</v>
      </c>
      <c r="N1241" s="5">
        <f t="shared" si="79"/>
        <v>0</v>
      </c>
    </row>
    <row r="1242" spans="1:14" ht="13.5" customHeight="1" x14ac:dyDescent="0.2">
      <c r="A1242" t="s">
        <v>842</v>
      </c>
      <c r="B1242" t="s">
        <v>1940</v>
      </c>
      <c r="C1242" t="s">
        <v>307</v>
      </c>
      <c r="D1242" t="s">
        <v>1036</v>
      </c>
      <c r="E1242" t="s">
        <v>973</v>
      </c>
      <c r="F1242" t="s">
        <v>6</v>
      </c>
      <c r="G1242" s="3">
        <v>43525</v>
      </c>
      <c r="H1242" s="2">
        <v>164900</v>
      </c>
      <c r="I1242" s="12">
        <v>20190273</v>
      </c>
      <c r="J1242" s="5">
        <v>1</v>
      </c>
      <c r="K1242" s="5">
        <f t="shared" si="77"/>
        <v>1</v>
      </c>
      <c r="L1242" s="56" t="str">
        <f t="shared" si="80"/>
        <v>WHT Properties</v>
      </c>
      <c r="M1242" s="5">
        <f t="shared" si="78"/>
        <v>0</v>
      </c>
      <c r="N1242" s="5">
        <f t="shared" si="79"/>
        <v>0</v>
      </c>
    </row>
    <row r="1243" spans="1:14" ht="18" customHeight="1" x14ac:dyDescent="0.2">
      <c r="A1243" t="s">
        <v>842</v>
      </c>
      <c r="B1243" t="s">
        <v>1940</v>
      </c>
      <c r="C1243" t="s">
        <v>1882</v>
      </c>
      <c r="D1243" t="s">
        <v>1535</v>
      </c>
      <c r="E1243" t="s">
        <v>2274</v>
      </c>
      <c r="F1243" t="s">
        <v>6</v>
      </c>
      <c r="G1243" s="3">
        <v>43496</v>
      </c>
      <c r="H1243" s="2">
        <v>255000</v>
      </c>
      <c r="I1243" s="12" t="s">
        <v>838</v>
      </c>
      <c r="J1243" s="5">
        <v>1</v>
      </c>
      <c r="K1243" s="5">
        <f t="shared" si="77"/>
        <v>0</v>
      </c>
      <c r="L1243" s="56" t="str">
        <f t="shared" si="80"/>
        <v>WHT Properties</v>
      </c>
      <c r="M1243" s="5">
        <f t="shared" si="78"/>
        <v>0</v>
      </c>
      <c r="N1243" s="5">
        <f t="shared" si="79"/>
        <v>0</v>
      </c>
    </row>
    <row r="1244" spans="1:14" ht="13.5" customHeight="1" x14ac:dyDescent="0.2">
      <c r="A1244" t="s">
        <v>842</v>
      </c>
      <c r="B1244" t="s">
        <v>1940</v>
      </c>
      <c r="C1244" t="s">
        <v>566</v>
      </c>
      <c r="D1244" t="s">
        <v>1842</v>
      </c>
      <c r="E1244" t="s">
        <v>1895</v>
      </c>
      <c r="F1244" t="s">
        <v>6</v>
      </c>
      <c r="G1244" s="3">
        <v>43585</v>
      </c>
      <c r="H1244" s="2">
        <v>196000</v>
      </c>
      <c r="I1244" s="12" t="s">
        <v>838</v>
      </c>
      <c r="J1244" s="5">
        <v>1</v>
      </c>
      <c r="K1244" s="5">
        <f t="shared" si="77"/>
        <v>0</v>
      </c>
      <c r="L1244" s="56" t="str">
        <f t="shared" si="80"/>
        <v>WHT Properties</v>
      </c>
      <c r="M1244" s="5">
        <f t="shared" si="78"/>
        <v>0</v>
      </c>
      <c r="N1244" s="5">
        <f t="shared" si="79"/>
        <v>0</v>
      </c>
    </row>
    <row r="1245" spans="1:14" ht="13.5" customHeight="1" x14ac:dyDescent="0.2">
      <c r="A1245" t="s">
        <v>842</v>
      </c>
      <c r="B1245" t="s">
        <v>1940</v>
      </c>
      <c r="C1245" t="s">
        <v>19</v>
      </c>
      <c r="D1245" t="s">
        <v>1842</v>
      </c>
      <c r="E1245" t="s">
        <v>2170</v>
      </c>
      <c r="F1245" t="s">
        <v>6</v>
      </c>
      <c r="G1245" s="3">
        <v>43482</v>
      </c>
      <c r="H1245" s="2">
        <v>299000</v>
      </c>
      <c r="I1245" s="12" t="s">
        <v>838</v>
      </c>
      <c r="J1245" s="5">
        <v>1</v>
      </c>
      <c r="K1245" s="5">
        <f t="shared" si="77"/>
        <v>0</v>
      </c>
      <c r="L1245" s="56" t="str">
        <f t="shared" si="80"/>
        <v>WHT Properties</v>
      </c>
      <c r="M1245" s="5">
        <f t="shared" si="78"/>
        <v>0</v>
      </c>
      <c r="N1245" s="5">
        <f t="shared" si="79"/>
        <v>0</v>
      </c>
    </row>
    <row r="1246" spans="1:14" ht="13.5" customHeight="1" x14ac:dyDescent="0.2">
      <c r="A1246" t="s">
        <v>842</v>
      </c>
      <c r="B1246" t="s">
        <v>1940</v>
      </c>
      <c r="C1246" t="s">
        <v>1538</v>
      </c>
      <c r="D1246" t="s">
        <v>1842</v>
      </c>
      <c r="E1246" t="s">
        <v>2875</v>
      </c>
      <c r="F1246" t="s">
        <v>6</v>
      </c>
      <c r="G1246" s="3">
        <v>43570</v>
      </c>
      <c r="H1246" s="2">
        <v>309000</v>
      </c>
      <c r="I1246" s="12" t="s">
        <v>838</v>
      </c>
      <c r="J1246" s="5">
        <v>1</v>
      </c>
      <c r="K1246" s="5">
        <f t="shared" si="77"/>
        <v>0</v>
      </c>
      <c r="L1246" s="56" t="str">
        <f t="shared" si="80"/>
        <v>WHT Properties</v>
      </c>
      <c r="M1246" s="5">
        <f t="shared" si="78"/>
        <v>0</v>
      </c>
      <c r="N1246" s="5">
        <f t="shared" si="79"/>
        <v>0</v>
      </c>
    </row>
    <row r="1247" spans="1:14" ht="13.5" customHeight="1" x14ac:dyDescent="0.2">
      <c r="A1247" t="s">
        <v>842</v>
      </c>
      <c r="B1247" t="s">
        <v>1940</v>
      </c>
      <c r="C1247" t="s">
        <v>2131</v>
      </c>
      <c r="D1247" t="s">
        <v>839</v>
      </c>
      <c r="E1247" t="s">
        <v>3051</v>
      </c>
      <c r="F1247" t="s">
        <v>11</v>
      </c>
      <c r="G1247" s="3">
        <v>43588</v>
      </c>
      <c r="H1247" s="2">
        <v>310000</v>
      </c>
      <c r="I1247" s="12" t="s">
        <v>838</v>
      </c>
      <c r="J1247" s="5">
        <v>1</v>
      </c>
      <c r="K1247" s="5">
        <f t="shared" si="77"/>
        <v>0</v>
      </c>
      <c r="L1247" s="56" t="str">
        <f t="shared" si="80"/>
        <v>WHT Properties</v>
      </c>
      <c r="M1247" s="5">
        <f t="shared" si="78"/>
        <v>0</v>
      </c>
      <c r="N1247" s="5">
        <f t="shared" si="79"/>
        <v>0</v>
      </c>
    </row>
    <row r="1248" spans="1:14" ht="13.5" customHeight="1" x14ac:dyDescent="0.2">
      <c r="A1248" t="s">
        <v>842</v>
      </c>
      <c r="B1248" t="s">
        <v>1940</v>
      </c>
      <c r="C1248" t="s">
        <v>288</v>
      </c>
      <c r="D1248" t="s">
        <v>1840</v>
      </c>
      <c r="E1248" t="s">
        <v>2445</v>
      </c>
      <c r="F1248" t="s">
        <v>216</v>
      </c>
      <c r="G1248" s="3">
        <v>43523</v>
      </c>
      <c r="H1248" s="2">
        <v>166000</v>
      </c>
      <c r="I1248" s="12">
        <v>20190193</v>
      </c>
      <c r="J1248" s="5">
        <v>1</v>
      </c>
      <c r="K1248" s="5">
        <f t="shared" si="77"/>
        <v>1</v>
      </c>
      <c r="L1248" s="56" t="str">
        <f t="shared" si="80"/>
        <v>WHT Properties</v>
      </c>
      <c r="M1248" s="5">
        <f t="shared" si="78"/>
        <v>0</v>
      </c>
      <c r="N1248" s="5">
        <f t="shared" si="79"/>
        <v>0</v>
      </c>
    </row>
    <row r="1249" spans="1:14" ht="13.5" customHeight="1" x14ac:dyDescent="0.2">
      <c r="A1249" t="s">
        <v>842</v>
      </c>
      <c r="B1249" t="s">
        <v>1940</v>
      </c>
      <c r="C1249" t="s">
        <v>309</v>
      </c>
      <c r="D1249" t="s">
        <v>1840</v>
      </c>
      <c r="E1249" t="s">
        <v>3029</v>
      </c>
      <c r="F1249" t="s">
        <v>6</v>
      </c>
      <c r="G1249" s="3">
        <v>43585</v>
      </c>
      <c r="H1249" s="2">
        <v>294000</v>
      </c>
      <c r="I1249" s="12" t="s">
        <v>838</v>
      </c>
      <c r="J1249" s="5">
        <v>1</v>
      </c>
      <c r="K1249" s="5">
        <f t="shared" si="77"/>
        <v>0</v>
      </c>
      <c r="L1249" s="56" t="str">
        <f t="shared" si="80"/>
        <v>WHT Properties</v>
      </c>
      <c r="M1249" s="5">
        <f t="shared" si="78"/>
        <v>0</v>
      </c>
      <c r="N1249" s="5">
        <f t="shared" si="79"/>
        <v>0</v>
      </c>
    </row>
    <row r="1250" spans="1:14" ht="13.5" customHeight="1" x14ac:dyDescent="0.2">
      <c r="A1250" t="s">
        <v>691</v>
      </c>
      <c r="B1250" t="s">
        <v>982</v>
      </c>
      <c r="C1250" t="s">
        <v>307</v>
      </c>
      <c r="D1250" t="s">
        <v>1036</v>
      </c>
      <c r="E1250" t="s">
        <v>2534</v>
      </c>
      <c r="F1250" t="s">
        <v>6</v>
      </c>
      <c r="G1250" s="3">
        <v>43531</v>
      </c>
      <c r="H1250" s="2">
        <v>212900</v>
      </c>
      <c r="I1250" s="12" t="s">
        <v>838</v>
      </c>
      <c r="J1250" s="5">
        <v>1</v>
      </c>
      <c r="K1250" s="5">
        <f t="shared" si="77"/>
        <v>0</v>
      </c>
      <c r="L1250" s="56" t="str">
        <f t="shared" si="80"/>
        <v>Woody Butler Properties</v>
      </c>
      <c r="M1250" s="5">
        <f t="shared" si="78"/>
        <v>0</v>
      </c>
      <c r="N1250" s="5">
        <f t="shared" si="79"/>
        <v>0</v>
      </c>
    </row>
    <row r="1251" spans="1:14" ht="13.5" customHeight="1" x14ac:dyDescent="0.2">
      <c r="A1251" t="s">
        <v>691</v>
      </c>
      <c r="B1251" t="s">
        <v>982</v>
      </c>
      <c r="C1251" t="s">
        <v>340</v>
      </c>
      <c r="D1251" t="s">
        <v>1842</v>
      </c>
      <c r="E1251" t="s">
        <v>3241</v>
      </c>
      <c r="F1251" t="s">
        <v>6</v>
      </c>
      <c r="G1251" s="3">
        <v>43607</v>
      </c>
      <c r="H1251" s="2">
        <v>162000</v>
      </c>
      <c r="I1251" s="12" t="s">
        <v>838</v>
      </c>
      <c r="J1251" s="5">
        <v>1</v>
      </c>
      <c r="K1251" s="5">
        <f t="shared" si="77"/>
        <v>0</v>
      </c>
      <c r="L1251" s="56" t="str">
        <f t="shared" si="80"/>
        <v>Woody Butler Properties</v>
      </c>
      <c r="M1251" s="5">
        <f t="shared" si="78"/>
        <v>0</v>
      </c>
      <c r="N1251" s="5">
        <f t="shared" si="79"/>
        <v>0</v>
      </c>
    </row>
    <row r="1252" spans="1:14" ht="13.5" customHeight="1" x14ac:dyDescent="0.2">
      <c r="A1252" t="s">
        <v>691</v>
      </c>
      <c r="B1252" t="s">
        <v>982</v>
      </c>
      <c r="C1252" t="s">
        <v>691</v>
      </c>
      <c r="D1252" t="s">
        <v>982</v>
      </c>
      <c r="E1252" t="s">
        <v>2394</v>
      </c>
      <c r="F1252" t="s">
        <v>6</v>
      </c>
      <c r="G1252" s="3">
        <v>43515</v>
      </c>
      <c r="H1252" s="2">
        <v>169000</v>
      </c>
      <c r="I1252" s="12" t="s">
        <v>838</v>
      </c>
      <c r="J1252" s="5">
        <v>1</v>
      </c>
      <c r="K1252" s="5">
        <f t="shared" si="77"/>
        <v>0</v>
      </c>
      <c r="L1252" s="56" t="str">
        <f t="shared" si="80"/>
        <v>Woody Butler Properties</v>
      </c>
      <c r="M1252" s="5">
        <f t="shared" si="78"/>
        <v>1</v>
      </c>
      <c r="N1252" s="5">
        <f t="shared" si="79"/>
        <v>0</v>
      </c>
    </row>
    <row r="1253" spans="1:14" ht="13.5" customHeight="1" x14ac:dyDescent="0.2">
      <c r="A1253" t="s">
        <v>691</v>
      </c>
      <c r="B1253" t="s">
        <v>982</v>
      </c>
      <c r="C1253" t="s">
        <v>691</v>
      </c>
      <c r="D1253" t="s">
        <v>982</v>
      </c>
      <c r="E1253" t="s">
        <v>2703</v>
      </c>
      <c r="F1253" t="s">
        <v>910</v>
      </c>
      <c r="G1253" s="3">
        <v>43549</v>
      </c>
      <c r="H1253" s="2">
        <v>171400</v>
      </c>
      <c r="I1253" s="12" t="s">
        <v>838</v>
      </c>
      <c r="J1253" s="5">
        <v>1</v>
      </c>
      <c r="K1253" s="5">
        <f t="shared" si="77"/>
        <v>0</v>
      </c>
      <c r="L1253" s="56" t="str">
        <f t="shared" si="80"/>
        <v>Woody Butler Properties</v>
      </c>
      <c r="M1253" s="5">
        <f t="shared" si="78"/>
        <v>1</v>
      </c>
      <c r="N1253" s="5">
        <f t="shared" si="79"/>
        <v>0</v>
      </c>
    </row>
    <row r="1254" spans="1:14" ht="13.5" customHeight="1" x14ac:dyDescent="0.2">
      <c r="A1254" t="s">
        <v>691</v>
      </c>
      <c r="B1254" t="s">
        <v>982</v>
      </c>
      <c r="C1254" t="s">
        <v>691</v>
      </c>
      <c r="D1254" t="s">
        <v>982</v>
      </c>
      <c r="E1254" t="s">
        <v>3179</v>
      </c>
      <c r="F1254" t="s">
        <v>6</v>
      </c>
      <c r="G1254" s="3">
        <v>43600</v>
      </c>
      <c r="H1254" s="2">
        <v>145000</v>
      </c>
      <c r="I1254" s="12" t="s">
        <v>838</v>
      </c>
      <c r="J1254" s="5">
        <v>1</v>
      </c>
      <c r="K1254" s="5">
        <f t="shared" si="77"/>
        <v>0</v>
      </c>
      <c r="L1254" s="56" t="str">
        <f t="shared" si="80"/>
        <v>Woody Butler Properties</v>
      </c>
      <c r="M1254" s="5">
        <f t="shared" si="78"/>
        <v>1</v>
      </c>
      <c r="N1254" s="5">
        <f t="shared" si="79"/>
        <v>0</v>
      </c>
    </row>
    <row r="1255" spans="1:14" ht="13.5" customHeight="1" x14ac:dyDescent="0.2">
      <c r="A1255" t="s">
        <v>691</v>
      </c>
      <c r="B1255" t="s">
        <v>982</v>
      </c>
      <c r="C1255" t="s">
        <v>691</v>
      </c>
      <c r="D1255" t="s">
        <v>982</v>
      </c>
      <c r="E1255" t="s">
        <v>3229</v>
      </c>
      <c r="F1255" t="s">
        <v>910</v>
      </c>
      <c r="G1255" s="3">
        <v>43606</v>
      </c>
      <c r="H1255" s="2">
        <v>166010</v>
      </c>
      <c r="I1255" s="12" t="s">
        <v>838</v>
      </c>
      <c r="J1255" s="5">
        <v>1</v>
      </c>
      <c r="K1255" s="5">
        <f t="shared" si="77"/>
        <v>0</v>
      </c>
      <c r="L1255" s="56" t="str">
        <f t="shared" si="80"/>
        <v>Woody Butler Properties</v>
      </c>
      <c r="M1255" s="5">
        <f t="shared" si="78"/>
        <v>1</v>
      </c>
      <c r="N1255" s="5">
        <f t="shared" si="79"/>
        <v>0</v>
      </c>
    </row>
    <row r="1256" spans="1:14" ht="13.5" customHeight="1" x14ac:dyDescent="0.2">
      <c r="A1256" t="s">
        <v>2768</v>
      </c>
      <c r="C1256" t="s">
        <v>545</v>
      </c>
      <c r="D1256" t="s">
        <v>1036</v>
      </c>
      <c r="E1256" t="s">
        <v>2769</v>
      </c>
      <c r="F1256" t="s">
        <v>287</v>
      </c>
      <c r="G1256" s="3">
        <v>43557</v>
      </c>
      <c r="H1256" s="2">
        <v>75000</v>
      </c>
      <c r="I1256" s="12" t="s">
        <v>838</v>
      </c>
      <c r="J1256" s="5">
        <v>1</v>
      </c>
      <c r="K1256" s="5">
        <f t="shared" si="77"/>
        <v>0</v>
      </c>
      <c r="L1256" s="56" t="str">
        <f t="shared" si="80"/>
        <v>Woody Butler Properties</v>
      </c>
      <c r="M1256" s="5">
        <f t="shared" si="78"/>
        <v>0</v>
      </c>
      <c r="N1256" s="5">
        <f t="shared" si="79"/>
        <v>0</v>
      </c>
    </row>
    <row r="1257" spans="1:14" ht="13.5" customHeight="1" x14ac:dyDescent="0.2">
      <c r="A1257" t="s">
        <v>2748</v>
      </c>
      <c r="C1257" t="s">
        <v>1482</v>
      </c>
      <c r="D1257" t="s">
        <v>1258</v>
      </c>
      <c r="E1257" t="s">
        <v>2749</v>
      </c>
      <c r="F1257" t="s">
        <v>328</v>
      </c>
      <c r="G1257" s="3">
        <v>43553</v>
      </c>
      <c r="H1257" s="2">
        <v>84000</v>
      </c>
      <c r="I1257" s="12" t="s">
        <v>838</v>
      </c>
      <c r="J1257" s="5">
        <v>1</v>
      </c>
      <c r="K1257" s="5">
        <f t="shared" si="77"/>
        <v>0</v>
      </c>
      <c r="L1257" s="56">
        <f t="shared" si="80"/>
        <v>0</v>
      </c>
      <c r="M1257" s="5">
        <f t="shared" si="78"/>
        <v>0</v>
      </c>
      <c r="N1257" s="5">
        <f t="shared" si="79"/>
        <v>0</v>
      </c>
    </row>
    <row r="1258" spans="1:14" ht="13.5" customHeight="1" x14ac:dyDescent="0.2">
      <c r="G1258" s="3"/>
      <c r="H1258" s="2"/>
      <c r="I1258" s="12"/>
      <c r="J1258" s="5">
        <v>1</v>
      </c>
      <c r="K1258" s="5">
        <f t="shared" si="77"/>
        <v>0</v>
      </c>
      <c r="L1258" s="56">
        <f t="shared" si="80"/>
        <v>0</v>
      </c>
      <c r="M1258" s="5" t="e">
        <f t="shared" ref="M1258" si="81">IF(#REF!=B1258,1,0)</f>
        <v>#REF!</v>
      </c>
      <c r="N1258" s="5">
        <f t="shared" ref="N1258:N1285" si="82">IF(J1258=0,IF(H1258="did not close",0,IF(H1258="",0,1)),0)</f>
        <v>0</v>
      </c>
    </row>
    <row r="1259" spans="1:14" ht="13.5" customHeight="1" x14ac:dyDescent="0.2">
      <c r="G1259" s="3"/>
      <c r="H1259" s="2"/>
      <c r="I1259" s="12"/>
      <c r="J1259" s="5">
        <v>1</v>
      </c>
      <c r="K1259" s="5">
        <f t="shared" si="77"/>
        <v>0</v>
      </c>
      <c r="L1259" s="56">
        <f t="shared" si="80"/>
        <v>0</v>
      </c>
      <c r="M1259" s="5" t="e">
        <f t="shared" ref="M1259" si="83">IF(#REF!=B1259,1,0)</f>
        <v>#REF!</v>
      </c>
      <c r="N1259" s="5">
        <f t="shared" si="82"/>
        <v>0</v>
      </c>
    </row>
    <row r="1260" spans="1:14" ht="13.5" customHeight="1" x14ac:dyDescent="0.2">
      <c r="G1260" s="3"/>
      <c r="H1260" s="2"/>
      <c r="I1260" s="12"/>
      <c r="J1260" s="5">
        <v>1</v>
      </c>
      <c r="K1260" s="5">
        <f t="shared" si="77"/>
        <v>0</v>
      </c>
      <c r="L1260" s="56">
        <f t="shared" si="80"/>
        <v>0</v>
      </c>
      <c r="M1260" s="5" t="e">
        <f t="shared" ref="M1260" si="84">IF(#REF!=B1260,1,0)</f>
        <v>#REF!</v>
      </c>
      <c r="N1260" s="5">
        <f t="shared" si="82"/>
        <v>0</v>
      </c>
    </row>
    <row r="1261" spans="1:14" ht="13.5" customHeight="1" x14ac:dyDescent="0.2">
      <c r="G1261" s="3"/>
      <c r="H1261" s="2"/>
      <c r="I1261" s="12"/>
      <c r="J1261" s="5">
        <v>1</v>
      </c>
      <c r="K1261" s="5">
        <f t="shared" si="77"/>
        <v>0</v>
      </c>
      <c r="L1261" s="56">
        <f t="shared" si="80"/>
        <v>0</v>
      </c>
      <c r="M1261" s="5" t="e">
        <f t="shared" ref="M1261" si="85">IF(#REF!=B1261,1,0)</f>
        <v>#REF!</v>
      </c>
      <c r="N1261" s="5">
        <f t="shared" si="82"/>
        <v>0</v>
      </c>
    </row>
    <row r="1262" spans="1:14" ht="13.5" customHeight="1" x14ac:dyDescent="0.2">
      <c r="G1262" s="3"/>
      <c r="H1262" s="2"/>
      <c r="I1262" s="12"/>
      <c r="J1262" s="5">
        <v>1</v>
      </c>
      <c r="K1262" s="5">
        <f t="shared" si="77"/>
        <v>0</v>
      </c>
      <c r="L1262" s="56">
        <f t="shared" si="80"/>
        <v>0</v>
      </c>
      <c r="M1262" s="5" t="e">
        <f t="shared" ref="M1262" si="86">IF(#REF!=B1262,1,0)</f>
        <v>#REF!</v>
      </c>
      <c r="N1262" s="5">
        <f t="shared" si="82"/>
        <v>0</v>
      </c>
    </row>
    <row r="1263" spans="1:14" ht="13.5" customHeight="1" x14ac:dyDescent="0.2">
      <c r="G1263" s="3"/>
      <c r="H1263" s="2"/>
      <c r="I1263" s="12"/>
      <c r="J1263" s="5">
        <v>1</v>
      </c>
      <c r="K1263" s="5">
        <f t="shared" si="77"/>
        <v>0</v>
      </c>
      <c r="L1263" s="56">
        <f t="shared" si="80"/>
        <v>0</v>
      </c>
      <c r="M1263" s="5" t="e">
        <f t="shared" ref="M1263" si="87">IF(#REF!=B1263,1,0)</f>
        <v>#REF!</v>
      </c>
      <c r="N1263" s="5">
        <f t="shared" si="82"/>
        <v>0</v>
      </c>
    </row>
    <row r="1264" spans="1:14" ht="13.5" customHeight="1" x14ac:dyDescent="0.2">
      <c r="G1264" s="3"/>
      <c r="H1264" s="2"/>
      <c r="I1264" s="12"/>
      <c r="J1264" s="5">
        <v>1</v>
      </c>
      <c r="K1264" s="5">
        <f t="shared" si="77"/>
        <v>0</v>
      </c>
      <c r="L1264" s="56">
        <f t="shared" si="80"/>
        <v>0</v>
      </c>
      <c r="M1264" s="5" t="e">
        <f t="shared" ref="M1264" si="88">IF(#REF!=B1264,1,0)</f>
        <v>#REF!</v>
      </c>
      <c r="N1264" s="5">
        <f t="shared" si="82"/>
        <v>0</v>
      </c>
    </row>
    <row r="1265" spans="7:14" ht="13.5" customHeight="1" x14ac:dyDescent="0.2">
      <c r="G1265" s="3"/>
      <c r="H1265" s="2"/>
      <c r="I1265" s="12"/>
      <c r="J1265" s="5">
        <v>1</v>
      </c>
      <c r="K1265" s="5">
        <f t="shared" si="77"/>
        <v>0</v>
      </c>
      <c r="L1265" s="56">
        <f t="shared" si="80"/>
        <v>0</v>
      </c>
      <c r="M1265" s="5" t="e">
        <f t="shared" ref="M1265" si="89">IF(#REF!=B1265,1,0)</f>
        <v>#REF!</v>
      </c>
      <c r="N1265" s="5">
        <f t="shared" si="82"/>
        <v>0</v>
      </c>
    </row>
    <row r="1266" spans="7:14" ht="13.5" customHeight="1" x14ac:dyDescent="0.2">
      <c r="G1266" s="3"/>
      <c r="H1266" s="2"/>
      <c r="I1266" s="12"/>
      <c r="J1266" s="5">
        <v>1</v>
      </c>
      <c r="K1266" s="5">
        <f t="shared" si="77"/>
        <v>0</v>
      </c>
      <c r="L1266" s="56">
        <f t="shared" si="80"/>
        <v>0</v>
      </c>
      <c r="M1266" s="5" t="e">
        <f t="shared" ref="M1266" si="90">IF(#REF!=B1266,1,0)</f>
        <v>#REF!</v>
      </c>
      <c r="N1266" s="5">
        <f t="shared" si="82"/>
        <v>0</v>
      </c>
    </row>
    <row r="1267" spans="7:14" ht="13.5" customHeight="1" x14ac:dyDescent="0.2">
      <c r="G1267" s="3"/>
      <c r="H1267" s="2"/>
      <c r="I1267" s="12"/>
      <c r="J1267" s="5">
        <v>1</v>
      </c>
      <c r="K1267" s="5">
        <f t="shared" si="77"/>
        <v>0</v>
      </c>
      <c r="L1267" s="56">
        <f t="shared" si="80"/>
        <v>0</v>
      </c>
      <c r="M1267" s="5" t="e">
        <f t="shared" ref="M1267" si="91">IF(#REF!=B1267,1,0)</f>
        <v>#REF!</v>
      </c>
      <c r="N1267" s="5">
        <f t="shared" si="82"/>
        <v>0</v>
      </c>
    </row>
    <row r="1268" spans="7:14" ht="13.5" customHeight="1" x14ac:dyDescent="0.2">
      <c r="G1268" s="3"/>
      <c r="H1268" s="2"/>
      <c r="I1268" s="12"/>
      <c r="J1268" s="5">
        <v>1</v>
      </c>
      <c r="K1268" s="5">
        <f t="shared" si="77"/>
        <v>0</v>
      </c>
      <c r="L1268" s="56">
        <f t="shared" si="80"/>
        <v>0</v>
      </c>
      <c r="M1268" s="5" t="e">
        <f t="shared" ref="M1268" si="92">IF(#REF!=B1268,1,0)</f>
        <v>#REF!</v>
      </c>
      <c r="N1268" s="5">
        <f t="shared" si="82"/>
        <v>0</v>
      </c>
    </row>
    <row r="1269" spans="7:14" ht="13.5" customHeight="1" x14ac:dyDescent="0.2">
      <c r="G1269" s="3"/>
      <c r="H1269" s="2"/>
      <c r="I1269" s="12"/>
      <c r="J1269" s="5">
        <v>1</v>
      </c>
      <c r="K1269" s="5">
        <f t="shared" si="77"/>
        <v>0</v>
      </c>
      <c r="L1269" s="56">
        <f t="shared" si="80"/>
        <v>0</v>
      </c>
      <c r="M1269" s="5" t="e">
        <f t="shared" ref="M1269" si="93">IF(#REF!=B1269,1,0)</f>
        <v>#REF!</v>
      </c>
      <c r="N1269" s="5">
        <f t="shared" si="82"/>
        <v>0</v>
      </c>
    </row>
    <row r="1270" spans="7:14" ht="13.5" customHeight="1" x14ac:dyDescent="0.2">
      <c r="G1270" s="3"/>
      <c r="H1270" s="2"/>
      <c r="I1270" s="12"/>
      <c r="J1270" s="5">
        <v>1</v>
      </c>
      <c r="K1270" s="5">
        <f t="shared" si="77"/>
        <v>0</v>
      </c>
      <c r="L1270" s="56">
        <f t="shared" si="80"/>
        <v>0</v>
      </c>
      <c r="M1270" s="5" t="e">
        <f t="shared" ref="M1270" si="94">IF(#REF!=B1270,1,0)</f>
        <v>#REF!</v>
      </c>
      <c r="N1270" s="5">
        <f t="shared" si="82"/>
        <v>0</v>
      </c>
    </row>
    <row r="1271" spans="7:14" ht="13.5" customHeight="1" x14ac:dyDescent="0.2">
      <c r="G1271" s="3"/>
      <c r="H1271" s="2"/>
      <c r="I1271" s="12"/>
      <c r="J1271" s="5">
        <v>1</v>
      </c>
      <c r="K1271" s="5">
        <f t="shared" si="77"/>
        <v>0</v>
      </c>
      <c r="L1271" s="56" t="e">
        <f>IF(B1271="",#REF!,B1271)</f>
        <v>#REF!</v>
      </c>
      <c r="M1271" s="5" t="e">
        <f t="shared" ref="M1271" si="95">IF(#REF!=B1271,1,0)</f>
        <v>#REF!</v>
      </c>
      <c r="N1271" s="5">
        <f t="shared" si="82"/>
        <v>0</v>
      </c>
    </row>
    <row r="1272" spans="7:14" ht="13.5" customHeight="1" x14ac:dyDescent="0.2">
      <c r="G1272" s="3"/>
      <c r="H1272" s="2"/>
      <c r="I1272" s="12"/>
      <c r="J1272" s="5">
        <v>1</v>
      </c>
      <c r="K1272" s="5">
        <f t="shared" si="77"/>
        <v>0</v>
      </c>
      <c r="L1272" s="56" t="e">
        <f>IF(B1272="",#REF!,B1272)</f>
        <v>#REF!</v>
      </c>
      <c r="M1272" s="5" t="e">
        <f t="shared" ref="M1272" si="96">IF(#REF!=B1272,1,0)</f>
        <v>#REF!</v>
      </c>
      <c r="N1272" s="5">
        <f t="shared" si="82"/>
        <v>0</v>
      </c>
    </row>
    <row r="1273" spans="7:14" ht="13.5" customHeight="1" x14ac:dyDescent="0.2">
      <c r="G1273" s="3"/>
      <c r="H1273" s="2"/>
      <c r="I1273" s="12"/>
      <c r="J1273" s="5">
        <v>1</v>
      </c>
      <c r="K1273" s="5">
        <f t="shared" si="77"/>
        <v>0</v>
      </c>
      <c r="L1273" s="56">
        <f t="shared" si="80"/>
        <v>0</v>
      </c>
      <c r="M1273" s="5" t="e">
        <f t="shared" ref="M1273" si="97">IF(#REF!=B1273,1,0)</f>
        <v>#REF!</v>
      </c>
      <c r="N1273" s="5">
        <f t="shared" si="82"/>
        <v>0</v>
      </c>
    </row>
    <row r="1274" spans="7:14" ht="13.5" customHeight="1" x14ac:dyDescent="0.2">
      <c r="G1274" s="3"/>
      <c r="H1274" s="2"/>
      <c r="I1274" s="12"/>
      <c r="J1274" s="5">
        <v>1</v>
      </c>
      <c r="K1274" s="5">
        <f t="shared" si="77"/>
        <v>0</v>
      </c>
      <c r="L1274" s="56">
        <f t="shared" si="80"/>
        <v>0</v>
      </c>
      <c r="M1274" s="5" t="e">
        <f t="shared" ref="M1274" si="98">IF(#REF!=B1274,1,0)</f>
        <v>#REF!</v>
      </c>
      <c r="N1274" s="5">
        <f t="shared" si="82"/>
        <v>0</v>
      </c>
    </row>
    <row r="1275" spans="7:14" ht="13.5" customHeight="1" x14ac:dyDescent="0.2">
      <c r="G1275" s="3"/>
      <c r="H1275" s="2"/>
      <c r="I1275" s="12"/>
      <c r="J1275" s="5">
        <v>1</v>
      </c>
      <c r="K1275" s="5">
        <f t="shared" si="77"/>
        <v>0</v>
      </c>
      <c r="L1275" s="56">
        <f t="shared" si="80"/>
        <v>0</v>
      </c>
      <c r="M1275" s="5" t="e">
        <f t="shared" ref="M1275" si="99">IF(#REF!=B1275,1,0)</f>
        <v>#REF!</v>
      </c>
      <c r="N1275" s="5">
        <f t="shared" si="82"/>
        <v>0</v>
      </c>
    </row>
    <row r="1276" spans="7:14" ht="13.5" customHeight="1" x14ac:dyDescent="0.2">
      <c r="G1276" s="3"/>
      <c r="H1276" s="2"/>
      <c r="I1276" s="12"/>
      <c r="J1276" s="5">
        <v>1</v>
      </c>
      <c r="K1276" s="5">
        <f t="shared" si="77"/>
        <v>0</v>
      </c>
      <c r="L1276" s="56">
        <f t="shared" si="80"/>
        <v>0</v>
      </c>
      <c r="M1276" s="5" t="e">
        <f t="shared" ref="M1276" si="100">IF(#REF!=B1276,1,0)</f>
        <v>#REF!</v>
      </c>
      <c r="N1276" s="5">
        <f t="shared" si="82"/>
        <v>0</v>
      </c>
    </row>
    <row r="1277" spans="7:14" ht="13.5" customHeight="1" x14ac:dyDescent="0.2">
      <c r="G1277" s="3"/>
      <c r="H1277" s="2"/>
      <c r="I1277" s="12"/>
      <c r="J1277" s="5">
        <v>1</v>
      </c>
      <c r="K1277" s="5">
        <f t="shared" si="77"/>
        <v>0</v>
      </c>
      <c r="L1277" s="56">
        <f t="shared" si="80"/>
        <v>0</v>
      </c>
      <c r="M1277" s="5" t="e">
        <f t="shared" ref="M1277" si="101">IF(#REF!=B1277,1,0)</f>
        <v>#REF!</v>
      </c>
      <c r="N1277" s="5">
        <f t="shared" si="82"/>
        <v>0</v>
      </c>
    </row>
    <row r="1278" spans="7:14" ht="13.5" customHeight="1" x14ac:dyDescent="0.2">
      <c r="G1278" s="3"/>
      <c r="H1278" s="2"/>
      <c r="I1278" s="12"/>
      <c r="J1278" s="5">
        <v>1</v>
      </c>
      <c r="K1278" s="5">
        <f t="shared" si="77"/>
        <v>0</v>
      </c>
      <c r="L1278" s="56">
        <f t="shared" si="80"/>
        <v>0</v>
      </c>
      <c r="M1278" s="5" t="e">
        <f t="shared" ref="M1278" si="102">IF(#REF!=B1278,1,0)</f>
        <v>#REF!</v>
      </c>
      <c r="N1278" s="5">
        <f t="shared" si="82"/>
        <v>0</v>
      </c>
    </row>
    <row r="1279" spans="7:14" ht="13.5" customHeight="1" x14ac:dyDescent="0.2">
      <c r="G1279" s="3"/>
      <c r="H1279" s="2"/>
      <c r="I1279" s="12"/>
      <c r="J1279" s="5">
        <v>1</v>
      </c>
      <c r="K1279" s="5">
        <f t="shared" si="77"/>
        <v>0</v>
      </c>
      <c r="L1279" s="56">
        <f t="shared" si="80"/>
        <v>0</v>
      </c>
      <c r="M1279" s="5" t="e">
        <f t="shared" ref="M1279" si="103">IF(#REF!=B1279,1,0)</f>
        <v>#REF!</v>
      </c>
      <c r="N1279" s="5">
        <f t="shared" si="82"/>
        <v>0</v>
      </c>
    </row>
    <row r="1280" spans="7:14" ht="13.5" customHeight="1" x14ac:dyDescent="0.2">
      <c r="G1280" s="3"/>
      <c r="H1280" s="2"/>
      <c r="I1280" s="12"/>
      <c r="J1280" s="5">
        <v>1</v>
      </c>
      <c r="K1280" s="5">
        <f t="shared" si="77"/>
        <v>0</v>
      </c>
      <c r="L1280" s="56">
        <f t="shared" si="80"/>
        <v>0</v>
      </c>
      <c r="M1280" s="5" t="e">
        <f t="shared" ref="M1280" si="104">IF(#REF!=B1280,1,0)</f>
        <v>#REF!</v>
      </c>
      <c r="N1280" s="5">
        <f t="shared" si="82"/>
        <v>0</v>
      </c>
    </row>
    <row r="1281" spans="7:14" ht="13.5" customHeight="1" x14ac:dyDescent="0.2">
      <c r="G1281" s="3"/>
      <c r="H1281" s="2"/>
      <c r="I1281" s="12"/>
      <c r="J1281" s="5">
        <v>1</v>
      </c>
      <c r="K1281" s="5">
        <f t="shared" si="77"/>
        <v>0</v>
      </c>
      <c r="L1281" s="56">
        <f t="shared" si="80"/>
        <v>0</v>
      </c>
      <c r="M1281" s="5" t="e">
        <f t="shared" ref="M1281" si="105">IF(#REF!=B1281,1,0)</f>
        <v>#REF!</v>
      </c>
      <c r="N1281" s="5">
        <f t="shared" si="82"/>
        <v>0</v>
      </c>
    </row>
    <row r="1282" spans="7:14" ht="13.5" customHeight="1" x14ac:dyDescent="0.2">
      <c r="G1282" s="3"/>
      <c r="H1282" s="2"/>
      <c r="I1282" s="12"/>
      <c r="J1282" s="5">
        <v>1</v>
      </c>
      <c r="K1282" s="5">
        <f t="shared" si="77"/>
        <v>0</v>
      </c>
      <c r="L1282" s="56">
        <f t="shared" si="80"/>
        <v>0</v>
      </c>
      <c r="M1282" s="5" t="e">
        <f t="shared" ref="M1282" si="106">IF(#REF!=B1282,1,0)</f>
        <v>#REF!</v>
      </c>
      <c r="N1282" s="5">
        <f t="shared" si="82"/>
        <v>0</v>
      </c>
    </row>
    <row r="1283" spans="7:14" ht="13.5" customHeight="1" x14ac:dyDescent="0.2">
      <c r="G1283" s="3"/>
      <c r="H1283" s="2"/>
      <c r="I1283" s="12"/>
      <c r="J1283" s="5">
        <v>1</v>
      </c>
      <c r="K1283" s="5">
        <f t="shared" ref="K1283:K1346" si="107">IF(I1283="did not close",0,IF(I1283="",0,1))</f>
        <v>0</v>
      </c>
      <c r="L1283" s="56">
        <f t="shared" si="80"/>
        <v>0</v>
      </c>
      <c r="M1283" s="5" t="e">
        <f t="shared" ref="M1283" si="108">IF(#REF!=B1283,1,0)</f>
        <v>#REF!</v>
      </c>
      <c r="N1283" s="5">
        <f t="shared" si="82"/>
        <v>0</v>
      </c>
    </row>
    <row r="1284" spans="7:14" ht="13.5" customHeight="1" x14ac:dyDescent="0.2">
      <c r="G1284" s="3"/>
      <c r="H1284" s="2"/>
      <c r="I1284" s="12"/>
      <c r="J1284" s="5">
        <v>1</v>
      </c>
      <c r="K1284" s="5">
        <f t="shared" si="107"/>
        <v>0</v>
      </c>
      <c r="L1284" s="56">
        <f t="shared" si="80"/>
        <v>0</v>
      </c>
      <c r="M1284" s="5" t="e">
        <f t="shared" ref="M1284" si="109">IF(#REF!=B1284,1,0)</f>
        <v>#REF!</v>
      </c>
      <c r="N1284" s="5">
        <f t="shared" si="82"/>
        <v>0</v>
      </c>
    </row>
    <row r="1285" spans="7:14" ht="13.5" customHeight="1" x14ac:dyDescent="0.2">
      <c r="G1285" s="3"/>
      <c r="H1285" s="2"/>
      <c r="I1285" s="12"/>
      <c r="J1285" s="5">
        <v>1</v>
      </c>
      <c r="K1285" s="5">
        <f t="shared" si="107"/>
        <v>0</v>
      </c>
      <c r="L1285" s="56">
        <f t="shared" si="80"/>
        <v>0</v>
      </c>
      <c r="M1285" s="5" t="e">
        <f t="shared" ref="M1285" si="110">IF(#REF!=B1285,1,0)</f>
        <v>#REF!</v>
      </c>
      <c r="N1285" s="5">
        <f t="shared" si="82"/>
        <v>0</v>
      </c>
    </row>
    <row r="1286" spans="7:14" ht="13.5" customHeight="1" x14ac:dyDescent="0.2">
      <c r="G1286" s="3"/>
      <c r="H1286" s="2"/>
      <c r="I1286" s="12"/>
      <c r="J1286" s="5">
        <v>1</v>
      </c>
      <c r="K1286" s="5">
        <f t="shared" si="107"/>
        <v>0</v>
      </c>
      <c r="L1286" s="56">
        <f t="shared" ref="L1286:L1349" si="111">IF(B1286="",B1285,B1286)</f>
        <v>0</v>
      </c>
      <c r="M1286" s="5" t="e">
        <f t="shared" ref="M1286" si="112">IF(#REF!=B1286,1,0)</f>
        <v>#REF!</v>
      </c>
      <c r="N1286" s="5">
        <f t="shared" ref="N1286:N1349" si="113">IF(J1286=0,IF(H1286="did not close",0,IF(H1286="",0,1)),0)</f>
        <v>0</v>
      </c>
    </row>
    <row r="1287" spans="7:14" ht="13.5" customHeight="1" x14ac:dyDescent="0.2">
      <c r="G1287" s="3"/>
      <c r="H1287" s="2"/>
      <c r="I1287" s="12"/>
      <c r="J1287" s="5">
        <v>1</v>
      </c>
      <c r="K1287" s="5">
        <f t="shared" si="107"/>
        <v>0</v>
      </c>
      <c r="L1287" s="56">
        <f t="shared" si="111"/>
        <v>0</v>
      </c>
      <c r="M1287" s="5" t="e">
        <f t="shared" ref="M1287" si="114">IF(#REF!=B1287,1,0)</f>
        <v>#REF!</v>
      </c>
      <c r="N1287" s="5">
        <f t="shared" si="113"/>
        <v>0</v>
      </c>
    </row>
    <row r="1288" spans="7:14" ht="13.5" customHeight="1" x14ac:dyDescent="0.2">
      <c r="G1288" s="3"/>
      <c r="H1288" s="2"/>
      <c r="I1288" s="12"/>
      <c r="J1288" s="5">
        <v>1</v>
      </c>
      <c r="K1288" s="5">
        <f t="shared" si="107"/>
        <v>0</v>
      </c>
      <c r="L1288" s="56">
        <f t="shared" si="111"/>
        <v>0</v>
      </c>
      <c r="M1288" s="5" t="e">
        <f t="shared" ref="M1288" si="115">IF(#REF!=B1288,1,0)</f>
        <v>#REF!</v>
      </c>
      <c r="N1288" s="5">
        <f t="shared" si="113"/>
        <v>0</v>
      </c>
    </row>
    <row r="1289" spans="7:14" ht="13.5" customHeight="1" x14ac:dyDescent="0.2">
      <c r="G1289" s="3"/>
      <c r="H1289" s="2"/>
      <c r="I1289" s="12"/>
      <c r="J1289" s="5">
        <v>1</v>
      </c>
      <c r="K1289" s="5">
        <f t="shared" si="107"/>
        <v>0</v>
      </c>
      <c r="L1289" s="56">
        <f t="shared" si="111"/>
        <v>0</v>
      </c>
      <c r="M1289" s="5" t="e">
        <f t="shared" ref="M1289" si="116">IF(#REF!=B1289,1,0)</f>
        <v>#REF!</v>
      </c>
      <c r="N1289" s="5">
        <f t="shared" si="113"/>
        <v>0</v>
      </c>
    </row>
    <row r="1290" spans="7:14" ht="13.5" customHeight="1" x14ac:dyDescent="0.2">
      <c r="G1290" s="3"/>
      <c r="H1290" s="2"/>
      <c r="I1290" s="12"/>
      <c r="J1290" s="5">
        <v>1</v>
      </c>
      <c r="K1290" s="5">
        <f t="shared" si="107"/>
        <v>0</v>
      </c>
      <c r="L1290" s="56">
        <f t="shared" si="111"/>
        <v>0</v>
      </c>
      <c r="M1290" s="5" t="e">
        <f t="shared" ref="M1290" si="117">IF(#REF!=B1290,1,0)</f>
        <v>#REF!</v>
      </c>
      <c r="N1290" s="5">
        <f t="shared" si="113"/>
        <v>0</v>
      </c>
    </row>
    <row r="1291" spans="7:14" ht="13.5" customHeight="1" x14ac:dyDescent="0.2">
      <c r="G1291" s="3"/>
      <c r="H1291" s="2"/>
      <c r="I1291" s="12"/>
      <c r="J1291" s="5">
        <v>1</v>
      </c>
      <c r="K1291" s="5">
        <f t="shared" si="107"/>
        <v>0</v>
      </c>
      <c r="L1291" s="56">
        <f t="shared" si="111"/>
        <v>0</v>
      </c>
      <c r="M1291" s="5" t="e">
        <f t="shared" ref="M1291" si="118">IF(#REF!=B1291,1,0)</f>
        <v>#REF!</v>
      </c>
      <c r="N1291" s="5">
        <f t="shared" si="113"/>
        <v>0</v>
      </c>
    </row>
    <row r="1292" spans="7:14" ht="13.5" customHeight="1" x14ac:dyDescent="0.2">
      <c r="G1292" s="3"/>
      <c r="H1292" s="2"/>
      <c r="I1292" s="12"/>
      <c r="J1292" s="5">
        <v>1</v>
      </c>
      <c r="K1292" s="5">
        <f t="shared" si="107"/>
        <v>0</v>
      </c>
      <c r="L1292" s="56">
        <f t="shared" si="111"/>
        <v>0</v>
      </c>
      <c r="M1292" s="5" t="e">
        <f t="shared" ref="M1292" si="119">IF(#REF!=B1292,1,0)</f>
        <v>#REF!</v>
      </c>
      <c r="N1292" s="5">
        <f t="shared" si="113"/>
        <v>0</v>
      </c>
    </row>
    <row r="1293" spans="7:14" ht="13.5" customHeight="1" x14ac:dyDescent="0.2">
      <c r="G1293" s="3"/>
      <c r="H1293" s="2"/>
      <c r="I1293" s="12"/>
      <c r="J1293" s="5">
        <v>1</v>
      </c>
      <c r="K1293" s="5">
        <f t="shared" si="107"/>
        <v>0</v>
      </c>
      <c r="L1293" s="56">
        <f t="shared" si="111"/>
        <v>0</v>
      </c>
      <c r="M1293" s="5" t="e">
        <f t="shared" ref="M1293" si="120">IF(#REF!=B1293,1,0)</f>
        <v>#REF!</v>
      </c>
      <c r="N1293" s="5">
        <f t="shared" si="113"/>
        <v>0</v>
      </c>
    </row>
    <row r="1294" spans="7:14" ht="13.5" customHeight="1" x14ac:dyDescent="0.2">
      <c r="G1294" s="3"/>
      <c r="H1294" s="2"/>
      <c r="I1294" s="12"/>
      <c r="J1294" s="5">
        <v>1</v>
      </c>
      <c r="K1294" s="5">
        <f t="shared" si="107"/>
        <v>0</v>
      </c>
      <c r="L1294" s="56">
        <f t="shared" si="111"/>
        <v>0</v>
      </c>
      <c r="M1294" s="5" t="e">
        <f t="shared" ref="M1294" si="121">IF(#REF!=B1294,1,0)</f>
        <v>#REF!</v>
      </c>
      <c r="N1294" s="5">
        <f t="shared" si="113"/>
        <v>0</v>
      </c>
    </row>
    <row r="1295" spans="7:14" ht="13.5" customHeight="1" x14ac:dyDescent="0.2">
      <c r="G1295" s="3"/>
      <c r="H1295" s="2"/>
      <c r="I1295" s="12"/>
      <c r="J1295" s="5">
        <v>1</v>
      </c>
      <c r="K1295" s="5">
        <f t="shared" si="107"/>
        <v>0</v>
      </c>
      <c r="L1295" s="56">
        <f t="shared" si="111"/>
        <v>0</v>
      </c>
      <c r="M1295" s="5" t="e">
        <f t="shared" ref="M1295" si="122">IF(#REF!=B1295,1,0)</f>
        <v>#REF!</v>
      </c>
      <c r="N1295" s="5">
        <f t="shared" si="113"/>
        <v>0</v>
      </c>
    </row>
    <row r="1296" spans="7:14" ht="13.5" customHeight="1" x14ac:dyDescent="0.2">
      <c r="G1296" s="3"/>
      <c r="H1296" s="2"/>
      <c r="I1296" s="12"/>
      <c r="J1296" s="5">
        <v>1</v>
      </c>
      <c r="K1296" s="5">
        <f t="shared" si="107"/>
        <v>0</v>
      </c>
      <c r="L1296" s="56">
        <f t="shared" si="111"/>
        <v>0</v>
      </c>
      <c r="M1296" s="5" t="e">
        <f t="shared" ref="M1296" si="123">IF(#REF!=B1296,1,0)</f>
        <v>#REF!</v>
      </c>
      <c r="N1296" s="5">
        <f t="shared" si="113"/>
        <v>0</v>
      </c>
    </row>
    <row r="1297" spans="7:14" ht="13.5" customHeight="1" x14ac:dyDescent="0.2">
      <c r="G1297" s="3"/>
      <c r="H1297" s="2"/>
      <c r="I1297" s="12"/>
      <c r="J1297" s="5">
        <v>1</v>
      </c>
      <c r="K1297" s="5">
        <f t="shared" si="107"/>
        <v>0</v>
      </c>
      <c r="L1297" s="56">
        <f t="shared" si="111"/>
        <v>0</v>
      </c>
      <c r="M1297" s="5" t="e">
        <f t="shared" ref="M1297" si="124">IF(#REF!=B1297,1,0)</f>
        <v>#REF!</v>
      </c>
      <c r="N1297" s="5">
        <f t="shared" si="113"/>
        <v>0</v>
      </c>
    </row>
    <row r="1298" spans="7:14" ht="13.5" customHeight="1" x14ac:dyDescent="0.2">
      <c r="G1298" s="3"/>
      <c r="H1298" s="2"/>
      <c r="I1298" s="12"/>
      <c r="J1298" s="5">
        <v>1</v>
      </c>
      <c r="K1298" s="5">
        <f t="shared" si="107"/>
        <v>0</v>
      </c>
      <c r="L1298" s="56">
        <f t="shared" si="111"/>
        <v>0</v>
      </c>
      <c r="M1298" s="5" t="e">
        <f t="shared" ref="M1298" si="125">IF(#REF!=B1298,1,0)</f>
        <v>#REF!</v>
      </c>
      <c r="N1298" s="5">
        <f t="shared" si="113"/>
        <v>0</v>
      </c>
    </row>
    <row r="1299" spans="7:14" ht="13.5" customHeight="1" x14ac:dyDescent="0.2">
      <c r="G1299" s="3"/>
      <c r="H1299" s="2"/>
      <c r="I1299" s="12"/>
      <c r="J1299" s="5">
        <v>1</v>
      </c>
      <c r="K1299" s="5">
        <f t="shared" si="107"/>
        <v>0</v>
      </c>
      <c r="L1299" s="56">
        <f t="shared" si="111"/>
        <v>0</v>
      </c>
      <c r="M1299" s="5" t="e">
        <f t="shared" ref="M1299" si="126">IF(#REF!=B1299,1,0)</f>
        <v>#REF!</v>
      </c>
      <c r="N1299" s="5">
        <f t="shared" si="113"/>
        <v>0</v>
      </c>
    </row>
    <row r="1300" spans="7:14" ht="13.5" customHeight="1" x14ac:dyDescent="0.2">
      <c r="G1300" s="3"/>
      <c r="H1300" s="2"/>
      <c r="I1300" s="12"/>
      <c r="J1300" s="5">
        <v>1</v>
      </c>
      <c r="K1300" s="5">
        <f t="shared" si="107"/>
        <v>0</v>
      </c>
      <c r="L1300" s="56">
        <f t="shared" si="111"/>
        <v>0</v>
      </c>
      <c r="M1300" s="5" t="e">
        <f t="shared" ref="M1300" si="127">IF(#REF!=B1300,1,0)</f>
        <v>#REF!</v>
      </c>
      <c r="N1300" s="5">
        <f t="shared" si="113"/>
        <v>0</v>
      </c>
    </row>
    <row r="1301" spans="7:14" ht="13.5" customHeight="1" x14ac:dyDescent="0.2">
      <c r="G1301" s="3"/>
      <c r="H1301" s="2"/>
      <c r="I1301" s="12"/>
      <c r="J1301" s="5">
        <v>1</v>
      </c>
      <c r="K1301" s="5">
        <f t="shared" si="107"/>
        <v>0</v>
      </c>
      <c r="L1301" s="56">
        <f t="shared" si="111"/>
        <v>0</v>
      </c>
      <c r="M1301" s="5" t="e">
        <f t="shared" ref="M1301" si="128">IF(#REF!=B1301,1,0)</f>
        <v>#REF!</v>
      </c>
      <c r="N1301" s="5">
        <f t="shared" si="113"/>
        <v>0</v>
      </c>
    </row>
    <row r="1302" spans="7:14" ht="13.5" customHeight="1" x14ac:dyDescent="0.2">
      <c r="G1302" s="3"/>
      <c r="H1302" s="2"/>
      <c r="I1302" s="12"/>
      <c r="J1302" s="5">
        <v>1</v>
      </c>
      <c r="K1302" s="5">
        <f t="shared" si="107"/>
        <v>0</v>
      </c>
      <c r="L1302" s="56">
        <f t="shared" si="111"/>
        <v>0</v>
      </c>
      <c r="M1302" s="5" t="e">
        <f t="shared" ref="M1302" si="129">IF(#REF!=B1302,1,0)</f>
        <v>#REF!</v>
      </c>
      <c r="N1302" s="5">
        <f t="shared" si="113"/>
        <v>0</v>
      </c>
    </row>
    <row r="1303" spans="7:14" ht="13.5" customHeight="1" x14ac:dyDescent="0.2">
      <c r="G1303" s="3"/>
      <c r="H1303" s="2"/>
      <c r="I1303" s="12"/>
      <c r="J1303" s="5">
        <v>1</v>
      </c>
      <c r="K1303" s="5">
        <f t="shared" si="107"/>
        <v>0</v>
      </c>
      <c r="L1303" s="56">
        <f t="shared" si="111"/>
        <v>0</v>
      </c>
      <c r="M1303" s="5" t="e">
        <f t="shared" ref="M1303" si="130">IF(#REF!=B1303,1,0)</f>
        <v>#REF!</v>
      </c>
      <c r="N1303" s="5">
        <f t="shared" si="113"/>
        <v>0</v>
      </c>
    </row>
    <row r="1304" spans="7:14" ht="13.5" customHeight="1" x14ac:dyDescent="0.2">
      <c r="G1304" s="3"/>
      <c r="H1304" s="2"/>
      <c r="I1304" s="12"/>
      <c r="J1304" s="5">
        <v>1</v>
      </c>
      <c r="K1304" s="5">
        <f t="shared" si="107"/>
        <v>0</v>
      </c>
      <c r="L1304" s="56">
        <f t="shared" si="111"/>
        <v>0</v>
      </c>
      <c r="M1304" s="5" t="e">
        <f t="shared" ref="M1304" si="131">IF(#REF!=B1304,1,0)</f>
        <v>#REF!</v>
      </c>
      <c r="N1304" s="5">
        <f t="shared" si="113"/>
        <v>0</v>
      </c>
    </row>
    <row r="1305" spans="7:14" ht="13.5" customHeight="1" x14ac:dyDescent="0.2">
      <c r="G1305" s="3"/>
      <c r="H1305" s="2"/>
      <c r="I1305" s="12"/>
      <c r="J1305" s="5">
        <v>1</v>
      </c>
      <c r="K1305" s="5">
        <f t="shared" si="107"/>
        <v>0</v>
      </c>
      <c r="L1305" s="56">
        <f t="shared" si="111"/>
        <v>0</v>
      </c>
      <c r="M1305" s="5" t="e">
        <f t="shared" ref="M1305" si="132">IF(#REF!=B1305,1,0)</f>
        <v>#REF!</v>
      </c>
      <c r="N1305" s="5">
        <f t="shared" si="113"/>
        <v>0</v>
      </c>
    </row>
    <row r="1306" spans="7:14" ht="13.5" customHeight="1" x14ac:dyDescent="0.2">
      <c r="G1306" s="3"/>
      <c r="H1306" s="2"/>
      <c r="I1306" s="12"/>
      <c r="J1306" s="5">
        <v>1</v>
      </c>
      <c r="K1306" s="5">
        <f t="shared" si="107"/>
        <v>0</v>
      </c>
      <c r="L1306" s="56">
        <f t="shared" si="111"/>
        <v>0</v>
      </c>
      <c r="M1306" s="5" t="e">
        <f t="shared" ref="M1306" si="133">IF(#REF!=B1306,1,0)</f>
        <v>#REF!</v>
      </c>
      <c r="N1306" s="5">
        <f t="shared" si="113"/>
        <v>0</v>
      </c>
    </row>
    <row r="1307" spans="7:14" ht="13.5" customHeight="1" x14ac:dyDescent="0.2">
      <c r="G1307" s="3"/>
      <c r="H1307" s="2"/>
      <c r="I1307" s="12"/>
      <c r="J1307" s="5">
        <v>1</v>
      </c>
      <c r="K1307" s="5">
        <f t="shared" si="107"/>
        <v>0</v>
      </c>
      <c r="L1307" s="56">
        <f t="shared" si="111"/>
        <v>0</v>
      </c>
      <c r="M1307" s="5" t="e">
        <f t="shared" ref="M1307" si="134">IF(#REF!=B1307,1,0)</f>
        <v>#REF!</v>
      </c>
      <c r="N1307" s="5">
        <f t="shared" si="113"/>
        <v>0</v>
      </c>
    </row>
    <row r="1308" spans="7:14" ht="13.5" customHeight="1" x14ac:dyDescent="0.2">
      <c r="G1308" s="3"/>
      <c r="H1308" s="2"/>
      <c r="I1308" s="12"/>
      <c r="J1308" s="5">
        <v>1</v>
      </c>
      <c r="K1308" s="5">
        <f t="shared" si="107"/>
        <v>0</v>
      </c>
      <c r="L1308" s="56">
        <f t="shared" si="111"/>
        <v>0</v>
      </c>
      <c r="M1308" s="5" t="e">
        <f t="shared" ref="M1308" si="135">IF(#REF!=B1308,1,0)</f>
        <v>#REF!</v>
      </c>
      <c r="N1308" s="5">
        <f t="shared" si="113"/>
        <v>0</v>
      </c>
    </row>
    <row r="1309" spans="7:14" ht="13.5" customHeight="1" x14ac:dyDescent="0.2">
      <c r="G1309" s="3"/>
      <c r="H1309" s="2"/>
      <c r="I1309" s="12"/>
      <c r="J1309" s="5">
        <v>1</v>
      </c>
      <c r="K1309" s="5">
        <f t="shared" si="107"/>
        <v>0</v>
      </c>
      <c r="L1309" s="56">
        <f t="shared" si="111"/>
        <v>0</v>
      </c>
      <c r="M1309" s="5" t="e">
        <f t="shared" ref="M1309" si="136">IF(#REF!=B1309,1,0)</f>
        <v>#REF!</v>
      </c>
      <c r="N1309" s="5">
        <f t="shared" si="113"/>
        <v>0</v>
      </c>
    </row>
    <row r="1310" spans="7:14" ht="13.5" customHeight="1" x14ac:dyDescent="0.2">
      <c r="G1310" s="3"/>
      <c r="H1310" s="2"/>
      <c r="I1310" s="12"/>
      <c r="J1310" s="5">
        <v>1</v>
      </c>
      <c r="K1310" s="5">
        <f t="shared" si="107"/>
        <v>0</v>
      </c>
      <c r="L1310" s="56">
        <f t="shared" si="111"/>
        <v>0</v>
      </c>
      <c r="M1310" s="5" t="e">
        <f t="shared" ref="M1310" si="137">IF(#REF!=B1310,1,0)</f>
        <v>#REF!</v>
      </c>
      <c r="N1310" s="5">
        <f t="shared" si="113"/>
        <v>0</v>
      </c>
    </row>
    <row r="1311" spans="7:14" ht="13.5" customHeight="1" x14ac:dyDescent="0.2">
      <c r="G1311" s="3"/>
      <c r="H1311" s="2"/>
      <c r="I1311" s="12"/>
      <c r="J1311" s="5">
        <v>1</v>
      </c>
      <c r="K1311" s="5">
        <f t="shared" si="107"/>
        <v>0</v>
      </c>
      <c r="L1311" s="56">
        <f t="shared" si="111"/>
        <v>0</v>
      </c>
      <c r="M1311" s="5" t="e">
        <f t="shared" ref="M1311" si="138">IF(#REF!=B1311,1,0)</f>
        <v>#REF!</v>
      </c>
      <c r="N1311" s="5">
        <f t="shared" si="113"/>
        <v>0</v>
      </c>
    </row>
    <row r="1312" spans="7:14" ht="13.5" customHeight="1" x14ac:dyDescent="0.2">
      <c r="G1312" s="3"/>
      <c r="H1312" s="2"/>
      <c r="I1312" s="12"/>
      <c r="J1312" s="5">
        <v>1</v>
      </c>
      <c r="K1312" s="5">
        <f t="shared" si="107"/>
        <v>0</v>
      </c>
      <c r="L1312" s="56">
        <f t="shared" si="111"/>
        <v>0</v>
      </c>
      <c r="M1312" s="5" t="e">
        <f t="shared" ref="M1312" si="139">IF(#REF!=B1312,1,0)</f>
        <v>#REF!</v>
      </c>
      <c r="N1312" s="5">
        <f t="shared" si="113"/>
        <v>0</v>
      </c>
    </row>
    <row r="1313" spans="7:14" ht="13.5" customHeight="1" x14ac:dyDescent="0.2">
      <c r="G1313" s="3"/>
      <c r="H1313" s="2"/>
      <c r="I1313" s="12"/>
      <c r="J1313" s="5">
        <v>1</v>
      </c>
      <c r="K1313" s="5">
        <f t="shared" si="107"/>
        <v>0</v>
      </c>
      <c r="L1313" s="56">
        <f t="shared" si="111"/>
        <v>0</v>
      </c>
      <c r="M1313" s="5" t="e">
        <f t="shared" ref="M1313" si="140">IF(#REF!=B1313,1,0)</f>
        <v>#REF!</v>
      </c>
      <c r="N1313" s="5">
        <f t="shared" si="113"/>
        <v>0</v>
      </c>
    </row>
    <row r="1314" spans="7:14" ht="13.5" customHeight="1" x14ac:dyDescent="0.2">
      <c r="G1314" s="3"/>
      <c r="H1314" s="2"/>
      <c r="I1314" s="12"/>
      <c r="J1314" s="5">
        <v>1</v>
      </c>
      <c r="K1314" s="5">
        <f t="shared" si="107"/>
        <v>0</v>
      </c>
      <c r="L1314" s="56">
        <f t="shared" si="111"/>
        <v>0</v>
      </c>
      <c r="M1314" s="5" t="e">
        <f t="shared" ref="M1314" si="141">IF(#REF!=B1314,1,0)</f>
        <v>#REF!</v>
      </c>
      <c r="N1314" s="5">
        <f t="shared" si="113"/>
        <v>0</v>
      </c>
    </row>
    <row r="1315" spans="7:14" ht="13.5" customHeight="1" x14ac:dyDescent="0.2">
      <c r="G1315" s="3"/>
      <c r="H1315" s="2"/>
      <c r="I1315" s="12"/>
      <c r="J1315" s="5">
        <v>1</v>
      </c>
      <c r="K1315" s="5">
        <f t="shared" si="107"/>
        <v>0</v>
      </c>
      <c r="L1315" s="56">
        <f t="shared" si="111"/>
        <v>0</v>
      </c>
      <c r="M1315" s="5" t="e">
        <f t="shared" ref="M1315" si="142">IF(#REF!=B1315,1,0)</f>
        <v>#REF!</v>
      </c>
      <c r="N1315" s="5">
        <f t="shared" si="113"/>
        <v>0</v>
      </c>
    </row>
    <row r="1316" spans="7:14" ht="13.5" customHeight="1" x14ac:dyDescent="0.2">
      <c r="G1316" s="3"/>
      <c r="H1316" s="2"/>
      <c r="I1316" s="12"/>
      <c r="J1316" s="5">
        <v>1</v>
      </c>
      <c r="K1316" s="5">
        <f t="shared" si="107"/>
        <v>0</v>
      </c>
      <c r="L1316" s="56">
        <f t="shared" si="111"/>
        <v>0</v>
      </c>
      <c r="M1316" s="5" t="e">
        <f t="shared" ref="M1316" si="143">IF(#REF!=B1316,1,0)</f>
        <v>#REF!</v>
      </c>
      <c r="N1316" s="5">
        <f t="shared" si="113"/>
        <v>0</v>
      </c>
    </row>
    <row r="1317" spans="7:14" ht="13.5" customHeight="1" x14ac:dyDescent="0.2">
      <c r="G1317" s="3"/>
      <c r="H1317" s="2"/>
      <c r="I1317" s="12"/>
      <c r="J1317" s="5">
        <v>1</v>
      </c>
      <c r="K1317" s="5">
        <f t="shared" si="107"/>
        <v>0</v>
      </c>
      <c r="L1317" s="56">
        <f t="shared" si="111"/>
        <v>0</v>
      </c>
      <c r="M1317" s="5" t="e">
        <f t="shared" ref="M1317" si="144">IF(#REF!=B1317,1,0)</f>
        <v>#REF!</v>
      </c>
      <c r="N1317" s="5">
        <f t="shared" si="113"/>
        <v>0</v>
      </c>
    </row>
    <row r="1318" spans="7:14" ht="13.5" customHeight="1" x14ac:dyDescent="0.2">
      <c r="G1318" s="3"/>
      <c r="H1318" s="2"/>
      <c r="I1318" s="12"/>
      <c r="J1318" s="5">
        <v>1</v>
      </c>
      <c r="K1318" s="5">
        <f t="shared" si="107"/>
        <v>0</v>
      </c>
      <c r="L1318" s="56">
        <f t="shared" si="111"/>
        <v>0</v>
      </c>
      <c r="M1318" s="5" t="e">
        <f t="shared" ref="M1318" si="145">IF(#REF!=B1318,1,0)</f>
        <v>#REF!</v>
      </c>
      <c r="N1318" s="5">
        <f t="shared" si="113"/>
        <v>0</v>
      </c>
    </row>
    <row r="1319" spans="7:14" ht="13.5" customHeight="1" x14ac:dyDescent="0.2">
      <c r="G1319" s="3"/>
      <c r="H1319" s="2"/>
      <c r="I1319" s="12"/>
      <c r="J1319" s="5">
        <v>1</v>
      </c>
      <c r="K1319" s="5">
        <f t="shared" si="107"/>
        <v>0</v>
      </c>
      <c r="L1319" s="56">
        <f t="shared" si="111"/>
        <v>0</v>
      </c>
      <c r="M1319" s="5" t="e">
        <f t="shared" ref="M1319" si="146">IF(#REF!=B1319,1,0)</f>
        <v>#REF!</v>
      </c>
      <c r="N1319" s="5">
        <f t="shared" si="113"/>
        <v>0</v>
      </c>
    </row>
    <row r="1320" spans="7:14" ht="13.5" customHeight="1" x14ac:dyDescent="0.2">
      <c r="G1320" s="3"/>
      <c r="H1320" s="2"/>
      <c r="I1320" s="12"/>
      <c r="J1320" s="5">
        <v>1</v>
      </c>
      <c r="K1320" s="5">
        <f t="shared" si="107"/>
        <v>0</v>
      </c>
      <c r="L1320" s="56">
        <f t="shared" si="111"/>
        <v>0</v>
      </c>
      <c r="M1320" s="5" t="e">
        <f t="shared" ref="M1320" si="147">IF(#REF!=B1320,1,0)</f>
        <v>#REF!</v>
      </c>
      <c r="N1320" s="5">
        <f t="shared" si="113"/>
        <v>0</v>
      </c>
    </row>
    <row r="1321" spans="7:14" ht="13.5" customHeight="1" x14ac:dyDescent="0.2">
      <c r="G1321" s="3"/>
      <c r="H1321" s="2"/>
      <c r="I1321" s="12"/>
      <c r="J1321" s="5">
        <v>1</v>
      </c>
      <c r="K1321" s="5">
        <f t="shared" si="107"/>
        <v>0</v>
      </c>
      <c r="L1321" s="56">
        <f t="shared" si="111"/>
        <v>0</v>
      </c>
      <c r="M1321" s="5" t="e">
        <f t="shared" ref="M1321" si="148">IF(#REF!=B1321,1,0)</f>
        <v>#REF!</v>
      </c>
      <c r="N1321" s="5">
        <f t="shared" si="113"/>
        <v>0</v>
      </c>
    </row>
    <row r="1322" spans="7:14" ht="13.5" customHeight="1" x14ac:dyDescent="0.2">
      <c r="G1322" s="3"/>
      <c r="H1322" s="2"/>
      <c r="I1322" s="12"/>
      <c r="J1322" s="5">
        <v>1</v>
      </c>
      <c r="K1322" s="5">
        <f t="shared" si="107"/>
        <v>0</v>
      </c>
      <c r="L1322" s="56">
        <f t="shared" si="111"/>
        <v>0</v>
      </c>
      <c r="M1322" s="5" t="e">
        <f t="shared" ref="M1322" si="149">IF(#REF!=B1322,1,0)</f>
        <v>#REF!</v>
      </c>
      <c r="N1322" s="5">
        <f t="shared" si="113"/>
        <v>0</v>
      </c>
    </row>
    <row r="1323" spans="7:14" ht="13.5" customHeight="1" x14ac:dyDescent="0.2">
      <c r="G1323" s="3"/>
      <c r="H1323" s="2"/>
      <c r="I1323" s="12"/>
      <c r="J1323" s="5">
        <v>1</v>
      </c>
      <c r="K1323" s="5">
        <f t="shared" si="107"/>
        <v>0</v>
      </c>
      <c r="L1323" s="56">
        <f t="shared" si="111"/>
        <v>0</v>
      </c>
      <c r="M1323" s="5" t="e">
        <f t="shared" ref="M1323" si="150">IF(#REF!=B1323,1,0)</f>
        <v>#REF!</v>
      </c>
      <c r="N1323" s="5">
        <f t="shared" si="113"/>
        <v>0</v>
      </c>
    </row>
    <row r="1324" spans="7:14" ht="13.5" customHeight="1" x14ac:dyDescent="0.2">
      <c r="G1324" s="3"/>
      <c r="H1324" s="2"/>
      <c r="I1324" s="12"/>
      <c r="J1324" s="5">
        <v>1</v>
      </c>
      <c r="K1324" s="5">
        <f t="shared" si="107"/>
        <v>0</v>
      </c>
      <c r="L1324" s="56">
        <f t="shared" si="111"/>
        <v>0</v>
      </c>
      <c r="M1324" s="5" t="e">
        <f t="shared" ref="M1324" si="151">IF(#REF!=B1324,1,0)</f>
        <v>#REF!</v>
      </c>
      <c r="N1324" s="5">
        <f t="shared" si="113"/>
        <v>0</v>
      </c>
    </row>
    <row r="1325" spans="7:14" ht="13.5" customHeight="1" x14ac:dyDescent="0.2">
      <c r="G1325" s="3"/>
      <c r="H1325" s="2"/>
      <c r="I1325" s="12"/>
      <c r="J1325" s="5">
        <v>1</v>
      </c>
      <c r="K1325" s="5">
        <f t="shared" si="107"/>
        <v>0</v>
      </c>
      <c r="L1325" s="56">
        <f t="shared" si="111"/>
        <v>0</v>
      </c>
      <c r="M1325" s="5" t="e">
        <f t="shared" ref="M1325" si="152">IF(#REF!=B1325,1,0)</f>
        <v>#REF!</v>
      </c>
      <c r="N1325" s="5">
        <f t="shared" si="113"/>
        <v>0</v>
      </c>
    </row>
    <row r="1326" spans="7:14" ht="13.5" customHeight="1" x14ac:dyDescent="0.2">
      <c r="G1326" s="3"/>
      <c r="H1326" s="2"/>
      <c r="I1326" s="12"/>
      <c r="J1326" s="5">
        <v>1</v>
      </c>
      <c r="K1326" s="5">
        <f t="shared" si="107"/>
        <v>0</v>
      </c>
      <c r="L1326" s="56">
        <f t="shared" si="111"/>
        <v>0</v>
      </c>
      <c r="M1326" s="5" t="e">
        <f t="shared" ref="M1326" si="153">IF(#REF!=B1326,1,0)</f>
        <v>#REF!</v>
      </c>
      <c r="N1326" s="5">
        <f t="shared" si="113"/>
        <v>0</v>
      </c>
    </row>
    <row r="1327" spans="7:14" ht="13.5" customHeight="1" x14ac:dyDescent="0.2">
      <c r="G1327" s="3"/>
      <c r="H1327" s="2"/>
      <c r="I1327" s="12"/>
      <c r="J1327" s="5">
        <v>1</v>
      </c>
      <c r="K1327" s="5">
        <f t="shared" si="107"/>
        <v>0</v>
      </c>
      <c r="L1327" s="56">
        <f t="shared" si="111"/>
        <v>0</v>
      </c>
      <c r="M1327" s="5" t="e">
        <f t="shared" ref="M1327" si="154">IF(#REF!=B1327,1,0)</f>
        <v>#REF!</v>
      </c>
      <c r="N1327" s="5">
        <f t="shared" si="113"/>
        <v>0</v>
      </c>
    </row>
    <row r="1328" spans="7:14" ht="13.5" customHeight="1" x14ac:dyDescent="0.2">
      <c r="G1328" s="3"/>
      <c r="H1328" s="2"/>
      <c r="I1328" s="12"/>
      <c r="J1328" s="5">
        <v>1</v>
      </c>
      <c r="K1328" s="5">
        <f t="shared" si="107"/>
        <v>0</v>
      </c>
      <c r="L1328" s="56">
        <f t="shared" si="111"/>
        <v>0</v>
      </c>
      <c r="M1328" s="5" t="e">
        <f t="shared" ref="M1328" si="155">IF(#REF!=B1328,1,0)</f>
        <v>#REF!</v>
      </c>
      <c r="N1328" s="5">
        <f t="shared" si="113"/>
        <v>0</v>
      </c>
    </row>
    <row r="1329" spans="7:14" ht="13.5" customHeight="1" x14ac:dyDescent="0.2">
      <c r="G1329" s="3"/>
      <c r="H1329" s="2"/>
      <c r="I1329" s="12"/>
      <c r="J1329" s="5">
        <v>1</v>
      </c>
      <c r="K1329" s="5">
        <f t="shared" si="107"/>
        <v>0</v>
      </c>
      <c r="L1329" s="56">
        <f t="shared" si="111"/>
        <v>0</v>
      </c>
      <c r="M1329" s="5" t="e">
        <f t="shared" ref="M1329" si="156">IF(#REF!=B1329,1,0)</f>
        <v>#REF!</v>
      </c>
      <c r="N1329" s="5">
        <f t="shared" si="113"/>
        <v>0</v>
      </c>
    </row>
    <row r="1330" spans="7:14" ht="13.5" customHeight="1" x14ac:dyDescent="0.2">
      <c r="G1330" s="3"/>
      <c r="H1330" s="2"/>
      <c r="I1330" s="12"/>
      <c r="J1330" s="5">
        <v>1</v>
      </c>
      <c r="K1330" s="5">
        <f t="shared" si="107"/>
        <v>0</v>
      </c>
      <c r="L1330" s="56">
        <f t="shared" si="111"/>
        <v>0</v>
      </c>
      <c r="M1330" s="5" t="e">
        <f t="shared" ref="M1330" si="157">IF(#REF!=B1330,1,0)</f>
        <v>#REF!</v>
      </c>
      <c r="N1330" s="5">
        <f t="shared" si="113"/>
        <v>0</v>
      </c>
    </row>
    <row r="1331" spans="7:14" ht="13.5" customHeight="1" x14ac:dyDescent="0.2">
      <c r="G1331" s="3"/>
      <c r="H1331" s="2"/>
      <c r="I1331" s="12"/>
      <c r="J1331" s="5">
        <v>1</v>
      </c>
      <c r="K1331" s="5">
        <f t="shared" si="107"/>
        <v>0</v>
      </c>
      <c r="L1331" s="56">
        <f t="shared" si="111"/>
        <v>0</v>
      </c>
      <c r="M1331" s="5" t="e">
        <f t="shared" ref="M1331" si="158">IF(#REF!=B1331,1,0)</f>
        <v>#REF!</v>
      </c>
      <c r="N1331" s="5">
        <f t="shared" si="113"/>
        <v>0</v>
      </c>
    </row>
    <row r="1332" spans="7:14" ht="13.5" customHeight="1" x14ac:dyDescent="0.2">
      <c r="G1332" s="3"/>
      <c r="H1332" s="2"/>
      <c r="I1332" s="12"/>
      <c r="J1332" s="5">
        <v>1</v>
      </c>
      <c r="K1332" s="5">
        <f t="shared" si="107"/>
        <v>0</v>
      </c>
      <c r="L1332" s="56">
        <f t="shared" si="111"/>
        <v>0</v>
      </c>
      <c r="M1332" s="5" t="e">
        <f t="shared" ref="M1332" si="159">IF(#REF!=B1332,1,0)</f>
        <v>#REF!</v>
      </c>
      <c r="N1332" s="5">
        <f t="shared" si="113"/>
        <v>0</v>
      </c>
    </row>
    <row r="1333" spans="7:14" ht="13.5" customHeight="1" x14ac:dyDescent="0.2">
      <c r="G1333" s="3"/>
      <c r="H1333" s="2"/>
      <c r="I1333" s="12"/>
      <c r="J1333" s="5">
        <v>1</v>
      </c>
      <c r="K1333" s="5">
        <f t="shared" si="107"/>
        <v>0</v>
      </c>
      <c r="L1333" s="56">
        <f t="shared" si="111"/>
        <v>0</v>
      </c>
      <c r="M1333" s="5" t="e">
        <f t="shared" ref="M1333" si="160">IF(#REF!=B1333,1,0)</f>
        <v>#REF!</v>
      </c>
      <c r="N1333" s="5">
        <f t="shared" si="113"/>
        <v>0</v>
      </c>
    </row>
    <row r="1334" spans="7:14" ht="13.5" customHeight="1" x14ac:dyDescent="0.2">
      <c r="G1334" s="3"/>
      <c r="H1334" s="2"/>
      <c r="I1334" s="12"/>
      <c r="J1334" s="5">
        <v>1</v>
      </c>
      <c r="K1334" s="5">
        <f t="shared" si="107"/>
        <v>0</v>
      </c>
      <c r="L1334" s="56">
        <f t="shared" si="111"/>
        <v>0</v>
      </c>
      <c r="M1334" s="5" t="e">
        <f t="shared" ref="M1334" si="161">IF(#REF!=B1334,1,0)</f>
        <v>#REF!</v>
      </c>
      <c r="N1334" s="5">
        <f t="shared" si="113"/>
        <v>0</v>
      </c>
    </row>
    <row r="1335" spans="7:14" ht="13.5" customHeight="1" x14ac:dyDescent="0.2">
      <c r="G1335" s="3"/>
      <c r="H1335" s="2"/>
      <c r="I1335" s="12"/>
      <c r="J1335" s="5">
        <v>1</v>
      </c>
      <c r="K1335" s="5">
        <f t="shared" si="107"/>
        <v>0</v>
      </c>
      <c r="L1335" s="56">
        <f t="shared" si="111"/>
        <v>0</v>
      </c>
      <c r="M1335" s="5" t="e">
        <f t="shared" ref="M1335" si="162">IF(#REF!=B1335,1,0)</f>
        <v>#REF!</v>
      </c>
      <c r="N1335" s="5">
        <f t="shared" si="113"/>
        <v>0</v>
      </c>
    </row>
    <row r="1336" spans="7:14" ht="13.5" customHeight="1" x14ac:dyDescent="0.2">
      <c r="G1336" s="3"/>
      <c r="H1336" s="2"/>
      <c r="I1336" s="12"/>
      <c r="J1336" s="5">
        <v>1</v>
      </c>
      <c r="K1336" s="5">
        <f t="shared" si="107"/>
        <v>0</v>
      </c>
      <c r="L1336" s="56">
        <f t="shared" si="111"/>
        <v>0</v>
      </c>
      <c r="M1336" s="5" t="e">
        <f t="shared" ref="M1336" si="163">IF(#REF!=B1336,1,0)</f>
        <v>#REF!</v>
      </c>
      <c r="N1336" s="5">
        <f t="shared" si="113"/>
        <v>0</v>
      </c>
    </row>
    <row r="1337" spans="7:14" ht="13.5" customHeight="1" x14ac:dyDescent="0.2">
      <c r="G1337" s="3"/>
      <c r="H1337" s="2"/>
      <c r="I1337" s="12"/>
      <c r="J1337" s="5">
        <v>1</v>
      </c>
      <c r="K1337" s="5">
        <f t="shared" si="107"/>
        <v>0</v>
      </c>
      <c r="L1337" s="56">
        <f t="shared" si="111"/>
        <v>0</v>
      </c>
      <c r="M1337" s="5" t="e">
        <f t="shared" ref="M1337" si="164">IF(#REF!=B1337,1,0)</f>
        <v>#REF!</v>
      </c>
      <c r="N1337" s="5">
        <f t="shared" si="113"/>
        <v>0</v>
      </c>
    </row>
    <row r="1338" spans="7:14" ht="13.5" customHeight="1" x14ac:dyDescent="0.2">
      <c r="G1338" s="3"/>
      <c r="H1338" s="2"/>
      <c r="I1338" s="12"/>
      <c r="J1338" s="5">
        <v>1</v>
      </c>
      <c r="K1338" s="5">
        <f t="shared" si="107"/>
        <v>0</v>
      </c>
      <c r="L1338" s="56">
        <f t="shared" si="111"/>
        <v>0</v>
      </c>
      <c r="M1338" s="5" t="e">
        <f t="shared" ref="M1338" si="165">IF(#REF!=B1338,1,0)</f>
        <v>#REF!</v>
      </c>
      <c r="N1338" s="5">
        <f t="shared" si="113"/>
        <v>0</v>
      </c>
    </row>
    <row r="1339" spans="7:14" ht="13.5" customHeight="1" x14ac:dyDescent="0.2">
      <c r="G1339" s="3"/>
      <c r="H1339" s="2"/>
      <c r="I1339" s="12"/>
      <c r="J1339" s="5">
        <v>1</v>
      </c>
      <c r="K1339" s="5">
        <f t="shared" si="107"/>
        <v>0</v>
      </c>
      <c r="L1339" s="56">
        <f t="shared" si="111"/>
        <v>0</v>
      </c>
      <c r="M1339" s="5" t="e">
        <f t="shared" ref="M1339" si="166">IF(#REF!=B1339,1,0)</f>
        <v>#REF!</v>
      </c>
      <c r="N1339" s="5">
        <f t="shared" si="113"/>
        <v>0</v>
      </c>
    </row>
    <row r="1340" spans="7:14" ht="13.5" customHeight="1" x14ac:dyDescent="0.2">
      <c r="G1340" s="3"/>
      <c r="H1340" s="2"/>
      <c r="I1340" s="12"/>
      <c r="J1340" s="5">
        <v>1</v>
      </c>
      <c r="K1340" s="5">
        <f t="shared" si="107"/>
        <v>0</v>
      </c>
      <c r="L1340" s="56">
        <f t="shared" si="111"/>
        <v>0</v>
      </c>
      <c r="M1340" s="5" t="e">
        <f t="shared" ref="M1340" si="167">IF(#REF!=B1340,1,0)</f>
        <v>#REF!</v>
      </c>
      <c r="N1340" s="5">
        <f t="shared" si="113"/>
        <v>0</v>
      </c>
    </row>
    <row r="1341" spans="7:14" ht="13.5" customHeight="1" x14ac:dyDescent="0.2">
      <c r="G1341" s="3"/>
      <c r="H1341" s="2"/>
      <c r="I1341" s="12"/>
      <c r="J1341" s="5">
        <v>1</v>
      </c>
      <c r="K1341" s="5">
        <f t="shared" si="107"/>
        <v>0</v>
      </c>
      <c r="L1341" s="56">
        <f t="shared" si="111"/>
        <v>0</v>
      </c>
      <c r="M1341" s="5" t="e">
        <f t="shared" ref="M1341" si="168">IF(#REF!=B1341,1,0)</f>
        <v>#REF!</v>
      </c>
      <c r="N1341" s="5">
        <f t="shared" si="113"/>
        <v>0</v>
      </c>
    </row>
    <row r="1342" spans="7:14" ht="13.5" customHeight="1" x14ac:dyDescent="0.2">
      <c r="G1342" s="3"/>
      <c r="H1342" s="2"/>
      <c r="I1342" s="12"/>
      <c r="J1342" s="5">
        <v>1</v>
      </c>
      <c r="K1342" s="5">
        <f t="shared" si="107"/>
        <v>0</v>
      </c>
      <c r="L1342" s="56">
        <f t="shared" si="111"/>
        <v>0</v>
      </c>
      <c r="M1342" s="5" t="e">
        <f t="shared" ref="M1342" si="169">IF(#REF!=B1342,1,0)</f>
        <v>#REF!</v>
      </c>
      <c r="N1342" s="5">
        <f t="shared" si="113"/>
        <v>0</v>
      </c>
    </row>
    <row r="1343" spans="7:14" ht="13.5" customHeight="1" x14ac:dyDescent="0.2">
      <c r="G1343" s="3"/>
      <c r="H1343" s="2"/>
      <c r="I1343" s="12"/>
      <c r="J1343" s="5">
        <v>1</v>
      </c>
      <c r="K1343" s="5">
        <f t="shared" si="107"/>
        <v>0</v>
      </c>
      <c r="L1343" s="56">
        <f t="shared" si="111"/>
        <v>0</v>
      </c>
      <c r="M1343" s="5" t="e">
        <f t="shared" ref="M1343" si="170">IF(#REF!=B1343,1,0)</f>
        <v>#REF!</v>
      </c>
      <c r="N1343" s="5">
        <f t="shared" si="113"/>
        <v>0</v>
      </c>
    </row>
    <row r="1344" spans="7:14" ht="13.5" customHeight="1" x14ac:dyDescent="0.2">
      <c r="G1344" s="3"/>
      <c r="H1344" s="2"/>
      <c r="I1344" s="12"/>
      <c r="J1344" s="5">
        <v>1</v>
      </c>
      <c r="K1344" s="5">
        <f t="shared" si="107"/>
        <v>0</v>
      </c>
      <c r="L1344" s="56">
        <f t="shared" si="111"/>
        <v>0</v>
      </c>
      <c r="M1344" s="5" t="e">
        <f t="shared" ref="M1344" si="171">IF(#REF!=B1344,1,0)</f>
        <v>#REF!</v>
      </c>
      <c r="N1344" s="5">
        <f t="shared" si="113"/>
        <v>0</v>
      </c>
    </row>
    <row r="1345" spans="7:14" ht="13.5" customHeight="1" x14ac:dyDescent="0.2">
      <c r="G1345" s="3"/>
      <c r="H1345" s="2"/>
      <c r="I1345" s="12"/>
      <c r="J1345" s="5">
        <v>1</v>
      </c>
      <c r="K1345" s="5">
        <f t="shared" si="107"/>
        <v>0</v>
      </c>
      <c r="L1345" s="56">
        <f t="shared" si="111"/>
        <v>0</v>
      </c>
      <c r="M1345" s="5" t="e">
        <f t="shared" ref="M1345" si="172">IF(#REF!=B1345,1,0)</f>
        <v>#REF!</v>
      </c>
      <c r="N1345" s="5">
        <f t="shared" si="113"/>
        <v>0</v>
      </c>
    </row>
    <row r="1346" spans="7:14" ht="13.5" customHeight="1" x14ac:dyDescent="0.2">
      <c r="G1346" s="3"/>
      <c r="H1346" s="2"/>
      <c r="I1346" s="12"/>
      <c r="J1346" s="5">
        <v>1</v>
      </c>
      <c r="K1346" s="5">
        <f t="shared" si="107"/>
        <v>0</v>
      </c>
      <c r="L1346" s="56">
        <f t="shared" si="111"/>
        <v>0</v>
      </c>
      <c r="M1346" s="5" t="e">
        <f t="shared" ref="M1346" si="173">IF(#REF!=B1346,1,0)</f>
        <v>#REF!</v>
      </c>
      <c r="N1346" s="5">
        <f t="shared" si="113"/>
        <v>0</v>
      </c>
    </row>
    <row r="1347" spans="7:14" ht="13.5" customHeight="1" x14ac:dyDescent="0.2">
      <c r="G1347" s="3"/>
      <c r="H1347" s="2"/>
      <c r="I1347" s="12"/>
      <c r="J1347" s="5">
        <v>1</v>
      </c>
      <c r="K1347" s="5">
        <f t="shared" ref="K1347:K1410" si="174">IF(I1347="did not close",0,IF(I1347="",0,1))</f>
        <v>0</v>
      </c>
      <c r="L1347" s="56">
        <f t="shared" si="111"/>
        <v>0</v>
      </c>
      <c r="M1347" s="5" t="e">
        <f t="shared" ref="M1347" si="175">IF(#REF!=B1347,1,0)</f>
        <v>#REF!</v>
      </c>
      <c r="N1347" s="5">
        <f t="shared" si="113"/>
        <v>0</v>
      </c>
    </row>
    <row r="1348" spans="7:14" ht="13.5" customHeight="1" x14ac:dyDescent="0.2">
      <c r="G1348" s="3"/>
      <c r="H1348" s="2"/>
      <c r="I1348" s="12"/>
      <c r="J1348" s="5">
        <v>1</v>
      </c>
      <c r="K1348" s="5">
        <f t="shared" si="174"/>
        <v>0</v>
      </c>
      <c r="L1348" s="56">
        <f t="shared" si="111"/>
        <v>0</v>
      </c>
      <c r="M1348" s="5" t="e">
        <f t="shared" ref="M1348" si="176">IF(#REF!=B1348,1,0)</f>
        <v>#REF!</v>
      </c>
      <c r="N1348" s="5">
        <f t="shared" si="113"/>
        <v>0</v>
      </c>
    </row>
    <row r="1349" spans="7:14" ht="13.5" customHeight="1" x14ac:dyDescent="0.2">
      <c r="G1349" s="3"/>
      <c r="H1349" s="2"/>
      <c r="I1349" s="12"/>
      <c r="J1349" s="5">
        <v>1</v>
      </c>
      <c r="K1349" s="5">
        <f t="shared" si="174"/>
        <v>0</v>
      </c>
      <c r="L1349" s="56">
        <f t="shared" si="111"/>
        <v>0</v>
      </c>
      <c r="M1349" s="5" t="e">
        <f t="shared" ref="M1349" si="177">IF(#REF!=B1349,1,0)</f>
        <v>#REF!</v>
      </c>
      <c r="N1349" s="5">
        <f t="shared" si="113"/>
        <v>0</v>
      </c>
    </row>
    <row r="1350" spans="7:14" ht="13.5" customHeight="1" x14ac:dyDescent="0.2">
      <c r="G1350" s="3"/>
      <c r="H1350" s="2"/>
      <c r="I1350" s="12"/>
      <c r="J1350" s="5">
        <v>1</v>
      </c>
      <c r="K1350" s="5">
        <f t="shared" si="174"/>
        <v>0</v>
      </c>
      <c r="L1350" s="56">
        <f t="shared" ref="L1350:L1413" si="178">IF(B1350="",B1349,B1350)</f>
        <v>0</v>
      </c>
      <c r="M1350" s="5" t="e">
        <f t="shared" ref="M1350" si="179">IF(#REF!=B1350,1,0)</f>
        <v>#REF!</v>
      </c>
      <c r="N1350" s="5">
        <f t="shared" ref="N1350:N1413" si="180">IF(J1350=0,IF(H1350="did not close",0,IF(H1350="",0,1)),0)</f>
        <v>0</v>
      </c>
    </row>
    <row r="1351" spans="7:14" ht="13.5" customHeight="1" x14ac:dyDescent="0.2">
      <c r="G1351" s="3"/>
      <c r="H1351" s="2"/>
      <c r="I1351" s="12"/>
      <c r="J1351" s="5">
        <v>1</v>
      </c>
      <c r="K1351" s="5">
        <f t="shared" si="174"/>
        <v>0</v>
      </c>
      <c r="L1351" s="56">
        <f t="shared" si="178"/>
        <v>0</v>
      </c>
      <c r="M1351" s="5" t="e">
        <f t="shared" ref="M1351" si="181">IF(#REF!=B1351,1,0)</f>
        <v>#REF!</v>
      </c>
      <c r="N1351" s="5">
        <f t="shared" si="180"/>
        <v>0</v>
      </c>
    </row>
    <row r="1352" spans="7:14" ht="13.5" customHeight="1" x14ac:dyDescent="0.2">
      <c r="G1352" s="3"/>
      <c r="H1352" s="2"/>
      <c r="I1352" s="12"/>
      <c r="J1352" s="5">
        <v>1</v>
      </c>
      <c r="K1352" s="5">
        <f t="shared" si="174"/>
        <v>0</v>
      </c>
      <c r="L1352" s="56">
        <f t="shared" si="178"/>
        <v>0</v>
      </c>
      <c r="M1352" s="5" t="e">
        <f t="shared" ref="M1352" si="182">IF(#REF!=B1352,1,0)</f>
        <v>#REF!</v>
      </c>
      <c r="N1352" s="5">
        <f t="shared" si="180"/>
        <v>0</v>
      </c>
    </row>
    <row r="1353" spans="7:14" ht="13.5" customHeight="1" x14ac:dyDescent="0.2">
      <c r="G1353" s="3"/>
      <c r="H1353" s="2"/>
      <c r="I1353" s="12"/>
      <c r="J1353" s="5">
        <v>1</v>
      </c>
      <c r="K1353" s="5">
        <f t="shared" si="174"/>
        <v>0</v>
      </c>
      <c r="L1353" s="56">
        <f t="shared" si="178"/>
        <v>0</v>
      </c>
      <c r="M1353" s="5" t="e">
        <f t="shared" ref="M1353" si="183">IF(#REF!=B1353,1,0)</f>
        <v>#REF!</v>
      </c>
      <c r="N1353" s="5">
        <f t="shared" si="180"/>
        <v>0</v>
      </c>
    </row>
    <row r="1354" spans="7:14" ht="13.5" customHeight="1" x14ac:dyDescent="0.2">
      <c r="G1354" s="3"/>
      <c r="H1354" s="2"/>
      <c r="I1354" s="12"/>
      <c r="J1354" s="5">
        <v>1</v>
      </c>
      <c r="K1354" s="5">
        <f t="shared" si="174"/>
        <v>0</v>
      </c>
      <c r="L1354" s="56">
        <f t="shared" si="178"/>
        <v>0</v>
      </c>
      <c r="M1354" s="5" t="e">
        <f t="shared" ref="M1354" si="184">IF(#REF!=B1354,1,0)</f>
        <v>#REF!</v>
      </c>
      <c r="N1354" s="5">
        <f t="shared" si="180"/>
        <v>0</v>
      </c>
    </row>
    <row r="1355" spans="7:14" ht="13.5" customHeight="1" x14ac:dyDescent="0.2">
      <c r="G1355" s="3"/>
      <c r="H1355" s="2"/>
      <c r="I1355" s="12"/>
      <c r="J1355" s="5">
        <v>1</v>
      </c>
      <c r="K1355" s="5">
        <f t="shared" si="174"/>
        <v>0</v>
      </c>
      <c r="L1355" s="56">
        <f t="shared" si="178"/>
        <v>0</v>
      </c>
      <c r="M1355" s="5" t="e">
        <f t="shared" ref="M1355" si="185">IF(#REF!=B1355,1,0)</f>
        <v>#REF!</v>
      </c>
      <c r="N1355" s="5">
        <f t="shared" si="180"/>
        <v>0</v>
      </c>
    </row>
    <row r="1356" spans="7:14" ht="13.5" customHeight="1" x14ac:dyDescent="0.2">
      <c r="G1356" s="3"/>
      <c r="H1356" s="2"/>
      <c r="I1356" s="12"/>
      <c r="J1356" s="5">
        <v>1</v>
      </c>
      <c r="K1356" s="5">
        <f t="shared" si="174"/>
        <v>0</v>
      </c>
      <c r="L1356" s="56">
        <f t="shared" si="178"/>
        <v>0</v>
      </c>
      <c r="M1356" s="5" t="e">
        <f t="shared" ref="M1356" si="186">IF(#REF!=B1356,1,0)</f>
        <v>#REF!</v>
      </c>
      <c r="N1356" s="5">
        <f t="shared" si="180"/>
        <v>0</v>
      </c>
    </row>
    <row r="1357" spans="7:14" ht="13.5" customHeight="1" x14ac:dyDescent="0.2">
      <c r="G1357" s="3"/>
      <c r="H1357" s="2"/>
      <c r="I1357" s="12"/>
      <c r="J1357" s="5">
        <v>1</v>
      </c>
      <c r="K1357" s="5">
        <f t="shared" si="174"/>
        <v>0</v>
      </c>
      <c r="L1357" s="56">
        <f t="shared" si="178"/>
        <v>0</v>
      </c>
      <c r="M1357" s="5" t="e">
        <f t="shared" ref="M1357" si="187">IF(#REF!=B1357,1,0)</f>
        <v>#REF!</v>
      </c>
      <c r="N1357" s="5">
        <f t="shared" si="180"/>
        <v>0</v>
      </c>
    </row>
    <row r="1358" spans="7:14" ht="13.5" customHeight="1" x14ac:dyDescent="0.2">
      <c r="G1358" s="3"/>
      <c r="H1358" s="2"/>
      <c r="I1358" s="12"/>
      <c r="J1358" s="5">
        <v>1</v>
      </c>
      <c r="K1358" s="5">
        <f t="shared" si="174"/>
        <v>0</v>
      </c>
      <c r="L1358" s="56">
        <f t="shared" si="178"/>
        <v>0</v>
      </c>
      <c r="M1358" s="5" t="e">
        <f t="shared" ref="M1358" si="188">IF(#REF!=B1358,1,0)</f>
        <v>#REF!</v>
      </c>
      <c r="N1358" s="5">
        <f t="shared" si="180"/>
        <v>0</v>
      </c>
    </row>
    <row r="1359" spans="7:14" ht="13.5" customHeight="1" x14ac:dyDescent="0.2">
      <c r="G1359" s="3"/>
      <c r="H1359" s="2"/>
      <c r="I1359" s="12"/>
      <c r="J1359" s="5">
        <v>1</v>
      </c>
      <c r="K1359" s="5">
        <f t="shared" si="174"/>
        <v>0</v>
      </c>
      <c r="L1359" s="56">
        <f t="shared" si="178"/>
        <v>0</v>
      </c>
      <c r="M1359" s="5" t="e">
        <f t="shared" ref="M1359" si="189">IF(#REF!=B1359,1,0)</f>
        <v>#REF!</v>
      </c>
      <c r="N1359" s="5">
        <f t="shared" si="180"/>
        <v>0</v>
      </c>
    </row>
    <row r="1360" spans="7:14" ht="13.5" customHeight="1" x14ac:dyDescent="0.2">
      <c r="G1360" s="3"/>
      <c r="H1360" s="2"/>
      <c r="I1360" s="12"/>
      <c r="J1360" s="5">
        <v>1</v>
      </c>
      <c r="K1360" s="5">
        <f t="shared" si="174"/>
        <v>0</v>
      </c>
      <c r="L1360" s="56">
        <f t="shared" si="178"/>
        <v>0</v>
      </c>
      <c r="M1360" s="5" t="e">
        <f t="shared" ref="M1360" si="190">IF(#REF!=B1360,1,0)</f>
        <v>#REF!</v>
      </c>
      <c r="N1360" s="5">
        <f t="shared" si="180"/>
        <v>0</v>
      </c>
    </row>
    <row r="1361" spans="7:14" ht="13.5" customHeight="1" x14ac:dyDescent="0.2">
      <c r="G1361" s="3"/>
      <c r="H1361" s="2"/>
      <c r="I1361" s="12"/>
      <c r="J1361" s="5">
        <v>1</v>
      </c>
      <c r="K1361" s="5">
        <f t="shared" si="174"/>
        <v>0</v>
      </c>
      <c r="L1361" s="56">
        <f t="shared" si="178"/>
        <v>0</v>
      </c>
      <c r="M1361" s="5" t="e">
        <f t="shared" ref="M1361" si="191">IF(#REF!=B1361,1,0)</f>
        <v>#REF!</v>
      </c>
      <c r="N1361" s="5">
        <f t="shared" si="180"/>
        <v>0</v>
      </c>
    </row>
    <row r="1362" spans="7:14" ht="13.5" customHeight="1" x14ac:dyDescent="0.2">
      <c r="G1362" s="3"/>
      <c r="H1362" s="2"/>
      <c r="I1362" s="12"/>
      <c r="J1362" s="5">
        <v>1</v>
      </c>
      <c r="K1362" s="5">
        <f t="shared" si="174"/>
        <v>0</v>
      </c>
      <c r="L1362" s="56">
        <f t="shared" si="178"/>
        <v>0</v>
      </c>
      <c r="M1362" s="5" t="e">
        <f t="shared" ref="M1362" si="192">IF(#REF!=B1362,1,0)</f>
        <v>#REF!</v>
      </c>
      <c r="N1362" s="5">
        <f t="shared" si="180"/>
        <v>0</v>
      </c>
    </row>
    <row r="1363" spans="7:14" ht="13.5" customHeight="1" x14ac:dyDescent="0.2">
      <c r="G1363" s="3"/>
      <c r="H1363" s="2"/>
      <c r="I1363" s="12"/>
      <c r="J1363" s="5">
        <v>1</v>
      </c>
      <c r="K1363" s="5">
        <f t="shared" si="174"/>
        <v>0</v>
      </c>
      <c r="L1363" s="56">
        <f t="shared" si="178"/>
        <v>0</v>
      </c>
      <c r="M1363" s="5" t="e">
        <f t="shared" ref="M1363" si="193">IF(#REF!=B1363,1,0)</f>
        <v>#REF!</v>
      </c>
      <c r="N1363" s="5">
        <f t="shared" si="180"/>
        <v>0</v>
      </c>
    </row>
    <row r="1364" spans="7:14" ht="13.5" customHeight="1" x14ac:dyDescent="0.2">
      <c r="G1364" s="3"/>
      <c r="H1364" s="2"/>
      <c r="I1364" s="12"/>
      <c r="J1364" s="5">
        <v>1</v>
      </c>
      <c r="K1364" s="5">
        <f t="shared" si="174"/>
        <v>0</v>
      </c>
      <c r="L1364" s="56">
        <f t="shared" si="178"/>
        <v>0</v>
      </c>
      <c r="M1364" s="5" t="e">
        <f t="shared" ref="M1364" si="194">IF(#REF!=B1364,1,0)</f>
        <v>#REF!</v>
      </c>
      <c r="N1364" s="5">
        <f t="shared" si="180"/>
        <v>0</v>
      </c>
    </row>
    <row r="1365" spans="7:14" ht="13.5" customHeight="1" x14ac:dyDescent="0.2">
      <c r="G1365" s="3"/>
      <c r="H1365" s="2"/>
      <c r="I1365" s="12"/>
      <c r="J1365" s="5">
        <v>1</v>
      </c>
      <c r="K1365" s="5">
        <f t="shared" si="174"/>
        <v>0</v>
      </c>
      <c r="L1365" s="56">
        <f t="shared" si="178"/>
        <v>0</v>
      </c>
      <c r="M1365" s="5" t="e">
        <f t="shared" ref="M1365" si="195">IF(#REF!=B1365,1,0)</f>
        <v>#REF!</v>
      </c>
      <c r="N1365" s="5">
        <f t="shared" si="180"/>
        <v>0</v>
      </c>
    </row>
    <row r="1366" spans="7:14" ht="13.5" customHeight="1" x14ac:dyDescent="0.2">
      <c r="G1366" s="3"/>
      <c r="H1366" s="2"/>
      <c r="I1366" s="12"/>
      <c r="J1366" s="5">
        <v>1</v>
      </c>
      <c r="K1366" s="5">
        <f t="shared" si="174"/>
        <v>0</v>
      </c>
      <c r="L1366" s="56">
        <f t="shared" si="178"/>
        <v>0</v>
      </c>
      <c r="M1366" s="5" t="e">
        <f t="shared" ref="M1366" si="196">IF(#REF!=B1366,1,0)</f>
        <v>#REF!</v>
      </c>
      <c r="N1366" s="5">
        <f t="shared" si="180"/>
        <v>0</v>
      </c>
    </row>
    <row r="1367" spans="7:14" ht="13.5" customHeight="1" x14ac:dyDescent="0.2">
      <c r="G1367" s="3"/>
      <c r="H1367" s="2"/>
      <c r="I1367" s="12"/>
      <c r="J1367" s="5">
        <v>1</v>
      </c>
      <c r="K1367" s="5">
        <f t="shared" si="174"/>
        <v>0</v>
      </c>
      <c r="L1367" s="56">
        <f t="shared" si="178"/>
        <v>0</v>
      </c>
      <c r="M1367" s="5" t="e">
        <f t="shared" ref="M1367" si="197">IF(#REF!=B1367,1,0)</f>
        <v>#REF!</v>
      </c>
      <c r="N1367" s="5">
        <f t="shared" si="180"/>
        <v>0</v>
      </c>
    </row>
    <row r="1368" spans="7:14" ht="13.5" customHeight="1" x14ac:dyDescent="0.2">
      <c r="G1368" s="3"/>
      <c r="H1368" s="2"/>
      <c r="I1368" s="12"/>
      <c r="J1368" s="5">
        <v>1</v>
      </c>
      <c r="K1368" s="5">
        <f t="shared" si="174"/>
        <v>0</v>
      </c>
      <c r="L1368" s="56">
        <f t="shared" si="178"/>
        <v>0</v>
      </c>
      <c r="M1368" s="5" t="e">
        <f t="shared" ref="M1368" si="198">IF(#REF!=B1368,1,0)</f>
        <v>#REF!</v>
      </c>
      <c r="N1368" s="5">
        <f t="shared" si="180"/>
        <v>0</v>
      </c>
    </row>
    <row r="1369" spans="7:14" ht="13.5" customHeight="1" x14ac:dyDescent="0.2">
      <c r="G1369" s="3"/>
      <c r="H1369" s="2"/>
      <c r="I1369" s="12"/>
      <c r="J1369" s="5">
        <v>1</v>
      </c>
      <c r="K1369" s="5">
        <f t="shared" si="174"/>
        <v>0</v>
      </c>
      <c r="L1369" s="56">
        <f t="shared" si="178"/>
        <v>0</v>
      </c>
      <c r="M1369" s="5" t="e">
        <f t="shared" ref="M1369" si="199">IF(#REF!=B1369,1,0)</f>
        <v>#REF!</v>
      </c>
      <c r="N1369" s="5">
        <f t="shared" si="180"/>
        <v>0</v>
      </c>
    </row>
    <row r="1370" spans="7:14" ht="13.5" customHeight="1" x14ac:dyDescent="0.2">
      <c r="G1370" s="3"/>
      <c r="H1370" s="2"/>
      <c r="I1370" s="12"/>
      <c r="J1370" s="5">
        <v>1</v>
      </c>
      <c r="K1370" s="5">
        <f t="shared" si="174"/>
        <v>0</v>
      </c>
      <c r="L1370" s="56">
        <f t="shared" si="178"/>
        <v>0</v>
      </c>
      <c r="M1370" s="5" t="e">
        <f t="shared" ref="M1370" si="200">IF(#REF!=B1370,1,0)</f>
        <v>#REF!</v>
      </c>
      <c r="N1370" s="5">
        <f t="shared" si="180"/>
        <v>0</v>
      </c>
    </row>
    <row r="1371" spans="7:14" ht="13.5" customHeight="1" x14ac:dyDescent="0.2">
      <c r="G1371" s="3"/>
      <c r="H1371" s="2"/>
      <c r="I1371" s="12"/>
      <c r="J1371" s="5">
        <v>1</v>
      </c>
      <c r="K1371" s="5">
        <f t="shared" si="174"/>
        <v>0</v>
      </c>
      <c r="L1371" s="56">
        <f t="shared" si="178"/>
        <v>0</v>
      </c>
      <c r="M1371" s="5" t="e">
        <f t="shared" ref="M1371" si="201">IF(#REF!=B1371,1,0)</f>
        <v>#REF!</v>
      </c>
      <c r="N1371" s="5">
        <f t="shared" si="180"/>
        <v>0</v>
      </c>
    </row>
    <row r="1372" spans="7:14" ht="13.5" customHeight="1" x14ac:dyDescent="0.2">
      <c r="G1372" s="3"/>
      <c r="H1372" s="2"/>
      <c r="I1372" s="12"/>
      <c r="J1372" s="5">
        <v>1</v>
      </c>
      <c r="K1372" s="5">
        <f t="shared" si="174"/>
        <v>0</v>
      </c>
      <c r="L1372" s="56">
        <f t="shared" si="178"/>
        <v>0</v>
      </c>
      <c r="M1372" s="5" t="e">
        <f t="shared" ref="M1372" si="202">IF(#REF!=B1372,1,0)</f>
        <v>#REF!</v>
      </c>
      <c r="N1372" s="5">
        <f t="shared" si="180"/>
        <v>0</v>
      </c>
    </row>
    <row r="1373" spans="7:14" ht="13.5" customHeight="1" x14ac:dyDescent="0.2">
      <c r="G1373" s="3"/>
      <c r="H1373" s="2"/>
      <c r="I1373" s="12"/>
      <c r="J1373" s="5">
        <v>1</v>
      </c>
      <c r="K1373" s="5">
        <f t="shared" si="174"/>
        <v>0</v>
      </c>
      <c r="L1373" s="56">
        <f t="shared" si="178"/>
        <v>0</v>
      </c>
      <c r="M1373" s="5" t="e">
        <f t="shared" ref="M1373" si="203">IF(#REF!=B1373,1,0)</f>
        <v>#REF!</v>
      </c>
      <c r="N1373" s="5">
        <f t="shared" si="180"/>
        <v>0</v>
      </c>
    </row>
    <row r="1374" spans="7:14" ht="13.5" customHeight="1" x14ac:dyDescent="0.2">
      <c r="G1374" s="3"/>
      <c r="H1374" s="2"/>
      <c r="I1374" s="12"/>
      <c r="J1374" s="5">
        <v>1</v>
      </c>
      <c r="K1374" s="5">
        <f t="shared" si="174"/>
        <v>0</v>
      </c>
      <c r="L1374" s="56">
        <f t="shared" si="178"/>
        <v>0</v>
      </c>
      <c r="M1374" s="5" t="e">
        <f t="shared" ref="M1374" si="204">IF(#REF!=B1374,1,0)</f>
        <v>#REF!</v>
      </c>
      <c r="N1374" s="5">
        <f t="shared" si="180"/>
        <v>0</v>
      </c>
    </row>
    <row r="1375" spans="7:14" ht="13.5" customHeight="1" x14ac:dyDescent="0.2">
      <c r="G1375" s="3"/>
      <c r="H1375" s="2"/>
      <c r="I1375" s="12"/>
      <c r="J1375" s="5">
        <v>1</v>
      </c>
      <c r="K1375" s="5">
        <f t="shared" si="174"/>
        <v>0</v>
      </c>
      <c r="L1375" s="56">
        <f t="shared" si="178"/>
        <v>0</v>
      </c>
      <c r="M1375" s="5" t="e">
        <f t="shared" ref="M1375" si="205">IF(#REF!=B1375,1,0)</f>
        <v>#REF!</v>
      </c>
      <c r="N1375" s="5">
        <f t="shared" si="180"/>
        <v>0</v>
      </c>
    </row>
    <row r="1376" spans="7:14" ht="13.5" customHeight="1" x14ac:dyDescent="0.2">
      <c r="G1376" s="3"/>
      <c r="H1376" s="2"/>
      <c r="I1376" s="12"/>
      <c r="J1376" s="5">
        <v>1</v>
      </c>
      <c r="K1376" s="5">
        <f t="shared" si="174"/>
        <v>0</v>
      </c>
      <c r="L1376" s="56">
        <f t="shared" si="178"/>
        <v>0</v>
      </c>
      <c r="M1376" s="5" t="e">
        <f t="shared" ref="M1376" si="206">IF(#REF!=B1376,1,0)</f>
        <v>#REF!</v>
      </c>
      <c r="N1376" s="5">
        <f t="shared" si="180"/>
        <v>0</v>
      </c>
    </row>
    <row r="1377" spans="7:14" ht="13.5" customHeight="1" x14ac:dyDescent="0.2">
      <c r="G1377" s="3"/>
      <c r="H1377" s="2"/>
      <c r="I1377" s="12"/>
      <c r="J1377" s="5">
        <v>1</v>
      </c>
      <c r="K1377" s="5">
        <f t="shared" si="174"/>
        <v>0</v>
      </c>
      <c r="L1377" s="56">
        <f t="shared" si="178"/>
        <v>0</v>
      </c>
      <c r="M1377" s="5" t="e">
        <f t="shared" ref="M1377" si="207">IF(#REF!=B1377,1,0)</f>
        <v>#REF!</v>
      </c>
      <c r="N1377" s="5">
        <f t="shared" si="180"/>
        <v>0</v>
      </c>
    </row>
    <row r="1378" spans="7:14" ht="13.5" customHeight="1" x14ac:dyDescent="0.2">
      <c r="G1378" s="3"/>
      <c r="H1378" s="2"/>
      <c r="I1378" s="12"/>
      <c r="J1378" s="5">
        <v>1</v>
      </c>
      <c r="K1378" s="5">
        <f t="shared" si="174"/>
        <v>0</v>
      </c>
      <c r="L1378" s="56">
        <f t="shared" si="178"/>
        <v>0</v>
      </c>
      <c r="M1378" s="5" t="e">
        <f t="shared" ref="M1378" si="208">IF(#REF!=B1378,1,0)</f>
        <v>#REF!</v>
      </c>
      <c r="N1378" s="5">
        <f t="shared" si="180"/>
        <v>0</v>
      </c>
    </row>
    <row r="1379" spans="7:14" ht="13.5" customHeight="1" x14ac:dyDescent="0.2">
      <c r="G1379" s="3"/>
      <c r="H1379" s="2"/>
      <c r="I1379" s="12"/>
      <c r="J1379" s="5">
        <v>1</v>
      </c>
      <c r="K1379" s="5">
        <f t="shared" si="174"/>
        <v>0</v>
      </c>
      <c r="L1379" s="56">
        <f t="shared" si="178"/>
        <v>0</v>
      </c>
      <c r="M1379" s="5" t="e">
        <f t="shared" ref="M1379" si="209">IF(#REF!=B1379,1,0)</f>
        <v>#REF!</v>
      </c>
      <c r="N1379" s="5">
        <f t="shared" si="180"/>
        <v>0</v>
      </c>
    </row>
    <row r="1380" spans="7:14" ht="13.5" customHeight="1" x14ac:dyDescent="0.2">
      <c r="G1380" s="3"/>
      <c r="H1380" s="2"/>
      <c r="I1380" s="12"/>
      <c r="J1380" s="5">
        <v>1</v>
      </c>
      <c r="K1380" s="5">
        <f t="shared" si="174"/>
        <v>0</v>
      </c>
      <c r="L1380" s="56">
        <f t="shared" si="178"/>
        <v>0</v>
      </c>
      <c r="M1380" s="5" t="e">
        <f t="shared" ref="M1380" si="210">IF(#REF!=B1380,1,0)</f>
        <v>#REF!</v>
      </c>
      <c r="N1380" s="5">
        <f t="shared" si="180"/>
        <v>0</v>
      </c>
    </row>
    <row r="1381" spans="7:14" ht="13.5" customHeight="1" x14ac:dyDescent="0.2">
      <c r="G1381" s="3"/>
      <c r="H1381" s="2"/>
      <c r="I1381" s="12"/>
      <c r="J1381" s="5">
        <v>1</v>
      </c>
      <c r="K1381" s="5">
        <f t="shared" si="174"/>
        <v>0</v>
      </c>
      <c r="L1381" s="56">
        <f t="shared" si="178"/>
        <v>0</v>
      </c>
      <c r="M1381" s="5" t="e">
        <f t="shared" ref="M1381" si="211">IF(#REF!=B1381,1,0)</f>
        <v>#REF!</v>
      </c>
      <c r="N1381" s="5">
        <f t="shared" si="180"/>
        <v>0</v>
      </c>
    </row>
    <row r="1382" spans="7:14" ht="13.5" customHeight="1" x14ac:dyDescent="0.2">
      <c r="G1382" s="3"/>
      <c r="H1382" s="2"/>
      <c r="I1382" s="12"/>
      <c r="J1382" s="5">
        <v>1</v>
      </c>
      <c r="K1382" s="5">
        <f t="shared" si="174"/>
        <v>0</v>
      </c>
      <c r="L1382" s="56">
        <f t="shared" si="178"/>
        <v>0</v>
      </c>
      <c r="M1382" s="5" t="e">
        <f t="shared" ref="M1382" si="212">IF(#REF!=B1382,1,0)</f>
        <v>#REF!</v>
      </c>
      <c r="N1382" s="5">
        <f t="shared" si="180"/>
        <v>0</v>
      </c>
    </row>
    <row r="1383" spans="7:14" ht="13.5" customHeight="1" x14ac:dyDescent="0.2">
      <c r="G1383" s="3"/>
      <c r="H1383" s="2"/>
      <c r="I1383" s="12"/>
      <c r="J1383" s="5">
        <v>1</v>
      </c>
      <c r="K1383" s="5">
        <f t="shared" si="174"/>
        <v>0</v>
      </c>
      <c r="L1383" s="56">
        <f t="shared" si="178"/>
        <v>0</v>
      </c>
      <c r="M1383" s="5" t="e">
        <f t="shared" ref="M1383" si="213">IF(#REF!=B1383,1,0)</f>
        <v>#REF!</v>
      </c>
      <c r="N1383" s="5">
        <f t="shared" si="180"/>
        <v>0</v>
      </c>
    </row>
    <row r="1384" spans="7:14" ht="13.5" customHeight="1" x14ac:dyDescent="0.2">
      <c r="G1384" s="3"/>
      <c r="H1384" s="2"/>
      <c r="I1384" s="12"/>
      <c r="J1384" s="5">
        <v>1</v>
      </c>
      <c r="K1384" s="5">
        <f t="shared" si="174"/>
        <v>0</v>
      </c>
      <c r="L1384" s="56">
        <f t="shared" si="178"/>
        <v>0</v>
      </c>
      <c r="M1384" s="5" t="e">
        <f t="shared" ref="M1384" si="214">IF(#REF!=B1384,1,0)</f>
        <v>#REF!</v>
      </c>
      <c r="N1384" s="5">
        <f t="shared" si="180"/>
        <v>0</v>
      </c>
    </row>
    <row r="1385" spans="7:14" ht="13.5" customHeight="1" x14ac:dyDescent="0.2">
      <c r="G1385" s="3"/>
      <c r="H1385" s="2"/>
      <c r="I1385" s="12"/>
      <c r="J1385" s="5">
        <v>1</v>
      </c>
      <c r="K1385" s="5">
        <f t="shared" si="174"/>
        <v>0</v>
      </c>
      <c r="L1385" s="56">
        <f t="shared" si="178"/>
        <v>0</v>
      </c>
      <c r="M1385" s="5" t="e">
        <f t="shared" ref="M1385" si="215">IF(#REF!=B1385,1,0)</f>
        <v>#REF!</v>
      </c>
      <c r="N1385" s="5">
        <f t="shared" si="180"/>
        <v>0</v>
      </c>
    </row>
    <row r="1386" spans="7:14" ht="13.5" customHeight="1" x14ac:dyDescent="0.2">
      <c r="G1386" s="3"/>
      <c r="H1386" s="2"/>
      <c r="I1386" s="12"/>
      <c r="J1386" s="5">
        <v>1</v>
      </c>
      <c r="K1386" s="5">
        <f t="shared" si="174"/>
        <v>0</v>
      </c>
      <c r="L1386" s="56">
        <f t="shared" si="178"/>
        <v>0</v>
      </c>
      <c r="M1386" s="5" t="e">
        <f t="shared" ref="M1386" si="216">IF(#REF!=B1386,1,0)</f>
        <v>#REF!</v>
      </c>
      <c r="N1386" s="5">
        <f t="shared" si="180"/>
        <v>0</v>
      </c>
    </row>
    <row r="1387" spans="7:14" ht="13.5" customHeight="1" x14ac:dyDescent="0.2">
      <c r="G1387" s="3"/>
      <c r="H1387" s="2"/>
      <c r="I1387" s="12"/>
      <c r="J1387" s="5">
        <v>1</v>
      </c>
      <c r="K1387" s="5">
        <f t="shared" si="174"/>
        <v>0</v>
      </c>
      <c r="L1387" s="56">
        <f t="shared" si="178"/>
        <v>0</v>
      </c>
      <c r="M1387" s="5" t="e">
        <f t="shared" ref="M1387" si="217">IF(#REF!=B1387,1,0)</f>
        <v>#REF!</v>
      </c>
      <c r="N1387" s="5">
        <f t="shared" si="180"/>
        <v>0</v>
      </c>
    </row>
    <row r="1388" spans="7:14" ht="13.5" customHeight="1" x14ac:dyDescent="0.2">
      <c r="G1388" s="3"/>
      <c r="H1388" s="2"/>
      <c r="I1388" s="12"/>
      <c r="J1388" s="5">
        <v>1</v>
      </c>
      <c r="K1388" s="5">
        <f t="shared" si="174"/>
        <v>0</v>
      </c>
      <c r="L1388" s="56">
        <f t="shared" si="178"/>
        <v>0</v>
      </c>
      <c r="M1388" s="5" t="e">
        <f t="shared" ref="M1388" si="218">IF(#REF!=B1388,1,0)</f>
        <v>#REF!</v>
      </c>
      <c r="N1388" s="5">
        <f t="shared" si="180"/>
        <v>0</v>
      </c>
    </row>
    <row r="1389" spans="7:14" ht="13.5" customHeight="1" x14ac:dyDescent="0.2">
      <c r="G1389" s="3"/>
      <c r="H1389" s="2"/>
      <c r="I1389" s="12"/>
      <c r="J1389" s="5">
        <v>1</v>
      </c>
      <c r="K1389" s="5">
        <f t="shared" si="174"/>
        <v>0</v>
      </c>
      <c r="L1389" s="56">
        <f t="shared" si="178"/>
        <v>0</v>
      </c>
      <c r="M1389" s="5" t="e">
        <f t="shared" ref="M1389" si="219">IF(#REF!=B1389,1,0)</f>
        <v>#REF!</v>
      </c>
      <c r="N1389" s="5">
        <f t="shared" si="180"/>
        <v>0</v>
      </c>
    </row>
    <row r="1390" spans="7:14" ht="13.5" customHeight="1" x14ac:dyDescent="0.2">
      <c r="G1390" s="3"/>
      <c r="H1390" s="2"/>
      <c r="I1390" s="12"/>
      <c r="J1390" s="5">
        <v>1</v>
      </c>
      <c r="K1390" s="5">
        <f t="shared" si="174"/>
        <v>0</v>
      </c>
      <c r="L1390" s="56">
        <f t="shared" si="178"/>
        <v>0</v>
      </c>
      <c r="M1390" s="5" t="e">
        <f t="shared" ref="M1390" si="220">IF(#REF!=B1390,1,0)</f>
        <v>#REF!</v>
      </c>
      <c r="N1390" s="5">
        <f t="shared" si="180"/>
        <v>0</v>
      </c>
    </row>
    <row r="1391" spans="7:14" ht="13.5" customHeight="1" x14ac:dyDescent="0.2">
      <c r="G1391" s="3"/>
      <c r="H1391" s="2"/>
      <c r="I1391" s="12"/>
      <c r="J1391" s="5">
        <v>1</v>
      </c>
      <c r="K1391" s="5">
        <f t="shared" si="174"/>
        <v>0</v>
      </c>
      <c r="L1391" s="56">
        <f t="shared" si="178"/>
        <v>0</v>
      </c>
      <c r="M1391" s="5" t="e">
        <f t="shared" ref="M1391" si="221">IF(#REF!=B1391,1,0)</f>
        <v>#REF!</v>
      </c>
      <c r="N1391" s="5">
        <f t="shared" si="180"/>
        <v>0</v>
      </c>
    </row>
    <row r="1392" spans="7:14" ht="13.5" customHeight="1" x14ac:dyDescent="0.2">
      <c r="G1392" s="3"/>
      <c r="H1392" s="2"/>
      <c r="I1392" s="12"/>
      <c r="J1392" s="5">
        <v>1</v>
      </c>
      <c r="K1392" s="5">
        <f t="shared" si="174"/>
        <v>0</v>
      </c>
      <c r="L1392" s="56">
        <f t="shared" si="178"/>
        <v>0</v>
      </c>
      <c r="M1392" s="5" t="e">
        <f t="shared" ref="M1392" si="222">IF(#REF!=B1392,1,0)</f>
        <v>#REF!</v>
      </c>
      <c r="N1392" s="5">
        <f t="shared" si="180"/>
        <v>0</v>
      </c>
    </row>
    <row r="1393" spans="7:14" ht="13.5" customHeight="1" x14ac:dyDescent="0.2">
      <c r="G1393" s="3"/>
      <c r="H1393" s="2"/>
      <c r="I1393" s="12"/>
      <c r="J1393" s="5">
        <v>1</v>
      </c>
      <c r="K1393" s="5">
        <f t="shared" si="174"/>
        <v>0</v>
      </c>
      <c r="L1393" s="56">
        <f t="shared" si="178"/>
        <v>0</v>
      </c>
      <c r="M1393" s="5" t="e">
        <f t="shared" ref="M1393" si="223">IF(#REF!=B1393,1,0)</f>
        <v>#REF!</v>
      </c>
      <c r="N1393" s="5">
        <f t="shared" si="180"/>
        <v>0</v>
      </c>
    </row>
    <row r="1394" spans="7:14" ht="13.5" customHeight="1" x14ac:dyDescent="0.2">
      <c r="G1394" s="3"/>
      <c r="H1394" s="2"/>
      <c r="I1394" s="12"/>
      <c r="J1394" s="5">
        <v>1</v>
      </c>
      <c r="K1394" s="5">
        <f t="shared" si="174"/>
        <v>0</v>
      </c>
      <c r="L1394" s="56">
        <f t="shared" si="178"/>
        <v>0</v>
      </c>
      <c r="M1394" s="5" t="e">
        <f t="shared" ref="M1394" si="224">IF(#REF!=B1394,1,0)</f>
        <v>#REF!</v>
      </c>
      <c r="N1394" s="5">
        <f t="shared" si="180"/>
        <v>0</v>
      </c>
    </row>
    <row r="1395" spans="7:14" ht="13.5" customHeight="1" x14ac:dyDescent="0.2">
      <c r="G1395" s="3"/>
      <c r="H1395" s="2"/>
      <c r="I1395" s="12"/>
      <c r="J1395" s="5">
        <v>1</v>
      </c>
      <c r="K1395" s="5">
        <f t="shared" si="174"/>
        <v>0</v>
      </c>
      <c r="L1395" s="56">
        <f t="shared" si="178"/>
        <v>0</v>
      </c>
      <c r="M1395" s="5" t="e">
        <f t="shared" ref="M1395" si="225">IF(#REF!=B1395,1,0)</f>
        <v>#REF!</v>
      </c>
      <c r="N1395" s="5">
        <f t="shared" si="180"/>
        <v>0</v>
      </c>
    </row>
    <row r="1396" spans="7:14" ht="13.5" customHeight="1" x14ac:dyDescent="0.2">
      <c r="G1396" s="3"/>
      <c r="H1396" s="2"/>
      <c r="I1396" s="12"/>
      <c r="J1396" s="5">
        <v>1</v>
      </c>
      <c r="K1396" s="5">
        <f t="shared" si="174"/>
        <v>0</v>
      </c>
      <c r="L1396" s="56">
        <f t="shared" si="178"/>
        <v>0</v>
      </c>
      <c r="M1396" s="5" t="e">
        <f t="shared" ref="M1396" si="226">IF(#REF!=B1396,1,0)</f>
        <v>#REF!</v>
      </c>
      <c r="N1396" s="5">
        <f t="shared" si="180"/>
        <v>0</v>
      </c>
    </row>
    <row r="1397" spans="7:14" ht="13.5" customHeight="1" x14ac:dyDescent="0.2">
      <c r="G1397" s="3"/>
      <c r="H1397" s="2"/>
      <c r="I1397" s="12"/>
      <c r="J1397" s="5">
        <v>1</v>
      </c>
      <c r="K1397" s="5">
        <f t="shared" si="174"/>
        <v>0</v>
      </c>
      <c r="L1397" s="56">
        <f t="shared" si="178"/>
        <v>0</v>
      </c>
      <c r="M1397" s="5" t="e">
        <f t="shared" ref="M1397" si="227">IF(#REF!=B1397,1,0)</f>
        <v>#REF!</v>
      </c>
      <c r="N1397" s="5">
        <f t="shared" si="180"/>
        <v>0</v>
      </c>
    </row>
    <row r="1398" spans="7:14" ht="13.5" customHeight="1" x14ac:dyDescent="0.2">
      <c r="G1398" s="3"/>
      <c r="H1398" s="2"/>
      <c r="I1398" s="12"/>
      <c r="J1398" s="5">
        <v>1</v>
      </c>
      <c r="K1398" s="5">
        <f t="shared" si="174"/>
        <v>0</v>
      </c>
      <c r="L1398" s="56">
        <f t="shared" si="178"/>
        <v>0</v>
      </c>
      <c r="M1398" s="5" t="e">
        <f t="shared" ref="M1398" si="228">IF(#REF!=B1398,1,0)</f>
        <v>#REF!</v>
      </c>
      <c r="N1398" s="5">
        <f t="shared" si="180"/>
        <v>0</v>
      </c>
    </row>
    <row r="1399" spans="7:14" ht="13.5" customHeight="1" x14ac:dyDescent="0.2">
      <c r="G1399" s="3"/>
      <c r="H1399" s="2"/>
      <c r="I1399" s="12"/>
      <c r="J1399" s="5">
        <v>1</v>
      </c>
      <c r="K1399" s="5">
        <f t="shared" si="174"/>
        <v>0</v>
      </c>
      <c r="L1399" s="56">
        <f t="shared" si="178"/>
        <v>0</v>
      </c>
      <c r="M1399" s="5" t="e">
        <f t="shared" ref="M1399" si="229">IF(#REF!=B1399,1,0)</f>
        <v>#REF!</v>
      </c>
      <c r="N1399" s="5">
        <f t="shared" si="180"/>
        <v>0</v>
      </c>
    </row>
    <row r="1400" spans="7:14" ht="13.5" customHeight="1" x14ac:dyDescent="0.2">
      <c r="G1400" s="3"/>
      <c r="H1400" s="2"/>
      <c r="I1400" s="12"/>
      <c r="J1400" s="5">
        <v>1</v>
      </c>
      <c r="K1400" s="5">
        <f t="shared" si="174"/>
        <v>0</v>
      </c>
      <c r="L1400" s="56">
        <f t="shared" si="178"/>
        <v>0</v>
      </c>
      <c r="M1400" s="5" t="e">
        <f t="shared" ref="M1400" si="230">IF(#REF!=B1400,1,0)</f>
        <v>#REF!</v>
      </c>
      <c r="N1400" s="5">
        <f t="shared" si="180"/>
        <v>0</v>
      </c>
    </row>
    <row r="1401" spans="7:14" ht="13.5" customHeight="1" x14ac:dyDescent="0.2">
      <c r="G1401" s="3"/>
      <c r="H1401" s="2"/>
      <c r="I1401" s="12"/>
      <c r="J1401" s="5">
        <v>1</v>
      </c>
      <c r="K1401" s="5">
        <f t="shared" si="174"/>
        <v>0</v>
      </c>
      <c r="L1401" s="56">
        <f t="shared" si="178"/>
        <v>0</v>
      </c>
      <c r="M1401" s="5" t="e">
        <f t="shared" ref="M1401" si="231">IF(#REF!=B1401,1,0)</f>
        <v>#REF!</v>
      </c>
      <c r="N1401" s="5">
        <f t="shared" si="180"/>
        <v>0</v>
      </c>
    </row>
    <row r="1402" spans="7:14" ht="13.5" customHeight="1" x14ac:dyDescent="0.2">
      <c r="G1402" s="3"/>
      <c r="H1402" s="2"/>
      <c r="I1402" s="12"/>
      <c r="J1402" s="5">
        <v>1</v>
      </c>
      <c r="K1402" s="5">
        <f t="shared" si="174"/>
        <v>0</v>
      </c>
      <c r="L1402" s="56">
        <f t="shared" si="178"/>
        <v>0</v>
      </c>
      <c r="M1402" s="5" t="e">
        <f t="shared" ref="M1402" si="232">IF(#REF!=B1402,1,0)</f>
        <v>#REF!</v>
      </c>
      <c r="N1402" s="5">
        <f t="shared" si="180"/>
        <v>0</v>
      </c>
    </row>
    <row r="1403" spans="7:14" ht="13.5" customHeight="1" x14ac:dyDescent="0.2">
      <c r="G1403" s="3"/>
      <c r="H1403" s="2"/>
      <c r="I1403" s="12"/>
      <c r="J1403" s="5">
        <v>1</v>
      </c>
      <c r="K1403" s="5">
        <f t="shared" si="174"/>
        <v>0</v>
      </c>
      <c r="L1403" s="56">
        <f t="shared" si="178"/>
        <v>0</v>
      </c>
      <c r="M1403" s="5" t="e">
        <f t="shared" ref="M1403" si="233">IF(#REF!=B1403,1,0)</f>
        <v>#REF!</v>
      </c>
      <c r="N1403" s="5">
        <f t="shared" si="180"/>
        <v>0</v>
      </c>
    </row>
    <row r="1404" spans="7:14" ht="13.5" customHeight="1" x14ac:dyDescent="0.2">
      <c r="G1404" s="3"/>
      <c r="H1404" s="2"/>
      <c r="I1404" s="12"/>
      <c r="J1404" s="5">
        <v>1</v>
      </c>
      <c r="K1404" s="5">
        <f t="shared" si="174"/>
        <v>0</v>
      </c>
      <c r="L1404" s="56">
        <f t="shared" si="178"/>
        <v>0</v>
      </c>
      <c r="M1404" s="5" t="e">
        <f t="shared" ref="M1404" si="234">IF(#REF!=B1404,1,0)</f>
        <v>#REF!</v>
      </c>
      <c r="N1404" s="5">
        <f t="shared" si="180"/>
        <v>0</v>
      </c>
    </row>
    <row r="1405" spans="7:14" ht="13.5" customHeight="1" x14ac:dyDescent="0.2">
      <c r="G1405" s="3"/>
      <c r="H1405" s="2"/>
      <c r="I1405" s="12"/>
      <c r="J1405" s="5">
        <v>1</v>
      </c>
      <c r="K1405" s="5">
        <f t="shared" si="174"/>
        <v>0</v>
      </c>
      <c r="L1405" s="56">
        <f t="shared" si="178"/>
        <v>0</v>
      </c>
      <c r="M1405" s="5" t="e">
        <f t="shared" ref="M1405" si="235">IF(#REF!=B1405,1,0)</f>
        <v>#REF!</v>
      </c>
      <c r="N1405" s="5">
        <f t="shared" si="180"/>
        <v>0</v>
      </c>
    </row>
    <row r="1406" spans="7:14" ht="13.5" customHeight="1" x14ac:dyDescent="0.2">
      <c r="G1406" s="3"/>
      <c r="H1406" s="2"/>
      <c r="I1406" s="12"/>
      <c r="J1406" s="5">
        <v>1</v>
      </c>
      <c r="K1406" s="5">
        <f t="shared" si="174"/>
        <v>0</v>
      </c>
      <c r="L1406" s="56">
        <f t="shared" si="178"/>
        <v>0</v>
      </c>
      <c r="M1406" s="5" t="e">
        <f t="shared" ref="M1406" si="236">IF(#REF!=B1406,1,0)</f>
        <v>#REF!</v>
      </c>
      <c r="N1406" s="5">
        <f t="shared" si="180"/>
        <v>0</v>
      </c>
    </row>
    <row r="1407" spans="7:14" ht="13.5" customHeight="1" x14ac:dyDescent="0.2">
      <c r="G1407" s="3"/>
      <c r="H1407" s="2"/>
      <c r="I1407" s="12"/>
      <c r="J1407" s="5">
        <v>1</v>
      </c>
      <c r="K1407" s="5">
        <f t="shared" si="174"/>
        <v>0</v>
      </c>
      <c r="L1407" s="56">
        <f t="shared" si="178"/>
        <v>0</v>
      </c>
      <c r="M1407" s="5" t="e">
        <f t="shared" ref="M1407" si="237">IF(#REF!=B1407,1,0)</f>
        <v>#REF!</v>
      </c>
      <c r="N1407" s="5">
        <f t="shared" si="180"/>
        <v>0</v>
      </c>
    </row>
    <row r="1408" spans="7:14" ht="13.5" customHeight="1" x14ac:dyDescent="0.2">
      <c r="G1408" s="3"/>
      <c r="H1408" s="2"/>
      <c r="I1408" s="12"/>
      <c r="J1408" s="5">
        <v>1</v>
      </c>
      <c r="K1408" s="5">
        <f t="shared" si="174"/>
        <v>0</v>
      </c>
      <c r="L1408" s="56">
        <f t="shared" si="178"/>
        <v>0</v>
      </c>
      <c r="M1408" s="5" t="e">
        <f t="shared" ref="M1408" si="238">IF(#REF!=B1408,1,0)</f>
        <v>#REF!</v>
      </c>
      <c r="N1408" s="5">
        <f t="shared" si="180"/>
        <v>0</v>
      </c>
    </row>
    <row r="1409" spans="7:14" ht="13.5" customHeight="1" x14ac:dyDescent="0.2">
      <c r="G1409" s="3"/>
      <c r="H1409" s="2"/>
      <c r="I1409" s="12"/>
      <c r="J1409" s="5">
        <v>1</v>
      </c>
      <c r="K1409" s="5">
        <f t="shared" si="174"/>
        <v>0</v>
      </c>
      <c r="L1409" s="56">
        <f t="shared" si="178"/>
        <v>0</v>
      </c>
      <c r="M1409" s="5" t="e">
        <f t="shared" ref="M1409" si="239">IF(#REF!=B1409,1,0)</f>
        <v>#REF!</v>
      </c>
      <c r="N1409" s="5">
        <f t="shared" si="180"/>
        <v>0</v>
      </c>
    </row>
    <row r="1410" spans="7:14" ht="13.5" customHeight="1" x14ac:dyDescent="0.2">
      <c r="G1410" s="3"/>
      <c r="H1410" s="2"/>
      <c r="I1410" s="12"/>
      <c r="J1410" s="5">
        <v>1</v>
      </c>
      <c r="K1410" s="5">
        <f t="shared" si="174"/>
        <v>0</v>
      </c>
      <c r="L1410" s="56">
        <f t="shared" si="178"/>
        <v>0</v>
      </c>
      <c r="M1410" s="5" t="e">
        <f t="shared" ref="M1410" si="240">IF(#REF!=B1410,1,0)</f>
        <v>#REF!</v>
      </c>
      <c r="N1410" s="5">
        <f t="shared" si="180"/>
        <v>0</v>
      </c>
    </row>
    <row r="1411" spans="7:14" ht="13.5" customHeight="1" x14ac:dyDescent="0.2">
      <c r="G1411" s="3"/>
      <c r="H1411" s="2"/>
      <c r="I1411" s="12"/>
      <c r="J1411" s="5">
        <v>1</v>
      </c>
      <c r="K1411" s="5">
        <f t="shared" ref="K1411:K1474" si="241">IF(I1411="did not close",0,IF(I1411="",0,1))</f>
        <v>0</v>
      </c>
      <c r="L1411" s="56">
        <f t="shared" si="178"/>
        <v>0</v>
      </c>
      <c r="M1411" s="5" t="e">
        <f t="shared" ref="M1411" si="242">IF(#REF!=B1411,1,0)</f>
        <v>#REF!</v>
      </c>
      <c r="N1411" s="5">
        <f t="shared" si="180"/>
        <v>0</v>
      </c>
    </row>
    <row r="1412" spans="7:14" ht="13.5" customHeight="1" x14ac:dyDescent="0.2">
      <c r="G1412" s="3"/>
      <c r="H1412" s="2"/>
      <c r="I1412" s="12"/>
      <c r="J1412" s="5">
        <v>1</v>
      </c>
      <c r="K1412" s="5">
        <f t="shared" si="241"/>
        <v>0</v>
      </c>
      <c r="L1412" s="56">
        <f t="shared" si="178"/>
        <v>0</v>
      </c>
      <c r="M1412" s="5" t="e">
        <f t="shared" ref="M1412" si="243">IF(#REF!=B1412,1,0)</f>
        <v>#REF!</v>
      </c>
      <c r="N1412" s="5">
        <f t="shared" si="180"/>
        <v>0</v>
      </c>
    </row>
    <row r="1413" spans="7:14" ht="13.5" customHeight="1" x14ac:dyDescent="0.2">
      <c r="G1413" s="3"/>
      <c r="H1413" s="2"/>
      <c r="I1413" s="12"/>
      <c r="J1413" s="5">
        <v>1</v>
      </c>
      <c r="K1413" s="5">
        <f t="shared" si="241"/>
        <v>0</v>
      </c>
      <c r="L1413" s="56">
        <f t="shared" si="178"/>
        <v>0</v>
      </c>
      <c r="M1413" s="5" t="e">
        <f t="shared" ref="M1413" si="244">IF(#REF!=B1413,1,0)</f>
        <v>#REF!</v>
      </c>
      <c r="N1413" s="5">
        <f t="shared" si="180"/>
        <v>0</v>
      </c>
    </row>
    <row r="1414" spans="7:14" ht="13.5" customHeight="1" x14ac:dyDescent="0.2">
      <c r="G1414" s="3"/>
      <c r="H1414" s="2"/>
      <c r="I1414" s="12"/>
      <c r="J1414" s="5">
        <v>1</v>
      </c>
      <c r="K1414" s="5">
        <f t="shared" si="241"/>
        <v>0</v>
      </c>
      <c r="L1414" s="56">
        <f t="shared" ref="L1414:L1470" si="245">IF(B1414="",B1413,B1414)</f>
        <v>0</v>
      </c>
      <c r="M1414" s="5" t="e">
        <f t="shared" ref="M1414" si="246">IF(#REF!=B1414,1,0)</f>
        <v>#REF!</v>
      </c>
      <c r="N1414" s="5">
        <f t="shared" ref="N1414:N1477" si="247">IF(J1414=0,IF(H1414="did not close",0,IF(H1414="",0,1)),0)</f>
        <v>0</v>
      </c>
    </row>
    <row r="1415" spans="7:14" ht="13.5" customHeight="1" x14ac:dyDescent="0.2">
      <c r="G1415" s="3"/>
      <c r="H1415" s="2"/>
      <c r="I1415" s="12"/>
      <c r="J1415" s="5">
        <v>1</v>
      </c>
      <c r="K1415" s="5">
        <f t="shared" si="241"/>
        <v>0</v>
      </c>
      <c r="L1415" s="56">
        <f t="shared" si="245"/>
        <v>0</v>
      </c>
      <c r="M1415" s="5" t="e">
        <f t="shared" ref="M1415" si="248">IF(#REF!=B1415,1,0)</f>
        <v>#REF!</v>
      </c>
      <c r="N1415" s="5">
        <f t="shared" si="247"/>
        <v>0</v>
      </c>
    </row>
    <row r="1416" spans="7:14" ht="13.5" customHeight="1" x14ac:dyDescent="0.2">
      <c r="G1416" s="3"/>
      <c r="H1416" s="2"/>
      <c r="I1416" s="12"/>
      <c r="J1416" s="5">
        <v>1</v>
      </c>
      <c r="K1416" s="5">
        <f t="shared" si="241"/>
        <v>0</v>
      </c>
      <c r="L1416" s="56">
        <f t="shared" si="245"/>
        <v>0</v>
      </c>
      <c r="M1416" s="5" t="e">
        <f t="shared" ref="M1416" si="249">IF(#REF!=B1416,1,0)</f>
        <v>#REF!</v>
      </c>
      <c r="N1416" s="5">
        <f t="shared" si="247"/>
        <v>0</v>
      </c>
    </row>
    <row r="1417" spans="7:14" ht="13.5" customHeight="1" x14ac:dyDescent="0.2">
      <c r="G1417" s="3"/>
      <c r="H1417" s="2"/>
      <c r="I1417" s="12"/>
      <c r="J1417" s="5">
        <v>1</v>
      </c>
      <c r="K1417" s="5">
        <f t="shared" si="241"/>
        <v>0</v>
      </c>
      <c r="L1417" s="56">
        <f t="shared" si="245"/>
        <v>0</v>
      </c>
      <c r="M1417" s="5" t="e">
        <f t="shared" ref="M1417" si="250">IF(#REF!=B1417,1,0)</f>
        <v>#REF!</v>
      </c>
      <c r="N1417" s="5">
        <f t="shared" si="247"/>
        <v>0</v>
      </c>
    </row>
    <row r="1418" spans="7:14" ht="13.5" customHeight="1" x14ac:dyDescent="0.2">
      <c r="G1418" s="3"/>
      <c r="H1418" s="2"/>
      <c r="I1418" s="12"/>
      <c r="J1418" s="5">
        <v>1</v>
      </c>
      <c r="K1418" s="5">
        <f t="shared" si="241"/>
        <v>0</v>
      </c>
      <c r="L1418" s="56">
        <f t="shared" si="245"/>
        <v>0</v>
      </c>
      <c r="M1418" s="5" t="e">
        <f t="shared" ref="M1418" si="251">IF(#REF!=B1418,1,0)</f>
        <v>#REF!</v>
      </c>
      <c r="N1418" s="5">
        <f t="shared" si="247"/>
        <v>0</v>
      </c>
    </row>
    <row r="1419" spans="7:14" ht="13.5" customHeight="1" x14ac:dyDescent="0.2">
      <c r="G1419" s="3"/>
      <c r="H1419" s="2"/>
      <c r="I1419" s="12"/>
      <c r="J1419" s="5">
        <v>1</v>
      </c>
      <c r="K1419" s="5">
        <f t="shared" si="241"/>
        <v>0</v>
      </c>
      <c r="L1419" s="56">
        <f t="shared" si="245"/>
        <v>0</v>
      </c>
      <c r="M1419" s="5" t="e">
        <f t="shared" ref="M1419" si="252">IF(#REF!=B1419,1,0)</f>
        <v>#REF!</v>
      </c>
      <c r="N1419" s="5">
        <f t="shared" si="247"/>
        <v>0</v>
      </c>
    </row>
    <row r="1420" spans="7:14" ht="13.5" customHeight="1" x14ac:dyDescent="0.2">
      <c r="G1420" s="3"/>
      <c r="H1420" s="2"/>
      <c r="I1420" s="12"/>
      <c r="J1420" s="5">
        <v>1</v>
      </c>
      <c r="K1420" s="5">
        <f t="shared" si="241"/>
        <v>0</v>
      </c>
      <c r="L1420" s="56">
        <f t="shared" si="245"/>
        <v>0</v>
      </c>
      <c r="M1420" s="5" t="e">
        <f t="shared" ref="M1420" si="253">IF(#REF!=B1420,1,0)</f>
        <v>#REF!</v>
      </c>
      <c r="N1420" s="5">
        <f t="shared" si="247"/>
        <v>0</v>
      </c>
    </row>
    <row r="1421" spans="7:14" ht="13.5" customHeight="1" x14ac:dyDescent="0.2">
      <c r="G1421" s="3"/>
      <c r="H1421" s="2"/>
      <c r="I1421" s="12"/>
      <c r="J1421" s="5">
        <v>1</v>
      </c>
      <c r="K1421" s="5">
        <f t="shared" si="241"/>
        <v>0</v>
      </c>
      <c r="L1421" s="56">
        <f t="shared" si="245"/>
        <v>0</v>
      </c>
      <c r="M1421" s="5" t="e">
        <f t="shared" ref="M1421" si="254">IF(#REF!=B1421,1,0)</f>
        <v>#REF!</v>
      </c>
      <c r="N1421" s="5">
        <f t="shared" si="247"/>
        <v>0</v>
      </c>
    </row>
    <row r="1422" spans="7:14" ht="13.5" customHeight="1" x14ac:dyDescent="0.2">
      <c r="G1422" s="3"/>
      <c r="H1422" s="2"/>
      <c r="I1422" s="12"/>
      <c r="J1422" s="5">
        <v>1</v>
      </c>
      <c r="K1422" s="5">
        <f t="shared" si="241"/>
        <v>0</v>
      </c>
      <c r="L1422" s="56">
        <f t="shared" si="245"/>
        <v>0</v>
      </c>
      <c r="M1422" s="5" t="e">
        <f t="shared" ref="M1422" si="255">IF(#REF!=B1422,1,0)</f>
        <v>#REF!</v>
      </c>
      <c r="N1422" s="5">
        <f t="shared" si="247"/>
        <v>0</v>
      </c>
    </row>
    <row r="1423" spans="7:14" ht="13.5" customHeight="1" x14ac:dyDescent="0.2">
      <c r="G1423" s="3"/>
      <c r="H1423" s="2"/>
      <c r="I1423" s="12"/>
      <c r="J1423" s="5">
        <v>1</v>
      </c>
      <c r="K1423" s="5">
        <f t="shared" si="241"/>
        <v>0</v>
      </c>
      <c r="L1423" s="56" t="e">
        <f>IF(B1423="",#REF!,B1423)</f>
        <v>#REF!</v>
      </c>
      <c r="M1423" s="5" t="e">
        <f t="shared" ref="M1423" si="256">IF(#REF!=B1423,1,0)</f>
        <v>#REF!</v>
      </c>
      <c r="N1423" s="5">
        <f t="shared" si="247"/>
        <v>0</v>
      </c>
    </row>
    <row r="1424" spans="7:14" ht="13.5" customHeight="1" x14ac:dyDescent="0.2">
      <c r="G1424" s="3"/>
      <c r="H1424" s="2"/>
      <c r="I1424" s="12"/>
      <c r="J1424" s="5">
        <v>1</v>
      </c>
      <c r="K1424" s="5">
        <f t="shared" si="241"/>
        <v>0</v>
      </c>
      <c r="L1424" s="56">
        <f t="shared" si="245"/>
        <v>0</v>
      </c>
      <c r="M1424" s="5" t="e">
        <f t="shared" ref="M1424" si="257">IF(#REF!=B1424,1,0)</f>
        <v>#REF!</v>
      </c>
      <c r="N1424" s="5">
        <f t="shared" si="247"/>
        <v>0</v>
      </c>
    </row>
    <row r="1425" spans="7:14" ht="13.5" customHeight="1" x14ac:dyDescent="0.2">
      <c r="G1425" s="3"/>
      <c r="H1425" s="2"/>
      <c r="I1425" s="12"/>
      <c r="J1425" s="5">
        <v>1</v>
      </c>
      <c r="K1425" s="5">
        <f t="shared" si="241"/>
        <v>0</v>
      </c>
      <c r="L1425" s="56" t="e">
        <f>IF(B1425="",#REF!,B1425)</f>
        <v>#REF!</v>
      </c>
      <c r="M1425" s="5" t="e">
        <f t="shared" ref="M1425" si="258">IF(#REF!=B1425,1,0)</f>
        <v>#REF!</v>
      </c>
      <c r="N1425" s="5">
        <f t="shared" si="247"/>
        <v>0</v>
      </c>
    </row>
    <row r="1426" spans="7:14" ht="13.5" customHeight="1" x14ac:dyDescent="0.2">
      <c r="G1426" s="3"/>
      <c r="H1426" s="2"/>
      <c r="I1426" s="12"/>
      <c r="J1426" s="5">
        <v>1</v>
      </c>
      <c r="K1426" s="5">
        <f t="shared" si="241"/>
        <v>0</v>
      </c>
      <c r="L1426" s="56">
        <f t="shared" si="245"/>
        <v>0</v>
      </c>
      <c r="M1426" s="5" t="e">
        <f t="shared" ref="M1426" si="259">IF(#REF!=B1426,1,0)</f>
        <v>#REF!</v>
      </c>
      <c r="N1426" s="5">
        <f t="shared" si="247"/>
        <v>0</v>
      </c>
    </row>
    <row r="1427" spans="7:14" ht="13.5" customHeight="1" x14ac:dyDescent="0.2">
      <c r="G1427" s="3"/>
      <c r="H1427" s="2"/>
      <c r="I1427" s="12"/>
      <c r="J1427" s="5">
        <v>1</v>
      </c>
      <c r="K1427" s="5">
        <f t="shared" si="241"/>
        <v>0</v>
      </c>
      <c r="L1427" s="56" t="e">
        <f>IF(B1427="",#REF!,B1427)</f>
        <v>#REF!</v>
      </c>
      <c r="M1427" s="5" t="e">
        <f t="shared" ref="M1427" si="260">IF(#REF!=B1427,1,0)</f>
        <v>#REF!</v>
      </c>
      <c r="N1427" s="5">
        <f t="shared" si="247"/>
        <v>0</v>
      </c>
    </row>
    <row r="1428" spans="7:14" ht="13.5" customHeight="1" x14ac:dyDescent="0.2">
      <c r="G1428" s="3"/>
      <c r="H1428" s="2"/>
      <c r="I1428" s="12"/>
      <c r="J1428" s="5">
        <v>1</v>
      </c>
      <c r="K1428" s="5">
        <f t="shared" si="241"/>
        <v>0</v>
      </c>
      <c r="L1428" s="56">
        <f t="shared" si="245"/>
        <v>0</v>
      </c>
      <c r="M1428" s="5" t="e">
        <f t="shared" ref="M1428" si="261">IF(#REF!=B1428,1,0)</f>
        <v>#REF!</v>
      </c>
      <c r="N1428" s="5">
        <f t="shared" si="247"/>
        <v>0</v>
      </c>
    </row>
    <row r="1429" spans="7:14" ht="13.5" customHeight="1" x14ac:dyDescent="0.2">
      <c r="G1429" s="3"/>
      <c r="H1429" s="2"/>
      <c r="I1429" s="12"/>
      <c r="J1429" s="5">
        <v>1</v>
      </c>
      <c r="K1429" s="5">
        <f t="shared" si="241"/>
        <v>0</v>
      </c>
      <c r="L1429" s="56" t="e">
        <f>IF(B1429="",#REF!,B1429)</f>
        <v>#REF!</v>
      </c>
      <c r="M1429" s="5" t="e">
        <f t="shared" ref="M1429" si="262">IF(#REF!=B1429,1,0)</f>
        <v>#REF!</v>
      </c>
      <c r="N1429" s="5">
        <f t="shared" si="247"/>
        <v>0</v>
      </c>
    </row>
    <row r="1430" spans="7:14" ht="13.5" customHeight="1" x14ac:dyDescent="0.2">
      <c r="G1430" s="3"/>
      <c r="H1430" s="2"/>
      <c r="I1430" s="12"/>
      <c r="J1430" s="5">
        <v>1</v>
      </c>
      <c r="K1430" s="5">
        <f t="shared" si="241"/>
        <v>0</v>
      </c>
      <c r="L1430" s="56">
        <f t="shared" si="245"/>
        <v>0</v>
      </c>
      <c r="M1430" s="5" t="e">
        <f t="shared" ref="M1430" si="263">IF(#REF!=B1430,1,0)</f>
        <v>#REF!</v>
      </c>
      <c r="N1430" s="5">
        <f t="shared" si="247"/>
        <v>0</v>
      </c>
    </row>
    <row r="1431" spans="7:14" ht="13.5" customHeight="1" x14ac:dyDescent="0.2">
      <c r="G1431" s="3"/>
      <c r="H1431" s="2"/>
      <c r="I1431" s="12"/>
      <c r="J1431" s="5">
        <v>1</v>
      </c>
      <c r="K1431" s="5">
        <f t="shared" si="241"/>
        <v>0</v>
      </c>
      <c r="L1431" s="56" t="e">
        <f>IF(B1431="",#REF!,B1431)</f>
        <v>#REF!</v>
      </c>
      <c r="M1431" s="5" t="e">
        <f t="shared" ref="M1431" si="264">IF(#REF!=B1431,1,0)</f>
        <v>#REF!</v>
      </c>
      <c r="N1431" s="5">
        <f t="shared" si="247"/>
        <v>0</v>
      </c>
    </row>
    <row r="1432" spans="7:14" ht="13.5" customHeight="1" x14ac:dyDescent="0.2">
      <c r="G1432" s="3"/>
      <c r="H1432" s="2"/>
      <c r="I1432" s="12"/>
      <c r="J1432" s="5">
        <v>1</v>
      </c>
      <c r="K1432" s="5">
        <f t="shared" si="241"/>
        <v>0</v>
      </c>
      <c r="L1432" s="56">
        <f t="shared" si="245"/>
        <v>0</v>
      </c>
      <c r="M1432" s="5" t="e">
        <f t="shared" ref="M1432" si="265">IF(#REF!=B1432,1,0)</f>
        <v>#REF!</v>
      </c>
      <c r="N1432" s="5">
        <f t="shared" si="247"/>
        <v>0</v>
      </c>
    </row>
    <row r="1433" spans="7:14" ht="13.5" customHeight="1" x14ac:dyDescent="0.2">
      <c r="G1433" s="3"/>
      <c r="H1433" s="2"/>
      <c r="I1433" s="12"/>
      <c r="J1433" s="5">
        <v>1</v>
      </c>
      <c r="K1433" s="5">
        <f t="shared" si="241"/>
        <v>0</v>
      </c>
      <c r="L1433" s="56">
        <f t="shared" si="245"/>
        <v>0</v>
      </c>
      <c r="M1433" s="5" t="e">
        <f t="shared" ref="M1433" si="266">IF(#REF!=B1433,1,0)</f>
        <v>#REF!</v>
      </c>
      <c r="N1433" s="5">
        <f t="shared" si="247"/>
        <v>0</v>
      </c>
    </row>
    <row r="1434" spans="7:14" ht="13.5" customHeight="1" x14ac:dyDescent="0.2">
      <c r="G1434" s="3"/>
      <c r="H1434" s="2"/>
      <c r="I1434" s="12"/>
      <c r="J1434" s="5">
        <v>1</v>
      </c>
      <c r="K1434" s="5">
        <f t="shared" si="241"/>
        <v>0</v>
      </c>
      <c r="L1434" s="56">
        <f t="shared" si="245"/>
        <v>0</v>
      </c>
      <c r="M1434" s="5" t="e">
        <f t="shared" ref="M1434" si="267">IF(#REF!=B1434,1,0)</f>
        <v>#REF!</v>
      </c>
      <c r="N1434" s="5">
        <f t="shared" si="247"/>
        <v>0</v>
      </c>
    </row>
    <row r="1435" spans="7:14" ht="13.5" customHeight="1" x14ac:dyDescent="0.2">
      <c r="G1435" s="3"/>
      <c r="H1435" s="2"/>
      <c r="I1435" s="12"/>
      <c r="J1435" s="5">
        <v>1</v>
      </c>
      <c r="K1435" s="5">
        <f t="shared" si="241"/>
        <v>0</v>
      </c>
      <c r="L1435" s="56">
        <f t="shared" si="245"/>
        <v>0</v>
      </c>
      <c r="M1435" s="5" t="e">
        <f t="shared" ref="M1435" si="268">IF(#REF!=B1435,1,0)</f>
        <v>#REF!</v>
      </c>
      <c r="N1435" s="5">
        <f t="shared" si="247"/>
        <v>0</v>
      </c>
    </row>
    <row r="1436" spans="7:14" ht="13.5" customHeight="1" x14ac:dyDescent="0.2">
      <c r="G1436" s="3"/>
      <c r="H1436" s="2"/>
      <c r="I1436" s="12"/>
      <c r="J1436" s="5">
        <v>1</v>
      </c>
      <c r="K1436" s="5">
        <f t="shared" si="241"/>
        <v>0</v>
      </c>
      <c r="L1436" s="56">
        <f t="shared" si="245"/>
        <v>0</v>
      </c>
      <c r="M1436" s="5" t="e">
        <f t="shared" ref="M1436" si="269">IF(#REF!=B1436,1,0)</f>
        <v>#REF!</v>
      </c>
      <c r="N1436" s="5">
        <f t="shared" si="247"/>
        <v>0</v>
      </c>
    </row>
    <row r="1437" spans="7:14" ht="13.5" customHeight="1" x14ac:dyDescent="0.2">
      <c r="G1437" s="3"/>
      <c r="H1437" s="2"/>
      <c r="I1437" s="12"/>
      <c r="J1437" s="5">
        <v>1</v>
      </c>
      <c r="K1437" s="5">
        <f t="shared" si="241"/>
        <v>0</v>
      </c>
      <c r="L1437" s="56" t="e">
        <f>IF(B1437="",#REF!,B1437)</f>
        <v>#REF!</v>
      </c>
      <c r="M1437" s="5" t="e">
        <f t="shared" ref="M1437" si="270">IF(#REF!=B1437,1,0)</f>
        <v>#REF!</v>
      </c>
      <c r="N1437" s="5">
        <f t="shared" si="247"/>
        <v>0</v>
      </c>
    </row>
    <row r="1438" spans="7:14" ht="13.5" customHeight="1" x14ac:dyDescent="0.2">
      <c r="G1438" s="3"/>
      <c r="H1438" s="2"/>
      <c r="I1438" s="12"/>
      <c r="J1438" s="5">
        <v>1</v>
      </c>
      <c r="K1438" s="5">
        <f t="shared" si="241"/>
        <v>0</v>
      </c>
      <c r="L1438" s="56" t="e">
        <f>IF(B1438="",#REF!,B1438)</f>
        <v>#REF!</v>
      </c>
      <c r="M1438" s="5" t="e">
        <f t="shared" ref="M1438" si="271">IF(#REF!=B1438,1,0)</f>
        <v>#REF!</v>
      </c>
      <c r="N1438" s="5">
        <f t="shared" si="247"/>
        <v>0</v>
      </c>
    </row>
    <row r="1439" spans="7:14" ht="13.5" customHeight="1" x14ac:dyDescent="0.2">
      <c r="G1439" s="3"/>
      <c r="H1439" s="2"/>
      <c r="I1439" s="12"/>
      <c r="J1439" s="5">
        <v>1</v>
      </c>
      <c r="K1439" s="5">
        <f t="shared" si="241"/>
        <v>0</v>
      </c>
      <c r="L1439" s="56">
        <f t="shared" si="245"/>
        <v>0</v>
      </c>
      <c r="M1439" s="5" t="e">
        <f t="shared" ref="M1439" si="272">IF(#REF!=B1439,1,0)</f>
        <v>#REF!</v>
      </c>
      <c r="N1439" s="5">
        <f t="shared" si="247"/>
        <v>0</v>
      </c>
    </row>
    <row r="1440" spans="7:14" ht="13.5" customHeight="1" x14ac:dyDescent="0.2">
      <c r="G1440" s="3"/>
      <c r="H1440" s="2"/>
      <c r="I1440" s="12"/>
      <c r="J1440" s="5">
        <v>1</v>
      </c>
      <c r="K1440" s="5">
        <f t="shared" si="241"/>
        <v>0</v>
      </c>
      <c r="L1440" s="56">
        <f t="shared" si="245"/>
        <v>0</v>
      </c>
      <c r="M1440" s="5" t="e">
        <f t="shared" ref="M1440" si="273">IF(#REF!=B1440,1,0)</f>
        <v>#REF!</v>
      </c>
      <c r="N1440" s="5">
        <f t="shared" si="247"/>
        <v>0</v>
      </c>
    </row>
    <row r="1441" spans="7:14" ht="13.5" customHeight="1" x14ac:dyDescent="0.2">
      <c r="G1441" s="3"/>
      <c r="H1441" s="2"/>
      <c r="I1441" s="12"/>
      <c r="J1441" s="5">
        <v>1</v>
      </c>
      <c r="K1441" s="5">
        <f t="shared" si="241"/>
        <v>0</v>
      </c>
      <c r="L1441" s="56">
        <f t="shared" si="245"/>
        <v>0</v>
      </c>
      <c r="M1441" s="5" t="e">
        <f t="shared" ref="M1441" si="274">IF(#REF!=B1441,1,0)</f>
        <v>#REF!</v>
      </c>
      <c r="N1441" s="5">
        <f t="shared" si="247"/>
        <v>0</v>
      </c>
    </row>
    <row r="1442" spans="7:14" ht="13.5" customHeight="1" x14ac:dyDescent="0.2">
      <c r="G1442" s="3"/>
      <c r="H1442" s="2"/>
      <c r="I1442" s="12"/>
      <c r="J1442" s="5">
        <v>1</v>
      </c>
      <c r="K1442" s="5">
        <f t="shared" si="241"/>
        <v>0</v>
      </c>
      <c r="L1442" s="56">
        <f t="shared" si="245"/>
        <v>0</v>
      </c>
      <c r="M1442" s="5" t="e">
        <f t="shared" ref="M1442" si="275">IF(#REF!=B1442,1,0)</f>
        <v>#REF!</v>
      </c>
      <c r="N1442" s="5">
        <f t="shared" si="247"/>
        <v>0</v>
      </c>
    </row>
    <row r="1443" spans="7:14" ht="13.5" customHeight="1" x14ac:dyDescent="0.2">
      <c r="G1443" s="3"/>
      <c r="H1443" s="2"/>
      <c r="I1443" s="12"/>
      <c r="J1443" s="5">
        <v>1</v>
      </c>
      <c r="K1443" s="5">
        <f t="shared" si="241"/>
        <v>0</v>
      </c>
      <c r="L1443" s="56">
        <f t="shared" si="245"/>
        <v>0</v>
      </c>
      <c r="M1443" s="5" t="e">
        <f t="shared" ref="M1443" si="276">IF(#REF!=B1443,1,0)</f>
        <v>#REF!</v>
      </c>
      <c r="N1443" s="5">
        <f t="shared" si="247"/>
        <v>0</v>
      </c>
    </row>
    <row r="1444" spans="7:14" ht="13.5" customHeight="1" x14ac:dyDescent="0.2">
      <c r="G1444" s="3"/>
      <c r="H1444" s="2"/>
      <c r="I1444" s="12"/>
      <c r="J1444" s="5">
        <v>1</v>
      </c>
      <c r="K1444" s="5">
        <f t="shared" si="241"/>
        <v>0</v>
      </c>
      <c r="L1444" s="56">
        <f t="shared" si="245"/>
        <v>0</v>
      </c>
      <c r="M1444" s="5" t="e">
        <f t="shared" ref="M1444" si="277">IF(#REF!=B1444,1,0)</f>
        <v>#REF!</v>
      </c>
      <c r="N1444" s="5">
        <f t="shared" si="247"/>
        <v>0</v>
      </c>
    </row>
    <row r="1445" spans="7:14" ht="13.5" customHeight="1" x14ac:dyDescent="0.2">
      <c r="G1445" s="3"/>
      <c r="H1445" s="2"/>
      <c r="I1445" s="12"/>
      <c r="J1445" s="5">
        <v>1</v>
      </c>
      <c r="K1445" s="5">
        <f t="shared" si="241"/>
        <v>0</v>
      </c>
      <c r="L1445" s="56">
        <f t="shared" si="245"/>
        <v>0</v>
      </c>
      <c r="M1445" s="5" t="e">
        <f t="shared" ref="M1445" si="278">IF(#REF!=B1445,1,0)</f>
        <v>#REF!</v>
      </c>
      <c r="N1445" s="5">
        <f t="shared" si="247"/>
        <v>0</v>
      </c>
    </row>
    <row r="1446" spans="7:14" ht="13.5" customHeight="1" x14ac:dyDescent="0.2">
      <c r="G1446" s="3"/>
      <c r="H1446" s="2"/>
      <c r="I1446" s="12"/>
      <c r="J1446" s="5">
        <v>1</v>
      </c>
      <c r="K1446" s="5">
        <f t="shared" si="241"/>
        <v>0</v>
      </c>
      <c r="L1446" s="56">
        <f t="shared" si="245"/>
        <v>0</v>
      </c>
      <c r="M1446" s="5" t="e">
        <f t="shared" ref="M1446" si="279">IF(#REF!=B1446,1,0)</f>
        <v>#REF!</v>
      </c>
      <c r="N1446" s="5">
        <f t="shared" si="247"/>
        <v>0</v>
      </c>
    </row>
    <row r="1447" spans="7:14" ht="13.5" customHeight="1" x14ac:dyDescent="0.2">
      <c r="G1447" s="3"/>
      <c r="H1447" s="2"/>
      <c r="I1447" s="12"/>
      <c r="J1447" s="5">
        <v>1</v>
      </c>
      <c r="K1447" s="5">
        <f t="shared" si="241"/>
        <v>0</v>
      </c>
      <c r="L1447" s="56">
        <f t="shared" si="245"/>
        <v>0</v>
      </c>
      <c r="M1447" s="5" t="e">
        <f t="shared" ref="M1447" si="280">IF(#REF!=B1447,1,0)</f>
        <v>#REF!</v>
      </c>
      <c r="N1447" s="5">
        <f t="shared" si="247"/>
        <v>0</v>
      </c>
    </row>
    <row r="1448" spans="7:14" ht="13.5" customHeight="1" x14ac:dyDescent="0.2">
      <c r="G1448" s="3"/>
      <c r="H1448" s="2"/>
      <c r="I1448" s="12"/>
      <c r="J1448" s="5">
        <v>1</v>
      </c>
      <c r="K1448" s="5">
        <f t="shared" si="241"/>
        <v>0</v>
      </c>
      <c r="L1448" s="56">
        <f t="shared" si="245"/>
        <v>0</v>
      </c>
      <c r="M1448" s="5" t="e">
        <f t="shared" ref="M1448" si="281">IF(#REF!=B1448,1,0)</f>
        <v>#REF!</v>
      </c>
      <c r="N1448" s="5">
        <f t="shared" si="247"/>
        <v>0</v>
      </c>
    </row>
    <row r="1449" spans="7:14" ht="13.5" customHeight="1" x14ac:dyDescent="0.2">
      <c r="G1449" s="3"/>
      <c r="H1449" s="2"/>
      <c r="I1449" s="12"/>
      <c r="J1449" s="5">
        <v>1</v>
      </c>
      <c r="K1449" s="5">
        <f t="shared" si="241"/>
        <v>0</v>
      </c>
      <c r="L1449" s="56">
        <f t="shared" si="245"/>
        <v>0</v>
      </c>
      <c r="M1449" s="5" t="e">
        <f t="shared" ref="M1449" si="282">IF(#REF!=B1449,1,0)</f>
        <v>#REF!</v>
      </c>
      <c r="N1449" s="5">
        <f t="shared" si="247"/>
        <v>0</v>
      </c>
    </row>
    <row r="1450" spans="7:14" ht="13.5" customHeight="1" x14ac:dyDescent="0.2">
      <c r="G1450" s="3"/>
      <c r="H1450" s="2"/>
      <c r="I1450" s="12"/>
      <c r="J1450" s="5">
        <v>1</v>
      </c>
      <c r="K1450" s="5">
        <f t="shared" si="241"/>
        <v>0</v>
      </c>
      <c r="L1450" s="56">
        <f t="shared" si="245"/>
        <v>0</v>
      </c>
      <c r="M1450" s="5" t="e">
        <f t="shared" ref="M1450" si="283">IF(#REF!=B1450,1,0)</f>
        <v>#REF!</v>
      </c>
      <c r="N1450" s="5">
        <f t="shared" si="247"/>
        <v>0</v>
      </c>
    </row>
    <row r="1451" spans="7:14" ht="13.5" customHeight="1" x14ac:dyDescent="0.2">
      <c r="G1451" s="3"/>
      <c r="H1451" s="2"/>
      <c r="I1451" s="12"/>
      <c r="J1451" s="5">
        <v>1</v>
      </c>
      <c r="K1451" s="5">
        <f t="shared" si="241"/>
        <v>0</v>
      </c>
      <c r="L1451" s="56">
        <f t="shared" si="245"/>
        <v>0</v>
      </c>
      <c r="M1451" s="5" t="e">
        <f t="shared" ref="M1451" si="284">IF(#REF!=B1451,1,0)</f>
        <v>#REF!</v>
      </c>
      <c r="N1451" s="5">
        <f t="shared" si="247"/>
        <v>0</v>
      </c>
    </row>
    <row r="1452" spans="7:14" ht="13.5" customHeight="1" x14ac:dyDescent="0.2">
      <c r="G1452" s="3"/>
      <c r="H1452" s="2"/>
      <c r="I1452" s="12"/>
      <c r="J1452" s="5">
        <v>1</v>
      </c>
      <c r="K1452" s="5">
        <f t="shared" si="241"/>
        <v>0</v>
      </c>
      <c r="L1452" s="56">
        <f t="shared" si="245"/>
        <v>0</v>
      </c>
      <c r="M1452" s="5" t="e">
        <f t="shared" ref="M1452" si="285">IF(#REF!=B1452,1,0)</f>
        <v>#REF!</v>
      </c>
      <c r="N1452" s="5">
        <f t="shared" si="247"/>
        <v>0</v>
      </c>
    </row>
    <row r="1453" spans="7:14" ht="13.5" customHeight="1" x14ac:dyDescent="0.2">
      <c r="G1453" s="3"/>
      <c r="H1453" s="2"/>
      <c r="I1453" s="12"/>
      <c r="J1453" s="5">
        <v>1</v>
      </c>
      <c r="K1453" s="5">
        <f t="shared" si="241"/>
        <v>0</v>
      </c>
      <c r="L1453" s="56">
        <f t="shared" si="245"/>
        <v>0</v>
      </c>
      <c r="M1453" s="5" t="e">
        <f t="shared" ref="M1453" si="286">IF(#REF!=B1453,1,0)</f>
        <v>#REF!</v>
      </c>
      <c r="N1453" s="5">
        <f t="shared" si="247"/>
        <v>0</v>
      </c>
    </row>
    <row r="1454" spans="7:14" ht="13.5" customHeight="1" x14ac:dyDescent="0.2">
      <c r="G1454" s="3"/>
      <c r="H1454" s="2"/>
      <c r="I1454" s="12"/>
      <c r="J1454" s="5">
        <v>1</v>
      </c>
      <c r="K1454" s="5">
        <f t="shared" si="241"/>
        <v>0</v>
      </c>
      <c r="L1454" s="56">
        <f t="shared" si="245"/>
        <v>0</v>
      </c>
      <c r="M1454" s="5" t="e">
        <f t="shared" ref="M1454" si="287">IF(#REF!=B1454,1,0)</f>
        <v>#REF!</v>
      </c>
      <c r="N1454" s="5">
        <f t="shared" si="247"/>
        <v>0</v>
      </c>
    </row>
    <row r="1455" spans="7:14" ht="13.5" customHeight="1" x14ac:dyDescent="0.2">
      <c r="G1455" s="3"/>
      <c r="H1455" s="2"/>
      <c r="I1455" s="12"/>
      <c r="J1455" s="5">
        <v>1</v>
      </c>
      <c r="K1455" s="5">
        <f t="shared" si="241"/>
        <v>0</v>
      </c>
      <c r="L1455" s="56">
        <f t="shared" si="245"/>
        <v>0</v>
      </c>
      <c r="M1455" s="5" t="e">
        <f t="shared" ref="M1455" si="288">IF(#REF!=B1455,1,0)</f>
        <v>#REF!</v>
      </c>
      <c r="N1455" s="5">
        <f t="shared" si="247"/>
        <v>0</v>
      </c>
    </row>
    <row r="1456" spans="7:14" ht="13.5" customHeight="1" x14ac:dyDescent="0.2">
      <c r="G1456" s="3"/>
      <c r="H1456" s="2"/>
      <c r="I1456" s="12"/>
      <c r="J1456" s="5">
        <v>1</v>
      </c>
      <c r="K1456" s="5">
        <f t="shared" si="241"/>
        <v>0</v>
      </c>
      <c r="L1456" s="56">
        <f t="shared" si="245"/>
        <v>0</v>
      </c>
      <c r="M1456" s="5" t="e">
        <f t="shared" ref="M1456" si="289">IF(#REF!=B1456,1,0)</f>
        <v>#REF!</v>
      </c>
      <c r="N1456" s="5">
        <f t="shared" si="247"/>
        <v>0</v>
      </c>
    </row>
    <row r="1457" spans="7:14" ht="13.5" customHeight="1" x14ac:dyDescent="0.2">
      <c r="G1457" s="3"/>
      <c r="H1457" s="2"/>
      <c r="I1457" s="12"/>
      <c r="J1457" s="5">
        <v>1</v>
      </c>
      <c r="K1457" s="5">
        <f t="shared" si="241"/>
        <v>0</v>
      </c>
      <c r="L1457" s="56">
        <f t="shared" si="245"/>
        <v>0</v>
      </c>
      <c r="M1457" s="5" t="e">
        <f t="shared" ref="M1457" si="290">IF(#REF!=B1457,1,0)</f>
        <v>#REF!</v>
      </c>
      <c r="N1457" s="5">
        <f t="shared" si="247"/>
        <v>0</v>
      </c>
    </row>
    <row r="1458" spans="7:14" ht="13.5" customHeight="1" x14ac:dyDescent="0.2">
      <c r="G1458" s="3"/>
      <c r="H1458" s="2"/>
      <c r="I1458" s="12"/>
      <c r="J1458" s="5">
        <v>1</v>
      </c>
      <c r="K1458" s="5">
        <f t="shared" si="241"/>
        <v>0</v>
      </c>
      <c r="L1458" s="56">
        <f t="shared" si="245"/>
        <v>0</v>
      </c>
      <c r="M1458" s="5" t="e">
        <f t="shared" ref="M1458" si="291">IF(#REF!=B1458,1,0)</f>
        <v>#REF!</v>
      </c>
      <c r="N1458" s="5">
        <f t="shared" si="247"/>
        <v>0</v>
      </c>
    </row>
    <row r="1459" spans="7:14" ht="13.5" customHeight="1" x14ac:dyDescent="0.2">
      <c r="G1459" s="3"/>
      <c r="H1459" s="2"/>
      <c r="I1459" s="12"/>
      <c r="J1459" s="5">
        <v>1</v>
      </c>
      <c r="K1459" s="5">
        <f t="shared" si="241"/>
        <v>0</v>
      </c>
      <c r="L1459" s="56">
        <f t="shared" si="245"/>
        <v>0</v>
      </c>
      <c r="M1459" s="5" t="e">
        <f t="shared" ref="M1459" si="292">IF(#REF!=B1459,1,0)</f>
        <v>#REF!</v>
      </c>
      <c r="N1459" s="5">
        <f t="shared" si="247"/>
        <v>0</v>
      </c>
    </row>
    <row r="1460" spans="7:14" ht="13.5" customHeight="1" x14ac:dyDescent="0.2">
      <c r="G1460" s="3"/>
      <c r="H1460" s="2"/>
      <c r="I1460" s="12"/>
      <c r="J1460" s="5">
        <v>1</v>
      </c>
      <c r="K1460" s="5">
        <f t="shared" si="241"/>
        <v>0</v>
      </c>
      <c r="L1460" s="56">
        <f t="shared" si="245"/>
        <v>0</v>
      </c>
      <c r="M1460" s="5" t="e">
        <f t="shared" ref="M1460" si="293">IF(#REF!=B1460,1,0)</f>
        <v>#REF!</v>
      </c>
      <c r="N1460" s="5">
        <f t="shared" si="247"/>
        <v>0</v>
      </c>
    </row>
    <row r="1461" spans="7:14" ht="13.5" customHeight="1" x14ac:dyDescent="0.2">
      <c r="G1461" s="3"/>
      <c r="H1461" s="2"/>
      <c r="I1461" s="12"/>
      <c r="J1461" s="5">
        <v>1</v>
      </c>
      <c r="K1461" s="5">
        <f t="shared" si="241"/>
        <v>0</v>
      </c>
      <c r="L1461" s="56">
        <f t="shared" si="245"/>
        <v>0</v>
      </c>
      <c r="M1461" s="5" t="e">
        <f t="shared" ref="M1461" si="294">IF(#REF!=B1461,1,0)</f>
        <v>#REF!</v>
      </c>
      <c r="N1461" s="5">
        <f t="shared" si="247"/>
        <v>0</v>
      </c>
    </row>
    <row r="1462" spans="7:14" ht="13.5" customHeight="1" x14ac:dyDescent="0.2">
      <c r="G1462" s="3"/>
      <c r="H1462" s="2"/>
      <c r="I1462" s="12"/>
      <c r="J1462" s="5">
        <v>1</v>
      </c>
      <c r="K1462" s="5">
        <f t="shared" si="241"/>
        <v>0</v>
      </c>
      <c r="L1462" s="56">
        <f t="shared" si="245"/>
        <v>0</v>
      </c>
      <c r="M1462" s="5" t="e">
        <f t="shared" ref="M1462" si="295">IF(#REF!=B1462,1,0)</f>
        <v>#REF!</v>
      </c>
      <c r="N1462" s="5">
        <f t="shared" si="247"/>
        <v>0</v>
      </c>
    </row>
    <row r="1463" spans="7:14" ht="13.5" customHeight="1" x14ac:dyDescent="0.2">
      <c r="G1463" s="3"/>
      <c r="H1463" s="2"/>
      <c r="I1463" s="12"/>
      <c r="J1463" s="5">
        <v>1</v>
      </c>
      <c r="K1463" s="5">
        <f t="shared" si="241"/>
        <v>0</v>
      </c>
      <c r="L1463" s="56">
        <f t="shared" si="245"/>
        <v>0</v>
      </c>
      <c r="M1463" s="5" t="e">
        <f t="shared" ref="M1463" si="296">IF(#REF!=B1463,1,0)</f>
        <v>#REF!</v>
      </c>
      <c r="N1463" s="5">
        <f t="shared" si="247"/>
        <v>0</v>
      </c>
    </row>
    <row r="1464" spans="7:14" ht="13.5" customHeight="1" x14ac:dyDescent="0.2">
      <c r="G1464" s="3"/>
      <c r="H1464" s="2"/>
      <c r="I1464" s="12"/>
      <c r="J1464" s="5">
        <v>1</v>
      </c>
      <c r="K1464" s="5">
        <f t="shared" si="241"/>
        <v>0</v>
      </c>
      <c r="L1464" s="56">
        <f t="shared" si="245"/>
        <v>0</v>
      </c>
      <c r="M1464" s="5" t="e">
        <f t="shared" ref="M1464" si="297">IF(#REF!=B1464,1,0)</f>
        <v>#REF!</v>
      </c>
      <c r="N1464" s="5">
        <f t="shared" si="247"/>
        <v>0</v>
      </c>
    </row>
    <row r="1465" spans="7:14" ht="13.5" customHeight="1" x14ac:dyDescent="0.2">
      <c r="G1465" s="3"/>
      <c r="H1465" s="2"/>
      <c r="I1465" s="12"/>
      <c r="J1465" s="5">
        <v>1</v>
      </c>
      <c r="K1465" s="5">
        <f t="shared" si="241"/>
        <v>0</v>
      </c>
      <c r="L1465" s="56">
        <f t="shared" si="245"/>
        <v>0</v>
      </c>
      <c r="M1465" s="5" t="e">
        <f t="shared" ref="M1465" si="298">IF(#REF!=B1465,1,0)</f>
        <v>#REF!</v>
      </c>
      <c r="N1465" s="5">
        <f t="shared" si="247"/>
        <v>0</v>
      </c>
    </row>
    <row r="1466" spans="7:14" ht="13.5" customHeight="1" x14ac:dyDescent="0.2">
      <c r="G1466" s="3"/>
      <c r="H1466" s="2"/>
      <c r="I1466" s="12"/>
      <c r="J1466" s="5">
        <v>1</v>
      </c>
      <c r="K1466" s="5">
        <f t="shared" si="241"/>
        <v>0</v>
      </c>
      <c r="L1466" s="56">
        <f t="shared" si="245"/>
        <v>0</v>
      </c>
      <c r="M1466" s="5" t="e">
        <f t="shared" ref="M1466" si="299">IF(#REF!=B1466,1,0)</f>
        <v>#REF!</v>
      </c>
      <c r="N1466" s="5">
        <f t="shared" si="247"/>
        <v>0</v>
      </c>
    </row>
    <row r="1467" spans="7:14" ht="13.5" customHeight="1" x14ac:dyDescent="0.2">
      <c r="G1467" s="3"/>
      <c r="H1467" s="2"/>
      <c r="I1467" s="12"/>
      <c r="J1467" s="5">
        <v>1</v>
      </c>
      <c r="K1467" s="5">
        <f t="shared" si="241"/>
        <v>0</v>
      </c>
      <c r="L1467" s="56">
        <f t="shared" si="245"/>
        <v>0</v>
      </c>
      <c r="M1467" s="5" t="e">
        <f t="shared" ref="M1467" si="300">IF(#REF!=B1467,1,0)</f>
        <v>#REF!</v>
      </c>
      <c r="N1467" s="5">
        <f t="shared" si="247"/>
        <v>0</v>
      </c>
    </row>
    <row r="1468" spans="7:14" ht="13.5" customHeight="1" x14ac:dyDescent="0.2">
      <c r="G1468" s="3"/>
      <c r="H1468" s="2"/>
      <c r="I1468" s="12"/>
      <c r="J1468" s="5">
        <v>1</v>
      </c>
      <c r="K1468" s="5">
        <f t="shared" si="241"/>
        <v>0</v>
      </c>
      <c r="L1468" s="56">
        <f t="shared" si="245"/>
        <v>0</v>
      </c>
      <c r="M1468" s="5" t="e">
        <f t="shared" ref="M1468" si="301">IF(#REF!=B1468,1,0)</f>
        <v>#REF!</v>
      </c>
      <c r="N1468" s="5">
        <f t="shared" si="247"/>
        <v>0</v>
      </c>
    </row>
    <row r="1469" spans="7:14" ht="13.5" customHeight="1" x14ac:dyDescent="0.2">
      <c r="G1469" s="3"/>
      <c r="H1469" s="2"/>
      <c r="I1469" s="12"/>
      <c r="J1469" s="5">
        <v>1</v>
      </c>
      <c r="K1469" s="5">
        <f t="shared" si="241"/>
        <v>0</v>
      </c>
      <c r="L1469" s="56">
        <f t="shared" si="245"/>
        <v>0</v>
      </c>
      <c r="M1469" s="5" t="e">
        <f t="shared" ref="M1469" si="302">IF(#REF!=B1469,1,0)</f>
        <v>#REF!</v>
      </c>
      <c r="N1469" s="5">
        <f t="shared" si="247"/>
        <v>0</v>
      </c>
    </row>
    <row r="1470" spans="7:14" ht="13.5" customHeight="1" x14ac:dyDescent="0.2">
      <c r="G1470" s="3"/>
      <c r="H1470" s="2"/>
      <c r="I1470" s="12"/>
      <c r="J1470" s="5">
        <v>1</v>
      </c>
      <c r="K1470" s="5">
        <f t="shared" si="241"/>
        <v>0</v>
      </c>
      <c r="L1470" s="56">
        <f t="shared" si="245"/>
        <v>0</v>
      </c>
      <c r="M1470" s="5" t="e">
        <f t="shared" ref="M1470" si="303">IF(#REF!=B1470,1,0)</f>
        <v>#REF!</v>
      </c>
      <c r="N1470" s="5">
        <f t="shared" si="247"/>
        <v>0</v>
      </c>
    </row>
    <row r="1471" spans="7:14" ht="13.5" customHeight="1" x14ac:dyDescent="0.2">
      <c r="G1471" s="3"/>
      <c r="H1471" s="2"/>
      <c r="I1471" s="12"/>
      <c r="J1471" s="5">
        <v>1</v>
      </c>
      <c r="K1471" s="5">
        <f t="shared" si="241"/>
        <v>0</v>
      </c>
      <c r="L1471" s="56">
        <f t="shared" ref="L1471:L1534" si="304">IF(B1471="",B1470,B1471)</f>
        <v>0</v>
      </c>
      <c r="M1471" s="5" t="e">
        <f t="shared" ref="M1471" si="305">IF(#REF!=B1471,1,0)</f>
        <v>#REF!</v>
      </c>
      <c r="N1471" s="5">
        <f t="shared" si="247"/>
        <v>0</v>
      </c>
    </row>
    <row r="1472" spans="7:14" ht="13.5" customHeight="1" x14ac:dyDescent="0.2">
      <c r="G1472" s="3"/>
      <c r="H1472" s="2"/>
      <c r="I1472" s="12"/>
      <c r="J1472" s="5">
        <v>1</v>
      </c>
      <c r="K1472" s="5">
        <f t="shared" si="241"/>
        <v>0</v>
      </c>
      <c r="L1472" s="56">
        <f t="shared" si="304"/>
        <v>0</v>
      </c>
      <c r="M1472" s="5" t="e">
        <f t="shared" ref="M1472" si="306">IF(#REF!=B1472,1,0)</f>
        <v>#REF!</v>
      </c>
      <c r="N1472" s="5">
        <f t="shared" si="247"/>
        <v>0</v>
      </c>
    </row>
    <row r="1473" spans="7:14" ht="13.5" customHeight="1" x14ac:dyDescent="0.2">
      <c r="G1473" s="3"/>
      <c r="H1473" s="2"/>
      <c r="I1473" s="12"/>
      <c r="J1473" s="5">
        <v>1</v>
      </c>
      <c r="K1473" s="5">
        <f t="shared" si="241"/>
        <v>0</v>
      </c>
      <c r="L1473" s="56">
        <f t="shared" si="304"/>
        <v>0</v>
      </c>
      <c r="M1473" s="5" t="e">
        <f t="shared" ref="M1473" si="307">IF(#REF!=B1473,1,0)</f>
        <v>#REF!</v>
      </c>
      <c r="N1473" s="5">
        <f t="shared" si="247"/>
        <v>0</v>
      </c>
    </row>
    <row r="1474" spans="7:14" ht="13.5" customHeight="1" x14ac:dyDescent="0.2">
      <c r="G1474" s="3"/>
      <c r="H1474" s="2"/>
      <c r="I1474" s="12"/>
      <c r="J1474" s="5">
        <v>1</v>
      </c>
      <c r="K1474" s="5">
        <f t="shared" si="241"/>
        <v>0</v>
      </c>
      <c r="L1474" s="56">
        <f t="shared" si="304"/>
        <v>0</v>
      </c>
      <c r="M1474" s="5" t="e">
        <f t="shared" ref="M1474" si="308">IF(#REF!=B1474,1,0)</f>
        <v>#REF!</v>
      </c>
      <c r="N1474" s="5">
        <f t="shared" si="247"/>
        <v>0</v>
      </c>
    </row>
    <row r="1475" spans="7:14" ht="13.5" customHeight="1" x14ac:dyDescent="0.2">
      <c r="G1475" s="3"/>
      <c r="H1475" s="2"/>
      <c r="I1475" s="12"/>
      <c r="J1475" s="5">
        <v>1</v>
      </c>
      <c r="K1475" s="5">
        <f t="shared" ref="K1475:K1538" si="309">IF(I1475="did not close",0,IF(I1475="",0,1))</f>
        <v>0</v>
      </c>
      <c r="L1475" s="56">
        <f t="shared" si="304"/>
        <v>0</v>
      </c>
      <c r="M1475" s="5" t="e">
        <f t="shared" ref="M1475" si="310">IF(#REF!=B1475,1,0)</f>
        <v>#REF!</v>
      </c>
      <c r="N1475" s="5">
        <f t="shared" si="247"/>
        <v>0</v>
      </c>
    </row>
    <row r="1476" spans="7:14" ht="13.5" customHeight="1" x14ac:dyDescent="0.2">
      <c r="G1476" s="3"/>
      <c r="H1476" s="2"/>
      <c r="I1476" s="12"/>
      <c r="J1476" s="5">
        <v>1</v>
      </c>
      <c r="K1476" s="5">
        <f t="shared" si="309"/>
        <v>0</v>
      </c>
      <c r="L1476" s="56">
        <f t="shared" si="304"/>
        <v>0</v>
      </c>
      <c r="M1476" s="5" t="e">
        <f t="shared" ref="M1476" si="311">IF(#REF!=B1476,1,0)</f>
        <v>#REF!</v>
      </c>
      <c r="N1476" s="5">
        <f t="shared" si="247"/>
        <v>0</v>
      </c>
    </row>
    <row r="1477" spans="7:14" ht="13.5" customHeight="1" x14ac:dyDescent="0.2">
      <c r="G1477" s="3"/>
      <c r="H1477" s="2"/>
      <c r="I1477" s="12"/>
      <c r="J1477" s="5">
        <v>1</v>
      </c>
      <c r="K1477" s="5">
        <f t="shared" si="309"/>
        <v>0</v>
      </c>
      <c r="L1477" s="56">
        <f t="shared" si="304"/>
        <v>0</v>
      </c>
      <c r="M1477" s="5" t="e">
        <f t="shared" ref="M1477" si="312">IF(#REF!=B1477,1,0)</f>
        <v>#REF!</v>
      </c>
      <c r="N1477" s="5">
        <f t="shared" si="247"/>
        <v>0</v>
      </c>
    </row>
    <row r="1478" spans="7:14" ht="13.5" customHeight="1" x14ac:dyDescent="0.2">
      <c r="G1478" s="3"/>
      <c r="H1478" s="2"/>
      <c r="I1478" s="12"/>
      <c r="J1478" s="5">
        <v>1</v>
      </c>
      <c r="K1478" s="5">
        <f t="shared" si="309"/>
        <v>0</v>
      </c>
      <c r="L1478" s="56">
        <f t="shared" si="304"/>
        <v>0</v>
      </c>
      <c r="M1478" s="5" t="e">
        <f t="shared" ref="M1478" si="313">IF(#REF!=B1478,1,0)</f>
        <v>#REF!</v>
      </c>
      <c r="N1478" s="5">
        <f t="shared" ref="N1478:N1541" si="314">IF(J1478=0,IF(H1478="did not close",0,IF(H1478="",0,1)),0)</f>
        <v>0</v>
      </c>
    </row>
    <row r="1479" spans="7:14" ht="13.5" customHeight="1" x14ac:dyDescent="0.2">
      <c r="G1479" s="3"/>
      <c r="H1479" s="2"/>
      <c r="I1479" s="12"/>
      <c r="J1479" s="5">
        <v>1</v>
      </c>
      <c r="K1479" s="5">
        <f t="shared" si="309"/>
        <v>0</v>
      </c>
      <c r="L1479" s="56">
        <f t="shared" si="304"/>
        <v>0</v>
      </c>
      <c r="M1479" s="5" t="e">
        <f t="shared" ref="M1479" si="315">IF(#REF!=B1479,1,0)</f>
        <v>#REF!</v>
      </c>
      <c r="N1479" s="5">
        <f t="shared" si="314"/>
        <v>0</v>
      </c>
    </row>
    <row r="1480" spans="7:14" ht="13.5" customHeight="1" x14ac:dyDescent="0.2">
      <c r="G1480" s="3"/>
      <c r="H1480" s="2"/>
      <c r="I1480" s="12"/>
      <c r="J1480" s="5">
        <v>1</v>
      </c>
      <c r="K1480" s="5">
        <f t="shared" si="309"/>
        <v>0</v>
      </c>
      <c r="L1480" s="56">
        <f t="shared" si="304"/>
        <v>0</v>
      </c>
      <c r="M1480" s="5" t="e">
        <f t="shared" ref="M1480" si="316">IF(#REF!=B1480,1,0)</f>
        <v>#REF!</v>
      </c>
      <c r="N1480" s="5">
        <f t="shared" si="314"/>
        <v>0</v>
      </c>
    </row>
    <row r="1481" spans="7:14" ht="13.5" customHeight="1" x14ac:dyDescent="0.2">
      <c r="G1481" s="3"/>
      <c r="H1481" s="2"/>
      <c r="I1481" s="12"/>
      <c r="J1481" s="5">
        <v>1</v>
      </c>
      <c r="K1481" s="5">
        <f t="shared" si="309"/>
        <v>0</v>
      </c>
      <c r="L1481" s="56">
        <f t="shared" si="304"/>
        <v>0</v>
      </c>
      <c r="M1481" s="5" t="e">
        <f t="shared" ref="M1481" si="317">IF(#REF!=B1481,1,0)</f>
        <v>#REF!</v>
      </c>
      <c r="N1481" s="5">
        <f t="shared" si="314"/>
        <v>0</v>
      </c>
    </row>
    <row r="1482" spans="7:14" ht="13.5" customHeight="1" x14ac:dyDescent="0.2">
      <c r="G1482" s="3"/>
      <c r="H1482" s="2"/>
      <c r="I1482" s="12"/>
      <c r="J1482" s="5">
        <v>1</v>
      </c>
      <c r="K1482" s="5">
        <f t="shared" si="309"/>
        <v>0</v>
      </c>
      <c r="L1482" s="56">
        <f t="shared" si="304"/>
        <v>0</v>
      </c>
      <c r="M1482" s="5" t="e">
        <f t="shared" ref="M1482" si="318">IF(#REF!=B1482,1,0)</f>
        <v>#REF!</v>
      </c>
      <c r="N1482" s="5">
        <f t="shared" si="314"/>
        <v>0</v>
      </c>
    </row>
    <row r="1483" spans="7:14" ht="13.5" customHeight="1" x14ac:dyDescent="0.2">
      <c r="G1483" s="3"/>
      <c r="H1483" s="2"/>
      <c r="I1483" s="12"/>
      <c r="J1483" s="5">
        <v>1</v>
      </c>
      <c r="K1483" s="5">
        <f t="shared" si="309"/>
        <v>0</v>
      </c>
      <c r="L1483" s="56">
        <f t="shared" si="304"/>
        <v>0</v>
      </c>
      <c r="M1483" s="5" t="e">
        <f t="shared" ref="M1483" si="319">IF(#REF!=B1483,1,0)</f>
        <v>#REF!</v>
      </c>
      <c r="N1483" s="5">
        <f t="shared" si="314"/>
        <v>0</v>
      </c>
    </row>
    <row r="1484" spans="7:14" ht="13.5" customHeight="1" x14ac:dyDescent="0.2">
      <c r="G1484" s="3"/>
      <c r="H1484" s="2"/>
      <c r="I1484" s="12"/>
      <c r="J1484" s="5">
        <v>1</v>
      </c>
      <c r="K1484" s="5">
        <f t="shared" si="309"/>
        <v>0</v>
      </c>
      <c r="L1484" s="56">
        <f t="shared" si="304"/>
        <v>0</v>
      </c>
      <c r="M1484" s="5" t="e">
        <f t="shared" ref="M1484" si="320">IF(#REF!=B1484,1,0)</f>
        <v>#REF!</v>
      </c>
      <c r="N1484" s="5">
        <f t="shared" si="314"/>
        <v>0</v>
      </c>
    </row>
    <row r="1485" spans="7:14" ht="13.5" customHeight="1" x14ac:dyDescent="0.2">
      <c r="G1485" s="3"/>
      <c r="H1485" s="2"/>
      <c r="I1485" s="12"/>
      <c r="J1485" s="5">
        <v>1</v>
      </c>
      <c r="K1485" s="5">
        <f t="shared" si="309"/>
        <v>0</v>
      </c>
      <c r="L1485" s="56">
        <f t="shared" si="304"/>
        <v>0</v>
      </c>
      <c r="M1485" s="5" t="e">
        <f t="shared" ref="M1485" si="321">IF(#REF!=B1485,1,0)</f>
        <v>#REF!</v>
      </c>
      <c r="N1485" s="5">
        <f t="shared" si="314"/>
        <v>0</v>
      </c>
    </row>
    <row r="1486" spans="7:14" ht="13.5" customHeight="1" x14ac:dyDescent="0.2">
      <c r="G1486" s="3"/>
      <c r="H1486" s="2"/>
      <c r="I1486" s="12"/>
      <c r="J1486" s="5">
        <v>1</v>
      </c>
      <c r="K1486" s="5">
        <f t="shared" si="309"/>
        <v>0</v>
      </c>
      <c r="L1486" s="56">
        <f t="shared" si="304"/>
        <v>0</v>
      </c>
      <c r="M1486" s="5" t="e">
        <f t="shared" ref="M1486" si="322">IF(#REF!=B1486,1,0)</f>
        <v>#REF!</v>
      </c>
      <c r="N1486" s="5">
        <f t="shared" si="314"/>
        <v>0</v>
      </c>
    </row>
    <row r="1487" spans="7:14" ht="13.5" customHeight="1" x14ac:dyDescent="0.2">
      <c r="G1487" s="3"/>
      <c r="H1487" s="2"/>
      <c r="I1487" s="12"/>
      <c r="J1487" s="5">
        <v>1</v>
      </c>
      <c r="K1487" s="5">
        <f t="shared" si="309"/>
        <v>0</v>
      </c>
      <c r="L1487" s="56">
        <f t="shared" si="304"/>
        <v>0</v>
      </c>
      <c r="M1487" s="5" t="e">
        <f t="shared" ref="M1487" si="323">IF(#REF!=B1487,1,0)</f>
        <v>#REF!</v>
      </c>
      <c r="N1487" s="5">
        <f t="shared" si="314"/>
        <v>0</v>
      </c>
    </row>
    <row r="1488" spans="7:14" ht="13.5" customHeight="1" x14ac:dyDescent="0.2">
      <c r="G1488" s="3"/>
      <c r="H1488" s="2"/>
      <c r="I1488" s="12"/>
      <c r="J1488" s="5">
        <v>1</v>
      </c>
      <c r="K1488" s="5">
        <f t="shared" si="309"/>
        <v>0</v>
      </c>
      <c r="L1488" s="56">
        <f t="shared" si="304"/>
        <v>0</v>
      </c>
      <c r="M1488" s="5" t="e">
        <f t="shared" ref="M1488" si="324">IF(#REF!=B1488,1,0)</f>
        <v>#REF!</v>
      </c>
      <c r="N1488" s="5">
        <f t="shared" si="314"/>
        <v>0</v>
      </c>
    </row>
    <row r="1489" spans="7:14" ht="13.5" customHeight="1" x14ac:dyDescent="0.2">
      <c r="G1489" s="3"/>
      <c r="H1489" s="2"/>
      <c r="I1489" s="12"/>
      <c r="J1489" s="5">
        <v>1</v>
      </c>
      <c r="K1489" s="5">
        <f t="shared" si="309"/>
        <v>0</v>
      </c>
      <c r="L1489" s="56">
        <f t="shared" si="304"/>
        <v>0</v>
      </c>
      <c r="M1489" s="5" t="e">
        <f t="shared" ref="M1489" si="325">IF(#REF!=B1489,1,0)</f>
        <v>#REF!</v>
      </c>
      <c r="N1489" s="5">
        <f t="shared" si="314"/>
        <v>0</v>
      </c>
    </row>
    <row r="1490" spans="7:14" ht="13.5" customHeight="1" x14ac:dyDescent="0.2">
      <c r="G1490" s="3"/>
      <c r="H1490" s="2"/>
      <c r="I1490" s="12"/>
      <c r="J1490" s="5">
        <v>1</v>
      </c>
      <c r="K1490" s="5">
        <f t="shared" si="309"/>
        <v>0</v>
      </c>
      <c r="L1490" s="56">
        <f t="shared" si="304"/>
        <v>0</v>
      </c>
      <c r="M1490" s="5" t="e">
        <f t="shared" ref="M1490" si="326">IF(#REF!=B1490,1,0)</f>
        <v>#REF!</v>
      </c>
      <c r="N1490" s="5">
        <f t="shared" si="314"/>
        <v>0</v>
      </c>
    </row>
    <row r="1491" spans="7:14" ht="13.5" customHeight="1" x14ac:dyDescent="0.2">
      <c r="G1491" s="3"/>
      <c r="H1491" s="2"/>
      <c r="I1491" s="12"/>
      <c r="J1491" s="5">
        <v>1</v>
      </c>
      <c r="K1491" s="5">
        <f t="shared" si="309"/>
        <v>0</v>
      </c>
      <c r="L1491" s="56">
        <f t="shared" si="304"/>
        <v>0</v>
      </c>
      <c r="M1491" s="5" t="e">
        <f t="shared" ref="M1491" si="327">IF(#REF!=B1491,1,0)</f>
        <v>#REF!</v>
      </c>
      <c r="N1491" s="5">
        <f t="shared" si="314"/>
        <v>0</v>
      </c>
    </row>
    <row r="1492" spans="7:14" ht="13.5" customHeight="1" x14ac:dyDescent="0.2">
      <c r="G1492" s="3"/>
      <c r="H1492" s="2"/>
      <c r="I1492" s="12"/>
      <c r="J1492" s="5">
        <v>1</v>
      </c>
      <c r="K1492" s="5">
        <f t="shared" si="309"/>
        <v>0</v>
      </c>
      <c r="L1492" s="56">
        <f t="shared" si="304"/>
        <v>0</v>
      </c>
      <c r="M1492" s="5" t="e">
        <f t="shared" ref="M1492" si="328">IF(#REF!=B1492,1,0)</f>
        <v>#REF!</v>
      </c>
      <c r="N1492" s="5">
        <f t="shared" si="314"/>
        <v>0</v>
      </c>
    </row>
    <row r="1493" spans="7:14" ht="13.5" customHeight="1" x14ac:dyDescent="0.2">
      <c r="G1493" s="3"/>
      <c r="H1493" s="2"/>
      <c r="I1493" s="12"/>
      <c r="J1493" s="5">
        <v>1</v>
      </c>
      <c r="K1493" s="5">
        <f t="shared" si="309"/>
        <v>0</v>
      </c>
      <c r="L1493" s="56">
        <f t="shared" si="304"/>
        <v>0</v>
      </c>
      <c r="M1493" s="5" t="e">
        <f t="shared" ref="M1493" si="329">IF(#REF!=B1493,1,0)</f>
        <v>#REF!</v>
      </c>
      <c r="N1493" s="5">
        <f t="shared" si="314"/>
        <v>0</v>
      </c>
    </row>
    <row r="1494" spans="7:14" ht="13.5" customHeight="1" x14ac:dyDescent="0.2">
      <c r="G1494" s="3"/>
      <c r="H1494" s="2"/>
      <c r="I1494" s="12"/>
      <c r="J1494" s="5">
        <v>1</v>
      </c>
      <c r="K1494" s="5">
        <f t="shared" si="309"/>
        <v>0</v>
      </c>
      <c r="L1494" s="56">
        <f t="shared" si="304"/>
        <v>0</v>
      </c>
      <c r="M1494" s="5" t="e">
        <f t="shared" ref="M1494" si="330">IF(#REF!=B1494,1,0)</f>
        <v>#REF!</v>
      </c>
      <c r="N1494" s="5">
        <f t="shared" si="314"/>
        <v>0</v>
      </c>
    </row>
    <row r="1495" spans="7:14" ht="13.5" customHeight="1" x14ac:dyDescent="0.2">
      <c r="G1495" s="3"/>
      <c r="H1495" s="2"/>
      <c r="I1495" s="12"/>
      <c r="J1495" s="5">
        <v>1</v>
      </c>
      <c r="K1495" s="5">
        <f t="shared" si="309"/>
        <v>0</v>
      </c>
      <c r="L1495" s="56">
        <f t="shared" si="304"/>
        <v>0</v>
      </c>
      <c r="M1495" s="5" t="e">
        <f t="shared" ref="M1495" si="331">IF(#REF!=B1495,1,0)</f>
        <v>#REF!</v>
      </c>
      <c r="N1495" s="5">
        <f t="shared" si="314"/>
        <v>0</v>
      </c>
    </row>
    <row r="1496" spans="7:14" ht="13.5" customHeight="1" x14ac:dyDescent="0.2">
      <c r="G1496" s="3"/>
      <c r="H1496" s="2"/>
      <c r="I1496" s="12"/>
      <c r="J1496" s="5">
        <v>1</v>
      </c>
      <c r="K1496" s="5">
        <f t="shared" si="309"/>
        <v>0</v>
      </c>
      <c r="L1496" s="56">
        <f t="shared" si="304"/>
        <v>0</v>
      </c>
      <c r="M1496" s="5" t="e">
        <f t="shared" ref="M1496" si="332">IF(#REF!=B1496,1,0)</f>
        <v>#REF!</v>
      </c>
      <c r="N1496" s="5">
        <f t="shared" si="314"/>
        <v>0</v>
      </c>
    </row>
    <row r="1497" spans="7:14" ht="13.5" customHeight="1" x14ac:dyDescent="0.2">
      <c r="G1497" s="3"/>
      <c r="H1497" s="2"/>
      <c r="I1497" s="12"/>
      <c r="J1497" s="5">
        <v>1</v>
      </c>
      <c r="K1497" s="5">
        <f t="shared" si="309"/>
        <v>0</v>
      </c>
      <c r="L1497" s="56">
        <f t="shared" si="304"/>
        <v>0</v>
      </c>
      <c r="M1497" s="5" t="e">
        <f t="shared" ref="M1497" si="333">IF(#REF!=B1497,1,0)</f>
        <v>#REF!</v>
      </c>
      <c r="N1497" s="5">
        <f t="shared" si="314"/>
        <v>0</v>
      </c>
    </row>
    <row r="1498" spans="7:14" ht="13.5" customHeight="1" x14ac:dyDescent="0.2">
      <c r="G1498" s="3"/>
      <c r="H1498" s="2"/>
      <c r="I1498" s="12"/>
      <c r="J1498" s="5">
        <v>1</v>
      </c>
      <c r="K1498" s="5">
        <f t="shared" si="309"/>
        <v>0</v>
      </c>
      <c r="L1498" s="56">
        <f t="shared" si="304"/>
        <v>0</v>
      </c>
      <c r="M1498" s="5" t="e">
        <f t="shared" ref="M1498" si="334">IF(#REF!=B1498,1,0)</f>
        <v>#REF!</v>
      </c>
      <c r="N1498" s="5">
        <f t="shared" si="314"/>
        <v>0</v>
      </c>
    </row>
    <row r="1499" spans="7:14" ht="13.5" customHeight="1" x14ac:dyDescent="0.2">
      <c r="G1499" s="3"/>
      <c r="H1499" s="2"/>
      <c r="I1499" s="12"/>
      <c r="J1499" s="5">
        <v>1</v>
      </c>
      <c r="K1499" s="5">
        <f t="shared" si="309"/>
        <v>0</v>
      </c>
      <c r="L1499" s="56">
        <f t="shared" si="304"/>
        <v>0</v>
      </c>
      <c r="M1499" s="5" t="e">
        <f t="shared" ref="M1499" si="335">IF(#REF!=B1499,1,0)</f>
        <v>#REF!</v>
      </c>
      <c r="N1499" s="5">
        <f t="shared" si="314"/>
        <v>0</v>
      </c>
    </row>
    <row r="1500" spans="7:14" ht="13.5" customHeight="1" x14ac:dyDescent="0.2">
      <c r="G1500" s="3"/>
      <c r="H1500" s="2"/>
      <c r="I1500" s="12"/>
      <c r="J1500" s="5">
        <v>1</v>
      </c>
      <c r="K1500" s="5">
        <f t="shared" si="309"/>
        <v>0</v>
      </c>
      <c r="L1500" s="56">
        <f t="shared" si="304"/>
        <v>0</v>
      </c>
      <c r="M1500" s="5" t="e">
        <f t="shared" ref="M1500" si="336">IF(#REF!=B1500,1,0)</f>
        <v>#REF!</v>
      </c>
      <c r="N1500" s="5">
        <f t="shared" si="314"/>
        <v>0</v>
      </c>
    </row>
    <row r="1501" spans="7:14" ht="13.5" customHeight="1" x14ac:dyDescent="0.2">
      <c r="G1501" s="3"/>
      <c r="H1501" s="2"/>
      <c r="I1501" s="12"/>
      <c r="J1501" s="5">
        <v>1</v>
      </c>
      <c r="K1501" s="5">
        <f t="shared" si="309"/>
        <v>0</v>
      </c>
      <c r="L1501" s="56">
        <f t="shared" si="304"/>
        <v>0</v>
      </c>
      <c r="M1501" s="5" t="e">
        <f t="shared" ref="M1501" si="337">IF(#REF!=B1501,1,0)</f>
        <v>#REF!</v>
      </c>
      <c r="N1501" s="5">
        <f t="shared" si="314"/>
        <v>0</v>
      </c>
    </row>
    <row r="1502" spans="7:14" ht="13.5" customHeight="1" x14ac:dyDescent="0.2">
      <c r="G1502" s="3"/>
      <c r="H1502" s="2"/>
      <c r="I1502" s="12"/>
      <c r="J1502" s="5">
        <v>1</v>
      </c>
      <c r="K1502" s="5">
        <f t="shared" si="309"/>
        <v>0</v>
      </c>
      <c r="L1502" s="56">
        <f t="shared" si="304"/>
        <v>0</v>
      </c>
      <c r="M1502" s="5" t="e">
        <f t="shared" ref="M1502" si="338">IF(#REF!=B1502,1,0)</f>
        <v>#REF!</v>
      </c>
      <c r="N1502" s="5">
        <f t="shared" si="314"/>
        <v>0</v>
      </c>
    </row>
    <row r="1503" spans="7:14" ht="13.5" customHeight="1" x14ac:dyDescent="0.2">
      <c r="G1503" s="3"/>
      <c r="H1503" s="2"/>
      <c r="I1503" s="12"/>
      <c r="J1503" s="5">
        <v>1</v>
      </c>
      <c r="K1503" s="5">
        <f t="shared" si="309"/>
        <v>0</v>
      </c>
      <c r="L1503" s="56">
        <f t="shared" si="304"/>
        <v>0</v>
      </c>
      <c r="M1503" s="5" t="e">
        <f t="shared" ref="M1503" si="339">IF(#REF!=B1503,1,0)</f>
        <v>#REF!</v>
      </c>
      <c r="N1503" s="5">
        <f t="shared" si="314"/>
        <v>0</v>
      </c>
    </row>
    <row r="1504" spans="7:14" ht="13.5" customHeight="1" x14ac:dyDescent="0.2">
      <c r="G1504" s="3"/>
      <c r="H1504" s="2"/>
      <c r="I1504" s="12"/>
      <c r="J1504" s="5">
        <v>1</v>
      </c>
      <c r="K1504" s="5">
        <f t="shared" si="309"/>
        <v>0</v>
      </c>
      <c r="L1504" s="56">
        <f t="shared" si="304"/>
        <v>0</v>
      </c>
      <c r="M1504" s="5" t="e">
        <f t="shared" ref="M1504" si="340">IF(#REF!=B1504,1,0)</f>
        <v>#REF!</v>
      </c>
      <c r="N1504" s="5">
        <f t="shared" si="314"/>
        <v>0</v>
      </c>
    </row>
    <row r="1505" spans="7:14" ht="13.5" customHeight="1" x14ac:dyDescent="0.2">
      <c r="G1505" s="3"/>
      <c r="H1505" s="2"/>
      <c r="I1505" s="12"/>
      <c r="J1505" s="5">
        <v>1</v>
      </c>
      <c r="K1505" s="5">
        <f t="shared" si="309"/>
        <v>0</v>
      </c>
      <c r="L1505" s="56">
        <f t="shared" si="304"/>
        <v>0</v>
      </c>
      <c r="M1505" s="5" t="e">
        <f t="shared" ref="M1505" si="341">IF(#REF!=B1505,1,0)</f>
        <v>#REF!</v>
      </c>
      <c r="N1505" s="5">
        <f t="shared" si="314"/>
        <v>0</v>
      </c>
    </row>
    <row r="1506" spans="7:14" ht="13.5" customHeight="1" x14ac:dyDescent="0.2">
      <c r="G1506" s="3"/>
      <c r="H1506" s="2"/>
      <c r="I1506" s="12"/>
      <c r="J1506" s="5">
        <v>1</v>
      </c>
      <c r="K1506" s="5">
        <f t="shared" si="309"/>
        <v>0</v>
      </c>
      <c r="L1506" s="56">
        <f t="shared" si="304"/>
        <v>0</v>
      </c>
      <c r="M1506" s="5" t="e">
        <f t="shared" ref="M1506" si="342">IF(#REF!=B1506,1,0)</f>
        <v>#REF!</v>
      </c>
      <c r="N1506" s="5">
        <f t="shared" si="314"/>
        <v>0</v>
      </c>
    </row>
    <row r="1507" spans="7:14" ht="13.5" customHeight="1" x14ac:dyDescent="0.2">
      <c r="G1507" s="3"/>
      <c r="H1507" s="2"/>
      <c r="I1507" s="12"/>
      <c r="J1507" s="5">
        <v>1</v>
      </c>
      <c r="K1507" s="5">
        <f t="shared" si="309"/>
        <v>0</v>
      </c>
      <c r="L1507" s="56">
        <f t="shared" si="304"/>
        <v>0</v>
      </c>
      <c r="M1507" s="5" t="e">
        <f t="shared" ref="M1507" si="343">IF(#REF!=B1507,1,0)</f>
        <v>#REF!</v>
      </c>
      <c r="N1507" s="5">
        <f t="shared" si="314"/>
        <v>0</v>
      </c>
    </row>
    <row r="1508" spans="7:14" ht="13.5" customHeight="1" x14ac:dyDescent="0.2">
      <c r="G1508" s="3"/>
      <c r="H1508" s="2"/>
      <c r="I1508" s="12"/>
      <c r="J1508" s="5">
        <v>1</v>
      </c>
      <c r="K1508" s="5">
        <f t="shared" si="309"/>
        <v>0</v>
      </c>
      <c r="L1508" s="56">
        <f t="shared" si="304"/>
        <v>0</v>
      </c>
      <c r="M1508" s="5" t="e">
        <f t="shared" ref="M1508" si="344">IF(#REF!=B1508,1,0)</f>
        <v>#REF!</v>
      </c>
      <c r="N1508" s="5">
        <f t="shared" si="314"/>
        <v>0</v>
      </c>
    </row>
    <row r="1509" spans="7:14" ht="13.5" customHeight="1" x14ac:dyDescent="0.2">
      <c r="G1509" s="3"/>
      <c r="H1509" s="2"/>
      <c r="I1509" s="12"/>
      <c r="J1509" s="5">
        <v>1</v>
      </c>
      <c r="K1509" s="5">
        <f t="shared" si="309"/>
        <v>0</v>
      </c>
      <c r="L1509" s="56">
        <f t="shared" si="304"/>
        <v>0</v>
      </c>
      <c r="M1509" s="5" t="e">
        <f t="shared" ref="M1509" si="345">IF(#REF!=B1509,1,0)</f>
        <v>#REF!</v>
      </c>
      <c r="N1509" s="5">
        <f t="shared" si="314"/>
        <v>0</v>
      </c>
    </row>
    <row r="1510" spans="7:14" ht="13.5" customHeight="1" x14ac:dyDescent="0.2">
      <c r="G1510" s="3"/>
      <c r="H1510" s="2"/>
      <c r="I1510" s="12"/>
      <c r="J1510" s="5">
        <v>1</v>
      </c>
      <c r="K1510" s="5">
        <f t="shared" si="309"/>
        <v>0</v>
      </c>
      <c r="L1510" s="56">
        <f t="shared" si="304"/>
        <v>0</v>
      </c>
      <c r="M1510" s="5" t="e">
        <f t="shared" ref="M1510" si="346">IF(#REF!=B1510,1,0)</f>
        <v>#REF!</v>
      </c>
      <c r="N1510" s="5">
        <f t="shared" si="314"/>
        <v>0</v>
      </c>
    </row>
    <row r="1511" spans="7:14" ht="13.5" customHeight="1" x14ac:dyDescent="0.2">
      <c r="G1511" s="3"/>
      <c r="H1511" s="2"/>
      <c r="I1511" s="12"/>
      <c r="J1511" s="5">
        <v>1</v>
      </c>
      <c r="K1511" s="5">
        <f t="shared" si="309"/>
        <v>0</v>
      </c>
      <c r="L1511" s="56">
        <f t="shared" si="304"/>
        <v>0</v>
      </c>
      <c r="M1511" s="5" t="e">
        <f t="shared" ref="M1511" si="347">IF(#REF!=B1511,1,0)</f>
        <v>#REF!</v>
      </c>
      <c r="N1511" s="5">
        <f t="shared" si="314"/>
        <v>0</v>
      </c>
    </row>
    <row r="1512" spans="7:14" ht="13.5" customHeight="1" x14ac:dyDescent="0.2">
      <c r="G1512" s="3"/>
      <c r="H1512" s="2"/>
      <c r="I1512" s="12"/>
      <c r="J1512" s="5">
        <v>1</v>
      </c>
      <c r="K1512" s="5">
        <f t="shared" si="309"/>
        <v>0</v>
      </c>
      <c r="L1512" s="56">
        <f t="shared" si="304"/>
        <v>0</v>
      </c>
      <c r="M1512" s="5" t="e">
        <f t="shared" ref="M1512" si="348">IF(#REF!=B1512,1,0)</f>
        <v>#REF!</v>
      </c>
      <c r="N1512" s="5">
        <f t="shared" si="314"/>
        <v>0</v>
      </c>
    </row>
    <row r="1513" spans="7:14" ht="13.5" customHeight="1" x14ac:dyDescent="0.2">
      <c r="G1513" s="3"/>
      <c r="H1513" s="2"/>
      <c r="I1513" s="12"/>
      <c r="J1513" s="5">
        <v>1</v>
      </c>
      <c r="K1513" s="5">
        <f t="shared" si="309"/>
        <v>0</v>
      </c>
      <c r="L1513" s="56">
        <f t="shared" si="304"/>
        <v>0</v>
      </c>
      <c r="M1513" s="5" t="e">
        <f t="shared" ref="M1513" si="349">IF(#REF!=B1513,1,0)</f>
        <v>#REF!</v>
      </c>
      <c r="N1513" s="5">
        <f t="shared" si="314"/>
        <v>0</v>
      </c>
    </row>
    <row r="1514" spans="7:14" ht="13.5" customHeight="1" x14ac:dyDescent="0.2">
      <c r="G1514" s="3"/>
      <c r="H1514" s="2"/>
      <c r="I1514" s="12"/>
      <c r="J1514" s="5">
        <v>1</v>
      </c>
      <c r="K1514" s="5">
        <f t="shared" si="309"/>
        <v>0</v>
      </c>
      <c r="L1514" s="56">
        <f t="shared" si="304"/>
        <v>0</v>
      </c>
      <c r="M1514" s="5" t="e">
        <f t="shared" ref="M1514" si="350">IF(#REF!=B1514,1,0)</f>
        <v>#REF!</v>
      </c>
      <c r="N1514" s="5">
        <f t="shared" si="314"/>
        <v>0</v>
      </c>
    </row>
    <row r="1515" spans="7:14" ht="13.5" customHeight="1" x14ac:dyDescent="0.2">
      <c r="G1515" s="3"/>
      <c r="H1515" s="2"/>
      <c r="I1515" s="12"/>
      <c r="J1515" s="5">
        <v>1</v>
      </c>
      <c r="K1515" s="5">
        <f t="shared" si="309"/>
        <v>0</v>
      </c>
      <c r="L1515" s="56">
        <f t="shared" si="304"/>
        <v>0</v>
      </c>
      <c r="M1515" s="5" t="e">
        <f t="shared" ref="M1515" si="351">IF(#REF!=B1515,1,0)</f>
        <v>#REF!</v>
      </c>
      <c r="N1515" s="5">
        <f t="shared" si="314"/>
        <v>0</v>
      </c>
    </row>
    <row r="1516" spans="7:14" ht="13.5" customHeight="1" x14ac:dyDescent="0.2">
      <c r="G1516" s="3"/>
      <c r="H1516" s="2"/>
      <c r="I1516" s="12"/>
      <c r="J1516" s="5">
        <v>1</v>
      </c>
      <c r="K1516" s="5">
        <f t="shared" si="309"/>
        <v>0</v>
      </c>
      <c r="L1516" s="56">
        <f t="shared" si="304"/>
        <v>0</v>
      </c>
      <c r="M1516" s="5" t="e">
        <f t="shared" ref="M1516" si="352">IF(#REF!=B1516,1,0)</f>
        <v>#REF!</v>
      </c>
      <c r="N1516" s="5">
        <f t="shared" si="314"/>
        <v>0</v>
      </c>
    </row>
    <row r="1517" spans="7:14" ht="13.5" customHeight="1" x14ac:dyDescent="0.2">
      <c r="G1517" s="3"/>
      <c r="H1517" s="2"/>
      <c r="I1517" s="12"/>
      <c r="J1517" s="5">
        <v>1</v>
      </c>
      <c r="K1517" s="5">
        <f t="shared" si="309"/>
        <v>0</v>
      </c>
      <c r="L1517" s="56">
        <f t="shared" si="304"/>
        <v>0</v>
      </c>
      <c r="M1517" s="5" t="e">
        <f t="shared" ref="M1517" si="353">IF(#REF!=B1517,1,0)</f>
        <v>#REF!</v>
      </c>
      <c r="N1517" s="5">
        <f t="shared" si="314"/>
        <v>0</v>
      </c>
    </row>
    <row r="1518" spans="7:14" ht="13.5" customHeight="1" x14ac:dyDescent="0.2">
      <c r="G1518" s="3"/>
      <c r="H1518" s="2"/>
      <c r="I1518" s="12"/>
      <c r="J1518" s="5">
        <v>1</v>
      </c>
      <c r="K1518" s="5">
        <f t="shared" si="309"/>
        <v>0</v>
      </c>
      <c r="L1518" s="56">
        <f t="shared" si="304"/>
        <v>0</v>
      </c>
      <c r="M1518" s="5" t="e">
        <f t="shared" ref="M1518" si="354">IF(#REF!=B1518,1,0)</f>
        <v>#REF!</v>
      </c>
      <c r="N1518" s="5">
        <f t="shared" si="314"/>
        <v>0</v>
      </c>
    </row>
    <row r="1519" spans="7:14" ht="13.5" customHeight="1" x14ac:dyDescent="0.2">
      <c r="G1519" s="3"/>
      <c r="H1519" s="2"/>
      <c r="I1519" s="12"/>
      <c r="J1519" s="5">
        <v>1</v>
      </c>
      <c r="K1519" s="5">
        <f t="shared" si="309"/>
        <v>0</v>
      </c>
      <c r="L1519" s="56">
        <f t="shared" si="304"/>
        <v>0</v>
      </c>
      <c r="M1519" s="5" t="e">
        <f t="shared" ref="M1519" si="355">IF(#REF!=B1519,1,0)</f>
        <v>#REF!</v>
      </c>
      <c r="N1519" s="5">
        <f t="shared" si="314"/>
        <v>0</v>
      </c>
    </row>
    <row r="1520" spans="7:14" ht="13.5" customHeight="1" x14ac:dyDescent="0.2">
      <c r="G1520" s="3"/>
      <c r="H1520" s="2"/>
      <c r="I1520" s="12"/>
      <c r="J1520" s="5">
        <v>1</v>
      </c>
      <c r="K1520" s="5">
        <f t="shared" si="309"/>
        <v>0</v>
      </c>
      <c r="L1520" s="56">
        <f t="shared" si="304"/>
        <v>0</v>
      </c>
      <c r="M1520" s="5" t="e">
        <f t="shared" ref="M1520" si="356">IF(#REF!=B1520,1,0)</f>
        <v>#REF!</v>
      </c>
      <c r="N1520" s="5">
        <f t="shared" si="314"/>
        <v>0</v>
      </c>
    </row>
    <row r="1521" spans="7:14" ht="13.5" customHeight="1" x14ac:dyDescent="0.2">
      <c r="G1521" s="3"/>
      <c r="H1521" s="2"/>
      <c r="I1521" s="12"/>
      <c r="J1521" s="5">
        <v>1</v>
      </c>
      <c r="K1521" s="5">
        <f t="shared" si="309"/>
        <v>0</v>
      </c>
      <c r="L1521" s="56">
        <f t="shared" si="304"/>
        <v>0</v>
      </c>
      <c r="M1521" s="5" t="e">
        <f t="shared" ref="M1521" si="357">IF(#REF!=B1521,1,0)</f>
        <v>#REF!</v>
      </c>
      <c r="N1521" s="5">
        <f t="shared" si="314"/>
        <v>0</v>
      </c>
    </row>
    <row r="1522" spans="7:14" ht="13.5" customHeight="1" x14ac:dyDescent="0.2">
      <c r="G1522" s="3"/>
      <c r="H1522" s="2"/>
      <c r="I1522" s="12"/>
      <c r="J1522" s="5">
        <v>1</v>
      </c>
      <c r="K1522" s="5">
        <f t="shared" si="309"/>
        <v>0</v>
      </c>
      <c r="L1522" s="56">
        <f t="shared" si="304"/>
        <v>0</v>
      </c>
      <c r="M1522" s="5" t="e">
        <f t="shared" ref="M1522" si="358">IF(#REF!=B1522,1,0)</f>
        <v>#REF!</v>
      </c>
      <c r="N1522" s="5">
        <f t="shared" si="314"/>
        <v>0</v>
      </c>
    </row>
    <row r="1523" spans="7:14" ht="13.5" customHeight="1" x14ac:dyDescent="0.2">
      <c r="G1523" s="3"/>
      <c r="H1523" s="2"/>
      <c r="I1523" s="12"/>
      <c r="J1523" s="5">
        <v>1</v>
      </c>
      <c r="K1523" s="5">
        <f t="shared" si="309"/>
        <v>0</v>
      </c>
      <c r="L1523" s="56">
        <f t="shared" si="304"/>
        <v>0</v>
      </c>
      <c r="M1523" s="5" t="e">
        <f t="shared" ref="M1523" si="359">IF(#REF!=B1523,1,0)</f>
        <v>#REF!</v>
      </c>
      <c r="N1523" s="5">
        <f t="shared" si="314"/>
        <v>0</v>
      </c>
    </row>
    <row r="1524" spans="7:14" ht="13.5" customHeight="1" x14ac:dyDescent="0.2">
      <c r="G1524" s="3"/>
      <c r="H1524" s="2"/>
      <c r="I1524" s="12"/>
      <c r="J1524" s="5">
        <v>1</v>
      </c>
      <c r="K1524" s="5">
        <f t="shared" si="309"/>
        <v>0</v>
      </c>
      <c r="L1524" s="56">
        <f t="shared" si="304"/>
        <v>0</v>
      </c>
      <c r="M1524" s="5" t="e">
        <f t="shared" ref="M1524" si="360">IF(#REF!=B1524,1,0)</f>
        <v>#REF!</v>
      </c>
      <c r="N1524" s="5">
        <f t="shared" si="314"/>
        <v>0</v>
      </c>
    </row>
    <row r="1525" spans="7:14" ht="13.5" customHeight="1" x14ac:dyDescent="0.2">
      <c r="G1525" s="3"/>
      <c r="H1525" s="2"/>
      <c r="I1525" s="12"/>
      <c r="J1525" s="5">
        <v>1</v>
      </c>
      <c r="K1525" s="5">
        <f t="shared" si="309"/>
        <v>0</v>
      </c>
      <c r="L1525" s="56">
        <f t="shared" si="304"/>
        <v>0</v>
      </c>
      <c r="M1525" s="5" t="e">
        <f t="shared" ref="M1525" si="361">IF(#REF!=B1525,1,0)</f>
        <v>#REF!</v>
      </c>
      <c r="N1525" s="5">
        <f t="shared" si="314"/>
        <v>0</v>
      </c>
    </row>
    <row r="1526" spans="7:14" ht="13.5" customHeight="1" x14ac:dyDescent="0.2">
      <c r="G1526" s="3"/>
      <c r="H1526" s="2"/>
      <c r="I1526" s="12"/>
      <c r="J1526" s="5">
        <v>1</v>
      </c>
      <c r="K1526" s="5">
        <f t="shared" si="309"/>
        <v>0</v>
      </c>
      <c r="L1526" s="56">
        <f t="shared" si="304"/>
        <v>0</v>
      </c>
      <c r="M1526" s="5" t="e">
        <f t="shared" ref="M1526" si="362">IF(#REF!=B1526,1,0)</f>
        <v>#REF!</v>
      </c>
      <c r="N1526" s="5">
        <f t="shared" si="314"/>
        <v>0</v>
      </c>
    </row>
    <row r="1527" spans="7:14" ht="13.5" customHeight="1" x14ac:dyDescent="0.2">
      <c r="G1527" s="3"/>
      <c r="H1527" s="2"/>
      <c r="I1527" s="12"/>
      <c r="J1527" s="5">
        <v>1</v>
      </c>
      <c r="K1527" s="5">
        <f t="shared" si="309"/>
        <v>0</v>
      </c>
      <c r="L1527" s="56">
        <f t="shared" si="304"/>
        <v>0</v>
      </c>
      <c r="M1527" s="5" t="e">
        <f t="shared" ref="M1527" si="363">IF(#REF!=B1527,1,0)</f>
        <v>#REF!</v>
      </c>
      <c r="N1527" s="5">
        <f t="shared" si="314"/>
        <v>0</v>
      </c>
    </row>
    <row r="1528" spans="7:14" ht="13.5" customHeight="1" x14ac:dyDescent="0.2">
      <c r="G1528" s="3"/>
      <c r="H1528" s="2"/>
      <c r="I1528" s="12"/>
      <c r="J1528" s="5">
        <v>1</v>
      </c>
      <c r="K1528" s="5">
        <f t="shared" si="309"/>
        <v>0</v>
      </c>
      <c r="L1528" s="56">
        <f t="shared" si="304"/>
        <v>0</v>
      </c>
      <c r="M1528" s="5" t="e">
        <f t="shared" ref="M1528" si="364">IF(#REF!=B1528,1,0)</f>
        <v>#REF!</v>
      </c>
      <c r="N1528" s="5">
        <f t="shared" si="314"/>
        <v>0</v>
      </c>
    </row>
    <row r="1529" spans="7:14" ht="13.5" customHeight="1" x14ac:dyDescent="0.2">
      <c r="G1529" s="3"/>
      <c r="H1529" s="2"/>
      <c r="I1529" s="12"/>
      <c r="J1529" s="5">
        <v>1</v>
      </c>
      <c r="K1529" s="5">
        <f t="shared" si="309"/>
        <v>0</v>
      </c>
      <c r="L1529" s="56">
        <f t="shared" si="304"/>
        <v>0</v>
      </c>
      <c r="M1529" s="5" t="e">
        <f t="shared" ref="M1529" si="365">IF(#REF!=B1529,1,0)</f>
        <v>#REF!</v>
      </c>
      <c r="N1529" s="5">
        <f t="shared" si="314"/>
        <v>0</v>
      </c>
    </row>
    <row r="1530" spans="7:14" ht="13.5" customHeight="1" x14ac:dyDescent="0.2">
      <c r="G1530" s="3"/>
      <c r="H1530" s="2"/>
      <c r="I1530" s="12"/>
      <c r="J1530" s="5">
        <v>1</v>
      </c>
      <c r="K1530" s="5">
        <f t="shared" si="309"/>
        <v>0</v>
      </c>
      <c r="L1530" s="56">
        <f t="shared" si="304"/>
        <v>0</v>
      </c>
      <c r="M1530" s="5" t="e">
        <f t="shared" ref="M1530" si="366">IF(#REF!=B1530,1,0)</f>
        <v>#REF!</v>
      </c>
      <c r="N1530" s="5">
        <f t="shared" si="314"/>
        <v>0</v>
      </c>
    </row>
    <row r="1531" spans="7:14" ht="13.5" customHeight="1" x14ac:dyDescent="0.2">
      <c r="G1531" s="3"/>
      <c r="H1531" s="2"/>
      <c r="I1531" s="12"/>
      <c r="J1531" s="5">
        <v>1</v>
      </c>
      <c r="K1531" s="5">
        <f t="shared" si="309"/>
        <v>0</v>
      </c>
      <c r="L1531" s="56">
        <f t="shared" si="304"/>
        <v>0</v>
      </c>
      <c r="M1531" s="5" t="e">
        <f t="shared" ref="M1531" si="367">IF(#REF!=B1531,1,0)</f>
        <v>#REF!</v>
      </c>
      <c r="N1531" s="5">
        <f t="shared" si="314"/>
        <v>0</v>
      </c>
    </row>
    <row r="1532" spans="7:14" ht="13.5" customHeight="1" x14ac:dyDescent="0.2">
      <c r="G1532" s="3"/>
      <c r="H1532" s="2"/>
      <c r="I1532" s="12"/>
      <c r="J1532" s="5">
        <v>1</v>
      </c>
      <c r="K1532" s="5">
        <f t="shared" si="309"/>
        <v>0</v>
      </c>
      <c r="L1532" s="56">
        <f t="shared" si="304"/>
        <v>0</v>
      </c>
      <c r="M1532" s="5" t="e">
        <f t="shared" ref="M1532" si="368">IF(#REF!=B1532,1,0)</f>
        <v>#REF!</v>
      </c>
      <c r="N1532" s="5">
        <f t="shared" si="314"/>
        <v>0</v>
      </c>
    </row>
    <row r="1533" spans="7:14" ht="13.5" customHeight="1" x14ac:dyDescent="0.2">
      <c r="G1533" s="3"/>
      <c r="H1533" s="2"/>
      <c r="I1533" s="12"/>
      <c r="J1533" s="5">
        <v>1</v>
      </c>
      <c r="K1533" s="5">
        <f t="shared" si="309"/>
        <v>0</v>
      </c>
      <c r="L1533" s="56">
        <f t="shared" si="304"/>
        <v>0</v>
      </c>
      <c r="M1533" s="5" t="e">
        <f t="shared" ref="M1533" si="369">IF(#REF!=B1533,1,0)</f>
        <v>#REF!</v>
      </c>
      <c r="N1533" s="5">
        <f t="shared" si="314"/>
        <v>0</v>
      </c>
    </row>
    <row r="1534" spans="7:14" ht="13.5" customHeight="1" x14ac:dyDescent="0.2">
      <c r="G1534" s="3"/>
      <c r="H1534" s="2"/>
      <c r="I1534" s="12"/>
      <c r="J1534" s="5">
        <v>1</v>
      </c>
      <c r="K1534" s="5">
        <f t="shared" si="309"/>
        <v>0</v>
      </c>
      <c r="L1534" s="56">
        <f t="shared" si="304"/>
        <v>0</v>
      </c>
      <c r="M1534" s="5" t="e">
        <f t="shared" ref="M1534" si="370">IF(#REF!=B1534,1,0)</f>
        <v>#REF!</v>
      </c>
      <c r="N1534" s="5">
        <f t="shared" si="314"/>
        <v>0</v>
      </c>
    </row>
    <row r="1535" spans="7:14" ht="13.5" customHeight="1" x14ac:dyDescent="0.2">
      <c r="G1535" s="3"/>
      <c r="H1535" s="2"/>
      <c r="I1535" s="12"/>
      <c r="J1535" s="5">
        <v>1</v>
      </c>
      <c r="K1535" s="5">
        <f t="shared" si="309"/>
        <v>0</v>
      </c>
      <c r="L1535" s="56">
        <f t="shared" ref="L1535:L1598" si="371">IF(B1535="",B1534,B1535)</f>
        <v>0</v>
      </c>
      <c r="M1535" s="5" t="e">
        <f t="shared" ref="M1535" si="372">IF(#REF!=B1535,1,0)</f>
        <v>#REF!</v>
      </c>
      <c r="N1535" s="5">
        <f t="shared" si="314"/>
        <v>0</v>
      </c>
    </row>
    <row r="1536" spans="7:14" ht="13.5" customHeight="1" x14ac:dyDescent="0.2">
      <c r="G1536" s="3"/>
      <c r="H1536" s="2"/>
      <c r="I1536" s="12"/>
      <c r="J1536" s="5">
        <v>1</v>
      </c>
      <c r="K1536" s="5">
        <f t="shared" si="309"/>
        <v>0</v>
      </c>
      <c r="L1536" s="56">
        <f t="shared" si="371"/>
        <v>0</v>
      </c>
      <c r="M1536" s="5" t="e">
        <f t="shared" ref="M1536" si="373">IF(#REF!=B1536,1,0)</f>
        <v>#REF!</v>
      </c>
      <c r="N1536" s="5">
        <f t="shared" si="314"/>
        <v>0</v>
      </c>
    </row>
    <row r="1537" spans="7:14" ht="13.5" customHeight="1" x14ac:dyDescent="0.2">
      <c r="G1537" s="3"/>
      <c r="H1537" s="2"/>
      <c r="I1537" s="12"/>
      <c r="J1537" s="5">
        <v>1</v>
      </c>
      <c r="K1537" s="5">
        <f t="shared" si="309"/>
        <v>0</v>
      </c>
      <c r="L1537" s="56">
        <f t="shared" si="371"/>
        <v>0</v>
      </c>
      <c r="M1537" s="5" t="e">
        <f t="shared" ref="M1537" si="374">IF(#REF!=B1537,1,0)</f>
        <v>#REF!</v>
      </c>
      <c r="N1537" s="5">
        <f t="shared" si="314"/>
        <v>0</v>
      </c>
    </row>
    <row r="1538" spans="7:14" ht="13.5" customHeight="1" x14ac:dyDescent="0.2">
      <c r="G1538" s="3"/>
      <c r="H1538" s="2"/>
      <c r="I1538" s="12"/>
      <c r="J1538" s="5">
        <v>1</v>
      </c>
      <c r="K1538" s="5">
        <f t="shared" si="309"/>
        <v>0</v>
      </c>
      <c r="L1538" s="56">
        <f t="shared" si="371"/>
        <v>0</v>
      </c>
      <c r="M1538" s="5" t="e">
        <f t="shared" ref="M1538" si="375">IF(#REF!=B1538,1,0)</f>
        <v>#REF!</v>
      </c>
      <c r="N1538" s="5">
        <f t="shared" si="314"/>
        <v>0</v>
      </c>
    </row>
    <row r="1539" spans="7:14" ht="13.5" customHeight="1" x14ac:dyDescent="0.2">
      <c r="G1539" s="3"/>
      <c r="H1539" s="2"/>
      <c r="I1539" s="12"/>
      <c r="J1539" s="5">
        <v>1</v>
      </c>
      <c r="K1539" s="5">
        <f t="shared" ref="K1539:K1602" si="376">IF(I1539="did not close",0,IF(I1539="",0,1))</f>
        <v>0</v>
      </c>
      <c r="L1539" s="56">
        <f t="shared" si="371"/>
        <v>0</v>
      </c>
      <c r="M1539" s="5" t="e">
        <f t="shared" ref="M1539" si="377">IF(#REF!=B1539,1,0)</f>
        <v>#REF!</v>
      </c>
      <c r="N1539" s="5">
        <f t="shared" si="314"/>
        <v>0</v>
      </c>
    </row>
    <row r="1540" spans="7:14" ht="13.5" customHeight="1" x14ac:dyDescent="0.2">
      <c r="G1540" s="3"/>
      <c r="H1540" s="2"/>
      <c r="I1540" s="12"/>
      <c r="J1540" s="5">
        <v>1</v>
      </c>
      <c r="K1540" s="5">
        <f t="shared" si="376"/>
        <v>0</v>
      </c>
      <c r="L1540" s="56">
        <f t="shared" si="371"/>
        <v>0</v>
      </c>
      <c r="M1540" s="5" t="e">
        <f t="shared" ref="M1540" si="378">IF(#REF!=B1540,1,0)</f>
        <v>#REF!</v>
      </c>
      <c r="N1540" s="5">
        <f t="shared" si="314"/>
        <v>0</v>
      </c>
    </row>
    <row r="1541" spans="7:14" ht="13.5" customHeight="1" x14ac:dyDescent="0.2">
      <c r="G1541" s="3"/>
      <c r="H1541" s="2"/>
      <c r="I1541" s="12"/>
      <c r="J1541" s="5">
        <v>1</v>
      </c>
      <c r="K1541" s="5">
        <f t="shared" si="376"/>
        <v>0</v>
      </c>
      <c r="L1541" s="56">
        <f t="shared" si="371"/>
        <v>0</v>
      </c>
      <c r="M1541" s="5" t="e">
        <f t="shared" ref="M1541" si="379">IF(#REF!=B1541,1,0)</f>
        <v>#REF!</v>
      </c>
      <c r="N1541" s="5">
        <f t="shared" si="314"/>
        <v>0</v>
      </c>
    </row>
    <row r="1542" spans="7:14" ht="13.5" customHeight="1" x14ac:dyDescent="0.2">
      <c r="G1542" s="3"/>
      <c r="H1542" s="2"/>
      <c r="I1542" s="12"/>
      <c r="J1542" s="5">
        <v>1</v>
      </c>
      <c r="K1542" s="5">
        <f t="shared" si="376"/>
        <v>0</v>
      </c>
      <c r="L1542" s="56">
        <f t="shared" si="371"/>
        <v>0</v>
      </c>
      <c r="M1542" s="5" t="e">
        <f t="shared" ref="M1542" si="380">IF(#REF!=B1542,1,0)</f>
        <v>#REF!</v>
      </c>
      <c r="N1542" s="5">
        <f t="shared" ref="N1542:N1605" si="381">IF(J1542=0,IF(H1542="did not close",0,IF(H1542="",0,1)),0)</f>
        <v>0</v>
      </c>
    </row>
    <row r="1543" spans="7:14" ht="13.5" customHeight="1" x14ac:dyDescent="0.2">
      <c r="G1543" s="3"/>
      <c r="H1543" s="2"/>
      <c r="I1543" s="12"/>
      <c r="J1543" s="5">
        <v>1</v>
      </c>
      <c r="K1543" s="5">
        <f t="shared" si="376"/>
        <v>0</v>
      </c>
      <c r="L1543" s="56">
        <f t="shared" si="371"/>
        <v>0</v>
      </c>
      <c r="M1543" s="5" t="e">
        <f t="shared" ref="M1543" si="382">IF(#REF!=B1543,1,0)</f>
        <v>#REF!</v>
      </c>
      <c r="N1543" s="5">
        <f t="shared" si="381"/>
        <v>0</v>
      </c>
    </row>
    <row r="1544" spans="7:14" ht="13.5" customHeight="1" x14ac:dyDescent="0.2">
      <c r="G1544" s="3"/>
      <c r="H1544" s="2"/>
      <c r="I1544" s="12"/>
      <c r="J1544" s="5">
        <v>1</v>
      </c>
      <c r="K1544" s="5">
        <f t="shared" si="376"/>
        <v>0</v>
      </c>
      <c r="L1544" s="56">
        <f t="shared" si="371"/>
        <v>0</v>
      </c>
      <c r="M1544" s="5" t="e">
        <f t="shared" ref="M1544" si="383">IF(#REF!=B1544,1,0)</f>
        <v>#REF!</v>
      </c>
      <c r="N1544" s="5">
        <f t="shared" si="381"/>
        <v>0</v>
      </c>
    </row>
    <row r="1545" spans="7:14" ht="13.5" customHeight="1" x14ac:dyDescent="0.2">
      <c r="G1545" s="3"/>
      <c r="H1545" s="2"/>
      <c r="I1545" s="12"/>
      <c r="J1545" s="5">
        <v>1</v>
      </c>
      <c r="K1545" s="5">
        <f t="shared" si="376"/>
        <v>0</v>
      </c>
      <c r="L1545" s="56">
        <f t="shared" si="371"/>
        <v>0</v>
      </c>
      <c r="M1545" s="5" t="e">
        <f t="shared" ref="M1545" si="384">IF(#REF!=B1545,1,0)</f>
        <v>#REF!</v>
      </c>
      <c r="N1545" s="5">
        <f t="shared" si="381"/>
        <v>0</v>
      </c>
    </row>
    <row r="1546" spans="7:14" ht="13.5" customHeight="1" x14ac:dyDescent="0.2">
      <c r="G1546" s="3"/>
      <c r="H1546" s="2"/>
      <c r="I1546" s="12"/>
      <c r="J1546" s="5">
        <v>1</v>
      </c>
      <c r="K1546" s="5">
        <f t="shared" si="376"/>
        <v>0</v>
      </c>
      <c r="L1546" s="56">
        <f t="shared" si="371"/>
        <v>0</v>
      </c>
      <c r="M1546" s="5" t="e">
        <f t="shared" ref="M1546" si="385">IF(#REF!=B1546,1,0)</f>
        <v>#REF!</v>
      </c>
      <c r="N1546" s="5">
        <f t="shared" si="381"/>
        <v>0</v>
      </c>
    </row>
    <row r="1547" spans="7:14" ht="13.5" customHeight="1" x14ac:dyDescent="0.2">
      <c r="G1547" s="3"/>
      <c r="H1547" s="2"/>
      <c r="I1547" s="12"/>
      <c r="J1547" s="5">
        <v>1</v>
      </c>
      <c r="K1547" s="5">
        <f t="shared" si="376"/>
        <v>0</v>
      </c>
      <c r="L1547" s="56">
        <f t="shared" si="371"/>
        <v>0</v>
      </c>
      <c r="M1547" s="5" t="e">
        <f t="shared" ref="M1547" si="386">IF(#REF!=B1547,1,0)</f>
        <v>#REF!</v>
      </c>
      <c r="N1547" s="5">
        <f t="shared" si="381"/>
        <v>0</v>
      </c>
    </row>
    <row r="1548" spans="7:14" ht="13.5" customHeight="1" x14ac:dyDescent="0.2">
      <c r="G1548" s="3"/>
      <c r="H1548" s="2"/>
      <c r="I1548" s="12"/>
      <c r="J1548" s="5">
        <v>1</v>
      </c>
      <c r="K1548" s="5">
        <f t="shared" si="376"/>
        <v>0</v>
      </c>
      <c r="L1548" s="56">
        <f t="shared" si="371"/>
        <v>0</v>
      </c>
      <c r="M1548" s="5" t="e">
        <f t="shared" ref="M1548" si="387">IF(#REF!=B1548,1,0)</f>
        <v>#REF!</v>
      </c>
      <c r="N1548" s="5">
        <f t="shared" si="381"/>
        <v>0</v>
      </c>
    </row>
    <row r="1549" spans="7:14" ht="13.5" customHeight="1" x14ac:dyDescent="0.2">
      <c r="G1549" s="3"/>
      <c r="H1549" s="2"/>
      <c r="I1549" s="12"/>
      <c r="J1549" s="5">
        <v>1</v>
      </c>
      <c r="K1549" s="5">
        <f t="shared" si="376"/>
        <v>0</v>
      </c>
      <c r="L1549" s="56">
        <f t="shared" si="371"/>
        <v>0</v>
      </c>
      <c r="M1549" s="5" t="e">
        <f t="shared" ref="M1549" si="388">IF(#REF!=B1549,1,0)</f>
        <v>#REF!</v>
      </c>
      <c r="N1549" s="5">
        <f t="shared" si="381"/>
        <v>0</v>
      </c>
    </row>
    <row r="1550" spans="7:14" ht="13.5" customHeight="1" x14ac:dyDescent="0.2">
      <c r="G1550" s="3"/>
      <c r="H1550" s="2"/>
      <c r="I1550" s="12"/>
      <c r="J1550" s="5">
        <v>1</v>
      </c>
      <c r="K1550" s="5">
        <f t="shared" si="376"/>
        <v>0</v>
      </c>
      <c r="L1550" s="56">
        <f t="shared" si="371"/>
        <v>0</v>
      </c>
      <c r="M1550" s="5" t="e">
        <f t="shared" ref="M1550" si="389">IF(#REF!=B1550,1,0)</f>
        <v>#REF!</v>
      </c>
      <c r="N1550" s="5">
        <f t="shared" si="381"/>
        <v>0</v>
      </c>
    </row>
    <row r="1551" spans="7:14" ht="13.5" customHeight="1" x14ac:dyDescent="0.2">
      <c r="G1551" s="3"/>
      <c r="H1551" s="2"/>
      <c r="I1551" s="12"/>
      <c r="J1551" s="5">
        <v>1</v>
      </c>
      <c r="K1551" s="5">
        <f t="shared" si="376"/>
        <v>0</v>
      </c>
      <c r="L1551" s="56">
        <f t="shared" si="371"/>
        <v>0</v>
      </c>
      <c r="M1551" s="5" t="e">
        <f t="shared" ref="M1551" si="390">IF(#REF!=B1551,1,0)</f>
        <v>#REF!</v>
      </c>
      <c r="N1551" s="5">
        <f t="shared" si="381"/>
        <v>0</v>
      </c>
    </row>
    <row r="1552" spans="7:14" ht="13.5" customHeight="1" x14ac:dyDescent="0.2">
      <c r="G1552" s="3"/>
      <c r="H1552" s="2"/>
      <c r="I1552" s="12"/>
      <c r="J1552" s="5">
        <v>1</v>
      </c>
      <c r="K1552" s="5">
        <f t="shared" si="376"/>
        <v>0</v>
      </c>
      <c r="L1552" s="56">
        <f t="shared" si="371"/>
        <v>0</v>
      </c>
      <c r="M1552" s="5" t="e">
        <f t="shared" ref="M1552" si="391">IF(#REF!=B1552,1,0)</f>
        <v>#REF!</v>
      </c>
      <c r="N1552" s="5">
        <f t="shared" si="381"/>
        <v>0</v>
      </c>
    </row>
    <row r="1553" spans="7:14" ht="13.5" customHeight="1" x14ac:dyDescent="0.2">
      <c r="G1553" s="3"/>
      <c r="H1553" s="2"/>
      <c r="I1553" s="12"/>
      <c r="J1553" s="5">
        <v>1</v>
      </c>
      <c r="K1553" s="5">
        <f t="shared" si="376"/>
        <v>0</v>
      </c>
      <c r="L1553" s="56">
        <f t="shared" si="371"/>
        <v>0</v>
      </c>
      <c r="M1553" s="5" t="e">
        <f t="shared" ref="M1553" si="392">IF(#REF!=B1553,1,0)</f>
        <v>#REF!</v>
      </c>
      <c r="N1553" s="5">
        <f t="shared" si="381"/>
        <v>0</v>
      </c>
    </row>
    <row r="1554" spans="7:14" ht="13.5" customHeight="1" x14ac:dyDescent="0.2">
      <c r="G1554" s="3"/>
      <c r="H1554" s="2"/>
      <c r="I1554" s="12"/>
      <c r="J1554" s="5">
        <v>1</v>
      </c>
      <c r="K1554" s="5">
        <f t="shared" si="376"/>
        <v>0</v>
      </c>
      <c r="L1554" s="56">
        <f t="shared" si="371"/>
        <v>0</v>
      </c>
      <c r="M1554" s="5" t="e">
        <f t="shared" ref="M1554" si="393">IF(#REF!=B1554,1,0)</f>
        <v>#REF!</v>
      </c>
      <c r="N1554" s="5">
        <f t="shared" si="381"/>
        <v>0</v>
      </c>
    </row>
    <row r="1555" spans="7:14" ht="13.5" customHeight="1" x14ac:dyDescent="0.2">
      <c r="G1555" s="3"/>
      <c r="H1555" s="2"/>
      <c r="I1555" s="12"/>
      <c r="J1555" s="5">
        <v>1</v>
      </c>
      <c r="K1555" s="5">
        <f t="shared" si="376"/>
        <v>0</v>
      </c>
      <c r="L1555" s="56">
        <f t="shared" si="371"/>
        <v>0</v>
      </c>
      <c r="M1555" s="5" t="e">
        <f t="shared" ref="M1555" si="394">IF(#REF!=B1555,1,0)</f>
        <v>#REF!</v>
      </c>
      <c r="N1555" s="5">
        <f t="shared" si="381"/>
        <v>0</v>
      </c>
    </row>
    <row r="1556" spans="7:14" ht="13.5" customHeight="1" x14ac:dyDescent="0.2">
      <c r="G1556" s="3"/>
      <c r="H1556" s="2"/>
      <c r="I1556" s="12"/>
      <c r="J1556" s="5">
        <v>1</v>
      </c>
      <c r="K1556" s="5">
        <f t="shared" si="376"/>
        <v>0</v>
      </c>
      <c r="L1556" s="56">
        <f t="shared" si="371"/>
        <v>0</v>
      </c>
      <c r="M1556" s="5" t="e">
        <f t="shared" ref="M1556" si="395">IF(#REF!=B1556,1,0)</f>
        <v>#REF!</v>
      </c>
      <c r="N1556" s="5">
        <f t="shared" si="381"/>
        <v>0</v>
      </c>
    </row>
    <row r="1557" spans="7:14" ht="13.5" customHeight="1" x14ac:dyDescent="0.2">
      <c r="G1557" s="3"/>
      <c r="H1557" s="2"/>
      <c r="I1557" s="12"/>
      <c r="J1557" s="5">
        <v>1</v>
      </c>
      <c r="K1557" s="5">
        <f t="shared" si="376"/>
        <v>0</v>
      </c>
      <c r="L1557" s="56">
        <f t="shared" si="371"/>
        <v>0</v>
      </c>
      <c r="M1557" s="5" t="e">
        <f t="shared" ref="M1557" si="396">IF(#REF!=B1557,1,0)</f>
        <v>#REF!</v>
      </c>
      <c r="N1557" s="5">
        <f t="shared" si="381"/>
        <v>0</v>
      </c>
    </row>
    <row r="1558" spans="7:14" ht="13.5" customHeight="1" x14ac:dyDescent="0.2">
      <c r="G1558" s="3"/>
      <c r="H1558" s="2"/>
      <c r="I1558" s="12"/>
      <c r="J1558" s="5">
        <v>1</v>
      </c>
      <c r="K1558" s="5">
        <f t="shared" si="376"/>
        <v>0</v>
      </c>
      <c r="L1558" s="56">
        <f t="shared" si="371"/>
        <v>0</v>
      </c>
      <c r="M1558" s="5" t="e">
        <f t="shared" ref="M1558" si="397">IF(#REF!=B1558,1,0)</f>
        <v>#REF!</v>
      </c>
      <c r="N1558" s="5">
        <f t="shared" si="381"/>
        <v>0</v>
      </c>
    </row>
    <row r="1559" spans="7:14" ht="13.5" customHeight="1" x14ac:dyDescent="0.2">
      <c r="G1559" s="3"/>
      <c r="H1559" s="2"/>
      <c r="I1559" s="12"/>
      <c r="J1559" s="5">
        <v>1</v>
      </c>
      <c r="K1559" s="5">
        <f t="shared" si="376"/>
        <v>0</v>
      </c>
      <c r="L1559" s="56">
        <f t="shared" si="371"/>
        <v>0</v>
      </c>
      <c r="M1559" s="5" t="e">
        <f t="shared" ref="M1559" si="398">IF(#REF!=B1559,1,0)</f>
        <v>#REF!</v>
      </c>
      <c r="N1559" s="5">
        <f t="shared" si="381"/>
        <v>0</v>
      </c>
    </row>
    <row r="1560" spans="7:14" ht="13.5" customHeight="1" x14ac:dyDescent="0.2">
      <c r="G1560" s="3"/>
      <c r="H1560" s="2"/>
      <c r="I1560" s="12"/>
      <c r="J1560" s="5">
        <v>1</v>
      </c>
      <c r="K1560" s="5">
        <f t="shared" si="376"/>
        <v>0</v>
      </c>
      <c r="L1560" s="56">
        <f t="shared" si="371"/>
        <v>0</v>
      </c>
      <c r="M1560" s="5" t="e">
        <f t="shared" ref="M1560" si="399">IF(#REF!=B1560,1,0)</f>
        <v>#REF!</v>
      </c>
      <c r="N1560" s="5">
        <f t="shared" si="381"/>
        <v>0</v>
      </c>
    </row>
    <row r="1561" spans="7:14" ht="13.5" customHeight="1" x14ac:dyDescent="0.2">
      <c r="G1561" s="3"/>
      <c r="H1561" s="2"/>
      <c r="I1561" s="12"/>
      <c r="J1561" s="5">
        <v>1</v>
      </c>
      <c r="K1561" s="5">
        <f t="shared" si="376"/>
        <v>0</v>
      </c>
      <c r="L1561" s="56">
        <f t="shared" si="371"/>
        <v>0</v>
      </c>
      <c r="M1561" s="5" t="e">
        <f t="shared" ref="M1561" si="400">IF(#REF!=B1561,1,0)</f>
        <v>#REF!</v>
      </c>
      <c r="N1561" s="5">
        <f t="shared" si="381"/>
        <v>0</v>
      </c>
    </row>
    <row r="1562" spans="7:14" ht="13.5" customHeight="1" x14ac:dyDescent="0.2">
      <c r="G1562" s="3"/>
      <c r="H1562" s="2"/>
      <c r="I1562" s="12"/>
      <c r="J1562" s="5">
        <v>1</v>
      </c>
      <c r="K1562" s="5">
        <f t="shared" si="376"/>
        <v>0</v>
      </c>
      <c r="L1562" s="56">
        <f t="shared" si="371"/>
        <v>0</v>
      </c>
      <c r="M1562" s="5" t="e">
        <f t="shared" ref="M1562" si="401">IF(#REF!=B1562,1,0)</f>
        <v>#REF!</v>
      </c>
      <c r="N1562" s="5">
        <f t="shared" si="381"/>
        <v>0</v>
      </c>
    </row>
    <row r="1563" spans="7:14" ht="13.5" customHeight="1" x14ac:dyDescent="0.2">
      <c r="G1563" s="3"/>
      <c r="H1563" s="2"/>
      <c r="I1563" s="12"/>
      <c r="J1563" s="5">
        <v>1</v>
      </c>
      <c r="K1563" s="5">
        <f t="shared" si="376"/>
        <v>0</v>
      </c>
      <c r="L1563" s="56">
        <f t="shared" si="371"/>
        <v>0</v>
      </c>
      <c r="M1563" s="5" t="e">
        <f t="shared" ref="M1563" si="402">IF(#REF!=B1563,1,0)</f>
        <v>#REF!</v>
      </c>
      <c r="N1563" s="5">
        <f t="shared" si="381"/>
        <v>0</v>
      </c>
    </row>
    <row r="1564" spans="7:14" ht="13.5" customHeight="1" x14ac:dyDescent="0.2">
      <c r="G1564" s="3"/>
      <c r="H1564" s="2"/>
      <c r="I1564" s="12"/>
      <c r="J1564" s="5">
        <v>1</v>
      </c>
      <c r="K1564" s="5">
        <f t="shared" si="376"/>
        <v>0</v>
      </c>
      <c r="L1564" s="56">
        <f t="shared" si="371"/>
        <v>0</v>
      </c>
      <c r="M1564" s="5" t="e">
        <f t="shared" ref="M1564" si="403">IF(#REF!=B1564,1,0)</f>
        <v>#REF!</v>
      </c>
      <c r="N1564" s="5">
        <f t="shared" si="381"/>
        <v>0</v>
      </c>
    </row>
    <row r="1565" spans="7:14" ht="13.5" customHeight="1" x14ac:dyDescent="0.2">
      <c r="G1565" s="3"/>
      <c r="H1565" s="2"/>
      <c r="I1565" s="12"/>
      <c r="J1565" s="5">
        <v>1</v>
      </c>
      <c r="K1565" s="5">
        <f t="shared" si="376"/>
        <v>0</v>
      </c>
      <c r="L1565" s="56">
        <f t="shared" si="371"/>
        <v>0</v>
      </c>
      <c r="M1565" s="5" t="e">
        <f t="shared" ref="M1565" si="404">IF(#REF!=B1565,1,0)</f>
        <v>#REF!</v>
      </c>
      <c r="N1565" s="5">
        <f t="shared" si="381"/>
        <v>0</v>
      </c>
    </row>
    <row r="1566" spans="7:14" ht="13.5" customHeight="1" x14ac:dyDescent="0.2">
      <c r="G1566" s="3"/>
      <c r="H1566" s="2"/>
      <c r="I1566" s="12"/>
      <c r="J1566" s="5">
        <v>1</v>
      </c>
      <c r="K1566" s="5">
        <f t="shared" si="376"/>
        <v>0</v>
      </c>
      <c r="L1566" s="56">
        <f t="shared" si="371"/>
        <v>0</v>
      </c>
      <c r="M1566" s="5" t="e">
        <f t="shared" ref="M1566" si="405">IF(#REF!=B1566,1,0)</f>
        <v>#REF!</v>
      </c>
      <c r="N1566" s="5">
        <f t="shared" si="381"/>
        <v>0</v>
      </c>
    </row>
    <row r="1567" spans="7:14" ht="13.5" customHeight="1" x14ac:dyDescent="0.2">
      <c r="G1567" s="3"/>
      <c r="H1567" s="2"/>
      <c r="I1567" s="12"/>
      <c r="J1567" s="5">
        <v>1</v>
      </c>
      <c r="K1567" s="5">
        <f t="shared" si="376"/>
        <v>0</v>
      </c>
      <c r="L1567" s="56">
        <f t="shared" si="371"/>
        <v>0</v>
      </c>
      <c r="M1567" s="5" t="e">
        <f t="shared" ref="M1567" si="406">IF(#REF!=B1567,1,0)</f>
        <v>#REF!</v>
      </c>
      <c r="N1567" s="5">
        <f t="shared" si="381"/>
        <v>0</v>
      </c>
    </row>
    <row r="1568" spans="7:14" ht="13.5" customHeight="1" x14ac:dyDescent="0.2">
      <c r="G1568" s="3"/>
      <c r="H1568" s="2"/>
      <c r="I1568" s="12"/>
      <c r="J1568" s="5">
        <v>1</v>
      </c>
      <c r="K1568" s="5">
        <f t="shared" si="376"/>
        <v>0</v>
      </c>
      <c r="L1568" s="56">
        <f t="shared" si="371"/>
        <v>0</v>
      </c>
      <c r="M1568" s="5" t="e">
        <f t="shared" ref="M1568" si="407">IF(#REF!=B1568,1,0)</f>
        <v>#REF!</v>
      </c>
      <c r="N1568" s="5">
        <f t="shared" si="381"/>
        <v>0</v>
      </c>
    </row>
    <row r="1569" spans="7:14" ht="13.5" customHeight="1" x14ac:dyDescent="0.2">
      <c r="G1569" s="3"/>
      <c r="H1569" s="2"/>
      <c r="I1569" s="12"/>
      <c r="J1569" s="5">
        <v>1</v>
      </c>
      <c r="K1569" s="5">
        <f t="shared" si="376"/>
        <v>0</v>
      </c>
      <c r="L1569" s="56">
        <f t="shared" si="371"/>
        <v>0</v>
      </c>
      <c r="M1569" s="5" t="e">
        <f t="shared" ref="M1569" si="408">IF(#REF!=B1569,1,0)</f>
        <v>#REF!</v>
      </c>
      <c r="N1569" s="5">
        <f t="shared" si="381"/>
        <v>0</v>
      </c>
    </row>
    <row r="1570" spans="7:14" ht="13.5" customHeight="1" x14ac:dyDescent="0.2">
      <c r="G1570" s="3"/>
      <c r="H1570" s="2"/>
      <c r="I1570" s="12"/>
      <c r="J1570" s="5">
        <v>1</v>
      </c>
      <c r="K1570" s="5">
        <f t="shared" si="376"/>
        <v>0</v>
      </c>
      <c r="L1570" s="56">
        <f t="shared" si="371"/>
        <v>0</v>
      </c>
      <c r="M1570" s="5" t="e">
        <f t="shared" ref="M1570" si="409">IF(#REF!=B1570,1,0)</f>
        <v>#REF!</v>
      </c>
      <c r="N1570" s="5">
        <f t="shared" si="381"/>
        <v>0</v>
      </c>
    </row>
    <row r="1571" spans="7:14" ht="13.5" customHeight="1" x14ac:dyDescent="0.2">
      <c r="G1571" s="3"/>
      <c r="H1571" s="2"/>
      <c r="I1571" s="12"/>
      <c r="J1571" s="5">
        <v>1</v>
      </c>
      <c r="K1571" s="5">
        <f t="shared" si="376"/>
        <v>0</v>
      </c>
      <c r="L1571" s="56">
        <f t="shared" si="371"/>
        <v>0</v>
      </c>
      <c r="M1571" s="5" t="e">
        <f t="shared" ref="M1571" si="410">IF(#REF!=B1571,1,0)</f>
        <v>#REF!</v>
      </c>
      <c r="N1571" s="5">
        <f t="shared" si="381"/>
        <v>0</v>
      </c>
    </row>
    <row r="1572" spans="7:14" ht="13.5" customHeight="1" x14ac:dyDescent="0.2">
      <c r="G1572" s="3"/>
      <c r="H1572" s="2"/>
      <c r="I1572" s="12"/>
      <c r="J1572" s="5">
        <v>1</v>
      </c>
      <c r="K1572" s="5">
        <f t="shared" si="376"/>
        <v>0</v>
      </c>
      <c r="L1572" s="56">
        <f t="shared" si="371"/>
        <v>0</v>
      </c>
      <c r="M1572" s="5" t="e">
        <f t="shared" ref="M1572" si="411">IF(#REF!=B1572,1,0)</f>
        <v>#REF!</v>
      </c>
      <c r="N1572" s="5">
        <f t="shared" si="381"/>
        <v>0</v>
      </c>
    </row>
    <row r="1573" spans="7:14" ht="13.5" customHeight="1" x14ac:dyDescent="0.2">
      <c r="G1573" s="3"/>
      <c r="H1573" s="2"/>
      <c r="I1573" s="12"/>
      <c r="J1573" s="5">
        <v>1</v>
      </c>
      <c r="K1573" s="5">
        <f t="shared" si="376"/>
        <v>0</v>
      </c>
      <c r="L1573" s="56">
        <f t="shared" si="371"/>
        <v>0</v>
      </c>
      <c r="M1573" s="5" t="e">
        <f t="shared" ref="M1573" si="412">IF(#REF!=B1573,1,0)</f>
        <v>#REF!</v>
      </c>
      <c r="N1573" s="5">
        <f t="shared" si="381"/>
        <v>0</v>
      </c>
    </row>
    <row r="1574" spans="7:14" ht="13.5" customHeight="1" x14ac:dyDescent="0.2">
      <c r="G1574" s="3"/>
      <c r="H1574" s="2"/>
      <c r="I1574" s="12"/>
      <c r="J1574" s="5">
        <v>1</v>
      </c>
      <c r="K1574" s="5">
        <f t="shared" si="376"/>
        <v>0</v>
      </c>
      <c r="L1574" s="56">
        <f t="shared" si="371"/>
        <v>0</v>
      </c>
      <c r="M1574" s="5" t="e">
        <f t="shared" ref="M1574" si="413">IF(#REF!=B1574,1,0)</f>
        <v>#REF!</v>
      </c>
      <c r="N1574" s="5">
        <f t="shared" si="381"/>
        <v>0</v>
      </c>
    </row>
    <row r="1575" spans="7:14" ht="13.5" customHeight="1" x14ac:dyDescent="0.2">
      <c r="G1575" s="3"/>
      <c r="H1575" s="2"/>
      <c r="I1575" s="12"/>
      <c r="J1575" s="5">
        <v>1</v>
      </c>
      <c r="K1575" s="5">
        <f t="shared" si="376"/>
        <v>0</v>
      </c>
      <c r="L1575" s="56">
        <f t="shared" si="371"/>
        <v>0</v>
      </c>
      <c r="M1575" s="5" t="e">
        <f t="shared" ref="M1575" si="414">IF(#REF!=B1575,1,0)</f>
        <v>#REF!</v>
      </c>
      <c r="N1575" s="5">
        <f t="shared" si="381"/>
        <v>0</v>
      </c>
    </row>
    <row r="1576" spans="7:14" ht="13.5" customHeight="1" x14ac:dyDescent="0.2">
      <c r="G1576" s="3"/>
      <c r="H1576" s="2"/>
      <c r="I1576" s="12"/>
      <c r="J1576" s="5">
        <v>1</v>
      </c>
      <c r="K1576" s="5">
        <f t="shared" si="376"/>
        <v>0</v>
      </c>
      <c r="L1576" s="56">
        <f t="shared" si="371"/>
        <v>0</v>
      </c>
      <c r="M1576" s="5" t="e">
        <f t="shared" ref="M1576" si="415">IF(#REF!=B1576,1,0)</f>
        <v>#REF!</v>
      </c>
      <c r="N1576" s="5">
        <f t="shared" si="381"/>
        <v>0</v>
      </c>
    </row>
    <row r="1577" spans="7:14" ht="13.5" customHeight="1" x14ac:dyDescent="0.2">
      <c r="G1577" s="3"/>
      <c r="H1577" s="2"/>
      <c r="I1577" s="12"/>
      <c r="J1577" s="5">
        <v>1</v>
      </c>
      <c r="K1577" s="5">
        <f t="shared" si="376"/>
        <v>0</v>
      </c>
      <c r="L1577" s="56">
        <f t="shared" si="371"/>
        <v>0</v>
      </c>
      <c r="M1577" s="5" t="e">
        <f t="shared" ref="M1577" si="416">IF(#REF!=B1577,1,0)</f>
        <v>#REF!</v>
      </c>
      <c r="N1577" s="5">
        <f t="shared" si="381"/>
        <v>0</v>
      </c>
    </row>
    <row r="1578" spans="7:14" ht="13.5" customHeight="1" x14ac:dyDescent="0.2">
      <c r="G1578" s="3"/>
      <c r="H1578" s="2"/>
      <c r="I1578" s="12"/>
      <c r="J1578" s="5">
        <v>1</v>
      </c>
      <c r="K1578" s="5">
        <f t="shared" si="376"/>
        <v>0</v>
      </c>
      <c r="L1578" s="56">
        <f t="shared" si="371"/>
        <v>0</v>
      </c>
      <c r="M1578" s="5" t="e">
        <f t="shared" ref="M1578" si="417">IF(#REF!=B1578,1,0)</f>
        <v>#REF!</v>
      </c>
      <c r="N1578" s="5">
        <f t="shared" si="381"/>
        <v>0</v>
      </c>
    </row>
    <row r="1579" spans="7:14" ht="13.5" customHeight="1" x14ac:dyDescent="0.2">
      <c r="G1579" s="3"/>
      <c r="H1579" s="2"/>
      <c r="I1579" s="12"/>
      <c r="J1579" s="5">
        <v>1</v>
      </c>
      <c r="K1579" s="5">
        <f t="shared" si="376"/>
        <v>0</v>
      </c>
      <c r="L1579" s="56">
        <f t="shared" si="371"/>
        <v>0</v>
      </c>
      <c r="M1579" s="5" t="e">
        <f t="shared" ref="M1579" si="418">IF(#REF!=B1579,1,0)</f>
        <v>#REF!</v>
      </c>
      <c r="N1579" s="5">
        <f t="shared" si="381"/>
        <v>0</v>
      </c>
    </row>
    <row r="1580" spans="7:14" ht="13.5" customHeight="1" x14ac:dyDescent="0.2">
      <c r="G1580" s="3"/>
      <c r="H1580" s="2"/>
      <c r="I1580" s="12"/>
      <c r="J1580" s="5">
        <v>1</v>
      </c>
      <c r="K1580" s="5">
        <f t="shared" si="376"/>
        <v>0</v>
      </c>
      <c r="L1580" s="56">
        <f t="shared" si="371"/>
        <v>0</v>
      </c>
      <c r="M1580" s="5" t="e">
        <f t="shared" ref="M1580" si="419">IF(#REF!=B1580,1,0)</f>
        <v>#REF!</v>
      </c>
      <c r="N1580" s="5">
        <f t="shared" si="381"/>
        <v>0</v>
      </c>
    </row>
    <row r="1581" spans="7:14" ht="13.5" customHeight="1" x14ac:dyDescent="0.2">
      <c r="G1581" s="3"/>
      <c r="H1581" s="2"/>
      <c r="I1581" s="12"/>
      <c r="J1581" s="5">
        <v>1</v>
      </c>
      <c r="K1581" s="5">
        <f t="shared" si="376"/>
        <v>0</v>
      </c>
      <c r="L1581" s="56">
        <f t="shared" si="371"/>
        <v>0</v>
      </c>
      <c r="M1581" s="5" t="e">
        <f t="shared" ref="M1581" si="420">IF(#REF!=B1581,1,0)</f>
        <v>#REF!</v>
      </c>
      <c r="N1581" s="5">
        <f t="shared" si="381"/>
        <v>0</v>
      </c>
    </row>
    <row r="1582" spans="7:14" ht="13.5" customHeight="1" x14ac:dyDescent="0.2">
      <c r="G1582" s="3"/>
      <c r="H1582" s="2"/>
      <c r="I1582" s="12"/>
      <c r="J1582" s="5">
        <v>1</v>
      </c>
      <c r="K1582" s="5">
        <f t="shared" si="376"/>
        <v>0</v>
      </c>
      <c r="L1582" s="56">
        <f t="shared" si="371"/>
        <v>0</v>
      </c>
      <c r="M1582" s="5" t="e">
        <f t="shared" ref="M1582" si="421">IF(#REF!=B1582,1,0)</f>
        <v>#REF!</v>
      </c>
      <c r="N1582" s="5">
        <f t="shared" si="381"/>
        <v>0</v>
      </c>
    </row>
    <row r="1583" spans="7:14" ht="13.5" customHeight="1" x14ac:dyDescent="0.2">
      <c r="G1583" s="3"/>
      <c r="H1583" s="2"/>
      <c r="I1583" s="12"/>
      <c r="J1583" s="5">
        <v>1</v>
      </c>
      <c r="K1583" s="5">
        <f t="shared" si="376"/>
        <v>0</v>
      </c>
      <c r="L1583" s="56">
        <f t="shared" si="371"/>
        <v>0</v>
      </c>
      <c r="M1583" s="5" t="e">
        <f t="shared" ref="M1583" si="422">IF(#REF!=B1583,1,0)</f>
        <v>#REF!</v>
      </c>
      <c r="N1583" s="5">
        <f t="shared" si="381"/>
        <v>0</v>
      </c>
    </row>
    <row r="1584" spans="7:14" ht="13.5" customHeight="1" x14ac:dyDescent="0.2">
      <c r="G1584" s="3"/>
      <c r="H1584" s="2"/>
      <c r="I1584" s="12"/>
      <c r="J1584" s="5">
        <v>1</v>
      </c>
      <c r="K1584" s="5">
        <f t="shared" si="376"/>
        <v>0</v>
      </c>
      <c r="L1584" s="56">
        <f t="shared" si="371"/>
        <v>0</v>
      </c>
      <c r="M1584" s="5" t="e">
        <f t="shared" ref="M1584" si="423">IF(#REF!=B1584,1,0)</f>
        <v>#REF!</v>
      </c>
      <c r="N1584" s="5">
        <f t="shared" si="381"/>
        <v>0</v>
      </c>
    </row>
    <row r="1585" spans="7:14" ht="13.5" customHeight="1" x14ac:dyDescent="0.2">
      <c r="G1585" s="3"/>
      <c r="H1585" s="2"/>
      <c r="I1585" s="12"/>
      <c r="J1585" s="5">
        <v>1</v>
      </c>
      <c r="K1585" s="5">
        <f t="shared" si="376"/>
        <v>0</v>
      </c>
      <c r="L1585" s="56">
        <f t="shared" si="371"/>
        <v>0</v>
      </c>
      <c r="M1585" s="5" t="e">
        <f t="shared" ref="M1585" si="424">IF(#REF!=B1585,1,0)</f>
        <v>#REF!</v>
      </c>
      <c r="N1585" s="5">
        <f t="shared" si="381"/>
        <v>0</v>
      </c>
    </row>
    <row r="1586" spans="7:14" ht="13.5" customHeight="1" x14ac:dyDescent="0.2">
      <c r="G1586" s="3"/>
      <c r="H1586" s="2"/>
      <c r="I1586" s="12"/>
      <c r="J1586" s="5">
        <v>1</v>
      </c>
      <c r="K1586" s="5">
        <f t="shared" si="376"/>
        <v>0</v>
      </c>
      <c r="L1586" s="56">
        <f t="shared" si="371"/>
        <v>0</v>
      </c>
      <c r="M1586" s="5" t="e">
        <f t="shared" ref="M1586" si="425">IF(#REF!=B1586,1,0)</f>
        <v>#REF!</v>
      </c>
      <c r="N1586" s="5">
        <f t="shared" si="381"/>
        <v>0</v>
      </c>
    </row>
    <row r="1587" spans="7:14" ht="13.5" customHeight="1" x14ac:dyDescent="0.2">
      <c r="G1587" s="3"/>
      <c r="H1587" s="2"/>
      <c r="I1587" s="12"/>
      <c r="J1587" s="5">
        <v>1</v>
      </c>
      <c r="K1587" s="5">
        <f t="shared" si="376"/>
        <v>0</v>
      </c>
      <c r="L1587" s="56">
        <f t="shared" si="371"/>
        <v>0</v>
      </c>
      <c r="M1587" s="5" t="e">
        <f t="shared" ref="M1587" si="426">IF(#REF!=B1587,1,0)</f>
        <v>#REF!</v>
      </c>
      <c r="N1587" s="5">
        <f t="shared" si="381"/>
        <v>0</v>
      </c>
    </row>
    <row r="1588" spans="7:14" ht="13.5" customHeight="1" x14ac:dyDescent="0.2">
      <c r="G1588" s="3"/>
      <c r="H1588" s="2"/>
      <c r="I1588" s="12"/>
      <c r="J1588" s="5">
        <v>1</v>
      </c>
      <c r="K1588" s="5">
        <f t="shared" si="376"/>
        <v>0</v>
      </c>
      <c r="L1588" s="56">
        <f t="shared" si="371"/>
        <v>0</v>
      </c>
      <c r="M1588" s="5" t="e">
        <f t="shared" ref="M1588" si="427">IF(#REF!=B1588,1,0)</f>
        <v>#REF!</v>
      </c>
      <c r="N1588" s="5">
        <f t="shared" si="381"/>
        <v>0</v>
      </c>
    </row>
    <row r="1589" spans="7:14" ht="13.5" customHeight="1" x14ac:dyDescent="0.2">
      <c r="G1589" s="3"/>
      <c r="H1589" s="2"/>
      <c r="I1589" s="12"/>
      <c r="J1589" s="5">
        <v>1</v>
      </c>
      <c r="K1589" s="5">
        <f t="shared" si="376"/>
        <v>0</v>
      </c>
      <c r="L1589" s="56">
        <f t="shared" si="371"/>
        <v>0</v>
      </c>
      <c r="M1589" s="5" t="e">
        <f t="shared" ref="M1589" si="428">IF(#REF!=B1589,1,0)</f>
        <v>#REF!</v>
      </c>
      <c r="N1589" s="5">
        <f t="shared" si="381"/>
        <v>0</v>
      </c>
    </row>
    <row r="1590" spans="7:14" ht="13.5" customHeight="1" x14ac:dyDescent="0.2">
      <c r="G1590" s="3"/>
      <c r="H1590" s="2"/>
      <c r="I1590" s="12"/>
      <c r="J1590" s="5">
        <v>1</v>
      </c>
      <c r="K1590" s="5">
        <f t="shared" si="376"/>
        <v>0</v>
      </c>
      <c r="L1590" s="56">
        <f t="shared" si="371"/>
        <v>0</v>
      </c>
      <c r="M1590" s="5" t="e">
        <f t="shared" ref="M1590" si="429">IF(#REF!=B1590,1,0)</f>
        <v>#REF!</v>
      </c>
      <c r="N1590" s="5">
        <f t="shared" si="381"/>
        <v>0</v>
      </c>
    </row>
    <row r="1591" spans="7:14" ht="13.5" customHeight="1" x14ac:dyDescent="0.2">
      <c r="G1591" s="3"/>
      <c r="H1591" s="2"/>
      <c r="I1591" s="12"/>
      <c r="J1591" s="5">
        <v>1</v>
      </c>
      <c r="K1591" s="5">
        <f t="shared" si="376"/>
        <v>0</v>
      </c>
      <c r="L1591" s="56">
        <f t="shared" si="371"/>
        <v>0</v>
      </c>
      <c r="M1591" s="5" t="e">
        <f t="shared" ref="M1591" si="430">IF(#REF!=B1591,1,0)</f>
        <v>#REF!</v>
      </c>
      <c r="N1591" s="5">
        <f t="shared" si="381"/>
        <v>0</v>
      </c>
    </row>
    <row r="1592" spans="7:14" ht="13.5" customHeight="1" x14ac:dyDescent="0.2">
      <c r="G1592" s="3"/>
      <c r="H1592" s="2"/>
      <c r="I1592" s="12"/>
      <c r="J1592" s="5">
        <v>1</v>
      </c>
      <c r="K1592" s="5">
        <f t="shared" si="376"/>
        <v>0</v>
      </c>
      <c r="L1592" s="56">
        <f t="shared" si="371"/>
        <v>0</v>
      </c>
      <c r="M1592" s="5" t="e">
        <f t="shared" ref="M1592" si="431">IF(#REF!=B1592,1,0)</f>
        <v>#REF!</v>
      </c>
      <c r="N1592" s="5">
        <f t="shared" si="381"/>
        <v>0</v>
      </c>
    </row>
    <row r="1593" spans="7:14" ht="13.5" customHeight="1" x14ac:dyDescent="0.2">
      <c r="G1593" s="3"/>
      <c r="H1593" s="2"/>
      <c r="I1593" s="12"/>
      <c r="J1593" s="5">
        <v>1</v>
      </c>
      <c r="K1593" s="5">
        <f t="shared" si="376"/>
        <v>0</v>
      </c>
      <c r="L1593" s="56">
        <f t="shared" si="371"/>
        <v>0</v>
      </c>
      <c r="M1593" s="5" t="e">
        <f t="shared" ref="M1593" si="432">IF(#REF!=B1593,1,0)</f>
        <v>#REF!</v>
      </c>
      <c r="N1593" s="5">
        <f t="shared" si="381"/>
        <v>0</v>
      </c>
    </row>
    <row r="1594" spans="7:14" ht="13.5" customHeight="1" x14ac:dyDescent="0.2">
      <c r="G1594" s="3"/>
      <c r="H1594" s="2"/>
      <c r="I1594" s="12"/>
      <c r="J1594" s="5">
        <v>1</v>
      </c>
      <c r="K1594" s="5">
        <f t="shared" si="376"/>
        <v>0</v>
      </c>
      <c r="L1594" s="56">
        <f t="shared" si="371"/>
        <v>0</v>
      </c>
      <c r="M1594" s="5" t="e">
        <f t="shared" ref="M1594" si="433">IF(#REF!=B1594,1,0)</f>
        <v>#REF!</v>
      </c>
      <c r="N1594" s="5">
        <f t="shared" si="381"/>
        <v>0</v>
      </c>
    </row>
    <row r="1595" spans="7:14" ht="13.5" customHeight="1" x14ac:dyDescent="0.2">
      <c r="G1595" s="3"/>
      <c r="H1595" s="2"/>
      <c r="I1595" s="12"/>
      <c r="J1595" s="5">
        <v>1</v>
      </c>
      <c r="K1595" s="5">
        <f t="shared" si="376"/>
        <v>0</v>
      </c>
      <c r="L1595" s="56">
        <f t="shared" si="371"/>
        <v>0</v>
      </c>
      <c r="M1595" s="5" t="e">
        <f t="shared" ref="M1595" si="434">IF(#REF!=B1595,1,0)</f>
        <v>#REF!</v>
      </c>
      <c r="N1595" s="5">
        <f t="shared" si="381"/>
        <v>0</v>
      </c>
    </row>
    <row r="1596" spans="7:14" ht="13.5" customHeight="1" x14ac:dyDescent="0.2">
      <c r="G1596" s="3"/>
      <c r="H1596" s="2"/>
      <c r="I1596" s="12"/>
      <c r="J1596" s="5">
        <v>1</v>
      </c>
      <c r="K1596" s="5">
        <f t="shared" si="376"/>
        <v>0</v>
      </c>
      <c r="L1596" s="56">
        <f t="shared" si="371"/>
        <v>0</v>
      </c>
      <c r="M1596" s="5" t="e">
        <f t="shared" ref="M1596" si="435">IF(#REF!=B1596,1,0)</f>
        <v>#REF!</v>
      </c>
      <c r="N1596" s="5">
        <f t="shared" si="381"/>
        <v>0</v>
      </c>
    </row>
    <row r="1597" spans="7:14" ht="13.5" customHeight="1" x14ac:dyDescent="0.2">
      <c r="G1597" s="3"/>
      <c r="H1597" s="2"/>
      <c r="I1597" s="12"/>
      <c r="J1597" s="5">
        <v>1</v>
      </c>
      <c r="K1597" s="5">
        <f t="shared" si="376"/>
        <v>0</v>
      </c>
      <c r="L1597" s="56">
        <f t="shared" si="371"/>
        <v>0</v>
      </c>
      <c r="M1597" s="5" t="e">
        <f t="shared" ref="M1597" si="436">IF(#REF!=B1597,1,0)</f>
        <v>#REF!</v>
      </c>
      <c r="N1597" s="5">
        <f t="shared" si="381"/>
        <v>0</v>
      </c>
    </row>
    <row r="1598" spans="7:14" ht="13.5" customHeight="1" x14ac:dyDescent="0.2">
      <c r="G1598" s="3"/>
      <c r="H1598" s="2"/>
      <c r="I1598" s="12"/>
      <c r="J1598" s="5">
        <v>1</v>
      </c>
      <c r="K1598" s="5">
        <f t="shared" si="376"/>
        <v>0</v>
      </c>
      <c r="L1598" s="56">
        <f t="shared" si="371"/>
        <v>0</v>
      </c>
      <c r="M1598" s="5" t="e">
        <f t="shared" ref="M1598" si="437">IF(#REF!=B1598,1,0)</f>
        <v>#REF!</v>
      </c>
      <c r="N1598" s="5">
        <f t="shared" si="381"/>
        <v>0</v>
      </c>
    </row>
    <row r="1599" spans="7:14" ht="13.5" customHeight="1" x14ac:dyDescent="0.2">
      <c r="G1599" s="3"/>
      <c r="H1599" s="2"/>
      <c r="I1599" s="12"/>
      <c r="J1599" s="5">
        <v>1</v>
      </c>
      <c r="K1599" s="5">
        <f t="shared" si="376"/>
        <v>0</v>
      </c>
      <c r="L1599" s="56">
        <f t="shared" ref="L1599:L1657" si="438">IF(B1599="",B1598,B1599)</f>
        <v>0</v>
      </c>
      <c r="M1599" s="5" t="e">
        <f t="shared" ref="M1599" si="439">IF(#REF!=B1599,1,0)</f>
        <v>#REF!</v>
      </c>
      <c r="N1599" s="5">
        <f t="shared" si="381"/>
        <v>0</v>
      </c>
    </row>
    <row r="1600" spans="7:14" ht="13.5" customHeight="1" x14ac:dyDescent="0.2">
      <c r="G1600" s="3"/>
      <c r="H1600" s="2"/>
      <c r="I1600" s="12"/>
      <c r="J1600" s="5">
        <v>1</v>
      </c>
      <c r="K1600" s="5">
        <f t="shared" si="376"/>
        <v>0</v>
      </c>
      <c r="L1600" s="56">
        <f t="shared" si="438"/>
        <v>0</v>
      </c>
      <c r="M1600" s="5" t="e">
        <f t="shared" ref="M1600" si="440">IF(#REF!=B1600,1,0)</f>
        <v>#REF!</v>
      </c>
      <c r="N1600" s="5">
        <f t="shared" si="381"/>
        <v>0</v>
      </c>
    </row>
    <row r="1601" spans="7:14" ht="13.5" customHeight="1" x14ac:dyDescent="0.2">
      <c r="G1601" s="3"/>
      <c r="H1601" s="2"/>
      <c r="I1601" s="12"/>
      <c r="J1601" s="5">
        <v>1</v>
      </c>
      <c r="K1601" s="5">
        <f t="shared" si="376"/>
        <v>0</v>
      </c>
      <c r="L1601" s="56">
        <f t="shared" si="438"/>
        <v>0</v>
      </c>
      <c r="M1601" s="5" t="e">
        <f t="shared" ref="M1601" si="441">IF(#REF!=B1601,1,0)</f>
        <v>#REF!</v>
      </c>
      <c r="N1601" s="5">
        <f t="shared" si="381"/>
        <v>0</v>
      </c>
    </row>
    <row r="1602" spans="7:14" ht="13.5" customHeight="1" x14ac:dyDescent="0.2">
      <c r="G1602" s="3"/>
      <c r="H1602" s="2"/>
      <c r="I1602" s="12"/>
      <c r="J1602" s="5">
        <v>1</v>
      </c>
      <c r="K1602" s="5">
        <f t="shared" si="376"/>
        <v>0</v>
      </c>
      <c r="L1602" s="56">
        <f t="shared" si="438"/>
        <v>0</v>
      </c>
      <c r="M1602" s="5" t="e">
        <f t="shared" ref="M1602" si="442">IF(#REF!=B1602,1,0)</f>
        <v>#REF!</v>
      </c>
      <c r="N1602" s="5">
        <f t="shared" si="381"/>
        <v>0</v>
      </c>
    </row>
    <row r="1603" spans="7:14" ht="13.5" customHeight="1" x14ac:dyDescent="0.2">
      <c r="G1603" s="3"/>
      <c r="H1603" s="2"/>
      <c r="I1603" s="12"/>
      <c r="J1603" s="5">
        <v>1</v>
      </c>
      <c r="K1603" s="5">
        <f t="shared" ref="K1603:K1666" si="443">IF(I1603="did not close",0,IF(I1603="",0,1))</f>
        <v>0</v>
      </c>
      <c r="L1603" s="56">
        <f t="shared" si="438"/>
        <v>0</v>
      </c>
      <c r="M1603" s="5" t="e">
        <f t="shared" ref="M1603" si="444">IF(#REF!=B1603,1,0)</f>
        <v>#REF!</v>
      </c>
      <c r="N1603" s="5">
        <f t="shared" si="381"/>
        <v>0</v>
      </c>
    </row>
    <row r="1604" spans="7:14" ht="13.5" customHeight="1" x14ac:dyDescent="0.2">
      <c r="G1604" s="3"/>
      <c r="H1604" s="2"/>
      <c r="I1604" s="12"/>
      <c r="J1604" s="5">
        <v>1</v>
      </c>
      <c r="K1604" s="5">
        <f t="shared" si="443"/>
        <v>0</v>
      </c>
      <c r="L1604" s="56">
        <f t="shared" si="438"/>
        <v>0</v>
      </c>
      <c r="M1604" s="5" t="e">
        <f t="shared" ref="M1604" si="445">IF(#REF!=B1604,1,0)</f>
        <v>#REF!</v>
      </c>
      <c r="N1604" s="5">
        <f t="shared" si="381"/>
        <v>0</v>
      </c>
    </row>
    <row r="1605" spans="7:14" ht="13.5" customHeight="1" x14ac:dyDescent="0.2">
      <c r="G1605" s="3"/>
      <c r="H1605" s="2"/>
      <c r="I1605" s="12"/>
      <c r="J1605" s="5">
        <v>1</v>
      </c>
      <c r="K1605" s="5">
        <f t="shared" si="443"/>
        <v>0</v>
      </c>
      <c r="L1605" s="56">
        <f t="shared" si="438"/>
        <v>0</v>
      </c>
      <c r="M1605" s="5" t="e">
        <f t="shared" ref="M1605" si="446">IF(#REF!=B1605,1,0)</f>
        <v>#REF!</v>
      </c>
      <c r="N1605" s="5">
        <f t="shared" si="381"/>
        <v>0</v>
      </c>
    </row>
    <row r="1606" spans="7:14" ht="13.5" customHeight="1" x14ac:dyDescent="0.2">
      <c r="G1606" s="3"/>
      <c r="H1606" s="2"/>
      <c r="I1606" s="12"/>
      <c r="J1606" s="5">
        <v>1</v>
      </c>
      <c r="K1606" s="5">
        <f t="shared" si="443"/>
        <v>0</v>
      </c>
      <c r="L1606" s="56">
        <f t="shared" si="438"/>
        <v>0</v>
      </c>
      <c r="M1606" s="5" t="e">
        <f t="shared" ref="M1606" si="447">IF(#REF!=B1606,1,0)</f>
        <v>#REF!</v>
      </c>
      <c r="N1606" s="5">
        <f t="shared" ref="N1606:N1669" si="448">IF(J1606=0,IF(H1606="did not close",0,IF(H1606="",0,1)),0)</f>
        <v>0</v>
      </c>
    </row>
    <row r="1607" spans="7:14" ht="13.5" customHeight="1" x14ac:dyDescent="0.2">
      <c r="G1607" s="3"/>
      <c r="H1607" s="2"/>
      <c r="I1607" s="12"/>
      <c r="J1607" s="5">
        <v>1</v>
      </c>
      <c r="K1607" s="5">
        <f t="shared" si="443"/>
        <v>0</v>
      </c>
      <c r="L1607" s="56">
        <f t="shared" si="438"/>
        <v>0</v>
      </c>
      <c r="M1607" s="5" t="e">
        <f t="shared" ref="M1607" si="449">IF(#REF!=B1607,1,0)</f>
        <v>#REF!</v>
      </c>
      <c r="N1607" s="5">
        <f t="shared" si="448"/>
        <v>0</v>
      </c>
    </row>
    <row r="1608" spans="7:14" ht="13.5" customHeight="1" x14ac:dyDescent="0.2">
      <c r="G1608" s="3"/>
      <c r="H1608" s="2"/>
      <c r="I1608" s="12"/>
      <c r="J1608" s="5">
        <v>1</v>
      </c>
      <c r="K1608" s="5">
        <f t="shared" si="443"/>
        <v>0</v>
      </c>
      <c r="L1608" s="56">
        <f t="shared" si="438"/>
        <v>0</v>
      </c>
      <c r="M1608" s="5" t="e">
        <f t="shared" ref="M1608" si="450">IF(#REF!=B1608,1,0)</f>
        <v>#REF!</v>
      </c>
      <c r="N1608" s="5">
        <f t="shared" si="448"/>
        <v>0</v>
      </c>
    </row>
    <row r="1609" spans="7:14" ht="13.5" customHeight="1" x14ac:dyDescent="0.2">
      <c r="G1609" s="3"/>
      <c r="H1609" s="2"/>
      <c r="I1609" s="12"/>
      <c r="J1609" s="5">
        <v>1</v>
      </c>
      <c r="K1609" s="5">
        <f t="shared" si="443"/>
        <v>0</v>
      </c>
      <c r="L1609" s="56">
        <f t="shared" si="438"/>
        <v>0</v>
      </c>
      <c r="M1609" s="5" t="e">
        <f t="shared" ref="M1609" si="451">IF(#REF!=B1609,1,0)</f>
        <v>#REF!</v>
      </c>
      <c r="N1609" s="5">
        <f t="shared" si="448"/>
        <v>0</v>
      </c>
    </row>
    <row r="1610" spans="7:14" ht="13.5" customHeight="1" x14ac:dyDescent="0.2">
      <c r="G1610" s="3"/>
      <c r="H1610" s="2"/>
      <c r="I1610" s="12"/>
      <c r="J1610" s="5">
        <v>1</v>
      </c>
      <c r="K1610" s="5">
        <f t="shared" si="443"/>
        <v>0</v>
      </c>
      <c r="L1610" s="56">
        <f t="shared" si="438"/>
        <v>0</v>
      </c>
      <c r="M1610" s="5" t="e">
        <f t="shared" ref="M1610" si="452">IF(#REF!=B1610,1,0)</f>
        <v>#REF!</v>
      </c>
      <c r="N1610" s="5">
        <f t="shared" si="448"/>
        <v>0</v>
      </c>
    </row>
    <row r="1611" spans="7:14" ht="13.5" customHeight="1" x14ac:dyDescent="0.2">
      <c r="G1611" s="3"/>
      <c r="H1611" s="2"/>
      <c r="I1611" s="12"/>
      <c r="J1611" s="5">
        <v>1</v>
      </c>
      <c r="K1611" s="5">
        <f t="shared" si="443"/>
        <v>0</v>
      </c>
      <c r="L1611" s="56">
        <f t="shared" si="438"/>
        <v>0</v>
      </c>
      <c r="M1611" s="5" t="e">
        <f t="shared" ref="M1611" si="453">IF(#REF!=B1611,1,0)</f>
        <v>#REF!</v>
      </c>
      <c r="N1611" s="5">
        <f t="shared" si="448"/>
        <v>0</v>
      </c>
    </row>
    <row r="1612" spans="7:14" ht="13.5" customHeight="1" x14ac:dyDescent="0.2">
      <c r="G1612" s="3"/>
      <c r="H1612" s="2"/>
      <c r="I1612" s="12"/>
      <c r="J1612" s="5">
        <v>1</v>
      </c>
      <c r="K1612" s="5">
        <f t="shared" si="443"/>
        <v>0</v>
      </c>
      <c r="L1612" s="56">
        <f t="shared" si="438"/>
        <v>0</v>
      </c>
      <c r="M1612" s="5" t="e">
        <f t="shared" ref="M1612" si="454">IF(#REF!=B1612,1,0)</f>
        <v>#REF!</v>
      </c>
      <c r="N1612" s="5">
        <f t="shared" si="448"/>
        <v>0</v>
      </c>
    </row>
    <row r="1613" spans="7:14" ht="13.5" customHeight="1" x14ac:dyDescent="0.2">
      <c r="G1613" s="3"/>
      <c r="H1613" s="2"/>
      <c r="I1613" s="12"/>
      <c r="J1613" s="5">
        <v>1</v>
      </c>
      <c r="K1613" s="5">
        <f t="shared" si="443"/>
        <v>0</v>
      </c>
      <c r="L1613" s="56">
        <f t="shared" si="438"/>
        <v>0</v>
      </c>
      <c r="M1613" s="5" t="e">
        <f t="shared" ref="M1613" si="455">IF(#REF!=B1613,1,0)</f>
        <v>#REF!</v>
      </c>
      <c r="N1613" s="5">
        <f t="shared" si="448"/>
        <v>0</v>
      </c>
    </row>
    <row r="1614" spans="7:14" ht="13.5" customHeight="1" x14ac:dyDescent="0.2">
      <c r="G1614" s="3"/>
      <c r="H1614" s="2"/>
      <c r="I1614" s="12"/>
      <c r="J1614" s="5">
        <v>1</v>
      </c>
      <c r="K1614" s="5">
        <f t="shared" si="443"/>
        <v>0</v>
      </c>
      <c r="L1614" s="56">
        <f t="shared" si="438"/>
        <v>0</v>
      </c>
      <c r="M1614" s="5" t="e">
        <f t="shared" ref="M1614" si="456">IF(#REF!=B1614,1,0)</f>
        <v>#REF!</v>
      </c>
      <c r="N1614" s="5">
        <f t="shared" si="448"/>
        <v>0</v>
      </c>
    </row>
    <row r="1615" spans="7:14" ht="13.5" customHeight="1" x14ac:dyDescent="0.2">
      <c r="G1615" s="3"/>
      <c r="H1615" s="2"/>
      <c r="I1615" s="12"/>
      <c r="J1615" s="5">
        <v>1</v>
      </c>
      <c r="K1615" s="5">
        <f t="shared" si="443"/>
        <v>0</v>
      </c>
      <c r="L1615" s="56">
        <f t="shared" si="438"/>
        <v>0</v>
      </c>
      <c r="M1615" s="5" t="e">
        <f t="shared" ref="M1615" si="457">IF(#REF!=B1615,1,0)</f>
        <v>#REF!</v>
      </c>
      <c r="N1615" s="5">
        <f t="shared" si="448"/>
        <v>0</v>
      </c>
    </row>
    <row r="1616" spans="7:14" ht="13.5" customHeight="1" x14ac:dyDescent="0.2">
      <c r="G1616" s="3"/>
      <c r="H1616" s="2"/>
      <c r="I1616" s="12"/>
      <c r="J1616" s="5">
        <v>1</v>
      </c>
      <c r="K1616" s="5">
        <f t="shared" si="443"/>
        <v>0</v>
      </c>
      <c r="L1616" s="56">
        <f t="shared" si="438"/>
        <v>0</v>
      </c>
      <c r="M1616" s="5" t="e">
        <f t="shared" ref="M1616" si="458">IF(#REF!=B1616,1,0)</f>
        <v>#REF!</v>
      </c>
      <c r="N1616" s="5">
        <f t="shared" si="448"/>
        <v>0</v>
      </c>
    </row>
    <row r="1617" spans="7:14" ht="13.5" customHeight="1" x14ac:dyDescent="0.2">
      <c r="G1617" s="3"/>
      <c r="H1617" s="2"/>
      <c r="I1617" s="12"/>
      <c r="J1617" s="5">
        <v>1</v>
      </c>
      <c r="K1617" s="5">
        <f t="shared" si="443"/>
        <v>0</v>
      </c>
      <c r="L1617" s="56">
        <f t="shared" si="438"/>
        <v>0</v>
      </c>
      <c r="M1617" s="5" t="e">
        <f t="shared" ref="M1617" si="459">IF(#REF!=B1617,1,0)</f>
        <v>#REF!</v>
      </c>
      <c r="N1617" s="5">
        <f t="shared" si="448"/>
        <v>0</v>
      </c>
    </row>
    <row r="1618" spans="7:14" ht="13.5" customHeight="1" x14ac:dyDescent="0.2">
      <c r="G1618" s="3"/>
      <c r="H1618" s="2"/>
      <c r="I1618" s="12"/>
      <c r="J1618" s="5">
        <v>1</v>
      </c>
      <c r="K1618" s="5">
        <f t="shared" si="443"/>
        <v>0</v>
      </c>
      <c r="L1618" s="56">
        <f t="shared" si="438"/>
        <v>0</v>
      </c>
      <c r="M1618" s="5" t="e">
        <f t="shared" ref="M1618" si="460">IF(#REF!=B1618,1,0)</f>
        <v>#REF!</v>
      </c>
      <c r="N1618" s="5">
        <f t="shared" si="448"/>
        <v>0</v>
      </c>
    </row>
    <row r="1619" spans="7:14" ht="13.5" customHeight="1" x14ac:dyDescent="0.2">
      <c r="G1619" s="3"/>
      <c r="H1619" s="2"/>
      <c r="I1619" s="12"/>
      <c r="J1619" s="5">
        <v>1</v>
      </c>
      <c r="K1619" s="5">
        <f t="shared" si="443"/>
        <v>0</v>
      </c>
      <c r="L1619" s="56">
        <f t="shared" si="438"/>
        <v>0</v>
      </c>
      <c r="M1619" s="5" t="e">
        <f t="shared" ref="M1619" si="461">IF(#REF!=B1619,1,0)</f>
        <v>#REF!</v>
      </c>
      <c r="N1619" s="5">
        <f t="shared" si="448"/>
        <v>0</v>
      </c>
    </row>
    <row r="1620" spans="7:14" ht="13.5" customHeight="1" x14ac:dyDescent="0.2">
      <c r="G1620" s="3"/>
      <c r="H1620" s="2"/>
      <c r="I1620" s="12"/>
      <c r="J1620" s="5">
        <v>1</v>
      </c>
      <c r="K1620" s="5">
        <f t="shared" si="443"/>
        <v>0</v>
      </c>
      <c r="L1620" s="56">
        <f t="shared" si="438"/>
        <v>0</v>
      </c>
      <c r="M1620" s="5" t="e">
        <f t="shared" ref="M1620" si="462">IF(#REF!=B1620,1,0)</f>
        <v>#REF!</v>
      </c>
      <c r="N1620" s="5">
        <f t="shared" si="448"/>
        <v>0</v>
      </c>
    </row>
    <row r="1621" spans="7:14" ht="13.5" customHeight="1" x14ac:dyDescent="0.2">
      <c r="G1621" s="3"/>
      <c r="H1621" s="2"/>
      <c r="I1621" s="12"/>
      <c r="J1621" s="5">
        <v>1</v>
      </c>
      <c r="K1621" s="5">
        <f t="shared" si="443"/>
        <v>0</v>
      </c>
      <c r="L1621" s="56">
        <f t="shared" si="438"/>
        <v>0</v>
      </c>
      <c r="M1621" s="5" t="e">
        <f t="shared" ref="M1621" si="463">IF(#REF!=B1621,1,0)</f>
        <v>#REF!</v>
      </c>
      <c r="N1621" s="5">
        <f t="shared" si="448"/>
        <v>0</v>
      </c>
    </row>
    <row r="1622" spans="7:14" ht="13.5" customHeight="1" x14ac:dyDescent="0.2">
      <c r="G1622" s="3"/>
      <c r="H1622" s="2"/>
      <c r="I1622" s="12"/>
      <c r="J1622" s="5">
        <v>1</v>
      </c>
      <c r="K1622" s="5">
        <f t="shared" si="443"/>
        <v>0</v>
      </c>
      <c r="L1622" s="56">
        <f t="shared" si="438"/>
        <v>0</v>
      </c>
      <c r="M1622" s="5" t="e">
        <f t="shared" ref="M1622" si="464">IF(#REF!=B1622,1,0)</f>
        <v>#REF!</v>
      </c>
      <c r="N1622" s="5">
        <f t="shared" si="448"/>
        <v>0</v>
      </c>
    </row>
    <row r="1623" spans="7:14" ht="13.5" customHeight="1" x14ac:dyDescent="0.2">
      <c r="G1623" s="3"/>
      <c r="H1623" s="2"/>
      <c r="I1623" s="12"/>
      <c r="J1623" s="5">
        <v>1</v>
      </c>
      <c r="K1623" s="5">
        <f t="shared" si="443"/>
        <v>0</v>
      </c>
      <c r="L1623" s="56">
        <f t="shared" si="438"/>
        <v>0</v>
      </c>
      <c r="M1623" s="5" t="e">
        <f t="shared" ref="M1623" si="465">IF(#REF!=B1623,1,0)</f>
        <v>#REF!</v>
      </c>
      <c r="N1623" s="5">
        <f t="shared" si="448"/>
        <v>0</v>
      </c>
    </row>
    <row r="1624" spans="7:14" ht="13.5" customHeight="1" x14ac:dyDescent="0.2">
      <c r="G1624" s="3"/>
      <c r="H1624" s="2"/>
      <c r="I1624" s="12"/>
      <c r="J1624" s="5">
        <v>1</v>
      </c>
      <c r="K1624" s="5">
        <f t="shared" si="443"/>
        <v>0</v>
      </c>
      <c r="L1624" s="56">
        <f t="shared" si="438"/>
        <v>0</v>
      </c>
      <c r="M1624" s="5" t="e">
        <f t="shared" ref="M1624" si="466">IF(#REF!=B1624,1,0)</f>
        <v>#REF!</v>
      </c>
      <c r="N1624" s="5">
        <f t="shared" si="448"/>
        <v>0</v>
      </c>
    </row>
    <row r="1625" spans="7:14" ht="13.5" customHeight="1" x14ac:dyDescent="0.2">
      <c r="G1625" s="3"/>
      <c r="H1625" s="2"/>
      <c r="I1625" s="12"/>
      <c r="J1625" s="5">
        <v>1</v>
      </c>
      <c r="K1625" s="5">
        <f t="shared" si="443"/>
        <v>0</v>
      </c>
      <c r="L1625" s="56">
        <f t="shared" si="438"/>
        <v>0</v>
      </c>
      <c r="M1625" s="5" t="e">
        <f t="shared" ref="M1625" si="467">IF(#REF!=B1625,1,0)</f>
        <v>#REF!</v>
      </c>
      <c r="N1625" s="5">
        <f t="shared" si="448"/>
        <v>0</v>
      </c>
    </row>
    <row r="1626" spans="7:14" ht="13.5" customHeight="1" x14ac:dyDescent="0.2">
      <c r="G1626" s="3"/>
      <c r="H1626" s="2"/>
      <c r="I1626" s="12"/>
      <c r="J1626" s="5">
        <v>1</v>
      </c>
      <c r="K1626" s="5">
        <f t="shared" si="443"/>
        <v>0</v>
      </c>
      <c r="L1626" s="56">
        <f t="shared" si="438"/>
        <v>0</v>
      </c>
      <c r="M1626" s="5" t="e">
        <f t="shared" ref="M1626" si="468">IF(#REF!=B1626,1,0)</f>
        <v>#REF!</v>
      </c>
      <c r="N1626" s="5">
        <f t="shared" si="448"/>
        <v>0</v>
      </c>
    </row>
    <row r="1627" spans="7:14" ht="13.5" customHeight="1" x14ac:dyDescent="0.2">
      <c r="G1627" s="3"/>
      <c r="H1627" s="2"/>
      <c r="I1627" s="12"/>
      <c r="J1627" s="5">
        <v>1</v>
      </c>
      <c r="K1627" s="5">
        <f t="shared" si="443"/>
        <v>0</v>
      </c>
      <c r="L1627" s="56">
        <f t="shared" si="438"/>
        <v>0</v>
      </c>
      <c r="M1627" s="5" t="e">
        <f t="shared" ref="M1627" si="469">IF(#REF!=B1627,1,0)</f>
        <v>#REF!</v>
      </c>
      <c r="N1627" s="5">
        <f t="shared" si="448"/>
        <v>0</v>
      </c>
    </row>
    <row r="1628" spans="7:14" ht="13.5" customHeight="1" x14ac:dyDescent="0.2">
      <c r="G1628" s="3"/>
      <c r="H1628" s="2"/>
      <c r="I1628" s="12"/>
      <c r="J1628" s="5">
        <v>1</v>
      </c>
      <c r="K1628" s="5">
        <f t="shared" si="443"/>
        <v>0</v>
      </c>
      <c r="L1628" s="56">
        <f t="shared" si="438"/>
        <v>0</v>
      </c>
      <c r="M1628" s="5" t="e">
        <f t="shared" ref="M1628" si="470">IF(#REF!=B1628,1,0)</f>
        <v>#REF!</v>
      </c>
      <c r="N1628" s="5">
        <f t="shared" si="448"/>
        <v>0</v>
      </c>
    </row>
    <row r="1629" spans="7:14" ht="13.5" customHeight="1" x14ac:dyDescent="0.2">
      <c r="G1629" s="3"/>
      <c r="H1629" s="2"/>
      <c r="I1629" s="12"/>
      <c r="J1629" s="5">
        <v>1</v>
      </c>
      <c r="K1629" s="5">
        <f t="shared" si="443"/>
        <v>0</v>
      </c>
      <c r="L1629" s="56">
        <f t="shared" si="438"/>
        <v>0</v>
      </c>
      <c r="M1629" s="5" t="e">
        <f t="shared" ref="M1629" si="471">IF(#REF!=B1629,1,0)</f>
        <v>#REF!</v>
      </c>
      <c r="N1629" s="5">
        <f t="shared" si="448"/>
        <v>0</v>
      </c>
    </row>
    <row r="1630" spans="7:14" ht="13.5" customHeight="1" x14ac:dyDescent="0.2">
      <c r="G1630" s="3"/>
      <c r="H1630" s="2"/>
      <c r="I1630" s="12"/>
      <c r="J1630" s="5">
        <v>1</v>
      </c>
      <c r="K1630" s="5">
        <f t="shared" si="443"/>
        <v>0</v>
      </c>
      <c r="L1630" s="56">
        <f t="shared" si="438"/>
        <v>0</v>
      </c>
      <c r="M1630" s="5" t="e">
        <f t="shared" ref="M1630" si="472">IF(#REF!=B1630,1,0)</f>
        <v>#REF!</v>
      </c>
      <c r="N1630" s="5">
        <f t="shared" si="448"/>
        <v>0</v>
      </c>
    </row>
    <row r="1631" spans="7:14" ht="13.5" customHeight="1" x14ac:dyDescent="0.2">
      <c r="G1631" s="3"/>
      <c r="H1631" s="2"/>
      <c r="I1631" s="12"/>
      <c r="J1631" s="5">
        <v>1</v>
      </c>
      <c r="K1631" s="5">
        <f t="shared" si="443"/>
        <v>0</v>
      </c>
      <c r="L1631" s="56">
        <f t="shared" si="438"/>
        <v>0</v>
      </c>
      <c r="M1631" s="5" t="e">
        <f t="shared" ref="M1631" si="473">IF(#REF!=B1631,1,0)</f>
        <v>#REF!</v>
      </c>
      <c r="N1631" s="5">
        <f t="shared" si="448"/>
        <v>0</v>
      </c>
    </row>
    <row r="1632" spans="7:14" ht="13.5" customHeight="1" x14ac:dyDescent="0.2">
      <c r="G1632" s="3"/>
      <c r="H1632" s="2"/>
      <c r="I1632" s="12"/>
      <c r="J1632" s="5">
        <v>1</v>
      </c>
      <c r="K1632" s="5">
        <f t="shared" si="443"/>
        <v>0</v>
      </c>
      <c r="L1632" s="56">
        <f t="shared" si="438"/>
        <v>0</v>
      </c>
      <c r="M1632" s="5" t="e">
        <f t="shared" ref="M1632" si="474">IF(#REF!=B1632,1,0)</f>
        <v>#REF!</v>
      </c>
      <c r="N1632" s="5">
        <f t="shared" si="448"/>
        <v>0</v>
      </c>
    </row>
    <row r="1633" spans="7:14" ht="13.5" customHeight="1" x14ac:dyDescent="0.2">
      <c r="G1633" s="3"/>
      <c r="H1633" s="2"/>
      <c r="I1633" s="12"/>
      <c r="J1633" s="5">
        <v>1</v>
      </c>
      <c r="K1633" s="5">
        <f t="shared" si="443"/>
        <v>0</v>
      </c>
      <c r="L1633" s="56">
        <f t="shared" si="438"/>
        <v>0</v>
      </c>
      <c r="M1633" s="5" t="e">
        <f t="shared" ref="M1633" si="475">IF(#REF!=B1633,1,0)</f>
        <v>#REF!</v>
      </c>
      <c r="N1633" s="5">
        <f t="shared" si="448"/>
        <v>0</v>
      </c>
    </row>
    <row r="1634" spans="7:14" ht="13.5" customHeight="1" x14ac:dyDescent="0.2">
      <c r="G1634" s="3"/>
      <c r="H1634" s="2"/>
      <c r="I1634" s="12"/>
      <c r="J1634" s="5">
        <v>1</v>
      </c>
      <c r="K1634" s="5">
        <f t="shared" si="443"/>
        <v>0</v>
      </c>
      <c r="L1634" s="56">
        <f t="shared" si="438"/>
        <v>0</v>
      </c>
      <c r="M1634" s="5" t="e">
        <f t="shared" ref="M1634" si="476">IF(#REF!=B1634,1,0)</f>
        <v>#REF!</v>
      </c>
      <c r="N1634" s="5">
        <f t="shared" si="448"/>
        <v>0</v>
      </c>
    </row>
    <row r="1635" spans="7:14" ht="13.5" customHeight="1" x14ac:dyDescent="0.2">
      <c r="G1635" s="3"/>
      <c r="H1635" s="2"/>
      <c r="I1635" s="12"/>
      <c r="J1635" s="5">
        <v>1</v>
      </c>
      <c r="K1635" s="5">
        <f t="shared" si="443"/>
        <v>0</v>
      </c>
      <c r="L1635" s="56">
        <f t="shared" si="438"/>
        <v>0</v>
      </c>
      <c r="M1635" s="5" t="e">
        <f t="shared" ref="M1635" si="477">IF(#REF!=B1635,1,0)</f>
        <v>#REF!</v>
      </c>
      <c r="N1635" s="5">
        <f t="shared" si="448"/>
        <v>0</v>
      </c>
    </row>
    <row r="1636" spans="7:14" ht="13.5" customHeight="1" x14ac:dyDescent="0.2">
      <c r="G1636" s="3"/>
      <c r="H1636" s="2"/>
      <c r="I1636" s="12"/>
      <c r="J1636" s="5">
        <v>1</v>
      </c>
      <c r="K1636" s="5">
        <f t="shared" si="443"/>
        <v>0</v>
      </c>
      <c r="L1636" s="56">
        <f t="shared" si="438"/>
        <v>0</v>
      </c>
      <c r="M1636" s="5" t="e">
        <f t="shared" ref="M1636" si="478">IF(#REF!=B1636,1,0)</f>
        <v>#REF!</v>
      </c>
      <c r="N1636" s="5">
        <f t="shared" si="448"/>
        <v>0</v>
      </c>
    </row>
    <row r="1637" spans="7:14" ht="13.5" customHeight="1" x14ac:dyDescent="0.2">
      <c r="G1637" s="3"/>
      <c r="H1637" s="2"/>
      <c r="I1637" s="12"/>
      <c r="J1637" s="5">
        <v>1</v>
      </c>
      <c r="K1637" s="5">
        <f t="shared" si="443"/>
        <v>0</v>
      </c>
      <c r="L1637" s="56" t="e">
        <f>IF(B1637="",#REF!,B1637)</f>
        <v>#REF!</v>
      </c>
      <c r="M1637" s="5" t="e">
        <f t="shared" ref="M1637" si="479">IF(#REF!=B1637,1,0)</f>
        <v>#REF!</v>
      </c>
      <c r="N1637" s="5">
        <f t="shared" si="448"/>
        <v>0</v>
      </c>
    </row>
    <row r="1638" spans="7:14" ht="13.5" customHeight="1" x14ac:dyDescent="0.2">
      <c r="G1638" s="3"/>
      <c r="H1638" s="2"/>
      <c r="I1638" s="12"/>
      <c r="J1638" s="5">
        <v>1</v>
      </c>
      <c r="K1638" s="5">
        <f t="shared" si="443"/>
        <v>0</v>
      </c>
      <c r="L1638" s="56">
        <f t="shared" si="438"/>
        <v>0</v>
      </c>
      <c r="M1638" s="5" t="e">
        <f t="shared" ref="M1638" si="480">IF(#REF!=B1638,1,0)</f>
        <v>#REF!</v>
      </c>
      <c r="N1638" s="5">
        <f t="shared" si="448"/>
        <v>0</v>
      </c>
    </row>
    <row r="1639" spans="7:14" ht="13.5" customHeight="1" x14ac:dyDescent="0.2">
      <c r="G1639" s="3"/>
      <c r="H1639" s="2"/>
      <c r="I1639" s="12"/>
      <c r="J1639" s="5">
        <v>1</v>
      </c>
      <c r="K1639" s="5">
        <f t="shared" si="443"/>
        <v>0</v>
      </c>
      <c r="L1639" s="56" t="e">
        <f>IF(B1639="",#REF!,B1639)</f>
        <v>#REF!</v>
      </c>
      <c r="M1639" s="5" t="e">
        <f t="shared" ref="M1639" si="481">IF(#REF!=B1639,1,0)</f>
        <v>#REF!</v>
      </c>
      <c r="N1639" s="5">
        <f t="shared" si="448"/>
        <v>0</v>
      </c>
    </row>
    <row r="1640" spans="7:14" ht="13.5" customHeight="1" x14ac:dyDescent="0.2">
      <c r="G1640" s="3"/>
      <c r="H1640" s="2"/>
      <c r="I1640" s="12"/>
      <c r="J1640" s="5">
        <v>1</v>
      </c>
      <c r="K1640" s="5">
        <f t="shared" si="443"/>
        <v>0</v>
      </c>
      <c r="L1640" s="56" t="e">
        <f>IF(B1640="",#REF!,B1640)</f>
        <v>#REF!</v>
      </c>
      <c r="M1640" s="5" t="e">
        <f t="shared" ref="M1640" si="482">IF(#REF!=B1640,1,0)</f>
        <v>#REF!</v>
      </c>
      <c r="N1640" s="5">
        <f t="shared" si="448"/>
        <v>0</v>
      </c>
    </row>
    <row r="1641" spans="7:14" ht="13.5" customHeight="1" x14ac:dyDescent="0.2">
      <c r="G1641" s="3"/>
      <c r="H1641" s="2"/>
      <c r="I1641" s="12"/>
      <c r="J1641" s="5">
        <v>1</v>
      </c>
      <c r="K1641" s="5">
        <f t="shared" si="443"/>
        <v>0</v>
      </c>
      <c r="L1641" s="56" t="e">
        <f>IF(B1641="",#REF!,B1641)</f>
        <v>#REF!</v>
      </c>
      <c r="M1641" s="5" t="e">
        <f t="shared" ref="M1641" si="483">IF(#REF!=B1641,1,0)</f>
        <v>#REF!</v>
      </c>
      <c r="N1641" s="5">
        <f t="shared" si="448"/>
        <v>0</v>
      </c>
    </row>
    <row r="1642" spans="7:14" ht="13.5" customHeight="1" x14ac:dyDescent="0.2">
      <c r="G1642" s="3"/>
      <c r="H1642" s="2"/>
      <c r="I1642" s="12"/>
      <c r="J1642" s="5">
        <v>1</v>
      </c>
      <c r="K1642" s="5">
        <f t="shared" si="443"/>
        <v>0</v>
      </c>
      <c r="L1642" s="56" t="e">
        <f>IF(B1642="",#REF!,B1642)</f>
        <v>#REF!</v>
      </c>
      <c r="M1642" s="5" t="e">
        <f t="shared" ref="M1642" si="484">IF(#REF!=B1642,1,0)</f>
        <v>#REF!</v>
      </c>
      <c r="N1642" s="5">
        <f t="shared" si="448"/>
        <v>0</v>
      </c>
    </row>
    <row r="1643" spans="7:14" ht="13.5" customHeight="1" x14ac:dyDescent="0.2">
      <c r="G1643" s="3"/>
      <c r="H1643" s="2"/>
      <c r="I1643" s="12"/>
      <c r="J1643" s="5">
        <v>1</v>
      </c>
      <c r="K1643" s="5">
        <f t="shared" si="443"/>
        <v>0</v>
      </c>
      <c r="L1643" s="56">
        <f t="shared" si="438"/>
        <v>0</v>
      </c>
      <c r="M1643" s="5" t="e">
        <f t="shared" ref="M1643" si="485">IF(#REF!=B1643,1,0)</f>
        <v>#REF!</v>
      </c>
      <c r="N1643" s="5">
        <f t="shared" si="448"/>
        <v>0</v>
      </c>
    </row>
    <row r="1644" spans="7:14" ht="13.5" customHeight="1" x14ac:dyDescent="0.2">
      <c r="G1644" s="3"/>
      <c r="H1644" s="2"/>
      <c r="I1644" s="12"/>
      <c r="J1644" s="5">
        <v>1</v>
      </c>
      <c r="K1644" s="5">
        <f t="shared" si="443"/>
        <v>0</v>
      </c>
      <c r="L1644" s="56">
        <f t="shared" si="438"/>
        <v>0</v>
      </c>
      <c r="M1644" s="5" t="e">
        <f t="shared" ref="M1644" si="486">IF(#REF!=B1644,1,0)</f>
        <v>#REF!</v>
      </c>
      <c r="N1644" s="5">
        <f t="shared" si="448"/>
        <v>0</v>
      </c>
    </row>
    <row r="1645" spans="7:14" ht="13.5" customHeight="1" x14ac:dyDescent="0.2">
      <c r="G1645" s="3"/>
      <c r="H1645" s="2"/>
      <c r="I1645" s="12"/>
      <c r="J1645" s="5">
        <v>1</v>
      </c>
      <c r="K1645" s="5">
        <f t="shared" si="443"/>
        <v>0</v>
      </c>
      <c r="L1645" s="56">
        <f t="shared" si="438"/>
        <v>0</v>
      </c>
      <c r="M1645" s="5" t="e">
        <f t="shared" ref="M1645" si="487">IF(#REF!=B1645,1,0)</f>
        <v>#REF!</v>
      </c>
      <c r="N1645" s="5">
        <f t="shared" si="448"/>
        <v>0</v>
      </c>
    </row>
    <row r="1646" spans="7:14" ht="13.5" customHeight="1" x14ac:dyDescent="0.2">
      <c r="G1646" s="3"/>
      <c r="H1646" s="2"/>
      <c r="I1646" s="12"/>
      <c r="J1646" s="5">
        <v>1</v>
      </c>
      <c r="K1646" s="5">
        <f t="shared" si="443"/>
        <v>0</v>
      </c>
      <c r="L1646" s="56">
        <f t="shared" si="438"/>
        <v>0</v>
      </c>
      <c r="M1646" s="5" t="e">
        <f t="shared" ref="M1646" si="488">IF(#REF!=B1646,1,0)</f>
        <v>#REF!</v>
      </c>
      <c r="N1646" s="5">
        <f t="shared" si="448"/>
        <v>0</v>
      </c>
    </row>
    <row r="1647" spans="7:14" ht="13.5" customHeight="1" x14ac:dyDescent="0.2">
      <c r="G1647" s="3"/>
      <c r="H1647" s="2"/>
      <c r="I1647" s="12"/>
      <c r="J1647" s="5">
        <v>1</v>
      </c>
      <c r="K1647" s="5">
        <f t="shared" si="443"/>
        <v>0</v>
      </c>
      <c r="L1647" s="56">
        <f t="shared" si="438"/>
        <v>0</v>
      </c>
      <c r="M1647" s="5" t="e">
        <f t="shared" ref="M1647" si="489">IF(#REF!=B1647,1,0)</f>
        <v>#REF!</v>
      </c>
      <c r="N1647" s="5">
        <f t="shared" si="448"/>
        <v>0</v>
      </c>
    </row>
    <row r="1648" spans="7:14" ht="13.5" customHeight="1" x14ac:dyDescent="0.2">
      <c r="G1648" s="3"/>
      <c r="H1648" s="2"/>
      <c r="I1648" s="12"/>
      <c r="J1648" s="5">
        <v>1</v>
      </c>
      <c r="K1648" s="5">
        <f t="shared" si="443"/>
        <v>0</v>
      </c>
      <c r="L1648" s="56">
        <f t="shared" si="438"/>
        <v>0</v>
      </c>
      <c r="M1648" s="5" t="e">
        <f t="shared" ref="M1648" si="490">IF(#REF!=B1648,1,0)</f>
        <v>#REF!</v>
      </c>
      <c r="N1648" s="5">
        <f t="shared" si="448"/>
        <v>0</v>
      </c>
    </row>
    <row r="1649" spans="7:14" ht="13.5" customHeight="1" x14ac:dyDescent="0.2">
      <c r="G1649" s="3"/>
      <c r="H1649" s="2"/>
      <c r="I1649" s="12"/>
      <c r="J1649" s="5">
        <v>1</v>
      </c>
      <c r="K1649" s="5">
        <f t="shared" si="443"/>
        <v>0</v>
      </c>
      <c r="L1649" s="56">
        <f t="shared" si="438"/>
        <v>0</v>
      </c>
      <c r="M1649" s="5" t="e">
        <f t="shared" ref="M1649" si="491">IF(#REF!=B1649,1,0)</f>
        <v>#REF!</v>
      </c>
      <c r="N1649" s="5">
        <f t="shared" si="448"/>
        <v>0</v>
      </c>
    </row>
    <row r="1650" spans="7:14" ht="13.5" customHeight="1" x14ac:dyDescent="0.2">
      <c r="G1650" s="3"/>
      <c r="H1650" s="2"/>
      <c r="I1650" s="12"/>
      <c r="J1650" s="5">
        <v>1</v>
      </c>
      <c r="K1650" s="5">
        <f t="shared" si="443"/>
        <v>0</v>
      </c>
      <c r="L1650" s="56">
        <f t="shared" si="438"/>
        <v>0</v>
      </c>
      <c r="M1650" s="5" t="e">
        <f t="shared" ref="M1650" si="492">IF(#REF!=B1650,1,0)</f>
        <v>#REF!</v>
      </c>
      <c r="N1650" s="5">
        <f t="shared" si="448"/>
        <v>0</v>
      </c>
    </row>
    <row r="1651" spans="7:14" ht="13.5" customHeight="1" x14ac:dyDescent="0.2">
      <c r="G1651" s="3"/>
      <c r="H1651" s="2"/>
      <c r="I1651" s="12"/>
      <c r="J1651" s="5">
        <v>1</v>
      </c>
      <c r="K1651" s="5">
        <f t="shared" si="443"/>
        <v>0</v>
      </c>
      <c r="L1651" s="56">
        <f t="shared" si="438"/>
        <v>0</v>
      </c>
      <c r="M1651" s="5" t="e">
        <f t="shared" ref="M1651" si="493">IF(#REF!=B1651,1,0)</f>
        <v>#REF!</v>
      </c>
      <c r="N1651" s="5">
        <f t="shared" si="448"/>
        <v>0</v>
      </c>
    </row>
    <row r="1652" spans="7:14" ht="13.5" customHeight="1" x14ac:dyDescent="0.2">
      <c r="G1652" s="3"/>
      <c r="H1652" s="2"/>
      <c r="I1652" s="12"/>
      <c r="J1652" s="5">
        <v>1</v>
      </c>
      <c r="K1652" s="5">
        <f t="shared" si="443"/>
        <v>0</v>
      </c>
      <c r="L1652" s="56">
        <f t="shared" si="438"/>
        <v>0</v>
      </c>
      <c r="M1652" s="5" t="e">
        <f t="shared" ref="M1652" si="494">IF(#REF!=B1652,1,0)</f>
        <v>#REF!</v>
      </c>
      <c r="N1652" s="5">
        <f t="shared" si="448"/>
        <v>0</v>
      </c>
    </row>
    <row r="1653" spans="7:14" ht="13.5" customHeight="1" x14ac:dyDescent="0.2">
      <c r="G1653" s="3"/>
      <c r="H1653" s="2"/>
      <c r="I1653" s="12"/>
      <c r="J1653" s="5">
        <v>1</v>
      </c>
      <c r="K1653" s="5">
        <f t="shared" si="443"/>
        <v>0</v>
      </c>
      <c r="L1653" s="56">
        <f t="shared" si="438"/>
        <v>0</v>
      </c>
      <c r="M1653" s="5" t="e">
        <f t="shared" ref="M1653" si="495">IF(#REF!=B1653,1,0)</f>
        <v>#REF!</v>
      </c>
      <c r="N1653" s="5">
        <f t="shared" si="448"/>
        <v>0</v>
      </c>
    </row>
    <row r="1654" spans="7:14" ht="13.5" customHeight="1" x14ac:dyDescent="0.2">
      <c r="G1654" s="3"/>
      <c r="H1654" s="2"/>
      <c r="I1654" s="12"/>
      <c r="J1654" s="5">
        <v>1</v>
      </c>
      <c r="K1654" s="5">
        <f t="shared" si="443"/>
        <v>0</v>
      </c>
      <c r="L1654" s="56">
        <f t="shared" si="438"/>
        <v>0</v>
      </c>
      <c r="M1654" s="5" t="e">
        <f t="shared" ref="M1654" si="496">IF(#REF!=B1654,1,0)</f>
        <v>#REF!</v>
      </c>
      <c r="N1654" s="5">
        <f t="shared" si="448"/>
        <v>0</v>
      </c>
    </row>
    <row r="1655" spans="7:14" ht="13.5" customHeight="1" x14ac:dyDescent="0.2">
      <c r="G1655" s="3"/>
      <c r="H1655" s="2"/>
      <c r="I1655" s="12"/>
      <c r="J1655" s="5">
        <v>1</v>
      </c>
      <c r="K1655" s="5">
        <f t="shared" si="443"/>
        <v>0</v>
      </c>
      <c r="L1655" s="56">
        <f t="shared" si="438"/>
        <v>0</v>
      </c>
      <c r="M1655" s="5" t="e">
        <f t="shared" ref="M1655" si="497">IF(#REF!=B1655,1,0)</f>
        <v>#REF!</v>
      </c>
      <c r="N1655" s="5">
        <f t="shared" si="448"/>
        <v>0</v>
      </c>
    </row>
    <row r="1656" spans="7:14" ht="13.5" customHeight="1" x14ac:dyDescent="0.2">
      <c r="G1656" s="3"/>
      <c r="H1656" s="2"/>
      <c r="I1656" s="12"/>
      <c r="J1656" s="5">
        <v>1</v>
      </c>
      <c r="K1656" s="5">
        <f t="shared" si="443"/>
        <v>0</v>
      </c>
      <c r="L1656" s="56">
        <f t="shared" si="438"/>
        <v>0</v>
      </c>
      <c r="M1656" s="5" t="e">
        <f t="shared" ref="M1656" si="498">IF(#REF!=B1656,1,0)</f>
        <v>#REF!</v>
      </c>
      <c r="N1656" s="5">
        <f t="shared" si="448"/>
        <v>0</v>
      </c>
    </row>
    <row r="1657" spans="7:14" ht="13.5" customHeight="1" x14ac:dyDescent="0.2">
      <c r="G1657" s="3"/>
      <c r="H1657" s="2"/>
      <c r="I1657" s="12"/>
      <c r="J1657" s="5">
        <v>1</v>
      </c>
      <c r="K1657" s="5">
        <f t="shared" si="443"/>
        <v>0</v>
      </c>
      <c r="L1657" s="56">
        <f t="shared" si="438"/>
        <v>0</v>
      </c>
      <c r="M1657" s="5" t="e">
        <f t="shared" ref="M1657" si="499">IF(#REF!=B1657,1,0)</f>
        <v>#REF!</v>
      </c>
      <c r="N1657" s="5">
        <f t="shared" si="448"/>
        <v>0</v>
      </c>
    </row>
    <row r="1658" spans="7:14" ht="13.5" customHeight="1" x14ac:dyDescent="0.2">
      <c r="G1658" s="3"/>
      <c r="H1658" s="2"/>
      <c r="I1658" s="12"/>
      <c r="J1658" s="5">
        <v>1</v>
      </c>
      <c r="K1658" s="5">
        <f t="shared" si="443"/>
        <v>0</v>
      </c>
      <c r="L1658" s="56">
        <f t="shared" ref="L1658:L1720" si="500">IF(B1658="",B1657,B1658)</f>
        <v>0</v>
      </c>
      <c r="M1658" s="5" t="e">
        <f t="shared" ref="M1658" si="501">IF(#REF!=B1658,1,0)</f>
        <v>#REF!</v>
      </c>
      <c r="N1658" s="5">
        <f t="shared" si="448"/>
        <v>0</v>
      </c>
    </row>
    <row r="1659" spans="7:14" ht="13.5" customHeight="1" x14ac:dyDescent="0.2">
      <c r="G1659" s="3"/>
      <c r="H1659" s="2"/>
      <c r="I1659" s="12"/>
      <c r="J1659" s="5">
        <v>1</v>
      </c>
      <c r="K1659" s="5">
        <f t="shared" si="443"/>
        <v>0</v>
      </c>
      <c r="L1659" s="56">
        <f t="shared" si="500"/>
        <v>0</v>
      </c>
      <c r="M1659" s="5" t="e">
        <f t="shared" ref="M1659" si="502">IF(#REF!=B1659,1,0)</f>
        <v>#REF!</v>
      </c>
      <c r="N1659" s="5">
        <f t="shared" si="448"/>
        <v>0</v>
      </c>
    </row>
    <row r="1660" spans="7:14" ht="13.5" customHeight="1" x14ac:dyDescent="0.2">
      <c r="G1660" s="3"/>
      <c r="H1660" s="2"/>
      <c r="I1660" s="12"/>
      <c r="J1660" s="5">
        <v>1</v>
      </c>
      <c r="K1660" s="5">
        <f t="shared" si="443"/>
        <v>0</v>
      </c>
      <c r="L1660" s="56">
        <f t="shared" si="500"/>
        <v>0</v>
      </c>
      <c r="M1660" s="5" t="e">
        <f t="shared" ref="M1660" si="503">IF(#REF!=B1660,1,0)</f>
        <v>#REF!</v>
      </c>
      <c r="N1660" s="5">
        <f t="shared" si="448"/>
        <v>0</v>
      </c>
    </row>
    <row r="1661" spans="7:14" ht="13.5" customHeight="1" x14ac:dyDescent="0.2">
      <c r="G1661" s="3"/>
      <c r="H1661" s="2"/>
      <c r="I1661" s="12"/>
      <c r="J1661" s="5">
        <v>1</v>
      </c>
      <c r="K1661" s="5">
        <f t="shared" si="443"/>
        <v>0</v>
      </c>
      <c r="L1661" s="56">
        <f t="shared" si="500"/>
        <v>0</v>
      </c>
      <c r="M1661" s="5" t="e">
        <f t="shared" ref="M1661" si="504">IF(#REF!=B1661,1,0)</f>
        <v>#REF!</v>
      </c>
      <c r="N1661" s="5">
        <f t="shared" si="448"/>
        <v>0</v>
      </c>
    </row>
    <row r="1662" spans="7:14" ht="13.5" customHeight="1" x14ac:dyDescent="0.2">
      <c r="G1662" s="3"/>
      <c r="H1662" s="2"/>
      <c r="I1662" s="12"/>
      <c r="J1662" s="5">
        <v>1</v>
      </c>
      <c r="K1662" s="5">
        <f t="shared" si="443"/>
        <v>0</v>
      </c>
      <c r="L1662" s="56">
        <f t="shared" si="500"/>
        <v>0</v>
      </c>
      <c r="M1662" s="5" t="e">
        <f t="shared" ref="M1662" si="505">IF(#REF!=B1662,1,0)</f>
        <v>#REF!</v>
      </c>
      <c r="N1662" s="5">
        <f t="shared" si="448"/>
        <v>0</v>
      </c>
    </row>
    <row r="1663" spans="7:14" ht="13.5" customHeight="1" x14ac:dyDescent="0.2">
      <c r="G1663" s="3"/>
      <c r="H1663" s="2"/>
      <c r="I1663" s="12"/>
      <c r="J1663" s="5">
        <v>1</v>
      </c>
      <c r="K1663" s="5">
        <f t="shared" si="443"/>
        <v>0</v>
      </c>
      <c r="L1663" s="56">
        <f t="shared" si="500"/>
        <v>0</v>
      </c>
      <c r="M1663" s="5" t="e">
        <f t="shared" ref="M1663" si="506">IF(#REF!=B1663,1,0)</f>
        <v>#REF!</v>
      </c>
      <c r="N1663" s="5">
        <f t="shared" si="448"/>
        <v>0</v>
      </c>
    </row>
    <row r="1664" spans="7:14" ht="13.5" customHeight="1" x14ac:dyDescent="0.2">
      <c r="G1664" s="3"/>
      <c r="H1664" s="2"/>
      <c r="I1664" s="12"/>
      <c r="J1664" s="5">
        <v>1</v>
      </c>
      <c r="K1664" s="5">
        <f t="shared" si="443"/>
        <v>0</v>
      </c>
      <c r="L1664" s="56">
        <f t="shared" si="500"/>
        <v>0</v>
      </c>
      <c r="M1664" s="5" t="e">
        <f t="shared" ref="M1664" si="507">IF(#REF!=B1664,1,0)</f>
        <v>#REF!</v>
      </c>
      <c r="N1664" s="5">
        <f t="shared" si="448"/>
        <v>0</v>
      </c>
    </row>
    <row r="1665" spans="7:14" ht="13.5" customHeight="1" x14ac:dyDescent="0.2">
      <c r="G1665" s="3"/>
      <c r="H1665" s="2"/>
      <c r="I1665" s="12"/>
      <c r="J1665" s="5">
        <v>1</v>
      </c>
      <c r="K1665" s="5">
        <f t="shared" si="443"/>
        <v>0</v>
      </c>
      <c r="L1665" s="56">
        <f t="shared" si="500"/>
        <v>0</v>
      </c>
      <c r="M1665" s="5" t="e">
        <f t="shared" ref="M1665" si="508">IF(#REF!=B1665,1,0)</f>
        <v>#REF!</v>
      </c>
      <c r="N1665" s="5">
        <f t="shared" si="448"/>
        <v>0</v>
      </c>
    </row>
    <row r="1666" spans="7:14" ht="13.5" customHeight="1" x14ac:dyDescent="0.2">
      <c r="G1666" s="3"/>
      <c r="H1666" s="2"/>
      <c r="I1666" s="12"/>
      <c r="J1666" s="5">
        <v>1</v>
      </c>
      <c r="K1666" s="5">
        <f t="shared" si="443"/>
        <v>0</v>
      </c>
      <c r="L1666" s="56">
        <f t="shared" si="500"/>
        <v>0</v>
      </c>
      <c r="M1666" s="5" t="e">
        <f t="shared" ref="M1666" si="509">IF(#REF!=B1666,1,0)</f>
        <v>#REF!</v>
      </c>
      <c r="N1666" s="5">
        <f t="shared" si="448"/>
        <v>0</v>
      </c>
    </row>
    <row r="1667" spans="7:14" ht="13.5" customHeight="1" x14ac:dyDescent="0.2">
      <c r="G1667" s="3"/>
      <c r="H1667" s="2"/>
      <c r="I1667" s="12"/>
      <c r="J1667" s="5">
        <v>1</v>
      </c>
      <c r="K1667" s="5">
        <f t="shared" ref="K1667:K1730" si="510">IF(I1667="did not close",0,IF(I1667="",0,1))</f>
        <v>0</v>
      </c>
      <c r="L1667" s="56">
        <f t="shared" si="500"/>
        <v>0</v>
      </c>
      <c r="M1667" s="5" t="e">
        <f t="shared" ref="M1667" si="511">IF(#REF!=B1667,1,0)</f>
        <v>#REF!</v>
      </c>
      <c r="N1667" s="5">
        <f t="shared" si="448"/>
        <v>0</v>
      </c>
    </row>
    <row r="1668" spans="7:14" ht="13.5" customHeight="1" x14ac:dyDescent="0.2">
      <c r="G1668" s="3"/>
      <c r="H1668" s="2"/>
      <c r="I1668" s="12"/>
      <c r="J1668" s="5">
        <v>1</v>
      </c>
      <c r="K1668" s="5">
        <f t="shared" si="510"/>
        <v>0</v>
      </c>
      <c r="L1668" s="56">
        <f t="shared" si="500"/>
        <v>0</v>
      </c>
      <c r="M1668" s="5" t="e">
        <f t="shared" ref="M1668" si="512">IF(#REF!=B1668,1,0)</f>
        <v>#REF!</v>
      </c>
      <c r="N1668" s="5">
        <f t="shared" si="448"/>
        <v>0</v>
      </c>
    </row>
    <row r="1669" spans="7:14" ht="13.5" customHeight="1" x14ac:dyDescent="0.2">
      <c r="G1669" s="3"/>
      <c r="H1669" s="2"/>
      <c r="I1669" s="12"/>
      <c r="J1669" s="5">
        <v>1</v>
      </c>
      <c r="K1669" s="5">
        <f t="shared" si="510"/>
        <v>0</v>
      </c>
      <c r="L1669" s="56">
        <f t="shared" si="500"/>
        <v>0</v>
      </c>
      <c r="M1669" s="5" t="e">
        <f t="shared" ref="M1669" si="513">IF(#REF!=B1669,1,0)</f>
        <v>#REF!</v>
      </c>
      <c r="N1669" s="5">
        <f t="shared" si="448"/>
        <v>0</v>
      </c>
    </row>
    <row r="1670" spans="7:14" ht="13.5" customHeight="1" x14ac:dyDescent="0.2">
      <c r="G1670" s="3"/>
      <c r="H1670" s="2"/>
      <c r="I1670" s="12"/>
      <c r="J1670" s="5">
        <v>1</v>
      </c>
      <c r="K1670" s="5">
        <f t="shared" si="510"/>
        <v>0</v>
      </c>
      <c r="L1670" s="56">
        <f t="shared" si="500"/>
        <v>0</v>
      </c>
      <c r="M1670" s="5" t="e">
        <f t="shared" ref="M1670" si="514">IF(#REF!=B1670,1,0)</f>
        <v>#REF!</v>
      </c>
      <c r="N1670" s="5">
        <f t="shared" ref="N1670:N1733" si="515">IF(J1670=0,IF(H1670="did not close",0,IF(H1670="",0,1)),0)</f>
        <v>0</v>
      </c>
    </row>
    <row r="1671" spans="7:14" ht="13.5" customHeight="1" x14ac:dyDescent="0.2">
      <c r="G1671" s="3"/>
      <c r="H1671" s="2"/>
      <c r="I1671" s="12"/>
      <c r="J1671" s="5">
        <v>1</v>
      </c>
      <c r="K1671" s="5">
        <f t="shared" si="510"/>
        <v>0</v>
      </c>
      <c r="L1671" s="56">
        <f t="shared" si="500"/>
        <v>0</v>
      </c>
      <c r="M1671" s="5" t="e">
        <f t="shared" ref="M1671" si="516">IF(#REF!=B1671,1,0)</f>
        <v>#REF!</v>
      </c>
      <c r="N1671" s="5">
        <f t="shared" si="515"/>
        <v>0</v>
      </c>
    </row>
    <row r="1672" spans="7:14" ht="13.5" customHeight="1" x14ac:dyDescent="0.2">
      <c r="G1672" s="3"/>
      <c r="H1672" s="2"/>
      <c r="I1672" s="12"/>
      <c r="J1672" s="5">
        <v>1</v>
      </c>
      <c r="K1672" s="5">
        <f t="shared" si="510"/>
        <v>0</v>
      </c>
      <c r="L1672" s="56">
        <f t="shared" si="500"/>
        <v>0</v>
      </c>
      <c r="M1672" s="5" t="e">
        <f t="shared" ref="M1672" si="517">IF(#REF!=B1672,1,0)</f>
        <v>#REF!</v>
      </c>
      <c r="N1672" s="5">
        <f t="shared" si="515"/>
        <v>0</v>
      </c>
    </row>
    <row r="1673" spans="7:14" ht="13.5" customHeight="1" x14ac:dyDescent="0.2">
      <c r="G1673" s="3"/>
      <c r="H1673" s="2"/>
      <c r="I1673" s="12"/>
      <c r="J1673" s="5">
        <v>1</v>
      </c>
      <c r="K1673" s="5">
        <f t="shared" si="510"/>
        <v>0</v>
      </c>
      <c r="L1673" s="56">
        <f t="shared" si="500"/>
        <v>0</v>
      </c>
      <c r="M1673" s="5" t="e">
        <f t="shared" ref="M1673" si="518">IF(#REF!=B1673,1,0)</f>
        <v>#REF!</v>
      </c>
      <c r="N1673" s="5">
        <f t="shared" si="515"/>
        <v>0</v>
      </c>
    </row>
    <row r="1674" spans="7:14" ht="13.5" customHeight="1" x14ac:dyDescent="0.2">
      <c r="G1674" s="3"/>
      <c r="H1674" s="2"/>
      <c r="I1674" s="12"/>
      <c r="J1674" s="5">
        <v>1</v>
      </c>
      <c r="K1674" s="5">
        <f t="shared" si="510"/>
        <v>0</v>
      </c>
      <c r="L1674" s="56">
        <f t="shared" si="500"/>
        <v>0</v>
      </c>
      <c r="M1674" s="5" t="e">
        <f t="shared" ref="M1674" si="519">IF(#REF!=B1674,1,0)</f>
        <v>#REF!</v>
      </c>
      <c r="N1674" s="5">
        <f t="shared" si="515"/>
        <v>0</v>
      </c>
    </row>
    <row r="1675" spans="7:14" ht="13.5" customHeight="1" x14ac:dyDescent="0.2">
      <c r="G1675" s="3"/>
      <c r="H1675" s="2"/>
      <c r="I1675" s="12"/>
      <c r="J1675" s="5">
        <v>1</v>
      </c>
      <c r="K1675" s="5">
        <f t="shared" si="510"/>
        <v>0</v>
      </c>
      <c r="L1675" s="56">
        <f t="shared" si="500"/>
        <v>0</v>
      </c>
      <c r="M1675" s="5" t="e">
        <f t="shared" ref="M1675" si="520">IF(#REF!=B1675,1,0)</f>
        <v>#REF!</v>
      </c>
      <c r="N1675" s="5">
        <f t="shared" si="515"/>
        <v>0</v>
      </c>
    </row>
    <row r="1676" spans="7:14" ht="13.5" customHeight="1" x14ac:dyDescent="0.2">
      <c r="G1676" s="3"/>
      <c r="H1676" s="2"/>
      <c r="I1676" s="12"/>
      <c r="J1676" s="5">
        <v>1</v>
      </c>
      <c r="K1676" s="5">
        <f t="shared" si="510"/>
        <v>0</v>
      </c>
      <c r="L1676" s="56">
        <f t="shared" si="500"/>
        <v>0</v>
      </c>
      <c r="M1676" s="5" t="e">
        <f t="shared" ref="M1676" si="521">IF(#REF!=B1676,1,0)</f>
        <v>#REF!</v>
      </c>
      <c r="N1676" s="5">
        <f t="shared" si="515"/>
        <v>0</v>
      </c>
    </row>
    <row r="1677" spans="7:14" ht="13.5" customHeight="1" x14ac:dyDescent="0.2">
      <c r="G1677" s="3"/>
      <c r="H1677" s="2"/>
      <c r="I1677" s="12"/>
      <c r="J1677" s="5">
        <v>1</v>
      </c>
      <c r="K1677" s="5">
        <f t="shared" si="510"/>
        <v>0</v>
      </c>
      <c r="L1677" s="56">
        <f t="shared" si="500"/>
        <v>0</v>
      </c>
      <c r="M1677" s="5" t="e">
        <f t="shared" ref="M1677" si="522">IF(#REF!=B1677,1,0)</f>
        <v>#REF!</v>
      </c>
      <c r="N1677" s="5">
        <f t="shared" si="515"/>
        <v>0</v>
      </c>
    </row>
    <row r="1678" spans="7:14" ht="13.5" customHeight="1" x14ac:dyDescent="0.2">
      <c r="G1678" s="3"/>
      <c r="H1678" s="2"/>
      <c r="I1678" s="12"/>
      <c r="J1678" s="5">
        <v>1</v>
      </c>
      <c r="K1678" s="5">
        <f t="shared" si="510"/>
        <v>0</v>
      </c>
      <c r="L1678" s="56">
        <f t="shared" si="500"/>
        <v>0</v>
      </c>
      <c r="M1678" s="5" t="e">
        <f t="shared" ref="M1678" si="523">IF(#REF!=B1678,1,0)</f>
        <v>#REF!</v>
      </c>
      <c r="N1678" s="5">
        <f t="shared" si="515"/>
        <v>0</v>
      </c>
    </row>
    <row r="1679" spans="7:14" ht="13.5" customHeight="1" x14ac:dyDescent="0.2">
      <c r="G1679" s="3"/>
      <c r="H1679" s="2"/>
      <c r="I1679" s="12"/>
      <c r="J1679" s="5">
        <v>1</v>
      </c>
      <c r="K1679" s="5">
        <f t="shared" si="510"/>
        <v>0</v>
      </c>
      <c r="L1679" s="56">
        <f t="shared" si="500"/>
        <v>0</v>
      </c>
      <c r="M1679" s="5" t="e">
        <f t="shared" ref="M1679" si="524">IF(#REF!=B1679,1,0)</f>
        <v>#REF!</v>
      </c>
      <c r="N1679" s="5">
        <f t="shared" si="515"/>
        <v>0</v>
      </c>
    </row>
    <row r="1680" spans="7:14" ht="13.5" customHeight="1" x14ac:dyDescent="0.2">
      <c r="G1680" s="3"/>
      <c r="H1680" s="2"/>
      <c r="I1680" s="12"/>
      <c r="J1680" s="5">
        <v>1</v>
      </c>
      <c r="K1680" s="5">
        <f t="shared" si="510"/>
        <v>0</v>
      </c>
      <c r="L1680" s="56" t="e">
        <f>IF(B1680="",#REF!,B1680)</f>
        <v>#REF!</v>
      </c>
      <c r="M1680" s="5" t="e">
        <f t="shared" ref="M1680" si="525">IF(#REF!=B1680,1,0)</f>
        <v>#REF!</v>
      </c>
      <c r="N1680" s="5">
        <f t="shared" si="515"/>
        <v>0</v>
      </c>
    </row>
    <row r="1681" spans="7:14" ht="13.5" customHeight="1" x14ac:dyDescent="0.2">
      <c r="G1681" s="3"/>
      <c r="H1681" s="2"/>
      <c r="I1681" s="12"/>
      <c r="J1681" s="5">
        <v>1</v>
      </c>
      <c r="K1681" s="5">
        <f t="shared" si="510"/>
        <v>0</v>
      </c>
      <c r="L1681" s="56">
        <f t="shared" si="500"/>
        <v>0</v>
      </c>
      <c r="M1681" s="5" t="e">
        <f t="shared" ref="M1681" si="526">IF(#REF!=B1681,1,0)</f>
        <v>#REF!</v>
      </c>
      <c r="N1681" s="5">
        <f t="shared" si="515"/>
        <v>0</v>
      </c>
    </row>
    <row r="1682" spans="7:14" ht="13.5" customHeight="1" x14ac:dyDescent="0.2">
      <c r="G1682" s="3"/>
      <c r="H1682" s="2"/>
      <c r="I1682" s="12"/>
      <c r="J1682" s="5">
        <v>1</v>
      </c>
      <c r="K1682" s="5">
        <f t="shared" si="510"/>
        <v>0</v>
      </c>
      <c r="L1682" s="56">
        <f t="shared" si="500"/>
        <v>0</v>
      </c>
      <c r="M1682" s="5" t="e">
        <f t="shared" ref="M1682" si="527">IF(#REF!=B1682,1,0)</f>
        <v>#REF!</v>
      </c>
      <c r="N1682" s="5">
        <f t="shared" si="515"/>
        <v>0</v>
      </c>
    </row>
    <row r="1683" spans="7:14" ht="13.5" customHeight="1" x14ac:dyDescent="0.2">
      <c r="G1683" s="3"/>
      <c r="H1683" s="2"/>
      <c r="I1683" s="12"/>
      <c r="J1683" s="5">
        <v>1</v>
      </c>
      <c r="K1683" s="5">
        <f t="shared" si="510"/>
        <v>0</v>
      </c>
      <c r="L1683" s="56">
        <f t="shared" si="500"/>
        <v>0</v>
      </c>
      <c r="M1683" s="5" t="e">
        <f t="shared" ref="M1683" si="528">IF(#REF!=B1683,1,0)</f>
        <v>#REF!</v>
      </c>
      <c r="N1683" s="5">
        <f t="shared" si="515"/>
        <v>0</v>
      </c>
    </row>
    <row r="1684" spans="7:14" ht="13.5" customHeight="1" x14ac:dyDescent="0.2">
      <c r="G1684" s="3"/>
      <c r="H1684" s="2"/>
      <c r="I1684" s="12"/>
      <c r="J1684" s="5">
        <v>1</v>
      </c>
      <c r="K1684" s="5">
        <f t="shared" si="510"/>
        <v>0</v>
      </c>
      <c r="L1684" s="56">
        <f t="shared" si="500"/>
        <v>0</v>
      </c>
      <c r="M1684" s="5" t="e">
        <f t="shared" ref="M1684" si="529">IF(#REF!=B1684,1,0)</f>
        <v>#REF!</v>
      </c>
      <c r="N1684" s="5">
        <f t="shared" si="515"/>
        <v>0</v>
      </c>
    </row>
    <row r="1685" spans="7:14" ht="13.5" customHeight="1" x14ac:dyDescent="0.2">
      <c r="G1685" s="3"/>
      <c r="H1685" s="2"/>
      <c r="I1685" s="12"/>
      <c r="J1685" s="5">
        <v>1</v>
      </c>
      <c r="K1685" s="5">
        <f t="shared" si="510"/>
        <v>0</v>
      </c>
      <c r="L1685" s="56">
        <f t="shared" si="500"/>
        <v>0</v>
      </c>
      <c r="M1685" s="5" t="e">
        <f t="shared" ref="M1685" si="530">IF(#REF!=B1685,1,0)</f>
        <v>#REF!</v>
      </c>
      <c r="N1685" s="5">
        <f t="shared" si="515"/>
        <v>0</v>
      </c>
    </row>
    <row r="1686" spans="7:14" ht="13.5" customHeight="1" x14ac:dyDescent="0.2">
      <c r="G1686" s="3"/>
      <c r="H1686" s="2"/>
      <c r="I1686" s="12"/>
      <c r="J1686" s="5">
        <v>1</v>
      </c>
      <c r="K1686" s="5">
        <f t="shared" si="510"/>
        <v>0</v>
      </c>
      <c r="L1686" s="56">
        <f t="shared" si="500"/>
        <v>0</v>
      </c>
      <c r="M1686" s="5" t="e">
        <f t="shared" ref="M1686" si="531">IF(#REF!=B1686,1,0)</f>
        <v>#REF!</v>
      </c>
      <c r="N1686" s="5">
        <f t="shared" si="515"/>
        <v>0</v>
      </c>
    </row>
    <row r="1687" spans="7:14" ht="13.5" customHeight="1" x14ac:dyDescent="0.2">
      <c r="G1687" s="3"/>
      <c r="H1687" s="2"/>
      <c r="I1687" s="12"/>
      <c r="J1687" s="5">
        <v>1</v>
      </c>
      <c r="K1687" s="5">
        <f t="shared" si="510"/>
        <v>0</v>
      </c>
      <c r="L1687" s="56">
        <f t="shared" si="500"/>
        <v>0</v>
      </c>
      <c r="M1687" s="5" t="e">
        <f t="shared" ref="M1687" si="532">IF(#REF!=B1687,1,0)</f>
        <v>#REF!</v>
      </c>
      <c r="N1687" s="5">
        <f t="shared" si="515"/>
        <v>0</v>
      </c>
    </row>
    <row r="1688" spans="7:14" ht="13.5" customHeight="1" x14ac:dyDescent="0.2">
      <c r="G1688" s="3"/>
      <c r="H1688" s="2"/>
      <c r="I1688" s="12"/>
      <c r="J1688" s="5">
        <v>1</v>
      </c>
      <c r="K1688" s="5">
        <f t="shared" si="510"/>
        <v>0</v>
      </c>
      <c r="L1688" s="56">
        <f t="shared" si="500"/>
        <v>0</v>
      </c>
      <c r="M1688" s="5" t="e">
        <f t="shared" ref="M1688" si="533">IF(#REF!=B1688,1,0)</f>
        <v>#REF!</v>
      </c>
      <c r="N1688" s="5">
        <f t="shared" si="515"/>
        <v>0</v>
      </c>
    </row>
    <row r="1689" spans="7:14" ht="13.5" customHeight="1" x14ac:dyDescent="0.2">
      <c r="G1689" s="3"/>
      <c r="H1689" s="2"/>
      <c r="I1689" s="12"/>
      <c r="J1689" s="5">
        <v>1</v>
      </c>
      <c r="K1689" s="5">
        <f t="shared" si="510"/>
        <v>0</v>
      </c>
      <c r="L1689" s="56">
        <f t="shared" si="500"/>
        <v>0</v>
      </c>
      <c r="M1689" s="5" t="e">
        <f t="shared" ref="M1689" si="534">IF(#REF!=B1689,1,0)</f>
        <v>#REF!</v>
      </c>
      <c r="N1689" s="5">
        <f t="shared" si="515"/>
        <v>0</v>
      </c>
    </row>
    <row r="1690" spans="7:14" ht="13.5" customHeight="1" x14ac:dyDescent="0.2">
      <c r="G1690" s="3"/>
      <c r="H1690" s="2"/>
      <c r="I1690" s="12"/>
      <c r="J1690" s="5">
        <v>1</v>
      </c>
      <c r="K1690" s="5">
        <f t="shared" si="510"/>
        <v>0</v>
      </c>
      <c r="L1690" s="56">
        <f t="shared" si="500"/>
        <v>0</v>
      </c>
      <c r="M1690" s="5" t="e">
        <f t="shared" ref="M1690" si="535">IF(#REF!=B1690,1,0)</f>
        <v>#REF!</v>
      </c>
      <c r="N1690" s="5">
        <f t="shared" si="515"/>
        <v>0</v>
      </c>
    </row>
    <row r="1691" spans="7:14" ht="13.5" customHeight="1" x14ac:dyDescent="0.2">
      <c r="G1691" s="3"/>
      <c r="H1691" s="2"/>
      <c r="I1691" s="12"/>
      <c r="J1691" s="5">
        <v>1</v>
      </c>
      <c r="K1691" s="5">
        <f t="shared" si="510"/>
        <v>0</v>
      </c>
      <c r="L1691" s="56">
        <f t="shared" si="500"/>
        <v>0</v>
      </c>
      <c r="M1691" s="5" t="e">
        <f t="shared" ref="M1691" si="536">IF(#REF!=B1691,1,0)</f>
        <v>#REF!</v>
      </c>
      <c r="N1691" s="5">
        <f t="shared" si="515"/>
        <v>0</v>
      </c>
    </row>
    <row r="1692" spans="7:14" ht="13.5" customHeight="1" x14ac:dyDescent="0.2">
      <c r="G1692" s="3"/>
      <c r="H1692" s="2"/>
      <c r="I1692" s="12"/>
      <c r="J1692" s="5">
        <v>1</v>
      </c>
      <c r="K1692" s="5">
        <f t="shared" si="510"/>
        <v>0</v>
      </c>
      <c r="L1692" s="56">
        <f t="shared" si="500"/>
        <v>0</v>
      </c>
      <c r="M1692" s="5" t="e">
        <f t="shared" ref="M1692" si="537">IF(#REF!=B1692,1,0)</f>
        <v>#REF!</v>
      </c>
      <c r="N1692" s="5">
        <f t="shared" si="515"/>
        <v>0</v>
      </c>
    </row>
    <row r="1693" spans="7:14" ht="13.5" customHeight="1" x14ac:dyDescent="0.2">
      <c r="G1693" s="3"/>
      <c r="H1693" s="2"/>
      <c r="I1693" s="12"/>
      <c r="J1693" s="5">
        <v>1</v>
      </c>
      <c r="K1693" s="5">
        <f t="shared" si="510"/>
        <v>0</v>
      </c>
      <c r="L1693" s="56">
        <f t="shared" si="500"/>
        <v>0</v>
      </c>
      <c r="M1693" s="5" t="e">
        <f t="shared" ref="M1693" si="538">IF(#REF!=B1693,1,0)</f>
        <v>#REF!</v>
      </c>
      <c r="N1693" s="5">
        <f t="shared" si="515"/>
        <v>0</v>
      </c>
    </row>
    <row r="1694" spans="7:14" ht="13.5" customHeight="1" x14ac:dyDescent="0.2">
      <c r="G1694" s="3"/>
      <c r="H1694" s="2"/>
      <c r="I1694" s="12"/>
      <c r="J1694" s="5">
        <v>1</v>
      </c>
      <c r="K1694" s="5">
        <f t="shared" si="510"/>
        <v>0</v>
      </c>
      <c r="L1694" s="56">
        <f t="shared" si="500"/>
        <v>0</v>
      </c>
      <c r="M1694" s="5" t="e">
        <f t="shared" ref="M1694" si="539">IF(#REF!=B1694,1,0)</f>
        <v>#REF!</v>
      </c>
      <c r="N1694" s="5">
        <f t="shared" si="515"/>
        <v>0</v>
      </c>
    </row>
    <row r="1695" spans="7:14" ht="13.5" customHeight="1" x14ac:dyDescent="0.2">
      <c r="G1695" s="3"/>
      <c r="H1695" s="2"/>
      <c r="I1695" s="12"/>
      <c r="J1695" s="5">
        <v>1</v>
      </c>
      <c r="K1695" s="5">
        <f t="shared" si="510"/>
        <v>0</v>
      </c>
      <c r="L1695" s="56">
        <f t="shared" si="500"/>
        <v>0</v>
      </c>
      <c r="M1695" s="5" t="e">
        <f t="shared" ref="M1695" si="540">IF(#REF!=B1695,1,0)</f>
        <v>#REF!</v>
      </c>
      <c r="N1695" s="5">
        <f t="shared" si="515"/>
        <v>0</v>
      </c>
    </row>
    <row r="1696" spans="7:14" ht="13.5" customHeight="1" x14ac:dyDescent="0.2">
      <c r="G1696" s="3"/>
      <c r="H1696" s="2"/>
      <c r="I1696" s="12"/>
      <c r="J1696" s="5">
        <v>1</v>
      </c>
      <c r="K1696" s="5">
        <f t="shared" si="510"/>
        <v>0</v>
      </c>
      <c r="L1696" s="56">
        <f t="shared" si="500"/>
        <v>0</v>
      </c>
      <c r="M1696" s="5" t="e">
        <f t="shared" ref="M1696" si="541">IF(#REF!=B1696,1,0)</f>
        <v>#REF!</v>
      </c>
      <c r="N1696" s="5">
        <f t="shared" si="515"/>
        <v>0</v>
      </c>
    </row>
    <row r="1697" spans="7:14" ht="13.5" customHeight="1" x14ac:dyDescent="0.2">
      <c r="G1697" s="3"/>
      <c r="H1697" s="2"/>
      <c r="I1697" s="12"/>
      <c r="J1697" s="5">
        <v>1</v>
      </c>
      <c r="K1697" s="5">
        <f t="shared" si="510"/>
        <v>0</v>
      </c>
      <c r="L1697" s="56">
        <f t="shared" si="500"/>
        <v>0</v>
      </c>
      <c r="M1697" s="5" t="e">
        <f t="shared" ref="M1697" si="542">IF(#REF!=B1697,1,0)</f>
        <v>#REF!</v>
      </c>
      <c r="N1697" s="5">
        <f t="shared" si="515"/>
        <v>0</v>
      </c>
    </row>
    <row r="1698" spans="7:14" ht="13.5" customHeight="1" x14ac:dyDescent="0.2">
      <c r="G1698" s="3"/>
      <c r="H1698" s="2"/>
      <c r="I1698" s="12"/>
      <c r="J1698" s="5">
        <v>1</v>
      </c>
      <c r="K1698" s="5">
        <f t="shared" si="510"/>
        <v>0</v>
      </c>
      <c r="L1698" s="56">
        <f t="shared" si="500"/>
        <v>0</v>
      </c>
      <c r="M1698" s="5" t="e">
        <f t="shared" ref="M1698" si="543">IF(#REF!=B1698,1,0)</f>
        <v>#REF!</v>
      </c>
      <c r="N1698" s="5">
        <f t="shared" si="515"/>
        <v>0</v>
      </c>
    </row>
    <row r="1699" spans="7:14" ht="13.5" customHeight="1" x14ac:dyDescent="0.2">
      <c r="G1699" s="3"/>
      <c r="H1699" s="2"/>
      <c r="I1699" s="12"/>
      <c r="J1699" s="5">
        <v>1</v>
      </c>
      <c r="K1699" s="5">
        <f t="shared" si="510"/>
        <v>0</v>
      </c>
      <c r="L1699" s="56">
        <f t="shared" si="500"/>
        <v>0</v>
      </c>
      <c r="M1699" s="5" t="e">
        <f t="shared" ref="M1699" si="544">IF(#REF!=B1699,1,0)</f>
        <v>#REF!</v>
      </c>
      <c r="N1699" s="5">
        <f t="shared" si="515"/>
        <v>0</v>
      </c>
    </row>
    <row r="1700" spans="7:14" ht="13.5" customHeight="1" x14ac:dyDescent="0.2">
      <c r="G1700" s="3"/>
      <c r="H1700" s="2"/>
      <c r="I1700" s="12"/>
      <c r="J1700" s="5">
        <v>1</v>
      </c>
      <c r="K1700" s="5">
        <f t="shared" si="510"/>
        <v>0</v>
      </c>
      <c r="L1700" s="56">
        <f t="shared" si="500"/>
        <v>0</v>
      </c>
      <c r="M1700" s="5" t="e">
        <f t="shared" ref="M1700" si="545">IF(#REF!=B1700,1,0)</f>
        <v>#REF!</v>
      </c>
      <c r="N1700" s="5">
        <f t="shared" si="515"/>
        <v>0</v>
      </c>
    </row>
    <row r="1701" spans="7:14" ht="13.5" customHeight="1" x14ac:dyDescent="0.2">
      <c r="G1701" s="3"/>
      <c r="H1701" s="2"/>
      <c r="I1701" s="12"/>
      <c r="J1701" s="5">
        <v>1</v>
      </c>
      <c r="K1701" s="5">
        <f t="shared" si="510"/>
        <v>0</v>
      </c>
      <c r="L1701" s="56">
        <f t="shared" si="500"/>
        <v>0</v>
      </c>
      <c r="M1701" s="5" t="e">
        <f t="shared" ref="M1701" si="546">IF(#REF!=B1701,1,0)</f>
        <v>#REF!</v>
      </c>
      <c r="N1701" s="5">
        <f t="shared" si="515"/>
        <v>0</v>
      </c>
    </row>
    <row r="1702" spans="7:14" ht="13.5" customHeight="1" x14ac:dyDescent="0.2">
      <c r="G1702" s="3"/>
      <c r="H1702" s="2"/>
      <c r="I1702" s="12"/>
      <c r="J1702" s="5">
        <v>1</v>
      </c>
      <c r="K1702" s="5">
        <f t="shared" si="510"/>
        <v>0</v>
      </c>
      <c r="L1702" s="56">
        <f t="shared" si="500"/>
        <v>0</v>
      </c>
      <c r="M1702" s="5" t="e">
        <f t="shared" ref="M1702" si="547">IF(#REF!=B1702,1,0)</f>
        <v>#REF!</v>
      </c>
      <c r="N1702" s="5">
        <f t="shared" si="515"/>
        <v>0</v>
      </c>
    </row>
    <row r="1703" spans="7:14" ht="13.5" customHeight="1" x14ac:dyDescent="0.2">
      <c r="G1703" s="3"/>
      <c r="H1703" s="2"/>
      <c r="I1703" s="12"/>
      <c r="J1703" s="5">
        <v>1</v>
      </c>
      <c r="K1703" s="5">
        <f t="shared" si="510"/>
        <v>0</v>
      </c>
      <c r="L1703" s="56">
        <f t="shared" si="500"/>
        <v>0</v>
      </c>
      <c r="M1703" s="5" t="e">
        <f t="shared" ref="M1703" si="548">IF(#REF!=B1703,1,0)</f>
        <v>#REF!</v>
      </c>
      <c r="N1703" s="5">
        <f t="shared" si="515"/>
        <v>0</v>
      </c>
    </row>
    <row r="1704" spans="7:14" ht="13.5" customHeight="1" x14ac:dyDescent="0.2">
      <c r="G1704" s="3"/>
      <c r="H1704" s="2"/>
      <c r="I1704" s="12"/>
      <c r="J1704" s="5">
        <v>1</v>
      </c>
      <c r="K1704" s="5">
        <f t="shared" si="510"/>
        <v>0</v>
      </c>
      <c r="L1704" s="56">
        <f t="shared" si="500"/>
        <v>0</v>
      </c>
      <c r="M1704" s="5" t="e">
        <f t="shared" ref="M1704" si="549">IF(#REF!=B1704,1,0)</f>
        <v>#REF!</v>
      </c>
      <c r="N1704" s="5">
        <f t="shared" si="515"/>
        <v>0</v>
      </c>
    </row>
    <row r="1705" spans="7:14" ht="13.5" customHeight="1" x14ac:dyDescent="0.2">
      <c r="G1705" s="3"/>
      <c r="H1705" s="2"/>
      <c r="I1705" s="12"/>
      <c r="J1705" s="5">
        <v>1</v>
      </c>
      <c r="K1705" s="5">
        <f t="shared" si="510"/>
        <v>0</v>
      </c>
      <c r="L1705" s="56">
        <f t="shared" si="500"/>
        <v>0</v>
      </c>
      <c r="M1705" s="5" t="e">
        <f t="shared" ref="M1705" si="550">IF(#REF!=B1705,1,0)</f>
        <v>#REF!</v>
      </c>
      <c r="N1705" s="5">
        <f t="shared" si="515"/>
        <v>0</v>
      </c>
    </row>
    <row r="1706" spans="7:14" ht="13.5" customHeight="1" x14ac:dyDescent="0.2">
      <c r="G1706" s="3"/>
      <c r="H1706" s="2"/>
      <c r="I1706" s="12"/>
      <c r="J1706" s="5">
        <v>1</v>
      </c>
      <c r="K1706" s="5">
        <f t="shared" si="510"/>
        <v>0</v>
      </c>
      <c r="L1706" s="56">
        <f t="shared" si="500"/>
        <v>0</v>
      </c>
      <c r="M1706" s="5" t="e">
        <f t="shared" ref="M1706" si="551">IF(#REF!=B1706,1,0)</f>
        <v>#REF!</v>
      </c>
      <c r="N1706" s="5">
        <f t="shared" si="515"/>
        <v>0</v>
      </c>
    </row>
    <row r="1707" spans="7:14" ht="13.5" customHeight="1" x14ac:dyDescent="0.2">
      <c r="G1707" s="3"/>
      <c r="H1707" s="2"/>
      <c r="I1707" s="12"/>
      <c r="J1707" s="5">
        <v>1</v>
      </c>
      <c r="K1707" s="5">
        <f t="shared" si="510"/>
        <v>0</v>
      </c>
      <c r="L1707" s="56">
        <f t="shared" si="500"/>
        <v>0</v>
      </c>
      <c r="M1707" s="5" t="e">
        <f t="shared" ref="M1707" si="552">IF(#REF!=B1707,1,0)</f>
        <v>#REF!</v>
      </c>
      <c r="N1707" s="5">
        <f t="shared" si="515"/>
        <v>0</v>
      </c>
    </row>
    <row r="1708" spans="7:14" ht="13.5" customHeight="1" x14ac:dyDescent="0.2">
      <c r="G1708" s="3"/>
      <c r="H1708" s="2"/>
      <c r="I1708" s="12"/>
      <c r="J1708" s="5">
        <v>1</v>
      </c>
      <c r="K1708" s="5">
        <f t="shared" si="510"/>
        <v>0</v>
      </c>
      <c r="L1708" s="56">
        <f t="shared" si="500"/>
        <v>0</v>
      </c>
      <c r="M1708" s="5" t="e">
        <f t="shared" ref="M1708" si="553">IF(#REF!=B1708,1,0)</f>
        <v>#REF!</v>
      </c>
      <c r="N1708" s="5">
        <f t="shared" si="515"/>
        <v>0</v>
      </c>
    </row>
    <row r="1709" spans="7:14" ht="13.5" customHeight="1" x14ac:dyDescent="0.2">
      <c r="G1709" s="3"/>
      <c r="H1709" s="2"/>
      <c r="I1709" s="12"/>
      <c r="J1709" s="5">
        <v>1</v>
      </c>
      <c r="K1709" s="5">
        <f t="shared" si="510"/>
        <v>0</v>
      </c>
      <c r="L1709" s="56">
        <f t="shared" si="500"/>
        <v>0</v>
      </c>
      <c r="M1709" s="5" t="e">
        <f t="shared" ref="M1709" si="554">IF(#REF!=B1709,1,0)</f>
        <v>#REF!</v>
      </c>
      <c r="N1709" s="5">
        <f t="shared" si="515"/>
        <v>0</v>
      </c>
    </row>
    <row r="1710" spans="7:14" ht="13.5" customHeight="1" x14ac:dyDescent="0.2">
      <c r="G1710" s="3"/>
      <c r="H1710" s="2"/>
      <c r="I1710" s="12"/>
      <c r="J1710" s="5">
        <v>1</v>
      </c>
      <c r="K1710" s="5">
        <f t="shared" si="510"/>
        <v>0</v>
      </c>
      <c r="L1710" s="56">
        <f t="shared" si="500"/>
        <v>0</v>
      </c>
      <c r="M1710" s="5" t="e">
        <f t="shared" ref="M1710" si="555">IF(#REF!=B1710,1,0)</f>
        <v>#REF!</v>
      </c>
      <c r="N1710" s="5">
        <f t="shared" si="515"/>
        <v>0</v>
      </c>
    </row>
    <row r="1711" spans="7:14" ht="13.5" customHeight="1" x14ac:dyDescent="0.2">
      <c r="G1711" s="3"/>
      <c r="H1711" s="2"/>
      <c r="I1711" s="12"/>
      <c r="J1711" s="5">
        <v>1</v>
      </c>
      <c r="K1711" s="5">
        <f t="shared" si="510"/>
        <v>0</v>
      </c>
      <c r="L1711" s="56">
        <f t="shared" si="500"/>
        <v>0</v>
      </c>
      <c r="M1711" s="5" t="e">
        <f t="shared" ref="M1711" si="556">IF(#REF!=B1711,1,0)</f>
        <v>#REF!</v>
      </c>
      <c r="N1711" s="5">
        <f t="shared" si="515"/>
        <v>0</v>
      </c>
    </row>
    <row r="1712" spans="7:14" ht="13.5" customHeight="1" x14ac:dyDescent="0.2">
      <c r="G1712" s="3"/>
      <c r="H1712" s="2"/>
      <c r="I1712" s="12"/>
      <c r="J1712" s="5">
        <v>1</v>
      </c>
      <c r="K1712" s="5">
        <f t="shared" si="510"/>
        <v>0</v>
      </c>
      <c r="L1712" s="56">
        <f t="shared" si="500"/>
        <v>0</v>
      </c>
      <c r="M1712" s="5" t="e">
        <f t="shared" ref="M1712" si="557">IF(#REF!=B1712,1,0)</f>
        <v>#REF!</v>
      </c>
      <c r="N1712" s="5">
        <f t="shared" si="515"/>
        <v>0</v>
      </c>
    </row>
    <row r="1713" spans="7:14" ht="13.5" customHeight="1" x14ac:dyDescent="0.2">
      <c r="G1713" s="3"/>
      <c r="H1713" s="2"/>
      <c r="I1713" s="12"/>
      <c r="J1713" s="5">
        <v>1</v>
      </c>
      <c r="K1713" s="5">
        <f t="shared" si="510"/>
        <v>0</v>
      </c>
      <c r="L1713" s="56">
        <f t="shared" si="500"/>
        <v>0</v>
      </c>
      <c r="M1713" s="5" t="e">
        <f t="shared" ref="M1713" si="558">IF(#REF!=B1713,1,0)</f>
        <v>#REF!</v>
      </c>
      <c r="N1713" s="5">
        <f t="shared" si="515"/>
        <v>0</v>
      </c>
    </row>
    <row r="1714" spans="7:14" ht="13.5" customHeight="1" x14ac:dyDescent="0.2">
      <c r="G1714" s="3"/>
      <c r="H1714" s="2"/>
      <c r="I1714" s="12"/>
      <c r="J1714" s="5">
        <v>1</v>
      </c>
      <c r="K1714" s="5">
        <f t="shared" si="510"/>
        <v>0</v>
      </c>
      <c r="L1714" s="56">
        <f t="shared" si="500"/>
        <v>0</v>
      </c>
      <c r="M1714" s="5" t="e">
        <f t="shared" ref="M1714" si="559">IF(#REF!=B1714,1,0)</f>
        <v>#REF!</v>
      </c>
      <c r="N1714" s="5">
        <f t="shared" si="515"/>
        <v>0</v>
      </c>
    </row>
    <row r="1715" spans="7:14" ht="13.5" customHeight="1" x14ac:dyDescent="0.2">
      <c r="G1715" s="3"/>
      <c r="H1715" s="2"/>
      <c r="I1715" s="12"/>
      <c r="J1715" s="5">
        <v>1</v>
      </c>
      <c r="K1715" s="5">
        <f t="shared" si="510"/>
        <v>0</v>
      </c>
      <c r="L1715" s="56">
        <f t="shared" si="500"/>
        <v>0</v>
      </c>
      <c r="M1715" s="5" t="e">
        <f t="shared" ref="M1715" si="560">IF(#REF!=B1715,1,0)</f>
        <v>#REF!</v>
      </c>
      <c r="N1715" s="5">
        <f t="shared" si="515"/>
        <v>0</v>
      </c>
    </row>
    <row r="1716" spans="7:14" ht="13.5" customHeight="1" x14ac:dyDescent="0.2">
      <c r="G1716" s="3"/>
      <c r="H1716" s="2"/>
      <c r="I1716" s="12"/>
      <c r="J1716" s="5">
        <v>1</v>
      </c>
      <c r="K1716" s="5">
        <f t="shared" si="510"/>
        <v>0</v>
      </c>
      <c r="L1716" s="56">
        <f t="shared" si="500"/>
        <v>0</v>
      </c>
      <c r="M1716" s="5" t="e">
        <f t="shared" ref="M1716" si="561">IF(#REF!=B1716,1,0)</f>
        <v>#REF!</v>
      </c>
      <c r="N1716" s="5">
        <f t="shared" si="515"/>
        <v>0</v>
      </c>
    </row>
    <row r="1717" spans="7:14" ht="13.5" customHeight="1" x14ac:dyDescent="0.2">
      <c r="G1717" s="3"/>
      <c r="H1717" s="2"/>
      <c r="I1717" s="12"/>
      <c r="J1717" s="5">
        <v>1</v>
      </c>
      <c r="K1717" s="5">
        <f t="shared" si="510"/>
        <v>0</v>
      </c>
      <c r="L1717" s="56">
        <f t="shared" si="500"/>
        <v>0</v>
      </c>
      <c r="M1717" s="5" t="e">
        <f t="shared" ref="M1717" si="562">IF(#REF!=B1717,1,0)</f>
        <v>#REF!</v>
      </c>
      <c r="N1717" s="5">
        <f t="shared" si="515"/>
        <v>0</v>
      </c>
    </row>
    <row r="1718" spans="7:14" ht="13.5" customHeight="1" x14ac:dyDescent="0.2">
      <c r="G1718" s="3"/>
      <c r="H1718" s="2"/>
      <c r="I1718" s="12"/>
      <c r="J1718" s="5">
        <v>1</v>
      </c>
      <c r="K1718" s="5">
        <f t="shared" si="510"/>
        <v>0</v>
      </c>
      <c r="L1718" s="56">
        <f t="shared" si="500"/>
        <v>0</v>
      </c>
      <c r="M1718" s="5" t="e">
        <f t="shared" ref="M1718" si="563">IF(#REF!=B1718,1,0)</f>
        <v>#REF!</v>
      </c>
      <c r="N1718" s="5">
        <f t="shared" si="515"/>
        <v>0</v>
      </c>
    </row>
    <row r="1719" spans="7:14" ht="13.5" customHeight="1" x14ac:dyDescent="0.2">
      <c r="G1719" s="3"/>
      <c r="H1719" s="2"/>
      <c r="I1719" s="12"/>
      <c r="J1719" s="5">
        <v>1</v>
      </c>
      <c r="K1719" s="5">
        <f t="shared" si="510"/>
        <v>0</v>
      </c>
      <c r="L1719" s="56">
        <f t="shared" si="500"/>
        <v>0</v>
      </c>
      <c r="M1719" s="5" t="e">
        <f t="shared" ref="M1719" si="564">IF(#REF!=B1719,1,0)</f>
        <v>#REF!</v>
      </c>
      <c r="N1719" s="5">
        <f t="shared" si="515"/>
        <v>0</v>
      </c>
    </row>
    <row r="1720" spans="7:14" ht="13.5" customHeight="1" x14ac:dyDescent="0.2">
      <c r="G1720" s="3"/>
      <c r="H1720" s="2"/>
      <c r="I1720" s="12"/>
      <c r="J1720" s="5">
        <v>1</v>
      </c>
      <c r="K1720" s="5">
        <f t="shared" si="510"/>
        <v>0</v>
      </c>
      <c r="L1720" s="56">
        <f t="shared" si="500"/>
        <v>0</v>
      </c>
      <c r="M1720" s="5" t="e">
        <f t="shared" ref="M1720" si="565">IF(#REF!=B1720,1,0)</f>
        <v>#REF!</v>
      </c>
      <c r="N1720" s="5">
        <f t="shared" si="515"/>
        <v>0</v>
      </c>
    </row>
    <row r="1721" spans="7:14" ht="13.5" customHeight="1" x14ac:dyDescent="0.2">
      <c r="G1721" s="3"/>
      <c r="H1721" s="2"/>
      <c r="I1721" s="12"/>
      <c r="J1721" s="5">
        <v>1</v>
      </c>
      <c r="K1721" s="5">
        <f t="shared" si="510"/>
        <v>0</v>
      </c>
      <c r="L1721" s="56">
        <f t="shared" ref="L1721:L1776" si="566">IF(B1721="",B1720,B1721)</f>
        <v>0</v>
      </c>
      <c r="M1721" s="5" t="e">
        <f t="shared" ref="M1721" si="567">IF(#REF!=B1721,1,0)</f>
        <v>#REF!</v>
      </c>
      <c r="N1721" s="5">
        <f t="shared" si="515"/>
        <v>0</v>
      </c>
    </row>
    <row r="1722" spans="7:14" ht="13.5" customHeight="1" x14ac:dyDescent="0.2">
      <c r="G1722" s="3"/>
      <c r="H1722" s="2"/>
      <c r="I1722" s="12"/>
      <c r="J1722" s="5">
        <v>1</v>
      </c>
      <c r="K1722" s="5">
        <f t="shared" si="510"/>
        <v>0</v>
      </c>
      <c r="L1722" s="56">
        <f t="shared" si="566"/>
        <v>0</v>
      </c>
      <c r="M1722" s="5" t="e">
        <f t="shared" ref="M1722" si="568">IF(#REF!=B1722,1,0)</f>
        <v>#REF!</v>
      </c>
      <c r="N1722" s="5">
        <f t="shared" si="515"/>
        <v>0</v>
      </c>
    </row>
    <row r="1723" spans="7:14" ht="13.5" customHeight="1" x14ac:dyDescent="0.2">
      <c r="G1723" s="3"/>
      <c r="H1723" s="2"/>
      <c r="I1723" s="12"/>
      <c r="J1723" s="5">
        <v>1</v>
      </c>
      <c r="K1723" s="5">
        <f t="shared" si="510"/>
        <v>0</v>
      </c>
      <c r="L1723" s="56">
        <f t="shared" si="566"/>
        <v>0</v>
      </c>
      <c r="M1723" s="5" t="e">
        <f t="shared" ref="M1723" si="569">IF(#REF!=B1723,1,0)</f>
        <v>#REF!</v>
      </c>
      <c r="N1723" s="5">
        <f t="shared" si="515"/>
        <v>0</v>
      </c>
    </row>
    <row r="1724" spans="7:14" ht="13.5" customHeight="1" x14ac:dyDescent="0.2">
      <c r="G1724" s="3"/>
      <c r="H1724" s="2"/>
      <c r="I1724" s="12"/>
      <c r="J1724" s="5">
        <v>1</v>
      </c>
      <c r="K1724" s="5">
        <f t="shared" si="510"/>
        <v>0</v>
      </c>
      <c r="L1724" s="56">
        <f t="shared" si="566"/>
        <v>0</v>
      </c>
      <c r="M1724" s="5" t="e">
        <f t="shared" ref="M1724" si="570">IF(#REF!=B1724,1,0)</f>
        <v>#REF!</v>
      </c>
      <c r="N1724" s="5">
        <f t="shared" si="515"/>
        <v>0</v>
      </c>
    </row>
    <row r="1725" spans="7:14" ht="13.5" customHeight="1" x14ac:dyDescent="0.2">
      <c r="G1725" s="3"/>
      <c r="H1725" s="2"/>
      <c r="I1725" s="12"/>
      <c r="J1725" s="5">
        <v>1</v>
      </c>
      <c r="K1725" s="5">
        <f t="shared" si="510"/>
        <v>0</v>
      </c>
      <c r="L1725" s="56">
        <f t="shared" si="566"/>
        <v>0</v>
      </c>
      <c r="M1725" s="5" t="e">
        <f t="shared" ref="M1725" si="571">IF(#REF!=B1725,1,0)</f>
        <v>#REF!</v>
      </c>
      <c r="N1725" s="5">
        <f t="shared" si="515"/>
        <v>0</v>
      </c>
    </row>
    <row r="1726" spans="7:14" ht="13.5" customHeight="1" x14ac:dyDescent="0.2">
      <c r="G1726" s="3"/>
      <c r="H1726" s="2"/>
      <c r="I1726" s="12"/>
      <c r="J1726" s="5">
        <v>1</v>
      </c>
      <c r="K1726" s="5">
        <f t="shared" si="510"/>
        <v>0</v>
      </c>
      <c r="L1726" s="56">
        <f t="shared" si="566"/>
        <v>0</v>
      </c>
      <c r="M1726" s="5" t="e">
        <f t="shared" ref="M1726" si="572">IF(#REF!=B1726,1,0)</f>
        <v>#REF!</v>
      </c>
      <c r="N1726" s="5">
        <f t="shared" si="515"/>
        <v>0</v>
      </c>
    </row>
    <row r="1727" spans="7:14" ht="13.5" customHeight="1" x14ac:dyDescent="0.2">
      <c r="G1727" s="3"/>
      <c r="H1727" s="2"/>
      <c r="I1727" s="12"/>
      <c r="J1727" s="5">
        <v>1</v>
      </c>
      <c r="K1727" s="5">
        <f t="shared" si="510"/>
        <v>0</v>
      </c>
      <c r="L1727" s="56">
        <f t="shared" si="566"/>
        <v>0</v>
      </c>
      <c r="M1727" s="5" t="e">
        <f t="shared" ref="M1727" si="573">IF(#REF!=B1727,1,0)</f>
        <v>#REF!</v>
      </c>
      <c r="N1727" s="5">
        <f t="shared" si="515"/>
        <v>0</v>
      </c>
    </row>
    <row r="1728" spans="7:14" ht="13.5" customHeight="1" x14ac:dyDescent="0.2">
      <c r="G1728" s="3"/>
      <c r="H1728" s="2"/>
      <c r="I1728" s="12"/>
      <c r="J1728" s="5">
        <v>1</v>
      </c>
      <c r="K1728" s="5">
        <f t="shared" si="510"/>
        <v>0</v>
      </c>
      <c r="L1728" s="56">
        <f t="shared" si="566"/>
        <v>0</v>
      </c>
      <c r="M1728" s="5" t="e">
        <f t="shared" ref="M1728" si="574">IF(#REF!=B1728,1,0)</f>
        <v>#REF!</v>
      </c>
      <c r="N1728" s="5">
        <f t="shared" si="515"/>
        <v>0</v>
      </c>
    </row>
    <row r="1729" spans="7:14" ht="13.5" customHeight="1" x14ac:dyDescent="0.2">
      <c r="G1729" s="3"/>
      <c r="H1729" s="2"/>
      <c r="I1729" s="12"/>
      <c r="J1729" s="5">
        <v>1</v>
      </c>
      <c r="K1729" s="5">
        <f t="shared" si="510"/>
        <v>0</v>
      </c>
      <c r="L1729" s="56">
        <f t="shared" si="566"/>
        <v>0</v>
      </c>
      <c r="M1729" s="5" t="e">
        <f t="shared" ref="M1729" si="575">IF(#REF!=B1729,1,0)</f>
        <v>#REF!</v>
      </c>
      <c r="N1729" s="5">
        <f t="shared" si="515"/>
        <v>0</v>
      </c>
    </row>
    <row r="1730" spans="7:14" ht="13.5" customHeight="1" x14ac:dyDescent="0.2">
      <c r="G1730" s="3"/>
      <c r="H1730" s="2"/>
      <c r="I1730" s="12"/>
      <c r="J1730" s="5">
        <v>1</v>
      </c>
      <c r="K1730" s="5">
        <f t="shared" si="510"/>
        <v>0</v>
      </c>
      <c r="L1730" s="56">
        <f t="shared" si="566"/>
        <v>0</v>
      </c>
      <c r="M1730" s="5" t="e">
        <f t="shared" ref="M1730" si="576">IF(#REF!=B1730,1,0)</f>
        <v>#REF!</v>
      </c>
      <c r="N1730" s="5">
        <f t="shared" si="515"/>
        <v>0</v>
      </c>
    </row>
    <row r="1731" spans="7:14" ht="13.5" customHeight="1" x14ac:dyDescent="0.2">
      <c r="G1731" s="3"/>
      <c r="H1731" s="2"/>
      <c r="I1731" s="12"/>
      <c r="J1731" s="5">
        <v>1</v>
      </c>
      <c r="K1731" s="5">
        <f t="shared" ref="K1731:K1794" si="577">IF(I1731="did not close",0,IF(I1731="",0,1))</f>
        <v>0</v>
      </c>
      <c r="L1731" s="56" t="e">
        <f>IF(B1731="",#REF!,B1731)</f>
        <v>#REF!</v>
      </c>
      <c r="M1731" s="5" t="e">
        <f t="shared" ref="M1731" si="578">IF(#REF!=B1731,1,0)</f>
        <v>#REF!</v>
      </c>
      <c r="N1731" s="5">
        <f t="shared" si="515"/>
        <v>0</v>
      </c>
    </row>
    <row r="1732" spans="7:14" ht="13.5" customHeight="1" x14ac:dyDescent="0.2">
      <c r="G1732" s="3"/>
      <c r="H1732" s="2"/>
      <c r="I1732" s="12"/>
      <c r="J1732" s="5">
        <v>1</v>
      </c>
      <c r="K1732" s="5">
        <f t="shared" si="577"/>
        <v>0</v>
      </c>
      <c r="L1732" s="56">
        <f t="shared" si="566"/>
        <v>0</v>
      </c>
      <c r="M1732" s="5" t="e">
        <f t="shared" ref="M1732" si="579">IF(#REF!=B1732,1,0)</f>
        <v>#REF!</v>
      </c>
      <c r="N1732" s="5">
        <f t="shared" si="515"/>
        <v>0</v>
      </c>
    </row>
    <row r="1733" spans="7:14" ht="13.5" customHeight="1" x14ac:dyDescent="0.2">
      <c r="G1733" s="3"/>
      <c r="H1733" s="2"/>
      <c r="I1733" s="12"/>
      <c r="J1733" s="5">
        <v>1</v>
      </c>
      <c r="K1733" s="5">
        <f t="shared" si="577"/>
        <v>0</v>
      </c>
      <c r="L1733" s="56">
        <f t="shared" si="566"/>
        <v>0</v>
      </c>
      <c r="M1733" s="5" t="e">
        <f t="shared" ref="M1733" si="580">IF(#REF!=B1733,1,0)</f>
        <v>#REF!</v>
      </c>
      <c r="N1733" s="5">
        <f t="shared" si="515"/>
        <v>0</v>
      </c>
    </row>
    <row r="1734" spans="7:14" ht="13.5" customHeight="1" x14ac:dyDescent="0.2">
      <c r="G1734" s="3"/>
      <c r="H1734" s="2"/>
      <c r="I1734" s="12"/>
      <c r="J1734" s="5">
        <v>1</v>
      </c>
      <c r="K1734" s="5">
        <f t="shared" si="577"/>
        <v>0</v>
      </c>
      <c r="L1734" s="56" t="e">
        <f>IF(B1734="",#REF!,B1734)</f>
        <v>#REF!</v>
      </c>
      <c r="M1734" s="5" t="e">
        <f t="shared" ref="M1734" si="581">IF(#REF!=B1734,1,0)</f>
        <v>#REF!</v>
      </c>
      <c r="N1734" s="5">
        <f t="shared" ref="N1734:N1797" si="582">IF(J1734=0,IF(H1734="did not close",0,IF(H1734="",0,1)),0)</f>
        <v>0</v>
      </c>
    </row>
    <row r="1735" spans="7:14" ht="13.5" customHeight="1" x14ac:dyDescent="0.2">
      <c r="G1735" s="3"/>
      <c r="H1735" s="2"/>
      <c r="I1735" s="12"/>
      <c r="J1735" s="5">
        <v>1</v>
      </c>
      <c r="K1735" s="5">
        <f t="shared" si="577"/>
        <v>0</v>
      </c>
      <c r="L1735" s="56">
        <f t="shared" si="566"/>
        <v>0</v>
      </c>
      <c r="M1735" s="5" t="e">
        <f t="shared" ref="M1735" si="583">IF(#REF!=B1735,1,0)</f>
        <v>#REF!</v>
      </c>
      <c r="N1735" s="5">
        <f t="shared" si="582"/>
        <v>0</v>
      </c>
    </row>
    <row r="1736" spans="7:14" ht="13.5" customHeight="1" x14ac:dyDescent="0.2">
      <c r="G1736" s="3"/>
      <c r="H1736" s="2"/>
      <c r="I1736" s="12"/>
      <c r="J1736" s="5">
        <v>1</v>
      </c>
      <c r="K1736" s="5">
        <f t="shared" si="577"/>
        <v>0</v>
      </c>
      <c r="L1736" s="56" t="e">
        <f>IF(B1736="",#REF!,B1736)</f>
        <v>#REF!</v>
      </c>
      <c r="M1736" s="5" t="e">
        <f t="shared" ref="M1736" si="584">IF(#REF!=B1736,1,0)</f>
        <v>#REF!</v>
      </c>
      <c r="N1736" s="5">
        <f t="shared" si="582"/>
        <v>0</v>
      </c>
    </row>
    <row r="1737" spans="7:14" ht="13.5" customHeight="1" x14ac:dyDescent="0.2">
      <c r="G1737" s="3"/>
      <c r="H1737" s="2"/>
      <c r="I1737" s="12"/>
      <c r="J1737" s="5">
        <v>1</v>
      </c>
      <c r="K1737" s="5">
        <f t="shared" si="577"/>
        <v>0</v>
      </c>
      <c r="L1737" s="56" t="e">
        <f>IF(B1737="",#REF!,B1737)</f>
        <v>#REF!</v>
      </c>
      <c r="M1737" s="5" t="e">
        <f t="shared" ref="M1737" si="585">IF(#REF!=B1737,1,0)</f>
        <v>#REF!</v>
      </c>
      <c r="N1737" s="5">
        <f t="shared" si="582"/>
        <v>0</v>
      </c>
    </row>
    <row r="1738" spans="7:14" ht="13.5" customHeight="1" x14ac:dyDescent="0.2">
      <c r="G1738" s="3"/>
      <c r="H1738" s="2"/>
      <c r="I1738" s="12"/>
      <c r="J1738" s="5">
        <v>1</v>
      </c>
      <c r="K1738" s="5">
        <f t="shared" si="577"/>
        <v>0</v>
      </c>
      <c r="L1738" s="56">
        <f t="shared" si="566"/>
        <v>0</v>
      </c>
      <c r="M1738" s="5" t="e">
        <f t="shared" ref="M1738" si="586">IF(#REF!=B1738,1,0)</f>
        <v>#REF!</v>
      </c>
      <c r="N1738" s="5">
        <f t="shared" si="582"/>
        <v>0</v>
      </c>
    </row>
    <row r="1739" spans="7:14" ht="13.5" customHeight="1" x14ac:dyDescent="0.2">
      <c r="G1739" s="3"/>
      <c r="H1739" s="2"/>
      <c r="I1739" s="12"/>
      <c r="J1739" s="5">
        <v>1</v>
      </c>
      <c r="K1739" s="5">
        <f t="shared" si="577"/>
        <v>0</v>
      </c>
      <c r="L1739" s="56">
        <f t="shared" si="566"/>
        <v>0</v>
      </c>
      <c r="M1739" s="5" t="e">
        <f t="shared" ref="M1739" si="587">IF(#REF!=B1739,1,0)</f>
        <v>#REF!</v>
      </c>
      <c r="N1739" s="5">
        <f t="shared" si="582"/>
        <v>0</v>
      </c>
    </row>
    <row r="1740" spans="7:14" ht="13.5" customHeight="1" x14ac:dyDescent="0.2">
      <c r="G1740" s="3"/>
      <c r="H1740" s="2"/>
      <c r="I1740" s="12"/>
      <c r="J1740" s="5">
        <v>1</v>
      </c>
      <c r="K1740" s="5">
        <f t="shared" si="577"/>
        <v>0</v>
      </c>
      <c r="L1740" s="56">
        <f t="shared" si="566"/>
        <v>0</v>
      </c>
      <c r="M1740" s="5" t="e">
        <f t="shared" ref="M1740" si="588">IF(#REF!=B1740,1,0)</f>
        <v>#REF!</v>
      </c>
      <c r="N1740" s="5">
        <f t="shared" si="582"/>
        <v>0</v>
      </c>
    </row>
    <row r="1741" spans="7:14" ht="13.5" customHeight="1" x14ac:dyDescent="0.2">
      <c r="G1741" s="3"/>
      <c r="H1741" s="2"/>
      <c r="I1741" s="12"/>
      <c r="J1741" s="5">
        <v>1</v>
      </c>
      <c r="K1741" s="5">
        <f t="shared" si="577"/>
        <v>0</v>
      </c>
      <c r="L1741" s="56">
        <f t="shared" si="566"/>
        <v>0</v>
      </c>
      <c r="M1741" s="5" t="e">
        <f t="shared" ref="M1741" si="589">IF(#REF!=B1741,1,0)</f>
        <v>#REF!</v>
      </c>
      <c r="N1741" s="5">
        <f t="shared" si="582"/>
        <v>0</v>
      </c>
    </row>
    <row r="1742" spans="7:14" ht="13.5" customHeight="1" x14ac:dyDescent="0.2">
      <c r="G1742" s="3"/>
      <c r="H1742" s="2"/>
      <c r="I1742" s="12"/>
      <c r="J1742" s="5">
        <v>1</v>
      </c>
      <c r="K1742" s="5">
        <f t="shared" si="577"/>
        <v>0</v>
      </c>
      <c r="L1742" s="56">
        <f t="shared" si="566"/>
        <v>0</v>
      </c>
      <c r="M1742" s="5" t="e">
        <f t="shared" ref="M1742" si="590">IF(#REF!=B1742,1,0)</f>
        <v>#REF!</v>
      </c>
      <c r="N1742" s="5">
        <f t="shared" si="582"/>
        <v>0</v>
      </c>
    </row>
    <row r="1743" spans="7:14" ht="13.5" customHeight="1" x14ac:dyDescent="0.2">
      <c r="G1743" s="3"/>
      <c r="H1743" s="2"/>
      <c r="I1743" s="12"/>
      <c r="J1743" s="5">
        <v>1</v>
      </c>
      <c r="K1743" s="5">
        <f t="shared" si="577"/>
        <v>0</v>
      </c>
      <c r="L1743" s="56">
        <f t="shared" si="566"/>
        <v>0</v>
      </c>
      <c r="M1743" s="5" t="e">
        <f t="shared" ref="M1743" si="591">IF(#REF!=B1743,1,0)</f>
        <v>#REF!</v>
      </c>
      <c r="N1743" s="5">
        <f t="shared" si="582"/>
        <v>0</v>
      </c>
    </row>
    <row r="1744" spans="7:14" ht="13.5" customHeight="1" x14ac:dyDescent="0.2">
      <c r="G1744" s="3"/>
      <c r="H1744" s="2"/>
      <c r="I1744" s="12"/>
      <c r="J1744" s="5">
        <v>1</v>
      </c>
      <c r="K1744" s="5">
        <f t="shared" si="577"/>
        <v>0</v>
      </c>
      <c r="L1744" s="56">
        <f t="shared" si="566"/>
        <v>0</v>
      </c>
      <c r="M1744" s="5" t="e">
        <f t="shared" ref="M1744" si="592">IF(#REF!=B1744,1,0)</f>
        <v>#REF!</v>
      </c>
      <c r="N1744" s="5">
        <f t="shared" si="582"/>
        <v>0</v>
      </c>
    </row>
    <row r="1745" spans="7:14" ht="13.5" customHeight="1" x14ac:dyDescent="0.2">
      <c r="G1745" s="3"/>
      <c r="H1745" s="2"/>
      <c r="I1745" s="12"/>
      <c r="J1745" s="5">
        <v>1</v>
      </c>
      <c r="K1745" s="5">
        <f t="shared" si="577"/>
        <v>0</v>
      </c>
      <c r="L1745" s="56" t="e">
        <f>IF(B1745="",#REF!,B1745)</f>
        <v>#REF!</v>
      </c>
      <c r="M1745" s="5" t="e">
        <f t="shared" ref="M1745" si="593">IF(#REF!=B1745,1,0)</f>
        <v>#REF!</v>
      </c>
      <c r="N1745" s="5">
        <f t="shared" si="582"/>
        <v>0</v>
      </c>
    </row>
    <row r="1746" spans="7:14" ht="13.5" customHeight="1" x14ac:dyDescent="0.2">
      <c r="G1746" s="3"/>
      <c r="H1746" s="2"/>
      <c r="I1746" s="12"/>
      <c r="J1746" s="5">
        <v>1</v>
      </c>
      <c r="K1746" s="5">
        <f t="shared" si="577"/>
        <v>0</v>
      </c>
      <c r="L1746" s="56" t="e">
        <f>IF(B1746="",#REF!,B1746)</f>
        <v>#REF!</v>
      </c>
      <c r="M1746" s="5" t="e">
        <f t="shared" ref="M1746" si="594">IF(#REF!=B1746,1,0)</f>
        <v>#REF!</v>
      </c>
      <c r="N1746" s="5">
        <f t="shared" si="582"/>
        <v>0</v>
      </c>
    </row>
    <row r="1747" spans="7:14" ht="13.5" customHeight="1" x14ac:dyDescent="0.2">
      <c r="G1747" s="3"/>
      <c r="H1747" s="2"/>
      <c r="I1747" s="12"/>
      <c r="J1747" s="5">
        <v>1</v>
      </c>
      <c r="K1747" s="5">
        <f t="shared" si="577"/>
        <v>0</v>
      </c>
      <c r="L1747" s="56" t="e">
        <f>IF(B1747="",#REF!,B1747)</f>
        <v>#REF!</v>
      </c>
      <c r="M1747" s="5" t="e">
        <f t="shared" ref="M1747" si="595">IF(#REF!=B1747,1,0)</f>
        <v>#REF!</v>
      </c>
      <c r="N1747" s="5">
        <f t="shared" si="582"/>
        <v>0</v>
      </c>
    </row>
    <row r="1748" spans="7:14" ht="13.5" customHeight="1" x14ac:dyDescent="0.2">
      <c r="G1748" s="3"/>
      <c r="H1748" s="2"/>
      <c r="I1748" s="12"/>
      <c r="J1748" s="5">
        <v>1</v>
      </c>
      <c r="K1748" s="5">
        <f t="shared" si="577"/>
        <v>0</v>
      </c>
      <c r="L1748" s="56" t="e">
        <f>IF(B1748="",#REF!,B1748)</f>
        <v>#REF!</v>
      </c>
      <c r="M1748" s="5" t="e">
        <f t="shared" ref="M1748" si="596">IF(#REF!=B1748,1,0)</f>
        <v>#REF!</v>
      </c>
      <c r="N1748" s="5">
        <f t="shared" si="582"/>
        <v>0</v>
      </c>
    </row>
    <row r="1749" spans="7:14" ht="13.5" customHeight="1" x14ac:dyDescent="0.2">
      <c r="G1749" s="3"/>
      <c r="H1749" s="2"/>
      <c r="I1749" s="12"/>
      <c r="J1749" s="5">
        <v>1</v>
      </c>
      <c r="K1749" s="5">
        <f t="shared" si="577"/>
        <v>0</v>
      </c>
      <c r="L1749" s="56">
        <f t="shared" si="566"/>
        <v>0</v>
      </c>
      <c r="M1749" s="5" t="e">
        <f t="shared" ref="M1749" si="597">IF(#REF!=B1749,1,0)</f>
        <v>#REF!</v>
      </c>
      <c r="N1749" s="5">
        <f t="shared" si="582"/>
        <v>0</v>
      </c>
    </row>
    <row r="1750" spans="7:14" ht="13.5" customHeight="1" x14ac:dyDescent="0.2">
      <c r="G1750" s="3"/>
      <c r="H1750" s="2"/>
      <c r="I1750" s="12"/>
      <c r="J1750" s="5">
        <v>1</v>
      </c>
      <c r="K1750" s="5">
        <f t="shared" si="577"/>
        <v>0</v>
      </c>
      <c r="L1750" s="56">
        <f t="shared" si="566"/>
        <v>0</v>
      </c>
      <c r="M1750" s="5" t="e">
        <f t="shared" ref="M1750" si="598">IF(#REF!=B1750,1,0)</f>
        <v>#REF!</v>
      </c>
      <c r="N1750" s="5">
        <f t="shared" si="582"/>
        <v>0</v>
      </c>
    </row>
    <row r="1751" spans="7:14" ht="13.5" customHeight="1" x14ac:dyDescent="0.2">
      <c r="G1751" s="3"/>
      <c r="H1751" s="2"/>
      <c r="I1751" s="12"/>
      <c r="J1751" s="5">
        <v>1</v>
      </c>
      <c r="K1751" s="5">
        <f t="shared" si="577"/>
        <v>0</v>
      </c>
      <c r="L1751" s="56">
        <f t="shared" si="566"/>
        <v>0</v>
      </c>
      <c r="M1751" s="5" t="e">
        <f t="shared" ref="M1751" si="599">IF(#REF!=B1751,1,0)</f>
        <v>#REF!</v>
      </c>
      <c r="N1751" s="5">
        <f t="shared" si="582"/>
        <v>0</v>
      </c>
    </row>
    <row r="1752" spans="7:14" ht="13.5" customHeight="1" x14ac:dyDescent="0.2">
      <c r="G1752" s="3"/>
      <c r="H1752" s="2"/>
      <c r="I1752" s="12"/>
      <c r="J1752" s="5">
        <v>1</v>
      </c>
      <c r="K1752" s="5">
        <f t="shared" si="577"/>
        <v>0</v>
      </c>
      <c r="L1752" s="56">
        <f t="shared" si="566"/>
        <v>0</v>
      </c>
      <c r="M1752" s="5" t="e">
        <f t="shared" ref="M1752" si="600">IF(#REF!=B1752,1,0)</f>
        <v>#REF!</v>
      </c>
      <c r="N1752" s="5">
        <f t="shared" si="582"/>
        <v>0</v>
      </c>
    </row>
    <row r="1753" spans="7:14" ht="13.5" customHeight="1" x14ac:dyDescent="0.2">
      <c r="G1753" s="3"/>
      <c r="H1753" s="2"/>
      <c r="I1753" s="12"/>
      <c r="J1753" s="5">
        <v>1</v>
      </c>
      <c r="K1753" s="5">
        <f t="shared" si="577"/>
        <v>0</v>
      </c>
      <c r="L1753" s="56">
        <f t="shared" si="566"/>
        <v>0</v>
      </c>
      <c r="M1753" s="5" t="e">
        <f t="shared" ref="M1753" si="601">IF(#REF!=B1753,1,0)</f>
        <v>#REF!</v>
      </c>
      <c r="N1753" s="5">
        <f t="shared" si="582"/>
        <v>0</v>
      </c>
    </row>
    <row r="1754" spans="7:14" ht="13.5" customHeight="1" x14ac:dyDescent="0.2">
      <c r="G1754" s="3"/>
      <c r="H1754" s="2"/>
      <c r="I1754" s="12"/>
      <c r="J1754" s="5">
        <v>1</v>
      </c>
      <c r="K1754" s="5">
        <f t="shared" si="577"/>
        <v>0</v>
      </c>
      <c r="L1754" s="56">
        <f t="shared" si="566"/>
        <v>0</v>
      </c>
      <c r="M1754" s="5" t="e">
        <f t="shared" ref="M1754" si="602">IF(#REF!=B1754,1,0)</f>
        <v>#REF!</v>
      </c>
      <c r="N1754" s="5">
        <f t="shared" si="582"/>
        <v>0</v>
      </c>
    </row>
    <row r="1755" spans="7:14" ht="13.5" customHeight="1" x14ac:dyDescent="0.2">
      <c r="G1755" s="3"/>
      <c r="H1755" s="2"/>
      <c r="I1755" s="12"/>
      <c r="J1755" s="5">
        <v>1</v>
      </c>
      <c r="K1755" s="5">
        <f t="shared" si="577"/>
        <v>0</v>
      </c>
      <c r="L1755" s="56">
        <f t="shared" si="566"/>
        <v>0</v>
      </c>
      <c r="M1755" s="5" t="e">
        <f t="shared" ref="M1755" si="603">IF(#REF!=B1755,1,0)</f>
        <v>#REF!</v>
      </c>
      <c r="N1755" s="5">
        <f t="shared" si="582"/>
        <v>0</v>
      </c>
    </row>
    <row r="1756" spans="7:14" ht="13.5" customHeight="1" x14ac:dyDescent="0.2">
      <c r="G1756" s="3"/>
      <c r="H1756" s="2"/>
      <c r="I1756" s="12"/>
      <c r="J1756" s="5">
        <v>1</v>
      </c>
      <c r="K1756" s="5">
        <f t="shared" si="577"/>
        <v>0</v>
      </c>
      <c r="L1756" s="56">
        <f t="shared" si="566"/>
        <v>0</v>
      </c>
      <c r="M1756" s="5" t="e">
        <f t="shared" ref="M1756" si="604">IF(#REF!=B1756,1,0)</f>
        <v>#REF!</v>
      </c>
      <c r="N1756" s="5">
        <f t="shared" si="582"/>
        <v>0</v>
      </c>
    </row>
    <row r="1757" spans="7:14" ht="13.5" customHeight="1" x14ac:dyDescent="0.2">
      <c r="G1757" s="3"/>
      <c r="H1757" s="2"/>
      <c r="I1757" s="12"/>
      <c r="J1757" s="5">
        <v>1</v>
      </c>
      <c r="K1757" s="5">
        <f t="shared" si="577"/>
        <v>0</v>
      </c>
      <c r="L1757" s="56">
        <f t="shared" si="566"/>
        <v>0</v>
      </c>
      <c r="M1757" s="5" t="e">
        <f t="shared" ref="M1757" si="605">IF(#REF!=B1757,1,0)</f>
        <v>#REF!</v>
      </c>
      <c r="N1757" s="5">
        <f t="shared" si="582"/>
        <v>0</v>
      </c>
    </row>
    <row r="1758" spans="7:14" ht="13.5" customHeight="1" x14ac:dyDescent="0.2">
      <c r="G1758" s="3"/>
      <c r="H1758" s="2"/>
      <c r="I1758" s="12"/>
      <c r="J1758" s="5">
        <v>1</v>
      </c>
      <c r="K1758" s="5">
        <f t="shared" si="577"/>
        <v>0</v>
      </c>
      <c r="L1758" s="56">
        <f t="shared" si="566"/>
        <v>0</v>
      </c>
      <c r="M1758" s="5" t="e">
        <f t="shared" ref="M1758" si="606">IF(#REF!=B1758,1,0)</f>
        <v>#REF!</v>
      </c>
      <c r="N1758" s="5">
        <f t="shared" si="582"/>
        <v>0</v>
      </c>
    </row>
    <row r="1759" spans="7:14" ht="13.5" customHeight="1" x14ac:dyDescent="0.2">
      <c r="G1759" s="3"/>
      <c r="H1759" s="2"/>
      <c r="I1759" s="12"/>
      <c r="J1759" s="5">
        <v>1</v>
      </c>
      <c r="K1759" s="5">
        <f t="shared" si="577"/>
        <v>0</v>
      </c>
      <c r="L1759" s="56">
        <f t="shared" si="566"/>
        <v>0</v>
      </c>
      <c r="M1759" s="5" t="e">
        <f t="shared" ref="M1759" si="607">IF(#REF!=B1759,1,0)</f>
        <v>#REF!</v>
      </c>
      <c r="N1759" s="5">
        <f t="shared" si="582"/>
        <v>0</v>
      </c>
    </row>
    <row r="1760" spans="7:14" ht="13.5" customHeight="1" x14ac:dyDescent="0.2">
      <c r="G1760" s="3"/>
      <c r="H1760" s="2"/>
      <c r="I1760" s="12"/>
      <c r="J1760" s="5">
        <v>1</v>
      </c>
      <c r="K1760" s="5">
        <f t="shared" si="577"/>
        <v>0</v>
      </c>
      <c r="L1760" s="56">
        <f t="shared" si="566"/>
        <v>0</v>
      </c>
      <c r="M1760" s="5" t="e">
        <f t="shared" ref="M1760" si="608">IF(#REF!=B1760,1,0)</f>
        <v>#REF!</v>
      </c>
      <c r="N1760" s="5">
        <f t="shared" si="582"/>
        <v>0</v>
      </c>
    </row>
    <row r="1761" spans="7:14" ht="13.5" customHeight="1" x14ac:dyDescent="0.2">
      <c r="G1761" s="3"/>
      <c r="H1761" s="2"/>
      <c r="I1761" s="12"/>
      <c r="J1761" s="5">
        <v>1</v>
      </c>
      <c r="K1761" s="5">
        <f t="shared" si="577"/>
        <v>0</v>
      </c>
      <c r="L1761" s="56">
        <f t="shared" si="566"/>
        <v>0</v>
      </c>
      <c r="M1761" s="5" t="e">
        <f t="shared" ref="M1761" si="609">IF(#REF!=B1761,1,0)</f>
        <v>#REF!</v>
      </c>
      <c r="N1761" s="5">
        <f t="shared" si="582"/>
        <v>0</v>
      </c>
    </row>
    <row r="1762" spans="7:14" ht="13.5" customHeight="1" x14ac:dyDescent="0.2">
      <c r="G1762" s="3"/>
      <c r="H1762" s="2"/>
      <c r="I1762" s="12"/>
      <c r="J1762" s="5">
        <v>1</v>
      </c>
      <c r="K1762" s="5">
        <f t="shared" si="577"/>
        <v>0</v>
      </c>
      <c r="L1762" s="56">
        <f t="shared" si="566"/>
        <v>0</v>
      </c>
      <c r="M1762" s="5" t="e">
        <f t="shared" ref="M1762" si="610">IF(#REF!=B1762,1,0)</f>
        <v>#REF!</v>
      </c>
      <c r="N1762" s="5">
        <f t="shared" si="582"/>
        <v>0</v>
      </c>
    </row>
    <row r="1763" spans="7:14" ht="13.5" customHeight="1" x14ac:dyDescent="0.2">
      <c r="G1763" s="3"/>
      <c r="H1763" s="2"/>
      <c r="I1763" s="12"/>
      <c r="J1763" s="5">
        <v>1</v>
      </c>
      <c r="K1763" s="5">
        <f t="shared" si="577"/>
        <v>0</v>
      </c>
      <c r="L1763" s="56">
        <f t="shared" si="566"/>
        <v>0</v>
      </c>
      <c r="M1763" s="5" t="e">
        <f t="shared" ref="M1763" si="611">IF(#REF!=B1763,1,0)</f>
        <v>#REF!</v>
      </c>
      <c r="N1763" s="5">
        <f t="shared" si="582"/>
        <v>0</v>
      </c>
    </row>
    <row r="1764" spans="7:14" ht="13.5" customHeight="1" x14ac:dyDescent="0.2">
      <c r="G1764" s="3"/>
      <c r="H1764" s="2"/>
      <c r="I1764" s="12"/>
      <c r="J1764" s="5">
        <v>1</v>
      </c>
      <c r="K1764" s="5">
        <f t="shared" si="577"/>
        <v>0</v>
      </c>
      <c r="L1764" s="56">
        <f t="shared" si="566"/>
        <v>0</v>
      </c>
      <c r="M1764" s="5" t="e">
        <f t="shared" ref="M1764" si="612">IF(#REF!=B1764,1,0)</f>
        <v>#REF!</v>
      </c>
      <c r="N1764" s="5">
        <f t="shared" si="582"/>
        <v>0</v>
      </c>
    </row>
    <row r="1765" spans="7:14" ht="13.5" customHeight="1" x14ac:dyDescent="0.2">
      <c r="G1765" s="3"/>
      <c r="H1765" s="2"/>
      <c r="I1765" s="12"/>
      <c r="J1765" s="5">
        <v>1</v>
      </c>
      <c r="K1765" s="5">
        <f t="shared" si="577"/>
        <v>0</v>
      </c>
      <c r="L1765" s="56">
        <f t="shared" si="566"/>
        <v>0</v>
      </c>
      <c r="M1765" s="5" t="e">
        <f t="shared" ref="M1765" si="613">IF(#REF!=B1765,1,0)</f>
        <v>#REF!</v>
      </c>
      <c r="N1765" s="5">
        <f t="shared" si="582"/>
        <v>0</v>
      </c>
    </row>
    <row r="1766" spans="7:14" ht="13.5" customHeight="1" x14ac:dyDescent="0.2">
      <c r="G1766" s="3"/>
      <c r="H1766" s="2"/>
      <c r="I1766" s="12"/>
      <c r="J1766" s="5">
        <v>1</v>
      </c>
      <c r="K1766" s="5">
        <f t="shared" si="577"/>
        <v>0</v>
      </c>
      <c r="L1766" s="56">
        <f t="shared" si="566"/>
        <v>0</v>
      </c>
      <c r="M1766" s="5" t="e">
        <f t="shared" ref="M1766" si="614">IF(#REF!=B1766,1,0)</f>
        <v>#REF!</v>
      </c>
      <c r="N1766" s="5">
        <f t="shared" si="582"/>
        <v>0</v>
      </c>
    </row>
    <row r="1767" spans="7:14" ht="13.5" customHeight="1" x14ac:dyDescent="0.2">
      <c r="G1767" s="3"/>
      <c r="H1767" s="2"/>
      <c r="I1767" s="12"/>
      <c r="J1767" s="5">
        <v>1</v>
      </c>
      <c r="K1767" s="5">
        <f t="shared" si="577"/>
        <v>0</v>
      </c>
      <c r="L1767" s="56">
        <f t="shared" si="566"/>
        <v>0</v>
      </c>
      <c r="M1767" s="5" t="e">
        <f t="shared" ref="M1767" si="615">IF(#REF!=B1767,1,0)</f>
        <v>#REF!</v>
      </c>
      <c r="N1767" s="5">
        <f t="shared" si="582"/>
        <v>0</v>
      </c>
    </row>
    <row r="1768" spans="7:14" ht="13.5" customHeight="1" x14ac:dyDescent="0.2">
      <c r="G1768" s="3"/>
      <c r="H1768" s="2"/>
      <c r="I1768" s="12"/>
      <c r="J1768" s="5">
        <v>1</v>
      </c>
      <c r="K1768" s="5">
        <f t="shared" si="577"/>
        <v>0</v>
      </c>
      <c r="L1768" s="56">
        <f t="shared" si="566"/>
        <v>0</v>
      </c>
      <c r="M1768" s="5" t="e">
        <f t="shared" ref="M1768" si="616">IF(#REF!=B1768,1,0)</f>
        <v>#REF!</v>
      </c>
      <c r="N1768" s="5">
        <f t="shared" si="582"/>
        <v>0</v>
      </c>
    </row>
    <row r="1769" spans="7:14" ht="13.5" customHeight="1" x14ac:dyDescent="0.2">
      <c r="G1769" s="3"/>
      <c r="H1769" s="2"/>
      <c r="I1769" s="12"/>
      <c r="J1769" s="5">
        <v>1</v>
      </c>
      <c r="K1769" s="5">
        <f t="shared" si="577"/>
        <v>0</v>
      </c>
      <c r="L1769" s="56">
        <f t="shared" si="566"/>
        <v>0</v>
      </c>
      <c r="M1769" s="5" t="e">
        <f t="shared" ref="M1769" si="617">IF(#REF!=B1769,1,0)</f>
        <v>#REF!</v>
      </c>
      <c r="N1769" s="5">
        <f t="shared" si="582"/>
        <v>0</v>
      </c>
    </row>
    <row r="1770" spans="7:14" ht="13.5" customHeight="1" x14ac:dyDescent="0.2">
      <c r="G1770" s="3"/>
      <c r="H1770" s="2"/>
      <c r="I1770" s="12"/>
      <c r="J1770" s="5">
        <v>1</v>
      </c>
      <c r="K1770" s="5">
        <f t="shared" si="577"/>
        <v>0</v>
      </c>
      <c r="L1770" s="56">
        <f t="shared" si="566"/>
        <v>0</v>
      </c>
      <c r="M1770" s="5" t="e">
        <f t="shared" ref="M1770" si="618">IF(#REF!=B1770,1,0)</f>
        <v>#REF!</v>
      </c>
      <c r="N1770" s="5">
        <f t="shared" si="582"/>
        <v>0</v>
      </c>
    </row>
    <row r="1771" spans="7:14" ht="13.5" customHeight="1" x14ac:dyDescent="0.2">
      <c r="G1771" s="3"/>
      <c r="H1771" s="2"/>
      <c r="I1771" s="12"/>
      <c r="J1771" s="5">
        <v>1</v>
      </c>
      <c r="K1771" s="5">
        <f t="shared" si="577"/>
        <v>0</v>
      </c>
      <c r="L1771" s="56">
        <f t="shared" si="566"/>
        <v>0</v>
      </c>
      <c r="M1771" s="5" t="e">
        <f t="shared" ref="M1771" si="619">IF(#REF!=B1771,1,0)</f>
        <v>#REF!</v>
      </c>
      <c r="N1771" s="5">
        <f t="shared" si="582"/>
        <v>0</v>
      </c>
    </row>
    <row r="1772" spans="7:14" ht="13.5" customHeight="1" x14ac:dyDescent="0.2">
      <c r="G1772" s="3"/>
      <c r="H1772" s="2"/>
      <c r="I1772" s="12"/>
      <c r="J1772" s="5">
        <v>1</v>
      </c>
      <c r="K1772" s="5">
        <f t="shared" si="577"/>
        <v>0</v>
      </c>
      <c r="L1772" s="56">
        <f t="shared" si="566"/>
        <v>0</v>
      </c>
      <c r="M1772" s="5" t="e">
        <f t="shared" ref="M1772" si="620">IF(#REF!=B1772,1,0)</f>
        <v>#REF!</v>
      </c>
      <c r="N1772" s="5">
        <f t="shared" si="582"/>
        <v>0</v>
      </c>
    </row>
    <row r="1773" spans="7:14" ht="13.5" customHeight="1" x14ac:dyDescent="0.2">
      <c r="G1773" s="3"/>
      <c r="H1773" s="2"/>
      <c r="I1773" s="12"/>
      <c r="J1773" s="5">
        <v>1</v>
      </c>
      <c r="K1773" s="5">
        <f t="shared" si="577"/>
        <v>0</v>
      </c>
      <c r="L1773" s="56">
        <f t="shared" si="566"/>
        <v>0</v>
      </c>
      <c r="M1773" s="5" t="e">
        <f t="shared" ref="M1773" si="621">IF(#REF!=B1773,1,0)</f>
        <v>#REF!</v>
      </c>
      <c r="N1773" s="5">
        <f t="shared" si="582"/>
        <v>0</v>
      </c>
    </row>
    <row r="1774" spans="7:14" ht="13.5" customHeight="1" x14ac:dyDescent="0.2">
      <c r="G1774" s="3"/>
      <c r="H1774" s="2"/>
      <c r="I1774" s="12"/>
      <c r="J1774" s="5">
        <v>1</v>
      </c>
      <c r="K1774" s="5">
        <f t="shared" si="577"/>
        <v>0</v>
      </c>
      <c r="L1774" s="56">
        <f t="shared" si="566"/>
        <v>0</v>
      </c>
      <c r="M1774" s="5" t="e">
        <f t="shared" ref="M1774" si="622">IF(#REF!=B1774,1,0)</f>
        <v>#REF!</v>
      </c>
      <c r="N1774" s="5">
        <f t="shared" si="582"/>
        <v>0</v>
      </c>
    </row>
    <row r="1775" spans="7:14" ht="13.5" customHeight="1" x14ac:dyDescent="0.2">
      <c r="G1775" s="3"/>
      <c r="H1775" s="2"/>
      <c r="I1775" s="12"/>
      <c r="J1775" s="5">
        <v>1</v>
      </c>
      <c r="K1775" s="5">
        <f t="shared" si="577"/>
        <v>0</v>
      </c>
      <c r="L1775" s="56">
        <f t="shared" si="566"/>
        <v>0</v>
      </c>
      <c r="M1775" s="5" t="e">
        <f t="shared" ref="M1775" si="623">IF(#REF!=B1775,1,0)</f>
        <v>#REF!</v>
      </c>
      <c r="N1775" s="5">
        <f t="shared" si="582"/>
        <v>0</v>
      </c>
    </row>
    <row r="1776" spans="7:14" ht="13.5" customHeight="1" x14ac:dyDescent="0.2">
      <c r="G1776" s="3"/>
      <c r="H1776" s="2"/>
      <c r="I1776" s="12"/>
      <c r="J1776" s="5">
        <v>1</v>
      </c>
      <c r="K1776" s="5">
        <f t="shared" si="577"/>
        <v>0</v>
      </c>
      <c r="L1776" s="56">
        <f t="shared" si="566"/>
        <v>0</v>
      </c>
      <c r="M1776" s="5" t="e">
        <f t="shared" ref="M1776" si="624">IF(#REF!=B1776,1,0)</f>
        <v>#REF!</v>
      </c>
      <c r="N1776" s="5">
        <f t="shared" si="582"/>
        <v>0</v>
      </c>
    </row>
    <row r="1777" spans="7:14" ht="13.5" customHeight="1" x14ac:dyDescent="0.2">
      <c r="G1777" s="3"/>
      <c r="H1777" s="2"/>
      <c r="I1777" s="12"/>
      <c r="J1777" s="5">
        <v>1</v>
      </c>
      <c r="K1777" s="5">
        <f t="shared" si="577"/>
        <v>0</v>
      </c>
      <c r="L1777" s="56">
        <f t="shared" ref="L1777:L1836" si="625">IF(B1777="",B1776,B1777)</f>
        <v>0</v>
      </c>
      <c r="M1777" s="5" t="e">
        <f t="shared" ref="M1777" si="626">IF(#REF!=B1777,1,0)</f>
        <v>#REF!</v>
      </c>
      <c r="N1777" s="5">
        <f t="shared" si="582"/>
        <v>0</v>
      </c>
    </row>
    <row r="1778" spans="7:14" ht="13.5" customHeight="1" x14ac:dyDescent="0.2">
      <c r="G1778" s="3"/>
      <c r="H1778" s="2"/>
      <c r="I1778" s="12"/>
      <c r="J1778" s="5">
        <v>1</v>
      </c>
      <c r="K1778" s="5">
        <f t="shared" si="577"/>
        <v>0</v>
      </c>
      <c r="L1778" s="56">
        <f t="shared" si="625"/>
        <v>0</v>
      </c>
      <c r="M1778" s="5" t="e">
        <f t="shared" ref="M1778" si="627">IF(#REF!=B1778,1,0)</f>
        <v>#REF!</v>
      </c>
      <c r="N1778" s="5">
        <f t="shared" si="582"/>
        <v>0</v>
      </c>
    </row>
    <row r="1779" spans="7:14" ht="13.5" customHeight="1" x14ac:dyDescent="0.2">
      <c r="G1779" s="3"/>
      <c r="H1779" s="2"/>
      <c r="I1779" s="12"/>
      <c r="J1779" s="5">
        <v>1</v>
      </c>
      <c r="K1779" s="5">
        <f t="shared" si="577"/>
        <v>0</v>
      </c>
      <c r="L1779" s="56">
        <f t="shared" si="625"/>
        <v>0</v>
      </c>
      <c r="M1779" s="5" t="e">
        <f t="shared" ref="M1779" si="628">IF(#REF!=B1779,1,0)</f>
        <v>#REF!</v>
      </c>
      <c r="N1779" s="5">
        <f t="shared" si="582"/>
        <v>0</v>
      </c>
    </row>
    <row r="1780" spans="7:14" ht="13.5" customHeight="1" x14ac:dyDescent="0.2">
      <c r="G1780" s="3"/>
      <c r="H1780" s="2"/>
      <c r="I1780" s="12"/>
      <c r="J1780" s="5">
        <v>1</v>
      </c>
      <c r="K1780" s="5">
        <f t="shared" si="577"/>
        <v>0</v>
      </c>
      <c r="L1780" s="56">
        <f t="shared" si="625"/>
        <v>0</v>
      </c>
      <c r="M1780" s="5" t="e">
        <f t="shared" ref="M1780" si="629">IF(#REF!=B1780,1,0)</f>
        <v>#REF!</v>
      </c>
      <c r="N1780" s="5">
        <f t="shared" si="582"/>
        <v>0</v>
      </c>
    </row>
    <row r="1781" spans="7:14" ht="13.5" customHeight="1" x14ac:dyDescent="0.2">
      <c r="G1781" s="3"/>
      <c r="H1781" s="2"/>
      <c r="I1781" s="12"/>
      <c r="J1781" s="5">
        <v>1</v>
      </c>
      <c r="K1781" s="5">
        <f t="shared" si="577"/>
        <v>0</v>
      </c>
      <c r="L1781" s="56">
        <f t="shared" si="625"/>
        <v>0</v>
      </c>
      <c r="M1781" s="5" t="e">
        <f t="shared" ref="M1781" si="630">IF(#REF!=B1781,1,0)</f>
        <v>#REF!</v>
      </c>
      <c r="N1781" s="5">
        <f t="shared" si="582"/>
        <v>0</v>
      </c>
    </row>
    <row r="1782" spans="7:14" ht="13.5" customHeight="1" x14ac:dyDescent="0.2">
      <c r="G1782" s="3"/>
      <c r="H1782" s="2"/>
      <c r="I1782" s="12"/>
      <c r="J1782" s="5">
        <v>1</v>
      </c>
      <c r="K1782" s="5">
        <f t="shared" si="577"/>
        <v>0</v>
      </c>
      <c r="L1782" s="56">
        <f t="shared" si="625"/>
        <v>0</v>
      </c>
      <c r="M1782" s="5" t="e">
        <f t="shared" ref="M1782" si="631">IF(#REF!=B1782,1,0)</f>
        <v>#REF!</v>
      </c>
      <c r="N1782" s="5">
        <f t="shared" si="582"/>
        <v>0</v>
      </c>
    </row>
    <row r="1783" spans="7:14" ht="13.5" customHeight="1" x14ac:dyDescent="0.2">
      <c r="G1783" s="3"/>
      <c r="H1783" s="2"/>
      <c r="I1783" s="12"/>
      <c r="J1783" s="5">
        <v>1</v>
      </c>
      <c r="K1783" s="5">
        <f t="shared" si="577"/>
        <v>0</v>
      </c>
      <c r="L1783" s="56">
        <f t="shared" si="625"/>
        <v>0</v>
      </c>
      <c r="M1783" s="5" t="e">
        <f t="shared" ref="M1783" si="632">IF(#REF!=B1783,1,0)</f>
        <v>#REF!</v>
      </c>
      <c r="N1783" s="5">
        <f t="shared" si="582"/>
        <v>0</v>
      </c>
    </row>
    <row r="1784" spans="7:14" ht="13.5" customHeight="1" x14ac:dyDescent="0.2">
      <c r="G1784" s="3"/>
      <c r="H1784" s="2"/>
      <c r="I1784" s="12"/>
      <c r="J1784" s="5">
        <v>1</v>
      </c>
      <c r="K1784" s="5">
        <f t="shared" si="577"/>
        <v>0</v>
      </c>
      <c r="L1784" s="56">
        <f t="shared" si="625"/>
        <v>0</v>
      </c>
      <c r="M1784" s="5" t="e">
        <f t="shared" ref="M1784" si="633">IF(#REF!=B1784,1,0)</f>
        <v>#REF!</v>
      </c>
      <c r="N1784" s="5">
        <f t="shared" si="582"/>
        <v>0</v>
      </c>
    </row>
    <row r="1785" spans="7:14" ht="13.5" customHeight="1" x14ac:dyDescent="0.2">
      <c r="G1785" s="3"/>
      <c r="H1785" s="2"/>
      <c r="I1785" s="12"/>
      <c r="J1785" s="5">
        <v>1</v>
      </c>
      <c r="K1785" s="5">
        <f t="shared" si="577"/>
        <v>0</v>
      </c>
      <c r="L1785" s="56">
        <f t="shared" si="625"/>
        <v>0</v>
      </c>
      <c r="M1785" s="5" t="e">
        <f t="shared" ref="M1785" si="634">IF(#REF!=B1785,1,0)</f>
        <v>#REF!</v>
      </c>
      <c r="N1785" s="5">
        <f t="shared" si="582"/>
        <v>0</v>
      </c>
    </row>
    <row r="1786" spans="7:14" ht="13.5" customHeight="1" x14ac:dyDescent="0.2">
      <c r="G1786" s="3"/>
      <c r="H1786" s="2"/>
      <c r="I1786" s="12"/>
      <c r="J1786" s="5">
        <v>1</v>
      </c>
      <c r="K1786" s="5">
        <f t="shared" si="577"/>
        <v>0</v>
      </c>
      <c r="L1786" s="56">
        <f t="shared" si="625"/>
        <v>0</v>
      </c>
      <c r="M1786" s="5" t="e">
        <f t="shared" ref="M1786" si="635">IF(#REF!=B1786,1,0)</f>
        <v>#REF!</v>
      </c>
      <c r="N1786" s="5">
        <f t="shared" si="582"/>
        <v>0</v>
      </c>
    </row>
    <row r="1787" spans="7:14" ht="13.5" customHeight="1" x14ac:dyDescent="0.2">
      <c r="G1787" s="3"/>
      <c r="H1787" s="2"/>
      <c r="I1787" s="12"/>
      <c r="J1787" s="5">
        <v>1</v>
      </c>
      <c r="K1787" s="5">
        <f t="shared" si="577"/>
        <v>0</v>
      </c>
      <c r="L1787" s="56">
        <f t="shared" si="625"/>
        <v>0</v>
      </c>
      <c r="M1787" s="5" t="e">
        <f t="shared" ref="M1787" si="636">IF(#REF!=B1787,1,0)</f>
        <v>#REF!</v>
      </c>
      <c r="N1787" s="5">
        <f t="shared" si="582"/>
        <v>0</v>
      </c>
    </row>
    <row r="1788" spans="7:14" ht="13.5" customHeight="1" x14ac:dyDescent="0.2">
      <c r="G1788" s="3"/>
      <c r="H1788" s="2"/>
      <c r="I1788" s="12"/>
      <c r="J1788" s="5">
        <v>1</v>
      </c>
      <c r="K1788" s="5">
        <f t="shared" si="577"/>
        <v>0</v>
      </c>
      <c r="L1788" s="56">
        <f t="shared" si="625"/>
        <v>0</v>
      </c>
      <c r="M1788" s="5" t="e">
        <f t="shared" ref="M1788" si="637">IF(#REF!=B1788,1,0)</f>
        <v>#REF!</v>
      </c>
      <c r="N1788" s="5">
        <f t="shared" si="582"/>
        <v>0</v>
      </c>
    </row>
    <row r="1789" spans="7:14" ht="13.5" customHeight="1" x14ac:dyDescent="0.2">
      <c r="G1789" s="3"/>
      <c r="H1789" s="2"/>
      <c r="I1789" s="12"/>
      <c r="J1789" s="5">
        <v>1</v>
      </c>
      <c r="K1789" s="5">
        <f t="shared" si="577"/>
        <v>0</v>
      </c>
      <c r="L1789" s="56">
        <f t="shared" si="625"/>
        <v>0</v>
      </c>
      <c r="M1789" s="5" t="e">
        <f t="shared" ref="M1789" si="638">IF(#REF!=B1789,1,0)</f>
        <v>#REF!</v>
      </c>
      <c r="N1789" s="5">
        <f t="shared" si="582"/>
        <v>0</v>
      </c>
    </row>
    <row r="1790" spans="7:14" ht="13.5" customHeight="1" x14ac:dyDescent="0.2">
      <c r="G1790" s="3"/>
      <c r="H1790" s="2"/>
      <c r="I1790" s="12"/>
      <c r="J1790" s="5">
        <v>1</v>
      </c>
      <c r="K1790" s="5">
        <f t="shared" si="577"/>
        <v>0</v>
      </c>
      <c r="L1790" s="56">
        <f t="shared" si="625"/>
        <v>0</v>
      </c>
      <c r="M1790" s="5" t="e">
        <f t="shared" ref="M1790" si="639">IF(#REF!=B1790,1,0)</f>
        <v>#REF!</v>
      </c>
      <c r="N1790" s="5">
        <f t="shared" si="582"/>
        <v>0</v>
      </c>
    </row>
    <row r="1791" spans="7:14" ht="13.5" customHeight="1" x14ac:dyDescent="0.2">
      <c r="G1791" s="3"/>
      <c r="H1791" s="2"/>
      <c r="I1791" s="12"/>
      <c r="J1791" s="5">
        <v>1</v>
      </c>
      <c r="K1791" s="5">
        <f t="shared" si="577"/>
        <v>0</v>
      </c>
      <c r="L1791" s="56">
        <f t="shared" si="625"/>
        <v>0</v>
      </c>
      <c r="M1791" s="5" t="e">
        <f t="shared" ref="M1791" si="640">IF(#REF!=B1791,1,0)</f>
        <v>#REF!</v>
      </c>
      <c r="N1791" s="5">
        <f t="shared" si="582"/>
        <v>0</v>
      </c>
    </row>
    <row r="1792" spans="7:14" ht="13.5" customHeight="1" x14ac:dyDescent="0.2">
      <c r="G1792" s="3"/>
      <c r="H1792" s="2"/>
      <c r="I1792" s="12"/>
      <c r="J1792" s="5">
        <v>1</v>
      </c>
      <c r="K1792" s="5">
        <f t="shared" si="577"/>
        <v>0</v>
      </c>
      <c r="L1792" s="56">
        <f t="shared" si="625"/>
        <v>0</v>
      </c>
      <c r="M1792" s="5" t="e">
        <f t="shared" ref="M1792" si="641">IF(#REF!=B1792,1,0)</f>
        <v>#REF!</v>
      </c>
      <c r="N1792" s="5">
        <f t="shared" si="582"/>
        <v>0</v>
      </c>
    </row>
    <row r="1793" spans="7:14" ht="13.5" customHeight="1" x14ac:dyDescent="0.2">
      <c r="G1793" s="3"/>
      <c r="H1793" s="2"/>
      <c r="I1793" s="12"/>
      <c r="J1793" s="5">
        <v>1</v>
      </c>
      <c r="K1793" s="5">
        <f t="shared" si="577"/>
        <v>0</v>
      </c>
      <c r="L1793" s="56">
        <f t="shared" si="625"/>
        <v>0</v>
      </c>
      <c r="M1793" s="5" t="e">
        <f t="shared" ref="M1793" si="642">IF(#REF!=B1793,1,0)</f>
        <v>#REF!</v>
      </c>
      <c r="N1793" s="5">
        <f t="shared" si="582"/>
        <v>0</v>
      </c>
    </row>
    <row r="1794" spans="7:14" ht="13.5" customHeight="1" x14ac:dyDescent="0.2">
      <c r="G1794" s="3"/>
      <c r="H1794" s="2"/>
      <c r="I1794" s="12"/>
      <c r="J1794" s="5">
        <v>1</v>
      </c>
      <c r="K1794" s="5">
        <f t="shared" si="577"/>
        <v>0</v>
      </c>
      <c r="L1794" s="56">
        <f t="shared" si="625"/>
        <v>0</v>
      </c>
      <c r="M1794" s="5" t="e">
        <f t="shared" ref="M1794" si="643">IF(#REF!=B1794,1,0)</f>
        <v>#REF!</v>
      </c>
      <c r="N1794" s="5">
        <f t="shared" si="582"/>
        <v>0</v>
      </c>
    </row>
    <row r="1795" spans="7:14" ht="13.5" customHeight="1" x14ac:dyDescent="0.2">
      <c r="G1795" s="3"/>
      <c r="H1795" s="2"/>
      <c r="I1795" s="12"/>
      <c r="J1795" s="5">
        <v>1</v>
      </c>
      <c r="K1795" s="5">
        <f t="shared" ref="K1795:K1858" si="644">IF(I1795="did not close",0,IF(I1795="",0,1))</f>
        <v>0</v>
      </c>
      <c r="L1795" s="56">
        <f t="shared" si="625"/>
        <v>0</v>
      </c>
      <c r="M1795" s="5" t="e">
        <f t="shared" ref="M1795" si="645">IF(#REF!=B1795,1,0)</f>
        <v>#REF!</v>
      </c>
      <c r="N1795" s="5">
        <f t="shared" si="582"/>
        <v>0</v>
      </c>
    </row>
    <row r="1796" spans="7:14" ht="13.5" customHeight="1" x14ac:dyDescent="0.2">
      <c r="G1796" s="3"/>
      <c r="H1796" s="2"/>
      <c r="I1796" s="12"/>
      <c r="J1796" s="5">
        <v>1</v>
      </c>
      <c r="K1796" s="5">
        <f t="shared" si="644"/>
        <v>0</v>
      </c>
      <c r="L1796" s="56">
        <f t="shared" si="625"/>
        <v>0</v>
      </c>
      <c r="M1796" s="5" t="e">
        <f t="shared" ref="M1796" si="646">IF(#REF!=B1796,1,0)</f>
        <v>#REF!</v>
      </c>
      <c r="N1796" s="5">
        <f t="shared" si="582"/>
        <v>0</v>
      </c>
    </row>
    <row r="1797" spans="7:14" ht="13.5" customHeight="1" x14ac:dyDescent="0.2">
      <c r="G1797" s="3"/>
      <c r="H1797" s="2"/>
      <c r="I1797" s="12"/>
      <c r="J1797" s="5">
        <v>1</v>
      </c>
      <c r="K1797" s="5">
        <f t="shared" si="644"/>
        <v>0</v>
      </c>
      <c r="L1797" s="56">
        <f t="shared" si="625"/>
        <v>0</v>
      </c>
      <c r="M1797" s="5" t="e">
        <f t="shared" ref="M1797" si="647">IF(#REF!=B1797,1,0)</f>
        <v>#REF!</v>
      </c>
      <c r="N1797" s="5">
        <f t="shared" si="582"/>
        <v>0</v>
      </c>
    </row>
    <row r="1798" spans="7:14" ht="13.5" customHeight="1" x14ac:dyDescent="0.2">
      <c r="G1798" s="3"/>
      <c r="H1798" s="2"/>
      <c r="I1798" s="12"/>
      <c r="J1798" s="5">
        <v>1</v>
      </c>
      <c r="K1798" s="5">
        <f t="shared" si="644"/>
        <v>0</v>
      </c>
      <c r="L1798" s="56">
        <f t="shared" si="625"/>
        <v>0</v>
      </c>
      <c r="M1798" s="5" t="e">
        <f t="shared" ref="M1798" si="648">IF(#REF!=B1798,1,0)</f>
        <v>#REF!</v>
      </c>
      <c r="N1798" s="5">
        <f t="shared" ref="N1798:N1861" si="649">IF(J1798=0,IF(H1798="did not close",0,IF(H1798="",0,1)),0)</f>
        <v>0</v>
      </c>
    </row>
    <row r="1799" spans="7:14" ht="13.5" customHeight="1" x14ac:dyDescent="0.2">
      <c r="G1799" s="3"/>
      <c r="H1799" s="2"/>
      <c r="I1799" s="12"/>
      <c r="J1799" s="5">
        <v>1</v>
      </c>
      <c r="K1799" s="5">
        <f t="shared" si="644"/>
        <v>0</v>
      </c>
      <c r="L1799" s="56">
        <f t="shared" si="625"/>
        <v>0</v>
      </c>
      <c r="M1799" s="5" t="e">
        <f t="shared" ref="M1799" si="650">IF(#REF!=B1799,1,0)</f>
        <v>#REF!</v>
      </c>
      <c r="N1799" s="5">
        <f t="shared" si="649"/>
        <v>0</v>
      </c>
    </row>
    <row r="1800" spans="7:14" ht="13.5" customHeight="1" x14ac:dyDescent="0.2">
      <c r="G1800" s="3"/>
      <c r="H1800" s="2"/>
      <c r="I1800" s="12"/>
      <c r="J1800" s="5">
        <v>1</v>
      </c>
      <c r="K1800" s="5">
        <f t="shared" si="644"/>
        <v>0</v>
      </c>
      <c r="L1800" s="56">
        <f t="shared" si="625"/>
        <v>0</v>
      </c>
      <c r="M1800" s="5" t="e">
        <f t="shared" ref="M1800" si="651">IF(#REF!=B1800,1,0)</f>
        <v>#REF!</v>
      </c>
      <c r="N1800" s="5">
        <f t="shared" si="649"/>
        <v>0</v>
      </c>
    </row>
    <row r="1801" spans="7:14" ht="13.5" customHeight="1" x14ac:dyDescent="0.2">
      <c r="G1801" s="3"/>
      <c r="H1801" s="2"/>
      <c r="I1801" s="12"/>
      <c r="J1801" s="5">
        <v>1</v>
      </c>
      <c r="K1801" s="5">
        <f t="shared" si="644"/>
        <v>0</v>
      </c>
      <c r="L1801" s="56">
        <f t="shared" si="625"/>
        <v>0</v>
      </c>
      <c r="M1801" s="5" t="e">
        <f t="shared" ref="M1801" si="652">IF(#REF!=B1801,1,0)</f>
        <v>#REF!</v>
      </c>
      <c r="N1801" s="5">
        <f t="shared" si="649"/>
        <v>0</v>
      </c>
    </row>
    <row r="1802" spans="7:14" ht="13.5" customHeight="1" x14ac:dyDescent="0.2">
      <c r="G1802" s="3"/>
      <c r="H1802" s="2"/>
      <c r="I1802" s="12"/>
      <c r="J1802" s="5">
        <v>1</v>
      </c>
      <c r="K1802" s="5">
        <f t="shared" si="644"/>
        <v>0</v>
      </c>
      <c r="L1802" s="56">
        <f t="shared" si="625"/>
        <v>0</v>
      </c>
      <c r="M1802" s="5" t="e">
        <f t="shared" ref="M1802" si="653">IF(#REF!=B1802,1,0)</f>
        <v>#REF!</v>
      </c>
      <c r="N1802" s="5">
        <f t="shared" si="649"/>
        <v>0</v>
      </c>
    </row>
    <row r="1803" spans="7:14" ht="13.5" customHeight="1" x14ac:dyDescent="0.2">
      <c r="G1803" s="3"/>
      <c r="H1803" s="2"/>
      <c r="I1803" s="12"/>
      <c r="J1803" s="5">
        <v>1</v>
      </c>
      <c r="K1803" s="5">
        <f t="shared" si="644"/>
        <v>0</v>
      </c>
      <c r="L1803" s="56">
        <f t="shared" si="625"/>
        <v>0</v>
      </c>
      <c r="M1803" s="5" t="e">
        <f t="shared" ref="M1803" si="654">IF(#REF!=B1803,1,0)</f>
        <v>#REF!</v>
      </c>
      <c r="N1803" s="5">
        <f t="shared" si="649"/>
        <v>0</v>
      </c>
    </row>
    <row r="1804" spans="7:14" ht="13.5" customHeight="1" x14ac:dyDescent="0.2">
      <c r="G1804" s="3"/>
      <c r="H1804" s="2"/>
      <c r="I1804" s="12"/>
      <c r="J1804" s="5">
        <v>1</v>
      </c>
      <c r="K1804" s="5">
        <f t="shared" si="644"/>
        <v>0</v>
      </c>
      <c r="L1804" s="56">
        <f t="shared" si="625"/>
        <v>0</v>
      </c>
      <c r="M1804" s="5" t="e">
        <f t="shared" ref="M1804" si="655">IF(#REF!=B1804,1,0)</f>
        <v>#REF!</v>
      </c>
      <c r="N1804" s="5">
        <f t="shared" si="649"/>
        <v>0</v>
      </c>
    </row>
    <row r="1805" spans="7:14" ht="13.5" customHeight="1" x14ac:dyDescent="0.2">
      <c r="G1805" s="3"/>
      <c r="H1805" s="2"/>
      <c r="I1805" s="12"/>
      <c r="J1805" s="5">
        <v>1</v>
      </c>
      <c r="K1805" s="5">
        <f t="shared" si="644"/>
        <v>0</v>
      </c>
      <c r="L1805" s="56">
        <f t="shared" si="625"/>
        <v>0</v>
      </c>
      <c r="M1805" s="5" t="e">
        <f t="shared" ref="M1805" si="656">IF(#REF!=B1805,1,0)</f>
        <v>#REF!</v>
      </c>
      <c r="N1805" s="5">
        <f t="shared" si="649"/>
        <v>0</v>
      </c>
    </row>
    <row r="1806" spans="7:14" ht="13.5" customHeight="1" x14ac:dyDescent="0.2">
      <c r="G1806" s="3"/>
      <c r="H1806" s="2"/>
      <c r="I1806" s="12"/>
      <c r="J1806" s="5">
        <v>1</v>
      </c>
      <c r="K1806" s="5">
        <f t="shared" si="644"/>
        <v>0</v>
      </c>
      <c r="L1806" s="56">
        <f t="shared" si="625"/>
        <v>0</v>
      </c>
      <c r="M1806" s="5" t="e">
        <f t="shared" ref="M1806" si="657">IF(#REF!=B1806,1,0)</f>
        <v>#REF!</v>
      </c>
      <c r="N1806" s="5">
        <f t="shared" si="649"/>
        <v>0</v>
      </c>
    </row>
    <row r="1807" spans="7:14" ht="13.5" customHeight="1" x14ac:dyDescent="0.2">
      <c r="G1807" s="3"/>
      <c r="H1807" s="2"/>
      <c r="I1807" s="12"/>
      <c r="J1807" s="5">
        <v>1</v>
      </c>
      <c r="K1807" s="5">
        <f t="shared" si="644"/>
        <v>0</v>
      </c>
      <c r="L1807" s="56">
        <f t="shared" si="625"/>
        <v>0</v>
      </c>
      <c r="M1807" s="5" t="e">
        <f t="shared" ref="M1807" si="658">IF(#REF!=B1807,1,0)</f>
        <v>#REF!</v>
      </c>
      <c r="N1807" s="5">
        <f t="shared" si="649"/>
        <v>0</v>
      </c>
    </row>
    <row r="1808" spans="7:14" ht="13.5" customHeight="1" x14ac:dyDescent="0.2">
      <c r="G1808" s="3"/>
      <c r="H1808" s="2"/>
      <c r="I1808" s="12"/>
      <c r="J1808" s="5">
        <v>1</v>
      </c>
      <c r="K1808" s="5">
        <f t="shared" si="644"/>
        <v>0</v>
      </c>
      <c r="L1808" s="56">
        <f t="shared" si="625"/>
        <v>0</v>
      </c>
      <c r="M1808" s="5" t="e">
        <f t="shared" ref="M1808" si="659">IF(#REF!=B1808,1,0)</f>
        <v>#REF!</v>
      </c>
      <c r="N1808" s="5">
        <f t="shared" si="649"/>
        <v>0</v>
      </c>
    </row>
    <row r="1809" spans="7:14" ht="13.5" customHeight="1" x14ac:dyDescent="0.2">
      <c r="G1809" s="3"/>
      <c r="H1809" s="2"/>
      <c r="I1809" s="12"/>
      <c r="J1809" s="5">
        <v>1</v>
      </c>
      <c r="K1809" s="5">
        <f t="shared" si="644"/>
        <v>0</v>
      </c>
      <c r="L1809" s="56">
        <f t="shared" si="625"/>
        <v>0</v>
      </c>
      <c r="M1809" s="5" t="e">
        <f t="shared" ref="M1809" si="660">IF(#REF!=B1809,1,0)</f>
        <v>#REF!</v>
      </c>
      <c r="N1809" s="5">
        <f t="shared" si="649"/>
        <v>0</v>
      </c>
    </row>
    <row r="1810" spans="7:14" ht="13.5" customHeight="1" x14ac:dyDescent="0.2">
      <c r="G1810" s="3"/>
      <c r="H1810" s="2"/>
      <c r="I1810" s="12"/>
      <c r="J1810" s="5">
        <v>1</v>
      </c>
      <c r="K1810" s="5">
        <f t="shared" si="644"/>
        <v>0</v>
      </c>
      <c r="L1810" s="56">
        <f t="shared" si="625"/>
        <v>0</v>
      </c>
      <c r="M1810" s="5" t="e">
        <f t="shared" ref="M1810" si="661">IF(#REF!=B1810,1,0)</f>
        <v>#REF!</v>
      </c>
      <c r="N1810" s="5">
        <f t="shared" si="649"/>
        <v>0</v>
      </c>
    </row>
    <row r="1811" spans="7:14" ht="13.5" customHeight="1" x14ac:dyDescent="0.2">
      <c r="G1811" s="3"/>
      <c r="H1811" s="2"/>
      <c r="I1811" s="12"/>
      <c r="J1811" s="5">
        <v>1</v>
      </c>
      <c r="K1811" s="5">
        <f t="shared" si="644"/>
        <v>0</v>
      </c>
      <c r="L1811" s="56">
        <f t="shared" si="625"/>
        <v>0</v>
      </c>
      <c r="M1811" s="5" t="e">
        <f t="shared" ref="M1811" si="662">IF(#REF!=B1811,1,0)</f>
        <v>#REF!</v>
      </c>
      <c r="N1811" s="5">
        <f t="shared" si="649"/>
        <v>0</v>
      </c>
    </row>
    <row r="1812" spans="7:14" ht="13.5" customHeight="1" x14ac:dyDescent="0.2">
      <c r="G1812" s="3"/>
      <c r="H1812" s="2"/>
      <c r="I1812" s="12"/>
      <c r="J1812" s="5">
        <v>1</v>
      </c>
      <c r="K1812" s="5">
        <f t="shared" si="644"/>
        <v>0</v>
      </c>
      <c r="L1812" s="56">
        <f t="shared" si="625"/>
        <v>0</v>
      </c>
      <c r="M1812" s="5" t="e">
        <f t="shared" ref="M1812" si="663">IF(#REF!=B1812,1,0)</f>
        <v>#REF!</v>
      </c>
      <c r="N1812" s="5">
        <f t="shared" si="649"/>
        <v>0</v>
      </c>
    </row>
    <row r="1813" spans="7:14" ht="13.5" customHeight="1" x14ac:dyDescent="0.2">
      <c r="G1813" s="3"/>
      <c r="H1813" s="2"/>
      <c r="I1813" s="12"/>
      <c r="J1813" s="5">
        <v>1</v>
      </c>
      <c r="K1813" s="5">
        <f t="shared" si="644"/>
        <v>0</v>
      </c>
      <c r="L1813" s="56">
        <f t="shared" si="625"/>
        <v>0</v>
      </c>
      <c r="M1813" s="5" t="e">
        <f t="shared" ref="M1813" si="664">IF(#REF!=B1813,1,0)</f>
        <v>#REF!</v>
      </c>
      <c r="N1813" s="5">
        <f t="shared" si="649"/>
        <v>0</v>
      </c>
    </row>
    <row r="1814" spans="7:14" ht="13.5" customHeight="1" x14ac:dyDescent="0.2">
      <c r="G1814" s="3"/>
      <c r="H1814" s="2"/>
      <c r="I1814" s="12"/>
      <c r="J1814" s="5">
        <v>1</v>
      </c>
      <c r="K1814" s="5">
        <f t="shared" si="644"/>
        <v>0</v>
      </c>
      <c r="L1814" s="56">
        <f t="shared" si="625"/>
        <v>0</v>
      </c>
      <c r="M1814" s="5" t="e">
        <f t="shared" ref="M1814" si="665">IF(#REF!=B1814,1,0)</f>
        <v>#REF!</v>
      </c>
      <c r="N1814" s="5">
        <f t="shared" si="649"/>
        <v>0</v>
      </c>
    </row>
    <row r="1815" spans="7:14" ht="13.5" customHeight="1" x14ac:dyDescent="0.2">
      <c r="G1815" s="3"/>
      <c r="H1815" s="2"/>
      <c r="I1815" s="12"/>
      <c r="J1815" s="5">
        <v>1</v>
      </c>
      <c r="K1815" s="5">
        <f t="shared" si="644"/>
        <v>0</v>
      </c>
      <c r="L1815" s="56">
        <f t="shared" si="625"/>
        <v>0</v>
      </c>
      <c r="M1815" s="5" t="e">
        <f t="shared" ref="M1815" si="666">IF(#REF!=B1815,1,0)</f>
        <v>#REF!</v>
      </c>
      <c r="N1815" s="5">
        <f t="shared" si="649"/>
        <v>0</v>
      </c>
    </row>
    <row r="1816" spans="7:14" ht="13.5" customHeight="1" x14ac:dyDescent="0.2">
      <c r="G1816" s="3"/>
      <c r="H1816" s="2"/>
      <c r="I1816" s="12"/>
      <c r="J1816" s="5">
        <v>1</v>
      </c>
      <c r="K1816" s="5">
        <f t="shared" si="644"/>
        <v>0</v>
      </c>
      <c r="L1816" s="56">
        <f t="shared" si="625"/>
        <v>0</v>
      </c>
      <c r="M1816" s="5" t="e">
        <f t="shared" ref="M1816" si="667">IF(#REF!=B1816,1,0)</f>
        <v>#REF!</v>
      </c>
      <c r="N1816" s="5">
        <f t="shared" si="649"/>
        <v>0</v>
      </c>
    </row>
    <row r="1817" spans="7:14" ht="13.5" customHeight="1" x14ac:dyDescent="0.2">
      <c r="G1817" s="3"/>
      <c r="H1817" s="2"/>
      <c r="I1817" s="12"/>
      <c r="J1817" s="5">
        <v>1</v>
      </c>
      <c r="K1817" s="5">
        <f t="shared" si="644"/>
        <v>0</v>
      </c>
      <c r="L1817" s="56">
        <f t="shared" si="625"/>
        <v>0</v>
      </c>
      <c r="M1817" s="5" t="e">
        <f t="shared" ref="M1817" si="668">IF(#REF!=B1817,1,0)</f>
        <v>#REF!</v>
      </c>
      <c r="N1817" s="5">
        <f t="shared" si="649"/>
        <v>0</v>
      </c>
    </row>
    <row r="1818" spans="7:14" ht="13.5" customHeight="1" x14ac:dyDescent="0.2">
      <c r="G1818" s="3"/>
      <c r="H1818" s="2"/>
      <c r="I1818" s="12"/>
      <c r="J1818" s="5">
        <v>1</v>
      </c>
      <c r="K1818" s="5">
        <f t="shared" si="644"/>
        <v>0</v>
      </c>
      <c r="L1818" s="56">
        <f t="shared" si="625"/>
        <v>0</v>
      </c>
      <c r="M1818" s="5" t="e">
        <f t="shared" ref="M1818" si="669">IF(#REF!=B1818,1,0)</f>
        <v>#REF!</v>
      </c>
      <c r="N1818" s="5">
        <f t="shared" si="649"/>
        <v>0</v>
      </c>
    </row>
    <row r="1819" spans="7:14" ht="13.5" customHeight="1" x14ac:dyDescent="0.2">
      <c r="G1819" s="3"/>
      <c r="H1819" s="2"/>
      <c r="I1819" s="12"/>
      <c r="J1819" s="5">
        <v>1</v>
      </c>
      <c r="K1819" s="5">
        <f t="shared" si="644"/>
        <v>0</v>
      </c>
      <c r="L1819" s="56">
        <f t="shared" si="625"/>
        <v>0</v>
      </c>
      <c r="M1819" s="5" t="e">
        <f t="shared" ref="M1819" si="670">IF(#REF!=B1819,1,0)</f>
        <v>#REF!</v>
      </c>
      <c r="N1819" s="5">
        <f t="shared" si="649"/>
        <v>0</v>
      </c>
    </row>
    <row r="1820" spans="7:14" ht="13.5" customHeight="1" x14ac:dyDescent="0.2">
      <c r="G1820" s="3"/>
      <c r="H1820" s="2"/>
      <c r="I1820" s="12"/>
      <c r="J1820" s="5">
        <v>1</v>
      </c>
      <c r="K1820" s="5">
        <f t="shared" si="644"/>
        <v>0</v>
      </c>
      <c r="L1820" s="56">
        <f t="shared" si="625"/>
        <v>0</v>
      </c>
      <c r="M1820" s="5" t="e">
        <f t="shared" ref="M1820" si="671">IF(#REF!=B1820,1,0)</f>
        <v>#REF!</v>
      </c>
      <c r="N1820" s="5">
        <f t="shared" si="649"/>
        <v>0</v>
      </c>
    </row>
    <row r="1821" spans="7:14" ht="13.5" customHeight="1" x14ac:dyDescent="0.2">
      <c r="G1821" s="3"/>
      <c r="H1821" s="2"/>
      <c r="I1821" s="12"/>
      <c r="J1821" s="5">
        <v>1</v>
      </c>
      <c r="K1821" s="5">
        <f t="shared" si="644"/>
        <v>0</v>
      </c>
      <c r="L1821" s="56">
        <f t="shared" si="625"/>
        <v>0</v>
      </c>
      <c r="M1821" s="5" t="e">
        <f t="shared" ref="M1821" si="672">IF(#REF!=B1821,1,0)</f>
        <v>#REF!</v>
      </c>
      <c r="N1821" s="5">
        <f t="shared" si="649"/>
        <v>0</v>
      </c>
    </row>
    <row r="1822" spans="7:14" ht="13.5" customHeight="1" x14ac:dyDescent="0.2">
      <c r="G1822" s="3"/>
      <c r="H1822" s="2"/>
      <c r="I1822" s="12"/>
      <c r="J1822" s="5">
        <v>1</v>
      </c>
      <c r="K1822" s="5">
        <f t="shared" si="644"/>
        <v>0</v>
      </c>
      <c r="L1822" s="56">
        <f t="shared" si="625"/>
        <v>0</v>
      </c>
      <c r="M1822" s="5" t="e">
        <f t="shared" ref="M1822" si="673">IF(#REF!=B1822,1,0)</f>
        <v>#REF!</v>
      </c>
      <c r="N1822" s="5">
        <f t="shared" si="649"/>
        <v>0</v>
      </c>
    </row>
    <row r="1823" spans="7:14" ht="13.5" customHeight="1" x14ac:dyDescent="0.2">
      <c r="G1823" s="3"/>
      <c r="H1823" s="2"/>
      <c r="I1823" s="12"/>
      <c r="J1823" s="5">
        <v>1</v>
      </c>
      <c r="K1823" s="5">
        <f t="shared" si="644"/>
        <v>0</v>
      </c>
      <c r="L1823" s="56">
        <f t="shared" si="625"/>
        <v>0</v>
      </c>
      <c r="M1823" s="5" t="e">
        <f t="shared" ref="M1823" si="674">IF(#REF!=B1823,1,0)</f>
        <v>#REF!</v>
      </c>
      <c r="N1823" s="5">
        <f t="shared" si="649"/>
        <v>0</v>
      </c>
    </row>
    <row r="1824" spans="7:14" ht="13.5" customHeight="1" x14ac:dyDescent="0.2">
      <c r="G1824" s="3"/>
      <c r="H1824" s="2"/>
      <c r="I1824" s="12"/>
      <c r="J1824" s="5">
        <v>1</v>
      </c>
      <c r="K1824" s="5">
        <f t="shared" si="644"/>
        <v>0</v>
      </c>
      <c r="L1824" s="56">
        <f t="shared" si="625"/>
        <v>0</v>
      </c>
      <c r="M1824" s="5" t="e">
        <f t="shared" ref="M1824" si="675">IF(#REF!=B1824,1,0)</f>
        <v>#REF!</v>
      </c>
      <c r="N1824" s="5">
        <f t="shared" si="649"/>
        <v>0</v>
      </c>
    </row>
    <row r="1825" spans="7:14" ht="13.5" customHeight="1" x14ac:dyDescent="0.2">
      <c r="G1825" s="3"/>
      <c r="H1825" s="2"/>
      <c r="I1825" s="12"/>
      <c r="J1825" s="5">
        <v>1</v>
      </c>
      <c r="K1825" s="5">
        <f t="shared" si="644"/>
        <v>0</v>
      </c>
      <c r="L1825" s="56">
        <f t="shared" si="625"/>
        <v>0</v>
      </c>
      <c r="M1825" s="5" t="e">
        <f t="shared" ref="M1825" si="676">IF(#REF!=B1825,1,0)</f>
        <v>#REF!</v>
      </c>
      <c r="N1825" s="5">
        <f t="shared" si="649"/>
        <v>0</v>
      </c>
    </row>
    <row r="1826" spans="7:14" ht="13.5" customHeight="1" x14ac:dyDescent="0.2">
      <c r="G1826" s="3"/>
      <c r="H1826" s="2"/>
      <c r="I1826" s="12"/>
      <c r="J1826" s="5">
        <v>1</v>
      </c>
      <c r="K1826" s="5">
        <f t="shared" si="644"/>
        <v>0</v>
      </c>
      <c r="L1826" s="56">
        <f t="shared" si="625"/>
        <v>0</v>
      </c>
      <c r="M1826" s="5" t="e">
        <f t="shared" ref="M1826" si="677">IF(#REF!=B1826,1,0)</f>
        <v>#REF!</v>
      </c>
      <c r="N1826" s="5">
        <f t="shared" si="649"/>
        <v>0</v>
      </c>
    </row>
    <row r="1827" spans="7:14" ht="13.5" customHeight="1" x14ac:dyDescent="0.2">
      <c r="G1827" s="3"/>
      <c r="H1827" s="2"/>
      <c r="I1827" s="12"/>
      <c r="J1827" s="5">
        <v>1</v>
      </c>
      <c r="K1827" s="5">
        <f t="shared" si="644"/>
        <v>0</v>
      </c>
      <c r="L1827" s="56">
        <f t="shared" si="625"/>
        <v>0</v>
      </c>
      <c r="M1827" s="5" t="e">
        <f t="shared" ref="M1827" si="678">IF(#REF!=B1827,1,0)</f>
        <v>#REF!</v>
      </c>
      <c r="N1827" s="5">
        <f t="shared" si="649"/>
        <v>0</v>
      </c>
    </row>
    <row r="1828" spans="7:14" ht="13.5" customHeight="1" x14ac:dyDescent="0.2">
      <c r="G1828" s="3"/>
      <c r="H1828" s="2"/>
      <c r="I1828" s="12"/>
      <c r="J1828" s="5">
        <v>1</v>
      </c>
      <c r="K1828" s="5">
        <f t="shared" si="644"/>
        <v>0</v>
      </c>
      <c r="L1828" s="56">
        <f t="shared" si="625"/>
        <v>0</v>
      </c>
      <c r="M1828" s="5" t="e">
        <f t="shared" ref="M1828" si="679">IF(#REF!=B1828,1,0)</f>
        <v>#REF!</v>
      </c>
      <c r="N1828" s="5">
        <f t="shared" si="649"/>
        <v>0</v>
      </c>
    </row>
    <row r="1829" spans="7:14" ht="13.5" customHeight="1" x14ac:dyDescent="0.2">
      <c r="G1829" s="3"/>
      <c r="H1829" s="2"/>
      <c r="I1829" s="12"/>
      <c r="J1829" s="5">
        <v>1</v>
      </c>
      <c r="K1829" s="5">
        <f t="shared" si="644"/>
        <v>0</v>
      </c>
      <c r="L1829" s="56">
        <f t="shared" si="625"/>
        <v>0</v>
      </c>
      <c r="M1829" s="5" t="e">
        <f t="shared" ref="M1829" si="680">IF(#REF!=B1829,1,0)</f>
        <v>#REF!</v>
      </c>
      <c r="N1829" s="5">
        <f t="shared" si="649"/>
        <v>0</v>
      </c>
    </row>
    <row r="1830" spans="7:14" ht="13.5" customHeight="1" x14ac:dyDescent="0.2">
      <c r="G1830" s="3"/>
      <c r="H1830" s="2"/>
      <c r="I1830" s="12"/>
      <c r="J1830" s="5">
        <v>1</v>
      </c>
      <c r="K1830" s="5">
        <f t="shared" si="644"/>
        <v>0</v>
      </c>
      <c r="L1830" s="56">
        <f t="shared" si="625"/>
        <v>0</v>
      </c>
      <c r="M1830" s="5" t="e">
        <f t="shared" ref="M1830" si="681">IF(#REF!=B1830,1,0)</f>
        <v>#REF!</v>
      </c>
      <c r="N1830" s="5">
        <f t="shared" si="649"/>
        <v>0</v>
      </c>
    </row>
    <row r="1831" spans="7:14" ht="13.5" customHeight="1" x14ac:dyDescent="0.2">
      <c r="G1831" s="3"/>
      <c r="H1831" s="2"/>
      <c r="I1831" s="12"/>
      <c r="J1831" s="5">
        <v>1</v>
      </c>
      <c r="K1831" s="5">
        <f t="shared" si="644"/>
        <v>0</v>
      </c>
      <c r="L1831" s="56">
        <f t="shared" si="625"/>
        <v>0</v>
      </c>
      <c r="M1831" s="5" t="e">
        <f t="shared" ref="M1831" si="682">IF(#REF!=B1831,1,0)</f>
        <v>#REF!</v>
      </c>
      <c r="N1831" s="5">
        <f t="shared" si="649"/>
        <v>0</v>
      </c>
    </row>
    <row r="1832" spans="7:14" ht="13.5" customHeight="1" x14ac:dyDescent="0.2">
      <c r="G1832" s="3"/>
      <c r="H1832" s="2"/>
      <c r="I1832" s="12"/>
      <c r="J1832" s="5">
        <v>1</v>
      </c>
      <c r="K1832" s="5">
        <f t="shared" si="644"/>
        <v>0</v>
      </c>
      <c r="L1832" s="56">
        <f t="shared" si="625"/>
        <v>0</v>
      </c>
      <c r="M1832" s="5" t="e">
        <f t="shared" ref="M1832" si="683">IF(#REF!=B1832,1,0)</f>
        <v>#REF!</v>
      </c>
      <c r="N1832" s="5">
        <f t="shared" si="649"/>
        <v>0</v>
      </c>
    </row>
    <row r="1833" spans="7:14" ht="13.5" customHeight="1" x14ac:dyDescent="0.2">
      <c r="G1833" s="3"/>
      <c r="H1833" s="2"/>
      <c r="I1833" s="12"/>
      <c r="J1833" s="5">
        <v>1</v>
      </c>
      <c r="K1833" s="5">
        <f t="shared" si="644"/>
        <v>0</v>
      </c>
      <c r="L1833" s="56">
        <f t="shared" si="625"/>
        <v>0</v>
      </c>
      <c r="M1833" s="5" t="e">
        <f t="shared" ref="M1833" si="684">IF(#REF!=B1833,1,0)</f>
        <v>#REF!</v>
      </c>
      <c r="N1833" s="5">
        <f t="shared" si="649"/>
        <v>0</v>
      </c>
    </row>
    <row r="1834" spans="7:14" ht="13.5" customHeight="1" x14ac:dyDescent="0.2">
      <c r="G1834" s="3"/>
      <c r="H1834" s="2"/>
      <c r="I1834" s="12"/>
      <c r="J1834" s="5">
        <v>1</v>
      </c>
      <c r="K1834" s="5">
        <f t="shared" si="644"/>
        <v>0</v>
      </c>
      <c r="L1834" s="56">
        <f t="shared" si="625"/>
        <v>0</v>
      </c>
      <c r="M1834" s="5" t="e">
        <f t="shared" ref="M1834" si="685">IF(#REF!=B1834,1,0)</f>
        <v>#REF!</v>
      </c>
      <c r="N1834" s="5">
        <f t="shared" si="649"/>
        <v>0</v>
      </c>
    </row>
    <row r="1835" spans="7:14" ht="13.5" customHeight="1" x14ac:dyDescent="0.2">
      <c r="G1835" s="3"/>
      <c r="H1835" s="2"/>
      <c r="I1835" s="12"/>
      <c r="J1835" s="5">
        <v>1</v>
      </c>
      <c r="K1835" s="5">
        <f t="shared" si="644"/>
        <v>0</v>
      </c>
      <c r="L1835" s="56">
        <f t="shared" si="625"/>
        <v>0</v>
      </c>
      <c r="M1835" s="5" t="e">
        <f t="shared" ref="M1835" si="686">IF(#REF!=B1835,1,0)</f>
        <v>#REF!</v>
      </c>
      <c r="N1835" s="5">
        <f t="shared" si="649"/>
        <v>0</v>
      </c>
    </row>
    <row r="1836" spans="7:14" ht="13.5" customHeight="1" x14ac:dyDescent="0.2">
      <c r="G1836" s="3"/>
      <c r="H1836" s="2"/>
      <c r="I1836" s="12"/>
      <c r="J1836" s="5">
        <v>1</v>
      </c>
      <c r="K1836" s="5">
        <f t="shared" si="644"/>
        <v>0</v>
      </c>
      <c r="L1836" s="56">
        <f t="shared" si="625"/>
        <v>0</v>
      </c>
      <c r="M1836" s="5" t="e">
        <f t="shared" ref="M1836" si="687">IF(#REF!=B1836,1,0)</f>
        <v>#REF!</v>
      </c>
      <c r="N1836" s="5">
        <f t="shared" si="649"/>
        <v>0</v>
      </c>
    </row>
    <row r="1837" spans="7:14" ht="13.5" customHeight="1" x14ac:dyDescent="0.2">
      <c r="G1837" s="3"/>
      <c r="H1837" s="2"/>
      <c r="I1837" s="12"/>
      <c r="J1837" s="5">
        <v>1</v>
      </c>
      <c r="K1837" s="5">
        <f t="shared" si="644"/>
        <v>0</v>
      </c>
      <c r="L1837" s="56" t="e">
        <f>IF(B1837="",#REF!,B1837)</f>
        <v>#REF!</v>
      </c>
      <c r="M1837" s="5" t="e">
        <f t="shared" ref="M1837" si="688">IF(#REF!=B1837,1,0)</f>
        <v>#REF!</v>
      </c>
      <c r="N1837" s="5">
        <f t="shared" si="649"/>
        <v>0</v>
      </c>
    </row>
    <row r="1838" spans="7:14" ht="13.5" customHeight="1" x14ac:dyDescent="0.2">
      <c r="G1838" s="3"/>
      <c r="H1838" s="2"/>
      <c r="I1838" s="12"/>
      <c r="J1838" s="5">
        <v>1</v>
      </c>
      <c r="K1838" s="5">
        <f t="shared" si="644"/>
        <v>0</v>
      </c>
      <c r="L1838" s="56" t="e">
        <f>IF(B1838="",#REF!,B1838)</f>
        <v>#REF!</v>
      </c>
      <c r="M1838" s="5" t="e">
        <f t="shared" ref="M1838" si="689">IF(#REF!=B1838,1,0)</f>
        <v>#REF!</v>
      </c>
      <c r="N1838" s="5">
        <f t="shared" si="649"/>
        <v>0</v>
      </c>
    </row>
    <row r="1839" spans="7:14" ht="13.5" customHeight="1" x14ac:dyDescent="0.2">
      <c r="G1839" s="3"/>
      <c r="H1839" s="2"/>
      <c r="I1839" s="12"/>
      <c r="J1839" s="5">
        <v>1</v>
      </c>
      <c r="K1839" s="5">
        <f t="shared" si="644"/>
        <v>0</v>
      </c>
      <c r="L1839" s="56" t="e">
        <f>IF(B1839="",#REF!,B1839)</f>
        <v>#REF!</v>
      </c>
      <c r="M1839" s="5" t="e">
        <f t="shared" ref="M1839" si="690">IF(#REF!=B1839,1,0)</f>
        <v>#REF!</v>
      </c>
      <c r="N1839" s="5">
        <f t="shared" si="649"/>
        <v>0</v>
      </c>
    </row>
    <row r="1840" spans="7:14" ht="13.5" customHeight="1" x14ac:dyDescent="0.2">
      <c r="G1840" s="3"/>
      <c r="H1840" s="2"/>
      <c r="I1840" s="12"/>
      <c r="J1840" s="5">
        <v>1</v>
      </c>
      <c r="K1840" s="5">
        <f t="shared" si="644"/>
        <v>0</v>
      </c>
      <c r="L1840" s="56" t="e">
        <f>IF(B1840="",#REF!,B1840)</f>
        <v>#REF!</v>
      </c>
      <c r="M1840" s="5" t="e">
        <f t="shared" ref="M1840" si="691">IF(#REF!=B1840,1,0)</f>
        <v>#REF!</v>
      </c>
      <c r="N1840" s="5">
        <f t="shared" si="649"/>
        <v>0</v>
      </c>
    </row>
    <row r="1841" spans="7:14" ht="13.5" customHeight="1" x14ac:dyDescent="0.2">
      <c r="G1841" s="3"/>
      <c r="H1841" s="2"/>
      <c r="I1841" s="12"/>
      <c r="J1841" s="5">
        <v>1</v>
      </c>
      <c r="K1841" s="5">
        <f t="shared" si="644"/>
        <v>0</v>
      </c>
      <c r="L1841" s="56">
        <f t="shared" ref="L1841:L1896" si="692">IF(B1841="",B1840,B1841)</f>
        <v>0</v>
      </c>
      <c r="M1841" s="5" t="e">
        <f t="shared" ref="M1841" si="693">IF(#REF!=B1841,1,0)</f>
        <v>#REF!</v>
      </c>
      <c r="N1841" s="5">
        <f t="shared" si="649"/>
        <v>0</v>
      </c>
    </row>
    <row r="1842" spans="7:14" ht="13.5" customHeight="1" x14ac:dyDescent="0.2">
      <c r="G1842" s="3"/>
      <c r="H1842" s="2"/>
      <c r="I1842" s="12"/>
      <c r="J1842" s="5">
        <v>1</v>
      </c>
      <c r="K1842" s="5">
        <f t="shared" si="644"/>
        <v>0</v>
      </c>
      <c r="L1842" s="56">
        <f t="shared" si="692"/>
        <v>0</v>
      </c>
      <c r="M1842" s="5" t="e">
        <f t="shared" ref="M1842" si="694">IF(#REF!=B1842,1,0)</f>
        <v>#REF!</v>
      </c>
      <c r="N1842" s="5">
        <f t="shared" si="649"/>
        <v>0</v>
      </c>
    </row>
    <row r="1843" spans="7:14" ht="13.5" customHeight="1" x14ac:dyDescent="0.2">
      <c r="G1843" s="3"/>
      <c r="H1843" s="2"/>
      <c r="I1843" s="12"/>
      <c r="J1843" s="5">
        <v>1</v>
      </c>
      <c r="K1843" s="5">
        <f t="shared" si="644"/>
        <v>0</v>
      </c>
      <c r="L1843" s="56" t="e">
        <f>IF(B1843="",#REF!,B1843)</f>
        <v>#REF!</v>
      </c>
      <c r="M1843" s="5" t="e">
        <f t="shared" ref="M1843" si="695">IF(#REF!=B1843,1,0)</f>
        <v>#REF!</v>
      </c>
      <c r="N1843" s="5">
        <f t="shared" si="649"/>
        <v>0</v>
      </c>
    </row>
    <row r="1844" spans="7:14" ht="13.5" customHeight="1" x14ac:dyDescent="0.2">
      <c r="G1844" s="3"/>
      <c r="H1844" s="2"/>
      <c r="I1844" s="12"/>
      <c r="J1844" s="5">
        <v>1</v>
      </c>
      <c r="K1844" s="5">
        <f t="shared" si="644"/>
        <v>0</v>
      </c>
      <c r="L1844" s="56">
        <f t="shared" si="692"/>
        <v>0</v>
      </c>
      <c r="M1844" s="5" t="e">
        <f t="shared" ref="M1844" si="696">IF(#REF!=B1844,1,0)</f>
        <v>#REF!</v>
      </c>
      <c r="N1844" s="5">
        <f t="shared" si="649"/>
        <v>0</v>
      </c>
    </row>
    <row r="1845" spans="7:14" ht="13.5" customHeight="1" x14ac:dyDescent="0.2">
      <c r="G1845" s="3"/>
      <c r="H1845" s="2"/>
      <c r="I1845" s="12"/>
      <c r="J1845" s="5">
        <v>1</v>
      </c>
      <c r="K1845" s="5">
        <f t="shared" si="644"/>
        <v>0</v>
      </c>
      <c r="L1845" s="56">
        <f t="shared" si="692"/>
        <v>0</v>
      </c>
      <c r="M1845" s="5" t="e">
        <f t="shared" ref="M1845" si="697">IF(#REF!=B1845,1,0)</f>
        <v>#REF!</v>
      </c>
      <c r="N1845" s="5">
        <f t="shared" si="649"/>
        <v>0</v>
      </c>
    </row>
    <row r="1846" spans="7:14" ht="13.5" customHeight="1" x14ac:dyDescent="0.2">
      <c r="G1846" s="3"/>
      <c r="H1846" s="2"/>
      <c r="I1846" s="12"/>
      <c r="J1846" s="5">
        <v>1</v>
      </c>
      <c r="K1846" s="5">
        <f t="shared" si="644"/>
        <v>0</v>
      </c>
      <c r="L1846" s="56">
        <f t="shared" si="692"/>
        <v>0</v>
      </c>
      <c r="M1846" s="5" t="e">
        <f t="shared" ref="M1846" si="698">IF(#REF!=B1846,1,0)</f>
        <v>#REF!</v>
      </c>
      <c r="N1846" s="5">
        <f t="shared" si="649"/>
        <v>0</v>
      </c>
    </row>
    <row r="1847" spans="7:14" ht="13.5" customHeight="1" x14ac:dyDescent="0.2">
      <c r="G1847" s="3"/>
      <c r="H1847" s="2"/>
      <c r="I1847" s="12"/>
      <c r="J1847" s="5">
        <v>1</v>
      </c>
      <c r="K1847" s="5">
        <f t="shared" si="644"/>
        <v>0</v>
      </c>
      <c r="L1847" s="56">
        <f t="shared" si="692"/>
        <v>0</v>
      </c>
      <c r="M1847" s="5" t="e">
        <f t="shared" ref="M1847" si="699">IF(#REF!=B1847,1,0)</f>
        <v>#REF!</v>
      </c>
      <c r="N1847" s="5">
        <f t="shared" si="649"/>
        <v>0</v>
      </c>
    </row>
    <row r="1848" spans="7:14" ht="13.5" customHeight="1" x14ac:dyDescent="0.2">
      <c r="G1848" s="3"/>
      <c r="H1848" s="2"/>
      <c r="I1848" s="12"/>
      <c r="J1848" s="5">
        <v>1</v>
      </c>
      <c r="K1848" s="5">
        <f t="shared" si="644"/>
        <v>0</v>
      </c>
      <c r="L1848" s="56">
        <f t="shared" si="692"/>
        <v>0</v>
      </c>
      <c r="M1848" s="5" t="e">
        <f t="shared" ref="M1848" si="700">IF(#REF!=B1848,1,0)</f>
        <v>#REF!</v>
      </c>
      <c r="N1848" s="5">
        <f t="shared" si="649"/>
        <v>0</v>
      </c>
    </row>
    <row r="1849" spans="7:14" ht="13.5" customHeight="1" x14ac:dyDescent="0.2">
      <c r="G1849" s="3"/>
      <c r="H1849" s="2"/>
      <c r="I1849" s="12"/>
      <c r="J1849" s="5">
        <v>1</v>
      </c>
      <c r="K1849" s="5">
        <f t="shared" si="644"/>
        <v>0</v>
      </c>
      <c r="L1849" s="56">
        <f t="shared" si="692"/>
        <v>0</v>
      </c>
      <c r="M1849" s="5" t="e">
        <f t="shared" ref="M1849" si="701">IF(#REF!=B1849,1,0)</f>
        <v>#REF!</v>
      </c>
      <c r="N1849" s="5">
        <f t="shared" si="649"/>
        <v>0</v>
      </c>
    </row>
    <row r="1850" spans="7:14" ht="13.5" customHeight="1" x14ac:dyDescent="0.2">
      <c r="G1850" s="3"/>
      <c r="H1850" s="2"/>
      <c r="I1850" s="12"/>
      <c r="J1850" s="5">
        <v>1</v>
      </c>
      <c r="K1850" s="5">
        <f t="shared" si="644"/>
        <v>0</v>
      </c>
      <c r="L1850" s="56" t="e">
        <f>IF(B1850="",#REF!,B1850)</f>
        <v>#REF!</v>
      </c>
      <c r="M1850" s="5" t="e">
        <f t="shared" ref="M1850" si="702">IF(#REF!=B1850,1,0)</f>
        <v>#REF!</v>
      </c>
      <c r="N1850" s="5">
        <f t="shared" si="649"/>
        <v>0</v>
      </c>
    </row>
    <row r="1851" spans="7:14" ht="13.5" customHeight="1" x14ac:dyDescent="0.2">
      <c r="G1851" s="3"/>
      <c r="H1851" s="2"/>
      <c r="I1851" s="12"/>
      <c r="J1851" s="5">
        <v>1</v>
      </c>
      <c r="K1851" s="5">
        <f t="shared" si="644"/>
        <v>0</v>
      </c>
      <c r="L1851" s="56">
        <f t="shared" si="692"/>
        <v>0</v>
      </c>
      <c r="M1851" s="5" t="e">
        <f t="shared" ref="M1851" si="703">IF(#REF!=B1851,1,0)</f>
        <v>#REF!</v>
      </c>
      <c r="N1851" s="5">
        <f t="shared" si="649"/>
        <v>0</v>
      </c>
    </row>
    <row r="1852" spans="7:14" ht="13.5" customHeight="1" x14ac:dyDescent="0.2">
      <c r="G1852" s="3"/>
      <c r="H1852" s="2"/>
      <c r="I1852" s="12"/>
      <c r="J1852" s="5">
        <v>1</v>
      </c>
      <c r="K1852" s="5">
        <f t="shared" si="644"/>
        <v>0</v>
      </c>
      <c r="L1852" s="56">
        <f t="shared" si="692"/>
        <v>0</v>
      </c>
      <c r="M1852" s="5" t="e">
        <f t="shared" ref="M1852" si="704">IF(#REF!=B1852,1,0)</f>
        <v>#REF!</v>
      </c>
      <c r="N1852" s="5">
        <f t="shared" si="649"/>
        <v>0</v>
      </c>
    </row>
    <row r="1853" spans="7:14" ht="13.5" customHeight="1" x14ac:dyDescent="0.2">
      <c r="G1853" s="3"/>
      <c r="H1853" s="2"/>
      <c r="I1853" s="12"/>
      <c r="J1853" s="5">
        <v>1</v>
      </c>
      <c r="K1853" s="5">
        <f t="shared" si="644"/>
        <v>0</v>
      </c>
      <c r="L1853" s="56">
        <f t="shared" si="692"/>
        <v>0</v>
      </c>
      <c r="M1853" s="5" t="e">
        <f t="shared" ref="M1853" si="705">IF(#REF!=B1853,1,0)</f>
        <v>#REF!</v>
      </c>
      <c r="N1853" s="5">
        <f t="shared" si="649"/>
        <v>0</v>
      </c>
    </row>
    <row r="1854" spans="7:14" ht="13.5" customHeight="1" x14ac:dyDescent="0.2">
      <c r="G1854" s="3"/>
      <c r="H1854" s="2"/>
      <c r="I1854" s="12"/>
      <c r="J1854" s="5">
        <v>1</v>
      </c>
      <c r="K1854" s="5">
        <f t="shared" si="644"/>
        <v>0</v>
      </c>
      <c r="L1854" s="56">
        <f t="shared" si="692"/>
        <v>0</v>
      </c>
      <c r="M1854" s="5" t="e">
        <f t="shared" ref="M1854" si="706">IF(#REF!=B1854,1,0)</f>
        <v>#REF!</v>
      </c>
      <c r="N1854" s="5">
        <f t="shared" si="649"/>
        <v>0</v>
      </c>
    </row>
    <row r="1855" spans="7:14" ht="13.5" customHeight="1" x14ac:dyDescent="0.2">
      <c r="G1855" s="3"/>
      <c r="H1855" s="2"/>
      <c r="I1855" s="12"/>
      <c r="J1855" s="5">
        <v>1</v>
      </c>
      <c r="K1855" s="5">
        <f t="shared" si="644"/>
        <v>0</v>
      </c>
      <c r="L1855" s="56" t="e">
        <f>IF(B1855="",#REF!,B1855)</f>
        <v>#REF!</v>
      </c>
      <c r="M1855" s="5" t="e">
        <f t="shared" ref="M1855" si="707">IF(#REF!=B1855,1,0)</f>
        <v>#REF!</v>
      </c>
      <c r="N1855" s="5">
        <f t="shared" si="649"/>
        <v>0</v>
      </c>
    </row>
    <row r="1856" spans="7:14" ht="13.5" customHeight="1" x14ac:dyDescent="0.2">
      <c r="G1856" s="3"/>
      <c r="H1856" s="2"/>
      <c r="I1856" s="12"/>
      <c r="J1856" s="5">
        <v>1</v>
      </c>
      <c r="K1856" s="5">
        <f t="shared" si="644"/>
        <v>0</v>
      </c>
      <c r="L1856" s="56">
        <f t="shared" si="692"/>
        <v>0</v>
      </c>
      <c r="M1856" s="5" t="e">
        <f t="shared" ref="M1856" si="708">IF(#REF!=B1856,1,0)</f>
        <v>#REF!</v>
      </c>
      <c r="N1856" s="5">
        <f t="shared" si="649"/>
        <v>0</v>
      </c>
    </row>
    <row r="1857" spans="7:14" ht="13.5" customHeight="1" x14ac:dyDescent="0.2">
      <c r="G1857" s="3"/>
      <c r="H1857" s="2"/>
      <c r="I1857" s="12"/>
      <c r="J1857" s="5">
        <v>1</v>
      </c>
      <c r="K1857" s="5">
        <f t="shared" si="644"/>
        <v>0</v>
      </c>
      <c r="L1857" s="56" t="e">
        <f>IF(B1857="",#REF!,B1857)</f>
        <v>#REF!</v>
      </c>
      <c r="M1857" s="5" t="e">
        <f t="shared" ref="M1857" si="709">IF(#REF!=B1857,1,0)</f>
        <v>#REF!</v>
      </c>
      <c r="N1857" s="5">
        <f t="shared" si="649"/>
        <v>0</v>
      </c>
    </row>
    <row r="1858" spans="7:14" ht="13.5" customHeight="1" x14ac:dyDescent="0.2">
      <c r="G1858" s="3"/>
      <c r="H1858" s="2"/>
      <c r="I1858" s="12"/>
      <c r="J1858" s="5">
        <v>1</v>
      </c>
      <c r="K1858" s="5">
        <f t="shared" si="644"/>
        <v>0</v>
      </c>
      <c r="L1858" s="56">
        <f t="shared" si="692"/>
        <v>0</v>
      </c>
      <c r="M1858" s="5" t="e">
        <f t="shared" ref="M1858" si="710">IF(#REF!=B1858,1,0)</f>
        <v>#REF!</v>
      </c>
      <c r="N1858" s="5">
        <f t="shared" si="649"/>
        <v>0</v>
      </c>
    </row>
    <row r="1859" spans="7:14" ht="13.5" customHeight="1" x14ac:dyDescent="0.2">
      <c r="G1859" s="3"/>
      <c r="H1859" s="2"/>
      <c r="I1859" s="12"/>
      <c r="J1859" s="5">
        <v>1</v>
      </c>
      <c r="K1859" s="5">
        <f t="shared" ref="K1859:K1922" si="711">IF(I1859="did not close",0,IF(I1859="",0,1))</f>
        <v>0</v>
      </c>
      <c r="L1859" s="56">
        <f t="shared" si="692"/>
        <v>0</v>
      </c>
      <c r="M1859" s="5" t="e">
        <f t="shared" ref="M1859" si="712">IF(#REF!=B1859,1,0)</f>
        <v>#REF!</v>
      </c>
      <c r="N1859" s="5">
        <f t="shared" si="649"/>
        <v>0</v>
      </c>
    </row>
    <row r="1860" spans="7:14" ht="13.5" customHeight="1" x14ac:dyDescent="0.2">
      <c r="G1860" s="3"/>
      <c r="H1860" s="2"/>
      <c r="I1860" s="12"/>
      <c r="J1860" s="5">
        <v>1</v>
      </c>
      <c r="K1860" s="5">
        <f t="shared" si="711"/>
        <v>0</v>
      </c>
      <c r="L1860" s="56">
        <f t="shared" si="692"/>
        <v>0</v>
      </c>
      <c r="M1860" s="5" t="e">
        <f t="shared" ref="M1860" si="713">IF(#REF!=B1860,1,0)</f>
        <v>#REF!</v>
      </c>
      <c r="N1860" s="5">
        <f t="shared" si="649"/>
        <v>0</v>
      </c>
    </row>
    <row r="1861" spans="7:14" ht="13.5" customHeight="1" x14ac:dyDescent="0.2">
      <c r="G1861" s="3"/>
      <c r="H1861" s="2"/>
      <c r="I1861" s="12"/>
      <c r="J1861" s="5">
        <v>1</v>
      </c>
      <c r="K1861" s="5">
        <f t="shared" si="711"/>
        <v>0</v>
      </c>
      <c r="L1861" s="56">
        <f t="shared" si="692"/>
        <v>0</v>
      </c>
      <c r="M1861" s="5" t="e">
        <f t="shared" ref="M1861" si="714">IF(#REF!=B1861,1,0)</f>
        <v>#REF!</v>
      </c>
      <c r="N1861" s="5">
        <f t="shared" si="649"/>
        <v>0</v>
      </c>
    </row>
    <row r="1862" spans="7:14" ht="13.5" customHeight="1" x14ac:dyDescent="0.2">
      <c r="G1862" s="3"/>
      <c r="H1862" s="2"/>
      <c r="I1862" s="12"/>
      <c r="J1862" s="5">
        <v>1</v>
      </c>
      <c r="K1862" s="5">
        <f t="shared" si="711"/>
        <v>0</v>
      </c>
      <c r="L1862" s="56">
        <f t="shared" si="692"/>
        <v>0</v>
      </c>
      <c r="M1862" s="5" t="e">
        <f t="shared" ref="M1862" si="715">IF(#REF!=B1862,1,0)</f>
        <v>#REF!</v>
      </c>
      <c r="N1862" s="5">
        <f t="shared" ref="N1862:N1925" si="716">IF(J1862=0,IF(H1862="did not close",0,IF(H1862="",0,1)),0)</f>
        <v>0</v>
      </c>
    </row>
    <row r="1863" spans="7:14" ht="13.5" customHeight="1" x14ac:dyDescent="0.2">
      <c r="G1863" s="3"/>
      <c r="H1863" s="2"/>
      <c r="I1863" s="12"/>
      <c r="J1863" s="5">
        <v>1</v>
      </c>
      <c r="K1863" s="5">
        <f t="shared" si="711"/>
        <v>0</v>
      </c>
      <c r="L1863" s="56">
        <f t="shared" si="692"/>
        <v>0</v>
      </c>
      <c r="M1863" s="5" t="e">
        <f t="shared" ref="M1863" si="717">IF(#REF!=B1863,1,0)</f>
        <v>#REF!</v>
      </c>
      <c r="N1863" s="5">
        <f t="shared" si="716"/>
        <v>0</v>
      </c>
    </row>
    <row r="1864" spans="7:14" ht="13.5" customHeight="1" x14ac:dyDescent="0.2">
      <c r="G1864" s="3"/>
      <c r="H1864" s="2"/>
      <c r="I1864" s="12"/>
      <c r="J1864" s="5">
        <v>1</v>
      </c>
      <c r="K1864" s="5">
        <f t="shared" si="711"/>
        <v>0</v>
      </c>
      <c r="L1864" s="56">
        <f t="shared" si="692"/>
        <v>0</v>
      </c>
      <c r="M1864" s="5" t="e">
        <f t="shared" ref="M1864" si="718">IF(#REF!=B1864,1,0)</f>
        <v>#REF!</v>
      </c>
      <c r="N1864" s="5">
        <f t="shared" si="716"/>
        <v>0</v>
      </c>
    </row>
    <row r="1865" spans="7:14" ht="13.5" customHeight="1" x14ac:dyDescent="0.2">
      <c r="G1865" s="3"/>
      <c r="H1865" s="2"/>
      <c r="I1865" s="12"/>
      <c r="J1865" s="5">
        <v>1</v>
      </c>
      <c r="K1865" s="5">
        <f t="shared" si="711"/>
        <v>0</v>
      </c>
      <c r="L1865" s="56">
        <f t="shared" si="692"/>
        <v>0</v>
      </c>
      <c r="M1865" s="5" t="e">
        <f t="shared" ref="M1865" si="719">IF(#REF!=B1865,1,0)</f>
        <v>#REF!</v>
      </c>
      <c r="N1865" s="5">
        <f t="shared" si="716"/>
        <v>0</v>
      </c>
    </row>
    <row r="1866" spans="7:14" ht="13.5" customHeight="1" x14ac:dyDescent="0.2">
      <c r="G1866" s="3"/>
      <c r="H1866" s="2"/>
      <c r="I1866" s="12"/>
      <c r="J1866" s="5">
        <v>1</v>
      </c>
      <c r="K1866" s="5">
        <f t="shared" si="711"/>
        <v>0</v>
      </c>
      <c r="L1866" s="56">
        <f t="shared" si="692"/>
        <v>0</v>
      </c>
      <c r="M1866" s="5" t="e">
        <f t="shared" ref="M1866" si="720">IF(#REF!=B1866,1,0)</f>
        <v>#REF!</v>
      </c>
      <c r="N1866" s="5">
        <f t="shared" si="716"/>
        <v>0</v>
      </c>
    </row>
    <row r="1867" spans="7:14" ht="13.5" customHeight="1" x14ac:dyDescent="0.2">
      <c r="G1867" s="3"/>
      <c r="H1867" s="2"/>
      <c r="I1867" s="12"/>
      <c r="J1867" s="5">
        <v>1</v>
      </c>
      <c r="K1867" s="5">
        <f t="shared" si="711"/>
        <v>0</v>
      </c>
      <c r="L1867" s="56">
        <f t="shared" si="692"/>
        <v>0</v>
      </c>
      <c r="M1867" s="5" t="e">
        <f t="shared" ref="M1867" si="721">IF(#REF!=B1867,1,0)</f>
        <v>#REF!</v>
      </c>
      <c r="N1867" s="5">
        <f t="shared" si="716"/>
        <v>0</v>
      </c>
    </row>
    <row r="1868" spans="7:14" ht="13.5" customHeight="1" x14ac:dyDescent="0.2">
      <c r="G1868" s="3"/>
      <c r="H1868" s="2"/>
      <c r="I1868" s="12"/>
      <c r="J1868" s="5">
        <v>1</v>
      </c>
      <c r="K1868" s="5">
        <f t="shared" si="711"/>
        <v>0</v>
      </c>
      <c r="L1868" s="56">
        <f t="shared" si="692"/>
        <v>0</v>
      </c>
      <c r="M1868" s="5" t="e">
        <f t="shared" ref="M1868" si="722">IF(#REF!=B1868,1,0)</f>
        <v>#REF!</v>
      </c>
      <c r="N1868" s="5">
        <f t="shared" si="716"/>
        <v>0</v>
      </c>
    </row>
    <row r="1869" spans="7:14" ht="13.5" customHeight="1" x14ac:dyDescent="0.2">
      <c r="G1869" s="3"/>
      <c r="H1869" s="2"/>
      <c r="I1869" s="12"/>
      <c r="J1869" s="5">
        <v>1</v>
      </c>
      <c r="K1869" s="5">
        <f t="shared" si="711"/>
        <v>0</v>
      </c>
      <c r="L1869" s="56">
        <f t="shared" si="692"/>
        <v>0</v>
      </c>
      <c r="M1869" s="5" t="e">
        <f t="shared" ref="M1869" si="723">IF(#REF!=B1869,1,0)</f>
        <v>#REF!</v>
      </c>
      <c r="N1869" s="5">
        <f t="shared" si="716"/>
        <v>0</v>
      </c>
    </row>
    <row r="1870" spans="7:14" ht="13.5" customHeight="1" x14ac:dyDescent="0.2">
      <c r="G1870" s="3"/>
      <c r="H1870" s="2"/>
      <c r="I1870" s="12"/>
      <c r="J1870" s="5">
        <v>1</v>
      </c>
      <c r="K1870" s="5">
        <f t="shared" si="711"/>
        <v>0</v>
      </c>
      <c r="L1870" s="56">
        <f t="shared" si="692"/>
        <v>0</v>
      </c>
      <c r="M1870" s="5" t="e">
        <f t="shared" ref="M1870" si="724">IF(#REF!=B1870,1,0)</f>
        <v>#REF!</v>
      </c>
      <c r="N1870" s="5">
        <f t="shared" si="716"/>
        <v>0</v>
      </c>
    </row>
    <row r="1871" spans="7:14" ht="13.5" customHeight="1" x14ac:dyDescent="0.2">
      <c r="G1871" s="3"/>
      <c r="H1871" s="2"/>
      <c r="I1871" s="12"/>
      <c r="J1871" s="5">
        <v>1</v>
      </c>
      <c r="K1871" s="5">
        <f t="shared" si="711"/>
        <v>0</v>
      </c>
      <c r="L1871" s="56">
        <f t="shared" si="692"/>
        <v>0</v>
      </c>
      <c r="M1871" s="5" t="e">
        <f t="shared" ref="M1871" si="725">IF(#REF!=B1871,1,0)</f>
        <v>#REF!</v>
      </c>
      <c r="N1871" s="5">
        <f t="shared" si="716"/>
        <v>0</v>
      </c>
    </row>
    <row r="1872" spans="7:14" ht="13.5" customHeight="1" x14ac:dyDescent="0.2">
      <c r="G1872" s="3"/>
      <c r="H1872" s="2"/>
      <c r="I1872" s="12"/>
      <c r="J1872" s="5">
        <v>1</v>
      </c>
      <c r="K1872" s="5">
        <f t="shared" si="711"/>
        <v>0</v>
      </c>
      <c r="L1872" s="56">
        <f t="shared" si="692"/>
        <v>0</v>
      </c>
      <c r="M1872" s="5" t="e">
        <f t="shared" ref="M1872" si="726">IF(#REF!=B1872,1,0)</f>
        <v>#REF!</v>
      </c>
      <c r="N1872" s="5">
        <f t="shared" si="716"/>
        <v>0</v>
      </c>
    </row>
    <row r="1873" spans="7:14" ht="13.5" customHeight="1" x14ac:dyDescent="0.2">
      <c r="G1873" s="3"/>
      <c r="H1873" s="2"/>
      <c r="I1873" s="12"/>
      <c r="J1873" s="5">
        <v>1</v>
      </c>
      <c r="K1873" s="5">
        <f t="shared" si="711"/>
        <v>0</v>
      </c>
      <c r="L1873" s="56">
        <f t="shared" si="692"/>
        <v>0</v>
      </c>
      <c r="M1873" s="5" t="e">
        <f t="shared" ref="M1873" si="727">IF(#REF!=B1873,1,0)</f>
        <v>#REF!</v>
      </c>
      <c r="N1873" s="5">
        <f t="shared" si="716"/>
        <v>0</v>
      </c>
    </row>
    <row r="1874" spans="7:14" ht="13.5" customHeight="1" x14ac:dyDescent="0.2">
      <c r="G1874" s="3"/>
      <c r="H1874" s="2"/>
      <c r="I1874" s="12"/>
      <c r="J1874" s="5">
        <v>1</v>
      </c>
      <c r="K1874" s="5">
        <f t="shared" si="711"/>
        <v>0</v>
      </c>
      <c r="L1874" s="56">
        <f t="shared" si="692"/>
        <v>0</v>
      </c>
      <c r="M1874" s="5" t="e">
        <f t="shared" ref="M1874" si="728">IF(#REF!=B1874,1,0)</f>
        <v>#REF!</v>
      </c>
      <c r="N1874" s="5">
        <f t="shared" si="716"/>
        <v>0</v>
      </c>
    </row>
    <row r="1875" spans="7:14" ht="13.5" customHeight="1" x14ac:dyDescent="0.2">
      <c r="G1875" s="3"/>
      <c r="H1875" s="2"/>
      <c r="I1875" s="12"/>
      <c r="J1875" s="5">
        <v>1</v>
      </c>
      <c r="K1875" s="5">
        <f t="shared" si="711"/>
        <v>0</v>
      </c>
      <c r="L1875" s="56">
        <f t="shared" si="692"/>
        <v>0</v>
      </c>
      <c r="M1875" s="5" t="e">
        <f t="shared" ref="M1875" si="729">IF(#REF!=B1875,1,0)</f>
        <v>#REF!</v>
      </c>
      <c r="N1875" s="5">
        <f t="shared" si="716"/>
        <v>0</v>
      </c>
    </row>
    <row r="1876" spans="7:14" ht="13.5" customHeight="1" x14ac:dyDescent="0.2">
      <c r="G1876" s="3"/>
      <c r="H1876" s="2"/>
      <c r="I1876" s="12"/>
      <c r="J1876" s="5">
        <v>1</v>
      </c>
      <c r="K1876" s="5">
        <f t="shared" si="711"/>
        <v>0</v>
      </c>
      <c r="L1876" s="56">
        <f t="shared" si="692"/>
        <v>0</v>
      </c>
      <c r="M1876" s="5" t="e">
        <f t="shared" ref="M1876" si="730">IF(#REF!=B1876,1,0)</f>
        <v>#REF!</v>
      </c>
      <c r="N1876" s="5">
        <f t="shared" si="716"/>
        <v>0</v>
      </c>
    </row>
    <row r="1877" spans="7:14" ht="13.5" customHeight="1" x14ac:dyDescent="0.2">
      <c r="G1877" s="3"/>
      <c r="H1877" s="2"/>
      <c r="I1877" s="12"/>
      <c r="J1877" s="5">
        <v>1</v>
      </c>
      <c r="K1877" s="5">
        <f t="shared" si="711"/>
        <v>0</v>
      </c>
      <c r="L1877" s="56">
        <f t="shared" si="692"/>
        <v>0</v>
      </c>
      <c r="M1877" s="5" t="e">
        <f t="shared" ref="M1877" si="731">IF(#REF!=B1877,1,0)</f>
        <v>#REF!</v>
      </c>
      <c r="N1877" s="5">
        <f t="shared" si="716"/>
        <v>0</v>
      </c>
    </row>
    <row r="1878" spans="7:14" ht="13.5" customHeight="1" x14ac:dyDescent="0.2">
      <c r="G1878" s="3"/>
      <c r="H1878" s="2"/>
      <c r="I1878" s="12"/>
      <c r="J1878" s="5">
        <v>1</v>
      </c>
      <c r="K1878" s="5">
        <f t="shared" si="711"/>
        <v>0</v>
      </c>
      <c r="L1878" s="56">
        <f t="shared" si="692"/>
        <v>0</v>
      </c>
      <c r="M1878" s="5" t="e">
        <f t="shared" ref="M1878" si="732">IF(#REF!=B1878,1,0)</f>
        <v>#REF!</v>
      </c>
      <c r="N1878" s="5">
        <f t="shared" si="716"/>
        <v>0</v>
      </c>
    </row>
    <row r="1879" spans="7:14" ht="13.5" customHeight="1" x14ac:dyDescent="0.2">
      <c r="G1879" s="3"/>
      <c r="H1879" s="2"/>
      <c r="I1879" s="12"/>
      <c r="J1879" s="5">
        <v>1</v>
      </c>
      <c r="K1879" s="5">
        <f t="shared" si="711"/>
        <v>0</v>
      </c>
      <c r="L1879" s="56">
        <f t="shared" si="692"/>
        <v>0</v>
      </c>
      <c r="M1879" s="5" t="e">
        <f t="shared" ref="M1879" si="733">IF(#REF!=B1879,1,0)</f>
        <v>#REF!</v>
      </c>
      <c r="N1879" s="5">
        <f t="shared" si="716"/>
        <v>0</v>
      </c>
    </row>
    <row r="1880" spans="7:14" ht="13.5" customHeight="1" x14ac:dyDescent="0.2">
      <c r="G1880" s="3"/>
      <c r="H1880" s="2"/>
      <c r="I1880" s="12"/>
      <c r="J1880" s="5">
        <v>1</v>
      </c>
      <c r="K1880" s="5">
        <f t="shared" si="711"/>
        <v>0</v>
      </c>
      <c r="L1880" s="56">
        <f t="shared" si="692"/>
        <v>0</v>
      </c>
      <c r="M1880" s="5" t="e">
        <f t="shared" ref="M1880" si="734">IF(#REF!=B1880,1,0)</f>
        <v>#REF!</v>
      </c>
      <c r="N1880" s="5">
        <f t="shared" si="716"/>
        <v>0</v>
      </c>
    </row>
    <row r="1881" spans="7:14" ht="13.5" customHeight="1" x14ac:dyDescent="0.2">
      <c r="G1881" s="3"/>
      <c r="H1881" s="2"/>
      <c r="I1881" s="12"/>
      <c r="J1881" s="5">
        <v>1</v>
      </c>
      <c r="K1881" s="5">
        <f t="shared" si="711"/>
        <v>0</v>
      </c>
      <c r="L1881" s="56">
        <f t="shared" si="692"/>
        <v>0</v>
      </c>
      <c r="M1881" s="5" t="e">
        <f t="shared" ref="M1881" si="735">IF(#REF!=B1881,1,0)</f>
        <v>#REF!</v>
      </c>
      <c r="N1881" s="5">
        <f t="shared" si="716"/>
        <v>0</v>
      </c>
    </row>
    <row r="1882" spans="7:14" ht="13.5" customHeight="1" x14ac:dyDescent="0.2">
      <c r="G1882" s="3"/>
      <c r="H1882" s="2"/>
      <c r="I1882" s="12"/>
      <c r="J1882" s="5">
        <v>1</v>
      </c>
      <c r="K1882" s="5">
        <f t="shared" si="711"/>
        <v>0</v>
      </c>
      <c r="L1882" s="56">
        <f t="shared" si="692"/>
        <v>0</v>
      </c>
      <c r="M1882" s="5" t="e">
        <f t="shared" ref="M1882" si="736">IF(#REF!=B1882,1,0)</f>
        <v>#REF!</v>
      </c>
      <c r="N1882" s="5">
        <f t="shared" si="716"/>
        <v>0</v>
      </c>
    </row>
    <row r="1883" spans="7:14" ht="13.5" customHeight="1" x14ac:dyDescent="0.2">
      <c r="G1883" s="3"/>
      <c r="H1883" s="2"/>
      <c r="I1883" s="12"/>
      <c r="J1883" s="5">
        <v>1</v>
      </c>
      <c r="K1883" s="5">
        <f t="shared" si="711"/>
        <v>0</v>
      </c>
      <c r="L1883" s="56">
        <f t="shared" si="692"/>
        <v>0</v>
      </c>
      <c r="M1883" s="5" t="e">
        <f t="shared" ref="M1883" si="737">IF(#REF!=B1883,1,0)</f>
        <v>#REF!</v>
      </c>
      <c r="N1883" s="5">
        <f t="shared" si="716"/>
        <v>0</v>
      </c>
    </row>
    <row r="1884" spans="7:14" ht="13.5" customHeight="1" x14ac:dyDescent="0.2">
      <c r="G1884" s="3"/>
      <c r="H1884" s="2"/>
      <c r="I1884" s="12"/>
      <c r="J1884" s="5">
        <v>1</v>
      </c>
      <c r="K1884" s="5">
        <f t="shared" si="711"/>
        <v>0</v>
      </c>
      <c r="L1884" s="56">
        <f t="shared" si="692"/>
        <v>0</v>
      </c>
      <c r="M1884" s="5" t="e">
        <f t="shared" ref="M1884" si="738">IF(#REF!=B1884,1,0)</f>
        <v>#REF!</v>
      </c>
      <c r="N1884" s="5">
        <f t="shared" si="716"/>
        <v>0</v>
      </c>
    </row>
    <row r="1885" spans="7:14" ht="13.5" customHeight="1" x14ac:dyDescent="0.2">
      <c r="G1885" s="3"/>
      <c r="H1885" s="2"/>
      <c r="I1885" s="12"/>
      <c r="J1885" s="5">
        <v>1</v>
      </c>
      <c r="K1885" s="5">
        <f t="shared" si="711"/>
        <v>0</v>
      </c>
      <c r="L1885" s="56">
        <f t="shared" si="692"/>
        <v>0</v>
      </c>
      <c r="M1885" s="5" t="e">
        <f t="shared" ref="M1885" si="739">IF(#REF!=B1885,1,0)</f>
        <v>#REF!</v>
      </c>
      <c r="N1885" s="5">
        <f t="shared" si="716"/>
        <v>0</v>
      </c>
    </row>
    <row r="1886" spans="7:14" ht="13.5" customHeight="1" x14ac:dyDescent="0.2">
      <c r="G1886" s="3"/>
      <c r="H1886" s="2"/>
      <c r="I1886" s="12"/>
      <c r="J1886" s="5">
        <v>1</v>
      </c>
      <c r="K1886" s="5">
        <f t="shared" si="711"/>
        <v>0</v>
      </c>
      <c r="L1886" s="56">
        <f t="shared" si="692"/>
        <v>0</v>
      </c>
      <c r="M1886" s="5" t="e">
        <f t="shared" ref="M1886" si="740">IF(#REF!=B1886,1,0)</f>
        <v>#REF!</v>
      </c>
      <c r="N1886" s="5">
        <f t="shared" si="716"/>
        <v>0</v>
      </c>
    </row>
    <row r="1887" spans="7:14" ht="13.5" customHeight="1" x14ac:dyDescent="0.2">
      <c r="G1887" s="3"/>
      <c r="H1887" s="2"/>
      <c r="I1887" s="12"/>
      <c r="J1887" s="5">
        <v>1</v>
      </c>
      <c r="K1887" s="5">
        <f t="shared" si="711"/>
        <v>0</v>
      </c>
      <c r="L1887" s="56">
        <f t="shared" si="692"/>
        <v>0</v>
      </c>
      <c r="M1887" s="5" t="e">
        <f t="shared" ref="M1887" si="741">IF(#REF!=B1887,1,0)</f>
        <v>#REF!</v>
      </c>
      <c r="N1887" s="5">
        <f t="shared" si="716"/>
        <v>0</v>
      </c>
    </row>
    <row r="1888" spans="7:14" ht="13.5" customHeight="1" x14ac:dyDescent="0.2">
      <c r="G1888" s="3"/>
      <c r="H1888" s="2"/>
      <c r="I1888" s="12"/>
      <c r="J1888" s="5">
        <v>1</v>
      </c>
      <c r="K1888" s="5">
        <f t="shared" si="711"/>
        <v>0</v>
      </c>
      <c r="L1888" s="56">
        <f t="shared" si="692"/>
        <v>0</v>
      </c>
      <c r="M1888" s="5" t="e">
        <f t="shared" ref="M1888" si="742">IF(#REF!=B1888,1,0)</f>
        <v>#REF!</v>
      </c>
      <c r="N1888" s="5">
        <f t="shared" si="716"/>
        <v>0</v>
      </c>
    </row>
    <row r="1889" spans="7:14" ht="13.5" customHeight="1" x14ac:dyDescent="0.2">
      <c r="G1889" s="3"/>
      <c r="H1889" s="2"/>
      <c r="I1889" s="12"/>
      <c r="J1889" s="5">
        <v>1</v>
      </c>
      <c r="K1889" s="5">
        <f t="shared" si="711"/>
        <v>0</v>
      </c>
      <c r="L1889" s="56">
        <f t="shared" si="692"/>
        <v>0</v>
      </c>
      <c r="M1889" s="5" t="e">
        <f t="shared" ref="M1889" si="743">IF(#REF!=B1889,1,0)</f>
        <v>#REF!</v>
      </c>
      <c r="N1889" s="5">
        <f t="shared" si="716"/>
        <v>0</v>
      </c>
    </row>
    <row r="1890" spans="7:14" ht="13.5" customHeight="1" x14ac:dyDescent="0.2">
      <c r="G1890" s="3"/>
      <c r="H1890" s="2"/>
      <c r="I1890" s="12"/>
      <c r="J1890" s="5">
        <v>1</v>
      </c>
      <c r="K1890" s="5">
        <f t="shared" si="711"/>
        <v>0</v>
      </c>
      <c r="L1890" s="56">
        <f t="shared" si="692"/>
        <v>0</v>
      </c>
      <c r="M1890" s="5" t="e">
        <f t="shared" ref="M1890" si="744">IF(#REF!=B1890,1,0)</f>
        <v>#REF!</v>
      </c>
      <c r="N1890" s="5">
        <f t="shared" si="716"/>
        <v>0</v>
      </c>
    </row>
    <row r="1891" spans="7:14" ht="13.5" customHeight="1" x14ac:dyDescent="0.2">
      <c r="G1891" s="3"/>
      <c r="H1891" s="2"/>
      <c r="I1891" s="12"/>
      <c r="J1891" s="5">
        <v>1</v>
      </c>
      <c r="K1891" s="5">
        <f t="shared" si="711"/>
        <v>0</v>
      </c>
      <c r="L1891" s="56">
        <f t="shared" si="692"/>
        <v>0</v>
      </c>
      <c r="M1891" s="5" t="e">
        <f t="shared" ref="M1891" si="745">IF(#REF!=B1891,1,0)</f>
        <v>#REF!</v>
      </c>
      <c r="N1891" s="5">
        <f t="shared" si="716"/>
        <v>0</v>
      </c>
    </row>
    <row r="1892" spans="7:14" ht="13.5" customHeight="1" x14ac:dyDescent="0.2">
      <c r="G1892" s="3"/>
      <c r="H1892" s="2"/>
      <c r="I1892" s="12"/>
      <c r="J1892" s="5">
        <v>1</v>
      </c>
      <c r="K1892" s="5">
        <f t="shared" si="711"/>
        <v>0</v>
      </c>
      <c r="L1892" s="56">
        <f t="shared" si="692"/>
        <v>0</v>
      </c>
      <c r="M1892" s="5" t="e">
        <f t="shared" ref="M1892" si="746">IF(#REF!=B1892,1,0)</f>
        <v>#REF!</v>
      </c>
      <c r="N1892" s="5">
        <f t="shared" si="716"/>
        <v>0</v>
      </c>
    </row>
    <row r="1893" spans="7:14" ht="13.5" customHeight="1" x14ac:dyDescent="0.2">
      <c r="G1893" s="3"/>
      <c r="H1893" s="2"/>
      <c r="I1893" s="12"/>
      <c r="J1893" s="5">
        <v>1</v>
      </c>
      <c r="K1893" s="5">
        <f t="shared" si="711"/>
        <v>0</v>
      </c>
      <c r="L1893" s="56">
        <f t="shared" si="692"/>
        <v>0</v>
      </c>
      <c r="M1893" s="5" t="e">
        <f t="shared" ref="M1893" si="747">IF(#REF!=B1893,1,0)</f>
        <v>#REF!</v>
      </c>
      <c r="N1893" s="5">
        <f t="shared" si="716"/>
        <v>0</v>
      </c>
    </row>
    <row r="1894" spans="7:14" ht="13.5" customHeight="1" x14ac:dyDescent="0.2">
      <c r="G1894" s="3"/>
      <c r="H1894" s="2"/>
      <c r="I1894" s="12"/>
      <c r="J1894" s="5">
        <v>1</v>
      </c>
      <c r="K1894" s="5">
        <f t="shared" si="711"/>
        <v>0</v>
      </c>
      <c r="L1894" s="56">
        <f t="shared" si="692"/>
        <v>0</v>
      </c>
      <c r="M1894" s="5" t="e">
        <f t="shared" ref="M1894" si="748">IF(#REF!=B1894,1,0)</f>
        <v>#REF!</v>
      </c>
      <c r="N1894" s="5">
        <f t="shared" si="716"/>
        <v>0</v>
      </c>
    </row>
    <row r="1895" spans="7:14" ht="13.5" customHeight="1" x14ac:dyDescent="0.2">
      <c r="G1895" s="3"/>
      <c r="H1895" s="2"/>
      <c r="I1895" s="12"/>
      <c r="J1895" s="5">
        <v>1</v>
      </c>
      <c r="K1895" s="5">
        <f t="shared" si="711"/>
        <v>0</v>
      </c>
      <c r="L1895" s="56">
        <f t="shared" si="692"/>
        <v>0</v>
      </c>
      <c r="M1895" s="5" t="e">
        <f t="shared" ref="M1895" si="749">IF(#REF!=B1895,1,0)</f>
        <v>#REF!</v>
      </c>
      <c r="N1895" s="5">
        <f t="shared" si="716"/>
        <v>0</v>
      </c>
    </row>
    <row r="1896" spans="7:14" ht="13.5" customHeight="1" x14ac:dyDescent="0.2">
      <c r="G1896" s="3"/>
      <c r="H1896" s="2"/>
      <c r="I1896" s="12"/>
      <c r="J1896" s="5">
        <v>1</v>
      </c>
      <c r="K1896" s="5">
        <f t="shared" si="711"/>
        <v>0</v>
      </c>
      <c r="L1896" s="56">
        <f t="shared" si="692"/>
        <v>0</v>
      </c>
      <c r="M1896" s="5" t="e">
        <f t="shared" ref="M1896" si="750">IF(#REF!=B1896,1,0)</f>
        <v>#REF!</v>
      </c>
      <c r="N1896" s="5">
        <f t="shared" si="716"/>
        <v>0</v>
      </c>
    </row>
    <row r="1897" spans="7:14" ht="13.5" customHeight="1" x14ac:dyDescent="0.2">
      <c r="G1897" s="3"/>
      <c r="H1897" s="2"/>
      <c r="I1897" s="12"/>
      <c r="J1897" s="5">
        <v>1</v>
      </c>
      <c r="K1897" s="5">
        <f t="shared" si="711"/>
        <v>0</v>
      </c>
      <c r="L1897" s="56" t="e">
        <f>IF(B1897="",#REF!,B1897)</f>
        <v>#REF!</v>
      </c>
      <c r="M1897" s="5" t="e">
        <f t="shared" ref="M1897" si="751">IF(#REF!=B1897,1,0)</f>
        <v>#REF!</v>
      </c>
      <c r="N1897" s="5">
        <f t="shared" si="716"/>
        <v>0</v>
      </c>
    </row>
    <row r="1898" spans="7:14" ht="13.5" customHeight="1" x14ac:dyDescent="0.2">
      <c r="G1898" s="3"/>
      <c r="H1898" s="2"/>
      <c r="I1898" s="12"/>
      <c r="J1898" s="5">
        <v>1</v>
      </c>
      <c r="K1898" s="5">
        <f t="shared" si="711"/>
        <v>0</v>
      </c>
      <c r="L1898" s="56">
        <f t="shared" ref="L1898:L1947" si="752">IF(B1898="",B1897,B1898)</f>
        <v>0</v>
      </c>
      <c r="M1898" s="5" t="e">
        <f t="shared" ref="M1898" si="753">IF(#REF!=B1898,1,0)</f>
        <v>#REF!</v>
      </c>
      <c r="N1898" s="5">
        <f t="shared" si="716"/>
        <v>0</v>
      </c>
    </row>
    <row r="1899" spans="7:14" ht="13.5" customHeight="1" x14ac:dyDescent="0.2">
      <c r="G1899" s="3"/>
      <c r="H1899" s="2"/>
      <c r="I1899" s="12"/>
      <c r="J1899" s="5">
        <v>1</v>
      </c>
      <c r="K1899" s="5">
        <f t="shared" si="711"/>
        <v>0</v>
      </c>
      <c r="L1899" s="56" t="e">
        <f>IF(B1899="",#REF!,B1899)</f>
        <v>#REF!</v>
      </c>
      <c r="M1899" s="5" t="e">
        <f t="shared" ref="M1899" si="754">IF(#REF!=B1899,1,0)</f>
        <v>#REF!</v>
      </c>
      <c r="N1899" s="5">
        <f t="shared" si="716"/>
        <v>0</v>
      </c>
    </row>
    <row r="1900" spans="7:14" ht="13.5" customHeight="1" x14ac:dyDescent="0.2">
      <c r="G1900" s="3"/>
      <c r="H1900" s="2"/>
      <c r="I1900" s="12"/>
      <c r="J1900" s="5">
        <v>1</v>
      </c>
      <c r="K1900" s="5">
        <f t="shared" si="711"/>
        <v>0</v>
      </c>
      <c r="L1900" s="56" t="e">
        <f>IF(B1900="",#REF!,B1900)</f>
        <v>#REF!</v>
      </c>
      <c r="M1900" s="5" t="e">
        <f t="shared" ref="M1900" si="755">IF(#REF!=B1900,1,0)</f>
        <v>#REF!</v>
      </c>
      <c r="N1900" s="5">
        <f t="shared" si="716"/>
        <v>0</v>
      </c>
    </row>
    <row r="1901" spans="7:14" ht="13.5" customHeight="1" x14ac:dyDescent="0.2">
      <c r="G1901" s="3"/>
      <c r="H1901" s="2"/>
      <c r="I1901" s="12"/>
      <c r="J1901" s="5">
        <v>1</v>
      </c>
      <c r="K1901" s="5">
        <f t="shared" si="711"/>
        <v>0</v>
      </c>
      <c r="L1901" s="56">
        <f t="shared" si="752"/>
        <v>0</v>
      </c>
      <c r="M1901" s="5" t="e">
        <f t="shared" ref="M1901" si="756">IF(#REF!=B1901,1,0)</f>
        <v>#REF!</v>
      </c>
      <c r="N1901" s="5">
        <f t="shared" si="716"/>
        <v>0</v>
      </c>
    </row>
    <row r="1902" spans="7:14" ht="13.5" customHeight="1" x14ac:dyDescent="0.2">
      <c r="G1902" s="3"/>
      <c r="H1902" s="2"/>
      <c r="I1902" s="12"/>
      <c r="J1902" s="5">
        <v>1</v>
      </c>
      <c r="K1902" s="5">
        <f t="shared" si="711"/>
        <v>0</v>
      </c>
      <c r="L1902" s="56">
        <f t="shared" si="752"/>
        <v>0</v>
      </c>
      <c r="M1902" s="5" t="e">
        <f t="shared" ref="M1902" si="757">IF(#REF!=B1902,1,0)</f>
        <v>#REF!</v>
      </c>
      <c r="N1902" s="5">
        <f t="shared" si="716"/>
        <v>0</v>
      </c>
    </row>
    <row r="1903" spans="7:14" ht="13.5" customHeight="1" x14ac:dyDescent="0.2">
      <c r="G1903" s="3"/>
      <c r="H1903" s="2"/>
      <c r="I1903" s="12"/>
      <c r="J1903" s="5">
        <v>1</v>
      </c>
      <c r="K1903" s="5">
        <f t="shared" si="711"/>
        <v>0</v>
      </c>
      <c r="L1903" s="56">
        <f t="shared" si="752"/>
        <v>0</v>
      </c>
      <c r="M1903" s="5" t="e">
        <f t="shared" ref="M1903" si="758">IF(#REF!=B1903,1,0)</f>
        <v>#REF!</v>
      </c>
      <c r="N1903" s="5">
        <f t="shared" si="716"/>
        <v>0</v>
      </c>
    </row>
    <row r="1904" spans="7:14" ht="13.5" customHeight="1" x14ac:dyDescent="0.2">
      <c r="G1904" s="3"/>
      <c r="H1904" s="2"/>
      <c r="I1904" s="12"/>
      <c r="J1904" s="5">
        <v>1</v>
      </c>
      <c r="K1904" s="5">
        <f t="shared" si="711"/>
        <v>0</v>
      </c>
      <c r="L1904" s="56">
        <f t="shared" si="752"/>
        <v>0</v>
      </c>
      <c r="M1904" s="5" t="e">
        <f t="shared" ref="M1904" si="759">IF(#REF!=B1904,1,0)</f>
        <v>#REF!</v>
      </c>
      <c r="N1904" s="5">
        <f t="shared" si="716"/>
        <v>0</v>
      </c>
    </row>
    <row r="1905" spans="7:14" ht="13.5" customHeight="1" x14ac:dyDescent="0.2">
      <c r="G1905" s="3"/>
      <c r="H1905" s="2"/>
      <c r="I1905" s="12"/>
      <c r="J1905" s="5">
        <v>1</v>
      </c>
      <c r="K1905" s="5">
        <f t="shared" si="711"/>
        <v>0</v>
      </c>
      <c r="L1905" s="56">
        <f t="shared" si="752"/>
        <v>0</v>
      </c>
      <c r="M1905" s="5" t="e">
        <f t="shared" ref="M1905" si="760">IF(#REF!=B1905,1,0)</f>
        <v>#REF!</v>
      </c>
      <c r="N1905" s="5">
        <f t="shared" si="716"/>
        <v>0</v>
      </c>
    </row>
    <row r="1906" spans="7:14" ht="13.5" customHeight="1" x14ac:dyDescent="0.2">
      <c r="G1906" s="3"/>
      <c r="H1906" s="2"/>
      <c r="I1906" s="12"/>
      <c r="J1906" s="5">
        <v>1</v>
      </c>
      <c r="K1906" s="5">
        <f t="shared" si="711"/>
        <v>0</v>
      </c>
      <c r="L1906" s="56">
        <f t="shared" si="752"/>
        <v>0</v>
      </c>
      <c r="M1906" s="5" t="e">
        <f t="shared" ref="M1906" si="761">IF(#REF!=B1906,1,0)</f>
        <v>#REF!</v>
      </c>
      <c r="N1906" s="5">
        <f t="shared" si="716"/>
        <v>0</v>
      </c>
    </row>
    <row r="1907" spans="7:14" ht="13.5" customHeight="1" x14ac:dyDescent="0.2">
      <c r="G1907" s="3"/>
      <c r="H1907" s="2"/>
      <c r="I1907" s="12"/>
      <c r="J1907" s="5">
        <v>1</v>
      </c>
      <c r="K1907" s="5">
        <f t="shared" si="711"/>
        <v>0</v>
      </c>
      <c r="L1907" s="56" t="e">
        <f>IF(B1907="",#REF!,B1907)</f>
        <v>#REF!</v>
      </c>
      <c r="M1907" s="5" t="e">
        <f t="shared" ref="M1907" si="762">IF(#REF!=B1907,1,0)</f>
        <v>#REF!</v>
      </c>
      <c r="N1907" s="5">
        <f t="shared" si="716"/>
        <v>0</v>
      </c>
    </row>
    <row r="1908" spans="7:14" ht="13.5" customHeight="1" x14ac:dyDescent="0.2">
      <c r="G1908" s="3"/>
      <c r="H1908" s="2"/>
      <c r="I1908" s="12"/>
      <c r="J1908" s="5">
        <v>1</v>
      </c>
      <c r="K1908" s="5">
        <f t="shared" si="711"/>
        <v>0</v>
      </c>
      <c r="L1908" s="56" t="e">
        <f>IF(B1908="",#REF!,B1908)</f>
        <v>#REF!</v>
      </c>
      <c r="M1908" s="5" t="e">
        <f t="shared" ref="M1908" si="763">IF(#REF!=B1908,1,0)</f>
        <v>#REF!</v>
      </c>
      <c r="N1908" s="5">
        <f t="shared" si="716"/>
        <v>0</v>
      </c>
    </row>
    <row r="1909" spans="7:14" ht="13.5" customHeight="1" x14ac:dyDescent="0.2">
      <c r="G1909" s="3"/>
      <c r="H1909" s="2"/>
      <c r="I1909" s="12"/>
      <c r="J1909" s="5">
        <v>1</v>
      </c>
      <c r="K1909" s="5">
        <f t="shared" si="711"/>
        <v>0</v>
      </c>
      <c r="L1909" s="56">
        <f t="shared" si="752"/>
        <v>0</v>
      </c>
      <c r="M1909" s="5" t="e">
        <f t="shared" ref="M1909" si="764">IF(#REF!=B1909,1,0)</f>
        <v>#REF!</v>
      </c>
      <c r="N1909" s="5">
        <f t="shared" si="716"/>
        <v>0</v>
      </c>
    </row>
    <row r="1910" spans="7:14" ht="13.5" customHeight="1" x14ac:dyDescent="0.2">
      <c r="G1910" s="3"/>
      <c r="H1910" s="2"/>
      <c r="I1910" s="12"/>
      <c r="J1910" s="5">
        <v>1</v>
      </c>
      <c r="K1910" s="5">
        <f t="shared" si="711"/>
        <v>0</v>
      </c>
      <c r="L1910" s="56">
        <f t="shared" si="752"/>
        <v>0</v>
      </c>
      <c r="M1910" s="5" t="e">
        <f t="shared" ref="M1910" si="765">IF(#REF!=B1910,1,0)</f>
        <v>#REF!</v>
      </c>
      <c r="N1910" s="5">
        <f t="shared" si="716"/>
        <v>0</v>
      </c>
    </row>
    <row r="1911" spans="7:14" ht="13.5" customHeight="1" x14ac:dyDescent="0.2">
      <c r="G1911" s="3"/>
      <c r="H1911" s="2"/>
      <c r="I1911" s="12"/>
      <c r="J1911" s="5">
        <v>1</v>
      </c>
      <c r="K1911" s="5">
        <f t="shared" si="711"/>
        <v>0</v>
      </c>
      <c r="L1911" s="56">
        <f t="shared" si="752"/>
        <v>0</v>
      </c>
      <c r="M1911" s="5" t="e">
        <f t="shared" ref="M1911" si="766">IF(#REF!=B1911,1,0)</f>
        <v>#REF!</v>
      </c>
      <c r="N1911" s="5">
        <f t="shared" si="716"/>
        <v>0</v>
      </c>
    </row>
    <row r="1912" spans="7:14" ht="13.5" customHeight="1" x14ac:dyDescent="0.2">
      <c r="G1912" s="3"/>
      <c r="H1912" s="2"/>
      <c r="I1912" s="12"/>
      <c r="J1912" s="5">
        <v>1</v>
      </c>
      <c r="K1912" s="5">
        <f t="shared" si="711"/>
        <v>0</v>
      </c>
      <c r="L1912" s="56" t="e">
        <f>IF(B1912="",#REF!,B1912)</f>
        <v>#REF!</v>
      </c>
      <c r="M1912" s="5" t="e">
        <f t="shared" ref="M1912" si="767">IF(#REF!=B1912,1,0)</f>
        <v>#REF!</v>
      </c>
      <c r="N1912" s="5">
        <f t="shared" si="716"/>
        <v>0</v>
      </c>
    </row>
    <row r="1913" spans="7:14" ht="13.5" customHeight="1" x14ac:dyDescent="0.2">
      <c r="G1913" s="3"/>
      <c r="H1913" s="2"/>
      <c r="I1913" s="12"/>
      <c r="J1913" s="5">
        <v>1</v>
      </c>
      <c r="K1913" s="5">
        <f t="shared" si="711"/>
        <v>0</v>
      </c>
      <c r="L1913" s="56">
        <f t="shared" si="752"/>
        <v>0</v>
      </c>
      <c r="M1913" s="5" t="e">
        <f t="shared" ref="M1913" si="768">IF(#REF!=B1913,1,0)</f>
        <v>#REF!</v>
      </c>
      <c r="N1913" s="5">
        <f t="shared" si="716"/>
        <v>0</v>
      </c>
    </row>
    <row r="1914" spans="7:14" ht="13.5" customHeight="1" x14ac:dyDescent="0.2">
      <c r="G1914" s="3"/>
      <c r="H1914" s="2"/>
      <c r="I1914" s="12"/>
      <c r="J1914" s="5">
        <v>1</v>
      </c>
      <c r="K1914" s="5">
        <f t="shared" si="711"/>
        <v>0</v>
      </c>
      <c r="L1914" s="56">
        <f t="shared" si="752"/>
        <v>0</v>
      </c>
      <c r="M1914" s="5" t="e">
        <f t="shared" ref="M1914" si="769">IF(#REF!=B1914,1,0)</f>
        <v>#REF!</v>
      </c>
      <c r="N1914" s="5">
        <f t="shared" si="716"/>
        <v>0</v>
      </c>
    </row>
    <row r="1915" spans="7:14" ht="13.5" customHeight="1" x14ac:dyDescent="0.2">
      <c r="G1915" s="3"/>
      <c r="H1915" s="2"/>
      <c r="I1915" s="12"/>
      <c r="J1915" s="5">
        <v>1</v>
      </c>
      <c r="K1915" s="5">
        <f t="shared" si="711"/>
        <v>0</v>
      </c>
      <c r="L1915" s="56" t="e">
        <f>IF(B1915="",#REF!,B1915)</f>
        <v>#REF!</v>
      </c>
      <c r="M1915" s="5" t="e">
        <f t="shared" ref="M1915" si="770">IF(#REF!=B1915,1,0)</f>
        <v>#REF!</v>
      </c>
      <c r="N1915" s="5">
        <f t="shared" si="716"/>
        <v>0</v>
      </c>
    </row>
    <row r="1916" spans="7:14" ht="13.5" customHeight="1" x14ac:dyDescent="0.2">
      <c r="G1916" s="3"/>
      <c r="H1916" s="2"/>
      <c r="I1916" s="12"/>
      <c r="J1916" s="5">
        <v>1</v>
      </c>
      <c r="K1916" s="5">
        <f t="shared" si="711"/>
        <v>0</v>
      </c>
      <c r="L1916" s="56" t="e">
        <f>IF(B1916="",#REF!,B1916)</f>
        <v>#REF!</v>
      </c>
      <c r="M1916" s="5" t="e">
        <f t="shared" ref="M1916" si="771">IF(#REF!=B1916,1,0)</f>
        <v>#REF!</v>
      </c>
      <c r="N1916" s="5">
        <f t="shared" si="716"/>
        <v>0</v>
      </c>
    </row>
    <row r="1917" spans="7:14" ht="13.5" customHeight="1" x14ac:dyDescent="0.2">
      <c r="G1917" s="3"/>
      <c r="H1917" s="2"/>
      <c r="I1917" s="12"/>
      <c r="J1917" s="5">
        <v>1</v>
      </c>
      <c r="K1917" s="5">
        <f t="shared" si="711"/>
        <v>0</v>
      </c>
      <c r="L1917" s="56">
        <f t="shared" si="752"/>
        <v>0</v>
      </c>
      <c r="M1917" s="5" t="e">
        <f t="shared" ref="M1917" si="772">IF(#REF!=B1917,1,0)</f>
        <v>#REF!</v>
      </c>
      <c r="N1917" s="5">
        <f t="shared" si="716"/>
        <v>0</v>
      </c>
    </row>
    <row r="1918" spans="7:14" ht="13.5" customHeight="1" x14ac:dyDescent="0.2">
      <c r="G1918" s="3"/>
      <c r="H1918" s="2"/>
      <c r="I1918" s="12"/>
      <c r="J1918" s="5">
        <v>1</v>
      </c>
      <c r="K1918" s="5">
        <f t="shared" si="711"/>
        <v>0</v>
      </c>
      <c r="L1918" s="56">
        <f t="shared" si="752"/>
        <v>0</v>
      </c>
      <c r="M1918" s="5" t="e">
        <f t="shared" ref="M1918" si="773">IF(#REF!=B1918,1,0)</f>
        <v>#REF!</v>
      </c>
      <c r="N1918" s="5">
        <f t="shared" si="716"/>
        <v>0</v>
      </c>
    </row>
    <row r="1919" spans="7:14" ht="13.5" customHeight="1" x14ac:dyDescent="0.2">
      <c r="G1919" s="3"/>
      <c r="H1919" s="2"/>
      <c r="I1919" s="12"/>
      <c r="J1919" s="5">
        <v>1</v>
      </c>
      <c r="K1919" s="5">
        <f t="shared" si="711"/>
        <v>0</v>
      </c>
      <c r="L1919" s="56">
        <f t="shared" si="752"/>
        <v>0</v>
      </c>
      <c r="M1919" s="5" t="e">
        <f t="shared" ref="M1919" si="774">IF(#REF!=B1919,1,0)</f>
        <v>#REF!</v>
      </c>
      <c r="N1919" s="5">
        <f t="shared" si="716"/>
        <v>0</v>
      </c>
    </row>
    <row r="1920" spans="7:14" ht="13.5" customHeight="1" x14ac:dyDescent="0.2">
      <c r="G1920" s="3"/>
      <c r="H1920" s="2"/>
      <c r="I1920" s="12"/>
      <c r="J1920" s="5">
        <v>1</v>
      </c>
      <c r="K1920" s="5">
        <f t="shared" si="711"/>
        <v>0</v>
      </c>
      <c r="L1920" s="56" t="e">
        <f>IF(B1920="",#REF!,B1920)</f>
        <v>#REF!</v>
      </c>
      <c r="M1920" s="5" t="e">
        <f t="shared" ref="M1920" si="775">IF(#REF!=B1920,1,0)</f>
        <v>#REF!</v>
      </c>
      <c r="N1920" s="5">
        <f t="shared" si="716"/>
        <v>0</v>
      </c>
    </row>
    <row r="1921" spans="7:14" ht="13.5" customHeight="1" x14ac:dyDescent="0.2">
      <c r="G1921" s="3"/>
      <c r="H1921" s="2"/>
      <c r="I1921" s="12"/>
      <c r="J1921" s="5">
        <v>1</v>
      </c>
      <c r="K1921" s="5">
        <f t="shared" si="711"/>
        <v>0</v>
      </c>
      <c r="L1921" s="56" t="e">
        <f>IF(B1921="",#REF!,B1921)</f>
        <v>#REF!</v>
      </c>
      <c r="M1921" s="5" t="e">
        <f t="shared" ref="M1921" si="776">IF(#REF!=B1921,1,0)</f>
        <v>#REF!</v>
      </c>
      <c r="N1921" s="5">
        <f t="shared" si="716"/>
        <v>0</v>
      </c>
    </row>
    <row r="1922" spans="7:14" ht="13.5" customHeight="1" x14ac:dyDescent="0.2">
      <c r="G1922" s="3"/>
      <c r="H1922" s="2"/>
      <c r="I1922" s="12"/>
      <c r="J1922" s="5">
        <v>1</v>
      </c>
      <c r="K1922" s="5">
        <f t="shared" si="711"/>
        <v>0</v>
      </c>
      <c r="L1922" s="56">
        <f t="shared" si="752"/>
        <v>0</v>
      </c>
      <c r="M1922" s="5" t="e">
        <f t="shared" ref="M1922" si="777">IF(#REF!=B1922,1,0)</f>
        <v>#REF!</v>
      </c>
      <c r="N1922" s="5">
        <f t="shared" si="716"/>
        <v>0</v>
      </c>
    </row>
    <row r="1923" spans="7:14" ht="13.5" customHeight="1" x14ac:dyDescent="0.2">
      <c r="G1923" s="3"/>
      <c r="H1923" s="2"/>
      <c r="I1923" s="12"/>
      <c r="J1923" s="5">
        <v>1</v>
      </c>
      <c r="K1923" s="5">
        <f t="shared" ref="K1923:K1986" si="778">IF(I1923="did not close",0,IF(I1923="",0,1))</f>
        <v>0</v>
      </c>
      <c r="L1923" s="56" t="e">
        <f>IF(B1923="",#REF!,B1923)</f>
        <v>#REF!</v>
      </c>
      <c r="M1923" s="5" t="e">
        <f t="shared" ref="M1923" si="779">IF(#REF!=B1923,1,0)</f>
        <v>#REF!</v>
      </c>
      <c r="N1923" s="5">
        <f t="shared" si="716"/>
        <v>0</v>
      </c>
    </row>
    <row r="1924" spans="7:14" ht="13.5" customHeight="1" x14ac:dyDescent="0.2">
      <c r="G1924" s="3"/>
      <c r="H1924" s="2"/>
      <c r="I1924" s="12"/>
      <c r="J1924" s="5">
        <v>1</v>
      </c>
      <c r="K1924" s="5">
        <f t="shared" si="778"/>
        <v>0</v>
      </c>
      <c r="L1924" s="56" t="e">
        <f>IF(B1924="",#REF!,B1924)</f>
        <v>#REF!</v>
      </c>
      <c r="M1924" s="5" t="e">
        <f t="shared" ref="M1924" si="780">IF(#REF!=B1924,1,0)</f>
        <v>#REF!</v>
      </c>
      <c r="N1924" s="5">
        <f t="shared" si="716"/>
        <v>0</v>
      </c>
    </row>
    <row r="1925" spans="7:14" ht="13.5" customHeight="1" x14ac:dyDescent="0.2">
      <c r="G1925" s="3"/>
      <c r="H1925" s="2"/>
      <c r="I1925" s="12"/>
      <c r="J1925" s="5">
        <v>1</v>
      </c>
      <c r="K1925" s="5">
        <f t="shared" si="778"/>
        <v>0</v>
      </c>
      <c r="L1925" s="56">
        <f t="shared" si="752"/>
        <v>0</v>
      </c>
      <c r="M1925" s="5" t="e">
        <f t="shared" ref="M1925" si="781">IF(#REF!=B1925,1,0)</f>
        <v>#REF!</v>
      </c>
      <c r="N1925" s="5">
        <f t="shared" si="716"/>
        <v>0</v>
      </c>
    </row>
    <row r="1926" spans="7:14" ht="13.5" customHeight="1" x14ac:dyDescent="0.2">
      <c r="G1926" s="3"/>
      <c r="H1926" s="2"/>
      <c r="I1926" s="12"/>
      <c r="J1926" s="5">
        <v>1</v>
      </c>
      <c r="K1926" s="5">
        <f t="shared" si="778"/>
        <v>0</v>
      </c>
      <c r="L1926" s="56">
        <f t="shared" si="752"/>
        <v>0</v>
      </c>
      <c r="M1926" s="5" t="e">
        <f t="shared" ref="M1926" si="782">IF(#REF!=B1926,1,0)</f>
        <v>#REF!</v>
      </c>
      <c r="N1926" s="5">
        <f t="shared" ref="N1926:N1989" si="783">IF(J1926=0,IF(H1926="did not close",0,IF(H1926="",0,1)),0)</f>
        <v>0</v>
      </c>
    </row>
    <row r="1927" spans="7:14" ht="13.5" customHeight="1" x14ac:dyDescent="0.2">
      <c r="G1927" s="3"/>
      <c r="H1927" s="2"/>
      <c r="I1927" s="12"/>
      <c r="J1927" s="5">
        <v>1</v>
      </c>
      <c r="K1927" s="5">
        <f t="shared" si="778"/>
        <v>0</v>
      </c>
      <c r="L1927" s="56">
        <f t="shared" si="752"/>
        <v>0</v>
      </c>
      <c r="M1927" s="5" t="e">
        <f t="shared" ref="M1927" si="784">IF(#REF!=B1927,1,0)</f>
        <v>#REF!</v>
      </c>
      <c r="N1927" s="5">
        <f t="shared" si="783"/>
        <v>0</v>
      </c>
    </row>
    <row r="1928" spans="7:14" ht="13.5" customHeight="1" x14ac:dyDescent="0.2">
      <c r="G1928" s="3"/>
      <c r="H1928" s="2"/>
      <c r="I1928" s="12"/>
      <c r="J1928" s="5">
        <v>1</v>
      </c>
      <c r="K1928" s="5">
        <f t="shared" si="778"/>
        <v>0</v>
      </c>
      <c r="L1928" s="56">
        <f t="shared" si="752"/>
        <v>0</v>
      </c>
      <c r="M1928" s="5" t="e">
        <f t="shared" ref="M1928" si="785">IF(#REF!=B1928,1,0)</f>
        <v>#REF!</v>
      </c>
      <c r="N1928" s="5">
        <f t="shared" si="783"/>
        <v>0</v>
      </c>
    </row>
    <row r="1929" spans="7:14" ht="13.5" customHeight="1" x14ac:dyDescent="0.2">
      <c r="G1929" s="3"/>
      <c r="H1929" s="2"/>
      <c r="I1929" s="12"/>
      <c r="J1929" s="5">
        <v>1</v>
      </c>
      <c r="K1929" s="5">
        <f t="shared" si="778"/>
        <v>0</v>
      </c>
      <c r="L1929" s="56">
        <f t="shared" si="752"/>
        <v>0</v>
      </c>
      <c r="M1929" s="5" t="e">
        <f t="shared" ref="M1929" si="786">IF(#REF!=B1929,1,0)</f>
        <v>#REF!</v>
      </c>
      <c r="N1929" s="5">
        <f t="shared" si="783"/>
        <v>0</v>
      </c>
    </row>
    <row r="1930" spans="7:14" ht="13.5" customHeight="1" x14ac:dyDescent="0.2">
      <c r="G1930" s="3"/>
      <c r="H1930" s="2"/>
      <c r="I1930" s="12"/>
      <c r="J1930" s="5">
        <v>1</v>
      </c>
      <c r="K1930" s="5">
        <f t="shared" si="778"/>
        <v>0</v>
      </c>
      <c r="L1930" s="56">
        <f t="shared" si="752"/>
        <v>0</v>
      </c>
      <c r="M1930" s="5" t="e">
        <f t="shared" ref="M1930" si="787">IF(#REF!=B1930,1,0)</f>
        <v>#REF!</v>
      </c>
      <c r="N1930" s="5">
        <f t="shared" si="783"/>
        <v>0</v>
      </c>
    </row>
    <row r="1931" spans="7:14" ht="13.5" customHeight="1" x14ac:dyDescent="0.2">
      <c r="G1931" s="3"/>
      <c r="H1931" s="2"/>
      <c r="I1931" s="12"/>
      <c r="J1931" s="5">
        <v>1</v>
      </c>
      <c r="K1931" s="5">
        <f t="shared" si="778"/>
        <v>0</v>
      </c>
      <c r="L1931" s="56">
        <f t="shared" si="752"/>
        <v>0</v>
      </c>
      <c r="M1931" s="5" t="e">
        <f t="shared" ref="M1931" si="788">IF(#REF!=B1931,1,0)</f>
        <v>#REF!</v>
      </c>
      <c r="N1931" s="5">
        <f t="shared" si="783"/>
        <v>0</v>
      </c>
    </row>
    <row r="1932" spans="7:14" ht="13.5" customHeight="1" x14ac:dyDescent="0.2">
      <c r="G1932" s="3"/>
      <c r="H1932" s="2"/>
      <c r="I1932" s="12"/>
      <c r="J1932" s="5">
        <v>1</v>
      </c>
      <c r="K1932" s="5">
        <f t="shared" si="778"/>
        <v>0</v>
      </c>
      <c r="L1932" s="56">
        <f t="shared" si="752"/>
        <v>0</v>
      </c>
      <c r="M1932" s="5" t="e">
        <f t="shared" ref="M1932" si="789">IF(#REF!=B1932,1,0)</f>
        <v>#REF!</v>
      </c>
      <c r="N1932" s="5">
        <f t="shared" si="783"/>
        <v>0</v>
      </c>
    </row>
    <row r="1933" spans="7:14" ht="13.5" customHeight="1" x14ac:dyDescent="0.2">
      <c r="G1933" s="3"/>
      <c r="H1933" s="2"/>
      <c r="I1933" s="12"/>
      <c r="J1933" s="5">
        <v>1</v>
      </c>
      <c r="K1933" s="5">
        <f t="shared" si="778"/>
        <v>0</v>
      </c>
      <c r="L1933" s="56">
        <f t="shared" si="752"/>
        <v>0</v>
      </c>
      <c r="M1933" s="5" t="e">
        <f t="shared" ref="M1933" si="790">IF(#REF!=B1933,1,0)</f>
        <v>#REF!</v>
      </c>
      <c r="N1933" s="5">
        <f t="shared" si="783"/>
        <v>0</v>
      </c>
    </row>
    <row r="1934" spans="7:14" ht="13.5" customHeight="1" x14ac:dyDescent="0.2">
      <c r="G1934" s="3"/>
      <c r="H1934" s="2"/>
      <c r="I1934" s="12"/>
      <c r="J1934" s="5">
        <v>1</v>
      </c>
      <c r="K1934" s="5">
        <f t="shared" si="778"/>
        <v>0</v>
      </c>
      <c r="L1934" s="56">
        <f t="shared" si="752"/>
        <v>0</v>
      </c>
      <c r="M1934" s="5" t="e">
        <f t="shared" ref="M1934" si="791">IF(#REF!=B1934,1,0)</f>
        <v>#REF!</v>
      </c>
      <c r="N1934" s="5">
        <f t="shared" si="783"/>
        <v>0</v>
      </c>
    </row>
    <row r="1935" spans="7:14" ht="13.5" customHeight="1" x14ac:dyDescent="0.2">
      <c r="G1935" s="3"/>
      <c r="H1935" s="2"/>
      <c r="I1935" s="12"/>
      <c r="J1935" s="5">
        <v>1</v>
      </c>
      <c r="K1935" s="5">
        <f t="shared" si="778"/>
        <v>0</v>
      </c>
      <c r="L1935" s="56">
        <f t="shared" si="752"/>
        <v>0</v>
      </c>
      <c r="M1935" s="5" t="e">
        <f t="shared" ref="M1935" si="792">IF(#REF!=B1935,1,0)</f>
        <v>#REF!</v>
      </c>
      <c r="N1935" s="5">
        <f t="shared" si="783"/>
        <v>0</v>
      </c>
    </row>
    <row r="1936" spans="7:14" ht="13.5" customHeight="1" x14ac:dyDescent="0.2">
      <c r="G1936" s="3"/>
      <c r="H1936" s="2"/>
      <c r="I1936" s="12"/>
      <c r="J1936" s="5">
        <v>1</v>
      </c>
      <c r="K1936" s="5">
        <f t="shared" si="778"/>
        <v>0</v>
      </c>
      <c r="L1936" s="56">
        <f t="shared" si="752"/>
        <v>0</v>
      </c>
      <c r="M1936" s="5" t="e">
        <f t="shared" ref="M1936" si="793">IF(#REF!=B1936,1,0)</f>
        <v>#REF!</v>
      </c>
      <c r="N1936" s="5">
        <f t="shared" si="783"/>
        <v>0</v>
      </c>
    </row>
    <row r="1937" spans="7:14" ht="13.5" customHeight="1" x14ac:dyDescent="0.2">
      <c r="G1937" s="3"/>
      <c r="H1937" s="2"/>
      <c r="I1937" s="12"/>
      <c r="J1937" s="5">
        <v>1</v>
      </c>
      <c r="K1937" s="5">
        <f t="shared" si="778"/>
        <v>0</v>
      </c>
      <c r="L1937" s="56">
        <f t="shared" si="752"/>
        <v>0</v>
      </c>
      <c r="M1937" s="5" t="e">
        <f t="shared" ref="M1937" si="794">IF(#REF!=B1937,1,0)</f>
        <v>#REF!</v>
      </c>
      <c r="N1937" s="5">
        <f t="shared" si="783"/>
        <v>0</v>
      </c>
    </row>
    <row r="1938" spans="7:14" ht="13.5" customHeight="1" x14ac:dyDescent="0.2">
      <c r="G1938" s="3"/>
      <c r="H1938" s="2"/>
      <c r="I1938" s="12"/>
      <c r="J1938" s="5">
        <v>1</v>
      </c>
      <c r="K1938" s="5">
        <f t="shared" si="778"/>
        <v>0</v>
      </c>
      <c r="L1938" s="56">
        <f t="shared" si="752"/>
        <v>0</v>
      </c>
      <c r="M1938" s="5" t="e">
        <f t="shared" ref="M1938" si="795">IF(#REF!=B1938,1,0)</f>
        <v>#REF!</v>
      </c>
      <c r="N1938" s="5">
        <f t="shared" si="783"/>
        <v>0</v>
      </c>
    </row>
    <row r="1939" spans="7:14" ht="13.5" customHeight="1" x14ac:dyDescent="0.2">
      <c r="G1939" s="3"/>
      <c r="H1939" s="2"/>
      <c r="I1939" s="12"/>
      <c r="J1939" s="5">
        <v>1</v>
      </c>
      <c r="K1939" s="5">
        <f t="shared" si="778"/>
        <v>0</v>
      </c>
      <c r="L1939" s="56">
        <f t="shared" si="752"/>
        <v>0</v>
      </c>
      <c r="M1939" s="5" t="e">
        <f t="shared" ref="M1939" si="796">IF(#REF!=B1939,1,0)</f>
        <v>#REF!</v>
      </c>
      <c r="N1939" s="5">
        <f t="shared" si="783"/>
        <v>0</v>
      </c>
    </row>
    <row r="1940" spans="7:14" ht="13.5" customHeight="1" x14ac:dyDescent="0.2">
      <c r="G1940" s="3"/>
      <c r="H1940" s="2"/>
      <c r="I1940" s="12"/>
      <c r="J1940" s="5">
        <v>1</v>
      </c>
      <c r="K1940" s="5">
        <f t="shared" si="778"/>
        <v>0</v>
      </c>
      <c r="L1940" s="56" t="e">
        <f>IF(B1940="",#REF!,B1940)</f>
        <v>#REF!</v>
      </c>
      <c r="M1940" s="5" t="e">
        <f t="shared" ref="M1940" si="797">IF(#REF!=B1940,1,0)</f>
        <v>#REF!</v>
      </c>
      <c r="N1940" s="5">
        <f t="shared" si="783"/>
        <v>0</v>
      </c>
    </row>
    <row r="1941" spans="7:14" ht="13.5" customHeight="1" x14ac:dyDescent="0.2">
      <c r="G1941" s="3"/>
      <c r="H1941" s="2"/>
      <c r="I1941" s="12"/>
      <c r="J1941" s="5">
        <v>1</v>
      </c>
      <c r="K1941" s="5">
        <f t="shared" si="778"/>
        <v>0</v>
      </c>
      <c r="L1941" s="56">
        <f t="shared" si="752"/>
        <v>0</v>
      </c>
      <c r="M1941" s="5" t="e">
        <f t="shared" ref="M1941" si="798">IF(#REF!=B1941,1,0)</f>
        <v>#REF!</v>
      </c>
      <c r="N1941" s="5">
        <f t="shared" si="783"/>
        <v>0</v>
      </c>
    </row>
    <row r="1942" spans="7:14" ht="13.5" customHeight="1" x14ac:dyDescent="0.2">
      <c r="G1942" s="3"/>
      <c r="H1942" s="2"/>
      <c r="I1942" s="12"/>
      <c r="J1942" s="5">
        <v>1</v>
      </c>
      <c r="K1942" s="5">
        <f t="shared" si="778"/>
        <v>0</v>
      </c>
      <c r="L1942" s="56">
        <f t="shared" si="752"/>
        <v>0</v>
      </c>
      <c r="M1942" s="5" t="e">
        <f t="shared" ref="M1942" si="799">IF(#REF!=B1942,1,0)</f>
        <v>#REF!</v>
      </c>
      <c r="N1942" s="5">
        <f t="shared" si="783"/>
        <v>0</v>
      </c>
    </row>
    <row r="1943" spans="7:14" ht="13.5" customHeight="1" x14ac:dyDescent="0.2">
      <c r="G1943" s="3"/>
      <c r="H1943" s="2"/>
      <c r="I1943" s="12"/>
      <c r="J1943" s="5">
        <v>1</v>
      </c>
      <c r="K1943" s="5">
        <f t="shared" si="778"/>
        <v>0</v>
      </c>
      <c r="L1943" s="56">
        <f t="shared" si="752"/>
        <v>0</v>
      </c>
      <c r="M1943" s="5" t="e">
        <f t="shared" ref="M1943" si="800">IF(#REF!=B1943,1,0)</f>
        <v>#REF!</v>
      </c>
      <c r="N1943" s="5">
        <f t="shared" si="783"/>
        <v>0</v>
      </c>
    </row>
    <row r="1944" spans="7:14" ht="13.5" customHeight="1" x14ac:dyDescent="0.2">
      <c r="G1944" s="3"/>
      <c r="H1944" s="2"/>
      <c r="I1944" s="12"/>
      <c r="J1944" s="5">
        <v>1</v>
      </c>
      <c r="K1944" s="5">
        <f t="shared" si="778"/>
        <v>0</v>
      </c>
      <c r="L1944" s="56">
        <f t="shared" si="752"/>
        <v>0</v>
      </c>
      <c r="M1944" s="5" t="e">
        <f t="shared" ref="M1944" si="801">IF(#REF!=B1944,1,0)</f>
        <v>#REF!</v>
      </c>
      <c r="N1944" s="5">
        <f t="shared" si="783"/>
        <v>0</v>
      </c>
    </row>
    <row r="1945" spans="7:14" ht="13.5" customHeight="1" x14ac:dyDescent="0.2">
      <c r="G1945" s="3"/>
      <c r="H1945" s="2"/>
      <c r="I1945" s="12"/>
      <c r="J1945" s="5">
        <v>1</v>
      </c>
      <c r="K1945" s="5">
        <f t="shared" si="778"/>
        <v>0</v>
      </c>
      <c r="L1945" s="56">
        <f t="shared" si="752"/>
        <v>0</v>
      </c>
      <c r="M1945" s="5" t="e">
        <f t="shared" ref="M1945" si="802">IF(#REF!=B1945,1,0)</f>
        <v>#REF!</v>
      </c>
      <c r="N1945" s="5">
        <f t="shared" si="783"/>
        <v>0</v>
      </c>
    </row>
    <row r="1946" spans="7:14" ht="13.5" customHeight="1" x14ac:dyDescent="0.2">
      <c r="G1946" s="3"/>
      <c r="H1946" s="2"/>
      <c r="I1946" s="12"/>
      <c r="J1946" s="5">
        <v>1</v>
      </c>
      <c r="K1946" s="5">
        <f t="shared" si="778"/>
        <v>0</v>
      </c>
      <c r="L1946" s="56">
        <f t="shared" si="752"/>
        <v>0</v>
      </c>
      <c r="M1946" s="5" t="e">
        <f t="shared" ref="M1946" si="803">IF(#REF!=B1946,1,0)</f>
        <v>#REF!</v>
      </c>
      <c r="N1946" s="5">
        <f t="shared" si="783"/>
        <v>0</v>
      </c>
    </row>
    <row r="1947" spans="7:14" ht="13.5" customHeight="1" x14ac:dyDescent="0.2">
      <c r="G1947" s="3"/>
      <c r="H1947" s="2"/>
      <c r="I1947" s="12"/>
      <c r="J1947" s="5">
        <v>1</v>
      </c>
      <c r="K1947" s="5">
        <f t="shared" si="778"/>
        <v>0</v>
      </c>
      <c r="L1947" s="56">
        <f t="shared" si="752"/>
        <v>0</v>
      </c>
      <c r="M1947" s="5" t="e">
        <f t="shared" ref="M1947" si="804">IF(#REF!=B1947,1,0)</f>
        <v>#REF!</v>
      </c>
      <c r="N1947" s="5">
        <f t="shared" si="783"/>
        <v>0</v>
      </c>
    </row>
    <row r="1948" spans="7:14" ht="13.5" customHeight="1" x14ac:dyDescent="0.2">
      <c r="G1948" s="3"/>
      <c r="H1948" s="2"/>
      <c r="I1948" s="12"/>
      <c r="J1948" s="5">
        <v>1</v>
      </c>
      <c r="K1948" s="5">
        <f t="shared" si="778"/>
        <v>0</v>
      </c>
      <c r="L1948" s="56">
        <f t="shared" ref="L1948:L2005" si="805">IF(B1948="",B1947,B1948)</f>
        <v>0</v>
      </c>
      <c r="M1948" s="5" t="e">
        <f t="shared" ref="M1948" si="806">IF(#REF!=B1948,1,0)</f>
        <v>#REF!</v>
      </c>
      <c r="N1948" s="5">
        <f t="shared" si="783"/>
        <v>0</v>
      </c>
    </row>
    <row r="1949" spans="7:14" ht="13.5" customHeight="1" x14ac:dyDescent="0.2">
      <c r="G1949" s="3"/>
      <c r="H1949" s="2"/>
      <c r="I1949" s="12"/>
      <c r="J1949" s="5">
        <v>1</v>
      </c>
      <c r="K1949" s="5">
        <f t="shared" si="778"/>
        <v>0</v>
      </c>
      <c r="L1949" s="56">
        <f t="shared" si="805"/>
        <v>0</v>
      </c>
      <c r="M1949" s="5" t="e">
        <f t="shared" ref="M1949" si="807">IF(#REF!=B1949,1,0)</f>
        <v>#REF!</v>
      </c>
      <c r="N1949" s="5">
        <f t="shared" si="783"/>
        <v>0</v>
      </c>
    </row>
    <row r="1950" spans="7:14" ht="13.5" customHeight="1" x14ac:dyDescent="0.2">
      <c r="G1950" s="3"/>
      <c r="H1950" s="2"/>
      <c r="I1950" s="12"/>
      <c r="J1950" s="5">
        <v>1</v>
      </c>
      <c r="K1950" s="5">
        <f t="shared" si="778"/>
        <v>0</v>
      </c>
      <c r="L1950" s="56">
        <f t="shared" si="805"/>
        <v>0</v>
      </c>
      <c r="M1950" s="5" t="e">
        <f t="shared" ref="M1950" si="808">IF(#REF!=B1950,1,0)</f>
        <v>#REF!</v>
      </c>
      <c r="N1950" s="5">
        <f t="shared" si="783"/>
        <v>0</v>
      </c>
    </row>
    <row r="1951" spans="7:14" ht="13.5" customHeight="1" x14ac:dyDescent="0.2">
      <c r="G1951" s="3"/>
      <c r="H1951" s="2"/>
      <c r="I1951" s="12"/>
      <c r="J1951" s="5">
        <v>1</v>
      </c>
      <c r="K1951" s="5">
        <f t="shared" si="778"/>
        <v>0</v>
      </c>
      <c r="L1951" s="56">
        <f t="shared" si="805"/>
        <v>0</v>
      </c>
      <c r="M1951" s="5" t="e">
        <f t="shared" ref="M1951" si="809">IF(#REF!=B1951,1,0)</f>
        <v>#REF!</v>
      </c>
      <c r="N1951" s="5">
        <f t="shared" si="783"/>
        <v>0</v>
      </c>
    </row>
    <row r="1952" spans="7:14" ht="13.5" customHeight="1" x14ac:dyDescent="0.2">
      <c r="G1952" s="3"/>
      <c r="H1952" s="2"/>
      <c r="I1952" s="12"/>
      <c r="J1952" s="5">
        <v>1</v>
      </c>
      <c r="K1952" s="5">
        <f t="shared" si="778"/>
        <v>0</v>
      </c>
      <c r="L1952" s="56">
        <f t="shared" si="805"/>
        <v>0</v>
      </c>
      <c r="M1952" s="5" t="e">
        <f t="shared" ref="M1952" si="810">IF(#REF!=B1952,1,0)</f>
        <v>#REF!</v>
      </c>
      <c r="N1952" s="5">
        <f t="shared" si="783"/>
        <v>0</v>
      </c>
    </row>
    <row r="1953" spans="7:14" ht="13.5" customHeight="1" x14ac:dyDescent="0.2">
      <c r="G1953" s="3"/>
      <c r="H1953" s="2"/>
      <c r="I1953" s="12"/>
      <c r="J1953" s="5">
        <v>1</v>
      </c>
      <c r="K1953" s="5">
        <f t="shared" si="778"/>
        <v>0</v>
      </c>
      <c r="L1953" s="56">
        <f t="shared" si="805"/>
        <v>0</v>
      </c>
      <c r="M1953" s="5" t="e">
        <f t="shared" ref="M1953" si="811">IF(#REF!=B1953,1,0)</f>
        <v>#REF!</v>
      </c>
      <c r="N1953" s="5">
        <f t="shared" si="783"/>
        <v>0</v>
      </c>
    </row>
    <row r="1954" spans="7:14" ht="13.5" customHeight="1" x14ac:dyDescent="0.2">
      <c r="G1954" s="3"/>
      <c r="H1954" s="2"/>
      <c r="I1954" s="12"/>
      <c r="J1954" s="5">
        <v>1</v>
      </c>
      <c r="K1954" s="5">
        <f t="shared" si="778"/>
        <v>0</v>
      </c>
      <c r="L1954" s="56">
        <f t="shared" si="805"/>
        <v>0</v>
      </c>
      <c r="M1954" s="5" t="e">
        <f t="shared" ref="M1954" si="812">IF(#REF!=B1954,1,0)</f>
        <v>#REF!</v>
      </c>
      <c r="N1954" s="5">
        <f t="shared" si="783"/>
        <v>0</v>
      </c>
    </row>
    <row r="1955" spans="7:14" ht="13.5" customHeight="1" x14ac:dyDescent="0.2">
      <c r="G1955" s="3"/>
      <c r="H1955" s="2"/>
      <c r="I1955" s="12"/>
      <c r="J1955" s="5">
        <v>1</v>
      </c>
      <c r="K1955" s="5">
        <f t="shared" si="778"/>
        <v>0</v>
      </c>
      <c r="L1955" s="56">
        <f t="shared" si="805"/>
        <v>0</v>
      </c>
      <c r="M1955" s="5" t="e">
        <f t="shared" ref="M1955" si="813">IF(#REF!=B1955,1,0)</f>
        <v>#REF!</v>
      </c>
      <c r="N1955" s="5">
        <f t="shared" si="783"/>
        <v>0</v>
      </c>
    </row>
    <row r="1956" spans="7:14" ht="13.5" customHeight="1" x14ac:dyDescent="0.2">
      <c r="G1956" s="3"/>
      <c r="H1956" s="2"/>
      <c r="I1956" s="12"/>
      <c r="J1956" s="5">
        <v>1</v>
      </c>
      <c r="K1956" s="5">
        <f t="shared" si="778"/>
        <v>0</v>
      </c>
      <c r="L1956" s="56">
        <f t="shared" si="805"/>
        <v>0</v>
      </c>
      <c r="M1956" s="5" t="e">
        <f t="shared" ref="M1956" si="814">IF(#REF!=B1956,1,0)</f>
        <v>#REF!</v>
      </c>
      <c r="N1956" s="5">
        <f t="shared" si="783"/>
        <v>0</v>
      </c>
    </row>
    <row r="1957" spans="7:14" ht="13.5" customHeight="1" x14ac:dyDescent="0.2">
      <c r="G1957" s="3"/>
      <c r="H1957" s="2"/>
      <c r="I1957" s="12"/>
      <c r="J1957" s="5">
        <v>1</v>
      </c>
      <c r="K1957" s="5">
        <f t="shared" si="778"/>
        <v>0</v>
      </c>
      <c r="L1957" s="56">
        <f t="shared" si="805"/>
        <v>0</v>
      </c>
      <c r="M1957" s="5" t="e">
        <f t="shared" ref="M1957" si="815">IF(#REF!=B1957,1,0)</f>
        <v>#REF!</v>
      </c>
      <c r="N1957" s="5">
        <f t="shared" si="783"/>
        <v>0</v>
      </c>
    </row>
    <row r="1958" spans="7:14" ht="13.5" customHeight="1" x14ac:dyDescent="0.2">
      <c r="G1958" s="3"/>
      <c r="H1958" s="2"/>
      <c r="I1958" s="12"/>
      <c r="J1958" s="5">
        <v>1</v>
      </c>
      <c r="K1958" s="5">
        <f t="shared" si="778"/>
        <v>0</v>
      </c>
      <c r="L1958" s="56" t="e">
        <f>IF(B1958="",#REF!,B1958)</f>
        <v>#REF!</v>
      </c>
      <c r="M1958" s="5" t="e">
        <f t="shared" ref="M1958" si="816">IF(#REF!=B1958,1,0)</f>
        <v>#REF!</v>
      </c>
      <c r="N1958" s="5">
        <f t="shared" si="783"/>
        <v>0</v>
      </c>
    </row>
    <row r="1959" spans="7:14" ht="13.5" customHeight="1" x14ac:dyDescent="0.2">
      <c r="G1959" s="3"/>
      <c r="H1959" s="2"/>
      <c r="I1959" s="12"/>
      <c r="J1959" s="5">
        <v>1</v>
      </c>
      <c r="K1959" s="5">
        <f t="shared" si="778"/>
        <v>0</v>
      </c>
      <c r="L1959" s="56">
        <f t="shared" si="805"/>
        <v>0</v>
      </c>
      <c r="M1959" s="5" t="e">
        <f t="shared" ref="M1959" si="817">IF(#REF!=B1959,1,0)</f>
        <v>#REF!</v>
      </c>
      <c r="N1959" s="5">
        <f t="shared" si="783"/>
        <v>0</v>
      </c>
    </row>
    <row r="1960" spans="7:14" ht="13.5" customHeight="1" x14ac:dyDescent="0.2">
      <c r="G1960" s="3"/>
      <c r="H1960" s="2"/>
      <c r="I1960" s="12"/>
      <c r="J1960" s="5">
        <v>1</v>
      </c>
      <c r="K1960" s="5">
        <f t="shared" si="778"/>
        <v>0</v>
      </c>
      <c r="L1960" s="56">
        <f t="shared" si="805"/>
        <v>0</v>
      </c>
      <c r="M1960" s="5" t="e">
        <f t="shared" ref="M1960" si="818">IF(#REF!=B1960,1,0)</f>
        <v>#REF!</v>
      </c>
      <c r="N1960" s="5">
        <f t="shared" si="783"/>
        <v>0</v>
      </c>
    </row>
    <row r="1961" spans="7:14" ht="13.5" customHeight="1" x14ac:dyDescent="0.2">
      <c r="G1961" s="3"/>
      <c r="H1961" s="2"/>
      <c r="I1961" s="12"/>
      <c r="J1961" s="5">
        <v>1</v>
      </c>
      <c r="K1961" s="5">
        <f t="shared" si="778"/>
        <v>0</v>
      </c>
      <c r="L1961" s="56">
        <f t="shared" si="805"/>
        <v>0</v>
      </c>
      <c r="M1961" s="5" t="e">
        <f t="shared" ref="M1961" si="819">IF(#REF!=B1961,1,0)</f>
        <v>#REF!</v>
      </c>
      <c r="N1961" s="5">
        <f t="shared" si="783"/>
        <v>0</v>
      </c>
    </row>
    <row r="1962" spans="7:14" ht="13.5" customHeight="1" x14ac:dyDescent="0.2">
      <c r="G1962" s="3"/>
      <c r="H1962" s="2"/>
      <c r="I1962" s="12"/>
      <c r="J1962" s="5">
        <v>1</v>
      </c>
      <c r="K1962" s="5">
        <f t="shared" si="778"/>
        <v>0</v>
      </c>
      <c r="L1962" s="56" t="e">
        <f>IF(B1962="",#REF!,B1962)</f>
        <v>#REF!</v>
      </c>
      <c r="M1962" s="5" t="e">
        <f t="shared" ref="M1962" si="820">IF(#REF!=B1962,1,0)</f>
        <v>#REF!</v>
      </c>
      <c r="N1962" s="5">
        <f t="shared" si="783"/>
        <v>0</v>
      </c>
    </row>
    <row r="1963" spans="7:14" ht="13.5" customHeight="1" x14ac:dyDescent="0.2">
      <c r="G1963" s="3"/>
      <c r="H1963" s="2"/>
      <c r="I1963" s="12"/>
      <c r="J1963" s="5">
        <v>1</v>
      </c>
      <c r="K1963" s="5">
        <f t="shared" si="778"/>
        <v>0</v>
      </c>
      <c r="L1963" s="56">
        <f t="shared" si="805"/>
        <v>0</v>
      </c>
      <c r="M1963" s="5" t="e">
        <f t="shared" ref="M1963" si="821">IF(#REF!=B1963,1,0)</f>
        <v>#REF!</v>
      </c>
      <c r="N1963" s="5">
        <f t="shared" si="783"/>
        <v>0</v>
      </c>
    </row>
    <row r="1964" spans="7:14" ht="13.5" customHeight="1" x14ac:dyDescent="0.2">
      <c r="G1964" s="3"/>
      <c r="H1964" s="2"/>
      <c r="I1964" s="12"/>
      <c r="J1964" s="5">
        <v>1</v>
      </c>
      <c r="K1964" s="5">
        <f t="shared" si="778"/>
        <v>0</v>
      </c>
      <c r="L1964" s="56">
        <f t="shared" si="805"/>
        <v>0</v>
      </c>
      <c r="M1964" s="5" t="e">
        <f t="shared" ref="M1964" si="822">IF(#REF!=B1964,1,0)</f>
        <v>#REF!</v>
      </c>
      <c r="N1964" s="5">
        <f t="shared" si="783"/>
        <v>0</v>
      </c>
    </row>
    <row r="1965" spans="7:14" ht="13.5" customHeight="1" x14ac:dyDescent="0.2">
      <c r="G1965" s="3"/>
      <c r="H1965" s="2"/>
      <c r="I1965" s="12"/>
      <c r="J1965" s="5">
        <v>1</v>
      </c>
      <c r="K1965" s="5">
        <f t="shared" si="778"/>
        <v>0</v>
      </c>
      <c r="L1965" s="56">
        <f t="shared" si="805"/>
        <v>0</v>
      </c>
      <c r="M1965" s="5" t="e">
        <f t="shared" ref="M1965" si="823">IF(#REF!=B1965,1,0)</f>
        <v>#REF!</v>
      </c>
      <c r="N1965" s="5">
        <f t="shared" si="783"/>
        <v>0</v>
      </c>
    </row>
    <row r="1966" spans="7:14" ht="13.5" customHeight="1" x14ac:dyDescent="0.2">
      <c r="G1966" s="3"/>
      <c r="H1966" s="2"/>
      <c r="I1966" s="12"/>
      <c r="J1966" s="5">
        <v>1</v>
      </c>
      <c r="K1966" s="5">
        <f t="shared" si="778"/>
        <v>0</v>
      </c>
      <c r="L1966" s="56">
        <f t="shared" si="805"/>
        <v>0</v>
      </c>
      <c r="M1966" s="5" t="e">
        <f t="shared" ref="M1966" si="824">IF(#REF!=B1966,1,0)</f>
        <v>#REF!</v>
      </c>
      <c r="N1966" s="5">
        <f t="shared" si="783"/>
        <v>0</v>
      </c>
    </row>
    <row r="1967" spans="7:14" ht="13.5" customHeight="1" x14ac:dyDescent="0.2">
      <c r="G1967" s="3"/>
      <c r="H1967" s="2"/>
      <c r="I1967" s="12"/>
      <c r="J1967" s="5">
        <v>1</v>
      </c>
      <c r="K1967" s="5">
        <f t="shared" si="778"/>
        <v>0</v>
      </c>
      <c r="L1967" s="56">
        <f t="shared" si="805"/>
        <v>0</v>
      </c>
      <c r="M1967" s="5" t="e">
        <f t="shared" ref="M1967" si="825">IF(#REF!=B1967,1,0)</f>
        <v>#REF!</v>
      </c>
      <c r="N1967" s="5">
        <f t="shared" si="783"/>
        <v>0</v>
      </c>
    </row>
    <row r="1968" spans="7:14" ht="13.5" customHeight="1" x14ac:dyDescent="0.2">
      <c r="G1968" s="3"/>
      <c r="H1968" s="2"/>
      <c r="I1968" s="12"/>
      <c r="J1968" s="5">
        <v>1</v>
      </c>
      <c r="K1968" s="5">
        <f t="shared" si="778"/>
        <v>0</v>
      </c>
      <c r="L1968" s="56">
        <f t="shared" si="805"/>
        <v>0</v>
      </c>
      <c r="M1968" s="5" t="e">
        <f t="shared" ref="M1968" si="826">IF(#REF!=B1968,1,0)</f>
        <v>#REF!</v>
      </c>
      <c r="N1968" s="5">
        <f t="shared" si="783"/>
        <v>0</v>
      </c>
    </row>
    <row r="1969" spans="7:14" ht="13.5" customHeight="1" x14ac:dyDescent="0.2">
      <c r="G1969" s="3"/>
      <c r="H1969" s="2"/>
      <c r="I1969" s="12"/>
      <c r="J1969" s="5">
        <v>1</v>
      </c>
      <c r="K1969" s="5">
        <f t="shared" si="778"/>
        <v>0</v>
      </c>
      <c r="L1969" s="56">
        <f t="shared" si="805"/>
        <v>0</v>
      </c>
      <c r="M1969" s="5" t="e">
        <f t="shared" ref="M1969" si="827">IF(#REF!=B1969,1,0)</f>
        <v>#REF!</v>
      </c>
      <c r="N1969" s="5">
        <f t="shared" si="783"/>
        <v>0</v>
      </c>
    </row>
    <row r="1970" spans="7:14" ht="13.5" customHeight="1" x14ac:dyDescent="0.2">
      <c r="G1970" s="3"/>
      <c r="H1970" s="2"/>
      <c r="I1970" s="12"/>
      <c r="J1970" s="5">
        <v>1</v>
      </c>
      <c r="K1970" s="5">
        <f t="shared" si="778"/>
        <v>0</v>
      </c>
      <c r="L1970" s="56">
        <f t="shared" si="805"/>
        <v>0</v>
      </c>
      <c r="M1970" s="5" t="e">
        <f t="shared" ref="M1970" si="828">IF(#REF!=B1970,1,0)</f>
        <v>#REF!</v>
      </c>
      <c r="N1970" s="5">
        <f t="shared" si="783"/>
        <v>0</v>
      </c>
    </row>
    <row r="1971" spans="7:14" ht="13.5" customHeight="1" x14ac:dyDescent="0.2">
      <c r="G1971" s="3"/>
      <c r="H1971" s="2"/>
      <c r="I1971" s="12"/>
      <c r="J1971" s="5">
        <v>1</v>
      </c>
      <c r="K1971" s="5">
        <f t="shared" si="778"/>
        <v>0</v>
      </c>
      <c r="L1971" s="56">
        <f t="shared" si="805"/>
        <v>0</v>
      </c>
      <c r="M1971" s="5" t="e">
        <f t="shared" ref="M1971" si="829">IF(#REF!=B1971,1,0)</f>
        <v>#REF!</v>
      </c>
      <c r="N1971" s="5">
        <f t="shared" si="783"/>
        <v>0</v>
      </c>
    </row>
    <row r="1972" spans="7:14" ht="13.5" customHeight="1" x14ac:dyDescent="0.2">
      <c r="G1972" s="3"/>
      <c r="H1972" s="2"/>
      <c r="I1972" s="12"/>
      <c r="J1972" s="5">
        <v>1</v>
      </c>
      <c r="K1972" s="5">
        <f t="shared" si="778"/>
        <v>0</v>
      </c>
      <c r="L1972" s="56">
        <f t="shared" si="805"/>
        <v>0</v>
      </c>
      <c r="M1972" s="5" t="e">
        <f t="shared" ref="M1972" si="830">IF(#REF!=B1972,1,0)</f>
        <v>#REF!</v>
      </c>
      <c r="N1972" s="5">
        <f t="shared" si="783"/>
        <v>0</v>
      </c>
    </row>
    <row r="1973" spans="7:14" ht="13.5" customHeight="1" x14ac:dyDescent="0.2">
      <c r="G1973" s="3"/>
      <c r="H1973" s="2"/>
      <c r="I1973" s="12"/>
      <c r="J1973" s="5">
        <v>1</v>
      </c>
      <c r="K1973" s="5">
        <f t="shared" si="778"/>
        <v>0</v>
      </c>
      <c r="L1973" s="56">
        <f t="shared" si="805"/>
        <v>0</v>
      </c>
      <c r="M1973" s="5" t="e">
        <f t="shared" ref="M1973" si="831">IF(#REF!=B1973,1,0)</f>
        <v>#REF!</v>
      </c>
      <c r="N1973" s="5">
        <f t="shared" si="783"/>
        <v>0</v>
      </c>
    </row>
    <row r="1974" spans="7:14" ht="13.5" customHeight="1" x14ac:dyDescent="0.2">
      <c r="G1974" s="3"/>
      <c r="H1974" s="2"/>
      <c r="I1974" s="12"/>
      <c r="J1974" s="5">
        <v>1</v>
      </c>
      <c r="K1974" s="5">
        <f t="shared" si="778"/>
        <v>0</v>
      </c>
      <c r="L1974" s="56">
        <f t="shared" si="805"/>
        <v>0</v>
      </c>
      <c r="M1974" s="5" t="e">
        <f t="shared" ref="M1974" si="832">IF(#REF!=B1974,1,0)</f>
        <v>#REF!</v>
      </c>
      <c r="N1974" s="5">
        <f t="shared" si="783"/>
        <v>0</v>
      </c>
    </row>
    <row r="1975" spans="7:14" ht="13.5" customHeight="1" x14ac:dyDescent="0.2">
      <c r="G1975" s="3"/>
      <c r="H1975" s="2"/>
      <c r="I1975" s="12"/>
      <c r="J1975" s="5">
        <v>1</v>
      </c>
      <c r="K1975" s="5">
        <f t="shared" si="778"/>
        <v>0</v>
      </c>
      <c r="L1975" s="56">
        <f t="shared" si="805"/>
        <v>0</v>
      </c>
      <c r="M1975" s="5" t="e">
        <f t="shared" ref="M1975" si="833">IF(#REF!=B1975,1,0)</f>
        <v>#REF!</v>
      </c>
      <c r="N1975" s="5">
        <f t="shared" si="783"/>
        <v>0</v>
      </c>
    </row>
    <row r="1976" spans="7:14" ht="13.5" customHeight="1" x14ac:dyDescent="0.2">
      <c r="G1976" s="3"/>
      <c r="H1976" s="2"/>
      <c r="I1976" s="12"/>
      <c r="J1976" s="5">
        <v>1</v>
      </c>
      <c r="K1976" s="5">
        <f t="shared" si="778"/>
        <v>0</v>
      </c>
      <c r="L1976" s="56">
        <f t="shared" si="805"/>
        <v>0</v>
      </c>
      <c r="M1976" s="5" t="e">
        <f t="shared" ref="M1976" si="834">IF(#REF!=B1976,1,0)</f>
        <v>#REF!</v>
      </c>
      <c r="N1976" s="5">
        <f t="shared" si="783"/>
        <v>0</v>
      </c>
    </row>
    <row r="1977" spans="7:14" ht="13.5" customHeight="1" x14ac:dyDescent="0.2">
      <c r="G1977" s="3"/>
      <c r="H1977" s="2"/>
      <c r="I1977" s="12"/>
      <c r="J1977" s="5">
        <v>1</v>
      </c>
      <c r="K1977" s="5">
        <f t="shared" si="778"/>
        <v>0</v>
      </c>
      <c r="L1977" s="56">
        <f t="shared" si="805"/>
        <v>0</v>
      </c>
      <c r="M1977" s="5" t="e">
        <f t="shared" ref="M1977" si="835">IF(#REF!=B1977,1,0)</f>
        <v>#REF!</v>
      </c>
      <c r="N1977" s="5">
        <f t="shared" si="783"/>
        <v>0</v>
      </c>
    </row>
    <row r="1978" spans="7:14" ht="13.5" customHeight="1" x14ac:dyDescent="0.2">
      <c r="G1978" s="3"/>
      <c r="H1978" s="2"/>
      <c r="I1978" s="12"/>
      <c r="J1978" s="5">
        <v>1</v>
      </c>
      <c r="K1978" s="5">
        <f t="shared" si="778"/>
        <v>0</v>
      </c>
      <c r="L1978" s="56">
        <f t="shared" si="805"/>
        <v>0</v>
      </c>
      <c r="M1978" s="5" t="e">
        <f t="shared" ref="M1978" si="836">IF(#REF!=B1978,1,0)</f>
        <v>#REF!</v>
      </c>
      <c r="N1978" s="5">
        <f t="shared" si="783"/>
        <v>0</v>
      </c>
    </row>
    <row r="1979" spans="7:14" ht="13.5" customHeight="1" x14ac:dyDescent="0.2">
      <c r="G1979" s="3"/>
      <c r="H1979" s="2"/>
      <c r="I1979" s="12"/>
      <c r="J1979" s="5">
        <v>1</v>
      </c>
      <c r="K1979" s="5">
        <f t="shared" si="778"/>
        <v>0</v>
      </c>
      <c r="L1979" s="56">
        <f t="shared" si="805"/>
        <v>0</v>
      </c>
      <c r="M1979" s="5" t="e">
        <f t="shared" ref="M1979" si="837">IF(#REF!=B1979,1,0)</f>
        <v>#REF!</v>
      </c>
      <c r="N1979" s="5">
        <f t="shared" si="783"/>
        <v>0</v>
      </c>
    </row>
    <row r="1980" spans="7:14" ht="13.5" customHeight="1" x14ac:dyDescent="0.2">
      <c r="G1980" s="3"/>
      <c r="H1980" s="2"/>
      <c r="I1980" s="12"/>
      <c r="J1980" s="5">
        <v>1</v>
      </c>
      <c r="K1980" s="5">
        <f t="shared" si="778"/>
        <v>0</v>
      </c>
      <c r="L1980" s="56">
        <f t="shared" si="805"/>
        <v>0</v>
      </c>
      <c r="M1980" s="5" t="e">
        <f t="shared" ref="M1980" si="838">IF(#REF!=B1980,1,0)</f>
        <v>#REF!</v>
      </c>
      <c r="N1980" s="5">
        <f t="shared" si="783"/>
        <v>0</v>
      </c>
    </row>
    <row r="1981" spans="7:14" ht="13.5" customHeight="1" x14ac:dyDescent="0.2">
      <c r="G1981" s="3"/>
      <c r="H1981" s="2"/>
      <c r="I1981" s="12"/>
      <c r="J1981" s="5">
        <v>1</v>
      </c>
      <c r="K1981" s="5">
        <f t="shared" si="778"/>
        <v>0</v>
      </c>
      <c r="L1981" s="56">
        <f t="shared" si="805"/>
        <v>0</v>
      </c>
      <c r="M1981" s="5" t="e">
        <f t="shared" ref="M1981" si="839">IF(#REF!=B1981,1,0)</f>
        <v>#REF!</v>
      </c>
      <c r="N1981" s="5">
        <f t="shared" si="783"/>
        <v>0</v>
      </c>
    </row>
    <row r="1982" spans="7:14" ht="13.5" customHeight="1" x14ac:dyDescent="0.2">
      <c r="G1982" s="3"/>
      <c r="H1982" s="2"/>
      <c r="I1982" s="12"/>
      <c r="J1982" s="5">
        <v>1</v>
      </c>
      <c r="K1982" s="5">
        <f t="shared" si="778"/>
        <v>0</v>
      </c>
      <c r="L1982" s="56">
        <f t="shared" si="805"/>
        <v>0</v>
      </c>
      <c r="M1982" s="5" t="e">
        <f t="shared" ref="M1982" si="840">IF(#REF!=B1982,1,0)</f>
        <v>#REF!</v>
      </c>
      <c r="N1982" s="5">
        <f t="shared" si="783"/>
        <v>0</v>
      </c>
    </row>
    <row r="1983" spans="7:14" ht="13.5" customHeight="1" x14ac:dyDescent="0.2">
      <c r="G1983" s="3"/>
      <c r="H1983" s="2"/>
      <c r="I1983" s="12"/>
      <c r="J1983" s="5">
        <v>1</v>
      </c>
      <c r="K1983" s="5">
        <f t="shared" si="778"/>
        <v>0</v>
      </c>
      <c r="L1983" s="56">
        <f t="shared" si="805"/>
        <v>0</v>
      </c>
      <c r="M1983" s="5" t="e">
        <f t="shared" ref="M1983" si="841">IF(#REF!=B1983,1,0)</f>
        <v>#REF!</v>
      </c>
      <c r="N1983" s="5">
        <f t="shared" si="783"/>
        <v>0</v>
      </c>
    </row>
    <row r="1984" spans="7:14" ht="13.5" customHeight="1" x14ac:dyDescent="0.2">
      <c r="G1984" s="3"/>
      <c r="H1984" s="2"/>
      <c r="I1984" s="12"/>
      <c r="J1984" s="5">
        <v>1</v>
      </c>
      <c r="K1984" s="5">
        <f t="shared" si="778"/>
        <v>0</v>
      </c>
      <c r="L1984" s="56">
        <f t="shared" si="805"/>
        <v>0</v>
      </c>
      <c r="M1984" s="5" t="e">
        <f t="shared" ref="M1984" si="842">IF(#REF!=B1984,1,0)</f>
        <v>#REF!</v>
      </c>
      <c r="N1984" s="5">
        <f t="shared" si="783"/>
        <v>0</v>
      </c>
    </row>
    <row r="1985" spans="7:14" ht="13.5" customHeight="1" x14ac:dyDescent="0.2">
      <c r="G1985" s="3"/>
      <c r="H1985" s="2"/>
      <c r="I1985" s="12"/>
      <c r="J1985" s="5">
        <v>1</v>
      </c>
      <c r="K1985" s="5">
        <f t="shared" si="778"/>
        <v>0</v>
      </c>
      <c r="L1985" s="56">
        <f t="shared" si="805"/>
        <v>0</v>
      </c>
      <c r="M1985" s="5" t="e">
        <f t="shared" ref="M1985" si="843">IF(#REF!=B1985,1,0)</f>
        <v>#REF!</v>
      </c>
      <c r="N1985" s="5">
        <f t="shared" si="783"/>
        <v>0</v>
      </c>
    </row>
    <row r="1986" spans="7:14" ht="13.5" customHeight="1" x14ac:dyDescent="0.2">
      <c r="G1986" s="3"/>
      <c r="H1986" s="2"/>
      <c r="I1986" s="12"/>
      <c r="J1986" s="5">
        <v>1</v>
      </c>
      <c r="K1986" s="5">
        <f t="shared" si="778"/>
        <v>0</v>
      </c>
      <c r="L1986" s="56">
        <f t="shared" si="805"/>
        <v>0</v>
      </c>
      <c r="M1986" s="5" t="e">
        <f t="shared" ref="M1986" si="844">IF(#REF!=B1986,1,0)</f>
        <v>#REF!</v>
      </c>
      <c r="N1986" s="5">
        <f t="shared" si="783"/>
        <v>0</v>
      </c>
    </row>
    <row r="1987" spans="7:14" ht="13.5" customHeight="1" x14ac:dyDescent="0.2">
      <c r="G1987" s="3"/>
      <c r="H1987" s="2"/>
      <c r="I1987" s="12"/>
      <c r="J1987" s="5">
        <v>1</v>
      </c>
      <c r="K1987" s="5">
        <f t="shared" ref="K1987:K2050" si="845">IF(I1987="did not close",0,IF(I1987="",0,1))</f>
        <v>0</v>
      </c>
      <c r="L1987" s="56">
        <f t="shared" si="805"/>
        <v>0</v>
      </c>
      <c r="M1987" s="5" t="e">
        <f t="shared" ref="M1987" si="846">IF(#REF!=B1987,1,0)</f>
        <v>#REF!</v>
      </c>
      <c r="N1987" s="5">
        <f t="shared" si="783"/>
        <v>0</v>
      </c>
    </row>
    <row r="1988" spans="7:14" ht="13.5" customHeight="1" x14ac:dyDescent="0.2">
      <c r="G1988" s="3"/>
      <c r="H1988" s="2"/>
      <c r="I1988" s="12"/>
      <c r="J1988" s="5">
        <v>1</v>
      </c>
      <c r="K1988" s="5">
        <f t="shared" si="845"/>
        <v>0</v>
      </c>
      <c r="L1988" s="56">
        <f t="shared" si="805"/>
        <v>0</v>
      </c>
      <c r="M1988" s="5" t="e">
        <f t="shared" ref="M1988" si="847">IF(#REF!=B1988,1,0)</f>
        <v>#REF!</v>
      </c>
      <c r="N1988" s="5">
        <f t="shared" si="783"/>
        <v>0</v>
      </c>
    </row>
    <row r="1989" spans="7:14" ht="13.5" customHeight="1" x14ac:dyDescent="0.2">
      <c r="G1989" s="3"/>
      <c r="H1989" s="2"/>
      <c r="I1989" s="12"/>
      <c r="J1989" s="5">
        <v>1</v>
      </c>
      <c r="K1989" s="5">
        <f t="shared" si="845"/>
        <v>0</v>
      </c>
      <c r="L1989" s="56">
        <f t="shared" si="805"/>
        <v>0</v>
      </c>
      <c r="M1989" s="5" t="e">
        <f t="shared" ref="M1989" si="848">IF(#REF!=B1989,1,0)</f>
        <v>#REF!</v>
      </c>
      <c r="N1989" s="5">
        <f t="shared" si="783"/>
        <v>0</v>
      </c>
    </row>
    <row r="1990" spans="7:14" ht="13.5" customHeight="1" x14ac:dyDescent="0.2">
      <c r="G1990" s="3"/>
      <c r="H1990" s="2"/>
      <c r="I1990" s="12"/>
      <c r="J1990" s="5">
        <v>1</v>
      </c>
      <c r="K1990" s="5">
        <f t="shared" si="845"/>
        <v>0</v>
      </c>
      <c r="L1990" s="56">
        <f t="shared" si="805"/>
        <v>0</v>
      </c>
      <c r="M1990" s="5" t="e">
        <f t="shared" ref="M1990" si="849">IF(#REF!=B1990,1,0)</f>
        <v>#REF!</v>
      </c>
      <c r="N1990" s="5">
        <f t="shared" ref="N1990:N2053" si="850">IF(J1990=0,IF(H1990="did not close",0,IF(H1990="",0,1)),0)</f>
        <v>0</v>
      </c>
    </row>
    <row r="1991" spans="7:14" ht="13.5" customHeight="1" x14ac:dyDescent="0.2">
      <c r="G1991" s="3"/>
      <c r="H1991" s="2"/>
      <c r="I1991" s="12"/>
      <c r="J1991" s="5">
        <v>1</v>
      </c>
      <c r="K1991" s="5">
        <f t="shared" si="845"/>
        <v>0</v>
      </c>
      <c r="L1991" s="56">
        <f t="shared" si="805"/>
        <v>0</v>
      </c>
      <c r="M1991" s="5" t="e">
        <f t="shared" ref="M1991" si="851">IF(#REF!=B1991,1,0)</f>
        <v>#REF!</v>
      </c>
      <c r="N1991" s="5">
        <f t="shared" si="850"/>
        <v>0</v>
      </c>
    </row>
    <row r="1992" spans="7:14" ht="13.5" customHeight="1" x14ac:dyDescent="0.2">
      <c r="G1992" s="3"/>
      <c r="H1992" s="2"/>
      <c r="I1992" s="12"/>
      <c r="J1992" s="5">
        <v>1</v>
      </c>
      <c r="K1992" s="5">
        <f t="shared" si="845"/>
        <v>0</v>
      </c>
      <c r="L1992" s="56" t="e">
        <f>IF(B1992="",#REF!,B1992)</f>
        <v>#REF!</v>
      </c>
      <c r="M1992" s="5" t="e">
        <f t="shared" ref="M1992" si="852">IF(#REF!=B1992,1,0)</f>
        <v>#REF!</v>
      </c>
      <c r="N1992" s="5">
        <f t="shared" si="850"/>
        <v>0</v>
      </c>
    </row>
    <row r="1993" spans="7:14" ht="13.5" customHeight="1" x14ac:dyDescent="0.2">
      <c r="G1993" s="3"/>
      <c r="H1993" s="2"/>
      <c r="I1993" s="12"/>
      <c r="J1993" s="5">
        <v>1</v>
      </c>
      <c r="K1993" s="5">
        <f t="shared" si="845"/>
        <v>0</v>
      </c>
      <c r="L1993" s="56">
        <f t="shared" si="805"/>
        <v>0</v>
      </c>
      <c r="M1993" s="5" t="e">
        <f t="shared" ref="M1993" si="853">IF(#REF!=B1993,1,0)</f>
        <v>#REF!</v>
      </c>
      <c r="N1993" s="5">
        <f t="shared" si="850"/>
        <v>0</v>
      </c>
    </row>
    <row r="1994" spans="7:14" ht="13.5" customHeight="1" x14ac:dyDescent="0.2">
      <c r="G1994" s="3"/>
      <c r="H1994" s="2"/>
      <c r="I1994" s="12"/>
      <c r="J1994" s="5">
        <v>1</v>
      </c>
      <c r="K1994" s="5">
        <f t="shared" si="845"/>
        <v>0</v>
      </c>
      <c r="L1994" s="56">
        <f t="shared" si="805"/>
        <v>0</v>
      </c>
      <c r="M1994" s="5" t="e">
        <f t="shared" ref="M1994" si="854">IF(#REF!=B1994,1,0)</f>
        <v>#REF!</v>
      </c>
      <c r="N1994" s="5">
        <f t="shared" si="850"/>
        <v>0</v>
      </c>
    </row>
    <row r="1995" spans="7:14" ht="13.5" customHeight="1" x14ac:dyDescent="0.2">
      <c r="G1995" s="3"/>
      <c r="H1995" s="2"/>
      <c r="I1995" s="12"/>
      <c r="J1995" s="5">
        <v>1</v>
      </c>
      <c r="K1995" s="5">
        <f t="shared" si="845"/>
        <v>0</v>
      </c>
      <c r="L1995" s="56">
        <f t="shared" si="805"/>
        <v>0</v>
      </c>
      <c r="M1995" s="5" t="e">
        <f t="shared" ref="M1995" si="855">IF(#REF!=B1995,1,0)</f>
        <v>#REF!</v>
      </c>
      <c r="N1995" s="5">
        <f t="shared" si="850"/>
        <v>0</v>
      </c>
    </row>
    <row r="1996" spans="7:14" ht="13.5" customHeight="1" x14ac:dyDescent="0.2">
      <c r="G1996" s="3"/>
      <c r="H1996" s="2"/>
      <c r="I1996" s="12"/>
      <c r="J1996" s="5">
        <v>1</v>
      </c>
      <c r="K1996" s="5">
        <f t="shared" si="845"/>
        <v>0</v>
      </c>
      <c r="L1996" s="56">
        <f t="shared" si="805"/>
        <v>0</v>
      </c>
      <c r="M1996" s="5" t="e">
        <f t="shared" ref="M1996" si="856">IF(#REF!=B1996,1,0)</f>
        <v>#REF!</v>
      </c>
      <c r="N1996" s="5">
        <f t="shared" si="850"/>
        <v>0</v>
      </c>
    </row>
    <row r="1997" spans="7:14" ht="13.5" customHeight="1" x14ac:dyDescent="0.2">
      <c r="G1997" s="3"/>
      <c r="H1997" s="2"/>
      <c r="I1997" s="12"/>
      <c r="J1997" s="5">
        <v>1</v>
      </c>
      <c r="K1997" s="5">
        <f t="shared" si="845"/>
        <v>0</v>
      </c>
      <c r="L1997" s="56" t="e">
        <f>IF(B1997="",#REF!,B1997)</f>
        <v>#REF!</v>
      </c>
      <c r="M1997" s="5" t="e">
        <f t="shared" ref="M1997" si="857">IF(#REF!=B1997,1,0)</f>
        <v>#REF!</v>
      </c>
      <c r="N1997" s="5">
        <f t="shared" si="850"/>
        <v>0</v>
      </c>
    </row>
    <row r="1998" spans="7:14" ht="13.5" customHeight="1" x14ac:dyDescent="0.2">
      <c r="G1998" s="3"/>
      <c r="H1998" s="2"/>
      <c r="I1998" s="12"/>
      <c r="J1998" s="5">
        <v>1</v>
      </c>
      <c r="K1998" s="5">
        <f t="shared" si="845"/>
        <v>0</v>
      </c>
      <c r="L1998" s="56" t="e">
        <f>IF(B1998="",#REF!,B1998)</f>
        <v>#REF!</v>
      </c>
      <c r="M1998" s="5" t="e">
        <f t="shared" ref="M1998" si="858">IF(#REF!=B1998,1,0)</f>
        <v>#REF!</v>
      </c>
      <c r="N1998" s="5">
        <f t="shared" si="850"/>
        <v>0</v>
      </c>
    </row>
    <row r="1999" spans="7:14" ht="13.5" customHeight="1" x14ac:dyDescent="0.2">
      <c r="G1999" s="3"/>
      <c r="H1999" s="2"/>
      <c r="I1999" s="12"/>
      <c r="J1999" s="5">
        <v>1</v>
      </c>
      <c r="K1999" s="5">
        <f t="shared" si="845"/>
        <v>0</v>
      </c>
      <c r="L1999" s="56">
        <f t="shared" si="805"/>
        <v>0</v>
      </c>
      <c r="M1999" s="5" t="e">
        <f t="shared" ref="M1999" si="859">IF(#REF!=B1999,1,0)</f>
        <v>#REF!</v>
      </c>
      <c r="N1999" s="5">
        <f t="shared" si="850"/>
        <v>0</v>
      </c>
    </row>
    <row r="2000" spans="7:14" ht="13.5" customHeight="1" x14ac:dyDescent="0.2">
      <c r="G2000" s="3"/>
      <c r="H2000" s="2"/>
      <c r="I2000" s="12"/>
      <c r="J2000" s="5">
        <v>1</v>
      </c>
      <c r="K2000" s="5">
        <f t="shared" si="845"/>
        <v>0</v>
      </c>
      <c r="L2000" s="56" t="e">
        <f>IF(B2000="",#REF!,B2000)</f>
        <v>#REF!</v>
      </c>
      <c r="M2000" s="5" t="e">
        <f t="shared" ref="M2000" si="860">IF(#REF!=B2000,1,0)</f>
        <v>#REF!</v>
      </c>
      <c r="N2000" s="5">
        <f t="shared" si="850"/>
        <v>0</v>
      </c>
    </row>
    <row r="2001" spans="7:14" ht="13.5" customHeight="1" x14ac:dyDescent="0.2">
      <c r="G2001" s="3"/>
      <c r="H2001" s="2"/>
      <c r="I2001" s="12"/>
      <c r="J2001" s="5">
        <v>1</v>
      </c>
      <c r="K2001" s="5">
        <f t="shared" si="845"/>
        <v>0</v>
      </c>
      <c r="L2001" s="56">
        <f t="shared" si="805"/>
        <v>0</v>
      </c>
      <c r="M2001" s="5" t="e">
        <f t="shared" ref="M2001" si="861">IF(#REF!=B2001,1,0)</f>
        <v>#REF!</v>
      </c>
      <c r="N2001" s="5">
        <f t="shared" si="850"/>
        <v>0</v>
      </c>
    </row>
    <row r="2002" spans="7:14" ht="13.5" customHeight="1" x14ac:dyDescent="0.2">
      <c r="G2002" s="3"/>
      <c r="H2002" s="2"/>
      <c r="I2002" s="12"/>
      <c r="J2002" s="5">
        <v>1</v>
      </c>
      <c r="K2002" s="5">
        <f t="shared" si="845"/>
        <v>0</v>
      </c>
      <c r="L2002" s="56">
        <f t="shared" si="805"/>
        <v>0</v>
      </c>
      <c r="M2002" s="5" t="e">
        <f t="shared" ref="M2002" si="862">IF(#REF!=B2002,1,0)</f>
        <v>#REF!</v>
      </c>
      <c r="N2002" s="5">
        <f t="shared" si="850"/>
        <v>0</v>
      </c>
    </row>
    <row r="2003" spans="7:14" ht="13.5" customHeight="1" x14ac:dyDescent="0.2">
      <c r="G2003" s="3"/>
      <c r="H2003" s="2"/>
      <c r="I2003" s="12"/>
      <c r="J2003" s="5">
        <v>1</v>
      </c>
      <c r="K2003" s="5">
        <f t="shared" si="845"/>
        <v>0</v>
      </c>
      <c r="L2003" s="56">
        <f t="shared" si="805"/>
        <v>0</v>
      </c>
      <c r="M2003" s="5" t="e">
        <f t="shared" ref="M2003" si="863">IF(#REF!=B2003,1,0)</f>
        <v>#REF!</v>
      </c>
      <c r="N2003" s="5">
        <f t="shared" si="850"/>
        <v>0</v>
      </c>
    </row>
    <row r="2004" spans="7:14" ht="13.5" customHeight="1" x14ac:dyDescent="0.2">
      <c r="G2004" s="3"/>
      <c r="H2004" s="2"/>
      <c r="I2004" s="12"/>
      <c r="J2004" s="5">
        <v>1</v>
      </c>
      <c r="K2004" s="5">
        <f t="shared" si="845"/>
        <v>0</v>
      </c>
      <c r="L2004" s="56">
        <f t="shared" si="805"/>
        <v>0</v>
      </c>
      <c r="M2004" s="5" t="e">
        <f t="shared" ref="M2004" si="864">IF(#REF!=B2004,1,0)</f>
        <v>#REF!</v>
      </c>
      <c r="N2004" s="5">
        <f t="shared" si="850"/>
        <v>0</v>
      </c>
    </row>
    <row r="2005" spans="7:14" ht="13.5" customHeight="1" x14ac:dyDescent="0.2">
      <c r="G2005" s="3"/>
      <c r="H2005" s="2"/>
      <c r="I2005" s="12"/>
      <c r="J2005" s="5">
        <v>1</v>
      </c>
      <c r="K2005" s="5">
        <f t="shared" si="845"/>
        <v>0</v>
      </c>
      <c r="L2005" s="56">
        <f t="shared" si="805"/>
        <v>0</v>
      </c>
      <c r="M2005" s="5" t="e">
        <f t="shared" ref="M2005" si="865">IF(#REF!=B2005,1,0)</f>
        <v>#REF!</v>
      </c>
      <c r="N2005" s="5">
        <f t="shared" si="850"/>
        <v>0</v>
      </c>
    </row>
    <row r="2006" spans="7:14" ht="13.5" customHeight="1" x14ac:dyDescent="0.2">
      <c r="G2006" s="3"/>
      <c r="H2006" s="2"/>
      <c r="I2006" s="12"/>
      <c r="J2006" s="5">
        <v>1</v>
      </c>
      <c r="K2006" s="5">
        <f t="shared" si="845"/>
        <v>0</v>
      </c>
      <c r="L2006" s="56">
        <f t="shared" ref="L2006:L2056" si="866">IF(B2006="",B2005,B2006)</f>
        <v>0</v>
      </c>
      <c r="M2006" s="5" t="e">
        <f t="shared" ref="M2006" si="867">IF(#REF!=B2006,1,0)</f>
        <v>#REF!</v>
      </c>
      <c r="N2006" s="5">
        <f t="shared" si="850"/>
        <v>0</v>
      </c>
    </row>
    <row r="2007" spans="7:14" ht="13.5" customHeight="1" x14ac:dyDescent="0.2">
      <c r="G2007" s="3"/>
      <c r="H2007" s="2"/>
      <c r="I2007" s="12"/>
      <c r="J2007" s="5">
        <v>1</v>
      </c>
      <c r="K2007" s="5">
        <f t="shared" si="845"/>
        <v>0</v>
      </c>
      <c r="L2007" s="56">
        <f t="shared" si="866"/>
        <v>0</v>
      </c>
      <c r="M2007" s="5" t="e">
        <f t="shared" ref="M2007" si="868">IF(#REF!=B2007,1,0)</f>
        <v>#REF!</v>
      </c>
      <c r="N2007" s="5">
        <f t="shared" si="850"/>
        <v>0</v>
      </c>
    </row>
    <row r="2008" spans="7:14" ht="13.5" customHeight="1" x14ac:dyDescent="0.2">
      <c r="G2008" s="3"/>
      <c r="H2008" s="2"/>
      <c r="I2008" s="12"/>
      <c r="J2008" s="5">
        <v>1</v>
      </c>
      <c r="K2008" s="5">
        <f t="shared" si="845"/>
        <v>0</v>
      </c>
      <c r="L2008" s="56">
        <f t="shared" si="866"/>
        <v>0</v>
      </c>
      <c r="M2008" s="5" t="e">
        <f t="shared" ref="M2008" si="869">IF(#REF!=B2008,1,0)</f>
        <v>#REF!</v>
      </c>
      <c r="N2008" s="5">
        <f t="shared" si="850"/>
        <v>0</v>
      </c>
    </row>
    <row r="2009" spans="7:14" ht="13.5" customHeight="1" x14ac:dyDescent="0.2">
      <c r="G2009" s="3"/>
      <c r="H2009" s="2"/>
      <c r="I2009" s="12"/>
      <c r="J2009" s="5">
        <v>1</v>
      </c>
      <c r="K2009" s="5">
        <f t="shared" si="845"/>
        <v>0</v>
      </c>
      <c r="L2009" s="56">
        <f t="shared" si="866"/>
        <v>0</v>
      </c>
      <c r="M2009" s="5" t="e">
        <f t="shared" ref="M2009" si="870">IF(#REF!=B2009,1,0)</f>
        <v>#REF!</v>
      </c>
      <c r="N2009" s="5">
        <f t="shared" si="850"/>
        <v>0</v>
      </c>
    </row>
    <row r="2010" spans="7:14" ht="13.5" customHeight="1" x14ac:dyDescent="0.2">
      <c r="G2010" s="3"/>
      <c r="H2010" s="2"/>
      <c r="I2010" s="12"/>
      <c r="J2010" s="5">
        <v>1</v>
      </c>
      <c r="K2010" s="5">
        <f t="shared" si="845"/>
        <v>0</v>
      </c>
      <c r="L2010" s="56">
        <f t="shared" si="866"/>
        <v>0</v>
      </c>
      <c r="M2010" s="5" t="e">
        <f t="shared" ref="M2010" si="871">IF(#REF!=B2010,1,0)</f>
        <v>#REF!</v>
      </c>
      <c r="N2010" s="5">
        <f t="shared" si="850"/>
        <v>0</v>
      </c>
    </row>
    <row r="2011" spans="7:14" ht="13.5" customHeight="1" x14ac:dyDescent="0.2">
      <c r="G2011" s="3"/>
      <c r="H2011" s="2"/>
      <c r="I2011" s="12"/>
      <c r="J2011" s="5">
        <v>1</v>
      </c>
      <c r="K2011" s="5">
        <f t="shared" si="845"/>
        <v>0</v>
      </c>
      <c r="L2011" s="56">
        <f t="shared" si="866"/>
        <v>0</v>
      </c>
      <c r="M2011" s="5" t="e">
        <f t="shared" ref="M2011" si="872">IF(#REF!=B2011,1,0)</f>
        <v>#REF!</v>
      </c>
      <c r="N2011" s="5">
        <f t="shared" si="850"/>
        <v>0</v>
      </c>
    </row>
    <row r="2012" spans="7:14" ht="13.5" customHeight="1" x14ac:dyDescent="0.2">
      <c r="G2012" s="3"/>
      <c r="H2012" s="2"/>
      <c r="I2012" s="12"/>
      <c r="J2012" s="5">
        <v>1</v>
      </c>
      <c r="K2012" s="5">
        <f t="shared" si="845"/>
        <v>0</v>
      </c>
      <c r="L2012" s="56">
        <f t="shared" si="866"/>
        <v>0</v>
      </c>
      <c r="M2012" s="5" t="e">
        <f t="shared" ref="M2012" si="873">IF(#REF!=B2012,1,0)</f>
        <v>#REF!</v>
      </c>
      <c r="N2012" s="5">
        <f t="shared" si="850"/>
        <v>0</v>
      </c>
    </row>
    <row r="2013" spans="7:14" ht="13.5" customHeight="1" x14ac:dyDescent="0.2">
      <c r="G2013" s="3"/>
      <c r="H2013" s="2"/>
      <c r="I2013" s="12"/>
      <c r="J2013" s="5">
        <v>1</v>
      </c>
      <c r="K2013" s="5">
        <f t="shared" si="845"/>
        <v>0</v>
      </c>
      <c r="L2013" s="56">
        <f t="shared" si="866"/>
        <v>0</v>
      </c>
      <c r="M2013" s="5" t="e">
        <f t="shared" ref="M2013" si="874">IF(#REF!=B2013,1,0)</f>
        <v>#REF!</v>
      </c>
      <c r="N2013" s="5">
        <f t="shared" si="850"/>
        <v>0</v>
      </c>
    </row>
    <row r="2014" spans="7:14" ht="13.5" customHeight="1" x14ac:dyDescent="0.2">
      <c r="G2014" s="3"/>
      <c r="H2014" s="2"/>
      <c r="I2014" s="12"/>
      <c r="J2014" s="5">
        <v>1</v>
      </c>
      <c r="K2014" s="5">
        <f t="shared" si="845"/>
        <v>0</v>
      </c>
      <c r="L2014" s="56">
        <f t="shared" si="866"/>
        <v>0</v>
      </c>
      <c r="M2014" s="5" t="e">
        <f t="shared" ref="M2014" si="875">IF(#REF!=B2014,1,0)</f>
        <v>#REF!</v>
      </c>
      <c r="N2014" s="5">
        <f t="shared" si="850"/>
        <v>0</v>
      </c>
    </row>
    <row r="2015" spans="7:14" ht="13.5" customHeight="1" x14ac:dyDescent="0.2">
      <c r="G2015" s="3"/>
      <c r="H2015" s="2"/>
      <c r="I2015" s="12"/>
      <c r="J2015" s="5">
        <v>1</v>
      </c>
      <c r="K2015" s="5">
        <f t="shared" si="845"/>
        <v>0</v>
      </c>
      <c r="L2015" s="56">
        <f t="shared" si="866"/>
        <v>0</v>
      </c>
      <c r="M2015" s="5" t="e">
        <f t="shared" ref="M2015" si="876">IF(#REF!=B2015,1,0)</f>
        <v>#REF!</v>
      </c>
      <c r="N2015" s="5">
        <f t="shared" si="850"/>
        <v>0</v>
      </c>
    </row>
    <row r="2016" spans="7:14" ht="13.5" customHeight="1" x14ac:dyDescent="0.2">
      <c r="G2016" s="3"/>
      <c r="H2016" s="2"/>
      <c r="I2016" s="12"/>
      <c r="J2016" s="5">
        <v>1</v>
      </c>
      <c r="K2016" s="5">
        <f t="shared" si="845"/>
        <v>0</v>
      </c>
      <c r="L2016" s="56" t="e">
        <f>IF(B2016="",#REF!,B2016)</f>
        <v>#REF!</v>
      </c>
      <c r="M2016" s="5" t="e">
        <f t="shared" ref="M2016" si="877">IF(#REF!=B2016,1,0)</f>
        <v>#REF!</v>
      </c>
      <c r="N2016" s="5">
        <f t="shared" si="850"/>
        <v>0</v>
      </c>
    </row>
    <row r="2017" spans="7:14" ht="13.5" customHeight="1" x14ac:dyDescent="0.2">
      <c r="G2017" s="3"/>
      <c r="H2017" s="2"/>
      <c r="I2017" s="12"/>
      <c r="J2017" s="5">
        <v>1</v>
      </c>
      <c r="K2017" s="5">
        <f t="shared" si="845"/>
        <v>0</v>
      </c>
      <c r="L2017" s="56" t="e">
        <f>IF(B2017="",#REF!,B2017)</f>
        <v>#REF!</v>
      </c>
      <c r="M2017" s="5" t="e">
        <f t="shared" ref="M2017" si="878">IF(#REF!=B2017,1,0)</f>
        <v>#REF!</v>
      </c>
      <c r="N2017" s="5">
        <f t="shared" si="850"/>
        <v>0</v>
      </c>
    </row>
    <row r="2018" spans="7:14" ht="13.5" customHeight="1" x14ac:dyDescent="0.2">
      <c r="G2018" s="3"/>
      <c r="H2018" s="2"/>
      <c r="I2018" s="12"/>
      <c r="J2018" s="5">
        <v>1</v>
      </c>
      <c r="K2018" s="5">
        <f t="shared" si="845"/>
        <v>0</v>
      </c>
      <c r="L2018" s="56" t="e">
        <f>IF(B2018="",#REF!,B2018)</f>
        <v>#REF!</v>
      </c>
      <c r="M2018" s="5" t="e">
        <f t="shared" ref="M2018" si="879">IF(#REF!=B2018,1,0)</f>
        <v>#REF!</v>
      </c>
      <c r="N2018" s="5">
        <f t="shared" si="850"/>
        <v>0</v>
      </c>
    </row>
    <row r="2019" spans="7:14" ht="13.5" customHeight="1" x14ac:dyDescent="0.2">
      <c r="G2019" s="3"/>
      <c r="H2019" s="2"/>
      <c r="I2019" s="12"/>
      <c r="J2019" s="5">
        <v>1</v>
      </c>
      <c r="K2019" s="5">
        <f t="shared" si="845"/>
        <v>0</v>
      </c>
      <c r="L2019" s="56">
        <f t="shared" si="866"/>
        <v>0</v>
      </c>
      <c r="M2019" s="5" t="e">
        <f t="shared" ref="M2019" si="880">IF(#REF!=B2019,1,0)</f>
        <v>#REF!</v>
      </c>
      <c r="N2019" s="5">
        <f t="shared" si="850"/>
        <v>0</v>
      </c>
    </row>
    <row r="2020" spans="7:14" ht="13.5" customHeight="1" x14ac:dyDescent="0.2">
      <c r="G2020" s="3"/>
      <c r="H2020" s="2"/>
      <c r="I2020" s="12"/>
      <c r="J2020" s="5">
        <v>1</v>
      </c>
      <c r="K2020" s="5">
        <f t="shared" si="845"/>
        <v>0</v>
      </c>
      <c r="L2020" s="56" t="e">
        <f>IF(B2020="",#REF!,B2020)</f>
        <v>#REF!</v>
      </c>
      <c r="M2020" s="5" t="e">
        <f t="shared" ref="M2020" si="881">IF(#REF!=B2020,1,0)</f>
        <v>#REF!</v>
      </c>
      <c r="N2020" s="5">
        <f t="shared" si="850"/>
        <v>0</v>
      </c>
    </row>
    <row r="2021" spans="7:14" ht="13.5" customHeight="1" x14ac:dyDescent="0.2">
      <c r="G2021" s="3"/>
      <c r="H2021" s="2"/>
      <c r="I2021" s="12"/>
      <c r="J2021" s="5">
        <v>1</v>
      </c>
      <c r="K2021" s="5">
        <f t="shared" si="845"/>
        <v>0</v>
      </c>
      <c r="L2021" s="56">
        <f t="shared" si="866"/>
        <v>0</v>
      </c>
      <c r="M2021" s="5" t="e">
        <f t="shared" ref="M2021" si="882">IF(#REF!=B2021,1,0)</f>
        <v>#REF!</v>
      </c>
      <c r="N2021" s="5">
        <f t="shared" si="850"/>
        <v>0</v>
      </c>
    </row>
    <row r="2022" spans="7:14" ht="13.5" customHeight="1" x14ac:dyDescent="0.2">
      <c r="G2022" s="3"/>
      <c r="H2022" s="2"/>
      <c r="I2022" s="12"/>
      <c r="J2022" s="5">
        <v>1</v>
      </c>
      <c r="K2022" s="5">
        <f t="shared" si="845"/>
        <v>0</v>
      </c>
      <c r="L2022" s="56">
        <f t="shared" si="866"/>
        <v>0</v>
      </c>
      <c r="M2022" s="5" t="e">
        <f t="shared" ref="M2022" si="883">IF(#REF!=B2022,1,0)</f>
        <v>#REF!</v>
      </c>
      <c r="N2022" s="5">
        <f t="shared" si="850"/>
        <v>0</v>
      </c>
    </row>
    <row r="2023" spans="7:14" ht="13.5" customHeight="1" x14ac:dyDescent="0.2">
      <c r="G2023" s="3"/>
      <c r="H2023" s="2"/>
      <c r="I2023" s="12"/>
      <c r="J2023" s="5">
        <v>1</v>
      </c>
      <c r="K2023" s="5">
        <f t="shared" si="845"/>
        <v>0</v>
      </c>
      <c r="L2023" s="56">
        <f t="shared" si="866"/>
        <v>0</v>
      </c>
      <c r="M2023" s="5" t="e">
        <f t="shared" ref="M2023" si="884">IF(#REF!=B2023,1,0)</f>
        <v>#REF!</v>
      </c>
      <c r="N2023" s="5">
        <f t="shared" si="850"/>
        <v>0</v>
      </c>
    </row>
    <row r="2024" spans="7:14" ht="13.5" customHeight="1" x14ac:dyDescent="0.2">
      <c r="G2024" s="3"/>
      <c r="H2024" s="2"/>
      <c r="I2024" s="12"/>
      <c r="J2024" s="5">
        <v>1</v>
      </c>
      <c r="K2024" s="5">
        <f t="shared" si="845"/>
        <v>0</v>
      </c>
      <c r="L2024" s="56">
        <f t="shared" si="866"/>
        <v>0</v>
      </c>
      <c r="M2024" s="5" t="e">
        <f t="shared" ref="M2024" si="885">IF(#REF!=B2024,1,0)</f>
        <v>#REF!</v>
      </c>
      <c r="N2024" s="5">
        <f t="shared" si="850"/>
        <v>0</v>
      </c>
    </row>
    <row r="2025" spans="7:14" ht="13.5" customHeight="1" x14ac:dyDescent="0.2">
      <c r="G2025" s="3"/>
      <c r="H2025" s="2"/>
      <c r="I2025" s="12"/>
      <c r="J2025" s="5">
        <v>1</v>
      </c>
      <c r="K2025" s="5">
        <f t="shared" si="845"/>
        <v>0</v>
      </c>
      <c r="L2025" s="56">
        <f t="shared" si="866"/>
        <v>0</v>
      </c>
      <c r="M2025" s="5" t="e">
        <f t="shared" ref="M2025" si="886">IF(#REF!=B2025,1,0)</f>
        <v>#REF!</v>
      </c>
      <c r="N2025" s="5">
        <f t="shared" si="850"/>
        <v>0</v>
      </c>
    </row>
    <row r="2026" spans="7:14" ht="13.5" customHeight="1" x14ac:dyDescent="0.2">
      <c r="G2026" s="3"/>
      <c r="H2026" s="2"/>
      <c r="I2026" s="12"/>
      <c r="J2026" s="5">
        <v>1</v>
      </c>
      <c r="K2026" s="5">
        <f t="shared" si="845"/>
        <v>0</v>
      </c>
      <c r="L2026" s="56">
        <f t="shared" si="866"/>
        <v>0</v>
      </c>
      <c r="M2026" s="5" t="e">
        <f t="shared" ref="M2026" si="887">IF(#REF!=B2026,1,0)</f>
        <v>#REF!</v>
      </c>
      <c r="N2026" s="5">
        <f t="shared" si="850"/>
        <v>0</v>
      </c>
    </row>
    <row r="2027" spans="7:14" ht="13.5" customHeight="1" x14ac:dyDescent="0.2">
      <c r="G2027" s="3"/>
      <c r="H2027" s="2"/>
      <c r="I2027" s="12"/>
      <c r="J2027" s="5">
        <v>1</v>
      </c>
      <c r="K2027" s="5">
        <f t="shared" si="845"/>
        <v>0</v>
      </c>
      <c r="L2027" s="56" t="e">
        <f>IF(B2027="",#REF!,B2027)</f>
        <v>#REF!</v>
      </c>
      <c r="M2027" s="5" t="e">
        <f t="shared" ref="M2027" si="888">IF(#REF!=B2027,1,0)</f>
        <v>#REF!</v>
      </c>
      <c r="N2027" s="5">
        <f t="shared" si="850"/>
        <v>0</v>
      </c>
    </row>
    <row r="2028" spans="7:14" ht="13.5" customHeight="1" x14ac:dyDescent="0.2">
      <c r="G2028" s="3"/>
      <c r="H2028" s="2"/>
      <c r="I2028" s="12"/>
      <c r="J2028" s="5">
        <v>1</v>
      </c>
      <c r="K2028" s="5">
        <f t="shared" si="845"/>
        <v>0</v>
      </c>
      <c r="L2028" s="56">
        <f t="shared" si="866"/>
        <v>0</v>
      </c>
      <c r="M2028" s="5" t="e">
        <f t="shared" ref="M2028" si="889">IF(#REF!=B2028,1,0)</f>
        <v>#REF!</v>
      </c>
      <c r="N2028" s="5">
        <f t="shared" si="850"/>
        <v>0</v>
      </c>
    </row>
    <row r="2029" spans="7:14" ht="13.5" customHeight="1" x14ac:dyDescent="0.2">
      <c r="G2029" s="3"/>
      <c r="H2029" s="2"/>
      <c r="I2029" s="12"/>
      <c r="J2029" s="5">
        <v>1</v>
      </c>
      <c r="K2029" s="5">
        <f t="shared" si="845"/>
        <v>0</v>
      </c>
      <c r="L2029" s="56" t="e">
        <f>IF(B2029="",#REF!,B2029)</f>
        <v>#REF!</v>
      </c>
      <c r="M2029" s="5" t="e">
        <f t="shared" ref="M2029" si="890">IF(#REF!=B2029,1,0)</f>
        <v>#REF!</v>
      </c>
      <c r="N2029" s="5">
        <f t="shared" si="850"/>
        <v>0</v>
      </c>
    </row>
    <row r="2030" spans="7:14" ht="13.5" customHeight="1" x14ac:dyDescent="0.2">
      <c r="G2030" s="3"/>
      <c r="H2030" s="2"/>
      <c r="I2030" s="12"/>
      <c r="J2030" s="5">
        <v>1</v>
      </c>
      <c r="K2030" s="5">
        <f t="shared" si="845"/>
        <v>0</v>
      </c>
      <c r="L2030" s="56">
        <f t="shared" si="866"/>
        <v>0</v>
      </c>
      <c r="M2030" s="5" t="e">
        <f t="shared" ref="M2030" si="891">IF(#REF!=B2030,1,0)</f>
        <v>#REF!</v>
      </c>
      <c r="N2030" s="5">
        <f t="shared" si="850"/>
        <v>0</v>
      </c>
    </row>
    <row r="2031" spans="7:14" ht="13.5" customHeight="1" x14ac:dyDescent="0.2">
      <c r="G2031" s="3"/>
      <c r="H2031" s="2"/>
      <c r="I2031" s="12"/>
      <c r="J2031" s="5">
        <v>1</v>
      </c>
      <c r="K2031" s="5">
        <f t="shared" si="845"/>
        <v>0</v>
      </c>
      <c r="L2031" s="56" t="e">
        <f>IF(B2031="",#REF!,B2031)</f>
        <v>#REF!</v>
      </c>
      <c r="M2031" s="5" t="e">
        <f t="shared" ref="M2031" si="892">IF(#REF!=B2031,1,0)</f>
        <v>#REF!</v>
      </c>
      <c r="N2031" s="5">
        <f t="shared" si="850"/>
        <v>0</v>
      </c>
    </row>
    <row r="2032" spans="7:14" ht="13.5" customHeight="1" x14ac:dyDescent="0.2">
      <c r="G2032" s="3"/>
      <c r="H2032" s="2"/>
      <c r="I2032" s="12"/>
      <c r="J2032" s="5">
        <v>1</v>
      </c>
      <c r="K2032" s="5">
        <f t="shared" si="845"/>
        <v>0</v>
      </c>
      <c r="L2032" s="56">
        <f t="shared" si="866"/>
        <v>0</v>
      </c>
      <c r="M2032" s="5" t="e">
        <f t="shared" ref="M2032" si="893">IF(#REF!=B2032,1,0)</f>
        <v>#REF!</v>
      </c>
      <c r="N2032" s="5">
        <f t="shared" si="850"/>
        <v>0</v>
      </c>
    </row>
    <row r="2033" spans="7:14" ht="13.5" customHeight="1" x14ac:dyDescent="0.2">
      <c r="G2033" s="3"/>
      <c r="H2033" s="2"/>
      <c r="I2033" s="12"/>
      <c r="J2033" s="5">
        <v>1</v>
      </c>
      <c r="K2033" s="5">
        <f t="shared" si="845"/>
        <v>0</v>
      </c>
      <c r="L2033" s="56">
        <f t="shared" si="866"/>
        <v>0</v>
      </c>
      <c r="M2033" s="5" t="e">
        <f t="shared" ref="M2033" si="894">IF(#REF!=B2033,1,0)</f>
        <v>#REF!</v>
      </c>
      <c r="N2033" s="5">
        <f t="shared" si="850"/>
        <v>0</v>
      </c>
    </row>
    <row r="2034" spans="7:14" ht="13.5" customHeight="1" x14ac:dyDescent="0.2">
      <c r="G2034" s="3"/>
      <c r="H2034" s="2"/>
      <c r="I2034" s="12"/>
      <c r="J2034" s="5">
        <v>1</v>
      </c>
      <c r="K2034" s="5">
        <f t="shared" si="845"/>
        <v>0</v>
      </c>
      <c r="L2034" s="56" t="e">
        <f>IF(B2034="",#REF!,B2034)</f>
        <v>#REF!</v>
      </c>
      <c r="M2034" s="5" t="e">
        <f t="shared" ref="M2034" si="895">IF(#REF!=B2034,1,0)</f>
        <v>#REF!</v>
      </c>
      <c r="N2034" s="5">
        <f t="shared" si="850"/>
        <v>0</v>
      </c>
    </row>
    <row r="2035" spans="7:14" ht="13.5" customHeight="1" x14ac:dyDescent="0.2">
      <c r="G2035" s="3"/>
      <c r="H2035" s="2"/>
      <c r="I2035" s="12"/>
      <c r="J2035" s="5">
        <v>1</v>
      </c>
      <c r="K2035" s="5">
        <f t="shared" si="845"/>
        <v>0</v>
      </c>
      <c r="L2035" s="56">
        <f t="shared" si="866"/>
        <v>0</v>
      </c>
      <c r="M2035" s="5" t="e">
        <f t="shared" ref="M2035" si="896">IF(#REF!=B2035,1,0)</f>
        <v>#REF!</v>
      </c>
      <c r="N2035" s="5">
        <f t="shared" si="850"/>
        <v>0</v>
      </c>
    </row>
    <row r="2036" spans="7:14" ht="13.5" customHeight="1" x14ac:dyDescent="0.2">
      <c r="G2036" s="3"/>
      <c r="H2036" s="2"/>
      <c r="I2036" s="12"/>
      <c r="J2036" s="5">
        <v>1</v>
      </c>
      <c r="K2036" s="5">
        <f t="shared" si="845"/>
        <v>0</v>
      </c>
      <c r="L2036" s="56">
        <f t="shared" si="866"/>
        <v>0</v>
      </c>
      <c r="M2036" s="5" t="e">
        <f t="shared" ref="M2036" si="897">IF(#REF!=B2036,1,0)</f>
        <v>#REF!</v>
      </c>
      <c r="N2036" s="5">
        <f t="shared" si="850"/>
        <v>0</v>
      </c>
    </row>
    <row r="2037" spans="7:14" ht="13.5" customHeight="1" x14ac:dyDescent="0.2">
      <c r="G2037" s="3"/>
      <c r="H2037" s="2"/>
      <c r="I2037" s="12"/>
      <c r="J2037" s="5">
        <v>1</v>
      </c>
      <c r="K2037" s="5">
        <f t="shared" si="845"/>
        <v>0</v>
      </c>
      <c r="L2037" s="56">
        <f t="shared" si="866"/>
        <v>0</v>
      </c>
      <c r="M2037" s="5" t="e">
        <f t="shared" ref="M2037" si="898">IF(#REF!=B2037,1,0)</f>
        <v>#REF!</v>
      </c>
      <c r="N2037" s="5">
        <f t="shared" si="850"/>
        <v>0</v>
      </c>
    </row>
    <row r="2038" spans="7:14" ht="13.5" customHeight="1" x14ac:dyDescent="0.2">
      <c r="G2038" s="3"/>
      <c r="H2038" s="2"/>
      <c r="I2038" s="12"/>
      <c r="J2038" s="5">
        <v>1</v>
      </c>
      <c r="K2038" s="5">
        <f t="shared" si="845"/>
        <v>0</v>
      </c>
      <c r="L2038" s="56">
        <f t="shared" si="866"/>
        <v>0</v>
      </c>
      <c r="M2038" s="5" t="e">
        <f t="shared" ref="M2038" si="899">IF(#REF!=B2038,1,0)</f>
        <v>#REF!</v>
      </c>
      <c r="N2038" s="5">
        <f t="shared" si="850"/>
        <v>0</v>
      </c>
    </row>
    <row r="2039" spans="7:14" ht="13.5" customHeight="1" x14ac:dyDescent="0.2">
      <c r="G2039" s="3"/>
      <c r="H2039" s="2"/>
      <c r="I2039" s="12"/>
      <c r="J2039" s="5">
        <v>1</v>
      </c>
      <c r="K2039" s="5">
        <f t="shared" si="845"/>
        <v>0</v>
      </c>
      <c r="L2039" s="56">
        <f t="shared" si="866"/>
        <v>0</v>
      </c>
      <c r="M2039" s="5" t="e">
        <f t="shared" ref="M2039" si="900">IF(#REF!=B2039,1,0)</f>
        <v>#REF!</v>
      </c>
      <c r="N2039" s="5">
        <f t="shared" si="850"/>
        <v>0</v>
      </c>
    </row>
    <row r="2040" spans="7:14" ht="13.5" customHeight="1" x14ac:dyDescent="0.2">
      <c r="G2040" s="3"/>
      <c r="H2040" s="2"/>
      <c r="I2040" s="12"/>
      <c r="J2040" s="5">
        <v>1</v>
      </c>
      <c r="K2040" s="5">
        <f t="shared" si="845"/>
        <v>0</v>
      </c>
      <c r="L2040" s="56" t="e">
        <f>IF(B2040="",#REF!,B2040)</f>
        <v>#REF!</v>
      </c>
      <c r="M2040" s="5" t="e">
        <f t="shared" ref="M2040" si="901">IF(#REF!=B2040,1,0)</f>
        <v>#REF!</v>
      </c>
      <c r="N2040" s="5">
        <f t="shared" si="850"/>
        <v>0</v>
      </c>
    </row>
    <row r="2041" spans="7:14" ht="13.5" customHeight="1" x14ac:dyDescent="0.2">
      <c r="G2041" s="3"/>
      <c r="H2041" s="2"/>
      <c r="I2041" s="12"/>
      <c r="J2041" s="5">
        <v>1</v>
      </c>
      <c r="K2041" s="5">
        <f t="shared" si="845"/>
        <v>0</v>
      </c>
      <c r="L2041" s="56" t="e">
        <f>IF(B2041="",#REF!,B2041)</f>
        <v>#REF!</v>
      </c>
      <c r="M2041" s="5" t="e">
        <f t="shared" ref="M2041" si="902">IF(#REF!=B2041,1,0)</f>
        <v>#REF!</v>
      </c>
      <c r="N2041" s="5">
        <f t="shared" si="850"/>
        <v>0</v>
      </c>
    </row>
    <row r="2042" spans="7:14" ht="13.5" customHeight="1" x14ac:dyDescent="0.2">
      <c r="G2042" s="3"/>
      <c r="H2042" s="2"/>
      <c r="I2042" s="12"/>
      <c r="J2042" s="5">
        <v>1</v>
      </c>
      <c r="K2042" s="5">
        <f t="shared" si="845"/>
        <v>0</v>
      </c>
      <c r="L2042" s="56">
        <f t="shared" si="866"/>
        <v>0</v>
      </c>
      <c r="M2042" s="5" t="e">
        <f t="shared" ref="M2042" si="903">IF(#REF!=B2042,1,0)</f>
        <v>#REF!</v>
      </c>
      <c r="N2042" s="5">
        <f t="shared" si="850"/>
        <v>0</v>
      </c>
    </row>
    <row r="2043" spans="7:14" ht="13.5" customHeight="1" x14ac:dyDescent="0.2">
      <c r="G2043" s="3"/>
      <c r="H2043" s="2"/>
      <c r="I2043" s="12"/>
      <c r="J2043" s="5">
        <v>1</v>
      </c>
      <c r="K2043" s="5">
        <f t="shared" si="845"/>
        <v>0</v>
      </c>
      <c r="L2043" s="56">
        <f t="shared" si="866"/>
        <v>0</v>
      </c>
      <c r="M2043" s="5" t="e">
        <f t="shared" ref="M2043" si="904">IF(#REF!=B2043,1,0)</f>
        <v>#REF!</v>
      </c>
      <c r="N2043" s="5">
        <f t="shared" si="850"/>
        <v>0</v>
      </c>
    </row>
    <row r="2044" spans="7:14" ht="13.5" customHeight="1" x14ac:dyDescent="0.2">
      <c r="G2044" s="3"/>
      <c r="H2044" s="2"/>
      <c r="I2044" s="12"/>
      <c r="J2044" s="5">
        <v>1</v>
      </c>
      <c r="K2044" s="5">
        <f t="shared" si="845"/>
        <v>0</v>
      </c>
      <c r="L2044" s="56" t="e">
        <f>IF(B2044="",#REF!,B2044)</f>
        <v>#REF!</v>
      </c>
      <c r="M2044" s="5" t="e">
        <f t="shared" ref="M2044" si="905">IF(#REF!=B2044,1,0)</f>
        <v>#REF!</v>
      </c>
      <c r="N2044" s="5">
        <f t="shared" si="850"/>
        <v>0</v>
      </c>
    </row>
    <row r="2045" spans="7:14" ht="13.5" customHeight="1" x14ac:dyDescent="0.2">
      <c r="G2045" s="3"/>
      <c r="H2045" s="2"/>
      <c r="I2045" s="12"/>
      <c r="J2045" s="5">
        <v>1</v>
      </c>
      <c r="K2045" s="5">
        <f t="shared" si="845"/>
        <v>0</v>
      </c>
      <c r="L2045" s="56">
        <f t="shared" si="866"/>
        <v>0</v>
      </c>
      <c r="M2045" s="5" t="e">
        <f t="shared" ref="M2045" si="906">IF(#REF!=B2045,1,0)</f>
        <v>#REF!</v>
      </c>
      <c r="N2045" s="5">
        <f t="shared" si="850"/>
        <v>0</v>
      </c>
    </row>
    <row r="2046" spans="7:14" ht="13.5" customHeight="1" x14ac:dyDescent="0.2">
      <c r="G2046" s="3"/>
      <c r="H2046" s="2"/>
      <c r="I2046" s="12"/>
      <c r="J2046" s="5">
        <v>1</v>
      </c>
      <c r="K2046" s="5">
        <f t="shared" si="845"/>
        <v>0</v>
      </c>
      <c r="L2046" s="56">
        <f t="shared" si="866"/>
        <v>0</v>
      </c>
      <c r="M2046" s="5" t="e">
        <f t="shared" ref="M2046" si="907">IF(#REF!=B2046,1,0)</f>
        <v>#REF!</v>
      </c>
      <c r="N2046" s="5">
        <f t="shared" si="850"/>
        <v>0</v>
      </c>
    </row>
    <row r="2047" spans="7:14" ht="13.5" customHeight="1" x14ac:dyDescent="0.2">
      <c r="G2047" s="3"/>
      <c r="H2047" s="2"/>
      <c r="I2047" s="12"/>
      <c r="J2047" s="5">
        <v>1</v>
      </c>
      <c r="K2047" s="5">
        <f t="shared" si="845"/>
        <v>0</v>
      </c>
      <c r="L2047" s="56">
        <f t="shared" si="866"/>
        <v>0</v>
      </c>
      <c r="M2047" s="5" t="e">
        <f t="shared" ref="M2047" si="908">IF(#REF!=B2047,1,0)</f>
        <v>#REF!</v>
      </c>
      <c r="N2047" s="5">
        <f t="shared" si="850"/>
        <v>0</v>
      </c>
    </row>
    <row r="2048" spans="7:14" ht="13.5" customHeight="1" x14ac:dyDescent="0.2">
      <c r="G2048" s="3"/>
      <c r="H2048" s="2"/>
      <c r="I2048" s="12"/>
      <c r="J2048" s="5">
        <v>1</v>
      </c>
      <c r="K2048" s="5">
        <f t="shared" si="845"/>
        <v>0</v>
      </c>
      <c r="L2048" s="56">
        <f t="shared" si="866"/>
        <v>0</v>
      </c>
      <c r="M2048" s="5" t="e">
        <f t="shared" ref="M2048" si="909">IF(#REF!=B2048,1,0)</f>
        <v>#REF!</v>
      </c>
      <c r="N2048" s="5">
        <f t="shared" si="850"/>
        <v>0</v>
      </c>
    </row>
    <row r="2049" spans="7:14" ht="13.5" customHeight="1" x14ac:dyDescent="0.2">
      <c r="G2049" s="3"/>
      <c r="H2049" s="2"/>
      <c r="I2049" s="12"/>
      <c r="J2049" s="5">
        <v>1</v>
      </c>
      <c r="K2049" s="5">
        <f t="shared" si="845"/>
        <v>0</v>
      </c>
      <c r="L2049" s="56" t="e">
        <f>IF(B2049="",#REF!,B2049)</f>
        <v>#REF!</v>
      </c>
      <c r="M2049" s="5" t="e">
        <f t="shared" ref="M2049" si="910">IF(#REF!=B2049,1,0)</f>
        <v>#REF!</v>
      </c>
      <c r="N2049" s="5">
        <f t="shared" si="850"/>
        <v>0</v>
      </c>
    </row>
    <row r="2050" spans="7:14" ht="13.5" customHeight="1" x14ac:dyDescent="0.2">
      <c r="G2050" s="3"/>
      <c r="H2050" s="2"/>
      <c r="I2050" s="12"/>
      <c r="J2050" s="5">
        <v>1</v>
      </c>
      <c r="K2050" s="5">
        <f t="shared" si="845"/>
        <v>0</v>
      </c>
      <c r="L2050" s="56">
        <f t="shared" si="866"/>
        <v>0</v>
      </c>
      <c r="M2050" s="5" t="e">
        <f t="shared" ref="M2050" si="911">IF(#REF!=B2050,1,0)</f>
        <v>#REF!</v>
      </c>
      <c r="N2050" s="5">
        <f t="shared" si="850"/>
        <v>0</v>
      </c>
    </row>
    <row r="2051" spans="7:14" ht="13.5" customHeight="1" x14ac:dyDescent="0.2">
      <c r="G2051" s="3"/>
      <c r="H2051" s="2"/>
      <c r="I2051" s="12"/>
      <c r="J2051" s="5">
        <v>1</v>
      </c>
      <c r="K2051" s="5">
        <f t="shared" ref="K2051:K2114" si="912">IF(I2051="did not close",0,IF(I2051="",0,1))</f>
        <v>0</v>
      </c>
      <c r="L2051" s="56">
        <f t="shared" si="866"/>
        <v>0</v>
      </c>
      <c r="M2051" s="5" t="e">
        <f t="shared" ref="M2051" si="913">IF(#REF!=B2051,1,0)</f>
        <v>#REF!</v>
      </c>
      <c r="N2051" s="5">
        <f t="shared" si="850"/>
        <v>0</v>
      </c>
    </row>
    <row r="2052" spans="7:14" ht="13.5" customHeight="1" x14ac:dyDescent="0.2">
      <c r="G2052" s="3"/>
      <c r="H2052" s="2"/>
      <c r="I2052" s="12"/>
      <c r="J2052" s="5">
        <v>1</v>
      </c>
      <c r="K2052" s="5">
        <f t="shared" si="912"/>
        <v>0</v>
      </c>
      <c r="L2052" s="56" t="e">
        <f>IF(B2052="",#REF!,B2052)</f>
        <v>#REF!</v>
      </c>
      <c r="M2052" s="5" t="e">
        <f t="shared" ref="M2052" si="914">IF(#REF!=B2052,1,0)</f>
        <v>#REF!</v>
      </c>
      <c r="N2052" s="5">
        <f t="shared" si="850"/>
        <v>0</v>
      </c>
    </row>
    <row r="2053" spans="7:14" ht="13.5" customHeight="1" x14ac:dyDescent="0.2">
      <c r="G2053" s="3"/>
      <c r="H2053" s="2"/>
      <c r="I2053" s="12"/>
      <c r="J2053" s="5">
        <v>1</v>
      </c>
      <c r="K2053" s="5">
        <f t="shared" si="912"/>
        <v>0</v>
      </c>
      <c r="L2053" s="56">
        <f t="shared" si="866"/>
        <v>0</v>
      </c>
      <c r="M2053" s="5" t="e">
        <f t="shared" ref="M2053" si="915">IF(#REF!=B2053,1,0)</f>
        <v>#REF!</v>
      </c>
      <c r="N2053" s="5">
        <f t="shared" si="850"/>
        <v>0</v>
      </c>
    </row>
    <row r="2054" spans="7:14" ht="13.5" customHeight="1" x14ac:dyDescent="0.2">
      <c r="G2054" s="3"/>
      <c r="H2054" s="2"/>
      <c r="I2054" s="12"/>
      <c r="J2054" s="5">
        <v>1</v>
      </c>
      <c r="K2054" s="5">
        <f t="shared" si="912"/>
        <v>0</v>
      </c>
      <c r="L2054" s="56">
        <f t="shared" si="866"/>
        <v>0</v>
      </c>
      <c r="M2054" s="5" t="e">
        <f t="shared" ref="M2054" si="916">IF(#REF!=B2054,1,0)</f>
        <v>#REF!</v>
      </c>
      <c r="N2054" s="5">
        <f t="shared" ref="N2054:N2117" si="917">IF(J2054=0,IF(H2054="did not close",0,IF(H2054="",0,1)),0)</f>
        <v>0</v>
      </c>
    </row>
    <row r="2055" spans="7:14" ht="13.5" customHeight="1" x14ac:dyDescent="0.2">
      <c r="G2055" s="3"/>
      <c r="H2055" s="2"/>
      <c r="I2055" s="12"/>
      <c r="J2055" s="5">
        <v>1</v>
      </c>
      <c r="K2055" s="5">
        <f t="shared" si="912"/>
        <v>0</v>
      </c>
      <c r="L2055" s="56">
        <f t="shared" si="866"/>
        <v>0</v>
      </c>
      <c r="M2055" s="5" t="e">
        <f t="shared" ref="M2055" si="918">IF(#REF!=B2055,1,0)</f>
        <v>#REF!</v>
      </c>
      <c r="N2055" s="5">
        <f t="shared" si="917"/>
        <v>0</v>
      </c>
    </row>
    <row r="2056" spans="7:14" ht="13.5" customHeight="1" x14ac:dyDescent="0.2">
      <c r="G2056" s="3"/>
      <c r="H2056" s="2"/>
      <c r="I2056" s="12"/>
      <c r="J2056" s="5">
        <v>1</v>
      </c>
      <c r="K2056" s="5">
        <f t="shared" si="912"/>
        <v>0</v>
      </c>
      <c r="L2056" s="56">
        <f t="shared" si="866"/>
        <v>0</v>
      </c>
      <c r="M2056" s="5" t="e">
        <f t="shared" ref="M2056" si="919">IF(#REF!=B2056,1,0)</f>
        <v>#REF!</v>
      </c>
      <c r="N2056" s="5">
        <f t="shared" si="917"/>
        <v>0</v>
      </c>
    </row>
    <row r="2057" spans="7:14" ht="13.5" customHeight="1" x14ac:dyDescent="0.2">
      <c r="G2057" s="3"/>
      <c r="H2057" s="2"/>
      <c r="I2057" s="12"/>
      <c r="J2057" s="5">
        <v>1</v>
      </c>
      <c r="K2057" s="5">
        <f t="shared" si="912"/>
        <v>0</v>
      </c>
      <c r="L2057" s="56">
        <f t="shared" ref="L2057:L2116" si="920">IF(B2057="",B2056,B2057)</f>
        <v>0</v>
      </c>
      <c r="M2057" s="5" t="e">
        <f t="shared" ref="M2057" si="921">IF(#REF!=B2057,1,0)</f>
        <v>#REF!</v>
      </c>
      <c r="N2057" s="5">
        <f t="shared" si="917"/>
        <v>0</v>
      </c>
    </row>
    <row r="2058" spans="7:14" ht="13.5" customHeight="1" x14ac:dyDescent="0.2">
      <c r="G2058" s="3"/>
      <c r="H2058" s="2"/>
      <c r="I2058" s="12"/>
      <c r="J2058" s="5">
        <v>1</v>
      </c>
      <c r="K2058" s="5">
        <f t="shared" si="912"/>
        <v>0</v>
      </c>
      <c r="L2058" s="56">
        <f t="shared" si="920"/>
        <v>0</v>
      </c>
      <c r="M2058" s="5" t="e">
        <f t="shared" ref="M2058" si="922">IF(#REF!=B2058,1,0)</f>
        <v>#REF!</v>
      </c>
      <c r="N2058" s="5">
        <f t="shared" si="917"/>
        <v>0</v>
      </c>
    </row>
    <row r="2059" spans="7:14" ht="13.5" customHeight="1" x14ac:dyDescent="0.2">
      <c r="G2059" s="3"/>
      <c r="H2059" s="2"/>
      <c r="I2059" s="12"/>
      <c r="J2059" s="5">
        <v>1</v>
      </c>
      <c r="K2059" s="5">
        <f t="shared" si="912"/>
        <v>0</v>
      </c>
      <c r="L2059" s="56">
        <f t="shared" si="920"/>
        <v>0</v>
      </c>
      <c r="M2059" s="5" t="e">
        <f t="shared" ref="M2059" si="923">IF(#REF!=B2059,1,0)</f>
        <v>#REF!</v>
      </c>
      <c r="N2059" s="5">
        <f t="shared" si="917"/>
        <v>0</v>
      </c>
    </row>
    <row r="2060" spans="7:14" ht="13.5" customHeight="1" x14ac:dyDescent="0.2">
      <c r="G2060" s="3"/>
      <c r="H2060" s="2"/>
      <c r="I2060" s="12"/>
      <c r="J2060" s="5">
        <v>1</v>
      </c>
      <c r="K2060" s="5">
        <f t="shared" si="912"/>
        <v>0</v>
      </c>
      <c r="L2060" s="56">
        <f t="shared" si="920"/>
        <v>0</v>
      </c>
      <c r="M2060" s="5" t="e">
        <f t="shared" ref="M2060" si="924">IF(#REF!=B2060,1,0)</f>
        <v>#REF!</v>
      </c>
      <c r="N2060" s="5">
        <f t="shared" si="917"/>
        <v>0</v>
      </c>
    </row>
    <row r="2061" spans="7:14" ht="13.5" customHeight="1" x14ac:dyDescent="0.2">
      <c r="G2061" s="3"/>
      <c r="H2061" s="2"/>
      <c r="I2061" s="12"/>
      <c r="J2061" s="5">
        <v>1</v>
      </c>
      <c r="K2061" s="5">
        <f t="shared" si="912"/>
        <v>0</v>
      </c>
      <c r="L2061" s="56">
        <f t="shared" si="920"/>
        <v>0</v>
      </c>
      <c r="M2061" s="5" t="e">
        <f t="shared" ref="M2061" si="925">IF(#REF!=B2061,1,0)</f>
        <v>#REF!</v>
      </c>
      <c r="N2061" s="5">
        <f t="shared" si="917"/>
        <v>0</v>
      </c>
    </row>
    <row r="2062" spans="7:14" ht="13.5" customHeight="1" x14ac:dyDescent="0.2">
      <c r="G2062" s="3"/>
      <c r="H2062" s="2"/>
      <c r="I2062" s="12"/>
      <c r="J2062" s="5">
        <v>1</v>
      </c>
      <c r="K2062" s="5">
        <f t="shared" si="912"/>
        <v>0</v>
      </c>
      <c r="L2062" s="56">
        <f t="shared" si="920"/>
        <v>0</v>
      </c>
      <c r="M2062" s="5" t="e">
        <f t="shared" ref="M2062" si="926">IF(#REF!=B2062,1,0)</f>
        <v>#REF!</v>
      </c>
      <c r="N2062" s="5">
        <f t="shared" si="917"/>
        <v>0</v>
      </c>
    </row>
    <row r="2063" spans="7:14" ht="13.5" customHeight="1" x14ac:dyDescent="0.2">
      <c r="G2063" s="3"/>
      <c r="H2063" s="2"/>
      <c r="I2063" s="12"/>
      <c r="J2063" s="5">
        <v>1</v>
      </c>
      <c r="K2063" s="5">
        <f t="shared" si="912"/>
        <v>0</v>
      </c>
      <c r="L2063" s="56">
        <f t="shared" si="920"/>
        <v>0</v>
      </c>
      <c r="M2063" s="5" t="e">
        <f t="shared" ref="M2063" si="927">IF(#REF!=B2063,1,0)</f>
        <v>#REF!</v>
      </c>
      <c r="N2063" s="5">
        <f t="shared" si="917"/>
        <v>0</v>
      </c>
    </row>
    <row r="2064" spans="7:14" ht="13.5" customHeight="1" x14ac:dyDescent="0.2">
      <c r="G2064" s="3"/>
      <c r="H2064" s="2"/>
      <c r="I2064" s="12"/>
      <c r="J2064" s="5">
        <v>1</v>
      </c>
      <c r="K2064" s="5">
        <f t="shared" si="912"/>
        <v>0</v>
      </c>
      <c r="L2064" s="56">
        <f t="shared" si="920"/>
        <v>0</v>
      </c>
      <c r="M2064" s="5" t="e">
        <f t="shared" ref="M2064" si="928">IF(#REF!=B2064,1,0)</f>
        <v>#REF!</v>
      </c>
      <c r="N2064" s="5">
        <f t="shared" si="917"/>
        <v>0</v>
      </c>
    </row>
    <row r="2065" spans="7:14" ht="13.5" customHeight="1" x14ac:dyDescent="0.2">
      <c r="G2065" s="3"/>
      <c r="H2065" s="2"/>
      <c r="I2065" s="12"/>
      <c r="J2065" s="5">
        <v>1</v>
      </c>
      <c r="K2065" s="5">
        <f t="shared" si="912"/>
        <v>0</v>
      </c>
      <c r="L2065" s="56">
        <f t="shared" si="920"/>
        <v>0</v>
      </c>
      <c r="M2065" s="5" t="e">
        <f t="shared" ref="M2065" si="929">IF(#REF!=B2065,1,0)</f>
        <v>#REF!</v>
      </c>
      <c r="N2065" s="5">
        <f t="shared" si="917"/>
        <v>0</v>
      </c>
    </row>
    <row r="2066" spans="7:14" ht="13.5" customHeight="1" x14ac:dyDescent="0.2">
      <c r="G2066" s="3"/>
      <c r="H2066" s="2"/>
      <c r="I2066" s="12"/>
      <c r="J2066" s="5">
        <v>1</v>
      </c>
      <c r="K2066" s="5">
        <f t="shared" si="912"/>
        <v>0</v>
      </c>
      <c r="L2066" s="56">
        <f t="shared" si="920"/>
        <v>0</v>
      </c>
      <c r="M2066" s="5" t="e">
        <f t="shared" ref="M2066" si="930">IF(#REF!=B2066,1,0)</f>
        <v>#REF!</v>
      </c>
      <c r="N2066" s="5">
        <f t="shared" si="917"/>
        <v>0</v>
      </c>
    </row>
    <row r="2067" spans="7:14" ht="13.5" customHeight="1" x14ac:dyDescent="0.2">
      <c r="G2067" s="3"/>
      <c r="H2067" s="2"/>
      <c r="I2067" s="12"/>
      <c r="J2067" s="5">
        <v>1</v>
      </c>
      <c r="K2067" s="5">
        <f t="shared" si="912"/>
        <v>0</v>
      </c>
      <c r="L2067" s="56">
        <f t="shared" si="920"/>
        <v>0</v>
      </c>
      <c r="M2067" s="5" t="e">
        <f t="shared" ref="M2067" si="931">IF(#REF!=B2067,1,0)</f>
        <v>#REF!</v>
      </c>
      <c r="N2067" s="5">
        <f t="shared" si="917"/>
        <v>0</v>
      </c>
    </row>
    <row r="2068" spans="7:14" ht="13.5" customHeight="1" x14ac:dyDescent="0.2">
      <c r="G2068" s="3"/>
      <c r="H2068" s="2"/>
      <c r="I2068" s="12"/>
      <c r="J2068" s="5">
        <v>1</v>
      </c>
      <c r="K2068" s="5">
        <f t="shared" si="912"/>
        <v>0</v>
      </c>
      <c r="L2068" s="56">
        <f t="shared" si="920"/>
        <v>0</v>
      </c>
      <c r="M2068" s="5" t="e">
        <f t="shared" ref="M2068" si="932">IF(#REF!=B2068,1,0)</f>
        <v>#REF!</v>
      </c>
      <c r="N2068" s="5">
        <f t="shared" si="917"/>
        <v>0</v>
      </c>
    </row>
    <row r="2069" spans="7:14" ht="13.5" customHeight="1" x14ac:dyDescent="0.2">
      <c r="G2069" s="3"/>
      <c r="H2069" s="2"/>
      <c r="I2069" s="12"/>
      <c r="J2069" s="5">
        <v>1</v>
      </c>
      <c r="K2069" s="5">
        <f t="shared" si="912"/>
        <v>0</v>
      </c>
      <c r="L2069" s="56">
        <f t="shared" si="920"/>
        <v>0</v>
      </c>
      <c r="M2069" s="5" t="e">
        <f t="shared" ref="M2069" si="933">IF(#REF!=B2069,1,0)</f>
        <v>#REF!</v>
      </c>
      <c r="N2069" s="5">
        <f t="shared" si="917"/>
        <v>0</v>
      </c>
    </row>
    <row r="2070" spans="7:14" ht="13.5" customHeight="1" x14ac:dyDescent="0.2">
      <c r="G2070" s="3"/>
      <c r="H2070" s="2"/>
      <c r="I2070" s="12"/>
      <c r="J2070" s="5">
        <v>1</v>
      </c>
      <c r="K2070" s="5">
        <f t="shared" si="912"/>
        <v>0</v>
      </c>
      <c r="L2070" s="56">
        <f t="shared" si="920"/>
        <v>0</v>
      </c>
      <c r="M2070" s="5" t="e">
        <f t="shared" ref="M2070" si="934">IF(#REF!=B2070,1,0)</f>
        <v>#REF!</v>
      </c>
      <c r="N2070" s="5">
        <f t="shared" si="917"/>
        <v>0</v>
      </c>
    </row>
    <row r="2071" spans="7:14" ht="13.5" customHeight="1" x14ac:dyDescent="0.2">
      <c r="G2071" s="3"/>
      <c r="H2071" s="2"/>
      <c r="I2071" s="12"/>
      <c r="J2071" s="5">
        <v>1</v>
      </c>
      <c r="K2071" s="5">
        <f t="shared" si="912"/>
        <v>0</v>
      </c>
      <c r="L2071" s="56">
        <f t="shared" si="920"/>
        <v>0</v>
      </c>
      <c r="M2071" s="5" t="e">
        <f t="shared" ref="M2071" si="935">IF(#REF!=B2071,1,0)</f>
        <v>#REF!</v>
      </c>
      <c r="N2071" s="5">
        <f t="shared" si="917"/>
        <v>0</v>
      </c>
    </row>
    <row r="2072" spans="7:14" ht="13.5" customHeight="1" x14ac:dyDescent="0.2">
      <c r="G2072" s="3"/>
      <c r="H2072" s="2"/>
      <c r="I2072" s="12"/>
      <c r="J2072" s="5">
        <v>1</v>
      </c>
      <c r="K2072" s="5">
        <f t="shared" si="912"/>
        <v>0</v>
      </c>
      <c r="L2072" s="56">
        <f t="shared" si="920"/>
        <v>0</v>
      </c>
      <c r="M2072" s="5" t="e">
        <f t="shared" ref="M2072" si="936">IF(#REF!=B2072,1,0)</f>
        <v>#REF!</v>
      </c>
      <c r="N2072" s="5">
        <f t="shared" si="917"/>
        <v>0</v>
      </c>
    </row>
    <row r="2073" spans="7:14" ht="13.5" customHeight="1" x14ac:dyDescent="0.2">
      <c r="G2073" s="3"/>
      <c r="H2073" s="2"/>
      <c r="I2073" s="12"/>
      <c r="J2073" s="5">
        <v>1</v>
      </c>
      <c r="K2073" s="5">
        <f t="shared" si="912"/>
        <v>0</v>
      </c>
      <c r="L2073" s="56">
        <f t="shared" si="920"/>
        <v>0</v>
      </c>
      <c r="M2073" s="5" t="e">
        <f t="shared" ref="M2073" si="937">IF(#REF!=B2073,1,0)</f>
        <v>#REF!</v>
      </c>
      <c r="N2073" s="5">
        <f t="shared" si="917"/>
        <v>0</v>
      </c>
    </row>
    <row r="2074" spans="7:14" ht="13.5" customHeight="1" x14ac:dyDescent="0.2">
      <c r="G2074" s="3"/>
      <c r="H2074" s="2"/>
      <c r="I2074" s="12"/>
      <c r="J2074" s="5">
        <v>1</v>
      </c>
      <c r="K2074" s="5">
        <f t="shared" si="912"/>
        <v>0</v>
      </c>
      <c r="L2074" s="56">
        <f t="shared" si="920"/>
        <v>0</v>
      </c>
      <c r="M2074" s="5" t="e">
        <f t="shared" ref="M2074" si="938">IF(#REF!=B2074,1,0)</f>
        <v>#REF!</v>
      </c>
      <c r="N2074" s="5">
        <f t="shared" si="917"/>
        <v>0</v>
      </c>
    </row>
    <row r="2075" spans="7:14" ht="13.5" customHeight="1" x14ac:dyDescent="0.2">
      <c r="G2075" s="3"/>
      <c r="H2075" s="2"/>
      <c r="I2075" s="12"/>
      <c r="J2075" s="5">
        <v>1</v>
      </c>
      <c r="K2075" s="5">
        <f t="shared" si="912"/>
        <v>0</v>
      </c>
      <c r="L2075" s="56" t="e">
        <f>IF(B2075="",#REF!,B2075)</f>
        <v>#REF!</v>
      </c>
      <c r="M2075" s="5" t="e">
        <f t="shared" ref="M2075" si="939">IF(#REF!=B2075,1,0)</f>
        <v>#REF!</v>
      </c>
      <c r="N2075" s="5">
        <f t="shared" si="917"/>
        <v>0</v>
      </c>
    </row>
    <row r="2076" spans="7:14" ht="13.5" customHeight="1" x14ac:dyDescent="0.2">
      <c r="G2076" s="3"/>
      <c r="H2076" s="2"/>
      <c r="I2076" s="12"/>
      <c r="J2076" s="5">
        <v>1</v>
      </c>
      <c r="K2076" s="5">
        <f t="shared" si="912"/>
        <v>0</v>
      </c>
      <c r="L2076" s="56">
        <f t="shared" si="920"/>
        <v>0</v>
      </c>
      <c r="M2076" s="5" t="e">
        <f t="shared" ref="M2076" si="940">IF(#REF!=B2076,1,0)</f>
        <v>#REF!</v>
      </c>
      <c r="N2076" s="5">
        <f t="shared" si="917"/>
        <v>0</v>
      </c>
    </row>
    <row r="2077" spans="7:14" ht="13.5" customHeight="1" x14ac:dyDescent="0.2">
      <c r="G2077" s="3"/>
      <c r="H2077" s="2"/>
      <c r="I2077" s="12"/>
      <c r="J2077" s="5">
        <v>1</v>
      </c>
      <c r="K2077" s="5">
        <f t="shared" si="912"/>
        <v>0</v>
      </c>
      <c r="L2077" s="56">
        <f t="shared" si="920"/>
        <v>0</v>
      </c>
      <c r="M2077" s="5" t="e">
        <f t="shared" ref="M2077" si="941">IF(#REF!=B2077,1,0)</f>
        <v>#REF!</v>
      </c>
      <c r="N2077" s="5">
        <f t="shared" si="917"/>
        <v>0</v>
      </c>
    </row>
    <row r="2078" spans="7:14" ht="13.5" customHeight="1" x14ac:dyDescent="0.2">
      <c r="G2078" s="3"/>
      <c r="H2078" s="2"/>
      <c r="I2078" s="12"/>
      <c r="J2078" s="5">
        <v>1</v>
      </c>
      <c r="K2078" s="5">
        <f t="shared" si="912"/>
        <v>0</v>
      </c>
      <c r="L2078" s="56">
        <f t="shared" si="920"/>
        <v>0</v>
      </c>
      <c r="M2078" s="5" t="e">
        <f t="shared" ref="M2078" si="942">IF(#REF!=B2078,1,0)</f>
        <v>#REF!</v>
      </c>
      <c r="N2078" s="5">
        <f t="shared" si="917"/>
        <v>0</v>
      </c>
    </row>
    <row r="2079" spans="7:14" ht="13.5" customHeight="1" x14ac:dyDescent="0.2">
      <c r="G2079" s="3"/>
      <c r="H2079" s="2"/>
      <c r="I2079" s="12"/>
      <c r="J2079" s="5">
        <v>1</v>
      </c>
      <c r="K2079" s="5">
        <f t="shared" si="912"/>
        <v>0</v>
      </c>
      <c r="L2079" s="56">
        <f t="shared" si="920"/>
        <v>0</v>
      </c>
      <c r="M2079" s="5" t="e">
        <f t="shared" ref="M2079" si="943">IF(#REF!=B2079,1,0)</f>
        <v>#REF!</v>
      </c>
      <c r="N2079" s="5">
        <f t="shared" si="917"/>
        <v>0</v>
      </c>
    </row>
    <row r="2080" spans="7:14" ht="13.5" customHeight="1" x14ac:dyDescent="0.2">
      <c r="G2080" s="3"/>
      <c r="H2080" s="2"/>
      <c r="I2080" s="12"/>
      <c r="J2080" s="5">
        <v>1</v>
      </c>
      <c r="K2080" s="5">
        <f t="shared" si="912"/>
        <v>0</v>
      </c>
      <c r="L2080" s="56">
        <f t="shared" si="920"/>
        <v>0</v>
      </c>
      <c r="M2080" s="5" t="e">
        <f t="shared" ref="M2080" si="944">IF(#REF!=B2080,1,0)</f>
        <v>#REF!</v>
      </c>
      <c r="N2080" s="5">
        <f t="shared" si="917"/>
        <v>0</v>
      </c>
    </row>
    <row r="2081" spans="7:14" ht="13.5" customHeight="1" x14ac:dyDescent="0.2">
      <c r="G2081" s="3"/>
      <c r="H2081" s="2"/>
      <c r="I2081" s="12"/>
      <c r="J2081" s="5">
        <v>1</v>
      </c>
      <c r="K2081" s="5">
        <f t="shared" si="912"/>
        <v>0</v>
      </c>
      <c r="L2081" s="56">
        <f t="shared" si="920"/>
        <v>0</v>
      </c>
      <c r="M2081" s="5" t="e">
        <f t="shared" ref="M2081" si="945">IF(#REF!=B2081,1,0)</f>
        <v>#REF!</v>
      </c>
      <c r="N2081" s="5">
        <f t="shared" si="917"/>
        <v>0</v>
      </c>
    </row>
    <row r="2082" spans="7:14" ht="13.5" customHeight="1" x14ac:dyDescent="0.2">
      <c r="G2082" s="3"/>
      <c r="H2082" s="2"/>
      <c r="I2082" s="12"/>
      <c r="J2082" s="5">
        <v>1</v>
      </c>
      <c r="K2082" s="5">
        <f t="shared" si="912"/>
        <v>0</v>
      </c>
      <c r="L2082" s="56">
        <f t="shared" si="920"/>
        <v>0</v>
      </c>
      <c r="M2082" s="5" t="e">
        <f t="shared" ref="M2082" si="946">IF(#REF!=B2082,1,0)</f>
        <v>#REF!</v>
      </c>
      <c r="N2082" s="5">
        <f t="shared" si="917"/>
        <v>0</v>
      </c>
    </row>
    <row r="2083" spans="7:14" ht="13.5" customHeight="1" x14ac:dyDescent="0.2">
      <c r="G2083" s="3"/>
      <c r="H2083" s="2"/>
      <c r="I2083" s="12"/>
      <c r="J2083" s="5">
        <v>1</v>
      </c>
      <c r="K2083" s="5">
        <f t="shared" si="912"/>
        <v>0</v>
      </c>
      <c r="L2083" s="56">
        <f t="shared" si="920"/>
        <v>0</v>
      </c>
      <c r="M2083" s="5" t="e">
        <f t="shared" ref="M2083" si="947">IF(#REF!=B2083,1,0)</f>
        <v>#REF!</v>
      </c>
      <c r="N2083" s="5">
        <f t="shared" si="917"/>
        <v>0</v>
      </c>
    </row>
    <row r="2084" spans="7:14" ht="13.5" customHeight="1" x14ac:dyDescent="0.2">
      <c r="G2084" s="3"/>
      <c r="H2084" s="2"/>
      <c r="I2084" s="12"/>
      <c r="J2084" s="5">
        <v>1</v>
      </c>
      <c r="K2084" s="5">
        <f t="shared" si="912"/>
        <v>0</v>
      </c>
      <c r="L2084" s="56">
        <f t="shared" si="920"/>
        <v>0</v>
      </c>
      <c r="M2084" s="5" t="e">
        <f t="shared" ref="M2084" si="948">IF(#REF!=B2084,1,0)</f>
        <v>#REF!</v>
      </c>
      <c r="N2084" s="5">
        <f t="shared" si="917"/>
        <v>0</v>
      </c>
    </row>
    <row r="2085" spans="7:14" ht="13.5" customHeight="1" x14ac:dyDescent="0.2">
      <c r="G2085" s="3"/>
      <c r="H2085" s="2"/>
      <c r="I2085" s="12"/>
      <c r="J2085" s="5">
        <v>1</v>
      </c>
      <c r="K2085" s="5">
        <f t="shared" si="912"/>
        <v>0</v>
      </c>
      <c r="L2085" s="56">
        <f t="shared" si="920"/>
        <v>0</v>
      </c>
      <c r="M2085" s="5" t="e">
        <f t="shared" ref="M2085" si="949">IF(#REF!=B2085,1,0)</f>
        <v>#REF!</v>
      </c>
      <c r="N2085" s="5">
        <f t="shared" si="917"/>
        <v>0</v>
      </c>
    </row>
    <row r="2086" spans="7:14" ht="13.5" customHeight="1" x14ac:dyDescent="0.2">
      <c r="G2086" s="3"/>
      <c r="H2086" s="2"/>
      <c r="I2086" s="12"/>
      <c r="J2086" s="5">
        <v>1</v>
      </c>
      <c r="K2086" s="5">
        <f t="shared" si="912"/>
        <v>0</v>
      </c>
      <c r="L2086" s="56">
        <f t="shared" si="920"/>
        <v>0</v>
      </c>
      <c r="M2086" s="5" t="e">
        <f t="shared" ref="M2086" si="950">IF(#REF!=B2086,1,0)</f>
        <v>#REF!</v>
      </c>
      <c r="N2086" s="5">
        <f t="shared" si="917"/>
        <v>0</v>
      </c>
    </row>
    <row r="2087" spans="7:14" ht="13.5" customHeight="1" x14ac:dyDescent="0.2">
      <c r="G2087" s="3"/>
      <c r="H2087" s="2"/>
      <c r="I2087" s="12"/>
      <c r="J2087" s="5">
        <v>1</v>
      </c>
      <c r="K2087" s="5">
        <f t="shared" si="912"/>
        <v>0</v>
      </c>
      <c r="L2087" s="56">
        <f t="shared" si="920"/>
        <v>0</v>
      </c>
      <c r="M2087" s="5" t="e">
        <f t="shared" ref="M2087" si="951">IF(#REF!=B2087,1,0)</f>
        <v>#REF!</v>
      </c>
      <c r="N2087" s="5">
        <f t="shared" si="917"/>
        <v>0</v>
      </c>
    </row>
    <row r="2088" spans="7:14" ht="13.5" customHeight="1" x14ac:dyDescent="0.2">
      <c r="G2088" s="3"/>
      <c r="H2088" s="2"/>
      <c r="I2088" s="12"/>
      <c r="J2088" s="5">
        <v>1</v>
      </c>
      <c r="K2088" s="5">
        <f t="shared" si="912"/>
        <v>0</v>
      </c>
      <c r="L2088" s="56">
        <f t="shared" si="920"/>
        <v>0</v>
      </c>
      <c r="M2088" s="5" t="e">
        <f t="shared" ref="M2088" si="952">IF(#REF!=B2088,1,0)</f>
        <v>#REF!</v>
      </c>
      <c r="N2088" s="5">
        <f t="shared" si="917"/>
        <v>0</v>
      </c>
    </row>
    <row r="2089" spans="7:14" ht="13.5" customHeight="1" x14ac:dyDescent="0.2">
      <c r="G2089" s="3"/>
      <c r="H2089" s="2"/>
      <c r="I2089" s="12"/>
      <c r="J2089" s="5">
        <v>1</v>
      </c>
      <c r="K2089" s="5">
        <f t="shared" si="912"/>
        <v>0</v>
      </c>
      <c r="L2089" s="56">
        <f t="shared" si="920"/>
        <v>0</v>
      </c>
      <c r="M2089" s="5" t="e">
        <f t="shared" ref="M2089" si="953">IF(#REF!=B2089,1,0)</f>
        <v>#REF!</v>
      </c>
      <c r="N2089" s="5">
        <f t="shared" si="917"/>
        <v>0</v>
      </c>
    </row>
    <row r="2090" spans="7:14" ht="13.5" customHeight="1" x14ac:dyDescent="0.2">
      <c r="G2090" s="3"/>
      <c r="H2090" s="2"/>
      <c r="I2090" s="12"/>
      <c r="J2090" s="5">
        <v>1</v>
      </c>
      <c r="K2090" s="5">
        <f t="shared" si="912"/>
        <v>0</v>
      </c>
      <c r="L2090" s="56" t="e">
        <f>IF(B2090="",#REF!,B2090)</f>
        <v>#REF!</v>
      </c>
      <c r="M2090" s="5" t="e">
        <f t="shared" ref="M2090" si="954">IF(#REF!=B2090,1,0)</f>
        <v>#REF!</v>
      </c>
      <c r="N2090" s="5">
        <f t="shared" si="917"/>
        <v>0</v>
      </c>
    </row>
    <row r="2091" spans="7:14" ht="13.5" customHeight="1" x14ac:dyDescent="0.2">
      <c r="G2091" s="3"/>
      <c r="H2091" s="2"/>
      <c r="I2091" s="12"/>
      <c r="J2091" s="5">
        <v>1</v>
      </c>
      <c r="K2091" s="5">
        <f t="shared" si="912"/>
        <v>0</v>
      </c>
      <c r="L2091" s="56">
        <f t="shared" si="920"/>
        <v>0</v>
      </c>
      <c r="M2091" s="5" t="e">
        <f t="shared" ref="M2091" si="955">IF(#REF!=B2091,1,0)</f>
        <v>#REF!</v>
      </c>
      <c r="N2091" s="5">
        <f t="shared" si="917"/>
        <v>0</v>
      </c>
    </row>
    <row r="2092" spans="7:14" ht="13.5" customHeight="1" x14ac:dyDescent="0.2">
      <c r="G2092" s="3"/>
      <c r="H2092" s="2"/>
      <c r="I2092" s="12"/>
      <c r="J2092" s="5">
        <v>1</v>
      </c>
      <c r="K2092" s="5">
        <f t="shared" si="912"/>
        <v>0</v>
      </c>
      <c r="L2092" s="56">
        <f t="shared" si="920"/>
        <v>0</v>
      </c>
      <c r="M2092" s="5" t="e">
        <f t="shared" ref="M2092" si="956">IF(#REF!=B2092,1,0)</f>
        <v>#REF!</v>
      </c>
      <c r="N2092" s="5">
        <f t="shared" si="917"/>
        <v>0</v>
      </c>
    </row>
    <row r="2093" spans="7:14" ht="13.5" customHeight="1" x14ac:dyDescent="0.2">
      <c r="G2093" s="3"/>
      <c r="H2093" s="2"/>
      <c r="I2093" s="12"/>
      <c r="J2093" s="5">
        <v>1</v>
      </c>
      <c r="K2093" s="5">
        <f t="shared" si="912"/>
        <v>0</v>
      </c>
      <c r="L2093" s="56">
        <f t="shared" si="920"/>
        <v>0</v>
      </c>
      <c r="M2093" s="5" t="e">
        <f t="shared" ref="M2093" si="957">IF(#REF!=B2093,1,0)</f>
        <v>#REF!</v>
      </c>
      <c r="N2093" s="5">
        <f t="shared" si="917"/>
        <v>0</v>
      </c>
    </row>
    <row r="2094" spans="7:14" ht="13.5" customHeight="1" x14ac:dyDescent="0.2">
      <c r="G2094" s="3"/>
      <c r="H2094" s="2"/>
      <c r="I2094" s="12"/>
      <c r="J2094" s="5">
        <v>1</v>
      </c>
      <c r="K2094" s="5">
        <f t="shared" si="912"/>
        <v>0</v>
      </c>
      <c r="L2094" s="56">
        <f t="shared" si="920"/>
        <v>0</v>
      </c>
      <c r="M2094" s="5" t="e">
        <f t="shared" ref="M2094" si="958">IF(#REF!=B2094,1,0)</f>
        <v>#REF!</v>
      </c>
      <c r="N2094" s="5">
        <f t="shared" si="917"/>
        <v>0</v>
      </c>
    </row>
    <row r="2095" spans="7:14" ht="13.5" customHeight="1" x14ac:dyDescent="0.2">
      <c r="G2095" s="3"/>
      <c r="H2095" s="2"/>
      <c r="I2095" s="12"/>
      <c r="J2095" s="5">
        <v>1</v>
      </c>
      <c r="K2095" s="5">
        <f t="shared" si="912"/>
        <v>0</v>
      </c>
      <c r="L2095" s="56">
        <f t="shared" si="920"/>
        <v>0</v>
      </c>
      <c r="M2095" s="5" t="e">
        <f t="shared" ref="M2095" si="959">IF(#REF!=B2095,1,0)</f>
        <v>#REF!</v>
      </c>
      <c r="N2095" s="5">
        <f t="shared" si="917"/>
        <v>0</v>
      </c>
    </row>
    <row r="2096" spans="7:14" ht="13.5" customHeight="1" x14ac:dyDescent="0.2">
      <c r="G2096" s="3"/>
      <c r="H2096" s="2"/>
      <c r="I2096" s="12"/>
      <c r="J2096" s="5">
        <v>1</v>
      </c>
      <c r="K2096" s="5">
        <f t="shared" si="912"/>
        <v>0</v>
      </c>
      <c r="L2096" s="56">
        <f t="shared" si="920"/>
        <v>0</v>
      </c>
      <c r="M2096" s="5" t="e">
        <f t="shared" ref="M2096" si="960">IF(#REF!=B2096,1,0)</f>
        <v>#REF!</v>
      </c>
      <c r="N2096" s="5">
        <f t="shared" si="917"/>
        <v>0</v>
      </c>
    </row>
    <row r="2097" spans="7:14" ht="13.5" customHeight="1" x14ac:dyDescent="0.2">
      <c r="G2097" s="3"/>
      <c r="H2097" s="2"/>
      <c r="I2097" s="12"/>
      <c r="J2097" s="5">
        <v>1</v>
      </c>
      <c r="K2097" s="5">
        <f t="shared" si="912"/>
        <v>0</v>
      </c>
      <c r="L2097" s="56">
        <f t="shared" si="920"/>
        <v>0</v>
      </c>
      <c r="M2097" s="5" t="e">
        <f t="shared" ref="M2097" si="961">IF(#REF!=B2097,1,0)</f>
        <v>#REF!</v>
      </c>
      <c r="N2097" s="5">
        <f t="shared" si="917"/>
        <v>0</v>
      </c>
    </row>
    <row r="2098" spans="7:14" ht="13.5" customHeight="1" x14ac:dyDescent="0.2">
      <c r="G2098" s="3"/>
      <c r="H2098" s="2"/>
      <c r="I2098" s="12"/>
      <c r="J2098" s="5">
        <v>1</v>
      </c>
      <c r="K2098" s="5">
        <f t="shared" si="912"/>
        <v>0</v>
      </c>
      <c r="L2098" s="56">
        <f t="shared" si="920"/>
        <v>0</v>
      </c>
      <c r="M2098" s="5" t="e">
        <f t="shared" ref="M2098" si="962">IF(#REF!=B2098,1,0)</f>
        <v>#REF!</v>
      </c>
      <c r="N2098" s="5">
        <f t="shared" si="917"/>
        <v>0</v>
      </c>
    </row>
    <row r="2099" spans="7:14" ht="13.5" customHeight="1" x14ac:dyDescent="0.2">
      <c r="G2099" s="3"/>
      <c r="H2099" s="2"/>
      <c r="I2099" s="12"/>
      <c r="J2099" s="5">
        <v>1</v>
      </c>
      <c r="K2099" s="5">
        <f t="shared" si="912"/>
        <v>0</v>
      </c>
      <c r="L2099" s="56">
        <f t="shared" si="920"/>
        <v>0</v>
      </c>
      <c r="M2099" s="5" t="e">
        <f t="shared" ref="M2099" si="963">IF(#REF!=B2099,1,0)</f>
        <v>#REF!</v>
      </c>
      <c r="N2099" s="5">
        <f t="shared" si="917"/>
        <v>0</v>
      </c>
    </row>
    <row r="2100" spans="7:14" ht="13.5" customHeight="1" x14ac:dyDescent="0.2">
      <c r="G2100" s="3"/>
      <c r="H2100" s="2"/>
      <c r="I2100" s="12"/>
      <c r="J2100" s="5">
        <v>1</v>
      </c>
      <c r="K2100" s="5">
        <f t="shared" si="912"/>
        <v>0</v>
      </c>
      <c r="L2100" s="56">
        <f t="shared" si="920"/>
        <v>0</v>
      </c>
      <c r="M2100" s="5" t="e">
        <f t="shared" ref="M2100" si="964">IF(#REF!=B2100,1,0)</f>
        <v>#REF!</v>
      </c>
      <c r="N2100" s="5">
        <f t="shared" si="917"/>
        <v>0</v>
      </c>
    </row>
    <row r="2101" spans="7:14" ht="13.5" customHeight="1" x14ac:dyDescent="0.2">
      <c r="G2101" s="3"/>
      <c r="H2101" s="2"/>
      <c r="I2101" s="12"/>
      <c r="J2101" s="5">
        <v>1</v>
      </c>
      <c r="K2101" s="5">
        <f t="shared" si="912"/>
        <v>0</v>
      </c>
      <c r="L2101" s="56">
        <f t="shared" si="920"/>
        <v>0</v>
      </c>
      <c r="M2101" s="5" t="e">
        <f t="shared" ref="M2101" si="965">IF(#REF!=B2101,1,0)</f>
        <v>#REF!</v>
      </c>
      <c r="N2101" s="5">
        <f t="shared" si="917"/>
        <v>0</v>
      </c>
    </row>
    <row r="2102" spans="7:14" ht="13.5" customHeight="1" x14ac:dyDescent="0.2">
      <c r="G2102" s="3"/>
      <c r="H2102" s="2"/>
      <c r="I2102" s="12"/>
      <c r="J2102" s="5">
        <v>1</v>
      </c>
      <c r="K2102" s="5">
        <f t="shared" si="912"/>
        <v>0</v>
      </c>
      <c r="L2102" s="56">
        <f t="shared" si="920"/>
        <v>0</v>
      </c>
      <c r="M2102" s="5" t="e">
        <f t="shared" ref="M2102" si="966">IF(#REF!=B2102,1,0)</f>
        <v>#REF!</v>
      </c>
      <c r="N2102" s="5">
        <f t="shared" si="917"/>
        <v>0</v>
      </c>
    </row>
    <row r="2103" spans="7:14" ht="13.5" customHeight="1" x14ac:dyDescent="0.2">
      <c r="G2103" s="3"/>
      <c r="H2103" s="2"/>
      <c r="I2103" s="12"/>
      <c r="J2103" s="5">
        <v>1</v>
      </c>
      <c r="K2103" s="5">
        <f t="shared" si="912"/>
        <v>0</v>
      </c>
      <c r="L2103" s="56">
        <f t="shared" si="920"/>
        <v>0</v>
      </c>
      <c r="M2103" s="5" t="e">
        <f t="shared" ref="M2103" si="967">IF(#REF!=B2103,1,0)</f>
        <v>#REF!</v>
      </c>
      <c r="N2103" s="5">
        <f t="shared" si="917"/>
        <v>0</v>
      </c>
    </row>
    <row r="2104" spans="7:14" ht="13.5" customHeight="1" x14ac:dyDescent="0.2">
      <c r="G2104" s="3"/>
      <c r="H2104" s="2"/>
      <c r="I2104" s="12"/>
      <c r="J2104" s="5">
        <v>1</v>
      </c>
      <c r="K2104" s="5">
        <f t="shared" si="912"/>
        <v>0</v>
      </c>
      <c r="L2104" s="56">
        <f t="shared" si="920"/>
        <v>0</v>
      </c>
      <c r="M2104" s="5" t="e">
        <f t="shared" ref="M2104" si="968">IF(#REF!=B2104,1,0)</f>
        <v>#REF!</v>
      </c>
      <c r="N2104" s="5">
        <f t="shared" si="917"/>
        <v>0</v>
      </c>
    </row>
    <row r="2105" spans="7:14" ht="13.5" customHeight="1" x14ac:dyDescent="0.2">
      <c r="G2105" s="3"/>
      <c r="H2105" s="2"/>
      <c r="I2105" s="12"/>
      <c r="J2105" s="5">
        <v>1</v>
      </c>
      <c r="K2105" s="5">
        <f t="shared" si="912"/>
        <v>0</v>
      </c>
      <c r="L2105" s="56">
        <f t="shared" si="920"/>
        <v>0</v>
      </c>
      <c r="M2105" s="5" t="e">
        <f t="shared" ref="M2105" si="969">IF(#REF!=B2105,1,0)</f>
        <v>#REF!</v>
      </c>
      <c r="N2105" s="5">
        <f t="shared" si="917"/>
        <v>0</v>
      </c>
    </row>
    <row r="2106" spans="7:14" ht="13.5" customHeight="1" x14ac:dyDescent="0.2">
      <c r="G2106" s="3"/>
      <c r="H2106" s="2"/>
      <c r="I2106" s="12"/>
      <c r="J2106" s="5">
        <v>1</v>
      </c>
      <c r="K2106" s="5">
        <f t="shared" si="912"/>
        <v>0</v>
      </c>
      <c r="L2106" s="56">
        <f t="shared" si="920"/>
        <v>0</v>
      </c>
      <c r="M2106" s="5" t="e">
        <f t="shared" ref="M2106" si="970">IF(#REF!=B2106,1,0)</f>
        <v>#REF!</v>
      </c>
      <c r="N2106" s="5">
        <f t="shared" si="917"/>
        <v>0</v>
      </c>
    </row>
    <row r="2107" spans="7:14" ht="13.5" customHeight="1" x14ac:dyDescent="0.2">
      <c r="G2107" s="3"/>
      <c r="H2107" s="2"/>
      <c r="I2107" s="12"/>
      <c r="J2107" s="5">
        <v>1</v>
      </c>
      <c r="K2107" s="5">
        <f t="shared" si="912"/>
        <v>0</v>
      </c>
      <c r="L2107" s="56">
        <f t="shared" si="920"/>
        <v>0</v>
      </c>
      <c r="M2107" s="5" t="e">
        <f t="shared" ref="M2107" si="971">IF(#REF!=B2107,1,0)</f>
        <v>#REF!</v>
      </c>
      <c r="N2107" s="5">
        <f t="shared" si="917"/>
        <v>0</v>
      </c>
    </row>
    <row r="2108" spans="7:14" ht="13.5" customHeight="1" x14ac:dyDescent="0.2">
      <c r="G2108" s="3"/>
      <c r="H2108" s="2"/>
      <c r="I2108" s="12"/>
      <c r="J2108" s="5">
        <v>1</v>
      </c>
      <c r="K2108" s="5">
        <f t="shared" si="912"/>
        <v>0</v>
      </c>
      <c r="L2108" s="56">
        <f t="shared" si="920"/>
        <v>0</v>
      </c>
      <c r="M2108" s="5" t="e">
        <f t="shared" ref="M2108" si="972">IF(#REF!=B2108,1,0)</f>
        <v>#REF!</v>
      </c>
      <c r="N2108" s="5">
        <f t="shared" si="917"/>
        <v>0</v>
      </c>
    </row>
    <row r="2109" spans="7:14" ht="13.5" customHeight="1" x14ac:dyDescent="0.2">
      <c r="G2109" s="3"/>
      <c r="H2109" s="2"/>
      <c r="I2109" s="12"/>
      <c r="J2109" s="5">
        <v>1</v>
      </c>
      <c r="K2109" s="5">
        <f t="shared" si="912"/>
        <v>0</v>
      </c>
      <c r="L2109" s="56" t="e">
        <f>IF(B2109="",#REF!,B2109)</f>
        <v>#REF!</v>
      </c>
      <c r="M2109" s="5" t="e">
        <f t="shared" ref="M2109" si="973">IF(#REF!=B2109,1,0)</f>
        <v>#REF!</v>
      </c>
      <c r="N2109" s="5">
        <f t="shared" si="917"/>
        <v>0</v>
      </c>
    </row>
    <row r="2110" spans="7:14" ht="13.5" customHeight="1" x14ac:dyDescent="0.2">
      <c r="G2110" s="3"/>
      <c r="H2110" s="2"/>
      <c r="I2110" s="12"/>
      <c r="J2110" s="5">
        <v>1</v>
      </c>
      <c r="K2110" s="5">
        <f t="shared" si="912"/>
        <v>0</v>
      </c>
      <c r="L2110" s="56">
        <f t="shared" si="920"/>
        <v>0</v>
      </c>
      <c r="M2110" s="5" t="e">
        <f t="shared" ref="M2110" si="974">IF(#REF!=B2110,1,0)</f>
        <v>#REF!</v>
      </c>
      <c r="N2110" s="5">
        <f t="shared" si="917"/>
        <v>0</v>
      </c>
    </row>
    <row r="2111" spans="7:14" ht="13.5" customHeight="1" x14ac:dyDescent="0.2">
      <c r="G2111" s="3"/>
      <c r="H2111" s="2"/>
      <c r="I2111" s="12"/>
      <c r="J2111" s="5">
        <v>1</v>
      </c>
      <c r="K2111" s="5">
        <f t="shared" si="912"/>
        <v>0</v>
      </c>
      <c r="L2111" s="56">
        <f t="shared" si="920"/>
        <v>0</v>
      </c>
      <c r="M2111" s="5" t="e">
        <f t="shared" ref="M2111" si="975">IF(#REF!=B2111,1,0)</f>
        <v>#REF!</v>
      </c>
      <c r="N2111" s="5">
        <f t="shared" si="917"/>
        <v>0</v>
      </c>
    </row>
    <row r="2112" spans="7:14" ht="13.5" customHeight="1" x14ac:dyDescent="0.2">
      <c r="G2112" s="3"/>
      <c r="H2112" s="2"/>
      <c r="I2112" s="12"/>
      <c r="J2112" s="5">
        <v>1</v>
      </c>
      <c r="K2112" s="5">
        <f t="shared" si="912"/>
        <v>0</v>
      </c>
      <c r="L2112" s="56">
        <f t="shared" si="920"/>
        <v>0</v>
      </c>
      <c r="M2112" s="5" t="e">
        <f t="shared" ref="M2112" si="976">IF(#REF!=B2112,1,0)</f>
        <v>#REF!</v>
      </c>
      <c r="N2112" s="5">
        <f t="shared" si="917"/>
        <v>0</v>
      </c>
    </row>
    <row r="2113" spans="7:14" ht="13.5" customHeight="1" x14ac:dyDescent="0.2">
      <c r="G2113" s="3"/>
      <c r="H2113" s="2"/>
      <c r="I2113" s="12"/>
      <c r="J2113" s="5">
        <v>1</v>
      </c>
      <c r="K2113" s="5">
        <f t="shared" si="912"/>
        <v>0</v>
      </c>
      <c r="L2113" s="56" t="e">
        <f>IF(B2113="",#REF!,B2113)</f>
        <v>#REF!</v>
      </c>
      <c r="M2113" s="5" t="e">
        <f t="shared" ref="M2113" si="977">IF(#REF!=B2113,1,0)</f>
        <v>#REF!</v>
      </c>
      <c r="N2113" s="5">
        <f t="shared" si="917"/>
        <v>0</v>
      </c>
    </row>
    <row r="2114" spans="7:14" ht="13.5" customHeight="1" x14ac:dyDescent="0.2">
      <c r="G2114" s="3"/>
      <c r="H2114" s="2"/>
      <c r="I2114" s="12"/>
      <c r="J2114" s="5">
        <v>1</v>
      </c>
      <c r="K2114" s="5">
        <f t="shared" si="912"/>
        <v>0</v>
      </c>
      <c r="L2114" s="56">
        <f t="shared" si="920"/>
        <v>0</v>
      </c>
      <c r="M2114" s="5" t="e">
        <f t="shared" ref="M2114" si="978">IF(#REF!=B2114,1,0)</f>
        <v>#REF!</v>
      </c>
      <c r="N2114" s="5">
        <f t="shared" si="917"/>
        <v>0</v>
      </c>
    </row>
    <row r="2115" spans="7:14" ht="13.5" customHeight="1" x14ac:dyDescent="0.2">
      <c r="G2115" s="3"/>
      <c r="H2115" s="2"/>
      <c r="I2115" s="12"/>
      <c r="J2115" s="5">
        <v>1</v>
      </c>
      <c r="K2115" s="5">
        <f t="shared" ref="K2115:K2179" si="979">IF(I2115="did not close",0,IF(I2115="",0,1))</f>
        <v>0</v>
      </c>
      <c r="L2115" s="56">
        <f t="shared" si="920"/>
        <v>0</v>
      </c>
      <c r="M2115" s="5" t="e">
        <f t="shared" ref="M2115" si="980">IF(#REF!=B2115,1,0)</f>
        <v>#REF!</v>
      </c>
      <c r="N2115" s="5">
        <f t="shared" si="917"/>
        <v>0</v>
      </c>
    </row>
    <row r="2116" spans="7:14" ht="13.5" customHeight="1" x14ac:dyDescent="0.2">
      <c r="G2116" s="3"/>
      <c r="H2116" s="2"/>
      <c r="I2116" s="12"/>
      <c r="J2116" s="5">
        <v>1</v>
      </c>
      <c r="K2116" s="5">
        <f t="shared" si="979"/>
        <v>0</v>
      </c>
      <c r="L2116" s="56">
        <f t="shared" si="920"/>
        <v>0</v>
      </c>
      <c r="M2116" s="5" t="e">
        <f t="shared" ref="M2116" si="981">IF(#REF!=B2116,1,0)</f>
        <v>#REF!</v>
      </c>
      <c r="N2116" s="5">
        <f t="shared" si="917"/>
        <v>0</v>
      </c>
    </row>
    <row r="2117" spans="7:14" ht="13.5" customHeight="1" x14ac:dyDescent="0.2">
      <c r="G2117" s="3"/>
      <c r="H2117" s="2"/>
      <c r="I2117" s="12"/>
      <c r="J2117" s="5">
        <v>1</v>
      </c>
      <c r="K2117" s="5">
        <f t="shared" si="979"/>
        <v>0</v>
      </c>
      <c r="L2117" s="56">
        <f t="shared" ref="L2117:L2172" si="982">IF(B2117="",B2116,B2117)</f>
        <v>0</v>
      </c>
      <c r="M2117" s="5" t="e">
        <f t="shared" ref="M2117" si="983">IF(#REF!=B2117,1,0)</f>
        <v>#REF!</v>
      </c>
      <c r="N2117" s="5">
        <f t="shared" si="917"/>
        <v>0</v>
      </c>
    </row>
    <row r="2118" spans="7:14" ht="13.5" customHeight="1" x14ac:dyDescent="0.2">
      <c r="G2118" s="3"/>
      <c r="H2118" s="2"/>
      <c r="I2118" s="12"/>
      <c r="J2118" s="5">
        <v>1</v>
      </c>
      <c r="K2118" s="5">
        <f t="shared" si="979"/>
        <v>0</v>
      </c>
      <c r="L2118" s="56">
        <f t="shared" si="982"/>
        <v>0</v>
      </c>
      <c r="M2118" s="5" t="e">
        <f t="shared" ref="M2118" si="984">IF(#REF!=B2118,1,0)</f>
        <v>#REF!</v>
      </c>
      <c r="N2118" s="5">
        <f t="shared" ref="N2118:N2181" si="985">IF(J2118=0,IF(H2118="did not close",0,IF(H2118="",0,1)),0)</f>
        <v>0</v>
      </c>
    </row>
    <row r="2119" spans="7:14" ht="13.5" customHeight="1" x14ac:dyDescent="0.2">
      <c r="G2119" s="3"/>
      <c r="H2119" s="2"/>
      <c r="I2119" s="12"/>
      <c r="J2119" s="5">
        <v>1</v>
      </c>
      <c r="K2119" s="5">
        <f t="shared" si="979"/>
        <v>0</v>
      </c>
      <c r="L2119" s="56">
        <f t="shared" si="982"/>
        <v>0</v>
      </c>
      <c r="M2119" s="5" t="e">
        <f t="shared" ref="M2119" si="986">IF(#REF!=B2119,1,0)</f>
        <v>#REF!</v>
      </c>
      <c r="N2119" s="5">
        <f t="shared" si="985"/>
        <v>0</v>
      </c>
    </row>
    <row r="2120" spans="7:14" ht="13.5" customHeight="1" x14ac:dyDescent="0.2">
      <c r="G2120" s="3"/>
      <c r="H2120" s="2"/>
      <c r="I2120" s="12"/>
      <c r="J2120" s="5">
        <v>1</v>
      </c>
      <c r="K2120" s="5">
        <f t="shared" si="979"/>
        <v>0</v>
      </c>
      <c r="L2120" s="56">
        <f t="shared" si="982"/>
        <v>0</v>
      </c>
      <c r="M2120" s="5" t="e">
        <f t="shared" ref="M2120" si="987">IF(#REF!=B2120,1,0)</f>
        <v>#REF!</v>
      </c>
      <c r="N2120" s="5">
        <f t="shared" si="985"/>
        <v>0</v>
      </c>
    </row>
    <row r="2121" spans="7:14" ht="13.5" customHeight="1" x14ac:dyDescent="0.2">
      <c r="G2121" s="3"/>
      <c r="H2121" s="2"/>
      <c r="I2121" s="12"/>
      <c r="J2121" s="5">
        <v>1</v>
      </c>
      <c r="K2121" s="5">
        <f t="shared" si="979"/>
        <v>0</v>
      </c>
      <c r="L2121" s="56" t="e">
        <f>IF(B2121="",#REF!,B2121)</f>
        <v>#REF!</v>
      </c>
      <c r="M2121" s="5" t="e">
        <f t="shared" ref="M2121" si="988">IF(#REF!=B2121,1,0)</f>
        <v>#REF!</v>
      </c>
      <c r="N2121" s="5">
        <f t="shared" si="985"/>
        <v>0</v>
      </c>
    </row>
    <row r="2122" spans="7:14" ht="13.5" customHeight="1" x14ac:dyDescent="0.2">
      <c r="G2122" s="3"/>
      <c r="H2122" s="2"/>
      <c r="I2122" s="12"/>
      <c r="J2122" s="5">
        <v>1</v>
      </c>
      <c r="K2122" s="5">
        <f t="shared" si="979"/>
        <v>0</v>
      </c>
      <c r="L2122" s="56">
        <f t="shared" si="982"/>
        <v>0</v>
      </c>
      <c r="M2122" s="5" t="e">
        <f t="shared" ref="M2122" si="989">IF(#REF!=B2122,1,0)</f>
        <v>#REF!</v>
      </c>
      <c r="N2122" s="5">
        <f t="shared" si="985"/>
        <v>0</v>
      </c>
    </row>
    <row r="2123" spans="7:14" ht="13.5" customHeight="1" x14ac:dyDescent="0.2">
      <c r="G2123" s="3"/>
      <c r="H2123" s="2"/>
      <c r="I2123" s="12"/>
      <c r="J2123" s="5">
        <v>1</v>
      </c>
      <c r="K2123" s="5">
        <f t="shared" si="979"/>
        <v>0</v>
      </c>
      <c r="L2123" s="56">
        <f t="shared" si="982"/>
        <v>0</v>
      </c>
      <c r="M2123" s="5" t="e">
        <f t="shared" ref="M2123" si="990">IF(#REF!=B2123,1,0)</f>
        <v>#REF!</v>
      </c>
      <c r="N2123" s="5">
        <f t="shared" si="985"/>
        <v>0</v>
      </c>
    </row>
    <row r="2124" spans="7:14" ht="13.5" customHeight="1" x14ac:dyDescent="0.2">
      <c r="G2124" s="3"/>
      <c r="H2124" s="2"/>
      <c r="I2124" s="12"/>
      <c r="J2124" s="5">
        <v>1</v>
      </c>
      <c r="K2124" s="5">
        <f t="shared" si="979"/>
        <v>0</v>
      </c>
      <c r="L2124" s="56">
        <f t="shared" si="982"/>
        <v>0</v>
      </c>
      <c r="M2124" s="5" t="e">
        <f t="shared" ref="M2124" si="991">IF(#REF!=B2124,1,0)</f>
        <v>#REF!</v>
      </c>
      <c r="N2124" s="5">
        <f t="shared" si="985"/>
        <v>0</v>
      </c>
    </row>
    <row r="2125" spans="7:14" ht="13.5" customHeight="1" x14ac:dyDescent="0.2">
      <c r="G2125" s="3"/>
      <c r="H2125" s="2"/>
      <c r="I2125" s="12"/>
      <c r="J2125" s="5">
        <v>1</v>
      </c>
      <c r="K2125" s="5">
        <f t="shared" si="979"/>
        <v>0</v>
      </c>
      <c r="L2125" s="56">
        <f t="shared" si="982"/>
        <v>0</v>
      </c>
      <c r="M2125" s="5" t="e">
        <f t="shared" ref="M2125" si="992">IF(#REF!=B2125,1,0)</f>
        <v>#REF!</v>
      </c>
      <c r="N2125" s="5">
        <f t="shared" si="985"/>
        <v>0</v>
      </c>
    </row>
    <row r="2126" spans="7:14" ht="13.5" customHeight="1" x14ac:dyDescent="0.2">
      <c r="G2126" s="3"/>
      <c r="H2126" s="2"/>
      <c r="I2126" s="12"/>
      <c r="J2126" s="5">
        <v>1</v>
      </c>
      <c r="K2126" s="5">
        <f t="shared" si="979"/>
        <v>0</v>
      </c>
      <c r="L2126" s="56">
        <f t="shared" si="982"/>
        <v>0</v>
      </c>
      <c r="M2126" s="5" t="e">
        <f t="shared" ref="M2126" si="993">IF(#REF!=B2126,1,0)</f>
        <v>#REF!</v>
      </c>
      <c r="N2126" s="5">
        <f t="shared" si="985"/>
        <v>0</v>
      </c>
    </row>
    <row r="2127" spans="7:14" ht="13.5" customHeight="1" x14ac:dyDescent="0.2">
      <c r="G2127" s="3"/>
      <c r="H2127" s="2"/>
      <c r="I2127" s="12"/>
      <c r="J2127" s="5">
        <v>1</v>
      </c>
      <c r="K2127" s="5">
        <f t="shared" si="979"/>
        <v>0</v>
      </c>
      <c r="L2127" s="56" t="e">
        <f>IF(B2127="",#REF!,B2127)</f>
        <v>#REF!</v>
      </c>
      <c r="M2127" s="5" t="e">
        <f t="shared" ref="M2127" si="994">IF(#REF!=B2127,1,0)</f>
        <v>#REF!</v>
      </c>
      <c r="N2127" s="5">
        <f t="shared" si="985"/>
        <v>0</v>
      </c>
    </row>
    <row r="2128" spans="7:14" ht="13.5" customHeight="1" x14ac:dyDescent="0.2">
      <c r="G2128" s="3"/>
      <c r="H2128" s="2"/>
      <c r="I2128" s="12"/>
      <c r="J2128" s="5">
        <v>1</v>
      </c>
      <c r="K2128" s="5">
        <f t="shared" si="979"/>
        <v>0</v>
      </c>
      <c r="L2128" s="56">
        <f t="shared" si="982"/>
        <v>0</v>
      </c>
      <c r="M2128" s="5" t="e">
        <f t="shared" ref="M2128" si="995">IF(#REF!=B2128,1,0)</f>
        <v>#REF!</v>
      </c>
      <c r="N2128" s="5">
        <f t="shared" si="985"/>
        <v>0</v>
      </c>
    </row>
    <row r="2129" spans="7:14" ht="13.5" customHeight="1" x14ac:dyDescent="0.2">
      <c r="G2129" s="3"/>
      <c r="H2129" s="2"/>
      <c r="I2129" s="12"/>
      <c r="J2129" s="5">
        <v>1</v>
      </c>
      <c r="K2129" s="5">
        <f t="shared" si="979"/>
        <v>0</v>
      </c>
      <c r="L2129" s="56">
        <f t="shared" si="982"/>
        <v>0</v>
      </c>
      <c r="M2129" s="5" t="e">
        <f t="shared" ref="M2129" si="996">IF(#REF!=B2129,1,0)</f>
        <v>#REF!</v>
      </c>
      <c r="N2129" s="5">
        <f t="shared" si="985"/>
        <v>0</v>
      </c>
    </row>
    <row r="2130" spans="7:14" ht="13.5" customHeight="1" x14ac:dyDescent="0.2">
      <c r="G2130" s="3"/>
      <c r="H2130" s="2"/>
      <c r="I2130" s="12"/>
      <c r="J2130" s="5">
        <v>1</v>
      </c>
      <c r="K2130" s="5">
        <f t="shared" si="979"/>
        <v>0</v>
      </c>
      <c r="L2130" s="56">
        <f t="shared" si="982"/>
        <v>0</v>
      </c>
      <c r="M2130" s="5" t="e">
        <f t="shared" ref="M2130" si="997">IF(#REF!=B2130,1,0)</f>
        <v>#REF!</v>
      </c>
      <c r="N2130" s="5">
        <f t="shared" si="985"/>
        <v>0</v>
      </c>
    </row>
    <row r="2131" spans="7:14" ht="13.5" customHeight="1" x14ac:dyDescent="0.2">
      <c r="G2131" s="3"/>
      <c r="H2131" s="2"/>
      <c r="I2131" s="12"/>
      <c r="J2131" s="5">
        <v>1</v>
      </c>
      <c r="K2131" s="5">
        <f t="shared" si="979"/>
        <v>0</v>
      </c>
      <c r="L2131" s="56">
        <f t="shared" si="982"/>
        <v>0</v>
      </c>
      <c r="M2131" s="5" t="e">
        <f t="shared" ref="M2131" si="998">IF(#REF!=B2131,1,0)</f>
        <v>#REF!</v>
      </c>
      <c r="N2131" s="5">
        <f t="shared" si="985"/>
        <v>0</v>
      </c>
    </row>
    <row r="2132" spans="7:14" ht="13.5" customHeight="1" x14ac:dyDescent="0.2">
      <c r="G2132" s="3"/>
      <c r="H2132" s="2"/>
      <c r="I2132" s="12"/>
      <c r="J2132" s="5">
        <v>1</v>
      </c>
      <c r="K2132" s="5">
        <f t="shared" si="979"/>
        <v>0</v>
      </c>
      <c r="L2132" s="56">
        <f t="shared" si="982"/>
        <v>0</v>
      </c>
      <c r="M2132" s="5" t="e">
        <f t="shared" ref="M2132" si="999">IF(#REF!=B2132,1,0)</f>
        <v>#REF!</v>
      </c>
      <c r="N2132" s="5">
        <f t="shared" si="985"/>
        <v>0</v>
      </c>
    </row>
    <row r="2133" spans="7:14" ht="13.5" customHeight="1" x14ac:dyDescent="0.2">
      <c r="G2133" s="3"/>
      <c r="H2133" s="2"/>
      <c r="I2133" s="12"/>
      <c r="J2133" s="5">
        <v>1</v>
      </c>
      <c r="K2133" s="5">
        <f t="shared" si="979"/>
        <v>0</v>
      </c>
      <c r="L2133" s="56">
        <f t="shared" si="982"/>
        <v>0</v>
      </c>
      <c r="M2133" s="5" t="e">
        <f t="shared" ref="M2133" si="1000">IF(#REF!=B2133,1,0)</f>
        <v>#REF!</v>
      </c>
      <c r="N2133" s="5">
        <f t="shared" si="985"/>
        <v>0</v>
      </c>
    </row>
    <row r="2134" spans="7:14" ht="13.5" customHeight="1" x14ac:dyDescent="0.2">
      <c r="G2134" s="3"/>
      <c r="H2134" s="2"/>
      <c r="I2134" s="12"/>
      <c r="J2134" s="5">
        <v>1</v>
      </c>
      <c r="K2134" s="5">
        <f t="shared" si="979"/>
        <v>0</v>
      </c>
      <c r="L2134" s="56">
        <f t="shared" si="982"/>
        <v>0</v>
      </c>
      <c r="M2134" s="5" t="e">
        <f t="shared" ref="M2134" si="1001">IF(#REF!=B2134,1,0)</f>
        <v>#REF!</v>
      </c>
      <c r="N2134" s="5">
        <f t="shared" si="985"/>
        <v>0</v>
      </c>
    </row>
    <row r="2135" spans="7:14" ht="13.5" customHeight="1" x14ac:dyDescent="0.2">
      <c r="G2135" s="3"/>
      <c r="H2135" s="2"/>
      <c r="I2135" s="12"/>
      <c r="J2135" s="5">
        <v>1</v>
      </c>
      <c r="K2135" s="5">
        <f t="shared" si="979"/>
        <v>0</v>
      </c>
      <c r="L2135" s="56">
        <f t="shared" si="982"/>
        <v>0</v>
      </c>
      <c r="M2135" s="5" t="e">
        <f t="shared" ref="M2135" si="1002">IF(#REF!=B2135,1,0)</f>
        <v>#REF!</v>
      </c>
      <c r="N2135" s="5">
        <f t="shared" si="985"/>
        <v>0</v>
      </c>
    </row>
    <row r="2136" spans="7:14" ht="13.5" customHeight="1" x14ac:dyDescent="0.2">
      <c r="G2136" s="3"/>
      <c r="H2136" s="2"/>
      <c r="I2136" s="12"/>
      <c r="J2136" s="5">
        <v>1</v>
      </c>
      <c r="K2136" s="5">
        <f t="shared" si="979"/>
        <v>0</v>
      </c>
      <c r="L2136" s="56">
        <f t="shared" si="982"/>
        <v>0</v>
      </c>
      <c r="M2136" s="5" t="e">
        <f t="shared" ref="M2136" si="1003">IF(#REF!=B2136,1,0)</f>
        <v>#REF!</v>
      </c>
      <c r="N2136" s="5">
        <f t="shared" si="985"/>
        <v>0</v>
      </c>
    </row>
    <row r="2137" spans="7:14" ht="13.5" customHeight="1" x14ac:dyDescent="0.2">
      <c r="G2137" s="3"/>
      <c r="H2137" s="2"/>
      <c r="I2137" s="12"/>
      <c r="J2137" s="5">
        <v>1</v>
      </c>
      <c r="K2137" s="5">
        <f t="shared" si="979"/>
        <v>0</v>
      </c>
      <c r="L2137" s="56">
        <f t="shared" si="982"/>
        <v>0</v>
      </c>
      <c r="M2137" s="5" t="e">
        <f t="shared" ref="M2137" si="1004">IF(#REF!=B2137,1,0)</f>
        <v>#REF!</v>
      </c>
      <c r="N2137" s="5">
        <f t="shared" si="985"/>
        <v>0</v>
      </c>
    </row>
    <row r="2138" spans="7:14" ht="13.5" customHeight="1" x14ac:dyDescent="0.2">
      <c r="G2138" s="3"/>
      <c r="H2138" s="2"/>
      <c r="I2138" s="12"/>
      <c r="J2138" s="5">
        <v>1</v>
      </c>
      <c r="K2138" s="5">
        <f t="shared" si="979"/>
        <v>0</v>
      </c>
      <c r="L2138" s="56">
        <f t="shared" si="982"/>
        <v>0</v>
      </c>
      <c r="M2138" s="5" t="e">
        <f t="shared" ref="M2138" si="1005">IF(#REF!=B2138,1,0)</f>
        <v>#REF!</v>
      </c>
      <c r="N2138" s="5">
        <f t="shared" si="985"/>
        <v>0</v>
      </c>
    </row>
    <row r="2139" spans="7:14" ht="13.5" customHeight="1" x14ac:dyDescent="0.2">
      <c r="G2139" s="3"/>
      <c r="H2139" s="2"/>
      <c r="I2139" s="12"/>
      <c r="J2139" s="5">
        <v>1</v>
      </c>
      <c r="K2139" s="5">
        <f t="shared" si="979"/>
        <v>0</v>
      </c>
      <c r="L2139" s="56">
        <f t="shared" si="982"/>
        <v>0</v>
      </c>
      <c r="M2139" s="5" t="e">
        <f t="shared" ref="M2139" si="1006">IF(#REF!=B2139,1,0)</f>
        <v>#REF!</v>
      </c>
      <c r="N2139" s="5">
        <f t="shared" si="985"/>
        <v>0</v>
      </c>
    </row>
    <row r="2140" spans="7:14" ht="13.5" customHeight="1" x14ac:dyDescent="0.2">
      <c r="G2140" s="3"/>
      <c r="H2140" s="2"/>
      <c r="I2140" s="12"/>
      <c r="J2140" s="5">
        <v>1</v>
      </c>
      <c r="K2140" s="5">
        <f t="shared" si="979"/>
        <v>0</v>
      </c>
      <c r="L2140" s="56">
        <f t="shared" si="982"/>
        <v>0</v>
      </c>
      <c r="M2140" s="5" t="e">
        <f t="shared" ref="M2140" si="1007">IF(#REF!=B2140,1,0)</f>
        <v>#REF!</v>
      </c>
      <c r="N2140" s="5">
        <f t="shared" si="985"/>
        <v>0</v>
      </c>
    </row>
    <row r="2141" spans="7:14" ht="13.5" customHeight="1" x14ac:dyDescent="0.2">
      <c r="G2141" s="3"/>
      <c r="H2141" s="2"/>
      <c r="I2141" s="12"/>
      <c r="J2141" s="5">
        <v>1</v>
      </c>
      <c r="K2141" s="5">
        <f t="shared" si="979"/>
        <v>0</v>
      </c>
      <c r="L2141" s="56">
        <f t="shared" si="982"/>
        <v>0</v>
      </c>
      <c r="M2141" s="5" t="e">
        <f t="shared" ref="M2141" si="1008">IF(#REF!=B2141,1,0)</f>
        <v>#REF!</v>
      </c>
      <c r="N2141" s="5">
        <f t="shared" si="985"/>
        <v>0</v>
      </c>
    </row>
    <row r="2142" spans="7:14" ht="13.5" customHeight="1" x14ac:dyDescent="0.2">
      <c r="G2142" s="3"/>
      <c r="H2142" s="2"/>
      <c r="I2142" s="12"/>
      <c r="J2142" s="5">
        <v>1</v>
      </c>
      <c r="K2142" s="5">
        <f t="shared" si="979"/>
        <v>0</v>
      </c>
      <c r="L2142" s="56">
        <f t="shared" si="982"/>
        <v>0</v>
      </c>
      <c r="M2142" s="5" t="e">
        <f t="shared" ref="M2142" si="1009">IF(#REF!=B2142,1,0)</f>
        <v>#REF!</v>
      </c>
      <c r="N2142" s="5">
        <f t="shared" si="985"/>
        <v>0</v>
      </c>
    </row>
    <row r="2143" spans="7:14" ht="13.5" customHeight="1" x14ac:dyDescent="0.2">
      <c r="G2143" s="3"/>
      <c r="H2143" s="2"/>
      <c r="I2143" s="12"/>
      <c r="J2143" s="5">
        <v>1</v>
      </c>
      <c r="K2143" s="5">
        <f t="shared" si="979"/>
        <v>0</v>
      </c>
      <c r="L2143" s="56">
        <f t="shared" si="982"/>
        <v>0</v>
      </c>
      <c r="M2143" s="5" t="e">
        <f t="shared" ref="M2143" si="1010">IF(#REF!=B2143,1,0)</f>
        <v>#REF!</v>
      </c>
      <c r="N2143" s="5">
        <f t="shared" si="985"/>
        <v>0</v>
      </c>
    </row>
    <row r="2144" spans="7:14" ht="13.5" customHeight="1" x14ac:dyDescent="0.2">
      <c r="G2144" s="3"/>
      <c r="H2144" s="2"/>
      <c r="I2144" s="12"/>
      <c r="J2144" s="5">
        <v>1</v>
      </c>
      <c r="K2144" s="5">
        <f t="shared" si="979"/>
        <v>0</v>
      </c>
      <c r="L2144" s="56">
        <f t="shared" si="982"/>
        <v>0</v>
      </c>
      <c r="M2144" s="5" t="e">
        <f t="shared" ref="M2144" si="1011">IF(#REF!=B2144,1,0)</f>
        <v>#REF!</v>
      </c>
      <c r="N2144" s="5">
        <f t="shared" si="985"/>
        <v>0</v>
      </c>
    </row>
    <row r="2145" spans="7:14" ht="13.5" customHeight="1" x14ac:dyDescent="0.2">
      <c r="G2145" s="3"/>
      <c r="H2145" s="2"/>
      <c r="I2145" s="12"/>
      <c r="J2145" s="5">
        <v>1</v>
      </c>
      <c r="K2145" s="5">
        <f t="shared" si="979"/>
        <v>0</v>
      </c>
      <c r="L2145" s="56">
        <f t="shared" si="982"/>
        <v>0</v>
      </c>
      <c r="M2145" s="5" t="e">
        <f t="shared" ref="M2145" si="1012">IF(#REF!=B2145,1,0)</f>
        <v>#REF!</v>
      </c>
      <c r="N2145" s="5">
        <f t="shared" si="985"/>
        <v>0</v>
      </c>
    </row>
    <row r="2146" spans="7:14" ht="13.5" customHeight="1" x14ac:dyDescent="0.2">
      <c r="G2146" s="3"/>
      <c r="H2146" s="2"/>
      <c r="I2146" s="12"/>
      <c r="J2146" s="5">
        <v>1</v>
      </c>
      <c r="K2146" s="5">
        <f t="shared" si="979"/>
        <v>0</v>
      </c>
      <c r="L2146" s="56">
        <f t="shared" si="982"/>
        <v>0</v>
      </c>
      <c r="M2146" s="5" t="e">
        <f t="shared" ref="M2146" si="1013">IF(#REF!=B2146,1,0)</f>
        <v>#REF!</v>
      </c>
      <c r="N2146" s="5">
        <f t="shared" si="985"/>
        <v>0</v>
      </c>
    </row>
    <row r="2147" spans="7:14" ht="13.5" customHeight="1" x14ac:dyDescent="0.2">
      <c r="G2147" s="3"/>
      <c r="H2147" s="2"/>
      <c r="I2147" s="12"/>
      <c r="J2147" s="5">
        <v>1</v>
      </c>
      <c r="K2147" s="5">
        <f t="shared" si="979"/>
        <v>0</v>
      </c>
      <c r="L2147" s="56">
        <f t="shared" si="982"/>
        <v>0</v>
      </c>
      <c r="M2147" s="5" t="e">
        <f t="shared" ref="M2147" si="1014">IF(#REF!=B2147,1,0)</f>
        <v>#REF!</v>
      </c>
      <c r="N2147" s="5">
        <f t="shared" si="985"/>
        <v>0</v>
      </c>
    </row>
    <row r="2148" spans="7:14" ht="13.5" customHeight="1" x14ac:dyDescent="0.2">
      <c r="G2148" s="3"/>
      <c r="H2148" s="2"/>
      <c r="I2148" s="12"/>
      <c r="J2148" s="5">
        <v>1</v>
      </c>
      <c r="K2148" s="5">
        <f t="shared" si="979"/>
        <v>0</v>
      </c>
      <c r="L2148" s="56">
        <f t="shared" si="982"/>
        <v>0</v>
      </c>
      <c r="M2148" s="5" t="e">
        <f t="shared" ref="M2148" si="1015">IF(#REF!=B2148,1,0)</f>
        <v>#REF!</v>
      </c>
      <c r="N2148" s="5">
        <f t="shared" si="985"/>
        <v>0</v>
      </c>
    </row>
    <row r="2149" spans="7:14" ht="13.5" customHeight="1" x14ac:dyDescent="0.2">
      <c r="G2149" s="3"/>
      <c r="H2149" s="2"/>
      <c r="I2149" s="12"/>
      <c r="J2149" s="5">
        <v>1</v>
      </c>
      <c r="K2149" s="5">
        <f t="shared" si="979"/>
        <v>0</v>
      </c>
      <c r="L2149" s="56">
        <f t="shared" si="982"/>
        <v>0</v>
      </c>
      <c r="M2149" s="5" t="e">
        <f t="shared" ref="M2149" si="1016">IF(#REF!=B2149,1,0)</f>
        <v>#REF!</v>
      </c>
      <c r="N2149" s="5">
        <f t="shared" si="985"/>
        <v>0</v>
      </c>
    </row>
    <row r="2150" spans="7:14" ht="13.5" customHeight="1" x14ac:dyDescent="0.2">
      <c r="G2150" s="3"/>
      <c r="H2150" s="2"/>
      <c r="I2150" s="12"/>
      <c r="J2150" s="5">
        <v>1</v>
      </c>
      <c r="K2150" s="5">
        <f t="shared" si="979"/>
        <v>0</v>
      </c>
      <c r="L2150" s="56">
        <f t="shared" si="982"/>
        <v>0</v>
      </c>
      <c r="M2150" s="5" t="e">
        <f t="shared" ref="M2150" si="1017">IF(#REF!=B2150,1,0)</f>
        <v>#REF!</v>
      </c>
      <c r="N2150" s="5">
        <f t="shared" si="985"/>
        <v>0</v>
      </c>
    </row>
    <row r="2151" spans="7:14" ht="13.5" customHeight="1" x14ac:dyDescent="0.2">
      <c r="G2151" s="3"/>
      <c r="H2151" s="2"/>
      <c r="I2151" s="12"/>
      <c r="J2151" s="5">
        <v>1</v>
      </c>
      <c r="K2151" s="5">
        <f t="shared" si="979"/>
        <v>0</v>
      </c>
      <c r="L2151" s="56">
        <f t="shared" si="982"/>
        <v>0</v>
      </c>
      <c r="M2151" s="5" t="e">
        <f t="shared" ref="M2151" si="1018">IF(#REF!=B2151,1,0)</f>
        <v>#REF!</v>
      </c>
      <c r="N2151" s="5">
        <f t="shared" si="985"/>
        <v>0</v>
      </c>
    </row>
    <row r="2152" spans="7:14" ht="13.5" customHeight="1" x14ac:dyDescent="0.2">
      <c r="G2152" s="3"/>
      <c r="H2152" s="2"/>
      <c r="I2152" s="12"/>
      <c r="J2152" s="5">
        <v>1</v>
      </c>
      <c r="K2152" s="5">
        <f t="shared" si="979"/>
        <v>0</v>
      </c>
      <c r="L2152" s="56">
        <f t="shared" si="982"/>
        <v>0</v>
      </c>
      <c r="M2152" s="5" t="e">
        <f t="shared" ref="M2152" si="1019">IF(#REF!=B2152,1,0)</f>
        <v>#REF!</v>
      </c>
      <c r="N2152" s="5">
        <f t="shared" si="985"/>
        <v>0</v>
      </c>
    </row>
    <row r="2153" spans="7:14" ht="13.5" customHeight="1" x14ac:dyDescent="0.2">
      <c r="G2153" s="3"/>
      <c r="H2153" s="2"/>
      <c r="I2153" s="12"/>
      <c r="J2153" s="5">
        <v>1</v>
      </c>
      <c r="K2153" s="5">
        <f t="shared" si="979"/>
        <v>0</v>
      </c>
      <c r="L2153" s="56">
        <f t="shared" si="982"/>
        <v>0</v>
      </c>
      <c r="M2153" s="5" t="e">
        <f t="shared" ref="M2153" si="1020">IF(#REF!=B2153,1,0)</f>
        <v>#REF!</v>
      </c>
      <c r="N2153" s="5">
        <f t="shared" si="985"/>
        <v>0</v>
      </c>
    </row>
    <row r="2154" spans="7:14" ht="13.5" customHeight="1" x14ac:dyDescent="0.2">
      <c r="G2154" s="3"/>
      <c r="H2154" s="2"/>
      <c r="I2154" s="12"/>
      <c r="J2154" s="5">
        <v>1</v>
      </c>
      <c r="K2154" s="5">
        <f t="shared" si="979"/>
        <v>0</v>
      </c>
      <c r="L2154" s="56">
        <f t="shared" si="982"/>
        <v>0</v>
      </c>
      <c r="M2154" s="5" t="e">
        <f t="shared" ref="M2154" si="1021">IF(#REF!=B2154,1,0)</f>
        <v>#REF!</v>
      </c>
      <c r="N2154" s="5">
        <f t="shared" si="985"/>
        <v>0</v>
      </c>
    </row>
    <row r="2155" spans="7:14" ht="13.5" customHeight="1" x14ac:dyDescent="0.2">
      <c r="G2155" s="3"/>
      <c r="H2155" s="2"/>
      <c r="I2155" s="12"/>
      <c r="J2155" s="5">
        <v>1</v>
      </c>
      <c r="K2155" s="5">
        <f t="shared" si="979"/>
        <v>0</v>
      </c>
      <c r="L2155" s="56">
        <f t="shared" si="982"/>
        <v>0</v>
      </c>
      <c r="M2155" s="5" t="e">
        <f t="shared" ref="M2155" si="1022">IF(#REF!=B2155,1,0)</f>
        <v>#REF!</v>
      </c>
      <c r="N2155" s="5">
        <f t="shared" si="985"/>
        <v>0</v>
      </c>
    </row>
    <row r="2156" spans="7:14" ht="13.5" customHeight="1" x14ac:dyDescent="0.2">
      <c r="G2156" s="3"/>
      <c r="H2156" s="2"/>
      <c r="I2156" s="12"/>
      <c r="J2156" s="5">
        <v>1</v>
      </c>
      <c r="K2156" s="5">
        <f t="shared" si="979"/>
        <v>0</v>
      </c>
      <c r="L2156" s="56">
        <f t="shared" si="982"/>
        <v>0</v>
      </c>
      <c r="M2156" s="5" t="e">
        <f t="shared" ref="M2156" si="1023">IF(#REF!=B2156,1,0)</f>
        <v>#REF!</v>
      </c>
      <c r="N2156" s="5">
        <f t="shared" si="985"/>
        <v>0</v>
      </c>
    </row>
    <row r="2157" spans="7:14" ht="13.5" customHeight="1" x14ac:dyDescent="0.2">
      <c r="G2157" s="3"/>
      <c r="H2157" s="2"/>
      <c r="I2157" s="12"/>
      <c r="J2157" s="5">
        <v>1</v>
      </c>
      <c r="K2157" s="5">
        <f t="shared" si="979"/>
        <v>0</v>
      </c>
      <c r="L2157" s="56">
        <f t="shared" si="982"/>
        <v>0</v>
      </c>
      <c r="M2157" s="5" t="e">
        <f t="shared" ref="M2157" si="1024">IF(#REF!=B2157,1,0)</f>
        <v>#REF!</v>
      </c>
      <c r="N2157" s="5">
        <f t="shared" si="985"/>
        <v>0</v>
      </c>
    </row>
    <row r="2158" spans="7:14" ht="13.5" customHeight="1" x14ac:dyDescent="0.2">
      <c r="G2158" s="3"/>
      <c r="H2158" s="2"/>
      <c r="I2158" s="12"/>
      <c r="J2158" s="5">
        <v>1</v>
      </c>
      <c r="K2158" s="5">
        <f t="shared" si="979"/>
        <v>0</v>
      </c>
      <c r="L2158" s="56">
        <f t="shared" si="982"/>
        <v>0</v>
      </c>
      <c r="M2158" s="5" t="e">
        <f t="shared" ref="M2158" si="1025">IF(#REF!=B2158,1,0)</f>
        <v>#REF!</v>
      </c>
      <c r="N2158" s="5">
        <f t="shared" si="985"/>
        <v>0</v>
      </c>
    </row>
    <row r="2159" spans="7:14" ht="13.5" customHeight="1" x14ac:dyDescent="0.2">
      <c r="G2159" s="3"/>
      <c r="H2159" s="2"/>
      <c r="I2159" s="12"/>
      <c r="J2159" s="5">
        <v>1</v>
      </c>
      <c r="K2159" s="5">
        <f t="shared" si="979"/>
        <v>0</v>
      </c>
      <c r="L2159" s="56">
        <f t="shared" si="982"/>
        <v>0</v>
      </c>
      <c r="M2159" s="5" t="e">
        <f t="shared" ref="M2159" si="1026">IF(#REF!=B2159,1,0)</f>
        <v>#REF!</v>
      </c>
      <c r="N2159" s="5">
        <f t="shared" si="985"/>
        <v>0</v>
      </c>
    </row>
    <row r="2160" spans="7:14" ht="13.5" customHeight="1" x14ac:dyDescent="0.2">
      <c r="G2160" s="3"/>
      <c r="H2160" s="2"/>
      <c r="I2160" s="12"/>
      <c r="J2160" s="5">
        <v>1</v>
      </c>
      <c r="K2160" s="5">
        <f t="shared" si="979"/>
        <v>0</v>
      </c>
      <c r="L2160" s="56">
        <f t="shared" si="982"/>
        <v>0</v>
      </c>
      <c r="M2160" s="5" t="e">
        <f t="shared" ref="M2160" si="1027">IF(#REF!=B2160,1,0)</f>
        <v>#REF!</v>
      </c>
      <c r="N2160" s="5">
        <f t="shared" si="985"/>
        <v>0</v>
      </c>
    </row>
    <row r="2161" spans="2:14" ht="13.5" customHeight="1" x14ac:dyDescent="0.2">
      <c r="G2161" s="3"/>
      <c r="H2161" s="2"/>
      <c r="I2161" s="12"/>
      <c r="J2161" s="5">
        <v>1</v>
      </c>
      <c r="K2161" s="5">
        <f t="shared" si="979"/>
        <v>0</v>
      </c>
      <c r="L2161" s="56">
        <f t="shared" si="982"/>
        <v>0</v>
      </c>
      <c r="M2161" s="5" t="e">
        <f t="shared" ref="M2161" si="1028">IF(#REF!=B2161,1,0)</f>
        <v>#REF!</v>
      </c>
      <c r="N2161" s="5">
        <f t="shared" si="985"/>
        <v>0</v>
      </c>
    </row>
    <row r="2162" spans="2:14" ht="13.5" customHeight="1" x14ac:dyDescent="0.2">
      <c r="G2162" s="3"/>
      <c r="H2162" s="2"/>
      <c r="I2162" s="12"/>
      <c r="J2162" s="5">
        <v>1</v>
      </c>
      <c r="K2162" s="5">
        <f t="shared" si="979"/>
        <v>0</v>
      </c>
      <c r="L2162" s="56">
        <f t="shared" si="982"/>
        <v>0</v>
      </c>
      <c r="M2162" s="5" t="e">
        <f t="shared" ref="M2162" si="1029">IF(#REF!=B2162,1,0)</f>
        <v>#REF!</v>
      </c>
      <c r="N2162" s="5">
        <f t="shared" si="985"/>
        <v>0</v>
      </c>
    </row>
    <row r="2163" spans="2:14" ht="13.5" customHeight="1" x14ac:dyDescent="0.2">
      <c r="G2163" s="3"/>
      <c r="H2163" s="2"/>
      <c r="I2163" s="12"/>
      <c r="J2163" s="5">
        <v>1</v>
      </c>
      <c r="K2163" s="5">
        <f t="shared" si="979"/>
        <v>0</v>
      </c>
      <c r="L2163" s="56">
        <f t="shared" si="982"/>
        <v>0</v>
      </c>
      <c r="M2163" s="5" t="e">
        <f t="shared" ref="M2163" si="1030">IF(#REF!=B2163,1,0)</f>
        <v>#REF!</v>
      </c>
      <c r="N2163" s="5">
        <f t="shared" si="985"/>
        <v>0</v>
      </c>
    </row>
    <row r="2164" spans="2:14" ht="13.5" customHeight="1" x14ac:dyDescent="0.2">
      <c r="G2164" s="3"/>
      <c r="H2164" s="2"/>
      <c r="I2164" s="12"/>
      <c r="J2164" s="5">
        <v>1</v>
      </c>
      <c r="K2164" s="5">
        <f t="shared" si="979"/>
        <v>0</v>
      </c>
      <c r="L2164" s="56">
        <f t="shared" si="982"/>
        <v>0</v>
      </c>
      <c r="M2164" s="5" t="e">
        <f t="shared" ref="M2164" si="1031">IF(#REF!=B2164,1,0)</f>
        <v>#REF!</v>
      </c>
      <c r="N2164" s="5">
        <f t="shared" si="985"/>
        <v>0</v>
      </c>
    </row>
    <row r="2165" spans="2:14" ht="13.5" customHeight="1" x14ac:dyDescent="0.2">
      <c r="G2165" s="3"/>
      <c r="H2165" s="2"/>
      <c r="I2165" s="12"/>
      <c r="J2165" s="5">
        <v>1</v>
      </c>
      <c r="K2165" s="5">
        <f t="shared" si="979"/>
        <v>0</v>
      </c>
      <c r="L2165" s="56">
        <f t="shared" si="982"/>
        <v>0</v>
      </c>
      <c r="M2165" s="5" t="e">
        <f t="shared" ref="M2165" si="1032">IF(#REF!=B2165,1,0)</f>
        <v>#REF!</v>
      </c>
      <c r="N2165" s="5">
        <f t="shared" si="985"/>
        <v>0</v>
      </c>
    </row>
    <row r="2166" spans="2:14" ht="13.5" customHeight="1" x14ac:dyDescent="0.2">
      <c r="G2166" s="3"/>
      <c r="H2166" s="2"/>
      <c r="I2166" s="12"/>
      <c r="J2166" s="5">
        <v>1</v>
      </c>
      <c r="K2166" s="5">
        <f t="shared" si="979"/>
        <v>0</v>
      </c>
      <c r="L2166" s="56">
        <f t="shared" si="982"/>
        <v>0</v>
      </c>
      <c r="M2166" s="5" t="e">
        <f t="shared" ref="M2166" si="1033">IF(#REF!=B2166,1,0)</f>
        <v>#REF!</v>
      </c>
      <c r="N2166" s="5">
        <f t="shared" si="985"/>
        <v>0</v>
      </c>
    </row>
    <row r="2167" spans="2:14" ht="13.5" customHeight="1" x14ac:dyDescent="0.2">
      <c r="G2167" s="3"/>
      <c r="H2167" s="2"/>
      <c r="I2167" s="12"/>
      <c r="J2167" s="5">
        <v>1</v>
      </c>
      <c r="K2167" s="5">
        <f t="shared" si="979"/>
        <v>0</v>
      </c>
      <c r="L2167" s="56">
        <f t="shared" si="982"/>
        <v>0</v>
      </c>
      <c r="M2167" s="5" t="e">
        <f t="shared" ref="M2167" si="1034">IF(#REF!=B2167,1,0)</f>
        <v>#REF!</v>
      </c>
      <c r="N2167" s="5">
        <f t="shared" si="985"/>
        <v>0</v>
      </c>
    </row>
    <row r="2168" spans="2:14" ht="13.5" customHeight="1" x14ac:dyDescent="0.2">
      <c r="G2168" s="3"/>
      <c r="H2168" s="2"/>
      <c r="I2168" s="12"/>
      <c r="J2168" s="5">
        <v>1</v>
      </c>
      <c r="K2168" s="5">
        <f t="shared" si="979"/>
        <v>0</v>
      </c>
      <c r="L2168" s="56">
        <f t="shared" si="982"/>
        <v>0</v>
      </c>
      <c r="M2168" s="5" t="e">
        <f t="shared" ref="M2168" si="1035">IF(#REF!=B2168,1,0)</f>
        <v>#REF!</v>
      </c>
      <c r="N2168" s="5">
        <f t="shared" si="985"/>
        <v>0</v>
      </c>
    </row>
    <row r="2169" spans="2:14" ht="13.5" customHeight="1" x14ac:dyDescent="0.2">
      <c r="G2169" s="3"/>
      <c r="H2169" s="2"/>
      <c r="I2169" s="12"/>
      <c r="J2169" s="5">
        <v>1</v>
      </c>
      <c r="K2169" s="5">
        <f t="shared" si="979"/>
        <v>0</v>
      </c>
      <c r="L2169" s="56">
        <f t="shared" si="982"/>
        <v>0</v>
      </c>
      <c r="M2169" s="5" t="e">
        <f t="shared" ref="M2169" si="1036">IF(#REF!=B2169,1,0)</f>
        <v>#REF!</v>
      </c>
      <c r="N2169" s="5">
        <f t="shared" si="985"/>
        <v>0</v>
      </c>
    </row>
    <row r="2170" spans="2:14" ht="13.5" customHeight="1" x14ac:dyDescent="0.2">
      <c r="G2170" s="3"/>
      <c r="H2170" s="2"/>
      <c r="I2170" s="12"/>
      <c r="J2170" s="5">
        <v>1</v>
      </c>
      <c r="K2170" s="5">
        <f t="shared" si="979"/>
        <v>0</v>
      </c>
      <c r="L2170" s="56">
        <f t="shared" si="982"/>
        <v>0</v>
      </c>
      <c r="M2170" s="5" t="e">
        <f t="shared" ref="M2170" si="1037">IF(#REF!=B2170,1,0)</f>
        <v>#REF!</v>
      </c>
      <c r="N2170" s="5">
        <f t="shared" si="985"/>
        <v>0</v>
      </c>
    </row>
    <row r="2171" spans="2:14" ht="13.5" customHeight="1" x14ac:dyDescent="0.2">
      <c r="G2171" s="3"/>
      <c r="H2171" s="2"/>
      <c r="I2171" s="12"/>
      <c r="J2171" s="5">
        <v>1</v>
      </c>
      <c r="K2171" s="5">
        <f t="shared" si="979"/>
        <v>0</v>
      </c>
      <c r="L2171" s="56">
        <f t="shared" si="982"/>
        <v>0</v>
      </c>
      <c r="M2171" s="5" t="e">
        <f t="shared" ref="M2171" si="1038">IF(#REF!=B2171,1,0)</f>
        <v>#REF!</v>
      </c>
      <c r="N2171" s="5">
        <f t="shared" si="985"/>
        <v>0</v>
      </c>
    </row>
    <row r="2172" spans="2:14" ht="13.5" customHeight="1" x14ac:dyDescent="0.2">
      <c r="G2172" s="3"/>
      <c r="H2172" s="2"/>
      <c r="I2172" s="12"/>
      <c r="J2172" s="5">
        <v>1</v>
      </c>
      <c r="K2172" s="5">
        <f t="shared" si="979"/>
        <v>0</v>
      </c>
      <c r="L2172" s="56">
        <f t="shared" si="982"/>
        <v>0</v>
      </c>
      <c r="M2172" s="5" t="e">
        <f t="shared" ref="M2172" si="1039">IF(#REF!=B2172,1,0)</f>
        <v>#REF!</v>
      </c>
      <c r="N2172" s="5">
        <f t="shared" si="985"/>
        <v>0</v>
      </c>
    </row>
    <row r="2173" spans="2:14" ht="13.5" customHeight="1" outlineLevel="1" x14ac:dyDescent="0.2">
      <c r="B2173" s="106"/>
      <c r="G2173" s="3"/>
      <c r="H2173" s="2"/>
      <c r="I2173" s="12"/>
      <c r="J2173" s="5">
        <f>SUBTOTAL(9,J3:J2172)</f>
        <v>2170</v>
      </c>
      <c r="K2173" s="5">
        <f>SUBTOTAL(9,K3:K2172)</f>
        <v>358</v>
      </c>
      <c r="L2173" s="56"/>
      <c r="M2173" s="5" t="e">
        <f t="shared" ref="M2173" si="1040">IF(#REF!=B2173,1,0)</f>
        <v>#REF!</v>
      </c>
      <c r="N2173" s="5">
        <f t="shared" si="985"/>
        <v>0</v>
      </c>
    </row>
    <row r="2174" spans="2:14" ht="13.5" customHeight="1" x14ac:dyDescent="0.2">
      <c r="B2174" s="34"/>
      <c r="G2174" s="3"/>
      <c r="H2174" s="2"/>
      <c r="I2174" s="12"/>
      <c r="J2174" s="5">
        <v>1</v>
      </c>
      <c r="K2174" s="5">
        <f t="shared" si="979"/>
        <v>0</v>
      </c>
      <c r="L2174" s="56">
        <f>IF(B2174="",B2172,B2174)</f>
        <v>0</v>
      </c>
      <c r="M2174" s="5" t="e">
        <f t="shared" ref="M2174" si="1041">IF(#REF!=B2174,1,0)</f>
        <v>#REF!</v>
      </c>
      <c r="N2174" s="5">
        <f t="shared" si="985"/>
        <v>0</v>
      </c>
    </row>
    <row r="2175" spans="2:14" ht="13.5" customHeight="1" x14ac:dyDescent="0.2">
      <c r="B2175" s="34"/>
      <c r="G2175" s="3"/>
      <c r="H2175" s="2"/>
      <c r="I2175" s="12"/>
      <c r="J2175" s="5">
        <v>1</v>
      </c>
      <c r="K2175" s="5">
        <f t="shared" si="979"/>
        <v>0</v>
      </c>
      <c r="L2175" s="56">
        <f t="shared" ref="L2175:L2228" si="1042">IF(B2175="",B2174,B2175)</f>
        <v>0</v>
      </c>
      <c r="M2175" s="5" t="e">
        <f t="shared" ref="M2175" si="1043">IF(#REF!=B2175,1,0)</f>
        <v>#REF!</v>
      </c>
      <c r="N2175" s="5">
        <f t="shared" si="985"/>
        <v>0</v>
      </c>
    </row>
    <row r="2176" spans="2:14" ht="13.5" customHeight="1" x14ac:dyDescent="0.2">
      <c r="B2176" s="34"/>
      <c r="G2176" s="3"/>
      <c r="H2176" s="2"/>
      <c r="I2176" s="12"/>
      <c r="J2176" s="5">
        <v>1</v>
      </c>
      <c r="K2176" s="5">
        <f t="shared" si="979"/>
        <v>0</v>
      </c>
      <c r="L2176" s="56">
        <f t="shared" si="1042"/>
        <v>0</v>
      </c>
      <c r="M2176" s="5" t="e">
        <f t="shared" ref="M2176" si="1044">IF(#REF!=B2176,1,0)</f>
        <v>#REF!</v>
      </c>
      <c r="N2176" s="5">
        <f t="shared" si="985"/>
        <v>0</v>
      </c>
    </row>
    <row r="2177" spans="2:14" ht="13.5" customHeight="1" x14ac:dyDescent="0.2">
      <c r="B2177" s="34"/>
      <c r="G2177" s="3"/>
      <c r="H2177" s="2"/>
      <c r="I2177" s="12"/>
      <c r="J2177" s="5">
        <v>1</v>
      </c>
      <c r="K2177" s="5">
        <f t="shared" si="979"/>
        <v>0</v>
      </c>
      <c r="L2177" s="56">
        <f t="shared" si="1042"/>
        <v>0</v>
      </c>
      <c r="M2177" s="5" t="e">
        <f t="shared" ref="M2177" si="1045">IF(#REF!=B2177,1,0)</f>
        <v>#REF!</v>
      </c>
      <c r="N2177" s="5">
        <f t="shared" si="985"/>
        <v>0</v>
      </c>
    </row>
    <row r="2178" spans="2:14" ht="13.5" customHeight="1" x14ac:dyDescent="0.2">
      <c r="B2178" s="34"/>
      <c r="G2178" s="3"/>
      <c r="H2178" s="2"/>
      <c r="I2178" s="12"/>
      <c r="J2178" s="5">
        <v>1</v>
      </c>
      <c r="K2178" s="5">
        <f t="shared" si="979"/>
        <v>0</v>
      </c>
      <c r="L2178" s="56">
        <f t="shared" si="1042"/>
        <v>0</v>
      </c>
      <c r="M2178" s="5" t="e">
        <f t="shared" ref="M2178" si="1046">IF(#REF!=B2178,1,0)</f>
        <v>#REF!</v>
      </c>
      <c r="N2178" s="5">
        <f t="shared" si="985"/>
        <v>0</v>
      </c>
    </row>
    <row r="2179" spans="2:14" ht="13.5" customHeight="1" x14ac:dyDescent="0.2">
      <c r="B2179" s="34"/>
      <c r="G2179" s="3"/>
      <c r="H2179" s="2"/>
      <c r="I2179" s="12"/>
      <c r="J2179" s="5">
        <v>1</v>
      </c>
      <c r="K2179" s="5">
        <f t="shared" si="979"/>
        <v>0</v>
      </c>
      <c r="L2179" s="56">
        <f t="shared" si="1042"/>
        <v>0</v>
      </c>
      <c r="M2179" s="5" t="e">
        <f t="shared" ref="M2179" si="1047">IF(#REF!=B2179,1,0)</f>
        <v>#REF!</v>
      </c>
      <c r="N2179" s="5">
        <f t="shared" si="985"/>
        <v>0</v>
      </c>
    </row>
    <row r="2180" spans="2:14" ht="13.5" customHeight="1" x14ac:dyDescent="0.2">
      <c r="B2180" s="34"/>
      <c r="G2180" s="3"/>
      <c r="H2180" s="2"/>
      <c r="I2180" s="12"/>
      <c r="J2180" s="5">
        <v>1</v>
      </c>
      <c r="K2180" s="5">
        <f t="shared" ref="K2180:K2243" si="1048">IF(I2180="did not close",0,IF(I2180="",0,1))</f>
        <v>0</v>
      </c>
      <c r="L2180" s="56">
        <f t="shared" si="1042"/>
        <v>0</v>
      </c>
      <c r="M2180" s="5" t="e">
        <f t="shared" ref="M2180" si="1049">IF(#REF!=B2180,1,0)</f>
        <v>#REF!</v>
      </c>
      <c r="N2180" s="5">
        <f t="shared" si="985"/>
        <v>0</v>
      </c>
    </row>
    <row r="2181" spans="2:14" ht="13.5" customHeight="1" x14ac:dyDescent="0.2">
      <c r="B2181" s="34"/>
      <c r="G2181" s="3"/>
      <c r="H2181" s="2"/>
      <c r="I2181" s="12"/>
      <c r="J2181" s="5">
        <v>1</v>
      </c>
      <c r="K2181" s="5">
        <f t="shared" si="1048"/>
        <v>0</v>
      </c>
      <c r="L2181" s="56">
        <f t="shared" si="1042"/>
        <v>0</v>
      </c>
      <c r="M2181" s="5" t="e">
        <f t="shared" ref="M2181" si="1050">IF(#REF!=B2181,1,0)</f>
        <v>#REF!</v>
      </c>
      <c r="N2181" s="5">
        <f t="shared" si="985"/>
        <v>0</v>
      </c>
    </row>
    <row r="2182" spans="2:14" ht="13.5" customHeight="1" x14ac:dyDescent="0.2">
      <c r="B2182" s="34"/>
      <c r="G2182" s="3"/>
      <c r="H2182" s="2"/>
      <c r="I2182" s="12"/>
      <c r="J2182" s="5">
        <v>1</v>
      </c>
      <c r="K2182" s="5">
        <f t="shared" si="1048"/>
        <v>0</v>
      </c>
      <c r="L2182" s="56">
        <f t="shared" si="1042"/>
        <v>0</v>
      </c>
      <c r="M2182" s="5" t="e">
        <f t="shared" ref="M2182" si="1051">IF(#REF!=B2182,1,0)</f>
        <v>#REF!</v>
      </c>
      <c r="N2182" s="5">
        <f t="shared" ref="N2182:N2245" si="1052">IF(J2182=0,IF(H2182="did not close",0,IF(H2182="",0,1)),0)</f>
        <v>0</v>
      </c>
    </row>
    <row r="2183" spans="2:14" ht="13.5" customHeight="1" x14ac:dyDescent="0.2">
      <c r="B2183" s="34"/>
      <c r="G2183" s="3"/>
      <c r="H2183" s="2"/>
      <c r="I2183" s="12"/>
      <c r="J2183" s="5">
        <v>1</v>
      </c>
      <c r="K2183" s="5">
        <f t="shared" si="1048"/>
        <v>0</v>
      </c>
      <c r="L2183" s="56">
        <f t="shared" si="1042"/>
        <v>0</v>
      </c>
      <c r="M2183" s="5" t="e">
        <f t="shared" ref="M2183" si="1053">IF(#REF!=B2183,1,0)</f>
        <v>#REF!</v>
      </c>
      <c r="N2183" s="5">
        <f t="shared" si="1052"/>
        <v>0</v>
      </c>
    </row>
    <row r="2184" spans="2:14" ht="13.5" customHeight="1" x14ac:dyDescent="0.2">
      <c r="B2184" s="34"/>
      <c r="G2184" s="3"/>
      <c r="H2184" s="2"/>
      <c r="I2184" s="12"/>
      <c r="J2184" s="5">
        <v>1</v>
      </c>
      <c r="K2184" s="5">
        <f t="shared" si="1048"/>
        <v>0</v>
      </c>
      <c r="L2184" s="56">
        <f t="shared" si="1042"/>
        <v>0</v>
      </c>
      <c r="M2184" s="5" t="e">
        <f t="shared" ref="M2184" si="1054">IF(#REF!=B2184,1,0)</f>
        <v>#REF!</v>
      </c>
      <c r="N2184" s="5">
        <f t="shared" si="1052"/>
        <v>0</v>
      </c>
    </row>
    <row r="2185" spans="2:14" ht="13.5" customHeight="1" x14ac:dyDescent="0.2">
      <c r="B2185" s="34"/>
      <c r="G2185" s="3"/>
      <c r="H2185" s="2"/>
      <c r="I2185" s="12"/>
      <c r="J2185" s="5">
        <v>1</v>
      </c>
      <c r="K2185" s="5">
        <f t="shared" si="1048"/>
        <v>0</v>
      </c>
      <c r="L2185" s="56">
        <f t="shared" si="1042"/>
        <v>0</v>
      </c>
      <c r="M2185" s="5" t="e">
        <f t="shared" ref="M2185" si="1055">IF(#REF!=B2185,1,0)</f>
        <v>#REF!</v>
      </c>
      <c r="N2185" s="5">
        <f t="shared" si="1052"/>
        <v>0</v>
      </c>
    </row>
    <row r="2186" spans="2:14" ht="13.5" customHeight="1" x14ac:dyDescent="0.2">
      <c r="B2186" s="34"/>
      <c r="G2186" s="3"/>
      <c r="H2186" s="2"/>
      <c r="I2186" s="12"/>
      <c r="J2186" s="5">
        <v>1</v>
      </c>
      <c r="K2186" s="5">
        <f t="shared" si="1048"/>
        <v>0</v>
      </c>
      <c r="L2186" s="56">
        <f t="shared" si="1042"/>
        <v>0</v>
      </c>
      <c r="M2186" s="5" t="e">
        <f t="shared" ref="M2186" si="1056">IF(#REF!=B2186,1,0)</f>
        <v>#REF!</v>
      </c>
      <c r="N2186" s="5">
        <f t="shared" si="1052"/>
        <v>0</v>
      </c>
    </row>
    <row r="2187" spans="2:14" ht="13.5" customHeight="1" x14ac:dyDescent="0.2">
      <c r="B2187" s="34"/>
      <c r="G2187" s="3"/>
      <c r="H2187" s="2"/>
      <c r="I2187" s="12"/>
      <c r="J2187" s="5">
        <v>1</v>
      </c>
      <c r="K2187" s="5">
        <f t="shared" si="1048"/>
        <v>0</v>
      </c>
      <c r="L2187" s="56">
        <f t="shared" si="1042"/>
        <v>0</v>
      </c>
      <c r="M2187" s="5" t="e">
        <f t="shared" ref="M2187" si="1057">IF(#REF!=B2187,1,0)</f>
        <v>#REF!</v>
      </c>
      <c r="N2187" s="5">
        <f t="shared" si="1052"/>
        <v>0</v>
      </c>
    </row>
    <row r="2188" spans="2:14" ht="13.5" customHeight="1" x14ac:dyDescent="0.2">
      <c r="B2188" s="34"/>
      <c r="G2188" s="3"/>
      <c r="H2188" s="2"/>
      <c r="I2188" s="12"/>
      <c r="J2188" s="5">
        <v>1</v>
      </c>
      <c r="K2188" s="5">
        <f t="shared" si="1048"/>
        <v>0</v>
      </c>
      <c r="L2188" s="56">
        <f t="shared" si="1042"/>
        <v>0</v>
      </c>
      <c r="M2188" s="5" t="e">
        <f t="shared" ref="M2188" si="1058">IF(#REF!=B2188,1,0)</f>
        <v>#REF!</v>
      </c>
      <c r="N2188" s="5">
        <f t="shared" si="1052"/>
        <v>0</v>
      </c>
    </row>
    <row r="2189" spans="2:14" ht="13.5" customHeight="1" x14ac:dyDescent="0.2">
      <c r="B2189" s="34"/>
      <c r="G2189" s="3"/>
      <c r="H2189" s="2"/>
      <c r="I2189" s="12"/>
      <c r="J2189" s="5">
        <v>1</v>
      </c>
      <c r="K2189" s="5">
        <f t="shared" si="1048"/>
        <v>0</v>
      </c>
      <c r="L2189" s="56">
        <f t="shared" si="1042"/>
        <v>0</v>
      </c>
      <c r="M2189" s="5" t="e">
        <f t="shared" ref="M2189" si="1059">IF(#REF!=B2189,1,0)</f>
        <v>#REF!</v>
      </c>
      <c r="N2189" s="5">
        <f t="shared" si="1052"/>
        <v>0</v>
      </c>
    </row>
    <row r="2190" spans="2:14" ht="13.5" customHeight="1" x14ac:dyDescent="0.2">
      <c r="B2190" s="34"/>
      <c r="G2190" s="3"/>
      <c r="H2190" s="2"/>
      <c r="I2190" s="12"/>
      <c r="J2190" s="5">
        <v>1</v>
      </c>
      <c r="K2190" s="5">
        <f t="shared" si="1048"/>
        <v>0</v>
      </c>
      <c r="L2190" s="56">
        <f t="shared" si="1042"/>
        <v>0</v>
      </c>
      <c r="M2190" s="5" t="e">
        <f t="shared" ref="M2190" si="1060">IF(#REF!=B2190,1,0)</f>
        <v>#REF!</v>
      </c>
      <c r="N2190" s="5">
        <f t="shared" si="1052"/>
        <v>0</v>
      </c>
    </row>
    <row r="2191" spans="2:14" ht="13.5" customHeight="1" x14ac:dyDescent="0.2">
      <c r="B2191" s="34"/>
      <c r="G2191" s="3"/>
      <c r="H2191" s="2"/>
      <c r="I2191" s="12"/>
      <c r="J2191" s="5">
        <v>1</v>
      </c>
      <c r="K2191" s="5">
        <f t="shared" si="1048"/>
        <v>0</v>
      </c>
      <c r="L2191" s="56">
        <f t="shared" si="1042"/>
        <v>0</v>
      </c>
      <c r="M2191" s="5" t="e">
        <f t="shared" ref="M2191" si="1061">IF(#REF!=B2191,1,0)</f>
        <v>#REF!</v>
      </c>
      <c r="N2191" s="5">
        <f t="shared" si="1052"/>
        <v>0</v>
      </c>
    </row>
    <row r="2192" spans="2:14" ht="13.5" customHeight="1" x14ac:dyDescent="0.2">
      <c r="B2192" s="34"/>
      <c r="G2192" s="3"/>
      <c r="H2192" s="2"/>
      <c r="I2192" s="12"/>
      <c r="J2192" s="5">
        <v>1</v>
      </c>
      <c r="K2192" s="5">
        <f t="shared" si="1048"/>
        <v>0</v>
      </c>
      <c r="L2192" s="56">
        <f t="shared" si="1042"/>
        <v>0</v>
      </c>
      <c r="M2192" s="5" t="e">
        <f t="shared" ref="M2192" si="1062">IF(#REF!=B2192,1,0)</f>
        <v>#REF!</v>
      </c>
      <c r="N2192" s="5">
        <f t="shared" si="1052"/>
        <v>0</v>
      </c>
    </row>
    <row r="2193" spans="2:14" ht="13.5" customHeight="1" x14ac:dyDescent="0.2">
      <c r="B2193" s="34"/>
      <c r="G2193" s="3"/>
      <c r="H2193" s="2"/>
      <c r="I2193" s="12"/>
      <c r="J2193" s="5">
        <v>1</v>
      </c>
      <c r="K2193" s="5">
        <f t="shared" si="1048"/>
        <v>0</v>
      </c>
      <c r="L2193" s="56">
        <f t="shared" si="1042"/>
        <v>0</v>
      </c>
      <c r="M2193" s="5" t="e">
        <f t="shared" ref="M2193" si="1063">IF(#REF!=B2193,1,0)</f>
        <v>#REF!</v>
      </c>
      <c r="N2193" s="5">
        <f t="shared" si="1052"/>
        <v>0</v>
      </c>
    </row>
    <row r="2194" spans="2:14" ht="13.5" customHeight="1" x14ac:dyDescent="0.2">
      <c r="B2194" s="34"/>
      <c r="G2194" s="3"/>
      <c r="H2194" s="2"/>
      <c r="I2194" s="12"/>
      <c r="J2194" s="5">
        <v>1</v>
      </c>
      <c r="K2194" s="5">
        <f t="shared" si="1048"/>
        <v>0</v>
      </c>
      <c r="L2194" s="56">
        <f t="shared" si="1042"/>
        <v>0</v>
      </c>
      <c r="M2194" s="5" t="e">
        <f t="shared" ref="M2194" si="1064">IF(#REF!=B2194,1,0)</f>
        <v>#REF!</v>
      </c>
      <c r="N2194" s="5">
        <f t="shared" si="1052"/>
        <v>0</v>
      </c>
    </row>
    <row r="2195" spans="2:14" ht="13.5" customHeight="1" x14ac:dyDescent="0.2">
      <c r="B2195" s="34"/>
      <c r="G2195" s="3"/>
      <c r="H2195" s="2"/>
      <c r="I2195" s="12"/>
      <c r="J2195" s="5">
        <v>1</v>
      </c>
      <c r="K2195" s="5">
        <f t="shared" si="1048"/>
        <v>0</v>
      </c>
      <c r="L2195" s="56">
        <f t="shared" si="1042"/>
        <v>0</v>
      </c>
      <c r="M2195" s="5" t="e">
        <f t="shared" ref="M2195" si="1065">IF(#REF!=B2195,1,0)</f>
        <v>#REF!</v>
      </c>
      <c r="N2195" s="5">
        <f t="shared" si="1052"/>
        <v>0</v>
      </c>
    </row>
    <row r="2196" spans="2:14" ht="13.5" customHeight="1" x14ac:dyDescent="0.2">
      <c r="B2196" s="34"/>
      <c r="G2196" s="3"/>
      <c r="H2196" s="2"/>
      <c r="I2196" s="12"/>
      <c r="J2196" s="5">
        <v>1</v>
      </c>
      <c r="K2196" s="5">
        <f t="shared" si="1048"/>
        <v>0</v>
      </c>
      <c r="L2196" s="56">
        <f t="shared" si="1042"/>
        <v>0</v>
      </c>
      <c r="M2196" s="5" t="e">
        <f t="shared" ref="M2196" si="1066">IF(#REF!=B2196,1,0)</f>
        <v>#REF!</v>
      </c>
      <c r="N2196" s="5">
        <f t="shared" si="1052"/>
        <v>0</v>
      </c>
    </row>
    <row r="2197" spans="2:14" ht="13.5" customHeight="1" x14ac:dyDescent="0.2">
      <c r="B2197" s="34"/>
      <c r="G2197" s="3"/>
      <c r="H2197" s="2"/>
      <c r="I2197" s="12"/>
      <c r="J2197" s="5">
        <v>1</v>
      </c>
      <c r="K2197" s="5">
        <f t="shared" si="1048"/>
        <v>0</v>
      </c>
      <c r="L2197" s="56">
        <f t="shared" si="1042"/>
        <v>0</v>
      </c>
      <c r="M2197" s="5" t="e">
        <f t="shared" ref="M2197" si="1067">IF(#REF!=B2197,1,0)</f>
        <v>#REF!</v>
      </c>
      <c r="N2197" s="5">
        <f t="shared" si="1052"/>
        <v>0</v>
      </c>
    </row>
    <row r="2198" spans="2:14" ht="13.5" customHeight="1" x14ac:dyDescent="0.2">
      <c r="B2198" s="34"/>
      <c r="G2198" s="3"/>
      <c r="H2198" s="2"/>
      <c r="I2198" s="12"/>
      <c r="J2198" s="5">
        <v>1</v>
      </c>
      <c r="K2198" s="5">
        <f t="shared" si="1048"/>
        <v>0</v>
      </c>
      <c r="L2198" s="56">
        <f t="shared" si="1042"/>
        <v>0</v>
      </c>
      <c r="M2198" s="5" t="e">
        <f t="shared" ref="M2198" si="1068">IF(#REF!=B2198,1,0)</f>
        <v>#REF!</v>
      </c>
      <c r="N2198" s="5">
        <f t="shared" si="1052"/>
        <v>0</v>
      </c>
    </row>
    <row r="2199" spans="2:14" ht="13.5" customHeight="1" x14ac:dyDescent="0.2">
      <c r="B2199" s="34"/>
      <c r="G2199" s="3"/>
      <c r="H2199" s="2"/>
      <c r="I2199" s="12"/>
      <c r="J2199" s="5">
        <v>1</v>
      </c>
      <c r="K2199" s="5">
        <f t="shared" si="1048"/>
        <v>0</v>
      </c>
      <c r="L2199" s="56">
        <f t="shared" si="1042"/>
        <v>0</v>
      </c>
      <c r="M2199" s="5" t="e">
        <f t="shared" ref="M2199" si="1069">IF(#REF!=B2199,1,0)</f>
        <v>#REF!</v>
      </c>
      <c r="N2199" s="5">
        <f t="shared" si="1052"/>
        <v>0</v>
      </c>
    </row>
    <row r="2200" spans="2:14" ht="13.5" customHeight="1" x14ac:dyDescent="0.2">
      <c r="B2200" s="34"/>
      <c r="G2200" s="3"/>
      <c r="H2200" s="2"/>
      <c r="I2200" s="12"/>
      <c r="J2200" s="5">
        <v>1</v>
      </c>
      <c r="K2200" s="5">
        <f t="shared" si="1048"/>
        <v>0</v>
      </c>
      <c r="L2200" s="56">
        <f t="shared" si="1042"/>
        <v>0</v>
      </c>
      <c r="M2200" s="5" t="e">
        <f t="shared" ref="M2200" si="1070">IF(#REF!=B2200,1,0)</f>
        <v>#REF!</v>
      </c>
      <c r="N2200" s="5">
        <f t="shared" si="1052"/>
        <v>0</v>
      </c>
    </row>
    <row r="2201" spans="2:14" ht="13.5" customHeight="1" x14ac:dyDescent="0.2">
      <c r="B2201" s="34"/>
      <c r="G2201" s="3"/>
      <c r="H2201" s="2"/>
      <c r="I2201" s="12"/>
      <c r="J2201" s="5">
        <v>1</v>
      </c>
      <c r="K2201" s="5">
        <f t="shared" si="1048"/>
        <v>0</v>
      </c>
      <c r="L2201" s="56">
        <f t="shared" si="1042"/>
        <v>0</v>
      </c>
      <c r="M2201" s="5" t="e">
        <f t="shared" ref="M2201" si="1071">IF(#REF!=B2201,1,0)</f>
        <v>#REF!</v>
      </c>
      <c r="N2201" s="5">
        <f t="shared" si="1052"/>
        <v>0</v>
      </c>
    </row>
    <row r="2202" spans="2:14" ht="13.5" customHeight="1" x14ac:dyDescent="0.2">
      <c r="B2202" s="34"/>
      <c r="G2202" s="3"/>
      <c r="H2202" s="2"/>
      <c r="I2202" s="12"/>
      <c r="J2202" s="5">
        <v>1</v>
      </c>
      <c r="K2202" s="5">
        <f t="shared" si="1048"/>
        <v>0</v>
      </c>
      <c r="L2202" s="56">
        <f t="shared" si="1042"/>
        <v>0</v>
      </c>
      <c r="M2202" s="5" t="e">
        <f t="shared" ref="M2202" si="1072">IF(#REF!=B2202,1,0)</f>
        <v>#REF!</v>
      </c>
      <c r="N2202" s="5">
        <f t="shared" si="1052"/>
        <v>0</v>
      </c>
    </row>
    <row r="2203" spans="2:14" ht="13.5" customHeight="1" x14ac:dyDescent="0.2">
      <c r="B2203" s="34"/>
      <c r="G2203" s="3"/>
      <c r="H2203" s="2"/>
      <c r="I2203" s="12"/>
      <c r="J2203" s="5">
        <v>1</v>
      </c>
      <c r="K2203" s="5">
        <f t="shared" si="1048"/>
        <v>0</v>
      </c>
      <c r="L2203" s="56">
        <f t="shared" si="1042"/>
        <v>0</v>
      </c>
      <c r="M2203" s="5" t="e">
        <f t="shared" ref="M2203" si="1073">IF(#REF!=B2203,1,0)</f>
        <v>#REF!</v>
      </c>
      <c r="N2203" s="5">
        <f t="shared" si="1052"/>
        <v>0</v>
      </c>
    </row>
    <row r="2204" spans="2:14" ht="13.5" customHeight="1" x14ac:dyDescent="0.2">
      <c r="B2204" s="34"/>
      <c r="G2204" s="3"/>
      <c r="H2204" s="2"/>
      <c r="I2204" s="12"/>
      <c r="J2204" s="5">
        <v>1</v>
      </c>
      <c r="K2204" s="5">
        <f t="shared" si="1048"/>
        <v>0</v>
      </c>
      <c r="L2204" s="56">
        <f t="shared" si="1042"/>
        <v>0</v>
      </c>
      <c r="M2204" s="5" t="e">
        <f t="shared" ref="M2204" si="1074">IF(#REF!=B2204,1,0)</f>
        <v>#REF!</v>
      </c>
      <c r="N2204" s="5">
        <f t="shared" si="1052"/>
        <v>0</v>
      </c>
    </row>
    <row r="2205" spans="2:14" ht="13.5" customHeight="1" x14ac:dyDescent="0.2">
      <c r="B2205" s="34"/>
      <c r="G2205" s="3"/>
      <c r="H2205" s="2"/>
      <c r="I2205" s="12"/>
      <c r="J2205" s="5">
        <v>1</v>
      </c>
      <c r="K2205" s="5">
        <f t="shared" si="1048"/>
        <v>0</v>
      </c>
      <c r="L2205" s="56">
        <f t="shared" si="1042"/>
        <v>0</v>
      </c>
      <c r="M2205" s="5" t="e">
        <f t="shared" ref="M2205" si="1075">IF(#REF!=B2205,1,0)</f>
        <v>#REF!</v>
      </c>
      <c r="N2205" s="5">
        <f t="shared" si="1052"/>
        <v>0</v>
      </c>
    </row>
    <row r="2206" spans="2:14" ht="13.5" customHeight="1" x14ac:dyDescent="0.2">
      <c r="B2206" s="34"/>
      <c r="G2206" s="3"/>
      <c r="H2206" s="2"/>
      <c r="I2206" s="12"/>
      <c r="J2206" s="5">
        <v>1</v>
      </c>
      <c r="K2206" s="5">
        <f t="shared" si="1048"/>
        <v>0</v>
      </c>
      <c r="L2206" s="56">
        <f t="shared" si="1042"/>
        <v>0</v>
      </c>
      <c r="M2206" s="5" t="e">
        <f t="shared" ref="M2206" si="1076">IF(#REF!=B2206,1,0)</f>
        <v>#REF!</v>
      </c>
      <c r="N2206" s="5">
        <f t="shared" si="1052"/>
        <v>0</v>
      </c>
    </row>
    <row r="2207" spans="2:14" ht="13.5" customHeight="1" x14ac:dyDescent="0.2">
      <c r="B2207" s="34"/>
      <c r="G2207" s="3"/>
      <c r="H2207" s="2"/>
      <c r="I2207" s="12"/>
      <c r="J2207" s="5">
        <v>1</v>
      </c>
      <c r="K2207" s="5">
        <f t="shared" si="1048"/>
        <v>0</v>
      </c>
      <c r="L2207" s="56">
        <f t="shared" si="1042"/>
        <v>0</v>
      </c>
      <c r="M2207" s="5" t="e">
        <f t="shared" ref="M2207" si="1077">IF(#REF!=B2207,1,0)</f>
        <v>#REF!</v>
      </c>
      <c r="N2207" s="5">
        <f t="shared" si="1052"/>
        <v>0</v>
      </c>
    </row>
    <row r="2208" spans="2:14" ht="13.5" customHeight="1" x14ac:dyDescent="0.2">
      <c r="B2208" s="34"/>
      <c r="G2208" s="3"/>
      <c r="H2208" s="2"/>
      <c r="I2208" s="12"/>
      <c r="J2208" s="5">
        <v>1</v>
      </c>
      <c r="K2208" s="5">
        <f t="shared" si="1048"/>
        <v>0</v>
      </c>
      <c r="L2208" s="56">
        <f t="shared" si="1042"/>
        <v>0</v>
      </c>
      <c r="M2208" s="5" t="e">
        <f t="shared" ref="M2208" si="1078">IF(#REF!=B2208,1,0)</f>
        <v>#REF!</v>
      </c>
      <c r="N2208" s="5">
        <f t="shared" si="1052"/>
        <v>0</v>
      </c>
    </row>
    <row r="2209" spans="2:14" ht="13.5" customHeight="1" x14ac:dyDescent="0.2">
      <c r="B2209" s="34"/>
      <c r="G2209" s="3"/>
      <c r="H2209" s="2"/>
      <c r="I2209" s="12"/>
      <c r="J2209" s="5">
        <v>1</v>
      </c>
      <c r="K2209" s="5">
        <f t="shared" si="1048"/>
        <v>0</v>
      </c>
      <c r="L2209" s="56">
        <f t="shared" si="1042"/>
        <v>0</v>
      </c>
      <c r="M2209" s="5" t="e">
        <f t="shared" ref="M2209" si="1079">IF(#REF!=B2209,1,0)</f>
        <v>#REF!</v>
      </c>
      <c r="N2209" s="5">
        <f t="shared" si="1052"/>
        <v>0</v>
      </c>
    </row>
    <row r="2210" spans="2:14" ht="13.5" customHeight="1" x14ac:dyDescent="0.2">
      <c r="B2210" s="34"/>
      <c r="G2210" s="3"/>
      <c r="H2210" s="2"/>
      <c r="I2210" s="12"/>
      <c r="J2210" s="5">
        <v>1</v>
      </c>
      <c r="K2210" s="5">
        <f t="shared" si="1048"/>
        <v>0</v>
      </c>
      <c r="L2210" s="56">
        <f t="shared" si="1042"/>
        <v>0</v>
      </c>
      <c r="M2210" s="5" t="e">
        <f t="shared" ref="M2210" si="1080">IF(#REF!=B2210,1,0)</f>
        <v>#REF!</v>
      </c>
      <c r="N2210" s="5">
        <f t="shared" si="1052"/>
        <v>0</v>
      </c>
    </row>
    <row r="2211" spans="2:14" ht="13.5" customHeight="1" x14ac:dyDescent="0.2">
      <c r="B2211" s="34"/>
      <c r="G2211" s="3"/>
      <c r="H2211" s="2"/>
      <c r="I2211" s="12"/>
      <c r="J2211" s="5">
        <v>1</v>
      </c>
      <c r="K2211" s="5">
        <f t="shared" si="1048"/>
        <v>0</v>
      </c>
      <c r="L2211" s="56">
        <f t="shared" si="1042"/>
        <v>0</v>
      </c>
      <c r="M2211" s="5" t="e">
        <f t="shared" ref="M2211" si="1081">IF(#REF!=B2211,1,0)</f>
        <v>#REF!</v>
      </c>
      <c r="N2211" s="5">
        <f t="shared" si="1052"/>
        <v>0</v>
      </c>
    </row>
    <row r="2212" spans="2:14" ht="13.5" customHeight="1" x14ac:dyDescent="0.2">
      <c r="B2212" s="34"/>
      <c r="G2212" s="3"/>
      <c r="H2212" s="2"/>
      <c r="I2212" s="12"/>
      <c r="J2212" s="5">
        <v>1</v>
      </c>
      <c r="K2212" s="5">
        <f t="shared" si="1048"/>
        <v>0</v>
      </c>
      <c r="L2212" s="56">
        <f t="shared" si="1042"/>
        <v>0</v>
      </c>
      <c r="M2212" s="5" t="e">
        <f t="shared" ref="M2212" si="1082">IF(#REF!=B2212,1,0)</f>
        <v>#REF!</v>
      </c>
      <c r="N2212" s="5">
        <f t="shared" si="1052"/>
        <v>0</v>
      </c>
    </row>
    <row r="2213" spans="2:14" ht="13.5" customHeight="1" x14ac:dyDescent="0.2">
      <c r="B2213" s="34"/>
      <c r="G2213" s="3"/>
      <c r="H2213" s="2"/>
      <c r="I2213" s="12"/>
      <c r="J2213" s="5">
        <v>1</v>
      </c>
      <c r="K2213" s="5">
        <f t="shared" si="1048"/>
        <v>0</v>
      </c>
      <c r="L2213" s="56">
        <f t="shared" si="1042"/>
        <v>0</v>
      </c>
      <c r="M2213" s="5" t="e">
        <f t="shared" ref="M2213" si="1083">IF(#REF!=B2213,1,0)</f>
        <v>#REF!</v>
      </c>
      <c r="N2213" s="5">
        <f t="shared" si="1052"/>
        <v>0</v>
      </c>
    </row>
    <row r="2214" spans="2:14" ht="13.5" customHeight="1" x14ac:dyDescent="0.2">
      <c r="B2214" s="34"/>
      <c r="G2214" s="3"/>
      <c r="H2214" s="2"/>
      <c r="I2214" s="12"/>
      <c r="J2214" s="5">
        <v>1</v>
      </c>
      <c r="K2214" s="5">
        <f t="shared" si="1048"/>
        <v>0</v>
      </c>
      <c r="L2214" s="56">
        <f t="shared" si="1042"/>
        <v>0</v>
      </c>
      <c r="M2214" s="5" t="e">
        <f t="shared" ref="M2214" si="1084">IF(#REF!=B2214,1,0)</f>
        <v>#REF!</v>
      </c>
      <c r="N2214" s="5">
        <f t="shared" si="1052"/>
        <v>0</v>
      </c>
    </row>
    <row r="2215" spans="2:14" ht="13.5" customHeight="1" x14ac:dyDescent="0.2">
      <c r="B2215" s="34"/>
      <c r="G2215" s="3"/>
      <c r="H2215" s="2"/>
      <c r="I2215" s="12"/>
      <c r="J2215" s="5">
        <v>1</v>
      </c>
      <c r="K2215" s="5">
        <f t="shared" si="1048"/>
        <v>0</v>
      </c>
      <c r="L2215" s="56">
        <f t="shared" si="1042"/>
        <v>0</v>
      </c>
      <c r="M2215" s="5" t="e">
        <f t="shared" ref="M2215" si="1085">IF(#REF!=B2215,1,0)</f>
        <v>#REF!</v>
      </c>
      <c r="N2215" s="5">
        <f t="shared" si="1052"/>
        <v>0</v>
      </c>
    </row>
    <row r="2216" spans="2:14" ht="13.5" customHeight="1" x14ac:dyDescent="0.2">
      <c r="B2216" s="34"/>
      <c r="G2216" s="3"/>
      <c r="H2216" s="2"/>
      <c r="I2216" s="12"/>
      <c r="J2216" s="5">
        <v>1</v>
      </c>
      <c r="K2216" s="5">
        <f t="shared" si="1048"/>
        <v>0</v>
      </c>
      <c r="L2216" s="56">
        <f t="shared" si="1042"/>
        <v>0</v>
      </c>
      <c r="M2216" s="5" t="e">
        <f t="shared" ref="M2216" si="1086">IF(#REF!=B2216,1,0)</f>
        <v>#REF!</v>
      </c>
      <c r="N2216" s="5">
        <f t="shared" si="1052"/>
        <v>0</v>
      </c>
    </row>
    <row r="2217" spans="2:14" ht="13.5" customHeight="1" x14ac:dyDescent="0.2">
      <c r="B2217" s="34"/>
      <c r="G2217" s="3"/>
      <c r="H2217" s="2"/>
      <c r="I2217" s="12"/>
      <c r="J2217" s="5">
        <v>1</v>
      </c>
      <c r="K2217" s="5">
        <f t="shared" si="1048"/>
        <v>0</v>
      </c>
      <c r="L2217" s="56">
        <f t="shared" si="1042"/>
        <v>0</v>
      </c>
      <c r="M2217" s="5" t="e">
        <f t="shared" ref="M2217" si="1087">IF(#REF!=B2217,1,0)</f>
        <v>#REF!</v>
      </c>
      <c r="N2217" s="5">
        <f t="shared" si="1052"/>
        <v>0</v>
      </c>
    </row>
    <row r="2218" spans="2:14" ht="13.5" customHeight="1" x14ac:dyDescent="0.2">
      <c r="B2218" s="34"/>
      <c r="G2218" s="3"/>
      <c r="H2218" s="2"/>
      <c r="I2218" s="12"/>
      <c r="J2218" s="5">
        <v>1</v>
      </c>
      <c r="K2218" s="5">
        <f t="shared" si="1048"/>
        <v>0</v>
      </c>
      <c r="L2218" s="56">
        <f t="shared" si="1042"/>
        <v>0</v>
      </c>
      <c r="M2218" s="5" t="e">
        <f t="shared" ref="M2218" si="1088">IF(#REF!=B2218,1,0)</f>
        <v>#REF!</v>
      </c>
      <c r="N2218" s="5">
        <f t="shared" si="1052"/>
        <v>0</v>
      </c>
    </row>
    <row r="2219" spans="2:14" ht="13.5" customHeight="1" x14ac:dyDescent="0.2">
      <c r="B2219" s="34"/>
      <c r="G2219" s="3"/>
      <c r="H2219" s="2"/>
      <c r="I2219" s="12"/>
      <c r="J2219" s="5">
        <v>1</v>
      </c>
      <c r="K2219" s="5">
        <f t="shared" si="1048"/>
        <v>0</v>
      </c>
      <c r="L2219" s="56">
        <f t="shared" si="1042"/>
        <v>0</v>
      </c>
      <c r="M2219" s="5" t="e">
        <f t="shared" ref="M2219" si="1089">IF(#REF!=B2219,1,0)</f>
        <v>#REF!</v>
      </c>
      <c r="N2219" s="5">
        <f t="shared" si="1052"/>
        <v>0</v>
      </c>
    </row>
    <row r="2220" spans="2:14" ht="13.5" customHeight="1" x14ac:dyDescent="0.2">
      <c r="B2220" s="34"/>
      <c r="G2220" s="3"/>
      <c r="H2220" s="2"/>
      <c r="I2220" s="12"/>
      <c r="J2220" s="5">
        <v>1</v>
      </c>
      <c r="K2220" s="5">
        <f t="shared" si="1048"/>
        <v>0</v>
      </c>
      <c r="L2220" s="56">
        <f t="shared" si="1042"/>
        <v>0</v>
      </c>
      <c r="M2220" s="5" t="e">
        <f t="shared" ref="M2220" si="1090">IF(#REF!=B2220,1,0)</f>
        <v>#REF!</v>
      </c>
      <c r="N2220" s="5">
        <f t="shared" si="1052"/>
        <v>0</v>
      </c>
    </row>
    <row r="2221" spans="2:14" ht="13.5" customHeight="1" x14ac:dyDescent="0.2">
      <c r="B2221" s="34"/>
      <c r="G2221" s="3"/>
      <c r="H2221" s="2"/>
      <c r="I2221" s="12"/>
      <c r="J2221" s="5">
        <v>1</v>
      </c>
      <c r="K2221" s="5">
        <f t="shared" si="1048"/>
        <v>0</v>
      </c>
      <c r="L2221" s="56">
        <f t="shared" si="1042"/>
        <v>0</v>
      </c>
      <c r="M2221" s="5" t="e">
        <f t="shared" ref="M2221" si="1091">IF(#REF!=B2221,1,0)</f>
        <v>#REF!</v>
      </c>
      <c r="N2221" s="5">
        <f t="shared" si="1052"/>
        <v>0</v>
      </c>
    </row>
    <row r="2222" spans="2:14" ht="13.5" customHeight="1" x14ac:dyDescent="0.2">
      <c r="B2222" s="34"/>
      <c r="G2222" s="3"/>
      <c r="H2222" s="2"/>
      <c r="I2222" s="12"/>
      <c r="J2222" s="5">
        <v>1</v>
      </c>
      <c r="K2222" s="5">
        <f t="shared" si="1048"/>
        <v>0</v>
      </c>
      <c r="L2222" s="56">
        <f t="shared" si="1042"/>
        <v>0</v>
      </c>
      <c r="M2222" s="5" t="e">
        <f t="shared" ref="M2222" si="1092">IF(#REF!=B2222,1,0)</f>
        <v>#REF!</v>
      </c>
      <c r="N2222" s="5">
        <f t="shared" si="1052"/>
        <v>0</v>
      </c>
    </row>
    <row r="2223" spans="2:14" ht="13.5" customHeight="1" x14ac:dyDescent="0.2">
      <c r="B2223" s="34"/>
      <c r="G2223" s="3"/>
      <c r="H2223" s="2"/>
      <c r="I2223" s="12"/>
      <c r="J2223" s="5">
        <v>1</v>
      </c>
      <c r="K2223" s="5">
        <f t="shared" si="1048"/>
        <v>0</v>
      </c>
      <c r="L2223" s="56">
        <f t="shared" si="1042"/>
        <v>0</v>
      </c>
      <c r="M2223" s="5" t="e">
        <f t="shared" ref="M2223" si="1093">IF(#REF!=B2223,1,0)</f>
        <v>#REF!</v>
      </c>
      <c r="N2223" s="5">
        <f t="shared" si="1052"/>
        <v>0</v>
      </c>
    </row>
    <row r="2224" spans="2:14" ht="13.5" customHeight="1" x14ac:dyDescent="0.2">
      <c r="B2224" s="34"/>
      <c r="G2224" s="3"/>
      <c r="H2224" s="2"/>
      <c r="I2224" s="12"/>
      <c r="J2224" s="5">
        <v>1</v>
      </c>
      <c r="K2224" s="5">
        <f t="shared" si="1048"/>
        <v>0</v>
      </c>
      <c r="L2224" s="56">
        <f t="shared" si="1042"/>
        <v>0</v>
      </c>
      <c r="M2224" s="5" t="e">
        <f t="shared" ref="M2224" si="1094">IF(#REF!=B2224,1,0)</f>
        <v>#REF!</v>
      </c>
      <c r="N2224" s="5">
        <f t="shared" si="1052"/>
        <v>0</v>
      </c>
    </row>
    <row r="2225" spans="2:14" ht="13.5" customHeight="1" x14ac:dyDescent="0.2">
      <c r="B2225" s="34"/>
      <c r="G2225" s="3"/>
      <c r="H2225" s="2"/>
      <c r="I2225" s="12"/>
      <c r="J2225" s="5">
        <v>1</v>
      </c>
      <c r="K2225" s="5">
        <f t="shared" si="1048"/>
        <v>0</v>
      </c>
      <c r="L2225" s="56">
        <f t="shared" si="1042"/>
        <v>0</v>
      </c>
      <c r="M2225" s="5" t="e">
        <f t="shared" ref="M2225" si="1095">IF(#REF!=B2225,1,0)</f>
        <v>#REF!</v>
      </c>
      <c r="N2225" s="5">
        <f t="shared" si="1052"/>
        <v>0</v>
      </c>
    </row>
    <row r="2226" spans="2:14" ht="13.5" customHeight="1" x14ac:dyDescent="0.2">
      <c r="B2226" s="34"/>
      <c r="G2226" s="3"/>
      <c r="H2226" s="2"/>
      <c r="I2226" s="12"/>
      <c r="J2226" s="5">
        <v>1</v>
      </c>
      <c r="K2226" s="5">
        <f t="shared" si="1048"/>
        <v>0</v>
      </c>
      <c r="L2226" s="56">
        <f t="shared" si="1042"/>
        <v>0</v>
      </c>
      <c r="M2226" s="5" t="e">
        <f t="shared" ref="M2226" si="1096">IF(#REF!=B2226,1,0)</f>
        <v>#REF!</v>
      </c>
      <c r="N2226" s="5">
        <f t="shared" si="1052"/>
        <v>0</v>
      </c>
    </row>
    <row r="2227" spans="2:14" ht="13.5" customHeight="1" x14ac:dyDescent="0.2">
      <c r="B2227" s="34"/>
      <c r="G2227" s="3"/>
      <c r="H2227" s="2"/>
      <c r="I2227" s="12"/>
      <c r="J2227" s="5">
        <v>1</v>
      </c>
      <c r="K2227" s="5">
        <f t="shared" si="1048"/>
        <v>0</v>
      </c>
      <c r="L2227" s="56">
        <f t="shared" si="1042"/>
        <v>0</v>
      </c>
      <c r="M2227" s="5" t="e">
        <f t="shared" ref="M2227" si="1097">IF(#REF!=B2227,1,0)</f>
        <v>#REF!</v>
      </c>
      <c r="N2227" s="5">
        <f t="shared" si="1052"/>
        <v>0</v>
      </c>
    </row>
    <row r="2228" spans="2:14" ht="13.5" customHeight="1" x14ac:dyDescent="0.2">
      <c r="B2228" s="34"/>
      <c r="G2228" s="3"/>
      <c r="H2228" s="2"/>
      <c r="I2228" s="12"/>
      <c r="J2228" s="5">
        <v>1</v>
      </c>
      <c r="K2228" s="5">
        <f t="shared" si="1048"/>
        <v>0</v>
      </c>
      <c r="L2228" s="56">
        <f t="shared" si="1042"/>
        <v>0</v>
      </c>
      <c r="M2228" s="5" t="e">
        <f t="shared" ref="M2228" si="1098">IF(#REF!=B2228,1,0)</f>
        <v>#REF!</v>
      </c>
      <c r="N2228" s="5">
        <f t="shared" si="1052"/>
        <v>0</v>
      </c>
    </row>
    <row r="2229" spans="2:14" ht="13.5" customHeight="1" x14ac:dyDescent="0.2">
      <c r="B2229" s="34"/>
      <c r="G2229" s="3"/>
      <c r="H2229" s="2"/>
      <c r="I2229" s="12"/>
      <c r="J2229" s="5">
        <v>1</v>
      </c>
      <c r="K2229" s="5">
        <f t="shared" si="1048"/>
        <v>0</v>
      </c>
      <c r="L2229" s="56">
        <f t="shared" ref="L2229:L2284" si="1099">IF(B2229="",B2228,B2229)</f>
        <v>0</v>
      </c>
      <c r="M2229" s="5" t="e">
        <f t="shared" ref="M2229" si="1100">IF(#REF!=B2229,1,0)</f>
        <v>#REF!</v>
      </c>
      <c r="N2229" s="5">
        <f t="shared" si="1052"/>
        <v>0</v>
      </c>
    </row>
    <row r="2230" spans="2:14" ht="13.5" customHeight="1" x14ac:dyDescent="0.2">
      <c r="B2230" s="34"/>
      <c r="G2230" s="3"/>
      <c r="H2230" s="2"/>
      <c r="I2230" s="12"/>
      <c r="J2230" s="5">
        <v>1</v>
      </c>
      <c r="K2230" s="5">
        <f t="shared" si="1048"/>
        <v>0</v>
      </c>
      <c r="L2230" s="56">
        <f t="shared" si="1099"/>
        <v>0</v>
      </c>
      <c r="M2230" s="5" t="e">
        <f t="shared" ref="M2230" si="1101">IF(#REF!=B2230,1,0)</f>
        <v>#REF!</v>
      </c>
      <c r="N2230" s="5">
        <f t="shared" si="1052"/>
        <v>0</v>
      </c>
    </row>
    <row r="2231" spans="2:14" ht="13.5" customHeight="1" x14ac:dyDescent="0.2">
      <c r="B2231" s="34"/>
      <c r="G2231" s="3"/>
      <c r="H2231" s="2"/>
      <c r="I2231" s="12"/>
      <c r="J2231" s="5">
        <v>1</v>
      </c>
      <c r="K2231" s="5">
        <f t="shared" si="1048"/>
        <v>0</v>
      </c>
      <c r="L2231" s="56">
        <f t="shared" si="1099"/>
        <v>0</v>
      </c>
      <c r="M2231" s="5" t="e">
        <f t="shared" ref="M2231" si="1102">IF(#REF!=B2231,1,0)</f>
        <v>#REF!</v>
      </c>
      <c r="N2231" s="5">
        <f t="shared" si="1052"/>
        <v>0</v>
      </c>
    </row>
    <row r="2232" spans="2:14" ht="13.5" customHeight="1" x14ac:dyDescent="0.2">
      <c r="B2232" s="34"/>
      <c r="G2232" s="3"/>
      <c r="H2232" s="2"/>
      <c r="I2232" s="12"/>
      <c r="J2232" s="5">
        <v>1</v>
      </c>
      <c r="K2232" s="5">
        <f t="shared" si="1048"/>
        <v>0</v>
      </c>
      <c r="L2232" s="56">
        <f t="shared" si="1099"/>
        <v>0</v>
      </c>
      <c r="M2232" s="5" t="e">
        <f t="shared" ref="M2232" si="1103">IF(#REF!=B2232,1,0)</f>
        <v>#REF!</v>
      </c>
      <c r="N2232" s="5">
        <f t="shared" si="1052"/>
        <v>0</v>
      </c>
    </row>
    <row r="2233" spans="2:14" ht="13.5" customHeight="1" x14ac:dyDescent="0.2">
      <c r="B2233" s="34"/>
      <c r="G2233" s="3"/>
      <c r="H2233" s="2"/>
      <c r="I2233" s="12"/>
      <c r="J2233" s="5">
        <v>1</v>
      </c>
      <c r="K2233" s="5">
        <f t="shared" si="1048"/>
        <v>0</v>
      </c>
      <c r="L2233" s="56">
        <f t="shared" si="1099"/>
        <v>0</v>
      </c>
      <c r="M2233" s="5" t="e">
        <f t="shared" ref="M2233" si="1104">IF(#REF!=B2233,1,0)</f>
        <v>#REF!</v>
      </c>
      <c r="N2233" s="5">
        <f t="shared" si="1052"/>
        <v>0</v>
      </c>
    </row>
    <row r="2234" spans="2:14" ht="13.5" customHeight="1" x14ac:dyDescent="0.2">
      <c r="B2234" s="34"/>
      <c r="G2234" s="3"/>
      <c r="H2234" s="2"/>
      <c r="I2234" s="12"/>
      <c r="J2234" s="5">
        <v>1</v>
      </c>
      <c r="K2234" s="5">
        <f t="shared" si="1048"/>
        <v>0</v>
      </c>
      <c r="L2234" s="56">
        <f t="shared" si="1099"/>
        <v>0</v>
      </c>
      <c r="M2234" s="5" t="e">
        <f t="shared" ref="M2234" si="1105">IF(#REF!=B2234,1,0)</f>
        <v>#REF!</v>
      </c>
      <c r="N2234" s="5">
        <f t="shared" si="1052"/>
        <v>0</v>
      </c>
    </row>
    <row r="2235" spans="2:14" ht="13.5" customHeight="1" x14ac:dyDescent="0.2">
      <c r="B2235" s="34"/>
      <c r="G2235" s="3"/>
      <c r="H2235" s="2"/>
      <c r="I2235" s="12"/>
      <c r="J2235" s="5">
        <v>1</v>
      </c>
      <c r="K2235" s="5">
        <f t="shared" si="1048"/>
        <v>0</v>
      </c>
      <c r="L2235" s="56">
        <f t="shared" si="1099"/>
        <v>0</v>
      </c>
      <c r="M2235" s="5" t="e">
        <f t="shared" ref="M2235" si="1106">IF(#REF!=B2235,1,0)</f>
        <v>#REF!</v>
      </c>
      <c r="N2235" s="5">
        <f t="shared" si="1052"/>
        <v>0</v>
      </c>
    </row>
    <row r="2236" spans="2:14" ht="13.5" customHeight="1" x14ac:dyDescent="0.2">
      <c r="B2236" s="34"/>
      <c r="G2236" s="3"/>
      <c r="H2236" s="2"/>
      <c r="I2236" s="12"/>
      <c r="J2236" s="5">
        <v>1</v>
      </c>
      <c r="K2236" s="5">
        <f t="shared" si="1048"/>
        <v>0</v>
      </c>
      <c r="L2236" s="56">
        <f t="shared" si="1099"/>
        <v>0</v>
      </c>
      <c r="M2236" s="5" t="e">
        <f t="shared" ref="M2236" si="1107">IF(#REF!=B2236,1,0)</f>
        <v>#REF!</v>
      </c>
      <c r="N2236" s="5">
        <f t="shared" si="1052"/>
        <v>0</v>
      </c>
    </row>
    <row r="2237" spans="2:14" ht="13.5" customHeight="1" x14ac:dyDescent="0.2">
      <c r="B2237" s="34"/>
      <c r="G2237" s="3"/>
      <c r="H2237" s="2"/>
      <c r="I2237" s="12"/>
      <c r="J2237" s="5">
        <v>1</v>
      </c>
      <c r="K2237" s="5">
        <f t="shared" si="1048"/>
        <v>0</v>
      </c>
      <c r="L2237" s="56">
        <f t="shared" si="1099"/>
        <v>0</v>
      </c>
      <c r="M2237" s="5" t="e">
        <f t="shared" ref="M2237" si="1108">IF(#REF!=B2237,1,0)</f>
        <v>#REF!</v>
      </c>
      <c r="N2237" s="5">
        <f t="shared" si="1052"/>
        <v>0</v>
      </c>
    </row>
    <row r="2238" spans="2:14" ht="13.5" customHeight="1" x14ac:dyDescent="0.2">
      <c r="B2238" s="34"/>
      <c r="G2238" s="3"/>
      <c r="H2238" s="2"/>
      <c r="I2238" s="12"/>
      <c r="J2238" s="5">
        <v>1</v>
      </c>
      <c r="K2238" s="5">
        <f t="shared" si="1048"/>
        <v>0</v>
      </c>
      <c r="L2238" s="56">
        <f t="shared" si="1099"/>
        <v>0</v>
      </c>
      <c r="M2238" s="5" t="e">
        <f t="shared" ref="M2238" si="1109">IF(#REF!=B2238,1,0)</f>
        <v>#REF!</v>
      </c>
      <c r="N2238" s="5">
        <f t="shared" si="1052"/>
        <v>0</v>
      </c>
    </row>
    <row r="2239" spans="2:14" ht="13.5" customHeight="1" x14ac:dyDescent="0.2">
      <c r="B2239" s="34"/>
      <c r="G2239" s="3"/>
      <c r="H2239" s="2"/>
      <c r="I2239" s="12"/>
      <c r="J2239" s="5">
        <v>1</v>
      </c>
      <c r="K2239" s="5">
        <f t="shared" si="1048"/>
        <v>0</v>
      </c>
      <c r="L2239" s="56">
        <f t="shared" si="1099"/>
        <v>0</v>
      </c>
      <c r="M2239" s="5" t="e">
        <f t="shared" ref="M2239" si="1110">IF(#REF!=B2239,1,0)</f>
        <v>#REF!</v>
      </c>
      <c r="N2239" s="5">
        <f t="shared" si="1052"/>
        <v>0</v>
      </c>
    </row>
    <row r="2240" spans="2:14" ht="13.5" customHeight="1" x14ac:dyDescent="0.2">
      <c r="B2240" s="34"/>
      <c r="G2240" s="3"/>
      <c r="H2240" s="2"/>
      <c r="I2240" s="12"/>
      <c r="J2240" s="5">
        <v>1</v>
      </c>
      <c r="K2240" s="5">
        <f t="shared" si="1048"/>
        <v>0</v>
      </c>
      <c r="L2240" s="56">
        <f t="shared" si="1099"/>
        <v>0</v>
      </c>
      <c r="M2240" s="5" t="e">
        <f t="shared" ref="M2240" si="1111">IF(#REF!=B2240,1,0)</f>
        <v>#REF!</v>
      </c>
      <c r="N2240" s="5">
        <f t="shared" si="1052"/>
        <v>0</v>
      </c>
    </row>
    <row r="2241" spans="2:14" ht="13.5" customHeight="1" x14ac:dyDescent="0.2">
      <c r="B2241" s="34"/>
      <c r="G2241" s="3"/>
      <c r="H2241" s="2"/>
      <c r="I2241" s="12"/>
      <c r="J2241" s="5">
        <v>1</v>
      </c>
      <c r="K2241" s="5">
        <f t="shared" si="1048"/>
        <v>0</v>
      </c>
      <c r="L2241" s="56">
        <f t="shared" si="1099"/>
        <v>0</v>
      </c>
      <c r="M2241" s="5" t="e">
        <f t="shared" ref="M2241" si="1112">IF(#REF!=B2241,1,0)</f>
        <v>#REF!</v>
      </c>
      <c r="N2241" s="5">
        <f t="shared" si="1052"/>
        <v>0</v>
      </c>
    </row>
    <row r="2242" spans="2:14" ht="13.5" customHeight="1" x14ac:dyDescent="0.2">
      <c r="B2242" s="34"/>
      <c r="G2242" s="3"/>
      <c r="H2242" s="2"/>
      <c r="I2242" s="12"/>
      <c r="J2242" s="5">
        <v>1</v>
      </c>
      <c r="K2242" s="5">
        <f t="shared" si="1048"/>
        <v>0</v>
      </c>
      <c r="L2242" s="56">
        <f t="shared" si="1099"/>
        <v>0</v>
      </c>
      <c r="M2242" s="5" t="e">
        <f t="shared" ref="M2242" si="1113">IF(#REF!=B2242,1,0)</f>
        <v>#REF!</v>
      </c>
      <c r="N2242" s="5">
        <f t="shared" si="1052"/>
        <v>0</v>
      </c>
    </row>
    <row r="2243" spans="2:14" ht="13.5" customHeight="1" x14ac:dyDescent="0.2">
      <c r="B2243" s="34"/>
      <c r="G2243" s="3"/>
      <c r="H2243" s="2"/>
      <c r="I2243" s="12"/>
      <c r="J2243" s="5">
        <v>1</v>
      </c>
      <c r="K2243" s="5">
        <f t="shared" si="1048"/>
        <v>0</v>
      </c>
      <c r="L2243" s="56">
        <f t="shared" si="1099"/>
        <v>0</v>
      </c>
      <c r="M2243" s="5" t="e">
        <f t="shared" ref="M2243" si="1114">IF(#REF!=B2243,1,0)</f>
        <v>#REF!</v>
      </c>
      <c r="N2243" s="5">
        <f t="shared" si="1052"/>
        <v>0</v>
      </c>
    </row>
    <row r="2244" spans="2:14" ht="13.5" customHeight="1" x14ac:dyDescent="0.2">
      <c r="B2244" s="34"/>
      <c r="G2244" s="3"/>
      <c r="H2244" s="2"/>
      <c r="I2244" s="12"/>
      <c r="J2244" s="5">
        <v>1</v>
      </c>
      <c r="K2244" s="5">
        <f t="shared" ref="K2244:K2307" si="1115">IF(I2244="did not close",0,IF(I2244="",0,1))</f>
        <v>0</v>
      </c>
      <c r="L2244" s="56">
        <f t="shared" si="1099"/>
        <v>0</v>
      </c>
      <c r="M2244" s="5" t="e">
        <f t="shared" ref="M2244" si="1116">IF(#REF!=B2244,1,0)</f>
        <v>#REF!</v>
      </c>
      <c r="N2244" s="5">
        <f t="shared" si="1052"/>
        <v>0</v>
      </c>
    </row>
    <row r="2245" spans="2:14" ht="13.5" customHeight="1" x14ac:dyDescent="0.2">
      <c r="B2245" s="34"/>
      <c r="G2245" s="3"/>
      <c r="H2245" s="2"/>
      <c r="I2245" s="12"/>
      <c r="J2245" s="5">
        <v>1</v>
      </c>
      <c r="K2245" s="5">
        <f t="shared" si="1115"/>
        <v>0</v>
      </c>
      <c r="L2245" s="56">
        <f t="shared" si="1099"/>
        <v>0</v>
      </c>
      <c r="M2245" s="5" t="e">
        <f t="shared" ref="M2245" si="1117">IF(#REF!=B2245,1,0)</f>
        <v>#REF!</v>
      </c>
      <c r="N2245" s="5">
        <f t="shared" si="1052"/>
        <v>0</v>
      </c>
    </row>
    <row r="2246" spans="2:14" ht="13.5" customHeight="1" x14ac:dyDescent="0.2">
      <c r="B2246" s="34"/>
      <c r="G2246" s="3"/>
      <c r="H2246" s="2"/>
      <c r="I2246" s="12"/>
      <c r="J2246" s="5">
        <v>1</v>
      </c>
      <c r="K2246" s="5">
        <f t="shared" si="1115"/>
        <v>0</v>
      </c>
      <c r="L2246" s="56">
        <f t="shared" si="1099"/>
        <v>0</v>
      </c>
      <c r="M2246" s="5" t="e">
        <f t="shared" ref="M2246" si="1118">IF(#REF!=B2246,1,0)</f>
        <v>#REF!</v>
      </c>
      <c r="N2246" s="5">
        <f t="shared" ref="N2246:N2309" si="1119">IF(J2246=0,IF(H2246="did not close",0,IF(H2246="",0,1)),0)</f>
        <v>0</v>
      </c>
    </row>
    <row r="2247" spans="2:14" ht="13.5" customHeight="1" x14ac:dyDescent="0.2">
      <c r="B2247" s="34"/>
      <c r="G2247" s="3"/>
      <c r="H2247" s="2"/>
      <c r="I2247" s="12"/>
      <c r="J2247" s="5">
        <v>1</v>
      </c>
      <c r="K2247" s="5">
        <f t="shared" si="1115"/>
        <v>0</v>
      </c>
      <c r="L2247" s="56">
        <f t="shared" si="1099"/>
        <v>0</v>
      </c>
      <c r="M2247" s="5" t="e">
        <f t="shared" ref="M2247" si="1120">IF(#REF!=B2247,1,0)</f>
        <v>#REF!</v>
      </c>
      <c r="N2247" s="5">
        <f t="shared" si="1119"/>
        <v>0</v>
      </c>
    </row>
    <row r="2248" spans="2:14" ht="13.5" customHeight="1" x14ac:dyDescent="0.2">
      <c r="B2248" s="34"/>
      <c r="G2248" s="3"/>
      <c r="H2248" s="2"/>
      <c r="I2248" s="12"/>
      <c r="J2248" s="5">
        <v>1</v>
      </c>
      <c r="K2248" s="5">
        <f t="shared" si="1115"/>
        <v>0</v>
      </c>
      <c r="L2248" s="56">
        <f t="shared" si="1099"/>
        <v>0</v>
      </c>
      <c r="M2248" s="5" t="e">
        <f t="shared" ref="M2248" si="1121">IF(#REF!=B2248,1,0)</f>
        <v>#REF!</v>
      </c>
      <c r="N2248" s="5">
        <f t="shared" si="1119"/>
        <v>0</v>
      </c>
    </row>
    <row r="2249" spans="2:14" ht="13.5" customHeight="1" x14ac:dyDescent="0.2">
      <c r="B2249" s="34"/>
      <c r="G2249" s="3"/>
      <c r="H2249" s="2"/>
      <c r="I2249" s="12"/>
      <c r="J2249" s="5">
        <v>1</v>
      </c>
      <c r="K2249" s="5">
        <f t="shared" si="1115"/>
        <v>0</v>
      </c>
      <c r="L2249" s="56">
        <f t="shared" si="1099"/>
        <v>0</v>
      </c>
      <c r="M2249" s="5" t="e">
        <f t="shared" ref="M2249" si="1122">IF(#REF!=B2249,1,0)</f>
        <v>#REF!</v>
      </c>
      <c r="N2249" s="5">
        <f t="shared" si="1119"/>
        <v>0</v>
      </c>
    </row>
    <row r="2250" spans="2:14" ht="13.5" customHeight="1" x14ac:dyDescent="0.2">
      <c r="B2250" s="34"/>
      <c r="G2250" s="3"/>
      <c r="H2250" s="2"/>
      <c r="I2250" s="12"/>
      <c r="J2250" s="5">
        <v>1</v>
      </c>
      <c r="K2250" s="5">
        <f t="shared" si="1115"/>
        <v>0</v>
      </c>
      <c r="L2250" s="56">
        <f t="shared" si="1099"/>
        <v>0</v>
      </c>
      <c r="M2250" s="5" t="e">
        <f t="shared" ref="M2250" si="1123">IF(#REF!=B2250,1,0)</f>
        <v>#REF!</v>
      </c>
      <c r="N2250" s="5">
        <f t="shared" si="1119"/>
        <v>0</v>
      </c>
    </row>
    <row r="2251" spans="2:14" ht="13.5" customHeight="1" x14ac:dyDescent="0.2">
      <c r="B2251" s="34"/>
      <c r="G2251" s="3"/>
      <c r="H2251" s="2"/>
      <c r="I2251" s="12"/>
      <c r="J2251" s="5">
        <v>1</v>
      </c>
      <c r="K2251" s="5">
        <f t="shared" si="1115"/>
        <v>0</v>
      </c>
      <c r="L2251" s="56">
        <f t="shared" si="1099"/>
        <v>0</v>
      </c>
      <c r="M2251" s="5" t="e">
        <f t="shared" ref="M2251" si="1124">IF(#REF!=B2251,1,0)</f>
        <v>#REF!</v>
      </c>
      <c r="N2251" s="5">
        <f t="shared" si="1119"/>
        <v>0</v>
      </c>
    </row>
    <row r="2252" spans="2:14" ht="13.5" customHeight="1" x14ac:dyDescent="0.2">
      <c r="B2252" s="34"/>
      <c r="G2252" s="3"/>
      <c r="H2252" s="2"/>
      <c r="I2252" s="12"/>
      <c r="J2252" s="5">
        <v>1</v>
      </c>
      <c r="K2252" s="5">
        <f t="shared" si="1115"/>
        <v>0</v>
      </c>
      <c r="L2252" s="56">
        <f t="shared" si="1099"/>
        <v>0</v>
      </c>
      <c r="M2252" s="5" t="e">
        <f t="shared" ref="M2252" si="1125">IF(#REF!=B2252,1,0)</f>
        <v>#REF!</v>
      </c>
      <c r="N2252" s="5">
        <f t="shared" si="1119"/>
        <v>0</v>
      </c>
    </row>
    <row r="2253" spans="2:14" ht="13.5" customHeight="1" x14ac:dyDescent="0.2">
      <c r="B2253" s="34"/>
      <c r="G2253" s="3"/>
      <c r="H2253" s="2"/>
      <c r="I2253" s="12"/>
      <c r="J2253" s="5">
        <v>1</v>
      </c>
      <c r="K2253" s="5">
        <f t="shared" si="1115"/>
        <v>0</v>
      </c>
      <c r="L2253" s="56">
        <f t="shared" si="1099"/>
        <v>0</v>
      </c>
      <c r="M2253" s="5" t="e">
        <f t="shared" ref="M2253" si="1126">IF(#REF!=B2253,1,0)</f>
        <v>#REF!</v>
      </c>
      <c r="N2253" s="5">
        <f t="shared" si="1119"/>
        <v>0</v>
      </c>
    </row>
    <row r="2254" spans="2:14" ht="13.5" customHeight="1" x14ac:dyDescent="0.2">
      <c r="B2254" s="34"/>
      <c r="G2254" s="3"/>
      <c r="H2254" s="2"/>
      <c r="I2254" s="12"/>
      <c r="J2254" s="5">
        <v>1</v>
      </c>
      <c r="K2254" s="5">
        <f t="shared" si="1115"/>
        <v>0</v>
      </c>
      <c r="L2254" s="56">
        <f t="shared" si="1099"/>
        <v>0</v>
      </c>
      <c r="M2254" s="5" t="e">
        <f t="shared" ref="M2254" si="1127">IF(#REF!=B2254,1,0)</f>
        <v>#REF!</v>
      </c>
      <c r="N2254" s="5">
        <f t="shared" si="1119"/>
        <v>0</v>
      </c>
    </row>
    <row r="2255" spans="2:14" ht="13.5" customHeight="1" x14ac:dyDescent="0.2">
      <c r="B2255" s="34"/>
      <c r="G2255" s="3"/>
      <c r="H2255" s="2"/>
      <c r="I2255" s="12"/>
      <c r="J2255" s="5">
        <v>1</v>
      </c>
      <c r="K2255" s="5">
        <f t="shared" si="1115"/>
        <v>0</v>
      </c>
      <c r="L2255" s="56">
        <f t="shared" si="1099"/>
        <v>0</v>
      </c>
      <c r="M2255" s="5" t="e">
        <f t="shared" ref="M2255" si="1128">IF(#REF!=B2255,1,0)</f>
        <v>#REF!</v>
      </c>
      <c r="N2255" s="5">
        <f t="shared" si="1119"/>
        <v>0</v>
      </c>
    </row>
    <row r="2256" spans="2:14" ht="13.5" customHeight="1" x14ac:dyDescent="0.2">
      <c r="B2256" s="34"/>
      <c r="G2256" s="3"/>
      <c r="H2256" s="2"/>
      <c r="I2256" s="12"/>
      <c r="J2256" s="5">
        <v>1</v>
      </c>
      <c r="K2256" s="5">
        <f t="shared" si="1115"/>
        <v>0</v>
      </c>
      <c r="L2256" s="56">
        <f t="shared" si="1099"/>
        <v>0</v>
      </c>
      <c r="M2256" s="5" t="e">
        <f t="shared" ref="M2256" si="1129">IF(#REF!=B2256,1,0)</f>
        <v>#REF!</v>
      </c>
      <c r="N2256" s="5">
        <f t="shared" si="1119"/>
        <v>0</v>
      </c>
    </row>
    <row r="2257" spans="1:14" ht="13.5" customHeight="1" x14ac:dyDescent="0.2">
      <c r="B2257" s="34"/>
      <c r="G2257" s="3"/>
      <c r="H2257" s="2"/>
      <c r="I2257" s="12"/>
      <c r="J2257" s="5">
        <v>1</v>
      </c>
      <c r="K2257" s="5">
        <f t="shared" si="1115"/>
        <v>0</v>
      </c>
      <c r="L2257" s="56">
        <f t="shared" si="1099"/>
        <v>0</v>
      </c>
      <c r="M2257" s="5" t="e">
        <f t="shared" ref="M2257" si="1130">IF(#REF!=B2257,1,0)</f>
        <v>#REF!</v>
      </c>
      <c r="N2257" s="5">
        <f t="shared" si="1119"/>
        <v>0</v>
      </c>
    </row>
    <row r="2258" spans="1:14" ht="13.5" customHeight="1" x14ac:dyDescent="0.2">
      <c r="B2258" s="34"/>
      <c r="G2258" s="3"/>
      <c r="H2258" s="2"/>
      <c r="I2258" s="12"/>
      <c r="J2258" s="5">
        <v>1</v>
      </c>
      <c r="K2258" s="5">
        <f t="shared" si="1115"/>
        <v>0</v>
      </c>
      <c r="L2258" s="56">
        <f t="shared" si="1099"/>
        <v>0</v>
      </c>
      <c r="M2258" s="5" t="e">
        <f t="shared" ref="M2258" si="1131">IF(#REF!=B2258,1,0)</f>
        <v>#REF!</v>
      </c>
      <c r="N2258" s="5">
        <f t="shared" si="1119"/>
        <v>0</v>
      </c>
    </row>
    <row r="2259" spans="1:14" ht="13.5" customHeight="1" x14ac:dyDescent="0.2">
      <c r="A2259" s="104"/>
      <c r="B2259" s="34"/>
      <c r="G2259" s="3"/>
      <c r="H2259" s="2"/>
      <c r="I2259" s="12"/>
      <c r="J2259" s="5">
        <v>1</v>
      </c>
      <c r="K2259" s="5">
        <f t="shared" si="1115"/>
        <v>0</v>
      </c>
      <c r="L2259" s="56">
        <f t="shared" si="1099"/>
        <v>0</v>
      </c>
      <c r="M2259" s="5" t="e">
        <f t="shared" ref="M2259" si="1132">IF(#REF!=B2259,1,0)</f>
        <v>#REF!</v>
      </c>
      <c r="N2259" s="5">
        <f t="shared" si="1119"/>
        <v>0</v>
      </c>
    </row>
    <row r="2260" spans="1:14" ht="13.5" customHeight="1" x14ac:dyDescent="0.2">
      <c r="B2260" s="34"/>
      <c r="G2260" s="3"/>
      <c r="H2260" s="2"/>
      <c r="I2260" s="12"/>
      <c r="J2260" s="5">
        <v>1</v>
      </c>
      <c r="K2260" s="5">
        <f t="shared" si="1115"/>
        <v>0</v>
      </c>
      <c r="L2260" s="56">
        <f t="shared" si="1099"/>
        <v>0</v>
      </c>
      <c r="M2260" s="5" t="e">
        <f t="shared" ref="M2260" si="1133">IF(#REF!=B2260,1,0)</f>
        <v>#REF!</v>
      </c>
      <c r="N2260" s="5">
        <f t="shared" si="1119"/>
        <v>0</v>
      </c>
    </row>
    <row r="2261" spans="1:14" ht="13.5" customHeight="1" x14ac:dyDescent="0.2">
      <c r="B2261" s="34"/>
      <c r="G2261" s="3"/>
      <c r="H2261" s="2"/>
      <c r="I2261" s="12"/>
      <c r="J2261" s="5">
        <v>1</v>
      </c>
      <c r="K2261" s="5">
        <f t="shared" si="1115"/>
        <v>0</v>
      </c>
      <c r="L2261" s="56">
        <f t="shared" si="1099"/>
        <v>0</v>
      </c>
      <c r="M2261" s="5" t="e">
        <f t="shared" ref="M2261" si="1134">IF(#REF!=B2261,1,0)</f>
        <v>#REF!</v>
      </c>
      <c r="N2261" s="5">
        <f t="shared" si="1119"/>
        <v>0</v>
      </c>
    </row>
    <row r="2262" spans="1:14" ht="13.5" customHeight="1" x14ac:dyDescent="0.2">
      <c r="B2262" s="34"/>
      <c r="G2262" s="3"/>
      <c r="H2262" s="2"/>
      <c r="I2262" s="12"/>
      <c r="J2262" s="5">
        <v>1</v>
      </c>
      <c r="K2262" s="5">
        <f t="shared" si="1115"/>
        <v>0</v>
      </c>
      <c r="L2262" s="56">
        <f t="shared" si="1099"/>
        <v>0</v>
      </c>
      <c r="M2262" s="5" t="e">
        <f t="shared" ref="M2262" si="1135">IF(#REF!=B2262,1,0)</f>
        <v>#REF!</v>
      </c>
      <c r="N2262" s="5">
        <f t="shared" si="1119"/>
        <v>0</v>
      </c>
    </row>
    <row r="2263" spans="1:14" ht="13.5" customHeight="1" x14ac:dyDescent="0.2">
      <c r="B2263" s="34"/>
      <c r="G2263" s="3"/>
      <c r="H2263" s="2"/>
      <c r="I2263" s="12"/>
      <c r="J2263" s="5">
        <v>1</v>
      </c>
      <c r="K2263" s="5">
        <f t="shared" si="1115"/>
        <v>0</v>
      </c>
      <c r="L2263" s="56">
        <f t="shared" si="1099"/>
        <v>0</v>
      </c>
      <c r="M2263" s="5" t="e">
        <f t="shared" ref="M2263" si="1136">IF(#REF!=B2263,1,0)</f>
        <v>#REF!</v>
      </c>
      <c r="N2263" s="5">
        <f t="shared" si="1119"/>
        <v>0</v>
      </c>
    </row>
    <row r="2264" spans="1:14" ht="13.5" customHeight="1" x14ac:dyDescent="0.2">
      <c r="B2264" s="34"/>
      <c r="G2264" s="3"/>
      <c r="H2264" s="2"/>
      <c r="I2264" s="12"/>
      <c r="J2264" s="5">
        <v>1</v>
      </c>
      <c r="K2264" s="5">
        <f t="shared" si="1115"/>
        <v>0</v>
      </c>
      <c r="L2264" s="56">
        <f t="shared" si="1099"/>
        <v>0</v>
      </c>
      <c r="M2264" s="5" t="e">
        <f t="shared" ref="M2264" si="1137">IF(#REF!=B2264,1,0)</f>
        <v>#REF!</v>
      </c>
      <c r="N2264" s="5">
        <f t="shared" si="1119"/>
        <v>0</v>
      </c>
    </row>
    <row r="2265" spans="1:14" ht="13.5" customHeight="1" x14ac:dyDescent="0.2">
      <c r="B2265" s="34"/>
      <c r="G2265" s="3"/>
      <c r="H2265" s="2"/>
      <c r="I2265" s="12"/>
      <c r="J2265" s="5">
        <v>1</v>
      </c>
      <c r="K2265" s="5">
        <f t="shared" si="1115"/>
        <v>0</v>
      </c>
      <c r="L2265" s="56">
        <f t="shared" si="1099"/>
        <v>0</v>
      </c>
      <c r="M2265" s="5" t="e">
        <f t="shared" ref="M2265" si="1138">IF(#REF!=B2265,1,0)</f>
        <v>#REF!</v>
      </c>
      <c r="N2265" s="5">
        <f t="shared" si="1119"/>
        <v>0</v>
      </c>
    </row>
    <row r="2266" spans="1:14" ht="13.5" customHeight="1" x14ac:dyDescent="0.2">
      <c r="B2266" s="34"/>
      <c r="G2266" s="3"/>
      <c r="H2266" s="2"/>
      <c r="I2266" s="12"/>
      <c r="J2266" s="5">
        <v>1</v>
      </c>
      <c r="K2266" s="5">
        <f t="shared" si="1115"/>
        <v>0</v>
      </c>
      <c r="L2266" s="56">
        <f t="shared" si="1099"/>
        <v>0</v>
      </c>
      <c r="M2266" s="5" t="e">
        <f t="shared" ref="M2266" si="1139">IF(#REF!=B2266,1,0)</f>
        <v>#REF!</v>
      </c>
      <c r="N2266" s="5">
        <f t="shared" si="1119"/>
        <v>0</v>
      </c>
    </row>
    <row r="2267" spans="1:14" ht="13.5" customHeight="1" x14ac:dyDescent="0.2">
      <c r="B2267" s="34"/>
      <c r="G2267" s="3"/>
      <c r="H2267" s="2"/>
      <c r="I2267" s="12"/>
      <c r="J2267" s="5">
        <v>1</v>
      </c>
      <c r="K2267" s="5">
        <f t="shared" si="1115"/>
        <v>0</v>
      </c>
      <c r="L2267" s="56">
        <f t="shared" si="1099"/>
        <v>0</v>
      </c>
      <c r="M2267" s="5" t="e">
        <f t="shared" ref="M2267" si="1140">IF(#REF!=B2267,1,0)</f>
        <v>#REF!</v>
      </c>
      <c r="N2267" s="5">
        <f t="shared" si="1119"/>
        <v>0</v>
      </c>
    </row>
    <row r="2268" spans="1:14" ht="13.5" customHeight="1" x14ac:dyDescent="0.2">
      <c r="B2268" s="34"/>
      <c r="G2268" s="3"/>
      <c r="H2268" s="2"/>
      <c r="I2268" s="12"/>
      <c r="J2268" s="5">
        <v>1</v>
      </c>
      <c r="K2268" s="5">
        <f t="shared" si="1115"/>
        <v>0</v>
      </c>
      <c r="L2268" s="56">
        <f t="shared" si="1099"/>
        <v>0</v>
      </c>
      <c r="M2268" s="5" t="e">
        <f t="shared" ref="M2268" si="1141">IF(#REF!=B2268,1,0)</f>
        <v>#REF!</v>
      </c>
      <c r="N2268" s="5">
        <f t="shared" si="1119"/>
        <v>0</v>
      </c>
    </row>
    <row r="2269" spans="1:14" ht="13.5" customHeight="1" x14ac:dyDescent="0.2">
      <c r="B2269" s="34"/>
      <c r="G2269" s="3"/>
      <c r="H2269" s="2"/>
      <c r="I2269" s="12"/>
      <c r="J2269" s="5">
        <v>1</v>
      </c>
      <c r="K2269" s="5">
        <f t="shared" si="1115"/>
        <v>0</v>
      </c>
      <c r="L2269" s="56">
        <f t="shared" si="1099"/>
        <v>0</v>
      </c>
      <c r="M2269" s="5" t="e">
        <f t="shared" ref="M2269" si="1142">IF(#REF!=B2269,1,0)</f>
        <v>#REF!</v>
      </c>
      <c r="N2269" s="5">
        <f t="shared" si="1119"/>
        <v>0</v>
      </c>
    </row>
    <row r="2270" spans="1:14" ht="13.5" customHeight="1" x14ac:dyDescent="0.2">
      <c r="B2270" s="34"/>
      <c r="G2270" s="3"/>
      <c r="H2270" s="2"/>
      <c r="I2270" s="12"/>
      <c r="J2270" s="5">
        <v>1</v>
      </c>
      <c r="K2270" s="5">
        <f t="shared" si="1115"/>
        <v>0</v>
      </c>
      <c r="L2270" s="56">
        <f t="shared" si="1099"/>
        <v>0</v>
      </c>
      <c r="M2270" s="5" t="e">
        <f t="shared" ref="M2270" si="1143">IF(#REF!=B2270,1,0)</f>
        <v>#REF!</v>
      </c>
      <c r="N2270" s="5">
        <f t="shared" si="1119"/>
        <v>0</v>
      </c>
    </row>
    <row r="2271" spans="1:14" ht="13.5" customHeight="1" x14ac:dyDescent="0.2">
      <c r="B2271" s="34"/>
      <c r="G2271" s="3"/>
      <c r="H2271" s="2"/>
      <c r="I2271" s="12"/>
      <c r="J2271" s="5">
        <v>1</v>
      </c>
      <c r="K2271" s="5">
        <f t="shared" si="1115"/>
        <v>0</v>
      </c>
      <c r="L2271" s="56" t="e">
        <f>IF(B2271="",#REF!,B2271)</f>
        <v>#REF!</v>
      </c>
      <c r="M2271" s="5" t="e">
        <f t="shared" ref="M2271" si="1144">IF(#REF!=B2271,1,0)</f>
        <v>#REF!</v>
      </c>
      <c r="N2271" s="5">
        <f t="shared" si="1119"/>
        <v>0</v>
      </c>
    </row>
    <row r="2272" spans="1:14" ht="13.5" customHeight="1" x14ac:dyDescent="0.2">
      <c r="B2272" s="34"/>
      <c r="G2272" s="3"/>
      <c r="H2272" s="2"/>
      <c r="I2272" s="12"/>
      <c r="J2272" s="5">
        <v>1</v>
      </c>
      <c r="K2272" s="5">
        <f t="shared" si="1115"/>
        <v>0</v>
      </c>
      <c r="L2272" s="56" t="e">
        <f>IF(B2272="",#REF!,B2272)</f>
        <v>#REF!</v>
      </c>
      <c r="M2272" s="5" t="e">
        <f t="shared" ref="M2272" si="1145">IF(#REF!=B2272,1,0)</f>
        <v>#REF!</v>
      </c>
      <c r="N2272" s="5">
        <f t="shared" si="1119"/>
        <v>0</v>
      </c>
    </row>
    <row r="2273" spans="2:14" ht="13.5" customHeight="1" x14ac:dyDescent="0.2">
      <c r="B2273" s="34"/>
      <c r="G2273" s="3"/>
      <c r="H2273" s="2"/>
      <c r="I2273" s="12"/>
      <c r="J2273" s="5">
        <v>1</v>
      </c>
      <c r="K2273" s="5">
        <f t="shared" si="1115"/>
        <v>0</v>
      </c>
      <c r="L2273" s="56">
        <f t="shared" si="1099"/>
        <v>0</v>
      </c>
      <c r="M2273" s="5" t="e">
        <f t="shared" ref="M2273" si="1146">IF(#REF!=B2273,1,0)</f>
        <v>#REF!</v>
      </c>
      <c r="N2273" s="5">
        <f t="shared" si="1119"/>
        <v>0</v>
      </c>
    </row>
    <row r="2274" spans="2:14" ht="13.5" customHeight="1" x14ac:dyDescent="0.2">
      <c r="B2274" s="34"/>
      <c r="G2274" s="3"/>
      <c r="H2274" s="2"/>
      <c r="I2274" s="12"/>
      <c r="J2274" s="5">
        <v>1</v>
      </c>
      <c r="K2274" s="5">
        <f t="shared" si="1115"/>
        <v>0</v>
      </c>
      <c r="L2274" s="56" t="e">
        <f>IF(B2274="",#REF!,B2274)</f>
        <v>#REF!</v>
      </c>
      <c r="M2274" s="5" t="e">
        <f t="shared" ref="M2274" si="1147">IF(#REF!=B2274,1,0)</f>
        <v>#REF!</v>
      </c>
      <c r="N2274" s="5">
        <f t="shared" si="1119"/>
        <v>0</v>
      </c>
    </row>
    <row r="2275" spans="2:14" ht="13.5" customHeight="1" x14ac:dyDescent="0.2">
      <c r="B2275" s="34"/>
      <c r="G2275" s="3"/>
      <c r="H2275" s="2"/>
      <c r="I2275" s="12"/>
      <c r="J2275" s="5">
        <v>1</v>
      </c>
      <c r="K2275" s="5">
        <f t="shared" si="1115"/>
        <v>0</v>
      </c>
      <c r="L2275" s="56">
        <f t="shared" si="1099"/>
        <v>0</v>
      </c>
      <c r="M2275" s="5" t="e">
        <f t="shared" ref="M2275" si="1148">IF(#REF!=B2275,1,0)</f>
        <v>#REF!</v>
      </c>
      <c r="N2275" s="5">
        <f t="shared" si="1119"/>
        <v>0</v>
      </c>
    </row>
    <row r="2276" spans="2:14" ht="13.5" customHeight="1" x14ac:dyDescent="0.2">
      <c r="B2276" s="34"/>
      <c r="G2276" s="3"/>
      <c r="H2276" s="2"/>
      <c r="I2276" s="12"/>
      <c r="J2276" s="5">
        <v>1</v>
      </c>
      <c r="K2276" s="5">
        <f t="shared" si="1115"/>
        <v>0</v>
      </c>
      <c r="L2276" s="56">
        <f t="shared" si="1099"/>
        <v>0</v>
      </c>
      <c r="M2276" s="5" t="e">
        <f t="shared" ref="M2276" si="1149">IF(#REF!=B2276,1,0)</f>
        <v>#REF!</v>
      </c>
      <c r="N2276" s="5">
        <f t="shared" si="1119"/>
        <v>0</v>
      </c>
    </row>
    <row r="2277" spans="2:14" ht="13.5" customHeight="1" x14ac:dyDescent="0.2">
      <c r="B2277" s="34"/>
      <c r="G2277" s="3"/>
      <c r="H2277" s="2"/>
      <c r="I2277" s="12"/>
      <c r="J2277" s="5">
        <v>1</v>
      </c>
      <c r="K2277" s="5">
        <f t="shared" si="1115"/>
        <v>0</v>
      </c>
      <c r="L2277" s="56">
        <f t="shared" si="1099"/>
        <v>0</v>
      </c>
      <c r="M2277" s="5" t="e">
        <f t="shared" ref="M2277" si="1150">IF(#REF!=B2277,1,0)</f>
        <v>#REF!</v>
      </c>
      <c r="N2277" s="5">
        <f t="shared" si="1119"/>
        <v>0</v>
      </c>
    </row>
    <row r="2278" spans="2:14" ht="13.5" customHeight="1" x14ac:dyDescent="0.2">
      <c r="B2278" s="34"/>
      <c r="G2278" s="3"/>
      <c r="H2278" s="2"/>
      <c r="I2278" s="12"/>
      <c r="J2278" s="5">
        <v>1</v>
      </c>
      <c r="K2278" s="5">
        <f t="shared" si="1115"/>
        <v>0</v>
      </c>
      <c r="L2278" s="56">
        <f t="shared" si="1099"/>
        <v>0</v>
      </c>
      <c r="M2278" s="5" t="e">
        <f t="shared" ref="M2278" si="1151">IF(#REF!=B2278,1,0)</f>
        <v>#REF!</v>
      </c>
      <c r="N2278" s="5">
        <f t="shared" si="1119"/>
        <v>0</v>
      </c>
    </row>
    <row r="2279" spans="2:14" ht="13.5" customHeight="1" x14ac:dyDescent="0.2">
      <c r="B2279" s="34"/>
      <c r="G2279" s="3"/>
      <c r="H2279" s="2"/>
      <c r="I2279" s="12"/>
      <c r="J2279" s="5">
        <v>1</v>
      </c>
      <c r="K2279" s="5">
        <f t="shared" si="1115"/>
        <v>0</v>
      </c>
      <c r="L2279" s="56">
        <f t="shared" si="1099"/>
        <v>0</v>
      </c>
      <c r="M2279" s="5" t="e">
        <f t="shared" ref="M2279" si="1152">IF(#REF!=B2279,1,0)</f>
        <v>#REF!</v>
      </c>
      <c r="N2279" s="5">
        <f t="shared" si="1119"/>
        <v>0</v>
      </c>
    </row>
    <row r="2280" spans="2:14" ht="13.5" customHeight="1" x14ac:dyDescent="0.2">
      <c r="B2280" s="34"/>
      <c r="G2280" s="3"/>
      <c r="H2280" s="2"/>
      <c r="I2280" s="12"/>
      <c r="J2280" s="5">
        <v>1</v>
      </c>
      <c r="K2280" s="5">
        <f t="shared" si="1115"/>
        <v>0</v>
      </c>
      <c r="L2280" s="56" t="e">
        <f>IF(B2280="",#REF!,B2280)</f>
        <v>#REF!</v>
      </c>
      <c r="M2280" s="5" t="e">
        <f t="shared" ref="M2280" si="1153">IF(#REF!=B2280,1,0)</f>
        <v>#REF!</v>
      </c>
      <c r="N2280" s="5">
        <f t="shared" si="1119"/>
        <v>0</v>
      </c>
    </row>
    <row r="2281" spans="2:14" ht="13.5" customHeight="1" x14ac:dyDescent="0.2">
      <c r="B2281" s="34"/>
      <c r="G2281" s="3"/>
      <c r="H2281" s="2"/>
      <c r="I2281" s="12"/>
      <c r="J2281" s="5">
        <v>1</v>
      </c>
      <c r="K2281" s="5">
        <f t="shared" si="1115"/>
        <v>0</v>
      </c>
      <c r="L2281" s="56" t="e">
        <f>IF(B2281="",#REF!,B2281)</f>
        <v>#REF!</v>
      </c>
      <c r="M2281" s="5" t="e">
        <f t="shared" ref="M2281" si="1154">IF(#REF!=B2281,1,0)</f>
        <v>#REF!</v>
      </c>
      <c r="N2281" s="5">
        <f t="shared" si="1119"/>
        <v>0</v>
      </c>
    </row>
    <row r="2282" spans="2:14" ht="13.5" customHeight="1" x14ac:dyDescent="0.2">
      <c r="B2282" s="34"/>
      <c r="G2282" s="3"/>
      <c r="H2282" s="2"/>
      <c r="I2282" s="12"/>
      <c r="J2282" s="5">
        <v>1</v>
      </c>
      <c r="K2282" s="5">
        <f t="shared" si="1115"/>
        <v>0</v>
      </c>
      <c r="L2282" s="56">
        <f t="shared" si="1099"/>
        <v>0</v>
      </c>
      <c r="M2282" s="5" t="e">
        <f t="shared" ref="M2282" si="1155">IF(#REF!=B2282,1,0)</f>
        <v>#REF!</v>
      </c>
      <c r="N2282" s="5">
        <f t="shared" si="1119"/>
        <v>0</v>
      </c>
    </row>
    <row r="2283" spans="2:14" ht="13.5" customHeight="1" x14ac:dyDescent="0.2">
      <c r="B2283" s="34"/>
      <c r="G2283" s="3"/>
      <c r="H2283" s="2"/>
      <c r="I2283" s="12"/>
      <c r="J2283" s="5">
        <v>1</v>
      </c>
      <c r="K2283" s="5">
        <f t="shared" si="1115"/>
        <v>0</v>
      </c>
      <c r="L2283" s="56" t="e">
        <f>IF(B2283="",#REF!,B2283)</f>
        <v>#REF!</v>
      </c>
      <c r="M2283" s="5" t="e">
        <f t="shared" ref="M2283" si="1156">IF(#REF!=B2283,1,0)</f>
        <v>#REF!</v>
      </c>
      <c r="N2283" s="5">
        <f t="shared" si="1119"/>
        <v>0</v>
      </c>
    </row>
    <row r="2284" spans="2:14" ht="13.5" customHeight="1" x14ac:dyDescent="0.2">
      <c r="B2284" s="34"/>
      <c r="G2284" s="3"/>
      <c r="H2284" s="2"/>
      <c r="I2284" s="12"/>
      <c r="J2284" s="5">
        <v>1</v>
      </c>
      <c r="K2284" s="5">
        <f t="shared" si="1115"/>
        <v>0</v>
      </c>
      <c r="L2284" s="56">
        <f t="shared" si="1099"/>
        <v>0</v>
      </c>
      <c r="M2284" s="5" t="e">
        <f t="shared" ref="M2284" si="1157">IF(#REF!=B2284,1,0)</f>
        <v>#REF!</v>
      </c>
      <c r="N2284" s="5">
        <f t="shared" si="1119"/>
        <v>0</v>
      </c>
    </row>
    <row r="2285" spans="2:14" ht="13.5" customHeight="1" x14ac:dyDescent="0.2">
      <c r="B2285" s="34"/>
      <c r="G2285" s="3"/>
      <c r="H2285" s="2"/>
      <c r="I2285" s="12"/>
      <c r="J2285" s="5">
        <v>1</v>
      </c>
      <c r="K2285" s="5">
        <f t="shared" si="1115"/>
        <v>0</v>
      </c>
      <c r="L2285" s="56" t="e">
        <f>IF(B2285="",#REF!,B2285)</f>
        <v>#REF!</v>
      </c>
      <c r="M2285" s="5" t="e">
        <f t="shared" ref="M2285" si="1158">IF(#REF!=B2285,1,0)</f>
        <v>#REF!</v>
      </c>
      <c r="N2285" s="5">
        <f t="shared" si="1119"/>
        <v>0</v>
      </c>
    </row>
    <row r="2286" spans="2:14" ht="13.5" customHeight="1" x14ac:dyDescent="0.2">
      <c r="B2286" s="34"/>
      <c r="G2286" s="3"/>
      <c r="H2286" s="2"/>
      <c r="I2286" s="12"/>
      <c r="J2286" s="5">
        <v>1</v>
      </c>
      <c r="K2286" s="5">
        <f t="shared" si="1115"/>
        <v>0</v>
      </c>
      <c r="L2286" s="56">
        <f t="shared" ref="L2286:L2339" si="1159">IF(B2286="",B2285,B2286)</f>
        <v>0</v>
      </c>
      <c r="M2286" s="5" t="e">
        <f t="shared" ref="M2286" si="1160">IF(#REF!=B2286,1,0)</f>
        <v>#REF!</v>
      </c>
      <c r="N2286" s="5">
        <f t="shared" si="1119"/>
        <v>0</v>
      </c>
    </row>
    <row r="2287" spans="2:14" ht="13.5" customHeight="1" x14ac:dyDescent="0.2">
      <c r="B2287" s="34"/>
      <c r="G2287" s="3"/>
      <c r="H2287" s="2"/>
      <c r="I2287" s="12"/>
      <c r="J2287" s="5">
        <v>1</v>
      </c>
      <c r="K2287" s="5">
        <f t="shared" si="1115"/>
        <v>0</v>
      </c>
      <c r="L2287" s="56">
        <f t="shared" si="1159"/>
        <v>0</v>
      </c>
      <c r="M2287" s="5" t="e">
        <f t="shared" ref="M2287" si="1161">IF(#REF!=B2287,1,0)</f>
        <v>#REF!</v>
      </c>
      <c r="N2287" s="5">
        <f t="shared" si="1119"/>
        <v>0</v>
      </c>
    </row>
    <row r="2288" spans="2:14" ht="13.5" customHeight="1" x14ac:dyDescent="0.2">
      <c r="B2288" s="34"/>
      <c r="G2288" s="3"/>
      <c r="H2288" s="2"/>
      <c r="I2288" s="12"/>
      <c r="J2288" s="5">
        <v>1</v>
      </c>
      <c r="K2288" s="5">
        <f t="shared" si="1115"/>
        <v>0</v>
      </c>
      <c r="L2288" s="56">
        <f t="shared" si="1159"/>
        <v>0</v>
      </c>
      <c r="M2288" s="5" t="e">
        <f t="shared" ref="M2288" si="1162">IF(#REF!=B2288,1,0)</f>
        <v>#REF!</v>
      </c>
      <c r="N2288" s="5">
        <f t="shared" si="1119"/>
        <v>0</v>
      </c>
    </row>
    <row r="2289" spans="2:14" ht="13.5" customHeight="1" x14ac:dyDescent="0.2">
      <c r="B2289" s="34"/>
      <c r="G2289" s="3"/>
      <c r="H2289" s="2"/>
      <c r="I2289" s="12"/>
      <c r="J2289" s="5">
        <v>1</v>
      </c>
      <c r="K2289" s="5">
        <f t="shared" si="1115"/>
        <v>0</v>
      </c>
      <c r="L2289" s="56" t="e">
        <f>IF(B2289="",#REF!,B2289)</f>
        <v>#REF!</v>
      </c>
      <c r="M2289" s="5" t="e">
        <f t="shared" ref="M2289" si="1163">IF(#REF!=B2289,1,0)</f>
        <v>#REF!</v>
      </c>
      <c r="N2289" s="5">
        <f t="shared" si="1119"/>
        <v>0</v>
      </c>
    </row>
    <row r="2290" spans="2:14" ht="13.5" customHeight="1" x14ac:dyDescent="0.2">
      <c r="B2290" s="34"/>
      <c r="G2290" s="3"/>
      <c r="H2290" s="2"/>
      <c r="I2290" s="12"/>
      <c r="J2290" s="5">
        <v>1</v>
      </c>
      <c r="K2290" s="5">
        <f t="shared" si="1115"/>
        <v>0</v>
      </c>
      <c r="L2290" s="56" t="e">
        <f>IF(B2290="",#REF!,B2290)</f>
        <v>#REF!</v>
      </c>
      <c r="M2290" s="5" t="e">
        <f t="shared" ref="M2290" si="1164">IF(#REF!=B2290,1,0)</f>
        <v>#REF!</v>
      </c>
      <c r="N2290" s="5">
        <f t="shared" si="1119"/>
        <v>0</v>
      </c>
    </row>
    <row r="2291" spans="2:14" ht="13.5" customHeight="1" x14ac:dyDescent="0.2">
      <c r="B2291" s="34"/>
      <c r="G2291" s="3"/>
      <c r="H2291" s="2"/>
      <c r="I2291" s="12"/>
      <c r="J2291" s="5">
        <v>1</v>
      </c>
      <c r="K2291" s="5">
        <f t="shared" si="1115"/>
        <v>0</v>
      </c>
      <c r="L2291" s="56" t="e">
        <f>IF(B2291="",#REF!,B2291)</f>
        <v>#REF!</v>
      </c>
      <c r="M2291" s="5" t="e">
        <f t="shared" ref="M2291" si="1165">IF(#REF!=B2291,1,0)</f>
        <v>#REF!</v>
      </c>
      <c r="N2291" s="5">
        <f t="shared" si="1119"/>
        <v>0</v>
      </c>
    </row>
    <row r="2292" spans="2:14" ht="13.5" customHeight="1" x14ac:dyDescent="0.2">
      <c r="B2292" s="34"/>
      <c r="G2292" s="3"/>
      <c r="H2292" s="2"/>
      <c r="I2292" s="12"/>
      <c r="J2292" s="5">
        <v>1</v>
      </c>
      <c r="K2292" s="5">
        <f t="shared" si="1115"/>
        <v>0</v>
      </c>
      <c r="L2292" s="56">
        <f t="shared" si="1159"/>
        <v>0</v>
      </c>
      <c r="M2292" s="5" t="e">
        <f t="shared" ref="M2292" si="1166">IF(#REF!=B2292,1,0)</f>
        <v>#REF!</v>
      </c>
      <c r="N2292" s="5">
        <f t="shared" si="1119"/>
        <v>0</v>
      </c>
    </row>
    <row r="2293" spans="2:14" ht="13.5" customHeight="1" x14ac:dyDescent="0.2">
      <c r="B2293" s="34"/>
      <c r="G2293" s="3"/>
      <c r="H2293" s="2"/>
      <c r="I2293" s="12"/>
      <c r="J2293" s="5">
        <v>1</v>
      </c>
      <c r="K2293" s="5">
        <f t="shared" si="1115"/>
        <v>0</v>
      </c>
      <c r="L2293" s="56" t="e">
        <f>IF(B2293="",#REF!,B2293)</f>
        <v>#REF!</v>
      </c>
      <c r="M2293" s="5" t="e">
        <f t="shared" ref="M2293" si="1167">IF(#REF!=B2293,1,0)</f>
        <v>#REF!</v>
      </c>
      <c r="N2293" s="5">
        <f t="shared" si="1119"/>
        <v>0</v>
      </c>
    </row>
    <row r="2294" spans="2:14" ht="13.5" customHeight="1" x14ac:dyDescent="0.2">
      <c r="B2294" s="34"/>
      <c r="G2294" s="3"/>
      <c r="H2294" s="2"/>
      <c r="I2294" s="12"/>
      <c r="J2294" s="5">
        <v>1</v>
      </c>
      <c r="K2294" s="5">
        <f t="shared" si="1115"/>
        <v>0</v>
      </c>
      <c r="L2294" s="56" t="e">
        <f>IF(B2294="",#REF!,B2294)</f>
        <v>#REF!</v>
      </c>
      <c r="M2294" s="5" t="e">
        <f t="shared" ref="M2294" si="1168">IF(#REF!=B2294,1,0)</f>
        <v>#REF!</v>
      </c>
      <c r="N2294" s="5">
        <f t="shared" si="1119"/>
        <v>0</v>
      </c>
    </row>
    <row r="2295" spans="2:14" ht="13.5" customHeight="1" x14ac:dyDescent="0.2">
      <c r="B2295" s="34"/>
      <c r="G2295" s="3"/>
      <c r="H2295" s="2"/>
      <c r="I2295" s="12"/>
      <c r="J2295" s="5">
        <v>1</v>
      </c>
      <c r="K2295" s="5">
        <f t="shared" si="1115"/>
        <v>0</v>
      </c>
      <c r="L2295" s="56" t="e">
        <f>IF(B2295="",#REF!,B2295)</f>
        <v>#REF!</v>
      </c>
      <c r="M2295" s="5" t="e">
        <f t="shared" ref="M2295" si="1169">IF(#REF!=B2295,1,0)</f>
        <v>#REF!</v>
      </c>
      <c r="N2295" s="5">
        <f t="shared" si="1119"/>
        <v>0</v>
      </c>
    </row>
    <row r="2296" spans="2:14" ht="13.5" customHeight="1" x14ac:dyDescent="0.2">
      <c r="B2296" s="34"/>
      <c r="G2296" s="3"/>
      <c r="H2296" s="2"/>
      <c r="I2296" s="12"/>
      <c r="J2296" s="5">
        <v>1</v>
      </c>
      <c r="K2296" s="5">
        <f t="shared" si="1115"/>
        <v>0</v>
      </c>
      <c r="L2296" s="56">
        <f t="shared" si="1159"/>
        <v>0</v>
      </c>
      <c r="M2296" s="5" t="e">
        <f t="shared" ref="M2296" si="1170">IF(#REF!=B2296,1,0)</f>
        <v>#REF!</v>
      </c>
      <c r="N2296" s="5">
        <f t="shared" si="1119"/>
        <v>0</v>
      </c>
    </row>
    <row r="2297" spans="2:14" ht="13.5" customHeight="1" x14ac:dyDescent="0.2">
      <c r="B2297" s="34"/>
      <c r="G2297" s="3"/>
      <c r="H2297" s="2"/>
      <c r="I2297" s="12"/>
      <c r="J2297" s="5">
        <v>1</v>
      </c>
      <c r="K2297" s="5">
        <f t="shared" si="1115"/>
        <v>0</v>
      </c>
      <c r="L2297" s="56" t="e">
        <f>IF(B2297="",#REF!,B2297)</f>
        <v>#REF!</v>
      </c>
      <c r="M2297" s="5" t="e">
        <f t="shared" ref="M2297" si="1171">IF(#REF!=B2297,1,0)</f>
        <v>#REF!</v>
      </c>
      <c r="N2297" s="5">
        <f t="shared" si="1119"/>
        <v>0</v>
      </c>
    </row>
    <row r="2298" spans="2:14" ht="13.5" customHeight="1" x14ac:dyDescent="0.2">
      <c r="B2298" s="34"/>
      <c r="G2298" s="3"/>
      <c r="H2298" s="2"/>
      <c r="I2298" s="12"/>
      <c r="J2298" s="5">
        <v>1</v>
      </c>
      <c r="K2298" s="5">
        <f t="shared" si="1115"/>
        <v>0</v>
      </c>
      <c r="L2298" s="56">
        <f t="shared" si="1159"/>
        <v>0</v>
      </c>
      <c r="M2298" s="5" t="e">
        <f t="shared" ref="M2298" si="1172">IF(#REF!=B2298,1,0)</f>
        <v>#REF!</v>
      </c>
      <c r="N2298" s="5">
        <f t="shared" si="1119"/>
        <v>0</v>
      </c>
    </row>
    <row r="2299" spans="2:14" ht="13.5" customHeight="1" x14ac:dyDescent="0.2">
      <c r="B2299" s="34"/>
      <c r="G2299" s="3"/>
      <c r="H2299" s="2"/>
      <c r="I2299" s="12"/>
      <c r="J2299" s="5">
        <v>1</v>
      </c>
      <c r="K2299" s="5">
        <f t="shared" si="1115"/>
        <v>0</v>
      </c>
      <c r="L2299" s="56">
        <f t="shared" si="1159"/>
        <v>0</v>
      </c>
      <c r="M2299" s="5" t="e">
        <f t="shared" ref="M2299" si="1173">IF(#REF!=B2299,1,0)</f>
        <v>#REF!</v>
      </c>
      <c r="N2299" s="5">
        <f t="shared" si="1119"/>
        <v>0</v>
      </c>
    </row>
    <row r="2300" spans="2:14" ht="13.5" customHeight="1" x14ac:dyDescent="0.2">
      <c r="B2300" s="34"/>
      <c r="G2300" s="3"/>
      <c r="H2300" s="2"/>
      <c r="I2300" s="12"/>
      <c r="J2300" s="5">
        <v>1</v>
      </c>
      <c r="K2300" s="5">
        <f t="shared" si="1115"/>
        <v>0</v>
      </c>
      <c r="L2300" s="56">
        <f t="shared" si="1159"/>
        <v>0</v>
      </c>
      <c r="M2300" s="5" t="e">
        <f t="shared" ref="M2300" si="1174">IF(#REF!=B2300,1,0)</f>
        <v>#REF!</v>
      </c>
      <c r="N2300" s="5">
        <f t="shared" si="1119"/>
        <v>0</v>
      </c>
    </row>
    <row r="2301" spans="2:14" ht="13.5" customHeight="1" x14ac:dyDescent="0.2">
      <c r="B2301" s="34"/>
      <c r="G2301" s="3"/>
      <c r="H2301" s="2"/>
      <c r="I2301" s="12"/>
      <c r="J2301" s="5">
        <v>1</v>
      </c>
      <c r="K2301" s="5">
        <f t="shared" si="1115"/>
        <v>0</v>
      </c>
      <c r="L2301" s="56">
        <f t="shared" si="1159"/>
        <v>0</v>
      </c>
      <c r="M2301" s="5" t="e">
        <f t="shared" ref="M2301" si="1175">IF(#REF!=B2301,1,0)</f>
        <v>#REF!</v>
      </c>
      <c r="N2301" s="5">
        <f t="shared" si="1119"/>
        <v>0</v>
      </c>
    </row>
    <row r="2302" spans="2:14" ht="13.5" customHeight="1" x14ac:dyDescent="0.2">
      <c r="B2302" s="34"/>
      <c r="G2302" s="3"/>
      <c r="H2302" s="2"/>
      <c r="I2302" s="12"/>
      <c r="J2302" s="5">
        <v>1</v>
      </c>
      <c r="K2302" s="5">
        <f t="shared" si="1115"/>
        <v>0</v>
      </c>
      <c r="L2302" s="56">
        <f t="shared" si="1159"/>
        <v>0</v>
      </c>
      <c r="M2302" s="5" t="e">
        <f t="shared" ref="M2302" si="1176">IF(#REF!=B2302,1,0)</f>
        <v>#REF!</v>
      </c>
      <c r="N2302" s="5">
        <f t="shared" si="1119"/>
        <v>0</v>
      </c>
    </row>
    <row r="2303" spans="2:14" ht="13.5" customHeight="1" x14ac:dyDescent="0.2">
      <c r="B2303" s="34"/>
      <c r="G2303" s="3"/>
      <c r="H2303" s="2"/>
      <c r="I2303" s="12"/>
      <c r="J2303" s="5">
        <v>1</v>
      </c>
      <c r="K2303" s="5">
        <f t="shared" si="1115"/>
        <v>0</v>
      </c>
      <c r="L2303" s="56" t="e">
        <f>IF(B2303="",#REF!,B2303)</f>
        <v>#REF!</v>
      </c>
      <c r="M2303" s="5" t="e">
        <f t="shared" ref="M2303" si="1177">IF(#REF!=B2303,1,0)</f>
        <v>#REF!</v>
      </c>
      <c r="N2303" s="5">
        <f t="shared" si="1119"/>
        <v>0</v>
      </c>
    </row>
    <row r="2304" spans="2:14" ht="13.5" customHeight="1" x14ac:dyDescent="0.2">
      <c r="B2304" s="34"/>
      <c r="G2304" s="3"/>
      <c r="H2304" s="2"/>
      <c r="I2304" s="12"/>
      <c r="J2304" s="5">
        <v>1</v>
      </c>
      <c r="K2304" s="5">
        <f t="shared" si="1115"/>
        <v>0</v>
      </c>
      <c r="L2304" s="56">
        <f t="shared" si="1159"/>
        <v>0</v>
      </c>
      <c r="M2304" s="5" t="e">
        <f t="shared" ref="M2304" si="1178">IF(#REF!=B2304,1,0)</f>
        <v>#REF!</v>
      </c>
      <c r="N2304" s="5">
        <f t="shared" si="1119"/>
        <v>0</v>
      </c>
    </row>
    <row r="2305" spans="2:14" ht="13.5" customHeight="1" x14ac:dyDescent="0.2">
      <c r="B2305" s="34"/>
      <c r="G2305" s="3"/>
      <c r="H2305" s="2"/>
      <c r="I2305" s="12"/>
      <c r="J2305" s="5">
        <v>1</v>
      </c>
      <c r="K2305" s="5">
        <f t="shared" si="1115"/>
        <v>0</v>
      </c>
      <c r="L2305" s="56">
        <f t="shared" si="1159"/>
        <v>0</v>
      </c>
      <c r="M2305" s="5" t="e">
        <f t="shared" ref="M2305" si="1179">IF(#REF!=B2305,1,0)</f>
        <v>#REF!</v>
      </c>
      <c r="N2305" s="5">
        <f t="shared" si="1119"/>
        <v>0</v>
      </c>
    </row>
    <row r="2306" spans="2:14" ht="13.5" customHeight="1" x14ac:dyDescent="0.2">
      <c r="B2306" s="34"/>
      <c r="G2306" s="3"/>
      <c r="H2306" s="2"/>
      <c r="I2306" s="12"/>
      <c r="J2306" s="5">
        <v>1</v>
      </c>
      <c r="K2306" s="5">
        <f t="shared" si="1115"/>
        <v>0</v>
      </c>
      <c r="L2306" s="56">
        <f t="shared" si="1159"/>
        <v>0</v>
      </c>
      <c r="M2306" s="5" t="e">
        <f t="shared" ref="M2306" si="1180">IF(#REF!=B2306,1,0)</f>
        <v>#REF!</v>
      </c>
      <c r="N2306" s="5">
        <f t="shared" si="1119"/>
        <v>0</v>
      </c>
    </row>
    <row r="2307" spans="2:14" ht="13.5" customHeight="1" x14ac:dyDescent="0.2">
      <c r="B2307" s="34"/>
      <c r="G2307" s="3"/>
      <c r="H2307" s="2"/>
      <c r="I2307" s="12"/>
      <c r="J2307" s="5">
        <v>1</v>
      </c>
      <c r="K2307" s="5">
        <f t="shared" si="1115"/>
        <v>0</v>
      </c>
      <c r="L2307" s="56">
        <f t="shared" si="1159"/>
        <v>0</v>
      </c>
      <c r="M2307" s="5" t="e">
        <f t="shared" ref="M2307" si="1181">IF(#REF!=B2307,1,0)</f>
        <v>#REF!</v>
      </c>
      <c r="N2307" s="5">
        <f t="shared" si="1119"/>
        <v>0</v>
      </c>
    </row>
    <row r="2308" spans="2:14" ht="13.5" customHeight="1" x14ac:dyDescent="0.2">
      <c r="B2308" s="34"/>
      <c r="G2308" s="3"/>
      <c r="H2308" s="2"/>
      <c r="I2308" s="12"/>
      <c r="J2308" s="5">
        <v>1</v>
      </c>
      <c r="K2308" s="5">
        <f t="shared" ref="K2308:K2371" si="1182">IF(I2308="did not close",0,IF(I2308="",0,1))</f>
        <v>0</v>
      </c>
      <c r="L2308" s="56">
        <f t="shared" si="1159"/>
        <v>0</v>
      </c>
      <c r="M2308" s="5" t="e">
        <f t="shared" ref="M2308" si="1183">IF(#REF!=B2308,1,0)</f>
        <v>#REF!</v>
      </c>
      <c r="N2308" s="5">
        <f t="shared" si="1119"/>
        <v>0</v>
      </c>
    </row>
    <row r="2309" spans="2:14" ht="13.5" customHeight="1" x14ac:dyDescent="0.2">
      <c r="B2309" s="34"/>
      <c r="G2309" s="3"/>
      <c r="H2309" s="2"/>
      <c r="I2309" s="12"/>
      <c r="J2309" s="5">
        <v>1</v>
      </c>
      <c r="K2309" s="5">
        <f t="shared" si="1182"/>
        <v>0</v>
      </c>
      <c r="L2309" s="56">
        <f t="shared" si="1159"/>
        <v>0</v>
      </c>
      <c r="M2309" s="5" t="e">
        <f t="shared" ref="M2309" si="1184">IF(#REF!=B2309,1,0)</f>
        <v>#REF!</v>
      </c>
      <c r="N2309" s="5">
        <f t="shared" si="1119"/>
        <v>0</v>
      </c>
    </row>
    <row r="2310" spans="2:14" ht="13.5" customHeight="1" x14ac:dyDescent="0.2">
      <c r="B2310" s="34"/>
      <c r="G2310" s="3"/>
      <c r="H2310" s="2"/>
      <c r="I2310" s="12"/>
      <c r="J2310" s="5">
        <v>1</v>
      </c>
      <c r="K2310" s="5">
        <f t="shared" si="1182"/>
        <v>0</v>
      </c>
      <c r="L2310" s="56">
        <f t="shared" si="1159"/>
        <v>0</v>
      </c>
      <c r="M2310" s="5" t="e">
        <f t="shared" ref="M2310" si="1185">IF(#REF!=B2310,1,0)</f>
        <v>#REF!</v>
      </c>
      <c r="N2310" s="5">
        <f t="shared" ref="N2310:N2373" si="1186">IF(J2310=0,IF(H2310="did not close",0,IF(H2310="",0,1)),0)</f>
        <v>0</v>
      </c>
    </row>
    <row r="2311" spans="2:14" ht="13.5" customHeight="1" x14ac:dyDescent="0.2">
      <c r="B2311" s="34"/>
      <c r="G2311" s="3"/>
      <c r="H2311" s="2"/>
      <c r="I2311" s="12"/>
      <c r="J2311" s="5">
        <v>1</v>
      </c>
      <c r="K2311" s="5">
        <f t="shared" si="1182"/>
        <v>0</v>
      </c>
      <c r="L2311" s="56">
        <f t="shared" si="1159"/>
        <v>0</v>
      </c>
      <c r="M2311" s="5" t="e">
        <f t="shared" ref="M2311" si="1187">IF(#REF!=B2311,1,0)</f>
        <v>#REF!</v>
      </c>
      <c r="N2311" s="5">
        <f t="shared" si="1186"/>
        <v>0</v>
      </c>
    </row>
    <row r="2312" spans="2:14" ht="13.5" customHeight="1" x14ac:dyDescent="0.2">
      <c r="B2312" s="34"/>
      <c r="G2312" s="3"/>
      <c r="H2312" s="2"/>
      <c r="I2312" s="12"/>
      <c r="J2312" s="5">
        <v>1</v>
      </c>
      <c r="K2312" s="5">
        <f t="shared" si="1182"/>
        <v>0</v>
      </c>
      <c r="L2312" s="56">
        <f t="shared" si="1159"/>
        <v>0</v>
      </c>
      <c r="M2312" s="5" t="e">
        <f t="shared" ref="M2312" si="1188">IF(#REF!=B2312,1,0)</f>
        <v>#REF!</v>
      </c>
      <c r="N2312" s="5">
        <f t="shared" si="1186"/>
        <v>0</v>
      </c>
    </row>
    <row r="2313" spans="2:14" ht="13.5" customHeight="1" x14ac:dyDescent="0.2">
      <c r="B2313" s="34"/>
      <c r="G2313" s="3"/>
      <c r="H2313" s="2"/>
      <c r="I2313" s="12"/>
      <c r="J2313" s="5">
        <v>1</v>
      </c>
      <c r="K2313" s="5">
        <f t="shared" si="1182"/>
        <v>0</v>
      </c>
      <c r="L2313" s="56">
        <f t="shared" si="1159"/>
        <v>0</v>
      </c>
      <c r="M2313" s="5" t="e">
        <f t="shared" ref="M2313" si="1189">IF(#REF!=B2313,1,0)</f>
        <v>#REF!</v>
      </c>
      <c r="N2313" s="5">
        <f t="shared" si="1186"/>
        <v>0</v>
      </c>
    </row>
    <row r="2314" spans="2:14" ht="13.5" customHeight="1" x14ac:dyDescent="0.2">
      <c r="B2314" s="34"/>
      <c r="G2314" s="3"/>
      <c r="H2314" s="2"/>
      <c r="I2314" s="12"/>
      <c r="J2314" s="5">
        <v>1</v>
      </c>
      <c r="K2314" s="5">
        <f t="shared" si="1182"/>
        <v>0</v>
      </c>
      <c r="L2314" s="56" t="e">
        <f>IF(B2314="",#REF!,B2314)</f>
        <v>#REF!</v>
      </c>
      <c r="M2314" s="5" t="e">
        <f t="shared" ref="M2314" si="1190">IF(#REF!=B2314,1,0)</f>
        <v>#REF!</v>
      </c>
      <c r="N2314" s="5">
        <f t="shared" si="1186"/>
        <v>0</v>
      </c>
    </row>
    <row r="2315" spans="2:14" ht="13.5" customHeight="1" x14ac:dyDescent="0.2">
      <c r="B2315" s="34"/>
      <c r="G2315" s="3"/>
      <c r="H2315" s="2"/>
      <c r="I2315" s="12"/>
      <c r="J2315" s="5">
        <v>1</v>
      </c>
      <c r="K2315" s="5">
        <f t="shared" si="1182"/>
        <v>0</v>
      </c>
      <c r="L2315" s="56">
        <f t="shared" si="1159"/>
        <v>0</v>
      </c>
      <c r="M2315" s="5" t="e">
        <f t="shared" ref="M2315" si="1191">IF(#REF!=B2315,1,0)</f>
        <v>#REF!</v>
      </c>
      <c r="N2315" s="5">
        <f t="shared" si="1186"/>
        <v>0</v>
      </c>
    </row>
    <row r="2316" spans="2:14" ht="13.5" customHeight="1" x14ac:dyDescent="0.2">
      <c r="B2316" s="34"/>
      <c r="G2316" s="3"/>
      <c r="H2316" s="2"/>
      <c r="I2316" s="12"/>
      <c r="J2316" s="5">
        <v>1</v>
      </c>
      <c r="K2316" s="5">
        <f t="shared" si="1182"/>
        <v>0</v>
      </c>
      <c r="L2316" s="56">
        <f t="shared" si="1159"/>
        <v>0</v>
      </c>
      <c r="M2316" s="5" t="e">
        <f t="shared" ref="M2316" si="1192">IF(#REF!=B2316,1,0)</f>
        <v>#REF!</v>
      </c>
      <c r="N2316" s="5">
        <f t="shared" si="1186"/>
        <v>0</v>
      </c>
    </row>
    <row r="2317" spans="2:14" ht="13.5" customHeight="1" x14ac:dyDescent="0.2">
      <c r="B2317" s="34"/>
      <c r="G2317" s="3"/>
      <c r="H2317" s="2"/>
      <c r="I2317" s="12"/>
      <c r="J2317" s="5">
        <v>1</v>
      </c>
      <c r="K2317" s="5">
        <f t="shared" si="1182"/>
        <v>0</v>
      </c>
      <c r="L2317" s="56">
        <f t="shared" si="1159"/>
        <v>0</v>
      </c>
      <c r="M2317" s="5" t="e">
        <f t="shared" ref="M2317" si="1193">IF(#REF!=B2317,1,0)</f>
        <v>#REF!</v>
      </c>
      <c r="N2317" s="5">
        <f t="shared" si="1186"/>
        <v>0</v>
      </c>
    </row>
    <row r="2318" spans="2:14" ht="13.5" customHeight="1" x14ac:dyDescent="0.2">
      <c r="B2318" s="34"/>
      <c r="G2318" s="3"/>
      <c r="H2318" s="2"/>
      <c r="I2318" s="12"/>
      <c r="J2318" s="5">
        <v>1</v>
      </c>
      <c r="K2318" s="5">
        <f t="shared" si="1182"/>
        <v>0</v>
      </c>
      <c r="L2318" s="56" t="e">
        <f>IF(B2318="",#REF!,B2318)</f>
        <v>#REF!</v>
      </c>
      <c r="M2318" s="5" t="e">
        <f t="shared" ref="M2318" si="1194">IF(#REF!=B2318,1,0)</f>
        <v>#REF!</v>
      </c>
      <c r="N2318" s="5">
        <f t="shared" si="1186"/>
        <v>0</v>
      </c>
    </row>
    <row r="2319" spans="2:14" ht="13.5" customHeight="1" x14ac:dyDescent="0.2">
      <c r="B2319" s="34"/>
      <c r="G2319" s="3"/>
      <c r="H2319" s="2"/>
      <c r="I2319" s="12"/>
      <c r="J2319" s="5">
        <v>1</v>
      </c>
      <c r="K2319" s="5">
        <f t="shared" si="1182"/>
        <v>0</v>
      </c>
      <c r="L2319" s="56">
        <f t="shared" si="1159"/>
        <v>0</v>
      </c>
      <c r="M2319" s="5" t="e">
        <f t="shared" ref="M2319" si="1195">IF(#REF!=B2319,1,0)</f>
        <v>#REF!</v>
      </c>
      <c r="N2319" s="5">
        <f t="shared" si="1186"/>
        <v>0</v>
      </c>
    </row>
    <row r="2320" spans="2:14" ht="13.5" customHeight="1" x14ac:dyDescent="0.2">
      <c r="B2320" s="34"/>
      <c r="G2320" s="3"/>
      <c r="H2320" s="2"/>
      <c r="I2320" s="12"/>
      <c r="J2320" s="5">
        <v>1</v>
      </c>
      <c r="K2320" s="5">
        <f t="shared" si="1182"/>
        <v>0</v>
      </c>
      <c r="L2320" s="56">
        <f t="shared" si="1159"/>
        <v>0</v>
      </c>
      <c r="M2320" s="5" t="e">
        <f t="shared" ref="M2320" si="1196">IF(#REF!=B2320,1,0)</f>
        <v>#REF!</v>
      </c>
      <c r="N2320" s="5">
        <f t="shared" si="1186"/>
        <v>0</v>
      </c>
    </row>
    <row r="2321" spans="2:14" ht="13.5" customHeight="1" x14ac:dyDescent="0.2">
      <c r="B2321" s="34"/>
      <c r="G2321" s="3"/>
      <c r="H2321" s="2"/>
      <c r="I2321" s="12"/>
      <c r="J2321" s="5">
        <v>1</v>
      </c>
      <c r="K2321" s="5">
        <f t="shared" si="1182"/>
        <v>0</v>
      </c>
      <c r="L2321" s="56">
        <f t="shared" si="1159"/>
        <v>0</v>
      </c>
      <c r="M2321" s="5" t="e">
        <f t="shared" ref="M2321" si="1197">IF(#REF!=B2321,1,0)</f>
        <v>#REF!</v>
      </c>
      <c r="N2321" s="5">
        <f t="shared" si="1186"/>
        <v>0</v>
      </c>
    </row>
    <row r="2322" spans="2:14" ht="13.5" customHeight="1" x14ac:dyDescent="0.2">
      <c r="B2322" s="34"/>
      <c r="G2322" s="3"/>
      <c r="H2322" s="2"/>
      <c r="I2322" s="12"/>
      <c r="J2322" s="5">
        <v>1</v>
      </c>
      <c r="K2322" s="5">
        <f t="shared" si="1182"/>
        <v>0</v>
      </c>
      <c r="L2322" s="56">
        <f t="shared" si="1159"/>
        <v>0</v>
      </c>
      <c r="M2322" s="5" t="e">
        <f t="shared" ref="M2322" si="1198">IF(#REF!=B2322,1,0)</f>
        <v>#REF!</v>
      </c>
      <c r="N2322" s="5">
        <f t="shared" si="1186"/>
        <v>0</v>
      </c>
    </row>
    <row r="2323" spans="2:14" ht="13.5" customHeight="1" x14ac:dyDescent="0.2">
      <c r="B2323" s="34"/>
      <c r="G2323" s="3"/>
      <c r="H2323" s="2"/>
      <c r="I2323" s="12"/>
      <c r="J2323" s="5">
        <v>1</v>
      </c>
      <c r="K2323" s="5">
        <f t="shared" si="1182"/>
        <v>0</v>
      </c>
      <c r="L2323" s="56">
        <f t="shared" si="1159"/>
        <v>0</v>
      </c>
      <c r="M2323" s="5" t="e">
        <f t="shared" ref="M2323" si="1199">IF(#REF!=B2323,1,0)</f>
        <v>#REF!</v>
      </c>
      <c r="N2323" s="5">
        <f t="shared" si="1186"/>
        <v>0</v>
      </c>
    </row>
    <row r="2324" spans="2:14" ht="13.5" customHeight="1" x14ac:dyDescent="0.2">
      <c r="B2324" s="34"/>
      <c r="G2324" s="3"/>
      <c r="H2324" s="2"/>
      <c r="I2324" s="12"/>
      <c r="J2324" s="5">
        <v>1</v>
      </c>
      <c r="K2324" s="5">
        <f t="shared" si="1182"/>
        <v>0</v>
      </c>
      <c r="L2324" s="56">
        <f t="shared" si="1159"/>
        <v>0</v>
      </c>
      <c r="M2324" s="5" t="e">
        <f t="shared" ref="M2324" si="1200">IF(#REF!=B2324,1,0)</f>
        <v>#REF!</v>
      </c>
      <c r="N2324" s="5">
        <f t="shared" si="1186"/>
        <v>0</v>
      </c>
    </row>
    <row r="2325" spans="2:14" ht="13.5" customHeight="1" x14ac:dyDescent="0.2">
      <c r="B2325" s="34"/>
      <c r="G2325" s="3"/>
      <c r="H2325" s="2"/>
      <c r="I2325" s="12"/>
      <c r="J2325" s="5">
        <v>1</v>
      </c>
      <c r="K2325" s="5">
        <f t="shared" si="1182"/>
        <v>0</v>
      </c>
      <c r="L2325" s="56">
        <f t="shared" si="1159"/>
        <v>0</v>
      </c>
      <c r="M2325" s="5" t="e">
        <f t="shared" ref="M2325" si="1201">IF(#REF!=B2325,1,0)</f>
        <v>#REF!</v>
      </c>
      <c r="N2325" s="5">
        <f t="shared" si="1186"/>
        <v>0</v>
      </c>
    </row>
    <row r="2326" spans="2:14" ht="13.5" customHeight="1" x14ac:dyDescent="0.2">
      <c r="B2326" s="34"/>
      <c r="G2326" s="3"/>
      <c r="H2326" s="2"/>
      <c r="I2326" s="12"/>
      <c r="J2326" s="5">
        <v>1</v>
      </c>
      <c r="K2326" s="5">
        <f t="shared" si="1182"/>
        <v>0</v>
      </c>
      <c r="L2326" s="56">
        <f t="shared" si="1159"/>
        <v>0</v>
      </c>
      <c r="M2326" s="5" t="e">
        <f t="shared" ref="M2326" si="1202">IF(#REF!=B2326,1,0)</f>
        <v>#REF!</v>
      </c>
      <c r="N2326" s="5">
        <f t="shared" si="1186"/>
        <v>0</v>
      </c>
    </row>
    <row r="2327" spans="2:14" ht="13.5" customHeight="1" x14ac:dyDescent="0.2">
      <c r="B2327" s="34"/>
      <c r="G2327" s="3"/>
      <c r="H2327" s="2"/>
      <c r="I2327" s="12"/>
      <c r="J2327" s="5">
        <v>1</v>
      </c>
      <c r="K2327" s="5">
        <f t="shared" si="1182"/>
        <v>0</v>
      </c>
      <c r="L2327" s="56">
        <f t="shared" si="1159"/>
        <v>0</v>
      </c>
      <c r="M2327" s="5" t="e">
        <f t="shared" ref="M2327" si="1203">IF(#REF!=B2327,1,0)</f>
        <v>#REF!</v>
      </c>
      <c r="N2327" s="5">
        <f t="shared" si="1186"/>
        <v>0</v>
      </c>
    </row>
    <row r="2328" spans="2:14" ht="13.5" customHeight="1" x14ac:dyDescent="0.2">
      <c r="B2328" s="34"/>
      <c r="G2328" s="3"/>
      <c r="H2328" s="2"/>
      <c r="I2328" s="12"/>
      <c r="J2328" s="5">
        <v>1</v>
      </c>
      <c r="K2328" s="5">
        <f t="shared" si="1182"/>
        <v>0</v>
      </c>
      <c r="L2328" s="56">
        <f t="shared" si="1159"/>
        <v>0</v>
      </c>
      <c r="M2328" s="5" t="e">
        <f t="shared" ref="M2328" si="1204">IF(#REF!=B2328,1,0)</f>
        <v>#REF!</v>
      </c>
      <c r="N2328" s="5">
        <f t="shared" si="1186"/>
        <v>0</v>
      </c>
    </row>
    <row r="2329" spans="2:14" ht="13.5" customHeight="1" x14ac:dyDescent="0.2">
      <c r="B2329" s="34"/>
      <c r="G2329" s="3"/>
      <c r="H2329" s="2"/>
      <c r="I2329" s="12"/>
      <c r="J2329" s="5">
        <v>1</v>
      </c>
      <c r="K2329" s="5">
        <f t="shared" si="1182"/>
        <v>0</v>
      </c>
      <c r="L2329" s="56">
        <f t="shared" si="1159"/>
        <v>0</v>
      </c>
      <c r="M2329" s="5" t="e">
        <f t="shared" ref="M2329" si="1205">IF(#REF!=B2329,1,0)</f>
        <v>#REF!</v>
      </c>
      <c r="N2329" s="5">
        <f t="shared" si="1186"/>
        <v>0</v>
      </c>
    </row>
    <row r="2330" spans="2:14" ht="13.5" customHeight="1" x14ac:dyDescent="0.2">
      <c r="B2330" s="34"/>
      <c r="G2330" s="3"/>
      <c r="H2330" s="2"/>
      <c r="I2330" s="12"/>
      <c r="J2330" s="5">
        <v>1</v>
      </c>
      <c r="K2330" s="5">
        <f t="shared" si="1182"/>
        <v>0</v>
      </c>
      <c r="L2330" s="56">
        <f t="shared" si="1159"/>
        <v>0</v>
      </c>
      <c r="M2330" s="5" t="e">
        <f t="shared" ref="M2330" si="1206">IF(#REF!=B2330,1,0)</f>
        <v>#REF!</v>
      </c>
      <c r="N2330" s="5">
        <f t="shared" si="1186"/>
        <v>0</v>
      </c>
    </row>
    <row r="2331" spans="2:14" ht="13.5" customHeight="1" x14ac:dyDescent="0.2">
      <c r="B2331" s="34"/>
      <c r="G2331" s="3"/>
      <c r="H2331" s="2"/>
      <c r="I2331" s="12"/>
      <c r="J2331" s="5">
        <v>1</v>
      </c>
      <c r="K2331" s="5">
        <f t="shared" si="1182"/>
        <v>0</v>
      </c>
      <c r="L2331" s="56">
        <f t="shared" si="1159"/>
        <v>0</v>
      </c>
      <c r="M2331" s="5" t="e">
        <f t="shared" ref="M2331" si="1207">IF(#REF!=B2331,1,0)</f>
        <v>#REF!</v>
      </c>
      <c r="N2331" s="5">
        <f t="shared" si="1186"/>
        <v>0</v>
      </c>
    </row>
    <row r="2332" spans="2:14" ht="13.5" customHeight="1" x14ac:dyDescent="0.2">
      <c r="B2332" s="34"/>
      <c r="G2332" s="3"/>
      <c r="H2332" s="2"/>
      <c r="I2332" s="12"/>
      <c r="J2332" s="5">
        <v>1</v>
      </c>
      <c r="K2332" s="5">
        <f t="shared" si="1182"/>
        <v>0</v>
      </c>
      <c r="L2332" s="56">
        <f t="shared" si="1159"/>
        <v>0</v>
      </c>
      <c r="M2332" s="5" t="e">
        <f t="shared" ref="M2332" si="1208">IF(#REF!=B2332,1,0)</f>
        <v>#REF!</v>
      </c>
      <c r="N2332" s="5">
        <f t="shared" si="1186"/>
        <v>0</v>
      </c>
    </row>
    <row r="2333" spans="2:14" ht="13.5" customHeight="1" x14ac:dyDescent="0.2">
      <c r="B2333" s="34"/>
      <c r="G2333" s="3"/>
      <c r="H2333" s="2"/>
      <c r="I2333" s="12"/>
      <c r="J2333" s="5">
        <v>1</v>
      </c>
      <c r="K2333" s="5">
        <f t="shared" si="1182"/>
        <v>0</v>
      </c>
      <c r="L2333" s="56">
        <f t="shared" si="1159"/>
        <v>0</v>
      </c>
      <c r="M2333" s="5" t="e">
        <f t="shared" ref="M2333" si="1209">IF(#REF!=B2333,1,0)</f>
        <v>#REF!</v>
      </c>
      <c r="N2333" s="5">
        <f t="shared" si="1186"/>
        <v>0</v>
      </c>
    </row>
    <row r="2334" spans="2:14" ht="13.5" customHeight="1" x14ac:dyDescent="0.2">
      <c r="B2334" s="34"/>
      <c r="G2334" s="3"/>
      <c r="H2334" s="2"/>
      <c r="I2334" s="12"/>
      <c r="J2334" s="5">
        <v>1</v>
      </c>
      <c r="K2334" s="5">
        <f t="shared" si="1182"/>
        <v>0</v>
      </c>
      <c r="L2334" s="56">
        <f t="shared" si="1159"/>
        <v>0</v>
      </c>
      <c r="M2334" s="5" t="e">
        <f t="shared" ref="M2334" si="1210">IF(#REF!=B2334,1,0)</f>
        <v>#REF!</v>
      </c>
      <c r="N2334" s="5">
        <f t="shared" si="1186"/>
        <v>0</v>
      </c>
    </row>
    <row r="2335" spans="2:14" ht="13.5" customHeight="1" x14ac:dyDescent="0.2">
      <c r="B2335" s="34"/>
      <c r="G2335" s="3"/>
      <c r="H2335" s="2"/>
      <c r="I2335" s="12"/>
      <c r="J2335" s="5">
        <v>1</v>
      </c>
      <c r="K2335" s="5">
        <f t="shared" si="1182"/>
        <v>0</v>
      </c>
      <c r="L2335" s="56">
        <f t="shared" si="1159"/>
        <v>0</v>
      </c>
      <c r="M2335" s="5" t="e">
        <f t="shared" ref="M2335" si="1211">IF(#REF!=B2335,1,0)</f>
        <v>#REF!</v>
      </c>
      <c r="N2335" s="5">
        <f t="shared" si="1186"/>
        <v>0</v>
      </c>
    </row>
    <row r="2336" spans="2:14" ht="13.5" customHeight="1" x14ac:dyDescent="0.2">
      <c r="B2336" s="34"/>
      <c r="G2336" s="3"/>
      <c r="H2336" s="2"/>
      <c r="I2336" s="12"/>
      <c r="J2336" s="5">
        <v>1</v>
      </c>
      <c r="K2336" s="5">
        <f t="shared" si="1182"/>
        <v>0</v>
      </c>
      <c r="L2336" s="56">
        <f t="shared" si="1159"/>
        <v>0</v>
      </c>
      <c r="M2336" s="5" t="e">
        <f t="shared" ref="M2336" si="1212">IF(#REF!=B2336,1,0)</f>
        <v>#REF!</v>
      </c>
      <c r="N2336" s="5">
        <f t="shared" si="1186"/>
        <v>0</v>
      </c>
    </row>
    <row r="2337" spans="2:14" ht="13.5" customHeight="1" x14ac:dyDescent="0.2">
      <c r="B2337" s="34"/>
      <c r="G2337" s="3"/>
      <c r="H2337" s="2"/>
      <c r="I2337" s="12"/>
      <c r="J2337" s="5">
        <v>1</v>
      </c>
      <c r="K2337" s="5">
        <f t="shared" si="1182"/>
        <v>0</v>
      </c>
      <c r="L2337" s="56">
        <f t="shared" si="1159"/>
        <v>0</v>
      </c>
      <c r="M2337" s="5" t="e">
        <f t="shared" ref="M2337" si="1213">IF(#REF!=B2337,1,0)</f>
        <v>#REF!</v>
      </c>
      <c r="N2337" s="5">
        <f t="shared" si="1186"/>
        <v>0</v>
      </c>
    </row>
    <row r="2338" spans="2:14" ht="13.5" customHeight="1" x14ac:dyDescent="0.2">
      <c r="B2338" s="34"/>
      <c r="G2338" s="3"/>
      <c r="H2338" s="2"/>
      <c r="I2338" s="12"/>
      <c r="J2338" s="5">
        <v>1</v>
      </c>
      <c r="K2338" s="5">
        <f t="shared" si="1182"/>
        <v>0</v>
      </c>
      <c r="L2338" s="56">
        <f t="shared" si="1159"/>
        <v>0</v>
      </c>
      <c r="M2338" s="5" t="e">
        <f t="shared" ref="M2338" si="1214">IF(#REF!=B2338,1,0)</f>
        <v>#REF!</v>
      </c>
      <c r="N2338" s="5">
        <f t="shared" si="1186"/>
        <v>0</v>
      </c>
    </row>
    <row r="2339" spans="2:14" ht="13.5" customHeight="1" x14ac:dyDescent="0.2">
      <c r="B2339" s="34"/>
      <c r="G2339" s="3"/>
      <c r="H2339" s="2"/>
      <c r="I2339" s="12"/>
      <c r="J2339" s="5">
        <v>1</v>
      </c>
      <c r="K2339" s="5">
        <f t="shared" si="1182"/>
        <v>0</v>
      </c>
      <c r="L2339" s="56">
        <f t="shared" si="1159"/>
        <v>0</v>
      </c>
      <c r="M2339" s="5" t="e">
        <f t="shared" ref="M2339" si="1215">IF(#REF!=B2339,1,0)</f>
        <v>#REF!</v>
      </c>
      <c r="N2339" s="5">
        <f t="shared" si="1186"/>
        <v>0</v>
      </c>
    </row>
    <row r="2340" spans="2:14" ht="13.5" customHeight="1" x14ac:dyDescent="0.2">
      <c r="B2340" s="34"/>
      <c r="G2340" s="3"/>
      <c r="H2340" s="2"/>
      <c r="I2340" s="12"/>
      <c r="J2340" s="5">
        <v>1</v>
      </c>
      <c r="K2340" s="5">
        <f t="shared" si="1182"/>
        <v>0</v>
      </c>
      <c r="L2340" s="56">
        <f t="shared" ref="L2340:L2403" si="1216">IF(B2340="",B2339,B2340)</f>
        <v>0</v>
      </c>
      <c r="M2340" s="5" t="e">
        <f t="shared" ref="M2340" si="1217">IF(#REF!=B2340,1,0)</f>
        <v>#REF!</v>
      </c>
      <c r="N2340" s="5">
        <f t="shared" si="1186"/>
        <v>0</v>
      </c>
    </row>
    <row r="2341" spans="2:14" ht="13.5" customHeight="1" x14ac:dyDescent="0.2">
      <c r="B2341" s="34"/>
      <c r="G2341" s="3"/>
      <c r="H2341" s="2"/>
      <c r="I2341" s="12"/>
      <c r="J2341" s="5">
        <v>1</v>
      </c>
      <c r="K2341" s="5">
        <f t="shared" si="1182"/>
        <v>0</v>
      </c>
      <c r="L2341" s="56">
        <f t="shared" si="1216"/>
        <v>0</v>
      </c>
      <c r="M2341" s="5" t="e">
        <f t="shared" ref="M2341" si="1218">IF(#REF!=B2341,1,0)</f>
        <v>#REF!</v>
      </c>
      <c r="N2341" s="5">
        <f t="shared" si="1186"/>
        <v>0</v>
      </c>
    </row>
    <row r="2342" spans="2:14" ht="13.5" customHeight="1" x14ac:dyDescent="0.2">
      <c r="B2342" s="34"/>
      <c r="G2342" s="3"/>
      <c r="H2342" s="2"/>
      <c r="I2342" s="12"/>
      <c r="J2342" s="5">
        <v>1</v>
      </c>
      <c r="K2342" s="5">
        <f t="shared" si="1182"/>
        <v>0</v>
      </c>
      <c r="L2342" s="56">
        <f t="shared" si="1216"/>
        <v>0</v>
      </c>
      <c r="M2342" s="5" t="e">
        <f t="shared" ref="M2342" si="1219">IF(#REF!=B2342,1,0)</f>
        <v>#REF!</v>
      </c>
      <c r="N2342" s="5">
        <f t="shared" si="1186"/>
        <v>0</v>
      </c>
    </row>
    <row r="2343" spans="2:14" ht="13.5" customHeight="1" x14ac:dyDescent="0.2">
      <c r="B2343" s="34"/>
      <c r="G2343" s="3"/>
      <c r="H2343" s="2"/>
      <c r="I2343" s="12"/>
      <c r="J2343" s="5">
        <v>1</v>
      </c>
      <c r="K2343" s="5">
        <f t="shared" si="1182"/>
        <v>0</v>
      </c>
      <c r="L2343" s="56">
        <f t="shared" si="1216"/>
        <v>0</v>
      </c>
      <c r="M2343" s="5" t="e">
        <f t="shared" ref="M2343" si="1220">IF(#REF!=B2343,1,0)</f>
        <v>#REF!</v>
      </c>
      <c r="N2343" s="5">
        <f t="shared" si="1186"/>
        <v>0</v>
      </c>
    </row>
    <row r="2344" spans="2:14" ht="13.5" customHeight="1" x14ac:dyDescent="0.2">
      <c r="B2344" s="34"/>
      <c r="G2344" s="3"/>
      <c r="H2344" s="2"/>
      <c r="I2344" s="12"/>
      <c r="J2344" s="5">
        <v>1</v>
      </c>
      <c r="K2344" s="5">
        <f t="shared" si="1182"/>
        <v>0</v>
      </c>
      <c r="L2344" s="56">
        <f t="shared" si="1216"/>
        <v>0</v>
      </c>
      <c r="M2344" s="5" t="e">
        <f t="shared" ref="M2344" si="1221">IF(#REF!=B2344,1,0)</f>
        <v>#REF!</v>
      </c>
      <c r="N2344" s="5">
        <f t="shared" si="1186"/>
        <v>0</v>
      </c>
    </row>
    <row r="2345" spans="2:14" ht="13.5" customHeight="1" x14ac:dyDescent="0.2">
      <c r="B2345" s="34"/>
      <c r="G2345" s="3"/>
      <c r="H2345" s="2"/>
      <c r="I2345" s="12"/>
      <c r="J2345" s="5">
        <v>1</v>
      </c>
      <c r="K2345" s="5">
        <f t="shared" si="1182"/>
        <v>0</v>
      </c>
      <c r="L2345" s="56">
        <f t="shared" si="1216"/>
        <v>0</v>
      </c>
      <c r="M2345" s="5" t="e">
        <f t="shared" ref="M2345" si="1222">IF(#REF!=B2345,1,0)</f>
        <v>#REF!</v>
      </c>
      <c r="N2345" s="5">
        <f t="shared" si="1186"/>
        <v>0</v>
      </c>
    </row>
    <row r="2346" spans="2:14" ht="13.5" customHeight="1" x14ac:dyDescent="0.2">
      <c r="B2346" s="34"/>
      <c r="G2346" s="3"/>
      <c r="H2346" s="2"/>
      <c r="I2346" s="12"/>
      <c r="J2346" s="5">
        <v>1</v>
      </c>
      <c r="K2346" s="5">
        <f t="shared" si="1182"/>
        <v>0</v>
      </c>
      <c r="L2346" s="56">
        <f t="shared" si="1216"/>
        <v>0</v>
      </c>
      <c r="M2346" s="5" t="e">
        <f t="shared" ref="M2346" si="1223">IF(#REF!=B2346,1,0)</f>
        <v>#REF!</v>
      </c>
      <c r="N2346" s="5">
        <f t="shared" si="1186"/>
        <v>0</v>
      </c>
    </row>
    <row r="2347" spans="2:14" ht="13.5" customHeight="1" x14ac:dyDescent="0.2">
      <c r="B2347" s="34"/>
      <c r="G2347" s="3"/>
      <c r="H2347" s="2"/>
      <c r="I2347" s="12"/>
      <c r="J2347" s="5">
        <v>1</v>
      </c>
      <c r="K2347" s="5">
        <f t="shared" si="1182"/>
        <v>0</v>
      </c>
      <c r="L2347" s="56">
        <f t="shared" si="1216"/>
        <v>0</v>
      </c>
      <c r="M2347" s="5" t="e">
        <f t="shared" ref="M2347" si="1224">IF(#REF!=B2347,1,0)</f>
        <v>#REF!</v>
      </c>
      <c r="N2347" s="5">
        <f t="shared" si="1186"/>
        <v>0</v>
      </c>
    </row>
    <row r="2348" spans="2:14" ht="13.5" customHeight="1" x14ac:dyDescent="0.2">
      <c r="B2348" s="34"/>
      <c r="G2348" s="3"/>
      <c r="H2348" s="2"/>
      <c r="I2348" s="12"/>
      <c r="J2348" s="5">
        <v>1</v>
      </c>
      <c r="K2348" s="5">
        <f t="shared" si="1182"/>
        <v>0</v>
      </c>
      <c r="L2348" s="56">
        <f t="shared" si="1216"/>
        <v>0</v>
      </c>
      <c r="M2348" s="5" t="e">
        <f t="shared" ref="M2348" si="1225">IF(#REF!=B2348,1,0)</f>
        <v>#REF!</v>
      </c>
      <c r="N2348" s="5">
        <f t="shared" si="1186"/>
        <v>0</v>
      </c>
    </row>
    <row r="2349" spans="2:14" ht="13.5" customHeight="1" x14ac:dyDescent="0.2">
      <c r="B2349" s="34"/>
      <c r="G2349" s="3"/>
      <c r="H2349" s="2"/>
      <c r="I2349" s="12"/>
      <c r="J2349" s="5">
        <v>1</v>
      </c>
      <c r="K2349" s="5">
        <f t="shared" si="1182"/>
        <v>0</v>
      </c>
      <c r="L2349" s="56">
        <f t="shared" si="1216"/>
        <v>0</v>
      </c>
      <c r="M2349" s="5" t="e">
        <f t="shared" ref="M2349" si="1226">IF(#REF!=B2349,1,0)</f>
        <v>#REF!</v>
      </c>
      <c r="N2349" s="5">
        <f t="shared" si="1186"/>
        <v>0</v>
      </c>
    </row>
    <row r="2350" spans="2:14" ht="13.5" customHeight="1" x14ac:dyDescent="0.2">
      <c r="B2350" s="34"/>
      <c r="G2350" s="3"/>
      <c r="H2350" s="2"/>
      <c r="I2350" s="12"/>
      <c r="J2350" s="5">
        <v>1</v>
      </c>
      <c r="K2350" s="5">
        <f t="shared" si="1182"/>
        <v>0</v>
      </c>
      <c r="L2350" s="56">
        <f t="shared" si="1216"/>
        <v>0</v>
      </c>
      <c r="M2350" s="5" t="e">
        <f t="shared" ref="M2350" si="1227">IF(#REF!=B2350,1,0)</f>
        <v>#REF!</v>
      </c>
      <c r="N2350" s="5">
        <f t="shared" si="1186"/>
        <v>0</v>
      </c>
    </row>
    <row r="2351" spans="2:14" ht="13.5" customHeight="1" x14ac:dyDescent="0.2">
      <c r="B2351" s="34"/>
      <c r="G2351" s="3"/>
      <c r="H2351" s="2"/>
      <c r="I2351" s="12"/>
      <c r="J2351" s="5">
        <v>1</v>
      </c>
      <c r="K2351" s="5">
        <f t="shared" si="1182"/>
        <v>0</v>
      </c>
      <c r="L2351" s="56">
        <f t="shared" si="1216"/>
        <v>0</v>
      </c>
      <c r="M2351" s="5" t="e">
        <f t="shared" ref="M2351" si="1228">IF(#REF!=B2351,1,0)</f>
        <v>#REF!</v>
      </c>
      <c r="N2351" s="5">
        <f t="shared" si="1186"/>
        <v>0</v>
      </c>
    </row>
    <row r="2352" spans="2:14" ht="13.5" customHeight="1" x14ac:dyDescent="0.2">
      <c r="B2352" s="34"/>
      <c r="G2352" s="3"/>
      <c r="H2352" s="2"/>
      <c r="I2352" s="12"/>
      <c r="J2352" s="5">
        <v>1</v>
      </c>
      <c r="K2352" s="5">
        <f t="shared" si="1182"/>
        <v>0</v>
      </c>
      <c r="L2352" s="56">
        <f t="shared" si="1216"/>
        <v>0</v>
      </c>
      <c r="M2352" s="5" t="e">
        <f t="shared" ref="M2352" si="1229">IF(#REF!=B2352,1,0)</f>
        <v>#REF!</v>
      </c>
      <c r="N2352" s="5">
        <f t="shared" si="1186"/>
        <v>0</v>
      </c>
    </row>
    <row r="2353" spans="2:14" ht="13.5" customHeight="1" x14ac:dyDescent="0.2">
      <c r="B2353" s="34"/>
      <c r="G2353" s="3"/>
      <c r="H2353" s="2"/>
      <c r="I2353" s="12"/>
      <c r="J2353" s="5">
        <v>1</v>
      </c>
      <c r="K2353" s="5">
        <f t="shared" si="1182"/>
        <v>0</v>
      </c>
      <c r="L2353" s="56">
        <f t="shared" si="1216"/>
        <v>0</v>
      </c>
      <c r="M2353" s="5" t="e">
        <f t="shared" ref="M2353" si="1230">IF(#REF!=B2353,1,0)</f>
        <v>#REF!</v>
      </c>
      <c r="N2353" s="5">
        <f t="shared" si="1186"/>
        <v>0</v>
      </c>
    </row>
    <row r="2354" spans="2:14" ht="13.5" customHeight="1" x14ac:dyDescent="0.2">
      <c r="B2354" s="34"/>
      <c r="G2354" s="3"/>
      <c r="H2354" s="2"/>
      <c r="I2354" s="12"/>
      <c r="J2354" s="5">
        <v>1</v>
      </c>
      <c r="K2354" s="5">
        <f t="shared" si="1182"/>
        <v>0</v>
      </c>
      <c r="L2354" s="56">
        <f t="shared" si="1216"/>
        <v>0</v>
      </c>
      <c r="M2354" s="5" t="e">
        <f t="shared" ref="M2354" si="1231">IF(#REF!=B2354,1,0)</f>
        <v>#REF!</v>
      </c>
      <c r="N2354" s="5">
        <f t="shared" si="1186"/>
        <v>0</v>
      </c>
    </row>
    <row r="2355" spans="2:14" ht="13.5" customHeight="1" x14ac:dyDescent="0.2">
      <c r="B2355" s="34"/>
      <c r="G2355" s="3"/>
      <c r="H2355" s="2"/>
      <c r="I2355" s="12"/>
      <c r="J2355" s="5">
        <v>1</v>
      </c>
      <c r="K2355" s="5">
        <f t="shared" si="1182"/>
        <v>0</v>
      </c>
      <c r="L2355" s="56">
        <f t="shared" si="1216"/>
        <v>0</v>
      </c>
      <c r="M2355" s="5" t="e">
        <f t="shared" ref="M2355" si="1232">IF(#REF!=B2355,1,0)</f>
        <v>#REF!</v>
      </c>
      <c r="N2355" s="5">
        <f t="shared" si="1186"/>
        <v>0</v>
      </c>
    </row>
    <row r="2356" spans="2:14" ht="13.5" customHeight="1" x14ac:dyDescent="0.2">
      <c r="B2356" s="34"/>
      <c r="G2356" s="3"/>
      <c r="H2356" s="2"/>
      <c r="I2356" s="12"/>
      <c r="J2356" s="5">
        <v>1</v>
      </c>
      <c r="K2356" s="5">
        <f t="shared" si="1182"/>
        <v>0</v>
      </c>
      <c r="L2356" s="56">
        <f t="shared" si="1216"/>
        <v>0</v>
      </c>
      <c r="M2356" s="5" t="e">
        <f t="shared" ref="M2356" si="1233">IF(#REF!=B2356,1,0)</f>
        <v>#REF!</v>
      </c>
      <c r="N2356" s="5">
        <f t="shared" si="1186"/>
        <v>0</v>
      </c>
    </row>
    <row r="2357" spans="2:14" ht="13.5" customHeight="1" x14ac:dyDescent="0.2">
      <c r="B2357" s="34"/>
      <c r="G2357" s="3"/>
      <c r="H2357" s="2"/>
      <c r="I2357" s="12"/>
      <c r="J2357" s="5">
        <v>1</v>
      </c>
      <c r="K2357" s="5">
        <f t="shared" si="1182"/>
        <v>0</v>
      </c>
      <c r="L2357" s="56">
        <f t="shared" si="1216"/>
        <v>0</v>
      </c>
      <c r="M2357" s="5" t="e">
        <f t="shared" ref="M2357" si="1234">IF(#REF!=B2357,1,0)</f>
        <v>#REF!</v>
      </c>
      <c r="N2357" s="5">
        <f t="shared" si="1186"/>
        <v>0</v>
      </c>
    </row>
    <row r="2358" spans="2:14" ht="13.5" customHeight="1" x14ac:dyDescent="0.2">
      <c r="B2358" s="34"/>
      <c r="G2358" s="3"/>
      <c r="H2358" s="2"/>
      <c r="I2358" s="12"/>
      <c r="J2358" s="5">
        <v>1</v>
      </c>
      <c r="K2358" s="5">
        <f t="shared" si="1182"/>
        <v>0</v>
      </c>
      <c r="L2358" s="56">
        <f t="shared" si="1216"/>
        <v>0</v>
      </c>
      <c r="M2358" s="5" t="e">
        <f t="shared" ref="M2358" si="1235">IF(#REF!=B2358,1,0)</f>
        <v>#REF!</v>
      </c>
      <c r="N2358" s="5">
        <f t="shared" si="1186"/>
        <v>0</v>
      </c>
    </row>
    <row r="2359" spans="2:14" ht="13.5" customHeight="1" x14ac:dyDescent="0.2">
      <c r="B2359" s="34"/>
      <c r="G2359" s="3"/>
      <c r="H2359" s="2"/>
      <c r="I2359" s="12"/>
      <c r="J2359" s="5">
        <v>1</v>
      </c>
      <c r="K2359" s="5">
        <f t="shared" si="1182"/>
        <v>0</v>
      </c>
      <c r="L2359" s="56">
        <f t="shared" si="1216"/>
        <v>0</v>
      </c>
      <c r="M2359" s="5" t="e">
        <f t="shared" ref="M2359" si="1236">IF(#REF!=B2359,1,0)</f>
        <v>#REF!</v>
      </c>
      <c r="N2359" s="5">
        <f t="shared" si="1186"/>
        <v>0</v>
      </c>
    </row>
    <row r="2360" spans="2:14" ht="13.5" customHeight="1" x14ac:dyDescent="0.2">
      <c r="B2360" s="34"/>
      <c r="G2360" s="3"/>
      <c r="H2360" s="2"/>
      <c r="I2360" s="12"/>
      <c r="J2360" s="5">
        <v>1</v>
      </c>
      <c r="K2360" s="5">
        <f t="shared" si="1182"/>
        <v>0</v>
      </c>
      <c r="L2360" s="56">
        <f t="shared" si="1216"/>
        <v>0</v>
      </c>
      <c r="M2360" s="5" t="e">
        <f t="shared" ref="M2360" si="1237">IF(#REF!=B2360,1,0)</f>
        <v>#REF!</v>
      </c>
      <c r="N2360" s="5">
        <f t="shared" si="1186"/>
        <v>0</v>
      </c>
    </row>
    <row r="2361" spans="2:14" ht="13.5" customHeight="1" x14ac:dyDescent="0.2">
      <c r="B2361" s="34"/>
      <c r="G2361" s="3"/>
      <c r="H2361" s="2"/>
      <c r="I2361" s="12"/>
      <c r="J2361" s="5">
        <v>1</v>
      </c>
      <c r="K2361" s="5">
        <f t="shared" si="1182"/>
        <v>0</v>
      </c>
      <c r="L2361" s="56">
        <f t="shared" si="1216"/>
        <v>0</v>
      </c>
      <c r="M2361" s="5" t="e">
        <f t="shared" ref="M2361" si="1238">IF(#REF!=B2361,1,0)</f>
        <v>#REF!</v>
      </c>
      <c r="N2361" s="5">
        <f t="shared" si="1186"/>
        <v>0</v>
      </c>
    </row>
    <row r="2362" spans="2:14" ht="13.5" customHeight="1" x14ac:dyDescent="0.2">
      <c r="B2362" s="34"/>
      <c r="G2362" s="3"/>
      <c r="H2362" s="2"/>
      <c r="I2362" s="12"/>
      <c r="J2362" s="5">
        <v>1</v>
      </c>
      <c r="K2362" s="5">
        <f t="shared" si="1182"/>
        <v>0</v>
      </c>
      <c r="L2362" s="56">
        <f t="shared" si="1216"/>
        <v>0</v>
      </c>
      <c r="M2362" s="5" t="e">
        <f t="shared" ref="M2362" si="1239">IF(#REF!=B2362,1,0)</f>
        <v>#REF!</v>
      </c>
      <c r="N2362" s="5">
        <f t="shared" si="1186"/>
        <v>0</v>
      </c>
    </row>
    <row r="2363" spans="2:14" ht="13.5" customHeight="1" x14ac:dyDescent="0.2">
      <c r="B2363" s="34"/>
      <c r="G2363" s="3"/>
      <c r="H2363" s="2"/>
      <c r="I2363" s="12"/>
      <c r="J2363" s="5">
        <v>1</v>
      </c>
      <c r="K2363" s="5">
        <f t="shared" si="1182"/>
        <v>0</v>
      </c>
      <c r="L2363" s="56">
        <f t="shared" si="1216"/>
        <v>0</v>
      </c>
      <c r="M2363" s="5" t="e">
        <f t="shared" ref="M2363" si="1240">IF(#REF!=B2363,1,0)</f>
        <v>#REF!</v>
      </c>
      <c r="N2363" s="5">
        <f t="shared" si="1186"/>
        <v>0</v>
      </c>
    </row>
    <row r="2364" spans="2:14" ht="13.5" customHeight="1" x14ac:dyDescent="0.2">
      <c r="B2364" s="34"/>
      <c r="G2364" s="3"/>
      <c r="H2364" s="2"/>
      <c r="I2364" s="12"/>
      <c r="J2364" s="5">
        <v>1</v>
      </c>
      <c r="K2364" s="5">
        <f t="shared" si="1182"/>
        <v>0</v>
      </c>
      <c r="L2364" s="56">
        <f t="shared" si="1216"/>
        <v>0</v>
      </c>
      <c r="M2364" s="5" t="e">
        <f t="shared" ref="M2364" si="1241">IF(#REF!=B2364,1,0)</f>
        <v>#REF!</v>
      </c>
      <c r="N2364" s="5">
        <f t="shared" si="1186"/>
        <v>0</v>
      </c>
    </row>
    <row r="2365" spans="2:14" ht="13.5" customHeight="1" x14ac:dyDescent="0.2">
      <c r="B2365" s="34"/>
      <c r="G2365" s="3"/>
      <c r="H2365" s="2"/>
      <c r="I2365" s="12"/>
      <c r="J2365" s="5">
        <v>1</v>
      </c>
      <c r="K2365" s="5">
        <f t="shared" si="1182"/>
        <v>0</v>
      </c>
      <c r="L2365" s="56">
        <f t="shared" si="1216"/>
        <v>0</v>
      </c>
      <c r="M2365" s="5" t="e">
        <f t="shared" ref="M2365" si="1242">IF(#REF!=B2365,1,0)</f>
        <v>#REF!</v>
      </c>
      <c r="N2365" s="5">
        <f t="shared" si="1186"/>
        <v>0</v>
      </c>
    </row>
    <row r="2366" spans="2:14" ht="13.5" customHeight="1" x14ac:dyDescent="0.2">
      <c r="B2366" s="34"/>
      <c r="G2366" s="3"/>
      <c r="H2366" s="2"/>
      <c r="I2366" s="12"/>
      <c r="J2366" s="5">
        <v>1</v>
      </c>
      <c r="K2366" s="5">
        <f t="shared" si="1182"/>
        <v>0</v>
      </c>
      <c r="L2366" s="56">
        <f t="shared" si="1216"/>
        <v>0</v>
      </c>
      <c r="M2366" s="5" t="e">
        <f t="shared" ref="M2366" si="1243">IF(#REF!=B2366,1,0)</f>
        <v>#REF!</v>
      </c>
      <c r="N2366" s="5">
        <f t="shared" si="1186"/>
        <v>0</v>
      </c>
    </row>
    <row r="2367" spans="2:14" ht="13.5" customHeight="1" x14ac:dyDescent="0.2">
      <c r="B2367" s="34"/>
      <c r="G2367" s="3"/>
      <c r="H2367" s="2"/>
      <c r="I2367" s="12"/>
      <c r="J2367" s="5">
        <v>1</v>
      </c>
      <c r="K2367" s="5">
        <f t="shared" si="1182"/>
        <v>0</v>
      </c>
      <c r="L2367" s="56">
        <f t="shared" si="1216"/>
        <v>0</v>
      </c>
      <c r="M2367" s="5" t="e">
        <f t="shared" ref="M2367" si="1244">IF(#REF!=B2367,1,0)</f>
        <v>#REF!</v>
      </c>
      <c r="N2367" s="5">
        <f t="shared" si="1186"/>
        <v>0</v>
      </c>
    </row>
    <row r="2368" spans="2:14" ht="13.5" customHeight="1" x14ac:dyDescent="0.2">
      <c r="B2368" s="34"/>
      <c r="G2368" s="3"/>
      <c r="H2368" s="2"/>
      <c r="I2368" s="12"/>
      <c r="J2368" s="5">
        <v>1</v>
      </c>
      <c r="K2368" s="5">
        <f t="shared" si="1182"/>
        <v>0</v>
      </c>
      <c r="L2368" s="56">
        <f t="shared" si="1216"/>
        <v>0</v>
      </c>
      <c r="M2368" s="5" t="e">
        <f t="shared" ref="M2368" si="1245">IF(#REF!=B2368,1,0)</f>
        <v>#REF!</v>
      </c>
      <c r="N2368" s="5">
        <f t="shared" si="1186"/>
        <v>0</v>
      </c>
    </row>
    <row r="2369" spans="2:14" ht="13.5" customHeight="1" x14ac:dyDescent="0.2">
      <c r="B2369" s="34"/>
      <c r="G2369" s="3"/>
      <c r="H2369" s="2"/>
      <c r="I2369" s="12"/>
      <c r="J2369" s="5">
        <v>1</v>
      </c>
      <c r="K2369" s="5">
        <f t="shared" si="1182"/>
        <v>0</v>
      </c>
      <c r="L2369" s="56">
        <f t="shared" si="1216"/>
        <v>0</v>
      </c>
      <c r="M2369" s="5" t="e">
        <f t="shared" ref="M2369" si="1246">IF(#REF!=B2369,1,0)</f>
        <v>#REF!</v>
      </c>
      <c r="N2369" s="5">
        <f t="shared" si="1186"/>
        <v>0</v>
      </c>
    </row>
    <row r="2370" spans="2:14" ht="13.5" customHeight="1" x14ac:dyDescent="0.2">
      <c r="B2370" s="34"/>
      <c r="G2370" s="3"/>
      <c r="H2370" s="2"/>
      <c r="I2370" s="12"/>
      <c r="J2370" s="5">
        <v>1</v>
      </c>
      <c r="K2370" s="5">
        <f t="shared" si="1182"/>
        <v>0</v>
      </c>
      <c r="L2370" s="56">
        <f t="shared" si="1216"/>
        <v>0</v>
      </c>
      <c r="M2370" s="5" t="e">
        <f t="shared" ref="M2370" si="1247">IF(#REF!=B2370,1,0)</f>
        <v>#REF!</v>
      </c>
      <c r="N2370" s="5">
        <f t="shared" si="1186"/>
        <v>0</v>
      </c>
    </row>
    <row r="2371" spans="2:14" ht="13.5" customHeight="1" x14ac:dyDescent="0.2">
      <c r="B2371" s="34"/>
      <c r="G2371" s="3"/>
      <c r="H2371" s="2"/>
      <c r="I2371" s="12"/>
      <c r="J2371" s="5">
        <v>1</v>
      </c>
      <c r="K2371" s="5">
        <f t="shared" si="1182"/>
        <v>0</v>
      </c>
      <c r="L2371" s="56">
        <f t="shared" si="1216"/>
        <v>0</v>
      </c>
      <c r="M2371" s="5" t="e">
        <f t="shared" ref="M2371" si="1248">IF(#REF!=B2371,1,0)</f>
        <v>#REF!</v>
      </c>
      <c r="N2371" s="5">
        <f t="shared" si="1186"/>
        <v>0</v>
      </c>
    </row>
    <row r="2372" spans="2:14" ht="13.5" customHeight="1" x14ac:dyDescent="0.2">
      <c r="B2372" s="34"/>
      <c r="G2372" s="3"/>
      <c r="H2372" s="2"/>
      <c r="I2372" s="12"/>
      <c r="J2372" s="5">
        <v>1</v>
      </c>
      <c r="K2372" s="5">
        <f t="shared" ref="K2372:K2435" si="1249">IF(I2372="did not close",0,IF(I2372="",0,1))</f>
        <v>0</v>
      </c>
      <c r="L2372" s="56">
        <f t="shared" si="1216"/>
        <v>0</v>
      </c>
      <c r="M2372" s="5" t="e">
        <f t="shared" ref="M2372" si="1250">IF(#REF!=B2372,1,0)</f>
        <v>#REF!</v>
      </c>
      <c r="N2372" s="5">
        <f t="shared" si="1186"/>
        <v>0</v>
      </c>
    </row>
    <row r="2373" spans="2:14" ht="13.5" customHeight="1" x14ac:dyDescent="0.2">
      <c r="B2373" s="34"/>
      <c r="G2373" s="3"/>
      <c r="H2373" s="2"/>
      <c r="I2373" s="12"/>
      <c r="J2373" s="5">
        <v>1</v>
      </c>
      <c r="K2373" s="5">
        <f t="shared" si="1249"/>
        <v>0</v>
      </c>
      <c r="L2373" s="56">
        <f t="shared" si="1216"/>
        <v>0</v>
      </c>
      <c r="M2373" s="5" t="e">
        <f t="shared" ref="M2373" si="1251">IF(#REF!=B2373,1,0)</f>
        <v>#REF!</v>
      </c>
      <c r="N2373" s="5">
        <f t="shared" si="1186"/>
        <v>0</v>
      </c>
    </row>
    <row r="2374" spans="2:14" ht="13.5" customHeight="1" x14ac:dyDescent="0.2">
      <c r="B2374" s="34"/>
      <c r="G2374" s="3"/>
      <c r="H2374" s="2"/>
      <c r="I2374" s="12"/>
      <c r="J2374" s="5">
        <v>1</v>
      </c>
      <c r="K2374" s="5">
        <f t="shared" si="1249"/>
        <v>0</v>
      </c>
      <c r="L2374" s="56">
        <f t="shared" si="1216"/>
        <v>0</v>
      </c>
      <c r="M2374" s="5" t="e">
        <f t="shared" ref="M2374" si="1252">IF(#REF!=B2374,1,0)</f>
        <v>#REF!</v>
      </c>
      <c r="N2374" s="5">
        <f t="shared" ref="N2374:N2437" si="1253">IF(J2374=0,IF(H2374="did not close",0,IF(H2374="",0,1)),0)</f>
        <v>0</v>
      </c>
    </row>
    <row r="2375" spans="2:14" ht="13.5" customHeight="1" x14ac:dyDescent="0.2">
      <c r="B2375" s="34"/>
      <c r="G2375" s="3"/>
      <c r="H2375" s="2"/>
      <c r="I2375" s="12"/>
      <c r="J2375" s="5">
        <v>1</v>
      </c>
      <c r="K2375" s="5">
        <f t="shared" si="1249"/>
        <v>0</v>
      </c>
      <c r="L2375" s="56">
        <f t="shared" si="1216"/>
        <v>0</v>
      </c>
      <c r="M2375" s="5" t="e">
        <f t="shared" ref="M2375" si="1254">IF(#REF!=B2375,1,0)</f>
        <v>#REF!</v>
      </c>
      <c r="N2375" s="5">
        <f t="shared" si="1253"/>
        <v>0</v>
      </c>
    </row>
    <row r="2376" spans="2:14" ht="13.5" customHeight="1" x14ac:dyDescent="0.2">
      <c r="B2376" s="34"/>
      <c r="G2376" s="3"/>
      <c r="H2376" s="2"/>
      <c r="I2376" s="12"/>
      <c r="J2376" s="5">
        <v>1</v>
      </c>
      <c r="K2376" s="5">
        <f t="shared" si="1249"/>
        <v>0</v>
      </c>
      <c r="L2376" s="56">
        <f t="shared" si="1216"/>
        <v>0</v>
      </c>
      <c r="M2376" s="5" t="e">
        <f t="shared" ref="M2376" si="1255">IF(#REF!=B2376,1,0)</f>
        <v>#REF!</v>
      </c>
      <c r="N2376" s="5">
        <f t="shared" si="1253"/>
        <v>0</v>
      </c>
    </row>
    <row r="2377" spans="2:14" ht="13.5" customHeight="1" x14ac:dyDescent="0.2">
      <c r="B2377" s="34"/>
      <c r="G2377" s="3"/>
      <c r="H2377" s="2"/>
      <c r="I2377" s="12"/>
      <c r="J2377" s="5">
        <v>1</v>
      </c>
      <c r="K2377" s="5">
        <f t="shared" si="1249"/>
        <v>0</v>
      </c>
      <c r="L2377" s="56">
        <f t="shared" si="1216"/>
        <v>0</v>
      </c>
      <c r="M2377" s="5" t="e">
        <f t="shared" ref="M2377" si="1256">IF(#REF!=B2377,1,0)</f>
        <v>#REF!</v>
      </c>
      <c r="N2377" s="5">
        <f t="shared" si="1253"/>
        <v>0</v>
      </c>
    </row>
    <row r="2378" spans="2:14" ht="13.5" customHeight="1" x14ac:dyDescent="0.2">
      <c r="B2378" s="34"/>
      <c r="G2378" s="3"/>
      <c r="H2378" s="2"/>
      <c r="I2378" s="12"/>
      <c r="J2378" s="5">
        <v>1</v>
      </c>
      <c r="K2378" s="5">
        <f t="shared" si="1249"/>
        <v>0</v>
      </c>
      <c r="L2378" s="56">
        <f t="shared" si="1216"/>
        <v>0</v>
      </c>
      <c r="M2378" s="5" t="e">
        <f t="shared" ref="M2378" si="1257">IF(#REF!=B2378,1,0)</f>
        <v>#REF!</v>
      </c>
      <c r="N2378" s="5">
        <f t="shared" si="1253"/>
        <v>0</v>
      </c>
    </row>
    <row r="2379" spans="2:14" ht="13.5" customHeight="1" x14ac:dyDescent="0.2">
      <c r="B2379" s="34"/>
      <c r="G2379" s="3"/>
      <c r="H2379" s="2"/>
      <c r="I2379" s="12"/>
      <c r="J2379" s="5">
        <v>1</v>
      </c>
      <c r="K2379" s="5">
        <f t="shared" si="1249"/>
        <v>0</v>
      </c>
      <c r="L2379" s="56">
        <f t="shared" si="1216"/>
        <v>0</v>
      </c>
      <c r="M2379" s="5" t="e">
        <f t="shared" ref="M2379" si="1258">IF(#REF!=B2379,1,0)</f>
        <v>#REF!</v>
      </c>
      <c r="N2379" s="5">
        <f t="shared" si="1253"/>
        <v>0</v>
      </c>
    </row>
    <row r="2380" spans="2:14" ht="13.5" customHeight="1" x14ac:dyDescent="0.2">
      <c r="B2380" s="34"/>
      <c r="G2380" s="3"/>
      <c r="H2380" s="2"/>
      <c r="I2380" s="12"/>
      <c r="J2380" s="5">
        <v>1</v>
      </c>
      <c r="K2380" s="5">
        <f t="shared" si="1249"/>
        <v>0</v>
      </c>
      <c r="L2380" s="56">
        <f t="shared" si="1216"/>
        <v>0</v>
      </c>
      <c r="M2380" s="5" t="e">
        <f t="shared" ref="M2380" si="1259">IF(#REF!=B2380,1,0)</f>
        <v>#REF!</v>
      </c>
      <c r="N2380" s="5">
        <f t="shared" si="1253"/>
        <v>0</v>
      </c>
    </row>
    <row r="2381" spans="2:14" ht="13.5" customHeight="1" x14ac:dyDescent="0.2">
      <c r="B2381" s="34"/>
      <c r="G2381" s="3"/>
      <c r="H2381" s="2"/>
      <c r="I2381" s="12"/>
      <c r="J2381" s="5">
        <v>1</v>
      </c>
      <c r="K2381" s="5">
        <f t="shared" si="1249"/>
        <v>0</v>
      </c>
      <c r="L2381" s="56">
        <f t="shared" si="1216"/>
        <v>0</v>
      </c>
      <c r="M2381" s="5" t="e">
        <f t="shared" ref="M2381" si="1260">IF(#REF!=B2381,1,0)</f>
        <v>#REF!</v>
      </c>
      <c r="N2381" s="5">
        <f t="shared" si="1253"/>
        <v>0</v>
      </c>
    </row>
    <row r="2382" spans="2:14" ht="13.5" customHeight="1" x14ac:dyDescent="0.2">
      <c r="B2382" s="34"/>
      <c r="G2382" s="3"/>
      <c r="H2382" s="2"/>
      <c r="I2382" s="12"/>
      <c r="J2382" s="5">
        <v>1</v>
      </c>
      <c r="K2382" s="5">
        <f t="shared" si="1249"/>
        <v>0</v>
      </c>
      <c r="L2382" s="56">
        <f t="shared" si="1216"/>
        <v>0</v>
      </c>
      <c r="M2382" s="5" t="e">
        <f t="shared" ref="M2382" si="1261">IF(#REF!=B2382,1,0)</f>
        <v>#REF!</v>
      </c>
      <c r="N2382" s="5">
        <f t="shared" si="1253"/>
        <v>0</v>
      </c>
    </row>
    <row r="2383" spans="2:14" ht="13.5" customHeight="1" x14ac:dyDescent="0.2">
      <c r="B2383" s="34"/>
      <c r="G2383" s="3"/>
      <c r="H2383" s="2"/>
      <c r="I2383" s="12"/>
      <c r="J2383" s="5">
        <v>1</v>
      </c>
      <c r="K2383" s="5">
        <f t="shared" si="1249"/>
        <v>0</v>
      </c>
      <c r="L2383" s="56">
        <f t="shared" si="1216"/>
        <v>0</v>
      </c>
      <c r="M2383" s="5" t="e">
        <f t="shared" ref="M2383" si="1262">IF(#REF!=B2383,1,0)</f>
        <v>#REF!</v>
      </c>
      <c r="N2383" s="5">
        <f t="shared" si="1253"/>
        <v>0</v>
      </c>
    </row>
    <row r="2384" spans="2:14" ht="13.5" customHeight="1" x14ac:dyDescent="0.2">
      <c r="B2384" s="34"/>
      <c r="G2384" s="3"/>
      <c r="H2384" s="2"/>
      <c r="I2384" s="12"/>
      <c r="J2384" s="5">
        <v>1</v>
      </c>
      <c r="K2384" s="5">
        <f t="shared" si="1249"/>
        <v>0</v>
      </c>
      <c r="L2384" s="56">
        <f t="shared" si="1216"/>
        <v>0</v>
      </c>
      <c r="M2384" s="5" t="e">
        <f t="shared" ref="M2384" si="1263">IF(#REF!=B2384,1,0)</f>
        <v>#REF!</v>
      </c>
      <c r="N2384" s="5">
        <f t="shared" si="1253"/>
        <v>0</v>
      </c>
    </row>
    <row r="2385" spans="2:14" ht="13.5" customHeight="1" x14ac:dyDescent="0.2">
      <c r="B2385" s="34"/>
      <c r="G2385" s="3"/>
      <c r="H2385" s="2"/>
      <c r="I2385" s="12"/>
      <c r="J2385" s="5">
        <v>1</v>
      </c>
      <c r="K2385" s="5">
        <f t="shared" si="1249"/>
        <v>0</v>
      </c>
      <c r="L2385" s="56">
        <f t="shared" si="1216"/>
        <v>0</v>
      </c>
      <c r="M2385" s="5" t="e">
        <f t="shared" ref="M2385" si="1264">IF(#REF!=B2385,1,0)</f>
        <v>#REF!</v>
      </c>
      <c r="N2385" s="5">
        <f t="shared" si="1253"/>
        <v>0</v>
      </c>
    </row>
    <row r="2386" spans="2:14" ht="13.5" customHeight="1" x14ac:dyDescent="0.2">
      <c r="B2386" s="34"/>
      <c r="G2386" s="3"/>
      <c r="H2386" s="2"/>
      <c r="I2386" s="12"/>
      <c r="J2386" s="5">
        <v>1</v>
      </c>
      <c r="K2386" s="5">
        <f t="shared" si="1249"/>
        <v>0</v>
      </c>
      <c r="L2386" s="56">
        <f t="shared" si="1216"/>
        <v>0</v>
      </c>
      <c r="M2386" s="5" t="e">
        <f t="shared" ref="M2386" si="1265">IF(#REF!=B2386,1,0)</f>
        <v>#REF!</v>
      </c>
      <c r="N2386" s="5">
        <f t="shared" si="1253"/>
        <v>0</v>
      </c>
    </row>
    <row r="2387" spans="2:14" ht="13.5" customHeight="1" x14ac:dyDescent="0.2">
      <c r="B2387" s="34"/>
      <c r="G2387" s="3"/>
      <c r="H2387" s="2"/>
      <c r="I2387" s="12"/>
      <c r="J2387" s="5">
        <v>1</v>
      </c>
      <c r="K2387" s="5">
        <f t="shared" si="1249"/>
        <v>0</v>
      </c>
      <c r="L2387" s="56">
        <f t="shared" si="1216"/>
        <v>0</v>
      </c>
      <c r="M2387" s="5" t="e">
        <f t="shared" ref="M2387" si="1266">IF(#REF!=B2387,1,0)</f>
        <v>#REF!</v>
      </c>
      <c r="N2387" s="5">
        <f t="shared" si="1253"/>
        <v>0</v>
      </c>
    </row>
    <row r="2388" spans="2:14" ht="13.5" customHeight="1" x14ac:dyDescent="0.2">
      <c r="B2388" s="34"/>
      <c r="G2388" s="3"/>
      <c r="H2388" s="2"/>
      <c r="I2388" s="12"/>
      <c r="J2388" s="5">
        <v>1</v>
      </c>
      <c r="K2388" s="5">
        <f t="shared" si="1249"/>
        <v>0</v>
      </c>
      <c r="L2388" s="56">
        <f t="shared" si="1216"/>
        <v>0</v>
      </c>
      <c r="M2388" s="5" t="e">
        <f t="shared" ref="M2388" si="1267">IF(#REF!=B2388,1,0)</f>
        <v>#REF!</v>
      </c>
      <c r="N2388" s="5">
        <f t="shared" si="1253"/>
        <v>0</v>
      </c>
    </row>
    <row r="2389" spans="2:14" ht="13.5" customHeight="1" x14ac:dyDescent="0.2">
      <c r="B2389" s="34"/>
      <c r="G2389" s="3"/>
      <c r="H2389" s="2"/>
      <c r="I2389" s="12"/>
      <c r="J2389" s="5">
        <v>1</v>
      </c>
      <c r="K2389" s="5">
        <f t="shared" si="1249"/>
        <v>0</v>
      </c>
      <c r="L2389" s="56">
        <f t="shared" si="1216"/>
        <v>0</v>
      </c>
      <c r="M2389" s="5" t="e">
        <f t="shared" ref="M2389" si="1268">IF(#REF!=B2389,1,0)</f>
        <v>#REF!</v>
      </c>
      <c r="N2389" s="5">
        <f t="shared" si="1253"/>
        <v>0</v>
      </c>
    </row>
    <row r="2390" spans="2:14" ht="13.5" customHeight="1" x14ac:dyDescent="0.2">
      <c r="B2390" s="34"/>
      <c r="G2390" s="3"/>
      <c r="H2390" s="2"/>
      <c r="I2390" s="12"/>
      <c r="J2390" s="5">
        <v>1</v>
      </c>
      <c r="K2390" s="5">
        <f t="shared" si="1249"/>
        <v>0</v>
      </c>
      <c r="L2390" s="56">
        <f t="shared" si="1216"/>
        <v>0</v>
      </c>
      <c r="M2390" s="5" t="e">
        <f t="shared" ref="M2390" si="1269">IF(#REF!=B2390,1,0)</f>
        <v>#REF!</v>
      </c>
      <c r="N2390" s="5">
        <f t="shared" si="1253"/>
        <v>0</v>
      </c>
    </row>
    <row r="2391" spans="2:14" ht="13.5" customHeight="1" x14ac:dyDescent="0.2">
      <c r="B2391" s="34"/>
      <c r="G2391" s="3"/>
      <c r="H2391" s="2"/>
      <c r="I2391" s="12"/>
      <c r="J2391" s="5">
        <v>1</v>
      </c>
      <c r="K2391" s="5">
        <f t="shared" si="1249"/>
        <v>0</v>
      </c>
      <c r="L2391" s="56">
        <f t="shared" si="1216"/>
        <v>0</v>
      </c>
      <c r="M2391" s="5" t="e">
        <f t="shared" ref="M2391" si="1270">IF(#REF!=B2391,1,0)</f>
        <v>#REF!</v>
      </c>
      <c r="N2391" s="5">
        <f t="shared" si="1253"/>
        <v>0</v>
      </c>
    </row>
    <row r="2392" spans="2:14" ht="13.5" customHeight="1" x14ac:dyDescent="0.2">
      <c r="B2392" s="34"/>
      <c r="G2392" s="3"/>
      <c r="H2392" s="2"/>
      <c r="I2392" s="12"/>
      <c r="J2392" s="5">
        <v>1</v>
      </c>
      <c r="K2392" s="5">
        <f t="shared" si="1249"/>
        <v>0</v>
      </c>
      <c r="L2392" s="56">
        <f t="shared" si="1216"/>
        <v>0</v>
      </c>
      <c r="M2392" s="5" t="e">
        <f t="shared" ref="M2392" si="1271">IF(#REF!=B2392,1,0)</f>
        <v>#REF!</v>
      </c>
      <c r="N2392" s="5">
        <f t="shared" si="1253"/>
        <v>0</v>
      </c>
    </row>
    <row r="2393" spans="2:14" ht="13.5" customHeight="1" x14ac:dyDescent="0.2">
      <c r="B2393" s="34"/>
      <c r="G2393" s="3"/>
      <c r="H2393" s="2"/>
      <c r="I2393" s="12"/>
      <c r="J2393" s="5">
        <v>1</v>
      </c>
      <c r="K2393" s="5">
        <f t="shared" si="1249"/>
        <v>0</v>
      </c>
      <c r="L2393" s="56">
        <f t="shared" si="1216"/>
        <v>0</v>
      </c>
      <c r="M2393" s="5" t="e">
        <f t="shared" ref="M2393" si="1272">IF(#REF!=B2393,1,0)</f>
        <v>#REF!</v>
      </c>
      <c r="N2393" s="5">
        <f t="shared" si="1253"/>
        <v>0</v>
      </c>
    </row>
    <row r="2394" spans="2:14" ht="13.5" customHeight="1" x14ac:dyDescent="0.2">
      <c r="B2394" s="34"/>
      <c r="G2394" s="3"/>
      <c r="H2394" s="2"/>
      <c r="I2394" s="12"/>
      <c r="J2394" s="5">
        <v>1</v>
      </c>
      <c r="K2394" s="5">
        <f t="shared" si="1249"/>
        <v>0</v>
      </c>
      <c r="L2394" s="56">
        <f t="shared" si="1216"/>
        <v>0</v>
      </c>
      <c r="M2394" s="5" t="e">
        <f t="shared" ref="M2394" si="1273">IF(#REF!=B2394,1,0)</f>
        <v>#REF!</v>
      </c>
      <c r="N2394" s="5">
        <f t="shared" si="1253"/>
        <v>0</v>
      </c>
    </row>
    <row r="2395" spans="2:14" ht="13.5" customHeight="1" x14ac:dyDescent="0.2">
      <c r="B2395" s="34"/>
      <c r="G2395" s="3"/>
      <c r="H2395" s="2"/>
      <c r="I2395" s="12"/>
      <c r="J2395" s="5">
        <v>1</v>
      </c>
      <c r="K2395" s="5">
        <f t="shared" si="1249"/>
        <v>0</v>
      </c>
      <c r="L2395" s="56">
        <f t="shared" si="1216"/>
        <v>0</v>
      </c>
      <c r="M2395" s="5" t="e">
        <f t="shared" ref="M2395" si="1274">IF(#REF!=B2395,1,0)</f>
        <v>#REF!</v>
      </c>
      <c r="N2395" s="5">
        <f t="shared" si="1253"/>
        <v>0</v>
      </c>
    </row>
    <row r="2396" spans="2:14" ht="13.5" customHeight="1" x14ac:dyDescent="0.2">
      <c r="B2396" s="34"/>
      <c r="G2396" s="3"/>
      <c r="H2396" s="2"/>
      <c r="I2396" s="12"/>
      <c r="J2396" s="5">
        <v>1</v>
      </c>
      <c r="K2396" s="5">
        <f t="shared" si="1249"/>
        <v>0</v>
      </c>
      <c r="L2396" s="56">
        <f t="shared" si="1216"/>
        <v>0</v>
      </c>
      <c r="M2396" s="5" t="e">
        <f t="shared" ref="M2396" si="1275">IF(#REF!=B2396,1,0)</f>
        <v>#REF!</v>
      </c>
      <c r="N2396" s="5">
        <f t="shared" si="1253"/>
        <v>0</v>
      </c>
    </row>
    <row r="2397" spans="2:14" ht="13.5" customHeight="1" x14ac:dyDescent="0.2">
      <c r="B2397" s="34"/>
      <c r="G2397" s="3"/>
      <c r="H2397" s="2"/>
      <c r="I2397" s="12"/>
      <c r="J2397" s="5">
        <v>1</v>
      </c>
      <c r="K2397" s="5">
        <f t="shared" si="1249"/>
        <v>0</v>
      </c>
      <c r="L2397" s="56">
        <f t="shared" si="1216"/>
        <v>0</v>
      </c>
      <c r="M2397" s="5" t="e">
        <f t="shared" ref="M2397" si="1276">IF(#REF!=B2397,1,0)</f>
        <v>#REF!</v>
      </c>
      <c r="N2397" s="5">
        <f t="shared" si="1253"/>
        <v>0</v>
      </c>
    </row>
    <row r="2398" spans="2:14" ht="13.5" customHeight="1" x14ac:dyDescent="0.2">
      <c r="B2398" s="34"/>
      <c r="G2398" s="3"/>
      <c r="H2398" s="2"/>
      <c r="I2398" s="12"/>
      <c r="J2398" s="5">
        <v>1</v>
      </c>
      <c r="K2398" s="5">
        <f t="shared" si="1249"/>
        <v>0</v>
      </c>
      <c r="L2398" s="56">
        <f t="shared" si="1216"/>
        <v>0</v>
      </c>
      <c r="M2398" s="5" t="e">
        <f t="shared" ref="M2398" si="1277">IF(#REF!=B2398,1,0)</f>
        <v>#REF!</v>
      </c>
      <c r="N2398" s="5">
        <f t="shared" si="1253"/>
        <v>0</v>
      </c>
    </row>
    <row r="2399" spans="2:14" ht="13.5" customHeight="1" x14ac:dyDescent="0.2">
      <c r="B2399" s="34"/>
      <c r="G2399" s="3"/>
      <c r="H2399" s="2"/>
      <c r="I2399" s="12"/>
      <c r="J2399" s="5">
        <v>1</v>
      </c>
      <c r="K2399" s="5">
        <f t="shared" si="1249"/>
        <v>0</v>
      </c>
      <c r="L2399" s="56">
        <f t="shared" si="1216"/>
        <v>0</v>
      </c>
      <c r="M2399" s="5" t="e">
        <f t="shared" ref="M2399" si="1278">IF(#REF!=B2399,1,0)</f>
        <v>#REF!</v>
      </c>
      <c r="N2399" s="5">
        <f t="shared" si="1253"/>
        <v>0</v>
      </c>
    </row>
    <row r="2400" spans="2:14" ht="13.5" customHeight="1" x14ac:dyDescent="0.2">
      <c r="B2400" s="34"/>
      <c r="G2400" s="3"/>
      <c r="H2400" s="2"/>
      <c r="I2400" s="12"/>
      <c r="J2400" s="5">
        <v>1</v>
      </c>
      <c r="K2400" s="5">
        <f t="shared" si="1249"/>
        <v>0</v>
      </c>
      <c r="L2400" s="56">
        <f t="shared" si="1216"/>
        <v>0</v>
      </c>
      <c r="M2400" s="5" t="e">
        <f t="shared" ref="M2400" si="1279">IF(#REF!=B2400,1,0)</f>
        <v>#REF!</v>
      </c>
      <c r="N2400" s="5">
        <f t="shared" si="1253"/>
        <v>0</v>
      </c>
    </row>
    <row r="2401" spans="2:14" ht="13.5" customHeight="1" x14ac:dyDescent="0.2">
      <c r="B2401" s="34"/>
      <c r="G2401" s="3"/>
      <c r="H2401" s="2"/>
      <c r="I2401" s="12"/>
      <c r="J2401" s="5">
        <v>1</v>
      </c>
      <c r="K2401" s="5">
        <f t="shared" si="1249"/>
        <v>0</v>
      </c>
      <c r="L2401" s="56">
        <f t="shared" si="1216"/>
        <v>0</v>
      </c>
      <c r="M2401" s="5" t="e">
        <f t="shared" ref="M2401" si="1280">IF(#REF!=B2401,1,0)</f>
        <v>#REF!</v>
      </c>
      <c r="N2401" s="5">
        <f t="shared" si="1253"/>
        <v>0</v>
      </c>
    </row>
    <row r="2402" spans="2:14" ht="13.5" customHeight="1" x14ac:dyDescent="0.2">
      <c r="B2402" s="34"/>
      <c r="G2402" s="3"/>
      <c r="H2402" s="2"/>
      <c r="I2402" s="12"/>
      <c r="J2402" s="5">
        <v>1</v>
      </c>
      <c r="K2402" s="5">
        <f t="shared" si="1249"/>
        <v>0</v>
      </c>
      <c r="L2402" s="56">
        <f t="shared" si="1216"/>
        <v>0</v>
      </c>
      <c r="M2402" s="5" t="e">
        <f t="shared" ref="M2402" si="1281">IF(#REF!=B2402,1,0)</f>
        <v>#REF!</v>
      </c>
      <c r="N2402" s="5">
        <f t="shared" si="1253"/>
        <v>0</v>
      </c>
    </row>
    <row r="2403" spans="2:14" ht="13.5" customHeight="1" x14ac:dyDescent="0.2">
      <c r="B2403" s="34"/>
      <c r="G2403" s="3"/>
      <c r="H2403" s="2"/>
      <c r="I2403" s="12"/>
      <c r="J2403" s="5">
        <v>1</v>
      </c>
      <c r="K2403" s="5">
        <f t="shared" si="1249"/>
        <v>0</v>
      </c>
      <c r="L2403" s="56">
        <f t="shared" si="1216"/>
        <v>0</v>
      </c>
      <c r="M2403" s="5" t="e">
        <f t="shared" ref="M2403" si="1282">IF(#REF!=B2403,1,0)</f>
        <v>#REF!</v>
      </c>
      <c r="N2403" s="5">
        <f t="shared" si="1253"/>
        <v>0</v>
      </c>
    </row>
    <row r="2404" spans="2:14" ht="13.5" customHeight="1" x14ac:dyDescent="0.2">
      <c r="B2404" s="34"/>
      <c r="G2404" s="3"/>
      <c r="H2404" s="2"/>
      <c r="I2404" s="12"/>
      <c r="J2404" s="5">
        <v>1</v>
      </c>
      <c r="K2404" s="5">
        <f t="shared" si="1249"/>
        <v>0</v>
      </c>
      <c r="L2404" s="56">
        <f t="shared" ref="L2404:L2467" si="1283">IF(B2404="",B2403,B2404)</f>
        <v>0</v>
      </c>
      <c r="M2404" s="5" t="e">
        <f t="shared" ref="M2404" si="1284">IF(#REF!=B2404,1,0)</f>
        <v>#REF!</v>
      </c>
      <c r="N2404" s="5">
        <f t="shared" si="1253"/>
        <v>0</v>
      </c>
    </row>
    <row r="2405" spans="2:14" ht="13.5" customHeight="1" x14ac:dyDescent="0.2">
      <c r="B2405" s="34"/>
      <c r="G2405" s="3"/>
      <c r="H2405" s="2"/>
      <c r="I2405" s="12"/>
      <c r="J2405" s="5">
        <v>1</v>
      </c>
      <c r="K2405" s="5">
        <f t="shared" si="1249"/>
        <v>0</v>
      </c>
      <c r="L2405" s="56">
        <f t="shared" si="1283"/>
        <v>0</v>
      </c>
      <c r="M2405" s="5" t="e">
        <f t="shared" ref="M2405" si="1285">IF(#REF!=B2405,1,0)</f>
        <v>#REF!</v>
      </c>
      <c r="N2405" s="5">
        <f t="shared" si="1253"/>
        <v>0</v>
      </c>
    </row>
    <row r="2406" spans="2:14" ht="13.5" customHeight="1" x14ac:dyDescent="0.2">
      <c r="B2406" s="34"/>
      <c r="G2406" s="3"/>
      <c r="H2406" s="2"/>
      <c r="I2406" s="12"/>
      <c r="J2406" s="5">
        <v>1</v>
      </c>
      <c r="K2406" s="5">
        <f t="shared" si="1249"/>
        <v>0</v>
      </c>
      <c r="L2406" s="56">
        <f t="shared" si="1283"/>
        <v>0</v>
      </c>
      <c r="M2406" s="5" t="e">
        <f t="shared" ref="M2406" si="1286">IF(#REF!=B2406,1,0)</f>
        <v>#REF!</v>
      </c>
      <c r="N2406" s="5">
        <f t="shared" si="1253"/>
        <v>0</v>
      </c>
    </row>
    <row r="2407" spans="2:14" ht="13.5" customHeight="1" x14ac:dyDescent="0.2">
      <c r="B2407" s="34"/>
      <c r="G2407" s="3"/>
      <c r="H2407" s="2"/>
      <c r="I2407" s="12"/>
      <c r="J2407" s="5">
        <v>1</v>
      </c>
      <c r="K2407" s="5">
        <f t="shared" si="1249"/>
        <v>0</v>
      </c>
      <c r="L2407" s="56">
        <f t="shared" si="1283"/>
        <v>0</v>
      </c>
      <c r="M2407" s="5" t="e">
        <f t="shared" ref="M2407" si="1287">IF(#REF!=B2407,1,0)</f>
        <v>#REF!</v>
      </c>
      <c r="N2407" s="5">
        <f t="shared" si="1253"/>
        <v>0</v>
      </c>
    </row>
    <row r="2408" spans="2:14" ht="13.5" customHeight="1" x14ac:dyDescent="0.2">
      <c r="B2408" s="34"/>
      <c r="G2408" s="3"/>
      <c r="H2408" s="2"/>
      <c r="I2408" s="12"/>
      <c r="J2408" s="5">
        <v>1</v>
      </c>
      <c r="K2408" s="5">
        <f t="shared" si="1249"/>
        <v>0</v>
      </c>
      <c r="L2408" s="56">
        <f t="shared" si="1283"/>
        <v>0</v>
      </c>
      <c r="M2408" s="5" t="e">
        <f t="shared" ref="M2408" si="1288">IF(#REF!=B2408,1,0)</f>
        <v>#REF!</v>
      </c>
      <c r="N2408" s="5">
        <f t="shared" si="1253"/>
        <v>0</v>
      </c>
    </row>
    <row r="2409" spans="2:14" ht="13.5" customHeight="1" x14ac:dyDescent="0.2">
      <c r="B2409" s="34"/>
      <c r="G2409" s="3"/>
      <c r="H2409" s="2"/>
      <c r="I2409" s="12"/>
      <c r="J2409" s="5">
        <v>1</v>
      </c>
      <c r="K2409" s="5">
        <f t="shared" si="1249"/>
        <v>0</v>
      </c>
      <c r="L2409" s="56">
        <f t="shared" si="1283"/>
        <v>0</v>
      </c>
      <c r="M2409" s="5" t="e">
        <f t="shared" ref="M2409" si="1289">IF(#REF!=B2409,1,0)</f>
        <v>#REF!</v>
      </c>
      <c r="N2409" s="5">
        <f t="shared" si="1253"/>
        <v>0</v>
      </c>
    </row>
    <row r="2410" spans="2:14" ht="13.5" customHeight="1" x14ac:dyDescent="0.2">
      <c r="B2410" s="34"/>
      <c r="G2410" s="3"/>
      <c r="H2410" s="2"/>
      <c r="I2410" s="12"/>
      <c r="J2410" s="5">
        <v>1</v>
      </c>
      <c r="K2410" s="5">
        <f t="shared" si="1249"/>
        <v>0</v>
      </c>
      <c r="L2410" s="56">
        <f t="shared" si="1283"/>
        <v>0</v>
      </c>
      <c r="M2410" s="5" t="e">
        <f t="shared" ref="M2410" si="1290">IF(#REF!=B2410,1,0)</f>
        <v>#REF!</v>
      </c>
      <c r="N2410" s="5">
        <f t="shared" si="1253"/>
        <v>0</v>
      </c>
    </row>
    <row r="2411" spans="2:14" ht="13.5" customHeight="1" x14ac:dyDescent="0.2">
      <c r="B2411" s="34"/>
      <c r="G2411" s="3"/>
      <c r="H2411" s="2"/>
      <c r="I2411" s="12"/>
      <c r="J2411" s="5">
        <v>1</v>
      </c>
      <c r="K2411" s="5">
        <f t="shared" si="1249"/>
        <v>0</v>
      </c>
      <c r="L2411" s="56">
        <f t="shared" si="1283"/>
        <v>0</v>
      </c>
      <c r="M2411" s="5" t="e">
        <f t="shared" ref="M2411" si="1291">IF(#REF!=B2411,1,0)</f>
        <v>#REF!</v>
      </c>
      <c r="N2411" s="5">
        <f t="shared" si="1253"/>
        <v>0</v>
      </c>
    </row>
    <row r="2412" spans="2:14" ht="13.5" customHeight="1" x14ac:dyDescent="0.2">
      <c r="B2412" s="34"/>
      <c r="G2412" s="3"/>
      <c r="H2412" s="2"/>
      <c r="I2412" s="12"/>
      <c r="J2412" s="5">
        <v>1</v>
      </c>
      <c r="K2412" s="5">
        <f t="shared" si="1249"/>
        <v>0</v>
      </c>
      <c r="L2412" s="56">
        <f t="shared" si="1283"/>
        <v>0</v>
      </c>
      <c r="M2412" s="5" t="e">
        <f t="shared" ref="M2412" si="1292">IF(#REF!=B2412,1,0)</f>
        <v>#REF!</v>
      </c>
      <c r="N2412" s="5">
        <f t="shared" si="1253"/>
        <v>0</v>
      </c>
    </row>
    <row r="2413" spans="2:14" ht="13.5" customHeight="1" x14ac:dyDescent="0.2">
      <c r="B2413" s="34"/>
      <c r="G2413" s="3"/>
      <c r="H2413" s="2"/>
      <c r="I2413" s="12"/>
      <c r="J2413" s="5">
        <v>1</v>
      </c>
      <c r="K2413" s="5">
        <f t="shared" si="1249"/>
        <v>0</v>
      </c>
      <c r="L2413" s="56">
        <f t="shared" si="1283"/>
        <v>0</v>
      </c>
      <c r="M2413" s="5" t="e">
        <f t="shared" ref="M2413" si="1293">IF(#REF!=B2413,1,0)</f>
        <v>#REF!</v>
      </c>
      <c r="N2413" s="5">
        <f t="shared" si="1253"/>
        <v>0</v>
      </c>
    </row>
    <row r="2414" spans="2:14" ht="13.5" customHeight="1" x14ac:dyDescent="0.2">
      <c r="B2414" s="34"/>
      <c r="G2414" s="3"/>
      <c r="H2414" s="2"/>
      <c r="I2414" s="12"/>
      <c r="J2414" s="5">
        <v>1</v>
      </c>
      <c r="K2414" s="5">
        <f t="shared" si="1249"/>
        <v>0</v>
      </c>
      <c r="L2414" s="56">
        <f t="shared" si="1283"/>
        <v>0</v>
      </c>
      <c r="M2414" s="5" t="e">
        <f t="shared" ref="M2414" si="1294">IF(#REF!=B2414,1,0)</f>
        <v>#REF!</v>
      </c>
      <c r="N2414" s="5">
        <f t="shared" si="1253"/>
        <v>0</v>
      </c>
    </row>
    <row r="2415" spans="2:14" ht="13.5" customHeight="1" x14ac:dyDescent="0.2">
      <c r="B2415" s="34"/>
      <c r="G2415" s="3"/>
      <c r="H2415" s="2"/>
      <c r="I2415" s="12"/>
      <c r="J2415" s="5">
        <v>1</v>
      </c>
      <c r="K2415" s="5">
        <f t="shared" si="1249"/>
        <v>0</v>
      </c>
      <c r="L2415" s="56">
        <f t="shared" si="1283"/>
        <v>0</v>
      </c>
      <c r="M2415" s="5" t="e">
        <f t="shared" ref="M2415" si="1295">IF(#REF!=B2415,1,0)</f>
        <v>#REF!</v>
      </c>
      <c r="N2415" s="5">
        <f t="shared" si="1253"/>
        <v>0</v>
      </c>
    </row>
    <row r="2416" spans="2:14" ht="13.5" customHeight="1" x14ac:dyDescent="0.2">
      <c r="B2416" s="34"/>
      <c r="G2416" s="3"/>
      <c r="H2416" s="2"/>
      <c r="I2416" s="12"/>
      <c r="J2416" s="5">
        <v>1</v>
      </c>
      <c r="K2416" s="5">
        <f t="shared" si="1249"/>
        <v>0</v>
      </c>
      <c r="L2416" s="56">
        <f t="shared" si="1283"/>
        <v>0</v>
      </c>
      <c r="M2416" s="5" t="e">
        <f t="shared" ref="M2416" si="1296">IF(#REF!=B2416,1,0)</f>
        <v>#REF!</v>
      </c>
      <c r="N2416" s="5">
        <f t="shared" si="1253"/>
        <v>0</v>
      </c>
    </row>
    <row r="2417" spans="2:14" ht="13.5" customHeight="1" x14ac:dyDescent="0.2">
      <c r="B2417" s="34"/>
      <c r="G2417" s="3"/>
      <c r="H2417" s="2"/>
      <c r="I2417" s="12"/>
      <c r="J2417" s="5">
        <v>1</v>
      </c>
      <c r="K2417" s="5">
        <f t="shared" si="1249"/>
        <v>0</v>
      </c>
      <c r="L2417" s="56">
        <f t="shared" si="1283"/>
        <v>0</v>
      </c>
      <c r="M2417" s="5" t="e">
        <f t="shared" ref="M2417" si="1297">IF(#REF!=B2417,1,0)</f>
        <v>#REF!</v>
      </c>
      <c r="N2417" s="5">
        <f t="shared" si="1253"/>
        <v>0</v>
      </c>
    </row>
    <row r="2418" spans="2:14" ht="13.5" customHeight="1" x14ac:dyDescent="0.2">
      <c r="B2418" s="34"/>
      <c r="G2418" s="3"/>
      <c r="H2418" s="2"/>
      <c r="I2418" s="12"/>
      <c r="J2418" s="5">
        <v>1</v>
      </c>
      <c r="K2418" s="5">
        <f t="shared" si="1249"/>
        <v>0</v>
      </c>
      <c r="L2418" s="56">
        <f t="shared" si="1283"/>
        <v>0</v>
      </c>
      <c r="M2418" s="5" t="e">
        <f t="shared" ref="M2418" si="1298">IF(#REF!=B2418,1,0)</f>
        <v>#REF!</v>
      </c>
      <c r="N2418" s="5">
        <f t="shared" si="1253"/>
        <v>0</v>
      </c>
    </row>
    <row r="2419" spans="2:14" ht="13.5" customHeight="1" x14ac:dyDescent="0.2">
      <c r="B2419" s="34"/>
      <c r="G2419" s="3"/>
      <c r="H2419" s="2"/>
      <c r="I2419" s="12"/>
      <c r="J2419" s="5">
        <v>1</v>
      </c>
      <c r="K2419" s="5">
        <f t="shared" si="1249"/>
        <v>0</v>
      </c>
      <c r="L2419" s="56">
        <f t="shared" si="1283"/>
        <v>0</v>
      </c>
      <c r="M2419" s="5" t="e">
        <f t="shared" ref="M2419" si="1299">IF(#REF!=B2419,1,0)</f>
        <v>#REF!</v>
      </c>
      <c r="N2419" s="5">
        <f t="shared" si="1253"/>
        <v>0</v>
      </c>
    </row>
    <row r="2420" spans="2:14" ht="13.5" customHeight="1" x14ac:dyDescent="0.2">
      <c r="B2420" s="34"/>
      <c r="G2420" s="3"/>
      <c r="H2420" s="2"/>
      <c r="I2420" s="12"/>
      <c r="J2420" s="5">
        <v>1</v>
      </c>
      <c r="K2420" s="5">
        <f t="shared" si="1249"/>
        <v>0</v>
      </c>
      <c r="L2420" s="56">
        <f t="shared" si="1283"/>
        <v>0</v>
      </c>
      <c r="M2420" s="5" t="e">
        <f t="shared" ref="M2420" si="1300">IF(#REF!=B2420,1,0)</f>
        <v>#REF!</v>
      </c>
      <c r="N2420" s="5">
        <f t="shared" si="1253"/>
        <v>0</v>
      </c>
    </row>
    <row r="2421" spans="2:14" ht="13.5" customHeight="1" x14ac:dyDescent="0.2">
      <c r="B2421" s="34"/>
      <c r="G2421" s="3"/>
      <c r="H2421" s="2"/>
      <c r="I2421" s="12"/>
      <c r="J2421" s="5">
        <v>1</v>
      </c>
      <c r="K2421" s="5">
        <f t="shared" si="1249"/>
        <v>0</v>
      </c>
      <c r="L2421" s="56">
        <f t="shared" si="1283"/>
        <v>0</v>
      </c>
      <c r="M2421" s="5" t="e">
        <f t="shared" ref="M2421" si="1301">IF(#REF!=B2421,1,0)</f>
        <v>#REF!</v>
      </c>
      <c r="N2421" s="5">
        <f t="shared" si="1253"/>
        <v>0</v>
      </c>
    </row>
    <row r="2422" spans="2:14" ht="13.5" customHeight="1" x14ac:dyDescent="0.2">
      <c r="B2422" s="34"/>
      <c r="G2422" s="3"/>
      <c r="H2422" s="2"/>
      <c r="I2422" s="12"/>
      <c r="J2422" s="5">
        <v>1</v>
      </c>
      <c r="K2422" s="5">
        <f t="shared" si="1249"/>
        <v>0</v>
      </c>
      <c r="L2422" s="56">
        <f t="shared" si="1283"/>
        <v>0</v>
      </c>
      <c r="M2422" s="5" t="e">
        <f t="shared" ref="M2422" si="1302">IF(#REF!=B2422,1,0)</f>
        <v>#REF!</v>
      </c>
      <c r="N2422" s="5">
        <f t="shared" si="1253"/>
        <v>0</v>
      </c>
    </row>
    <row r="2423" spans="2:14" ht="13.5" customHeight="1" x14ac:dyDescent="0.2">
      <c r="B2423" s="34"/>
      <c r="G2423" s="3"/>
      <c r="H2423" s="2"/>
      <c r="I2423" s="12"/>
      <c r="J2423" s="5">
        <v>1</v>
      </c>
      <c r="K2423" s="5">
        <f t="shared" si="1249"/>
        <v>0</v>
      </c>
      <c r="L2423" s="56">
        <f t="shared" si="1283"/>
        <v>0</v>
      </c>
      <c r="M2423" s="5" t="e">
        <f t="shared" ref="M2423" si="1303">IF(#REF!=B2423,1,0)</f>
        <v>#REF!</v>
      </c>
      <c r="N2423" s="5">
        <f t="shared" si="1253"/>
        <v>0</v>
      </c>
    </row>
    <row r="2424" spans="2:14" ht="13.5" customHeight="1" x14ac:dyDescent="0.2">
      <c r="B2424" s="34"/>
      <c r="G2424" s="3"/>
      <c r="H2424" s="2"/>
      <c r="I2424" s="12"/>
      <c r="J2424" s="5">
        <v>1</v>
      </c>
      <c r="K2424" s="5">
        <f t="shared" si="1249"/>
        <v>0</v>
      </c>
      <c r="L2424" s="56">
        <f t="shared" si="1283"/>
        <v>0</v>
      </c>
      <c r="M2424" s="5" t="e">
        <f t="shared" ref="M2424" si="1304">IF(#REF!=B2424,1,0)</f>
        <v>#REF!</v>
      </c>
      <c r="N2424" s="5">
        <f t="shared" si="1253"/>
        <v>0</v>
      </c>
    </row>
    <row r="2425" spans="2:14" ht="13.5" customHeight="1" x14ac:dyDescent="0.2">
      <c r="B2425" s="34"/>
      <c r="G2425" s="3"/>
      <c r="H2425" s="2"/>
      <c r="I2425" s="12"/>
      <c r="J2425" s="5">
        <v>1</v>
      </c>
      <c r="K2425" s="5">
        <f t="shared" si="1249"/>
        <v>0</v>
      </c>
      <c r="L2425" s="56">
        <f t="shared" si="1283"/>
        <v>0</v>
      </c>
      <c r="M2425" s="5" t="e">
        <f t="shared" ref="M2425" si="1305">IF(#REF!=B2425,1,0)</f>
        <v>#REF!</v>
      </c>
      <c r="N2425" s="5">
        <f t="shared" si="1253"/>
        <v>0</v>
      </c>
    </row>
    <row r="2426" spans="2:14" ht="13.5" customHeight="1" x14ac:dyDescent="0.2">
      <c r="B2426" s="34"/>
      <c r="G2426" s="3"/>
      <c r="H2426" s="2"/>
      <c r="I2426" s="12"/>
      <c r="J2426" s="5">
        <v>1</v>
      </c>
      <c r="K2426" s="5">
        <f t="shared" si="1249"/>
        <v>0</v>
      </c>
      <c r="L2426" s="56">
        <f t="shared" si="1283"/>
        <v>0</v>
      </c>
      <c r="M2426" s="5" t="e">
        <f t="shared" ref="M2426" si="1306">IF(#REF!=B2426,1,0)</f>
        <v>#REF!</v>
      </c>
      <c r="N2426" s="5">
        <f t="shared" si="1253"/>
        <v>0</v>
      </c>
    </row>
    <row r="2427" spans="2:14" ht="13.5" customHeight="1" x14ac:dyDescent="0.2">
      <c r="B2427" s="34"/>
      <c r="G2427" s="3"/>
      <c r="H2427" s="2"/>
      <c r="I2427" s="12"/>
      <c r="J2427" s="5">
        <v>1</v>
      </c>
      <c r="K2427" s="5">
        <f t="shared" si="1249"/>
        <v>0</v>
      </c>
      <c r="L2427" s="56">
        <f t="shared" si="1283"/>
        <v>0</v>
      </c>
      <c r="M2427" s="5" t="e">
        <f t="shared" ref="M2427" si="1307">IF(#REF!=B2427,1,0)</f>
        <v>#REF!</v>
      </c>
      <c r="N2427" s="5">
        <f t="shared" si="1253"/>
        <v>0</v>
      </c>
    </row>
    <row r="2428" spans="2:14" ht="13.5" customHeight="1" x14ac:dyDescent="0.2">
      <c r="B2428" s="34"/>
      <c r="G2428" s="3"/>
      <c r="H2428" s="2"/>
      <c r="I2428" s="12"/>
      <c r="J2428" s="5">
        <v>1</v>
      </c>
      <c r="K2428" s="5">
        <f t="shared" si="1249"/>
        <v>0</v>
      </c>
      <c r="L2428" s="56">
        <f t="shared" si="1283"/>
        <v>0</v>
      </c>
      <c r="M2428" s="5" t="e">
        <f t="shared" ref="M2428" si="1308">IF(#REF!=B2428,1,0)</f>
        <v>#REF!</v>
      </c>
      <c r="N2428" s="5">
        <f t="shared" si="1253"/>
        <v>0</v>
      </c>
    </row>
    <row r="2429" spans="2:14" ht="13.5" customHeight="1" x14ac:dyDescent="0.2">
      <c r="B2429" s="34"/>
      <c r="G2429" s="3"/>
      <c r="H2429" s="2"/>
      <c r="I2429" s="12"/>
      <c r="J2429" s="5">
        <v>1</v>
      </c>
      <c r="K2429" s="5">
        <f t="shared" si="1249"/>
        <v>0</v>
      </c>
      <c r="L2429" s="56">
        <f t="shared" si="1283"/>
        <v>0</v>
      </c>
      <c r="M2429" s="5" t="e">
        <f t="shared" ref="M2429" si="1309">IF(#REF!=B2429,1,0)</f>
        <v>#REF!</v>
      </c>
      <c r="N2429" s="5">
        <f t="shared" si="1253"/>
        <v>0</v>
      </c>
    </row>
    <row r="2430" spans="2:14" ht="13.5" customHeight="1" x14ac:dyDescent="0.2">
      <c r="B2430" s="34"/>
      <c r="G2430" s="3"/>
      <c r="H2430" s="2"/>
      <c r="I2430" s="12"/>
      <c r="J2430" s="5">
        <v>1</v>
      </c>
      <c r="K2430" s="5">
        <f t="shared" si="1249"/>
        <v>0</v>
      </c>
      <c r="L2430" s="56">
        <f t="shared" si="1283"/>
        <v>0</v>
      </c>
      <c r="M2430" s="5" t="e">
        <f t="shared" ref="M2430" si="1310">IF(#REF!=B2430,1,0)</f>
        <v>#REF!</v>
      </c>
      <c r="N2430" s="5">
        <f t="shared" si="1253"/>
        <v>0</v>
      </c>
    </row>
    <row r="2431" spans="2:14" ht="13.5" customHeight="1" x14ac:dyDescent="0.2">
      <c r="B2431" s="34"/>
      <c r="G2431" s="3"/>
      <c r="H2431" s="2"/>
      <c r="I2431" s="12"/>
      <c r="J2431" s="5">
        <v>1</v>
      </c>
      <c r="K2431" s="5">
        <f t="shared" si="1249"/>
        <v>0</v>
      </c>
      <c r="L2431" s="56">
        <f t="shared" si="1283"/>
        <v>0</v>
      </c>
      <c r="M2431" s="5" t="e">
        <f t="shared" ref="M2431" si="1311">IF(#REF!=B2431,1,0)</f>
        <v>#REF!</v>
      </c>
      <c r="N2431" s="5">
        <f t="shared" si="1253"/>
        <v>0</v>
      </c>
    </row>
    <row r="2432" spans="2:14" ht="13.5" customHeight="1" x14ac:dyDescent="0.2">
      <c r="B2432" s="34"/>
      <c r="G2432" s="3"/>
      <c r="H2432" s="2"/>
      <c r="I2432" s="12"/>
      <c r="J2432" s="5">
        <v>1</v>
      </c>
      <c r="K2432" s="5">
        <f t="shared" si="1249"/>
        <v>0</v>
      </c>
      <c r="L2432" s="56">
        <f t="shared" si="1283"/>
        <v>0</v>
      </c>
      <c r="M2432" s="5" t="e">
        <f t="shared" ref="M2432" si="1312">IF(#REF!=B2432,1,0)</f>
        <v>#REF!</v>
      </c>
      <c r="N2432" s="5">
        <f t="shared" si="1253"/>
        <v>0</v>
      </c>
    </row>
    <row r="2433" spans="2:14" ht="13.5" customHeight="1" x14ac:dyDescent="0.2">
      <c r="B2433" s="34"/>
      <c r="G2433" s="3"/>
      <c r="H2433" s="2"/>
      <c r="I2433" s="12"/>
      <c r="J2433" s="5">
        <v>1</v>
      </c>
      <c r="K2433" s="5">
        <f t="shared" si="1249"/>
        <v>0</v>
      </c>
      <c r="L2433" s="56">
        <f t="shared" si="1283"/>
        <v>0</v>
      </c>
      <c r="M2433" s="5" t="e">
        <f t="shared" ref="M2433" si="1313">IF(#REF!=B2433,1,0)</f>
        <v>#REF!</v>
      </c>
      <c r="N2433" s="5">
        <f t="shared" si="1253"/>
        <v>0</v>
      </c>
    </row>
    <row r="2434" spans="2:14" ht="13.5" customHeight="1" x14ac:dyDescent="0.2">
      <c r="B2434" s="34"/>
      <c r="G2434" s="3"/>
      <c r="H2434" s="2"/>
      <c r="I2434" s="12"/>
      <c r="J2434" s="5">
        <v>1</v>
      </c>
      <c r="K2434" s="5">
        <f t="shared" si="1249"/>
        <v>0</v>
      </c>
      <c r="L2434" s="56">
        <f t="shared" si="1283"/>
        <v>0</v>
      </c>
      <c r="M2434" s="5" t="e">
        <f t="shared" ref="M2434" si="1314">IF(#REF!=B2434,1,0)</f>
        <v>#REF!</v>
      </c>
      <c r="N2434" s="5">
        <f t="shared" si="1253"/>
        <v>0</v>
      </c>
    </row>
    <row r="2435" spans="2:14" ht="13.5" customHeight="1" x14ac:dyDescent="0.2">
      <c r="B2435" s="34"/>
      <c r="G2435" s="3"/>
      <c r="H2435" s="2"/>
      <c r="I2435" s="12"/>
      <c r="J2435" s="5">
        <v>1</v>
      </c>
      <c r="K2435" s="5">
        <f t="shared" si="1249"/>
        <v>0</v>
      </c>
      <c r="L2435" s="56">
        <f t="shared" si="1283"/>
        <v>0</v>
      </c>
      <c r="M2435" s="5" t="e">
        <f t="shared" ref="M2435" si="1315">IF(#REF!=B2435,1,0)</f>
        <v>#REF!</v>
      </c>
      <c r="N2435" s="5">
        <f t="shared" si="1253"/>
        <v>0</v>
      </c>
    </row>
    <row r="2436" spans="2:14" ht="13.5" customHeight="1" x14ac:dyDescent="0.2">
      <c r="B2436" s="34"/>
      <c r="G2436" s="3"/>
      <c r="H2436" s="2"/>
      <c r="I2436" s="12"/>
      <c r="J2436" s="5">
        <v>1</v>
      </c>
      <c r="K2436" s="5">
        <f t="shared" ref="K2436:K2499" si="1316">IF(I2436="did not close",0,IF(I2436="",0,1))</f>
        <v>0</v>
      </c>
      <c r="L2436" s="56">
        <f t="shared" si="1283"/>
        <v>0</v>
      </c>
      <c r="M2436" s="5" t="e">
        <f t="shared" ref="M2436" si="1317">IF(#REF!=B2436,1,0)</f>
        <v>#REF!</v>
      </c>
      <c r="N2436" s="5">
        <f t="shared" si="1253"/>
        <v>0</v>
      </c>
    </row>
    <row r="2437" spans="2:14" ht="13.5" customHeight="1" x14ac:dyDescent="0.2">
      <c r="B2437" s="34"/>
      <c r="G2437" s="3"/>
      <c r="H2437" s="2"/>
      <c r="I2437" s="12"/>
      <c r="J2437" s="5">
        <v>1</v>
      </c>
      <c r="K2437" s="5">
        <f t="shared" si="1316"/>
        <v>0</v>
      </c>
      <c r="L2437" s="56">
        <f t="shared" si="1283"/>
        <v>0</v>
      </c>
      <c r="M2437" s="5" t="e">
        <f t="shared" ref="M2437" si="1318">IF(#REF!=B2437,1,0)</f>
        <v>#REF!</v>
      </c>
      <c r="N2437" s="5">
        <f t="shared" si="1253"/>
        <v>0</v>
      </c>
    </row>
    <row r="2438" spans="2:14" ht="13.5" customHeight="1" x14ac:dyDescent="0.2">
      <c r="B2438" s="34"/>
      <c r="G2438" s="3"/>
      <c r="H2438" s="2"/>
      <c r="I2438" s="12"/>
      <c r="J2438" s="5">
        <v>1</v>
      </c>
      <c r="K2438" s="5">
        <f t="shared" si="1316"/>
        <v>0</v>
      </c>
      <c r="L2438" s="56">
        <f t="shared" si="1283"/>
        <v>0</v>
      </c>
      <c r="M2438" s="5" t="e">
        <f t="shared" ref="M2438" si="1319">IF(#REF!=B2438,1,0)</f>
        <v>#REF!</v>
      </c>
      <c r="N2438" s="5">
        <f t="shared" ref="N2438:N2501" si="1320">IF(J2438=0,IF(H2438="did not close",0,IF(H2438="",0,1)),0)</f>
        <v>0</v>
      </c>
    </row>
    <row r="2439" spans="2:14" ht="13.5" customHeight="1" x14ac:dyDescent="0.2">
      <c r="B2439" s="34"/>
      <c r="G2439" s="3"/>
      <c r="H2439" s="2"/>
      <c r="I2439" s="12"/>
      <c r="J2439" s="5">
        <v>1</v>
      </c>
      <c r="K2439" s="5">
        <f t="shared" si="1316"/>
        <v>0</v>
      </c>
      <c r="L2439" s="56">
        <f t="shared" si="1283"/>
        <v>0</v>
      </c>
      <c r="M2439" s="5" t="e">
        <f t="shared" ref="M2439" si="1321">IF(#REF!=B2439,1,0)</f>
        <v>#REF!</v>
      </c>
      <c r="N2439" s="5">
        <f t="shared" si="1320"/>
        <v>0</v>
      </c>
    </row>
    <row r="2440" spans="2:14" ht="13.5" customHeight="1" x14ac:dyDescent="0.2">
      <c r="B2440" s="34"/>
      <c r="G2440" s="3"/>
      <c r="H2440" s="2"/>
      <c r="I2440" s="12"/>
      <c r="J2440" s="5">
        <v>1</v>
      </c>
      <c r="K2440" s="5">
        <f t="shared" si="1316"/>
        <v>0</v>
      </c>
      <c r="L2440" s="56">
        <f t="shared" si="1283"/>
        <v>0</v>
      </c>
      <c r="M2440" s="5" t="e">
        <f t="shared" ref="M2440" si="1322">IF(#REF!=B2440,1,0)</f>
        <v>#REF!</v>
      </c>
      <c r="N2440" s="5">
        <f t="shared" si="1320"/>
        <v>0</v>
      </c>
    </row>
    <row r="2441" spans="2:14" ht="13.5" customHeight="1" x14ac:dyDescent="0.2">
      <c r="B2441" s="34"/>
      <c r="G2441" s="3"/>
      <c r="H2441" s="2"/>
      <c r="I2441" s="12"/>
      <c r="J2441" s="5">
        <v>1</v>
      </c>
      <c r="K2441" s="5">
        <f t="shared" si="1316"/>
        <v>0</v>
      </c>
      <c r="L2441" s="56">
        <f t="shared" si="1283"/>
        <v>0</v>
      </c>
      <c r="M2441" s="5" t="e">
        <f t="shared" ref="M2441" si="1323">IF(#REF!=B2441,1,0)</f>
        <v>#REF!</v>
      </c>
      <c r="N2441" s="5">
        <f t="shared" si="1320"/>
        <v>0</v>
      </c>
    </row>
    <row r="2442" spans="2:14" ht="13.5" customHeight="1" x14ac:dyDescent="0.2">
      <c r="B2442" s="34"/>
      <c r="G2442" s="3"/>
      <c r="H2442" s="2"/>
      <c r="I2442" s="12"/>
      <c r="J2442" s="5">
        <v>1</v>
      </c>
      <c r="K2442" s="5">
        <f t="shared" si="1316"/>
        <v>0</v>
      </c>
      <c r="L2442" s="56">
        <f t="shared" si="1283"/>
        <v>0</v>
      </c>
      <c r="M2442" s="5" t="e">
        <f t="shared" ref="M2442" si="1324">IF(#REF!=B2442,1,0)</f>
        <v>#REF!</v>
      </c>
      <c r="N2442" s="5">
        <f t="shared" si="1320"/>
        <v>0</v>
      </c>
    </row>
    <row r="2443" spans="2:14" ht="13.5" customHeight="1" x14ac:dyDescent="0.2">
      <c r="B2443" s="34"/>
      <c r="G2443" s="3"/>
      <c r="H2443" s="2"/>
      <c r="I2443" s="12"/>
      <c r="J2443" s="5">
        <v>1</v>
      </c>
      <c r="K2443" s="5">
        <f t="shared" si="1316"/>
        <v>0</v>
      </c>
      <c r="L2443" s="56">
        <f t="shared" si="1283"/>
        <v>0</v>
      </c>
      <c r="M2443" s="5" t="e">
        <f t="shared" ref="M2443" si="1325">IF(#REF!=B2443,1,0)</f>
        <v>#REF!</v>
      </c>
      <c r="N2443" s="5">
        <f t="shared" si="1320"/>
        <v>0</v>
      </c>
    </row>
    <row r="2444" spans="2:14" ht="13.5" customHeight="1" x14ac:dyDescent="0.2">
      <c r="B2444" s="34"/>
      <c r="G2444" s="3"/>
      <c r="H2444" s="2"/>
      <c r="I2444" s="12"/>
      <c r="J2444" s="5">
        <v>1</v>
      </c>
      <c r="K2444" s="5">
        <f t="shared" si="1316"/>
        <v>0</v>
      </c>
      <c r="L2444" s="56">
        <f t="shared" si="1283"/>
        <v>0</v>
      </c>
      <c r="M2444" s="5" t="e">
        <f t="shared" ref="M2444" si="1326">IF(#REF!=B2444,1,0)</f>
        <v>#REF!</v>
      </c>
      <c r="N2444" s="5">
        <f t="shared" si="1320"/>
        <v>0</v>
      </c>
    </row>
    <row r="2445" spans="2:14" ht="13.5" customHeight="1" x14ac:dyDescent="0.2">
      <c r="B2445" s="34"/>
      <c r="G2445" s="3"/>
      <c r="H2445" s="2"/>
      <c r="I2445" s="12"/>
      <c r="J2445" s="5">
        <v>1</v>
      </c>
      <c r="K2445" s="5">
        <f t="shared" si="1316"/>
        <v>0</v>
      </c>
      <c r="L2445" s="56">
        <f t="shared" si="1283"/>
        <v>0</v>
      </c>
      <c r="M2445" s="5" t="e">
        <f t="shared" ref="M2445" si="1327">IF(#REF!=B2445,1,0)</f>
        <v>#REF!</v>
      </c>
      <c r="N2445" s="5">
        <f t="shared" si="1320"/>
        <v>0</v>
      </c>
    </row>
    <row r="2446" spans="2:14" ht="13.5" customHeight="1" x14ac:dyDescent="0.2">
      <c r="B2446" s="34"/>
      <c r="G2446" s="3"/>
      <c r="H2446" s="2"/>
      <c r="I2446" s="12"/>
      <c r="J2446" s="5">
        <v>1</v>
      </c>
      <c r="K2446" s="5">
        <f t="shared" si="1316"/>
        <v>0</v>
      </c>
      <c r="L2446" s="56">
        <f t="shared" si="1283"/>
        <v>0</v>
      </c>
      <c r="M2446" s="5" t="e">
        <f t="shared" ref="M2446" si="1328">IF(#REF!=B2446,1,0)</f>
        <v>#REF!</v>
      </c>
      <c r="N2446" s="5">
        <f t="shared" si="1320"/>
        <v>0</v>
      </c>
    </row>
    <row r="2447" spans="2:14" ht="13.5" customHeight="1" x14ac:dyDescent="0.2">
      <c r="B2447" s="34"/>
      <c r="G2447" s="3"/>
      <c r="H2447" s="2"/>
      <c r="I2447" s="12"/>
      <c r="J2447" s="5">
        <v>1</v>
      </c>
      <c r="K2447" s="5">
        <f t="shared" si="1316"/>
        <v>0</v>
      </c>
      <c r="L2447" s="56">
        <f t="shared" si="1283"/>
        <v>0</v>
      </c>
      <c r="M2447" s="5" t="e">
        <f t="shared" ref="M2447" si="1329">IF(#REF!=B2447,1,0)</f>
        <v>#REF!</v>
      </c>
      <c r="N2447" s="5">
        <f t="shared" si="1320"/>
        <v>0</v>
      </c>
    </row>
    <row r="2448" spans="2:14" ht="13.5" customHeight="1" x14ac:dyDescent="0.2">
      <c r="B2448" s="34"/>
      <c r="G2448" s="3"/>
      <c r="H2448" s="2"/>
      <c r="I2448" s="12"/>
      <c r="J2448" s="5">
        <v>1</v>
      </c>
      <c r="K2448" s="5">
        <f t="shared" si="1316"/>
        <v>0</v>
      </c>
      <c r="L2448" s="56">
        <f t="shared" si="1283"/>
        <v>0</v>
      </c>
      <c r="M2448" s="5" t="e">
        <f t="shared" ref="M2448" si="1330">IF(#REF!=B2448,1,0)</f>
        <v>#REF!</v>
      </c>
      <c r="N2448" s="5">
        <f t="shared" si="1320"/>
        <v>0</v>
      </c>
    </row>
    <row r="2449" spans="2:14" ht="13.5" customHeight="1" x14ac:dyDescent="0.2">
      <c r="B2449" s="34"/>
      <c r="G2449" s="3"/>
      <c r="H2449" s="2"/>
      <c r="I2449" s="12"/>
      <c r="J2449" s="5">
        <v>1</v>
      </c>
      <c r="K2449" s="5">
        <f t="shared" si="1316"/>
        <v>0</v>
      </c>
      <c r="L2449" s="56">
        <f t="shared" si="1283"/>
        <v>0</v>
      </c>
      <c r="M2449" s="5" t="e">
        <f t="shared" ref="M2449" si="1331">IF(#REF!=B2449,1,0)</f>
        <v>#REF!</v>
      </c>
      <c r="N2449" s="5">
        <f t="shared" si="1320"/>
        <v>0</v>
      </c>
    </row>
    <row r="2450" spans="2:14" ht="13.5" customHeight="1" x14ac:dyDescent="0.2">
      <c r="B2450" s="34"/>
      <c r="G2450" s="3"/>
      <c r="H2450" s="2"/>
      <c r="I2450" s="12"/>
      <c r="J2450" s="5">
        <v>1</v>
      </c>
      <c r="K2450" s="5">
        <f t="shared" si="1316"/>
        <v>0</v>
      </c>
      <c r="L2450" s="56">
        <f t="shared" si="1283"/>
        <v>0</v>
      </c>
      <c r="M2450" s="5" t="e">
        <f t="shared" ref="M2450" si="1332">IF(#REF!=B2450,1,0)</f>
        <v>#REF!</v>
      </c>
      <c r="N2450" s="5">
        <f t="shared" si="1320"/>
        <v>0</v>
      </c>
    </row>
    <row r="2451" spans="2:14" ht="13.5" customHeight="1" x14ac:dyDescent="0.2">
      <c r="B2451" s="34"/>
      <c r="G2451" s="3"/>
      <c r="H2451" s="2"/>
      <c r="I2451" s="12"/>
      <c r="J2451" s="5">
        <v>1</v>
      </c>
      <c r="K2451" s="5">
        <f t="shared" si="1316"/>
        <v>0</v>
      </c>
      <c r="L2451" s="56">
        <f t="shared" si="1283"/>
        <v>0</v>
      </c>
      <c r="M2451" s="5" t="e">
        <f t="shared" ref="M2451" si="1333">IF(#REF!=B2451,1,0)</f>
        <v>#REF!</v>
      </c>
      <c r="N2451" s="5">
        <f t="shared" si="1320"/>
        <v>0</v>
      </c>
    </row>
    <row r="2452" spans="2:14" ht="13.5" customHeight="1" x14ac:dyDescent="0.2">
      <c r="B2452" s="34"/>
      <c r="G2452" s="3"/>
      <c r="H2452" s="2"/>
      <c r="I2452" s="12"/>
      <c r="J2452" s="5">
        <v>1</v>
      </c>
      <c r="K2452" s="5">
        <f t="shared" si="1316"/>
        <v>0</v>
      </c>
      <c r="L2452" s="56">
        <f t="shared" si="1283"/>
        <v>0</v>
      </c>
      <c r="M2452" s="5" t="e">
        <f t="shared" ref="M2452" si="1334">IF(#REF!=B2452,1,0)</f>
        <v>#REF!</v>
      </c>
      <c r="N2452" s="5">
        <f t="shared" si="1320"/>
        <v>0</v>
      </c>
    </row>
    <row r="2453" spans="2:14" ht="13.5" customHeight="1" x14ac:dyDescent="0.2">
      <c r="B2453" s="34"/>
      <c r="G2453" s="3"/>
      <c r="H2453" s="2"/>
      <c r="I2453" s="12"/>
      <c r="J2453" s="5">
        <v>1</v>
      </c>
      <c r="K2453" s="5">
        <f t="shared" si="1316"/>
        <v>0</v>
      </c>
      <c r="L2453" s="56">
        <f t="shared" si="1283"/>
        <v>0</v>
      </c>
      <c r="M2453" s="5" t="e">
        <f t="shared" ref="M2453" si="1335">IF(#REF!=B2453,1,0)</f>
        <v>#REF!</v>
      </c>
      <c r="N2453" s="5">
        <f t="shared" si="1320"/>
        <v>0</v>
      </c>
    </row>
    <row r="2454" spans="2:14" ht="13.5" customHeight="1" x14ac:dyDescent="0.2">
      <c r="B2454" s="34"/>
      <c r="G2454" s="3"/>
      <c r="H2454" s="2"/>
      <c r="I2454" s="12"/>
      <c r="J2454" s="5">
        <v>1</v>
      </c>
      <c r="K2454" s="5">
        <f t="shared" si="1316"/>
        <v>0</v>
      </c>
      <c r="L2454" s="56">
        <f t="shared" si="1283"/>
        <v>0</v>
      </c>
      <c r="M2454" s="5" t="e">
        <f t="shared" ref="M2454" si="1336">IF(#REF!=B2454,1,0)</f>
        <v>#REF!</v>
      </c>
      <c r="N2454" s="5">
        <f t="shared" si="1320"/>
        <v>0</v>
      </c>
    </row>
    <row r="2455" spans="2:14" ht="13.5" customHeight="1" x14ac:dyDescent="0.2">
      <c r="B2455" s="34"/>
      <c r="G2455" s="3"/>
      <c r="H2455" s="2"/>
      <c r="I2455" s="12"/>
      <c r="J2455" s="5">
        <v>1</v>
      </c>
      <c r="K2455" s="5">
        <f t="shared" si="1316"/>
        <v>0</v>
      </c>
      <c r="L2455" s="56">
        <f t="shared" si="1283"/>
        <v>0</v>
      </c>
      <c r="M2455" s="5" t="e">
        <f t="shared" ref="M2455" si="1337">IF(#REF!=B2455,1,0)</f>
        <v>#REF!</v>
      </c>
      <c r="N2455" s="5">
        <f t="shared" si="1320"/>
        <v>0</v>
      </c>
    </row>
    <row r="2456" spans="2:14" ht="13.5" customHeight="1" x14ac:dyDescent="0.2">
      <c r="B2456" s="34"/>
      <c r="G2456" s="3"/>
      <c r="H2456" s="2"/>
      <c r="I2456" s="12"/>
      <c r="J2456" s="5">
        <v>1</v>
      </c>
      <c r="K2456" s="5">
        <f t="shared" si="1316"/>
        <v>0</v>
      </c>
      <c r="L2456" s="56">
        <f t="shared" si="1283"/>
        <v>0</v>
      </c>
      <c r="M2456" s="5" t="e">
        <f t="shared" ref="M2456" si="1338">IF(#REF!=B2456,1,0)</f>
        <v>#REF!</v>
      </c>
      <c r="N2456" s="5">
        <f t="shared" si="1320"/>
        <v>0</v>
      </c>
    </row>
    <row r="2457" spans="2:14" ht="13.5" customHeight="1" x14ac:dyDescent="0.2">
      <c r="B2457" s="34"/>
      <c r="G2457" s="3"/>
      <c r="H2457" s="2"/>
      <c r="I2457" s="12"/>
      <c r="J2457" s="5">
        <v>1</v>
      </c>
      <c r="K2457" s="5">
        <f t="shared" si="1316"/>
        <v>0</v>
      </c>
      <c r="L2457" s="56">
        <f t="shared" si="1283"/>
        <v>0</v>
      </c>
      <c r="M2457" s="5" t="e">
        <f t="shared" ref="M2457" si="1339">IF(#REF!=B2457,1,0)</f>
        <v>#REF!</v>
      </c>
      <c r="N2457" s="5">
        <f t="shared" si="1320"/>
        <v>0</v>
      </c>
    </row>
    <row r="2458" spans="2:14" ht="13.5" customHeight="1" x14ac:dyDescent="0.2">
      <c r="B2458" s="34"/>
      <c r="G2458" s="3"/>
      <c r="H2458" s="2"/>
      <c r="I2458" s="12"/>
      <c r="J2458" s="5">
        <v>1</v>
      </c>
      <c r="K2458" s="5">
        <f t="shared" si="1316"/>
        <v>0</v>
      </c>
      <c r="L2458" s="56">
        <f t="shared" si="1283"/>
        <v>0</v>
      </c>
      <c r="M2458" s="5" t="e">
        <f t="shared" ref="M2458" si="1340">IF(#REF!=B2458,1,0)</f>
        <v>#REF!</v>
      </c>
      <c r="N2458" s="5">
        <f t="shared" si="1320"/>
        <v>0</v>
      </c>
    </row>
    <row r="2459" spans="2:14" ht="13.5" customHeight="1" x14ac:dyDescent="0.2">
      <c r="B2459" s="34"/>
      <c r="G2459" s="3"/>
      <c r="H2459" s="2"/>
      <c r="I2459" s="12"/>
      <c r="J2459" s="5">
        <v>1</v>
      </c>
      <c r="K2459" s="5">
        <f t="shared" si="1316"/>
        <v>0</v>
      </c>
      <c r="L2459" s="56">
        <f t="shared" si="1283"/>
        <v>0</v>
      </c>
      <c r="M2459" s="5" t="e">
        <f t="shared" ref="M2459" si="1341">IF(#REF!=B2459,1,0)</f>
        <v>#REF!</v>
      </c>
      <c r="N2459" s="5">
        <f t="shared" si="1320"/>
        <v>0</v>
      </c>
    </row>
    <row r="2460" spans="2:14" ht="13.5" customHeight="1" x14ac:dyDescent="0.2">
      <c r="B2460" s="34"/>
      <c r="G2460" s="3"/>
      <c r="H2460" s="2"/>
      <c r="I2460" s="12"/>
      <c r="J2460" s="5">
        <v>1</v>
      </c>
      <c r="K2460" s="5">
        <f t="shared" si="1316"/>
        <v>0</v>
      </c>
      <c r="L2460" s="56">
        <f t="shared" si="1283"/>
        <v>0</v>
      </c>
      <c r="M2460" s="5" t="e">
        <f t="shared" ref="M2460" si="1342">IF(#REF!=B2460,1,0)</f>
        <v>#REF!</v>
      </c>
      <c r="N2460" s="5">
        <f t="shared" si="1320"/>
        <v>0</v>
      </c>
    </row>
    <row r="2461" spans="2:14" ht="13.5" customHeight="1" x14ac:dyDescent="0.2">
      <c r="B2461" s="34"/>
      <c r="G2461" s="3"/>
      <c r="H2461" s="2"/>
      <c r="I2461" s="12"/>
      <c r="J2461" s="5">
        <v>1</v>
      </c>
      <c r="K2461" s="5">
        <f t="shared" si="1316"/>
        <v>0</v>
      </c>
      <c r="L2461" s="56">
        <f t="shared" si="1283"/>
        <v>0</v>
      </c>
      <c r="M2461" s="5" t="e">
        <f t="shared" ref="M2461" si="1343">IF(#REF!=B2461,1,0)</f>
        <v>#REF!</v>
      </c>
      <c r="N2461" s="5">
        <f t="shared" si="1320"/>
        <v>0</v>
      </c>
    </row>
    <row r="2462" spans="2:14" ht="13.5" customHeight="1" x14ac:dyDescent="0.2">
      <c r="B2462" s="34"/>
      <c r="G2462" s="3"/>
      <c r="H2462" s="2"/>
      <c r="I2462" s="12"/>
      <c r="J2462" s="5">
        <v>1</v>
      </c>
      <c r="K2462" s="5">
        <f t="shared" si="1316"/>
        <v>0</v>
      </c>
      <c r="L2462" s="56">
        <f t="shared" si="1283"/>
        <v>0</v>
      </c>
      <c r="M2462" s="5" t="e">
        <f t="shared" ref="M2462" si="1344">IF(#REF!=B2462,1,0)</f>
        <v>#REF!</v>
      </c>
      <c r="N2462" s="5">
        <f t="shared" si="1320"/>
        <v>0</v>
      </c>
    </row>
    <row r="2463" spans="2:14" ht="13.5" customHeight="1" x14ac:dyDescent="0.2">
      <c r="B2463" s="34"/>
      <c r="G2463" s="3"/>
      <c r="H2463" s="2"/>
      <c r="I2463" s="12"/>
      <c r="J2463" s="5">
        <v>1</v>
      </c>
      <c r="K2463" s="5">
        <f t="shared" si="1316"/>
        <v>0</v>
      </c>
      <c r="L2463" s="56">
        <f t="shared" si="1283"/>
        <v>0</v>
      </c>
      <c r="M2463" s="5" t="e">
        <f t="shared" ref="M2463" si="1345">IF(#REF!=B2463,1,0)</f>
        <v>#REF!</v>
      </c>
      <c r="N2463" s="5">
        <f t="shared" si="1320"/>
        <v>0</v>
      </c>
    </row>
    <row r="2464" spans="2:14" ht="13.5" customHeight="1" x14ac:dyDescent="0.2">
      <c r="B2464" s="34"/>
      <c r="G2464" s="3"/>
      <c r="H2464" s="2"/>
      <c r="I2464" s="12"/>
      <c r="J2464" s="5">
        <v>1</v>
      </c>
      <c r="K2464" s="5">
        <f t="shared" si="1316"/>
        <v>0</v>
      </c>
      <c r="L2464" s="56">
        <f t="shared" si="1283"/>
        <v>0</v>
      </c>
      <c r="M2464" s="5" t="e">
        <f t="shared" ref="M2464" si="1346">IF(#REF!=B2464,1,0)</f>
        <v>#REF!</v>
      </c>
      <c r="N2464" s="5">
        <f t="shared" si="1320"/>
        <v>0</v>
      </c>
    </row>
    <row r="2465" spans="2:14" ht="13.5" customHeight="1" x14ac:dyDescent="0.2">
      <c r="B2465" s="34"/>
      <c r="G2465" s="3"/>
      <c r="H2465" s="2"/>
      <c r="I2465" s="12"/>
      <c r="J2465" s="5">
        <v>1</v>
      </c>
      <c r="K2465" s="5">
        <f t="shared" si="1316"/>
        <v>0</v>
      </c>
      <c r="L2465" s="56">
        <f t="shared" si="1283"/>
        <v>0</v>
      </c>
      <c r="M2465" s="5" t="e">
        <f t="shared" ref="M2465" si="1347">IF(#REF!=B2465,1,0)</f>
        <v>#REF!</v>
      </c>
      <c r="N2465" s="5">
        <f t="shared" si="1320"/>
        <v>0</v>
      </c>
    </row>
    <row r="2466" spans="2:14" ht="13.5" customHeight="1" x14ac:dyDescent="0.2">
      <c r="B2466" s="34"/>
      <c r="G2466" s="3"/>
      <c r="H2466" s="2"/>
      <c r="I2466" s="12"/>
      <c r="J2466" s="5">
        <v>1</v>
      </c>
      <c r="K2466" s="5">
        <f t="shared" si="1316"/>
        <v>0</v>
      </c>
      <c r="L2466" s="56">
        <f t="shared" si="1283"/>
        <v>0</v>
      </c>
      <c r="M2466" s="5" t="e">
        <f t="shared" ref="M2466" si="1348">IF(#REF!=B2466,1,0)</f>
        <v>#REF!</v>
      </c>
      <c r="N2466" s="5">
        <f t="shared" si="1320"/>
        <v>0</v>
      </c>
    </row>
    <row r="2467" spans="2:14" ht="13.5" customHeight="1" x14ac:dyDescent="0.2">
      <c r="B2467" s="34"/>
      <c r="G2467" s="3"/>
      <c r="H2467" s="2"/>
      <c r="I2467" s="12"/>
      <c r="J2467" s="5">
        <v>1</v>
      </c>
      <c r="K2467" s="5">
        <f t="shared" si="1316"/>
        <v>0</v>
      </c>
      <c r="L2467" s="56">
        <f t="shared" si="1283"/>
        <v>0</v>
      </c>
      <c r="M2467" s="5" t="e">
        <f t="shared" ref="M2467" si="1349">IF(#REF!=B2467,1,0)</f>
        <v>#REF!</v>
      </c>
      <c r="N2467" s="5">
        <f t="shared" si="1320"/>
        <v>0</v>
      </c>
    </row>
    <row r="2468" spans="2:14" ht="13.5" customHeight="1" x14ac:dyDescent="0.2">
      <c r="B2468" s="34"/>
      <c r="G2468" s="3"/>
      <c r="H2468" s="2"/>
      <c r="I2468" s="12"/>
      <c r="J2468" s="5">
        <v>1</v>
      </c>
      <c r="K2468" s="5">
        <f t="shared" si="1316"/>
        <v>0</v>
      </c>
      <c r="L2468" s="56">
        <f t="shared" ref="L2468:L2514" si="1350">IF(B2468="",B2467,B2468)</f>
        <v>0</v>
      </c>
      <c r="M2468" s="5" t="e">
        <f t="shared" ref="M2468" si="1351">IF(#REF!=B2468,1,0)</f>
        <v>#REF!</v>
      </c>
      <c r="N2468" s="5">
        <f t="shared" si="1320"/>
        <v>0</v>
      </c>
    </row>
    <row r="2469" spans="2:14" ht="13.5" customHeight="1" x14ac:dyDescent="0.2">
      <c r="B2469" s="34"/>
      <c r="G2469" s="3"/>
      <c r="H2469" s="2"/>
      <c r="I2469" s="12"/>
      <c r="J2469" s="5">
        <v>1</v>
      </c>
      <c r="K2469" s="5">
        <f t="shared" si="1316"/>
        <v>0</v>
      </c>
      <c r="L2469" s="56">
        <f t="shared" si="1350"/>
        <v>0</v>
      </c>
      <c r="M2469" s="5" t="e">
        <f t="shared" ref="M2469" si="1352">IF(#REF!=B2469,1,0)</f>
        <v>#REF!</v>
      </c>
      <c r="N2469" s="5">
        <f t="shared" si="1320"/>
        <v>0</v>
      </c>
    </row>
    <row r="2470" spans="2:14" ht="13.5" customHeight="1" x14ac:dyDescent="0.2">
      <c r="B2470" s="34"/>
      <c r="G2470" s="3"/>
      <c r="H2470" s="2"/>
      <c r="I2470" s="12"/>
      <c r="J2470" s="5">
        <v>1</v>
      </c>
      <c r="K2470" s="5">
        <f t="shared" si="1316"/>
        <v>0</v>
      </c>
      <c r="L2470" s="56">
        <f t="shared" si="1350"/>
        <v>0</v>
      </c>
      <c r="M2470" s="5" t="e">
        <f t="shared" ref="M2470" si="1353">IF(#REF!=B2470,1,0)</f>
        <v>#REF!</v>
      </c>
      <c r="N2470" s="5">
        <f t="shared" si="1320"/>
        <v>0</v>
      </c>
    </row>
    <row r="2471" spans="2:14" ht="13.5" customHeight="1" x14ac:dyDescent="0.2">
      <c r="B2471" s="34"/>
      <c r="G2471" s="3"/>
      <c r="H2471" s="2"/>
      <c r="I2471" s="12"/>
      <c r="J2471" s="5">
        <v>1</v>
      </c>
      <c r="K2471" s="5">
        <f t="shared" si="1316"/>
        <v>0</v>
      </c>
      <c r="L2471" s="56">
        <f t="shared" si="1350"/>
        <v>0</v>
      </c>
      <c r="M2471" s="5" t="e">
        <f t="shared" ref="M2471" si="1354">IF(#REF!=B2471,1,0)</f>
        <v>#REF!</v>
      </c>
      <c r="N2471" s="5">
        <f t="shared" si="1320"/>
        <v>0</v>
      </c>
    </row>
    <row r="2472" spans="2:14" ht="13.5" customHeight="1" x14ac:dyDescent="0.2">
      <c r="B2472" s="34"/>
      <c r="G2472" s="3"/>
      <c r="H2472" s="2"/>
      <c r="I2472" s="12"/>
      <c r="J2472" s="5">
        <v>1</v>
      </c>
      <c r="K2472" s="5">
        <f t="shared" si="1316"/>
        <v>0</v>
      </c>
      <c r="L2472" s="56">
        <f t="shared" si="1350"/>
        <v>0</v>
      </c>
      <c r="M2472" s="5" t="e">
        <f t="shared" ref="M2472" si="1355">IF(#REF!=B2472,1,0)</f>
        <v>#REF!</v>
      </c>
      <c r="N2472" s="5">
        <f t="shared" si="1320"/>
        <v>0</v>
      </c>
    </row>
    <row r="2473" spans="2:14" ht="13.5" customHeight="1" x14ac:dyDescent="0.2">
      <c r="B2473" s="34"/>
      <c r="G2473" s="3"/>
      <c r="H2473" s="2"/>
      <c r="I2473" s="12"/>
      <c r="J2473" s="5">
        <v>1</v>
      </c>
      <c r="K2473" s="5">
        <f t="shared" si="1316"/>
        <v>0</v>
      </c>
      <c r="L2473" s="56" t="e">
        <f>IF(B2473="",#REF!,B2473)</f>
        <v>#REF!</v>
      </c>
      <c r="M2473" s="5" t="e">
        <f t="shared" ref="M2473" si="1356">IF(#REF!=B2473,1,0)</f>
        <v>#REF!</v>
      </c>
      <c r="N2473" s="5">
        <f t="shared" si="1320"/>
        <v>0</v>
      </c>
    </row>
    <row r="2474" spans="2:14" ht="13.5" customHeight="1" x14ac:dyDescent="0.2">
      <c r="B2474" s="34"/>
      <c r="G2474" s="3"/>
      <c r="H2474" s="2"/>
      <c r="I2474" s="12"/>
      <c r="J2474" s="5">
        <v>1</v>
      </c>
      <c r="K2474" s="5">
        <f t="shared" si="1316"/>
        <v>0</v>
      </c>
      <c r="L2474" s="56" t="e">
        <f>IF(B2474="",#REF!,B2474)</f>
        <v>#REF!</v>
      </c>
      <c r="M2474" s="5" t="e">
        <f t="shared" ref="M2474" si="1357">IF(#REF!=B2474,1,0)</f>
        <v>#REF!</v>
      </c>
      <c r="N2474" s="5">
        <f t="shared" si="1320"/>
        <v>0</v>
      </c>
    </row>
    <row r="2475" spans="2:14" ht="13.5" customHeight="1" x14ac:dyDescent="0.2">
      <c r="B2475" s="34"/>
      <c r="G2475" s="3"/>
      <c r="H2475" s="2"/>
      <c r="I2475" s="12"/>
      <c r="J2475" s="5">
        <v>1</v>
      </c>
      <c r="K2475" s="5">
        <f t="shared" si="1316"/>
        <v>0</v>
      </c>
      <c r="L2475" s="56">
        <f t="shared" si="1350"/>
        <v>0</v>
      </c>
      <c r="M2475" s="5" t="e">
        <f t="shared" ref="M2475" si="1358">IF(#REF!=B2475,1,0)</f>
        <v>#REF!</v>
      </c>
      <c r="N2475" s="5">
        <f t="shared" si="1320"/>
        <v>0</v>
      </c>
    </row>
    <row r="2476" spans="2:14" ht="13.5" customHeight="1" x14ac:dyDescent="0.2">
      <c r="B2476" s="34"/>
      <c r="G2476" s="3"/>
      <c r="H2476" s="2"/>
      <c r="I2476" s="12"/>
      <c r="J2476" s="5">
        <v>1</v>
      </c>
      <c r="K2476" s="5">
        <f t="shared" si="1316"/>
        <v>0</v>
      </c>
      <c r="L2476" s="56">
        <f t="shared" si="1350"/>
        <v>0</v>
      </c>
      <c r="M2476" s="5" t="e">
        <f t="shared" ref="M2476" si="1359">IF(#REF!=B2476,1,0)</f>
        <v>#REF!</v>
      </c>
      <c r="N2476" s="5">
        <f t="shared" si="1320"/>
        <v>0</v>
      </c>
    </row>
    <row r="2477" spans="2:14" ht="13.5" customHeight="1" x14ac:dyDescent="0.2">
      <c r="B2477" s="34"/>
      <c r="G2477" s="3"/>
      <c r="H2477" s="2"/>
      <c r="I2477" s="12"/>
      <c r="J2477" s="5">
        <v>1</v>
      </c>
      <c r="K2477" s="5">
        <f t="shared" si="1316"/>
        <v>0</v>
      </c>
      <c r="L2477" s="56" t="e">
        <f>IF(B2477="",#REF!,B2477)</f>
        <v>#REF!</v>
      </c>
      <c r="M2477" s="5" t="e">
        <f t="shared" ref="M2477" si="1360">IF(#REF!=B2477,1,0)</f>
        <v>#REF!</v>
      </c>
      <c r="N2477" s="5">
        <f t="shared" si="1320"/>
        <v>0</v>
      </c>
    </row>
    <row r="2478" spans="2:14" ht="13.5" customHeight="1" x14ac:dyDescent="0.2">
      <c r="B2478" s="34"/>
      <c r="G2478" s="3"/>
      <c r="H2478" s="2"/>
      <c r="I2478" s="12"/>
      <c r="J2478" s="5">
        <v>1</v>
      </c>
      <c r="K2478" s="5">
        <f t="shared" si="1316"/>
        <v>0</v>
      </c>
      <c r="L2478" s="56" t="e">
        <f>IF(B2478="",#REF!,B2478)</f>
        <v>#REF!</v>
      </c>
      <c r="M2478" s="5" t="e">
        <f t="shared" ref="M2478" si="1361">IF(#REF!=B2478,1,0)</f>
        <v>#REF!</v>
      </c>
      <c r="N2478" s="5">
        <f t="shared" si="1320"/>
        <v>0</v>
      </c>
    </row>
    <row r="2479" spans="2:14" ht="13.5" customHeight="1" x14ac:dyDescent="0.2">
      <c r="B2479" s="34"/>
      <c r="G2479" s="3"/>
      <c r="H2479" s="2"/>
      <c r="I2479" s="12"/>
      <c r="J2479" s="5">
        <v>1</v>
      </c>
      <c r="K2479" s="5">
        <f t="shared" si="1316"/>
        <v>0</v>
      </c>
      <c r="L2479" s="56" t="e">
        <f>IF(B2479="",#REF!,B2479)</f>
        <v>#REF!</v>
      </c>
      <c r="M2479" s="5" t="e">
        <f t="shared" ref="M2479" si="1362">IF(#REF!=B2479,1,0)</f>
        <v>#REF!</v>
      </c>
      <c r="N2479" s="5">
        <f t="shared" si="1320"/>
        <v>0</v>
      </c>
    </row>
    <row r="2480" spans="2:14" ht="13.5" customHeight="1" x14ac:dyDescent="0.2">
      <c r="B2480" s="34"/>
      <c r="G2480" s="3"/>
      <c r="H2480" s="2"/>
      <c r="I2480" s="12"/>
      <c r="J2480" s="5">
        <v>1</v>
      </c>
      <c r="K2480" s="5">
        <f t="shared" si="1316"/>
        <v>0</v>
      </c>
      <c r="L2480" s="56" t="e">
        <f>IF(B2480="",#REF!,B2480)</f>
        <v>#REF!</v>
      </c>
      <c r="M2480" s="5" t="e">
        <f t="shared" ref="M2480" si="1363">IF(#REF!=B2480,1,0)</f>
        <v>#REF!</v>
      </c>
      <c r="N2480" s="5">
        <f t="shared" si="1320"/>
        <v>0</v>
      </c>
    </row>
    <row r="2481" spans="2:14" ht="13.5" customHeight="1" x14ac:dyDescent="0.2">
      <c r="B2481" s="34"/>
      <c r="G2481" s="3"/>
      <c r="H2481" s="2"/>
      <c r="I2481" s="12"/>
      <c r="J2481" s="5">
        <v>1</v>
      </c>
      <c r="K2481" s="5">
        <f t="shared" si="1316"/>
        <v>0</v>
      </c>
      <c r="L2481" s="56">
        <f t="shared" si="1350"/>
        <v>0</v>
      </c>
      <c r="M2481" s="5" t="e">
        <f t="shared" ref="M2481" si="1364">IF(#REF!=B2481,1,0)</f>
        <v>#REF!</v>
      </c>
      <c r="N2481" s="5">
        <f t="shared" si="1320"/>
        <v>0</v>
      </c>
    </row>
    <row r="2482" spans="2:14" ht="13.5" customHeight="1" x14ac:dyDescent="0.2">
      <c r="B2482" s="34"/>
      <c r="G2482" s="3"/>
      <c r="H2482" s="2"/>
      <c r="I2482" s="12"/>
      <c r="J2482" s="5">
        <v>1</v>
      </c>
      <c r="K2482" s="5">
        <f t="shared" si="1316"/>
        <v>0</v>
      </c>
      <c r="L2482" s="56" t="e">
        <f>IF(B2482="",#REF!,B2482)</f>
        <v>#REF!</v>
      </c>
      <c r="M2482" s="5" t="e">
        <f t="shared" ref="M2482" si="1365">IF(#REF!=B2482,1,0)</f>
        <v>#REF!</v>
      </c>
      <c r="N2482" s="5">
        <f t="shared" si="1320"/>
        <v>0</v>
      </c>
    </row>
    <row r="2483" spans="2:14" ht="13.5" customHeight="1" x14ac:dyDescent="0.2">
      <c r="B2483" s="34"/>
      <c r="G2483" s="3"/>
      <c r="H2483" s="2"/>
      <c r="I2483" s="12"/>
      <c r="J2483" s="5">
        <v>1</v>
      </c>
      <c r="K2483" s="5">
        <f t="shared" si="1316"/>
        <v>0</v>
      </c>
      <c r="L2483" s="56">
        <f t="shared" si="1350"/>
        <v>0</v>
      </c>
      <c r="M2483" s="5" t="e">
        <f t="shared" ref="M2483" si="1366">IF(#REF!=B2483,1,0)</f>
        <v>#REF!</v>
      </c>
      <c r="N2483" s="5">
        <f t="shared" si="1320"/>
        <v>0</v>
      </c>
    </row>
    <row r="2484" spans="2:14" ht="13.5" customHeight="1" x14ac:dyDescent="0.2">
      <c r="B2484" s="34"/>
      <c r="G2484" s="3"/>
      <c r="H2484" s="2"/>
      <c r="I2484" s="12"/>
      <c r="J2484" s="5">
        <v>1</v>
      </c>
      <c r="K2484" s="5">
        <f t="shared" si="1316"/>
        <v>0</v>
      </c>
      <c r="L2484" s="56">
        <f t="shared" si="1350"/>
        <v>0</v>
      </c>
      <c r="M2484" s="5" t="e">
        <f t="shared" ref="M2484" si="1367">IF(#REF!=B2484,1,0)</f>
        <v>#REF!</v>
      </c>
      <c r="N2484" s="5">
        <f t="shared" si="1320"/>
        <v>0</v>
      </c>
    </row>
    <row r="2485" spans="2:14" ht="13.5" customHeight="1" x14ac:dyDescent="0.2">
      <c r="B2485" s="34"/>
      <c r="G2485" s="3"/>
      <c r="H2485" s="2"/>
      <c r="I2485" s="12"/>
      <c r="J2485" s="5">
        <v>1</v>
      </c>
      <c r="K2485" s="5">
        <f t="shared" si="1316"/>
        <v>0</v>
      </c>
      <c r="L2485" s="56" t="e">
        <f>IF(B2485="",#REF!,B2485)</f>
        <v>#REF!</v>
      </c>
      <c r="M2485" s="5" t="e">
        <f t="shared" ref="M2485" si="1368">IF(#REF!=B2485,1,0)</f>
        <v>#REF!</v>
      </c>
      <c r="N2485" s="5">
        <f t="shared" si="1320"/>
        <v>0</v>
      </c>
    </row>
    <row r="2486" spans="2:14" ht="13.5" customHeight="1" x14ac:dyDescent="0.2">
      <c r="B2486" s="34"/>
      <c r="G2486" s="3"/>
      <c r="H2486" s="2"/>
      <c r="I2486" s="12"/>
      <c r="J2486" s="5">
        <v>1</v>
      </c>
      <c r="K2486" s="5">
        <f t="shared" si="1316"/>
        <v>0</v>
      </c>
      <c r="L2486" s="56" t="e">
        <f>IF(B2486="",#REF!,B2486)</f>
        <v>#REF!</v>
      </c>
      <c r="M2486" s="5" t="e">
        <f t="shared" ref="M2486" si="1369">IF(#REF!=B2486,1,0)</f>
        <v>#REF!</v>
      </c>
      <c r="N2486" s="5">
        <f t="shared" si="1320"/>
        <v>0</v>
      </c>
    </row>
    <row r="2487" spans="2:14" ht="13.5" customHeight="1" x14ac:dyDescent="0.2">
      <c r="B2487" s="34"/>
      <c r="G2487" s="3"/>
      <c r="H2487" s="2"/>
      <c r="I2487" s="12"/>
      <c r="J2487" s="5">
        <v>1</v>
      </c>
      <c r="K2487" s="5">
        <f t="shared" si="1316"/>
        <v>0</v>
      </c>
      <c r="L2487" s="56" t="e">
        <f>IF(B2487="",#REF!,B2487)</f>
        <v>#REF!</v>
      </c>
      <c r="M2487" s="5" t="e">
        <f t="shared" ref="M2487" si="1370">IF(#REF!=B2487,1,0)</f>
        <v>#REF!</v>
      </c>
      <c r="N2487" s="5">
        <f t="shared" si="1320"/>
        <v>0</v>
      </c>
    </row>
    <row r="2488" spans="2:14" ht="13.5" customHeight="1" x14ac:dyDescent="0.2">
      <c r="B2488" s="34"/>
      <c r="G2488" s="3"/>
      <c r="H2488" s="2"/>
      <c r="I2488" s="12"/>
      <c r="J2488" s="5">
        <v>1</v>
      </c>
      <c r="K2488" s="5">
        <f t="shared" si="1316"/>
        <v>0</v>
      </c>
      <c r="L2488" s="56">
        <f t="shared" si="1350"/>
        <v>0</v>
      </c>
      <c r="M2488" s="5" t="e">
        <f t="shared" ref="M2488" si="1371">IF(#REF!=B2488,1,0)</f>
        <v>#REF!</v>
      </c>
      <c r="N2488" s="5">
        <f t="shared" si="1320"/>
        <v>0</v>
      </c>
    </row>
    <row r="2489" spans="2:14" ht="13.5" customHeight="1" x14ac:dyDescent="0.2">
      <c r="B2489" s="34"/>
      <c r="G2489" s="3"/>
      <c r="H2489" s="2"/>
      <c r="I2489" s="12"/>
      <c r="J2489" s="5">
        <v>1</v>
      </c>
      <c r="K2489" s="5">
        <f t="shared" si="1316"/>
        <v>0</v>
      </c>
      <c r="L2489" s="56">
        <f t="shared" si="1350"/>
        <v>0</v>
      </c>
      <c r="M2489" s="5" t="e">
        <f t="shared" ref="M2489" si="1372">IF(#REF!=B2489,1,0)</f>
        <v>#REF!</v>
      </c>
      <c r="N2489" s="5">
        <f t="shared" si="1320"/>
        <v>0</v>
      </c>
    </row>
    <row r="2490" spans="2:14" ht="13.5" customHeight="1" x14ac:dyDescent="0.2">
      <c r="B2490" s="34"/>
      <c r="G2490" s="3"/>
      <c r="H2490" s="2"/>
      <c r="I2490" s="12"/>
      <c r="J2490" s="5">
        <v>1</v>
      </c>
      <c r="K2490" s="5">
        <f t="shared" si="1316"/>
        <v>0</v>
      </c>
      <c r="L2490" s="56">
        <f t="shared" si="1350"/>
        <v>0</v>
      </c>
      <c r="M2490" s="5" t="e">
        <f t="shared" ref="M2490" si="1373">IF(#REF!=B2490,1,0)</f>
        <v>#REF!</v>
      </c>
      <c r="N2490" s="5">
        <f t="shared" si="1320"/>
        <v>0</v>
      </c>
    </row>
    <row r="2491" spans="2:14" ht="13.5" customHeight="1" x14ac:dyDescent="0.2">
      <c r="B2491" s="34"/>
      <c r="G2491" s="3"/>
      <c r="H2491" s="2"/>
      <c r="I2491" s="12"/>
      <c r="J2491" s="5">
        <v>1</v>
      </c>
      <c r="K2491" s="5">
        <f t="shared" si="1316"/>
        <v>0</v>
      </c>
      <c r="L2491" s="56">
        <f t="shared" si="1350"/>
        <v>0</v>
      </c>
      <c r="M2491" s="5" t="e">
        <f t="shared" ref="M2491" si="1374">IF(#REF!=B2491,1,0)</f>
        <v>#REF!</v>
      </c>
      <c r="N2491" s="5">
        <f t="shared" si="1320"/>
        <v>0</v>
      </c>
    </row>
    <row r="2492" spans="2:14" ht="13.5" customHeight="1" x14ac:dyDescent="0.2">
      <c r="B2492" s="34"/>
      <c r="G2492" s="3"/>
      <c r="H2492" s="2"/>
      <c r="I2492" s="12"/>
      <c r="J2492" s="5">
        <v>1</v>
      </c>
      <c r="K2492" s="5">
        <f t="shared" si="1316"/>
        <v>0</v>
      </c>
      <c r="L2492" s="56">
        <f t="shared" si="1350"/>
        <v>0</v>
      </c>
      <c r="M2492" s="5" t="e">
        <f t="shared" ref="M2492" si="1375">IF(#REF!=B2492,1,0)</f>
        <v>#REF!</v>
      </c>
      <c r="N2492" s="5">
        <f t="shared" si="1320"/>
        <v>0</v>
      </c>
    </row>
    <row r="2493" spans="2:14" ht="13.5" customHeight="1" x14ac:dyDescent="0.2">
      <c r="B2493" s="34"/>
      <c r="G2493" s="3"/>
      <c r="H2493" s="2"/>
      <c r="I2493" s="12"/>
      <c r="J2493" s="5">
        <v>1</v>
      </c>
      <c r="K2493" s="5">
        <f t="shared" si="1316"/>
        <v>0</v>
      </c>
      <c r="L2493" s="56">
        <f t="shared" si="1350"/>
        <v>0</v>
      </c>
      <c r="M2493" s="5" t="e">
        <f t="shared" ref="M2493" si="1376">IF(#REF!=B2493,1,0)</f>
        <v>#REF!</v>
      </c>
      <c r="N2493" s="5">
        <f t="shared" si="1320"/>
        <v>0</v>
      </c>
    </row>
    <row r="2494" spans="2:14" ht="13.5" customHeight="1" x14ac:dyDescent="0.2">
      <c r="B2494" s="34"/>
      <c r="G2494" s="3"/>
      <c r="H2494" s="2"/>
      <c r="I2494" s="12"/>
      <c r="J2494" s="5">
        <v>1</v>
      </c>
      <c r="K2494" s="5">
        <f t="shared" si="1316"/>
        <v>0</v>
      </c>
      <c r="L2494" s="56">
        <f t="shared" si="1350"/>
        <v>0</v>
      </c>
      <c r="M2494" s="5" t="e">
        <f t="shared" ref="M2494" si="1377">IF(#REF!=B2494,1,0)</f>
        <v>#REF!</v>
      </c>
      <c r="N2494" s="5">
        <f t="shared" si="1320"/>
        <v>0</v>
      </c>
    </row>
    <row r="2495" spans="2:14" ht="13.5" customHeight="1" x14ac:dyDescent="0.2">
      <c r="B2495" s="34"/>
      <c r="G2495" s="3"/>
      <c r="H2495" s="2"/>
      <c r="I2495" s="12"/>
      <c r="J2495" s="5">
        <v>1</v>
      </c>
      <c r="K2495" s="5">
        <f t="shared" si="1316"/>
        <v>0</v>
      </c>
      <c r="L2495" s="56">
        <f t="shared" si="1350"/>
        <v>0</v>
      </c>
      <c r="M2495" s="5" t="e">
        <f t="shared" ref="M2495" si="1378">IF(#REF!=B2495,1,0)</f>
        <v>#REF!</v>
      </c>
      <c r="N2495" s="5">
        <f t="shared" si="1320"/>
        <v>0</v>
      </c>
    </row>
    <row r="2496" spans="2:14" ht="13.5" customHeight="1" x14ac:dyDescent="0.2">
      <c r="B2496" s="34"/>
      <c r="G2496" s="3"/>
      <c r="H2496" s="2"/>
      <c r="I2496" s="12"/>
      <c r="J2496" s="5">
        <v>1</v>
      </c>
      <c r="K2496" s="5">
        <f t="shared" si="1316"/>
        <v>0</v>
      </c>
      <c r="L2496" s="56">
        <f t="shared" si="1350"/>
        <v>0</v>
      </c>
      <c r="M2496" s="5" t="e">
        <f t="shared" ref="M2496" si="1379">IF(#REF!=B2496,1,0)</f>
        <v>#REF!</v>
      </c>
      <c r="N2496" s="5">
        <f t="shared" si="1320"/>
        <v>0</v>
      </c>
    </row>
    <row r="2497" spans="2:14" ht="13.5" customHeight="1" x14ac:dyDescent="0.2">
      <c r="B2497" s="34"/>
      <c r="G2497" s="3"/>
      <c r="H2497" s="2"/>
      <c r="I2497" s="12"/>
      <c r="J2497" s="5">
        <v>1</v>
      </c>
      <c r="K2497" s="5">
        <f t="shared" si="1316"/>
        <v>0</v>
      </c>
      <c r="L2497" s="56">
        <f t="shared" si="1350"/>
        <v>0</v>
      </c>
      <c r="M2497" s="5" t="e">
        <f t="shared" ref="M2497" si="1380">IF(#REF!=B2497,1,0)</f>
        <v>#REF!</v>
      </c>
      <c r="N2497" s="5">
        <f t="shared" si="1320"/>
        <v>0</v>
      </c>
    </row>
    <row r="2498" spans="2:14" ht="13.5" customHeight="1" x14ac:dyDescent="0.2">
      <c r="B2498" s="34"/>
      <c r="G2498" s="3"/>
      <c r="H2498" s="2"/>
      <c r="I2498" s="12"/>
      <c r="J2498" s="5">
        <v>1</v>
      </c>
      <c r="K2498" s="5">
        <f t="shared" si="1316"/>
        <v>0</v>
      </c>
      <c r="L2498" s="56" t="e">
        <f>IF(B2498="",#REF!,B2498)</f>
        <v>#REF!</v>
      </c>
      <c r="M2498" s="5" t="e">
        <f t="shared" ref="M2498" si="1381">IF(#REF!=B2498,1,0)</f>
        <v>#REF!</v>
      </c>
      <c r="N2498" s="5">
        <f t="shared" si="1320"/>
        <v>0</v>
      </c>
    </row>
    <row r="2499" spans="2:14" ht="13.5" customHeight="1" x14ac:dyDescent="0.2">
      <c r="B2499" s="34"/>
      <c r="G2499" s="3"/>
      <c r="H2499" s="2"/>
      <c r="I2499" s="12"/>
      <c r="J2499" s="5">
        <v>1</v>
      </c>
      <c r="K2499" s="5">
        <f t="shared" si="1316"/>
        <v>0</v>
      </c>
      <c r="L2499" s="56" t="e">
        <f>IF(B2499="",#REF!,B2499)</f>
        <v>#REF!</v>
      </c>
      <c r="M2499" s="5" t="e">
        <f t="shared" ref="M2499" si="1382">IF(#REF!=B2499,1,0)</f>
        <v>#REF!</v>
      </c>
      <c r="N2499" s="5">
        <f t="shared" si="1320"/>
        <v>0</v>
      </c>
    </row>
    <row r="2500" spans="2:14" ht="13.5" customHeight="1" x14ac:dyDescent="0.2">
      <c r="B2500" s="34"/>
      <c r="G2500" s="3"/>
      <c r="H2500" s="2"/>
      <c r="I2500" s="12"/>
      <c r="J2500" s="5">
        <v>1</v>
      </c>
      <c r="K2500" s="5">
        <f t="shared" ref="K2500:K2563" si="1383">IF(I2500="did not close",0,IF(I2500="",0,1))</f>
        <v>0</v>
      </c>
      <c r="L2500" s="56" t="e">
        <f>IF(B2500="",#REF!,B2500)</f>
        <v>#REF!</v>
      </c>
      <c r="M2500" s="5" t="e">
        <f t="shared" ref="M2500" si="1384">IF(#REF!=B2500,1,0)</f>
        <v>#REF!</v>
      </c>
      <c r="N2500" s="5">
        <f t="shared" si="1320"/>
        <v>0</v>
      </c>
    </row>
    <row r="2501" spans="2:14" ht="13.5" customHeight="1" x14ac:dyDescent="0.2">
      <c r="B2501" s="34"/>
      <c r="G2501" s="3"/>
      <c r="H2501" s="2"/>
      <c r="I2501" s="12"/>
      <c r="J2501" s="5">
        <v>1</v>
      </c>
      <c r="K2501" s="5">
        <f t="shared" si="1383"/>
        <v>0</v>
      </c>
      <c r="L2501" s="56">
        <f t="shared" si="1350"/>
        <v>0</v>
      </c>
      <c r="M2501" s="5" t="e">
        <f t="shared" ref="M2501" si="1385">IF(#REF!=B2501,1,0)</f>
        <v>#REF!</v>
      </c>
      <c r="N2501" s="5">
        <f t="shared" si="1320"/>
        <v>0</v>
      </c>
    </row>
    <row r="2502" spans="2:14" ht="13.5" customHeight="1" x14ac:dyDescent="0.2">
      <c r="B2502" s="34"/>
      <c r="G2502" s="3"/>
      <c r="H2502" s="2"/>
      <c r="I2502" s="12"/>
      <c r="J2502" s="5">
        <v>1</v>
      </c>
      <c r="K2502" s="5">
        <f t="shared" si="1383"/>
        <v>0</v>
      </c>
      <c r="L2502" s="56">
        <f t="shared" si="1350"/>
        <v>0</v>
      </c>
      <c r="M2502" s="5" t="e">
        <f t="shared" ref="M2502" si="1386">IF(#REF!=B2502,1,0)</f>
        <v>#REF!</v>
      </c>
      <c r="N2502" s="5">
        <f t="shared" ref="N2502:N2565" si="1387">IF(J2502=0,IF(H2502="did not close",0,IF(H2502="",0,1)),0)</f>
        <v>0</v>
      </c>
    </row>
    <row r="2503" spans="2:14" ht="13.5" customHeight="1" x14ac:dyDescent="0.2">
      <c r="B2503" s="34"/>
      <c r="G2503" s="3"/>
      <c r="H2503" s="2"/>
      <c r="I2503" s="12"/>
      <c r="J2503" s="5">
        <v>1</v>
      </c>
      <c r="K2503" s="5">
        <f t="shared" si="1383"/>
        <v>0</v>
      </c>
      <c r="L2503" s="56" t="e">
        <f>IF(B2503="",#REF!,B2503)</f>
        <v>#REF!</v>
      </c>
      <c r="M2503" s="5" t="e">
        <f t="shared" ref="M2503" si="1388">IF(#REF!=B2503,1,0)</f>
        <v>#REF!</v>
      </c>
      <c r="N2503" s="5">
        <f t="shared" si="1387"/>
        <v>0</v>
      </c>
    </row>
    <row r="2504" spans="2:14" ht="13.5" customHeight="1" x14ac:dyDescent="0.2">
      <c r="B2504" s="34"/>
      <c r="G2504" s="3"/>
      <c r="H2504" s="2"/>
      <c r="I2504" s="12"/>
      <c r="J2504" s="5">
        <v>1</v>
      </c>
      <c r="K2504" s="5">
        <f t="shared" si="1383"/>
        <v>0</v>
      </c>
      <c r="L2504" s="56">
        <f t="shared" si="1350"/>
        <v>0</v>
      </c>
      <c r="M2504" s="5" t="e">
        <f t="shared" ref="M2504" si="1389">IF(#REF!=B2504,1,0)</f>
        <v>#REF!</v>
      </c>
      <c r="N2504" s="5">
        <f t="shared" si="1387"/>
        <v>0</v>
      </c>
    </row>
    <row r="2505" spans="2:14" ht="13.5" customHeight="1" x14ac:dyDescent="0.2">
      <c r="B2505" s="34"/>
      <c r="G2505" s="3"/>
      <c r="H2505" s="2"/>
      <c r="I2505" s="12"/>
      <c r="J2505" s="5">
        <v>1</v>
      </c>
      <c r="K2505" s="5">
        <f t="shared" si="1383"/>
        <v>0</v>
      </c>
      <c r="L2505" s="56" t="e">
        <f>IF(B2505="",#REF!,B2505)</f>
        <v>#REF!</v>
      </c>
      <c r="M2505" s="5" t="e">
        <f t="shared" ref="M2505" si="1390">IF(#REF!=B2505,1,0)</f>
        <v>#REF!</v>
      </c>
      <c r="N2505" s="5">
        <f t="shared" si="1387"/>
        <v>0</v>
      </c>
    </row>
    <row r="2506" spans="2:14" ht="13.5" customHeight="1" x14ac:dyDescent="0.2">
      <c r="B2506" s="34"/>
      <c r="G2506" s="3"/>
      <c r="H2506" s="2"/>
      <c r="I2506" s="12"/>
      <c r="J2506" s="5">
        <v>1</v>
      </c>
      <c r="K2506" s="5">
        <f t="shared" si="1383"/>
        <v>0</v>
      </c>
      <c r="L2506" s="56" t="e">
        <f>IF(B2506="",#REF!,B2506)</f>
        <v>#REF!</v>
      </c>
      <c r="M2506" s="5" t="e">
        <f t="shared" ref="M2506" si="1391">IF(#REF!=B2506,1,0)</f>
        <v>#REF!</v>
      </c>
      <c r="N2506" s="5">
        <f t="shared" si="1387"/>
        <v>0</v>
      </c>
    </row>
    <row r="2507" spans="2:14" ht="13.5" customHeight="1" x14ac:dyDescent="0.2">
      <c r="B2507" s="34"/>
      <c r="G2507" s="3"/>
      <c r="H2507" s="2"/>
      <c r="I2507" s="12"/>
      <c r="J2507" s="5">
        <v>1</v>
      </c>
      <c r="K2507" s="5">
        <f t="shared" si="1383"/>
        <v>0</v>
      </c>
      <c r="L2507" s="56">
        <f t="shared" si="1350"/>
        <v>0</v>
      </c>
      <c r="M2507" s="5" t="e">
        <f t="shared" ref="M2507" si="1392">IF(#REF!=B2507,1,0)</f>
        <v>#REF!</v>
      </c>
      <c r="N2507" s="5">
        <f t="shared" si="1387"/>
        <v>0</v>
      </c>
    </row>
    <row r="2508" spans="2:14" ht="13.5" customHeight="1" x14ac:dyDescent="0.2">
      <c r="B2508" s="34"/>
      <c r="G2508" s="3"/>
      <c r="H2508" s="2"/>
      <c r="I2508" s="12"/>
      <c r="J2508" s="5">
        <v>1</v>
      </c>
      <c r="K2508" s="5">
        <f t="shared" si="1383"/>
        <v>0</v>
      </c>
      <c r="L2508" s="56" t="e">
        <f>IF(B2508="",#REF!,B2508)</f>
        <v>#REF!</v>
      </c>
      <c r="M2508" s="5" t="e">
        <f t="shared" ref="M2508" si="1393">IF(#REF!=B2508,1,0)</f>
        <v>#REF!</v>
      </c>
      <c r="N2508" s="5">
        <f t="shared" si="1387"/>
        <v>0</v>
      </c>
    </row>
    <row r="2509" spans="2:14" ht="13.5" customHeight="1" x14ac:dyDescent="0.2">
      <c r="B2509" s="34"/>
      <c r="G2509" s="3"/>
      <c r="H2509" s="2"/>
      <c r="I2509" s="12"/>
      <c r="J2509" s="5">
        <v>1</v>
      </c>
      <c r="K2509" s="5">
        <f t="shared" si="1383"/>
        <v>0</v>
      </c>
      <c r="L2509" s="56">
        <f t="shared" si="1350"/>
        <v>0</v>
      </c>
      <c r="M2509" s="5" t="e">
        <f t="shared" ref="M2509" si="1394">IF(#REF!=B2509,1,0)</f>
        <v>#REF!</v>
      </c>
      <c r="N2509" s="5">
        <f t="shared" si="1387"/>
        <v>0</v>
      </c>
    </row>
    <row r="2510" spans="2:14" ht="13.5" customHeight="1" x14ac:dyDescent="0.2">
      <c r="B2510" s="34"/>
      <c r="G2510" s="3"/>
      <c r="H2510" s="2"/>
      <c r="I2510" s="12"/>
      <c r="J2510" s="5">
        <v>1</v>
      </c>
      <c r="K2510" s="5">
        <f t="shared" si="1383"/>
        <v>0</v>
      </c>
      <c r="L2510" s="56">
        <f t="shared" si="1350"/>
        <v>0</v>
      </c>
      <c r="M2510" s="5" t="e">
        <f t="shared" ref="M2510" si="1395">IF(#REF!=B2510,1,0)</f>
        <v>#REF!</v>
      </c>
      <c r="N2510" s="5">
        <f t="shared" si="1387"/>
        <v>0</v>
      </c>
    </row>
    <row r="2511" spans="2:14" ht="13.5" customHeight="1" x14ac:dyDescent="0.2">
      <c r="B2511" s="34"/>
      <c r="G2511" s="3"/>
      <c r="H2511" s="2"/>
      <c r="I2511" s="12"/>
      <c r="J2511" s="5">
        <v>1</v>
      </c>
      <c r="K2511" s="5">
        <f t="shared" si="1383"/>
        <v>0</v>
      </c>
      <c r="L2511" s="56">
        <f t="shared" si="1350"/>
        <v>0</v>
      </c>
      <c r="M2511" s="5" t="e">
        <f t="shared" ref="M2511" si="1396">IF(#REF!=B2511,1,0)</f>
        <v>#REF!</v>
      </c>
      <c r="N2511" s="5">
        <f t="shared" si="1387"/>
        <v>0</v>
      </c>
    </row>
    <row r="2512" spans="2:14" ht="13.5" customHeight="1" x14ac:dyDescent="0.2">
      <c r="B2512" s="34"/>
      <c r="G2512" s="3"/>
      <c r="H2512" s="2"/>
      <c r="I2512" s="12"/>
      <c r="J2512" s="5">
        <v>1</v>
      </c>
      <c r="K2512" s="5">
        <f t="shared" si="1383"/>
        <v>0</v>
      </c>
      <c r="L2512" s="56">
        <f t="shared" si="1350"/>
        <v>0</v>
      </c>
      <c r="M2512" s="5" t="e">
        <f t="shared" ref="M2512" si="1397">IF(#REF!=B2512,1,0)</f>
        <v>#REF!</v>
      </c>
      <c r="N2512" s="5">
        <f t="shared" si="1387"/>
        <v>0</v>
      </c>
    </row>
    <row r="2513" spans="2:14" ht="13.5" customHeight="1" x14ac:dyDescent="0.2">
      <c r="B2513" s="34"/>
      <c r="G2513" s="3"/>
      <c r="H2513" s="2"/>
      <c r="I2513" s="12"/>
      <c r="J2513" s="5">
        <v>1</v>
      </c>
      <c r="K2513" s="5">
        <f t="shared" si="1383"/>
        <v>0</v>
      </c>
      <c r="L2513" s="56">
        <f t="shared" si="1350"/>
        <v>0</v>
      </c>
      <c r="M2513" s="5" t="e">
        <f t="shared" ref="M2513" si="1398">IF(#REF!=B2513,1,0)</f>
        <v>#REF!</v>
      </c>
      <c r="N2513" s="5">
        <f t="shared" si="1387"/>
        <v>0</v>
      </c>
    </row>
    <row r="2514" spans="2:14" ht="13.5" customHeight="1" x14ac:dyDescent="0.2">
      <c r="B2514" s="34"/>
      <c r="G2514" s="3"/>
      <c r="H2514" s="2"/>
      <c r="I2514" s="12"/>
      <c r="J2514" s="5">
        <v>1</v>
      </c>
      <c r="K2514" s="5">
        <f t="shared" si="1383"/>
        <v>0</v>
      </c>
      <c r="L2514" s="56">
        <f t="shared" si="1350"/>
        <v>0</v>
      </c>
      <c r="M2514" s="5" t="e">
        <f t="shared" ref="M2514" si="1399">IF(#REF!=B2514,1,0)</f>
        <v>#REF!</v>
      </c>
      <c r="N2514" s="5">
        <f t="shared" si="1387"/>
        <v>0</v>
      </c>
    </row>
    <row r="2515" spans="2:14" ht="13.5" customHeight="1" x14ac:dyDescent="0.2">
      <c r="B2515" s="34"/>
      <c r="G2515" s="3"/>
      <c r="H2515" s="2"/>
      <c r="I2515" s="12"/>
      <c r="J2515" s="5">
        <v>1</v>
      </c>
      <c r="K2515" s="5">
        <f t="shared" si="1383"/>
        <v>0</v>
      </c>
      <c r="L2515" s="56" t="e">
        <f>IF(B2515="",#REF!,B2515)</f>
        <v>#REF!</v>
      </c>
      <c r="M2515" s="5" t="e">
        <f t="shared" ref="M2515" si="1400">IF(#REF!=B2515,1,0)</f>
        <v>#REF!</v>
      </c>
      <c r="N2515" s="5">
        <f t="shared" si="1387"/>
        <v>0</v>
      </c>
    </row>
    <row r="2516" spans="2:14" ht="13.5" customHeight="1" x14ac:dyDescent="0.2">
      <c r="B2516" s="34"/>
      <c r="G2516" s="3"/>
      <c r="H2516" s="2"/>
      <c r="I2516" s="12"/>
      <c r="J2516" s="5">
        <v>1</v>
      </c>
      <c r="K2516" s="5">
        <f t="shared" si="1383"/>
        <v>0</v>
      </c>
      <c r="L2516" s="56" t="e">
        <f>IF(B2516="",#REF!,B2516)</f>
        <v>#REF!</v>
      </c>
      <c r="M2516" s="5" t="e">
        <f t="shared" ref="M2516" si="1401">IF(#REF!=B2516,1,0)</f>
        <v>#REF!</v>
      </c>
      <c r="N2516" s="5">
        <f t="shared" si="1387"/>
        <v>0</v>
      </c>
    </row>
    <row r="2517" spans="2:14" ht="13.5" customHeight="1" x14ac:dyDescent="0.2">
      <c r="B2517" s="34"/>
      <c r="G2517" s="3"/>
      <c r="H2517" s="2"/>
      <c r="I2517" s="12"/>
      <c r="J2517" s="5">
        <v>1</v>
      </c>
      <c r="K2517" s="5">
        <f t="shared" si="1383"/>
        <v>0</v>
      </c>
      <c r="L2517" s="56" t="e">
        <f>IF(B2517="",#REF!,B2517)</f>
        <v>#REF!</v>
      </c>
      <c r="M2517" s="5" t="e">
        <f t="shared" ref="M2517" si="1402">IF(#REF!=B2517,1,0)</f>
        <v>#REF!</v>
      </c>
      <c r="N2517" s="5">
        <f t="shared" si="1387"/>
        <v>0</v>
      </c>
    </row>
    <row r="2518" spans="2:14" ht="13.5" customHeight="1" x14ac:dyDescent="0.2">
      <c r="B2518" s="34"/>
      <c r="G2518" s="3"/>
      <c r="H2518" s="2"/>
      <c r="I2518" s="12"/>
      <c r="J2518" s="5">
        <v>1</v>
      </c>
      <c r="K2518" s="5">
        <f t="shared" si="1383"/>
        <v>0</v>
      </c>
      <c r="L2518" s="56">
        <f t="shared" ref="L2518:L2567" si="1403">IF(B2518="",B2517,B2518)</f>
        <v>0</v>
      </c>
      <c r="M2518" s="5" t="e">
        <f t="shared" ref="M2518" si="1404">IF(#REF!=B2518,1,0)</f>
        <v>#REF!</v>
      </c>
      <c r="N2518" s="5">
        <f t="shared" si="1387"/>
        <v>0</v>
      </c>
    </row>
    <row r="2519" spans="2:14" ht="13.5" customHeight="1" x14ac:dyDescent="0.2">
      <c r="B2519" s="34"/>
      <c r="G2519" s="3"/>
      <c r="H2519" s="2"/>
      <c r="I2519" s="12"/>
      <c r="J2519" s="5">
        <v>1</v>
      </c>
      <c r="K2519" s="5">
        <f t="shared" si="1383"/>
        <v>0</v>
      </c>
      <c r="L2519" s="56">
        <f t="shared" si="1403"/>
        <v>0</v>
      </c>
      <c r="M2519" s="5" t="e">
        <f t="shared" ref="M2519" si="1405">IF(#REF!=B2519,1,0)</f>
        <v>#REF!</v>
      </c>
      <c r="N2519" s="5">
        <f t="shared" si="1387"/>
        <v>0</v>
      </c>
    </row>
    <row r="2520" spans="2:14" ht="13.5" customHeight="1" x14ac:dyDescent="0.2">
      <c r="B2520" s="34"/>
      <c r="G2520" s="3"/>
      <c r="H2520" s="2"/>
      <c r="I2520" s="12"/>
      <c r="J2520" s="5">
        <v>1</v>
      </c>
      <c r="K2520" s="5">
        <f t="shared" si="1383"/>
        <v>0</v>
      </c>
      <c r="L2520" s="56">
        <f t="shared" si="1403"/>
        <v>0</v>
      </c>
      <c r="M2520" s="5" t="e">
        <f t="shared" ref="M2520" si="1406">IF(#REF!=B2520,1,0)</f>
        <v>#REF!</v>
      </c>
      <c r="N2520" s="5">
        <f t="shared" si="1387"/>
        <v>0</v>
      </c>
    </row>
    <row r="2521" spans="2:14" ht="13.5" customHeight="1" x14ac:dyDescent="0.2">
      <c r="B2521" s="34"/>
      <c r="G2521" s="3"/>
      <c r="H2521" s="2"/>
      <c r="I2521" s="12"/>
      <c r="J2521" s="5">
        <v>1</v>
      </c>
      <c r="K2521" s="5">
        <f t="shared" si="1383"/>
        <v>0</v>
      </c>
      <c r="L2521" s="56">
        <f t="shared" si="1403"/>
        <v>0</v>
      </c>
      <c r="M2521" s="5" t="e">
        <f t="shared" ref="M2521" si="1407">IF(#REF!=B2521,1,0)</f>
        <v>#REF!</v>
      </c>
      <c r="N2521" s="5">
        <f t="shared" si="1387"/>
        <v>0</v>
      </c>
    </row>
    <row r="2522" spans="2:14" ht="13.5" customHeight="1" x14ac:dyDescent="0.2">
      <c r="B2522" s="34"/>
      <c r="G2522" s="3"/>
      <c r="H2522" s="2"/>
      <c r="I2522" s="12"/>
      <c r="J2522" s="5">
        <v>1</v>
      </c>
      <c r="K2522" s="5">
        <f t="shared" si="1383"/>
        <v>0</v>
      </c>
      <c r="L2522" s="56">
        <f t="shared" si="1403"/>
        <v>0</v>
      </c>
      <c r="M2522" s="5" t="e">
        <f t="shared" ref="M2522" si="1408">IF(#REF!=B2522,1,0)</f>
        <v>#REF!</v>
      </c>
      <c r="N2522" s="5">
        <f t="shared" si="1387"/>
        <v>0</v>
      </c>
    </row>
    <row r="2523" spans="2:14" ht="13.5" customHeight="1" x14ac:dyDescent="0.2">
      <c r="B2523" s="34"/>
      <c r="G2523" s="3"/>
      <c r="H2523" s="2"/>
      <c r="I2523" s="12"/>
      <c r="J2523" s="5">
        <v>1</v>
      </c>
      <c r="K2523" s="5">
        <f t="shared" si="1383"/>
        <v>0</v>
      </c>
      <c r="L2523" s="56" t="e">
        <f>IF(B2523="",#REF!,B2523)</f>
        <v>#REF!</v>
      </c>
      <c r="M2523" s="5" t="e">
        <f t="shared" ref="M2523" si="1409">IF(#REF!=B2523,1,0)</f>
        <v>#REF!</v>
      </c>
      <c r="N2523" s="5">
        <f t="shared" si="1387"/>
        <v>0</v>
      </c>
    </row>
    <row r="2524" spans="2:14" ht="13.5" customHeight="1" x14ac:dyDescent="0.2">
      <c r="B2524" s="34"/>
      <c r="G2524" s="3"/>
      <c r="H2524" s="2"/>
      <c r="I2524" s="12"/>
      <c r="J2524" s="5">
        <v>1</v>
      </c>
      <c r="K2524" s="5">
        <f t="shared" si="1383"/>
        <v>0</v>
      </c>
      <c r="L2524" s="56" t="e">
        <f>IF(B2524="",#REF!,B2524)</f>
        <v>#REF!</v>
      </c>
      <c r="M2524" s="5" t="e">
        <f t="shared" ref="M2524" si="1410">IF(#REF!=B2524,1,0)</f>
        <v>#REF!</v>
      </c>
      <c r="N2524" s="5">
        <f t="shared" si="1387"/>
        <v>0</v>
      </c>
    </row>
    <row r="2525" spans="2:14" ht="13.5" customHeight="1" x14ac:dyDescent="0.2">
      <c r="B2525" s="34"/>
      <c r="G2525" s="3"/>
      <c r="H2525" s="2"/>
      <c r="I2525" s="12"/>
      <c r="J2525" s="5">
        <v>1</v>
      </c>
      <c r="K2525" s="5">
        <f t="shared" si="1383"/>
        <v>0</v>
      </c>
      <c r="L2525" s="56">
        <f t="shared" si="1403"/>
        <v>0</v>
      </c>
      <c r="M2525" s="5" t="e">
        <f t="shared" ref="M2525" si="1411">IF(#REF!=B2525,1,0)</f>
        <v>#REF!</v>
      </c>
      <c r="N2525" s="5">
        <f t="shared" si="1387"/>
        <v>0</v>
      </c>
    </row>
    <row r="2526" spans="2:14" ht="13.5" customHeight="1" x14ac:dyDescent="0.2">
      <c r="B2526" s="34"/>
      <c r="G2526" s="3"/>
      <c r="H2526" s="2"/>
      <c r="I2526" s="12"/>
      <c r="J2526" s="5">
        <v>1</v>
      </c>
      <c r="K2526" s="5">
        <f t="shared" si="1383"/>
        <v>0</v>
      </c>
      <c r="L2526" s="56">
        <f t="shared" si="1403"/>
        <v>0</v>
      </c>
      <c r="M2526" s="5" t="e">
        <f t="shared" ref="M2526" si="1412">IF(#REF!=B2526,1,0)</f>
        <v>#REF!</v>
      </c>
      <c r="N2526" s="5">
        <f t="shared" si="1387"/>
        <v>0</v>
      </c>
    </row>
    <row r="2527" spans="2:14" ht="13.5" customHeight="1" x14ac:dyDescent="0.2">
      <c r="B2527" s="34"/>
      <c r="G2527" s="3"/>
      <c r="H2527" s="2"/>
      <c r="I2527" s="12"/>
      <c r="J2527" s="5">
        <v>1</v>
      </c>
      <c r="K2527" s="5">
        <f t="shared" si="1383"/>
        <v>0</v>
      </c>
      <c r="L2527" s="56">
        <f t="shared" si="1403"/>
        <v>0</v>
      </c>
      <c r="M2527" s="5" t="e">
        <f t="shared" ref="M2527" si="1413">IF(#REF!=B2527,1,0)</f>
        <v>#REF!</v>
      </c>
      <c r="N2527" s="5">
        <f t="shared" si="1387"/>
        <v>0</v>
      </c>
    </row>
    <row r="2528" spans="2:14" ht="13.5" customHeight="1" x14ac:dyDescent="0.2">
      <c r="B2528" s="34"/>
      <c r="G2528" s="3"/>
      <c r="H2528" s="2"/>
      <c r="I2528" s="12"/>
      <c r="J2528" s="5">
        <v>1</v>
      </c>
      <c r="K2528" s="5">
        <f t="shared" si="1383"/>
        <v>0</v>
      </c>
      <c r="L2528" s="56" t="e">
        <f>IF(B2528="",#REF!,B2528)</f>
        <v>#REF!</v>
      </c>
      <c r="M2528" s="5" t="e">
        <f t="shared" ref="M2528" si="1414">IF(#REF!=B2528,1,0)</f>
        <v>#REF!</v>
      </c>
      <c r="N2528" s="5">
        <f t="shared" si="1387"/>
        <v>0</v>
      </c>
    </row>
    <row r="2529" spans="2:14" ht="13.5" customHeight="1" x14ac:dyDescent="0.2">
      <c r="B2529" s="34"/>
      <c r="G2529" s="3"/>
      <c r="H2529" s="2"/>
      <c r="I2529" s="12"/>
      <c r="J2529" s="5">
        <v>1</v>
      </c>
      <c r="K2529" s="5">
        <f t="shared" si="1383"/>
        <v>0</v>
      </c>
      <c r="L2529" s="56">
        <f t="shared" si="1403"/>
        <v>0</v>
      </c>
      <c r="M2529" s="5" t="e">
        <f t="shared" ref="M2529" si="1415">IF(#REF!=B2529,1,0)</f>
        <v>#REF!</v>
      </c>
      <c r="N2529" s="5">
        <f t="shared" si="1387"/>
        <v>0</v>
      </c>
    </row>
    <row r="2530" spans="2:14" ht="13.5" customHeight="1" x14ac:dyDescent="0.2">
      <c r="B2530" s="34"/>
      <c r="G2530" s="3"/>
      <c r="H2530" s="2"/>
      <c r="I2530" s="12"/>
      <c r="J2530" s="5">
        <v>1</v>
      </c>
      <c r="K2530" s="5">
        <f t="shared" si="1383"/>
        <v>0</v>
      </c>
      <c r="L2530" s="56" t="e">
        <f>IF(B2530="",#REF!,B2530)</f>
        <v>#REF!</v>
      </c>
      <c r="M2530" s="5" t="e">
        <f t="shared" ref="M2530" si="1416">IF(#REF!=B2530,1,0)</f>
        <v>#REF!</v>
      </c>
      <c r="N2530" s="5">
        <f t="shared" si="1387"/>
        <v>0</v>
      </c>
    </row>
    <row r="2531" spans="2:14" ht="13.5" customHeight="1" x14ac:dyDescent="0.2">
      <c r="B2531" s="34"/>
      <c r="G2531" s="3"/>
      <c r="H2531" s="2"/>
      <c r="I2531" s="12"/>
      <c r="J2531" s="5">
        <v>1</v>
      </c>
      <c r="K2531" s="5">
        <f t="shared" si="1383"/>
        <v>0</v>
      </c>
      <c r="L2531" s="56">
        <f t="shared" si="1403"/>
        <v>0</v>
      </c>
      <c r="M2531" s="5" t="e">
        <f t="shared" ref="M2531" si="1417">IF(#REF!=B2531,1,0)</f>
        <v>#REF!</v>
      </c>
      <c r="N2531" s="5">
        <f t="shared" si="1387"/>
        <v>0</v>
      </c>
    </row>
    <row r="2532" spans="2:14" ht="13.5" customHeight="1" x14ac:dyDescent="0.2">
      <c r="B2532" s="34"/>
      <c r="G2532" s="3"/>
      <c r="H2532" s="2"/>
      <c r="I2532" s="12"/>
      <c r="J2532" s="5">
        <v>1</v>
      </c>
      <c r="K2532" s="5">
        <f t="shared" si="1383"/>
        <v>0</v>
      </c>
      <c r="L2532" s="56" t="e">
        <f>IF(B2532="",#REF!,B2532)</f>
        <v>#REF!</v>
      </c>
      <c r="M2532" s="5" t="e">
        <f t="shared" ref="M2532" si="1418">IF(#REF!=B2532,1,0)</f>
        <v>#REF!</v>
      </c>
      <c r="N2532" s="5">
        <f t="shared" si="1387"/>
        <v>0</v>
      </c>
    </row>
    <row r="2533" spans="2:14" ht="13.5" customHeight="1" x14ac:dyDescent="0.2">
      <c r="B2533" s="34"/>
      <c r="G2533" s="3"/>
      <c r="H2533" s="2"/>
      <c r="I2533" s="12"/>
      <c r="J2533" s="5">
        <v>1</v>
      </c>
      <c r="K2533" s="5">
        <f t="shared" si="1383"/>
        <v>0</v>
      </c>
      <c r="L2533" s="56">
        <f t="shared" si="1403"/>
        <v>0</v>
      </c>
      <c r="M2533" s="5" t="e">
        <f t="shared" ref="M2533" si="1419">IF(#REF!=B2533,1,0)</f>
        <v>#REF!</v>
      </c>
      <c r="N2533" s="5">
        <f t="shared" si="1387"/>
        <v>0</v>
      </c>
    </row>
    <row r="2534" spans="2:14" ht="13.5" customHeight="1" x14ac:dyDescent="0.2">
      <c r="B2534" s="34"/>
      <c r="G2534" s="3"/>
      <c r="H2534" s="2"/>
      <c r="I2534" s="12"/>
      <c r="J2534" s="5">
        <v>1</v>
      </c>
      <c r="K2534" s="5">
        <f t="shared" si="1383"/>
        <v>0</v>
      </c>
      <c r="L2534" s="56">
        <f t="shared" si="1403"/>
        <v>0</v>
      </c>
      <c r="M2534" s="5" t="e">
        <f t="shared" ref="M2534" si="1420">IF(#REF!=B2534,1,0)</f>
        <v>#REF!</v>
      </c>
      <c r="N2534" s="5">
        <f t="shared" si="1387"/>
        <v>0</v>
      </c>
    </row>
    <row r="2535" spans="2:14" ht="13.5" customHeight="1" x14ac:dyDescent="0.2">
      <c r="B2535" s="34"/>
      <c r="G2535" s="3"/>
      <c r="H2535" s="2"/>
      <c r="I2535" s="12"/>
      <c r="J2535" s="5">
        <v>1</v>
      </c>
      <c r="K2535" s="5">
        <f t="shared" si="1383"/>
        <v>0</v>
      </c>
      <c r="L2535" s="56">
        <f t="shared" si="1403"/>
        <v>0</v>
      </c>
      <c r="M2535" s="5" t="e">
        <f t="shared" ref="M2535" si="1421">IF(#REF!=B2535,1,0)</f>
        <v>#REF!</v>
      </c>
      <c r="N2535" s="5">
        <f t="shared" si="1387"/>
        <v>0</v>
      </c>
    </row>
    <row r="2536" spans="2:14" ht="13.5" customHeight="1" x14ac:dyDescent="0.2">
      <c r="B2536" s="34"/>
      <c r="G2536" s="3"/>
      <c r="H2536" s="2"/>
      <c r="I2536" s="12"/>
      <c r="J2536" s="5">
        <v>1</v>
      </c>
      <c r="K2536" s="5">
        <f t="shared" si="1383"/>
        <v>0</v>
      </c>
      <c r="L2536" s="56">
        <f t="shared" si="1403"/>
        <v>0</v>
      </c>
      <c r="M2536" s="5" t="e">
        <f t="shared" ref="M2536" si="1422">IF(#REF!=B2536,1,0)</f>
        <v>#REF!</v>
      </c>
      <c r="N2536" s="5">
        <f t="shared" si="1387"/>
        <v>0</v>
      </c>
    </row>
    <row r="2537" spans="2:14" ht="13.5" customHeight="1" x14ac:dyDescent="0.2">
      <c r="B2537" s="34"/>
      <c r="G2537" s="3"/>
      <c r="H2537" s="2"/>
      <c r="I2537" s="12"/>
      <c r="J2537" s="5">
        <v>1</v>
      </c>
      <c r="K2537" s="5">
        <f t="shared" si="1383"/>
        <v>0</v>
      </c>
      <c r="L2537" s="56">
        <f t="shared" si="1403"/>
        <v>0</v>
      </c>
      <c r="M2537" s="5" t="e">
        <f t="shared" ref="M2537" si="1423">IF(#REF!=B2537,1,0)</f>
        <v>#REF!</v>
      </c>
      <c r="N2537" s="5">
        <f t="shared" si="1387"/>
        <v>0</v>
      </c>
    </row>
    <row r="2538" spans="2:14" ht="13.5" customHeight="1" x14ac:dyDescent="0.2">
      <c r="B2538" s="34"/>
      <c r="G2538" s="3"/>
      <c r="H2538" s="2"/>
      <c r="I2538" s="12"/>
      <c r="J2538" s="5">
        <v>1</v>
      </c>
      <c r="K2538" s="5">
        <f t="shared" si="1383"/>
        <v>0</v>
      </c>
      <c r="L2538" s="56">
        <f t="shared" si="1403"/>
        <v>0</v>
      </c>
      <c r="M2538" s="5" t="e">
        <f t="shared" ref="M2538" si="1424">IF(#REF!=B2538,1,0)</f>
        <v>#REF!</v>
      </c>
      <c r="N2538" s="5">
        <f t="shared" si="1387"/>
        <v>0</v>
      </c>
    </row>
    <row r="2539" spans="2:14" ht="13.5" customHeight="1" x14ac:dyDescent="0.2">
      <c r="B2539" s="34"/>
      <c r="G2539" s="3"/>
      <c r="H2539" s="2"/>
      <c r="I2539" s="12"/>
      <c r="J2539" s="5">
        <v>1</v>
      </c>
      <c r="K2539" s="5">
        <f t="shared" si="1383"/>
        <v>0</v>
      </c>
      <c r="L2539" s="56">
        <f t="shared" si="1403"/>
        <v>0</v>
      </c>
      <c r="M2539" s="5" t="e">
        <f t="shared" ref="M2539" si="1425">IF(#REF!=B2539,1,0)</f>
        <v>#REF!</v>
      </c>
      <c r="N2539" s="5">
        <f t="shared" si="1387"/>
        <v>0</v>
      </c>
    </row>
    <row r="2540" spans="2:14" ht="13.5" customHeight="1" x14ac:dyDescent="0.2">
      <c r="B2540" s="34"/>
      <c r="G2540" s="3"/>
      <c r="H2540" s="2"/>
      <c r="I2540" s="12"/>
      <c r="J2540" s="5">
        <v>1</v>
      </c>
      <c r="K2540" s="5">
        <f t="shared" si="1383"/>
        <v>0</v>
      </c>
      <c r="L2540" s="56">
        <f t="shared" si="1403"/>
        <v>0</v>
      </c>
      <c r="M2540" s="5" t="e">
        <f t="shared" ref="M2540" si="1426">IF(#REF!=B2540,1,0)</f>
        <v>#REF!</v>
      </c>
      <c r="N2540" s="5">
        <f t="shared" si="1387"/>
        <v>0</v>
      </c>
    </row>
    <row r="2541" spans="2:14" ht="13.5" customHeight="1" x14ac:dyDescent="0.2">
      <c r="B2541" s="34"/>
      <c r="G2541" s="3"/>
      <c r="H2541" s="2"/>
      <c r="I2541" s="12"/>
      <c r="J2541" s="5">
        <v>1</v>
      </c>
      <c r="K2541" s="5">
        <f t="shared" si="1383"/>
        <v>0</v>
      </c>
      <c r="L2541" s="56">
        <f t="shared" si="1403"/>
        <v>0</v>
      </c>
      <c r="M2541" s="5" t="e">
        <f t="shared" ref="M2541" si="1427">IF(#REF!=B2541,1,0)</f>
        <v>#REF!</v>
      </c>
      <c r="N2541" s="5">
        <f t="shared" si="1387"/>
        <v>0</v>
      </c>
    </row>
    <row r="2542" spans="2:14" ht="13.5" customHeight="1" x14ac:dyDescent="0.2">
      <c r="B2542" s="34"/>
      <c r="G2542" s="3"/>
      <c r="H2542" s="2"/>
      <c r="I2542" s="12"/>
      <c r="J2542" s="5">
        <v>1</v>
      </c>
      <c r="K2542" s="5">
        <f t="shared" si="1383"/>
        <v>0</v>
      </c>
      <c r="L2542" s="56">
        <f t="shared" si="1403"/>
        <v>0</v>
      </c>
      <c r="M2542" s="5" t="e">
        <f t="shared" ref="M2542" si="1428">IF(#REF!=B2542,1,0)</f>
        <v>#REF!</v>
      </c>
      <c r="N2542" s="5">
        <f t="shared" si="1387"/>
        <v>0</v>
      </c>
    </row>
    <row r="2543" spans="2:14" ht="13.5" customHeight="1" x14ac:dyDescent="0.2">
      <c r="B2543" s="34"/>
      <c r="G2543" s="3"/>
      <c r="H2543" s="2"/>
      <c r="I2543" s="12"/>
      <c r="J2543" s="5">
        <v>1</v>
      </c>
      <c r="K2543" s="5">
        <f t="shared" si="1383"/>
        <v>0</v>
      </c>
      <c r="L2543" s="56">
        <f t="shared" si="1403"/>
        <v>0</v>
      </c>
      <c r="M2543" s="5" t="e">
        <f t="shared" ref="M2543" si="1429">IF(#REF!=B2543,1,0)</f>
        <v>#REF!</v>
      </c>
      <c r="N2543" s="5">
        <f t="shared" si="1387"/>
        <v>0</v>
      </c>
    </row>
    <row r="2544" spans="2:14" ht="13.5" customHeight="1" x14ac:dyDescent="0.2">
      <c r="B2544" s="34"/>
      <c r="G2544" s="3"/>
      <c r="H2544" s="2"/>
      <c r="I2544" s="12"/>
      <c r="J2544" s="5">
        <v>1</v>
      </c>
      <c r="K2544" s="5">
        <f t="shared" si="1383"/>
        <v>0</v>
      </c>
      <c r="L2544" s="56">
        <f t="shared" si="1403"/>
        <v>0</v>
      </c>
      <c r="M2544" s="5" t="e">
        <f t="shared" ref="M2544" si="1430">IF(#REF!=B2544,1,0)</f>
        <v>#REF!</v>
      </c>
      <c r="N2544" s="5">
        <f t="shared" si="1387"/>
        <v>0</v>
      </c>
    </row>
    <row r="2545" spans="2:14" ht="13.5" customHeight="1" x14ac:dyDescent="0.2">
      <c r="B2545" s="34"/>
      <c r="G2545" s="3"/>
      <c r="H2545" s="2"/>
      <c r="I2545" s="12"/>
      <c r="J2545" s="5">
        <v>1</v>
      </c>
      <c r="K2545" s="5">
        <f t="shared" si="1383"/>
        <v>0</v>
      </c>
      <c r="L2545" s="56">
        <f t="shared" si="1403"/>
        <v>0</v>
      </c>
      <c r="M2545" s="5" t="e">
        <f t="shared" ref="M2545" si="1431">IF(#REF!=B2545,1,0)</f>
        <v>#REF!</v>
      </c>
      <c r="N2545" s="5">
        <f t="shared" si="1387"/>
        <v>0</v>
      </c>
    </row>
    <row r="2546" spans="2:14" ht="13.5" customHeight="1" x14ac:dyDescent="0.2">
      <c r="B2546" s="34"/>
      <c r="G2546" s="3"/>
      <c r="H2546" s="2"/>
      <c r="I2546" s="12"/>
      <c r="J2546" s="5">
        <v>1</v>
      </c>
      <c r="K2546" s="5">
        <f t="shared" si="1383"/>
        <v>0</v>
      </c>
      <c r="L2546" s="56">
        <f t="shared" si="1403"/>
        <v>0</v>
      </c>
      <c r="M2546" s="5" t="e">
        <f t="shared" ref="M2546" si="1432">IF(#REF!=B2546,1,0)</f>
        <v>#REF!</v>
      </c>
      <c r="N2546" s="5">
        <f t="shared" si="1387"/>
        <v>0</v>
      </c>
    </row>
    <row r="2547" spans="2:14" ht="13.5" customHeight="1" x14ac:dyDescent="0.2">
      <c r="B2547" s="34"/>
      <c r="G2547" s="3"/>
      <c r="H2547" s="2"/>
      <c r="I2547" s="12"/>
      <c r="J2547" s="5">
        <v>1</v>
      </c>
      <c r="K2547" s="5">
        <f t="shared" si="1383"/>
        <v>0</v>
      </c>
      <c r="L2547" s="56">
        <f t="shared" si="1403"/>
        <v>0</v>
      </c>
      <c r="M2547" s="5" t="e">
        <f t="shared" ref="M2547" si="1433">IF(#REF!=B2547,1,0)</f>
        <v>#REF!</v>
      </c>
      <c r="N2547" s="5">
        <f t="shared" si="1387"/>
        <v>0</v>
      </c>
    </row>
    <row r="2548" spans="2:14" ht="13.5" customHeight="1" x14ac:dyDescent="0.2">
      <c r="B2548" s="34"/>
      <c r="G2548" s="3"/>
      <c r="H2548" s="2"/>
      <c r="I2548" s="12"/>
      <c r="J2548" s="5">
        <v>1</v>
      </c>
      <c r="K2548" s="5">
        <f t="shared" si="1383"/>
        <v>0</v>
      </c>
      <c r="L2548" s="56" t="e">
        <f>IF(B2548="",#REF!,B2548)</f>
        <v>#REF!</v>
      </c>
      <c r="M2548" s="5" t="e">
        <f t="shared" ref="M2548" si="1434">IF(#REF!=B2548,1,0)</f>
        <v>#REF!</v>
      </c>
      <c r="N2548" s="5">
        <f t="shared" si="1387"/>
        <v>0</v>
      </c>
    </row>
    <row r="2549" spans="2:14" ht="13.5" customHeight="1" x14ac:dyDescent="0.2">
      <c r="B2549" s="34"/>
      <c r="G2549" s="3"/>
      <c r="H2549" s="2"/>
      <c r="I2549" s="12"/>
      <c r="J2549" s="5">
        <v>1</v>
      </c>
      <c r="K2549" s="5">
        <f t="shared" si="1383"/>
        <v>0</v>
      </c>
      <c r="L2549" s="56">
        <f t="shared" si="1403"/>
        <v>0</v>
      </c>
      <c r="M2549" s="5" t="e">
        <f t="shared" ref="M2549" si="1435">IF(#REF!=B2549,1,0)</f>
        <v>#REF!</v>
      </c>
      <c r="N2549" s="5">
        <f t="shared" si="1387"/>
        <v>0</v>
      </c>
    </row>
    <row r="2550" spans="2:14" ht="13.5" customHeight="1" x14ac:dyDescent="0.2">
      <c r="B2550" s="34"/>
      <c r="G2550" s="3"/>
      <c r="H2550" s="2"/>
      <c r="I2550" s="12"/>
      <c r="J2550" s="5">
        <v>1</v>
      </c>
      <c r="K2550" s="5">
        <f t="shared" si="1383"/>
        <v>0</v>
      </c>
      <c r="L2550" s="56">
        <f t="shared" si="1403"/>
        <v>0</v>
      </c>
      <c r="M2550" s="5" t="e">
        <f t="shared" ref="M2550" si="1436">IF(#REF!=B2550,1,0)</f>
        <v>#REF!</v>
      </c>
      <c r="N2550" s="5">
        <f t="shared" si="1387"/>
        <v>0</v>
      </c>
    </row>
    <row r="2551" spans="2:14" ht="13.5" customHeight="1" x14ac:dyDescent="0.2">
      <c r="B2551" s="34"/>
      <c r="G2551" s="3"/>
      <c r="H2551" s="2"/>
      <c r="I2551" s="12"/>
      <c r="J2551" s="5">
        <v>1</v>
      </c>
      <c r="K2551" s="5">
        <f t="shared" si="1383"/>
        <v>0</v>
      </c>
      <c r="L2551" s="56">
        <f t="shared" si="1403"/>
        <v>0</v>
      </c>
      <c r="M2551" s="5" t="e">
        <f t="shared" ref="M2551" si="1437">IF(#REF!=B2551,1,0)</f>
        <v>#REF!</v>
      </c>
      <c r="N2551" s="5">
        <f t="shared" si="1387"/>
        <v>0</v>
      </c>
    </row>
    <row r="2552" spans="2:14" ht="13.5" customHeight="1" x14ac:dyDescent="0.2">
      <c r="B2552" s="34"/>
      <c r="G2552" s="3"/>
      <c r="H2552" s="2"/>
      <c r="I2552" s="12"/>
      <c r="J2552" s="5">
        <v>1</v>
      </c>
      <c r="K2552" s="5">
        <f t="shared" si="1383"/>
        <v>0</v>
      </c>
      <c r="L2552" s="56">
        <f t="shared" si="1403"/>
        <v>0</v>
      </c>
      <c r="M2552" s="5" t="e">
        <f t="shared" ref="M2552" si="1438">IF(#REF!=B2552,1,0)</f>
        <v>#REF!</v>
      </c>
      <c r="N2552" s="5">
        <f t="shared" si="1387"/>
        <v>0</v>
      </c>
    </row>
    <row r="2553" spans="2:14" ht="13.5" customHeight="1" x14ac:dyDescent="0.2">
      <c r="B2553" s="34"/>
      <c r="G2553" s="3"/>
      <c r="H2553" s="2"/>
      <c r="I2553" s="12"/>
      <c r="J2553" s="5">
        <v>1</v>
      </c>
      <c r="K2553" s="5">
        <f t="shared" si="1383"/>
        <v>0</v>
      </c>
      <c r="L2553" s="56">
        <f t="shared" si="1403"/>
        <v>0</v>
      </c>
      <c r="M2553" s="5" t="e">
        <f t="shared" ref="M2553" si="1439">IF(#REF!=B2553,1,0)</f>
        <v>#REF!</v>
      </c>
      <c r="N2553" s="5">
        <f t="shared" si="1387"/>
        <v>0</v>
      </c>
    </row>
    <row r="2554" spans="2:14" ht="13.5" customHeight="1" x14ac:dyDescent="0.2">
      <c r="B2554" s="34"/>
      <c r="G2554" s="3"/>
      <c r="H2554" s="2"/>
      <c r="I2554" s="12"/>
      <c r="J2554" s="5">
        <v>1</v>
      </c>
      <c r="K2554" s="5">
        <f t="shared" si="1383"/>
        <v>0</v>
      </c>
      <c r="L2554" s="56">
        <f t="shared" si="1403"/>
        <v>0</v>
      </c>
      <c r="M2554" s="5" t="e">
        <f t="shared" ref="M2554" si="1440">IF(#REF!=B2554,1,0)</f>
        <v>#REF!</v>
      </c>
      <c r="N2554" s="5">
        <f t="shared" si="1387"/>
        <v>0</v>
      </c>
    </row>
    <row r="2555" spans="2:14" ht="13.5" customHeight="1" x14ac:dyDescent="0.2">
      <c r="B2555" s="34"/>
      <c r="G2555" s="3"/>
      <c r="H2555" s="2"/>
      <c r="I2555" s="12"/>
      <c r="J2555" s="5">
        <v>1</v>
      </c>
      <c r="K2555" s="5">
        <f t="shared" si="1383"/>
        <v>0</v>
      </c>
      <c r="L2555" s="56">
        <f t="shared" si="1403"/>
        <v>0</v>
      </c>
      <c r="M2555" s="5" t="e">
        <f t="shared" ref="M2555" si="1441">IF(#REF!=B2555,1,0)</f>
        <v>#REF!</v>
      </c>
      <c r="N2555" s="5">
        <f t="shared" si="1387"/>
        <v>0</v>
      </c>
    </row>
    <row r="2556" spans="2:14" ht="13.5" customHeight="1" x14ac:dyDescent="0.2">
      <c r="B2556" s="34"/>
      <c r="G2556" s="3"/>
      <c r="H2556" s="2"/>
      <c r="I2556" s="12"/>
      <c r="J2556" s="5">
        <v>1</v>
      </c>
      <c r="K2556" s="5">
        <f t="shared" si="1383"/>
        <v>0</v>
      </c>
      <c r="L2556" s="56">
        <f t="shared" si="1403"/>
        <v>0</v>
      </c>
      <c r="M2556" s="5" t="e">
        <f t="shared" ref="M2556" si="1442">IF(#REF!=B2556,1,0)</f>
        <v>#REF!</v>
      </c>
      <c r="N2556" s="5">
        <f t="shared" si="1387"/>
        <v>0</v>
      </c>
    </row>
    <row r="2557" spans="2:14" ht="13.5" customHeight="1" x14ac:dyDescent="0.2">
      <c r="B2557" s="34"/>
      <c r="G2557" s="3"/>
      <c r="H2557" s="2"/>
      <c r="I2557" s="12"/>
      <c r="J2557" s="5">
        <v>1</v>
      </c>
      <c r="K2557" s="5">
        <f t="shared" si="1383"/>
        <v>0</v>
      </c>
      <c r="L2557" s="56">
        <f t="shared" si="1403"/>
        <v>0</v>
      </c>
      <c r="M2557" s="5" t="e">
        <f t="shared" ref="M2557" si="1443">IF(#REF!=B2557,1,0)</f>
        <v>#REF!</v>
      </c>
      <c r="N2557" s="5">
        <f t="shared" si="1387"/>
        <v>0</v>
      </c>
    </row>
    <row r="2558" spans="2:14" ht="13.5" customHeight="1" x14ac:dyDescent="0.2">
      <c r="B2558" s="34"/>
      <c r="G2558" s="3"/>
      <c r="H2558" s="2"/>
      <c r="I2558" s="12"/>
      <c r="J2558" s="5">
        <v>1</v>
      </c>
      <c r="K2558" s="5">
        <f t="shared" si="1383"/>
        <v>0</v>
      </c>
      <c r="L2558" s="56">
        <f t="shared" si="1403"/>
        <v>0</v>
      </c>
      <c r="M2558" s="5" t="e">
        <f t="shared" ref="M2558" si="1444">IF(#REF!=B2558,1,0)</f>
        <v>#REF!</v>
      </c>
      <c r="N2558" s="5">
        <f t="shared" si="1387"/>
        <v>0</v>
      </c>
    </row>
    <row r="2559" spans="2:14" ht="13.5" customHeight="1" x14ac:dyDescent="0.2">
      <c r="B2559" s="34"/>
      <c r="G2559" s="3"/>
      <c r="H2559" s="2"/>
      <c r="I2559" s="12"/>
      <c r="J2559" s="5">
        <v>1</v>
      </c>
      <c r="K2559" s="5">
        <f t="shared" si="1383"/>
        <v>0</v>
      </c>
      <c r="L2559" s="56">
        <f t="shared" si="1403"/>
        <v>0</v>
      </c>
      <c r="M2559" s="5" t="e">
        <f t="shared" ref="M2559" si="1445">IF(#REF!=B2559,1,0)</f>
        <v>#REF!</v>
      </c>
      <c r="N2559" s="5">
        <f t="shared" si="1387"/>
        <v>0</v>
      </c>
    </row>
    <row r="2560" spans="2:14" ht="13.5" customHeight="1" x14ac:dyDescent="0.2">
      <c r="B2560" s="34"/>
      <c r="G2560" s="3"/>
      <c r="H2560" s="2"/>
      <c r="I2560" s="12"/>
      <c r="J2560" s="5">
        <v>1</v>
      </c>
      <c r="K2560" s="5">
        <f t="shared" si="1383"/>
        <v>0</v>
      </c>
      <c r="L2560" s="56" t="e">
        <f>IF(B2560="",#REF!,B2560)</f>
        <v>#REF!</v>
      </c>
      <c r="M2560" s="5" t="e">
        <f t="shared" ref="M2560" si="1446">IF(#REF!=B2560,1,0)</f>
        <v>#REF!</v>
      </c>
      <c r="N2560" s="5">
        <f t="shared" si="1387"/>
        <v>0</v>
      </c>
    </row>
    <row r="2561" spans="2:14" ht="13.5" customHeight="1" x14ac:dyDescent="0.2">
      <c r="B2561" s="34"/>
      <c r="G2561" s="3"/>
      <c r="H2561" s="2"/>
      <c r="I2561" s="12"/>
      <c r="J2561" s="5">
        <v>1</v>
      </c>
      <c r="K2561" s="5">
        <f t="shared" si="1383"/>
        <v>0</v>
      </c>
      <c r="L2561" s="56" t="e">
        <f>IF(B2561="",#REF!,B2561)</f>
        <v>#REF!</v>
      </c>
      <c r="M2561" s="5" t="e">
        <f t="shared" ref="M2561" si="1447">IF(#REF!=B2561,1,0)</f>
        <v>#REF!</v>
      </c>
      <c r="N2561" s="5">
        <f t="shared" si="1387"/>
        <v>0</v>
      </c>
    </row>
    <row r="2562" spans="2:14" ht="13.5" customHeight="1" x14ac:dyDescent="0.2">
      <c r="B2562" s="34"/>
      <c r="G2562" s="3"/>
      <c r="H2562" s="2"/>
      <c r="I2562" s="12"/>
      <c r="J2562" s="5">
        <v>1</v>
      </c>
      <c r="K2562" s="5">
        <f t="shared" si="1383"/>
        <v>0</v>
      </c>
      <c r="L2562" s="56">
        <f t="shared" si="1403"/>
        <v>0</v>
      </c>
      <c r="M2562" s="5" t="e">
        <f t="shared" ref="M2562" si="1448">IF(#REF!=B2562,1,0)</f>
        <v>#REF!</v>
      </c>
      <c r="N2562" s="5">
        <f t="shared" si="1387"/>
        <v>0</v>
      </c>
    </row>
    <row r="2563" spans="2:14" ht="13.5" customHeight="1" x14ac:dyDescent="0.2">
      <c r="B2563" s="34"/>
      <c r="G2563" s="3"/>
      <c r="H2563" s="2"/>
      <c r="I2563" s="12"/>
      <c r="J2563" s="5">
        <v>1</v>
      </c>
      <c r="K2563" s="5">
        <f t="shared" si="1383"/>
        <v>0</v>
      </c>
      <c r="L2563" s="56">
        <f t="shared" si="1403"/>
        <v>0</v>
      </c>
      <c r="M2563" s="5" t="e">
        <f t="shared" ref="M2563" si="1449">IF(#REF!=B2563,1,0)</f>
        <v>#REF!</v>
      </c>
      <c r="N2563" s="5">
        <f t="shared" si="1387"/>
        <v>0</v>
      </c>
    </row>
    <row r="2564" spans="2:14" ht="13.5" customHeight="1" x14ac:dyDescent="0.2">
      <c r="B2564" s="34"/>
      <c r="G2564" s="3"/>
      <c r="H2564" s="2"/>
      <c r="I2564" s="12"/>
      <c r="J2564" s="5">
        <v>1</v>
      </c>
      <c r="K2564" s="5">
        <f t="shared" ref="K2564:K2627" si="1450">IF(I2564="did not close",0,IF(I2564="",0,1))</f>
        <v>0</v>
      </c>
      <c r="L2564" s="56">
        <f t="shared" si="1403"/>
        <v>0</v>
      </c>
      <c r="M2564" s="5" t="e">
        <f t="shared" ref="M2564" si="1451">IF(#REF!=B2564,1,0)</f>
        <v>#REF!</v>
      </c>
      <c r="N2564" s="5">
        <f t="shared" si="1387"/>
        <v>0</v>
      </c>
    </row>
    <row r="2565" spans="2:14" ht="13.5" customHeight="1" x14ac:dyDescent="0.2">
      <c r="B2565" s="34"/>
      <c r="G2565" s="3"/>
      <c r="H2565" s="2"/>
      <c r="I2565" s="12"/>
      <c r="J2565" s="5">
        <v>1</v>
      </c>
      <c r="K2565" s="5">
        <f t="shared" si="1450"/>
        <v>0</v>
      </c>
      <c r="L2565" s="56">
        <f t="shared" si="1403"/>
        <v>0</v>
      </c>
      <c r="M2565" s="5" t="e">
        <f t="shared" ref="M2565" si="1452">IF(#REF!=B2565,1,0)</f>
        <v>#REF!</v>
      </c>
      <c r="N2565" s="5">
        <f t="shared" si="1387"/>
        <v>0</v>
      </c>
    </row>
    <row r="2566" spans="2:14" ht="13.5" customHeight="1" x14ac:dyDescent="0.2">
      <c r="B2566" s="34"/>
      <c r="G2566" s="3"/>
      <c r="H2566" s="2"/>
      <c r="I2566" s="12"/>
      <c r="J2566" s="5">
        <v>1</v>
      </c>
      <c r="K2566" s="5">
        <f t="shared" si="1450"/>
        <v>0</v>
      </c>
      <c r="L2566" s="56">
        <f t="shared" si="1403"/>
        <v>0</v>
      </c>
      <c r="M2566" s="5" t="e">
        <f t="shared" ref="M2566" si="1453">IF(#REF!=B2566,1,0)</f>
        <v>#REF!</v>
      </c>
      <c r="N2566" s="5">
        <f t="shared" ref="N2566:N2629" si="1454">IF(J2566=0,IF(H2566="did not close",0,IF(H2566="",0,1)),0)</f>
        <v>0</v>
      </c>
    </row>
    <row r="2567" spans="2:14" ht="13.5" customHeight="1" x14ac:dyDescent="0.2">
      <c r="B2567" s="34"/>
      <c r="G2567" s="3"/>
      <c r="H2567" s="2"/>
      <c r="I2567" s="12"/>
      <c r="J2567" s="5">
        <v>1</v>
      </c>
      <c r="K2567" s="5">
        <f t="shared" si="1450"/>
        <v>0</v>
      </c>
      <c r="L2567" s="56">
        <f t="shared" si="1403"/>
        <v>0</v>
      </c>
      <c r="M2567" s="5" t="e">
        <f t="shared" ref="M2567" si="1455">IF(#REF!=B2567,1,0)</f>
        <v>#REF!</v>
      </c>
      <c r="N2567" s="5">
        <f t="shared" si="1454"/>
        <v>0</v>
      </c>
    </row>
    <row r="2568" spans="2:14" ht="13.5" customHeight="1" x14ac:dyDescent="0.2">
      <c r="B2568" s="34"/>
      <c r="G2568" s="3"/>
      <c r="H2568" s="2"/>
      <c r="I2568" s="12"/>
      <c r="J2568" s="5">
        <v>1</v>
      </c>
      <c r="K2568" s="5">
        <f t="shared" si="1450"/>
        <v>0</v>
      </c>
      <c r="L2568" s="56">
        <f t="shared" ref="L2568:L2620" si="1456">IF(B2568="",B2567,B2568)</f>
        <v>0</v>
      </c>
      <c r="M2568" s="5" t="e">
        <f t="shared" ref="M2568" si="1457">IF(#REF!=B2568,1,0)</f>
        <v>#REF!</v>
      </c>
      <c r="N2568" s="5">
        <f t="shared" si="1454"/>
        <v>0</v>
      </c>
    </row>
    <row r="2569" spans="2:14" ht="13.5" customHeight="1" x14ac:dyDescent="0.2">
      <c r="B2569" s="34"/>
      <c r="G2569" s="3"/>
      <c r="H2569" s="2"/>
      <c r="I2569" s="12"/>
      <c r="J2569" s="5">
        <v>1</v>
      </c>
      <c r="K2569" s="5">
        <f t="shared" si="1450"/>
        <v>0</v>
      </c>
      <c r="L2569" s="56">
        <f t="shared" si="1456"/>
        <v>0</v>
      </c>
      <c r="M2569" s="5" t="e">
        <f t="shared" ref="M2569" si="1458">IF(#REF!=B2569,1,0)</f>
        <v>#REF!</v>
      </c>
      <c r="N2569" s="5">
        <f t="shared" si="1454"/>
        <v>0</v>
      </c>
    </row>
    <row r="2570" spans="2:14" ht="13.5" customHeight="1" x14ac:dyDescent="0.2">
      <c r="B2570" s="34"/>
      <c r="G2570" s="3"/>
      <c r="H2570" s="2"/>
      <c r="I2570" s="12"/>
      <c r="J2570" s="5">
        <v>1</v>
      </c>
      <c r="K2570" s="5">
        <f t="shared" si="1450"/>
        <v>0</v>
      </c>
      <c r="L2570" s="56">
        <f t="shared" si="1456"/>
        <v>0</v>
      </c>
      <c r="M2570" s="5" t="e">
        <f t="shared" ref="M2570" si="1459">IF(#REF!=B2570,1,0)</f>
        <v>#REF!</v>
      </c>
      <c r="N2570" s="5">
        <f t="shared" si="1454"/>
        <v>0</v>
      </c>
    </row>
    <row r="2571" spans="2:14" ht="13.5" customHeight="1" x14ac:dyDescent="0.2">
      <c r="B2571" s="34"/>
      <c r="G2571" s="3"/>
      <c r="H2571" s="2"/>
      <c r="I2571" s="12"/>
      <c r="J2571" s="5">
        <v>1</v>
      </c>
      <c r="K2571" s="5">
        <f t="shared" si="1450"/>
        <v>0</v>
      </c>
      <c r="L2571" s="56">
        <f t="shared" si="1456"/>
        <v>0</v>
      </c>
      <c r="M2571" s="5" t="e">
        <f t="shared" ref="M2571" si="1460">IF(#REF!=B2571,1,0)</f>
        <v>#REF!</v>
      </c>
      <c r="N2571" s="5">
        <f t="shared" si="1454"/>
        <v>0</v>
      </c>
    </row>
    <row r="2572" spans="2:14" ht="13.5" customHeight="1" x14ac:dyDescent="0.2">
      <c r="B2572" s="34"/>
      <c r="G2572" s="3"/>
      <c r="H2572" s="2"/>
      <c r="I2572" s="12"/>
      <c r="J2572" s="5">
        <v>1</v>
      </c>
      <c r="K2572" s="5">
        <f t="shared" si="1450"/>
        <v>0</v>
      </c>
      <c r="L2572" s="56">
        <f t="shared" si="1456"/>
        <v>0</v>
      </c>
      <c r="M2572" s="5" t="e">
        <f t="shared" ref="M2572" si="1461">IF(#REF!=B2572,1,0)</f>
        <v>#REF!</v>
      </c>
      <c r="N2572" s="5">
        <f t="shared" si="1454"/>
        <v>0</v>
      </c>
    </row>
    <row r="2573" spans="2:14" ht="13.5" customHeight="1" x14ac:dyDescent="0.2">
      <c r="B2573" s="34"/>
      <c r="G2573" s="3"/>
      <c r="H2573" s="2"/>
      <c r="I2573" s="12"/>
      <c r="J2573" s="5">
        <v>1</v>
      </c>
      <c r="K2573" s="5">
        <f t="shared" si="1450"/>
        <v>0</v>
      </c>
      <c r="L2573" s="56">
        <f t="shared" si="1456"/>
        <v>0</v>
      </c>
      <c r="M2573" s="5" t="e">
        <f t="shared" ref="M2573" si="1462">IF(#REF!=B2573,1,0)</f>
        <v>#REF!</v>
      </c>
      <c r="N2573" s="5">
        <f t="shared" si="1454"/>
        <v>0</v>
      </c>
    </row>
    <row r="2574" spans="2:14" ht="13.5" customHeight="1" x14ac:dyDescent="0.2">
      <c r="B2574" s="34"/>
      <c r="G2574" s="3"/>
      <c r="H2574" s="2"/>
      <c r="I2574" s="12"/>
      <c r="J2574" s="5">
        <v>1</v>
      </c>
      <c r="K2574" s="5">
        <f t="shared" si="1450"/>
        <v>0</v>
      </c>
      <c r="L2574" s="56">
        <f t="shared" si="1456"/>
        <v>0</v>
      </c>
      <c r="M2574" s="5" t="e">
        <f t="shared" ref="M2574" si="1463">IF(#REF!=B2574,1,0)</f>
        <v>#REF!</v>
      </c>
      <c r="N2574" s="5">
        <f t="shared" si="1454"/>
        <v>0</v>
      </c>
    </row>
    <row r="2575" spans="2:14" ht="13.5" customHeight="1" x14ac:dyDescent="0.2">
      <c r="B2575" s="34"/>
      <c r="G2575" s="3"/>
      <c r="H2575" s="2"/>
      <c r="I2575" s="12"/>
      <c r="J2575" s="5">
        <v>1</v>
      </c>
      <c r="K2575" s="5">
        <f t="shared" si="1450"/>
        <v>0</v>
      </c>
      <c r="L2575" s="56">
        <f t="shared" si="1456"/>
        <v>0</v>
      </c>
      <c r="M2575" s="5" t="e">
        <f t="shared" ref="M2575" si="1464">IF(#REF!=B2575,1,0)</f>
        <v>#REF!</v>
      </c>
      <c r="N2575" s="5">
        <f t="shared" si="1454"/>
        <v>0</v>
      </c>
    </row>
    <row r="2576" spans="2:14" ht="13.5" customHeight="1" x14ac:dyDescent="0.2">
      <c r="B2576" s="34"/>
      <c r="G2576" s="3"/>
      <c r="H2576" s="2"/>
      <c r="I2576" s="12"/>
      <c r="J2576" s="5">
        <v>1</v>
      </c>
      <c r="K2576" s="5">
        <f t="shared" si="1450"/>
        <v>0</v>
      </c>
      <c r="L2576" s="56">
        <f t="shared" si="1456"/>
        <v>0</v>
      </c>
      <c r="M2576" s="5" t="e">
        <f t="shared" ref="M2576" si="1465">IF(#REF!=B2576,1,0)</f>
        <v>#REF!</v>
      </c>
      <c r="N2576" s="5">
        <f t="shared" si="1454"/>
        <v>0</v>
      </c>
    </row>
    <row r="2577" spans="2:14" ht="13.5" customHeight="1" x14ac:dyDescent="0.2">
      <c r="B2577" s="34"/>
      <c r="G2577" s="3"/>
      <c r="H2577" s="2"/>
      <c r="I2577" s="12"/>
      <c r="J2577" s="5">
        <v>1</v>
      </c>
      <c r="K2577" s="5">
        <f t="shared" si="1450"/>
        <v>0</v>
      </c>
      <c r="L2577" s="56">
        <f t="shared" si="1456"/>
        <v>0</v>
      </c>
      <c r="M2577" s="5" t="e">
        <f t="shared" ref="M2577" si="1466">IF(#REF!=B2577,1,0)</f>
        <v>#REF!</v>
      </c>
      <c r="N2577" s="5">
        <f t="shared" si="1454"/>
        <v>0</v>
      </c>
    </row>
    <row r="2578" spans="2:14" ht="13.5" customHeight="1" x14ac:dyDescent="0.2">
      <c r="B2578" s="34"/>
      <c r="G2578" s="3"/>
      <c r="H2578" s="2"/>
      <c r="I2578" s="12"/>
      <c r="J2578" s="5">
        <v>1</v>
      </c>
      <c r="K2578" s="5">
        <f t="shared" si="1450"/>
        <v>0</v>
      </c>
      <c r="L2578" s="56">
        <f t="shared" si="1456"/>
        <v>0</v>
      </c>
      <c r="M2578" s="5" t="e">
        <f t="shared" ref="M2578" si="1467">IF(#REF!=B2578,1,0)</f>
        <v>#REF!</v>
      </c>
      <c r="N2578" s="5">
        <f t="shared" si="1454"/>
        <v>0</v>
      </c>
    </row>
    <row r="2579" spans="2:14" ht="13.5" customHeight="1" x14ac:dyDescent="0.2">
      <c r="B2579" s="34"/>
      <c r="G2579" s="3"/>
      <c r="H2579" s="2"/>
      <c r="I2579" s="12"/>
      <c r="J2579" s="5">
        <v>1</v>
      </c>
      <c r="K2579" s="5">
        <f t="shared" si="1450"/>
        <v>0</v>
      </c>
      <c r="L2579" s="56">
        <f t="shared" si="1456"/>
        <v>0</v>
      </c>
      <c r="M2579" s="5" t="e">
        <f t="shared" ref="M2579" si="1468">IF(#REF!=B2579,1,0)</f>
        <v>#REF!</v>
      </c>
      <c r="N2579" s="5">
        <f t="shared" si="1454"/>
        <v>0</v>
      </c>
    </row>
    <row r="2580" spans="2:14" ht="13.5" customHeight="1" x14ac:dyDescent="0.2">
      <c r="B2580" s="34"/>
      <c r="G2580" s="3"/>
      <c r="H2580" s="2"/>
      <c r="I2580" s="12"/>
      <c r="J2580" s="5">
        <v>1</v>
      </c>
      <c r="K2580" s="5">
        <f t="shared" si="1450"/>
        <v>0</v>
      </c>
      <c r="L2580" s="56">
        <f t="shared" si="1456"/>
        <v>0</v>
      </c>
      <c r="M2580" s="5" t="e">
        <f t="shared" ref="M2580" si="1469">IF(#REF!=B2580,1,0)</f>
        <v>#REF!</v>
      </c>
      <c r="N2580" s="5">
        <f t="shared" si="1454"/>
        <v>0</v>
      </c>
    </row>
    <row r="2581" spans="2:14" ht="13.5" customHeight="1" x14ac:dyDescent="0.2">
      <c r="B2581" s="34"/>
      <c r="G2581" s="3"/>
      <c r="H2581" s="2"/>
      <c r="I2581" s="12"/>
      <c r="J2581" s="5">
        <v>1</v>
      </c>
      <c r="K2581" s="5">
        <f t="shared" si="1450"/>
        <v>0</v>
      </c>
      <c r="L2581" s="56">
        <f t="shared" si="1456"/>
        <v>0</v>
      </c>
      <c r="M2581" s="5" t="e">
        <f t="shared" ref="M2581" si="1470">IF(#REF!=B2581,1,0)</f>
        <v>#REF!</v>
      </c>
      <c r="N2581" s="5">
        <f t="shared" si="1454"/>
        <v>0</v>
      </c>
    </row>
    <row r="2582" spans="2:14" ht="13.5" customHeight="1" x14ac:dyDescent="0.2">
      <c r="B2582" s="34"/>
      <c r="G2582" s="3"/>
      <c r="H2582" s="2"/>
      <c r="I2582" s="12"/>
      <c r="J2582" s="5">
        <v>1</v>
      </c>
      <c r="K2582" s="5">
        <f t="shared" si="1450"/>
        <v>0</v>
      </c>
      <c r="L2582" s="56">
        <f t="shared" si="1456"/>
        <v>0</v>
      </c>
      <c r="M2582" s="5" t="e">
        <f t="shared" ref="M2582" si="1471">IF(#REF!=B2582,1,0)</f>
        <v>#REF!</v>
      </c>
      <c r="N2582" s="5">
        <f t="shared" si="1454"/>
        <v>0</v>
      </c>
    </row>
    <row r="2583" spans="2:14" ht="13.5" customHeight="1" x14ac:dyDescent="0.2">
      <c r="B2583" s="34"/>
      <c r="G2583" s="3"/>
      <c r="H2583" s="2"/>
      <c r="I2583" s="12"/>
      <c r="J2583" s="5">
        <v>1</v>
      </c>
      <c r="K2583" s="5">
        <f t="shared" si="1450"/>
        <v>0</v>
      </c>
      <c r="L2583" s="56">
        <f t="shared" si="1456"/>
        <v>0</v>
      </c>
      <c r="M2583" s="5" t="e">
        <f t="shared" ref="M2583" si="1472">IF(#REF!=B2583,1,0)</f>
        <v>#REF!</v>
      </c>
      <c r="N2583" s="5">
        <f t="shared" si="1454"/>
        <v>0</v>
      </c>
    </row>
    <row r="2584" spans="2:14" ht="13.5" customHeight="1" x14ac:dyDescent="0.2">
      <c r="B2584" s="34"/>
      <c r="G2584" s="3"/>
      <c r="H2584" s="2"/>
      <c r="I2584" s="12"/>
      <c r="J2584" s="5">
        <v>1</v>
      </c>
      <c r="K2584" s="5">
        <f t="shared" si="1450"/>
        <v>0</v>
      </c>
      <c r="L2584" s="56">
        <f t="shared" si="1456"/>
        <v>0</v>
      </c>
      <c r="M2584" s="5" t="e">
        <f t="shared" ref="M2584" si="1473">IF(#REF!=B2584,1,0)</f>
        <v>#REF!</v>
      </c>
      <c r="N2584" s="5">
        <f t="shared" si="1454"/>
        <v>0</v>
      </c>
    </row>
    <row r="2585" spans="2:14" ht="13.5" customHeight="1" x14ac:dyDescent="0.2">
      <c r="B2585" s="34"/>
      <c r="G2585" s="3"/>
      <c r="H2585" s="2"/>
      <c r="I2585" s="12"/>
      <c r="J2585" s="5">
        <v>1</v>
      </c>
      <c r="K2585" s="5">
        <f t="shared" si="1450"/>
        <v>0</v>
      </c>
      <c r="L2585" s="56">
        <f t="shared" si="1456"/>
        <v>0</v>
      </c>
      <c r="M2585" s="5" t="e">
        <f t="shared" ref="M2585" si="1474">IF(#REF!=B2585,1,0)</f>
        <v>#REF!</v>
      </c>
      <c r="N2585" s="5">
        <f t="shared" si="1454"/>
        <v>0</v>
      </c>
    </row>
    <row r="2586" spans="2:14" ht="13.5" customHeight="1" x14ac:dyDescent="0.2">
      <c r="B2586" s="34"/>
      <c r="G2586" s="3"/>
      <c r="H2586" s="2"/>
      <c r="I2586" s="12"/>
      <c r="J2586" s="5">
        <v>1</v>
      </c>
      <c r="K2586" s="5">
        <f t="shared" si="1450"/>
        <v>0</v>
      </c>
      <c r="L2586" s="56">
        <f t="shared" si="1456"/>
        <v>0</v>
      </c>
      <c r="M2586" s="5" t="e">
        <f t="shared" ref="M2586" si="1475">IF(#REF!=B2586,1,0)</f>
        <v>#REF!</v>
      </c>
      <c r="N2586" s="5">
        <f t="shared" si="1454"/>
        <v>0</v>
      </c>
    </row>
    <row r="2587" spans="2:14" ht="13.5" customHeight="1" x14ac:dyDescent="0.2">
      <c r="B2587" s="34"/>
      <c r="G2587" s="3"/>
      <c r="H2587" s="2"/>
      <c r="I2587" s="12"/>
      <c r="J2587" s="5">
        <v>1</v>
      </c>
      <c r="K2587" s="5">
        <f t="shared" si="1450"/>
        <v>0</v>
      </c>
      <c r="L2587" s="56">
        <f t="shared" si="1456"/>
        <v>0</v>
      </c>
      <c r="M2587" s="5" t="e">
        <f t="shared" ref="M2587" si="1476">IF(#REF!=B2587,1,0)</f>
        <v>#REF!</v>
      </c>
      <c r="N2587" s="5">
        <f t="shared" si="1454"/>
        <v>0</v>
      </c>
    </row>
    <row r="2588" spans="2:14" ht="13.5" customHeight="1" x14ac:dyDescent="0.2">
      <c r="B2588" s="34"/>
      <c r="G2588" s="3"/>
      <c r="H2588" s="2"/>
      <c r="I2588" s="12"/>
      <c r="J2588" s="5">
        <v>1</v>
      </c>
      <c r="K2588" s="5">
        <f t="shared" si="1450"/>
        <v>0</v>
      </c>
      <c r="L2588" s="56">
        <f t="shared" si="1456"/>
        <v>0</v>
      </c>
      <c r="M2588" s="5" t="e">
        <f t="shared" ref="M2588" si="1477">IF(#REF!=B2588,1,0)</f>
        <v>#REF!</v>
      </c>
      <c r="N2588" s="5">
        <f t="shared" si="1454"/>
        <v>0</v>
      </c>
    </row>
    <row r="2589" spans="2:14" ht="13.5" customHeight="1" x14ac:dyDescent="0.2">
      <c r="B2589" s="34"/>
      <c r="G2589" s="3"/>
      <c r="H2589" s="2"/>
      <c r="I2589" s="12"/>
      <c r="J2589" s="5">
        <v>1</v>
      </c>
      <c r="K2589" s="5">
        <f t="shared" si="1450"/>
        <v>0</v>
      </c>
      <c r="L2589" s="56">
        <f t="shared" si="1456"/>
        <v>0</v>
      </c>
      <c r="M2589" s="5" t="e">
        <f t="shared" ref="M2589" si="1478">IF(#REF!=B2589,1,0)</f>
        <v>#REF!</v>
      </c>
      <c r="N2589" s="5">
        <f t="shared" si="1454"/>
        <v>0</v>
      </c>
    </row>
    <row r="2590" spans="2:14" ht="13.5" customHeight="1" x14ac:dyDescent="0.2">
      <c r="B2590" s="34"/>
      <c r="G2590" s="3"/>
      <c r="H2590" s="2"/>
      <c r="I2590" s="12"/>
      <c r="J2590" s="5">
        <v>1</v>
      </c>
      <c r="K2590" s="5">
        <f t="shared" si="1450"/>
        <v>0</v>
      </c>
      <c r="L2590" s="56">
        <f t="shared" si="1456"/>
        <v>0</v>
      </c>
      <c r="M2590" s="5" t="e">
        <f t="shared" ref="M2590" si="1479">IF(#REF!=B2590,1,0)</f>
        <v>#REF!</v>
      </c>
      <c r="N2590" s="5">
        <f t="shared" si="1454"/>
        <v>0</v>
      </c>
    </row>
    <row r="2591" spans="2:14" ht="13.5" customHeight="1" x14ac:dyDescent="0.2">
      <c r="B2591" s="34"/>
      <c r="G2591" s="3"/>
      <c r="H2591" s="2"/>
      <c r="I2591" s="12"/>
      <c r="J2591" s="5">
        <v>1</v>
      </c>
      <c r="K2591" s="5">
        <f t="shared" si="1450"/>
        <v>0</v>
      </c>
      <c r="L2591" s="56">
        <f t="shared" si="1456"/>
        <v>0</v>
      </c>
      <c r="M2591" s="5" t="e">
        <f t="shared" ref="M2591" si="1480">IF(#REF!=B2591,1,0)</f>
        <v>#REF!</v>
      </c>
      <c r="N2591" s="5">
        <f t="shared" si="1454"/>
        <v>0</v>
      </c>
    </row>
    <row r="2592" spans="2:14" ht="13.5" customHeight="1" x14ac:dyDescent="0.2">
      <c r="B2592" s="34"/>
      <c r="G2592" s="3"/>
      <c r="H2592" s="2"/>
      <c r="I2592" s="12"/>
      <c r="J2592" s="5">
        <v>1</v>
      </c>
      <c r="K2592" s="5">
        <f t="shared" si="1450"/>
        <v>0</v>
      </c>
      <c r="L2592" s="56">
        <f t="shared" si="1456"/>
        <v>0</v>
      </c>
      <c r="M2592" s="5" t="e">
        <f t="shared" ref="M2592" si="1481">IF(#REF!=B2592,1,0)</f>
        <v>#REF!</v>
      </c>
      <c r="N2592" s="5">
        <f t="shared" si="1454"/>
        <v>0</v>
      </c>
    </row>
    <row r="2593" spans="2:14" ht="13.5" customHeight="1" x14ac:dyDescent="0.2">
      <c r="B2593" s="34"/>
      <c r="G2593" s="3"/>
      <c r="H2593" s="2"/>
      <c r="I2593" s="12"/>
      <c r="J2593" s="5">
        <v>1</v>
      </c>
      <c r="K2593" s="5">
        <f t="shared" si="1450"/>
        <v>0</v>
      </c>
      <c r="L2593" s="56">
        <f t="shared" si="1456"/>
        <v>0</v>
      </c>
      <c r="M2593" s="5" t="e">
        <f t="shared" ref="M2593" si="1482">IF(#REF!=B2593,1,0)</f>
        <v>#REF!</v>
      </c>
      <c r="N2593" s="5">
        <f t="shared" si="1454"/>
        <v>0</v>
      </c>
    </row>
    <row r="2594" spans="2:14" ht="13.5" customHeight="1" x14ac:dyDescent="0.2">
      <c r="B2594" s="34"/>
      <c r="G2594" s="3"/>
      <c r="H2594" s="2"/>
      <c r="I2594" s="12"/>
      <c r="J2594" s="5">
        <v>1</v>
      </c>
      <c r="K2594" s="5">
        <f t="shared" si="1450"/>
        <v>0</v>
      </c>
      <c r="L2594" s="56">
        <f t="shared" si="1456"/>
        <v>0</v>
      </c>
      <c r="M2594" s="5" t="e">
        <f t="shared" ref="M2594" si="1483">IF(#REF!=B2594,1,0)</f>
        <v>#REF!</v>
      </c>
      <c r="N2594" s="5">
        <f t="shared" si="1454"/>
        <v>0</v>
      </c>
    </row>
    <row r="2595" spans="2:14" ht="13.5" customHeight="1" x14ac:dyDescent="0.2">
      <c r="B2595" s="34"/>
      <c r="G2595" s="3"/>
      <c r="H2595" s="2"/>
      <c r="I2595" s="12"/>
      <c r="J2595" s="5">
        <v>1</v>
      </c>
      <c r="K2595" s="5">
        <f t="shared" si="1450"/>
        <v>0</v>
      </c>
      <c r="L2595" s="56">
        <f t="shared" si="1456"/>
        <v>0</v>
      </c>
      <c r="M2595" s="5" t="e">
        <f t="shared" ref="M2595" si="1484">IF(#REF!=B2595,1,0)</f>
        <v>#REF!</v>
      </c>
      <c r="N2595" s="5">
        <f t="shared" si="1454"/>
        <v>0</v>
      </c>
    </row>
    <row r="2596" spans="2:14" ht="13.5" customHeight="1" x14ac:dyDescent="0.2">
      <c r="B2596" s="34"/>
      <c r="G2596" s="3"/>
      <c r="H2596" s="2"/>
      <c r="I2596" s="12"/>
      <c r="J2596" s="5">
        <v>1</v>
      </c>
      <c r="K2596" s="5">
        <f t="shared" si="1450"/>
        <v>0</v>
      </c>
      <c r="L2596" s="56">
        <f t="shared" si="1456"/>
        <v>0</v>
      </c>
      <c r="M2596" s="5" t="e">
        <f t="shared" ref="M2596" si="1485">IF(#REF!=B2596,1,0)</f>
        <v>#REF!</v>
      </c>
      <c r="N2596" s="5">
        <f t="shared" si="1454"/>
        <v>0</v>
      </c>
    </row>
    <row r="2597" spans="2:14" ht="13.5" customHeight="1" x14ac:dyDescent="0.2">
      <c r="B2597" s="34"/>
      <c r="G2597" s="3"/>
      <c r="H2597" s="2"/>
      <c r="I2597" s="12"/>
      <c r="J2597" s="5">
        <v>1</v>
      </c>
      <c r="K2597" s="5">
        <f t="shared" si="1450"/>
        <v>0</v>
      </c>
      <c r="L2597" s="56">
        <f t="shared" si="1456"/>
        <v>0</v>
      </c>
      <c r="M2597" s="5" t="e">
        <f t="shared" ref="M2597" si="1486">IF(#REF!=B2597,1,0)</f>
        <v>#REF!</v>
      </c>
      <c r="N2597" s="5">
        <f t="shared" si="1454"/>
        <v>0</v>
      </c>
    </row>
    <row r="2598" spans="2:14" ht="13.5" customHeight="1" x14ac:dyDescent="0.2">
      <c r="B2598" s="34"/>
      <c r="G2598" s="3"/>
      <c r="H2598" s="2"/>
      <c r="I2598" s="12"/>
      <c r="J2598" s="5">
        <v>1</v>
      </c>
      <c r="K2598" s="5">
        <f t="shared" si="1450"/>
        <v>0</v>
      </c>
      <c r="L2598" s="56">
        <f t="shared" si="1456"/>
        <v>0</v>
      </c>
      <c r="M2598" s="5" t="e">
        <f t="shared" ref="M2598" si="1487">IF(#REF!=B2598,1,0)</f>
        <v>#REF!</v>
      </c>
      <c r="N2598" s="5">
        <f t="shared" si="1454"/>
        <v>0</v>
      </c>
    </row>
    <row r="2599" spans="2:14" ht="13.5" customHeight="1" x14ac:dyDescent="0.2">
      <c r="B2599" s="34"/>
      <c r="G2599" s="3"/>
      <c r="H2599" s="2"/>
      <c r="I2599" s="12"/>
      <c r="J2599" s="5">
        <v>1</v>
      </c>
      <c r="K2599" s="5">
        <f t="shared" si="1450"/>
        <v>0</v>
      </c>
      <c r="L2599" s="56" t="e">
        <f>IF(B2599="",#REF!,B2599)</f>
        <v>#REF!</v>
      </c>
      <c r="M2599" s="5" t="e">
        <f t="shared" ref="M2599" si="1488">IF(#REF!=B2599,1,0)</f>
        <v>#REF!</v>
      </c>
      <c r="N2599" s="5">
        <f t="shared" si="1454"/>
        <v>0</v>
      </c>
    </row>
    <row r="2600" spans="2:14" ht="13.5" customHeight="1" x14ac:dyDescent="0.2">
      <c r="B2600" s="34"/>
      <c r="G2600" s="3"/>
      <c r="H2600" s="2"/>
      <c r="I2600" s="12"/>
      <c r="J2600" s="5">
        <v>1</v>
      </c>
      <c r="K2600" s="5">
        <f t="shared" si="1450"/>
        <v>0</v>
      </c>
      <c r="L2600" s="56">
        <f t="shared" si="1456"/>
        <v>0</v>
      </c>
      <c r="M2600" s="5" t="e">
        <f t="shared" ref="M2600" si="1489">IF(#REF!=B2600,1,0)</f>
        <v>#REF!</v>
      </c>
      <c r="N2600" s="5">
        <f t="shared" si="1454"/>
        <v>0</v>
      </c>
    </row>
    <row r="2601" spans="2:14" ht="13.5" customHeight="1" x14ac:dyDescent="0.2">
      <c r="B2601" s="34"/>
      <c r="G2601" s="3"/>
      <c r="H2601" s="2"/>
      <c r="I2601" s="12"/>
      <c r="J2601" s="5">
        <v>1</v>
      </c>
      <c r="K2601" s="5">
        <f t="shared" si="1450"/>
        <v>0</v>
      </c>
      <c r="L2601" s="56">
        <f t="shared" si="1456"/>
        <v>0</v>
      </c>
      <c r="M2601" s="5" t="e">
        <f t="shared" ref="M2601" si="1490">IF(#REF!=B2601,1,0)</f>
        <v>#REF!</v>
      </c>
      <c r="N2601" s="5">
        <f t="shared" si="1454"/>
        <v>0</v>
      </c>
    </row>
    <row r="2602" spans="2:14" ht="13.5" customHeight="1" x14ac:dyDescent="0.2">
      <c r="B2602" s="34"/>
      <c r="G2602" s="3"/>
      <c r="H2602" s="2"/>
      <c r="I2602" s="12"/>
      <c r="J2602" s="5">
        <v>1</v>
      </c>
      <c r="K2602" s="5">
        <f t="shared" si="1450"/>
        <v>0</v>
      </c>
      <c r="L2602" s="56">
        <f t="shared" si="1456"/>
        <v>0</v>
      </c>
      <c r="M2602" s="5" t="e">
        <f t="shared" ref="M2602" si="1491">IF(#REF!=B2602,1,0)</f>
        <v>#REF!</v>
      </c>
      <c r="N2602" s="5">
        <f t="shared" si="1454"/>
        <v>0</v>
      </c>
    </row>
    <row r="2603" spans="2:14" ht="13.5" customHeight="1" x14ac:dyDescent="0.2">
      <c r="B2603" s="34"/>
      <c r="G2603" s="3"/>
      <c r="H2603" s="2"/>
      <c r="I2603" s="12"/>
      <c r="J2603" s="5">
        <v>1</v>
      </c>
      <c r="K2603" s="5">
        <f t="shared" si="1450"/>
        <v>0</v>
      </c>
      <c r="L2603" s="56">
        <f t="shared" si="1456"/>
        <v>0</v>
      </c>
      <c r="M2603" s="5" t="e">
        <f t="shared" ref="M2603" si="1492">IF(#REF!=B2603,1,0)</f>
        <v>#REF!</v>
      </c>
      <c r="N2603" s="5">
        <f t="shared" si="1454"/>
        <v>0</v>
      </c>
    </row>
    <row r="2604" spans="2:14" ht="13.5" customHeight="1" x14ac:dyDescent="0.2">
      <c r="B2604" s="34"/>
      <c r="G2604" s="3"/>
      <c r="H2604" s="2"/>
      <c r="I2604" s="12"/>
      <c r="J2604" s="5">
        <v>1</v>
      </c>
      <c r="K2604" s="5">
        <f t="shared" si="1450"/>
        <v>0</v>
      </c>
      <c r="L2604" s="56" t="e">
        <f>IF(B2604="",#REF!,B2604)</f>
        <v>#REF!</v>
      </c>
      <c r="M2604" s="5" t="e">
        <f t="shared" ref="M2604" si="1493">IF(#REF!=B2604,1,0)</f>
        <v>#REF!</v>
      </c>
      <c r="N2604" s="5">
        <f t="shared" si="1454"/>
        <v>0</v>
      </c>
    </row>
    <row r="2605" spans="2:14" ht="13.5" customHeight="1" x14ac:dyDescent="0.2">
      <c r="B2605" s="34"/>
      <c r="G2605" s="3"/>
      <c r="H2605" s="2"/>
      <c r="I2605" s="12"/>
      <c r="J2605" s="5">
        <v>1</v>
      </c>
      <c r="K2605" s="5">
        <f t="shared" si="1450"/>
        <v>0</v>
      </c>
      <c r="L2605" s="56">
        <f t="shared" si="1456"/>
        <v>0</v>
      </c>
      <c r="M2605" s="5" t="e">
        <f t="shared" ref="M2605" si="1494">IF(#REF!=B2605,1,0)</f>
        <v>#REF!</v>
      </c>
      <c r="N2605" s="5">
        <f t="shared" si="1454"/>
        <v>0</v>
      </c>
    </row>
    <row r="2606" spans="2:14" ht="13.5" customHeight="1" x14ac:dyDescent="0.2">
      <c r="B2606" s="34"/>
      <c r="G2606" s="3"/>
      <c r="H2606" s="2"/>
      <c r="I2606" s="12"/>
      <c r="J2606" s="5">
        <v>1</v>
      </c>
      <c r="K2606" s="5">
        <f t="shared" si="1450"/>
        <v>0</v>
      </c>
      <c r="L2606" s="56">
        <f t="shared" si="1456"/>
        <v>0</v>
      </c>
      <c r="M2606" s="5" t="e">
        <f t="shared" ref="M2606" si="1495">IF(#REF!=B2606,1,0)</f>
        <v>#REF!</v>
      </c>
      <c r="N2606" s="5">
        <f t="shared" si="1454"/>
        <v>0</v>
      </c>
    </row>
    <row r="2607" spans="2:14" ht="13.5" customHeight="1" x14ac:dyDescent="0.2">
      <c r="B2607" s="34"/>
      <c r="G2607" s="3"/>
      <c r="H2607" s="2"/>
      <c r="I2607" s="12"/>
      <c r="J2607" s="5">
        <v>1</v>
      </c>
      <c r="K2607" s="5">
        <f t="shared" si="1450"/>
        <v>0</v>
      </c>
      <c r="L2607" s="56" t="e">
        <f>IF(B2607="",#REF!,B2607)</f>
        <v>#REF!</v>
      </c>
      <c r="M2607" s="5" t="e">
        <f t="shared" ref="M2607" si="1496">IF(#REF!=B2607,1,0)</f>
        <v>#REF!</v>
      </c>
      <c r="N2607" s="5">
        <f t="shared" si="1454"/>
        <v>0</v>
      </c>
    </row>
    <row r="2608" spans="2:14" ht="13.5" customHeight="1" x14ac:dyDescent="0.2">
      <c r="B2608" s="34"/>
      <c r="G2608" s="3"/>
      <c r="H2608" s="2"/>
      <c r="I2608" s="12"/>
      <c r="J2608" s="5">
        <v>1</v>
      </c>
      <c r="K2608" s="5">
        <f t="shared" si="1450"/>
        <v>0</v>
      </c>
      <c r="L2608" s="56">
        <f t="shared" si="1456"/>
        <v>0</v>
      </c>
      <c r="M2608" s="5" t="e">
        <f t="shared" ref="M2608" si="1497">IF(#REF!=B2608,1,0)</f>
        <v>#REF!</v>
      </c>
      <c r="N2608" s="5">
        <f t="shared" si="1454"/>
        <v>0</v>
      </c>
    </row>
    <row r="2609" spans="2:14" ht="13.5" customHeight="1" x14ac:dyDescent="0.2">
      <c r="B2609" s="34"/>
      <c r="G2609" s="3"/>
      <c r="H2609" s="2"/>
      <c r="I2609" s="12"/>
      <c r="J2609" s="5">
        <v>1</v>
      </c>
      <c r="K2609" s="5">
        <f t="shared" si="1450"/>
        <v>0</v>
      </c>
      <c r="L2609" s="56">
        <f t="shared" si="1456"/>
        <v>0</v>
      </c>
      <c r="M2609" s="5" t="e">
        <f t="shared" ref="M2609" si="1498">IF(#REF!=B2609,1,0)</f>
        <v>#REF!</v>
      </c>
      <c r="N2609" s="5">
        <f t="shared" si="1454"/>
        <v>0</v>
      </c>
    </row>
    <row r="2610" spans="2:14" ht="13.5" customHeight="1" x14ac:dyDescent="0.2">
      <c r="B2610" s="34"/>
      <c r="G2610" s="3"/>
      <c r="H2610" s="2"/>
      <c r="I2610" s="12"/>
      <c r="J2610" s="5">
        <v>1</v>
      </c>
      <c r="K2610" s="5">
        <f t="shared" si="1450"/>
        <v>0</v>
      </c>
      <c r="L2610" s="56">
        <f t="shared" si="1456"/>
        <v>0</v>
      </c>
      <c r="M2610" s="5" t="e">
        <f t="shared" ref="M2610" si="1499">IF(#REF!=B2610,1,0)</f>
        <v>#REF!</v>
      </c>
      <c r="N2610" s="5">
        <f t="shared" si="1454"/>
        <v>0</v>
      </c>
    </row>
    <row r="2611" spans="2:14" ht="13.5" customHeight="1" x14ac:dyDescent="0.2">
      <c r="B2611" s="34"/>
      <c r="G2611" s="3"/>
      <c r="H2611" s="2"/>
      <c r="I2611" s="12"/>
      <c r="J2611" s="5">
        <v>1</v>
      </c>
      <c r="K2611" s="5">
        <f t="shared" si="1450"/>
        <v>0</v>
      </c>
      <c r="L2611" s="56">
        <f t="shared" si="1456"/>
        <v>0</v>
      </c>
      <c r="M2611" s="5" t="e">
        <f t="shared" ref="M2611" si="1500">IF(#REF!=B2611,1,0)</f>
        <v>#REF!</v>
      </c>
      <c r="N2611" s="5">
        <f t="shared" si="1454"/>
        <v>0</v>
      </c>
    </row>
    <row r="2612" spans="2:14" ht="13.5" customHeight="1" x14ac:dyDescent="0.2">
      <c r="B2612" s="34"/>
      <c r="G2612" s="3"/>
      <c r="H2612" s="2"/>
      <c r="I2612" s="12"/>
      <c r="J2612" s="5">
        <v>1</v>
      </c>
      <c r="K2612" s="5">
        <f t="shared" si="1450"/>
        <v>0</v>
      </c>
      <c r="L2612" s="56">
        <f t="shared" si="1456"/>
        <v>0</v>
      </c>
      <c r="M2612" s="5" t="e">
        <f t="shared" ref="M2612" si="1501">IF(#REF!=B2612,1,0)</f>
        <v>#REF!</v>
      </c>
      <c r="N2612" s="5">
        <f t="shared" si="1454"/>
        <v>0</v>
      </c>
    </row>
    <row r="2613" spans="2:14" ht="13.5" customHeight="1" x14ac:dyDescent="0.2">
      <c r="B2613" s="34"/>
      <c r="G2613" s="3"/>
      <c r="H2613" s="2"/>
      <c r="I2613" s="12"/>
      <c r="J2613" s="5">
        <v>1</v>
      </c>
      <c r="K2613" s="5">
        <f t="shared" si="1450"/>
        <v>0</v>
      </c>
      <c r="L2613" s="56" t="e">
        <f>IF(B2613="",#REF!,B2613)</f>
        <v>#REF!</v>
      </c>
      <c r="M2613" s="5" t="e">
        <f t="shared" ref="M2613" si="1502">IF(#REF!=B2613,1,0)</f>
        <v>#REF!</v>
      </c>
      <c r="N2613" s="5">
        <f t="shared" si="1454"/>
        <v>0</v>
      </c>
    </row>
    <row r="2614" spans="2:14" ht="13.5" customHeight="1" x14ac:dyDescent="0.2">
      <c r="B2614" s="34"/>
      <c r="G2614" s="3"/>
      <c r="H2614" s="2"/>
      <c r="I2614" s="12"/>
      <c r="J2614" s="5">
        <v>1</v>
      </c>
      <c r="K2614" s="5">
        <f t="shared" si="1450"/>
        <v>0</v>
      </c>
      <c r="L2614" s="56" t="e">
        <f>IF(B2614="",#REF!,B2614)</f>
        <v>#REF!</v>
      </c>
      <c r="M2614" s="5" t="e">
        <f t="shared" ref="M2614" si="1503">IF(#REF!=B2614,1,0)</f>
        <v>#REF!</v>
      </c>
      <c r="N2614" s="5">
        <f t="shared" si="1454"/>
        <v>0</v>
      </c>
    </row>
    <row r="2615" spans="2:14" ht="13.5" customHeight="1" x14ac:dyDescent="0.2">
      <c r="B2615" s="34"/>
      <c r="G2615" s="3"/>
      <c r="H2615" s="2"/>
      <c r="I2615" s="12"/>
      <c r="J2615" s="5">
        <v>1</v>
      </c>
      <c r="K2615" s="5">
        <f t="shared" si="1450"/>
        <v>0</v>
      </c>
      <c r="L2615" s="56" t="e">
        <f>IF(B2615="",#REF!,B2615)</f>
        <v>#REF!</v>
      </c>
      <c r="M2615" s="5" t="e">
        <f t="shared" ref="M2615" si="1504">IF(#REF!=B2615,1,0)</f>
        <v>#REF!</v>
      </c>
      <c r="N2615" s="5">
        <f t="shared" si="1454"/>
        <v>0</v>
      </c>
    </row>
    <row r="2616" spans="2:14" ht="13.5" customHeight="1" x14ac:dyDescent="0.2">
      <c r="B2616" s="34"/>
      <c r="G2616" s="3"/>
      <c r="H2616" s="2"/>
      <c r="I2616" s="12"/>
      <c r="J2616" s="5">
        <v>1</v>
      </c>
      <c r="K2616" s="5">
        <f t="shared" si="1450"/>
        <v>0</v>
      </c>
      <c r="L2616" s="56" t="e">
        <f>IF(B2616="",#REF!,B2616)</f>
        <v>#REF!</v>
      </c>
      <c r="M2616" s="5" t="e">
        <f t="shared" ref="M2616" si="1505">IF(#REF!=B2616,1,0)</f>
        <v>#REF!</v>
      </c>
      <c r="N2616" s="5">
        <f t="shared" si="1454"/>
        <v>0</v>
      </c>
    </row>
    <row r="2617" spans="2:14" ht="13.5" customHeight="1" x14ac:dyDescent="0.2">
      <c r="B2617" s="34"/>
      <c r="G2617" s="3"/>
      <c r="H2617" s="2"/>
      <c r="I2617" s="12"/>
      <c r="J2617" s="5">
        <v>1</v>
      </c>
      <c r="K2617" s="5">
        <f t="shared" si="1450"/>
        <v>0</v>
      </c>
      <c r="L2617" s="56" t="e">
        <f>IF(B2617="",#REF!,B2617)</f>
        <v>#REF!</v>
      </c>
      <c r="M2617" s="5" t="e">
        <f t="shared" ref="M2617" si="1506">IF(#REF!=B2617,1,0)</f>
        <v>#REF!</v>
      </c>
      <c r="N2617" s="5">
        <f t="shared" si="1454"/>
        <v>0</v>
      </c>
    </row>
    <row r="2618" spans="2:14" ht="13.5" customHeight="1" x14ac:dyDescent="0.2">
      <c r="B2618" s="34"/>
      <c r="G2618" s="3"/>
      <c r="H2618" s="2"/>
      <c r="I2618" s="12"/>
      <c r="J2618" s="5">
        <v>1</v>
      </c>
      <c r="K2618" s="5">
        <f t="shared" si="1450"/>
        <v>0</v>
      </c>
      <c r="L2618" s="56" t="e">
        <f>IF(B2618="",#REF!,B2618)</f>
        <v>#REF!</v>
      </c>
      <c r="M2618" s="5" t="e">
        <f t="shared" ref="M2618" si="1507">IF(#REF!=B2618,1,0)</f>
        <v>#REF!</v>
      </c>
      <c r="N2618" s="5">
        <f t="shared" si="1454"/>
        <v>0</v>
      </c>
    </row>
    <row r="2619" spans="2:14" ht="13.5" customHeight="1" x14ac:dyDescent="0.2">
      <c r="B2619" s="34"/>
      <c r="G2619" s="3"/>
      <c r="H2619" s="2"/>
      <c r="I2619" s="12"/>
      <c r="J2619" s="5">
        <v>1</v>
      </c>
      <c r="K2619" s="5">
        <f t="shared" si="1450"/>
        <v>0</v>
      </c>
      <c r="L2619" s="56">
        <f t="shared" si="1456"/>
        <v>0</v>
      </c>
      <c r="M2619" s="5" t="e">
        <f t="shared" ref="M2619" si="1508">IF(#REF!=B2619,1,0)</f>
        <v>#REF!</v>
      </c>
      <c r="N2619" s="5">
        <f t="shared" si="1454"/>
        <v>0</v>
      </c>
    </row>
    <row r="2620" spans="2:14" ht="13.5" customHeight="1" x14ac:dyDescent="0.2">
      <c r="B2620" s="34"/>
      <c r="G2620" s="3"/>
      <c r="H2620" s="2"/>
      <c r="I2620" s="12"/>
      <c r="J2620" s="5">
        <v>1</v>
      </c>
      <c r="K2620" s="5">
        <f t="shared" si="1450"/>
        <v>0</v>
      </c>
      <c r="L2620" s="56">
        <f t="shared" si="1456"/>
        <v>0</v>
      </c>
      <c r="M2620" s="5" t="e">
        <f t="shared" ref="M2620" si="1509">IF(#REF!=B2620,1,0)</f>
        <v>#REF!</v>
      </c>
      <c r="N2620" s="5">
        <f t="shared" si="1454"/>
        <v>0</v>
      </c>
    </row>
    <row r="2621" spans="2:14" ht="13.5" customHeight="1" x14ac:dyDescent="0.2">
      <c r="B2621" s="34"/>
      <c r="G2621" s="3"/>
      <c r="H2621" s="2"/>
      <c r="I2621" s="12"/>
      <c r="J2621" s="5">
        <v>1</v>
      </c>
      <c r="K2621" s="5">
        <f t="shared" si="1450"/>
        <v>0</v>
      </c>
      <c r="L2621" s="56" t="e">
        <f>IF(B2621="",#REF!,B2621)</f>
        <v>#REF!</v>
      </c>
      <c r="M2621" s="5" t="e">
        <f t="shared" ref="M2621" si="1510">IF(#REF!=B2621,1,0)</f>
        <v>#REF!</v>
      </c>
      <c r="N2621" s="5">
        <f t="shared" si="1454"/>
        <v>0</v>
      </c>
    </row>
    <row r="2622" spans="2:14" ht="13.5" customHeight="1" x14ac:dyDescent="0.2">
      <c r="B2622" s="34"/>
      <c r="G2622" s="3"/>
      <c r="H2622" s="2"/>
      <c r="I2622" s="12"/>
      <c r="J2622" s="5">
        <v>1</v>
      </c>
      <c r="K2622" s="5">
        <f t="shared" si="1450"/>
        <v>0</v>
      </c>
      <c r="L2622" s="56">
        <f t="shared" ref="L2622:L2671" si="1511">IF(B2622="",B2621,B2622)</f>
        <v>0</v>
      </c>
      <c r="M2622" s="5" t="e">
        <f t="shared" ref="M2622" si="1512">IF(#REF!=B2622,1,0)</f>
        <v>#REF!</v>
      </c>
      <c r="N2622" s="5">
        <f t="shared" si="1454"/>
        <v>0</v>
      </c>
    </row>
    <row r="2623" spans="2:14" ht="13.5" customHeight="1" x14ac:dyDescent="0.2">
      <c r="B2623" s="34"/>
      <c r="G2623" s="3"/>
      <c r="H2623" s="2"/>
      <c r="I2623" s="12"/>
      <c r="J2623" s="5">
        <v>1</v>
      </c>
      <c r="K2623" s="5">
        <f t="shared" si="1450"/>
        <v>0</v>
      </c>
      <c r="L2623" s="56">
        <f t="shared" si="1511"/>
        <v>0</v>
      </c>
      <c r="M2623" s="5" t="e">
        <f t="shared" ref="M2623" si="1513">IF(#REF!=B2623,1,0)</f>
        <v>#REF!</v>
      </c>
      <c r="N2623" s="5">
        <f t="shared" si="1454"/>
        <v>0</v>
      </c>
    </row>
    <row r="2624" spans="2:14" ht="13.5" customHeight="1" x14ac:dyDescent="0.2">
      <c r="B2624" s="34"/>
      <c r="G2624" s="3"/>
      <c r="H2624" s="2"/>
      <c r="I2624" s="12"/>
      <c r="J2624" s="5">
        <v>1</v>
      </c>
      <c r="K2624" s="5">
        <f t="shared" si="1450"/>
        <v>0</v>
      </c>
      <c r="L2624" s="56">
        <f t="shared" si="1511"/>
        <v>0</v>
      </c>
      <c r="M2624" s="5" t="e">
        <f t="shared" ref="M2624" si="1514">IF(#REF!=B2624,1,0)</f>
        <v>#REF!</v>
      </c>
      <c r="N2624" s="5">
        <f t="shared" si="1454"/>
        <v>0</v>
      </c>
    </row>
    <row r="2625" spans="2:14" ht="13.5" customHeight="1" x14ac:dyDescent="0.2">
      <c r="B2625" s="34"/>
      <c r="G2625" s="3"/>
      <c r="H2625" s="2"/>
      <c r="I2625" s="12"/>
      <c r="J2625" s="5">
        <v>1</v>
      </c>
      <c r="K2625" s="5">
        <f t="shared" si="1450"/>
        <v>0</v>
      </c>
      <c r="L2625" s="56">
        <f t="shared" si="1511"/>
        <v>0</v>
      </c>
      <c r="M2625" s="5" t="e">
        <f t="shared" ref="M2625" si="1515">IF(#REF!=B2625,1,0)</f>
        <v>#REF!</v>
      </c>
      <c r="N2625" s="5">
        <f t="shared" si="1454"/>
        <v>0</v>
      </c>
    </row>
    <row r="2626" spans="2:14" ht="13.5" customHeight="1" x14ac:dyDescent="0.2">
      <c r="B2626" s="34"/>
      <c r="G2626" s="3"/>
      <c r="H2626" s="2"/>
      <c r="I2626" s="12"/>
      <c r="J2626" s="5">
        <v>1</v>
      </c>
      <c r="K2626" s="5">
        <f t="shared" si="1450"/>
        <v>0</v>
      </c>
      <c r="L2626" s="56">
        <f t="shared" si="1511"/>
        <v>0</v>
      </c>
      <c r="M2626" s="5" t="e">
        <f t="shared" ref="M2626" si="1516">IF(#REF!=B2626,1,0)</f>
        <v>#REF!</v>
      </c>
      <c r="N2626" s="5">
        <f t="shared" si="1454"/>
        <v>0</v>
      </c>
    </row>
    <row r="2627" spans="2:14" ht="13.5" customHeight="1" x14ac:dyDescent="0.2">
      <c r="B2627" s="34"/>
      <c r="G2627" s="3"/>
      <c r="H2627" s="2"/>
      <c r="I2627" s="12"/>
      <c r="J2627" s="5">
        <v>1</v>
      </c>
      <c r="K2627" s="5">
        <f t="shared" si="1450"/>
        <v>0</v>
      </c>
      <c r="L2627" s="56">
        <f t="shared" si="1511"/>
        <v>0</v>
      </c>
      <c r="M2627" s="5" t="e">
        <f t="shared" ref="M2627" si="1517">IF(#REF!=B2627,1,0)</f>
        <v>#REF!</v>
      </c>
      <c r="N2627" s="5">
        <f t="shared" si="1454"/>
        <v>0</v>
      </c>
    </row>
    <row r="2628" spans="2:14" ht="13.5" customHeight="1" x14ac:dyDescent="0.2">
      <c r="B2628" s="34"/>
      <c r="G2628" s="3"/>
      <c r="H2628" s="2"/>
      <c r="I2628" s="12"/>
      <c r="J2628" s="5">
        <v>1</v>
      </c>
      <c r="K2628" s="5">
        <f t="shared" ref="K2628:K2691" si="1518">IF(I2628="did not close",0,IF(I2628="",0,1))</f>
        <v>0</v>
      </c>
      <c r="L2628" s="56">
        <f t="shared" si="1511"/>
        <v>0</v>
      </c>
      <c r="M2628" s="5" t="e">
        <f t="shared" ref="M2628" si="1519">IF(#REF!=B2628,1,0)</f>
        <v>#REF!</v>
      </c>
      <c r="N2628" s="5">
        <f t="shared" si="1454"/>
        <v>0</v>
      </c>
    </row>
    <row r="2629" spans="2:14" ht="13.5" customHeight="1" x14ac:dyDescent="0.2">
      <c r="B2629" s="34"/>
      <c r="G2629" s="3"/>
      <c r="H2629" s="2"/>
      <c r="I2629" s="12"/>
      <c r="J2629" s="5">
        <v>1</v>
      </c>
      <c r="K2629" s="5">
        <f t="shared" si="1518"/>
        <v>0</v>
      </c>
      <c r="L2629" s="56" t="e">
        <f>IF(B2629="",#REF!,B2629)</f>
        <v>#REF!</v>
      </c>
      <c r="M2629" s="5" t="e">
        <f t="shared" ref="M2629" si="1520">IF(#REF!=B2629,1,0)</f>
        <v>#REF!</v>
      </c>
      <c r="N2629" s="5">
        <f t="shared" si="1454"/>
        <v>0</v>
      </c>
    </row>
    <row r="2630" spans="2:14" ht="13.5" customHeight="1" x14ac:dyDescent="0.2">
      <c r="B2630" s="34"/>
      <c r="G2630" s="3"/>
      <c r="H2630" s="2"/>
      <c r="I2630" s="12"/>
      <c r="J2630" s="5">
        <v>1</v>
      </c>
      <c r="K2630" s="5">
        <f t="shared" si="1518"/>
        <v>0</v>
      </c>
      <c r="L2630" s="56" t="e">
        <f>IF(B2630="",#REF!,B2630)</f>
        <v>#REF!</v>
      </c>
      <c r="M2630" s="5" t="e">
        <f t="shared" ref="M2630" si="1521">IF(#REF!=B2630,1,0)</f>
        <v>#REF!</v>
      </c>
      <c r="N2630" s="5">
        <f t="shared" ref="N2630:N2693" si="1522">IF(J2630=0,IF(H2630="did not close",0,IF(H2630="",0,1)),0)</f>
        <v>0</v>
      </c>
    </row>
    <row r="2631" spans="2:14" ht="13.5" customHeight="1" x14ac:dyDescent="0.2">
      <c r="B2631" s="34"/>
      <c r="G2631" s="3"/>
      <c r="H2631" s="2"/>
      <c r="I2631" s="12"/>
      <c r="J2631" s="5">
        <v>1</v>
      </c>
      <c r="K2631" s="5">
        <f t="shared" si="1518"/>
        <v>0</v>
      </c>
      <c r="L2631" s="56">
        <f t="shared" si="1511"/>
        <v>0</v>
      </c>
      <c r="M2631" s="5" t="e">
        <f t="shared" ref="M2631" si="1523">IF(#REF!=B2631,1,0)</f>
        <v>#REF!</v>
      </c>
      <c r="N2631" s="5">
        <f t="shared" si="1522"/>
        <v>0</v>
      </c>
    </row>
    <row r="2632" spans="2:14" ht="13.5" customHeight="1" x14ac:dyDescent="0.2">
      <c r="B2632" s="34"/>
      <c r="G2632" s="3"/>
      <c r="H2632" s="2"/>
      <c r="I2632" s="12"/>
      <c r="J2632" s="5">
        <v>1</v>
      </c>
      <c r="K2632" s="5">
        <f t="shared" si="1518"/>
        <v>0</v>
      </c>
      <c r="L2632" s="56" t="e">
        <f>IF(B2632="",#REF!,B2632)</f>
        <v>#REF!</v>
      </c>
      <c r="M2632" s="5" t="e">
        <f t="shared" ref="M2632" si="1524">IF(#REF!=B2632,1,0)</f>
        <v>#REF!</v>
      </c>
      <c r="N2632" s="5">
        <f t="shared" si="1522"/>
        <v>0</v>
      </c>
    </row>
    <row r="2633" spans="2:14" ht="13.5" customHeight="1" x14ac:dyDescent="0.2">
      <c r="B2633" s="34"/>
      <c r="G2633" s="3"/>
      <c r="H2633" s="2"/>
      <c r="I2633" s="12"/>
      <c r="J2633" s="5">
        <v>1</v>
      </c>
      <c r="K2633" s="5">
        <f t="shared" si="1518"/>
        <v>0</v>
      </c>
      <c r="L2633" s="56" t="e">
        <f>IF(B2633="",#REF!,B2633)</f>
        <v>#REF!</v>
      </c>
      <c r="M2633" s="5" t="e">
        <f t="shared" ref="M2633" si="1525">IF(#REF!=B2633,1,0)</f>
        <v>#REF!</v>
      </c>
      <c r="N2633" s="5">
        <f t="shared" si="1522"/>
        <v>0</v>
      </c>
    </row>
    <row r="2634" spans="2:14" ht="13.5" customHeight="1" x14ac:dyDescent="0.2">
      <c r="B2634" s="34"/>
      <c r="G2634" s="3"/>
      <c r="H2634" s="2"/>
      <c r="I2634" s="12"/>
      <c r="J2634" s="5">
        <v>1</v>
      </c>
      <c r="K2634" s="5">
        <f t="shared" si="1518"/>
        <v>0</v>
      </c>
      <c r="L2634" s="56">
        <f t="shared" si="1511"/>
        <v>0</v>
      </c>
      <c r="M2634" s="5" t="e">
        <f t="shared" ref="M2634" si="1526">IF(#REF!=B2634,1,0)</f>
        <v>#REF!</v>
      </c>
      <c r="N2634" s="5">
        <f t="shared" si="1522"/>
        <v>0</v>
      </c>
    </row>
    <row r="2635" spans="2:14" ht="13.5" customHeight="1" x14ac:dyDescent="0.2">
      <c r="B2635" s="34"/>
      <c r="G2635" s="3"/>
      <c r="H2635" s="2"/>
      <c r="I2635" s="12"/>
      <c r="J2635" s="5">
        <v>1</v>
      </c>
      <c r="K2635" s="5">
        <f t="shared" si="1518"/>
        <v>0</v>
      </c>
      <c r="L2635" s="56">
        <f t="shared" si="1511"/>
        <v>0</v>
      </c>
      <c r="M2635" s="5" t="e">
        <f t="shared" ref="M2635" si="1527">IF(#REF!=B2635,1,0)</f>
        <v>#REF!</v>
      </c>
      <c r="N2635" s="5">
        <f t="shared" si="1522"/>
        <v>0</v>
      </c>
    </row>
    <row r="2636" spans="2:14" ht="13.5" customHeight="1" x14ac:dyDescent="0.2">
      <c r="B2636" s="34"/>
      <c r="G2636" s="3"/>
      <c r="H2636" s="2"/>
      <c r="I2636" s="12"/>
      <c r="J2636" s="5">
        <v>1</v>
      </c>
      <c r="K2636" s="5">
        <f t="shared" si="1518"/>
        <v>0</v>
      </c>
      <c r="L2636" s="56">
        <f t="shared" si="1511"/>
        <v>0</v>
      </c>
      <c r="M2636" s="5" t="e">
        <f t="shared" ref="M2636" si="1528">IF(#REF!=B2636,1,0)</f>
        <v>#REF!</v>
      </c>
      <c r="N2636" s="5">
        <f t="shared" si="1522"/>
        <v>0</v>
      </c>
    </row>
    <row r="2637" spans="2:14" ht="13.5" customHeight="1" x14ac:dyDescent="0.2">
      <c r="B2637" s="34"/>
      <c r="G2637" s="3"/>
      <c r="H2637" s="2"/>
      <c r="I2637" s="12"/>
      <c r="J2637" s="5">
        <v>1</v>
      </c>
      <c r="K2637" s="5">
        <f t="shared" si="1518"/>
        <v>0</v>
      </c>
      <c r="L2637" s="56">
        <f t="shared" si="1511"/>
        <v>0</v>
      </c>
      <c r="M2637" s="5" t="e">
        <f t="shared" ref="M2637" si="1529">IF(#REF!=B2637,1,0)</f>
        <v>#REF!</v>
      </c>
      <c r="N2637" s="5">
        <f t="shared" si="1522"/>
        <v>0</v>
      </c>
    </row>
    <row r="2638" spans="2:14" ht="13.5" customHeight="1" x14ac:dyDescent="0.2">
      <c r="B2638" s="34"/>
      <c r="G2638" s="3"/>
      <c r="H2638" s="2"/>
      <c r="I2638" s="12"/>
      <c r="J2638" s="5">
        <v>1</v>
      </c>
      <c r="K2638" s="5">
        <f t="shared" si="1518"/>
        <v>0</v>
      </c>
      <c r="L2638" s="56">
        <f t="shared" si="1511"/>
        <v>0</v>
      </c>
      <c r="M2638" s="5" t="e">
        <f t="shared" ref="M2638" si="1530">IF(#REF!=B2638,1,0)</f>
        <v>#REF!</v>
      </c>
      <c r="N2638" s="5">
        <f t="shared" si="1522"/>
        <v>0</v>
      </c>
    </row>
    <row r="2639" spans="2:14" ht="13.5" customHeight="1" x14ac:dyDescent="0.2">
      <c r="B2639" s="34"/>
      <c r="G2639" s="3"/>
      <c r="H2639" s="2"/>
      <c r="I2639" s="12"/>
      <c r="J2639" s="5">
        <v>1</v>
      </c>
      <c r="K2639" s="5">
        <f t="shared" si="1518"/>
        <v>0</v>
      </c>
      <c r="L2639" s="56" t="e">
        <f>IF(B2639="",#REF!,B2639)</f>
        <v>#REF!</v>
      </c>
      <c r="M2639" s="5" t="e">
        <f t="shared" ref="M2639" si="1531">IF(#REF!=B2639,1,0)</f>
        <v>#REF!</v>
      </c>
      <c r="N2639" s="5">
        <f t="shared" si="1522"/>
        <v>0</v>
      </c>
    </row>
    <row r="2640" spans="2:14" ht="13.5" customHeight="1" x14ac:dyDescent="0.2">
      <c r="B2640" s="34"/>
      <c r="G2640" s="3"/>
      <c r="H2640" s="2"/>
      <c r="I2640" s="12"/>
      <c r="J2640" s="5">
        <v>1</v>
      </c>
      <c r="K2640" s="5">
        <f t="shared" si="1518"/>
        <v>0</v>
      </c>
      <c r="L2640" s="56">
        <f t="shared" si="1511"/>
        <v>0</v>
      </c>
      <c r="M2640" s="5" t="e">
        <f t="shared" ref="M2640" si="1532">IF(#REF!=B2640,1,0)</f>
        <v>#REF!</v>
      </c>
      <c r="N2640" s="5">
        <f t="shared" si="1522"/>
        <v>0</v>
      </c>
    </row>
    <row r="2641" spans="2:14" ht="13.5" customHeight="1" x14ac:dyDescent="0.2">
      <c r="B2641" s="34"/>
      <c r="G2641" s="3"/>
      <c r="H2641" s="2"/>
      <c r="I2641" s="12"/>
      <c r="J2641" s="5">
        <v>1</v>
      </c>
      <c r="K2641" s="5">
        <f t="shared" si="1518"/>
        <v>0</v>
      </c>
      <c r="L2641" s="56">
        <f t="shared" si="1511"/>
        <v>0</v>
      </c>
      <c r="M2641" s="5" t="e">
        <f t="shared" ref="M2641" si="1533">IF(#REF!=B2641,1,0)</f>
        <v>#REF!</v>
      </c>
      <c r="N2641" s="5">
        <f t="shared" si="1522"/>
        <v>0</v>
      </c>
    </row>
    <row r="2642" spans="2:14" ht="13.5" customHeight="1" x14ac:dyDescent="0.2">
      <c r="B2642" s="34"/>
      <c r="G2642" s="3"/>
      <c r="H2642" s="2"/>
      <c r="I2642" s="12"/>
      <c r="J2642" s="5">
        <v>1</v>
      </c>
      <c r="K2642" s="5">
        <f t="shared" si="1518"/>
        <v>0</v>
      </c>
      <c r="L2642" s="56">
        <f t="shared" si="1511"/>
        <v>0</v>
      </c>
      <c r="M2642" s="5" t="e">
        <f t="shared" ref="M2642" si="1534">IF(#REF!=B2642,1,0)</f>
        <v>#REF!</v>
      </c>
      <c r="N2642" s="5">
        <f t="shared" si="1522"/>
        <v>0</v>
      </c>
    </row>
    <row r="2643" spans="2:14" ht="13.5" customHeight="1" x14ac:dyDescent="0.2">
      <c r="B2643" s="34"/>
      <c r="G2643" s="3"/>
      <c r="H2643" s="2"/>
      <c r="I2643" s="12"/>
      <c r="J2643" s="5">
        <v>1</v>
      </c>
      <c r="K2643" s="5">
        <f t="shared" si="1518"/>
        <v>0</v>
      </c>
      <c r="L2643" s="56">
        <f t="shared" si="1511"/>
        <v>0</v>
      </c>
      <c r="M2643" s="5" t="e">
        <f t="shared" ref="M2643" si="1535">IF(#REF!=B2643,1,0)</f>
        <v>#REF!</v>
      </c>
      <c r="N2643" s="5">
        <f t="shared" si="1522"/>
        <v>0</v>
      </c>
    </row>
    <row r="2644" spans="2:14" ht="13.5" customHeight="1" x14ac:dyDescent="0.2">
      <c r="B2644" s="34"/>
      <c r="G2644" s="3"/>
      <c r="H2644" s="2"/>
      <c r="I2644" s="12"/>
      <c r="J2644" s="5">
        <v>1</v>
      </c>
      <c r="K2644" s="5">
        <f t="shared" si="1518"/>
        <v>0</v>
      </c>
      <c r="L2644" s="56">
        <f t="shared" si="1511"/>
        <v>0</v>
      </c>
      <c r="M2644" s="5" t="e">
        <f t="shared" ref="M2644" si="1536">IF(#REF!=B2644,1,0)</f>
        <v>#REF!</v>
      </c>
      <c r="N2644" s="5">
        <f t="shared" si="1522"/>
        <v>0</v>
      </c>
    </row>
    <row r="2645" spans="2:14" ht="13.5" customHeight="1" x14ac:dyDescent="0.2">
      <c r="B2645" s="34"/>
      <c r="G2645" s="3"/>
      <c r="H2645" s="2"/>
      <c r="I2645" s="12"/>
      <c r="J2645" s="5">
        <v>1</v>
      </c>
      <c r="K2645" s="5">
        <f t="shared" si="1518"/>
        <v>0</v>
      </c>
      <c r="L2645" s="56">
        <f t="shared" si="1511"/>
        <v>0</v>
      </c>
      <c r="M2645" s="5" t="e">
        <f t="shared" ref="M2645" si="1537">IF(#REF!=B2645,1,0)</f>
        <v>#REF!</v>
      </c>
      <c r="N2645" s="5">
        <f t="shared" si="1522"/>
        <v>0</v>
      </c>
    </row>
    <row r="2646" spans="2:14" ht="13.5" customHeight="1" x14ac:dyDescent="0.2">
      <c r="B2646" s="34"/>
      <c r="G2646" s="3"/>
      <c r="H2646" s="2"/>
      <c r="I2646" s="12"/>
      <c r="J2646" s="5">
        <v>1</v>
      </c>
      <c r="K2646" s="5">
        <f t="shared" si="1518"/>
        <v>0</v>
      </c>
      <c r="L2646" s="56">
        <f t="shared" si="1511"/>
        <v>0</v>
      </c>
      <c r="M2646" s="5" t="e">
        <f t="shared" ref="M2646" si="1538">IF(#REF!=B2646,1,0)</f>
        <v>#REF!</v>
      </c>
      <c r="N2646" s="5">
        <f t="shared" si="1522"/>
        <v>0</v>
      </c>
    </row>
    <row r="2647" spans="2:14" ht="13.5" customHeight="1" x14ac:dyDescent="0.2">
      <c r="B2647" s="34"/>
      <c r="G2647" s="3"/>
      <c r="H2647" s="2"/>
      <c r="I2647" s="12"/>
      <c r="J2647" s="5">
        <v>1</v>
      </c>
      <c r="K2647" s="5">
        <f t="shared" si="1518"/>
        <v>0</v>
      </c>
      <c r="L2647" s="56" t="e">
        <f>IF(B2647="",#REF!,B2647)</f>
        <v>#REF!</v>
      </c>
      <c r="M2647" s="5" t="e">
        <f t="shared" ref="M2647" si="1539">IF(#REF!=B2647,1,0)</f>
        <v>#REF!</v>
      </c>
      <c r="N2647" s="5">
        <f t="shared" si="1522"/>
        <v>0</v>
      </c>
    </row>
    <row r="2648" spans="2:14" ht="13.5" customHeight="1" x14ac:dyDescent="0.2">
      <c r="B2648" s="34"/>
      <c r="G2648" s="3"/>
      <c r="H2648" s="2"/>
      <c r="I2648" s="12"/>
      <c r="J2648" s="5">
        <v>1</v>
      </c>
      <c r="K2648" s="5">
        <f t="shared" si="1518"/>
        <v>0</v>
      </c>
      <c r="L2648" s="56" t="e">
        <f>IF(B2648="",#REF!,B2648)</f>
        <v>#REF!</v>
      </c>
      <c r="M2648" s="5" t="e">
        <f t="shared" ref="M2648" si="1540">IF(#REF!=B2648,1,0)</f>
        <v>#REF!</v>
      </c>
      <c r="N2648" s="5">
        <f t="shared" si="1522"/>
        <v>0</v>
      </c>
    </row>
    <row r="2649" spans="2:14" ht="13.5" customHeight="1" x14ac:dyDescent="0.2">
      <c r="B2649" s="34"/>
      <c r="G2649" s="3"/>
      <c r="H2649" s="2"/>
      <c r="I2649" s="12"/>
      <c r="J2649" s="5">
        <v>1</v>
      </c>
      <c r="K2649" s="5">
        <f t="shared" si="1518"/>
        <v>0</v>
      </c>
      <c r="L2649" s="56">
        <f t="shared" si="1511"/>
        <v>0</v>
      </c>
      <c r="M2649" s="5" t="e">
        <f t="shared" ref="M2649" si="1541">IF(#REF!=B2649,1,0)</f>
        <v>#REF!</v>
      </c>
      <c r="N2649" s="5">
        <f t="shared" si="1522"/>
        <v>0</v>
      </c>
    </row>
    <row r="2650" spans="2:14" ht="13.5" customHeight="1" x14ac:dyDescent="0.2">
      <c r="B2650" s="34"/>
      <c r="G2650" s="3"/>
      <c r="H2650" s="2"/>
      <c r="I2650" s="12"/>
      <c r="J2650" s="5">
        <v>1</v>
      </c>
      <c r="K2650" s="5">
        <f t="shared" si="1518"/>
        <v>0</v>
      </c>
      <c r="L2650" s="56">
        <f t="shared" si="1511"/>
        <v>0</v>
      </c>
      <c r="M2650" s="5" t="e">
        <f t="shared" ref="M2650" si="1542">IF(#REF!=B2650,1,0)</f>
        <v>#REF!</v>
      </c>
      <c r="N2650" s="5">
        <f t="shared" si="1522"/>
        <v>0</v>
      </c>
    </row>
    <row r="2651" spans="2:14" ht="13.5" customHeight="1" x14ac:dyDescent="0.2">
      <c r="B2651" s="34"/>
      <c r="G2651" s="3"/>
      <c r="H2651" s="2"/>
      <c r="I2651" s="12"/>
      <c r="J2651" s="5">
        <v>1</v>
      </c>
      <c r="K2651" s="5">
        <f t="shared" si="1518"/>
        <v>0</v>
      </c>
      <c r="L2651" s="56">
        <f t="shared" si="1511"/>
        <v>0</v>
      </c>
      <c r="M2651" s="5" t="e">
        <f t="shared" ref="M2651" si="1543">IF(#REF!=B2651,1,0)</f>
        <v>#REF!</v>
      </c>
      <c r="N2651" s="5">
        <f t="shared" si="1522"/>
        <v>0</v>
      </c>
    </row>
    <row r="2652" spans="2:14" ht="13.5" customHeight="1" x14ac:dyDescent="0.2">
      <c r="B2652" s="34"/>
      <c r="G2652" s="3"/>
      <c r="H2652" s="2"/>
      <c r="I2652" s="12"/>
      <c r="J2652" s="5">
        <v>1</v>
      </c>
      <c r="K2652" s="5">
        <f t="shared" si="1518"/>
        <v>0</v>
      </c>
      <c r="L2652" s="56">
        <f t="shared" si="1511"/>
        <v>0</v>
      </c>
      <c r="M2652" s="5" t="e">
        <f t="shared" ref="M2652" si="1544">IF(#REF!=B2652,1,0)</f>
        <v>#REF!</v>
      </c>
      <c r="N2652" s="5">
        <f t="shared" si="1522"/>
        <v>0</v>
      </c>
    </row>
    <row r="2653" spans="2:14" ht="13.5" customHeight="1" x14ac:dyDescent="0.2">
      <c r="B2653" s="34"/>
      <c r="G2653" s="3"/>
      <c r="H2653" s="2"/>
      <c r="I2653" s="12"/>
      <c r="J2653" s="5">
        <v>1</v>
      </c>
      <c r="K2653" s="5">
        <f t="shared" si="1518"/>
        <v>0</v>
      </c>
      <c r="L2653" s="56">
        <f t="shared" si="1511"/>
        <v>0</v>
      </c>
      <c r="M2653" s="5" t="e">
        <f t="shared" ref="M2653" si="1545">IF(#REF!=B2653,1,0)</f>
        <v>#REF!</v>
      </c>
      <c r="N2653" s="5">
        <f t="shared" si="1522"/>
        <v>0</v>
      </c>
    </row>
    <row r="2654" spans="2:14" ht="13.5" customHeight="1" x14ac:dyDescent="0.2">
      <c r="B2654" s="34"/>
      <c r="G2654" s="3"/>
      <c r="H2654" s="2"/>
      <c r="I2654" s="12"/>
      <c r="J2654" s="5">
        <v>1</v>
      </c>
      <c r="K2654" s="5">
        <f t="shared" si="1518"/>
        <v>0</v>
      </c>
      <c r="L2654" s="56" t="e">
        <f>IF(B2654="",#REF!,B2654)</f>
        <v>#REF!</v>
      </c>
      <c r="M2654" s="5" t="e">
        <f t="shared" ref="M2654" si="1546">IF(#REF!=B2654,1,0)</f>
        <v>#REF!</v>
      </c>
      <c r="N2654" s="5">
        <f t="shared" si="1522"/>
        <v>0</v>
      </c>
    </row>
    <row r="2655" spans="2:14" ht="13.5" customHeight="1" x14ac:dyDescent="0.2">
      <c r="B2655" s="34"/>
      <c r="G2655" s="3"/>
      <c r="H2655" s="2"/>
      <c r="I2655" s="12"/>
      <c r="J2655" s="5">
        <v>1</v>
      </c>
      <c r="K2655" s="5">
        <f t="shared" si="1518"/>
        <v>0</v>
      </c>
      <c r="L2655" s="56">
        <f t="shared" si="1511"/>
        <v>0</v>
      </c>
      <c r="M2655" s="5" t="e">
        <f t="shared" ref="M2655" si="1547">IF(#REF!=B2655,1,0)</f>
        <v>#REF!</v>
      </c>
      <c r="N2655" s="5">
        <f t="shared" si="1522"/>
        <v>0</v>
      </c>
    </row>
    <row r="2656" spans="2:14" ht="13.5" customHeight="1" x14ac:dyDescent="0.2">
      <c r="B2656" s="34"/>
      <c r="G2656" s="3"/>
      <c r="H2656" s="2"/>
      <c r="I2656" s="12"/>
      <c r="J2656" s="5">
        <v>1</v>
      </c>
      <c r="K2656" s="5">
        <f t="shared" si="1518"/>
        <v>0</v>
      </c>
      <c r="L2656" s="56">
        <f t="shared" si="1511"/>
        <v>0</v>
      </c>
      <c r="M2656" s="5" t="e">
        <f t="shared" ref="M2656" si="1548">IF(#REF!=B2656,1,0)</f>
        <v>#REF!</v>
      </c>
      <c r="N2656" s="5">
        <f t="shared" si="1522"/>
        <v>0</v>
      </c>
    </row>
    <row r="2657" spans="2:14" ht="13.5" customHeight="1" x14ac:dyDescent="0.2">
      <c r="B2657" s="34"/>
      <c r="G2657" s="3"/>
      <c r="H2657" s="2"/>
      <c r="I2657" s="12"/>
      <c r="J2657" s="5">
        <v>1</v>
      </c>
      <c r="K2657" s="5">
        <f t="shared" si="1518"/>
        <v>0</v>
      </c>
      <c r="L2657" s="56" t="e">
        <f>IF(B2657="",#REF!,B2657)</f>
        <v>#REF!</v>
      </c>
      <c r="M2657" s="5" t="e">
        <f t="shared" ref="M2657" si="1549">IF(#REF!=B2657,1,0)</f>
        <v>#REF!</v>
      </c>
      <c r="N2657" s="5">
        <f t="shared" si="1522"/>
        <v>0</v>
      </c>
    </row>
    <row r="2658" spans="2:14" ht="13.5" customHeight="1" x14ac:dyDescent="0.2">
      <c r="B2658" s="34"/>
      <c r="G2658" s="3"/>
      <c r="H2658" s="2"/>
      <c r="I2658" s="12"/>
      <c r="J2658" s="5">
        <v>1</v>
      </c>
      <c r="K2658" s="5">
        <f t="shared" si="1518"/>
        <v>0</v>
      </c>
      <c r="L2658" s="56">
        <f t="shared" si="1511"/>
        <v>0</v>
      </c>
      <c r="M2658" s="5" t="e">
        <f t="shared" ref="M2658" si="1550">IF(#REF!=B2658,1,0)</f>
        <v>#REF!</v>
      </c>
      <c r="N2658" s="5">
        <f t="shared" si="1522"/>
        <v>0</v>
      </c>
    </row>
    <row r="2659" spans="2:14" ht="13.5" customHeight="1" x14ac:dyDescent="0.2">
      <c r="B2659" s="34"/>
      <c r="G2659" s="3"/>
      <c r="H2659" s="2"/>
      <c r="I2659" s="12"/>
      <c r="J2659" s="5">
        <v>1</v>
      </c>
      <c r="K2659" s="5">
        <f t="shared" si="1518"/>
        <v>0</v>
      </c>
      <c r="L2659" s="56">
        <f t="shared" si="1511"/>
        <v>0</v>
      </c>
      <c r="M2659" s="5" t="e">
        <f t="shared" ref="M2659" si="1551">IF(#REF!=B2659,1,0)</f>
        <v>#REF!</v>
      </c>
      <c r="N2659" s="5">
        <f t="shared" si="1522"/>
        <v>0</v>
      </c>
    </row>
    <row r="2660" spans="2:14" ht="13.5" customHeight="1" x14ac:dyDescent="0.2">
      <c r="B2660" s="34"/>
      <c r="G2660" s="3"/>
      <c r="H2660" s="2"/>
      <c r="I2660" s="12"/>
      <c r="J2660" s="5">
        <v>1</v>
      </c>
      <c r="K2660" s="5">
        <f t="shared" si="1518"/>
        <v>0</v>
      </c>
      <c r="L2660" s="56">
        <f t="shared" si="1511"/>
        <v>0</v>
      </c>
      <c r="M2660" s="5" t="e">
        <f t="shared" ref="M2660" si="1552">IF(#REF!=B2660,1,0)</f>
        <v>#REF!</v>
      </c>
      <c r="N2660" s="5">
        <f t="shared" si="1522"/>
        <v>0</v>
      </c>
    </row>
    <row r="2661" spans="2:14" ht="13.5" customHeight="1" x14ac:dyDescent="0.2">
      <c r="B2661" s="34"/>
      <c r="G2661" s="3"/>
      <c r="H2661" s="2"/>
      <c r="I2661" s="12"/>
      <c r="J2661" s="5">
        <v>1</v>
      </c>
      <c r="K2661" s="5">
        <f t="shared" si="1518"/>
        <v>0</v>
      </c>
      <c r="L2661" s="56" t="e">
        <f>IF(B2661="",#REF!,B2661)</f>
        <v>#REF!</v>
      </c>
      <c r="M2661" s="5" t="e">
        <f t="shared" ref="M2661" si="1553">IF(#REF!=B2661,1,0)</f>
        <v>#REF!</v>
      </c>
      <c r="N2661" s="5">
        <f t="shared" si="1522"/>
        <v>0</v>
      </c>
    </row>
    <row r="2662" spans="2:14" ht="13.5" customHeight="1" x14ac:dyDescent="0.2">
      <c r="B2662" s="34"/>
      <c r="G2662" s="3"/>
      <c r="H2662" s="2"/>
      <c r="I2662" s="12"/>
      <c r="J2662" s="5">
        <v>1</v>
      </c>
      <c r="K2662" s="5">
        <f t="shared" si="1518"/>
        <v>0</v>
      </c>
      <c r="L2662" s="56" t="e">
        <f>IF(B2662="",#REF!,B2662)</f>
        <v>#REF!</v>
      </c>
      <c r="M2662" s="5" t="e">
        <f t="shared" ref="M2662" si="1554">IF(#REF!=B2662,1,0)</f>
        <v>#REF!</v>
      </c>
      <c r="N2662" s="5">
        <f t="shared" si="1522"/>
        <v>0</v>
      </c>
    </row>
    <row r="2663" spans="2:14" ht="13.5" customHeight="1" x14ac:dyDescent="0.2">
      <c r="B2663" s="34"/>
      <c r="G2663" s="3"/>
      <c r="H2663" s="2"/>
      <c r="I2663" s="12"/>
      <c r="J2663" s="5">
        <v>1</v>
      </c>
      <c r="K2663" s="5">
        <f t="shared" si="1518"/>
        <v>0</v>
      </c>
      <c r="L2663" s="56" t="e">
        <f>IF(B2663="",#REF!,B2663)</f>
        <v>#REF!</v>
      </c>
      <c r="M2663" s="5" t="e">
        <f t="shared" ref="M2663" si="1555">IF(#REF!=B2663,1,0)</f>
        <v>#REF!</v>
      </c>
      <c r="N2663" s="5">
        <f t="shared" si="1522"/>
        <v>0</v>
      </c>
    </row>
    <row r="2664" spans="2:14" ht="13.5" customHeight="1" x14ac:dyDescent="0.2">
      <c r="B2664" s="34"/>
      <c r="G2664" s="3"/>
      <c r="H2664" s="2"/>
      <c r="I2664" s="12"/>
      <c r="J2664" s="5">
        <v>1</v>
      </c>
      <c r="K2664" s="5">
        <f t="shared" si="1518"/>
        <v>0</v>
      </c>
      <c r="L2664" s="56" t="e">
        <f>IF(B2664="",#REF!,B2664)</f>
        <v>#REF!</v>
      </c>
      <c r="M2664" s="5" t="e">
        <f t="shared" ref="M2664" si="1556">IF(#REF!=B2664,1,0)</f>
        <v>#REF!</v>
      </c>
      <c r="N2664" s="5">
        <f t="shared" si="1522"/>
        <v>0</v>
      </c>
    </row>
    <row r="2665" spans="2:14" ht="13.5" customHeight="1" x14ac:dyDescent="0.2">
      <c r="B2665" s="34"/>
      <c r="G2665" s="3"/>
      <c r="H2665" s="2"/>
      <c r="I2665" s="12"/>
      <c r="J2665" s="5">
        <v>1</v>
      </c>
      <c r="K2665" s="5">
        <f t="shared" si="1518"/>
        <v>0</v>
      </c>
      <c r="L2665" s="56">
        <f t="shared" si="1511"/>
        <v>0</v>
      </c>
      <c r="M2665" s="5" t="e">
        <f t="shared" ref="M2665" si="1557">IF(#REF!=B2665,1,0)</f>
        <v>#REF!</v>
      </c>
      <c r="N2665" s="5">
        <f t="shared" si="1522"/>
        <v>0</v>
      </c>
    </row>
    <row r="2666" spans="2:14" ht="13.5" customHeight="1" x14ac:dyDescent="0.2">
      <c r="B2666" s="34"/>
      <c r="G2666" s="3"/>
      <c r="H2666" s="2"/>
      <c r="I2666" s="12"/>
      <c r="J2666" s="5">
        <v>1</v>
      </c>
      <c r="K2666" s="5">
        <f t="shared" si="1518"/>
        <v>0</v>
      </c>
      <c r="L2666" s="56">
        <f t="shared" si="1511"/>
        <v>0</v>
      </c>
      <c r="M2666" s="5" t="e">
        <f t="shared" ref="M2666" si="1558">IF(#REF!=B2666,1,0)</f>
        <v>#REF!</v>
      </c>
      <c r="N2666" s="5">
        <f t="shared" si="1522"/>
        <v>0</v>
      </c>
    </row>
    <row r="2667" spans="2:14" ht="13.5" customHeight="1" x14ac:dyDescent="0.2">
      <c r="B2667" s="34"/>
      <c r="G2667" s="3"/>
      <c r="H2667" s="2"/>
      <c r="I2667" s="12"/>
      <c r="J2667" s="5">
        <v>1</v>
      </c>
      <c r="K2667" s="5">
        <f t="shared" si="1518"/>
        <v>0</v>
      </c>
      <c r="L2667" s="56">
        <f t="shared" si="1511"/>
        <v>0</v>
      </c>
      <c r="M2667" s="5" t="e">
        <f t="shared" ref="M2667" si="1559">IF(#REF!=B2667,1,0)</f>
        <v>#REF!</v>
      </c>
      <c r="N2667" s="5">
        <f t="shared" si="1522"/>
        <v>0</v>
      </c>
    </row>
    <row r="2668" spans="2:14" ht="13.5" customHeight="1" x14ac:dyDescent="0.2">
      <c r="B2668" s="34"/>
      <c r="G2668" s="3"/>
      <c r="H2668" s="2"/>
      <c r="I2668" s="12"/>
      <c r="J2668" s="5">
        <v>1</v>
      </c>
      <c r="K2668" s="5">
        <f t="shared" si="1518"/>
        <v>0</v>
      </c>
      <c r="L2668" s="56" t="e">
        <f>IF(B2668="",#REF!,B2668)</f>
        <v>#REF!</v>
      </c>
      <c r="M2668" s="5" t="e">
        <f t="shared" ref="M2668" si="1560">IF(#REF!=B2668,1,0)</f>
        <v>#REF!</v>
      </c>
      <c r="N2668" s="5">
        <f t="shared" si="1522"/>
        <v>0</v>
      </c>
    </row>
    <row r="2669" spans="2:14" ht="13.5" customHeight="1" x14ac:dyDescent="0.2">
      <c r="B2669" s="34"/>
      <c r="G2669" s="3"/>
      <c r="H2669" s="2"/>
      <c r="I2669" s="12"/>
      <c r="J2669" s="5">
        <v>1</v>
      </c>
      <c r="K2669" s="5">
        <f t="shared" si="1518"/>
        <v>0</v>
      </c>
      <c r="L2669" s="56">
        <f t="shared" si="1511"/>
        <v>0</v>
      </c>
      <c r="M2669" s="5" t="e">
        <f t="shared" ref="M2669" si="1561">IF(#REF!=B2669,1,0)</f>
        <v>#REF!</v>
      </c>
      <c r="N2669" s="5">
        <f t="shared" si="1522"/>
        <v>0</v>
      </c>
    </row>
    <row r="2670" spans="2:14" ht="13.5" customHeight="1" x14ac:dyDescent="0.2">
      <c r="B2670" s="34"/>
      <c r="G2670" s="3"/>
      <c r="H2670" s="2"/>
      <c r="I2670" s="12"/>
      <c r="J2670" s="5">
        <v>1</v>
      </c>
      <c r="K2670" s="5">
        <f t="shared" si="1518"/>
        <v>0</v>
      </c>
      <c r="L2670" s="56">
        <f t="shared" si="1511"/>
        <v>0</v>
      </c>
      <c r="M2670" s="5" t="e">
        <f t="shared" ref="M2670" si="1562">IF(#REF!=B2670,1,0)</f>
        <v>#REF!</v>
      </c>
      <c r="N2670" s="5">
        <f t="shared" si="1522"/>
        <v>0</v>
      </c>
    </row>
    <row r="2671" spans="2:14" ht="13.5" customHeight="1" x14ac:dyDescent="0.2">
      <c r="B2671" s="34"/>
      <c r="G2671" s="3"/>
      <c r="H2671" s="2"/>
      <c r="I2671" s="12"/>
      <c r="J2671" s="5">
        <v>1</v>
      </c>
      <c r="K2671" s="5">
        <f t="shared" si="1518"/>
        <v>0</v>
      </c>
      <c r="L2671" s="56">
        <f t="shared" si="1511"/>
        <v>0</v>
      </c>
      <c r="M2671" s="5" t="e">
        <f t="shared" ref="M2671" si="1563">IF(#REF!=B2671,1,0)</f>
        <v>#REF!</v>
      </c>
      <c r="N2671" s="5">
        <f t="shared" si="1522"/>
        <v>0</v>
      </c>
    </row>
    <row r="2672" spans="2:14" ht="13.5" customHeight="1" x14ac:dyDescent="0.2">
      <c r="B2672" s="34"/>
      <c r="G2672" s="3"/>
      <c r="H2672" s="2"/>
      <c r="I2672" s="12"/>
      <c r="J2672" s="5">
        <v>1</v>
      </c>
      <c r="K2672" s="5">
        <f t="shared" si="1518"/>
        <v>0</v>
      </c>
      <c r="L2672" s="56">
        <f t="shared" ref="L2672:L2734" si="1564">IF(B2672="",B2671,B2672)</f>
        <v>0</v>
      </c>
      <c r="M2672" s="5" t="e">
        <f t="shared" ref="M2672" si="1565">IF(#REF!=B2672,1,0)</f>
        <v>#REF!</v>
      </c>
      <c r="N2672" s="5">
        <f t="shared" si="1522"/>
        <v>0</v>
      </c>
    </row>
    <row r="2673" spans="2:14" ht="13.5" customHeight="1" x14ac:dyDescent="0.2">
      <c r="B2673" s="34"/>
      <c r="G2673" s="3"/>
      <c r="H2673" s="2"/>
      <c r="I2673" s="12"/>
      <c r="J2673" s="5">
        <v>1</v>
      </c>
      <c r="K2673" s="5">
        <f t="shared" si="1518"/>
        <v>0</v>
      </c>
      <c r="L2673" s="56">
        <f t="shared" si="1564"/>
        <v>0</v>
      </c>
      <c r="M2673" s="5" t="e">
        <f t="shared" ref="M2673" si="1566">IF(#REF!=B2673,1,0)</f>
        <v>#REF!</v>
      </c>
      <c r="N2673" s="5">
        <f t="shared" si="1522"/>
        <v>0</v>
      </c>
    </row>
    <row r="2674" spans="2:14" ht="13.5" customHeight="1" x14ac:dyDescent="0.2">
      <c r="B2674" s="34"/>
      <c r="G2674" s="3"/>
      <c r="H2674" s="2"/>
      <c r="I2674" s="12"/>
      <c r="J2674" s="5">
        <v>1</v>
      </c>
      <c r="K2674" s="5">
        <f t="shared" si="1518"/>
        <v>0</v>
      </c>
      <c r="L2674" s="56">
        <f t="shared" si="1564"/>
        <v>0</v>
      </c>
      <c r="M2674" s="5" t="e">
        <f t="shared" ref="M2674" si="1567">IF(#REF!=B2674,1,0)</f>
        <v>#REF!</v>
      </c>
      <c r="N2674" s="5">
        <f t="shared" si="1522"/>
        <v>0</v>
      </c>
    </row>
    <row r="2675" spans="2:14" ht="13.5" customHeight="1" x14ac:dyDescent="0.2">
      <c r="B2675" s="34"/>
      <c r="G2675" s="3"/>
      <c r="H2675" s="2"/>
      <c r="I2675" s="12"/>
      <c r="J2675" s="5">
        <v>1</v>
      </c>
      <c r="K2675" s="5">
        <f t="shared" si="1518"/>
        <v>0</v>
      </c>
      <c r="L2675" s="56">
        <f t="shared" si="1564"/>
        <v>0</v>
      </c>
      <c r="M2675" s="5" t="e">
        <f t="shared" ref="M2675" si="1568">IF(#REF!=B2675,1,0)</f>
        <v>#REF!</v>
      </c>
      <c r="N2675" s="5">
        <f t="shared" si="1522"/>
        <v>0</v>
      </c>
    </row>
    <row r="2676" spans="2:14" ht="13.5" customHeight="1" x14ac:dyDescent="0.2">
      <c r="B2676" s="34"/>
      <c r="G2676" s="3"/>
      <c r="H2676" s="2"/>
      <c r="I2676" s="12"/>
      <c r="J2676" s="5">
        <v>1</v>
      </c>
      <c r="K2676" s="5">
        <f t="shared" si="1518"/>
        <v>0</v>
      </c>
      <c r="L2676" s="56">
        <f t="shared" si="1564"/>
        <v>0</v>
      </c>
      <c r="M2676" s="5" t="e">
        <f t="shared" ref="M2676" si="1569">IF(#REF!=B2676,1,0)</f>
        <v>#REF!</v>
      </c>
      <c r="N2676" s="5">
        <f t="shared" si="1522"/>
        <v>0</v>
      </c>
    </row>
    <row r="2677" spans="2:14" ht="13.5" customHeight="1" x14ac:dyDescent="0.2">
      <c r="B2677" s="34"/>
      <c r="G2677" s="3"/>
      <c r="H2677" s="2"/>
      <c r="I2677" s="12"/>
      <c r="J2677" s="5">
        <v>1</v>
      </c>
      <c r="K2677" s="5">
        <f t="shared" si="1518"/>
        <v>0</v>
      </c>
      <c r="L2677" s="56">
        <f t="shared" si="1564"/>
        <v>0</v>
      </c>
      <c r="M2677" s="5" t="e">
        <f t="shared" ref="M2677" si="1570">IF(#REF!=B2677,1,0)</f>
        <v>#REF!</v>
      </c>
      <c r="N2677" s="5">
        <f t="shared" si="1522"/>
        <v>0</v>
      </c>
    </row>
    <row r="2678" spans="2:14" ht="13.5" customHeight="1" x14ac:dyDescent="0.2">
      <c r="B2678" s="34"/>
      <c r="G2678" s="3"/>
      <c r="H2678" s="2"/>
      <c r="I2678" s="12"/>
      <c r="J2678" s="5">
        <v>1</v>
      </c>
      <c r="K2678" s="5">
        <f t="shared" si="1518"/>
        <v>0</v>
      </c>
      <c r="L2678" s="56">
        <f t="shared" si="1564"/>
        <v>0</v>
      </c>
      <c r="M2678" s="5" t="e">
        <f t="shared" ref="M2678" si="1571">IF(#REF!=B2678,1,0)</f>
        <v>#REF!</v>
      </c>
      <c r="N2678" s="5">
        <f t="shared" si="1522"/>
        <v>0</v>
      </c>
    </row>
    <row r="2679" spans="2:14" ht="13.5" customHeight="1" x14ac:dyDescent="0.2">
      <c r="B2679" s="34"/>
      <c r="G2679" s="3"/>
      <c r="H2679" s="2"/>
      <c r="I2679" s="12"/>
      <c r="J2679" s="5">
        <v>1</v>
      </c>
      <c r="K2679" s="5">
        <f t="shared" si="1518"/>
        <v>0</v>
      </c>
      <c r="L2679" s="56">
        <f t="shared" si="1564"/>
        <v>0</v>
      </c>
      <c r="M2679" s="5" t="e">
        <f t="shared" ref="M2679" si="1572">IF(#REF!=B2679,1,0)</f>
        <v>#REF!</v>
      </c>
      <c r="N2679" s="5">
        <f t="shared" si="1522"/>
        <v>0</v>
      </c>
    </row>
    <row r="2680" spans="2:14" ht="13.5" customHeight="1" x14ac:dyDescent="0.2">
      <c r="B2680" s="34"/>
      <c r="G2680" s="3"/>
      <c r="H2680" s="2"/>
      <c r="I2680" s="12"/>
      <c r="J2680" s="5">
        <v>1</v>
      </c>
      <c r="K2680" s="5">
        <f t="shared" si="1518"/>
        <v>0</v>
      </c>
      <c r="L2680" s="56">
        <f t="shared" si="1564"/>
        <v>0</v>
      </c>
      <c r="M2680" s="5" t="e">
        <f t="shared" ref="M2680" si="1573">IF(#REF!=B2680,1,0)</f>
        <v>#REF!</v>
      </c>
      <c r="N2680" s="5">
        <f t="shared" si="1522"/>
        <v>0</v>
      </c>
    </row>
    <row r="2681" spans="2:14" ht="13.5" customHeight="1" x14ac:dyDescent="0.2">
      <c r="B2681" s="34"/>
      <c r="G2681" s="3"/>
      <c r="H2681" s="2"/>
      <c r="I2681" s="12"/>
      <c r="J2681" s="5">
        <v>1</v>
      </c>
      <c r="K2681" s="5">
        <f t="shared" si="1518"/>
        <v>0</v>
      </c>
      <c r="L2681" s="56">
        <f t="shared" si="1564"/>
        <v>0</v>
      </c>
      <c r="M2681" s="5" t="e">
        <f t="shared" ref="M2681" si="1574">IF(#REF!=B2681,1,0)</f>
        <v>#REF!</v>
      </c>
      <c r="N2681" s="5">
        <f t="shared" si="1522"/>
        <v>0</v>
      </c>
    </row>
    <row r="2682" spans="2:14" ht="13.5" customHeight="1" x14ac:dyDescent="0.2">
      <c r="B2682" s="34"/>
      <c r="G2682" s="3"/>
      <c r="H2682" s="2"/>
      <c r="I2682" s="12"/>
      <c r="J2682" s="5">
        <v>1</v>
      </c>
      <c r="K2682" s="5">
        <f t="shared" si="1518"/>
        <v>0</v>
      </c>
      <c r="L2682" s="56">
        <f t="shared" si="1564"/>
        <v>0</v>
      </c>
      <c r="M2682" s="5" t="e">
        <f t="shared" ref="M2682" si="1575">IF(#REF!=B2682,1,0)</f>
        <v>#REF!</v>
      </c>
      <c r="N2682" s="5">
        <f t="shared" si="1522"/>
        <v>0</v>
      </c>
    </row>
    <row r="2683" spans="2:14" ht="13.5" customHeight="1" x14ac:dyDescent="0.2">
      <c r="B2683" s="34"/>
      <c r="G2683" s="3"/>
      <c r="H2683" s="2"/>
      <c r="I2683" s="12"/>
      <c r="J2683" s="5">
        <v>1</v>
      </c>
      <c r="K2683" s="5">
        <f t="shared" si="1518"/>
        <v>0</v>
      </c>
      <c r="L2683" s="56">
        <f t="shared" si="1564"/>
        <v>0</v>
      </c>
      <c r="M2683" s="5" t="e">
        <f t="shared" ref="M2683" si="1576">IF(#REF!=B2683,1,0)</f>
        <v>#REF!</v>
      </c>
      <c r="N2683" s="5">
        <f t="shared" si="1522"/>
        <v>0</v>
      </c>
    </row>
    <row r="2684" spans="2:14" ht="13.5" customHeight="1" x14ac:dyDescent="0.2">
      <c r="B2684" s="34"/>
      <c r="G2684" s="3"/>
      <c r="H2684" s="2"/>
      <c r="I2684" s="12"/>
      <c r="J2684" s="5">
        <v>1</v>
      </c>
      <c r="K2684" s="5">
        <f t="shared" si="1518"/>
        <v>0</v>
      </c>
      <c r="L2684" s="56">
        <f t="shared" si="1564"/>
        <v>0</v>
      </c>
      <c r="M2684" s="5" t="e">
        <f t="shared" ref="M2684" si="1577">IF(#REF!=B2684,1,0)</f>
        <v>#REF!</v>
      </c>
      <c r="N2684" s="5">
        <f t="shared" si="1522"/>
        <v>0</v>
      </c>
    </row>
    <row r="2685" spans="2:14" ht="13.5" customHeight="1" x14ac:dyDescent="0.2">
      <c r="B2685" s="34"/>
      <c r="G2685" s="3"/>
      <c r="H2685" s="2"/>
      <c r="I2685" s="12"/>
      <c r="J2685" s="5">
        <v>1</v>
      </c>
      <c r="K2685" s="5">
        <f t="shared" si="1518"/>
        <v>0</v>
      </c>
      <c r="L2685" s="56">
        <f t="shared" si="1564"/>
        <v>0</v>
      </c>
      <c r="M2685" s="5" t="e">
        <f t="shared" ref="M2685" si="1578">IF(#REF!=B2685,1,0)</f>
        <v>#REF!</v>
      </c>
      <c r="N2685" s="5">
        <f t="shared" si="1522"/>
        <v>0</v>
      </c>
    </row>
    <row r="2686" spans="2:14" ht="13.5" customHeight="1" x14ac:dyDescent="0.2">
      <c r="B2686" s="34"/>
      <c r="G2686" s="3"/>
      <c r="H2686" s="2"/>
      <c r="I2686" s="12"/>
      <c r="J2686" s="5">
        <v>1</v>
      </c>
      <c r="K2686" s="5">
        <f t="shared" si="1518"/>
        <v>0</v>
      </c>
      <c r="L2686" s="56">
        <f t="shared" si="1564"/>
        <v>0</v>
      </c>
      <c r="M2686" s="5" t="e">
        <f t="shared" ref="M2686" si="1579">IF(#REF!=B2686,1,0)</f>
        <v>#REF!</v>
      </c>
      <c r="N2686" s="5">
        <f t="shared" si="1522"/>
        <v>0</v>
      </c>
    </row>
    <row r="2687" spans="2:14" ht="13.5" customHeight="1" x14ac:dyDescent="0.2">
      <c r="B2687" s="34"/>
      <c r="G2687" s="3"/>
      <c r="H2687" s="2"/>
      <c r="I2687" s="12"/>
      <c r="J2687" s="5">
        <v>1</v>
      </c>
      <c r="K2687" s="5">
        <f t="shared" si="1518"/>
        <v>0</v>
      </c>
      <c r="L2687" s="56">
        <f t="shared" si="1564"/>
        <v>0</v>
      </c>
      <c r="M2687" s="5" t="e">
        <f t="shared" ref="M2687" si="1580">IF(#REF!=B2687,1,0)</f>
        <v>#REF!</v>
      </c>
      <c r="N2687" s="5">
        <f t="shared" si="1522"/>
        <v>0</v>
      </c>
    </row>
    <row r="2688" spans="2:14" ht="13.5" customHeight="1" x14ac:dyDescent="0.2">
      <c r="B2688" s="34"/>
      <c r="G2688" s="3"/>
      <c r="H2688" s="2"/>
      <c r="I2688" s="12"/>
      <c r="J2688" s="5">
        <v>1</v>
      </c>
      <c r="K2688" s="5">
        <f t="shared" si="1518"/>
        <v>0</v>
      </c>
      <c r="L2688" s="56">
        <f t="shared" si="1564"/>
        <v>0</v>
      </c>
      <c r="M2688" s="5" t="e">
        <f t="shared" ref="M2688" si="1581">IF(#REF!=B2688,1,0)</f>
        <v>#REF!</v>
      </c>
      <c r="N2688" s="5">
        <f t="shared" si="1522"/>
        <v>0</v>
      </c>
    </row>
    <row r="2689" spans="2:14" ht="13.5" customHeight="1" x14ac:dyDescent="0.2">
      <c r="B2689" s="34"/>
      <c r="G2689" s="3"/>
      <c r="H2689" s="2"/>
      <c r="I2689" s="12"/>
      <c r="J2689" s="5">
        <v>1</v>
      </c>
      <c r="K2689" s="5">
        <f t="shared" si="1518"/>
        <v>0</v>
      </c>
      <c r="L2689" s="56">
        <f t="shared" si="1564"/>
        <v>0</v>
      </c>
      <c r="M2689" s="5" t="e">
        <f t="shared" ref="M2689" si="1582">IF(#REF!=B2689,1,0)</f>
        <v>#REF!</v>
      </c>
      <c r="N2689" s="5">
        <f t="shared" si="1522"/>
        <v>0</v>
      </c>
    </row>
    <row r="2690" spans="2:14" ht="13.5" customHeight="1" x14ac:dyDescent="0.2">
      <c r="B2690" s="34"/>
      <c r="G2690" s="3"/>
      <c r="H2690" s="2"/>
      <c r="I2690" s="12"/>
      <c r="J2690" s="5">
        <v>1</v>
      </c>
      <c r="K2690" s="5">
        <f t="shared" si="1518"/>
        <v>0</v>
      </c>
      <c r="L2690" s="56">
        <f t="shared" si="1564"/>
        <v>0</v>
      </c>
      <c r="M2690" s="5" t="e">
        <f t="shared" ref="M2690" si="1583">IF(#REF!=B2690,1,0)</f>
        <v>#REF!</v>
      </c>
      <c r="N2690" s="5">
        <f t="shared" si="1522"/>
        <v>0</v>
      </c>
    </row>
    <row r="2691" spans="2:14" ht="13.5" customHeight="1" x14ac:dyDescent="0.2">
      <c r="B2691" s="34"/>
      <c r="G2691" s="3"/>
      <c r="H2691" s="2"/>
      <c r="I2691" s="12"/>
      <c r="J2691" s="5">
        <v>1</v>
      </c>
      <c r="K2691" s="5">
        <f t="shared" si="1518"/>
        <v>0</v>
      </c>
      <c r="L2691" s="56">
        <f t="shared" si="1564"/>
        <v>0</v>
      </c>
      <c r="M2691" s="5" t="e">
        <f t="shared" ref="M2691" si="1584">IF(#REF!=B2691,1,0)</f>
        <v>#REF!</v>
      </c>
      <c r="N2691" s="5">
        <f t="shared" si="1522"/>
        <v>0</v>
      </c>
    </row>
    <row r="2692" spans="2:14" ht="13.5" customHeight="1" x14ac:dyDescent="0.2">
      <c r="B2692" s="34"/>
      <c r="G2692" s="3"/>
      <c r="H2692" s="2"/>
      <c r="I2692" s="12"/>
      <c r="J2692" s="5">
        <v>1</v>
      </c>
      <c r="K2692" s="5">
        <f t="shared" ref="K2692:K2756" si="1585">IF(I2692="did not close",0,IF(I2692="",0,1))</f>
        <v>0</v>
      </c>
      <c r="L2692" s="56">
        <f t="shared" si="1564"/>
        <v>0</v>
      </c>
      <c r="M2692" s="5" t="e">
        <f t="shared" ref="M2692" si="1586">IF(#REF!=B2692,1,0)</f>
        <v>#REF!</v>
      </c>
      <c r="N2692" s="5">
        <f t="shared" si="1522"/>
        <v>0</v>
      </c>
    </row>
    <row r="2693" spans="2:14" ht="13.5" customHeight="1" x14ac:dyDescent="0.2">
      <c r="B2693" s="34"/>
      <c r="G2693" s="3"/>
      <c r="H2693" s="2"/>
      <c r="I2693" s="12"/>
      <c r="J2693" s="5">
        <v>1</v>
      </c>
      <c r="K2693" s="5">
        <f t="shared" si="1585"/>
        <v>0</v>
      </c>
      <c r="L2693" s="56">
        <f t="shared" si="1564"/>
        <v>0</v>
      </c>
      <c r="M2693" s="5" t="e">
        <f t="shared" ref="M2693" si="1587">IF(#REF!=B2693,1,0)</f>
        <v>#REF!</v>
      </c>
      <c r="N2693" s="5">
        <f t="shared" si="1522"/>
        <v>0</v>
      </c>
    </row>
    <row r="2694" spans="2:14" ht="13.5" customHeight="1" x14ac:dyDescent="0.2">
      <c r="B2694" s="34"/>
      <c r="G2694" s="3"/>
      <c r="H2694" s="2"/>
      <c r="I2694" s="12"/>
      <c r="J2694" s="5">
        <v>1</v>
      </c>
      <c r="K2694" s="5">
        <f t="shared" si="1585"/>
        <v>0</v>
      </c>
      <c r="L2694" s="56">
        <f t="shared" si="1564"/>
        <v>0</v>
      </c>
      <c r="M2694" s="5" t="e">
        <f t="shared" ref="M2694" si="1588">IF(#REF!=B2694,1,0)</f>
        <v>#REF!</v>
      </c>
      <c r="N2694" s="5">
        <f t="shared" ref="N2694:N2758" si="1589">IF(J2694=0,IF(H2694="did not close",0,IF(H2694="",0,1)),0)</f>
        <v>0</v>
      </c>
    </row>
    <row r="2695" spans="2:14" ht="13.5" customHeight="1" x14ac:dyDescent="0.2">
      <c r="B2695" s="34"/>
      <c r="G2695" s="3"/>
      <c r="H2695" s="2"/>
      <c r="I2695" s="12"/>
      <c r="J2695" s="5">
        <v>1</v>
      </c>
      <c r="K2695" s="5">
        <f t="shared" si="1585"/>
        <v>0</v>
      </c>
      <c r="L2695" s="56">
        <f t="shared" si="1564"/>
        <v>0</v>
      </c>
      <c r="M2695" s="5" t="e">
        <f t="shared" ref="M2695" si="1590">IF(#REF!=B2695,1,0)</f>
        <v>#REF!</v>
      </c>
      <c r="N2695" s="5">
        <f t="shared" si="1589"/>
        <v>0</v>
      </c>
    </row>
    <row r="2696" spans="2:14" ht="13.5" customHeight="1" x14ac:dyDescent="0.2">
      <c r="B2696" s="34"/>
      <c r="G2696" s="3"/>
      <c r="H2696" s="2"/>
      <c r="I2696" s="12"/>
      <c r="J2696" s="5">
        <v>1</v>
      </c>
      <c r="K2696" s="5">
        <f t="shared" si="1585"/>
        <v>0</v>
      </c>
      <c r="L2696" s="56">
        <f t="shared" si="1564"/>
        <v>0</v>
      </c>
      <c r="M2696" s="5" t="e">
        <f t="shared" ref="M2696" si="1591">IF(#REF!=B2696,1,0)</f>
        <v>#REF!</v>
      </c>
      <c r="N2696" s="5">
        <f t="shared" si="1589"/>
        <v>0</v>
      </c>
    </row>
    <row r="2697" spans="2:14" ht="13.5" customHeight="1" x14ac:dyDescent="0.2">
      <c r="B2697" s="34"/>
      <c r="G2697" s="3"/>
      <c r="H2697" s="2"/>
      <c r="I2697" s="12"/>
      <c r="J2697" s="5">
        <v>1</v>
      </c>
      <c r="K2697" s="5">
        <f t="shared" si="1585"/>
        <v>0</v>
      </c>
      <c r="L2697" s="56">
        <f t="shared" si="1564"/>
        <v>0</v>
      </c>
      <c r="M2697" s="5" t="e">
        <f t="shared" ref="M2697" si="1592">IF(#REF!=B2697,1,0)</f>
        <v>#REF!</v>
      </c>
      <c r="N2697" s="5">
        <f t="shared" si="1589"/>
        <v>0</v>
      </c>
    </row>
    <row r="2698" spans="2:14" ht="13.5" customHeight="1" x14ac:dyDescent="0.2">
      <c r="B2698" s="34"/>
      <c r="G2698" s="3"/>
      <c r="H2698" s="2"/>
      <c r="I2698" s="12"/>
      <c r="J2698" s="5">
        <v>1</v>
      </c>
      <c r="K2698" s="5">
        <f t="shared" si="1585"/>
        <v>0</v>
      </c>
      <c r="L2698" s="56">
        <f t="shared" si="1564"/>
        <v>0</v>
      </c>
      <c r="M2698" s="5" t="e">
        <f t="shared" ref="M2698" si="1593">IF(#REF!=B2698,1,0)</f>
        <v>#REF!</v>
      </c>
      <c r="N2698" s="5">
        <f t="shared" si="1589"/>
        <v>0</v>
      </c>
    </row>
    <row r="2699" spans="2:14" ht="13.5" customHeight="1" x14ac:dyDescent="0.2">
      <c r="B2699" s="34"/>
      <c r="G2699" s="3"/>
      <c r="H2699" s="2"/>
      <c r="I2699" s="12"/>
      <c r="J2699" s="5">
        <v>1</v>
      </c>
      <c r="K2699" s="5">
        <f t="shared" si="1585"/>
        <v>0</v>
      </c>
      <c r="L2699" s="56">
        <f t="shared" si="1564"/>
        <v>0</v>
      </c>
      <c r="M2699" s="5" t="e">
        <f t="shared" ref="M2699" si="1594">IF(#REF!=B2699,1,0)</f>
        <v>#REF!</v>
      </c>
      <c r="N2699" s="5">
        <f t="shared" si="1589"/>
        <v>0</v>
      </c>
    </row>
    <row r="2700" spans="2:14" ht="13.5" customHeight="1" x14ac:dyDescent="0.2">
      <c r="B2700" s="34"/>
      <c r="G2700" s="3"/>
      <c r="H2700" s="2"/>
      <c r="I2700" s="12"/>
      <c r="J2700" s="5">
        <v>1</v>
      </c>
      <c r="K2700" s="5">
        <f t="shared" si="1585"/>
        <v>0</v>
      </c>
      <c r="L2700" s="56">
        <f t="shared" si="1564"/>
        <v>0</v>
      </c>
      <c r="M2700" s="5" t="e">
        <f t="shared" ref="M2700" si="1595">IF(#REF!=B2700,1,0)</f>
        <v>#REF!</v>
      </c>
      <c r="N2700" s="5">
        <f t="shared" si="1589"/>
        <v>0</v>
      </c>
    </row>
    <row r="2701" spans="2:14" ht="13.5" customHeight="1" x14ac:dyDescent="0.2">
      <c r="B2701" s="34"/>
      <c r="G2701" s="3"/>
      <c r="H2701" s="2"/>
      <c r="I2701" s="12"/>
      <c r="J2701" s="5">
        <v>1</v>
      </c>
      <c r="K2701" s="5">
        <f t="shared" si="1585"/>
        <v>0</v>
      </c>
      <c r="L2701" s="56">
        <f t="shared" si="1564"/>
        <v>0</v>
      </c>
      <c r="M2701" s="5" t="e">
        <f t="shared" ref="M2701" si="1596">IF(#REF!=B2701,1,0)</f>
        <v>#REF!</v>
      </c>
      <c r="N2701" s="5">
        <f t="shared" si="1589"/>
        <v>0</v>
      </c>
    </row>
    <row r="2702" spans="2:14" ht="13.5" customHeight="1" x14ac:dyDescent="0.2">
      <c r="B2702" s="34"/>
      <c r="G2702" s="3"/>
      <c r="H2702" s="2"/>
      <c r="I2702" s="12"/>
      <c r="J2702" s="5">
        <v>1</v>
      </c>
      <c r="K2702" s="5">
        <f t="shared" si="1585"/>
        <v>0</v>
      </c>
      <c r="L2702" s="56">
        <f t="shared" si="1564"/>
        <v>0</v>
      </c>
      <c r="M2702" s="5" t="e">
        <f t="shared" ref="M2702" si="1597">IF(#REF!=B2702,1,0)</f>
        <v>#REF!</v>
      </c>
      <c r="N2702" s="5">
        <f t="shared" si="1589"/>
        <v>0</v>
      </c>
    </row>
    <row r="2703" spans="2:14" ht="13.5" customHeight="1" x14ac:dyDescent="0.2">
      <c r="B2703" s="34"/>
      <c r="G2703" s="3"/>
      <c r="H2703" s="2"/>
      <c r="I2703" s="12"/>
      <c r="J2703" s="5">
        <v>1</v>
      </c>
      <c r="K2703" s="5">
        <f t="shared" si="1585"/>
        <v>0</v>
      </c>
      <c r="L2703" s="56">
        <f t="shared" si="1564"/>
        <v>0</v>
      </c>
      <c r="M2703" s="5" t="e">
        <f t="shared" ref="M2703" si="1598">IF(#REF!=B2703,1,0)</f>
        <v>#REF!</v>
      </c>
      <c r="N2703" s="5">
        <f t="shared" si="1589"/>
        <v>0</v>
      </c>
    </row>
    <row r="2704" spans="2:14" ht="13.5" customHeight="1" x14ac:dyDescent="0.2">
      <c r="B2704" s="34"/>
      <c r="G2704" s="3"/>
      <c r="H2704" s="2"/>
      <c r="I2704" s="12"/>
      <c r="J2704" s="5">
        <v>1</v>
      </c>
      <c r="K2704" s="5">
        <f t="shared" si="1585"/>
        <v>0</v>
      </c>
      <c r="L2704" s="56">
        <f t="shared" si="1564"/>
        <v>0</v>
      </c>
      <c r="M2704" s="5" t="e">
        <f t="shared" ref="M2704" si="1599">IF(#REF!=B2704,1,0)</f>
        <v>#REF!</v>
      </c>
      <c r="N2704" s="5">
        <f t="shared" si="1589"/>
        <v>0</v>
      </c>
    </row>
    <row r="2705" spans="2:14" ht="13.5" customHeight="1" x14ac:dyDescent="0.2">
      <c r="B2705" s="34"/>
      <c r="G2705" s="3"/>
      <c r="H2705" s="2"/>
      <c r="I2705" s="12"/>
      <c r="J2705" s="5">
        <v>1</v>
      </c>
      <c r="K2705" s="5">
        <f t="shared" si="1585"/>
        <v>0</v>
      </c>
      <c r="L2705" s="56">
        <f t="shared" si="1564"/>
        <v>0</v>
      </c>
      <c r="M2705" s="5" t="e">
        <f t="shared" ref="M2705" si="1600">IF(#REF!=B2705,1,0)</f>
        <v>#REF!</v>
      </c>
      <c r="N2705" s="5">
        <f t="shared" si="1589"/>
        <v>0</v>
      </c>
    </row>
    <row r="2706" spans="2:14" ht="13.5" customHeight="1" x14ac:dyDescent="0.2">
      <c r="B2706" s="34"/>
      <c r="G2706" s="3"/>
      <c r="H2706" s="2"/>
      <c r="I2706" s="12"/>
      <c r="J2706" s="5">
        <v>1</v>
      </c>
      <c r="K2706" s="5">
        <f t="shared" si="1585"/>
        <v>0</v>
      </c>
      <c r="L2706" s="56">
        <f t="shared" si="1564"/>
        <v>0</v>
      </c>
      <c r="M2706" s="5" t="e">
        <f t="shared" ref="M2706" si="1601">IF(#REF!=B2706,1,0)</f>
        <v>#REF!</v>
      </c>
      <c r="N2706" s="5">
        <f t="shared" si="1589"/>
        <v>0</v>
      </c>
    </row>
    <row r="2707" spans="2:14" ht="13.5" customHeight="1" x14ac:dyDescent="0.2">
      <c r="B2707" s="34"/>
      <c r="G2707" s="3"/>
      <c r="H2707" s="2"/>
      <c r="I2707" s="12"/>
      <c r="J2707" s="5">
        <v>1</v>
      </c>
      <c r="K2707" s="5">
        <f t="shared" si="1585"/>
        <v>0</v>
      </c>
      <c r="L2707" s="56">
        <f t="shared" si="1564"/>
        <v>0</v>
      </c>
      <c r="M2707" s="5" t="e">
        <f t="shared" ref="M2707" si="1602">IF(#REF!=B2707,1,0)</f>
        <v>#REF!</v>
      </c>
      <c r="N2707" s="5">
        <f t="shared" si="1589"/>
        <v>0</v>
      </c>
    </row>
    <row r="2708" spans="2:14" ht="13.5" customHeight="1" x14ac:dyDescent="0.2">
      <c r="B2708" s="34"/>
      <c r="G2708" s="3"/>
      <c r="H2708" s="2"/>
      <c r="I2708" s="12"/>
      <c r="J2708" s="5">
        <v>1</v>
      </c>
      <c r="K2708" s="5">
        <f t="shared" si="1585"/>
        <v>0</v>
      </c>
      <c r="L2708" s="56">
        <f t="shared" si="1564"/>
        <v>0</v>
      </c>
      <c r="M2708" s="5" t="e">
        <f t="shared" ref="M2708" si="1603">IF(#REF!=B2708,1,0)</f>
        <v>#REF!</v>
      </c>
      <c r="N2708" s="5">
        <f t="shared" si="1589"/>
        <v>0</v>
      </c>
    </row>
    <row r="2709" spans="2:14" ht="13.5" customHeight="1" x14ac:dyDescent="0.2">
      <c r="B2709" s="34"/>
      <c r="G2709" s="3"/>
      <c r="H2709" s="2"/>
      <c r="I2709" s="12"/>
      <c r="J2709" s="5">
        <v>1</v>
      </c>
      <c r="K2709" s="5">
        <f t="shared" si="1585"/>
        <v>0</v>
      </c>
      <c r="L2709" s="56">
        <f t="shared" si="1564"/>
        <v>0</v>
      </c>
      <c r="M2709" s="5" t="e">
        <f t="shared" ref="M2709" si="1604">IF(#REF!=B2709,1,0)</f>
        <v>#REF!</v>
      </c>
      <c r="N2709" s="5">
        <f t="shared" si="1589"/>
        <v>0</v>
      </c>
    </row>
    <row r="2710" spans="2:14" ht="13.5" customHeight="1" x14ac:dyDescent="0.2">
      <c r="B2710" s="34"/>
      <c r="G2710" s="3"/>
      <c r="H2710" s="2"/>
      <c r="I2710" s="12"/>
      <c r="J2710" s="5">
        <v>1</v>
      </c>
      <c r="K2710" s="5">
        <f t="shared" si="1585"/>
        <v>0</v>
      </c>
      <c r="L2710" s="56">
        <f t="shared" si="1564"/>
        <v>0</v>
      </c>
      <c r="M2710" s="5" t="e">
        <f t="shared" ref="M2710" si="1605">IF(#REF!=B2710,1,0)</f>
        <v>#REF!</v>
      </c>
      <c r="N2710" s="5">
        <f t="shared" si="1589"/>
        <v>0</v>
      </c>
    </row>
    <row r="2711" spans="2:14" ht="13.5" customHeight="1" x14ac:dyDescent="0.2">
      <c r="B2711" s="34"/>
      <c r="G2711" s="3"/>
      <c r="H2711" s="2"/>
      <c r="I2711" s="12"/>
      <c r="J2711" s="5">
        <v>1</v>
      </c>
      <c r="K2711" s="5">
        <f t="shared" si="1585"/>
        <v>0</v>
      </c>
      <c r="L2711" s="56">
        <f t="shared" si="1564"/>
        <v>0</v>
      </c>
      <c r="M2711" s="5" t="e">
        <f t="shared" ref="M2711" si="1606">IF(#REF!=B2711,1,0)</f>
        <v>#REF!</v>
      </c>
      <c r="N2711" s="5">
        <f t="shared" si="1589"/>
        <v>0</v>
      </c>
    </row>
    <row r="2712" spans="2:14" ht="13.5" customHeight="1" x14ac:dyDescent="0.2">
      <c r="B2712" s="34"/>
      <c r="G2712" s="3"/>
      <c r="H2712" s="2"/>
      <c r="I2712" s="12"/>
      <c r="J2712" s="5">
        <v>1</v>
      </c>
      <c r="K2712" s="5">
        <f t="shared" si="1585"/>
        <v>0</v>
      </c>
      <c r="L2712" s="56">
        <f t="shared" si="1564"/>
        <v>0</v>
      </c>
      <c r="M2712" s="5" t="e">
        <f t="shared" ref="M2712" si="1607">IF(#REF!=B2712,1,0)</f>
        <v>#REF!</v>
      </c>
      <c r="N2712" s="5">
        <f t="shared" si="1589"/>
        <v>0</v>
      </c>
    </row>
    <row r="2713" spans="2:14" ht="13.5" customHeight="1" x14ac:dyDescent="0.2">
      <c r="B2713" s="34"/>
      <c r="G2713" s="3"/>
      <c r="H2713" s="2"/>
      <c r="I2713" s="12"/>
      <c r="J2713" s="5">
        <v>1</v>
      </c>
      <c r="K2713" s="5">
        <f t="shared" si="1585"/>
        <v>0</v>
      </c>
      <c r="L2713" s="56">
        <f t="shared" si="1564"/>
        <v>0</v>
      </c>
      <c r="M2713" s="5" t="e">
        <f t="shared" ref="M2713" si="1608">IF(#REF!=B2713,1,0)</f>
        <v>#REF!</v>
      </c>
      <c r="N2713" s="5">
        <f t="shared" si="1589"/>
        <v>0</v>
      </c>
    </row>
    <row r="2714" spans="2:14" ht="13.5" customHeight="1" x14ac:dyDescent="0.2">
      <c r="B2714" s="34"/>
      <c r="G2714" s="3"/>
      <c r="H2714" s="2"/>
      <c r="I2714" s="12"/>
      <c r="J2714" s="5">
        <v>1</v>
      </c>
      <c r="K2714" s="5">
        <f t="shared" si="1585"/>
        <v>0</v>
      </c>
      <c r="L2714" s="56">
        <f t="shared" si="1564"/>
        <v>0</v>
      </c>
      <c r="M2714" s="5" t="e">
        <f t="shared" ref="M2714" si="1609">IF(#REF!=B2714,1,0)</f>
        <v>#REF!</v>
      </c>
      <c r="N2714" s="5">
        <f t="shared" si="1589"/>
        <v>0</v>
      </c>
    </row>
    <row r="2715" spans="2:14" ht="13.5" customHeight="1" x14ac:dyDescent="0.2">
      <c r="B2715" s="34"/>
      <c r="G2715" s="3"/>
      <c r="H2715" s="2"/>
      <c r="I2715" s="12"/>
      <c r="J2715" s="5">
        <v>1</v>
      </c>
      <c r="K2715" s="5">
        <f t="shared" si="1585"/>
        <v>0</v>
      </c>
      <c r="L2715" s="56">
        <f t="shared" si="1564"/>
        <v>0</v>
      </c>
      <c r="M2715" s="5" t="e">
        <f t="shared" ref="M2715" si="1610">IF(#REF!=B2715,1,0)</f>
        <v>#REF!</v>
      </c>
      <c r="N2715" s="5">
        <f t="shared" si="1589"/>
        <v>0</v>
      </c>
    </row>
    <row r="2716" spans="2:14" ht="13.5" customHeight="1" x14ac:dyDescent="0.2">
      <c r="B2716" s="34"/>
      <c r="G2716" s="3"/>
      <c r="H2716" s="2"/>
      <c r="I2716" s="12"/>
      <c r="J2716" s="5">
        <v>1</v>
      </c>
      <c r="K2716" s="5">
        <f t="shared" si="1585"/>
        <v>0</v>
      </c>
      <c r="L2716" s="56">
        <f t="shared" si="1564"/>
        <v>0</v>
      </c>
      <c r="M2716" s="5" t="e">
        <f t="shared" ref="M2716" si="1611">IF(#REF!=B2716,1,0)</f>
        <v>#REF!</v>
      </c>
      <c r="N2716" s="5">
        <f t="shared" si="1589"/>
        <v>0</v>
      </c>
    </row>
    <row r="2717" spans="2:14" ht="13.5" customHeight="1" x14ac:dyDescent="0.2">
      <c r="B2717" s="34"/>
      <c r="G2717" s="3"/>
      <c r="H2717" s="2"/>
      <c r="I2717" s="12"/>
      <c r="J2717" s="5">
        <v>1</v>
      </c>
      <c r="K2717" s="5">
        <f t="shared" si="1585"/>
        <v>0</v>
      </c>
      <c r="L2717" s="56">
        <f t="shared" si="1564"/>
        <v>0</v>
      </c>
      <c r="M2717" s="5" t="e">
        <f t="shared" ref="M2717" si="1612">IF(#REF!=B2717,1,0)</f>
        <v>#REF!</v>
      </c>
      <c r="N2717" s="5">
        <f t="shared" si="1589"/>
        <v>0</v>
      </c>
    </row>
    <row r="2718" spans="2:14" ht="13.5" customHeight="1" x14ac:dyDescent="0.2">
      <c r="B2718" s="34"/>
      <c r="G2718" s="3"/>
      <c r="H2718" s="2"/>
      <c r="I2718" s="12"/>
      <c r="J2718" s="5">
        <v>1</v>
      </c>
      <c r="K2718" s="5">
        <f t="shared" si="1585"/>
        <v>0</v>
      </c>
      <c r="L2718" s="56">
        <f t="shared" si="1564"/>
        <v>0</v>
      </c>
      <c r="M2718" s="5" t="e">
        <f t="shared" ref="M2718" si="1613">IF(#REF!=B2718,1,0)</f>
        <v>#REF!</v>
      </c>
      <c r="N2718" s="5">
        <f t="shared" si="1589"/>
        <v>0</v>
      </c>
    </row>
    <row r="2719" spans="2:14" ht="13.5" customHeight="1" x14ac:dyDescent="0.2">
      <c r="B2719" s="34"/>
      <c r="G2719" s="3"/>
      <c r="H2719" s="2"/>
      <c r="I2719" s="12"/>
      <c r="J2719" s="5">
        <v>1</v>
      </c>
      <c r="K2719" s="5">
        <f t="shared" si="1585"/>
        <v>0</v>
      </c>
      <c r="L2719" s="56">
        <f t="shared" si="1564"/>
        <v>0</v>
      </c>
      <c r="M2719" s="5" t="e">
        <f t="shared" ref="M2719" si="1614">IF(#REF!=B2719,1,0)</f>
        <v>#REF!</v>
      </c>
      <c r="N2719" s="5">
        <f t="shared" si="1589"/>
        <v>0</v>
      </c>
    </row>
    <row r="2720" spans="2:14" ht="13.5" customHeight="1" x14ac:dyDescent="0.2">
      <c r="B2720" s="34"/>
      <c r="G2720" s="3"/>
      <c r="H2720" s="2"/>
      <c r="I2720" s="12"/>
      <c r="J2720" s="5">
        <v>1</v>
      </c>
      <c r="K2720" s="5">
        <f t="shared" si="1585"/>
        <v>0</v>
      </c>
      <c r="L2720" s="56">
        <f t="shared" si="1564"/>
        <v>0</v>
      </c>
      <c r="M2720" s="5" t="e">
        <f t="shared" ref="M2720" si="1615">IF(#REF!=B2720,1,0)</f>
        <v>#REF!</v>
      </c>
      <c r="N2720" s="5">
        <f t="shared" si="1589"/>
        <v>0</v>
      </c>
    </row>
    <row r="2721" spans="2:14" ht="13.5" customHeight="1" x14ac:dyDescent="0.2">
      <c r="B2721" s="34"/>
      <c r="G2721" s="3"/>
      <c r="H2721" s="2"/>
      <c r="I2721" s="12"/>
      <c r="J2721" s="5">
        <v>1</v>
      </c>
      <c r="K2721" s="5">
        <f t="shared" si="1585"/>
        <v>0</v>
      </c>
      <c r="L2721" s="56">
        <f t="shared" si="1564"/>
        <v>0</v>
      </c>
      <c r="M2721" s="5" t="e">
        <f t="shared" ref="M2721" si="1616">IF(#REF!=B2721,1,0)</f>
        <v>#REF!</v>
      </c>
      <c r="N2721" s="5">
        <f t="shared" si="1589"/>
        <v>0</v>
      </c>
    </row>
    <row r="2722" spans="2:14" ht="13.5" customHeight="1" x14ac:dyDescent="0.2">
      <c r="B2722" s="34"/>
      <c r="G2722" s="3"/>
      <c r="H2722" s="2"/>
      <c r="I2722" s="12"/>
      <c r="J2722" s="5">
        <v>1</v>
      </c>
      <c r="K2722" s="5">
        <f t="shared" si="1585"/>
        <v>0</v>
      </c>
      <c r="L2722" s="56">
        <f t="shared" si="1564"/>
        <v>0</v>
      </c>
      <c r="M2722" s="5" t="e">
        <f t="shared" ref="M2722" si="1617">IF(#REF!=B2722,1,0)</f>
        <v>#REF!</v>
      </c>
      <c r="N2722" s="5">
        <f t="shared" si="1589"/>
        <v>0</v>
      </c>
    </row>
    <row r="2723" spans="2:14" ht="13.5" customHeight="1" x14ac:dyDescent="0.2">
      <c r="B2723" s="34"/>
      <c r="G2723" s="3"/>
      <c r="H2723" s="2"/>
      <c r="I2723" s="12"/>
      <c r="J2723" s="5">
        <v>1</v>
      </c>
      <c r="K2723" s="5">
        <f t="shared" si="1585"/>
        <v>0</v>
      </c>
      <c r="L2723" s="56">
        <f t="shared" si="1564"/>
        <v>0</v>
      </c>
      <c r="M2723" s="5" t="e">
        <f t="shared" ref="M2723" si="1618">IF(#REF!=B2723,1,0)</f>
        <v>#REF!</v>
      </c>
      <c r="N2723" s="5">
        <f t="shared" si="1589"/>
        <v>0</v>
      </c>
    </row>
    <row r="2724" spans="2:14" ht="13.5" customHeight="1" x14ac:dyDescent="0.2">
      <c r="B2724" s="34"/>
      <c r="G2724" s="3"/>
      <c r="H2724" s="2"/>
      <c r="I2724" s="12"/>
      <c r="J2724" s="5">
        <v>1</v>
      </c>
      <c r="K2724" s="5">
        <f t="shared" si="1585"/>
        <v>0</v>
      </c>
      <c r="L2724" s="56" t="e">
        <f>IF(B2724="",#REF!,B2724)</f>
        <v>#REF!</v>
      </c>
      <c r="M2724" s="5" t="e">
        <f t="shared" ref="M2724" si="1619">IF(#REF!=B2724,1,0)</f>
        <v>#REF!</v>
      </c>
      <c r="N2724" s="5">
        <f t="shared" si="1589"/>
        <v>0</v>
      </c>
    </row>
    <row r="2725" spans="2:14" ht="13.5" customHeight="1" x14ac:dyDescent="0.2">
      <c r="B2725" s="34"/>
      <c r="G2725" s="3"/>
      <c r="H2725" s="2"/>
      <c r="I2725" s="12"/>
      <c r="J2725" s="5">
        <v>1</v>
      </c>
      <c r="K2725" s="5">
        <f t="shared" si="1585"/>
        <v>0</v>
      </c>
      <c r="L2725" s="56">
        <f t="shared" si="1564"/>
        <v>0</v>
      </c>
      <c r="M2725" s="5" t="e">
        <f t="shared" ref="M2725" si="1620">IF(#REF!=B2725,1,0)</f>
        <v>#REF!</v>
      </c>
      <c r="N2725" s="5">
        <f t="shared" si="1589"/>
        <v>0</v>
      </c>
    </row>
    <row r="2726" spans="2:14" ht="13.5" customHeight="1" x14ac:dyDescent="0.2">
      <c r="B2726" s="34"/>
      <c r="G2726" s="3"/>
      <c r="H2726" s="2"/>
      <c r="I2726" s="12"/>
      <c r="J2726" s="5">
        <v>1</v>
      </c>
      <c r="K2726" s="5">
        <f t="shared" si="1585"/>
        <v>0</v>
      </c>
      <c r="L2726" s="56">
        <f t="shared" si="1564"/>
        <v>0</v>
      </c>
      <c r="M2726" s="5" t="e">
        <f t="shared" ref="M2726" si="1621">IF(#REF!=B2726,1,0)</f>
        <v>#REF!</v>
      </c>
      <c r="N2726" s="5">
        <f t="shared" si="1589"/>
        <v>0</v>
      </c>
    </row>
    <row r="2727" spans="2:14" ht="13.5" customHeight="1" x14ac:dyDescent="0.2">
      <c r="B2727" s="34"/>
      <c r="G2727" s="3"/>
      <c r="H2727" s="2"/>
      <c r="I2727" s="12"/>
      <c r="J2727" s="5">
        <v>1</v>
      </c>
      <c r="K2727" s="5">
        <f t="shared" si="1585"/>
        <v>0</v>
      </c>
      <c r="L2727" s="56">
        <f t="shared" si="1564"/>
        <v>0</v>
      </c>
      <c r="M2727" s="5" t="e">
        <f t="shared" ref="M2727" si="1622">IF(#REF!=B2727,1,0)</f>
        <v>#REF!</v>
      </c>
      <c r="N2727" s="5">
        <f t="shared" si="1589"/>
        <v>0</v>
      </c>
    </row>
    <row r="2728" spans="2:14" ht="13.5" customHeight="1" x14ac:dyDescent="0.2">
      <c r="B2728" s="34"/>
      <c r="G2728" s="3"/>
      <c r="H2728" s="2"/>
      <c r="I2728" s="12"/>
      <c r="J2728" s="5">
        <v>1</v>
      </c>
      <c r="K2728" s="5">
        <f t="shared" si="1585"/>
        <v>0</v>
      </c>
      <c r="L2728" s="56">
        <f t="shared" si="1564"/>
        <v>0</v>
      </c>
      <c r="M2728" s="5" t="e">
        <f t="shared" ref="M2728" si="1623">IF(#REF!=B2728,1,0)</f>
        <v>#REF!</v>
      </c>
      <c r="N2728" s="5">
        <f t="shared" si="1589"/>
        <v>0</v>
      </c>
    </row>
    <row r="2729" spans="2:14" ht="13.5" customHeight="1" x14ac:dyDescent="0.2">
      <c r="B2729" s="34"/>
      <c r="G2729" s="3"/>
      <c r="H2729" s="2"/>
      <c r="I2729" s="12"/>
      <c r="J2729" s="5">
        <v>1</v>
      </c>
      <c r="K2729" s="5">
        <f t="shared" si="1585"/>
        <v>0</v>
      </c>
      <c r="L2729" s="56">
        <f t="shared" si="1564"/>
        <v>0</v>
      </c>
      <c r="M2729" s="5" t="e">
        <f t="shared" ref="M2729" si="1624">IF(#REF!=B2729,1,0)</f>
        <v>#REF!</v>
      </c>
      <c r="N2729" s="5">
        <f t="shared" si="1589"/>
        <v>0</v>
      </c>
    </row>
    <row r="2730" spans="2:14" ht="13.5" customHeight="1" x14ac:dyDescent="0.2">
      <c r="B2730" s="34"/>
      <c r="G2730" s="3"/>
      <c r="H2730" s="2"/>
      <c r="I2730" s="12"/>
      <c r="J2730" s="5">
        <v>1</v>
      </c>
      <c r="K2730" s="5">
        <f t="shared" si="1585"/>
        <v>0</v>
      </c>
      <c r="L2730" s="56">
        <f t="shared" si="1564"/>
        <v>0</v>
      </c>
      <c r="M2730" s="5" t="e">
        <f t="shared" ref="M2730" si="1625">IF(#REF!=B2730,1,0)</f>
        <v>#REF!</v>
      </c>
      <c r="N2730" s="5">
        <f t="shared" si="1589"/>
        <v>0</v>
      </c>
    </row>
    <row r="2731" spans="2:14" ht="13.5" customHeight="1" x14ac:dyDescent="0.2">
      <c r="B2731" s="34"/>
      <c r="G2731" s="3"/>
      <c r="H2731" s="2"/>
      <c r="I2731" s="12"/>
      <c r="J2731" s="5">
        <v>1</v>
      </c>
      <c r="K2731" s="5">
        <f t="shared" si="1585"/>
        <v>0</v>
      </c>
      <c r="L2731" s="56">
        <f t="shared" si="1564"/>
        <v>0</v>
      </c>
      <c r="M2731" s="5" t="e">
        <f t="shared" ref="M2731" si="1626">IF(#REF!=B2731,1,0)</f>
        <v>#REF!</v>
      </c>
      <c r="N2731" s="5">
        <f t="shared" si="1589"/>
        <v>0</v>
      </c>
    </row>
    <row r="2732" spans="2:14" ht="13.5" customHeight="1" x14ac:dyDescent="0.2">
      <c r="B2732" s="34"/>
      <c r="G2732" s="3"/>
      <c r="H2732" s="2"/>
      <c r="I2732" s="12"/>
      <c r="J2732" s="5">
        <v>1</v>
      </c>
      <c r="K2732" s="5">
        <f t="shared" si="1585"/>
        <v>0</v>
      </c>
      <c r="L2732" s="56">
        <f t="shared" si="1564"/>
        <v>0</v>
      </c>
      <c r="M2732" s="5" t="e">
        <f t="shared" ref="M2732" si="1627">IF(#REF!=B2732,1,0)</f>
        <v>#REF!</v>
      </c>
      <c r="N2732" s="5">
        <f t="shared" si="1589"/>
        <v>0</v>
      </c>
    </row>
    <row r="2733" spans="2:14" ht="13.5" customHeight="1" x14ac:dyDescent="0.2">
      <c r="B2733" s="34"/>
      <c r="G2733" s="3"/>
      <c r="H2733" s="2"/>
      <c r="I2733" s="12"/>
      <c r="J2733" s="5">
        <v>1</v>
      </c>
      <c r="K2733" s="5">
        <f t="shared" si="1585"/>
        <v>0</v>
      </c>
      <c r="L2733" s="56">
        <f t="shared" si="1564"/>
        <v>0</v>
      </c>
      <c r="M2733" s="5" t="e">
        <f t="shared" ref="M2733" si="1628">IF(#REF!=B2733,1,0)</f>
        <v>#REF!</v>
      </c>
      <c r="N2733" s="5">
        <f t="shared" si="1589"/>
        <v>0</v>
      </c>
    </row>
    <row r="2734" spans="2:14" ht="13.5" customHeight="1" x14ac:dyDescent="0.2">
      <c r="B2734" s="34"/>
      <c r="G2734" s="3"/>
      <c r="H2734" s="2"/>
      <c r="I2734" s="12"/>
      <c r="J2734" s="5">
        <v>1</v>
      </c>
      <c r="K2734" s="5">
        <f t="shared" si="1585"/>
        <v>0</v>
      </c>
      <c r="L2734" s="56">
        <f t="shared" si="1564"/>
        <v>0</v>
      </c>
      <c r="M2734" s="5" t="e">
        <f t="shared" ref="M2734" si="1629">IF(#REF!=B2734,1,0)</f>
        <v>#REF!</v>
      </c>
      <c r="N2734" s="5">
        <f t="shared" si="1589"/>
        <v>0</v>
      </c>
    </row>
    <row r="2735" spans="2:14" ht="13.5" customHeight="1" x14ac:dyDescent="0.2">
      <c r="B2735" s="34"/>
      <c r="G2735" s="3"/>
      <c r="H2735" s="2"/>
      <c r="I2735" s="12"/>
      <c r="J2735" s="5">
        <v>1</v>
      </c>
      <c r="K2735" s="5">
        <f t="shared" si="1585"/>
        <v>0</v>
      </c>
      <c r="L2735" s="56">
        <f t="shared" ref="L2735:L2744" si="1630">IF(B2735="",B2734,B2735)</f>
        <v>0</v>
      </c>
      <c r="M2735" s="5" t="e">
        <f t="shared" ref="M2735" si="1631">IF(#REF!=B2735,1,0)</f>
        <v>#REF!</v>
      </c>
      <c r="N2735" s="5">
        <f t="shared" si="1589"/>
        <v>0</v>
      </c>
    </row>
    <row r="2736" spans="2:14" ht="13.5" customHeight="1" x14ac:dyDescent="0.2">
      <c r="B2736" s="34"/>
      <c r="G2736" s="3"/>
      <c r="H2736" s="2"/>
      <c r="I2736" s="12"/>
      <c r="J2736" s="5">
        <v>1</v>
      </c>
      <c r="K2736" s="5">
        <f t="shared" si="1585"/>
        <v>0</v>
      </c>
      <c r="L2736" s="56">
        <f t="shared" si="1630"/>
        <v>0</v>
      </c>
      <c r="M2736" s="5" t="e">
        <f t="shared" ref="M2736" si="1632">IF(#REF!=B2736,1,0)</f>
        <v>#REF!</v>
      </c>
      <c r="N2736" s="5">
        <f t="shared" si="1589"/>
        <v>0</v>
      </c>
    </row>
    <row r="2737" spans="2:14" ht="13.5" customHeight="1" x14ac:dyDescent="0.2">
      <c r="B2737" s="34"/>
      <c r="G2737" s="3"/>
      <c r="H2737" s="2"/>
      <c r="I2737" s="12"/>
      <c r="J2737" s="5">
        <v>1</v>
      </c>
      <c r="K2737" s="5">
        <f t="shared" si="1585"/>
        <v>0</v>
      </c>
      <c r="L2737" s="56">
        <f t="shared" si="1630"/>
        <v>0</v>
      </c>
      <c r="M2737" s="5" t="e">
        <f t="shared" ref="M2737" si="1633">IF(#REF!=B2737,1,0)</f>
        <v>#REF!</v>
      </c>
      <c r="N2737" s="5">
        <f t="shared" si="1589"/>
        <v>0</v>
      </c>
    </row>
    <row r="2738" spans="2:14" ht="13.5" customHeight="1" x14ac:dyDescent="0.2">
      <c r="B2738" s="34"/>
      <c r="G2738" s="3"/>
      <c r="H2738" s="2"/>
      <c r="I2738" s="12"/>
      <c r="J2738" s="5">
        <v>1</v>
      </c>
      <c r="K2738" s="5">
        <f t="shared" si="1585"/>
        <v>0</v>
      </c>
      <c r="L2738" s="56">
        <f t="shared" si="1630"/>
        <v>0</v>
      </c>
      <c r="M2738" s="5" t="e">
        <f t="shared" ref="M2738" si="1634">IF(#REF!=B2738,1,0)</f>
        <v>#REF!</v>
      </c>
      <c r="N2738" s="5">
        <f t="shared" si="1589"/>
        <v>0</v>
      </c>
    </row>
    <row r="2739" spans="2:14" ht="13.5" customHeight="1" x14ac:dyDescent="0.2">
      <c r="B2739" s="34"/>
      <c r="G2739" s="3"/>
      <c r="H2739" s="2"/>
      <c r="I2739" s="12"/>
      <c r="J2739" s="5">
        <v>1</v>
      </c>
      <c r="K2739" s="5">
        <f t="shared" si="1585"/>
        <v>0</v>
      </c>
      <c r="L2739" s="56">
        <f t="shared" si="1630"/>
        <v>0</v>
      </c>
      <c r="M2739" s="5" t="e">
        <f t="shared" ref="M2739" si="1635">IF(#REF!=B2739,1,0)</f>
        <v>#REF!</v>
      </c>
      <c r="N2739" s="5">
        <f t="shared" si="1589"/>
        <v>0</v>
      </c>
    </row>
    <row r="2740" spans="2:14" ht="13.5" customHeight="1" x14ac:dyDescent="0.2">
      <c r="B2740" s="34"/>
      <c r="G2740" s="3"/>
      <c r="H2740" s="2"/>
      <c r="I2740" s="12"/>
      <c r="J2740" s="5">
        <v>1</v>
      </c>
      <c r="K2740" s="5">
        <f t="shared" si="1585"/>
        <v>0</v>
      </c>
      <c r="L2740" s="56">
        <f t="shared" si="1630"/>
        <v>0</v>
      </c>
      <c r="M2740" s="5" t="e">
        <f t="shared" ref="M2740" si="1636">IF(#REF!=B2740,1,0)</f>
        <v>#REF!</v>
      </c>
      <c r="N2740" s="5">
        <f t="shared" si="1589"/>
        <v>0</v>
      </c>
    </row>
    <row r="2741" spans="2:14" ht="13.5" customHeight="1" x14ac:dyDescent="0.2">
      <c r="B2741" s="34"/>
      <c r="G2741" s="3"/>
      <c r="H2741" s="2"/>
      <c r="I2741" s="12"/>
      <c r="J2741" s="5">
        <v>1</v>
      </c>
      <c r="K2741" s="5">
        <f t="shared" si="1585"/>
        <v>0</v>
      </c>
      <c r="L2741" s="56">
        <f t="shared" si="1630"/>
        <v>0</v>
      </c>
      <c r="M2741" s="5" t="e">
        <f t="shared" ref="M2741" si="1637">IF(#REF!=B2741,1,0)</f>
        <v>#REF!</v>
      </c>
      <c r="N2741" s="5">
        <f t="shared" si="1589"/>
        <v>0</v>
      </c>
    </row>
    <row r="2742" spans="2:14" ht="13.5" customHeight="1" x14ac:dyDescent="0.2">
      <c r="B2742" s="34"/>
      <c r="G2742" s="3"/>
      <c r="H2742" s="2"/>
      <c r="I2742" s="12"/>
      <c r="J2742" s="5">
        <v>1</v>
      </c>
      <c r="K2742" s="5">
        <f t="shared" si="1585"/>
        <v>0</v>
      </c>
      <c r="L2742" s="56">
        <f t="shared" si="1630"/>
        <v>0</v>
      </c>
      <c r="M2742" s="5" t="e">
        <f t="shared" ref="M2742" si="1638">IF(#REF!=B2742,1,0)</f>
        <v>#REF!</v>
      </c>
      <c r="N2742" s="5">
        <f t="shared" si="1589"/>
        <v>0</v>
      </c>
    </row>
    <row r="2743" spans="2:14" ht="13.5" customHeight="1" x14ac:dyDescent="0.2">
      <c r="B2743" s="34"/>
      <c r="G2743" s="3"/>
      <c r="H2743" s="2"/>
      <c r="I2743" s="12"/>
      <c r="J2743" s="5">
        <v>1</v>
      </c>
      <c r="K2743" s="5">
        <f t="shared" si="1585"/>
        <v>0</v>
      </c>
      <c r="L2743" s="56" t="e">
        <f>IF(B2743="",#REF!,B2743)</f>
        <v>#REF!</v>
      </c>
      <c r="M2743" s="5" t="e">
        <f t="shared" ref="M2743" si="1639">IF(#REF!=B2743,1,0)</f>
        <v>#REF!</v>
      </c>
      <c r="N2743" s="5">
        <f t="shared" si="1589"/>
        <v>0</v>
      </c>
    </row>
    <row r="2744" spans="2:14" ht="13.5" customHeight="1" x14ac:dyDescent="0.2">
      <c r="B2744" s="34"/>
      <c r="G2744" s="3"/>
      <c r="H2744" s="2"/>
      <c r="I2744" s="12"/>
      <c r="J2744" s="5">
        <v>1</v>
      </c>
      <c r="K2744" s="5">
        <f t="shared" si="1585"/>
        <v>0</v>
      </c>
      <c r="L2744" s="56">
        <f t="shared" si="1630"/>
        <v>0</v>
      </c>
      <c r="M2744" s="5" t="e">
        <f t="shared" ref="M2744" si="1640">IF(#REF!=B2744,1,0)</f>
        <v>#REF!</v>
      </c>
      <c r="N2744" s="5">
        <f t="shared" si="1589"/>
        <v>0</v>
      </c>
    </row>
    <row r="2745" spans="2:14" ht="13.5" customHeight="1" outlineLevel="1" x14ac:dyDescent="0.2">
      <c r="G2745" s="3"/>
      <c r="H2745" s="2"/>
      <c r="I2745" s="12"/>
      <c r="J2745" s="5">
        <v>1</v>
      </c>
      <c r="K2745" s="5">
        <f t="shared" si="1585"/>
        <v>0</v>
      </c>
      <c r="L2745" s="56" t="e">
        <f>IF(B2745="",#REF!,B2745)</f>
        <v>#REF!</v>
      </c>
      <c r="M2745" s="5" t="e">
        <f>SUBTOTAL(9,M3:M2744)</f>
        <v>#REF!</v>
      </c>
      <c r="N2745" s="5">
        <f>SUBTOTAL(9,N3:N2744)</f>
        <v>77</v>
      </c>
    </row>
    <row r="2746" spans="2:14" ht="13.5" customHeight="1" outlineLevel="1" x14ac:dyDescent="0.2">
      <c r="B2746" s="106"/>
      <c r="G2746" s="3"/>
      <c r="H2746" s="2"/>
      <c r="I2746" s="12"/>
      <c r="J2746" s="5">
        <f>SUBTOTAL(9,J3:J2745)</f>
        <v>2742</v>
      </c>
      <c r="K2746" s="5">
        <f>SUBTOTAL(9,K3:K2745)</f>
        <v>358</v>
      </c>
      <c r="L2746" s="56"/>
      <c r="M2746" s="5" t="e">
        <f t="shared" ref="M2746" si="1641">IF(#REF!=B2746,1,0)</f>
        <v>#REF!</v>
      </c>
      <c r="N2746" s="5">
        <f t="shared" si="1589"/>
        <v>0</v>
      </c>
    </row>
    <row r="2747" spans="2:14" ht="13.5" customHeight="1" x14ac:dyDescent="0.2">
      <c r="G2747" s="3"/>
      <c r="H2747" s="2"/>
      <c r="I2747" s="12"/>
      <c r="J2747" s="5">
        <v>1</v>
      </c>
      <c r="K2747" s="5">
        <f t="shared" si="1585"/>
        <v>0</v>
      </c>
      <c r="L2747" s="56">
        <f>IF(B2747="",B2745,B2747)</f>
        <v>0</v>
      </c>
      <c r="M2747" s="5" t="e">
        <f t="shared" ref="M2747" si="1642">IF(#REF!=B2747,1,0)</f>
        <v>#REF!</v>
      </c>
      <c r="N2747" s="5">
        <f t="shared" si="1589"/>
        <v>0</v>
      </c>
    </row>
    <row r="2748" spans="2:14" ht="13.5" customHeight="1" x14ac:dyDescent="0.2">
      <c r="G2748" s="3"/>
      <c r="H2748" s="2"/>
      <c r="I2748" s="12"/>
      <c r="J2748" s="5">
        <v>1</v>
      </c>
      <c r="K2748" s="5">
        <f t="shared" si="1585"/>
        <v>0</v>
      </c>
      <c r="L2748" s="56">
        <f>IF(B2748="",B2747,B2748)</f>
        <v>0</v>
      </c>
      <c r="M2748" s="5" t="e">
        <f t="shared" ref="M2748" si="1643">IF(#REF!=B2748,1,0)</f>
        <v>#REF!</v>
      </c>
      <c r="N2748" s="5">
        <f t="shared" si="1589"/>
        <v>0</v>
      </c>
    </row>
    <row r="2749" spans="2:14" ht="13.5" customHeight="1" x14ac:dyDescent="0.2">
      <c r="G2749" s="3"/>
      <c r="H2749" s="2"/>
      <c r="I2749" s="12"/>
      <c r="J2749" s="5">
        <v>1</v>
      </c>
      <c r="K2749" s="5">
        <f t="shared" si="1585"/>
        <v>0</v>
      </c>
      <c r="L2749" s="56">
        <f t="shared" ref="L2749:L2785" si="1644">IF(B2749="",B2748,B2749)</f>
        <v>0</v>
      </c>
      <c r="M2749" s="5" t="e">
        <f t="shared" ref="M2749" si="1645">IF(#REF!=B2749,1,0)</f>
        <v>#REF!</v>
      </c>
      <c r="N2749" s="5">
        <f t="shared" si="1589"/>
        <v>0</v>
      </c>
    </row>
    <row r="2750" spans="2:14" ht="13.5" customHeight="1" x14ac:dyDescent="0.2">
      <c r="G2750" s="3"/>
      <c r="H2750" s="2"/>
      <c r="I2750" s="12"/>
      <c r="J2750" s="5">
        <v>1</v>
      </c>
      <c r="K2750" s="5">
        <f t="shared" si="1585"/>
        <v>0</v>
      </c>
      <c r="L2750" s="56">
        <f t="shared" si="1644"/>
        <v>0</v>
      </c>
      <c r="M2750" s="5" t="e">
        <f t="shared" ref="M2750" si="1646">IF(#REF!=B2750,1,0)</f>
        <v>#REF!</v>
      </c>
      <c r="N2750" s="5">
        <f t="shared" si="1589"/>
        <v>0</v>
      </c>
    </row>
    <row r="2751" spans="2:14" ht="13.5" customHeight="1" x14ac:dyDescent="0.2">
      <c r="G2751" s="3"/>
      <c r="H2751" s="2"/>
      <c r="I2751" s="12"/>
      <c r="J2751" s="5">
        <v>1</v>
      </c>
      <c r="K2751" s="5">
        <f t="shared" si="1585"/>
        <v>0</v>
      </c>
      <c r="L2751" s="56">
        <f t="shared" si="1644"/>
        <v>0</v>
      </c>
      <c r="M2751" s="5" t="e">
        <f t="shared" ref="M2751" si="1647">IF(#REF!=B2751,1,0)</f>
        <v>#REF!</v>
      </c>
      <c r="N2751" s="5">
        <f t="shared" si="1589"/>
        <v>0</v>
      </c>
    </row>
    <row r="2752" spans="2:14" ht="13.5" customHeight="1" x14ac:dyDescent="0.2">
      <c r="G2752" s="3"/>
      <c r="H2752" s="2"/>
      <c r="I2752" s="12"/>
      <c r="J2752" s="5">
        <v>1</v>
      </c>
      <c r="K2752" s="5">
        <f t="shared" si="1585"/>
        <v>0</v>
      </c>
      <c r="L2752" s="56">
        <f t="shared" si="1644"/>
        <v>0</v>
      </c>
      <c r="M2752" s="5" t="e">
        <f t="shared" ref="M2752" si="1648">IF(#REF!=B2752,1,0)</f>
        <v>#REF!</v>
      </c>
      <c r="N2752" s="5">
        <f t="shared" si="1589"/>
        <v>0</v>
      </c>
    </row>
    <row r="2753" spans="7:14" ht="13.5" customHeight="1" x14ac:dyDescent="0.2">
      <c r="G2753" s="3"/>
      <c r="H2753" s="2"/>
      <c r="I2753" s="12"/>
      <c r="J2753" s="5">
        <v>1</v>
      </c>
      <c r="K2753" s="5">
        <f t="shared" si="1585"/>
        <v>0</v>
      </c>
      <c r="L2753" s="56">
        <f t="shared" si="1644"/>
        <v>0</v>
      </c>
      <c r="M2753" s="5" t="e">
        <f t="shared" ref="M2753" si="1649">IF(#REF!=B2753,1,0)</f>
        <v>#REF!</v>
      </c>
      <c r="N2753" s="5">
        <f t="shared" si="1589"/>
        <v>0</v>
      </c>
    </row>
    <row r="2754" spans="7:14" ht="13.5" customHeight="1" x14ac:dyDescent="0.2">
      <c r="G2754" s="3"/>
      <c r="H2754" s="2"/>
      <c r="I2754" s="12"/>
      <c r="J2754" s="5">
        <v>1</v>
      </c>
      <c r="K2754" s="5">
        <f t="shared" si="1585"/>
        <v>0</v>
      </c>
      <c r="L2754" s="56">
        <f t="shared" si="1644"/>
        <v>0</v>
      </c>
      <c r="M2754" s="5" t="e">
        <f t="shared" ref="M2754" si="1650">IF(#REF!=B2754,1,0)</f>
        <v>#REF!</v>
      </c>
      <c r="N2754" s="5">
        <f t="shared" si="1589"/>
        <v>0</v>
      </c>
    </row>
    <row r="2755" spans="7:14" ht="13.5" customHeight="1" x14ac:dyDescent="0.2">
      <c r="G2755" s="3"/>
      <c r="H2755" s="2"/>
      <c r="I2755" s="12"/>
      <c r="J2755" s="5">
        <v>1</v>
      </c>
      <c r="K2755" s="5">
        <f t="shared" si="1585"/>
        <v>0</v>
      </c>
      <c r="L2755" s="56">
        <f t="shared" si="1644"/>
        <v>0</v>
      </c>
      <c r="M2755" s="5" t="e">
        <f t="shared" ref="M2755" si="1651">IF(#REF!=B2755,1,0)</f>
        <v>#REF!</v>
      </c>
      <c r="N2755" s="5">
        <f t="shared" si="1589"/>
        <v>0</v>
      </c>
    </row>
    <row r="2756" spans="7:14" ht="13.5" customHeight="1" x14ac:dyDescent="0.2">
      <c r="G2756" s="3"/>
      <c r="H2756" s="2"/>
      <c r="I2756" s="12"/>
      <c r="J2756" s="5">
        <v>1</v>
      </c>
      <c r="K2756" s="5">
        <f t="shared" si="1585"/>
        <v>0</v>
      </c>
      <c r="L2756" s="56">
        <f t="shared" si="1644"/>
        <v>0</v>
      </c>
      <c r="M2756" s="5" t="e">
        <f t="shared" ref="M2756" si="1652">IF(#REF!=B2756,1,0)</f>
        <v>#REF!</v>
      </c>
      <c r="N2756" s="5">
        <f t="shared" si="1589"/>
        <v>0</v>
      </c>
    </row>
    <row r="2757" spans="7:14" ht="13.5" customHeight="1" x14ac:dyDescent="0.2">
      <c r="G2757" s="3"/>
      <c r="H2757" s="2"/>
      <c r="I2757" s="12"/>
      <c r="J2757" s="5">
        <v>1</v>
      </c>
      <c r="K2757" s="5">
        <f t="shared" ref="K2757:K2820" si="1653">IF(I2757="did not close",0,IF(I2757="",0,1))</f>
        <v>0</v>
      </c>
      <c r="L2757" s="56">
        <f t="shared" si="1644"/>
        <v>0</v>
      </c>
      <c r="M2757" s="5" t="e">
        <f t="shared" ref="M2757" si="1654">IF(#REF!=B2757,1,0)</f>
        <v>#REF!</v>
      </c>
      <c r="N2757" s="5">
        <f t="shared" si="1589"/>
        <v>0</v>
      </c>
    </row>
    <row r="2758" spans="7:14" ht="13.5" customHeight="1" x14ac:dyDescent="0.2">
      <c r="G2758" s="3"/>
      <c r="H2758" s="2"/>
      <c r="I2758" s="12"/>
      <c r="J2758" s="5">
        <v>1</v>
      </c>
      <c r="K2758" s="5">
        <f t="shared" si="1653"/>
        <v>0</v>
      </c>
      <c r="L2758" s="56">
        <f t="shared" si="1644"/>
        <v>0</v>
      </c>
      <c r="M2758" s="5" t="e">
        <f t="shared" ref="M2758" si="1655">IF(#REF!=B2758,1,0)</f>
        <v>#REF!</v>
      </c>
      <c r="N2758" s="5">
        <f t="shared" si="1589"/>
        <v>0</v>
      </c>
    </row>
    <row r="2759" spans="7:14" ht="13.5" customHeight="1" x14ac:dyDescent="0.2">
      <c r="G2759" s="3"/>
      <c r="H2759" s="2"/>
      <c r="I2759" s="12"/>
      <c r="J2759" s="5">
        <v>1</v>
      </c>
      <c r="K2759" s="5">
        <f t="shared" si="1653"/>
        <v>0</v>
      </c>
      <c r="L2759" s="56">
        <f t="shared" si="1644"/>
        <v>0</v>
      </c>
      <c r="M2759" s="5" t="e">
        <f t="shared" ref="M2759" si="1656">IF(#REF!=B2759,1,0)</f>
        <v>#REF!</v>
      </c>
      <c r="N2759" s="5">
        <f t="shared" ref="N2759:N2822" si="1657">IF(J2759=0,IF(H2759="did not close",0,IF(H2759="",0,1)),0)</f>
        <v>0</v>
      </c>
    </row>
    <row r="2760" spans="7:14" ht="13.5" customHeight="1" x14ac:dyDescent="0.2">
      <c r="G2760" s="3"/>
      <c r="H2760" s="2"/>
      <c r="I2760" s="12"/>
      <c r="J2760" s="5">
        <v>1</v>
      </c>
      <c r="K2760" s="5">
        <f t="shared" si="1653"/>
        <v>0</v>
      </c>
      <c r="L2760" s="56">
        <f t="shared" si="1644"/>
        <v>0</v>
      </c>
      <c r="M2760" s="5" t="e">
        <f t="shared" ref="M2760" si="1658">IF(#REF!=B2760,1,0)</f>
        <v>#REF!</v>
      </c>
      <c r="N2760" s="5">
        <f t="shared" si="1657"/>
        <v>0</v>
      </c>
    </row>
    <row r="2761" spans="7:14" ht="13.5" customHeight="1" x14ac:dyDescent="0.2">
      <c r="G2761" s="3"/>
      <c r="H2761" s="2"/>
      <c r="I2761" s="12"/>
      <c r="J2761" s="5">
        <v>1</v>
      </c>
      <c r="K2761" s="5">
        <f t="shared" si="1653"/>
        <v>0</v>
      </c>
      <c r="L2761" s="56">
        <f t="shared" si="1644"/>
        <v>0</v>
      </c>
      <c r="M2761" s="5" t="e">
        <f t="shared" ref="M2761" si="1659">IF(#REF!=B2761,1,0)</f>
        <v>#REF!</v>
      </c>
      <c r="N2761" s="5">
        <f t="shared" si="1657"/>
        <v>0</v>
      </c>
    </row>
    <row r="2762" spans="7:14" ht="13.5" customHeight="1" x14ac:dyDescent="0.2">
      <c r="G2762" s="3"/>
      <c r="H2762" s="2"/>
      <c r="I2762" s="12"/>
      <c r="J2762" s="5">
        <v>1</v>
      </c>
      <c r="K2762" s="5">
        <f t="shared" si="1653"/>
        <v>0</v>
      </c>
      <c r="L2762" s="56">
        <f t="shared" si="1644"/>
        <v>0</v>
      </c>
      <c r="M2762" s="5" t="e">
        <f t="shared" ref="M2762" si="1660">IF(#REF!=B2762,1,0)</f>
        <v>#REF!</v>
      </c>
      <c r="N2762" s="5">
        <f t="shared" si="1657"/>
        <v>0</v>
      </c>
    </row>
    <row r="2763" spans="7:14" ht="13.5" customHeight="1" x14ac:dyDescent="0.2">
      <c r="G2763" s="3"/>
      <c r="H2763" s="2"/>
      <c r="I2763" s="12"/>
      <c r="J2763" s="5">
        <v>1</v>
      </c>
      <c r="K2763" s="5">
        <f t="shared" si="1653"/>
        <v>0</v>
      </c>
      <c r="L2763" s="56">
        <f t="shared" si="1644"/>
        <v>0</v>
      </c>
      <c r="M2763" s="5" t="e">
        <f t="shared" ref="M2763" si="1661">IF(#REF!=B2763,1,0)</f>
        <v>#REF!</v>
      </c>
      <c r="N2763" s="5">
        <f t="shared" si="1657"/>
        <v>0</v>
      </c>
    </row>
    <row r="2764" spans="7:14" ht="13.5" customHeight="1" x14ac:dyDescent="0.2">
      <c r="G2764" s="3"/>
      <c r="H2764" s="2"/>
      <c r="I2764" s="12"/>
      <c r="J2764" s="5">
        <v>1</v>
      </c>
      <c r="K2764" s="5">
        <f t="shared" si="1653"/>
        <v>0</v>
      </c>
      <c r="L2764" s="56">
        <f t="shared" si="1644"/>
        <v>0</v>
      </c>
      <c r="M2764" s="5" t="e">
        <f t="shared" ref="M2764" si="1662">IF(#REF!=B2764,1,0)</f>
        <v>#REF!</v>
      </c>
      <c r="N2764" s="5">
        <f t="shared" si="1657"/>
        <v>0</v>
      </c>
    </row>
    <row r="2765" spans="7:14" ht="13.5" customHeight="1" x14ac:dyDescent="0.2">
      <c r="G2765" s="3"/>
      <c r="H2765" s="2"/>
      <c r="I2765" s="12"/>
      <c r="J2765" s="5">
        <v>1</v>
      </c>
      <c r="K2765" s="5">
        <f t="shared" si="1653"/>
        <v>0</v>
      </c>
      <c r="L2765" s="56">
        <f t="shared" si="1644"/>
        <v>0</v>
      </c>
      <c r="M2765" s="5" t="e">
        <f t="shared" ref="M2765" si="1663">IF(#REF!=B2765,1,0)</f>
        <v>#REF!</v>
      </c>
      <c r="N2765" s="5">
        <f t="shared" si="1657"/>
        <v>0</v>
      </c>
    </row>
    <row r="2766" spans="7:14" ht="13.5" customHeight="1" x14ac:dyDescent="0.2">
      <c r="G2766" s="3"/>
      <c r="H2766" s="2"/>
      <c r="I2766" s="12"/>
      <c r="J2766" s="5">
        <v>1</v>
      </c>
      <c r="K2766" s="5">
        <f t="shared" si="1653"/>
        <v>0</v>
      </c>
      <c r="L2766" s="56">
        <f t="shared" si="1644"/>
        <v>0</v>
      </c>
      <c r="M2766" s="5" t="e">
        <f t="shared" ref="M2766" si="1664">IF(#REF!=B2766,1,0)</f>
        <v>#REF!</v>
      </c>
      <c r="N2766" s="5">
        <f t="shared" si="1657"/>
        <v>0</v>
      </c>
    </row>
    <row r="2767" spans="7:14" ht="13.5" customHeight="1" x14ac:dyDescent="0.2">
      <c r="G2767" s="3"/>
      <c r="H2767" s="2"/>
      <c r="I2767" s="12"/>
      <c r="J2767" s="5">
        <v>1</v>
      </c>
      <c r="K2767" s="5">
        <f t="shared" si="1653"/>
        <v>0</v>
      </c>
      <c r="L2767" s="56">
        <f t="shared" si="1644"/>
        <v>0</v>
      </c>
      <c r="M2767" s="5" t="e">
        <f t="shared" ref="M2767" si="1665">IF(#REF!=B2767,1,0)</f>
        <v>#REF!</v>
      </c>
      <c r="N2767" s="5">
        <f t="shared" si="1657"/>
        <v>0</v>
      </c>
    </row>
    <row r="2768" spans="7:14" ht="13.5" customHeight="1" x14ac:dyDescent="0.2">
      <c r="G2768" s="3"/>
      <c r="H2768" s="2"/>
      <c r="I2768" s="12"/>
      <c r="J2768" s="5">
        <v>1</v>
      </c>
      <c r="K2768" s="5">
        <f t="shared" si="1653"/>
        <v>0</v>
      </c>
      <c r="L2768" s="56">
        <f t="shared" si="1644"/>
        <v>0</v>
      </c>
      <c r="M2768" s="5" t="e">
        <f t="shared" ref="M2768" si="1666">IF(#REF!=B2768,1,0)</f>
        <v>#REF!</v>
      </c>
      <c r="N2768" s="5">
        <f t="shared" si="1657"/>
        <v>0</v>
      </c>
    </row>
    <row r="2769" spans="7:14" ht="13.5" customHeight="1" x14ac:dyDescent="0.2">
      <c r="G2769" s="3"/>
      <c r="H2769" s="2"/>
      <c r="I2769" s="12"/>
      <c r="J2769" s="5">
        <v>1</v>
      </c>
      <c r="K2769" s="5">
        <f t="shared" si="1653"/>
        <v>0</v>
      </c>
      <c r="L2769" s="56">
        <f t="shared" si="1644"/>
        <v>0</v>
      </c>
      <c r="M2769" s="5" t="e">
        <f t="shared" ref="M2769" si="1667">IF(#REF!=B2769,1,0)</f>
        <v>#REF!</v>
      </c>
      <c r="N2769" s="5">
        <f t="shared" si="1657"/>
        <v>0</v>
      </c>
    </row>
    <row r="2770" spans="7:14" ht="13.5" customHeight="1" x14ac:dyDescent="0.2">
      <c r="G2770" s="3"/>
      <c r="H2770" s="2"/>
      <c r="I2770" s="12"/>
      <c r="J2770" s="5">
        <v>1</v>
      </c>
      <c r="K2770" s="5">
        <f t="shared" si="1653"/>
        <v>0</v>
      </c>
      <c r="L2770" s="56">
        <f t="shared" si="1644"/>
        <v>0</v>
      </c>
      <c r="M2770" s="5" t="e">
        <f t="shared" ref="M2770" si="1668">IF(#REF!=B2770,1,0)</f>
        <v>#REF!</v>
      </c>
      <c r="N2770" s="5">
        <f t="shared" si="1657"/>
        <v>0</v>
      </c>
    </row>
    <row r="2771" spans="7:14" ht="13.5" customHeight="1" x14ac:dyDescent="0.2">
      <c r="G2771" s="3"/>
      <c r="H2771" s="2"/>
      <c r="I2771" s="12"/>
      <c r="J2771" s="5">
        <v>1</v>
      </c>
      <c r="K2771" s="5">
        <f t="shared" si="1653"/>
        <v>0</v>
      </c>
      <c r="L2771" s="56">
        <f t="shared" si="1644"/>
        <v>0</v>
      </c>
      <c r="M2771" s="5" t="e">
        <f t="shared" ref="M2771" si="1669">IF(#REF!=B2771,1,0)</f>
        <v>#REF!</v>
      </c>
      <c r="N2771" s="5">
        <f t="shared" si="1657"/>
        <v>0</v>
      </c>
    </row>
    <row r="2772" spans="7:14" ht="13.5" customHeight="1" x14ac:dyDescent="0.2">
      <c r="G2772" s="3"/>
      <c r="H2772" s="2"/>
      <c r="I2772" s="12"/>
      <c r="J2772" s="5">
        <v>1</v>
      </c>
      <c r="K2772" s="5">
        <f t="shared" si="1653"/>
        <v>0</v>
      </c>
      <c r="L2772" s="56">
        <f t="shared" si="1644"/>
        <v>0</v>
      </c>
      <c r="M2772" s="5" t="e">
        <f t="shared" ref="M2772" si="1670">IF(#REF!=B2772,1,0)</f>
        <v>#REF!</v>
      </c>
      <c r="N2772" s="5">
        <f t="shared" si="1657"/>
        <v>0</v>
      </c>
    </row>
    <row r="2773" spans="7:14" ht="13.5" customHeight="1" x14ac:dyDescent="0.2">
      <c r="G2773" s="3"/>
      <c r="H2773" s="2"/>
      <c r="I2773" s="12"/>
      <c r="J2773" s="5">
        <v>1</v>
      </c>
      <c r="K2773" s="5">
        <f t="shared" si="1653"/>
        <v>0</v>
      </c>
      <c r="L2773" s="56">
        <f t="shared" si="1644"/>
        <v>0</v>
      </c>
      <c r="M2773" s="5" t="e">
        <f t="shared" ref="M2773" si="1671">IF(#REF!=B2773,1,0)</f>
        <v>#REF!</v>
      </c>
      <c r="N2773" s="5">
        <f t="shared" si="1657"/>
        <v>0</v>
      </c>
    </row>
    <row r="2774" spans="7:14" ht="13.5" customHeight="1" x14ac:dyDescent="0.2">
      <c r="G2774" s="3"/>
      <c r="H2774" s="2"/>
      <c r="I2774" s="12"/>
      <c r="J2774" s="5">
        <v>1</v>
      </c>
      <c r="K2774" s="5">
        <f t="shared" si="1653"/>
        <v>0</v>
      </c>
      <c r="L2774" s="56">
        <f t="shared" si="1644"/>
        <v>0</v>
      </c>
      <c r="M2774" s="5" t="e">
        <f t="shared" ref="M2774" si="1672">IF(#REF!=B2774,1,0)</f>
        <v>#REF!</v>
      </c>
      <c r="N2774" s="5">
        <f t="shared" si="1657"/>
        <v>0</v>
      </c>
    </row>
    <row r="2775" spans="7:14" ht="13.5" customHeight="1" x14ac:dyDescent="0.2">
      <c r="G2775" s="3"/>
      <c r="H2775" s="2"/>
      <c r="I2775" s="12"/>
      <c r="J2775" s="5">
        <v>1</v>
      </c>
      <c r="K2775" s="5">
        <f t="shared" si="1653"/>
        <v>0</v>
      </c>
      <c r="L2775" s="56">
        <f t="shared" si="1644"/>
        <v>0</v>
      </c>
      <c r="M2775" s="5" t="e">
        <f t="shared" ref="M2775" si="1673">IF(#REF!=B2775,1,0)</f>
        <v>#REF!</v>
      </c>
      <c r="N2775" s="5">
        <f t="shared" si="1657"/>
        <v>0</v>
      </c>
    </row>
    <row r="2776" spans="7:14" ht="13.5" customHeight="1" x14ac:dyDescent="0.2">
      <c r="G2776" s="3"/>
      <c r="H2776" s="2"/>
      <c r="I2776" s="12"/>
      <c r="J2776" s="5">
        <v>1</v>
      </c>
      <c r="K2776" s="5">
        <f t="shared" si="1653"/>
        <v>0</v>
      </c>
      <c r="L2776" s="56">
        <f t="shared" si="1644"/>
        <v>0</v>
      </c>
      <c r="M2776" s="5" t="e">
        <f t="shared" ref="M2776" si="1674">IF(#REF!=B2776,1,0)</f>
        <v>#REF!</v>
      </c>
      <c r="N2776" s="5">
        <f t="shared" si="1657"/>
        <v>0</v>
      </c>
    </row>
    <row r="2777" spans="7:14" ht="13.5" customHeight="1" x14ac:dyDescent="0.2">
      <c r="G2777" s="3"/>
      <c r="H2777" s="2"/>
      <c r="I2777" s="12"/>
      <c r="J2777" s="5">
        <v>1</v>
      </c>
      <c r="K2777" s="5">
        <f t="shared" si="1653"/>
        <v>0</v>
      </c>
      <c r="L2777" s="56">
        <f t="shared" si="1644"/>
        <v>0</v>
      </c>
      <c r="M2777" s="5" t="e">
        <f t="shared" ref="M2777" si="1675">IF(#REF!=B2777,1,0)</f>
        <v>#REF!</v>
      </c>
      <c r="N2777" s="5">
        <f t="shared" si="1657"/>
        <v>0</v>
      </c>
    </row>
    <row r="2778" spans="7:14" ht="13.5" customHeight="1" x14ac:dyDescent="0.2">
      <c r="G2778" s="3"/>
      <c r="H2778" s="2"/>
      <c r="I2778" s="12"/>
      <c r="J2778" s="5">
        <v>1</v>
      </c>
      <c r="K2778" s="5">
        <f t="shared" si="1653"/>
        <v>0</v>
      </c>
      <c r="L2778" s="56">
        <f t="shared" si="1644"/>
        <v>0</v>
      </c>
      <c r="M2778" s="5" t="e">
        <f t="shared" ref="M2778" si="1676">IF(#REF!=B2778,1,0)</f>
        <v>#REF!</v>
      </c>
      <c r="N2778" s="5">
        <f t="shared" si="1657"/>
        <v>0</v>
      </c>
    </row>
    <row r="2779" spans="7:14" ht="13.5" customHeight="1" x14ac:dyDescent="0.2">
      <c r="G2779" s="3"/>
      <c r="H2779" s="2"/>
      <c r="I2779" s="12"/>
      <c r="J2779" s="5">
        <v>1</v>
      </c>
      <c r="K2779" s="5">
        <f t="shared" si="1653"/>
        <v>0</v>
      </c>
      <c r="L2779" s="56">
        <f t="shared" si="1644"/>
        <v>0</v>
      </c>
      <c r="M2779" s="5" t="e">
        <f t="shared" ref="M2779" si="1677">IF(#REF!=B2779,1,0)</f>
        <v>#REF!</v>
      </c>
      <c r="N2779" s="5">
        <f t="shared" si="1657"/>
        <v>0</v>
      </c>
    </row>
    <row r="2780" spans="7:14" ht="13.5" customHeight="1" x14ac:dyDescent="0.2">
      <c r="G2780" s="3"/>
      <c r="H2780" s="2"/>
      <c r="I2780" s="12"/>
      <c r="J2780" s="5">
        <v>1</v>
      </c>
      <c r="K2780" s="5">
        <f t="shared" si="1653"/>
        <v>0</v>
      </c>
      <c r="L2780" s="56">
        <f t="shared" si="1644"/>
        <v>0</v>
      </c>
      <c r="M2780" s="5" t="e">
        <f t="shared" ref="M2780" si="1678">IF(#REF!=B2780,1,0)</f>
        <v>#REF!</v>
      </c>
      <c r="N2780" s="5">
        <f t="shared" si="1657"/>
        <v>0</v>
      </c>
    </row>
    <row r="2781" spans="7:14" ht="13.5" customHeight="1" x14ac:dyDescent="0.2">
      <c r="G2781" s="3"/>
      <c r="H2781" s="2"/>
      <c r="I2781" s="12"/>
      <c r="J2781" s="5">
        <v>1</v>
      </c>
      <c r="K2781" s="5">
        <f t="shared" si="1653"/>
        <v>0</v>
      </c>
      <c r="L2781" s="56">
        <f t="shared" si="1644"/>
        <v>0</v>
      </c>
      <c r="M2781" s="5" t="e">
        <f t="shared" ref="M2781" si="1679">IF(#REF!=B2781,1,0)</f>
        <v>#REF!</v>
      </c>
      <c r="N2781" s="5">
        <f t="shared" si="1657"/>
        <v>0</v>
      </c>
    </row>
    <row r="2782" spans="7:14" ht="13.5" customHeight="1" x14ac:dyDescent="0.2">
      <c r="G2782" s="3"/>
      <c r="H2782" s="2"/>
      <c r="I2782" s="12"/>
      <c r="J2782" s="5">
        <v>1</v>
      </c>
      <c r="K2782" s="5">
        <f t="shared" si="1653"/>
        <v>0</v>
      </c>
      <c r="L2782" s="56">
        <f t="shared" si="1644"/>
        <v>0</v>
      </c>
      <c r="M2782" s="5" t="e">
        <f t="shared" ref="M2782" si="1680">IF(#REF!=B2782,1,0)</f>
        <v>#REF!</v>
      </c>
      <c r="N2782" s="5">
        <f t="shared" si="1657"/>
        <v>0</v>
      </c>
    </row>
    <row r="2783" spans="7:14" ht="13.5" customHeight="1" x14ac:dyDescent="0.2">
      <c r="G2783" s="3"/>
      <c r="H2783" s="2"/>
      <c r="I2783" s="12"/>
      <c r="J2783" s="5">
        <v>1</v>
      </c>
      <c r="K2783" s="5">
        <f t="shared" si="1653"/>
        <v>0</v>
      </c>
      <c r="L2783" s="56">
        <f t="shared" si="1644"/>
        <v>0</v>
      </c>
      <c r="M2783" s="5" t="e">
        <f t="shared" ref="M2783" si="1681">IF(#REF!=B2783,1,0)</f>
        <v>#REF!</v>
      </c>
      <c r="N2783" s="5">
        <f t="shared" si="1657"/>
        <v>0</v>
      </c>
    </row>
    <row r="2784" spans="7:14" ht="13.5" customHeight="1" x14ac:dyDescent="0.2">
      <c r="G2784" s="3"/>
      <c r="H2784" s="2"/>
      <c r="I2784" s="12"/>
      <c r="J2784" s="5">
        <v>1</v>
      </c>
      <c r="K2784" s="5">
        <f t="shared" si="1653"/>
        <v>0</v>
      </c>
      <c r="L2784" s="56">
        <f t="shared" si="1644"/>
        <v>0</v>
      </c>
      <c r="M2784" s="5" t="e">
        <f t="shared" ref="M2784" si="1682">IF(#REF!=B2784,1,0)</f>
        <v>#REF!</v>
      </c>
      <c r="N2784" s="5">
        <f t="shared" si="1657"/>
        <v>0</v>
      </c>
    </row>
    <row r="2785" spans="7:14" ht="13.5" customHeight="1" x14ac:dyDescent="0.2">
      <c r="G2785" s="3"/>
      <c r="H2785" s="2"/>
      <c r="I2785" s="12"/>
      <c r="J2785" s="5">
        <v>1</v>
      </c>
      <c r="K2785" s="5">
        <f t="shared" si="1653"/>
        <v>0</v>
      </c>
      <c r="L2785" s="56">
        <f t="shared" si="1644"/>
        <v>0</v>
      </c>
      <c r="M2785" s="5" t="e">
        <f t="shared" ref="M2785" si="1683">IF(#REF!=B2785,1,0)</f>
        <v>#REF!</v>
      </c>
      <c r="N2785" s="5">
        <f t="shared" si="1657"/>
        <v>0</v>
      </c>
    </row>
    <row r="2786" spans="7:14" ht="13.5" customHeight="1" x14ac:dyDescent="0.2">
      <c r="G2786" s="3"/>
      <c r="H2786" s="2"/>
      <c r="I2786" s="12"/>
      <c r="J2786" s="5">
        <v>1</v>
      </c>
      <c r="K2786" s="5">
        <f t="shared" si="1653"/>
        <v>0</v>
      </c>
      <c r="L2786" s="56" t="e">
        <f>IF(B2786="",#REF!,B2786)</f>
        <v>#REF!</v>
      </c>
      <c r="M2786" s="5" t="e">
        <f t="shared" ref="M2786" si="1684">IF(#REF!=B2786,1,0)</f>
        <v>#REF!</v>
      </c>
      <c r="N2786" s="5">
        <f t="shared" si="1657"/>
        <v>0</v>
      </c>
    </row>
    <row r="2787" spans="7:14" ht="13.5" customHeight="1" x14ac:dyDescent="0.2">
      <c r="G2787" s="3"/>
      <c r="H2787" s="2"/>
      <c r="I2787" s="12"/>
      <c r="J2787" s="5">
        <v>1</v>
      </c>
      <c r="K2787" s="5">
        <f t="shared" si="1653"/>
        <v>0</v>
      </c>
      <c r="L2787" s="56">
        <f t="shared" ref="L2787:L2840" si="1685">IF(B2787="",B2786,B2787)</f>
        <v>0</v>
      </c>
      <c r="M2787" s="5" t="e">
        <f t="shared" ref="M2787" si="1686">IF(#REF!=B2787,1,0)</f>
        <v>#REF!</v>
      </c>
      <c r="N2787" s="5">
        <f t="shared" si="1657"/>
        <v>0</v>
      </c>
    </row>
    <row r="2788" spans="7:14" ht="13.5" customHeight="1" x14ac:dyDescent="0.2">
      <c r="G2788" s="3"/>
      <c r="H2788" s="2"/>
      <c r="I2788" s="12"/>
      <c r="J2788" s="5">
        <v>1</v>
      </c>
      <c r="K2788" s="5">
        <f t="shared" si="1653"/>
        <v>0</v>
      </c>
      <c r="L2788" s="56">
        <f t="shared" si="1685"/>
        <v>0</v>
      </c>
      <c r="M2788" s="5" t="e">
        <f t="shared" ref="M2788" si="1687">IF(#REF!=B2788,1,0)</f>
        <v>#REF!</v>
      </c>
      <c r="N2788" s="5">
        <f t="shared" si="1657"/>
        <v>0</v>
      </c>
    </row>
    <row r="2789" spans="7:14" ht="13.5" customHeight="1" x14ac:dyDescent="0.2">
      <c r="G2789" s="3"/>
      <c r="H2789" s="2"/>
      <c r="I2789" s="12"/>
      <c r="J2789" s="5">
        <v>1</v>
      </c>
      <c r="K2789" s="5">
        <f t="shared" si="1653"/>
        <v>0</v>
      </c>
      <c r="L2789" s="56" t="e">
        <f>IF(B2789="",#REF!,B2789)</f>
        <v>#REF!</v>
      </c>
      <c r="M2789" s="5" t="e">
        <f t="shared" ref="M2789" si="1688">IF(#REF!=B2789,1,0)</f>
        <v>#REF!</v>
      </c>
      <c r="N2789" s="5">
        <f t="shared" si="1657"/>
        <v>0</v>
      </c>
    </row>
    <row r="2790" spans="7:14" ht="13.5" customHeight="1" x14ac:dyDescent="0.2">
      <c r="G2790" s="3"/>
      <c r="H2790" s="2"/>
      <c r="I2790" s="12"/>
      <c r="J2790" s="5">
        <v>1</v>
      </c>
      <c r="K2790" s="5">
        <f t="shared" si="1653"/>
        <v>0</v>
      </c>
      <c r="L2790" s="56" t="e">
        <f>IF(B2790="",#REF!,B2790)</f>
        <v>#REF!</v>
      </c>
      <c r="M2790" s="5" t="e">
        <f t="shared" ref="M2790" si="1689">IF(#REF!=B2790,1,0)</f>
        <v>#REF!</v>
      </c>
      <c r="N2790" s="5">
        <f t="shared" si="1657"/>
        <v>0</v>
      </c>
    </row>
    <row r="2791" spans="7:14" ht="13.5" customHeight="1" x14ac:dyDescent="0.2">
      <c r="G2791" s="3"/>
      <c r="H2791" s="2"/>
      <c r="I2791" s="12"/>
      <c r="J2791" s="5">
        <v>1</v>
      </c>
      <c r="K2791" s="5">
        <f t="shared" si="1653"/>
        <v>0</v>
      </c>
      <c r="L2791" s="56">
        <f t="shared" si="1685"/>
        <v>0</v>
      </c>
      <c r="M2791" s="5" t="e">
        <f t="shared" ref="M2791" si="1690">IF(#REF!=B2791,1,0)</f>
        <v>#REF!</v>
      </c>
      <c r="N2791" s="5">
        <f t="shared" si="1657"/>
        <v>0</v>
      </c>
    </row>
    <row r="2792" spans="7:14" ht="13.5" customHeight="1" x14ac:dyDescent="0.2">
      <c r="G2792" s="3"/>
      <c r="H2792" s="2"/>
      <c r="I2792" s="12"/>
      <c r="J2792" s="5">
        <v>1</v>
      </c>
      <c r="K2792" s="5">
        <f t="shared" si="1653"/>
        <v>0</v>
      </c>
      <c r="L2792" s="56">
        <f t="shared" si="1685"/>
        <v>0</v>
      </c>
      <c r="M2792" s="5" t="e">
        <f t="shared" ref="M2792" si="1691">IF(#REF!=B2792,1,0)</f>
        <v>#REF!</v>
      </c>
      <c r="N2792" s="5">
        <f t="shared" si="1657"/>
        <v>0</v>
      </c>
    </row>
    <row r="2793" spans="7:14" ht="13.5" customHeight="1" x14ac:dyDescent="0.2">
      <c r="G2793" s="3"/>
      <c r="H2793" s="2"/>
      <c r="I2793" s="12"/>
      <c r="J2793" s="5">
        <v>1</v>
      </c>
      <c r="K2793" s="5">
        <f t="shared" si="1653"/>
        <v>0</v>
      </c>
      <c r="L2793" s="56">
        <f t="shared" si="1685"/>
        <v>0</v>
      </c>
      <c r="M2793" s="5" t="e">
        <f t="shared" ref="M2793" si="1692">IF(#REF!=B2793,1,0)</f>
        <v>#REF!</v>
      </c>
      <c r="N2793" s="5">
        <f t="shared" si="1657"/>
        <v>0</v>
      </c>
    </row>
    <row r="2794" spans="7:14" ht="13.5" customHeight="1" x14ac:dyDescent="0.2">
      <c r="G2794" s="3"/>
      <c r="H2794" s="2"/>
      <c r="I2794" s="12"/>
      <c r="J2794" s="5">
        <v>1</v>
      </c>
      <c r="K2794" s="5">
        <f t="shared" si="1653"/>
        <v>0</v>
      </c>
      <c r="L2794" s="56">
        <f t="shared" si="1685"/>
        <v>0</v>
      </c>
      <c r="M2794" s="5" t="e">
        <f t="shared" ref="M2794" si="1693">IF(#REF!=B2794,1,0)</f>
        <v>#REF!</v>
      </c>
      <c r="N2794" s="5">
        <f t="shared" si="1657"/>
        <v>0</v>
      </c>
    </row>
    <row r="2795" spans="7:14" ht="13.5" customHeight="1" x14ac:dyDescent="0.2">
      <c r="G2795" s="3"/>
      <c r="H2795" s="2"/>
      <c r="I2795" s="12"/>
      <c r="J2795" s="5">
        <v>1</v>
      </c>
      <c r="K2795" s="5">
        <f t="shared" si="1653"/>
        <v>0</v>
      </c>
      <c r="L2795" s="56">
        <f t="shared" si="1685"/>
        <v>0</v>
      </c>
      <c r="M2795" s="5" t="e">
        <f t="shared" ref="M2795" si="1694">IF(#REF!=B2795,1,0)</f>
        <v>#REF!</v>
      </c>
      <c r="N2795" s="5">
        <f t="shared" si="1657"/>
        <v>0</v>
      </c>
    </row>
    <row r="2796" spans="7:14" ht="13.5" customHeight="1" x14ac:dyDescent="0.2">
      <c r="G2796" s="3"/>
      <c r="H2796" s="2"/>
      <c r="I2796" s="12"/>
      <c r="J2796" s="5">
        <v>1</v>
      </c>
      <c r="K2796" s="5">
        <f t="shared" si="1653"/>
        <v>0</v>
      </c>
      <c r="L2796" s="56">
        <f t="shared" si="1685"/>
        <v>0</v>
      </c>
      <c r="M2796" s="5" t="e">
        <f t="shared" ref="M2796" si="1695">IF(#REF!=B2796,1,0)</f>
        <v>#REF!</v>
      </c>
      <c r="N2796" s="5">
        <f t="shared" si="1657"/>
        <v>0</v>
      </c>
    </row>
    <row r="2797" spans="7:14" ht="13.5" customHeight="1" x14ac:dyDescent="0.2">
      <c r="G2797" s="3"/>
      <c r="H2797" s="2"/>
      <c r="I2797" s="12"/>
      <c r="J2797" s="5">
        <v>1</v>
      </c>
      <c r="K2797" s="5">
        <f t="shared" si="1653"/>
        <v>0</v>
      </c>
      <c r="L2797" s="56" t="e">
        <f>IF(B2797="",#REF!,B2797)</f>
        <v>#REF!</v>
      </c>
      <c r="M2797" s="5" t="e">
        <f t="shared" ref="M2797" si="1696">IF(#REF!=B2797,1,0)</f>
        <v>#REF!</v>
      </c>
      <c r="N2797" s="5">
        <f t="shared" si="1657"/>
        <v>0</v>
      </c>
    </row>
    <row r="2798" spans="7:14" ht="13.5" customHeight="1" x14ac:dyDescent="0.2">
      <c r="G2798" s="3"/>
      <c r="H2798" s="2"/>
      <c r="I2798" s="12"/>
      <c r="J2798" s="5">
        <v>1</v>
      </c>
      <c r="K2798" s="5">
        <f t="shared" si="1653"/>
        <v>0</v>
      </c>
      <c r="L2798" s="56" t="e">
        <f>IF(B2798="",#REF!,B2798)</f>
        <v>#REF!</v>
      </c>
      <c r="M2798" s="5" t="e">
        <f t="shared" ref="M2798" si="1697">IF(#REF!=B2798,1,0)</f>
        <v>#REF!</v>
      </c>
      <c r="N2798" s="5">
        <f t="shared" si="1657"/>
        <v>0</v>
      </c>
    </row>
    <row r="2799" spans="7:14" ht="13.5" customHeight="1" x14ac:dyDescent="0.2">
      <c r="G2799" s="3"/>
      <c r="H2799" s="2"/>
      <c r="I2799" s="12"/>
      <c r="J2799" s="5">
        <v>1</v>
      </c>
      <c r="K2799" s="5">
        <f t="shared" si="1653"/>
        <v>0</v>
      </c>
      <c r="L2799" s="56" t="e">
        <f>IF(B2799="",#REF!,B2799)</f>
        <v>#REF!</v>
      </c>
      <c r="M2799" s="5" t="e">
        <f t="shared" ref="M2799" si="1698">IF(#REF!=B2799,1,0)</f>
        <v>#REF!</v>
      </c>
      <c r="N2799" s="5">
        <f t="shared" si="1657"/>
        <v>0</v>
      </c>
    </row>
    <row r="2800" spans="7:14" ht="13.5" customHeight="1" x14ac:dyDescent="0.2">
      <c r="G2800" s="3"/>
      <c r="H2800" s="2"/>
      <c r="I2800" s="12"/>
      <c r="J2800" s="5">
        <v>1</v>
      </c>
      <c r="K2800" s="5">
        <f t="shared" si="1653"/>
        <v>0</v>
      </c>
      <c r="L2800" s="56">
        <f t="shared" si="1685"/>
        <v>0</v>
      </c>
      <c r="M2800" s="5" t="e">
        <f t="shared" ref="M2800" si="1699">IF(#REF!=B2800,1,0)</f>
        <v>#REF!</v>
      </c>
      <c r="N2800" s="5">
        <f t="shared" si="1657"/>
        <v>0</v>
      </c>
    </row>
    <row r="2801" spans="7:14" ht="13.5" customHeight="1" x14ac:dyDescent="0.2">
      <c r="G2801" s="3"/>
      <c r="H2801" s="2"/>
      <c r="I2801" s="12"/>
      <c r="J2801" s="5">
        <v>1</v>
      </c>
      <c r="K2801" s="5">
        <f t="shared" si="1653"/>
        <v>0</v>
      </c>
      <c r="L2801" s="56">
        <f t="shared" si="1685"/>
        <v>0</v>
      </c>
      <c r="M2801" s="5" t="e">
        <f t="shared" ref="M2801" si="1700">IF(#REF!=B2801,1,0)</f>
        <v>#REF!</v>
      </c>
      <c r="N2801" s="5">
        <f t="shared" si="1657"/>
        <v>0</v>
      </c>
    </row>
    <row r="2802" spans="7:14" ht="13.5" customHeight="1" x14ac:dyDescent="0.2">
      <c r="G2802" s="3"/>
      <c r="H2802" s="2"/>
      <c r="I2802" s="12"/>
      <c r="J2802" s="5">
        <v>1</v>
      </c>
      <c r="K2802" s="5">
        <f t="shared" si="1653"/>
        <v>0</v>
      </c>
      <c r="L2802" s="56">
        <f t="shared" si="1685"/>
        <v>0</v>
      </c>
      <c r="M2802" s="5" t="e">
        <f t="shared" ref="M2802" si="1701">IF(#REF!=B2802,1,0)</f>
        <v>#REF!</v>
      </c>
      <c r="N2802" s="5">
        <f t="shared" si="1657"/>
        <v>0</v>
      </c>
    </row>
    <row r="2803" spans="7:14" ht="13.5" customHeight="1" x14ac:dyDescent="0.2">
      <c r="G2803" s="3"/>
      <c r="H2803" s="2"/>
      <c r="I2803" s="12"/>
      <c r="J2803" s="5">
        <v>1</v>
      </c>
      <c r="K2803" s="5">
        <f t="shared" si="1653"/>
        <v>0</v>
      </c>
      <c r="L2803" s="56">
        <f t="shared" si="1685"/>
        <v>0</v>
      </c>
      <c r="M2803" s="5" t="e">
        <f t="shared" ref="M2803" si="1702">IF(#REF!=B2803,1,0)</f>
        <v>#REF!</v>
      </c>
      <c r="N2803" s="5">
        <f t="shared" si="1657"/>
        <v>0</v>
      </c>
    </row>
    <row r="2804" spans="7:14" ht="13.5" customHeight="1" x14ac:dyDescent="0.2">
      <c r="G2804" s="3"/>
      <c r="H2804" s="2"/>
      <c r="I2804" s="12"/>
      <c r="J2804" s="5">
        <v>1</v>
      </c>
      <c r="K2804" s="5">
        <f t="shared" si="1653"/>
        <v>0</v>
      </c>
      <c r="L2804" s="56">
        <f t="shared" si="1685"/>
        <v>0</v>
      </c>
      <c r="M2804" s="5" t="e">
        <f t="shared" ref="M2804" si="1703">IF(#REF!=B2804,1,0)</f>
        <v>#REF!</v>
      </c>
      <c r="N2804" s="5">
        <f t="shared" si="1657"/>
        <v>0</v>
      </c>
    </row>
    <row r="2805" spans="7:14" ht="13.5" customHeight="1" x14ac:dyDescent="0.2">
      <c r="G2805" s="3"/>
      <c r="H2805" s="2"/>
      <c r="I2805" s="12"/>
      <c r="J2805" s="5">
        <v>1</v>
      </c>
      <c r="K2805" s="5">
        <f t="shared" si="1653"/>
        <v>0</v>
      </c>
      <c r="L2805" s="56">
        <f t="shared" si="1685"/>
        <v>0</v>
      </c>
      <c r="M2805" s="5" t="e">
        <f t="shared" ref="M2805" si="1704">IF(#REF!=B2805,1,0)</f>
        <v>#REF!</v>
      </c>
      <c r="N2805" s="5">
        <f t="shared" si="1657"/>
        <v>0</v>
      </c>
    </row>
    <row r="2806" spans="7:14" ht="13.5" customHeight="1" x14ac:dyDescent="0.2">
      <c r="G2806" s="3"/>
      <c r="H2806" s="2"/>
      <c r="I2806" s="12"/>
      <c r="J2806" s="5">
        <v>1</v>
      </c>
      <c r="K2806" s="5">
        <f t="shared" si="1653"/>
        <v>0</v>
      </c>
      <c r="L2806" s="56" t="e">
        <f>IF(B2806="",#REF!,B2806)</f>
        <v>#REF!</v>
      </c>
      <c r="M2806" s="5" t="e">
        <f t="shared" ref="M2806" si="1705">IF(#REF!=B2806,1,0)</f>
        <v>#REF!</v>
      </c>
      <c r="N2806" s="5">
        <f t="shared" si="1657"/>
        <v>0</v>
      </c>
    </row>
    <row r="2807" spans="7:14" ht="13.5" customHeight="1" x14ac:dyDescent="0.2">
      <c r="G2807" s="3"/>
      <c r="H2807" s="2"/>
      <c r="I2807" s="12"/>
      <c r="J2807" s="5">
        <v>1</v>
      </c>
      <c r="K2807" s="5">
        <f t="shared" si="1653"/>
        <v>0</v>
      </c>
      <c r="L2807" s="56" t="e">
        <f>IF(B2807="",#REF!,B2807)</f>
        <v>#REF!</v>
      </c>
      <c r="M2807" s="5" t="e">
        <f t="shared" ref="M2807" si="1706">IF(#REF!=B2807,1,0)</f>
        <v>#REF!</v>
      </c>
      <c r="N2807" s="5">
        <f t="shared" si="1657"/>
        <v>0</v>
      </c>
    </row>
    <row r="2808" spans="7:14" ht="13.5" customHeight="1" x14ac:dyDescent="0.2">
      <c r="G2808" s="3"/>
      <c r="H2808" s="2"/>
      <c r="I2808" s="12"/>
      <c r="J2808" s="5">
        <v>1</v>
      </c>
      <c r="K2808" s="5">
        <f t="shared" si="1653"/>
        <v>0</v>
      </c>
      <c r="L2808" s="56">
        <f t="shared" si="1685"/>
        <v>0</v>
      </c>
      <c r="M2808" s="5" t="e">
        <f t="shared" ref="M2808" si="1707">IF(#REF!=B2808,1,0)</f>
        <v>#REF!</v>
      </c>
      <c r="N2808" s="5">
        <f t="shared" si="1657"/>
        <v>0</v>
      </c>
    </row>
    <row r="2809" spans="7:14" ht="13.5" customHeight="1" x14ac:dyDescent="0.2">
      <c r="G2809" s="3"/>
      <c r="H2809" s="2"/>
      <c r="I2809" s="12"/>
      <c r="J2809" s="5">
        <v>1</v>
      </c>
      <c r="K2809" s="5">
        <f t="shared" si="1653"/>
        <v>0</v>
      </c>
      <c r="L2809" s="56" t="e">
        <f>IF(B2809="",#REF!,B2809)</f>
        <v>#REF!</v>
      </c>
      <c r="M2809" s="5" t="e">
        <f t="shared" ref="M2809" si="1708">IF(#REF!=B2809,1,0)</f>
        <v>#REF!</v>
      </c>
      <c r="N2809" s="5">
        <f t="shared" si="1657"/>
        <v>0</v>
      </c>
    </row>
    <row r="2810" spans="7:14" ht="13.5" customHeight="1" x14ac:dyDescent="0.2">
      <c r="G2810" s="3"/>
      <c r="H2810" s="2"/>
      <c r="I2810" s="12"/>
      <c r="J2810" s="5">
        <v>1</v>
      </c>
      <c r="K2810" s="5">
        <f t="shared" si="1653"/>
        <v>0</v>
      </c>
      <c r="L2810" s="56">
        <f t="shared" si="1685"/>
        <v>0</v>
      </c>
      <c r="M2810" s="5" t="e">
        <f t="shared" ref="M2810" si="1709">IF(#REF!=B2810,1,0)</f>
        <v>#REF!</v>
      </c>
      <c r="N2810" s="5">
        <f t="shared" si="1657"/>
        <v>0</v>
      </c>
    </row>
    <row r="2811" spans="7:14" ht="13.5" customHeight="1" x14ac:dyDescent="0.2">
      <c r="G2811" s="3"/>
      <c r="H2811" s="2"/>
      <c r="I2811" s="12"/>
      <c r="J2811" s="5">
        <v>1</v>
      </c>
      <c r="K2811" s="5">
        <f t="shared" si="1653"/>
        <v>0</v>
      </c>
      <c r="L2811" s="56" t="e">
        <f>IF(B2811="",#REF!,B2811)</f>
        <v>#REF!</v>
      </c>
      <c r="M2811" s="5" t="e">
        <f t="shared" ref="M2811" si="1710">IF(#REF!=B2811,1,0)</f>
        <v>#REF!</v>
      </c>
      <c r="N2811" s="5">
        <f t="shared" si="1657"/>
        <v>0</v>
      </c>
    </row>
    <row r="2812" spans="7:14" ht="13.5" customHeight="1" x14ac:dyDescent="0.2">
      <c r="G2812" s="3"/>
      <c r="H2812" s="2"/>
      <c r="I2812" s="12"/>
      <c r="J2812" s="5">
        <v>1</v>
      </c>
      <c r="K2812" s="5">
        <f t="shared" si="1653"/>
        <v>0</v>
      </c>
      <c r="L2812" s="56">
        <f t="shared" si="1685"/>
        <v>0</v>
      </c>
      <c r="M2812" s="5" t="e">
        <f t="shared" ref="M2812" si="1711">IF(#REF!=B2812,1,0)</f>
        <v>#REF!</v>
      </c>
      <c r="N2812" s="5">
        <f t="shared" si="1657"/>
        <v>0</v>
      </c>
    </row>
    <row r="2813" spans="7:14" ht="13.5" customHeight="1" x14ac:dyDescent="0.2">
      <c r="G2813" s="3"/>
      <c r="H2813" s="2"/>
      <c r="I2813" s="12"/>
      <c r="J2813" s="5">
        <v>1</v>
      </c>
      <c r="K2813" s="5">
        <f t="shared" si="1653"/>
        <v>0</v>
      </c>
      <c r="L2813" s="56">
        <f t="shared" si="1685"/>
        <v>0</v>
      </c>
      <c r="M2813" s="5" t="e">
        <f t="shared" ref="M2813" si="1712">IF(#REF!=B2813,1,0)</f>
        <v>#REF!</v>
      </c>
      <c r="N2813" s="5">
        <f t="shared" si="1657"/>
        <v>0</v>
      </c>
    </row>
    <row r="2814" spans="7:14" ht="13.5" customHeight="1" x14ac:dyDescent="0.2">
      <c r="G2814" s="3"/>
      <c r="H2814" s="2"/>
      <c r="I2814" s="12"/>
      <c r="J2814" s="5">
        <v>1</v>
      </c>
      <c r="K2814" s="5">
        <f t="shared" si="1653"/>
        <v>0</v>
      </c>
      <c r="L2814" s="56">
        <f t="shared" si="1685"/>
        <v>0</v>
      </c>
      <c r="M2814" s="5" t="e">
        <f t="shared" ref="M2814" si="1713">IF(#REF!=B2814,1,0)</f>
        <v>#REF!</v>
      </c>
      <c r="N2814" s="5">
        <f t="shared" si="1657"/>
        <v>0</v>
      </c>
    </row>
    <row r="2815" spans="7:14" ht="13.5" customHeight="1" x14ac:dyDescent="0.2">
      <c r="G2815" s="3"/>
      <c r="H2815" s="2"/>
      <c r="I2815" s="12"/>
      <c r="J2815" s="5">
        <v>1</v>
      </c>
      <c r="K2815" s="5">
        <f t="shared" si="1653"/>
        <v>0</v>
      </c>
      <c r="L2815" s="56">
        <f t="shared" si="1685"/>
        <v>0</v>
      </c>
      <c r="M2815" s="5" t="e">
        <f t="shared" ref="M2815" si="1714">IF(#REF!=B2815,1,0)</f>
        <v>#REF!</v>
      </c>
      <c r="N2815" s="5">
        <f t="shared" si="1657"/>
        <v>0</v>
      </c>
    </row>
    <row r="2816" spans="7:14" ht="13.5" customHeight="1" x14ac:dyDescent="0.2">
      <c r="G2816" s="3"/>
      <c r="H2816" s="2"/>
      <c r="I2816" s="12"/>
      <c r="J2816" s="5">
        <v>1</v>
      </c>
      <c r="K2816" s="5">
        <f t="shared" si="1653"/>
        <v>0</v>
      </c>
      <c r="L2816" s="56">
        <f t="shared" si="1685"/>
        <v>0</v>
      </c>
      <c r="M2816" s="5" t="e">
        <f t="shared" ref="M2816" si="1715">IF(#REF!=B2816,1,0)</f>
        <v>#REF!</v>
      </c>
      <c r="N2816" s="5">
        <f t="shared" si="1657"/>
        <v>0</v>
      </c>
    </row>
    <row r="2817" spans="7:14" ht="13.5" customHeight="1" x14ac:dyDescent="0.2">
      <c r="G2817" s="3"/>
      <c r="H2817" s="2"/>
      <c r="I2817" s="12"/>
      <c r="J2817" s="5">
        <v>1</v>
      </c>
      <c r="K2817" s="5">
        <f t="shared" si="1653"/>
        <v>0</v>
      </c>
      <c r="L2817" s="56">
        <f t="shared" si="1685"/>
        <v>0</v>
      </c>
      <c r="M2817" s="5" t="e">
        <f t="shared" ref="M2817" si="1716">IF(#REF!=B2817,1,0)</f>
        <v>#REF!</v>
      </c>
      <c r="N2817" s="5">
        <f t="shared" si="1657"/>
        <v>0</v>
      </c>
    </row>
    <row r="2818" spans="7:14" ht="13.5" customHeight="1" x14ac:dyDescent="0.2">
      <c r="G2818" s="3"/>
      <c r="H2818" s="2"/>
      <c r="I2818" s="12"/>
      <c r="J2818" s="5">
        <v>1</v>
      </c>
      <c r="K2818" s="5">
        <f t="shared" si="1653"/>
        <v>0</v>
      </c>
      <c r="L2818" s="56">
        <f t="shared" si="1685"/>
        <v>0</v>
      </c>
      <c r="M2818" s="5" t="e">
        <f t="shared" ref="M2818" si="1717">IF(#REF!=B2818,1,0)</f>
        <v>#REF!</v>
      </c>
      <c r="N2818" s="5">
        <f t="shared" si="1657"/>
        <v>0</v>
      </c>
    </row>
    <row r="2819" spans="7:14" ht="13.5" customHeight="1" x14ac:dyDescent="0.2">
      <c r="G2819" s="3"/>
      <c r="H2819" s="2"/>
      <c r="I2819" s="12"/>
      <c r="J2819" s="5">
        <v>1</v>
      </c>
      <c r="K2819" s="5">
        <f t="shared" si="1653"/>
        <v>0</v>
      </c>
      <c r="L2819" s="56">
        <f t="shared" si="1685"/>
        <v>0</v>
      </c>
      <c r="M2819" s="5" t="e">
        <f t="shared" ref="M2819" si="1718">IF(#REF!=B2819,1,0)</f>
        <v>#REF!</v>
      </c>
      <c r="N2819" s="5">
        <f t="shared" si="1657"/>
        <v>0</v>
      </c>
    </row>
    <row r="2820" spans="7:14" ht="13.5" customHeight="1" x14ac:dyDescent="0.2">
      <c r="G2820" s="3"/>
      <c r="H2820" s="2"/>
      <c r="I2820" s="12"/>
      <c r="J2820" s="5">
        <v>1</v>
      </c>
      <c r="K2820" s="5">
        <f t="shared" si="1653"/>
        <v>0</v>
      </c>
      <c r="L2820" s="56">
        <f t="shared" si="1685"/>
        <v>0</v>
      </c>
      <c r="M2820" s="5" t="e">
        <f t="shared" ref="M2820" si="1719">IF(#REF!=B2820,1,0)</f>
        <v>#REF!</v>
      </c>
      <c r="N2820" s="5">
        <f t="shared" si="1657"/>
        <v>0</v>
      </c>
    </row>
    <row r="2821" spans="7:14" ht="13.5" customHeight="1" x14ac:dyDescent="0.2">
      <c r="G2821" s="3"/>
      <c r="H2821" s="2"/>
      <c r="I2821" s="12"/>
      <c r="J2821" s="5">
        <v>1</v>
      </c>
      <c r="K2821" s="5">
        <f t="shared" ref="K2821:K2884" si="1720">IF(I2821="did not close",0,IF(I2821="",0,1))</f>
        <v>0</v>
      </c>
      <c r="L2821" s="56">
        <f t="shared" si="1685"/>
        <v>0</v>
      </c>
      <c r="M2821" s="5" t="e">
        <f t="shared" ref="M2821" si="1721">IF(#REF!=B2821,1,0)</f>
        <v>#REF!</v>
      </c>
      <c r="N2821" s="5">
        <f t="shared" si="1657"/>
        <v>0</v>
      </c>
    </row>
    <row r="2822" spans="7:14" ht="13.5" customHeight="1" x14ac:dyDescent="0.2">
      <c r="G2822" s="3"/>
      <c r="H2822" s="2"/>
      <c r="I2822" s="12"/>
      <c r="J2822" s="5">
        <v>1</v>
      </c>
      <c r="K2822" s="5">
        <f t="shared" si="1720"/>
        <v>0</v>
      </c>
      <c r="L2822" s="56">
        <f t="shared" si="1685"/>
        <v>0</v>
      </c>
      <c r="M2822" s="5" t="e">
        <f t="shared" ref="M2822" si="1722">IF(#REF!=B2822,1,0)</f>
        <v>#REF!</v>
      </c>
      <c r="N2822" s="5">
        <f t="shared" si="1657"/>
        <v>0</v>
      </c>
    </row>
    <row r="2823" spans="7:14" ht="13.5" customHeight="1" x14ac:dyDescent="0.2">
      <c r="G2823" s="3"/>
      <c r="H2823" s="2"/>
      <c r="I2823" s="12"/>
      <c r="J2823" s="5">
        <v>1</v>
      </c>
      <c r="K2823" s="5">
        <f t="shared" si="1720"/>
        <v>0</v>
      </c>
      <c r="L2823" s="56">
        <f t="shared" si="1685"/>
        <v>0</v>
      </c>
      <c r="M2823" s="5" t="e">
        <f t="shared" ref="M2823" si="1723">IF(#REF!=B2823,1,0)</f>
        <v>#REF!</v>
      </c>
      <c r="N2823" s="5">
        <f t="shared" ref="N2823:N2886" si="1724">IF(J2823=0,IF(H2823="did not close",0,IF(H2823="",0,1)),0)</f>
        <v>0</v>
      </c>
    </row>
    <row r="2824" spans="7:14" ht="13.5" customHeight="1" x14ac:dyDescent="0.2">
      <c r="G2824" s="3"/>
      <c r="H2824" s="2"/>
      <c r="I2824" s="12"/>
      <c r="J2824" s="5">
        <v>1</v>
      </c>
      <c r="K2824" s="5">
        <f t="shared" si="1720"/>
        <v>0</v>
      </c>
      <c r="L2824" s="56">
        <f t="shared" si="1685"/>
        <v>0</v>
      </c>
      <c r="M2824" s="5" t="e">
        <f t="shared" ref="M2824" si="1725">IF(#REF!=B2824,1,0)</f>
        <v>#REF!</v>
      </c>
      <c r="N2824" s="5">
        <f t="shared" si="1724"/>
        <v>0</v>
      </c>
    </row>
    <row r="2825" spans="7:14" ht="13.5" customHeight="1" x14ac:dyDescent="0.2">
      <c r="G2825" s="3"/>
      <c r="H2825" s="2"/>
      <c r="I2825" s="12"/>
      <c r="J2825" s="5">
        <v>1</v>
      </c>
      <c r="K2825" s="5">
        <f t="shared" si="1720"/>
        <v>0</v>
      </c>
      <c r="L2825" s="56">
        <f t="shared" si="1685"/>
        <v>0</v>
      </c>
      <c r="M2825" s="5" t="e">
        <f t="shared" ref="M2825" si="1726">IF(#REF!=B2825,1,0)</f>
        <v>#REF!</v>
      </c>
      <c r="N2825" s="5">
        <f t="shared" si="1724"/>
        <v>0</v>
      </c>
    </row>
    <row r="2826" spans="7:14" ht="13.5" customHeight="1" x14ac:dyDescent="0.2">
      <c r="G2826" s="3"/>
      <c r="H2826" s="2"/>
      <c r="I2826" s="12"/>
      <c r="J2826" s="5">
        <v>1</v>
      </c>
      <c r="K2826" s="5">
        <f t="shared" si="1720"/>
        <v>0</v>
      </c>
      <c r="L2826" s="56">
        <f t="shared" si="1685"/>
        <v>0</v>
      </c>
      <c r="M2826" s="5" t="e">
        <f t="shared" ref="M2826" si="1727">IF(#REF!=B2826,1,0)</f>
        <v>#REF!</v>
      </c>
      <c r="N2826" s="5">
        <f t="shared" si="1724"/>
        <v>0</v>
      </c>
    </row>
    <row r="2827" spans="7:14" ht="13.5" customHeight="1" x14ac:dyDescent="0.2">
      <c r="G2827" s="3"/>
      <c r="H2827" s="2"/>
      <c r="I2827" s="12"/>
      <c r="J2827" s="5">
        <v>1</v>
      </c>
      <c r="K2827" s="5">
        <f t="shared" si="1720"/>
        <v>0</v>
      </c>
      <c r="L2827" s="56">
        <f t="shared" si="1685"/>
        <v>0</v>
      </c>
      <c r="M2827" s="5" t="e">
        <f t="shared" ref="M2827" si="1728">IF(#REF!=B2827,1,0)</f>
        <v>#REF!</v>
      </c>
      <c r="N2827" s="5">
        <f t="shared" si="1724"/>
        <v>0</v>
      </c>
    </row>
    <row r="2828" spans="7:14" ht="13.5" customHeight="1" x14ac:dyDescent="0.2">
      <c r="G2828" s="3"/>
      <c r="H2828" s="2"/>
      <c r="I2828" s="12"/>
      <c r="J2828" s="5">
        <v>1</v>
      </c>
      <c r="K2828" s="5">
        <f t="shared" si="1720"/>
        <v>0</v>
      </c>
      <c r="L2828" s="56">
        <f t="shared" si="1685"/>
        <v>0</v>
      </c>
      <c r="M2828" s="5" t="e">
        <f t="shared" ref="M2828" si="1729">IF(#REF!=B2828,1,0)</f>
        <v>#REF!</v>
      </c>
      <c r="N2828" s="5">
        <f t="shared" si="1724"/>
        <v>0</v>
      </c>
    </row>
    <row r="2829" spans="7:14" ht="13.5" customHeight="1" x14ac:dyDescent="0.2">
      <c r="G2829" s="3"/>
      <c r="H2829" s="2"/>
      <c r="I2829" s="12"/>
      <c r="J2829" s="5">
        <v>1</v>
      </c>
      <c r="K2829" s="5">
        <f t="shared" si="1720"/>
        <v>0</v>
      </c>
      <c r="L2829" s="56">
        <f t="shared" si="1685"/>
        <v>0</v>
      </c>
      <c r="M2829" s="5" t="e">
        <f t="shared" ref="M2829" si="1730">IF(#REF!=B2829,1,0)</f>
        <v>#REF!</v>
      </c>
      <c r="N2829" s="5">
        <f t="shared" si="1724"/>
        <v>0</v>
      </c>
    </row>
    <row r="2830" spans="7:14" ht="13.5" customHeight="1" x14ac:dyDescent="0.2">
      <c r="G2830" s="3"/>
      <c r="H2830" s="2"/>
      <c r="I2830" s="12"/>
      <c r="J2830" s="5">
        <v>1</v>
      </c>
      <c r="K2830" s="5">
        <f t="shared" si="1720"/>
        <v>0</v>
      </c>
      <c r="L2830" s="56">
        <f t="shared" si="1685"/>
        <v>0</v>
      </c>
      <c r="M2830" s="5" t="e">
        <f t="shared" ref="M2830" si="1731">IF(#REF!=B2830,1,0)</f>
        <v>#REF!</v>
      </c>
      <c r="N2830" s="5">
        <f t="shared" si="1724"/>
        <v>0</v>
      </c>
    </row>
    <row r="2831" spans="7:14" ht="13.5" customHeight="1" x14ac:dyDescent="0.2">
      <c r="G2831" s="3"/>
      <c r="H2831" s="2"/>
      <c r="I2831" s="12"/>
      <c r="J2831" s="5">
        <v>1</v>
      </c>
      <c r="K2831" s="5">
        <f t="shared" si="1720"/>
        <v>0</v>
      </c>
      <c r="L2831" s="56">
        <f t="shared" si="1685"/>
        <v>0</v>
      </c>
      <c r="M2831" s="5" t="e">
        <f t="shared" ref="M2831" si="1732">IF(#REF!=B2831,1,0)</f>
        <v>#REF!</v>
      </c>
      <c r="N2831" s="5">
        <f t="shared" si="1724"/>
        <v>0</v>
      </c>
    </row>
    <row r="2832" spans="7:14" ht="13.5" customHeight="1" x14ac:dyDescent="0.2">
      <c r="G2832" s="3"/>
      <c r="H2832" s="2"/>
      <c r="I2832" s="12"/>
      <c r="J2832" s="5">
        <v>1</v>
      </c>
      <c r="K2832" s="5">
        <f t="shared" si="1720"/>
        <v>0</v>
      </c>
      <c r="L2832" s="56" t="e">
        <f>IF(B2832="",#REF!,B2832)</f>
        <v>#REF!</v>
      </c>
      <c r="M2832" s="5" t="e">
        <f t="shared" ref="M2832" si="1733">IF(#REF!=B2832,1,0)</f>
        <v>#REF!</v>
      </c>
      <c r="N2832" s="5">
        <f t="shared" si="1724"/>
        <v>0</v>
      </c>
    </row>
    <row r="2833" spans="7:14" ht="13.5" customHeight="1" x14ac:dyDescent="0.2">
      <c r="G2833" s="3"/>
      <c r="H2833" s="2"/>
      <c r="I2833" s="12"/>
      <c r="J2833" s="5">
        <v>1</v>
      </c>
      <c r="K2833" s="5">
        <f t="shared" si="1720"/>
        <v>0</v>
      </c>
      <c r="L2833" s="56">
        <f t="shared" si="1685"/>
        <v>0</v>
      </c>
      <c r="M2833" s="5" t="e">
        <f t="shared" ref="M2833" si="1734">IF(#REF!=B2833,1,0)</f>
        <v>#REF!</v>
      </c>
      <c r="N2833" s="5">
        <f t="shared" si="1724"/>
        <v>0</v>
      </c>
    </row>
    <row r="2834" spans="7:14" ht="13.5" customHeight="1" x14ac:dyDescent="0.2">
      <c r="G2834" s="3"/>
      <c r="H2834" s="2"/>
      <c r="I2834" s="12"/>
      <c r="J2834" s="5">
        <v>1</v>
      </c>
      <c r="K2834" s="5">
        <f t="shared" si="1720"/>
        <v>0</v>
      </c>
      <c r="L2834" s="56">
        <f t="shared" si="1685"/>
        <v>0</v>
      </c>
      <c r="M2834" s="5" t="e">
        <f t="shared" ref="M2834" si="1735">IF(#REF!=B2834,1,0)</f>
        <v>#REF!</v>
      </c>
      <c r="N2834" s="5">
        <f t="shared" si="1724"/>
        <v>0</v>
      </c>
    </row>
    <row r="2835" spans="7:14" ht="13.5" customHeight="1" x14ac:dyDescent="0.2">
      <c r="G2835" s="3"/>
      <c r="H2835" s="2"/>
      <c r="I2835" s="12"/>
      <c r="J2835" s="5">
        <v>1</v>
      </c>
      <c r="K2835" s="5">
        <f t="shared" si="1720"/>
        <v>0</v>
      </c>
      <c r="L2835" s="56">
        <f t="shared" si="1685"/>
        <v>0</v>
      </c>
      <c r="M2835" s="5" t="e">
        <f t="shared" ref="M2835" si="1736">IF(#REF!=B2835,1,0)</f>
        <v>#REF!</v>
      </c>
      <c r="N2835" s="5">
        <f t="shared" si="1724"/>
        <v>0</v>
      </c>
    </row>
    <row r="2836" spans="7:14" ht="13.5" customHeight="1" x14ac:dyDescent="0.2">
      <c r="G2836" s="3"/>
      <c r="H2836" s="2"/>
      <c r="I2836" s="12"/>
      <c r="J2836" s="5">
        <v>1</v>
      </c>
      <c r="K2836" s="5">
        <f t="shared" si="1720"/>
        <v>0</v>
      </c>
      <c r="L2836" s="56">
        <f t="shared" si="1685"/>
        <v>0</v>
      </c>
      <c r="M2836" s="5" t="e">
        <f t="shared" ref="M2836" si="1737">IF(#REF!=B2836,1,0)</f>
        <v>#REF!</v>
      </c>
      <c r="N2836" s="5">
        <f t="shared" si="1724"/>
        <v>0</v>
      </c>
    </row>
    <row r="2837" spans="7:14" ht="13.5" customHeight="1" x14ac:dyDescent="0.2">
      <c r="G2837" s="3"/>
      <c r="H2837" s="2"/>
      <c r="I2837" s="12"/>
      <c r="J2837" s="5">
        <v>1</v>
      </c>
      <c r="K2837" s="5">
        <f t="shared" si="1720"/>
        <v>0</v>
      </c>
      <c r="L2837" s="56">
        <f t="shared" si="1685"/>
        <v>0</v>
      </c>
      <c r="M2837" s="5" t="e">
        <f t="shared" ref="M2837" si="1738">IF(#REF!=B2837,1,0)</f>
        <v>#REF!</v>
      </c>
      <c r="N2837" s="5">
        <f t="shared" si="1724"/>
        <v>0</v>
      </c>
    </row>
    <row r="2838" spans="7:14" ht="13.5" customHeight="1" x14ac:dyDescent="0.2">
      <c r="G2838" s="3"/>
      <c r="H2838" s="2"/>
      <c r="I2838" s="12"/>
      <c r="J2838" s="5">
        <v>1</v>
      </c>
      <c r="K2838" s="5">
        <f t="shared" si="1720"/>
        <v>0</v>
      </c>
      <c r="L2838" s="56">
        <f t="shared" si="1685"/>
        <v>0</v>
      </c>
      <c r="M2838" s="5" t="e">
        <f t="shared" ref="M2838" si="1739">IF(#REF!=B2838,1,0)</f>
        <v>#REF!</v>
      </c>
      <c r="N2838" s="5">
        <f t="shared" si="1724"/>
        <v>0</v>
      </c>
    </row>
    <row r="2839" spans="7:14" ht="13.5" customHeight="1" x14ac:dyDescent="0.2">
      <c r="G2839" s="3"/>
      <c r="H2839" s="2"/>
      <c r="I2839" s="12"/>
      <c r="J2839" s="5">
        <v>1</v>
      </c>
      <c r="K2839" s="5">
        <f t="shared" si="1720"/>
        <v>0</v>
      </c>
      <c r="L2839" s="56">
        <f t="shared" si="1685"/>
        <v>0</v>
      </c>
      <c r="M2839" s="5" t="e">
        <f t="shared" ref="M2839" si="1740">IF(#REF!=B2839,1,0)</f>
        <v>#REF!</v>
      </c>
      <c r="N2839" s="5">
        <f t="shared" si="1724"/>
        <v>0</v>
      </c>
    </row>
    <row r="2840" spans="7:14" ht="13.5" customHeight="1" x14ac:dyDescent="0.2">
      <c r="G2840" s="3"/>
      <c r="H2840" s="2"/>
      <c r="I2840" s="12"/>
      <c r="J2840" s="5">
        <v>1</v>
      </c>
      <c r="K2840" s="5">
        <f t="shared" si="1720"/>
        <v>0</v>
      </c>
      <c r="L2840" s="56">
        <f t="shared" si="1685"/>
        <v>0</v>
      </c>
      <c r="M2840" s="5" t="e">
        <f t="shared" ref="M2840" si="1741">IF(#REF!=B2840,1,0)</f>
        <v>#REF!</v>
      </c>
      <c r="N2840" s="5">
        <f t="shared" si="1724"/>
        <v>0</v>
      </c>
    </row>
    <row r="2841" spans="7:14" ht="13.5" customHeight="1" x14ac:dyDescent="0.2">
      <c r="G2841" s="3"/>
      <c r="H2841" s="2"/>
      <c r="I2841" s="12"/>
      <c r="J2841" s="5">
        <v>1</v>
      </c>
      <c r="K2841" s="5">
        <f t="shared" si="1720"/>
        <v>0</v>
      </c>
      <c r="L2841" s="56">
        <f t="shared" ref="L2841:L2900" si="1742">IF(B2841="",B2840,B2841)</f>
        <v>0</v>
      </c>
      <c r="M2841" s="5" t="e">
        <f t="shared" ref="M2841" si="1743">IF(#REF!=B2841,1,0)</f>
        <v>#REF!</v>
      </c>
      <c r="N2841" s="5">
        <f t="shared" si="1724"/>
        <v>0</v>
      </c>
    </row>
    <row r="2842" spans="7:14" ht="13.5" customHeight="1" x14ac:dyDescent="0.2">
      <c r="G2842" s="3"/>
      <c r="H2842" s="2"/>
      <c r="I2842" s="12"/>
      <c r="J2842" s="5">
        <v>1</v>
      </c>
      <c r="K2842" s="5">
        <f t="shared" si="1720"/>
        <v>0</v>
      </c>
      <c r="L2842" s="56">
        <f t="shared" si="1742"/>
        <v>0</v>
      </c>
      <c r="M2842" s="5" t="e">
        <f t="shared" ref="M2842" si="1744">IF(#REF!=B2842,1,0)</f>
        <v>#REF!</v>
      </c>
      <c r="N2842" s="5">
        <f t="shared" si="1724"/>
        <v>0</v>
      </c>
    </row>
    <row r="2843" spans="7:14" ht="13.5" customHeight="1" x14ac:dyDescent="0.2">
      <c r="G2843" s="3"/>
      <c r="H2843" s="2"/>
      <c r="I2843" s="109"/>
      <c r="J2843" s="5">
        <v>1</v>
      </c>
      <c r="K2843" s="5">
        <f t="shared" si="1720"/>
        <v>0</v>
      </c>
      <c r="L2843" s="56">
        <f t="shared" si="1742"/>
        <v>0</v>
      </c>
      <c r="M2843" s="5" t="e">
        <f t="shared" ref="M2843" si="1745">IF(#REF!=B2843,1,0)</f>
        <v>#REF!</v>
      </c>
      <c r="N2843" s="5">
        <f t="shared" si="1724"/>
        <v>0</v>
      </c>
    </row>
    <row r="2844" spans="7:14" ht="13.5" customHeight="1" x14ac:dyDescent="0.2">
      <c r="G2844" s="3"/>
      <c r="H2844" s="2"/>
      <c r="I2844" s="12"/>
      <c r="J2844" s="5">
        <v>1</v>
      </c>
      <c r="K2844" s="5">
        <f t="shared" si="1720"/>
        <v>0</v>
      </c>
      <c r="L2844" s="56">
        <f t="shared" si="1742"/>
        <v>0</v>
      </c>
      <c r="M2844" s="5" t="e">
        <f t="shared" ref="M2844" si="1746">IF(#REF!=B2844,1,0)</f>
        <v>#REF!</v>
      </c>
      <c r="N2844" s="5">
        <f t="shared" si="1724"/>
        <v>0</v>
      </c>
    </row>
    <row r="2845" spans="7:14" ht="13.5" customHeight="1" x14ac:dyDescent="0.2">
      <c r="G2845" s="3"/>
      <c r="H2845" s="2"/>
      <c r="I2845" s="12"/>
      <c r="J2845" s="5">
        <v>1</v>
      </c>
      <c r="K2845" s="5">
        <f t="shared" si="1720"/>
        <v>0</v>
      </c>
      <c r="L2845" s="56">
        <f t="shared" si="1742"/>
        <v>0</v>
      </c>
      <c r="M2845" s="5" t="e">
        <f t="shared" ref="M2845" si="1747">IF(#REF!=B2845,1,0)</f>
        <v>#REF!</v>
      </c>
      <c r="N2845" s="5">
        <f t="shared" si="1724"/>
        <v>0</v>
      </c>
    </row>
    <row r="2846" spans="7:14" ht="13.5" customHeight="1" x14ac:dyDescent="0.2">
      <c r="G2846" s="3"/>
      <c r="H2846" s="2"/>
      <c r="I2846" s="12"/>
      <c r="J2846" s="5">
        <v>1</v>
      </c>
      <c r="K2846" s="5">
        <f t="shared" si="1720"/>
        <v>0</v>
      </c>
      <c r="L2846" s="56">
        <f t="shared" si="1742"/>
        <v>0</v>
      </c>
      <c r="M2846" s="5" t="e">
        <f t="shared" ref="M2846" si="1748">IF(#REF!=B2846,1,0)</f>
        <v>#REF!</v>
      </c>
      <c r="N2846" s="5">
        <f t="shared" si="1724"/>
        <v>0</v>
      </c>
    </row>
    <row r="2847" spans="7:14" ht="13.5" customHeight="1" x14ac:dyDescent="0.2">
      <c r="G2847" s="3"/>
      <c r="H2847" s="2"/>
      <c r="I2847" s="12"/>
      <c r="J2847" s="5">
        <v>1</v>
      </c>
      <c r="K2847" s="5">
        <f t="shared" si="1720"/>
        <v>0</v>
      </c>
      <c r="L2847" s="56" t="e">
        <f>IF(B2847="",#REF!,B2847)</f>
        <v>#REF!</v>
      </c>
      <c r="M2847" s="5" t="e">
        <f t="shared" ref="M2847" si="1749">IF(#REF!=B2847,1,0)</f>
        <v>#REF!</v>
      </c>
      <c r="N2847" s="5">
        <f t="shared" si="1724"/>
        <v>0</v>
      </c>
    </row>
    <row r="2848" spans="7:14" ht="13.5" customHeight="1" x14ac:dyDescent="0.2">
      <c r="G2848" s="3"/>
      <c r="H2848" s="2"/>
      <c r="I2848" s="12"/>
      <c r="J2848" s="5">
        <v>1</v>
      </c>
      <c r="K2848" s="5">
        <f t="shared" si="1720"/>
        <v>0</v>
      </c>
      <c r="L2848" s="56" t="e">
        <f>IF(B2848="",#REF!,B2848)</f>
        <v>#REF!</v>
      </c>
      <c r="M2848" s="5" t="e">
        <f t="shared" ref="M2848" si="1750">IF(#REF!=B2848,1,0)</f>
        <v>#REF!</v>
      </c>
      <c r="N2848" s="5">
        <f t="shared" si="1724"/>
        <v>0</v>
      </c>
    </row>
    <row r="2849" spans="7:14" ht="13.5" customHeight="1" x14ac:dyDescent="0.2">
      <c r="G2849" s="3"/>
      <c r="H2849" s="2"/>
      <c r="I2849" s="12"/>
      <c r="J2849" s="5">
        <v>1</v>
      </c>
      <c r="K2849" s="5">
        <f t="shared" si="1720"/>
        <v>0</v>
      </c>
      <c r="L2849" s="56">
        <f t="shared" si="1742"/>
        <v>0</v>
      </c>
      <c r="M2849" s="5" t="e">
        <f t="shared" ref="M2849" si="1751">IF(#REF!=B2849,1,0)</f>
        <v>#REF!</v>
      </c>
      <c r="N2849" s="5">
        <f t="shared" si="1724"/>
        <v>0</v>
      </c>
    </row>
    <row r="2850" spans="7:14" ht="13.5" customHeight="1" x14ac:dyDescent="0.2">
      <c r="G2850" s="3"/>
      <c r="H2850" s="2"/>
      <c r="I2850" s="12"/>
      <c r="J2850" s="5">
        <v>1</v>
      </c>
      <c r="K2850" s="5">
        <f t="shared" si="1720"/>
        <v>0</v>
      </c>
      <c r="L2850" s="56">
        <f t="shared" si="1742"/>
        <v>0</v>
      </c>
      <c r="M2850" s="5" t="e">
        <f t="shared" ref="M2850" si="1752">IF(#REF!=B2850,1,0)</f>
        <v>#REF!</v>
      </c>
      <c r="N2850" s="5">
        <f t="shared" si="1724"/>
        <v>0</v>
      </c>
    </row>
    <row r="2851" spans="7:14" ht="13.5" customHeight="1" x14ac:dyDescent="0.2">
      <c r="G2851" s="3"/>
      <c r="H2851" s="2"/>
      <c r="I2851" s="12"/>
      <c r="J2851" s="5">
        <v>1</v>
      </c>
      <c r="K2851" s="5">
        <f t="shared" si="1720"/>
        <v>0</v>
      </c>
      <c r="L2851" s="56">
        <f t="shared" si="1742"/>
        <v>0</v>
      </c>
      <c r="M2851" s="5" t="e">
        <f t="shared" ref="M2851" si="1753">IF(#REF!=B2851,1,0)</f>
        <v>#REF!</v>
      </c>
      <c r="N2851" s="5">
        <f t="shared" si="1724"/>
        <v>0</v>
      </c>
    </row>
    <row r="2852" spans="7:14" ht="13.5" customHeight="1" x14ac:dyDescent="0.2">
      <c r="G2852" s="3"/>
      <c r="H2852" s="2"/>
      <c r="I2852" s="12"/>
      <c r="J2852" s="5">
        <v>1</v>
      </c>
      <c r="K2852" s="5">
        <f t="shared" si="1720"/>
        <v>0</v>
      </c>
      <c r="L2852" s="56">
        <f t="shared" si="1742"/>
        <v>0</v>
      </c>
      <c r="M2852" s="5" t="e">
        <f t="shared" ref="M2852" si="1754">IF(#REF!=B2852,1,0)</f>
        <v>#REF!</v>
      </c>
      <c r="N2852" s="5">
        <f t="shared" si="1724"/>
        <v>0</v>
      </c>
    </row>
    <row r="2853" spans="7:14" ht="13.5" customHeight="1" x14ac:dyDescent="0.2">
      <c r="G2853" s="3"/>
      <c r="H2853" s="2"/>
      <c r="I2853" s="12"/>
      <c r="J2853" s="5">
        <v>1</v>
      </c>
      <c r="K2853" s="5">
        <f t="shared" si="1720"/>
        <v>0</v>
      </c>
      <c r="L2853" s="56">
        <f t="shared" si="1742"/>
        <v>0</v>
      </c>
      <c r="M2853" s="5" t="e">
        <f t="shared" ref="M2853" si="1755">IF(#REF!=B2853,1,0)</f>
        <v>#REF!</v>
      </c>
      <c r="N2853" s="5">
        <f t="shared" si="1724"/>
        <v>0</v>
      </c>
    </row>
    <row r="2854" spans="7:14" ht="13.5" customHeight="1" x14ac:dyDescent="0.2">
      <c r="G2854" s="3"/>
      <c r="H2854" s="2"/>
      <c r="I2854" s="12"/>
      <c r="J2854" s="5">
        <v>1</v>
      </c>
      <c r="K2854" s="5">
        <f t="shared" si="1720"/>
        <v>0</v>
      </c>
      <c r="L2854" s="56">
        <f t="shared" si="1742"/>
        <v>0</v>
      </c>
      <c r="M2854" s="5" t="e">
        <f t="shared" ref="M2854" si="1756">IF(#REF!=B2854,1,0)</f>
        <v>#REF!</v>
      </c>
      <c r="N2854" s="5">
        <f t="shared" si="1724"/>
        <v>0</v>
      </c>
    </row>
    <row r="2855" spans="7:14" ht="13.5" customHeight="1" x14ac:dyDescent="0.2">
      <c r="G2855" s="3"/>
      <c r="H2855" s="2"/>
      <c r="I2855" s="12"/>
      <c r="J2855" s="5">
        <v>1</v>
      </c>
      <c r="K2855" s="5">
        <f t="shared" si="1720"/>
        <v>0</v>
      </c>
      <c r="L2855" s="56">
        <f t="shared" si="1742"/>
        <v>0</v>
      </c>
      <c r="M2855" s="5" t="e">
        <f t="shared" ref="M2855" si="1757">IF(#REF!=B2855,1,0)</f>
        <v>#REF!</v>
      </c>
      <c r="N2855" s="5">
        <f t="shared" si="1724"/>
        <v>0</v>
      </c>
    </row>
    <row r="2856" spans="7:14" ht="13.5" customHeight="1" x14ac:dyDescent="0.2">
      <c r="G2856" s="3"/>
      <c r="H2856" s="2"/>
      <c r="I2856" s="12"/>
      <c r="J2856" s="5">
        <v>1</v>
      </c>
      <c r="K2856" s="5">
        <f t="shared" si="1720"/>
        <v>0</v>
      </c>
      <c r="L2856" s="56" t="e">
        <f>IF(B2856="",#REF!,B2856)</f>
        <v>#REF!</v>
      </c>
      <c r="M2856" s="5" t="e">
        <f t="shared" ref="M2856" si="1758">IF(#REF!=B2856,1,0)</f>
        <v>#REF!</v>
      </c>
      <c r="N2856" s="5">
        <f t="shared" si="1724"/>
        <v>0</v>
      </c>
    </row>
    <row r="2857" spans="7:14" ht="13.5" customHeight="1" x14ac:dyDescent="0.2">
      <c r="G2857" s="3"/>
      <c r="H2857" s="2"/>
      <c r="I2857" s="12"/>
      <c r="J2857" s="5">
        <v>1</v>
      </c>
      <c r="K2857" s="5">
        <f t="shared" si="1720"/>
        <v>0</v>
      </c>
      <c r="L2857" s="56" t="e">
        <f>IF(B2857="",#REF!,B2857)</f>
        <v>#REF!</v>
      </c>
      <c r="M2857" s="5" t="e">
        <f t="shared" ref="M2857" si="1759">IF(#REF!=B2857,1,0)</f>
        <v>#REF!</v>
      </c>
      <c r="N2857" s="5">
        <f t="shared" si="1724"/>
        <v>0</v>
      </c>
    </row>
    <row r="2858" spans="7:14" ht="13.5" customHeight="1" x14ac:dyDescent="0.2">
      <c r="G2858" s="3"/>
      <c r="H2858" s="2"/>
      <c r="I2858" s="12"/>
      <c r="J2858" s="5">
        <v>1</v>
      </c>
      <c r="K2858" s="5">
        <f t="shared" si="1720"/>
        <v>0</v>
      </c>
      <c r="L2858" s="56">
        <f t="shared" si="1742"/>
        <v>0</v>
      </c>
      <c r="M2858" s="5" t="e">
        <f t="shared" ref="M2858" si="1760">IF(#REF!=B2858,1,0)</f>
        <v>#REF!</v>
      </c>
      <c r="N2858" s="5">
        <f t="shared" si="1724"/>
        <v>0</v>
      </c>
    </row>
    <row r="2859" spans="7:14" ht="13.5" customHeight="1" x14ac:dyDescent="0.2">
      <c r="G2859" s="3"/>
      <c r="H2859" s="2"/>
      <c r="I2859" s="12"/>
      <c r="J2859" s="5">
        <v>1</v>
      </c>
      <c r="K2859" s="5">
        <f t="shared" si="1720"/>
        <v>0</v>
      </c>
      <c r="L2859" s="56">
        <f t="shared" si="1742"/>
        <v>0</v>
      </c>
      <c r="M2859" s="5" t="e">
        <f t="shared" ref="M2859" si="1761">IF(#REF!=B2859,1,0)</f>
        <v>#REF!</v>
      </c>
      <c r="N2859" s="5">
        <f t="shared" si="1724"/>
        <v>0</v>
      </c>
    </row>
    <row r="2860" spans="7:14" ht="13.5" customHeight="1" x14ac:dyDescent="0.2">
      <c r="G2860" s="3"/>
      <c r="H2860" s="2"/>
      <c r="I2860" s="12"/>
      <c r="J2860" s="5">
        <v>1</v>
      </c>
      <c r="K2860" s="5">
        <f t="shared" si="1720"/>
        <v>0</v>
      </c>
      <c r="L2860" s="56">
        <f t="shared" si="1742"/>
        <v>0</v>
      </c>
      <c r="M2860" s="5" t="e">
        <f t="shared" ref="M2860" si="1762">IF(#REF!=B2860,1,0)</f>
        <v>#REF!</v>
      </c>
      <c r="N2860" s="5">
        <f t="shared" si="1724"/>
        <v>0</v>
      </c>
    </row>
    <row r="2861" spans="7:14" ht="13.5" customHeight="1" x14ac:dyDescent="0.2">
      <c r="G2861" s="3"/>
      <c r="H2861" s="2"/>
      <c r="I2861" s="12"/>
      <c r="J2861" s="5">
        <v>1</v>
      </c>
      <c r="K2861" s="5">
        <f t="shared" si="1720"/>
        <v>0</v>
      </c>
      <c r="L2861" s="56">
        <f t="shared" si="1742"/>
        <v>0</v>
      </c>
      <c r="M2861" s="5" t="e">
        <f t="shared" ref="M2861" si="1763">IF(#REF!=B2861,1,0)</f>
        <v>#REF!</v>
      </c>
      <c r="N2861" s="5">
        <f t="shared" si="1724"/>
        <v>0</v>
      </c>
    </row>
    <row r="2862" spans="7:14" ht="13.5" customHeight="1" x14ac:dyDescent="0.2">
      <c r="G2862" s="3"/>
      <c r="H2862" s="2"/>
      <c r="I2862" s="12"/>
      <c r="J2862" s="5">
        <v>1</v>
      </c>
      <c r="K2862" s="5">
        <f t="shared" si="1720"/>
        <v>0</v>
      </c>
      <c r="L2862" s="56">
        <f t="shared" si="1742"/>
        <v>0</v>
      </c>
      <c r="M2862" s="5" t="e">
        <f t="shared" ref="M2862" si="1764">IF(#REF!=B2862,1,0)</f>
        <v>#REF!</v>
      </c>
      <c r="N2862" s="5">
        <f t="shared" si="1724"/>
        <v>0</v>
      </c>
    </row>
    <row r="2863" spans="7:14" ht="13.5" customHeight="1" x14ac:dyDescent="0.2">
      <c r="G2863" s="3"/>
      <c r="H2863" s="2"/>
      <c r="I2863" s="12"/>
      <c r="J2863" s="5">
        <v>1</v>
      </c>
      <c r="K2863" s="5">
        <f t="shared" si="1720"/>
        <v>0</v>
      </c>
      <c r="L2863" s="56">
        <f t="shared" si="1742"/>
        <v>0</v>
      </c>
      <c r="M2863" s="5" t="e">
        <f t="shared" ref="M2863" si="1765">IF(#REF!=B2863,1,0)</f>
        <v>#REF!</v>
      </c>
      <c r="N2863" s="5">
        <f t="shared" si="1724"/>
        <v>0</v>
      </c>
    </row>
    <row r="2864" spans="7:14" ht="13.5" customHeight="1" x14ac:dyDescent="0.2">
      <c r="G2864" s="3"/>
      <c r="H2864" s="2"/>
      <c r="I2864" s="12"/>
      <c r="J2864" s="5">
        <v>1</v>
      </c>
      <c r="K2864" s="5">
        <f t="shared" si="1720"/>
        <v>0</v>
      </c>
      <c r="L2864" s="56">
        <f t="shared" si="1742"/>
        <v>0</v>
      </c>
      <c r="M2864" s="5" t="e">
        <f t="shared" ref="M2864" si="1766">IF(#REF!=B2864,1,0)</f>
        <v>#REF!</v>
      </c>
      <c r="N2864" s="5">
        <f t="shared" si="1724"/>
        <v>0</v>
      </c>
    </row>
    <row r="2865" spans="7:14" ht="13.5" customHeight="1" x14ac:dyDescent="0.2">
      <c r="G2865" s="3"/>
      <c r="H2865" s="2"/>
      <c r="I2865" s="12"/>
      <c r="J2865" s="5">
        <v>1</v>
      </c>
      <c r="K2865" s="5">
        <f t="shared" si="1720"/>
        <v>0</v>
      </c>
      <c r="L2865" s="56">
        <f t="shared" si="1742"/>
        <v>0</v>
      </c>
      <c r="M2865" s="5" t="e">
        <f t="shared" ref="M2865" si="1767">IF(#REF!=B2865,1,0)</f>
        <v>#REF!</v>
      </c>
      <c r="N2865" s="5">
        <f t="shared" si="1724"/>
        <v>0</v>
      </c>
    </row>
    <row r="2866" spans="7:14" ht="13.5" customHeight="1" x14ac:dyDescent="0.2">
      <c r="G2866" s="3"/>
      <c r="H2866" s="2"/>
      <c r="I2866" s="12"/>
      <c r="J2866" s="5">
        <v>1</v>
      </c>
      <c r="K2866" s="5">
        <f t="shared" si="1720"/>
        <v>0</v>
      </c>
      <c r="L2866" s="56">
        <f t="shared" si="1742"/>
        <v>0</v>
      </c>
      <c r="M2866" s="5" t="e">
        <f t="shared" ref="M2866" si="1768">IF(#REF!=B2866,1,0)</f>
        <v>#REF!</v>
      </c>
      <c r="N2866" s="5">
        <f t="shared" si="1724"/>
        <v>0</v>
      </c>
    </row>
    <row r="2867" spans="7:14" ht="13.5" customHeight="1" x14ac:dyDescent="0.2">
      <c r="G2867" s="3"/>
      <c r="H2867" s="2"/>
      <c r="I2867" s="12"/>
      <c r="J2867" s="5">
        <v>1</v>
      </c>
      <c r="K2867" s="5">
        <f t="shared" si="1720"/>
        <v>0</v>
      </c>
      <c r="L2867" s="56">
        <f t="shared" si="1742"/>
        <v>0</v>
      </c>
      <c r="M2867" s="5" t="e">
        <f t="shared" ref="M2867" si="1769">IF(#REF!=B2867,1,0)</f>
        <v>#REF!</v>
      </c>
      <c r="N2867" s="5">
        <f t="shared" si="1724"/>
        <v>0</v>
      </c>
    </row>
    <row r="2868" spans="7:14" ht="13.5" customHeight="1" x14ac:dyDescent="0.2">
      <c r="G2868" s="3"/>
      <c r="H2868" s="2"/>
      <c r="I2868" s="12"/>
      <c r="J2868" s="5">
        <v>1</v>
      </c>
      <c r="K2868" s="5">
        <f t="shared" si="1720"/>
        <v>0</v>
      </c>
      <c r="L2868" s="56">
        <f t="shared" si="1742"/>
        <v>0</v>
      </c>
      <c r="M2868" s="5" t="e">
        <f t="shared" ref="M2868" si="1770">IF(#REF!=B2868,1,0)</f>
        <v>#REF!</v>
      </c>
      <c r="N2868" s="5">
        <f t="shared" si="1724"/>
        <v>0</v>
      </c>
    </row>
    <row r="2869" spans="7:14" ht="13.5" customHeight="1" x14ac:dyDescent="0.2">
      <c r="G2869" s="3"/>
      <c r="H2869" s="2"/>
      <c r="I2869" s="12"/>
      <c r="J2869" s="5">
        <v>1</v>
      </c>
      <c r="K2869" s="5">
        <f t="shared" si="1720"/>
        <v>0</v>
      </c>
      <c r="L2869" s="56">
        <f t="shared" si="1742"/>
        <v>0</v>
      </c>
      <c r="M2869" s="5" t="e">
        <f t="shared" ref="M2869" si="1771">IF(#REF!=B2869,1,0)</f>
        <v>#REF!</v>
      </c>
      <c r="N2869" s="5">
        <f t="shared" si="1724"/>
        <v>0</v>
      </c>
    </row>
    <row r="2870" spans="7:14" ht="13.5" customHeight="1" x14ac:dyDescent="0.2">
      <c r="G2870" s="3"/>
      <c r="H2870" s="2"/>
      <c r="I2870" s="12"/>
      <c r="J2870" s="5">
        <v>1</v>
      </c>
      <c r="K2870" s="5">
        <f t="shared" si="1720"/>
        <v>0</v>
      </c>
      <c r="L2870" s="56">
        <f t="shared" si="1742"/>
        <v>0</v>
      </c>
      <c r="M2870" s="5" t="e">
        <f t="shared" ref="M2870" si="1772">IF(#REF!=B2870,1,0)</f>
        <v>#REF!</v>
      </c>
      <c r="N2870" s="5">
        <f t="shared" si="1724"/>
        <v>0</v>
      </c>
    </row>
    <row r="2871" spans="7:14" ht="13.5" customHeight="1" x14ac:dyDescent="0.2">
      <c r="G2871" s="3"/>
      <c r="H2871" s="2"/>
      <c r="I2871" s="12"/>
      <c r="J2871" s="5">
        <v>1</v>
      </c>
      <c r="K2871" s="5">
        <f t="shared" si="1720"/>
        <v>0</v>
      </c>
      <c r="L2871" s="56">
        <f t="shared" si="1742"/>
        <v>0</v>
      </c>
      <c r="M2871" s="5" t="e">
        <f t="shared" ref="M2871" si="1773">IF(#REF!=B2871,1,0)</f>
        <v>#REF!</v>
      </c>
      <c r="N2871" s="5">
        <f t="shared" si="1724"/>
        <v>0</v>
      </c>
    </row>
    <row r="2872" spans="7:14" ht="13.5" customHeight="1" x14ac:dyDescent="0.2">
      <c r="G2872" s="3"/>
      <c r="H2872" s="2"/>
      <c r="I2872" s="12"/>
      <c r="J2872" s="5">
        <v>1</v>
      </c>
      <c r="K2872" s="5">
        <f t="shared" si="1720"/>
        <v>0</v>
      </c>
      <c r="L2872" s="56">
        <f t="shared" si="1742"/>
        <v>0</v>
      </c>
      <c r="M2872" s="5" t="e">
        <f t="shared" ref="M2872" si="1774">IF(#REF!=B2872,1,0)</f>
        <v>#REF!</v>
      </c>
      <c r="N2872" s="5">
        <f t="shared" si="1724"/>
        <v>0</v>
      </c>
    </row>
    <row r="2873" spans="7:14" ht="13.5" customHeight="1" x14ac:dyDescent="0.2">
      <c r="G2873" s="3"/>
      <c r="H2873" s="2"/>
      <c r="I2873" s="12"/>
      <c r="J2873" s="5">
        <v>1</v>
      </c>
      <c r="K2873" s="5">
        <f t="shared" si="1720"/>
        <v>0</v>
      </c>
      <c r="L2873" s="56">
        <f t="shared" si="1742"/>
        <v>0</v>
      </c>
      <c r="M2873" s="5" t="e">
        <f t="shared" ref="M2873" si="1775">IF(#REF!=B2873,1,0)</f>
        <v>#REF!</v>
      </c>
      <c r="N2873" s="5">
        <f t="shared" si="1724"/>
        <v>0</v>
      </c>
    </row>
    <row r="2874" spans="7:14" ht="13.5" customHeight="1" x14ac:dyDescent="0.2">
      <c r="G2874" s="3"/>
      <c r="H2874" s="2"/>
      <c r="I2874" s="12"/>
      <c r="J2874" s="5">
        <v>1</v>
      </c>
      <c r="K2874" s="5">
        <f t="shared" si="1720"/>
        <v>0</v>
      </c>
      <c r="L2874" s="56">
        <f t="shared" si="1742"/>
        <v>0</v>
      </c>
      <c r="M2874" s="5" t="e">
        <f t="shared" ref="M2874" si="1776">IF(#REF!=B2874,1,0)</f>
        <v>#REF!</v>
      </c>
      <c r="N2874" s="5">
        <f t="shared" si="1724"/>
        <v>0</v>
      </c>
    </row>
    <row r="2875" spans="7:14" ht="13.5" customHeight="1" x14ac:dyDescent="0.2">
      <c r="G2875" s="3"/>
      <c r="H2875" s="2"/>
      <c r="I2875" s="12"/>
      <c r="J2875" s="5">
        <v>1</v>
      </c>
      <c r="K2875" s="5">
        <f t="shared" si="1720"/>
        <v>0</v>
      </c>
      <c r="L2875" s="56">
        <f t="shared" si="1742"/>
        <v>0</v>
      </c>
      <c r="M2875" s="5" t="e">
        <f t="shared" ref="M2875" si="1777">IF(#REF!=B2875,1,0)</f>
        <v>#REF!</v>
      </c>
      <c r="N2875" s="5">
        <f t="shared" si="1724"/>
        <v>0</v>
      </c>
    </row>
    <row r="2876" spans="7:14" ht="13.5" customHeight="1" x14ac:dyDescent="0.2">
      <c r="G2876" s="3"/>
      <c r="H2876" s="2"/>
      <c r="I2876" s="12"/>
      <c r="J2876" s="5">
        <v>1</v>
      </c>
      <c r="K2876" s="5">
        <f t="shared" si="1720"/>
        <v>0</v>
      </c>
      <c r="L2876" s="56">
        <f t="shared" si="1742"/>
        <v>0</v>
      </c>
      <c r="M2876" s="5" t="e">
        <f t="shared" ref="M2876" si="1778">IF(#REF!=B2876,1,0)</f>
        <v>#REF!</v>
      </c>
      <c r="N2876" s="5">
        <f t="shared" si="1724"/>
        <v>0</v>
      </c>
    </row>
    <row r="2877" spans="7:14" ht="13.5" customHeight="1" x14ac:dyDescent="0.2">
      <c r="G2877" s="3"/>
      <c r="H2877" s="2"/>
      <c r="I2877" s="12"/>
      <c r="J2877" s="5">
        <v>1</v>
      </c>
      <c r="K2877" s="5">
        <f t="shared" si="1720"/>
        <v>0</v>
      </c>
      <c r="L2877" s="56">
        <f t="shared" si="1742"/>
        <v>0</v>
      </c>
      <c r="M2877" s="5" t="e">
        <f t="shared" ref="M2877" si="1779">IF(#REF!=B2877,1,0)</f>
        <v>#REF!</v>
      </c>
      <c r="N2877" s="5">
        <f t="shared" si="1724"/>
        <v>0</v>
      </c>
    </row>
    <row r="2878" spans="7:14" ht="13.5" customHeight="1" x14ac:dyDescent="0.2">
      <c r="G2878" s="3"/>
      <c r="H2878" s="2"/>
      <c r="I2878" s="12"/>
      <c r="J2878" s="5">
        <v>1</v>
      </c>
      <c r="K2878" s="5">
        <f t="shared" si="1720"/>
        <v>0</v>
      </c>
      <c r="L2878" s="56">
        <f t="shared" si="1742"/>
        <v>0</v>
      </c>
      <c r="M2878" s="5" t="e">
        <f t="shared" ref="M2878" si="1780">IF(#REF!=B2878,1,0)</f>
        <v>#REF!</v>
      </c>
      <c r="N2878" s="5">
        <f t="shared" si="1724"/>
        <v>0</v>
      </c>
    </row>
    <row r="2879" spans="7:14" ht="13.5" customHeight="1" x14ac:dyDescent="0.2">
      <c r="G2879" s="3"/>
      <c r="H2879" s="2"/>
      <c r="I2879" s="12"/>
      <c r="J2879" s="5">
        <v>1</v>
      </c>
      <c r="K2879" s="5">
        <f t="shared" si="1720"/>
        <v>0</v>
      </c>
      <c r="L2879" s="56">
        <f t="shared" si="1742"/>
        <v>0</v>
      </c>
      <c r="M2879" s="5" t="e">
        <f t="shared" ref="M2879" si="1781">IF(#REF!=B2879,1,0)</f>
        <v>#REF!</v>
      </c>
      <c r="N2879" s="5">
        <f t="shared" si="1724"/>
        <v>0</v>
      </c>
    </row>
    <row r="2880" spans="7:14" ht="13.5" customHeight="1" x14ac:dyDescent="0.2">
      <c r="G2880" s="3"/>
      <c r="H2880" s="2"/>
      <c r="I2880" s="12"/>
      <c r="J2880" s="5">
        <v>1</v>
      </c>
      <c r="K2880" s="5">
        <f t="shared" si="1720"/>
        <v>0</v>
      </c>
      <c r="L2880" s="56">
        <f t="shared" si="1742"/>
        <v>0</v>
      </c>
      <c r="M2880" s="5" t="e">
        <f t="shared" ref="M2880" si="1782">IF(#REF!=B2880,1,0)</f>
        <v>#REF!</v>
      </c>
      <c r="N2880" s="5">
        <f t="shared" si="1724"/>
        <v>0</v>
      </c>
    </row>
    <row r="2881" spans="7:14" ht="13.5" customHeight="1" x14ac:dyDescent="0.2">
      <c r="G2881" s="3"/>
      <c r="H2881" s="2"/>
      <c r="I2881" s="12"/>
      <c r="J2881" s="5">
        <v>1</v>
      </c>
      <c r="K2881" s="5">
        <f t="shared" si="1720"/>
        <v>0</v>
      </c>
      <c r="L2881" s="56">
        <f t="shared" si="1742"/>
        <v>0</v>
      </c>
      <c r="M2881" s="5" t="e">
        <f t="shared" ref="M2881" si="1783">IF(#REF!=B2881,1,0)</f>
        <v>#REF!</v>
      </c>
      <c r="N2881" s="5">
        <f t="shared" si="1724"/>
        <v>0</v>
      </c>
    </row>
    <row r="2882" spans="7:14" ht="13.5" customHeight="1" x14ac:dyDescent="0.2">
      <c r="G2882" s="3"/>
      <c r="H2882" s="2"/>
      <c r="I2882" s="12"/>
      <c r="J2882" s="5">
        <v>1</v>
      </c>
      <c r="K2882" s="5">
        <f t="shared" si="1720"/>
        <v>0</v>
      </c>
      <c r="L2882" s="56">
        <f t="shared" si="1742"/>
        <v>0</v>
      </c>
      <c r="M2882" s="5" t="e">
        <f t="shared" ref="M2882" si="1784">IF(#REF!=B2882,1,0)</f>
        <v>#REF!</v>
      </c>
      <c r="N2882" s="5">
        <f t="shared" si="1724"/>
        <v>0</v>
      </c>
    </row>
    <row r="2883" spans="7:14" ht="13.5" customHeight="1" x14ac:dyDescent="0.2">
      <c r="G2883" s="3"/>
      <c r="H2883" s="2"/>
      <c r="I2883" s="12"/>
      <c r="J2883" s="5">
        <v>1</v>
      </c>
      <c r="K2883" s="5">
        <f t="shared" si="1720"/>
        <v>0</v>
      </c>
      <c r="L2883" s="56">
        <f t="shared" si="1742"/>
        <v>0</v>
      </c>
      <c r="M2883" s="5" t="e">
        <f t="shared" ref="M2883" si="1785">IF(#REF!=B2883,1,0)</f>
        <v>#REF!</v>
      </c>
      <c r="N2883" s="5">
        <f t="shared" si="1724"/>
        <v>0</v>
      </c>
    </row>
    <row r="2884" spans="7:14" ht="13.5" customHeight="1" x14ac:dyDescent="0.2">
      <c r="G2884" s="3"/>
      <c r="H2884" s="2"/>
      <c r="I2884" s="12"/>
      <c r="J2884" s="5">
        <v>1</v>
      </c>
      <c r="K2884" s="5">
        <f t="shared" si="1720"/>
        <v>0</v>
      </c>
      <c r="L2884" s="56">
        <f t="shared" si="1742"/>
        <v>0</v>
      </c>
      <c r="M2884" s="5" t="e">
        <f t="shared" ref="M2884" si="1786">IF(#REF!=B2884,1,0)</f>
        <v>#REF!</v>
      </c>
      <c r="N2884" s="5">
        <f t="shared" si="1724"/>
        <v>0</v>
      </c>
    </row>
    <row r="2885" spans="7:14" ht="13.5" customHeight="1" x14ac:dyDescent="0.2">
      <c r="G2885" s="3"/>
      <c r="H2885" s="2"/>
      <c r="I2885" s="12"/>
      <c r="J2885" s="5">
        <v>1</v>
      </c>
      <c r="K2885" s="5">
        <f t="shared" ref="K2885:K2948" si="1787">IF(I2885="did not close",0,IF(I2885="",0,1))</f>
        <v>0</v>
      </c>
      <c r="L2885" s="56">
        <f t="shared" si="1742"/>
        <v>0</v>
      </c>
      <c r="M2885" s="5" t="e">
        <f t="shared" ref="M2885" si="1788">IF(#REF!=B2885,1,0)</f>
        <v>#REF!</v>
      </c>
      <c r="N2885" s="5">
        <f t="shared" si="1724"/>
        <v>0</v>
      </c>
    </row>
    <row r="2886" spans="7:14" ht="13.5" customHeight="1" x14ac:dyDescent="0.2">
      <c r="G2886" s="3"/>
      <c r="H2886" s="2"/>
      <c r="I2886" s="12"/>
      <c r="J2886" s="5">
        <v>1</v>
      </c>
      <c r="K2886" s="5">
        <f t="shared" si="1787"/>
        <v>0</v>
      </c>
      <c r="L2886" s="56">
        <f t="shared" si="1742"/>
        <v>0</v>
      </c>
      <c r="M2886" s="5" t="e">
        <f t="shared" ref="M2886" si="1789">IF(#REF!=B2886,1,0)</f>
        <v>#REF!</v>
      </c>
      <c r="N2886" s="5">
        <f t="shared" si="1724"/>
        <v>0</v>
      </c>
    </row>
    <row r="2887" spans="7:14" ht="13.5" customHeight="1" x14ac:dyDescent="0.2">
      <c r="G2887" s="3"/>
      <c r="H2887" s="2"/>
      <c r="I2887" s="12"/>
      <c r="J2887" s="5">
        <v>1</v>
      </c>
      <c r="K2887" s="5">
        <f t="shared" si="1787"/>
        <v>0</v>
      </c>
      <c r="L2887" s="56">
        <f t="shared" si="1742"/>
        <v>0</v>
      </c>
      <c r="M2887" s="5" t="e">
        <f t="shared" ref="M2887" si="1790">IF(#REF!=B2887,1,0)</f>
        <v>#REF!</v>
      </c>
      <c r="N2887" s="5">
        <f t="shared" ref="N2887:N2950" si="1791">IF(J2887=0,IF(H2887="did not close",0,IF(H2887="",0,1)),0)</f>
        <v>0</v>
      </c>
    </row>
    <row r="2888" spans="7:14" ht="13.5" customHeight="1" x14ac:dyDescent="0.2">
      <c r="G2888" s="3"/>
      <c r="H2888" s="2"/>
      <c r="I2888" s="12"/>
      <c r="J2888" s="5">
        <v>1</v>
      </c>
      <c r="K2888" s="5">
        <f t="shared" si="1787"/>
        <v>0</v>
      </c>
      <c r="L2888" s="56">
        <f t="shared" si="1742"/>
        <v>0</v>
      </c>
      <c r="M2888" s="5" t="e">
        <f t="shared" ref="M2888" si="1792">IF(#REF!=B2888,1,0)</f>
        <v>#REF!</v>
      </c>
      <c r="N2888" s="5">
        <f t="shared" si="1791"/>
        <v>0</v>
      </c>
    </row>
    <row r="2889" spans="7:14" ht="13.5" customHeight="1" x14ac:dyDescent="0.2">
      <c r="G2889" s="3"/>
      <c r="H2889" s="2"/>
      <c r="I2889" s="12"/>
      <c r="J2889" s="5">
        <v>1</v>
      </c>
      <c r="K2889" s="5">
        <f t="shared" si="1787"/>
        <v>0</v>
      </c>
      <c r="L2889" s="56">
        <f t="shared" si="1742"/>
        <v>0</v>
      </c>
      <c r="M2889" s="5" t="e">
        <f t="shared" ref="M2889" si="1793">IF(#REF!=B2889,1,0)</f>
        <v>#REF!</v>
      </c>
      <c r="N2889" s="5">
        <f t="shared" si="1791"/>
        <v>0</v>
      </c>
    </row>
    <row r="2890" spans="7:14" ht="13.5" customHeight="1" x14ac:dyDescent="0.2">
      <c r="G2890" s="3"/>
      <c r="H2890" s="2"/>
      <c r="I2890" s="12"/>
      <c r="J2890" s="5">
        <v>1</v>
      </c>
      <c r="K2890" s="5">
        <f t="shared" si="1787"/>
        <v>0</v>
      </c>
      <c r="L2890" s="56">
        <f t="shared" si="1742"/>
        <v>0</v>
      </c>
      <c r="M2890" s="5" t="e">
        <f t="shared" ref="M2890" si="1794">IF(#REF!=B2890,1,0)</f>
        <v>#REF!</v>
      </c>
      <c r="N2890" s="5">
        <f t="shared" si="1791"/>
        <v>0</v>
      </c>
    </row>
    <row r="2891" spans="7:14" ht="13.5" customHeight="1" x14ac:dyDescent="0.2">
      <c r="G2891" s="3"/>
      <c r="H2891" s="2"/>
      <c r="I2891" s="12"/>
      <c r="J2891" s="5">
        <v>1</v>
      </c>
      <c r="K2891" s="5">
        <f t="shared" si="1787"/>
        <v>0</v>
      </c>
      <c r="L2891" s="56">
        <f t="shared" si="1742"/>
        <v>0</v>
      </c>
      <c r="M2891" s="5" t="e">
        <f t="shared" ref="M2891" si="1795">IF(#REF!=B2891,1,0)</f>
        <v>#REF!</v>
      </c>
      <c r="N2891" s="5">
        <f t="shared" si="1791"/>
        <v>0</v>
      </c>
    </row>
    <row r="2892" spans="7:14" ht="13.5" customHeight="1" x14ac:dyDescent="0.2">
      <c r="G2892" s="3"/>
      <c r="H2892" s="2"/>
      <c r="I2892" s="12"/>
      <c r="J2892" s="5">
        <v>1</v>
      </c>
      <c r="K2892" s="5">
        <f t="shared" si="1787"/>
        <v>0</v>
      </c>
      <c r="L2892" s="56">
        <f t="shared" si="1742"/>
        <v>0</v>
      </c>
      <c r="M2892" s="5" t="e">
        <f t="shared" ref="M2892" si="1796">IF(#REF!=B2892,1,0)</f>
        <v>#REF!</v>
      </c>
      <c r="N2892" s="5">
        <f t="shared" si="1791"/>
        <v>0</v>
      </c>
    </row>
    <row r="2893" spans="7:14" ht="13.5" customHeight="1" x14ac:dyDescent="0.2">
      <c r="G2893" s="3"/>
      <c r="H2893" s="2"/>
      <c r="I2893" s="12"/>
      <c r="J2893" s="5">
        <v>1</v>
      </c>
      <c r="K2893" s="5">
        <f t="shared" si="1787"/>
        <v>0</v>
      </c>
      <c r="L2893" s="56">
        <f t="shared" si="1742"/>
        <v>0</v>
      </c>
      <c r="M2893" s="5" t="e">
        <f t="shared" ref="M2893" si="1797">IF(#REF!=B2893,1,0)</f>
        <v>#REF!</v>
      </c>
      <c r="N2893" s="5">
        <f t="shared" si="1791"/>
        <v>0</v>
      </c>
    </row>
    <row r="2894" spans="7:14" ht="13.5" customHeight="1" x14ac:dyDescent="0.2">
      <c r="G2894" s="3"/>
      <c r="H2894" s="2"/>
      <c r="I2894" s="12"/>
      <c r="J2894" s="5">
        <v>1</v>
      </c>
      <c r="K2894" s="5">
        <f t="shared" si="1787"/>
        <v>0</v>
      </c>
      <c r="L2894" s="56">
        <f t="shared" si="1742"/>
        <v>0</v>
      </c>
      <c r="M2894" s="5" t="e">
        <f t="shared" ref="M2894" si="1798">IF(#REF!=B2894,1,0)</f>
        <v>#REF!</v>
      </c>
      <c r="N2894" s="5">
        <f t="shared" si="1791"/>
        <v>0</v>
      </c>
    </row>
    <row r="2895" spans="7:14" ht="13.5" customHeight="1" x14ac:dyDescent="0.2">
      <c r="G2895" s="3"/>
      <c r="H2895" s="2"/>
      <c r="I2895" s="12"/>
      <c r="J2895" s="5">
        <v>1</v>
      </c>
      <c r="K2895" s="5">
        <f t="shared" si="1787"/>
        <v>0</v>
      </c>
      <c r="L2895" s="56">
        <f t="shared" si="1742"/>
        <v>0</v>
      </c>
      <c r="M2895" s="5" t="e">
        <f t="shared" ref="M2895" si="1799">IF(#REF!=B2895,1,0)</f>
        <v>#REF!</v>
      </c>
      <c r="N2895" s="5">
        <f t="shared" si="1791"/>
        <v>0</v>
      </c>
    </row>
    <row r="2896" spans="7:14" ht="13.5" customHeight="1" x14ac:dyDescent="0.2">
      <c r="G2896" s="3"/>
      <c r="H2896" s="2"/>
      <c r="I2896" s="12"/>
      <c r="J2896" s="5">
        <v>1</v>
      </c>
      <c r="K2896" s="5">
        <f t="shared" si="1787"/>
        <v>0</v>
      </c>
      <c r="L2896" s="56">
        <f t="shared" si="1742"/>
        <v>0</v>
      </c>
      <c r="M2896" s="5" t="e">
        <f t="shared" ref="M2896" si="1800">IF(#REF!=B2896,1,0)</f>
        <v>#REF!</v>
      </c>
      <c r="N2896" s="5">
        <f t="shared" si="1791"/>
        <v>0</v>
      </c>
    </row>
    <row r="2897" spans="7:14" ht="13.5" customHeight="1" x14ac:dyDescent="0.2">
      <c r="G2897" s="3"/>
      <c r="H2897" s="2"/>
      <c r="I2897" s="12"/>
      <c r="J2897" s="5">
        <v>1</v>
      </c>
      <c r="K2897" s="5">
        <f t="shared" si="1787"/>
        <v>0</v>
      </c>
      <c r="L2897" s="56">
        <f t="shared" si="1742"/>
        <v>0</v>
      </c>
      <c r="M2897" s="5" t="e">
        <f t="shared" ref="M2897" si="1801">IF(#REF!=B2897,1,0)</f>
        <v>#REF!</v>
      </c>
      <c r="N2897" s="5">
        <f t="shared" si="1791"/>
        <v>0</v>
      </c>
    </row>
    <row r="2898" spans="7:14" ht="13.5" customHeight="1" x14ac:dyDescent="0.2">
      <c r="G2898" s="3"/>
      <c r="H2898" s="2"/>
      <c r="I2898" s="12"/>
      <c r="J2898" s="5">
        <v>1</v>
      </c>
      <c r="K2898" s="5">
        <f t="shared" si="1787"/>
        <v>0</v>
      </c>
      <c r="L2898" s="56">
        <f t="shared" si="1742"/>
        <v>0</v>
      </c>
      <c r="M2898" s="5" t="e">
        <f t="shared" ref="M2898" si="1802">IF(#REF!=B2898,1,0)</f>
        <v>#REF!</v>
      </c>
      <c r="N2898" s="5">
        <f t="shared" si="1791"/>
        <v>0</v>
      </c>
    </row>
    <row r="2899" spans="7:14" ht="13.5" customHeight="1" x14ac:dyDescent="0.2">
      <c r="G2899" s="3"/>
      <c r="H2899" s="2"/>
      <c r="I2899" s="12"/>
      <c r="J2899" s="5">
        <v>1</v>
      </c>
      <c r="K2899" s="5">
        <f t="shared" si="1787"/>
        <v>0</v>
      </c>
      <c r="L2899" s="56">
        <f t="shared" si="1742"/>
        <v>0</v>
      </c>
      <c r="M2899" s="5" t="e">
        <f t="shared" ref="M2899" si="1803">IF(#REF!=B2899,1,0)</f>
        <v>#REF!</v>
      </c>
      <c r="N2899" s="5">
        <f t="shared" si="1791"/>
        <v>0</v>
      </c>
    </row>
    <row r="2900" spans="7:14" ht="13.5" customHeight="1" x14ac:dyDescent="0.2">
      <c r="G2900" s="3"/>
      <c r="H2900" s="2"/>
      <c r="I2900" s="12"/>
      <c r="J2900" s="5">
        <v>1</v>
      </c>
      <c r="K2900" s="5">
        <f t="shared" si="1787"/>
        <v>0</v>
      </c>
      <c r="L2900" s="56">
        <f t="shared" si="1742"/>
        <v>0</v>
      </c>
      <c r="M2900" s="5" t="e">
        <f t="shared" ref="M2900" si="1804">IF(#REF!=B2900,1,0)</f>
        <v>#REF!</v>
      </c>
      <c r="N2900" s="5">
        <f t="shared" si="1791"/>
        <v>0</v>
      </c>
    </row>
    <row r="2901" spans="7:14" ht="13.5" customHeight="1" x14ac:dyDescent="0.2">
      <c r="G2901" s="3"/>
      <c r="H2901" s="2"/>
      <c r="I2901" s="12"/>
      <c r="J2901" s="5">
        <v>1</v>
      </c>
      <c r="K2901" s="5">
        <f t="shared" si="1787"/>
        <v>0</v>
      </c>
      <c r="L2901" s="56">
        <f t="shared" ref="L2901:L2963" si="1805">IF(B2901="",B2900,B2901)</f>
        <v>0</v>
      </c>
      <c r="M2901" s="5" t="e">
        <f t="shared" ref="M2901" si="1806">IF(#REF!=B2901,1,0)</f>
        <v>#REF!</v>
      </c>
      <c r="N2901" s="5">
        <f t="shared" si="1791"/>
        <v>0</v>
      </c>
    </row>
    <row r="2902" spans="7:14" ht="13.5" customHeight="1" x14ac:dyDescent="0.2">
      <c r="G2902" s="3"/>
      <c r="H2902" s="2"/>
      <c r="I2902" s="12"/>
      <c r="J2902" s="5">
        <v>1</v>
      </c>
      <c r="K2902" s="5">
        <f t="shared" si="1787"/>
        <v>0</v>
      </c>
      <c r="L2902" s="56">
        <f t="shared" si="1805"/>
        <v>0</v>
      </c>
      <c r="M2902" s="5" t="e">
        <f t="shared" ref="M2902" si="1807">IF(#REF!=B2902,1,0)</f>
        <v>#REF!</v>
      </c>
      <c r="N2902" s="5">
        <f t="shared" si="1791"/>
        <v>0</v>
      </c>
    </row>
    <row r="2903" spans="7:14" ht="13.5" customHeight="1" x14ac:dyDescent="0.2">
      <c r="G2903" s="3"/>
      <c r="H2903" s="2"/>
      <c r="I2903" s="12"/>
      <c r="J2903" s="5">
        <v>1</v>
      </c>
      <c r="K2903" s="5">
        <f t="shared" si="1787"/>
        <v>0</v>
      </c>
      <c r="L2903" s="56">
        <f t="shared" si="1805"/>
        <v>0</v>
      </c>
      <c r="M2903" s="5" t="e">
        <f t="shared" ref="M2903" si="1808">IF(#REF!=B2903,1,0)</f>
        <v>#REF!</v>
      </c>
      <c r="N2903" s="5">
        <f t="shared" si="1791"/>
        <v>0</v>
      </c>
    </row>
    <row r="2904" spans="7:14" ht="13.5" customHeight="1" x14ac:dyDescent="0.2">
      <c r="G2904" s="3"/>
      <c r="H2904" s="2"/>
      <c r="I2904" s="12"/>
      <c r="J2904" s="5">
        <v>1</v>
      </c>
      <c r="K2904" s="5">
        <f t="shared" si="1787"/>
        <v>0</v>
      </c>
      <c r="L2904" s="56">
        <f t="shared" si="1805"/>
        <v>0</v>
      </c>
      <c r="M2904" s="5" t="e">
        <f t="shared" ref="M2904" si="1809">IF(#REF!=B2904,1,0)</f>
        <v>#REF!</v>
      </c>
      <c r="N2904" s="5">
        <f t="shared" si="1791"/>
        <v>0</v>
      </c>
    </row>
    <row r="2905" spans="7:14" ht="13.5" customHeight="1" x14ac:dyDescent="0.2">
      <c r="G2905" s="3"/>
      <c r="H2905" s="2"/>
      <c r="I2905" s="12"/>
      <c r="J2905" s="5">
        <v>1</v>
      </c>
      <c r="K2905" s="5">
        <f t="shared" si="1787"/>
        <v>0</v>
      </c>
      <c r="L2905" s="56">
        <f t="shared" si="1805"/>
        <v>0</v>
      </c>
      <c r="M2905" s="5" t="e">
        <f t="shared" ref="M2905" si="1810">IF(#REF!=B2905,1,0)</f>
        <v>#REF!</v>
      </c>
      <c r="N2905" s="5">
        <f t="shared" si="1791"/>
        <v>0</v>
      </c>
    </row>
    <row r="2906" spans="7:14" ht="13.5" customHeight="1" x14ac:dyDescent="0.2">
      <c r="G2906" s="3"/>
      <c r="H2906" s="2"/>
      <c r="I2906" s="12"/>
      <c r="J2906" s="5">
        <v>1</v>
      </c>
      <c r="K2906" s="5">
        <f t="shared" si="1787"/>
        <v>0</v>
      </c>
      <c r="L2906" s="56">
        <f t="shared" si="1805"/>
        <v>0</v>
      </c>
      <c r="M2906" s="5" t="e">
        <f t="shared" ref="M2906" si="1811">IF(#REF!=B2906,1,0)</f>
        <v>#REF!</v>
      </c>
      <c r="N2906" s="5">
        <f t="shared" si="1791"/>
        <v>0</v>
      </c>
    </row>
    <row r="2907" spans="7:14" ht="13.5" customHeight="1" x14ac:dyDescent="0.2">
      <c r="G2907" s="3"/>
      <c r="H2907" s="2"/>
      <c r="I2907" s="12"/>
      <c r="J2907" s="5">
        <v>1</v>
      </c>
      <c r="K2907" s="5">
        <f t="shared" si="1787"/>
        <v>0</v>
      </c>
      <c r="L2907" s="56">
        <f t="shared" si="1805"/>
        <v>0</v>
      </c>
      <c r="M2907" s="5" t="e">
        <f t="shared" ref="M2907" si="1812">IF(#REF!=B2907,1,0)</f>
        <v>#REF!</v>
      </c>
      <c r="N2907" s="5">
        <f t="shared" si="1791"/>
        <v>0</v>
      </c>
    </row>
    <row r="2908" spans="7:14" ht="13.5" customHeight="1" x14ac:dyDescent="0.2">
      <c r="G2908" s="3"/>
      <c r="H2908" s="2"/>
      <c r="I2908" s="12"/>
      <c r="J2908" s="5">
        <v>1</v>
      </c>
      <c r="K2908" s="5">
        <f t="shared" si="1787"/>
        <v>0</v>
      </c>
      <c r="L2908" s="56">
        <f t="shared" si="1805"/>
        <v>0</v>
      </c>
      <c r="M2908" s="5" t="e">
        <f t="shared" ref="M2908" si="1813">IF(#REF!=B2908,1,0)</f>
        <v>#REF!</v>
      </c>
      <c r="N2908" s="5">
        <f t="shared" si="1791"/>
        <v>0</v>
      </c>
    </row>
    <row r="2909" spans="7:14" ht="13.5" customHeight="1" x14ac:dyDescent="0.2">
      <c r="G2909" s="3"/>
      <c r="H2909" s="2"/>
      <c r="I2909" s="12"/>
      <c r="J2909" s="5">
        <v>1</v>
      </c>
      <c r="K2909" s="5">
        <f t="shared" si="1787"/>
        <v>0</v>
      </c>
      <c r="L2909" s="56">
        <f t="shared" si="1805"/>
        <v>0</v>
      </c>
      <c r="M2909" s="5" t="e">
        <f t="shared" ref="M2909" si="1814">IF(#REF!=B2909,1,0)</f>
        <v>#REF!</v>
      </c>
      <c r="N2909" s="5">
        <f t="shared" si="1791"/>
        <v>0</v>
      </c>
    </row>
    <row r="2910" spans="7:14" ht="13.5" customHeight="1" x14ac:dyDescent="0.2">
      <c r="G2910" s="3"/>
      <c r="H2910" s="2"/>
      <c r="I2910" s="109"/>
      <c r="J2910" s="5">
        <v>1</v>
      </c>
      <c r="K2910" s="5">
        <f t="shared" si="1787"/>
        <v>0</v>
      </c>
      <c r="L2910" s="56">
        <f t="shared" si="1805"/>
        <v>0</v>
      </c>
      <c r="M2910" s="5" t="e">
        <f t="shared" ref="M2910" si="1815">IF(#REF!=B2910,1,0)</f>
        <v>#REF!</v>
      </c>
      <c r="N2910" s="5">
        <f t="shared" si="1791"/>
        <v>0</v>
      </c>
    </row>
    <row r="2911" spans="7:14" ht="13.5" customHeight="1" x14ac:dyDescent="0.2">
      <c r="G2911" s="3"/>
      <c r="H2911" s="2"/>
      <c r="I2911" s="12"/>
      <c r="J2911" s="5">
        <v>1</v>
      </c>
      <c r="K2911" s="5">
        <f t="shared" si="1787"/>
        <v>0</v>
      </c>
      <c r="L2911" s="56">
        <f t="shared" si="1805"/>
        <v>0</v>
      </c>
      <c r="M2911" s="5" t="e">
        <f t="shared" ref="M2911" si="1816">IF(#REF!=B2911,1,0)</f>
        <v>#REF!</v>
      </c>
      <c r="N2911" s="5">
        <f t="shared" si="1791"/>
        <v>0</v>
      </c>
    </row>
    <row r="2912" spans="7:14" ht="13.5" customHeight="1" x14ac:dyDescent="0.2">
      <c r="G2912" s="3"/>
      <c r="H2912" s="2"/>
      <c r="I2912" s="12"/>
      <c r="J2912" s="5">
        <v>1</v>
      </c>
      <c r="K2912" s="5">
        <f t="shared" si="1787"/>
        <v>0</v>
      </c>
      <c r="L2912" s="56">
        <f t="shared" si="1805"/>
        <v>0</v>
      </c>
      <c r="M2912" s="5" t="e">
        <f t="shared" ref="M2912" si="1817">IF(#REF!=B2912,1,0)</f>
        <v>#REF!</v>
      </c>
      <c r="N2912" s="5">
        <f t="shared" si="1791"/>
        <v>0</v>
      </c>
    </row>
    <row r="2913" spans="7:14" ht="13.5" customHeight="1" x14ac:dyDescent="0.2">
      <c r="G2913" s="3"/>
      <c r="H2913" s="2"/>
      <c r="I2913" s="12"/>
      <c r="J2913" s="5">
        <v>1</v>
      </c>
      <c r="K2913" s="5">
        <f t="shared" si="1787"/>
        <v>0</v>
      </c>
      <c r="L2913" s="56">
        <f t="shared" si="1805"/>
        <v>0</v>
      </c>
      <c r="M2913" s="5" t="e">
        <f t="shared" ref="M2913" si="1818">IF(#REF!=B2913,1,0)</f>
        <v>#REF!</v>
      </c>
      <c r="N2913" s="5">
        <f t="shared" si="1791"/>
        <v>0</v>
      </c>
    </row>
    <row r="2914" spans="7:14" ht="13.5" customHeight="1" x14ac:dyDescent="0.2">
      <c r="G2914" s="3"/>
      <c r="H2914" s="2"/>
      <c r="I2914" s="12"/>
      <c r="J2914" s="5">
        <v>1</v>
      </c>
      <c r="K2914" s="5">
        <f t="shared" si="1787"/>
        <v>0</v>
      </c>
      <c r="L2914" s="56">
        <f t="shared" si="1805"/>
        <v>0</v>
      </c>
      <c r="M2914" s="5" t="e">
        <f t="shared" ref="M2914" si="1819">IF(#REF!=B2914,1,0)</f>
        <v>#REF!</v>
      </c>
      <c r="N2914" s="5">
        <f t="shared" si="1791"/>
        <v>0</v>
      </c>
    </row>
    <row r="2915" spans="7:14" ht="13.5" customHeight="1" x14ac:dyDescent="0.2">
      <c r="G2915" s="3"/>
      <c r="H2915" s="2"/>
      <c r="I2915" s="12"/>
      <c r="J2915" s="5">
        <v>1</v>
      </c>
      <c r="K2915" s="5">
        <f t="shared" si="1787"/>
        <v>0</v>
      </c>
      <c r="L2915" s="56">
        <f t="shared" si="1805"/>
        <v>0</v>
      </c>
      <c r="M2915" s="5" t="e">
        <f t="shared" ref="M2915" si="1820">IF(#REF!=B2915,1,0)</f>
        <v>#REF!</v>
      </c>
      <c r="N2915" s="5">
        <f t="shared" si="1791"/>
        <v>0</v>
      </c>
    </row>
    <row r="2916" spans="7:14" ht="13.5" customHeight="1" x14ac:dyDescent="0.2">
      <c r="G2916" s="3"/>
      <c r="H2916" s="2"/>
      <c r="I2916" s="12"/>
      <c r="J2916" s="5">
        <v>1</v>
      </c>
      <c r="K2916" s="5">
        <f t="shared" si="1787"/>
        <v>0</v>
      </c>
      <c r="L2916" s="56">
        <f t="shared" si="1805"/>
        <v>0</v>
      </c>
      <c r="M2916" s="5" t="e">
        <f t="shared" ref="M2916" si="1821">IF(#REF!=B2916,1,0)</f>
        <v>#REF!</v>
      </c>
      <c r="N2916" s="5">
        <f t="shared" si="1791"/>
        <v>0</v>
      </c>
    </row>
    <row r="2917" spans="7:14" ht="13.5" customHeight="1" x14ac:dyDescent="0.2">
      <c r="G2917" s="3"/>
      <c r="H2917" s="2"/>
      <c r="I2917" s="12"/>
      <c r="J2917" s="5">
        <v>1</v>
      </c>
      <c r="K2917" s="5">
        <f t="shared" si="1787"/>
        <v>0</v>
      </c>
      <c r="L2917" s="56">
        <f t="shared" si="1805"/>
        <v>0</v>
      </c>
      <c r="M2917" s="5" t="e">
        <f t="shared" ref="M2917" si="1822">IF(#REF!=B2917,1,0)</f>
        <v>#REF!</v>
      </c>
      <c r="N2917" s="5">
        <f t="shared" si="1791"/>
        <v>0</v>
      </c>
    </row>
    <row r="2918" spans="7:14" ht="13.5" customHeight="1" x14ac:dyDescent="0.2">
      <c r="G2918" s="3"/>
      <c r="H2918" s="2"/>
      <c r="I2918" s="12"/>
      <c r="J2918" s="5">
        <v>1</v>
      </c>
      <c r="K2918" s="5">
        <f t="shared" si="1787"/>
        <v>0</v>
      </c>
      <c r="L2918" s="56">
        <f t="shared" si="1805"/>
        <v>0</v>
      </c>
      <c r="M2918" s="5" t="e">
        <f t="shared" ref="M2918" si="1823">IF(#REF!=B2918,1,0)</f>
        <v>#REF!</v>
      </c>
      <c r="N2918" s="5">
        <f t="shared" si="1791"/>
        <v>0</v>
      </c>
    </row>
    <row r="2919" spans="7:14" ht="13.5" customHeight="1" x14ac:dyDescent="0.2">
      <c r="G2919" s="3"/>
      <c r="H2919" s="2"/>
      <c r="I2919" s="12"/>
      <c r="J2919" s="5">
        <v>1</v>
      </c>
      <c r="K2919" s="5">
        <f t="shared" si="1787"/>
        <v>0</v>
      </c>
      <c r="L2919" s="56">
        <f t="shared" si="1805"/>
        <v>0</v>
      </c>
      <c r="M2919" s="5" t="e">
        <f t="shared" ref="M2919" si="1824">IF(#REF!=B2919,1,0)</f>
        <v>#REF!</v>
      </c>
      <c r="N2919" s="5">
        <f t="shared" si="1791"/>
        <v>0</v>
      </c>
    </row>
    <row r="2920" spans="7:14" ht="13.5" customHeight="1" x14ac:dyDescent="0.2">
      <c r="G2920" s="3"/>
      <c r="H2920" s="2"/>
      <c r="I2920" s="12"/>
      <c r="J2920" s="5">
        <v>1</v>
      </c>
      <c r="K2920" s="5">
        <f t="shared" si="1787"/>
        <v>0</v>
      </c>
      <c r="L2920" s="56">
        <f t="shared" si="1805"/>
        <v>0</v>
      </c>
      <c r="M2920" s="5" t="e">
        <f t="shared" ref="M2920" si="1825">IF(#REF!=B2920,1,0)</f>
        <v>#REF!</v>
      </c>
      <c r="N2920" s="5">
        <f t="shared" si="1791"/>
        <v>0</v>
      </c>
    </row>
    <row r="2921" spans="7:14" ht="13.5" customHeight="1" x14ac:dyDescent="0.2">
      <c r="G2921" s="3"/>
      <c r="H2921" s="2"/>
      <c r="I2921" s="12"/>
      <c r="J2921" s="5">
        <v>1</v>
      </c>
      <c r="K2921" s="5">
        <f t="shared" si="1787"/>
        <v>0</v>
      </c>
      <c r="L2921" s="56">
        <f t="shared" si="1805"/>
        <v>0</v>
      </c>
      <c r="M2921" s="5" t="e">
        <f t="shared" ref="M2921" si="1826">IF(#REF!=B2921,1,0)</f>
        <v>#REF!</v>
      </c>
      <c r="N2921" s="5">
        <f t="shared" si="1791"/>
        <v>0</v>
      </c>
    </row>
    <row r="2922" spans="7:14" ht="13.5" customHeight="1" x14ac:dyDescent="0.2">
      <c r="G2922" s="3"/>
      <c r="H2922" s="2"/>
      <c r="I2922" s="12"/>
      <c r="J2922" s="5">
        <v>1</v>
      </c>
      <c r="K2922" s="5">
        <f t="shared" si="1787"/>
        <v>0</v>
      </c>
      <c r="L2922" s="56">
        <f t="shared" si="1805"/>
        <v>0</v>
      </c>
      <c r="M2922" s="5" t="e">
        <f t="shared" ref="M2922" si="1827">IF(#REF!=B2922,1,0)</f>
        <v>#REF!</v>
      </c>
      <c r="N2922" s="5">
        <f t="shared" si="1791"/>
        <v>0</v>
      </c>
    </row>
    <row r="2923" spans="7:14" ht="13.5" customHeight="1" x14ac:dyDescent="0.2">
      <c r="G2923" s="3"/>
      <c r="H2923" s="2"/>
      <c r="I2923" s="12"/>
      <c r="J2923" s="5">
        <v>1</v>
      </c>
      <c r="K2923" s="5">
        <f t="shared" si="1787"/>
        <v>0</v>
      </c>
      <c r="L2923" s="56">
        <f t="shared" si="1805"/>
        <v>0</v>
      </c>
      <c r="M2923" s="5" t="e">
        <f t="shared" ref="M2923" si="1828">IF(#REF!=B2923,1,0)</f>
        <v>#REF!</v>
      </c>
      <c r="N2923" s="5">
        <f t="shared" si="1791"/>
        <v>0</v>
      </c>
    </row>
    <row r="2924" spans="7:14" ht="13.5" customHeight="1" x14ac:dyDescent="0.2">
      <c r="G2924" s="3"/>
      <c r="H2924" s="2"/>
      <c r="I2924" s="12"/>
      <c r="J2924" s="5">
        <v>1</v>
      </c>
      <c r="K2924" s="5">
        <f t="shared" si="1787"/>
        <v>0</v>
      </c>
      <c r="L2924" s="56">
        <f t="shared" si="1805"/>
        <v>0</v>
      </c>
      <c r="M2924" s="5" t="e">
        <f t="shared" ref="M2924" si="1829">IF(#REF!=B2924,1,0)</f>
        <v>#REF!</v>
      </c>
      <c r="N2924" s="5">
        <f t="shared" si="1791"/>
        <v>0</v>
      </c>
    </row>
    <row r="2925" spans="7:14" ht="13.5" customHeight="1" x14ac:dyDescent="0.2">
      <c r="G2925" s="3"/>
      <c r="H2925" s="2"/>
      <c r="I2925" s="12"/>
      <c r="J2925" s="5">
        <v>1</v>
      </c>
      <c r="K2925" s="5">
        <f t="shared" si="1787"/>
        <v>0</v>
      </c>
      <c r="L2925" s="56">
        <f t="shared" si="1805"/>
        <v>0</v>
      </c>
      <c r="M2925" s="5" t="e">
        <f t="shared" ref="M2925" si="1830">IF(#REF!=B2925,1,0)</f>
        <v>#REF!</v>
      </c>
      <c r="N2925" s="5">
        <f t="shared" si="1791"/>
        <v>0</v>
      </c>
    </row>
    <row r="2926" spans="7:14" ht="13.5" customHeight="1" x14ac:dyDescent="0.2">
      <c r="G2926" s="3"/>
      <c r="H2926" s="2"/>
      <c r="I2926" s="12"/>
      <c r="J2926" s="5">
        <v>1</v>
      </c>
      <c r="K2926" s="5">
        <f t="shared" si="1787"/>
        <v>0</v>
      </c>
      <c r="L2926" s="56">
        <f t="shared" si="1805"/>
        <v>0</v>
      </c>
      <c r="M2926" s="5" t="e">
        <f t="shared" ref="M2926" si="1831">IF(#REF!=B2926,1,0)</f>
        <v>#REF!</v>
      </c>
      <c r="N2926" s="5">
        <f t="shared" si="1791"/>
        <v>0</v>
      </c>
    </row>
    <row r="2927" spans="7:14" ht="13.5" customHeight="1" x14ac:dyDescent="0.2">
      <c r="G2927" s="3"/>
      <c r="H2927" s="2"/>
      <c r="I2927" s="12"/>
      <c r="J2927" s="5">
        <v>1</v>
      </c>
      <c r="K2927" s="5">
        <f t="shared" si="1787"/>
        <v>0</v>
      </c>
      <c r="L2927" s="56">
        <f t="shared" si="1805"/>
        <v>0</v>
      </c>
      <c r="M2927" s="5" t="e">
        <f t="shared" ref="M2927" si="1832">IF(#REF!=B2927,1,0)</f>
        <v>#REF!</v>
      </c>
      <c r="N2927" s="5">
        <f t="shared" si="1791"/>
        <v>0</v>
      </c>
    </row>
    <row r="2928" spans="7:14" ht="13.5" customHeight="1" x14ac:dyDescent="0.2">
      <c r="G2928" s="3"/>
      <c r="H2928" s="2"/>
      <c r="I2928" s="12"/>
      <c r="J2928" s="5">
        <v>1</v>
      </c>
      <c r="K2928" s="5">
        <f t="shared" si="1787"/>
        <v>0</v>
      </c>
      <c r="L2928" s="56">
        <f t="shared" si="1805"/>
        <v>0</v>
      </c>
      <c r="M2928" s="5" t="e">
        <f t="shared" ref="M2928" si="1833">IF(#REF!=B2928,1,0)</f>
        <v>#REF!</v>
      </c>
      <c r="N2928" s="5">
        <f t="shared" si="1791"/>
        <v>0</v>
      </c>
    </row>
    <row r="2929" spans="7:14" ht="13.5" customHeight="1" x14ac:dyDescent="0.2">
      <c r="G2929" s="3"/>
      <c r="H2929" s="2"/>
      <c r="I2929" s="12"/>
      <c r="J2929" s="5">
        <v>1</v>
      </c>
      <c r="K2929" s="5">
        <f t="shared" si="1787"/>
        <v>0</v>
      </c>
      <c r="L2929" s="56">
        <f t="shared" si="1805"/>
        <v>0</v>
      </c>
      <c r="M2929" s="5" t="e">
        <f t="shared" ref="M2929" si="1834">IF(#REF!=B2929,1,0)</f>
        <v>#REF!</v>
      </c>
      <c r="N2929" s="5">
        <f t="shared" si="1791"/>
        <v>0</v>
      </c>
    </row>
    <row r="2930" spans="7:14" ht="13.5" customHeight="1" x14ac:dyDescent="0.2">
      <c r="G2930" s="3"/>
      <c r="H2930" s="2"/>
      <c r="I2930" s="12"/>
      <c r="J2930" s="5">
        <v>1</v>
      </c>
      <c r="K2930" s="5">
        <f t="shared" si="1787"/>
        <v>0</v>
      </c>
      <c r="L2930" s="56">
        <f t="shared" si="1805"/>
        <v>0</v>
      </c>
      <c r="M2930" s="5" t="e">
        <f t="shared" ref="M2930" si="1835">IF(#REF!=B2930,1,0)</f>
        <v>#REF!</v>
      </c>
      <c r="N2930" s="5">
        <f t="shared" si="1791"/>
        <v>0</v>
      </c>
    </row>
    <row r="2931" spans="7:14" ht="13.5" customHeight="1" x14ac:dyDescent="0.2">
      <c r="G2931" s="3"/>
      <c r="H2931" s="2"/>
      <c r="I2931" s="12"/>
      <c r="J2931" s="5">
        <v>1</v>
      </c>
      <c r="K2931" s="5">
        <f t="shared" si="1787"/>
        <v>0</v>
      </c>
      <c r="L2931" s="56">
        <f t="shared" si="1805"/>
        <v>0</v>
      </c>
      <c r="M2931" s="5" t="e">
        <f t="shared" ref="M2931" si="1836">IF(#REF!=B2931,1,0)</f>
        <v>#REF!</v>
      </c>
      <c r="N2931" s="5">
        <f t="shared" si="1791"/>
        <v>0</v>
      </c>
    </row>
    <row r="2932" spans="7:14" ht="13.5" customHeight="1" x14ac:dyDescent="0.2">
      <c r="G2932" s="3"/>
      <c r="H2932" s="2"/>
      <c r="I2932" s="12"/>
      <c r="J2932" s="5">
        <v>1</v>
      </c>
      <c r="K2932" s="5">
        <f t="shared" si="1787"/>
        <v>0</v>
      </c>
      <c r="L2932" s="56">
        <f t="shared" si="1805"/>
        <v>0</v>
      </c>
      <c r="M2932" s="5" t="e">
        <f t="shared" ref="M2932" si="1837">IF(#REF!=B2932,1,0)</f>
        <v>#REF!</v>
      </c>
      <c r="N2932" s="5">
        <f t="shared" si="1791"/>
        <v>0</v>
      </c>
    </row>
    <row r="2933" spans="7:14" ht="13.5" customHeight="1" x14ac:dyDescent="0.2">
      <c r="G2933" s="3"/>
      <c r="H2933" s="2"/>
      <c r="I2933" s="12"/>
      <c r="J2933" s="5">
        <v>1</v>
      </c>
      <c r="K2933" s="5">
        <f t="shared" si="1787"/>
        <v>0</v>
      </c>
      <c r="L2933" s="56">
        <f t="shared" si="1805"/>
        <v>0</v>
      </c>
      <c r="M2933" s="5" t="e">
        <f t="shared" ref="M2933" si="1838">IF(#REF!=B2933,1,0)</f>
        <v>#REF!</v>
      </c>
      <c r="N2933" s="5">
        <f t="shared" si="1791"/>
        <v>0</v>
      </c>
    </row>
    <row r="2934" spans="7:14" ht="13.5" customHeight="1" x14ac:dyDescent="0.2">
      <c r="G2934" s="3"/>
      <c r="H2934" s="2"/>
      <c r="I2934" s="12"/>
      <c r="J2934" s="5">
        <v>1</v>
      </c>
      <c r="K2934" s="5">
        <f t="shared" si="1787"/>
        <v>0</v>
      </c>
      <c r="L2934" s="56">
        <f t="shared" si="1805"/>
        <v>0</v>
      </c>
      <c r="M2934" s="5" t="e">
        <f t="shared" ref="M2934" si="1839">IF(#REF!=B2934,1,0)</f>
        <v>#REF!</v>
      </c>
      <c r="N2934" s="5">
        <f t="shared" si="1791"/>
        <v>0</v>
      </c>
    </row>
    <row r="2935" spans="7:14" ht="13.5" customHeight="1" x14ac:dyDescent="0.2">
      <c r="G2935" s="3"/>
      <c r="H2935" s="2"/>
      <c r="I2935" s="12"/>
      <c r="J2935" s="5">
        <v>1</v>
      </c>
      <c r="K2935" s="5">
        <f t="shared" si="1787"/>
        <v>0</v>
      </c>
      <c r="L2935" s="56">
        <f t="shared" si="1805"/>
        <v>0</v>
      </c>
      <c r="M2935" s="5" t="e">
        <f t="shared" ref="M2935" si="1840">IF(#REF!=B2935,1,0)</f>
        <v>#REF!</v>
      </c>
      <c r="N2935" s="5">
        <f t="shared" si="1791"/>
        <v>0</v>
      </c>
    </row>
    <row r="2936" spans="7:14" ht="13.5" customHeight="1" x14ac:dyDescent="0.2">
      <c r="G2936" s="3"/>
      <c r="H2936" s="2"/>
      <c r="I2936" s="12"/>
      <c r="J2936" s="5">
        <v>1</v>
      </c>
      <c r="K2936" s="5">
        <f t="shared" si="1787"/>
        <v>0</v>
      </c>
      <c r="L2936" s="56">
        <f t="shared" si="1805"/>
        <v>0</v>
      </c>
      <c r="M2936" s="5" t="e">
        <f t="shared" ref="M2936" si="1841">IF(#REF!=B2936,1,0)</f>
        <v>#REF!</v>
      </c>
      <c r="N2936" s="5">
        <f t="shared" si="1791"/>
        <v>0</v>
      </c>
    </row>
    <row r="2937" spans="7:14" ht="13.5" customHeight="1" x14ac:dyDescent="0.2">
      <c r="G2937" s="3"/>
      <c r="H2937" s="2"/>
      <c r="I2937" s="12"/>
      <c r="J2937" s="5">
        <v>1</v>
      </c>
      <c r="K2937" s="5">
        <f t="shared" si="1787"/>
        <v>0</v>
      </c>
      <c r="L2937" s="56">
        <f t="shared" si="1805"/>
        <v>0</v>
      </c>
      <c r="M2937" s="5" t="e">
        <f t="shared" ref="M2937" si="1842">IF(#REF!=B2937,1,0)</f>
        <v>#REF!</v>
      </c>
      <c r="N2937" s="5">
        <f t="shared" si="1791"/>
        <v>0</v>
      </c>
    </row>
    <row r="2938" spans="7:14" ht="13.5" customHeight="1" x14ac:dyDescent="0.2">
      <c r="G2938" s="3"/>
      <c r="H2938" s="2"/>
      <c r="I2938" s="12"/>
      <c r="J2938" s="5">
        <v>1</v>
      </c>
      <c r="K2938" s="5">
        <f t="shared" si="1787"/>
        <v>0</v>
      </c>
      <c r="L2938" s="56">
        <f t="shared" si="1805"/>
        <v>0</v>
      </c>
      <c r="M2938" s="5" t="e">
        <f t="shared" ref="M2938" si="1843">IF(#REF!=B2938,1,0)</f>
        <v>#REF!</v>
      </c>
      <c r="N2938" s="5">
        <f t="shared" si="1791"/>
        <v>0</v>
      </c>
    </row>
    <row r="2939" spans="7:14" ht="13.5" customHeight="1" x14ac:dyDescent="0.2">
      <c r="G2939" s="3"/>
      <c r="H2939" s="2"/>
      <c r="I2939" s="12"/>
      <c r="J2939" s="5">
        <v>1</v>
      </c>
      <c r="K2939" s="5">
        <f t="shared" si="1787"/>
        <v>0</v>
      </c>
      <c r="L2939" s="56">
        <f t="shared" si="1805"/>
        <v>0</v>
      </c>
      <c r="M2939" s="5" t="e">
        <f t="shared" ref="M2939" si="1844">IF(#REF!=B2939,1,0)</f>
        <v>#REF!</v>
      </c>
      <c r="N2939" s="5">
        <f t="shared" si="1791"/>
        <v>0</v>
      </c>
    </row>
    <row r="2940" spans="7:14" ht="13.5" customHeight="1" x14ac:dyDescent="0.2">
      <c r="G2940" s="3"/>
      <c r="H2940" s="2"/>
      <c r="I2940" s="12"/>
      <c r="J2940" s="5">
        <v>1</v>
      </c>
      <c r="K2940" s="5">
        <f t="shared" si="1787"/>
        <v>0</v>
      </c>
      <c r="L2940" s="56">
        <f t="shared" si="1805"/>
        <v>0</v>
      </c>
      <c r="M2940" s="5" t="e">
        <f t="shared" ref="M2940" si="1845">IF(#REF!=B2940,1,0)</f>
        <v>#REF!</v>
      </c>
      <c r="N2940" s="5">
        <f t="shared" si="1791"/>
        <v>0</v>
      </c>
    </row>
    <row r="2941" spans="7:14" ht="13.5" customHeight="1" x14ac:dyDescent="0.2">
      <c r="G2941" s="3"/>
      <c r="H2941" s="2"/>
      <c r="I2941" s="12"/>
      <c r="J2941" s="5">
        <v>1</v>
      </c>
      <c r="K2941" s="5">
        <f t="shared" si="1787"/>
        <v>0</v>
      </c>
      <c r="L2941" s="56">
        <f t="shared" si="1805"/>
        <v>0</v>
      </c>
      <c r="M2941" s="5" t="e">
        <f t="shared" ref="M2941" si="1846">IF(#REF!=B2941,1,0)</f>
        <v>#REF!</v>
      </c>
      <c r="N2941" s="5">
        <f t="shared" si="1791"/>
        <v>0</v>
      </c>
    </row>
    <row r="2942" spans="7:14" ht="13.5" customHeight="1" x14ac:dyDescent="0.2">
      <c r="G2942" s="3"/>
      <c r="H2942" s="2"/>
      <c r="I2942" s="12"/>
      <c r="J2942" s="5">
        <v>1</v>
      </c>
      <c r="K2942" s="5">
        <f t="shared" si="1787"/>
        <v>0</v>
      </c>
      <c r="L2942" s="56">
        <f t="shared" si="1805"/>
        <v>0</v>
      </c>
      <c r="M2942" s="5" t="e">
        <f t="shared" ref="M2942" si="1847">IF(#REF!=B2942,1,0)</f>
        <v>#REF!</v>
      </c>
      <c r="N2942" s="5">
        <f t="shared" si="1791"/>
        <v>0</v>
      </c>
    </row>
    <row r="2943" spans="7:14" ht="13.5" customHeight="1" x14ac:dyDescent="0.2">
      <c r="G2943" s="3"/>
      <c r="H2943" s="2"/>
      <c r="I2943" s="12"/>
      <c r="J2943" s="5">
        <v>1</v>
      </c>
      <c r="K2943" s="5">
        <f t="shared" si="1787"/>
        <v>0</v>
      </c>
      <c r="L2943" s="56">
        <f t="shared" si="1805"/>
        <v>0</v>
      </c>
      <c r="M2943" s="5" t="e">
        <f t="shared" ref="M2943" si="1848">IF(#REF!=B2943,1,0)</f>
        <v>#REF!</v>
      </c>
      <c r="N2943" s="5">
        <f t="shared" si="1791"/>
        <v>0</v>
      </c>
    </row>
    <row r="2944" spans="7:14" ht="13.5" customHeight="1" x14ac:dyDescent="0.2">
      <c r="G2944" s="3"/>
      <c r="H2944" s="2"/>
      <c r="I2944" s="12"/>
      <c r="J2944" s="5">
        <v>1</v>
      </c>
      <c r="K2944" s="5">
        <f t="shared" si="1787"/>
        <v>0</v>
      </c>
      <c r="L2944" s="56">
        <f t="shared" si="1805"/>
        <v>0</v>
      </c>
      <c r="M2944" s="5" t="e">
        <f t="shared" ref="M2944" si="1849">IF(#REF!=B2944,1,0)</f>
        <v>#REF!</v>
      </c>
      <c r="N2944" s="5">
        <f t="shared" si="1791"/>
        <v>0</v>
      </c>
    </row>
    <row r="2945" spans="7:14" ht="13.5" customHeight="1" x14ac:dyDescent="0.2">
      <c r="G2945" s="3"/>
      <c r="H2945" s="2"/>
      <c r="I2945" s="12"/>
      <c r="J2945" s="5">
        <v>1</v>
      </c>
      <c r="K2945" s="5">
        <f t="shared" si="1787"/>
        <v>0</v>
      </c>
      <c r="L2945" s="56">
        <f t="shared" si="1805"/>
        <v>0</v>
      </c>
      <c r="M2945" s="5" t="e">
        <f t="shared" ref="M2945" si="1850">IF(#REF!=B2945,1,0)</f>
        <v>#REF!</v>
      </c>
      <c r="N2945" s="5">
        <f t="shared" si="1791"/>
        <v>0</v>
      </c>
    </row>
    <row r="2946" spans="7:14" ht="13.5" customHeight="1" x14ac:dyDescent="0.2">
      <c r="G2946" s="3"/>
      <c r="H2946" s="2"/>
      <c r="I2946" s="12"/>
      <c r="J2946" s="5">
        <v>1</v>
      </c>
      <c r="K2946" s="5">
        <f t="shared" si="1787"/>
        <v>0</v>
      </c>
      <c r="L2946" s="56">
        <f t="shared" si="1805"/>
        <v>0</v>
      </c>
      <c r="M2946" s="5" t="e">
        <f t="shared" ref="M2946" si="1851">IF(#REF!=B2946,1,0)</f>
        <v>#REF!</v>
      </c>
      <c r="N2946" s="5">
        <f t="shared" si="1791"/>
        <v>0</v>
      </c>
    </row>
    <row r="2947" spans="7:14" ht="13.5" customHeight="1" x14ac:dyDescent="0.2">
      <c r="G2947" s="3"/>
      <c r="H2947" s="2"/>
      <c r="I2947" s="12"/>
      <c r="J2947" s="5">
        <v>1</v>
      </c>
      <c r="K2947" s="5">
        <f t="shared" si="1787"/>
        <v>0</v>
      </c>
      <c r="L2947" s="56">
        <f t="shared" si="1805"/>
        <v>0</v>
      </c>
      <c r="M2947" s="5" t="e">
        <f t="shared" ref="M2947" si="1852">IF(#REF!=B2947,1,0)</f>
        <v>#REF!</v>
      </c>
      <c r="N2947" s="5">
        <f t="shared" si="1791"/>
        <v>0</v>
      </c>
    </row>
    <row r="2948" spans="7:14" ht="13.5" customHeight="1" x14ac:dyDescent="0.2">
      <c r="G2948" s="3"/>
      <c r="H2948" s="2"/>
      <c r="I2948" s="12"/>
      <c r="J2948" s="5">
        <v>1</v>
      </c>
      <c r="K2948" s="5">
        <f t="shared" si="1787"/>
        <v>0</v>
      </c>
      <c r="L2948" s="56">
        <f t="shared" si="1805"/>
        <v>0</v>
      </c>
      <c r="M2948" s="5" t="e">
        <f t="shared" ref="M2948" si="1853">IF(#REF!=B2948,1,0)</f>
        <v>#REF!</v>
      </c>
      <c r="N2948" s="5">
        <f t="shared" si="1791"/>
        <v>0</v>
      </c>
    </row>
    <row r="2949" spans="7:14" ht="13.5" customHeight="1" x14ac:dyDescent="0.2">
      <c r="G2949" s="3"/>
      <c r="H2949" s="2"/>
      <c r="I2949" s="12"/>
      <c r="J2949" s="5">
        <v>1</v>
      </c>
      <c r="K2949" s="5">
        <f t="shared" ref="K2949:K2967" si="1854">IF(I2949="did not close",0,IF(I2949="",0,1))</f>
        <v>0</v>
      </c>
      <c r="L2949" s="56">
        <f t="shared" si="1805"/>
        <v>0</v>
      </c>
      <c r="M2949" s="5" t="e">
        <f t="shared" ref="M2949" si="1855">IF(#REF!=B2949,1,0)</f>
        <v>#REF!</v>
      </c>
      <c r="N2949" s="5">
        <f t="shared" si="1791"/>
        <v>0</v>
      </c>
    </row>
    <row r="2950" spans="7:14" ht="13.5" customHeight="1" x14ac:dyDescent="0.2">
      <c r="G2950" s="3"/>
      <c r="H2950" s="2"/>
      <c r="I2950" s="12"/>
      <c r="J2950" s="5">
        <v>1</v>
      </c>
      <c r="K2950" s="5">
        <f t="shared" si="1854"/>
        <v>0</v>
      </c>
      <c r="L2950" s="56">
        <f t="shared" si="1805"/>
        <v>0</v>
      </c>
      <c r="M2950" s="5" t="e">
        <f t="shared" ref="M2950" si="1856">IF(#REF!=B2950,1,0)</f>
        <v>#REF!</v>
      </c>
      <c r="N2950" s="5">
        <f t="shared" si="1791"/>
        <v>0</v>
      </c>
    </row>
    <row r="2951" spans="7:14" ht="13.5" customHeight="1" x14ac:dyDescent="0.2">
      <c r="G2951" s="3"/>
      <c r="H2951" s="2"/>
      <c r="I2951" s="12"/>
      <c r="J2951" s="5">
        <v>1</v>
      </c>
      <c r="K2951" s="5">
        <f t="shared" si="1854"/>
        <v>0</v>
      </c>
      <c r="L2951" s="56">
        <f t="shared" si="1805"/>
        <v>0</v>
      </c>
      <c r="M2951" s="5" t="e">
        <f t="shared" ref="M2951" si="1857">IF(#REF!=B2951,1,0)</f>
        <v>#REF!</v>
      </c>
      <c r="N2951" s="5">
        <f t="shared" ref="N2951:N2967" si="1858">IF(J2951=0,IF(H2951="did not close",0,IF(H2951="",0,1)),0)</f>
        <v>0</v>
      </c>
    </row>
    <row r="2952" spans="7:14" ht="13.5" customHeight="1" x14ac:dyDescent="0.2">
      <c r="G2952" s="3"/>
      <c r="H2952" s="2"/>
      <c r="I2952" s="12"/>
      <c r="J2952" s="5">
        <v>1</v>
      </c>
      <c r="K2952" s="5">
        <f t="shared" si="1854"/>
        <v>0</v>
      </c>
      <c r="L2952" s="56" t="e">
        <f>IF(B2952="",#REF!,B2952)</f>
        <v>#REF!</v>
      </c>
      <c r="M2952" s="5" t="e">
        <f t="shared" ref="M2952" si="1859">IF(#REF!=B2952,1,0)</f>
        <v>#REF!</v>
      </c>
      <c r="N2952" s="5">
        <f t="shared" si="1858"/>
        <v>0</v>
      </c>
    </row>
    <row r="2953" spans="7:14" ht="13.5" customHeight="1" x14ac:dyDescent="0.2">
      <c r="G2953" s="3"/>
      <c r="H2953" s="2"/>
      <c r="I2953" s="12"/>
      <c r="J2953" s="5">
        <v>1</v>
      </c>
      <c r="K2953" s="5">
        <f t="shared" si="1854"/>
        <v>0</v>
      </c>
      <c r="L2953" s="56">
        <f t="shared" si="1805"/>
        <v>0</v>
      </c>
      <c r="M2953" s="5" t="e">
        <f t="shared" ref="M2953" si="1860">IF(#REF!=B2953,1,0)</f>
        <v>#REF!</v>
      </c>
      <c r="N2953" s="5">
        <f t="shared" si="1858"/>
        <v>0</v>
      </c>
    </row>
    <row r="2954" spans="7:14" ht="13.5" customHeight="1" x14ac:dyDescent="0.2">
      <c r="G2954" s="3"/>
      <c r="H2954" s="2"/>
      <c r="I2954" s="12"/>
      <c r="J2954" s="5">
        <v>1</v>
      </c>
      <c r="K2954" s="5">
        <f t="shared" si="1854"/>
        <v>0</v>
      </c>
      <c r="L2954" s="56">
        <f t="shared" si="1805"/>
        <v>0</v>
      </c>
      <c r="M2954" s="5" t="e">
        <f t="shared" ref="M2954" si="1861">IF(#REF!=B2954,1,0)</f>
        <v>#REF!</v>
      </c>
      <c r="N2954" s="5">
        <f t="shared" si="1858"/>
        <v>0</v>
      </c>
    </row>
    <row r="2955" spans="7:14" ht="13.5" customHeight="1" x14ac:dyDescent="0.2">
      <c r="G2955" s="3"/>
      <c r="H2955" s="2"/>
      <c r="I2955" s="12"/>
      <c r="J2955" s="5">
        <v>1</v>
      </c>
      <c r="K2955" s="5">
        <f t="shared" si="1854"/>
        <v>0</v>
      </c>
      <c r="L2955" s="56">
        <f t="shared" si="1805"/>
        <v>0</v>
      </c>
      <c r="M2955" s="5" t="e">
        <f t="shared" ref="M2955" si="1862">IF(#REF!=B2955,1,0)</f>
        <v>#REF!</v>
      </c>
      <c r="N2955" s="5">
        <f t="shared" si="1858"/>
        <v>0</v>
      </c>
    </row>
    <row r="2956" spans="7:14" ht="13.5" customHeight="1" x14ac:dyDescent="0.2">
      <c r="G2956" s="3"/>
      <c r="H2956" s="2"/>
      <c r="I2956" s="12"/>
      <c r="J2956" s="5">
        <v>1</v>
      </c>
      <c r="K2956" s="5">
        <f t="shared" si="1854"/>
        <v>0</v>
      </c>
      <c r="L2956" s="56">
        <f t="shared" si="1805"/>
        <v>0</v>
      </c>
      <c r="M2956" s="5" t="e">
        <f t="shared" ref="M2956" si="1863">IF(#REF!=B2956,1,0)</f>
        <v>#REF!</v>
      </c>
      <c r="N2956" s="5">
        <f t="shared" si="1858"/>
        <v>0</v>
      </c>
    </row>
    <row r="2957" spans="7:14" ht="13.5" customHeight="1" x14ac:dyDescent="0.2">
      <c r="G2957" s="3"/>
      <c r="H2957" s="2"/>
      <c r="I2957" s="12"/>
      <c r="J2957" s="5">
        <v>1</v>
      </c>
      <c r="K2957" s="5">
        <f t="shared" si="1854"/>
        <v>0</v>
      </c>
      <c r="L2957" s="56">
        <f t="shared" si="1805"/>
        <v>0</v>
      </c>
      <c r="M2957" s="5" t="e">
        <f t="shared" ref="M2957" si="1864">IF(#REF!=B2957,1,0)</f>
        <v>#REF!</v>
      </c>
      <c r="N2957" s="5">
        <f t="shared" si="1858"/>
        <v>0</v>
      </c>
    </row>
    <row r="2958" spans="7:14" ht="13.5" customHeight="1" x14ac:dyDescent="0.2">
      <c r="G2958" s="3"/>
      <c r="H2958" s="2"/>
      <c r="I2958" s="12"/>
      <c r="J2958" s="5">
        <v>1</v>
      </c>
      <c r="K2958" s="5">
        <f t="shared" si="1854"/>
        <v>0</v>
      </c>
      <c r="L2958" s="56">
        <f t="shared" si="1805"/>
        <v>0</v>
      </c>
      <c r="M2958" s="5" t="e">
        <f t="shared" ref="M2958" si="1865">IF(#REF!=B2958,1,0)</f>
        <v>#REF!</v>
      </c>
      <c r="N2958" s="5">
        <f t="shared" si="1858"/>
        <v>0</v>
      </c>
    </row>
    <row r="2959" spans="7:14" ht="13.5" customHeight="1" x14ac:dyDescent="0.2">
      <c r="G2959" s="3"/>
      <c r="H2959" s="2"/>
      <c r="I2959" s="12"/>
      <c r="J2959" s="5">
        <v>1</v>
      </c>
      <c r="K2959" s="5">
        <f t="shared" si="1854"/>
        <v>0</v>
      </c>
      <c r="L2959" s="56">
        <f t="shared" si="1805"/>
        <v>0</v>
      </c>
      <c r="M2959" s="5" t="e">
        <f t="shared" ref="M2959" si="1866">IF(#REF!=B2959,1,0)</f>
        <v>#REF!</v>
      </c>
      <c r="N2959" s="5">
        <f t="shared" si="1858"/>
        <v>0</v>
      </c>
    </row>
    <row r="2960" spans="7:14" ht="13.5" customHeight="1" x14ac:dyDescent="0.2">
      <c r="G2960" s="3"/>
      <c r="H2960" s="2"/>
      <c r="I2960" s="12"/>
      <c r="J2960" s="5">
        <v>1</v>
      </c>
      <c r="K2960" s="5">
        <f t="shared" si="1854"/>
        <v>0</v>
      </c>
      <c r="L2960" s="56">
        <f t="shared" si="1805"/>
        <v>0</v>
      </c>
      <c r="M2960" s="5" t="e">
        <f t="shared" ref="M2960" si="1867">IF(#REF!=B2960,1,0)</f>
        <v>#REF!</v>
      </c>
      <c r="N2960" s="5">
        <f t="shared" si="1858"/>
        <v>0</v>
      </c>
    </row>
    <row r="2961" spans="7:14" ht="13.5" customHeight="1" x14ac:dyDescent="0.2">
      <c r="G2961" s="3"/>
      <c r="H2961" s="2"/>
      <c r="I2961" s="12"/>
      <c r="J2961" s="5">
        <v>1</v>
      </c>
      <c r="K2961" s="5">
        <f t="shared" si="1854"/>
        <v>0</v>
      </c>
      <c r="L2961" s="56">
        <f t="shared" si="1805"/>
        <v>0</v>
      </c>
      <c r="M2961" s="5" t="e">
        <f t="shared" ref="M2961" si="1868">IF(#REF!=B2961,1,0)</f>
        <v>#REF!</v>
      </c>
      <c r="N2961" s="5">
        <f t="shared" si="1858"/>
        <v>0</v>
      </c>
    </row>
    <row r="2962" spans="7:14" ht="13.5" customHeight="1" x14ac:dyDescent="0.2">
      <c r="G2962" s="3"/>
      <c r="H2962" s="2"/>
      <c r="I2962" s="12"/>
      <c r="J2962" s="5">
        <v>1</v>
      </c>
      <c r="K2962" s="5">
        <f t="shared" si="1854"/>
        <v>0</v>
      </c>
      <c r="L2962" s="56">
        <f t="shared" si="1805"/>
        <v>0</v>
      </c>
      <c r="M2962" s="5" t="e">
        <f t="shared" ref="M2962" si="1869">IF(#REF!=B2962,1,0)</f>
        <v>#REF!</v>
      </c>
      <c r="N2962" s="5">
        <f t="shared" si="1858"/>
        <v>0</v>
      </c>
    </row>
    <row r="2963" spans="7:14" ht="13.5" customHeight="1" x14ac:dyDescent="0.2">
      <c r="G2963" s="3"/>
      <c r="H2963" s="2"/>
      <c r="I2963" s="12"/>
      <c r="J2963" s="5">
        <v>1</v>
      </c>
      <c r="K2963" s="5">
        <f t="shared" si="1854"/>
        <v>0</v>
      </c>
      <c r="L2963" s="56">
        <f t="shared" si="1805"/>
        <v>0</v>
      </c>
      <c r="M2963" s="5" t="e">
        <f t="shared" ref="M2963" si="1870">IF(#REF!=B2963,1,0)</f>
        <v>#REF!</v>
      </c>
      <c r="N2963" s="5">
        <f t="shared" si="1858"/>
        <v>0</v>
      </c>
    </row>
    <row r="2964" spans="7:14" ht="13.5" customHeight="1" x14ac:dyDescent="0.2">
      <c r="G2964" s="3"/>
      <c r="H2964" s="2"/>
      <c r="I2964" s="12"/>
      <c r="J2964" s="5">
        <v>1</v>
      </c>
      <c r="K2964" s="5">
        <f t="shared" si="1854"/>
        <v>0</v>
      </c>
      <c r="L2964" s="56">
        <f>IF(B2964="",B2963,B2964)</f>
        <v>0</v>
      </c>
      <c r="M2964" s="5" t="e">
        <f t="shared" ref="M2964" si="1871">IF(#REF!=B2964,1,0)</f>
        <v>#REF!</v>
      </c>
      <c r="N2964" s="5">
        <f t="shared" si="1858"/>
        <v>0</v>
      </c>
    </row>
    <row r="2965" spans="7:14" ht="13.5" customHeight="1" x14ac:dyDescent="0.2">
      <c r="G2965" s="3"/>
      <c r="H2965" s="2"/>
      <c r="I2965" s="12"/>
      <c r="J2965" s="5">
        <v>1</v>
      </c>
      <c r="K2965" s="5">
        <f t="shared" si="1854"/>
        <v>0</v>
      </c>
      <c r="L2965" s="56" t="e">
        <f>IF(B2965="",#REF!,B2965)</f>
        <v>#REF!</v>
      </c>
      <c r="M2965" s="5" t="e">
        <f t="shared" ref="M2965" si="1872">IF(#REF!=B2965,1,0)</f>
        <v>#REF!</v>
      </c>
      <c r="N2965" s="5">
        <f t="shared" si="1858"/>
        <v>0</v>
      </c>
    </row>
    <row r="2966" spans="7:14" ht="13.5" customHeight="1" x14ac:dyDescent="0.2">
      <c r="G2966" s="3"/>
      <c r="H2966" s="2"/>
      <c r="I2966" s="12"/>
      <c r="J2966" s="5">
        <v>1</v>
      </c>
      <c r="K2966" s="5">
        <f t="shared" si="1854"/>
        <v>0</v>
      </c>
      <c r="L2966" s="56">
        <f>IF(B2966="",B2965,B2966)</f>
        <v>0</v>
      </c>
      <c r="M2966" s="5" t="e">
        <f t="shared" ref="M2966" si="1873">IF(#REF!=B2966,1,0)</f>
        <v>#REF!</v>
      </c>
      <c r="N2966" s="5">
        <f t="shared" si="1858"/>
        <v>0</v>
      </c>
    </row>
    <row r="2967" spans="7:14" ht="13.5" customHeight="1" x14ac:dyDescent="0.2">
      <c r="G2967" s="3"/>
      <c r="H2967" s="2"/>
      <c r="I2967" s="12"/>
      <c r="J2967" s="5">
        <v>1</v>
      </c>
      <c r="K2967" s="5">
        <f t="shared" si="1854"/>
        <v>0</v>
      </c>
      <c r="L2967" s="56">
        <f>IF(B2967="",B2966,B2967)</f>
        <v>0</v>
      </c>
      <c r="M2967" s="5" t="e">
        <f t="shared" ref="M2967" si="1874">IF(#REF!=B2967,1,0)</f>
        <v>#REF!</v>
      </c>
      <c r="N2967" s="5">
        <f t="shared" si="1858"/>
        <v>0</v>
      </c>
    </row>
  </sheetData>
  <sortState xmlns:xlrd2="http://schemas.microsoft.com/office/spreadsheetml/2017/richdata2" ref="A3:I1257">
    <sortCondition ref="B3:B1257"/>
  </sortState>
  <phoneticPr fontId="3" type="noConversion"/>
  <printOptions gridLines="1"/>
  <pageMargins left="0.5" right="0.5" top="0.5" bottom="0.5" header="0.5" footer="0.5"/>
  <pageSetup scale="85" orientation="portrait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39"/>
  <sheetViews>
    <sheetView zoomScale="75" workbookViewId="0">
      <selection activeCell="L139" sqref="A2:L139"/>
    </sheetView>
  </sheetViews>
  <sheetFormatPr defaultColWidth="30.42578125" defaultRowHeight="12.75" x14ac:dyDescent="0.2"/>
  <cols>
    <col min="1" max="1" width="14.28515625" customWidth="1"/>
    <col min="2" max="2" width="14.28515625" style="31" customWidth="1"/>
    <col min="3" max="4" width="14.28515625" customWidth="1"/>
    <col min="5" max="5" width="14.28515625" style="63" customWidth="1"/>
    <col min="6" max="6" width="14.28515625" customWidth="1"/>
    <col min="7" max="7" width="30.42578125" style="34"/>
    <col min="8" max="11" width="30.42578125" style="31"/>
    <col min="12" max="12" width="30.42578125" style="34"/>
    <col min="13" max="13" width="30.42578125" style="33"/>
    <col min="19" max="19" width="30.42578125" style="40"/>
    <col min="24" max="24" width="30.42578125" style="40"/>
  </cols>
  <sheetData>
    <row r="1" spans="1:12" ht="15.75" x14ac:dyDescent="0.25">
      <c r="A1" s="120" t="s">
        <v>3731</v>
      </c>
      <c r="B1" s="122" t="s">
        <v>294</v>
      </c>
      <c r="C1" s="123" t="s">
        <v>295</v>
      </c>
      <c r="D1" s="123" t="s">
        <v>298</v>
      </c>
      <c r="E1" s="124" t="s">
        <v>293</v>
      </c>
      <c r="F1" s="124" t="s">
        <v>770</v>
      </c>
      <c r="G1" s="34" t="s">
        <v>224</v>
      </c>
      <c r="H1" s="31" t="s">
        <v>297</v>
      </c>
      <c r="I1" s="31" t="s">
        <v>3732</v>
      </c>
      <c r="J1" s="31" t="s">
        <v>3733</v>
      </c>
      <c r="K1" s="31" t="s">
        <v>403</v>
      </c>
      <c r="L1" s="34" t="s">
        <v>404</v>
      </c>
    </row>
    <row r="2" spans="1:12" x14ac:dyDescent="0.2">
      <c r="A2" s="115" t="s">
        <v>3737</v>
      </c>
      <c r="B2" s="129"/>
      <c r="C2" s="129"/>
      <c r="D2" s="31"/>
      <c r="E2" s="129">
        <v>7942250</v>
      </c>
      <c r="F2" s="129"/>
      <c r="G2" s="34">
        <v>37</v>
      </c>
      <c r="H2" s="31">
        <v>21</v>
      </c>
      <c r="I2" s="31">
        <v>26</v>
      </c>
      <c r="J2" s="31">
        <v>0.70270270270270274</v>
      </c>
      <c r="K2" s="31">
        <v>4</v>
      </c>
      <c r="L2" s="34">
        <v>4</v>
      </c>
    </row>
    <row r="3" spans="1:12" x14ac:dyDescent="0.2">
      <c r="A3" s="115" t="s">
        <v>3738</v>
      </c>
      <c r="B3" s="129"/>
      <c r="C3" s="129"/>
      <c r="D3" s="31"/>
      <c r="E3" s="129">
        <v>663000</v>
      </c>
      <c r="F3" s="129"/>
      <c r="G3" s="34">
        <v>5</v>
      </c>
      <c r="H3" s="31">
        <v>1</v>
      </c>
      <c r="I3" s="31">
        <v>4</v>
      </c>
      <c r="J3" s="31">
        <v>0.8</v>
      </c>
      <c r="K3" s="31">
        <v>0</v>
      </c>
      <c r="L3" s="34">
        <v>0</v>
      </c>
    </row>
    <row r="4" spans="1:12" x14ac:dyDescent="0.2">
      <c r="A4" s="115" t="s">
        <v>3739</v>
      </c>
      <c r="B4" s="129"/>
      <c r="C4" s="129"/>
      <c r="D4" s="31"/>
      <c r="E4" s="129">
        <v>575000</v>
      </c>
      <c r="F4" s="129"/>
      <c r="G4" s="34">
        <v>3</v>
      </c>
      <c r="H4" s="31">
        <v>0</v>
      </c>
      <c r="I4" s="31">
        <v>2</v>
      </c>
      <c r="J4" s="31">
        <v>0.66666666666666663</v>
      </c>
      <c r="K4" s="31">
        <v>0</v>
      </c>
      <c r="L4" s="34">
        <v>0</v>
      </c>
    </row>
    <row r="5" spans="1:12" x14ac:dyDescent="0.2">
      <c r="A5" s="115" t="s">
        <v>3740</v>
      </c>
      <c r="B5" s="129"/>
      <c r="C5" s="129"/>
      <c r="D5" s="31"/>
      <c r="E5" s="129">
        <v>1398900</v>
      </c>
      <c r="F5" s="129"/>
      <c r="G5" s="34">
        <v>10</v>
      </c>
      <c r="H5" s="31">
        <v>2</v>
      </c>
      <c r="I5" s="31">
        <v>9</v>
      </c>
      <c r="J5" s="31">
        <v>0.9</v>
      </c>
      <c r="K5" s="31">
        <v>4</v>
      </c>
      <c r="L5" s="34">
        <v>0</v>
      </c>
    </row>
    <row r="6" spans="1:12" x14ac:dyDescent="0.2">
      <c r="A6" s="115" t="s">
        <v>3741</v>
      </c>
      <c r="C6" s="31"/>
      <c r="D6" s="31"/>
      <c r="E6" s="129">
        <v>139900</v>
      </c>
      <c r="F6" s="129"/>
      <c r="G6" s="34">
        <v>1</v>
      </c>
      <c r="H6" s="31">
        <v>0</v>
      </c>
      <c r="I6" s="31">
        <v>0</v>
      </c>
      <c r="J6" s="31">
        <v>0</v>
      </c>
      <c r="K6" s="31">
        <v>0</v>
      </c>
      <c r="L6" s="34">
        <v>0</v>
      </c>
    </row>
    <row r="7" spans="1:12" x14ac:dyDescent="0.2">
      <c r="A7" s="115" t="s">
        <v>3742</v>
      </c>
      <c r="B7" s="129"/>
      <c r="C7" s="129"/>
      <c r="D7" s="31"/>
      <c r="E7" s="129">
        <v>860000</v>
      </c>
      <c r="F7" s="129"/>
      <c r="G7" s="34">
        <v>1</v>
      </c>
      <c r="H7" s="31">
        <v>0</v>
      </c>
      <c r="I7" s="31">
        <v>0</v>
      </c>
      <c r="J7" s="31">
        <v>0</v>
      </c>
      <c r="K7" s="31">
        <v>0</v>
      </c>
      <c r="L7" s="34">
        <v>0</v>
      </c>
    </row>
    <row r="8" spans="1:12" x14ac:dyDescent="0.2">
      <c r="A8" s="115" t="s">
        <v>3743</v>
      </c>
      <c r="C8" s="31"/>
      <c r="D8" s="31"/>
      <c r="E8" s="129">
        <v>414750</v>
      </c>
      <c r="F8" s="129"/>
      <c r="G8" s="34">
        <v>1</v>
      </c>
      <c r="H8" s="31">
        <v>1</v>
      </c>
      <c r="I8" s="31">
        <v>1</v>
      </c>
      <c r="J8" s="31">
        <v>1</v>
      </c>
      <c r="K8" s="31">
        <v>0</v>
      </c>
      <c r="L8" s="34">
        <v>0</v>
      </c>
    </row>
    <row r="9" spans="1:12" x14ac:dyDescent="0.2">
      <c r="A9" t="s">
        <v>3744</v>
      </c>
      <c r="E9" s="63">
        <v>35499317</v>
      </c>
      <c r="G9" s="34">
        <v>178</v>
      </c>
      <c r="H9" s="31">
        <v>28</v>
      </c>
      <c r="I9" s="31">
        <v>96</v>
      </c>
      <c r="J9" s="31">
        <v>0.5393258426966292</v>
      </c>
      <c r="K9" s="31">
        <v>50</v>
      </c>
      <c r="L9" s="34">
        <v>4</v>
      </c>
    </row>
    <row r="10" spans="1:12" x14ac:dyDescent="0.2">
      <c r="A10" t="s">
        <v>3745</v>
      </c>
      <c r="E10" s="63">
        <v>531000</v>
      </c>
      <c r="G10" s="34">
        <v>2</v>
      </c>
      <c r="H10" s="31">
        <v>1</v>
      </c>
      <c r="I10" s="31">
        <v>0</v>
      </c>
      <c r="J10" s="31">
        <v>0</v>
      </c>
      <c r="K10" s="31">
        <v>0</v>
      </c>
      <c r="L10" s="34">
        <v>0</v>
      </c>
    </row>
    <row r="11" spans="1:12" x14ac:dyDescent="0.2">
      <c r="A11" t="s">
        <v>3746</v>
      </c>
      <c r="E11" s="63">
        <v>8574744</v>
      </c>
      <c r="G11" s="34">
        <v>36</v>
      </c>
      <c r="H11" s="31">
        <v>4</v>
      </c>
      <c r="I11" s="31">
        <v>22</v>
      </c>
      <c r="J11" s="31">
        <v>0.61111111111111116</v>
      </c>
      <c r="K11" s="31">
        <v>12</v>
      </c>
      <c r="L11" s="34">
        <v>2</v>
      </c>
    </row>
    <row r="12" spans="1:12" x14ac:dyDescent="0.2">
      <c r="A12" t="s">
        <v>3747</v>
      </c>
      <c r="E12" s="63">
        <v>614000</v>
      </c>
      <c r="G12" s="34">
        <v>5</v>
      </c>
      <c r="H12" s="31">
        <v>1</v>
      </c>
      <c r="I12" s="31">
        <v>4</v>
      </c>
      <c r="J12" s="31">
        <v>0.8</v>
      </c>
      <c r="K12" s="31">
        <v>6</v>
      </c>
      <c r="L12" s="34">
        <v>0</v>
      </c>
    </row>
    <row r="13" spans="1:12" x14ac:dyDescent="0.2">
      <c r="A13" t="s">
        <v>3748</v>
      </c>
      <c r="E13" s="63">
        <v>1650000</v>
      </c>
      <c r="G13" s="34">
        <v>6</v>
      </c>
      <c r="H13" s="31">
        <v>2</v>
      </c>
      <c r="I13" s="31">
        <v>1</v>
      </c>
      <c r="J13" s="31">
        <v>0.16666666666666666</v>
      </c>
      <c r="K13" s="31">
        <v>2</v>
      </c>
      <c r="L13" s="34">
        <v>0</v>
      </c>
    </row>
    <row r="14" spans="1:12" x14ac:dyDescent="0.2">
      <c r="A14" t="s">
        <v>3749</v>
      </c>
      <c r="E14" s="63">
        <v>120000</v>
      </c>
      <c r="G14" s="34">
        <v>1</v>
      </c>
      <c r="H14" s="31">
        <v>0</v>
      </c>
      <c r="I14" s="31">
        <v>0</v>
      </c>
      <c r="J14" s="31">
        <v>0</v>
      </c>
      <c r="K14" s="31">
        <v>0</v>
      </c>
      <c r="L14" s="34">
        <v>0</v>
      </c>
    </row>
    <row r="15" spans="1:12" x14ac:dyDescent="0.2">
      <c r="A15" t="s">
        <v>3750</v>
      </c>
      <c r="E15" s="63">
        <v>8596860</v>
      </c>
      <c r="G15" s="34">
        <v>34</v>
      </c>
      <c r="H15" s="31">
        <v>6</v>
      </c>
      <c r="I15" s="31">
        <v>19</v>
      </c>
      <c r="J15" s="31">
        <v>0.55882352941176472</v>
      </c>
      <c r="K15" s="31">
        <v>4</v>
      </c>
      <c r="L15" s="34">
        <v>0</v>
      </c>
    </row>
    <row r="16" spans="1:12" x14ac:dyDescent="0.2">
      <c r="A16" t="s">
        <v>3751</v>
      </c>
      <c r="E16" s="63">
        <v>800000</v>
      </c>
      <c r="G16" s="34">
        <v>4</v>
      </c>
      <c r="H16" s="31">
        <v>0</v>
      </c>
      <c r="I16" s="31">
        <v>1</v>
      </c>
      <c r="J16" s="31">
        <v>0.25</v>
      </c>
      <c r="K16" s="31">
        <v>2</v>
      </c>
      <c r="L16" s="34">
        <v>0</v>
      </c>
    </row>
    <row r="17" spans="1:12" x14ac:dyDescent="0.2">
      <c r="A17" t="s">
        <v>3752</v>
      </c>
      <c r="E17" s="63">
        <v>663500</v>
      </c>
      <c r="G17" s="34">
        <v>7</v>
      </c>
      <c r="H17" s="31">
        <v>0</v>
      </c>
      <c r="I17" s="31">
        <v>2</v>
      </c>
      <c r="J17" s="31">
        <v>0.2857142857142857</v>
      </c>
      <c r="K17" s="31">
        <v>4</v>
      </c>
      <c r="L17" s="34">
        <v>0</v>
      </c>
    </row>
    <row r="18" spans="1:12" x14ac:dyDescent="0.2">
      <c r="A18" t="s">
        <v>3753</v>
      </c>
      <c r="E18" s="63">
        <v>619200</v>
      </c>
      <c r="G18" s="34">
        <v>4</v>
      </c>
      <c r="H18" s="31">
        <v>1</v>
      </c>
      <c r="I18" s="31">
        <v>1</v>
      </c>
      <c r="J18" s="31">
        <v>0.25</v>
      </c>
      <c r="K18" s="31">
        <v>2</v>
      </c>
      <c r="L18" s="34">
        <v>0</v>
      </c>
    </row>
    <row r="19" spans="1:12" x14ac:dyDescent="0.2">
      <c r="A19" t="s">
        <v>3754</v>
      </c>
      <c r="E19" s="63">
        <v>600000</v>
      </c>
      <c r="G19" s="34">
        <v>2</v>
      </c>
      <c r="H19" s="31">
        <v>0</v>
      </c>
      <c r="I19" s="31">
        <v>1</v>
      </c>
      <c r="J19" s="31">
        <v>0.5</v>
      </c>
      <c r="K19" s="31">
        <v>0</v>
      </c>
      <c r="L19" s="34">
        <v>0</v>
      </c>
    </row>
    <row r="20" spans="1:12" x14ac:dyDescent="0.2">
      <c r="A20" t="s">
        <v>3755</v>
      </c>
      <c r="E20" s="63">
        <v>38278677</v>
      </c>
      <c r="G20" s="34">
        <v>125</v>
      </c>
      <c r="H20" s="31">
        <v>61</v>
      </c>
      <c r="I20" s="31">
        <v>72</v>
      </c>
      <c r="J20" s="31">
        <v>0.57599999999999996</v>
      </c>
      <c r="K20" s="31">
        <v>36</v>
      </c>
      <c r="L20" s="34">
        <v>20</v>
      </c>
    </row>
    <row r="21" spans="1:12" x14ac:dyDescent="0.2">
      <c r="A21" t="s">
        <v>3756</v>
      </c>
      <c r="E21" s="63">
        <v>1105550</v>
      </c>
      <c r="G21" s="34">
        <v>7</v>
      </c>
      <c r="H21" s="31">
        <v>2</v>
      </c>
      <c r="I21" s="31">
        <v>0</v>
      </c>
      <c r="J21" s="31">
        <v>0</v>
      </c>
      <c r="K21" s="31">
        <v>0</v>
      </c>
      <c r="L21" s="34">
        <v>0</v>
      </c>
    </row>
    <row r="22" spans="1:12" x14ac:dyDescent="0.2">
      <c r="A22" t="s">
        <v>3757</v>
      </c>
      <c r="E22" s="63">
        <v>1543400</v>
      </c>
      <c r="G22" s="34">
        <v>13</v>
      </c>
      <c r="H22" s="31">
        <v>1</v>
      </c>
      <c r="I22" s="31">
        <v>6</v>
      </c>
      <c r="J22" s="31">
        <v>0.46153846153846156</v>
      </c>
      <c r="K22" s="31">
        <v>4</v>
      </c>
      <c r="L22" s="34">
        <v>2</v>
      </c>
    </row>
    <row r="23" spans="1:12" x14ac:dyDescent="0.2">
      <c r="A23" t="s">
        <v>3758</v>
      </c>
      <c r="E23" s="63">
        <v>205000</v>
      </c>
      <c r="G23" s="34">
        <v>1</v>
      </c>
      <c r="H23" s="31">
        <v>0</v>
      </c>
      <c r="I23" s="31">
        <v>0</v>
      </c>
      <c r="J23" s="31">
        <v>0</v>
      </c>
      <c r="K23" s="31">
        <v>0</v>
      </c>
      <c r="L23" s="34">
        <v>0</v>
      </c>
    </row>
    <row r="24" spans="1:12" x14ac:dyDescent="0.2">
      <c r="A24" t="s">
        <v>3759</v>
      </c>
      <c r="E24" s="63">
        <v>765000</v>
      </c>
      <c r="G24" s="34">
        <v>9</v>
      </c>
      <c r="H24" s="31">
        <v>1</v>
      </c>
      <c r="I24" s="31">
        <v>0</v>
      </c>
      <c r="J24" s="31">
        <v>0</v>
      </c>
      <c r="K24" s="31">
        <v>0</v>
      </c>
      <c r="L24" s="34">
        <v>0</v>
      </c>
    </row>
    <row r="25" spans="1:12" x14ac:dyDescent="0.2">
      <c r="A25" t="s">
        <v>3760</v>
      </c>
      <c r="E25" s="63">
        <v>2198000</v>
      </c>
      <c r="G25" s="34">
        <v>14</v>
      </c>
      <c r="H25" s="31">
        <v>2</v>
      </c>
      <c r="I25" s="31">
        <v>6</v>
      </c>
      <c r="J25" s="31">
        <v>0.42857142857142855</v>
      </c>
      <c r="K25" s="31">
        <v>4</v>
      </c>
      <c r="L25" s="34">
        <v>0</v>
      </c>
    </row>
    <row r="26" spans="1:12" x14ac:dyDescent="0.2">
      <c r="A26" t="s">
        <v>3761</v>
      </c>
      <c r="E26" s="63">
        <v>2009548</v>
      </c>
      <c r="G26" s="34">
        <v>18</v>
      </c>
      <c r="H26" s="31">
        <v>2</v>
      </c>
      <c r="I26" s="31">
        <v>12</v>
      </c>
      <c r="J26" s="31">
        <v>0.66666666666666663</v>
      </c>
      <c r="K26" s="31">
        <v>4</v>
      </c>
      <c r="L26" s="34">
        <v>0</v>
      </c>
    </row>
    <row r="27" spans="1:12" x14ac:dyDescent="0.2">
      <c r="A27" t="s">
        <v>3762</v>
      </c>
      <c r="E27" s="63">
        <v>62336889</v>
      </c>
      <c r="G27" s="34">
        <v>277</v>
      </c>
      <c r="H27" s="31">
        <v>167</v>
      </c>
      <c r="I27" s="31">
        <v>154</v>
      </c>
      <c r="J27" s="31">
        <v>0.55595667870036103</v>
      </c>
      <c r="K27" s="31">
        <v>64</v>
      </c>
      <c r="L27" s="34">
        <v>58</v>
      </c>
    </row>
    <row r="28" spans="1:12" x14ac:dyDescent="0.2">
      <c r="A28" t="s">
        <v>3763</v>
      </c>
      <c r="E28" s="63">
        <v>204000</v>
      </c>
      <c r="G28" s="34">
        <v>1</v>
      </c>
      <c r="H28" s="31">
        <v>0</v>
      </c>
      <c r="I28" s="31">
        <v>1</v>
      </c>
      <c r="J28" s="31">
        <v>1</v>
      </c>
      <c r="K28" s="31">
        <v>2</v>
      </c>
      <c r="L28" s="34">
        <v>0</v>
      </c>
    </row>
    <row r="29" spans="1:12" x14ac:dyDescent="0.2">
      <c r="A29" t="s">
        <v>3764</v>
      </c>
      <c r="E29" s="63">
        <v>525000</v>
      </c>
      <c r="G29" s="34">
        <v>1</v>
      </c>
      <c r="H29" s="31">
        <v>0</v>
      </c>
      <c r="I29" s="31">
        <v>0</v>
      </c>
      <c r="J29" s="31">
        <v>0</v>
      </c>
      <c r="K29" s="31">
        <v>0</v>
      </c>
      <c r="L29" s="34">
        <v>0</v>
      </c>
    </row>
    <row r="30" spans="1:12" x14ac:dyDescent="0.2">
      <c r="A30" t="s">
        <v>3765</v>
      </c>
      <c r="E30" s="63">
        <v>882000</v>
      </c>
      <c r="G30" s="34">
        <v>5</v>
      </c>
      <c r="H30" s="31">
        <v>2</v>
      </c>
      <c r="I30" s="31">
        <v>3</v>
      </c>
      <c r="J30" s="31">
        <v>0.6</v>
      </c>
      <c r="K30" s="31">
        <v>2</v>
      </c>
      <c r="L30" s="34">
        <v>0</v>
      </c>
    </row>
    <row r="31" spans="1:12" x14ac:dyDescent="0.2">
      <c r="A31" t="s">
        <v>3766</v>
      </c>
      <c r="E31" s="63">
        <v>179000</v>
      </c>
      <c r="G31" s="34">
        <v>1</v>
      </c>
      <c r="H31" s="31">
        <v>0</v>
      </c>
      <c r="I31" s="31">
        <v>0</v>
      </c>
      <c r="J31" s="31">
        <v>0</v>
      </c>
      <c r="K31" s="31">
        <v>0</v>
      </c>
      <c r="L31" s="34">
        <v>0</v>
      </c>
    </row>
    <row r="32" spans="1:12" x14ac:dyDescent="0.2">
      <c r="A32" t="s">
        <v>3767</v>
      </c>
      <c r="E32" s="63">
        <v>440700</v>
      </c>
      <c r="G32" s="34">
        <v>4</v>
      </c>
      <c r="H32" s="31">
        <v>0</v>
      </c>
      <c r="I32" s="31">
        <v>2</v>
      </c>
      <c r="J32" s="31">
        <v>0.5</v>
      </c>
      <c r="K32" s="31">
        <v>2</v>
      </c>
      <c r="L32" s="34">
        <v>0</v>
      </c>
    </row>
    <row r="33" spans="1:12" x14ac:dyDescent="0.2">
      <c r="A33" t="s">
        <v>3768</v>
      </c>
      <c r="E33" s="63">
        <v>461000</v>
      </c>
      <c r="G33" s="34">
        <v>2</v>
      </c>
      <c r="H33" s="31">
        <v>1</v>
      </c>
      <c r="I33" s="31">
        <v>1</v>
      </c>
      <c r="J33" s="31">
        <v>0.5</v>
      </c>
      <c r="K33" s="31">
        <v>0</v>
      </c>
      <c r="L33" s="34">
        <v>0</v>
      </c>
    </row>
    <row r="34" spans="1:12" x14ac:dyDescent="0.2">
      <c r="A34" t="s">
        <v>3769</v>
      </c>
      <c r="E34" s="63">
        <v>45000</v>
      </c>
      <c r="G34" s="34">
        <v>1</v>
      </c>
      <c r="H34" s="31">
        <v>1</v>
      </c>
      <c r="I34" s="31">
        <v>1</v>
      </c>
      <c r="J34" s="31">
        <v>1</v>
      </c>
      <c r="K34" s="31">
        <v>0</v>
      </c>
      <c r="L34" s="34">
        <v>0</v>
      </c>
    </row>
    <row r="35" spans="1:12" x14ac:dyDescent="0.2">
      <c r="A35" t="s">
        <v>3770</v>
      </c>
      <c r="E35" s="63">
        <v>3277800</v>
      </c>
      <c r="G35" s="34">
        <v>12</v>
      </c>
      <c r="H35" s="31">
        <v>2</v>
      </c>
      <c r="I35" s="31">
        <v>12</v>
      </c>
      <c r="J35" s="31">
        <v>1</v>
      </c>
      <c r="K35" s="31">
        <v>0</v>
      </c>
      <c r="L35" s="34">
        <v>0</v>
      </c>
    </row>
    <row r="36" spans="1:12" x14ac:dyDescent="0.2">
      <c r="A36" t="s">
        <v>3771</v>
      </c>
      <c r="E36" s="63">
        <v>1348000</v>
      </c>
      <c r="G36" s="34">
        <v>6</v>
      </c>
      <c r="H36" s="31">
        <v>4</v>
      </c>
      <c r="I36" s="31">
        <v>2</v>
      </c>
      <c r="J36" s="31">
        <v>0.33333333333333331</v>
      </c>
      <c r="K36" s="31">
        <v>0</v>
      </c>
      <c r="L36" s="34">
        <v>0</v>
      </c>
    </row>
    <row r="37" spans="1:12" x14ac:dyDescent="0.2">
      <c r="A37" t="s">
        <v>3772</v>
      </c>
      <c r="E37" s="63">
        <v>115000</v>
      </c>
      <c r="G37" s="34">
        <v>2</v>
      </c>
      <c r="H37" s="31">
        <v>1</v>
      </c>
      <c r="I37" s="31">
        <v>1</v>
      </c>
      <c r="J37" s="31">
        <v>0.5</v>
      </c>
      <c r="K37" s="31">
        <v>2</v>
      </c>
      <c r="L37" s="34">
        <v>0</v>
      </c>
    </row>
    <row r="38" spans="1:12" x14ac:dyDescent="0.2">
      <c r="A38" t="s">
        <v>3773</v>
      </c>
      <c r="E38" s="63">
        <v>204995</v>
      </c>
      <c r="G38" s="34">
        <v>2</v>
      </c>
      <c r="H38" s="31">
        <v>0</v>
      </c>
      <c r="I38" s="31">
        <v>2</v>
      </c>
      <c r="J38" s="31">
        <v>1</v>
      </c>
      <c r="K38" s="31">
        <v>2</v>
      </c>
      <c r="L38" s="34">
        <v>0</v>
      </c>
    </row>
    <row r="39" spans="1:12" x14ac:dyDescent="0.2">
      <c r="A39" t="s">
        <v>3774</v>
      </c>
      <c r="E39" s="63">
        <v>7899500</v>
      </c>
      <c r="G39" s="34">
        <v>48</v>
      </c>
      <c r="H39" s="31">
        <v>5</v>
      </c>
      <c r="I39" s="31">
        <v>31</v>
      </c>
      <c r="J39" s="31">
        <v>0.64583333333333337</v>
      </c>
      <c r="K39" s="31">
        <v>8</v>
      </c>
      <c r="L39" s="34">
        <v>0</v>
      </c>
    </row>
    <row r="40" spans="1:12" x14ac:dyDescent="0.2">
      <c r="A40" t="s">
        <v>3775</v>
      </c>
      <c r="E40" s="63">
        <v>91500</v>
      </c>
      <c r="G40" s="34">
        <v>1</v>
      </c>
      <c r="H40" s="31">
        <v>0</v>
      </c>
      <c r="I40" s="31">
        <v>0</v>
      </c>
      <c r="J40" s="31">
        <v>0</v>
      </c>
      <c r="K40" s="31">
        <v>0</v>
      </c>
      <c r="L40" s="34">
        <v>0</v>
      </c>
    </row>
    <row r="41" spans="1:12" x14ac:dyDescent="0.2">
      <c r="A41" t="s">
        <v>3776</v>
      </c>
      <c r="E41" s="63">
        <v>126900</v>
      </c>
      <c r="G41" s="34">
        <v>1</v>
      </c>
      <c r="H41" s="31">
        <v>1</v>
      </c>
      <c r="I41" s="31">
        <v>0</v>
      </c>
      <c r="J41" s="31">
        <v>0</v>
      </c>
      <c r="K41" s="31">
        <v>0</v>
      </c>
      <c r="L41" s="34">
        <v>0</v>
      </c>
    </row>
    <row r="42" spans="1:12" x14ac:dyDescent="0.2">
      <c r="A42" t="s">
        <v>3777</v>
      </c>
      <c r="E42" s="63">
        <v>70000</v>
      </c>
      <c r="G42" s="34">
        <v>1</v>
      </c>
      <c r="H42" s="31">
        <v>0</v>
      </c>
      <c r="I42" s="31">
        <v>1</v>
      </c>
      <c r="J42" s="31">
        <v>1</v>
      </c>
      <c r="K42" s="31">
        <v>2</v>
      </c>
      <c r="L42" s="34">
        <v>0</v>
      </c>
    </row>
    <row r="43" spans="1:12" x14ac:dyDescent="0.2">
      <c r="A43" t="s">
        <v>3778</v>
      </c>
      <c r="E43" s="63">
        <v>3372850</v>
      </c>
      <c r="G43" s="34">
        <v>16</v>
      </c>
      <c r="H43" s="31">
        <v>4</v>
      </c>
      <c r="I43" s="31">
        <v>10</v>
      </c>
      <c r="J43" s="31">
        <v>0.625</v>
      </c>
      <c r="K43" s="31">
        <v>2</v>
      </c>
      <c r="L43" s="34">
        <v>0</v>
      </c>
    </row>
    <row r="44" spans="1:12" x14ac:dyDescent="0.2">
      <c r="A44" t="s">
        <v>3779</v>
      </c>
      <c r="E44" s="63">
        <v>559000</v>
      </c>
      <c r="G44" s="34">
        <v>1</v>
      </c>
      <c r="H44" s="31">
        <v>0</v>
      </c>
      <c r="I44" s="31">
        <v>0</v>
      </c>
      <c r="J44" s="31">
        <v>0</v>
      </c>
      <c r="K44" s="31">
        <v>0</v>
      </c>
      <c r="L44" s="34">
        <v>0</v>
      </c>
    </row>
    <row r="45" spans="1:12" x14ac:dyDescent="0.2">
      <c r="A45" t="s">
        <v>3780</v>
      </c>
      <c r="E45" s="63">
        <v>306900</v>
      </c>
      <c r="G45" s="34">
        <v>1</v>
      </c>
      <c r="H45" s="31">
        <v>1</v>
      </c>
      <c r="I45" s="31">
        <v>0</v>
      </c>
      <c r="J45" s="31">
        <v>0</v>
      </c>
      <c r="K45" s="31">
        <v>0</v>
      </c>
      <c r="L45" s="34">
        <v>0</v>
      </c>
    </row>
    <row r="46" spans="1:12" x14ac:dyDescent="0.2">
      <c r="A46" t="s">
        <v>3781</v>
      </c>
      <c r="E46" s="63">
        <v>1393000</v>
      </c>
      <c r="G46" s="34">
        <v>7</v>
      </c>
      <c r="H46" s="31">
        <v>2</v>
      </c>
      <c r="I46" s="31">
        <v>3</v>
      </c>
      <c r="J46" s="31">
        <v>0.42857142857142855</v>
      </c>
      <c r="K46" s="31">
        <v>0</v>
      </c>
      <c r="L46" s="34">
        <v>0</v>
      </c>
    </row>
    <row r="47" spans="1:12" x14ac:dyDescent="0.2">
      <c r="A47" t="s">
        <v>3782</v>
      </c>
      <c r="E47" s="63">
        <v>130500</v>
      </c>
      <c r="G47" s="34">
        <v>3</v>
      </c>
      <c r="H47" s="31">
        <v>0</v>
      </c>
      <c r="I47" s="31">
        <v>3</v>
      </c>
      <c r="J47" s="31">
        <v>1</v>
      </c>
      <c r="K47" s="31">
        <v>6</v>
      </c>
      <c r="L47" s="34">
        <v>0</v>
      </c>
    </row>
    <row r="48" spans="1:12" x14ac:dyDescent="0.2">
      <c r="A48" t="s">
        <v>3783</v>
      </c>
      <c r="E48" s="63">
        <v>1105300</v>
      </c>
      <c r="G48" s="34">
        <v>6</v>
      </c>
      <c r="H48" s="31">
        <v>0</v>
      </c>
      <c r="I48" s="31">
        <v>1</v>
      </c>
      <c r="J48" s="31">
        <v>0.16666666666666666</v>
      </c>
      <c r="K48" s="31">
        <v>2</v>
      </c>
      <c r="L48" s="34">
        <v>0</v>
      </c>
    </row>
    <row r="49" spans="1:12" x14ac:dyDescent="0.2">
      <c r="A49" t="s">
        <v>3784</v>
      </c>
      <c r="E49" s="63">
        <v>15916938</v>
      </c>
      <c r="G49" s="34">
        <v>81</v>
      </c>
      <c r="H49" s="31">
        <v>7</v>
      </c>
      <c r="I49" s="31">
        <v>58</v>
      </c>
      <c r="J49" s="31">
        <v>0.71604938271604934</v>
      </c>
      <c r="K49" s="31">
        <v>32</v>
      </c>
      <c r="L49" s="34">
        <v>2</v>
      </c>
    </row>
    <row r="50" spans="1:12" x14ac:dyDescent="0.2">
      <c r="A50" t="s">
        <v>3785</v>
      </c>
      <c r="E50" s="63">
        <v>115000</v>
      </c>
      <c r="G50" s="34">
        <v>1</v>
      </c>
      <c r="H50" s="31">
        <v>0</v>
      </c>
      <c r="I50" s="31">
        <v>0</v>
      </c>
      <c r="J50" s="31">
        <v>0</v>
      </c>
      <c r="K50" s="31">
        <v>0</v>
      </c>
      <c r="L50" s="34">
        <v>0</v>
      </c>
    </row>
    <row r="51" spans="1:12" x14ac:dyDescent="0.2">
      <c r="A51" t="s">
        <v>3786</v>
      </c>
      <c r="E51" s="63">
        <v>8049940</v>
      </c>
      <c r="G51" s="34">
        <v>43</v>
      </c>
      <c r="H51" s="31">
        <v>15</v>
      </c>
      <c r="I51" s="31">
        <v>26</v>
      </c>
      <c r="J51" s="31">
        <v>0.60465116279069764</v>
      </c>
      <c r="K51" s="31">
        <v>8</v>
      </c>
      <c r="L51" s="34">
        <v>4</v>
      </c>
    </row>
    <row r="52" spans="1:12" x14ac:dyDescent="0.2">
      <c r="A52" t="s">
        <v>3787</v>
      </c>
      <c r="E52" s="63">
        <v>968050</v>
      </c>
      <c r="G52" s="34">
        <v>5</v>
      </c>
      <c r="H52" s="31">
        <v>1</v>
      </c>
      <c r="I52" s="31">
        <v>1</v>
      </c>
      <c r="J52" s="31">
        <v>0.2</v>
      </c>
      <c r="K52" s="31">
        <v>2</v>
      </c>
      <c r="L52" s="34">
        <v>0</v>
      </c>
    </row>
    <row r="53" spans="1:12" x14ac:dyDescent="0.2">
      <c r="A53" t="s">
        <v>3788</v>
      </c>
      <c r="E53" s="63">
        <v>1384500</v>
      </c>
      <c r="G53" s="34">
        <v>9</v>
      </c>
      <c r="H53" s="31">
        <v>1</v>
      </c>
      <c r="I53" s="31">
        <v>5</v>
      </c>
      <c r="J53" s="31">
        <v>0.55555555555555558</v>
      </c>
      <c r="K53" s="31">
        <v>6</v>
      </c>
      <c r="L53" s="34">
        <v>0</v>
      </c>
    </row>
    <row r="54" spans="1:12" x14ac:dyDescent="0.2">
      <c r="A54" t="s">
        <v>3789</v>
      </c>
      <c r="E54" s="63">
        <v>444500</v>
      </c>
      <c r="G54" s="34">
        <v>2</v>
      </c>
      <c r="H54" s="31">
        <v>0</v>
      </c>
      <c r="I54" s="31">
        <v>0</v>
      </c>
      <c r="J54" s="31">
        <v>0</v>
      </c>
      <c r="K54" s="31">
        <v>0</v>
      </c>
      <c r="L54" s="34">
        <v>0</v>
      </c>
    </row>
    <row r="55" spans="1:12" x14ac:dyDescent="0.2">
      <c r="A55" t="s">
        <v>3790</v>
      </c>
      <c r="E55" s="63">
        <v>647250</v>
      </c>
      <c r="G55" s="34">
        <v>2</v>
      </c>
      <c r="H55" s="31">
        <v>1</v>
      </c>
      <c r="I55" s="31">
        <v>0</v>
      </c>
      <c r="J55" s="31">
        <v>0</v>
      </c>
      <c r="K55" s="31">
        <v>0</v>
      </c>
      <c r="L55" s="34">
        <v>0</v>
      </c>
    </row>
    <row r="56" spans="1:12" x14ac:dyDescent="0.2">
      <c r="A56" t="s">
        <v>3791</v>
      </c>
      <c r="E56" s="63">
        <v>983900</v>
      </c>
      <c r="G56" s="34">
        <v>4</v>
      </c>
      <c r="H56" s="31">
        <v>2</v>
      </c>
      <c r="I56" s="31">
        <v>1</v>
      </c>
      <c r="J56" s="31">
        <v>0.25</v>
      </c>
      <c r="K56" s="31">
        <v>0</v>
      </c>
      <c r="L56" s="34">
        <v>0</v>
      </c>
    </row>
    <row r="57" spans="1:12" x14ac:dyDescent="0.2">
      <c r="A57" t="s">
        <v>3792</v>
      </c>
      <c r="E57" s="63">
        <v>1299725</v>
      </c>
      <c r="G57" s="34">
        <v>11</v>
      </c>
      <c r="H57" s="31">
        <v>0</v>
      </c>
      <c r="I57" s="31">
        <v>10</v>
      </c>
      <c r="J57" s="31">
        <v>0.90909090909090906</v>
      </c>
      <c r="K57" s="31">
        <v>8</v>
      </c>
      <c r="L57" s="34">
        <v>0</v>
      </c>
    </row>
    <row r="58" spans="1:12" x14ac:dyDescent="0.2">
      <c r="A58" t="s">
        <v>3793</v>
      </c>
      <c r="E58" s="63">
        <v>857300</v>
      </c>
      <c r="G58" s="34">
        <v>4</v>
      </c>
      <c r="H58" s="31">
        <v>0</v>
      </c>
      <c r="I58" s="31">
        <v>4</v>
      </c>
      <c r="J58" s="31">
        <v>1</v>
      </c>
      <c r="K58" s="31">
        <v>0</v>
      </c>
      <c r="L58" s="34">
        <v>0</v>
      </c>
    </row>
    <row r="59" spans="1:12" x14ac:dyDescent="0.2">
      <c r="A59" t="s">
        <v>3794</v>
      </c>
      <c r="E59" s="63">
        <v>931550</v>
      </c>
      <c r="G59" s="34">
        <v>6</v>
      </c>
      <c r="H59" s="31">
        <v>2</v>
      </c>
      <c r="I59" s="31">
        <v>1</v>
      </c>
      <c r="J59" s="31">
        <v>0.16666666666666666</v>
      </c>
      <c r="K59" s="31">
        <v>2</v>
      </c>
      <c r="L59" s="34">
        <v>0</v>
      </c>
    </row>
    <row r="60" spans="1:12" x14ac:dyDescent="0.2">
      <c r="A60" t="s">
        <v>3795</v>
      </c>
      <c r="E60" s="63">
        <v>2178400</v>
      </c>
      <c r="G60" s="34">
        <v>11</v>
      </c>
      <c r="H60" s="31">
        <v>1</v>
      </c>
      <c r="I60" s="31">
        <v>6</v>
      </c>
      <c r="J60" s="31">
        <v>0.54545454545454541</v>
      </c>
      <c r="K60" s="31">
        <v>2</v>
      </c>
      <c r="L60" s="34">
        <v>0</v>
      </c>
    </row>
    <row r="61" spans="1:12" x14ac:dyDescent="0.2">
      <c r="A61" t="s">
        <v>3796</v>
      </c>
      <c r="E61" s="63">
        <v>221500</v>
      </c>
      <c r="G61" s="34">
        <v>1</v>
      </c>
      <c r="H61" s="31">
        <v>0</v>
      </c>
      <c r="I61" s="31">
        <v>1</v>
      </c>
      <c r="J61" s="31">
        <v>1</v>
      </c>
      <c r="K61" s="31">
        <v>0</v>
      </c>
      <c r="L61" s="34">
        <v>0</v>
      </c>
    </row>
    <row r="62" spans="1:12" x14ac:dyDescent="0.2">
      <c r="A62" t="s">
        <v>3797</v>
      </c>
      <c r="E62" s="63">
        <v>50000</v>
      </c>
      <c r="G62" s="34">
        <v>1</v>
      </c>
      <c r="H62" s="31">
        <v>0</v>
      </c>
      <c r="I62" s="31">
        <v>1</v>
      </c>
      <c r="J62" s="31">
        <v>1</v>
      </c>
      <c r="K62" s="31">
        <v>0</v>
      </c>
      <c r="L62" s="34">
        <v>0</v>
      </c>
    </row>
    <row r="63" spans="1:12" x14ac:dyDescent="0.2">
      <c r="A63" t="s">
        <v>3798</v>
      </c>
      <c r="E63" s="63">
        <v>3227068</v>
      </c>
      <c r="G63" s="34">
        <v>10</v>
      </c>
      <c r="H63" s="31">
        <v>0</v>
      </c>
      <c r="I63" s="31">
        <v>0</v>
      </c>
      <c r="J63" s="31">
        <v>0</v>
      </c>
      <c r="K63" s="31">
        <v>0</v>
      </c>
      <c r="L63" s="34">
        <v>0</v>
      </c>
    </row>
    <row r="64" spans="1:12" x14ac:dyDescent="0.2">
      <c r="A64" t="s">
        <v>3799</v>
      </c>
      <c r="E64" s="63">
        <v>205000</v>
      </c>
      <c r="G64" s="34">
        <v>1</v>
      </c>
      <c r="H64" s="31">
        <v>0</v>
      </c>
      <c r="I64" s="31">
        <v>0</v>
      </c>
      <c r="J64" s="31">
        <v>0</v>
      </c>
      <c r="K64" s="31">
        <v>0</v>
      </c>
      <c r="L64" s="34">
        <v>0</v>
      </c>
    </row>
    <row r="65" spans="1:12" x14ac:dyDescent="0.2">
      <c r="A65" t="s">
        <v>3800</v>
      </c>
      <c r="E65" s="63">
        <v>559800</v>
      </c>
      <c r="G65" s="34">
        <v>3</v>
      </c>
      <c r="H65" s="31">
        <v>0</v>
      </c>
      <c r="I65" s="31">
        <v>0</v>
      </c>
      <c r="J65" s="31">
        <v>0</v>
      </c>
      <c r="K65" s="31">
        <v>0</v>
      </c>
      <c r="L65" s="34">
        <v>0</v>
      </c>
    </row>
    <row r="66" spans="1:12" x14ac:dyDescent="0.2">
      <c r="A66" t="s">
        <v>3801</v>
      </c>
      <c r="E66" s="63">
        <v>358000</v>
      </c>
      <c r="G66" s="34">
        <v>2</v>
      </c>
      <c r="H66" s="31">
        <v>1</v>
      </c>
      <c r="I66" s="31">
        <v>2</v>
      </c>
      <c r="J66" s="31">
        <v>1</v>
      </c>
      <c r="K66" s="31">
        <v>0</v>
      </c>
      <c r="L66" s="34">
        <v>0</v>
      </c>
    </row>
    <row r="67" spans="1:12" x14ac:dyDescent="0.2">
      <c r="A67" t="s">
        <v>3802</v>
      </c>
      <c r="E67" s="63">
        <v>34991460</v>
      </c>
      <c r="G67" s="34">
        <v>206</v>
      </c>
      <c r="H67" s="31">
        <v>44</v>
      </c>
      <c r="I67" s="31">
        <v>105</v>
      </c>
      <c r="J67" s="31">
        <v>0.50970873786407767</v>
      </c>
      <c r="K67" s="31">
        <v>58</v>
      </c>
      <c r="L67" s="34">
        <v>4</v>
      </c>
    </row>
    <row r="68" spans="1:12" x14ac:dyDescent="0.2">
      <c r="A68" t="s">
        <v>3803</v>
      </c>
      <c r="E68" s="63">
        <v>353250</v>
      </c>
      <c r="G68" s="34">
        <v>3</v>
      </c>
      <c r="H68" s="31">
        <v>0</v>
      </c>
      <c r="I68" s="31">
        <v>2</v>
      </c>
      <c r="J68" s="31">
        <v>0.66666666666666663</v>
      </c>
      <c r="K68" s="31">
        <v>0</v>
      </c>
      <c r="L68" s="34">
        <v>0</v>
      </c>
    </row>
    <row r="69" spans="1:12" x14ac:dyDescent="0.2">
      <c r="A69" t="s">
        <v>3804</v>
      </c>
      <c r="E69" s="63">
        <v>225000</v>
      </c>
      <c r="G69" s="34">
        <v>1</v>
      </c>
      <c r="H69" s="31">
        <v>1</v>
      </c>
      <c r="I69" s="31">
        <v>0</v>
      </c>
      <c r="J69" s="31">
        <v>0</v>
      </c>
      <c r="K69" s="31">
        <v>0</v>
      </c>
      <c r="L69" s="34">
        <v>0</v>
      </c>
    </row>
    <row r="70" spans="1:12" x14ac:dyDescent="0.2">
      <c r="A70" t="s">
        <v>3805</v>
      </c>
      <c r="E70" s="63">
        <v>135000</v>
      </c>
      <c r="G70" s="34">
        <v>1</v>
      </c>
      <c r="H70" s="31">
        <v>0</v>
      </c>
      <c r="I70" s="31">
        <v>1</v>
      </c>
      <c r="J70" s="31">
        <v>1</v>
      </c>
      <c r="K70" s="31">
        <v>2</v>
      </c>
      <c r="L70" s="34">
        <v>0</v>
      </c>
    </row>
    <row r="71" spans="1:12" x14ac:dyDescent="0.2">
      <c r="A71" t="s">
        <v>3806</v>
      </c>
      <c r="E71" s="63">
        <v>324900</v>
      </c>
      <c r="G71" s="34">
        <v>2</v>
      </c>
      <c r="H71" s="31">
        <v>2</v>
      </c>
      <c r="I71" s="31">
        <v>1</v>
      </c>
      <c r="J71" s="31">
        <v>0.5</v>
      </c>
      <c r="K71" s="31">
        <v>0</v>
      </c>
      <c r="L71" s="34">
        <v>0</v>
      </c>
    </row>
    <row r="72" spans="1:12" x14ac:dyDescent="0.2">
      <c r="A72" t="s">
        <v>3807</v>
      </c>
      <c r="E72" s="63">
        <v>1146500</v>
      </c>
      <c r="G72" s="34">
        <v>6</v>
      </c>
      <c r="H72" s="31">
        <v>0</v>
      </c>
      <c r="I72" s="31">
        <v>2</v>
      </c>
      <c r="J72" s="31">
        <v>0.33333333333333331</v>
      </c>
      <c r="K72" s="31">
        <v>0</v>
      </c>
      <c r="L72" s="34">
        <v>0</v>
      </c>
    </row>
    <row r="73" spans="1:12" x14ac:dyDescent="0.2">
      <c r="A73" t="s">
        <v>3808</v>
      </c>
      <c r="E73" s="63">
        <v>169900</v>
      </c>
      <c r="G73" s="34">
        <v>1</v>
      </c>
      <c r="H73" s="31">
        <v>1</v>
      </c>
      <c r="I73" s="31">
        <v>0</v>
      </c>
      <c r="J73" s="31">
        <v>0</v>
      </c>
      <c r="K73" s="31">
        <v>0</v>
      </c>
      <c r="L73" s="34">
        <v>0</v>
      </c>
    </row>
    <row r="74" spans="1:12" x14ac:dyDescent="0.2">
      <c r="A74" t="s">
        <v>3809</v>
      </c>
      <c r="E74" s="63">
        <v>38410394</v>
      </c>
      <c r="G74" s="34">
        <v>178</v>
      </c>
      <c r="H74" s="31">
        <v>76</v>
      </c>
      <c r="I74" s="31">
        <v>76</v>
      </c>
      <c r="J74" s="31">
        <v>0.42696629213483145</v>
      </c>
      <c r="K74" s="31">
        <v>36</v>
      </c>
      <c r="L74" s="34">
        <v>22</v>
      </c>
    </row>
    <row r="75" spans="1:12" x14ac:dyDescent="0.2">
      <c r="A75" t="s">
        <v>3810</v>
      </c>
      <c r="E75" s="63">
        <v>420100</v>
      </c>
      <c r="G75" s="34">
        <v>3</v>
      </c>
      <c r="H75" s="31">
        <v>1</v>
      </c>
      <c r="I75" s="31">
        <v>0</v>
      </c>
      <c r="J75" s="31">
        <v>0</v>
      </c>
      <c r="K75" s="31">
        <v>0</v>
      </c>
      <c r="L75" s="34">
        <v>0</v>
      </c>
    </row>
    <row r="76" spans="1:12" x14ac:dyDescent="0.2">
      <c r="A76" t="s">
        <v>3811</v>
      </c>
      <c r="E76" s="63">
        <v>2991630</v>
      </c>
      <c r="G76" s="34">
        <v>9</v>
      </c>
      <c r="H76" s="31">
        <v>0</v>
      </c>
      <c r="I76" s="31">
        <v>0</v>
      </c>
      <c r="J76" s="31">
        <v>0</v>
      </c>
      <c r="K76" s="31">
        <v>0</v>
      </c>
      <c r="L76" s="34">
        <v>0</v>
      </c>
    </row>
    <row r="77" spans="1:12" x14ac:dyDescent="0.2">
      <c r="A77" t="s">
        <v>3812</v>
      </c>
      <c r="E77" s="63">
        <v>364000</v>
      </c>
      <c r="G77" s="34">
        <v>2</v>
      </c>
      <c r="H77" s="31">
        <v>1</v>
      </c>
      <c r="I77" s="31">
        <v>1</v>
      </c>
      <c r="J77" s="31">
        <v>0.5</v>
      </c>
      <c r="K77" s="31">
        <v>0</v>
      </c>
      <c r="L77" s="34">
        <v>0</v>
      </c>
    </row>
    <row r="78" spans="1:12" x14ac:dyDescent="0.2">
      <c r="A78" t="s">
        <v>3813</v>
      </c>
      <c r="E78" s="63">
        <v>642000</v>
      </c>
      <c r="G78" s="34">
        <v>3</v>
      </c>
      <c r="H78" s="31">
        <v>0</v>
      </c>
      <c r="I78" s="31">
        <v>0</v>
      </c>
      <c r="J78" s="31">
        <v>0</v>
      </c>
      <c r="K78" s="31">
        <v>0</v>
      </c>
      <c r="L78" s="34">
        <v>0</v>
      </c>
    </row>
    <row r="79" spans="1:12" x14ac:dyDescent="0.2">
      <c r="A79" t="s">
        <v>3814</v>
      </c>
      <c r="E79" s="63">
        <v>305000</v>
      </c>
      <c r="G79" s="34">
        <v>1</v>
      </c>
      <c r="H79" s="31">
        <v>0</v>
      </c>
      <c r="I79" s="31">
        <v>0</v>
      </c>
      <c r="J79" s="31">
        <v>0</v>
      </c>
      <c r="K79" s="31">
        <v>0</v>
      </c>
      <c r="L79" s="34">
        <v>0</v>
      </c>
    </row>
    <row r="80" spans="1:12" x14ac:dyDescent="0.2">
      <c r="A80" t="s">
        <v>3815</v>
      </c>
      <c r="E80" s="63">
        <v>2112750</v>
      </c>
      <c r="G80" s="34">
        <v>14</v>
      </c>
      <c r="H80" s="31">
        <v>6</v>
      </c>
      <c r="I80" s="31">
        <v>10</v>
      </c>
      <c r="J80" s="31">
        <v>0.7142857142857143</v>
      </c>
      <c r="K80" s="31">
        <v>2</v>
      </c>
      <c r="L80" s="34">
        <v>2</v>
      </c>
    </row>
    <row r="81" spans="1:12" x14ac:dyDescent="0.2">
      <c r="A81" t="s">
        <v>3816</v>
      </c>
      <c r="E81" s="63">
        <v>34426458</v>
      </c>
      <c r="G81" s="34">
        <v>151</v>
      </c>
      <c r="H81" s="31">
        <v>51</v>
      </c>
      <c r="I81" s="31">
        <v>100</v>
      </c>
      <c r="J81" s="31">
        <v>0.66225165562913912</v>
      </c>
      <c r="K81" s="31">
        <v>42</v>
      </c>
      <c r="L81" s="34">
        <v>20</v>
      </c>
    </row>
    <row r="82" spans="1:12" x14ac:dyDescent="0.2">
      <c r="A82" t="s">
        <v>3817</v>
      </c>
      <c r="E82" s="63">
        <v>679900</v>
      </c>
      <c r="G82" s="34">
        <v>6</v>
      </c>
      <c r="H82" s="31">
        <v>1</v>
      </c>
      <c r="I82" s="31">
        <v>2</v>
      </c>
      <c r="J82" s="31">
        <v>0.33333333333333331</v>
      </c>
      <c r="K82" s="31">
        <v>2</v>
      </c>
      <c r="L82" s="34">
        <v>0</v>
      </c>
    </row>
    <row r="83" spans="1:12" x14ac:dyDescent="0.2">
      <c r="A83" t="s">
        <v>3818</v>
      </c>
      <c r="E83" s="63">
        <v>341900</v>
      </c>
      <c r="G83" s="34">
        <v>1</v>
      </c>
      <c r="H83" s="31">
        <v>1</v>
      </c>
      <c r="I83" s="31">
        <v>0</v>
      </c>
      <c r="J83" s="31">
        <v>0</v>
      </c>
      <c r="K83" s="31">
        <v>0</v>
      </c>
      <c r="L83" s="34">
        <v>0</v>
      </c>
    </row>
    <row r="84" spans="1:12" x14ac:dyDescent="0.2">
      <c r="A84" t="s">
        <v>3819</v>
      </c>
      <c r="E84" s="63">
        <v>92800</v>
      </c>
      <c r="G84" s="34">
        <v>1</v>
      </c>
      <c r="H84" s="31">
        <v>0</v>
      </c>
      <c r="I84" s="31">
        <v>1</v>
      </c>
      <c r="J84" s="31">
        <v>1</v>
      </c>
      <c r="K84" s="31">
        <v>0</v>
      </c>
      <c r="L84" s="34">
        <v>0</v>
      </c>
    </row>
    <row r="85" spans="1:12" x14ac:dyDescent="0.2">
      <c r="A85" t="s">
        <v>3820</v>
      </c>
      <c r="E85" s="63">
        <v>492300</v>
      </c>
      <c r="G85" s="34">
        <v>3</v>
      </c>
      <c r="H85" s="31">
        <v>0</v>
      </c>
      <c r="I85" s="31">
        <v>3</v>
      </c>
      <c r="J85" s="31">
        <v>1</v>
      </c>
      <c r="K85" s="31">
        <v>0</v>
      </c>
      <c r="L85" s="34">
        <v>0</v>
      </c>
    </row>
    <row r="86" spans="1:12" x14ac:dyDescent="0.2">
      <c r="A86" t="s">
        <v>3821</v>
      </c>
      <c r="E86" s="63">
        <v>802320</v>
      </c>
      <c r="G86" s="34">
        <v>3</v>
      </c>
      <c r="H86" s="31">
        <v>0</v>
      </c>
      <c r="I86" s="31">
        <v>3</v>
      </c>
      <c r="J86" s="31">
        <v>1</v>
      </c>
      <c r="K86" s="31">
        <v>0</v>
      </c>
      <c r="L86" s="34">
        <v>0</v>
      </c>
    </row>
    <row r="87" spans="1:12" x14ac:dyDescent="0.2">
      <c r="A87" t="s">
        <v>3822</v>
      </c>
      <c r="E87" s="63">
        <v>20573644</v>
      </c>
      <c r="G87" s="34">
        <v>99</v>
      </c>
      <c r="H87" s="31">
        <v>17</v>
      </c>
      <c r="I87" s="31">
        <v>99</v>
      </c>
      <c r="J87" s="31">
        <v>1</v>
      </c>
      <c r="K87" s="31">
        <v>0</v>
      </c>
      <c r="L87" s="34">
        <v>0</v>
      </c>
    </row>
    <row r="88" spans="1:12" x14ac:dyDescent="0.2">
      <c r="A88" t="s">
        <v>3823</v>
      </c>
      <c r="E88" s="63">
        <v>207500</v>
      </c>
      <c r="G88" s="34">
        <v>1</v>
      </c>
      <c r="H88" s="31">
        <v>0</v>
      </c>
      <c r="I88" s="31">
        <v>0</v>
      </c>
      <c r="J88" s="31">
        <v>0</v>
      </c>
      <c r="K88" s="31">
        <v>0</v>
      </c>
      <c r="L88" s="34">
        <v>0</v>
      </c>
    </row>
    <row r="89" spans="1:12" x14ac:dyDescent="0.2">
      <c r="A89" t="s">
        <v>3824</v>
      </c>
      <c r="E89" s="63">
        <v>941000</v>
      </c>
      <c r="G89" s="34">
        <v>7</v>
      </c>
      <c r="H89" s="31">
        <v>3</v>
      </c>
      <c r="I89" s="31">
        <v>1</v>
      </c>
      <c r="J89" s="31">
        <v>0.14285714285714285</v>
      </c>
      <c r="K89" s="31">
        <v>2</v>
      </c>
      <c r="L89" s="34">
        <v>0</v>
      </c>
    </row>
    <row r="90" spans="1:12" x14ac:dyDescent="0.2">
      <c r="A90" t="s">
        <v>3825</v>
      </c>
      <c r="E90" s="63">
        <v>86500</v>
      </c>
      <c r="G90" s="34">
        <v>1</v>
      </c>
      <c r="H90" s="31">
        <v>0</v>
      </c>
      <c r="I90" s="31">
        <v>0</v>
      </c>
      <c r="J90" s="31">
        <v>0</v>
      </c>
      <c r="K90" s="31">
        <v>0</v>
      </c>
      <c r="L90" s="34">
        <v>0</v>
      </c>
    </row>
    <row r="91" spans="1:12" x14ac:dyDescent="0.2">
      <c r="A91" t="s">
        <v>3826</v>
      </c>
      <c r="E91" s="63">
        <v>1101603</v>
      </c>
      <c r="G91" s="34">
        <v>12</v>
      </c>
      <c r="H91" s="31">
        <v>3</v>
      </c>
      <c r="I91" s="31">
        <v>1</v>
      </c>
      <c r="J91" s="31">
        <v>8.3333333333333329E-2</v>
      </c>
      <c r="K91" s="31">
        <v>2</v>
      </c>
      <c r="L91" s="34">
        <v>2</v>
      </c>
    </row>
    <row r="92" spans="1:12" x14ac:dyDescent="0.2">
      <c r="A92" t="s">
        <v>3827</v>
      </c>
      <c r="E92" s="63">
        <v>491900</v>
      </c>
      <c r="G92" s="34">
        <v>2</v>
      </c>
      <c r="H92" s="31">
        <v>0</v>
      </c>
      <c r="I92" s="31">
        <v>0</v>
      </c>
      <c r="J92" s="31">
        <v>0</v>
      </c>
      <c r="K92" s="31">
        <v>0</v>
      </c>
      <c r="L92" s="34">
        <v>0</v>
      </c>
    </row>
    <row r="93" spans="1:12" x14ac:dyDescent="0.2">
      <c r="A93" t="s">
        <v>3828</v>
      </c>
      <c r="E93" s="63">
        <v>299000</v>
      </c>
      <c r="G93" s="34">
        <v>1</v>
      </c>
      <c r="H93" s="31">
        <v>0</v>
      </c>
      <c r="I93" s="31">
        <v>0</v>
      </c>
      <c r="J93" s="31">
        <v>0</v>
      </c>
      <c r="K93" s="31">
        <v>0</v>
      </c>
      <c r="L93" s="34">
        <v>0</v>
      </c>
    </row>
    <row r="94" spans="1:12" x14ac:dyDescent="0.2">
      <c r="A94" t="s">
        <v>3829</v>
      </c>
      <c r="E94" s="63">
        <v>21162724</v>
      </c>
      <c r="G94" s="34">
        <v>104</v>
      </c>
      <c r="H94" s="31">
        <v>20</v>
      </c>
      <c r="I94" s="31">
        <v>58</v>
      </c>
      <c r="J94" s="31">
        <v>0.55769230769230771</v>
      </c>
      <c r="K94" s="31">
        <v>22</v>
      </c>
      <c r="L94" s="34">
        <v>2</v>
      </c>
    </row>
    <row r="95" spans="1:12" x14ac:dyDescent="0.2">
      <c r="A95" t="s">
        <v>3830</v>
      </c>
      <c r="E95" s="63">
        <v>326000</v>
      </c>
      <c r="G95" s="34">
        <v>2</v>
      </c>
      <c r="H95" s="31">
        <v>0</v>
      </c>
      <c r="I95" s="31">
        <v>1</v>
      </c>
      <c r="J95" s="31">
        <v>0.5</v>
      </c>
      <c r="K95" s="31">
        <v>0</v>
      </c>
      <c r="L95" s="34">
        <v>0</v>
      </c>
    </row>
    <row r="96" spans="1:12" x14ac:dyDescent="0.2">
      <c r="A96" t="s">
        <v>3831</v>
      </c>
      <c r="E96" s="63">
        <v>1525750</v>
      </c>
      <c r="G96" s="34">
        <v>7</v>
      </c>
      <c r="H96" s="31">
        <v>1</v>
      </c>
      <c r="I96" s="31">
        <v>7</v>
      </c>
      <c r="J96" s="31">
        <v>1</v>
      </c>
      <c r="K96" s="31">
        <v>0</v>
      </c>
      <c r="L96" s="34">
        <v>0</v>
      </c>
    </row>
    <row r="97" spans="1:12" x14ac:dyDescent="0.2">
      <c r="A97" t="s">
        <v>3832</v>
      </c>
      <c r="E97" s="63">
        <v>780250</v>
      </c>
      <c r="G97" s="34">
        <v>3</v>
      </c>
      <c r="H97" s="31">
        <v>1</v>
      </c>
      <c r="I97" s="31">
        <v>0</v>
      </c>
      <c r="J97" s="31">
        <v>0</v>
      </c>
      <c r="K97" s="31">
        <v>0</v>
      </c>
      <c r="L97" s="34">
        <v>0</v>
      </c>
    </row>
    <row r="98" spans="1:12" x14ac:dyDescent="0.2">
      <c r="A98" t="s">
        <v>3833</v>
      </c>
      <c r="E98" s="63">
        <v>52500</v>
      </c>
      <c r="G98" s="34">
        <v>1</v>
      </c>
      <c r="H98" s="31">
        <v>0</v>
      </c>
      <c r="I98" s="31">
        <v>1</v>
      </c>
      <c r="J98" s="31">
        <v>1</v>
      </c>
      <c r="K98" s="31">
        <v>2</v>
      </c>
      <c r="L98" s="34">
        <v>0</v>
      </c>
    </row>
    <row r="99" spans="1:12" x14ac:dyDescent="0.2">
      <c r="A99" t="s">
        <v>3834</v>
      </c>
      <c r="E99" s="63">
        <v>912100</v>
      </c>
      <c r="G99" s="34">
        <v>7</v>
      </c>
      <c r="H99" s="31">
        <v>0</v>
      </c>
      <c r="I99" s="31">
        <v>4</v>
      </c>
      <c r="J99" s="31">
        <v>0.5714285714285714</v>
      </c>
      <c r="K99" s="31">
        <v>2</v>
      </c>
      <c r="L99" s="34">
        <v>0</v>
      </c>
    </row>
    <row r="100" spans="1:12" x14ac:dyDescent="0.2">
      <c r="A100" t="s">
        <v>3835</v>
      </c>
      <c r="E100" s="63">
        <v>1243200</v>
      </c>
      <c r="G100" s="34">
        <v>11</v>
      </c>
      <c r="H100" s="31">
        <v>1</v>
      </c>
      <c r="I100" s="31">
        <v>7</v>
      </c>
      <c r="J100" s="31">
        <v>0.63636363636363635</v>
      </c>
      <c r="K100" s="31">
        <v>12</v>
      </c>
      <c r="L100" s="34">
        <v>0</v>
      </c>
    </row>
    <row r="101" spans="1:12" x14ac:dyDescent="0.2">
      <c r="A101" t="s">
        <v>3836</v>
      </c>
      <c r="E101" s="63">
        <v>1567400</v>
      </c>
      <c r="G101" s="34">
        <v>6</v>
      </c>
      <c r="H101" s="31">
        <v>0</v>
      </c>
      <c r="I101" s="31">
        <v>3</v>
      </c>
      <c r="J101" s="31">
        <v>0.5</v>
      </c>
      <c r="K101" s="31">
        <v>6</v>
      </c>
      <c r="L101" s="34">
        <v>0</v>
      </c>
    </row>
    <row r="102" spans="1:12" x14ac:dyDescent="0.2">
      <c r="A102" t="s">
        <v>3837</v>
      </c>
      <c r="E102" s="63">
        <v>34000</v>
      </c>
      <c r="G102" s="34">
        <v>1</v>
      </c>
      <c r="H102" s="31">
        <v>1</v>
      </c>
      <c r="I102" s="31">
        <v>1</v>
      </c>
      <c r="J102" s="31">
        <v>1</v>
      </c>
      <c r="K102" s="31">
        <v>0</v>
      </c>
      <c r="L102" s="34">
        <v>0</v>
      </c>
    </row>
    <row r="103" spans="1:12" x14ac:dyDescent="0.2">
      <c r="A103" t="s">
        <v>3838</v>
      </c>
      <c r="E103" s="63">
        <v>429000</v>
      </c>
      <c r="G103" s="34">
        <v>4</v>
      </c>
      <c r="H103" s="31">
        <v>0</v>
      </c>
      <c r="I103" s="31">
        <v>3</v>
      </c>
      <c r="J103" s="31">
        <v>0.75</v>
      </c>
      <c r="K103" s="31">
        <v>4</v>
      </c>
      <c r="L103" s="34">
        <v>0</v>
      </c>
    </row>
    <row r="104" spans="1:12" x14ac:dyDescent="0.2">
      <c r="A104" t="s">
        <v>3839</v>
      </c>
      <c r="E104" s="63">
        <v>493500</v>
      </c>
      <c r="G104" s="34">
        <v>2</v>
      </c>
      <c r="H104" s="31">
        <v>2</v>
      </c>
      <c r="I104" s="31">
        <v>1</v>
      </c>
      <c r="J104" s="31">
        <v>0.5</v>
      </c>
      <c r="K104" s="31">
        <v>0</v>
      </c>
      <c r="L104" s="34">
        <v>0</v>
      </c>
    </row>
    <row r="105" spans="1:12" x14ac:dyDescent="0.2">
      <c r="A105" t="s">
        <v>3840</v>
      </c>
      <c r="E105" s="63">
        <v>806750</v>
      </c>
      <c r="G105" s="34">
        <v>2</v>
      </c>
      <c r="H105" s="31">
        <v>2</v>
      </c>
      <c r="I105" s="31">
        <v>2</v>
      </c>
      <c r="J105" s="31">
        <v>1</v>
      </c>
      <c r="K105" s="31">
        <v>0</v>
      </c>
      <c r="L105" s="34">
        <v>0</v>
      </c>
    </row>
    <row r="106" spans="1:12" x14ac:dyDescent="0.2">
      <c r="A106" t="s">
        <v>3841</v>
      </c>
      <c r="E106" s="63">
        <v>1032875</v>
      </c>
      <c r="G106" s="34">
        <v>8</v>
      </c>
      <c r="H106" s="31">
        <v>0</v>
      </c>
      <c r="I106" s="31">
        <v>4</v>
      </c>
      <c r="J106" s="31">
        <v>0.5</v>
      </c>
      <c r="K106" s="31">
        <v>8</v>
      </c>
      <c r="L106" s="34">
        <v>0</v>
      </c>
    </row>
    <row r="107" spans="1:12" x14ac:dyDescent="0.2">
      <c r="A107" t="s">
        <v>3842</v>
      </c>
      <c r="E107" s="63">
        <v>739400</v>
      </c>
      <c r="G107" s="34">
        <v>8</v>
      </c>
      <c r="H107" s="31">
        <v>1</v>
      </c>
      <c r="I107" s="31">
        <v>0</v>
      </c>
      <c r="J107" s="31">
        <v>0</v>
      </c>
      <c r="K107" s="31">
        <v>0</v>
      </c>
      <c r="L107" s="34">
        <v>0</v>
      </c>
    </row>
    <row r="108" spans="1:12" x14ac:dyDescent="0.2">
      <c r="A108" t="s">
        <v>3843</v>
      </c>
      <c r="E108" s="63">
        <v>232000</v>
      </c>
      <c r="G108" s="34">
        <v>2</v>
      </c>
      <c r="H108" s="31">
        <v>2</v>
      </c>
      <c r="I108" s="31">
        <v>0</v>
      </c>
      <c r="J108" s="31">
        <v>0</v>
      </c>
      <c r="K108" s="31">
        <v>0</v>
      </c>
      <c r="L108" s="34">
        <v>0</v>
      </c>
    </row>
    <row r="109" spans="1:12" x14ac:dyDescent="0.2">
      <c r="A109" t="s">
        <v>3844</v>
      </c>
      <c r="E109" s="63">
        <v>677500</v>
      </c>
      <c r="G109" s="34">
        <v>3</v>
      </c>
      <c r="H109" s="31">
        <v>0</v>
      </c>
      <c r="I109" s="31">
        <v>2</v>
      </c>
      <c r="J109" s="31">
        <v>0.66666666666666663</v>
      </c>
      <c r="K109" s="31">
        <v>2</v>
      </c>
      <c r="L109" s="34">
        <v>0</v>
      </c>
    </row>
    <row r="110" spans="1:12" x14ac:dyDescent="0.2">
      <c r="A110" t="s">
        <v>3845</v>
      </c>
      <c r="E110" s="63">
        <v>47000</v>
      </c>
      <c r="G110" s="34">
        <v>1</v>
      </c>
      <c r="H110" s="31">
        <v>0</v>
      </c>
      <c r="I110" s="31">
        <v>1</v>
      </c>
      <c r="J110" s="31">
        <v>1</v>
      </c>
      <c r="K110" s="31">
        <v>0</v>
      </c>
      <c r="L110" s="34">
        <v>0</v>
      </c>
    </row>
    <row r="111" spans="1:12" x14ac:dyDescent="0.2">
      <c r="A111" t="s">
        <v>3846</v>
      </c>
      <c r="E111" s="63">
        <v>217500</v>
      </c>
      <c r="G111" s="34">
        <v>2</v>
      </c>
      <c r="H111" s="31">
        <v>0</v>
      </c>
      <c r="I111" s="31">
        <v>1</v>
      </c>
      <c r="J111" s="31">
        <v>0.5</v>
      </c>
      <c r="K111" s="31">
        <v>2</v>
      </c>
      <c r="L111" s="34">
        <v>0</v>
      </c>
    </row>
    <row r="112" spans="1:12" x14ac:dyDescent="0.2">
      <c r="A112" t="s">
        <v>3847</v>
      </c>
      <c r="E112" s="63">
        <v>195900</v>
      </c>
      <c r="G112" s="34">
        <v>1</v>
      </c>
      <c r="H112" s="31">
        <v>0</v>
      </c>
      <c r="I112" s="31">
        <v>1</v>
      </c>
      <c r="J112" s="31">
        <v>1</v>
      </c>
      <c r="K112" s="31">
        <v>0</v>
      </c>
      <c r="L112" s="34">
        <v>0</v>
      </c>
    </row>
    <row r="113" spans="1:12" x14ac:dyDescent="0.2">
      <c r="A113" t="s">
        <v>3848</v>
      </c>
      <c r="E113" s="63">
        <v>289970</v>
      </c>
      <c r="G113" s="34">
        <v>1</v>
      </c>
      <c r="H113" s="31">
        <v>0</v>
      </c>
      <c r="I113" s="31">
        <v>1</v>
      </c>
      <c r="J113" s="31">
        <v>1</v>
      </c>
      <c r="K113" s="31">
        <v>2</v>
      </c>
      <c r="L113" s="34">
        <v>0</v>
      </c>
    </row>
    <row r="114" spans="1:12" x14ac:dyDescent="0.2">
      <c r="A114" t="s">
        <v>3849</v>
      </c>
      <c r="E114" s="63">
        <v>566000</v>
      </c>
      <c r="G114" s="34">
        <v>4</v>
      </c>
      <c r="H114" s="31">
        <v>1</v>
      </c>
      <c r="I114" s="31">
        <v>4</v>
      </c>
      <c r="J114" s="31">
        <v>1</v>
      </c>
      <c r="K114" s="31">
        <v>0</v>
      </c>
      <c r="L114" s="34">
        <v>0</v>
      </c>
    </row>
    <row r="115" spans="1:12" x14ac:dyDescent="0.2">
      <c r="A115" t="s">
        <v>3850</v>
      </c>
      <c r="E115" s="63">
        <v>12737032</v>
      </c>
      <c r="G115" s="34">
        <v>53</v>
      </c>
      <c r="H115" s="31">
        <v>7</v>
      </c>
      <c r="I115" s="31">
        <v>22</v>
      </c>
      <c r="J115" s="31">
        <v>0.41509433962264153</v>
      </c>
      <c r="K115" s="31">
        <v>22</v>
      </c>
      <c r="L115" s="34">
        <v>4</v>
      </c>
    </row>
    <row r="116" spans="1:12" x14ac:dyDescent="0.2">
      <c r="A116" t="s">
        <v>3851</v>
      </c>
      <c r="E116" s="63">
        <v>185000</v>
      </c>
      <c r="G116" s="34">
        <v>2</v>
      </c>
      <c r="H116" s="31">
        <v>0</v>
      </c>
      <c r="I116" s="31">
        <v>0</v>
      </c>
      <c r="J116" s="31">
        <v>0</v>
      </c>
      <c r="K116" s="31">
        <v>0</v>
      </c>
      <c r="L116" s="34">
        <v>0</v>
      </c>
    </row>
    <row r="117" spans="1:12" x14ac:dyDescent="0.2">
      <c r="A117" t="s">
        <v>3852</v>
      </c>
      <c r="E117" s="63">
        <v>665000</v>
      </c>
      <c r="G117" s="34">
        <v>2</v>
      </c>
      <c r="H117" s="31">
        <v>0</v>
      </c>
      <c r="I117" s="31">
        <v>0</v>
      </c>
      <c r="J117" s="31">
        <v>0</v>
      </c>
      <c r="K117" s="31">
        <v>0</v>
      </c>
      <c r="L117" s="34">
        <v>0</v>
      </c>
    </row>
    <row r="118" spans="1:12" x14ac:dyDescent="0.2">
      <c r="A118" t="s">
        <v>3853</v>
      </c>
      <c r="E118" s="63">
        <v>100000</v>
      </c>
      <c r="G118" s="34">
        <v>2</v>
      </c>
      <c r="H118" s="31">
        <v>0</v>
      </c>
      <c r="I118" s="31">
        <v>2</v>
      </c>
      <c r="J118" s="31">
        <v>1</v>
      </c>
      <c r="K118" s="31">
        <v>2</v>
      </c>
      <c r="L118" s="34">
        <v>0</v>
      </c>
    </row>
    <row r="119" spans="1:12" x14ac:dyDescent="0.2">
      <c r="A119" t="s">
        <v>3854</v>
      </c>
      <c r="E119" s="63">
        <v>3489654</v>
      </c>
      <c r="G119" s="34">
        <v>20</v>
      </c>
      <c r="H119" s="31">
        <v>8</v>
      </c>
      <c r="I119" s="31">
        <v>12</v>
      </c>
      <c r="J119" s="31">
        <v>0.6</v>
      </c>
      <c r="K119" s="31">
        <v>6</v>
      </c>
      <c r="L119" s="34">
        <v>0</v>
      </c>
    </row>
    <row r="120" spans="1:12" x14ac:dyDescent="0.2">
      <c r="A120" t="s">
        <v>3855</v>
      </c>
      <c r="E120" s="63">
        <v>133000</v>
      </c>
      <c r="G120" s="34">
        <v>1</v>
      </c>
      <c r="H120" s="31">
        <v>0</v>
      </c>
      <c r="I120" s="31">
        <v>1</v>
      </c>
      <c r="J120" s="31">
        <v>1</v>
      </c>
      <c r="K120" s="31">
        <v>0</v>
      </c>
      <c r="L120" s="34">
        <v>0</v>
      </c>
    </row>
    <row r="121" spans="1:12" x14ac:dyDescent="0.2">
      <c r="A121" t="s">
        <v>3856</v>
      </c>
      <c r="E121" s="63">
        <v>171000</v>
      </c>
      <c r="G121" s="34">
        <v>1</v>
      </c>
      <c r="H121" s="31">
        <v>0</v>
      </c>
      <c r="I121" s="31">
        <v>0</v>
      </c>
      <c r="J121" s="31">
        <v>0</v>
      </c>
      <c r="K121" s="31">
        <v>0</v>
      </c>
      <c r="L121" s="34">
        <v>0</v>
      </c>
    </row>
    <row r="122" spans="1:12" x14ac:dyDescent="0.2">
      <c r="A122" t="s">
        <v>3857</v>
      </c>
      <c r="E122" s="63">
        <v>753000</v>
      </c>
      <c r="G122" s="34">
        <v>5</v>
      </c>
      <c r="H122" s="31">
        <v>2</v>
      </c>
      <c r="I122" s="31">
        <v>0</v>
      </c>
      <c r="J122" s="31">
        <v>0</v>
      </c>
      <c r="K122" s="31">
        <v>0</v>
      </c>
      <c r="L122" s="34">
        <v>0</v>
      </c>
    </row>
    <row r="123" spans="1:12" x14ac:dyDescent="0.2">
      <c r="A123" t="s">
        <v>3858</v>
      </c>
      <c r="E123" s="63">
        <v>1087000</v>
      </c>
      <c r="G123" s="34">
        <v>3</v>
      </c>
      <c r="H123" s="31">
        <v>0</v>
      </c>
      <c r="I123" s="31">
        <v>0</v>
      </c>
      <c r="J123" s="31">
        <v>0</v>
      </c>
      <c r="K123" s="31">
        <v>0</v>
      </c>
      <c r="L123" s="34">
        <v>0</v>
      </c>
    </row>
    <row r="124" spans="1:12" x14ac:dyDescent="0.2">
      <c r="A124" t="s">
        <v>3859</v>
      </c>
      <c r="E124" s="63">
        <v>1765799</v>
      </c>
      <c r="G124" s="34">
        <v>10</v>
      </c>
      <c r="H124" s="31">
        <v>3</v>
      </c>
      <c r="I124" s="31">
        <v>6</v>
      </c>
      <c r="J124" s="31">
        <v>0.6</v>
      </c>
      <c r="K124" s="31">
        <v>2</v>
      </c>
      <c r="L124" s="34">
        <v>0</v>
      </c>
    </row>
    <row r="125" spans="1:12" x14ac:dyDescent="0.2">
      <c r="A125" t="s">
        <v>3860</v>
      </c>
      <c r="E125" s="63">
        <v>369900</v>
      </c>
      <c r="G125" s="34">
        <v>1</v>
      </c>
      <c r="H125" s="31">
        <v>0</v>
      </c>
      <c r="I125" s="31">
        <v>1</v>
      </c>
      <c r="J125" s="31">
        <v>1</v>
      </c>
      <c r="K125" s="31">
        <v>0</v>
      </c>
      <c r="L125" s="34">
        <v>0</v>
      </c>
    </row>
    <row r="126" spans="1:12" x14ac:dyDescent="0.2">
      <c r="A126" t="s">
        <v>3861</v>
      </c>
      <c r="E126" s="63">
        <v>1187900</v>
      </c>
      <c r="G126" s="34">
        <v>8</v>
      </c>
      <c r="H126" s="31">
        <v>5</v>
      </c>
      <c r="I126" s="31">
        <v>8</v>
      </c>
      <c r="J126" s="31">
        <v>1</v>
      </c>
      <c r="K126" s="31">
        <v>2</v>
      </c>
      <c r="L126" s="34">
        <v>2</v>
      </c>
    </row>
    <row r="127" spans="1:12" x14ac:dyDescent="0.2">
      <c r="A127" t="s">
        <v>3862</v>
      </c>
      <c r="E127" s="63">
        <v>27000</v>
      </c>
      <c r="G127" s="34">
        <v>1</v>
      </c>
      <c r="H127" s="31">
        <v>0</v>
      </c>
      <c r="I127" s="31">
        <v>1</v>
      </c>
      <c r="J127" s="31">
        <v>1</v>
      </c>
      <c r="K127" s="31">
        <v>0</v>
      </c>
      <c r="L127" s="34">
        <v>0</v>
      </c>
    </row>
    <row r="128" spans="1:12" x14ac:dyDescent="0.2">
      <c r="A128" t="s">
        <v>3863</v>
      </c>
      <c r="E128" s="63">
        <v>325700</v>
      </c>
      <c r="G128" s="34">
        <v>2</v>
      </c>
      <c r="H128" s="31">
        <v>0</v>
      </c>
      <c r="I128" s="31">
        <v>2</v>
      </c>
      <c r="J128" s="31">
        <v>1</v>
      </c>
      <c r="K128" s="31">
        <v>0</v>
      </c>
      <c r="L128" s="34">
        <v>0</v>
      </c>
    </row>
    <row r="129" spans="1:12" x14ac:dyDescent="0.2">
      <c r="A129" t="s">
        <v>3864</v>
      </c>
      <c r="E129" s="63">
        <v>1314900</v>
      </c>
      <c r="G129" s="34">
        <v>5</v>
      </c>
      <c r="H129" s="31">
        <v>0</v>
      </c>
      <c r="I129" s="31">
        <v>3</v>
      </c>
      <c r="J129" s="31">
        <v>0.6</v>
      </c>
      <c r="K129" s="31">
        <v>2</v>
      </c>
      <c r="L129" s="34">
        <v>0</v>
      </c>
    </row>
    <row r="130" spans="1:12" x14ac:dyDescent="0.2">
      <c r="A130" t="s">
        <v>3865</v>
      </c>
      <c r="E130" s="63">
        <v>490800</v>
      </c>
      <c r="G130" s="34">
        <v>7</v>
      </c>
      <c r="H130" s="31">
        <v>1</v>
      </c>
      <c r="I130" s="31">
        <v>0</v>
      </c>
      <c r="J130" s="31">
        <v>0</v>
      </c>
      <c r="K130" s="31">
        <v>0</v>
      </c>
      <c r="L130" s="34">
        <v>0</v>
      </c>
    </row>
    <row r="131" spans="1:12" x14ac:dyDescent="0.2">
      <c r="A131" t="s">
        <v>3866</v>
      </c>
      <c r="E131" s="63">
        <v>225465</v>
      </c>
      <c r="G131" s="34">
        <v>1</v>
      </c>
      <c r="H131" s="31">
        <v>0</v>
      </c>
      <c r="I131" s="31">
        <v>1</v>
      </c>
      <c r="J131" s="31">
        <v>1</v>
      </c>
      <c r="K131" s="31">
        <v>0</v>
      </c>
      <c r="L131" s="34">
        <v>0</v>
      </c>
    </row>
    <row r="132" spans="1:12" x14ac:dyDescent="0.2">
      <c r="A132" t="s">
        <v>3867</v>
      </c>
      <c r="E132" s="63">
        <v>270000</v>
      </c>
      <c r="G132" s="34">
        <v>2</v>
      </c>
      <c r="H132" s="31">
        <v>0</v>
      </c>
      <c r="I132" s="31">
        <v>2</v>
      </c>
      <c r="J132" s="31">
        <v>1</v>
      </c>
      <c r="K132" s="31">
        <v>4</v>
      </c>
      <c r="L132" s="34">
        <v>0</v>
      </c>
    </row>
    <row r="133" spans="1:12" x14ac:dyDescent="0.2">
      <c r="A133" t="s">
        <v>3868</v>
      </c>
      <c r="E133" s="63">
        <v>46000</v>
      </c>
      <c r="G133" s="34">
        <v>1</v>
      </c>
      <c r="H133" s="31">
        <v>0</v>
      </c>
      <c r="I133" s="31">
        <v>1</v>
      </c>
      <c r="J133" s="31">
        <v>1</v>
      </c>
      <c r="K133" s="31">
        <v>0</v>
      </c>
      <c r="L133" s="34">
        <v>0</v>
      </c>
    </row>
    <row r="134" spans="1:12" x14ac:dyDescent="0.2">
      <c r="A134" t="s">
        <v>3869</v>
      </c>
      <c r="E134" s="63">
        <v>272500</v>
      </c>
      <c r="G134" s="34">
        <v>2</v>
      </c>
      <c r="H134" s="31">
        <v>2</v>
      </c>
      <c r="I134" s="31">
        <v>1</v>
      </c>
      <c r="J134" s="31">
        <v>0.5</v>
      </c>
      <c r="K134" s="31">
        <v>0</v>
      </c>
      <c r="L134" s="34">
        <v>0</v>
      </c>
    </row>
    <row r="135" spans="1:12" x14ac:dyDescent="0.2">
      <c r="A135" t="s">
        <v>3870</v>
      </c>
      <c r="E135" s="63">
        <v>1170400</v>
      </c>
      <c r="G135" s="34">
        <v>5</v>
      </c>
      <c r="H135" s="31">
        <v>0</v>
      </c>
      <c r="I135" s="31">
        <v>4</v>
      </c>
      <c r="J135" s="31">
        <v>0.8</v>
      </c>
      <c r="K135" s="31">
        <v>0</v>
      </c>
      <c r="L135" s="34">
        <v>0</v>
      </c>
    </row>
    <row r="136" spans="1:12" x14ac:dyDescent="0.2">
      <c r="A136" t="s">
        <v>3871</v>
      </c>
      <c r="E136" s="63">
        <v>103700</v>
      </c>
      <c r="G136" s="34">
        <v>1</v>
      </c>
      <c r="H136" s="31">
        <v>0</v>
      </c>
      <c r="I136" s="31">
        <v>0</v>
      </c>
      <c r="J136" s="31">
        <v>0</v>
      </c>
      <c r="K136" s="31">
        <v>0</v>
      </c>
      <c r="L136" s="34">
        <v>0</v>
      </c>
    </row>
    <row r="137" spans="1:12" x14ac:dyDescent="0.2">
      <c r="A137" t="s">
        <v>3872</v>
      </c>
      <c r="E137" s="63">
        <v>11085925</v>
      </c>
      <c r="G137" s="34">
        <v>57</v>
      </c>
      <c r="H137" s="31">
        <v>8</v>
      </c>
      <c r="I137" s="31">
        <v>33</v>
      </c>
      <c r="J137" s="31">
        <v>0.57894736842105265</v>
      </c>
      <c r="K137" s="31">
        <v>10</v>
      </c>
      <c r="L137" s="34">
        <v>0</v>
      </c>
    </row>
    <row r="138" spans="1:12" x14ac:dyDescent="0.2">
      <c r="A138" t="s">
        <v>3873</v>
      </c>
      <c r="E138" s="63">
        <v>3065900</v>
      </c>
      <c r="G138" s="34">
        <v>12</v>
      </c>
      <c r="H138" s="31">
        <v>4</v>
      </c>
      <c r="I138" s="31">
        <v>8</v>
      </c>
      <c r="J138" s="31">
        <v>0.66666666666666663</v>
      </c>
      <c r="K138" s="31">
        <v>0</v>
      </c>
      <c r="L138" s="34">
        <v>0</v>
      </c>
    </row>
    <row r="139" spans="1:12" x14ac:dyDescent="0.2">
      <c r="A139" t="s">
        <v>3874</v>
      </c>
      <c r="E139" s="63">
        <v>1174210</v>
      </c>
      <c r="G139" s="34">
        <v>7</v>
      </c>
      <c r="H139" s="31">
        <v>0</v>
      </c>
      <c r="I139" s="31">
        <v>6</v>
      </c>
      <c r="J139" s="31">
        <v>0.8571428571428571</v>
      </c>
      <c r="K139" s="31">
        <v>8</v>
      </c>
      <c r="L139" s="34">
        <v>0</v>
      </c>
    </row>
  </sheetData>
  <sortState xmlns:xlrd2="http://schemas.microsoft.com/office/spreadsheetml/2017/richdata2" ref="A2:L139">
    <sortCondition ref="B2:B139"/>
  </sortState>
  <phoneticPr fontId="3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1852-442F-4ED8-B363-916EA4138CD1}">
  <dimension ref="A1:P3462"/>
  <sheetViews>
    <sheetView zoomScale="75" workbookViewId="0">
      <selection activeCell="A5" sqref="A5"/>
    </sheetView>
  </sheetViews>
  <sheetFormatPr defaultRowHeight="12.75" outlineLevelRow="2" x14ac:dyDescent="0.2"/>
  <cols>
    <col min="1" max="1" width="26.85546875" bestFit="1" customWidth="1"/>
    <col min="2" max="2" width="13.7109375" bestFit="1" customWidth="1"/>
    <col min="3" max="3" width="21.85546875" customWidth="1"/>
    <col min="4" max="4" width="11.140625" customWidth="1"/>
    <col min="5" max="5" width="14.85546875" style="3" bestFit="1" customWidth="1"/>
    <col min="6" max="6" width="15.42578125" style="115" bestFit="1" customWidth="1"/>
    <col min="7" max="7" width="12.5703125" style="34" bestFit="1" customWidth="1"/>
    <col min="8" max="8" width="10.85546875" style="31" bestFit="1" customWidth="1"/>
    <col min="9" max="10" width="9.140625" style="31"/>
    <col min="11" max="11" width="9.140625" style="117"/>
    <col min="12" max="12" width="12.85546875" style="31" bestFit="1" customWidth="1"/>
    <col min="13" max="13" width="11.5703125" style="31" bestFit="1" customWidth="1"/>
    <col min="14" max="14" width="38.140625" style="30" customWidth="1"/>
    <col min="15" max="15" width="11.42578125" bestFit="1" customWidth="1"/>
    <col min="16" max="16" width="10.85546875" bestFit="1" customWidth="1"/>
  </cols>
  <sheetData>
    <row r="1" spans="1:16" x14ac:dyDescent="0.2">
      <c r="A1" t="str">
        <f>+ListingAgent!A1</f>
        <v>From 1-1-2019 to 5-31-2019</v>
      </c>
      <c r="G1"/>
      <c r="L1" s="125"/>
      <c r="M1" s="125"/>
      <c r="O1" s="59" t="s">
        <v>417</v>
      </c>
      <c r="P1" s="59" t="s">
        <v>416</v>
      </c>
    </row>
    <row r="2" spans="1:16" ht="15.75" x14ac:dyDescent="0.25">
      <c r="A2" s="118" t="s">
        <v>3729</v>
      </c>
      <c r="B2" s="118" t="s">
        <v>3730</v>
      </c>
      <c r="C2" s="118" t="s">
        <v>294</v>
      </c>
      <c r="D2" s="118" t="s">
        <v>295</v>
      </c>
      <c r="E2" s="119" t="s">
        <v>298</v>
      </c>
      <c r="F2" s="120" t="s">
        <v>293</v>
      </c>
      <c r="G2" s="121" t="s">
        <v>770</v>
      </c>
      <c r="H2" s="122" t="s">
        <v>224</v>
      </c>
      <c r="I2" s="123" t="s">
        <v>297</v>
      </c>
      <c r="J2" s="123" t="s">
        <v>3732</v>
      </c>
      <c r="K2" s="132" t="s">
        <v>3733</v>
      </c>
      <c r="L2" s="124" t="s">
        <v>403</v>
      </c>
      <c r="M2" s="124" t="s">
        <v>404</v>
      </c>
      <c r="N2" s="133" t="s">
        <v>3730</v>
      </c>
      <c r="O2" s="29">
        <v>5</v>
      </c>
      <c r="P2" s="39">
        <v>0.25</v>
      </c>
    </row>
    <row r="3" spans="1:16" outlineLevel="2" x14ac:dyDescent="0.2">
      <c r="A3" t="s">
        <v>1679</v>
      </c>
      <c r="B3" t="s">
        <v>1680</v>
      </c>
      <c r="C3" t="s">
        <v>3145</v>
      </c>
      <c r="D3" t="s">
        <v>1249</v>
      </c>
      <c r="E3" s="3">
        <v>43598</v>
      </c>
      <c r="F3" s="115">
        <v>305000</v>
      </c>
      <c r="G3" s="34" t="s">
        <v>838</v>
      </c>
      <c r="H3" s="31">
        <v>1</v>
      </c>
      <c r="I3" s="31">
        <v>0</v>
      </c>
      <c r="J3" s="31">
        <v>0</v>
      </c>
      <c r="K3" s="117">
        <f t="shared" ref="K3:K66" si="0">+J3/H3</f>
        <v>0</v>
      </c>
      <c r="L3" s="129">
        <v>0</v>
      </c>
      <c r="M3" s="129">
        <v>0</v>
      </c>
      <c r="N3" s="56" t="str">
        <f t="shared" ref="N3:N66" si="1">IF(B3="",B2,B3)</f>
        <v>ListingSpark</v>
      </c>
      <c r="O3" t="str">
        <f t="shared" ref="O3:O34" si="2">IF(L3&gt;=$U$2,"Yes","No")</f>
        <v>Yes</v>
      </c>
      <c r="P3" t="str">
        <f t="shared" ref="P3:P66" si="3">IF(N3&gt;=$V$2,"Yes","No")</f>
        <v>Yes</v>
      </c>
    </row>
    <row r="4" spans="1:16" outlineLevel="1" x14ac:dyDescent="0.2">
      <c r="A4" s="29" t="s">
        <v>1679</v>
      </c>
      <c r="F4" s="115">
        <f>SUBTOTAL(9,F3:F3)</f>
        <v>305000</v>
      </c>
      <c r="H4" s="31">
        <f>SUBTOTAL(9,H3:H3)</f>
        <v>1</v>
      </c>
      <c r="I4" s="31">
        <f>SUBTOTAL(9,I3:I3)</f>
        <v>0</v>
      </c>
      <c r="J4" s="31">
        <f>SUBTOTAL(9,J3:J3)</f>
        <v>0</v>
      </c>
      <c r="K4" s="117">
        <f t="shared" si="0"/>
        <v>0</v>
      </c>
      <c r="L4" s="129">
        <f>SUBTOTAL(9,L3:L3)</f>
        <v>0</v>
      </c>
      <c r="M4" s="129">
        <f>SUBTOTAL(9,M3:M3)</f>
        <v>0</v>
      </c>
      <c r="N4" s="56" t="str">
        <f t="shared" si="1"/>
        <v>ListingSpark</v>
      </c>
      <c r="O4" t="str">
        <f t="shared" si="2"/>
        <v>Yes</v>
      </c>
      <c r="P4" t="str">
        <f t="shared" si="3"/>
        <v>Yes</v>
      </c>
    </row>
    <row r="5" spans="1:16" outlineLevel="2" x14ac:dyDescent="0.2">
      <c r="A5" t="s">
        <v>2036</v>
      </c>
      <c r="B5" t="s">
        <v>5</v>
      </c>
      <c r="C5" s="3" t="s">
        <v>2316</v>
      </c>
      <c r="D5" t="s">
        <v>1249</v>
      </c>
      <c r="E5" s="102">
        <v>43503</v>
      </c>
      <c r="F5" s="115">
        <v>174100</v>
      </c>
      <c r="G5" s="31" t="s">
        <v>838</v>
      </c>
      <c r="H5" s="31">
        <v>1</v>
      </c>
      <c r="I5" s="31">
        <v>0</v>
      </c>
      <c r="J5" s="31">
        <v>1</v>
      </c>
      <c r="K5" s="117">
        <f t="shared" si="0"/>
        <v>1</v>
      </c>
      <c r="L5">
        <v>0</v>
      </c>
      <c r="M5">
        <v>0</v>
      </c>
      <c r="N5" s="56" t="str">
        <f t="shared" si="1"/>
        <v>Magnolia Realty</v>
      </c>
      <c r="O5" t="str">
        <f t="shared" si="2"/>
        <v>Yes</v>
      </c>
      <c r="P5" t="str">
        <f t="shared" si="3"/>
        <v>Yes</v>
      </c>
    </row>
    <row r="6" spans="1:16" outlineLevel="2" x14ac:dyDescent="0.2">
      <c r="A6" t="s">
        <v>2036</v>
      </c>
      <c r="B6" t="s">
        <v>5</v>
      </c>
      <c r="C6" s="3" t="s">
        <v>2667</v>
      </c>
      <c r="D6" t="s">
        <v>6</v>
      </c>
      <c r="E6" s="102">
        <v>43546</v>
      </c>
      <c r="F6" s="115">
        <v>167000</v>
      </c>
      <c r="G6" s="31" t="s">
        <v>838</v>
      </c>
      <c r="H6" s="31">
        <v>1</v>
      </c>
      <c r="I6" s="31">
        <v>0</v>
      </c>
      <c r="J6" s="31">
        <v>1</v>
      </c>
      <c r="K6" s="117">
        <f t="shared" si="0"/>
        <v>1</v>
      </c>
      <c r="L6">
        <v>0</v>
      </c>
      <c r="M6">
        <v>0</v>
      </c>
      <c r="N6" s="56" t="str">
        <f t="shared" si="1"/>
        <v>Magnolia Realty</v>
      </c>
      <c r="O6" t="str">
        <f t="shared" si="2"/>
        <v>Yes</v>
      </c>
      <c r="P6" t="str">
        <f t="shared" si="3"/>
        <v>Yes</v>
      </c>
    </row>
    <row r="7" spans="1:16" outlineLevel="2" x14ac:dyDescent="0.2">
      <c r="A7" t="s">
        <v>2036</v>
      </c>
      <c r="B7" t="s">
        <v>5</v>
      </c>
      <c r="C7" s="3" t="s">
        <v>2776</v>
      </c>
      <c r="D7" t="s">
        <v>6</v>
      </c>
      <c r="E7" s="102">
        <v>43558</v>
      </c>
      <c r="F7" s="115">
        <v>31500</v>
      </c>
      <c r="G7" s="31" t="s">
        <v>838</v>
      </c>
      <c r="H7" s="31">
        <v>1</v>
      </c>
      <c r="I7" s="31">
        <v>0</v>
      </c>
      <c r="J7" s="31">
        <v>1</v>
      </c>
      <c r="K7" s="117">
        <f t="shared" si="0"/>
        <v>1</v>
      </c>
      <c r="L7">
        <v>0</v>
      </c>
      <c r="M7">
        <v>0</v>
      </c>
      <c r="N7" s="56" t="str">
        <f t="shared" si="1"/>
        <v>Magnolia Realty</v>
      </c>
      <c r="O7" t="str">
        <f t="shared" si="2"/>
        <v>Yes</v>
      </c>
      <c r="P7" t="str">
        <f t="shared" si="3"/>
        <v>Yes</v>
      </c>
    </row>
    <row r="8" spans="1:16" outlineLevel="2" x14ac:dyDescent="0.2">
      <c r="A8" t="s">
        <v>2036</v>
      </c>
      <c r="B8" t="s">
        <v>5</v>
      </c>
      <c r="C8" s="3" t="s">
        <v>2909</v>
      </c>
      <c r="D8" t="s">
        <v>6</v>
      </c>
      <c r="E8" s="102">
        <v>43573</v>
      </c>
      <c r="F8" s="115">
        <v>179900</v>
      </c>
      <c r="G8" s="31">
        <v>20190572</v>
      </c>
      <c r="H8" s="31">
        <v>1</v>
      </c>
      <c r="I8" s="31">
        <v>1</v>
      </c>
      <c r="J8" s="31">
        <v>1</v>
      </c>
      <c r="K8" s="117">
        <f t="shared" si="0"/>
        <v>1</v>
      </c>
      <c r="L8">
        <v>0</v>
      </c>
      <c r="M8">
        <v>0</v>
      </c>
      <c r="N8" s="56" t="str">
        <f t="shared" si="1"/>
        <v>Magnolia Realty</v>
      </c>
      <c r="O8" t="str">
        <f t="shared" si="2"/>
        <v>Yes</v>
      </c>
      <c r="P8" t="str">
        <f t="shared" si="3"/>
        <v>Yes</v>
      </c>
    </row>
    <row r="9" spans="1:16" outlineLevel="2" x14ac:dyDescent="0.2">
      <c r="A9" t="s">
        <v>2036</v>
      </c>
      <c r="B9" t="s">
        <v>5</v>
      </c>
      <c r="C9" s="3" t="s">
        <v>3209</v>
      </c>
      <c r="D9" t="s">
        <v>216</v>
      </c>
      <c r="E9" s="102">
        <v>43605</v>
      </c>
      <c r="F9" s="115">
        <v>177000</v>
      </c>
      <c r="G9" s="31">
        <v>20190900</v>
      </c>
      <c r="H9" s="31">
        <v>1</v>
      </c>
      <c r="I9" s="31">
        <v>1</v>
      </c>
      <c r="J9" s="31">
        <v>1</v>
      </c>
      <c r="K9" s="117">
        <f t="shared" si="0"/>
        <v>1</v>
      </c>
      <c r="L9">
        <v>0</v>
      </c>
      <c r="M9">
        <v>0</v>
      </c>
      <c r="N9" s="56" t="str">
        <f t="shared" si="1"/>
        <v>Magnolia Realty</v>
      </c>
      <c r="O9" t="str">
        <f t="shared" si="2"/>
        <v>Yes</v>
      </c>
      <c r="P9" t="str">
        <f t="shared" si="3"/>
        <v>Yes</v>
      </c>
    </row>
    <row r="10" spans="1:16" outlineLevel="1" x14ac:dyDescent="0.2">
      <c r="A10" s="29" t="s">
        <v>2036</v>
      </c>
      <c r="C10" s="3"/>
      <c r="E10" s="102"/>
      <c r="F10" s="115">
        <f>SUBTOTAL(9,F5:F9)</f>
        <v>729500</v>
      </c>
      <c r="G10" s="31"/>
      <c r="H10" s="31">
        <f>SUBTOTAL(9,H5:H9)</f>
        <v>5</v>
      </c>
      <c r="I10" s="31">
        <f>SUBTOTAL(9,I5:I9)</f>
        <v>2</v>
      </c>
      <c r="J10" s="31">
        <f>SUBTOTAL(9,J5:J9)</f>
        <v>5</v>
      </c>
      <c r="K10" s="117">
        <f t="shared" si="0"/>
        <v>1</v>
      </c>
      <c r="L10">
        <f>SUBTOTAL(9,L5:L9)</f>
        <v>0</v>
      </c>
      <c r="M10">
        <f>SUBTOTAL(9,M5:M9)</f>
        <v>0</v>
      </c>
      <c r="N10" s="56" t="str">
        <f t="shared" si="1"/>
        <v>Magnolia Realty</v>
      </c>
      <c r="O10" t="str">
        <f t="shared" si="2"/>
        <v>Yes</v>
      </c>
      <c r="P10" t="str">
        <f t="shared" si="3"/>
        <v>Yes</v>
      </c>
    </row>
    <row r="11" spans="1:16" outlineLevel="2" x14ac:dyDescent="0.2">
      <c r="A11" t="s">
        <v>551</v>
      </c>
      <c r="B11" t="s">
        <v>1099</v>
      </c>
      <c r="C11" s="3" t="s">
        <v>2783</v>
      </c>
      <c r="D11" t="s">
        <v>6</v>
      </c>
      <c r="E11" s="102">
        <v>43558</v>
      </c>
      <c r="F11" s="115">
        <v>103000</v>
      </c>
      <c r="G11" s="31" t="s">
        <v>838</v>
      </c>
      <c r="H11" s="31">
        <v>1</v>
      </c>
      <c r="I11" s="31">
        <v>0</v>
      </c>
      <c r="J11" s="31">
        <v>1</v>
      </c>
      <c r="K11" s="117">
        <f t="shared" si="0"/>
        <v>1</v>
      </c>
      <c r="L11">
        <v>0</v>
      </c>
      <c r="M11">
        <v>0</v>
      </c>
      <c r="N11" s="56" t="str">
        <f t="shared" si="1"/>
        <v>Keller Williams Realty - Waco</v>
      </c>
      <c r="O11" t="str">
        <f t="shared" si="2"/>
        <v>Yes</v>
      </c>
      <c r="P11" t="str">
        <f t="shared" si="3"/>
        <v>Yes</v>
      </c>
    </row>
    <row r="12" spans="1:16" outlineLevel="2" x14ac:dyDescent="0.2">
      <c r="A12" t="s">
        <v>551</v>
      </c>
      <c r="B12" t="s">
        <v>1099</v>
      </c>
      <c r="C12" s="3" t="s">
        <v>2549</v>
      </c>
      <c r="D12" t="s">
        <v>6</v>
      </c>
      <c r="E12" s="102">
        <v>43532</v>
      </c>
      <c r="F12" s="115">
        <v>207500</v>
      </c>
      <c r="G12" s="31" t="s">
        <v>838</v>
      </c>
      <c r="H12" s="31">
        <v>1</v>
      </c>
      <c r="I12" s="31">
        <v>0</v>
      </c>
      <c r="J12" s="31">
        <v>1</v>
      </c>
      <c r="K12" s="117">
        <f t="shared" si="0"/>
        <v>1</v>
      </c>
      <c r="L12">
        <v>0</v>
      </c>
      <c r="M12">
        <v>0</v>
      </c>
      <c r="N12" s="56" t="str">
        <f t="shared" si="1"/>
        <v>Keller Williams Realty - Waco</v>
      </c>
      <c r="O12" t="str">
        <f t="shared" si="2"/>
        <v>Yes</v>
      </c>
      <c r="P12" t="str">
        <f t="shared" si="3"/>
        <v>Yes</v>
      </c>
    </row>
    <row r="13" spans="1:16" outlineLevel="2" x14ac:dyDescent="0.2">
      <c r="A13" t="s">
        <v>551</v>
      </c>
      <c r="B13" t="s">
        <v>1099</v>
      </c>
      <c r="C13" s="3" t="s">
        <v>2987</v>
      </c>
      <c r="D13" t="s">
        <v>1126</v>
      </c>
      <c r="E13" s="102">
        <v>43584</v>
      </c>
      <c r="F13" s="115">
        <v>145000</v>
      </c>
      <c r="G13" s="31" t="s">
        <v>838</v>
      </c>
      <c r="H13" s="31">
        <v>1</v>
      </c>
      <c r="I13" s="31">
        <v>0</v>
      </c>
      <c r="J13" s="31">
        <v>1</v>
      </c>
      <c r="K13" s="117">
        <f t="shared" si="0"/>
        <v>1</v>
      </c>
      <c r="L13">
        <v>0</v>
      </c>
      <c r="M13">
        <v>0</v>
      </c>
      <c r="N13" s="56" t="str">
        <f t="shared" si="1"/>
        <v>Keller Williams Realty - Waco</v>
      </c>
      <c r="O13" t="str">
        <f t="shared" si="2"/>
        <v>Yes</v>
      </c>
      <c r="P13" t="str">
        <f t="shared" si="3"/>
        <v>Yes</v>
      </c>
    </row>
    <row r="14" spans="1:16" outlineLevel="2" x14ac:dyDescent="0.2">
      <c r="A14" t="s">
        <v>551</v>
      </c>
      <c r="B14" t="s">
        <v>1099</v>
      </c>
      <c r="C14" t="s">
        <v>2107</v>
      </c>
      <c r="D14" t="s">
        <v>1249</v>
      </c>
      <c r="E14" s="3">
        <v>43469</v>
      </c>
      <c r="F14" s="115">
        <v>270000</v>
      </c>
      <c r="G14" s="34" t="s">
        <v>838</v>
      </c>
      <c r="H14" s="31">
        <v>1</v>
      </c>
      <c r="I14" s="31">
        <v>0</v>
      </c>
      <c r="J14" s="31">
        <v>0</v>
      </c>
      <c r="K14" s="117">
        <f t="shared" si="0"/>
        <v>0</v>
      </c>
      <c r="L14" s="129">
        <v>0</v>
      </c>
      <c r="M14" s="129">
        <v>0</v>
      </c>
      <c r="N14" s="56" t="str">
        <f t="shared" si="1"/>
        <v>Keller Williams Realty - Waco</v>
      </c>
      <c r="O14" t="str">
        <f t="shared" si="2"/>
        <v>Yes</v>
      </c>
      <c r="P14" t="str">
        <f t="shared" si="3"/>
        <v>Yes</v>
      </c>
    </row>
    <row r="15" spans="1:16" outlineLevel="1" x14ac:dyDescent="0.2">
      <c r="A15" s="29" t="s">
        <v>551</v>
      </c>
      <c r="F15" s="115">
        <f>SUBTOTAL(9,F11:F14)</f>
        <v>725500</v>
      </c>
      <c r="H15" s="31">
        <f>SUBTOTAL(9,H11:H14)</f>
        <v>4</v>
      </c>
      <c r="I15" s="31">
        <f>SUBTOTAL(9,I11:I14)</f>
        <v>0</v>
      </c>
      <c r="J15" s="31">
        <f>SUBTOTAL(9,J11:J14)</f>
        <v>3</v>
      </c>
      <c r="K15" s="117">
        <f t="shared" si="0"/>
        <v>0.75</v>
      </c>
      <c r="L15" s="129">
        <f>SUBTOTAL(9,L11:L14)</f>
        <v>0</v>
      </c>
      <c r="M15" s="129">
        <f>SUBTOTAL(9,M11:M14)</f>
        <v>0</v>
      </c>
      <c r="N15" s="56" t="str">
        <f t="shared" si="1"/>
        <v>Keller Williams Realty - Waco</v>
      </c>
      <c r="O15" t="str">
        <f t="shared" si="2"/>
        <v>Yes</v>
      </c>
      <c r="P15" t="str">
        <f t="shared" si="3"/>
        <v>Yes</v>
      </c>
    </row>
    <row r="16" spans="1:16" outlineLevel="2" x14ac:dyDescent="0.2">
      <c r="A16" t="s">
        <v>1542</v>
      </c>
      <c r="B16" t="s">
        <v>1842</v>
      </c>
      <c r="C16" s="3" t="s">
        <v>2127</v>
      </c>
      <c r="D16" t="s">
        <v>6</v>
      </c>
      <c r="E16" s="102">
        <v>43474</v>
      </c>
      <c r="F16" s="115">
        <v>376320</v>
      </c>
      <c r="G16" s="31" t="s">
        <v>838</v>
      </c>
      <c r="H16" s="31">
        <v>1</v>
      </c>
      <c r="I16" s="31">
        <v>0</v>
      </c>
      <c r="J16" s="31">
        <v>1</v>
      </c>
      <c r="K16" s="117">
        <f t="shared" si="0"/>
        <v>1</v>
      </c>
      <c r="L16">
        <v>0</v>
      </c>
      <c r="M16">
        <v>0</v>
      </c>
      <c r="N16" s="56" t="str">
        <f t="shared" si="1"/>
        <v>Coldwell Banker Apex, REALTORS</v>
      </c>
      <c r="O16" t="str">
        <f t="shared" si="2"/>
        <v>Yes</v>
      </c>
      <c r="P16" t="str">
        <f t="shared" si="3"/>
        <v>Yes</v>
      </c>
    </row>
    <row r="17" spans="1:16" outlineLevel="2" x14ac:dyDescent="0.2">
      <c r="A17" t="s">
        <v>1542</v>
      </c>
      <c r="B17" t="s">
        <v>1842</v>
      </c>
      <c r="C17" s="3" t="s">
        <v>3107</v>
      </c>
      <c r="D17" t="s">
        <v>1126</v>
      </c>
      <c r="E17" s="102">
        <v>43594</v>
      </c>
      <c r="F17" s="115">
        <v>457000</v>
      </c>
      <c r="G17" s="31" t="s">
        <v>838</v>
      </c>
      <c r="H17" s="31">
        <v>1</v>
      </c>
      <c r="I17" s="31">
        <v>0</v>
      </c>
      <c r="J17" s="31">
        <v>1</v>
      </c>
      <c r="K17" s="117">
        <f t="shared" si="0"/>
        <v>1</v>
      </c>
      <c r="L17">
        <v>0</v>
      </c>
      <c r="M17">
        <v>0</v>
      </c>
      <c r="N17" s="56" t="str">
        <f t="shared" si="1"/>
        <v>Coldwell Banker Apex, REALTORS</v>
      </c>
      <c r="O17" t="str">
        <f t="shared" si="2"/>
        <v>Yes</v>
      </c>
      <c r="P17" t="str">
        <f t="shared" si="3"/>
        <v>Yes</v>
      </c>
    </row>
    <row r="18" spans="1:16" outlineLevel="2" x14ac:dyDescent="0.2">
      <c r="A18" t="s">
        <v>1542</v>
      </c>
      <c r="B18" t="s">
        <v>1842</v>
      </c>
      <c r="C18" s="3" t="s">
        <v>2834</v>
      </c>
      <c r="D18" t="s">
        <v>6</v>
      </c>
      <c r="E18" s="102">
        <v>43565</v>
      </c>
      <c r="F18" s="115">
        <v>234000</v>
      </c>
      <c r="G18" s="31">
        <v>20190578</v>
      </c>
      <c r="H18" s="31">
        <v>1</v>
      </c>
      <c r="I18" s="31">
        <v>1</v>
      </c>
      <c r="J18" s="31">
        <v>1</v>
      </c>
      <c r="K18" s="117">
        <f t="shared" si="0"/>
        <v>1</v>
      </c>
      <c r="L18">
        <v>0</v>
      </c>
      <c r="M18">
        <v>0</v>
      </c>
      <c r="N18" s="56" t="str">
        <f t="shared" si="1"/>
        <v>Coldwell Banker Apex, REALTORS</v>
      </c>
      <c r="O18" t="str">
        <f t="shared" si="2"/>
        <v>Yes</v>
      </c>
      <c r="P18" t="str">
        <f t="shared" si="3"/>
        <v>Yes</v>
      </c>
    </row>
    <row r="19" spans="1:16" outlineLevel="2" x14ac:dyDescent="0.2">
      <c r="A19" t="s">
        <v>1542</v>
      </c>
      <c r="B19" t="s">
        <v>1842</v>
      </c>
      <c r="C19" s="3" t="s">
        <v>3190</v>
      </c>
      <c r="D19" t="s">
        <v>1249</v>
      </c>
      <c r="E19" s="102">
        <v>43602</v>
      </c>
      <c r="F19" s="115">
        <v>454000</v>
      </c>
      <c r="G19" s="31">
        <v>20190886</v>
      </c>
      <c r="H19" s="31">
        <v>1</v>
      </c>
      <c r="I19" s="31">
        <v>1</v>
      </c>
      <c r="J19" s="31">
        <v>1</v>
      </c>
      <c r="K19" s="117">
        <f t="shared" si="0"/>
        <v>1</v>
      </c>
      <c r="L19">
        <v>0</v>
      </c>
      <c r="M19">
        <v>0</v>
      </c>
      <c r="N19" s="56" t="str">
        <f t="shared" si="1"/>
        <v>Coldwell Banker Apex, REALTORS</v>
      </c>
      <c r="O19" t="str">
        <f t="shared" si="2"/>
        <v>Yes</v>
      </c>
      <c r="P19" t="str">
        <f t="shared" si="3"/>
        <v>Yes</v>
      </c>
    </row>
    <row r="20" spans="1:16" outlineLevel="2" x14ac:dyDescent="0.2">
      <c r="A20" t="s">
        <v>1542</v>
      </c>
      <c r="B20" t="s">
        <v>1842</v>
      </c>
      <c r="C20" s="3" t="s">
        <v>2839</v>
      </c>
      <c r="D20" t="s">
        <v>1249</v>
      </c>
      <c r="E20" s="102">
        <v>43566</v>
      </c>
      <c r="F20" s="115">
        <v>370000</v>
      </c>
      <c r="G20" s="31">
        <v>20190528</v>
      </c>
      <c r="H20" s="31">
        <v>1</v>
      </c>
      <c r="I20" s="31">
        <v>1</v>
      </c>
      <c r="J20" s="31">
        <v>1</v>
      </c>
      <c r="K20" s="117">
        <f t="shared" si="0"/>
        <v>1</v>
      </c>
      <c r="L20">
        <v>0</v>
      </c>
      <c r="M20">
        <v>0</v>
      </c>
      <c r="N20" s="56" t="str">
        <f t="shared" si="1"/>
        <v>Coldwell Banker Apex, REALTORS</v>
      </c>
      <c r="O20" t="str">
        <f t="shared" si="2"/>
        <v>Yes</v>
      </c>
      <c r="P20" t="str">
        <f t="shared" si="3"/>
        <v>Yes</v>
      </c>
    </row>
    <row r="21" spans="1:16" outlineLevel="2" x14ac:dyDescent="0.2">
      <c r="A21" t="s">
        <v>1542</v>
      </c>
      <c r="B21" t="s">
        <v>1842</v>
      </c>
      <c r="C21" s="3" t="s">
        <v>2157</v>
      </c>
      <c r="D21" t="s">
        <v>1249</v>
      </c>
      <c r="E21" s="102">
        <v>43480</v>
      </c>
      <c r="F21" s="115">
        <v>525000</v>
      </c>
      <c r="G21" s="31" t="s">
        <v>838</v>
      </c>
      <c r="H21" s="31">
        <v>1</v>
      </c>
      <c r="I21" s="31">
        <v>0</v>
      </c>
      <c r="J21" s="31">
        <v>1</v>
      </c>
      <c r="K21" s="117">
        <f t="shared" si="0"/>
        <v>1</v>
      </c>
      <c r="L21">
        <v>0</v>
      </c>
      <c r="M21">
        <v>0</v>
      </c>
      <c r="N21" s="56" t="str">
        <f t="shared" si="1"/>
        <v>Coldwell Banker Apex, REALTORS</v>
      </c>
      <c r="O21" t="str">
        <f t="shared" si="2"/>
        <v>Yes</v>
      </c>
      <c r="P21" t="str">
        <f t="shared" si="3"/>
        <v>Yes</v>
      </c>
    </row>
    <row r="22" spans="1:16" outlineLevel="2" x14ac:dyDescent="0.2">
      <c r="A22" t="s">
        <v>1542</v>
      </c>
      <c r="B22" t="s">
        <v>1842</v>
      </c>
      <c r="C22" s="3" t="s">
        <v>2723</v>
      </c>
      <c r="D22" t="s">
        <v>216</v>
      </c>
      <c r="E22" s="102">
        <v>43552</v>
      </c>
      <c r="F22" s="115">
        <v>132000</v>
      </c>
      <c r="G22" s="31" t="s">
        <v>838</v>
      </c>
      <c r="H22" s="31">
        <v>1</v>
      </c>
      <c r="I22" s="31">
        <v>0</v>
      </c>
      <c r="J22" s="31">
        <v>1</v>
      </c>
      <c r="K22" s="117">
        <f t="shared" si="0"/>
        <v>1</v>
      </c>
      <c r="L22">
        <v>0</v>
      </c>
      <c r="M22">
        <v>0</v>
      </c>
      <c r="N22" s="56" t="str">
        <f t="shared" si="1"/>
        <v>Coldwell Banker Apex, REALTORS</v>
      </c>
      <c r="O22" t="str">
        <f t="shared" si="2"/>
        <v>Yes</v>
      </c>
      <c r="P22" t="str">
        <f t="shared" si="3"/>
        <v>Yes</v>
      </c>
    </row>
    <row r="23" spans="1:16" outlineLevel="2" x14ac:dyDescent="0.2">
      <c r="A23" t="s">
        <v>1542</v>
      </c>
      <c r="B23" t="s">
        <v>1842</v>
      </c>
      <c r="C23" s="3" t="s">
        <v>2746</v>
      </c>
      <c r="D23" t="s">
        <v>6</v>
      </c>
      <c r="E23" s="102">
        <v>43553</v>
      </c>
      <c r="F23" s="115">
        <v>302900</v>
      </c>
      <c r="G23" s="31">
        <v>20190226</v>
      </c>
      <c r="H23" s="31">
        <v>1</v>
      </c>
      <c r="I23" s="31">
        <v>1</v>
      </c>
      <c r="J23" s="31">
        <v>1</v>
      </c>
      <c r="K23" s="117">
        <f t="shared" si="0"/>
        <v>1</v>
      </c>
      <c r="L23">
        <v>0</v>
      </c>
      <c r="M23">
        <v>0</v>
      </c>
      <c r="N23" s="56" t="str">
        <f t="shared" si="1"/>
        <v>Coldwell Banker Apex, REALTORS</v>
      </c>
      <c r="O23" t="str">
        <f t="shared" si="2"/>
        <v>Yes</v>
      </c>
      <c r="P23" t="str">
        <f t="shared" si="3"/>
        <v>Yes</v>
      </c>
    </row>
    <row r="24" spans="1:16" outlineLevel="2" x14ac:dyDescent="0.2">
      <c r="A24" t="s">
        <v>1542</v>
      </c>
      <c r="B24" t="s">
        <v>1842</v>
      </c>
      <c r="C24" t="s">
        <v>3205</v>
      </c>
      <c r="D24" t="s">
        <v>6</v>
      </c>
      <c r="E24" s="3">
        <v>43605</v>
      </c>
      <c r="F24" s="115">
        <v>416000</v>
      </c>
      <c r="G24" s="34">
        <v>20190924</v>
      </c>
      <c r="H24" s="31">
        <v>1</v>
      </c>
      <c r="I24" s="31">
        <v>1</v>
      </c>
      <c r="J24" s="31">
        <v>0</v>
      </c>
      <c r="K24" s="117">
        <f t="shared" si="0"/>
        <v>0</v>
      </c>
      <c r="L24" s="129">
        <v>0</v>
      </c>
      <c r="M24" s="129">
        <v>0</v>
      </c>
      <c r="N24" s="56" t="str">
        <f t="shared" si="1"/>
        <v>Coldwell Banker Apex, REALTORS</v>
      </c>
      <c r="O24" t="str">
        <f t="shared" si="2"/>
        <v>Yes</v>
      </c>
      <c r="P24" t="str">
        <f t="shared" si="3"/>
        <v>Yes</v>
      </c>
    </row>
    <row r="25" spans="1:16" outlineLevel="2" x14ac:dyDescent="0.2">
      <c r="A25" t="s">
        <v>1542</v>
      </c>
      <c r="B25" t="s">
        <v>1842</v>
      </c>
      <c r="C25" t="s">
        <v>2960</v>
      </c>
      <c r="D25" t="s">
        <v>7</v>
      </c>
      <c r="E25" s="3">
        <v>43580</v>
      </c>
      <c r="F25" s="115">
        <v>449000</v>
      </c>
      <c r="G25" s="34">
        <v>20190637</v>
      </c>
      <c r="H25" s="31">
        <v>1</v>
      </c>
      <c r="I25" s="31">
        <v>1</v>
      </c>
      <c r="J25" s="31">
        <v>0</v>
      </c>
      <c r="K25" s="117">
        <f t="shared" si="0"/>
        <v>0</v>
      </c>
      <c r="L25" s="129">
        <v>0</v>
      </c>
      <c r="M25" s="129">
        <v>0</v>
      </c>
      <c r="N25" s="56" t="str">
        <f t="shared" si="1"/>
        <v>Coldwell Banker Apex, REALTORS</v>
      </c>
      <c r="O25" t="str">
        <f t="shared" si="2"/>
        <v>Yes</v>
      </c>
      <c r="P25" t="str">
        <f t="shared" si="3"/>
        <v>Yes</v>
      </c>
    </row>
    <row r="26" spans="1:16" outlineLevel="1" x14ac:dyDescent="0.2">
      <c r="A26" s="29" t="s">
        <v>1542</v>
      </c>
      <c r="F26" s="115">
        <f>SUBTOTAL(9,F16:F25)</f>
        <v>3716220</v>
      </c>
      <c r="H26" s="31">
        <f>SUBTOTAL(9,H16:H25)</f>
        <v>10</v>
      </c>
      <c r="I26" s="31">
        <f>SUBTOTAL(9,I16:I25)</f>
        <v>6</v>
      </c>
      <c r="J26" s="31">
        <f>SUBTOTAL(9,J16:J25)</f>
        <v>8</v>
      </c>
      <c r="K26" s="117">
        <f t="shared" si="0"/>
        <v>0.8</v>
      </c>
      <c r="L26" s="129">
        <f>SUBTOTAL(9,L16:L25)</f>
        <v>0</v>
      </c>
      <c r="M26" s="129">
        <f>SUBTOTAL(9,M16:M25)</f>
        <v>0</v>
      </c>
      <c r="N26" s="56" t="str">
        <f t="shared" si="1"/>
        <v>Coldwell Banker Apex, REALTORS</v>
      </c>
      <c r="O26" t="str">
        <f t="shared" si="2"/>
        <v>Yes</v>
      </c>
      <c r="P26" t="str">
        <f t="shared" si="3"/>
        <v>Yes</v>
      </c>
    </row>
    <row r="27" spans="1:16" outlineLevel="2" x14ac:dyDescent="0.2">
      <c r="A27" t="s">
        <v>269</v>
      </c>
      <c r="B27" t="s">
        <v>1547</v>
      </c>
      <c r="C27" s="3" t="s">
        <v>2961</v>
      </c>
      <c r="D27" t="s">
        <v>1249</v>
      </c>
      <c r="E27" s="102">
        <v>43580</v>
      </c>
      <c r="F27" s="115">
        <v>234000</v>
      </c>
      <c r="G27" s="31" t="s">
        <v>838</v>
      </c>
      <c r="H27" s="31">
        <v>1</v>
      </c>
      <c r="I27" s="31">
        <v>0</v>
      </c>
      <c r="J27" s="31">
        <v>1</v>
      </c>
      <c r="K27" s="117">
        <f t="shared" si="0"/>
        <v>1</v>
      </c>
      <c r="L27">
        <v>0</v>
      </c>
      <c r="M27">
        <v>0</v>
      </c>
      <c r="N27" s="56" t="str">
        <f t="shared" si="1"/>
        <v>Duck Brothers Real Estate</v>
      </c>
      <c r="O27" t="str">
        <f t="shared" si="2"/>
        <v>Yes</v>
      </c>
      <c r="P27" t="str">
        <f t="shared" si="3"/>
        <v>Yes</v>
      </c>
    </row>
    <row r="28" spans="1:16" outlineLevel="2" x14ac:dyDescent="0.2">
      <c r="A28" t="s">
        <v>269</v>
      </c>
      <c r="B28" t="s">
        <v>1547</v>
      </c>
      <c r="C28" s="3" t="s">
        <v>3017</v>
      </c>
      <c r="D28" t="s">
        <v>6</v>
      </c>
      <c r="E28" s="102">
        <v>43585</v>
      </c>
      <c r="F28" s="115">
        <v>305000</v>
      </c>
      <c r="G28" s="31" t="s">
        <v>838</v>
      </c>
      <c r="H28" s="31">
        <v>1</v>
      </c>
      <c r="I28" s="31">
        <v>0</v>
      </c>
      <c r="J28" s="31">
        <v>1</v>
      </c>
      <c r="K28" s="117">
        <f t="shared" si="0"/>
        <v>1</v>
      </c>
      <c r="L28">
        <v>0</v>
      </c>
      <c r="M28">
        <v>0</v>
      </c>
      <c r="N28" s="56" t="str">
        <f t="shared" si="1"/>
        <v>Duck Brothers Real Estate</v>
      </c>
      <c r="O28" t="str">
        <f t="shared" si="2"/>
        <v>Yes</v>
      </c>
      <c r="P28" t="str">
        <f t="shared" si="3"/>
        <v>Yes</v>
      </c>
    </row>
    <row r="29" spans="1:16" outlineLevel="2" x14ac:dyDescent="0.2">
      <c r="A29" t="s">
        <v>269</v>
      </c>
      <c r="B29" t="s">
        <v>1547</v>
      </c>
      <c r="C29" s="3" t="s">
        <v>2860</v>
      </c>
      <c r="D29" t="s">
        <v>216</v>
      </c>
      <c r="E29" s="102">
        <v>43567</v>
      </c>
      <c r="F29" s="115">
        <v>228000</v>
      </c>
      <c r="G29" s="31" t="s">
        <v>838</v>
      </c>
      <c r="H29" s="31">
        <v>1</v>
      </c>
      <c r="I29" s="31">
        <v>0</v>
      </c>
      <c r="J29" s="31">
        <v>1</v>
      </c>
      <c r="K29" s="117">
        <f t="shared" si="0"/>
        <v>1</v>
      </c>
      <c r="L29">
        <v>0</v>
      </c>
      <c r="M29">
        <v>0</v>
      </c>
      <c r="N29" s="56" t="str">
        <f t="shared" si="1"/>
        <v>Duck Brothers Real Estate</v>
      </c>
      <c r="O29" t="str">
        <f t="shared" si="2"/>
        <v>Yes</v>
      </c>
      <c r="P29" t="str">
        <f t="shared" si="3"/>
        <v>Yes</v>
      </c>
    </row>
    <row r="30" spans="1:16" outlineLevel="2" x14ac:dyDescent="0.2">
      <c r="A30" t="s">
        <v>269</v>
      </c>
      <c r="B30" t="s">
        <v>1547</v>
      </c>
      <c r="C30" s="3" t="s">
        <v>3213</v>
      </c>
      <c r="D30" t="s">
        <v>7</v>
      </c>
      <c r="E30" s="102">
        <v>43605</v>
      </c>
      <c r="F30" s="115">
        <v>589000</v>
      </c>
      <c r="G30" s="31">
        <v>20190749</v>
      </c>
      <c r="H30" s="31">
        <v>1</v>
      </c>
      <c r="I30" s="31">
        <v>1</v>
      </c>
      <c r="J30" s="31">
        <v>1</v>
      </c>
      <c r="K30" s="117">
        <f t="shared" si="0"/>
        <v>1</v>
      </c>
      <c r="L30">
        <v>0</v>
      </c>
      <c r="M30">
        <v>0</v>
      </c>
      <c r="N30" s="56" t="str">
        <f t="shared" si="1"/>
        <v>Duck Brothers Real Estate</v>
      </c>
      <c r="O30" t="str">
        <f t="shared" si="2"/>
        <v>Yes</v>
      </c>
      <c r="P30" t="str">
        <f t="shared" si="3"/>
        <v>Yes</v>
      </c>
    </row>
    <row r="31" spans="1:16" outlineLevel="2" x14ac:dyDescent="0.2">
      <c r="A31" t="s">
        <v>269</v>
      </c>
      <c r="B31" t="s">
        <v>1547</v>
      </c>
      <c r="C31" s="3" t="s">
        <v>2679</v>
      </c>
      <c r="D31" t="s">
        <v>6</v>
      </c>
      <c r="E31" s="102">
        <v>43546</v>
      </c>
      <c r="F31" s="115">
        <v>118000</v>
      </c>
      <c r="G31" s="31" t="s">
        <v>838</v>
      </c>
      <c r="H31" s="31">
        <v>1</v>
      </c>
      <c r="I31" s="31">
        <v>0</v>
      </c>
      <c r="J31" s="31">
        <v>1</v>
      </c>
      <c r="K31" s="117">
        <f t="shared" si="0"/>
        <v>1</v>
      </c>
      <c r="L31">
        <v>0</v>
      </c>
      <c r="M31">
        <v>0</v>
      </c>
      <c r="N31" s="56" t="str">
        <f t="shared" si="1"/>
        <v>Duck Brothers Real Estate</v>
      </c>
      <c r="O31" t="str">
        <f t="shared" si="2"/>
        <v>Yes</v>
      </c>
      <c r="P31" t="str">
        <f t="shared" si="3"/>
        <v>Yes</v>
      </c>
    </row>
    <row r="32" spans="1:16" outlineLevel="2" x14ac:dyDescent="0.2">
      <c r="A32" t="s">
        <v>269</v>
      </c>
      <c r="B32" t="s">
        <v>1547</v>
      </c>
      <c r="C32" s="3" t="s">
        <v>2256</v>
      </c>
      <c r="D32" t="s">
        <v>7</v>
      </c>
      <c r="E32" s="102">
        <v>43496</v>
      </c>
      <c r="F32" s="115">
        <v>273000</v>
      </c>
      <c r="G32" s="31">
        <v>20190089</v>
      </c>
      <c r="H32" s="31">
        <v>1</v>
      </c>
      <c r="I32" s="31">
        <v>1</v>
      </c>
      <c r="J32" s="31">
        <v>1</v>
      </c>
      <c r="K32" s="117">
        <f t="shared" si="0"/>
        <v>1</v>
      </c>
      <c r="L32">
        <v>0</v>
      </c>
      <c r="M32">
        <v>0</v>
      </c>
      <c r="N32" s="56" t="str">
        <f t="shared" si="1"/>
        <v>Duck Brothers Real Estate</v>
      </c>
      <c r="O32" t="str">
        <f t="shared" si="2"/>
        <v>Yes</v>
      </c>
      <c r="P32" t="str">
        <f t="shared" si="3"/>
        <v>Yes</v>
      </c>
    </row>
    <row r="33" spans="1:16" outlineLevel="1" x14ac:dyDescent="0.2">
      <c r="A33" s="29" t="s">
        <v>269</v>
      </c>
      <c r="C33" s="3"/>
      <c r="E33" s="102"/>
      <c r="F33" s="115">
        <f>SUBTOTAL(9,F27:F32)</f>
        <v>1747000</v>
      </c>
      <c r="G33" s="31"/>
      <c r="H33" s="31">
        <f>SUBTOTAL(9,H27:H32)</f>
        <v>6</v>
      </c>
      <c r="I33" s="31">
        <f>SUBTOTAL(9,I27:I32)</f>
        <v>2</v>
      </c>
      <c r="J33" s="31">
        <f>SUBTOTAL(9,J27:J32)</f>
        <v>6</v>
      </c>
      <c r="K33" s="117">
        <f t="shared" si="0"/>
        <v>1</v>
      </c>
      <c r="L33">
        <f>SUBTOTAL(9,L27:L32)</f>
        <v>0</v>
      </c>
      <c r="M33">
        <f>SUBTOTAL(9,M27:M32)</f>
        <v>0</v>
      </c>
      <c r="N33" s="56" t="str">
        <f t="shared" si="1"/>
        <v>Duck Brothers Real Estate</v>
      </c>
      <c r="O33" t="str">
        <f t="shared" si="2"/>
        <v>Yes</v>
      </c>
      <c r="P33" t="str">
        <f t="shared" si="3"/>
        <v>Yes</v>
      </c>
    </row>
    <row r="34" spans="1:16" outlineLevel="2" x14ac:dyDescent="0.2">
      <c r="A34" t="s">
        <v>829</v>
      </c>
      <c r="B34" t="s">
        <v>368</v>
      </c>
      <c r="C34" t="s">
        <v>2342</v>
      </c>
      <c r="D34" t="s">
        <v>301</v>
      </c>
      <c r="E34" s="3">
        <v>43508</v>
      </c>
      <c r="F34" s="115">
        <v>120000</v>
      </c>
      <c r="G34" s="34" t="s">
        <v>838</v>
      </c>
      <c r="H34" s="31">
        <v>1</v>
      </c>
      <c r="I34" s="31">
        <v>0</v>
      </c>
      <c r="J34" s="31">
        <v>0</v>
      </c>
      <c r="K34" s="117">
        <f t="shared" si="0"/>
        <v>0</v>
      </c>
      <c r="L34" s="129">
        <v>0</v>
      </c>
      <c r="M34" s="129">
        <v>0</v>
      </c>
      <c r="N34" s="56" t="str">
        <f t="shared" si="1"/>
        <v>Bosque Real Estate, Inc.</v>
      </c>
      <c r="O34" t="str">
        <f t="shared" si="2"/>
        <v>Yes</v>
      </c>
      <c r="P34" t="str">
        <f t="shared" si="3"/>
        <v>Yes</v>
      </c>
    </row>
    <row r="35" spans="1:16" outlineLevel="2" x14ac:dyDescent="0.2">
      <c r="A35" t="s">
        <v>829</v>
      </c>
      <c r="B35" t="s">
        <v>368</v>
      </c>
      <c r="C35" t="s">
        <v>3349</v>
      </c>
      <c r="D35" t="s">
        <v>794</v>
      </c>
      <c r="E35" s="3">
        <v>43616</v>
      </c>
      <c r="F35" s="115">
        <v>264000</v>
      </c>
      <c r="G35" s="34">
        <v>20190661</v>
      </c>
      <c r="H35" s="31">
        <v>1</v>
      </c>
      <c r="I35" s="31">
        <v>1</v>
      </c>
      <c r="J35" s="31">
        <v>0</v>
      </c>
      <c r="K35" s="117">
        <f t="shared" si="0"/>
        <v>0</v>
      </c>
      <c r="L35" s="129">
        <v>0</v>
      </c>
      <c r="M35" s="129">
        <v>0</v>
      </c>
      <c r="N35" s="56" t="str">
        <f t="shared" si="1"/>
        <v>Bosque Real Estate, Inc.</v>
      </c>
      <c r="O35" t="str">
        <f t="shared" ref="O35:O66" si="4">IF(L35&gt;=$U$2,"Yes","No")</f>
        <v>Yes</v>
      </c>
      <c r="P35" t="str">
        <f t="shared" si="3"/>
        <v>Yes</v>
      </c>
    </row>
    <row r="36" spans="1:16" outlineLevel="1" x14ac:dyDescent="0.2">
      <c r="A36" s="29" t="s">
        <v>829</v>
      </c>
      <c r="F36" s="115">
        <f>SUBTOTAL(9,F34:F35)</f>
        <v>384000</v>
      </c>
      <c r="H36" s="31">
        <f>SUBTOTAL(9,H34:H35)</f>
        <v>2</v>
      </c>
      <c r="I36" s="31">
        <f>SUBTOTAL(9,I34:I35)</f>
        <v>1</v>
      </c>
      <c r="J36" s="31">
        <f>SUBTOTAL(9,J34:J35)</f>
        <v>0</v>
      </c>
      <c r="K36" s="117">
        <f t="shared" si="0"/>
        <v>0</v>
      </c>
      <c r="L36" s="129">
        <f>SUBTOTAL(9,L34:L35)</f>
        <v>0</v>
      </c>
      <c r="M36" s="129">
        <f>SUBTOTAL(9,M34:M35)</f>
        <v>0</v>
      </c>
      <c r="N36" s="56" t="str">
        <f t="shared" si="1"/>
        <v>Bosque Real Estate, Inc.</v>
      </c>
      <c r="O36" t="str">
        <f t="shared" si="4"/>
        <v>Yes</v>
      </c>
      <c r="P36" t="str">
        <f t="shared" si="3"/>
        <v>Yes</v>
      </c>
    </row>
    <row r="37" spans="1:16" outlineLevel="2" x14ac:dyDescent="0.2">
      <c r="A37" t="s">
        <v>1908</v>
      </c>
      <c r="B37" t="s">
        <v>1909</v>
      </c>
      <c r="C37" t="s">
        <v>2464</v>
      </c>
      <c r="D37" t="s">
        <v>7</v>
      </c>
      <c r="E37" s="3">
        <v>43524</v>
      </c>
      <c r="F37" s="115">
        <v>257000</v>
      </c>
      <c r="G37" s="34" t="s">
        <v>838</v>
      </c>
      <c r="H37" s="31">
        <v>1</v>
      </c>
      <c r="I37" s="31">
        <v>0</v>
      </c>
      <c r="J37" s="31">
        <v>0</v>
      </c>
      <c r="K37" s="117">
        <f t="shared" si="0"/>
        <v>0</v>
      </c>
      <c r="L37" s="129">
        <v>0</v>
      </c>
      <c r="M37" s="129">
        <v>0</v>
      </c>
      <c r="N37" s="56" t="str">
        <f t="shared" si="1"/>
        <v>Knob &amp; Key Realty Partners, LLC</v>
      </c>
      <c r="O37" t="str">
        <f t="shared" si="4"/>
        <v>Yes</v>
      </c>
      <c r="P37" t="str">
        <f t="shared" si="3"/>
        <v>Yes</v>
      </c>
    </row>
    <row r="38" spans="1:16" outlineLevel="2" x14ac:dyDescent="0.2">
      <c r="A38" t="s">
        <v>1908</v>
      </c>
      <c r="B38" t="s">
        <v>1909</v>
      </c>
      <c r="C38" t="s">
        <v>3034</v>
      </c>
      <c r="D38" t="s">
        <v>6</v>
      </c>
      <c r="E38" s="3">
        <v>43586</v>
      </c>
      <c r="F38" s="115">
        <v>294000</v>
      </c>
      <c r="G38" s="34" t="s">
        <v>838</v>
      </c>
      <c r="H38" s="31">
        <v>1</v>
      </c>
      <c r="I38" s="31">
        <v>0</v>
      </c>
      <c r="J38" s="31">
        <v>0</v>
      </c>
      <c r="K38" s="117">
        <f t="shared" si="0"/>
        <v>0</v>
      </c>
      <c r="L38" s="129">
        <v>0</v>
      </c>
      <c r="M38" s="129">
        <v>0</v>
      </c>
      <c r="N38" s="56" t="str">
        <f t="shared" si="1"/>
        <v>Knob &amp; Key Realty Partners, LLC</v>
      </c>
      <c r="O38" t="str">
        <f t="shared" si="4"/>
        <v>Yes</v>
      </c>
      <c r="P38" t="str">
        <f t="shared" si="3"/>
        <v>Yes</v>
      </c>
    </row>
    <row r="39" spans="1:16" outlineLevel="2" x14ac:dyDescent="0.2">
      <c r="A39" t="s">
        <v>1908</v>
      </c>
      <c r="B39" t="s">
        <v>1909</v>
      </c>
      <c r="C39" t="s">
        <v>2765</v>
      </c>
      <c r="D39" t="s">
        <v>7</v>
      </c>
      <c r="E39" s="3">
        <v>43556</v>
      </c>
      <c r="F39" s="115">
        <v>311820</v>
      </c>
      <c r="G39" s="34" t="s">
        <v>838</v>
      </c>
      <c r="H39" s="31">
        <v>1</v>
      </c>
      <c r="I39" s="31">
        <v>0</v>
      </c>
      <c r="J39" s="31">
        <v>0</v>
      </c>
      <c r="K39" s="117">
        <f t="shared" si="0"/>
        <v>0</v>
      </c>
      <c r="L39" s="129">
        <v>0</v>
      </c>
      <c r="M39" s="129">
        <v>0</v>
      </c>
      <c r="N39" s="56" t="str">
        <f t="shared" si="1"/>
        <v>Knob &amp; Key Realty Partners, LLC</v>
      </c>
      <c r="O39" t="str">
        <f t="shared" si="4"/>
        <v>Yes</v>
      </c>
      <c r="P39" t="str">
        <f t="shared" si="3"/>
        <v>Yes</v>
      </c>
    </row>
    <row r="40" spans="1:16" outlineLevel="2" x14ac:dyDescent="0.2">
      <c r="A40" t="s">
        <v>1908</v>
      </c>
      <c r="B40" t="s">
        <v>1909</v>
      </c>
      <c r="C40" t="s">
        <v>3232</v>
      </c>
      <c r="D40" t="s">
        <v>216</v>
      </c>
      <c r="E40" s="3">
        <v>43607</v>
      </c>
      <c r="F40" s="115">
        <v>339990</v>
      </c>
      <c r="G40" s="34" t="s">
        <v>838</v>
      </c>
      <c r="H40" s="31">
        <v>1</v>
      </c>
      <c r="I40" s="31">
        <v>0</v>
      </c>
      <c r="J40" s="31">
        <v>0</v>
      </c>
      <c r="K40" s="117">
        <f t="shared" si="0"/>
        <v>0</v>
      </c>
      <c r="L40" s="129">
        <v>0</v>
      </c>
      <c r="M40" s="129">
        <v>0</v>
      </c>
      <c r="N40" s="56" t="str">
        <f t="shared" si="1"/>
        <v>Knob &amp; Key Realty Partners, LLC</v>
      </c>
      <c r="O40" t="str">
        <f t="shared" si="4"/>
        <v>Yes</v>
      </c>
      <c r="P40" t="str">
        <f t="shared" si="3"/>
        <v>Yes</v>
      </c>
    </row>
    <row r="41" spans="1:16" outlineLevel="2" x14ac:dyDescent="0.2">
      <c r="A41" t="s">
        <v>1908</v>
      </c>
      <c r="B41" t="s">
        <v>1909</v>
      </c>
      <c r="C41" t="s">
        <v>2869</v>
      </c>
      <c r="D41" t="s">
        <v>7</v>
      </c>
      <c r="E41" s="3">
        <v>43567</v>
      </c>
      <c r="F41" s="115">
        <v>359990</v>
      </c>
      <c r="G41" s="34" t="s">
        <v>838</v>
      </c>
      <c r="H41" s="31">
        <v>1</v>
      </c>
      <c r="I41" s="31">
        <v>0</v>
      </c>
      <c r="J41" s="31">
        <v>0</v>
      </c>
      <c r="K41" s="117">
        <f t="shared" si="0"/>
        <v>0</v>
      </c>
      <c r="L41" s="129">
        <v>0</v>
      </c>
      <c r="M41" s="129">
        <v>0</v>
      </c>
      <c r="N41" s="56" t="str">
        <f t="shared" si="1"/>
        <v>Knob &amp; Key Realty Partners, LLC</v>
      </c>
      <c r="O41" t="str">
        <f t="shared" si="4"/>
        <v>Yes</v>
      </c>
      <c r="P41" t="str">
        <f t="shared" si="3"/>
        <v>Yes</v>
      </c>
    </row>
    <row r="42" spans="1:16" outlineLevel="2" x14ac:dyDescent="0.2">
      <c r="A42" t="s">
        <v>1908</v>
      </c>
      <c r="B42" t="s">
        <v>1909</v>
      </c>
      <c r="C42" t="s">
        <v>2268</v>
      </c>
      <c r="D42" t="s">
        <v>7</v>
      </c>
      <c r="E42" s="3">
        <v>43496</v>
      </c>
      <c r="F42" s="115">
        <v>366210</v>
      </c>
      <c r="G42" s="34" t="s">
        <v>838</v>
      </c>
      <c r="H42" s="31">
        <v>1</v>
      </c>
      <c r="I42" s="31">
        <v>0</v>
      </c>
      <c r="J42" s="31">
        <v>0</v>
      </c>
      <c r="K42" s="117">
        <f t="shared" si="0"/>
        <v>0</v>
      </c>
      <c r="L42" s="129">
        <v>0</v>
      </c>
      <c r="M42" s="129">
        <v>0</v>
      </c>
      <c r="N42" s="56" t="str">
        <f t="shared" si="1"/>
        <v>Knob &amp; Key Realty Partners, LLC</v>
      </c>
      <c r="O42" t="str">
        <f t="shared" si="4"/>
        <v>Yes</v>
      </c>
      <c r="P42" t="str">
        <f t="shared" si="3"/>
        <v>Yes</v>
      </c>
    </row>
    <row r="43" spans="1:16" outlineLevel="2" x14ac:dyDescent="0.2">
      <c r="A43" t="s">
        <v>1908</v>
      </c>
      <c r="B43" t="s">
        <v>1909</v>
      </c>
      <c r="C43" t="s">
        <v>2664</v>
      </c>
      <c r="D43" t="s">
        <v>1249</v>
      </c>
      <c r="E43" s="3">
        <v>43545</v>
      </c>
      <c r="F43" s="115">
        <v>466630</v>
      </c>
      <c r="G43" s="34" t="s">
        <v>838</v>
      </c>
      <c r="H43" s="31">
        <v>1</v>
      </c>
      <c r="I43" s="31">
        <v>0</v>
      </c>
      <c r="J43" s="31">
        <v>0</v>
      </c>
      <c r="K43" s="117">
        <f t="shared" si="0"/>
        <v>0</v>
      </c>
      <c r="L43" s="129">
        <v>0</v>
      </c>
      <c r="M43" s="129">
        <v>0</v>
      </c>
      <c r="N43" s="56" t="str">
        <f t="shared" si="1"/>
        <v>Knob &amp; Key Realty Partners, LLC</v>
      </c>
      <c r="O43" t="str">
        <f t="shared" si="4"/>
        <v>Yes</v>
      </c>
      <c r="P43" t="str">
        <f t="shared" si="3"/>
        <v>Yes</v>
      </c>
    </row>
    <row r="44" spans="1:16" outlineLevel="2" x14ac:dyDescent="0.2">
      <c r="A44" t="s">
        <v>1908</v>
      </c>
      <c r="B44" t="s">
        <v>1909</v>
      </c>
      <c r="C44" t="s">
        <v>3139</v>
      </c>
      <c r="D44" t="s">
        <v>1249</v>
      </c>
      <c r="E44" s="3">
        <v>43595</v>
      </c>
      <c r="F44" s="115">
        <v>483990</v>
      </c>
      <c r="G44" s="34" t="s">
        <v>838</v>
      </c>
      <c r="H44" s="31">
        <v>1</v>
      </c>
      <c r="I44" s="31">
        <v>0</v>
      </c>
      <c r="J44" s="31">
        <v>0</v>
      </c>
      <c r="K44" s="117">
        <f t="shared" si="0"/>
        <v>0</v>
      </c>
      <c r="L44" s="129">
        <v>0</v>
      </c>
      <c r="M44" s="129">
        <v>0</v>
      </c>
      <c r="N44" s="56" t="str">
        <f t="shared" si="1"/>
        <v>Knob &amp; Key Realty Partners, LLC</v>
      </c>
      <c r="O44" t="str">
        <f t="shared" si="4"/>
        <v>Yes</v>
      </c>
      <c r="P44" t="str">
        <f t="shared" si="3"/>
        <v>Yes</v>
      </c>
    </row>
    <row r="45" spans="1:16" outlineLevel="1" x14ac:dyDescent="0.2">
      <c r="A45" s="29" t="s">
        <v>1908</v>
      </c>
      <c r="F45" s="115">
        <f>SUBTOTAL(9,F37:F44)</f>
        <v>2879630</v>
      </c>
      <c r="H45" s="31">
        <f>SUBTOTAL(9,H37:H44)</f>
        <v>8</v>
      </c>
      <c r="I45" s="31">
        <f>SUBTOTAL(9,I37:I44)</f>
        <v>0</v>
      </c>
      <c r="J45" s="31">
        <f>SUBTOTAL(9,J37:J44)</f>
        <v>0</v>
      </c>
      <c r="K45" s="117">
        <f t="shared" si="0"/>
        <v>0</v>
      </c>
      <c r="L45" s="129">
        <f>SUBTOTAL(9,L37:L44)</f>
        <v>0</v>
      </c>
      <c r="M45" s="129">
        <f>SUBTOTAL(9,M37:M44)</f>
        <v>0</v>
      </c>
      <c r="N45" s="56" t="str">
        <f t="shared" si="1"/>
        <v>Knob &amp; Key Realty Partners, LLC</v>
      </c>
      <c r="O45" t="str">
        <f t="shared" si="4"/>
        <v>Yes</v>
      </c>
      <c r="P45" t="str">
        <f t="shared" si="3"/>
        <v>Yes</v>
      </c>
    </row>
    <row r="46" spans="1:16" outlineLevel="2" x14ac:dyDescent="0.2">
      <c r="A46" t="s">
        <v>2501</v>
      </c>
      <c r="B46" t="s">
        <v>1941</v>
      </c>
      <c r="C46" s="3" t="s">
        <v>2502</v>
      </c>
      <c r="D46" t="s">
        <v>796</v>
      </c>
      <c r="E46" s="102">
        <v>43528</v>
      </c>
      <c r="F46" s="115">
        <v>140000</v>
      </c>
      <c r="G46" s="31" t="s">
        <v>838</v>
      </c>
      <c r="H46" s="31">
        <v>1</v>
      </c>
      <c r="I46" s="31">
        <v>0</v>
      </c>
      <c r="J46" s="31">
        <v>1</v>
      </c>
      <c r="K46" s="117">
        <f t="shared" si="0"/>
        <v>1</v>
      </c>
      <c r="L46">
        <v>1</v>
      </c>
      <c r="M46">
        <v>0</v>
      </c>
      <c r="N46" s="56" t="str">
        <f t="shared" si="1"/>
        <v>Twin Bends, LLC</v>
      </c>
      <c r="O46" t="str">
        <f t="shared" si="4"/>
        <v>Yes</v>
      </c>
      <c r="P46" t="str">
        <f t="shared" si="3"/>
        <v>Yes</v>
      </c>
    </row>
    <row r="47" spans="1:16" outlineLevel="2" x14ac:dyDescent="0.2">
      <c r="A47" t="s">
        <v>2501</v>
      </c>
      <c r="B47" t="s">
        <v>1941</v>
      </c>
      <c r="C47" s="3" t="s">
        <v>2905</v>
      </c>
      <c r="D47" t="s">
        <v>6</v>
      </c>
      <c r="E47" s="102">
        <v>43573</v>
      </c>
      <c r="F47" s="115">
        <v>94000</v>
      </c>
      <c r="G47" s="31" t="s">
        <v>838</v>
      </c>
      <c r="H47" s="31">
        <v>1</v>
      </c>
      <c r="I47" s="31">
        <v>0</v>
      </c>
      <c r="J47" s="31">
        <v>1</v>
      </c>
      <c r="K47" s="117">
        <f t="shared" si="0"/>
        <v>1</v>
      </c>
      <c r="L47">
        <v>0</v>
      </c>
      <c r="M47">
        <v>0</v>
      </c>
      <c r="N47" s="56" t="str">
        <f t="shared" si="1"/>
        <v>Twin Bends, LLC</v>
      </c>
      <c r="O47" t="str">
        <f t="shared" si="4"/>
        <v>Yes</v>
      </c>
      <c r="P47" t="str">
        <f t="shared" si="3"/>
        <v>Yes</v>
      </c>
    </row>
    <row r="48" spans="1:16" outlineLevel="1" x14ac:dyDescent="0.2">
      <c r="A48" s="29" t="s">
        <v>2501</v>
      </c>
      <c r="C48" s="3"/>
      <c r="E48" s="102"/>
      <c r="F48" s="115">
        <f>SUBTOTAL(9,F46:F47)</f>
        <v>234000</v>
      </c>
      <c r="G48" s="31"/>
      <c r="H48" s="31">
        <f>SUBTOTAL(9,H46:H47)</f>
        <v>2</v>
      </c>
      <c r="I48" s="31">
        <f>SUBTOTAL(9,I46:I47)</f>
        <v>0</v>
      </c>
      <c r="J48" s="31">
        <f>SUBTOTAL(9,J46:J47)</f>
        <v>2</v>
      </c>
      <c r="K48" s="117">
        <f t="shared" si="0"/>
        <v>1</v>
      </c>
      <c r="L48">
        <f>SUBTOTAL(9,L46:L47)</f>
        <v>1</v>
      </c>
      <c r="M48">
        <f>SUBTOTAL(9,M46:M47)</f>
        <v>0</v>
      </c>
      <c r="N48" s="56" t="str">
        <f t="shared" si="1"/>
        <v>Twin Bends, LLC</v>
      </c>
      <c r="O48" t="str">
        <f t="shared" si="4"/>
        <v>Yes</v>
      </c>
      <c r="P48" t="str">
        <f t="shared" si="3"/>
        <v>Yes</v>
      </c>
    </row>
    <row r="49" spans="1:16" outlineLevel="2" x14ac:dyDescent="0.2">
      <c r="A49" t="s">
        <v>1890</v>
      </c>
      <c r="B49" t="s">
        <v>1931</v>
      </c>
      <c r="C49" s="3" t="s">
        <v>2943</v>
      </c>
      <c r="D49" t="s">
        <v>1127</v>
      </c>
      <c r="E49" s="102">
        <v>43577</v>
      </c>
      <c r="F49" s="115">
        <v>142000</v>
      </c>
      <c r="G49" s="31" t="s">
        <v>838</v>
      </c>
      <c r="H49" s="31">
        <v>1</v>
      </c>
      <c r="I49" s="31">
        <v>0</v>
      </c>
      <c r="J49" s="31">
        <v>1</v>
      </c>
      <c r="K49" s="117">
        <f t="shared" si="0"/>
        <v>1</v>
      </c>
      <c r="L49">
        <v>1</v>
      </c>
      <c r="M49">
        <v>0</v>
      </c>
      <c r="N49" s="56" t="str">
        <f t="shared" si="1"/>
        <v>Dark Horse Realty</v>
      </c>
      <c r="O49" t="str">
        <f t="shared" si="4"/>
        <v>Yes</v>
      </c>
      <c r="P49" t="str">
        <f t="shared" si="3"/>
        <v>Yes</v>
      </c>
    </row>
    <row r="50" spans="1:16" outlineLevel="2" x14ac:dyDescent="0.2">
      <c r="A50" t="s">
        <v>1890</v>
      </c>
      <c r="B50" t="s">
        <v>1931</v>
      </c>
      <c r="C50" s="3" t="s">
        <v>3348</v>
      </c>
      <c r="D50" t="s">
        <v>6</v>
      </c>
      <c r="E50" s="102">
        <v>43616</v>
      </c>
      <c r="F50" s="115">
        <v>190700</v>
      </c>
      <c r="G50" s="31" t="s">
        <v>838</v>
      </c>
      <c r="H50" s="31">
        <v>1</v>
      </c>
      <c r="I50" s="31">
        <v>0</v>
      </c>
      <c r="J50" s="31">
        <v>1</v>
      </c>
      <c r="K50" s="117">
        <f t="shared" si="0"/>
        <v>1</v>
      </c>
      <c r="L50">
        <v>0</v>
      </c>
      <c r="M50">
        <v>0</v>
      </c>
      <c r="N50" s="56" t="str">
        <f t="shared" si="1"/>
        <v>Dark Horse Realty</v>
      </c>
      <c r="O50" t="str">
        <f t="shared" si="4"/>
        <v>Yes</v>
      </c>
      <c r="P50" t="str">
        <f t="shared" si="3"/>
        <v>Yes</v>
      </c>
    </row>
    <row r="51" spans="1:16" outlineLevel="2" x14ac:dyDescent="0.2">
      <c r="A51" t="s">
        <v>1890</v>
      </c>
      <c r="B51" t="s">
        <v>1931</v>
      </c>
      <c r="C51" t="s">
        <v>2232</v>
      </c>
      <c r="D51" t="s">
        <v>6</v>
      </c>
      <c r="E51" s="3">
        <v>43493</v>
      </c>
      <c r="F51" s="115">
        <v>50500</v>
      </c>
      <c r="G51" s="17" t="s">
        <v>838</v>
      </c>
      <c r="H51" s="129">
        <v>1</v>
      </c>
      <c r="I51" s="129">
        <v>0</v>
      </c>
      <c r="J51" s="31">
        <v>0</v>
      </c>
      <c r="K51" s="117">
        <f t="shared" si="0"/>
        <v>0</v>
      </c>
      <c r="L51" s="129">
        <v>0</v>
      </c>
      <c r="M51" s="129">
        <v>0</v>
      </c>
      <c r="N51" s="56" t="str">
        <f t="shared" si="1"/>
        <v>Dark Horse Realty</v>
      </c>
      <c r="O51" t="str">
        <f t="shared" si="4"/>
        <v>Yes</v>
      </c>
      <c r="P51" t="str">
        <f t="shared" si="3"/>
        <v>Yes</v>
      </c>
    </row>
    <row r="52" spans="1:16" outlineLevel="2" x14ac:dyDescent="0.2">
      <c r="A52" t="s">
        <v>1890</v>
      </c>
      <c r="B52" t="s">
        <v>1931</v>
      </c>
      <c r="C52" t="s">
        <v>2276</v>
      </c>
      <c r="D52" t="s">
        <v>6</v>
      </c>
      <c r="E52" s="3">
        <v>43497</v>
      </c>
      <c r="F52" s="115">
        <v>57500</v>
      </c>
      <c r="G52" s="17" t="s">
        <v>838</v>
      </c>
      <c r="H52" s="129">
        <v>1</v>
      </c>
      <c r="I52" s="129">
        <v>0</v>
      </c>
      <c r="J52" s="31">
        <v>0</v>
      </c>
      <c r="K52" s="117">
        <f t="shared" si="0"/>
        <v>0</v>
      </c>
      <c r="L52" s="129">
        <v>0</v>
      </c>
      <c r="M52" s="129">
        <v>0</v>
      </c>
      <c r="N52" s="56" t="str">
        <f t="shared" si="1"/>
        <v>Dark Horse Realty</v>
      </c>
      <c r="O52" t="str">
        <f t="shared" si="4"/>
        <v>Yes</v>
      </c>
      <c r="P52" t="str">
        <f t="shared" si="3"/>
        <v>Yes</v>
      </c>
    </row>
    <row r="53" spans="1:16" outlineLevel="1" x14ac:dyDescent="0.2">
      <c r="A53" s="29" t="s">
        <v>1890</v>
      </c>
      <c r="F53" s="115">
        <f>SUBTOTAL(9,F49:F52)</f>
        <v>440700</v>
      </c>
      <c r="G53" s="17"/>
      <c r="H53" s="129">
        <f>SUBTOTAL(9,H49:H52)</f>
        <v>4</v>
      </c>
      <c r="I53" s="129">
        <f>SUBTOTAL(9,I49:I52)</f>
        <v>0</v>
      </c>
      <c r="J53" s="31">
        <f>SUBTOTAL(9,J49:J52)</f>
        <v>2</v>
      </c>
      <c r="K53" s="117">
        <f t="shared" si="0"/>
        <v>0.5</v>
      </c>
      <c r="L53" s="129">
        <f>SUBTOTAL(9,L49:L52)</f>
        <v>1</v>
      </c>
      <c r="M53" s="129">
        <f>SUBTOTAL(9,M49:M52)</f>
        <v>0</v>
      </c>
      <c r="N53" s="56" t="str">
        <f t="shared" si="1"/>
        <v>Dark Horse Realty</v>
      </c>
      <c r="O53" t="str">
        <f t="shared" si="4"/>
        <v>Yes</v>
      </c>
      <c r="P53" t="str">
        <f t="shared" si="3"/>
        <v>Yes</v>
      </c>
    </row>
    <row r="54" spans="1:16" outlineLevel="2" x14ac:dyDescent="0.2">
      <c r="A54" t="s">
        <v>1836</v>
      </c>
      <c r="B54" t="s">
        <v>1099</v>
      </c>
      <c r="C54" s="3" t="s">
        <v>2507</v>
      </c>
      <c r="D54" t="s">
        <v>425</v>
      </c>
      <c r="E54" s="102">
        <v>43528</v>
      </c>
      <c r="F54" s="115">
        <v>228000</v>
      </c>
      <c r="G54" s="31" t="s">
        <v>838</v>
      </c>
      <c r="H54" s="31">
        <v>1</v>
      </c>
      <c r="I54" s="31">
        <v>0</v>
      </c>
      <c r="J54" s="31">
        <v>1</v>
      </c>
      <c r="K54" s="117">
        <f t="shared" si="0"/>
        <v>1</v>
      </c>
      <c r="L54">
        <v>0</v>
      </c>
      <c r="M54">
        <v>0</v>
      </c>
      <c r="N54" s="56" t="str">
        <f t="shared" si="1"/>
        <v>Keller Williams Realty - Waco</v>
      </c>
      <c r="O54" t="str">
        <f t="shared" si="4"/>
        <v>Yes</v>
      </c>
      <c r="P54" t="str">
        <f t="shared" si="3"/>
        <v>Yes</v>
      </c>
    </row>
    <row r="55" spans="1:16" outlineLevel="1" x14ac:dyDescent="0.2">
      <c r="A55" s="29" t="s">
        <v>1836</v>
      </c>
      <c r="C55" s="3"/>
      <c r="E55" s="102"/>
      <c r="F55" s="115">
        <f>SUBTOTAL(9,F54:F54)</f>
        <v>228000</v>
      </c>
      <c r="G55" s="31"/>
      <c r="H55" s="31">
        <f>SUBTOTAL(9,H54:H54)</f>
        <v>1</v>
      </c>
      <c r="I55" s="31">
        <f>SUBTOTAL(9,I54:I54)</f>
        <v>0</v>
      </c>
      <c r="J55" s="31">
        <f>SUBTOTAL(9,J54:J54)</f>
        <v>1</v>
      </c>
      <c r="K55" s="117">
        <f t="shared" si="0"/>
        <v>1</v>
      </c>
      <c r="L55">
        <f>SUBTOTAL(9,L54:L54)</f>
        <v>0</v>
      </c>
      <c r="M55">
        <f>SUBTOTAL(9,M54:M54)</f>
        <v>0</v>
      </c>
      <c r="N55" s="56" t="str">
        <f t="shared" si="1"/>
        <v>Keller Williams Realty - Waco</v>
      </c>
      <c r="O55" t="str">
        <f t="shared" si="4"/>
        <v>Yes</v>
      </c>
      <c r="P55" t="str">
        <f t="shared" si="3"/>
        <v>Yes</v>
      </c>
    </row>
    <row r="56" spans="1:16" outlineLevel="2" x14ac:dyDescent="0.2">
      <c r="A56" t="s">
        <v>1243</v>
      </c>
      <c r="B56" t="s">
        <v>1734</v>
      </c>
      <c r="C56" s="3" t="s">
        <v>2292</v>
      </c>
      <c r="D56" t="s">
        <v>794</v>
      </c>
      <c r="E56" s="102">
        <v>43497</v>
      </c>
      <c r="F56" s="115">
        <v>285000</v>
      </c>
      <c r="G56" s="31" t="s">
        <v>838</v>
      </c>
      <c r="H56" s="31">
        <v>1</v>
      </c>
      <c r="I56" s="31">
        <v>0</v>
      </c>
      <c r="J56" s="31">
        <v>1</v>
      </c>
      <c r="K56" s="117">
        <f t="shared" si="0"/>
        <v>1</v>
      </c>
      <c r="L56">
        <v>0</v>
      </c>
      <c r="M56">
        <v>0</v>
      </c>
      <c r="N56" s="56" t="str">
        <f t="shared" si="1"/>
        <v>Bridge Realty</v>
      </c>
      <c r="O56" t="str">
        <f t="shared" si="4"/>
        <v>Yes</v>
      </c>
      <c r="P56" t="str">
        <f t="shared" si="3"/>
        <v>Yes</v>
      </c>
    </row>
    <row r="57" spans="1:16" outlineLevel="2" x14ac:dyDescent="0.2">
      <c r="A57" t="s">
        <v>1243</v>
      </c>
      <c r="B57" t="s">
        <v>1734</v>
      </c>
      <c r="C57" s="3" t="s">
        <v>2811</v>
      </c>
      <c r="D57" t="s">
        <v>6</v>
      </c>
      <c r="E57" s="102">
        <v>43563</v>
      </c>
      <c r="F57" s="115">
        <v>126000</v>
      </c>
      <c r="G57" s="31" t="s">
        <v>838</v>
      </c>
      <c r="H57" s="31">
        <v>1</v>
      </c>
      <c r="I57" s="31">
        <v>0</v>
      </c>
      <c r="J57" s="31">
        <v>1</v>
      </c>
      <c r="K57" s="117">
        <f t="shared" si="0"/>
        <v>1</v>
      </c>
      <c r="L57">
        <v>0</v>
      </c>
      <c r="M57">
        <v>0</v>
      </c>
      <c r="N57" s="56" t="str">
        <f t="shared" si="1"/>
        <v>Bridge Realty</v>
      </c>
      <c r="O57" t="str">
        <f t="shared" si="4"/>
        <v>Yes</v>
      </c>
      <c r="P57" t="str">
        <f t="shared" si="3"/>
        <v>Yes</v>
      </c>
    </row>
    <row r="58" spans="1:16" outlineLevel="1" x14ac:dyDescent="0.2">
      <c r="A58" s="29" t="s">
        <v>1243</v>
      </c>
      <c r="C58" s="3"/>
      <c r="E58" s="102"/>
      <c r="F58" s="115">
        <f>SUBTOTAL(9,F56:F57)</f>
        <v>411000</v>
      </c>
      <c r="G58" s="31"/>
      <c r="H58" s="31">
        <f>SUBTOTAL(9,H56:H57)</f>
        <v>2</v>
      </c>
      <c r="I58" s="31">
        <f>SUBTOTAL(9,I56:I57)</f>
        <v>0</v>
      </c>
      <c r="J58" s="31">
        <f>SUBTOTAL(9,J56:J57)</f>
        <v>2</v>
      </c>
      <c r="K58" s="117">
        <f t="shared" si="0"/>
        <v>1</v>
      </c>
      <c r="L58">
        <f>SUBTOTAL(9,L56:L57)</f>
        <v>0</v>
      </c>
      <c r="M58">
        <f>SUBTOTAL(9,M56:M57)</f>
        <v>0</v>
      </c>
      <c r="N58" s="56" t="str">
        <f t="shared" si="1"/>
        <v>Bridge Realty</v>
      </c>
      <c r="O58" t="str">
        <f t="shared" si="4"/>
        <v>Yes</v>
      </c>
      <c r="P58" t="str">
        <f t="shared" si="3"/>
        <v>Yes</v>
      </c>
    </row>
    <row r="59" spans="1:16" outlineLevel="2" x14ac:dyDescent="0.2">
      <c r="A59" t="s">
        <v>1244</v>
      </c>
      <c r="B59" t="s">
        <v>1535</v>
      </c>
      <c r="C59" s="3" t="s">
        <v>3175</v>
      </c>
      <c r="D59" t="s">
        <v>6</v>
      </c>
      <c r="E59" s="102">
        <v>43600</v>
      </c>
      <c r="F59" s="115">
        <v>219900</v>
      </c>
      <c r="G59" s="31">
        <v>20190761</v>
      </c>
      <c r="H59" s="31">
        <v>1</v>
      </c>
      <c r="I59" s="31">
        <v>1</v>
      </c>
      <c r="J59" s="31">
        <v>1</v>
      </c>
      <c r="K59" s="117">
        <f t="shared" si="0"/>
        <v>1</v>
      </c>
      <c r="L59">
        <v>1</v>
      </c>
      <c r="M59">
        <v>1</v>
      </c>
      <c r="N59" s="56" t="str">
        <f t="shared" si="1"/>
        <v>Camille Johnson, REALTORS</v>
      </c>
      <c r="O59" t="str">
        <f t="shared" si="4"/>
        <v>Yes</v>
      </c>
      <c r="P59" t="str">
        <f t="shared" si="3"/>
        <v>Yes</v>
      </c>
    </row>
    <row r="60" spans="1:16" outlineLevel="2" x14ac:dyDescent="0.2">
      <c r="A60" t="s">
        <v>1244</v>
      </c>
      <c r="B60" t="s">
        <v>1535</v>
      </c>
      <c r="C60" s="3" t="s">
        <v>3010</v>
      </c>
      <c r="D60" t="s">
        <v>6</v>
      </c>
      <c r="E60" s="102">
        <v>43585</v>
      </c>
      <c r="F60" s="115">
        <v>225000</v>
      </c>
      <c r="G60" s="31">
        <v>20190668</v>
      </c>
      <c r="H60" s="31">
        <v>1</v>
      </c>
      <c r="I60" s="31">
        <v>1</v>
      </c>
      <c r="J60" s="31">
        <v>1</v>
      </c>
      <c r="K60" s="117">
        <f t="shared" si="0"/>
        <v>1</v>
      </c>
      <c r="L60">
        <v>0</v>
      </c>
      <c r="M60">
        <v>0</v>
      </c>
      <c r="N60" s="56" t="str">
        <f t="shared" si="1"/>
        <v>Camille Johnson, REALTORS</v>
      </c>
      <c r="O60" t="str">
        <f t="shared" si="4"/>
        <v>Yes</v>
      </c>
      <c r="P60" t="str">
        <f t="shared" si="3"/>
        <v>Yes</v>
      </c>
    </row>
    <row r="61" spans="1:16" outlineLevel="2" x14ac:dyDescent="0.2">
      <c r="A61" t="s">
        <v>1244</v>
      </c>
      <c r="B61" t="s">
        <v>1535</v>
      </c>
      <c r="C61" t="s">
        <v>2608</v>
      </c>
      <c r="D61" t="s">
        <v>6</v>
      </c>
      <c r="E61" s="3">
        <v>43539</v>
      </c>
      <c r="F61" s="115">
        <v>182500</v>
      </c>
      <c r="G61" s="34" t="s">
        <v>838</v>
      </c>
      <c r="H61" s="31">
        <v>1</v>
      </c>
      <c r="I61" s="31">
        <v>0</v>
      </c>
      <c r="J61" s="31">
        <v>0</v>
      </c>
      <c r="K61" s="117">
        <f t="shared" si="0"/>
        <v>0</v>
      </c>
      <c r="L61" s="129">
        <v>0</v>
      </c>
      <c r="M61" s="129">
        <v>0</v>
      </c>
      <c r="N61" s="56" t="str">
        <f t="shared" si="1"/>
        <v>Camille Johnson, REALTORS</v>
      </c>
      <c r="O61" t="str">
        <f t="shared" si="4"/>
        <v>Yes</v>
      </c>
      <c r="P61" t="str">
        <f t="shared" si="3"/>
        <v>Yes</v>
      </c>
    </row>
    <row r="62" spans="1:16" outlineLevel="2" x14ac:dyDescent="0.2">
      <c r="A62" t="s">
        <v>1244</v>
      </c>
      <c r="B62" t="s">
        <v>1535</v>
      </c>
      <c r="C62" t="s">
        <v>2139</v>
      </c>
      <c r="D62" t="s">
        <v>123</v>
      </c>
      <c r="E62" s="3">
        <v>43476</v>
      </c>
      <c r="F62" s="115">
        <v>186500</v>
      </c>
      <c r="G62" s="34">
        <v>20182810</v>
      </c>
      <c r="H62" s="31">
        <v>1</v>
      </c>
      <c r="I62" s="31">
        <v>1</v>
      </c>
      <c r="J62" s="31">
        <v>0</v>
      </c>
      <c r="K62" s="117">
        <f t="shared" si="0"/>
        <v>0</v>
      </c>
      <c r="L62" s="129">
        <v>0</v>
      </c>
      <c r="M62" s="129">
        <v>0</v>
      </c>
      <c r="N62" s="56" t="str">
        <f t="shared" si="1"/>
        <v>Camille Johnson, REALTORS</v>
      </c>
      <c r="O62" t="str">
        <f t="shared" si="4"/>
        <v>Yes</v>
      </c>
      <c r="P62" t="str">
        <f t="shared" si="3"/>
        <v>Yes</v>
      </c>
    </row>
    <row r="63" spans="1:16" outlineLevel="2" x14ac:dyDescent="0.2">
      <c r="A63" t="s">
        <v>1244</v>
      </c>
      <c r="B63" t="s">
        <v>1535</v>
      </c>
      <c r="C63" t="s">
        <v>3334</v>
      </c>
      <c r="D63" t="s">
        <v>6</v>
      </c>
      <c r="E63" s="3">
        <v>43616</v>
      </c>
      <c r="F63" s="115">
        <v>222000</v>
      </c>
      <c r="G63" s="34" t="s">
        <v>838</v>
      </c>
      <c r="H63" s="31">
        <v>1</v>
      </c>
      <c r="I63" s="31">
        <v>0</v>
      </c>
      <c r="J63" s="31">
        <v>0</v>
      </c>
      <c r="K63" s="117">
        <f t="shared" si="0"/>
        <v>0</v>
      </c>
      <c r="L63" s="129">
        <v>0</v>
      </c>
      <c r="M63" s="129">
        <v>0</v>
      </c>
      <c r="N63" s="56" t="str">
        <f t="shared" si="1"/>
        <v>Camille Johnson, REALTORS</v>
      </c>
      <c r="O63" t="str">
        <f t="shared" si="4"/>
        <v>Yes</v>
      </c>
      <c r="P63" t="str">
        <f t="shared" si="3"/>
        <v>Yes</v>
      </c>
    </row>
    <row r="64" spans="1:16" outlineLevel="2" x14ac:dyDescent="0.2">
      <c r="A64" t="s">
        <v>1244</v>
      </c>
      <c r="B64" t="s">
        <v>1535</v>
      </c>
      <c r="C64" t="s">
        <v>2102</v>
      </c>
      <c r="D64" t="s">
        <v>6</v>
      </c>
      <c r="E64" s="3">
        <v>43468</v>
      </c>
      <c r="F64" s="115">
        <v>321500</v>
      </c>
      <c r="G64" s="34" t="s">
        <v>838</v>
      </c>
      <c r="H64" s="31">
        <v>1</v>
      </c>
      <c r="I64" s="31">
        <v>0</v>
      </c>
      <c r="J64" s="31">
        <v>0</v>
      </c>
      <c r="K64" s="117">
        <f t="shared" si="0"/>
        <v>0</v>
      </c>
      <c r="L64" s="129">
        <v>0</v>
      </c>
      <c r="M64" s="129">
        <v>0</v>
      </c>
      <c r="N64" s="56" t="str">
        <f t="shared" si="1"/>
        <v>Camille Johnson, REALTORS</v>
      </c>
      <c r="O64" t="str">
        <f t="shared" si="4"/>
        <v>Yes</v>
      </c>
      <c r="P64" t="str">
        <f t="shared" si="3"/>
        <v>Yes</v>
      </c>
    </row>
    <row r="65" spans="1:16" outlineLevel="2" x14ac:dyDescent="0.2">
      <c r="A65" t="s">
        <v>1244</v>
      </c>
      <c r="B65" t="s">
        <v>1535</v>
      </c>
      <c r="C65" t="s">
        <v>2635</v>
      </c>
      <c r="D65" t="s">
        <v>1126</v>
      </c>
      <c r="E65" s="3">
        <v>43543</v>
      </c>
      <c r="F65" s="115">
        <v>387500</v>
      </c>
      <c r="G65" s="34" t="s">
        <v>838</v>
      </c>
      <c r="H65" s="31">
        <v>1</v>
      </c>
      <c r="I65" s="31">
        <v>0</v>
      </c>
      <c r="J65" s="31">
        <v>0</v>
      </c>
      <c r="K65" s="117">
        <f t="shared" si="0"/>
        <v>0</v>
      </c>
      <c r="L65" s="129">
        <v>0</v>
      </c>
      <c r="M65" s="129">
        <v>0</v>
      </c>
      <c r="N65" s="56" t="str">
        <f t="shared" si="1"/>
        <v>Camille Johnson, REALTORS</v>
      </c>
      <c r="O65" t="str">
        <f t="shared" si="4"/>
        <v>Yes</v>
      </c>
      <c r="P65" t="str">
        <f t="shared" si="3"/>
        <v>Yes</v>
      </c>
    </row>
    <row r="66" spans="1:16" outlineLevel="1" x14ac:dyDescent="0.2">
      <c r="A66" s="29" t="s">
        <v>1244</v>
      </c>
      <c r="F66" s="115">
        <f>SUBTOTAL(9,F59:F65)</f>
        <v>1744900</v>
      </c>
      <c r="H66" s="31">
        <f>SUBTOTAL(9,H59:H65)</f>
        <v>7</v>
      </c>
      <c r="I66" s="31">
        <f>SUBTOTAL(9,I59:I65)</f>
        <v>3</v>
      </c>
      <c r="J66" s="31">
        <f>SUBTOTAL(9,J59:J65)</f>
        <v>2</v>
      </c>
      <c r="K66" s="117">
        <f t="shared" si="0"/>
        <v>0.2857142857142857</v>
      </c>
      <c r="L66" s="129">
        <f>SUBTOTAL(9,L59:L65)</f>
        <v>1</v>
      </c>
      <c r="M66" s="129">
        <f>SUBTOTAL(9,M59:M65)</f>
        <v>1</v>
      </c>
      <c r="N66" s="56" t="str">
        <f t="shared" si="1"/>
        <v>Camille Johnson, REALTORS</v>
      </c>
      <c r="O66" t="str">
        <f t="shared" si="4"/>
        <v>Yes</v>
      </c>
      <c r="P66" t="str">
        <f t="shared" si="3"/>
        <v>Yes</v>
      </c>
    </row>
    <row r="67" spans="1:16" outlineLevel="2" x14ac:dyDescent="0.2">
      <c r="A67" t="s">
        <v>152</v>
      </c>
      <c r="B67" t="s">
        <v>1842</v>
      </c>
      <c r="C67" s="3" t="s">
        <v>2960</v>
      </c>
      <c r="D67" t="s">
        <v>7</v>
      </c>
      <c r="E67" s="102">
        <v>43580</v>
      </c>
      <c r="F67" s="115">
        <v>449000</v>
      </c>
      <c r="G67" s="31">
        <v>20190637</v>
      </c>
      <c r="H67" s="31">
        <v>1</v>
      </c>
      <c r="I67" s="31">
        <v>1</v>
      </c>
      <c r="J67" s="31">
        <v>1</v>
      </c>
      <c r="K67" s="117">
        <f t="shared" ref="K67:K130" si="5">+J67/H67</f>
        <v>1</v>
      </c>
      <c r="L67">
        <v>0</v>
      </c>
      <c r="M67">
        <v>0</v>
      </c>
      <c r="N67" s="56" t="str">
        <f t="shared" ref="N67:N130" si="6">IF(B67="",B66,B67)</f>
        <v>Coldwell Banker Apex, REALTORS</v>
      </c>
      <c r="O67" t="str">
        <f t="shared" ref="O67:O130" si="7">IF(L67&gt;=$U$2,"Yes","No")</f>
        <v>Yes</v>
      </c>
      <c r="P67" t="str">
        <f t="shared" ref="P67:P130" si="8">IF(N67&gt;=$V$2,"Yes","No")</f>
        <v>Yes</v>
      </c>
    </row>
    <row r="68" spans="1:16" outlineLevel="2" x14ac:dyDescent="0.2">
      <c r="A68" t="s">
        <v>152</v>
      </c>
      <c r="B68" t="s">
        <v>1842</v>
      </c>
      <c r="C68" s="3" t="s">
        <v>2555</v>
      </c>
      <c r="D68" t="s">
        <v>216</v>
      </c>
      <c r="E68" s="102">
        <v>43532</v>
      </c>
      <c r="F68" s="115">
        <v>245000</v>
      </c>
      <c r="G68" s="31">
        <v>20190305</v>
      </c>
      <c r="H68" s="31">
        <v>1</v>
      </c>
      <c r="I68" s="31">
        <v>1</v>
      </c>
      <c r="J68" s="31">
        <v>1</v>
      </c>
      <c r="K68" s="117">
        <f t="shared" si="5"/>
        <v>1</v>
      </c>
      <c r="L68">
        <v>1</v>
      </c>
      <c r="M68">
        <v>1</v>
      </c>
      <c r="N68" s="56" t="str">
        <f t="shared" si="6"/>
        <v>Coldwell Banker Apex, REALTORS</v>
      </c>
      <c r="O68" t="str">
        <f t="shared" si="7"/>
        <v>Yes</v>
      </c>
      <c r="P68" t="str">
        <f t="shared" si="8"/>
        <v>Yes</v>
      </c>
    </row>
    <row r="69" spans="1:16" outlineLevel="2" x14ac:dyDescent="0.2">
      <c r="A69" t="s">
        <v>152</v>
      </c>
      <c r="B69" t="s">
        <v>1842</v>
      </c>
      <c r="C69" s="3" t="s">
        <v>2255</v>
      </c>
      <c r="D69" t="s">
        <v>123</v>
      </c>
      <c r="E69" s="102">
        <v>43496</v>
      </c>
      <c r="F69" s="115">
        <v>187500</v>
      </c>
      <c r="G69" s="31" t="s">
        <v>838</v>
      </c>
      <c r="H69" s="31">
        <v>1</v>
      </c>
      <c r="I69" s="31">
        <v>0</v>
      </c>
      <c r="J69" s="31">
        <v>1</v>
      </c>
      <c r="K69" s="117">
        <f t="shared" si="5"/>
        <v>1</v>
      </c>
      <c r="L69">
        <v>0</v>
      </c>
      <c r="M69">
        <v>0</v>
      </c>
      <c r="N69" s="56" t="str">
        <f t="shared" si="6"/>
        <v>Coldwell Banker Apex, REALTORS</v>
      </c>
      <c r="O69" t="str">
        <f t="shared" si="7"/>
        <v>Yes</v>
      </c>
      <c r="P69" t="str">
        <f t="shared" si="8"/>
        <v>Yes</v>
      </c>
    </row>
    <row r="70" spans="1:16" outlineLevel="2" x14ac:dyDescent="0.2">
      <c r="A70" t="s">
        <v>152</v>
      </c>
      <c r="B70" t="s">
        <v>1842</v>
      </c>
      <c r="C70" s="3" t="s">
        <v>2282</v>
      </c>
      <c r="D70" t="s">
        <v>6</v>
      </c>
      <c r="E70" s="102">
        <v>43497</v>
      </c>
      <c r="F70" s="115">
        <v>185000</v>
      </c>
      <c r="G70" s="31">
        <v>20182857</v>
      </c>
      <c r="H70" s="31">
        <v>1</v>
      </c>
      <c r="I70" s="31">
        <v>1</v>
      </c>
      <c r="J70" s="31">
        <v>1</v>
      </c>
      <c r="K70" s="117">
        <f t="shared" si="5"/>
        <v>1</v>
      </c>
      <c r="L70">
        <v>0</v>
      </c>
      <c r="M70">
        <v>0</v>
      </c>
      <c r="N70" s="56" t="str">
        <f t="shared" si="6"/>
        <v>Coldwell Banker Apex, REALTORS</v>
      </c>
      <c r="O70" t="str">
        <f t="shared" si="7"/>
        <v>Yes</v>
      </c>
      <c r="P70" t="str">
        <f t="shared" si="8"/>
        <v>Yes</v>
      </c>
    </row>
    <row r="71" spans="1:16" outlineLevel="2" x14ac:dyDescent="0.2">
      <c r="A71" t="s">
        <v>152</v>
      </c>
      <c r="B71" t="s">
        <v>1842</v>
      </c>
      <c r="C71" s="3" t="s">
        <v>2565</v>
      </c>
      <c r="D71" t="s">
        <v>6</v>
      </c>
      <c r="E71" s="102">
        <v>43535</v>
      </c>
      <c r="F71" s="115">
        <v>200000</v>
      </c>
      <c r="G71" s="31">
        <v>20190306</v>
      </c>
      <c r="H71" s="31">
        <v>1</v>
      </c>
      <c r="I71" s="31">
        <v>1</v>
      </c>
      <c r="J71" s="31">
        <v>1</v>
      </c>
      <c r="K71" s="117">
        <f t="shared" si="5"/>
        <v>1</v>
      </c>
      <c r="L71">
        <v>0</v>
      </c>
      <c r="M71">
        <v>0</v>
      </c>
      <c r="N71" s="56" t="str">
        <f t="shared" si="6"/>
        <v>Coldwell Banker Apex, REALTORS</v>
      </c>
      <c r="O71" t="str">
        <f t="shared" si="7"/>
        <v>Yes</v>
      </c>
      <c r="P71" t="str">
        <f t="shared" si="8"/>
        <v>Yes</v>
      </c>
    </row>
    <row r="72" spans="1:16" outlineLevel="2" x14ac:dyDescent="0.2">
      <c r="A72" t="s">
        <v>152</v>
      </c>
      <c r="B72" t="s">
        <v>1842</v>
      </c>
      <c r="C72" s="3" t="s">
        <v>2799</v>
      </c>
      <c r="D72" t="s">
        <v>123</v>
      </c>
      <c r="E72" s="102">
        <v>43560</v>
      </c>
      <c r="F72" s="115">
        <v>385000</v>
      </c>
      <c r="G72" s="31" t="s">
        <v>838</v>
      </c>
      <c r="H72" s="31">
        <v>1</v>
      </c>
      <c r="I72" s="31">
        <v>0</v>
      </c>
      <c r="J72" s="31">
        <v>1</v>
      </c>
      <c r="K72" s="117">
        <f t="shared" si="5"/>
        <v>1</v>
      </c>
      <c r="L72">
        <v>0</v>
      </c>
      <c r="M72">
        <v>0</v>
      </c>
      <c r="N72" s="56" t="str">
        <f t="shared" si="6"/>
        <v>Coldwell Banker Apex, REALTORS</v>
      </c>
      <c r="O72" t="str">
        <f t="shared" si="7"/>
        <v>Yes</v>
      </c>
      <c r="P72" t="str">
        <f t="shared" si="8"/>
        <v>Yes</v>
      </c>
    </row>
    <row r="73" spans="1:16" outlineLevel="2" x14ac:dyDescent="0.2">
      <c r="A73" t="s">
        <v>152</v>
      </c>
      <c r="B73" t="s">
        <v>1842</v>
      </c>
      <c r="C73" t="s">
        <v>2483</v>
      </c>
      <c r="D73" t="s">
        <v>6</v>
      </c>
      <c r="E73" s="3">
        <v>43525</v>
      </c>
      <c r="F73" s="115">
        <v>70000</v>
      </c>
      <c r="G73" s="17">
        <v>20190302</v>
      </c>
      <c r="H73" s="129">
        <v>1</v>
      </c>
      <c r="I73" s="129">
        <v>1</v>
      </c>
      <c r="J73" s="31">
        <v>0</v>
      </c>
      <c r="K73" s="117">
        <f t="shared" si="5"/>
        <v>0</v>
      </c>
      <c r="L73" s="129">
        <v>0</v>
      </c>
      <c r="M73" s="129">
        <v>0</v>
      </c>
      <c r="N73" s="56" t="str">
        <f t="shared" si="6"/>
        <v>Coldwell Banker Apex, REALTORS</v>
      </c>
      <c r="O73" t="str">
        <f t="shared" si="7"/>
        <v>Yes</v>
      </c>
      <c r="P73" t="str">
        <f t="shared" si="8"/>
        <v>Yes</v>
      </c>
    </row>
    <row r="74" spans="1:16" outlineLevel="2" x14ac:dyDescent="0.2">
      <c r="A74" t="s">
        <v>152</v>
      </c>
      <c r="B74" t="s">
        <v>1842</v>
      </c>
      <c r="C74" t="s">
        <v>3320</v>
      </c>
      <c r="D74" t="s">
        <v>216</v>
      </c>
      <c r="E74" s="3">
        <v>43615</v>
      </c>
      <c r="F74" s="115">
        <v>189000</v>
      </c>
      <c r="G74" s="34">
        <v>20190935</v>
      </c>
      <c r="H74" s="31">
        <v>1</v>
      </c>
      <c r="I74" s="31">
        <v>1</v>
      </c>
      <c r="J74" s="31">
        <v>0</v>
      </c>
      <c r="K74" s="117">
        <f t="shared" si="5"/>
        <v>0</v>
      </c>
      <c r="L74" s="129">
        <v>0</v>
      </c>
      <c r="M74" s="129">
        <v>0</v>
      </c>
      <c r="N74" s="56" t="str">
        <f t="shared" si="6"/>
        <v>Coldwell Banker Apex, REALTORS</v>
      </c>
      <c r="O74" t="str">
        <f t="shared" si="7"/>
        <v>Yes</v>
      </c>
      <c r="P74" t="str">
        <f t="shared" si="8"/>
        <v>Yes</v>
      </c>
    </row>
    <row r="75" spans="1:16" outlineLevel="2" x14ac:dyDescent="0.2">
      <c r="A75" t="s">
        <v>152</v>
      </c>
      <c r="B75" t="s">
        <v>1842</v>
      </c>
      <c r="C75" t="s">
        <v>2873</v>
      </c>
      <c r="D75" t="s">
        <v>123</v>
      </c>
      <c r="E75" s="3">
        <v>43570</v>
      </c>
      <c r="F75" s="115">
        <v>195900</v>
      </c>
      <c r="G75" s="34">
        <v>20190562</v>
      </c>
      <c r="H75" s="31">
        <v>1</v>
      </c>
      <c r="I75" s="31">
        <v>1</v>
      </c>
      <c r="J75" s="31">
        <v>0</v>
      </c>
      <c r="K75" s="117">
        <f t="shared" si="5"/>
        <v>0</v>
      </c>
      <c r="L75" s="129">
        <v>0</v>
      </c>
      <c r="M75" s="129">
        <v>0</v>
      </c>
      <c r="N75" s="56" t="str">
        <f t="shared" si="6"/>
        <v>Coldwell Banker Apex, REALTORS</v>
      </c>
      <c r="O75" t="str">
        <f t="shared" si="7"/>
        <v>Yes</v>
      </c>
      <c r="P75" t="str">
        <f t="shared" si="8"/>
        <v>Yes</v>
      </c>
    </row>
    <row r="76" spans="1:16" outlineLevel="2" x14ac:dyDescent="0.2">
      <c r="A76" t="s">
        <v>152</v>
      </c>
      <c r="B76" t="s">
        <v>1842</v>
      </c>
      <c r="C76" t="s">
        <v>2981</v>
      </c>
      <c r="D76" t="s">
        <v>6</v>
      </c>
      <c r="E76" s="3">
        <v>43581</v>
      </c>
      <c r="F76" s="115">
        <v>270000</v>
      </c>
      <c r="G76" s="34" t="s">
        <v>838</v>
      </c>
      <c r="H76" s="31">
        <v>1</v>
      </c>
      <c r="I76" s="31">
        <v>0</v>
      </c>
      <c r="J76" s="31">
        <v>0</v>
      </c>
      <c r="K76" s="117">
        <f t="shared" si="5"/>
        <v>0</v>
      </c>
      <c r="L76" s="129">
        <v>0</v>
      </c>
      <c r="M76" s="129">
        <v>0</v>
      </c>
      <c r="N76" s="56" t="str">
        <f t="shared" si="6"/>
        <v>Coldwell Banker Apex, REALTORS</v>
      </c>
      <c r="O76" t="str">
        <f t="shared" si="7"/>
        <v>Yes</v>
      </c>
      <c r="P76" t="str">
        <f t="shared" si="8"/>
        <v>Yes</v>
      </c>
    </row>
    <row r="77" spans="1:16" outlineLevel="2" x14ac:dyDescent="0.2">
      <c r="A77" t="s">
        <v>152</v>
      </c>
      <c r="B77" t="s">
        <v>1842</v>
      </c>
      <c r="C77" t="s">
        <v>2126</v>
      </c>
      <c r="D77" t="s">
        <v>1249</v>
      </c>
      <c r="E77" s="3">
        <v>43474</v>
      </c>
      <c r="F77" s="115">
        <v>320000</v>
      </c>
      <c r="G77" s="34">
        <v>20182924</v>
      </c>
      <c r="H77" s="31">
        <v>1</v>
      </c>
      <c r="I77" s="31">
        <v>1</v>
      </c>
      <c r="J77" s="31">
        <v>0</v>
      </c>
      <c r="K77" s="117">
        <f t="shared" si="5"/>
        <v>0</v>
      </c>
      <c r="L77" s="129">
        <v>0</v>
      </c>
      <c r="M77" s="129">
        <v>0</v>
      </c>
      <c r="N77" s="56" t="str">
        <f t="shared" si="6"/>
        <v>Coldwell Banker Apex, REALTORS</v>
      </c>
      <c r="O77" t="str">
        <f t="shared" si="7"/>
        <v>Yes</v>
      </c>
      <c r="P77" t="str">
        <f t="shared" si="8"/>
        <v>Yes</v>
      </c>
    </row>
    <row r="78" spans="1:16" outlineLevel="2" x14ac:dyDescent="0.2">
      <c r="A78" t="s">
        <v>152</v>
      </c>
      <c r="B78" t="s">
        <v>1842</v>
      </c>
      <c r="C78" t="s">
        <v>2281</v>
      </c>
      <c r="D78" t="s">
        <v>1126</v>
      </c>
      <c r="E78" s="3">
        <v>43497</v>
      </c>
      <c r="F78" s="115">
        <v>334000</v>
      </c>
      <c r="G78" s="34">
        <v>20190001</v>
      </c>
      <c r="H78" s="31">
        <v>1</v>
      </c>
      <c r="I78" s="31">
        <v>1</v>
      </c>
      <c r="J78" s="31">
        <v>0</v>
      </c>
      <c r="K78" s="117">
        <f t="shared" si="5"/>
        <v>0</v>
      </c>
      <c r="L78" s="129">
        <v>0</v>
      </c>
      <c r="M78" s="129">
        <v>0</v>
      </c>
      <c r="N78" s="56" t="str">
        <f t="shared" si="6"/>
        <v>Coldwell Banker Apex, REALTORS</v>
      </c>
      <c r="O78" t="str">
        <f t="shared" si="7"/>
        <v>Yes</v>
      </c>
      <c r="P78" t="str">
        <f t="shared" si="8"/>
        <v>Yes</v>
      </c>
    </row>
    <row r="79" spans="1:16" outlineLevel="2" x14ac:dyDescent="0.2">
      <c r="A79" t="s">
        <v>152</v>
      </c>
      <c r="B79" t="s">
        <v>1842</v>
      </c>
      <c r="C79" t="s">
        <v>3195</v>
      </c>
      <c r="D79" t="s">
        <v>1126</v>
      </c>
      <c r="E79" s="3">
        <v>43602</v>
      </c>
      <c r="F79" s="115">
        <v>352000</v>
      </c>
      <c r="G79" s="34" t="s">
        <v>838</v>
      </c>
      <c r="H79" s="31">
        <v>1</v>
      </c>
      <c r="I79" s="31">
        <v>0</v>
      </c>
      <c r="J79" s="31">
        <v>0</v>
      </c>
      <c r="K79" s="117">
        <f t="shared" si="5"/>
        <v>0</v>
      </c>
      <c r="L79" s="129">
        <v>0</v>
      </c>
      <c r="M79" s="129">
        <v>0</v>
      </c>
      <c r="N79" s="56" t="str">
        <f t="shared" si="6"/>
        <v>Coldwell Banker Apex, REALTORS</v>
      </c>
      <c r="O79" t="str">
        <f t="shared" si="7"/>
        <v>Yes</v>
      </c>
      <c r="P79" t="str">
        <f t="shared" si="8"/>
        <v>Yes</v>
      </c>
    </row>
    <row r="80" spans="1:16" outlineLevel="2" x14ac:dyDescent="0.2">
      <c r="A80" t="s">
        <v>152</v>
      </c>
      <c r="B80" t="s">
        <v>1842</v>
      </c>
      <c r="C80" t="s">
        <v>2554</v>
      </c>
      <c r="D80" t="s">
        <v>7</v>
      </c>
      <c r="E80" s="3">
        <v>43532</v>
      </c>
      <c r="F80" s="115">
        <v>570000</v>
      </c>
      <c r="G80" s="34">
        <v>20190140</v>
      </c>
      <c r="H80" s="31">
        <v>1</v>
      </c>
      <c r="I80" s="31">
        <v>1</v>
      </c>
      <c r="J80" s="31">
        <v>0</v>
      </c>
      <c r="K80" s="117">
        <f t="shared" si="5"/>
        <v>0</v>
      </c>
      <c r="L80" s="129">
        <v>0</v>
      </c>
      <c r="M80" s="129">
        <v>0</v>
      </c>
      <c r="N80" s="56" t="str">
        <f t="shared" si="6"/>
        <v>Coldwell Banker Apex, REALTORS</v>
      </c>
      <c r="O80" t="str">
        <f t="shared" si="7"/>
        <v>Yes</v>
      </c>
      <c r="P80" t="str">
        <f t="shared" si="8"/>
        <v>Yes</v>
      </c>
    </row>
    <row r="81" spans="1:16" outlineLevel="1" x14ac:dyDescent="0.2">
      <c r="A81" s="29" t="s">
        <v>152</v>
      </c>
      <c r="F81" s="115">
        <f>SUBTOTAL(9,F67:F80)</f>
        <v>3952400</v>
      </c>
      <c r="H81" s="31">
        <f>SUBTOTAL(9,H67:H80)</f>
        <v>14</v>
      </c>
      <c r="I81" s="31">
        <f>SUBTOTAL(9,I67:I80)</f>
        <v>10</v>
      </c>
      <c r="J81" s="31">
        <f>SUBTOTAL(9,J67:J80)</f>
        <v>6</v>
      </c>
      <c r="K81" s="117">
        <f t="shared" si="5"/>
        <v>0.42857142857142855</v>
      </c>
      <c r="L81" s="129">
        <f>SUBTOTAL(9,L67:L80)</f>
        <v>1</v>
      </c>
      <c r="M81" s="129">
        <f>SUBTOTAL(9,M67:M80)</f>
        <v>1</v>
      </c>
      <c r="N81" s="56" t="str">
        <f t="shared" si="6"/>
        <v>Coldwell Banker Apex, REALTORS</v>
      </c>
      <c r="O81" t="str">
        <f t="shared" si="7"/>
        <v>Yes</v>
      </c>
      <c r="P81" t="str">
        <f t="shared" si="8"/>
        <v>Yes</v>
      </c>
    </row>
    <row r="82" spans="1:16" outlineLevel="2" x14ac:dyDescent="0.2">
      <c r="A82" t="s">
        <v>1997</v>
      </c>
      <c r="B82" t="s">
        <v>1751</v>
      </c>
      <c r="C82" s="3" t="s">
        <v>2283</v>
      </c>
      <c r="D82" t="s">
        <v>301</v>
      </c>
      <c r="E82" s="102">
        <v>43497</v>
      </c>
      <c r="F82" s="115">
        <v>267000</v>
      </c>
      <c r="G82" s="31" t="s">
        <v>838</v>
      </c>
      <c r="H82" s="31">
        <v>1</v>
      </c>
      <c r="I82" s="31">
        <v>0</v>
      </c>
      <c r="J82" s="31">
        <v>1</v>
      </c>
      <c r="K82" s="117">
        <f t="shared" si="5"/>
        <v>1</v>
      </c>
      <c r="L82">
        <v>0</v>
      </c>
      <c r="M82">
        <v>0</v>
      </c>
      <c r="N82" s="56" t="str">
        <f t="shared" si="6"/>
        <v>Vista Real Estate</v>
      </c>
      <c r="O82" t="str">
        <f t="shared" si="7"/>
        <v>Yes</v>
      </c>
      <c r="P82" t="str">
        <f t="shared" si="8"/>
        <v>Yes</v>
      </c>
    </row>
    <row r="83" spans="1:16" outlineLevel="2" x14ac:dyDescent="0.2">
      <c r="A83" t="s">
        <v>1997</v>
      </c>
      <c r="B83" t="s">
        <v>1751</v>
      </c>
      <c r="C83" s="3" t="s">
        <v>2726</v>
      </c>
      <c r="D83" t="s">
        <v>123</v>
      </c>
      <c r="E83" s="102">
        <v>43552</v>
      </c>
      <c r="F83" s="115">
        <v>330000</v>
      </c>
      <c r="G83" s="31" t="s">
        <v>838</v>
      </c>
      <c r="H83" s="31">
        <v>1</v>
      </c>
      <c r="I83" s="31">
        <v>0</v>
      </c>
      <c r="J83" s="31">
        <v>1</v>
      </c>
      <c r="K83" s="117">
        <f t="shared" si="5"/>
        <v>1</v>
      </c>
      <c r="L83">
        <v>0</v>
      </c>
      <c r="M83">
        <v>0</v>
      </c>
      <c r="N83" s="56" t="str">
        <f t="shared" si="6"/>
        <v>Vista Real Estate</v>
      </c>
      <c r="O83" t="str">
        <f t="shared" si="7"/>
        <v>Yes</v>
      </c>
      <c r="P83" t="str">
        <f t="shared" si="8"/>
        <v>Yes</v>
      </c>
    </row>
    <row r="84" spans="1:16" outlineLevel="1" x14ac:dyDescent="0.2">
      <c r="A84" s="29" t="s">
        <v>1997</v>
      </c>
      <c r="C84" s="3"/>
      <c r="E84" s="102"/>
      <c r="F84" s="115">
        <f>SUBTOTAL(9,F82:F83)</f>
        <v>597000</v>
      </c>
      <c r="G84" s="31"/>
      <c r="H84" s="31">
        <f>SUBTOTAL(9,H82:H83)</f>
        <v>2</v>
      </c>
      <c r="I84" s="31">
        <f>SUBTOTAL(9,I82:I83)</f>
        <v>0</v>
      </c>
      <c r="J84" s="31">
        <f>SUBTOTAL(9,J82:J83)</f>
        <v>2</v>
      </c>
      <c r="K84" s="117">
        <f t="shared" si="5"/>
        <v>1</v>
      </c>
      <c r="L84">
        <f>SUBTOTAL(9,L82:L83)</f>
        <v>0</v>
      </c>
      <c r="M84">
        <f>SUBTOTAL(9,M82:M83)</f>
        <v>0</v>
      </c>
      <c r="N84" s="56" t="str">
        <f t="shared" si="6"/>
        <v>Vista Real Estate</v>
      </c>
      <c r="O84" t="str">
        <f t="shared" si="7"/>
        <v>Yes</v>
      </c>
      <c r="P84" t="str">
        <f t="shared" si="8"/>
        <v>Yes</v>
      </c>
    </row>
    <row r="85" spans="1:16" outlineLevel="2" x14ac:dyDescent="0.2">
      <c r="A85" t="s">
        <v>1852</v>
      </c>
      <c r="B85" t="s">
        <v>1258</v>
      </c>
      <c r="C85" s="3" t="s">
        <v>2275</v>
      </c>
      <c r="D85" t="s">
        <v>425</v>
      </c>
      <c r="E85" s="102">
        <v>43496</v>
      </c>
      <c r="F85" s="115">
        <v>430000</v>
      </c>
      <c r="G85" s="31" t="s">
        <v>838</v>
      </c>
      <c r="H85" s="31">
        <v>1</v>
      </c>
      <c r="I85" s="31">
        <v>0</v>
      </c>
      <c r="J85" s="31">
        <v>1</v>
      </c>
      <c r="K85" s="117">
        <f t="shared" si="5"/>
        <v>1</v>
      </c>
      <c r="L85">
        <v>0</v>
      </c>
      <c r="M85">
        <v>0</v>
      </c>
      <c r="N85" s="56" t="str">
        <f t="shared" si="6"/>
        <v>Re/Max Centex, REALTORS</v>
      </c>
      <c r="O85" t="str">
        <f t="shared" si="7"/>
        <v>Yes</v>
      </c>
      <c r="P85" t="str">
        <f t="shared" si="8"/>
        <v>Yes</v>
      </c>
    </row>
    <row r="86" spans="1:16" outlineLevel="1" x14ac:dyDescent="0.2">
      <c r="A86" s="29" t="s">
        <v>1852</v>
      </c>
      <c r="C86" s="3"/>
      <c r="E86" s="102"/>
      <c r="F86" s="115">
        <f>SUBTOTAL(9,F85:F85)</f>
        <v>430000</v>
      </c>
      <c r="G86" s="31"/>
      <c r="H86" s="31">
        <f>SUBTOTAL(9,H85:H85)</f>
        <v>1</v>
      </c>
      <c r="I86" s="31">
        <f>SUBTOTAL(9,I85:I85)</f>
        <v>0</v>
      </c>
      <c r="J86" s="31">
        <f>SUBTOTAL(9,J85:J85)</f>
        <v>1</v>
      </c>
      <c r="K86" s="117">
        <f t="shared" si="5"/>
        <v>1</v>
      </c>
      <c r="L86">
        <f>SUBTOTAL(9,L85:L85)</f>
        <v>0</v>
      </c>
      <c r="M86">
        <f>SUBTOTAL(9,M85:M85)</f>
        <v>0</v>
      </c>
      <c r="N86" s="56" t="str">
        <f t="shared" si="6"/>
        <v>Re/Max Centex, REALTORS</v>
      </c>
      <c r="O86" t="str">
        <f t="shared" si="7"/>
        <v>Yes</v>
      </c>
      <c r="P86" t="str">
        <f t="shared" si="8"/>
        <v>Yes</v>
      </c>
    </row>
    <row r="87" spans="1:16" outlineLevel="2" x14ac:dyDescent="0.2">
      <c r="A87" t="s">
        <v>13</v>
      </c>
      <c r="B87" t="s">
        <v>1840</v>
      </c>
      <c r="C87" s="3" t="s">
        <v>2060</v>
      </c>
      <c r="D87" t="s">
        <v>6</v>
      </c>
      <c r="E87" s="102">
        <v>43609</v>
      </c>
      <c r="F87" s="115">
        <v>245000</v>
      </c>
      <c r="G87" s="31">
        <v>20190905</v>
      </c>
      <c r="H87" s="31">
        <v>1</v>
      </c>
      <c r="I87" s="31">
        <v>1</v>
      </c>
      <c r="J87" s="31">
        <v>1</v>
      </c>
      <c r="K87" s="117">
        <f t="shared" si="5"/>
        <v>1</v>
      </c>
      <c r="L87">
        <v>0</v>
      </c>
      <c r="M87">
        <v>0</v>
      </c>
      <c r="N87" s="56" t="str">
        <f t="shared" si="6"/>
        <v>Kelly, Realtors</v>
      </c>
      <c r="O87" t="str">
        <f t="shared" si="7"/>
        <v>Yes</v>
      </c>
      <c r="P87" t="str">
        <f t="shared" si="8"/>
        <v>Yes</v>
      </c>
    </row>
    <row r="88" spans="1:16" outlineLevel="2" x14ac:dyDescent="0.2">
      <c r="A88" t="s">
        <v>13</v>
      </c>
      <c r="B88" t="s">
        <v>1840</v>
      </c>
      <c r="C88" s="3" t="s">
        <v>3149</v>
      </c>
      <c r="D88" t="s">
        <v>6</v>
      </c>
      <c r="E88" s="102">
        <v>43598</v>
      </c>
      <c r="F88" s="115">
        <v>214900</v>
      </c>
      <c r="G88" s="31" t="s">
        <v>838</v>
      </c>
      <c r="H88" s="31">
        <v>1</v>
      </c>
      <c r="I88" s="31">
        <v>0</v>
      </c>
      <c r="J88" s="31">
        <v>1</v>
      </c>
      <c r="K88" s="117">
        <f t="shared" si="5"/>
        <v>1</v>
      </c>
      <c r="L88">
        <v>0</v>
      </c>
      <c r="M88">
        <v>0</v>
      </c>
      <c r="N88" s="56" t="str">
        <f t="shared" si="6"/>
        <v>Kelly, Realtors</v>
      </c>
      <c r="O88" t="str">
        <f t="shared" si="7"/>
        <v>Yes</v>
      </c>
      <c r="P88" t="str">
        <f t="shared" si="8"/>
        <v>Yes</v>
      </c>
    </row>
    <row r="89" spans="1:16" outlineLevel="2" x14ac:dyDescent="0.2">
      <c r="A89" t="s">
        <v>13</v>
      </c>
      <c r="B89" t="s">
        <v>1840</v>
      </c>
      <c r="C89" s="3" t="s">
        <v>2979</v>
      </c>
      <c r="D89" t="s">
        <v>6</v>
      </c>
      <c r="E89" s="102">
        <v>43581</v>
      </c>
      <c r="F89" s="115">
        <v>138100</v>
      </c>
      <c r="G89" s="31" t="s">
        <v>838</v>
      </c>
      <c r="H89" s="31">
        <v>1</v>
      </c>
      <c r="I89" s="31">
        <v>0</v>
      </c>
      <c r="J89" s="31">
        <v>1</v>
      </c>
      <c r="K89" s="117">
        <f t="shared" si="5"/>
        <v>1</v>
      </c>
      <c r="L89">
        <v>0</v>
      </c>
      <c r="M89">
        <v>0</v>
      </c>
      <c r="N89" s="56" t="str">
        <f t="shared" si="6"/>
        <v>Kelly, Realtors</v>
      </c>
      <c r="O89" t="str">
        <f t="shared" si="7"/>
        <v>Yes</v>
      </c>
      <c r="P89" t="str">
        <f t="shared" si="8"/>
        <v>Yes</v>
      </c>
    </row>
    <row r="90" spans="1:16" outlineLevel="2" x14ac:dyDescent="0.2">
      <c r="A90" t="s">
        <v>13</v>
      </c>
      <c r="B90" t="s">
        <v>1840</v>
      </c>
      <c r="C90" s="3" t="s">
        <v>2856</v>
      </c>
      <c r="D90" t="s">
        <v>6</v>
      </c>
      <c r="E90" s="102">
        <v>43567</v>
      </c>
      <c r="F90" s="115">
        <v>315000</v>
      </c>
      <c r="G90" s="31">
        <v>20190456</v>
      </c>
      <c r="H90" s="31">
        <v>1</v>
      </c>
      <c r="I90" s="31">
        <v>1</v>
      </c>
      <c r="J90" s="31">
        <v>1</v>
      </c>
      <c r="K90" s="117">
        <f t="shared" si="5"/>
        <v>1</v>
      </c>
      <c r="L90">
        <v>0</v>
      </c>
      <c r="M90">
        <v>0</v>
      </c>
      <c r="N90" s="56" t="str">
        <f t="shared" si="6"/>
        <v>Kelly, Realtors</v>
      </c>
      <c r="O90" t="str">
        <f t="shared" si="7"/>
        <v>Yes</v>
      </c>
      <c r="P90" t="str">
        <f t="shared" si="8"/>
        <v>Yes</v>
      </c>
    </row>
    <row r="91" spans="1:16" outlineLevel="2" x14ac:dyDescent="0.2">
      <c r="A91" t="s">
        <v>13</v>
      </c>
      <c r="B91" t="s">
        <v>1840</v>
      </c>
      <c r="C91" s="3" t="s">
        <v>3226</v>
      </c>
      <c r="D91" t="s">
        <v>6</v>
      </c>
      <c r="E91" s="102">
        <v>43606</v>
      </c>
      <c r="F91" s="115">
        <v>159900</v>
      </c>
      <c r="G91" s="31" t="s">
        <v>838</v>
      </c>
      <c r="H91" s="31">
        <v>1</v>
      </c>
      <c r="I91" s="31">
        <v>0</v>
      </c>
      <c r="J91" s="31">
        <v>1</v>
      </c>
      <c r="K91" s="117">
        <f t="shared" si="5"/>
        <v>1</v>
      </c>
      <c r="L91">
        <v>0</v>
      </c>
      <c r="M91">
        <v>0</v>
      </c>
      <c r="N91" s="56" t="str">
        <f t="shared" si="6"/>
        <v>Kelly, Realtors</v>
      </c>
      <c r="O91" t="str">
        <f t="shared" si="7"/>
        <v>Yes</v>
      </c>
      <c r="P91" t="str">
        <f t="shared" si="8"/>
        <v>Yes</v>
      </c>
    </row>
    <row r="92" spans="1:16" outlineLevel="2" x14ac:dyDescent="0.2">
      <c r="A92" t="s">
        <v>13</v>
      </c>
      <c r="B92" t="s">
        <v>1840</v>
      </c>
      <c r="C92" s="3" t="s">
        <v>3129</v>
      </c>
      <c r="D92" t="s">
        <v>6</v>
      </c>
      <c r="E92" s="102">
        <v>43595</v>
      </c>
      <c r="F92" s="115">
        <v>282500</v>
      </c>
      <c r="G92" s="31">
        <v>20190519</v>
      </c>
      <c r="H92" s="31">
        <v>1</v>
      </c>
      <c r="I92" s="31">
        <v>1</v>
      </c>
      <c r="J92" s="31">
        <v>1</v>
      </c>
      <c r="K92" s="117">
        <f t="shared" si="5"/>
        <v>1</v>
      </c>
      <c r="L92">
        <v>0</v>
      </c>
      <c r="M92">
        <v>0</v>
      </c>
      <c r="N92" s="56" t="str">
        <f t="shared" si="6"/>
        <v>Kelly, Realtors</v>
      </c>
      <c r="O92" t="str">
        <f t="shared" si="7"/>
        <v>Yes</v>
      </c>
      <c r="P92" t="str">
        <f t="shared" si="8"/>
        <v>Yes</v>
      </c>
    </row>
    <row r="93" spans="1:16" outlineLevel="2" x14ac:dyDescent="0.2">
      <c r="A93" t="s">
        <v>13</v>
      </c>
      <c r="B93" t="s">
        <v>1840</v>
      </c>
      <c r="C93" t="s">
        <v>3069</v>
      </c>
      <c r="D93" t="s">
        <v>6</v>
      </c>
      <c r="E93" s="3">
        <v>43591</v>
      </c>
      <c r="F93" s="115">
        <v>190000</v>
      </c>
      <c r="G93" s="34" t="s">
        <v>838</v>
      </c>
      <c r="H93" s="31">
        <v>1</v>
      </c>
      <c r="I93" s="31">
        <v>0</v>
      </c>
      <c r="J93" s="31">
        <v>0</v>
      </c>
      <c r="K93" s="117">
        <f t="shared" si="5"/>
        <v>0</v>
      </c>
      <c r="L93" s="129">
        <v>0</v>
      </c>
      <c r="M93" s="129">
        <v>0</v>
      </c>
      <c r="N93" s="56" t="str">
        <f t="shared" si="6"/>
        <v>Kelly, Realtors</v>
      </c>
      <c r="O93" t="str">
        <f t="shared" si="7"/>
        <v>Yes</v>
      </c>
      <c r="P93" t="str">
        <f t="shared" si="8"/>
        <v>Yes</v>
      </c>
    </row>
    <row r="94" spans="1:16" outlineLevel="2" x14ac:dyDescent="0.2">
      <c r="A94" t="s">
        <v>13</v>
      </c>
      <c r="B94" t="s">
        <v>1840</v>
      </c>
      <c r="C94" t="s">
        <v>2662</v>
      </c>
      <c r="D94" t="s">
        <v>6</v>
      </c>
      <c r="E94" s="3">
        <v>43545</v>
      </c>
      <c r="F94" s="115">
        <v>196000</v>
      </c>
      <c r="G94" s="34" t="s">
        <v>838</v>
      </c>
      <c r="H94" s="31">
        <v>1</v>
      </c>
      <c r="I94" s="31">
        <v>0</v>
      </c>
      <c r="J94" s="31">
        <v>0</v>
      </c>
      <c r="K94" s="117">
        <f t="shared" si="5"/>
        <v>0</v>
      </c>
      <c r="L94" s="129">
        <v>0</v>
      </c>
      <c r="M94" s="129">
        <v>0</v>
      </c>
      <c r="N94" s="56" t="str">
        <f t="shared" si="6"/>
        <v>Kelly, Realtors</v>
      </c>
      <c r="O94" t="str">
        <f t="shared" si="7"/>
        <v>Yes</v>
      </c>
      <c r="P94" t="str">
        <f t="shared" si="8"/>
        <v>Yes</v>
      </c>
    </row>
    <row r="95" spans="1:16" outlineLevel="2" x14ac:dyDescent="0.2">
      <c r="A95" t="s">
        <v>13</v>
      </c>
      <c r="B95" t="s">
        <v>1840</v>
      </c>
      <c r="C95" t="s">
        <v>2951</v>
      </c>
      <c r="D95" t="s">
        <v>6</v>
      </c>
      <c r="E95" s="3">
        <v>43578</v>
      </c>
      <c r="F95" s="115">
        <v>232500</v>
      </c>
      <c r="G95" s="34" t="s">
        <v>838</v>
      </c>
      <c r="H95" s="31">
        <v>1</v>
      </c>
      <c r="I95" s="31">
        <v>0</v>
      </c>
      <c r="J95" s="31">
        <v>0</v>
      </c>
      <c r="K95" s="117">
        <f t="shared" si="5"/>
        <v>0</v>
      </c>
      <c r="L95" s="129">
        <v>0</v>
      </c>
      <c r="M95" s="129">
        <v>0</v>
      </c>
      <c r="N95" s="56" t="str">
        <f t="shared" si="6"/>
        <v>Kelly, Realtors</v>
      </c>
      <c r="O95" t="str">
        <f t="shared" si="7"/>
        <v>Yes</v>
      </c>
      <c r="P95" t="str">
        <f t="shared" si="8"/>
        <v>Yes</v>
      </c>
    </row>
    <row r="96" spans="1:16" outlineLevel="2" x14ac:dyDescent="0.2">
      <c r="A96" t="s">
        <v>13</v>
      </c>
      <c r="B96" t="s">
        <v>1840</v>
      </c>
      <c r="C96" t="s">
        <v>2001</v>
      </c>
      <c r="D96" t="s">
        <v>6</v>
      </c>
      <c r="E96" s="3">
        <v>43552</v>
      </c>
      <c r="F96" s="115">
        <v>277900</v>
      </c>
      <c r="G96" s="34" t="s">
        <v>838</v>
      </c>
      <c r="H96" s="31">
        <v>1</v>
      </c>
      <c r="I96" s="31">
        <v>0</v>
      </c>
      <c r="J96" s="31">
        <v>0</v>
      </c>
      <c r="K96" s="117">
        <f t="shared" si="5"/>
        <v>0</v>
      </c>
      <c r="L96" s="129">
        <v>0</v>
      </c>
      <c r="M96" s="129">
        <v>0</v>
      </c>
      <c r="N96" s="56" t="str">
        <f t="shared" si="6"/>
        <v>Kelly, Realtors</v>
      </c>
      <c r="O96" t="str">
        <f t="shared" si="7"/>
        <v>Yes</v>
      </c>
      <c r="P96" t="str">
        <f t="shared" si="8"/>
        <v>Yes</v>
      </c>
    </row>
    <row r="97" spans="1:16" outlineLevel="2" x14ac:dyDescent="0.2">
      <c r="A97" t="s">
        <v>13</v>
      </c>
      <c r="B97" t="s">
        <v>1840</v>
      </c>
      <c r="C97" t="s">
        <v>3158</v>
      </c>
      <c r="D97" t="s">
        <v>1249</v>
      </c>
      <c r="E97" s="3">
        <v>43598</v>
      </c>
      <c r="F97" s="115">
        <v>352500</v>
      </c>
      <c r="G97" s="34">
        <v>20190609</v>
      </c>
      <c r="H97" s="31">
        <v>1</v>
      </c>
      <c r="I97" s="31">
        <v>1</v>
      </c>
      <c r="J97" s="31">
        <v>0</v>
      </c>
      <c r="K97" s="117">
        <f t="shared" si="5"/>
        <v>0</v>
      </c>
      <c r="L97" s="129">
        <v>0</v>
      </c>
      <c r="M97" s="129">
        <v>0</v>
      </c>
      <c r="N97" s="56" t="str">
        <f t="shared" si="6"/>
        <v>Kelly, Realtors</v>
      </c>
      <c r="O97" t="str">
        <f t="shared" si="7"/>
        <v>Yes</v>
      </c>
      <c r="P97" t="str">
        <f t="shared" si="8"/>
        <v>Yes</v>
      </c>
    </row>
    <row r="98" spans="1:16" outlineLevel="2" x14ac:dyDescent="0.2">
      <c r="A98" t="s">
        <v>13</v>
      </c>
      <c r="B98" t="s">
        <v>1840</v>
      </c>
      <c r="C98" t="s">
        <v>2508</v>
      </c>
      <c r="D98" t="s">
        <v>7</v>
      </c>
      <c r="E98" s="3">
        <v>43528</v>
      </c>
      <c r="F98" s="115">
        <v>525000</v>
      </c>
      <c r="G98" s="34">
        <v>20190200</v>
      </c>
      <c r="H98" s="31">
        <v>1</v>
      </c>
      <c r="I98" s="31">
        <v>1</v>
      </c>
      <c r="J98" s="31">
        <v>0</v>
      </c>
      <c r="K98" s="117">
        <f t="shared" si="5"/>
        <v>0</v>
      </c>
      <c r="L98" s="129">
        <v>0</v>
      </c>
      <c r="M98" s="129">
        <v>0</v>
      </c>
      <c r="N98" s="56" t="str">
        <f t="shared" si="6"/>
        <v>Kelly, Realtors</v>
      </c>
      <c r="O98" t="str">
        <f t="shared" si="7"/>
        <v>Yes</v>
      </c>
      <c r="P98" t="str">
        <f t="shared" si="8"/>
        <v>Yes</v>
      </c>
    </row>
    <row r="99" spans="1:16" outlineLevel="1" x14ac:dyDescent="0.2">
      <c r="A99" s="29" t="s">
        <v>13</v>
      </c>
      <c r="F99" s="115">
        <f>SUBTOTAL(9,F87:F98)</f>
        <v>3129300</v>
      </c>
      <c r="H99" s="31">
        <f>SUBTOTAL(9,H87:H98)</f>
        <v>12</v>
      </c>
      <c r="I99" s="31">
        <f>SUBTOTAL(9,I87:I98)</f>
        <v>5</v>
      </c>
      <c r="J99" s="31">
        <f>SUBTOTAL(9,J87:J98)</f>
        <v>6</v>
      </c>
      <c r="K99" s="117">
        <f t="shared" si="5"/>
        <v>0.5</v>
      </c>
      <c r="L99" s="129">
        <f>SUBTOTAL(9,L87:L98)</f>
        <v>0</v>
      </c>
      <c r="M99" s="129">
        <f>SUBTOTAL(9,M87:M98)</f>
        <v>0</v>
      </c>
      <c r="N99" s="56" t="str">
        <f t="shared" si="6"/>
        <v>Kelly, Realtors</v>
      </c>
      <c r="O99" t="str">
        <f t="shared" si="7"/>
        <v>Yes</v>
      </c>
      <c r="P99" t="str">
        <f t="shared" si="8"/>
        <v>Yes</v>
      </c>
    </row>
    <row r="100" spans="1:16" outlineLevel="2" x14ac:dyDescent="0.2">
      <c r="A100" t="s">
        <v>1299</v>
      </c>
      <c r="B100" t="s">
        <v>1036</v>
      </c>
      <c r="C100" t="s">
        <v>1708</v>
      </c>
      <c r="D100" t="s">
        <v>6</v>
      </c>
      <c r="E100" s="3">
        <v>43615</v>
      </c>
      <c r="F100" s="115">
        <v>182000</v>
      </c>
      <c r="G100" s="34" t="s">
        <v>838</v>
      </c>
      <c r="H100" s="31">
        <v>1</v>
      </c>
      <c r="I100" s="31">
        <v>0</v>
      </c>
      <c r="J100" s="31">
        <v>0</v>
      </c>
      <c r="K100" s="117">
        <f t="shared" si="5"/>
        <v>0</v>
      </c>
      <c r="L100" s="129">
        <v>0</v>
      </c>
      <c r="M100" s="129">
        <v>0</v>
      </c>
      <c r="N100" s="56" t="str">
        <f t="shared" si="6"/>
        <v>Bentwood Realty</v>
      </c>
      <c r="O100" t="str">
        <f t="shared" si="7"/>
        <v>Yes</v>
      </c>
      <c r="P100" t="str">
        <f t="shared" si="8"/>
        <v>Yes</v>
      </c>
    </row>
    <row r="101" spans="1:16" outlineLevel="1" x14ac:dyDescent="0.2">
      <c r="A101" s="29" t="s">
        <v>1299</v>
      </c>
      <c r="F101" s="115">
        <f>SUBTOTAL(9,F100:F100)</f>
        <v>182000</v>
      </c>
      <c r="H101" s="31">
        <f>SUBTOTAL(9,H100:H100)</f>
        <v>1</v>
      </c>
      <c r="I101" s="31">
        <f>SUBTOTAL(9,I100:I100)</f>
        <v>0</v>
      </c>
      <c r="J101" s="31">
        <f>SUBTOTAL(9,J100:J100)</f>
        <v>0</v>
      </c>
      <c r="K101" s="117">
        <f t="shared" si="5"/>
        <v>0</v>
      </c>
      <c r="L101" s="129">
        <f>SUBTOTAL(9,L100:L100)</f>
        <v>0</v>
      </c>
      <c r="M101" s="129">
        <f>SUBTOTAL(9,M100:M100)</f>
        <v>0</v>
      </c>
      <c r="N101" s="56" t="str">
        <f t="shared" si="6"/>
        <v>Bentwood Realty</v>
      </c>
      <c r="O101" t="str">
        <f t="shared" si="7"/>
        <v>Yes</v>
      </c>
      <c r="P101" t="str">
        <f t="shared" si="8"/>
        <v>Yes</v>
      </c>
    </row>
    <row r="102" spans="1:16" outlineLevel="2" x14ac:dyDescent="0.2">
      <c r="A102" t="s">
        <v>3072</v>
      </c>
      <c r="B102" t="s">
        <v>5</v>
      </c>
      <c r="C102" s="3" t="s">
        <v>3073</v>
      </c>
      <c r="D102" t="s">
        <v>123</v>
      </c>
      <c r="E102" s="102">
        <v>43591</v>
      </c>
      <c r="F102" s="115">
        <v>223000</v>
      </c>
      <c r="G102" s="31" t="s">
        <v>838</v>
      </c>
      <c r="H102" s="31">
        <v>1</v>
      </c>
      <c r="I102" s="31">
        <v>0</v>
      </c>
      <c r="J102" s="31">
        <v>1</v>
      </c>
      <c r="K102" s="117">
        <f t="shared" si="5"/>
        <v>1</v>
      </c>
      <c r="L102">
        <v>0</v>
      </c>
      <c r="M102">
        <v>0</v>
      </c>
      <c r="N102" s="56" t="str">
        <f t="shared" si="6"/>
        <v>Magnolia Realty</v>
      </c>
      <c r="O102" t="str">
        <f t="shared" si="7"/>
        <v>Yes</v>
      </c>
      <c r="P102" t="str">
        <f t="shared" si="8"/>
        <v>Yes</v>
      </c>
    </row>
    <row r="103" spans="1:16" outlineLevel="1" x14ac:dyDescent="0.2">
      <c r="A103" s="29" t="s">
        <v>3072</v>
      </c>
      <c r="C103" s="3"/>
      <c r="E103" s="102"/>
      <c r="F103" s="115">
        <f>SUBTOTAL(9,F102:F102)</f>
        <v>223000</v>
      </c>
      <c r="G103" s="31"/>
      <c r="H103" s="31">
        <f>SUBTOTAL(9,H102:H102)</f>
        <v>1</v>
      </c>
      <c r="I103" s="31">
        <f>SUBTOTAL(9,I102:I102)</f>
        <v>0</v>
      </c>
      <c r="J103" s="31">
        <f>SUBTOTAL(9,J102:J102)</f>
        <v>1</v>
      </c>
      <c r="K103" s="117">
        <f t="shared" si="5"/>
        <v>1</v>
      </c>
      <c r="L103">
        <f>SUBTOTAL(9,L102:L102)</f>
        <v>0</v>
      </c>
      <c r="M103">
        <f>SUBTOTAL(9,M102:M102)</f>
        <v>0</v>
      </c>
      <c r="N103" s="56" t="str">
        <f t="shared" si="6"/>
        <v>Magnolia Realty</v>
      </c>
      <c r="O103" t="str">
        <f t="shared" si="7"/>
        <v>Yes</v>
      </c>
      <c r="P103" t="str">
        <f t="shared" si="8"/>
        <v>Yes</v>
      </c>
    </row>
    <row r="104" spans="1:16" outlineLevel="2" x14ac:dyDescent="0.2">
      <c r="A104" t="s">
        <v>787</v>
      </c>
      <c r="B104" t="s">
        <v>1036</v>
      </c>
      <c r="C104" s="3" t="s">
        <v>3090</v>
      </c>
      <c r="D104" t="s">
        <v>1249</v>
      </c>
      <c r="E104" s="102">
        <v>43592</v>
      </c>
      <c r="F104" s="115">
        <v>575000</v>
      </c>
      <c r="G104" s="31" t="s">
        <v>838</v>
      </c>
      <c r="H104" s="31">
        <v>1</v>
      </c>
      <c r="I104" s="31">
        <v>0</v>
      </c>
      <c r="J104" s="31">
        <v>1</v>
      </c>
      <c r="K104" s="117">
        <f t="shared" si="5"/>
        <v>1</v>
      </c>
      <c r="L104">
        <v>0</v>
      </c>
      <c r="M104">
        <v>0</v>
      </c>
      <c r="N104" s="56" t="str">
        <f t="shared" si="6"/>
        <v>Bentwood Realty</v>
      </c>
      <c r="O104" t="str">
        <f t="shared" si="7"/>
        <v>Yes</v>
      </c>
      <c r="P104" t="str">
        <f t="shared" si="8"/>
        <v>Yes</v>
      </c>
    </row>
    <row r="105" spans="1:16" outlineLevel="2" x14ac:dyDescent="0.2">
      <c r="A105" t="s">
        <v>787</v>
      </c>
      <c r="B105" t="s">
        <v>1036</v>
      </c>
      <c r="C105" s="3" t="s">
        <v>2598</v>
      </c>
      <c r="D105" t="s">
        <v>6</v>
      </c>
      <c r="E105" s="102">
        <v>43538</v>
      </c>
      <c r="F105" s="115">
        <v>79000</v>
      </c>
      <c r="G105" s="31" t="s">
        <v>838</v>
      </c>
      <c r="H105" s="31">
        <v>1</v>
      </c>
      <c r="I105" s="31">
        <v>0</v>
      </c>
      <c r="J105" s="31">
        <v>1</v>
      </c>
      <c r="K105" s="117">
        <f t="shared" si="5"/>
        <v>1</v>
      </c>
      <c r="L105">
        <v>0</v>
      </c>
      <c r="M105">
        <v>0</v>
      </c>
      <c r="N105" s="56" t="str">
        <f t="shared" si="6"/>
        <v>Bentwood Realty</v>
      </c>
      <c r="O105" t="str">
        <f t="shared" si="7"/>
        <v>Yes</v>
      </c>
      <c r="P105" t="str">
        <f t="shared" si="8"/>
        <v>Yes</v>
      </c>
    </row>
    <row r="106" spans="1:16" outlineLevel="2" x14ac:dyDescent="0.2">
      <c r="A106" t="s">
        <v>787</v>
      </c>
      <c r="B106" t="s">
        <v>1036</v>
      </c>
      <c r="C106" t="s">
        <v>2221</v>
      </c>
      <c r="D106" t="s">
        <v>123</v>
      </c>
      <c r="E106" s="3">
        <v>43490</v>
      </c>
      <c r="F106" s="115">
        <v>184900</v>
      </c>
      <c r="G106" s="34" t="s">
        <v>838</v>
      </c>
      <c r="H106" s="31">
        <v>1</v>
      </c>
      <c r="I106" s="31">
        <v>0</v>
      </c>
      <c r="J106" s="31">
        <v>0</v>
      </c>
      <c r="K106" s="117">
        <f t="shared" si="5"/>
        <v>0</v>
      </c>
      <c r="L106" s="129">
        <v>0</v>
      </c>
      <c r="M106" s="129">
        <v>0</v>
      </c>
      <c r="N106" s="56" t="str">
        <f t="shared" si="6"/>
        <v>Bentwood Realty</v>
      </c>
      <c r="O106" t="str">
        <f t="shared" si="7"/>
        <v>Yes</v>
      </c>
      <c r="P106" t="str">
        <f t="shared" si="8"/>
        <v>Yes</v>
      </c>
    </row>
    <row r="107" spans="1:16" outlineLevel="2" x14ac:dyDescent="0.2">
      <c r="A107" t="s">
        <v>787</v>
      </c>
      <c r="B107" t="s">
        <v>1036</v>
      </c>
      <c r="C107" t="s">
        <v>3086</v>
      </c>
      <c r="D107" t="s">
        <v>7</v>
      </c>
      <c r="E107" s="3">
        <v>43592</v>
      </c>
      <c r="F107" s="115">
        <v>645000</v>
      </c>
      <c r="G107" s="34" t="s">
        <v>838</v>
      </c>
      <c r="H107" s="31">
        <v>1</v>
      </c>
      <c r="I107" s="31">
        <v>0</v>
      </c>
      <c r="J107" s="31">
        <v>0</v>
      </c>
      <c r="K107" s="117">
        <f t="shared" si="5"/>
        <v>0</v>
      </c>
      <c r="L107" s="129">
        <v>0</v>
      </c>
      <c r="M107" s="129">
        <v>0</v>
      </c>
      <c r="N107" s="56" t="str">
        <f t="shared" si="6"/>
        <v>Bentwood Realty</v>
      </c>
      <c r="O107" t="str">
        <f t="shared" si="7"/>
        <v>Yes</v>
      </c>
      <c r="P107" t="str">
        <f t="shared" si="8"/>
        <v>Yes</v>
      </c>
    </row>
    <row r="108" spans="1:16" outlineLevel="1" x14ac:dyDescent="0.2">
      <c r="A108" s="29" t="s">
        <v>787</v>
      </c>
      <c r="F108" s="115">
        <f>SUBTOTAL(9,F104:F107)</f>
        <v>1483900</v>
      </c>
      <c r="H108" s="31">
        <f>SUBTOTAL(9,H104:H107)</f>
        <v>4</v>
      </c>
      <c r="I108" s="31">
        <f>SUBTOTAL(9,I104:I107)</f>
        <v>0</v>
      </c>
      <c r="J108" s="31">
        <f>SUBTOTAL(9,J104:J107)</f>
        <v>2</v>
      </c>
      <c r="K108" s="117">
        <f t="shared" si="5"/>
        <v>0.5</v>
      </c>
      <c r="L108" s="129">
        <f>SUBTOTAL(9,L104:L107)</f>
        <v>0</v>
      </c>
      <c r="M108" s="129">
        <f>SUBTOTAL(9,M104:M107)</f>
        <v>0</v>
      </c>
      <c r="N108" s="56" t="str">
        <f t="shared" si="6"/>
        <v>Bentwood Realty</v>
      </c>
      <c r="O108" t="str">
        <f t="shared" si="7"/>
        <v>Yes</v>
      </c>
      <c r="P108" t="str">
        <f t="shared" si="8"/>
        <v>Yes</v>
      </c>
    </row>
    <row r="109" spans="1:16" outlineLevel="2" x14ac:dyDescent="0.2">
      <c r="A109" t="s">
        <v>182</v>
      </c>
      <c r="B109" t="s">
        <v>718</v>
      </c>
      <c r="C109" s="3" t="s">
        <v>3083</v>
      </c>
      <c r="D109" t="s">
        <v>552</v>
      </c>
      <c r="E109" s="102">
        <v>43591</v>
      </c>
      <c r="F109" s="115">
        <v>56500</v>
      </c>
      <c r="G109" s="31" t="s">
        <v>838</v>
      </c>
      <c r="H109" s="31">
        <v>1</v>
      </c>
      <c r="I109" s="31">
        <v>0</v>
      </c>
      <c r="J109" s="31">
        <v>1</v>
      </c>
      <c r="K109" s="117">
        <f t="shared" si="5"/>
        <v>1</v>
      </c>
      <c r="L109">
        <v>1</v>
      </c>
      <c r="M109">
        <v>0</v>
      </c>
      <c r="N109" s="56" t="str">
        <f t="shared" si="6"/>
        <v>Heritage Real Estate</v>
      </c>
      <c r="O109" t="str">
        <f t="shared" si="7"/>
        <v>Yes</v>
      </c>
      <c r="P109" t="str">
        <f t="shared" si="8"/>
        <v>Yes</v>
      </c>
    </row>
    <row r="110" spans="1:16" outlineLevel="2" x14ac:dyDescent="0.2">
      <c r="A110" t="s">
        <v>182</v>
      </c>
      <c r="B110" t="s">
        <v>718</v>
      </c>
      <c r="C110" s="3" t="s">
        <v>1893</v>
      </c>
      <c r="D110" t="s">
        <v>216</v>
      </c>
      <c r="E110" s="102">
        <v>43563</v>
      </c>
      <c r="F110" s="115">
        <v>208000</v>
      </c>
      <c r="G110" s="31" t="s">
        <v>838</v>
      </c>
      <c r="H110" s="31">
        <v>1</v>
      </c>
      <c r="I110" s="31">
        <v>0</v>
      </c>
      <c r="J110" s="31">
        <v>1</v>
      </c>
      <c r="K110" s="117">
        <f t="shared" si="5"/>
        <v>1</v>
      </c>
      <c r="L110">
        <v>0</v>
      </c>
      <c r="M110">
        <v>0</v>
      </c>
      <c r="N110" s="56" t="str">
        <f t="shared" si="6"/>
        <v>Heritage Real Estate</v>
      </c>
      <c r="O110" t="str">
        <f t="shared" si="7"/>
        <v>Yes</v>
      </c>
      <c r="P110" t="str">
        <f t="shared" si="8"/>
        <v>Yes</v>
      </c>
    </row>
    <row r="111" spans="1:16" outlineLevel="2" x14ac:dyDescent="0.2">
      <c r="A111" t="s">
        <v>182</v>
      </c>
      <c r="B111" t="s">
        <v>718</v>
      </c>
      <c r="C111" s="3" t="s">
        <v>2612</v>
      </c>
      <c r="D111" t="s">
        <v>215</v>
      </c>
      <c r="E111" s="102">
        <v>43539</v>
      </c>
      <c r="F111" s="115">
        <v>55775</v>
      </c>
      <c r="G111" s="31" t="s">
        <v>838</v>
      </c>
      <c r="H111" s="31">
        <v>1</v>
      </c>
      <c r="I111" s="31">
        <v>0</v>
      </c>
      <c r="J111" s="31">
        <v>1</v>
      </c>
      <c r="K111" s="117">
        <f t="shared" si="5"/>
        <v>1</v>
      </c>
      <c r="L111">
        <v>0</v>
      </c>
      <c r="M111">
        <v>0</v>
      </c>
      <c r="N111" s="56" t="str">
        <f t="shared" si="6"/>
        <v>Heritage Real Estate</v>
      </c>
      <c r="O111" t="str">
        <f t="shared" si="7"/>
        <v>Yes</v>
      </c>
      <c r="P111" t="str">
        <f t="shared" si="8"/>
        <v>Yes</v>
      </c>
    </row>
    <row r="112" spans="1:16" outlineLevel="2" x14ac:dyDescent="0.2">
      <c r="A112" t="s">
        <v>182</v>
      </c>
      <c r="B112" t="s">
        <v>718</v>
      </c>
      <c r="C112" s="3" t="s">
        <v>2773</v>
      </c>
      <c r="D112" t="s">
        <v>215</v>
      </c>
      <c r="E112" s="102">
        <v>43557</v>
      </c>
      <c r="F112" s="115">
        <v>147000</v>
      </c>
      <c r="G112" s="31" t="s">
        <v>838</v>
      </c>
      <c r="H112" s="31">
        <v>1</v>
      </c>
      <c r="I112" s="31">
        <v>0</v>
      </c>
      <c r="J112" s="31">
        <v>1</v>
      </c>
      <c r="K112" s="117">
        <f t="shared" si="5"/>
        <v>1</v>
      </c>
      <c r="L112">
        <v>0</v>
      </c>
      <c r="M112">
        <v>0</v>
      </c>
      <c r="N112" s="56" t="str">
        <f t="shared" si="6"/>
        <v>Heritage Real Estate</v>
      </c>
      <c r="O112" t="str">
        <f t="shared" si="7"/>
        <v>Yes</v>
      </c>
      <c r="P112" t="str">
        <f t="shared" si="8"/>
        <v>Yes</v>
      </c>
    </row>
    <row r="113" spans="1:16" outlineLevel="2" x14ac:dyDescent="0.2">
      <c r="A113" t="s">
        <v>182</v>
      </c>
      <c r="B113" t="s">
        <v>718</v>
      </c>
      <c r="C113" s="3" t="s">
        <v>2851</v>
      </c>
      <c r="D113" t="s">
        <v>6</v>
      </c>
      <c r="E113" s="102">
        <v>43567</v>
      </c>
      <c r="F113" s="115">
        <v>197000</v>
      </c>
      <c r="G113" s="31" t="s">
        <v>838</v>
      </c>
      <c r="H113" s="31">
        <v>1</v>
      </c>
      <c r="I113" s="31">
        <v>0</v>
      </c>
      <c r="J113" s="31">
        <v>1</v>
      </c>
      <c r="K113" s="117">
        <f t="shared" si="5"/>
        <v>1</v>
      </c>
      <c r="L113">
        <v>0</v>
      </c>
      <c r="M113">
        <v>0</v>
      </c>
      <c r="N113" s="56" t="str">
        <f t="shared" si="6"/>
        <v>Heritage Real Estate</v>
      </c>
      <c r="O113" t="str">
        <f t="shared" si="7"/>
        <v>Yes</v>
      </c>
      <c r="P113" t="str">
        <f t="shared" si="8"/>
        <v>Yes</v>
      </c>
    </row>
    <row r="114" spans="1:16" outlineLevel="2" x14ac:dyDescent="0.2">
      <c r="A114" t="s">
        <v>182</v>
      </c>
      <c r="B114" t="s">
        <v>718</v>
      </c>
      <c r="C114" t="s">
        <v>2645</v>
      </c>
      <c r="D114" t="s">
        <v>215</v>
      </c>
      <c r="E114" s="3">
        <v>43544</v>
      </c>
      <c r="F114" s="115">
        <v>66950</v>
      </c>
      <c r="G114" s="17" t="s">
        <v>838</v>
      </c>
      <c r="H114" s="129">
        <v>1</v>
      </c>
      <c r="I114" s="129">
        <v>0</v>
      </c>
      <c r="J114" s="31">
        <v>0</v>
      </c>
      <c r="K114" s="117">
        <f t="shared" si="5"/>
        <v>0</v>
      </c>
      <c r="L114" s="129">
        <v>0</v>
      </c>
      <c r="M114" s="129">
        <v>0</v>
      </c>
      <c r="N114" s="56" t="str">
        <f t="shared" si="6"/>
        <v>Heritage Real Estate</v>
      </c>
      <c r="O114" t="str">
        <f t="shared" si="7"/>
        <v>Yes</v>
      </c>
      <c r="P114" t="str">
        <f t="shared" si="8"/>
        <v>Yes</v>
      </c>
    </row>
    <row r="115" spans="1:16" outlineLevel="1" x14ac:dyDescent="0.2">
      <c r="A115" s="29" t="s">
        <v>182</v>
      </c>
      <c r="F115" s="115">
        <f>SUBTOTAL(9,F109:F114)</f>
        <v>731225</v>
      </c>
      <c r="G115" s="17"/>
      <c r="H115" s="129">
        <f>SUBTOTAL(9,H109:H114)</f>
        <v>6</v>
      </c>
      <c r="I115" s="129">
        <f>SUBTOTAL(9,I109:I114)</f>
        <v>0</v>
      </c>
      <c r="J115" s="31">
        <f>SUBTOTAL(9,J109:J114)</f>
        <v>5</v>
      </c>
      <c r="K115" s="117">
        <f t="shared" si="5"/>
        <v>0.83333333333333337</v>
      </c>
      <c r="L115" s="129">
        <f>SUBTOTAL(9,L109:L114)</f>
        <v>1</v>
      </c>
      <c r="M115" s="129">
        <f>SUBTOTAL(9,M109:M114)</f>
        <v>0</v>
      </c>
      <c r="N115" s="56" t="str">
        <f t="shared" si="6"/>
        <v>Heritage Real Estate</v>
      </c>
      <c r="O115" t="str">
        <f t="shared" si="7"/>
        <v>Yes</v>
      </c>
      <c r="P115" t="str">
        <f t="shared" si="8"/>
        <v>Yes</v>
      </c>
    </row>
    <row r="116" spans="1:16" outlineLevel="2" x14ac:dyDescent="0.2">
      <c r="A116" t="s">
        <v>2057</v>
      </c>
      <c r="B116" t="s">
        <v>1842</v>
      </c>
      <c r="C116" t="s">
        <v>3043</v>
      </c>
      <c r="D116" t="s">
        <v>1126</v>
      </c>
      <c r="E116" s="3">
        <v>43587</v>
      </c>
      <c r="F116" s="115">
        <v>233000</v>
      </c>
      <c r="G116" s="34">
        <v>20190773</v>
      </c>
      <c r="H116" s="31">
        <v>1</v>
      </c>
      <c r="I116" s="31">
        <v>1</v>
      </c>
      <c r="J116" s="31">
        <v>0</v>
      </c>
      <c r="K116" s="117">
        <f t="shared" si="5"/>
        <v>0</v>
      </c>
      <c r="L116" s="129">
        <v>0</v>
      </c>
      <c r="M116" s="129">
        <v>0</v>
      </c>
      <c r="N116" s="56" t="str">
        <f t="shared" si="6"/>
        <v>Coldwell Banker Apex, REALTORS</v>
      </c>
      <c r="O116" t="str">
        <f t="shared" si="7"/>
        <v>Yes</v>
      </c>
      <c r="P116" t="str">
        <f t="shared" si="8"/>
        <v>Yes</v>
      </c>
    </row>
    <row r="117" spans="1:16" outlineLevel="1" x14ac:dyDescent="0.2">
      <c r="A117" s="29" t="s">
        <v>2057</v>
      </c>
      <c r="F117" s="115">
        <f>SUBTOTAL(9,F116:F116)</f>
        <v>233000</v>
      </c>
      <c r="H117" s="31">
        <f>SUBTOTAL(9,H116:H116)</f>
        <v>1</v>
      </c>
      <c r="I117" s="31">
        <f>SUBTOTAL(9,I116:I116)</f>
        <v>1</v>
      </c>
      <c r="J117" s="31">
        <f>SUBTOTAL(9,J116:J116)</f>
        <v>0</v>
      </c>
      <c r="K117" s="117">
        <f t="shared" si="5"/>
        <v>0</v>
      </c>
      <c r="L117" s="129">
        <f>SUBTOTAL(9,L116:L116)</f>
        <v>0</v>
      </c>
      <c r="M117" s="129">
        <f>SUBTOTAL(9,M116:M116)</f>
        <v>0</v>
      </c>
      <c r="N117" s="56" t="str">
        <f t="shared" si="6"/>
        <v>Coldwell Banker Apex, REALTORS</v>
      </c>
      <c r="O117" t="str">
        <f t="shared" si="7"/>
        <v>Yes</v>
      </c>
      <c r="P117" t="str">
        <f t="shared" si="8"/>
        <v>Yes</v>
      </c>
    </row>
    <row r="118" spans="1:16" outlineLevel="2" x14ac:dyDescent="0.2">
      <c r="A118" t="s">
        <v>894</v>
      </c>
      <c r="B118" t="s">
        <v>1842</v>
      </c>
      <c r="C118" s="3" t="s">
        <v>3195</v>
      </c>
      <c r="D118" t="s">
        <v>1126</v>
      </c>
      <c r="E118" s="102">
        <v>43602</v>
      </c>
      <c r="F118" s="115">
        <v>352000</v>
      </c>
      <c r="G118" s="31" t="s">
        <v>838</v>
      </c>
      <c r="H118" s="31">
        <v>1</v>
      </c>
      <c r="I118" s="31">
        <v>0</v>
      </c>
      <c r="J118" s="31">
        <v>1</v>
      </c>
      <c r="K118" s="117">
        <f t="shared" si="5"/>
        <v>1</v>
      </c>
      <c r="L118">
        <v>0</v>
      </c>
      <c r="M118">
        <v>0</v>
      </c>
      <c r="N118" s="56" t="str">
        <f t="shared" si="6"/>
        <v>Coldwell Banker Apex, REALTORS</v>
      </c>
      <c r="O118" t="str">
        <f t="shared" si="7"/>
        <v>Yes</v>
      </c>
      <c r="P118" t="str">
        <f t="shared" si="8"/>
        <v>Yes</v>
      </c>
    </row>
    <row r="119" spans="1:16" outlineLevel="2" x14ac:dyDescent="0.2">
      <c r="A119" t="s">
        <v>894</v>
      </c>
      <c r="B119" t="s">
        <v>1842</v>
      </c>
      <c r="C119" s="3" t="s">
        <v>2756</v>
      </c>
      <c r="D119" t="s">
        <v>1249</v>
      </c>
      <c r="E119" s="102">
        <v>43556</v>
      </c>
      <c r="F119" s="115">
        <v>370000</v>
      </c>
      <c r="G119" s="31">
        <v>20190316</v>
      </c>
      <c r="H119" s="31">
        <v>1</v>
      </c>
      <c r="I119" s="31">
        <v>1</v>
      </c>
      <c r="J119" s="31">
        <v>1</v>
      </c>
      <c r="K119" s="117">
        <f t="shared" si="5"/>
        <v>1</v>
      </c>
      <c r="L119">
        <v>0</v>
      </c>
      <c r="M119">
        <v>0</v>
      </c>
      <c r="N119" s="56" t="str">
        <f t="shared" si="6"/>
        <v>Coldwell Banker Apex, REALTORS</v>
      </c>
      <c r="O119" t="str">
        <f t="shared" si="7"/>
        <v>Yes</v>
      </c>
      <c r="P119" t="str">
        <f t="shared" si="8"/>
        <v>Yes</v>
      </c>
    </row>
    <row r="120" spans="1:16" outlineLevel="2" x14ac:dyDescent="0.2">
      <c r="A120" t="s">
        <v>894</v>
      </c>
      <c r="B120" t="s">
        <v>1842</v>
      </c>
      <c r="C120" s="3" t="s">
        <v>2385</v>
      </c>
      <c r="D120" t="s">
        <v>425</v>
      </c>
      <c r="E120" s="102">
        <v>43514</v>
      </c>
      <c r="F120" s="115">
        <v>239900</v>
      </c>
      <c r="G120" s="31" t="s">
        <v>838</v>
      </c>
      <c r="H120" s="31">
        <v>1</v>
      </c>
      <c r="I120" s="31">
        <v>0</v>
      </c>
      <c r="J120" s="31">
        <v>1</v>
      </c>
      <c r="K120" s="117">
        <f t="shared" si="5"/>
        <v>1</v>
      </c>
      <c r="L120">
        <v>0</v>
      </c>
      <c r="M120">
        <v>0</v>
      </c>
      <c r="N120" s="56" t="str">
        <f t="shared" si="6"/>
        <v>Coldwell Banker Apex, REALTORS</v>
      </c>
      <c r="O120" t="str">
        <f t="shared" si="7"/>
        <v>Yes</v>
      </c>
      <c r="P120" t="str">
        <f t="shared" si="8"/>
        <v>Yes</v>
      </c>
    </row>
    <row r="121" spans="1:16" outlineLevel="2" x14ac:dyDescent="0.2">
      <c r="A121" t="s">
        <v>894</v>
      </c>
      <c r="B121" t="s">
        <v>1842</v>
      </c>
      <c r="C121" s="3" t="s">
        <v>2173</v>
      </c>
      <c r="D121" t="s">
        <v>1249</v>
      </c>
      <c r="E121" s="102">
        <v>43600</v>
      </c>
      <c r="F121" s="115">
        <v>209000</v>
      </c>
      <c r="G121" s="31">
        <v>20190846</v>
      </c>
      <c r="H121" s="31">
        <v>1</v>
      </c>
      <c r="I121" s="31">
        <v>1</v>
      </c>
      <c r="J121" s="31">
        <v>1</v>
      </c>
      <c r="K121" s="117">
        <f t="shared" si="5"/>
        <v>1</v>
      </c>
      <c r="L121">
        <v>0</v>
      </c>
      <c r="M121">
        <v>0</v>
      </c>
      <c r="N121" s="56" t="str">
        <f t="shared" si="6"/>
        <v>Coldwell Banker Apex, REALTORS</v>
      </c>
      <c r="O121" t="str">
        <f t="shared" si="7"/>
        <v>Yes</v>
      </c>
      <c r="P121" t="str">
        <f t="shared" si="8"/>
        <v>Yes</v>
      </c>
    </row>
    <row r="122" spans="1:16" outlineLevel="2" x14ac:dyDescent="0.2">
      <c r="A122" t="s">
        <v>894</v>
      </c>
      <c r="B122" t="s">
        <v>1842</v>
      </c>
      <c r="C122" s="3" t="s">
        <v>2602</v>
      </c>
      <c r="D122" t="s">
        <v>6</v>
      </c>
      <c r="E122" s="102">
        <v>43538</v>
      </c>
      <c r="F122" s="115">
        <v>365000</v>
      </c>
      <c r="G122" s="31">
        <v>20190215</v>
      </c>
      <c r="H122" s="31">
        <v>1</v>
      </c>
      <c r="I122" s="31">
        <v>1</v>
      </c>
      <c r="J122" s="31">
        <v>1</v>
      </c>
      <c r="K122" s="117">
        <f t="shared" si="5"/>
        <v>1</v>
      </c>
      <c r="L122">
        <v>0</v>
      </c>
      <c r="M122">
        <v>0</v>
      </c>
      <c r="N122" s="56" t="str">
        <f t="shared" si="6"/>
        <v>Coldwell Banker Apex, REALTORS</v>
      </c>
      <c r="O122" t="str">
        <f t="shared" si="7"/>
        <v>Yes</v>
      </c>
      <c r="P122" t="str">
        <f t="shared" si="8"/>
        <v>Yes</v>
      </c>
    </row>
    <row r="123" spans="1:16" outlineLevel="2" x14ac:dyDescent="0.2">
      <c r="A123" t="s">
        <v>894</v>
      </c>
      <c r="B123" t="s">
        <v>1842</v>
      </c>
      <c r="C123" s="3" t="s">
        <v>2428</v>
      </c>
      <c r="D123" t="s">
        <v>1126</v>
      </c>
      <c r="E123" s="102">
        <v>43521</v>
      </c>
      <c r="F123" s="115">
        <v>210000</v>
      </c>
      <c r="G123" s="31">
        <v>20190156</v>
      </c>
      <c r="H123" s="31">
        <v>1</v>
      </c>
      <c r="I123" s="31">
        <v>1</v>
      </c>
      <c r="J123" s="31">
        <v>1</v>
      </c>
      <c r="K123" s="117">
        <f t="shared" si="5"/>
        <v>1</v>
      </c>
      <c r="L123">
        <v>0</v>
      </c>
      <c r="M123">
        <v>0</v>
      </c>
      <c r="N123" s="56" t="str">
        <f t="shared" si="6"/>
        <v>Coldwell Banker Apex, REALTORS</v>
      </c>
      <c r="O123" t="str">
        <f t="shared" si="7"/>
        <v>Yes</v>
      </c>
      <c r="P123" t="str">
        <f t="shared" si="8"/>
        <v>Yes</v>
      </c>
    </row>
    <row r="124" spans="1:16" outlineLevel="2" x14ac:dyDescent="0.2">
      <c r="A124" t="s">
        <v>894</v>
      </c>
      <c r="B124" t="s">
        <v>1842</v>
      </c>
      <c r="C124" t="s">
        <v>2060</v>
      </c>
      <c r="D124" t="s">
        <v>6</v>
      </c>
      <c r="E124" s="3">
        <v>43609</v>
      </c>
      <c r="F124" s="115">
        <v>245000</v>
      </c>
      <c r="G124" s="34">
        <v>20190905</v>
      </c>
      <c r="H124" s="31">
        <v>1</v>
      </c>
      <c r="I124" s="31">
        <v>1</v>
      </c>
      <c r="J124" s="31">
        <v>0</v>
      </c>
      <c r="K124" s="117">
        <f t="shared" si="5"/>
        <v>0</v>
      </c>
      <c r="L124" s="129">
        <v>0</v>
      </c>
      <c r="M124" s="129">
        <v>0</v>
      </c>
      <c r="N124" s="56" t="str">
        <f t="shared" si="6"/>
        <v>Coldwell Banker Apex, REALTORS</v>
      </c>
      <c r="O124" t="str">
        <f t="shared" si="7"/>
        <v>Yes</v>
      </c>
      <c r="P124" t="str">
        <f t="shared" si="8"/>
        <v>Yes</v>
      </c>
    </row>
    <row r="125" spans="1:16" outlineLevel="2" x14ac:dyDescent="0.2">
      <c r="A125" t="s">
        <v>894</v>
      </c>
      <c r="B125" t="s">
        <v>1842</v>
      </c>
      <c r="C125" t="s">
        <v>3360</v>
      </c>
      <c r="D125" t="s">
        <v>1249</v>
      </c>
      <c r="E125" s="3">
        <v>43616</v>
      </c>
      <c r="F125" s="115">
        <v>250000</v>
      </c>
      <c r="G125" s="34" t="s">
        <v>838</v>
      </c>
      <c r="H125" s="31">
        <v>1</v>
      </c>
      <c r="I125" s="31">
        <v>0</v>
      </c>
      <c r="J125" s="31">
        <v>0</v>
      </c>
      <c r="K125" s="117">
        <f t="shared" si="5"/>
        <v>0</v>
      </c>
      <c r="L125" s="129">
        <v>0</v>
      </c>
      <c r="M125" s="129">
        <v>0</v>
      </c>
      <c r="N125" s="56" t="str">
        <f t="shared" si="6"/>
        <v>Coldwell Banker Apex, REALTORS</v>
      </c>
      <c r="O125" t="str">
        <f t="shared" si="7"/>
        <v>Yes</v>
      </c>
      <c r="P125" t="str">
        <f t="shared" si="8"/>
        <v>Yes</v>
      </c>
    </row>
    <row r="126" spans="1:16" outlineLevel="2" x14ac:dyDescent="0.2">
      <c r="A126" t="s">
        <v>894</v>
      </c>
      <c r="B126" t="s">
        <v>1842</v>
      </c>
      <c r="C126" t="s">
        <v>364</v>
      </c>
      <c r="D126" t="s">
        <v>216</v>
      </c>
      <c r="E126" s="3">
        <v>43521</v>
      </c>
      <c r="F126" s="115">
        <v>252000</v>
      </c>
      <c r="G126" s="34" t="s">
        <v>838</v>
      </c>
      <c r="H126" s="31">
        <v>1</v>
      </c>
      <c r="I126" s="31">
        <v>0</v>
      </c>
      <c r="J126" s="31">
        <v>0</v>
      </c>
      <c r="K126" s="117">
        <f t="shared" si="5"/>
        <v>0</v>
      </c>
      <c r="L126" s="129">
        <v>0</v>
      </c>
      <c r="M126" s="129">
        <v>0</v>
      </c>
      <c r="N126" s="56" t="str">
        <f t="shared" si="6"/>
        <v>Coldwell Banker Apex, REALTORS</v>
      </c>
      <c r="O126" t="str">
        <f t="shared" si="7"/>
        <v>Yes</v>
      </c>
      <c r="P126" t="str">
        <f t="shared" si="8"/>
        <v>Yes</v>
      </c>
    </row>
    <row r="127" spans="1:16" outlineLevel="2" x14ac:dyDescent="0.2">
      <c r="A127" t="s">
        <v>894</v>
      </c>
      <c r="B127" t="s">
        <v>1842</v>
      </c>
      <c r="C127" t="s">
        <v>2880</v>
      </c>
      <c r="D127" t="s">
        <v>6</v>
      </c>
      <c r="E127" s="3">
        <v>43570</v>
      </c>
      <c r="F127" s="115">
        <v>319000</v>
      </c>
      <c r="G127" s="34" t="s">
        <v>838</v>
      </c>
      <c r="H127" s="31">
        <v>1</v>
      </c>
      <c r="I127" s="31">
        <v>0</v>
      </c>
      <c r="J127" s="31">
        <v>0</v>
      </c>
      <c r="K127" s="117">
        <f t="shared" si="5"/>
        <v>0</v>
      </c>
      <c r="L127" s="129">
        <v>0</v>
      </c>
      <c r="M127" s="129">
        <v>0</v>
      </c>
      <c r="N127" s="56" t="str">
        <f t="shared" si="6"/>
        <v>Coldwell Banker Apex, REALTORS</v>
      </c>
      <c r="O127" t="str">
        <f t="shared" si="7"/>
        <v>Yes</v>
      </c>
      <c r="P127" t="str">
        <f t="shared" si="8"/>
        <v>Yes</v>
      </c>
    </row>
    <row r="128" spans="1:16" outlineLevel="1" x14ac:dyDescent="0.2">
      <c r="A128" s="29" t="s">
        <v>894</v>
      </c>
      <c r="F128" s="115">
        <f>SUBTOTAL(9,F118:F127)</f>
        <v>2811900</v>
      </c>
      <c r="H128" s="31">
        <f>SUBTOTAL(9,H118:H127)</f>
        <v>10</v>
      </c>
      <c r="I128" s="31">
        <f>SUBTOTAL(9,I118:I127)</f>
        <v>5</v>
      </c>
      <c r="J128" s="31">
        <f>SUBTOTAL(9,J118:J127)</f>
        <v>6</v>
      </c>
      <c r="K128" s="117">
        <f t="shared" si="5"/>
        <v>0.6</v>
      </c>
      <c r="L128" s="129">
        <f>SUBTOTAL(9,L118:L127)</f>
        <v>0</v>
      </c>
      <c r="M128" s="129">
        <f>SUBTOTAL(9,M118:M127)</f>
        <v>0</v>
      </c>
      <c r="N128" s="56" t="str">
        <f t="shared" si="6"/>
        <v>Coldwell Banker Apex, REALTORS</v>
      </c>
      <c r="O128" t="str">
        <f t="shared" si="7"/>
        <v>Yes</v>
      </c>
      <c r="P128" t="str">
        <f t="shared" si="8"/>
        <v>Yes</v>
      </c>
    </row>
    <row r="129" spans="1:16" outlineLevel="2" x14ac:dyDescent="0.2">
      <c r="A129" t="s">
        <v>1221</v>
      </c>
      <c r="B129" t="s">
        <v>1180</v>
      </c>
      <c r="C129" s="3" t="s">
        <v>2661</v>
      </c>
      <c r="D129" t="s">
        <v>1126</v>
      </c>
      <c r="E129" s="102">
        <v>43545</v>
      </c>
      <c r="F129" s="115">
        <v>123000</v>
      </c>
      <c r="G129" s="31">
        <v>20190401</v>
      </c>
      <c r="H129" s="31">
        <v>1</v>
      </c>
      <c r="I129" s="31">
        <v>1</v>
      </c>
      <c r="J129" s="31">
        <v>1</v>
      </c>
      <c r="K129" s="117">
        <f t="shared" si="5"/>
        <v>1</v>
      </c>
      <c r="L129">
        <v>0</v>
      </c>
      <c r="M129">
        <v>0</v>
      </c>
      <c r="N129" s="56" t="str">
        <f t="shared" si="6"/>
        <v>Greater Waco Realty, Inc.</v>
      </c>
      <c r="O129" t="str">
        <f t="shared" si="7"/>
        <v>Yes</v>
      </c>
      <c r="P129" t="str">
        <f t="shared" si="8"/>
        <v>Yes</v>
      </c>
    </row>
    <row r="130" spans="1:16" outlineLevel="1" x14ac:dyDescent="0.2">
      <c r="A130" s="29" t="s">
        <v>1221</v>
      </c>
      <c r="C130" s="3"/>
      <c r="E130" s="102"/>
      <c r="F130" s="115">
        <f>SUBTOTAL(9,F129:F129)</f>
        <v>123000</v>
      </c>
      <c r="G130" s="31"/>
      <c r="H130" s="31">
        <f>SUBTOTAL(9,H129:H129)</f>
        <v>1</v>
      </c>
      <c r="I130" s="31">
        <f>SUBTOTAL(9,I129:I129)</f>
        <v>1</v>
      </c>
      <c r="J130" s="31">
        <f>SUBTOTAL(9,J129:J129)</f>
        <v>1</v>
      </c>
      <c r="K130" s="117">
        <f t="shared" si="5"/>
        <v>1</v>
      </c>
      <c r="L130">
        <f>SUBTOTAL(9,L129:L129)</f>
        <v>0</v>
      </c>
      <c r="M130">
        <f>SUBTOTAL(9,M129:M129)</f>
        <v>0</v>
      </c>
      <c r="N130" s="56" t="str">
        <f t="shared" si="6"/>
        <v>Greater Waco Realty, Inc.</v>
      </c>
      <c r="O130" t="str">
        <f t="shared" si="7"/>
        <v>Yes</v>
      </c>
      <c r="P130" t="str">
        <f t="shared" si="8"/>
        <v>Yes</v>
      </c>
    </row>
    <row r="131" spans="1:16" outlineLevel="2" x14ac:dyDescent="0.2">
      <c r="A131" t="s">
        <v>1892</v>
      </c>
      <c r="B131" t="s">
        <v>5</v>
      </c>
      <c r="C131" s="3" t="s">
        <v>2453</v>
      </c>
      <c r="D131" t="s">
        <v>6</v>
      </c>
      <c r="E131" s="102">
        <v>43523</v>
      </c>
      <c r="F131" s="115">
        <v>190500</v>
      </c>
      <c r="G131" s="31" t="s">
        <v>838</v>
      </c>
      <c r="H131" s="31">
        <v>1</v>
      </c>
      <c r="I131" s="31">
        <v>0</v>
      </c>
      <c r="J131" s="31">
        <v>1</v>
      </c>
      <c r="K131" s="117">
        <f t="shared" ref="K131:K194" si="9">+J131/H131</f>
        <v>1</v>
      </c>
      <c r="L131">
        <v>0</v>
      </c>
      <c r="M131">
        <v>0</v>
      </c>
      <c r="N131" s="56" t="str">
        <f t="shared" ref="N131:N194" si="10">IF(B131="",B130,B131)</f>
        <v>Magnolia Realty</v>
      </c>
      <c r="O131" t="str">
        <f t="shared" ref="O131:O194" si="11">IF(L131&gt;=$U$2,"Yes","No")</f>
        <v>Yes</v>
      </c>
      <c r="P131" t="str">
        <f t="shared" ref="P131:P194" si="12">IF(N131&gt;=$V$2,"Yes","No")</f>
        <v>Yes</v>
      </c>
    </row>
    <row r="132" spans="1:16" outlineLevel="2" x14ac:dyDescent="0.2">
      <c r="A132" t="s">
        <v>1892</v>
      </c>
      <c r="B132" t="s">
        <v>5</v>
      </c>
      <c r="C132" s="3" t="s">
        <v>2352</v>
      </c>
      <c r="D132" t="s">
        <v>1249</v>
      </c>
      <c r="E132" s="102">
        <v>43509</v>
      </c>
      <c r="F132" s="115">
        <v>220000</v>
      </c>
      <c r="G132" s="31" t="s">
        <v>838</v>
      </c>
      <c r="H132" s="31">
        <v>1</v>
      </c>
      <c r="I132" s="31">
        <v>0</v>
      </c>
      <c r="J132" s="31">
        <v>1</v>
      </c>
      <c r="K132" s="117">
        <f t="shared" si="9"/>
        <v>1</v>
      </c>
      <c r="L132">
        <v>0</v>
      </c>
      <c r="M132">
        <v>0</v>
      </c>
      <c r="N132" s="56" t="str">
        <f t="shared" si="10"/>
        <v>Magnolia Realty</v>
      </c>
      <c r="O132" t="str">
        <f t="shared" si="11"/>
        <v>Yes</v>
      </c>
      <c r="P132" t="str">
        <f t="shared" si="12"/>
        <v>Yes</v>
      </c>
    </row>
    <row r="133" spans="1:16" outlineLevel="2" x14ac:dyDescent="0.2">
      <c r="A133" t="s">
        <v>1892</v>
      </c>
      <c r="B133" t="s">
        <v>5</v>
      </c>
      <c r="C133" s="3" t="s">
        <v>2297</v>
      </c>
      <c r="D133" t="s">
        <v>7</v>
      </c>
      <c r="E133" s="102">
        <v>43500</v>
      </c>
      <c r="F133" s="115">
        <v>435000</v>
      </c>
      <c r="G133" s="31" t="s">
        <v>838</v>
      </c>
      <c r="H133" s="31">
        <v>1</v>
      </c>
      <c r="I133" s="31">
        <v>0</v>
      </c>
      <c r="J133" s="31">
        <v>1</v>
      </c>
      <c r="K133" s="117">
        <f t="shared" si="9"/>
        <v>1</v>
      </c>
      <c r="L133">
        <v>0</v>
      </c>
      <c r="M133">
        <v>0</v>
      </c>
      <c r="N133" s="56" t="str">
        <f t="shared" si="10"/>
        <v>Magnolia Realty</v>
      </c>
      <c r="O133" t="str">
        <f t="shared" si="11"/>
        <v>Yes</v>
      </c>
      <c r="P133" t="str">
        <f t="shared" si="12"/>
        <v>Yes</v>
      </c>
    </row>
    <row r="134" spans="1:16" outlineLevel="2" x14ac:dyDescent="0.2">
      <c r="A134" t="s">
        <v>1892</v>
      </c>
      <c r="B134" t="s">
        <v>5</v>
      </c>
      <c r="C134" s="3" t="s">
        <v>3331</v>
      </c>
      <c r="D134" t="s">
        <v>6</v>
      </c>
      <c r="E134" s="102">
        <v>43615</v>
      </c>
      <c r="F134" s="115">
        <v>90000</v>
      </c>
      <c r="G134" s="31"/>
      <c r="H134" s="31">
        <v>1</v>
      </c>
      <c r="I134" s="31">
        <v>0</v>
      </c>
      <c r="J134" s="31">
        <v>1</v>
      </c>
      <c r="K134" s="117">
        <f t="shared" si="9"/>
        <v>1</v>
      </c>
      <c r="L134">
        <v>0</v>
      </c>
      <c r="M134">
        <v>0</v>
      </c>
      <c r="N134" s="56" t="str">
        <f t="shared" si="10"/>
        <v>Magnolia Realty</v>
      </c>
      <c r="O134" t="str">
        <f t="shared" si="11"/>
        <v>Yes</v>
      </c>
      <c r="P134" t="str">
        <f t="shared" si="12"/>
        <v>Yes</v>
      </c>
    </row>
    <row r="135" spans="1:16" outlineLevel="2" x14ac:dyDescent="0.2">
      <c r="A135" t="s">
        <v>1892</v>
      </c>
      <c r="B135" t="s">
        <v>5</v>
      </c>
      <c r="C135" s="3" t="s">
        <v>2805</v>
      </c>
      <c r="D135" t="s">
        <v>425</v>
      </c>
      <c r="E135" s="102">
        <v>43560</v>
      </c>
      <c r="F135" s="115">
        <v>510000</v>
      </c>
      <c r="G135" s="31" t="s">
        <v>838</v>
      </c>
      <c r="H135" s="31">
        <v>1</v>
      </c>
      <c r="I135" s="31">
        <v>0</v>
      </c>
      <c r="J135" s="31">
        <v>1</v>
      </c>
      <c r="K135" s="117">
        <f t="shared" si="9"/>
        <v>1</v>
      </c>
      <c r="L135">
        <v>0</v>
      </c>
      <c r="M135">
        <v>0</v>
      </c>
      <c r="N135" s="56" t="str">
        <f t="shared" si="10"/>
        <v>Magnolia Realty</v>
      </c>
      <c r="O135" t="str">
        <f t="shared" si="11"/>
        <v>Yes</v>
      </c>
      <c r="P135" t="str">
        <f t="shared" si="12"/>
        <v>Yes</v>
      </c>
    </row>
    <row r="136" spans="1:16" outlineLevel="2" x14ac:dyDescent="0.2">
      <c r="A136" t="s">
        <v>1892</v>
      </c>
      <c r="B136" t="s">
        <v>5</v>
      </c>
      <c r="C136" t="s">
        <v>3153</v>
      </c>
      <c r="D136" t="s">
        <v>123</v>
      </c>
      <c r="E136" s="3">
        <v>43598</v>
      </c>
      <c r="F136" s="115">
        <v>369900</v>
      </c>
      <c r="G136" s="34" t="s">
        <v>838</v>
      </c>
      <c r="H136" s="31">
        <v>1</v>
      </c>
      <c r="I136" s="31">
        <v>0</v>
      </c>
      <c r="J136" s="31">
        <v>0</v>
      </c>
      <c r="K136" s="117">
        <f t="shared" si="9"/>
        <v>0</v>
      </c>
      <c r="L136" s="129">
        <v>0</v>
      </c>
      <c r="M136" s="129">
        <v>0</v>
      </c>
      <c r="N136" s="56" t="str">
        <f t="shared" si="10"/>
        <v>Magnolia Realty</v>
      </c>
      <c r="O136" t="str">
        <f t="shared" si="11"/>
        <v>Yes</v>
      </c>
      <c r="P136" t="str">
        <f t="shared" si="12"/>
        <v>Yes</v>
      </c>
    </row>
    <row r="137" spans="1:16" outlineLevel="1" x14ac:dyDescent="0.2">
      <c r="A137" s="29" t="s">
        <v>1892</v>
      </c>
      <c r="F137" s="115">
        <f>SUBTOTAL(9,F131:F136)</f>
        <v>1815400</v>
      </c>
      <c r="H137" s="31">
        <f>SUBTOTAL(9,H131:H136)</f>
        <v>6</v>
      </c>
      <c r="I137" s="31">
        <f>SUBTOTAL(9,I131:I136)</f>
        <v>0</v>
      </c>
      <c r="J137" s="31">
        <f>SUBTOTAL(9,J131:J136)</f>
        <v>5</v>
      </c>
      <c r="K137" s="117">
        <f t="shared" si="9"/>
        <v>0.83333333333333337</v>
      </c>
      <c r="L137" s="129">
        <f>SUBTOTAL(9,L131:L136)</f>
        <v>0</v>
      </c>
      <c r="M137" s="129">
        <f>SUBTOTAL(9,M131:M136)</f>
        <v>0</v>
      </c>
      <c r="N137" s="56" t="str">
        <f t="shared" si="10"/>
        <v>Magnolia Realty</v>
      </c>
      <c r="O137" t="str">
        <f t="shared" si="11"/>
        <v>Yes</v>
      </c>
      <c r="P137" t="str">
        <f t="shared" si="12"/>
        <v>Yes</v>
      </c>
    </row>
    <row r="138" spans="1:16" outlineLevel="2" x14ac:dyDescent="0.2">
      <c r="A138" t="s">
        <v>1482</v>
      </c>
      <c r="B138" t="s">
        <v>1258</v>
      </c>
      <c r="C138" s="3" t="s">
        <v>3288</v>
      </c>
      <c r="D138" t="s">
        <v>6</v>
      </c>
      <c r="E138" s="102">
        <v>43609</v>
      </c>
      <c r="F138" s="115">
        <v>181000</v>
      </c>
      <c r="G138" s="31" t="s">
        <v>838</v>
      </c>
      <c r="H138" s="31">
        <v>1</v>
      </c>
      <c r="I138" s="31">
        <v>0</v>
      </c>
      <c r="J138" s="31">
        <v>1</v>
      </c>
      <c r="K138" s="117">
        <f t="shared" si="9"/>
        <v>1</v>
      </c>
      <c r="L138">
        <v>0</v>
      </c>
      <c r="M138">
        <v>0</v>
      </c>
      <c r="N138" s="56" t="str">
        <f t="shared" si="10"/>
        <v>Re/Max Centex, REALTORS</v>
      </c>
      <c r="O138" t="str">
        <f t="shared" si="11"/>
        <v>Yes</v>
      </c>
      <c r="P138" t="str">
        <f t="shared" si="12"/>
        <v>Yes</v>
      </c>
    </row>
    <row r="139" spans="1:16" outlineLevel="2" x14ac:dyDescent="0.2">
      <c r="A139" t="s">
        <v>1482</v>
      </c>
      <c r="B139" t="s">
        <v>1258</v>
      </c>
      <c r="C139" t="s">
        <v>2749</v>
      </c>
      <c r="D139" t="s">
        <v>328</v>
      </c>
      <c r="E139" s="3">
        <v>43553</v>
      </c>
      <c r="F139" s="115">
        <v>84000</v>
      </c>
      <c r="G139" s="17" t="s">
        <v>838</v>
      </c>
      <c r="H139" s="129">
        <v>1</v>
      </c>
      <c r="I139" s="129">
        <v>0</v>
      </c>
      <c r="J139" s="31">
        <v>0</v>
      </c>
      <c r="K139" s="117">
        <f t="shared" si="9"/>
        <v>0</v>
      </c>
      <c r="L139" s="129">
        <v>0</v>
      </c>
      <c r="M139" s="129">
        <v>0</v>
      </c>
      <c r="N139" s="56" t="str">
        <f t="shared" si="10"/>
        <v>Re/Max Centex, REALTORS</v>
      </c>
      <c r="O139" t="str">
        <f t="shared" si="11"/>
        <v>Yes</v>
      </c>
      <c r="P139" t="str">
        <f t="shared" si="12"/>
        <v>Yes</v>
      </c>
    </row>
    <row r="140" spans="1:16" outlineLevel="1" x14ac:dyDescent="0.2">
      <c r="A140" s="29" t="s">
        <v>1482</v>
      </c>
      <c r="F140" s="115">
        <f>SUBTOTAL(9,F138:F139)</f>
        <v>265000</v>
      </c>
      <c r="G140" s="17"/>
      <c r="H140" s="129">
        <f>SUBTOTAL(9,H138:H139)</f>
        <v>2</v>
      </c>
      <c r="I140" s="129">
        <f>SUBTOTAL(9,I138:I139)</f>
        <v>0</v>
      </c>
      <c r="J140" s="31">
        <f>SUBTOTAL(9,J138:J139)</f>
        <v>1</v>
      </c>
      <c r="K140" s="117">
        <f t="shared" si="9"/>
        <v>0.5</v>
      </c>
      <c r="L140" s="129">
        <f>SUBTOTAL(9,L138:L139)</f>
        <v>0</v>
      </c>
      <c r="M140" s="129">
        <f>SUBTOTAL(9,M138:M139)</f>
        <v>0</v>
      </c>
      <c r="N140" s="56" t="str">
        <f t="shared" si="10"/>
        <v>Re/Max Centex, REALTORS</v>
      </c>
      <c r="O140" t="str">
        <f t="shared" si="11"/>
        <v>Yes</v>
      </c>
      <c r="P140" t="str">
        <f t="shared" si="12"/>
        <v>Yes</v>
      </c>
    </row>
    <row r="141" spans="1:16" outlineLevel="2" x14ac:dyDescent="0.2">
      <c r="A141" t="s">
        <v>154</v>
      </c>
      <c r="B141" t="s">
        <v>1099</v>
      </c>
      <c r="C141" s="3" t="s">
        <v>2350</v>
      </c>
      <c r="D141" t="s">
        <v>6</v>
      </c>
      <c r="E141" s="102">
        <v>43509</v>
      </c>
      <c r="F141" s="115">
        <v>37000</v>
      </c>
      <c r="G141" s="31" t="s">
        <v>838</v>
      </c>
      <c r="H141" s="31">
        <v>1</v>
      </c>
      <c r="I141" s="31">
        <v>0</v>
      </c>
      <c r="J141" s="31">
        <v>1</v>
      </c>
      <c r="K141" s="117">
        <f t="shared" si="9"/>
        <v>1</v>
      </c>
      <c r="L141">
        <v>1</v>
      </c>
      <c r="M141">
        <v>0</v>
      </c>
      <c r="N141" s="56" t="str">
        <f t="shared" si="10"/>
        <v>Keller Williams Realty - Waco</v>
      </c>
      <c r="O141" t="str">
        <f t="shared" si="11"/>
        <v>Yes</v>
      </c>
      <c r="P141" t="str">
        <f t="shared" si="12"/>
        <v>Yes</v>
      </c>
    </row>
    <row r="142" spans="1:16" outlineLevel="2" x14ac:dyDescent="0.2">
      <c r="A142" t="s">
        <v>154</v>
      </c>
      <c r="B142" t="s">
        <v>1099</v>
      </c>
      <c r="C142" s="3" t="s">
        <v>2368</v>
      </c>
      <c r="D142" t="s">
        <v>6</v>
      </c>
      <c r="E142" s="102">
        <v>43511</v>
      </c>
      <c r="F142" s="115">
        <v>144400</v>
      </c>
      <c r="G142" s="31" t="s">
        <v>838</v>
      </c>
      <c r="H142" s="31">
        <v>1</v>
      </c>
      <c r="I142" s="31">
        <v>0</v>
      </c>
      <c r="J142" s="31">
        <v>1</v>
      </c>
      <c r="K142" s="117">
        <f t="shared" si="9"/>
        <v>1</v>
      </c>
      <c r="L142">
        <v>1</v>
      </c>
      <c r="M142">
        <v>0</v>
      </c>
      <c r="N142" s="56" t="str">
        <f t="shared" si="10"/>
        <v>Keller Williams Realty - Waco</v>
      </c>
      <c r="O142" t="str">
        <f t="shared" si="11"/>
        <v>Yes</v>
      </c>
      <c r="P142" t="str">
        <f t="shared" si="12"/>
        <v>Yes</v>
      </c>
    </row>
    <row r="143" spans="1:16" outlineLevel="2" x14ac:dyDescent="0.2">
      <c r="A143" t="s">
        <v>154</v>
      </c>
      <c r="B143" t="s">
        <v>1099</v>
      </c>
      <c r="C143" s="3" t="s">
        <v>2892</v>
      </c>
      <c r="D143" t="s">
        <v>6</v>
      </c>
      <c r="E143" s="102">
        <v>43571</v>
      </c>
      <c r="F143" s="115">
        <v>106000</v>
      </c>
      <c r="G143" s="31" t="s">
        <v>838</v>
      </c>
      <c r="H143" s="31">
        <v>1</v>
      </c>
      <c r="I143" s="31">
        <v>0</v>
      </c>
      <c r="J143" s="31">
        <v>1</v>
      </c>
      <c r="K143" s="117">
        <f t="shared" si="9"/>
        <v>1</v>
      </c>
      <c r="L143">
        <v>0</v>
      </c>
      <c r="M143">
        <v>0</v>
      </c>
      <c r="N143" s="56" t="str">
        <f t="shared" si="10"/>
        <v>Keller Williams Realty - Waco</v>
      </c>
      <c r="O143" t="str">
        <f t="shared" si="11"/>
        <v>Yes</v>
      </c>
      <c r="P143" t="str">
        <f t="shared" si="12"/>
        <v>Yes</v>
      </c>
    </row>
    <row r="144" spans="1:16" outlineLevel="2" x14ac:dyDescent="0.2">
      <c r="A144" t="s">
        <v>154</v>
      </c>
      <c r="B144" t="s">
        <v>1099</v>
      </c>
      <c r="C144" s="3" t="s">
        <v>2381</v>
      </c>
      <c r="D144" t="s">
        <v>6</v>
      </c>
      <c r="E144" s="102">
        <v>43514</v>
      </c>
      <c r="F144" s="115">
        <v>91000</v>
      </c>
      <c r="G144" s="31" t="s">
        <v>838</v>
      </c>
      <c r="H144" s="31">
        <v>1</v>
      </c>
      <c r="I144" s="31">
        <v>0</v>
      </c>
      <c r="J144" s="31">
        <v>1</v>
      </c>
      <c r="K144" s="117">
        <f t="shared" si="9"/>
        <v>1</v>
      </c>
      <c r="L144">
        <v>0</v>
      </c>
      <c r="M144">
        <v>0</v>
      </c>
      <c r="N144" s="56" t="str">
        <f t="shared" si="10"/>
        <v>Keller Williams Realty - Waco</v>
      </c>
      <c r="O144" t="str">
        <f t="shared" si="11"/>
        <v>Yes</v>
      </c>
      <c r="P144" t="str">
        <f t="shared" si="12"/>
        <v>Yes</v>
      </c>
    </row>
    <row r="145" spans="1:16" outlineLevel="2" x14ac:dyDescent="0.2">
      <c r="A145" t="s">
        <v>154</v>
      </c>
      <c r="B145" t="s">
        <v>1099</v>
      </c>
      <c r="C145" s="3" t="s">
        <v>2920</v>
      </c>
      <c r="D145" t="s">
        <v>534</v>
      </c>
      <c r="E145" s="102">
        <v>43573</v>
      </c>
      <c r="F145" s="115">
        <v>167000</v>
      </c>
      <c r="G145" s="31" t="s">
        <v>838</v>
      </c>
      <c r="H145" s="31">
        <v>1</v>
      </c>
      <c r="I145" s="31">
        <v>0</v>
      </c>
      <c r="J145" s="31">
        <v>1</v>
      </c>
      <c r="K145" s="117">
        <f t="shared" si="9"/>
        <v>1</v>
      </c>
      <c r="L145">
        <v>0</v>
      </c>
      <c r="M145">
        <v>0</v>
      </c>
      <c r="N145" s="56" t="str">
        <f t="shared" si="10"/>
        <v>Keller Williams Realty - Waco</v>
      </c>
      <c r="O145" t="str">
        <f t="shared" si="11"/>
        <v>Yes</v>
      </c>
      <c r="P145" t="str">
        <f t="shared" si="12"/>
        <v>Yes</v>
      </c>
    </row>
    <row r="146" spans="1:16" outlineLevel="2" x14ac:dyDescent="0.2">
      <c r="A146" t="s">
        <v>154</v>
      </c>
      <c r="B146" t="s">
        <v>1099</v>
      </c>
      <c r="C146" s="3" t="s">
        <v>2849</v>
      </c>
      <c r="D146" t="s">
        <v>6</v>
      </c>
      <c r="E146" s="102">
        <v>43566</v>
      </c>
      <c r="F146" s="115">
        <v>85000</v>
      </c>
      <c r="G146" s="31" t="s">
        <v>838</v>
      </c>
      <c r="H146" s="31">
        <v>1</v>
      </c>
      <c r="I146" s="31">
        <v>0</v>
      </c>
      <c r="J146" s="31">
        <v>1</v>
      </c>
      <c r="K146" s="117">
        <f t="shared" si="9"/>
        <v>1</v>
      </c>
      <c r="L146">
        <v>0</v>
      </c>
      <c r="M146">
        <v>0</v>
      </c>
      <c r="N146" s="56" t="str">
        <f t="shared" si="10"/>
        <v>Keller Williams Realty - Waco</v>
      </c>
      <c r="O146" t="str">
        <f t="shared" si="11"/>
        <v>Yes</v>
      </c>
      <c r="P146" t="str">
        <f t="shared" si="12"/>
        <v>Yes</v>
      </c>
    </row>
    <row r="147" spans="1:16" outlineLevel="2" x14ac:dyDescent="0.2">
      <c r="A147" t="s">
        <v>154</v>
      </c>
      <c r="B147" t="s">
        <v>1099</v>
      </c>
      <c r="C147" t="s">
        <v>3055</v>
      </c>
      <c r="D147" t="s">
        <v>6</v>
      </c>
      <c r="E147" s="3">
        <v>43588</v>
      </c>
      <c r="F147" s="115">
        <v>76000</v>
      </c>
      <c r="G147" s="17" t="s">
        <v>838</v>
      </c>
      <c r="H147" s="129">
        <v>1</v>
      </c>
      <c r="I147" s="129">
        <v>0</v>
      </c>
      <c r="J147" s="31">
        <v>0</v>
      </c>
      <c r="K147" s="117">
        <f t="shared" si="9"/>
        <v>0</v>
      </c>
      <c r="L147" s="129">
        <v>0</v>
      </c>
      <c r="M147" s="129">
        <v>0</v>
      </c>
      <c r="N147" s="56" t="str">
        <f t="shared" si="10"/>
        <v>Keller Williams Realty - Waco</v>
      </c>
      <c r="O147" t="str">
        <f t="shared" si="11"/>
        <v>Yes</v>
      </c>
      <c r="P147" t="str">
        <f t="shared" si="12"/>
        <v>Yes</v>
      </c>
    </row>
    <row r="148" spans="1:16" outlineLevel="2" x14ac:dyDescent="0.2">
      <c r="A148" t="s">
        <v>154</v>
      </c>
      <c r="B148" t="s">
        <v>1099</v>
      </c>
      <c r="C148" t="s">
        <v>2830</v>
      </c>
      <c r="D148" t="s">
        <v>6</v>
      </c>
      <c r="E148" s="3">
        <v>43564</v>
      </c>
      <c r="F148" s="115">
        <v>105000</v>
      </c>
      <c r="G148" s="17">
        <v>20190483</v>
      </c>
      <c r="H148" s="129">
        <v>1</v>
      </c>
      <c r="I148" s="129">
        <v>1</v>
      </c>
      <c r="J148" s="31">
        <v>0</v>
      </c>
      <c r="K148" s="117">
        <f t="shared" si="9"/>
        <v>0</v>
      </c>
      <c r="L148" s="129">
        <v>0</v>
      </c>
      <c r="M148" s="129">
        <v>0</v>
      </c>
      <c r="N148" s="56" t="str">
        <f t="shared" si="10"/>
        <v>Keller Williams Realty - Waco</v>
      </c>
      <c r="O148" t="str">
        <f t="shared" si="11"/>
        <v>Yes</v>
      </c>
      <c r="P148" t="str">
        <f t="shared" si="12"/>
        <v>Yes</v>
      </c>
    </row>
    <row r="149" spans="1:16" outlineLevel="2" x14ac:dyDescent="0.2">
      <c r="A149" t="s">
        <v>154</v>
      </c>
      <c r="B149" t="s">
        <v>1099</v>
      </c>
      <c r="C149" t="s">
        <v>2899</v>
      </c>
      <c r="D149" t="s">
        <v>123</v>
      </c>
      <c r="E149" s="3">
        <v>43572</v>
      </c>
      <c r="F149" s="115">
        <v>120500</v>
      </c>
      <c r="G149" s="34" t="s">
        <v>838</v>
      </c>
      <c r="H149" s="31">
        <v>1</v>
      </c>
      <c r="I149" s="31">
        <v>0</v>
      </c>
      <c r="J149" s="31">
        <v>0</v>
      </c>
      <c r="K149" s="117">
        <f t="shared" si="9"/>
        <v>0</v>
      </c>
      <c r="L149" s="129">
        <v>0</v>
      </c>
      <c r="M149" s="129">
        <v>0</v>
      </c>
      <c r="N149" s="56" t="str">
        <f t="shared" si="10"/>
        <v>Keller Williams Realty - Waco</v>
      </c>
      <c r="O149" t="str">
        <f t="shared" si="11"/>
        <v>Yes</v>
      </c>
      <c r="P149" t="str">
        <f t="shared" si="12"/>
        <v>Yes</v>
      </c>
    </row>
    <row r="150" spans="1:16" outlineLevel="2" x14ac:dyDescent="0.2">
      <c r="A150" t="s">
        <v>154</v>
      </c>
      <c r="B150" t="s">
        <v>1099</v>
      </c>
      <c r="C150" t="s">
        <v>3246</v>
      </c>
      <c r="D150" t="s">
        <v>6</v>
      </c>
      <c r="E150" s="3">
        <v>43608</v>
      </c>
      <c r="F150" s="115">
        <v>134000</v>
      </c>
      <c r="G150" s="34" t="s">
        <v>838</v>
      </c>
      <c r="H150" s="31">
        <v>1</v>
      </c>
      <c r="I150" s="31">
        <v>0</v>
      </c>
      <c r="J150" s="31">
        <v>0</v>
      </c>
      <c r="K150" s="117">
        <f t="shared" si="9"/>
        <v>0</v>
      </c>
      <c r="L150" s="129">
        <v>0</v>
      </c>
      <c r="M150" s="129">
        <v>0</v>
      </c>
      <c r="N150" s="56" t="str">
        <f t="shared" si="10"/>
        <v>Keller Williams Realty - Waco</v>
      </c>
      <c r="O150" t="str">
        <f t="shared" si="11"/>
        <v>Yes</v>
      </c>
      <c r="P150" t="str">
        <f t="shared" si="12"/>
        <v>Yes</v>
      </c>
    </row>
    <row r="151" spans="1:16" outlineLevel="2" x14ac:dyDescent="0.2">
      <c r="A151" t="s">
        <v>154</v>
      </c>
      <c r="B151" t="s">
        <v>1099</v>
      </c>
      <c r="C151" t="s">
        <v>3095</v>
      </c>
      <c r="D151" t="s">
        <v>6</v>
      </c>
      <c r="E151" s="3">
        <v>43593</v>
      </c>
      <c r="F151" s="115">
        <v>139900</v>
      </c>
      <c r="G151" s="34" t="s">
        <v>838</v>
      </c>
      <c r="H151" s="31">
        <v>1</v>
      </c>
      <c r="I151" s="31">
        <v>0</v>
      </c>
      <c r="J151" s="31">
        <v>0</v>
      </c>
      <c r="K151" s="117">
        <f t="shared" si="9"/>
        <v>0</v>
      </c>
      <c r="L151" s="129">
        <v>0</v>
      </c>
      <c r="M151" s="129">
        <v>0</v>
      </c>
      <c r="N151" s="56" t="str">
        <f t="shared" si="10"/>
        <v>Keller Williams Realty - Waco</v>
      </c>
      <c r="O151" t="str">
        <f t="shared" si="11"/>
        <v>Yes</v>
      </c>
      <c r="P151" t="str">
        <f t="shared" si="12"/>
        <v>Yes</v>
      </c>
    </row>
    <row r="152" spans="1:16" outlineLevel="2" x14ac:dyDescent="0.2">
      <c r="A152" t="s">
        <v>154</v>
      </c>
      <c r="B152" t="s">
        <v>1099</v>
      </c>
      <c r="C152" t="s">
        <v>2217</v>
      </c>
      <c r="D152" t="s">
        <v>6</v>
      </c>
      <c r="E152" s="3">
        <v>43598</v>
      </c>
      <c r="F152" s="115">
        <v>140000</v>
      </c>
      <c r="G152" s="34" t="s">
        <v>838</v>
      </c>
      <c r="H152" s="31">
        <v>1</v>
      </c>
      <c r="I152" s="31">
        <v>0</v>
      </c>
      <c r="J152" s="31">
        <v>0</v>
      </c>
      <c r="K152" s="117">
        <f t="shared" si="9"/>
        <v>0</v>
      </c>
      <c r="L152" s="129">
        <v>0</v>
      </c>
      <c r="M152" s="129">
        <v>0</v>
      </c>
      <c r="N152" s="56" t="str">
        <f t="shared" si="10"/>
        <v>Keller Williams Realty - Waco</v>
      </c>
      <c r="O152" t="str">
        <f t="shared" si="11"/>
        <v>Yes</v>
      </c>
      <c r="P152" t="str">
        <f t="shared" si="12"/>
        <v>Yes</v>
      </c>
    </row>
    <row r="153" spans="1:16" outlineLevel="2" x14ac:dyDescent="0.2">
      <c r="A153" t="s">
        <v>154</v>
      </c>
      <c r="B153" t="s">
        <v>1099</v>
      </c>
      <c r="C153" t="s">
        <v>3181</v>
      </c>
      <c r="D153" t="s">
        <v>216</v>
      </c>
      <c r="E153" s="3">
        <v>43601</v>
      </c>
      <c r="F153" s="115">
        <v>178000</v>
      </c>
      <c r="G153" s="34" t="s">
        <v>838</v>
      </c>
      <c r="H153" s="31">
        <v>1</v>
      </c>
      <c r="I153" s="31">
        <v>0</v>
      </c>
      <c r="J153" s="31">
        <v>0</v>
      </c>
      <c r="K153" s="117">
        <f t="shared" si="9"/>
        <v>0</v>
      </c>
      <c r="L153" s="129">
        <v>0</v>
      </c>
      <c r="M153" s="129">
        <v>0</v>
      </c>
      <c r="N153" s="56" t="str">
        <f t="shared" si="10"/>
        <v>Keller Williams Realty - Waco</v>
      </c>
      <c r="O153" t="str">
        <f t="shared" si="11"/>
        <v>Yes</v>
      </c>
      <c r="P153" t="str">
        <f t="shared" si="12"/>
        <v>Yes</v>
      </c>
    </row>
    <row r="154" spans="1:16" outlineLevel="1" x14ac:dyDescent="0.2">
      <c r="A154" s="29" t="s">
        <v>154</v>
      </c>
      <c r="F154" s="115">
        <f>SUBTOTAL(9,F141:F153)</f>
        <v>1523800</v>
      </c>
      <c r="H154" s="31">
        <f>SUBTOTAL(9,H141:H153)</f>
        <v>13</v>
      </c>
      <c r="I154" s="31">
        <f>SUBTOTAL(9,I141:I153)</f>
        <v>1</v>
      </c>
      <c r="J154" s="31">
        <f>SUBTOTAL(9,J141:J153)</f>
        <v>6</v>
      </c>
      <c r="K154" s="117">
        <f t="shared" si="9"/>
        <v>0.46153846153846156</v>
      </c>
      <c r="L154" s="129">
        <f>SUBTOTAL(9,L141:L153)</f>
        <v>2</v>
      </c>
      <c r="M154" s="129">
        <f>SUBTOTAL(9,M141:M153)</f>
        <v>0</v>
      </c>
      <c r="N154" s="56" t="str">
        <f t="shared" si="10"/>
        <v>Keller Williams Realty - Waco</v>
      </c>
      <c r="O154" t="str">
        <f t="shared" si="11"/>
        <v>Yes</v>
      </c>
      <c r="P154" t="str">
        <f t="shared" si="12"/>
        <v>Yes</v>
      </c>
    </row>
    <row r="155" spans="1:16" outlineLevel="2" x14ac:dyDescent="0.2">
      <c r="A155" t="s">
        <v>1300</v>
      </c>
      <c r="B155" t="s">
        <v>1099</v>
      </c>
      <c r="C155" s="3" t="s">
        <v>2803</v>
      </c>
      <c r="D155" t="s">
        <v>6</v>
      </c>
      <c r="E155" s="102">
        <v>43560</v>
      </c>
      <c r="F155" s="115">
        <v>138500</v>
      </c>
      <c r="G155" s="31" t="s">
        <v>838</v>
      </c>
      <c r="H155" s="31">
        <v>1</v>
      </c>
      <c r="I155" s="31">
        <v>0</v>
      </c>
      <c r="J155" s="31">
        <v>1</v>
      </c>
      <c r="K155" s="117">
        <f t="shared" si="9"/>
        <v>1</v>
      </c>
      <c r="L155">
        <v>0</v>
      </c>
      <c r="M155">
        <v>0</v>
      </c>
      <c r="N155" s="56" t="str">
        <f t="shared" si="10"/>
        <v>Keller Williams Realty - Waco</v>
      </c>
      <c r="O155" t="str">
        <f t="shared" si="11"/>
        <v>Yes</v>
      </c>
      <c r="P155" t="str">
        <f t="shared" si="12"/>
        <v>Yes</v>
      </c>
    </row>
    <row r="156" spans="1:16" outlineLevel="2" x14ac:dyDescent="0.2">
      <c r="A156" t="s">
        <v>1300</v>
      </c>
      <c r="B156" t="s">
        <v>1099</v>
      </c>
      <c r="C156" t="s">
        <v>2147</v>
      </c>
      <c r="D156" t="s">
        <v>6</v>
      </c>
      <c r="E156" s="3">
        <v>43476</v>
      </c>
      <c r="F156" s="115">
        <v>132000</v>
      </c>
      <c r="G156" s="34" t="s">
        <v>838</v>
      </c>
      <c r="H156" s="31">
        <v>1</v>
      </c>
      <c r="I156" s="31">
        <v>0</v>
      </c>
      <c r="J156" s="31">
        <v>0</v>
      </c>
      <c r="K156" s="117">
        <f t="shared" si="9"/>
        <v>0</v>
      </c>
      <c r="L156" s="129">
        <v>0</v>
      </c>
      <c r="M156" s="129">
        <v>0</v>
      </c>
      <c r="N156" s="56" t="str">
        <f t="shared" si="10"/>
        <v>Keller Williams Realty - Waco</v>
      </c>
      <c r="O156" t="str">
        <f t="shared" si="11"/>
        <v>Yes</v>
      </c>
      <c r="P156" t="str">
        <f t="shared" si="12"/>
        <v>Yes</v>
      </c>
    </row>
    <row r="157" spans="1:16" outlineLevel="1" x14ac:dyDescent="0.2">
      <c r="A157" s="29" t="s">
        <v>1300</v>
      </c>
      <c r="F157" s="115">
        <f>SUBTOTAL(9,F155:F156)</f>
        <v>270500</v>
      </c>
      <c r="H157" s="31">
        <f>SUBTOTAL(9,H155:H156)</f>
        <v>2</v>
      </c>
      <c r="I157" s="31">
        <f>SUBTOTAL(9,I155:I156)</f>
        <v>0</v>
      </c>
      <c r="J157" s="31">
        <f>SUBTOTAL(9,J155:J156)</f>
        <v>1</v>
      </c>
      <c r="K157" s="117">
        <f t="shared" si="9"/>
        <v>0.5</v>
      </c>
      <c r="L157" s="129">
        <f>SUBTOTAL(9,L155:L156)</f>
        <v>0</v>
      </c>
      <c r="M157" s="129">
        <f>SUBTOTAL(9,M155:M156)</f>
        <v>0</v>
      </c>
      <c r="N157" s="56" t="str">
        <f t="shared" si="10"/>
        <v>Keller Williams Realty - Waco</v>
      </c>
      <c r="O157" t="str">
        <f t="shared" si="11"/>
        <v>Yes</v>
      </c>
      <c r="P157" t="str">
        <f t="shared" si="12"/>
        <v>Yes</v>
      </c>
    </row>
    <row r="158" spans="1:16" outlineLevel="2" x14ac:dyDescent="0.2">
      <c r="A158" t="s">
        <v>724</v>
      </c>
      <c r="B158" t="s">
        <v>1036</v>
      </c>
      <c r="C158" t="s">
        <v>2745</v>
      </c>
      <c r="D158" t="s">
        <v>6</v>
      </c>
      <c r="E158" s="3">
        <v>43553</v>
      </c>
      <c r="F158" s="115">
        <v>244000</v>
      </c>
      <c r="G158" s="34" t="s">
        <v>838</v>
      </c>
      <c r="H158" s="31">
        <v>1</v>
      </c>
      <c r="I158" s="31">
        <v>0</v>
      </c>
      <c r="J158" s="31">
        <v>0</v>
      </c>
      <c r="K158" s="117">
        <f t="shared" si="9"/>
        <v>0</v>
      </c>
      <c r="L158" s="129">
        <v>0</v>
      </c>
      <c r="M158" s="129">
        <v>0</v>
      </c>
      <c r="N158" s="56" t="str">
        <f t="shared" si="10"/>
        <v>Bentwood Realty</v>
      </c>
      <c r="O158" t="str">
        <f t="shared" si="11"/>
        <v>Yes</v>
      </c>
      <c r="P158" t="str">
        <f t="shared" si="12"/>
        <v>Yes</v>
      </c>
    </row>
    <row r="159" spans="1:16" outlineLevel="1" x14ac:dyDescent="0.2">
      <c r="A159" s="29" t="s">
        <v>724</v>
      </c>
      <c r="F159" s="115">
        <f>SUBTOTAL(9,F158:F158)</f>
        <v>244000</v>
      </c>
      <c r="H159" s="31">
        <f>SUBTOTAL(9,H158:H158)</f>
        <v>1</v>
      </c>
      <c r="I159" s="31">
        <f>SUBTOTAL(9,I158:I158)</f>
        <v>0</v>
      </c>
      <c r="J159" s="31">
        <f>SUBTOTAL(9,J158:J158)</f>
        <v>0</v>
      </c>
      <c r="K159" s="117">
        <f t="shared" si="9"/>
        <v>0</v>
      </c>
      <c r="L159" s="129">
        <f>SUBTOTAL(9,L158:L158)</f>
        <v>0</v>
      </c>
      <c r="M159" s="129">
        <f>SUBTOTAL(9,M158:M158)</f>
        <v>0</v>
      </c>
      <c r="N159" s="56" t="str">
        <f t="shared" si="10"/>
        <v>Bentwood Realty</v>
      </c>
      <c r="O159" t="str">
        <f t="shared" si="11"/>
        <v>Yes</v>
      </c>
      <c r="P159" t="str">
        <f t="shared" si="12"/>
        <v>Yes</v>
      </c>
    </row>
    <row r="160" spans="1:16" outlineLevel="2" x14ac:dyDescent="0.2">
      <c r="A160" t="s">
        <v>574</v>
      </c>
      <c r="B160" t="s">
        <v>1535</v>
      </c>
      <c r="C160" s="3" t="s">
        <v>3327</v>
      </c>
      <c r="D160" t="s">
        <v>7</v>
      </c>
      <c r="E160" s="102">
        <v>43615</v>
      </c>
      <c r="F160" s="115">
        <v>799900</v>
      </c>
      <c r="G160" s="31">
        <v>20190557</v>
      </c>
      <c r="H160" s="31">
        <v>1</v>
      </c>
      <c r="I160" s="31">
        <v>1</v>
      </c>
      <c r="J160" s="31">
        <v>1</v>
      </c>
      <c r="K160" s="117">
        <f t="shared" si="9"/>
        <v>1</v>
      </c>
      <c r="L160">
        <v>1</v>
      </c>
      <c r="M160">
        <v>1</v>
      </c>
      <c r="N160" s="56" t="str">
        <f t="shared" si="10"/>
        <v>Camille Johnson, REALTORS</v>
      </c>
      <c r="O160" t="str">
        <f t="shared" si="11"/>
        <v>Yes</v>
      </c>
      <c r="P160" t="str">
        <f t="shared" si="12"/>
        <v>Yes</v>
      </c>
    </row>
    <row r="161" spans="1:16" outlineLevel="2" x14ac:dyDescent="0.2">
      <c r="A161" t="s">
        <v>574</v>
      </c>
      <c r="B161" t="s">
        <v>1535</v>
      </c>
      <c r="C161" s="3" t="s">
        <v>2621</v>
      </c>
      <c r="D161" t="s">
        <v>6</v>
      </c>
      <c r="E161" s="102">
        <v>43539</v>
      </c>
      <c r="F161" s="115">
        <v>348000</v>
      </c>
      <c r="G161" s="31">
        <v>20190257</v>
      </c>
      <c r="H161" s="31">
        <v>1</v>
      </c>
      <c r="I161" s="31">
        <v>1</v>
      </c>
      <c r="J161" s="31">
        <v>1</v>
      </c>
      <c r="K161" s="117">
        <f t="shared" si="9"/>
        <v>1</v>
      </c>
      <c r="L161">
        <v>0</v>
      </c>
      <c r="M161">
        <v>0</v>
      </c>
      <c r="N161" s="56" t="str">
        <f t="shared" si="10"/>
        <v>Camille Johnson, REALTORS</v>
      </c>
      <c r="O161" t="str">
        <f t="shared" si="11"/>
        <v>Yes</v>
      </c>
      <c r="P161" t="str">
        <f t="shared" si="12"/>
        <v>Yes</v>
      </c>
    </row>
    <row r="162" spans="1:16" outlineLevel="2" x14ac:dyDescent="0.2">
      <c r="A162" t="s">
        <v>574</v>
      </c>
      <c r="B162" t="s">
        <v>1535</v>
      </c>
      <c r="C162" s="3" t="s">
        <v>2119</v>
      </c>
      <c r="D162" t="s">
        <v>328</v>
      </c>
      <c r="E162" s="102">
        <v>43472</v>
      </c>
      <c r="F162" s="115">
        <v>860000</v>
      </c>
      <c r="G162" s="31" t="s">
        <v>838</v>
      </c>
      <c r="H162" s="31">
        <v>1</v>
      </c>
      <c r="I162" s="31">
        <v>0</v>
      </c>
      <c r="J162" s="31">
        <v>1</v>
      </c>
      <c r="K162" s="117">
        <f t="shared" si="9"/>
        <v>1</v>
      </c>
      <c r="L162">
        <v>0</v>
      </c>
      <c r="M162">
        <v>0</v>
      </c>
      <c r="N162" s="56" t="str">
        <f t="shared" si="10"/>
        <v>Camille Johnson, REALTORS</v>
      </c>
      <c r="O162" t="str">
        <f t="shared" si="11"/>
        <v>Yes</v>
      </c>
      <c r="P162" t="str">
        <f t="shared" si="12"/>
        <v>Yes</v>
      </c>
    </row>
    <row r="163" spans="1:16" outlineLevel="2" x14ac:dyDescent="0.2">
      <c r="A163" t="s">
        <v>574</v>
      </c>
      <c r="B163" t="s">
        <v>1535</v>
      </c>
      <c r="C163" s="3" t="s">
        <v>2189</v>
      </c>
      <c r="D163" t="s">
        <v>123</v>
      </c>
      <c r="E163" s="102">
        <v>43483</v>
      </c>
      <c r="F163" s="115">
        <v>299000</v>
      </c>
      <c r="G163" s="31">
        <v>20182865</v>
      </c>
      <c r="H163" s="31">
        <v>1</v>
      </c>
      <c r="I163" s="31">
        <v>1</v>
      </c>
      <c r="J163" s="31">
        <v>1</v>
      </c>
      <c r="K163" s="117">
        <f t="shared" si="9"/>
        <v>1</v>
      </c>
      <c r="L163">
        <v>0</v>
      </c>
      <c r="M163">
        <v>0</v>
      </c>
      <c r="N163" s="56" t="str">
        <f t="shared" si="10"/>
        <v>Camille Johnson, REALTORS</v>
      </c>
      <c r="O163" t="str">
        <f t="shared" si="11"/>
        <v>Yes</v>
      </c>
      <c r="P163" t="str">
        <f t="shared" si="12"/>
        <v>Yes</v>
      </c>
    </row>
    <row r="164" spans="1:16" outlineLevel="2" x14ac:dyDescent="0.2">
      <c r="A164" t="s">
        <v>574</v>
      </c>
      <c r="B164" t="s">
        <v>1535</v>
      </c>
      <c r="C164" s="3" t="s">
        <v>2499</v>
      </c>
      <c r="D164" t="s">
        <v>7</v>
      </c>
      <c r="E164" s="102">
        <v>43525</v>
      </c>
      <c r="F164" s="115">
        <v>1123000</v>
      </c>
      <c r="G164" s="31">
        <v>20190169</v>
      </c>
      <c r="H164" s="31">
        <v>1</v>
      </c>
      <c r="I164" s="31">
        <v>1</v>
      </c>
      <c r="J164" s="31">
        <v>1</v>
      </c>
      <c r="K164" s="117">
        <f t="shared" si="9"/>
        <v>1</v>
      </c>
      <c r="L164">
        <v>0</v>
      </c>
      <c r="M164">
        <v>0</v>
      </c>
      <c r="N164" s="56" t="str">
        <f t="shared" si="10"/>
        <v>Camille Johnson, REALTORS</v>
      </c>
      <c r="O164" t="str">
        <f t="shared" si="11"/>
        <v>Yes</v>
      </c>
      <c r="P164" t="str">
        <f t="shared" si="12"/>
        <v>Yes</v>
      </c>
    </row>
    <row r="165" spans="1:16" outlineLevel="2" x14ac:dyDescent="0.2">
      <c r="A165" t="s">
        <v>574</v>
      </c>
      <c r="B165" t="s">
        <v>1535</v>
      </c>
      <c r="C165" s="3" t="s">
        <v>2770</v>
      </c>
      <c r="D165" t="s">
        <v>1249</v>
      </c>
      <c r="E165" s="102">
        <v>43557</v>
      </c>
      <c r="F165" s="115">
        <v>336000</v>
      </c>
      <c r="G165" s="31">
        <v>20190387</v>
      </c>
      <c r="H165" s="31">
        <v>1</v>
      </c>
      <c r="I165" s="31">
        <v>1</v>
      </c>
      <c r="J165" s="31">
        <v>1</v>
      </c>
      <c r="K165" s="117">
        <f t="shared" si="9"/>
        <v>1</v>
      </c>
      <c r="L165">
        <v>0</v>
      </c>
      <c r="M165">
        <v>0</v>
      </c>
      <c r="N165" s="56" t="str">
        <f t="shared" si="10"/>
        <v>Camille Johnson, REALTORS</v>
      </c>
      <c r="O165" t="str">
        <f t="shared" si="11"/>
        <v>Yes</v>
      </c>
      <c r="P165" t="str">
        <f t="shared" si="12"/>
        <v>Yes</v>
      </c>
    </row>
    <row r="166" spans="1:16" outlineLevel="2" x14ac:dyDescent="0.2">
      <c r="A166" t="s">
        <v>574</v>
      </c>
      <c r="B166" t="s">
        <v>1535</v>
      </c>
      <c r="C166" t="s">
        <v>2666</v>
      </c>
      <c r="D166" t="s">
        <v>1249</v>
      </c>
      <c r="E166" s="3">
        <v>43546</v>
      </c>
      <c r="F166" s="115">
        <v>167500</v>
      </c>
      <c r="G166" s="34" t="s">
        <v>838</v>
      </c>
      <c r="H166" s="31">
        <v>1</v>
      </c>
      <c r="I166" s="31">
        <v>0</v>
      </c>
      <c r="J166" s="31">
        <v>0</v>
      </c>
      <c r="K166" s="117">
        <f t="shared" si="9"/>
        <v>0</v>
      </c>
      <c r="L166" s="129">
        <v>0</v>
      </c>
      <c r="M166" s="129">
        <v>0</v>
      </c>
      <c r="N166" s="56" t="str">
        <f t="shared" si="10"/>
        <v>Camille Johnson, REALTORS</v>
      </c>
      <c r="O166" t="str">
        <f t="shared" si="11"/>
        <v>Yes</v>
      </c>
      <c r="P166" t="str">
        <f t="shared" si="12"/>
        <v>Yes</v>
      </c>
    </row>
    <row r="167" spans="1:16" outlineLevel="2" x14ac:dyDescent="0.2">
      <c r="A167" t="s">
        <v>574</v>
      </c>
      <c r="B167" t="s">
        <v>1535</v>
      </c>
      <c r="C167" t="s">
        <v>2766</v>
      </c>
      <c r="D167" t="s">
        <v>216</v>
      </c>
      <c r="E167" s="3">
        <v>43557</v>
      </c>
      <c r="F167" s="115">
        <v>225500</v>
      </c>
      <c r="G167" s="34">
        <v>20190416</v>
      </c>
      <c r="H167" s="31">
        <v>1</v>
      </c>
      <c r="I167" s="31">
        <v>1</v>
      </c>
      <c r="J167" s="31">
        <v>0</v>
      </c>
      <c r="K167" s="117">
        <f t="shared" si="9"/>
        <v>0</v>
      </c>
      <c r="L167" s="129">
        <v>0</v>
      </c>
      <c r="M167" s="129">
        <v>0</v>
      </c>
      <c r="N167" s="56" t="str">
        <f t="shared" si="10"/>
        <v>Camille Johnson, REALTORS</v>
      </c>
      <c r="O167" t="str">
        <f t="shared" si="11"/>
        <v>Yes</v>
      </c>
      <c r="P167" t="str">
        <f t="shared" si="12"/>
        <v>Yes</v>
      </c>
    </row>
    <row r="168" spans="1:16" outlineLevel="2" x14ac:dyDescent="0.2">
      <c r="A168" t="s">
        <v>574</v>
      </c>
      <c r="B168" t="s">
        <v>1535</v>
      </c>
      <c r="C168" t="s">
        <v>2578</v>
      </c>
      <c r="D168" t="s">
        <v>6</v>
      </c>
      <c r="E168" s="3">
        <v>43536</v>
      </c>
      <c r="F168" s="115">
        <v>239500</v>
      </c>
      <c r="G168" s="34">
        <v>20190346</v>
      </c>
      <c r="H168" s="31">
        <v>1</v>
      </c>
      <c r="I168" s="31">
        <v>1</v>
      </c>
      <c r="J168" s="31">
        <v>0</v>
      </c>
      <c r="K168" s="117">
        <f t="shared" si="9"/>
        <v>0</v>
      </c>
      <c r="L168" s="129">
        <v>0</v>
      </c>
      <c r="M168" s="129">
        <v>0</v>
      </c>
      <c r="N168" s="56" t="str">
        <f t="shared" si="10"/>
        <v>Camille Johnson, REALTORS</v>
      </c>
      <c r="O168" t="str">
        <f t="shared" si="11"/>
        <v>Yes</v>
      </c>
      <c r="P168" t="str">
        <f t="shared" si="12"/>
        <v>Yes</v>
      </c>
    </row>
    <row r="169" spans="1:16" outlineLevel="2" x14ac:dyDescent="0.2">
      <c r="A169" t="s">
        <v>574</v>
      </c>
      <c r="B169" t="s">
        <v>1535</v>
      </c>
      <c r="C169" t="s">
        <v>2906</v>
      </c>
      <c r="D169" t="s">
        <v>6</v>
      </c>
      <c r="E169" s="3">
        <v>43573</v>
      </c>
      <c r="F169" s="115">
        <v>285000</v>
      </c>
      <c r="G169" s="34" t="s">
        <v>838</v>
      </c>
      <c r="H169" s="31">
        <v>1</v>
      </c>
      <c r="I169" s="31">
        <v>0</v>
      </c>
      <c r="J169" s="31">
        <v>0</v>
      </c>
      <c r="K169" s="117">
        <f t="shared" si="9"/>
        <v>0</v>
      </c>
      <c r="L169" s="129">
        <v>0</v>
      </c>
      <c r="M169" s="129">
        <v>0</v>
      </c>
      <c r="N169" s="56" t="str">
        <f t="shared" si="10"/>
        <v>Camille Johnson, REALTORS</v>
      </c>
      <c r="O169" t="str">
        <f t="shared" si="11"/>
        <v>Yes</v>
      </c>
      <c r="P169" t="str">
        <f t="shared" si="12"/>
        <v>Yes</v>
      </c>
    </row>
    <row r="170" spans="1:16" outlineLevel="2" x14ac:dyDescent="0.2">
      <c r="A170" t="s">
        <v>574</v>
      </c>
      <c r="B170" t="s">
        <v>1535</v>
      </c>
      <c r="C170" t="s">
        <v>2209</v>
      </c>
      <c r="D170" t="s">
        <v>6</v>
      </c>
      <c r="E170" s="3">
        <v>43489</v>
      </c>
      <c r="F170" s="115">
        <v>290000</v>
      </c>
      <c r="G170" s="34" t="s">
        <v>838</v>
      </c>
      <c r="H170" s="31">
        <v>1</v>
      </c>
      <c r="I170" s="31">
        <v>0</v>
      </c>
      <c r="J170" s="31">
        <v>0</v>
      </c>
      <c r="K170" s="117">
        <f t="shared" si="9"/>
        <v>0</v>
      </c>
      <c r="L170" s="129">
        <v>0</v>
      </c>
      <c r="M170" s="129">
        <v>0</v>
      </c>
      <c r="N170" s="56" t="str">
        <f t="shared" si="10"/>
        <v>Camille Johnson, REALTORS</v>
      </c>
      <c r="O170" t="str">
        <f t="shared" si="11"/>
        <v>Yes</v>
      </c>
      <c r="P170" t="str">
        <f t="shared" si="12"/>
        <v>Yes</v>
      </c>
    </row>
    <row r="171" spans="1:16" outlineLevel="2" x14ac:dyDescent="0.2">
      <c r="A171" t="s">
        <v>574</v>
      </c>
      <c r="B171" t="s">
        <v>1535</v>
      </c>
      <c r="C171" t="s">
        <v>3297</v>
      </c>
      <c r="D171" t="s">
        <v>216</v>
      </c>
      <c r="E171" s="3">
        <v>43613</v>
      </c>
      <c r="F171" s="115">
        <v>297000</v>
      </c>
      <c r="G171" s="34" t="s">
        <v>838</v>
      </c>
      <c r="H171" s="31">
        <v>1</v>
      </c>
      <c r="I171" s="31">
        <v>0</v>
      </c>
      <c r="J171" s="31">
        <v>0</v>
      </c>
      <c r="K171" s="117">
        <f t="shared" si="9"/>
        <v>0</v>
      </c>
      <c r="L171" s="129">
        <v>0</v>
      </c>
      <c r="M171" s="129">
        <v>0</v>
      </c>
      <c r="N171" s="56" t="str">
        <f t="shared" si="10"/>
        <v>Camille Johnson, REALTORS</v>
      </c>
      <c r="O171" t="str">
        <f t="shared" si="11"/>
        <v>Yes</v>
      </c>
      <c r="P171" t="str">
        <f t="shared" si="12"/>
        <v>Yes</v>
      </c>
    </row>
    <row r="172" spans="1:16" outlineLevel="1" x14ac:dyDescent="0.2">
      <c r="A172" s="29" t="s">
        <v>574</v>
      </c>
      <c r="F172" s="115">
        <f>SUBTOTAL(9,F160:F171)</f>
        <v>5270400</v>
      </c>
      <c r="H172" s="31">
        <f>SUBTOTAL(9,H160:H171)</f>
        <v>12</v>
      </c>
      <c r="I172" s="31">
        <f>SUBTOTAL(9,I160:I171)</f>
        <v>7</v>
      </c>
      <c r="J172" s="31">
        <f>SUBTOTAL(9,J160:J171)</f>
        <v>6</v>
      </c>
      <c r="K172" s="117">
        <f t="shared" si="9"/>
        <v>0.5</v>
      </c>
      <c r="L172" s="129">
        <f>SUBTOTAL(9,L160:L171)</f>
        <v>1</v>
      </c>
      <c r="M172" s="129">
        <f>SUBTOTAL(9,M160:M171)</f>
        <v>1</v>
      </c>
      <c r="N172" s="56" t="str">
        <f t="shared" si="10"/>
        <v>Camille Johnson, REALTORS</v>
      </c>
      <c r="O172" t="str">
        <f t="shared" si="11"/>
        <v>Yes</v>
      </c>
      <c r="P172" t="str">
        <f t="shared" si="12"/>
        <v>Yes</v>
      </c>
    </row>
    <row r="173" spans="1:16" outlineLevel="2" x14ac:dyDescent="0.2">
      <c r="A173" t="s">
        <v>1230</v>
      </c>
      <c r="B173" t="s">
        <v>5</v>
      </c>
      <c r="C173" s="3" t="s">
        <v>3333</v>
      </c>
      <c r="D173" t="s">
        <v>216</v>
      </c>
      <c r="E173" s="102">
        <v>43616</v>
      </c>
      <c r="F173" s="115">
        <v>167900</v>
      </c>
      <c r="G173" s="31" t="s">
        <v>838</v>
      </c>
      <c r="H173" s="31">
        <v>1</v>
      </c>
      <c r="I173" s="31">
        <v>0</v>
      </c>
      <c r="J173" s="31">
        <v>1</v>
      </c>
      <c r="K173" s="117">
        <f t="shared" si="9"/>
        <v>1</v>
      </c>
      <c r="L173">
        <v>0</v>
      </c>
      <c r="M173">
        <v>0</v>
      </c>
      <c r="N173" s="56" t="str">
        <f t="shared" si="10"/>
        <v>Magnolia Realty</v>
      </c>
      <c r="O173" t="str">
        <f t="shared" si="11"/>
        <v>Yes</v>
      </c>
      <c r="P173" t="str">
        <f t="shared" si="12"/>
        <v>Yes</v>
      </c>
    </row>
    <row r="174" spans="1:16" outlineLevel="2" x14ac:dyDescent="0.2">
      <c r="A174" t="s">
        <v>1230</v>
      </c>
      <c r="B174" t="s">
        <v>5</v>
      </c>
      <c r="C174" s="3" t="s">
        <v>2605</v>
      </c>
      <c r="D174" t="s">
        <v>6</v>
      </c>
      <c r="E174" s="102">
        <v>43538</v>
      </c>
      <c r="F174" s="115">
        <v>204900</v>
      </c>
      <c r="G174" s="31" t="s">
        <v>838</v>
      </c>
      <c r="H174" s="31">
        <v>1</v>
      </c>
      <c r="I174" s="31">
        <v>0</v>
      </c>
      <c r="J174" s="31">
        <v>1</v>
      </c>
      <c r="K174" s="117">
        <f t="shared" si="9"/>
        <v>1</v>
      </c>
      <c r="L174">
        <v>0</v>
      </c>
      <c r="M174">
        <v>0</v>
      </c>
      <c r="N174" s="56" t="str">
        <f t="shared" si="10"/>
        <v>Magnolia Realty</v>
      </c>
      <c r="O174" t="str">
        <f t="shared" si="11"/>
        <v>Yes</v>
      </c>
      <c r="P174" t="str">
        <f t="shared" si="12"/>
        <v>Yes</v>
      </c>
    </row>
    <row r="175" spans="1:16" outlineLevel="1" x14ac:dyDescent="0.2">
      <c r="A175" s="29" t="s">
        <v>1230</v>
      </c>
      <c r="C175" s="3"/>
      <c r="E175" s="102"/>
      <c r="F175" s="115">
        <f>SUBTOTAL(9,F173:F174)</f>
        <v>372800</v>
      </c>
      <c r="G175" s="31"/>
      <c r="H175" s="31">
        <f>SUBTOTAL(9,H173:H174)</f>
        <v>2</v>
      </c>
      <c r="I175" s="31">
        <f>SUBTOTAL(9,I173:I174)</f>
        <v>0</v>
      </c>
      <c r="J175" s="31">
        <f>SUBTOTAL(9,J173:J174)</f>
        <v>2</v>
      </c>
      <c r="K175" s="117">
        <f t="shared" si="9"/>
        <v>1</v>
      </c>
      <c r="L175">
        <f>SUBTOTAL(9,L173:L174)</f>
        <v>0</v>
      </c>
      <c r="M175">
        <f>SUBTOTAL(9,M173:M174)</f>
        <v>0</v>
      </c>
      <c r="N175" s="56" t="str">
        <f t="shared" si="10"/>
        <v>Magnolia Realty</v>
      </c>
      <c r="O175" t="str">
        <f t="shared" si="11"/>
        <v>Yes</v>
      </c>
      <c r="P175" t="str">
        <f t="shared" si="12"/>
        <v>Yes</v>
      </c>
    </row>
    <row r="176" spans="1:16" outlineLevel="2" x14ac:dyDescent="0.2">
      <c r="A176" t="s">
        <v>1644</v>
      </c>
      <c r="B176" t="s">
        <v>1036</v>
      </c>
      <c r="C176" s="3" t="s">
        <v>2070</v>
      </c>
      <c r="D176" t="s">
        <v>1249</v>
      </c>
      <c r="E176" s="102">
        <v>43556</v>
      </c>
      <c r="F176" s="115">
        <v>175000</v>
      </c>
      <c r="G176" s="31" t="s">
        <v>838</v>
      </c>
      <c r="H176" s="31">
        <v>1</v>
      </c>
      <c r="I176" s="31">
        <v>0</v>
      </c>
      <c r="J176" s="31">
        <v>1</v>
      </c>
      <c r="K176" s="117">
        <f t="shared" si="9"/>
        <v>1</v>
      </c>
      <c r="L176">
        <v>0</v>
      </c>
      <c r="M176">
        <v>0</v>
      </c>
      <c r="N176" s="56" t="str">
        <f t="shared" si="10"/>
        <v>Bentwood Realty</v>
      </c>
      <c r="O176" t="str">
        <f t="shared" si="11"/>
        <v>Yes</v>
      </c>
      <c r="P176" t="str">
        <f t="shared" si="12"/>
        <v>Yes</v>
      </c>
    </row>
    <row r="177" spans="1:16" outlineLevel="2" x14ac:dyDescent="0.2">
      <c r="A177" t="s">
        <v>1644</v>
      </c>
      <c r="B177" t="s">
        <v>1036</v>
      </c>
      <c r="C177" s="3" t="s">
        <v>2462</v>
      </c>
      <c r="D177" t="s">
        <v>1126</v>
      </c>
      <c r="E177" s="102">
        <v>43524</v>
      </c>
      <c r="F177" s="115">
        <v>336000</v>
      </c>
      <c r="G177" s="31">
        <v>20190196</v>
      </c>
      <c r="H177" s="31">
        <v>1</v>
      </c>
      <c r="I177" s="31">
        <v>1</v>
      </c>
      <c r="J177" s="31">
        <v>1</v>
      </c>
      <c r="K177" s="117">
        <f t="shared" si="9"/>
        <v>1</v>
      </c>
      <c r="L177">
        <v>0</v>
      </c>
      <c r="M177">
        <v>0</v>
      </c>
      <c r="N177" s="56" t="str">
        <f t="shared" si="10"/>
        <v>Bentwood Realty</v>
      </c>
      <c r="O177" t="str">
        <f t="shared" si="11"/>
        <v>Yes</v>
      </c>
      <c r="P177" t="str">
        <f t="shared" si="12"/>
        <v>Yes</v>
      </c>
    </row>
    <row r="178" spans="1:16" outlineLevel="2" x14ac:dyDescent="0.2">
      <c r="A178" t="s">
        <v>1644</v>
      </c>
      <c r="B178" t="s">
        <v>1036</v>
      </c>
      <c r="C178" s="3" t="s">
        <v>3084</v>
      </c>
      <c r="D178" t="s">
        <v>6</v>
      </c>
      <c r="E178" s="102">
        <v>43592</v>
      </c>
      <c r="F178" s="115">
        <v>290000</v>
      </c>
      <c r="G178" s="31" t="s">
        <v>838</v>
      </c>
      <c r="H178" s="31">
        <v>1</v>
      </c>
      <c r="I178" s="31">
        <v>0</v>
      </c>
      <c r="J178" s="31">
        <v>1</v>
      </c>
      <c r="K178" s="117">
        <f t="shared" si="9"/>
        <v>1</v>
      </c>
      <c r="L178">
        <v>0</v>
      </c>
      <c r="M178">
        <v>0</v>
      </c>
      <c r="N178" s="56" t="str">
        <f t="shared" si="10"/>
        <v>Bentwood Realty</v>
      </c>
      <c r="O178" t="str">
        <f t="shared" si="11"/>
        <v>Yes</v>
      </c>
      <c r="P178" t="str">
        <f t="shared" si="12"/>
        <v>Yes</v>
      </c>
    </row>
    <row r="179" spans="1:16" outlineLevel="1" x14ac:dyDescent="0.2">
      <c r="A179" s="29" t="s">
        <v>1644</v>
      </c>
      <c r="C179" s="3"/>
      <c r="E179" s="102"/>
      <c r="F179" s="115">
        <f>SUBTOTAL(9,F176:F178)</f>
        <v>801000</v>
      </c>
      <c r="G179" s="31"/>
      <c r="H179" s="31">
        <f>SUBTOTAL(9,H176:H178)</f>
        <v>3</v>
      </c>
      <c r="I179" s="31">
        <f>SUBTOTAL(9,I176:I178)</f>
        <v>1</v>
      </c>
      <c r="J179" s="31">
        <f>SUBTOTAL(9,J176:J178)</f>
        <v>3</v>
      </c>
      <c r="K179" s="117">
        <f t="shared" si="9"/>
        <v>1</v>
      </c>
      <c r="L179">
        <f>SUBTOTAL(9,L176:L178)</f>
        <v>0</v>
      </c>
      <c r="M179">
        <f>SUBTOTAL(9,M176:M178)</f>
        <v>0</v>
      </c>
      <c r="N179" s="56" t="str">
        <f t="shared" si="10"/>
        <v>Bentwood Realty</v>
      </c>
      <c r="O179" t="str">
        <f t="shared" si="11"/>
        <v>Yes</v>
      </c>
      <c r="P179" t="str">
        <f t="shared" si="12"/>
        <v>Yes</v>
      </c>
    </row>
    <row r="180" spans="1:16" outlineLevel="2" x14ac:dyDescent="0.2">
      <c r="A180" t="s">
        <v>1629</v>
      </c>
      <c r="B180" t="s">
        <v>1840</v>
      </c>
      <c r="C180" s="3" t="s">
        <v>2520</v>
      </c>
      <c r="D180" t="s">
        <v>6</v>
      </c>
      <c r="E180" s="102">
        <v>43529</v>
      </c>
      <c r="F180" s="115">
        <v>252000</v>
      </c>
      <c r="G180" s="31">
        <v>20190069</v>
      </c>
      <c r="H180" s="31">
        <v>1</v>
      </c>
      <c r="I180" s="31">
        <v>1</v>
      </c>
      <c r="J180" s="31">
        <v>1</v>
      </c>
      <c r="K180" s="117">
        <f t="shared" si="9"/>
        <v>1</v>
      </c>
      <c r="L180">
        <v>0</v>
      </c>
      <c r="M180">
        <v>0</v>
      </c>
      <c r="N180" s="56" t="str">
        <f t="shared" si="10"/>
        <v>Kelly, Realtors</v>
      </c>
      <c r="O180" t="str">
        <f t="shared" si="11"/>
        <v>Yes</v>
      </c>
      <c r="P180" t="str">
        <f t="shared" si="12"/>
        <v>Yes</v>
      </c>
    </row>
    <row r="181" spans="1:16" outlineLevel="2" x14ac:dyDescent="0.2">
      <c r="A181" t="s">
        <v>1629</v>
      </c>
      <c r="B181" t="s">
        <v>1840</v>
      </c>
      <c r="C181" s="3" t="s">
        <v>2406</v>
      </c>
      <c r="D181" t="s">
        <v>6</v>
      </c>
      <c r="E181" s="102">
        <v>43517</v>
      </c>
      <c r="F181" s="115">
        <v>226800</v>
      </c>
      <c r="G181" s="31">
        <v>20190101</v>
      </c>
      <c r="H181" s="31">
        <v>1</v>
      </c>
      <c r="I181" s="31">
        <v>1</v>
      </c>
      <c r="J181" s="31">
        <v>1</v>
      </c>
      <c r="K181" s="117">
        <f t="shared" si="9"/>
        <v>1</v>
      </c>
      <c r="L181">
        <v>0</v>
      </c>
      <c r="M181">
        <v>0</v>
      </c>
      <c r="N181" s="56" t="str">
        <f t="shared" si="10"/>
        <v>Kelly, Realtors</v>
      </c>
      <c r="O181" t="str">
        <f t="shared" si="11"/>
        <v>Yes</v>
      </c>
      <c r="P181" t="str">
        <f t="shared" si="12"/>
        <v>Yes</v>
      </c>
    </row>
    <row r="182" spans="1:16" outlineLevel="2" x14ac:dyDescent="0.2">
      <c r="A182" t="s">
        <v>1629</v>
      </c>
      <c r="B182" t="s">
        <v>1840</v>
      </c>
      <c r="C182" t="s">
        <v>2952</v>
      </c>
      <c r="D182" t="s">
        <v>6</v>
      </c>
      <c r="E182" s="3">
        <v>43579</v>
      </c>
      <c r="F182" s="115">
        <v>185500</v>
      </c>
      <c r="G182" s="34">
        <v>20190772</v>
      </c>
      <c r="H182" s="31">
        <v>1</v>
      </c>
      <c r="I182" s="31">
        <v>1</v>
      </c>
      <c r="J182" s="31">
        <v>0</v>
      </c>
      <c r="K182" s="117">
        <f t="shared" si="9"/>
        <v>0</v>
      </c>
      <c r="L182" s="129">
        <v>0</v>
      </c>
      <c r="M182" s="129">
        <v>0</v>
      </c>
      <c r="N182" s="56" t="str">
        <f t="shared" si="10"/>
        <v>Kelly, Realtors</v>
      </c>
      <c r="O182" t="str">
        <f t="shared" si="11"/>
        <v>Yes</v>
      </c>
      <c r="P182" t="str">
        <f t="shared" si="12"/>
        <v>Yes</v>
      </c>
    </row>
    <row r="183" spans="1:16" outlineLevel="2" x14ac:dyDescent="0.2">
      <c r="A183" t="s">
        <v>1629</v>
      </c>
      <c r="B183" t="s">
        <v>1840</v>
      </c>
      <c r="C183" t="s">
        <v>3265</v>
      </c>
      <c r="D183" t="s">
        <v>6</v>
      </c>
      <c r="E183" s="3">
        <v>43609</v>
      </c>
      <c r="F183" s="115">
        <v>199000</v>
      </c>
      <c r="G183" s="34" t="s">
        <v>838</v>
      </c>
      <c r="H183" s="31">
        <v>1</v>
      </c>
      <c r="I183" s="31">
        <v>0</v>
      </c>
      <c r="J183" s="31">
        <v>0</v>
      </c>
      <c r="K183" s="117">
        <f t="shared" si="9"/>
        <v>0</v>
      </c>
      <c r="L183" s="129">
        <v>0</v>
      </c>
      <c r="M183" s="129">
        <v>0</v>
      </c>
      <c r="N183" s="56" t="str">
        <f t="shared" si="10"/>
        <v>Kelly, Realtors</v>
      </c>
      <c r="O183" t="str">
        <f t="shared" si="11"/>
        <v>Yes</v>
      </c>
      <c r="P183" t="str">
        <f t="shared" si="12"/>
        <v>Yes</v>
      </c>
    </row>
    <row r="184" spans="1:16" outlineLevel="2" x14ac:dyDescent="0.2">
      <c r="A184" t="s">
        <v>1629</v>
      </c>
      <c r="B184" t="s">
        <v>1840</v>
      </c>
      <c r="C184" t="s">
        <v>2814</v>
      </c>
      <c r="D184" t="s">
        <v>6</v>
      </c>
      <c r="E184" s="3">
        <v>43563</v>
      </c>
      <c r="F184" s="115">
        <v>263500</v>
      </c>
      <c r="G184" s="34">
        <v>20190515</v>
      </c>
      <c r="H184" s="31">
        <v>1</v>
      </c>
      <c r="I184" s="31">
        <v>1</v>
      </c>
      <c r="J184" s="31">
        <v>0</v>
      </c>
      <c r="K184" s="117">
        <f t="shared" si="9"/>
        <v>0</v>
      </c>
      <c r="L184" s="129">
        <v>0</v>
      </c>
      <c r="M184" s="129">
        <v>0</v>
      </c>
      <c r="N184" s="56" t="str">
        <f t="shared" si="10"/>
        <v>Kelly, Realtors</v>
      </c>
      <c r="O184" t="str">
        <f t="shared" si="11"/>
        <v>Yes</v>
      </c>
      <c r="P184" t="str">
        <f t="shared" si="12"/>
        <v>Yes</v>
      </c>
    </row>
    <row r="185" spans="1:16" outlineLevel="2" x14ac:dyDescent="0.2">
      <c r="A185" t="s">
        <v>1629</v>
      </c>
      <c r="B185" t="s">
        <v>1840</v>
      </c>
      <c r="C185" t="s">
        <v>2628</v>
      </c>
      <c r="D185" t="s">
        <v>6</v>
      </c>
      <c r="E185" s="3">
        <v>43542</v>
      </c>
      <c r="F185" s="115">
        <v>270000</v>
      </c>
      <c r="G185" s="34">
        <v>20190365</v>
      </c>
      <c r="H185" s="31">
        <v>1</v>
      </c>
      <c r="I185" s="31">
        <v>1</v>
      </c>
      <c r="J185" s="31">
        <v>0</v>
      </c>
      <c r="K185" s="117">
        <f t="shared" si="9"/>
        <v>0</v>
      </c>
      <c r="L185" s="129">
        <v>0</v>
      </c>
      <c r="M185" s="129">
        <v>0</v>
      </c>
      <c r="N185" s="56" t="str">
        <f t="shared" si="10"/>
        <v>Kelly, Realtors</v>
      </c>
      <c r="O185" t="str">
        <f t="shared" si="11"/>
        <v>Yes</v>
      </c>
      <c r="P185" t="str">
        <f t="shared" si="12"/>
        <v>Yes</v>
      </c>
    </row>
    <row r="186" spans="1:16" outlineLevel="2" x14ac:dyDescent="0.2">
      <c r="A186" t="s">
        <v>1629</v>
      </c>
      <c r="B186" t="s">
        <v>1840</v>
      </c>
      <c r="C186" t="s">
        <v>2861</v>
      </c>
      <c r="D186" t="s">
        <v>1249</v>
      </c>
      <c r="E186" s="3">
        <v>43567</v>
      </c>
      <c r="F186" s="115">
        <v>306000</v>
      </c>
      <c r="G186" s="34">
        <v>20190533</v>
      </c>
      <c r="H186" s="31">
        <v>1</v>
      </c>
      <c r="I186" s="31">
        <v>1</v>
      </c>
      <c r="J186" s="31">
        <v>0</v>
      </c>
      <c r="K186" s="117">
        <f t="shared" si="9"/>
        <v>0</v>
      </c>
      <c r="L186" s="129">
        <v>0</v>
      </c>
      <c r="M186" s="129">
        <v>0</v>
      </c>
      <c r="N186" s="56" t="str">
        <f t="shared" si="10"/>
        <v>Kelly, Realtors</v>
      </c>
      <c r="O186" t="str">
        <f t="shared" si="11"/>
        <v>Yes</v>
      </c>
      <c r="P186" t="str">
        <f t="shared" si="12"/>
        <v>Yes</v>
      </c>
    </row>
    <row r="187" spans="1:16" outlineLevel="2" x14ac:dyDescent="0.2">
      <c r="A187" t="s">
        <v>1629</v>
      </c>
      <c r="B187" t="s">
        <v>1840</v>
      </c>
      <c r="C187" t="s">
        <v>2417</v>
      </c>
      <c r="D187" t="s">
        <v>6</v>
      </c>
      <c r="E187" s="3">
        <v>43518</v>
      </c>
      <c r="F187" s="115">
        <v>345000</v>
      </c>
      <c r="G187" s="34">
        <v>20190171</v>
      </c>
      <c r="H187" s="31">
        <v>1</v>
      </c>
      <c r="I187" s="31">
        <v>1</v>
      </c>
      <c r="J187" s="31">
        <v>0</v>
      </c>
      <c r="K187" s="117">
        <f t="shared" si="9"/>
        <v>0</v>
      </c>
      <c r="L187" s="129">
        <v>0</v>
      </c>
      <c r="M187" s="129">
        <v>0</v>
      </c>
      <c r="N187" s="56" t="str">
        <f t="shared" si="10"/>
        <v>Kelly, Realtors</v>
      </c>
      <c r="O187" t="str">
        <f t="shared" si="11"/>
        <v>Yes</v>
      </c>
      <c r="P187" t="str">
        <f t="shared" si="12"/>
        <v>Yes</v>
      </c>
    </row>
    <row r="188" spans="1:16" outlineLevel="2" x14ac:dyDescent="0.2">
      <c r="A188" t="s">
        <v>1629</v>
      </c>
      <c r="B188" t="s">
        <v>1840</v>
      </c>
      <c r="C188" t="s">
        <v>2296</v>
      </c>
      <c r="D188" t="s">
        <v>6</v>
      </c>
      <c r="E188" s="3">
        <v>43500</v>
      </c>
      <c r="F188" s="115">
        <v>358000</v>
      </c>
      <c r="G188" s="34">
        <v>20182101</v>
      </c>
      <c r="H188" s="31">
        <v>1</v>
      </c>
      <c r="I188" s="31">
        <v>1</v>
      </c>
      <c r="J188" s="31">
        <v>0</v>
      </c>
      <c r="K188" s="117">
        <f t="shared" si="9"/>
        <v>0</v>
      </c>
      <c r="L188" s="129">
        <v>0</v>
      </c>
      <c r="M188" s="129">
        <v>0</v>
      </c>
      <c r="N188" s="56" t="str">
        <f t="shared" si="10"/>
        <v>Kelly, Realtors</v>
      </c>
      <c r="O188" t="str">
        <f t="shared" si="11"/>
        <v>Yes</v>
      </c>
      <c r="P188" t="str">
        <f t="shared" si="12"/>
        <v>Yes</v>
      </c>
    </row>
    <row r="189" spans="1:16" outlineLevel="2" x14ac:dyDescent="0.2">
      <c r="A189" t="s">
        <v>1629</v>
      </c>
      <c r="B189" t="s">
        <v>1840</v>
      </c>
      <c r="C189" t="s">
        <v>2411</v>
      </c>
      <c r="D189" t="s">
        <v>6</v>
      </c>
      <c r="E189" s="3">
        <v>43518</v>
      </c>
      <c r="F189" s="115">
        <v>385000</v>
      </c>
      <c r="G189" s="34" t="s">
        <v>838</v>
      </c>
      <c r="H189" s="31">
        <v>1</v>
      </c>
      <c r="I189" s="31">
        <v>0</v>
      </c>
      <c r="J189" s="31">
        <v>0</v>
      </c>
      <c r="K189" s="117">
        <f t="shared" si="9"/>
        <v>0</v>
      </c>
      <c r="L189" s="129">
        <v>0</v>
      </c>
      <c r="M189" s="129">
        <v>0</v>
      </c>
      <c r="N189" s="56" t="str">
        <f t="shared" si="10"/>
        <v>Kelly, Realtors</v>
      </c>
      <c r="O189" t="str">
        <f t="shared" si="11"/>
        <v>Yes</v>
      </c>
      <c r="P189" t="str">
        <f t="shared" si="12"/>
        <v>Yes</v>
      </c>
    </row>
    <row r="190" spans="1:16" outlineLevel="1" x14ac:dyDescent="0.2">
      <c r="A190" s="29" t="s">
        <v>1629</v>
      </c>
      <c r="F190" s="115">
        <f>SUBTOTAL(9,F180:F189)</f>
        <v>2790800</v>
      </c>
      <c r="H190" s="31">
        <f>SUBTOTAL(9,H180:H189)</f>
        <v>10</v>
      </c>
      <c r="I190" s="31">
        <f>SUBTOTAL(9,I180:I189)</f>
        <v>8</v>
      </c>
      <c r="J190" s="31">
        <f>SUBTOTAL(9,J180:J189)</f>
        <v>2</v>
      </c>
      <c r="K190" s="117">
        <f t="shared" si="9"/>
        <v>0.2</v>
      </c>
      <c r="L190" s="129">
        <f>SUBTOTAL(9,L180:L189)</f>
        <v>0</v>
      </c>
      <c r="M190" s="129">
        <f>SUBTOTAL(9,M180:M189)</f>
        <v>0</v>
      </c>
      <c r="N190" s="56" t="str">
        <f t="shared" si="10"/>
        <v>Kelly, Realtors</v>
      </c>
      <c r="O190" t="str">
        <f t="shared" si="11"/>
        <v>Yes</v>
      </c>
      <c r="P190" t="str">
        <f t="shared" si="12"/>
        <v>Yes</v>
      </c>
    </row>
    <row r="191" spans="1:16" outlineLevel="2" x14ac:dyDescent="0.2">
      <c r="A191" t="s">
        <v>1635</v>
      </c>
      <c r="B191" t="s">
        <v>1636</v>
      </c>
      <c r="C191" t="s">
        <v>2441</v>
      </c>
      <c r="D191" t="s">
        <v>1570</v>
      </c>
      <c r="E191" s="3">
        <v>43522</v>
      </c>
      <c r="F191" s="115">
        <v>139900</v>
      </c>
      <c r="G191" s="34" t="s">
        <v>838</v>
      </c>
      <c r="H191" s="31">
        <v>1</v>
      </c>
      <c r="I191" s="31">
        <v>0</v>
      </c>
      <c r="J191" s="31">
        <v>0</v>
      </c>
      <c r="K191" s="117">
        <f t="shared" si="9"/>
        <v>0</v>
      </c>
      <c r="L191" s="129">
        <v>0</v>
      </c>
      <c r="M191" s="129">
        <v>0</v>
      </c>
      <c r="N191" s="56" t="str">
        <f t="shared" si="10"/>
        <v>AT Home Texas Real Estate</v>
      </c>
      <c r="O191" t="str">
        <f t="shared" si="11"/>
        <v>Yes</v>
      </c>
      <c r="P191" t="str">
        <f t="shared" si="12"/>
        <v>Yes</v>
      </c>
    </row>
    <row r="192" spans="1:16" outlineLevel="1" x14ac:dyDescent="0.2">
      <c r="A192" s="29" t="s">
        <v>1635</v>
      </c>
      <c r="F192" s="115">
        <f>SUBTOTAL(9,F191:F191)</f>
        <v>139900</v>
      </c>
      <c r="H192" s="31">
        <f>SUBTOTAL(9,H191:H191)</f>
        <v>1</v>
      </c>
      <c r="I192" s="31">
        <f>SUBTOTAL(9,I191:I191)</f>
        <v>0</v>
      </c>
      <c r="J192" s="31">
        <f>SUBTOTAL(9,J191:J191)</f>
        <v>0</v>
      </c>
      <c r="K192" s="117">
        <f t="shared" si="9"/>
        <v>0</v>
      </c>
      <c r="L192" s="129">
        <f>SUBTOTAL(9,L191:L191)</f>
        <v>0</v>
      </c>
      <c r="M192" s="129">
        <f>SUBTOTAL(9,M191:M191)</f>
        <v>0</v>
      </c>
      <c r="N192" s="56" t="str">
        <f t="shared" si="10"/>
        <v>AT Home Texas Real Estate</v>
      </c>
      <c r="O192" t="str">
        <f t="shared" si="11"/>
        <v>Yes</v>
      </c>
      <c r="P192" t="str">
        <f t="shared" si="12"/>
        <v>Yes</v>
      </c>
    </row>
    <row r="193" spans="1:16" outlineLevel="2" x14ac:dyDescent="0.2">
      <c r="A193" t="s">
        <v>1711</v>
      </c>
      <c r="B193" t="s">
        <v>1099</v>
      </c>
      <c r="C193" s="3" t="s">
        <v>3265</v>
      </c>
      <c r="D193" t="s">
        <v>6</v>
      </c>
      <c r="E193" s="102">
        <v>43609</v>
      </c>
      <c r="F193" s="115">
        <v>199000</v>
      </c>
      <c r="G193" s="31" t="s">
        <v>838</v>
      </c>
      <c r="H193" s="31">
        <v>1</v>
      </c>
      <c r="I193" s="31">
        <v>0</v>
      </c>
      <c r="J193" s="31">
        <v>1</v>
      </c>
      <c r="K193" s="117">
        <f t="shared" si="9"/>
        <v>1</v>
      </c>
      <c r="L193">
        <v>0</v>
      </c>
      <c r="M193">
        <v>0</v>
      </c>
      <c r="N193" s="56" t="str">
        <f t="shared" si="10"/>
        <v>Keller Williams Realty - Waco</v>
      </c>
      <c r="O193" t="str">
        <f t="shared" si="11"/>
        <v>Yes</v>
      </c>
      <c r="P193" t="str">
        <f t="shared" si="12"/>
        <v>Yes</v>
      </c>
    </row>
    <row r="194" spans="1:16" outlineLevel="2" x14ac:dyDescent="0.2">
      <c r="A194" t="s">
        <v>1711</v>
      </c>
      <c r="B194" t="s">
        <v>1099</v>
      </c>
      <c r="C194" s="3" t="s">
        <v>2208</v>
      </c>
      <c r="D194" t="s">
        <v>216</v>
      </c>
      <c r="E194" s="102">
        <v>43488</v>
      </c>
      <c r="F194" s="115">
        <v>164000</v>
      </c>
      <c r="G194" s="31" t="s">
        <v>838</v>
      </c>
      <c r="H194" s="31">
        <v>1</v>
      </c>
      <c r="I194" s="31">
        <v>0</v>
      </c>
      <c r="J194" s="31">
        <v>1</v>
      </c>
      <c r="K194" s="117">
        <f t="shared" si="9"/>
        <v>1</v>
      </c>
      <c r="L194">
        <v>0</v>
      </c>
      <c r="M194">
        <v>0</v>
      </c>
      <c r="N194" s="56" t="str">
        <f t="shared" si="10"/>
        <v>Keller Williams Realty - Waco</v>
      </c>
      <c r="O194" t="str">
        <f t="shared" si="11"/>
        <v>Yes</v>
      </c>
      <c r="P194" t="str">
        <f t="shared" si="12"/>
        <v>Yes</v>
      </c>
    </row>
    <row r="195" spans="1:16" outlineLevel="1" x14ac:dyDescent="0.2">
      <c r="A195" s="29" t="s">
        <v>1711</v>
      </c>
      <c r="C195" s="3"/>
      <c r="E195" s="102"/>
      <c r="F195" s="115">
        <f>SUBTOTAL(9,F193:F194)</f>
        <v>363000</v>
      </c>
      <c r="G195" s="31"/>
      <c r="H195" s="31">
        <f>SUBTOTAL(9,H193:H194)</f>
        <v>2</v>
      </c>
      <c r="I195" s="31">
        <f>SUBTOTAL(9,I193:I194)</f>
        <v>0</v>
      </c>
      <c r="J195" s="31">
        <f>SUBTOTAL(9,J193:J194)</f>
        <v>2</v>
      </c>
      <c r="K195" s="117">
        <f t="shared" ref="K195:K258" si="13">+J195/H195</f>
        <v>1</v>
      </c>
      <c r="L195">
        <f>SUBTOTAL(9,L193:L194)</f>
        <v>0</v>
      </c>
      <c r="M195">
        <f>SUBTOTAL(9,M193:M194)</f>
        <v>0</v>
      </c>
      <c r="N195" s="56" t="str">
        <f t="shared" ref="N195:N258" si="14">IF(B195="",B194,B195)</f>
        <v>Keller Williams Realty - Waco</v>
      </c>
      <c r="O195" t="str">
        <f t="shared" ref="O195:O258" si="15">IF(L195&gt;=$U$2,"Yes","No")</f>
        <v>Yes</v>
      </c>
      <c r="P195" t="str">
        <f t="shared" ref="P195:P258" si="16">IF(N195&gt;=$V$2,"Yes","No")</f>
        <v>Yes</v>
      </c>
    </row>
    <row r="196" spans="1:16" outlineLevel="2" x14ac:dyDescent="0.2">
      <c r="A196" t="s">
        <v>363</v>
      </c>
      <c r="B196" t="s">
        <v>282</v>
      </c>
      <c r="C196" s="3" t="s">
        <v>2775</v>
      </c>
      <c r="D196" t="s">
        <v>7</v>
      </c>
      <c r="E196" s="102">
        <v>43557</v>
      </c>
      <c r="F196" s="115">
        <v>150000</v>
      </c>
      <c r="G196" s="31">
        <v>20190297</v>
      </c>
      <c r="H196" s="31">
        <v>1</v>
      </c>
      <c r="I196" s="31">
        <v>1</v>
      </c>
      <c r="J196" s="31">
        <v>1</v>
      </c>
      <c r="K196" s="117">
        <f t="shared" si="13"/>
        <v>1</v>
      </c>
      <c r="L196">
        <v>0</v>
      </c>
      <c r="M196">
        <v>0</v>
      </c>
      <c r="N196" s="56" t="str">
        <f t="shared" si="14"/>
        <v>Front Gate Properties</v>
      </c>
      <c r="O196" t="str">
        <f t="shared" si="15"/>
        <v>Yes</v>
      </c>
      <c r="P196" t="str">
        <f t="shared" si="16"/>
        <v>Yes</v>
      </c>
    </row>
    <row r="197" spans="1:16" outlineLevel="2" x14ac:dyDescent="0.2">
      <c r="A197" t="s">
        <v>363</v>
      </c>
      <c r="B197" t="s">
        <v>282</v>
      </c>
      <c r="C197" s="3" t="s">
        <v>2877</v>
      </c>
      <c r="D197" t="s">
        <v>1126</v>
      </c>
      <c r="E197" s="102">
        <v>43570</v>
      </c>
      <c r="F197" s="115">
        <v>386500</v>
      </c>
      <c r="G197" s="31" t="s">
        <v>838</v>
      </c>
      <c r="H197" s="31">
        <v>1</v>
      </c>
      <c r="I197" s="31">
        <v>0</v>
      </c>
      <c r="J197" s="31">
        <v>1</v>
      </c>
      <c r="K197" s="117">
        <f t="shared" si="13"/>
        <v>1</v>
      </c>
      <c r="L197">
        <v>0</v>
      </c>
      <c r="M197">
        <v>0</v>
      </c>
      <c r="N197" s="56" t="str">
        <f t="shared" si="14"/>
        <v>Front Gate Properties</v>
      </c>
      <c r="O197" t="str">
        <f t="shared" si="15"/>
        <v>Yes</v>
      </c>
      <c r="P197" t="str">
        <f t="shared" si="16"/>
        <v>Yes</v>
      </c>
    </row>
    <row r="198" spans="1:16" outlineLevel="2" x14ac:dyDescent="0.2">
      <c r="A198" t="s">
        <v>363</v>
      </c>
      <c r="B198" t="s">
        <v>282</v>
      </c>
      <c r="C198" s="3" t="s">
        <v>2784</v>
      </c>
      <c r="D198" t="s">
        <v>1249</v>
      </c>
      <c r="E198" s="102">
        <v>43558</v>
      </c>
      <c r="F198" s="115">
        <v>185000</v>
      </c>
      <c r="G198" s="31">
        <v>20190402</v>
      </c>
      <c r="H198" s="31">
        <v>1</v>
      </c>
      <c r="I198" s="31">
        <v>1</v>
      </c>
      <c r="J198" s="31">
        <v>1</v>
      </c>
      <c r="K198" s="117">
        <f t="shared" si="13"/>
        <v>1</v>
      </c>
      <c r="L198">
        <v>0</v>
      </c>
      <c r="M198">
        <v>0</v>
      </c>
      <c r="N198" s="56" t="str">
        <f t="shared" si="14"/>
        <v>Front Gate Properties</v>
      </c>
      <c r="O198" t="str">
        <f t="shared" si="15"/>
        <v>Yes</v>
      </c>
      <c r="P198" t="str">
        <f t="shared" si="16"/>
        <v>Yes</v>
      </c>
    </row>
    <row r="199" spans="1:16" outlineLevel="2" x14ac:dyDescent="0.2">
      <c r="A199" t="s">
        <v>363</v>
      </c>
      <c r="B199" t="s">
        <v>282</v>
      </c>
      <c r="C199" t="s">
        <v>2100</v>
      </c>
      <c r="D199" t="s">
        <v>1249</v>
      </c>
      <c r="E199" s="3">
        <v>43467</v>
      </c>
      <c r="F199" s="115">
        <v>179500</v>
      </c>
      <c r="G199" s="34" t="s">
        <v>838</v>
      </c>
      <c r="H199" s="31">
        <v>1</v>
      </c>
      <c r="I199" s="31">
        <v>0</v>
      </c>
      <c r="J199" s="31">
        <v>0</v>
      </c>
      <c r="K199" s="117">
        <f t="shared" si="13"/>
        <v>0</v>
      </c>
      <c r="L199" s="129">
        <v>0</v>
      </c>
      <c r="M199" s="129">
        <v>0</v>
      </c>
      <c r="N199" s="56" t="str">
        <f t="shared" si="14"/>
        <v>Front Gate Properties</v>
      </c>
      <c r="O199" t="str">
        <f t="shared" si="15"/>
        <v>Yes</v>
      </c>
      <c r="P199" t="str">
        <f t="shared" si="16"/>
        <v>Yes</v>
      </c>
    </row>
    <row r="200" spans="1:16" outlineLevel="2" x14ac:dyDescent="0.2">
      <c r="A200" t="s">
        <v>363</v>
      </c>
      <c r="B200" t="s">
        <v>282</v>
      </c>
      <c r="C200" t="s">
        <v>1893</v>
      </c>
      <c r="D200" t="s">
        <v>216</v>
      </c>
      <c r="E200" s="3">
        <v>43563</v>
      </c>
      <c r="F200" s="115">
        <v>208000</v>
      </c>
      <c r="G200" s="34" t="s">
        <v>838</v>
      </c>
      <c r="H200" s="31">
        <v>1</v>
      </c>
      <c r="I200" s="31">
        <v>0</v>
      </c>
      <c r="J200" s="31">
        <v>0</v>
      </c>
      <c r="K200" s="117">
        <f t="shared" si="13"/>
        <v>0</v>
      </c>
      <c r="L200" s="129">
        <v>0</v>
      </c>
      <c r="M200" s="129">
        <v>0</v>
      </c>
      <c r="N200" s="56" t="str">
        <f t="shared" si="14"/>
        <v>Front Gate Properties</v>
      </c>
      <c r="O200" t="str">
        <f t="shared" si="15"/>
        <v>Yes</v>
      </c>
      <c r="P200" t="str">
        <f t="shared" si="16"/>
        <v>Yes</v>
      </c>
    </row>
    <row r="201" spans="1:16" outlineLevel="1" x14ac:dyDescent="0.2">
      <c r="A201" s="29" t="s">
        <v>363</v>
      </c>
      <c r="F201" s="115">
        <f>SUBTOTAL(9,F196:F200)</f>
        <v>1109000</v>
      </c>
      <c r="H201" s="31">
        <f>SUBTOTAL(9,H196:H200)</f>
        <v>5</v>
      </c>
      <c r="I201" s="31">
        <f>SUBTOTAL(9,I196:I200)</f>
        <v>2</v>
      </c>
      <c r="J201" s="31">
        <f>SUBTOTAL(9,J196:J200)</f>
        <v>3</v>
      </c>
      <c r="K201" s="117">
        <f t="shared" si="13"/>
        <v>0.6</v>
      </c>
      <c r="L201" s="129">
        <f>SUBTOTAL(9,L196:L200)</f>
        <v>0</v>
      </c>
      <c r="M201" s="129">
        <f>SUBTOTAL(9,M196:M200)</f>
        <v>0</v>
      </c>
      <c r="N201" s="56" t="str">
        <f t="shared" si="14"/>
        <v>Front Gate Properties</v>
      </c>
      <c r="O201" t="str">
        <f t="shared" si="15"/>
        <v>Yes</v>
      </c>
      <c r="P201" t="str">
        <f t="shared" si="16"/>
        <v>Yes</v>
      </c>
    </row>
    <row r="202" spans="1:16" outlineLevel="2" x14ac:dyDescent="0.2">
      <c r="A202" t="s">
        <v>1728</v>
      </c>
      <c r="B202" t="s">
        <v>5</v>
      </c>
      <c r="C202" s="3" t="s">
        <v>3349</v>
      </c>
      <c r="D202" t="s">
        <v>794</v>
      </c>
      <c r="E202" s="102">
        <v>43616</v>
      </c>
      <c r="F202" s="115">
        <v>264000</v>
      </c>
      <c r="G202" s="31">
        <v>20190661</v>
      </c>
      <c r="H202" s="31">
        <v>1</v>
      </c>
      <c r="I202" s="31">
        <v>1</v>
      </c>
      <c r="J202" s="31">
        <v>1</v>
      </c>
      <c r="K202" s="117">
        <f t="shared" si="13"/>
        <v>1</v>
      </c>
      <c r="L202">
        <v>0</v>
      </c>
      <c r="M202">
        <v>0</v>
      </c>
      <c r="N202" s="56" t="str">
        <f t="shared" si="14"/>
        <v>Magnolia Realty</v>
      </c>
      <c r="O202" t="str">
        <f t="shared" si="15"/>
        <v>Yes</v>
      </c>
      <c r="P202" t="str">
        <f t="shared" si="16"/>
        <v>Yes</v>
      </c>
    </row>
    <row r="203" spans="1:16" outlineLevel="2" x14ac:dyDescent="0.2">
      <c r="A203" t="s">
        <v>1728</v>
      </c>
      <c r="B203" t="s">
        <v>5</v>
      </c>
      <c r="C203" t="s">
        <v>2728</v>
      </c>
      <c r="D203" t="s">
        <v>794</v>
      </c>
      <c r="E203" s="3">
        <v>43552</v>
      </c>
      <c r="F203" s="115">
        <v>175000</v>
      </c>
      <c r="G203" s="34">
        <v>20190468</v>
      </c>
      <c r="H203" s="31">
        <v>1</v>
      </c>
      <c r="I203" s="31">
        <v>1</v>
      </c>
      <c r="J203" s="31">
        <v>0</v>
      </c>
      <c r="K203" s="117">
        <f t="shared" si="13"/>
        <v>0</v>
      </c>
      <c r="L203" s="129">
        <v>0</v>
      </c>
      <c r="M203" s="129">
        <v>0</v>
      </c>
      <c r="N203" s="56" t="str">
        <f t="shared" si="14"/>
        <v>Magnolia Realty</v>
      </c>
      <c r="O203" t="str">
        <f t="shared" si="15"/>
        <v>Yes</v>
      </c>
      <c r="P203" t="str">
        <f t="shared" si="16"/>
        <v>Yes</v>
      </c>
    </row>
    <row r="204" spans="1:16" outlineLevel="1" x14ac:dyDescent="0.2">
      <c r="A204" s="29" t="s">
        <v>1728</v>
      </c>
      <c r="F204" s="115">
        <f>SUBTOTAL(9,F202:F203)</f>
        <v>439000</v>
      </c>
      <c r="H204" s="31">
        <f>SUBTOTAL(9,H202:H203)</f>
        <v>2</v>
      </c>
      <c r="I204" s="31">
        <f>SUBTOTAL(9,I202:I203)</f>
        <v>2</v>
      </c>
      <c r="J204" s="31">
        <f>SUBTOTAL(9,J202:J203)</f>
        <v>1</v>
      </c>
      <c r="K204" s="117">
        <f t="shared" si="13"/>
        <v>0.5</v>
      </c>
      <c r="L204" s="129">
        <f>SUBTOTAL(9,L202:L203)</f>
        <v>0</v>
      </c>
      <c r="M204" s="129">
        <f>SUBTOTAL(9,M202:M203)</f>
        <v>0</v>
      </c>
      <c r="N204" s="56" t="str">
        <f t="shared" si="14"/>
        <v>Magnolia Realty</v>
      </c>
      <c r="O204" t="str">
        <f t="shared" si="15"/>
        <v>Yes</v>
      </c>
      <c r="P204" t="str">
        <f t="shared" si="16"/>
        <v>Yes</v>
      </c>
    </row>
    <row r="205" spans="1:16" outlineLevel="2" x14ac:dyDescent="0.2">
      <c r="A205" t="s">
        <v>710</v>
      </c>
      <c r="B205" t="s">
        <v>303</v>
      </c>
      <c r="C205" s="3" t="s">
        <v>2952</v>
      </c>
      <c r="D205" t="s">
        <v>6</v>
      </c>
      <c r="E205" s="102">
        <v>43579</v>
      </c>
      <c r="F205" s="115">
        <v>185500</v>
      </c>
      <c r="G205" s="31">
        <v>20190772</v>
      </c>
      <c r="H205" s="31">
        <v>1</v>
      </c>
      <c r="I205" s="31">
        <v>1</v>
      </c>
      <c r="J205" s="31">
        <v>1</v>
      </c>
      <c r="K205" s="117">
        <f t="shared" si="13"/>
        <v>1</v>
      </c>
      <c r="L205">
        <v>0</v>
      </c>
      <c r="M205">
        <v>0</v>
      </c>
      <c r="N205" s="56" t="str">
        <f t="shared" si="14"/>
        <v>AG Real Estate &amp; Associates</v>
      </c>
      <c r="O205" t="str">
        <f t="shared" si="15"/>
        <v>Yes</v>
      </c>
      <c r="P205" t="str">
        <f t="shared" si="16"/>
        <v>Yes</v>
      </c>
    </row>
    <row r="206" spans="1:16" outlineLevel="2" x14ac:dyDescent="0.2">
      <c r="A206" t="s">
        <v>710</v>
      </c>
      <c r="B206" t="s">
        <v>303</v>
      </c>
      <c r="C206" s="3" t="s">
        <v>2141</v>
      </c>
      <c r="D206" t="s">
        <v>6</v>
      </c>
      <c r="E206" s="102">
        <v>43476</v>
      </c>
      <c r="F206" s="115">
        <v>143300</v>
      </c>
      <c r="G206" s="31">
        <v>20182662</v>
      </c>
      <c r="H206" s="31">
        <v>1</v>
      </c>
      <c r="I206" s="31">
        <v>1</v>
      </c>
      <c r="J206" s="31">
        <v>1</v>
      </c>
      <c r="K206" s="117">
        <f t="shared" si="13"/>
        <v>1</v>
      </c>
      <c r="L206">
        <v>1</v>
      </c>
      <c r="M206">
        <v>1</v>
      </c>
      <c r="N206" s="56" t="str">
        <f t="shared" si="14"/>
        <v>AG Real Estate &amp; Associates</v>
      </c>
      <c r="O206" t="str">
        <f t="shared" si="15"/>
        <v>Yes</v>
      </c>
      <c r="P206" t="str">
        <f t="shared" si="16"/>
        <v>Yes</v>
      </c>
    </row>
    <row r="207" spans="1:16" outlineLevel="2" x14ac:dyDescent="0.2">
      <c r="A207" t="s">
        <v>710</v>
      </c>
      <c r="B207" t="s">
        <v>303</v>
      </c>
      <c r="C207" s="3" t="s">
        <v>2544</v>
      </c>
      <c r="D207" t="s">
        <v>6</v>
      </c>
      <c r="E207" s="102">
        <v>43532</v>
      </c>
      <c r="F207" s="115">
        <v>184500</v>
      </c>
      <c r="G207" s="31">
        <v>20190237</v>
      </c>
      <c r="H207" s="31">
        <v>1</v>
      </c>
      <c r="I207" s="31">
        <v>1</v>
      </c>
      <c r="J207" s="31">
        <v>1</v>
      </c>
      <c r="K207" s="117">
        <f t="shared" si="13"/>
        <v>1</v>
      </c>
      <c r="L207">
        <v>1</v>
      </c>
      <c r="M207">
        <v>1</v>
      </c>
      <c r="N207" s="56" t="str">
        <f t="shared" si="14"/>
        <v>AG Real Estate &amp; Associates</v>
      </c>
      <c r="O207" t="str">
        <f t="shared" si="15"/>
        <v>Yes</v>
      </c>
      <c r="P207" t="str">
        <f t="shared" si="16"/>
        <v>Yes</v>
      </c>
    </row>
    <row r="208" spans="1:16" outlineLevel="2" x14ac:dyDescent="0.2">
      <c r="A208" t="s">
        <v>710</v>
      </c>
      <c r="B208" t="s">
        <v>303</v>
      </c>
      <c r="C208" s="3" t="s">
        <v>3233</v>
      </c>
      <c r="D208" t="s">
        <v>6</v>
      </c>
      <c r="E208" s="102">
        <v>43607</v>
      </c>
      <c r="F208" s="115">
        <v>87000</v>
      </c>
      <c r="G208" s="31">
        <v>20190872</v>
      </c>
      <c r="H208" s="31">
        <v>1</v>
      </c>
      <c r="I208" s="31">
        <v>1</v>
      </c>
      <c r="J208" s="31">
        <v>1</v>
      </c>
      <c r="K208" s="117">
        <f t="shared" si="13"/>
        <v>1</v>
      </c>
      <c r="L208">
        <v>0</v>
      </c>
      <c r="M208">
        <v>0</v>
      </c>
      <c r="N208" s="56" t="str">
        <f t="shared" si="14"/>
        <v>AG Real Estate &amp; Associates</v>
      </c>
      <c r="O208" t="str">
        <f t="shared" si="15"/>
        <v>Yes</v>
      </c>
      <c r="P208" t="str">
        <f t="shared" si="16"/>
        <v>Yes</v>
      </c>
    </row>
    <row r="209" spans="1:16" outlineLevel="2" x14ac:dyDescent="0.2">
      <c r="A209" t="s">
        <v>710</v>
      </c>
      <c r="B209" t="s">
        <v>303</v>
      </c>
      <c r="C209" s="3" t="s">
        <v>2738</v>
      </c>
      <c r="D209" t="s">
        <v>6</v>
      </c>
      <c r="E209" s="102">
        <v>43553</v>
      </c>
      <c r="F209" s="115">
        <v>141000</v>
      </c>
      <c r="G209" s="31">
        <v>20190469</v>
      </c>
      <c r="H209" s="31">
        <v>1</v>
      </c>
      <c r="I209" s="31">
        <v>1</v>
      </c>
      <c r="J209" s="31">
        <v>1</v>
      </c>
      <c r="K209" s="117">
        <f t="shared" si="13"/>
        <v>1</v>
      </c>
      <c r="L209">
        <v>0</v>
      </c>
      <c r="M209">
        <v>0</v>
      </c>
      <c r="N209" s="56" t="str">
        <f t="shared" si="14"/>
        <v>AG Real Estate &amp; Associates</v>
      </c>
      <c r="O209" t="str">
        <f t="shared" si="15"/>
        <v>Yes</v>
      </c>
      <c r="P209" t="str">
        <f t="shared" si="16"/>
        <v>Yes</v>
      </c>
    </row>
    <row r="210" spans="1:16" outlineLevel="2" x14ac:dyDescent="0.2">
      <c r="A210" t="s">
        <v>710</v>
      </c>
      <c r="B210" t="s">
        <v>303</v>
      </c>
      <c r="C210" s="3" t="s">
        <v>2923</v>
      </c>
      <c r="D210" t="s">
        <v>1249</v>
      </c>
      <c r="E210" s="102">
        <v>43574</v>
      </c>
      <c r="F210" s="115">
        <v>348000</v>
      </c>
      <c r="G210" s="31">
        <v>20190644</v>
      </c>
      <c r="H210" s="31">
        <v>1</v>
      </c>
      <c r="I210" s="31">
        <v>1</v>
      </c>
      <c r="J210" s="31">
        <v>1</v>
      </c>
      <c r="K210" s="117">
        <f t="shared" si="13"/>
        <v>1</v>
      </c>
      <c r="L210">
        <v>0</v>
      </c>
      <c r="M210">
        <v>0</v>
      </c>
      <c r="N210" s="56" t="str">
        <f t="shared" si="14"/>
        <v>AG Real Estate &amp; Associates</v>
      </c>
      <c r="O210" t="str">
        <f t="shared" si="15"/>
        <v>Yes</v>
      </c>
      <c r="P210" t="str">
        <f t="shared" si="16"/>
        <v>Yes</v>
      </c>
    </row>
    <row r="211" spans="1:16" outlineLevel="2" x14ac:dyDescent="0.2">
      <c r="A211" t="s">
        <v>710</v>
      </c>
      <c r="B211" t="s">
        <v>303</v>
      </c>
      <c r="C211" s="3" t="s">
        <v>3211</v>
      </c>
      <c r="D211" t="s">
        <v>216</v>
      </c>
      <c r="E211" s="102">
        <v>43605</v>
      </c>
      <c r="F211" s="115">
        <v>254000</v>
      </c>
      <c r="G211" s="31">
        <v>20190813</v>
      </c>
      <c r="H211" s="31">
        <v>1</v>
      </c>
      <c r="I211" s="31">
        <v>1</v>
      </c>
      <c r="J211" s="31">
        <v>1</v>
      </c>
      <c r="K211" s="117">
        <f t="shared" si="13"/>
        <v>1</v>
      </c>
      <c r="L211">
        <v>0</v>
      </c>
      <c r="M211">
        <v>0</v>
      </c>
      <c r="N211" s="56" t="str">
        <f t="shared" si="14"/>
        <v>AG Real Estate &amp; Associates</v>
      </c>
      <c r="O211" t="str">
        <f t="shared" si="15"/>
        <v>Yes</v>
      </c>
      <c r="P211" t="str">
        <f t="shared" si="16"/>
        <v>Yes</v>
      </c>
    </row>
    <row r="212" spans="1:16" outlineLevel="2" x14ac:dyDescent="0.2">
      <c r="A212" t="s">
        <v>710</v>
      </c>
      <c r="B212" t="s">
        <v>303</v>
      </c>
      <c r="C212" s="3" t="s">
        <v>3067</v>
      </c>
      <c r="D212" t="s">
        <v>6</v>
      </c>
      <c r="E212" s="102">
        <v>43591</v>
      </c>
      <c r="F212" s="115">
        <v>64000</v>
      </c>
      <c r="G212" s="31">
        <v>20190864</v>
      </c>
      <c r="H212" s="31">
        <v>1</v>
      </c>
      <c r="I212" s="31">
        <v>1</v>
      </c>
      <c r="J212" s="31">
        <v>1</v>
      </c>
      <c r="K212" s="117">
        <f t="shared" si="13"/>
        <v>1</v>
      </c>
      <c r="L212">
        <v>0</v>
      </c>
      <c r="M212">
        <v>0</v>
      </c>
      <c r="N212" s="56" t="str">
        <f t="shared" si="14"/>
        <v>AG Real Estate &amp; Associates</v>
      </c>
      <c r="O212" t="str">
        <f t="shared" si="15"/>
        <v>Yes</v>
      </c>
      <c r="P212" t="str">
        <f t="shared" si="16"/>
        <v>Yes</v>
      </c>
    </row>
    <row r="213" spans="1:16" outlineLevel="2" x14ac:dyDescent="0.2">
      <c r="A213" t="s">
        <v>710</v>
      </c>
      <c r="B213" t="s">
        <v>303</v>
      </c>
      <c r="C213" t="s">
        <v>2376</v>
      </c>
      <c r="D213" t="s">
        <v>6</v>
      </c>
      <c r="E213" s="3">
        <v>43511</v>
      </c>
      <c r="F213" s="115">
        <v>85000</v>
      </c>
      <c r="G213" s="17" t="s">
        <v>838</v>
      </c>
      <c r="H213" s="129">
        <v>1</v>
      </c>
      <c r="I213" s="129">
        <v>0</v>
      </c>
      <c r="J213" s="31">
        <v>0</v>
      </c>
      <c r="K213" s="117">
        <f t="shared" si="13"/>
        <v>0</v>
      </c>
      <c r="L213" s="129">
        <v>0</v>
      </c>
      <c r="M213" s="129">
        <v>0</v>
      </c>
      <c r="N213" s="56" t="str">
        <f t="shared" si="14"/>
        <v>AG Real Estate &amp; Associates</v>
      </c>
      <c r="O213" t="str">
        <f t="shared" si="15"/>
        <v>Yes</v>
      </c>
      <c r="P213" t="str">
        <f t="shared" si="16"/>
        <v>Yes</v>
      </c>
    </row>
    <row r="214" spans="1:16" outlineLevel="2" x14ac:dyDescent="0.2">
      <c r="A214" t="s">
        <v>710</v>
      </c>
      <c r="B214" t="s">
        <v>303</v>
      </c>
      <c r="C214" t="s">
        <v>2489</v>
      </c>
      <c r="D214" t="s">
        <v>6</v>
      </c>
      <c r="E214" s="3">
        <v>43525</v>
      </c>
      <c r="F214" s="115">
        <v>92500</v>
      </c>
      <c r="G214" s="17">
        <v>20190135</v>
      </c>
      <c r="H214" s="129">
        <v>1</v>
      </c>
      <c r="I214" s="129">
        <v>1</v>
      </c>
      <c r="J214" s="31">
        <v>0</v>
      </c>
      <c r="K214" s="117">
        <f t="shared" si="13"/>
        <v>0</v>
      </c>
      <c r="L214" s="129">
        <v>0</v>
      </c>
      <c r="M214" s="129">
        <v>0</v>
      </c>
      <c r="N214" s="56" t="str">
        <f t="shared" si="14"/>
        <v>AG Real Estate &amp; Associates</v>
      </c>
      <c r="O214" t="str">
        <f t="shared" si="15"/>
        <v>Yes</v>
      </c>
      <c r="P214" t="str">
        <f t="shared" si="16"/>
        <v>Yes</v>
      </c>
    </row>
    <row r="215" spans="1:16" outlineLevel="2" x14ac:dyDescent="0.2">
      <c r="A215" t="s">
        <v>710</v>
      </c>
      <c r="B215" t="s">
        <v>303</v>
      </c>
      <c r="C215" t="s">
        <v>3101</v>
      </c>
      <c r="D215" t="s">
        <v>6</v>
      </c>
      <c r="E215" s="3">
        <v>43594</v>
      </c>
      <c r="F215" s="115">
        <v>171000</v>
      </c>
      <c r="G215" s="34">
        <v>20190839</v>
      </c>
      <c r="H215" s="31">
        <v>1</v>
      </c>
      <c r="I215" s="31">
        <v>1</v>
      </c>
      <c r="J215" s="31">
        <v>0</v>
      </c>
      <c r="K215" s="117">
        <f t="shared" si="13"/>
        <v>0</v>
      </c>
      <c r="L215" s="129">
        <v>0</v>
      </c>
      <c r="M215" s="129">
        <v>0</v>
      </c>
      <c r="N215" s="56" t="str">
        <f t="shared" si="14"/>
        <v>AG Real Estate &amp; Associates</v>
      </c>
      <c r="O215" t="str">
        <f t="shared" si="15"/>
        <v>Yes</v>
      </c>
      <c r="P215" t="str">
        <f t="shared" si="16"/>
        <v>Yes</v>
      </c>
    </row>
    <row r="216" spans="1:16" outlineLevel="2" x14ac:dyDescent="0.2">
      <c r="A216" t="s">
        <v>710</v>
      </c>
      <c r="B216" t="s">
        <v>303</v>
      </c>
      <c r="C216" t="s">
        <v>2820</v>
      </c>
      <c r="D216" t="s">
        <v>7</v>
      </c>
      <c r="E216" s="3">
        <v>43563</v>
      </c>
      <c r="F216" s="115">
        <v>310000</v>
      </c>
      <c r="G216" s="34" t="s">
        <v>838</v>
      </c>
      <c r="H216" s="31">
        <v>1</v>
      </c>
      <c r="I216" s="31">
        <v>0</v>
      </c>
      <c r="J216" s="31">
        <v>0</v>
      </c>
      <c r="K216" s="117">
        <f t="shared" si="13"/>
        <v>0</v>
      </c>
      <c r="L216" s="129">
        <v>0</v>
      </c>
      <c r="M216" s="129">
        <v>0</v>
      </c>
      <c r="N216" s="56" t="str">
        <f t="shared" si="14"/>
        <v>AG Real Estate &amp; Associates</v>
      </c>
      <c r="O216" t="str">
        <f t="shared" si="15"/>
        <v>Yes</v>
      </c>
      <c r="P216" t="str">
        <f t="shared" si="16"/>
        <v>Yes</v>
      </c>
    </row>
    <row r="217" spans="1:16" outlineLevel="1" x14ac:dyDescent="0.2">
      <c r="A217" s="29" t="s">
        <v>710</v>
      </c>
      <c r="F217" s="115">
        <f>SUBTOTAL(9,F205:F216)</f>
        <v>2065800</v>
      </c>
      <c r="H217" s="31">
        <f>SUBTOTAL(9,H205:H216)</f>
        <v>12</v>
      </c>
      <c r="I217" s="31">
        <f>SUBTOTAL(9,I205:I216)</f>
        <v>10</v>
      </c>
      <c r="J217" s="31">
        <f>SUBTOTAL(9,J205:J216)</f>
        <v>8</v>
      </c>
      <c r="K217" s="117">
        <f t="shared" si="13"/>
        <v>0.66666666666666663</v>
      </c>
      <c r="L217" s="129">
        <f>SUBTOTAL(9,L205:L216)</f>
        <v>2</v>
      </c>
      <c r="M217" s="129">
        <f>SUBTOTAL(9,M205:M216)</f>
        <v>2</v>
      </c>
      <c r="N217" s="56" t="str">
        <f t="shared" si="14"/>
        <v>AG Real Estate &amp; Associates</v>
      </c>
      <c r="O217" t="str">
        <f t="shared" si="15"/>
        <v>Yes</v>
      </c>
      <c r="P217" t="str">
        <f t="shared" si="16"/>
        <v>Yes</v>
      </c>
    </row>
    <row r="218" spans="1:16" outlineLevel="2" x14ac:dyDescent="0.2">
      <c r="A218" t="s">
        <v>1876</v>
      </c>
      <c r="B218" t="s">
        <v>539</v>
      </c>
      <c r="C218" s="3" t="s">
        <v>2985</v>
      </c>
      <c r="D218" t="s">
        <v>553</v>
      </c>
      <c r="E218" s="102">
        <v>43581</v>
      </c>
      <c r="F218" s="115">
        <v>92000</v>
      </c>
      <c r="G218" s="31" t="s">
        <v>838</v>
      </c>
      <c r="H218" s="31">
        <v>1</v>
      </c>
      <c r="I218" s="31">
        <v>0</v>
      </c>
      <c r="J218" s="31">
        <v>1</v>
      </c>
      <c r="K218" s="117">
        <f t="shared" si="13"/>
        <v>1</v>
      </c>
      <c r="L218">
        <v>1</v>
      </c>
      <c r="M218">
        <v>0</v>
      </c>
      <c r="N218" s="56" t="str">
        <f t="shared" si="14"/>
        <v>Brown Real Estate</v>
      </c>
      <c r="O218" t="str">
        <f t="shared" si="15"/>
        <v>Yes</v>
      </c>
      <c r="P218" t="str">
        <f t="shared" si="16"/>
        <v>Yes</v>
      </c>
    </row>
    <row r="219" spans="1:16" outlineLevel="2" x14ac:dyDescent="0.2">
      <c r="A219" t="s">
        <v>1876</v>
      </c>
      <c r="B219" t="s">
        <v>539</v>
      </c>
      <c r="C219" s="3" t="s">
        <v>3078</v>
      </c>
      <c r="D219" t="s">
        <v>553</v>
      </c>
      <c r="E219" s="102">
        <v>43591</v>
      </c>
      <c r="F219" s="115">
        <v>98000</v>
      </c>
      <c r="G219" s="31" t="s">
        <v>838</v>
      </c>
      <c r="H219" s="31">
        <v>1</v>
      </c>
      <c r="I219" s="31">
        <v>0</v>
      </c>
      <c r="J219" s="31">
        <v>1</v>
      </c>
      <c r="K219" s="117">
        <f t="shared" si="13"/>
        <v>1</v>
      </c>
      <c r="L219">
        <v>1</v>
      </c>
      <c r="M219">
        <v>0</v>
      </c>
      <c r="N219" s="56" t="str">
        <f t="shared" si="14"/>
        <v>Brown Real Estate</v>
      </c>
      <c r="O219" t="str">
        <f t="shared" si="15"/>
        <v>Yes</v>
      </c>
      <c r="P219" t="str">
        <f t="shared" si="16"/>
        <v>Yes</v>
      </c>
    </row>
    <row r="220" spans="1:16" outlineLevel="2" x14ac:dyDescent="0.2">
      <c r="A220" t="s">
        <v>1876</v>
      </c>
      <c r="B220" t="s">
        <v>539</v>
      </c>
      <c r="C220" t="s">
        <v>2701</v>
      </c>
      <c r="D220" t="s">
        <v>426</v>
      </c>
      <c r="E220" s="3">
        <v>43549</v>
      </c>
      <c r="F220" s="115">
        <v>40000</v>
      </c>
      <c r="G220" s="17" t="s">
        <v>838</v>
      </c>
      <c r="H220" s="129">
        <v>1</v>
      </c>
      <c r="I220" s="129">
        <v>0</v>
      </c>
      <c r="J220" s="31">
        <v>0</v>
      </c>
      <c r="K220" s="117">
        <f t="shared" si="13"/>
        <v>0</v>
      </c>
      <c r="L220" s="129">
        <v>0</v>
      </c>
      <c r="M220" s="129">
        <v>0</v>
      </c>
      <c r="N220" s="56" t="str">
        <f t="shared" si="14"/>
        <v>Brown Real Estate</v>
      </c>
      <c r="O220" t="str">
        <f t="shared" si="15"/>
        <v>Yes</v>
      </c>
      <c r="P220" t="str">
        <f t="shared" si="16"/>
        <v>Yes</v>
      </c>
    </row>
    <row r="221" spans="1:16" outlineLevel="2" x14ac:dyDescent="0.2">
      <c r="A221" t="s">
        <v>1876</v>
      </c>
      <c r="B221" t="s">
        <v>539</v>
      </c>
      <c r="C221" t="s">
        <v>3105</v>
      </c>
      <c r="D221" t="s">
        <v>553</v>
      </c>
      <c r="E221" s="3">
        <v>43594</v>
      </c>
      <c r="F221" s="115">
        <v>60000</v>
      </c>
      <c r="G221" s="17" t="s">
        <v>838</v>
      </c>
      <c r="H221" s="129">
        <v>1</v>
      </c>
      <c r="I221" s="129">
        <v>0</v>
      </c>
      <c r="J221" s="31">
        <v>0</v>
      </c>
      <c r="K221" s="117">
        <f t="shared" si="13"/>
        <v>0</v>
      </c>
      <c r="L221" s="129">
        <v>0</v>
      </c>
      <c r="M221" s="129">
        <v>0</v>
      </c>
      <c r="N221" s="56" t="str">
        <f t="shared" si="14"/>
        <v>Brown Real Estate</v>
      </c>
      <c r="O221" t="str">
        <f t="shared" si="15"/>
        <v>Yes</v>
      </c>
      <c r="P221" t="str">
        <f t="shared" si="16"/>
        <v>Yes</v>
      </c>
    </row>
    <row r="222" spans="1:16" outlineLevel="2" x14ac:dyDescent="0.2">
      <c r="A222" t="s">
        <v>1876</v>
      </c>
      <c r="B222" t="s">
        <v>539</v>
      </c>
      <c r="C222" t="s">
        <v>2922</v>
      </c>
      <c r="D222" t="s">
        <v>6</v>
      </c>
      <c r="E222" s="3">
        <v>43574</v>
      </c>
      <c r="F222" s="115">
        <v>77000</v>
      </c>
      <c r="G222" s="17" t="s">
        <v>838</v>
      </c>
      <c r="H222" s="129">
        <v>1</v>
      </c>
      <c r="I222" s="129">
        <v>0</v>
      </c>
      <c r="J222" s="31">
        <v>0</v>
      </c>
      <c r="K222" s="117">
        <f t="shared" si="13"/>
        <v>0</v>
      </c>
      <c r="L222" s="129">
        <v>0</v>
      </c>
      <c r="M222" s="129">
        <v>0</v>
      </c>
      <c r="N222" s="56" t="str">
        <f t="shared" si="14"/>
        <v>Brown Real Estate</v>
      </c>
      <c r="O222" t="str">
        <f t="shared" si="15"/>
        <v>Yes</v>
      </c>
      <c r="P222" t="str">
        <f t="shared" si="16"/>
        <v>Yes</v>
      </c>
    </row>
    <row r="223" spans="1:16" outlineLevel="2" x14ac:dyDescent="0.2">
      <c r="A223" t="s">
        <v>1876</v>
      </c>
      <c r="B223" t="s">
        <v>539</v>
      </c>
      <c r="C223" t="s">
        <v>2946</v>
      </c>
      <c r="D223" t="s">
        <v>1249</v>
      </c>
      <c r="E223" s="3">
        <v>43578</v>
      </c>
      <c r="F223" s="115">
        <v>116500</v>
      </c>
      <c r="G223" s="34" t="s">
        <v>838</v>
      </c>
      <c r="H223" s="31">
        <v>1</v>
      </c>
      <c r="I223" s="31">
        <v>0</v>
      </c>
      <c r="J223" s="31">
        <v>0</v>
      </c>
      <c r="K223" s="117">
        <f t="shared" si="13"/>
        <v>0</v>
      </c>
      <c r="L223" s="129">
        <v>0</v>
      </c>
      <c r="M223" s="129">
        <v>0</v>
      </c>
      <c r="N223" s="56" t="str">
        <f t="shared" si="14"/>
        <v>Brown Real Estate</v>
      </c>
      <c r="O223" t="str">
        <f t="shared" si="15"/>
        <v>Yes</v>
      </c>
      <c r="P223" t="str">
        <f t="shared" si="16"/>
        <v>Yes</v>
      </c>
    </row>
    <row r="224" spans="1:16" outlineLevel="2" x14ac:dyDescent="0.2">
      <c r="A224" t="s">
        <v>1876</v>
      </c>
      <c r="B224" t="s">
        <v>539</v>
      </c>
      <c r="C224" t="s">
        <v>3325</v>
      </c>
      <c r="D224" t="s">
        <v>216</v>
      </c>
      <c r="E224" s="3">
        <v>43615</v>
      </c>
      <c r="F224" s="115">
        <v>180000</v>
      </c>
      <c r="G224" s="34" t="s">
        <v>838</v>
      </c>
      <c r="H224" s="31">
        <v>1</v>
      </c>
      <c r="I224" s="31">
        <v>0</v>
      </c>
      <c r="J224" s="31">
        <v>0</v>
      </c>
      <c r="K224" s="117">
        <f t="shared" si="13"/>
        <v>0</v>
      </c>
      <c r="L224" s="129">
        <v>0</v>
      </c>
      <c r="M224" s="129">
        <v>0</v>
      </c>
      <c r="N224" s="56" t="str">
        <f t="shared" si="14"/>
        <v>Brown Real Estate</v>
      </c>
      <c r="O224" t="str">
        <f t="shared" si="15"/>
        <v>Yes</v>
      </c>
      <c r="P224" t="str">
        <f t="shared" si="16"/>
        <v>Yes</v>
      </c>
    </row>
    <row r="225" spans="1:16" outlineLevel="1" x14ac:dyDescent="0.2">
      <c r="A225" s="29" t="s">
        <v>1876</v>
      </c>
      <c r="F225" s="115">
        <f>SUBTOTAL(9,F218:F224)</f>
        <v>663500</v>
      </c>
      <c r="H225" s="31">
        <f>SUBTOTAL(9,H218:H224)</f>
        <v>7</v>
      </c>
      <c r="I225" s="31">
        <f>SUBTOTAL(9,I218:I224)</f>
        <v>0</v>
      </c>
      <c r="J225" s="31">
        <f>SUBTOTAL(9,J218:J224)</f>
        <v>2</v>
      </c>
      <c r="K225" s="117">
        <f t="shared" si="13"/>
        <v>0.2857142857142857</v>
      </c>
      <c r="L225" s="129">
        <f>SUBTOTAL(9,L218:L224)</f>
        <v>2</v>
      </c>
      <c r="M225" s="129">
        <f>SUBTOTAL(9,M218:M224)</f>
        <v>0</v>
      </c>
      <c r="N225" s="56" t="str">
        <f t="shared" si="14"/>
        <v>Brown Real Estate</v>
      </c>
      <c r="O225" t="str">
        <f t="shared" si="15"/>
        <v>Yes</v>
      </c>
      <c r="P225" t="str">
        <f t="shared" si="16"/>
        <v>Yes</v>
      </c>
    </row>
    <row r="226" spans="1:16" outlineLevel="2" x14ac:dyDescent="0.2">
      <c r="A226" t="s">
        <v>2080</v>
      </c>
      <c r="B226" t="s">
        <v>1842</v>
      </c>
      <c r="C226" t="s">
        <v>3249</v>
      </c>
      <c r="D226" t="s">
        <v>6</v>
      </c>
      <c r="E226" s="3">
        <v>43608</v>
      </c>
      <c r="F226" s="115">
        <v>165000</v>
      </c>
      <c r="G226" s="34">
        <v>20190941</v>
      </c>
      <c r="H226" s="31">
        <v>1</v>
      </c>
      <c r="I226" s="31">
        <v>1</v>
      </c>
      <c r="J226" s="31">
        <v>0</v>
      </c>
      <c r="K226" s="117">
        <f t="shared" si="13"/>
        <v>0</v>
      </c>
      <c r="L226" s="129">
        <v>0</v>
      </c>
      <c r="M226" s="129">
        <v>0</v>
      </c>
      <c r="N226" s="56" t="str">
        <f t="shared" si="14"/>
        <v>Coldwell Banker Apex, REALTORS</v>
      </c>
      <c r="O226" t="str">
        <f t="shared" si="15"/>
        <v>Yes</v>
      </c>
      <c r="P226" t="str">
        <f t="shared" si="16"/>
        <v>Yes</v>
      </c>
    </row>
    <row r="227" spans="1:16" outlineLevel="2" x14ac:dyDescent="0.2">
      <c r="A227" t="s">
        <v>2080</v>
      </c>
      <c r="B227" t="s">
        <v>1842</v>
      </c>
      <c r="C227" t="s">
        <v>2123</v>
      </c>
      <c r="D227" t="s">
        <v>6</v>
      </c>
      <c r="E227" s="3">
        <v>43474</v>
      </c>
      <c r="F227" s="115">
        <v>245000</v>
      </c>
      <c r="G227" s="34" t="s">
        <v>838</v>
      </c>
      <c r="H227" s="31">
        <v>1</v>
      </c>
      <c r="I227" s="31">
        <v>0</v>
      </c>
      <c r="J227" s="31">
        <v>0</v>
      </c>
      <c r="K227" s="117">
        <f t="shared" si="13"/>
        <v>0</v>
      </c>
      <c r="L227" s="129">
        <v>0</v>
      </c>
      <c r="M227" s="129">
        <v>0</v>
      </c>
      <c r="N227" s="56" t="str">
        <f t="shared" si="14"/>
        <v>Coldwell Banker Apex, REALTORS</v>
      </c>
      <c r="O227" t="str">
        <f t="shared" si="15"/>
        <v>Yes</v>
      </c>
      <c r="P227" t="str">
        <f t="shared" si="16"/>
        <v>Yes</v>
      </c>
    </row>
    <row r="228" spans="1:16" outlineLevel="1" x14ac:dyDescent="0.2">
      <c r="A228" s="29" t="s">
        <v>2080</v>
      </c>
      <c r="F228" s="115">
        <f>SUBTOTAL(9,F226:F227)</f>
        <v>410000</v>
      </c>
      <c r="H228" s="31">
        <f>SUBTOTAL(9,H226:H227)</f>
        <v>2</v>
      </c>
      <c r="I228" s="31">
        <f>SUBTOTAL(9,I226:I227)</f>
        <v>1</v>
      </c>
      <c r="J228" s="31">
        <f>SUBTOTAL(9,J226:J227)</f>
        <v>0</v>
      </c>
      <c r="K228" s="117">
        <f t="shared" si="13"/>
        <v>0</v>
      </c>
      <c r="L228" s="129">
        <f>SUBTOTAL(9,L226:L227)</f>
        <v>0</v>
      </c>
      <c r="M228" s="129">
        <f>SUBTOTAL(9,M226:M227)</f>
        <v>0</v>
      </c>
      <c r="N228" s="56" t="str">
        <f t="shared" si="14"/>
        <v>Coldwell Banker Apex, REALTORS</v>
      </c>
      <c r="O228" t="str">
        <f t="shared" si="15"/>
        <v>Yes</v>
      </c>
      <c r="P228" t="str">
        <f t="shared" si="16"/>
        <v>Yes</v>
      </c>
    </row>
    <row r="229" spans="1:16" outlineLevel="2" x14ac:dyDescent="0.2">
      <c r="A229" t="s">
        <v>690</v>
      </c>
      <c r="B229" t="s">
        <v>1842</v>
      </c>
      <c r="C229" s="3" t="s">
        <v>2526</v>
      </c>
      <c r="D229" t="s">
        <v>1249</v>
      </c>
      <c r="E229" s="102">
        <v>43529</v>
      </c>
      <c r="F229" s="115">
        <v>900000</v>
      </c>
      <c r="G229" s="31" t="s">
        <v>838</v>
      </c>
      <c r="H229" s="31">
        <v>1</v>
      </c>
      <c r="I229" s="31">
        <v>0</v>
      </c>
      <c r="J229" s="31">
        <v>1</v>
      </c>
      <c r="K229" s="117">
        <f t="shared" si="13"/>
        <v>1</v>
      </c>
      <c r="L229">
        <v>0</v>
      </c>
      <c r="M229">
        <v>0</v>
      </c>
      <c r="N229" s="56" t="str">
        <f t="shared" si="14"/>
        <v>Coldwell Banker Apex, REALTORS</v>
      </c>
      <c r="O229" t="str">
        <f t="shared" si="15"/>
        <v>Yes</v>
      </c>
      <c r="P229" t="str">
        <f t="shared" si="16"/>
        <v>Yes</v>
      </c>
    </row>
    <row r="230" spans="1:16" outlineLevel="1" x14ac:dyDescent="0.2">
      <c r="A230" s="29" t="s">
        <v>690</v>
      </c>
      <c r="C230" s="3"/>
      <c r="E230" s="102"/>
      <c r="F230" s="115">
        <f>SUBTOTAL(9,F229:F229)</f>
        <v>900000</v>
      </c>
      <c r="G230" s="31"/>
      <c r="H230" s="31">
        <f>SUBTOTAL(9,H229:H229)</f>
        <v>1</v>
      </c>
      <c r="I230" s="31">
        <f>SUBTOTAL(9,I229:I229)</f>
        <v>0</v>
      </c>
      <c r="J230" s="31">
        <f>SUBTOTAL(9,J229:J229)</f>
        <v>1</v>
      </c>
      <c r="K230" s="117">
        <f t="shared" si="13"/>
        <v>1</v>
      </c>
      <c r="L230">
        <f>SUBTOTAL(9,L229:L229)</f>
        <v>0</v>
      </c>
      <c r="M230">
        <f>SUBTOTAL(9,M229:M229)</f>
        <v>0</v>
      </c>
      <c r="N230" s="56" t="str">
        <f t="shared" si="14"/>
        <v>Coldwell Banker Apex, REALTORS</v>
      </c>
      <c r="O230" t="str">
        <f t="shared" si="15"/>
        <v>Yes</v>
      </c>
      <c r="P230" t="str">
        <f t="shared" si="16"/>
        <v>Yes</v>
      </c>
    </row>
    <row r="231" spans="1:16" outlineLevel="2" x14ac:dyDescent="0.2">
      <c r="A231" t="s">
        <v>530</v>
      </c>
      <c r="B231" t="s">
        <v>1858</v>
      </c>
      <c r="C231" s="3" t="s">
        <v>2765</v>
      </c>
      <c r="D231" t="s">
        <v>7</v>
      </c>
      <c r="E231" s="102">
        <v>43556</v>
      </c>
      <c r="F231" s="115">
        <v>311820</v>
      </c>
      <c r="G231" s="31" t="s">
        <v>838</v>
      </c>
      <c r="H231" s="31">
        <v>1</v>
      </c>
      <c r="I231" s="31">
        <v>0</v>
      </c>
      <c r="J231" s="31">
        <v>1</v>
      </c>
      <c r="K231" s="117">
        <f t="shared" si="13"/>
        <v>1</v>
      </c>
      <c r="L231">
        <v>0</v>
      </c>
      <c r="M231">
        <v>0</v>
      </c>
      <c r="N231" s="56" t="str">
        <f t="shared" si="14"/>
        <v>Better Homes and Gardens</v>
      </c>
      <c r="O231" t="str">
        <f t="shared" si="15"/>
        <v>Yes</v>
      </c>
      <c r="P231" t="str">
        <f t="shared" si="16"/>
        <v>Yes</v>
      </c>
    </row>
    <row r="232" spans="1:16" outlineLevel="2" x14ac:dyDescent="0.2">
      <c r="A232" t="s">
        <v>530</v>
      </c>
      <c r="B232" t="s">
        <v>1858</v>
      </c>
      <c r="C232" s="3" t="s">
        <v>2806</v>
      </c>
      <c r="D232" t="s">
        <v>6</v>
      </c>
      <c r="E232" s="102">
        <v>43560</v>
      </c>
      <c r="F232" s="115">
        <v>195625</v>
      </c>
      <c r="G232" s="31" t="s">
        <v>838</v>
      </c>
      <c r="H232" s="31">
        <v>1</v>
      </c>
      <c r="I232" s="31">
        <v>0</v>
      </c>
      <c r="J232" s="31">
        <v>1</v>
      </c>
      <c r="K232" s="117">
        <f t="shared" si="13"/>
        <v>1</v>
      </c>
      <c r="L232">
        <v>0</v>
      </c>
      <c r="M232">
        <v>0</v>
      </c>
      <c r="N232" s="56" t="str">
        <f t="shared" si="14"/>
        <v>Better Homes and Gardens</v>
      </c>
      <c r="O232" t="str">
        <f t="shared" si="15"/>
        <v>Yes</v>
      </c>
      <c r="P232" t="str">
        <f t="shared" si="16"/>
        <v>Yes</v>
      </c>
    </row>
    <row r="233" spans="1:16" outlineLevel="2" x14ac:dyDescent="0.2">
      <c r="A233" t="s">
        <v>530</v>
      </c>
      <c r="B233" t="s">
        <v>1858</v>
      </c>
      <c r="C233" t="s">
        <v>2564</v>
      </c>
      <c r="D233" t="s">
        <v>6</v>
      </c>
      <c r="E233" s="3">
        <v>43535</v>
      </c>
      <c r="F233" s="115">
        <v>87500</v>
      </c>
      <c r="G233" s="17" t="s">
        <v>838</v>
      </c>
      <c r="H233" s="129">
        <v>1</v>
      </c>
      <c r="I233" s="129">
        <v>0</v>
      </c>
      <c r="J233" s="31">
        <v>0</v>
      </c>
      <c r="K233" s="117">
        <f t="shared" si="13"/>
        <v>0</v>
      </c>
      <c r="L233" s="129">
        <v>0</v>
      </c>
      <c r="M233" s="129">
        <v>0</v>
      </c>
      <c r="N233" s="56" t="str">
        <f t="shared" si="14"/>
        <v>Better Homes and Gardens</v>
      </c>
      <c r="O233" t="str">
        <f t="shared" si="15"/>
        <v>Yes</v>
      </c>
      <c r="P233" t="str">
        <f t="shared" si="16"/>
        <v>Yes</v>
      </c>
    </row>
    <row r="234" spans="1:16" outlineLevel="1" x14ac:dyDescent="0.2">
      <c r="A234" s="29" t="s">
        <v>530</v>
      </c>
      <c r="F234" s="115">
        <f>SUBTOTAL(9,F231:F233)</f>
        <v>594945</v>
      </c>
      <c r="G234" s="17"/>
      <c r="H234" s="129">
        <f>SUBTOTAL(9,H231:H233)</f>
        <v>3</v>
      </c>
      <c r="I234" s="129">
        <f>SUBTOTAL(9,I231:I233)</f>
        <v>0</v>
      </c>
      <c r="J234" s="31">
        <f>SUBTOTAL(9,J231:J233)</f>
        <v>2</v>
      </c>
      <c r="K234" s="117">
        <f t="shared" si="13"/>
        <v>0.66666666666666663</v>
      </c>
      <c r="L234" s="129">
        <f>SUBTOTAL(9,L231:L233)</f>
        <v>0</v>
      </c>
      <c r="M234" s="129">
        <f>SUBTOTAL(9,M231:M233)</f>
        <v>0</v>
      </c>
      <c r="N234" s="56" t="str">
        <f t="shared" si="14"/>
        <v>Better Homes and Gardens</v>
      </c>
      <c r="O234" t="str">
        <f t="shared" si="15"/>
        <v>Yes</v>
      </c>
      <c r="P234" t="str">
        <f t="shared" si="16"/>
        <v>Yes</v>
      </c>
    </row>
    <row r="235" spans="1:16" outlineLevel="2" x14ac:dyDescent="0.2">
      <c r="A235" t="s">
        <v>2195</v>
      </c>
      <c r="B235" t="s">
        <v>2196</v>
      </c>
      <c r="C235" t="s">
        <v>2197</v>
      </c>
      <c r="D235" t="s">
        <v>6</v>
      </c>
      <c r="E235" s="3">
        <v>43487</v>
      </c>
      <c r="F235" s="115">
        <v>126900</v>
      </c>
      <c r="G235" s="34">
        <v>20182874</v>
      </c>
      <c r="H235" s="31">
        <v>1</v>
      </c>
      <c r="I235" s="31">
        <v>1</v>
      </c>
      <c r="J235" s="31">
        <v>0</v>
      </c>
      <c r="K235" s="117">
        <f t="shared" si="13"/>
        <v>0</v>
      </c>
      <c r="L235" s="129">
        <v>0</v>
      </c>
      <c r="M235" s="129">
        <v>0</v>
      </c>
      <c r="N235" s="56" t="str">
        <f t="shared" si="14"/>
        <v>EST8 Homes</v>
      </c>
      <c r="O235" t="str">
        <f t="shared" si="15"/>
        <v>Yes</v>
      </c>
      <c r="P235" t="str">
        <f t="shared" si="16"/>
        <v>Yes</v>
      </c>
    </row>
    <row r="236" spans="1:16" outlineLevel="1" x14ac:dyDescent="0.2">
      <c r="A236" s="29" t="s">
        <v>2195</v>
      </c>
      <c r="F236" s="115">
        <f>SUBTOTAL(9,F235:F235)</f>
        <v>126900</v>
      </c>
      <c r="H236" s="31">
        <f>SUBTOTAL(9,H235:H235)</f>
        <v>1</v>
      </c>
      <c r="I236" s="31">
        <f>SUBTOTAL(9,I235:I235)</f>
        <v>1</v>
      </c>
      <c r="J236" s="31">
        <f>SUBTOTAL(9,J235:J235)</f>
        <v>0</v>
      </c>
      <c r="K236" s="117">
        <f t="shared" si="13"/>
        <v>0</v>
      </c>
      <c r="L236" s="129">
        <f>SUBTOTAL(9,L235:L235)</f>
        <v>0</v>
      </c>
      <c r="M236" s="129">
        <f>SUBTOTAL(9,M235:M235)</f>
        <v>0</v>
      </c>
      <c r="N236" s="56" t="str">
        <f t="shared" si="14"/>
        <v>EST8 Homes</v>
      </c>
      <c r="O236" t="str">
        <f t="shared" si="15"/>
        <v>Yes</v>
      </c>
      <c r="P236" t="str">
        <f t="shared" si="16"/>
        <v>Yes</v>
      </c>
    </row>
    <row r="237" spans="1:16" outlineLevel="2" x14ac:dyDescent="0.2">
      <c r="A237" t="s">
        <v>184</v>
      </c>
      <c r="B237" t="s">
        <v>1547</v>
      </c>
      <c r="C237" s="3" t="s">
        <v>2790</v>
      </c>
      <c r="D237" t="s">
        <v>123</v>
      </c>
      <c r="E237" s="102">
        <v>43559</v>
      </c>
      <c r="F237" s="115">
        <v>315000</v>
      </c>
      <c r="G237" s="31" t="s">
        <v>838</v>
      </c>
      <c r="H237" s="31">
        <v>1</v>
      </c>
      <c r="I237" s="31">
        <v>0</v>
      </c>
      <c r="J237" s="31">
        <v>1</v>
      </c>
      <c r="K237" s="117">
        <f t="shared" si="13"/>
        <v>1</v>
      </c>
      <c r="L237">
        <v>0</v>
      </c>
      <c r="M237">
        <v>0</v>
      </c>
      <c r="N237" s="56" t="str">
        <f t="shared" si="14"/>
        <v>Duck Brothers Real Estate</v>
      </c>
      <c r="O237" t="str">
        <f t="shared" si="15"/>
        <v>Yes</v>
      </c>
      <c r="P237" t="str">
        <f t="shared" si="16"/>
        <v>Yes</v>
      </c>
    </row>
    <row r="238" spans="1:16" outlineLevel="2" x14ac:dyDescent="0.2">
      <c r="A238" t="s">
        <v>184</v>
      </c>
      <c r="B238" t="s">
        <v>1547</v>
      </c>
      <c r="C238" s="3" t="s">
        <v>2604</v>
      </c>
      <c r="D238" t="s">
        <v>6</v>
      </c>
      <c r="E238" s="102">
        <v>43538</v>
      </c>
      <c r="F238" s="115">
        <v>425000</v>
      </c>
      <c r="G238" s="31" t="s">
        <v>838</v>
      </c>
      <c r="H238" s="31">
        <v>1</v>
      </c>
      <c r="I238" s="31">
        <v>0</v>
      </c>
      <c r="J238" s="31">
        <v>1</v>
      </c>
      <c r="K238" s="117">
        <f t="shared" si="13"/>
        <v>1</v>
      </c>
      <c r="L238">
        <v>0</v>
      </c>
      <c r="M238">
        <v>0</v>
      </c>
      <c r="N238" s="56" t="str">
        <f t="shared" si="14"/>
        <v>Duck Brothers Real Estate</v>
      </c>
      <c r="O238" t="str">
        <f t="shared" si="15"/>
        <v>Yes</v>
      </c>
      <c r="P238" t="str">
        <f t="shared" si="16"/>
        <v>Yes</v>
      </c>
    </row>
    <row r="239" spans="1:16" outlineLevel="1" x14ac:dyDescent="0.2">
      <c r="A239" s="29" t="s">
        <v>184</v>
      </c>
      <c r="C239" s="3"/>
      <c r="E239" s="102"/>
      <c r="F239" s="115">
        <f>SUBTOTAL(9,F237:F238)</f>
        <v>740000</v>
      </c>
      <c r="G239" s="31"/>
      <c r="H239" s="31">
        <f>SUBTOTAL(9,H237:H238)</f>
        <v>2</v>
      </c>
      <c r="I239" s="31">
        <f>SUBTOTAL(9,I237:I238)</f>
        <v>0</v>
      </c>
      <c r="J239" s="31">
        <f>SUBTOTAL(9,J237:J238)</f>
        <v>2</v>
      </c>
      <c r="K239" s="117">
        <f t="shared" si="13"/>
        <v>1</v>
      </c>
      <c r="L239">
        <f>SUBTOTAL(9,L237:L238)</f>
        <v>0</v>
      </c>
      <c r="M239">
        <f>SUBTOTAL(9,M237:M238)</f>
        <v>0</v>
      </c>
      <c r="N239" s="56" t="str">
        <f t="shared" si="14"/>
        <v>Duck Brothers Real Estate</v>
      </c>
      <c r="O239" t="str">
        <f t="shared" si="15"/>
        <v>Yes</v>
      </c>
      <c r="P239" t="str">
        <f t="shared" si="16"/>
        <v>Yes</v>
      </c>
    </row>
    <row r="240" spans="1:16" outlineLevel="2" x14ac:dyDescent="0.2">
      <c r="A240" t="s">
        <v>987</v>
      </c>
      <c r="B240" t="s">
        <v>1840</v>
      </c>
      <c r="C240" s="3" t="s">
        <v>2917</v>
      </c>
      <c r="D240" t="s">
        <v>6</v>
      </c>
      <c r="E240" s="102">
        <v>43573</v>
      </c>
      <c r="F240" s="115">
        <v>117500</v>
      </c>
      <c r="G240" s="31" t="s">
        <v>838</v>
      </c>
      <c r="H240" s="31">
        <v>1</v>
      </c>
      <c r="I240" s="31">
        <v>0</v>
      </c>
      <c r="J240" s="31">
        <v>1</v>
      </c>
      <c r="K240" s="117">
        <f t="shared" si="13"/>
        <v>1</v>
      </c>
      <c r="L240">
        <v>0</v>
      </c>
      <c r="M240">
        <v>0</v>
      </c>
      <c r="N240" s="56" t="str">
        <f t="shared" si="14"/>
        <v>Kelly, Realtors</v>
      </c>
      <c r="O240" t="str">
        <f t="shared" si="15"/>
        <v>Yes</v>
      </c>
      <c r="P240" t="str">
        <f t="shared" si="16"/>
        <v>Yes</v>
      </c>
    </row>
    <row r="241" spans="1:16" outlineLevel="2" x14ac:dyDescent="0.2">
      <c r="A241" t="s">
        <v>987</v>
      </c>
      <c r="B241" t="s">
        <v>1840</v>
      </c>
      <c r="C241" s="3" t="s">
        <v>2818</v>
      </c>
      <c r="D241" t="s">
        <v>6</v>
      </c>
      <c r="E241" s="102">
        <v>43563</v>
      </c>
      <c r="F241" s="115">
        <v>120000</v>
      </c>
      <c r="G241" s="31" t="s">
        <v>838</v>
      </c>
      <c r="H241" s="31">
        <v>1</v>
      </c>
      <c r="I241" s="31">
        <v>0</v>
      </c>
      <c r="J241" s="31">
        <v>1</v>
      </c>
      <c r="K241" s="117">
        <f t="shared" si="13"/>
        <v>1</v>
      </c>
      <c r="L241">
        <v>0</v>
      </c>
      <c r="M241">
        <v>0</v>
      </c>
      <c r="N241" s="56" t="str">
        <f t="shared" si="14"/>
        <v>Kelly, Realtors</v>
      </c>
      <c r="O241" t="str">
        <f t="shared" si="15"/>
        <v>Yes</v>
      </c>
      <c r="P241" t="str">
        <f t="shared" si="16"/>
        <v>Yes</v>
      </c>
    </row>
    <row r="242" spans="1:16" outlineLevel="2" x14ac:dyDescent="0.2">
      <c r="A242" t="s">
        <v>987</v>
      </c>
      <c r="B242" t="s">
        <v>1840</v>
      </c>
      <c r="C242" t="s">
        <v>3267</v>
      </c>
      <c r="D242" t="s">
        <v>6</v>
      </c>
      <c r="E242" s="3">
        <v>43609</v>
      </c>
      <c r="F242" s="115">
        <v>94900</v>
      </c>
      <c r="G242" s="17" t="s">
        <v>838</v>
      </c>
      <c r="H242" s="129">
        <v>1</v>
      </c>
      <c r="I242" s="129">
        <v>0</v>
      </c>
      <c r="J242" s="31">
        <v>0</v>
      </c>
      <c r="K242" s="117">
        <f t="shared" si="13"/>
        <v>0</v>
      </c>
      <c r="L242" s="129">
        <v>0</v>
      </c>
      <c r="M242" s="129">
        <v>0</v>
      </c>
      <c r="N242" s="56" t="str">
        <f t="shared" si="14"/>
        <v>Kelly, Realtors</v>
      </c>
      <c r="O242" t="str">
        <f t="shared" si="15"/>
        <v>Yes</v>
      </c>
      <c r="P242" t="str">
        <f t="shared" si="16"/>
        <v>Yes</v>
      </c>
    </row>
    <row r="243" spans="1:16" outlineLevel="2" x14ac:dyDescent="0.2">
      <c r="A243" t="s">
        <v>987</v>
      </c>
      <c r="B243" t="s">
        <v>1840</v>
      </c>
      <c r="C243" t="s">
        <v>2587</v>
      </c>
      <c r="D243" t="s">
        <v>6</v>
      </c>
      <c r="E243" s="3">
        <v>43537</v>
      </c>
      <c r="F243" s="115">
        <v>134000</v>
      </c>
      <c r="G243" s="34" t="s">
        <v>838</v>
      </c>
      <c r="H243" s="31">
        <v>1</v>
      </c>
      <c r="I243" s="31">
        <v>0</v>
      </c>
      <c r="J243" s="31">
        <v>0</v>
      </c>
      <c r="K243" s="117">
        <f t="shared" si="13"/>
        <v>0</v>
      </c>
      <c r="L243" s="129">
        <v>0</v>
      </c>
      <c r="M243" s="129">
        <v>0</v>
      </c>
      <c r="N243" s="56" t="str">
        <f t="shared" si="14"/>
        <v>Kelly, Realtors</v>
      </c>
      <c r="O243" t="str">
        <f t="shared" si="15"/>
        <v>Yes</v>
      </c>
      <c r="P243" t="str">
        <f t="shared" si="16"/>
        <v>Yes</v>
      </c>
    </row>
    <row r="244" spans="1:16" outlineLevel="1" x14ac:dyDescent="0.2">
      <c r="A244" s="29" t="s">
        <v>987</v>
      </c>
      <c r="F244" s="115">
        <f>SUBTOTAL(9,F240:F243)</f>
        <v>466400</v>
      </c>
      <c r="H244" s="31">
        <f>SUBTOTAL(9,H240:H243)</f>
        <v>4</v>
      </c>
      <c r="I244" s="31">
        <f>SUBTOTAL(9,I240:I243)</f>
        <v>0</v>
      </c>
      <c r="J244" s="31">
        <f>SUBTOTAL(9,J240:J243)</f>
        <v>2</v>
      </c>
      <c r="K244" s="117">
        <f t="shared" si="13"/>
        <v>0.5</v>
      </c>
      <c r="L244" s="129">
        <f>SUBTOTAL(9,L240:L243)</f>
        <v>0</v>
      </c>
      <c r="M244" s="129">
        <f>SUBTOTAL(9,M240:M243)</f>
        <v>0</v>
      </c>
      <c r="N244" s="56" t="str">
        <f t="shared" si="14"/>
        <v>Kelly, Realtors</v>
      </c>
      <c r="O244" t="str">
        <f t="shared" si="15"/>
        <v>Yes</v>
      </c>
      <c r="P244" t="str">
        <f t="shared" si="16"/>
        <v>Yes</v>
      </c>
    </row>
    <row r="245" spans="1:16" outlineLevel="2" x14ac:dyDescent="0.2">
      <c r="A245" t="s">
        <v>1389</v>
      </c>
      <c r="B245" t="s">
        <v>1840</v>
      </c>
      <c r="C245" s="3" t="s">
        <v>2876</v>
      </c>
      <c r="D245" t="s">
        <v>216</v>
      </c>
      <c r="E245" s="102">
        <v>43570</v>
      </c>
      <c r="F245" s="115">
        <v>315000</v>
      </c>
      <c r="G245" s="31" t="s">
        <v>838</v>
      </c>
      <c r="H245" s="31">
        <v>1</v>
      </c>
      <c r="I245" s="31">
        <v>0</v>
      </c>
      <c r="J245" s="31">
        <v>1</v>
      </c>
      <c r="K245" s="117">
        <f t="shared" si="13"/>
        <v>1</v>
      </c>
      <c r="L245">
        <v>0</v>
      </c>
      <c r="M245">
        <v>0</v>
      </c>
      <c r="N245" s="56" t="str">
        <f t="shared" si="14"/>
        <v>Kelly, Realtors</v>
      </c>
      <c r="O245" t="str">
        <f t="shared" si="15"/>
        <v>Yes</v>
      </c>
      <c r="P245" t="str">
        <f t="shared" si="16"/>
        <v>Yes</v>
      </c>
    </row>
    <row r="246" spans="1:16" outlineLevel="2" x14ac:dyDescent="0.2">
      <c r="A246" t="s">
        <v>1389</v>
      </c>
      <c r="B246" t="s">
        <v>1840</v>
      </c>
      <c r="C246" t="s">
        <v>2559</v>
      </c>
      <c r="D246" t="s">
        <v>6</v>
      </c>
      <c r="E246" s="3">
        <v>43532</v>
      </c>
      <c r="F246" s="115">
        <v>89900</v>
      </c>
      <c r="G246" s="17" t="s">
        <v>838</v>
      </c>
      <c r="H246" s="129">
        <v>1</v>
      </c>
      <c r="I246" s="129">
        <v>0</v>
      </c>
      <c r="J246" s="31">
        <v>0</v>
      </c>
      <c r="K246" s="117">
        <f t="shared" si="13"/>
        <v>0</v>
      </c>
      <c r="L246" s="129">
        <v>0</v>
      </c>
      <c r="M246" s="129">
        <v>0</v>
      </c>
      <c r="N246" s="56" t="str">
        <f t="shared" si="14"/>
        <v>Kelly, Realtors</v>
      </c>
      <c r="O246" t="str">
        <f t="shared" si="15"/>
        <v>Yes</v>
      </c>
      <c r="P246" t="str">
        <f t="shared" si="16"/>
        <v>Yes</v>
      </c>
    </row>
    <row r="247" spans="1:16" outlineLevel="2" x14ac:dyDescent="0.2">
      <c r="A247" t="s">
        <v>1389</v>
      </c>
      <c r="B247" t="s">
        <v>1840</v>
      </c>
      <c r="C247" t="s">
        <v>2302</v>
      </c>
      <c r="D247" t="s">
        <v>6</v>
      </c>
      <c r="E247" s="3">
        <v>43500</v>
      </c>
      <c r="F247" s="115">
        <v>101500</v>
      </c>
      <c r="G247" s="17" t="s">
        <v>838</v>
      </c>
      <c r="H247" s="129">
        <v>1</v>
      </c>
      <c r="I247" s="129">
        <v>0</v>
      </c>
      <c r="J247" s="31">
        <v>0</v>
      </c>
      <c r="K247" s="117">
        <f t="shared" si="13"/>
        <v>0</v>
      </c>
      <c r="L247" s="129">
        <v>0</v>
      </c>
      <c r="M247" s="129">
        <v>0</v>
      </c>
      <c r="N247" s="56" t="str">
        <f t="shared" si="14"/>
        <v>Kelly, Realtors</v>
      </c>
      <c r="O247" t="str">
        <f t="shared" si="15"/>
        <v>Yes</v>
      </c>
      <c r="P247" t="str">
        <f t="shared" si="16"/>
        <v>Yes</v>
      </c>
    </row>
    <row r="248" spans="1:16" outlineLevel="2" x14ac:dyDescent="0.2">
      <c r="A248" t="s">
        <v>1389</v>
      </c>
      <c r="B248" t="s">
        <v>1840</v>
      </c>
      <c r="C248" t="s">
        <v>2045</v>
      </c>
      <c r="D248" t="s">
        <v>216</v>
      </c>
      <c r="E248" s="3">
        <v>43573</v>
      </c>
      <c r="F248" s="115">
        <v>170000</v>
      </c>
      <c r="G248" s="34" t="s">
        <v>838</v>
      </c>
      <c r="H248" s="31">
        <v>1</v>
      </c>
      <c r="I248" s="31">
        <v>0</v>
      </c>
      <c r="J248" s="31">
        <v>0</v>
      </c>
      <c r="K248" s="117">
        <f t="shared" si="13"/>
        <v>0</v>
      </c>
      <c r="L248" s="129">
        <v>0</v>
      </c>
      <c r="M248" s="129">
        <v>0</v>
      </c>
      <c r="N248" s="56" t="str">
        <f t="shared" si="14"/>
        <v>Kelly, Realtors</v>
      </c>
      <c r="O248" t="str">
        <f t="shared" si="15"/>
        <v>Yes</v>
      </c>
      <c r="P248" t="str">
        <f t="shared" si="16"/>
        <v>Yes</v>
      </c>
    </row>
    <row r="249" spans="1:16" outlineLevel="2" x14ac:dyDescent="0.2">
      <c r="A249" t="s">
        <v>1389</v>
      </c>
      <c r="B249" t="s">
        <v>1840</v>
      </c>
      <c r="C249" t="s">
        <v>2709</v>
      </c>
      <c r="D249" t="s">
        <v>216</v>
      </c>
      <c r="E249" s="3">
        <v>43551</v>
      </c>
      <c r="F249" s="115">
        <v>210500</v>
      </c>
      <c r="G249" s="34" t="s">
        <v>838</v>
      </c>
      <c r="H249" s="31">
        <v>1</v>
      </c>
      <c r="I249" s="31">
        <v>0</v>
      </c>
      <c r="J249" s="31">
        <v>0</v>
      </c>
      <c r="K249" s="117">
        <f t="shared" si="13"/>
        <v>0</v>
      </c>
      <c r="L249" s="129">
        <v>0</v>
      </c>
      <c r="M249" s="129">
        <v>0</v>
      </c>
      <c r="N249" s="56" t="str">
        <f t="shared" si="14"/>
        <v>Kelly, Realtors</v>
      </c>
      <c r="O249" t="str">
        <f t="shared" si="15"/>
        <v>Yes</v>
      </c>
      <c r="P249" t="str">
        <f t="shared" si="16"/>
        <v>Yes</v>
      </c>
    </row>
    <row r="250" spans="1:16" outlineLevel="2" x14ac:dyDescent="0.2">
      <c r="A250" t="s">
        <v>1389</v>
      </c>
      <c r="B250" t="s">
        <v>1840</v>
      </c>
      <c r="C250" t="s">
        <v>2779</v>
      </c>
      <c r="D250" t="s">
        <v>425</v>
      </c>
      <c r="E250" s="3">
        <v>43558</v>
      </c>
      <c r="F250" s="115">
        <v>330000</v>
      </c>
      <c r="G250" s="34">
        <v>20190335</v>
      </c>
      <c r="H250" s="31">
        <v>1</v>
      </c>
      <c r="I250" s="31">
        <v>1</v>
      </c>
      <c r="J250" s="31">
        <v>0</v>
      </c>
      <c r="K250" s="117">
        <f t="shared" si="13"/>
        <v>0</v>
      </c>
      <c r="L250" s="129">
        <v>0</v>
      </c>
      <c r="M250" s="129">
        <v>0</v>
      </c>
      <c r="N250" s="56" t="str">
        <f t="shared" si="14"/>
        <v>Kelly, Realtors</v>
      </c>
      <c r="O250" t="str">
        <f t="shared" si="15"/>
        <v>Yes</v>
      </c>
      <c r="P250" t="str">
        <f t="shared" si="16"/>
        <v>Yes</v>
      </c>
    </row>
    <row r="251" spans="1:16" outlineLevel="2" x14ac:dyDescent="0.2">
      <c r="A251" t="s">
        <v>1389</v>
      </c>
      <c r="B251" t="s">
        <v>1840</v>
      </c>
      <c r="C251" t="s">
        <v>2421</v>
      </c>
      <c r="D251" t="s">
        <v>6</v>
      </c>
      <c r="E251" s="3">
        <v>43518</v>
      </c>
      <c r="F251" s="115">
        <v>387000</v>
      </c>
      <c r="G251" s="34" t="s">
        <v>838</v>
      </c>
      <c r="H251" s="31">
        <v>1</v>
      </c>
      <c r="I251" s="31">
        <v>0</v>
      </c>
      <c r="J251" s="31">
        <v>0</v>
      </c>
      <c r="K251" s="117">
        <f t="shared" si="13"/>
        <v>0</v>
      </c>
      <c r="L251" s="129">
        <v>0</v>
      </c>
      <c r="M251" s="129">
        <v>0</v>
      </c>
      <c r="N251" s="56" t="str">
        <f t="shared" si="14"/>
        <v>Kelly, Realtors</v>
      </c>
      <c r="O251" t="str">
        <f t="shared" si="15"/>
        <v>Yes</v>
      </c>
      <c r="P251" t="str">
        <f t="shared" si="16"/>
        <v>Yes</v>
      </c>
    </row>
    <row r="252" spans="1:16" outlineLevel="2" x14ac:dyDescent="0.2">
      <c r="A252" t="s">
        <v>1389</v>
      </c>
      <c r="B252" t="s">
        <v>1840</v>
      </c>
      <c r="C252" t="s">
        <v>3242</v>
      </c>
      <c r="D252" t="s">
        <v>1249</v>
      </c>
      <c r="E252" s="3">
        <v>43607</v>
      </c>
      <c r="F252" s="115">
        <v>387500</v>
      </c>
      <c r="G252" s="34">
        <v>20190835</v>
      </c>
      <c r="H252" s="31">
        <v>1</v>
      </c>
      <c r="I252" s="31">
        <v>1</v>
      </c>
      <c r="J252" s="31">
        <v>0</v>
      </c>
      <c r="K252" s="117">
        <f t="shared" si="13"/>
        <v>0</v>
      </c>
      <c r="L252" s="129">
        <v>0</v>
      </c>
      <c r="M252" s="129">
        <v>0</v>
      </c>
      <c r="N252" s="56" t="str">
        <f t="shared" si="14"/>
        <v>Kelly, Realtors</v>
      </c>
      <c r="O252" t="str">
        <f t="shared" si="15"/>
        <v>Yes</v>
      </c>
      <c r="P252" t="str">
        <f t="shared" si="16"/>
        <v>Yes</v>
      </c>
    </row>
    <row r="253" spans="1:16" outlineLevel="1" x14ac:dyDescent="0.2">
      <c r="A253" s="29" t="s">
        <v>1389</v>
      </c>
      <c r="F253" s="115">
        <f>SUBTOTAL(9,F245:F252)</f>
        <v>1991400</v>
      </c>
      <c r="H253" s="31">
        <f>SUBTOTAL(9,H245:H252)</f>
        <v>8</v>
      </c>
      <c r="I253" s="31">
        <f>SUBTOTAL(9,I245:I252)</f>
        <v>2</v>
      </c>
      <c r="J253" s="31">
        <f>SUBTOTAL(9,J245:J252)</f>
        <v>1</v>
      </c>
      <c r="K253" s="117">
        <f t="shared" si="13"/>
        <v>0.125</v>
      </c>
      <c r="L253" s="129">
        <f>SUBTOTAL(9,L245:L252)</f>
        <v>0</v>
      </c>
      <c r="M253" s="129">
        <f>SUBTOTAL(9,M245:M252)</f>
        <v>0</v>
      </c>
      <c r="N253" s="56" t="str">
        <f t="shared" si="14"/>
        <v>Kelly, Realtors</v>
      </c>
      <c r="O253" t="str">
        <f t="shared" si="15"/>
        <v>Yes</v>
      </c>
      <c r="P253" t="str">
        <f t="shared" si="16"/>
        <v>Yes</v>
      </c>
    </row>
    <row r="254" spans="1:16" outlineLevel="2" x14ac:dyDescent="0.2">
      <c r="A254" t="s">
        <v>1234</v>
      </c>
      <c r="B254" t="s">
        <v>1036</v>
      </c>
      <c r="C254" s="3" t="s">
        <v>3268</v>
      </c>
      <c r="D254" t="s">
        <v>6</v>
      </c>
      <c r="E254" s="102">
        <v>43609</v>
      </c>
      <c r="F254" s="115">
        <v>197500</v>
      </c>
      <c r="G254" s="31" t="s">
        <v>838</v>
      </c>
      <c r="H254" s="31">
        <v>1</v>
      </c>
      <c r="I254" s="31">
        <v>0</v>
      </c>
      <c r="J254" s="31">
        <v>1</v>
      </c>
      <c r="K254" s="117">
        <f t="shared" si="13"/>
        <v>1</v>
      </c>
      <c r="L254">
        <v>0</v>
      </c>
      <c r="M254">
        <v>0</v>
      </c>
      <c r="N254" s="56" t="str">
        <f t="shared" si="14"/>
        <v>Bentwood Realty</v>
      </c>
      <c r="O254" t="str">
        <f t="shared" si="15"/>
        <v>Yes</v>
      </c>
      <c r="P254" t="str">
        <f t="shared" si="16"/>
        <v>Yes</v>
      </c>
    </row>
    <row r="255" spans="1:16" outlineLevel="2" x14ac:dyDescent="0.2">
      <c r="A255" t="s">
        <v>1234</v>
      </c>
      <c r="B255" t="s">
        <v>1036</v>
      </c>
      <c r="C255" s="3" t="s">
        <v>3275</v>
      </c>
      <c r="D255" t="s">
        <v>6</v>
      </c>
      <c r="E255" s="102">
        <v>43609</v>
      </c>
      <c r="F255" s="115">
        <v>94133</v>
      </c>
      <c r="G255" s="31" t="s">
        <v>838</v>
      </c>
      <c r="H255" s="31">
        <v>1</v>
      </c>
      <c r="I255" s="31">
        <v>0</v>
      </c>
      <c r="J255" s="31">
        <v>1</v>
      </c>
      <c r="K255" s="117">
        <f t="shared" si="13"/>
        <v>1</v>
      </c>
      <c r="L255">
        <v>0</v>
      </c>
      <c r="M255">
        <v>0</v>
      </c>
      <c r="N255" s="56" t="str">
        <f t="shared" si="14"/>
        <v>Bentwood Realty</v>
      </c>
      <c r="O255" t="str">
        <f t="shared" si="15"/>
        <v>Yes</v>
      </c>
      <c r="P255" t="str">
        <f t="shared" si="16"/>
        <v>Yes</v>
      </c>
    </row>
    <row r="256" spans="1:16" outlineLevel="2" x14ac:dyDescent="0.2">
      <c r="A256" t="s">
        <v>1234</v>
      </c>
      <c r="B256" t="s">
        <v>1036</v>
      </c>
      <c r="C256" s="3" t="s">
        <v>2982</v>
      </c>
      <c r="D256" t="s">
        <v>6</v>
      </c>
      <c r="E256" s="102">
        <v>43581</v>
      </c>
      <c r="F256" s="115">
        <v>159900</v>
      </c>
      <c r="G256" s="31" t="s">
        <v>838</v>
      </c>
      <c r="H256" s="31">
        <v>1</v>
      </c>
      <c r="I256" s="31">
        <v>0</v>
      </c>
      <c r="J256" s="31">
        <v>1</v>
      </c>
      <c r="K256" s="117">
        <f t="shared" si="13"/>
        <v>1</v>
      </c>
      <c r="L256">
        <v>0</v>
      </c>
      <c r="M256">
        <v>0</v>
      </c>
      <c r="N256" s="56" t="str">
        <f t="shared" si="14"/>
        <v>Bentwood Realty</v>
      </c>
      <c r="O256" t="str">
        <f t="shared" si="15"/>
        <v>Yes</v>
      </c>
      <c r="P256" t="str">
        <f t="shared" si="16"/>
        <v>Yes</v>
      </c>
    </row>
    <row r="257" spans="1:16" outlineLevel="2" x14ac:dyDescent="0.2">
      <c r="A257" t="s">
        <v>1234</v>
      </c>
      <c r="B257" t="s">
        <v>1036</v>
      </c>
      <c r="C257" s="3" t="s">
        <v>2098</v>
      </c>
      <c r="D257" t="s">
        <v>121</v>
      </c>
      <c r="E257" s="102">
        <v>43467</v>
      </c>
      <c r="F257" s="115">
        <v>135000</v>
      </c>
      <c r="G257" s="31" t="s">
        <v>838</v>
      </c>
      <c r="H257" s="31">
        <v>1</v>
      </c>
      <c r="I257" s="31">
        <v>0</v>
      </c>
      <c r="J257" s="31">
        <v>1</v>
      </c>
      <c r="K257" s="117">
        <f t="shared" si="13"/>
        <v>1</v>
      </c>
      <c r="L257">
        <v>0</v>
      </c>
      <c r="M257">
        <v>0</v>
      </c>
      <c r="N257" s="56" t="str">
        <f t="shared" si="14"/>
        <v>Bentwood Realty</v>
      </c>
      <c r="O257" t="str">
        <f t="shared" si="15"/>
        <v>Yes</v>
      </c>
      <c r="P257" t="str">
        <f t="shared" si="16"/>
        <v>Yes</v>
      </c>
    </row>
    <row r="258" spans="1:16" outlineLevel="2" x14ac:dyDescent="0.2">
      <c r="A258" t="s">
        <v>1234</v>
      </c>
      <c r="B258" t="s">
        <v>1036</v>
      </c>
      <c r="C258" s="3" t="s">
        <v>2926</v>
      </c>
      <c r="D258" s="2" t="s">
        <v>6</v>
      </c>
      <c r="E258" s="126">
        <v>43577</v>
      </c>
      <c r="F258" s="127">
        <v>23000</v>
      </c>
      <c r="G258" s="129" t="s">
        <v>838</v>
      </c>
      <c r="H258" s="129">
        <v>1</v>
      </c>
      <c r="I258" s="129">
        <v>0</v>
      </c>
      <c r="J258" s="31">
        <v>0</v>
      </c>
      <c r="K258" s="117">
        <f t="shared" si="13"/>
        <v>0</v>
      </c>
      <c r="L258" s="129">
        <v>0</v>
      </c>
      <c r="M258" s="129">
        <v>0</v>
      </c>
      <c r="N258" s="56" t="str">
        <f t="shared" si="14"/>
        <v>Bentwood Realty</v>
      </c>
      <c r="O258" t="str">
        <f t="shared" si="15"/>
        <v>Yes</v>
      </c>
      <c r="P258" t="str">
        <f t="shared" si="16"/>
        <v>Yes</v>
      </c>
    </row>
    <row r="259" spans="1:16" outlineLevel="2" x14ac:dyDescent="0.2">
      <c r="A259" t="s">
        <v>1234</v>
      </c>
      <c r="B259" t="s">
        <v>1036</v>
      </c>
      <c r="C259" t="s">
        <v>2217</v>
      </c>
      <c r="D259" t="s">
        <v>6</v>
      </c>
      <c r="E259" s="3">
        <v>43490</v>
      </c>
      <c r="F259" s="115">
        <v>43750</v>
      </c>
      <c r="G259" s="17" t="s">
        <v>838</v>
      </c>
      <c r="H259" s="129">
        <v>1</v>
      </c>
      <c r="I259" s="129">
        <v>0</v>
      </c>
      <c r="J259" s="31">
        <v>0</v>
      </c>
      <c r="K259" s="117">
        <f t="shared" ref="K259:K322" si="17">+J259/H259</f>
        <v>0</v>
      </c>
      <c r="L259" s="129">
        <v>0</v>
      </c>
      <c r="M259" s="129">
        <v>0</v>
      </c>
      <c r="N259" s="56" t="str">
        <f t="shared" ref="N259:N322" si="18">IF(B259="",B258,B259)</f>
        <v>Bentwood Realty</v>
      </c>
      <c r="O259" t="str">
        <f t="shared" ref="O259:O322" si="19">IF(L259&gt;=$U$2,"Yes","No")</f>
        <v>Yes</v>
      </c>
      <c r="P259" t="str">
        <f t="shared" ref="P259:P322" si="20">IF(N259&gt;=$V$2,"Yes","No")</f>
        <v>Yes</v>
      </c>
    </row>
    <row r="260" spans="1:16" outlineLevel="2" x14ac:dyDescent="0.2">
      <c r="A260" t="s">
        <v>1234</v>
      </c>
      <c r="B260" t="s">
        <v>1036</v>
      </c>
      <c r="C260" t="s">
        <v>2927</v>
      </c>
      <c r="D260" t="s">
        <v>6</v>
      </c>
      <c r="E260" s="3">
        <v>43577</v>
      </c>
      <c r="F260" s="115">
        <v>50000</v>
      </c>
      <c r="G260" s="17" t="s">
        <v>838</v>
      </c>
      <c r="H260" s="129">
        <v>1</v>
      </c>
      <c r="I260" s="129">
        <v>0</v>
      </c>
      <c r="J260" s="31">
        <v>0</v>
      </c>
      <c r="K260" s="117">
        <f t="shared" si="17"/>
        <v>0</v>
      </c>
      <c r="L260" s="129">
        <v>0</v>
      </c>
      <c r="M260" s="129">
        <v>0</v>
      </c>
      <c r="N260" s="56" t="str">
        <f t="shared" si="18"/>
        <v>Bentwood Realty</v>
      </c>
      <c r="O260" t="str">
        <f t="shared" si="19"/>
        <v>Yes</v>
      </c>
      <c r="P260" t="str">
        <f t="shared" si="20"/>
        <v>Yes</v>
      </c>
    </row>
    <row r="261" spans="1:16" outlineLevel="1" x14ac:dyDescent="0.2">
      <c r="A261" s="29" t="s">
        <v>1234</v>
      </c>
      <c r="F261" s="115">
        <f>SUBTOTAL(9,F254:F260)</f>
        <v>703283</v>
      </c>
      <c r="G261" s="17"/>
      <c r="H261" s="129">
        <f>SUBTOTAL(9,H254:H260)</f>
        <v>7</v>
      </c>
      <c r="I261" s="129">
        <f>SUBTOTAL(9,I254:I260)</f>
        <v>0</v>
      </c>
      <c r="J261" s="31">
        <f>SUBTOTAL(9,J254:J260)</f>
        <v>4</v>
      </c>
      <c r="K261" s="117">
        <f t="shared" si="17"/>
        <v>0.5714285714285714</v>
      </c>
      <c r="L261" s="129">
        <f>SUBTOTAL(9,L254:L260)</f>
        <v>0</v>
      </c>
      <c r="M261" s="129">
        <f>SUBTOTAL(9,M254:M260)</f>
        <v>0</v>
      </c>
      <c r="N261" s="56" t="str">
        <f t="shared" si="18"/>
        <v>Bentwood Realty</v>
      </c>
      <c r="O261" t="str">
        <f t="shared" si="19"/>
        <v>Yes</v>
      </c>
      <c r="P261" t="str">
        <f t="shared" si="20"/>
        <v>Yes</v>
      </c>
    </row>
    <row r="262" spans="1:16" outlineLevel="2" x14ac:dyDescent="0.2">
      <c r="A262" t="s">
        <v>1896</v>
      </c>
      <c r="B262" t="s">
        <v>1734</v>
      </c>
      <c r="C262" s="3" t="s">
        <v>3006</v>
      </c>
      <c r="D262" t="s">
        <v>6</v>
      </c>
      <c r="E262" s="102">
        <v>43585</v>
      </c>
      <c r="F262" s="115">
        <v>230000</v>
      </c>
      <c r="G262" s="31" t="s">
        <v>838</v>
      </c>
      <c r="H262" s="31">
        <v>1</v>
      </c>
      <c r="I262" s="31">
        <v>0</v>
      </c>
      <c r="J262" s="31">
        <v>1</v>
      </c>
      <c r="K262" s="117">
        <f t="shared" si="17"/>
        <v>1</v>
      </c>
      <c r="L262">
        <v>0</v>
      </c>
      <c r="M262">
        <v>0</v>
      </c>
      <c r="N262" s="56" t="str">
        <f t="shared" si="18"/>
        <v>Bridge Realty</v>
      </c>
      <c r="O262" t="str">
        <f t="shared" si="19"/>
        <v>Yes</v>
      </c>
      <c r="P262" t="str">
        <f t="shared" si="20"/>
        <v>Yes</v>
      </c>
    </row>
    <row r="263" spans="1:16" outlineLevel="1" x14ac:dyDescent="0.2">
      <c r="A263" s="29" t="s">
        <v>1896</v>
      </c>
      <c r="C263" s="3"/>
      <c r="E263" s="102"/>
      <c r="F263" s="115">
        <f>SUBTOTAL(9,F262:F262)</f>
        <v>230000</v>
      </c>
      <c r="G263" s="31"/>
      <c r="H263" s="31">
        <f>SUBTOTAL(9,H262:H262)</f>
        <v>1</v>
      </c>
      <c r="I263" s="31">
        <f>SUBTOTAL(9,I262:I262)</f>
        <v>0</v>
      </c>
      <c r="J263" s="31">
        <f>SUBTOTAL(9,J262:J262)</f>
        <v>1</v>
      </c>
      <c r="K263" s="117">
        <f t="shared" si="17"/>
        <v>1</v>
      </c>
      <c r="L263">
        <f>SUBTOTAL(9,L262:L262)</f>
        <v>0</v>
      </c>
      <c r="M263">
        <f>SUBTOTAL(9,M262:M262)</f>
        <v>0</v>
      </c>
      <c r="N263" s="56" t="str">
        <f t="shared" si="18"/>
        <v>Bridge Realty</v>
      </c>
      <c r="O263" t="str">
        <f t="shared" si="19"/>
        <v>Yes</v>
      </c>
      <c r="P263" t="str">
        <f t="shared" si="20"/>
        <v>Yes</v>
      </c>
    </row>
    <row r="264" spans="1:16" outlineLevel="2" x14ac:dyDescent="0.2">
      <c r="A264" t="s">
        <v>2606</v>
      </c>
      <c r="B264" t="s">
        <v>1286</v>
      </c>
      <c r="C264" t="s">
        <v>2607</v>
      </c>
      <c r="D264" t="s">
        <v>426</v>
      </c>
      <c r="E264" s="3">
        <v>43538</v>
      </c>
      <c r="F264" s="115">
        <v>90000</v>
      </c>
      <c r="G264" s="17" t="s">
        <v>838</v>
      </c>
      <c r="H264" s="129">
        <v>1</v>
      </c>
      <c r="I264" s="129">
        <v>0</v>
      </c>
      <c r="J264" s="31">
        <v>0</v>
      </c>
      <c r="K264" s="117">
        <f t="shared" si="17"/>
        <v>0</v>
      </c>
      <c r="L264" s="129">
        <v>0</v>
      </c>
      <c r="M264" s="129">
        <v>0</v>
      </c>
      <c r="N264" s="56" t="str">
        <f t="shared" si="18"/>
        <v>Harrell Residential</v>
      </c>
      <c r="O264" t="str">
        <f t="shared" si="19"/>
        <v>Yes</v>
      </c>
      <c r="P264" t="str">
        <f t="shared" si="20"/>
        <v>Yes</v>
      </c>
    </row>
    <row r="265" spans="1:16" outlineLevel="2" x14ac:dyDescent="0.2">
      <c r="A265" t="s">
        <v>2606</v>
      </c>
      <c r="B265" t="s">
        <v>1286</v>
      </c>
      <c r="C265" t="s">
        <v>3196</v>
      </c>
      <c r="D265" t="s">
        <v>1126</v>
      </c>
      <c r="E265" s="3">
        <v>43602</v>
      </c>
      <c r="F265" s="115">
        <v>162500</v>
      </c>
      <c r="G265" s="34" t="s">
        <v>838</v>
      </c>
      <c r="H265" s="31">
        <v>1</v>
      </c>
      <c r="I265" s="31">
        <v>0</v>
      </c>
      <c r="J265" s="31">
        <v>0</v>
      </c>
      <c r="K265" s="117">
        <f t="shared" si="17"/>
        <v>0</v>
      </c>
      <c r="L265" s="129">
        <v>0</v>
      </c>
      <c r="M265" s="129">
        <v>0</v>
      </c>
      <c r="N265" s="56" t="str">
        <f t="shared" si="18"/>
        <v>Harrell Residential</v>
      </c>
      <c r="O265" t="str">
        <f t="shared" si="19"/>
        <v>Yes</v>
      </c>
      <c r="P265" t="str">
        <f t="shared" si="20"/>
        <v>Yes</v>
      </c>
    </row>
    <row r="266" spans="1:16" outlineLevel="2" x14ac:dyDescent="0.2">
      <c r="A266" t="s">
        <v>2606</v>
      </c>
      <c r="B266" t="s">
        <v>1286</v>
      </c>
      <c r="C266" t="s">
        <v>2696</v>
      </c>
      <c r="D266" t="s">
        <v>1249</v>
      </c>
      <c r="E266" s="3">
        <v>43549</v>
      </c>
      <c r="F266" s="115">
        <v>225500</v>
      </c>
      <c r="G266" s="34">
        <v>20190420</v>
      </c>
      <c r="H266" s="31">
        <v>1</v>
      </c>
      <c r="I266" s="31">
        <v>1</v>
      </c>
      <c r="J266" s="31">
        <v>0</v>
      </c>
      <c r="K266" s="117">
        <f t="shared" si="17"/>
        <v>0</v>
      </c>
      <c r="L266" s="129">
        <v>0</v>
      </c>
      <c r="M266" s="129">
        <v>0</v>
      </c>
      <c r="N266" s="56" t="str">
        <f t="shared" si="18"/>
        <v>Harrell Residential</v>
      </c>
      <c r="O266" t="str">
        <f t="shared" si="19"/>
        <v>Yes</v>
      </c>
      <c r="P266" t="str">
        <f t="shared" si="20"/>
        <v>Yes</v>
      </c>
    </row>
    <row r="267" spans="1:16" outlineLevel="1" x14ac:dyDescent="0.2">
      <c r="A267" s="29" t="s">
        <v>2606</v>
      </c>
      <c r="F267" s="115">
        <f>SUBTOTAL(9,F264:F266)</f>
        <v>478000</v>
      </c>
      <c r="H267" s="31">
        <f>SUBTOTAL(9,H264:H266)</f>
        <v>3</v>
      </c>
      <c r="I267" s="31">
        <f>SUBTOTAL(9,I264:I266)</f>
        <v>1</v>
      </c>
      <c r="J267" s="31">
        <f>SUBTOTAL(9,J264:J266)</f>
        <v>0</v>
      </c>
      <c r="K267" s="117">
        <f t="shared" si="17"/>
        <v>0</v>
      </c>
      <c r="L267" s="129">
        <f>SUBTOTAL(9,L264:L266)</f>
        <v>0</v>
      </c>
      <c r="M267" s="129">
        <f>SUBTOTAL(9,M264:M266)</f>
        <v>0</v>
      </c>
      <c r="N267" s="56" t="str">
        <f t="shared" si="18"/>
        <v>Harrell Residential</v>
      </c>
      <c r="O267" t="str">
        <f t="shared" si="19"/>
        <v>Yes</v>
      </c>
      <c r="P267" t="str">
        <f t="shared" si="20"/>
        <v>Yes</v>
      </c>
    </row>
    <row r="268" spans="1:16" outlineLevel="2" x14ac:dyDescent="0.2">
      <c r="A268" t="s">
        <v>2058</v>
      </c>
      <c r="B268" t="s">
        <v>1180</v>
      </c>
      <c r="C268" s="3" t="s">
        <v>2246</v>
      </c>
      <c r="D268" t="s">
        <v>11</v>
      </c>
      <c r="E268" s="102">
        <v>43496</v>
      </c>
      <c r="F268" s="115">
        <v>152590</v>
      </c>
      <c r="G268" s="31" t="s">
        <v>838</v>
      </c>
      <c r="H268" s="31">
        <v>1</v>
      </c>
      <c r="I268" s="31">
        <v>0</v>
      </c>
      <c r="J268" s="31">
        <v>1</v>
      </c>
      <c r="K268" s="117">
        <f t="shared" si="17"/>
        <v>1</v>
      </c>
      <c r="L268">
        <v>0</v>
      </c>
      <c r="M268">
        <v>0</v>
      </c>
      <c r="N268" s="56" t="str">
        <f t="shared" si="18"/>
        <v>Greater Waco Realty, Inc.</v>
      </c>
      <c r="O268" t="str">
        <f t="shared" si="19"/>
        <v>Yes</v>
      </c>
      <c r="P268" t="str">
        <f t="shared" si="20"/>
        <v>Yes</v>
      </c>
    </row>
    <row r="269" spans="1:16" outlineLevel="1" x14ac:dyDescent="0.2">
      <c r="A269" s="29" t="s">
        <v>2058</v>
      </c>
      <c r="C269" s="3"/>
      <c r="E269" s="102"/>
      <c r="F269" s="115">
        <f>SUBTOTAL(9,F268:F268)</f>
        <v>152590</v>
      </c>
      <c r="G269" s="31"/>
      <c r="H269" s="31">
        <f>SUBTOTAL(9,H268:H268)</f>
        <v>1</v>
      </c>
      <c r="I269" s="31">
        <f>SUBTOTAL(9,I268:I268)</f>
        <v>0</v>
      </c>
      <c r="J269" s="31">
        <f>SUBTOTAL(9,J268:J268)</f>
        <v>1</v>
      </c>
      <c r="K269" s="117">
        <f t="shared" si="17"/>
        <v>1</v>
      </c>
      <c r="L269">
        <f>SUBTOTAL(9,L268:L268)</f>
        <v>0</v>
      </c>
      <c r="M269">
        <f>SUBTOTAL(9,M268:M268)</f>
        <v>0</v>
      </c>
      <c r="N269" s="56" t="str">
        <f t="shared" si="18"/>
        <v>Greater Waco Realty, Inc.</v>
      </c>
      <c r="O269" t="str">
        <f t="shared" si="19"/>
        <v>Yes</v>
      </c>
      <c r="P269" t="str">
        <f t="shared" si="20"/>
        <v>Yes</v>
      </c>
    </row>
    <row r="270" spans="1:16" outlineLevel="2" x14ac:dyDescent="0.2">
      <c r="A270" t="s">
        <v>1913</v>
      </c>
      <c r="B270" t="s">
        <v>1036</v>
      </c>
      <c r="C270" s="3" t="s">
        <v>2244</v>
      </c>
      <c r="D270" t="s">
        <v>123</v>
      </c>
      <c r="E270" s="102">
        <v>43495</v>
      </c>
      <c r="F270" s="115">
        <v>331500</v>
      </c>
      <c r="G270" s="31" t="s">
        <v>838</v>
      </c>
      <c r="H270" s="31">
        <v>1</v>
      </c>
      <c r="I270" s="31">
        <v>0</v>
      </c>
      <c r="J270" s="31">
        <v>1</v>
      </c>
      <c r="K270" s="117">
        <f t="shared" si="17"/>
        <v>1</v>
      </c>
      <c r="L270">
        <v>1</v>
      </c>
      <c r="M270">
        <v>0</v>
      </c>
      <c r="N270" s="56" t="str">
        <f t="shared" si="18"/>
        <v>Bentwood Realty</v>
      </c>
      <c r="O270" t="str">
        <f t="shared" si="19"/>
        <v>Yes</v>
      </c>
      <c r="P270" t="str">
        <f t="shared" si="20"/>
        <v>Yes</v>
      </c>
    </row>
    <row r="271" spans="1:16" outlineLevel="1" x14ac:dyDescent="0.2">
      <c r="A271" s="29" t="s">
        <v>1913</v>
      </c>
      <c r="C271" s="3"/>
      <c r="E271" s="102"/>
      <c r="F271" s="115">
        <f>SUBTOTAL(9,F270:F270)</f>
        <v>331500</v>
      </c>
      <c r="G271" s="31"/>
      <c r="H271" s="31">
        <f>SUBTOTAL(9,H270:H270)</f>
        <v>1</v>
      </c>
      <c r="I271" s="31">
        <f>SUBTOTAL(9,I270:I270)</f>
        <v>0</v>
      </c>
      <c r="J271" s="31">
        <f>SUBTOTAL(9,J270:J270)</f>
        <v>1</v>
      </c>
      <c r="K271" s="117">
        <f t="shared" si="17"/>
        <v>1</v>
      </c>
      <c r="L271">
        <f>SUBTOTAL(9,L270:L270)</f>
        <v>1</v>
      </c>
      <c r="M271">
        <f>SUBTOTAL(9,M270:M270)</f>
        <v>0</v>
      </c>
      <c r="N271" s="56" t="str">
        <f t="shared" si="18"/>
        <v>Bentwood Realty</v>
      </c>
      <c r="O271" t="str">
        <f t="shared" si="19"/>
        <v>Yes</v>
      </c>
      <c r="P271" t="str">
        <f t="shared" si="20"/>
        <v>Yes</v>
      </c>
    </row>
    <row r="272" spans="1:16" outlineLevel="2" x14ac:dyDescent="0.2">
      <c r="A272" t="s">
        <v>691</v>
      </c>
      <c r="B272" t="s">
        <v>982</v>
      </c>
      <c r="C272" s="3" t="s">
        <v>2394</v>
      </c>
      <c r="D272" t="s">
        <v>6</v>
      </c>
      <c r="E272" s="102">
        <v>43515</v>
      </c>
      <c r="F272" s="115">
        <v>169000</v>
      </c>
      <c r="G272" s="31" t="s">
        <v>838</v>
      </c>
      <c r="H272" s="31">
        <v>1</v>
      </c>
      <c r="I272" s="31">
        <v>0</v>
      </c>
      <c r="J272" s="31">
        <v>1</v>
      </c>
      <c r="K272" s="117">
        <f t="shared" si="17"/>
        <v>1</v>
      </c>
      <c r="L272">
        <v>1</v>
      </c>
      <c r="M272">
        <v>0</v>
      </c>
      <c r="N272" s="56" t="str">
        <f t="shared" si="18"/>
        <v>Woody Butler Properties</v>
      </c>
      <c r="O272" t="str">
        <f t="shared" si="19"/>
        <v>Yes</v>
      </c>
      <c r="P272" t="str">
        <f t="shared" si="20"/>
        <v>Yes</v>
      </c>
    </row>
    <row r="273" spans="1:16" outlineLevel="2" x14ac:dyDescent="0.2">
      <c r="A273" t="s">
        <v>691</v>
      </c>
      <c r="B273" t="s">
        <v>982</v>
      </c>
      <c r="C273" s="3" t="s">
        <v>2703</v>
      </c>
      <c r="D273" t="s">
        <v>910</v>
      </c>
      <c r="E273" s="102">
        <v>43549</v>
      </c>
      <c r="F273" s="115">
        <v>171400</v>
      </c>
      <c r="G273" s="31" t="s">
        <v>838</v>
      </c>
      <c r="H273" s="31">
        <v>1</v>
      </c>
      <c r="I273" s="31">
        <v>0</v>
      </c>
      <c r="J273" s="31">
        <v>1</v>
      </c>
      <c r="K273" s="117">
        <f t="shared" si="17"/>
        <v>1</v>
      </c>
      <c r="L273">
        <v>1</v>
      </c>
      <c r="M273">
        <v>0</v>
      </c>
      <c r="N273" s="56" t="str">
        <f t="shared" si="18"/>
        <v>Woody Butler Properties</v>
      </c>
      <c r="O273" t="str">
        <f t="shared" si="19"/>
        <v>Yes</v>
      </c>
      <c r="P273" t="str">
        <f t="shared" si="20"/>
        <v>Yes</v>
      </c>
    </row>
    <row r="274" spans="1:16" outlineLevel="2" x14ac:dyDescent="0.2">
      <c r="A274" t="s">
        <v>691</v>
      </c>
      <c r="B274" t="s">
        <v>982</v>
      </c>
      <c r="C274" s="3" t="s">
        <v>3179</v>
      </c>
      <c r="D274" t="s">
        <v>6</v>
      </c>
      <c r="E274" s="102">
        <v>43600</v>
      </c>
      <c r="F274" s="115">
        <v>145000</v>
      </c>
      <c r="G274" s="31" t="s">
        <v>838</v>
      </c>
      <c r="H274" s="31">
        <v>1</v>
      </c>
      <c r="I274" s="31">
        <v>0</v>
      </c>
      <c r="J274" s="31">
        <v>1</v>
      </c>
      <c r="K274" s="117">
        <f t="shared" si="17"/>
        <v>1</v>
      </c>
      <c r="L274">
        <v>1</v>
      </c>
      <c r="M274">
        <v>0</v>
      </c>
      <c r="N274" s="56" t="str">
        <f t="shared" si="18"/>
        <v>Woody Butler Properties</v>
      </c>
      <c r="O274" t="str">
        <f t="shared" si="19"/>
        <v>Yes</v>
      </c>
      <c r="P274" t="str">
        <f t="shared" si="20"/>
        <v>Yes</v>
      </c>
    </row>
    <row r="275" spans="1:16" outlineLevel="2" x14ac:dyDescent="0.2">
      <c r="A275" t="s">
        <v>691</v>
      </c>
      <c r="B275" t="s">
        <v>982</v>
      </c>
      <c r="C275" s="3" t="s">
        <v>3229</v>
      </c>
      <c r="D275" t="s">
        <v>910</v>
      </c>
      <c r="E275" s="102">
        <v>43606</v>
      </c>
      <c r="F275" s="115">
        <v>166010</v>
      </c>
      <c r="G275" s="31" t="s">
        <v>838</v>
      </c>
      <c r="H275" s="31">
        <v>1</v>
      </c>
      <c r="I275" s="31">
        <v>0</v>
      </c>
      <c r="J275" s="31">
        <v>1</v>
      </c>
      <c r="K275" s="117">
        <f t="shared" si="17"/>
        <v>1</v>
      </c>
      <c r="L275">
        <v>1</v>
      </c>
      <c r="M275">
        <v>0</v>
      </c>
      <c r="N275" s="56" t="str">
        <f t="shared" si="18"/>
        <v>Woody Butler Properties</v>
      </c>
      <c r="O275" t="str">
        <f t="shared" si="19"/>
        <v>Yes</v>
      </c>
      <c r="P275" t="str">
        <f t="shared" si="20"/>
        <v>Yes</v>
      </c>
    </row>
    <row r="276" spans="1:16" outlineLevel="2" x14ac:dyDescent="0.2">
      <c r="A276" t="s">
        <v>691</v>
      </c>
      <c r="B276" t="s">
        <v>982</v>
      </c>
      <c r="C276" s="3" t="s">
        <v>3241</v>
      </c>
      <c r="D276" t="s">
        <v>6</v>
      </c>
      <c r="E276" s="102">
        <v>43607</v>
      </c>
      <c r="F276" s="115">
        <v>162000</v>
      </c>
      <c r="G276" s="31" t="s">
        <v>838</v>
      </c>
      <c r="H276" s="31">
        <v>1</v>
      </c>
      <c r="I276" s="31">
        <v>0</v>
      </c>
      <c r="J276" s="31">
        <v>1</v>
      </c>
      <c r="K276" s="117">
        <f t="shared" si="17"/>
        <v>1</v>
      </c>
      <c r="L276">
        <v>0</v>
      </c>
      <c r="M276">
        <v>0</v>
      </c>
      <c r="N276" s="56" t="str">
        <f t="shared" si="18"/>
        <v>Woody Butler Properties</v>
      </c>
      <c r="O276" t="str">
        <f t="shared" si="19"/>
        <v>Yes</v>
      </c>
      <c r="P276" t="str">
        <f t="shared" si="20"/>
        <v>Yes</v>
      </c>
    </row>
    <row r="277" spans="1:16" outlineLevel="2" x14ac:dyDescent="0.2">
      <c r="A277" t="s">
        <v>691</v>
      </c>
      <c r="B277" t="s">
        <v>982</v>
      </c>
      <c r="C277" s="3" t="s">
        <v>2534</v>
      </c>
      <c r="D277" t="s">
        <v>6</v>
      </c>
      <c r="E277" s="102">
        <v>43531</v>
      </c>
      <c r="F277" s="115">
        <v>212900</v>
      </c>
      <c r="G277" s="31" t="s">
        <v>838</v>
      </c>
      <c r="H277" s="31">
        <v>1</v>
      </c>
      <c r="I277" s="31">
        <v>0</v>
      </c>
      <c r="J277" s="31">
        <v>1</v>
      </c>
      <c r="K277" s="117">
        <f t="shared" si="17"/>
        <v>1</v>
      </c>
      <c r="L277">
        <v>0</v>
      </c>
      <c r="M277">
        <v>0</v>
      </c>
      <c r="N277" s="56" t="str">
        <f t="shared" si="18"/>
        <v>Woody Butler Properties</v>
      </c>
      <c r="O277" t="str">
        <f t="shared" si="19"/>
        <v>Yes</v>
      </c>
      <c r="P277" t="str">
        <f t="shared" si="20"/>
        <v>Yes</v>
      </c>
    </row>
    <row r="278" spans="1:16" outlineLevel="2" x14ac:dyDescent="0.2">
      <c r="A278" t="s">
        <v>691</v>
      </c>
      <c r="B278" t="s">
        <v>982</v>
      </c>
      <c r="C278" t="s">
        <v>791</v>
      </c>
      <c r="D278" t="s">
        <v>6</v>
      </c>
      <c r="E278" s="3">
        <v>43559</v>
      </c>
      <c r="F278" s="115">
        <v>147900</v>
      </c>
      <c r="G278" s="34" t="s">
        <v>838</v>
      </c>
      <c r="H278" s="31">
        <v>1</v>
      </c>
      <c r="I278" s="31">
        <v>0</v>
      </c>
      <c r="J278" s="31">
        <v>0</v>
      </c>
      <c r="K278" s="117">
        <f t="shared" si="17"/>
        <v>0</v>
      </c>
      <c r="L278" s="129">
        <v>0</v>
      </c>
      <c r="M278" s="129">
        <v>0</v>
      </c>
      <c r="N278" s="56" t="str">
        <f t="shared" si="18"/>
        <v>Woody Butler Properties</v>
      </c>
      <c r="O278" t="str">
        <f t="shared" si="19"/>
        <v>Yes</v>
      </c>
      <c r="P278" t="str">
        <f t="shared" si="20"/>
        <v>Yes</v>
      </c>
    </row>
    <row r="279" spans="1:16" outlineLevel="1" x14ac:dyDescent="0.2">
      <c r="A279" s="29" t="s">
        <v>691</v>
      </c>
      <c r="F279" s="115">
        <f>SUBTOTAL(9,F272:F278)</f>
        <v>1174210</v>
      </c>
      <c r="H279" s="31">
        <f>SUBTOTAL(9,H272:H278)</f>
        <v>7</v>
      </c>
      <c r="I279" s="31">
        <f>SUBTOTAL(9,I272:I278)</f>
        <v>0</v>
      </c>
      <c r="J279" s="31">
        <f>SUBTOTAL(9,J272:J278)</f>
        <v>6</v>
      </c>
      <c r="K279" s="117">
        <f t="shared" si="17"/>
        <v>0.8571428571428571</v>
      </c>
      <c r="L279" s="129">
        <f>SUBTOTAL(9,L272:L278)</f>
        <v>4</v>
      </c>
      <c r="M279" s="129">
        <f>SUBTOTAL(9,M272:M278)</f>
        <v>0</v>
      </c>
      <c r="N279" s="56" t="str">
        <f t="shared" si="18"/>
        <v>Woody Butler Properties</v>
      </c>
      <c r="O279" t="str">
        <f t="shared" si="19"/>
        <v>Yes</v>
      </c>
      <c r="P279" t="str">
        <f t="shared" si="20"/>
        <v>Yes</v>
      </c>
    </row>
    <row r="280" spans="1:16" outlineLevel="2" x14ac:dyDescent="0.2">
      <c r="A280" t="s">
        <v>1630</v>
      </c>
      <c r="B280" t="s">
        <v>2025</v>
      </c>
      <c r="C280" s="3" t="s">
        <v>2241</v>
      </c>
      <c r="D280" t="s">
        <v>123</v>
      </c>
      <c r="E280" s="102">
        <v>43495</v>
      </c>
      <c r="F280" s="115">
        <v>208000</v>
      </c>
      <c r="G280" s="31" t="s">
        <v>838</v>
      </c>
      <c r="H280" s="31">
        <v>1</v>
      </c>
      <c r="I280" s="31">
        <v>0</v>
      </c>
      <c r="J280" s="31">
        <v>1</v>
      </c>
      <c r="K280" s="117">
        <f t="shared" si="17"/>
        <v>1</v>
      </c>
      <c r="L280">
        <v>1</v>
      </c>
      <c r="M280">
        <v>0</v>
      </c>
      <c r="N280" s="56" t="str">
        <f t="shared" si="18"/>
        <v>Red Oak Properties</v>
      </c>
      <c r="O280" t="str">
        <f t="shared" si="19"/>
        <v>Yes</v>
      </c>
      <c r="P280" t="str">
        <f t="shared" si="20"/>
        <v>Yes</v>
      </c>
    </row>
    <row r="281" spans="1:16" outlineLevel="1" x14ac:dyDescent="0.2">
      <c r="A281" s="29" t="s">
        <v>1630</v>
      </c>
      <c r="C281" s="3"/>
      <c r="E281" s="102"/>
      <c r="F281" s="115">
        <f>SUBTOTAL(9,F280:F280)</f>
        <v>208000</v>
      </c>
      <c r="G281" s="31"/>
      <c r="H281" s="31">
        <f>SUBTOTAL(9,H280:H280)</f>
        <v>1</v>
      </c>
      <c r="I281" s="31">
        <f>SUBTOTAL(9,I280:I280)</f>
        <v>0</v>
      </c>
      <c r="J281" s="31">
        <f>SUBTOTAL(9,J280:J280)</f>
        <v>1</v>
      </c>
      <c r="K281" s="117">
        <f t="shared" si="17"/>
        <v>1</v>
      </c>
      <c r="L281">
        <f>SUBTOTAL(9,L280:L280)</f>
        <v>1</v>
      </c>
      <c r="M281">
        <f>SUBTOTAL(9,M280:M280)</f>
        <v>0</v>
      </c>
      <c r="N281" s="56" t="str">
        <f t="shared" si="18"/>
        <v>Red Oak Properties</v>
      </c>
      <c r="O281" t="str">
        <f t="shared" si="19"/>
        <v>Yes</v>
      </c>
      <c r="P281" t="str">
        <f t="shared" si="20"/>
        <v>Yes</v>
      </c>
    </row>
    <row r="282" spans="1:16" outlineLevel="2" x14ac:dyDescent="0.2">
      <c r="A282" t="s">
        <v>1928</v>
      </c>
      <c r="B282" t="s">
        <v>1842</v>
      </c>
      <c r="C282" s="3" t="s">
        <v>825</v>
      </c>
      <c r="D282" t="s">
        <v>6</v>
      </c>
      <c r="E282" s="102">
        <v>43573</v>
      </c>
      <c r="F282" s="115">
        <v>155000</v>
      </c>
      <c r="G282" s="31" t="s">
        <v>838</v>
      </c>
      <c r="H282" s="31">
        <v>1</v>
      </c>
      <c r="I282" s="31">
        <v>0</v>
      </c>
      <c r="J282" s="31">
        <v>1</v>
      </c>
      <c r="K282" s="117">
        <f t="shared" si="17"/>
        <v>1</v>
      </c>
      <c r="L282">
        <v>0</v>
      </c>
      <c r="M282">
        <v>0</v>
      </c>
      <c r="N282" s="56" t="str">
        <f t="shared" si="18"/>
        <v>Coldwell Banker Apex, REALTORS</v>
      </c>
      <c r="O282" t="str">
        <f t="shared" si="19"/>
        <v>Yes</v>
      </c>
      <c r="P282" t="str">
        <f t="shared" si="20"/>
        <v>Yes</v>
      </c>
    </row>
    <row r="283" spans="1:16" outlineLevel="1" x14ac:dyDescent="0.2">
      <c r="A283" s="29" t="s">
        <v>1928</v>
      </c>
      <c r="C283" s="3"/>
      <c r="E283" s="102"/>
      <c r="F283" s="115">
        <f>SUBTOTAL(9,F282:F282)</f>
        <v>155000</v>
      </c>
      <c r="G283" s="31"/>
      <c r="H283" s="31">
        <f>SUBTOTAL(9,H282:H282)</f>
        <v>1</v>
      </c>
      <c r="I283" s="31">
        <f>SUBTOTAL(9,I282:I282)</f>
        <v>0</v>
      </c>
      <c r="J283" s="31">
        <f>SUBTOTAL(9,J282:J282)</f>
        <v>1</v>
      </c>
      <c r="K283" s="117">
        <f t="shared" si="17"/>
        <v>1</v>
      </c>
      <c r="L283">
        <f>SUBTOTAL(9,L282:L282)</f>
        <v>0</v>
      </c>
      <c r="M283">
        <f>SUBTOTAL(9,M282:M282)</f>
        <v>0</v>
      </c>
      <c r="N283" s="56" t="str">
        <f t="shared" si="18"/>
        <v>Coldwell Banker Apex, REALTORS</v>
      </c>
      <c r="O283" t="str">
        <f t="shared" si="19"/>
        <v>Yes</v>
      </c>
      <c r="P283" t="str">
        <f t="shared" si="20"/>
        <v>Yes</v>
      </c>
    </row>
    <row r="284" spans="1:16" outlineLevel="2" x14ac:dyDescent="0.2">
      <c r="A284" t="s">
        <v>113</v>
      </c>
      <c r="B284" t="s">
        <v>559</v>
      </c>
      <c r="C284" t="s">
        <v>2998</v>
      </c>
      <c r="D284" t="s">
        <v>6</v>
      </c>
      <c r="E284" s="3">
        <v>43584</v>
      </c>
      <c r="F284" s="115">
        <v>87000</v>
      </c>
      <c r="G284" s="17" t="s">
        <v>838</v>
      </c>
      <c r="H284" s="129">
        <v>1</v>
      </c>
      <c r="I284" s="129">
        <v>0</v>
      </c>
      <c r="J284" s="31">
        <v>0</v>
      </c>
      <c r="K284" s="117">
        <f t="shared" si="17"/>
        <v>0</v>
      </c>
      <c r="L284" s="129">
        <v>0</v>
      </c>
      <c r="M284" s="129">
        <v>0</v>
      </c>
      <c r="N284" s="56" t="str">
        <f t="shared" si="18"/>
        <v>The Conine Group, REALTORS</v>
      </c>
      <c r="O284" t="str">
        <f t="shared" si="19"/>
        <v>Yes</v>
      </c>
      <c r="P284" t="str">
        <f t="shared" si="20"/>
        <v>Yes</v>
      </c>
    </row>
    <row r="285" spans="1:16" outlineLevel="2" x14ac:dyDescent="0.2">
      <c r="A285" t="s">
        <v>113</v>
      </c>
      <c r="B285" t="s">
        <v>559</v>
      </c>
      <c r="C285" t="s">
        <v>3233</v>
      </c>
      <c r="D285" t="s">
        <v>6</v>
      </c>
      <c r="E285" s="3">
        <v>43607</v>
      </c>
      <c r="F285" s="115">
        <v>87000</v>
      </c>
      <c r="G285" s="17">
        <v>20190872</v>
      </c>
      <c r="H285" s="129">
        <v>1</v>
      </c>
      <c r="I285" s="129">
        <v>1</v>
      </c>
      <c r="J285" s="31">
        <v>0</v>
      </c>
      <c r="K285" s="117">
        <f t="shared" si="17"/>
        <v>0</v>
      </c>
      <c r="L285" s="129">
        <v>0</v>
      </c>
      <c r="M285" s="129">
        <v>0</v>
      </c>
      <c r="N285" s="56" t="str">
        <f t="shared" si="18"/>
        <v>The Conine Group, REALTORS</v>
      </c>
      <c r="O285" t="str">
        <f t="shared" si="19"/>
        <v>Yes</v>
      </c>
      <c r="P285" t="str">
        <f t="shared" si="20"/>
        <v>Yes</v>
      </c>
    </row>
    <row r="286" spans="1:16" outlineLevel="2" x14ac:dyDescent="0.2">
      <c r="A286" t="s">
        <v>113</v>
      </c>
      <c r="B286" t="s">
        <v>559</v>
      </c>
      <c r="C286" t="s">
        <v>2892</v>
      </c>
      <c r="D286" t="s">
        <v>6</v>
      </c>
      <c r="E286" s="3">
        <v>43571</v>
      </c>
      <c r="F286" s="115">
        <v>106000</v>
      </c>
      <c r="G286" s="34" t="s">
        <v>838</v>
      </c>
      <c r="H286" s="31">
        <v>1</v>
      </c>
      <c r="I286" s="31">
        <v>0</v>
      </c>
      <c r="J286" s="31">
        <v>0</v>
      </c>
      <c r="K286" s="117">
        <f t="shared" si="17"/>
        <v>0</v>
      </c>
      <c r="L286" s="129">
        <v>0</v>
      </c>
      <c r="M286" s="129">
        <v>0</v>
      </c>
      <c r="N286" s="56" t="str">
        <f t="shared" si="18"/>
        <v>The Conine Group, REALTORS</v>
      </c>
      <c r="O286" t="str">
        <f t="shared" si="19"/>
        <v>Yes</v>
      </c>
      <c r="P286" t="str">
        <f t="shared" si="20"/>
        <v>Yes</v>
      </c>
    </row>
    <row r="287" spans="1:16" outlineLevel="2" x14ac:dyDescent="0.2">
      <c r="A287" t="s">
        <v>113</v>
      </c>
      <c r="B287" t="s">
        <v>559</v>
      </c>
      <c r="C287" t="s">
        <v>2223</v>
      </c>
      <c r="D287" t="s">
        <v>6</v>
      </c>
      <c r="E287" s="3">
        <v>43490</v>
      </c>
      <c r="F287" s="115">
        <v>200000</v>
      </c>
      <c r="G287" s="34">
        <v>20182848</v>
      </c>
      <c r="H287" s="31">
        <v>1</v>
      </c>
      <c r="I287" s="31">
        <v>1</v>
      </c>
      <c r="J287" s="31">
        <v>0</v>
      </c>
      <c r="K287" s="117">
        <f t="shared" si="17"/>
        <v>0</v>
      </c>
      <c r="L287" s="129">
        <v>0</v>
      </c>
      <c r="M287" s="129">
        <v>0</v>
      </c>
      <c r="N287" s="56" t="str">
        <f t="shared" si="18"/>
        <v>The Conine Group, REALTORS</v>
      </c>
      <c r="O287" t="str">
        <f t="shared" si="19"/>
        <v>Yes</v>
      </c>
      <c r="P287" t="str">
        <f t="shared" si="20"/>
        <v>Yes</v>
      </c>
    </row>
    <row r="288" spans="1:16" outlineLevel="2" x14ac:dyDescent="0.2">
      <c r="A288" t="s">
        <v>113</v>
      </c>
      <c r="B288" t="s">
        <v>559</v>
      </c>
      <c r="C288" t="s">
        <v>2226</v>
      </c>
      <c r="D288" t="s">
        <v>424</v>
      </c>
      <c r="E288" s="3">
        <v>43490</v>
      </c>
      <c r="F288" s="115">
        <v>273000</v>
      </c>
      <c r="G288" s="34" t="s">
        <v>838</v>
      </c>
      <c r="H288" s="31">
        <v>1</v>
      </c>
      <c r="I288" s="31">
        <v>0</v>
      </c>
      <c r="J288" s="31">
        <v>0</v>
      </c>
      <c r="K288" s="117">
        <f t="shared" si="17"/>
        <v>0</v>
      </c>
      <c r="L288" s="129">
        <v>0</v>
      </c>
      <c r="M288" s="129">
        <v>0</v>
      </c>
      <c r="N288" s="56" t="str">
        <f t="shared" si="18"/>
        <v>The Conine Group, REALTORS</v>
      </c>
      <c r="O288" t="str">
        <f t="shared" si="19"/>
        <v>Yes</v>
      </c>
      <c r="P288" t="str">
        <f t="shared" si="20"/>
        <v>Yes</v>
      </c>
    </row>
    <row r="289" spans="1:16" outlineLevel="1" x14ac:dyDescent="0.2">
      <c r="A289" s="29" t="s">
        <v>113</v>
      </c>
      <c r="F289" s="115">
        <f>SUBTOTAL(9,F284:F288)</f>
        <v>753000</v>
      </c>
      <c r="H289" s="31">
        <f>SUBTOTAL(9,H284:H288)</f>
        <v>5</v>
      </c>
      <c r="I289" s="31">
        <f>SUBTOTAL(9,I284:I288)</f>
        <v>2</v>
      </c>
      <c r="J289" s="31">
        <f>SUBTOTAL(9,J284:J288)</f>
        <v>0</v>
      </c>
      <c r="K289" s="117">
        <f t="shared" si="17"/>
        <v>0</v>
      </c>
      <c r="L289" s="129">
        <f>SUBTOTAL(9,L284:L288)</f>
        <v>0</v>
      </c>
      <c r="M289" s="129">
        <f>SUBTOTAL(9,M284:M288)</f>
        <v>0</v>
      </c>
      <c r="N289" s="56" t="str">
        <f t="shared" si="18"/>
        <v>The Conine Group, REALTORS</v>
      </c>
      <c r="O289" t="str">
        <f t="shared" si="19"/>
        <v>Yes</v>
      </c>
      <c r="P289" t="str">
        <f t="shared" si="20"/>
        <v>Yes</v>
      </c>
    </row>
    <row r="290" spans="1:16" outlineLevel="2" x14ac:dyDescent="0.2">
      <c r="A290" t="s">
        <v>1999</v>
      </c>
      <c r="B290" t="s">
        <v>2073</v>
      </c>
      <c r="C290" s="3" t="s">
        <v>2327</v>
      </c>
      <c r="D290" t="s">
        <v>215</v>
      </c>
      <c r="E290" s="102">
        <v>43504</v>
      </c>
      <c r="F290" s="115">
        <v>60000</v>
      </c>
      <c r="G290" s="31" t="s">
        <v>838</v>
      </c>
      <c r="H290" s="31">
        <v>1</v>
      </c>
      <c r="I290" s="31">
        <v>0</v>
      </c>
      <c r="J290" s="31">
        <v>1</v>
      </c>
      <c r="K290" s="117">
        <f t="shared" si="17"/>
        <v>1</v>
      </c>
      <c r="L290">
        <v>1</v>
      </c>
      <c r="M290">
        <v>0</v>
      </c>
      <c r="N290" s="56" t="str">
        <f t="shared" si="18"/>
        <v>Sadler Land and Realty</v>
      </c>
      <c r="O290" t="str">
        <f t="shared" si="19"/>
        <v>Yes</v>
      </c>
      <c r="P290" t="str">
        <f t="shared" si="20"/>
        <v>Yes</v>
      </c>
    </row>
    <row r="291" spans="1:16" outlineLevel="2" x14ac:dyDescent="0.2">
      <c r="A291" t="s">
        <v>1999</v>
      </c>
      <c r="B291" t="s">
        <v>2073</v>
      </c>
      <c r="C291" s="3" t="s">
        <v>2424</v>
      </c>
      <c r="D291" t="s">
        <v>214</v>
      </c>
      <c r="E291" s="102">
        <v>43518</v>
      </c>
      <c r="F291" s="115">
        <v>136000</v>
      </c>
      <c r="G291" s="31" t="s">
        <v>838</v>
      </c>
      <c r="H291" s="31">
        <v>1</v>
      </c>
      <c r="I291" s="31">
        <v>0</v>
      </c>
      <c r="J291" s="31">
        <v>1</v>
      </c>
      <c r="K291" s="117">
        <f t="shared" si="17"/>
        <v>1</v>
      </c>
      <c r="L291">
        <v>1</v>
      </c>
      <c r="M291">
        <v>0</v>
      </c>
      <c r="N291" s="56" t="str">
        <f t="shared" si="18"/>
        <v>Sadler Land and Realty</v>
      </c>
      <c r="O291" t="str">
        <f t="shared" si="19"/>
        <v>Yes</v>
      </c>
      <c r="P291" t="str">
        <f t="shared" si="20"/>
        <v>Yes</v>
      </c>
    </row>
    <row r="292" spans="1:16" outlineLevel="2" x14ac:dyDescent="0.2">
      <c r="A292" t="s">
        <v>1999</v>
      </c>
      <c r="B292" t="s">
        <v>2073</v>
      </c>
      <c r="C292" t="s">
        <v>2612</v>
      </c>
      <c r="D292" t="s">
        <v>215</v>
      </c>
      <c r="E292" s="3">
        <v>43539</v>
      </c>
      <c r="F292" s="115">
        <v>55775</v>
      </c>
      <c r="G292" s="17" t="s">
        <v>838</v>
      </c>
      <c r="H292" s="129">
        <v>1</v>
      </c>
      <c r="I292" s="129">
        <v>0</v>
      </c>
      <c r="J292" s="31">
        <v>0</v>
      </c>
      <c r="K292" s="117">
        <f t="shared" si="17"/>
        <v>0</v>
      </c>
      <c r="L292" s="129">
        <v>0</v>
      </c>
      <c r="M292" s="129">
        <v>0</v>
      </c>
      <c r="N292" s="56" t="str">
        <f t="shared" si="18"/>
        <v>Sadler Land and Realty</v>
      </c>
      <c r="O292" t="str">
        <f t="shared" si="19"/>
        <v>Yes</v>
      </c>
      <c r="P292" t="str">
        <f t="shared" si="20"/>
        <v>Yes</v>
      </c>
    </row>
    <row r="293" spans="1:16" outlineLevel="2" x14ac:dyDescent="0.2">
      <c r="A293" t="s">
        <v>1999</v>
      </c>
      <c r="B293" t="s">
        <v>2073</v>
      </c>
      <c r="C293" t="s">
        <v>2773</v>
      </c>
      <c r="D293" t="s">
        <v>215</v>
      </c>
      <c r="E293" s="3">
        <v>43557</v>
      </c>
      <c r="F293" s="115">
        <v>147000</v>
      </c>
      <c r="G293" s="34" t="s">
        <v>838</v>
      </c>
      <c r="H293" s="31">
        <v>1</v>
      </c>
      <c r="I293" s="31">
        <v>0</v>
      </c>
      <c r="J293" s="31">
        <v>0</v>
      </c>
      <c r="K293" s="117">
        <f t="shared" si="17"/>
        <v>0</v>
      </c>
      <c r="L293" s="129">
        <v>0</v>
      </c>
      <c r="M293" s="129">
        <v>0</v>
      </c>
      <c r="N293" s="56" t="str">
        <f t="shared" si="18"/>
        <v>Sadler Land and Realty</v>
      </c>
      <c r="O293" t="str">
        <f t="shared" si="19"/>
        <v>Yes</v>
      </c>
      <c r="P293" t="str">
        <f t="shared" si="20"/>
        <v>Yes</v>
      </c>
    </row>
    <row r="294" spans="1:16" outlineLevel="1" x14ac:dyDescent="0.2">
      <c r="A294" s="29" t="s">
        <v>1999</v>
      </c>
      <c r="F294" s="115">
        <f>SUBTOTAL(9,F290:F293)</f>
        <v>398775</v>
      </c>
      <c r="H294" s="31">
        <f>SUBTOTAL(9,H290:H293)</f>
        <v>4</v>
      </c>
      <c r="I294" s="31">
        <f>SUBTOTAL(9,I290:I293)</f>
        <v>0</v>
      </c>
      <c r="J294" s="31">
        <f>SUBTOTAL(9,J290:J293)</f>
        <v>2</v>
      </c>
      <c r="K294" s="117">
        <f t="shared" si="17"/>
        <v>0.5</v>
      </c>
      <c r="L294" s="129">
        <f>SUBTOTAL(9,L290:L293)</f>
        <v>2</v>
      </c>
      <c r="M294" s="129">
        <f>SUBTOTAL(9,M290:M293)</f>
        <v>0</v>
      </c>
      <c r="N294" s="56" t="str">
        <f t="shared" si="18"/>
        <v>Sadler Land and Realty</v>
      </c>
      <c r="O294" t="str">
        <f t="shared" si="19"/>
        <v>Yes</v>
      </c>
      <c r="P294" t="str">
        <f t="shared" si="20"/>
        <v>Yes</v>
      </c>
    </row>
    <row r="295" spans="1:16" outlineLevel="2" x14ac:dyDescent="0.2">
      <c r="A295" t="s">
        <v>3092</v>
      </c>
      <c r="B295" t="s">
        <v>731</v>
      </c>
      <c r="C295" s="3" t="s">
        <v>3093</v>
      </c>
      <c r="D295" t="s">
        <v>6</v>
      </c>
      <c r="E295" s="102">
        <v>43593</v>
      </c>
      <c r="F295" s="115">
        <v>39995</v>
      </c>
      <c r="G295" s="31" t="s">
        <v>838</v>
      </c>
      <c r="H295" s="31">
        <v>1</v>
      </c>
      <c r="I295" s="31">
        <v>0</v>
      </c>
      <c r="J295" s="31">
        <v>1</v>
      </c>
      <c r="K295" s="117">
        <f t="shared" si="17"/>
        <v>1</v>
      </c>
      <c r="L295">
        <v>1</v>
      </c>
      <c r="M295">
        <v>0</v>
      </c>
      <c r="N295" s="56" t="str">
        <f t="shared" si="18"/>
        <v>ERA Colonial Real Estate</v>
      </c>
      <c r="O295" t="str">
        <f t="shared" si="19"/>
        <v>Yes</v>
      </c>
      <c r="P295" t="str">
        <f t="shared" si="20"/>
        <v>Yes</v>
      </c>
    </row>
    <row r="296" spans="1:16" outlineLevel="2" x14ac:dyDescent="0.2">
      <c r="A296" t="s">
        <v>3092</v>
      </c>
      <c r="B296" t="s">
        <v>731</v>
      </c>
      <c r="C296" s="3" t="s">
        <v>3262</v>
      </c>
      <c r="D296" t="s">
        <v>6</v>
      </c>
      <c r="E296" s="102">
        <v>43609</v>
      </c>
      <c r="F296" s="115">
        <v>165000</v>
      </c>
      <c r="G296" s="31" t="s">
        <v>838</v>
      </c>
      <c r="H296" s="31">
        <v>1</v>
      </c>
      <c r="I296" s="31">
        <v>0</v>
      </c>
      <c r="J296" s="31">
        <v>1</v>
      </c>
      <c r="K296" s="117">
        <f t="shared" si="17"/>
        <v>1</v>
      </c>
      <c r="L296">
        <v>0</v>
      </c>
      <c r="M296">
        <v>0</v>
      </c>
      <c r="N296" s="56" t="str">
        <f t="shared" si="18"/>
        <v>ERA Colonial Real Estate</v>
      </c>
      <c r="O296" t="str">
        <f t="shared" si="19"/>
        <v>Yes</v>
      </c>
      <c r="P296" t="str">
        <f t="shared" si="20"/>
        <v>Yes</v>
      </c>
    </row>
    <row r="297" spans="1:16" outlineLevel="1" x14ac:dyDescent="0.2">
      <c r="A297" s="29" t="s">
        <v>3092</v>
      </c>
      <c r="C297" s="3"/>
      <c r="E297" s="102"/>
      <c r="F297" s="115">
        <f>SUBTOTAL(9,F295:F296)</f>
        <v>204995</v>
      </c>
      <c r="G297" s="31"/>
      <c r="H297" s="31">
        <f>SUBTOTAL(9,H295:H296)</f>
        <v>2</v>
      </c>
      <c r="I297" s="31">
        <f>SUBTOTAL(9,I295:I296)</f>
        <v>0</v>
      </c>
      <c r="J297" s="31">
        <f>SUBTOTAL(9,J295:J296)</f>
        <v>2</v>
      </c>
      <c r="K297" s="117">
        <f t="shared" si="17"/>
        <v>1</v>
      </c>
      <c r="L297">
        <f>SUBTOTAL(9,L295:L296)</f>
        <v>1</v>
      </c>
      <c r="M297">
        <f>SUBTOTAL(9,M295:M296)</f>
        <v>0</v>
      </c>
      <c r="N297" s="56" t="str">
        <f t="shared" si="18"/>
        <v>ERA Colonial Real Estate</v>
      </c>
      <c r="O297" t="str">
        <f t="shared" si="19"/>
        <v>Yes</v>
      </c>
      <c r="P297" t="str">
        <f t="shared" si="20"/>
        <v>Yes</v>
      </c>
    </row>
    <row r="298" spans="1:16" outlineLevel="2" x14ac:dyDescent="0.2">
      <c r="A298" t="s">
        <v>1388</v>
      </c>
      <c r="B298" t="s">
        <v>303</v>
      </c>
      <c r="C298" s="3" t="s">
        <v>2223</v>
      </c>
      <c r="D298" t="s">
        <v>6</v>
      </c>
      <c r="E298" s="102">
        <v>43490</v>
      </c>
      <c r="F298" s="115">
        <v>200000</v>
      </c>
      <c r="G298" s="31">
        <v>20182848</v>
      </c>
      <c r="H298" s="31">
        <v>1</v>
      </c>
      <c r="I298" s="31">
        <v>1</v>
      </c>
      <c r="J298" s="31">
        <v>1</v>
      </c>
      <c r="K298" s="117">
        <f t="shared" si="17"/>
        <v>1</v>
      </c>
      <c r="L298">
        <v>0</v>
      </c>
      <c r="M298">
        <v>0</v>
      </c>
      <c r="N298" s="56" t="str">
        <f t="shared" si="18"/>
        <v>AG Real Estate &amp; Associates</v>
      </c>
      <c r="O298" t="str">
        <f t="shared" si="19"/>
        <v>Yes</v>
      </c>
      <c r="P298" t="str">
        <f t="shared" si="20"/>
        <v>Yes</v>
      </c>
    </row>
    <row r="299" spans="1:16" outlineLevel="2" x14ac:dyDescent="0.2">
      <c r="A299" t="s">
        <v>1388</v>
      </c>
      <c r="B299" t="s">
        <v>303</v>
      </c>
      <c r="C299" s="3" t="s">
        <v>2425</v>
      </c>
      <c r="D299" t="s">
        <v>6</v>
      </c>
      <c r="E299" s="102">
        <v>43518</v>
      </c>
      <c r="F299" s="115">
        <v>205000</v>
      </c>
      <c r="G299" s="31" t="s">
        <v>838</v>
      </c>
      <c r="H299" s="31">
        <v>1</v>
      </c>
      <c r="I299" s="31">
        <v>0</v>
      </c>
      <c r="J299" s="31">
        <v>1</v>
      </c>
      <c r="K299" s="117">
        <f t="shared" si="17"/>
        <v>1</v>
      </c>
      <c r="L299">
        <v>0</v>
      </c>
      <c r="M299">
        <v>0</v>
      </c>
      <c r="N299" s="56" t="str">
        <f t="shared" si="18"/>
        <v>AG Real Estate &amp; Associates</v>
      </c>
      <c r="O299" t="str">
        <f t="shared" si="19"/>
        <v>Yes</v>
      </c>
      <c r="P299" t="str">
        <f t="shared" si="20"/>
        <v>Yes</v>
      </c>
    </row>
    <row r="300" spans="1:16" outlineLevel="2" x14ac:dyDescent="0.2">
      <c r="A300" t="s">
        <v>1388</v>
      </c>
      <c r="B300" t="s">
        <v>303</v>
      </c>
      <c r="C300" s="3" t="s">
        <v>2739</v>
      </c>
      <c r="D300" t="s">
        <v>6</v>
      </c>
      <c r="E300" s="102">
        <v>43553</v>
      </c>
      <c r="F300" s="115">
        <v>144750</v>
      </c>
      <c r="G300" s="31">
        <v>20190470</v>
      </c>
      <c r="H300" s="31">
        <v>1</v>
      </c>
      <c r="I300" s="31">
        <v>1</v>
      </c>
      <c r="J300" s="31">
        <v>1</v>
      </c>
      <c r="K300" s="117">
        <f t="shared" si="17"/>
        <v>1</v>
      </c>
      <c r="L300">
        <v>0</v>
      </c>
      <c r="M300">
        <v>0</v>
      </c>
      <c r="N300" s="56" t="str">
        <f t="shared" si="18"/>
        <v>AG Real Estate &amp; Associates</v>
      </c>
      <c r="O300" t="str">
        <f t="shared" si="19"/>
        <v>Yes</v>
      </c>
      <c r="P300" t="str">
        <f t="shared" si="20"/>
        <v>Yes</v>
      </c>
    </row>
    <row r="301" spans="1:16" outlineLevel="2" x14ac:dyDescent="0.2">
      <c r="A301" t="s">
        <v>1388</v>
      </c>
      <c r="B301" t="s">
        <v>303</v>
      </c>
      <c r="C301" s="3" t="s">
        <v>3346</v>
      </c>
      <c r="D301" t="s">
        <v>6</v>
      </c>
      <c r="E301" s="102">
        <v>43616</v>
      </c>
      <c r="F301" s="115">
        <v>215000</v>
      </c>
      <c r="G301" s="31" t="s">
        <v>838</v>
      </c>
      <c r="H301" s="31">
        <v>1</v>
      </c>
      <c r="I301" s="31">
        <v>0</v>
      </c>
      <c r="J301" s="31">
        <v>1</v>
      </c>
      <c r="K301" s="117">
        <f t="shared" si="17"/>
        <v>1</v>
      </c>
      <c r="L301">
        <v>0</v>
      </c>
      <c r="M301">
        <v>0</v>
      </c>
      <c r="N301" s="56" t="str">
        <f t="shared" si="18"/>
        <v>AG Real Estate &amp; Associates</v>
      </c>
      <c r="O301" t="str">
        <f t="shared" si="19"/>
        <v>Yes</v>
      </c>
      <c r="P301" t="str">
        <f t="shared" si="20"/>
        <v>Yes</v>
      </c>
    </row>
    <row r="302" spans="1:16" outlineLevel="1" x14ac:dyDescent="0.2">
      <c r="A302" s="29" t="s">
        <v>1388</v>
      </c>
      <c r="C302" s="3"/>
      <c r="E302" s="102"/>
      <c r="F302" s="115">
        <f>SUBTOTAL(9,F298:F301)</f>
        <v>764750</v>
      </c>
      <c r="G302" s="31"/>
      <c r="H302" s="31">
        <f>SUBTOTAL(9,H298:H301)</f>
        <v>4</v>
      </c>
      <c r="I302" s="31">
        <f>SUBTOTAL(9,I298:I301)</f>
        <v>2</v>
      </c>
      <c r="J302" s="31">
        <f>SUBTOTAL(9,J298:J301)</f>
        <v>4</v>
      </c>
      <c r="K302" s="117">
        <f t="shared" si="17"/>
        <v>1</v>
      </c>
      <c r="L302">
        <f>SUBTOTAL(9,L298:L301)</f>
        <v>0</v>
      </c>
      <c r="M302">
        <f>SUBTOTAL(9,M298:M301)</f>
        <v>0</v>
      </c>
      <c r="N302" s="56" t="str">
        <f t="shared" si="18"/>
        <v>AG Real Estate &amp; Associates</v>
      </c>
      <c r="O302" t="str">
        <f t="shared" si="19"/>
        <v>Yes</v>
      </c>
      <c r="P302" t="str">
        <f t="shared" si="20"/>
        <v>Yes</v>
      </c>
    </row>
    <row r="303" spans="1:16" outlineLevel="2" x14ac:dyDescent="0.2">
      <c r="A303" t="s">
        <v>340</v>
      </c>
      <c r="B303" t="s">
        <v>1842</v>
      </c>
      <c r="C303" t="s">
        <v>3241</v>
      </c>
      <c r="D303" t="s">
        <v>6</v>
      </c>
      <c r="E303" s="3">
        <v>43607</v>
      </c>
      <c r="F303" s="115">
        <v>162000</v>
      </c>
      <c r="G303" s="34" t="s">
        <v>838</v>
      </c>
      <c r="H303" s="31">
        <v>1</v>
      </c>
      <c r="I303" s="31">
        <v>0</v>
      </c>
      <c r="J303" s="31">
        <v>0</v>
      </c>
      <c r="K303" s="117">
        <f t="shared" si="17"/>
        <v>0</v>
      </c>
      <c r="L303" s="129">
        <v>0</v>
      </c>
      <c r="M303" s="129">
        <v>0</v>
      </c>
      <c r="N303" s="56" t="str">
        <f t="shared" si="18"/>
        <v>Coldwell Banker Apex, REALTORS</v>
      </c>
      <c r="O303" t="str">
        <f t="shared" si="19"/>
        <v>Yes</v>
      </c>
      <c r="P303" t="str">
        <f t="shared" si="20"/>
        <v>Yes</v>
      </c>
    </row>
    <row r="304" spans="1:16" outlineLevel="1" x14ac:dyDescent="0.2">
      <c r="A304" s="29" t="s">
        <v>340</v>
      </c>
      <c r="F304" s="115">
        <f>SUBTOTAL(9,F303:F303)</f>
        <v>162000</v>
      </c>
      <c r="H304" s="31">
        <f>SUBTOTAL(9,H303:H303)</f>
        <v>1</v>
      </c>
      <c r="I304" s="31">
        <f>SUBTOTAL(9,I303:I303)</f>
        <v>0</v>
      </c>
      <c r="J304" s="31">
        <f>SUBTOTAL(9,J303:J303)</f>
        <v>0</v>
      </c>
      <c r="K304" s="117">
        <f t="shared" si="17"/>
        <v>0</v>
      </c>
      <c r="L304" s="129">
        <f>SUBTOTAL(9,L303:L303)</f>
        <v>0</v>
      </c>
      <c r="M304" s="129">
        <f>SUBTOTAL(9,M303:M303)</f>
        <v>0</v>
      </c>
      <c r="N304" s="56" t="str">
        <f t="shared" si="18"/>
        <v>Coldwell Banker Apex, REALTORS</v>
      </c>
      <c r="O304" t="str">
        <f t="shared" si="19"/>
        <v>Yes</v>
      </c>
      <c r="P304" t="str">
        <f t="shared" si="20"/>
        <v>Yes</v>
      </c>
    </row>
    <row r="305" spans="1:16" outlineLevel="2" x14ac:dyDescent="0.2">
      <c r="A305" t="s">
        <v>989</v>
      </c>
      <c r="B305" t="s">
        <v>1840</v>
      </c>
      <c r="C305" s="3" t="s">
        <v>2964</v>
      </c>
      <c r="D305" t="s">
        <v>6</v>
      </c>
      <c r="E305" s="102">
        <v>43580</v>
      </c>
      <c r="F305" s="115">
        <v>105000</v>
      </c>
      <c r="G305" s="31" t="s">
        <v>838</v>
      </c>
      <c r="H305" s="31">
        <v>1</v>
      </c>
      <c r="I305" s="31">
        <v>0</v>
      </c>
      <c r="J305" s="31">
        <v>1</v>
      </c>
      <c r="K305" s="117">
        <f t="shared" si="17"/>
        <v>1</v>
      </c>
      <c r="L305">
        <v>0</v>
      </c>
      <c r="M305">
        <v>0</v>
      </c>
      <c r="N305" s="56" t="str">
        <f t="shared" si="18"/>
        <v>Kelly, Realtors</v>
      </c>
      <c r="O305" t="str">
        <f t="shared" si="19"/>
        <v>Yes</v>
      </c>
      <c r="P305" t="str">
        <f t="shared" si="20"/>
        <v>Yes</v>
      </c>
    </row>
    <row r="306" spans="1:16" outlineLevel="2" x14ac:dyDescent="0.2">
      <c r="A306" t="s">
        <v>989</v>
      </c>
      <c r="B306" t="s">
        <v>1840</v>
      </c>
      <c r="C306" s="3" t="s">
        <v>2545</v>
      </c>
      <c r="D306" t="s">
        <v>216</v>
      </c>
      <c r="E306" s="102">
        <v>43532</v>
      </c>
      <c r="F306" s="115">
        <v>405000</v>
      </c>
      <c r="G306" s="31">
        <v>20190368</v>
      </c>
      <c r="H306" s="31">
        <v>1</v>
      </c>
      <c r="I306" s="31">
        <v>1</v>
      </c>
      <c r="J306" s="31">
        <v>1</v>
      </c>
      <c r="K306" s="117">
        <f t="shared" si="17"/>
        <v>1</v>
      </c>
      <c r="L306">
        <v>0</v>
      </c>
      <c r="M306">
        <v>0</v>
      </c>
      <c r="N306" s="56" t="str">
        <f t="shared" si="18"/>
        <v>Kelly, Realtors</v>
      </c>
      <c r="O306" t="str">
        <f t="shared" si="19"/>
        <v>Yes</v>
      </c>
      <c r="P306" t="str">
        <f t="shared" si="20"/>
        <v>Yes</v>
      </c>
    </row>
    <row r="307" spans="1:16" outlineLevel="2" x14ac:dyDescent="0.2">
      <c r="A307" t="s">
        <v>989</v>
      </c>
      <c r="B307" t="s">
        <v>1840</v>
      </c>
      <c r="C307" s="3" t="s">
        <v>2747</v>
      </c>
      <c r="D307" t="s">
        <v>6</v>
      </c>
      <c r="E307" s="102">
        <v>43553</v>
      </c>
      <c r="F307" s="115">
        <v>205000</v>
      </c>
      <c r="G307" s="31" t="s">
        <v>838</v>
      </c>
      <c r="H307" s="31">
        <v>1</v>
      </c>
      <c r="I307" s="31">
        <v>0</v>
      </c>
      <c r="J307" s="31">
        <v>1</v>
      </c>
      <c r="K307" s="117">
        <f t="shared" si="17"/>
        <v>1</v>
      </c>
      <c r="L307">
        <v>0</v>
      </c>
      <c r="M307">
        <v>0</v>
      </c>
      <c r="N307" s="56" t="str">
        <f t="shared" si="18"/>
        <v>Kelly, Realtors</v>
      </c>
      <c r="O307" t="str">
        <f t="shared" si="19"/>
        <v>Yes</v>
      </c>
      <c r="P307" t="str">
        <f t="shared" si="20"/>
        <v>Yes</v>
      </c>
    </row>
    <row r="308" spans="1:16" outlineLevel="2" x14ac:dyDescent="0.2">
      <c r="A308" t="s">
        <v>989</v>
      </c>
      <c r="B308" t="s">
        <v>1840</v>
      </c>
      <c r="C308" t="s">
        <v>3243</v>
      </c>
      <c r="D308" t="s">
        <v>6</v>
      </c>
      <c r="E308" s="3">
        <v>43607</v>
      </c>
      <c r="F308" s="115">
        <v>100000</v>
      </c>
      <c r="G308" s="17" t="s">
        <v>838</v>
      </c>
      <c r="H308" s="129">
        <v>1</v>
      </c>
      <c r="I308" s="129">
        <v>0</v>
      </c>
      <c r="J308" s="31">
        <v>0</v>
      </c>
      <c r="K308" s="117">
        <f t="shared" si="17"/>
        <v>0</v>
      </c>
      <c r="L308" s="129">
        <v>0</v>
      </c>
      <c r="M308" s="129">
        <v>0</v>
      </c>
      <c r="N308" s="56" t="str">
        <f t="shared" si="18"/>
        <v>Kelly, Realtors</v>
      </c>
      <c r="O308" t="str">
        <f t="shared" si="19"/>
        <v>Yes</v>
      </c>
      <c r="P308" t="str">
        <f t="shared" si="20"/>
        <v>Yes</v>
      </c>
    </row>
    <row r="309" spans="1:16" outlineLevel="2" x14ac:dyDescent="0.2">
      <c r="A309" t="s">
        <v>989</v>
      </c>
      <c r="B309" t="s">
        <v>1840</v>
      </c>
      <c r="C309" t="s">
        <v>2961</v>
      </c>
      <c r="D309" t="s">
        <v>1249</v>
      </c>
      <c r="E309" s="3">
        <v>43580</v>
      </c>
      <c r="F309" s="115">
        <v>234000</v>
      </c>
      <c r="G309" s="34" t="s">
        <v>838</v>
      </c>
      <c r="H309" s="31">
        <v>1</v>
      </c>
      <c r="I309" s="31">
        <v>0</v>
      </c>
      <c r="J309" s="31">
        <v>0</v>
      </c>
      <c r="K309" s="117">
        <f t="shared" si="17"/>
        <v>0</v>
      </c>
      <c r="L309" s="129">
        <v>0</v>
      </c>
      <c r="M309" s="129">
        <v>0</v>
      </c>
      <c r="N309" s="56" t="str">
        <f t="shared" si="18"/>
        <v>Kelly, Realtors</v>
      </c>
      <c r="O309" t="str">
        <f t="shared" si="19"/>
        <v>Yes</v>
      </c>
      <c r="P309" t="str">
        <f t="shared" si="20"/>
        <v>Yes</v>
      </c>
    </row>
    <row r="310" spans="1:16" outlineLevel="1" x14ac:dyDescent="0.2">
      <c r="A310" s="29" t="s">
        <v>989</v>
      </c>
      <c r="F310" s="115">
        <f>SUBTOTAL(9,F305:F309)</f>
        <v>1049000</v>
      </c>
      <c r="H310" s="31">
        <f>SUBTOTAL(9,H305:H309)</f>
        <v>5</v>
      </c>
      <c r="I310" s="31">
        <f>SUBTOTAL(9,I305:I309)</f>
        <v>1</v>
      </c>
      <c r="J310" s="31">
        <f>SUBTOTAL(9,J305:J309)</f>
        <v>3</v>
      </c>
      <c r="K310" s="117">
        <f t="shared" si="17"/>
        <v>0.6</v>
      </c>
      <c r="L310" s="129">
        <f>SUBTOTAL(9,L305:L309)</f>
        <v>0</v>
      </c>
      <c r="M310" s="129">
        <f>SUBTOTAL(9,M305:M309)</f>
        <v>0</v>
      </c>
      <c r="N310" s="56" t="str">
        <f t="shared" si="18"/>
        <v>Kelly, Realtors</v>
      </c>
      <c r="O310" t="str">
        <f t="shared" si="19"/>
        <v>Yes</v>
      </c>
      <c r="P310" t="str">
        <f t="shared" si="20"/>
        <v>Yes</v>
      </c>
    </row>
    <row r="311" spans="1:16" outlineLevel="2" x14ac:dyDescent="0.2">
      <c r="A311" t="s">
        <v>990</v>
      </c>
      <c r="B311" t="s">
        <v>1087</v>
      </c>
      <c r="C311" s="3" t="s">
        <v>3143</v>
      </c>
      <c r="D311" t="s">
        <v>6</v>
      </c>
      <c r="E311" s="102">
        <v>43598</v>
      </c>
      <c r="F311" s="115">
        <v>164000</v>
      </c>
      <c r="G311" s="31" t="s">
        <v>838</v>
      </c>
      <c r="H311" s="31">
        <v>1</v>
      </c>
      <c r="I311" s="31">
        <v>0</v>
      </c>
      <c r="J311" s="31">
        <v>1</v>
      </c>
      <c r="K311" s="117">
        <f t="shared" si="17"/>
        <v>1</v>
      </c>
      <c r="L311">
        <v>1</v>
      </c>
      <c r="M311">
        <v>0</v>
      </c>
      <c r="N311" s="56" t="str">
        <f t="shared" si="18"/>
        <v>Texas Premier Realty</v>
      </c>
      <c r="O311" t="str">
        <f t="shared" si="19"/>
        <v>Yes</v>
      </c>
      <c r="P311" t="str">
        <f t="shared" si="20"/>
        <v>Yes</v>
      </c>
    </row>
    <row r="312" spans="1:16" outlineLevel="2" x14ac:dyDescent="0.2">
      <c r="A312" t="s">
        <v>990</v>
      </c>
      <c r="B312" t="s">
        <v>1087</v>
      </c>
      <c r="C312" s="3" t="s">
        <v>3354</v>
      </c>
      <c r="D312" t="s">
        <v>6</v>
      </c>
      <c r="E312" s="102">
        <v>43616</v>
      </c>
      <c r="F312" s="115">
        <v>105000</v>
      </c>
      <c r="G312" s="31" t="s">
        <v>838</v>
      </c>
      <c r="H312" s="31">
        <v>1</v>
      </c>
      <c r="I312" s="31">
        <v>0</v>
      </c>
      <c r="J312" s="31">
        <v>1</v>
      </c>
      <c r="K312" s="117">
        <f t="shared" si="17"/>
        <v>1</v>
      </c>
      <c r="L312">
        <v>1</v>
      </c>
      <c r="M312">
        <v>0</v>
      </c>
      <c r="N312" s="56" t="str">
        <f t="shared" si="18"/>
        <v>Texas Premier Realty</v>
      </c>
      <c r="O312" t="str">
        <f t="shared" si="19"/>
        <v>Yes</v>
      </c>
      <c r="P312" t="str">
        <f t="shared" si="20"/>
        <v>Yes</v>
      </c>
    </row>
    <row r="313" spans="1:16" outlineLevel="2" x14ac:dyDescent="0.2">
      <c r="A313" t="s">
        <v>990</v>
      </c>
      <c r="B313" t="s">
        <v>1087</v>
      </c>
      <c r="C313" s="3" t="s">
        <v>3142</v>
      </c>
      <c r="D313" t="s">
        <v>1249</v>
      </c>
      <c r="E313" s="102">
        <v>43598</v>
      </c>
      <c r="F313" s="115">
        <v>186000</v>
      </c>
      <c r="G313" s="31" t="s">
        <v>838</v>
      </c>
      <c r="H313" s="31">
        <v>1</v>
      </c>
      <c r="I313" s="31">
        <v>0</v>
      </c>
      <c r="J313" s="31">
        <v>1</v>
      </c>
      <c r="K313" s="117">
        <f t="shared" si="17"/>
        <v>1</v>
      </c>
      <c r="L313">
        <v>0</v>
      </c>
      <c r="M313">
        <v>0</v>
      </c>
      <c r="N313" s="56" t="str">
        <f t="shared" si="18"/>
        <v>Texas Premier Realty</v>
      </c>
      <c r="O313" t="str">
        <f t="shared" si="19"/>
        <v>Yes</v>
      </c>
      <c r="P313" t="str">
        <f t="shared" si="20"/>
        <v>Yes</v>
      </c>
    </row>
    <row r="314" spans="1:16" outlineLevel="2" x14ac:dyDescent="0.2">
      <c r="A314" t="s">
        <v>990</v>
      </c>
      <c r="B314" t="s">
        <v>1087</v>
      </c>
      <c r="C314" s="3" t="s">
        <v>2903</v>
      </c>
      <c r="D314" t="s">
        <v>1126</v>
      </c>
      <c r="E314" s="102">
        <v>43572</v>
      </c>
      <c r="F314" s="115">
        <v>366000</v>
      </c>
      <c r="G314" s="31" t="s">
        <v>838</v>
      </c>
      <c r="H314" s="31">
        <v>1</v>
      </c>
      <c r="I314" s="31">
        <v>0</v>
      </c>
      <c r="J314" s="31">
        <v>1</v>
      </c>
      <c r="K314" s="117">
        <f t="shared" si="17"/>
        <v>1</v>
      </c>
      <c r="L314">
        <v>0</v>
      </c>
      <c r="M314">
        <v>0</v>
      </c>
      <c r="N314" s="56" t="str">
        <f t="shared" si="18"/>
        <v>Texas Premier Realty</v>
      </c>
      <c r="O314" t="str">
        <f t="shared" si="19"/>
        <v>Yes</v>
      </c>
      <c r="P314" t="str">
        <f t="shared" si="20"/>
        <v>Yes</v>
      </c>
    </row>
    <row r="315" spans="1:16" outlineLevel="2" x14ac:dyDescent="0.2">
      <c r="A315" t="s">
        <v>990</v>
      </c>
      <c r="B315" t="s">
        <v>1087</v>
      </c>
      <c r="C315" s="3" t="s">
        <v>3199</v>
      </c>
      <c r="D315" t="s">
        <v>6</v>
      </c>
      <c r="E315" s="102">
        <v>43602</v>
      </c>
      <c r="F315" s="115">
        <v>115000</v>
      </c>
      <c r="G315" s="31">
        <v>20190072</v>
      </c>
      <c r="H315" s="31">
        <v>1</v>
      </c>
      <c r="I315" s="31">
        <v>1</v>
      </c>
      <c r="J315" s="31">
        <v>1</v>
      </c>
      <c r="K315" s="117">
        <f t="shared" si="17"/>
        <v>1</v>
      </c>
      <c r="L315">
        <v>0</v>
      </c>
      <c r="M315">
        <v>0</v>
      </c>
      <c r="N315" s="56" t="str">
        <f t="shared" si="18"/>
        <v>Texas Premier Realty</v>
      </c>
      <c r="O315" t="str">
        <f t="shared" si="19"/>
        <v>Yes</v>
      </c>
      <c r="P315" t="str">
        <f t="shared" si="20"/>
        <v>Yes</v>
      </c>
    </row>
    <row r="316" spans="1:16" outlineLevel="2" x14ac:dyDescent="0.2">
      <c r="A316" t="s">
        <v>990</v>
      </c>
      <c r="B316" t="s">
        <v>1087</v>
      </c>
      <c r="C316" t="s">
        <v>2438</v>
      </c>
      <c r="D316" t="s">
        <v>6</v>
      </c>
      <c r="E316" s="3">
        <v>43522</v>
      </c>
      <c r="F316" s="115">
        <v>69850</v>
      </c>
      <c r="G316" s="17" t="s">
        <v>838</v>
      </c>
      <c r="H316" s="129">
        <v>1</v>
      </c>
      <c r="I316" s="129">
        <v>0</v>
      </c>
      <c r="J316" s="31">
        <v>0</v>
      </c>
      <c r="K316" s="117">
        <f t="shared" si="17"/>
        <v>0</v>
      </c>
      <c r="L316" s="129">
        <v>0</v>
      </c>
      <c r="M316" s="129">
        <v>0</v>
      </c>
      <c r="N316" s="56" t="str">
        <f t="shared" si="18"/>
        <v>Texas Premier Realty</v>
      </c>
      <c r="O316" t="str">
        <f t="shared" si="19"/>
        <v>Yes</v>
      </c>
      <c r="P316" t="str">
        <f t="shared" si="20"/>
        <v>Yes</v>
      </c>
    </row>
    <row r="317" spans="1:16" outlineLevel="2" x14ac:dyDescent="0.2">
      <c r="A317" t="s">
        <v>990</v>
      </c>
      <c r="B317" t="s">
        <v>1087</v>
      </c>
      <c r="C317" t="s">
        <v>2212</v>
      </c>
      <c r="D317" t="s">
        <v>122</v>
      </c>
      <c r="E317" s="3">
        <v>43489</v>
      </c>
      <c r="F317" s="115">
        <v>158400</v>
      </c>
      <c r="G317" s="34">
        <v>20182854</v>
      </c>
      <c r="H317" s="31">
        <v>1</v>
      </c>
      <c r="I317" s="31">
        <v>1</v>
      </c>
      <c r="J317" s="31">
        <v>0</v>
      </c>
      <c r="K317" s="117">
        <f t="shared" si="17"/>
        <v>0</v>
      </c>
      <c r="L317" s="129">
        <v>0</v>
      </c>
      <c r="M317" s="129">
        <v>0</v>
      </c>
      <c r="N317" s="56" t="str">
        <f t="shared" si="18"/>
        <v>Texas Premier Realty</v>
      </c>
      <c r="O317" t="str">
        <f t="shared" si="19"/>
        <v>Yes</v>
      </c>
      <c r="P317" t="str">
        <f t="shared" si="20"/>
        <v>Yes</v>
      </c>
    </row>
    <row r="318" spans="1:16" outlineLevel="2" x14ac:dyDescent="0.2">
      <c r="A318" t="s">
        <v>990</v>
      </c>
      <c r="B318" t="s">
        <v>1087</v>
      </c>
      <c r="C318" t="s">
        <v>3162</v>
      </c>
      <c r="D318" t="s">
        <v>123</v>
      </c>
      <c r="E318" s="3">
        <v>43599</v>
      </c>
      <c r="F318" s="115">
        <v>211000</v>
      </c>
      <c r="G318" s="34">
        <v>20190769</v>
      </c>
      <c r="H318" s="31">
        <v>1</v>
      </c>
      <c r="I318" s="31">
        <v>1</v>
      </c>
      <c r="J318" s="31">
        <v>0</v>
      </c>
      <c r="K318" s="117">
        <f t="shared" si="17"/>
        <v>0</v>
      </c>
      <c r="L318" s="129">
        <v>0</v>
      </c>
      <c r="M318" s="129">
        <v>0</v>
      </c>
      <c r="N318" s="56" t="str">
        <f t="shared" si="18"/>
        <v>Texas Premier Realty</v>
      </c>
      <c r="O318" t="str">
        <f t="shared" si="19"/>
        <v>Yes</v>
      </c>
      <c r="P318" t="str">
        <f t="shared" si="20"/>
        <v>Yes</v>
      </c>
    </row>
    <row r="319" spans="1:16" outlineLevel="1" x14ac:dyDescent="0.2">
      <c r="A319" s="29" t="s">
        <v>990</v>
      </c>
      <c r="F319" s="115">
        <f>SUBTOTAL(9,F311:F318)</f>
        <v>1375250</v>
      </c>
      <c r="H319" s="31">
        <f>SUBTOTAL(9,H311:H318)</f>
        <v>8</v>
      </c>
      <c r="I319" s="31">
        <f>SUBTOTAL(9,I311:I318)</f>
        <v>3</v>
      </c>
      <c r="J319" s="31">
        <f>SUBTOTAL(9,J311:J318)</f>
        <v>5</v>
      </c>
      <c r="K319" s="117">
        <f t="shared" si="17"/>
        <v>0.625</v>
      </c>
      <c r="L319" s="129">
        <f>SUBTOTAL(9,L311:L318)</f>
        <v>2</v>
      </c>
      <c r="M319" s="129">
        <f>SUBTOTAL(9,M311:M318)</f>
        <v>0</v>
      </c>
      <c r="N319" s="56" t="str">
        <f t="shared" si="18"/>
        <v>Texas Premier Realty</v>
      </c>
      <c r="O319" t="str">
        <f t="shared" si="19"/>
        <v>Yes</v>
      </c>
      <c r="P319" t="str">
        <f t="shared" si="20"/>
        <v>Yes</v>
      </c>
    </row>
    <row r="320" spans="1:16" outlineLevel="2" x14ac:dyDescent="0.2">
      <c r="A320" t="s">
        <v>1651</v>
      </c>
      <c r="B320" t="s">
        <v>1099</v>
      </c>
      <c r="C320" t="s">
        <v>2556</v>
      </c>
      <c r="D320" t="s">
        <v>700</v>
      </c>
      <c r="E320" s="3">
        <v>43532</v>
      </c>
      <c r="F320" s="115">
        <v>295000</v>
      </c>
      <c r="G320" s="34">
        <v>20190155</v>
      </c>
      <c r="H320" s="31">
        <v>1</v>
      </c>
      <c r="I320" s="31">
        <v>1</v>
      </c>
      <c r="J320" s="31">
        <v>0</v>
      </c>
      <c r="K320" s="117">
        <f t="shared" si="17"/>
        <v>0</v>
      </c>
      <c r="L320" s="129">
        <v>0</v>
      </c>
      <c r="M320" s="129">
        <v>0</v>
      </c>
      <c r="N320" s="56" t="str">
        <f t="shared" si="18"/>
        <v>Keller Williams Realty - Waco</v>
      </c>
      <c r="O320" t="str">
        <f t="shared" si="19"/>
        <v>Yes</v>
      </c>
      <c r="P320" t="str">
        <f t="shared" si="20"/>
        <v>Yes</v>
      </c>
    </row>
    <row r="321" spans="1:16" outlineLevel="1" x14ac:dyDescent="0.2">
      <c r="A321" s="29" t="s">
        <v>1651</v>
      </c>
      <c r="F321" s="115">
        <f>SUBTOTAL(9,F320:F320)</f>
        <v>295000</v>
      </c>
      <c r="H321" s="31">
        <f>SUBTOTAL(9,H320:H320)</f>
        <v>1</v>
      </c>
      <c r="I321" s="31">
        <f>SUBTOTAL(9,I320:I320)</f>
        <v>1</v>
      </c>
      <c r="J321" s="31">
        <f>SUBTOTAL(9,J320:J320)</f>
        <v>0</v>
      </c>
      <c r="K321" s="117">
        <f t="shared" si="17"/>
        <v>0</v>
      </c>
      <c r="L321" s="129">
        <f>SUBTOTAL(9,L320:L320)</f>
        <v>0</v>
      </c>
      <c r="M321" s="129">
        <f>SUBTOTAL(9,M320:M320)</f>
        <v>0</v>
      </c>
      <c r="N321" s="56" t="str">
        <f t="shared" si="18"/>
        <v>Keller Williams Realty - Waco</v>
      </c>
      <c r="O321" t="str">
        <f t="shared" si="19"/>
        <v>Yes</v>
      </c>
      <c r="P321" t="str">
        <f t="shared" si="20"/>
        <v>Yes</v>
      </c>
    </row>
    <row r="322" spans="1:16" outlineLevel="2" x14ac:dyDescent="0.2">
      <c r="A322" t="s">
        <v>1826</v>
      </c>
      <c r="B322" t="s">
        <v>1734</v>
      </c>
      <c r="C322" s="3" t="s">
        <v>2588</v>
      </c>
      <c r="D322" t="s">
        <v>802</v>
      </c>
      <c r="E322" s="102">
        <v>43537</v>
      </c>
      <c r="F322" s="115">
        <v>195000</v>
      </c>
      <c r="G322" s="31" t="s">
        <v>838</v>
      </c>
      <c r="H322" s="31">
        <v>1</v>
      </c>
      <c r="I322" s="31">
        <v>0</v>
      </c>
      <c r="J322" s="31">
        <v>1</v>
      </c>
      <c r="K322" s="117">
        <f t="shared" si="17"/>
        <v>1</v>
      </c>
      <c r="L322">
        <v>0</v>
      </c>
      <c r="M322">
        <v>0</v>
      </c>
      <c r="N322" s="56" t="str">
        <f t="shared" si="18"/>
        <v>Bridge Realty</v>
      </c>
      <c r="O322" t="str">
        <f t="shared" si="19"/>
        <v>Yes</v>
      </c>
      <c r="P322" t="str">
        <f t="shared" si="20"/>
        <v>Yes</v>
      </c>
    </row>
    <row r="323" spans="1:16" outlineLevel="2" x14ac:dyDescent="0.2">
      <c r="A323" t="s">
        <v>1826</v>
      </c>
      <c r="B323" t="s">
        <v>1734</v>
      </c>
      <c r="C323" t="s">
        <v>2665</v>
      </c>
      <c r="D323" t="s">
        <v>1126</v>
      </c>
      <c r="E323" s="3">
        <v>43546</v>
      </c>
      <c r="F323" s="115">
        <v>135000</v>
      </c>
      <c r="G323" s="34" t="s">
        <v>838</v>
      </c>
      <c r="H323" s="31">
        <v>1</v>
      </c>
      <c r="I323" s="31">
        <v>0</v>
      </c>
      <c r="J323" s="31">
        <v>0</v>
      </c>
      <c r="K323" s="117">
        <f t="shared" ref="K323:K386" si="21">+J323/H323</f>
        <v>0</v>
      </c>
      <c r="L323" s="129">
        <v>0</v>
      </c>
      <c r="M323" s="129">
        <v>0</v>
      </c>
      <c r="N323" s="56" t="str">
        <f t="shared" ref="N323:N386" si="22">IF(B323="",B322,B323)</f>
        <v>Bridge Realty</v>
      </c>
      <c r="O323" t="str">
        <f t="shared" ref="O323:O386" si="23">IF(L323&gt;=$U$2,"Yes","No")</f>
        <v>Yes</v>
      </c>
      <c r="P323" t="str">
        <f t="shared" ref="P323:P386" si="24">IF(N323&gt;=$V$2,"Yes","No")</f>
        <v>Yes</v>
      </c>
    </row>
    <row r="324" spans="1:16" outlineLevel="2" x14ac:dyDescent="0.2">
      <c r="A324" t="s">
        <v>1826</v>
      </c>
      <c r="B324" t="s">
        <v>1734</v>
      </c>
      <c r="C324" t="s">
        <v>2529</v>
      </c>
      <c r="D324" t="s">
        <v>301</v>
      </c>
      <c r="E324" s="3">
        <v>43530</v>
      </c>
      <c r="F324" s="115">
        <v>155000</v>
      </c>
      <c r="G324" s="34" t="s">
        <v>838</v>
      </c>
      <c r="H324" s="31">
        <v>1</v>
      </c>
      <c r="I324" s="31">
        <v>0</v>
      </c>
      <c r="J324" s="31">
        <v>0</v>
      </c>
      <c r="K324" s="117">
        <f t="shared" si="21"/>
        <v>0</v>
      </c>
      <c r="L324" s="129">
        <v>0</v>
      </c>
      <c r="M324" s="129">
        <v>0</v>
      </c>
      <c r="N324" s="56" t="str">
        <f t="shared" si="22"/>
        <v>Bridge Realty</v>
      </c>
      <c r="O324" t="str">
        <f t="shared" si="23"/>
        <v>Yes</v>
      </c>
      <c r="P324" t="str">
        <f t="shared" si="24"/>
        <v>Yes</v>
      </c>
    </row>
    <row r="325" spans="1:16" outlineLevel="2" x14ac:dyDescent="0.2">
      <c r="A325" t="s">
        <v>1826</v>
      </c>
      <c r="B325" t="s">
        <v>1734</v>
      </c>
      <c r="C325" t="s">
        <v>2622</v>
      </c>
      <c r="D325" t="s">
        <v>6</v>
      </c>
      <c r="E325" s="3">
        <v>43542</v>
      </c>
      <c r="F325" s="115">
        <v>162000</v>
      </c>
      <c r="G325" s="34" t="s">
        <v>838</v>
      </c>
      <c r="H325" s="31">
        <v>1</v>
      </c>
      <c r="I325" s="31">
        <v>0</v>
      </c>
      <c r="J325" s="31">
        <v>0</v>
      </c>
      <c r="K325" s="117">
        <f t="shared" si="21"/>
        <v>0</v>
      </c>
      <c r="L325" s="129">
        <v>0</v>
      </c>
      <c r="M325" s="129">
        <v>0</v>
      </c>
      <c r="N325" s="56" t="str">
        <f t="shared" si="22"/>
        <v>Bridge Realty</v>
      </c>
      <c r="O325" t="str">
        <f t="shared" si="23"/>
        <v>Yes</v>
      </c>
      <c r="P325" t="str">
        <f t="shared" si="24"/>
        <v>Yes</v>
      </c>
    </row>
    <row r="326" spans="1:16" outlineLevel="2" x14ac:dyDescent="0.2">
      <c r="A326" t="s">
        <v>1826</v>
      </c>
      <c r="B326" t="s">
        <v>1734</v>
      </c>
      <c r="C326" t="s">
        <v>2237</v>
      </c>
      <c r="D326" t="s">
        <v>6</v>
      </c>
      <c r="E326" s="3">
        <v>43494</v>
      </c>
      <c r="F326" s="115">
        <v>172000</v>
      </c>
      <c r="G326" s="34">
        <v>20190085</v>
      </c>
      <c r="H326" s="31">
        <v>1</v>
      </c>
      <c r="I326" s="31">
        <v>1</v>
      </c>
      <c r="J326" s="31">
        <v>0</v>
      </c>
      <c r="K326" s="117">
        <f t="shared" si="21"/>
        <v>0</v>
      </c>
      <c r="L326" s="129">
        <v>0</v>
      </c>
      <c r="M326" s="129">
        <v>0</v>
      </c>
      <c r="N326" s="56" t="str">
        <f t="shared" si="22"/>
        <v>Bridge Realty</v>
      </c>
      <c r="O326" t="str">
        <f t="shared" si="23"/>
        <v>Yes</v>
      </c>
      <c r="P326" t="str">
        <f t="shared" si="24"/>
        <v>Yes</v>
      </c>
    </row>
    <row r="327" spans="1:16" outlineLevel="1" x14ac:dyDescent="0.2">
      <c r="A327" s="29" t="s">
        <v>1826</v>
      </c>
      <c r="F327" s="115">
        <f>SUBTOTAL(9,F322:F326)</f>
        <v>819000</v>
      </c>
      <c r="H327" s="31">
        <f>SUBTOTAL(9,H322:H326)</f>
        <v>5</v>
      </c>
      <c r="I327" s="31">
        <f>SUBTOTAL(9,I322:I326)</f>
        <v>1</v>
      </c>
      <c r="J327" s="31">
        <f>SUBTOTAL(9,J322:J326)</f>
        <v>1</v>
      </c>
      <c r="K327" s="117">
        <f t="shared" si="21"/>
        <v>0.2</v>
      </c>
      <c r="L327" s="129">
        <f>SUBTOTAL(9,L322:L326)</f>
        <v>0</v>
      </c>
      <c r="M327" s="129">
        <f>SUBTOTAL(9,M322:M326)</f>
        <v>0</v>
      </c>
      <c r="N327" s="56" t="str">
        <f t="shared" si="22"/>
        <v>Bridge Realty</v>
      </c>
      <c r="O327" t="str">
        <f t="shared" si="23"/>
        <v>Yes</v>
      </c>
      <c r="P327" t="str">
        <f t="shared" si="24"/>
        <v>Yes</v>
      </c>
    </row>
    <row r="328" spans="1:16" outlineLevel="2" x14ac:dyDescent="0.2">
      <c r="A328" t="s">
        <v>1742</v>
      </c>
      <c r="B328" t="s">
        <v>1840</v>
      </c>
      <c r="C328" s="3" t="s">
        <v>2460</v>
      </c>
      <c r="D328" t="s">
        <v>6</v>
      </c>
      <c r="E328" s="102">
        <v>43524</v>
      </c>
      <c r="F328" s="115">
        <v>57000</v>
      </c>
      <c r="G328" s="31" t="s">
        <v>838</v>
      </c>
      <c r="H328" s="31">
        <v>1</v>
      </c>
      <c r="I328" s="31">
        <v>0</v>
      </c>
      <c r="J328" s="31">
        <v>1</v>
      </c>
      <c r="K328" s="117">
        <f t="shared" si="21"/>
        <v>1</v>
      </c>
      <c r="L328">
        <v>1</v>
      </c>
      <c r="M328">
        <v>0</v>
      </c>
      <c r="N328" s="56" t="str">
        <f t="shared" si="22"/>
        <v>Kelly, Realtors</v>
      </c>
      <c r="O328" t="str">
        <f t="shared" si="23"/>
        <v>Yes</v>
      </c>
      <c r="P328" t="str">
        <f t="shared" si="24"/>
        <v>Yes</v>
      </c>
    </row>
    <row r="329" spans="1:16" outlineLevel="2" x14ac:dyDescent="0.2">
      <c r="A329" t="s">
        <v>1742</v>
      </c>
      <c r="B329" t="s">
        <v>1840</v>
      </c>
      <c r="C329" t="s">
        <v>2962</v>
      </c>
      <c r="D329" t="s">
        <v>6</v>
      </c>
      <c r="E329" s="3">
        <v>43580</v>
      </c>
      <c r="F329" s="115">
        <v>47000</v>
      </c>
      <c r="G329" s="17" t="s">
        <v>838</v>
      </c>
      <c r="H329" s="129">
        <v>1</v>
      </c>
      <c r="I329" s="129">
        <v>0</v>
      </c>
      <c r="J329" s="31">
        <v>0</v>
      </c>
      <c r="K329" s="117">
        <f t="shared" si="21"/>
        <v>0</v>
      </c>
      <c r="L329" s="129">
        <v>0</v>
      </c>
      <c r="M329" s="129">
        <v>0</v>
      </c>
      <c r="N329" s="56" t="str">
        <f t="shared" si="22"/>
        <v>Kelly, Realtors</v>
      </c>
      <c r="O329" t="str">
        <f t="shared" si="23"/>
        <v>Yes</v>
      </c>
      <c r="P329" t="str">
        <f t="shared" si="24"/>
        <v>Yes</v>
      </c>
    </row>
    <row r="330" spans="1:16" outlineLevel="2" x14ac:dyDescent="0.2">
      <c r="A330" t="s">
        <v>1742</v>
      </c>
      <c r="B330" t="s">
        <v>1840</v>
      </c>
      <c r="C330" t="s">
        <v>2912</v>
      </c>
      <c r="D330" t="s">
        <v>6</v>
      </c>
      <c r="E330" s="3">
        <v>43573</v>
      </c>
      <c r="F330" s="115">
        <v>98590</v>
      </c>
      <c r="G330" s="17">
        <v>20190590</v>
      </c>
      <c r="H330" s="129">
        <v>1</v>
      </c>
      <c r="I330" s="129">
        <v>1</v>
      </c>
      <c r="J330" s="31">
        <v>0</v>
      </c>
      <c r="K330" s="117">
        <f t="shared" si="21"/>
        <v>0</v>
      </c>
      <c r="L330" s="129">
        <v>0</v>
      </c>
      <c r="M330" s="129">
        <v>0</v>
      </c>
      <c r="N330" s="56" t="str">
        <f t="shared" si="22"/>
        <v>Kelly, Realtors</v>
      </c>
      <c r="O330" t="str">
        <f t="shared" si="23"/>
        <v>Yes</v>
      </c>
      <c r="P330" t="str">
        <f t="shared" si="24"/>
        <v>Yes</v>
      </c>
    </row>
    <row r="331" spans="1:16" outlineLevel="1" x14ac:dyDescent="0.2">
      <c r="A331" s="29" t="s">
        <v>1742</v>
      </c>
      <c r="F331" s="115">
        <f>SUBTOTAL(9,F328:F330)</f>
        <v>202590</v>
      </c>
      <c r="G331" s="17"/>
      <c r="H331" s="129">
        <f>SUBTOTAL(9,H328:H330)</f>
        <v>3</v>
      </c>
      <c r="I331" s="129">
        <f>SUBTOTAL(9,I328:I330)</f>
        <v>1</v>
      </c>
      <c r="J331" s="31">
        <f>SUBTOTAL(9,J328:J330)</f>
        <v>1</v>
      </c>
      <c r="K331" s="117">
        <f t="shared" si="21"/>
        <v>0.33333333333333331</v>
      </c>
      <c r="L331" s="129">
        <f>SUBTOTAL(9,L328:L330)</f>
        <v>1</v>
      </c>
      <c r="M331" s="129">
        <f>SUBTOTAL(9,M328:M330)</f>
        <v>0</v>
      </c>
      <c r="N331" s="56" t="str">
        <f t="shared" si="22"/>
        <v>Kelly, Realtors</v>
      </c>
      <c r="O331" t="str">
        <f t="shared" si="23"/>
        <v>Yes</v>
      </c>
      <c r="P331" t="str">
        <f t="shared" si="24"/>
        <v>Yes</v>
      </c>
    </row>
    <row r="332" spans="1:16" outlineLevel="2" x14ac:dyDescent="0.2">
      <c r="A332" t="s">
        <v>2032</v>
      </c>
      <c r="B332" t="s">
        <v>1484</v>
      </c>
      <c r="C332" s="3" t="s">
        <v>3237</v>
      </c>
      <c r="D332" t="s">
        <v>6</v>
      </c>
      <c r="E332" s="102">
        <v>43607</v>
      </c>
      <c r="F332" s="115">
        <v>146000</v>
      </c>
      <c r="G332" s="31">
        <v>20190768</v>
      </c>
      <c r="H332" s="31">
        <v>1</v>
      </c>
      <c r="I332" s="31">
        <v>1</v>
      </c>
      <c r="J332" s="31">
        <v>1</v>
      </c>
      <c r="K332" s="117">
        <f t="shared" si="21"/>
        <v>1</v>
      </c>
      <c r="L332">
        <v>0</v>
      </c>
      <c r="M332">
        <v>0</v>
      </c>
      <c r="N332" s="56" t="str">
        <f t="shared" si="22"/>
        <v>Darren McKethan, REALTORS</v>
      </c>
      <c r="O332" t="str">
        <f t="shared" si="23"/>
        <v>Yes</v>
      </c>
      <c r="P332" t="str">
        <f t="shared" si="24"/>
        <v>Yes</v>
      </c>
    </row>
    <row r="333" spans="1:16" outlineLevel="1" x14ac:dyDescent="0.2">
      <c r="A333" s="29" t="s">
        <v>2032</v>
      </c>
      <c r="C333" s="3"/>
      <c r="E333" s="102"/>
      <c r="F333" s="115">
        <f>SUBTOTAL(9,F332:F332)</f>
        <v>146000</v>
      </c>
      <c r="G333" s="31"/>
      <c r="H333" s="31">
        <f>SUBTOTAL(9,H332:H332)</f>
        <v>1</v>
      </c>
      <c r="I333" s="31">
        <f>SUBTOTAL(9,I332:I332)</f>
        <v>1</v>
      </c>
      <c r="J333" s="31">
        <f>SUBTOTAL(9,J332:J332)</f>
        <v>1</v>
      </c>
      <c r="K333" s="117">
        <f t="shared" si="21"/>
        <v>1</v>
      </c>
      <c r="L333">
        <f>SUBTOTAL(9,L332:L332)</f>
        <v>0</v>
      </c>
      <c r="M333">
        <f>SUBTOTAL(9,M332:M332)</f>
        <v>0</v>
      </c>
      <c r="N333" s="56" t="str">
        <f t="shared" si="22"/>
        <v>Darren McKethan, REALTORS</v>
      </c>
      <c r="O333" t="str">
        <f t="shared" si="23"/>
        <v>Yes</v>
      </c>
      <c r="P333" t="str">
        <f t="shared" si="24"/>
        <v>Yes</v>
      </c>
    </row>
    <row r="334" spans="1:16" outlineLevel="2" x14ac:dyDescent="0.2">
      <c r="A334" t="s">
        <v>719</v>
      </c>
      <c r="B334" t="s">
        <v>1036</v>
      </c>
      <c r="C334" s="3" t="s">
        <v>3069</v>
      </c>
      <c r="D334" t="s">
        <v>6</v>
      </c>
      <c r="E334" s="102">
        <v>43591</v>
      </c>
      <c r="F334" s="115">
        <v>190000</v>
      </c>
      <c r="G334" s="31" t="s">
        <v>838</v>
      </c>
      <c r="H334" s="31">
        <v>1</v>
      </c>
      <c r="I334" s="31">
        <v>0</v>
      </c>
      <c r="J334" s="31">
        <v>1</v>
      </c>
      <c r="K334" s="117">
        <f t="shared" si="21"/>
        <v>1</v>
      </c>
      <c r="L334">
        <v>0</v>
      </c>
      <c r="M334">
        <v>0</v>
      </c>
      <c r="N334" s="56" t="str">
        <f t="shared" si="22"/>
        <v>Bentwood Realty</v>
      </c>
      <c r="O334" t="str">
        <f t="shared" si="23"/>
        <v>Yes</v>
      </c>
      <c r="P334" t="str">
        <f t="shared" si="24"/>
        <v>Yes</v>
      </c>
    </row>
    <row r="335" spans="1:16" outlineLevel="2" x14ac:dyDescent="0.2">
      <c r="A335" t="s">
        <v>719</v>
      </c>
      <c r="B335" t="s">
        <v>1036</v>
      </c>
      <c r="C335" s="3" t="s">
        <v>3360</v>
      </c>
      <c r="D335" t="s">
        <v>1249</v>
      </c>
      <c r="E335" s="102">
        <v>43616</v>
      </c>
      <c r="F335" s="115">
        <v>250000</v>
      </c>
      <c r="G335" s="31" t="s">
        <v>838</v>
      </c>
      <c r="H335" s="31">
        <v>1</v>
      </c>
      <c r="I335" s="31">
        <v>0</v>
      </c>
      <c r="J335" s="31">
        <v>1</v>
      </c>
      <c r="K335" s="117">
        <f t="shared" si="21"/>
        <v>1</v>
      </c>
      <c r="L335">
        <v>0</v>
      </c>
      <c r="M335">
        <v>0</v>
      </c>
      <c r="N335" s="56" t="str">
        <f t="shared" si="22"/>
        <v>Bentwood Realty</v>
      </c>
      <c r="O335" t="str">
        <f t="shared" si="23"/>
        <v>Yes</v>
      </c>
      <c r="P335" t="str">
        <f t="shared" si="24"/>
        <v>Yes</v>
      </c>
    </row>
    <row r="336" spans="1:16" outlineLevel="2" x14ac:dyDescent="0.2">
      <c r="A336" t="s">
        <v>719</v>
      </c>
      <c r="B336" t="s">
        <v>1036</v>
      </c>
      <c r="C336" s="3" t="s">
        <v>883</v>
      </c>
      <c r="D336" t="s">
        <v>6</v>
      </c>
      <c r="E336" s="102">
        <v>43592</v>
      </c>
      <c r="F336" s="115">
        <v>239900</v>
      </c>
      <c r="G336" s="31" t="s">
        <v>838</v>
      </c>
      <c r="H336" s="31">
        <v>1</v>
      </c>
      <c r="I336" s="31">
        <v>0</v>
      </c>
      <c r="J336" s="31">
        <v>1</v>
      </c>
      <c r="K336" s="117">
        <f t="shared" si="21"/>
        <v>1</v>
      </c>
      <c r="L336">
        <v>1</v>
      </c>
      <c r="M336">
        <v>0</v>
      </c>
      <c r="N336" s="56" t="str">
        <f t="shared" si="22"/>
        <v>Bentwood Realty</v>
      </c>
      <c r="O336" t="str">
        <f t="shared" si="23"/>
        <v>Yes</v>
      </c>
      <c r="P336" t="str">
        <f t="shared" si="24"/>
        <v>Yes</v>
      </c>
    </row>
    <row r="337" spans="1:16" outlineLevel="2" x14ac:dyDescent="0.2">
      <c r="A337" t="s">
        <v>719</v>
      </c>
      <c r="B337" t="s">
        <v>1036</v>
      </c>
      <c r="C337" s="3" t="s">
        <v>2568</v>
      </c>
      <c r="D337" t="s">
        <v>6</v>
      </c>
      <c r="E337" s="102">
        <v>43535</v>
      </c>
      <c r="F337" s="115">
        <v>127000</v>
      </c>
      <c r="G337" s="31" t="s">
        <v>838</v>
      </c>
      <c r="H337" s="31">
        <v>1</v>
      </c>
      <c r="I337" s="31">
        <v>0</v>
      </c>
      <c r="J337" s="31">
        <v>1</v>
      </c>
      <c r="K337" s="117">
        <f t="shared" si="21"/>
        <v>1</v>
      </c>
      <c r="L337">
        <v>0</v>
      </c>
      <c r="M337">
        <v>0</v>
      </c>
      <c r="N337" s="56" t="str">
        <f t="shared" si="22"/>
        <v>Bentwood Realty</v>
      </c>
      <c r="O337" t="str">
        <f t="shared" si="23"/>
        <v>Yes</v>
      </c>
      <c r="P337" t="str">
        <f t="shared" si="24"/>
        <v>Yes</v>
      </c>
    </row>
    <row r="338" spans="1:16" outlineLevel="2" x14ac:dyDescent="0.2">
      <c r="A338" t="s">
        <v>719</v>
      </c>
      <c r="B338" t="s">
        <v>1036</v>
      </c>
      <c r="C338" s="3" t="s">
        <v>2750</v>
      </c>
      <c r="D338" t="s">
        <v>6</v>
      </c>
      <c r="E338" s="102">
        <v>43553</v>
      </c>
      <c r="F338" s="115">
        <v>55500</v>
      </c>
      <c r="G338" s="31" t="s">
        <v>838</v>
      </c>
      <c r="H338" s="31">
        <v>1</v>
      </c>
      <c r="I338" s="31">
        <v>0</v>
      </c>
      <c r="J338" s="31">
        <v>1</v>
      </c>
      <c r="K338" s="117">
        <f t="shared" si="21"/>
        <v>1</v>
      </c>
      <c r="L338">
        <v>0</v>
      </c>
      <c r="M338">
        <v>0</v>
      </c>
      <c r="N338" s="56" t="str">
        <f t="shared" si="22"/>
        <v>Bentwood Realty</v>
      </c>
      <c r="O338" t="str">
        <f t="shared" si="23"/>
        <v>Yes</v>
      </c>
      <c r="P338" t="str">
        <f t="shared" si="24"/>
        <v>Yes</v>
      </c>
    </row>
    <row r="339" spans="1:16" outlineLevel="2" x14ac:dyDescent="0.2">
      <c r="A339" t="s">
        <v>719</v>
      </c>
      <c r="B339" t="s">
        <v>1036</v>
      </c>
      <c r="C339" s="3" t="s">
        <v>2751</v>
      </c>
      <c r="D339" t="s">
        <v>6</v>
      </c>
      <c r="E339" s="102">
        <v>43553</v>
      </c>
      <c r="F339" s="115">
        <v>55500</v>
      </c>
      <c r="G339" s="31" t="s">
        <v>838</v>
      </c>
      <c r="H339" s="31">
        <v>1</v>
      </c>
      <c r="I339" s="31">
        <v>0</v>
      </c>
      <c r="J339" s="31">
        <v>1</v>
      </c>
      <c r="K339" s="117">
        <f t="shared" si="21"/>
        <v>1</v>
      </c>
      <c r="L339">
        <v>0</v>
      </c>
      <c r="M339">
        <v>0</v>
      </c>
      <c r="N339" s="56" t="str">
        <f t="shared" si="22"/>
        <v>Bentwood Realty</v>
      </c>
      <c r="O339" t="str">
        <f t="shared" si="23"/>
        <v>Yes</v>
      </c>
      <c r="P339" t="str">
        <f t="shared" si="24"/>
        <v>Yes</v>
      </c>
    </row>
    <row r="340" spans="1:16" outlineLevel="2" x14ac:dyDescent="0.2">
      <c r="A340" t="s">
        <v>719</v>
      </c>
      <c r="B340" t="s">
        <v>1036</v>
      </c>
      <c r="C340" s="3" t="s">
        <v>2843</v>
      </c>
      <c r="D340" t="s">
        <v>1249</v>
      </c>
      <c r="E340" s="102">
        <v>43566</v>
      </c>
      <c r="F340" s="115">
        <v>161000</v>
      </c>
      <c r="G340" s="31" t="s">
        <v>838</v>
      </c>
      <c r="H340" s="31">
        <v>1</v>
      </c>
      <c r="I340" s="31">
        <v>0</v>
      </c>
      <c r="J340" s="31">
        <v>1</v>
      </c>
      <c r="K340" s="117">
        <f t="shared" si="21"/>
        <v>1</v>
      </c>
      <c r="L340">
        <v>0</v>
      </c>
      <c r="M340">
        <v>0</v>
      </c>
      <c r="N340" s="56" t="str">
        <f t="shared" si="22"/>
        <v>Bentwood Realty</v>
      </c>
      <c r="O340" t="str">
        <f t="shared" si="23"/>
        <v>Yes</v>
      </c>
      <c r="P340" t="str">
        <f t="shared" si="24"/>
        <v>Yes</v>
      </c>
    </row>
    <row r="341" spans="1:16" outlineLevel="2" x14ac:dyDescent="0.2">
      <c r="A341" t="s">
        <v>719</v>
      </c>
      <c r="B341" t="s">
        <v>1036</v>
      </c>
      <c r="C341" t="s">
        <v>2457</v>
      </c>
      <c r="D341" t="s">
        <v>6</v>
      </c>
      <c r="E341" s="3">
        <v>43524</v>
      </c>
      <c r="F341" s="115">
        <v>96000</v>
      </c>
      <c r="G341" s="17" t="s">
        <v>838</v>
      </c>
      <c r="H341" s="129">
        <v>1</v>
      </c>
      <c r="I341" s="129">
        <v>0</v>
      </c>
      <c r="J341" s="31">
        <v>0</v>
      </c>
      <c r="K341" s="117">
        <f t="shared" si="21"/>
        <v>0</v>
      </c>
      <c r="L341" s="129">
        <v>0</v>
      </c>
      <c r="M341" s="129">
        <v>0</v>
      </c>
      <c r="N341" s="56" t="str">
        <f t="shared" si="22"/>
        <v>Bentwood Realty</v>
      </c>
      <c r="O341" t="str">
        <f t="shared" si="23"/>
        <v>Yes</v>
      </c>
      <c r="P341" t="str">
        <f t="shared" si="24"/>
        <v>Yes</v>
      </c>
    </row>
    <row r="342" spans="1:16" outlineLevel="2" x14ac:dyDescent="0.2">
      <c r="A342" t="s">
        <v>719</v>
      </c>
      <c r="B342" t="s">
        <v>1036</v>
      </c>
      <c r="C342" t="s">
        <v>3200</v>
      </c>
      <c r="D342" t="s">
        <v>6</v>
      </c>
      <c r="E342" s="3">
        <v>43602</v>
      </c>
      <c r="F342" s="115">
        <v>187500</v>
      </c>
      <c r="G342" s="34" t="s">
        <v>838</v>
      </c>
      <c r="H342" s="31">
        <v>1</v>
      </c>
      <c r="I342" s="31">
        <v>0</v>
      </c>
      <c r="J342" s="31">
        <v>0</v>
      </c>
      <c r="K342" s="117">
        <f t="shared" si="21"/>
        <v>0</v>
      </c>
      <c r="L342" s="129">
        <v>0</v>
      </c>
      <c r="M342" s="129">
        <v>0</v>
      </c>
      <c r="N342" s="56" t="str">
        <f t="shared" si="22"/>
        <v>Bentwood Realty</v>
      </c>
      <c r="O342" t="str">
        <f t="shared" si="23"/>
        <v>Yes</v>
      </c>
      <c r="P342" t="str">
        <f t="shared" si="24"/>
        <v>Yes</v>
      </c>
    </row>
    <row r="343" spans="1:16" outlineLevel="2" x14ac:dyDescent="0.2">
      <c r="A343" t="s">
        <v>719</v>
      </c>
      <c r="B343" t="s">
        <v>1036</v>
      </c>
      <c r="C343" t="s">
        <v>2169</v>
      </c>
      <c r="D343" t="s">
        <v>1249</v>
      </c>
      <c r="E343" s="3">
        <v>43482</v>
      </c>
      <c r="F343" s="115">
        <v>199900</v>
      </c>
      <c r="G343" s="34" t="s">
        <v>838</v>
      </c>
      <c r="H343" s="31">
        <v>1</v>
      </c>
      <c r="I343" s="31">
        <v>0</v>
      </c>
      <c r="J343" s="31">
        <v>0</v>
      </c>
      <c r="K343" s="117">
        <f t="shared" si="21"/>
        <v>0</v>
      </c>
      <c r="L343" s="129">
        <v>0</v>
      </c>
      <c r="M343" s="129">
        <v>0</v>
      </c>
      <c r="N343" s="56" t="str">
        <f t="shared" si="22"/>
        <v>Bentwood Realty</v>
      </c>
      <c r="O343" t="str">
        <f t="shared" si="23"/>
        <v>Yes</v>
      </c>
      <c r="P343" t="str">
        <f t="shared" si="24"/>
        <v>Yes</v>
      </c>
    </row>
    <row r="344" spans="1:16" outlineLevel="2" x14ac:dyDescent="0.2">
      <c r="A344" t="s">
        <v>719</v>
      </c>
      <c r="B344" t="s">
        <v>1036</v>
      </c>
      <c r="C344" t="s">
        <v>3017</v>
      </c>
      <c r="D344" t="s">
        <v>6</v>
      </c>
      <c r="E344" s="3">
        <v>43585</v>
      </c>
      <c r="F344" s="115">
        <v>305000</v>
      </c>
      <c r="G344" s="34" t="s">
        <v>838</v>
      </c>
      <c r="H344" s="31">
        <v>1</v>
      </c>
      <c r="I344" s="31">
        <v>0</v>
      </c>
      <c r="J344" s="31">
        <v>0</v>
      </c>
      <c r="K344" s="117">
        <f t="shared" si="21"/>
        <v>0</v>
      </c>
      <c r="L344" s="129">
        <v>0</v>
      </c>
      <c r="M344" s="129">
        <v>0</v>
      </c>
      <c r="N344" s="56" t="str">
        <f t="shared" si="22"/>
        <v>Bentwood Realty</v>
      </c>
      <c r="O344" t="str">
        <f t="shared" si="23"/>
        <v>Yes</v>
      </c>
      <c r="P344" t="str">
        <f t="shared" si="24"/>
        <v>Yes</v>
      </c>
    </row>
    <row r="345" spans="1:16" outlineLevel="1" x14ac:dyDescent="0.2">
      <c r="A345" s="29" t="s">
        <v>719</v>
      </c>
      <c r="F345" s="115">
        <f>SUBTOTAL(9,F334:F344)</f>
        <v>1867300</v>
      </c>
      <c r="H345" s="31">
        <f>SUBTOTAL(9,H334:H344)</f>
        <v>11</v>
      </c>
      <c r="I345" s="31">
        <f>SUBTOTAL(9,I334:I344)</f>
        <v>0</v>
      </c>
      <c r="J345" s="31">
        <f>SUBTOTAL(9,J334:J344)</f>
        <v>7</v>
      </c>
      <c r="K345" s="117">
        <f t="shared" si="21"/>
        <v>0.63636363636363635</v>
      </c>
      <c r="L345" s="129">
        <f>SUBTOTAL(9,L334:L344)</f>
        <v>1</v>
      </c>
      <c r="M345" s="129">
        <f>SUBTOTAL(9,M334:M344)</f>
        <v>0</v>
      </c>
      <c r="N345" s="56" t="str">
        <f t="shared" si="22"/>
        <v>Bentwood Realty</v>
      </c>
      <c r="O345" t="str">
        <f t="shared" si="23"/>
        <v>Yes</v>
      </c>
      <c r="P345" t="str">
        <f t="shared" si="24"/>
        <v>Yes</v>
      </c>
    </row>
    <row r="346" spans="1:16" outlineLevel="2" x14ac:dyDescent="0.2">
      <c r="A346" t="s">
        <v>1252</v>
      </c>
      <c r="B346" t="s">
        <v>1253</v>
      </c>
      <c r="C346" t="s">
        <v>2439</v>
      </c>
      <c r="D346" t="s">
        <v>6</v>
      </c>
      <c r="E346" s="3">
        <v>43522</v>
      </c>
      <c r="F346" s="115">
        <v>207500</v>
      </c>
      <c r="G346" s="34" t="s">
        <v>838</v>
      </c>
      <c r="H346" s="31">
        <v>1</v>
      </c>
      <c r="I346" s="31">
        <v>0</v>
      </c>
      <c r="J346" s="31">
        <v>0</v>
      </c>
      <c r="K346" s="117">
        <f t="shared" si="21"/>
        <v>0</v>
      </c>
      <c r="L346" s="129">
        <v>0</v>
      </c>
      <c r="M346" s="129">
        <v>0</v>
      </c>
      <c r="N346" s="56" t="str">
        <f t="shared" si="22"/>
        <v>Paramount Realty &amp; Management</v>
      </c>
      <c r="O346" t="str">
        <f t="shared" si="23"/>
        <v>Yes</v>
      </c>
      <c r="P346" t="str">
        <f t="shared" si="24"/>
        <v>Yes</v>
      </c>
    </row>
    <row r="347" spans="1:16" outlineLevel="1" x14ac:dyDescent="0.2">
      <c r="A347" s="29" t="s">
        <v>1252</v>
      </c>
      <c r="F347" s="115">
        <f>SUBTOTAL(9,F346:F346)</f>
        <v>207500</v>
      </c>
      <c r="H347" s="31">
        <f>SUBTOTAL(9,H346:H346)</f>
        <v>1</v>
      </c>
      <c r="I347" s="31">
        <f>SUBTOTAL(9,I346:I346)</f>
        <v>0</v>
      </c>
      <c r="J347" s="31">
        <f>SUBTOTAL(9,J346:J346)</f>
        <v>0</v>
      </c>
      <c r="K347" s="117">
        <f t="shared" si="21"/>
        <v>0</v>
      </c>
      <c r="L347" s="129">
        <f>SUBTOTAL(9,L346:L346)</f>
        <v>0</v>
      </c>
      <c r="M347" s="129">
        <f>SUBTOTAL(9,M346:M346)</f>
        <v>0</v>
      </c>
      <c r="N347" s="56" t="str">
        <f t="shared" si="22"/>
        <v>Paramount Realty &amp; Management</v>
      </c>
      <c r="O347" t="str">
        <f t="shared" si="23"/>
        <v>Yes</v>
      </c>
      <c r="P347" t="str">
        <f t="shared" si="24"/>
        <v>Yes</v>
      </c>
    </row>
    <row r="348" spans="1:16" outlineLevel="2" x14ac:dyDescent="0.2">
      <c r="A348" t="s">
        <v>1255</v>
      </c>
      <c r="B348" t="s">
        <v>1475</v>
      </c>
      <c r="C348" s="3" t="s">
        <v>3146</v>
      </c>
      <c r="D348" t="s">
        <v>6</v>
      </c>
      <c r="E348" s="102">
        <v>43598</v>
      </c>
      <c r="F348" s="115">
        <v>166000</v>
      </c>
      <c r="G348" s="31" t="s">
        <v>838</v>
      </c>
      <c r="H348" s="31">
        <v>1</v>
      </c>
      <c r="I348" s="31">
        <v>0</v>
      </c>
      <c r="J348" s="31">
        <v>1</v>
      </c>
      <c r="K348" s="117">
        <f t="shared" si="21"/>
        <v>1</v>
      </c>
      <c r="L348">
        <v>0</v>
      </c>
      <c r="M348">
        <v>0</v>
      </c>
      <c r="N348" s="56" t="str">
        <f t="shared" si="22"/>
        <v>ERA Courtyard Real Estate</v>
      </c>
      <c r="O348" t="str">
        <f t="shared" si="23"/>
        <v>Yes</v>
      </c>
      <c r="P348" t="str">
        <f t="shared" si="24"/>
        <v>Yes</v>
      </c>
    </row>
    <row r="349" spans="1:16" outlineLevel="2" x14ac:dyDescent="0.2">
      <c r="A349" t="s">
        <v>1255</v>
      </c>
      <c r="B349" t="s">
        <v>1475</v>
      </c>
      <c r="C349" s="3" t="s">
        <v>2945</v>
      </c>
      <c r="D349" t="s">
        <v>216</v>
      </c>
      <c r="E349" s="102">
        <v>43578</v>
      </c>
      <c r="F349" s="115">
        <v>199900</v>
      </c>
      <c r="G349" s="31" t="s">
        <v>838</v>
      </c>
      <c r="H349" s="31">
        <v>1</v>
      </c>
      <c r="I349" s="31">
        <v>0</v>
      </c>
      <c r="J349" s="31">
        <v>1</v>
      </c>
      <c r="K349" s="117">
        <f t="shared" si="21"/>
        <v>1</v>
      </c>
      <c r="L349">
        <v>0</v>
      </c>
      <c r="M349">
        <v>0</v>
      </c>
      <c r="N349" s="56" t="str">
        <f t="shared" si="22"/>
        <v>ERA Courtyard Real Estate</v>
      </c>
      <c r="O349" t="str">
        <f t="shared" si="23"/>
        <v>Yes</v>
      </c>
      <c r="P349" t="str">
        <f t="shared" si="24"/>
        <v>Yes</v>
      </c>
    </row>
    <row r="350" spans="1:16" outlineLevel="2" x14ac:dyDescent="0.2">
      <c r="A350" t="s">
        <v>1255</v>
      </c>
      <c r="B350" t="s">
        <v>1475</v>
      </c>
      <c r="C350" s="3" t="s">
        <v>2908</v>
      </c>
      <c r="D350" t="s">
        <v>6</v>
      </c>
      <c r="E350" s="102">
        <v>43573</v>
      </c>
      <c r="F350" s="115">
        <v>123400</v>
      </c>
      <c r="G350" s="31" t="s">
        <v>838</v>
      </c>
      <c r="H350" s="31">
        <v>1</v>
      </c>
      <c r="I350" s="31">
        <v>0</v>
      </c>
      <c r="J350" s="31">
        <v>1</v>
      </c>
      <c r="K350" s="117">
        <f t="shared" si="21"/>
        <v>1</v>
      </c>
      <c r="L350">
        <v>0</v>
      </c>
      <c r="M350">
        <v>0</v>
      </c>
      <c r="N350" s="56" t="str">
        <f t="shared" si="22"/>
        <v>ERA Courtyard Real Estate</v>
      </c>
      <c r="O350" t="str">
        <f t="shared" si="23"/>
        <v>Yes</v>
      </c>
      <c r="P350" t="str">
        <f t="shared" si="24"/>
        <v>Yes</v>
      </c>
    </row>
    <row r="351" spans="1:16" outlineLevel="2" x14ac:dyDescent="0.2">
      <c r="A351" t="s">
        <v>1255</v>
      </c>
      <c r="B351" t="s">
        <v>1475</v>
      </c>
      <c r="C351" s="3" t="s">
        <v>3309</v>
      </c>
      <c r="D351" t="s">
        <v>6</v>
      </c>
      <c r="E351" s="102">
        <v>43614</v>
      </c>
      <c r="F351" s="115">
        <v>192000</v>
      </c>
      <c r="G351" s="31" t="s">
        <v>838</v>
      </c>
      <c r="H351" s="31">
        <v>1</v>
      </c>
      <c r="I351" s="31">
        <v>0</v>
      </c>
      <c r="J351" s="31">
        <v>1</v>
      </c>
      <c r="K351" s="117">
        <f t="shared" si="21"/>
        <v>1</v>
      </c>
      <c r="L351">
        <v>0</v>
      </c>
      <c r="M351">
        <v>0</v>
      </c>
      <c r="N351" s="56" t="str">
        <f t="shared" si="22"/>
        <v>ERA Courtyard Real Estate</v>
      </c>
      <c r="O351" t="str">
        <f t="shared" si="23"/>
        <v>Yes</v>
      </c>
      <c r="P351" t="str">
        <f t="shared" si="24"/>
        <v>Yes</v>
      </c>
    </row>
    <row r="352" spans="1:16" outlineLevel="2" x14ac:dyDescent="0.2">
      <c r="A352" t="s">
        <v>1255</v>
      </c>
      <c r="B352" t="s">
        <v>1475</v>
      </c>
      <c r="C352" s="3" t="s">
        <v>3299</v>
      </c>
      <c r="D352" t="s">
        <v>553</v>
      </c>
      <c r="E352" s="102">
        <v>43613</v>
      </c>
      <c r="F352" s="115">
        <v>310000</v>
      </c>
      <c r="G352" s="31" t="s">
        <v>838</v>
      </c>
      <c r="H352" s="31">
        <v>1</v>
      </c>
      <c r="I352" s="31">
        <v>0</v>
      </c>
      <c r="J352" s="31">
        <v>1</v>
      </c>
      <c r="K352" s="117">
        <f t="shared" si="21"/>
        <v>1</v>
      </c>
      <c r="L352">
        <v>0</v>
      </c>
      <c r="M352">
        <v>0</v>
      </c>
      <c r="N352" s="56" t="str">
        <f t="shared" si="22"/>
        <v>ERA Courtyard Real Estate</v>
      </c>
      <c r="O352" t="str">
        <f t="shared" si="23"/>
        <v>Yes</v>
      </c>
      <c r="P352" t="str">
        <f t="shared" si="24"/>
        <v>Yes</v>
      </c>
    </row>
    <row r="353" spans="1:16" outlineLevel="2" x14ac:dyDescent="0.2">
      <c r="A353" t="s">
        <v>1255</v>
      </c>
      <c r="B353" t="s">
        <v>1475</v>
      </c>
      <c r="C353" t="s">
        <v>2681</v>
      </c>
      <c r="D353" t="s">
        <v>6</v>
      </c>
      <c r="E353" s="3">
        <v>43546</v>
      </c>
      <c r="F353" s="115">
        <v>185000</v>
      </c>
      <c r="G353" s="34" t="s">
        <v>838</v>
      </c>
      <c r="H353" s="31">
        <v>1</v>
      </c>
      <c r="I353" s="31">
        <v>0</v>
      </c>
      <c r="J353" s="31">
        <v>0</v>
      </c>
      <c r="K353" s="117">
        <f t="shared" si="21"/>
        <v>0</v>
      </c>
      <c r="L353" s="129">
        <v>0</v>
      </c>
      <c r="M353" s="129">
        <v>0</v>
      </c>
      <c r="N353" s="56" t="str">
        <f t="shared" si="22"/>
        <v>ERA Courtyard Real Estate</v>
      </c>
      <c r="O353" t="str">
        <f t="shared" si="23"/>
        <v>Yes</v>
      </c>
      <c r="P353" t="str">
        <f t="shared" si="24"/>
        <v>Yes</v>
      </c>
    </row>
    <row r="354" spans="1:16" outlineLevel="1" x14ac:dyDescent="0.2">
      <c r="A354" s="29" t="s">
        <v>1255</v>
      </c>
      <c r="F354" s="115">
        <f>SUBTOTAL(9,F348:F353)</f>
        <v>1176300</v>
      </c>
      <c r="H354" s="31">
        <f>SUBTOTAL(9,H348:H353)</f>
        <v>6</v>
      </c>
      <c r="I354" s="31">
        <f>SUBTOTAL(9,I348:I353)</f>
        <v>0</v>
      </c>
      <c r="J354" s="31">
        <f>SUBTOTAL(9,J348:J353)</f>
        <v>5</v>
      </c>
      <c r="K354" s="117">
        <f t="shared" si="21"/>
        <v>0.83333333333333337</v>
      </c>
      <c r="L354" s="129">
        <f>SUBTOTAL(9,L348:L353)</f>
        <v>0</v>
      </c>
      <c r="M354" s="129">
        <f>SUBTOTAL(9,M348:M353)</f>
        <v>0</v>
      </c>
      <c r="N354" s="56" t="str">
        <f t="shared" si="22"/>
        <v>ERA Courtyard Real Estate</v>
      </c>
      <c r="O354" t="str">
        <f t="shared" si="23"/>
        <v>Yes</v>
      </c>
      <c r="P354" t="str">
        <f t="shared" si="24"/>
        <v>Yes</v>
      </c>
    </row>
    <row r="355" spans="1:16" outlineLevel="2" x14ac:dyDescent="0.2">
      <c r="A355" t="s">
        <v>1704</v>
      </c>
      <c r="B355" t="s">
        <v>1842</v>
      </c>
      <c r="C355" s="3" t="s">
        <v>2393</v>
      </c>
      <c r="D355" t="s">
        <v>1126</v>
      </c>
      <c r="E355" s="102">
        <v>43515</v>
      </c>
      <c r="F355" s="115">
        <v>221430</v>
      </c>
      <c r="G355" s="31" t="s">
        <v>838</v>
      </c>
      <c r="H355" s="31">
        <v>1</v>
      </c>
      <c r="I355" s="31">
        <v>0</v>
      </c>
      <c r="J355" s="31">
        <v>1</v>
      </c>
      <c r="K355" s="117">
        <f t="shared" si="21"/>
        <v>1</v>
      </c>
      <c r="L355">
        <v>0</v>
      </c>
      <c r="M355">
        <v>0</v>
      </c>
      <c r="N355" s="56" t="str">
        <f t="shared" si="22"/>
        <v>Coldwell Banker Apex, REALTORS</v>
      </c>
      <c r="O355" t="str">
        <f t="shared" si="23"/>
        <v>Yes</v>
      </c>
      <c r="P355" t="str">
        <f t="shared" si="24"/>
        <v>Yes</v>
      </c>
    </row>
    <row r="356" spans="1:16" outlineLevel="2" x14ac:dyDescent="0.2">
      <c r="A356" t="s">
        <v>1704</v>
      </c>
      <c r="B356" t="s">
        <v>1842</v>
      </c>
      <c r="C356" s="3" t="s">
        <v>2487</v>
      </c>
      <c r="D356" t="s">
        <v>216</v>
      </c>
      <c r="E356" s="102">
        <v>43525</v>
      </c>
      <c r="F356" s="115">
        <v>220000</v>
      </c>
      <c r="G356" s="31" t="s">
        <v>838</v>
      </c>
      <c r="H356" s="31">
        <v>1</v>
      </c>
      <c r="I356" s="31">
        <v>0</v>
      </c>
      <c r="J356" s="31">
        <v>1</v>
      </c>
      <c r="K356" s="117">
        <f t="shared" si="21"/>
        <v>1</v>
      </c>
      <c r="L356">
        <v>0</v>
      </c>
      <c r="M356">
        <v>0</v>
      </c>
      <c r="N356" s="56" t="str">
        <f t="shared" si="22"/>
        <v>Coldwell Banker Apex, REALTORS</v>
      </c>
      <c r="O356" t="str">
        <f t="shared" si="23"/>
        <v>Yes</v>
      </c>
      <c r="P356" t="str">
        <f t="shared" si="24"/>
        <v>Yes</v>
      </c>
    </row>
    <row r="357" spans="1:16" outlineLevel="2" x14ac:dyDescent="0.2">
      <c r="A357" t="s">
        <v>1704</v>
      </c>
      <c r="B357" t="s">
        <v>1842</v>
      </c>
      <c r="C357" t="s">
        <v>2205</v>
      </c>
      <c r="D357" t="s">
        <v>6</v>
      </c>
      <c r="E357" s="3">
        <v>43488</v>
      </c>
      <c r="F357" s="115">
        <v>106000</v>
      </c>
      <c r="G357" s="34">
        <v>20190072</v>
      </c>
      <c r="H357" s="31">
        <v>1</v>
      </c>
      <c r="I357" s="31">
        <v>1</v>
      </c>
      <c r="J357" s="31">
        <v>0</v>
      </c>
      <c r="K357" s="117">
        <f t="shared" si="21"/>
        <v>0</v>
      </c>
      <c r="L357" s="129">
        <v>0</v>
      </c>
      <c r="M357" s="129">
        <v>0</v>
      </c>
      <c r="N357" s="56" t="str">
        <f t="shared" si="22"/>
        <v>Coldwell Banker Apex, REALTORS</v>
      </c>
      <c r="O357" t="str">
        <f t="shared" si="23"/>
        <v>Yes</v>
      </c>
      <c r="P357" t="str">
        <f t="shared" si="24"/>
        <v>Yes</v>
      </c>
    </row>
    <row r="358" spans="1:16" outlineLevel="1" x14ac:dyDescent="0.2">
      <c r="A358" s="29" t="s">
        <v>1704</v>
      </c>
      <c r="F358" s="115">
        <f>SUBTOTAL(9,F355:F357)</f>
        <v>547430</v>
      </c>
      <c r="H358" s="31">
        <f>SUBTOTAL(9,H355:H357)</f>
        <v>3</v>
      </c>
      <c r="I358" s="31">
        <f>SUBTOTAL(9,I355:I357)</f>
        <v>1</v>
      </c>
      <c r="J358" s="31">
        <f>SUBTOTAL(9,J355:J357)</f>
        <v>2</v>
      </c>
      <c r="K358" s="117">
        <f t="shared" si="21"/>
        <v>0.66666666666666663</v>
      </c>
      <c r="L358" s="129">
        <f>SUBTOTAL(9,L355:L357)</f>
        <v>0</v>
      </c>
      <c r="M358" s="129">
        <f>SUBTOTAL(9,M355:M357)</f>
        <v>0</v>
      </c>
      <c r="N358" s="56" t="str">
        <f t="shared" si="22"/>
        <v>Coldwell Banker Apex, REALTORS</v>
      </c>
      <c r="O358" t="str">
        <f t="shared" si="23"/>
        <v>Yes</v>
      </c>
      <c r="P358" t="str">
        <f t="shared" si="24"/>
        <v>Yes</v>
      </c>
    </row>
    <row r="359" spans="1:16" outlineLevel="2" x14ac:dyDescent="0.2">
      <c r="A359" t="s">
        <v>2954</v>
      </c>
      <c r="B359" t="s">
        <v>1861</v>
      </c>
      <c r="C359" s="3" t="s">
        <v>2955</v>
      </c>
      <c r="D359" t="s">
        <v>7</v>
      </c>
      <c r="E359" s="102">
        <v>43579</v>
      </c>
      <c r="F359" s="115">
        <v>469000</v>
      </c>
      <c r="G359" s="31">
        <v>20190580</v>
      </c>
      <c r="H359" s="31">
        <v>1</v>
      </c>
      <c r="I359" s="31">
        <v>1</v>
      </c>
      <c r="J359" s="31">
        <v>1</v>
      </c>
      <c r="K359" s="117">
        <f t="shared" si="21"/>
        <v>1</v>
      </c>
      <c r="L359">
        <v>0</v>
      </c>
      <c r="M359">
        <v>0</v>
      </c>
      <c r="N359" s="56" t="str">
        <f t="shared" si="22"/>
        <v>Exp Realty LLC</v>
      </c>
      <c r="O359" t="str">
        <f t="shared" si="23"/>
        <v>Yes</v>
      </c>
      <c r="P359" t="str">
        <f t="shared" si="24"/>
        <v>Yes</v>
      </c>
    </row>
    <row r="360" spans="1:16" outlineLevel="2" x14ac:dyDescent="0.2">
      <c r="A360" t="s">
        <v>2954</v>
      </c>
      <c r="B360" t="s">
        <v>1842</v>
      </c>
      <c r="C360" t="s">
        <v>2969</v>
      </c>
      <c r="D360" t="s">
        <v>6</v>
      </c>
      <c r="E360" s="3">
        <v>43581</v>
      </c>
      <c r="F360" s="115">
        <v>133000</v>
      </c>
      <c r="G360" s="34" t="s">
        <v>838</v>
      </c>
      <c r="H360" s="31">
        <v>1</v>
      </c>
      <c r="I360" s="31">
        <v>0</v>
      </c>
      <c r="J360" s="31">
        <v>0</v>
      </c>
      <c r="K360" s="117">
        <f t="shared" si="21"/>
        <v>0</v>
      </c>
      <c r="L360" s="129">
        <v>0</v>
      </c>
      <c r="M360" s="129">
        <v>0</v>
      </c>
      <c r="N360" s="56" t="str">
        <f t="shared" si="22"/>
        <v>Coldwell Banker Apex, REALTORS</v>
      </c>
      <c r="O360" t="str">
        <f t="shared" si="23"/>
        <v>Yes</v>
      </c>
      <c r="P360" t="str">
        <f t="shared" si="24"/>
        <v>Yes</v>
      </c>
    </row>
    <row r="361" spans="1:16" outlineLevel="2" x14ac:dyDescent="0.2">
      <c r="A361" t="s">
        <v>2954</v>
      </c>
      <c r="B361" t="s">
        <v>1842</v>
      </c>
      <c r="C361" t="s">
        <v>2977</v>
      </c>
      <c r="D361" t="s">
        <v>123</v>
      </c>
      <c r="E361" s="3">
        <v>43581</v>
      </c>
      <c r="F361" s="115">
        <v>189900</v>
      </c>
      <c r="G361" s="34" t="s">
        <v>838</v>
      </c>
      <c r="H361" s="31">
        <v>1</v>
      </c>
      <c r="I361" s="31">
        <v>0</v>
      </c>
      <c r="J361" s="31">
        <v>0</v>
      </c>
      <c r="K361" s="117">
        <f t="shared" si="21"/>
        <v>0</v>
      </c>
      <c r="L361" s="129">
        <v>0</v>
      </c>
      <c r="M361" s="129">
        <v>0</v>
      </c>
      <c r="N361" s="56" t="str">
        <f t="shared" si="22"/>
        <v>Coldwell Banker Apex, REALTORS</v>
      </c>
      <c r="O361" t="str">
        <f t="shared" si="23"/>
        <v>Yes</v>
      </c>
      <c r="P361" t="str">
        <f t="shared" si="24"/>
        <v>Yes</v>
      </c>
    </row>
    <row r="362" spans="1:16" outlineLevel="1" x14ac:dyDescent="0.2">
      <c r="A362" s="29" t="s">
        <v>2954</v>
      </c>
      <c r="F362" s="115">
        <f>SUBTOTAL(9,F359:F361)</f>
        <v>791900</v>
      </c>
      <c r="H362" s="31">
        <f>SUBTOTAL(9,H359:H361)</f>
        <v>3</v>
      </c>
      <c r="I362" s="31">
        <f>SUBTOTAL(9,I359:I361)</f>
        <v>1</v>
      </c>
      <c r="J362" s="31">
        <f>SUBTOTAL(9,J359:J361)</f>
        <v>1</v>
      </c>
      <c r="K362" s="117">
        <f t="shared" si="21"/>
        <v>0.33333333333333331</v>
      </c>
      <c r="L362" s="129">
        <f>SUBTOTAL(9,L359:L361)</f>
        <v>0</v>
      </c>
      <c r="M362" s="129">
        <f>SUBTOTAL(9,M359:M361)</f>
        <v>0</v>
      </c>
      <c r="N362" s="56" t="str">
        <f t="shared" si="22"/>
        <v>Coldwell Banker Apex, REALTORS</v>
      </c>
      <c r="O362" t="str">
        <f t="shared" si="23"/>
        <v>Yes</v>
      </c>
      <c r="P362" t="str">
        <f t="shared" si="24"/>
        <v>Yes</v>
      </c>
    </row>
    <row r="363" spans="1:16" outlineLevel="2" x14ac:dyDescent="0.2">
      <c r="A363" t="s">
        <v>2815</v>
      </c>
      <c r="B363" t="s">
        <v>1099</v>
      </c>
      <c r="C363" s="3" t="s">
        <v>2816</v>
      </c>
      <c r="D363" t="s">
        <v>6</v>
      </c>
      <c r="E363" s="102">
        <v>43563</v>
      </c>
      <c r="F363" s="115">
        <v>344900</v>
      </c>
      <c r="G363" s="31" t="s">
        <v>838</v>
      </c>
      <c r="H363" s="31">
        <v>1</v>
      </c>
      <c r="I363" s="31">
        <v>0</v>
      </c>
      <c r="J363" s="31">
        <v>1</v>
      </c>
      <c r="K363" s="117">
        <f t="shared" si="21"/>
        <v>1</v>
      </c>
      <c r="L363">
        <v>0</v>
      </c>
      <c r="M363">
        <v>0</v>
      </c>
      <c r="N363" s="56" t="str">
        <f t="shared" si="22"/>
        <v>Keller Williams Realty - Waco</v>
      </c>
      <c r="O363" t="str">
        <f t="shared" si="23"/>
        <v>Yes</v>
      </c>
      <c r="P363" t="str">
        <f t="shared" si="24"/>
        <v>Yes</v>
      </c>
    </row>
    <row r="364" spans="1:16" outlineLevel="2" x14ac:dyDescent="0.2">
      <c r="A364" t="s">
        <v>2815</v>
      </c>
      <c r="B364" t="s">
        <v>1099</v>
      </c>
      <c r="C364" s="3" t="s">
        <v>2842</v>
      </c>
      <c r="D364" t="s">
        <v>216</v>
      </c>
      <c r="E364" s="102">
        <v>43566</v>
      </c>
      <c r="F364" s="115">
        <v>186000</v>
      </c>
      <c r="G364" s="31" t="s">
        <v>838</v>
      </c>
      <c r="H364" s="31">
        <v>1</v>
      </c>
      <c r="I364" s="31">
        <v>0</v>
      </c>
      <c r="J364" s="31">
        <v>1</v>
      </c>
      <c r="K364" s="117">
        <f t="shared" si="21"/>
        <v>1</v>
      </c>
      <c r="L364">
        <v>0</v>
      </c>
      <c r="M364">
        <v>0</v>
      </c>
      <c r="N364" s="56" t="str">
        <f t="shared" si="22"/>
        <v>Keller Williams Realty - Waco</v>
      </c>
      <c r="O364" t="str">
        <f t="shared" si="23"/>
        <v>Yes</v>
      </c>
      <c r="P364" t="str">
        <f t="shared" si="24"/>
        <v>Yes</v>
      </c>
    </row>
    <row r="365" spans="1:16" outlineLevel="2" x14ac:dyDescent="0.2">
      <c r="A365" t="s">
        <v>2815</v>
      </c>
      <c r="B365" t="s">
        <v>1099</v>
      </c>
      <c r="C365" s="3" t="s">
        <v>3194</v>
      </c>
      <c r="D365" t="s">
        <v>6</v>
      </c>
      <c r="E365" s="102">
        <v>43602</v>
      </c>
      <c r="F365" s="115">
        <v>158900</v>
      </c>
      <c r="G365" s="31" t="s">
        <v>838</v>
      </c>
      <c r="H365" s="31">
        <v>1</v>
      </c>
      <c r="I365" s="31">
        <v>0</v>
      </c>
      <c r="J365" s="31">
        <v>1</v>
      </c>
      <c r="K365" s="117">
        <f t="shared" si="21"/>
        <v>1</v>
      </c>
      <c r="L365">
        <v>0</v>
      </c>
      <c r="M365">
        <v>0</v>
      </c>
      <c r="N365" s="56" t="str">
        <f t="shared" si="22"/>
        <v>Keller Williams Realty - Waco</v>
      </c>
      <c r="O365" t="str">
        <f t="shared" si="23"/>
        <v>Yes</v>
      </c>
      <c r="P365" t="str">
        <f t="shared" si="24"/>
        <v>Yes</v>
      </c>
    </row>
    <row r="366" spans="1:16" outlineLevel="1" x14ac:dyDescent="0.2">
      <c r="A366" s="29" t="s">
        <v>2815</v>
      </c>
      <c r="C366" s="3"/>
      <c r="E366" s="102"/>
      <c r="F366" s="115">
        <f>SUBTOTAL(9,F363:F365)</f>
        <v>689800</v>
      </c>
      <c r="G366" s="31"/>
      <c r="H366" s="31">
        <f>SUBTOTAL(9,H363:H365)</f>
        <v>3</v>
      </c>
      <c r="I366" s="31">
        <f>SUBTOTAL(9,I363:I365)</f>
        <v>0</v>
      </c>
      <c r="J366" s="31">
        <f>SUBTOTAL(9,J363:J365)</f>
        <v>3</v>
      </c>
      <c r="K366" s="117">
        <f t="shared" si="21"/>
        <v>1</v>
      </c>
      <c r="L366">
        <f>SUBTOTAL(9,L363:L365)</f>
        <v>0</v>
      </c>
      <c r="M366">
        <f>SUBTOTAL(9,M363:M365)</f>
        <v>0</v>
      </c>
      <c r="N366" s="56" t="str">
        <f t="shared" si="22"/>
        <v>Keller Williams Realty - Waco</v>
      </c>
      <c r="O366" t="str">
        <f t="shared" si="23"/>
        <v>Yes</v>
      </c>
      <c r="P366" t="str">
        <f t="shared" si="24"/>
        <v>Yes</v>
      </c>
    </row>
    <row r="367" spans="1:16" outlineLevel="2" x14ac:dyDescent="0.2">
      <c r="A367" t="s">
        <v>1554</v>
      </c>
      <c r="B367" t="s">
        <v>1941</v>
      </c>
      <c r="C367" t="s">
        <v>3266</v>
      </c>
      <c r="D367" t="s">
        <v>215</v>
      </c>
      <c r="E367" s="3">
        <v>43609</v>
      </c>
      <c r="F367" s="115">
        <v>265900</v>
      </c>
      <c r="G367" s="34" t="s">
        <v>838</v>
      </c>
      <c r="H367" s="31">
        <v>1</v>
      </c>
      <c r="I367" s="31">
        <v>0</v>
      </c>
      <c r="J367" s="31">
        <v>0</v>
      </c>
      <c r="K367" s="117">
        <f t="shared" si="21"/>
        <v>0</v>
      </c>
      <c r="L367" s="129">
        <v>0</v>
      </c>
      <c r="M367" s="129">
        <v>0</v>
      </c>
      <c r="N367" s="56" t="str">
        <f t="shared" si="22"/>
        <v>Twin Bends, LLC</v>
      </c>
      <c r="O367" t="str">
        <f t="shared" si="23"/>
        <v>Yes</v>
      </c>
      <c r="P367" t="str">
        <f t="shared" si="24"/>
        <v>Yes</v>
      </c>
    </row>
    <row r="368" spans="1:16" outlineLevel="2" x14ac:dyDescent="0.2">
      <c r="A368" t="s">
        <v>1554</v>
      </c>
      <c r="B368" t="s">
        <v>1941</v>
      </c>
      <c r="C368" t="s">
        <v>2275</v>
      </c>
      <c r="D368" t="s">
        <v>425</v>
      </c>
      <c r="E368" s="3">
        <v>43496</v>
      </c>
      <c r="F368" s="115">
        <v>430000</v>
      </c>
      <c r="G368" s="34" t="s">
        <v>838</v>
      </c>
      <c r="H368" s="31">
        <v>1</v>
      </c>
      <c r="I368" s="31">
        <v>0</v>
      </c>
      <c r="J368" s="31">
        <v>0</v>
      </c>
      <c r="K368" s="117">
        <f t="shared" si="21"/>
        <v>0</v>
      </c>
      <c r="L368" s="129">
        <v>0</v>
      </c>
      <c r="M368" s="129">
        <v>0</v>
      </c>
      <c r="N368" s="56" t="str">
        <f t="shared" si="22"/>
        <v>Twin Bends, LLC</v>
      </c>
      <c r="O368" t="str">
        <f t="shared" si="23"/>
        <v>Yes</v>
      </c>
      <c r="P368" t="str">
        <f t="shared" si="24"/>
        <v>Yes</v>
      </c>
    </row>
    <row r="369" spans="1:16" outlineLevel="1" x14ac:dyDescent="0.2">
      <c r="A369" s="29" t="s">
        <v>1554</v>
      </c>
      <c r="F369" s="115">
        <f>SUBTOTAL(9,F367:F368)</f>
        <v>695900</v>
      </c>
      <c r="H369" s="31">
        <f>SUBTOTAL(9,H367:H368)</f>
        <v>2</v>
      </c>
      <c r="I369" s="31">
        <f>SUBTOTAL(9,I367:I368)</f>
        <v>0</v>
      </c>
      <c r="J369" s="31">
        <f>SUBTOTAL(9,J367:J368)</f>
        <v>0</v>
      </c>
      <c r="K369" s="117">
        <f t="shared" si="21"/>
        <v>0</v>
      </c>
      <c r="L369" s="129">
        <f>SUBTOTAL(9,L367:L368)</f>
        <v>0</v>
      </c>
      <c r="M369" s="129">
        <f>SUBTOTAL(9,M367:M368)</f>
        <v>0</v>
      </c>
      <c r="N369" s="56" t="str">
        <f t="shared" si="22"/>
        <v>Twin Bends, LLC</v>
      </c>
      <c r="O369" t="str">
        <f t="shared" si="23"/>
        <v>Yes</v>
      </c>
      <c r="P369" t="str">
        <f t="shared" si="24"/>
        <v>Yes</v>
      </c>
    </row>
    <row r="370" spans="1:16" outlineLevel="2" x14ac:dyDescent="0.2">
      <c r="A370" t="s">
        <v>847</v>
      </c>
      <c r="B370" t="s">
        <v>1036</v>
      </c>
      <c r="C370" s="3" t="s">
        <v>2023</v>
      </c>
      <c r="D370" t="s">
        <v>6</v>
      </c>
      <c r="E370" s="102">
        <v>43578</v>
      </c>
      <c r="F370" s="115">
        <v>200000</v>
      </c>
      <c r="G370" s="31" t="s">
        <v>838</v>
      </c>
      <c r="H370" s="31">
        <v>1</v>
      </c>
      <c r="I370" s="31">
        <v>0</v>
      </c>
      <c r="J370" s="31">
        <v>1</v>
      </c>
      <c r="K370" s="117">
        <f t="shared" si="21"/>
        <v>1</v>
      </c>
      <c r="L370">
        <v>0</v>
      </c>
      <c r="M370">
        <v>0</v>
      </c>
      <c r="N370" s="56" t="str">
        <f t="shared" si="22"/>
        <v>Bentwood Realty</v>
      </c>
      <c r="O370" t="str">
        <f t="shared" si="23"/>
        <v>Yes</v>
      </c>
      <c r="P370" t="str">
        <f t="shared" si="24"/>
        <v>Yes</v>
      </c>
    </row>
    <row r="371" spans="1:16" outlineLevel="1" x14ac:dyDescent="0.2">
      <c r="A371" s="29" t="s">
        <v>847</v>
      </c>
      <c r="C371" s="3"/>
      <c r="E371" s="102"/>
      <c r="F371" s="115">
        <f>SUBTOTAL(9,F370:F370)</f>
        <v>200000</v>
      </c>
      <c r="G371" s="31"/>
      <c r="H371" s="31">
        <f>SUBTOTAL(9,H370:H370)</f>
        <v>1</v>
      </c>
      <c r="I371" s="31">
        <f>SUBTOTAL(9,I370:I370)</f>
        <v>0</v>
      </c>
      <c r="J371" s="31">
        <f>SUBTOTAL(9,J370:J370)</f>
        <v>1</v>
      </c>
      <c r="K371" s="117">
        <f t="shared" si="21"/>
        <v>1</v>
      </c>
      <c r="L371">
        <f>SUBTOTAL(9,L370:L370)</f>
        <v>0</v>
      </c>
      <c r="M371">
        <f>SUBTOTAL(9,M370:M370)</f>
        <v>0</v>
      </c>
      <c r="N371" s="56" t="str">
        <f t="shared" si="22"/>
        <v>Bentwood Realty</v>
      </c>
      <c r="O371" t="str">
        <f t="shared" si="23"/>
        <v>Yes</v>
      </c>
      <c r="P371" t="str">
        <f t="shared" si="24"/>
        <v>Yes</v>
      </c>
    </row>
    <row r="372" spans="1:16" outlineLevel="2" x14ac:dyDescent="0.2">
      <c r="A372" t="s">
        <v>279</v>
      </c>
      <c r="B372" t="s">
        <v>1036</v>
      </c>
      <c r="C372" s="3" t="s">
        <v>2475</v>
      </c>
      <c r="D372" t="s">
        <v>2476</v>
      </c>
      <c r="E372" s="102">
        <v>43524</v>
      </c>
      <c r="F372" s="115">
        <v>121000</v>
      </c>
      <c r="G372" s="31" t="s">
        <v>838</v>
      </c>
      <c r="H372" s="31">
        <v>1</v>
      </c>
      <c r="I372" s="31">
        <v>0</v>
      </c>
      <c r="J372" s="31">
        <v>1</v>
      </c>
      <c r="K372" s="117">
        <f t="shared" si="21"/>
        <v>1</v>
      </c>
      <c r="L372">
        <v>1</v>
      </c>
      <c r="M372">
        <v>0</v>
      </c>
      <c r="N372" s="56" t="str">
        <f t="shared" si="22"/>
        <v>Bentwood Realty</v>
      </c>
      <c r="O372" t="str">
        <f t="shared" si="23"/>
        <v>Yes</v>
      </c>
      <c r="P372" t="str">
        <f t="shared" si="24"/>
        <v>Yes</v>
      </c>
    </row>
    <row r="373" spans="1:16" outlineLevel="1" x14ac:dyDescent="0.2">
      <c r="A373" s="29" t="s">
        <v>279</v>
      </c>
      <c r="C373" s="3"/>
      <c r="E373" s="102"/>
      <c r="F373" s="115">
        <f>SUBTOTAL(9,F372:F372)</f>
        <v>121000</v>
      </c>
      <c r="G373" s="31"/>
      <c r="H373" s="31">
        <f>SUBTOTAL(9,H372:H372)</f>
        <v>1</v>
      </c>
      <c r="I373" s="31">
        <f>SUBTOTAL(9,I372:I372)</f>
        <v>0</v>
      </c>
      <c r="J373" s="31">
        <f>SUBTOTAL(9,J372:J372)</f>
        <v>1</v>
      </c>
      <c r="K373" s="117">
        <f t="shared" si="21"/>
        <v>1</v>
      </c>
      <c r="L373">
        <f>SUBTOTAL(9,L372:L372)</f>
        <v>1</v>
      </c>
      <c r="M373">
        <f>SUBTOTAL(9,M372:M372)</f>
        <v>0</v>
      </c>
      <c r="N373" s="56" t="str">
        <f t="shared" si="22"/>
        <v>Bentwood Realty</v>
      </c>
      <c r="O373" t="str">
        <f t="shared" si="23"/>
        <v>Yes</v>
      </c>
      <c r="P373" t="str">
        <f t="shared" si="24"/>
        <v>Yes</v>
      </c>
    </row>
    <row r="374" spans="1:16" outlineLevel="2" x14ac:dyDescent="0.2">
      <c r="A374" t="s">
        <v>1204</v>
      </c>
      <c r="B374" t="s">
        <v>1842</v>
      </c>
      <c r="C374" t="s">
        <v>2533</v>
      </c>
      <c r="D374" t="s">
        <v>6</v>
      </c>
      <c r="E374" s="3">
        <v>43531</v>
      </c>
      <c r="F374" s="115">
        <v>59900</v>
      </c>
      <c r="G374" s="17" t="s">
        <v>838</v>
      </c>
      <c r="H374" s="129">
        <v>1</v>
      </c>
      <c r="I374" s="129">
        <v>0</v>
      </c>
      <c r="J374" s="31">
        <v>0</v>
      </c>
      <c r="K374" s="117">
        <f t="shared" si="21"/>
        <v>0</v>
      </c>
      <c r="L374" s="129">
        <v>0</v>
      </c>
      <c r="M374" s="129">
        <v>0</v>
      </c>
      <c r="N374" s="56" t="str">
        <f t="shared" si="22"/>
        <v>Coldwell Banker Apex, REALTORS</v>
      </c>
      <c r="O374" t="str">
        <f t="shared" si="23"/>
        <v>Yes</v>
      </c>
      <c r="P374" t="str">
        <f t="shared" si="24"/>
        <v>Yes</v>
      </c>
    </row>
    <row r="375" spans="1:16" outlineLevel="1" x14ac:dyDescent="0.2">
      <c r="A375" s="29" t="s">
        <v>1204</v>
      </c>
      <c r="F375" s="115">
        <f>SUBTOTAL(9,F374:F374)</f>
        <v>59900</v>
      </c>
      <c r="G375" s="17"/>
      <c r="H375" s="129">
        <f>SUBTOTAL(9,H374:H374)</f>
        <v>1</v>
      </c>
      <c r="I375" s="129">
        <f>SUBTOTAL(9,I374:I374)</f>
        <v>0</v>
      </c>
      <c r="J375" s="31">
        <f>SUBTOTAL(9,J374:J374)</f>
        <v>0</v>
      </c>
      <c r="K375" s="117">
        <f t="shared" si="21"/>
        <v>0</v>
      </c>
      <c r="L375" s="129">
        <f>SUBTOTAL(9,L374:L374)</f>
        <v>0</v>
      </c>
      <c r="M375" s="129">
        <f>SUBTOTAL(9,M374:M374)</f>
        <v>0</v>
      </c>
      <c r="N375" s="56" t="str">
        <f t="shared" si="22"/>
        <v>Coldwell Banker Apex, REALTORS</v>
      </c>
      <c r="O375" t="str">
        <f t="shared" si="23"/>
        <v>Yes</v>
      </c>
      <c r="P375" t="str">
        <f t="shared" si="24"/>
        <v>Yes</v>
      </c>
    </row>
    <row r="376" spans="1:16" outlineLevel="2" x14ac:dyDescent="0.2">
      <c r="A376" t="s">
        <v>2078</v>
      </c>
      <c r="B376" t="s">
        <v>1842</v>
      </c>
      <c r="C376" s="3" t="s">
        <v>2191</v>
      </c>
      <c r="D376" t="s">
        <v>6</v>
      </c>
      <c r="E376" s="102">
        <v>43486</v>
      </c>
      <c r="F376" s="115">
        <v>160000</v>
      </c>
      <c r="G376" s="31">
        <v>20182904</v>
      </c>
      <c r="H376" s="31">
        <v>1</v>
      </c>
      <c r="I376" s="31">
        <v>1</v>
      </c>
      <c r="J376" s="31">
        <v>1</v>
      </c>
      <c r="K376" s="117">
        <f t="shared" si="21"/>
        <v>1</v>
      </c>
      <c r="L376">
        <v>0</v>
      </c>
      <c r="M376">
        <v>0</v>
      </c>
      <c r="N376" s="56" t="str">
        <f t="shared" si="22"/>
        <v>Coldwell Banker Apex, REALTORS</v>
      </c>
      <c r="O376" t="str">
        <f t="shared" si="23"/>
        <v>Yes</v>
      </c>
      <c r="P376" t="str">
        <f t="shared" si="24"/>
        <v>Yes</v>
      </c>
    </row>
    <row r="377" spans="1:16" outlineLevel="2" x14ac:dyDescent="0.2">
      <c r="A377" t="s">
        <v>2078</v>
      </c>
      <c r="B377" t="s">
        <v>1842</v>
      </c>
      <c r="C377" s="3" t="s">
        <v>2420</v>
      </c>
      <c r="D377" t="s">
        <v>6</v>
      </c>
      <c r="E377" s="102">
        <v>43518</v>
      </c>
      <c r="F377" s="115">
        <v>98000</v>
      </c>
      <c r="G377" s="31">
        <v>20190168</v>
      </c>
      <c r="H377" s="31">
        <v>1</v>
      </c>
      <c r="I377" s="31">
        <v>1</v>
      </c>
      <c r="J377" s="31">
        <v>1</v>
      </c>
      <c r="K377" s="117">
        <f t="shared" si="21"/>
        <v>1</v>
      </c>
      <c r="L377">
        <v>0</v>
      </c>
      <c r="M377">
        <v>0</v>
      </c>
      <c r="N377" s="56" t="str">
        <f t="shared" si="22"/>
        <v>Coldwell Banker Apex, REALTORS</v>
      </c>
      <c r="O377" t="str">
        <f t="shared" si="23"/>
        <v>Yes</v>
      </c>
      <c r="P377" t="str">
        <f t="shared" si="24"/>
        <v>Yes</v>
      </c>
    </row>
    <row r="378" spans="1:16" outlineLevel="2" x14ac:dyDescent="0.2">
      <c r="A378" t="s">
        <v>2078</v>
      </c>
      <c r="B378" t="s">
        <v>1842</v>
      </c>
      <c r="C378" s="3" t="s">
        <v>2357</v>
      </c>
      <c r="D378" t="s">
        <v>6</v>
      </c>
      <c r="E378" s="102">
        <v>43510</v>
      </c>
      <c r="F378" s="115">
        <v>152000</v>
      </c>
      <c r="G378" s="31">
        <v>20190092</v>
      </c>
      <c r="H378" s="31">
        <v>1</v>
      </c>
      <c r="I378" s="31">
        <v>1</v>
      </c>
      <c r="J378" s="31">
        <v>1</v>
      </c>
      <c r="K378" s="117">
        <f t="shared" si="21"/>
        <v>1</v>
      </c>
      <c r="L378">
        <v>0</v>
      </c>
      <c r="M378">
        <v>0</v>
      </c>
      <c r="N378" s="56" t="str">
        <f t="shared" si="22"/>
        <v>Coldwell Banker Apex, REALTORS</v>
      </c>
      <c r="O378" t="str">
        <f t="shared" si="23"/>
        <v>Yes</v>
      </c>
      <c r="P378" t="str">
        <f t="shared" si="24"/>
        <v>Yes</v>
      </c>
    </row>
    <row r="379" spans="1:16" outlineLevel="2" x14ac:dyDescent="0.2">
      <c r="A379" t="s">
        <v>2078</v>
      </c>
      <c r="B379" t="s">
        <v>1842</v>
      </c>
      <c r="C379" s="3" t="s">
        <v>2636</v>
      </c>
      <c r="D379" t="s">
        <v>6</v>
      </c>
      <c r="E379" s="102">
        <v>43543</v>
      </c>
      <c r="F379" s="115">
        <v>168000</v>
      </c>
      <c r="G379" s="31">
        <v>20190371</v>
      </c>
      <c r="H379" s="31">
        <v>1</v>
      </c>
      <c r="I379" s="31">
        <v>1</v>
      </c>
      <c r="J379" s="31">
        <v>1</v>
      </c>
      <c r="K379" s="117">
        <f t="shared" si="21"/>
        <v>1</v>
      </c>
      <c r="L379">
        <v>0</v>
      </c>
      <c r="M379">
        <v>0</v>
      </c>
      <c r="N379" s="56" t="str">
        <f t="shared" si="22"/>
        <v>Coldwell Banker Apex, REALTORS</v>
      </c>
      <c r="O379" t="str">
        <f t="shared" si="23"/>
        <v>Yes</v>
      </c>
      <c r="P379" t="str">
        <f t="shared" si="24"/>
        <v>Yes</v>
      </c>
    </row>
    <row r="380" spans="1:16" outlineLevel="2" x14ac:dyDescent="0.2">
      <c r="A380" t="s">
        <v>2078</v>
      </c>
      <c r="B380" t="s">
        <v>118</v>
      </c>
      <c r="C380" s="3" t="s">
        <v>3165</v>
      </c>
      <c r="D380" t="s">
        <v>6</v>
      </c>
      <c r="E380" s="102">
        <v>43599</v>
      </c>
      <c r="F380" s="115">
        <v>34000</v>
      </c>
      <c r="G380" s="31" t="s">
        <v>838</v>
      </c>
      <c r="H380" s="31">
        <v>1</v>
      </c>
      <c r="I380" s="31">
        <v>0</v>
      </c>
      <c r="J380" s="31">
        <v>1</v>
      </c>
      <c r="K380" s="117">
        <f t="shared" si="21"/>
        <v>1</v>
      </c>
      <c r="L380">
        <v>0</v>
      </c>
      <c r="M380">
        <v>0</v>
      </c>
      <c r="N380" s="56" t="str">
        <f t="shared" si="22"/>
        <v>Central Realty</v>
      </c>
      <c r="O380" t="str">
        <f t="shared" si="23"/>
        <v>Yes</v>
      </c>
      <c r="P380" t="str">
        <f t="shared" si="24"/>
        <v>Yes</v>
      </c>
    </row>
    <row r="381" spans="1:16" outlineLevel="2" x14ac:dyDescent="0.2">
      <c r="A381" t="s">
        <v>2078</v>
      </c>
      <c r="B381" t="s">
        <v>1842</v>
      </c>
      <c r="C381" t="s">
        <v>831</v>
      </c>
      <c r="D381" t="s">
        <v>6</v>
      </c>
      <c r="E381" s="3">
        <v>43528</v>
      </c>
      <c r="F381" s="115">
        <v>176500</v>
      </c>
      <c r="G381" s="34">
        <v>20190327</v>
      </c>
      <c r="H381" s="31">
        <v>1</v>
      </c>
      <c r="I381" s="31">
        <v>1</v>
      </c>
      <c r="J381" s="31">
        <v>0</v>
      </c>
      <c r="K381" s="117">
        <f t="shared" si="21"/>
        <v>0</v>
      </c>
      <c r="L381" s="129">
        <v>0</v>
      </c>
      <c r="M381" s="129">
        <v>0</v>
      </c>
      <c r="N381" s="56" t="str">
        <f t="shared" si="22"/>
        <v>Coldwell Banker Apex, REALTORS</v>
      </c>
      <c r="O381" t="str">
        <f t="shared" si="23"/>
        <v>Yes</v>
      </c>
      <c r="P381" t="str">
        <f t="shared" si="24"/>
        <v>Yes</v>
      </c>
    </row>
    <row r="382" spans="1:16" outlineLevel="2" x14ac:dyDescent="0.2">
      <c r="A382" t="s">
        <v>2078</v>
      </c>
      <c r="B382" t="s">
        <v>1842</v>
      </c>
      <c r="C382" t="s">
        <v>2804</v>
      </c>
      <c r="D382" t="s">
        <v>301</v>
      </c>
      <c r="E382" s="3">
        <v>43560</v>
      </c>
      <c r="F382" s="115">
        <v>292000</v>
      </c>
      <c r="G382" s="34" t="s">
        <v>838</v>
      </c>
      <c r="H382" s="31">
        <v>1</v>
      </c>
      <c r="I382" s="31">
        <v>0</v>
      </c>
      <c r="J382" s="31">
        <v>0</v>
      </c>
      <c r="K382" s="117">
        <f t="shared" si="21"/>
        <v>0</v>
      </c>
      <c r="L382" s="129">
        <v>0</v>
      </c>
      <c r="M382" s="129">
        <v>0</v>
      </c>
      <c r="N382" s="56" t="str">
        <f t="shared" si="22"/>
        <v>Coldwell Banker Apex, REALTORS</v>
      </c>
      <c r="O382" t="str">
        <f t="shared" si="23"/>
        <v>Yes</v>
      </c>
      <c r="P382" t="str">
        <f t="shared" si="24"/>
        <v>Yes</v>
      </c>
    </row>
    <row r="383" spans="1:16" outlineLevel="2" x14ac:dyDescent="0.2">
      <c r="A383" t="s">
        <v>2078</v>
      </c>
      <c r="B383" t="s">
        <v>118</v>
      </c>
      <c r="C383" t="s">
        <v>3269</v>
      </c>
      <c r="D383" t="s">
        <v>3270</v>
      </c>
      <c r="E383" s="3">
        <v>43609</v>
      </c>
      <c r="F383" s="115">
        <v>435000</v>
      </c>
      <c r="G383" s="34" t="s">
        <v>838</v>
      </c>
      <c r="H383" s="31">
        <v>1</v>
      </c>
      <c r="I383" s="31">
        <v>0</v>
      </c>
      <c r="J383" s="31">
        <v>0</v>
      </c>
      <c r="K383" s="117">
        <f t="shared" si="21"/>
        <v>0</v>
      </c>
      <c r="L383" s="129">
        <v>0</v>
      </c>
      <c r="M383" s="129">
        <v>0</v>
      </c>
      <c r="N383" s="56" t="str">
        <f t="shared" si="22"/>
        <v>Central Realty</v>
      </c>
      <c r="O383" t="str">
        <f t="shared" si="23"/>
        <v>Yes</v>
      </c>
      <c r="P383" t="str">
        <f t="shared" si="24"/>
        <v>Yes</v>
      </c>
    </row>
    <row r="384" spans="1:16" outlineLevel="1" x14ac:dyDescent="0.2">
      <c r="A384" s="29" t="s">
        <v>2078</v>
      </c>
      <c r="F384" s="115">
        <f>SUBTOTAL(9,F376:F383)</f>
        <v>1515500</v>
      </c>
      <c r="H384" s="31">
        <f>SUBTOTAL(9,H376:H383)</f>
        <v>8</v>
      </c>
      <c r="I384" s="31">
        <f>SUBTOTAL(9,I376:I383)</f>
        <v>5</v>
      </c>
      <c r="J384" s="31">
        <f>SUBTOTAL(9,J376:J383)</f>
        <v>5</v>
      </c>
      <c r="K384" s="117">
        <f t="shared" si="21"/>
        <v>0.625</v>
      </c>
      <c r="L384" s="129">
        <f>SUBTOTAL(9,L376:L383)</f>
        <v>0</v>
      </c>
      <c r="M384" s="129">
        <f>SUBTOTAL(9,M376:M383)</f>
        <v>0</v>
      </c>
      <c r="N384" s="56" t="str">
        <f t="shared" si="22"/>
        <v>Central Realty</v>
      </c>
      <c r="O384" t="str">
        <f t="shared" si="23"/>
        <v>Yes</v>
      </c>
      <c r="P384" t="str">
        <f t="shared" si="24"/>
        <v>Yes</v>
      </c>
    </row>
    <row r="385" spans="1:16" outlineLevel="2" x14ac:dyDescent="0.2">
      <c r="A385" t="s">
        <v>1553</v>
      </c>
      <c r="B385" t="s">
        <v>1842</v>
      </c>
      <c r="C385" s="3" t="s">
        <v>2277</v>
      </c>
      <c r="D385" t="s">
        <v>216</v>
      </c>
      <c r="E385" s="102">
        <v>43497</v>
      </c>
      <c r="F385" s="115">
        <v>115000</v>
      </c>
      <c r="G385" s="31" t="s">
        <v>838</v>
      </c>
      <c r="H385" s="31">
        <v>1</v>
      </c>
      <c r="I385" s="31">
        <v>0</v>
      </c>
      <c r="J385" s="31">
        <v>1</v>
      </c>
      <c r="K385" s="117">
        <f t="shared" si="21"/>
        <v>1</v>
      </c>
      <c r="L385">
        <v>0</v>
      </c>
      <c r="M385">
        <v>0</v>
      </c>
      <c r="N385" s="56" t="str">
        <f t="shared" si="22"/>
        <v>Coldwell Banker Apex, REALTORS</v>
      </c>
      <c r="O385" t="str">
        <f t="shared" si="23"/>
        <v>Yes</v>
      </c>
      <c r="P385" t="str">
        <f t="shared" si="24"/>
        <v>Yes</v>
      </c>
    </row>
    <row r="386" spans="1:16" outlineLevel="2" x14ac:dyDescent="0.2">
      <c r="A386" t="s">
        <v>1553</v>
      </c>
      <c r="B386" t="s">
        <v>1842</v>
      </c>
      <c r="C386" s="3" t="s">
        <v>2616</v>
      </c>
      <c r="D386" t="s">
        <v>6</v>
      </c>
      <c r="E386" s="102">
        <v>43539</v>
      </c>
      <c r="F386" s="115">
        <v>220500</v>
      </c>
      <c r="G386" s="31" t="s">
        <v>838</v>
      </c>
      <c r="H386" s="31">
        <v>1</v>
      </c>
      <c r="I386" s="31">
        <v>0</v>
      </c>
      <c r="J386" s="31">
        <v>1</v>
      </c>
      <c r="K386" s="117">
        <f t="shared" si="21"/>
        <v>1</v>
      </c>
      <c r="L386">
        <v>0</v>
      </c>
      <c r="M386">
        <v>0</v>
      </c>
      <c r="N386" s="56" t="str">
        <f t="shared" si="22"/>
        <v>Coldwell Banker Apex, REALTORS</v>
      </c>
      <c r="O386" t="str">
        <f t="shared" si="23"/>
        <v>Yes</v>
      </c>
      <c r="P386" t="str">
        <f t="shared" si="24"/>
        <v>Yes</v>
      </c>
    </row>
    <row r="387" spans="1:16" outlineLevel="2" x14ac:dyDescent="0.2">
      <c r="A387" t="s">
        <v>1553</v>
      </c>
      <c r="B387" t="s">
        <v>1842</v>
      </c>
      <c r="C387" t="s">
        <v>2042</v>
      </c>
      <c r="D387" t="s">
        <v>1249</v>
      </c>
      <c r="E387" s="3">
        <v>43572</v>
      </c>
      <c r="F387" s="115">
        <v>141000</v>
      </c>
      <c r="G387" s="34" t="s">
        <v>838</v>
      </c>
      <c r="H387" s="31">
        <v>1</v>
      </c>
      <c r="I387" s="31">
        <v>0</v>
      </c>
      <c r="J387" s="31">
        <v>0</v>
      </c>
      <c r="K387" s="117">
        <f t="shared" ref="K387:K450" si="25">+J387/H387</f>
        <v>0</v>
      </c>
      <c r="L387" s="129">
        <v>0</v>
      </c>
      <c r="M387" s="129">
        <v>0</v>
      </c>
      <c r="N387" s="56" t="str">
        <f t="shared" ref="N387:N450" si="26">IF(B387="",B386,B387)</f>
        <v>Coldwell Banker Apex, REALTORS</v>
      </c>
      <c r="O387" t="str">
        <f t="shared" ref="O387:O450" si="27">IF(L387&gt;=$U$2,"Yes","No")</f>
        <v>Yes</v>
      </c>
      <c r="P387" t="str">
        <f t="shared" ref="P387:P450" si="28">IF(N387&gt;=$V$2,"Yes","No")</f>
        <v>Yes</v>
      </c>
    </row>
    <row r="388" spans="1:16" outlineLevel="2" x14ac:dyDescent="0.2">
      <c r="A388" t="s">
        <v>1553</v>
      </c>
      <c r="B388" t="s">
        <v>1842</v>
      </c>
      <c r="C388" t="s">
        <v>3248</v>
      </c>
      <c r="D388" t="s">
        <v>1126</v>
      </c>
      <c r="E388" s="3">
        <v>43608</v>
      </c>
      <c r="F388" s="115">
        <v>153000</v>
      </c>
      <c r="G388" s="34" t="s">
        <v>838</v>
      </c>
      <c r="H388" s="31">
        <v>1</v>
      </c>
      <c r="I388" s="31">
        <v>0</v>
      </c>
      <c r="J388" s="31">
        <v>0</v>
      </c>
      <c r="K388" s="117">
        <f t="shared" si="25"/>
        <v>0</v>
      </c>
      <c r="L388" s="129">
        <v>0</v>
      </c>
      <c r="M388" s="129">
        <v>0</v>
      </c>
      <c r="N388" s="56" t="str">
        <f t="shared" si="26"/>
        <v>Coldwell Banker Apex, REALTORS</v>
      </c>
      <c r="O388" t="str">
        <f t="shared" si="27"/>
        <v>Yes</v>
      </c>
      <c r="P388" t="str">
        <f t="shared" si="28"/>
        <v>Yes</v>
      </c>
    </row>
    <row r="389" spans="1:16" outlineLevel="2" x14ac:dyDescent="0.2">
      <c r="A389" t="s">
        <v>1553</v>
      </c>
      <c r="B389" t="s">
        <v>1842</v>
      </c>
      <c r="C389" t="s">
        <v>2822</v>
      </c>
      <c r="D389" t="s">
        <v>6</v>
      </c>
      <c r="E389" s="3">
        <v>43563</v>
      </c>
      <c r="F389" s="115">
        <v>245000</v>
      </c>
      <c r="G389" s="34" t="s">
        <v>838</v>
      </c>
      <c r="H389" s="31">
        <v>1</v>
      </c>
      <c r="I389" s="31">
        <v>0</v>
      </c>
      <c r="J389" s="31">
        <v>0</v>
      </c>
      <c r="K389" s="117">
        <f t="shared" si="25"/>
        <v>0</v>
      </c>
      <c r="L389" s="129">
        <v>0</v>
      </c>
      <c r="M389" s="129">
        <v>0</v>
      </c>
      <c r="N389" s="56" t="str">
        <f t="shared" si="26"/>
        <v>Coldwell Banker Apex, REALTORS</v>
      </c>
      <c r="O389" t="str">
        <f t="shared" si="27"/>
        <v>Yes</v>
      </c>
      <c r="P389" t="str">
        <f t="shared" si="28"/>
        <v>Yes</v>
      </c>
    </row>
    <row r="390" spans="1:16" outlineLevel="1" x14ac:dyDescent="0.2">
      <c r="A390" s="29" t="s">
        <v>1553</v>
      </c>
      <c r="F390" s="115">
        <f>SUBTOTAL(9,F385:F389)</f>
        <v>874500</v>
      </c>
      <c r="H390" s="31">
        <f>SUBTOTAL(9,H385:H389)</f>
        <v>5</v>
      </c>
      <c r="I390" s="31">
        <f>SUBTOTAL(9,I385:I389)</f>
        <v>0</v>
      </c>
      <c r="J390" s="31">
        <f>SUBTOTAL(9,J385:J389)</f>
        <v>2</v>
      </c>
      <c r="K390" s="117">
        <f t="shared" si="25"/>
        <v>0.4</v>
      </c>
      <c r="L390" s="129">
        <f>SUBTOTAL(9,L385:L389)</f>
        <v>0</v>
      </c>
      <c r="M390" s="129">
        <f>SUBTOTAL(9,M385:M389)</f>
        <v>0</v>
      </c>
      <c r="N390" s="56" t="str">
        <f t="shared" si="26"/>
        <v>Coldwell Banker Apex, REALTORS</v>
      </c>
      <c r="O390" t="str">
        <f t="shared" si="27"/>
        <v>Yes</v>
      </c>
      <c r="P390" t="str">
        <f t="shared" si="28"/>
        <v>Yes</v>
      </c>
    </row>
    <row r="391" spans="1:16" outlineLevel="2" x14ac:dyDescent="0.2">
      <c r="A391" t="s">
        <v>1882</v>
      </c>
      <c r="B391" t="s">
        <v>1535</v>
      </c>
      <c r="C391" s="3" t="s">
        <v>2102</v>
      </c>
      <c r="D391" t="s">
        <v>6</v>
      </c>
      <c r="E391" s="102">
        <v>43468</v>
      </c>
      <c r="F391" s="115">
        <v>321500</v>
      </c>
      <c r="G391" s="31" t="s">
        <v>838</v>
      </c>
      <c r="H391" s="31">
        <v>1</v>
      </c>
      <c r="I391" s="31">
        <v>0</v>
      </c>
      <c r="J391" s="31">
        <v>1</v>
      </c>
      <c r="K391" s="117">
        <f t="shared" si="25"/>
        <v>1</v>
      </c>
      <c r="L391">
        <v>0</v>
      </c>
      <c r="M391">
        <v>0</v>
      </c>
      <c r="N391" s="56" t="str">
        <f t="shared" si="26"/>
        <v>Camille Johnson, REALTORS</v>
      </c>
      <c r="O391" t="str">
        <f t="shared" si="27"/>
        <v>Yes</v>
      </c>
      <c r="P391" t="str">
        <f t="shared" si="28"/>
        <v>Yes</v>
      </c>
    </row>
    <row r="392" spans="1:16" outlineLevel="2" x14ac:dyDescent="0.2">
      <c r="A392" t="s">
        <v>1882</v>
      </c>
      <c r="B392" t="s">
        <v>1535</v>
      </c>
      <c r="C392" s="3" t="s">
        <v>2512</v>
      </c>
      <c r="D392" t="s">
        <v>6</v>
      </c>
      <c r="E392" s="102">
        <v>43528</v>
      </c>
      <c r="F392" s="115">
        <v>435000</v>
      </c>
      <c r="G392" s="31" t="s">
        <v>838</v>
      </c>
      <c r="H392" s="31">
        <v>1</v>
      </c>
      <c r="I392" s="31">
        <v>0</v>
      </c>
      <c r="J392" s="31">
        <v>1</v>
      </c>
      <c r="K392" s="117">
        <f t="shared" si="25"/>
        <v>1</v>
      </c>
      <c r="L392">
        <v>0</v>
      </c>
      <c r="M392">
        <v>0</v>
      </c>
      <c r="N392" s="56" t="str">
        <f t="shared" si="26"/>
        <v>Camille Johnson, REALTORS</v>
      </c>
      <c r="O392" t="str">
        <f t="shared" si="27"/>
        <v>Yes</v>
      </c>
      <c r="P392" t="str">
        <f t="shared" si="28"/>
        <v>Yes</v>
      </c>
    </row>
    <row r="393" spans="1:16" outlineLevel="2" x14ac:dyDescent="0.2">
      <c r="A393" t="s">
        <v>1882</v>
      </c>
      <c r="B393" t="s">
        <v>1535</v>
      </c>
      <c r="C393" t="s">
        <v>3146</v>
      </c>
      <c r="D393" t="s">
        <v>6</v>
      </c>
      <c r="E393" s="3">
        <v>43598</v>
      </c>
      <c r="F393" s="115">
        <v>166000</v>
      </c>
      <c r="G393" s="34" t="s">
        <v>838</v>
      </c>
      <c r="H393" s="31">
        <v>1</v>
      </c>
      <c r="I393" s="31">
        <v>0</v>
      </c>
      <c r="J393" s="31">
        <v>0</v>
      </c>
      <c r="K393" s="117">
        <f t="shared" si="25"/>
        <v>0</v>
      </c>
      <c r="L393" s="129">
        <v>0</v>
      </c>
      <c r="M393" s="129">
        <v>0</v>
      </c>
      <c r="N393" s="56" t="str">
        <f t="shared" si="26"/>
        <v>Camille Johnson, REALTORS</v>
      </c>
      <c r="O393" t="str">
        <f t="shared" si="27"/>
        <v>Yes</v>
      </c>
      <c r="P393" t="str">
        <f t="shared" si="28"/>
        <v>Yes</v>
      </c>
    </row>
    <row r="394" spans="1:16" outlineLevel="2" x14ac:dyDescent="0.2">
      <c r="A394" t="s">
        <v>1882</v>
      </c>
      <c r="B394" t="s">
        <v>1535</v>
      </c>
      <c r="C394" t="s">
        <v>2754</v>
      </c>
      <c r="D394" t="s">
        <v>6</v>
      </c>
      <c r="E394" s="3">
        <v>43556</v>
      </c>
      <c r="F394" s="115">
        <v>194500</v>
      </c>
      <c r="G394" s="34" t="s">
        <v>838</v>
      </c>
      <c r="H394" s="31">
        <v>1</v>
      </c>
      <c r="I394" s="31">
        <v>0</v>
      </c>
      <c r="J394" s="31">
        <v>0</v>
      </c>
      <c r="K394" s="117">
        <f t="shared" si="25"/>
        <v>0</v>
      </c>
      <c r="L394" s="129">
        <v>0</v>
      </c>
      <c r="M394" s="129">
        <v>0</v>
      </c>
      <c r="N394" s="56" t="str">
        <f t="shared" si="26"/>
        <v>Camille Johnson, REALTORS</v>
      </c>
      <c r="O394" t="str">
        <f t="shared" si="27"/>
        <v>Yes</v>
      </c>
      <c r="P394" t="str">
        <f t="shared" si="28"/>
        <v>Yes</v>
      </c>
    </row>
    <row r="395" spans="1:16" outlineLevel="2" x14ac:dyDescent="0.2">
      <c r="A395" t="s">
        <v>1882</v>
      </c>
      <c r="B395" t="s">
        <v>1535</v>
      </c>
      <c r="C395" t="s">
        <v>3046</v>
      </c>
      <c r="D395" t="s">
        <v>6</v>
      </c>
      <c r="E395" s="3">
        <v>43588</v>
      </c>
      <c r="F395" s="115">
        <v>212000</v>
      </c>
      <c r="G395" s="34">
        <v>20190843</v>
      </c>
      <c r="H395" s="31">
        <v>1</v>
      </c>
      <c r="I395" s="31">
        <v>1</v>
      </c>
      <c r="J395" s="31">
        <v>0</v>
      </c>
      <c r="K395" s="117">
        <f t="shared" si="25"/>
        <v>0</v>
      </c>
      <c r="L395" s="129">
        <v>0</v>
      </c>
      <c r="M395" s="129">
        <v>0</v>
      </c>
      <c r="N395" s="56" t="str">
        <f t="shared" si="26"/>
        <v>Camille Johnson, REALTORS</v>
      </c>
      <c r="O395" t="str">
        <f t="shared" si="27"/>
        <v>Yes</v>
      </c>
      <c r="P395" t="str">
        <f t="shared" si="28"/>
        <v>Yes</v>
      </c>
    </row>
    <row r="396" spans="1:16" outlineLevel="2" x14ac:dyDescent="0.2">
      <c r="A396" t="s">
        <v>1882</v>
      </c>
      <c r="B396" t="s">
        <v>1535</v>
      </c>
      <c r="C396" t="s">
        <v>2860</v>
      </c>
      <c r="D396" t="s">
        <v>216</v>
      </c>
      <c r="E396" s="3">
        <v>43567</v>
      </c>
      <c r="F396" s="115">
        <v>228000</v>
      </c>
      <c r="G396" s="34" t="s">
        <v>838</v>
      </c>
      <c r="H396" s="31">
        <v>1</v>
      </c>
      <c r="I396" s="31">
        <v>0</v>
      </c>
      <c r="J396" s="31">
        <v>0</v>
      </c>
      <c r="K396" s="117">
        <f t="shared" si="25"/>
        <v>0</v>
      </c>
      <c r="L396" s="129">
        <v>0</v>
      </c>
      <c r="M396" s="129">
        <v>0</v>
      </c>
      <c r="N396" s="56" t="str">
        <f t="shared" si="26"/>
        <v>Camille Johnson, REALTORS</v>
      </c>
      <c r="O396" t="str">
        <f t="shared" si="27"/>
        <v>Yes</v>
      </c>
      <c r="P396" t="str">
        <f t="shared" si="28"/>
        <v>Yes</v>
      </c>
    </row>
    <row r="397" spans="1:16" outlineLevel="2" x14ac:dyDescent="0.2">
      <c r="A397" t="s">
        <v>1882</v>
      </c>
      <c r="B397" t="s">
        <v>1535</v>
      </c>
      <c r="C397" t="s">
        <v>2125</v>
      </c>
      <c r="D397" t="s">
        <v>6</v>
      </c>
      <c r="E397" s="3">
        <v>43474</v>
      </c>
      <c r="F397" s="115">
        <v>235000</v>
      </c>
      <c r="G397" s="34" t="s">
        <v>838</v>
      </c>
      <c r="H397" s="31">
        <v>1</v>
      </c>
      <c r="I397" s="31">
        <v>0</v>
      </c>
      <c r="J397" s="31">
        <v>0</v>
      </c>
      <c r="K397" s="117">
        <f t="shared" si="25"/>
        <v>0</v>
      </c>
      <c r="L397" s="129">
        <v>0</v>
      </c>
      <c r="M397" s="129">
        <v>0</v>
      </c>
      <c r="N397" s="56" t="str">
        <f t="shared" si="26"/>
        <v>Camille Johnson, REALTORS</v>
      </c>
      <c r="O397" t="str">
        <f t="shared" si="27"/>
        <v>Yes</v>
      </c>
      <c r="P397" t="str">
        <f t="shared" si="28"/>
        <v>Yes</v>
      </c>
    </row>
    <row r="398" spans="1:16" outlineLevel="2" x14ac:dyDescent="0.2">
      <c r="A398" t="s">
        <v>1882</v>
      </c>
      <c r="B398" t="s">
        <v>1535</v>
      </c>
      <c r="C398" t="s">
        <v>3071</v>
      </c>
      <c r="D398" t="s">
        <v>1249</v>
      </c>
      <c r="E398" s="3">
        <v>43591</v>
      </c>
      <c r="F398" s="115">
        <v>240000</v>
      </c>
      <c r="G398" s="34">
        <v>20190731</v>
      </c>
      <c r="H398" s="31">
        <v>1</v>
      </c>
      <c r="I398" s="31">
        <v>1</v>
      </c>
      <c r="J398" s="31">
        <v>0</v>
      </c>
      <c r="K398" s="117">
        <f t="shared" si="25"/>
        <v>0</v>
      </c>
      <c r="L398" s="129">
        <v>0</v>
      </c>
      <c r="M398" s="129">
        <v>0</v>
      </c>
      <c r="N398" s="56" t="str">
        <f t="shared" si="26"/>
        <v>Camille Johnson, REALTORS</v>
      </c>
      <c r="O398" t="str">
        <f t="shared" si="27"/>
        <v>Yes</v>
      </c>
      <c r="P398" t="str">
        <f t="shared" si="28"/>
        <v>Yes</v>
      </c>
    </row>
    <row r="399" spans="1:16" outlineLevel="2" x14ac:dyDescent="0.2">
      <c r="A399" t="s">
        <v>1882</v>
      </c>
      <c r="B399" t="s">
        <v>1535</v>
      </c>
      <c r="C399" t="s">
        <v>2274</v>
      </c>
      <c r="D399" t="s">
        <v>6</v>
      </c>
      <c r="E399" s="3">
        <v>43496</v>
      </c>
      <c r="F399" s="115">
        <v>255000</v>
      </c>
      <c r="G399" s="34" t="s">
        <v>838</v>
      </c>
      <c r="H399" s="31">
        <v>1</v>
      </c>
      <c r="I399" s="31">
        <v>0</v>
      </c>
      <c r="J399" s="31">
        <v>0</v>
      </c>
      <c r="K399" s="117">
        <f t="shared" si="25"/>
        <v>0</v>
      </c>
      <c r="L399" s="129">
        <v>0</v>
      </c>
      <c r="M399" s="129">
        <v>0</v>
      </c>
      <c r="N399" s="56" t="str">
        <f t="shared" si="26"/>
        <v>Camille Johnson, REALTORS</v>
      </c>
      <c r="O399" t="str">
        <f t="shared" si="27"/>
        <v>Yes</v>
      </c>
      <c r="P399" t="str">
        <f t="shared" si="28"/>
        <v>Yes</v>
      </c>
    </row>
    <row r="400" spans="1:16" outlineLevel="2" x14ac:dyDescent="0.2">
      <c r="A400" t="s">
        <v>1882</v>
      </c>
      <c r="B400" t="s">
        <v>1535</v>
      </c>
      <c r="C400" t="s">
        <v>2181</v>
      </c>
      <c r="D400" t="s">
        <v>6</v>
      </c>
      <c r="E400" s="3">
        <v>43483</v>
      </c>
      <c r="F400" s="115">
        <v>297500</v>
      </c>
      <c r="G400" s="34">
        <v>20182729</v>
      </c>
      <c r="H400" s="31">
        <v>1</v>
      </c>
      <c r="I400" s="31">
        <v>1</v>
      </c>
      <c r="J400" s="31">
        <v>0</v>
      </c>
      <c r="K400" s="117">
        <f t="shared" si="25"/>
        <v>0</v>
      </c>
      <c r="L400" s="129">
        <v>0</v>
      </c>
      <c r="M400" s="129">
        <v>0</v>
      </c>
      <c r="N400" s="56" t="str">
        <f t="shared" si="26"/>
        <v>Camille Johnson, REALTORS</v>
      </c>
      <c r="O400" t="str">
        <f t="shared" si="27"/>
        <v>Yes</v>
      </c>
      <c r="P400" t="str">
        <f t="shared" si="28"/>
        <v>Yes</v>
      </c>
    </row>
    <row r="401" spans="1:16" outlineLevel="2" x14ac:dyDescent="0.2">
      <c r="A401" t="s">
        <v>1882</v>
      </c>
      <c r="B401" t="s">
        <v>1535</v>
      </c>
      <c r="C401" t="s">
        <v>3206</v>
      </c>
      <c r="D401" t="s">
        <v>7</v>
      </c>
      <c r="E401" s="3">
        <v>43605</v>
      </c>
      <c r="F401" s="115">
        <v>310000</v>
      </c>
      <c r="G401" s="34" t="s">
        <v>838</v>
      </c>
      <c r="H401" s="31">
        <v>1</v>
      </c>
      <c r="I401" s="31">
        <v>0</v>
      </c>
      <c r="J401" s="31">
        <v>0</v>
      </c>
      <c r="K401" s="117">
        <f t="shared" si="25"/>
        <v>0</v>
      </c>
      <c r="L401" s="129">
        <v>0</v>
      </c>
      <c r="M401" s="129">
        <v>0</v>
      </c>
      <c r="N401" s="56" t="str">
        <f t="shared" si="26"/>
        <v>Camille Johnson, REALTORS</v>
      </c>
      <c r="O401" t="str">
        <f t="shared" si="27"/>
        <v>Yes</v>
      </c>
      <c r="P401" t="str">
        <f t="shared" si="28"/>
        <v>Yes</v>
      </c>
    </row>
    <row r="402" spans="1:16" outlineLevel="2" x14ac:dyDescent="0.2">
      <c r="A402" t="s">
        <v>1882</v>
      </c>
      <c r="B402" t="s">
        <v>1535</v>
      </c>
      <c r="C402" t="s">
        <v>3180</v>
      </c>
      <c r="D402" t="s">
        <v>6</v>
      </c>
      <c r="E402" s="3">
        <v>43600</v>
      </c>
      <c r="F402" s="115">
        <v>322000</v>
      </c>
      <c r="G402" s="34" t="s">
        <v>838</v>
      </c>
      <c r="H402" s="31">
        <v>1</v>
      </c>
      <c r="I402" s="31">
        <v>0</v>
      </c>
      <c r="J402" s="31">
        <v>0</v>
      </c>
      <c r="K402" s="117">
        <f t="shared" si="25"/>
        <v>0</v>
      </c>
      <c r="L402" s="129">
        <v>0</v>
      </c>
      <c r="M402" s="129">
        <v>0</v>
      </c>
      <c r="N402" s="56" t="str">
        <f t="shared" si="26"/>
        <v>Camille Johnson, REALTORS</v>
      </c>
      <c r="O402" t="str">
        <f t="shared" si="27"/>
        <v>Yes</v>
      </c>
      <c r="P402" t="str">
        <f t="shared" si="28"/>
        <v>Yes</v>
      </c>
    </row>
    <row r="403" spans="1:16" outlineLevel="2" x14ac:dyDescent="0.2">
      <c r="A403" t="s">
        <v>1882</v>
      </c>
      <c r="B403" t="s">
        <v>1535</v>
      </c>
      <c r="C403" t="s">
        <v>2202</v>
      </c>
      <c r="D403" t="s">
        <v>6</v>
      </c>
      <c r="E403" s="3">
        <v>43487</v>
      </c>
      <c r="F403" s="115">
        <v>450000</v>
      </c>
      <c r="G403" s="34">
        <v>20182896</v>
      </c>
      <c r="H403" s="31">
        <v>1</v>
      </c>
      <c r="I403" s="31">
        <v>1</v>
      </c>
      <c r="J403" s="31">
        <v>0</v>
      </c>
      <c r="K403" s="117">
        <f t="shared" si="25"/>
        <v>0</v>
      </c>
      <c r="L403" s="129">
        <v>0</v>
      </c>
      <c r="M403" s="129">
        <v>0</v>
      </c>
      <c r="N403" s="56" t="str">
        <f t="shared" si="26"/>
        <v>Camille Johnson, REALTORS</v>
      </c>
      <c r="O403" t="str">
        <f t="shared" si="27"/>
        <v>Yes</v>
      </c>
      <c r="P403" t="str">
        <f t="shared" si="28"/>
        <v>Yes</v>
      </c>
    </row>
    <row r="404" spans="1:16" outlineLevel="2" x14ac:dyDescent="0.2">
      <c r="A404" t="s">
        <v>1882</v>
      </c>
      <c r="B404" t="s">
        <v>1535</v>
      </c>
      <c r="C404" t="s">
        <v>3004</v>
      </c>
      <c r="D404" t="s">
        <v>6</v>
      </c>
      <c r="E404" s="3">
        <v>43584</v>
      </c>
      <c r="F404" s="115">
        <v>557000</v>
      </c>
      <c r="G404" s="34" t="s">
        <v>838</v>
      </c>
      <c r="H404" s="31">
        <v>1</v>
      </c>
      <c r="I404" s="31">
        <v>0</v>
      </c>
      <c r="J404" s="31">
        <v>0</v>
      </c>
      <c r="K404" s="117">
        <f t="shared" si="25"/>
        <v>0</v>
      </c>
      <c r="L404" s="129">
        <v>0</v>
      </c>
      <c r="M404" s="129">
        <v>0</v>
      </c>
      <c r="N404" s="56" t="str">
        <f t="shared" si="26"/>
        <v>Camille Johnson, REALTORS</v>
      </c>
      <c r="O404" t="str">
        <f t="shared" si="27"/>
        <v>Yes</v>
      </c>
      <c r="P404" t="str">
        <f t="shared" si="28"/>
        <v>Yes</v>
      </c>
    </row>
    <row r="405" spans="1:16" outlineLevel="2" x14ac:dyDescent="0.2">
      <c r="A405" t="s">
        <v>1882</v>
      </c>
      <c r="B405" t="s">
        <v>1535</v>
      </c>
      <c r="C405" t="s">
        <v>2446</v>
      </c>
      <c r="D405" t="s">
        <v>7</v>
      </c>
      <c r="E405" s="3">
        <v>43523</v>
      </c>
      <c r="F405" s="115">
        <v>735000</v>
      </c>
      <c r="G405" s="34" t="s">
        <v>838</v>
      </c>
      <c r="H405" s="31">
        <v>1</v>
      </c>
      <c r="I405" s="31">
        <v>0</v>
      </c>
      <c r="J405" s="31">
        <v>0</v>
      </c>
      <c r="K405" s="117">
        <f t="shared" si="25"/>
        <v>0</v>
      </c>
      <c r="L405" s="129">
        <v>0</v>
      </c>
      <c r="M405" s="129">
        <v>0</v>
      </c>
      <c r="N405" s="56" t="str">
        <f t="shared" si="26"/>
        <v>Camille Johnson, REALTORS</v>
      </c>
      <c r="O405" t="str">
        <f t="shared" si="27"/>
        <v>Yes</v>
      </c>
      <c r="P405" t="str">
        <f t="shared" si="28"/>
        <v>Yes</v>
      </c>
    </row>
    <row r="406" spans="1:16" outlineLevel="2" x14ac:dyDescent="0.2">
      <c r="A406" t="s">
        <v>1882</v>
      </c>
      <c r="B406" t="s">
        <v>1535</v>
      </c>
      <c r="C406" t="s">
        <v>3201</v>
      </c>
      <c r="D406" t="s">
        <v>6</v>
      </c>
      <c r="E406" s="3">
        <v>43602</v>
      </c>
      <c r="F406" s="115">
        <v>735000</v>
      </c>
      <c r="G406" s="34">
        <v>20190594</v>
      </c>
      <c r="H406" s="31">
        <v>1</v>
      </c>
      <c r="I406" s="31">
        <v>1</v>
      </c>
      <c r="J406" s="31">
        <v>0</v>
      </c>
      <c r="K406" s="117">
        <f t="shared" si="25"/>
        <v>0</v>
      </c>
      <c r="L406" s="129">
        <v>0</v>
      </c>
      <c r="M406" s="129">
        <v>0</v>
      </c>
      <c r="N406" s="56" t="str">
        <f t="shared" si="26"/>
        <v>Camille Johnson, REALTORS</v>
      </c>
      <c r="O406" t="str">
        <f t="shared" si="27"/>
        <v>Yes</v>
      </c>
      <c r="P406" t="str">
        <f t="shared" si="28"/>
        <v>Yes</v>
      </c>
    </row>
    <row r="407" spans="1:16" outlineLevel="2" x14ac:dyDescent="0.2">
      <c r="A407" t="s">
        <v>1882</v>
      </c>
      <c r="B407" t="s">
        <v>1535</v>
      </c>
      <c r="C407" t="s">
        <v>2261</v>
      </c>
      <c r="D407" t="s">
        <v>6</v>
      </c>
      <c r="E407" s="3">
        <v>43496</v>
      </c>
      <c r="F407" s="115">
        <v>1000000</v>
      </c>
      <c r="G407" s="34">
        <v>20190056</v>
      </c>
      <c r="H407" s="31">
        <v>1</v>
      </c>
      <c r="I407" s="31">
        <v>1</v>
      </c>
      <c r="J407" s="31">
        <v>0</v>
      </c>
      <c r="K407" s="117">
        <f t="shared" si="25"/>
        <v>0</v>
      </c>
      <c r="L407" s="129">
        <v>0</v>
      </c>
      <c r="M407" s="129">
        <v>0</v>
      </c>
      <c r="N407" s="56" t="str">
        <f t="shared" si="26"/>
        <v>Camille Johnson, REALTORS</v>
      </c>
      <c r="O407" t="str">
        <f t="shared" si="27"/>
        <v>Yes</v>
      </c>
      <c r="P407" t="str">
        <f t="shared" si="28"/>
        <v>Yes</v>
      </c>
    </row>
    <row r="408" spans="1:16" outlineLevel="1" x14ac:dyDescent="0.2">
      <c r="A408" s="29" t="s">
        <v>1882</v>
      </c>
      <c r="F408" s="115">
        <f>SUBTOTAL(9,F391:F407)</f>
        <v>6693500</v>
      </c>
      <c r="H408" s="31">
        <f>SUBTOTAL(9,H391:H407)</f>
        <v>17</v>
      </c>
      <c r="I408" s="31">
        <f>SUBTOTAL(9,I391:I407)</f>
        <v>6</v>
      </c>
      <c r="J408" s="31">
        <f>SUBTOTAL(9,J391:J407)</f>
        <v>2</v>
      </c>
      <c r="K408" s="117">
        <f t="shared" si="25"/>
        <v>0.11764705882352941</v>
      </c>
      <c r="L408" s="129">
        <f>SUBTOTAL(9,L391:L407)</f>
        <v>0</v>
      </c>
      <c r="M408" s="129">
        <f>SUBTOTAL(9,M391:M407)</f>
        <v>0</v>
      </c>
      <c r="N408" s="56" t="str">
        <f t="shared" si="26"/>
        <v>Camille Johnson, REALTORS</v>
      </c>
      <c r="O408" t="str">
        <f t="shared" si="27"/>
        <v>Yes</v>
      </c>
      <c r="P408" t="str">
        <f t="shared" si="28"/>
        <v>Yes</v>
      </c>
    </row>
    <row r="409" spans="1:16" outlineLevel="2" x14ac:dyDescent="0.2">
      <c r="A409" t="s">
        <v>529</v>
      </c>
      <c r="B409" t="s">
        <v>1036</v>
      </c>
      <c r="C409" s="3" t="s">
        <v>2314</v>
      </c>
      <c r="D409" t="s">
        <v>425</v>
      </c>
      <c r="E409" s="102">
        <v>43503</v>
      </c>
      <c r="F409" s="115">
        <v>131000</v>
      </c>
      <c r="G409" s="31" t="s">
        <v>838</v>
      </c>
      <c r="H409" s="31">
        <v>1</v>
      </c>
      <c r="I409" s="31">
        <v>0</v>
      </c>
      <c r="J409" s="31">
        <v>1</v>
      </c>
      <c r="K409" s="117">
        <f t="shared" si="25"/>
        <v>1</v>
      </c>
      <c r="L409">
        <v>0</v>
      </c>
      <c r="M409">
        <v>0</v>
      </c>
      <c r="N409" s="56" t="str">
        <f t="shared" si="26"/>
        <v>Bentwood Realty</v>
      </c>
      <c r="O409" t="str">
        <f t="shared" si="27"/>
        <v>Yes</v>
      </c>
      <c r="P409" t="str">
        <f t="shared" si="28"/>
        <v>Yes</v>
      </c>
    </row>
    <row r="410" spans="1:16" outlineLevel="2" x14ac:dyDescent="0.2">
      <c r="A410" t="s">
        <v>529</v>
      </c>
      <c r="B410" t="s">
        <v>1036</v>
      </c>
      <c r="C410" s="3" t="s">
        <v>3103</v>
      </c>
      <c r="D410" t="s">
        <v>6</v>
      </c>
      <c r="E410" s="102">
        <v>43594</v>
      </c>
      <c r="F410" s="115">
        <v>125500</v>
      </c>
      <c r="G410" s="31" t="s">
        <v>838</v>
      </c>
      <c r="H410" s="31">
        <v>1</v>
      </c>
      <c r="I410" s="31">
        <v>0</v>
      </c>
      <c r="J410" s="31">
        <v>1</v>
      </c>
      <c r="K410" s="117">
        <f t="shared" si="25"/>
        <v>1</v>
      </c>
      <c r="L410">
        <v>0</v>
      </c>
      <c r="M410">
        <v>0</v>
      </c>
      <c r="N410" s="56" t="str">
        <f t="shared" si="26"/>
        <v>Bentwood Realty</v>
      </c>
      <c r="O410" t="str">
        <f t="shared" si="27"/>
        <v>Yes</v>
      </c>
      <c r="P410" t="str">
        <f t="shared" si="28"/>
        <v>Yes</v>
      </c>
    </row>
    <row r="411" spans="1:16" outlineLevel="2" x14ac:dyDescent="0.2">
      <c r="A411" t="s">
        <v>529</v>
      </c>
      <c r="B411" t="s">
        <v>1036</v>
      </c>
      <c r="C411" t="s">
        <v>2392</v>
      </c>
      <c r="D411" t="s">
        <v>6</v>
      </c>
      <c r="E411" s="3">
        <v>43515</v>
      </c>
      <c r="F411" s="115">
        <v>82000</v>
      </c>
      <c r="G411" s="17">
        <v>20190124</v>
      </c>
      <c r="H411" s="129">
        <v>1</v>
      </c>
      <c r="I411" s="129">
        <v>1</v>
      </c>
      <c r="J411" s="31">
        <v>0</v>
      </c>
      <c r="K411" s="117">
        <f t="shared" si="25"/>
        <v>0</v>
      </c>
      <c r="L411" s="129">
        <v>0</v>
      </c>
      <c r="M411" s="129">
        <v>0</v>
      </c>
      <c r="N411" s="56" t="str">
        <f t="shared" si="26"/>
        <v>Bentwood Realty</v>
      </c>
      <c r="O411" t="str">
        <f t="shared" si="27"/>
        <v>Yes</v>
      </c>
      <c r="P411" t="str">
        <f t="shared" si="28"/>
        <v>Yes</v>
      </c>
    </row>
    <row r="412" spans="1:16" outlineLevel="1" x14ac:dyDescent="0.2">
      <c r="A412" s="29" t="s">
        <v>529</v>
      </c>
      <c r="F412" s="115">
        <f>SUBTOTAL(9,F409:F411)</f>
        <v>338500</v>
      </c>
      <c r="G412" s="17"/>
      <c r="H412" s="129">
        <f>SUBTOTAL(9,H409:H411)</f>
        <v>3</v>
      </c>
      <c r="I412" s="129">
        <f>SUBTOTAL(9,I409:I411)</f>
        <v>1</v>
      </c>
      <c r="J412" s="31">
        <f>SUBTOTAL(9,J409:J411)</f>
        <v>2</v>
      </c>
      <c r="K412" s="117">
        <f t="shared" si="25"/>
        <v>0.66666666666666663</v>
      </c>
      <c r="L412" s="129">
        <f>SUBTOTAL(9,L409:L411)</f>
        <v>0</v>
      </c>
      <c r="M412" s="129">
        <f>SUBTOTAL(9,M409:M411)</f>
        <v>0</v>
      </c>
      <c r="N412" s="56" t="str">
        <f t="shared" si="26"/>
        <v>Bentwood Realty</v>
      </c>
      <c r="O412" t="str">
        <f t="shared" si="27"/>
        <v>Yes</v>
      </c>
      <c r="P412" t="str">
        <f t="shared" si="28"/>
        <v>Yes</v>
      </c>
    </row>
    <row r="413" spans="1:16" outlineLevel="2" x14ac:dyDescent="0.2">
      <c r="A413" t="s">
        <v>1684</v>
      </c>
      <c r="B413" t="s">
        <v>2328</v>
      </c>
      <c r="C413" s="3" t="s">
        <v>2500</v>
      </c>
      <c r="D413" t="s">
        <v>111</v>
      </c>
      <c r="E413" s="102">
        <v>43526</v>
      </c>
      <c r="F413" s="115">
        <v>40000</v>
      </c>
      <c r="G413" s="31" t="s">
        <v>838</v>
      </c>
      <c r="H413" s="31">
        <v>1</v>
      </c>
      <c r="I413" s="31">
        <v>0</v>
      </c>
      <c r="J413" s="31">
        <v>1</v>
      </c>
      <c r="K413" s="117">
        <f t="shared" si="25"/>
        <v>1</v>
      </c>
      <c r="L413">
        <v>1</v>
      </c>
      <c r="M413">
        <v>0</v>
      </c>
      <c r="N413" s="56" t="str">
        <f t="shared" si="26"/>
        <v>Sojourn Enterprises</v>
      </c>
      <c r="O413" t="str">
        <f t="shared" si="27"/>
        <v>Yes</v>
      </c>
      <c r="P413" t="str">
        <f t="shared" si="28"/>
        <v>Yes</v>
      </c>
    </row>
    <row r="414" spans="1:16" outlineLevel="2" x14ac:dyDescent="0.2">
      <c r="A414" t="s">
        <v>1684</v>
      </c>
      <c r="B414" t="s">
        <v>2328</v>
      </c>
      <c r="C414" s="3" t="s">
        <v>2329</v>
      </c>
      <c r="D414" t="s">
        <v>424</v>
      </c>
      <c r="E414" s="102">
        <v>43504</v>
      </c>
      <c r="F414" s="115">
        <v>62500</v>
      </c>
      <c r="G414" s="31" t="s">
        <v>838</v>
      </c>
      <c r="H414" s="31">
        <v>1</v>
      </c>
      <c r="I414" s="31">
        <v>0</v>
      </c>
      <c r="J414" s="31">
        <v>1</v>
      </c>
      <c r="K414" s="117">
        <f t="shared" si="25"/>
        <v>1</v>
      </c>
      <c r="L414">
        <v>0</v>
      </c>
      <c r="M414">
        <v>0</v>
      </c>
      <c r="N414" s="56" t="str">
        <f t="shared" si="26"/>
        <v>Sojourn Enterprises</v>
      </c>
      <c r="O414" t="str">
        <f t="shared" si="27"/>
        <v>Yes</v>
      </c>
      <c r="P414" t="str">
        <f t="shared" si="28"/>
        <v>Yes</v>
      </c>
    </row>
    <row r="415" spans="1:16" outlineLevel="2" x14ac:dyDescent="0.2">
      <c r="A415" t="s">
        <v>1684</v>
      </c>
      <c r="B415" t="s">
        <v>2328</v>
      </c>
      <c r="C415" t="s">
        <v>3090</v>
      </c>
      <c r="D415" t="s">
        <v>1249</v>
      </c>
      <c r="E415" s="3">
        <v>43592</v>
      </c>
      <c r="F415" s="115">
        <v>575000</v>
      </c>
      <c r="G415" s="34" t="s">
        <v>838</v>
      </c>
      <c r="H415" s="31">
        <v>1</v>
      </c>
      <c r="I415" s="31">
        <v>0</v>
      </c>
      <c r="J415" s="31">
        <v>0</v>
      </c>
      <c r="K415" s="117">
        <f t="shared" si="25"/>
        <v>0</v>
      </c>
      <c r="L415" s="129">
        <v>0</v>
      </c>
      <c r="M415" s="129">
        <v>0</v>
      </c>
      <c r="N415" s="56" t="str">
        <f t="shared" si="26"/>
        <v>Sojourn Enterprises</v>
      </c>
      <c r="O415" t="str">
        <f t="shared" si="27"/>
        <v>Yes</v>
      </c>
      <c r="P415" t="str">
        <f t="shared" si="28"/>
        <v>Yes</v>
      </c>
    </row>
    <row r="416" spans="1:16" outlineLevel="1" x14ac:dyDescent="0.2">
      <c r="A416" s="29" t="s">
        <v>1684</v>
      </c>
      <c r="F416" s="115">
        <f>SUBTOTAL(9,F413:F415)</f>
        <v>677500</v>
      </c>
      <c r="H416" s="31">
        <f>SUBTOTAL(9,H413:H415)</f>
        <v>3</v>
      </c>
      <c r="I416" s="31">
        <f>SUBTOTAL(9,I413:I415)</f>
        <v>0</v>
      </c>
      <c r="J416" s="31">
        <f>SUBTOTAL(9,J413:J415)</f>
        <v>2</v>
      </c>
      <c r="K416" s="117">
        <f t="shared" si="25"/>
        <v>0.66666666666666663</v>
      </c>
      <c r="L416" s="129">
        <f>SUBTOTAL(9,L413:L415)</f>
        <v>1</v>
      </c>
      <c r="M416" s="129">
        <f>SUBTOTAL(9,M413:M415)</f>
        <v>0</v>
      </c>
      <c r="N416" s="56" t="str">
        <f t="shared" si="26"/>
        <v>Sojourn Enterprises</v>
      </c>
      <c r="O416" t="str">
        <f t="shared" si="27"/>
        <v>Yes</v>
      </c>
      <c r="P416" t="str">
        <f t="shared" si="28"/>
        <v>Yes</v>
      </c>
    </row>
    <row r="417" spans="1:16" outlineLevel="2" x14ac:dyDescent="0.2">
      <c r="A417" t="s">
        <v>28</v>
      </c>
      <c r="B417" t="s">
        <v>1031</v>
      </c>
      <c r="C417" t="s">
        <v>2898</v>
      </c>
      <c r="D417" t="s">
        <v>911</v>
      </c>
      <c r="E417" s="3">
        <v>43572</v>
      </c>
      <c r="F417" s="115">
        <v>55000</v>
      </c>
      <c r="G417" s="17" t="s">
        <v>838</v>
      </c>
      <c r="H417" s="129">
        <v>1</v>
      </c>
      <c r="I417" s="129">
        <v>0</v>
      </c>
      <c r="J417" s="31">
        <v>0</v>
      </c>
      <c r="K417" s="117">
        <f t="shared" si="25"/>
        <v>0</v>
      </c>
      <c r="L417" s="129">
        <v>0</v>
      </c>
      <c r="M417" s="129">
        <v>0</v>
      </c>
      <c r="N417" s="56" t="str">
        <f t="shared" si="26"/>
        <v>Texan Realty</v>
      </c>
      <c r="O417" t="str">
        <f t="shared" si="27"/>
        <v>Yes</v>
      </c>
      <c r="P417" t="str">
        <f t="shared" si="28"/>
        <v>Yes</v>
      </c>
    </row>
    <row r="418" spans="1:16" outlineLevel="2" x14ac:dyDescent="0.2">
      <c r="A418" t="s">
        <v>28</v>
      </c>
      <c r="B418" t="s">
        <v>1031</v>
      </c>
      <c r="C418" t="s">
        <v>2188</v>
      </c>
      <c r="D418" t="s">
        <v>911</v>
      </c>
      <c r="E418" s="3">
        <v>43483</v>
      </c>
      <c r="F418" s="115">
        <v>130000</v>
      </c>
      <c r="G418" s="34" t="s">
        <v>838</v>
      </c>
      <c r="H418" s="31">
        <v>1</v>
      </c>
      <c r="I418" s="31">
        <v>0</v>
      </c>
      <c r="J418" s="31">
        <v>0</v>
      </c>
      <c r="K418" s="117">
        <f t="shared" si="25"/>
        <v>0</v>
      </c>
      <c r="L418" s="129">
        <v>0</v>
      </c>
      <c r="M418" s="129">
        <v>0</v>
      </c>
      <c r="N418" s="56" t="str">
        <f t="shared" si="26"/>
        <v>Texan Realty</v>
      </c>
      <c r="O418" t="str">
        <f t="shared" si="27"/>
        <v>Yes</v>
      </c>
      <c r="P418" t="str">
        <f t="shared" si="28"/>
        <v>Yes</v>
      </c>
    </row>
    <row r="419" spans="1:16" outlineLevel="1" x14ac:dyDescent="0.2">
      <c r="A419" s="29" t="s">
        <v>28</v>
      </c>
      <c r="F419" s="115">
        <f>SUBTOTAL(9,F417:F418)</f>
        <v>185000</v>
      </c>
      <c r="H419" s="31">
        <f>SUBTOTAL(9,H417:H418)</f>
        <v>2</v>
      </c>
      <c r="I419" s="31">
        <f>SUBTOTAL(9,I417:I418)</f>
        <v>0</v>
      </c>
      <c r="J419" s="31">
        <f>SUBTOTAL(9,J417:J418)</f>
        <v>0</v>
      </c>
      <c r="K419" s="117">
        <f t="shared" si="25"/>
        <v>0</v>
      </c>
      <c r="L419" s="129">
        <f>SUBTOTAL(9,L417:L418)</f>
        <v>0</v>
      </c>
      <c r="M419" s="129">
        <f>SUBTOTAL(9,M417:M418)</f>
        <v>0</v>
      </c>
      <c r="N419" s="56" t="str">
        <f t="shared" si="26"/>
        <v>Texan Realty</v>
      </c>
      <c r="O419" t="str">
        <f t="shared" si="27"/>
        <v>Yes</v>
      </c>
      <c r="P419" t="str">
        <f t="shared" si="28"/>
        <v>Yes</v>
      </c>
    </row>
    <row r="420" spans="1:16" outlineLevel="2" x14ac:dyDescent="0.2">
      <c r="A420" t="s">
        <v>2084</v>
      </c>
      <c r="B420" t="s">
        <v>2038</v>
      </c>
      <c r="C420" s="3" t="s">
        <v>2438</v>
      </c>
      <c r="D420" t="s">
        <v>6</v>
      </c>
      <c r="E420" s="102">
        <v>43522</v>
      </c>
      <c r="F420" s="115">
        <v>69850</v>
      </c>
      <c r="G420" s="31" t="s">
        <v>838</v>
      </c>
      <c r="H420" s="31">
        <v>1</v>
      </c>
      <c r="I420" s="31">
        <v>0</v>
      </c>
      <c r="J420" s="31">
        <v>1</v>
      </c>
      <c r="K420" s="117">
        <f t="shared" si="25"/>
        <v>1</v>
      </c>
      <c r="L420">
        <v>0</v>
      </c>
      <c r="M420">
        <v>0</v>
      </c>
      <c r="N420" s="56" t="str">
        <f t="shared" si="26"/>
        <v>Keller Williams Realty Austin NW</v>
      </c>
      <c r="O420" t="str">
        <f t="shared" si="27"/>
        <v>Yes</v>
      </c>
      <c r="P420" t="str">
        <f t="shared" si="28"/>
        <v>Yes</v>
      </c>
    </row>
    <row r="421" spans="1:16" outlineLevel="2" x14ac:dyDescent="0.2">
      <c r="A421" t="s">
        <v>2084</v>
      </c>
      <c r="B421" t="s">
        <v>2038</v>
      </c>
      <c r="C421" s="3" t="s">
        <v>2468</v>
      </c>
      <c r="D421" t="s">
        <v>6</v>
      </c>
      <c r="E421" s="102">
        <v>43524</v>
      </c>
      <c r="F421" s="115">
        <v>8400</v>
      </c>
      <c r="G421" s="31" t="s">
        <v>838</v>
      </c>
      <c r="H421" s="31">
        <v>1</v>
      </c>
      <c r="I421" s="31">
        <v>0</v>
      </c>
      <c r="J421" s="31">
        <v>1</v>
      </c>
      <c r="K421" s="117">
        <f t="shared" si="25"/>
        <v>1</v>
      </c>
      <c r="L421">
        <v>0</v>
      </c>
      <c r="M421">
        <v>0</v>
      </c>
      <c r="N421" s="56" t="str">
        <f t="shared" si="26"/>
        <v>Keller Williams Realty Austin NW</v>
      </c>
      <c r="O421" t="str">
        <f t="shared" si="27"/>
        <v>Yes</v>
      </c>
      <c r="P421" t="str">
        <f t="shared" si="28"/>
        <v>Yes</v>
      </c>
    </row>
    <row r="422" spans="1:16" outlineLevel="1" x14ac:dyDescent="0.2">
      <c r="A422" s="29" t="s">
        <v>2084</v>
      </c>
      <c r="C422" s="3"/>
      <c r="E422" s="102"/>
      <c r="F422" s="115">
        <f>SUBTOTAL(9,F420:F421)</f>
        <v>78250</v>
      </c>
      <c r="G422" s="31"/>
      <c r="H422" s="31">
        <f>SUBTOTAL(9,H420:H421)</f>
        <v>2</v>
      </c>
      <c r="I422" s="31">
        <f>SUBTOTAL(9,I420:I421)</f>
        <v>0</v>
      </c>
      <c r="J422" s="31">
        <f>SUBTOTAL(9,J420:J421)</f>
        <v>2</v>
      </c>
      <c r="K422" s="117">
        <f t="shared" si="25"/>
        <v>1</v>
      </c>
      <c r="L422">
        <f>SUBTOTAL(9,L420:L421)</f>
        <v>0</v>
      </c>
      <c r="M422">
        <f>SUBTOTAL(9,M420:M421)</f>
        <v>0</v>
      </c>
      <c r="N422" s="56" t="str">
        <f t="shared" si="26"/>
        <v>Keller Williams Realty Austin NW</v>
      </c>
      <c r="O422" t="str">
        <f t="shared" si="27"/>
        <v>Yes</v>
      </c>
      <c r="P422" t="str">
        <f t="shared" si="28"/>
        <v>Yes</v>
      </c>
    </row>
    <row r="423" spans="1:16" outlineLevel="2" x14ac:dyDescent="0.2">
      <c r="A423" t="s">
        <v>1633</v>
      </c>
      <c r="B423" t="s">
        <v>1036</v>
      </c>
      <c r="C423" s="3" t="s">
        <v>2309</v>
      </c>
      <c r="D423" t="s">
        <v>6</v>
      </c>
      <c r="E423" s="102">
        <v>43502</v>
      </c>
      <c r="F423" s="115">
        <v>230000</v>
      </c>
      <c r="G423" s="31" t="s">
        <v>838</v>
      </c>
      <c r="H423" s="31">
        <v>1</v>
      </c>
      <c r="I423" s="31">
        <v>0</v>
      </c>
      <c r="J423" s="31">
        <v>1</v>
      </c>
      <c r="K423" s="117">
        <f t="shared" si="25"/>
        <v>1</v>
      </c>
      <c r="L423">
        <v>0</v>
      </c>
      <c r="M423">
        <v>0</v>
      </c>
      <c r="N423" s="56" t="str">
        <f t="shared" si="26"/>
        <v>Bentwood Realty</v>
      </c>
      <c r="O423" t="str">
        <f t="shared" si="27"/>
        <v>Yes</v>
      </c>
      <c r="P423" t="str">
        <f t="shared" si="28"/>
        <v>Yes</v>
      </c>
    </row>
    <row r="424" spans="1:16" outlineLevel="2" x14ac:dyDescent="0.2">
      <c r="A424" t="s">
        <v>1633</v>
      </c>
      <c r="B424" t="s">
        <v>1036</v>
      </c>
      <c r="C424" s="3" t="s">
        <v>2471</v>
      </c>
      <c r="D424" t="s">
        <v>730</v>
      </c>
      <c r="E424" s="102">
        <v>43524</v>
      </c>
      <c r="F424" s="115">
        <v>44000</v>
      </c>
      <c r="G424" s="31" t="s">
        <v>838</v>
      </c>
      <c r="H424" s="31">
        <v>1</v>
      </c>
      <c r="I424" s="31">
        <v>0</v>
      </c>
      <c r="J424" s="31">
        <v>1</v>
      </c>
      <c r="K424" s="117">
        <f t="shared" si="25"/>
        <v>1</v>
      </c>
      <c r="L424">
        <v>0</v>
      </c>
      <c r="M424">
        <v>0</v>
      </c>
      <c r="N424" s="56" t="str">
        <f t="shared" si="26"/>
        <v>Bentwood Realty</v>
      </c>
      <c r="O424" t="str">
        <f t="shared" si="27"/>
        <v>Yes</v>
      </c>
      <c r="P424" t="str">
        <f t="shared" si="28"/>
        <v>Yes</v>
      </c>
    </row>
    <row r="425" spans="1:16" outlineLevel="2" x14ac:dyDescent="0.2">
      <c r="A425" t="s">
        <v>1633</v>
      </c>
      <c r="B425" t="s">
        <v>1036</v>
      </c>
      <c r="C425" s="3" t="s">
        <v>2178</v>
      </c>
      <c r="D425" t="s">
        <v>6</v>
      </c>
      <c r="E425" s="102">
        <v>43483</v>
      </c>
      <c r="F425" s="115">
        <v>133000</v>
      </c>
      <c r="G425" s="31" t="s">
        <v>838</v>
      </c>
      <c r="H425" s="31">
        <v>1</v>
      </c>
      <c r="I425" s="31">
        <v>0</v>
      </c>
      <c r="J425" s="31">
        <v>1</v>
      </c>
      <c r="K425" s="117">
        <f t="shared" si="25"/>
        <v>1</v>
      </c>
      <c r="L425">
        <v>0</v>
      </c>
      <c r="M425">
        <v>0</v>
      </c>
      <c r="N425" s="56" t="str">
        <f t="shared" si="26"/>
        <v>Bentwood Realty</v>
      </c>
      <c r="O425" t="str">
        <f t="shared" si="27"/>
        <v>Yes</v>
      </c>
      <c r="P425" t="str">
        <f t="shared" si="28"/>
        <v>Yes</v>
      </c>
    </row>
    <row r="426" spans="1:16" outlineLevel="2" x14ac:dyDescent="0.2">
      <c r="A426" t="s">
        <v>1633</v>
      </c>
      <c r="B426" t="s">
        <v>1036</v>
      </c>
      <c r="C426" s="3" t="s">
        <v>2272</v>
      </c>
      <c r="D426" t="s">
        <v>6</v>
      </c>
      <c r="E426" s="102">
        <v>43496</v>
      </c>
      <c r="F426" s="115">
        <v>274500</v>
      </c>
      <c r="G426" s="31" t="s">
        <v>838</v>
      </c>
      <c r="H426" s="31">
        <v>1</v>
      </c>
      <c r="I426" s="31">
        <v>0</v>
      </c>
      <c r="J426" s="31">
        <v>1</v>
      </c>
      <c r="K426" s="117">
        <f t="shared" si="25"/>
        <v>1</v>
      </c>
      <c r="L426">
        <v>0</v>
      </c>
      <c r="M426">
        <v>0</v>
      </c>
      <c r="N426" s="56" t="str">
        <f t="shared" si="26"/>
        <v>Bentwood Realty</v>
      </c>
      <c r="O426" t="str">
        <f t="shared" si="27"/>
        <v>Yes</v>
      </c>
      <c r="P426" t="str">
        <f t="shared" si="28"/>
        <v>Yes</v>
      </c>
    </row>
    <row r="427" spans="1:16" outlineLevel="2" x14ac:dyDescent="0.2">
      <c r="A427" t="s">
        <v>1633</v>
      </c>
      <c r="B427" t="s">
        <v>1036</v>
      </c>
      <c r="C427" s="3" t="s">
        <v>2732</v>
      </c>
      <c r="D427" t="s">
        <v>216</v>
      </c>
      <c r="E427" s="102">
        <v>43553</v>
      </c>
      <c r="F427" s="115">
        <v>275000</v>
      </c>
      <c r="G427" s="31" t="s">
        <v>838</v>
      </c>
      <c r="H427" s="31">
        <v>1</v>
      </c>
      <c r="I427" s="31">
        <v>0</v>
      </c>
      <c r="J427" s="31">
        <v>1</v>
      </c>
      <c r="K427" s="117">
        <f t="shared" si="25"/>
        <v>1</v>
      </c>
      <c r="L427">
        <v>0</v>
      </c>
      <c r="M427">
        <v>0</v>
      </c>
      <c r="N427" s="56" t="str">
        <f t="shared" si="26"/>
        <v>Bentwood Realty</v>
      </c>
      <c r="O427" t="str">
        <f t="shared" si="27"/>
        <v>Yes</v>
      </c>
      <c r="P427" t="str">
        <f t="shared" si="28"/>
        <v>Yes</v>
      </c>
    </row>
    <row r="428" spans="1:16" outlineLevel="2" x14ac:dyDescent="0.2">
      <c r="A428" t="s">
        <v>1633</v>
      </c>
      <c r="B428" t="s">
        <v>1036</v>
      </c>
      <c r="C428" s="3" t="s">
        <v>3343</v>
      </c>
      <c r="D428" t="s">
        <v>6</v>
      </c>
      <c r="E428" s="102">
        <v>43616</v>
      </c>
      <c r="F428" s="115">
        <v>205000</v>
      </c>
      <c r="G428" s="31">
        <v>20190931</v>
      </c>
      <c r="H428" s="31">
        <v>1</v>
      </c>
      <c r="I428" s="31">
        <v>1</v>
      </c>
      <c r="J428" s="31">
        <v>1</v>
      </c>
      <c r="K428" s="117">
        <f t="shared" si="25"/>
        <v>1</v>
      </c>
      <c r="L428">
        <v>0</v>
      </c>
      <c r="M428">
        <v>0</v>
      </c>
      <c r="N428" s="56" t="str">
        <f t="shared" si="26"/>
        <v>Bentwood Realty</v>
      </c>
      <c r="O428" t="str">
        <f t="shared" si="27"/>
        <v>Yes</v>
      </c>
      <c r="P428" t="str">
        <f t="shared" si="28"/>
        <v>Yes</v>
      </c>
    </row>
    <row r="429" spans="1:16" outlineLevel="2" x14ac:dyDescent="0.2">
      <c r="A429" t="s">
        <v>1633</v>
      </c>
      <c r="B429" t="s">
        <v>1036</v>
      </c>
      <c r="C429" s="3" t="s">
        <v>2290</v>
      </c>
      <c r="D429" t="s">
        <v>6</v>
      </c>
      <c r="E429" s="102">
        <v>43497</v>
      </c>
      <c r="F429" s="115">
        <v>169000</v>
      </c>
      <c r="G429" s="31" t="s">
        <v>838</v>
      </c>
      <c r="H429" s="31">
        <v>1</v>
      </c>
      <c r="I429" s="31">
        <v>0</v>
      </c>
      <c r="J429" s="31">
        <v>1</v>
      </c>
      <c r="K429" s="117">
        <f t="shared" si="25"/>
        <v>1</v>
      </c>
      <c r="L429">
        <v>0</v>
      </c>
      <c r="M429">
        <v>0</v>
      </c>
      <c r="N429" s="56" t="str">
        <f t="shared" si="26"/>
        <v>Bentwood Realty</v>
      </c>
      <c r="O429" t="str">
        <f t="shared" si="27"/>
        <v>Yes</v>
      </c>
      <c r="P429" t="str">
        <f t="shared" si="28"/>
        <v>Yes</v>
      </c>
    </row>
    <row r="430" spans="1:16" outlineLevel="1" x14ac:dyDescent="0.2">
      <c r="A430" s="29" t="s">
        <v>1633</v>
      </c>
      <c r="C430" s="3"/>
      <c r="E430" s="102"/>
      <c r="F430" s="115">
        <f>SUBTOTAL(9,F423:F429)</f>
        <v>1330500</v>
      </c>
      <c r="G430" s="31"/>
      <c r="H430" s="31">
        <f>SUBTOTAL(9,H423:H429)</f>
        <v>7</v>
      </c>
      <c r="I430" s="31">
        <f>SUBTOTAL(9,I423:I429)</f>
        <v>1</v>
      </c>
      <c r="J430" s="31">
        <f>SUBTOTAL(9,J423:J429)</f>
        <v>7</v>
      </c>
      <c r="K430" s="117">
        <f t="shared" si="25"/>
        <v>1</v>
      </c>
      <c r="L430">
        <f>SUBTOTAL(9,L423:L429)</f>
        <v>0</v>
      </c>
      <c r="M430">
        <f>SUBTOTAL(9,M423:M429)</f>
        <v>0</v>
      </c>
      <c r="N430" s="56" t="str">
        <f t="shared" si="26"/>
        <v>Bentwood Realty</v>
      </c>
      <c r="O430" t="str">
        <f t="shared" si="27"/>
        <v>Yes</v>
      </c>
      <c r="P430" t="str">
        <f t="shared" si="28"/>
        <v>Yes</v>
      </c>
    </row>
    <row r="431" spans="1:16" outlineLevel="2" x14ac:dyDescent="0.2">
      <c r="A431" t="s">
        <v>1712</v>
      </c>
      <c r="B431" t="s">
        <v>1734</v>
      </c>
      <c r="C431" s="3" t="s">
        <v>2147</v>
      </c>
      <c r="D431" t="s">
        <v>6</v>
      </c>
      <c r="E431" s="102">
        <v>43476</v>
      </c>
      <c r="F431" s="115">
        <v>132000</v>
      </c>
      <c r="G431" s="31" t="s">
        <v>838</v>
      </c>
      <c r="H431" s="31">
        <v>1</v>
      </c>
      <c r="I431" s="31">
        <v>0</v>
      </c>
      <c r="J431" s="31">
        <v>1</v>
      </c>
      <c r="K431" s="117">
        <f t="shared" si="25"/>
        <v>1</v>
      </c>
      <c r="L431">
        <v>0</v>
      </c>
      <c r="M431">
        <v>0</v>
      </c>
      <c r="N431" s="56" t="str">
        <f t="shared" si="26"/>
        <v>Bridge Realty</v>
      </c>
      <c r="O431" t="str">
        <f t="shared" si="27"/>
        <v>Yes</v>
      </c>
      <c r="P431" t="str">
        <f t="shared" si="28"/>
        <v>Yes</v>
      </c>
    </row>
    <row r="432" spans="1:16" outlineLevel="2" x14ac:dyDescent="0.2">
      <c r="A432" t="s">
        <v>1712</v>
      </c>
      <c r="B432" t="s">
        <v>1734</v>
      </c>
      <c r="C432" s="3" t="s">
        <v>3255</v>
      </c>
      <c r="D432" t="s">
        <v>6</v>
      </c>
      <c r="E432" s="102">
        <v>43608</v>
      </c>
      <c r="F432" s="115">
        <v>181660</v>
      </c>
      <c r="G432" s="31" t="s">
        <v>838</v>
      </c>
      <c r="H432" s="31">
        <v>1</v>
      </c>
      <c r="I432" s="31">
        <v>0</v>
      </c>
      <c r="J432" s="31">
        <v>1</v>
      </c>
      <c r="K432" s="117">
        <f t="shared" si="25"/>
        <v>1</v>
      </c>
      <c r="L432">
        <v>0</v>
      </c>
      <c r="M432">
        <v>0</v>
      </c>
      <c r="N432" s="56" t="str">
        <f t="shared" si="26"/>
        <v>Bridge Realty</v>
      </c>
      <c r="O432" t="str">
        <f t="shared" si="27"/>
        <v>Yes</v>
      </c>
      <c r="P432" t="str">
        <f t="shared" si="28"/>
        <v>Yes</v>
      </c>
    </row>
    <row r="433" spans="1:16" outlineLevel="2" x14ac:dyDescent="0.2">
      <c r="A433" t="s">
        <v>1712</v>
      </c>
      <c r="B433" t="s">
        <v>1734</v>
      </c>
      <c r="C433" s="3" t="s">
        <v>1386</v>
      </c>
      <c r="D433" t="s">
        <v>6</v>
      </c>
      <c r="E433" s="102">
        <v>43511</v>
      </c>
      <c r="F433" s="115">
        <v>148000</v>
      </c>
      <c r="G433" s="31" t="s">
        <v>838</v>
      </c>
      <c r="H433" s="31">
        <v>1</v>
      </c>
      <c r="I433" s="31">
        <v>0</v>
      </c>
      <c r="J433" s="31">
        <v>1</v>
      </c>
      <c r="K433" s="117">
        <f t="shared" si="25"/>
        <v>1</v>
      </c>
      <c r="L433">
        <v>0</v>
      </c>
      <c r="M433">
        <v>0</v>
      </c>
      <c r="N433" s="56" t="str">
        <f t="shared" si="26"/>
        <v>Bridge Realty</v>
      </c>
      <c r="O433" t="str">
        <f t="shared" si="27"/>
        <v>Yes</v>
      </c>
      <c r="P433" t="str">
        <f t="shared" si="28"/>
        <v>Yes</v>
      </c>
    </row>
    <row r="434" spans="1:16" outlineLevel="2" x14ac:dyDescent="0.2">
      <c r="A434" t="s">
        <v>1712</v>
      </c>
      <c r="B434" t="s">
        <v>1734</v>
      </c>
      <c r="C434" t="s">
        <v>2453</v>
      </c>
      <c r="D434" t="s">
        <v>6</v>
      </c>
      <c r="E434" s="3">
        <v>43523</v>
      </c>
      <c r="F434" s="115">
        <v>190500</v>
      </c>
      <c r="G434" s="34" t="s">
        <v>838</v>
      </c>
      <c r="H434" s="31">
        <v>1</v>
      </c>
      <c r="I434" s="31">
        <v>0</v>
      </c>
      <c r="J434" s="31">
        <v>0</v>
      </c>
      <c r="K434" s="117">
        <f t="shared" si="25"/>
        <v>0</v>
      </c>
      <c r="L434" s="129">
        <v>0</v>
      </c>
      <c r="M434" s="129">
        <v>0</v>
      </c>
      <c r="N434" s="56" t="str">
        <f t="shared" si="26"/>
        <v>Bridge Realty</v>
      </c>
      <c r="O434" t="str">
        <f t="shared" si="27"/>
        <v>Yes</v>
      </c>
      <c r="P434" t="str">
        <f t="shared" si="28"/>
        <v>Yes</v>
      </c>
    </row>
    <row r="435" spans="1:16" outlineLevel="2" x14ac:dyDescent="0.2">
      <c r="A435" t="s">
        <v>1712</v>
      </c>
      <c r="B435" t="s">
        <v>1734</v>
      </c>
      <c r="C435" t="s">
        <v>3193</v>
      </c>
      <c r="D435" t="s">
        <v>1249</v>
      </c>
      <c r="E435" s="3">
        <v>43602</v>
      </c>
      <c r="F435" s="115">
        <v>230000</v>
      </c>
      <c r="G435" s="34">
        <v>20190845</v>
      </c>
      <c r="H435" s="31">
        <v>1</v>
      </c>
      <c r="I435" s="31">
        <v>1</v>
      </c>
      <c r="J435" s="31">
        <v>0</v>
      </c>
      <c r="K435" s="117">
        <f t="shared" si="25"/>
        <v>0</v>
      </c>
      <c r="L435" s="129">
        <v>0</v>
      </c>
      <c r="M435" s="129">
        <v>0</v>
      </c>
      <c r="N435" s="56" t="str">
        <f t="shared" si="26"/>
        <v>Bridge Realty</v>
      </c>
      <c r="O435" t="str">
        <f t="shared" si="27"/>
        <v>Yes</v>
      </c>
      <c r="P435" t="str">
        <f t="shared" si="28"/>
        <v>Yes</v>
      </c>
    </row>
    <row r="436" spans="1:16" outlineLevel="2" x14ac:dyDescent="0.2">
      <c r="A436" t="s">
        <v>1712</v>
      </c>
      <c r="B436" t="s">
        <v>1734</v>
      </c>
      <c r="C436" t="s">
        <v>3075</v>
      </c>
      <c r="D436" t="s">
        <v>1249</v>
      </c>
      <c r="E436" s="3">
        <v>43591</v>
      </c>
      <c r="F436" s="115">
        <v>232000</v>
      </c>
      <c r="G436" s="34">
        <v>20190698</v>
      </c>
      <c r="H436" s="31">
        <v>1</v>
      </c>
      <c r="I436" s="31">
        <v>1</v>
      </c>
      <c r="J436" s="31">
        <v>0</v>
      </c>
      <c r="K436" s="117">
        <f t="shared" si="25"/>
        <v>0</v>
      </c>
      <c r="L436" s="129">
        <v>0</v>
      </c>
      <c r="M436" s="129">
        <v>0</v>
      </c>
      <c r="N436" s="56" t="str">
        <f t="shared" si="26"/>
        <v>Bridge Realty</v>
      </c>
      <c r="O436" t="str">
        <f t="shared" si="27"/>
        <v>Yes</v>
      </c>
      <c r="P436" t="str">
        <f t="shared" si="28"/>
        <v>Yes</v>
      </c>
    </row>
    <row r="437" spans="1:16" outlineLevel="2" x14ac:dyDescent="0.2">
      <c r="A437" t="s">
        <v>1712</v>
      </c>
      <c r="B437" t="s">
        <v>1734</v>
      </c>
      <c r="C437" t="s">
        <v>1067</v>
      </c>
      <c r="D437" t="s">
        <v>6</v>
      </c>
      <c r="E437" s="3">
        <v>43606</v>
      </c>
      <c r="F437" s="115">
        <v>235000</v>
      </c>
      <c r="G437" s="34">
        <v>20190881</v>
      </c>
      <c r="H437" s="31">
        <v>1</v>
      </c>
      <c r="I437" s="31">
        <v>1</v>
      </c>
      <c r="J437" s="31">
        <v>0</v>
      </c>
      <c r="K437" s="117">
        <f t="shared" si="25"/>
        <v>0</v>
      </c>
      <c r="L437" s="129">
        <v>0</v>
      </c>
      <c r="M437" s="129">
        <v>0</v>
      </c>
      <c r="N437" s="56" t="str">
        <f t="shared" si="26"/>
        <v>Bridge Realty</v>
      </c>
      <c r="O437" t="str">
        <f t="shared" si="27"/>
        <v>Yes</v>
      </c>
      <c r="P437" t="str">
        <f t="shared" si="28"/>
        <v>Yes</v>
      </c>
    </row>
    <row r="438" spans="1:16" outlineLevel="2" x14ac:dyDescent="0.2">
      <c r="A438" t="s">
        <v>1712</v>
      </c>
      <c r="B438" t="s">
        <v>1734</v>
      </c>
      <c r="C438" t="s">
        <v>2365</v>
      </c>
      <c r="D438" t="s">
        <v>216</v>
      </c>
      <c r="E438" s="3">
        <v>43511</v>
      </c>
      <c r="F438" s="115">
        <v>250000</v>
      </c>
      <c r="G438" s="34" t="s">
        <v>838</v>
      </c>
      <c r="H438" s="31">
        <v>1</v>
      </c>
      <c r="I438" s="31">
        <v>0</v>
      </c>
      <c r="J438" s="31">
        <v>0</v>
      </c>
      <c r="K438" s="117">
        <f t="shared" si="25"/>
        <v>0</v>
      </c>
      <c r="L438" s="129">
        <v>0</v>
      </c>
      <c r="M438" s="129">
        <v>0</v>
      </c>
      <c r="N438" s="56" t="str">
        <f t="shared" si="26"/>
        <v>Bridge Realty</v>
      </c>
      <c r="O438" t="str">
        <f t="shared" si="27"/>
        <v>Yes</v>
      </c>
      <c r="P438" t="str">
        <f t="shared" si="28"/>
        <v>Yes</v>
      </c>
    </row>
    <row r="439" spans="1:16" outlineLevel="1" x14ac:dyDescent="0.2">
      <c r="A439" s="29" t="s">
        <v>1712</v>
      </c>
      <c r="F439" s="115">
        <f>SUBTOTAL(9,F431:F438)</f>
        <v>1599160</v>
      </c>
      <c r="H439" s="31">
        <f>SUBTOTAL(9,H431:H438)</f>
        <v>8</v>
      </c>
      <c r="I439" s="31">
        <f>SUBTOTAL(9,I431:I438)</f>
        <v>3</v>
      </c>
      <c r="J439" s="31">
        <f>SUBTOTAL(9,J431:J438)</f>
        <v>3</v>
      </c>
      <c r="K439" s="117">
        <f t="shared" si="25"/>
        <v>0.375</v>
      </c>
      <c r="L439" s="129">
        <f>SUBTOTAL(9,L431:L438)</f>
        <v>0</v>
      </c>
      <c r="M439" s="129">
        <f>SUBTOTAL(9,M431:M438)</f>
        <v>0</v>
      </c>
      <c r="N439" s="56" t="str">
        <f t="shared" si="26"/>
        <v>Bridge Realty</v>
      </c>
      <c r="O439" t="str">
        <f t="shared" si="27"/>
        <v>Yes</v>
      </c>
      <c r="P439" t="str">
        <f t="shared" si="28"/>
        <v>Yes</v>
      </c>
    </row>
    <row r="440" spans="1:16" outlineLevel="2" x14ac:dyDescent="0.2">
      <c r="A440" t="s">
        <v>849</v>
      </c>
      <c r="B440" t="s">
        <v>1854</v>
      </c>
      <c r="C440" s="3" t="s">
        <v>2490</v>
      </c>
      <c r="D440" t="s">
        <v>6</v>
      </c>
      <c r="E440" s="102">
        <v>43525</v>
      </c>
      <c r="F440" s="115">
        <v>109900</v>
      </c>
      <c r="G440" s="31" t="s">
        <v>838</v>
      </c>
      <c r="H440" s="31">
        <v>1</v>
      </c>
      <c r="I440" s="31">
        <v>0</v>
      </c>
      <c r="J440" s="31">
        <v>1</v>
      </c>
      <c r="K440" s="117">
        <f t="shared" si="25"/>
        <v>1</v>
      </c>
      <c r="L440">
        <v>1</v>
      </c>
      <c r="M440">
        <v>0</v>
      </c>
      <c r="N440" s="56" t="str">
        <f t="shared" si="26"/>
        <v>Weichert, Realtors - Realty Experts</v>
      </c>
      <c r="O440" t="str">
        <f t="shared" si="27"/>
        <v>Yes</v>
      </c>
      <c r="P440" t="str">
        <f t="shared" si="28"/>
        <v>Yes</v>
      </c>
    </row>
    <row r="441" spans="1:16" outlineLevel="2" x14ac:dyDescent="0.2">
      <c r="A441" t="s">
        <v>849</v>
      </c>
      <c r="B441" t="s">
        <v>1854</v>
      </c>
      <c r="C441" s="3" t="s">
        <v>2837</v>
      </c>
      <c r="D441" t="s">
        <v>1126</v>
      </c>
      <c r="E441" s="102">
        <v>43565</v>
      </c>
      <c r="F441" s="115">
        <v>685000</v>
      </c>
      <c r="G441" s="31" t="s">
        <v>838</v>
      </c>
      <c r="H441" s="31">
        <v>1</v>
      </c>
      <c r="I441" s="31">
        <v>0</v>
      </c>
      <c r="J441" s="31">
        <v>1</v>
      </c>
      <c r="K441" s="117">
        <f t="shared" si="25"/>
        <v>1</v>
      </c>
      <c r="L441">
        <v>0</v>
      </c>
      <c r="M441">
        <v>0</v>
      </c>
      <c r="N441" s="56" t="str">
        <f t="shared" si="26"/>
        <v>Weichert, Realtors - Realty Experts</v>
      </c>
      <c r="O441" t="str">
        <f t="shared" si="27"/>
        <v>Yes</v>
      </c>
      <c r="P441" t="str">
        <f t="shared" si="28"/>
        <v>Yes</v>
      </c>
    </row>
    <row r="442" spans="1:16" outlineLevel="2" x14ac:dyDescent="0.2">
      <c r="A442" t="s">
        <v>849</v>
      </c>
      <c r="B442" t="s">
        <v>1854</v>
      </c>
      <c r="C442" s="3" t="s">
        <v>2104</v>
      </c>
      <c r="D442" t="s">
        <v>6</v>
      </c>
      <c r="E442" s="102">
        <v>43469</v>
      </c>
      <c r="F442" s="115">
        <v>132000</v>
      </c>
      <c r="G442" s="31">
        <v>20182450</v>
      </c>
      <c r="H442" s="31">
        <v>1</v>
      </c>
      <c r="I442" s="31">
        <v>1</v>
      </c>
      <c r="J442" s="31">
        <v>1</v>
      </c>
      <c r="K442" s="117">
        <f t="shared" si="25"/>
        <v>1</v>
      </c>
      <c r="L442">
        <v>0</v>
      </c>
      <c r="M442">
        <v>0</v>
      </c>
      <c r="N442" s="56" t="str">
        <f t="shared" si="26"/>
        <v>Weichert, Realtors - Realty Experts</v>
      </c>
      <c r="O442" t="str">
        <f t="shared" si="27"/>
        <v>Yes</v>
      </c>
      <c r="P442" t="str">
        <f t="shared" si="28"/>
        <v>Yes</v>
      </c>
    </row>
    <row r="443" spans="1:16" outlineLevel="2" x14ac:dyDescent="0.2">
      <c r="A443" t="s">
        <v>849</v>
      </c>
      <c r="B443" t="s">
        <v>1854</v>
      </c>
      <c r="C443" t="s">
        <v>2467</v>
      </c>
      <c r="D443" t="s">
        <v>121</v>
      </c>
      <c r="E443" s="3">
        <v>43524</v>
      </c>
      <c r="F443" s="115">
        <v>122900</v>
      </c>
      <c r="G443" s="34" t="s">
        <v>838</v>
      </c>
      <c r="H443" s="31">
        <v>1</v>
      </c>
      <c r="I443" s="31">
        <v>0</v>
      </c>
      <c r="J443" s="31">
        <v>0</v>
      </c>
      <c r="K443" s="117">
        <f t="shared" si="25"/>
        <v>0</v>
      </c>
      <c r="L443" s="129">
        <v>0</v>
      </c>
      <c r="M443" s="129">
        <v>0</v>
      </c>
      <c r="N443" s="56" t="str">
        <f t="shared" si="26"/>
        <v>Weichert, Realtors - Realty Experts</v>
      </c>
      <c r="O443" t="str">
        <f t="shared" si="27"/>
        <v>Yes</v>
      </c>
      <c r="P443" t="str">
        <f t="shared" si="28"/>
        <v>Yes</v>
      </c>
    </row>
    <row r="444" spans="1:16" outlineLevel="2" x14ac:dyDescent="0.2">
      <c r="A444" t="s">
        <v>849</v>
      </c>
      <c r="B444" t="s">
        <v>1854</v>
      </c>
      <c r="C444" t="s">
        <v>2650</v>
      </c>
      <c r="D444" t="s">
        <v>6</v>
      </c>
      <c r="E444" s="3">
        <v>43545</v>
      </c>
      <c r="F444" s="115">
        <v>133375</v>
      </c>
      <c r="G444" s="34">
        <v>20190520</v>
      </c>
      <c r="H444" s="31">
        <v>1</v>
      </c>
      <c r="I444" s="31">
        <v>1</v>
      </c>
      <c r="J444" s="31">
        <v>0</v>
      </c>
      <c r="K444" s="117">
        <f t="shared" si="25"/>
        <v>0</v>
      </c>
      <c r="L444" s="129">
        <v>0</v>
      </c>
      <c r="M444" s="129">
        <v>0</v>
      </c>
      <c r="N444" s="56" t="str">
        <f t="shared" si="26"/>
        <v>Weichert, Realtors - Realty Experts</v>
      </c>
      <c r="O444" t="str">
        <f t="shared" si="27"/>
        <v>Yes</v>
      </c>
      <c r="P444" t="str">
        <f t="shared" si="28"/>
        <v>Yes</v>
      </c>
    </row>
    <row r="445" spans="1:16" outlineLevel="2" x14ac:dyDescent="0.2">
      <c r="A445" t="s">
        <v>849</v>
      </c>
      <c r="B445" t="s">
        <v>1854</v>
      </c>
      <c r="C445" t="s">
        <v>3007</v>
      </c>
      <c r="D445" t="s">
        <v>6</v>
      </c>
      <c r="E445" s="3">
        <v>43585</v>
      </c>
      <c r="F445" s="115">
        <v>149900</v>
      </c>
      <c r="G445" s="34" t="s">
        <v>838</v>
      </c>
      <c r="H445" s="31">
        <v>1</v>
      </c>
      <c r="I445" s="31">
        <v>0</v>
      </c>
      <c r="J445" s="31">
        <v>0</v>
      </c>
      <c r="K445" s="117">
        <f t="shared" si="25"/>
        <v>0</v>
      </c>
      <c r="L445" s="129">
        <v>0</v>
      </c>
      <c r="M445" s="129">
        <v>0</v>
      </c>
      <c r="N445" s="56" t="str">
        <f t="shared" si="26"/>
        <v>Weichert, Realtors - Realty Experts</v>
      </c>
      <c r="O445" t="str">
        <f t="shared" si="27"/>
        <v>Yes</v>
      </c>
      <c r="P445" t="str">
        <f t="shared" si="28"/>
        <v>Yes</v>
      </c>
    </row>
    <row r="446" spans="1:16" outlineLevel="2" x14ac:dyDescent="0.2">
      <c r="A446" t="s">
        <v>849</v>
      </c>
      <c r="B446" t="s">
        <v>1854</v>
      </c>
      <c r="C446" t="s">
        <v>2767</v>
      </c>
      <c r="D446" t="s">
        <v>6</v>
      </c>
      <c r="E446" s="3">
        <v>43557</v>
      </c>
      <c r="F446" s="115">
        <v>185000</v>
      </c>
      <c r="G446" s="34" t="s">
        <v>838</v>
      </c>
      <c r="H446" s="31">
        <v>1</v>
      </c>
      <c r="I446" s="31">
        <v>0</v>
      </c>
      <c r="J446" s="31">
        <v>0</v>
      </c>
      <c r="K446" s="117">
        <f t="shared" si="25"/>
        <v>0</v>
      </c>
      <c r="L446" s="129">
        <v>0</v>
      </c>
      <c r="M446" s="129">
        <v>0</v>
      </c>
      <c r="N446" s="56" t="str">
        <f t="shared" si="26"/>
        <v>Weichert, Realtors - Realty Experts</v>
      </c>
      <c r="O446" t="str">
        <f t="shared" si="27"/>
        <v>Yes</v>
      </c>
      <c r="P446" t="str">
        <f t="shared" si="28"/>
        <v>Yes</v>
      </c>
    </row>
    <row r="447" spans="1:16" outlineLevel="2" x14ac:dyDescent="0.2">
      <c r="A447" t="s">
        <v>849</v>
      </c>
      <c r="B447" t="s">
        <v>1854</v>
      </c>
      <c r="C447" t="s">
        <v>2416</v>
      </c>
      <c r="D447" t="s">
        <v>7</v>
      </c>
      <c r="E447" s="3">
        <v>43518</v>
      </c>
      <c r="F447" s="115">
        <v>293000</v>
      </c>
      <c r="G447" s="34" t="s">
        <v>838</v>
      </c>
      <c r="H447" s="31">
        <v>1</v>
      </c>
      <c r="I447" s="31">
        <v>0</v>
      </c>
      <c r="J447" s="31">
        <v>0</v>
      </c>
      <c r="K447" s="117">
        <f t="shared" si="25"/>
        <v>0</v>
      </c>
      <c r="L447" s="129">
        <v>0</v>
      </c>
      <c r="M447" s="129">
        <v>0</v>
      </c>
      <c r="N447" s="56" t="str">
        <f t="shared" si="26"/>
        <v>Weichert, Realtors - Realty Experts</v>
      </c>
      <c r="O447" t="str">
        <f t="shared" si="27"/>
        <v>Yes</v>
      </c>
      <c r="P447" t="str">
        <f t="shared" si="28"/>
        <v>Yes</v>
      </c>
    </row>
    <row r="448" spans="1:16" outlineLevel="2" x14ac:dyDescent="0.2">
      <c r="A448" t="s">
        <v>849</v>
      </c>
      <c r="B448" t="s">
        <v>1854</v>
      </c>
      <c r="C448" t="s">
        <v>3013</v>
      </c>
      <c r="D448" t="s">
        <v>6</v>
      </c>
      <c r="E448" s="3">
        <v>43585</v>
      </c>
      <c r="F448" s="115">
        <v>327000</v>
      </c>
      <c r="G448" s="34" t="s">
        <v>838</v>
      </c>
      <c r="H448" s="31">
        <v>1</v>
      </c>
      <c r="I448" s="31">
        <v>0</v>
      </c>
      <c r="J448" s="31">
        <v>0</v>
      </c>
      <c r="K448" s="117">
        <f t="shared" si="25"/>
        <v>0</v>
      </c>
      <c r="L448" s="129">
        <v>0</v>
      </c>
      <c r="M448" s="129">
        <v>0</v>
      </c>
      <c r="N448" s="56" t="str">
        <f t="shared" si="26"/>
        <v>Weichert, Realtors - Realty Experts</v>
      </c>
      <c r="O448" t="str">
        <f t="shared" si="27"/>
        <v>Yes</v>
      </c>
      <c r="P448" t="str">
        <f t="shared" si="28"/>
        <v>Yes</v>
      </c>
    </row>
    <row r="449" spans="1:16" outlineLevel="2" x14ac:dyDescent="0.2">
      <c r="A449" t="s">
        <v>849</v>
      </c>
      <c r="B449" t="s">
        <v>1854</v>
      </c>
      <c r="C449" t="s">
        <v>3053</v>
      </c>
      <c r="D449" t="s">
        <v>1249</v>
      </c>
      <c r="E449" s="3">
        <v>43588</v>
      </c>
      <c r="F449" s="115">
        <v>494900</v>
      </c>
      <c r="G449" s="34" t="s">
        <v>838</v>
      </c>
      <c r="H449" s="31">
        <v>1</v>
      </c>
      <c r="I449" s="31">
        <v>0</v>
      </c>
      <c r="J449" s="31">
        <v>0</v>
      </c>
      <c r="K449" s="117">
        <f t="shared" si="25"/>
        <v>0</v>
      </c>
      <c r="L449" s="129">
        <v>0</v>
      </c>
      <c r="M449" s="129">
        <v>0</v>
      </c>
      <c r="N449" s="56" t="str">
        <f t="shared" si="26"/>
        <v>Weichert, Realtors - Realty Experts</v>
      </c>
      <c r="O449" t="str">
        <f t="shared" si="27"/>
        <v>Yes</v>
      </c>
      <c r="P449" t="str">
        <f t="shared" si="28"/>
        <v>Yes</v>
      </c>
    </row>
    <row r="450" spans="1:16" outlineLevel="1" x14ac:dyDescent="0.2">
      <c r="A450" s="29" t="s">
        <v>849</v>
      </c>
      <c r="F450" s="115">
        <f>SUBTOTAL(9,F440:F449)</f>
        <v>2632975</v>
      </c>
      <c r="H450" s="31">
        <f>SUBTOTAL(9,H440:H449)</f>
        <v>10</v>
      </c>
      <c r="I450" s="31">
        <f>SUBTOTAL(9,I440:I449)</f>
        <v>2</v>
      </c>
      <c r="J450" s="31">
        <f>SUBTOTAL(9,J440:J449)</f>
        <v>3</v>
      </c>
      <c r="K450" s="117">
        <f t="shared" si="25"/>
        <v>0.3</v>
      </c>
      <c r="L450" s="129">
        <f>SUBTOTAL(9,L440:L449)</f>
        <v>1</v>
      </c>
      <c r="M450" s="129">
        <f>SUBTOTAL(9,M440:M449)</f>
        <v>0</v>
      </c>
      <c r="N450" s="56" t="str">
        <f t="shared" si="26"/>
        <v>Weichert, Realtors - Realty Experts</v>
      </c>
      <c r="O450" t="str">
        <f t="shared" si="27"/>
        <v>Yes</v>
      </c>
      <c r="P450" t="str">
        <f t="shared" si="28"/>
        <v>Yes</v>
      </c>
    </row>
    <row r="451" spans="1:16" outlineLevel="2" x14ac:dyDescent="0.2">
      <c r="A451" t="s">
        <v>1828</v>
      </c>
      <c r="B451" t="s">
        <v>1842</v>
      </c>
      <c r="C451" t="s">
        <v>2332</v>
      </c>
      <c r="D451" t="s">
        <v>1092</v>
      </c>
      <c r="E451" s="3">
        <v>43504</v>
      </c>
      <c r="F451" s="115">
        <v>301500</v>
      </c>
      <c r="G451" s="34" t="s">
        <v>838</v>
      </c>
      <c r="H451" s="31">
        <v>1</v>
      </c>
      <c r="I451" s="31">
        <v>0</v>
      </c>
      <c r="J451" s="31">
        <v>0</v>
      </c>
      <c r="K451" s="117">
        <f t="shared" ref="K451:K514" si="29">+J451/H451</f>
        <v>0</v>
      </c>
      <c r="L451" s="129">
        <v>0</v>
      </c>
      <c r="M451" s="129">
        <v>0</v>
      </c>
      <c r="N451" s="56" t="str">
        <f t="shared" ref="N451:N514" si="30">IF(B451="",B450,B451)</f>
        <v>Coldwell Banker Apex, REALTORS</v>
      </c>
      <c r="O451" t="str">
        <f t="shared" ref="O451:O514" si="31">IF(L451&gt;=$U$2,"Yes","No")</f>
        <v>Yes</v>
      </c>
      <c r="P451" t="str">
        <f t="shared" ref="P451:P514" si="32">IF(N451&gt;=$V$2,"Yes","No")</f>
        <v>Yes</v>
      </c>
    </row>
    <row r="452" spans="1:16" outlineLevel="1" x14ac:dyDescent="0.2">
      <c r="A452" s="29" t="s">
        <v>1828</v>
      </c>
      <c r="F452" s="115">
        <f>SUBTOTAL(9,F451:F451)</f>
        <v>301500</v>
      </c>
      <c r="H452" s="31">
        <f>SUBTOTAL(9,H451:H451)</f>
        <v>1</v>
      </c>
      <c r="I452" s="31">
        <f>SUBTOTAL(9,I451:I451)</f>
        <v>0</v>
      </c>
      <c r="J452" s="31">
        <f>SUBTOTAL(9,J451:J451)</f>
        <v>0</v>
      </c>
      <c r="K452" s="117">
        <f t="shared" si="29"/>
        <v>0</v>
      </c>
      <c r="L452" s="129">
        <f>SUBTOTAL(9,L451:L451)</f>
        <v>0</v>
      </c>
      <c r="M452" s="129">
        <f>SUBTOTAL(9,M451:M451)</f>
        <v>0</v>
      </c>
      <c r="N452" s="56" t="str">
        <f t="shared" si="30"/>
        <v>Coldwell Banker Apex, REALTORS</v>
      </c>
      <c r="O452" t="str">
        <f t="shared" si="31"/>
        <v>Yes</v>
      </c>
      <c r="P452" t="str">
        <f t="shared" si="32"/>
        <v>Yes</v>
      </c>
    </row>
    <row r="453" spans="1:16" outlineLevel="2" x14ac:dyDescent="0.2">
      <c r="A453" t="s">
        <v>1885</v>
      </c>
      <c r="B453" t="s">
        <v>1886</v>
      </c>
      <c r="C453" s="3" t="s">
        <v>2384</v>
      </c>
      <c r="D453" t="s">
        <v>1126</v>
      </c>
      <c r="E453" s="102">
        <v>43514</v>
      </c>
      <c r="F453" s="115">
        <v>289970</v>
      </c>
      <c r="G453" s="31" t="s">
        <v>838</v>
      </c>
      <c r="H453" s="31">
        <v>1</v>
      </c>
      <c r="I453" s="31">
        <v>0</v>
      </c>
      <c r="J453" s="31">
        <v>1</v>
      </c>
      <c r="K453" s="117">
        <f t="shared" si="29"/>
        <v>1</v>
      </c>
      <c r="L453">
        <v>1</v>
      </c>
      <c r="M453">
        <v>0</v>
      </c>
      <c r="N453" s="56" t="str">
        <f t="shared" si="30"/>
        <v>Stylecraft Builders, Inc.</v>
      </c>
      <c r="O453" t="str">
        <f t="shared" si="31"/>
        <v>Yes</v>
      </c>
      <c r="P453" t="str">
        <f t="shared" si="32"/>
        <v>Yes</v>
      </c>
    </row>
    <row r="454" spans="1:16" outlineLevel="1" x14ac:dyDescent="0.2">
      <c r="A454" s="29" t="s">
        <v>1885</v>
      </c>
      <c r="C454" s="3"/>
      <c r="E454" s="102"/>
      <c r="F454" s="115">
        <f>SUBTOTAL(9,F453:F453)</f>
        <v>289970</v>
      </c>
      <c r="G454" s="31"/>
      <c r="H454" s="31">
        <f>SUBTOTAL(9,H453:H453)</f>
        <v>1</v>
      </c>
      <c r="I454" s="31">
        <f>SUBTOTAL(9,I453:I453)</f>
        <v>0</v>
      </c>
      <c r="J454" s="31">
        <f>SUBTOTAL(9,J453:J453)</f>
        <v>1</v>
      </c>
      <c r="K454" s="117">
        <f t="shared" si="29"/>
        <v>1</v>
      </c>
      <c r="L454">
        <f>SUBTOTAL(9,L453:L453)</f>
        <v>1</v>
      </c>
      <c r="M454">
        <f>SUBTOTAL(9,M453:M453)</f>
        <v>0</v>
      </c>
      <c r="N454" s="56" t="str">
        <f t="shared" si="30"/>
        <v>Stylecraft Builders, Inc.</v>
      </c>
      <c r="O454" t="str">
        <f t="shared" si="31"/>
        <v>Yes</v>
      </c>
      <c r="P454" t="str">
        <f t="shared" si="32"/>
        <v>Yes</v>
      </c>
    </row>
    <row r="455" spans="1:16" outlineLevel="2" x14ac:dyDescent="0.2">
      <c r="A455" t="s">
        <v>546</v>
      </c>
      <c r="B455" t="s">
        <v>547</v>
      </c>
      <c r="C455" t="s">
        <v>2620</v>
      </c>
      <c r="D455" t="s">
        <v>286</v>
      </c>
      <c r="E455" s="3">
        <v>43539</v>
      </c>
      <c r="F455" s="115">
        <v>163200</v>
      </c>
      <c r="G455" s="34" t="s">
        <v>838</v>
      </c>
      <c r="H455" s="31">
        <v>1</v>
      </c>
      <c r="I455" s="31">
        <v>0</v>
      </c>
      <c r="J455" s="31">
        <v>0</v>
      </c>
      <c r="K455" s="117">
        <f t="shared" si="29"/>
        <v>0</v>
      </c>
      <c r="L455" s="129">
        <v>0</v>
      </c>
      <c r="M455" s="129">
        <v>0</v>
      </c>
      <c r="N455" s="56" t="str">
        <f t="shared" si="30"/>
        <v>Johnson Agency</v>
      </c>
      <c r="O455" t="str">
        <f t="shared" si="31"/>
        <v>Yes</v>
      </c>
      <c r="P455" t="str">
        <f t="shared" si="32"/>
        <v>Yes</v>
      </c>
    </row>
    <row r="456" spans="1:16" outlineLevel="2" x14ac:dyDescent="0.2">
      <c r="A456" t="s">
        <v>546</v>
      </c>
      <c r="B456" t="s">
        <v>547</v>
      </c>
      <c r="C456" t="s">
        <v>2744</v>
      </c>
      <c r="D456" t="s">
        <v>6</v>
      </c>
      <c r="E456" s="3">
        <v>43553</v>
      </c>
      <c r="F456" s="115">
        <v>297566</v>
      </c>
      <c r="G456" s="34" t="s">
        <v>838</v>
      </c>
      <c r="H456" s="31">
        <v>1</v>
      </c>
      <c r="I456" s="31">
        <v>0</v>
      </c>
      <c r="J456" s="31">
        <v>0</v>
      </c>
      <c r="K456" s="117">
        <f t="shared" si="29"/>
        <v>0</v>
      </c>
      <c r="L456" s="129">
        <v>0</v>
      </c>
      <c r="M456" s="129">
        <v>0</v>
      </c>
      <c r="N456" s="56" t="str">
        <f t="shared" si="30"/>
        <v>Johnson Agency</v>
      </c>
      <c r="O456" t="str">
        <f t="shared" si="31"/>
        <v>Yes</v>
      </c>
      <c r="P456" t="str">
        <f t="shared" si="32"/>
        <v>Yes</v>
      </c>
    </row>
    <row r="457" spans="1:16" outlineLevel="2" x14ac:dyDescent="0.2">
      <c r="A457" t="s">
        <v>546</v>
      </c>
      <c r="B457" t="s">
        <v>547</v>
      </c>
      <c r="C457" t="s">
        <v>3300</v>
      </c>
      <c r="D457" t="s">
        <v>6</v>
      </c>
      <c r="E457" s="3">
        <v>43613</v>
      </c>
      <c r="F457" s="115">
        <v>301552</v>
      </c>
      <c r="G457" s="34" t="s">
        <v>838</v>
      </c>
      <c r="H457" s="31">
        <v>1</v>
      </c>
      <c r="I457" s="31">
        <v>0</v>
      </c>
      <c r="J457" s="31">
        <v>0</v>
      </c>
      <c r="K457" s="117">
        <f t="shared" si="29"/>
        <v>0</v>
      </c>
      <c r="L457" s="129">
        <v>0</v>
      </c>
      <c r="M457" s="129">
        <v>0</v>
      </c>
      <c r="N457" s="56" t="str">
        <f t="shared" si="30"/>
        <v>Johnson Agency</v>
      </c>
      <c r="O457" t="str">
        <f t="shared" si="31"/>
        <v>Yes</v>
      </c>
      <c r="P457" t="str">
        <f t="shared" si="32"/>
        <v>Yes</v>
      </c>
    </row>
    <row r="458" spans="1:16" outlineLevel="2" x14ac:dyDescent="0.2">
      <c r="A458" t="s">
        <v>546</v>
      </c>
      <c r="B458" t="s">
        <v>547</v>
      </c>
      <c r="C458" t="s">
        <v>2848</v>
      </c>
      <c r="D458" t="s">
        <v>6</v>
      </c>
      <c r="E458" s="3">
        <v>43566</v>
      </c>
      <c r="F458" s="115">
        <v>311362</v>
      </c>
      <c r="G458" s="34" t="s">
        <v>838</v>
      </c>
      <c r="H458" s="31">
        <v>1</v>
      </c>
      <c r="I458" s="31">
        <v>0</v>
      </c>
      <c r="J458" s="31">
        <v>0</v>
      </c>
      <c r="K458" s="117">
        <f t="shared" si="29"/>
        <v>0</v>
      </c>
      <c r="L458" s="129">
        <v>0</v>
      </c>
      <c r="M458" s="129">
        <v>0</v>
      </c>
      <c r="N458" s="56" t="str">
        <f t="shared" si="30"/>
        <v>Johnson Agency</v>
      </c>
      <c r="O458" t="str">
        <f t="shared" si="31"/>
        <v>Yes</v>
      </c>
      <c r="P458" t="str">
        <f t="shared" si="32"/>
        <v>Yes</v>
      </c>
    </row>
    <row r="459" spans="1:16" outlineLevel="2" x14ac:dyDescent="0.2">
      <c r="A459" t="s">
        <v>546</v>
      </c>
      <c r="B459" t="s">
        <v>547</v>
      </c>
      <c r="C459" t="s">
        <v>2944</v>
      </c>
      <c r="D459" t="s">
        <v>6</v>
      </c>
      <c r="E459" s="3">
        <v>43577</v>
      </c>
      <c r="F459" s="115">
        <v>333998</v>
      </c>
      <c r="G459" s="34" t="s">
        <v>838</v>
      </c>
      <c r="H459" s="31">
        <v>1</v>
      </c>
      <c r="I459" s="31">
        <v>0</v>
      </c>
      <c r="J459" s="31">
        <v>0</v>
      </c>
      <c r="K459" s="117">
        <f t="shared" si="29"/>
        <v>0</v>
      </c>
      <c r="L459" s="129">
        <v>0</v>
      </c>
      <c r="M459" s="129">
        <v>0</v>
      </c>
      <c r="N459" s="56" t="str">
        <f t="shared" si="30"/>
        <v>Johnson Agency</v>
      </c>
      <c r="O459" t="str">
        <f t="shared" si="31"/>
        <v>Yes</v>
      </c>
      <c r="P459" t="str">
        <f t="shared" si="32"/>
        <v>Yes</v>
      </c>
    </row>
    <row r="460" spans="1:16" outlineLevel="2" x14ac:dyDescent="0.2">
      <c r="A460" t="s">
        <v>546</v>
      </c>
      <c r="B460" t="s">
        <v>547</v>
      </c>
      <c r="C460" t="s">
        <v>2743</v>
      </c>
      <c r="D460" t="s">
        <v>6</v>
      </c>
      <c r="E460" s="3">
        <v>43553</v>
      </c>
      <c r="F460" s="115">
        <v>344941</v>
      </c>
      <c r="G460" s="34" t="s">
        <v>838</v>
      </c>
      <c r="H460" s="31">
        <v>1</v>
      </c>
      <c r="I460" s="31">
        <v>0</v>
      </c>
      <c r="J460" s="31">
        <v>0</v>
      </c>
      <c r="K460" s="117">
        <f t="shared" si="29"/>
        <v>0</v>
      </c>
      <c r="L460" s="129">
        <v>0</v>
      </c>
      <c r="M460" s="129">
        <v>0</v>
      </c>
      <c r="N460" s="56" t="str">
        <f t="shared" si="30"/>
        <v>Johnson Agency</v>
      </c>
      <c r="O460" t="str">
        <f t="shared" si="31"/>
        <v>Yes</v>
      </c>
      <c r="P460" t="str">
        <f t="shared" si="32"/>
        <v>Yes</v>
      </c>
    </row>
    <row r="461" spans="1:16" outlineLevel="2" x14ac:dyDescent="0.2">
      <c r="A461" t="s">
        <v>546</v>
      </c>
      <c r="B461" t="s">
        <v>547</v>
      </c>
      <c r="C461" t="s">
        <v>2999</v>
      </c>
      <c r="D461" t="s">
        <v>6</v>
      </c>
      <c r="E461" s="3">
        <v>43584</v>
      </c>
      <c r="F461" s="115">
        <v>346256</v>
      </c>
      <c r="G461" s="34" t="s">
        <v>838</v>
      </c>
      <c r="H461" s="31">
        <v>1</v>
      </c>
      <c r="I461" s="31">
        <v>0</v>
      </c>
      <c r="J461" s="31">
        <v>0</v>
      </c>
      <c r="K461" s="117">
        <f t="shared" si="29"/>
        <v>0</v>
      </c>
      <c r="L461" s="129">
        <v>0</v>
      </c>
      <c r="M461" s="129">
        <v>0</v>
      </c>
      <c r="N461" s="56" t="str">
        <f t="shared" si="30"/>
        <v>Johnson Agency</v>
      </c>
      <c r="O461" t="str">
        <f t="shared" si="31"/>
        <v>Yes</v>
      </c>
      <c r="P461" t="str">
        <f t="shared" si="32"/>
        <v>Yes</v>
      </c>
    </row>
    <row r="462" spans="1:16" outlineLevel="2" x14ac:dyDescent="0.2">
      <c r="A462" t="s">
        <v>546</v>
      </c>
      <c r="B462" t="s">
        <v>547</v>
      </c>
      <c r="C462" t="s">
        <v>2957</v>
      </c>
      <c r="D462" t="s">
        <v>6</v>
      </c>
      <c r="E462" s="3">
        <v>43579</v>
      </c>
      <c r="F462" s="115">
        <v>362099</v>
      </c>
      <c r="G462" s="34" t="s">
        <v>838</v>
      </c>
      <c r="H462" s="31">
        <v>1</v>
      </c>
      <c r="I462" s="31">
        <v>0</v>
      </c>
      <c r="J462" s="31">
        <v>0</v>
      </c>
      <c r="K462" s="117">
        <f t="shared" si="29"/>
        <v>0</v>
      </c>
      <c r="L462" s="129">
        <v>0</v>
      </c>
      <c r="M462" s="129">
        <v>0</v>
      </c>
      <c r="N462" s="56" t="str">
        <f t="shared" si="30"/>
        <v>Johnson Agency</v>
      </c>
      <c r="O462" t="str">
        <f t="shared" si="31"/>
        <v>Yes</v>
      </c>
      <c r="P462" t="str">
        <f t="shared" si="32"/>
        <v>Yes</v>
      </c>
    </row>
    <row r="463" spans="1:16" outlineLevel="2" x14ac:dyDescent="0.2">
      <c r="A463" t="s">
        <v>546</v>
      </c>
      <c r="B463" t="s">
        <v>547</v>
      </c>
      <c r="C463" t="s">
        <v>2127</v>
      </c>
      <c r="D463" t="s">
        <v>6</v>
      </c>
      <c r="E463" s="3">
        <v>43474</v>
      </c>
      <c r="F463" s="115">
        <v>376320</v>
      </c>
      <c r="G463" s="34" t="s">
        <v>838</v>
      </c>
      <c r="H463" s="31">
        <v>1</v>
      </c>
      <c r="I463" s="31">
        <v>0</v>
      </c>
      <c r="J463" s="31">
        <v>0</v>
      </c>
      <c r="K463" s="117">
        <f t="shared" si="29"/>
        <v>0</v>
      </c>
      <c r="L463" s="129">
        <v>0</v>
      </c>
      <c r="M463" s="129">
        <v>0</v>
      </c>
      <c r="N463" s="56" t="str">
        <f t="shared" si="30"/>
        <v>Johnson Agency</v>
      </c>
      <c r="O463" t="str">
        <f t="shared" si="31"/>
        <v>Yes</v>
      </c>
      <c r="P463" t="str">
        <f t="shared" si="32"/>
        <v>Yes</v>
      </c>
    </row>
    <row r="464" spans="1:16" outlineLevel="2" x14ac:dyDescent="0.2">
      <c r="A464" t="s">
        <v>546</v>
      </c>
      <c r="B464" t="s">
        <v>547</v>
      </c>
      <c r="C464" t="s">
        <v>3000</v>
      </c>
      <c r="D464" t="s">
        <v>6</v>
      </c>
      <c r="E464" s="3">
        <v>43584</v>
      </c>
      <c r="F464" s="115">
        <v>389774</v>
      </c>
      <c r="G464" s="34" t="s">
        <v>838</v>
      </c>
      <c r="H464" s="31">
        <v>1</v>
      </c>
      <c r="I464" s="31">
        <v>0</v>
      </c>
      <c r="J464" s="31">
        <v>0</v>
      </c>
      <c r="K464" s="117">
        <f t="shared" si="29"/>
        <v>0</v>
      </c>
      <c r="L464" s="129">
        <v>0</v>
      </c>
      <c r="M464" s="129">
        <v>0</v>
      </c>
      <c r="N464" s="56" t="str">
        <f t="shared" si="30"/>
        <v>Johnson Agency</v>
      </c>
      <c r="O464" t="str">
        <f t="shared" si="31"/>
        <v>Yes</v>
      </c>
      <c r="P464" t="str">
        <f t="shared" si="32"/>
        <v>Yes</v>
      </c>
    </row>
    <row r="465" spans="1:16" outlineLevel="1" x14ac:dyDescent="0.2">
      <c r="A465" s="29" t="s">
        <v>546</v>
      </c>
      <c r="F465" s="115">
        <f>SUBTOTAL(9,F455:F464)</f>
        <v>3227068</v>
      </c>
      <c r="H465" s="31">
        <f>SUBTOTAL(9,H455:H464)</f>
        <v>10</v>
      </c>
      <c r="I465" s="31">
        <f>SUBTOTAL(9,I455:I464)</f>
        <v>0</v>
      </c>
      <c r="J465" s="31">
        <f>SUBTOTAL(9,J455:J464)</f>
        <v>0</v>
      </c>
      <c r="K465" s="117">
        <f t="shared" si="29"/>
        <v>0</v>
      </c>
      <c r="L465" s="129">
        <f>SUBTOTAL(9,L455:L464)</f>
        <v>0</v>
      </c>
      <c r="M465" s="129">
        <f>SUBTOTAL(9,M455:M464)</f>
        <v>0</v>
      </c>
      <c r="N465" s="56" t="str">
        <f t="shared" si="30"/>
        <v>Johnson Agency</v>
      </c>
      <c r="O465" t="str">
        <f t="shared" si="31"/>
        <v>Yes</v>
      </c>
      <c r="P465" t="str">
        <f t="shared" si="32"/>
        <v>Yes</v>
      </c>
    </row>
    <row r="466" spans="1:16" outlineLevel="2" x14ac:dyDescent="0.2">
      <c r="A466" t="s">
        <v>2229</v>
      </c>
      <c r="B466" t="s">
        <v>1953</v>
      </c>
      <c r="C466" s="3" t="s">
        <v>2230</v>
      </c>
      <c r="D466" t="s">
        <v>6</v>
      </c>
      <c r="E466" s="102">
        <v>43493</v>
      </c>
      <c r="F466" s="115">
        <v>253500</v>
      </c>
      <c r="G466" s="31">
        <v>20182858</v>
      </c>
      <c r="H466" s="31">
        <v>1</v>
      </c>
      <c r="I466" s="31">
        <v>1</v>
      </c>
      <c r="J466" s="31">
        <v>1</v>
      </c>
      <c r="K466" s="117">
        <f t="shared" si="29"/>
        <v>1</v>
      </c>
      <c r="L466">
        <v>0</v>
      </c>
      <c r="M466">
        <v>0</v>
      </c>
      <c r="N466" s="56" t="str">
        <f t="shared" si="30"/>
        <v>Ron Henderson R.E.</v>
      </c>
      <c r="O466" t="str">
        <f t="shared" si="31"/>
        <v>Yes</v>
      </c>
      <c r="P466" t="str">
        <f t="shared" si="32"/>
        <v>Yes</v>
      </c>
    </row>
    <row r="467" spans="1:16" outlineLevel="2" x14ac:dyDescent="0.2">
      <c r="A467" t="s">
        <v>2229</v>
      </c>
      <c r="B467" t="s">
        <v>1953</v>
      </c>
      <c r="C467" t="s">
        <v>3245</v>
      </c>
      <c r="D467" t="s">
        <v>425</v>
      </c>
      <c r="E467" s="3">
        <v>43607</v>
      </c>
      <c r="F467" s="115">
        <v>240000</v>
      </c>
      <c r="G467" s="34">
        <v>20190815</v>
      </c>
      <c r="H467" s="31">
        <v>1</v>
      </c>
      <c r="I467" s="31">
        <v>1</v>
      </c>
      <c r="J467" s="31">
        <v>0</v>
      </c>
      <c r="K467" s="117">
        <f t="shared" si="29"/>
        <v>0</v>
      </c>
      <c r="L467" s="129">
        <v>0</v>
      </c>
      <c r="M467" s="129">
        <v>0</v>
      </c>
      <c r="N467" s="56" t="str">
        <f t="shared" si="30"/>
        <v>Ron Henderson R.E.</v>
      </c>
      <c r="O467" t="str">
        <f t="shared" si="31"/>
        <v>Yes</v>
      </c>
      <c r="P467" t="str">
        <f t="shared" si="32"/>
        <v>Yes</v>
      </c>
    </row>
    <row r="468" spans="1:16" outlineLevel="1" x14ac:dyDescent="0.2">
      <c r="A468" s="29" t="s">
        <v>2229</v>
      </c>
      <c r="F468" s="115">
        <f>SUBTOTAL(9,F466:F467)</f>
        <v>493500</v>
      </c>
      <c r="H468" s="31">
        <f>SUBTOTAL(9,H466:H467)</f>
        <v>2</v>
      </c>
      <c r="I468" s="31">
        <f>SUBTOTAL(9,I466:I467)</f>
        <v>2</v>
      </c>
      <c r="J468" s="31">
        <f>SUBTOTAL(9,J466:J467)</f>
        <v>1</v>
      </c>
      <c r="K468" s="117">
        <f t="shared" si="29"/>
        <v>0.5</v>
      </c>
      <c r="L468" s="129">
        <f>SUBTOTAL(9,L466:L467)</f>
        <v>0</v>
      </c>
      <c r="M468" s="129">
        <f>SUBTOTAL(9,M466:M467)</f>
        <v>0</v>
      </c>
      <c r="N468" s="56" t="str">
        <f t="shared" si="30"/>
        <v>Ron Henderson R.E.</v>
      </c>
      <c r="O468" t="str">
        <f t="shared" si="31"/>
        <v>Yes</v>
      </c>
      <c r="P468" t="str">
        <f t="shared" si="32"/>
        <v>Yes</v>
      </c>
    </row>
    <row r="469" spans="1:16" outlineLevel="2" x14ac:dyDescent="0.2">
      <c r="A469" t="s">
        <v>722</v>
      </c>
      <c r="B469" t="s">
        <v>1842</v>
      </c>
      <c r="C469" s="3" t="s">
        <v>3341</v>
      </c>
      <c r="D469" t="s">
        <v>425</v>
      </c>
      <c r="E469" s="102">
        <v>43616</v>
      </c>
      <c r="F469" s="115">
        <v>385000</v>
      </c>
      <c r="G469" s="31">
        <v>20190948</v>
      </c>
      <c r="H469" s="31">
        <v>1</v>
      </c>
      <c r="I469" s="31">
        <v>1</v>
      </c>
      <c r="J469" s="31">
        <v>1</v>
      </c>
      <c r="K469" s="117">
        <f t="shared" si="29"/>
        <v>1</v>
      </c>
      <c r="L469">
        <v>0</v>
      </c>
      <c r="M469">
        <v>0</v>
      </c>
      <c r="N469" s="56" t="str">
        <f t="shared" si="30"/>
        <v>Coldwell Banker Apex, REALTORS</v>
      </c>
      <c r="O469" t="str">
        <f t="shared" si="31"/>
        <v>Yes</v>
      </c>
      <c r="P469" t="str">
        <f t="shared" si="32"/>
        <v>Yes</v>
      </c>
    </row>
    <row r="470" spans="1:16" outlineLevel="2" x14ac:dyDescent="0.2">
      <c r="A470" t="s">
        <v>722</v>
      </c>
      <c r="B470" t="s">
        <v>1842</v>
      </c>
      <c r="C470" s="3" t="s">
        <v>3015</v>
      </c>
      <c r="D470" t="s">
        <v>425</v>
      </c>
      <c r="E470" s="102">
        <v>43585</v>
      </c>
      <c r="F470" s="115">
        <v>231000</v>
      </c>
      <c r="G470" s="31">
        <v>20190667</v>
      </c>
      <c r="H470" s="31">
        <v>1</v>
      </c>
      <c r="I470" s="31">
        <v>1</v>
      </c>
      <c r="J470" s="31">
        <v>1</v>
      </c>
      <c r="K470" s="117">
        <f t="shared" si="29"/>
        <v>1</v>
      </c>
      <c r="L470">
        <v>0</v>
      </c>
      <c r="M470">
        <v>0</v>
      </c>
      <c r="N470" s="56" t="str">
        <f t="shared" si="30"/>
        <v>Coldwell Banker Apex, REALTORS</v>
      </c>
      <c r="O470" t="str">
        <f t="shared" si="31"/>
        <v>Yes</v>
      </c>
      <c r="P470" t="str">
        <f t="shared" si="32"/>
        <v>Yes</v>
      </c>
    </row>
    <row r="471" spans="1:16" outlineLevel="2" x14ac:dyDescent="0.2">
      <c r="A471" t="s">
        <v>722</v>
      </c>
      <c r="B471" t="s">
        <v>1842</v>
      </c>
      <c r="C471" s="3" t="s">
        <v>2571</v>
      </c>
      <c r="D471" t="s">
        <v>6</v>
      </c>
      <c r="E471" s="102">
        <v>43535</v>
      </c>
      <c r="F471" s="115">
        <v>310000</v>
      </c>
      <c r="G471" s="31">
        <v>20190363</v>
      </c>
      <c r="H471" s="31">
        <v>1</v>
      </c>
      <c r="I471" s="31">
        <v>1</v>
      </c>
      <c r="J471" s="31">
        <v>1</v>
      </c>
      <c r="K471" s="117">
        <f t="shared" si="29"/>
        <v>1</v>
      </c>
      <c r="L471">
        <v>0</v>
      </c>
      <c r="M471">
        <v>0</v>
      </c>
      <c r="N471" s="56" t="str">
        <f t="shared" si="30"/>
        <v>Coldwell Banker Apex, REALTORS</v>
      </c>
      <c r="O471" t="str">
        <f t="shared" si="31"/>
        <v>Yes</v>
      </c>
      <c r="P471" t="str">
        <f t="shared" si="32"/>
        <v>Yes</v>
      </c>
    </row>
    <row r="472" spans="1:16" outlineLevel="2" x14ac:dyDescent="0.2">
      <c r="A472" t="s">
        <v>722</v>
      </c>
      <c r="B472" t="s">
        <v>1842</v>
      </c>
      <c r="C472" s="3" t="s">
        <v>2336</v>
      </c>
      <c r="D472" t="s">
        <v>425</v>
      </c>
      <c r="E472" s="102">
        <v>43504</v>
      </c>
      <c r="F472" s="115">
        <v>490000</v>
      </c>
      <c r="G472" s="31">
        <v>20190131</v>
      </c>
      <c r="H472" s="31">
        <v>1</v>
      </c>
      <c r="I472" s="31">
        <v>1</v>
      </c>
      <c r="J472" s="31">
        <v>1</v>
      </c>
      <c r="K472" s="117">
        <f t="shared" si="29"/>
        <v>1</v>
      </c>
      <c r="L472">
        <v>0</v>
      </c>
      <c r="M472">
        <v>0</v>
      </c>
      <c r="N472" s="56" t="str">
        <f t="shared" si="30"/>
        <v>Coldwell Banker Apex, REALTORS</v>
      </c>
      <c r="O472" t="str">
        <f t="shared" si="31"/>
        <v>Yes</v>
      </c>
      <c r="P472" t="str">
        <f t="shared" si="32"/>
        <v>Yes</v>
      </c>
    </row>
    <row r="473" spans="1:16" outlineLevel="2" x14ac:dyDescent="0.2">
      <c r="A473" t="s">
        <v>722</v>
      </c>
      <c r="B473" t="s">
        <v>1842</v>
      </c>
      <c r="C473" s="3" t="s">
        <v>3011</v>
      </c>
      <c r="D473" t="s">
        <v>121</v>
      </c>
      <c r="E473" s="102">
        <v>43585</v>
      </c>
      <c r="F473" s="115">
        <v>329900</v>
      </c>
      <c r="G473" s="31">
        <v>20190700</v>
      </c>
      <c r="H473" s="31">
        <v>1</v>
      </c>
      <c r="I473" s="31">
        <v>1</v>
      </c>
      <c r="J473" s="31">
        <v>1</v>
      </c>
      <c r="K473" s="117">
        <f t="shared" si="29"/>
        <v>1</v>
      </c>
      <c r="L473">
        <v>0</v>
      </c>
      <c r="M473">
        <v>0</v>
      </c>
      <c r="N473" s="56" t="str">
        <f t="shared" si="30"/>
        <v>Coldwell Banker Apex, REALTORS</v>
      </c>
      <c r="O473" t="str">
        <f t="shared" si="31"/>
        <v>Yes</v>
      </c>
      <c r="P473" t="str">
        <f t="shared" si="32"/>
        <v>Yes</v>
      </c>
    </row>
    <row r="474" spans="1:16" outlineLevel="2" x14ac:dyDescent="0.2">
      <c r="A474" t="s">
        <v>722</v>
      </c>
      <c r="B474" t="s">
        <v>1842</v>
      </c>
      <c r="C474" t="s">
        <v>2160</v>
      </c>
      <c r="D474" t="s">
        <v>6</v>
      </c>
      <c r="E474" s="3">
        <v>43480</v>
      </c>
      <c r="F474" s="115">
        <v>223000</v>
      </c>
      <c r="G474" s="34" t="s">
        <v>838</v>
      </c>
      <c r="H474" s="31">
        <v>1</v>
      </c>
      <c r="I474" s="31">
        <v>0</v>
      </c>
      <c r="J474" s="31">
        <v>0</v>
      </c>
      <c r="K474" s="117">
        <f t="shared" si="29"/>
        <v>0</v>
      </c>
      <c r="L474" s="129">
        <v>0</v>
      </c>
      <c r="M474" s="129">
        <v>0</v>
      </c>
      <c r="N474" s="56" t="str">
        <f t="shared" si="30"/>
        <v>Coldwell Banker Apex, REALTORS</v>
      </c>
      <c r="O474" t="str">
        <f t="shared" si="31"/>
        <v>Yes</v>
      </c>
      <c r="P474" t="str">
        <f t="shared" si="32"/>
        <v>Yes</v>
      </c>
    </row>
    <row r="475" spans="1:16" outlineLevel="2" x14ac:dyDescent="0.2">
      <c r="A475" t="s">
        <v>722</v>
      </c>
      <c r="B475" t="s">
        <v>1842</v>
      </c>
      <c r="C475" t="s">
        <v>3305</v>
      </c>
      <c r="D475" t="s">
        <v>6</v>
      </c>
      <c r="E475" s="3">
        <v>43614</v>
      </c>
      <c r="F475" s="115">
        <v>342500</v>
      </c>
      <c r="G475" s="34">
        <v>20190903</v>
      </c>
      <c r="H475" s="31">
        <v>1</v>
      </c>
      <c r="I475" s="31">
        <v>1</v>
      </c>
      <c r="J475" s="31">
        <v>0</v>
      </c>
      <c r="K475" s="117">
        <f t="shared" si="29"/>
        <v>0</v>
      </c>
      <c r="L475" s="129">
        <v>0</v>
      </c>
      <c r="M475" s="129">
        <v>0</v>
      </c>
      <c r="N475" s="56" t="str">
        <f t="shared" si="30"/>
        <v>Coldwell Banker Apex, REALTORS</v>
      </c>
      <c r="O475" t="str">
        <f t="shared" si="31"/>
        <v>Yes</v>
      </c>
      <c r="P475" t="str">
        <f t="shared" si="32"/>
        <v>Yes</v>
      </c>
    </row>
    <row r="476" spans="1:16" outlineLevel="2" x14ac:dyDescent="0.2">
      <c r="A476" t="s">
        <v>722</v>
      </c>
      <c r="B476" t="s">
        <v>1842</v>
      </c>
      <c r="C476" t="s">
        <v>3060</v>
      </c>
      <c r="D476" t="s">
        <v>425</v>
      </c>
      <c r="E476" s="3">
        <v>43588</v>
      </c>
      <c r="F476" s="115">
        <v>433000</v>
      </c>
      <c r="G476" s="34" t="s">
        <v>838</v>
      </c>
      <c r="H476" s="31">
        <v>1</v>
      </c>
      <c r="I476" s="31">
        <v>0</v>
      </c>
      <c r="J476" s="31">
        <v>0</v>
      </c>
      <c r="K476" s="117">
        <f t="shared" si="29"/>
        <v>0</v>
      </c>
      <c r="L476" s="129">
        <v>0</v>
      </c>
      <c r="M476" s="129">
        <v>0</v>
      </c>
      <c r="N476" s="56" t="str">
        <f t="shared" si="30"/>
        <v>Coldwell Banker Apex, REALTORS</v>
      </c>
      <c r="O476" t="str">
        <f t="shared" si="31"/>
        <v>Yes</v>
      </c>
      <c r="P476" t="str">
        <f t="shared" si="32"/>
        <v>Yes</v>
      </c>
    </row>
    <row r="477" spans="1:16" outlineLevel="1" x14ac:dyDescent="0.2">
      <c r="A477" s="29" t="s">
        <v>722</v>
      </c>
      <c r="F477" s="115">
        <f>SUBTOTAL(9,F469:F476)</f>
        <v>2744400</v>
      </c>
      <c r="H477" s="31">
        <f>SUBTOTAL(9,H469:H476)</f>
        <v>8</v>
      </c>
      <c r="I477" s="31">
        <f>SUBTOTAL(9,I469:I476)</f>
        <v>6</v>
      </c>
      <c r="J477" s="31">
        <f>SUBTOTAL(9,J469:J476)</f>
        <v>5</v>
      </c>
      <c r="K477" s="117">
        <f t="shared" si="29"/>
        <v>0.625</v>
      </c>
      <c r="L477" s="129">
        <f>SUBTOTAL(9,L469:L476)</f>
        <v>0</v>
      </c>
      <c r="M477" s="129">
        <f>SUBTOTAL(9,M469:M476)</f>
        <v>0</v>
      </c>
      <c r="N477" s="56" t="str">
        <f t="shared" si="30"/>
        <v>Coldwell Banker Apex, REALTORS</v>
      </c>
      <c r="O477" t="str">
        <f t="shared" si="31"/>
        <v>Yes</v>
      </c>
      <c r="P477" t="str">
        <f t="shared" si="32"/>
        <v>Yes</v>
      </c>
    </row>
    <row r="478" spans="1:16" outlineLevel="2" x14ac:dyDescent="0.2">
      <c r="A478" t="s">
        <v>714</v>
      </c>
      <c r="B478" t="s">
        <v>1099</v>
      </c>
      <c r="C478" s="3" t="s">
        <v>3196</v>
      </c>
      <c r="D478" t="s">
        <v>1126</v>
      </c>
      <c r="E478" s="102">
        <v>43602</v>
      </c>
      <c r="F478" s="115">
        <v>162500</v>
      </c>
      <c r="G478" s="31" t="s">
        <v>838</v>
      </c>
      <c r="H478" s="31">
        <v>1</v>
      </c>
      <c r="I478" s="31">
        <v>0</v>
      </c>
      <c r="J478" s="31">
        <v>1</v>
      </c>
      <c r="K478" s="117">
        <f t="shared" si="29"/>
        <v>1</v>
      </c>
      <c r="L478">
        <v>0</v>
      </c>
      <c r="M478">
        <v>0</v>
      </c>
      <c r="N478" s="56" t="str">
        <f t="shared" si="30"/>
        <v>Keller Williams Realty - Waco</v>
      </c>
      <c r="O478" t="str">
        <f t="shared" si="31"/>
        <v>Yes</v>
      </c>
      <c r="P478" t="str">
        <f t="shared" si="32"/>
        <v>Yes</v>
      </c>
    </row>
    <row r="479" spans="1:16" outlineLevel="2" x14ac:dyDescent="0.2">
      <c r="A479" t="s">
        <v>714</v>
      </c>
      <c r="B479" t="s">
        <v>1099</v>
      </c>
      <c r="C479" s="3" t="s">
        <v>2319</v>
      </c>
      <c r="D479" t="s">
        <v>6</v>
      </c>
      <c r="E479" s="102">
        <v>43503</v>
      </c>
      <c r="F479" s="115">
        <v>259115</v>
      </c>
      <c r="G479" s="31" t="s">
        <v>838</v>
      </c>
      <c r="H479" s="31">
        <v>1</v>
      </c>
      <c r="I479" s="31">
        <v>0</v>
      </c>
      <c r="J479" s="31">
        <v>1</v>
      </c>
      <c r="K479" s="117">
        <f t="shared" si="29"/>
        <v>1</v>
      </c>
      <c r="L479">
        <v>0</v>
      </c>
      <c r="M479">
        <v>0</v>
      </c>
      <c r="N479" s="56" t="str">
        <f t="shared" si="30"/>
        <v>Keller Williams Realty - Waco</v>
      </c>
      <c r="O479" t="str">
        <f t="shared" si="31"/>
        <v>Yes</v>
      </c>
      <c r="P479" t="str">
        <f t="shared" si="32"/>
        <v>Yes</v>
      </c>
    </row>
    <row r="480" spans="1:16" outlineLevel="2" x14ac:dyDescent="0.2">
      <c r="A480" t="s">
        <v>714</v>
      </c>
      <c r="B480" t="s">
        <v>1099</v>
      </c>
      <c r="C480" s="3" t="s">
        <v>2325</v>
      </c>
      <c r="D480" t="s">
        <v>1126</v>
      </c>
      <c r="E480" s="102">
        <v>43504</v>
      </c>
      <c r="F480" s="115">
        <v>169900</v>
      </c>
      <c r="G480" s="31" t="s">
        <v>838</v>
      </c>
      <c r="H480" s="31">
        <v>1</v>
      </c>
      <c r="I480" s="31">
        <v>0</v>
      </c>
      <c r="J480" s="31">
        <v>1</v>
      </c>
      <c r="K480" s="117">
        <f t="shared" si="29"/>
        <v>1</v>
      </c>
      <c r="L480">
        <v>0</v>
      </c>
      <c r="M480">
        <v>0</v>
      </c>
      <c r="N480" s="56" t="str">
        <f t="shared" si="30"/>
        <v>Keller Williams Realty - Waco</v>
      </c>
      <c r="O480" t="str">
        <f t="shared" si="31"/>
        <v>Yes</v>
      </c>
      <c r="P480" t="str">
        <f t="shared" si="32"/>
        <v>Yes</v>
      </c>
    </row>
    <row r="481" spans="1:16" outlineLevel="2" x14ac:dyDescent="0.2">
      <c r="A481" t="s">
        <v>714</v>
      </c>
      <c r="B481" t="s">
        <v>1099</v>
      </c>
      <c r="C481" s="3" t="s">
        <v>2192</v>
      </c>
      <c r="D481" t="s">
        <v>6</v>
      </c>
      <c r="E481" s="102">
        <v>43486</v>
      </c>
      <c r="F481" s="115">
        <v>103000</v>
      </c>
      <c r="G481" s="31" t="s">
        <v>838</v>
      </c>
      <c r="H481" s="31">
        <v>1</v>
      </c>
      <c r="I481" s="31">
        <v>0</v>
      </c>
      <c r="J481" s="31">
        <v>1</v>
      </c>
      <c r="K481" s="117">
        <f t="shared" si="29"/>
        <v>1</v>
      </c>
      <c r="L481">
        <v>0</v>
      </c>
      <c r="M481">
        <v>0</v>
      </c>
      <c r="N481" s="56" t="str">
        <f t="shared" si="30"/>
        <v>Keller Williams Realty - Waco</v>
      </c>
      <c r="O481" t="str">
        <f t="shared" si="31"/>
        <v>Yes</v>
      </c>
      <c r="P481" t="str">
        <f t="shared" si="32"/>
        <v>Yes</v>
      </c>
    </row>
    <row r="482" spans="1:16" outlineLevel="2" x14ac:dyDescent="0.2">
      <c r="A482" t="s">
        <v>714</v>
      </c>
      <c r="B482" t="s">
        <v>1099</v>
      </c>
      <c r="C482" t="s">
        <v>3218</v>
      </c>
      <c r="D482" t="s">
        <v>123</v>
      </c>
      <c r="E482" s="3">
        <v>43605</v>
      </c>
      <c r="F482" s="115">
        <v>139000</v>
      </c>
      <c r="G482" s="34">
        <v>20190867</v>
      </c>
      <c r="H482" s="31">
        <v>1</v>
      </c>
      <c r="I482" s="31">
        <v>1</v>
      </c>
      <c r="J482" s="31">
        <v>0</v>
      </c>
      <c r="K482" s="117">
        <f t="shared" si="29"/>
        <v>0</v>
      </c>
      <c r="L482" s="129">
        <v>0</v>
      </c>
      <c r="M482" s="129">
        <v>0</v>
      </c>
      <c r="N482" s="56" t="str">
        <f t="shared" si="30"/>
        <v>Keller Williams Realty - Waco</v>
      </c>
      <c r="O482" t="str">
        <f t="shared" si="31"/>
        <v>Yes</v>
      </c>
      <c r="P482" t="str">
        <f t="shared" si="32"/>
        <v>Yes</v>
      </c>
    </row>
    <row r="483" spans="1:16" outlineLevel="2" x14ac:dyDescent="0.2">
      <c r="A483" t="s">
        <v>714</v>
      </c>
      <c r="B483" t="s">
        <v>1099</v>
      </c>
      <c r="C483" t="s">
        <v>1071</v>
      </c>
      <c r="D483" t="s">
        <v>6</v>
      </c>
      <c r="E483" s="3">
        <v>43529</v>
      </c>
      <c r="F483" s="115">
        <v>205000</v>
      </c>
      <c r="G483" s="34" t="s">
        <v>838</v>
      </c>
      <c r="H483" s="31">
        <v>1</v>
      </c>
      <c r="I483" s="31">
        <v>0</v>
      </c>
      <c r="J483" s="31">
        <v>0</v>
      </c>
      <c r="K483" s="117">
        <f t="shared" si="29"/>
        <v>0</v>
      </c>
      <c r="L483" s="129">
        <v>0</v>
      </c>
      <c r="M483" s="129">
        <v>0</v>
      </c>
      <c r="N483" s="56" t="str">
        <f t="shared" si="30"/>
        <v>Keller Williams Realty - Waco</v>
      </c>
      <c r="O483" t="str">
        <f t="shared" si="31"/>
        <v>Yes</v>
      </c>
      <c r="P483" t="str">
        <f t="shared" si="32"/>
        <v>Yes</v>
      </c>
    </row>
    <row r="484" spans="1:16" outlineLevel="1" x14ac:dyDescent="0.2">
      <c r="A484" s="29" t="s">
        <v>714</v>
      </c>
      <c r="F484" s="115">
        <f>SUBTOTAL(9,F478:F483)</f>
        <v>1038515</v>
      </c>
      <c r="H484" s="31">
        <f>SUBTOTAL(9,H478:H483)</f>
        <v>6</v>
      </c>
      <c r="I484" s="31">
        <f>SUBTOTAL(9,I478:I483)</f>
        <v>1</v>
      </c>
      <c r="J484" s="31">
        <f>SUBTOTAL(9,J478:J483)</f>
        <v>4</v>
      </c>
      <c r="K484" s="117">
        <f t="shared" si="29"/>
        <v>0.66666666666666663</v>
      </c>
      <c r="L484" s="129">
        <f>SUBTOTAL(9,L478:L483)</f>
        <v>0</v>
      </c>
      <c r="M484" s="129">
        <f>SUBTOTAL(9,M478:M483)</f>
        <v>0</v>
      </c>
      <c r="N484" s="56" t="str">
        <f t="shared" si="30"/>
        <v>Keller Williams Realty - Waco</v>
      </c>
      <c r="O484" t="str">
        <f t="shared" si="31"/>
        <v>Yes</v>
      </c>
      <c r="P484" t="str">
        <f t="shared" si="32"/>
        <v>Yes</v>
      </c>
    </row>
    <row r="485" spans="1:16" outlineLevel="2" x14ac:dyDescent="0.2">
      <c r="A485" t="s">
        <v>1569</v>
      </c>
      <c r="B485" t="s">
        <v>1099</v>
      </c>
      <c r="C485" s="3" t="s">
        <v>2504</v>
      </c>
      <c r="D485" t="s">
        <v>911</v>
      </c>
      <c r="E485" s="102">
        <v>43528</v>
      </c>
      <c r="F485" s="115">
        <v>107000</v>
      </c>
      <c r="G485" s="31" t="s">
        <v>838</v>
      </c>
      <c r="H485" s="31">
        <v>1</v>
      </c>
      <c r="I485" s="31">
        <v>0</v>
      </c>
      <c r="J485" s="31">
        <v>1</v>
      </c>
      <c r="K485" s="117">
        <f t="shared" si="29"/>
        <v>1</v>
      </c>
      <c r="L485">
        <v>0</v>
      </c>
      <c r="M485">
        <v>0</v>
      </c>
      <c r="N485" s="56" t="str">
        <f t="shared" si="30"/>
        <v>Keller Williams Realty - Waco</v>
      </c>
      <c r="O485" t="str">
        <f t="shared" si="31"/>
        <v>Yes</v>
      </c>
      <c r="P485" t="str">
        <f t="shared" si="32"/>
        <v>Yes</v>
      </c>
    </row>
    <row r="486" spans="1:16" outlineLevel="2" x14ac:dyDescent="0.2">
      <c r="A486" t="s">
        <v>1569</v>
      </c>
      <c r="B486" t="s">
        <v>1099</v>
      </c>
      <c r="C486" t="s">
        <v>2259</v>
      </c>
      <c r="D486" t="s">
        <v>6</v>
      </c>
      <c r="E486" s="3">
        <v>43496</v>
      </c>
      <c r="F486" s="115">
        <v>110000</v>
      </c>
      <c r="G486" s="34" t="s">
        <v>838</v>
      </c>
      <c r="H486" s="31">
        <v>1</v>
      </c>
      <c r="I486" s="31">
        <v>0</v>
      </c>
      <c r="J486" s="31">
        <v>0</v>
      </c>
      <c r="K486" s="117">
        <f t="shared" si="29"/>
        <v>0</v>
      </c>
      <c r="L486" s="129">
        <v>0</v>
      </c>
      <c r="M486" s="129">
        <v>0</v>
      </c>
      <c r="N486" s="56" t="str">
        <f t="shared" si="30"/>
        <v>Keller Williams Realty - Waco</v>
      </c>
      <c r="O486" t="str">
        <f t="shared" si="31"/>
        <v>Yes</v>
      </c>
      <c r="P486" t="str">
        <f t="shared" si="32"/>
        <v>Yes</v>
      </c>
    </row>
    <row r="487" spans="1:16" outlineLevel="1" x14ac:dyDescent="0.2">
      <c r="A487" s="29" t="s">
        <v>1569</v>
      </c>
      <c r="F487" s="115">
        <f>SUBTOTAL(9,F485:F486)</f>
        <v>217000</v>
      </c>
      <c r="H487" s="31">
        <f>SUBTOTAL(9,H485:H486)</f>
        <v>2</v>
      </c>
      <c r="I487" s="31">
        <f>SUBTOTAL(9,I485:I486)</f>
        <v>0</v>
      </c>
      <c r="J487" s="31">
        <f>SUBTOTAL(9,J485:J486)</f>
        <v>1</v>
      </c>
      <c r="K487" s="117">
        <f t="shared" si="29"/>
        <v>0.5</v>
      </c>
      <c r="L487" s="129">
        <f>SUBTOTAL(9,L485:L486)</f>
        <v>0</v>
      </c>
      <c r="M487" s="129">
        <f>SUBTOTAL(9,M485:M486)</f>
        <v>0</v>
      </c>
      <c r="N487" s="56" t="str">
        <f t="shared" si="30"/>
        <v>Keller Williams Realty - Waco</v>
      </c>
      <c r="O487" t="str">
        <f t="shared" si="31"/>
        <v>Yes</v>
      </c>
      <c r="P487" t="str">
        <f t="shared" si="32"/>
        <v>Yes</v>
      </c>
    </row>
    <row r="488" spans="1:16" outlineLevel="2" x14ac:dyDescent="0.2">
      <c r="A488" t="s">
        <v>977</v>
      </c>
      <c r="B488" t="s">
        <v>125</v>
      </c>
      <c r="C488" s="3" t="s">
        <v>2414</v>
      </c>
      <c r="D488" t="s">
        <v>11</v>
      </c>
      <c r="E488" s="102">
        <v>43518</v>
      </c>
      <c r="F488" s="115">
        <v>165000</v>
      </c>
      <c r="G488" s="31" t="s">
        <v>838</v>
      </c>
      <c r="H488" s="31">
        <v>1</v>
      </c>
      <c r="I488" s="31">
        <v>0</v>
      </c>
      <c r="J488" s="31">
        <v>1</v>
      </c>
      <c r="K488" s="117">
        <f t="shared" si="29"/>
        <v>1</v>
      </c>
      <c r="L488">
        <v>0</v>
      </c>
      <c r="M488">
        <v>0</v>
      </c>
      <c r="N488" s="56" t="str">
        <f t="shared" si="30"/>
        <v>Marak Realty</v>
      </c>
      <c r="O488" t="str">
        <f t="shared" si="31"/>
        <v>Yes</v>
      </c>
      <c r="P488" t="str">
        <f t="shared" si="32"/>
        <v>Yes</v>
      </c>
    </row>
    <row r="489" spans="1:16" outlineLevel="1" x14ac:dyDescent="0.2">
      <c r="A489" s="29" t="s">
        <v>977</v>
      </c>
      <c r="C489" s="3"/>
      <c r="E489" s="102"/>
      <c r="F489" s="115">
        <f>SUBTOTAL(9,F488:F488)</f>
        <v>165000</v>
      </c>
      <c r="G489" s="31"/>
      <c r="H489" s="31">
        <f>SUBTOTAL(9,H488:H488)</f>
        <v>1</v>
      </c>
      <c r="I489" s="31">
        <f>SUBTOTAL(9,I488:I488)</f>
        <v>0</v>
      </c>
      <c r="J489" s="31">
        <f>SUBTOTAL(9,J488:J488)</f>
        <v>1</v>
      </c>
      <c r="K489" s="117">
        <f t="shared" si="29"/>
        <v>1</v>
      </c>
      <c r="L489">
        <f>SUBTOTAL(9,L488:L488)</f>
        <v>0</v>
      </c>
      <c r="M489">
        <f>SUBTOTAL(9,M488:M488)</f>
        <v>0</v>
      </c>
      <c r="N489" s="56" t="str">
        <f t="shared" si="30"/>
        <v>Marak Realty</v>
      </c>
      <c r="O489" t="str">
        <f t="shared" si="31"/>
        <v>Yes</v>
      </c>
      <c r="P489" t="str">
        <f t="shared" si="32"/>
        <v>Yes</v>
      </c>
    </row>
    <row r="490" spans="1:16" outlineLevel="2" x14ac:dyDescent="0.2">
      <c r="A490" t="s">
        <v>408</v>
      </c>
      <c r="B490" t="s">
        <v>197</v>
      </c>
      <c r="C490" s="3" t="s">
        <v>2472</v>
      </c>
      <c r="D490" t="s">
        <v>6</v>
      </c>
      <c r="E490" s="102">
        <v>43524</v>
      </c>
      <c r="F490" s="115">
        <v>218000</v>
      </c>
      <c r="G490" s="31" t="s">
        <v>838</v>
      </c>
      <c r="H490" s="31">
        <v>1</v>
      </c>
      <c r="I490" s="31">
        <v>0</v>
      </c>
      <c r="J490" s="31">
        <v>1</v>
      </c>
      <c r="K490" s="117">
        <f t="shared" si="29"/>
        <v>1</v>
      </c>
      <c r="L490">
        <v>0</v>
      </c>
      <c r="M490">
        <v>0</v>
      </c>
      <c r="N490" s="56" t="str">
        <f t="shared" si="30"/>
        <v>Carbajal Realty</v>
      </c>
      <c r="O490" t="str">
        <f t="shared" si="31"/>
        <v>Yes</v>
      </c>
      <c r="P490" t="str">
        <f t="shared" si="32"/>
        <v>Yes</v>
      </c>
    </row>
    <row r="491" spans="1:16" outlineLevel="2" x14ac:dyDescent="0.2">
      <c r="A491" t="s">
        <v>408</v>
      </c>
      <c r="B491" t="s">
        <v>197</v>
      </c>
      <c r="C491" s="3" t="s">
        <v>2260</v>
      </c>
      <c r="D491" t="s">
        <v>6</v>
      </c>
      <c r="E491" s="102">
        <v>43496</v>
      </c>
      <c r="F491" s="115">
        <v>180000</v>
      </c>
      <c r="G491" s="31" t="s">
        <v>838</v>
      </c>
      <c r="H491" s="31">
        <v>1</v>
      </c>
      <c r="I491" s="31">
        <v>0</v>
      </c>
      <c r="J491" s="31">
        <v>1</v>
      </c>
      <c r="K491" s="117">
        <f t="shared" si="29"/>
        <v>1</v>
      </c>
      <c r="L491">
        <v>0</v>
      </c>
      <c r="M491">
        <v>0</v>
      </c>
      <c r="N491" s="56" t="str">
        <f t="shared" si="30"/>
        <v>Carbajal Realty</v>
      </c>
      <c r="O491" t="str">
        <f t="shared" si="31"/>
        <v>Yes</v>
      </c>
      <c r="P491" t="str">
        <f t="shared" si="32"/>
        <v>Yes</v>
      </c>
    </row>
    <row r="492" spans="1:16" outlineLevel="2" x14ac:dyDescent="0.2">
      <c r="A492" t="s">
        <v>408</v>
      </c>
      <c r="B492" t="s">
        <v>197</v>
      </c>
      <c r="C492" t="s">
        <v>2050</v>
      </c>
      <c r="D492" t="s">
        <v>6</v>
      </c>
      <c r="E492" s="3">
        <v>43615</v>
      </c>
      <c r="F492" s="115">
        <v>71000</v>
      </c>
      <c r="G492" s="17">
        <v>20190135</v>
      </c>
      <c r="H492" s="129">
        <v>1</v>
      </c>
      <c r="I492" s="129">
        <v>1</v>
      </c>
      <c r="J492" s="31">
        <v>0</v>
      </c>
      <c r="K492" s="117">
        <f t="shared" si="29"/>
        <v>0</v>
      </c>
      <c r="L492" s="129">
        <v>0</v>
      </c>
      <c r="M492" s="129">
        <v>0</v>
      </c>
      <c r="N492" s="56" t="str">
        <f t="shared" si="30"/>
        <v>Carbajal Realty</v>
      </c>
      <c r="O492" t="str">
        <f t="shared" si="31"/>
        <v>Yes</v>
      </c>
      <c r="P492" t="str">
        <f t="shared" si="32"/>
        <v>Yes</v>
      </c>
    </row>
    <row r="493" spans="1:16" outlineLevel="2" x14ac:dyDescent="0.2">
      <c r="A493" t="s">
        <v>408</v>
      </c>
      <c r="B493" t="s">
        <v>197</v>
      </c>
      <c r="C493" t="s">
        <v>2132</v>
      </c>
      <c r="D493" t="s">
        <v>123</v>
      </c>
      <c r="E493" s="3">
        <v>43475</v>
      </c>
      <c r="F493" s="115">
        <v>98000</v>
      </c>
      <c r="G493" s="17" t="s">
        <v>838</v>
      </c>
      <c r="H493" s="129">
        <v>1</v>
      </c>
      <c r="I493" s="129">
        <v>0</v>
      </c>
      <c r="J493" s="31">
        <v>0</v>
      </c>
      <c r="K493" s="117">
        <f t="shared" si="29"/>
        <v>0</v>
      </c>
      <c r="L493" s="129">
        <v>0</v>
      </c>
      <c r="M493" s="129">
        <v>0</v>
      </c>
      <c r="N493" s="56" t="str">
        <f t="shared" si="30"/>
        <v>Carbajal Realty</v>
      </c>
      <c r="O493" t="str">
        <f t="shared" si="31"/>
        <v>Yes</v>
      </c>
      <c r="P493" t="str">
        <f t="shared" si="32"/>
        <v>Yes</v>
      </c>
    </row>
    <row r="494" spans="1:16" outlineLevel="2" x14ac:dyDescent="0.2">
      <c r="A494" t="s">
        <v>408</v>
      </c>
      <c r="B494" t="s">
        <v>197</v>
      </c>
      <c r="C494" t="s">
        <v>2048</v>
      </c>
      <c r="D494" t="s">
        <v>6</v>
      </c>
      <c r="E494" s="3">
        <v>43586</v>
      </c>
      <c r="F494" s="115">
        <v>100000</v>
      </c>
      <c r="G494" s="17" t="s">
        <v>838</v>
      </c>
      <c r="H494" s="129">
        <v>1</v>
      </c>
      <c r="I494" s="129">
        <v>0</v>
      </c>
      <c r="J494" s="31">
        <v>0</v>
      </c>
      <c r="K494" s="117">
        <f t="shared" si="29"/>
        <v>0</v>
      </c>
      <c r="L494" s="129">
        <v>0</v>
      </c>
      <c r="M494" s="129">
        <v>0</v>
      </c>
      <c r="N494" s="56" t="str">
        <f t="shared" si="30"/>
        <v>Carbajal Realty</v>
      </c>
      <c r="O494" t="str">
        <f t="shared" si="31"/>
        <v>Yes</v>
      </c>
      <c r="P494" t="str">
        <f t="shared" si="32"/>
        <v>Yes</v>
      </c>
    </row>
    <row r="495" spans="1:16" outlineLevel="2" x14ac:dyDescent="0.2">
      <c r="A495" t="s">
        <v>408</v>
      </c>
      <c r="B495" t="s">
        <v>197</v>
      </c>
      <c r="C495" t="s">
        <v>3140</v>
      </c>
      <c r="D495" t="s">
        <v>6</v>
      </c>
      <c r="E495" s="3">
        <v>43595</v>
      </c>
      <c r="F495" s="115">
        <v>214900</v>
      </c>
      <c r="G495" s="34" t="s">
        <v>838</v>
      </c>
      <c r="H495" s="31">
        <v>1</v>
      </c>
      <c r="I495" s="31">
        <v>0</v>
      </c>
      <c r="J495" s="31">
        <v>0</v>
      </c>
      <c r="K495" s="117">
        <f t="shared" si="29"/>
        <v>0</v>
      </c>
      <c r="L495" s="129">
        <v>0</v>
      </c>
      <c r="M495" s="129">
        <v>0</v>
      </c>
      <c r="N495" s="56" t="str">
        <f t="shared" si="30"/>
        <v>Carbajal Realty</v>
      </c>
      <c r="O495" t="str">
        <f t="shared" si="31"/>
        <v>Yes</v>
      </c>
      <c r="P495" t="str">
        <f t="shared" si="32"/>
        <v>Yes</v>
      </c>
    </row>
    <row r="496" spans="1:16" outlineLevel="1" x14ac:dyDescent="0.2">
      <c r="A496" s="29" t="s">
        <v>408</v>
      </c>
      <c r="F496" s="115">
        <f>SUBTOTAL(9,F490:F495)</f>
        <v>881900</v>
      </c>
      <c r="H496" s="31">
        <f>SUBTOTAL(9,H490:H495)</f>
        <v>6</v>
      </c>
      <c r="I496" s="31">
        <f>SUBTOTAL(9,I490:I495)</f>
        <v>1</v>
      </c>
      <c r="J496" s="31">
        <f>SUBTOTAL(9,J490:J495)</f>
        <v>2</v>
      </c>
      <c r="K496" s="117">
        <f t="shared" si="29"/>
        <v>0.33333333333333331</v>
      </c>
      <c r="L496" s="129">
        <f>SUBTOTAL(9,L490:L495)</f>
        <v>0</v>
      </c>
      <c r="M496" s="129">
        <f>SUBTOTAL(9,M490:M495)</f>
        <v>0</v>
      </c>
      <c r="N496" s="56" t="str">
        <f t="shared" si="30"/>
        <v>Carbajal Realty</v>
      </c>
      <c r="O496" t="str">
        <f t="shared" si="31"/>
        <v>Yes</v>
      </c>
      <c r="P496" t="str">
        <f t="shared" si="32"/>
        <v>Yes</v>
      </c>
    </row>
    <row r="497" spans="1:16" outlineLevel="2" x14ac:dyDescent="0.2">
      <c r="A497" t="s">
        <v>1081</v>
      </c>
      <c r="B497" t="s">
        <v>1036</v>
      </c>
      <c r="C497" s="3" t="s">
        <v>2554</v>
      </c>
      <c r="D497" t="s">
        <v>7</v>
      </c>
      <c r="E497" s="102">
        <v>43532</v>
      </c>
      <c r="F497" s="115">
        <v>570000</v>
      </c>
      <c r="G497" s="31">
        <v>20190140</v>
      </c>
      <c r="H497" s="31">
        <v>1</v>
      </c>
      <c r="I497" s="31">
        <v>1</v>
      </c>
      <c r="J497" s="31">
        <v>1</v>
      </c>
      <c r="K497" s="117">
        <f t="shared" si="29"/>
        <v>1</v>
      </c>
      <c r="L497">
        <v>0</v>
      </c>
      <c r="M497">
        <v>0</v>
      </c>
      <c r="N497" s="56" t="str">
        <f t="shared" si="30"/>
        <v>Bentwood Realty</v>
      </c>
      <c r="O497" t="str">
        <f t="shared" si="31"/>
        <v>Yes</v>
      </c>
      <c r="P497" t="str">
        <f t="shared" si="32"/>
        <v>Yes</v>
      </c>
    </row>
    <row r="498" spans="1:16" outlineLevel="2" x14ac:dyDescent="0.2">
      <c r="A498" t="s">
        <v>1081</v>
      </c>
      <c r="B498" t="s">
        <v>1036</v>
      </c>
      <c r="C498" s="3" t="s">
        <v>2296</v>
      </c>
      <c r="D498" t="s">
        <v>6</v>
      </c>
      <c r="E498" s="102">
        <v>43500</v>
      </c>
      <c r="F498" s="115">
        <v>358000</v>
      </c>
      <c r="G498" s="31">
        <v>20182101</v>
      </c>
      <c r="H498" s="31">
        <v>1</v>
      </c>
      <c r="I498" s="31">
        <v>1</v>
      </c>
      <c r="J498" s="31">
        <v>1</v>
      </c>
      <c r="K498" s="117">
        <f t="shared" si="29"/>
        <v>1</v>
      </c>
      <c r="L498">
        <v>0</v>
      </c>
      <c r="M498">
        <v>0</v>
      </c>
      <c r="N498" s="56" t="str">
        <f t="shared" si="30"/>
        <v>Bentwood Realty</v>
      </c>
      <c r="O498" t="str">
        <f t="shared" si="31"/>
        <v>Yes</v>
      </c>
      <c r="P498" t="str">
        <f t="shared" si="32"/>
        <v>Yes</v>
      </c>
    </row>
    <row r="499" spans="1:16" outlineLevel="2" x14ac:dyDescent="0.2">
      <c r="A499" t="s">
        <v>1081</v>
      </c>
      <c r="B499" t="s">
        <v>1036</v>
      </c>
      <c r="C499" s="3" t="s">
        <v>2820</v>
      </c>
      <c r="D499" t="s">
        <v>7</v>
      </c>
      <c r="E499" s="102">
        <v>43563</v>
      </c>
      <c r="F499" s="115">
        <v>310000</v>
      </c>
      <c r="G499" s="31" t="s">
        <v>838</v>
      </c>
      <c r="H499" s="31">
        <v>1</v>
      </c>
      <c r="I499" s="31">
        <v>0</v>
      </c>
      <c r="J499" s="31">
        <v>1</v>
      </c>
      <c r="K499" s="117">
        <f t="shared" si="29"/>
        <v>1</v>
      </c>
      <c r="L499">
        <v>0</v>
      </c>
      <c r="M499">
        <v>0</v>
      </c>
      <c r="N499" s="56" t="str">
        <f t="shared" si="30"/>
        <v>Bentwood Realty</v>
      </c>
      <c r="O499" t="str">
        <f t="shared" si="31"/>
        <v>Yes</v>
      </c>
      <c r="P499" t="str">
        <f t="shared" si="32"/>
        <v>Yes</v>
      </c>
    </row>
    <row r="500" spans="1:16" outlineLevel="2" x14ac:dyDescent="0.2">
      <c r="A500" t="s">
        <v>1081</v>
      </c>
      <c r="B500" t="s">
        <v>1036</v>
      </c>
      <c r="C500" s="3" t="s">
        <v>2188</v>
      </c>
      <c r="D500" t="s">
        <v>911</v>
      </c>
      <c r="E500" s="102">
        <v>43483</v>
      </c>
      <c r="F500" s="115">
        <v>130000</v>
      </c>
      <c r="G500" s="31" t="s">
        <v>838</v>
      </c>
      <c r="H500" s="31">
        <v>1</v>
      </c>
      <c r="I500" s="31">
        <v>0</v>
      </c>
      <c r="J500" s="31">
        <v>1</v>
      </c>
      <c r="K500" s="117">
        <f t="shared" si="29"/>
        <v>1</v>
      </c>
      <c r="L500">
        <v>0</v>
      </c>
      <c r="M500">
        <v>0</v>
      </c>
      <c r="N500" s="56" t="str">
        <f t="shared" si="30"/>
        <v>Bentwood Realty</v>
      </c>
      <c r="O500" t="str">
        <f t="shared" si="31"/>
        <v>Yes</v>
      </c>
      <c r="P500" t="str">
        <f t="shared" si="32"/>
        <v>Yes</v>
      </c>
    </row>
    <row r="501" spans="1:16" outlineLevel="2" x14ac:dyDescent="0.2">
      <c r="A501" t="s">
        <v>1081</v>
      </c>
      <c r="B501" t="s">
        <v>1036</v>
      </c>
      <c r="C501" s="3" t="s">
        <v>2744</v>
      </c>
      <c r="D501" t="s">
        <v>6</v>
      </c>
      <c r="E501" s="102">
        <v>43553</v>
      </c>
      <c r="F501" s="115">
        <v>297566</v>
      </c>
      <c r="G501" s="31" t="s">
        <v>838</v>
      </c>
      <c r="H501" s="31">
        <v>1</v>
      </c>
      <c r="I501" s="31">
        <v>0</v>
      </c>
      <c r="J501" s="31">
        <v>1</v>
      </c>
      <c r="K501" s="117">
        <f t="shared" si="29"/>
        <v>1</v>
      </c>
      <c r="L501">
        <v>0</v>
      </c>
      <c r="M501">
        <v>0</v>
      </c>
      <c r="N501" s="56" t="str">
        <f t="shared" si="30"/>
        <v>Bentwood Realty</v>
      </c>
      <c r="O501" t="str">
        <f t="shared" si="31"/>
        <v>Yes</v>
      </c>
      <c r="P501" t="str">
        <f t="shared" si="32"/>
        <v>Yes</v>
      </c>
    </row>
    <row r="502" spans="1:16" outlineLevel="2" x14ac:dyDescent="0.2">
      <c r="A502" t="s">
        <v>1081</v>
      </c>
      <c r="B502" t="s">
        <v>1036</v>
      </c>
      <c r="C502" s="3" t="s">
        <v>3060</v>
      </c>
      <c r="D502" t="s">
        <v>425</v>
      </c>
      <c r="E502" s="102">
        <v>43588</v>
      </c>
      <c r="F502" s="115">
        <v>433000</v>
      </c>
      <c r="G502" s="31" t="s">
        <v>838</v>
      </c>
      <c r="H502" s="31">
        <v>1</v>
      </c>
      <c r="I502" s="31">
        <v>0</v>
      </c>
      <c r="J502" s="31">
        <v>1</v>
      </c>
      <c r="K502" s="117">
        <f t="shared" si="29"/>
        <v>1</v>
      </c>
      <c r="L502">
        <v>0</v>
      </c>
      <c r="M502">
        <v>0</v>
      </c>
      <c r="N502" s="56" t="str">
        <f t="shared" si="30"/>
        <v>Bentwood Realty</v>
      </c>
      <c r="O502" t="str">
        <f t="shared" si="31"/>
        <v>Yes</v>
      </c>
      <c r="P502" t="str">
        <f t="shared" si="32"/>
        <v>Yes</v>
      </c>
    </row>
    <row r="503" spans="1:16" outlineLevel="2" x14ac:dyDescent="0.2">
      <c r="A503" t="s">
        <v>1081</v>
      </c>
      <c r="B503" t="s">
        <v>1036</v>
      </c>
      <c r="C503" s="3" t="s">
        <v>2331</v>
      </c>
      <c r="D503" t="s">
        <v>1126</v>
      </c>
      <c r="E503" s="102">
        <v>43504</v>
      </c>
      <c r="F503" s="115">
        <v>286030</v>
      </c>
      <c r="G503" s="31" t="s">
        <v>838</v>
      </c>
      <c r="H503" s="31">
        <v>1</v>
      </c>
      <c r="I503" s="31">
        <v>0</v>
      </c>
      <c r="J503" s="31">
        <v>1</v>
      </c>
      <c r="K503" s="117">
        <f t="shared" si="29"/>
        <v>1</v>
      </c>
      <c r="L503">
        <v>0</v>
      </c>
      <c r="M503">
        <v>0</v>
      </c>
      <c r="N503" s="56" t="str">
        <f t="shared" si="30"/>
        <v>Bentwood Realty</v>
      </c>
      <c r="O503" t="str">
        <f t="shared" si="31"/>
        <v>Yes</v>
      </c>
      <c r="P503" t="str">
        <f t="shared" si="32"/>
        <v>Yes</v>
      </c>
    </row>
    <row r="504" spans="1:16" outlineLevel="2" x14ac:dyDescent="0.2">
      <c r="A504" t="s">
        <v>1081</v>
      </c>
      <c r="B504" t="s">
        <v>1036</v>
      </c>
      <c r="C504" s="3" t="s">
        <v>2486</v>
      </c>
      <c r="D504" t="s">
        <v>6</v>
      </c>
      <c r="E504" s="102">
        <v>43525</v>
      </c>
      <c r="F504" s="115">
        <v>160000</v>
      </c>
      <c r="G504" s="31" t="s">
        <v>838</v>
      </c>
      <c r="H504" s="31">
        <v>1</v>
      </c>
      <c r="I504" s="31">
        <v>0</v>
      </c>
      <c r="J504" s="31">
        <v>1</v>
      </c>
      <c r="K504" s="117">
        <f t="shared" si="29"/>
        <v>1</v>
      </c>
      <c r="L504">
        <v>0</v>
      </c>
      <c r="M504">
        <v>0</v>
      </c>
      <c r="N504" s="56" t="str">
        <f t="shared" si="30"/>
        <v>Bentwood Realty</v>
      </c>
      <c r="O504" t="str">
        <f t="shared" si="31"/>
        <v>Yes</v>
      </c>
      <c r="P504" t="str">
        <f t="shared" si="32"/>
        <v>Yes</v>
      </c>
    </row>
    <row r="505" spans="1:16" outlineLevel="2" x14ac:dyDescent="0.2">
      <c r="A505" t="s">
        <v>1081</v>
      </c>
      <c r="B505" t="s">
        <v>1036</v>
      </c>
      <c r="C505" s="3" t="s">
        <v>2753</v>
      </c>
      <c r="D505" t="s">
        <v>6</v>
      </c>
      <c r="E505" s="102">
        <v>43556</v>
      </c>
      <c r="F505" s="115">
        <v>180000</v>
      </c>
      <c r="G505" s="31" t="s">
        <v>838</v>
      </c>
      <c r="H505" s="31">
        <v>1</v>
      </c>
      <c r="I505" s="31">
        <v>0</v>
      </c>
      <c r="J505" s="31">
        <v>1</v>
      </c>
      <c r="K505" s="117">
        <f t="shared" si="29"/>
        <v>1</v>
      </c>
      <c r="L505">
        <v>0</v>
      </c>
      <c r="M505">
        <v>0</v>
      </c>
      <c r="N505" s="56" t="str">
        <f t="shared" si="30"/>
        <v>Bentwood Realty</v>
      </c>
      <c r="O505" t="str">
        <f t="shared" si="31"/>
        <v>Yes</v>
      </c>
      <c r="P505" t="str">
        <f t="shared" si="32"/>
        <v>Yes</v>
      </c>
    </row>
    <row r="506" spans="1:16" outlineLevel="2" x14ac:dyDescent="0.2">
      <c r="A506" t="s">
        <v>1081</v>
      </c>
      <c r="B506" t="s">
        <v>1036</v>
      </c>
      <c r="C506" s="3" t="s">
        <v>2156</v>
      </c>
      <c r="D506" t="s">
        <v>6</v>
      </c>
      <c r="E506" s="102">
        <v>43480</v>
      </c>
      <c r="F506" s="115">
        <v>150000</v>
      </c>
      <c r="G506" s="31">
        <v>20190852</v>
      </c>
      <c r="H506" s="31">
        <v>1</v>
      </c>
      <c r="I506" s="31">
        <v>1</v>
      </c>
      <c r="J506" s="31">
        <v>1</v>
      </c>
      <c r="K506" s="117">
        <f t="shared" si="29"/>
        <v>1</v>
      </c>
      <c r="L506">
        <v>0</v>
      </c>
      <c r="M506">
        <v>0</v>
      </c>
      <c r="N506" s="56" t="str">
        <f t="shared" si="30"/>
        <v>Bentwood Realty</v>
      </c>
      <c r="O506" t="str">
        <f t="shared" si="31"/>
        <v>Yes</v>
      </c>
      <c r="P506" t="str">
        <f t="shared" si="32"/>
        <v>Yes</v>
      </c>
    </row>
    <row r="507" spans="1:16" outlineLevel="2" x14ac:dyDescent="0.2">
      <c r="A507" t="s">
        <v>1081</v>
      </c>
      <c r="B507" t="s">
        <v>1036</v>
      </c>
      <c r="C507" s="3" t="s">
        <v>2897</v>
      </c>
      <c r="D507" t="s">
        <v>425</v>
      </c>
      <c r="E507" s="102">
        <v>43572</v>
      </c>
      <c r="F507" s="115">
        <v>493000</v>
      </c>
      <c r="G507" s="31" t="s">
        <v>838</v>
      </c>
      <c r="H507" s="31">
        <v>1</v>
      </c>
      <c r="I507" s="31">
        <v>0</v>
      </c>
      <c r="J507" s="31">
        <v>1</v>
      </c>
      <c r="K507" s="117">
        <f t="shared" si="29"/>
        <v>1</v>
      </c>
      <c r="L507">
        <v>0</v>
      </c>
      <c r="M507">
        <v>0</v>
      </c>
      <c r="N507" s="56" t="str">
        <f t="shared" si="30"/>
        <v>Bentwood Realty</v>
      </c>
      <c r="O507" t="str">
        <f t="shared" si="31"/>
        <v>Yes</v>
      </c>
      <c r="P507" t="str">
        <f t="shared" si="32"/>
        <v>Yes</v>
      </c>
    </row>
    <row r="508" spans="1:16" outlineLevel="2" x14ac:dyDescent="0.2">
      <c r="A508" t="s">
        <v>1081</v>
      </c>
      <c r="B508" t="s">
        <v>1036</v>
      </c>
      <c r="C508" s="3" t="s">
        <v>2280</v>
      </c>
      <c r="D508" t="s">
        <v>216</v>
      </c>
      <c r="E508" s="102">
        <v>43497</v>
      </c>
      <c r="F508" s="115">
        <v>145375</v>
      </c>
      <c r="G508" s="31" t="s">
        <v>838</v>
      </c>
      <c r="H508" s="31">
        <v>1</v>
      </c>
      <c r="I508" s="31">
        <v>0</v>
      </c>
      <c r="J508" s="31">
        <v>1</v>
      </c>
      <c r="K508" s="117">
        <f t="shared" si="29"/>
        <v>1</v>
      </c>
      <c r="L508">
        <v>0</v>
      </c>
      <c r="M508">
        <v>0</v>
      </c>
      <c r="N508" s="56" t="str">
        <f t="shared" si="30"/>
        <v>Bentwood Realty</v>
      </c>
      <c r="O508" t="str">
        <f t="shared" si="31"/>
        <v>Yes</v>
      </c>
      <c r="P508" t="str">
        <f t="shared" si="32"/>
        <v>Yes</v>
      </c>
    </row>
    <row r="509" spans="1:16" outlineLevel="2" x14ac:dyDescent="0.2">
      <c r="A509" t="s">
        <v>1081</v>
      </c>
      <c r="B509" t="s">
        <v>1036</v>
      </c>
      <c r="C509" s="3" t="s">
        <v>3281</v>
      </c>
      <c r="D509" t="s">
        <v>7</v>
      </c>
      <c r="E509" s="102">
        <v>43609</v>
      </c>
      <c r="F509" s="115">
        <v>219000</v>
      </c>
      <c r="G509" s="31" t="s">
        <v>838</v>
      </c>
      <c r="H509" s="31">
        <v>1</v>
      </c>
      <c r="I509" s="31">
        <v>0</v>
      </c>
      <c r="J509" s="31">
        <v>1</v>
      </c>
      <c r="K509" s="117">
        <f t="shared" si="29"/>
        <v>1</v>
      </c>
      <c r="L509">
        <v>0</v>
      </c>
      <c r="M509">
        <v>0</v>
      </c>
      <c r="N509" s="56" t="str">
        <f t="shared" si="30"/>
        <v>Bentwood Realty</v>
      </c>
      <c r="O509" t="str">
        <f t="shared" si="31"/>
        <v>Yes</v>
      </c>
      <c r="P509" t="str">
        <f t="shared" si="32"/>
        <v>Yes</v>
      </c>
    </row>
    <row r="510" spans="1:16" outlineLevel="2" x14ac:dyDescent="0.2">
      <c r="A510" t="s">
        <v>1081</v>
      </c>
      <c r="B510" t="s">
        <v>1036</v>
      </c>
      <c r="C510" s="3" t="s">
        <v>2222</v>
      </c>
      <c r="D510" t="s">
        <v>6</v>
      </c>
      <c r="E510" s="102">
        <v>43490</v>
      </c>
      <c r="F510" s="115">
        <v>112000</v>
      </c>
      <c r="G510" s="31" t="s">
        <v>838</v>
      </c>
      <c r="H510" s="31">
        <v>1</v>
      </c>
      <c r="I510" s="31">
        <v>0</v>
      </c>
      <c r="J510" s="31">
        <v>1</v>
      </c>
      <c r="K510" s="117">
        <f t="shared" si="29"/>
        <v>1</v>
      </c>
      <c r="L510">
        <v>0</v>
      </c>
      <c r="M510">
        <v>0</v>
      </c>
      <c r="N510" s="56" t="str">
        <f t="shared" si="30"/>
        <v>Bentwood Realty</v>
      </c>
      <c r="O510" t="str">
        <f t="shared" si="31"/>
        <v>Yes</v>
      </c>
      <c r="P510" t="str">
        <f t="shared" si="32"/>
        <v>Yes</v>
      </c>
    </row>
    <row r="511" spans="1:16" outlineLevel="2" x14ac:dyDescent="0.2">
      <c r="A511" t="s">
        <v>1081</v>
      </c>
      <c r="B511" t="s">
        <v>1036</v>
      </c>
      <c r="C511" s="3" t="s">
        <v>2821</v>
      </c>
      <c r="D511" t="s">
        <v>6</v>
      </c>
      <c r="E511" s="102">
        <v>43563</v>
      </c>
      <c r="F511" s="115">
        <v>490000</v>
      </c>
      <c r="G511" s="31" t="s">
        <v>838</v>
      </c>
      <c r="H511" s="31">
        <v>1</v>
      </c>
      <c r="I511" s="31">
        <v>0</v>
      </c>
      <c r="J511" s="31">
        <v>1</v>
      </c>
      <c r="K511" s="117">
        <f t="shared" si="29"/>
        <v>1</v>
      </c>
      <c r="L511">
        <v>0</v>
      </c>
      <c r="M511">
        <v>0</v>
      </c>
      <c r="N511" s="56" t="str">
        <f t="shared" si="30"/>
        <v>Bentwood Realty</v>
      </c>
      <c r="O511" t="str">
        <f t="shared" si="31"/>
        <v>Yes</v>
      </c>
      <c r="P511" t="str">
        <f t="shared" si="32"/>
        <v>Yes</v>
      </c>
    </row>
    <row r="512" spans="1:16" outlineLevel="2" x14ac:dyDescent="0.2">
      <c r="A512" t="s">
        <v>1081</v>
      </c>
      <c r="B512" t="s">
        <v>1036</v>
      </c>
      <c r="C512" s="3" t="s">
        <v>2521</v>
      </c>
      <c r="D512" t="s">
        <v>70</v>
      </c>
      <c r="E512" s="102">
        <v>43529</v>
      </c>
      <c r="F512" s="115">
        <v>99500</v>
      </c>
      <c r="G512" s="31" t="s">
        <v>838</v>
      </c>
      <c r="H512" s="31">
        <v>1</v>
      </c>
      <c r="I512" s="31">
        <v>0</v>
      </c>
      <c r="J512" s="31">
        <v>1</v>
      </c>
      <c r="K512" s="117">
        <f t="shared" si="29"/>
        <v>1</v>
      </c>
      <c r="L512">
        <v>0</v>
      </c>
      <c r="M512">
        <v>0</v>
      </c>
      <c r="N512" s="56" t="str">
        <f t="shared" si="30"/>
        <v>Bentwood Realty</v>
      </c>
      <c r="O512" t="str">
        <f t="shared" si="31"/>
        <v>Yes</v>
      </c>
      <c r="P512" t="str">
        <f t="shared" si="32"/>
        <v>Yes</v>
      </c>
    </row>
    <row r="513" spans="1:16" outlineLevel="2" x14ac:dyDescent="0.2">
      <c r="A513" t="s">
        <v>1081</v>
      </c>
      <c r="B513" t="s">
        <v>1036</v>
      </c>
      <c r="C513" s="3" t="s">
        <v>3030</v>
      </c>
      <c r="D513" t="s">
        <v>123</v>
      </c>
      <c r="E513" s="102">
        <v>43586</v>
      </c>
      <c r="F513" s="115">
        <v>146000</v>
      </c>
      <c r="G513" s="31">
        <v>20190055</v>
      </c>
      <c r="H513" s="31">
        <v>1</v>
      </c>
      <c r="I513" s="31">
        <v>1</v>
      </c>
      <c r="J513" s="31">
        <v>1</v>
      </c>
      <c r="K513" s="117">
        <f t="shared" si="29"/>
        <v>1</v>
      </c>
      <c r="L513">
        <v>0</v>
      </c>
      <c r="M513">
        <v>0</v>
      </c>
      <c r="N513" s="56" t="str">
        <f t="shared" si="30"/>
        <v>Bentwood Realty</v>
      </c>
      <c r="O513" t="str">
        <f t="shared" si="31"/>
        <v>Yes</v>
      </c>
      <c r="P513" t="str">
        <f t="shared" si="32"/>
        <v>Yes</v>
      </c>
    </row>
    <row r="514" spans="1:16" outlineLevel="2" x14ac:dyDescent="0.2">
      <c r="A514" t="s">
        <v>1081</v>
      </c>
      <c r="B514" t="s">
        <v>1036</v>
      </c>
      <c r="C514" s="3" t="s">
        <v>2627</v>
      </c>
      <c r="D514" t="s">
        <v>123</v>
      </c>
      <c r="E514" s="102">
        <v>43542</v>
      </c>
      <c r="F514" s="115">
        <v>264600</v>
      </c>
      <c r="G514" s="31" t="s">
        <v>838</v>
      </c>
      <c r="H514" s="31">
        <v>1</v>
      </c>
      <c r="I514" s="31">
        <v>0</v>
      </c>
      <c r="J514" s="31">
        <v>1</v>
      </c>
      <c r="K514" s="117">
        <f t="shared" si="29"/>
        <v>1</v>
      </c>
      <c r="L514">
        <v>0</v>
      </c>
      <c r="M514">
        <v>0</v>
      </c>
      <c r="N514" s="56" t="str">
        <f t="shared" si="30"/>
        <v>Bentwood Realty</v>
      </c>
      <c r="O514" t="str">
        <f t="shared" si="31"/>
        <v>Yes</v>
      </c>
      <c r="P514" t="str">
        <f t="shared" si="32"/>
        <v>Yes</v>
      </c>
    </row>
    <row r="515" spans="1:16" outlineLevel="1" x14ac:dyDescent="0.2">
      <c r="A515" s="29" t="s">
        <v>1081</v>
      </c>
      <c r="C515" s="3"/>
      <c r="E515" s="102"/>
      <c r="F515" s="115">
        <f>SUBTOTAL(9,F497:F514)</f>
        <v>4844071</v>
      </c>
      <c r="G515" s="31"/>
      <c r="H515" s="31">
        <f>SUBTOTAL(9,H497:H514)</f>
        <v>18</v>
      </c>
      <c r="I515" s="31">
        <f>SUBTOTAL(9,I497:I514)</f>
        <v>4</v>
      </c>
      <c r="J515" s="31">
        <f>SUBTOTAL(9,J497:J514)</f>
        <v>18</v>
      </c>
      <c r="K515" s="117">
        <f t="shared" ref="K515:K578" si="33">+J515/H515</f>
        <v>1</v>
      </c>
      <c r="L515">
        <f>SUBTOTAL(9,L497:L514)</f>
        <v>0</v>
      </c>
      <c r="M515">
        <f>SUBTOTAL(9,M497:M514)</f>
        <v>0</v>
      </c>
      <c r="N515" s="56" t="str">
        <f t="shared" ref="N515:N578" si="34">IF(B515="",B514,B515)</f>
        <v>Bentwood Realty</v>
      </c>
      <c r="O515" t="str">
        <f t="shared" ref="O515:O540" si="35">IF(L515&gt;=$U$2,"Yes","No")</f>
        <v>Yes</v>
      </c>
      <c r="P515" t="str">
        <f t="shared" ref="P515:P540" si="36">IF(N515&gt;=$V$2,"Yes","No")</f>
        <v>Yes</v>
      </c>
    </row>
    <row r="516" spans="1:16" outlineLevel="2" x14ac:dyDescent="0.2">
      <c r="A516" t="s">
        <v>1950</v>
      </c>
      <c r="B516" t="s">
        <v>5</v>
      </c>
      <c r="C516" s="3" t="s">
        <v>2107</v>
      </c>
      <c r="D516" t="s">
        <v>1249</v>
      </c>
      <c r="E516" s="102">
        <v>43469</v>
      </c>
      <c r="F516" s="115">
        <v>270000</v>
      </c>
      <c r="G516" s="31" t="s">
        <v>838</v>
      </c>
      <c r="H516" s="31">
        <v>1</v>
      </c>
      <c r="I516" s="31">
        <v>0</v>
      </c>
      <c r="J516" s="31">
        <v>1</v>
      </c>
      <c r="K516" s="117">
        <f t="shared" si="33"/>
        <v>1</v>
      </c>
      <c r="L516">
        <v>0</v>
      </c>
      <c r="M516">
        <v>0</v>
      </c>
      <c r="N516" s="56" t="str">
        <f t="shared" si="34"/>
        <v>Magnolia Realty</v>
      </c>
      <c r="O516" t="str">
        <f t="shared" si="35"/>
        <v>Yes</v>
      </c>
      <c r="P516" t="str">
        <f t="shared" si="36"/>
        <v>Yes</v>
      </c>
    </row>
    <row r="517" spans="1:16" outlineLevel="2" x14ac:dyDescent="0.2">
      <c r="A517" t="s">
        <v>1950</v>
      </c>
      <c r="B517" t="s">
        <v>5</v>
      </c>
      <c r="C517" s="3" t="s">
        <v>2369</v>
      </c>
      <c r="D517" t="s">
        <v>287</v>
      </c>
      <c r="E517" s="102">
        <v>43511</v>
      </c>
      <c r="F517" s="115">
        <v>129900</v>
      </c>
      <c r="G517" s="31" t="s">
        <v>838</v>
      </c>
      <c r="H517" s="31">
        <v>1</v>
      </c>
      <c r="I517" s="31">
        <v>0</v>
      </c>
      <c r="J517" s="31">
        <v>1</v>
      </c>
      <c r="K517" s="117">
        <f t="shared" si="33"/>
        <v>1</v>
      </c>
      <c r="L517">
        <v>0</v>
      </c>
      <c r="M517">
        <v>0</v>
      </c>
      <c r="N517" s="56" t="str">
        <f t="shared" si="34"/>
        <v>Magnolia Realty</v>
      </c>
      <c r="O517" t="str">
        <f t="shared" si="35"/>
        <v>Yes</v>
      </c>
      <c r="P517" t="str">
        <f t="shared" si="36"/>
        <v>Yes</v>
      </c>
    </row>
    <row r="518" spans="1:16" outlineLevel="2" x14ac:dyDescent="0.2">
      <c r="A518" t="s">
        <v>1950</v>
      </c>
      <c r="B518" t="s">
        <v>5</v>
      </c>
      <c r="C518" s="3" t="s">
        <v>2386</v>
      </c>
      <c r="D518" t="s">
        <v>6</v>
      </c>
      <c r="E518" s="102">
        <v>43515</v>
      </c>
      <c r="F518" s="115">
        <v>159900</v>
      </c>
      <c r="G518" s="31" t="s">
        <v>838</v>
      </c>
      <c r="H518" s="31">
        <v>1</v>
      </c>
      <c r="I518" s="31">
        <v>0</v>
      </c>
      <c r="J518" s="31">
        <v>1</v>
      </c>
      <c r="K518" s="117">
        <f t="shared" si="33"/>
        <v>1</v>
      </c>
      <c r="L518">
        <v>0</v>
      </c>
      <c r="M518">
        <v>0</v>
      </c>
      <c r="N518" s="56" t="str">
        <f t="shared" si="34"/>
        <v>Magnolia Realty</v>
      </c>
      <c r="O518" t="str">
        <f t="shared" si="35"/>
        <v>Yes</v>
      </c>
      <c r="P518" t="str">
        <f t="shared" si="36"/>
        <v>Yes</v>
      </c>
    </row>
    <row r="519" spans="1:16" outlineLevel="2" x14ac:dyDescent="0.2">
      <c r="A519" t="s">
        <v>1950</v>
      </c>
      <c r="B519" t="s">
        <v>5</v>
      </c>
      <c r="C519" s="3" t="s">
        <v>2973</v>
      </c>
      <c r="D519" t="s">
        <v>11</v>
      </c>
      <c r="E519" s="102">
        <v>43581</v>
      </c>
      <c r="F519" s="115">
        <v>120000</v>
      </c>
      <c r="G519" s="31" t="s">
        <v>838</v>
      </c>
      <c r="H519" s="31">
        <v>1</v>
      </c>
      <c r="I519" s="31">
        <v>0</v>
      </c>
      <c r="J519" s="31">
        <v>1</v>
      </c>
      <c r="K519" s="117">
        <f t="shared" si="33"/>
        <v>1</v>
      </c>
      <c r="L519">
        <v>0</v>
      </c>
      <c r="M519">
        <v>0</v>
      </c>
      <c r="N519" s="56" t="str">
        <f t="shared" si="34"/>
        <v>Magnolia Realty</v>
      </c>
      <c r="O519" t="str">
        <f t="shared" si="35"/>
        <v>Yes</v>
      </c>
      <c r="P519" t="str">
        <f t="shared" si="36"/>
        <v>Yes</v>
      </c>
    </row>
    <row r="520" spans="1:16" outlineLevel="2" x14ac:dyDescent="0.2">
      <c r="A520" t="s">
        <v>1950</v>
      </c>
      <c r="B520" t="s">
        <v>5</v>
      </c>
      <c r="C520" s="3" t="s">
        <v>151</v>
      </c>
      <c r="D520" t="s">
        <v>6</v>
      </c>
      <c r="E520" s="102">
        <v>43539</v>
      </c>
      <c r="F520" s="115">
        <v>205000</v>
      </c>
      <c r="G520" s="31" t="s">
        <v>838</v>
      </c>
      <c r="H520" s="31">
        <v>1</v>
      </c>
      <c r="I520" s="31">
        <v>0</v>
      </c>
      <c r="J520" s="31">
        <v>1</v>
      </c>
      <c r="K520" s="117">
        <f t="shared" si="33"/>
        <v>1</v>
      </c>
      <c r="L520">
        <v>0</v>
      </c>
      <c r="M520">
        <v>0</v>
      </c>
      <c r="N520" s="56" t="str">
        <f t="shared" si="34"/>
        <v>Magnolia Realty</v>
      </c>
      <c r="O520" t="str">
        <f t="shared" si="35"/>
        <v>Yes</v>
      </c>
      <c r="P520" t="str">
        <f t="shared" si="36"/>
        <v>Yes</v>
      </c>
    </row>
    <row r="521" spans="1:16" outlineLevel="2" x14ac:dyDescent="0.2">
      <c r="A521" t="s">
        <v>1950</v>
      </c>
      <c r="B521" t="s">
        <v>5</v>
      </c>
      <c r="C521" s="3" t="s">
        <v>2673</v>
      </c>
      <c r="D521" t="s">
        <v>7</v>
      </c>
      <c r="E521" s="102">
        <v>43546</v>
      </c>
      <c r="F521" s="115">
        <v>97000</v>
      </c>
      <c r="G521" s="31" t="s">
        <v>838</v>
      </c>
      <c r="H521" s="31">
        <v>1</v>
      </c>
      <c r="I521" s="31">
        <v>0</v>
      </c>
      <c r="J521" s="31">
        <v>1</v>
      </c>
      <c r="K521" s="117">
        <f t="shared" si="33"/>
        <v>1</v>
      </c>
      <c r="L521">
        <v>0</v>
      </c>
      <c r="M521">
        <v>0</v>
      </c>
      <c r="N521" s="56" t="str">
        <f t="shared" si="34"/>
        <v>Magnolia Realty</v>
      </c>
      <c r="O521" t="str">
        <f t="shared" si="35"/>
        <v>Yes</v>
      </c>
      <c r="P521" t="str">
        <f t="shared" si="36"/>
        <v>Yes</v>
      </c>
    </row>
    <row r="522" spans="1:16" outlineLevel="2" x14ac:dyDescent="0.2">
      <c r="A522" t="s">
        <v>1950</v>
      </c>
      <c r="B522" t="s">
        <v>5</v>
      </c>
      <c r="C522" t="s">
        <v>3058</v>
      </c>
      <c r="D522" t="s">
        <v>6</v>
      </c>
      <c r="E522" s="3">
        <v>43588</v>
      </c>
      <c r="F522" s="115">
        <v>210000</v>
      </c>
      <c r="G522" s="34">
        <v>20190814</v>
      </c>
      <c r="H522" s="31">
        <v>1</v>
      </c>
      <c r="I522" s="31">
        <v>1</v>
      </c>
      <c r="J522" s="31">
        <v>0</v>
      </c>
      <c r="K522" s="117">
        <f t="shared" si="33"/>
        <v>0</v>
      </c>
      <c r="L522" s="129">
        <v>0</v>
      </c>
      <c r="M522" s="129">
        <v>0</v>
      </c>
      <c r="N522" s="56" t="str">
        <f t="shared" si="34"/>
        <v>Magnolia Realty</v>
      </c>
      <c r="O522" t="str">
        <f t="shared" si="35"/>
        <v>Yes</v>
      </c>
      <c r="P522" t="str">
        <f t="shared" si="36"/>
        <v>Yes</v>
      </c>
    </row>
    <row r="523" spans="1:16" outlineLevel="1" x14ac:dyDescent="0.2">
      <c r="A523" s="29" t="s">
        <v>1950</v>
      </c>
      <c r="F523" s="115">
        <f>SUBTOTAL(9,F516:F522)</f>
        <v>1191800</v>
      </c>
      <c r="H523" s="31">
        <f>SUBTOTAL(9,H516:H522)</f>
        <v>7</v>
      </c>
      <c r="I523" s="31">
        <f>SUBTOTAL(9,I516:I522)</f>
        <v>1</v>
      </c>
      <c r="J523" s="31">
        <f>SUBTOTAL(9,J516:J522)</f>
        <v>6</v>
      </c>
      <c r="K523" s="117">
        <f t="shared" si="33"/>
        <v>0.8571428571428571</v>
      </c>
      <c r="L523" s="129">
        <f>SUBTOTAL(9,L516:L522)</f>
        <v>0</v>
      </c>
      <c r="M523" s="129">
        <f>SUBTOTAL(9,M516:M522)</f>
        <v>0</v>
      </c>
      <c r="N523" s="56" t="str">
        <f t="shared" si="34"/>
        <v>Magnolia Realty</v>
      </c>
      <c r="O523" t="str">
        <f t="shared" si="35"/>
        <v>Yes</v>
      </c>
      <c r="P523" t="str">
        <f t="shared" si="36"/>
        <v>Yes</v>
      </c>
    </row>
    <row r="524" spans="1:16" outlineLevel="2" x14ac:dyDescent="0.2">
      <c r="A524" t="s">
        <v>1182</v>
      </c>
      <c r="B524" t="s">
        <v>1840</v>
      </c>
      <c r="C524" s="3" t="s">
        <v>2154</v>
      </c>
      <c r="D524" t="s">
        <v>6</v>
      </c>
      <c r="E524" s="102">
        <v>43480</v>
      </c>
      <c r="F524" s="115">
        <v>420000</v>
      </c>
      <c r="G524" s="31" t="s">
        <v>838</v>
      </c>
      <c r="H524" s="31">
        <v>1</v>
      </c>
      <c r="I524" s="31">
        <v>0</v>
      </c>
      <c r="J524" s="31">
        <v>1</v>
      </c>
      <c r="K524" s="117">
        <f t="shared" si="33"/>
        <v>1</v>
      </c>
      <c r="L524">
        <v>0</v>
      </c>
      <c r="M524">
        <v>0</v>
      </c>
      <c r="N524" s="56" t="str">
        <f t="shared" si="34"/>
        <v>Kelly, Realtors</v>
      </c>
      <c r="O524" t="str">
        <f t="shared" si="35"/>
        <v>Yes</v>
      </c>
      <c r="P524" t="str">
        <f t="shared" si="36"/>
        <v>Yes</v>
      </c>
    </row>
    <row r="525" spans="1:16" outlineLevel="2" x14ac:dyDescent="0.2">
      <c r="A525" t="s">
        <v>1182</v>
      </c>
      <c r="B525" t="s">
        <v>1840</v>
      </c>
      <c r="C525" t="s">
        <v>2717</v>
      </c>
      <c r="D525" t="s">
        <v>111</v>
      </c>
      <c r="E525" s="3">
        <v>43551</v>
      </c>
      <c r="F525" s="115">
        <v>184900</v>
      </c>
      <c r="G525" s="34" t="s">
        <v>838</v>
      </c>
      <c r="H525" s="31">
        <v>1</v>
      </c>
      <c r="I525" s="31">
        <v>0</v>
      </c>
      <c r="J525" s="31">
        <v>0</v>
      </c>
      <c r="K525" s="117">
        <f t="shared" si="33"/>
        <v>0</v>
      </c>
      <c r="L525" s="129">
        <v>0</v>
      </c>
      <c r="M525" s="129">
        <v>0</v>
      </c>
      <c r="N525" s="56" t="str">
        <f t="shared" si="34"/>
        <v>Kelly, Realtors</v>
      </c>
      <c r="O525" t="str">
        <f t="shared" si="35"/>
        <v>Yes</v>
      </c>
      <c r="P525" t="str">
        <f t="shared" si="36"/>
        <v>Yes</v>
      </c>
    </row>
    <row r="526" spans="1:16" outlineLevel="2" x14ac:dyDescent="0.2">
      <c r="A526" t="s">
        <v>1182</v>
      </c>
      <c r="B526" t="s">
        <v>1840</v>
      </c>
      <c r="C526" t="s">
        <v>2152</v>
      </c>
      <c r="D526" t="s">
        <v>1249</v>
      </c>
      <c r="E526" s="3">
        <v>43479</v>
      </c>
      <c r="F526" s="115">
        <v>414750</v>
      </c>
      <c r="G526" s="34">
        <v>20182761</v>
      </c>
      <c r="H526" s="31">
        <v>1</v>
      </c>
      <c r="I526" s="31">
        <v>1</v>
      </c>
      <c r="J526" s="31">
        <v>0</v>
      </c>
      <c r="K526" s="117">
        <f t="shared" si="33"/>
        <v>0</v>
      </c>
      <c r="L526" s="129">
        <v>0</v>
      </c>
      <c r="M526" s="129">
        <v>0</v>
      </c>
      <c r="N526" s="56" t="str">
        <f t="shared" si="34"/>
        <v>Kelly, Realtors</v>
      </c>
      <c r="O526" t="str">
        <f t="shared" si="35"/>
        <v>Yes</v>
      </c>
      <c r="P526" t="str">
        <f t="shared" si="36"/>
        <v>Yes</v>
      </c>
    </row>
    <row r="527" spans="1:16" outlineLevel="1" x14ac:dyDescent="0.2">
      <c r="A527" s="29" t="s">
        <v>1182</v>
      </c>
      <c r="F527" s="115">
        <f>SUBTOTAL(9,F524:F526)</f>
        <v>1019650</v>
      </c>
      <c r="H527" s="31">
        <f>SUBTOTAL(9,H524:H526)</f>
        <v>3</v>
      </c>
      <c r="I527" s="31">
        <f>SUBTOTAL(9,I524:I526)</f>
        <v>1</v>
      </c>
      <c r="J527" s="31">
        <f>SUBTOTAL(9,J524:J526)</f>
        <v>1</v>
      </c>
      <c r="K527" s="117">
        <f t="shared" si="33"/>
        <v>0.33333333333333331</v>
      </c>
      <c r="L527" s="129">
        <f>SUBTOTAL(9,L524:L526)</f>
        <v>0</v>
      </c>
      <c r="M527" s="129">
        <f>SUBTOTAL(9,M524:M526)</f>
        <v>0</v>
      </c>
      <c r="N527" s="56" t="str">
        <f t="shared" si="34"/>
        <v>Kelly, Realtors</v>
      </c>
      <c r="O527" t="str">
        <f t="shared" si="35"/>
        <v>Yes</v>
      </c>
      <c r="P527" t="str">
        <f t="shared" si="36"/>
        <v>Yes</v>
      </c>
    </row>
    <row r="528" spans="1:16" outlineLevel="2" x14ac:dyDescent="0.2">
      <c r="A528" t="s">
        <v>370</v>
      </c>
      <c r="B528" t="s">
        <v>5</v>
      </c>
      <c r="C528" s="3" t="s">
        <v>3064</v>
      </c>
      <c r="D528" t="s">
        <v>6</v>
      </c>
      <c r="E528" s="102">
        <v>43591</v>
      </c>
      <c r="F528" s="115">
        <v>150000</v>
      </c>
      <c r="G528" s="31" t="s">
        <v>838</v>
      </c>
      <c r="H528" s="31">
        <v>1</v>
      </c>
      <c r="I528" s="31">
        <v>0</v>
      </c>
      <c r="J528" s="31">
        <v>1</v>
      </c>
      <c r="K528" s="117">
        <f t="shared" si="33"/>
        <v>1</v>
      </c>
      <c r="L528">
        <v>0</v>
      </c>
      <c r="M528">
        <v>0</v>
      </c>
      <c r="N528" s="56" t="str">
        <f t="shared" si="34"/>
        <v>Magnolia Realty</v>
      </c>
      <c r="O528" t="str">
        <f t="shared" si="35"/>
        <v>Yes</v>
      </c>
      <c r="P528" t="str">
        <f t="shared" si="36"/>
        <v>Yes</v>
      </c>
    </row>
    <row r="529" spans="1:16" outlineLevel="2" x14ac:dyDescent="0.2">
      <c r="A529" t="s">
        <v>370</v>
      </c>
      <c r="B529" t="s">
        <v>5</v>
      </c>
      <c r="C529" s="3" t="s">
        <v>3310</v>
      </c>
      <c r="D529" t="s">
        <v>6</v>
      </c>
      <c r="E529" s="102">
        <v>43614</v>
      </c>
      <c r="F529" s="115">
        <v>375000</v>
      </c>
      <c r="G529" s="31" t="s">
        <v>838</v>
      </c>
      <c r="H529" s="31">
        <v>1</v>
      </c>
      <c r="I529" s="31">
        <v>0</v>
      </c>
      <c r="J529" s="31">
        <v>1</v>
      </c>
      <c r="K529" s="117">
        <f t="shared" si="33"/>
        <v>1</v>
      </c>
      <c r="L529">
        <v>0</v>
      </c>
      <c r="M529">
        <v>0</v>
      </c>
      <c r="N529" s="56" t="str">
        <f t="shared" si="34"/>
        <v>Magnolia Realty</v>
      </c>
      <c r="O529" t="str">
        <f t="shared" si="35"/>
        <v>Yes</v>
      </c>
      <c r="P529" t="str">
        <f t="shared" si="36"/>
        <v>Yes</v>
      </c>
    </row>
    <row r="530" spans="1:16" outlineLevel="1" x14ac:dyDescent="0.2">
      <c r="A530" s="29" t="s">
        <v>370</v>
      </c>
      <c r="C530" s="3"/>
      <c r="E530" s="102"/>
      <c r="F530" s="115">
        <f>SUBTOTAL(9,F528:F529)</f>
        <v>525000</v>
      </c>
      <c r="G530" s="31"/>
      <c r="H530" s="31">
        <f>SUBTOTAL(9,H528:H529)</f>
        <v>2</v>
      </c>
      <c r="I530" s="31">
        <f>SUBTOTAL(9,I528:I529)</f>
        <v>0</v>
      </c>
      <c r="J530" s="31">
        <f>SUBTOTAL(9,J528:J529)</f>
        <v>2</v>
      </c>
      <c r="K530" s="117">
        <f t="shared" si="33"/>
        <v>1</v>
      </c>
      <c r="L530">
        <f>SUBTOTAL(9,L528:L529)</f>
        <v>0</v>
      </c>
      <c r="M530">
        <f>SUBTOTAL(9,M528:M529)</f>
        <v>0</v>
      </c>
      <c r="N530" s="56" t="str">
        <f t="shared" si="34"/>
        <v>Magnolia Realty</v>
      </c>
      <c r="O530" t="str">
        <f t="shared" si="35"/>
        <v>Yes</v>
      </c>
      <c r="P530" t="str">
        <f t="shared" si="36"/>
        <v>Yes</v>
      </c>
    </row>
    <row r="531" spans="1:16" outlineLevel="2" x14ac:dyDescent="0.2">
      <c r="A531" t="s">
        <v>2012</v>
      </c>
      <c r="B531" t="s">
        <v>1976</v>
      </c>
      <c r="C531" t="s">
        <v>2539</v>
      </c>
      <c r="D531" t="s">
        <v>6</v>
      </c>
      <c r="E531" s="3">
        <v>43531</v>
      </c>
      <c r="F531" s="115">
        <v>220000</v>
      </c>
      <c r="G531" s="34">
        <v>20190245</v>
      </c>
      <c r="H531" s="31">
        <v>1</v>
      </c>
      <c r="I531" s="31">
        <v>1</v>
      </c>
      <c r="J531" s="31">
        <v>0</v>
      </c>
      <c r="K531" s="117">
        <f t="shared" si="33"/>
        <v>0</v>
      </c>
      <c r="L531" s="129">
        <v>0</v>
      </c>
      <c r="M531" s="129">
        <v>0</v>
      </c>
      <c r="N531" s="56" t="str">
        <f t="shared" si="34"/>
        <v>Re/Max Temple-Belton</v>
      </c>
      <c r="O531" t="str">
        <f t="shared" si="35"/>
        <v>Yes</v>
      </c>
      <c r="P531" t="str">
        <f t="shared" si="36"/>
        <v>Yes</v>
      </c>
    </row>
    <row r="532" spans="1:16" outlineLevel="2" x14ac:dyDescent="0.2">
      <c r="A532" t="s">
        <v>2012</v>
      </c>
      <c r="B532" t="s">
        <v>1976</v>
      </c>
      <c r="C532" t="s">
        <v>2155</v>
      </c>
      <c r="D532" t="s">
        <v>111</v>
      </c>
      <c r="E532" s="3">
        <v>43480</v>
      </c>
      <c r="F532" s="115">
        <v>265250</v>
      </c>
      <c r="G532" s="34" t="s">
        <v>838</v>
      </c>
      <c r="H532" s="31">
        <v>1</v>
      </c>
      <c r="I532" s="31">
        <v>0</v>
      </c>
      <c r="J532" s="31">
        <v>0</v>
      </c>
      <c r="K532" s="117">
        <f t="shared" si="33"/>
        <v>0</v>
      </c>
      <c r="L532" s="129">
        <v>0</v>
      </c>
      <c r="M532" s="129">
        <v>0</v>
      </c>
      <c r="N532" s="56" t="str">
        <f t="shared" si="34"/>
        <v>Re/Max Temple-Belton</v>
      </c>
      <c r="O532" t="str">
        <f t="shared" si="35"/>
        <v>Yes</v>
      </c>
      <c r="P532" t="str">
        <f t="shared" si="36"/>
        <v>Yes</v>
      </c>
    </row>
    <row r="533" spans="1:16" outlineLevel="2" x14ac:dyDescent="0.2">
      <c r="A533" t="s">
        <v>2012</v>
      </c>
      <c r="B533" t="s">
        <v>1976</v>
      </c>
      <c r="C533" t="s">
        <v>2846</v>
      </c>
      <c r="D533" t="s">
        <v>1831</v>
      </c>
      <c r="E533" s="3">
        <v>43566</v>
      </c>
      <c r="F533" s="115">
        <v>295000</v>
      </c>
      <c r="G533" s="34" t="s">
        <v>838</v>
      </c>
      <c r="H533" s="31">
        <v>1</v>
      </c>
      <c r="I533" s="31">
        <v>0</v>
      </c>
      <c r="J533" s="31">
        <v>0</v>
      </c>
      <c r="K533" s="117">
        <f t="shared" si="33"/>
        <v>0</v>
      </c>
      <c r="L533" s="129">
        <v>0</v>
      </c>
      <c r="M533" s="129">
        <v>0</v>
      </c>
      <c r="N533" s="56" t="str">
        <f t="shared" si="34"/>
        <v>Re/Max Temple-Belton</v>
      </c>
      <c r="O533" t="str">
        <f t="shared" si="35"/>
        <v>Yes</v>
      </c>
      <c r="P533" t="str">
        <f t="shared" si="36"/>
        <v>Yes</v>
      </c>
    </row>
    <row r="534" spans="1:16" outlineLevel="1" x14ac:dyDescent="0.2">
      <c r="A534" s="29" t="s">
        <v>2012</v>
      </c>
      <c r="F534" s="115">
        <f>SUBTOTAL(9,F531:F533)</f>
        <v>780250</v>
      </c>
      <c r="H534" s="31">
        <f>SUBTOTAL(9,H531:H533)</f>
        <v>3</v>
      </c>
      <c r="I534" s="31">
        <f>SUBTOTAL(9,I531:I533)</f>
        <v>1</v>
      </c>
      <c r="J534" s="31">
        <f>SUBTOTAL(9,J531:J533)</f>
        <v>0</v>
      </c>
      <c r="K534" s="117">
        <f t="shared" si="33"/>
        <v>0</v>
      </c>
      <c r="L534" s="129">
        <f>SUBTOTAL(9,L531:L533)</f>
        <v>0</v>
      </c>
      <c r="M534" s="129">
        <f>SUBTOTAL(9,M531:M533)</f>
        <v>0</v>
      </c>
      <c r="N534" s="56" t="str">
        <f t="shared" si="34"/>
        <v>Re/Max Temple-Belton</v>
      </c>
      <c r="O534" t="str">
        <f t="shared" si="35"/>
        <v>Yes</v>
      </c>
      <c r="P534" t="str">
        <f t="shared" si="36"/>
        <v>Yes</v>
      </c>
    </row>
    <row r="535" spans="1:16" outlineLevel="2" x14ac:dyDescent="0.2">
      <c r="A535" t="s">
        <v>1694</v>
      </c>
      <c r="B535" t="s">
        <v>1180</v>
      </c>
      <c r="C535" s="3" t="s">
        <v>2761</v>
      </c>
      <c r="D535" t="s">
        <v>6</v>
      </c>
      <c r="E535" s="102">
        <v>43556</v>
      </c>
      <c r="F535" s="115">
        <v>58000</v>
      </c>
      <c r="G535" s="31">
        <v>20190506</v>
      </c>
      <c r="H535" s="31">
        <v>1</v>
      </c>
      <c r="I535" s="31">
        <v>1</v>
      </c>
      <c r="J535" s="31">
        <v>1</v>
      </c>
      <c r="K535" s="117">
        <f t="shared" si="33"/>
        <v>1</v>
      </c>
      <c r="L535">
        <v>1</v>
      </c>
      <c r="M535">
        <v>1</v>
      </c>
      <c r="N535" s="56" t="str">
        <f t="shared" si="34"/>
        <v>Greater Waco Realty, Inc.</v>
      </c>
      <c r="O535" t="str">
        <f t="shared" si="35"/>
        <v>Yes</v>
      </c>
      <c r="P535" t="str">
        <f t="shared" si="36"/>
        <v>Yes</v>
      </c>
    </row>
    <row r="536" spans="1:16" outlineLevel="2" x14ac:dyDescent="0.2">
      <c r="A536" t="s">
        <v>1694</v>
      </c>
      <c r="B536" t="s">
        <v>1180</v>
      </c>
      <c r="C536" s="3" t="s">
        <v>3113</v>
      </c>
      <c r="D536" t="s">
        <v>6</v>
      </c>
      <c r="E536" s="102">
        <v>43595</v>
      </c>
      <c r="F536" s="115">
        <v>236500</v>
      </c>
      <c r="G536" s="31">
        <v>20190766</v>
      </c>
      <c r="H536" s="31">
        <v>1</v>
      </c>
      <c r="I536" s="31">
        <v>1</v>
      </c>
      <c r="J536" s="31">
        <v>1</v>
      </c>
      <c r="K536" s="117">
        <f t="shared" si="33"/>
        <v>1</v>
      </c>
      <c r="L536">
        <v>0</v>
      </c>
      <c r="M536">
        <v>0</v>
      </c>
      <c r="N536" s="56" t="str">
        <f t="shared" si="34"/>
        <v>Greater Waco Realty, Inc.</v>
      </c>
      <c r="O536" t="str">
        <f t="shared" si="35"/>
        <v>Yes</v>
      </c>
      <c r="P536" t="str">
        <f t="shared" si="36"/>
        <v>Yes</v>
      </c>
    </row>
    <row r="537" spans="1:16" outlineLevel="2" x14ac:dyDescent="0.2">
      <c r="A537" t="s">
        <v>1694</v>
      </c>
      <c r="B537" t="s">
        <v>1180</v>
      </c>
      <c r="C537" s="3" t="s">
        <v>2311</v>
      </c>
      <c r="D537" t="s">
        <v>6</v>
      </c>
      <c r="E537" s="102">
        <v>43503</v>
      </c>
      <c r="F537" s="115">
        <v>119000</v>
      </c>
      <c r="G537" s="31">
        <v>20190201</v>
      </c>
      <c r="H537" s="31">
        <v>1</v>
      </c>
      <c r="I537" s="31">
        <v>1</v>
      </c>
      <c r="J537" s="31">
        <v>1</v>
      </c>
      <c r="K537" s="117">
        <f t="shared" si="33"/>
        <v>1</v>
      </c>
      <c r="L537">
        <v>0</v>
      </c>
      <c r="M537">
        <v>0</v>
      </c>
      <c r="N537" s="56" t="str">
        <f t="shared" si="34"/>
        <v>Greater Waco Realty, Inc.</v>
      </c>
      <c r="O537" t="str">
        <f t="shared" si="35"/>
        <v>Yes</v>
      </c>
      <c r="P537" t="str">
        <f t="shared" si="36"/>
        <v>Yes</v>
      </c>
    </row>
    <row r="538" spans="1:16" outlineLevel="2" x14ac:dyDescent="0.2">
      <c r="A538" t="s">
        <v>1694</v>
      </c>
      <c r="B538" t="s">
        <v>1180</v>
      </c>
      <c r="C538" s="3" t="s">
        <v>2043</v>
      </c>
      <c r="D538" t="s">
        <v>1126</v>
      </c>
      <c r="E538" s="102">
        <v>43592</v>
      </c>
      <c r="F538" s="115">
        <v>148000</v>
      </c>
      <c r="G538" s="31" t="s">
        <v>838</v>
      </c>
      <c r="H538" s="31">
        <v>1</v>
      </c>
      <c r="I538" s="31">
        <v>0</v>
      </c>
      <c r="J538" s="31">
        <v>1</v>
      </c>
      <c r="K538" s="117">
        <f t="shared" si="33"/>
        <v>1</v>
      </c>
      <c r="L538">
        <v>0</v>
      </c>
      <c r="M538">
        <v>0</v>
      </c>
      <c r="N538" s="56" t="str">
        <f t="shared" si="34"/>
        <v>Greater Waco Realty, Inc.</v>
      </c>
      <c r="O538" t="str">
        <f t="shared" si="35"/>
        <v>Yes</v>
      </c>
      <c r="P538" t="str">
        <f t="shared" si="36"/>
        <v>Yes</v>
      </c>
    </row>
    <row r="539" spans="1:16" outlineLevel="2" x14ac:dyDescent="0.2">
      <c r="A539" t="s">
        <v>1694</v>
      </c>
      <c r="B539" t="s">
        <v>1180</v>
      </c>
      <c r="C539" t="s">
        <v>2889</v>
      </c>
      <c r="D539" t="s">
        <v>216</v>
      </c>
      <c r="E539" s="3">
        <v>43571</v>
      </c>
      <c r="F539" s="115">
        <v>173000</v>
      </c>
      <c r="G539" s="34" t="s">
        <v>838</v>
      </c>
      <c r="H539" s="31">
        <v>1</v>
      </c>
      <c r="I539" s="31">
        <v>0</v>
      </c>
      <c r="J539" s="31">
        <v>0</v>
      </c>
      <c r="K539" s="117">
        <f t="shared" si="33"/>
        <v>0</v>
      </c>
      <c r="L539" s="129">
        <v>0</v>
      </c>
      <c r="M539" s="129">
        <v>0</v>
      </c>
      <c r="N539" s="56" t="str">
        <f t="shared" si="34"/>
        <v>Greater Waco Realty, Inc.</v>
      </c>
      <c r="O539" t="str">
        <f t="shared" si="35"/>
        <v>Yes</v>
      </c>
      <c r="P539" t="str">
        <f t="shared" si="36"/>
        <v>Yes</v>
      </c>
    </row>
    <row r="540" spans="1:16" outlineLevel="2" x14ac:dyDescent="0.2">
      <c r="A540" t="s">
        <v>1694</v>
      </c>
      <c r="B540" t="s">
        <v>1180</v>
      </c>
      <c r="C540" t="s">
        <v>3109</v>
      </c>
      <c r="D540" t="s">
        <v>216</v>
      </c>
      <c r="E540" s="3">
        <v>43595</v>
      </c>
      <c r="F540" s="115">
        <v>234900</v>
      </c>
      <c r="G540" s="34" t="s">
        <v>838</v>
      </c>
      <c r="H540" s="31">
        <v>1</v>
      </c>
      <c r="I540" s="31">
        <v>0</v>
      </c>
      <c r="J540" s="31">
        <v>0</v>
      </c>
      <c r="K540" s="117">
        <f t="shared" si="33"/>
        <v>0</v>
      </c>
      <c r="L540" s="129">
        <v>0</v>
      </c>
      <c r="M540" s="129">
        <v>0</v>
      </c>
      <c r="N540" s="56" t="str">
        <f t="shared" si="34"/>
        <v>Greater Waco Realty, Inc.</v>
      </c>
      <c r="O540" t="str">
        <f t="shared" si="35"/>
        <v>Yes</v>
      </c>
      <c r="P540" t="str">
        <f t="shared" si="36"/>
        <v>Yes</v>
      </c>
    </row>
    <row r="541" spans="1:16" outlineLevel="1" x14ac:dyDescent="0.2">
      <c r="A541" s="29" t="s">
        <v>1694</v>
      </c>
      <c r="F541" s="115">
        <f>SUBTOTAL(9,F535:F540)</f>
        <v>969400</v>
      </c>
      <c r="H541" s="31">
        <f>SUBTOTAL(9,H535:H540)</f>
        <v>6</v>
      </c>
      <c r="I541" s="31">
        <f>SUBTOTAL(9,I535:I540)</f>
        <v>3</v>
      </c>
      <c r="J541" s="31">
        <f>SUBTOTAL(9,J535:J540)</f>
        <v>4</v>
      </c>
      <c r="K541" s="117">
        <f t="shared" si="33"/>
        <v>0.66666666666666663</v>
      </c>
      <c r="L541" s="129">
        <f>SUBTOTAL(9,L535:L540)</f>
        <v>1</v>
      </c>
      <c r="M541" s="129">
        <f>SUBTOTAL(9,M535:M540)</f>
        <v>1</v>
      </c>
      <c r="N541" s="56" t="str">
        <f t="shared" si="34"/>
        <v>Greater Waco Realty, Inc.</v>
      </c>
    </row>
    <row r="542" spans="1:16" outlineLevel="2" x14ac:dyDescent="0.2">
      <c r="A542" t="s">
        <v>1068</v>
      </c>
      <c r="B542" t="s">
        <v>1535</v>
      </c>
      <c r="C542" s="3" t="s">
        <v>3205</v>
      </c>
      <c r="D542" t="s">
        <v>6</v>
      </c>
      <c r="E542" s="102">
        <v>43605</v>
      </c>
      <c r="F542" s="115">
        <v>416000</v>
      </c>
      <c r="G542" s="31">
        <v>20190924</v>
      </c>
      <c r="H542" s="31">
        <v>1</v>
      </c>
      <c r="I542" s="31">
        <v>1</v>
      </c>
      <c r="J542" s="31">
        <v>1</v>
      </c>
      <c r="K542" s="117">
        <f t="shared" si="33"/>
        <v>1</v>
      </c>
      <c r="L542">
        <v>0</v>
      </c>
      <c r="M542">
        <v>0</v>
      </c>
      <c r="N542" s="56" t="str">
        <f t="shared" si="34"/>
        <v>Camille Johnson, REALTORS</v>
      </c>
    </row>
    <row r="543" spans="1:16" outlineLevel="2" x14ac:dyDescent="0.2">
      <c r="A543" t="s">
        <v>1068</v>
      </c>
      <c r="B543" t="s">
        <v>1535</v>
      </c>
      <c r="C543" s="3" t="s">
        <v>2421</v>
      </c>
      <c r="D543" t="s">
        <v>6</v>
      </c>
      <c r="E543" s="102">
        <v>43518</v>
      </c>
      <c r="F543" s="115">
        <v>387000</v>
      </c>
      <c r="G543" s="31" t="s">
        <v>838</v>
      </c>
      <c r="H543" s="31">
        <v>1</v>
      </c>
      <c r="I543" s="31">
        <v>0</v>
      </c>
      <c r="J543" s="31">
        <v>1</v>
      </c>
      <c r="K543" s="117">
        <f t="shared" si="33"/>
        <v>1</v>
      </c>
      <c r="L543">
        <v>0</v>
      </c>
      <c r="M543">
        <v>0</v>
      </c>
      <c r="N543" s="56" t="str">
        <f t="shared" si="34"/>
        <v>Camille Johnson, REALTORS</v>
      </c>
    </row>
    <row r="544" spans="1:16" outlineLevel="2" x14ac:dyDescent="0.2">
      <c r="A544" t="s">
        <v>1068</v>
      </c>
      <c r="B544" t="s">
        <v>1535</v>
      </c>
      <c r="C544" s="3" t="s">
        <v>2416</v>
      </c>
      <c r="D544" t="s">
        <v>7</v>
      </c>
      <c r="E544" s="102">
        <v>43518</v>
      </c>
      <c r="F544" s="115">
        <v>293000</v>
      </c>
      <c r="G544" s="31" t="s">
        <v>838</v>
      </c>
      <c r="H544" s="31">
        <v>1</v>
      </c>
      <c r="I544" s="31">
        <v>0</v>
      </c>
      <c r="J544" s="31">
        <v>1</v>
      </c>
      <c r="K544" s="117">
        <f t="shared" si="33"/>
        <v>1</v>
      </c>
      <c r="L544">
        <v>0</v>
      </c>
      <c r="M544">
        <v>0</v>
      </c>
      <c r="N544" s="56" t="str">
        <f t="shared" si="34"/>
        <v>Camille Johnson, REALTORS</v>
      </c>
    </row>
    <row r="545" spans="1:14" outlineLevel="2" x14ac:dyDescent="0.2">
      <c r="A545" t="s">
        <v>1068</v>
      </c>
      <c r="B545" t="s">
        <v>1535</v>
      </c>
      <c r="C545" s="3" t="s">
        <v>2872</v>
      </c>
      <c r="D545" t="s">
        <v>6</v>
      </c>
      <c r="E545" s="102">
        <v>43570</v>
      </c>
      <c r="F545" s="115">
        <v>250000</v>
      </c>
      <c r="G545" s="31" t="s">
        <v>838</v>
      </c>
      <c r="H545" s="31">
        <v>1</v>
      </c>
      <c r="I545" s="31">
        <v>0</v>
      </c>
      <c r="J545" s="31">
        <v>1</v>
      </c>
      <c r="K545" s="117">
        <f t="shared" si="33"/>
        <v>1</v>
      </c>
      <c r="L545">
        <v>0</v>
      </c>
      <c r="M545">
        <v>0</v>
      </c>
      <c r="N545" s="56" t="str">
        <f t="shared" si="34"/>
        <v>Camille Johnson, REALTORS</v>
      </c>
    </row>
    <row r="546" spans="1:14" outlineLevel="2" x14ac:dyDescent="0.2">
      <c r="A546" t="s">
        <v>1068</v>
      </c>
      <c r="B546" t="s">
        <v>1535</v>
      </c>
      <c r="C546" s="3" t="s">
        <v>2183</v>
      </c>
      <c r="D546" t="s">
        <v>216</v>
      </c>
      <c r="E546" s="102">
        <v>43483</v>
      </c>
      <c r="F546" s="115">
        <v>233000</v>
      </c>
      <c r="G546" s="31" t="s">
        <v>838</v>
      </c>
      <c r="H546" s="31">
        <v>1</v>
      </c>
      <c r="I546" s="31">
        <v>0</v>
      </c>
      <c r="J546" s="31">
        <v>1</v>
      </c>
      <c r="K546" s="117">
        <f t="shared" si="33"/>
        <v>1</v>
      </c>
      <c r="L546">
        <v>0</v>
      </c>
      <c r="M546">
        <v>0</v>
      </c>
      <c r="N546" s="56" t="str">
        <f t="shared" si="34"/>
        <v>Camille Johnson, REALTORS</v>
      </c>
    </row>
    <row r="547" spans="1:14" outlineLevel="2" x14ac:dyDescent="0.2">
      <c r="A547" t="s">
        <v>1068</v>
      </c>
      <c r="B547" t="s">
        <v>1535</v>
      </c>
      <c r="C547" s="3" t="s">
        <v>2913</v>
      </c>
      <c r="D547" t="s">
        <v>1249</v>
      </c>
      <c r="E547" s="102">
        <v>43573</v>
      </c>
      <c r="F547" s="115">
        <v>152150</v>
      </c>
      <c r="G547" s="31">
        <v>20190586</v>
      </c>
      <c r="H547" s="31">
        <v>1</v>
      </c>
      <c r="I547" s="31">
        <v>1</v>
      </c>
      <c r="J547" s="31">
        <v>1</v>
      </c>
      <c r="K547" s="117">
        <f t="shared" si="33"/>
        <v>1</v>
      </c>
      <c r="L547">
        <v>0</v>
      </c>
      <c r="M547">
        <v>0</v>
      </c>
      <c r="N547" s="56" t="str">
        <f t="shared" si="34"/>
        <v>Camille Johnson, REALTORS</v>
      </c>
    </row>
    <row r="548" spans="1:14" outlineLevel="2" x14ac:dyDescent="0.2">
      <c r="A548" t="s">
        <v>1068</v>
      </c>
      <c r="B548" t="s">
        <v>1535</v>
      </c>
      <c r="C548" s="3" t="s">
        <v>2547</v>
      </c>
      <c r="D548" t="s">
        <v>1249</v>
      </c>
      <c r="E548" s="102">
        <v>43532</v>
      </c>
      <c r="F548" s="115">
        <v>256000</v>
      </c>
      <c r="G548" s="31">
        <v>20190298</v>
      </c>
      <c r="H548" s="31">
        <v>1</v>
      </c>
      <c r="I548" s="31">
        <v>1</v>
      </c>
      <c r="J548" s="31">
        <v>1</v>
      </c>
      <c r="K548" s="117">
        <f t="shared" si="33"/>
        <v>1</v>
      </c>
      <c r="L548">
        <v>0</v>
      </c>
      <c r="M548">
        <v>0</v>
      </c>
      <c r="N548" s="56" t="str">
        <f t="shared" si="34"/>
        <v>Camille Johnson, REALTORS</v>
      </c>
    </row>
    <row r="549" spans="1:14" outlineLevel="2" x14ac:dyDescent="0.2">
      <c r="A549" t="s">
        <v>1068</v>
      </c>
      <c r="B549" t="s">
        <v>1535</v>
      </c>
      <c r="C549" s="3" t="s">
        <v>2129</v>
      </c>
      <c r="D549" t="s">
        <v>6</v>
      </c>
      <c r="E549" s="102">
        <v>43475</v>
      </c>
      <c r="F549" s="115">
        <v>135000</v>
      </c>
      <c r="G549" s="31">
        <v>20182806</v>
      </c>
      <c r="H549" s="31">
        <v>1</v>
      </c>
      <c r="I549" s="31">
        <v>1</v>
      </c>
      <c r="J549" s="31">
        <v>1</v>
      </c>
      <c r="K549" s="117">
        <f t="shared" si="33"/>
        <v>1</v>
      </c>
      <c r="L549">
        <v>0</v>
      </c>
      <c r="M549">
        <v>0</v>
      </c>
      <c r="N549" s="56" t="str">
        <f t="shared" si="34"/>
        <v>Camille Johnson, REALTORS</v>
      </c>
    </row>
    <row r="550" spans="1:14" outlineLevel="2" x14ac:dyDescent="0.2">
      <c r="A550" t="s">
        <v>1068</v>
      </c>
      <c r="B550" t="s">
        <v>1535</v>
      </c>
      <c r="C550" t="s">
        <v>2402</v>
      </c>
      <c r="D550" t="s">
        <v>11</v>
      </c>
      <c r="E550" s="3">
        <v>43517</v>
      </c>
      <c r="F550" s="115">
        <v>160000</v>
      </c>
      <c r="G550" s="34" t="s">
        <v>838</v>
      </c>
      <c r="H550" s="31">
        <v>1</v>
      </c>
      <c r="I550" s="31">
        <v>0</v>
      </c>
      <c r="J550" s="31">
        <v>0</v>
      </c>
      <c r="K550" s="117">
        <f t="shared" si="33"/>
        <v>0</v>
      </c>
      <c r="L550" s="129">
        <v>0</v>
      </c>
      <c r="M550" s="129">
        <v>0</v>
      </c>
      <c r="N550" s="56" t="str">
        <f t="shared" si="34"/>
        <v>Camille Johnson, REALTORS</v>
      </c>
    </row>
    <row r="551" spans="1:14" outlineLevel="2" x14ac:dyDescent="0.2">
      <c r="A551" t="s">
        <v>1068</v>
      </c>
      <c r="B551" t="s">
        <v>1535</v>
      </c>
      <c r="C551" t="s">
        <v>2621</v>
      </c>
      <c r="D551" t="s">
        <v>6</v>
      </c>
      <c r="E551" s="3">
        <v>43539</v>
      </c>
      <c r="F551" s="115">
        <v>348000</v>
      </c>
      <c r="G551" s="34">
        <v>20190257</v>
      </c>
      <c r="H551" s="31">
        <v>1</v>
      </c>
      <c r="I551" s="31">
        <v>1</v>
      </c>
      <c r="J551" s="31">
        <v>0</v>
      </c>
      <c r="K551" s="117">
        <f t="shared" si="33"/>
        <v>0</v>
      </c>
      <c r="L551" s="129">
        <v>0</v>
      </c>
      <c r="M551" s="129">
        <v>0</v>
      </c>
      <c r="N551" s="56" t="str">
        <f t="shared" si="34"/>
        <v>Camille Johnson, REALTORS</v>
      </c>
    </row>
    <row r="552" spans="1:14" outlineLevel="1" x14ac:dyDescent="0.2">
      <c r="A552" s="29" t="s">
        <v>1068</v>
      </c>
      <c r="F552" s="115">
        <f>SUBTOTAL(9,F542:F551)</f>
        <v>2630150</v>
      </c>
      <c r="H552" s="31">
        <f>SUBTOTAL(9,H542:H551)</f>
        <v>10</v>
      </c>
      <c r="I552" s="31">
        <f>SUBTOTAL(9,I542:I551)</f>
        <v>5</v>
      </c>
      <c r="J552" s="31">
        <f>SUBTOTAL(9,J542:J551)</f>
        <v>8</v>
      </c>
      <c r="K552" s="117">
        <f t="shared" si="33"/>
        <v>0.8</v>
      </c>
      <c r="L552" s="129">
        <f>SUBTOTAL(9,L542:L551)</f>
        <v>0</v>
      </c>
      <c r="M552" s="129">
        <f>SUBTOTAL(9,M542:M551)</f>
        <v>0</v>
      </c>
      <c r="N552" s="56" t="str">
        <f t="shared" si="34"/>
        <v>Camille Johnson, REALTORS</v>
      </c>
    </row>
    <row r="553" spans="1:14" outlineLevel="2" x14ac:dyDescent="0.2">
      <c r="A553" t="s">
        <v>1729</v>
      </c>
      <c r="B553" t="s">
        <v>1036</v>
      </c>
      <c r="C553" s="3" t="s">
        <v>2826</v>
      </c>
      <c r="D553" t="s">
        <v>216</v>
      </c>
      <c r="E553" s="102">
        <v>43564</v>
      </c>
      <c r="F553" s="115">
        <v>121600</v>
      </c>
      <c r="G553" s="31" t="s">
        <v>838</v>
      </c>
      <c r="H553" s="31">
        <v>1</v>
      </c>
      <c r="I553" s="31">
        <v>0</v>
      </c>
      <c r="J553" s="31">
        <v>1</v>
      </c>
      <c r="K553" s="117">
        <f t="shared" si="33"/>
        <v>1</v>
      </c>
      <c r="L553">
        <v>0</v>
      </c>
      <c r="M553">
        <v>0</v>
      </c>
      <c r="N553" s="56" t="str">
        <f t="shared" si="34"/>
        <v>Bentwood Realty</v>
      </c>
    </row>
    <row r="554" spans="1:14" outlineLevel="2" x14ac:dyDescent="0.2">
      <c r="A554" t="s">
        <v>1729</v>
      </c>
      <c r="B554" t="s">
        <v>1036</v>
      </c>
      <c r="C554" s="3" t="s">
        <v>3021</v>
      </c>
      <c r="D554" t="s">
        <v>123</v>
      </c>
      <c r="E554" s="102">
        <v>43585</v>
      </c>
      <c r="F554" s="115">
        <v>315000</v>
      </c>
      <c r="G554" s="31" t="s">
        <v>838</v>
      </c>
      <c r="H554" s="31">
        <v>1</v>
      </c>
      <c r="I554" s="31">
        <v>0</v>
      </c>
      <c r="J554" s="31">
        <v>1</v>
      </c>
      <c r="K554" s="117">
        <f t="shared" si="33"/>
        <v>1</v>
      </c>
      <c r="L554">
        <v>0</v>
      </c>
      <c r="M554">
        <v>0</v>
      </c>
      <c r="N554" s="56" t="str">
        <f t="shared" si="34"/>
        <v>Bentwood Realty</v>
      </c>
    </row>
    <row r="555" spans="1:14" outlineLevel="1" x14ac:dyDescent="0.2">
      <c r="A555" s="29" t="s">
        <v>1729</v>
      </c>
      <c r="C555" s="3"/>
      <c r="E555" s="102"/>
      <c r="F555" s="115">
        <f>SUBTOTAL(9,F553:F554)</f>
        <v>436600</v>
      </c>
      <c r="G555" s="31"/>
      <c r="H555" s="31">
        <f>SUBTOTAL(9,H553:H554)</f>
        <v>2</v>
      </c>
      <c r="I555" s="31">
        <f>SUBTOTAL(9,I553:I554)</f>
        <v>0</v>
      </c>
      <c r="J555" s="31">
        <f>SUBTOTAL(9,J553:J554)</f>
        <v>2</v>
      </c>
      <c r="K555" s="117">
        <f t="shared" si="33"/>
        <v>1</v>
      </c>
      <c r="L555">
        <f>SUBTOTAL(9,L553:L554)</f>
        <v>0</v>
      </c>
      <c r="M555">
        <f>SUBTOTAL(9,M553:M554)</f>
        <v>0</v>
      </c>
      <c r="N555" s="56" t="str">
        <f t="shared" si="34"/>
        <v>Bentwood Realty</v>
      </c>
    </row>
    <row r="556" spans="1:14" outlineLevel="2" x14ac:dyDescent="0.2">
      <c r="A556" t="s">
        <v>2040</v>
      </c>
      <c r="B556" t="s">
        <v>1043</v>
      </c>
      <c r="C556" s="3" t="s">
        <v>3235</v>
      </c>
      <c r="D556" t="s">
        <v>120</v>
      </c>
      <c r="E556" s="102">
        <v>43607</v>
      </c>
      <c r="F556" s="115">
        <v>120000</v>
      </c>
      <c r="G556" s="31" t="s">
        <v>838</v>
      </c>
      <c r="H556" s="31">
        <v>1</v>
      </c>
      <c r="I556" s="31">
        <v>0</v>
      </c>
      <c r="J556" s="31">
        <v>1</v>
      </c>
      <c r="K556" s="117">
        <f t="shared" si="33"/>
        <v>1</v>
      </c>
      <c r="L556">
        <v>1</v>
      </c>
      <c r="M556">
        <v>0</v>
      </c>
      <c r="N556" s="56" t="str">
        <f t="shared" si="34"/>
        <v>Cory Duncan</v>
      </c>
    </row>
    <row r="557" spans="1:14" outlineLevel="1" x14ac:dyDescent="0.2">
      <c r="A557" s="29" t="s">
        <v>2040</v>
      </c>
      <c r="C557" s="3"/>
      <c r="E557" s="102"/>
      <c r="F557" s="115">
        <f>SUBTOTAL(9,F556:F556)</f>
        <v>120000</v>
      </c>
      <c r="G557" s="31"/>
      <c r="H557" s="31">
        <f>SUBTOTAL(9,H556:H556)</f>
        <v>1</v>
      </c>
      <c r="I557" s="31">
        <f>SUBTOTAL(9,I556:I556)</f>
        <v>0</v>
      </c>
      <c r="J557" s="31">
        <f>SUBTOTAL(9,J556:J556)</f>
        <v>1</v>
      </c>
      <c r="K557" s="117">
        <f t="shared" si="33"/>
        <v>1</v>
      </c>
      <c r="L557">
        <f>SUBTOTAL(9,L556:L556)</f>
        <v>1</v>
      </c>
      <c r="M557">
        <f>SUBTOTAL(9,M556:M556)</f>
        <v>0</v>
      </c>
      <c r="N557" s="56" t="str">
        <f t="shared" si="34"/>
        <v>Cory Duncan</v>
      </c>
    </row>
    <row r="558" spans="1:14" outlineLevel="2" x14ac:dyDescent="0.2">
      <c r="A558" t="s">
        <v>1966</v>
      </c>
      <c r="B558" t="s">
        <v>1854</v>
      </c>
      <c r="C558" s="3" t="s">
        <v>2376</v>
      </c>
      <c r="D558" t="s">
        <v>6</v>
      </c>
      <c r="E558" s="102">
        <v>43511</v>
      </c>
      <c r="F558" s="115">
        <v>85000</v>
      </c>
      <c r="G558" s="31" t="s">
        <v>838</v>
      </c>
      <c r="H558" s="31">
        <v>1</v>
      </c>
      <c r="I558" s="31">
        <v>0</v>
      </c>
      <c r="J558" s="31">
        <v>1</v>
      </c>
      <c r="K558" s="117">
        <f t="shared" si="33"/>
        <v>1</v>
      </c>
      <c r="L558">
        <v>0</v>
      </c>
      <c r="M558">
        <v>0</v>
      </c>
      <c r="N558" s="56" t="str">
        <f t="shared" si="34"/>
        <v>Weichert, Realtors - Realty Experts</v>
      </c>
    </row>
    <row r="559" spans="1:14" outlineLevel="2" x14ac:dyDescent="0.2">
      <c r="A559" t="s">
        <v>1966</v>
      </c>
      <c r="B559" t="s">
        <v>1854</v>
      </c>
      <c r="C559" s="3" t="s">
        <v>2455</v>
      </c>
      <c r="D559" t="s">
        <v>6</v>
      </c>
      <c r="E559" s="102">
        <v>43524</v>
      </c>
      <c r="F559" s="115">
        <v>133900</v>
      </c>
      <c r="G559" s="31" t="s">
        <v>838</v>
      </c>
      <c r="H559" s="31">
        <v>1</v>
      </c>
      <c r="I559" s="31">
        <v>0</v>
      </c>
      <c r="J559" s="31">
        <v>1</v>
      </c>
      <c r="K559" s="117">
        <f t="shared" si="33"/>
        <v>1</v>
      </c>
      <c r="L559">
        <v>0</v>
      </c>
      <c r="M559">
        <v>0</v>
      </c>
      <c r="N559" s="56" t="str">
        <f t="shared" si="34"/>
        <v>Weichert, Realtors - Realty Experts</v>
      </c>
    </row>
    <row r="560" spans="1:14" outlineLevel="2" x14ac:dyDescent="0.2">
      <c r="A560" t="s">
        <v>1966</v>
      </c>
      <c r="B560" t="s">
        <v>1854</v>
      </c>
      <c r="C560" s="3" t="s">
        <v>2456</v>
      </c>
      <c r="D560" t="s">
        <v>6</v>
      </c>
      <c r="E560" s="102">
        <v>43524</v>
      </c>
      <c r="F560" s="115">
        <v>103700</v>
      </c>
      <c r="G560" s="31" t="s">
        <v>838</v>
      </c>
      <c r="H560" s="31">
        <v>1</v>
      </c>
      <c r="I560" s="31">
        <v>0</v>
      </c>
      <c r="J560" s="31">
        <v>1</v>
      </c>
      <c r="K560" s="117">
        <f t="shared" si="33"/>
        <v>1</v>
      </c>
      <c r="L560">
        <v>0</v>
      </c>
      <c r="M560">
        <v>0</v>
      </c>
      <c r="N560" s="56" t="str">
        <f t="shared" si="34"/>
        <v>Weichert, Realtors - Realty Experts</v>
      </c>
    </row>
    <row r="561" spans="1:14" outlineLevel="2" x14ac:dyDescent="0.2">
      <c r="A561" t="s">
        <v>1966</v>
      </c>
      <c r="B561" t="s">
        <v>1854</v>
      </c>
      <c r="C561" s="3" t="s">
        <v>2593</v>
      </c>
      <c r="D561" t="s">
        <v>123</v>
      </c>
      <c r="E561" s="102">
        <v>43537</v>
      </c>
      <c r="F561" s="115">
        <v>229000</v>
      </c>
      <c r="G561" s="31" t="s">
        <v>838</v>
      </c>
      <c r="H561" s="31">
        <v>1</v>
      </c>
      <c r="I561" s="31">
        <v>0</v>
      </c>
      <c r="J561" s="31">
        <v>1</v>
      </c>
      <c r="K561" s="117">
        <f t="shared" si="33"/>
        <v>1</v>
      </c>
      <c r="L561">
        <v>0</v>
      </c>
      <c r="M561">
        <v>0</v>
      </c>
      <c r="N561" s="56" t="str">
        <f t="shared" si="34"/>
        <v>Weichert, Realtors - Realty Experts</v>
      </c>
    </row>
    <row r="562" spans="1:14" outlineLevel="2" x14ac:dyDescent="0.2">
      <c r="A562" t="s">
        <v>1966</v>
      </c>
      <c r="B562" t="s">
        <v>1854</v>
      </c>
      <c r="C562" s="3" t="s">
        <v>3016</v>
      </c>
      <c r="D562" t="s">
        <v>7</v>
      </c>
      <c r="E562" s="102">
        <v>43585</v>
      </c>
      <c r="F562" s="115">
        <v>212900</v>
      </c>
      <c r="G562" s="31" t="s">
        <v>838</v>
      </c>
      <c r="H562" s="31">
        <v>1</v>
      </c>
      <c r="I562" s="31">
        <v>0</v>
      </c>
      <c r="J562" s="31">
        <v>1</v>
      </c>
      <c r="K562" s="117">
        <f t="shared" si="33"/>
        <v>1</v>
      </c>
      <c r="L562">
        <v>0</v>
      </c>
      <c r="M562">
        <v>0</v>
      </c>
      <c r="N562" s="56" t="str">
        <f t="shared" si="34"/>
        <v>Weichert, Realtors - Realty Experts</v>
      </c>
    </row>
    <row r="563" spans="1:14" outlineLevel="2" x14ac:dyDescent="0.2">
      <c r="A563" t="s">
        <v>1966</v>
      </c>
      <c r="B563" t="s">
        <v>1854</v>
      </c>
      <c r="C563" s="3" t="s">
        <v>2677</v>
      </c>
      <c r="D563" t="s">
        <v>6</v>
      </c>
      <c r="E563" s="102">
        <v>43546</v>
      </c>
      <c r="F563" s="115">
        <v>79000</v>
      </c>
      <c r="G563" s="31" t="s">
        <v>838</v>
      </c>
      <c r="H563" s="31">
        <v>1</v>
      </c>
      <c r="I563" s="31">
        <v>0</v>
      </c>
      <c r="J563" s="31">
        <v>1</v>
      </c>
      <c r="K563" s="117">
        <f t="shared" si="33"/>
        <v>1</v>
      </c>
      <c r="L563">
        <v>0</v>
      </c>
      <c r="M563">
        <v>0</v>
      </c>
      <c r="N563" s="56" t="str">
        <f t="shared" si="34"/>
        <v>Weichert, Realtors - Realty Experts</v>
      </c>
    </row>
    <row r="564" spans="1:14" outlineLevel="1" x14ac:dyDescent="0.2">
      <c r="A564" s="29" t="s">
        <v>1966</v>
      </c>
      <c r="C564" s="3"/>
      <c r="E564" s="102"/>
      <c r="F564" s="115">
        <f>SUBTOTAL(9,F558:F563)</f>
        <v>843500</v>
      </c>
      <c r="G564" s="31"/>
      <c r="H564" s="31">
        <f>SUBTOTAL(9,H558:H563)</f>
        <v>6</v>
      </c>
      <c r="I564" s="31">
        <f>SUBTOTAL(9,I558:I563)</f>
        <v>0</v>
      </c>
      <c r="J564" s="31">
        <f>SUBTOTAL(9,J558:J563)</f>
        <v>6</v>
      </c>
      <c r="K564" s="117">
        <f t="shared" si="33"/>
        <v>1</v>
      </c>
      <c r="L564">
        <f>SUBTOTAL(9,L558:L563)</f>
        <v>0</v>
      </c>
      <c r="M564">
        <f>SUBTOTAL(9,M558:M563)</f>
        <v>0</v>
      </c>
      <c r="N564" s="56" t="str">
        <f t="shared" si="34"/>
        <v>Weichert, Realtors - Realty Experts</v>
      </c>
    </row>
    <row r="565" spans="1:14" outlineLevel="2" x14ac:dyDescent="0.2">
      <c r="A565" t="s">
        <v>1698</v>
      </c>
      <c r="B565" t="s">
        <v>1036</v>
      </c>
      <c r="C565" s="3" t="s">
        <v>2883</v>
      </c>
      <c r="D565" t="s">
        <v>6</v>
      </c>
      <c r="E565" s="102">
        <v>43570</v>
      </c>
      <c r="F565" s="115">
        <v>64000</v>
      </c>
      <c r="G565" s="31" t="s">
        <v>838</v>
      </c>
      <c r="H565" s="31">
        <v>1</v>
      </c>
      <c r="I565" s="31">
        <v>0</v>
      </c>
      <c r="J565" s="31">
        <v>1</v>
      </c>
      <c r="K565" s="117">
        <f t="shared" si="33"/>
        <v>1</v>
      </c>
      <c r="L565">
        <v>0</v>
      </c>
      <c r="M565">
        <v>0</v>
      </c>
      <c r="N565" s="56" t="str">
        <f t="shared" si="34"/>
        <v>Bentwood Realty</v>
      </c>
    </row>
    <row r="566" spans="1:14" outlineLevel="2" x14ac:dyDescent="0.2">
      <c r="A566" t="s">
        <v>1698</v>
      </c>
      <c r="B566" t="s">
        <v>1036</v>
      </c>
      <c r="C566" s="3" t="s">
        <v>2346</v>
      </c>
      <c r="D566" t="s">
        <v>6</v>
      </c>
      <c r="E566" s="102">
        <v>43508</v>
      </c>
      <c r="F566" s="115">
        <v>125000</v>
      </c>
      <c r="G566" s="31">
        <v>20190076</v>
      </c>
      <c r="H566" s="31">
        <v>1</v>
      </c>
      <c r="I566" s="31">
        <v>1</v>
      </c>
      <c r="J566" s="31">
        <v>1</v>
      </c>
      <c r="K566" s="117">
        <f t="shared" si="33"/>
        <v>1</v>
      </c>
      <c r="L566">
        <v>0</v>
      </c>
      <c r="M566">
        <v>0</v>
      </c>
      <c r="N566" s="56" t="str">
        <f t="shared" si="34"/>
        <v>Bentwood Realty</v>
      </c>
    </row>
    <row r="567" spans="1:14" outlineLevel="2" x14ac:dyDescent="0.2">
      <c r="A567" t="s">
        <v>1698</v>
      </c>
      <c r="B567" t="s">
        <v>1036</v>
      </c>
      <c r="C567" t="s">
        <v>2731</v>
      </c>
      <c r="D567" t="s">
        <v>6</v>
      </c>
      <c r="E567" s="3">
        <v>43553</v>
      </c>
      <c r="F567" s="115">
        <v>101000</v>
      </c>
      <c r="G567" s="17">
        <v>20190474</v>
      </c>
      <c r="H567" s="129">
        <v>1</v>
      </c>
      <c r="I567" s="129">
        <v>1</v>
      </c>
      <c r="J567" s="31">
        <v>0</v>
      </c>
      <c r="K567" s="117">
        <f t="shared" si="33"/>
        <v>0</v>
      </c>
      <c r="L567" s="129">
        <v>0</v>
      </c>
      <c r="M567" s="129">
        <v>0</v>
      </c>
      <c r="N567" s="56" t="str">
        <f t="shared" si="34"/>
        <v>Bentwood Realty</v>
      </c>
    </row>
    <row r="568" spans="1:14" outlineLevel="2" x14ac:dyDescent="0.2">
      <c r="A568" t="s">
        <v>1698</v>
      </c>
      <c r="B568" t="s">
        <v>1036</v>
      </c>
      <c r="C568" t="s">
        <v>2568</v>
      </c>
      <c r="D568" t="s">
        <v>6</v>
      </c>
      <c r="E568" s="3">
        <v>43535</v>
      </c>
      <c r="F568" s="115">
        <v>127000</v>
      </c>
      <c r="G568" s="34" t="s">
        <v>838</v>
      </c>
      <c r="H568" s="31">
        <v>1</v>
      </c>
      <c r="I568" s="31">
        <v>0</v>
      </c>
      <c r="J568" s="31">
        <v>0</v>
      </c>
      <c r="K568" s="117">
        <f t="shared" si="33"/>
        <v>0</v>
      </c>
      <c r="L568" s="129">
        <v>0</v>
      </c>
      <c r="M568" s="129">
        <v>0</v>
      </c>
      <c r="N568" s="56" t="str">
        <f t="shared" si="34"/>
        <v>Bentwood Realty</v>
      </c>
    </row>
    <row r="569" spans="1:14" outlineLevel="2" x14ac:dyDescent="0.2">
      <c r="A569" t="s">
        <v>1698</v>
      </c>
      <c r="B569" t="s">
        <v>1036</v>
      </c>
      <c r="C569" t="s">
        <v>2362</v>
      </c>
      <c r="D569" t="s">
        <v>6</v>
      </c>
      <c r="E569" s="3">
        <v>43510</v>
      </c>
      <c r="F569" s="115">
        <v>189000</v>
      </c>
      <c r="G569" s="34" t="s">
        <v>838</v>
      </c>
      <c r="H569" s="31">
        <v>1</v>
      </c>
      <c r="I569" s="31">
        <v>0</v>
      </c>
      <c r="J569" s="31">
        <v>0</v>
      </c>
      <c r="K569" s="117">
        <f t="shared" si="33"/>
        <v>0</v>
      </c>
      <c r="L569" s="129">
        <v>0</v>
      </c>
      <c r="M569" s="129">
        <v>0</v>
      </c>
      <c r="N569" s="56" t="str">
        <f t="shared" si="34"/>
        <v>Bentwood Realty</v>
      </c>
    </row>
    <row r="570" spans="1:14" outlineLevel="2" x14ac:dyDescent="0.2">
      <c r="A570" t="s">
        <v>1698</v>
      </c>
      <c r="B570" t="s">
        <v>1036</v>
      </c>
      <c r="C570" t="s">
        <v>3182</v>
      </c>
      <c r="D570" t="s">
        <v>6</v>
      </c>
      <c r="E570" s="3">
        <v>43601</v>
      </c>
      <c r="F570" s="115">
        <v>209000</v>
      </c>
      <c r="G570" s="34">
        <v>20190901</v>
      </c>
      <c r="H570" s="31">
        <v>1</v>
      </c>
      <c r="I570" s="31">
        <v>1</v>
      </c>
      <c r="J570" s="31">
        <v>0</v>
      </c>
      <c r="K570" s="117">
        <f t="shared" si="33"/>
        <v>0</v>
      </c>
      <c r="L570" s="129">
        <v>0</v>
      </c>
      <c r="M570" s="129">
        <v>0</v>
      </c>
      <c r="N570" s="56" t="str">
        <f t="shared" si="34"/>
        <v>Bentwood Realty</v>
      </c>
    </row>
    <row r="571" spans="1:14" outlineLevel="2" x14ac:dyDescent="0.2">
      <c r="A571" t="s">
        <v>1698</v>
      </c>
      <c r="B571" t="s">
        <v>1036</v>
      </c>
      <c r="C571" t="s">
        <v>2352</v>
      </c>
      <c r="D571" t="s">
        <v>1249</v>
      </c>
      <c r="E571" s="3">
        <v>43509</v>
      </c>
      <c r="F571" s="115">
        <v>220000</v>
      </c>
      <c r="G571" s="34" t="s">
        <v>838</v>
      </c>
      <c r="H571" s="31">
        <v>1</v>
      </c>
      <c r="I571" s="31">
        <v>0</v>
      </c>
      <c r="J571" s="31">
        <v>0</v>
      </c>
      <c r="K571" s="117">
        <f t="shared" si="33"/>
        <v>0</v>
      </c>
      <c r="L571" s="129">
        <v>0</v>
      </c>
      <c r="M571" s="129">
        <v>0</v>
      </c>
      <c r="N571" s="56" t="str">
        <f t="shared" si="34"/>
        <v>Bentwood Realty</v>
      </c>
    </row>
    <row r="572" spans="1:14" outlineLevel="2" x14ac:dyDescent="0.2">
      <c r="A572" t="s">
        <v>1698</v>
      </c>
      <c r="B572" t="s">
        <v>1036</v>
      </c>
      <c r="C572" t="s">
        <v>2309</v>
      </c>
      <c r="D572" t="s">
        <v>6</v>
      </c>
      <c r="E572" s="3">
        <v>43502</v>
      </c>
      <c r="F572" s="115">
        <v>230000</v>
      </c>
      <c r="G572" s="34" t="s">
        <v>838</v>
      </c>
      <c r="H572" s="31">
        <v>1</v>
      </c>
      <c r="I572" s="31">
        <v>0</v>
      </c>
      <c r="J572" s="31">
        <v>0</v>
      </c>
      <c r="K572" s="117">
        <f t="shared" si="33"/>
        <v>0</v>
      </c>
      <c r="L572" s="129">
        <v>0</v>
      </c>
      <c r="M572" s="129">
        <v>0</v>
      </c>
      <c r="N572" s="56" t="str">
        <f t="shared" si="34"/>
        <v>Bentwood Realty</v>
      </c>
    </row>
    <row r="573" spans="1:14" outlineLevel="1" x14ac:dyDescent="0.2">
      <c r="A573" s="29" t="s">
        <v>1698</v>
      </c>
      <c r="F573" s="115">
        <f>SUBTOTAL(9,F565:F572)</f>
        <v>1265000</v>
      </c>
      <c r="H573" s="31">
        <f>SUBTOTAL(9,H565:H572)</f>
        <v>8</v>
      </c>
      <c r="I573" s="31">
        <f>SUBTOTAL(9,I565:I572)</f>
        <v>3</v>
      </c>
      <c r="J573" s="31">
        <f>SUBTOTAL(9,J565:J572)</f>
        <v>2</v>
      </c>
      <c r="K573" s="117">
        <f t="shared" si="33"/>
        <v>0.25</v>
      </c>
      <c r="L573" s="129">
        <f>SUBTOTAL(9,L565:L572)</f>
        <v>0</v>
      </c>
      <c r="M573" s="129">
        <f>SUBTOTAL(9,M565:M572)</f>
        <v>0</v>
      </c>
      <c r="N573" s="56" t="str">
        <f t="shared" si="34"/>
        <v>Bentwood Realty</v>
      </c>
    </row>
    <row r="574" spans="1:14" outlineLevel="2" x14ac:dyDescent="0.2">
      <c r="A574" t="s">
        <v>1850</v>
      </c>
      <c r="B574" t="s">
        <v>5</v>
      </c>
      <c r="C574" s="3" t="s">
        <v>2226</v>
      </c>
      <c r="D574" t="s">
        <v>424</v>
      </c>
      <c r="E574" s="102">
        <v>43490</v>
      </c>
      <c r="F574" s="115">
        <v>273000</v>
      </c>
      <c r="G574" s="31" t="s">
        <v>838</v>
      </c>
      <c r="H574" s="31">
        <v>1</v>
      </c>
      <c r="I574" s="31">
        <v>0</v>
      </c>
      <c r="J574" s="31">
        <v>1</v>
      </c>
      <c r="K574" s="117">
        <f t="shared" si="33"/>
        <v>1</v>
      </c>
      <c r="L574">
        <v>0</v>
      </c>
      <c r="M574">
        <v>0</v>
      </c>
      <c r="N574" s="56" t="str">
        <f t="shared" si="34"/>
        <v>Magnolia Realty</v>
      </c>
    </row>
    <row r="575" spans="1:14" outlineLevel="2" x14ac:dyDescent="0.2">
      <c r="A575" t="s">
        <v>1850</v>
      </c>
      <c r="B575" t="s">
        <v>5</v>
      </c>
      <c r="C575" s="3" t="s">
        <v>2212</v>
      </c>
      <c r="D575" t="s">
        <v>122</v>
      </c>
      <c r="E575" s="102">
        <v>43489</v>
      </c>
      <c r="F575" s="115">
        <v>158400</v>
      </c>
      <c r="G575" s="31">
        <v>20182854</v>
      </c>
      <c r="H575" s="31">
        <v>1</v>
      </c>
      <c r="I575" s="31">
        <v>1</v>
      </c>
      <c r="J575" s="31">
        <v>1</v>
      </c>
      <c r="K575" s="117">
        <f t="shared" si="33"/>
        <v>1</v>
      </c>
      <c r="L575">
        <v>0</v>
      </c>
      <c r="M575">
        <v>0</v>
      </c>
      <c r="N575" s="56" t="str">
        <f t="shared" si="34"/>
        <v>Magnolia Realty</v>
      </c>
    </row>
    <row r="576" spans="1:14" outlineLevel="2" x14ac:dyDescent="0.2">
      <c r="A576" t="s">
        <v>1850</v>
      </c>
      <c r="B576" t="s">
        <v>5</v>
      </c>
      <c r="C576" s="3" t="s">
        <v>2556</v>
      </c>
      <c r="D576" t="s">
        <v>700</v>
      </c>
      <c r="E576" s="102">
        <v>43532</v>
      </c>
      <c r="F576" s="115">
        <v>295000</v>
      </c>
      <c r="G576" s="31">
        <v>20190155</v>
      </c>
      <c r="H576" s="31">
        <v>1</v>
      </c>
      <c r="I576" s="31">
        <v>1</v>
      </c>
      <c r="J576" s="31">
        <v>1</v>
      </c>
      <c r="K576" s="117">
        <f t="shared" si="33"/>
        <v>1</v>
      </c>
      <c r="L576">
        <v>0</v>
      </c>
      <c r="M576">
        <v>0</v>
      </c>
      <c r="N576" s="56" t="str">
        <f t="shared" si="34"/>
        <v>Magnolia Realty</v>
      </c>
    </row>
    <row r="577" spans="1:14" outlineLevel="2" x14ac:dyDescent="0.2">
      <c r="A577" t="s">
        <v>1850</v>
      </c>
      <c r="B577" t="s">
        <v>5</v>
      </c>
      <c r="C577" s="3" t="s">
        <v>2116</v>
      </c>
      <c r="D577" t="s">
        <v>185</v>
      </c>
      <c r="E577" s="102">
        <v>43472</v>
      </c>
      <c r="F577" s="115">
        <v>245000</v>
      </c>
      <c r="G577" s="31" t="s">
        <v>838</v>
      </c>
      <c r="H577" s="31">
        <v>1</v>
      </c>
      <c r="I577" s="31">
        <v>0</v>
      </c>
      <c r="J577" s="31">
        <v>1</v>
      </c>
      <c r="K577" s="117">
        <f t="shared" si="33"/>
        <v>1</v>
      </c>
      <c r="L577">
        <v>1</v>
      </c>
      <c r="M577">
        <v>0</v>
      </c>
      <c r="N577" s="56" t="str">
        <f t="shared" si="34"/>
        <v>Magnolia Realty</v>
      </c>
    </row>
    <row r="578" spans="1:14" outlineLevel="2" x14ac:dyDescent="0.2">
      <c r="A578" t="s">
        <v>1850</v>
      </c>
      <c r="B578" t="s">
        <v>5</v>
      </c>
      <c r="C578" s="3" t="s">
        <v>2480</v>
      </c>
      <c r="D578" t="s">
        <v>6</v>
      </c>
      <c r="E578" s="102">
        <v>43525</v>
      </c>
      <c r="F578" s="115">
        <v>332900</v>
      </c>
      <c r="G578" s="31" t="s">
        <v>838</v>
      </c>
      <c r="H578" s="31">
        <v>1</v>
      </c>
      <c r="I578" s="31">
        <v>0</v>
      </c>
      <c r="J578" s="31">
        <v>1</v>
      </c>
      <c r="K578" s="117">
        <f t="shared" si="33"/>
        <v>1</v>
      </c>
      <c r="L578">
        <v>0</v>
      </c>
      <c r="M578">
        <v>0</v>
      </c>
      <c r="N578" s="56" t="str">
        <f t="shared" si="34"/>
        <v>Magnolia Realty</v>
      </c>
    </row>
    <row r="579" spans="1:14" outlineLevel="2" x14ac:dyDescent="0.2">
      <c r="A579" t="s">
        <v>1850</v>
      </c>
      <c r="B579" t="s">
        <v>1842</v>
      </c>
      <c r="C579" s="3" t="s">
        <v>2886</v>
      </c>
      <c r="D579" t="s">
        <v>6</v>
      </c>
      <c r="E579" s="102">
        <v>43570</v>
      </c>
      <c r="F579" s="115">
        <v>166000</v>
      </c>
      <c r="G579" s="31" t="s">
        <v>838</v>
      </c>
      <c r="H579" s="31">
        <v>1</v>
      </c>
      <c r="I579" s="31">
        <v>0</v>
      </c>
      <c r="J579" s="31">
        <v>1</v>
      </c>
      <c r="K579" s="117">
        <f t="shared" ref="K579:K642" si="37">+J579/H579</f>
        <v>1</v>
      </c>
      <c r="L579">
        <v>0</v>
      </c>
      <c r="M579">
        <v>0</v>
      </c>
      <c r="N579" s="56" t="str">
        <f t="shared" ref="N579:N642" si="38">IF(B579="",B578,B579)</f>
        <v>Coldwell Banker Apex, REALTORS</v>
      </c>
    </row>
    <row r="580" spans="1:14" outlineLevel="2" x14ac:dyDescent="0.2">
      <c r="A580" t="s">
        <v>1850</v>
      </c>
      <c r="B580" t="s">
        <v>5</v>
      </c>
      <c r="C580" s="3" t="s">
        <v>2415</v>
      </c>
      <c r="D580" t="s">
        <v>534</v>
      </c>
      <c r="E580" s="102">
        <v>43518</v>
      </c>
      <c r="F580" s="115">
        <v>299000</v>
      </c>
      <c r="G580" s="31">
        <v>20190136</v>
      </c>
      <c r="H580" s="31">
        <v>1</v>
      </c>
      <c r="I580" s="31">
        <v>1</v>
      </c>
      <c r="J580" s="31">
        <v>1</v>
      </c>
      <c r="K580" s="117">
        <f t="shared" si="37"/>
        <v>1</v>
      </c>
      <c r="L580">
        <v>0</v>
      </c>
      <c r="M580">
        <v>0</v>
      </c>
      <c r="N580" s="56" t="str">
        <f t="shared" si="38"/>
        <v>Magnolia Realty</v>
      </c>
    </row>
    <row r="581" spans="1:14" outlineLevel="2" x14ac:dyDescent="0.2">
      <c r="A581" t="s">
        <v>1850</v>
      </c>
      <c r="B581" t="s">
        <v>1842</v>
      </c>
      <c r="C581" s="3" t="s">
        <v>3221</v>
      </c>
      <c r="D581" t="s">
        <v>6</v>
      </c>
      <c r="E581" s="102">
        <v>43605</v>
      </c>
      <c r="F581" s="115">
        <v>440000</v>
      </c>
      <c r="G581" s="31">
        <v>20191023</v>
      </c>
      <c r="H581" s="31">
        <v>1</v>
      </c>
      <c r="I581" s="31">
        <v>1</v>
      </c>
      <c r="J581" s="31">
        <v>1</v>
      </c>
      <c r="K581" s="117">
        <f t="shared" si="37"/>
        <v>1</v>
      </c>
      <c r="L581">
        <v>0</v>
      </c>
      <c r="M581">
        <v>0</v>
      </c>
      <c r="N581" s="56" t="str">
        <f t="shared" si="38"/>
        <v>Coldwell Banker Apex, REALTORS</v>
      </c>
    </row>
    <row r="582" spans="1:14" outlineLevel="2" x14ac:dyDescent="0.2">
      <c r="A582" t="s">
        <v>1850</v>
      </c>
      <c r="B582" t="s">
        <v>5</v>
      </c>
      <c r="C582" t="s">
        <v>2524</v>
      </c>
      <c r="D582" t="s">
        <v>6</v>
      </c>
      <c r="E582" s="3">
        <v>43529</v>
      </c>
      <c r="F582" s="115">
        <v>87000</v>
      </c>
      <c r="G582" s="17" t="s">
        <v>838</v>
      </c>
      <c r="H582" s="129">
        <v>1</v>
      </c>
      <c r="I582" s="129">
        <v>0</v>
      </c>
      <c r="J582" s="31">
        <v>0</v>
      </c>
      <c r="K582" s="117">
        <f t="shared" si="37"/>
        <v>0</v>
      </c>
      <c r="L582" s="129">
        <v>0</v>
      </c>
      <c r="M582" s="129">
        <v>0</v>
      </c>
      <c r="N582" s="56" t="str">
        <f t="shared" si="38"/>
        <v>Magnolia Realty</v>
      </c>
    </row>
    <row r="583" spans="1:14" outlineLevel="2" x14ac:dyDescent="0.2">
      <c r="A583" t="s">
        <v>1850</v>
      </c>
      <c r="B583" t="s">
        <v>5</v>
      </c>
      <c r="C583" t="s">
        <v>2398</v>
      </c>
      <c r="D583" t="s">
        <v>6</v>
      </c>
      <c r="E583" s="3">
        <v>43516</v>
      </c>
      <c r="F583" s="115">
        <v>157000</v>
      </c>
      <c r="G583" s="34" t="s">
        <v>838</v>
      </c>
      <c r="H583" s="31">
        <v>1</v>
      </c>
      <c r="I583" s="31">
        <v>0</v>
      </c>
      <c r="J583" s="31">
        <v>0</v>
      </c>
      <c r="K583" s="117">
        <f t="shared" si="37"/>
        <v>0</v>
      </c>
      <c r="L583" s="129">
        <v>0</v>
      </c>
      <c r="M583" s="129">
        <v>0</v>
      </c>
      <c r="N583" s="56" t="str">
        <f t="shared" si="38"/>
        <v>Magnolia Realty</v>
      </c>
    </row>
    <row r="584" spans="1:14" outlineLevel="1" x14ac:dyDescent="0.2">
      <c r="A584" s="29" t="s">
        <v>1850</v>
      </c>
      <c r="F584" s="115">
        <f>SUBTOTAL(9,F574:F583)</f>
        <v>2453300</v>
      </c>
      <c r="H584" s="31">
        <f>SUBTOTAL(9,H574:H583)</f>
        <v>10</v>
      </c>
      <c r="I584" s="31">
        <f>SUBTOTAL(9,I574:I583)</f>
        <v>4</v>
      </c>
      <c r="J584" s="31">
        <f>SUBTOTAL(9,J574:J583)</f>
        <v>8</v>
      </c>
      <c r="K584" s="117">
        <f t="shared" si="37"/>
        <v>0.8</v>
      </c>
      <c r="L584" s="129">
        <f>SUBTOTAL(9,L574:L583)</f>
        <v>1</v>
      </c>
      <c r="M584" s="129">
        <f>SUBTOTAL(9,M574:M583)</f>
        <v>0</v>
      </c>
      <c r="N584" s="56" t="str">
        <f t="shared" si="38"/>
        <v>Magnolia Realty</v>
      </c>
    </row>
    <row r="585" spans="1:14" outlineLevel="2" x14ac:dyDescent="0.2">
      <c r="A585" t="s">
        <v>1719</v>
      </c>
      <c r="B585" t="s">
        <v>5</v>
      </c>
      <c r="C585" s="3" t="s">
        <v>2785</v>
      </c>
      <c r="D585" t="s">
        <v>65</v>
      </c>
      <c r="E585" s="102">
        <v>43558</v>
      </c>
      <c r="F585" s="115">
        <v>155000</v>
      </c>
      <c r="G585" s="31">
        <v>20190404</v>
      </c>
      <c r="H585" s="31">
        <v>1</v>
      </c>
      <c r="I585" s="31">
        <v>1</v>
      </c>
      <c r="J585" s="31">
        <v>1</v>
      </c>
      <c r="K585" s="117">
        <f t="shared" si="37"/>
        <v>1</v>
      </c>
      <c r="L585">
        <v>0</v>
      </c>
      <c r="M585">
        <v>0</v>
      </c>
      <c r="N585" s="56" t="str">
        <f t="shared" si="38"/>
        <v>Magnolia Realty</v>
      </c>
    </row>
    <row r="586" spans="1:14" outlineLevel="2" x14ac:dyDescent="0.2">
      <c r="A586" t="s">
        <v>1719</v>
      </c>
      <c r="B586" t="s">
        <v>5</v>
      </c>
      <c r="C586" s="3" t="s">
        <v>3303</v>
      </c>
      <c r="D586" t="s">
        <v>6</v>
      </c>
      <c r="E586" s="102">
        <v>43614</v>
      </c>
      <c r="F586" s="115">
        <v>130000</v>
      </c>
      <c r="G586" s="31" t="s">
        <v>838</v>
      </c>
      <c r="H586" s="31">
        <v>1</v>
      </c>
      <c r="I586" s="31">
        <v>0</v>
      </c>
      <c r="J586" s="31">
        <v>1</v>
      </c>
      <c r="K586" s="117">
        <f t="shared" si="37"/>
        <v>1</v>
      </c>
      <c r="L586">
        <v>0</v>
      </c>
      <c r="M586">
        <v>0</v>
      </c>
      <c r="N586" s="56" t="str">
        <f t="shared" si="38"/>
        <v>Magnolia Realty</v>
      </c>
    </row>
    <row r="587" spans="1:14" outlineLevel="2" x14ac:dyDescent="0.2">
      <c r="A587" t="s">
        <v>1719</v>
      </c>
      <c r="B587" t="s">
        <v>5</v>
      </c>
      <c r="C587" s="3" t="s">
        <v>2893</v>
      </c>
      <c r="D587" t="s">
        <v>1249</v>
      </c>
      <c r="E587" s="102">
        <v>43572</v>
      </c>
      <c r="F587" s="115">
        <v>310000</v>
      </c>
      <c r="G587" s="31" t="s">
        <v>838</v>
      </c>
      <c r="H587" s="31">
        <v>1</v>
      </c>
      <c r="I587" s="31">
        <v>0</v>
      </c>
      <c r="J587" s="31">
        <v>1</v>
      </c>
      <c r="K587" s="117">
        <f t="shared" si="37"/>
        <v>1</v>
      </c>
      <c r="L587">
        <v>0</v>
      </c>
      <c r="M587">
        <v>0</v>
      </c>
      <c r="N587" s="56" t="str">
        <f t="shared" si="38"/>
        <v>Magnolia Realty</v>
      </c>
    </row>
    <row r="588" spans="1:14" outlineLevel="2" x14ac:dyDescent="0.2">
      <c r="A588" t="s">
        <v>1719</v>
      </c>
      <c r="B588" t="s">
        <v>5</v>
      </c>
      <c r="C588" s="3" t="s">
        <v>2220</v>
      </c>
      <c r="D588" t="s">
        <v>1249</v>
      </c>
      <c r="E588" s="102">
        <v>43490</v>
      </c>
      <c r="F588" s="115">
        <v>75000</v>
      </c>
      <c r="G588" s="31" t="s">
        <v>838</v>
      </c>
      <c r="H588" s="31">
        <v>1</v>
      </c>
      <c r="I588" s="31">
        <v>0</v>
      </c>
      <c r="J588" s="31">
        <v>1</v>
      </c>
      <c r="K588" s="117">
        <f t="shared" si="37"/>
        <v>1</v>
      </c>
      <c r="L588">
        <v>0</v>
      </c>
      <c r="M588">
        <v>0</v>
      </c>
      <c r="N588" s="56" t="str">
        <f t="shared" si="38"/>
        <v>Magnolia Realty</v>
      </c>
    </row>
    <row r="589" spans="1:14" outlineLevel="2" x14ac:dyDescent="0.2">
      <c r="A589" t="s">
        <v>1719</v>
      </c>
      <c r="B589" t="s">
        <v>5</v>
      </c>
      <c r="C589" t="s">
        <v>2387</v>
      </c>
      <c r="D589" t="s">
        <v>6</v>
      </c>
      <c r="E589" s="3">
        <v>43515</v>
      </c>
      <c r="F589" s="115">
        <v>132000</v>
      </c>
      <c r="G589" s="34">
        <v>20190110</v>
      </c>
      <c r="H589" s="31">
        <v>1</v>
      </c>
      <c r="I589" s="31">
        <v>1</v>
      </c>
      <c r="J589" s="31">
        <v>0</v>
      </c>
      <c r="K589" s="117">
        <f t="shared" si="37"/>
        <v>0</v>
      </c>
      <c r="L589" s="129">
        <v>0</v>
      </c>
      <c r="M589" s="129">
        <v>0</v>
      </c>
      <c r="N589" s="56" t="str">
        <f t="shared" si="38"/>
        <v>Magnolia Realty</v>
      </c>
    </row>
    <row r="590" spans="1:14" outlineLevel="2" x14ac:dyDescent="0.2">
      <c r="A590" t="s">
        <v>1719</v>
      </c>
      <c r="B590" t="s">
        <v>5</v>
      </c>
      <c r="C590" t="s">
        <v>3117</v>
      </c>
      <c r="D590" t="s">
        <v>6</v>
      </c>
      <c r="E590" s="3">
        <v>43595</v>
      </c>
      <c r="F590" s="115">
        <v>327500</v>
      </c>
      <c r="G590" s="34" t="s">
        <v>838</v>
      </c>
      <c r="H590" s="31">
        <v>1</v>
      </c>
      <c r="I590" s="31">
        <v>0</v>
      </c>
      <c r="J590" s="31">
        <v>0</v>
      </c>
      <c r="K590" s="117">
        <f t="shared" si="37"/>
        <v>0</v>
      </c>
      <c r="L590" s="129">
        <v>0</v>
      </c>
      <c r="M590" s="129">
        <v>0</v>
      </c>
      <c r="N590" s="56" t="str">
        <f t="shared" si="38"/>
        <v>Magnolia Realty</v>
      </c>
    </row>
    <row r="591" spans="1:14" outlineLevel="1" x14ac:dyDescent="0.2">
      <c r="A591" s="29" t="s">
        <v>1719</v>
      </c>
      <c r="F591" s="115">
        <f>SUBTOTAL(9,F585:F590)</f>
        <v>1129500</v>
      </c>
      <c r="H591" s="31">
        <f>SUBTOTAL(9,H585:H590)</f>
        <v>6</v>
      </c>
      <c r="I591" s="31">
        <f>SUBTOTAL(9,I585:I590)</f>
        <v>2</v>
      </c>
      <c r="J591" s="31">
        <f>SUBTOTAL(9,J585:J590)</f>
        <v>4</v>
      </c>
      <c r="K591" s="117">
        <f t="shared" si="37"/>
        <v>0.66666666666666663</v>
      </c>
      <c r="L591" s="129">
        <f>SUBTOTAL(9,L585:L590)</f>
        <v>0</v>
      </c>
      <c r="M591" s="129">
        <f>SUBTOTAL(9,M585:M590)</f>
        <v>0</v>
      </c>
      <c r="N591" s="56" t="str">
        <f t="shared" si="38"/>
        <v>Magnolia Realty</v>
      </c>
    </row>
    <row r="592" spans="1:14" outlineLevel="2" x14ac:dyDescent="0.2">
      <c r="A592" t="s">
        <v>842</v>
      </c>
      <c r="B592" t="s">
        <v>1940</v>
      </c>
      <c r="C592" s="3" t="s">
        <v>2274</v>
      </c>
      <c r="D592" t="s">
        <v>6</v>
      </c>
      <c r="E592" s="102">
        <v>43496</v>
      </c>
      <c r="F592" s="115">
        <v>255000</v>
      </c>
      <c r="G592" s="31" t="s">
        <v>838</v>
      </c>
      <c r="H592" s="31">
        <v>1</v>
      </c>
      <c r="I592" s="31">
        <v>0</v>
      </c>
      <c r="J592" s="31">
        <v>1</v>
      </c>
      <c r="K592" s="117">
        <f t="shared" si="37"/>
        <v>1</v>
      </c>
      <c r="L592">
        <v>0</v>
      </c>
      <c r="M592">
        <v>0</v>
      </c>
      <c r="N592" s="56" t="str">
        <f t="shared" si="38"/>
        <v>WHT Properties</v>
      </c>
    </row>
    <row r="593" spans="1:14" outlineLevel="2" x14ac:dyDescent="0.2">
      <c r="A593" t="s">
        <v>842</v>
      </c>
      <c r="B593" t="s">
        <v>1940</v>
      </c>
      <c r="C593" s="3" t="s">
        <v>2445</v>
      </c>
      <c r="D593" t="s">
        <v>216</v>
      </c>
      <c r="E593" s="102">
        <v>43523</v>
      </c>
      <c r="F593" s="115">
        <v>166000</v>
      </c>
      <c r="G593" s="31">
        <v>20190193</v>
      </c>
      <c r="H593" s="31">
        <v>1</v>
      </c>
      <c r="I593" s="31">
        <v>1</v>
      </c>
      <c r="J593" s="31">
        <v>1</v>
      </c>
      <c r="K593" s="117">
        <f t="shared" si="37"/>
        <v>1</v>
      </c>
      <c r="L593">
        <v>0</v>
      </c>
      <c r="M593">
        <v>0</v>
      </c>
      <c r="N593" s="56" t="str">
        <f t="shared" si="38"/>
        <v>WHT Properties</v>
      </c>
    </row>
    <row r="594" spans="1:14" outlineLevel="2" x14ac:dyDescent="0.2">
      <c r="A594" t="s">
        <v>842</v>
      </c>
      <c r="B594" t="s">
        <v>1940</v>
      </c>
      <c r="C594" s="3" t="s">
        <v>3051</v>
      </c>
      <c r="D594" t="s">
        <v>11</v>
      </c>
      <c r="E594" s="102">
        <v>43588</v>
      </c>
      <c r="F594" s="115">
        <v>310000</v>
      </c>
      <c r="G594" s="31" t="s">
        <v>838</v>
      </c>
      <c r="H594" s="31">
        <v>1</v>
      </c>
      <c r="I594" s="31">
        <v>0</v>
      </c>
      <c r="J594" s="31">
        <v>1</v>
      </c>
      <c r="K594" s="117">
        <f t="shared" si="37"/>
        <v>1</v>
      </c>
      <c r="L594">
        <v>0</v>
      </c>
      <c r="M594">
        <v>0</v>
      </c>
      <c r="N594" s="56" t="str">
        <f t="shared" si="38"/>
        <v>WHT Properties</v>
      </c>
    </row>
    <row r="595" spans="1:14" outlineLevel="2" x14ac:dyDescent="0.2">
      <c r="A595" t="s">
        <v>842</v>
      </c>
      <c r="B595" t="s">
        <v>1940</v>
      </c>
      <c r="C595" s="3" t="s">
        <v>973</v>
      </c>
      <c r="D595" t="s">
        <v>6</v>
      </c>
      <c r="E595" s="102">
        <v>43525</v>
      </c>
      <c r="F595" s="115">
        <v>164900</v>
      </c>
      <c r="G595" s="31">
        <v>20190273</v>
      </c>
      <c r="H595" s="31">
        <v>1</v>
      </c>
      <c r="I595" s="31">
        <v>1</v>
      </c>
      <c r="J595" s="31">
        <v>1</v>
      </c>
      <c r="K595" s="117">
        <f t="shared" si="37"/>
        <v>1</v>
      </c>
      <c r="L595">
        <v>0</v>
      </c>
      <c r="M595">
        <v>0</v>
      </c>
      <c r="N595" s="56" t="str">
        <f t="shared" si="38"/>
        <v>WHT Properties</v>
      </c>
    </row>
    <row r="596" spans="1:14" outlineLevel="2" x14ac:dyDescent="0.2">
      <c r="A596" t="s">
        <v>842</v>
      </c>
      <c r="B596" t="s">
        <v>1940</v>
      </c>
      <c r="C596" s="3" t="s">
        <v>3029</v>
      </c>
      <c r="D596" t="s">
        <v>6</v>
      </c>
      <c r="E596" s="102">
        <v>43585</v>
      </c>
      <c r="F596" s="115">
        <v>294000</v>
      </c>
      <c r="G596" s="31" t="s">
        <v>838</v>
      </c>
      <c r="H596" s="31">
        <v>1</v>
      </c>
      <c r="I596" s="31">
        <v>0</v>
      </c>
      <c r="J596" s="31">
        <v>1</v>
      </c>
      <c r="K596" s="117">
        <f t="shared" si="37"/>
        <v>1</v>
      </c>
      <c r="L596">
        <v>0</v>
      </c>
      <c r="M596">
        <v>0</v>
      </c>
      <c r="N596" s="56" t="str">
        <f t="shared" si="38"/>
        <v>WHT Properties</v>
      </c>
    </row>
    <row r="597" spans="1:14" outlineLevel="2" x14ac:dyDescent="0.2">
      <c r="A597" t="s">
        <v>842</v>
      </c>
      <c r="B597" t="s">
        <v>1940</v>
      </c>
      <c r="C597" s="3" t="s">
        <v>1895</v>
      </c>
      <c r="D597" t="s">
        <v>6</v>
      </c>
      <c r="E597" s="102">
        <v>43585</v>
      </c>
      <c r="F597" s="115">
        <v>196000</v>
      </c>
      <c r="G597" s="31" t="s">
        <v>838</v>
      </c>
      <c r="H597" s="108">
        <v>1</v>
      </c>
      <c r="I597" s="108">
        <v>0</v>
      </c>
      <c r="J597" s="31">
        <v>1</v>
      </c>
      <c r="K597" s="117">
        <f t="shared" si="37"/>
        <v>1</v>
      </c>
      <c r="L597" s="5">
        <v>0</v>
      </c>
      <c r="M597" s="5">
        <v>0</v>
      </c>
      <c r="N597" s="56" t="str">
        <f t="shared" si="38"/>
        <v>WHT Properties</v>
      </c>
    </row>
    <row r="598" spans="1:14" outlineLevel="2" x14ac:dyDescent="0.2">
      <c r="A598" t="s">
        <v>842</v>
      </c>
      <c r="B598" t="s">
        <v>1940</v>
      </c>
      <c r="C598" s="3" t="s">
        <v>2170</v>
      </c>
      <c r="D598" t="s">
        <v>6</v>
      </c>
      <c r="E598" s="102">
        <v>43482</v>
      </c>
      <c r="F598" s="115">
        <v>299000</v>
      </c>
      <c r="G598" s="31" t="s">
        <v>838</v>
      </c>
      <c r="H598" s="108">
        <v>1</v>
      </c>
      <c r="I598" s="108">
        <v>0</v>
      </c>
      <c r="J598" s="31">
        <v>1</v>
      </c>
      <c r="K598" s="117">
        <f t="shared" si="37"/>
        <v>1</v>
      </c>
      <c r="L598" s="5">
        <v>0</v>
      </c>
      <c r="M598" s="5">
        <v>0</v>
      </c>
      <c r="N598" s="56" t="str">
        <f t="shared" si="38"/>
        <v>WHT Properties</v>
      </c>
    </row>
    <row r="599" spans="1:14" outlineLevel="2" x14ac:dyDescent="0.2">
      <c r="A599" t="s">
        <v>842</v>
      </c>
      <c r="B599" t="s">
        <v>1940</v>
      </c>
      <c r="C599" s="3" t="s">
        <v>2875</v>
      </c>
      <c r="D599" t="s">
        <v>6</v>
      </c>
      <c r="E599" s="102">
        <v>43570</v>
      </c>
      <c r="F599" s="115">
        <v>309000</v>
      </c>
      <c r="G599" s="31" t="s">
        <v>838</v>
      </c>
      <c r="H599" s="108">
        <v>1</v>
      </c>
      <c r="I599" s="108">
        <v>0</v>
      </c>
      <c r="J599" s="31">
        <v>1</v>
      </c>
      <c r="K599" s="117">
        <f t="shared" si="37"/>
        <v>1</v>
      </c>
      <c r="L599" s="5">
        <v>0</v>
      </c>
      <c r="M599" s="5">
        <v>0</v>
      </c>
      <c r="N599" s="56" t="str">
        <f t="shared" si="38"/>
        <v>WHT Properties</v>
      </c>
    </row>
    <row r="600" spans="1:14" outlineLevel="2" x14ac:dyDescent="0.2">
      <c r="A600" t="s">
        <v>842</v>
      </c>
      <c r="B600" t="s">
        <v>1940</v>
      </c>
      <c r="C600" t="s">
        <v>2348</v>
      </c>
      <c r="D600" t="s">
        <v>6</v>
      </c>
      <c r="E600" s="3">
        <v>43508</v>
      </c>
      <c r="F600" s="115">
        <v>150000</v>
      </c>
      <c r="G600" s="34">
        <v>20190108</v>
      </c>
      <c r="H600" s="108">
        <v>1</v>
      </c>
      <c r="I600" s="108">
        <v>1</v>
      </c>
      <c r="J600" s="31">
        <v>0</v>
      </c>
      <c r="K600" s="117">
        <f t="shared" si="37"/>
        <v>0</v>
      </c>
      <c r="L600" s="107">
        <v>0</v>
      </c>
      <c r="M600" s="107">
        <v>0</v>
      </c>
      <c r="N600" s="56" t="str">
        <f t="shared" si="38"/>
        <v>WHT Properties</v>
      </c>
    </row>
    <row r="601" spans="1:14" outlineLevel="2" x14ac:dyDescent="0.2">
      <c r="A601" t="s">
        <v>842</v>
      </c>
      <c r="B601" t="s">
        <v>1940</v>
      </c>
      <c r="C601" t="s">
        <v>3047</v>
      </c>
      <c r="D601" t="s">
        <v>425</v>
      </c>
      <c r="E601" s="3">
        <v>43588</v>
      </c>
      <c r="F601" s="115">
        <v>160000</v>
      </c>
      <c r="G601" s="34" t="s">
        <v>838</v>
      </c>
      <c r="H601" s="108">
        <v>1</v>
      </c>
      <c r="I601" s="108">
        <v>0</v>
      </c>
      <c r="J601" s="31">
        <v>0</v>
      </c>
      <c r="K601" s="117">
        <f t="shared" si="37"/>
        <v>0</v>
      </c>
      <c r="L601" s="107">
        <v>0</v>
      </c>
      <c r="M601" s="107">
        <v>0</v>
      </c>
      <c r="N601" s="56" t="str">
        <f t="shared" si="38"/>
        <v>WHT Properties</v>
      </c>
    </row>
    <row r="602" spans="1:14" outlineLevel="2" x14ac:dyDescent="0.2">
      <c r="A602" t="s">
        <v>842</v>
      </c>
      <c r="B602" t="s">
        <v>1940</v>
      </c>
      <c r="C602" t="s">
        <v>3061</v>
      </c>
      <c r="D602" t="s">
        <v>216</v>
      </c>
      <c r="E602" s="3">
        <v>43591</v>
      </c>
      <c r="F602" s="115">
        <v>300000</v>
      </c>
      <c r="G602" s="34" t="s">
        <v>838</v>
      </c>
      <c r="H602" s="108">
        <v>1</v>
      </c>
      <c r="I602" s="108">
        <v>0</v>
      </c>
      <c r="J602" s="31">
        <v>0</v>
      </c>
      <c r="K602" s="117">
        <f t="shared" si="37"/>
        <v>0</v>
      </c>
      <c r="L602" s="107">
        <v>0</v>
      </c>
      <c r="M602" s="107">
        <v>0</v>
      </c>
      <c r="N602" s="56" t="str">
        <f t="shared" si="38"/>
        <v>WHT Properties</v>
      </c>
    </row>
    <row r="603" spans="1:14" outlineLevel="2" x14ac:dyDescent="0.2">
      <c r="A603" t="s">
        <v>842</v>
      </c>
      <c r="B603" t="s">
        <v>1940</v>
      </c>
      <c r="C603" t="s">
        <v>2204</v>
      </c>
      <c r="D603" t="s">
        <v>6</v>
      </c>
      <c r="E603" s="3">
        <v>43487</v>
      </c>
      <c r="F603" s="115">
        <v>462000</v>
      </c>
      <c r="G603" s="34">
        <v>20182817</v>
      </c>
      <c r="H603" s="108">
        <v>1</v>
      </c>
      <c r="I603" s="108">
        <v>1</v>
      </c>
      <c r="J603" s="31">
        <v>0</v>
      </c>
      <c r="K603" s="117">
        <f t="shared" si="37"/>
        <v>0</v>
      </c>
      <c r="L603" s="107">
        <v>0</v>
      </c>
      <c r="M603" s="107">
        <v>0</v>
      </c>
      <c r="N603" s="56" t="str">
        <f t="shared" si="38"/>
        <v>WHT Properties</v>
      </c>
    </row>
    <row r="604" spans="1:14" outlineLevel="1" x14ac:dyDescent="0.2">
      <c r="A604" s="29" t="s">
        <v>842</v>
      </c>
      <c r="F604" s="115">
        <f>SUBTOTAL(9,F592:F603)</f>
        <v>3065900</v>
      </c>
      <c r="H604" s="108">
        <f>SUBTOTAL(9,H592:H603)</f>
        <v>12</v>
      </c>
      <c r="I604" s="108">
        <f>SUBTOTAL(9,I592:I603)</f>
        <v>4</v>
      </c>
      <c r="J604" s="31">
        <f>SUBTOTAL(9,J592:J603)</f>
        <v>8</v>
      </c>
      <c r="K604" s="117">
        <f t="shared" si="37"/>
        <v>0.66666666666666663</v>
      </c>
      <c r="L604" s="107">
        <f>SUBTOTAL(9,L592:L603)</f>
        <v>0</v>
      </c>
      <c r="M604" s="107">
        <f>SUBTOTAL(9,M592:M603)</f>
        <v>0</v>
      </c>
      <c r="N604" s="56" t="str">
        <f t="shared" si="38"/>
        <v>WHT Properties</v>
      </c>
    </row>
    <row r="605" spans="1:14" outlineLevel="2" x14ac:dyDescent="0.2">
      <c r="A605" t="s">
        <v>1948</v>
      </c>
      <c r="B605" t="s">
        <v>1842</v>
      </c>
      <c r="C605" t="s">
        <v>2796</v>
      </c>
      <c r="D605" t="s">
        <v>7</v>
      </c>
      <c r="E605" s="3">
        <v>43560</v>
      </c>
      <c r="F605" s="115">
        <v>1065000</v>
      </c>
      <c r="G605" s="34">
        <v>20190500</v>
      </c>
      <c r="H605" s="108">
        <v>1</v>
      </c>
      <c r="I605" s="108">
        <v>1</v>
      </c>
      <c r="J605" s="31">
        <v>0</v>
      </c>
      <c r="K605" s="117">
        <f t="shared" si="37"/>
        <v>0</v>
      </c>
      <c r="L605" s="107">
        <v>0</v>
      </c>
      <c r="M605" s="107">
        <v>0</v>
      </c>
      <c r="N605" s="56" t="str">
        <f t="shared" si="38"/>
        <v>Coldwell Banker Apex, REALTORS</v>
      </c>
    </row>
    <row r="606" spans="1:14" outlineLevel="1" x14ac:dyDescent="0.2">
      <c r="A606" s="29" t="s">
        <v>1948</v>
      </c>
      <c r="F606" s="115">
        <f>SUBTOTAL(9,F605:F605)</f>
        <v>1065000</v>
      </c>
      <c r="H606" s="108">
        <f>SUBTOTAL(9,H605:H605)</f>
        <v>1</v>
      </c>
      <c r="I606" s="108">
        <f>SUBTOTAL(9,I605:I605)</f>
        <v>1</v>
      </c>
      <c r="J606" s="31">
        <f>SUBTOTAL(9,J605:J605)</f>
        <v>0</v>
      </c>
      <c r="K606" s="117">
        <f t="shared" si="37"/>
        <v>0</v>
      </c>
      <c r="L606" s="107">
        <f>SUBTOTAL(9,L605:L605)</f>
        <v>0</v>
      </c>
      <c r="M606" s="107">
        <f>SUBTOTAL(9,M605:M605)</f>
        <v>0</v>
      </c>
      <c r="N606" s="56" t="str">
        <f t="shared" si="38"/>
        <v>Coldwell Banker Apex, REALTORS</v>
      </c>
    </row>
    <row r="607" spans="1:14" outlineLevel="2" x14ac:dyDescent="0.2">
      <c r="A607" t="s">
        <v>1927</v>
      </c>
      <c r="B607" t="s">
        <v>303</v>
      </c>
      <c r="C607" t="s">
        <v>2528</v>
      </c>
      <c r="D607" t="s">
        <v>6</v>
      </c>
      <c r="E607" s="3">
        <v>43530</v>
      </c>
      <c r="F607" s="115">
        <v>135000</v>
      </c>
      <c r="G607" s="34" t="s">
        <v>838</v>
      </c>
      <c r="H607" s="108">
        <v>1</v>
      </c>
      <c r="I607" s="108">
        <v>0</v>
      </c>
      <c r="J607" s="31">
        <v>0</v>
      </c>
      <c r="K607" s="117">
        <f t="shared" si="37"/>
        <v>0</v>
      </c>
      <c r="L607" s="107">
        <v>0</v>
      </c>
      <c r="M607" s="107">
        <v>0</v>
      </c>
      <c r="N607" s="56" t="str">
        <f t="shared" si="38"/>
        <v>AG Real Estate &amp; Associates</v>
      </c>
    </row>
    <row r="608" spans="1:14" outlineLevel="1" x14ac:dyDescent="0.2">
      <c r="A608" s="29" t="s">
        <v>1927</v>
      </c>
      <c r="F608" s="115">
        <f>SUBTOTAL(9,F607:F607)</f>
        <v>135000</v>
      </c>
      <c r="H608" s="108">
        <f>SUBTOTAL(9,H607:H607)</f>
        <v>1</v>
      </c>
      <c r="I608" s="108">
        <f>SUBTOTAL(9,I607:I607)</f>
        <v>0</v>
      </c>
      <c r="J608" s="31">
        <f>SUBTOTAL(9,J607:J607)</f>
        <v>0</v>
      </c>
      <c r="K608" s="117">
        <f t="shared" si="37"/>
        <v>0</v>
      </c>
      <c r="L608" s="107">
        <f>SUBTOTAL(9,L607:L607)</f>
        <v>0</v>
      </c>
      <c r="M608" s="107">
        <f>SUBTOTAL(9,M607:M607)</f>
        <v>0</v>
      </c>
      <c r="N608" s="56" t="str">
        <f t="shared" si="38"/>
        <v>AG Real Estate &amp; Associates</v>
      </c>
    </row>
    <row r="609" spans="1:14" outlineLevel="2" x14ac:dyDescent="0.2">
      <c r="A609" t="s">
        <v>1456</v>
      </c>
      <c r="B609" t="s">
        <v>1840</v>
      </c>
      <c r="C609" s="3" t="s">
        <v>2527</v>
      </c>
      <c r="D609" t="s">
        <v>6</v>
      </c>
      <c r="E609" s="102">
        <v>43530</v>
      </c>
      <c r="F609" s="115">
        <v>220000</v>
      </c>
      <c r="G609" s="31">
        <v>20190291</v>
      </c>
      <c r="H609" s="108">
        <v>1</v>
      </c>
      <c r="I609" s="108">
        <v>1</v>
      </c>
      <c r="J609" s="31">
        <v>1</v>
      </c>
      <c r="K609" s="117">
        <f t="shared" si="37"/>
        <v>1</v>
      </c>
      <c r="L609" s="5">
        <v>0</v>
      </c>
      <c r="M609" s="5">
        <v>0</v>
      </c>
      <c r="N609" s="56" t="str">
        <f t="shared" si="38"/>
        <v>Kelly, Realtors</v>
      </c>
    </row>
    <row r="610" spans="1:14" outlineLevel="2" x14ac:dyDescent="0.2">
      <c r="A610" t="s">
        <v>1456</v>
      </c>
      <c r="B610" t="s">
        <v>1840</v>
      </c>
      <c r="C610" t="s">
        <v>922</v>
      </c>
      <c r="D610" t="s">
        <v>6</v>
      </c>
      <c r="E610" s="3">
        <v>43500</v>
      </c>
      <c r="F610" s="115">
        <v>152500</v>
      </c>
      <c r="G610" s="34" t="s">
        <v>838</v>
      </c>
      <c r="H610" s="108">
        <v>1</v>
      </c>
      <c r="I610" s="108">
        <v>0</v>
      </c>
      <c r="J610" s="31">
        <v>0</v>
      </c>
      <c r="K610" s="117">
        <f t="shared" si="37"/>
        <v>0</v>
      </c>
      <c r="L610" s="107">
        <v>0</v>
      </c>
      <c r="M610" s="107">
        <v>0</v>
      </c>
      <c r="N610" s="56" t="str">
        <f t="shared" si="38"/>
        <v>Kelly, Realtors</v>
      </c>
    </row>
    <row r="611" spans="1:14" outlineLevel="2" x14ac:dyDescent="0.2">
      <c r="A611" t="s">
        <v>1456</v>
      </c>
      <c r="B611" t="s">
        <v>1840</v>
      </c>
      <c r="C611" t="s">
        <v>2984</v>
      </c>
      <c r="D611" t="s">
        <v>6</v>
      </c>
      <c r="E611" s="3">
        <v>43581</v>
      </c>
      <c r="F611" s="115">
        <v>284000</v>
      </c>
      <c r="G611" s="34" t="s">
        <v>838</v>
      </c>
      <c r="H611" s="108">
        <v>1</v>
      </c>
      <c r="I611" s="108">
        <v>0</v>
      </c>
      <c r="J611" s="31">
        <v>0</v>
      </c>
      <c r="K611" s="117">
        <f t="shared" si="37"/>
        <v>0</v>
      </c>
      <c r="L611" s="107">
        <v>0</v>
      </c>
      <c r="M611" s="107">
        <v>0</v>
      </c>
      <c r="N611" s="56" t="str">
        <f t="shared" si="38"/>
        <v>Kelly, Realtors</v>
      </c>
    </row>
    <row r="612" spans="1:14" outlineLevel="1" x14ac:dyDescent="0.2">
      <c r="A612" s="29" t="s">
        <v>1456</v>
      </c>
      <c r="F612" s="115">
        <f>SUBTOTAL(9,F609:F611)</f>
        <v>656500</v>
      </c>
      <c r="H612" s="108">
        <f>SUBTOTAL(9,H609:H611)</f>
        <v>3</v>
      </c>
      <c r="I612" s="108">
        <f>SUBTOTAL(9,I609:I611)</f>
        <v>1</v>
      </c>
      <c r="J612" s="31">
        <f>SUBTOTAL(9,J609:J611)</f>
        <v>1</v>
      </c>
      <c r="K612" s="117">
        <f t="shared" si="37"/>
        <v>0.33333333333333331</v>
      </c>
      <c r="L612" s="107">
        <f>SUBTOTAL(9,L609:L611)</f>
        <v>0</v>
      </c>
      <c r="M612" s="107">
        <f>SUBTOTAL(9,M609:M611)</f>
        <v>0</v>
      </c>
      <c r="N612" s="56" t="str">
        <f t="shared" si="38"/>
        <v>Kelly, Realtors</v>
      </c>
    </row>
    <row r="613" spans="1:14" outlineLevel="2" x14ac:dyDescent="0.2">
      <c r="A613" t="s">
        <v>1865</v>
      </c>
      <c r="B613" t="s">
        <v>1842</v>
      </c>
      <c r="C613" s="3" t="s">
        <v>3043</v>
      </c>
      <c r="D613" t="s">
        <v>1126</v>
      </c>
      <c r="E613" s="102">
        <v>43587</v>
      </c>
      <c r="F613" s="115">
        <v>233000</v>
      </c>
      <c r="G613" s="31">
        <v>20190773</v>
      </c>
      <c r="H613" s="108">
        <v>1</v>
      </c>
      <c r="I613" s="108">
        <v>1</v>
      </c>
      <c r="J613" s="31">
        <v>1</v>
      </c>
      <c r="K613" s="117">
        <f t="shared" si="37"/>
        <v>1</v>
      </c>
      <c r="L613" s="5">
        <v>0</v>
      </c>
      <c r="M613" s="5">
        <v>0</v>
      </c>
      <c r="N613" s="56" t="str">
        <f t="shared" si="38"/>
        <v>Coldwell Banker Apex, REALTORS</v>
      </c>
    </row>
    <row r="614" spans="1:14" outlineLevel="2" x14ac:dyDescent="0.2">
      <c r="A614" t="s">
        <v>1865</v>
      </c>
      <c r="B614" t="s">
        <v>1842</v>
      </c>
      <c r="C614" s="3" t="s">
        <v>3183</v>
      </c>
      <c r="D614" t="s">
        <v>6</v>
      </c>
      <c r="E614" s="102">
        <v>43601</v>
      </c>
      <c r="F614" s="115">
        <v>175000</v>
      </c>
      <c r="G614" s="31">
        <v>20190691</v>
      </c>
      <c r="H614" s="108">
        <v>1</v>
      </c>
      <c r="I614" s="108">
        <v>1</v>
      </c>
      <c r="J614" s="31">
        <v>1</v>
      </c>
      <c r="K614" s="117">
        <f t="shared" si="37"/>
        <v>1</v>
      </c>
      <c r="L614" s="5">
        <v>0</v>
      </c>
      <c r="M614" s="5">
        <v>0</v>
      </c>
      <c r="N614" s="56" t="str">
        <f t="shared" si="38"/>
        <v>Coldwell Banker Apex, REALTORS</v>
      </c>
    </row>
    <row r="615" spans="1:14" outlineLevel="2" x14ac:dyDescent="0.2">
      <c r="A615" t="s">
        <v>1865</v>
      </c>
      <c r="B615" t="s">
        <v>1842</v>
      </c>
      <c r="C615" s="3" t="s">
        <v>3031</v>
      </c>
      <c r="D615" t="s">
        <v>11</v>
      </c>
      <c r="E615" s="102">
        <v>43586</v>
      </c>
      <c r="F615" s="115">
        <v>120000</v>
      </c>
      <c r="G615" s="31">
        <v>20190736</v>
      </c>
      <c r="H615" s="108">
        <v>1</v>
      </c>
      <c r="I615" s="108">
        <v>1</v>
      </c>
      <c r="J615" s="31">
        <v>1</v>
      </c>
      <c r="K615" s="117">
        <f t="shared" si="37"/>
        <v>1</v>
      </c>
      <c r="L615" s="5">
        <v>0</v>
      </c>
      <c r="M615" s="5">
        <v>0</v>
      </c>
      <c r="N615" s="56" t="str">
        <f t="shared" si="38"/>
        <v>Coldwell Banker Apex, REALTORS</v>
      </c>
    </row>
    <row r="616" spans="1:14" outlineLevel="1" x14ac:dyDescent="0.2">
      <c r="A616" s="29" t="s">
        <v>1865</v>
      </c>
      <c r="C616" s="3"/>
      <c r="E616" s="102"/>
      <c r="F616" s="115">
        <f>SUBTOTAL(9,F613:F615)</f>
        <v>528000</v>
      </c>
      <c r="G616" s="31"/>
      <c r="H616" s="108">
        <f>SUBTOTAL(9,H613:H615)</f>
        <v>3</v>
      </c>
      <c r="I616" s="108">
        <f>SUBTOTAL(9,I613:I615)</f>
        <v>3</v>
      </c>
      <c r="J616" s="31">
        <f>SUBTOTAL(9,J613:J615)</f>
        <v>3</v>
      </c>
      <c r="K616" s="117">
        <f t="shared" si="37"/>
        <v>1</v>
      </c>
      <c r="L616" s="5">
        <f>SUBTOTAL(9,L613:L615)</f>
        <v>0</v>
      </c>
      <c r="M616" s="5">
        <f>SUBTOTAL(9,M613:M615)</f>
        <v>0</v>
      </c>
      <c r="N616" s="56" t="str">
        <f t="shared" si="38"/>
        <v>Coldwell Banker Apex, REALTORS</v>
      </c>
    </row>
    <row r="617" spans="1:14" outlineLevel="2" x14ac:dyDescent="0.2">
      <c r="A617" t="s">
        <v>1898</v>
      </c>
      <c r="B617" t="s">
        <v>1475</v>
      </c>
      <c r="C617" s="3" t="s">
        <v>3191</v>
      </c>
      <c r="D617" t="s">
        <v>6</v>
      </c>
      <c r="E617" s="102">
        <v>43602</v>
      </c>
      <c r="F617" s="115">
        <v>133000</v>
      </c>
      <c r="G617" s="31" t="s">
        <v>838</v>
      </c>
      <c r="H617" s="108">
        <v>1</v>
      </c>
      <c r="I617" s="108">
        <v>0</v>
      </c>
      <c r="J617" s="31">
        <v>1</v>
      </c>
      <c r="K617" s="117">
        <f t="shared" si="37"/>
        <v>1</v>
      </c>
      <c r="L617" s="5">
        <v>0</v>
      </c>
      <c r="M617" s="5">
        <v>0</v>
      </c>
      <c r="N617" s="56" t="str">
        <f t="shared" si="38"/>
        <v>ERA Courtyard Real Estate</v>
      </c>
    </row>
    <row r="618" spans="1:14" outlineLevel="2" x14ac:dyDescent="0.2">
      <c r="A618" t="s">
        <v>1898</v>
      </c>
      <c r="B618" t="s">
        <v>1475</v>
      </c>
      <c r="C618" s="3" t="s">
        <v>2835</v>
      </c>
      <c r="D618" t="s">
        <v>6</v>
      </c>
      <c r="E618" s="102">
        <v>43565</v>
      </c>
      <c r="F618" s="115">
        <v>100000</v>
      </c>
      <c r="G618" s="31" t="s">
        <v>838</v>
      </c>
      <c r="H618" s="108">
        <v>1</v>
      </c>
      <c r="I618" s="108">
        <v>0</v>
      </c>
      <c r="J618" s="31">
        <v>1</v>
      </c>
      <c r="K618" s="117">
        <f t="shared" si="37"/>
        <v>1</v>
      </c>
      <c r="L618" s="5">
        <v>0</v>
      </c>
      <c r="M618" s="5">
        <v>0</v>
      </c>
      <c r="N618" s="56" t="str">
        <f t="shared" si="38"/>
        <v>ERA Courtyard Real Estate</v>
      </c>
    </row>
    <row r="619" spans="1:14" outlineLevel="2" x14ac:dyDescent="0.2">
      <c r="A619" t="s">
        <v>1898</v>
      </c>
      <c r="B619" t="s">
        <v>1475</v>
      </c>
      <c r="C619" s="3" t="s">
        <v>2855</v>
      </c>
      <c r="D619" t="s">
        <v>216</v>
      </c>
      <c r="E619" s="102">
        <v>43567</v>
      </c>
      <c r="F619" s="115">
        <v>195000</v>
      </c>
      <c r="G619" s="31" t="s">
        <v>838</v>
      </c>
      <c r="H619" s="108">
        <v>1</v>
      </c>
      <c r="I619" s="108">
        <v>0</v>
      </c>
      <c r="J619" s="31">
        <v>1</v>
      </c>
      <c r="K619" s="117">
        <f t="shared" si="37"/>
        <v>1</v>
      </c>
      <c r="L619" s="5">
        <v>0</v>
      </c>
      <c r="M619" s="5">
        <v>0</v>
      </c>
      <c r="N619" s="56" t="str">
        <f t="shared" si="38"/>
        <v>ERA Courtyard Real Estate</v>
      </c>
    </row>
    <row r="620" spans="1:14" outlineLevel="2" x14ac:dyDescent="0.2">
      <c r="A620" t="s">
        <v>1898</v>
      </c>
      <c r="B620" t="s">
        <v>1475</v>
      </c>
      <c r="C620" s="3" t="s">
        <v>2018</v>
      </c>
      <c r="D620" t="s">
        <v>6</v>
      </c>
      <c r="E620" s="102">
        <v>43579</v>
      </c>
      <c r="F620" s="115">
        <v>202900</v>
      </c>
      <c r="G620" s="31" t="s">
        <v>838</v>
      </c>
      <c r="H620" s="108">
        <v>1</v>
      </c>
      <c r="I620" s="108">
        <v>0</v>
      </c>
      <c r="J620" s="31">
        <v>1</v>
      </c>
      <c r="K620" s="117">
        <f t="shared" si="37"/>
        <v>1</v>
      </c>
      <c r="L620" s="5">
        <v>0</v>
      </c>
      <c r="M620" s="5">
        <v>0</v>
      </c>
      <c r="N620" s="56" t="str">
        <f t="shared" si="38"/>
        <v>ERA Courtyard Real Estate</v>
      </c>
    </row>
    <row r="621" spans="1:14" outlineLevel="2" x14ac:dyDescent="0.2">
      <c r="A621" t="s">
        <v>1898</v>
      </c>
      <c r="B621" t="s">
        <v>1475</v>
      </c>
      <c r="C621" s="3" t="s">
        <v>3066</v>
      </c>
      <c r="D621" t="s">
        <v>6</v>
      </c>
      <c r="E621" s="102">
        <v>43591</v>
      </c>
      <c r="F621" s="115">
        <v>179000</v>
      </c>
      <c r="G621" s="31" t="s">
        <v>838</v>
      </c>
      <c r="H621" s="108">
        <v>1</v>
      </c>
      <c r="I621" s="108">
        <v>0</v>
      </c>
      <c r="J621" s="31">
        <v>1</v>
      </c>
      <c r="K621" s="117">
        <f t="shared" si="37"/>
        <v>1</v>
      </c>
      <c r="L621" s="5">
        <v>0</v>
      </c>
      <c r="M621" s="5">
        <v>0</v>
      </c>
      <c r="N621" s="56" t="str">
        <f t="shared" si="38"/>
        <v>ERA Courtyard Real Estate</v>
      </c>
    </row>
    <row r="622" spans="1:14" outlineLevel="2" x14ac:dyDescent="0.2">
      <c r="A622" t="s">
        <v>1898</v>
      </c>
      <c r="B622" t="s">
        <v>1475</v>
      </c>
      <c r="C622" s="3" t="s">
        <v>2269</v>
      </c>
      <c r="D622" t="s">
        <v>6</v>
      </c>
      <c r="E622" s="102">
        <v>43496</v>
      </c>
      <c r="F622" s="115">
        <v>139900</v>
      </c>
      <c r="G622" s="31" t="s">
        <v>838</v>
      </c>
      <c r="H622" s="108">
        <v>1</v>
      </c>
      <c r="I622" s="108">
        <v>0</v>
      </c>
      <c r="J622" s="31">
        <v>1</v>
      </c>
      <c r="K622" s="117">
        <f t="shared" si="37"/>
        <v>1</v>
      </c>
      <c r="L622" s="5">
        <v>0</v>
      </c>
      <c r="M622" s="5">
        <v>0</v>
      </c>
      <c r="N622" s="56" t="str">
        <f t="shared" si="38"/>
        <v>ERA Courtyard Real Estate</v>
      </c>
    </row>
    <row r="623" spans="1:14" outlineLevel="2" x14ac:dyDescent="0.2">
      <c r="A623" t="s">
        <v>1898</v>
      </c>
      <c r="B623" t="s">
        <v>1475</v>
      </c>
      <c r="C623" s="3" t="s">
        <v>2091</v>
      </c>
      <c r="D623" t="s">
        <v>6</v>
      </c>
      <c r="E623" s="102">
        <v>43467</v>
      </c>
      <c r="F623" s="115">
        <v>86500</v>
      </c>
      <c r="G623" s="31" t="s">
        <v>838</v>
      </c>
      <c r="H623" s="108">
        <v>1</v>
      </c>
      <c r="I623" s="108">
        <v>0</v>
      </c>
      <c r="J623" s="31">
        <v>1</v>
      </c>
      <c r="K623" s="117">
        <f t="shared" si="37"/>
        <v>1</v>
      </c>
      <c r="L623" s="5">
        <v>0</v>
      </c>
      <c r="M623" s="5">
        <v>0</v>
      </c>
      <c r="N623" s="56" t="str">
        <f t="shared" si="38"/>
        <v>ERA Courtyard Real Estate</v>
      </c>
    </row>
    <row r="624" spans="1:14" outlineLevel="2" x14ac:dyDescent="0.2">
      <c r="A624" t="s">
        <v>1898</v>
      </c>
      <c r="B624" t="s">
        <v>1475</v>
      </c>
      <c r="C624" t="s">
        <v>2629</v>
      </c>
      <c r="D624" t="s">
        <v>6</v>
      </c>
      <c r="E624" s="3">
        <v>43542</v>
      </c>
      <c r="F624" s="115">
        <v>60000</v>
      </c>
      <c r="G624" s="17">
        <v>20190443</v>
      </c>
      <c r="H624" s="108">
        <v>1</v>
      </c>
      <c r="I624" s="108">
        <v>1</v>
      </c>
      <c r="J624" s="31">
        <v>0</v>
      </c>
      <c r="K624" s="117">
        <f t="shared" si="37"/>
        <v>0</v>
      </c>
      <c r="L624" s="107">
        <v>0</v>
      </c>
      <c r="M624" s="107">
        <v>0</v>
      </c>
      <c r="N624" s="56" t="str">
        <f t="shared" si="38"/>
        <v>ERA Courtyard Real Estate</v>
      </c>
    </row>
    <row r="625" spans="1:14" outlineLevel="2" x14ac:dyDescent="0.2">
      <c r="A625" t="s">
        <v>1898</v>
      </c>
      <c r="B625" t="s">
        <v>1475</v>
      </c>
      <c r="C625" t="s">
        <v>2891</v>
      </c>
      <c r="D625" t="s">
        <v>6</v>
      </c>
      <c r="E625" s="3">
        <v>43571</v>
      </c>
      <c r="F625" s="115">
        <v>105000</v>
      </c>
      <c r="G625" s="17" t="s">
        <v>838</v>
      </c>
      <c r="H625" s="108">
        <v>1</v>
      </c>
      <c r="I625" s="108">
        <v>0</v>
      </c>
      <c r="J625" s="31">
        <v>0</v>
      </c>
      <c r="K625" s="117">
        <f t="shared" si="37"/>
        <v>0</v>
      </c>
      <c r="L625" s="107">
        <v>0</v>
      </c>
      <c r="M625" s="107">
        <v>0</v>
      </c>
      <c r="N625" s="56" t="str">
        <f t="shared" si="38"/>
        <v>ERA Courtyard Real Estate</v>
      </c>
    </row>
    <row r="626" spans="1:14" outlineLevel="2" x14ac:dyDescent="0.2">
      <c r="A626" t="s">
        <v>1898</v>
      </c>
      <c r="B626" t="s">
        <v>1475</v>
      </c>
      <c r="C626" t="s">
        <v>2596</v>
      </c>
      <c r="D626" t="s">
        <v>6</v>
      </c>
      <c r="E626" s="3">
        <v>43538</v>
      </c>
      <c r="F626" s="115">
        <v>113000</v>
      </c>
      <c r="G626" s="34" t="s">
        <v>838</v>
      </c>
      <c r="H626" s="108">
        <v>1</v>
      </c>
      <c r="I626" s="108">
        <v>0</v>
      </c>
      <c r="J626" s="31">
        <v>0</v>
      </c>
      <c r="K626" s="117">
        <f t="shared" si="37"/>
        <v>0</v>
      </c>
      <c r="L626" s="107">
        <v>0</v>
      </c>
      <c r="M626" s="107">
        <v>0</v>
      </c>
      <c r="N626" s="56" t="str">
        <f t="shared" si="38"/>
        <v>ERA Courtyard Real Estate</v>
      </c>
    </row>
    <row r="627" spans="1:14" outlineLevel="2" x14ac:dyDescent="0.2">
      <c r="A627" t="s">
        <v>1898</v>
      </c>
      <c r="B627" t="s">
        <v>1475</v>
      </c>
      <c r="C627" t="s">
        <v>2826</v>
      </c>
      <c r="D627" t="s">
        <v>216</v>
      </c>
      <c r="E627" s="3">
        <v>43564</v>
      </c>
      <c r="F627" s="115">
        <v>121600</v>
      </c>
      <c r="G627" s="34" t="s">
        <v>838</v>
      </c>
      <c r="H627" s="108">
        <v>1</v>
      </c>
      <c r="I627" s="108">
        <v>0</v>
      </c>
      <c r="J627" s="31">
        <v>0</v>
      </c>
      <c r="K627" s="117">
        <f t="shared" si="37"/>
        <v>0</v>
      </c>
      <c r="L627" s="107">
        <v>0</v>
      </c>
      <c r="M627" s="107">
        <v>0</v>
      </c>
      <c r="N627" s="56" t="str">
        <f t="shared" si="38"/>
        <v>ERA Courtyard Real Estate</v>
      </c>
    </row>
    <row r="628" spans="1:14" outlineLevel="2" x14ac:dyDescent="0.2">
      <c r="A628" t="s">
        <v>1898</v>
      </c>
      <c r="B628" t="s">
        <v>1475</v>
      </c>
      <c r="C628" t="s">
        <v>2738</v>
      </c>
      <c r="D628" t="s">
        <v>6</v>
      </c>
      <c r="E628" s="3">
        <v>43553</v>
      </c>
      <c r="F628" s="115">
        <v>141000</v>
      </c>
      <c r="G628" s="34">
        <v>20190469</v>
      </c>
      <c r="H628" s="108">
        <v>1</v>
      </c>
      <c r="I628" s="108">
        <v>1</v>
      </c>
      <c r="J628" s="31">
        <v>0</v>
      </c>
      <c r="K628" s="117">
        <f t="shared" si="37"/>
        <v>0</v>
      </c>
      <c r="L628" s="107">
        <v>0</v>
      </c>
      <c r="M628" s="107">
        <v>0</v>
      </c>
      <c r="N628" s="56" t="str">
        <f t="shared" si="38"/>
        <v>ERA Courtyard Real Estate</v>
      </c>
    </row>
    <row r="629" spans="1:14" outlineLevel="2" x14ac:dyDescent="0.2">
      <c r="A629" t="s">
        <v>1898</v>
      </c>
      <c r="B629" t="s">
        <v>1475</v>
      </c>
      <c r="C629" t="s">
        <v>2771</v>
      </c>
      <c r="D629" t="s">
        <v>6</v>
      </c>
      <c r="E629" s="3">
        <v>43557</v>
      </c>
      <c r="F629" s="115">
        <v>149000</v>
      </c>
      <c r="G629" s="34" t="s">
        <v>838</v>
      </c>
      <c r="H629" s="108">
        <v>1</v>
      </c>
      <c r="I629" s="108">
        <v>0</v>
      </c>
      <c r="J629" s="31">
        <v>0</v>
      </c>
      <c r="K629" s="117">
        <f t="shared" si="37"/>
        <v>0</v>
      </c>
      <c r="L629" s="107">
        <v>0</v>
      </c>
      <c r="M629" s="107">
        <v>0</v>
      </c>
      <c r="N629" s="56" t="str">
        <f t="shared" si="38"/>
        <v>ERA Courtyard Real Estate</v>
      </c>
    </row>
    <row r="630" spans="1:14" outlineLevel="2" x14ac:dyDescent="0.2">
      <c r="A630" t="s">
        <v>1898</v>
      </c>
      <c r="B630" t="s">
        <v>1475</v>
      </c>
      <c r="C630" t="s">
        <v>2953</v>
      </c>
      <c r="D630" t="s">
        <v>123</v>
      </c>
      <c r="E630" s="3">
        <v>43579</v>
      </c>
      <c r="F630" s="115">
        <v>155000</v>
      </c>
      <c r="G630" s="34" t="s">
        <v>838</v>
      </c>
      <c r="H630" s="108">
        <v>1</v>
      </c>
      <c r="I630" s="108">
        <v>0</v>
      </c>
      <c r="J630" s="31">
        <v>0</v>
      </c>
      <c r="K630" s="117">
        <f t="shared" si="37"/>
        <v>0</v>
      </c>
      <c r="L630" s="107">
        <v>0</v>
      </c>
      <c r="M630" s="107">
        <v>0</v>
      </c>
      <c r="N630" s="56" t="str">
        <f t="shared" si="38"/>
        <v>ERA Courtyard Real Estate</v>
      </c>
    </row>
    <row r="631" spans="1:14" outlineLevel="2" x14ac:dyDescent="0.2">
      <c r="A631" t="s">
        <v>1898</v>
      </c>
      <c r="B631" t="s">
        <v>1475</v>
      </c>
      <c r="C631" t="s">
        <v>2729</v>
      </c>
      <c r="D631" t="s">
        <v>6</v>
      </c>
      <c r="E631" s="3">
        <v>43552</v>
      </c>
      <c r="F631" s="115">
        <v>192500</v>
      </c>
      <c r="G631" s="34" t="s">
        <v>838</v>
      </c>
      <c r="H631" s="108">
        <v>1</v>
      </c>
      <c r="I631" s="108">
        <v>0</v>
      </c>
      <c r="J631" s="31">
        <v>0</v>
      </c>
      <c r="K631" s="117">
        <f t="shared" si="37"/>
        <v>0</v>
      </c>
      <c r="L631" s="107">
        <v>0</v>
      </c>
      <c r="M631" s="107">
        <v>0</v>
      </c>
      <c r="N631" s="56" t="str">
        <f t="shared" si="38"/>
        <v>ERA Courtyard Real Estate</v>
      </c>
    </row>
    <row r="632" spans="1:14" outlineLevel="1" x14ac:dyDescent="0.2">
      <c r="A632" s="29" t="s">
        <v>1898</v>
      </c>
      <c r="F632" s="115">
        <f>SUBTOTAL(9,F617:F631)</f>
        <v>2073400</v>
      </c>
      <c r="H632" s="108">
        <f>SUBTOTAL(9,H617:H631)</f>
        <v>15</v>
      </c>
      <c r="I632" s="108">
        <f>SUBTOTAL(9,I617:I631)</f>
        <v>2</v>
      </c>
      <c r="J632" s="31">
        <f>SUBTOTAL(9,J617:J631)</f>
        <v>7</v>
      </c>
      <c r="K632" s="117">
        <f t="shared" si="37"/>
        <v>0.46666666666666667</v>
      </c>
      <c r="L632" s="107">
        <f>SUBTOTAL(9,L617:L631)</f>
        <v>0</v>
      </c>
      <c r="M632" s="107">
        <f>SUBTOTAL(9,M617:M631)</f>
        <v>0</v>
      </c>
      <c r="N632" s="56" t="str">
        <f t="shared" si="38"/>
        <v>ERA Courtyard Real Estate</v>
      </c>
    </row>
    <row r="633" spans="1:14" outlineLevel="2" x14ac:dyDescent="0.2">
      <c r="A633" t="s">
        <v>1270</v>
      </c>
      <c r="B633" t="s">
        <v>1535</v>
      </c>
      <c r="C633" s="3" t="s">
        <v>2812</v>
      </c>
      <c r="D633" t="s">
        <v>730</v>
      </c>
      <c r="E633" s="102">
        <v>43563</v>
      </c>
      <c r="F633" s="115">
        <v>100000</v>
      </c>
      <c r="G633" s="31" t="s">
        <v>838</v>
      </c>
      <c r="H633" s="108">
        <v>1</v>
      </c>
      <c r="I633" s="108">
        <v>0</v>
      </c>
      <c r="J633" s="31">
        <v>1</v>
      </c>
      <c r="K633" s="117">
        <f t="shared" si="37"/>
        <v>1</v>
      </c>
      <c r="L633" s="5">
        <v>0</v>
      </c>
      <c r="M633" s="5">
        <v>0</v>
      </c>
      <c r="N633" s="56" t="str">
        <f t="shared" si="38"/>
        <v>Camille Johnson, REALTORS</v>
      </c>
    </row>
    <row r="634" spans="1:14" outlineLevel="2" x14ac:dyDescent="0.2">
      <c r="A634" t="s">
        <v>1270</v>
      </c>
      <c r="B634" t="s">
        <v>1535</v>
      </c>
      <c r="C634" s="3" t="s">
        <v>2469</v>
      </c>
      <c r="D634" t="s">
        <v>70</v>
      </c>
      <c r="E634" s="102">
        <v>43524</v>
      </c>
      <c r="F634" s="115">
        <v>25000</v>
      </c>
      <c r="G634" s="31">
        <v>20190231</v>
      </c>
      <c r="H634" s="108">
        <v>1</v>
      </c>
      <c r="I634" s="108">
        <v>1</v>
      </c>
      <c r="J634" s="31">
        <v>1</v>
      </c>
      <c r="K634" s="117">
        <f t="shared" si="37"/>
        <v>1</v>
      </c>
      <c r="L634" s="5">
        <v>0</v>
      </c>
      <c r="M634" s="5">
        <v>0</v>
      </c>
      <c r="N634" s="56" t="str">
        <f t="shared" si="38"/>
        <v>Camille Johnson, REALTORS</v>
      </c>
    </row>
    <row r="635" spans="1:14" outlineLevel="2" x14ac:dyDescent="0.2">
      <c r="A635" t="s">
        <v>1270</v>
      </c>
      <c r="B635" t="s">
        <v>1535</v>
      </c>
      <c r="C635" t="s">
        <v>2872</v>
      </c>
      <c r="D635" t="s">
        <v>6</v>
      </c>
      <c r="E635" s="3">
        <v>43570</v>
      </c>
      <c r="F635" s="115">
        <v>250000</v>
      </c>
      <c r="G635" s="34" t="s">
        <v>838</v>
      </c>
      <c r="H635" s="108">
        <v>1</v>
      </c>
      <c r="I635" s="108">
        <v>0</v>
      </c>
      <c r="J635" s="31">
        <v>0</v>
      </c>
      <c r="K635" s="117">
        <f t="shared" si="37"/>
        <v>0</v>
      </c>
      <c r="L635" s="107">
        <v>0</v>
      </c>
      <c r="M635" s="107">
        <v>0</v>
      </c>
      <c r="N635" s="56" t="str">
        <f t="shared" si="38"/>
        <v>Camille Johnson, REALTORS</v>
      </c>
    </row>
    <row r="636" spans="1:14" outlineLevel="1" x14ac:dyDescent="0.2">
      <c r="A636" s="29" t="s">
        <v>1270</v>
      </c>
      <c r="F636" s="115">
        <f>SUBTOTAL(9,F633:F635)</f>
        <v>375000</v>
      </c>
      <c r="H636" s="108">
        <f>SUBTOTAL(9,H633:H635)</f>
        <v>3</v>
      </c>
      <c r="I636" s="108">
        <f>SUBTOTAL(9,I633:I635)</f>
        <v>1</v>
      </c>
      <c r="J636" s="31">
        <f>SUBTOTAL(9,J633:J635)</f>
        <v>2</v>
      </c>
      <c r="K636" s="117">
        <f t="shared" si="37"/>
        <v>0.66666666666666663</v>
      </c>
      <c r="L636" s="107">
        <f>SUBTOTAL(9,L633:L635)</f>
        <v>0</v>
      </c>
      <c r="M636" s="107">
        <f>SUBTOTAL(9,M633:M635)</f>
        <v>0</v>
      </c>
      <c r="N636" s="56" t="str">
        <f t="shared" si="38"/>
        <v>Camille Johnson, REALTORS</v>
      </c>
    </row>
    <row r="637" spans="1:14" outlineLevel="2" x14ac:dyDescent="0.2">
      <c r="A637" t="s">
        <v>1077</v>
      </c>
      <c r="B637" t="s">
        <v>1840</v>
      </c>
      <c r="C637" s="3" t="s">
        <v>2429</v>
      </c>
      <c r="D637" t="s">
        <v>216</v>
      </c>
      <c r="E637" s="102">
        <v>43521</v>
      </c>
      <c r="F637" s="115">
        <v>192000</v>
      </c>
      <c r="G637" s="31">
        <v>20190134</v>
      </c>
      <c r="H637" s="108">
        <v>1</v>
      </c>
      <c r="I637" s="108">
        <v>1</v>
      </c>
      <c r="J637" s="31">
        <v>1</v>
      </c>
      <c r="K637" s="117">
        <f t="shared" si="37"/>
        <v>1</v>
      </c>
      <c r="L637" s="5">
        <v>0</v>
      </c>
      <c r="M637" s="5">
        <v>0</v>
      </c>
      <c r="N637" s="56" t="str">
        <f t="shared" si="38"/>
        <v>Kelly, Realtors</v>
      </c>
    </row>
    <row r="638" spans="1:14" outlineLevel="1" x14ac:dyDescent="0.2">
      <c r="A638" s="29" t="s">
        <v>1077</v>
      </c>
      <c r="C638" s="3"/>
      <c r="E638" s="102"/>
      <c r="F638" s="115">
        <f>SUBTOTAL(9,F637:F637)</f>
        <v>192000</v>
      </c>
      <c r="G638" s="31"/>
      <c r="H638" s="108">
        <f>SUBTOTAL(9,H637:H637)</f>
        <v>1</v>
      </c>
      <c r="I638" s="108">
        <f>SUBTOTAL(9,I637:I637)</f>
        <v>1</v>
      </c>
      <c r="J638" s="31">
        <f>SUBTOTAL(9,J637:J637)</f>
        <v>1</v>
      </c>
      <c r="K638" s="117">
        <f t="shared" si="37"/>
        <v>1</v>
      </c>
      <c r="L638" s="5">
        <f>SUBTOTAL(9,L637:L637)</f>
        <v>0</v>
      </c>
      <c r="M638" s="5">
        <f>SUBTOTAL(9,M637:M637)</f>
        <v>0</v>
      </c>
      <c r="N638" s="56" t="str">
        <f t="shared" si="38"/>
        <v>Kelly, Realtors</v>
      </c>
    </row>
    <row r="639" spans="1:14" outlineLevel="2" x14ac:dyDescent="0.2">
      <c r="A639" t="s">
        <v>1917</v>
      </c>
      <c r="B639" t="s">
        <v>5</v>
      </c>
      <c r="C639" s="3" t="s">
        <v>1967</v>
      </c>
      <c r="D639" t="s">
        <v>6</v>
      </c>
      <c r="E639" s="102">
        <v>43584</v>
      </c>
      <c r="F639" s="115">
        <v>205000</v>
      </c>
      <c r="G639" s="31">
        <v>20190565</v>
      </c>
      <c r="H639" s="108">
        <v>1</v>
      </c>
      <c r="I639" s="108">
        <v>1</v>
      </c>
      <c r="J639" s="31">
        <v>1</v>
      </c>
      <c r="K639" s="117">
        <f t="shared" si="37"/>
        <v>1</v>
      </c>
      <c r="L639" s="5">
        <v>0</v>
      </c>
      <c r="M639" s="5">
        <v>0</v>
      </c>
      <c r="N639" s="56" t="str">
        <f t="shared" si="38"/>
        <v>Magnolia Realty</v>
      </c>
    </row>
    <row r="640" spans="1:14" outlineLevel="1" x14ac:dyDescent="0.2">
      <c r="A640" s="29" t="s">
        <v>1917</v>
      </c>
      <c r="C640" s="3"/>
      <c r="E640" s="102"/>
      <c r="F640" s="115">
        <f>SUBTOTAL(9,F639:F639)</f>
        <v>205000</v>
      </c>
      <c r="G640" s="31"/>
      <c r="H640" s="108">
        <f>SUBTOTAL(9,H639:H639)</f>
        <v>1</v>
      </c>
      <c r="I640" s="108">
        <f>SUBTOTAL(9,I639:I639)</f>
        <v>1</v>
      </c>
      <c r="J640" s="31">
        <f>SUBTOTAL(9,J639:J639)</f>
        <v>1</v>
      </c>
      <c r="K640" s="117">
        <f t="shared" si="37"/>
        <v>1</v>
      </c>
      <c r="L640" s="5">
        <f>SUBTOTAL(9,L639:L639)</f>
        <v>0</v>
      </c>
      <c r="M640" s="5">
        <f>SUBTOTAL(9,M639:M639)</f>
        <v>0</v>
      </c>
      <c r="N640" s="56" t="str">
        <f t="shared" si="38"/>
        <v>Magnolia Realty</v>
      </c>
    </row>
    <row r="641" spans="1:14" outlineLevel="2" x14ac:dyDescent="0.2">
      <c r="A641" t="s">
        <v>2625</v>
      </c>
      <c r="B641" t="s">
        <v>2083</v>
      </c>
      <c r="C641" t="s">
        <v>2626</v>
      </c>
      <c r="D641" t="s">
        <v>1249</v>
      </c>
      <c r="E641" s="3">
        <v>43542</v>
      </c>
      <c r="F641" s="115">
        <v>198000</v>
      </c>
      <c r="G641" s="34" t="s">
        <v>838</v>
      </c>
      <c r="H641" s="108">
        <v>1</v>
      </c>
      <c r="I641" s="108">
        <v>0</v>
      </c>
      <c r="J641" s="31">
        <v>0</v>
      </c>
      <c r="K641" s="117">
        <f t="shared" si="37"/>
        <v>0</v>
      </c>
      <c r="L641" s="107">
        <v>0</v>
      </c>
      <c r="M641" s="107">
        <v>0</v>
      </c>
      <c r="N641" s="56" t="str">
        <f t="shared" si="38"/>
        <v>All City Real Estate</v>
      </c>
    </row>
    <row r="642" spans="1:14" outlineLevel="1" x14ac:dyDescent="0.2">
      <c r="A642" s="29" t="s">
        <v>2625</v>
      </c>
      <c r="F642" s="115">
        <f>SUBTOTAL(9,F641:F641)</f>
        <v>198000</v>
      </c>
      <c r="H642" s="108">
        <f>SUBTOTAL(9,H641:H641)</f>
        <v>1</v>
      </c>
      <c r="I642" s="108">
        <f>SUBTOTAL(9,I641:I641)</f>
        <v>0</v>
      </c>
      <c r="J642" s="31">
        <f>SUBTOTAL(9,J641:J641)</f>
        <v>0</v>
      </c>
      <c r="K642" s="117">
        <f t="shared" si="37"/>
        <v>0</v>
      </c>
      <c r="L642" s="107">
        <f>SUBTOTAL(9,L641:L641)</f>
        <v>0</v>
      </c>
      <c r="M642" s="107">
        <f>SUBTOTAL(9,M641:M641)</f>
        <v>0</v>
      </c>
      <c r="N642" s="56" t="str">
        <f t="shared" si="38"/>
        <v>All City Real Estate</v>
      </c>
    </row>
    <row r="643" spans="1:14" outlineLevel="2" x14ac:dyDescent="0.2">
      <c r="A643" t="s">
        <v>1247</v>
      </c>
      <c r="B643" t="s">
        <v>1484</v>
      </c>
      <c r="C643" t="s">
        <v>3021</v>
      </c>
      <c r="D643" t="s">
        <v>123</v>
      </c>
      <c r="E643" s="3">
        <v>43585</v>
      </c>
      <c r="F643" s="115">
        <v>315000</v>
      </c>
      <c r="G643" s="34" t="s">
        <v>838</v>
      </c>
      <c r="H643" s="108">
        <v>1</v>
      </c>
      <c r="I643" s="108">
        <v>0</v>
      </c>
      <c r="J643" s="31">
        <v>0</v>
      </c>
      <c r="K643" s="117">
        <f t="shared" ref="K643:K706" si="39">+J643/H643</f>
        <v>0</v>
      </c>
      <c r="L643" s="107">
        <v>0</v>
      </c>
      <c r="M643" s="107">
        <v>0</v>
      </c>
      <c r="N643" s="56" t="str">
        <f t="shared" ref="N643:N706" si="40">IF(B643="",B642,B643)</f>
        <v>Darren McKethan, REALTORS</v>
      </c>
    </row>
    <row r="644" spans="1:14" outlineLevel="1" x14ac:dyDescent="0.2">
      <c r="A644" s="29" t="s">
        <v>1247</v>
      </c>
      <c r="F644" s="115">
        <f>SUBTOTAL(9,F643:F643)</f>
        <v>315000</v>
      </c>
      <c r="H644" s="108">
        <f>SUBTOTAL(9,H643:H643)</f>
        <v>1</v>
      </c>
      <c r="I644" s="108">
        <f>SUBTOTAL(9,I643:I643)</f>
        <v>0</v>
      </c>
      <c r="J644" s="31">
        <f>SUBTOTAL(9,J643:J643)</f>
        <v>0</v>
      </c>
      <c r="K644" s="117">
        <f t="shared" si="39"/>
        <v>0</v>
      </c>
      <c r="L644" s="107">
        <f>SUBTOTAL(9,L643:L643)</f>
        <v>0</v>
      </c>
      <c r="M644" s="107">
        <f>SUBTOTAL(9,M643:M643)</f>
        <v>0</v>
      </c>
      <c r="N644" s="56" t="str">
        <f t="shared" si="40"/>
        <v>Darren McKethan, REALTORS</v>
      </c>
    </row>
    <row r="645" spans="1:14" outlineLevel="2" x14ac:dyDescent="0.2">
      <c r="A645" t="s">
        <v>1248</v>
      </c>
      <c r="B645" t="s">
        <v>1941</v>
      </c>
      <c r="C645" s="3" t="s">
        <v>2239</v>
      </c>
      <c r="D645" t="s">
        <v>6</v>
      </c>
      <c r="E645" s="102">
        <v>43495</v>
      </c>
      <c r="F645" s="115">
        <v>385000</v>
      </c>
      <c r="G645" s="31" t="s">
        <v>838</v>
      </c>
      <c r="H645" s="108">
        <v>1</v>
      </c>
      <c r="I645" s="108">
        <v>0</v>
      </c>
      <c r="J645" s="31">
        <v>1</v>
      </c>
      <c r="K645" s="117">
        <f t="shared" si="39"/>
        <v>1</v>
      </c>
      <c r="L645" s="5">
        <v>0</v>
      </c>
      <c r="M645" s="5">
        <v>0</v>
      </c>
      <c r="N645" s="56" t="str">
        <f t="shared" si="40"/>
        <v>Twin Bends, LLC</v>
      </c>
    </row>
    <row r="646" spans="1:14" outlineLevel="1" x14ac:dyDescent="0.2">
      <c r="A646" s="29" t="s">
        <v>1248</v>
      </c>
      <c r="C646" s="3"/>
      <c r="E646" s="102"/>
      <c r="F646" s="115">
        <f>SUBTOTAL(9,F645:F645)</f>
        <v>385000</v>
      </c>
      <c r="G646" s="31"/>
      <c r="H646" s="108">
        <f>SUBTOTAL(9,H645:H645)</f>
        <v>1</v>
      </c>
      <c r="I646" s="108">
        <f>SUBTOTAL(9,I645:I645)</f>
        <v>0</v>
      </c>
      <c r="J646" s="31">
        <f>SUBTOTAL(9,J645:J645)</f>
        <v>1</v>
      </c>
      <c r="K646" s="117">
        <f t="shared" si="39"/>
        <v>1</v>
      </c>
      <c r="L646" s="5">
        <f>SUBTOTAL(9,L645:L645)</f>
        <v>0</v>
      </c>
      <c r="M646" s="5">
        <f>SUBTOTAL(9,M645:M645)</f>
        <v>0</v>
      </c>
      <c r="N646" s="56" t="str">
        <f t="shared" si="40"/>
        <v>Twin Bends, LLC</v>
      </c>
    </row>
    <row r="647" spans="1:14" outlineLevel="2" x14ac:dyDescent="0.2">
      <c r="A647" t="s">
        <v>2020</v>
      </c>
      <c r="B647" t="s">
        <v>1036</v>
      </c>
      <c r="C647" s="3" t="s">
        <v>2561</v>
      </c>
      <c r="D647" t="s">
        <v>6</v>
      </c>
      <c r="E647" s="102">
        <v>43532</v>
      </c>
      <c r="F647" s="115">
        <v>320000</v>
      </c>
      <c r="G647" s="31">
        <v>20190202</v>
      </c>
      <c r="H647" s="108">
        <v>1</v>
      </c>
      <c r="I647" s="108">
        <v>1</v>
      </c>
      <c r="J647" s="31">
        <v>1</v>
      </c>
      <c r="K647" s="117">
        <f t="shared" si="39"/>
        <v>1</v>
      </c>
      <c r="L647" s="5">
        <v>0</v>
      </c>
      <c r="M647" s="5">
        <v>0</v>
      </c>
      <c r="N647" s="56" t="str">
        <f t="shared" si="40"/>
        <v>Bentwood Realty</v>
      </c>
    </row>
    <row r="648" spans="1:14" outlineLevel="2" x14ac:dyDescent="0.2">
      <c r="A648" t="s">
        <v>2020</v>
      </c>
      <c r="B648" t="s">
        <v>1036</v>
      </c>
      <c r="C648" t="s">
        <v>2520</v>
      </c>
      <c r="D648" t="s">
        <v>6</v>
      </c>
      <c r="E648" s="3">
        <v>43529</v>
      </c>
      <c r="F648" s="115">
        <v>252000</v>
      </c>
      <c r="G648" s="34">
        <v>20190069</v>
      </c>
      <c r="H648" s="108">
        <v>1</v>
      </c>
      <c r="I648" s="108">
        <v>1</v>
      </c>
      <c r="J648" s="31">
        <v>0</v>
      </c>
      <c r="K648" s="117">
        <f t="shared" si="39"/>
        <v>0</v>
      </c>
      <c r="L648" s="107">
        <v>0</v>
      </c>
      <c r="M648" s="107">
        <v>0</v>
      </c>
      <c r="N648" s="56" t="str">
        <f t="shared" si="40"/>
        <v>Bentwood Realty</v>
      </c>
    </row>
    <row r="649" spans="1:14" outlineLevel="2" x14ac:dyDescent="0.2">
      <c r="A649" t="s">
        <v>2020</v>
      </c>
      <c r="B649" t="s">
        <v>1036</v>
      </c>
      <c r="C649" t="s">
        <v>3359</v>
      </c>
      <c r="D649" t="s">
        <v>7</v>
      </c>
      <c r="E649" s="3">
        <v>43616</v>
      </c>
      <c r="F649" s="115">
        <v>352950</v>
      </c>
      <c r="G649" s="34" t="s">
        <v>838</v>
      </c>
      <c r="H649" s="108">
        <v>1</v>
      </c>
      <c r="I649" s="108">
        <v>0</v>
      </c>
      <c r="J649" s="31">
        <v>0</v>
      </c>
      <c r="K649" s="117">
        <f t="shared" si="39"/>
        <v>0</v>
      </c>
      <c r="L649" s="107">
        <v>0</v>
      </c>
      <c r="M649" s="107">
        <v>0</v>
      </c>
      <c r="N649" s="56" t="str">
        <f t="shared" si="40"/>
        <v>Bentwood Realty</v>
      </c>
    </row>
    <row r="650" spans="1:14" outlineLevel="1" x14ac:dyDescent="0.2">
      <c r="A650" s="29" t="s">
        <v>2020</v>
      </c>
      <c r="F650" s="115">
        <f>SUBTOTAL(9,F647:F649)</f>
        <v>924950</v>
      </c>
      <c r="H650" s="108">
        <f>SUBTOTAL(9,H647:H649)</f>
        <v>3</v>
      </c>
      <c r="I650" s="108">
        <f>SUBTOTAL(9,I647:I649)</f>
        <v>2</v>
      </c>
      <c r="J650" s="31">
        <f>SUBTOTAL(9,J647:J649)</f>
        <v>1</v>
      </c>
      <c r="K650" s="117">
        <f t="shared" si="39"/>
        <v>0.33333333333333331</v>
      </c>
      <c r="L650" s="107">
        <f>SUBTOTAL(9,L647:L649)</f>
        <v>0</v>
      </c>
      <c r="M650" s="107">
        <f>SUBTOTAL(9,M647:M649)</f>
        <v>0</v>
      </c>
      <c r="N650" s="56" t="str">
        <f t="shared" si="40"/>
        <v>Bentwood Realty</v>
      </c>
    </row>
    <row r="651" spans="1:14" outlineLevel="2" x14ac:dyDescent="0.2">
      <c r="A651" t="s">
        <v>1924</v>
      </c>
      <c r="B651" t="s">
        <v>1843</v>
      </c>
      <c r="C651" s="3" t="s">
        <v>2533</v>
      </c>
      <c r="D651" t="s">
        <v>6</v>
      </c>
      <c r="E651" s="102">
        <v>43531</v>
      </c>
      <c r="F651" s="115">
        <v>59900</v>
      </c>
      <c r="G651" s="31" t="s">
        <v>838</v>
      </c>
      <c r="H651" s="108">
        <v>1</v>
      </c>
      <c r="I651" s="108">
        <v>0</v>
      </c>
      <c r="J651" s="31">
        <v>1</v>
      </c>
      <c r="K651" s="117">
        <f t="shared" si="39"/>
        <v>1</v>
      </c>
      <c r="L651" s="5">
        <v>0</v>
      </c>
      <c r="M651" s="5">
        <v>0</v>
      </c>
      <c r="N651" s="56" t="str">
        <f t="shared" si="40"/>
        <v>Synergy, Realtors</v>
      </c>
    </row>
    <row r="652" spans="1:14" outlineLevel="2" x14ac:dyDescent="0.2">
      <c r="A652" t="s">
        <v>1924</v>
      </c>
      <c r="B652" t="s">
        <v>1843</v>
      </c>
      <c r="C652" s="3" t="s">
        <v>2200</v>
      </c>
      <c r="D652" t="s">
        <v>802</v>
      </c>
      <c r="E652" s="102">
        <v>43487</v>
      </c>
      <c r="F652" s="115">
        <v>110100</v>
      </c>
      <c r="G652" s="31" t="s">
        <v>838</v>
      </c>
      <c r="H652" s="108">
        <v>1</v>
      </c>
      <c r="I652" s="108">
        <v>0</v>
      </c>
      <c r="J652" s="31">
        <v>1</v>
      </c>
      <c r="K652" s="117">
        <f t="shared" si="39"/>
        <v>1</v>
      </c>
      <c r="L652" s="5">
        <v>0</v>
      </c>
      <c r="M652" s="5">
        <v>0</v>
      </c>
      <c r="N652" s="56" t="str">
        <f t="shared" si="40"/>
        <v>Synergy, Realtors</v>
      </c>
    </row>
    <row r="653" spans="1:14" outlineLevel="2" x14ac:dyDescent="0.2">
      <c r="A653" t="s">
        <v>1924</v>
      </c>
      <c r="B653" t="s">
        <v>1843</v>
      </c>
      <c r="C653" s="3" t="s">
        <v>3185</v>
      </c>
      <c r="D653" t="s">
        <v>6</v>
      </c>
      <c r="E653" s="102">
        <v>43601</v>
      </c>
      <c r="F653" s="115">
        <v>87000</v>
      </c>
      <c r="G653" s="31" t="s">
        <v>838</v>
      </c>
      <c r="H653" s="108">
        <v>1</v>
      </c>
      <c r="I653" s="108">
        <v>0</v>
      </c>
      <c r="J653" s="31">
        <v>1</v>
      </c>
      <c r="K653" s="117">
        <f t="shared" si="39"/>
        <v>1</v>
      </c>
      <c r="L653" s="5">
        <v>0</v>
      </c>
      <c r="M653" s="5">
        <v>0</v>
      </c>
      <c r="N653" s="56" t="str">
        <f t="shared" si="40"/>
        <v>Synergy, Realtors</v>
      </c>
    </row>
    <row r="654" spans="1:14" outlineLevel="2" x14ac:dyDescent="0.2">
      <c r="A654" t="s">
        <v>1924</v>
      </c>
      <c r="B654" t="s">
        <v>1843</v>
      </c>
      <c r="C654" s="3" t="s">
        <v>2609</v>
      </c>
      <c r="D654" t="s">
        <v>6</v>
      </c>
      <c r="E654" s="102">
        <v>43539</v>
      </c>
      <c r="F654" s="115">
        <v>135500</v>
      </c>
      <c r="G654" s="31" t="s">
        <v>838</v>
      </c>
      <c r="H654" s="108">
        <v>1</v>
      </c>
      <c r="I654" s="108">
        <v>0</v>
      </c>
      <c r="J654" s="31">
        <v>1</v>
      </c>
      <c r="K654" s="117">
        <f t="shared" si="39"/>
        <v>1</v>
      </c>
      <c r="L654" s="5">
        <v>0</v>
      </c>
      <c r="M654" s="5">
        <v>0</v>
      </c>
      <c r="N654" s="56" t="str">
        <f t="shared" si="40"/>
        <v>Synergy, Realtors</v>
      </c>
    </row>
    <row r="655" spans="1:14" outlineLevel="2" x14ac:dyDescent="0.2">
      <c r="A655" t="s">
        <v>1924</v>
      </c>
      <c r="B655" t="s">
        <v>1843</v>
      </c>
      <c r="C655" s="3" t="s">
        <v>3294</v>
      </c>
      <c r="D655" t="s">
        <v>6</v>
      </c>
      <c r="E655" s="102">
        <v>43613</v>
      </c>
      <c r="F655" s="115">
        <v>202500</v>
      </c>
      <c r="G655" s="31" t="s">
        <v>838</v>
      </c>
      <c r="H655" s="108">
        <v>1</v>
      </c>
      <c r="I655" s="108">
        <v>0</v>
      </c>
      <c r="J655" s="31">
        <v>1</v>
      </c>
      <c r="K655" s="117">
        <f t="shared" si="39"/>
        <v>1</v>
      </c>
      <c r="L655" s="5">
        <v>0</v>
      </c>
      <c r="M655" s="5">
        <v>0</v>
      </c>
      <c r="N655" s="56" t="str">
        <f t="shared" si="40"/>
        <v>Synergy, Realtors</v>
      </c>
    </row>
    <row r="656" spans="1:14" outlineLevel="2" x14ac:dyDescent="0.2">
      <c r="A656" t="s">
        <v>1924</v>
      </c>
      <c r="B656" t="s">
        <v>1843</v>
      </c>
      <c r="C656" s="3" t="s">
        <v>2135</v>
      </c>
      <c r="D656" t="s">
        <v>6</v>
      </c>
      <c r="E656" s="102">
        <v>43475</v>
      </c>
      <c r="F656" s="115">
        <v>117500</v>
      </c>
      <c r="G656" s="31" t="s">
        <v>838</v>
      </c>
      <c r="H656" s="108">
        <v>1</v>
      </c>
      <c r="I656" s="108">
        <v>0</v>
      </c>
      <c r="J656" s="31">
        <v>1</v>
      </c>
      <c r="K656" s="117">
        <f t="shared" si="39"/>
        <v>1</v>
      </c>
      <c r="L656" s="5">
        <v>0</v>
      </c>
      <c r="M656" s="5">
        <v>0</v>
      </c>
      <c r="N656" s="56" t="str">
        <f t="shared" si="40"/>
        <v>Synergy, Realtors</v>
      </c>
    </row>
    <row r="657" spans="1:14" outlineLevel="2" x14ac:dyDescent="0.2">
      <c r="A657" t="s">
        <v>1924</v>
      </c>
      <c r="B657" t="s">
        <v>1843</v>
      </c>
      <c r="C657" s="3" t="s">
        <v>2412</v>
      </c>
      <c r="D657" t="s">
        <v>6</v>
      </c>
      <c r="E657" s="102">
        <v>43518</v>
      </c>
      <c r="F657" s="115">
        <v>27000</v>
      </c>
      <c r="G657" s="31" t="s">
        <v>838</v>
      </c>
      <c r="H657" s="108">
        <v>1</v>
      </c>
      <c r="I657" s="108">
        <v>0</v>
      </c>
      <c r="J657" s="31">
        <v>1</v>
      </c>
      <c r="K657" s="117">
        <f t="shared" si="39"/>
        <v>1</v>
      </c>
      <c r="L657" s="5">
        <v>0</v>
      </c>
      <c r="M657" s="5">
        <v>0</v>
      </c>
      <c r="N657" s="56" t="str">
        <f t="shared" si="40"/>
        <v>Synergy, Realtors</v>
      </c>
    </row>
    <row r="658" spans="1:14" outlineLevel="2" x14ac:dyDescent="0.2">
      <c r="A658" t="s">
        <v>1924</v>
      </c>
      <c r="B658" t="s">
        <v>1843</v>
      </c>
      <c r="C658" t="s">
        <v>2878</v>
      </c>
      <c r="D658" t="s">
        <v>426</v>
      </c>
      <c r="E658" s="3">
        <v>43570</v>
      </c>
      <c r="F658" s="115">
        <v>80000</v>
      </c>
      <c r="G658" s="17">
        <v>20190570</v>
      </c>
      <c r="H658" s="108">
        <v>1</v>
      </c>
      <c r="I658" s="108">
        <v>1</v>
      </c>
      <c r="J658" s="31">
        <v>0</v>
      </c>
      <c r="K658" s="117">
        <f t="shared" si="39"/>
        <v>0</v>
      </c>
      <c r="L658" s="107">
        <v>0</v>
      </c>
      <c r="M658" s="107">
        <v>0</v>
      </c>
      <c r="N658" s="56" t="str">
        <f t="shared" si="40"/>
        <v>Synergy, Realtors</v>
      </c>
    </row>
    <row r="659" spans="1:14" outlineLevel="2" x14ac:dyDescent="0.2">
      <c r="A659" t="s">
        <v>1924</v>
      </c>
      <c r="B659" t="s">
        <v>1843</v>
      </c>
      <c r="C659" t="s">
        <v>2535</v>
      </c>
      <c r="D659" t="s">
        <v>6</v>
      </c>
      <c r="E659" s="3">
        <v>43531</v>
      </c>
      <c r="F659" s="115">
        <v>149000</v>
      </c>
      <c r="G659" s="34" t="s">
        <v>838</v>
      </c>
      <c r="H659" s="108">
        <v>1</v>
      </c>
      <c r="I659" s="108">
        <v>0</v>
      </c>
      <c r="J659" s="31">
        <v>0</v>
      </c>
      <c r="K659" s="117">
        <f t="shared" si="39"/>
        <v>0</v>
      </c>
      <c r="L659" s="107">
        <v>0</v>
      </c>
      <c r="M659" s="107">
        <v>0</v>
      </c>
      <c r="N659" s="56" t="str">
        <f t="shared" si="40"/>
        <v>Synergy, Realtors</v>
      </c>
    </row>
    <row r="660" spans="1:14" outlineLevel="1" x14ac:dyDescent="0.2">
      <c r="A660" s="29" t="s">
        <v>1924</v>
      </c>
      <c r="F660" s="115">
        <f>SUBTOTAL(9,F651:F659)</f>
        <v>968500</v>
      </c>
      <c r="H660" s="108">
        <f>SUBTOTAL(9,H651:H659)</f>
        <v>9</v>
      </c>
      <c r="I660" s="108">
        <f>SUBTOTAL(9,I651:I659)</f>
        <v>1</v>
      </c>
      <c r="J660" s="31">
        <f>SUBTOTAL(9,J651:J659)</f>
        <v>7</v>
      </c>
      <c r="K660" s="117">
        <f t="shared" si="39"/>
        <v>0.77777777777777779</v>
      </c>
      <c r="L660" s="107">
        <f>SUBTOTAL(9,L651:L659)</f>
        <v>0</v>
      </c>
      <c r="M660" s="107">
        <f>SUBTOTAL(9,M651:M659)</f>
        <v>0</v>
      </c>
      <c r="N660" s="56" t="str">
        <f t="shared" si="40"/>
        <v>Synergy, Realtors</v>
      </c>
    </row>
    <row r="661" spans="1:14" outlineLevel="2" x14ac:dyDescent="0.2">
      <c r="A661" t="s">
        <v>1880</v>
      </c>
      <c r="B661" t="s">
        <v>126</v>
      </c>
      <c r="C661" t="s">
        <v>2576</v>
      </c>
      <c r="D661" t="s">
        <v>6</v>
      </c>
      <c r="E661" s="3">
        <v>43535</v>
      </c>
      <c r="F661" s="115">
        <v>117250</v>
      </c>
      <c r="G661" s="34">
        <v>20190139</v>
      </c>
      <c r="H661" s="108">
        <v>1</v>
      </c>
      <c r="I661" s="108">
        <v>1</v>
      </c>
      <c r="J661" s="31">
        <v>0</v>
      </c>
      <c r="K661" s="117">
        <f t="shared" si="39"/>
        <v>0</v>
      </c>
      <c r="L661" s="107">
        <v>0</v>
      </c>
      <c r="M661" s="107">
        <v>0</v>
      </c>
      <c r="N661" s="56" t="str">
        <f t="shared" si="40"/>
        <v>Campus, REALTORS</v>
      </c>
    </row>
    <row r="662" spans="1:14" outlineLevel="2" x14ac:dyDescent="0.2">
      <c r="A662" t="s">
        <v>1880</v>
      </c>
      <c r="B662" t="s">
        <v>126</v>
      </c>
      <c r="C662" t="s">
        <v>2015</v>
      </c>
      <c r="D662" t="s">
        <v>6</v>
      </c>
      <c r="E662" s="3">
        <v>43546</v>
      </c>
      <c r="F662" s="115">
        <v>126900</v>
      </c>
      <c r="G662" s="34" t="s">
        <v>838</v>
      </c>
      <c r="H662" s="108">
        <v>1</v>
      </c>
      <c r="I662" s="108">
        <v>0</v>
      </c>
      <c r="J662" s="31">
        <v>0</v>
      </c>
      <c r="K662" s="117">
        <f t="shared" si="39"/>
        <v>0</v>
      </c>
      <c r="L662" s="107">
        <v>0</v>
      </c>
      <c r="M662" s="107">
        <v>0</v>
      </c>
      <c r="N662" s="56" t="str">
        <f t="shared" si="40"/>
        <v>Campus, REALTORS</v>
      </c>
    </row>
    <row r="663" spans="1:14" outlineLevel="2" x14ac:dyDescent="0.2">
      <c r="A663" t="s">
        <v>1880</v>
      </c>
      <c r="B663" t="s">
        <v>126</v>
      </c>
      <c r="C663" t="s">
        <v>2455</v>
      </c>
      <c r="D663" t="s">
        <v>6</v>
      </c>
      <c r="E663" s="3">
        <v>43524</v>
      </c>
      <c r="F663" s="115">
        <v>133900</v>
      </c>
      <c r="G663" s="34" t="s">
        <v>838</v>
      </c>
      <c r="H663" s="108">
        <v>1</v>
      </c>
      <c r="I663" s="108">
        <v>0</v>
      </c>
      <c r="J663" s="31">
        <v>0</v>
      </c>
      <c r="K663" s="117">
        <f t="shared" si="39"/>
        <v>0</v>
      </c>
      <c r="L663" s="107">
        <v>0</v>
      </c>
      <c r="M663" s="107">
        <v>0</v>
      </c>
      <c r="N663" s="56" t="str">
        <f t="shared" si="40"/>
        <v>Campus, REALTORS</v>
      </c>
    </row>
    <row r="664" spans="1:14" outlineLevel="2" x14ac:dyDescent="0.2">
      <c r="A664" t="s">
        <v>1880</v>
      </c>
      <c r="B664" t="s">
        <v>126</v>
      </c>
      <c r="C664" t="s">
        <v>3122</v>
      </c>
      <c r="D664" t="s">
        <v>6</v>
      </c>
      <c r="E664" s="3">
        <v>43595</v>
      </c>
      <c r="F664" s="115">
        <v>157000</v>
      </c>
      <c r="G664" s="34" t="s">
        <v>838</v>
      </c>
      <c r="H664" s="108">
        <v>1</v>
      </c>
      <c r="I664" s="108">
        <v>0</v>
      </c>
      <c r="J664" s="31">
        <v>0</v>
      </c>
      <c r="K664" s="117">
        <f t="shared" si="39"/>
        <v>0</v>
      </c>
      <c r="L664" s="107">
        <v>0</v>
      </c>
      <c r="M664" s="107">
        <v>0</v>
      </c>
      <c r="N664" s="56" t="str">
        <f t="shared" si="40"/>
        <v>Campus, REALTORS</v>
      </c>
    </row>
    <row r="665" spans="1:14" outlineLevel="2" x14ac:dyDescent="0.2">
      <c r="A665" t="s">
        <v>1880</v>
      </c>
      <c r="B665" t="s">
        <v>126</v>
      </c>
      <c r="C665" t="s">
        <v>2413</v>
      </c>
      <c r="D665" t="s">
        <v>6</v>
      </c>
      <c r="E665" s="3">
        <v>43518</v>
      </c>
      <c r="F665" s="115">
        <v>179000</v>
      </c>
      <c r="G665" s="34">
        <v>20190152</v>
      </c>
      <c r="H665" s="108">
        <v>1</v>
      </c>
      <c r="I665" s="108">
        <v>1</v>
      </c>
      <c r="J665" s="31">
        <v>0</v>
      </c>
      <c r="K665" s="117">
        <f t="shared" si="39"/>
        <v>0</v>
      </c>
      <c r="L665" s="107">
        <v>0</v>
      </c>
      <c r="M665" s="107">
        <v>0</v>
      </c>
      <c r="N665" s="56" t="str">
        <f t="shared" si="40"/>
        <v>Campus, REALTORS</v>
      </c>
    </row>
    <row r="666" spans="1:14" outlineLevel="2" x14ac:dyDescent="0.2">
      <c r="A666" t="s">
        <v>1880</v>
      </c>
      <c r="B666" t="s">
        <v>126</v>
      </c>
      <c r="C666" t="s">
        <v>2363</v>
      </c>
      <c r="D666" t="s">
        <v>6</v>
      </c>
      <c r="E666" s="3">
        <v>43510</v>
      </c>
      <c r="F666" s="115">
        <v>187000</v>
      </c>
      <c r="G666" s="34" t="s">
        <v>838</v>
      </c>
      <c r="H666" s="108">
        <v>1</v>
      </c>
      <c r="I666" s="108">
        <v>0</v>
      </c>
      <c r="J666" s="31">
        <v>0</v>
      </c>
      <c r="K666" s="117">
        <f t="shared" si="39"/>
        <v>0</v>
      </c>
      <c r="L666" s="107">
        <v>0</v>
      </c>
      <c r="M666" s="107">
        <v>0</v>
      </c>
      <c r="N666" s="56" t="str">
        <f t="shared" si="40"/>
        <v>Campus, REALTORS</v>
      </c>
    </row>
    <row r="667" spans="1:14" outlineLevel="2" x14ac:dyDescent="0.2">
      <c r="A667" t="s">
        <v>1880</v>
      </c>
      <c r="B667" t="s">
        <v>126</v>
      </c>
      <c r="C667" t="s">
        <v>2166</v>
      </c>
      <c r="D667" t="s">
        <v>6</v>
      </c>
      <c r="E667" s="3">
        <v>43481</v>
      </c>
      <c r="F667" s="115">
        <v>204500</v>
      </c>
      <c r="G667" s="34" t="s">
        <v>838</v>
      </c>
      <c r="H667" s="108">
        <v>1</v>
      </c>
      <c r="I667" s="108">
        <v>0</v>
      </c>
      <c r="J667" s="31">
        <v>0</v>
      </c>
      <c r="K667" s="117">
        <f t="shared" si="39"/>
        <v>0</v>
      </c>
      <c r="L667" s="107">
        <v>0</v>
      </c>
      <c r="M667" s="107">
        <v>0</v>
      </c>
      <c r="N667" s="56" t="str">
        <f t="shared" si="40"/>
        <v>Campus, REALTORS</v>
      </c>
    </row>
    <row r="668" spans="1:14" outlineLevel="1" x14ac:dyDescent="0.2">
      <c r="A668" s="29" t="s">
        <v>1880</v>
      </c>
      <c r="F668" s="115">
        <f>SUBTOTAL(9,F661:F667)</f>
        <v>1105550</v>
      </c>
      <c r="H668" s="108">
        <f>SUBTOTAL(9,H661:H667)</f>
        <v>7</v>
      </c>
      <c r="I668" s="108">
        <f>SUBTOTAL(9,I661:I667)</f>
        <v>2</v>
      </c>
      <c r="J668" s="31">
        <f>SUBTOTAL(9,J661:J667)</f>
        <v>0</v>
      </c>
      <c r="K668" s="117">
        <f t="shared" si="39"/>
        <v>0</v>
      </c>
      <c r="L668" s="107">
        <f>SUBTOTAL(9,L661:L667)</f>
        <v>0</v>
      </c>
      <c r="M668" s="107">
        <f>SUBTOTAL(9,M661:M667)</f>
        <v>0</v>
      </c>
      <c r="N668" s="56" t="str">
        <f t="shared" si="40"/>
        <v>Campus, REALTORS</v>
      </c>
    </row>
    <row r="669" spans="1:14" outlineLevel="2" x14ac:dyDescent="0.2">
      <c r="A669" t="s">
        <v>244</v>
      </c>
      <c r="B669" t="s">
        <v>1907</v>
      </c>
      <c r="C669" s="3" t="s">
        <v>2524</v>
      </c>
      <c r="D669" t="s">
        <v>6</v>
      </c>
      <c r="E669" s="102">
        <v>43529</v>
      </c>
      <c r="F669" s="115">
        <v>87000</v>
      </c>
      <c r="G669" s="31" t="s">
        <v>838</v>
      </c>
      <c r="H669" s="108">
        <v>1</v>
      </c>
      <c r="I669" s="108">
        <v>0</v>
      </c>
      <c r="J669" s="31">
        <v>1</v>
      </c>
      <c r="K669" s="117">
        <f t="shared" si="39"/>
        <v>1</v>
      </c>
      <c r="L669" s="5">
        <v>0</v>
      </c>
      <c r="M669" s="5">
        <v>0</v>
      </c>
      <c r="N669" s="56" t="str">
        <f t="shared" si="40"/>
        <v>CIF Real Estate Services, Inc.</v>
      </c>
    </row>
    <row r="670" spans="1:14" outlineLevel="2" x14ac:dyDescent="0.2">
      <c r="A670" t="s">
        <v>244</v>
      </c>
      <c r="B670" t="s">
        <v>1907</v>
      </c>
      <c r="C670" s="3" t="s">
        <v>2705</v>
      </c>
      <c r="D670" t="s">
        <v>1126</v>
      </c>
      <c r="E670" s="102">
        <v>43550</v>
      </c>
      <c r="F670" s="115">
        <v>105000</v>
      </c>
      <c r="G670" s="31" t="s">
        <v>838</v>
      </c>
      <c r="H670" s="108">
        <v>1</v>
      </c>
      <c r="I670" s="108">
        <v>0</v>
      </c>
      <c r="J670" s="31">
        <v>1</v>
      </c>
      <c r="K670" s="117">
        <f t="shared" si="39"/>
        <v>1</v>
      </c>
      <c r="L670" s="5">
        <v>0</v>
      </c>
      <c r="M670" s="5">
        <v>0</v>
      </c>
      <c r="N670" s="56" t="str">
        <f t="shared" si="40"/>
        <v>CIF Real Estate Services, Inc.</v>
      </c>
    </row>
    <row r="671" spans="1:14" outlineLevel="2" x14ac:dyDescent="0.2">
      <c r="A671" t="s">
        <v>244</v>
      </c>
      <c r="B671" t="s">
        <v>1907</v>
      </c>
      <c r="C671" s="3" t="s">
        <v>2874</v>
      </c>
      <c r="D671" t="s">
        <v>6</v>
      </c>
      <c r="E671" s="102">
        <v>43570</v>
      </c>
      <c r="F671" s="115">
        <v>165000</v>
      </c>
      <c r="G671" s="31" t="s">
        <v>838</v>
      </c>
      <c r="H671" s="108">
        <v>1</v>
      </c>
      <c r="I671" s="108">
        <v>0</v>
      </c>
      <c r="J671" s="31">
        <v>1</v>
      </c>
      <c r="K671" s="117">
        <f t="shared" si="39"/>
        <v>1</v>
      </c>
      <c r="L671" s="5">
        <v>0</v>
      </c>
      <c r="M671" s="5">
        <v>0</v>
      </c>
      <c r="N671" s="56" t="str">
        <f t="shared" si="40"/>
        <v>CIF Real Estate Services, Inc.</v>
      </c>
    </row>
    <row r="672" spans="1:14" outlineLevel="2" x14ac:dyDescent="0.2">
      <c r="A672" t="s">
        <v>244</v>
      </c>
      <c r="B672" t="s">
        <v>1907</v>
      </c>
      <c r="C672" s="3" t="s">
        <v>3362</v>
      </c>
      <c r="D672" t="s">
        <v>6</v>
      </c>
      <c r="E672" s="102">
        <v>43616</v>
      </c>
      <c r="F672" s="115">
        <v>115500</v>
      </c>
      <c r="G672" s="31" t="s">
        <v>838</v>
      </c>
      <c r="H672" s="108">
        <v>1</v>
      </c>
      <c r="I672" s="108">
        <v>0</v>
      </c>
      <c r="J672" s="31">
        <v>1</v>
      </c>
      <c r="K672" s="117">
        <f t="shared" si="39"/>
        <v>1</v>
      </c>
      <c r="L672" s="5">
        <v>0</v>
      </c>
      <c r="M672" s="5">
        <v>0</v>
      </c>
      <c r="N672" s="56" t="str">
        <f t="shared" si="40"/>
        <v>CIF Real Estate Services, Inc.</v>
      </c>
    </row>
    <row r="673" spans="1:14" outlineLevel="2" x14ac:dyDescent="0.2">
      <c r="A673" t="s">
        <v>244</v>
      </c>
      <c r="B673" t="s">
        <v>1907</v>
      </c>
      <c r="C673" s="3" t="s">
        <v>2198</v>
      </c>
      <c r="D673" t="s">
        <v>1249</v>
      </c>
      <c r="E673" s="102">
        <v>43487</v>
      </c>
      <c r="F673" s="115">
        <v>139000</v>
      </c>
      <c r="G673" s="31" t="s">
        <v>838</v>
      </c>
      <c r="H673" s="108">
        <v>1</v>
      </c>
      <c r="I673" s="108">
        <v>0</v>
      </c>
      <c r="J673" s="31">
        <v>1</v>
      </c>
      <c r="K673" s="117">
        <f t="shared" si="39"/>
        <v>1</v>
      </c>
      <c r="L673" s="5">
        <v>0</v>
      </c>
      <c r="M673" s="5">
        <v>0</v>
      </c>
      <c r="N673" s="56" t="str">
        <f t="shared" si="40"/>
        <v>CIF Real Estate Services, Inc.</v>
      </c>
    </row>
    <row r="674" spans="1:14" outlineLevel="2" x14ac:dyDescent="0.2">
      <c r="A674" t="s">
        <v>244</v>
      </c>
      <c r="B674" t="s">
        <v>1907</v>
      </c>
      <c r="C674" t="s">
        <v>2918</v>
      </c>
      <c r="D674" t="s">
        <v>6</v>
      </c>
      <c r="E674" s="3">
        <v>43573</v>
      </c>
      <c r="F674" s="115">
        <v>187298</v>
      </c>
      <c r="G674" s="34" t="s">
        <v>838</v>
      </c>
      <c r="H674" s="108">
        <v>1</v>
      </c>
      <c r="I674" s="108">
        <v>0</v>
      </c>
      <c r="J674" s="31">
        <v>0</v>
      </c>
      <c r="K674" s="117">
        <f t="shared" si="39"/>
        <v>0</v>
      </c>
      <c r="L674" s="107">
        <v>0</v>
      </c>
      <c r="M674" s="107">
        <v>0</v>
      </c>
      <c r="N674" s="56" t="str">
        <f t="shared" si="40"/>
        <v>CIF Real Estate Services, Inc.</v>
      </c>
    </row>
    <row r="675" spans="1:14" outlineLevel="1" x14ac:dyDescent="0.2">
      <c r="A675" s="29" t="s">
        <v>244</v>
      </c>
      <c r="F675" s="115">
        <f>SUBTOTAL(9,F669:F674)</f>
        <v>798798</v>
      </c>
      <c r="H675" s="108">
        <f>SUBTOTAL(9,H669:H674)</f>
        <v>6</v>
      </c>
      <c r="I675" s="108">
        <f>SUBTOTAL(9,I669:I674)</f>
        <v>0</v>
      </c>
      <c r="J675" s="31">
        <f>SUBTOTAL(9,J669:J674)</f>
        <v>5</v>
      </c>
      <c r="K675" s="117">
        <f t="shared" si="39"/>
        <v>0.83333333333333337</v>
      </c>
      <c r="L675" s="107">
        <f>SUBTOTAL(9,L669:L674)</f>
        <v>0</v>
      </c>
      <c r="M675" s="107">
        <f>SUBTOTAL(9,M669:M674)</f>
        <v>0</v>
      </c>
      <c r="N675" s="56" t="str">
        <f t="shared" si="40"/>
        <v>CIF Real Estate Services, Inc.</v>
      </c>
    </row>
    <row r="676" spans="1:14" outlineLevel="2" x14ac:dyDescent="0.2">
      <c r="A676" t="s">
        <v>851</v>
      </c>
      <c r="B676" t="s">
        <v>993</v>
      </c>
      <c r="C676" s="3" t="s">
        <v>2911</v>
      </c>
      <c r="D676" t="s">
        <v>6</v>
      </c>
      <c r="E676" s="102">
        <v>43573</v>
      </c>
      <c r="F676" s="115">
        <v>191300</v>
      </c>
      <c r="G676" s="31" t="s">
        <v>838</v>
      </c>
      <c r="H676" s="108">
        <v>1</v>
      </c>
      <c r="I676" s="108">
        <v>0</v>
      </c>
      <c r="J676" s="31">
        <v>1</v>
      </c>
      <c r="K676" s="117">
        <f t="shared" si="39"/>
        <v>1</v>
      </c>
      <c r="L676" s="5">
        <v>1</v>
      </c>
      <c r="M676" s="5">
        <v>0</v>
      </c>
      <c r="N676" s="56" t="str">
        <f t="shared" si="40"/>
        <v>Hallmark Realty</v>
      </c>
    </row>
    <row r="677" spans="1:14" outlineLevel="2" x14ac:dyDescent="0.2">
      <c r="A677" t="s">
        <v>851</v>
      </c>
      <c r="B677" t="s">
        <v>993</v>
      </c>
      <c r="C677" t="s">
        <v>2092</v>
      </c>
      <c r="D677" t="s">
        <v>6</v>
      </c>
      <c r="E677" s="3">
        <v>43467</v>
      </c>
      <c r="F677" s="115">
        <v>135750</v>
      </c>
      <c r="G677" s="34" t="s">
        <v>838</v>
      </c>
      <c r="H677" s="108">
        <v>1</v>
      </c>
      <c r="I677" s="108">
        <v>0</v>
      </c>
      <c r="J677" s="31">
        <v>0</v>
      </c>
      <c r="K677" s="117">
        <f t="shared" si="39"/>
        <v>0</v>
      </c>
      <c r="L677" s="107">
        <v>0</v>
      </c>
      <c r="M677" s="107">
        <v>0</v>
      </c>
      <c r="N677" s="56" t="str">
        <f t="shared" si="40"/>
        <v>Hallmark Realty</v>
      </c>
    </row>
    <row r="678" spans="1:14" outlineLevel="2" x14ac:dyDescent="0.2">
      <c r="A678" t="s">
        <v>851</v>
      </c>
      <c r="B678" t="s">
        <v>993</v>
      </c>
      <c r="C678" t="s">
        <v>2586</v>
      </c>
      <c r="D678" t="s">
        <v>1249</v>
      </c>
      <c r="E678" s="3">
        <v>43537</v>
      </c>
      <c r="F678" s="115">
        <v>188000</v>
      </c>
      <c r="G678" s="34" t="s">
        <v>838</v>
      </c>
      <c r="H678" s="108">
        <v>1</v>
      </c>
      <c r="I678" s="108">
        <v>0</v>
      </c>
      <c r="J678" s="31">
        <v>0</v>
      </c>
      <c r="K678" s="117">
        <f t="shared" si="39"/>
        <v>0</v>
      </c>
      <c r="L678" s="107">
        <v>0</v>
      </c>
      <c r="M678" s="107">
        <v>0</v>
      </c>
      <c r="N678" s="56" t="str">
        <f t="shared" si="40"/>
        <v>Hallmark Realty</v>
      </c>
    </row>
    <row r="679" spans="1:14" outlineLevel="2" x14ac:dyDescent="0.2">
      <c r="A679" t="s">
        <v>851</v>
      </c>
      <c r="B679" t="s">
        <v>993</v>
      </c>
      <c r="C679" t="s">
        <v>3268</v>
      </c>
      <c r="D679" t="s">
        <v>6</v>
      </c>
      <c r="E679" s="3">
        <v>43609</v>
      </c>
      <c r="F679" s="115">
        <v>197500</v>
      </c>
      <c r="G679" s="34" t="s">
        <v>838</v>
      </c>
      <c r="H679" s="108">
        <v>1</v>
      </c>
      <c r="I679" s="108">
        <v>0</v>
      </c>
      <c r="J679" s="31">
        <v>0</v>
      </c>
      <c r="K679" s="117">
        <f t="shared" si="39"/>
        <v>0</v>
      </c>
      <c r="L679" s="107">
        <v>0</v>
      </c>
      <c r="M679" s="107">
        <v>0</v>
      </c>
      <c r="N679" s="56" t="str">
        <f t="shared" si="40"/>
        <v>Hallmark Realty</v>
      </c>
    </row>
    <row r="680" spans="1:14" outlineLevel="2" x14ac:dyDescent="0.2">
      <c r="A680" t="s">
        <v>851</v>
      </c>
      <c r="B680" t="s">
        <v>993</v>
      </c>
      <c r="C680" t="s">
        <v>2759</v>
      </c>
      <c r="D680" t="s">
        <v>1249</v>
      </c>
      <c r="E680" s="3">
        <v>43556</v>
      </c>
      <c r="F680" s="115">
        <v>255500</v>
      </c>
      <c r="G680" s="34">
        <v>20190288</v>
      </c>
      <c r="H680" s="108">
        <v>1</v>
      </c>
      <c r="I680" s="108">
        <v>1</v>
      </c>
      <c r="J680" s="31">
        <v>0</v>
      </c>
      <c r="K680" s="117">
        <f t="shared" si="39"/>
        <v>0</v>
      </c>
      <c r="L680" s="107">
        <v>0</v>
      </c>
      <c r="M680" s="107">
        <v>0</v>
      </c>
      <c r="N680" s="56" t="str">
        <f t="shared" si="40"/>
        <v>Hallmark Realty</v>
      </c>
    </row>
    <row r="681" spans="1:14" outlineLevel="1" x14ac:dyDescent="0.2">
      <c r="A681" s="29" t="s">
        <v>851</v>
      </c>
      <c r="F681" s="115">
        <f>SUBTOTAL(9,F676:F680)</f>
        <v>968050</v>
      </c>
      <c r="H681" s="108">
        <f>SUBTOTAL(9,H676:H680)</f>
        <v>5</v>
      </c>
      <c r="I681" s="108">
        <f>SUBTOTAL(9,I676:I680)</f>
        <v>1</v>
      </c>
      <c r="J681" s="31">
        <f>SUBTOTAL(9,J676:J680)</f>
        <v>1</v>
      </c>
      <c r="K681" s="117">
        <f t="shared" si="39"/>
        <v>0.2</v>
      </c>
      <c r="L681" s="107">
        <f>SUBTOTAL(9,L676:L680)</f>
        <v>1</v>
      </c>
      <c r="M681" s="107">
        <f>SUBTOTAL(9,M676:M680)</f>
        <v>0</v>
      </c>
      <c r="N681" s="56" t="str">
        <f t="shared" si="40"/>
        <v>Hallmark Realty</v>
      </c>
    </row>
    <row r="682" spans="1:14" outlineLevel="2" x14ac:dyDescent="0.2">
      <c r="A682" t="s">
        <v>1914</v>
      </c>
      <c r="B682" t="s">
        <v>1099</v>
      </c>
      <c r="C682" t="s">
        <v>2008</v>
      </c>
      <c r="D682" t="s">
        <v>6</v>
      </c>
      <c r="E682" s="3">
        <v>43508</v>
      </c>
      <c r="F682" s="115">
        <v>101000</v>
      </c>
      <c r="G682" s="17" t="s">
        <v>838</v>
      </c>
      <c r="H682" s="108">
        <v>1</v>
      </c>
      <c r="I682" s="108">
        <v>0</v>
      </c>
      <c r="J682" s="31">
        <v>0</v>
      </c>
      <c r="K682" s="117">
        <f t="shared" si="39"/>
        <v>0</v>
      </c>
      <c r="L682" s="107">
        <v>0</v>
      </c>
      <c r="M682" s="107">
        <v>0</v>
      </c>
      <c r="N682" s="56" t="str">
        <f t="shared" si="40"/>
        <v>Keller Williams Realty - Waco</v>
      </c>
    </row>
    <row r="683" spans="1:14" outlineLevel="1" x14ac:dyDescent="0.2">
      <c r="A683" s="29" t="s">
        <v>1914</v>
      </c>
      <c r="F683" s="115">
        <f>SUBTOTAL(9,F682:F682)</f>
        <v>101000</v>
      </c>
      <c r="G683" s="17"/>
      <c r="H683" s="108">
        <f>SUBTOTAL(9,H682:H682)</f>
        <v>1</v>
      </c>
      <c r="I683" s="108">
        <f>SUBTOTAL(9,I682:I682)</f>
        <v>0</v>
      </c>
      <c r="J683" s="31">
        <f>SUBTOTAL(9,J682:J682)</f>
        <v>0</v>
      </c>
      <c r="K683" s="117">
        <f t="shared" si="39"/>
        <v>0</v>
      </c>
      <c r="L683" s="107">
        <f>SUBTOTAL(9,L682:L682)</f>
        <v>0</v>
      </c>
      <c r="M683" s="107">
        <f>SUBTOTAL(9,M682:M682)</f>
        <v>0</v>
      </c>
      <c r="N683" s="56" t="str">
        <f t="shared" si="40"/>
        <v>Keller Williams Realty - Waco</v>
      </c>
    </row>
    <row r="684" spans="1:14" outlineLevel="2" x14ac:dyDescent="0.2">
      <c r="A684" t="s">
        <v>1454</v>
      </c>
      <c r="B684" t="s">
        <v>5</v>
      </c>
      <c r="C684" t="s">
        <v>2381</v>
      </c>
      <c r="D684" t="s">
        <v>6</v>
      </c>
      <c r="E684" s="3">
        <v>43514</v>
      </c>
      <c r="F684" s="115">
        <v>91000</v>
      </c>
      <c r="G684" s="17" t="s">
        <v>838</v>
      </c>
      <c r="H684" s="108">
        <v>1</v>
      </c>
      <c r="I684" s="108">
        <v>0</v>
      </c>
      <c r="J684" s="31">
        <v>0</v>
      </c>
      <c r="K684" s="117">
        <f t="shared" si="39"/>
        <v>0</v>
      </c>
      <c r="L684" s="107">
        <v>0</v>
      </c>
      <c r="M684" s="107">
        <v>0</v>
      </c>
      <c r="N684" s="56" t="str">
        <f t="shared" si="40"/>
        <v>Magnolia Realty</v>
      </c>
    </row>
    <row r="685" spans="1:14" outlineLevel="2" x14ac:dyDescent="0.2">
      <c r="A685" t="s">
        <v>1454</v>
      </c>
      <c r="B685" t="s">
        <v>5</v>
      </c>
      <c r="C685" t="s">
        <v>2097</v>
      </c>
      <c r="D685" t="s">
        <v>6</v>
      </c>
      <c r="E685" s="3">
        <v>43467</v>
      </c>
      <c r="F685" s="115">
        <v>269000</v>
      </c>
      <c r="G685" s="34" t="s">
        <v>838</v>
      </c>
      <c r="H685" s="108">
        <v>1</v>
      </c>
      <c r="I685" s="108">
        <v>0</v>
      </c>
      <c r="J685" s="31">
        <v>0</v>
      </c>
      <c r="K685" s="117">
        <f t="shared" si="39"/>
        <v>0</v>
      </c>
      <c r="L685" s="107">
        <v>0</v>
      </c>
      <c r="M685" s="107">
        <v>0</v>
      </c>
      <c r="N685" s="56" t="str">
        <f t="shared" si="40"/>
        <v>Magnolia Realty</v>
      </c>
    </row>
    <row r="686" spans="1:14" outlineLevel="2" x14ac:dyDescent="0.2">
      <c r="A686" t="s">
        <v>1454</v>
      </c>
      <c r="B686" t="s">
        <v>5</v>
      </c>
      <c r="C686" t="s">
        <v>2756</v>
      </c>
      <c r="D686" t="s">
        <v>1249</v>
      </c>
      <c r="E686" s="3">
        <v>43556</v>
      </c>
      <c r="F686" s="115">
        <v>370000</v>
      </c>
      <c r="G686" s="34">
        <v>20190316</v>
      </c>
      <c r="H686" s="108">
        <v>1</v>
      </c>
      <c r="I686" s="108">
        <v>1</v>
      </c>
      <c r="J686" s="31">
        <v>0</v>
      </c>
      <c r="K686" s="117">
        <f t="shared" si="39"/>
        <v>0</v>
      </c>
      <c r="L686" s="107">
        <v>0</v>
      </c>
      <c r="M686" s="107">
        <v>0</v>
      </c>
      <c r="N686" s="56" t="str">
        <f t="shared" si="40"/>
        <v>Magnolia Realty</v>
      </c>
    </row>
    <row r="687" spans="1:14" outlineLevel="1" x14ac:dyDescent="0.2">
      <c r="A687" s="29" t="s">
        <v>1454</v>
      </c>
      <c r="F687" s="115">
        <f>SUBTOTAL(9,F684:F686)</f>
        <v>730000</v>
      </c>
      <c r="H687" s="108">
        <f>SUBTOTAL(9,H684:H686)</f>
        <v>3</v>
      </c>
      <c r="I687" s="108">
        <f>SUBTOTAL(9,I684:I686)</f>
        <v>1</v>
      </c>
      <c r="J687" s="31">
        <f>SUBTOTAL(9,J684:J686)</f>
        <v>0</v>
      </c>
      <c r="K687" s="117">
        <f t="shared" si="39"/>
        <v>0</v>
      </c>
      <c r="L687" s="107">
        <f>SUBTOTAL(9,L684:L686)</f>
        <v>0</v>
      </c>
      <c r="M687" s="107">
        <f>SUBTOTAL(9,M684:M686)</f>
        <v>0</v>
      </c>
      <c r="N687" s="56" t="str">
        <f t="shared" si="40"/>
        <v>Magnolia Realty</v>
      </c>
    </row>
    <row r="688" spans="1:14" outlineLevel="2" x14ac:dyDescent="0.2">
      <c r="A688" t="s">
        <v>2390</v>
      </c>
      <c r="B688" t="s">
        <v>118</v>
      </c>
      <c r="C688" s="3" t="s">
        <v>2391</v>
      </c>
      <c r="D688" t="s">
        <v>121</v>
      </c>
      <c r="E688" s="102">
        <v>43515</v>
      </c>
      <c r="F688" s="115">
        <v>102700</v>
      </c>
      <c r="G688" s="31" t="s">
        <v>838</v>
      </c>
      <c r="H688" s="108">
        <v>1</v>
      </c>
      <c r="I688" s="108">
        <v>0</v>
      </c>
      <c r="J688" s="31">
        <v>1</v>
      </c>
      <c r="K688" s="117">
        <f t="shared" si="39"/>
        <v>1</v>
      </c>
      <c r="L688" s="5">
        <v>0</v>
      </c>
      <c r="M688" s="5">
        <v>0</v>
      </c>
      <c r="N688" s="56" t="str">
        <f t="shared" si="40"/>
        <v>Central Realty</v>
      </c>
    </row>
    <row r="689" spans="1:14" outlineLevel="1" x14ac:dyDescent="0.2">
      <c r="A689" s="29" t="s">
        <v>2390</v>
      </c>
      <c r="C689" s="3"/>
      <c r="E689" s="102"/>
      <c r="F689" s="115">
        <f>SUBTOTAL(9,F688:F688)</f>
        <v>102700</v>
      </c>
      <c r="G689" s="31"/>
      <c r="H689" s="108">
        <f>SUBTOTAL(9,H688:H688)</f>
        <v>1</v>
      </c>
      <c r="I689" s="108">
        <f>SUBTOTAL(9,I688:I688)</f>
        <v>0</v>
      </c>
      <c r="J689" s="31">
        <f>SUBTOTAL(9,J688:J688)</f>
        <v>1</v>
      </c>
      <c r="K689" s="117">
        <f t="shared" si="39"/>
        <v>1</v>
      </c>
      <c r="L689" s="5">
        <f>SUBTOTAL(9,L688:L688)</f>
        <v>0</v>
      </c>
      <c r="M689" s="5">
        <f>SUBTOTAL(9,M688:M688)</f>
        <v>0</v>
      </c>
      <c r="N689" s="56" t="str">
        <f t="shared" si="40"/>
        <v>Central Realty</v>
      </c>
    </row>
    <row r="690" spans="1:14" outlineLevel="2" x14ac:dyDescent="0.2">
      <c r="A690" t="s">
        <v>3079</v>
      </c>
      <c r="B690" t="s">
        <v>3080</v>
      </c>
      <c r="C690" s="3" t="s">
        <v>3081</v>
      </c>
      <c r="D690" t="s">
        <v>730</v>
      </c>
      <c r="E690" s="102">
        <v>43591</v>
      </c>
      <c r="F690" s="115">
        <v>27000</v>
      </c>
      <c r="G690" s="31" t="s">
        <v>838</v>
      </c>
      <c r="H690" s="108">
        <v>1</v>
      </c>
      <c r="I690" s="108">
        <v>0</v>
      </c>
      <c r="J690" s="31">
        <v>1</v>
      </c>
      <c r="K690" s="117">
        <f t="shared" si="39"/>
        <v>1</v>
      </c>
      <c r="L690" s="5">
        <v>0</v>
      </c>
      <c r="M690" s="5">
        <v>0</v>
      </c>
      <c r="N690" s="56" t="str">
        <f t="shared" si="40"/>
        <v>True Arrow Realty</v>
      </c>
    </row>
    <row r="691" spans="1:14" outlineLevel="1" x14ac:dyDescent="0.2">
      <c r="A691" s="29" t="s">
        <v>3079</v>
      </c>
      <c r="C691" s="3"/>
      <c r="E691" s="102"/>
      <c r="F691" s="115">
        <f>SUBTOTAL(9,F690:F690)</f>
        <v>27000</v>
      </c>
      <c r="G691" s="31"/>
      <c r="H691" s="108">
        <f>SUBTOTAL(9,H690:H690)</f>
        <v>1</v>
      </c>
      <c r="I691" s="108">
        <f>SUBTOTAL(9,I690:I690)</f>
        <v>0</v>
      </c>
      <c r="J691" s="31">
        <f>SUBTOTAL(9,J690:J690)</f>
        <v>1</v>
      </c>
      <c r="K691" s="117">
        <f t="shared" si="39"/>
        <v>1</v>
      </c>
      <c r="L691" s="5">
        <f>SUBTOTAL(9,L690:L690)</f>
        <v>0</v>
      </c>
      <c r="M691" s="5">
        <f>SUBTOTAL(9,M690:M690)</f>
        <v>0</v>
      </c>
      <c r="N691" s="56" t="str">
        <f t="shared" si="40"/>
        <v>True Arrow Realty</v>
      </c>
    </row>
    <row r="692" spans="1:14" outlineLevel="2" x14ac:dyDescent="0.2">
      <c r="A692" t="s">
        <v>1863</v>
      </c>
      <c r="B692" t="s">
        <v>1099</v>
      </c>
      <c r="C692" s="3" t="s">
        <v>2001</v>
      </c>
      <c r="D692" t="s">
        <v>6</v>
      </c>
      <c r="E692" s="102">
        <v>43552</v>
      </c>
      <c r="F692" s="115">
        <v>277900</v>
      </c>
      <c r="G692" s="31" t="s">
        <v>838</v>
      </c>
      <c r="H692" s="108">
        <v>1</v>
      </c>
      <c r="I692" s="108">
        <v>0</v>
      </c>
      <c r="J692" s="31">
        <v>1</v>
      </c>
      <c r="K692" s="117">
        <f t="shared" si="39"/>
        <v>1</v>
      </c>
      <c r="L692" s="5">
        <v>0</v>
      </c>
      <c r="M692" s="5">
        <v>0</v>
      </c>
      <c r="N692" s="56" t="str">
        <f t="shared" si="40"/>
        <v>Keller Williams Realty - Waco</v>
      </c>
    </row>
    <row r="693" spans="1:14" outlineLevel="2" x14ac:dyDescent="0.2">
      <c r="A693" t="s">
        <v>1863</v>
      </c>
      <c r="B693" t="s">
        <v>1099</v>
      </c>
      <c r="C693" s="3" t="s">
        <v>2709</v>
      </c>
      <c r="D693" t="s">
        <v>216</v>
      </c>
      <c r="E693" s="102">
        <v>43551</v>
      </c>
      <c r="F693" s="115">
        <v>210500</v>
      </c>
      <c r="G693" s="31" t="s">
        <v>838</v>
      </c>
      <c r="H693" s="108">
        <v>1</v>
      </c>
      <c r="I693" s="108">
        <v>0</v>
      </c>
      <c r="J693" s="31">
        <v>1</v>
      </c>
      <c r="K693" s="117">
        <f t="shared" si="39"/>
        <v>1</v>
      </c>
      <c r="L693" s="5">
        <v>0</v>
      </c>
      <c r="M693" s="5">
        <v>0</v>
      </c>
      <c r="N693" s="56" t="str">
        <f t="shared" si="40"/>
        <v>Keller Williams Realty - Waco</v>
      </c>
    </row>
    <row r="694" spans="1:14" outlineLevel="2" x14ac:dyDescent="0.2">
      <c r="A694" t="s">
        <v>1863</v>
      </c>
      <c r="B694" t="s">
        <v>1099</v>
      </c>
      <c r="C694" s="3" t="s">
        <v>2668</v>
      </c>
      <c r="D694" t="s">
        <v>7</v>
      </c>
      <c r="E694" s="102">
        <v>43546</v>
      </c>
      <c r="F694" s="115">
        <v>101654</v>
      </c>
      <c r="G694" s="31" t="s">
        <v>838</v>
      </c>
      <c r="H694" s="108">
        <v>1</v>
      </c>
      <c r="I694" s="108">
        <v>0</v>
      </c>
      <c r="J694" s="31">
        <v>1</v>
      </c>
      <c r="K694" s="117">
        <f t="shared" si="39"/>
        <v>1</v>
      </c>
      <c r="L694" s="5">
        <v>0</v>
      </c>
      <c r="M694" s="5">
        <v>0</v>
      </c>
      <c r="N694" s="56" t="str">
        <f t="shared" si="40"/>
        <v>Keller Williams Realty - Waco</v>
      </c>
    </row>
    <row r="695" spans="1:14" outlineLevel="2" x14ac:dyDescent="0.2">
      <c r="A695" t="s">
        <v>1863</v>
      </c>
      <c r="B695" t="s">
        <v>1099</v>
      </c>
      <c r="C695" s="3" t="s">
        <v>3219</v>
      </c>
      <c r="D695" t="s">
        <v>70</v>
      </c>
      <c r="E695" s="102">
        <v>43605</v>
      </c>
      <c r="F695" s="115">
        <v>72000</v>
      </c>
      <c r="G695" s="31" t="s">
        <v>838</v>
      </c>
      <c r="H695" s="108">
        <v>1</v>
      </c>
      <c r="I695" s="108">
        <v>0</v>
      </c>
      <c r="J695" s="31">
        <v>1</v>
      </c>
      <c r="K695" s="117">
        <f t="shared" si="39"/>
        <v>1</v>
      </c>
      <c r="L695" s="5">
        <v>0</v>
      </c>
      <c r="M695" s="5">
        <v>0</v>
      </c>
      <c r="N695" s="56" t="str">
        <f t="shared" si="40"/>
        <v>Keller Williams Realty - Waco</v>
      </c>
    </row>
    <row r="696" spans="1:14" outlineLevel="2" x14ac:dyDescent="0.2">
      <c r="A696" t="s">
        <v>1863</v>
      </c>
      <c r="B696" t="s">
        <v>1099</v>
      </c>
      <c r="C696" s="3" t="s">
        <v>3224</v>
      </c>
      <c r="D696" t="s">
        <v>6</v>
      </c>
      <c r="E696" s="102">
        <v>43606</v>
      </c>
      <c r="F696" s="115">
        <v>100000</v>
      </c>
      <c r="G696" s="31" t="s">
        <v>838</v>
      </c>
      <c r="H696" s="108">
        <v>1</v>
      </c>
      <c r="I696" s="108">
        <v>0</v>
      </c>
      <c r="J696" s="31">
        <v>1</v>
      </c>
      <c r="K696" s="117">
        <f t="shared" si="39"/>
        <v>1</v>
      </c>
      <c r="L696" s="5">
        <v>0</v>
      </c>
      <c r="M696" s="5">
        <v>0</v>
      </c>
      <c r="N696" s="56" t="str">
        <f t="shared" si="40"/>
        <v>Keller Williams Realty - Waco</v>
      </c>
    </row>
    <row r="697" spans="1:14" outlineLevel="1" x14ac:dyDescent="0.2">
      <c r="A697" s="29" t="s">
        <v>1863</v>
      </c>
      <c r="C697" s="3"/>
      <c r="E697" s="102"/>
      <c r="F697" s="115">
        <f>SUBTOTAL(9,F692:F696)</f>
        <v>762054</v>
      </c>
      <c r="G697" s="31"/>
      <c r="H697" s="108">
        <f>SUBTOTAL(9,H692:H696)</f>
        <v>5</v>
      </c>
      <c r="I697" s="108">
        <f>SUBTOTAL(9,I692:I696)</f>
        <v>0</v>
      </c>
      <c r="J697" s="31">
        <f>SUBTOTAL(9,J692:J696)</f>
        <v>5</v>
      </c>
      <c r="K697" s="117">
        <f t="shared" si="39"/>
        <v>1</v>
      </c>
      <c r="L697" s="5">
        <f>SUBTOTAL(9,L692:L696)</f>
        <v>0</v>
      </c>
      <c r="M697" s="5">
        <f>SUBTOTAL(9,M692:M696)</f>
        <v>0</v>
      </c>
      <c r="N697" s="56" t="str">
        <f t="shared" si="40"/>
        <v>Keller Williams Realty - Waco</v>
      </c>
    </row>
    <row r="698" spans="1:14" outlineLevel="2" x14ac:dyDescent="0.2">
      <c r="A698" t="s">
        <v>852</v>
      </c>
      <c r="B698" t="s">
        <v>1258</v>
      </c>
      <c r="C698" s="3" t="s">
        <v>2880</v>
      </c>
      <c r="D698" t="s">
        <v>6</v>
      </c>
      <c r="E698" s="102">
        <v>43570</v>
      </c>
      <c r="F698" s="115">
        <v>319000</v>
      </c>
      <c r="G698" s="31" t="s">
        <v>838</v>
      </c>
      <c r="H698" s="108">
        <v>1</v>
      </c>
      <c r="I698" s="108">
        <v>0</v>
      </c>
      <c r="J698" s="31">
        <v>1</v>
      </c>
      <c r="K698" s="117">
        <f t="shared" si="39"/>
        <v>1</v>
      </c>
      <c r="L698" s="5">
        <v>0</v>
      </c>
      <c r="M698" s="5">
        <v>0</v>
      </c>
      <c r="N698" s="56" t="str">
        <f t="shared" si="40"/>
        <v>Re/Max Centex, REALTORS</v>
      </c>
    </row>
    <row r="699" spans="1:14" outlineLevel="2" x14ac:dyDescent="0.2">
      <c r="A699" t="s">
        <v>852</v>
      </c>
      <c r="B699" t="s">
        <v>1258</v>
      </c>
      <c r="C699" s="3" t="s">
        <v>2396</v>
      </c>
      <c r="D699" t="s">
        <v>424</v>
      </c>
      <c r="E699" s="102">
        <v>43516</v>
      </c>
      <c r="F699" s="115">
        <v>87900</v>
      </c>
      <c r="G699" s="31" t="s">
        <v>838</v>
      </c>
      <c r="H699" s="108">
        <v>1</v>
      </c>
      <c r="I699" s="108">
        <v>0</v>
      </c>
      <c r="J699" s="31">
        <v>1</v>
      </c>
      <c r="K699" s="117">
        <f t="shared" si="39"/>
        <v>1</v>
      </c>
      <c r="L699" s="5">
        <v>1</v>
      </c>
      <c r="M699" s="5">
        <v>0</v>
      </c>
      <c r="N699" s="56" t="str">
        <f t="shared" si="40"/>
        <v>Re/Max Centex, REALTORS</v>
      </c>
    </row>
    <row r="700" spans="1:14" outlineLevel="2" x14ac:dyDescent="0.2">
      <c r="A700" t="s">
        <v>852</v>
      </c>
      <c r="B700" t="s">
        <v>1258</v>
      </c>
      <c r="C700" s="3" t="s">
        <v>2844</v>
      </c>
      <c r="D700" t="s">
        <v>6</v>
      </c>
      <c r="E700" s="102">
        <v>43566</v>
      </c>
      <c r="F700" s="115">
        <v>217500</v>
      </c>
      <c r="G700" s="31" t="s">
        <v>838</v>
      </c>
      <c r="H700" s="108">
        <v>1</v>
      </c>
      <c r="I700" s="108">
        <v>0</v>
      </c>
      <c r="J700" s="31">
        <v>1</v>
      </c>
      <c r="K700" s="117">
        <f t="shared" si="39"/>
        <v>1</v>
      </c>
      <c r="L700" s="5">
        <v>0</v>
      </c>
      <c r="M700" s="5">
        <v>0</v>
      </c>
      <c r="N700" s="56" t="str">
        <f t="shared" si="40"/>
        <v>Re/Max Centex, REALTORS</v>
      </c>
    </row>
    <row r="701" spans="1:14" outlineLevel="2" x14ac:dyDescent="0.2">
      <c r="A701" t="s">
        <v>852</v>
      </c>
      <c r="B701" t="s">
        <v>1258</v>
      </c>
      <c r="C701" s="3" t="s">
        <v>3184</v>
      </c>
      <c r="D701" t="s">
        <v>534</v>
      </c>
      <c r="E701" s="102">
        <v>43601</v>
      </c>
      <c r="F701" s="115">
        <v>315000</v>
      </c>
      <c r="G701" s="31" t="s">
        <v>838</v>
      </c>
      <c r="H701" s="108">
        <v>1</v>
      </c>
      <c r="I701" s="108">
        <v>0</v>
      </c>
      <c r="J701" s="31">
        <v>1</v>
      </c>
      <c r="K701" s="117">
        <f t="shared" si="39"/>
        <v>1</v>
      </c>
      <c r="L701" s="5">
        <v>0</v>
      </c>
      <c r="M701" s="5">
        <v>0</v>
      </c>
      <c r="N701" s="56" t="str">
        <f t="shared" si="40"/>
        <v>Re/Max Centex, REALTORS</v>
      </c>
    </row>
    <row r="702" spans="1:14" outlineLevel="2" x14ac:dyDescent="0.2">
      <c r="A702" t="s">
        <v>852</v>
      </c>
      <c r="B702" t="s">
        <v>1258</v>
      </c>
      <c r="C702" s="3" t="s">
        <v>2983</v>
      </c>
      <c r="D702" t="s">
        <v>6</v>
      </c>
      <c r="E702" s="102">
        <v>43581</v>
      </c>
      <c r="F702" s="115">
        <v>370000</v>
      </c>
      <c r="G702" s="31" t="s">
        <v>838</v>
      </c>
      <c r="H702" s="108">
        <v>1</v>
      </c>
      <c r="I702" s="108">
        <v>0</v>
      </c>
      <c r="J702" s="31">
        <v>1</v>
      </c>
      <c r="K702" s="117">
        <f t="shared" si="39"/>
        <v>1</v>
      </c>
      <c r="L702" s="5">
        <v>0</v>
      </c>
      <c r="M702" s="5">
        <v>0</v>
      </c>
      <c r="N702" s="56" t="str">
        <f t="shared" si="40"/>
        <v>Re/Max Centex, REALTORS</v>
      </c>
    </row>
    <row r="703" spans="1:14" outlineLevel="2" x14ac:dyDescent="0.2">
      <c r="A703" t="s">
        <v>852</v>
      </c>
      <c r="B703" t="s">
        <v>1258</v>
      </c>
      <c r="C703" s="3" t="s">
        <v>2896</v>
      </c>
      <c r="D703" t="s">
        <v>216</v>
      </c>
      <c r="E703" s="102">
        <v>43572</v>
      </c>
      <c r="F703" s="115">
        <v>212000</v>
      </c>
      <c r="G703" s="31" t="s">
        <v>838</v>
      </c>
      <c r="H703" s="108">
        <v>1</v>
      </c>
      <c r="I703" s="108">
        <v>0</v>
      </c>
      <c r="J703" s="31">
        <v>1</v>
      </c>
      <c r="K703" s="117">
        <f t="shared" si="39"/>
        <v>1</v>
      </c>
      <c r="L703" s="5">
        <v>0</v>
      </c>
      <c r="M703" s="5">
        <v>0</v>
      </c>
      <c r="N703" s="56" t="str">
        <f t="shared" si="40"/>
        <v>Re/Max Centex, REALTORS</v>
      </c>
    </row>
    <row r="704" spans="1:14" outlineLevel="2" x14ac:dyDescent="0.2">
      <c r="A704" t="s">
        <v>852</v>
      </c>
      <c r="B704" t="s">
        <v>1258</v>
      </c>
      <c r="C704" s="3" t="s">
        <v>2285</v>
      </c>
      <c r="D704" t="s">
        <v>1126</v>
      </c>
      <c r="E704" s="102">
        <v>43497</v>
      </c>
      <c r="F704" s="115">
        <v>196000</v>
      </c>
      <c r="G704" s="31" t="s">
        <v>838</v>
      </c>
      <c r="H704" s="108">
        <v>1</v>
      </c>
      <c r="I704" s="108">
        <v>0</v>
      </c>
      <c r="J704" s="31">
        <v>1</v>
      </c>
      <c r="K704" s="117">
        <f t="shared" si="39"/>
        <v>1</v>
      </c>
      <c r="L704" s="5">
        <v>0</v>
      </c>
      <c r="M704" s="5">
        <v>0</v>
      </c>
      <c r="N704" s="56" t="str">
        <f t="shared" si="40"/>
        <v>Re/Max Centex, REALTORS</v>
      </c>
    </row>
    <row r="705" spans="1:14" outlineLevel="2" x14ac:dyDescent="0.2">
      <c r="A705" t="s">
        <v>852</v>
      </c>
      <c r="B705" t="s">
        <v>1258</v>
      </c>
      <c r="C705" t="s">
        <v>2634</v>
      </c>
      <c r="D705" t="s">
        <v>6</v>
      </c>
      <c r="E705" s="3">
        <v>43543</v>
      </c>
      <c r="F705" s="115">
        <v>209900</v>
      </c>
      <c r="G705" s="34" t="s">
        <v>838</v>
      </c>
      <c r="H705" s="108">
        <v>1</v>
      </c>
      <c r="I705" s="108">
        <v>0</v>
      </c>
      <c r="J705" s="31">
        <v>0</v>
      </c>
      <c r="K705" s="117">
        <f t="shared" si="39"/>
        <v>0</v>
      </c>
      <c r="L705" s="107">
        <v>0</v>
      </c>
      <c r="M705" s="107">
        <v>0</v>
      </c>
      <c r="N705" s="56" t="str">
        <f t="shared" si="40"/>
        <v>Re/Max Centex, REALTORS</v>
      </c>
    </row>
    <row r="706" spans="1:14" outlineLevel="2" x14ac:dyDescent="0.2">
      <c r="A706" t="s">
        <v>852</v>
      </c>
      <c r="B706" t="s">
        <v>1258</v>
      </c>
      <c r="C706" t="s">
        <v>3149</v>
      </c>
      <c r="D706" t="s">
        <v>6</v>
      </c>
      <c r="E706" s="3">
        <v>43598</v>
      </c>
      <c r="F706" s="115">
        <v>214900</v>
      </c>
      <c r="G706" s="34" t="s">
        <v>838</v>
      </c>
      <c r="H706" s="108">
        <v>1</v>
      </c>
      <c r="I706" s="108">
        <v>0</v>
      </c>
      <c r="J706" s="31">
        <v>0</v>
      </c>
      <c r="K706" s="117">
        <f t="shared" si="39"/>
        <v>0</v>
      </c>
      <c r="L706" s="107">
        <v>0</v>
      </c>
      <c r="M706" s="107">
        <v>0</v>
      </c>
      <c r="N706" s="56" t="str">
        <f t="shared" si="40"/>
        <v>Re/Max Centex, REALTORS</v>
      </c>
    </row>
    <row r="707" spans="1:14" outlineLevel="2" x14ac:dyDescent="0.2">
      <c r="A707" t="s">
        <v>852</v>
      </c>
      <c r="B707" t="s">
        <v>1258</v>
      </c>
      <c r="C707" t="s">
        <v>2444</v>
      </c>
      <c r="D707" t="s">
        <v>123</v>
      </c>
      <c r="E707" s="3">
        <v>43523</v>
      </c>
      <c r="F707" s="115">
        <v>229000</v>
      </c>
      <c r="G707" s="34" t="s">
        <v>838</v>
      </c>
      <c r="H707" s="108">
        <v>1</v>
      </c>
      <c r="I707" s="108">
        <v>0</v>
      </c>
      <c r="J707" s="31">
        <v>0</v>
      </c>
      <c r="K707" s="117">
        <f t="shared" ref="K707:K770" si="41">+J707/H707</f>
        <v>0</v>
      </c>
      <c r="L707" s="107">
        <v>0</v>
      </c>
      <c r="M707" s="107">
        <v>0</v>
      </c>
      <c r="N707" s="56" t="str">
        <f t="shared" ref="N707:N770" si="42">IF(B707="",B706,B707)</f>
        <v>Re/Max Centex, REALTORS</v>
      </c>
    </row>
    <row r="708" spans="1:14" outlineLevel="2" x14ac:dyDescent="0.2">
      <c r="A708" t="s">
        <v>852</v>
      </c>
      <c r="B708" t="s">
        <v>1258</v>
      </c>
      <c r="C708" t="s">
        <v>2334</v>
      </c>
      <c r="D708" t="s">
        <v>6</v>
      </c>
      <c r="E708" s="3">
        <v>43504</v>
      </c>
      <c r="F708" s="115">
        <v>278900</v>
      </c>
      <c r="G708" s="34" t="s">
        <v>838</v>
      </c>
      <c r="H708" s="108">
        <v>1</v>
      </c>
      <c r="I708" s="108">
        <v>0</v>
      </c>
      <c r="J708" s="31">
        <v>0</v>
      </c>
      <c r="K708" s="117">
        <f t="shared" si="41"/>
        <v>0</v>
      </c>
      <c r="L708" s="107">
        <v>0</v>
      </c>
      <c r="M708" s="107">
        <v>0</v>
      </c>
      <c r="N708" s="56" t="str">
        <f t="shared" si="42"/>
        <v>Re/Max Centex, REALTORS</v>
      </c>
    </row>
    <row r="709" spans="1:14" outlineLevel="2" x14ac:dyDescent="0.2">
      <c r="A709" t="s">
        <v>852</v>
      </c>
      <c r="B709" t="s">
        <v>1258</v>
      </c>
      <c r="C709" t="s">
        <v>3049</v>
      </c>
      <c r="D709" t="s">
        <v>7</v>
      </c>
      <c r="E709" s="3">
        <v>43588</v>
      </c>
      <c r="F709" s="115">
        <v>299000</v>
      </c>
      <c r="G709" s="34" t="s">
        <v>838</v>
      </c>
      <c r="H709" s="108">
        <v>1</v>
      </c>
      <c r="I709" s="108">
        <v>0</v>
      </c>
      <c r="J709" s="31">
        <v>0</v>
      </c>
      <c r="K709" s="117">
        <f t="shared" si="41"/>
        <v>0</v>
      </c>
      <c r="L709" s="107">
        <v>0</v>
      </c>
      <c r="M709" s="107">
        <v>0</v>
      </c>
      <c r="N709" s="56" t="str">
        <f t="shared" si="42"/>
        <v>Re/Max Centex, REALTORS</v>
      </c>
    </row>
    <row r="710" spans="1:14" outlineLevel="2" x14ac:dyDescent="0.2">
      <c r="A710" t="s">
        <v>852</v>
      </c>
      <c r="B710" t="s">
        <v>1258</v>
      </c>
      <c r="C710" t="s">
        <v>2511</v>
      </c>
      <c r="D710" t="s">
        <v>122</v>
      </c>
      <c r="E710" s="3">
        <v>43528</v>
      </c>
      <c r="F710" s="115">
        <v>369900</v>
      </c>
      <c r="G710" s="34" t="s">
        <v>838</v>
      </c>
      <c r="H710" s="108">
        <v>1</v>
      </c>
      <c r="I710" s="108">
        <v>0</v>
      </c>
      <c r="J710" s="31">
        <v>0</v>
      </c>
      <c r="K710" s="117">
        <f t="shared" si="41"/>
        <v>0</v>
      </c>
      <c r="L710" s="107">
        <v>0</v>
      </c>
      <c r="M710" s="107">
        <v>0</v>
      </c>
      <c r="N710" s="56" t="str">
        <f t="shared" si="42"/>
        <v>Re/Max Centex, REALTORS</v>
      </c>
    </row>
    <row r="711" spans="1:14" outlineLevel="2" x14ac:dyDescent="0.2">
      <c r="A711" t="s">
        <v>852</v>
      </c>
      <c r="B711" t="s">
        <v>1258</v>
      </c>
      <c r="C711" t="s">
        <v>3107</v>
      </c>
      <c r="D711" t="s">
        <v>1126</v>
      </c>
      <c r="E711" s="3">
        <v>43594</v>
      </c>
      <c r="F711" s="115">
        <v>457000</v>
      </c>
      <c r="G711" s="34" t="s">
        <v>838</v>
      </c>
      <c r="H711" s="108">
        <v>1</v>
      </c>
      <c r="I711" s="108">
        <v>0</v>
      </c>
      <c r="J711" s="31">
        <v>0</v>
      </c>
      <c r="K711" s="117">
        <f t="shared" si="41"/>
        <v>0</v>
      </c>
      <c r="L711" s="107">
        <v>0</v>
      </c>
      <c r="M711" s="107">
        <v>0</v>
      </c>
      <c r="N711" s="56" t="str">
        <f t="shared" si="42"/>
        <v>Re/Max Centex, REALTORS</v>
      </c>
    </row>
    <row r="712" spans="1:14" outlineLevel="1" x14ac:dyDescent="0.2">
      <c r="A712" s="29" t="s">
        <v>852</v>
      </c>
      <c r="F712" s="115">
        <f>SUBTOTAL(9,F698:F711)</f>
        <v>3776000</v>
      </c>
      <c r="H712" s="108">
        <f>SUBTOTAL(9,H698:H711)</f>
        <v>14</v>
      </c>
      <c r="I712" s="108">
        <f>SUBTOTAL(9,I698:I711)</f>
        <v>0</v>
      </c>
      <c r="J712" s="31">
        <f>SUBTOTAL(9,J698:J711)</f>
        <v>7</v>
      </c>
      <c r="K712" s="117">
        <f t="shared" si="41"/>
        <v>0.5</v>
      </c>
      <c r="L712" s="107">
        <f>SUBTOTAL(9,L698:L711)</f>
        <v>1</v>
      </c>
      <c r="M712" s="107">
        <f>SUBTOTAL(9,M698:M711)</f>
        <v>0</v>
      </c>
      <c r="N712" s="56" t="str">
        <f t="shared" si="42"/>
        <v>Re/Max Centex, REALTORS</v>
      </c>
    </row>
    <row r="713" spans="1:14" outlineLevel="2" x14ac:dyDescent="0.2">
      <c r="A713" t="s">
        <v>2053</v>
      </c>
      <c r="B713" t="s">
        <v>1854</v>
      </c>
      <c r="C713" s="3" t="s">
        <v>2595</v>
      </c>
      <c r="D713" t="s">
        <v>6</v>
      </c>
      <c r="E713" s="102">
        <v>43537</v>
      </c>
      <c r="F713" s="115">
        <v>239000</v>
      </c>
      <c r="G713" s="31" t="s">
        <v>838</v>
      </c>
      <c r="H713" s="108">
        <v>1</v>
      </c>
      <c r="I713" s="108">
        <v>0</v>
      </c>
      <c r="J713" s="31">
        <v>1</v>
      </c>
      <c r="K713" s="117">
        <f t="shared" si="41"/>
        <v>1</v>
      </c>
      <c r="L713" s="5">
        <v>0</v>
      </c>
      <c r="M713" s="5">
        <v>0</v>
      </c>
      <c r="N713" s="56" t="str">
        <f t="shared" si="42"/>
        <v>Weichert, Realtors - Realty Experts</v>
      </c>
    </row>
    <row r="714" spans="1:14" outlineLevel="2" x14ac:dyDescent="0.2">
      <c r="A714" t="s">
        <v>2053</v>
      </c>
      <c r="B714" t="s">
        <v>1854</v>
      </c>
      <c r="C714" s="3" t="s">
        <v>2207</v>
      </c>
      <c r="D714" t="s">
        <v>6</v>
      </c>
      <c r="E714" s="102">
        <v>43488</v>
      </c>
      <c r="F714" s="115">
        <v>78000</v>
      </c>
      <c r="G714" s="31" t="s">
        <v>838</v>
      </c>
      <c r="H714" s="108">
        <v>1</v>
      </c>
      <c r="I714" s="108">
        <v>0</v>
      </c>
      <c r="J714" s="31">
        <v>1</v>
      </c>
      <c r="K714" s="117">
        <f t="shared" si="41"/>
        <v>1</v>
      </c>
      <c r="L714" s="5">
        <v>0</v>
      </c>
      <c r="M714" s="5">
        <v>0</v>
      </c>
      <c r="N714" s="56" t="str">
        <f t="shared" si="42"/>
        <v>Weichert, Realtors - Realty Experts</v>
      </c>
    </row>
    <row r="715" spans="1:14" outlineLevel="2" x14ac:dyDescent="0.2">
      <c r="A715" t="s">
        <v>2053</v>
      </c>
      <c r="B715" t="s">
        <v>1854</v>
      </c>
      <c r="C715" s="3" t="s">
        <v>1725</v>
      </c>
      <c r="D715" t="s">
        <v>1126</v>
      </c>
      <c r="E715" s="102">
        <v>43509</v>
      </c>
      <c r="F715" s="115">
        <v>237000</v>
      </c>
      <c r="G715" s="31">
        <v>20190079</v>
      </c>
      <c r="H715" s="108">
        <v>1</v>
      </c>
      <c r="I715" s="108">
        <v>1</v>
      </c>
      <c r="J715" s="31">
        <v>1</v>
      </c>
      <c r="K715" s="117">
        <f t="shared" si="41"/>
        <v>1</v>
      </c>
      <c r="L715" s="5">
        <v>0</v>
      </c>
      <c r="M715" s="5">
        <v>0</v>
      </c>
      <c r="N715" s="56" t="str">
        <f t="shared" si="42"/>
        <v>Weichert, Realtors - Realty Experts</v>
      </c>
    </row>
    <row r="716" spans="1:14" outlineLevel="2" x14ac:dyDescent="0.2">
      <c r="A716" t="s">
        <v>2053</v>
      </c>
      <c r="B716" t="s">
        <v>1854</v>
      </c>
      <c r="C716" s="3" t="s">
        <v>3353</v>
      </c>
      <c r="D716" t="s">
        <v>700</v>
      </c>
      <c r="E716" s="102">
        <v>43616</v>
      </c>
      <c r="F716" s="115">
        <v>150000</v>
      </c>
      <c r="G716" s="31" t="s">
        <v>838</v>
      </c>
      <c r="H716" s="108">
        <v>1</v>
      </c>
      <c r="I716" s="108">
        <v>0</v>
      </c>
      <c r="J716" s="31">
        <v>1</v>
      </c>
      <c r="K716" s="117">
        <f t="shared" si="41"/>
        <v>1</v>
      </c>
      <c r="L716" s="5">
        <v>0</v>
      </c>
      <c r="M716" s="5">
        <v>0</v>
      </c>
      <c r="N716" s="56" t="str">
        <f t="shared" si="42"/>
        <v>Weichert, Realtors - Realty Experts</v>
      </c>
    </row>
    <row r="717" spans="1:14" outlineLevel="2" x14ac:dyDescent="0.2">
      <c r="A717" t="s">
        <v>2053</v>
      </c>
      <c r="B717" t="s">
        <v>1854</v>
      </c>
      <c r="C717" t="s">
        <v>2845</v>
      </c>
      <c r="D717" t="s">
        <v>6</v>
      </c>
      <c r="E717" s="3">
        <v>43566</v>
      </c>
      <c r="F717" s="115">
        <v>120000</v>
      </c>
      <c r="G717" s="34" t="s">
        <v>838</v>
      </c>
      <c r="H717" s="108">
        <v>1</v>
      </c>
      <c r="I717" s="108">
        <v>0</v>
      </c>
      <c r="J717" s="31">
        <v>0</v>
      </c>
      <c r="K717" s="117">
        <f t="shared" si="41"/>
        <v>0</v>
      </c>
      <c r="L717" s="107">
        <v>0</v>
      </c>
      <c r="M717" s="107">
        <v>0</v>
      </c>
      <c r="N717" s="56" t="str">
        <f t="shared" si="42"/>
        <v>Weichert, Realtors - Realty Experts</v>
      </c>
    </row>
    <row r="718" spans="1:14" outlineLevel="2" x14ac:dyDescent="0.2">
      <c r="A718" t="s">
        <v>2053</v>
      </c>
      <c r="B718" t="s">
        <v>1854</v>
      </c>
      <c r="C718" t="s">
        <v>2447</v>
      </c>
      <c r="D718" t="s">
        <v>6</v>
      </c>
      <c r="E718" s="3">
        <v>43523</v>
      </c>
      <c r="F718" s="115">
        <v>150000</v>
      </c>
      <c r="G718" s="34">
        <v>20190292</v>
      </c>
      <c r="H718" s="108">
        <v>1</v>
      </c>
      <c r="I718" s="108">
        <v>1</v>
      </c>
      <c r="J718" s="31">
        <v>0</v>
      </c>
      <c r="K718" s="117">
        <f t="shared" si="41"/>
        <v>0</v>
      </c>
      <c r="L718" s="107">
        <v>0</v>
      </c>
      <c r="M718" s="107">
        <v>0</v>
      </c>
      <c r="N718" s="56" t="str">
        <f t="shared" si="42"/>
        <v>Weichert, Realtors - Realty Experts</v>
      </c>
    </row>
    <row r="719" spans="1:14" outlineLevel="1" x14ac:dyDescent="0.2">
      <c r="A719" s="29" t="s">
        <v>2053</v>
      </c>
      <c r="F719" s="115">
        <f>SUBTOTAL(9,F713:F718)</f>
        <v>974000</v>
      </c>
      <c r="H719" s="108">
        <f>SUBTOTAL(9,H713:H718)</f>
        <v>6</v>
      </c>
      <c r="I719" s="108">
        <f>SUBTOTAL(9,I713:I718)</f>
        <v>2</v>
      </c>
      <c r="J719" s="31">
        <f>SUBTOTAL(9,J713:J718)</f>
        <v>4</v>
      </c>
      <c r="K719" s="117">
        <f t="shared" si="41"/>
        <v>0.66666666666666663</v>
      </c>
      <c r="L719" s="107">
        <f>SUBTOTAL(9,L713:L718)</f>
        <v>0</v>
      </c>
      <c r="M719" s="107">
        <f>SUBTOTAL(9,M713:M718)</f>
        <v>0</v>
      </c>
      <c r="N719" s="56" t="str">
        <f t="shared" si="42"/>
        <v>Weichert, Realtors - Realty Experts</v>
      </c>
    </row>
    <row r="720" spans="1:14" outlineLevel="2" x14ac:dyDescent="0.2">
      <c r="A720" t="s">
        <v>2010</v>
      </c>
      <c r="B720" t="s">
        <v>1286</v>
      </c>
      <c r="C720" s="3" t="s">
        <v>2638</v>
      </c>
      <c r="D720" t="s">
        <v>111</v>
      </c>
      <c r="E720" s="102">
        <v>43543</v>
      </c>
      <c r="F720" s="115">
        <v>66000</v>
      </c>
      <c r="G720" s="31" t="s">
        <v>838</v>
      </c>
      <c r="H720" s="108">
        <v>1</v>
      </c>
      <c r="I720" s="108">
        <v>0</v>
      </c>
      <c r="J720" s="31">
        <v>1</v>
      </c>
      <c r="K720" s="117">
        <f t="shared" si="41"/>
        <v>1</v>
      </c>
      <c r="L720" s="5">
        <v>1</v>
      </c>
      <c r="M720" s="5">
        <v>0</v>
      </c>
      <c r="N720" s="56" t="str">
        <f t="shared" si="42"/>
        <v>Harrell Residential</v>
      </c>
    </row>
    <row r="721" spans="1:14" outlineLevel="2" x14ac:dyDescent="0.2">
      <c r="A721" t="s">
        <v>2010</v>
      </c>
      <c r="B721" t="s">
        <v>1286</v>
      </c>
      <c r="C721" t="s">
        <v>2684</v>
      </c>
      <c r="D721" t="s">
        <v>6</v>
      </c>
      <c r="E721" s="3">
        <v>43546</v>
      </c>
      <c r="F721" s="115">
        <v>120000</v>
      </c>
      <c r="G721" s="34" t="s">
        <v>838</v>
      </c>
      <c r="H721" s="108">
        <v>1</v>
      </c>
      <c r="I721" s="108">
        <v>0</v>
      </c>
      <c r="J721" s="31">
        <v>0</v>
      </c>
      <c r="K721" s="117">
        <f t="shared" si="41"/>
        <v>0</v>
      </c>
      <c r="L721" s="107">
        <v>0</v>
      </c>
      <c r="M721" s="107">
        <v>0</v>
      </c>
      <c r="N721" s="56" t="str">
        <f t="shared" si="42"/>
        <v>Harrell Residential</v>
      </c>
    </row>
    <row r="722" spans="1:14" outlineLevel="1" x14ac:dyDescent="0.2">
      <c r="A722" s="29" t="s">
        <v>2010</v>
      </c>
      <c r="F722" s="115">
        <f>SUBTOTAL(9,F720:F721)</f>
        <v>186000</v>
      </c>
      <c r="H722" s="108">
        <f>SUBTOTAL(9,H720:H721)</f>
        <v>2</v>
      </c>
      <c r="I722" s="108">
        <f>SUBTOTAL(9,I720:I721)</f>
        <v>0</v>
      </c>
      <c r="J722" s="31">
        <f>SUBTOTAL(9,J720:J721)</f>
        <v>1</v>
      </c>
      <c r="K722" s="117">
        <f t="shared" si="41"/>
        <v>0.5</v>
      </c>
      <c r="L722" s="107">
        <f>SUBTOTAL(9,L720:L721)</f>
        <v>1</v>
      </c>
      <c r="M722" s="107">
        <f>SUBTOTAL(9,M720:M721)</f>
        <v>0</v>
      </c>
      <c r="N722" s="56" t="str">
        <f t="shared" si="42"/>
        <v>Harrell Residential</v>
      </c>
    </row>
    <row r="723" spans="1:14" outlineLevel="2" x14ac:dyDescent="0.2">
      <c r="A723" t="s">
        <v>2631</v>
      </c>
      <c r="B723" t="s">
        <v>1842</v>
      </c>
      <c r="C723" s="3" t="s">
        <v>2632</v>
      </c>
      <c r="D723" t="s">
        <v>11</v>
      </c>
      <c r="E723" s="102">
        <v>43542</v>
      </c>
      <c r="F723" s="115">
        <v>112000</v>
      </c>
      <c r="G723" s="31">
        <v>20190331</v>
      </c>
      <c r="H723" s="108">
        <v>1</v>
      </c>
      <c r="I723" s="108">
        <v>1</v>
      </c>
      <c r="J723" s="31">
        <v>1</v>
      </c>
      <c r="K723" s="117">
        <f t="shared" si="41"/>
        <v>1</v>
      </c>
      <c r="L723" s="5">
        <v>0</v>
      </c>
      <c r="M723" s="5">
        <v>0</v>
      </c>
      <c r="N723" s="56" t="str">
        <f t="shared" si="42"/>
        <v>Coldwell Banker Apex, REALTORS</v>
      </c>
    </row>
    <row r="724" spans="1:14" outlineLevel="1" x14ac:dyDescent="0.2">
      <c r="A724" s="29" t="s">
        <v>2631</v>
      </c>
      <c r="C724" s="3"/>
      <c r="E724" s="102"/>
      <c r="F724" s="115">
        <f>SUBTOTAL(9,F723:F723)</f>
        <v>112000</v>
      </c>
      <c r="G724" s="31"/>
      <c r="H724" s="108">
        <f>SUBTOTAL(9,H723:H723)</f>
        <v>1</v>
      </c>
      <c r="I724" s="108">
        <f>SUBTOTAL(9,I723:I723)</f>
        <v>1</v>
      </c>
      <c r="J724" s="31">
        <f>SUBTOTAL(9,J723:J723)</f>
        <v>1</v>
      </c>
      <c r="K724" s="117">
        <f t="shared" si="41"/>
        <v>1</v>
      </c>
      <c r="L724" s="5">
        <f>SUBTOTAL(9,L723:L723)</f>
        <v>0</v>
      </c>
      <c r="M724" s="5">
        <f>SUBTOTAL(9,M723:M723)</f>
        <v>0</v>
      </c>
      <c r="N724" s="56" t="str">
        <f t="shared" si="42"/>
        <v>Coldwell Banker Apex, REALTORS</v>
      </c>
    </row>
    <row r="725" spans="1:14" outlineLevel="2" x14ac:dyDescent="0.2">
      <c r="A725" t="s">
        <v>211</v>
      </c>
      <c r="B725" t="s">
        <v>2025</v>
      </c>
      <c r="C725" s="3" t="s">
        <v>2956</v>
      </c>
      <c r="D725" t="s">
        <v>6</v>
      </c>
      <c r="E725" s="102">
        <v>43579</v>
      </c>
      <c r="F725" s="115">
        <v>350000</v>
      </c>
      <c r="G725" s="31" t="s">
        <v>838</v>
      </c>
      <c r="H725" s="108">
        <v>1</v>
      </c>
      <c r="I725" s="108">
        <v>0</v>
      </c>
      <c r="J725" s="31">
        <v>1</v>
      </c>
      <c r="K725" s="117">
        <f t="shared" si="41"/>
        <v>1</v>
      </c>
      <c r="L725" s="5">
        <v>1</v>
      </c>
      <c r="M725" s="5">
        <v>0</v>
      </c>
      <c r="N725" s="56" t="str">
        <f t="shared" si="42"/>
        <v>Red Oak Properties</v>
      </c>
    </row>
    <row r="726" spans="1:14" outlineLevel="2" x14ac:dyDescent="0.2">
      <c r="A726" t="s">
        <v>211</v>
      </c>
      <c r="B726" t="s">
        <v>2025</v>
      </c>
      <c r="C726" s="3" t="s">
        <v>798</v>
      </c>
      <c r="D726" t="s">
        <v>1249</v>
      </c>
      <c r="E726" s="102">
        <v>43606</v>
      </c>
      <c r="F726" s="115">
        <v>194000</v>
      </c>
      <c r="G726" s="31" t="s">
        <v>838</v>
      </c>
      <c r="H726" s="108">
        <v>1</v>
      </c>
      <c r="I726" s="108">
        <v>0</v>
      </c>
      <c r="J726" s="31">
        <v>1</v>
      </c>
      <c r="K726" s="117">
        <f t="shared" si="41"/>
        <v>1</v>
      </c>
      <c r="L726" s="5">
        <v>1</v>
      </c>
      <c r="M726" s="5">
        <v>0</v>
      </c>
      <c r="N726" s="56" t="str">
        <f t="shared" si="42"/>
        <v>Red Oak Properties</v>
      </c>
    </row>
    <row r="727" spans="1:14" outlineLevel="2" x14ac:dyDescent="0.2">
      <c r="A727" t="s">
        <v>211</v>
      </c>
      <c r="B727" t="s">
        <v>2025</v>
      </c>
      <c r="C727" t="s">
        <v>3134</v>
      </c>
      <c r="D727" t="s">
        <v>6</v>
      </c>
      <c r="E727" s="3">
        <v>43595</v>
      </c>
      <c r="F727" s="115">
        <v>195900</v>
      </c>
      <c r="G727" s="34" t="s">
        <v>838</v>
      </c>
      <c r="H727" s="108">
        <v>1</v>
      </c>
      <c r="I727" s="108">
        <v>0</v>
      </c>
      <c r="J727" s="31">
        <v>0</v>
      </c>
      <c r="K727" s="117">
        <f t="shared" si="41"/>
        <v>0</v>
      </c>
      <c r="L727" s="107">
        <v>0</v>
      </c>
      <c r="M727" s="107">
        <v>0</v>
      </c>
      <c r="N727" s="56" t="str">
        <f t="shared" si="42"/>
        <v>Red Oak Properties</v>
      </c>
    </row>
    <row r="728" spans="1:14" outlineLevel="2" x14ac:dyDescent="0.2">
      <c r="A728" t="s">
        <v>211</v>
      </c>
      <c r="B728" t="s">
        <v>2025</v>
      </c>
      <c r="C728" t="s">
        <v>2074</v>
      </c>
      <c r="D728" t="s">
        <v>1249</v>
      </c>
      <c r="E728" s="3">
        <v>43577</v>
      </c>
      <c r="F728" s="115">
        <v>253000</v>
      </c>
      <c r="G728" s="34" t="s">
        <v>838</v>
      </c>
      <c r="H728" s="108">
        <v>1</v>
      </c>
      <c r="I728" s="108">
        <v>0</v>
      </c>
      <c r="J728" s="31">
        <v>0</v>
      </c>
      <c r="K728" s="117">
        <f t="shared" si="41"/>
        <v>0</v>
      </c>
      <c r="L728" s="107">
        <v>0</v>
      </c>
      <c r="M728" s="107">
        <v>0</v>
      </c>
      <c r="N728" s="56" t="str">
        <f t="shared" si="42"/>
        <v>Red Oak Properties</v>
      </c>
    </row>
    <row r="729" spans="1:14" outlineLevel="2" x14ac:dyDescent="0.2">
      <c r="A729" t="s">
        <v>211</v>
      </c>
      <c r="B729" t="s">
        <v>2025</v>
      </c>
      <c r="C729" t="s">
        <v>3258</v>
      </c>
      <c r="D729" t="s">
        <v>6</v>
      </c>
      <c r="E729" s="3">
        <v>43608</v>
      </c>
      <c r="F729" s="115">
        <v>366500</v>
      </c>
      <c r="G729" s="34" t="s">
        <v>838</v>
      </c>
      <c r="H729" s="108">
        <v>1</v>
      </c>
      <c r="I729" s="108">
        <v>0</v>
      </c>
      <c r="J729" s="31">
        <v>0</v>
      </c>
      <c r="K729" s="117">
        <f t="shared" si="41"/>
        <v>0</v>
      </c>
      <c r="L729" s="107">
        <v>0</v>
      </c>
      <c r="M729" s="107">
        <v>0</v>
      </c>
      <c r="N729" s="56" t="str">
        <f t="shared" si="42"/>
        <v>Red Oak Properties</v>
      </c>
    </row>
    <row r="730" spans="1:14" outlineLevel="1" x14ac:dyDescent="0.2">
      <c r="A730" s="29" t="s">
        <v>211</v>
      </c>
      <c r="F730" s="115">
        <f>SUBTOTAL(9,F725:F729)</f>
        <v>1359400</v>
      </c>
      <c r="H730" s="108">
        <f>SUBTOTAL(9,H725:H729)</f>
        <v>5</v>
      </c>
      <c r="I730" s="108">
        <f>SUBTOTAL(9,I725:I729)</f>
        <v>0</v>
      </c>
      <c r="J730" s="31">
        <f>SUBTOTAL(9,J725:J729)</f>
        <v>2</v>
      </c>
      <c r="K730" s="117">
        <f t="shared" si="41"/>
        <v>0.4</v>
      </c>
      <c r="L730" s="107">
        <f>SUBTOTAL(9,L725:L729)</f>
        <v>2</v>
      </c>
      <c r="M730" s="107">
        <f>SUBTOTAL(9,M725:M729)</f>
        <v>0</v>
      </c>
      <c r="N730" s="56" t="str">
        <f t="shared" si="42"/>
        <v>Red Oak Properties</v>
      </c>
    </row>
    <row r="731" spans="1:14" outlineLevel="2" x14ac:dyDescent="0.2">
      <c r="A731" t="s">
        <v>1480</v>
      </c>
      <c r="B731" t="s">
        <v>1840</v>
      </c>
      <c r="C731" s="3" t="s">
        <v>2950</v>
      </c>
      <c r="D731" t="s">
        <v>700</v>
      </c>
      <c r="E731" s="102">
        <v>43578</v>
      </c>
      <c r="F731" s="115">
        <v>115000</v>
      </c>
      <c r="G731" s="31" t="s">
        <v>838</v>
      </c>
      <c r="H731" s="108">
        <v>1</v>
      </c>
      <c r="I731" s="108">
        <v>0</v>
      </c>
      <c r="J731" s="31">
        <v>1</v>
      </c>
      <c r="K731" s="117">
        <f t="shared" si="41"/>
        <v>1</v>
      </c>
      <c r="L731" s="5">
        <v>1</v>
      </c>
      <c r="M731" s="5">
        <v>0</v>
      </c>
      <c r="N731" s="56" t="str">
        <f t="shared" si="42"/>
        <v>Kelly, Realtors</v>
      </c>
    </row>
    <row r="732" spans="1:14" outlineLevel="2" x14ac:dyDescent="0.2">
      <c r="A732" t="s">
        <v>1480</v>
      </c>
      <c r="B732" t="s">
        <v>1840</v>
      </c>
      <c r="C732" s="3" t="s">
        <v>2142</v>
      </c>
      <c r="D732" t="s">
        <v>700</v>
      </c>
      <c r="E732" s="102">
        <v>43476</v>
      </c>
      <c r="F732" s="115">
        <v>135000</v>
      </c>
      <c r="G732" s="31" t="s">
        <v>838</v>
      </c>
      <c r="H732" s="108">
        <v>1</v>
      </c>
      <c r="I732" s="108">
        <v>0</v>
      </c>
      <c r="J732" s="31">
        <v>1</v>
      </c>
      <c r="K732" s="117">
        <f t="shared" si="41"/>
        <v>1</v>
      </c>
      <c r="L732" s="5">
        <v>0</v>
      </c>
      <c r="M732" s="5">
        <v>0</v>
      </c>
      <c r="N732" s="56" t="str">
        <f t="shared" si="42"/>
        <v>Kelly, Realtors</v>
      </c>
    </row>
    <row r="733" spans="1:14" outlineLevel="2" x14ac:dyDescent="0.2">
      <c r="A733" t="s">
        <v>1480</v>
      </c>
      <c r="B733" t="s">
        <v>1840</v>
      </c>
      <c r="C733" t="s">
        <v>2597</v>
      </c>
      <c r="D733" t="s">
        <v>121</v>
      </c>
      <c r="E733" s="3">
        <v>43538</v>
      </c>
      <c r="F733" s="115">
        <v>73000</v>
      </c>
      <c r="G733" s="17" t="s">
        <v>838</v>
      </c>
      <c r="H733" s="108">
        <v>1</v>
      </c>
      <c r="I733" s="108">
        <v>0</v>
      </c>
      <c r="J733" s="31">
        <v>0</v>
      </c>
      <c r="K733" s="117">
        <f t="shared" si="41"/>
        <v>0</v>
      </c>
      <c r="L733" s="107">
        <v>0</v>
      </c>
      <c r="M733" s="107">
        <v>0</v>
      </c>
      <c r="N733" s="56" t="str">
        <f t="shared" si="42"/>
        <v>Kelly, Realtors</v>
      </c>
    </row>
    <row r="734" spans="1:14" outlineLevel="1" x14ac:dyDescent="0.2">
      <c r="A734" s="29" t="s">
        <v>1480</v>
      </c>
      <c r="F734" s="115">
        <f>SUBTOTAL(9,F731:F733)</f>
        <v>323000</v>
      </c>
      <c r="G734" s="17"/>
      <c r="H734" s="108">
        <f>SUBTOTAL(9,H731:H733)</f>
        <v>3</v>
      </c>
      <c r="I734" s="108">
        <f>SUBTOTAL(9,I731:I733)</f>
        <v>0</v>
      </c>
      <c r="J734" s="31">
        <f>SUBTOTAL(9,J731:J733)</f>
        <v>2</v>
      </c>
      <c r="K734" s="117">
        <f t="shared" si="41"/>
        <v>0.66666666666666663</v>
      </c>
      <c r="L734" s="107">
        <f>SUBTOTAL(9,L731:L733)</f>
        <v>1</v>
      </c>
      <c r="M734" s="107">
        <f>SUBTOTAL(9,M731:M733)</f>
        <v>0</v>
      </c>
      <c r="N734" s="56" t="str">
        <f t="shared" si="42"/>
        <v>Kelly, Realtors</v>
      </c>
    </row>
    <row r="735" spans="1:14" outlineLevel="2" x14ac:dyDescent="0.2">
      <c r="A735" t="s">
        <v>2071</v>
      </c>
      <c r="B735" t="s">
        <v>303</v>
      </c>
      <c r="C735" s="3" t="s">
        <v>3047</v>
      </c>
      <c r="D735" t="s">
        <v>425</v>
      </c>
      <c r="E735" s="102">
        <v>43588</v>
      </c>
      <c r="F735" s="115">
        <v>160000</v>
      </c>
      <c r="G735" s="31" t="s">
        <v>838</v>
      </c>
      <c r="H735" s="108">
        <v>1</v>
      </c>
      <c r="I735" s="108">
        <v>0</v>
      </c>
      <c r="J735" s="31">
        <v>1</v>
      </c>
      <c r="K735" s="117">
        <f t="shared" si="41"/>
        <v>1</v>
      </c>
      <c r="L735" s="5">
        <v>0</v>
      </c>
      <c r="M735" s="5">
        <v>0</v>
      </c>
      <c r="N735" s="56" t="str">
        <f t="shared" si="42"/>
        <v>AG Real Estate &amp; Associates</v>
      </c>
    </row>
    <row r="736" spans="1:14" outlineLevel="2" x14ac:dyDescent="0.2">
      <c r="A736" t="s">
        <v>2071</v>
      </c>
      <c r="B736" t="s">
        <v>303</v>
      </c>
      <c r="C736" s="3" t="s">
        <v>2338</v>
      </c>
      <c r="D736" t="s">
        <v>6</v>
      </c>
      <c r="E736" s="102">
        <v>43507</v>
      </c>
      <c r="F736" s="115">
        <v>371250</v>
      </c>
      <c r="G736" s="31">
        <v>20190185</v>
      </c>
      <c r="H736" s="108">
        <v>1</v>
      </c>
      <c r="I736" s="108">
        <v>1</v>
      </c>
      <c r="J736" s="31">
        <v>1</v>
      </c>
      <c r="K736" s="117">
        <f t="shared" si="41"/>
        <v>1</v>
      </c>
      <c r="L736" s="5">
        <v>0</v>
      </c>
      <c r="M736" s="5">
        <v>0</v>
      </c>
      <c r="N736" s="56" t="str">
        <f t="shared" si="42"/>
        <v>AG Real Estate &amp; Associates</v>
      </c>
    </row>
    <row r="737" spans="1:14" outlineLevel="2" x14ac:dyDescent="0.2">
      <c r="A737" t="s">
        <v>2071</v>
      </c>
      <c r="B737" t="s">
        <v>303</v>
      </c>
      <c r="C737" s="3" t="s">
        <v>2654</v>
      </c>
      <c r="D737" t="s">
        <v>6</v>
      </c>
      <c r="E737" s="102">
        <v>43545</v>
      </c>
      <c r="F737" s="115">
        <v>185000</v>
      </c>
      <c r="G737" s="31">
        <v>20190341</v>
      </c>
      <c r="H737" s="108">
        <v>1</v>
      </c>
      <c r="I737" s="108">
        <v>1</v>
      </c>
      <c r="J737" s="31">
        <v>1</v>
      </c>
      <c r="K737" s="117">
        <f t="shared" si="41"/>
        <v>1</v>
      </c>
      <c r="L737" s="5">
        <v>0</v>
      </c>
      <c r="M737" s="5">
        <v>0</v>
      </c>
      <c r="N737" s="56" t="str">
        <f t="shared" si="42"/>
        <v>AG Real Estate &amp; Associates</v>
      </c>
    </row>
    <row r="738" spans="1:14" outlineLevel="2" x14ac:dyDescent="0.2">
      <c r="A738" t="s">
        <v>2071</v>
      </c>
      <c r="B738" t="s">
        <v>303</v>
      </c>
      <c r="C738" s="3" t="s">
        <v>2450</v>
      </c>
      <c r="D738" t="s">
        <v>6</v>
      </c>
      <c r="E738" s="102">
        <v>43523</v>
      </c>
      <c r="F738" s="115">
        <v>109000</v>
      </c>
      <c r="G738" s="31">
        <v>20190214</v>
      </c>
      <c r="H738" s="108">
        <v>1</v>
      </c>
      <c r="I738" s="108">
        <v>1</v>
      </c>
      <c r="J738" s="31">
        <v>1</v>
      </c>
      <c r="K738" s="117">
        <f t="shared" si="41"/>
        <v>1</v>
      </c>
      <c r="L738" s="5">
        <v>0</v>
      </c>
      <c r="M738" s="5">
        <v>0</v>
      </c>
      <c r="N738" s="56" t="str">
        <f t="shared" si="42"/>
        <v>AG Real Estate &amp; Associates</v>
      </c>
    </row>
    <row r="739" spans="1:14" outlineLevel="1" x14ac:dyDescent="0.2">
      <c r="A739" s="29" t="s">
        <v>2071</v>
      </c>
      <c r="C739" s="3"/>
      <c r="E739" s="102"/>
      <c r="F739" s="115">
        <f>SUBTOTAL(9,F735:F738)</f>
        <v>825250</v>
      </c>
      <c r="G739" s="31"/>
      <c r="H739" s="108">
        <f>SUBTOTAL(9,H735:H738)</f>
        <v>4</v>
      </c>
      <c r="I739" s="108">
        <f>SUBTOTAL(9,I735:I738)</f>
        <v>3</v>
      </c>
      <c r="J739" s="31">
        <f>SUBTOTAL(9,J735:J738)</f>
        <v>4</v>
      </c>
      <c r="K739" s="117">
        <f t="shared" si="41"/>
        <v>1</v>
      </c>
      <c r="L739" s="5">
        <f>SUBTOTAL(9,L735:L738)</f>
        <v>0</v>
      </c>
      <c r="M739" s="5">
        <f>SUBTOTAL(9,M735:M738)</f>
        <v>0</v>
      </c>
      <c r="N739" s="56" t="str">
        <f t="shared" si="42"/>
        <v>AG Real Estate &amp; Associates</v>
      </c>
    </row>
    <row r="740" spans="1:14" outlineLevel="2" x14ac:dyDescent="0.2">
      <c r="A740" t="s">
        <v>1899</v>
      </c>
      <c r="B740" t="s">
        <v>1900</v>
      </c>
      <c r="C740" t="s">
        <v>2119</v>
      </c>
      <c r="D740" t="s">
        <v>328</v>
      </c>
      <c r="E740" s="3">
        <v>43472</v>
      </c>
      <c r="F740" s="115">
        <v>860000</v>
      </c>
      <c r="G740" s="34" t="s">
        <v>838</v>
      </c>
      <c r="H740" s="108">
        <v>1</v>
      </c>
      <c r="I740" s="108">
        <v>0</v>
      </c>
      <c r="J740" s="31">
        <v>0</v>
      </c>
      <c r="K740" s="117">
        <f t="shared" si="41"/>
        <v>0</v>
      </c>
      <c r="L740" s="107">
        <v>0</v>
      </c>
      <c r="M740" s="107">
        <v>0</v>
      </c>
      <c r="N740" s="56" t="str">
        <f t="shared" si="42"/>
        <v>Bartlett Real Estate</v>
      </c>
    </row>
    <row r="741" spans="1:14" outlineLevel="1" x14ac:dyDescent="0.2">
      <c r="A741" s="29" t="s">
        <v>1899</v>
      </c>
      <c r="F741" s="115">
        <f>SUBTOTAL(9,F740:F740)</f>
        <v>860000</v>
      </c>
      <c r="H741" s="108">
        <f>SUBTOTAL(9,H740:H740)</f>
        <v>1</v>
      </c>
      <c r="I741" s="108">
        <f>SUBTOTAL(9,I740:I740)</f>
        <v>0</v>
      </c>
      <c r="J741" s="31">
        <f>SUBTOTAL(9,J740:J740)</f>
        <v>0</v>
      </c>
      <c r="K741" s="117">
        <f t="shared" si="41"/>
        <v>0</v>
      </c>
      <c r="L741" s="107">
        <f>SUBTOTAL(9,L740:L740)</f>
        <v>0</v>
      </c>
      <c r="M741" s="107">
        <f>SUBTOTAL(9,M740:M740)</f>
        <v>0</v>
      </c>
      <c r="N741" s="56" t="str">
        <f t="shared" si="42"/>
        <v>Bartlett Real Estate</v>
      </c>
    </row>
    <row r="742" spans="1:14" outlineLevel="2" x14ac:dyDescent="0.2">
      <c r="A742" t="s">
        <v>1634</v>
      </c>
      <c r="B742" t="s">
        <v>368</v>
      </c>
      <c r="C742" t="s">
        <v>2836</v>
      </c>
      <c r="D742" t="s">
        <v>534</v>
      </c>
      <c r="E742" s="3">
        <v>43565</v>
      </c>
      <c r="F742" s="115">
        <v>200000</v>
      </c>
      <c r="G742" s="34">
        <v>20190397</v>
      </c>
      <c r="H742" s="108">
        <v>1</v>
      </c>
      <c r="I742" s="108">
        <v>1</v>
      </c>
      <c r="J742" s="31">
        <v>0</v>
      </c>
      <c r="K742" s="117">
        <f t="shared" si="41"/>
        <v>0</v>
      </c>
      <c r="L742" s="107">
        <v>0</v>
      </c>
      <c r="M742" s="107">
        <v>0</v>
      </c>
      <c r="N742" s="56" t="str">
        <f t="shared" si="42"/>
        <v>Bosque Real Estate, Inc.</v>
      </c>
    </row>
    <row r="743" spans="1:14" outlineLevel="1" x14ac:dyDescent="0.2">
      <c r="A743" s="29" t="s">
        <v>1634</v>
      </c>
      <c r="F743" s="115">
        <f>SUBTOTAL(9,F742:F742)</f>
        <v>200000</v>
      </c>
      <c r="H743" s="108">
        <f>SUBTOTAL(9,H742:H742)</f>
        <v>1</v>
      </c>
      <c r="I743" s="108">
        <f>SUBTOTAL(9,I742:I742)</f>
        <v>1</v>
      </c>
      <c r="J743" s="31">
        <f>SUBTOTAL(9,J742:J742)</f>
        <v>0</v>
      </c>
      <c r="K743" s="117">
        <f t="shared" si="41"/>
        <v>0</v>
      </c>
      <c r="L743" s="107">
        <f>SUBTOTAL(9,L742:L742)</f>
        <v>0</v>
      </c>
      <c r="M743" s="107">
        <f>SUBTOTAL(9,M742:M742)</f>
        <v>0</v>
      </c>
      <c r="N743" s="56" t="str">
        <f t="shared" si="42"/>
        <v>Bosque Real Estate, Inc.</v>
      </c>
    </row>
    <row r="744" spans="1:14" outlineLevel="2" x14ac:dyDescent="0.2">
      <c r="A744" t="s">
        <v>146</v>
      </c>
      <c r="B744" t="s">
        <v>1840</v>
      </c>
      <c r="C744" s="3" t="s">
        <v>3320</v>
      </c>
      <c r="D744" t="s">
        <v>216</v>
      </c>
      <c r="E744" s="102">
        <v>43615</v>
      </c>
      <c r="F744" s="115">
        <v>189000</v>
      </c>
      <c r="G744" s="31">
        <v>20190935</v>
      </c>
      <c r="H744" s="108">
        <v>1</v>
      </c>
      <c r="I744" s="108">
        <v>1</v>
      </c>
      <c r="J744" s="31">
        <v>1</v>
      </c>
      <c r="K744" s="117">
        <f t="shared" si="41"/>
        <v>1</v>
      </c>
      <c r="L744" s="5">
        <v>0</v>
      </c>
      <c r="M744" s="5">
        <v>0</v>
      </c>
      <c r="N744" s="56" t="str">
        <f t="shared" si="42"/>
        <v>Kelly, Realtors</v>
      </c>
    </row>
    <row r="745" spans="1:14" outlineLevel="2" x14ac:dyDescent="0.2">
      <c r="A745" t="s">
        <v>146</v>
      </c>
      <c r="B745" t="s">
        <v>1840</v>
      </c>
      <c r="C745" s="3" t="s">
        <v>2787</v>
      </c>
      <c r="D745" t="s">
        <v>216</v>
      </c>
      <c r="E745" s="102">
        <v>43559</v>
      </c>
      <c r="F745" s="115">
        <v>136000</v>
      </c>
      <c r="G745" s="31" t="s">
        <v>838</v>
      </c>
      <c r="H745" s="108">
        <v>1</v>
      </c>
      <c r="I745" s="108">
        <v>0</v>
      </c>
      <c r="J745" s="31">
        <v>1</v>
      </c>
      <c r="K745" s="117">
        <f t="shared" si="41"/>
        <v>1</v>
      </c>
      <c r="L745" s="5">
        <v>0</v>
      </c>
      <c r="M745" s="5">
        <v>0</v>
      </c>
      <c r="N745" s="56" t="str">
        <f t="shared" si="42"/>
        <v>Kelly, Realtors</v>
      </c>
    </row>
    <row r="746" spans="1:14" outlineLevel="1" x14ac:dyDescent="0.2">
      <c r="A746" s="29" t="s">
        <v>146</v>
      </c>
      <c r="C746" s="3"/>
      <c r="E746" s="102"/>
      <c r="F746" s="115">
        <f>SUBTOTAL(9,F744:F745)</f>
        <v>325000</v>
      </c>
      <c r="G746" s="31"/>
      <c r="H746" s="108">
        <f>SUBTOTAL(9,H744:H745)</f>
        <v>2</v>
      </c>
      <c r="I746" s="108">
        <f>SUBTOTAL(9,I744:I745)</f>
        <v>1</v>
      </c>
      <c r="J746" s="31">
        <f>SUBTOTAL(9,J744:J745)</f>
        <v>2</v>
      </c>
      <c r="K746" s="117">
        <f t="shared" si="41"/>
        <v>1</v>
      </c>
      <c r="L746" s="5">
        <f>SUBTOTAL(9,L744:L745)</f>
        <v>0</v>
      </c>
      <c r="M746" s="5">
        <f>SUBTOTAL(9,M744:M745)</f>
        <v>0</v>
      </c>
      <c r="N746" s="56" t="str">
        <f t="shared" si="42"/>
        <v>Kelly, Realtors</v>
      </c>
    </row>
    <row r="747" spans="1:14" outlineLevel="2" x14ac:dyDescent="0.2">
      <c r="A747" t="s">
        <v>430</v>
      </c>
      <c r="B747" t="s">
        <v>1258</v>
      </c>
      <c r="C747" s="3" t="s">
        <v>2888</v>
      </c>
      <c r="D747" t="s">
        <v>6</v>
      </c>
      <c r="E747" s="102">
        <v>43570</v>
      </c>
      <c r="F747" s="115">
        <v>400000</v>
      </c>
      <c r="G747" s="31" t="s">
        <v>838</v>
      </c>
      <c r="H747" s="108">
        <v>1</v>
      </c>
      <c r="I747" s="108">
        <v>0</v>
      </c>
      <c r="J747" s="31">
        <v>1</v>
      </c>
      <c r="K747" s="117">
        <f t="shared" si="41"/>
        <v>1</v>
      </c>
      <c r="L747" s="5">
        <v>0</v>
      </c>
      <c r="M747" s="5">
        <v>0</v>
      </c>
      <c r="N747" s="56" t="str">
        <f t="shared" si="42"/>
        <v>Re/Max Centex, REALTORS</v>
      </c>
    </row>
    <row r="748" spans="1:14" outlineLevel="2" x14ac:dyDescent="0.2">
      <c r="A748" t="s">
        <v>430</v>
      </c>
      <c r="B748" t="s">
        <v>1258</v>
      </c>
      <c r="C748" t="s">
        <v>3064</v>
      </c>
      <c r="D748" t="s">
        <v>6</v>
      </c>
      <c r="E748" s="3">
        <v>43591</v>
      </c>
      <c r="F748" s="115">
        <v>150000</v>
      </c>
      <c r="G748" s="34" t="s">
        <v>838</v>
      </c>
      <c r="H748" s="108">
        <v>1</v>
      </c>
      <c r="I748" s="108">
        <v>0</v>
      </c>
      <c r="J748" s="31">
        <v>0</v>
      </c>
      <c r="K748" s="117">
        <f t="shared" si="41"/>
        <v>0</v>
      </c>
      <c r="L748" s="107">
        <v>0</v>
      </c>
      <c r="M748" s="107">
        <v>0</v>
      </c>
      <c r="N748" s="56" t="str">
        <f t="shared" si="42"/>
        <v>Re/Max Centex, REALTORS</v>
      </c>
    </row>
    <row r="749" spans="1:14" outlineLevel="2" x14ac:dyDescent="0.2">
      <c r="A749" t="s">
        <v>430</v>
      </c>
      <c r="B749" t="s">
        <v>1258</v>
      </c>
      <c r="C749" t="s">
        <v>2663</v>
      </c>
      <c r="D749" t="s">
        <v>6</v>
      </c>
      <c r="E749" s="3">
        <v>43545</v>
      </c>
      <c r="F749" s="115">
        <v>160000</v>
      </c>
      <c r="G749" s="34" t="s">
        <v>838</v>
      </c>
      <c r="H749" s="108">
        <v>1</v>
      </c>
      <c r="I749" s="108">
        <v>0</v>
      </c>
      <c r="J749" s="31">
        <v>0</v>
      </c>
      <c r="K749" s="117">
        <f t="shared" si="41"/>
        <v>0</v>
      </c>
      <c r="L749" s="107">
        <v>0</v>
      </c>
      <c r="M749" s="107">
        <v>0</v>
      </c>
      <c r="N749" s="56" t="str">
        <f t="shared" si="42"/>
        <v>Re/Max Centex, REALTORS</v>
      </c>
    </row>
    <row r="750" spans="1:14" outlineLevel="1" x14ac:dyDescent="0.2">
      <c r="A750" s="29" t="s">
        <v>430</v>
      </c>
      <c r="F750" s="115">
        <f>SUBTOTAL(9,F747:F749)</f>
        <v>710000</v>
      </c>
      <c r="H750" s="108">
        <f>SUBTOTAL(9,H747:H749)</f>
        <v>3</v>
      </c>
      <c r="I750" s="108">
        <f>SUBTOTAL(9,I747:I749)</f>
        <v>0</v>
      </c>
      <c r="J750" s="31">
        <f>SUBTOTAL(9,J747:J749)</f>
        <v>1</v>
      </c>
      <c r="K750" s="117">
        <f t="shared" si="41"/>
        <v>0.33333333333333331</v>
      </c>
      <c r="L750" s="107">
        <f>SUBTOTAL(9,L747:L749)</f>
        <v>0</v>
      </c>
      <c r="M750" s="107">
        <f>SUBTOTAL(9,M747:M749)</f>
        <v>0</v>
      </c>
      <c r="N750" s="56" t="str">
        <f t="shared" si="42"/>
        <v>Re/Max Centex, REALTORS</v>
      </c>
    </row>
    <row r="751" spans="1:14" outlineLevel="2" x14ac:dyDescent="0.2">
      <c r="A751" t="s">
        <v>1073</v>
      </c>
      <c r="B751" t="s">
        <v>209</v>
      </c>
      <c r="C751" t="s">
        <v>2456</v>
      </c>
      <c r="D751" t="s">
        <v>6</v>
      </c>
      <c r="E751" s="3">
        <v>43524</v>
      </c>
      <c r="F751" s="115">
        <v>103700</v>
      </c>
      <c r="G751" s="17" t="s">
        <v>838</v>
      </c>
      <c r="H751" s="108">
        <v>1</v>
      </c>
      <c r="I751" s="108">
        <v>0</v>
      </c>
      <c r="J751" s="31">
        <v>0</v>
      </c>
      <c r="K751" s="117">
        <f t="shared" si="41"/>
        <v>0</v>
      </c>
      <c r="L751" s="107">
        <v>0</v>
      </c>
      <c r="M751" s="107">
        <v>0</v>
      </c>
      <c r="N751" s="56" t="str">
        <f t="shared" si="42"/>
        <v>Walter Pearce Real Estate</v>
      </c>
    </row>
    <row r="752" spans="1:14" outlineLevel="1" x14ac:dyDescent="0.2">
      <c r="A752" s="29" t="s">
        <v>1073</v>
      </c>
      <c r="F752" s="115">
        <f>SUBTOTAL(9,F751:F751)</f>
        <v>103700</v>
      </c>
      <c r="G752" s="17"/>
      <c r="H752" s="108">
        <f>SUBTOTAL(9,H751:H751)</f>
        <v>1</v>
      </c>
      <c r="I752" s="108">
        <f>SUBTOTAL(9,I751:I751)</f>
        <v>0</v>
      </c>
      <c r="J752" s="31">
        <f>SUBTOTAL(9,J751:J751)</f>
        <v>0</v>
      </c>
      <c r="K752" s="117">
        <f t="shared" si="41"/>
        <v>0</v>
      </c>
      <c r="L752" s="107">
        <f>SUBTOTAL(9,L751:L751)</f>
        <v>0</v>
      </c>
      <c r="M752" s="107">
        <f>SUBTOTAL(9,M751:M751)</f>
        <v>0</v>
      </c>
      <c r="N752" s="56" t="str">
        <f t="shared" si="42"/>
        <v>Walter Pearce Real Estate</v>
      </c>
    </row>
    <row r="753" spans="1:14" outlineLevel="2" x14ac:dyDescent="0.2">
      <c r="A753" t="s">
        <v>1549</v>
      </c>
      <c r="B753" t="s">
        <v>1915</v>
      </c>
      <c r="C753" s="3" t="s">
        <v>2155</v>
      </c>
      <c r="D753" t="s">
        <v>111</v>
      </c>
      <c r="E753" s="102">
        <v>43480</v>
      </c>
      <c r="F753" s="115">
        <v>265250</v>
      </c>
      <c r="G753" s="31" t="s">
        <v>838</v>
      </c>
      <c r="H753" s="108">
        <v>1</v>
      </c>
      <c r="I753" s="108">
        <v>0</v>
      </c>
      <c r="J753" s="31">
        <v>1</v>
      </c>
      <c r="K753" s="117">
        <f t="shared" si="41"/>
        <v>1</v>
      </c>
      <c r="L753" s="5">
        <v>0</v>
      </c>
      <c r="M753" s="5">
        <v>0</v>
      </c>
      <c r="N753" s="56" t="str">
        <f t="shared" si="42"/>
        <v>Amazing Realty LLC</v>
      </c>
    </row>
    <row r="754" spans="1:14" outlineLevel="2" x14ac:dyDescent="0.2">
      <c r="A754" t="s">
        <v>1549</v>
      </c>
      <c r="B754" t="s">
        <v>1915</v>
      </c>
      <c r="C754" s="3" t="s">
        <v>2399</v>
      </c>
      <c r="D754" t="s">
        <v>6</v>
      </c>
      <c r="E754" s="102">
        <v>43516</v>
      </c>
      <c r="F754" s="115">
        <v>71000</v>
      </c>
      <c r="G754" s="31">
        <v>20191368</v>
      </c>
      <c r="H754" s="108">
        <v>1</v>
      </c>
      <c r="I754" s="108">
        <v>1</v>
      </c>
      <c r="J754" s="31">
        <v>1</v>
      </c>
      <c r="K754" s="117">
        <f t="shared" si="41"/>
        <v>1</v>
      </c>
      <c r="L754" s="5">
        <v>0</v>
      </c>
      <c r="M754" s="5">
        <v>0</v>
      </c>
      <c r="N754" s="56" t="str">
        <f t="shared" si="42"/>
        <v>Amazing Realty LLC</v>
      </c>
    </row>
    <row r="755" spans="1:14" outlineLevel="2" x14ac:dyDescent="0.2">
      <c r="A755" t="s">
        <v>1549</v>
      </c>
      <c r="B755" t="s">
        <v>1915</v>
      </c>
      <c r="C755" s="3" t="s">
        <v>2658</v>
      </c>
      <c r="D755" t="s">
        <v>6</v>
      </c>
      <c r="E755" s="102">
        <v>43545</v>
      </c>
      <c r="F755" s="115">
        <v>125000</v>
      </c>
      <c r="G755" s="31" t="s">
        <v>838</v>
      </c>
      <c r="H755" s="108">
        <v>1</v>
      </c>
      <c r="I755" s="108">
        <v>0</v>
      </c>
      <c r="J755" s="31">
        <v>1</v>
      </c>
      <c r="K755" s="117">
        <f t="shared" si="41"/>
        <v>1</v>
      </c>
      <c r="L755" s="5">
        <v>0</v>
      </c>
      <c r="M755" s="5">
        <v>0</v>
      </c>
      <c r="N755" s="56" t="str">
        <f t="shared" si="42"/>
        <v>Amazing Realty LLC</v>
      </c>
    </row>
    <row r="756" spans="1:14" outlineLevel="2" x14ac:dyDescent="0.2">
      <c r="A756" t="s">
        <v>1549</v>
      </c>
      <c r="B756" t="s">
        <v>1915</v>
      </c>
      <c r="C756" t="s">
        <v>2971</v>
      </c>
      <c r="D756" t="s">
        <v>6</v>
      </c>
      <c r="E756" s="3">
        <v>43581</v>
      </c>
      <c r="F756" s="115">
        <v>183000</v>
      </c>
      <c r="G756" s="34">
        <v>20190575</v>
      </c>
      <c r="H756" s="108">
        <v>1</v>
      </c>
      <c r="I756" s="108">
        <v>1</v>
      </c>
      <c r="J756" s="31">
        <v>0</v>
      </c>
      <c r="K756" s="117">
        <f t="shared" si="41"/>
        <v>0</v>
      </c>
      <c r="L756" s="107">
        <v>0</v>
      </c>
      <c r="M756" s="107">
        <v>0</v>
      </c>
      <c r="N756" s="56" t="str">
        <f t="shared" si="42"/>
        <v>Amazing Realty LLC</v>
      </c>
    </row>
    <row r="757" spans="1:14" outlineLevel="1" x14ac:dyDescent="0.2">
      <c r="A757" s="29" t="s">
        <v>1549</v>
      </c>
      <c r="F757" s="115">
        <f>SUBTOTAL(9,F753:F756)</f>
        <v>644250</v>
      </c>
      <c r="H757" s="108">
        <f>SUBTOTAL(9,H753:H756)</f>
        <v>4</v>
      </c>
      <c r="I757" s="108">
        <f>SUBTOTAL(9,I753:I756)</f>
        <v>2</v>
      </c>
      <c r="J757" s="31">
        <f>SUBTOTAL(9,J753:J756)</f>
        <v>3</v>
      </c>
      <c r="K757" s="117">
        <f t="shared" si="41"/>
        <v>0.75</v>
      </c>
      <c r="L757" s="107">
        <f>SUBTOTAL(9,L753:L756)</f>
        <v>0</v>
      </c>
      <c r="M757" s="107">
        <f>SUBTOTAL(9,M753:M756)</f>
        <v>0</v>
      </c>
      <c r="N757" s="56" t="str">
        <f t="shared" si="42"/>
        <v>Amazing Realty LLC</v>
      </c>
    </row>
    <row r="758" spans="1:14" outlineLevel="2" x14ac:dyDescent="0.2">
      <c r="A758" t="s">
        <v>1477</v>
      </c>
      <c r="B758" t="s">
        <v>1861</v>
      </c>
      <c r="C758" s="3" t="s">
        <v>1849</v>
      </c>
      <c r="D758" t="s">
        <v>6</v>
      </c>
      <c r="E758" s="102">
        <v>43552</v>
      </c>
      <c r="F758" s="115">
        <v>211500</v>
      </c>
      <c r="G758" s="31" t="s">
        <v>838</v>
      </c>
      <c r="H758" s="108">
        <v>1</v>
      </c>
      <c r="I758" s="108">
        <v>0</v>
      </c>
      <c r="J758" s="31">
        <v>1</v>
      </c>
      <c r="K758" s="117">
        <f t="shared" si="41"/>
        <v>1</v>
      </c>
      <c r="L758" s="5">
        <v>0</v>
      </c>
      <c r="M758" s="5">
        <v>0</v>
      </c>
      <c r="N758" s="56" t="str">
        <f t="shared" si="42"/>
        <v>Exp Realty LLC</v>
      </c>
    </row>
    <row r="759" spans="1:14" outlineLevel="2" x14ac:dyDescent="0.2">
      <c r="A759" t="s">
        <v>1477</v>
      </c>
      <c r="B759" t="s">
        <v>1043</v>
      </c>
      <c r="C759" t="s">
        <v>2584</v>
      </c>
      <c r="D759" t="s">
        <v>6</v>
      </c>
      <c r="E759" s="3">
        <v>43536</v>
      </c>
      <c r="F759" s="115">
        <v>68000</v>
      </c>
      <c r="G759" s="17" t="s">
        <v>838</v>
      </c>
      <c r="H759" s="108">
        <v>1</v>
      </c>
      <c r="I759" s="108">
        <v>0</v>
      </c>
      <c r="J759" s="31">
        <v>0</v>
      </c>
      <c r="K759" s="117">
        <f t="shared" si="41"/>
        <v>0</v>
      </c>
      <c r="L759" s="107">
        <v>0</v>
      </c>
      <c r="M759" s="107">
        <v>0</v>
      </c>
      <c r="N759" s="56" t="str">
        <f t="shared" si="42"/>
        <v>Cory Duncan</v>
      </c>
    </row>
    <row r="760" spans="1:14" outlineLevel="2" x14ac:dyDescent="0.2">
      <c r="A760" t="s">
        <v>1477</v>
      </c>
      <c r="B760" t="s">
        <v>1043</v>
      </c>
      <c r="C760" t="s">
        <v>2304</v>
      </c>
      <c r="D760" t="s">
        <v>6</v>
      </c>
      <c r="E760" s="3">
        <v>43500</v>
      </c>
      <c r="F760" s="115">
        <v>159000</v>
      </c>
      <c r="G760" s="34">
        <v>20182845</v>
      </c>
      <c r="H760" s="108">
        <v>1</v>
      </c>
      <c r="I760" s="108">
        <v>1</v>
      </c>
      <c r="J760" s="31">
        <v>0</v>
      </c>
      <c r="K760" s="117">
        <f t="shared" si="41"/>
        <v>0</v>
      </c>
      <c r="L760" s="107">
        <v>0</v>
      </c>
      <c r="M760" s="107">
        <v>0</v>
      </c>
      <c r="N760" s="56" t="str">
        <f t="shared" si="42"/>
        <v>Cory Duncan</v>
      </c>
    </row>
    <row r="761" spans="1:14" outlineLevel="1" x14ac:dyDescent="0.2">
      <c r="A761" s="29" t="s">
        <v>1477</v>
      </c>
      <c r="F761" s="115">
        <f>SUBTOTAL(9,F758:F760)</f>
        <v>438500</v>
      </c>
      <c r="H761" s="108">
        <f>SUBTOTAL(9,H758:H760)</f>
        <v>3</v>
      </c>
      <c r="I761" s="108">
        <f>SUBTOTAL(9,I758:I760)</f>
        <v>1</v>
      </c>
      <c r="J761" s="31">
        <f>SUBTOTAL(9,J758:J760)</f>
        <v>1</v>
      </c>
      <c r="K761" s="117">
        <f t="shared" si="41"/>
        <v>0.33333333333333331</v>
      </c>
      <c r="L761" s="107">
        <f>SUBTOTAL(9,L758:L760)</f>
        <v>0</v>
      </c>
      <c r="M761" s="107">
        <f>SUBTOTAL(9,M758:M760)</f>
        <v>0</v>
      </c>
      <c r="N761" s="56" t="str">
        <f t="shared" si="42"/>
        <v>Cory Duncan</v>
      </c>
    </row>
    <row r="762" spans="1:14" outlineLevel="2" x14ac:dyDescent="0.2">
      <c r="A762" t="s">
        <v>1998</v>
      </c>
      <c r="B762" t="s">
        <v>1854</v>
      </c>
      <c r="C762" s="3" t="s">
        <v>3243</v>
      </c>
      <c r="D762" t="s">
        <v>6</v>
      </c>
      <c r="E762" s="102">
        <v>43607</v>
      </c>
      <c r="F762" s="115">
        <v>100000</v>
      </c>
      <c r="G762" s="31" t="s">
        <v>838</v>
      </c>
      <c r="H762" s="108">
        <v>1</v>
      </c>
      <c r="I762" s="108">
        <v>0</v>
      </c>
      <c r="J762" s="31">
        <v>1</v>
      </c>
      <c r="K762" s="117">
        <f t="shared" si="41"/>
        <v>1</v>
      </c>
      <c r="L762" s="5">
        <v>0</v>
      </c>
      <c r="M762" s="5">
        <v>0</v>
      </c>
      <c r="N762" s="56" t="str">
        <f t="shared" si="42"/>
        <v>Weichert, Realtors - Realty Experts</v>
      </c>
    </row>
    <row r="763" spans="1:14" outlineLevel="2" x14ac:dyDescent="0.2">
      <c r="A763" t="s">
        <v>1998</v>
      </c>
      <c r="B763" t="s">
        <v>1854</v>
      </c>
      <c r="C763" s="3" t="s">
        <v>2575</v>
      </c>
      <c r="D763" t="s">
        <v>6</v>
      </c>
      <c r="E763" s="102">
        <v>43535</v>
      </c>
      <c r="F763" s="115">
        <v>255000</v>
      </c>
      <c r="G763" s="31" t="s">
        <v>838</v>
      </c>
      <c r="H763" s="108">
        <v>1</v>
      </c>
      <c r="I763" s="108">
        <v>0</v>
      </c>
      <c r="J763" s="31">
        <v>1</v>
      </c>
      <c r="K763" s="117">
        <f t="shared" si="41"/>
        <v>1</v>
      </c>
      <c r="L763" s="5">
        <v>0</v>
      </c>
      <c r="M763" s="5">
        <v>0</v>
      </c>
      <c r="N763" s="56" t="str">
        <f t="shared" si="42"/>
        <v>Weichert, Realtors - Realty Experts</v>
      </c>
    </row>
    <row r="764" spans="1:14" outlineLevel="1" x14ac:dyDescent="0.2">
      <c r="A764" s="29" t="s">
        <v>1998</v>
      </c>
      <c r="C764" s="3"/>
      <c r="E764" s="102"/>
      <c r="F764" s="115">
        <f>SUBTOTAL(9,F762:F763)</f>
        <v>355000</v>
      </c>
      <c r="G764" s="31"/>
      <c r="H764" s="108">
        <f>SUBTOTAL(9,H762:H763)</f>
        <v>2</v>
      </c>
      <c r="I764" s="108">
        <f>SUBTOTAL(9,I762:I763)</f>
        <v>0</v>
      </c>
      <c r="J764" s="31">
        <f>SUBTOTAL(9,J762:J763)</f>
        <v>2</v>
      </c>
      <c r="K764" s="117">
        <f t="shared" si="41"/>
        <v>1</v>
      </c>
      <c r="L764" s="5">
        <f>SUBTOTAL(9,L762:L763)</f>
        <v>0</v>
      </c>
      <c r="M764" s="5">
        <f>SUBTOTAL(9,M762:M763)</f>
        <v>0</v>
      </c>
      <c r="N764" s="56" t="str">
        <f t="shared" si="42"/>
        <v>Weichert, Realtors - Realty Experts</v>
      </c>
    </row>
    <row r="765" spans="1:14" outlineLevel="2" x14ac:dyDescent="0.2">
      <c r="A765" t="s">
        <v>1870</v>
      </c>
      <c r="B765" t="s">
        <v>2073</v>
      </c>
      <c r="C765" s="3" t="s">
        <v>3289</v>
      </c>
      <c r="D765" t="s">
        <v>215</v>
      </c>
      <c r="E765" s="102">
        <v>43609</v>
      </c>
      <c r="F765" s="115">
        <v>220000</v>
      </c>
      <c r="G765" s="31" t="s">
        <v>838</v>
      </c>
      <c r="H765" s="108">
        <v>1</v>
      </c>
      <c r="I765" s="108">
        <v>0</v>
      </c>
      <c r="J765" s="31">
        <v>1</v>
      </c>
      <c r="K765" s="117">
        <f t="shared" si="41"/>
        <v>1</v>
      </c>
      <c r="L765" s="5">
        <v>0</v>
      </c>
      <c r="M765" s="5">
        <v>0</v>
      </c>
      <c r="N765" s="56" t="str">
        <f t="shared" si="42"/>
        <v>Sadler Land and Realty</v>
      </c>
    </row>
    <row r="766" spans="1:14" outlineLevel="2" x14ac:dyDescent="0.2">
      <c r="A766" t="s">
        <v>1870</v>
      </c>
      <c r="B766" t="s">
        <v>2073</v>
      </c>
      <c r="C766" t="s">
        <v>2996</v>
      </c>
      <c r="D766" t="s">
        <v>215</v>
      </c>
      <c r="E766" s="3">
        <v>43584</v>
      </c>
      <c r="F766" s="115">
        <v>77500</v>
      </c>
      <c r="G766" s="17" t="s">
        <v>838</v>
      </c>
      <c r="H766" s="108">
        <v>1</v>
      </c>
      <c r="I766" s="108">
        <v>0</v>
      </c>
      <c r="J766" s="31">
        <v>0</v>
      </c>
      <c r="K766" s="117">
        <f t="shared" si="41"/>
        <v>0</v>
      </c>
      <c r="L766" s="107">
        <v>0</v>
      </c>
      <c r="M766" s="107">
        <v>0</v>
      </c>
      <c r="N766" s="56" t="str">
        <f t="shared" si="42"/>
        <v>Sadler Land and Realty</v>
      </c>
    </row>
    <row r="767" spans="1:14" outlineLevel="2" x14ac:dyDescent="0.2">
      <c r="A767" t="s">
        <v>1870</v>
      </c>
      <c r="B767" t="s">
        <v>2073</v>
      </c>
      <c r="C767" t="s">
        <v>2788</v>
      </c>
      <c r="D767" t="s">
        <v>215</v>
      </c>
      <c r="E767" s="3">
        <v>43559</v>
      </c>
      <c r="F767" s="115">
        <v>156600</v>
      </c>
      <c r="G767" s="34" t="s">
        <v>838</v>
      </c>
      <c r="H767" s="108">
        <v>1</v>
      </c>
      <c r="I767" s="108">
        <v>0</v>
      </c>
      <c r="J767" s="31">
        <v>0</v>
      </c>
      <c r="K767" s="117">
        <f t="shared" si="41"/>
        <v>0</v>
      </c>
      <c r="L767" s="107">
        <v>0</v>
      </c>
      <c r="M767" s="107">
        <v>0</v>
      </c>
      <c r="N767" s="56" t="str">
        <f t="shared" si="42"/>
        <v>Sadler Land and Realty</v>
      </c>
    </row>
    <row r="768" spans="1:14" outlineLevel="2" x14ac:dyDescent="0.2">
      <c r="A768" t="s">
        <v>1870</v>
      </c>
      <c r="B768" t="s">
        <v>2073</v>
      </c>
      <c r="C768" t="s">
        <v>2752</v>
      </c>
      <c r="D768" t="s">
        <v>215</v>
      </c>
      <c r="E768" s="3">
        <v>43553</v>
      </c>
      <c r="F768" s="115">
        <v>180000</v>
      </c>
      <c r="G768" s="34" t="s">
        <v>838</v>
      </c>
      <c r="H768" s="108">
        <v>1</v>
      </c>
      <c r="I768" s="108">
        <v>0</v>
      </c>
      <c r="J768" s="31">
        <v>0</v>
      </c>
      <c r="K768" s="117">
        <f t="shared" si="41"/>
        <v>0</v>
      </c>
      <c r="L768" s="107">
        <v>0</v>
      </c>
      <c r="M768" s="107">
        <v>0</v>
      </c>
      <c r="N768" s="56" t="str">
        <f t="shared" si="42"/>
        <v>Sadler Land and Realty</v>
      </c>
    </row>
    <row r="769" spans="1:14" outlineLevel="1" x14ac:dyDescent="0.2">
      <c r="A769" s="29" t="s">
        <v>1870</v>
      </c>
      <c r="F769" s="115">
        <f>SUBTOTAL(9,F765:F768)</f>
        <v>634100</v>
      </c>
      <c r="H769" s="108">
        <f>SUBTOTAL(9,H765:H768)</f>
        <v>4</v>
      </c>
      <c r="I769" s="108">
        <f>SUBTOTAL(9,I765:I768)</f>
        <v>0</v>
      </c>
      <c r="J769" s="31">
        <f>SUBTOTAL(9,J765:J768)</f>
        <v>1</v>
      </c>
      <c r="K769" s="117">
        <f t="shared" si="41"/>
        <v>0.25</v>
      </c>
      <c r="L769" s="107">
        <f>SUBTOTAL(9,L765:L768)</f>
        <v>0</v>
      </c>
      <c r="M769" s="107">
        <f>SUBTOTAL(9,M765:M768)</f>
        <v>0</v>
      </c>
      <c r="N769" s="56" t="str">
        <f t="shared" si="42"/>
        <v>Sadler Land and Realty</v>
      </c>
    </row>
    <row r="770" spans="1:14" outlineLevel="2" x14ac:dyDescent="0.2">
      <c r="A770" t="s">
        <v>1303</v>
      </c>
      <c r="B770" t="s">
        <v>1099</v>
      </c>
      <c r="C770" s="3" t="s">
        <v>3292</v>
      </c>
      <c r="D770" t="s">
        <v>6</v>
      </c>
      <c r="E770" s="102">
        <v>43613</v>
      </c>
      <c r="F770" s="115">
        <v>110000</v>
      </c>
      <c r="G770" s="31" t="s">
        <v>838</v>
      </c>
      <c r="H770" s="108">
        <v>1</v>
      </c>
      <c r="I770" s="108">
        <v>0</v>
      </c>
      <c r="J770" s="31">
        <v>1</v>
      </c>
      <c r="K770" s="117">
        <f t="shared" si="41"/>
        <v>1</v>
      </c>
      <c r="L770" s="5">
        <v>0</v>
      </c>
      <c r="M770" s="5">
        <v>0</v>
      </c>
      <c r="N770" s="56" t="str">
        <f t="shared" si="42"/>
        <v>Keller Williams Realty - Waco</v>
      </c>
    </row>
    <row r="771" spans="1:14" outlineLevel="1" x14ac:dyDescent="0.2">
      <c r="A771" s="29" t="s">
        <v>1303</v>
      </c>
      <c r="C771" s="3"/>
      <c r="E771" s="102"/>
      <c r="F771" s="115">
        <f>SUBTOTAL(9,F770:F770)</f>
        <v>110000</v>
      </c>
      <c r="G771" s="31"/>
      <c r="H771" s="108">
        <f>SUBTOTAL(9,H770:H770)</f>
        <v>1</v>
      </c>
      <c r="I771" s="108">
        <f>SUBTOTAL(9,I770:I770)</f>
        <v>0</v>
      </c>
      <c r="J771" s="31">
        <f>SUBTOTAL(9,J770:J770)</f>
        <v>1</v>
      </c>
      <c r="K771" s="117">
        <f t="shared" ref="K771:K834" si="43">+J771/H771</f>
        <v>1</v>
      </c>
      <c r="L771" s="5">
        <f>SUBTOTAL(9,L770:L770)</f>
        <v>0</v>
      </c>
      <c r="M771" s="5">
        <f>SUBTOTAL(9,M770:M770)</f>
        <v>0</v>
      </c>
      <c r="N771" s="56" t="str">
        <f t="shared" ref="N771:N834" si="44">IF(B771="",B770,B771)</f>
        <v>Keller Williams Realty - Waco</v>
      </c>
    </row>
    <row r="772" spans="1:14" outlineLevel="2" x14ac:dyDescent="0.2">
      <c r="A772" t="s">
        <v>813</v>
      </c>
      <c r="B772" t="s">
        <v>1099</v>
      </c>
      <c r="C772" s="3" t="s">
        <v>2139</v>
      </c>
      <c r="D772" t="s">
        <v>123</v>
      </c>
      <c r="E772" s="102">
        <v>43476</v>
      </c>
      <c r="F772" s="115">
        <v>186500</v>
      </c>
      <c r="G772" s="31">
        <v>20182810</v>
      </c>
      <c r="H772" s="108">
        <v>1</v>
      </c>
      <c r="I772" s="108">
        <v>1</v>
      </c>
      <c r="J772" s="31">
        <v>1</v>
      </c>
      <c r="K772" s="117">
        <f t="shared" si="43"/>
        <v>1</v>
      </c>
      <c r="L772" s="5">
        <v>0</v>
      </c>
      <c r="M772" s="5">
        <v>0</v>
      </c>
      <c r="N772" s="56" t="str">
        <f t="shared" si="44"/>
        <v>Keller Williams Realty - Waco</v>
      </c>
    </row>
    <row r="773" spans="1:14" outlineLevel="2" x14ac:dyDescent="0.2">
      <c r="A773" t="s">
        <v>813</v>
      </c>
      <c r="B773" t="s">
        <v>1099</v>
      </c>
      <c r="C773" s="3" t="s">
        <v>2209</v>
      </c>
      <c r="D773" t="s">
        <v>6</v>
      </c>
      <c r="E773" s="102">
        <v>43489</v>
      </c>
      <c r="F773" s="115">
        <v>290000</v>
      </c>
      <c r="G773" s="31" t="s">
        <v>838</v>
      </c>
      <c r="H773" s="108">
        <v>1</v>
      </c>
      <c r="I773" s="108">
        <v>0</v>
      </c>
      <c r="J773" s="31">
        <v>1</v>
      </c>
      <c r="K773" s="117">
        <f t="shared" si="43"/>
        <v>1</v>
      </c>
      <c r="L773" s="5">
        <v>0</v>
      </c>
      <c r="M773" s="5">
        <v>0</v>
      </c>
      <c r="N773" s="56" t="str">
        <f t="shared" si="44"/>
        <v>Keller Williams Realty - Waco</v>
      </c>
    </row>
    <row r="774" spans="1:14" outlineLevel="2" x14ac:dyDescent="0.2">
      <c r="A774" t="s">
        <v>813</v>
      </c>
      <c r="B774" t="s">
        <v>1099</v>
      </c>
      <c r="C774" s="3" t="s">
        <v>2669</v>
      </c>
      <c r="D774" t="s">
        <v>123</v>
      </c>
      <c r="E774" s="102">
        <v>43546</v>
      </c>
      <c r="F774" s="115">
        <v>242000</v>
      </c>
      <c r="G774" s="31">
        <v>20190442</v>
      </c>
      <c r="H774" s="108">
        <v>1</v>
      </c>
      <c r="I774" s="108">
        <v>1</v>
      </c>
      <c r="J774" s="31">
        <v>1</v>
      </c>
      <c r="K774" s="117">
        <f t="shared" si="43"/>
        <v>1</v>
      </c>
      <c r="L774" s="5">
        <v>0</v>
      </c>
      <c r="M774" s="5">
        <v>0</v>
      </c>
      <c r="N774" s="56" t="str">
        <f t="shared" si="44"/>
        <v>Keller Williams Realty - Waco</v>
      </c>
    </row>
    <row r="775" spans="1:14" outlineLevel="2" x14ac:dyDescent="0.2">
      <c r="A775" t="s">
        <v>813</v>
      </c>
      <c r="B775" t="s">
        <v>1099</v>
      </c>
      <c r="C775" s="3" t="s">
        <v>2675</v>
      </c>
      <c r="D775" t="s">
        <v>7</v>
      </c>
      <c r="E775" s="102">
        <v>43546</v>
      </c>
      <c r="F775" s="115">
        <v>172000</v>
      </c>
      <c r="G775" s="31">
        <v>20190276</v>
      </c>
      <c r="H775" s="108">
        <v>1</v>
      </c>
      <c r="I775" s="108">
        <v>1</v>
      </c>
      <c r="J775" s="31">
        <v>1</v>
      </c>
      <c r="K775" s="117">
        <f t="shared" si="43"/>
        <v>1</v>
      </c>
      <c r="L775" s="5">
        <v>0</v>
      </c>
      <c r="M775" s="5">
        <v>0</v>
      </c>
      <c r="N775" s="56" t="str">
        <f t="shared" si="44"/>
        <v>Keller Williams Realty - Waco</v>
      </c>
    </row>
    <row r="776" spans="1:14" outlineLevel="2" x14ac:dyDescent="0.2">
      <c r="A776" t="s">
        <v>813</v>
      </c>
      <c r="B776" t="s">
        <v>1099</v>
      </c>
      <c r="C776" s="3" t="s">
        <v>3020</v>
      </c>
      <c r="D776" t="s">
        <v>6</v>
      </c>
      <c r="E776" s="102">
        <v>43585</v>
      </c>
      <c r="F776" s="115">
        <v>221000</v>
      </c>
      <c r="G776" s="31">
        <v>20190673</v>
      </c>
      <c r="H776" s="108">
        <v>1</v>
      </c>
      <c r="I776" s="108">
        <v>1</v>
      </c>
      <c r="J776" s="31">
        <v>1</v>
      </c>
      <c r="K776" s="117">
        <f t="shared" si="43"/>
        <v>1</v>
      </c>
      <c r="L776" s="5">
        <v>0</v>
      </c>
      <c r="M776" s="5">
        <v>0</v>
      </c>
      <c r="N776" s="56" t="str">
        <f t="shared" si="44"/>
        <v>Keller Williams Realty - Waco</v>
      </c>
    </row>
    <row r="777" spans="1:14" outlineLevel="2" x14ac:dyDescent="0.2">
      <c r="A777" t="s">
        <v>813</v>
      </c>
      <c r="B777" t="s">
        <v>1099</v>
      </c>
      <c r="C777" s="3" t="s">
        <v>3059</v>
      </c>
      <c r="D777" t="s">
        <v>216</v>
      </c>
      <c r="E777" s="102">
        <v>43588</v>
      </c>
      <c r="F777" s="115">
        <v>175000</v>
      </c>
      <c r="G777" s="31">
        <v>20190697</v>
      </c>
      <c r="H777" s="108">
        <v>1</v>
      </c>
      <c r="I777" s="108">
        <v>1</v>
      </c>
      <c r="J777" s="31">
        <v>1</v>
      </c>
      <c r="K777" s="117">
        <f t="shared" si="43"/>
        <v>1</v>
      </c>
      <c r="L777" s="5">
        <v>0</v>
      </c>
      <c r="M777" s="5">
        <v>0</v>
      </c>
      <c r="N777" s="56" t="str">
        <f t="shared" si="44"/>
        <v>Keller Williams Realty - Waco</v>
      </c>
    </row>
    <row r="778" spans="1:14" outlineLevel="2" x14ac:dyDescent="0.2">
      <c r="A778" t="s">
        <v>813</v>
      </c>
      <c r="B778" t="s">
        <v>1099</v>
      </c>
      <c r="C778" s="3" t="s">
        <v>2118</v>
      </c>
      <c r="D778" t="s">
        <v>6</v>
      </c>
      <c r="E778" s="102">
        <v>43472</v>
      </c>
      <c r="F778" s="115">
        <v>165000</v>
      </c>
      <c r="G778" s="31">
        <v>20182779</v>
      </c>
      <c r="H778" s="108">
        <v>1</v>
      </c>
      <c r="I778" s="108">
        <v>1</v>
      </c>
      <c r="J778" s="31">
        <v>1</v>
      </c>
      <c r="K778" s="117">
        <f t="shared" si="43"/>
        <v>1</v>
      </c>
      <c r="L778" s="5">
        <v>0</v>
      </c>
      <c r="M778" s="5">
        <v>0</v>
      </c>
      <c r="N778" s="56" t="str">
        <f t="shared" si="44"/>
        <v>Keller Williams Realty - Waco</v>
      </c>
    </row>
    <row r="779" spans="1:14" outlineLevel="2" x14ac:dyDescent="0.2">
      <c r="A779" t="s">
        <v>813</v>
      </c>
      <c r="B779" t="s">
        <v>1099</v>
      </c>
      <c r="C779" t="s">
        <v>2733</v>
      </c>
      <c r="D779" t="s">
        <v>6</v>
      </c>
      <c r="E779" s="3">
        <v>43553</v>
      </c>
      <c r="F779" s="115">
        <v>170000</v>
      </c>
      <c r="G779" s="34">
        <v>20190452</v>
      </c>
      <c r="H779" s="108">
        <v>1</v>
      </c>
      <c r="I779" s="108">
        <v>1</v>
      </c>
      <c r="J779" s="31">
        <v>0</v>
      </c>
      <c r="K779" s="117">
        <f t="shared" si="43"/>
        <v>0</v>
      </c>
      <c r="L779" s="107">
        <v>0</v>
      </c>
      <c r="M779" s="107">
        <v>0</v>
      </c>
      <c r="N779" s="56" t="str">
        <f t="shared" si="44"/>
        <v>Keller Williams Realty - Waco</v>
      </c>
    </row>
    <row r="780" spans="1:14" outlineLevel="2" x14ac:dyDescent="0.2">
      <c r="A780" t="s">
        <v>813</v>
      </c>
      <c r="B780" t="s">
        <v>1099</v>
      </c>
      <c r="C780" t="s">
        <v>2163</v>
      </c>
      <c r="D780" t="s">
        <v>1249</v>
      </c>
      <c r="E780" s="3">
        <v>43480</v>
      </c>
      <c r="F780" s="115">
        <v>450000</v>
      </c>
      <c r="G780" s="34">
        <v>20182825</v>
      </c>
      <c r="H780" s="108">
        <v>1</v>
      </c>
      <c r="I780" s="108">
        <v>1</v>
      </c>
      <c r="J780" s="31">
        <v>0</v>
      </c>
      <c r="K780" s="117">
        <f t="shared" si="43"/>
        <v>0</v>
      </c>
      <c r="L780" s="107">
        <v>0</v>
      </c>
      <c r="M780" s="107">
        <v>0</v>
      </c>
      <c r="N780" s="56" t="str">
        <f t="shared" si="44"/>
        <v>Keller Williams Realty - Waco</v>
      </c>
    </row>
    <row r="781" spans="1:14" outlineLevel="1" x14ac:dyDescent="0.2">
      <c r="A781" s="29" t="s">
        <v>813</v>
      </c>
      <c r="F781" s="115">
        <f>SUBTOTAL(9,F772:F780)</f>
        <v>2071500</v>
      </c>
      <c r="H781" s="108">
        <f>SUBTOTAL(9,H772:H780)</f>
        <v>9</v>
      </c>
      <c r="I781" s="108">
        <f>SUBTOTAL(9,I772:I780)</f>
        <v>8</v>
      </c>
      <c r="J781" s="31">
        <f>SUBTOTAL(9,J772:J780)</f>
        <v>7</v>
      </c>
      <c r="K781" s="117">
        <f t="shared" si="43"/>
        <v>0.77777777777777779</v>
      </c>
      <c r="L781" s="107">
        <f>SUBTOTAL(9,L772:L780)</f>
        <v>0</v>
      </c>
      <c r="M781" s="107">
        <f>SUBTOTAL(9,M772:M780)</f>
        <v>0</v>
      </c>
      <c r="N781" s="56" t="str">
        <f t="shared" si="44"/>
        <v>Keller Williams Realty - Waco</v>
      </c>
    </row>
    <row r="782" spans="1:14" outlineLevel="2" x14ac:dyDescent="0.2">
      <c r="A782" t="s">
        <v>955</v>
      </c>
      <c r="B782" t="s">
        <v>1036</v>
      </c>
      <c r="C782" s="3" t="s">
        <v>2045</v>
      </c>
      <c r="D782" t="s">
        <v>216</v>
      </c>
      <c r="E782" s="102">
        <v>43573</v>
      </c>
      <c r="F782" s="115">
        <v>170000</v>
      </c>
      <c r="G782" s="31" t="s">
        <v>838</v>
      </c>
      <c r="H782" s="108">
        <v>1</v>
      </c>
      <c r="I782" s="108">
        <v>0</v>
      </c>
      <c r="J782" s="31">
        <v>1</v>
      </c>
      <c r="K782" s="117">
        <f t="shared" si="43"/>
        <v>1</v>
      </c>
      <c r="L782" s="5">
        <v>0</v>
      </c>
      <c r="M782" s="5">
        <v>0</v>
      </c>
      <c r="N782" s="56" t="str">
        <f t="shared" si="44"/>
        <v>Bentwood Realty</v>
      </c>
    </row>
    <row r="783" spans="1:14" outlineLevel="2" x14ac:dyDescent="0.2">
      <c r="A783" t="s">
        <v>955</v>
      </c>
      <c r="B783" t="s">
        <v>1036</v>
      </c>
      <c r="C783" s="3" t="s">
        <v>3061</v>
      </c>
      <c r="D783" t="s">
        <v>216</v>
      </c>
      <c r="E783" s="102">
        <v>43591</v>
      </c>
      <c r="F783" s="115">
        <v>300000</v>
      </c>
      <c r="G783" s="31" t="s">
        <v>838</v>
      </c>
      <c r="H783" s="108">
        <v>1</v>
      </c>
      <c r="I783" s="108">
        <v>0</v>
      </c>
      <c r="J783" s="31">
        <v>1</v>
      </c>
      <c r="K783" s="117">
        <f t="shared" si="43"/>
        <v>1</v>
      </c>
      <c r="L783" s="5">
        <v>0</v>
      </c>
      <c r="M783" s="5">
        <v>0</v>
      </c>
      <c r="N783" s="56" t="str">
        <f t="shared" si="44"/>
        <v>Bentwood Realty</v>
      </c>
    </row>
    <row r="784" spans="1:14" outlineLevel="2" x14ac:dyDescent="0.2">
      <c r="A784" t="s">
        <v>955</v>
      </c>
      <c r="B784" t="s">
        <v>1036</v>
      </c>
      <c r="C784" s="3" t="s">
        <v>3231</v>
      </c>
      <c r="D784" t="s">
        <v>6</v>
      </c>
      <c r="E784" s="102">
        <v>43607</v>
      </c>
      <c r="F784" s="115">
        <v>120000</v>
      </c>
      <c r="G784" s="31" t="s">
        <v>838</v>
      </c>
      <c r="H784" s="108">
        <v>1</v>
      </c>
      <c r="I784" s="108">
        <v>0</v>
      </c>
      <c r="J784" s="31">
        <v>1</v>
      </c>
      <c r="K784" s="117">
        <f t="shared" si="43"/>
        <v>1</v>
      </c>
      <c r="L784" s="5">
        <v>0</v>
      </c>
      <c r="M784" s="5">
        <v>0</v>
      </c>
      <c r="N784" s="56" t="str">
        <f t="shared" si="44"/>
        <v>Bentwood Realty</v>
      </c>
    </row>
    <row r="785" spans="1:14" outlineLevel="2" x14ac:dyDescent="0.2">
      <c r="A785" t="s">
        <v>955</v>
      </c>
      <c r="B785" t="s">
        <v>1036</v>
      </c>
      <c r="C785" s="3" t="s">
        <v>3173</v>
      </c>
      <c r="D785" t="s">
        <v>123</v>
      </c>
      <c r="E785" s="102">
        <v>43600</v>
      </c>
      <c r="F785" s="115">
        <v>175000</v>
      </c>
      <c r="G785" s="31" t="s">
        <v>838</v>
      </c>
      <c r="H785" s="108">
        <v>1</v>
      </c>
      <c r="I785" s="108">
        <v>0</v>
      </c>
      <c r="J785" s="31">
        <v>1</v>
      </c>
      <c r="K785" s="117">
        <f t="shared" si="43"/>
        <v>1</v>
      </c>
      <c r="L785" s="5">
        <v>0</v>
      </c>
      <c r="M785" s="5">
        <v>0</v>
      </c>
      <c r="N785" s="56" t="str">
        <f t="shared" si="44"/>
        <v>Bentwood Realty</v>
      </c>
    </row>
    <row r="786" spans="1:14" outlineLevel="2" x14ac:dyDescent="0.2">
      <c r="A786" t="s">
        <v>955</v>
      </c>
      <c r="B786" t="s">
        <v>1036</v>
      </c>
      <c r="C786" t="s">
        <v>2366</v>
      </c>
      <c r="D786" t="s">
        <v>6</v>
      </c>
      <c r="E786" s="3">
        <v>43511</v>
      </c>
      <c r="F786" s="115">
        <v>46000</v>
      </c>
      <c r="G786" s="17" t="s">
        <v>838</v>
      </c>
      <c r="H786" s="108">
        <v>1</v>
      </c>
      <c r="I786" s="108">
        <v>0</v>
      </c>
      <c r="J786" s="31">
        <v>0</v>
      </c>
      <c r="K786" s="117">
        <f t="shared" si="43"/>
        <v>0</v>
      </c>
      <c r="L786" s="107">
        <v>0</v>
      </c>
      <c r="M786" s="107">
        <v>0</v>
      </c>
      <c r="N786" s="56" t="str">
        <f t="shared" si="44"/>
        <v>Bentwood Realty</v>
      </c>
    </row>
    <row r="787" spans="1:14" outlineLevel="2" x14ac:dyDescent="0.2">
      <c r="A787" t="s">
        <v>955</v>
      </c>
      <c r="B787" t="s">
        <v>1036</v>
      </c>
      <c r="C787" t="s">
        <v>2377</v>
      </c>
      <c r="D787" t="s">
        <v>6</v>
      </c>
      <c r="E787" s="3">
        <v>43511</v>
      </c>
      <c r="F787" s="115">
        <v>181500</v>
      </c>
      <c r="G787" s="34" t="s">
        <v>838</v>
      </c>
      <c r="H787" s="108">
        <v>1</v>
      </c>
      <c r="I787" s="108">
        <v>0</v>
      </c>
      <c r="J787" s="31">
        <v>0</v>
      </c>
      <c r="K787" s="117">
        <f t="shared" si="43"/>
        <v>0</v>
      </c>
      <c r="L787" s="107">
        <v>0</v>
      </c>
      <c r="M787" s="107">
        <v>0</v>
      </c>
      <c r="N787" s="56" t="str">
        <f t="shared" si="44"/>
        <v>Bentwood Realty</v>
      </c>
    </row>
    <row r="788" spans="1:14" outlineLevel="2" x14ac:dyDescent="0.2">
      <c r="A788" t="s">
        <v>955</v>
      </c>
      <c r="B788" t="s">
        <v>1036</v>
      </c>
      <c r="C788" t="s">
        <v>2825</v>
      </c>
      <c r="D788" t="s">
        <v>6</v>
      </c>
      <c r="E788" s="3">
        <v>43564</v>
      </c>
      <c r="F788" s="115">
        <v>265000</v>
      </c>
      <c r="G788" s="34">
        <v>20190620</v>
      </c>
      <c r="H788" s="108">
        <v>1</v>
      </c>
      <c r="I788" s="108">
        <v>1</v>
      </c>
      <c r="J788" s="31">
        <v>0</v>
      </c>
      <c r="K788" s="117">
        <f t="shared" si="43"/>
        <v>0</v>
      </c>
      <c r="L788" s="107">
        <v>0</v>
      </c>
      <c r="M788" s="107">
        <v>0</v>
      </c>
      <c r="N788" s="56" t="str">
        <f t="shared" si="44"/>
        <v>Bentwood Realty</v>
      </c>
    </row>
    <row r="789" spans="1:14" outlineLevel="1" x14ac:dyDescent="0.2">
      <c r="A789" s="29" t="s">
        <v>955</v>
      </c>
      <c r="F789" s="115">
        <f>SUBTOTAL(9,F782:F788)</f>
        <v>1257500</v>
      </c>
      <c r="H789" s="108">
        <f>SUBTOTAL(9,H782:H788)</f>
        <v>7</v>
      </c>
      <c r="I789" s="108">
        <f>SUBTOTAL(9,I782:I788)</f>
        <v>1</v>
      </c>
      <c r="J789" s="31">
        <f>SUBTOTAL(9,J782:J788)</f>
        <v>4</v>
      </c>
      <c r="K789" s="117">
        <f t="shared" si="43"/>
        <v>0.5714285714285714</v>
      </c>
      <c r="L789" s="107">
        <f>SUBTOTAL(9,L782:L788)</f>
        <v>0</v>
      </c>
      <c r="M789" s="107">
        <f>SUBTOTAL(9,M782:M788)</f>
        <v>0</v>
      </c>
      <c r="N789" s="56" t="str">
        <f t="shared" si="44"/>
        <v>Bentwood Realty</v>
      </c>
    </row>
    <row r="790" spans="1:14" outlineLevel="2" x14ac:dyDescent="0.2">
      <c r="A790" t="s">
        <v>2865</v>
      </c>
      <c r="B790" t="s">
        <v>2083</v>
      </c>
      <c r="C790" s="3" t="s">
        <v>2953</v>
      </c>
      <c r="D790" t="s">
        <v>123</v>
      </c>
      <c r="E790" s="102">
        <v>43579</v>
      </c>
      <c r="F790" s="115">
        <v>155000</v>
      </c>
      <c r="G790" s="31" t="s">
        <v>838</v>
      </c>
      <c r="H790" s="108">
        <v>1</v>
      </c>
      <c r="I790" s="108">
        <v>0</v>
      </c>
      <c r="J790" s="31">
        <v>1</v>
      </c>
      <c r="K790" s="117">
        <f t="shared" si="43"/>
        <v>1</v>
      </c>
      <c r="L790" s="5">
        <v>0</v>
      </c>
      <c r="M790" s="5">
        <v>0</v>
      </c>
      <c r="N790" s="56" t="str">
        <f t="shared" si="44"/>
        <v>All City Real Estate</v>
      </c>
    </row>
    <row r="791" spans="1:14" outlineLevel="2" x14ac:dyDescent="0.2">
      <c r="A791" t="s">
        <v>2865</v>
      </c>
      <c r="B791" t="s">
        <v>2083</v>
      </c>
      <c r="C791" s="3" t="s">
        <v>2866</v>
      </c>
      <c r="D791" t="s">
        <v>1249</v>
      </c>
      <c r="E791" s="102">
        <v>43567</v>
      </c>
      <c r="F791" s="115">
        <v>222000</v>
      </c>
      <c r="G791" s="31" t="s">
        <v>838</v>
      </c>
      <c r="H791" s="108">
        <v>1</v>
      </c>
      <c r="I791" s="108">
        <v>0</v>
      </c>
      <c r="J791" s="31">
        <v>1</v>
      </c>
      <c r="K791" s="117">
        <f t="shared" si="43"/>
        <v>1</v>
      </c>
      <c r="L791" s="5">
        <v>0</v>
      </c>
      <c r="M791" s="5">
        <v>0</v>
      </c>
      <c r="N791" s="56" t="str">
        <f t="shared" si="44"/>
        <v>All City Real Estate</v>
      </c>
    </row>
    <row r="792" spans="1:14" outlineLevel="1" x14ac:dyDescent="0.2">
      <c r="A792" s="29" t="s">
        <v>2865</v>
      </c>
      <c r="C792" s="3"/>
      <c r="E792" s="102"/>
      <c r="F792" s="115">
        <f>SUBTOTAL(9,F790:F791)</f>
        <v>377000</v>
      </c>
      <c r="G792" s="31"/>
      <c r="H792" s="108">
        <f>SUBTOTAL(9,H790:H791)</f>
        <v>2</v>
      </c>
      <c r="I792" s="108">
        <f>SUBTOTAL(9,I790:I791)</f>
        <v>0</v>
      </c>
      <c r="J792" s="31">
        <f>SUBTOTAL(9,J790:J791)</f>
        <v>2</v>
      </c>
      <c r="K792" s="117">
        <f t="shared" si="43"/>
        <v>1</v>
      </c>
      <c r="L792" s="5">
        <f>SUBTOTAL(9,L790:L791)</f>
        <v>0</v>
      </c>
      <c r="M792" s="5">
        <f>SUBTOTAL(9,M790:M791)</f>
        <v>0</v>
      </c>
      <c r="N792" s="56" t="str">
        <f t="shared" si="44"/>
        <v>All City Real Estate</v>
      </c>
    </row>
    <row r="793" spans="1:14" outlineLevel="2" x14ac:dyDescent="0.2">
      <c r="A793" t="s">
        <v>1960</v>
      </c>
      <c r="B793" t="s">
        <v>197</v>
      </c>
      <c r="C793" s="3" t="s">
        <v>2898</v>
      </c>
      <c r="D793" t="s">
        <v>911</v>
      </c>
      <c r="E793" s="102">
        <v>43572</v>
      </c>
      <c r="F793" s="115">
        <v>55000</v>
      </c>
      <c r="G793" s="31" t="s">
        <v>838</v>
      </c>
      <c r="H793" s="108">
        <v>1</v>
      </c>
      <c r="I793" s="108">
        <v>0</v>
      </c>
      <c r="J793" s="31">
        <v>1</v>
      </c>
      <c r="K793" s="117">
        <f t="shared" si="43"/>
        <v>1</v>
      </c>
      <c r="L793" s="5">
        <v>0</v>
      </c>
      <c r="M793" s="5">
        <v>0</v>
      </c>
      <c r="N793" s="56" t="str">
        <f t="shared" si="44"/>
        <v>Carbajal Realty</v>
      </c>
    </row>
    <row r="794" spans="1:14" outlineLevel="2" x14ac:dyDescent="0.2">
      <c r="A794" t="s">
        <v>1960</v>
      </c>
      <c r="B794" t="s">
        <v>197</v>
      </c>
      <c r="C794" s="3" t="s">
        <v>2050</v>
      </c>
      <c r="D794" t="s">
        <v>6</v>
      </c>
      <c r="E794" s="102">
        <v>43615</v>
      </c>
      <c r="F794" s="115">
        <v>71000</v>
      </c>
      <c r="G794" s="31">
        <v>20190135</v>
      </c>
      <c r="H794" s="108">
        <v>1</v>
      </c>
      <c r="I794" s="108">
        <v>1</v>
      </c>
      <c r="J794" s="31">
        <v>1</v>
      </c>
      <c r="K794" s="117">
        <f t="shared" si="43"/>
        <v>1</v>
      </c>
      <c r="L794" s="5">
        <v>0</v>
      </c>
      <c r="M794" s="5">
        <v>0</v>
      </c>
      <c r="N794" s="56" t="str">
        <f t="shared" si="44"/>
        <v>Carbajal Realty</v>
      </c>
    </row>
    <row r="795" spans="1:14" outlineLevel="2" x14ac:dyDescent="0.2">
      <c r="A795" t="s">
        <v>1960</v>
      </c>
      <c r="B795" t="s">
        <v>197</v>
      </c>
      <c r="C795" s="3" t="s">
        <v>2523</v>
      </c>
      <c r="D795" t="s">
        <v>911</v>
      </c>
      <c r="E795" s="102">
        <v>43529</v>
      </c>
      <c r="F795" s="115">
        <v>78000</v>
      </c>
      <c r="G795" s="31" t="s">
        <v>838</v>
      </c>
      <c r="H795" s="108">
        <v>1</v>
      </c>
      <c r="I795" s="108">
        <v>0</v>
      </c>
      <c r="J795" s="31">
        <v>1</v>
      </c>
      <c r="K795" s="117">
        <f t="shared" si="43"/>
        <v>1</v>
      </c>
      <c r="L795" s="5">
        <v>1</v>
      </c>
      <c r="M795" s="5">
        <v>0</v>
      </c>
      <c r="N795" s="56" t="str">
        <f t="shared" si="44"/>
        <v>Carbajal Realty</v>
      </c>
    </row>
    <row r="796" spans="1:14" outlineLevel="2" x14ac:dyDescent="0.2">
      <c r="A796" t="s">
        <v>1960</v>
      </c>
      <c r="B796" t="s">
        <v>197</v>
      </c>
      <c r="C796" s="3" t="s">
        <v>2122</v>
      </c>
      <c r="D796" t="s">
        <v>911</v>
      </c>
      <c r="E796" s="102">
        <v>43473</v>
      </c>
      <c r="F796" s="115">
        <v>33000</v>
      </c>
      <c r="G796" s="31" t="s">
        <v>838</v>
      </c>
      <c r="H796" s="108">
        <v>1</v>
      </c>
      <c r="I796" s="108">
        <v>0</v>
      </c>
      <c r="J796" s="31">
        <v>1</v>
      </c>
      <c r="K796" s="117">
        <f t="shared" si="43"/>
        <v>1</v>
      </c>
      <c r="L796" s="5">
        <v>0</v>
      </c>
      <c r="M796" s="5">
        <v>0</v>
      </c>
      <c r="N796" s="56" t="str">
        <f t="shared" si="44"/>
        <v>Carbajal Realty</v>
      </c>
    </row>
    <row r="797" spans="1:14" outlineLevel="2" x14ac:dyDescent="0.2">
      <c r="A797" t="s">
        <v>1960</v>
      </c>
      <c r="B797" t="s">
        <v>197</v>
      </c>
      <c r="C797" t="s">
        <v>2940</v>
      </c>
      <c r="D797" t="s">
        <v>6</v>
      </c>
      <c r="E797" s="3">
        <v>43577</v>
      </c>
      <c r="F797" s="115">
        <v>117500</v>
      </c>
      <c r="G797" s="34" t="s">
        <v>838</v>
      </c>
      <c r="H797" s="108">
        <v>1</v>
      </c>
      <c r="I797" s="108">
        <v>0</v>
      </c>
      <c r="J797" s="31">
        <v>0</v>
      </c>
      <c r="K797" s="117">
        <f t="shared" si="43"/>
        <v>0</v>
      </c>
      <c r="L797" s="107">
        <v>0</v>
      </c>
      <c r="M797" s="107">
        <v>0</v>
      </c>
      <c r="N797" s="56" t="str">
        <f t="shared" si="44"/>
        <v>Carbajal Realty</v>
      </c>
    </row>
    <row r="798" spans="1:14" outlineLevel="2" x14ac:dyDescent="0.2">
      <c r="A798" t="s">
        <v>1960</v>
      </c>
      <c r="B798" t="s">
        <v>197</v>
      </c>
      <c r="C798" t="s">
        <v>2510</v>
      </c>
      <c r="D798" t="s">
        <v>6</v>
      </c>
      <c r="E798" s="3">
        <v>43528</v>
      </c>
      <c r="F798" s="115">
        <v>160000</v>
      </c>
      <c r="G798" s="34" t="s">
        <v>838</v>
      </c>
      <c r="H798" s="108">
        <v>1</v>
      </c>
      <c r="I798" s="108">
        <v>0</v>
      </c>
      <c r="J798" s="31">
        <v>0</v>
      </c>
      <c r="K798" s="117">
        <f t="shared" si="43"/>
        <v>0</v>
      </c>
      <c r="L798" s="107">
        <v>0</v>
      </c>
      <c r="M798" s="107">
        <v>0</v>
      </c>
      <c r="N798" s="56" t="str">
        <f t="shared" si="44"/>
        <v>Carbajal Realty</v>
      </c>
    </row>
    <row r="799" spans="1:14" outlineLevel="1" x14ac:dyDescent="0.2">
      <c r="A799" s="29" t="s">
        <v>1960</v>
      </c>
      <c r="F799" s="115">
        <f>SUBTOTAL(9,F793:F798)</f>
        <v>514500</v>
      </c>
      <c r="H799" s="108">
        <f>SUBTOTAL(9,H793:H798)</f>
        <v>6</v>
      </c>
      <c r="I799" s="108">
        <f>SUBTOTAL(9,I793:I798)</f>
        <v>1</v>
      </c>
      <c r="J799" s="31">
        <f>SUBTOTAL(9,J793:J798)</f>
        <v>4</v>
      </c>
      <c r="K799" s="117">
        <f t="shared" si="43"/>
        <v>0.66666666666666663</v>
      </c>
      <c r="L799" s="107">
        <f>SUBTOTAL(9,L793:L798)</f>
        <v>1</v>
      </c>
      <c r="M799" s="107">
        <f>SUBTOTAL(9,M793:M798)</f>
        <v>0</v>
      </c>
      <c r="N799" s="56" t="str">
        <f t="shared" si="44"/>
        <v>Carbajal Realty</v>
      </c>
    </row>
    <row r="800" spans="1:14" outlineLevel="2" x14ac:dyDescent="0.2">
      <c r="A800" t="s">
        <v>337</v>
      </c>
      <c r="B800" t="s">
        <v>1258</v>
      </c>
      <c r="C800" s="3" t="s">
        <v>2727</v>
      </c>
      <c r="D800" t="s">
        <v>6</v>
      </c>
      <c r="E800" s="102">
        <v>43552</v>
      </c>
      <c r="F800" s="115">
        <v>650000</v>
      </c>
      <c r="G800" s="31" t="s">
        <v>838</v>
      </c>
      <c r="H800" s="108">
        <v>1</v>
      </c>
      <c r="I800" s="108">
        <v>0</v>
      </c>
      <c r="J800" s="31">
        <v>1</v>
      </c>
      <c r="K800" s="117">
        <f t="shared" si="43"/>
        <v>1</v>
      </c>
      <c r="L800" s="5">
        <v>0</v>
      </c>
      <c r="M800" s="5">
        <v>0</v>
      </c>
      <c r="N800" s="56" t="str">
        <f t="shared" si="44"/>
        <v>Re/Max Centex, REALTORS</v>
      </c>
    </row>
    <row r="801" spans="1:14" outlineLevel="1" x14ac:dyDescent="0.2">
      <c r="A801" s="29" t="s">
        <v>337</v>
      </c>
      <c r="C801" s="3"/>
      <c r="E801" s="102"/>
      <c r="F801" s="115">
        <f>SUBTOTAL(9,F800:F800)</f>
        <v>650000</v>
      </c>
      <c r="G801" s="31"/>
      <c r="H801" s="108">
        <f>SUBTOTAL(9,H800:H800)</f>
        <v>1</v>
      </c>
      <c r="I801" s="108">
        <f>SUBTOTAL(9,I800:I800)</f>
        <v>0</v>
      </c>
      <c r="J801" s="31">
        <f>SUBTOTAL(9,J800:J800)</f>
        <v>1</v>
      </c>
      <c r="K801" s="117">
        <f t="shared" si="43"/>
        <v>1</v>
      </c>
      <c r="L801" s="5">
        <f>SUBTOTAL(9,L800:L800)</f>
        <v>0</v>
      </c>
      <c r="M801" s="5">
        <f>SUBTOTAL(9,M800:M800)</f>
        <v>0</v>
      </c>
      <c r="N801" s="56" t="str">
        <f t="shared" si="44"/>
        <v>Re/Max Centex, REALTORS</v>
      </c>
    </row>
    <row r="802" spans="1:14" outlineLevel="2" x14ac:dyDescent="0.2">
      <c r="A802" t="s">
        <v>1894</v>
      </c>
      <c r="B802" t="s">
        <v>1535</v>
      </c>
      <c r="C802" s="3" t="s">
        <v>2172</v>
      </c>
      <c r="D802" t="s">
        <v>121</v>
      </c>
      <c r="E802" s="102">
        <v>43482</v>
      </c>
      <c r="F802" s="115">
        <v>18000</v>
      </c>
      <c r="G802" s="31">
        <v>20182360</v>
      </c>
      <c r="H802" s="108">
        <v>1</v>
      </c>
      <c r="I802" s="108">
        <v>1</v>
      </c>
      <c r="J802" s="31">
        <v>1</v>
      </c>
      <c r="K802" s="117">
        <f t="shared" si="43"/>
        <v>1</v>
      </c>
      <c r="L802" s="5">
        <v>1</v>
      </c>
      <c r="M802" s="5">
        <v>1</v>
      </c>
      <c r="N802" s="56" t="str">
        <f t="shared" si="44"/>
        <v>Camille Johnson, REALTORS</v>
      </c>
    </row>
    <row r="803" spans="1:14" outlineLevel="2" x14ac:dyDescent="0.2">
      <c r="A803" t="s">
        <v>1894</v>
      </c>
      <c r="B803" t="s">
        <v>1535</v>
      </c>
      <c r="C803" s="3" t="s">
        <v>2187</v>
      </c>
      <c r="D803" t="s">
        <v>6</v>
      </c>
      <c r="E803" s="102">
        <v>43483</v>
      </c>
      <c r="F803" s="115">
        <v>307000</v>
      </c>
      <c r="G803" s="31" t="s">
        <v>838</v>
      </c>
      <c r="H803" s="108">
        <v>1</v>
      </c>
      <c r="I803" s="108">
        <v>0</v>
      </c>
      <c r="J803" s="31">
        <v>1</v>
      </c>
      <c r="K803" s="117">
        <f t="shared" si="43"/>
        <v>1</v>
      </c>
      <c r="L803" s="5">
        <v>0</v>
      </c>
      <c r="M803" s="5">
        <v>0</v>
      </c>
      <c r="N803" s="56" t="str">
        <f t="shared" si="44"/>
        <v>Camille Johnson, REALTORS</v>
      </c>
    </row>
    <row r="804" spans="1:14" outlineLevel="2" x14ac:dyDescent="0.2">
      <c r="A804" t="s">
        <v>1894</v>
      </c>
      <c r="B804" t="s">
        <v>1535</v>
      </c>
      <c r="C804" s="3" t="s">
        <v>2720</v>
      </c>
      <c r="D804" t="s">
        <v>7</v>
      </c>
      <c r="E804" s="102">
        <v>43551</v>
      </c>
      <c r="F804" s="115">
        <v>491000</v>
      </c>
      <c r="G804" s="31" t="s">
        <v>838</v>
      </c>
      <c r="H804" s="108">
        <v>1</v>
      </c>
      <c r="I804" s="108">
        <v>0</v>
      </c>
      <c r="J804" s="31">
        <v>1</v>
      </c>
      <c r="K804" s="117">
        <f t="shared" si="43"/>
        <v>1</v>
      </c>
      <c r="L804" s="5">
        <v>0</v>
      </c>
      <c r="M804" s="5">
        <v>0</v>
      </c>
      <c r="N804" s="56" t="str">
        <f t="shared" si="44"/>
        <v>Camille Johnson, REALTORS</v>
      </c>
    </row>
    <row r="805" spans="1:14" outlineLevel="2" x14ac:dyDescent="0.2">
      <c r="A805" t="s">
        <v>1894</v>
      </c>
      <c r="B805" t="s">
        <v>1535</v>
      </c>
      <c r="C805" s="3" t="s">
        <v>1716</v>
      </c>
      <c r="D805" t="s">
        <v>6</v>
      </c>
      <c r="E805" s="102">
        <v>43494</v>
      </c>
      <c r="F805" s="115">
        <v>177500</v>
      </c>
      <c r="G805" s="31" t="s">
        <v>838</v>
      </c>
      <c r="H805" s="108">
        <v>1</v>
      </c>
      <c r="I805" s="108">
        <v>0</v>
      </c>
      <c r="J805" s="31">
        <v>1</v>
      </c>
      <c r="K805" s="117">
        <f t="shared" si="43"/>
        <v>1</v>
      </c>
      <c r="L805" s="5">
        <v>0</v>
      </c>
      <c r="M805" s="5">
        <v>0</v>
      </c>
      <c r="N805" s="56" t="str">
        <f t="shared" si="44"/>
        <v>Camille Johnson, REALTORS</v>
      </c>
    </row>
    <row r="806" spans="1:14" outlineLevel="2" x14ac:dyDescent="0.2">
      <c r="A806" t="s">
        <v>1894</v>
      </c>
      <c r="B806" t="s">
        <v>1535</v>
      </c>
      <c r="C806" s="3" t="s">
        <v>2258</v>
      </c>
      <c r="D806" t="s">
        <v>6</v>
      </c>
      <c r="E806" s="102">
        <v>43496</v>
      </c>
      <c r="F806" s="115">
        <v>240000</v>
      </c>
      <c r="G806" s="31">
        <v>20190020</v>
      </c>
      <c r="H806" s="108">
        <v>1</v>
      </c>
      <c r="I806" s="108">
        <v>1</v>
      </c>
      <c r="J806" s="31">
        <v>1</v>
      </c>
      <c r="K806" s="117">
        <f t="shared" si="43"/>
        <v>1</v>
      </c>
      <c r="L806" s="5">
        <v>0</v>
      </c>
      <c r="M806" s="5">
        <v>0</v>
      </c>
      <c r="N806" s="56" t="str">
        <f t="shared" si="44"/>
        <v>Camille Johnson, REALTORS</v>
      </c>
    </row>
    <row r="807" spans="1:14" outlineLevel="2" x14ac:dyDescent="0.2">
      <c r="A807" t="s">
        <v>1894</v>
      </c>
      <c r="B807" t="s">
        <v>1535</v>
      </c>
      <c r="C807" s="3" t="s">
        <v>3285</v>
      </c>
      <c r="D807" t="s">
        <v>216</v>
      </c>
      <c r="E807" s="102">
        <v>43609</v>
      </c>
      <c r="F807" s="115">
        <v>224000</v>
      </c>
      <c r="G807" s="31">
        <v>20190891</v>
      </c>
      <c r="H807" s="108">
        <v>1</v>
      </c>
      <c r="I807" s="108">
        <v>1</v>
      </c>
      <c r="J807" s="31">
        <v>1</v>
      </c>
      <c r="K807" s="117">
        <f t="shared" si="43"/>
        <v>1</v>
      </c>
      <c r="L807" s="5">
        <v>0</v>
      </c>
      <c r="M807" s="5">
        <v>0</v>
      </c>
      <c r="N807" s="56" t="str">
        <f t="shared" si="44"/>
        <v>Camille Johnson, REALTORS</v>
      </c>
    </row>
    <row r="808" spans="1:14" outlineLevel="2" x14ac:dyDescent="0.2">
      <c r="A808" t="s">
        <v>1894</v>
      </c>
      <c r="B808" t="s">
        <v>1535</v>
      </c>
      <c r="C808" s="3" t="s">
        <v>3225</v>
      </c>
      <c r="D808" t="s">
        <v>6</v>
      </c>
      <c r="E808" s="102">
        <v>43606</v>
      </c>
      <c r="F808" s="115">
        <v>153500</v>
      </c>
      <c r="G808" s="31">
        <v>20190958</v>
      </c>
      <c r="H808" s="108">
        <v>1</v>
      </c>
      <c r="I808" s="108">
        <v>1</v>
      </c>
      <c r="J808" s="31">
        <v>1</v>
      </c>
      <c r="K808" s="117">
        <f t="shared" si="43"/>
        <v>1</v>
      </c>
      <c r="L808" s="5">
        <v>0</v>
      </c>
      <c r="M808" s="5">
        <v>0</v>
      </c>
      <c r="N808" s="56" t="str">
        <f t="shared" si="44"/>
        <v>Camille Johnson, REALTORS</v>
      </c>
    </row>
    <row r="809" spans="1:14" outlineLevel="2" x14ac:dyDescent="0.2">
      <c r="A809" t="s">
        <v>1894</v>
      </c>
      <c r="B809" t="s">
        <v>1535</v>
      </c>
      <c r="C809" s="3" t="s">
        <v>2022</v>
      </c>
      <c r="D809" t="s">
        <v>6</v>
      </c>
      <c r="E809" s="102">
        <v>43581</v>
      </c>
      <c r="F809" s="115">
        <v>165924</v>
      </c>
      <c r="G809" s="31">
        <v>20190854</v>
      </c>
      <c r="H809" s="108">
        <v>1</v>
      </c>
      <c r="I809" s="108">
        <v>1</v>
      </c>
      <c r="J809" s="31">
        <v>1</v>
      </c>
      <c r="K809" s="117">
        <f t="shared" si="43"/>
        <v>1</v>
      </c>
      <c r="L809" s="5">
        <v>0</v>
      </c>
      <c r="M809" s="5">
        <v>0</v>
      </c>
      <c r="N809" s="56" t="str">
        <f t="shared" si="44"/>
        <v>Camille Johnson, REALTORS</v>
      </c>
    </row>
    <row r="810" spans="1:14" outlineLevel="1" x14ac:dyDescent="0.2">
      <c r="A810" s="29" t="s">
        <v>1894</v>
      </c>
      <c r="C810" s="3"/>
      <c r="E810" s="102"/>
      <c r="F810" s="115">
        <f>SUBTOTAL(9,F802:F809)</f>
        <v>1776924</v>
      </c>
      <c r="G810" s="31"/>
      <c r="H810" s="108">
        <f>SUBTOTAL(9,H802:H809)</f>
        <v>8</v>
      </c>
      <c r="I810" s="108">
        <f>SUBTOTAL(9,I802:I809)</f>
        <v>5</v>
      </c>
      <c r="J810" s="31">
        <f>SUBTOTAL(9,J802:J809)</f>
        <v>8</v>
      </c>
      <c r="K810" s="117">
        <f t="shared" si="43"/>
        <v>1</v>
      </c>
      <c r="L810" s="5">
        <f>SUBTOTAL(9,L802:L809)</f>
        <v>1</v>
      </c>
      <c r="M810" s="5">
        <f>SUBTOTAL(9,M802:M809)</f>
        <v>1</v>
      </c>
      <c r="N810" s="56" t="str">
        <f t="shared" si="44"/>
        <v>Camille Johnson, REALTORS</v>
      </c>
    </row>
    <row r="811" spans="1:14" outlineLevel="2" x14ac:dyDescent="0.2">
      <c r="A811" t="s">
        <v>1946</v>
      </c>
      <c r="B811" t="s">
        <v>1840</v>
      </c>
      <c r="C811" s="3" t="s">
        <v>2626</v>
      </c>
      <c r="D811" t="s">
        <v>1249</v>
      </c>
      <c r="E811" s="102">
        <v>43542</v>
      </c>
      <c r="F811" s="115">
        <v>198000</v>
      </c>
      <c r="G811" s="31" t="s">
        <v>838</v>
      </c>
      <c r="H811" s="108">
        <v>1</v>
      </c>
      <c r="I811" s="108">
        <v>0</v>
      </c>
      <c r="J811" s="31">
        <v>1</v>
      </c>
      <c r="K811" s="117">
        <f t="shared" si="43"/>
        <v>1</v>
      </c>
      <c r="L811" s="5">
        <v>0</v>
      </c>
      <c r="M811" s="5">
        <v>0</v>
      </c>
      <c r="N811" s="56" t="str">
        <f t="shared" si="44"/>
        <v>Kelly, Realtors</v>
      </c>
    </row>
    <row r="812" spans="1:14" outlineLevel="1" x14ac:dyDescent="0.2">
      <c r="A812" s="29" t="s">
        <v>1946</v>
      </c>
      <c r="C812" s="3"/>
      <c r="E812" s="102"/>
      <c r="F812" s="115">
        <f>SUBTOTAL(9,F811:F811)</f>
        <v>198000</v>
      </c>
      <c r="G812" s="31"/>
      <c r="H812" s="108">
        <f>SUBTOTAL(9,H811:H811)</f>
        <v>1</v>
      </c>
      <c r="I812" s="108">
        <f>SUBTOTAL(9,I811:I811)</f>
        <v>0</v>
      </c>
      <c r="J812" s="31">
        <f>SUBTOTAL(9,J811:J811)</f>
        <v>1</v>
      </c>
      <c r="K812" s="117">
        <f t="shared" si="43"/>
        <v>1</v>
      </c>
      <c r="L812" s="5">
        <f>SUBTOTAL(9,L811:L811)</f>
        <v>0</v>
      </c>
      <c r="M812" s="5">
        <f>SUBTOTAL(9,M811:M811)</f>
        <v>0</v>
      </c>
      <c r="N812" s="56" t="str">
        <f t="shared" si="44"/>
        <v>Kelly, Realtors</v>
      </c>
    </row>
    <row r="813" spans="1:14" outlineLevel="2" x14ac:dyDescent="0.2">
      <c r="A813" t="s">
        <v>1242</v>
      </c>
      <c r="B813" t="s">
        <v>1258</v>
      </c>
      <c r="C813" s="3" t="s">
        <v>2337</v>
      </c>
      <c r="D813" t="s">
        <v>844</v>
      </c>
      <c r="E813" s="102">
        <v>43504</v>
      </c>
      <c r="F813" s="115">
        <v>120000</v>
      </c>
      <c r="G813" s="31" t="s">
        <v>838</v>
      </c>
      <c r="H813" s="108">
        <v>1</v>
      </c>
      <c r="I813" s="108">
        <v>0</v>
      </c>
      <c r="J813" s="31">
        <v>1</v>
      </c>
      <c r="K813" s="117">
        <f t="shared" si="43"/>
        <v>1</v>
      </c>
      <c r="L813" s="5">
        <v>1</v>
      </c>
      <c r="M813" s="5">
        <v>0</v>
      </c>
      <c r="N813" s="56" t="str">
        <f t="shared" si="44"/>
        <v>Re/Max Centex, REALTORS</v>
      </c>
    </row>
    <row r="814" spans="1:14" outlineLevel="2" x14ac:dyDescent="0.2">
      <c r="A814" t="s">
        <v>1242</v>
      </c>
      <c r="B814" t="s">
        <v>1258</v>
      </c>
      <c r="C814" s="3" t="s">
        <v>2583</v>
      </c>
      <c r="D814" t="s">
        <v>6</v>
      </c>
      <c r="E814" s="102">
        <v>43536</v>
      </c>
      <c r="F814" s="115">
        <v>100000</v>
      </c>
      <c r="G814" s="31" t="s">
        <v>838</v>
      </c>
      <c r="H814" s="108">
        <v>1</v>
      </c>
      <c r="I814" s="108">
        <v>0</v>
      </c>
      <c r="J814" s="31">
        <v>1</v>
      </c>
      <c r="K814" s="117">
        <f t="shared" si="43"/>
        <v>1</v>
      </c>
      <c r="L814" s="5">
        <v>0</v>
      </c>
      <c r="M814" s="5">
        <v>0</v>
      </c>
      <c r="N814" s="56" t="str">
        <f t="shared" si="44"/>
        <v>Re/Max Centex, REALTORS</v>
      </c>
    </row>
    <row r="815" spans="1:14" outlineLevel="2" x14ac:dyDescent="0.2">
      <c r="A815" t="s">
        <v>1242</v>
      </c>
      <c r="B815" t="s">
        <v>1258</v>
      </c>
      <c r="C815" t="s">
        <v>2175</v>
      </c>
      <c r="D815" t="s">
        <v>6</v>
      </c>
      <c r="E815" s="3">
        <v>43482</v>
      </c>
      <c r="F815" s="115">
        <v>50000</v>
      </c>
      <c r="G815" s="17" t="s">
        <v>838</v>
      </c>
      <c r="H815" s="108">
        <v>1</v>
      </c>
      <c r="I815" s="108">
        <v>0</v>
      </c>
      <c r="J815" s="31">
        <v>0</v>
      </c>
      <c r="K815" s="117">
        <f t="shared" si="43"/>
        <v>0</v>
      </c>
      <c r="L815" s="107">
        <v>0</v>
      </c>
      <c r="M815" s="107">
        <v>0</v>
      </c>
      <c r="N815" s="56" t="str">
        <f t="shared" si="44"/>
        <v>Re/Max Centex, REALTORS</v>
      </c>
    </row>
    <row r="816" spans="1:14" outlineLevel="2" x14ac:dyDescent="0.2">
      <c r="A816" t="s">
        <v>1242</v>
      </c>
      <c r="B816" t="s">
        <v>1258</v>
      </c>
      <c r="C816" t="s">
        <v>1039</v>
      </c>
      <c r="D816" t="s">
        <v>6</v>
      </c>
      <c r="E816" s="3">
        <v>43522</v>
      </c>
      <c r="F816" s="115">
        <v>145000</v>
      </c>
      <c r="G816" s="34">
        <v>20190333</v>
      </c>
      <c r="H816" s="108">
        <v>1</v>
      </c>
      <c r="I816" s="108">
        <v>1</v>
      </c>
      <c r="J816" s="31">
        <v>0</v>
      </c>
      <c r="K816" s="117">
        <f t="shared" si="43"/>
        <v>0</v>
      </c>
      <c r="L816" s="107">
        <v>0</v>
      </c>
      <c r="M816" s="107">
        <v>0</v>
      </c>
      <c r="N816" s="56" t="str">
        <f t="shared" si="44"/>
        <v>Re/Max Centex, REALTORS</v>
      </c>
    </row>
    <row r="817" spans="1:14" outlineLevel="2" x14ac:dyDescent="0.2">
      <c r="A817" t="s">
        <v>1242</v>
      </c>
      <c r="B817" t="s">
        <v>1258</v>
      </c>
      <c r="C817" t="s">
        <v>3341</v>
      </c>
      <c r="D817" t="s">
        <v>425</v>
      </c>
      <c r="E817" s="3">
        <v>43616</v>
      </c>
      <c r="F817" s="115">
        <v>385000</v>
      </c>
      <c r="G817" s="34">
        <v>20190948</v>
      </c>
      <c r="H817" s="108">
        <v>1</v>
      </c>
      <c r="I817" s="108">
        <v>1</v>
      </c>
      <c r="J817" s="31">
        <v>0</v>
      </c>
      <c r="K817" s="117">
        <f t="shared" si="43"/>
        <v>0</v>
      </c>
      <c r="L817" s="107">
        <v>0</v>
      </c>
      <c r="M817" s="107">
        <v>0</v>
      </c>
      <c r="N817" s="56" t="str">
        <f t="shared" si="44"/>
        <v>Re/Max Centex, REALTORS</v>
      </c>
    </row>
    <row r="818" spans="1:14" outlineLevel="2" x14ac:dyDescent="0.2">
      <c r="A818" t="s">
        <v>1242</v>
      </c>
      <c r="B818" t="s">
        <v>1258</v>
      </c>
      <c r="C818" t="s">
        <v>3326</v>
      </c>
      <c r="D818" t="s">
        <v>1249</v>
      </c>
      <c r="E818" s="3">
        <v>43615</v>
      </c>
      <c r="F818" s="115">
        <v>424000</v>
      </c>
      <c r="G818" s="34">
        <v>20190894</v>
      </c>
      <c r="H818" s="108">
        <v>1</v>
      </c>
      <c r="I818" s="108">
        <v>1</v>
      </c>
      <c r="J818" s="31">
        <v>0</v>
      </c>
      <c r="K818" s="117">
        <f t="shared" si="43"/>
        <v>0</v>
      </c>
      <c r="L818" s="107">
        <v>0</v>
      </c>
      <c r="M818" s="107">
        <v>0</v>
      </c>
      <c r="N818" s="56" t="str">
        <f t="shared" si="44"/>
        <v>Re/Max Centex, REALTORS</v>
      </c>
    </row>
    <row r="819" spans="1:14" outlineLevel="1" x14ac:dyDescent="0.2">
      <c r="A819" s="29" t="s">
        <v>1242</v>
      </c>
      <c r="F819" s="115">
        <f>SUBTOTAL(9,F813:F818)</f>
        <v>1224000</v>
      </c>
      <c r="H819" s="108">
        <f>SUBTOTAL(9,H813:H818)</f>
        <v>6</v>
      </c>
      <c r="I819" s="108">
        <f>SUBTOTAL(9,I813:I818)</f>
        <v>3</v>
      </c>
      <c r="J819" s="31">
        <f>SUBTOTAL(9,J813:J818)</f>
        <v>2</v>
      </c>
      <c r="K819" s="117">
        <f t="shared" si="43"/>
        <v>0.33333333333333331</v>
      </c>
      <c r="L819" s="107">
        <f>SUBTOTAL(9,L813:L818)</f>
        <v>1</v>
      </c>
      <c r="M819" s="107">
        <f>SUBTOTAL(9,M813:M818)</f>
        <v>0</v>
      </c>
      <c r="N819" s="56" t="str">
        <f t="shared" si="44"/>
        <v>Re/Max Centex, REALTORS</v>
      </c>
    </row>
    <row r="820" spans="1:14" outlineLevel="2" x14ac:dyDescent="0.2">
      <c r="A820" t="s">
        <v>792</v>
      </c>
      <c r="B820" t="s">
        <v>1099</v>
      </c>
      <c r="C820" s="3" t="s">
        <v>3168</v>
      </c>
      <c r="D820" t="s">
        <v>426</v>
      </c>
      <c r="E820" s="102">
        <v>43600</v>
      </c>
      <c r="F820" s="115">
        <v>195000</v>
      </c>
      <c r="G820" s="31" t="s">
        <v>838</v>
      </c>
      <c r="H820" s="108">
        <v>1</v>
      </c>
      <c r="I820" s="108">
        <v>0</v>
      </c>
      <c r="J820" s="31">
        <v>1</v>
      </c>
      <c r="K820" s="117">
        <f t="shared" si="43"/>
        <v>1</v>
      </c>
      <c r="L820" s="5">
        <v>1</v>
      </c>
      <c r="M820" s="5">
        <v>0</v>
      </c>
      <c r="N820" s="56" t="str">
        <f t="shared" si="44"/>
        <v>Keller Williams Realty - Waco</v>
      </c>
    </row>
    <row r="821" spans="1:14" outlineLevel="2" x14ac:dyDescent="0.2">
      <c r="A821" t="s">
        <v>792</v>
      </c>
      <c r="B821" t="s">
        <v>1099</v>
      </c>
      <c r="C821" s="3" t="s">
        <v>2134</v>
      </c>
      <c r="D821" t="s">
        <v>6</v>
      </c>
      <c r="E821" s="102">
        <v>43475</v>
      </c>
      <c r="F821" s="115">
        <v>52500</v>
      </c>
      <c r="G821" s="31" t="s">
        <v>838</v>
      </c>
      <c r="H821" s="108">
        <v>1</v>
      </c>
      <c r="I821" s="108">
        <v>0</v>
      </c>
      <c r="J821" s="31">
        <v>1</v>
      </c>
      <c r="K821" s="117">
        <f t="shared" si="43"/>
        <v>1</v>
      </c>
      <c r="L821" s="5">
        <v>0</v>
      </c>
      <c r="M821" s="5">
        <v>0</v>
      </c>
      <c r="N821" s="56" t="str">
        <f t="shared" si="44"/>
        <v>Keller Williams Realty - Waco</v>
      </c>
    </row>
    <row r="822" spans="1:14" outlineLevel="2" x14ac:dyDescent="0.2">
      <c r="A822" t="s">
        <v>792</v>
      </c>
      <c r="B822" t="s">
        <v>1099</v>
      </c>
      <c r="C822" t="s">
        <v>2834</v>
      </c>
      <c r="D822" t="s">
        <v>6</v>
      </c>
      <c r="E822" s="3">
        <v>43565</v>
      </c>
      <c r="F822" s="115">
        <v>234000</v>
      </c>
      <c r="G822" s="34">
        <v>20190578</v>
      </c>
      <c r="H822" s="108">
        <v>1</v>
      </c>
      <c r="I822" s="108">
        <v>1</v>
      </c>
      <c r="J822" s="31">
        <v>0</v>
      </c>
      <c r="K822" s="117">
        <f t="shared" si="43"/>
        <v>0</v>
      </c>
      <c r="L822" s="107">
        <v>0</v>
      </c>
      <c r="M822" s="107">
        <v>0</v>
      </c>
      <c r="N822" s="56" t="str">
        <f t="shared" si="44"/>
        <v>Keller Williams Realty - Waco</v>
      </c>
    </row>
    <row r="823" spans="1:14" outlineLevel="2" x14ac:dyDescent="0.2">
      <c r="A823" t="s">
        <v>792</v>
      </c>
      <c r="B823" t="s">
        <v>1099</v>
      </c>
      <c r="C823" t="s">
        <v>2715</v>
      </c>
      <c r="D823" t="s">
        <v>1126</v>
      </c>
      <c r="E823" s="3">
        <v>43551</v>
      </c>
      <c r="F823" s="115">
        <v>316500</v>
      </c>
      <c r="G823" s="34" t="s">
        <v>838</v>
      </c>
      <c r="H823" s="108">
        <v>1</v>
      </c>
      <c r="I823" s="108">
        <v>0</v>
      </c>
      <c r="J823" s="31">
        <v>0</v>
      </c>
      <c r="K823" s="117">
        <f t="shared" si="43"/>
        <v>0</v>
      </c>
      <c r="L823" s="107">
        <v>0</v>
      </c>
      <c r="M823" s="107">
        <v>0</v>
      </c>
      <c r="N823" s="56" t="str">
        <f t="shared" si="44"/>
        <v>Keller Williams Realty - Waco</v>
      </c>
    </row>
    <row r="824" spans="1:14" outlineLevel="1" x14ac:dyDescent="0.2">
      <c r="A824" s="29" t="s">
        <v>792</v>
      </c>
      <c r="F824" s="115">
        <f>SUBTOTAL(9,F820:F823)</f>
        <v>798000</v>
      </c>
      <c r="H824" s="108">
        <f>SUBTOTAL(9,H820:H823)</f>
        <v>4</v>
      </c>
      <c r="I824" s="108">
        <f>SUBTOTAL(9,I820:I823)</f>
        <v>1</v>
      </c>
      <c r="J824" s="31">
        <f>SUBTOTAL(9,J820:J823)</f>
        <v>2</v>
      </c>
      <c r="K824" s="117">
        <f t="shared" si="43"/>
        <v>0.5</v>
      </c>
      <c r="L824" s="107">
        <f>SUBTOTAL(9,L820:L823)</f>
        <v>1</v>
      </c>
      <c r="M824" s="107">
        <f>SUBTOTAL(9,M820:M823)</f>
        <v>0</v>
      </c>
      <c r="N824" s="56" t="str">
        <f t="shared" si="44"/>
        <v>Keller Williams Realty - Waco</v>
      </c>
    </row>
    <row r="825" spans="1:14" outlineLevel="2" x14ac:dyDescent="0.2">
      <c r="A825" t="s">
        <v>826</v>
      </c>
      <c r="B825" t="s">
        <v>1258</v>
      </c>
      <c r="C825" s="3" t="s">
        <v>3246</v>
      </c>
      <c r="D825" t="s">
        <v>6</v>
      </c>
      <c r="E825" s="102">
        <v>43608</v>
      </c>
      <c r="F825" s="115">
        <v>134000</v>
      </c>
      <c r="G825" s="31" t="s">
        <v>838</v>
      </c>
      <c r="H825" s="108">
        <v>1</v>
      </c>
      <c r="I825" s="108">
        <v>0</v>
      </c>
      <c r="J825" s="31">
        <v>1</v>
      </c>
      <c r="K825" s="117">
        <f t="shared" si="43"/>
        <v>1</v>
      </c>
      <c r="L825" s="5">
        <v>0</v>
      </c>
      <c r="M825" s="5">
        <v>0</v>
      </c>
      <c r="N825" s="56" t="str">
        <f t="shared" si="44"/>
        <v>Re/Max Centex, REALTORS</v>
      </c>
    </row>
    <row r="826" spans="1:14" outlineLevel="2" x14ac:dyDescent="0.2">
      <c r="A826" t="s">
        <v>826</v>
      </c>
      <c r="B826" t="s">
        <v>1258</v>
      </c>
      <c r="C826" s="3" t="s">
        <v>2489</v>
      </c>
      <c r="D826" t="s">
        <v>6</v>
      </c>
      <c r="E826" s="102">
        <v>43525</v>
      </c>
      <c r="F826" s="115">
        <v>92500</v>
      </c>
      <c r="G826" s="31">
        <v>20190135</v>
      </c>
      <c r="H826" s="108">
        <v>1</v>
      </c>
      <c r="I826" s="108">
        <v>1</v>
      </c>
      <c r="J826" s="31">
        <v>1</v>
      </c>
      <c r="K826" s="117">
        <f t="shared" si="43"/>
        <v>1</v>
      </c>
      <c r="L826" s="5">
        <v>0</v>
      </c>
      <c r="M826" s="5">
        <v>0</v>
      </c>
      <c r="N826" s="56" t="str">
        <f t="shared" si="44"/>
        <v>Re/Max Centex, REALTORS</v>
      </c>
    </row>
    <row r="827" spans="1:14" outlineLevel="2" x14ac:dyDescent="0.2">
      <c r="A827" t="s">
        <v>826</v>
      </c>
      <c r="B827" t="s">
        <v>1258</v>
      </c>
      <c r="C827" s="3" t="s">
        <v>3009</v>
      </c>
      <c r="D827" t="s">
        <v>6</v>
      </c>
      <c r="E827" s="102">
        <v>43585</v>
      </c>
      <c r="F827" s="115">
        <v>95000</v>
      </c>
      <c r="G827" s="31" t="s">
        <v>838</v>
      </c>
      <c r="H827" s="108">
        <v>1</v>
      </c>
      <c r="I827" s="108">
        <v>0</v>
      </c>
      <c r="J827" s="31">
        <v>1</v>
      </c>
      <c r="K827" s="117">
        <f t="shared" si="43"/>
        <v>1</v>
      </c>
      <c r="L827" s="5">
        <v>0</v>
      </c>
      <c r="M827" s="5">
        <v>0</v>
      </c>
      <c r="N827" s="56" t="str">
        <f t="shared" si="44"/>
        <v>Re/Max Centex, REALTORS</v>
      </c>
    </row>
    <row r="828" spans="1:14" outlineLevel="2" x14ac:dyDescent="0.2">
      <c r="A828" t="s">
        <v>826</v>
      </c>
      <c r="B828" t="s">
        <v>1258</v>
      </c>
      <c r="C828" s="3" t="s">
        <v>2929</v>
      </c>
      <c r="D828" t="s">
        <v>216</v>
      </c>
      <c r="E828" s="102">
        <v>43577</v>
      </c>
      <c r="F828" s="115">
        <v>183000</v>
      </c>
      <c r="G828" s="31" t="s">
        <v>838</v>
      </c>
      <c r="H828" s="108">
        <v>1</v>
      </c>
      <c r="I828" s="108">
        <v>0</v>
      </c>
      <c r="J828" s="31">
        <v>1</v>
      </c>
      <c r="K828" s="117">
        <f t="shared" si="43"/>
        <v>1</v>
      </c>
      <c r="L828" s="5">
        <v>0</v>
      </c>
      <c r="M828" s="5">
        <v>0</v>
      </c>
      <c r="N828" s="56" t="str">
        <f t="shared" si="44"/>
        <v>Re/Max Centex, REALTORS</v>
      </c>
    </row>
    <row r="829" spans="1:14" outlineLevel="2" x14ac:dyDescent="0.2">
      <c r="A829" t="s">
        <v>826</v>
      </c>
      <c r="B829" t="s">
        <v>1258</v>
      </c>
      <c r="C829" s="3" t="s">
        <v>3115</v>
      </c>
      <c r="D829" t="s">
        <v>216</v>
      </c>
      <c r="E829" s="102">
        <v>43595</v>
      </c>
      <c r="F829" s="115">
        <v>178000</v>
      </c>
      <c r="G829" s="31" t="s">
        <v>838</v>
      </c>
      <c r="H829" s="108">
        <v>1</v>
      </c>
      <c r="I829" s="108">
        <v>0</v>
      </c>
      <c r="J829" s="31">
        <v>1</v>
      </c>
      <c r="K829" s="117">
        <f t="shared" si="43"/>
        <v>1</v>
      </c>
      <c r="L829" s="5">
        <v>0</v>
      </c>
      <c r="M829" s="5">
        <v>0</v>
      </c>
      <c r="N829" s="56" t="str">
        <f t="shared" si="44"/>
        <v>Re/Max Centex, REALTORS</v>
      </c>
    </row>
    <row r="830" spans="1:14" outlineLevel="2" x14ac:dyDescent="0.2">
      <c r="A830" t="s">
        <v>826</v>
      </c>
      <c r="B830" t="s">
        <v>1258</v>
      </c>
      <c r="C830" t="s">
        <v>3123</v>
      </c>
      <c r="D830" t="s">
        <v>6</v>
      </c>
      <c r="E830" s="3">
        <v>43595</v>
      </c>
      <c r="F830" s="115">
        <v>124250</v>
      </c>
      <c r="G830" s="34">
        <v>20190866</v>
      </c>
      <c r="H830" s="108">
        <v>1</v>
      </c>
      <c r="I830" s="108">
        <v>1</v>
      </c>
      <c r="J830" s="31">
        <v>0</v>
      </c>
      <c r="K830" s="117">
        <f t="shared" si="43"/>
        <v>0</v>
      </c>
      <c r="L830" s="107">
        <v>0</v>
      </c>
      <c r="M830" s="107">
        <v>0</v>
      </c>
      <c r="N830" s="56" t="str">
        <f t="shared" si="44"/>
        <v>Re/Max Centex, REALTORS</v>
      </c>
    </row>
    <row r="831" spans="1:14" outlineLevel="2" x14ac:dyDescent="0.2">
      <c r="A831" t="s">
        <v>826</v>
      </c>
      <c r="B831" t="s">
        <v>1258</v>
      </c>
      <c r="C831" t="s">
        <v>3108</v>
      </c>
      <c r="D831" t="s">
        <v>110</v>
      </c>
      <c r="E831" s="3">
        <v>43594</v>
      </c>
      <c r="F831" s="115">
        <v>135000</v>
      </c>
      <c r="G831" s="34" t="s">
        <v>838</v>
      </c>
      <c r="H831" s="108">
        <v>1</v>
      </c>
      <c r="I831" s="108">
        <v>0</v>
      </c>
      <c r="J831" s="31">
        <v>0</v>
      </c>
      <c r="K831" s="117">
        <f t="shared" si="43"/>
        <v>0</v>
      </c>
      <c r="L831" s="107">
        <v>0</v>
      </c>
      <c r="M831" s="107">
        <v>0</v>
      </c>
      <c r="N831" s="56" t="str">
        <f t="shared" si="44"/>
        <v>Re/Max Centex, REALTORS</v>
      </c>
    </row>
    <row r="832" spans="1:14" outlineLevel="2" x14ac:dyDescent="0.2">
      <c r="A832" t="s">
        <v>826</v>
      </c>
      <c r="B832" t="s">
        <v>1258</v>
      </c>
      <c r="C832" t="s">
        <v>2803</v>
      </c>
      <c r="D832" t="s">
        <v>6</v>
      </c>
      <c r="E832" s="3">
        <v>43560</v>
      </c>
      <c r="F832" s="115">
        <v>138500</v>
      </c>
      <c r="G832" s="34" t="s">
        <v>838</v>
      </c>
      <c r="H832" s="108">
        <v>1</v>
      </c>
      <c r="I832" s="108">
        <v>0</v>
      </c>
      <c r="J832" s="31">
        <v>0</v>
      </c>
      <c r="K832" s="117">
        <f t="shared" si="43"/>
        <v>0</v>
      </c>
      <c r="L832" s="107">
        <v>0</v>
      </c>
      <c r="M832" s="107">
        <v>0</v>
      </c>
      <c r="N832" s="56" t="str">
        <f t="shared" si="44"/>
        <v>Re/Max Centex, REALTORS</v>
      </c>
    </row>
    <row r="833" spans="1:14" outlineLevel="2" x14ac:dyDescent="0.2">
      <c r="A833" t="s">
        <v>826</v>
      </c>
      <c r="B833" t="s">
        <v>1258</v>
      </c>
      <c r="C833" t="s">
        <v>2150</v>
      </c>
      <c r="D833" t="s">
        <v>730</v>
      </c>
      <c r="E833" s="3">
        <v>43479</v>
      </c>
      <c r="F833" s="115">
        <v>155000</v>
      </c>
      <c r="G833" s="34" t="s">
        <v>838</v>
      </c>
      <c r="H833" s="108">
        <v>1</v>
      </c>
      <c r="I833" s="108">
        <v>0</v>
      </c>
      <c r="J833" s="31">
        <v>0</v>
      </c>
      <c r="K833" s="117">
        <f t="shared" si="43"/>
        <v>0</v>
      </c>
      <c r="L833" s="107">
        <v>0</v>
      </c>
      <c r="M833" s="107">
        <v>0</v>
      </c>
      <c r="N833" s="56" t="str">
        <f t="shared" si="44"/>
        <v>Re/Max Centex, REALTORS</v>
      </c>
    </row>
    <row r="834" spans="1:14" outlineLevel="2" x14ac:dyDescent="0.2">
      <c r="A834" t="s">
        <v>826</v>
      </c>
      <c r="B834" t="s">
        <v>1258</v>
      </c>
      <c r="C834" t="s">
        <v>2762</v>
      </c>
      <c r="D834" t="s">
        <v>301</v>
      </c>
      <c r="E834" s="3">
        <v>43556</v>
      </c>
      <c r="F834" s="115">
        <v>212500</v>
      </c>
      <c r="G834" s="34" t="s">
        <v>838</v>
      </c>
      <c r="H834" s="108">
        <v>1</v>
      </c>
      <c r="I834" s="108">
        <v>0</v>
      </c>
      <c r="J834" s="31">
        <v>0</v>
      </c>
      <c r="K834" s="117">
        <f t="shared" si="43"/>
        <v>0</v>
      </c>
      <c r="L834" s="107">
        <v>0</v>
      </c>
      <c r="M834" s="107">
        <v>0</v>
      </c>
      <c r="N834" s="56" t="str">
        <f t="shared" si="44"/>
        <v>Re/Max Centex, REALTORS</v>
      </c>
    </row>
    <row r="835" spans="1:14" outlineLevel="1" x14ac:dyDescent="0.2">
      <c r="A835" s="29" t="s">
        <v>826</v>
      </c>
      <c r="F835" s="115">
        <f>SUBTOTAL(9,F825:F834)</f>
        <v>1447750</v>
      </c>
      <c r="H835" s="108">
        <f>SUBTOTAL(9,H825:H834)</f>
        <v>10</v>
      </c>
      <c r="I835" s="108">
        <f>SUBTOTAL(9,I825:I834)</f>
        <v>2</v>
      </c>
      <c r="J835" s="31">
        <f>SUBTOTAL(9,J825:J834)</f>
        <v>5</v>
      </c>
      <c r="K835" s="117">
        <f t="shared" ref="K835:K898" si="45">+J835/H835</f>
        <v>0.5</v>
      </c>
      <c r="L835" s="107">
        <f>SUBTOTAL(9,L825:L834)</f>
        <v>0</v>
      </c>
      <c r="M835" s="107">
        <f>SUBTOTAL(9,M825:M834)</f>
        <v>0</v>
      </c>
      <c r="N835" s="56" t="str">
        <f t="shared" ref="N835:N898" si="46">IF(B835="",B834,B835)</f>
        <v>Re/Max Centex, REALTORS</v>
      </c>
    </row>
    <row r="836" spans="1:14" outlineLevel="2" x14ac:dyDescent="0.2">
      <c r="A836" t="s">
        <v>2108</v>
      </c>
      <c r="B836" t="s">
        <v>1099</v>
      </c>
      <c r="C836" s="3" t="s">
        <v>2584</v>
      </c>
      <c r="D836" t="s">
        <v>6</v>
      </c>
      <c r="E836" s="102">
        <v>43536</v>
      </c>
      <c r="F836" s="115">
        <v>68000</v>
      </c>
      <c r="G836" s="31" t="s">
        <v>838</v>
      </c>
      <c r="H836" s="108">
        <v>1</v>
      </c>
      <c r="I836" s="108">
        <v>0</v>
      </c>
      <c r="J836" s="31">
        <v>1</v>
      </c>
      <c r="K836" s="117">
        <f t="shared" si="45"/>
        <v>1</v>
      </c>
      <c r="L836" s="5">
        <v>0</v>
      </c>
      <c r="M836" s="5">
        <v>0</v>
      </c>
      <c r="N836" s="56" t="str">
        <f t="shared" si="46"/>
        <v>Keller Williams Realty - Waco</v>
      </c>
    </row>
    <row r="837" spans="1:14" outlineLevel="2" x14ac:dyDescent="0.2">
      <c r="A837" t="s">
        <v>2108</v>
      </c>
      <c r="B837" t="s">
        <v>1099</v>
      </c>
      <c r="C837" s="3" t="s">
        <v>2659</v>
      </c>
      <c r="D837" t="s">
        <v>6</v>
      </c>
      <c r="E837" s="102">
        <v>43545</v>
      </c>
      <c r="F837" s="115">
        <v>138000</v>
      </c>
      <c r="G837" s="31" t="s">
        <v>838</v>
      </c>
      <c r="H837" s="108">
        <v>1</v>
      </c>
      <c r="I837" s="108">
        <v>0</v>
      </c>
      <c r="J837" s="31">
        <v>1</v>
      </c>
      <c r="K837" s="117">
        <f t="shared" si="45"/>
        <v>1</v>
      </c>
      <c r="L837" s="5">
        <v>0</v>
      </c>
      <c r="M837" s="5">
        <v>0</v>
      </c>
      <c r="N837" s="56" t="str">
        <f t="shared" si="46"/>
        <v>Keller Williams Realty - Waco</v>
      </c>
    </row>
    <row r="838" spans="1:14" outlineLevel="2" x14ac:dyDescent="0.2">
      <c r="A838" t="s">
        <v>2108</v>
      </c>
      <c r="B838" t="s">
        <v>1099</v>
      </c>
      <c r="C838" s="3" t="s">
        <v>2109</v>
      </c>
      <c r="D838" t="s">
        <v>6</v>
      </c>
      <c r="E838" s="102">
        <v>43469</v>
      </c>
      <c r="F838" s="115">
        <v>82900</v>
      </c>
      <c r="G838" s="31">
        <v>20182786</v>
      </c>
      <c r="H838" s="108">
        <v>1</v>
      </c>
      <c r="I838" s="108">
        <v>1</v>
      </c>
      <c r="J838" s="31">
        <v>1</v>
      </c>
      <c r="K838" s="117">
        <f t="shared" si="45"/>
        <v>1</v>
      </c>
      <c r="L838" s="5">
        <v>0</v>
      </c>
      <c r="M838" s="5">
        <v>0</v>
      </c>
      <c r="N838" s="56" t="str">
        <f t="shared" si="46"/>
        <v>Keller Williams Realty - Waco</v>
      </c>
    </row>
    <row r="839" spans="1:14" outlineLevel="1" x14ac:dyDescent="0.2">
      <c r="A839" s="29" t="s">
        <v>2108</v>
      </c>
      <c r="C839" s="3"/>
      <c r="E839" s="102"/>
      <c r="F839" s="115">
        <f>SUBTOTAL(9,F836:F838)</f>
        <v>288900</v>
      </c>
      <c r="G839" s="31"/>
      <c r="H839" s="108">
        <f>SUBTOTAL(9,H836:H838)</f>
        <v>3</v>
      </c>
      <c r="I839" s="108">
        <f>SUBTOTAL(9,I836:I838)</f>
        <v>1</v>
      </c>
      <c r="J839" s="31">
        <f>SUBTOTAL(9,J836:J838)</f>
        <v>3</v>
      </c>
      <c r="K839" s="117">
        <f t="shared" si="45"/>
        <v>1</v>
      </c>
      <c r="L839" s="5">
        <f>SUBTOTAL(9,L836:L838)</f>
        <v>0</v>
      </c>
      <c r="M839" s="5">
        <f>SUBTOTAL(9,M836:M838)</f>
        <v>0</v>
      </c>
      <c r="N839" s="56" t="str">
        <f t="shared" si="46"/>
        <v>Keller Williams Realty - Waco</v>
      </c>
    </row>
    <row r="840" spans="1:14" outlineLevel="2" x14ac:dyDescent="0.2">
      <c r="A840" t="s">
        <v>1855</v>
      </c>
      <c r="B840" t="s">
        <v>1854</v>
      </c>
      <c r="C840" s="3" t="s">
        <v>3117</v>
      </c>
      <c r="D840" t="s">
        <v>6</v>
      </c>
      <c r="E840" s="102">
        <v>43595</v>
      </c>
      <c r="F840" s="115">
        <v>327500</v>
      </c>
      <c r="G840" s="31" t="s">
        <v>838</v>
      </c>
      <c r="H840" s="108">
        <v>1</v>
      </c>
      <c r="I840" s="108">
        <v>0</v>
      </c>
      <c r="J840" s="31">
        <v>1</v>
      </c>
      <c r="K840" s="117">
        <f t="shared" si="45"/>
        <v>1</v>
      </c>
      <c r="L840" s="5">
        <v>0</v>
      </c>
      <c r="M840" s="5">
        <v>0</v>
      </c>
      <c r="N840" s="56" t="str">
        <f t="shared" si="46"/>
        <v>Weichert, Realtors - Realty Experts</v>
      </c>
    </row>
    <row r="841" spans="1:14" outlineLevel="2" x14ac:dyDescent="0.2">
      <c r="A841" t="s">
        <v>1855</v>
      </c>
      <c r="B841" t="s">
        <v>1854</v>
      </c>
      <c r="C841" s="3" t="s">
        <v>2158</v>
      </c>
      <c r="D841" t="s">
        <v>844</v>
      </c>
      <c r="E841" s="102">
        <v>43480</v>
      </c>
      <c r="F841" s="115">
        <v>198000</v>
      </c>
      <c r="G841" s="31" t="s">
        <v>838</v>
      </c>
      <c r="H841" s="108">
        <v>1</v>
      </c>
      <c r="I841" s="108">
        <v>0</v>
      </c>
      <c r="J841" s="31">
        <v>1</v>
      </c>
      <c r="K841" s="117">
        <f t="shared" si="45"/>
        <v>1</v>
      </c>
      <c r="L841" s="5">
        <v>1</v>
      </c>
      <c r="M841" s="5">
        <v>0</v>
      </c>
      <c r="N841" s="56" t="str">
        <f t="shared" si="46"/>
        <v>Weichert, Realtors - Realty Experts</v>
      </c>
    </row>
    <row r="842" spans="1:14" outlineLevel="2" x14ac:dyDescent="0.2">
      <c r="A842" t="s">
        <v>1855</v>
      </c>
      <c r="B842" t="s">
        <v>1854</v>
      </c>
      <c r="C842" s="3" t="s">
        <v>1042</v>
      </c>
      <c r="D842" t="s">
        <v>6</v>
      </c>
      <c r="E842" s="102">
        <v>43530</v>
      </c>
      <c r="F842" s="115">
        <v>170000</v>
      </c>
      <c r="G842" s="31" t="s">
        <v>838</v>
      </c>
      <c r="H842" s="108">
        <v>1</v>
      </c>
      <c r="I842" s="108">
        <v>0</v>
      </c>
      <c r="J842" s="31">
        <v>1</v>
      </c>
      <c r="K842" s="117">
        <f t="shared" si="45"/>
        <v>1</v>
      </c>
      <c r="L842" s="5">
        <v>1</v>
      </c>
      <c r="M842" s="5">
        <v>0</v>
      </c>
      <c r="N842" s="56" t="str">
        <f t="shared" si="46"/>
        <v>Weichert, Realtors - Realty Experts</v>
      </c>
    </row>
    <row r="843" spans="1:14" outlineLevel="2" x14ac:dyDescent="0.2">
      <c r="A843" t="s">
        <v>1855</v>
      </c>
      <c r="B843" t="s">
        <v>1854</v>
      </c>
      <c r="C843" s="3" t="s">
        <v>3026</v>
      </c>
      <c r="D843" t="s">
        <v>6</v>
      </c>
      <c r="E843" s="102">
        <v>43585</v>
      </c>
      <c r="F843" s="115">
        <v>195000</v>
      </c>
      <c r="G843" s="31">
        <v>20190132</v>
      </c>
      <c r="H843" s="108">
        <v>1</v>
      </c>
      <c r="I843" s="108">
        <v>1</v>
      </c>
      <c r="J843" s="31">
        <v>1</v>
      </c>
      <c r="K843" s="117">
        <f t="shared" si="45"/>
        <v>1</v>
      </c>
      <c r="L843" s="5">
        <v>0</v>
      </c>
      <c r="M843" s="5">
        <v>0</v>
      </c>
      <c r="N843" s="56" t="str">
        <f t="shared" si="46"/>
        <v>Weichert, Realtors - Realty Experts</v>
      </c>
    </row>
    <row r="844" spans="1:14" outlineLevel="2" x14ac:dyDescent="0.2">
      <c r="A844" t="s">
        <v>1855</v>
      </c>
      <c r="B844" t="s">
        <v>1854</v>
      </c>
      <c r="C844" t="s">
        <v>2168</v>
      </c>
      <c r="D844" t="s">
        <v>730</v>
      </c>
      <c r="E844" s="3">
        <v>43481</v>
      </c>
      <c r="F844" s="115">
        <v>50000</v>
      </c>
      <c r="G844" s="17" t="s">
        <v>838</v>
      </c>
      <c r="H844" s="108">
        <v>1</v>
      </c>
      <c r="I844" s="108">
        <v>0</v>
      </c>
      <c r="J844" s="31">
        <v>0</v>
      </c>
      <c r="K844" s="117">
        <f t="shared" si="45"/>
        <v>0</v>
      </c>
      <c r="L844" s="107">
        <v>0</v>
      </c>
      <c r="M844" s="107">
        <v>0</v>
      </c>
      <c r="N844" s="56" t="str">
        <f t="shared" si="46"/>
        <v>Weichert, Realtors - Realty Experts</v>
      </c>
    </row>
    <row r="845" spans="1:14" outlineLevel="2" x14ac:dyDescent="0.2">
      <c r="A845" t="s">
        <v>1855</v>
      </c>
      <c r="B845" t="s">
        <v>1854</v>
      </c>
      <c r="C845" t="s">
        <v>2619</v>
      </c>
      <c r="D845" t="s">
        <v>301</v>
      </c>
      <c r="E845" s="3">
        <v>43539</v>
      </c>
      <c r="F845" s="115">
        <v>79350</v>
      </c>
      <c r="G845" s="17" t="s">
        <v>838</v>
      </c>
      <c r="H845" s="108">
        <v>1</v>
      </c>
      <c r="I845" s="108">
        <v>0</v>
      </c>
      <c r="J845" s="31">
        <v>0</v>
      </c>
      <c r="K845" s="117">
        <f t="shared" si="45"/>
        <v>0</v>
      </c>
      <c r="L845" s="107">
        <v>0</v>
      </c>
      <c r="M845" s="107">
        <v>0</v>
      </c>
      <c r="N845" s="56" t="str">
        <f t="shared" si="46"/>
        <v>Weichert, Realtors - Realty Experts</v>
      </c>
    </row>
    <row r="846" spans="1:14" outlineLevel="2" x14ac:dyDescent="0.2">
      <c r="A846" t="s">
        <v>1855</v>
      </c>
      <c r="B846" t="s">
        <v>1854</v>
      </c>
      <c r="C846" t="s">
        <v>3322</v>
      </c>
      <c r="D846" t="s">
        <v>6</v>
      </c>
      <c r="E846" s="3">
        <v>43615</v>
      </c>
      <c r="F846" s="115">
        <v>85000</v>
      </c>
      <c r="G846" s="17" t="s">
        <v>838</v>
      </c>
      <c r="H846" s="108">
        <v>1</v>
      </c>
      <c r="I846" s="108">
        <v>0</v>
      </c>
      <c r="J846" s="31">
        <v>0</v>
      </c>
      <c r="K846" s="117">
        <f t="shared" si="45"/>
        <v>0</v>
      </c>
      <c r="L846" s="107">
        <v>0</v>
      </c>
      <c r="M846" s="107">
        <v>0</v>
      </c>
      <c r="N846" s="56" t="str">
        <f t="shared" si="46"/>
        <v>Weichert, Realtors - Realty Experts</v>
      </c>
    </row>
    <row r="847" spans="1:14" outlineLevel="2" x14ac:dyDescent="0.2">
      <c r="A847" t="s">
        <v>1855</v>
      </c>
      <c r="B847" t="s">
        <v>1854</v>
      </c>
      <c r="C847" t="s">
        <v>3027</v>
      </c>
      <c r="D847" t="s">
        <v>123</v>
      </c>
      <c r="E847" s="3">
        <v>43585</v>
      </c>
      <c r="F847" s="115">
        <v>98000</v>
      </c>
      <c r="G847" s="17" t="s">
        <v>838</v>
      </c>
      <c r="H847" s="108">
        <v>1</v>
      </c>
      <c r="I847" s="108">
        <v>0</v>
      </c>
      <c r="J847" s="31">
        <v>0</v>
      </c>
      <c r="K847" s="117">
        <f t="shared" si="45"/>
        <v>0</v>
      </c>
      <c r="L847" s="107">
        <v>0</v>
      </c>
      <c r="M847" s="107">
        <v>0</v>
      </c>
      <c r="N847" s="56" t="str">
        <f t="shared" si="46"/>
        <v>Weichert, Realtors - Realty Experts</v>
      </c>
    </row>
    <row r="848" spans="1:14" outlineLevel="2" x14ac:dyDescent="0.2">
      <c r="A848" t="s">
        <v>1855</v>
      </c>
      <c r="B848" t="s">
        <v>1854</v>
      </c>
      <c r="C848" t="s">
        <v>3148</v>
      </c>
      <c r="D848" t="s">
        <v>287</v>
      </c>
      <c r="E848" s="3">
        <v>43598</v>
      </c>
      <c r="F848" s="115">
        <v>130000</v>
      </c>
      <c r="G848" s="34" t="s">
        <v>838</v>
      </c>
      <c r="H848" s="108">
        <v>1</v>
      </c>
      <c r="I848" s="108">
        <v>0</v>
      </c>
      <c r="J848" s="31">
        <v>0</v>
      </c>
      <c r="K848" s="117">
        <f t="shared" si="45"/>
        <v>0</v>
      </c>
      <c r="L848" s="107">
        <v>0</v>
      </c>
      <c r="M848" s="107">
        <v>0</v>
      </c>
      <c r="N848" s="56" t="str">
        <f t="shared" si="46"/>
        <v>Weichert, Realtors - Realty Experts</v>
      </c>
    </row>
    <row r="849" spans="1:14" outlineLevel="2" x14ac:dyDescent="0.2">
      <c r="A849" t="s">
        <v>1855</v>
      </c>
      <c r="B849" t="s">
        <v>1854</v>
      </c>
      <c r="C849" t="s">
        <v>2430</v>
      </c>
      <c r="D849" t="s">
        <v>123</v>
      </c>
      <c r="E849" s="3">
        <v>43521</v>
      </c>
      <c r="F849" s="115">
        <v>145000</v>
      </c>
      <c r="G849" s="34" t="s">
        <v>838</v>
      </c>
      <c r="H849" s="108">
        <v>1</v>
      </c>
      <c r="I849" s="108">
        <v>0</v>
      </c>
      <c r="J849" s="31">
        <v>0</v>
      </c>
      <c r="K849" s="117">
        <f t="shared" si="45"/>
        <v>0</v>
      </c>
      <c r="L849" s="107">
        <v>0</v>
      </c>
      <c r="M849" s="107">
        <v>0</v>
      </c>
      <c r="N849" s="56" t="str">
        <f t="shared" si="46"/>
        <v>Weichert, Realtors - Realty Experts</v>
      </c>
    </row>
    <row r="850" spans="1:14" outlineLevel="2" x14ac:dyDescent="0.2">
      <c r="A850" t="s">
        <v>1855</v>
      </c>
      <c r="B850" t="s">
        <v>1854</v>
      </c>
      <c r="C850" t="s">
        <v>2775</v>
      </c>
      <c r="D850" t="s">
        <v>7</v>
      </c>
      <c r="E850" s="3">
        <v>43557</v>
      </c>
      <c r="F850" s="115">
        <v>150000</v>
      </c>
      <c r="G850" s="34">
        <v>20190297</v>
      </c>
      <c r="H850" s="108">
        <v>1</v>
      </c>
      <c r="I850" s="108">
        <v>1</v>
      </c>
      <c r="J850" s="31">
        <v>0</v>
      </c>
      <c r="K850" s="117">
        <f t="shared" si="45"/>
        <v>0</v>
      </c>
      <c r="L850" s="107">
        <v>0</v>
      </c>
      <c r="M850" s="107">
        <v>0</v>
      </c>
      <c r="N850" s="56" t="str">
        <f t="shared" si="46"/>
        <v>Weichert, Realtors - Realty Experts</v>
      </c>
    </row>
    <row r="851" spans="1:14" outlineLevel="2" x14ac:dyDescent="0.2">
      <c r="A851" t="s">
        <v>1855</v>
      </c>
      <c r="B851" t="s">
        <v>1854</v>
      </c>
      <c r="C851" t="s">
        <v>2375</v>
      </c>
      <c r="D851" t="s">
        <v>7</v>
      </c>
      <c r="E851" s="3">
        <v>43511</v>
      </c>
      <c r="F851" s="115">
        <v>192500</v>
      </c>
      <c r="G851" s="34" t="s">
        <v>838</v>
      </c>
      <c r="H851" s="108">
        <v>1</v>
      </c>
      <c r="I851" s="108">
        <v>0</v>
      </c>
      <c r="J851" s="31">
        <v>0</v>
      </c>
      <c r="K851" s="117">
        <f t="shared" si="45"/>
        <v>0</v>
      </c>
      <c r="L851" s="107">
        <v>0</v>
      </c>
      <c r="M851" s="107">
        <v>0</v>
      </c>
      <c r="N851" s="56" t="str">
        <f t="shared" si="46"/>
        <v>Weichert, Realtors - Realty Experts</v>
      </c>
    </row>
    <row r="852" spans="1:14" outlineLevel="2" x14ac:dyDescent="0.2">
      <c r="A852" t="s">
        <v>1855</v>
      </c>
      <c r="B852" t="s">
        <v>1854</v>
      </c>
      <c r="C852" t="s">
        <v>2824</v>
      </c>
      <c r="D852" t="s">
        <v>6</v>
      </c>
      <c r="E852" s="3">
        <v>43564</v>
      </c>
      <c r="F852" s="115">
        <v>197000</v>
      </c>
      <c r="G852" s="34">
        <v>20190524</v>
      </c>
      <c r="H852" s="108">
        <v>1</v>
      </c>
      <c r="I852" s="108">
        <v>1</v>
      </c>
      <c r="J852" s="31">
        <v>0</v>
      </c>
      <c r="K852" s="117">
        <f t="shared" si="45"/>
        <v>0</v>
      </c>
      <c r="L852" s="107">
        <v>0</v>
      </c>
      <c r="M852" s="107">
        <v>0</v>
      </c>
      <c r="N852" s="56" t="str">
        <f t="shared" si="46"/>
        <v>Weichert, Realtors - Realty Experts</v>
      </c>
    </row>
    <row r="853" spans="1:14" outlineLevel="2" x14ac:dyDescent="0.2">
      <c r="A853" t="s">
        <v>1855</v>
      </c>
      <c r="B853" t="s">
        <v>1854</v>
      </c>
      <c r="C853" t="s">
        <v>1070</v>
      </c>
      <c r="D853" t="s">
        <v>6</v>
      </c>
      <c r="E853" s="3">
        <v>43595</v>
      </c>
      <c r="F853" s="115">
        <v>209500</v>
      </c>
      <c r="G853" s="34" t="s">
        <v>838</v>
      </c>
      <c r="H853" s="108">
        <v>1</v>
      </c>
      <c r="I853" s="108">
        <v>0</v>
      </c>
      <c r="J853" s="31">
        <v>0</v>
      </c>
      <c r="K853" s="117">
        <f t="shared" si="45"/>
        <v>0</v>
      </c>
      <c r="L853" s="107">
        <v>0</v>
      </c>
      <c r="M853" s="107">
        <v>0</v>
      </c>
      <c r="N853" s="56" t="str">
        <f t="shared" si="46"/>
        <v>Weichert, Realtors - Realty Experts</v>
      </c>
    </row>
    <row r="854" spans="1:14" outlineLevel="2" x14ac:dyDescent="0.2">
      <c r="A854" t="s">
        <v>1855</v>
      </c>
      <c r="B854" t="s">
        <v>1854</v>
      </c>
      <c r="C854" t="s">
        <v>2472</v>
      </c>
      <c r="D854" t="s">
        <v>6</v>
      </c>
      <c r="E854" s="3">
        <v>43524</v>
      </c>
      <c r="F854" s="115">
        <v>218000</v>
      </c>
      <c r="G854" s="34" t="s">
        <v>838</v>
      </c>
      <c r="H854" s="108">
        <v>1</v>
      </c>
      <c r="I854" s="108">
        <v>0</v>
      </c>
      <c r="J854" s="31">
        <v>0</v>
      </c>
      <c r="K854" s="117">
        <f t="shared" si="45"/>
        <v>0</v>
      </c>
      <c r="L854" s="107">
        <v>0</v>
      </c>
      <c r="M854" s="107">
        <v>0</v>
      </c>
      <c r="N854" s="56" t="str">
        <f t="shared" si="46"/>
        <v>Weichert, Realtors - Realty Experts</v>
      </c>
    </row>
    <row r="855" spans="1:14" outlineLevel="2" x14ac:dyDescent="0.2">
      <c r="A855" t="s">
        <v>1855</v>
      </c>
      <c r="B855" t="s">
        <v>1854</v>
      </c>
      <c r="C855" t="s">
        <v>2409</v>
      </c>
      <c r="D855" t="s">
        <v>1249</v>
      </c>
      <c r="E855" s="3">
        <v>43517</v>
      </c>
      <c r="F855" s="115">
        <v>228000</v>
      </c>
      <c r="G855" s="34" t="s">
        <v>838</v>
      </c>
      <c r="H855" s="108">
        <v>1</v>
      </c>
      <c r="I855" s="108">
        <v>0</v>
      </c>
      <c r="J855" s="31">
        <v>0</v>
      </c>
      <c r="K855" s="117">
        <f t="shared" si="45"/>
        <v>0</v>
      </c>
      <c r="L855" s="107">
        <v>0</v>
      </c>
      <c r="M855" s="107">
        <v>0</v>
      </c>
      <c r="N855" s="56" t="str">
        <f t="shared" si="46"/>
        <v>Weichert, Realtors - Realty Experts</v>
      </c>
    </row>
    <row r="856" spans="1:14" outlineLevel="2" x14ac:dyDescent="0.2">
      <c r="A856" t="s">
        <v>1855</v>
      </c>
      <c r="B856" t="s">
        <v>1854</v>
      </c>
      <c r="C856" t="s">
        <v>3114</v>
      </c>
      <c r="D856" t="s">
        <v>6</v>
      </c>
      <c r="E856" s="3">
        <v>43595</v>
      </c>
      <c r="F856" s="115">
        <v>236000</v>
      </c>
      <c r="G856" s="34" t="s">
        <v>838</v>
      </c>
      <c r="H856" s="108">
        <v>1</v>
      </c>
      <c r="I856" s="108">
        <v>0</v>
      </c>
      <c r="J856" s="31">
        <v>0</v>
      </c>
      <c r="K856" s="117">
        <f t="shared" si="45"/>
        <v>0</v>
      </c>
      <c r="L856" s="107">
        <v>0</v>
      </c>
      <c r="M856" s="107">
        <v>0</v>
      </c>
      <c r="N856" s="56" t="str">
        <f t="shared" si="46"/>
        <v>Weichert, Realtors - Realty Experts</v>
      </c>
    </row>
    <row r="857" spans="1:14" outlineLevel="2" x14ac:dyDescent="0.2">
      <c r="A857" t="s">
        <v>1855</v>
      </c>
      <c r="B857" t="s">
        <v>1854</v>
      </c>
      <c r="C857" t="s">
        <v>2595</v>
      </c>
      <c r="D857" t="s">
        <v>6</v>
      </c>
      <c r="E857" s="3">
        <v>43537</v>
      </c>
      <c r="F857" s="115">
        <v>239000</v>
      </c>
      <c r="G857" s="34" t="s">
        <v>838</v>
      </c>
      <c r="H857" s="108">
        <v>1</v>
      </c>
      <c r="I857" s="108">
        <v>0</v>
      </c>
      <c r="J857" s="31">
        <v>0</v>
      </c>
      <c r="K857" s="117">
        <f t="shared" si="45"/>
        <v>0</v>
      </c>
      <c r="L857" s="107">
        <v>0</v>
      </c>
      <c r="M857" s="107">
        <v>0</v>
      </c>
      <c r="N857" s="56" t="str">
        <f t="shared" si="46"/>
        <v>Weichert, Realtors - Realty Experts</v>
      </c>
    </row>
    <row r="858" spans="1:14" outlineLevel="2" x14ac:dyDescent="0.2">
      <c r="A858" t="s">
        <v>1855</v>
      </c>
      <c r="B858" t="s">
        <v>1854</v>
      </c>
      <c r="C858" t="s">
        <v>3247</v>
      </c>
      <c r="D858" t="s">
        <v>216</v>
      </c>
      <c r="E858" s="3">
        <v>43608</v>
      </c>
      <c r="F858" s="115">
        <v>281000</v>
      </c>
      <c r="G858" s="34" t="s">
        <v>838</v>
      </c>
      <c r="H858" s="108">
        <v>1</v>
      </c>
      <c r="I858" s="108">
        <v>0</v>
      </c>
      <c r="J858" s="31">
        <v>0</v>
      </c>
      <c r="K858" s="117">
        <f t="shared" si="45"/>
        <v>0</v>
      </c>
      <c r="L858" s="107">
        <v>0</v>
      </c>
      <c r="M858" s="107">
        <v>0</v>
      </c>
      <c r="N858" s="56" t="str">
        <f t="shared" si="46"/>
        <v>Weichert, Realtors - Realty Experts</v>
      </c>
    </row>
    <row r="859" spans="1:14" outlineLevel="1" x14ac:dyDescent="0.2">
      <c r="A859" s="29" t="s">
        <v>1855</v>
      </c>
      <c r="F859" s="115">
        <f>SUBTOTAL(9,F840:F858)</f>
        <v>3428850</v>
      </c>
      <c r="H859" s="108">
        <f>SUBTOTAL(9,H840:H858)</f>
        <v>19</v>
      </c>
      <c r="I859" s="108">
        <f>SUBTOTAL(9,I840:I858)</f>
        <v>3</v>
      </c>
      <c r="J859" s="31">
        <f>SUBTOTAL(9,J840:J858)</f>
        <v>4</v>
      </c>
      <c r="K859" s="117">
        <f t="shared" si="45"/>
        <v>0.21052631578947367</v>
      </c>
      <c r="L859" s="107">
        <f>SUBTOTAL(9,L840:L858)</f>
        <v>2</v>
      </c>
      <c r="M859" s="107">
        <f>SUBTOTAL(9,M840:M858)</f>
        <v>0</v>
      </c>
      <c r="N859" s="56" t="str">
        <f t="shared" si="46"/>
        <v>Weichert, Realtors - Realty Experts</v>
      </c>
    </row>
    <row r="860" spans="1:14" outlineLevel="2" x14ac:dyDescent="0.2">
      <c r="A860" t="s">
        <v>3132</v>
      </c>
      <c r="B860" t="s">
        <v>3133</v>
      </c>
      <c r="C860" s="3" t="s">
        <v>3134</v>
      </c>
      <c r="D860" t="s">
        <v>6</v>
      </c>
      <c r="E860" s="102">
        <v>43595</v>
      </c>
      <c r="F860" s="115">
        <v>195900</v>
      </c>
      <c r="G860" s="31" t="s">
        <v>838</v>
      </c>
      <c r="H860" s="108">
        <v>1</v>
      </c>
      <c r="I860" s="108">
        <v>0</v>
      </c>
      <c r="J860" s="31">
        <v>1</v>
      </c>
      <c r="K860" s="117">
        <f t="shared" si="45"/>
        <v>1</v>
      </c>
      <c r="L860" s="5">
        <v>0</v>
      </c>
      <c r="M860" s="5">
        <v>0</v>
      </c>
      <c r="N860" s="56" t="str">
        <f t="shared" si="46"/>
        <v>Stokes Realty, LLC</v>
      </c>
    </row>
    <row r="861" spans="1:14" outlineLevel="1" x14ac:dyDescent="0.2">
      <c r="A861" s="29" t="s">
        <v>3132</v>
      </c>
      <c r="C861" s="3"/>
      <c r="E861" s="102"/>
      <c r="F861" s="115">
        <f>SUBTOTAL(9,F860:F860)</f>
        <v>195900</v>
      </c>
      <c r="G861" s="31"/>
      <c r="H861" s="108">
        <f>SUBTOTAL(9,H860:H860)</f>
        <v>1</v>
      </c>
      <c r="I861" s="108">
        <f>SUBTOTAL(9,I860:I860)</f>
        <v>0</v>
      </c>
      <c r="J861" s="31">
        <f>SUBTOTAL(9,J860:J860)</f>
        <v>1</v>
      </c>
      <c r="K861" s="117">
        <f t="shared" si="45"/>
        <v>1</v>
      </c>
      <c r="L861" s="5">
        <f>SUBTOTAL(9,L860:L860)</f>
        <v>0</v>
      </c>
      <c r="M861" s="5">
        <f>SUBTOTAL(9,M860:M860)</f>
        <v>0</v>
      </c>
      <c r="N861" s="56" t="str">
        <f t="shared" si="46"/>
        <v>Stokes Realty, LLC</v>
      </c>
    </row>
    <row r="862" spans="1:14" outlineLevel="2" x14ac:dyDescent="0.2">
      <c r="A862" t="s">
        <v>885</v>
      </c>
      <c r="B862" t="s">
        <v>1840</v>
      </c>
      <c r="C862" s="3" t="s">
        <v>2899</v>
      </c>
      <c r="D862" t="s">
        <v>123</v>
      </c>
      <c r="E862" s="102">
        <v>43572</v>
      </c>
      <c r="F862" s="115">
        <v>120500</v>
      </c>
      <c r="G862" s="31" t="s">
        <v>838</v>
      </c>
      <c r="H862" s="108">
        <v>1</v>
      </c>
      <c r="I862" s="108">
        <v>0</v>
      </c>
      <c r="J862" s="31">
        <v>1</v>
      </c>
      <c r="K862" s="117">
        <f t="shared" si="45"/>
        <v>1</v>
      </c>
      <c r="L862" s="5">
        <v>0</v>
      </c>
      <c r="M862" s="5">
        <v>0</v>
      </c>
      <c r="N862" s="56" t="str">
        <f t="shared" si="46"/>
        <v>Kelly, Realtors</v>
      </c>
    </row>
    <row r="863" spans="1:14" outlineLevel="2" x14ac:dyDescent="0.2">
      <c r="A863" t="s">
        <v>885</v>
      </c>
      <c r="B863" t="s">
        <v>1840</v>
      </c>
      <c r="C863" s="3" t="s">
        <v>2259</v>
      </c>
      <c r="D863" t="s">
        <v>6</v>
      </c>
      <c r="E863" s="102">
        <v>43496</v>
      </c>
      <c r="F863" s="115">
        <v>110000</v>
      </c>
      <c r="G863" s="31" t="s">
        <v>838</v>
      </c>
      <c r="H863" s="108">
        <v>1</v>
      </c>
      <c r="I863" s="108">
        <v>0</v>
      </c>
      <c r="J863" s="31">
        <v>1</v>
      </c>
      <c r="K863" s="117">
        <f t="shared" si="45"/>
        <v>1</v>
      </c>
      <c r="L863" s="5">
        <v>0</v>
      </c>
      <c r="M863" s="5">
        <v>0</v>
      </c>
      <c r="N863" s="56" t="str">
        <f t="shared" si="46"/>
        <v>Kelly, Realtors</v>
      </c>
    </row>
    <row r="864" spans="1:14" outlineLevel="2" x14ac:dyDescent="0.2">
      <c r="A864" t="s">
        <v>885</v>
      </c>
      <c r="B864" t="s">
        <v>1840</v>
      </c>
      <c r="C864" s="3" t="s">
        <v>2596</v>
      </c>
      <c r="D864" t="s">
        <v>6</v>
      </c>
      <c r="E864" s="102">
        <v>43538</v>
      </c>
      <c r="F864" s="115">
        <v>113000</v>
      </c>
      <c r="G864" s="31" t="s">
        <v>838</v>
      </c>
      <c r="H864" s="108">
        <v>1</v>
      </c>
      <c r="I864" s="108">
        <v>0</v>
      </c>
      <c r="J864" s="31">
        <v>1</v>
      </c>
      <c r="K864" s="117">
        <f t="shared" si="45"/>
        <v>1</v>
      </c>
      <c r="L864" s="5">
        <v>0</v>
      </c>
      <c r="M864" s="5">
        <v>0</v>
      </c>
      <c r="N864" s="56" t="str">
        <f t="shared" si="46"/>
        <v>Kelly, Realtors</v>
      </c>
    </row>
    <row r="865" spans="1:14" outlineLevel="2" x14ac:dyDescent="0.2">
      <c r="A865" t="s">
        <v>885</v>
      </c>
      <c r="B865" t="s">
        <v>1840</v>
      </c>
      <c r="C865" s="3" t="s">
        <v>2482</v>
      </c>
      <c r="D865" t="s">
        <v>6</v>
      </c>
      <c r="E865" s="102">
        <v>43525</v>
      </c>
      <c r="F865" s="115">
        <v>39000</v>
      </c>
      <c r="G865" s="31" t="s">
        <v>838</v>
      </c>
      <c r="H865" s="108">
        <v>1</v>
      </c>
      <c r="I865" s="108">
        <v>0</v>
      </c>
      <c r="J865" s="31">
        <v>1</v>
      </c>
      <c r="K865" s="117">
        <f t="shared" si="45"/>
        <v>1</v>
      </c>
      <c r="L865" s="5">
        <v>0</v>
      </c>
      <c r="M865" s="5">
        <v>0</v>
      </c>
      <c r="N865" s="56" t="str">
        <f t="shared" si="46"/>
        <v>Kelly, Realtors</v>
      </c>
    </row>
    <row r="866" spans="1:14" outlineLevel="2" x14ac:dyDescent="0.2">
      <c r="A866" t="s">
        <v>885</v>
      </c>
      <c r="B866" t="s">
        <v>1840</v>
      </c>
      <c r="C866" s="3" t="s">
        <v>3096</v>
      </c>
      <c r="D866" t="s">
        <v>6</v>
      </c>
      <c r="E866" s="102">
        <v>43593</v>
      </c>
      <c r="F866" s="115">
        <v>100000</v>
      </c>
      <c r="G866" s="31" t="s">
        <v>838</v>
      </c>
      <c r="H866" s="108">
        <v>1</v>
      </c>
      <c r="I866" s="108">
        <v>0</v>
      </c>
      <c r="J866" s="31">
        <v>1</v>
      </c>
      <c r="K866" s="117">
        <f t="shared" si="45"/>
        <v>1</v>
      </c>
      <c r="L866" s="5">
        <v>0</v>
      </c>
      <c r="M866" s="5">
        <v>0</v>
      </c>
      <c r="N866" s="56" t="str">
        <f t="shared" si="46"/>
        <v>Kelly, Realtors</v>
      </c>
    </row>
    <row r="867" spans="1:14" outlineLevel="2" x14ac:dyDescent="0.2">
      <c r="A867" t="s">
        <v>885</v>
      </c>
      <c r="B867" t="s">
        <v>1840</v>
      </c>
      <c r="C867" t="s">
        <v>2829</v>
      </c>
      <c r="D867" t="s">
        <v>6</v>
      </c>
      <c r="E867" s="3">
        <v>43564</v>
      </c>
      <c r="F867" s="115">
        <v>35000</v>
      </c>
      <c r="G867" s="17" t="s">
        <v>838</v>
      </c>
      <c r="H867" s="108">
        <v>1</v>
      </c>
      <c r="I867" s="108">
        <v>0</v>
      </c>
      <c r="J867" s="31">
        <v>0</v>
      </c>
      <c r="K867" s="117">
        <f t="shared" si="45"/>
        <v>0</v>
      </c>
      <c r="L867" s="107">
        <v>0</v>
      </c>
      <c r="M867" s="107">
        <v>0</v>
      </c>
      <c r="N867" s="56" t="str">
        <f t="shared" si="46"/>
        <v>Kelly, Realtors</v>
      </c>
    </row>
    <row r="868" spans="1:14" outlineLevel="2" x14ac:dyDescent="0.2">
      <c r="A868" t="s">
        <v>885</v>
      </c>
      <c r="B868" t="s">
        <v>1840</v>
      </c>
      <c r="C868" t="s">
        <v>2216</v>
      </c>
      <c r="D868" t="s">
        <v>7</v>
      </c>
      <c r="E868" s="3">
        <v>43490</v>
      </c>
      <c r="F868" s="115">
        <v>80000</v>
      </c>
      <c r="G868" s="17" t="s">
        <v>838</v>
      </c>
      <c r="H868" s="108">
        <v>1</v>
      </c>
      <c r="I868" s="108">
        <v>0</v>
      </c>
      <c r="J868" s="31">
        <v>0</v>
      </c>
      <c r="K868" s="117">
        <f t="shared" si="45"/>
        <v>0</v>
      </c>
      <c r="L868" s="107">
        <v>0</v>
      </c>
      <c r="M868" s="107">
        <v>0</v>
      </c>
      <c r="N868" s="56" t="str">
        <f t="shared" si="46"/>
        <v>Kelly, Realtors</v>
      </c>
    </row>
    <row r="869" spans="1:14" outlineLevel="2" x14ac:dyDescent="0.2">
      <c r="A869" t="s">
        <v>885</v>
      </c>
      <c r="B869" t="s">
        <v>1840</v>
      </c>
      <c r="C869" t="s">
        <v>2712</v>
      </c>
      <c r="D869" t="s">
        <v>6</v>
      </c>
      <c r="E869" s="3">
        <v>43551</v>
      </c>
      <c r="F869" s="115">
        <v>170000</v>
      </c>
      <c r="G869" s="34" t="s">
        <v>838</v>
      </c>
      <c r="H869" s="108">
        <v>1</v>
      </c>
      <c r="I869" s="108">
        <v>0</v>
      </c>
      <c r="J869" s="31">
        <v>0</v>
      </c>
      <c r="K869" s="117">
        <f t="shared" si="45"/>
        <v>0</v>
      </c>
      <c r="L869" s="107">
        <v>0</v>
      </c>
      <c r="M869" s="107">
        <v>0</v>
      </c>
      <c r="N869" s="56" t="str">
        <f t="shared" si="46"/>
        <v>Kelly, Realtors</v>
      </c>
    </row>
    <row r="870" spans="1:14" outlineLevel="2" x14ac:dyDescent="0.2">
      <c r="A870" t="s">
        <v>885</v>
      </c>
      <c r="B870" t="s">
        <v>1840</v>
      </c>
      <c r="C870" t="s">
        <v>2670</v>
      </c>
      <c r="D870" t="s">
        <v>6</v>
      </c>
      <c r="E870" s="3">
        <v>43546</v>
      </c>
      <c r="F870" s="115">
        <v>173000</v>
      </c>
      <c r="G870" s="34" t="s">
        <v>838</v>
      </c>
      <c r="H870" s="108">
        <v>1</v>
      </c>
      <c r="I870" s="108">
        <v>0</v>
      </c>
      <c r="J870" s="31">
        <v>0</v>
      </c>
      <c r="K870" s="117">
        <f t="shared" si="45"/>
        <v>0</v>
      </c>
      <c r="L870" s="107">
        <v>0</v>
      </c>
      <c r="M870" s="107">
        <v>0</v>
      </c>
      <c r="N870" s="56" t="str">
        <f t="shared" si="46"/>
        <v>Kelly, Realtors</v>
      </c>
    </row>
    <row r="871" spans="1:14" outlineLevel="1" x14ac:dyDescent="0.2">
      <c r="A871" s="29" t="s">
        <v>885</v>
      </c>
      <c r="F871" s="115">
        <f>SUBTOTAL(9,F862:F870)</f>
        <v>940500</v>
      </c>
      <c r="H871" s="108">
        <f>SUBTOTAL(9,H862:H870)</f>
        <v>9</v>
      </c>
      <c r="I871" s="108">
        <f>SUBTOTAL(9,I862:I870)</f>
        <v>0</v>
      </c>
      <c r="J871" s="31">
        <f>SUBTOTAL(9,J862:J870)</f>
        <v>5</v>
      </c>
      <c r="K871" s="117">
        <f t="shared" si="45"/>
        <v>0.55555555555555558</v>
      </c>
      <c r="L871" s="107">
        <f>SUBTOTAL(9,L862:L870)</f>
        <v>0</v>
      </c>
      <c r="M871" s="107">
        <f>SUBTOTAL(9,M862:M870)</f>
        <v>0</v>
      </c>
      <c r="N871" s="56" t="str">
        <f t="shared" si="46"/>
        <v>Kelly, Realtors</v>
      </c>
    </row>
    <row r="872" spans="1:14" outlineLevel="2" x14ac:dyDescent="0.2">
      <c r="A872" t="s">
        <v>398</v>
      </c>
      <c r="B872" t="s">
        <v>1258</v>
      </c>
      <c r="C872" s="3" t="s">
        <v>3295</v>
      </c>
      <c r="D872" t="s">
        <v>6</v>
      </c>
      <c r="E872" s="102">
        <v>43613</v>
      </c>
      <c r="F872" s="115">
        <v>197500</v>
      </c>
      <c r="G872" s="31" t="s">
        <v>838</v>
      </c>
      <c r="H872" s="108">
        <v>1</v>
      </c>
      <c r="I872" s="108">
        <v>0</v>
      </c>
      <c r="J872" s="31">
        <v>1</v>
      </c>
      <c r="K872" s="117">
        <f t="shared" si="45"/>
        <v>1</v>
      </c>
      <c r="L872" s="5">
        <v>1</v>
      </c>
      <c r="M872" s="5">
        <v>0</v>
      </c>
      <c r="N872" s="56" t="str">
        <f t="shared" si="46"/>
        <v>Re/Max Centex, REALTORS</v>
      </c>
    </row>
    <row r="873" spans="1:14" outlineLevel="2" x14ac:dyDescent="0.2">
      <c r="A873" t="s">
        <v>398</v>
      </c>
      <c r="B873" t="s">
        <v>1258</v>
      </c>
      <c r="C873" s="3" t="s">
        <v>1972</v>
      </c>
      <c r="D873" t="s">
        <v>216</v>
      </c>
      <c r="E873" s="102">
        <v>43553</v>
      </c>
      <c r="F873" s="115">
        <v>184000</v>
      </c>
      <c r="G873" s="31">
        <v>20190475</v>
      </c>
      <c r="H873" s="108">
        <v>1</v>
      </c>
      <c r="I873" s="108">
        <v>1</v>
      </c>
      <c r="J873" s="31">
        <v>1</v>
      </c>
      <c r="K873" s="117">
        <f t="shared" si="45"/>
        <v>1</v>
      </c>
      <c r="L873" s="5">
        <v>0</v>
      </c>
      <c r="M873" s="5">
        <v>0</v>
      </c>
      <c r="N873" s="56" t="str">
        <f t="shared" si="46"/>
        <v>Re/Max Centex, REALTORS</v>
      </c>
    </row>
    <row r="874" spans="1:14" outlineLevel="2" x14ac:dyDescent="0.2">
      <c r="A874" t="s">
        <v>398</v>
      </c>
      <c r="B874" t="s">
        <v>1258</v>
      </c>
      <c r="C874" s="3" t="s">
        <v>3312</v>
      </c>
      <c r="D874" t="s">
        <v>1126</v>
      </c>
      <c r="E874" s="102">
        <v>43614</v>
      </c>
      <c r="F874" s="115">
        <v>190000</v>
      </c>
      <c r="G874" s="31" t="s">
        <v>838</v>
      </c>
      <c r="H874" s="108">
        <v>1</v>
      </c>
      <c r="I874" s="108">
        <v>0</v>
      </c>
      <c r="J874" s="31">
        <v>1</v>
      </c>
      <c r="K874" s="117">
        <f t="shared" si="45"/>
        <v>1</v>
      </c>
      <c r="L874" s="5">
        <v>0</v>
      </c>
      <c r="M874" s="5">
        <v>0</v>
      </c>
      <c r="N874" s="56" t="str">
        <f t="shared" si="46"/>
        <v>Re/Max Centex, REALTORS</v>
      </c>
    </row>
    <row r="875" spans="1:14" outlineLevel="2" x14ac:dyDescent="0.2">
      <c r="A875" t="s">
        <v>398</v>
      </c>
      <c r="B875" t="s">
        <v>1258</v>
      </c>
      <c r="C875" s="3" t="s">
        <v>3336</v>
      </c>
      <c r="D875" t="s">
        <v>426</v>
      </c>
      <c r="E875" s="102">
        <v>43616</v>
      </c>
      <c r="F875" s="115">
        <v>135000</v>
      </c>
      <c r="G875" s="31" t="s">
        <v>838</v>
      </c>
      <c r="H875" s="108">
        <v>1</v>
      </c>
      <c r="I875" s="108">
        <v>0</v>
      </c>
      <c r="J875" s="31">
        <v>1</v>
      </c>
      <c r="K875" s="117">
        <f t="shared" si="45"/>
        <v>1</v>
      </c>
      <c r="L875" s="5">
        <v>0</v>
      </c>
      <c r="M875" s="5">
        <v>0</v>
      </c>
      <c r="N875" s="56" t="str">
        <f t="shared" si="46"/>
        <v>Re/Max Centex, REALTORS</v>
      </c>
    </row>
    <row r="876" spans="1:14" outlineLevel="2" x14ac:dyDescent="0.2">
      <c r="A876" t="s">
        <v>398</v>
      </c>
      <c r="B876" t="s">
        <v>1258</v>
      </c>
      <c r="C876" t="s">
        <v>2477</v>
      </c>
      <c r="D876" t="s">
        <v>6</v>
      </c>
      <c r="E876" s="3">
        <v>43524</v>
      </c>
      <c r="F876" s="115">
        <v>84000</v>
      </c>
      <c r="G876" s="17">
        <v>20190351</v>
      </c>
      <c r="H876" s="108">
        <v>1</v>
      </c>
      <c r="I876" s="108">
        <v>1</v>
      </c>
      <c r="J876" s="31">
        <v>0</v>
      </c>
      <c r="K876" s="117">
        <f t="shared" si="45"/>
        <v>0</v>
      </c>
      <c r="L876" s="107">
        <v>0</v>
      </c>
      <c r="M876" s="107">
        <v>0</v>
      </c>
      <c r="N876" s="56" t="str">
        <f t="shared" si="46"/>
        <v>Re/Max Centex, REALTORS</v>
      </c>
    </row>
    <row r="877" spans="1:14" outlineLevel="2" x14ac:dyDescent="0.2">
      <c r="A877" t="s">
        <v>398</v>
      </c>
      <c r="B877" t="s">
        <v>1258</v>
      </c>
      <c r="C877" t="s">
        <v>2786</v>
      </c>
      <c r="D877" t="s">
        <v>7</v>
      </c>
      <c r="E877" s="3">
        <v>43558</v>
      </c>
      <c r="F877" s="115">
        <v>153900</v>
      </c>
      <c r="G877" s="34" t="s">
        <v>838</v>
      </c>
      <c r="H877" s="108">
        <v>1</v>
      </c>
      <c r="I877" s="108">
        <v>0</v>
      </c>
      <c r="J877" s="31">
        <v>0</v>
      </c>
      <c r="K877" s="117">
        <f t="shared" si="45"/>
        <v>0</v>
      </c>
      <c r="L877" s="107">
        <v>0</v>
      </c>
      <c r="M877" s="107">
        <v>0</v>
      </c>
      <c r="N877" s="56" t="str">
        <f t="shared" si="46"/>
        <v>Re/Max Centex, REALTORS</v>
      </c>
    </row>
    <row r="878" spans="1:14" outlineLevel="2" x14ac:dyDescent="0.2">
      <c r="A878" t="s">
        <v>398</v>
      </c>
      <c r="B878" t="s">
        <v>1258</v>
      </c>
      <c r="C878" t="s">
        <v>2934</v>
      </c>
      <c r="D878" t="s">
        <v>216</v>
      </c>
      <c r="E878" s="3">
        <v>43577</v>
      </c>
      <c r="F878" s="115">
        <v>202000</v>
      </c>
      <c r="G878" s="34" t="s">
        <v>838</v>
      </c>
      <c r="H878" s="108">
        <v>1</v>
      </c>
      <c r="I878" s="108">
        <v>0</v>
      </c>
      <c r="J878" s="31">
        <v>0</v>
      </c>
      <c r="K878" s="117">
        <f t="shared" si="45"/>
        <v>0</v>
      </c>
      <c r="L878" s="107">
        <v>0</v>
      </c>
      <c r="M878" s="107">
        <v>0</v>
      </c>
      <c r="N878" s="56" t="str">
        <f t="shared" si="46"/>
        <v>Re/Max Centex, REALTORS</v>
      </c>
    </row>
    <row r="879" spans="1:14" outlineLevel="2" x14ac:dyDescent="0.2">
      <c r="A879" t="s">
        <v>398</v>
      </c>
      <c r="B879" t="s">
        <v>1258</v>
      </c>
      <c r="C879" t="s">
        <v>2201</v>
      </c>
      <c r="D879" t="s">
        <v>425</v>
      </c>
      <c r="E879" s="3">
        <v>43487</v>
      </c>
      <c r="F879" s="115">
        <v>280000</v>
      </c>
      <c r="G879" s="34" t="s">
        <v>838</v>
      </c>
      <c r="H879" s="108">
        <v>1</v>
      </c>
      <c r="I879" s="108">
        <v>0</v>
      </c>
      <c r="J879" s="31">
        <v>0</v>
      </c>
      <c r="K879" s="117">
        <f t="shared" si="45"/>
        <v>0</v>
      </c>
      <c r="L879" s="107">
        <v>0</v>
      </c>
      <c r="M879" s="107">
        <v>0</v>
      </c>
      <c r="N879" s="56" t="str">
        <f t="shared" si="46"/>
        <v>Re/Max Centex, REALTORS</v>
      </c>
    </row>
    <row r="880" spans="1:14" outlineLevel="2" x14ac:dyDescent="0.2">
      <c r="A880" t="s">
        <v>398</v>
      </c>
      <c r="B880" t="s">
        <v>1258</v>
      </c>
      <c r="C880" t="s">
        <v>2740</v>
      </c>
      <c r="D880" t="s">
        <v>6</v>
      </c>
      <c r="E880" s="3">
        <v>43553</v>
      </c>
      <c r="F880" s="115">
        <v>290100</v>
      </c>
      <c r="G880" s="34" t="s">
        <v>838</v>
      </c>
      <c r="H880" s="108">
        <v>1</v>
      </c>
      <c r="I880" s="108">
        <v>0</v>
      </c>
      <c r="J880" s="31">
        <v>0</v>
      </c>
      <c r="K880" s="117">
        <f t="shared" si="45"/>
        <v>0</v>
      </c>
      <c r="L880" s="107">
        <v>0</v>
      </c>
      <c r="M880" s="107">
        <v>0</v>
      </c>
      <c r="N880" s="56" t="str">
        <f t="shared" si="46"/>
        <v>Re/Max Centex, REALTORS</v>
      </c>
    </row>
    <row r="881" spans="1:14" outlineLevel="1" x14ac:dyDescent="0.2">
      <c r="A881" s="29" t="s">
        <v>398</v>
      </c>
      <c r="F881" s="115">
        <f>SUBTOTAL(9,F872:F880)</f>
        <v>1716500</v>
      </c>
      <c r="H881" s="108">
        <f>SUBTOTAL(9,H872:H880)</f>
        <v>9</v>
      </c>
      <c r="I881" s="108">
        <f>SUBTOTAL(9,I872:I880)</f>
        <v>2</v>
      </c>
      <c r="J881" s="31">
        <f>SUBTOTAL(9,J872:J880)</f>
        <v>4</v>
      </c>
      <c r="K881" s="117">
        <f t="shared" si="45"/>
        <v>0.44444444444444442</v>
      </c>
      <c r="L881" s="107">
        <f>SUBTOTAL(9,L872:L880)</f>
        <v>1</v>
      </c>
      <c r="M881" s="107">
        <f>SUBTOTAL(9,M872:M880)</f>
        <v>0</v>
      </c>
      <c r="N881" s="56" t="str">
        <f t="shared" si="46"/>
        <v>Re/Max Centex, REALTORS</v>
      </c>
    </row>
    <row r="882" spans="1:14" outlineLevel="2" x14ac:dyDescent="0.2">
      <c r="A882" t="s">
        <v>1957</v>
      </c>
      <c r="B882" t="s">
        <v>1843</v>
      </c>
      <c r="C882" s="3" t="s">
        <v>2374</v>
      </c>
      <c r="D882" s="2" t="s">
        <v>111</v>
      </c>
      <c r="E882" s="126">
        <v>43511</v>
      </c>
      <c r="F882" s="127">
        <v>30000</v>
      </c>
      <c r="G882" s="129" t="s">
        <v>838</v>
      </c>
      <c r="H882" s="108">
        <v>1</v>
      </c>
      <c r="I882" s="108">
        <v>0</v>
      </c>
      <c r="J882" s="31">
        <v>0</v>
      </c>
      <c r="K882" s="117">
        <f t="shared" si="45"/>
        <v>0</v>
      </c>
      <c r="L882" s="107">
        <v>0</v>
      </c>
      <c r="M882" s="107">
        <v>0</v>
      </c>
      <c r="N882" s="56" t="str">
        <f t="shared" si="46"/>
        <v>Synergy, Realtors</v>
      </c>
    </row>
    <row r="883" spans="1:14" outlineLevel="2" x14ac:dyDescent="0.2">
      <c r="A883" t="s">
        <v>1957</v>
      </c>
      <c r="B883" t="s">
        <v>1843</v>
      </c>
      <c r="C883" t="s">
        <v>2924</v>
      </c>
      <c r="D883" t="s">
        <v>6</v>
      </c>
      <c r="E883" s="3">
        <v>43574</v>
      </c>
      <c r="F883" s="115">
        <v>66000</v>
      </c>
      <c r="G883" s="17" t="s">
        <v>838</v>
      </c>
      <c r="H883" s="108">
        <v>1</v>
      </c>
      <c r="I883" s="108">
        <v>0</v>
      </c>
      <c r="J883" s="31">
        <v>0</v>
      </c>
      <c r="K883" s="117">
        <f t="shared" si="45"/>
        <v>0</v>
      </c>
      <c r="L883" s="107">
        <v>0</v>
      </c>
      <c r="M883" s="107">
        <v>0</v>
      </c>
      <c r="N883" s="56" t="str">
        <f t="shared" si="46"/>
        <v>Synergy, Realtors</v>
      </c>
    </row>
    <row r="884" spans="1:14" outlineLevel="2" x14ac:dyDescent="0.2">
      <c r="A884" t="s">
        <v>1957</v>
      </c>
      <c r="B884" t="s">
        <v>1843</v>
      </c>
      <c r="C884" t="s">
        <v>3203</v>
      </c>
      <c r="D884" t="s">
        <v>7</v>
      </c>
      <c r="E884" s="3">
        <v>43602</v>
      </c>
      <c r="F884" s="115">
        <v>80000</v>
      </c>
      <c r="G884" s="17" t="s">
        <v>838</v>
      </c>
      <c r="H884" s="108">
        <v>1</v>
      </c>
      <c r="I884" s="108">
        <v>0</v>
      </c>
      <c r="J884" s="31">
        <v>0</v>
      </c>
      <c r="K884" s="117">
        <f t="shared" si="45"/>
        <v>0</v>
      </c>
      <c r="L884" s="107">
        <v>0</v>
      </c>
      <c r="M884" s="107">
        <v>0</v>
      </c>
      <c r="N884" s="56" t="str">
        <f t="shared" si="46"/>
        <v>Synergy, Realtors</v>
      </c>
    </row>
    <row r="885" spans="1:14" outlineLevel="2" x14ac:dyDescent="0.2">
      <c r="A885" t="s">
        <v>1957</v>
      </c>
      <c r="B885" t="s">
        <v>1843</v>
      </c>
      <c r="C885" t="s">
        <v>3177</v>
      </c>
      <c r="D885" t="s">
        <v>425</v>
      </c>
      <c r="E885" s="3">
        <v>43600</v>
      </c>
      <c r="F885" s="115">
        <v>90000</v>
      </c>
      <c r="G885" s="17" t="s">
        <v>838</v>
      </c>
      <c r="H885" s="108">
        <v>1</v>
      </c>
      <c r="I885" s="108">
        <v>0</v>
      </c>
      <c r="J885" s="31">
        <v>0</v>
      </c>
      <c r="K885" s="117">
        <f t="shared" si="45"/>
        <v>0</v>
      </c>
      <c r="L885" s="107">
        <v>0</v>
      </c>
      <c r="M885" s="107">
        <v>0</v>
      </c>
      <c r="N885" s="56" t="str">
        <f t="shared" si="46"/>
        <v>Synergy, Realtors</v>
      </c>
    </row>
    <row r="886" spans="1:14" outlineLevel="2" x14ac:dyDescent="0.2">
      <c r="A886" t="s">
        <v>1957</v>
      </c>
      <c r="B886" t="s">
        <v>1843</v>
      </c>
      <c r="C886" t="s">
        <v>2200</v>
      </c>
      <c r="D886" t="s">
        <v>802</v>
      </c>
      <c r="E886" s="3">
        <v>43487</v>
      </c>
      <c r="F886" s="115">
        <v>110100</v>
      </c>
      <c r="G886" s="34" t="s">
        <v>838</v>
      </c>
      <c r="H886" s="108">
        <v>1</v>
      </c>
      <c r="I886" s="108">
        <v>0</v>
      </c>
      <c r="J886" s="31">
        <v>0</v>
      </c>
      <c r="K886" s="117">
        <f t="shared" si="45"/>
        <v>0</v>
      </c>
      <c r="L886" s="107">
        <v>0</v>
      </c>
      <c r="M886" s="107">
        <v>0</v>
      </c>
      <c r="N886" s="56" t="str">
        <f t="shared" si="46"/>
        <v>Synergy, Realtors</v>
      </c>
    </row>
    <row r="887" spans="1:14" outlineLevel="2" x14ac:dyDescent="0.2">
      <c r="A887" t="s">
        <v>1957</v>
      </c>
      <c r="B887" t="s">
        <v>1843</v>
      </c>
      <c r="C887" t="s">
        <v>2492</v>
      </c>
      <c r="D887" t="s">
        <v>700</v>
      </c>
      <c r="E887" s="3">
        <v>43525</v>
      </c>
      <c r="F887" s="115">
        <v>239000</v>
      </c>
      <c r="G887" s="34" t="s">
        <v>838</v>
      </c>
      <c r="H887" s="108">
        <v>1</v>
      </c>
      <c r="I887" s="108">
        <v>0</v>
      </c>
      <c r="J887" s="31">
        <v>0</v>
      </c>
      <c r="K887" s="117">
        <f t="shared" si="45"/>
        <v>0</v>
      </c>
      <c r="L887" s="107">
        <v>0</v>
      </c>
      <c r="M887" s="107">
        <v>0</v>
      </c>
      <c r="N887" s="56" t="str">
        <f t="shared" si="46"/>
        <v>Synergy, Realtors</v>
      </c>
    </row>
    <row r="888" spans="1:14" outlineLevel="1" x14ac:dyDescent="0.2">
      <c r="A888" s="29" t="s">
        <v>1957</v>
      </c>
      <c r="F888" s="115">
        <f>SUBTOTAL(9,F882:F887)</f>
        <v>615100</v>
      </c>
      <c r="H888" s="108">
        <f>SUBTOTAL(9,H882:H887)</f>
        <v>6</v>
      </c>
      <c r="I888" s="108">
        <f>SUBTOTAL(9,I882:I887)</f>
        <v>0</v>
      </c>
      <c r="J888" s="31">
        <f>SUBTOTAL(9,J882:J887)</f>
        <v>0</v>
      </c>
      <c r="K888" s="117">
        <f t="shared" si="45"/>
        <v>0</v>
      </c>
      <c r="L888" s="107">
        <f>SUBTOTAL(9,L882:L887)</f>
        <v>0</v>
      </c>
      <c r="M888" s="107">
        <f>SUBTOTAL(9,M882:M887)</f>
        <v>0</v>
      </c>
      <c r="N888" s="56" t="str">
        <f t="shared" si="46"/>
        <v>Synergy, Realtors</v>
      </c>
    </row>
    <row r="889" spans="1:14" outlineLevel="2" x14ac:dyDescent="0.2">
      <c r="A889" t="s">
        <v>793</v>
      </c>
      <c r="B889" t="s">
        <v>1036</v>
      </c>
      <c r="C889" t="s">
        <v>3023</v>
      </c>
      <c r="D889" t="s">
        <v>216</v>
      </c>
      <c r="E889" s="3">
        <v>43585</v>
      </c>
      <c r="F889" s="115">
        <v>218500</v>
      </c>
      <c r="G889" s="34" t="s">
        <v>838</v>
      </c>
      <c r="H889" s="108">
        <v>1</v>
      </c>
      <c r="I889" s="108">
        <v>0</v>
      </c>
      <c r="J889" s="31">
        <v>0</v>
      </c>
      <c r="K889" s="117">
        <f t="shared" si="45"/>
        <v>0</v>
      </c>
      <c r="L889" s="107">
        <v>0</v>
      </c>
      <c r="M889" s="107">
        <v>0</v>
      </c>
      <c r="N889" s="56" t="str">
        <f t="shared" si="46"/>
        <v>Bentwood Realty</v>
      </c>
    </row>
    <row r="890" spans="1:14" outlineLevel="1" x14ac:dyDescent="0.2">
      <c r="A890" s="29" t="s">
        <v>793</v>
      </c>
      <c r="F890" s="115">
        <f>SUBTOTAL(9,F889:F889)</f>
        <v>218500</v>
      </c>
      <c r="H890" s="108">
        <f>SUBTOTAL(9,H889:H889)</f>
        <v>1</v>
      </c>
      <c r="I890" s="108">
        <f>SUBTOTAL(9,I889:I889)</f>
        <v>0</v>
      </c>
      <c r="J890" s="31">
        <f>SUBTOTAL(9,J889:J889)</f>
        <v>0</v>
      </c>
      <c r="K890" s="117">
        <f t="shared" si="45"/>
        <v>0</v>
      </c>
      <c r="L890" s="107">
        <f>SUBTOTAL(9,L889:L889)</f>
        <v>0</v>
      </c>
      <c r="M890" s="107">
        <f>SUBTOTAL(9,M889:M889)</f>
        <v>0</v>
      </c>
      <c r="N890" s="56" t="str">
        <f t="shared" si="46"/>
        <v>Bentwood Realty</v>
      </c>
    </row>
    <row r="891" spans="1:14" outlineLevel="2" x14ac:dyDescent="0.2">
      <c r="A891" t="s">
        <v>2735</v>
      </c>
      <c r="B891" t="s">
        <v>2736</v>
      </c>
      <c r="C891" s="3" t="s">
        <v>2737</v>
      </c>
      <c r="D891" t="s">
        <v>301</v>
      </c>
      <c r="E891" s="102">
        <v>43553</v>
      </c>
      <c r="F891" s="115">
        <v>135000</v>
      </c>
      <c r="G891" s="31" t="s">
        <v>838</v>
      </c>
      <c r="H891" s="108">
        <v>1</v>
      </c>
      <c r="I891" s="108">
        <v>0</v>
      </c>
      <c r="J891" s="31">
        <v>1</v>
      </c>
      <c r="K891" s="117">
        <f t="shared" si="45"/>
        <v>1</v>
      </c>
      <c r="L891" s="5">
        <v>1</v>
      </c>
      <c r="M891" s="5">
        <v>0</v>
      </c>
      <c r="N891" s="56" t="str">
        <f t="shared" si="46"/>
        <v>Keller Williams Realty Ellis Co</v>
      </c>
    </row>
    <row r="892" spans="1:14" outlineLevel="1" x14ac:dyDescent="0.2">
      <c r="A892" s="29" t="s">
        <v>2735</v>
      </c>
      <c r="C892" s="3"/>
      <c r="E892" s="102"/>
      <c r="F892" s="115">
        <f>SUBTOTAL(9,F891:F891)</f>
        <v>135000</v>
      </c>
      <c r="G892" s="31"/>
      <c r="H892" s="108">
        <f>SUBTOTAL(9,H891:H891)</f>
        <v>1</v>
      </c>
      <c r="I892" s="108">
        <f>SUBTOTAL(9,I891:I891)</f>
        <v>0</v>
      </c>
      <c r="J892" s="31">
        <f>SUBTOTAL(9,J891:J891)</f>
        <v>1</v>
      </c>
      <c r="K892" s="117">
        <f t="shared" si="45"/>
        <v>1</v>
      </c>
      <c r="L892" s="5">
        <f>SUBTOTAL(9,L891:L891)</f>
        <v>1</v>
      </c>
      <c r="M892" s="5">
        <f>SUBTOTAL(9,M891:M891)</f>
        <v>0</v>
      </c>
      <c r="N892" s="56" t="str">
        <f t="shared" si="46"/>
        <v>Keller Williams Realty Ellis Co</v>
      </c>
    </row>
    <row r="893" spans="1:14" outlineLevel="2" x14ac:dyDescent="0.2">
      <c r="A893" t="s">
        <v>288</v>
      </c>
      <c r="B893" t="s">
        <v>1840</v>
      </c>
      <c r="C893" s="3" t="s">
        <v>2641</v>
      </c>
      <c r="D893" t="s">
        <v>6</v>
      </c>
      <c r="E893" s="102">
        <v>43544</v>
      </c>
      <c r="F893" s="115">
        <v>224900</v>
      </c>
      <c r="G893" s="31" t="s">
        <v>838</v>
      </c>
      <c r="H893" s="108">
        <v>1</v>
      </c>
      <c r="I893" s="108">
        <v>0</v>
      </c>
      <c r="J893" s="31">
        <v>1</v>
      </c>
      <c r="K893" s="117">
        <f t="shared" si="45"/>
        <v>1</v>
      </c>
      <c r="L893" s="5">
        <v>0</v>
      </c>
      <c r="M893" s="5">
        <v>0</v>
      </c>
      <c r="N893" s="56" t="str">
        <f t="shared" si="46"/>
        <v>Kelly, Realtors</v>
      </c>
    </row>
    <row r="894" spans="1:14" outlineLevel="2" x14ac:dyDescent="0.2">
      <c r="A894" t="s">
        <v>288</v>
      </c>
      <c r="B894" t="s">
        <v>1840</v>
      </c>
      <c r="C894" t="s">
        <v>2451</v>
      </c>
      <c r="D894" t="s">
        <v>6</v>
      </c>
      <c r="E894" s="3">
        <v>43523</v>
      </c>
      <c r="F894" s="115">
        <v>60000</v>
      </c>
      <c r="G894" s="17" t="s">
        <v>838</v>
      </c>
      <c r="H894" s="108">
        <v>1</v>
      </c>
      <c r="I894" s="108">
        <v>0</v>
      </c>
      <c r="J894" s="31">
        <v>0</v>
      </c>
      <c r="K894" s="117">
        <f t="shared" si="45"/>
        <v>0</v>
      </c>
      <c r="L894" s="107">
        <v>0</v>
      </c>
      <c r="M894" s="107">
        <v>0</v>
      </c>
      <c r="N894" s="56" t="str">
        <f t="shared" si="46"/>
        <v>Kelly, Realtors</v>
      </c>
    </row>
    <row r="895" spans="1:14" outlineLevel="2" x14ac:dyDescent="0.2">
      <c r="A895" t="s">
        <v>288</v>
      </c>
      <c r="B895" t="s">
        <v>1840</v>
      </c>
      <c r="C895" t="s">
        <v>2445</v>
      </c>
      <c r="D895" t="s">
        <v>216</v>
      </c>
      <c r="E895" s="3">
        <v>43523</v>
      </c>
      <c r="F895" s="115">
        <v>166000</v>
      </c>
      <c r="G895" s="34">
        <v>20190193</v>
      </c>
      <c r="H895" s="108">
        <v>1</v>
      </c>
      <c r="I895" s="108">
        <v>1</v>
      </c>
      <c r="J895" s="31">
        <v>0</v>
      </c>
      <c r="K895" s="117">
        <f t="shared" si="45"/>
        <v>0</v>
      </c>
      <c r="L895" s="107">
        <v>0</v>
      </c>
      <c r="M895" s="107">
        <v>0</v>
      </c>
      <c r="N895" s="56" t="str">
        <f t="shared" si="46"/>
        <v>Kelly, Realtors</v>
      </c>
    </row>
    <row r="896" spans="1:14" outlineLevel="1" x14ac:dyDescent="0.2">
      <c r="A896" s="29" t="s">
        <v>288</v>
      </c>
      <c r="F896" s="115">
        <f>SUBTOTAL(9,F893:F895)</f>
        <v>450900</v>
      </c>
      <c r="H896" s="108">
        <f>SUBTOTAL(9,H893:H895)</f>
        <v>3</v>
      </c>
      <c r="I896" s="108">
        <f>SUBTOTAL(9,I893:I895)</f>
        <v>1</v>
      </c>
      <c r="J896" s="31">
        <f>SUBTOTAL(9,J893:J895)</f>
        <v>1</v>
      </c>
      <c r="K896" s="117">
        <f t="shared" si="45"/>
        <v>0.33333333333333331</v>
      </c>
      <c r="L896" s="107">
        <f>SUBTOTAL(9,L893:L895)</f>
        <v>0</v>
      </c>
      <c r="M896" s="107">
        <f>SUBTOTAL(9,M893:M895)</f>
        <v>0</v>
      </c>
      <c r="N896" s="56" t="str">
        <f t="shared" si="46"/>
        <v>Kelly, Realtors</v>
      </c>
    </row>
    <row r="897" spans="1:14" outlineLevel="2" x14ac:dyDescent="0.2">
      <c r="A897" t="s">
        <v>1926</v>
      </c>
      <c r="B897" t="s">
        <v>1535</v>
      </c>
      <c r="C897" s="3" t="s">
        <v>2439</v>
      </c>
      <c r="D897" t="s">
        <v>6</v>
      </c>
      <c r="E897" s="102">
        <v>43522</v>
      </c>
      <c r="F897" s="115">
        <v>207500</v>
      </c>
      <c r="G897" s="31" t="s">
        <v>838</v>
      </c>
      <c r="H897" s="108">
        <v>1</v>
      </c>
      <c r="I897" s="108">
        <v>0</v>
      </c>
      <c r="J897" s="31">
        <v>1</v>
      </c>
      <c r="K897" s="117">
        <f t="shared" si="45"/>
        <v>1</v>
      </c>
      <c r="L897" s="5">
        <v>0</v>
      </c>
      <c r="M897" s="5">
        <v>0</v>
      </c>
      <c r="N897" s="56" t="str">
        <f t="shared" si="46"/>
        <v>Camille Johnson, REALTORS</v>
      </c>
    </row>
    <row r="898" spans="1:14" outlineLevel="2" x14ac:dyDescent="0.2">
      <c r="A898" t="s">
        <v>1926</v>
      </c>
      <c r="B898" t="s">
        <v>1535</v>
      </c>
      <c r="C898" s="3" t="s">
        <v>2754</v>
      </c>
      <c r="D898" t="s">
        <v>6</v>
      </c>
      <c r="E898" s="102">
        <v>43556</v>
      </c>
      <c r="F898" s="115">
        <v>194500</v>
      </c>
      <c r="G898" s="31" t="s">
        <v>838</v>
      </c>
      <c r="H898" s="108">
        <v>1</v>
      </c>
      <c r="I898" s="108">
        <v>0</v>
      </c>
      <c r="J898" s="31">
        <v>1</v>
      </c>
      <c r="K898" s="117">
        <f t="shared" si="45"/>
        <v>1</v>
      </c>
      <c r="L898" s="5">
        <v>0</v>
      </c>
      <c r="M898" s="5">
        <v>0</v>
      </c>
      <c r="N898" s="56" t="str">
        <f t="shared" si="46"/>
        <v>Camille Johnson, REALTORS</v>
      </c>
    </row>
    <row r="899" spans="1:14" outlineLevel="2" x14ac:dyDescent="0.2">
      <c r="A899" t="s">
        <v>1926</v>
      </c>
      <c r="B899" t="s">
        <v>1535</v>
      </c>
      <c r="C899" s="3" t="s">
        <v>3251</v>
      </c>
      <c r="D899" t="s">
        <v>6</v>
      </c>
      <c r="E899" s="102">
        <v>43608</v>
      </c>
      <c r="F899" s="115">
        <v>1100000</v>
      </c>
      <c r="G899" s="31" t="s">
        <v>838</v>
      </c>
      <c r="H899" s="108">
        <v>1</v>
      </c>
      <c r="I899" s="108">
        <v>0</v>
      </c>
      <c r="J899" s="31">
        <v>1</v>
      </c>
      <c r="K899" s="117">
        <f t="shared" ref="K899:K962" si="47">+J899/H899</f>
        <v>1</v>
      </c>
      <c r="L899" s="5">
        <v>0</v>
      </c>
      <c r="M899" s="5">
        <v>0</v>
      </c>
      <c r="N899" s="56" t="str">
        <f t="shared" ref="N899:N962" si="48">IF(B899="",B898,B899)</f>
        <v>Camille Johnson, REALTORS</v>
      </c>
    </row>
    <row r="900" spans="1:14" outlineLevel="2" x14ac:dyDescent="0.2">
      <c r="A900" t="s">
        <v>1926</v>
      </c>
      <c r="B900" t="s">
        <v>1535</v>
      </c>
      <c r="C900" s="3" t="s">
        <v>2651</v>
      </c>
      <c r="D900" t="s">
        <v>6</v>
      </c>
      <c r="E900" s="102">
        <v>43545</v>
      </c>
      <c r="F900" s="115">
        <v>145000</v>
      </c>
      <c r="G900" s="31" t="s">
        <v>838</v>
      </c>
      <c r="H900" s="108">
        <v>1</v>
      </c>
      <c r="I900" s="108">
        <v>0</v>
      </c>
      <c r="J900" s="31">
        <v>1</v>
      </c>
      <c r="K900" s="117">
        <f t="shared" si="47"/>
        <v>1</v>
      </c>
      <c r="L900" s="5">
        <v>0</v>
      </c>
      <c r="M900" s="5">
        <v>0</v>
      </c>
      <c r="N900" s="56" t="str">
        <f t="shared" si="48"/>
        <v>Camille Johnson, REALTORS</v>
      </c>
    </row>
    <row r="901" spans="1:14" outlineLevel="2" x14ac:dyDescent="0.2">
      <c r="A901" t="s">
        <v>1926</v>
      </c>
      <c r="B901" t="s">
        <v>1535</v>
      </c>
      <c r="C901" s="3" t="s">
        <v>3094</v>
      </c>
      <c r="D901" t="s">
        <v>6</v>
      </c>
      <c r="E901" s="102">
        <v>43593</v>
      </c>
      <c r="F901" s="115">
        <v>238680</v>
      </c>
      <c r="G901" s="31" t="s">
        <v>838</v>
      </c>
      <c r="H901" s="108">
        <v>1</v>
      </c>
      <c r="I901" s="108">
        <v>0</v>
      </c>
      <c r="J901" s="31">
        <v>1</v>
      </c>
      <c r="K901" s="117">
        <f t="shared" si="47"/>
        <v>1</v>
      </c>
      <c r="L901" s="5">
        <v>0</v>
      </c>
      <c r="M901" s="5">
        <v>0</v>
      </c>
      <c r="N901" s="56" t="str">
        <f t="shared" si="48"/>
        <v>Camille Johnson, REALTORS</v>
      </c>
    </row>
    <row r="902" spans="1:14" outlineLevel="2" x14ac:dyDescent="0.2">
      <c r="A902" t="s">
        <v>1926</v>
      </c>
      <c r="B902" t="s">
        <v>1535</v>
      </c>
      <c r="C902" t="s">
        <v>3003</v>
      </c>
      <c r="D902" t="s">
        <v>6</v>
      </c>
      <c r="E902" s="3">
        <v>43584</v>
      </c>
      <c r="F902" s="115">
        <v>250000</v>
      </c>
      <c r="G902" s="34" t="s">
        <v>838</v>
      </c>
      <c r="H902" s="108">
        <v>1</v>
      </c>
      <c r="I902" s="108">
        <v>0</v>
      </c>
      <c r="J902" s="31">
        <v>0</v>
      </c>
      <c r="K902" s="117">
        <f t="shared" si="47"/>
        <v>0</v>
      </c>
      <c r="L902" s="107">
        <v>0</v>
      </c>
      <c r="M902" s="107">
        <v>0</v>
      </c>
      <c r="N902" s="56" t="str">
        <f t="shared" si="48"/>
        <v>Camille Johnson, REALTORS</v>
      </c>
    </row>
    <row r="903" spans="1:14" outlineLevel="2" x14ac:dyDescent="0.2">
      <c r="A903" t="s">
        <v>1926</v>
      </c>
      <c r="B903" t="s">
        <v>1535</v>
      </c>
      <c r="C903" t="s">
        <v>3039</v>
      </c>
      <c r="D903" t="s">
        <v>7</v>
      </c>
      <c r="E903" s="3">
        <v>43586</v>
      </c>
      <c r="F903" s="115">
        <v>450000</v>
      </c>
      <c r="G903" s="34" t="s">
        <v>838</v>
      </c>
      <c r="H903" s="108">
        <v>1</v>
      </c>
      <c r="I903" s="108">
        <v>0</v>
      </c>
      <c r="J903" s="31">
        <v>0</v>
      </c>
      <c r="K903" s="117">
        <f t="shared" si="47"/>
        <v>0</v>
      </c>
      <c r="L903" s="107">
        <v>0</v>
      </c>
      <c r="M903" s="107">
        <v>0</v>
      </c>
      <c r="N903" s="56" t="str">
        <f t="shared" si="48"/>
        <v>Camille Johnson, REALTORS</v>
      </c>
    </row>
    <row r="904" spans="1:14" outlineLevel="1" x14ac:dyDescent="0.2">
      <c r="A904" s="29" t="s">
        <v>1926</v>
      </c>
      <c r="F904" s="115">
        <f>SUBTOTAL(9,F897:F903)</f>
        <v>2585680</v>
      </c>
      <c r="H904" s="108">
        <f>SUBTOTAL(9,H897:H903)</f>
        <v>7</v>
      </c>
      <c r="I904" s="108">
        <f>SUBTOTAL(9,I897:I903)</f>
        <v>0</v>
      </c>
      <c r="J904" s="31">
        <f>SUBTOTAL(9,J897:J903)</f>
        <v>5</v>
      </c>
      <c r="K904" s="117">
        <f t="shared" si="47"/>
        <v>0.7142857142857143</v>
      </c>
      <c r="L904" s="107">
        <f>SUBTOTAL(9,L897:L903)</f>
        <v>0</v>
      </c>
      <c r="M904" s="107">
        <f>SUBTOTAL(9,M897:M903)</f>
        <v>0</v>
      </c>
      <c r="N904" s="56" t="str">
        <f t="shared" si="48"/>
        <v>Camille Johnson, REALTORS</v>
      </c>
    </row>
    <row r="905" spans="1:14" outlineLevel="2" x14ac:dyDescent="0.2">
      <c r="A905" t="s">
        <v>1210</v>
      </c>
      <c r="B905" t="s">
        <v>1258</v>
      </c>
      <c r="C905" s="3" t="s">
        <v>2074</v>
      </c>
      <c r="D905" t="s">
        <v>1249</v>
      </c>
      <c r="E905" s="102">
        <v>43577</v>
      </c>
      <c r="F905" s="115">
        <v>253000</v>
      </c>
      <c r="G905" s="31" t="s">
        <v>838</v>
      </c>
      <c r="H905" s="108">
        <v>1</v>
      </c>
      <c r="I905" s="108">
        <v>0</v>
      </c>
      <c r="J905" s="31">
        <v>1</v>
      </c>
      <c r="K905" s="117">
        <f t="shared" si="47"/>
        <v>1</v>
      </c>
      <c r="L905" s="5">
        <v>0</v>
      </c>
      <c r="M905" s="5">
        <v>0</v>
      </c>
      <c r="N905" s="56" t="str">
        <f t="shared" si="48"/>
        <v>Re/Max Centex, REALTORS</v>
      </c>
    </row>
    <row r="906" spans="1:14" outlineLevel="2" x14ac:dyDescent="0.2">
      <c r="A906" t="s">
        <v>1210</v>
      </c>
      <c r="B906" t="s">
        <v>991</v>
      </c>
      <c r="C906" t="s">
        <v>3036</v>
      </c>
      <c r="D906" t="s">
        <v>120</v>
      </c>
      <c r="E906" s="3">
        <v>43586</v>
      </c>
      <c r="F906" s="115">
        <v>35300</v>
      </c>
      <c r="G906" s="17" t="s">
        <v>838</v>
      </c>
      <c r="H906" s="108">
        <v>1</v>
      </c>
      <c r="I906" s="108">
        <v>0</v>
      </c>
      <c r="J906" s="31">
        <v>0</v>
      </c>
      <c r="K906" s="117">
        <f t="shared" si="47"/>
        <v>0</v>
      </c>
      <c r="L906" s="107">
        <v>0</v>
      </c>
      <c r="M906" s="107">
        <v>0</v>
      </c>
      <c r="N906" s="56" t="str">
        <f t="shared" si="48"/>
        <v>Premier, REALTORS</v>
      </c>
    </row>
    <row r="907" spans="1:14" outlineLevel="2" x14ac:dyDescent="0.2">
      <c r="A907" t="s">
        <v>1210</v>
      </c>
      <c r="B907" t="s">
        <v>991</v>
      </c>
      <c r="C907" t="s">
        <v>2218</v>
      </c>
      <c r="D907" t="s">
        <v>301</v>
      </c>
      <c r="E907" s="3">
        <v>43490</v>
      </c>
      <c r="F907" s="115">
        <v>53000</v>
      </c>
      <c r="G907" s="17">
        <v>20182874</v>
      </c>
      <c r="H907" s="108">
        <v>1</v>
      </c>
      <c r="I907" s="108">
        <v>1</v>
      </c>
      <c r="J907" s="31">
        <v>0</v>
      </c>
      <c r="K907" s="117">
        <f t="shared" si="47"/>
        <v>0</v>
      </c>
      <c r="L907" s="107">
        <v>0</v>
      </c>
      <c r="M907" s="107">
        <v>0</v>
      </c>
      <c r="N907" s="56" t="str">
        <f t="shared" si="48"/>
        <v>Premier, REALTORS</v>
      </c>
    </row>
    <row r="908" spans="1:14" outlineLevel="2" x14ac:dyDescent="0.2">
      <c r="A908" t="s">
        <v>1210</v>
      </c>
      <c r="B908" t="s">
        <v>991</v>
      </c>
      <c r="C908" t="s">
        <v>2577</v>
      </c>
      <c r="D908" t="s">
        <v>6</v>
      </c>
      <c r="E908" s="3">
        <v>43536</v>
      </c>
      <c r="F908" s="115">
        <v>57153</v>
      </c>
      <c r="G908" s="17" t="s">
        <v>838</v>
      </c>
      <c r="H908" s="108">
        <v>1</v>
      </c>
      <c r="I908" s="108">
        <v>0</v>
      </c>
      <c r="J908" s="31">
        <v>0</v>
      </c>
      <c r="K908" s="117">
        <f t="shared" si="47"/>
        <v>0</v>
      </c>
      <c r="L908" s="107">
        <v>0</v>
      </c>
      <c r="M908" s="107">
        <v>0</v>
      </c>
      <c r="N908" s="56" t="str">
        <f t="shared" si="48"/>
        <v>Premier, REALTORS</v>
      </c>
    </row>
    <row r="909" spans="1:14" outlineLevel="2" x14ac:dyDescent="0.2">
      <c r="A909" t="s">
        <v>1210</v>
      </c>
      <c r="B909" t="s">
        <v>991</v>
      </c>
      <c r="C909" t="s">
        <v>3050</v>
      </c>
      <c r="D909" t="s">
        <v>730</v>
      </c>
      <c r="E909" s="3">
        <v>43588</v>
      </c>
      <c r="F909" s="115">
        <v>63850</v>
      </c>
      <c r="G909" s="17" t="s">
        <v>838</v>
      </c>
      <c r="H909" s="108">
        <v>1</v>
      </c>
      <c r="I909" s="108">
        <v>0</v>
      </c>
      <c r="J909" s="31">
        <v>0</v>
      </c>
      <c r="K909" s="117">
        <f t="shared" si="47"/>
        <v>0</v>
      </c>
      <c r="L909" s="107">
        <v>0</v>
      </c>
      <c r="M909" s="107">
        <v>0</v>
      </c>
      <c r="N909" s="56" t="str">
        <f t="shared" si="48"/>
        <v>Premier, REALTORS</v>
      </c>
    </row>
    <row r="910" spans="1:14" outlineLevel="2" x14ac:dyDescent="0.2">
      <c r="A910" t="s">
        <v>1210</v>
      </c>
      <c r="B910" t="s">
        <v>991</v>
      </c>
      <c r="C910" t="s">
        <v>2399</v>
      </c>
      <c r="D910" t="s">
        <v>6</v>
      </c>
      <c r="E910" s="3">
        <v>43516</v>
      </c>
      <c r="F910" s="115">
        <v>71000</v>
      </c>
      <c r="G910" s="17">
        <v>20191368</v>
      </c>
      <c r="H910" s="108">
        <v>1</v>
      </c>
      <c r="I910" s="108">
        <v>1</v>
      </c>
      <c r="J910" s="31">
        <v>0</v>
      </c>
      <c r="K910" s="117">
        <f t="shared" si="47"/>
        <v>0</v>
      </c>
      <c r="L910" s="107">
        <v>0</v>
      </c>
      <c r="M910" s="107">
        <v>0</v>
      </c>
      <c r="N910" s="56" t="str">
        <f t="shared" si="48"/>
        <v>Premier, REALTORS</v>
      </c>
    </row>
    <row r="911" spans="1:14" outlineLevel="2" x14ac:dyDescent="0.2">
      <c r="A911" t="s">
        <v>1210</v>
      </c>
      <c r="B911" t="s">
        <v>991</v>
      </c>
      <c r="C911" t="s">
        <v>2179</v>
      </c>
      <c r="D911" t="s">
        <v>700</v>
      </c>
      <c r="E911" s="3">
        <v>43483</v>
      </c>
      <c r="F911" s="115">
        <v>78000</v>
      </c>
      <c r="G911" s="17" t="s">
        <v>838</v>
      </c>
      <c r="H911" s="108">
        <v>1</v>
      </c>
      <c r="I911" s="108">
        <v>0</v>
      </c>
      <c r="J911" s="31">
        <v>0</v>
      </c>
      <c r="K911" s="117">
        <f t="shared" si="47"/>
        <v>0</v>
      </c>
      <c r="L911" s="107">
        <v>0</v>
      </c>
      <c r="M911" s="107">
        <v>0</v>
      </c>
      <c r="N911" s="56" t="str">
        <f t="shared" si="48"/>
        <v>Premier, REALTORS</v>
      </c>
    </row>
    <row r="912" spans="1:14" outlineLevel="2" x14ac:dyDescent="0.2">
      <c r="A912" t="s">
        <v>1210</v>
      </c>
      <c r="B912" t="s">
        <v>991</v>
      </c>
      <c r="C912" t="s">
        <v>3185</v>
      </c>
      <c r="D912" t="s">
        <v>6</v>
      </c>
      <c r="E912" s="3">
        <v>43601</v>
      </c>
      <c r="F912" s="115">
        <v>87000</v>
      </c>
      <c r="G912" s="17" t="s">
        <v>838</v>
      </c>
      <c r="H912" s="108">
        <v>1</v>
      </c>
      <c r="I912" s="108">
        <v>0</v>
      </c>
      <c r="J912" s="31">
        <v>0</v>
      </c>
      <c r="K912" s="117">
        <f t="shared" si="47"/>
        <v>0</v>
      </c>
      <c r="L912" s="107">
        <v>0</v>
      </c>
      <c r="M912" s="107">
        <v>0</v>
      </c>
      <c r="N912" s="56" t="str">
        <f t="shared" si="48"/>
        <v>Premier, REALTORS</v>
      </c>
    </row>
    <row r="913" spans="1:14" outlineLevel="2" x14ac:dyDescent="0.2">
      <c r="A913" t="s">
        <v>1210</v>
      </c>
      <c r="B913" t="s">
        <v>991</v>
      </c>
      <c r="C913" t="s">
        <v>2210</v>
      </c>
      <c r="D913" t="s">
        <v>120</v>
      </c>
      <c r="E913" s="3">
        <v>43489</v>
      </c>
      <c r="F913" s="115">
        <v>88400</v>
      </c>
      <c r="G913" s="17" t="s">
        <v>838</v>
      </c>
      <c r="H913" s="108">
        <v>1</v>
      </c>
      <c r="I913" s="108">
        <v>0</v>
      </c>
      <c r="J913" s="31">
        <v>0</v>
      </c>
      <c r="K913" s="117">
        <f t="shared" si="47"/>
        <v>0</v>
      </c>
      <c r="L913" s="107">
        <v>0</v>
      </c>
      <c r="M913" s="107">
        <v>0</v>
      </c>
      <c r="N913" s="56" t="str">
        <f t="shared" si="48"/>
        <v>Premier, REALTORS</v>
      </c>
    </row>
    <row r="914" spans="1:14" outlineLevel="2" x14ac:dyDescent="0.2">
      <c r="A914" t="s">
        <v>1210</v>
      </c>
      <c r="B914" t="s">
        <v>991</v>
      </c>
      <c r="C914" t="s">
        <v>2173</v>
      </c>
      <c r="D914" t="s">
        <v>6</v>
      </c>
      <c r="E914" s="3">
        <v>43482</v>
      </c>
      <c r="F914" s="115">
        <v>101400</v>
      </c>
      <c r="G914" s="17">
        <v>20190846</v>
      </c>
      <c r="H914" s="108">
        <v>1</v>
      </c>
      <c r="I914" s="108">
        <v>1</v>
      </c>
      <c r="J914" s="31">
        <v>0</v>
      </c>
      <c r="K914" s="117">
        <f t="shared" si="47"/>
        <v>0</v>
      </c>
      <c r="L914" s="107">
        <v>0</v>
      </c>
      <c r="M914" s="107">
        <v>0</v>
      </c>
      <c r="N914" s="56" t="str">
        <f t="shared" si="48"/>
        <v>Premier, REALTORS</v>
      </c>
    </row>
    <row r="915" spans="1:14" outlineLevel="2" x14ac:dyDescent="0.2">
      <c r="A915" t="s">
        <v>1210</v>
      </c>
      <c r="B915" t="s">
        <v>991</v>
      </c>
      <c r="C915" t="s">
        <v>2705</v>
      </c>
      <c r="D915" t="s">
        <v>1126</v>
      </c>
      <c r="E915" s="3">
        <v>43550</v>
      </c>
      <c r="F915" s="115">
        <v>105000</v>
      </c>
      <c r="G915" s="17" t="s">
        <v>838</v>
      </c>
      <c r="H915" s="108">
        <v>1</v>
      </c>
      <c r="I915" s="108">
        <v>0</v>
      </c>
      <c r="J915" s="31">
        <v>0</v>
      </c>
      <c r="K915" s="117">
        <f t="shared" si="47"/>
        <v>0</v>
      </c>
      <c r="L915" s="107">
        <v>0</v>
      </c>
      <c r="M915" s="107">
        <v>0</v>
      </c>
      <c r="N915" s="56" t="str">
        <f t="shared" si="48"/>
        <v>Premier, REALTORS</v>
      </c>
    </row>
    <row r="916" spans="1:14" outlineLevel="2" x14ac:dyDescent="0.2">
      <c r="A916" t="s">
        <v>1210</v>
      </c>
      <c r="B916" t="s">
        <v>991</v>
      </c>
      <c r="C916" t="s">
        <v>3236</v>
      </c>
      <c r="D916" t="s">
        <v>6</v>
      </c>
      <c r="E916" s="3">
        <v>43607</v>
      </c>
      <c r="F916" s="115">
        <v>141500</v>
      </c>
      <c r="G916" s="34" t="s">
        <v>838</v>
      </c>
      <c r="H916" s="108">
        <v>1</v>
      </c>
      <c r="I916" s="108">
        <v>0</v>
      </c>
      <c r="J916" s="31">
        <v>0</v>
      </c>
      <c r="K916" s="117">
        <f t="shared" si="47"/>
        <v>0</v>
      </c>
      <c r="L916" s="107">
        <v>0</v>
      </c>
      <c r="M916" s="107">
        <v>0</v>
      </c>
      <c r="N916" s="56" t="str">
        <f t="shared" si="48"/>
        <v>Premier, REALTORS</v>
      </c>
    </row>
    <row r="917" spans="1:14" outlineLevel="2" x14ac:dyDescent="0.2">
      <c r="A917" t="s">
        <v>1210</v>
      </c>
      <c r="B917" t="s">
        <v>991</v>
      </c>
      <c r="C917" t="s">
        <v>3238</v>
      </c>
      <c r="D917" t="s">
        <v>216</v>
      </c>
      <c r="E917" s="3">
        <v>43607</v>
      </c>
      <c r="F917" s="115">
        <v>220000</v>
      </c>
      <c r="G917" s="34" t="s">
        <v>838</v>
      </c>
      <c r="H917" s="108">
        <v>1</v>
      </c>
      <c r="I917" s="108">
        <v>0</v>
      </c>
      <c r="J917" s="31">
        <v>0</v>
      </c>
      <c r="K917" s="117">
        <f t="shared" si="47"/>
        <v>0</v>
      </c>
      <c r="L917" s="107">
        <v>0</v>
      </c>
      <c r="M917" s="107">
        <v>0</v>
      </c>
      <c r="N917" s="56" t="str">
        <f t="shared" si="48"/>
        <v>Premier, REALTORS</v>
      </c>
    </row>
    <row r="918" spans="1:14" outlineLevel="1" x14ac:dyDescent="0.2">
      <c r="A918" s="29" t="s">
        <v>1210</v>
      </c>
      <c r="F918" s="115">
        <f>SUBTOTAL(9,F905:F917)</f>
        <v>1354603</v>
      </c>
      <c r="H918" s="108">
        <f>SUBTOTAL(9,H905:H917)</f>
        <v>13</v>
      </c>
      <c r="I918" s="108">
        <f>SUBTOTAL(9,I905:I917)</f>
        <v>3</v>
      </c>
      <c r="J918" s="31">
        <f>SUBTOTAL(9,J905:J917)</f>
        <v>1</v>
      </c>
      <c r="K918" s="117">
        <f t="shared" si="47"/>
        <v>7.6923076923076927E-2</v>
      </c>
      <c r="L918" s="107">
        <f>SUBTOTAL(9,L905:L917)</f>
        <v>0</v>
      </c>
      <c r="M918" s="107">
        <f>SUBTOTAL(9,M905:M917)</f>
        <v>0</v>
      </c>
      <c r="N918" s="56" t="str">
        <f t="shared" si="48"/>
        <v>Premier, REALTORS</v>
      </c>
    </row>
    <row r="919" spans="1:14" outlineLevel="2" x14ac:dyDescent="0.2">
      <c r="A919" t="s">
        <v>1089</v>
      </c>
      <c r="B919" t="s">
        <v>5</v>
      </c>
      <c r="C919" s="3" t="s">
        <v>3259</v>
      </c>
      <c r="D919" t="s">
        <v>534</v>
      </c>
      <c r="E919" s="102">
        <v>43608</v>
      </c>
      <c r="F919" s="115">
        <v>350000</v>
      </c>
      <c r="G919" s="31" t="s">
        <v>838</v>
      </c>
      <c r="H919" s="108">
        <v>1</v>
      </c>
      <c r="I919" s="108">
        <v>0</v>
      </c>
      <c r="J919" s="31">
        <v>1</v>
      </c>
      <c r="K919" s="117">
        <f t="shared" si="47"/>
        <v>1</v>
      </c>
      <c r="L919" s="5">
        <v>0</v>
      </c>
      <c r="M919" s="5">
        <v>0</v>
      </c>
      <c r="N919" s="56" t="str">
        <f t="shared" si="48"/>
        <v>Magnolia Realty</v>
      </c>
    </row>
    <row r="920" spans="1:14" outlineLevel="2" x14ac:dyDescent="0.2">
      <c r="A920" t="s">
        <v>1089</v>
      </c>
      <c r="B920" t="s">
        <v>5</v>
      </c>
      <c r="C920" s="3" t="s">
        <v>2907</v>
      </c>
      <c r="D920" t="s">
        <v>123</v>
      </c>
      <c r="E920" s="102">
        <v>43573</v>
      </c>
      <c r="F920" s="115">
        <v>229900</v>
      </c>
      <c r="G920" s="31" t="s">
        <v>838</v>
      </c>
      <c r="H920" s="108">
        <v>1</v>
      </c>
      <c r="I920" s="108">
        <v>0</v>
      </c>
      <c r="J920" s="31">
        <v>1</v>
      </c>
      <c r="K920" s="117">
        <f t="shared" si="47"/>
        <v>1</v>
      </c>
      <c r="L920" s="5">
        <v>0</v>
      </c>
      <c r="M920" s="5">
        <v>0</v>
      </c>
      <c r="N920" s="56" t="str">
        <f t="shared" si="48"/>
        <v>Magnolia Realty</v>
      </c>
    </row>
    <row r="921" spans="1:14" outlineLevel="2" x14ac:dyDescent="0.2">
      <c r="A921" t="s">
        <v>1089</v>
      </c>
      <c r="B921" t="s">
        <v>5</v>
      </c>
      <c r="C921" s="3" t="s">
        <v>2343</v>
      </c>
      <c r="D921" t="s">
        <v>6</v>
      </c>
      <c r="E921" s="102">
        <v>43508</v>
      </c>
      <c r="F921" s="115">
        <v>162000</v>
      </c>
      <c r="G921" s="31" t="s">
        <v>838</v>
      </c>
      <c r="H921" s="108">
        <v>1</v>
      </c>
      <c r="I921" s="108">
        <v>0</v>
      </c>
      <c r="J921" s="31">
        <v>1</v>
      </c>
      <c r="K921" s="117">
        <f t="shared" si="47"/>
        <v>1</v>
      </c>
      <c r="L921" s="5">
        <v>0</v>
      </c>
      <c r="M921" s="5">
        <v>0</v>
      </c>
      <c r="N921" s="56" t="str">
        <f t="shared" si="48"/>
        <v>Magnolia Realty</v>
      </c>
    </row>
    <row r="922" spans="1:14" outlineLevel="2" x14ac:dyDescent="0.2">
      <c r="A922" t="s">
        <v>1089</v>
      </c>
      <c r="B922" t="s">
        <v>5</v>
      </c>
      <c r="C922" t="s">
        <v>2823</v>
      </c>
      <c r="D922" t="s">
        <v>8</v>
      </c>
      <c r="E922" s="3">
        <v>43564</v>
      </c>
      <c r="F922" s="115">
        <v>161500</v>
      </c>
      <c r="G922" s="34" t="s">
        <v>838</v>
      </c>
      <c r="H922" s="108">
        <v>1</v>
      </c>
      <c r="I922" s="108">
        <v>0</v>
      </c>
      <c r="J922" s="31">
        <v>0</v>
      </c>
      <c r="K922" s="117">
        <f t="shared" si="47"/>
        <v>0</v>
      </c>
      <c r="L922" s="107">
        <v>0</v>
      </c>
      <c r="M922" s="107">
        <v>0</v>
      </c>
      <c r="N922" s="56" t="str">
        <f t="shared" si="48"/>
        <v>Magnolia Realty</v>
      </c>
    </row>
    <row r="923" spans="1:14" outlineLevel="1" x14ac:dyDescent="0.2">
      <c r="A923" s="29" t="s">
        <v>1089</v>
      </c>
      <c r="F923" s="115">
        <f>SUBTOTAL(9,F919:F922)</f>
        <v>903400</v>
      </c>
      <c r="H923" s="108">
        <f>SUBTOTAL(9,H919:H922)</f>
        <v>4</v>
      </c>
      <c r="I923" s="108">
        <f>SUBTOTAL(9,I919:I922)</f>
        <v>0</v>
      </c>
      <c r="J923" s="31">
        <f>SUBTOTAL(9,J919:J922)</f>
        <v>3</v>
      </c>
      <c r="K923" s="117">
        <f t="shared" si="47"/>
        <v>0.75</v>
      </c>
      <c r="L923" s="107">
        <f>SUBTOTAL(9,L919:L922)</f>
        <v>0</v>
      </c>
      <c r="M923" s="107">
        <f>SUBTOTAL(9,M919:M922)</f>
        <v>0</v>
      </c>
      <c r="N923" s="56" t="str">
        <f t="shared" si="48"/>
        <v>Magnolia Realty</v>
      </c>
    </row>
    <row r="924" spans="1:14" outlineLevel="2" x14ac:dyDescent="0.2">
      <c r="A924" t="s">
        <v>109</v>
      </c>
      <c r="B924" t="s">
        <v>1036</v>
      </c>
      <c r="C924" t="s">
        <v>2167</v>
      </c>
      <c r="D924" t="s">
        <v>6</v>
      </c>
      <c r="E924" s="3">
        <v>43481</v>
      </c>
      <c r="F924" s="115">
        <v>142900</v>
      </c>
      <c r="G924" s="34" t="s">
        <v>838</v>
      </c>
      <c r="H924" s="108">
        <v>1</v>
      </c>
      <c r="I924" s="108">
        <v>0</v>
      </c>
      <c r="J924" s="31">
        <v>0</v>
      </c>
      <c r="K924" s="117">
        <f t="shared" si="47"/>
        <v>0</v>
      </c>
      <c r="L924" s="107">
        <v>0</v>
      </c>
      <c r="M924" s="107">
        <v>0</v>
      </c>
      <c r="N924" s="56" t="str">
        <f t="shared" si="48"/>
        <v>Bentwood Realty</v>
      </c>
    </row>
    <row r="925" spans="1:14" outlineLevel="2" x14ac:dyDescent="0.2">
      <c r="A925" t="s">
        <v>109</v>
      </c>
      <c r="B925" t="s">
        <v>1036</v>
      </c>
      <c r="C925" t="s">
        <v>2137</v>
      </c>
      <c r="D925" t="s">
        <v>6</v>
      </c>
      <c r="E925" s="3">
        <v>43476</v>
      </c>
      <c r="F925" s="115">
        <v>159500</v>
      </c>
      <c r="G925" s="34">
        <v>20190037</v>
      </c>
      <c r="H925" s="108">
        <v>1</v>
      </c>
      <c r="I925" s="108">
        <v>1</v>
      </c>
      <c r="J925" s="31">
        <v>0</v>
      </c>
      <c r="K925" s="117">
        <f t="shared" si="47"/>
        <v>0</v>
      </c>
      <c r="L925" s="107">
        <v>0</v>
      </c>
      <c r="M925" s="107">
        <v>0</v>
      </c>
      <c r="N925" s="56" t="str">
        <f t="shared" si="48"/>
        <v>Bentwood Realty</v>
      </c>
    </row>
    <row r="926" spans="1:14" outlineLevel="1" x14ac:dyDescent="0.2">
      <c r="A926" s="29" t="s">
        <v>109</v>
      </c>
      <c r="F926" s="115">
        <f>SUBTOTAL(9,F924:F925)</f>
        <v>302400</v>
      </c>
      <c r="H926" s="108">
        <f>SUBTOTAL(9,H924:H925)</f>
        <v>2</v>
      </c>
      <c r="I926" s="108">
        <f>SUBTOTAL(9,I924:I925)</f>
        <v>1</v>
      </c>
      <c r="J926" s="31">
        <f>SUBTOTAL(9,J924:J925)</f>
        <v>0</v>
      </c>
      <c r="K926" s="117">
        <f t="shared" si="47"/>
        <v>0</v>
      </c>
      <c r="L926" s="107">
        <f>SUBTOTAL(9,L924:L925)</f>
        <v>0</v>
      </c>
      <c r="M926" s="107">
        <f>SUBTOTAL(9,M924:M925)</f>
        <v>0</v>
      </c>
      <c r="N926" s="56" t="str">
        <f t="shared" si="48"/>
        <v>Bentwood Realty</v>
      </c>
    </row>
    <row r="927" spans="1:14" outlineLevel="2" x14ac:dyDescent="0.2">
      <c r="A927" t="s">
        <v>362</v>
      </c>
      <c r="B927" t="s">
        <v>2253</v>
      </c>
      <c r="C927" s="3" t="s">
        <v>2779</v>
      </c>
      <c r="D927" t="s">
        <v>425</v>
      </c>
      <c r="E927" s="102">
        <v>43558</v>
      </c>
      <c r="F927" s="115">
        <v>330000</v>
      </c>
      <c r="G927" s="31">
        <v>20190335</v>
      </c>
      <c r="H927" s="108">
        <v>1</v>
      </c>
      <c r="I927" s="108">
        <v>1</v>
      </c>
      <c r="J927" s="31">
        <v>1</v>
      </c>
      <c r="K927" s="117">
        <f t="shared" si="47"/>
        <v>1</v>
      </c>
      <c r="L927" s="5">
        <v>0</v>
      </c>
      <c r="M927" s="5">
        <v>0</v>
      </c>
      <c r="N927" s="56" t="str">
        <f t="shared" si="48"/>
        <v>EASTER AND EASTER REALTORS</v>
      </c>
    </row>
    <row r="928" spans="1:14" outlineLevel="2" x14ac:dyDescent="0.2">
      <c r="A928" t="s">
        <v>362</v>
      </c>
      <c r="B928" t="s">
        <v>2253</v>
      </c>
      <c r="C928" s="3" t="s">
        <v>1293</v>
      </c>
      <c r="D928" t="s">
        <v>216</v>
      </c>
      <c r="E928" s="102">
        <v>43560</v>
      </c>
      <c r="F928" s="115">
        <v>248000</v>
      </c>
      <c r="G928" s="31">
        <v>20190307</v>
      </c>
      <c r="H928" s="108">
        <v>1</v>
      </c>
      <c r="I928" s="108">
        <v>1</v>
      </c>
      <c r="J928" s="31">
        <v>1</v>
      </c>
      <c r="K928" s="117">
        <f t="shared" si="47"/>
        <v>1</v>
      </c>
      <c r="L928" s="5">
        <v>0</v>
      </c>
      <c r="M928" s="5">
        <v>0</v>
      </c>
      <c r="N928" s="56" t="str">
        <f t="shared" si="48"/>
        <v>EASTER AND EASTER REALTORS</v>
      </c>
    </row>
    <row r="929" spans="1:14" outlineLevel="2" x14ac:dyDescent="0.2">
      <c r="A929" t="s">
        <v>362</v>
      </c>
      <c r="B929" t="s">
        <v>2253</v>
      </c>
      <c r="C929" t="s">
        <v>2850</v>
      </c>
      <c r="D929" t="s">
        <v>65</v>
      </c>
      <c r="E929" s="3">
        <v>43567</v>
      </c>
      <c r="F929" s="115">
        <v>54000</v>
      </c>
      <c r="G929" s="17">
        <v>20190444</v>
      </c>
      <c r="H929" s="108">
        <v>1</v>
      </c>
      <c r="I929" s="108">
        <v>1</v>
      </c>
      <c r="J929" s="31">
        <v>0</v>
      </c>
      <c r="K929" s="117">
        <f t="shared" si="47"/>
        <v>0</v>
      </c>
      <c r="L929" s="107">
        <v>0</v>
      </c>
      <c r="M929" s="107">
        <v>0</v>
      </c>
      <c r="N929" s="56" t="str">
        <f t="shared" si="48"/>
        <v>EASTER AND EASTER REALTORS</v>
      </c>
    </row>
    <row r="930" spans="1:14" outlineLevel="2" x14ac:dyDescent="0.2">
      <c r="A930" t="s">
        <v>362</v>
      </c>
      <c r="B930" t="s">
        <v>2253</v>
      </c>
      <c r="C930" t="s">
        <v>2254</v>
      </c>
      <c r="D930" t="s">
        <v>65</v>
      </c>
      <c r="E930" s="3">
        <v>43496</v>
      </c>
      <c r="F930" s="115">
        <v>106500</v>
      </c>
      <c r="G930" s="34">
        <v>20190027</v>
      </c>
      <c r="H930" s="108">
        <v>1</v>
      </c>
      <c r="I930" s="108">
        <v>1</v>
      </c>
      <c r="J930" s="31">
        <v>0</v>
      </c>
      <c r="K930" s="117">
        <f t="shared" si="47"/>
        <v>0</v>
      </c>
      <c r="L930" s="107">
        <v>0</v>
      </c>
      <c r="M930" s="107">
        <v>0</v>
      </c>
      <c r="N930" s="56" t="str">
        <f t="shared" si="48"/>
        <v>EASTER AND EASTER REALTORS</v>
      </c>
    </row>
    <row r="931" spans="1:14" outlineLevel="2" x14ac:dyDescent="0.2">
      <c r="A931" t="s">
        <v>362</v>
      </c>
      <c r="B931" t="s">
        <v>2253</v>
      </c>
      <c r="C931" t="s">
        <v>108</v>
      </c>
      <c r="D931" t="s">
        <v>553</v>
      </c>
      <c r="E931" s="3">
        <v>43539</v>
      </c>
      <c r="F931" s="115">
        <v>247500</v>
      </c>
      <c r="G931" s="34" t="s">
        <v>838</v>
      </c>
      <c r="H931" s="108">
        <v>1</v>
      </c>
      <c r="I931" s="108">
        <v>0</v>
      </c>
      <c r="J931" s="31">
        <v>0</v>
      </c>
      <c r="K931" s="117">
        <f t="shared" si="47"/>
        <v>0</v>
      </c>
      <c r="L931" s="107">
        <v>0</v>
      </c>
      <c r="M931" s="107">
        <v>0</v>
      </c>
      <c r="N931" s="56" t="str">
        <f t="shared" si="48"/>
        <v>EASTER AND EASTER REALTORS</v>
      </c>
    </row>
    <row r="932" spans="1:14" outlineLevel="2" x14ac:dyDescent="0.2">
      <c r="A932" t="s">
        <v>362</v>
      </c>
      <c r="B932" t="s">
        <v>2253</v>
      </c>
      <c r="C932" t="s">
        <v>2870</v>
      </c>
      <c r="D932" t="s">
        <v>1249</v>
      </c>
      <c r="E932" s="3">
        <v>43567</v>
      </c>
      <c r="F932" s="115">
        <v>362000</v>
      </c>
      <c r="G932" s="34" t="s">
        <v>838</v>
      </c>
      <c r="H932" s="108">
        <v>1</v>
      </c>
      <c r="I932" s="108">
        <v>0</v>
      </c>
      <c r="J932" s="31">
        <v>0</v>
      </c>
      <c r="K932" s="117">
        <f t="shared" si="47"/>
        <v>0</v>
      </c>
      <c r="L932" s="107">
        <v>0</v>
      </c>
      <c r="M932" s="107">
        <v>0</v>
      </c>
      <c r="N932" s="56" t="str">
        <f t="shared" si="48"/>
        <v>EASTER AND EASTER REALTORS</v>
      </c>
    </row>
    <row r="933" spans="1:14" outlineLevel="1" x14ac:dyDescent="0.2">
      <c r="A933" s="29" t="s">
        <v>362</v>
      </c>
      <c r="F933" s="115">
        <f>SUBTOTAL(9,F927:F932)</f>
        <v>1348000</v>
      </c>
      <c r="H933" s="108">
        <f>SUBTOTAL(9,H927:H932)</f>
        <v>6</v>
      </c>
      <c r="I933" s="108">
        <f>SUBTOTAL(9,I927:I932)</f>
        <v>4</v>
      </c>
      <c r="J933" s="31">
        <f>SUBTOTAL(9,J927:J932)</f>
        <v>2</v>
      </c>
      <c r="K933" s="117">
        <f t="shared" si="47"/>
        <v>0.33333333333333331</v>
      </c>
      <c r="L933" s="107">
        <f>SUBTOTAL(9,L927:L932)</f>
        <v>0</v>
      </c>
      <c r="M933" s="107">
        <f>SUBTOTAL(9,M927:M932)</f>
        <v>0</v>
      </c>
      <c r="N933" s="56" t="str">
        <f t="shared" si="48"/>
        <v>EASTER AND EASTER REALTORS</v>
      </c>
    </row>
    <row r="934" spans="1:14" outlineLevel="2" x14ac:dyDescent="0.2">
      <c r="A934" t="s">
        <v>1211</v>
      </c>
      <c r="B934" t="s">
        <v>1843</v>
      </c>
      <c r="C934" s="3" t="s">
        <v>2374</v>
      </c>
      <c r="D934" t="s">
        <v>111</v>
      </c>
      <c r="E934" s="102">
        <v>43511</v>
      </c>
      <c r="F934" s="115">
        <v>30000</v>
      </c>
      <c r="G934" s="31" t="s">
        <v>838</v>
      </c>
      <c r="H934" s="108">
        <v>1</v>
      </c>
      <c r="I934" s="108">
        <v>0</v>
      </c>
      <c r="J934" s="31">
        <v>1</v>
      </c>
      <c r="K934" s="117">
        <f t="shared" si="47"/>
        <v>1</v>
      </c>
      <c r="L934" s="5">
        <v>0</v>
      </c>
      <c r="M934" s="5">
        <v>0</v>
      </c>
      <c r="N934" s="56" t="str">
        <f t="shared" si="48"/>
        <v>Synergy, Realtors</v>
      </c>
    </row>
    <row r="935" spans="1:14" outlineLevel="2" x14ac:dyDescent="0.2">
      <c r="A935" t="s">
        <v>1211</v>
      </c>
      <c r="B935" t="s">
        <v>1843</v>
      </c>
      <c r="C935" s="3" t="s">
        <v>2924</v>
      </c>
      <c r="D935" t="s">
        <v>6</v>
      </c>
      <c r="E935" s="102">
        <v>43574</v>
      </c>
      <c r="F935" s="115">
        <v>66000</v>
      </c>
      <c r="G935" s="31" t="s">
        <v>838</v>
      </c>
      <c r="H935" s="108">
        <v>1</v>
      </c>
      <c r="I935" s="108">
        <v>0</v>
      </c>
      <c r="J935" s="31">
        <v>1</v>
      </c>
      <c r="K935" s="117">
        <f t="shared" si="47"/>
        <v>1</v>
      </c>
      <c r="L935" s="5">
        <v>0</v>
      </c>
      <c r="M935" s="5">
        <v>0</v>
      </c>
      <c r="N935" s="56" t="str">
        <f t="shared" si="48"/>
        <v>Synergy, Realtors</v>
      </c>
    </row>
    <row r="936" spans="1:14" outlineLevel="2" x14ac:dyDescent="0.2">
      <c r="A936" t="s">
        <v>1211</v>
      </c>
      <c r="B936" t="s">
        <v>1843</v>
      </c>
      <c r="C936" s="3" t="s">
        <v>3177</v>
      </c>
      <c r="D936" t="s">
        <v>425</v>
      </c>
      <c r="E936" s="102">
        <v>43600</v>
      </c>
      <c r="F936" s="115">
        <v>90000</v>
      </c>
      <c r="G936" s="31" t="s">
        <v>838</v>
      </c>
      <c r="H936" s="108">
        <v>1</v>
      </c>
      <c r="I936" s="108">
        <v>0</v>
      </c>
      <c r="J936" s="31">
        <v>1</v>
      </c>
      <c r="K936" s="117">
        <f t="shared" si="47"/>
        <v>1</v>
      </c>
      <c r="L936" s="5">
        <v>0</v>
      </c>
      <c r="M936" s="5">
        <v>0</v>
      </c>
      <c r="N936" s="56" t="str">
        <f t="shared" si="48"/>
        <v>Synergy, Realtors</v>
      </c>
    </row>
    <row r="937" spans="1:14" outlineLevel="1" x14ac:dyDescent="0.2">
      <c r="A937" s="29" t="s">
        <v>1211</v>
      </c>
      <c r="C937" s="3"/>
      <c r="E937" s="102"/>
      <c r="F937" s="115">
        <f>SUBTOTAL(9,F934:F936)</f>
        <v>186000</v>
      </c>
      <c r="G937" s="31"/>
      <c r="H937" s="108">
        <f>SUBTOTAL(9,H934:H936)</f>
        <v>3</v>
      </c>
      <c r="I937" s="108">
        <f>SUBTOTAL(9,I934:I936)</f>
        <v>0</v>
      </c>
      <c r="J937" s="31">
        <f>SUBTOTAL(9,J934:J936)</f>
        <v>3</v>
      </c>
      <c r="K937" s="117">
        <f t="shared" si="47"/>
        <v>1</v>
      </c>
      <c r="L937" s="5">
        <f>SUBTOTAL(9,L934:L936)</f>
        <v>0</v>
      </c>
      <c r="M937" s="5">
        <f>SUBTOTAL(9,M934:M936)</f>
        <v>0</v>
      </c>
      <c r="N937" s="56" t="str">
        <f t="shared" si="48"/>
        <v>Synergy, Realtors</v>
      </c>
    </row>
    <row r="938" spans="1:14" outlineLevel="2" x14ac:dyDescent="0.2">
      <c r="A938" t="s">
        <v>2613</v>
      </c>
      <c r="B938" t="s">
        <v>1889</v>
      </c>
      <c r="C938" s="3" t="s">
        <v>2629</v>
      </c>
      <c r="D938" t="s">
        <v>6</v>
      </c>
      <c r="E938" s="102">
        <v>43542</v>
      </c>
      <c r="F938" s="115">
        <v>60000</v>
      </c>
      <c r="G938" s="31">
        <v>20190443</v>
      </c>
      <c r="H938" s="108">
        <v>1</v>
      </c>
      <c r="I938" s="108">
        <v>1</v>
      </c>
      <c r="J938" s="31">
        <v>1</v>
      </c>
      <c r="K938" s="117">
        <f t="shared" si="47"/>
        <v>1</v>
      </c>
      <c r="L938" s="5">
        <v>0</v>
      </c>
      <c r="M938" s="5">
        <v>0</v>
      </c>
      <c r="N938" s="56" t="str">
        <f t="shared" si="48"/>
        <v>The Triliji Group</v>
      </c>
    </row>
    <row r="939" spans="1:14" outlineLevel="2" x14ac:dyDescent="0.2">
      <c r="A939" t="s">
        <v>2613</v>
      </c>
      <c r="B939" t="s">
        <v>1889</v>
      </c>
      <c r="C939" s="3" t="s">
        <v>2614</v>
      </c>
      <c r="D939" t="s">
        <v>6</v>
      </c>
      <c r="E939" s="102">
        <v>43539</v>
      </c>
      <c r="F939" s="115">
        <v>67500</v>
      </c>
      <c r="G939" s="31">
        <v>20190445</v>
      </c>
      <c r="H939" s="108">
        <v>1</v>
      </c>
      <c r="I939" s="108">
        <v>1</v>
      </c>
      <c r="J939" s="31">
        <v>1</v>
      </c>
      <c r="K939" s="117">
        <f t="shared" si="47"/>
        <v>1</v>
      </c>
      <c r="L939" s="5">
        <v>0</v>
      </c>
      <c r="M939" s="5">
        <v>0</v>
      </c>
      <c r="N939" s="56" t="str">
        <f t="shared" si="48"/>
        <v>The Triliji Group</v>
      </c>
    </row>
    <row r="940" spans="1:14" outlineLevel="1" x14ac:dyDescent="0.2">
      <c r="A940" s="29" t="s">
        <v>2613</v>
      </c>
      <c r="C940" s="3"/>
      <c r="E940" s="102"/>
      <c r="F940" s="115">
        <f>SUBTOTAL(9,F938:F939)</f>
        <v>127500</v>
      </c>
      <c r="G940" s="31"/>
      <c r="H940" s="108">
        <f>SUBTOTAL(9,H938:H939)</f>
        <v>2</v>
      </c>
      <c r="I940" s="108">
        <f>SUBTOTAL(9,I938:I939)</f>
        <v>2</v>
      </c>
      <c r="J940" s="31">
        <f>SUBTOTAL(9,J938:J939)</f>
        <v>2</v>
      </c>
      <c r="K940" s="117">
        <f t="shared" si="47"/>
        <v>1</v>
      </c>
      <c r="L940" s="5">
        <f>SUBTOTAL(9,L938:L939)</f>
        <v>0</v>
      </c>
      <c r="M940" s="5">
        <f>SUBTOTAL(9,M938:M939)</f>
        <v>0</v>
      </c>
      <c r="N940" s="56" t="str">
        <f t="shared" si="48"/>
        <v>The Triliji Group</v>
      </c>
    </row>
    <row r="941" spans="1:14" outlineLevel="2" x14ac:dyDescent="0.2">
      <c r="A941" t="s">
        <v>833</v>
      </c>
      <c r="B941" t="s">
        <v>1180</v>
      </c>
      <c r="C941" s="3" t="s">
        <v>2232</v>
      </c>
      <c r="D941" t="s">
        <v>6</v>
      </c>
      <c r="E941" s="102">
        <v>43493</v>
      </c>
      <c r="F941" s="115">
        <v>50500</v>
      </c>
      <c r="G941" s="31" t="s">
        <v>838</v>
      </c>
      <c r="H941" s="108">
        <v>1</v>
      </c>
      <c r="I941" s="108">
        <v>0</v>
      </c>
      <c r="J941" s="31">
        <v>1</v>
      </c>
      <c r="K941" s="117">
        <f t="shared" si="47"/>
        <v>1</v>
      </c>
      <c r="L941" s="5">
        <v>0</v>
      </c>
      <c r="M941" s="5">
        <v>0</v>
      </c>
      <c r="N941" s="56" t="str">
        <f t="shared" si="48"/>
        <v>Greater Waco Realty, Inc.</v>
      </c>
    </row>
    <row r="942" spans="1:14" outlineLevel="1" x14ac:dyDescent="0.2">
      <c r="A942" s="29" t="s">
        <v>833</v>
      </c>
      <c r="C942" s="3"/>
      <c r="E942" s="102"/>
      <c r="F942" s="115">
        <f>SUBTOTAL(9,F941:F941)</f>
        <v>50500</v>
      </c>
      <c r="G942" s="31"/>
      <c r="H942" s="108">
        <f>SUBTOTAL(9,H941:H941)</f>
        <v>1</v>
      </c>
      <c r="I942" s="108">
        <f>SUBTOTAL(9,I941:I941)</f>
        <v>0</v>
      </c>
      <c r="J942" s="31">
        <f>SUBTOTAL(9,J941:J941)</f>
        <v>1</v>
      </c>
      <c r="K942" s="117">
        <f t="shared" si="47"/>
        <v>1</v>
      </c>
      <c r="L942" s="5">
        <f>SUBTOTAL(9,L941:L941)</f>
        <v>0</v>
      </c>
      <c r="M942" s="5">
        <f>SUBTOTAL(9,M941:M941)</f>
        <v>0</v>
      </c>
      <c r="N942" s="56" t="str">
        <f t="shared" si="48"/>
        <v>Greater Waco Realty, Inc.</v>
      </c>
    </row>
    <row r="943" spans="1:14" outlineLevel="2" x14ac:dyDescent="0.2">
      <c r="A943" t="s">
        <v>1732</v>
      </c>
      <c r="B943" t="s">
        <v>1475</v>
      </c>
      <c r="C943" s="3" t="s">
        <v>3033</v>
      </c>
      <c r="D943" t="s">
        <v>730</v>
      </c>
      <c r="E943" s="102">
        <v>43586</v>
      </c>
      <c r="F943" s="115">
        <v>21000</v>
      </c>
      <c r="G943" s="31" t="s">
        <v>838</v>
      </c>
      <c r="H943" s="108">
        <v>1</v>
      </c>
      <c r="I943" s="108">
        <v>0</v>
      </c>
      <c r="J943" s="31">
        <v>1</v>
      </c>
      <c r="K943" s="117">
        <f t="shared" si="47"/>
        <v>1</v>
      </c>
      <c r="L943" s="5">
        <v>1</v>
      </c>
      <c r="M943" s="5">
        <v>0</v>
      </c>
      <c r="N943" s="56" t="str">
        <f t="shared" si="48"/>
        <v>ERA Courtyard Real Estate</v>
      </c>
    </row>
    <row r="944" spans="1:14" outlineLevel="2" x14ac:dyDescent="0.2">
      <c r="A944" t="s">
        <v>1732</v>
      </c>
      <c r="B944" t="s">
        <v>1475</v>
      </c>
      <c r="C944" t="s">
        <v>3352</v>
      </c>
      <c r="D944" t="s">
        <v>121</v>
      </c>
      <c r="E944" s="3">
        <v>43616</v>
      </c>
      <c r="F944" s="115">
        <v>130000</v>
      </c>
      <c r="G944" s="34" t="s">
        <v>838</v>
      </c>
      <c r="H944" s="108">
        <v>1</v>
      </c>
      <c r="I944" s="108">
        <v>0</v>
      </c>
      <c r="J944" s="31">
        <v>0</v>
      </c>
      <c r="K944" s="117">
        <f t="shared" si="47"/>
        <v>0</v>
      </c>
      <c r="L944" s="107">
        <v>0</v>
      </c>
      <c r="M944" s="107">
        <v>0</v>
      </c>
      <c r="N944" s="56" t="str">
        <f t="shared" si="48"/>
        <v>ERA Courtyard Real Estate</v>
      </c>
    </row>
    <row r="945" spans="1:14" outlineLevel="2" x14ac:dyDescent="0.2">
      <c r="A945" t="s">
        <v>1732</v>
      </c>
      <c r="B945" t="s">
        <v>1475</v>
      </c>
      <c r="C945" t="s">
        <v>3136</v>
      </c>
      <c r="D945" t="s">
        <v>123</v>
      </c>
      <c r="E945" s="3">
        <v>43595</v>
      </c>
      <c r="F945" s="115">
        <v>230000</v>
      </c>
      <c r="G945" s="34" t="s">
        <v>838</v>
      </c>
      <c r="H945" s="108">
        <v>1</v>
      </c>
      <c r="I945" s="108">
        <v>0</v>
      </c>
      <c r="J945" s="31">
        <v>0</v>
      </c>
      <c r="K945" s="117">
        <f t="shared" si="47"/>
        <v>0</v>
      </c>
      <c r="L945" s="107">
        <v>0</v>
      </c>
      <c r="M945" s="107">
        <v>0</v>
      </c>
      <c r="N945" s="56" t="str">
        <f t="shared" si="48"/>
        <v>ERA Courtyard Real Estate</v>
      </c>
    </row>
    <row r="946" spans="1:14" outlineLevel="1" x14ac:dyDescent="0.2">
      <c r="A946" s="29" t="s">
        <v>1732</v>
      </c>
      <c r="F946" s="115">
        <f>SUBTOTAL(9,F943:F945)</f>
        <v>381000</v>
      </c>
      <c r="H946" s="108">
        <f>SUBTOTAL(9,H943:H945)</f>
        <v>3</v>
      </c>
      <c r="I946" s="108">
        <f>SUBTOTAL(9,I943:I945)</f>
        <v>0</v>
      </c>
      <c r="J946" s="31">
        <f>SUBTOTAL(9,J943:J945)</f>
        <v>1</v>
      </c>
      <c r="K946" s="117">
        <f t="shared" si="47"/>
        <v>0.33333333333333331</v>
      </c>
      <c r="L946" s="107">
        <f>SUBTOTAL(9,L943:L945)</f>
        <v>1</v>
      </c>
      <c r="M946" s="107">
        <f>SUBTOTAL(9,M943:M945)</f>
        <v>0</v>
      </c>
      <c r="N946" s="56" t="str">
        <f t="shared" si="48"/>
        <v>ERA Courtyard Real Estate</v>
      </c>
    </row>
    <row r="947" spans="1:14" outlineLevel="2" x14ac:dyDescent="0.2">
      <c r="A947" t="s">
        <v>1213</v>
      </c>
      <c r="B947" t="s">
        <v>1842</v>
      </c>
      <c r="C947" s="3" t="s">
        <v>3232</v>
      </c>
      <c r="D947" t="s">
        <v>216</v>
      </c>
      <c r="E947" s="102">
        <v>43607</v>
      </c>
      <c r="F947" s="115">
        <v>339990</v>
      </c>
      <c r="G947" s="31" t="s">
        <v>838</v>
      </c>
      <c r="H947" s="108">
        <v>1</v>
      </c>
      <c r="I947" s="108">
        <v>0</v>
      </c>
      <c r="J947" s="31">
        <v>1</v>
      </c>
      <c r="K947" s="117">
        <f t="shared" si="47"/>
        <v>1</v>
      </c>
      <c r="L947" s="5">
        <v>0</v>
      </c>
      <c r="M947" s="5">
        <v>0</v>
      </c>
      <c r="N947" s="56" t="str">
        <f t="shared" si="48"/>
        <v>Coldwell Banker Apex, REALTORS</v>
      </c>
    </row>
    <row r="948" spans="1:14" outlineLevel="2" x14ac:dyDescent="0.2">
      <c r="A948" t="s">
        <v>1213</v>
      </c>
      <c r="B948" t="s">
        <v>1842</v>
      </c>
      <c r="C948" s="3" t="s">
        <v>3300</v>
      </c>
      <c r="D948" t="s">
        <v>6</v>
      </c>
      <c r="E948" s="102">
        <v>43613</v>
      </c>
      <c r="F948" s="115">
        <v>301552</v>
      </c>
      <c r="G948" s="31" t="s">
        <v>838</v>
      </c>
      <c r="H948" s="108">
        <v>1</v>
      </c>
      <c r="I948" s="108">
        <v>0</v>
      </c>
      <c r="J948" s="31">
        <v>1</v>
      </c>
      <c r="K948" s="117">
        <f t="shared" si="47"/>
        <v>1</v>
      </c>
      <c r="L948" s="5">
        <v>0</v>
      </c>
      <c r="M948" s="5">
        <v>0</v>
      </c>
      <c r="N948" s="56" t="str">
        <f t="shared" si="48"/>
        <v>Coldwell Banker Apex, REALTORS</v>
      </c>
    </row>
    <row r="949" spans="1:14" outlineLevel="2" x14ac:dyDescent="0.2">
      <c r="A949" t="s">
        <v>1213</v>
      </c>
      <c r="B949" t="s">
        <v>1842</v>
      </c>
      <c r="C949" s="3" t="s">
        <v>2137</v>
      </c>
      <c r="D949" t="s">
        <v>6</v>
      </c>
      <c r="E949" s="102">
        <v>43476</v>
      </c>
      <c r="F949" s="115">
        <v>159500</v>
      </c>
      <c r="G949" s="31">
        <v>20190037</v>
      </c>
      <c r="H949" s="108">
        <v>1</v>
      </c>
      <c r="I949" s="108">
        <v>1</v>
      </c>
      <c r="J949" s="31">
        <v>1</v>
      </c>
      <c r="K949" s="117">
        <f t="shared" si="47"/>
        <v>1</v>
      </c>
      <c r="L949" s="5">
        <v>0</v>
      </c>
      <c r="M949" s="5">
        <v>0</v>
      </c>
      <c r="N949" s="56" t="str">
        <f t="shared" si="48"/>
        <v>Coldwell Banker Apex, REALTORS</v>
      </c>
    </row>
    <row r="950" spans="1:14" outlineLevel="2" x14ac:dyDescent="0.2">
      <c r="A950" t="s">
        <v>1213</v>
      </c>
      <c r="B950" t="s">
        <v>1842</v>
      </c>
      <c r="C950" s="3" t="s">
        <v>2714</v>
      </c>
      <c r="D950" t="s">
        <v>1249</v>
      </c>
      <c r="E950" s="102">
        <v>43551</v>
      </c>
      <c r="F950" s="115">
        <v>212900</v>
      </c>
      <c r="G950" s="31">
        <v>20190555</v>
      </c>
      <c r="H950" s="108">
        <v>1</v>
      </c>
      <c r="I950" s="108">
        <v>1</v>
      </c>
      <c r="J950" s="31">
        <v>1</v>
      </c>
      <c r="K950" s="117">
        <f t="shared" si="47"/>
        <v>1</v>
      </c>
      <c r="L950" s="5">
        <v>0</v>
      </c>
      <c r="M950" s="5">
        <v>0</v>
      </c>
      <c r="N950" s="56" t="str">
        <f t="shared" si="48"/>
        <v>Coldwell Banker Apex, REALTORS</v>
      </c>
    </row>
    <row r="951" spans="1:14" outlineLevel="2" x14ac:dyDescent="0.2">
      <c r="A951" t="s">
        <v>1213</v>
      </c>
      <c r="B951" t="s">
        <v>1842</v>
      </c>
      <c r="C951" s="3" t="s">
        <v>2235</v>
      </c>
      <c r="D951" t="s">
        <v>11</v>
      </c>
      <c r="E951" s="102">
        <v>43494</v>
      </c>
      <c r="F951" s="115">
        <v>160000</v>
      </c>
      <c r="G951" s="31">
        <v>20190022</v>
      </c>
      <c r="H951" s="108">
        <v>1</v>
      </c>
      <c r="I951" s="108">
        <v>1</v>
      </c>
      <c r="J951" s="31">
        <v>1</v>
      </c>
      <c r="K951" s="117">
        <f t="shared" si="47"/>
        <v>1</v>
      </c>
      <c r="L951" s="5">
        <v>0</v>
      </c>
      <c r="M951" s="5">
        <v>0</v>
      </c>
      <c r="N951" s="56" t="str">
        <f t="shared" si="48"/>
        <v>Coldwell Banker Apex, REALTORS</v>
      </c>
    </row>
    <row r="952" spans="1:14" outlineLevel="2" x14ac:dyDescent="0.2">
      <c r="A952" t="s">
        <v>1213</v>
      </c>
      <c r="B952" t="s">
        <v>1842</v>
      </c>
      <c r="C952" t="s">
        <v>2623</v>
      </c>
      <c r="D952" t="s">
        <v>6</v>
      </c>
      <c r="E952" s="3">
        <v>43542</v>
      </c>
      <c r="F952" s="115">
        <v>140000</v>
      </c>
      <c r="G952" s="34">
        <v>20190411</v>
      </c>
      <c r="H952" s="108">
        <v>1</v>
      </c>
      <c r="I952" s="108">
        <v>1</v>
      </c>
      <c r="J952" s="31">
        <v>0</v>
      </c>
      <c r="K952" s="117">
        <f t="shared" si="47"/>
        <v>0</v>
      </c>
      <c r="L952" s="107">
        <v>0</v>
      </c>
      <c r="M952" s="107">
        <v>0</v>
      </c>
      <c r="N952" s="56" t="str">
        <f t="shared" si="48"/>
        <v>Coldwell Banker Apex, REALTORS</v>
      </c>
    </row>
    <row r="953" spans="1:14" outlineLevel="2" x14ac:dyDescent="0.2">
      <c r="A953" t="s">
        <v>1213</v>
      </c>
      <c r="B953" t="s">
        <v>1842</v>
      </c>
      <c r="C953" t="s">
        <v>3237</v>
      </c>
      <c r="D953" t="s">
        <v>6</v>
      </c>
      <c r="E953" s="3">
        <v>43607</v>
      </c>
      <c r="F953" s="115">
        <v>146000</v>
      </c>
      <c r="G953" s="34">
        <v>20190768</v>
      </c>
      <c r="H953" s="108">
        <v>1</v>
      </c>
      <c r="I953" s="108">
        <v>1</v>
      </c>
      <c r="J953" s="31">
        <v>0</v>
      </c>
      <c r="K953" s="117">
        <f t="shared" si="47"/>
        <v>0</v>
      </c>
      <c r="L953" s="107">
        <v>0</v>
      </c>
      <c r="M953" s="107">
        <v>0</v>
      </c>
      <c r="N953" s="56" t="str">
        <f t="shared" si="48"/>
        <v>Coldwell Banker Apex, REALTORS</v>
      </c>
    </row>
    <row r="954" spans="1:14" outlineLevel="2" x14ac:dyDescent="0.2">
      <c r="A954" t="s">
        <v>1213</v>
      </c>
      <c r="B954" t="s">
        <v>1842</v>
      </c>
      <c r="C954" t="s">
        <v>2706</v>
      </c>
      <c r="D954" t="s">
        <v>1249</v>
      </c>
      <c r="E954" s="3">
        <v>43550</v>
      </c>
      <c r="F954" s="115">
        <v>155000</v>
      </c>
      <c r="G954" s="34" t="s">
        <v>838</v>
      </c>
      <c r="H954" s="108">
        <v>1</v>
      </c>
      <c r="I954" s="108">
        <v>0</v>
      </c>
      <c r="J954" s="31">
        <v>0</v>
      </c>
      <c r="K954" s="117">
        <f t="shared" si="47"/>
        <v>0</v>
      </c>
      <c r="L954" s="107">
        <v>0</v>
      </c>
      <c r="M954" s="107">
        <v>0</v>
      </c>
      <c r="N954" s="56" t="str">
        <f t="shared" si="48"/>
        <v>Coldwell Banker Apex, REALTORS</v>
      </c>
    </row>
    <row r="955" spans="1:14" outlineLevel="2" x14ac:dyDescent="0.2">
      <c r="A955" t="s">
        <v>1213</v>
      </c>
      <c r="B955" t="s">
        <v>1842</v>
      </c>
      <c r="C955" t="s">
        <v>2900</v>
      </c>
      <c r="D955" t="s">
        <v>6</v>
      </c>
      <c r="E955" s="3">
        <v>43572</v>
      </c>
      <c r="F955" s="115">
        <v>160000</v>
      </c>
      <c r="G955" s="34">
        <v>20190584</v>
      </c>
      <c r="H955" s="108">
        <v>1</v>
      </c>
      <c r="I955" s="108">
        <v>1</v>
      </c>
      <c r="J955" s="31">
        <v>0</v>
      </c>
      <c r="K955" s="117">
        <f t="shared" si="47"/>
        <v>0</v>
      </c>
      <c r="L955" s="107">
        <v>0</v>
      </c>
      <c r="M955" s="107">
        <v>0</v>
      </c>
      <c r="N955" s="56" t="str">
        <f t="shared" si="48"/>
        <v>Coldwell Banker Apex, REALTORS</v>
      </c>
    </row>
    <row r="956" spans="1:14" outlineLevel="2" x14ac:dyDescent="0.2">
      <c r="A956" t="s">
        <v>1213</v>
      </c>
      <c r="B956" t="s">
        <v>1842</v>
      </c>
      <c r="C956" t="s">
        <v>2128</v>
      </c>
      <c r="D956" t="s">
        <v>6</v>
      </c>
      <c r="E956" s="3">
        <v>43475</v>
      </c>
      <c r="F956" s="115">
        <v>165400</v>
      </c>
      <c r="G956" s="34">
        <v>20182829</v>
      </c>
      <c r="H956" s="108">
        <v>1</v>
      </c>
      <c r="I956" s="108">
        <v>1</v>
      </c>
      <c r="J956" s="31">
        <v>0</v>
      </c>
      <c r="K956" s="117">
        <f t="shared" si="47"/>
        <v>0</v>
      </c>
      <c r="L956" s="107">
        <v>0</v>
      </c>
      <c r="M956" s="107">
        <v>0</v>
      </c>
      <c r="N956" s="56" t="str">
        <f t="shared" si="48"/>
        <v>Coldwell Banker Apex, REALTORS</v>
      </c>
    </row>
    <row r="957" spans="1:14" outlineLevel="2" x14ac:dyDescent="0.2">
      <c r="A957" t="s">
        <v>1213</v>
      </c>
      <c r="B957" t="s">
        <v>1842</v>
      </c>
      <c r="C957" t="s">
        <v>3277</v>
      </c>
      <c r="D957" t="s">
        <v>6</v>
      </c>
      <c r="E957" s="3">
        <v>43609</v>
      </c>
      <c r="F957" s="115">
        <v>170000</v>
      </c>
      <c r="G957" s="34">
        <v>20190748</v>
      </c>
      <c r="H957" s="108">
        <v>1</v>
      </c>
      <c r="I957" s="108">
        <v>1</v>
      </c>
      <c r="J957" s="31">
        <v>0</v>
      </c>
      <c r="K957" s="117">
        <f t="shared" si="47"/>
        <v>0</v>
      </c>
      <c r="L957" s="107">
        <v>0</v>
      </c>
      <c r="M957" s="107">
        <v>0</v>
      </c>
      <c r="N957" s="56" t="str">
        <f t="shared" si="48"/>
        <v>Coldwell Banker Apex, REALTORS</v>
      </c>
    </row>
    <row r="958" spans="1:14" outlineLevel="2" x14ac:dyDescent="0.2">
      <c r="A958" t="s">
        <v>1213</v>
      </c>
      <c r="B958" t="s">
        <v>1842</v>
      </c>
      <c r="C958" t="s">
        <v>3111</v>
      </c>
      <c r="D958" t="s">
        <v>6</v>
      </c>
      <c r="E958" s="3">
        <v>43595</v>
      </c>
      <c r="F958" s="115">
        <v>198900</v>
      </c>
      <c r="G958" s="34" t="s">
        <v>838</v>
      </c>
      <c r="H958" s="108">
        <v>1</v>
      </c>
      <c r="I958" s="108">
        <v>0</v>
      </c>
      <c r="J958" s="31">
        <v>0</v>
      </c>
      <c r="K958" s="117">
        <f t="shared" si="47"/>
        <v>0</v>
      </c>
      <c r="L958" s="107">
        <v>0</v>
      </c>
      <c r="M958" s="107">
        <v>0</v>
      </c>
      <c r="N958" s="56" t="str">
        <f t="shared" si="48"/>
        <v>Coldwell Banker Apex, REALTORS</v>
      </c>
    </row>
    <row r="959" spans="1:14" outlineLevel="1" x14ac:dyDescent="0.2">
      <c r="A959" s="29" t="s">
        <v>1213</v>
      </c>
      <c r="F959" s="115">
        <f>SUBTOTAL(9,F947:F958)</f>
        <v>2309242</v>
      </c>
      <c r="H959" s="108">
        <f>SUBTOTAL(9,H947:H958)</f>
        <v>12</v>
      </c>
      <c r="I959" s="108">
        <f>SUBTOTAL(9,I947:I958)</f>
        <v>8</v>
      </c>
      <c r="J959" s="31">
        <f>SUBTOTAL(9,J947:J958)</f>
        <v>5</v>
      </c>
      <c r="K959" s="117">
        <f t="shared" si="47"/>
        <v>0.41666666666666669</v>
      </c>
      <c r="L959" s="107">
        <f>SUBTOTAL(9,L947:L958)</f>
        <v>0</v>
      </c>
      <c r="M959" s="107">
        <f>SUBTOTAL(9,M947:M958)</f>
        <v>0</v>
      </c>
      <c r="N959" s="56" t="str">
        <f t="shared" si="48"/>
        <v>Coldwell Banker Apex, REALTORS</v>
      </c>
    </row>
    <row r="960" spans="1:14" outlineLevel="2" x14ac:dyDescent="0.2">
      <c r="A960" t="s">
        <v>1718</v>
      </c>
      <c r="B960" t="s">
        <v>1099</v>
      </c>
      <c r="C960" s="3" t="s">
        <v>2126</v>
      </c>
      <c r="D960" t="s">
        <v>1249</v>
      </c>
      <c r="E960" s="102">
        <v>43474</v>
      </c>
      <c r="F960" s="115">
        <v>320000</v>
      </c>
      <c r="G960" s="31">
        <v>20182924</v>
      </c>
      <c r="H960" s="108">
        <v>1</v>
      </c>
      <c r="I960" s="108">
        <v>1</v>
      </c>
      <c r="J960" s="31">
        <v>1</v>
      </c>
      <c r="K960" s="117">
        <f t="shared" si="47"/>
        <v>1</v>
      </c>
      <c r="L960" s="5">
        <v>0</v>
      </c>
      <c r="M960" s="5">
        <v>0</v>
      </c>
      <c r="N960" s="56" t="str">
        <f t="shared" si="48"/>
        <v>Keller Williams Realty - Waco</v>
      </c>
    </row>
    <row r="961" spans="1:14" outlineLevel="2" x14ac:dyDescent="0.2">
      <c r="A961" t="s">
        <v>1718</v>
      </c>
      <c r="B961" t="s">
        <v>1099</v>
      </c>
      <c r="C961" s="3" t="s">
        <v>2130</v>
      </c>
      <c r="D961" t="s">
        <v>6</v>
      </c>
      <c r="E961" s="102">
        <v>43475</v>
      </c>
      <c r="F961" s="115">
        <v>63000</v>
      </c>
      <c r="G961" s="31" t="s">
        <v>838</v>
      </c>
      <c r="H961" s="108">
        <v>1</v>
      </c>
      <c r="I961" s="108">
        <v>0</v>
      </c>
      <c r="J961" s="31">
        <v>1</v>
      </c>
      <c r="K961" s="117">
        <f t="shared" si="47"/>
        <v>1</v>
      </c>
      <c r="L961" s="5">
        <v>0</v>
      </c>
      <c r="M961" s="5">
        <v>0</v>
      </c>
      <c r="N961" s="56" t="str">
        <f t="shared" si="48"/>
        <v>Keller Williams Realty - Waco</v>
      </c>
    </row>
    <row r="962" spans="1:14" outlineLevel="2" x14ac:dyDescent="0.2">
      <c r="A962" t="s">
        <v>1718</v>
      </c>
      <c r="B962" t="s">
        <v>1099</v>
      </c>
      <c r="C962" t="s">
        <v>2324</v>
      </c>
      <c r="D962" t="s">
        <v>6</v>
      </c>
      <c r="E962" s="3">
        <v>43504</v>
      </c>
      <c r="F962" s="115">
        <v>52000</v>
      </c>
      <c r="G962" s="17">
        <v>20190137</v>
      </c>
      <c r="H962" s="108">
        <v>1</v>
      </c>
      <c r="I962" s="108">
        <v>1</v>
      </c>
      <c r="J962" s="31">
        <v>0</v>
      </c>
      <c r="K962" s="117">
        <f t="shared" si="47"/>
        <v>0</v>
      </c>
      <c r="L962" s="107">
        <v>0</v>
      </c>
      <c r="M962" s="107">
        <v>0</v>
      </c>
      <c r="N962" s="56" t="str">
        <f t="shared" si="48"/>
        <v>Keller Williams Realty - Waco</v>
      </c>
    </row>
    <row r="963" spans="1:14" outlineLevel="2" x14ac:dyDescent="0.2">
      <c r="A963" t="s">
        <v>1718</v>
      </c>
      <c r="B963" t="s">
        <v>1099</v>
      </c>
      <c r="C963" t="s">
        <v>2979</v>
      </c>
      <c r="D963" t="s">
        <v>6</v>
      </c>
      <c r="E963" s="3">
        <v>43581</v>
      </c>
      <c r="F963" s="115">
        <v>138100</v>
      </c>
      <c r="G963" s="34" t="s">
        <v>838</v>
      </c>
      <c r="H963" s="108">
        <v>1</v>
      </c>
      <c r="I963" s="108">
        <v>0</v>
      </c>
      <c r="J963" s="31">
        <v>0</v>
      </c>
      <c r="K963" s="117">
        <f t="shared" ref="K963:K1026" si="49">+J963/H963</f>
        <v>0</v>
      </c>
      <c r="L963" s="107">
        <v>0</v>
      </c>
      <c r="M963" s="107">
        <v>0</v>
      </c>
      <c r="N963" s="56" t="str">
        <f t="shared" ref="N963:N1026" si="50">IF(B963="",B962,B963)</f>
        <v>Keller Williams Realty - Waco</v>
      </c>
    </row>
    <row r="964" spans="1:14" outlineLevel="2" x14ac:dyDescent="0.2">
      <c r="A964" t="s">
        <v>1718</v>
      </c>
      <c r="B964" t="s">
        <v>1099</v>
      </c>
      <c r="C964" t="s">
        <v>3306</v>
      </c>
      <c r="D964" t="s">
        <v>6</v>
      </c>
      <c r="E964" s="3">
        <v>43614</v>
      </c>
      <c r="F964" s="115">
        <v>297000</v>
      </c>
      <c r="G964" s="34" t="s">
        <v>838</v>
      </c>
      <c r="H964" s="108">
        <v>1</v>
      </c>
      <c r="I964" s="108">
        <v>0</v>
      </c>
      <c r="J964" s="31">
        <v>0</v>
      </c>
      <c r="K964" s="117">
        <f t="shared" si="49"/>
        <v>0</v>
      </c>
      <c r="L964" s="107">
        <v>0</v>
      </c>
      <c r="M964" s="107">
        <v>0</v>
      </c>
      <c r="N964" s="56" t="str">
        <f t="shared" si="50"/>
        <v>Keller Williams Realty - Waco</v>
      </c>
    </row>
    <row r="965" spans="1:14" outlineLevel="1" x14ac:dyDescent="0.2">
      <c r="A965" s="29" t="s">
        <v>1718</v>
      </c>
      <c r="F965" s="115">
        <f>SUBTOTAL(9,F960:F964)</f>
        <v>870100</v>
      </c>
      <c r="H965" s="108">
        <f>SUBTOTAL(9,H960:H964)</f>
        <v>5</v>
      </c>
      <c r="I965" s="108">
        <f>SUBTOTAL(9,I960:I964)</f>
        <v>2</v>
      </c>
      <c r="J965" s="31">
        <f>SUBTOTAL(9,J960:J964)</f>
        <v>2</v>
      </c>
      <c r="K965" s="117">
        <f t="shared" si="49"/>
        <v>0.4</v>
      </c>
      <c r="L965" s="107">
        <f>SUBTOTAL(9,L960:L964)</f>
        <v>0</v>
      </c>
      <c r="M965" s="107">
        <f>SUBTOTAL(9,M960:M964)</f>
        <v>0</v>
      </c>
      <c r="N965" s="56" t="str">
        <f t="shared" si="50"/>
        <v>Keller Williams Realty - Waco</v>
      </c>
    </row>
    <row r="966" spans="1:14" outlineLevel="2" x14ac:dyDescent="0.2">
      <c r="A966" t="s">
        <v>1643</v>
      </c>
      <c r="B966" t="s">
        <v>1099</v>
      </c>
      <c r="C966" s="3" t="s">
        <v>2262</v>
      </c>
      <c r="D966" t="s">
        <v>216</v>
      </c>
      <c r="E966" s="102">
        <v>43496</v>
      </c>
      <c r="F966" s="115">
        <v>240000</v>
      </c>
      <c r="G966" s="31" t="s">
        <v>838</v>
      </c>
      <c r="H966" s="108">
        <v>1</v>
      </c>
      <c r="I966" s="108">
        <v>0</v>
      </c>
      <c r="J966" s="31">
        <v>1</v>
      </c>
      <c r="K966" s="117">
        <f t="shared" si="49"/>
        <v>1</v>
      </c>
      <c r="L966" s="5">
        <v>0</v>
      </c>
      <c r="M966" s="5">
        <v>0</v>
      </c>
      <c r="N966" s="56" t="str">
        <f t="shared" si="50"/>
        <v>Keller Williams Realty - Waco</v>
      </c>
    </row>
    <row r="967" spans="1:14" outlineLevel="2" x14ac:dyDescent="0.2">
      <c r="A967" t="s">
        <v>1643</v>
      </c>
      <c r="B967" t="s">
        <v>1099</v>
      </c>
      <c r="C967" s="3" t="s">
        <v>2841</v>
      </c>
      <c r="D967" t="s">
        <v>6</v>
      </c>
      <c r="E967" s="102">
        <v>43566</v>
      </c>
      <c r="F967" s="115">
        <v>365000</v>
      </c>
      <c r="G967" s="31">
        <v>20190618</v>
      </c>
      <c r="H967" s="108">
        <v>1</v>
      </c>
      <c r="I967" s="108">
        <v>1</v>
      </c>
      <c r="J967" s="31">
        <v>1</v>
      </c>
      <c r="K967" s="117">
        <f t="shared" si="49"/>
        <v>1</v>
      </c>
      <c r="L967" s="5">
        <v>0</v>
      </c>
      <c r="M967" s="5">
        <v>0</v>
      </c>
      <c r="N967" s="56" t="str">
        <f t="shared" si="50"/>
        <v>Keller Williams Realty - Waco</v>
      </c>
    </row>
    <row r="968" spans="1:14" outlineLevel="1" x14ac:dyDescent="0.2">
      <c r="A968" s="29" t="s">
        <v>1643</v>
      </c>
      <c r="C968" s="3"/>
      <c r="E968" s="102"/>
      <c r="F968" s="115">
        <f>SUBTOTAL(9,F966:F967)</f>
        <v>605000</v>
      </c>
      <c r="G968" s="31"/>
      <c r="H968" s="108">
        <f>SUBTOTAL(9,H966:H967)</f>
        <v>2</v>
      </c>
      <c r="I968" s="108">
        <f>SUBTOTAL(9,I966:I967)</f>
        <v>1</v>
      </c>
      <c r="J968" s="31">
        <f>SUBTOTAL(9,J966:J967)</f>
        <v>2</v>
      </c>
      <c r="K968" s="117">
        <f t="shared" si="49"/>
        <v>1</v>
      </c>
      <c r="L968" s="5">
        <f>SUBTOTAL(9,L966:L967)</f>
        <v>0</v>
      </c>
      <c r="M968" s="5">
        <f>SUBTOTAL(9,M966:M967)</f>
        <v>0</v>
      </c>
      <c r="N968" s="56" t="str">
        <f t="shared" si="50"/>
        <v>Keller Williams Realty - Waco</v>
      </c>
    </row>
    <row r="969" spans="1:14" outlineLevel="2" x14ac:dyDescent="0.2">
      <c r="A969" t="s">
        <v>1214</v>
      </c>
      <c r="B969" t="s">
        <v>1036</v>
      </c>
      <c r="C969" t="s">
        <v>2300</v>
      </c>
      <c r="D969" t="s">
        <v>216</v>
      </c>
      <c r="E969" s="3">
        <v>43500</v>
      </c>
      <c r="F969" s="115">
        <v>218000</v>
      </c>
      <c r="G969" s="34" t="s">
        <v>838</v>
      </c>
      <c r="H969" s="108">
        <v>1</v>
      </c>
      <c r="I969" s="108">
        <v>0</v>
      </c>
      <c r="J969" s="31">
        <v>0</v>
      </c>
      <c r="K969" s="117">
        <f t="shared" si="49"/>
        <v>0</v>
      </c>
      <c r="L969" s="107">
        <v>0</v>
      </c>
      <c r="M969" s="107">
        <v>0</v>
      </c>
      <c r="N969" s="56" t="str">
        <f t="shared" si="50"/>
        <v>Bentwood Realty</v>
      </c>
    </row>
    <row r="970" spans="1:14" outlineLevel="1" x14ac:dyDescent="0.2">
      <c r="A970" s="29" t="s">
        <v>1214</v>
      </c>
      <c r="F970" s="115">
        <f>SUBTOTAL(9,F969:F969)</f>
        <v>218000</v>
      </c>
      <c r="H970" s="108">
        <f>SUBTOTAL(9,H969:H969)</f>
        <v>1</v>
      </c>
      <c r="I970" s="108">
        <f>SUBTOTAL(9,I969:I969)</f>
        <v>0</v>
      </c>
      <c r="J970" s="31">
        <f>SUBTOTAL(9,J969:J969)</f>
        <v>0</v>
      </c>
      <c r="K970" s="117">
        <f t="shared" si="49"/>
        <v>0</v>
      </c>
      <c r="L970" s="107">
        <f>SUBTOTAL(9,L969:L969)</f>
        <v>0</v>
      </c>
      <c r="M970" s="107">
        <f>SUBTOTAL(9,M969:M969)</f>
        <v>0</v>
      </c>
      <c r="N970" s="56" t="str">
        <f t="shared" si="50"/>
        <v>Bentwood Realty</v>
      </c>
    </row>
    <row r="971" spans="1:14" outlineLevel="2" x14ac:dyDescent="0.2">
      <c r="A971" t="s">
        <v>663</v>
      </c>
      <c r="B971" t="s">
        <v>1840</v>
      </c>
      <c r="C971" s="3" t="s">
        <v>1067</v>
      </c>
      <c r="D971" t="s">
        <v>6</v>
      </c>
      <c r="E971" s="102">
        <v>43606</v>
      </c>
      <c r="F971" s="115">
        <v>235000</v>
      </c>
      <c r="G971" s="31">
        <v>20190881</v>
      </c>
      <c r="H971" s="108">
        <v>1</v>
      </c>
      <c r="I971" s="108">
        <v>1</v>
      </c>
      <c r="J971" s="31">
        <v>1</v>
      </c>
      <c r="K971" s="117">
        <f t="shared" si="49"/>
        <v>1</v>
      </c>
      <c r="L971" s="5">
        <v>0</v>
      </c>
      <c r="M971" s="5">
        <v>0</v>
      </c>
      <c r="N971" s="56" t="str">
        <f t="shared" si="50"/>
        <v>Kelly, Realtors</v>
      </c>
    </row>
    <row r="972" spans="1:14" outlineLevel="2" x14ac:dyDescent="0.2">
      <c r="A972" t="s">
        <v>663</v>
      </c>
      <c r="B972" t="s">
        <v>1840</v>
      </c>
      <c r="C972" s="3" t="s">
        <v>2708</v>
      </c>
      <c r="D972" t="s">
        <v>6</v>
      </c>
      <c r="E972" s="102">
        <v>43551</v>
      </c>
      <c r="F972" s="115">
        <v>182000</v>
      </c>
      <c r="G972" s="31" t="s">
        <v>838</v>
      </c>
      <c r="H972" s="108">
        <v>1</v>
      </c>
      <c r="I972" s="108">
        <v>0</v>
      </c>
      <c r="J972" s="31">
        <v>1</v>
      </c>
      <c r="K972" s="117">
        <f t="shared" si="49"/>
        <v>1</v>
      </c>
      <c r="L972" s="5">
        <v>0</v>
      </c>
      <c r="M972" s="5">
        <v>0</v>
      </c>
      <c r="N972" s="56" t="str">
        <f t="shared" si="50"/>
        <v>Kelly, Realtors</v>
      </c>
    </row>
    <row r="973" spans="1:14" outlineLevel="2" x14ac:dyDescent="0.2">
      <c r="A973" t="s">
        <v>663</v>
      </c>
      <c r="B973" t="s">
        <v>1840</v>
      </c>
      <c r="C973" t="s">
        <v>3183</v>
      </c>
      <c r="D973" t="s">
        <v>6</v>
      </c>
      <c r="E973" s="3">
        <v>43601</v>
      </c>
      <c r="F973" s="115">
        <v>175000</v>
      </c>
      <c r="G973" s="34">
        <v>20190691</v>
      </c>
      <c r="H973" s="108">
        <v>1</v>
      </c>
      <c r="I973" s="108">
        <v>1</v>
      </c>
      <c r="J973" s="31">
        <v>0</v>
      </c>
      <c r="K973" s="117">
        <f t="shared" si="49"/>
        <v>0</v>
      </c>
      <c r="L973" s="107">
        <v>0</v>
      </c>
      <c r="M973" s="107">
        <v>0</v>
      </c>
      <c r="N973" s="56" t="str">
        <f t="shared" si="50"/>
        <v>Kelly, Realtors</v>
      </c>
    </row>
    <row r="974" spans="1:14" outlineLevel="1" x14ac:dyDescent="0.2">
      <c r="A974" s="29" t="s">
        <v>663</v>
      </c>
      <c r="F974" s="115">
        <f>SUBTOTAL(9,F971:F973)</f>
        <v>592000</v>
      </c>
      <c r="H974" s="108">
        <f>SUBTOTAL(9,H971:H973)</f>
        <v>3</v>
      </c>
      <c r="I974" s="108">
        <f>SUBTOTAL(9,I971:I973)</f>
        <v>2</v>
      </c>
      <c r="J974" s="31">
        <f>SUBTOTAL(9,J971:J973)</f>
        <v>2</v>
      </c>
      <c r="K974" s="117">
        <f t="shared" si="49"/>
        <v>0.66666666666666663</v>
      </c>
      <c r="L974" s="107">
        <f>SUBTOTAL(9,L971:L973)</f>
        <v>0</v>
      </c>
      <c r="M974" s="107">
        <f>SUBTOTAL(9,M971:M973)</f>
        <v>0</v>
      </c>
      <c r="N974" s="56" t="str">
        <f t="shared" si="50"/>
        <v>Kelly, Realtors</v>
      </c>
    </row>
    <row r="975" spans="1:14" outlineLevel="2" x14ac:dyDescent="0.2">
      <c r="A975" t="s">
        <v>764</v>
      </c>
      <c r="B975" t="s">
        <v>1842</v>
      </c>
      <c r="C975" s="3" t="s">
        <v>3242</v>
      </c>
      <c r="D975" t="s">
        <v>1249</v>
      </c>
      <c r="E975" s="102">
        <v>43607</v>
      </c>
      <c r="F975" s="115">
        <v>387500</v>
      </c>
      <c r="G975" s="31">
        <v>20190835</v>
      </c>
      <c r="H975" s="108">
        <v>1</v>
      </c>
      <c r="I975" s="108">
        <v>1</v>
      </c>
      <c r="J975" s="31">
        <v>1</v>
      </c>
      <c r="K975" s="117">
        <f t="shared" si="49"/>
        <v>1</v>
      </c>
      <c r="L975" s="5">
        <v>0</v>
      </c>
      <c r="M975" s="5">
        <v>0</v>
      </c>
      <c r="N975" s="56" t="str">
        <f t="shared" si="50"/>
        <v>Coldwell Banker Apex, REALTORS</v>
      </c>
    </row>
    <row r="976" spans="1:14" outlineLevel="2" x14ac:dyDescent="0.2">
      <c r="A976" t="s">
        <v>764</v>
      </c>
      <c r="B976" t="s">
        <v>1842</v>
      </c>
      <c r="C976" s="3" t="s">
        <v>2205</v>
      </c>
      <c r="D976" t="s">
        <v>6</v>
      </c>
      <c r="E976" s="102">
        <v>43488</v>
      </c>
      <c r="F976" s="115">
        <v>106000</v>
      </c>
      <c r="G976" s="31">
        <v>20190072</v>
      </c>
      <c r="H976" s="108">
        <v>1</v>
      </c>
      <c r="I976" s="108">
        <v>1</v>
      </c>
      <c r="J976" s="31">
        <v>1</v>
      </c>
      <c r="K976" s="117">
        <f t="shared" si="49"/>
        <v>1</v>
      </c>
      <c r="L976" s="5">
        <v>0</v>
      </c>
      <c r="M976" s="5">
        <v>0</v>
      </c>
      <c r="N976" s="56" t="str">
        <f t="shared" si="50"/>
        <v>Coldwell Banker Apex, REALTORS</v>
      </c>
    </row>
    <row r="977" spans="1:14" outlineLevel="2" x14ac:dyDescent="0.2">
      <c r="A977" t="s">
        <v>764</v>
      </c>
      <c r="B977" t="s">
        <v>1842</v>
      </c>
      <c r="C977" s="3" t="s">
        <v>3223</v>
      </c>
      <c r="D977" t="s">
        <v>216</v>
      </c>
      <c r="E977" s="102">
        <v>43606</v>
      </c>
      <c r="F977" s="115">
        <v>137500</v>
      </c>
      <c r="G977" s="31">
        <v>20191000</v>
      </c>
      <c r="H977" s="108">
        <v>1</v>
      </c>
      <c r="I977" s="108">
        <v>1</v>
      </c>
      <c r="J977" s="31">
        <v>1</v>
      </c>
      <c r="K977" s="117">
        <f t="shared" si="49"/>
        <v>1</v>
      </c>
      <c r="L977" s="5">
        <v>0</v>
      </c>
      <c r="M977" s="5">
        <v>0</v>
      </c>
      <c r="N977" s="56" t="str">
        <f t="shared" si="50"/>
        <v>Coldwell Banker Apex, REALTORS</v>
      </c>
    </row>
    <row r="978" spans="1:14" outlineLevel="2" x14ac:dyDescent="0.2">
      <c r="A978" t="s">
        <v>764</v>
      </c>
      <c r="B978" t="s">
        <v>1842</v>
      </c>
      <c r="C978" s="3" t="s">
        <v>2567</v>
      </c>
      <c r="D978" t="s">
        <v>6</v>
      </c>
      <c r="E978" s="102">
        <v>43535</v>
      </c>
      <c r="F978" s="115">
        <v>219900</v>
      </c>
      <c r="G978" s="31">
        <v>20190293</v>
      </c>
      <c r="H978" s="108">
        <v>1</v>
      </c>
      <c r="I978" s="108">
        <v>1</v>
      </c>
      <c r="J978" s="31">
        <v>1</v>
      </c>
      <c r="K978" s="117">
        <f t="shared" si="49"/>
        <v>1</v>
      </c>
      <c r="L978" s="5">
        <v>0</v>
      </c>
      <c r="M978" s="5">
        <v>0</v>
      </c>
      <c r="N978" s="56" t="str">
        <f t="shared" si="50"/>
        <v>Coldwell Banker Apex, REALTORS</v>
      </c>
    </row>
    <row r="979" spans="1:14" outlineLevel="2" x14ac:dyDescent="0.2">
      <c r="A979" t="s">
        <v>764</v>
      </c>
      <c r="B979" t="s">
        <v>1842</v>
      </c>
      <c r="C979" s="3" t="s">
        <v>3097</v>
      </c>
      <c r="D979" t="s">
        <v>6</v>
      </c>
      <c r="E979" s="102">
        <v>43593</v>
      </c>
      <c r="F979" s="115">
        <v>673000</v>
      </c>
      <c r="G979" s="31">
        <v>20190708</v>
      </c>
      <c r="H979" s="108">
        <v>1</v>
      </c>
      <c r="I979" s="108">
        <v>1</v>
      </c>
      <c r="J979" s="31">
        <v>1</v>
      </c>
      <c r="K979" s="117">
        <f t="shared" si="49"/>
        <v>1</v>
      </c>
      <c r="L979" s="5">
        <v>0</v>
      </c>
      <c r="M979" s="5">
        <v>0</v>
      </c>
      <c r="N979" s="56" t="str">
        <f t="shared" si="50"/>
        <v>Coldwell Banker Apex, REALTORS</v>
      </c>
    </row>
    <row r="980" spans="1:14" outlineLevel="2" x14ac:dyDescent="0.2">
      <c r="A980" t="s">
        <v>764</v>
      </c>
      <c r="B980" t="s">
        <v>1842</v>
      </c>
      <c r="C980" s="3" t="s">
        <v>2895</v>
      </c>
      <c r="D980" t="s">
        <v>216</v>
      </c>
      <c r="E980" s="102">
        <v>43572</v>
      </c>
      <c r="F980" s="115">
        <v>247000</v>
      </c>
      <c r="G980" s="31">
        <v>20190602</v>
      </c>
      <c r="H980" s="108">
        <v>1</v>
      </c>
      <c r="I980" s="108">
        <v>1</v>
      </c>
      <c r="J980" s="31">
        <v>1</v>
      </c>
      <c r="K980" s="117">
        <f t="shared" si="49"/>
        <v>1</v>
      </c>
      <c r="L980" s="5">
        <v>0</v>
      </c>
      <c r="M980" s="5">
        <v>0</v>
      </c>
      <c r="N980" s="56" t="str">
        <f t="shared" si="50"/>
        <v>Coldwell Banker Apex, REALTORS</v>
      </c>
    </row>
    <row r="981" spans="1:14" outlineLevel="2" x14ac:dyDescent="0.2">
      <c r="A981" t="s">
        <v>764</v>
      </c>
      <c r="B981" t="s">
        <v>1842</v>
      </c>
      <c r="C981" s="3" t="s">
        <v>2522</v>
      </c>
      <c r="D981" t="s">
        <v>6</v>
      </c>
      <c r="E981" s="102">
        <v>43529</v>
      </c>
      <c r="F981" s="115">
        <v>258000</v>
      </c>
      <c r="G981" s="31">
        <v>20190227</v>
      </c>
      <c r="H981" s="108">
        <v>1</v>
      </c>
      <c r="I981" s="108">
        <v>1</v>
      </c>
      <c r="J981" s="31">
        <v>1</v>
      </c>
      <c r="K981" s="117">
        <f t="shared" si="49"/>
        <v>1</v>
      </c>
      <c r="L981" s="5">
        <v>0</v>
      </c>
      <c r="M981" s="5">
        <v>0</v>
      </c>
      <c r="N981" s="56" t="str">
        <f t="shared" si="50"/>
        <v>Coldwell Banker Apex, REALTORS</v>
      </c>
    </row>
    <row r="982" spans="1:14" outlineLevel="2" x14ac:dyDescent="0.2">
      <c r="A982" t="s">
        <v>764</v>
      </c>
      <c r="B982" t="s">
        <v>1842</v>
      </c>
      <c r="C982" t="s">
        <v>2219</v>
      </c>
      <c r="D982" t="s">
        <v>6</v>
      </c>
      <c r="E982" s="3">
        <v>43490</v>
      </c>
      <c r="F982" s="115">
        <v>179000</v>
      </c>
      <c r="G982" s="34" t="s">
        <v>838</v>
      </c>
      <c r="H982" s="108">
        <v>1</v>
      </c>
      <c r="I982" s="108">
        <v>0</v>
      </c>
      <c r="J982" s="31">
        <v>0</v>
      </c>
      <c r="K982" s="117">
        <f t="shared" si="49"/>
        <v>0</v>
      </c>
      <c r="L982" s="107">
        <v>0</v>
      </c>
      <c r="M982" s="107">
        <v>0</v>
      </c>
      <c r="N982" s="56" t="str">
        <f t="shared" si="50"/>
        <v>Coldwell Banker Apex, REALTORS</v>
      </c>
    </row>
    <row r="983" spans="1:14" outlineLevel="2" x14ac:dyDescent="0.2">
      <c r="A983" t="s">
        <v>764</v>
      </c>
      <c r="B983" t="s">
        <v>1842</v>
      </c>
      <c r="C983" t="s">
        <v>2643</v>
      </c>
      <c r="D983" t="s">
        <v>6</v>
      </c>
      <c r="E983" s="3">
        <v>43544</v>
      </c>
      <c r="F983" s="115">
        <v>188400</v>
      </c>
      <c r="G983" s="34" t="s">
        <v>838</v>
      </c>
      <c r="H983" s="108">
        <v>1</v>
      </c>
      <c r="I983" s="108">
        <v>0</v>
      </c>
      <c r="J983" s="31">
        <v>0</v>
      </c>
      <c r="K983" s="117">
        <f t="shared" si="49"/>
        <v>0</v>
      </c>
      <c r="L983" s="107">
        <v>0</v>
      </c>
      <c r="M983" s="107">
        <v>0</v>
      </c>
      <c r="N983" s="56" t="str">
        <f t="shared" si="50"/>
        <v>Coldwell Banker Apex, REALTORS</v>
      </c>
    </row>
    <row r="984" spans="1:14" outlineLevel="2" x14ac:dyDescent="0.2">
      <c r="A984" t="s">
        <v>764</v>
      </c>
      <c r="B984" t="s">
        <v>1842</v>
      </c>
      <c r="C984" t="s">
        <v>2360</v>
      </c>
      <c r="D984" t="s">
        <v>6</v>
      </c>
      <c r="E984" s="3">
        <v>43510</v>
      </c>
      <c r="F984" s="115">
        <v>240000</v>
      </c>
      <c r="G984" s="34" t="s">
        <v>838</v>
      </c>
      <c r="H984" s="108">
        <v>1</v>
      </c>
      <c r="I984" s="108">
        <v>0</v>
      </c>
      <c r="J984" s="31">
        <v>0</v>
      </c>
      <c r="K984" s="117">
        <f t="shared" si="49"/>
        <v>0</v>
      </c>
      <c r="L984" s="107">
        <v>0</v>
      </c>
      <c r="M984" s="107">
        <v>0</v>
      </c>
      <c r="N984" s="56" t="str">
        <f t="shared" si="50"/>
        <v>Coldwell Banker Apex, REALTORS</v>
      </c>
    </row>
    <row r="985" spans="1:14" outlineLevel="2" x14ac:dyDescent="0.2">
      <c r="A985" t="s">
        <v>764</v>
      </c>
      <c r="B985" t="s">
        <v>1842</v>
      </c>
      <c r="C985" t="s">
        <v>2816</v>
      </c>
      <c r="D985" t="s">
        <v>6</v>
      </c>
      <c r="E985" s="3">
        <v>43563</v>
      </c>
      <c r="F985" s="115">
        <v>344900</v>
      </c>
      <c r="G985" s="34" t="s">
        <v>838</v>
      </c>
      <c r="H985" s="108">
        <v>1</v>
      </c>
      <c r="I985" s="108">
        <v>0</v>
      </c>
      <c r="J985" s="31">
        <v>0</v>
      </c>
      <c r="K985" s="117">
        <f t="shared" si="49"/>
        <v>0</v>
      </c>
      <c r="L985" s="107">
        <v>0</v>
      </c>
      <c r="M985" s="107">
        <v>0</v>
      </c>
      <c r="N985" s="56" t="str">
        <f t="shared" si="50"/>
        <v>Coldwell Banker Apex, REALTORS</v>
      </c>
    </row>
    <row r="986" spans="1:14" outlineLevel="2" x14ac:dyDescent="0.2">
      <c r="A986" t="s">
        <v>764</v>
      </c>
      <c r="B986" t="s">
        <v>1842</v>
      </c>
      <c r="C986" t="s">
        <v>3310</v>
      </c>
      <c r="D986" t="s">
        <v>6</v>
      </c>
      <c r="E986" s="3">
        <v>43614</v>
      </c>
      <c r="F986" s="115">
        <v>375000</v>
      </c>
      <c r="G986" s="34" t="s">
        <v>838</v>
      </c>
      <c r="H986" s="108">
        <v>1</v>
      </c>
      <c r="I986" s="108">
        <v>0</v>
      </c>
      <c r="J986" s="31">
        <v>0</v>
      </c>
      <c r="K986" s="117">
        <f t="shared" si="49"/>
        <v>0</v>
      </c>
      <c r="L986" s="107">
        <v>0</v>
      </c>
      <c r="M986" s="107">
        <v>0</v>
      </c>
      <c r="N986" s="56" t="str">
        <f t="shared" si="50"/>
        <v>Coldwell Banker Apex, REALTORS</v>
      </c>
    </row>
    <row r="987" spans="1:14" outlineLevel="2" x14ac:dyDescent="0.2">
      <c r="A987" t="s">
        <v>764</v>
      </c>
      <c r="B987" t="s">
        <v>1842</v>
      </c>
      <c r="C987" t="s">
        <v>3190</v>
      </c>
      <c r="D987" t="s">
        <v>1249</v>
      </c>
      <c r="E987" s="3">
        <v>43602</v>
      </c>
      <c r="F987" s="115">
        <v>454000</v>
      </c>
      <c r="G987" s="34">
        <v>20190886</v>
      </c>
      <c r="H987" s="108">
        <v>1</v>
      </c>
      <c r="I987" s="108">
        <v>1</v>
      </c>
      <c r="J987" s="31">
        <v>0</v>
      </c>
      <c r="K987" s="117">
        <f t="shared" si="49"/>
        <v>0</v>
      </c>
      <c r="L987" s="107">
        <v>0</v>
      </c>
      <c r="M987" s="107">
        <v>0</v>
      </c>
      <c r="N987" s="56" t="str">
        <f t="shared" si="50"/>
        <v>Coldwell Banker Apex, REALTORS</v>
      </c>
    </row>
    <row r="988" spans="1:14" outlineLevel="2" x14ac:dyDescent="0.2">
      <c r="A988" t="s">
        <v>764</v>
      </c>
      <c r="B988" t="s">
        <v>1842</v>
      </c>
      <c r="C988" t="s">
        <v>3284</v>
      </c>
      <c r="D988" t="s">
        <v>425</v>
      </c>
      <c r="E988" s="3">
        <v>43609</v>
      </c>
      <c r="F988" s="115">
        <v>525000</v>
      </c>
      <c r="G988" s="34" t="s">
        <v>838</v>
      </c>
      <c r="H988" s="108">
        <v>1</v>
      </c>
      <c r="I988" s="108">
        <v>0</v>
      </c>
      <c r="J988" s="31">
        <v>0</v>
      </c>
      <c r="K988" s="117">
        <f t="shared" si="49"/>
        <v>0</v>
      </c>
      <c r="L988" s="107">
        <v>0</v>
      </c>
      <c r="M988" s="107">
        <v>0</v>
      </c>
      <c r="N988" s="56" t="str">
        <f t="shared" si="50"/>
        <v>Coldwell Banker Apex, REALTORS</v>
      </c>
    </row>
    <row r="989" spans="1:14" outlineLevel="1" x14ac:dyDescent="0.2">
      <c r="A989" s="29" t="s">
        <v>764</v>
      </c>
      <c r="F989" s="115">
        <f>SUBTOTAL(9,F975:F988)</f>
        <v>4335200</v>
      </c>
      <c r="H989" s="108">
        <f>SUBTOTAL(9,H975:H988)</f>
        <v>14</v>
      </c>
      <c r="I989" s="108">
        <f>SUBTOTAL(9,I975:I988)</f>
        <v>8</v>
      </c>
      <c r="J989" s="31">
        <f>SUBTOTAL(9,J975:J988)</f>
        <v>7</v>
      </c>
      <c r="K989" s="117">
        <f t="shared" si="49"/>
        <v>0.5</v>
      </c>
      <c r="L989" s="107">
        <f>SUBTOTAL(9,L975:L988)</f>
        <v>0</v>
      </c>
      <c r="M989" s="107">
        <f>SUBTOTAL(9,M975:M988)</f>
        <v>0</v>
      </c>
      <c r="N989" s="56" t="str">
        <f t="shared" si="50"/>
        <v>Coldwell Banker Apex, REALTORS</v>
      </c>
    </row>
    <row r="990" spans="1:14" outlineLevel="2" x14ac:dyDescent="0.2">
      <c r="A990" t="s">
        <v>1530</v>
      </c>
      <c r="B990" t="s">
        <v>5</v>
      </c>
      <c r="C990" s="3" t="s">
        <v>3180</v>
      </c>
      <c r="D990" t="s">
        <v>6</v>
      </c>
      <c r="E990" s="102">
        <v>43600</v>
      </c>
      <c r="F990" s="115">
        <v>322000</v>
      </c>
      <c r="G990" s="31" t="s">
        <v>838</v>
      </c>
      <c r="H990" s="108">
        <v>1</v>
      </c>
      <c r="I990" s="108">
        <v>0</v>
      </c>
      <c r="J990" s="31">
        <v>1</v>
      </c>
      <c r="K990" s="117">
        <f t="shared" si="49"/>
        <v>1</v>
      </c>
      <c r="L990" s="5">
        <v>0</v>
      </c>
      <c r="M990" s="5">
        <v>0</v>
      </c>
      <c r="N990" s="56" t="str">
        <f t="shared" si="50"/>
        <v>Magnolia Realty</v>
      </c>
    </row>
    <row r="991" spans="1:14" outlineLevel="2" x14ac:dyDescent="0.2">
      <c r="A991" t="s">
        <v>1530</v>
      </c>
      <c r="B991" t="s">
        <v>5</v>
      </c>
      <c r="C991" s="3" t="s">
        <v>2470</v>
      </c>
      <c r="D991" t="s">
        <v>6</v>
      </c>
      <c r="E991" s="102">
        <v>43524</v>
      </c>
      <c r="F991" s="115">
        <v>249900</v>
      </c>
      <c r="G991" s="31">
        <v>20182914</v>
      </c>
      <c r="H991" s="108">
        <v>1</v>
      </c>
      <c r="I991" s="108">
        <v>1</v>
      </c>
      <c r="J991" s="31">
        <v>1</v>
      </c>
      <c r="K991" s="117">
        <f t="shared" si="49"/>
        <v>1</v>
      </c>
      <c r="L991" s="5">
        <v>0</v>
      </c>
      <c r="M991" s="5">
        <v>0</v>
      </c>
      <c r="N991" s="56" t="str">
        <f t="shared" si="50"/>
        <v>Magnolia Realty</v>
      </c>
    </row>
    <row r="992" spans="1:14" outlineLevel="2" x14ac:dyDescent="0.2">
      <c r="A992" t="s">
        <v>1530</v>
      </c>
      <c r="B992" t="s">
        <v>5</v>
      </c>
      <c r="C992" s="3" t="s">
        <v>2034</v>
      </c>
      <c r="D992" t="s">
        <v>1249</v>
      </c>
      <c r="E992" s="102">
        <v>43573</v>
      </c>
      <c r="F992" s="115">
        <v>559000</v>
      </c>
      <c r="G992" s="31" t="s">
        <v>838</v>
      </c>
      <c r="H992" s="108">
        <v>1</v>
      </c>
      <c r="I992" s="108">
        <v>0</v>
      </c>
      <c r="J992" s="31">
        <v>1</v>
      </c>
      <c r="K992" s="117">
        <f t="shared" si="49"/>
        <v>1</v>
      </c>
      <c r="L992" s="5">
        <v>0</v>
      </c>
      <c r="M992" s="5">
        <v>0</v>
      </c>
      <c r="N992" s="56" t="str">
        <f t="shared" si="50"/>
        <v>Magnolia Realty</v>
      </c>
    </row>
    <row r="993" spans="1:14" outlineLevel="1" x14ac:dyDescent="0.2">
      <c r="A993" s="29" t="s">
        <v>1530</v>
      </c>
      <c r="C993" s="3"/>
      <c r="E993" s="102"/>
      <c r="F993" s="115">
        <f>SUBTOTAL(9,F990:F992)</f>
        <v>1130900</v>
      </c>
      <c r="G993" s="31"/>
      <c r="H993" s="108">
        <f>SUBTOTAL(9,H990:H992)</f>
        <v>3</v>
      </c>
      <c r="I993" s="108">
        <f>SUBTOTAL(9,I990:I992)</f>
        <v>1</v>
      </c>
      <c r="J993" s="31">
        <f>SUBTOTAL(9,J990:J992)</f>
        <v>3</v>
      </c>
      <c r="K993" s="117">
        <f t="shared" si="49"/>
        <v>1</v>
      </c>
      <c r="L993" s="5">
        <f>SUBTOTAL(9,L990:L992)</f>
        <v>0</v>
      </c>
      <c r="M993" s="5">
        <f>SUBTOTAL(9,M990:M992)</f>
        <v>0</v>
      </c>
      <c r="N993" s="56" t="str">
        <f t="shared" si="50"/>
        <v>Magnolia Realty</v>
      </c>
    </row>
    <row r="994" spans="1:14" outlineLevel="2" x14ac:dyDescent="0.2">
      <c r="A994" t="s">
        <v>3250</v>
      </c>
      <c r="B994" t="s">
        <v>1535</v>
      </c>
      <c r="C994" t="s">
        <v>3251</v>
      </c>
      <c r="D994" t="s">
        <v>6</v>
      </c>
      <c r="E994" s="3">
        <v>43608</v>
      </c>
      <c r="F994" s="115">
        <v>1100000</v>
      </c>
      <c r="G994" s="34" t="s">
        <v>838</v>
      </c>
      <c r="H994" s="108">
        <v>1</v>
      </c>
      <c r="I994" s="108">
        <v>0</v>
      </c>
      <c r="J994" s="31">
        <v>0</v>
      </c>
      <c r="K994" s="117">
        <f t="shared" si="49"/>
        <v>0</v>
      </c>
      <c r="L994" s="107">
        <v>0</v>
      </c>
      <c r="M994" s="107">
        <v>0</v>
      </c>
      <c r="N994" s="56" t="str">
        <f t="shared" si="50"/>
        <v>Camille Johnson, REALTORS</v>
      </c>
    </row>
    <row r="995" spans="1:14" outlineLevel="1" x14ac:dyDescent="0.2">
      <c r="A995" s="29" t="s">
        <v>3250</v>
      </c>
      <c r="F995" s="115">
        <f>SUBTOTAL(9,F994:F994)</f>
        <v>1100000</v>
      </c>
      <c r="H995" s="108">
        <f>SUBTOTAL(9,H994:H994)</f>
        <v>1</v>
      </c>
      <c r="I995" s="108">
        <f>SUBTOTAL(9,I994:I994)</f>
        <v>0</v>
      </c>
      <c r="J995" s="31">
        <f>SUBTOTAL(9,J994:J994)</f>
        <v>0</v>
      </c>
      <c r="K995" s="117">
        <f t="shared" si="49"/>
        <v>0</v>
      </c>
      <c r="L995" s="107">
        <f>SUBTOTAL(9,L994:L994)</f>
        <v>0</v>
      </c>
      <c r="M995" s="107">
        <f>SUBTOTAL(9,M994:M994)</f>
        <v>0</v>
      </c>
      <c r="N995" s="56" t="str">
        <f t="shared" si="50"/>
        <v>Camille Johnson, REALTORS</v>
      </c>
    </row>
    <row r="996" spans="1:14" outlineLevel="2" x14ac:dyDescent="0.2">
      <c r="A996" t="s">
        <v>66</v>
      </c>
      <c r="B996" t="s">
        <v>1036</v>
      </c>
      <c r="C996" t="s">
        <v>2322</v>
      </c>
      <c r="D996" t="s">
        <v>6</v>
      </c>
      <c r="E996" s="3">
        <v>43504</v>
      </c>
      <c r="F996" s="115">
        <v>53000</v>
      </c>
      <c r="G996" s="17" t="s">
        <v>838</v>
      </c>
      <c r="H996" s="108">
        <v>1</v>
      </c>
      <c r="I996" s="108">
        <v>0</v>
      </c>
      <c r="J996" s="31">
        <v>0</v>
      </c>
      <c r="K996" s="117">
        <f t="shared" si="49"/>
        <v>0</v>
      </c>
      <c r="L996" s="107">
        <v>0</v>
      </c>
      <c r="M996" s="107">
        <v>0</v>
      </c>
      <c r="N996" s="56" t="str">
        <f t="shared" si="50"/>
        <v>Bentwood Realty</v>
      </c>
    </row>
    <row r="997" spans="1:14" outlineLevel="2" x14ac:dyDescent="0.2">
      <c r="A997" t="s">
        <v>66</v>
      </c>
      <c r="B997" t="s">
        <v>1036</v>
      </c>
      <c r="C997" t="s">
        <v>3169</v>
      </c>
      <c r="D997" t="s">
        <v>6</v>
      </c>
      <c r="E997" s="3">
        <v>43600</v>
      </c>
      <c r="F997" s="115">
        <v>135000</v>
      </c>
      <c r="G997" s="34" t="s">
        <v>838</v>
      </c>
      <c r="H997" s="108">
        <v>1</v>
      </c>
      <c r="I997" s="108">
        <v>0</v>
      </c>
      <c r="J997" s="31">
        <v>0</v>
      </c>
      <c r="K997" s="117">
        <f t="shared" si="49"/>
        <v>0</v>
      </c>
      <c r="L997" s="107">
        <v>0</v>
      </c>
      <c r="M997" s="107">
        <v>0</v>
      </c>
      <c r="N997" s="56" t="str">
        <f t="shared" si="50"/>
        <v>Bentwood Realty</v>
      </c>
    </row>
    <row r="998" spans="1:14" outlineLevel="1" x14ac:dyDescent="0.2">
      <c r="A998" s="29" t="s">
        <v>66</v>
      </c>
      <c r="F998" s="115">
        <f>SUBTOTAL(9,F996:F997)</f>
        <v>188000</v>
      </c>
      <c r="H998" s="108">
        <f>SUBTOTAL(9,H996:H997)</f>
        <v>2</v>
      </c>
      <c r="I998" s="108">
        <f>SUBTOTAL(9,I996:I997)</f>
        <v>0</v>
      </c>
      <c r="J998" s="31">
        <f>SUBTOTAL(9,J996:J997)</f>
        <v>0</v>
      </c>
      <c r="K998" s="117">
        <f t="shared" si="49"/>
        <v>0</v>
      </c>
      <c r="L998" s="107">
        <f>SUBTOTAL(9,L996:L997)</f>
        <v>0</v>
      </c>
      <c r="M998" s="107">
        <f>SUBTOTAL(9,M996:M997)</f>
        <v>0</v>
      </c>
      <c r="N998" s="56" t="str">
        <f t="shared" si="50"/>
        <v>Bentwood Realty</v>
      </c>
    </row>
    <row r="999" spans="1:14" outlineLevel="2" x14ac:dyDescent="0.2">
      <c r="A999" t="s">
        <v>1883</v>
      </c>
      <c r="B999" t="s">
        <v>1475</v>
      </c>
      <c r="C999" s="3" t="s">
        <v>2176</v>
      </c>
      <c r="D999" t="s">
        <v>216</v>
      </c>
      <c r="E999" s="102">
        <v>43483</v>
      </c>
      <c r="F999" s="115">
        <v>189000</v>
      </c>
      <c r="G999" s="31" t="s">
        <v>838</v>
      </c>
      <c r="H999" s="108">
        <v>1</v>
      </c>
      <c r="I999" s="108">
        <v>0</v>
      </c>
      <c r="J999" s="31">
        <v>1</v>
      </c>
      <c r="K999" s="117">
        <f t="shared" si="49"/>
        <v>1</v>
      </c>
      <c r="L999" s="5">
        <v>1</v>
      </c>
      <c r="M999" s="5">
        <v>0</v>
      </c>
      <c r="N999" s="56" t="str">
        <f t="shared" si="50"/>
        <v>ERA Courtyard Real Estate</v>
      </c>
    </row>
    <row r="1000" spans="1:14" outlineLevel="2" x14ac:dyDescent="0.2">
      <c r="A1000" t="s">
        <v>1883</v>
      </c>
      <c r="B1000" t="s">
        <v>1475</v>
      </c>
      <c r="C1000" s="3" t="s">
        <v>3161</v>
      </c>
      <c r="D1000" t="s">
        <v>12</v>
      </c>
      <c r="E1000" s="102">
        <v>43599</v>
      </c>
      <c r="F1000" s="115">
        <v>115000</v>
      </c>
      <c r="G1000" s="31" t="s">
        <v>838</v>
      </c>
      <c r="H1000" s="108">
        <v>1</v>
      </c>
      <c r="I1000" s="108">
        <v>0</v>
      </c>
      <c r="J1000" s="31">
        <v>1</v>
      </c>
      <c r="K1000" s="117">
        <f t="shared" si="49"/>
        <v>1</v>
      </c>
      <c r="L1000" s="5">
        <v>1</v>
      </c>
      <c r="M1000" s="5">
        <v>0</v>
      </c>
      <c r="N1000" s="56" t="str">
        <f t="shared" si="50"/>
        <v>ERA Courtyard Real Estate</v>
      </c>
    </row>
    <row r="1001" spans="1:14" outlineLevel="2" x14ac:dyDescent="0.2">
      <c r="A1001" t="s">
        <v>1883</v>
      </c>
      <c r="B1001" t="s">
        <v>1475</v>
      </c>
      <c r="C1001" s="3" t="s">
        <v>2581</v>
      </c>
      <c r="D1001" t="s">
        <v>6</v>
      </c>
      <c r="E1001" s="102">
        <v>43536</v>
      </c>
      <c r="F1001" s="115">
        <v>125000</v>
      </c>
      <c r="G1001" s="31" t="s">
        <v>838</v>
      </c>
      <c r="H1001" s="108">
        <v>1</v>
      </c>
      <c r="I1001" s="108">
        <v>0</v>
      </c>
      <c r="J1001" s="31">
        <v>1</v>
      </c>
      <c r="K1001" s="117">
        <f t="shared" si="49"/>
        <v>1</v>
      </c>
      <c r="L1001" s="5">
        <v>0</v>
      </c>
      <c r="M1001" s="5">
        <v>0</v>
      </c>
      <c r="N1001" s="56" t="str">
        <f t="shared" si="50"/>
        <v>ERA Courtyard Real Estate</v>
      </c>
    </row>
    <row r="1002" spans="1:14" outlineLevel="2" x14ac:dyDescent="0.2">
      <c r="A1002" t="s">
        <v>1883</v>
      </c>
      <c r="B1002" t="s">
        <v>1475</v>
      </c>
      <c r="C1002" s="3" t="s">
        <v>2052</v>
      </c>
      <c r="D1002" t="s">
        <v>6</v>
      </c>
      <c r="E1002" s="102">
        <v>43614</v>
      </c>
      <c r="F1002" s="115">
        <v>114000</v>
      </c>
      <c r="G1002" s="31">
        <v>20190833</v>
      </c>
      <c r="H1002" s="108">
        <v>1</v>
      </c>
      <c r="I1002" s="108">
        <v>1</v>
      </c>
      <c r="J1002" s="31">
        <v>1</v>
      </c>
      <c r="K1002" s="117">
        <f t="shared" si="49"/>
        <v>1</v>
      </c>
      <c r="L1002" s="5">
        <v>0</v>
      </c>
      <c r="M1002" s="5">
        <v>0</v>
      </c>
      <c r="N1002" s="56" t="str">
        <f t="shared" si="50"/>
        <v>ERA Courtyard Real Estate</v>
      </c>
    </row>
    <row r="1003" spans="1:14" outlineLevel="2" x14ac:dyDescent="0.2">
      <c r="A1003" t="s">
        <v>1883</v>
      </c>
      <c r="B1003" t="s">
        <v>1475</v>
      </c>
      <c r="C1003" s="3" t="s">
        <v>3178</v>
      </c>
      <c r="D1003" t="s">
        <v>1249</v>
      </c>
      <c r="E1003" s="102">
        <v>43600</v>
      </c>
      <c r="F1003" s="115">
        <v>263000</v>
      </c>
      <c r="G1003" s="31" t="s">
        <v>838</v>
      </c>
      <c r="H1003" s="108">
        <v>1</v>
      </c>
      <c r="I1003" s="108">
        <v>0</v>
      </c>
      <c r="J1003" s="31">
        <v>1</v>
      </c>
      <c r="K1003" s="117">
        <f t="shared" si="49"/>
        <v>1</v>
      </c>
      <c r="L1003" s="5">
        <v>0</v>
      </c>
      <c r="M1003" s="5">
        <v>0</v>
      </c>
      <c r="N1003" s="56" t="str">
        <f t="shared" si="50"/>
        <v>ERA Courtyard Real Estate</v>
      </c>
    </row>
    <row r="1004" spans="1:14" outlineLevel="2" x14ac:dyDescent="0.2">
      <c r="A1004" t="s">
        <v>1883</v>
      </c>
      <c r="B1004" t="s">
        <v>1475</v>
      </c>
      <c r="C1004" s="3" t="s">
        <v>2678</v>
      </c>
      <c r="D1004" t="s">
        <v>123</v>
      </c>
      <c r="E1004" s="102">
        <v>43546</v>
      </c>
      <c r="F1004" s="115">
        <v>240000</v>
      </c>
      <c r="G1004" s="31" t="s">
        <v>838</v>
      </c>
      <c r="H1004" s="108">
        <v>1</v>
      </c>
      <c r="I1004" s="108">
        <v>0</v>
      </c>
      <c r="J1004" s="31">
        <v>1</v>
      </c>
      <c r="K1004" s="117">
        <f t="shared" si="49"/>
        <v>1</v>
      </c>
      <c r="L1004" s="5">
        <v>0</v>
      </c>
      <c r="M1004" s="5">
        <v>0</v>
      </c>
      <c r="N1004" s="56" t="str">
        <f t="shared" si="50"/>
        <v>ERA Courtyard Real Estate</v>
      </c>
    </row>
    <row r="1005" spans="1:14" outlineLevel="2" x14ac:dyDescent="0.2">
      <c r="A1005" t="s">
        <v>1883</v>
      </c>
      <c r="B1005" t="s">
        <v>1475</v>
      </c>
      <c r="C1005" s="3" t="s">
        <v>2330</v>
      </c>
      <c r="D1005" t="s">
        <v>216</v>
      </c>
      <c r="E1005" s="102">
        <v>43504</v>
      </c>
      <c r="F1005" s="115">
        <v>233000</v>
      </c>
      <c r="G1005" s="31" t="s">
        <v>838</v>
      </c>
      <c r="H1005" s="108">
        <v>1</v>
      </c>
      <c r="I1005" s="108">
        <v>0</v>
      </c>
      <c r="J1005" s="31">
        <v>1</v>
      </c>
      <c r="K1005" s="117">
        <f t="shared" si="49"/>
        <v>1</v>
      </c>
      <c r="L1005" s="5">
        <v>0</v>
      </c>
      <c r="M1005" s="5">
        <v>0</v>
      </c>
      <c r="N1005" s="56" t="str">
        <f t="shared" si="50"/>
        <v>ERA Courtyard Real Estate</v>
      </c>
    </row>
    <row r="1006" spans="1:14" outlineLevel="2" x14ac:dyDescent="0.2">
      <c r="A1006" t="s">
        <v>1883</v>
      </c>
      <c r="B1006" t="s">
        <v>1475</v>
      </c>
      <c r="C1006" s="3" t="s">
        <v>3228</v>
      </c>
      <c r="D1006" t="s">
        <v>6</v>
      </c>
      <c r="E1006" s="102">
        <v>43606</v>
      </c>
      <c r="F1006" s="115">
        <v>142000</v>
      </c>
      <c r="G1006" s="31" t="s">
        <v>838</v>
      </c>
      <c r="H1006" s="108">
        <v>1</v>
      </c>
      <c r="I1006" s="108">
        <v>0</v>
      </c>
      <c r="J1006" s="31">
        <v>1</v>
      </c>
      <c r="K1006" s="117">
        <f t="shared" si="49"/>
        <v>1</v>
      </c>
      <c r="L1006" s="5">
        <v>0</v>
      </c>
      <c r="M1006" s="5">
        <v>0</v>
      </c>
      <c r="N1006" s="56" t="str">
        <f t="shared" si="50"/>
        <v>ERA Courtyard Real Estate</v>
      </c>
    </row>
    <row r="1007" spans="1:14" outlineLevel="2" x14ac:dyDescent="0.2">
      <c r="A1007" t="s">
        <v>1883</v>
      </c>
      <c r="B1007" t="s">
        <v>1475</v>
      </c>
      <c r="C1007" t="s">
        <v>2827</v>
      </c>
      <c r="D1007" t="s">
        <v>802</v>
      </c>
      <c r="E1007" s="3">
        <v>43564</v>
      </c>
      <c r="F1007" s="115">
        <v>127500</v>
      </c>
      <c r="G1007" s="34" t="s">
        <v>838</v>
      </c>
      <c r="H1007" s="108">
        <v>1</v>
      </c>
      <c r="I1007" s="108">
        <v>0</v>
      </c>
      <c r="J1007" s="31">
        <v>0</v>
      </c>
      <c r="K1007" s="117">
        <f t="shared" si="49"/>
        <v>0</v>
      </c>
      <c r="L1007" s="107">
        <v>0</v>
      </c>
      <c r="M1007" s="107">
        <v>0</v>
      </c>
      <c r="N1007" s="56" t="str">
        <f t="shared" si="50"/>
        <v>ERA Courtyard Real Estate</v>
      </c>
    </row>
    <row r="1008" spans="1:14" outlineLevel="2" x14ac:dyDescent="0.2">
      <c r="A1008" t="s">
        <v>1883</v>
      </c>
      <c r="B1008" t="s">
        <v>1475</v>
      </c>
      <c r="C1008" t="s">
        <v>3288</v>
      </c>
      <c r="D1008" t="s">
        <v>6</v>
      </c>
      <c r="E1008" s="3">
        <v>43609</v>
      </c>
      <c r="F1008" s="115">
        <v>181000</v>
      </c>
      <c r="G1008" s="34" t="s">
        <v>838</v>
      </c>
      <c r="H1008" s="108">
        <v>1</v>
      </c>
      <c r="I1008" s="108">
        <v>0</v>
      </c>
      <c r="J1008" s="31">
        <v>0</v>
      </c>
      <c r="K1008" s="117">
        <f t="shared" si="49"/>
        <v>0</v>
      </c>
      <c r="L1008" s="107">
        <v>0</v>
      </c>
      <c r="M1008" s="107">
        <v>0</v>
      </c>
      <c r="N1008" s="56" t="str">
        <f t="shared" si="50"/>
        <v>ERA Courtyard Real Estate</v>
      </c>
    </row>
    <row r="1009" spans="1:14" outlineLevel="2" x14ac:dyDescent="0.2">
      <c r="A1009" t="s">
        <v>1883</v>
      </c>
      <c r="B1009" t="s">
        <v>1475</v>
      </c>
      <c r="C1009" t="s">
        <v>2588</v>
      </c>
      <c r="D1009" t="s">
        <v>802</v>
      </c>
      <c r="E1009" s="3">
        <v>43537</v>
      </c>
      <c r="F1009" s="115">
        <v>195000</v>
      </c>
      <c r="G1009" s="34" t="s">
        <v>838</v>
      </c>
      <c r="H1009" s="108">
        <v>1</v>
      </c>
      <c r="I1009" s="108">
        <v>0</v>
      </c>
      <c r="J1009" s="31">
        <v>0</v>
      </c>
      <c r="K1009" s="117">
        <f t="shared" si="49"/>
        <v>0</v>
      </c>
      <c r="L1009" s="107">
        <v>0</v>
      </c>
      <c r="M1009" s="107">
        <v>0</v>
      </c>
      <c r="N1009" s="56" t="str">
        <f t="shared" si="50"/>
        <v>ERA Courtyard Real Estate</v>
      </c>
    </row>
    <row r="1010" spans="1:14" outlineLevel="2" x14ac:dyDescent="0.2">
      <c r="A1010" t="s">
        <v>1883</v>
      </c>
      <c r="B1010" t="s">
        <v>1475</v>
      </c>
      <c r="C1010" t="s">
        <v>2183</v>
      </c>
      <c r="D1010" t="s">
        <v>216</v>
      </c>
      <c r="E1010" s="3">
        <v>43483</v>
      </c>
      <c r="F1010" s="115">
        <v>233000</v>
      </c>
      <c r="G1010" s="34" t="s">
        <v>838</v>
      </c>
      <c r="H1010" s="108">
        <v>1</v>
      </c>
      <c r="I1010" s="108">
        <v>0</v>
      </c>
      <c r="J1010" s="31">
        <v>0</v>
      </c>
      <c r="K1010" s="117">
        <f t="shared" si="49"/>
        <v>0</v>
      </c>
      <c r="L1010" s="107">
        <v>0</v>
      </c>
      <c r="M1010" s="107">
        <v>0</v>
      </c>
      <c r="N1010" s="56" t="str">
        <f t="shared" si="50"/>
        <v>ERA Courtyard Real Estate</v>
      </c>
    </row>
    <row r="1011" spans="1:14" outlineLevel="1" x14ac:dyDescent="0.2">
      <c r="A1011" s="29" t="s">
        <v>1883</v>
      </c>
      <c r="F1011" s="115">
        <f>SUBTOTAL(9,F999:F1010)</f>
        <v>2157500</v>
      </c>
      <c r="H1011" s="108">
        <f>SUBTOTAL(9,H999:H1010)</f>
        <v>12</v>
      </c>
      <c r="I1011" s="108">
        <f>SUBTOTAL(9,I999:I1010)</f>
        <v>1</v>
      </c>
      <c r="J1011" s="31">
        <f>SUBTOTAL(9,J999:J1010)</f>
        <v>8</v>
      </c>
      <c r="K1011" s="117">
        <f t="shared" si="49"/>
        <v>0.66666666666666663</v>
      </c>
      <c r="L1011" s="107">
        <f>SUBTOTAL(9,L999:L1010)</f>
        <v>2</v>
      </c>
      <c r="M1011" s="107">
        <f>SUBTOTAL(9,M999:M1010)</f>
        <v>0</v>
      </c>
      <c r="N1011" s="56" t="str">
        <f t="shared" si="50"/>
        <v>ERA Courtyard Real Estate</v>
      </c>
    </row>
    <row r="1012" spans="1:14" outlineLevel="2" x14ac:dyDescent="0.2">
      <c r="A1012" t="s">
        <v>357</v>
      </c>
      <c r="B1012" t="s">
        <v>1099</v>
      </c>
      <c r="C1012" s="3" t="s">
        <v>2559</v>
      </c>
      <c r="D1012" t="s">
        <v>6</v>
      </c>
      <c r="E1012" s="102">
        <v>43532</v>
      </c>
      <c r="F1012" s="115">
        <v>89900</v>
      </c>
      <c r="G1012" s="31" t="s">
        <v>838</v>
      </c>
      <c r="H1012" s="108">
        <v>1</v>
      </c>
      <c r="I1012" s="108">
        <v>0</v>
      </c>
      <c r="J1012" s="31">
        <v>1</v>
      </c>
      <c r="K1012" s="117">
        <f t="shared" si="49"/>
        <v>1</v>
      </c>
      <c r="L1012" s="5">
        <v>0</v>
      </c>
      <c r="M1012" s="5">
        <v>0</v>
      </c>
      <c r="N1012" s="56" t="str">
        <f t="shared" si="50"/>
        <v>Keller Williams Realty - Waco</v>
      </c>
    </row>
    <row r="1013" spans="1:14" outlineLevel="2" x14ac:dyDescent="0.2">
      <c r="A1013" t="s">
        <v>357</v>
      </c>
      <c r="B1013" t="s">
        <v>1099</v>
      </c>
      <c r="C1013" s="3" t="s">
        <v>2322</v>
      </c>
      <c r="D1013" t="s">
        <v>6</v>
      </c>
      <c r="E1013" s="102">
        <v>43504</v>
      </c>
      <c r="F1013" s="115">
        <v>53000</v>
      </c>
      <c r="G1013" s="31" t="s">
        <v>838</v>
      </c>
      <c r="H1013" s="108">
        <v>1</v>
      </c>
      <c r="I1013" s="108">
        <v>0</v>
      </c>
      <c r="J1013" s="31">
        <v>1</v>
      </c>
      <c r="K1013" s="117">
        <f t="shared" si="49"/>
        <v>1</v>
      </c>
      <c r="L1013" s="5">
        <v>0</v>
      </c>
      <c r="M1013" s="5">
        <v>0</v>
      </c>
      <c r="N1013" s="56" t="str">
        <f t="shared" si="50"/>
        <v>Keller Williams Realty - Waco</v>
      </c>
    </row>
    <row r="1014" spans="1:14" outlineLevel="2" x14ac:dyDescent="0.2">
      <c r="A1014" t="s">
        <v>357</v>
      </c>
      <c r="B1014" t="s">
        <v>1099</v>
      </c>
      <c r="C1014" s="3" t="s">
        <v>2426</v>
      </c>
      <c r="D1014" t="s">
        <v>2427</v>
      </c>
      <c r="E1014" s="102">
        <v>43519</v>
      </c>
      <c r="F1014" s="115">
        <v>60000</v>
      </c>
      <c r="G1014" s="31" t="s">
        <v>838</v>
      </c>
      <c r="H1014" s="108">
        <v>1</v>
      </c>
      <c r="I1014" s="108">
        <v>0</v>
      </c>
      <c r="J1014" s="31">
        <v>1</v>
      </c>
      <c r="K1014" s="117">
        <f t="shared" si="49"/>
        <v>1</v>
      </c>
      <c r="L1014" s="5">
        <v>1</v>
      </c>
      <c r="M1014" s="5">
        <v>0</v>
      </c>
      <c r="N1014" s="56" t="str">
        <f t="shared" si="50"/>
        <v>Keller Williams Realty - Waco</v>
      </c>
    </row>
    <row r="1015" spans="1:14" outlineLevel="2" x14ac:dyDescent="0.2">
      <c r="A1015" t="s">
        <v>357</v>
      </c>
      <c r="B1015" t="s">
        <v>1099</v>
      </c>
      <c r="C1015" s="3" t="s">
        <v>2215</v>
      </c>
      <c r="D1015" t="s">
        <v>6</v>
      </c>
      <c r="E1015" s="102">
        <v>43490</v>
      </c>
      <c r="F1015" s="115">
        <v>180000</v>
      </c>
      <c r="G1015" s="31" t="s">
        <v>838</v>
      </c>
      <c r="H1015" s="108">
        <v>1</v>
      </c>
      <c r="I1015" s="108">
        <v>0</v>
      </c>
      <c r="J1015" s="31">
        <v>1</v>
      </c>
      <c r="K1015" s="117">
        <f t="shared" si="49"/>
        <v>1</v>
      </c>
      <c r="L1015" s="5">
        <v>0</v>
      </c>
      <c r="M1015" s="5">
        <v>0</v>
      </c>
      <c r="N1015" s="56" t="str">
        <f t="shared" si="50"/>
        <v>Keller Williams Realty - Waco</v>
      </c>
    </row>
    <row r="1016" spans="1:14" outlineLevel="2" x14ac:dyDescent="0.2">
      <c r="A1016" t="s">
        <v>357</v>
      </c>
      <c r="B1016" t="s">
        <v>1099</v>
      </c>
      <c r="C1016" s="3" t="s">
        <v>2991</v>
      </c>
      <c r="D1016" t="s">
        <v>6</v>
      </c>
      <c r="E1016" s="102">
        <v>43584</v>
      </c>
      <c r="F1016" s="115">
        <v>89700</v>
      </c>
      <c r="G1016" s="31" t="s">
        <v>838</v>
      </c>
      <c r="H1016" s="108">
        <v>1</v>
      </c>
      <c r="I1016" s="108">
        <v>0</v>
      </c>
      <c r="J1016" s="31">
        <v>1</v>
      </c>
      <c r="K1016" s="117">
        <f t="shared" si="49"/>
        <v>1</v>
      </c>
      <c r="L1016" s="5">
        <v>0</v>
      </c>
      <c r="M1016" s="5">
        <v>0</v>
      </c>
      <c r="N1016" s="56" t="str">
        <f t="shared" si="50"/>
        <v>Keller Williams Realty - Waco</v>
      </c>
    </row>
    <row r="1017" spans="1:14" outlineLevel="2" x14ac:dyDescent="0.2">
      <c r="A1017" t="s">
        <v>357</v>
      </c>
      <c r="B1017" t="s">
        <v>1099</v>
      </c>
      <c r="C1017" s="3" t="s">
        <v>2308</v>
      </c>
      <c r="D1017" s="2" t="s">
        <v>1127</v>
      </c>
      <c r="E1017" s="126">
        <v>43501</v>
      </c>
      <c r="F1017" s="127">
        <v>6800</v>
      </c>
      <c r="G1017" s="129">
        <v>20190194</v>
      </c>
      <c r="H1017" s="108">
        <v>1</v>
      </c>
      <c r="I1017" s="108">
        <v>1</v>
      </c>
      <c r="J1017" s="31">
        <v>0</v>
      </c>
      <c r="K1017" s="117">
        <f t="shared" si="49"/>
        <v>0</v>
      </c>
      <c r="L1017" s="107">
        <v>0</v>
      </c>
      <c r="M1017" s="107">
        <v>0</v>
      </c>
      <c r="N1017" s="56" t="str">
        <f t="shared" si="50"/>
        <v>Keller Williams Realty - Waco</v>
      </c>
    </row>
    <row r="1018" spans="1:14" outlineLevel="2" x14ac:dyDescent="0.2">
      <c r="A1018" t="s">
        <v>357</v>
      </c>
      <c r="B1018" t="s">
        <v>1099</v>
      </c>
      <c r="C1018" t="s">
        <v>2227</v>
      </c>
      <c r="D1018" t="s">
        <v>6</v>
      </c>
      <c r="E1018" s="3">
        <v>43493</v>
      </c>
      <c r="F1018" s="115">
        <v>55000</v>
      </c>
      <c r="G1018" s="17" t="s">
        <v>838</v>
      </c>
      <c r="H1018" s="108">
        <v>1</v>
      </c>
      <c r="I1018" s="108">
        <v>0</v>
      </c>
      <c r="J1018" s="31">
        <v>0</v>
      </c>
      <c r="K1018" s="117">
        <f t="shared" si="49"/>
        <v>0</v>
      </c>
      <c r="L1018" s="107">
        <v>0</v>
      </c>
      <c r="M1018" s="107">
        <v>0</v>
      </c>
      <c r="N1018" s="56" t="str">
        <f t="shared" si="50"/>
        <v>Keller Williams Realty - Waco</v>
      </c>
    </row>
    <row r="1019" spans="1:14" outlineLevel="2" x14ac:dyDescent="0.2">
      <c r="A1019" t="s">
        <v>357</v>
      </c>
      <c r="B1019" t="s">
        <v>1099</v>
      </c>
      <c r="C1019" t="s">
        <v>2780</v>
      </c>
      <c r="D1019" t="s">
        <v>6</v>
      </c>
      <c r="E1019" s="3">
        <v>43558</v>
      </c>
      <c r="F1019" s="115">
        <v>70000</v>
      </c>
      <c r="G1019" s="17" t="s">
        <v>838</v>
      </c>
      <c r="H1019" s="108">
        <v>1</v>
      </c>
      <c r="I1019" s="108">
        <v>0</v>
      </c>
      <c r="J1019" s="31">
        <v>0</v>
      </c>
      <c r="K1019" s="117">
        <f t="shared" si="49"/>
        <v>0</v>
      </c>
      <c r="L1019" s="107">
        <v>0</v>
      </c>
      <c r="M1019" s="107">
        <v>0</v>
      </c>
      <c r="N1019" s="56" t="str">
        <f t="shared" si="50"/>
        <v>Keller Williams Realty - Waco</v>
      </c>
    </row>
    <row r="1020" spans="1:14" outlineLevel="2" x14ac:dyDescent="0.2">
      <c r="A1020" t="s">
        <v>357</v>
      </c>
      <c r="B1020" t="s">
        <v>1099</v>
      </c>
      <c r="C1020" t="s">
        <v>2207</v>
      </c>
      <c r="D1020" t="s">
        <v>6</v>
      </c>
      <c r="E1020" s="3">
        <v>43488</v>
      </c>
      <c r="F1020" s="115">
        <v>78000</v>
      </c>
      <c r="G1020" s="17" t="s">
        <v>838</v>
      </c>
      <c r="H1020" s="108">
        <v>1</v>
      </c>
      <c r="I1020" s="108">
        <v>0</v>
      </c>
      <c r="J1020" s="31">
        <v>0</v>
      </c>
      <c r="K1020" s="117">
        <f t="shared" si="49"/>
        <v>0</v>
      </c>
      <c r="L1020" s="107">
        <v>0</v>
      </c>
      <c r="M1020" s="107">
        <v>0</v>
      </c>
      <c r="N1020" s="56" t="str">
        <f t="shared" si="50"/>
        <v>Keller Williams Realty - Waco</v>
      </c>
    </row>
    <row r="1021" spans="1:14" outlineLevel="2" x14ac:dyDescent="0.2">
      <c r="A1021" t="s">
        <v>357</v>
      </c>
      <c r="B1021" t="s">
        <v>1099</v>
      </c>
      <c r="C1021" t="s">
        <v>3292</v>
      </c>
      <c r="D1021" t="s">
        <v>6</v>
      </c>
      <c r="E1021" s="3">
        <v>43613</v>
      </c>
      <c r="F1021" s="115">
        <v>110000</v>
      </c>
      <c r="G1021" s="34" t="s">
        <v>838</v>
      </c>
      <c r="H1021" s="108">
        <v>1</v>
      </c>
      <c r="I1021" s="108">
        <v>0</v>
      </c>
      <c r="J1021" s="31">
        <v>0</v>
      </c>
      <c r="K1021" s="117">
        <f t="shared" si="49"/>
        <v>0</v>
      </c>
      <c r="L1021" s="107">
        <v>0</v>
      </c>
      <c r="M1021" s="107">
        <v>0</v>
      </c>
      <c r="N1021" s="56" t="str">
        <f t="shared" si="50"/>
        <v>Keller Williams Realty - Waco</v>
      </c>
    </row>
    <row r="1022" spans="1:14" outlineLevel="2" x14ac:dyDescent="0.2">
      <c r="A1022" t="s">
        <v>357</v>
      </c>
      <c r="B1022" t="s">
        <v>1099</v>
      </c>
      <c r="C1022" t="s">
        <v>2866</v>
      </c>
      <c r="D1022" t="s">
        <v>1249</v>
      </c>
      <c r="E1022" s="3">
        <v>43567</v>
      </c>
      <c r="F1022" s="115">
        <v>222000</v>
      </c>
      <c r="G1022" s="34" t="s">
        <v>838</v>
      </c>
      <c r="H1022" s="108">
        <v>1</v>
      </c>
      <c r="I1022" s="108">
        <v>0</v>
      </c>
      <c r="J1022" s="31">
        <v>0</v>
      </c>
      <c r="K1022" s="117">
        <f t="shared" si="49"/>
        <v>0</v>
      </c>
      <c r="L1022" s="107">
        <v>0</v>
      </c>
      <c r="M1022" s="107">
        <v>0</v>
      </c>
      <c r="N1022" s="56" t="str">
        <f t="shared" si="50"/>
        <v>Keller Williams Realty - Waco</v>
      </c>
    </row>
    <row r="1023" spans="1:14" outlineLevel="2" x14ac:dyDescent="0.2">
      <c r="A1023" t="s">
        <v>357</v>
      </c>
      <c r="B1023" t="s">
        <v>1099</v>
      </c>
      <c r="C1023" t="s">
        <v>3113</v>
      </c>
      <c r="D1023" t="s">
        <v>6</v>
      </c>
      <c r="E1023" s="3">
        <v>43595</v>
      </c>
      <c r="F1023" s="115">
        <v>236500</v>
      </c>
      <c r="G1023" s="34">
        <v>20190766</v>
      </c>
      <c r="H1023" s="108">
        <v>1</v>
      </c>
      <c r="I1023" s="108">
        <v>1</v>
      </c>
      <c r="J1023" s="31">
        <v>0</v>
      </c>
      <c r="K1023" s="117">
        <f t="shared" si="49"/>
        <v>0</v>
      </c>
      <c r="L1023" s="107">
        <v>0</v>
      </c>
      <c r="M1023" s="107">
        <v>0</v>
      </c>
      <c r="N1023" s="56" t="str">
        <f t="shared" si="50"/>
        <v>Keller Williams Realty - Waco</v>
      </c>
    </row>
    <row r="1024" spans="1:14" outlineLevel="1" x14ac:dyDescent="0.2">
      <c r="A1024" s="29" t="s">
        <v>357</v>
      </c>
      <c r="F1024" s="115">
        <f>SUBTOTAL(9,F1012:F1023)</f>
        <v>1250900</v>
      </c>
      <c r="H1024" s="108">
        <f>SUBTOTAL(9,H1012:H1023)</f>
        <v>12</v>
      </c>
      <c r="I1024" s="108">
        <f>SUBTOTAL(9,I1012:I1023)</f>
        <v>2</v>
      </c>
      <c r="J1024" s="31">
        <f>SUBTOTAL(9,J1012:J1023)</f>
        <v>5</v>
      </c>
      <c r="K1024" s="117">
        <f t="shared" si="49"/>
        <v>0.41666666666666669</v>
      </c>
      <c r="L1024" s="107">
        <f>SUBTOTAL(9,L1012:L1023)</f>
        <v>1</v>
      </c>
      <c r="M1024" s="107">
        <f>SUBTOTAL(9,M1012:M1023)</f>
        <v>0</v>
      </c>
      <c r="N1024" s="56" t="str">
        <f t="shared" si="50"/>
        <v>Keller Williams Realty - Waco</v>
      </c>
    </row>
    <row r="1025" spans="1:14" outlineLevel="2" x14ac:dyDescent="0.2">
      <c r="A1025" t="s">
        <v>891</v>
      </c>
      <c r="B1025" t="s">
        <v>2063</v>
      </c>
      <c r="C1025" t="s">
        <v>2277</v>
      </c>
      <c r="D1025" t="s">
        <v>216</v>
      </c>
      <c r="E1025" s="3">
        <v>43497</v>
      </c>
      <c r="F1025" s="115">
        <v>115000</v>
      </c>
      <c r="G1025" s="34" t="s">
        <v>838</v>
      </c>
      <c r="H1025" s="108">
        <v>1</v>
      </c>
      <c r="I1025" s="108">
        <v>0</v>
      </c>
      <c r="J1025" s="31">
        <v>0</v>
      </c>
      <c r="K1025" s="117">
        <f t="shared" si="49"/>
        <v>0</v>
      </c>
      <c r="L1025" s="107">
        <v>0</v>
      </c>
      <c r="M1025" s="107">
        <v>0</v>
      </c>
      <c r="N1025" s="56" t="str">
        <f t="shared" si="50"/>
        <v>Graham &amp; Co Realty Group</v>
      </c>
    </row>
    <row r="1026" spans="1:14" outlineLevel="1" x14ac:dyDescent="0.2">
      <c r="A1026" s="29" t="s">
        <v>891</v>
      </c>
      <c r="F1026" s="115">
        <f>SUBTOTAL(9,F1025:F1025)</f>
        <v>115000</v>
      </c>
      <c r="H1026" s="108">
        <f>SUBTOTAL(9,H1025:H1025)</f>
        <v>1</v>
      </c>
      <c r="I1026" s="108">
        <f>SUBTOTAL(9,I1025:I1025)</f>
        <v>0</v>
      </c>
      <c r="J1026" s="31">
        <f>SUBTOTAL(9,J1025:J1025)</f>
        <v>0</v>
      </c>
      <c r="K1026" s="117">
        <f t="shared" si="49"/>
        <v>0</v>
      </c>
      <c r="L1026" s="107">
        <f>SUBTOTAL(9,L1025:L1025)</f>
        <v>0</v>
      </c>
      <c r="M1026" s="107">
        <f>SUBTOTAL(9,M1025:M1025)</f>
        <v>0</v>
      </c>
      <c r="N1026" s="56" t="str">
        <f t="shared" si="50"/>
        <v>Graham &amp; Co Realty Group</v>
      </c>
    </row>
    <row r="1027" spans="1:14" outlineLevel="2" x14ac:dyDescent="0.2">
      <c r="A1027" t="s">
        <v>223</v>
      </c>
      <c r="B1027" t="s">
        <v>1842</v>
      </c>
      <c r="C1027" s="3" t="s">
        <v>108</v>
      </c>
      <c r="D1027" t="s">
        <v>553</v>
      </c>
      <c r="E1027" s="102">
        <v>43539</v>
      </c>
      <c r="F1027" s="115">
        <v>247500</v>
      </c>
      <c r="G1027" s="31" t="s">
        <v>838</v>
      </c>
      <c r="H1027" s="108">
        <v>1</v>
      </c>
      <c r="I1027" s="108">
        <v>0</v>
      </c>
      <c r="J1027" s="31">
        <v>1</v>
      </c>
      <c r="K1027" s="117">
        <f t="shared" ref="K1027:K1090" si="51">+J1027/H1027</f>
        <v>1</v>
      </c>
      <c r="L1027" s="5">
        <v>0</v>
      </c>
      <c r="M1027" s="5">
        <v>0</v>
      </c>
      <c r="N1027" s="56" t="str">
        <f t="shared" ref="N1027:N1090" si="52">IF(B1027="",B1026,B1027)</f>
        <v>Coldwell Banker Apex, REALTORS</v>
      </c>
    </row>
    <row r="1028" spans="1:14" outlineLevel="1" x14ac:dyDescent="0.2">
      <c r="A1028" s="29" t="s">
        <v>223</v>
      </c>
      <c r="C1028" s="3"/>
      <c r="E1028" s="102"/>
      <c r="F1028" s="115">
        <f>SUBTOTAL(9,F1027:F1027)</f>
        <v>247500</v>
      </c>
      <c r="G1028" s="31"/>
      <c r="H1028" s="108">
        <f>SUBTOTAL(9,H1027:H1027)</f>
        <v>1</v>
      </c>
      <c r="I1028" s="108">
        <f>SUBTOTAL(9,I1027:I1027)</f>
        <v>0</v>
      </c>
      <c r="J1028" s="31">
        <f>SUBTOTAL(9,J1027:J1027)</f>
        <v>1</v>
      </c>
      <c r="K1028" s="117">
        <f t="shared" si="51"/>
        <v>1</v>
      </c>
      <c r="L1028" s="5">
        <f>SUBTOTAL(9,L1027:L1027)</f>
        <v>0</v>
      </c>
      <c r="M1028" s="5">
        <f>SUBTOTAL(9,M1027:M1027)</f>
        <v>0</v>
      </c>
      <c r="N1028" s="56" t="str">
        <f t="shared" si="52"/>
        <v>Coldwell Banker Apex, REALTORS</v>
      </c>
    </row>
    <row r="1029" spans="1:14" outlineLevel="2" x14ac:dyDescent="0.2">
      <c r="A1029" t="s">
        <v>2068</v>
      </c>
      <c r="B1029" t="s">
        <v>1984</v>
      </c>
      <c r="C1029" t="s">
        <v>2271</v>
      </c>
      <c r="D1029" t="s">
        <v>301</v>
      </c>
      <c r="E1029" s="3">
        <v>43496</v>
      </c>
      <c r="F1029" s="115">
        <v>115000</v>
      </c>
      <c r="G1029" s="34" t="s">
        <v>838</v>
      </c>
      <c r="H1029" s="108">
        <v>1</v>
      </c>
      <c r="I1029" s="108">
        <v>0</v>
      </c>
      <c r="J1029" s="31">
        <v>0</v>
      </c>
      <c r="K1029" s="117">
        <f t="shared" si="51"/>
        <v>0</v>
      </c>
      <c r="L1029" s="107">
        <v>0</v>
      </c>
      <c r="M1029" s="107">
        <v>0</v>
      </c>
      <c r="N1029" s="56" t="str">
        <f t="shared" si="52"/>
        <v>Sauer &amp; Associates, Inc.</v>
      </c>
    </row>
    <row r="1030" spans="1:14" outlineLevel="2" x14ac:dyDescent="0.2">
      <c r="A1030" t="s">
        <v>2068</v>
      </c>
      <c r="B1030" t="s">
        <v>1984</v>
      </c>
      <c r="C1030" t="s">
        <v>2349</v>
      </c>
      <c r="D1030" t="s">
        <v>301</v>
      </c>
      <c r="E1030" s="3">
        <v>43508</v>
      </c>
      <c r="F1030" s="115">
        <v>139500</v>
      </c>
      <c r="G1030" s="34" t="s">
        <v>838</v>
      </c>
      <c r="H1030" s="108">
        <v>1</v>
      </c>
      <c r="I1030" s="108">
        <v>0</v>
      </c>
      <c r="J1030" s="31">
        <v>0</v>
      </c>
      <c r="K1030" s="117">
        <f t="shared" si="51"/>
        <v>0</v>
      </c>
      <c r="L1030" s="107">
        <v>0</v>
      </c>
      <c r="M1030" s="107">
        <v>0</v>
      </c>
      <c r="N1030" s="56" t="str">
        <f t="shared" si="52"/>
        <v>Sauer &amp; Associates, Inc.</v>
      </c>
    </row>
    <row r="1031" spans="1:14" outlineLevel="2" x14ac:dyDescent="0.2">
      <c r="A1031" t="s">
        <v>2068</v>
      </c>
      <c r="B1031" t="s">
        <v>1984</v>
      </c>
      <c r="C1031" t="s">
        <v>2862</v>
      </c>
      <c r="D1031" t="s">
        <v>301</v>
      </c>
      <c r="E1031" s="3">
        <v>43567</v>
      </c>
      <c r="F1031" s="115">
        <v>142900</v>
      </c>
      <c r="G1031" s="34" t="s">
        <v>838</v>
      </c>
      <c r="H1031" s="108">
        <v>1</v>
      </c>
      <c r="I1031" s="108">
        <v>0</v>
      </c>
      <c r="J1031" s="31">
        <v>0</v>
      </c>
      <c r="K1031" s="117">
        <f t="shared" si="51"/>
        <v>0</v>
      </c>
      <c r="L1031" s="107">
        <v>0</v>
      </c>
      <c r="M1031" s="107">
        <v>0</v>
      </c>
      <c r="N1031" s="56" t="str">
        <f t="shared" si="52"/>
        <v>Sauer &amp; Associates, Inc.</v>
      </c>
    </row>
    <row r="1032" spans="1:14" outlineLevel="1" x14ac:dyDescent="0.2">
      <c r="A1032" s="29" t="s">
        <v>2068</v>
      </c>
      <c r="F1032" s="115">
        <f>SUBTOTAL(9,F1029:F1031)</f>
        <v>397400</v>
      </c>
      <c r="H1032" s="108">
        <f>SUBTOTAL(9,H1029:H1031)</f>
        <v>3</v>
      </c>
      <c r="I1032" s="108">
        <f>SUBTOTAL(9,I1029:I1031)</f>
        <v>0</v>
      </c>
      <c r="J1032" s="31">
        <f>SUBTOTAL(9,J1029:J1031)</f>
        <v>0</v>
      </c>
      <c r="K1032" s="117">
        <f t="shared" si="51"/>
        <v>0</v>
      </c>
      <c r="L1032" s="107">
        <f>SUBTOTAL(9,L1029:L1031)</f>
        <v>0</v>
      </c>
      <c r="M1032" s="107">
        <f>SUBTOTAL(9,M1029:M1031)</f>
        <v>0</v>
      </c>
      <c r="N1032" s="56" t="str">
        <f t="shared" si="52"/>
        <v>Sauer &amp; Associates, Inc.</v>
      </c>
    </row>
    <row r="1033" spans="1:14" outlineLevel="2" x14ac:dyDescent="0.2">
      <c r="A1033" t="s">
        <v>2067</v>
      </c>
      <c r="B1033" t="s">
        <v>1907</v>
      </c>
      <c r="C1033" s="3" t="s">
        <v>2569</v>
      </c>
      <c r="D1033" t="s">
        <v>6</v>
      </c>
      <c r="E1033" s="102">
        <v>43535</v>
      </c>
      <c r="F1033" s="115">
        <v>118250</v>
      </c>
      <c r="G1033" s="31" t="s">
        <v>838</v>
      </c>
      <c r="H1033" s="108">
        <v>1</v>
      </c>
      <c r="I1033" s="108">
        <v>0</v>
      </c>
      <c r="J1033" s="31">
        <v>1</v>
      </c>
      <c r="K1033" s="117">
        <f t="shared" si="51"/>
        <v>1</v>
      </c>
      <c r="L1033" s="5">
        <v>0</v>
      </c>
      <c r="M1033" s="5">
        <v>0</v>
      </c>
      <c r="N1033" s="56" t="str">
        <f t="shared" si="52"/>
        <v>CIF Real Estate Services, Inc.</v>
      </c>
    </row>
    <row r="1034" spans="1:14" outlineLevel="1" x14ac:dyDescent="0.2">
      <c r="A1034" s="29" t="s">
        <v>2067</v>
      </c>
      <c r="C1034" s="3"/>
      <c r="E1034" s="102"/>
      <c r="F1034" s="115">
        <f>SUBTOTAL(9,F1033:F1033)</f>
        <v>118250</v>
      </c>
      <c r="G1034" s="31"/>
      <c r="H1034" s="108">
        <f>SUBTOTAL(9,H1033:H1033)</f>
        <v>1</v>
      </c>
      <c r="I1034" s="108">
        <f>SUBTOTAL(9,I1033:I1033)</f>
        <v>0</v>
      </c>
      <c r="J1034" s="31">
        <f>SUBTOTAL(9,J1033:J1033)</f>
        <v>1</v>
      </c>
      <c r="K1034" s="117">
        <f t="shared" si="51"/>
        <v>1</v>
      </c>
      <c r="L1034" s="5">
        <f>SUBTOTAL(9,L1033:L1033)</f>
        <v>0</v>
      </c>
      <c r="M1034" s="5">
        <f>SUBTOTAL(9,M1033:M1033)</f>
        <v>0</v>
      </c>
      <c r="N1034" s="56" t="str">
        <f t="shared" si="52"/>
        <v>CIF Real Estate Services, Inc.</v>
      </c>
    </row>
    <row r="1035" spans="1:14" outlineLevel="2" x14ac:dyDescent="0.2">
      <c r="A1035" t="s">
        <v>908</v>
      </c>
      <c r="B1035" t="s">
        <v>5</v>
      </c>
      <c r="C1035" s="3" t="s">
        <v>2202</v>
      </c>
      <c r="D1035" t="s">
        <v>6</v>
      </c>
      <c r="E1035" s="102">
        <v>43487</v>
      </c>
      <c r="F1035" s="115">
        <v>450000</v>
      </c>
      <c r="G1035" s="31">
        <v>20182896</v>
      </c>
      <c r="H1035" s="108">
        <v>1</v>
      </c>
      <c r="I1035" s="108">
        <v>1</v>
      </c>
      <c r="J1035" s="31">
        <v>1</v>
      </c>
      <c r="K1035" s="117">
        <f t="shared" si="51"/>
        <v>1</v>
      </c>
      <c r="L1035" s="5">
        <v>0</v>
      </c>
      <c r="M1035" s="5">
        <v>0</v>
      </c>
      <c r="N1035" s="56" t="str">
        <f t="shared" si="52"/>
        <v>Magnolia Realty</v>
      </c>
    </row>
    <row r="1036" spans="1:14" outlineLevel="2" x14ac:dyDescent="0.2">
      <c r="A1036" t="s">
        <v>908</v>
      </c>
      <c r="B1036" t="s">
        <v>5</v>
      </c>
      <c r="C1036" s="3" t="s">
        <v>2294</v>
      </c>
      <c r="D1036" t="s">
        <v>301</v>
      </c>
      <c r="E1036" s="102">
        <v>43497</v>
      </c>
      <c r="F1036" s="115">
        <v>251000</v>
      </c>
      <c r="G1036" s="31" t="s">
        <v>838</v>
      </c>
      <c r="H1036" s="108">
        <v>1</v>
      </c>
      <c r="I1036" s="108">
        <v>0</v>
      </c>
      <c r="J1036" s="31">
        <v>1</v>
      </c>
      <c r="K1036" s="117">
        <f t="shared" si="51"/>
        <v>1</v>
      </c>
      <c r="L1036" s="5">
        <v>1</v>
      </c>
      <c r="M1036" s="5">
        <v>0</v>
      </c>
      <c r="N1036" s="56" t="str">
        <f t="shared" si="52"/>
        <v>Magnolia Realty</v>
      </c>
    </row>
    <row r="1037" spans="1:14" outlineLevel="2" x14ac:dyDescent="0.2">
      <c r="A1037" t="s">
        <v>908</v>
      </c>
      <c r="B1037" t="s">
        <v>5</v>
      </c>
      <c r="C1037" s="3" t="s">
        <v>2355</v>
      </c>
      <c r="D1037" t="s">
        <v>425</v>
      </c>
      <c r="E1037" s="102">
        <v>43509</v>
      </c>
      <c r="F1037" s="115">
        <v>1050000</v>
      </c>
      <c r="G1037" s="31">
        <v>20182861</v>
      </c>
      <c r="H1037" s="108">
        <v>1</v>
      </c>
      <c r="I1037" s="108">
        <v>1</v>
      </c>
      <c r="J1037" s="31">
        <v>1</v>
      </c>
      <c r="K1037" s="117">
        <f t="shared" si="51"/>
        <v>1</v>
      </c>
      <c r="L1037" s="5">
        <v>1</v>
      </c>
      <c r="M1037" s="5">
        <v>1</v>
      </c>
      <c r="N1037" s="56" t="str">
        <f t="shared" si="52"/>
        <v>Magnolia Realty</v>
      </c>
    </row>
    <row r="1038" spans="1:14" outlineLevel="2" x14ac:dyDescent="0.2">
      <c r="A1038" t="s">
        <v>908</v>
      </c>
      <c r="B1038" t="s">
        <v>5</v>
      </c>
      <c r="C1038" s="3" t="s">
        <v>2560</v>
      </c>
      <c r="D1038" t="s">
        <v>8</v>
      </c>
      <c r="E1038" s="102">
        <v>43532</v>
      </c>
      <c r="F1038" s="115">
        <v>123000</v>
      </c>
      <c r="G1038" s="31">
        <v>20190274</v>
      </c>
      <c r="H1038" s="108">
        <v>1</v>
      </c>
      <c r="I1038" s="108">
        <v>1</v>
      </c>
      <c r="J1038" s="31">
        <v>1</v>
      </c>
      <c r="K1038" s="117">
        <f t="shared" si="51"/>
        <v>1</v>
      </c>
      <c r="L1038" s="5">
        <v>1</v>
      </c>
      <c r="M1038" s="5">
        <v>1</v>
      </c>
      <c r="N1038" s="56" t="str">
        <f t="shared" si="52"/>
        <v>Magnolia Realty</v>
      </c>
    </row>
    <row r="1039" spans="1:14" outlineLevel="2" x14ac:dyDescent="0.2">
      <c r="A1039" t="s">
        <v>908</v>
      </c>
      <c r="B1039" t="s">
        <v>5</v>
      </c>
      <c r="C1039" s="3" t="s">
        <v>3227</v>
      </c>
      <c r="D1039" t="s">
        <v>553</v>
      </c>
      <c r="E1039" s="102">
        <v>43606</v>
      </c>
      <c r="F1039" s="115">
        <v>255000</v>
      </c>
      <c r="G1039" s="31">
        <v>20190937</v>
      </c>
      <c r="H1039" s="108">
        <v>1</v>
      </c>
      <c r="I1039" s="108">
        <v>1</v>
      </c>
      <c r="J1039" s="31">
        <v>1</v>
      </c>
      <c r="K1039" s="117">
        <f t="shared" si="51"/>
        <v>1</v>
      </c>
      <c r="L1039" s="5">
        <v>1</v>
      </c>
      <c r="M1039" s="5">
        <v>1</v>
      </c>
      <c r="N1039" s="56" t="str">
        <f t="shared" si="52"/>
        <v>Magnolia Realty</v>
      </c>
    </row>
    <row r="1040" spans="1:14" outlineLevel="2" x14ac:dyDescent="0.2">
      <c r="A1040" t="s">
        <v>908</v>
      </c>
      <c r="B1040" t="s">
        <v>5</v>
      </c>
      <c r="C1040" s="3" t="s">
        <v>2021</v>
      </c>
      <c r="D1040" t="s">
        <v>6</v>
      </c>
      <c r="E1040" s="102">
        <v>43607</v>
      </c>
      <c r="F1040" s="115">
        <v>195000</v>
      </c>
      <c r="G1040" s="31">
        <v>20190928</v>
      </c>
      <c r="H1040" s="108">
        <v>1</v>
      </c>
      <c r="I1040" s="108">
        <v>1</v>
      </c>
      <c r="J1040" s="31">
        <v>1</v>
      </c>
      <c r="K1040" s="117">
        <f t="shared" si="51"/>
        <v>1</v>
      </c>
      <c r="L1040" s="5">
        <v>1</v>
      </c>
      <c r="M1040" s="5">
        <v>1</v>
      </c>
      <c r="N1040" s="56" t="str">
        <f t="shared" si="52"/>
        <v>Magnolia Realty</v>
      </c>
    </row>
    <row r="1041" spans="1:14" outlineLevel="2" x14ac:dyDescent="0.2">
      <c r="A1041" t="s">
        <v>908</v>
      </c>
      <c r="B1041" t="s">
        <v>5</v>
      </c>
      <c r="C1041" s="3" t="s">
        <v>2382</v>
      </c>
      <c r="D1041" t="s">
        <v>1209</v>
      </c>
      <c r="E1041" s="102">
        <v>43514</v>
      </c>
      <c r="F1041" s="115">
        <v>126000</v>
      </c>
      <c r="G1041" s="31" t="s">
        <v>838</v>
      </c>
      <c r="H1041" s="108">
        <v>1</v>
      </c>
      <c r="I1041" s="108">
        <v>0</v>
      </c>
      <c r="J1041" s="31">
        <v>1</v>
      </c>
      <c r="K1041" s="117">
        <f t="shared" si="51"/>
        <v>1</v>
      </c>
      <c r="L1041" s="5">
        <v>0</v>
      </c>
      <c r="M1041" s="5">
        <v>0</v>
      </c>
      <c r="N1041" s="56" t="str">
        <f t="shared" si="52"/>
        <v>Magnolia Realty</v>
      </c>
    </row>
    <row r="1042" spans="1:14" outlineLevel="2" x14ac:dyDescent="0.2">
      <c r="A1042" t="s">
        <v>908</v>
      </c>
      <c r="B1042" t="s">
        <v>5</v>
      </c>
      <c r="C1042" s="3" t="s">
        <v>2537</v>
      </c>
      <c r="D1042" t="s">
        <v>425</v>
      </c>
      <c r="E1042" s="102">
        <v>43531</v>
      </c>
      <c r="F1042" s="115">
        <v>399900</v>
      </c>
      <c r="G1042" s="31">
        <v>20190300</v>
      </c>
      <c r="H1042" s="108">
        <v>1</v>
      </c>
      <c r="I1042" s="108">
        <v>1</v>
      </c>
      <c r="J1042" s="31">
        <v>1</v>
      </c>
      <c r="K1042" s="117">
        <f t="shared" si="51"/>
        <v>1</v>
      </c>
      <c r="L1042" s="5">
        <v>0</v>
      </c>
      <c r="M1042" s="5">
        <v>0</v>
      </c>
      <c r="N1042" s="56" t="str">
        <f t="shared" si="52"/>
        <v>Magnolia Realty</v>
      </c>
    </row>
    <row r="1043" spans="1:14" outlineLevel="2" x14ac:dyDescent="0.2">
      <c r="A1043" t="s">
        <v>908</v>
      </c>
      <c r="B1043" t="s">
        <v>5</v>
      </c>
      <c r="C1043" s="3" t="s">
        <v>3176</v>
      </c>
      <c r="D1043" t="s">
        <v>425</v>
      </c>
      <c r="E1043" s="102">
        <v>43600</v>
      </c>
      <c r="F1043" s="115">
        <v>499000</v>
      </c>
      <c r="G1043" s="31">
        <v>20190654</v>
      </c>
      <c r="H1043" s="108">
        <v>1</v>
      </c>
      <c r="I1043" s="108">
        <v>1</v>
      </c>
      <c r="J1043" s="31">
        <v>1</v>
      </c>
      <c r="K1043" s="117">
        <f t="shared" si="51"/>
        <v>1</v>
      </c>
      <c r="L1043" s="5">
        <v>0</v>
      </c>
      <c r="M1043" s="5">
        <v>0</v>
      </c>
      <c r="N1043" s="56" t="str">
        <f t="shared" si="52"/>
        <v>Magnolia Realty</v>
      </c>
    </row>
    <row r="1044" spans="1:14" outlineLevel="2" x14ac:dyDescent="0.2">
      <c r="A1044" t="s">
        <v>908</v>
      </c>
      <c r="B1044" t="s">
        <v>5</v>
      </c>
      <c r="C1044" s="3" t="s">
        <v>2273</v>
      </c>
      <c r="D1044" t="s">
        <v>123</v>
      </c>
      <c r="E1044" s="102">
        <v>43496</v>
      </c>
      <c r="F1044" s="115">
        <v>276000</v>
      </c>
      <c r="G1044" s="31">
        <v>20190009</v>
      </c>
      <c r="H1044" s="108">
        <v>1</v>
      </c>
      <c r="I1044" s="108">
        <v>1</v>
      </c>
      <c r="J1044" s="31">
        <v>1</v>
      </c>
      <c r="K1044" s="117">
        <f t="shared" si="51"/>
        <v>1</v>
      </c>
      <c r="L1044" s="5">
        <v>0</v>
      </c>
      <c r="M1044" s="5">
        <v>0</v>
      </c>
      <c r="N1044" s="56" t="str">
        <f t="shared" si="52"/>
        <v>Magnolia Realty</v>
      </c>
    </row>
    <row r="1045" spans="1:14" outlineLevel="2" x14ac:dyDescent="0.2">
      <c r="A1045" t="s">
        <v>908</v>
      </c>
      <c r="B1045" t="s">
        <v>5</v>
      </c>
      <c r="C1045" s="3" t="s">
        <v>2857</v>
      </c>
      <c r="D1045" t="s">
        <v>6</v>
      </c>
      <c r="E1045" s="102">
        <v>43567</v>
      </c>
      <c r="F1045" s="115">
        <v>124900</v>
      </c>
      <c r="G1045" s="31">
        <v>20190525</v>
      </c>
      <c r="H1045" s="108">
        <v>1</v>
      </c>
      <c r="I1045" s="108">
        <v>1</v>
      </c>
      <c r="J1045" s="31">
        <v>1</v>
      </c>
      <c r="K1045" s="117">
        <f t="shared" si="51"/>
        <v>1</v>
      </c>
      <c r="L1045" s="5">
        <v>0</v>
      </c>
      <c r="M1045" s="5">
        <v>0</v>
      </c>
      <c r="N1045" s="56" t="str">
        <f t="shared" si="52"/>
        <v>Magnolia Realty</v>
      </c>
    </row>
    <row r="1046" spans="1:14" outlineLevel="2" x14ac:dyDescent="0.2">
      <c r="A1046" t="s">
        <v>908</v>
      </c>
      <c r="B1046" t="s">
        <v>5</v>
      </c>
      <c r="C1046" t="s">
        <v>2831</v>
      </c>
      <c r="D1046" t="s">
        <v>6</v>
      </c>
      <c r="E1046" s="3">
        <v>43564</v>
      </c>
      <c r="F1046" s="115">
        <v>38500</v>
      </c>
      <c r="G1046" s="17" t="s">
        <v>838</v>
      </c>
      <c r="H1046" s="108">
        <v>1</v>
      </c>
      <c r="I1046" s="108">
        <v>0</v>
      </c>
      <c r="J1046" s="31">
        <v>0</v>
      </c>
      <c r="K1046" s="117">
        <f t="shared" si="51"/>
        <v>0</v>
      </c>
      <c r="L1046" s="107">
        <v>0</v>
      </c>
      <c r="M1046" s="107">
        <v>0</v>
      </c>
      <c r="N1046" s="56" t="str">
        <f t="shared" si="52"/>
        <v>Magnolia Realty</v>
      </c>
    </row>
    <row r="1047" spans="1:14" outlineLevel="2" x14ac:dyDescent="0.2">
      <c r="A1047" t="s">
        <v>908</v>
      </c>
      <c r="B1047" t="s">
        <v>5</v>
      </c>
      <c r="C1047" t="s">
        <v>2437</v>
      </c>
      <c r="D1047" t="s">
        <v>123</v>
      </c>
      <c r="E1047" s="3">
        <v>43521</v>
      </c>
      <c r="F1047" s="115">
        <v>135000</v>
      </c>
      <c r="G1047" s="34" t="s">
        <v>838</v>
      </c>
      <c r="H1047" s="108">
        <v>1</v>
      </c>
      <c r="I1047" s="108">
        <v>0</v>
      </c>
      <c r="J1047" s="31">
        <v>0</v>
      </c>
      <c r="K1047" s="117">
        <f t="shared" si="51"/>
        <v>0</v>
      </c>
      <c r="L1047" s="107">
        <v>0</v>
      </c>
      <c r="M1047" s="107">
        <v>0</v>
      </c>
      <c r="N1047" s="56" t="str">
        <f t="shared" si="52"/>
        <v>Magnolia Realty</v>
      </c>
    </row>
    <row r="1048" spans="1:14" outlineLevel="2" x14ac:dyDescent="0.2">
      <c r="A1048" t="s">
        <v>908</v>
      </c>
      <c r="B1048" t="s">
        <v>5</v>
      </c>
      <c r="C1048" t="s">
        <v>2785</v>
      </c>
      <c r="D1048" t="s">
        <v>65</v>
      </c>
      <c r="E1048" s="3">
        <v>43558</v>
      </c>
      <c r="F1048" s="115">
        <v>155000</v>
      </c>
      <c r="G1048" s="34">
        <v>20190404</v>
      </c>
      <c r="H1048" s="108">
        <v>1</v>
      </c>
      <c r="I1048" s="108">
        <v>1</v>
      </c>
      <c r="J1048" s="31">
        <v>0</v>
      </c>
      <c r="K1048" s="117">
        <f t="shared" si="51"/>
        <v>0</v>
      </c>
      <c r="L1048" s="107">
        <v>0</v>
      </c>
      <c r="M1048" s="107">
        <v>0</v>
      </c>
      <c r="N1048" s="56" t="str">
        <f t="shared" si="52"/>
        <v>Magnolia Realty</v>
      </c>
    </row>
    <row r="1049" spans="1:14" outlineLevel="2" x14ac:dyDescent="0.2">
      <c r="A1049" t="s">
        <v>908</v>
      </c>
      <c r="B1049" t="s">
        <v>5</v>
      </c>
      <c r="C1049" t="s">
        <v>2279</v>
      </c>
      <c r="D1049" t="s">
        <v>1249</v>
      </c>
      <c r="E1049" s="3">
        <v>43497</v>
      </c>
      <c r="F1049" s="115">
        <v>184900</v>
      </c>
      <c r="G1049" s="34">
        <v>20190028</v>
      </c>
      <c r="H1049" s="108">
        <v>1</v>
      </c>
      <c r="I1049" s="108">
        <v>1</v>
      </c>
      <c r="J1049" s="31">
        <v>0</v>
      </c>
      <c r="K1049" s="117">
        <f t="shared" si="51"/>
        <v>0</v>
      </c>
      <c r="L1049" s="107">
        <v>0</v>
      </c>
      <c r="M1049" s="107">
        <v>0</v>
      </c>
      <c r="N1049" s="56" t="str">
        <f t="shared" si="52"/>
        <v>Magnolia Realty</v>
      </c>
    </row>
    <row r="1050" spans="1:14" outlineLevel="2" x14ac:dyDescent="0.2">
      <c r="A1050" t="s">
        <v>908</v>
      </c>
      <c r="B1050" t="s">
        <v>5</v>
      </c>
      <c r="C1050" t="s">
        <v>2657</v>
      </c>
      <c r="D1050" t="s">
        <v>802</v>
      </c>
      <c r="E1050" s="3">
        <v>43545</v>
      </c>
      <c r="F1050" s="115">
        <v>191000</v>
      </c>
      <c r="G1050" s="34">
        <v>20190312</v>
      </c>
      <c r="H1050" s="108">
        <v>1</v>
      </c>
      <c r="I1050" s="108">
        <v>1</v>
      </c>
      <c r="J1050" s="31">
        <v>0</v>
      </c>
      <c r="K1050" s="117">
        <f t="shared" si="51"/>
        <v>0</v>
      </c>
      <c r="L1050" s="107">
        <v>0</v>
      </c>
      <c r="M1050" s="107">
        <v>0</v>
      </c>
      <c r="N1050" s="56" t="str">
        <f t="shared" si="52"/>
        <v>Magnolia Realty</v>
      </c>
    </row>
    <row r="1051" spans="1:14" outlineLevel="2" x14ac:dyDescent="0.2">
      <c r="A1051" t="s">
        <v>908</v>
      </c>
      <c r="B1051" t="s">
        <v>5</v>
      </c>
      <c r="C1051" t="s">
        <v>2470</v>
      </c>
      <c r="D1051" t="s">
        <v>6</v>
      </c>
      <c r="E1051" s="3">
        <v>43524</v>
      </c>
      <c r="F1051" s="115">
        <v>249900</v>
      </c>
      <c r="G1051" s="34">
        <v>20182914</v>
      </c>
      <c r="H1051" s="108">
        <v>1</v>
      </c>
      <c r="I1051" s="108">
        <v>1</v>
      </c>
      <c r="J1051" s="31">
        <v>0</v>
      </c>
      <c r="K1051" s="117">
        <f t="shared" si="51"/>
        <v>0</v>
      </c>
      <c r="L1051" s="107">
        <v>0</v>
      </c>
      <c r="M1051" s="107">
        <v>0</v>
      </c>
      <c r="N1051" s="56" t="str">
        <f t="shared" si="52"/>
        <v>Magnolia Realty</v>
      </c>
    </row>
    <row r="1052" spans="1:14" outlineLevel="2" x14ac:dyDescent="0.2">
      <c r="A1052" t="s">
        <v>908</v>
      </c>
      <c r="B1052" t="s">
        <v>5</v>
      </c>
      <c r="C1052" t="s">
        <v>2828</v>
      </c>
      <c r="D1052" t="s">
        <v>6</v>
      </c>
      <c r="E1052" s="3">
        <v>43564</v>
      </c>
      <c r="F1052" s="115">
        <v>325000</v>
      </c>
      <c r="G1052" s="34">
        <v>20190242</v>
      </c>
      <c r="H1052" s="108">
        <v>1</v>
      </c>
      <c r="I1052" s="108">
        <v>1</v>
      </c>
      <c r="J1052" s="31">
        <v>0</v>
      </c>
      <c r="K1052" s="117">
        <f t="shared" si="51"/>
        <v>0</v>
      </c>
      <c r="L1052" s="107">
        <v>0</v>
      </c>
      <c r="M1052" s="107">
        <v>0</v>
      </c>
      <c r="N1052" s="56" t="str">
        <f t="shared" si="52"/>
        <v>Magnolia Realty</v>
      </c>
    </row>
    <row r="1053" spans="1:14" outlineLevel="2" x14ac:dyDescent="0.2">
      <c r="A1053" t="s">
        <v>908</v>
      </c>
      <c r="B1053" t="s">
        <v>5</v>
      </c>
      <c r="C1053" t="s">
        <v>2509</v>
      </c>
      <c r="D1053" t="s">
        <v>65</v>
      </c>
      <c r="E1053" s="3">
        <v>43528</v>
      </c>
      <c r="F1053" s="115">
        <v>342000</v>
      </c>
      <c r="G1053" s="34" t="s">
        <v>838</v>
      </c>
      <c r="H1053" s="108">
        <v>1</v>
      </c>
      <c r="I1053" s="108">
        <v>0</v>
      </c>
      <c r="J1053" s="31">
        <v>0</v>
      </c>
      <c r="K1053" s="117">
        <f t="shared" si="51"/>
        <v>0</v>
      </c>
      <c r="L1053" s="107">
        <v>0</v>
      </c>
      <c r="M1053" s="107">
        <v>0</v>
      </c>
      <c r="N1053" s="56" t="str">
        <f t="shared" si="52"/>
        <v>Magnolia Realty</v>
      </c>
    </row>
    <row r="1054" spans="1:14" outlineLevel="2" x14ac:dyDescent="0.2">
      <c r="A1054" t="s">
        <v>908</v>
      </c>
      <c r="B1054" t="s">
        <v>5</v>
      </c>
      <c r="C1054" t="s">
        <v>2513</v>
      </c>
      <c r="D1054" t="s">
        <v>65</v>
      </c>
      <c r="E1054" s="3">
        <v>43528</v>
      </c>
      <c r="F1054" s="115">
        <v>342000</v>
      </c>
      <c r="G1054" s="34" t="s">
        <v>838</v>
      </c>
      <c r="H1054" s="108">
        <v>1</v>
      </c>
      <c r="I1054" s="108">
        <v>0</v>
      </c>
      <c r="J1054" s="31">
        <v>0</v>
      </c>
      <c r="K1054" s="117">
        <f t="shared" si="51"/>
        <v>0</v>
      </c>
      <c r="L1054" s="107">
        <v>0</v>
      </c>
      <c r="M1054" s="107">
        <v>0</v>
      </c>
      <c r="N1054" s="56" t="str">
        <f t="shared" si="52"/>
        <v>Magnolia Realty</v>
      </c>
    </row>
    <row r="1055" spans="1:14" outlineLevel="2" x14ac:dyDescent="0.2">
      <c r="A1055" t="s">
        <v>908</v>
      </c>
      <c r="B1055" t="s">
        <v>5</v>
      </c>
      <c r="C1055" t="s">
        <v>2923</v>
      </c>
      <c r="D1055" t="s">
        <v>1249</v>
      </c>
      <c r="E1055" s="3">
        <v>43574</v>
      </c>
      <c r="F1055" s="115">
        <v>348000</v>
      </c>
      <c r="G1055" s="34">
        <v>20190644</v>
      </c>
      <c r="H1055" s="108">
        <v>1</v>
      </c>
      <c r="I1055" s="108">
        <v>1</v>
      </c>
      <c r="J1055" s="31">
        <v>0</v>
      </c>
      <c r="K1055" s="117">
        <f t="shared" si="51"/>
        <v>0</v>
      </c>
      <c r="L1055" s="107">
        <v>0</v>
      </c>
      <c r="M1055" s="107">
        <v>0</v>
      </c>
      <c r="N1055" s="56" t="str">
        <f t="shared" si="52"/>
        <v>Magnolia Realty</v>
      </c>
    </row>
    <row r="1056" spans="1:14" outlineLevel="2" x14ac:dyDescent="0.2">
      <c r="A1056" t="s">
        <v>908</v>
      </c>
      <c r="B1056" t="s">
        <v>5</v>
      </c>
      <c r="C1056" t="s">
        <v>2839</v>
      </c>
      <c r="D1056" t="s">
        <v>1249</v>
      </c>
      <c r="E1056" s="3">
        <v>43566</v>
      </c>
      <c r="F1056" s="115">
        <v>370000</v>
      </c>
      <c r="G1056" s="34">
        <v>20190528</v>
      </c>
      <c r="H1056" s="108">
        <v>1</v>
      </c>
      <c r="I1056" s="108">
        <v>1</v>
      </c>
      <c r="J1056" s="31">
        <v>0</v>
      </c>
      <c r="K1056" s="117">
        <f t="shared" si="51"/>
        <v>0</v>
      </c>
      <c r="L1056" s="107">
        <v>0</v>
      </c>
      <c r="M1056" s="107">
        <v>0</v>
      </c>
      <c r="N1056" s="56" t="str">
        <f t="shared" si="52"/>
        <v>Magnolia Realty</v>
      </c>
    </row>
    <row r="1057" spans="1:14" outlineLevel="2" x14ac:dyDescent="0.2">
      <c r="A1057" t="s">
        <v>908</v>
      </c>
      <c r="B1057" t="s">
        <v>5</v>
      </c>
      <c r="C1057" t="s">
        <v>2890</v>
      </c>
      <c r="D1057" t="s">
        <v>1126</v>
      </c>
      <c r="E1057" s="3">
        <v>43571</v>
      </c>
      <c r="F1057" s="115">
        <v>404900</v>
      </c>
      <c r="G1057" s="34">
        <v>20190540</v>
      </c>
      <c r="H1057" s="108">
        <v>1</v>
      </c>
      <c r="I1057" s="108">
        <v>1</v>
      </c>
      <c r="J1057" s="31">
        <v>0</v>
      </c>
      <c r="K1057" s="117">
        <f t="shared" si="51"/>
        <v>0</v>
      </c>
      <c r="L1057" s="107">
        <v>0</v>
      </c>
      <c r="M1057" s="107">
        <v>0</v>
      </c>
      <c r="N1057" s="56" t="str">
        <f t="shared" si="52"/>
        <v>Magnolia Realty</v>
      </c>
    </row>
    <row r="1058" spans="1:14" outlineLevel="2" x14ac:dyDescent="0.2">
      <c r="A1058" t="s">
        <v>908</v>
      </c>
      <c r="B1058" t="s">
        <v>5</v>
      </c>
      <c r="C1058" t="s">
        <v>2113</v>
      </c>
      <c r="D1058" t="s">
        <v>6</v>
      </c>
      <c r="E1058" s="3">
        <v>43469</v>
      </c>
      <c r="F1058" s="115">
        <v>499900</v>
      </c>
      <c r="G1058" s="34">
        <v>20182635</v>
      </c>
      <c r="H1058" s="108">
        <v>1</v>
      </c>
      <c r="I1058" s="108">
        <v>1</v>
      </c>
      <c r="J1058" s="31">
        <v>0</v>
      </c>
      <c r="K1058" s="117">
        <f t="shared" si="51"/>
        <v>0</v>
      </c>
      <c r="L1058" s="107">
        <v>0</v>
      </c>
      <c r="M1058" s="107">
        <v>0</v>
      </c>
      <c r="N1058" s="56" t="str">
        <f t="shared" si="52"/>
        <v>Magnolia Realty</v>
      </c>
    </row>
    <row r="1059" spans="1:14" outlineLevel="2" x14ac:dyDescent="0.2">
      <c r="A1059" t="s">
        <v>908</v>
      </c>
      <c r="B1059" t="s">
        <v>5</v>
      </c>
      <c r="C1059" t="s">
        <v>2344</v>
      </c>
      <c r="D1059" t="s">
        <v>1126</v>
      </c>
      <c r="E1059" s="3">
        <v>43508</v>
      </c>
      <c r="F1059" s="115">
        <v>499900</v>
      </c>
      <c r="G1059" s="34">
        <v>20190150</v>
      </c>
      <c r="H1059" s="108">
        <v>1</v>
      </c>
      <c r="I1059" s="108">
        <v>1</v>
      </c>
      <c r="J1059" s="31">
        <v>0</v>
      </c>
      <c r="K1059" s="117">
        <f t="shared" si="51"/>
        <v>0</v>
      </c>
      <c r="L1059" s="107">
        <v>0</v>
      </c>
      <c r="M1059" s="107">
        <v>0</v>
      </c>
      <c r="N1059" s="56" t="str">
        <f t="shared" si="52"/>
        <v>Magnolia Realty</v>
      </c>
    </row>
    <row r="1060" spans="1:14" outlineLevel="2" x14ac:dyDescent="0.2">
      <c r="A1060" t="s">
        <v>908</v>
      </c>
      <c r="B1060" t="s">
        <v>5</v>
      </c>
      <c r="C1060" t="s">
        <v>2111</v>
      </c>
      <c r="D1060" t="s">
        <v>425</v>
      </c>
      <c r="E1060" s="3">
        <v>43469</v>
      </c>
      <c r="F1060" s="115">
        <v>512000</v>
      </c>
      <c r="G1060" s="34">
        <v>20182805</v>
      </c>
      <c r="H1060" s="108">
        <v>1</v>
      </c>
      <c r="I1060" s="108">
        <v>1</v>
      </c>
      <c r="J1060" s="31">
        <v>0</v>
      </c>
      <c r="K1060" s="117">
        <f t="shared" si="51"/>
        <v>0</v>
      </c>
      <c r="L1060" s="107">
        <v>0</v>
      </c>
      <c r="M1060" s="107">
        <v>0</v>
      </c>
      <c r="N1060" s="56" t="str">
        <f t="shared" si="52"/>
        <v>Magnolia Realty</v>
      </c>
    </row>
    <row r="1061" spans="1:14" outlineLevel="1" x14ac:dyDescent="0.2">
      <c r="A1061" s="29" t="s">
        <v>908</v>
      </c>
      <c r="F1061" s="115">
        <f>SUBTOTAL(9,F1035:F1060)</f>
        <v>8347800</v>
      </c>
      <c r="H1061" s="108">
        <f>SUBTOTAL(9,H1035:H1060)</f>
        <v>26</v>
      </c>
      <c r="I1061" s="108">
        <f>SUBTOTAL(9,I1035:I1060)</f>
        <v>20</v>
      </c>
      <c r="J1061" s="31">
        <f>SUBTOTAL(9,J1035:J1060)</f>
        <v>11</v>
      </c>
      <c r="K1061" s="117">
        <f t="shared" si="51"/>
        <v>0.42307692307692307</v>
      </c>
      <c r="L1061" s="107">
        <f>SUBTOTAL(9,L1035:L1060)</f>
        <v>5</v>
      </c>
      <c r="M1061" s="107">
        <f>SUBTOTAL(9,M1035:M1060)</f>
        <v>4</v>
      </c>
      <c r="N1061" s="56" t="str">
        <f t="shared" si="52"/>
        <v>Magnolia Realty</v>
      </c>
    </row>
    <row r="1062" spans="1:14" outlineLevel="2" x14ac:dyDescent="0.2">
      <c r="A1062" t="s">
        <v>555</v>
      </c>
      <c r="B1062" t="s">
        <v>1535</v>
      </c>
      <c r="C1062" s="3" t="s">
        <v>2166</v>
      </c>
      <c r="D1062" t="s">
        <v>6</v>
      </c>
      <c r="E1062" s="102">
        <v>43481</v>
      </c>
      <c r="F1062" s="115">
        <v>204500</v>
      </c>
      <c r="G1062" s="31" t="s">
        <v>838</v>
      </c>
      <c r="H1062" s="108">
        <v>1</v>
      </c>
      <c r="I1062" s="108">
        <v>0</v>
      </c>
      <c r="J1062" s="31">
        <v>1</v>
      </c>
      <c r="K1062" s="117">
        <f t="shared" si="51"/>
        <v>1</v>
      </c>
      <c r="L1062" s="5">
        <v>0</v>
      </c>
      <c r="M1062" s="5">
        <v>0</v>
      </c>
      <c r="N1062" s="56" t="str">
        <f t="shared" si="52"/>
        <v>Camille Johnson, REALTORS</v>
      </c>
    </row>
    <row r="1063" spans="1:14" outlineLevel="2" x14ac:dyDescent="0.2">
      <c r="A1063" t="s">
        <v>555</v>
      </c>
      <c r="B1063" t="s">
        <v>1535</v>
      </c>
      <c r="C1063" s="3" t="s">
        <v>3253</v>
      </c>
      <c r="D1063" t="s">
        <v>6</v>
      </c>
      <c r="E1063" s="102">
        <v>43608</v>
      </c>
      <c r="F1063" s="115">
        <v>202000</v>
      </c>
      <c r="G1063" s="31">
        <v>20190756</v>
      </c>
      <c r="H1063" s="108">
        <v>1</v>
      </c>
      <c r="I1063" s="108">
        <v>1</v>
      </c>
      <c r="J1063" s="31">
        <v>1</v>
      </c>
      <c r="K1063" s="117">
        <f t="shared" si="51"/>
        <v>1</v>
      </c>
      <c r="L1063" s="5">
        <v>0</v>
      </c>
      <c r="M1063" s="5">
        <v>0</v>
      </c>
      <c r="N1063" s="56" t="str">
        <f t="shared" si="52"/>
        <v>Camille Johnson, REALTORS</v>
      </c>
    </row>
    <row r="1064" spans="1:14" outlineLevel="1" x14ac:dyDescent="0.2">
      <c r="A1064" s="29" t="s">
        <v>555</v>
      </c>
      <c r="C1064" s="3"/>
      <c r="E1064" s="102"/>
      <c r="F1064" s="115">
        <f>SUBTOTAL(9,F1062:F1063)</f>
        <v>406500</v>
      </c>
      <c r="G1064" s="31"/>
      <c r="H1064" s="108">
        <f>SUBTOTAL(9,H1062:H1063)</f>
        <v>2</v>
      </c>
      <c r="I1064" s="108">
        <f>SUBTOTAL(9,I1062:I1063)</f>
        <v>1</v>
      </c>
      <c r="J1064" s="31">
        <f>SUBTOTAL(9,J1062:J1063)</f>
        <v>2</v>
      </c>
      <c r="K1064" s="117">
        <f t="shared" si="51"/>
        <v>1</v>
      </c>
      <c r="L1064" s="5">
        <f>SUBTOTAL(9,L1062:L1063)</f>
        <v>0</v>
      </c>
      <c r="M1064" s="5">
        <f>SUBTOTAL(9,M1062:M1063)</f>
        <v>0</v>
      </c>
      <c r="N1064" s="56" t="str">
        <f t="shared" si="52"/>
        <v>Camille Johnson, REALTORS</v>
      </c>
    </row>
    <row r="1065" spans="1:14" outlineLevel="2" x14ac:dyDescent="0.2">
      <c r="A1065" t="s">
        <v>1085</v>
      </c>
      <c r="B1065" t="s">
        <v>5</v>
      </c>
      <c r="C1065" s="3" t="s">
        <v>2312</v>
      </c>
      <c r="D1065" t="s">
        <v>6</v>
      </c>
      <c r="E1065" s="102">
        <v>43503</v>
      </c>
      <c r="F1065" s="115">
        <v>190000</v>
      </c>
      <c r="G1065" s="31">
        <v>20190038</v>
      </c>
      <c r="H1065" s="108">
        <v>1</v>
      </c>
      <c r="I1065" s="108">
        <v>1</v>
      </c>
      <c r="J1065" s="31">
        <v>1</v>
      </c>
      <c r="K1065" s="117">
        <f t="shared" si="51"/>
        <v>1</v>
      </c>
      <c r="L1065" s="5">
        <v>0</v>
      </c>
      <c r="M1065" s="5">
        <v>0</v>
      </c>
      <c r="N1065" s="56" t="str">
        <f t="shared" si="52"/>
        <v>Magnolia Realty</v>
      </c>
    </row>
    <row r="1066" spans="1:14" outlineLevel="1" x14ac:dyDescent="0.2">
      <c r="A1066" s="29" t="s">
        <v>1085</v>
      </c>
      <c r="C1066" s="3"/>
      <c r="E1066" s="102"/>
      <c r="F1066" s="115">
        <f>SUBTOTAL(9,F1065:F1065)</f>
        <v>190000</v>
      </c>
      <c r="G1066" s="31"/>
      <c r="H1066" s="108">
        <f>SUBTOTAL(9,H1065:H1065)</f>
        <v>1</v>
      </c>
      <c r="I1066" s="108">
        <f>SUBTOTAL(9,I1065:I1065)</f>
        <v>1</v>
      </c>
      <c r="J1066" s="31">
        <f>SUBTOTAL(9,J1065:J1065)</f>
        <v>1</v>
      </c>
      <c r="K1066" s="117">
        <f t="shared" si="51"/>
        <v>1</v>
      </c>
      <c r="L1066" s="5">
        <f>SUBTOTAL(9,L1065:L1065)</f>
        <v>0</v>
      </c>
      <c r="M1066" s="5">
        <f>SUBTOTAL(9,M1065:M1065)</f>
        <v>0</v>
      </c>
      <c r="N1066" s="56" t="str">
        <f t="shared" si="52"/>
        <v>Magnolia Realty</v>
      </c>
    </row>
    <row r="1067" spans="1:14" outlineLevel="2" x14ac:dyDescent="0.2">
      <c r="A1067" t="s">
        <v>1647</v>
      </c>
      <c r="B1067" t="s">
        <v>5</v>
      </c>
      <c r="C1067" s="3" t="s">
        <v>2828</v>
      </c>
      <c r="D1067" t="s">
        <v>6</v>
      </c>
      <c r="E1067" s="102">
        <v>43564</v>
      </c>
      <c r="F1067" s="115">
        <v>325000</v>
      </c>
      <c r="G1067" s="31">
        <v>20190242</v>
      </c>
      <c r="H1067" s="108">
        <v>1</v>
      </c>
      <c r="I1067" s="108">
        <v>1</v>
      </c>
      <c r="J1067" s="31">
        <v>1</v>
      </c>
      <c r="K1067" s="117">
        <f t="shared" si="51"/>
        <v>1</v>
      </c>
      <c r="L1067" s="5">
        <v>0</v>
      </c>
      <c r="M1067" s="5">
        <v>0</v>
      </c>
      <c r="N1067" s="56" t="str">
        <f t="shared" si="52"/>
        <v>Magnolia Realty</v>
      </c>
    </row>
    <row r="1068" spans="1:14" outlineLevel="2" x14ac:dyDescent="0.2">
      <c r="A1068" t="s">
        <v>1647</v>
      </c>
      <c r="B1068" t="s">
        <v>5</v>
      </c>
      <c r="C1068" s="3" t="s">
        <v>3159</v>
      </c>
      <c r="D1068" t="s">
        <v>1126</v>
      </c>
      <c r="E1068" s="102">
        <v>43598</v>
      </c>
      <c r="F1068" s="115">
        <v>365000</v>
      </c>
      <c r="G1068" s="31" t="s">
        <v>838</v>
      </c>
      <c r="H1068" s="108">
        <v>1</v>
      </c>
      <c r="I1068" s="108">
        <v>0</v>
      </c>
      <c r="J1068" s="31">
        <v>1</v>
      </c>
      <c r="K1068" s="117">
        <f t="shared" si="51"/>
        <v>1</v>
      </c>
      <c r="L1068" s="5">
        <v>0</v>
      </c>
      <c r="M1068" s="5">
        <v>0</v>
      </c>
      <c r="N1068" s="56" t="str">
        <f t="shared" si="52"/>
        <v>Magnolia Realty</v>
      </c>
    </row>
    <row r="1069" spans="1:14" outlineLevel="2" x14ac:dyDescent="0.2">
      <c r="A1069" t="s">
        <v>1647</v>
      </c>
      <c r="B1069" t="s">
        <v>5</v>
      </c>
      <c r="C1069" s="3" t="s">
        <v>2919</v>
      </c>
      <c r="D1069" t="s">
        <v>6</v>
      </c>
      <c r="E1069" s="102">
        <v>43573</v>
      </c>
      <c r="F1069" s="115">
        <v>137500</v>
      </c>
      <c r="G1069" s="31" t="s">
        <v>838</v>
      </c>
      <c r="H1069" s="108">
        <v>1</v>
      </c>
      <c r="I1069" s="108">
        <v>0</v>
      </c>
      <c r="J1069" s="31">
        <v>1</v>
      </c>
      <c r="K1069" s="117">
        <f t="shared" si="51"/>
        <v>1</v>
      </c>
      <c r="L1069" s="5">
        <v>0</v>
      </c>
      <c r="M1069" s="5">
        <v>0</v>
      </c>
      <c r="N1069" s="56" t="str">
        <f t="shared" si="52"/>
        <v>Magnolia Realty</v>
      </c>
    </row>
    <row r="1070" spans="1:14" outlineLevel="2" x14ac:dyDescent="0.2">
      <c r="A1070" t="s">
        <v>1647</v>
      </c>
      <c r="B1070" t="s">
        <v>5</v>
      </c>
      <c r="C1070" t="s">
        <v>3275</v>
      </c>
      <c r="D1070" t="s">
        <v>6</v>
      </c>
      <c r="E1070" s="3">
        <v>43609</v>
      </c>
      <c r="F1070" s="115">
        <v>94133</v>
      </c>
      <c r="G1070" s="17" t="s">
        <v>838</v>
      </c>
      <c r="H1070" s="108">
        <v>1</v>
      </c>
      <c r="I1070" s="108">
        <v>0</v>
      </c>
      <c r="J1070" s="31">
        <v>0</v>
      </c>
      <c r="K1070" s="117">
        <f t="shared" si="51"/>
        <v>0</v>
      </c>
      <c r="L1070" s="107">
        <v>0</v>
      </c>
      <c r="M1070" s="107">
        <v>0</v>
      </c>
      <c r="N1070" s="56" t="str">
        <f t="shared" si="52"/>
        <v>Magnolia Realty</v>
      </c>
    </row>
    <row r="1071" spans="1:14" outlineLevel="1" x14ac:dyDescent="0.2">
      <c r="A1071" s="29" t="s">
        <v>1647</v>
      </c>
      <c r="F1071" s="115">
        <f>SUBTOTAL(9,F1067:F1070)</f>
        <v>921633</v>
      </c>
      <c r="G1071" s="17"/>
      <c r="H1071" s="108">
        <f>SUBTOTAL(9,H1067:H1070)</f>
        <v>4</v>
      </c>
      <c r="I1071" s="108">
        <f>SUBTOTAL(9,I1067:I1070)</f>
        <v>1</v>
      </c>
      <c r="J1071" s="31">
        <f>SUBTOTAL(9,J1067:J1070)</f>
        <v>3</v>
      </c>
      <c r="K1071" s="117">
        <f t="shared" si="51"/>
        <v>0.75</v>
      </c>
      <c r="L1071" s="107">
        <f>SUBTOTAL(9,L1067:L1070)</f>
        <v>0</v>
      </c>
      <c r="M1071" s="107">
        <f>SUBTOTAL(9,M1067:M1070)</f>
        <v>0</v>
      </c>
      <c r="N1071" s="56" t="str">
        <f t="shared" si="52"/>
        <v>Magnolia Realty</v>
      </c>
    </row>
    <row r="1072" spans="1:14" outlineLevel="2" x14ac:dyDescent="0.2">
      <c r="A1072" t="s">
        <v>3355</v>
      </c>
      <c r="B1072" t="s">
        <v>2054</v>
      </c>
      <c r="C1072" t="s">
        <v>3356</v>
      </c>
      <c r="D1072" t="s">
        <v>6</v>
      </c>
      <c r="E1072" s="3">
        <v>43616</v>
      </c>
      <c r="F1072" s="115">
        <v>135000</v>
      </c>
      <c r="G1072" s="34" t="s">
        <v>838</v>
      </c>
      <c r="H1072" s="108">
        <v>1</v>
      </c>
      <c r="I1072" s="108">
        <v>0</v>
      </c>
      <c r="J1072" s="31">
        <v>0</v>
      </c>
      <c r="K1072" s="117">
        <f t="shared" si="51"/>
        <v>0</v>
      </c>
      <c r="L1072" s="107">
        <v>0</v>
      </c>
      <c r="M1072" s="107">
        <v>0</v>
      </c>
      <c r="N1072" s="56" t="str">
        <f t="shared" si="52"/>
        <v>Keller Williams Realty GT</v>
      </c>
    </row>
    <row r="1073" spans="1:14" outlineLevel="1" x14ac:dyDescent="0.2">
      <c r="A1073" s="29" t="s">
        <v>3355</v>
      </c>
      <c r="F1073" s="115">
        <f>SUBTOTAL(9,F1072:F1072)</f>
        <v>135000</v>
      </c>
      <c r="H1073" s="108">
        <f>SUBTOTAL(9,H1072:H1072)</f>
        <v>1</v>
      </c>
      <c r="I1073" s="108">
        <f>SUBTOTAL(9,I1072:I1072)</f>
        <v>0</v>
      </c>
      <c r="J1073" s="31">
        <f>SUBTOTAL(9,J1072:J1072)</f>
        <v>0</v>
      </c>
      <c r="K1073" s="117">
        <f t="shared" si="51"/>
        <v>0</v>
      </c>
      <c r="L1073" s="107">
        <f>SUBTOTAL(9,L1072:L1072)</f>
        <v>0</v>
      </c>
      <c r="M1073" s="107">
        <f>SUBTOTAL(9,M1072:M1072)</f>
        <v>0</v>
      </c>
      <c r="N1073" s="56" t="str">
        <f t="shared" si="52"/>
        <v>Keller Williams Realty GT</v>
      </c>
    </row>
    <row r="1074" spans="1:14" outlineLevel="2" x14ac:dyDescent="0.2">
      <c r="A1074" t="s">
        <v>2065</v>
      </c>
      <c r="B1074" t="s">
        <v>1842</v>
      </c>
      <c r="C1074" s="3" t="s">
        <v>791</v>
      </c>
      <c r="D1074" t="s">
        <v>6</v>
      </c>
      <c r="E1074" s="102">
        <v>43559</v>
      </c>
      <c r="F1074" s="115">
        <v>147900</v>
      </c>
      <c r="G1074" s="31" t="s">
        <v>838</v>
      </c>
      <c r="H1074" s="108">
        <v>1</v>
      </c>
      <c r="I1074" s="108">
        <v>0</v>
      </c>
      <c r="J1074" s="31">
        <v>1</v>
      </c>
      <c r="K1074" s="117">
        <f t="shared" si="51"/>
        <v>1</v>
      </c>
      <c r="L1074" s="5">
        <v>0</v>
      </c>
      <c r="M1074" s="5">
        <v>0</v>
      </c>
      <c r="N1074" s="56" t="str">
        <f t="shared" si="52"/>
        <v>Coldwell Banker Apex, REALTORS</v>
      </c>
    </row>
    <row r="1075" spans="1:14" outlineLevel="2" x14ac:dyDescent="0.2">
      <c r="A1075" t="s">
        <v>2065</v>
      </c>
      <c r="B1075" t="s">
        <v>1842</v>
      </c>
      <c r="C1075" s="3" t="s">
        <v>2693</v>
      </c>
      <c r="D1075" t="s">
        <v>1249</v>
      </c>
      <c r="E1075" s="102">
        <v>43549</v>
      </c>
      <c r="F1075" s="115">
        <v>324900</v>
      </c>
      <c r="G1075" s="31" t="s">
        <v>838</v>
      </c>
      <c r="H1075" s="108">
        <v>1</v>
      </c>
      <c r="I1075" s="108">
        <v>0</v>
      </c>
      <c r="J1075" s="31">
        <v>1</v>
      </c>
      <c r="K1075" s="117">
        <f t="shared" si="51"/>
        <v>1</v>
      </c>
      <c r="L1075" s="5">
        <v>0</v>
      </c>
      <c r="M1075" s="5">
        <v>0</v>
      </c>
      <c r="N1075" s="56" t="str">
        <f t="shared" si="52"/>
        <v>Coldwell Banker Apex, REALTORS</v>
      </c>
    </row>
    <row r="1076" spans="1:14" outlineLevel="2" x14ac:dyDescent="0.2">
      <c r="A1076" t="s">
        <v>2065</v>
      </c>
      <c r="B1076" t="s">
        <v>1842</v>
      </c>
      <c r="C1076" s="3" t="s">
        <v>3125</v>
      </c>
      <c r="D1076" t="s">
        <v>216</v>
      </c>
      <c r="E1076" s="102">
        <v>43595</v>
      </c>
      <c r="F1076" s="115">
        <v>195000</v>
      </c>
      <c r="G1076" s="31" t="s">
        <v>838</v>
      </c>
      <c r="H1076" s="108">
        <v>1</v>
      </c>
      <c r="I1076" s="108">
        <v>0</v>
      </c>
      <c r="J1076" s="31">
        <v>1</v>
      </c>
      <c r="K1076" s="117">
        <f t="shared" si="51"/>
        <v>1</v>
      </c>
      <c r="L1076" s="5">
        <v>0</v>
      </c>
      <c r="M1076" s="5">
        <v>0</v>
      </c>
      <c r="N1076" s="56" t="str">
        <f t="shared" si="52"/>
        <v>Coldwell Banker Apex, REALTORS</v>
      </c>
    </row>
    <row r="1077" spans="1:14" outlineLevel="2" x14ac:dyDescent="0.2">
      <c r="A1077" t="s">
        <v>2065</v>
      </c>
      <c r="B1077" t="s">
        <v>1842</v>
      </c>
      <c r="C1077" s="3" t="s">
        <v>2967</v>
      </c>
      <c r="D1077" t="s">
        <v>6</v>
      </c>
      <c r="E1077" s="102">
        <v>43581</v>
      </c>
      <c r="F1077" s="115">
        <v>47000</v>
      </c>
      <c r="G1077" s="31" t="s">
        <v>838</v>
      </c>
      <c r="H1077" s="108">
        <v>1</v>
      </c>
      <c r="I1077" s="108">
        <v>0</v>
      </c>
      <c r="J1077" s="31">
        <v>1</v>
      </c>
      <c r="K1077" s="117">
        <f t="shared" si="51"/>
        <v>1</v>
      </c>
      <c r="L1077" s="5">
        <v>0</v>
      </c>
      <c r="M1077" s="5">
        <v>0</v>
      </c>
      <c r="N1077" s="56" t="str">
        <f t="shared" si="52"/>
        <v>Coldwell Banker Apex, REALTORS</v>
      </c>
    </row>
    <row r="1078" spans="1:14" outlineLevel="2" x14ac:dyDescent="0.2">
      <c r="A1078" t="s">
        <v>2065</v>
      </c>
      <c r="B1078" t="s">
        <v>1842</v>
      </c>
      <c r="C1078" s="3" t="s">
        <v>3274</v>
      </c>
      <c r="D1078" t="s">
        <v>6</v>
      </c>
      <c r="E1078" s="102">
        <v>43609</v>
      </c>
      <c r="F1078" s="115">
        <v>134000</v>
      </c>
      <c r="G1078" s="31">
        <v>20190816</v>
      </c>
      <c r="H1078" s="108">
        <v>1</v>
      </c>
      <c r="I1078" s="108">
        <v>1</v>
      </c>
      <c r="J1078" s="31">
        <v>1</v>
      </c>
      <c r="K1078" s="117">
        <f t="shared" si="51"/>
        <v>1</v>
      </c>
      <c r="L1078" s="5">
        <v>0</v>
      </c>
      <c r="M1078" s="5">
        <v>0</v>
      </c>
      <c r="N1078" s="56" t="str">
        <f t="shared" si="52"/>
        <v>Coldwell Banker Apex, REALTORS</v>
      </c>
    </row>
    <row r="1079" spans="1:14" outlineLevel="2" x14ac:dyDescent="0.2">
      <c r="A1079" t="s">
        <v>2065</v>
      </c>
      <c r="B1079" t="s">
        <v>5</v>
      </c>
      <c r="C1079" t="s">
        <v>2718</v>
      </c>
      <c r="D1079" t="s">
        <v>6</v>
      </c>
      <c r="E1079" s="3">
        <v>43551</v>
      </c>
      <c r="F1079" s="115">
        <v>95000</v>
      </c>
      <c r="G1079" s="17">
        <v>20190102</v>
      </c>
      <c r="H1079" s="108">
        <v>1</v>
      </c>
      <c r="I1079" s="108">
        <v>1</v>
      </c>
      <c r="J1079" s="31">
        <v>0</v>
      </c>
      <c r="K1079" s="117">
        <f t="shared" si="51"/>
        <v>0</v>
      </c>
      <c r="L1079" s="107">
        <v>0</v>
      </c>
      <c r="M1079" s="107">
        <v>0</v>
      </c>
      <c r="N1079" s="56" t="str">
        <f t="shared" si="52"/>
        <v>Magnolia Realty</v>
      </c>
    </row>
    <row r="1080" spans="1:14" outlineLevel="2" x14ac:dyDescent="0.2">
      <c r="A1080" t="s">
        <v>2065</v>
      </c>
      <c r="B1080" t="s">
        <v>1842</v>
      </c>
      <c r="C1080" t="s">
        <v>2070</v>
      </c>
      <c r="D1080" t="s">
        <v>1249</v>
      </c>
      <c r="E1080" s="3">
        <v>43556</v>
      </c>
      <c r="F1080" s="115">
        <v>175000</v>
      </c>
      <c r="G1080" s="34" t="s">
        <v>838</v>
      </c>
      <c r="H1080" s="108">
        <v>1</v>
      </c>
      <c r="I1080" s="108">
        <v>0</v>
      </c>
      <c r="J1080" s="31">
        <v>0</v>
      </c>
      <c r="K1080" s="117">
        <f t="shared" si="51"/>
        <v>0</v>
      </c>
      <c r="L1080" s="107">
        <v>0</v>
      </c>
      <c r="M1080" s="107">
        <v>0</v>
      </c>
      <c r="N1080" s="56" t="str">
        <f t="shared" si="52"/>
        <v>Coldwell Banker Apex, REALTORS</v>
      </c>
    </row>
    <row r="1081" spans="1:14" outlineLevel="2" x14ac:dyDescent="0.2">
      <c r="A1081" t="s">
        <v>2065</v>
      </c>
      <c r="B1081" t="s">
        <v>1842</v>
      </c>
      <c r="C1081" t="s">
        <v>3264</v>
      </c>
      <c r="D1081" t="s">
        <v>1249</v>
      </c>
      <c r="E1081" s="3">
        <v>43609</v>
      </c>
      <c r="F1081" s="115">
        <v>218000</v>
      </c>
      <c r="G1081" s="34" t="s">
        <v>838</v>
      </c>
      <c r="H1081" s="108">
        <v>1</v>
      </c>
      <c r="I1081" s="108">
        <v>0</v>
      </c>
      <c r="J1081" s="31">
        <v>0</v>
      </c>
      <c r="K1081" s="117">
        <f t="shared" si="51"/>
        <v>0</v>
      </c>
      <c r="L1081" s="107">
        <v>0</v>
      </c>
      <c r="M1081" s="107">
        <v>0</v>
      </c>
      <c r="N1081" s="56" t="str">
        <f t="shared" si="52"/>
        <v>Coldwell Banker Apex, REALTORS</v>
      </c>
    </row>
    <row r="1082" spans="1:14" outlineLevel="2" x14ac:dyDescent="0.2">
      <c r="A1082" t="s">
        <v>2065</v>
      </c>
      <c r="B1082" t="s">
        <v>5</v>
      </c>
      <c r="C1082" t="s">
        <v>2410</v>
      </c>
      <c r="D1082" t="s">
        <v>11</v>
      </c>
      <c r="E1082" s="3">
        <v>43517</v>
      </c>
      <c r="F1082" s="115">
        <v>333000</v>
      </c>
      <c r="G1082" s="34" t="s">
        <v>838</v>
      </c>
      <c r="H1082" s="108">
        <v>1</v>
      </c>
      <c r="I1082" s="108">
        <v>0</v>
      </c>
      <c r="J1082" s="31">
        <v>0</v>
      </c>
      <c r="K1082" s="117">
        <f t="shared" si="51"/>
        <v>0</v>
      </c>
      <c r="L1082" s="107">
        <v>0</v>
      </c>
      <c r="M1082" s="107">
        <v>0</v>
      </c>
      <c r="N1082" s="56" t="str">
        <f t="shared" si="52"/>
        <v>Magnolia Realty</v>
      </c>
    </row>
    <row r="1083" spans="1:14" outlineLevel="1" x14ac:dyDescent="0.2">
      <c r="A1083" s="29" t="s">
        <v>2065</v>
      </c>
      <c r="F1083" s="115">
        <f>SUBTOTAL(9,F1074:F1082)</f>
        <v>1669800</v>
      </c>
      <c r="H1083" s="108">
        <f>SUBTOTAL(9,H1074:H1082)</f>
        <v>9</v>
      </c>
      <c r="I1083" s="108">
        <f>SUBTOTAL(9,I1074:I1082)</f>
        <v>2</v>
      </c>
      <c r="J1083" s="31">
        <f>SUBTOTAL(9,J1074:J1082)</f>
        <v>5</v>
      </c>
      <c r="K1083" s="117">
        <f t="shared" si="51"/>
        <v>0.55555555555555558</v>
      </c>
      <c r="L1083" s="107">
        <f>SUBTOTAL(9,L1074:L1082)</f>
        <v>0</v>
      </c>
      <c r="M1083" s="107">
        <f>SUBTOTAL(9,M1074:M1082)</f>
        <v>0</v>
      </c>
      <c r="N1083" s="56" t="str">
        <f t="shared" si="52"/>
        <v>Magnolia Realty</v>
      </c>
    </row>
    <row r="1084" spans="1:14" outlineLevel="2" x14ac:dyDescent="0.2">
      <c r="A1084" t="s">
        <v>1181</v>
      </c>
      <c r="B1084" t="s">
        <v>5</v>
      </c>
      <c r="C1084" s="3" t="s">
        <v>2042</v>
      </c>
      <c r="D1084" t="s">
        <v>1249</v>
      </c>
      <c r="E1084" s="102">
        <v>43572</v>
      </c>
      <c r="F1084" s="115">
        <v>141000</v>
      </c>
      <c r="G1084" s="31" t="s">
        <v>838</v>
      </c>
      <c r="H1084" s="108">
        <v>1</v>
      </c>
      <c r="I1084" s="108">
        <v>0</v>
      </c>
      <c r="J1084" s="31">
        <v>1</v>
      </c>
      <c r="K1084" s="117">
        <f t="shared" si="51"/>
        <v>1</v>
      </c>
      <c r="L1084" s="5">
        <v>0</v>
      </c>
      <c r="M1084" s="5">
        <v>0</v>
      </c>
      <c r="N1084" s="56" t="str">
        <f t="shared" si="52"/>
        <v>Magnolia Realty</v>
      </c>
    </row>
    <row r="1085" spans="1:14" outlineLevel="2" x14ac:dyDescent="0.2">
      <c r="A1085" t="s">
        <v>1181</v>
      </c>
      <c r="B1085" t="s">
        <v>5</v>
      </c>
      <c r="C1085" s="3" t="s">
        <v>3307</v>
      </c>
      <c r="D1085" t="s">
        <v>216</v>
      </c>
      <c r="E1085" s="102">
        <v>43614</v>
      </c>
      <c r="F1085" s="115">
        <v>174900</v>
      </c>
      <c r="G1085" s="31" t="s">
        <v>838</v>
      </c>
      <c r="H1085" s="108">
        <v>1</v>
      </c>
      <c r="I1085" s="108">
        <v>0</v>
      </c>
      <c r="J1085" s="31">
        <v>1</v>
      </c>
      <c r="K1085" s="117">
        <f t="shared" si="51"/>
        <v>1</v>
      </c>
      <c r="L1085" s="5">
        <v>0</v>
      </c>
      <c r="M1085" s="5">
        <v>0</v>
      </c>
      <c r="N1085" s="56" t="str">
        <f t="shared" si="52"/>
        <v>Magnolia Realty</v>
      </c>
    </row>
    <row r="1086" spans="1:14" outlineLevel="1" x14ac:dyDescent="0.2">
      <c r="A1086" s="29" t="s">
        <v>1181</v>
      </c>
      <c r="C1086" s="3"/>
      <c r="E1086" s="102"/>
      <c r="F1086" s="115">
        <f>SUBTOTAL(9,F1084:F1085)</f>
        <v>315900</v>
      </c>
      <c r="G1086" s="31"/>
      <c r="H1086" s="108">
        <f>SUBTOTAL(9,H1084:H1085)</f>
        <v>2</v>
      </c>
      <c r="I1086" s="108">
        <f>SUBTOTAL(9,I1084:I1085)</f>
        <v>0</v>
      </c>
      <c r="J1086" s="31">
        <f>SUBTOTAL(9,J1084:J1085)</f>
        <v>2</v>
      </c>
      <c r="K1086" s="117">
        <f t="shared" si="51"/>
        <v>1</v>
      </c>
      <c r="L1086" s="5">
        <f>SUBTOTAL(9,L1084:L1085)</f>
        <v>0</v>
      </c>
      <c r="M1086" s="5">
        <f>SUBTOTAL(9,M1084:M1085)</f>
        <v>0</v>
      </c>
      <c r="N1086" s="56" t="str">
        <f t="shared" si="52"/>
        <v>Magnolia Realty</v>
      </c>
    </row>
    <row r="1087" spans="1:14" outlineLevel="2" x14ac:dyDescent="0.2">
      <c r="A1087" t="s">
        <v>399</v>
      </c>
      <c r="B1087" t="s">
        <v>1867</v>
      </c>
      <c r="C1087" t="s">
        <v>2531</v>
      </c>
      <c r="D1087" t="s">
        <v>6</v>
      </c>
      <c r="E1087" s="3">
        <v>43530</v>
      </c>
      <c r="F1087" s="115">
        <v>305000</v>
      </c>
      <c r="G1087" s="34" t="s">
        <v>838</v>
      </c>
      <c r="H1087" s="108">
        <v>1</v>
      </c>
      <c r="I1087" s="108">
        <v>0</v>
      </c>
      <c r="J1087" s="31">
        <v>0</v>
      </c>
      <c r="K1087" s="117">
        <f t="shared" si="51"/>
        <v>0</v>
      </c>
      <c r="L1087" s="107">
        <v>0</v>
      </c>
      <c r="M1087" s="107">
        <v>0</v>
      </c>
      <c r="N1087" s="56" t="str">
        <f t="shared" si="52"/>
        <v>Texas Crossroads Realty, LLC</v>
      </c>
    </row>
    <row r="1088" spans="1:14" outlineLevel="1" x14ac:dyDescent="0.2">
      <c r="A1088" s="29" t="s">
        <v>399</v>
      </c>
      <c r="F1088" s="115">
        <f>SUBTOTAL(9,F1087:F1087)</f>
        <v>305000</v>
      </c>
      <c r="H1088" s="108">
        <f>SUBTOTAL(9,H1087:H1087)</f>
        <v>1</v>
      </c>
      <c r="I1088" s="108">
        <f>SUBTOTAL(9,I1087:I1087)</f>
        <v>0</v>
      </c>
      <c r="J1088" s="31">
        <f>SUBTOTAL(9,J1087:J1087)</f>
        <v>0</v>
      </c>
      <c r="K1088" s="117">
        <f t="shared" si="51"/>
        <v>0</v>
      </c>
      <c r="L1088" s="107">
        <f>SUBTOTAL(9,L1087:L1087)</f>
        <v>0</v>
      </c>
      <c r="M1088" s="107">
        <f>SUBTOTAL(9,M1087:M1087)</f>
        <v>0</v>
      </c>
      <c r="N1088" s="56" t="str">
        <f t="shared" si="52"/>
        <v>Texas Crossroads Realty, LLC</v>
      </c>
    </row>
    <row r="1089" spans="1:14" outlineLevel="2" x14ac:dyDescent="0.2">
      <c r="A1089" t="s">
        <v>800</v>
      </c>
      <c r="B1089" t="s">
        <v>1286</v>
      </c>
      <c r="C1089" s="3" t="s">
        <v>2607</v>
      </c>
      <c r="D1089" t="s">
        <v>426</v>
      </c>
      <c r="E1089" s="102">
        <v>43538</v>
      </c>
      <c r="F1089" s="115">
        <v>90000</v>
      </c>
      <c r="G1089" s="31" t="s">
        <v>838</v>
      </c>
      <c r="H1089" s="108">
        <v>1</v>
      </c>
      <c r="I1089" s="108">
        <v>0</v>
      </c>
      <c r="J1089" s="31">
        <v>1</v>
      </c>
      <c r="K1089" s="117">
        <f t="shared" si="51"/>
        <v>1</v>
      </c>
      <c r="L1089" s="5">
        <v>0</v>
      </c>
      <c r="M1089" s="5">
        <v>0</v>
      </c>
      <c r="N1089" s="56" t="str">
        <f t="shared" si="52"/>
        <v>Harrell Residential</v>
      </c>
    </row>
    <row r="1090" spans="1:14" outlineLevel="2" x14ac:dyDescent="0.2">
      <c r="A1090" t="s">
        <v>800</v>
      </c>
      <c r="B1090" t="s">
        <v>1286</v>
      </c>
      <c r="C1090" s="3" t="s">
        <v>1179</v>
      </c>
      <c r="D1090" t="s">
        <v>6</v>
      </c>
      <c r="E1090" s="102">
        <v>43539</v>
      </c>
      <c r="F1090" s="115">
        <v>205000</v>
      </c>
      <c r="G1090" s="31" t="s">
        <v>838</v>
      </c>
      <c r="H1090" s="108">
        <v>1</v>
      </c>
      <c r="I1090" s="108">
        <v>0</v>
      </c>
      <c r="J1090" s="31">
        <v>1</v>
      </c>
      <c r="K1090" s="117">
        <f t="shared" si="51"/>
        <v>1</v>
      </c>
      <c r="L1090" s="5">
        <v>1</v>
      </c>
      <c r="M1090" s="5">
        <v>0</v>
      </c>
      <c r="N1090" s="56" t="str">
        <f t="shared" si="52"/>
        <v>Harrell Residential</v>
      </c>
    </row>
    <row r="1091" spans="1:14" outlineLevel="2" x14ac:dyDescent="0.2">
      <c r="A1091" t="s">
        <v>800</v>
      </c>
      <c r="B1091" t="s">
        <v>1286</v>
      </c>
      <c r="C1091" s="3" t="s">
        <v>2479</v>
      </c>
      <c r="D1091" t="s">
        <v>6</v>
      </c>
      <c r="E1091" s="102">
        <v>43524</v>
      </c>
      <c r="F1091" s="115">
        <v>150000</v>
      </c>
      <c r="G1091" s="31" t="s">
        <v>838</v>
      </c>
      <c r="H1091" s="108">
        <v>1</v>
      </c>
      <c r="I1091" s="108">
        <v>0</v>
      </c>
      <c r="J1091" s="31">
        <v>1</v>
      </c>
      <c r="K1091" s="117">
        <f t="shared" ref="K1091:K1154" si="53">+J1091/H1091</f>
        <v>1</v>
      </c>
      <c r="L1091" s="5">
        <v>0</v>
      </c>
      <c r="M1091" s="5">
        <v>0</v>
      </c>
      <c r="N1091" s="56" t="str">
        <f t="shared" ref="N1091:N1154" si="54">IF(B1091="",B1090,B1091)</f>
        <v>Harrell Residential</v>
      </c>
    </row>
    <row r="1092" spans="1:14" outlineLevel="1" x14ac:dyDescent="0.2">
      <c r="A1092" s="29" t="s">
        <v>800</v>
      </c>
      <c r="C1092" s="3"/>
      <c r="E1092" s="102"/>
      <c r="F1092" s="115">
        <f>SUBTOTAL(9,F1089:F1091)</f>
        <v>445000</v>
      </c>
      <c r="G1092" s="31"/>
      <c r="H1092" s="108">
        <f>SUBTOTAL(9,H1089:H1091)</f>
        <v>3</v>
      </c>
      <c r="I1092" s="108">
        <f>SUBTOTAL(9,I1089:I1091)</f>
        <v>0</v>
      </c>
      <c r="J1092" s="31">
        <f>SUBTOTAL(9,J1089:J1091)</f>
        <v>3</v>
      </c>
      <c r="K1092" s="117">
        <f t="shared" si="53"/>
        <v>1</v>
      </c>
      <c r="L1092" s="5">
        <f>SUBTOTAL(9,L1089:L1091)</f>
        <v>1</v>
      </c>
      <c r="M1092" s="5">
        <f>SUBTOTAL(9,M1089:M1091)</f>
        <v>0</v>
      </c>
      <c r="N1092" s="56" t="str">
        <f t="shared" si="54"/>
        <v>Harrell Residential</v>
      </c>
    </row>
    <row r="1093" spans="1:14" outlineLevel="2" x14ac:dyDescent="0.2">
      <c r="A1093" t="s">
        <v>198</v>
      </c>
      <c r="B1093" t="s">
        <v>285</v>
      </c>
      <c r="C1093" s="3" t="s">
        <v>3081</v>
      </c>
      <c r="D1093" s="2" t="s">
        <v>730</v>
      </c>
      <c r="E1093" s="126">
        <v>43591</v>
      </c>
      <c r="F1093" s="127">
        <v>27000</v>
      </c>
      <c r="G1093" s="129" t="s">
        <v>838</v>
      </c>
      <c r="H1093" s="108">
        <v>1</v>
      </c>
      <c r="I1093" s="108">
        <v>0</v>
      </c>
      <c r="J1093" s="31">
        <v>0</v>
      </c>
      <c r="K1093" s="117">
        <f t="shared" si="53"/>
        <v>0</v>
      </c>
      <c r="L1093" s="107">
        <v>0</v>
      </c>
      <c r="M1093" s="107">
        <v>0</v>
      </c>
      <c r="N1093" s="56" t="str">
        <f t="shared" si="54"/>
        <v>Twin Lakes Ranch Realty</v>
      </c>
    </row>
    <row r="1094" spans="1:14" outlineLevel="2" x14ac:dyDescent="0.2">
      <c r="A1094" t="s">
        <v>198</v>
      </c>
      <c r="B1094" t="s">
        <v>285</v>
      </c>
      <c r="C1094" s="3" t="s">
        <v>2443</v>
      </c>
      <c r="D1094" s="2" t="s">
        <v>730</v>
      </c>
      <c r="E1094" s="126">
        <v>43522</v>
      </c>
      <c r="F1094" s="127">
        <v>29000</v>
      </c>
      <c r="G1094" s="129" t="s">
        <v>838</v>
      </c>
      <c r="H1094" s="108">
        <v>1</v>
      </c>
      <c r="I1094" s="108">
        <v>0</v>
      </c>
      <c r="J1094" s="31">
        <v>0</v>
      </c>
      <c r="K1094" s="117">
        <f t="shared" si="53"/>
        <v>0</v>
      </c>
      <c r="L1094" s="107">
        <v>0</v>
      </c>
      <c r="M1094" s="107">
        <v>0</v>
      </c>
      <c r="N1094" s="56" t="str">
        <f t="shared" si="54"/>
        <v>Twin Lakes Ranch Realty</v>
      </c>
    </row>
    <row r="1095" spans="1:14" outlineLevel="2" x14ac:dyDescent="0.2">
      <c r="A1095" t="s">
        <v>198</v>
      </c>
      <c r="B1095" t="s">
        <v>285</v>
      </c>
      <c r="C1095" t="s">
        <v>2471</v>
      </c>
      <c r="D1095" t="s">
        <v>730</v>
      </c>
      <c r="E1095" s="3">
        <v>43524</v>
      </c>
      <c r="F1095" s="115">
        <v>44000</v>
      </c>
      <c r="G1095" s="17" t="s">
        <v>838</v>
      </c>
      <c r="H1095" s="108">
        <v>1</v>
      </c>
      <c r="I1095" s="108">
        <v>0</v>
      </c>
      <c r="J1095" s="31">
        <v>0</v>
      </c>
      <c r="K1095" s="117">
        <f t="shared" si="53"/>
        <v>0</v>
      </c>
      <c r="L1095" s="107">
        <v>0</v>
      </c>
      <c r="M1095" s="107">
        <v>0</v>
      </c>
      <c r="N1095" s="56" t="str">
        <f t="shared" si="54"/>
        <v>Twin Lakes Ranch Realty</v>
      </c>
    </row>
    <row r="1096" spans="1:14" outlineLevel="2" x14ac:dyDescent="0.2">
      <c r="A1096" t="s">
        <v>198</v>
      </c>
      <c r="B1096" t="s">
        <v>285</v>
      </c>
      <c r="C1096" t="s">
        <v>3025</v>
      </c>
      <c r="D1096" t="s">
        <v>730</v>
      </c>
      <c r="E1096" s="3">
        <v>43585</v>
      </c>
      <c r="F1096" s="115">
        <v>48000</v>
      </c>
      <c r="G1096" s="17" t="s">
        <v>838</v>
      </c>
      <c r="H1096" s="108">
        <v>1</v>
      </c>
      <c r="I1096" s="108">
        <v>0</v>
      </c>
      <c r="J1096" s="31">
        <v>0</v>
      </c>
      <c r="K1096" s="117">
        <f t="shared" si="53"/>
        <v>0</v>
      </c>
      <c r="L1096" s="107">
        <v>0</v>
      </c>
      <c r="M1096" s="107">
        <v>0</v>
      </c>
      <c r="N1096" s="56" t="str">
        <f t="shared" si="54"/>
        <v>Twin Lakes Ranch Realty</v>
      </c>
    </row>
    <row r="1097" spans="1:14" outlineLevel="2" x14ac:dyDescent="0.2">
      <c r="A1097" t="s">
        <v>198</v>
      </c>
      <c r="B1097" t="s">
        <v>285</v>
      </c>
      <c r="C1097" t="s">
        <v>2299</v>
      </c>
      <c r="D1097" t="s">
        <v>730</v>
      </c>
      <c r="E1097" s="3">
        <v>43500</v>
      </c>
      <c r="F1097" s="115">
        <v>92800</v>
      </c>
      <c r="G1097" s="17" t="s">
        <v>838</v>
      </c>
      <c r="H1097" s="108">
        <v>1</v>
      </c>
      <c r="I1097" s="108">
        <v>0</v>
      </c>
      <c r="J1097" s="31">
        <v>0</v>
      </c>
      <c r="K1097" s="117">
        <f t="shared" si="53"/>
        <v>0</v>
      </c>
      <c r="L1097" s="107">
        <v>0</v>
      </c>
      <c r="M1097" s="107">
        <v>0</v>
      </c>
      <c r="N1097" s="56" t="str">
        <f t="shared" si="54"/>
        <v>Twin Lakes Ranch Realty</v>
      </c>
    </row>
    <row r="1098" spans="1:14" outlineLevel="2" x14ac:dyDescent="0.2">
      <c r="A1098" t="s">
        <v>198</v>
      </c>
      <c r="B1098" t="s">
        <v>285</v>
      </c>
      <c r="C1098" t="s">
        <v>2812</v>
      </c>
      <c r="D1098" t="s">
        <v>730</v>
      </c>
      <c r="E1098" s="3">
        <v>43563</v>
      </c>
      <c r="F1098" s="115">
        <v>100000</v>
      </c>
      <c r="G1098" s="17" t="s">
        <v>838</v>
      </c>
      <c r="H1098" s="108">
        <v>1</v>
      </c>
      <c r="I1098" s="108">
        <v>0</v>
      </c>
      <c r="J1098" s="31">
        <v>0</v>
      </c>
      <c r="K1098" s="117">
        <f t="shared" si="53"/>
        <v>0</v>
      </c>
      <c r="L1098" s="107">
        <v>0</v>
      </c>
      <c r="M1098" s="107">
        <v>0</v>
      </c>
      <c r="N1098" s="56" t="str">
        <f t="shared" si="54"/>
        <v>Twin Lakes Ranch Realty</v>
      </c>
    </row>
    <row r="1099" spans="1:14" outlineLevel="2" x14ac:dyDescent="0.2">
      <c r="A1099" t="s">
        <v>198</v>
      </c>
      <c r="B1099" t="s">
        <v>285</v>
      </c>
      <c r="C1099" t="s">
        <v>2881</v>
      </c>
      <c r="D1099" t="s">
        <v>730</v>
      </c>
      <c r="E1099" s="3">
        <v>43570</v>
      </c>
      <c r="F1099" s="115">
        <v>150000</v>
      </c>
      <c r="G1099" s="34">
        <v>20190186</v>
      </c>
      <c r="H1099" s="108">
        <v>1</v>
      </c>
      <c r="I1099" s="108">
        <v>1</v>
      </c>
      <c r="J1099" s="31">
        <v>0</v>
      </c>
      <c r="K1099" s="117">
        <f t="shared" si="53"/>
        <v>0</v>
      </c>
      <c r="L1099" s="107">
        <v>0</v>
      </c>
      <c r="M1099" s="107">
        <v>0</v>
      </c>
      <c r="N1099" s="56" t="str">
        <f t="shared" si="54"/>
        <v>Twin Lakes Ranch Realty</v>
      </c>
    </row>
    <row r="1100" spans="1:14" outlineLevel="1" x14ac:dyDescent="0.2">
      <c r="A1100" s="29" t="s">
        <v>198</v>
      </c>
      <c r="F1100" s="115">
        <f>SUBTOTAL(9,F1093:F1099)</f>
        <v>490800</v>
      </c>
      <c r="H1100" s="108">
        <f>SUBTOTAL(9,H1093:H1099)</f>
        <v>7</v>
      </c>
      <c r="I1100" s="108">
        <f>SUBTOTAL(9,I1093:I1099)</f>
        <v>1</v>
      </c>
      <c r="J1100" s="31">
        <f>SUBTOTAL(9,J1093:J1099)</f>
        <v>0</v>
      </c>
      <c r="K1100" s="117">
        <f t="shared" si="53"/>
        <v>0</v>
      </c>
      <c r="L1100" s="107">
        <f>SUBTOTAL(9,L1093:L1099)</f>
        <v>0</v>
      </c>
      <c r="M1100" s="107">
        <f>SUBTOTAL(9,M1093:M1099)</f>
        <v>0</v>
      </c>
      <c r="N1100" s="56" t="str">
        <f t="shared" si="54"/>
        <v>Twin Lakes Ranch Realty</v>
      </c>
    </row>
    <row r="1101" spans="1:14" outlineLevel="2" x14ac:dyDescent="0.2">
      <c r="A1101" t="s">
        <v>717</v>
      </c>
      <c r="B1101" t="s">
        <v>231</v>
      </c>
      <c r="C1101" t="s">
        <v>2580</v>
      </c>
      <c r="D1101" t="s">
        <v>6</v>
      </c>
      <c r="E1101" s="3">
        <v>43536</v>
      </c>
      <c r="F1101" s="115">
        <v>179000</v>
      </c>
      <c r="G1101" s="34" t="s">
        <v>838</v>
      </c>
      <c r="H1101" s="108">
        <v>1</v>
      </c>
      <c r="I1101" s="108">
        <v>0</v>
      </c>
      <c r="J1101" s="31">
        <v>0</v>
      </c>
      <c r="K1101" s="117">
        <f t="shared" si="53"/>
        <v>0</v>
      </c>
      <c r="L1101" s="107">
        <v>0</v>
      </c>
      <c r="M1101" s="107">
        <v>0</v>
      </c>
      <c r="N1101" s="56" t="str">
        <f t="shared" si="54"/>
        <v>ListingResults.com</v>
      </c>
    </row>
    <row r="1102" spans="1:14" outlineLevel="2" x14ac:dyDescent="0.2">
      <c r="A1102" t="s">
        <v>717</v>
      </c>
      <c r="B1102" t="s">
        <v>231</v>
      </c>
      <c r="C1102" t="s">
        <v>2461</v>
      </c>
      <c r="D1102" t="s">
        <v>6</v>
      </c>
      <c r="E1102" s="3">
        <v>43524</v>
      </c>
      <c r="F1102" s="115">
        <v>197000</v>
      </c>
      <c r="G1102" s="34" t="s">
        <v>838</v>
      </c>
      <c r="H1102" s="108">
        <v>1</v>
      </c>
      <c r="I1102" s="108">
        <v>0</v>
      </c>
      <c r="J1102" s="31">
        <v>0</v>
      </c>
      <c r="K1102" s="117">
        <f t="shared" si="53"/>
        <v>0</v>
      </c>
      <c r="L1102" s="107">
        <v>0</v>
      </c>
      <c r="M1102" s="107">
        <v>0</v>
      </c>
      <c r="N1102" s="56" t="str">
        <f t="shared" si="54"/>
        <v>ListingResults.com</v>
      </c>
    </row>
    <row r="1103" spans="1:14" outlineLevel="2" x14ac:dyDescent="0.2">
      <c r="A1103" t="s">
        <v>717</v>
      </c>
      <c r="B1103" t="s">
        <v>231</v>
      </c>
      <c r="C1103" t="s">
        <v>3329</v>
      </c>
      <c r="D1103" t="s">
        <v>6</v>
      </c>
      <c r="E1103" s="3">
        <v>43615</v>
      </c>
      <c r="F1103" s="115">
        <v>266000</v>
      </c>
      <c r="G1103" s="34" t="s">
        <v>838</v>
      </c>
      <c r="H1103" s="108">
        <v>1</v>
      </c>
      <c r="I1103" s="108">
        <v>0</v>
      </c>
      <c r="J1103" s="31">
        <v>0</v>
      </c>
      <c r="K1103" s="117">
        <f t="shared" si="53"/>
        <v>0</v>
      </c>
      <c r="L1103" s="107">
        <v>0</v>
      </c>
      <c r="M1103" s="107">
        <v>0</v>
      </c>
      <c r="N1103" s="56" t="str">
        <f t="shared" si="54"/>
        <v>ListingResults.com</v>
      </c>
    </row>
    <row r="1104" spans="1:14" outlineLevel="1" x14ac:dyDescent="0.2">
      <c r="A1104" s="29" t="s">
        <v>717</v>
      </c>
      <c r="F1104" s="115">
        <f>SUBTOTAL(9,F1101:F1103)</f>
        <v>642000</v>
      </c>
      <c r="H1104" s="108">
        <f>SUBTOTAL(9,H1101:H1103)</f>
        <v>3</v>
      </c>
      <c r="I1104" s="108">
        <f>SUBTOTAL(9,I1101:I1103)</f>
        <v>0</v>
      </c>
      <c r="J1104" s="31">
        <f>SUBTOTAL(9,J1101:J1103)</f>
        <v>0</v>
      </c>
      <c r="K1104" s="117">
        <f t="shared" si="53"/>
        <v>0</v>
      </c>
      <c r="L1104" s="107">
        <f>SUBTOTAL(9,L1101:L1103)</f>
        <v>0</v>
      </c>
      <c r="M1104" s="107">
        <f>SUBTOTAL(9,M1101:M1103)</f>
        <v>0</v>
      </c>
      <c r="N1104" s="56" t="str">
        <f t="shared" si="54"/>
        <v>ListingResults.com</v>
      </c>
    </row>
    <row r="1105" spans="1:14" outlineLevel="2" x14ac:dyDescent="0.2">
      <c r="A1105" t="s">
        <v>1531</v>
      </c>
      <c r="B1105" t="s">
        <v>1707</v>
      </c>
      <c r="C1105" t="s">
        <v>2687</v>
      </c>
      <c r="D1105" t="s">
        <v>6</v>
      </c>
      <c r="E1105" s="3">
        <v>43549</v>
      </c>
      <c r="F1105" s="115">
        <v>50000</v>
      </c>
      <c r="G1105" s="17" t="s">
        <v>838</v>
      </c>
      <c r="H1105" s="108">
        <v>1</v>
      </c>
      <c r="I1105" s="108">
        <v>0</v>
      </c>
      <c r="J1105" s="31">
        <v>0</v>
      </c>
      <c r="K1105" s="117">
        <f t="shared" si="53"/>
        <v>0</v>
      </c>
      <c r="L1105" s="107">
        <v>0</v>
      </c>
      <c r="M1105" s="107">
        <v>0</v>
      </c>
      <c r="N1105" s="56" t="str">
        <f t="shared" si="54"/>
        <v>Central Metro Realty</v>
      </c>
    </row>
    <row r="1106" spans="1:14" outlineLevel="1" x14ac:dyDescent="0.2">
      <c r="A1106" s="29" t="s">
        <v>1531</v>
      </c>
      <c r="F1106" s="115">
        <f>SUBTOTAL(9,F1105:F1105)</f>
        <v>50000</v>
      </c>
      <c r="G1106" s="17"/>
      <c r="H1106" s="108">
        <f>SUBTOTAL(9,H1105:H1105)</f>
        <v>1</v>
      </c>
      <c r="I1106" s="108">
        <f>SUBTOTAL(9,I1105:I1105)</f>
        <v>0</v>
      </c>
      <c r="J1106" s="31">
        <f>SUBTOTAL(9,J1105:J1105)</f>
        <v>0</v>
      </c>
      <c r="K1106" s="117">
        <f t="shared" si="53"/>
        <v>0</v>
      </c>
      <c r="L1106" s="107">
        <f>SUBTOTAL(9,L1105:L1105)</f>
        <v>0</v>
      </c>
      <c r="M1106" s="107">
        <f>SUBTOTAL(9,M1105:M1105)</f>
        <v>0</v>
      </c>
      <c r="N1106" s="56" t="str">
        <f t="shared" si="54"/>
        <v>Central Metro Realty</v>
      </c>
    </row>
    <row r="1107" spans="1:14" outlineLevel="2" x14ac:dyDescent="0.2">
      <c r="A1107" t="s">
        <v>199</v>
      </c>
      <c r="B1107" t="s">
        <v>1840</v>
      </c>
      <c r="C1107" s="3" t="s">
        <v>3267</v>
      </c>
      <c r="D1107" t="s">
        <v>6</v>
      </c>
      <c r="E1107" s="102">
        <v>43609</v>
      </c>
      <c r="F1107" s="115">
        <v>94900</v>
      </c>
      <c r="G1107" s="31" t="s">
        <v>838</v>
      </c>
      <c r="H1107" s="108">
        <v>1</v>
      </c>
      <c r="I1107" s="108">
        <v>0</v>
      </c>
      <c r="J1107" s="31">
        <v>1</v>
      </c>
      <c r="K1107" s="117">
        <f t="shared" si="53"/>
        <v>1</v>
      </c>
      <c r="L1107" s="5">
        <v>0</v>
      </c>
      <c r="M1107" s="5">
        <v>0</v>
      </c>
      <c r="N1107" s="56" t="str">
        <f t="shared" si="54"/>
        <v>Kelly, Realtors</v>
      </c>
    </row>
    <row r="1108" spans="1:14" outlineLevel="2" x14ac:dyDescent="0.2">
      <c r="A1108" t="s">
        <v>199</v>
      </c>
      <c r="B1108" t="s">
        <v>1840</v>
      </c>
      <c r="C1108" s="3" t="s">
        <v>2706</v>
      </c>
      <c r="D1108" t="s">
        <v>1249</v>
      </c>
      <c r="E1108" s="102">
        <v>43550</v>
      </c>
      <c r="F1108" s="115">
        <v>155000</v>
      </c>
      <c r="G1108" s="31" t="s">
        <v>838</v>
      </c>
      <c r="H1108" s="108">
        <v>1</v>
      </c>
      <c r="I1108" s="108">
        <v>0</v>
      </c>
      <c r="J1108" s="31">
        <v>1</v>
      </c>
      <c r="K1108" s="117">
        <f t="shared" si="53"/>
        <v>1</v>
      </c>
      <c r="L1108" s="5">
        <v>0</v>
      </c>
      <c r="M1108" s="5">
        <v>0</v>
      </c>
      <c r="N1108" s="56" t="str">
        <f t="shared" si="54"/>
        <v>Kelly, Realtors</v>
      </c>
    </row>
    <row r="1109" spans="1:14" outlineLevel="2" x14ac:dyDescent="0.2">
      <c r="A1109" t="s">
        <v>199</v>
      </c>
      <c r="B1109" t="s">
        <v>1840</v>
      </c>
      <c r="C1109" s="3" t="s">
        <v>2657</v>
      </c>
      <c r="D1109" t="s">
        <v>802</v>
      </c>
      <c r="E1109" s="102">
        <v>43545</v>
      </c>
      <c r="F1109" s="115">
        <v>191000</v>
      </c>
      <c r="G1109" s="31">
        <v>20190312</v>
      </c>
      <c r="H1109" s="108">
        <v>1</v>
      </c>
      <c r="I1109" s="108">
        <v>1</v>
      </c>
      <c r="J1109" s="31">
        <v>1</v>
      </c>
      <c r="K1109" s="117">
        <f t="shared" si="53"/>
        <v>1</v>
      </c>
      <c r="L1109" s="5">
        <v>0</v>
      </c>
      <c r="M1109" s="5">
        <v>0</v>
      </c>
      <c r="N1109" s="56" t="str">
        <f t="shared" si="54"/>
        <v>Kelly, Realtors</v>
      </c>
    </row>
    <row r="1110" spans="1:14" outlineLevel="2" x14ac:dyDescent="0.2">
      <c r="A1110" t="s">
        <v>199</v>
      </c>
      <c r="B1110" t="s">
        <v>1840</v>
      </c>
      <c r="C1110" s="3" t="s">
        <v>1308</v>
      </c>
      <c r="D1110" t="s">
        <v>1126</v>
      </c>
      <c r="E1110" s="102">
        <v>43600</v>
      </c>
      <c r="F1110" s="115">
        <v>365000</v>
      </c>
      <c r="G1110" s="31" t="s">
        <v>838</v>
      </c>
      <c r="H1110" s="108">
        <v>1</v>
      </c>
      <c r="I1110" s="108">
        <v>0</v>
      </c>
      <c r="J1110" s="31">
        <v>1</v>
      </c>
      <c r="K1110" s="117">
        <f t="shared" si="53"/>
        <v>1</v>
      </c>
      <c r="L1110" s="5">
        <v>0</v>
      </c>
      <c r="M1110" s="5">
        <v>0</v>
      </c>
      <c r="N1110" s="56" t="str">
        <f t="shared" si="54"/>
        <v>Kelly, Realtors</v>
      </c>
    </row>
    <row r="1111" spans="1:14" outlineLevel="2" x14ac:dyDescent="0.2">
      <c r="A1111" t="s">
        <v>199</v>
      </c>
      <c r="B1111" t="s">
        <v>1840</v>
      </c>
      <c r="C1111" s="3" t="s">
        <v>2672</v>
      </c>
      <c r="D1111" t="s">
        <v>6</v>
      </c>
      <c r="E1111" s="102">
        <v>43546</v>
      </c>
      <c r="F1111" s="115">
        <v>171749</v>
      </c>
      <c r="G1111" s="31" t="s">
        <v>838</v>
      </c>
      <c r="H1111" s="108">
        <v>1</v>
      </c>
      <c r="I1111" s="108">
        <v>0</v>
      </c>
      <c r="J1111" s="31">
        <v>1</v>
      </c>
      <c r="K1111" s="117">
        <f t="shared" si="53"/>
        <v>1</v>
      </c>
      <c r="L1111" s="5">
        <v>0</v>
      </c>
      <c r="M1111" s="5">
        <v>0</v>
      </c>
      <c r="N1111" s="56" t="str">
        <f t="shared" si="54"/>
        <v>Kelly, Realtors</v>
      </c>
    </row>
    <row r="1112" spans="1:14" outlineLevel="2" x14ac:dyDescent="0.2">
      <c r="A1112" t="s">
        <v>199</v>
      </c>
      <c r="B1112" t="s">
        <v>1840</v>
      </c>
      <c r="C1112" t="s">
        <v>2482</v>
      </c>
      <c r="D1112" t="s">
        <v>6</v>
      </c>
      <c r="E1112" s="3">
        <v>43525</v>
      </c>
      <c r="F1112" s="115">
        <v>39000</v>
      </c>
      <c r="G1112" s="17" t="s">
        <v>838</v>
      </c>
      <c r="H1112" s="108">
        <v>1</v>
      </c>
      <c r="I1112" s="108">
        <v>0</v>
      </c>
      <c r="J1112" s="31">
        <v>0</v>
      </c>
      <c r="K1112" s="117">
        <f t="shared" si="53"/>
        <v>0</v>
      </c>
      <c r="L1112" s="107">
        <v>0</v>
      </c>
      <c r="M1112" s="107">
        <v>0</v>
      </c>
      <c r="N1112" s="56" t="str">
        <f t="shared" si="54"/>
        <v>Kelly, Realtors</v>
      </c>
    </row>
    <row r="1113" spans="1:14" outlineLevel="2" x14ac:dyDescent="0.2">
      <c r="A1113" t="s">
        <v>199</v>
      </c>
      <c r="B1113" t="s">
        <v>1840</v>
      </c>
      <c r="C1113" t="s">
        <v>2965</v>
      </c>
      <c r="D1113" t="s">
        <v>6</v>
      </c>
      <c r="E1113" s="3">
        <v>43581</v>
      </c>
      <c r="F1113" s="115">
        <v>120000</v>
      </c>
      <c r="G1113" s="34" t="s">
        <v>838</v>
      </c>
      <c r="H1113" s="108">
        <v>1</v>
      </c>
      <c r="I1113" s="108">
        <v>0</v>
      </c>
      <c r="J1113" s="31">
        <v>0</v>
      </c>
      <c r="K1113" s="117">
        <f t="shared" si="53"/>
        <v>0</v>
      </c>
      <c r="L1113" s="107">
        <v>0</v>
      </c>
      <c r="M1113" s="107">
        <v>0</v>
      </c>
      <c r="N1113" s="56" t="str">
        <f t="shared" si="54"/>
        <v>Kelly, Realtors</v>
      </c>
    </row>
    <row r="1114" spans="1:14" outlineLevel="2" x14ac:dyDescent="0.2">
      <c r="A1114" t="s">
        <v>199</v>
      </c>
      <c r="B1114" t="s">
        <v>1840</v>
      </c>
      <c r="C1114" t="s">
        <v>2485</v>
      </c>
      <c r="D1114" t="s">
        <v>216</v>
      </c>
      <c r="E1114" s="3">
        <v>43525</v>
      </c>
      <c r="F1114" s="115">
        <v>146500</v>
      </c>
      <c r="G1114" s="34">
        <v>20190188</v>
      </c>
      <c r="H1114" s="108">
        <v>1</v>
      </c>
      <c r="I1114" s="108">
        <v>1</v>
      </c>
      <c r="J1114" s="31">
        <v>0</v>
      </c>
      <c r="K1114" s="117">
        <f t="shared" si="53"/>
        <v>0</v>
      </c>
      <c r="L1114" s="107">
        <v>0</v>
      </c>
      <c r="M1114" s="107">
        <v>0</v>
      </c>
      <c r="N1114" s="56" t="str">
        <f t="shared" si="54"/>
        <v>Kelly, Realtors</v>
      </c>
    </row>
    <row r="1115" spans="1:14" outlineLevel="2" x14ac:dyDescent="0.2">
      <c r="A1115" t="s">
        <v>199</v>
      </c>
      <c r="B1115" t="s">
        <v>1840</v>
      </c>
      <c r="C1115" t="s">
        <v>2313</v>
      </c>
      <c r="D1115" t="s">
        <v>6</v>
      </c>
      <c r="E1115" s="3">
        <v>43503</v>
      </c>
      <c r="F1115" s="115">
        <v>200000</v>
      </c>
      <c r="G1115" s="34" t="s">
        <v>838</v>
      </c>
      <c r="H1115" s="108">
        <v>1</v>
      </c>
      <c r="I1115" s="108">
        <v>0</v>
      </c>
      <c r="J1115" s="31">
        <v>0</v>
      </c>
      <c r="K1115" s="117">
        <f t="shared" si="53"/>
        <v>0</v>
      </c>
      <c r="L1115" s="107">
        <v>0</v>
      </c>
      <c r="M1115" s="107">
        <v>0</v>
      </c>
      <c r="N1115" s="56" t="str">
        <f t="shared" si="54"/>
        <v>Kelly, Realtors</v>
      </c>
    </row>
    <row r="1116" spans="1:14" outlineLevel="2" x14ac:dyDescent="0.2">
      <c r="A1116" t="s">
        <v>199</v>
      </c>
      <c r="B1116" t="s">
        <v>1840</v>
      </c>
      <c r="C1116" t="s">
        <v>2856</v>
      </c>
      <c r="D1116" t="s">
        <v>6</v>
      </c>
      <c r="E1116" s="3">
        <v>43567</v>
      </c>
      <c r="F1116" s="115">
        <v>315000</v>
      </c>
      <c r="G1116" s="34">
        <v>20190456</v>
      </c>
      <c r="H1116" s="108">
        <v>1</v>
      </c>
      <c r="I1116" s="108">
        <v>1</v>
      </c>
      <c r="J1116" s="31">
        <v>0</v>
      </c>
      <c r="K1116" s="117">
        <f t="shared" si="53"/>
        <v>0</v>
      </c>
      <c r="L1116" s="107">
        <v>0</v>
      </c>
      <c r="M1116" s="107">
        <v>0</v>
      </c>
      <c r="N1116" s="56" t="str">
        <f t="shared" si="54"/>
        <v>Kelly, Realtors</v>
      </c>
    </row>
    <row r="1117" spans="1:14" outlineLevel="1" x14ac:dyDescent="0.2">
      <c r="A1117" s="29" t="s">
        <v>199</v>
      </c>
      <c r="F1117" s="115">
        <f>SUBTOTAL(9,F1107:F1116)</f>
        <v>1798149</v>
      </c>
      <c r="H1117" s="108">
        <f>SUBTOTAL(9,H1107:H1116)</f>
        <v>10</v>
      </c>
      <c r="I1117" s="108">
        <f>SUBTOTAL(9,I1107:I1116)</f>
        <v>3</v>
      </c>
      <c r="J1117" s="31">
        <f>SUBTOTAL(9,J1107:J1116)</f>
        <v>5</v>
      </c>
      <c r="K1117" s="117">
        <f t="shared" si="53"/>
        <v>0.5</v>
      </c>
      <c r="L1117" s="107">
        <f>SUBTOTAL(9,L1107:L1116)</f>
        <v>0</v>
      </c>
      <c r="M1117" s="107">
        <f>SUBTOTAL(9,M1107:M1116)</f>
        <v>0</v>
      </c>
      <c r="N1117" s="56" t="str">
        <f t="shared" si="54"/>
        <v>Kelly, Realtors</v>
      </c>
    </row>
    <row r="1118" spans="1:14" outlineLevel="2" x14ac:dyDescent="0.2">
      <c r="A1118" t="s">
        <v>834</v>
      </c>
      <c r="B1118" t="s">
        <v>1036</v>
      </c>
      <c r="C1118" t="s">
        <v>2044</v>
      </c>
      <c r="D1118" t="s">
        <v>802</v>
      </c>
      <c r="E1118" s="3">
        <v>43546</v>
      </c>
      <c r="F1118" s="115">
        <v>122500</v>
      </c>
      <c r="G1118" s="34" t="s">
        <v>838</v>
      </c>
      <c r="H1118" s="108">
        <v>1</v>
      </c>
      <c r="I1118" s="108">
        <v>0</v>
      </c>
      <c r="J1118" s="31">
        <v>0</v>
      </c>
      <c r="K1118" s="117">
        <f t="shared" si="53"/>
        <v>0</v>
      </c>
      <c r="L1118" s="107">
        <v>0</v>
      </c>
      <c r="M1118" s="107">
        <v>0</v>
      </c>
      <c r="N1118" s="56" t="str">
        <f t="shared" si="54"/>
        <v>Bentwood Realty</v>
      </c>
    </row>
    <row r="1119" spans="1:14" outlineLevel="1" x14ac:dyDescent="0.2">
      <c r="A1119" s="29" t="s">
        <v>834</v>
      </c>
      <c r="F1119" s="115">
        <f>SUBTOTAL(9,F1118:F1118)</f>
        <v>122500</v>
      </c>
      <c r="H1119" s="108">
        <f>SUBTOTAL(9,H1118:H1118)</f>
        <v>1</v>
      </c>
      <c r="I1119" s="108">
        <f>SUBTOTAL(9,I1118:I1118)</f>
        <v>0</v>
      </c>
      <c r="J1119" s="31">
        <f>SUBTOTAL(9,J1118:J1118)</f>
        <v>0</v>
      </c>
      <c r="K1119" s="117">
        <f t="shared" si="53"/>
        <v>0</v>
      </c>
      <c r="L1119" s="107">
        <f>SUBTOTAL(9,L1118:L1118)</f>
        <v>0</v>
      </c>
      <c r="M1119" s="107">
        <f>SUBTOTAL(9,M1118:M1118)</f>
        <v>0</v>
      </c>
      <c r="N1119" s="56" t="str">
        <f t="shared" si="54"/>
        <v>Bentwood Realty</v>
      </c>
    </row>
    <row r="1120" spans="1:14" outlineLevel="2" x14ac:dyDescent="0.2">
      <c r="A1120" t="s">
        <v>1298</v>
      </c>
      <c r="B1120" t="s">
        <v>1036</v>
      </c>
      <c r="C1120" s="3" t="s">
        <v>2848</v>
      </c>
      <c r="D1120" t="s">
        <v>6</v>
      </c>
      <c r="E1120" s="102">
        <v>43566</v>
      </c>
      <c r="F1120" s="115">
        <v>311362</v>
      </c>
      <c r="G1120" s="31" t="s">
        <v>838</v>
      </c>
      <c r="H1120" s="108">
        <v>1</v>
      </c>
      <c r="I1120" s="108">
        <v>0</v>
      </c>
      <c r="J1120" s="31">
        <v>1</v>
      </c>
      <c r="K1120" s="117">
        <f t="shared" si="53"/>
        <v>1</v>
      </c>
      <c r="L1120" s="107">
        <v>0</v>
      </c>
      <c r="M1120" s="107">
        <v>0</v>
      </c>
      <c r="N1120" s="56" t="str">
        <f t="shared" si="54"/>
        <v>Bentwood Realty</v>
      </c>
    </row>
    <row r="1121" spans="1:14" outlineLevel="2" x14ac:dyDescent="0.2">
      <c r="A1121" t="s">
        <v>1298</v>
      </c>
      <c r="B1121" t="s">
        <v>1036</v>
      </c>
      <c r="C1121" s="3" t="s">
        <v>2433</v>
      </c>
      <c r="D1121" t="s">
        <v>1126</v>
      </c>
      <c r="E1121" s="102">
        <v>43521</v>
      </c>
      <c r="F1121" s="115">
        <v>217850</v>
      </c>
      <c r="G1121" s="31" t="s">
        <v>838</v>
      </c>
      <c r="H1121" s="108">
        <v>1</v>
      </c>
      <c r="I1121" s="108">
        <v>0</v>
      </c>
      <c r="J1121" s="31">
        <v>1</v>
      </c>
      <c r="K1121" s="117">
        <f t="shared" si="53"/>
        <v>1</v>
      </c>
      <c r="L1121" s="107">
        <v>1</v>
      </c>
      <c r="M1121" s="107">
        <v>0</v>
      </c>
      <c r="N1121" s="56" t="str">
        <f t="shared" si="54"/>
        <v>Bentwood Realty</v>
      </c>
    </row>
    <row r="1122" spans="1:14" outlineLevel="2" x14ac:dyDescent="0.2">
      <c r="A1122" t="s">
        <v>1298</v>
      </c>
      <c r="B1122" t="s">
        <v>1036</v>
      </c>
      <c r="C1122" s="3" t="s">
        <v>3126</v>
      </c>
      <c r="D1122" t="s">
        <v>6</v>
      </c>
      <c r="E1122" s="102">
        <v>43595</v>
      </c>
      <c r="F1122" s="115">
        <v>214000</v>
      </c>
      <c r="G1122" s="31" t="s">
        <v>838</v>
      </c>
      <c r="H1122" s="108">
        <v>1</v>
      </c>
      <c r="I1122" s="108">
        <v>0</v>
      </c>
      <c r="J1122" s="31">
        <v>1</v>
      </c>
      <c r="K1122" s="117">
        <f t="shared" si="53"/>
        <v>1</v>
      </c>
      <c r="L1122" s="107">
        <v>1</v>
      </c>
      <c r="M1122" s="107">
        <v>0</v>
      </c>
      <c r="N1122" s="56" t="str">
        <f t="shared" si="54"/>
        <v>Bentwood Realty</v>
      </c>
    </row>
    <row r="1123" spans="1:14" outlineLevel="2" x14ac:dyDescent="0.2">
      <c r="A1123" t="s">
        <v>1298</v>
      </c>
      <c r="B1123" t="s">
        <v>1036</v>
      </c>
      <c r="C1123" s="3" t="s">
        <v>2719</v>
      </c>
      <c r="D1123" t="s">
        <v>6</v>
      </c>
      <c r="E1123" s="102">
        <v>43551</v>
      </c>
      <c r="F1123" s="115">
        <v>138000</v>
      </c>
      <c r="G1123" s="31" t="s">
        <v>838</v>
      </c>
      <c r="H1123" s="108">
        <v>1</v>
      </c>
      <c r="I1123" s="108">
        <v>0</v>
      </c>
      <c r="J1123" s="31">
        <v>1</v>
      </c>
      <c r="K1123" s="117">
        <f t="shared" si="53"/>
        <v>1</v>
      </c>
      <c r="L1123" s="107">
        <v>0</v>
      </c>
      <c r="M1123" s="107">
        <v>0</v>
      </c>
      <c r="N1123" s="56" t="str">
        <f t="shared" si="54"/>
        <v>Bentwood Realty</v>
      </c>
    </row>
    <row r="1124" spans="1:14" outlineLevel="2" x14ac:dyDescent="0.2">
      <c r="A1124" t="s">
        <v>1298</v>
      </c>
      <c r="B1124" t="s">
        <v>1036</v>
      </c>
      <c r="C1124" t="s">
        <v>3192</v>
      </c>
      <c r="D1124" t="s">
        <v>216</v>
      </c>
      <c r="E1124" s="3">
        <v>43602</v>
      </c>
      <c r="F1124" s="115">
        <v>159900</v>
      </c>
      <c r="G1124" s="34" t="s">
        <v>838</v>
      </c>
      <c r="H1124" s="108">
        <v>1</v>
      </c>
      <c r="I1124" s="108">
        <v>0</v>
      </c>
      <c r="J1124" s="31">
        <v>0</v>
      </c>
      <c r="K1124" s="117">
        <f t="shared" si="53"/>
        <v>0</v>
      </c>
      <c r="L1124" s="107">
        <v>0</v>
      </c>
      <c r="M1124" s="107">
        <v>0</v>
      </c>
      <c r="N1124" s="56" t="str">
        <f t="shared" si="54"/>
        <v>Bentwood Realty</v>
      </c>
    </row>
    <row r="1125" spans="1:14" outlineLevel="2" x14ac:dyDescent="0.2">
      <c r="A1125" t="s">
        <v>1298</v>
      </c>
      <c r="B1125" t="s">
        <v>1036</v>
      </c>
      <c r="C1125" t="s">
        <v>2414</v>
      </c>
      <c r="D1125" t="s">
        <v>11</v>
      </c>
      <c r="E1125" s="3">
        <v>43518</v>
      </c>
      <c r="F1125" s="115">
        <v>165000</v>
      </c>
      <c r="G1125" s="34" t="s">
        <v>838</v>
      </c>
      <c r="H1125" s="108">
        <v>1</v>
      </c>
      <c r="I1125" s="108">
        <v>0</v>
      </c>
      <c r="J1125" s="31">
        <v>0</v>
      </c>
      <c r="K1125" s="117">
        <f t="shared" si="53"/>
        <v>0</v>
      </c>
      <c r="L1125" s="107">
        <v>0</v>
      </c>
      <c r="M1125" s="107">
        <v>0</v>
      </c>
      <c r="N1125" s="56" t="str">
        <f t="shared" si="54"/>
        <v>Bentwood Realty</v>
      </c>
    </row>
    <row r="1126" spans="1:14" outlineLevel="2" x14ac:dyDescent="0.2">
      <c r="A1126" t="s">
        <v>1298</v>
      </c>
      <c r="B1126" t="s">
        <v>1036</v>
      </c>
      <c r="C1126" t="s">
        <v>3102</v>
      </c>
      <c r="D1126" t="s">
        <v>123</v>
      </c>
      <c r="E1126" s="3">
        <v>43594</v>
      </c>
      <c r="F1126" s="115">
        <v>177000</v>
      </c>
      <c r="G1126" s="34" t="s">
        <v>838</v>
      </c>
      <c r="H1126" s="108">
        <v>1</v>
      </c>
      <c r="I1126" s="108">
        <v>0</v>
      </c>
      <c r="J1126" s="31">
        <v>0</v>
      </c>
      <c r="K1126" s="117">
        <f t="shared" si="53"/>
        <v>0</v>
      </c>
      <c r="L1126" s="107">
        <v>0</v>
      </c>
      <c r="M1126" s="107">
        <v>0</v>
      </c>
      <c r="N1126" s="56" t="str">
        <f t="shared" si="54"/>
        <v>Bentwood Realty</v>
      </c>
    </row>
    <row r="1127" spans="1:14" outlineLevel="2" x14ac:dyDescent="0.2">
      <c r="A1127" t="s">
        <v>1298</v>
      </c>
      <c r="B1127" t="s">
        <v>1036</v>
      </c>
      <c r="C1127" t="s">
        <v>2215</v>
      </c>
      <c r="D1127" t="s">
        <v>6</v>
      </c>
      <c r="E1127" s="3">
        <v>43490</v>
      </c>
      <c r="F1127" s="115">
        <v>180000</v>
      </c>
      <c r="G1127" s="34" t="s">
        <v>838</v>
      </c>
      <c r="H1127" s="108">
        <v>1</v>
      </c>
      <c r="I1127" s="108">
        <v>0</v>
      </c>
      <c r="J1127" s="31">
        <v>0</v>
      </c>
      <c r="K1127" s="117">
        <f t="shared" si="53"/>
        <v>0</v>
      </c>
      <c r="L1127" s="107">
        <v>0</v>
      </c>
      <c r="M1127" s="107">
        <v>0</v>
      </c>
      <c r="N1127" s="56" t="str">
        <f t="shared" si="54"/>
        <v>Bentwood Realty</v>
      </c>
    </row>
    <row r="1128" spans="1:14" outlineLevel="2" x14ac:dyDescent="0.2">
      <c r="A1128" t="s">
        <v>1298</v>
      </c>
      <c r="B1128" t="s">
        <v>1036</v>
      </c>
      <c r="C1128" t="s">
        <v>3255</v>
      </c>
      <c r="D1128" t="s">
        <v>6</v>
      </c>
      <c r="E1128" s="3">
        <v>43608</v>
      </c>
      <c r="F1128" s="115">
        <v>181660</v>
      </c>
      <c r="G1128" s="34" t="s">
        <v>838</v>
      </c>
      <c r="H1128" s="108">
        <v>1</v>
      </c>
      <c r="I1128" s="108">
        <v>0</v>
      </c>
      <c r="J1128" s="31">
        <v>0</v>
      </c>
      <c r="K1128" s="117">
        <f t="shared" si="53"/>
        <v>0</v>
      </c>
      <c r="L1128" s="107">
        <v>0</v>
      </c>
      <c r="M1128" s="107">
        <v>0</v>
      </c>
      <c r="N1128" s="56" t="str">
        <f t="shared" si="54"/>
        <v>Bentwood Realty</v>
      </c>
    </row>
    <row r="1129" spans="1:14" outlineLevel="2" x14ac:dyDescent="0.2">
      <c r="A1129" t="s">
        <v>1298</v>
      </c>
      <c r="B1129" t="s">
        <v>1036</v>
      </c>
      <c r="C1129" t="s">
        <v>3118</v>
      </c>
      <c r="D1129" t="s">
        <v>1249</v>
      </c>
      <c r="E1129" s="3">
        <v>43595</v>
      </c>
      <c r="F1129" s="115">
        <v>185500</v>
      </c>
      <c r="G1129" s="34" t="s">
        <v>838</v>
      </c>
      <c r="H1129" s="108">
        <v>1</v>
      </c>
      <c r="I1129" s="108">
        <v>0</v>
      </c>
      <c r="J1129" s="31">
        <v>0</v>
      </c>
      <c r="K1129" s="117">
        <f t="shared" si="53"/>
        <v>0</v>
      </c>
      <c r="L1129" s="107">
        <v>0</v>
      </c>
      <c r="M1129" s="107">
        <v>0</v>
      </c>
      <c r="N1129" s="56" t="str">
        <f t="shared" si="54"/>
        <v>Bentwood Realty</v>
      </c>
    </row>
    <row r="1130" spans="1:14" outlineLevel="2" x14ac:dyDescent="0.2">
      <c r="A1130" t="s">
        <v>1298</v>
      </c>
      <c r="B1130" t="s">
        <v>1036</v>
      </c>
      <c r="C1130" t="s">
        <v>2159</v>
      </c>
      <c r="D1130" t="s">
        <v>1126</v>
      </c>
      <c r="E1130" s="3">
        <v>43480</v>
      </c>
      <c r="F1130" s="115">
        <v>191425</v>
      </c>
      <c r="G1130" s="34" t="s">
        <v>838</v>
      </c>
      <c r="H1130" s="108">
        <v>1</v>
      </c>
      <c r="I1130" s="108">
        <v>0</v>
      </c>
      <c r="J1130" s="31">
        <v>0</v>
      </c>
      <c r="K1130" s="117">
        <f t="shared" si="53"/>
        <v>0</v>
      </c>
      <c r="L1130" s="107">
        <v>0</v>
      </c>
      <c r="M1130" s="107">
        <v>0</v>
      </c>
      <c r="N1130" s="56" t="str">
        <f t="shared" si="54"/>
        <v>Bentwood Realty</v>
      </c>
    </row>
    <row r="1131" spans="1:14" outlineLevel="2" x14ac:dyDescent="0.2">
      <c r="A1131" t="s">
        <v>1298</v>
      </c>
      <c r="B1131" t="s">
        <v>1036</v>
      </c>
      <c r="C1131" t="s">
        <v>2945</v>
      </c>
      <c r="D1131" t="s">
        <v>216</v>
      </c>
      <c r="E1131" s="3">
        <v>43578</v>
      </c>
      <c r="F1131" s="115">
        <v>199900</v>
      </c>
      <c r="G1131" s="34" t="s">
        <v>838</v>
      </c>
      <c r="H1131" s="108">
        <v>1</v>
      </c>
      <c r="I1131" s="108">
        <v>0</v>
      </c>
      <c r="J1131" s="31">
        <v>0</v>
      </c>
      <c r="K1131" s="117">
        <f t="shared" si="53"/>
        <v>0</v>
      </c>
      <c r="L1131" s="107">
        <v>0</v>
      </c>
      <c r="M1131" s="107">
        <v>0</v>
      </c>
      <c r="N1131" s="56" t="str">
        <f t="shared" si="54"/>
        <v>Bentwood Realty</v>
      </c>
    </row>
    <row r="1132" spans="1:14" outlineLevel="2" x14ac:dyDescent="0.2">
      <c r="A1132" t="s">
        <v>1298</v>
      </c>
      <c r="B1132" t="s">
        <v>1036</v>
      </c>
      <c r="C1132" t="s">
        <v>2393</v>
      </c>
      <c r="D1132" t="s">
        <v>1126</v>
      </c>
      <c r="E1132" s="3">
        <v>43515</v>
      </c>
      <c r="F1132" s="115">
        <v>221430</v>
      </c>
      <c r="G1132" s="34" t="s">
        <v>838</v>
      </c>
      <c r="H1132" s="108">
        <v>1</v>
      </c>
      <c r="I1132" s="108">
        <v>0</v>
      </c>
      <c r="J1132" s="31">
        <v>0</v>
      </c>
      <c r="K1132" s="117">
        <f t="shared" si="53"/>
        <v>0</v>
      </c>
      <c r="L1132" s="107">
        <v>0</v>
      </c>
      <c r="M1132" s="107">
        <v>0</v>
      </c>
      <c r="N1132" s="56" t="str">
        <f t="shared" si="54"/>
        <v>Bentwood Realty</v>
      </c>
    </row>
    <row r="1133" spans="1:14" outlineLevel="2" x14ac:dyDescent="0.2">
      <c r="A1133" t="s">
        <v>1298</v>
      </c>
      <c r="B1133" t="s">
        <v>1036</v>
      </c>
      <c r="C1133" t="s">
        <v>2700</v>
      </c>
      <c r="D1133" t="s">
        <v>1126</v>
      </c>
      <c r="E1133" s="3">
        <v>43549</v>
      </c>
      <c r="F1133" s="115">
        <v>221820</v>
      </c>
      <c r="G1133" s="34" t="s">
        <v>838</v>
      </c>
      <c r="H1133" s="108">
        <v>1</v>
      </c>
      <c r="I1133" s="108">
        <v>0</v>
      </c>
      <c r="J1133" s="31">
        <v>0</v>
      </c>
      <c r="K1133" s="117">
        <f t="shared" si="53"/>
        <v>0</v>
      </c>
      <c r="L1133" s="107">
        <v>0</v>
      </c>
      <c r="M1133" s="107">
        <v>0</v>
      </c>
      <c r="N1133" s="56" t="str">
        <f t="shared" si="54"/>
        <v>Bentwood Realty</v>
      </c>
    </row>
    <row r="1134" spans="1:14" outlineLevel="2" x14ac:dyDescent="0.2">
      <c r="A1134" t="s">
        <v>1298</v>
      </c>
      <c r="B1134" t="s">
        <v>1036</v>
      </c>
      <c r="C1134" t="s">
        <v>2867</v>
      </c>
      <c r="D1134" t="s">
        <v>1126</v>
      </c>
      <c r="E1134" s="3">
        <v>43567</v>
      </c>
      <c r="F1134" s="115">
        <v>225465</v>
      </c>
      <c r="G1134" s="34" t="s">
        <v>838</v>
      </c>
      <c r="H1134" s="108">
        <v>1</v>
      </c>
      <c r="I1134" s="108">
        <v>0</v>
      </c>
      <c r="J1134" s="31">
        <v>0</v>
      </c>
      <c r="K1134" s="117">
        <f t="shared" si="53"/>
        <v>0</v>
      </c>
      <c r="L1134" s="107">
        <v>0</v>
      </c>
      <c r="M1134" s="107">
        <v>0</v>
      </c>
      <c r="N1134" s="56" t="str">
        <f t="shared" si="54"/>
        <v>Bentwood Realty</v>
      </c>
    </row>
    <row r="1135" spans="1:14" outlineLevel="2" x14ac:dyDescent="0.2">
      <c r="A1135" t="s">
        <v>1298</v>
      </c>
      <c r="B1135" t="s">
        <v>1036</v>
      </c>
      <c r="C1135" t="s">
        <v>2110</v>
      </c>
      <c r="D1135" t="s">
        <v>6</v>
      </c>
      <c r="E1135" s="3">
        <v>43469</v>
      </c>
      <c r="F1135" s="115">
        <v>235000</v>
      </c>
      <c r="G1135" s="34">
        <v>20182543</v>
      </c>
      <c r="H1135" s="108">
        <v>1</v>
      </c>
      <c r="I1135" s="108">
        <v>1</v>
      </c>
      <c r="J1135" s="31">
        <v>0</v>
      </c>
      <c r="K1135" s="117">
        <f t="shared" si="53"/>
        <v>0</v>
      </c>
      <c r="L1135" s="107">
        <v>0</v>
      </c>
      <c r="M1135" s="107">
        <v>0</v>
      </c>
      <c r="N1135" s="56" t="str">
        <f t="shared" si="54"/>
        <v>Bentwood Realty</v>
      </c>
    </row>
    <row r="1136" spans="1:14" outlineLevel="2" x14ac:dyDescent="0.2">
      <c r="A1136" t="s">
        <v>1298</v>
      </c>
      <c r="B1136" t="s">
        <v>1036</v>
      </c>
      <c r="C1136" t="s">
        <v>2177</v>
      </c>
      <c r="D1136" t="s">
        <v>6</v>
      </c>
      <c r="E1136" s="3">
        <v>43483</v>
      </c>
      <c r="F1136" s="115">
        <v>237500</v>
      </c>
      <c r="G1136" s="34" t="s">
        <v>838</v>
      </c>
      <c r="H1136" s="108">
        <v>1</v>
      </c>
      <c r="I1136" s="108">
        <v>0</v>
      </c>
      <c r="J1136" s="31">
        <v>0</v>
      </c>
      <c r="K1136" s="117">
        <f t="shared" si="53"/>
        <v>0</v>
      </c>
      <c r="L1136" s="107">
        <v>0</v>
      </c>
      <c r="M1136" s="107">
        <v>0</v>
      </c>
      <c r="N1136" s="56" t="str">
        <f t="shared" si="54"/>
        <v>Bentwood Realty</v>
      </c>
    </row>
    <row r="1137" spans="1:14" outlineLevel="2" x14ac:dyDescent="0.2">
      <c r="A1137" t="s">
        <v>1298</v>
      </c>
      <c r="B1137" t="s">
        <v>1036</v>
      </c>
      <c r="C1137" t="s">
        <v>2868</v>
      </c>
      <c r="D1137" t="s">
        <v>1126</v>
      </c>
      <c r="E1137" s="3">
        <v>43567</v>
      </c>
      <c r="F1137" s="115">
        <v>238800</v>
      </c>
      <c r="G1137" s="34" t="s">
        <v>838</v>
      </c>
      <c r="H1137" s="108">
        <v>1</v>
      </c>
      <c r="I1137" s="108">
        <v>0</v>
      </c>
      <c r="J1137" s="31">
        <v>0</v>
      </c>
      <c r="K1137" s="117">
        <f t="shared" si="53"/>
        <v>0</v>
      </c>
      <c r="L1137" s="107">
        <v>0</v>
      </c>
      <c r="M1137" s="107">
        <v>0</v>
      </c>
      <c r="N1137" s="56" t="str">
        <f t="shared" si="54"/>
        <v>Bentwood Realty</v>
      </c>
    </row>
    <row r="1138" spans="1:14" outlineLevel="2" x14ac:dyDescent="0.2">
      <c r="A1138" t="s">
        <v>1298</v>
      </c>
      <c r="B1138" t="s">
        <v>1036</v>
      </c>
      <c r="C1138" t="s">
        <v>2591</v>
      </c>
      <c r="D1138" t="s">
        <v>6</v>
      </c>
      <c r="E1138" s="3">
        <v>43537</v>
      </c>
      <c r="F1138" s="115">
        <v>240995</v>
      </c>
      <c r="G1138" s="34" t="s">
        <v>838</v>
      </c>
      <c r="H1138" s="108">
        <v>1</v>
      </c>
      <c r="I1138" s="108">
        <v>0</v>
      </c>
      <c r="J1138" s="31">
        <v>0</v>
      </c>
      <c r="K1138" s="117">
        <f t="shared" si="53"/>
        <v>0</v>
      </c>
      <c r="L1138" s="107">
        <v>0</v>
      </c>
      <c r="M1138" s="107">
        <v>0</v>
      </c>
      <c r="N1138" s="56" t="str">
        <f t="shared" si="54"/>
        <v>Bentwood Realty</v>
      </c>
    </row>
    <row r="1139" spans="1:14" outlineLevel="2" x14ac:dyDescent="0.2">
      <c r="A1139" t="s">
        <v>1298</v>
      </c>
      <c r="B1139" t="s">
        <v>1036</v>
      </c>
      <c r="C1139" t="s">
        <v>2319</v>
      </c>
      <c r="D1139" t="s">
        <v>6</v>
      </c>
      <c r="E1139" s="3">
        <v>43503</v>
      </c>
      <c r="F1139" s="115">
        <v>259115</v>
      </c>
      <c r="G1139" s="34" t="s">
        <v>838</v>
      </c>
      <c r="H1139" s="108">
        <v>1</v>
      </c>
      <c r="I1139" s="108">
        <v>0</v>
      </c>
      <c r="J1139" s="31">
        <v>0</v>
      </c>
      <c r="K1139" s="117">
        <f t="shared" si="53"/>
        <v>0</v>
      </c>
      <c r="L1139" s="107">
        <v>0</v>
      </c>
      <c r="M1139" s="107">
        <v>0</v>
      </c>
      <c r="N1139" s="56" t="str">
        <f t="shared" si="54"/>
        <v>Bentwood Realty</v>
      </c>
    </row>
    <row r="1140" spans="1:14" outlineLevel="2" x14ac:dyDescent="0.2">
      <c r="A1140" t="s">
        <v>1298</v>
      </c>
      <c r="B1140" t="s">
        <v>1036</v>
      </c>
      <c r="C1140" t="s">
        <v>2757</v>
      </c>
      <c r="D1140" t="s">
        <v>6</v>
      </c>
      <c r="E1140" s="3">
        <v>43556</v>
      </c>
      <c r="F1140" s="115">
        <v>277000</v>
      </c>
      <c r="G1140" s="34">
        <v>20190453</v>
      </c>
      <c r="H1140" s="108">
        <v>1</v>
      </c>
      <c r="I1140" s="108">
        <v>1</v>
      </c>
      <c r="J1140" s="31">
        <v>0</v>
      </c>
      <c r="K1140" s="117">
        <f t="shared" si="53"/>
        <v>0</v>
      </c>
      <c r="L1140" s="107">
        <v>0</v>
      </c>
      <c r="M1140" s="107">
        <v>0</v>
      </c>
      <c r="N1140" s="56" t="str">
        <f t="shared" si="54"/>
        <v>Bentwood Realty</v>
      </c>
    </row>
    <row r="1141" spans="1:14" outlineLevel="2" x14ac:dyDescent="0.2">
      <c r="A1141" t="s">
        <v>1298</v>
      </c>
      <c r="B1141" t="s">
        <v>1036</v>
      </c>
      <c r="C1141" t="s">
        <v>2331</v>
      </c>
      <c r="D1141" t="s">
        <v>1126</v>
      </c>
      <c r="E1141" s="3">
        <v>43504</v>
      </c>
      <c r="F1141" s="115">
        <v>286030</v>
      </c>
      <c r="G1141" s="34" t="s">
        <v>838</v>
      </c>
      <c r="H1141" s="108">
        <v>1</v>
      </c>
      <c r="I1141" s="108">
        <v>0</v>
      </c>
      <c r="J1141" s="31">
        <v>0</v>
      </c>
      <c r="K1141" s="117">
        <f t="shared" si="53"/>
        <v>0</v>
      </c>
      <c r="L1141" s="107">
        <v>0</v>
      </c>
      <c r="M1141" s="107">
        <v>0</v>
      </c>
      <c r="N1141" s="56" t="str">
        <f t="shared" si="54"/>
        <v>Bentwood Realty</v>
      </c>
    </row>
    <row r="1142" spans="1:14" outlineLevel="2" x14ac:dyDescent="0.2">
      <c r="A1142" t="s">
        <v>1298</v>
      </c>
      <c r="B1142" t="s">
        <v>1036</v>
      </c>
      <c r="C1142" t="s">
        <v>2182</v>
      </c>
      <c r="D1142" t="s">
        <v>1126</v>
      </c>
      <c r="E1142" s="3">
        <v>43483</v>
      </c>
      <c r="F1142" s="115">
        <v>369900</v>
      </c>
      <c r="G1142" s="34" t="s">
        <v>838</v>
      </c>
      <c r="H1142" s="108">
        <v>1</v>
      </c>
      <c r="I1142" s="108">
        <v>0</v>
      </c>
      <c r="J1142" s="31">
        <v>0</v>
      </c>
      <c r="K1142" s="117">
        <f t="shared" si="53"/>
        <v>0</v>
      </c>
      <c r="L1142" s="107">
        <v>0</v>
      </c>
      <c r="M1142" s="107">
        <v>0</v>
      </c>
      <c r="N1142" s="56" t="str">
        <f t="shared" si="54"/>
        <v>Bentwood Realty</v>
      </c>
    </row>
    <row r="1143" spans="1:14" outlineLevel="1" x14ac:dyDescent="0.2">
      <c r="A1143" s="29" t="s">
        <v>1298</v>
      </c>
      <c r="F1143" s="115">
        <f>SUBTOTAL(9,F1120:F1142)</f>
        <v>5134652</v>
      </c>
      <c r="H1143" s="108">
        <f>SUBTOTAL(9,H1120:H1142)</f>
        <v>23</v>
      </c>
      <c r="I1143" s="108">
        <f>SUBTOTAL(9,I1120:I1142)</f>
        <v>2</v>
      </c>
      <c r="J1143" s="31">
        <f>SUBTOTAL(9,J1120:J1142)</f>
        <v>4</v>
      </c>
      <c r="K1143" s="117">
        <f t="shared" si="53"/>
        <v>0.17391304347826086</v>
      </c>
      <c r="L1143" s="107">
        <f>SUBTOTAL(9,L1120:L1142)</f>
        <v>2</v>
      </c>
      <c r="M1143" s="107">
        <f>SUBTOTAL(9,M1120:M1142)</f>
        <v>0</v>
      </c>
      <c r="N1143" s="56" t="str">
        <f t="shared" si="54"/>
        <v>Bentwood Realty</v>
      </c>
    </row>
    <row r="1144" spans="1:14" outlineLevel="2" x14ac:dyDescent="0.2">
      <c r="A1144" t="s">
        <v>3119</v>
      </c>
      <c r="B1144" t="s">
        <v>3120</v>
      </c>
      <c r="C1144" t="s">
        <v>3121</v>
      </c>
      <c r="D1144" t="s">
        <v>110</v>
      </c>
      <c r="E1144" s="3">
        <v>43595</v>
      </c>
      <c r="F1144" s="115">
        <v>180000</v>
      </c>
      <c r="G1144" s="34" t="s">
        <v>838</v>
      </c>
      <c r="H1144" s="108">
        <v>1</v>
      </c>
      <c r="I1144" s="108">
        <v>0</v>
      </c>
      <c r="J1144" s="31">
        <v>0</v>
      </c>
      <c r="K1144" s="117">
        <f t="shared" si="53"/>
        <v>0</v>
      </c>
      <c r="L1144" s="107">
        <v>0</v>
      </c>
      <c r="M1144" s="107">
        <v>0</v>
      </c>
      <c r="N1144" s="56" t="str">
        <f t="shared" si="54"/>
        <v>Julie Siddons, REALTORS</v>
      </c>
    </row>
    <row r="1145" spans="1:14" outlineLevel="2" x14ac:dyDescent="0.2">
      <c r="A1145" t="s">
        <v>3119</v>
      </c>
      <c r="B1145" t="s">
        <v>3120</v>
      </c>
      <c r="C1145" t="s">
        <v>3147</v>
      </c>
      <c r="D1145" t="s">
        <v>110</v>
      </c>
      <c r="E1145" s="3">
        <v>43598</v>
      </c>
      <c r="F1145" s="115">
        <v>189900</v>
      </c>
      <c r="G1145" s="34" t="s">
        <v>838</v>
      </c>
      <c r="H1145" s="108">
        <v>1</v>
      </c>
      <c r="I1145" s="108">
        <v>0</v>
      </c>
      <c r="J1145" s="31">
        <v>0</v>
      </c>
      <c r="K1145" s="117">
        <f t="shared" si="53"/>
        <v>0</v>
      </c>
      <c r="L1145" s="107">
        <v>0</v>
      </c>
      <c r="M1145" s="107">
        <v>0</v>
      </c>
      <c r="N1145" s="56" t="str">
        <f t="shared" si="54"/>
        <v>Julie Siddons, REALTORS</v>
      </c>
    </row>
    <row r="1146" spans="1:14" outlineLevel="2" x14ac:dyDescent="0.2">
      <c r="A1146" t="s">
        <v>3119</v>
      </c>
      <c r="B1146" t="s">
        <v>3120</v>
      </c>
      <c r="C1146" t="s">
        <v>3154</v>
      </c>
      <c r="D1146" t="s">
        <v>110</v>
      </c>
      <c r="E1146" s="3">
        <v>43598</v>
      </c>
      <c r="F1146" s="115">
        <v>189900</v>
      </c>
      <c r="G1146" s="34" t="s">
        <v>838</v>
      </c>
      <c r="H1146" s="108">
        <v>1</v>
      </c>
      <c r="I1146" s="108">
        <v>0</v>
      </c>
      <c r="J1146" s="31">
        <v>0</v>
      </c>
      <c r="K1146" s="117">
        <f t="shared" si="53"/>
        <v>0</v>
      </c>
      <c r="L1146" s="107">
        <v>0</v>
      </c>
      <c r="M1146" s="107">
        <v>0</v>
      </c>
      <c r="N1146" s="56" t="str">
        <f t="shared" si="54"/>
        <v>Julie Siddons, REALTORS</v>
      </c>
    </row>
    <row r="1147" spans="1:14" outlineLevel="1" x14ac:dyDescent="0.2">
      <c r="A1147" s="29" t="s">
        <v>3119</v>
      </c>
      <c r="F1147" s="115">
        <f>SUBTOTAL(9,F1144:F1146)</f>
        <v>559800</v>
      </c>
      <c r="H1147" s="108">
        <f>SUBTOTAL(9,H1144:H1146)</f>
        <v>3</v>
      </c>
      <c r="I1147" s="108">
        <f>SUBTOTAL(9,I1144:I1146)</f>
        <v>0</v>
      </c>
      <c r="J1147" s="31">
        <f>SUBTOTAL(9,J1144:J1146)</f>
        <v>0</v>
      </c>
      <c r="K1147" s="117">
        <f t="shared" si="53"/>
        <v>0</v>
      </c>
      <c r="L1147" s="107">
        <f>SUBTOTAL(9,L1144:L1146)</f>
        <v>0</v>
      </c>
      <c r="M1147" s="107">
        <f>SUBTOTAL(9,M1144:M1146)</f>
        <v>0</v>
      </c>
      <c r="N1147" s="56" t="str">
        <f t="shared" si="54"/>
        <v>Julie Siddons, REALTORS</v>
      </c>
    </row>
    <row r="1148" spans="1:14" outlineLevel="2" x14ac:dyDescent="0.2">
      <c r="A1148" t="s">
        <v>1929</v>
      </c>
      <c r="B1148" t="s">
        <v>1547</v>
      </c>
      <c r="C1148" s="3" t="s">
        <v>3192</v>
      </c>
      <c r="D1148" t="s">
        <v>216</v>
      </c>
      <c r="E1148" s="102">
        <v>43602</v>
      </c>
      <c r="F1148" s="115">
        <v>159900</v>
      </c>
      <c r="G1148" s="31" t="s">
        <v>838</v>
      </c>
      <c r="H1148" s="108">
        <v>1</v>
      </c>
      <c r="I1148" s="108">
        <v>0</v>
      </c>
      <c r="J1148" s="31">
        <v>1</v>
      </c>
      <c r="K1148" s="117">
        <f t="shared" si="53"/>
        <v>1</v>
      </c>
      <c r="L1148" s="107">
        <v>0</v>
      </c>
      <c r="M1148" s="107">
        <v>0</v>
      </c>
      <c r="N1148" s="56" t="str">
        <f t="shared" si="54"/>
        <v>Duck Brothers Real Estate</v>
      </c>
    </row>
    <row r="1149" spans="1:14" outlineLevel="2" x14ac:dyDescent="0.2">
      <c r="A1149" t="s">
        <v>1929</v>
      </c>
      <c r="B1149" t="s">
        <v>1547</v>
      </c>
      <c r="C1149" s="3" t="s">
        <v>2566</v>
      </c>
      <c r="D1149" t="s">
        <v>6</v>
      </c>
      <c r="E1149" s="102">
        <v>43535</v>
      </c>
      <c r="F1149" s="115">
        <v>126900</v>
      </c>
      <c r="G1149" s="31" t="s">
        <v>838</v>
      </c>
      <c r="H1149" s="108">
        <v>1</v>
      </c>
      <c r="I1149" s="108">
        <v>0</v>
      </c>
      <c r="J1149" s="31">
        <v>1</v>
      </c>
      <c r="K1149" s="117">
        <f t="shared" si="53"/>
        <v>1</v>
      </c>
      <c r="L1149" s="107">
        <v>0</v>
      </c>
      <c r="M1149" s="107">
        <v>0</v>
      </c>
      <c r="N1149" s="56" t="str">
        <f t="shared" si="54"/>
        <v>Duck Brothers Real Estate</v>
      </c>
    </row>
    <row r="1150" spans="1:14" outlineLevel="2" x14ac:dyDescent="0.2">
      <c r="A1150" t="s">
        <v>1929</v>
      </c>
      <c r="B1150" t="s">
        <v>1547</v>
      </c>
      <c r="C1150" s="3" t="s">
        <v>2656</v>
      </c>
      <c r="D1150" t="s">
        <v>1249</v>
      </c>
      <c r="E1150" s="102">
        <v>43545</v>
      </c>
      <c r="F1150" s="115">
        <v>220000</v>
      </c>
      <c r="G1150" s="31" t="s">
        <v>838</v>
      </c>
      <c r="H1150" s="108">
        <v>1</v>
      </c>
      <c r="I1150" s="108">
        <v>0</v>
      </c>
      <c r="J1150" s="31">
        <v>1</v>
      </c>
      <c r="K1150" s="117">
        <f t="shared" si="53"/>
        <v>1</v>
      </c>
      <c r="L1150" s="107">
        <v>0</v>
      </c>
      <c r="M1150" s="107">
        <v>0</v>
      </c>
      <c r="N1150" s="56" t="str">
        <f t="shared" si="54"/>
        <v>Duck Brothers Real Estate</v>
      </c>
    </row>
    <row r="1151" spans="1:14" outlineLevel="1" x14ac:dyDescent="0.2">
      <c r="A1151" s="29" t="s">
        <v>1929</v>
      </c>
      <c r="C1151" s="3"/>
      <c r="E1151" s="102"/>
      <c r="F1151" s="115">
        <f>SUBTOTAL(9,F1148:F1150)</f>
        <v>506800</v>
      </c>
      <c r="G1151" s="31"/>
      <c r="H1151" s="108">
        <f>SUBTOTAL(9,H1148:H1150)</f>
        <v>3</v>
      </c>
      <c r="I1151" s="108">
        <f>SUBTOTAL(9,I1148:I1150)</f>
        <v>0</v>
      </c>
      <c r="J1151" s="31">
        <f>SUBTOTAL(9,J1148:J1150)</f>
        <v>3</v>
      </c>
      <c r="K1151" s="117">
        <f t="shared" si="53"/>
        <v>1</v>
      </c>
      <c r="L1151" s="107">
        <f>SUBTOTAL(9,L1148:L1150)</f>
        <v>0</v>
      </c>
      <c r="M1151" s="107">
        <f>SUBTOTAL(9,M1148:M1150)</f>
        <v>0</v>
      </c>
      <c r="N1151" s="56" t="str">
        <f t="shared" si="54"/>
        <v>Duck Brothers Real Estate</v>
      </c>
    </row>
    <row r="1152" spans="1:14" outlineLevel="2" x14ac:dyDescent="0.2">
      <c r="A1152" t="s">
        <v>2748</v>
      </c>
      <c r="C1152" s="3" t="s">
        <v>2749</v>
      </c>
      <c r="D1152" t="s">
        <v>328</v>
      </c>
      <c r="E1152" s="102">
        <v>43553</v>
      </c>
      <c r="F1152" s="115">
        <v>84000</v>
      </c>
      <c r="G1152" s="31" t="s">
        <v>838</v>
      </c>
      <c r="H1152" s="108">
        <v>1</v>
      </c>
      <c r="I1152" s="108">
        <v>0</v>
      </c>
      <c r="J1152" s="31">
        <v>1</v>
      </c>
      <c r="K1152" s="117">
        <f t="shared" si="53"/>
        <v>1</v>
      </c>
      <c r="L1152" s="107">
        <v>0</v>
      </c>
      <c r="M1152" s="107">
        <v>0</v>
      </c>
      <c r="N1152" s="56">
        <f t="shared" si="54"/>
        <v>0</v>
      </c>
    </row>
    <row r="1153" spans="1:14" outlineLevel="1" x14ac:dyDescent="0.2">
      <c r="A1153" s="29" t="s">
        <v>2748</v>
      </c>
      <c r="C1153" s="3"/>
      <c r="E1153" s="102"/>
      <c r="F1153" s="115">
        <f>SUBTOTAL(9,F1152:F1152)</f>
        <v>84000</v>
      </c>
      <c r="G1153" s="31"/>
      <c r="H1153" s="108">
        <f>SUBTOTAL(9,H1152:H1152)</f>
        <v>1</v>
      </c>
      <c r="I1153" s="108">
        <f>SUBTOTAL(9,I1152:I1152)</f>
        <v>0</v>
      </c>
      <c r="J1153" s="31">
        <f>SUBTOTAL(9,J1152:J1152)</f>
        <v>1</v>
      </c>
      <c r="K1153" s="117">
        <f t="shared" si="53"/>
        <v>1</v>
      </c>
      <c r="L1153" s="107">
        <f>SUBTOTAL(9,L1152:L1152)</f>
        <v>0</v>
      </c>
      <c r="M1153" s="107">
        <f>SUBTOTAL(9,M1152:M1152)</f>
        <v>0</v>
      </c>
      <c r="N1153" s="56">
        <f t="shared" si="54"/>
        <v>0</v>
      </c>
    </row>
    <row r="1154" spans="1:14" outlineLevel="2" x14ac:dyDescent="0.2">
      <c r="A1154" t="s">
        <v>1945</v>
      </c>
      <c r="B1154" t="s">
        <v>839</v>
      </c>
      <c r="C1154" s="3" t="s">
        <v>3012</v>
      </c>
      <c r="D1154" t="s">
        <v>110</v>
      </c>
      <c r="E1154" s="102">
        <v>43585</v>
      </c>
      <c r="F1154" s="115">
        <v>75000</v>
      </c>
      <c r="G1154" s="31" t="s">
        <v>838</v>
      </c>
      <c r="H1154" s="108">
        <v>1</v>
      </c>
      <c r="I1154" s="108">
        <v>0</v>
      </c>
      <c r="J1154" s="31">
        <v>1</v>
      </c>
      <c r="K1154" s="117">
        <f t="shared" si="53"/>
        <v>1</v>
      </c>
      <c r="L1154" s="107">
        <v>1</v>
      </c>
      <c r="M1154" s="107">
        <v>0</v>
      </c>
      <c r="N1154" s="56" t="str">
        <f t="shared" si="54"/>
        <v>Jana Nors Real Estate</v>
      </c>
    </row>
    <row r="1155" spans="1:14" outlineLevel="2" x14ac:dyDescent="0.2">
      <c r="A1155" t="s">
        <v>1945</v>
      </c>
      <c r="B1155" t="s">
        <v>839</v>
      </c>
      <c r="C1155" t="s">
        <v>2795</v>
      </c>
      <c r="D1155" t="s">
        <v>110</v>
      </c>
      <c r="E1155" s="3">
        <v>43560</v>
      </c>
      <c r="F1155" s="115">
        <v>72000</v>
      </c>
      <c r="G1155" s="17" t="s">
        <v>838</v>
      </c>
      <c r="H1155" s="108">
        <v>1</v>
      </c>
      <c r="I1155" s="108">
        <v>0</v>
      </c>
      <c r="J1155" s="31">
        <v>0</v>
      </c>
      <c r="K1155" s="117">
        <f t="shared" ref="K1155:K1218" si="55">+J1155/H1155</f>
        <v>0</v>
      </c>
      <c r="L1155" s="107">
        <v>0</v>
      </c>
      <c r="M1155" s="107">
        <v>0</v>
      </c>
      <c r="N1155" s="56" t="str">
        <f t="shared" ref="N1155:N1218" si="56">IF(B1155="",B1154,B1155)</f>
        <v>Jana Nors Real Estate</v>
      </c>
    </row>
    <row r="1156" spans="1:14" outlineLevel="2" x14ac:dyDescent="0.2">
      <c r="A1156" t="s">
        <v>1945</v>
      </c>
      <c r="B1156" t="s">
        <v>839</v>
      </c>
      <c r="C1156" t="s">
        <v>3032</v>
      </c>
      <c r="D1156" t="s">
        <v>6</v>
      </c>
      <c r="E1156" s="3">
        <v>43586</v>
      </c>
      <c r="F1156" s="115">
        <v>379900</v>
      </c>
      <c r="G1156" s="34" t="s">
        <v>838</v>
      </c>
      <c r="H1156" s="108">
        <v>1</v>
      </c>
      <c r="I1156" s="108">
        <v>0</v>
      </c>
      <c r="J1156" s="31">
        <v>0</v>
      </c>
      <c r="K1156" s="117">
        <f t="shared" si="55"/>
        <v>0</v>
      </c>
      <c r="L1156" s="107">
        <v>0</v>
      </c>
      <c r="M1156" s="107">
        <v>0</v>
      </c>
      <c r="N1156" s="56" t="str">
        <f t="shared" si="56"/>
        <v>Jana Nors Real Estate</v>
      </c>
    </row>
    <row r="1157" spans="1:14" outlineLevel="1" x14ac:dyDescent="0.2">
      <c r="A1157" s="29" t="s">
        <v>1945</v>
      </c>
      <c r="F1157" s="115">
        <f>SUBTOTAL(9,F1154:F1156)</f>
        <v>526900</v>
      </c>
      <c r="H1157" s="108">
        <f>SUBTOTAL(9,H1154:H1156)</f>
        <v>3</v>
      </c>
      <c r="I1157" s="108">
        <f>SUBTOTAL(9,I1154:I1156)</f>
        <v>0</v>
      </c>
      <c r="J1157" s="31">
        <f>SUBTOTAL(9,J1154:J1156)</f>
        <v>1</v>
      </c>
      <c r="K1157" s="117">
        <f t="shared" si="55"/>
        <v>0.33333333333333331</v>
      </c>
      <c r="L1157" s="107">
        <f>SUBTOTAL(9,L1154:L1156)</f>
        <v>1</v>
      </c>
      <c r="M1157" s="107">
        <f>SUBTOTAL(9,M1154:M1156)</f>
        <v>0</v>
      </c>
      <c r="N1157" s="56" t="str">
        <f t="shared" si="56"/>
        <v>Jana Nors Real Estate</v>
      </c>
    </row>
    <row r="1158" spans="1:14" outlineLevel="2" x14ac:dyDescent="0.2">
      <c r="A1158" t="s">
        <v>2004</v>
      </c>
      <c r="B1158" t="s">
        <v>1260</v>
      </c>
      <c r="C1158" t="s">
        <v>2552</v>
      </c>
      <c r="D1158" t="s">
        <v>123</v>
      </c>
      <c r="E1158" s="3">
        <v>43532</v>
      </c>
      <c r="F1158" s="115">
        <v>221500</v>
      </c>
      <c r="G1158" s="34" t="s">
        <v>838</v>
      </c>
      <c r="H1158" s="108">
        <v>1</v>
      </c>
      <c r="I1158" s="108">
        <v>0</v>
      </c>
      <c r="J1158" s="31">
        <v>0</v>
      </c>
      <c r="K1158" s="117">
        <f t="shared" si="55"/>
        <v>0</v>
      </c>
      <c r="L1158" s="107">
        <v>0</v>
      </c>
      <c r="M1158" s="107">
        <v>0</v>
      </c>
      <c r="N1158" s="56" t="str">
        <f t="shared" si="56"/>
        <v>Hart, REALTORS</v>
      </c>
    </row>
    <row r="1159" spans="1:14" outlineLevel="2" x14ac:dyDescent="0.2">
      <c r="A1159" t="s">
        <v>2004</v>
      </c>
      <c r="B1159" t="s">
        <v>1260</v>
      </c>
      <c r="C1159" t="s">
        <v>3073</v>
      </c>
      <c r="D1159" t="s">
        <v>123</v>
      </c>
      <c r="E1159" s="3">
        <v>43591</v>
      </c>
      <c r="F1159" s="115">
        <v>223000</v>
      </c>
      <c r="G1159" s="34" t="s">
        <v>838</v>
      </c>
      <c r="H1159" s="108">
        <v>1</v>
      </c>
      <c r="I1159" s="108">
        <v>0</v>
      </c>
      <c r="J1159" s="31">
        <v>0</v>
      </c>
      <c r="K1159" s="117">
        <f t="shared" si="55"/>
        <v>0</v>
      </c>
      <c r="L1159" s="107">
        <v>0</v>
      </c>
      <c r="M1159" s="107">
        <v>0</v>
      </c>
      <c r="N1159" s="56" t="str">
        <f t="shared" si="56"/>
        <v>Hart, REALTORS</v>
      </c>
    </row>
    <row r="1160" spans="1:14" outlineLevel="1" x14ac:dyDescent="0.2">
      <c r="A1160" s="29" t="s">
        <v>2004</v>
      </c>
      <c r="F1160" s="115">
        <f>SUBTOTAL(9,F1158:F1159)</f>
        <v>444500</v>
      </c>
      <c r="H1160" s="108">
        <f>SUBTOTAL(9,H1158:H1159)</f>
        <v>2</v>
      </c>
      <c r="I1160" s="108">
        <f>SUBTOTAL(9,I1158:I1159)</f>
        <v>0</v>
      </c>
      <c r="J1160" s="31">
        <f>SUBTOTAL(9,J1158:J1159)</f>
        <v>0</v>
      </c>
      <c r="K1160" s="117">
        <f t="shared" si="55"/>
        <v>0</v>
      </c>
      <c r="L1160" s="107">
        <f>SUBTOTAL(9,L1158:L1159)</f>
        <v>0</v>
      </c>
      <c r="M1160" s="107">
        <f>SUBTOTAL(9,M1158:M1159)</f>
        <v>0</v>
      </c>
      <c r="N1160" s="56" t="str">
        <f t="shared" si="56"/>
        <v>Hart, REALTORS</v>
      </c>
    </row>
    <row r="1161" spans="1:14" outlineLevel="2" x14ac:dyDescent="0.2">
      <c r="A1161" t="s">
        <v>824</v>
      </c>
      <c r="B1161" t="s">
        <v>1036</v>
      </c>
      <c r="C1161" s="3" t="s">
        <v>2434</v>
      </c>
      <c r="D1161" t="s">
        <v>6</v>
      </c>
      <c r="E1161" s="102">
        <v>43521</v>
      </c>
      <c r="F1161" s="115">
        <v>185000</v>
      </c>
      <c r="G1161" s="31" t="s">
        <v>838</v>
      </c>
      <c r="H1161" s="108">
        <v>1</v>
      </c>
      <c r="I1161" s="108">
        <v>0</v>
      </c>
      <c r="J1161" s="31">
        <v>1</v>
      </c>
      <c r="K1161" s="117">
        <f t="shared" si="55"/>
        <v>1</v>
      </c>
      <c r="L1161" s="107">
        <v>0</v>
      </c>
      <c r="M1161" s="107">
        <v>0</v>
      </c>
      <c r="N1161" s="56" t="str">
        <f t="shared" si="56"/>
        <v>Bentwood Realty</v>
      </c>
    </row>
    <row r="1162" spans="1:14" outlineLevel="2" x14ac:dyDescent="0.2">
      <c r="A1162" t="s">
        <v>824</v>
      </c>
      <c r="B1162" t="s">
        <v>1036</v>
      </c>
      <c r="C1162" t="s">
        <v>2423</v>
      </c>
      <c r="D1162" t="s">
        <v>1249</v>
      </c>
      <c r="E1162" s="3">
        <v>43518</v>
      </c>
      <c r="F1162" s="115">
        <v>225200</v>
      </c>
      <c r="G1162" s="34">
        <v>20190221</v>
      </c>
      <c r="H1162" s="108">
        <v>1</v>
      </c>
      <c r="I1162" s="108">
        <v>1</v>
      </c>
      <c r="J1162" s="31">
        <v>0</v>
      </c>
      <c r="K1162" s="117">
        <f t="shared" si="55"/>
        <v>0</v>
      </c>
      <c r="L1162" s="107">
        <v>0</v>
      </c>
      <c r="M1162" s="107">
        <v>0</v>
      </c>
      <c r="N1162" s="56" t="str">
        <f t="shared" si="56"/>
        <v>Bentwood Realty</v>
      </c>
    </row>
    <row r="1163" spans="1:14" outlineLevel="1" x14ac:dyDescent="0.2">
      <c r="A1163" s="29" t="s">
        <v>824</v>
      </c>
      <c r="F1163" s="115">
        <f>SUBTOTAL(9,F1161:F1162)</f>
        <v>410200</v>
      </c>
      <c r="H1163" s="108">
        <f>SUBTOTAL(9,H1161:H1162)</f>
        <v>2</v>
      </c>
      <c r="I1163" s="108">
        <f>SUBTOTAL(9,I1161:I1162)</f>
        <v>1</v>
      </c>
      <c r="J1163" s="31">
        <f>SUBTOTAL(9,J1161:J1162)</f>
        <v>1</v>
      </c>
      <c r="K1163" s="117">
        <f t="shared" si="55"/>
        <v>0.5</v>
      </c>
      <c r="L1163" s="107">
        <f>SUBTOTAL(9,L1161:L1162)</f>
        <v>0</v>
      </c>
      <c r="M1163" s="107">
        <f>SUBTOTAL(9,M1161:M1162)</f>
        <v>0</v>
      </c>
      <c r="N1163" s="56" t="str">
        <f t="shared" si="56"/>
        <v>Bentwood Realty</v>
      </c>
    </row>
    <row r="1164" spans="1:14" outlineLevel="2" x14ac:dyDescent="0.2">
      <c r="A1164" t="s">
        <v>1631</v>
      </c>
      <c r="B1164" t="s">
        <v>1036</v>
      </c>
      <c r="C1164" s="3" t="s">
        <v>2174</v>
      </c>
      <c r="D1164" t="s">
        <v>6</v>
      </c>
      <c r="E1164" s="102">
        <v>43482</v>
      </c>
      <c r="F1164" s="115">
        <v>345000</v>
      </c>
      <c r="G1164" s="31" t="s">
        <v>838</v>
      </c>
      <c r="H1164" s="108">
        <v>1</v>
      </c>
      <c r="I1164" s="108">
        <v>0</v>
      </c>
      <c r="J1164" s="31">
        <v>1</v>
      </c>
      <c r="K1164" s="117">
        <f t="shared" si="55"/>
        <v>1</v>
      </c>
      <c r="L1164" s="107">
        <v>0</v>
      </c>
      <c r="M1164" s="107">
        <v>0</v>
      </c>
      <c r="N1164" s="56" t="str">
        <f t="shared" si="56"/>
        <v>Bentwood Realty</v>
      </c>
    </row>
    <row r="1165" spans="1:14" outlineLevel="2" x14ac:dyDescent="0.2">
      <c r="A1165" t="s">
        <v>1631</v>
      </c>
      <c r="B1165" t="s">
        <v>1036</v>
      </c>
      <c r="C1165" s="3" t="s">
        <v>2764</v>
      </c>
      <c r="D1165" t="s">
        <v>1249</v>
      </c>
      <c r="E1165" s="102">
        <v>43556</v>
      </c>
      <c r="F1165" s="115">
        <v>660000</v>
      </c>
      <c r="G1165" s="31" t="s">
        <v>838</v>
      </c>
      <c r="H1165" s="108">
        <v>1</v>
      </c>
      <c r="I1165" s="108">
        <v>0</v>
      </c>
      <c r="J1165" s="31">
        <v>1</v>
      </c>
      <c r="K1165" s="117">
        <f t="shared" si="55"/>
        <v>1</v>
      </c>
      <c r="L1165" s="107">
        <v>0</v>
      </c>
      <c r="M1165" s="107">
        <v>0</v>
      </c>
      <c r="N1165" s="56" t="str">
        <f t="shared" si="56"/>
        <v>Bentwood Realty</v>
      </c>
    </row>
    <row r="1166" spans="1:14" outlineLevel="2" x14ac:dyDescent="0.2">
      <c r="A1166" t="s">
        <v>1631</v>
      </c>
      <c r="B1166" t="s">
        <v>1036</v>
      </c>
      <c r="C1166" s="3" t="s">
        <v>2096</v>
      </c>
      <c r="D1166" t="s">
        <v>6</v>
      </c>
      <c r="E1166" s="102">
        <v>43467</v>
      </c>
      <c r="F1166" s="115">
        <v>365000</v>
      </c>
      <c r="G1166" s="31" t="s">
        <v>838</v>
      </c>
      <c r="H1166" s="108">
        <v>1</v>
      </c>
      <c r="I1166" s="108">
        <v>0</v>
      </c>
      <c r="J1166" s="31">
        <v>1</v>
      </c>
      <c r="K1166" s="117">
        <f t="shared" si="55"/>
        <v>1</v>
      </c>
      <c r="L1166" s="107">
        <v>0</v>
      </c>
      <c r="M1166" s="107">
        <v>0</v>
      </c>
      <c r="N1166" s="56" t="str">
        <f t="shared" si="56"/>
        <v>Bentwood Realty</v>
      </c>
    </row>
    <row r="1167" spans="1:14" outlineLevel="2" x14ac:dyDescent="0.2">
      <c r="A1167" t="s">
        <v>1631</v>
      </c>
      <c r="B1167" t="s">
        <v>1036</v>
      </c>
      <c r="C1167" t="s">
        <v>2178</v>
      </c>
      <c r="D1167" t="s">
        <v>6</v>
      </c>
      <c r="E1167" s="3">
        <v>43483</v>
      </c>
      <c r="F1167" s="115">
        <v>133000</v>
      </c>
      <c r="G1167" s="34" t="s">
        <v>838</v>
      </c>
      <c r="H1167" s="108">
        <v>1</v>
      </c>
      <c r="I1167" s="108">
        <v>0</v>
      </c>
      <c r="J1167" s="31">
        <v>0</v>
      </c>
      <c r="K1167" s="117">
        <f t="shared" si="55"/>
        <v>0</v>
      </c>
      <c r="L1167" s="107">
        <v>0</v>
      </c>
      <c r="M1167" s="107">
        <v>0</v>
      </c>
      <c r="N1167" s="56" t="str">
        <f t="shared" si="56"/>
        <v>Bentwood Realty</v>
      </c>
    </row>
    <row r="1168" spans="1:14" outlineLevel="1" x14ac:dyDescent="0.2">
      <c r="A1168" s="29" t="s">
        <v>1631</v>
      </c>
      <c r="F1168" s="115">
        <f>SUBTOTAL(9,F1164:F1167)</f>
        <v>1503000</v>
      </c>
      <c r="H1168" s="108">
        <f>SUBTOTAL(9,H1164:H1167)</f>
        <v>4</v>
      </c>
      <c r="I1168" s="108">
        <f>SUBTOTAL(9,I1164:I1167)</f>
        <v>0</v>
      </c>
      <c r="J1168" s="31">
        <f>SUBTOTAL(9,J1164:J1167)</f>
        <v>3</v>
      </c>
      <c r="K1168" s="117">
        <f t="shared" si="55"/>
        <v>0.75</v>
      </c>
      <c r="L1168" s="107">
        <f>SUBTOTAL(9,L1164:L1167)</f>
        <v>0</v>
      </c>
      <c r="M1168" s="107">
        <f>SUBTOTAL(9,M1164:M1167)</f>
        <v>0</v>
      </c>
      <c r="N1168" s="56" t="str">
        <f t="shared" si="56"/>
        <v>Bentwood Realty</v>
      </c>
    </row>
    <row r="1169" spans="1:14" outlineLevel="2" x14ac:dyDescent="0.2">
      <c r="A1169" t="s">
        <v>1246</v>
      </c>
      <c r="B1169" t="s">
        <v>1535</v>
      </c>
      <c r="C1169" s="3" t="s">
        <v>2696</v>
      </c>
      <c r="D1169" t="s">
        <v>1249</v>
      </c>
      <c r="E1169" s="102">
        <v>43549</v>
      </c>
      <c r="F1169" s="115">
        <v>225500</v>
      </c>
      <c r="G1169" s="31">
        <v>20190420</v>
      </c>
      <c r="H1169" s="108">
        <v>1</v>
      </c>
      <c r="I1169" s="108">
        <v>1</v>
      </c>
      <c r="J1169" s="31">
        <v>1</v>
      </c>
      <c r="K1169" s="117">
        <f t="shared" si="55"/>
        <v>1</v>
      </c>
      <c r="L1169" s="107">
        <v>0</v>
      </c>
      <c r="M1169" s="107">
        <v>0</v>
      </c>
      <c r="N1169" s="56" t="str">
        <f t="shared" si="56"/>
        <v>Camille Johnson, REALTORS</v>
      </c>
    </row>
    <row r="1170" spans="1:14" outlineLevel="2" x14ac:dyDescent="0.2">
      <c r="A1170" t="s">
        <v>1246</v>
      </c>
      <c r="B1170" t="s">
        <v>1535</v>
      </c>
      <c r="C1170" s="3" t="s">
        <v>3193</v>
      </c>
      <c r="D1170" t="s">
        <v>1249</v>
      </c>
      <c r="E1170" s="102">
        <v>43602</v>
      </c>
      <c r="F1170" s="115">
        <v>230000</v>
      </c>
      <c r="G1170" s="31">
        <v>20190845</v>
      </c>
      <c r="H1170" s="108">
        <v>1</v>
      </c>
      <c r="I1170" s="108">
        <v>1</v>
      </c>
      <c r="J1170" s="31">
        <v>1</v>
      </c>
      <c r="K1170" s="117">
        <f t="shared" si="55"/>
        <v>1</v>
      </c>
      <c r="L1170" s="107">
        <v>0</v>
      </c>
      <c r="M1170" s="107">
        <v>0</v>
      </c>
      <c r="N1170" s="56" t="str">
        <f t="shared" si="56"/>
        <v>Camille Johnson, REALTORS</v>
      </c>
    </row>
    <row r="1171" spans="1:14" outlineLevel="2" x14ac:dyDescent="0.2">
      <c r="A1171" t="s">
        <v>1246</v>
      </c>
      <c r="B1171" t="s">
        <v>1535</v>
      </c>
      <c r="C1171" s="3" t="s">
        <v>2128</v>
      </c>
      <c r="D1171" t="s">
        <v>6</v>
      </c>
      <c r="E1171" s="102">
        <v>43475</v>
      </c>
      <c r="F1171" s="115">
        <v>165400</v>
      </c>
      <c r="G1171" s="31">
        <v>20182829</v>
      </c>
      <c r="H1171" s="108">
        <v>1</v>
      </c>
      <c r="I1171" s="108">
        <v>1</v>
      </c>
      <c r="J1171" s="31">
        <v>1</v>
      </c>
      <c r="K1171" s="117">
        <f t="shared" si="55"/>
        <v>1</v>
      </c>
      <c r="L1171" s="107">
        <v>0</v>
      </c>
      <c r="M1171" s="107">
        <v>0</v>
      </c>
      <c r="N1171" s="56" t="str">
        <f t="shared" si="56"/>
        <v>Camille Johnson, REALTORS</v>
      </c>
    </row>
    <row r="1172" spans="1:14" outlineLevel="2" x14ac:dyDescent="0.2">
      <c r="A1172" t="s">
        <v>1246</v>
      </c>
      <c r="B1172" t="s">
        <v>1535</v>
      </c>
      <c r="C1172" s="3" t="s">
        <v>2947</v>
      </c>
      <c r="D1172" t="s">
        <v>6</v>
      </c>
      <c r="E1172" s="102">
        <v>43578</v>
      </c>
      <c r="F1172" s="115">
        <v>214000</v>
      </c>
      <c r="G1172" s="31">
        <v>20190623</v>
      </c>
      <c r="H1172" s="108">
        <v>1</v>
      </c>
      <c r="I1172" s="108">
        <v>1</v>
      </c>
      <c r="J1172" s="31">
        <v>1</v>
      </c>
      <c r="K1172" s="117">
        <f t="shared" si="55"/>
        <v>1</v>
      </c>
      <c r="L1172" s="107">
        <v>0</v>
      </c>
      <c r="M1172" s="107">
        <v>0</v>
      </c>
      <c r="N1172" s="56" t="str">
        <f t="shared" si="56"/>
        <v>Camille Johnson, REALTORS</v>
      </c>
    </row>
    <row r="1173" spans="1:14" outlineLevel="2" x14ac:dyDescent="0.2">
      <c r="A1173" t="s">
        <v>1246</v>
      </c>
      <c r="B1173" t="s">
        <v>1535</v>
      </c>
      <c r="C1173" s="3" t="s">
        <v>3104</v>
      </c>
      <c r="D1173" t="s">
        <v>6</v>
      </c>
      <c r="E1173" s="102">
        <v>43594</v>
      </c>
      <c r="F1173" s="115">
        <v>417000</v>
      </c>
      <c r="G1173" s="31">
        <v>20190685</v>
      </c>
      <c r="H1173" s="108">
        <v>1</v>
      </c>
      <c r="I1173" s="108">
        <v>1</v>
      </c>
      <c r="J1173" s="31">
        <v>1</v>
      </c>
      <c r="K1173" s="117">
        <f t="shared" si="55"/>
        <v>1</v>
      </c>
      <c r="L1173" s="107">
        <v>0</v>
      </c>
      <c r="M1173" s="107">
        <v>0</v>
      </c>
      <c r="N1173" s="56" t="str">
        <f t="shared" si="56"/>
        <v>Camille Johnson, REALTORS</v>
      </c>
    </row>
    <row r="1174" spans="1:14" outlineLevel="2" x14ac:dyDescent="0.2">
      <c r="A1174" t="s">
        <v>1246</v>
      </c>
      <c r="B1174" t="s">
        <v>1535</v>
      </c>
      <c r="C1174" s="3" t="s">
        <v>2503</v>
      </c>
      <c r="D1174" t="s">
        <v>6</v>
      </c>
      <c r="E1174" s="102">
        <v>43528</v>
      </c>
      <c r="F1174" s="115">
        <v>180000</v>
      </c>
      <c r="G1174" s="31">
        <v>20190203</v>
      </c>
      <c r="H1174" s="108">
        <v>1</v>
      </c>
      <c r="I1174" s="108">
        <v>1</v>
      </c>
      <c r="J1174" s="31">
        <v>1</v>
      </c>
      <c r="K1174" s="117">
        <f t="shared" si="55"/>
        <v>1</v>
      </c>
      <c r="L1174" s="107">
        <v>0</v>
      </c>
      <c r="M1174" s="107">
        <v>0</v>
      </c>
      <c r="N1174" s="56" t="str">
        <f t="shared" si="56"/>
        <v>Camille Johnson, REALTORS</v>
      </c>
    </row>
    <row r="1175" spans="1:14" outlineLevel="2" x14ac:dyDescent="0.2">
      <c r="A1175" t="s">
        <v>1246</v>
      </c>
      <c r="B1175" t="s">
        <v>1535</v>
      </c>
      <c r="C1175" t="s">
        <v>3087</v>
      </c>
      <c r="D1175" t="s">
        <v>6</v>
      </c>
      <c r="E1175" s="3">
        <v>43592</v>
      </c>
      <c r="F1175" s="115">
        <v>149900</v>
      </c>
      <c r="G1175" s="34">
        <v>20190738</v>
      </c>
      <c r="H1175" s="108">
        <v>1</v>
      </c>
      <c r="I1175" s="108">
        <v>1</v>
      </c>
      <c r="J1175" s="31">
        <v>0</v>
      </c>
      <c r="K1175" s="117">
        <f t="shared" si="55"/>
        <v>0</v>
      </c>
      <c r="L1175" s="107">
        <v>0</v>
      </c>
      <c r="M1175" s="107">
        <v>0</v>
      </c>
      <c r="N1175" s="56" t="str">
        <f t="shared" si="56"/>
        <v>Camille Johnson, REALTORS</v>
      </c>
    </row>
    <row r="1176" spans="1:14" outlineLevel="2" x14ac:dyDescent="0.2">
      <c r="A1176" t="s">
        <v>1246</v>
      </c>
      <c r="B1176" t="s">
        <v>1535</v>
      </c>
      <c r="C1176" t="s">
        <v>3189</v>
      </c>
      <c r="D1176" t="s">
        <v>7</v>
      </c>
      <c r="E1176" s="3">
        <v>43602</v>
      </c>
      <c r="F1176" s="115">
        <v>375000</v>
      </c>
      <c r="G1176" s="34" t="s">
        <v>838</v>
      </c>
      <c r="H1176" s="108">
        <v>1</v>
      </c>
      <c r="I1176" s="108">
        <v>0</v>
      </c>
      <c r="J1176" s="31">
        <v>0</v>
      </c>
      <c r="K1176" s="117">
        <f t="shared" si="55"/>
        <v>0</v>
      </c>
      <c r="L1176" s="107">
        <v>0</v>
      </c>
      <c r="M1176" s="107">
        <v>0</v>
      </c>
      <c r="N1176" s="56" t="str">
        <f t="shared" si="56"/>
        <v>Camille Johnson, REALTORS</v>
      </c>
    </row>
    <row r="1177" spans="1:14" outlineLevel="1" x14ac:dyDescent="0.2">
      <c r="A1177" s="29" t="s">
        <v>1246</v>
      </c>
      <c r="F1177" s="115">
        <f>SUBTOTAL(9,F1169:F1176)</f>
        <v>1956800</v>
      </c>
      <c r="H1177" s="108">
        <f>SUBTOTAL(9,H1169:H1176)</f>
        <v>8</v>
      </c>
      <c r="I1177" s="108">
        <f>SUBTOTAL(9,I1169:I1176)</f>
        <v>7</v>
      </c>
      <c r="J1177" s="31">
        <f>SUBTOTAL(9,J1169:J1176)</f>
        <v>6</v>
      </c>
      <c r="K1177" s="117">
        <f t="shared" si="55"/>
        <v>0.75</v>
      </c>
      <c r="L1177" s="107">
        <f>SUBTOTAL(9,L1169:L1176)</f>
        <v>0</v>
      </c>
      <c r="M1177" s="107">
        <f>SUBTOTAL(9,M1169:M1176)</f>
        <v>0</v>
      </c>
      <c r="N1177" s="56" t="str">
        <f t="shared" si="56"/>
        <v>Camille Johnson, REALTORS</v>
      </c>
    </row>
    <row r="1178" spans="1:14" outlineLevel="2" x14ac:dyDescent="0.2">
      <c r="A1178" t="s">
        <v>200</v>
      </c>
      <c r="B1178" t="s">
        <v>282</v>
      </c>
      <c r="C1178" t="s">
        <v>2787</v>
      </c>
      <c r="D1178" t="s">
        <v>216</v>
      </c>
      <c r="E1178" s="3">
        <v>43559</v>
      </c>
      <c r="F1178" s="115">
        <v>136000</v>
      </c>
      <c r="G1178" s="34" t="s">
        <v>838</v>
      </c>
      <c r="H1178" s="108">
        <v>1</v>
      </c>
      <c r="I1178" s="108">
        <v>0</v>
      </c>
      <c r="J1178" s="31">
        <v>0</v>
      </c>
      <c r="K1178" s="117">
        <f t="shared" si="55"/>
        <v>0</v>
      </c>
      <c r="L1178" s="107">
        <v>0</v>
      </c>
      <c r="M1178" s="107">
        <v>0</v>
      </c>
      <c r="N1178" s="56" t="str">
        <f t="shared" si="56"/>
        <v>Front Gate Properties</v>
      </c>
    </row>
    <row r="1179" spans="1:14" outlineLevel="1" x14ac:dyDescent="0.2">
      <c r="A1179" s="29" t="s">
        <v>200</v>
      </c>
      <c r="F1179" s="115">
        <f>SUBTOTAL(9,F1178:F1178)</f>
        <v>136000</v>
      </c>
      <c r="H1179" s="108">
        <f>SUBTOTAL(9,H1178:H1178)</f>
        <v>1</v>
      </c>
      <c r="I1179" s="108">
        <f>SUBTOTAL(9,I1178:I1178)</f>
        <v>0</v>
      </c>
      <c r="J1179" s="31">
        <f>SUBTOTAL(9,J1178:J1178)</f>
        <v>0</v>
      </c>
      <c r="K1179" s="117">
        <f t="shared" si="55"/>
        <v>0</v>
      </c>
      <c r="L1179" s="107">
        <f>SUBTOTAL(9,L1178:L1178)</f>
        <v>0</v>
      </c>
      <c r="M1179" s="107">
        <f>SUBTOTAL(9,M1178:M1178)</f>
        <v>0</v>
      </c>
      <c r="N1179" s="56" t="str">
        <f t="shared" si="56"/>
        <v>Front Gate Properties</v>
      </c>
    </row>
    <row r="1180" spans="1:14" outlineLevel="2" x14ac:dyDescent="0.2">
      <c r="A1180" t="s">
        <v>3076</v>
      </c>
      <c r="B1180" t="s">
        <v>1099</v>
      </c>
      <c r="C1180" t="s">
        <v>3106</v>
      </c>
      <c r="D1180" t="s">
        <v>6</v>
      </c>
      <c r="E1180" s="3">
        <v>43594</v>
      </c>
      <c r="F1180" s="115">
        <v>169900</v>
      </c>
      <c r="G1180" s="34" t="s">
        <v>838</v>
      </c>
      <c r="H1180" s="108">
        <v>1</v>
      </c>
      <c r="I1180" s="108">
        <v>0</v>
      </c>
      <c r="J1180" s="31">
        <v>0</v>
      </c>
      <c r="K1180" s="117">
        <f t="shared" si="55"/>
        <v>0</v>
      </c>
      <c r="L1180" s="107">
        <v>0</v>
      </c>
      <c r="M1180" s="107">
        <v>0</v>
      </c>
      <c r="N1180" s="56" t="str">
        <f t="shared" si="56"/>
        <v>Keller Williams Realty - Waco</v>
      </c>
    </row>
    <row r="1181" spans="1:14" outlineLevel="2" x14ac:dyDescent="0.2">
      <c r="A1181" t="s">
        <v>3076</v>
      </c>
      <c r="B1181" t="s">
        <v>1099</v>
      </c>
      <c r="C1181" t="s">
        <v>3077</v>
      </c>
      <c r="D1181" t="s">
        <v>6</v>
      </c>
      <c r="E1181" s="3">
        <v>43591</v>
      </c>
      <c r="F1181" s="115">
        <v>174900</v>
      </c>
      <c r="G1181" s="34" t="s">
        <v>838</v>
      </c>
      <c r="H1181" s="108">
        <v>1</v>
      </c>
      <c r="I1181" s="108">
        <v>0</v>
      </c>
      <c r="J1181" s="31">
        <v>0</v>
      </c>
      <c r="K1181" s="117">
        <f t="shared" si="55"/>
        <v>0</v>
      </c>
      <c r="L1181" s="107">
        <v>0</v>
      </c>
      <c r="M1181" s="107">
        <v>0</v>
      </c>
      <c r="N1181" s="56" t="str">
        <f t="shared" si="56"/>
        <v>Keller Williams Realty - Waco</v>
      </c>
    </row>
    <row r="1182" spans="1:14" outlineLevel="1" x14ac:dyDescent="0.2">
      <c r="A1182" s="29" t="s">
        <v>3076</v>
      </c>
      <c r="F1182" s="115">
        <f>SUBTOTAL(9,F1180:F1181)</f>
        <v>344800</v>
      </c>
      <c r="H1182" s="108">
        <f>SUBTOTAL(9,H1180:H1181)</f>
        <v>2</v>
      </c>
      <c r="I1182" s="108">
        <f>SUBTOTAL(9,I1180:I1181)</f>
        <v>0</v>
      </c>
      <c r="J1182" s="31">
        <f>SUBTOTAL(9,J1180:J1181)</f>
        <v>0</v>
      </c>
      <c r="K1182" s="117">
        <f t="shared" si="55"/>
        <v>0</v>
      </c>
      <c r="L1182" s="107">
        <f>SUBTOTAL(9,L1180:L1181)</f>
        <v>0</v>
      </c>
      <c r="M1182" s="107">
        <f>SUBTOTAL(9,M1180:M1181)</f>
        <v>0</v>
      </c>
      <c r="N1182" s="56" t="str">
        <f t="shared" si="56"/>
        <v>Keller Williams Realty - Waco</v>
      </c>
    </row>
    <row r="1183" spans="1:14" outlineLevel="2" x14ac:dyDescent="0.2">
      <c r="A1183" t="s">
        <v>2066</v>
      </c>
      <c r="B1183" t="s">
        <v>1842</v>
      </c>
      <c r="C1183" s="3" t="s">
        <v>3101</v>
      </c>
      <c r="D1183" t="s">
        <v>6</v>
      </c>
      <c r="E1183" s="102">
        <v>43594</v>
      </c>
      <c r="F1183" s="115">
        <v>171000</v>
      </c>
      <c r="G1183" s="31">
        <v>20190839</v>
      </c>
      <c r="H1183" s="108">
        <v>1</v>
      </c>
      <c r="I1183" s="108">
        <v>1</v>
      </c>
      <c r="J1183" s="31">
        <v>1</v>
      </c>
      <c r="K1183" s="117">
        <f t="shared" si="55"/>
        <v>1</v>
      </c>
      <c r="L1183" s="107">
        <v>0</v>
      </c>
      <c r="M1183" s="107">
        <v>0</v>
      </c>
      <c r="N1183" s="56" t="str">
        <f t="shared" si="56"/>
        <v>Coldwell Banker Apex, REALTORS</v>
      </c>
    </row>
    <row r="1184" spans="1:14" outlineLevel="2" x14ac:dyDescent="0.2">
      <c r="A1184" t="s">
        <v>2066</v>
      </c>
      <c r="B1184" t="s">
        <v>1842</v>
      </c>
      <c r="C1184" s="3" t="s">
        <v>2237</v>
      </c>
      <c r="D1184" t="s">
        <v>6</v>
      </c>
      <c r="E1184" s="102">
        <v>43494</v>
      </c>
      <c r="F1184" s="115">
        <v>172000</v>
      </c>
      <c r="G1184" s="31">
        <v>20190085</v>
      </c>
      <c r="H1184" s="108">
        <v>1</v>
      </c>
      <c r="I1184" s="108">
        <v>1</v>
      </c>
      <c r="J1184" s="31">
        <v>1</v>
      </c>
      <c r="K1184" s="117">
        <f t="shared" si="55"/>
        <v>1</v>
      </c>
      <c r="L1184" s="107">
        <v>0</v>
      </c>
      <c r="M1184" s="107">
        <v>0</v>
      </c>
      <c r="N1184" s="56" t="str">
        <f t="shared" si="56"/>
        <v>Coldwell Banker Apex, REALTORS</v>
      </c>
    </row>
    <row r="1185" spans="1:14" outlineLevel="2" x14ac:dyDescent="0.2">
      <c r="A1185" t="s">
        <v>2066</v>
      </c>
      <c r="B1185" t="s">
        <v>1842</v>
      </c>
      <c r="C1185" s="3" t="s">
        <v>2539</v>
      </c>
      <c r="D1185" t="s">
        <v>6</v>
      </c>
      <c r="E1185" s="102">
        <v>43531</v>
      </c>
      <c r="F1185" s="115">
        <v>220000</v>
      </c>
      <c r="G1185" s="31">
        <v>20190245</v>
      </c>
      <c r="H1185" s="108">
        <v>1</v>
      </c>
      <c r="I1185" s="108">
        <v>1</v>
      </c>
      <c r="J1185" s="31">
        <v>1</v>
      </c>
      <c r="K1185" s="117">
        <f t="shared" si="55"/>
        <v>1</v>
      </c>
      <c r="L1185" s="107">
        <v>0</v>
      </c>
      <c r="M1185" s="107">
        <v>0</v>
      </c>
      <c r="N1185" s="56" t="str">
        <f t="shared" si="56"/>
        <v>Coldwell Banker Apex, REALTORS</v>
      </c>
    </row>
    <row r="1186" spans="1:14" outlineLevel="2" x14ac:dyDescent="0.2">
      <c r="A1186" t="s">
        <v>2066</v>
      </c>
      <c r="B1186" t="s">
        <v>1842</v>
      </c>
      <c r="C1186" s="3" t="s">
        <v>2825</v>
      </c>
      <c r="D1186" t="s">
        <v>6</v>
      </c>
      <c r="E1186" s="102">
        <v>43564</v>
      </c>
      <c r="F1186" s="115">
        <v>265000</v>
      </c>
      <c r="G1186" s="31">
        <v>20190620</v>
      </c>
      <c r="H1186" s="108">
        <v>1</v>
      </c>
      <c r="I1186" s="108">
        <v>1</v>
      </c>
      <c r="J1186" s="31">
        <v>1</v>
      </c>
      <c r="K1186" s="117">
        <f t="shared" si="55"/>
        <v>1</v>
      </c>
      <c r="L1186" s="107">
        <v>0</v>
      </c>
      <c r="M1186" s="107">
        <v>0</v>
      </c>
      <c r="N1186" s="56" t="str">
        <f t="shared" si="56"/>
        <v>Coldwell Banker Apex, REALTORS</v>
      </c>
    </row>
    <row r="1187" spans="1:14" outlineLevel="2" x14ac:dyDescent="0.2">
      <c r="A1187" t="s">
        <v>2066</v>
      </c>
      <c r="B1187" t="s">
        <v>1842</v>
      </c>
      <c r="C1187" s="3" t="s">
        <v>3136</v>
      </c>
      <c r="D1187" t="s">
        <v>123</v>
      </c>
      <c r="E1187" s="102">
        <v>43595</v>
      </c>
      <c r="F1187" s="115">
        <v>230000</v>
      </c>
      <c r="G1187" s="31" t="s">
        <v>838</v>
      </c>
      <c r="H1187" s="108">
        <v>1</v>
      </c>
      <c r="I1187" s="108">
        <v>0</v>
      </c>
      <c r="J1187" s="31">
        <v>1</v>
      </c>
      <c r="K1187" s="117">
        <f t="shared" si="55"/>
        <v>1</v>
      </c>
      <c r="L1187" s="107">
        <v>0</v>
      </c>
      <c r="M1187" s="107">
        <v>0</v>
      </c>
      <c r="N1187" s="56" t="str">
        <f t="shared" si="56"/>
        <v>Coldwell Banker Apex, REALTORS</v>
      </c>
    </row>
    <row r="1188" spans="1:14" outlineLevel="2" x14ac:dyDescent="0.2">
      <c r="A1188" t="s">
        <v>2066</v>
      </c>
      <c r="B1188" t="s">
        <v>1842</v>
      </c>
      <c r="C1188" s="3" t="s">
        <v>2742</v>
      </c>
      <c r="D1188" t="s">
        <v>6</v>
      </c>
      <c r="E1188" s="102">
        <v>43553</v>
      </c>
      <c r="F1188" s="115">
        <v>116000</v>
      </c>
      <c r="G1188" s="31">
        <v>20190446</v>
      </c>
      <c r="H1188" s="108">
        <v>1</v>
      </c>
      <c r="I1188" s="108">
        <v>1</v>
      </c>
      <c r="J1188" s="31">
        <v>1</v>
      </c>
      <c r="K1188" s="117">
        <f t="shared" si="55"/>
        <v>1</v>
      </c>
      <c r="L1188" s="107">
        <v>1</v>
      </c>
      <c r="M1188" s="107">
        <v>1</v>
      </c>
      <c r="N1188" s="56" t="str">
        <f t="shared" si="56"/>
        <v>Coldwell Banker Apex, REALTORS</v>
      </c>
    </row>
    <row r="1189" spans="1:14" outlineLevel="2" x14ac:dyDescent="0.2">
      <c r="A1189" t="s">
        <v>2066</v>
      </c>
      <c r="B1189" t="s">
        <v>1842</v>
      </c>
      <c r="C1189" s="3" t="s">
        <v>2741</v>
      </c>
      <c r="D1189" t="s">
        <v>6</v>
      </c>
      <c r="E1189" s="102">
        <v>43553</v>
      </c>
      <c r="F1189" s="115">
        <v>267500</v>
      </c>
      <c r="G1189" s="31">
        <v>20190502</v>
      </c>
      <c r="H1189" s="108">
        <v>1</v>
      </c>
      <c r="I1189" s="108">
        <v>1</v>
      </c>
      <c r="J1189" s="31">
        <v>1</v>
      </c>
      <c r="K1189" s="117">
        <f t="shared" si="55"/>
        <v>1</v>
      </c>
      <c r="L1189" s="107">
        <v>0</v>
      </c>
      <c r="M1189" s="107">
        <v>0</v>
      </c>
      <c r="N1189" s="56" t="str">
        <f t="shared" si="56"/>
        <v>Coldwell Banker Apex, REALTORS</v>
      </c>
    </row>
    <row r="1190" spans="1:14" outlineLevel="2" x14ac:dyDescent="0.2">
      <c r="A1190" t="s">
        <v>2066</v>
      </c>
      <c r="B1190" t="s">
        <v>1842</v>
      </c>
      <c r="C1190" s="3" t="s">
        <v>2367</v>
      </c>
      <c r="D1190" t="s">
        <v>6</v>
      </c>
      <c r="E1190" s="102">
        <v>43511</v>
      </c>
      <c r="F1190" s="115">
        <v>203500</v>
      </c>
      <c r="G1190" s="31">
        <v>20190070</v>
      </c>
      <c r="H1190" s="108">
        <v>1</v>
      </c>
      <c r="I1190" s="108">
        <v>1</v>
      </c>
      <c r="J1190" s="31">
        <v>1</v>
      </c>
      <c r="K1190" s="117">
        <f t="shared" si="55"/>
        <v>1</v>
      </c>
      <c r="L1190" s="107">
        <v>0</v>
      </c>
      <c r="M1190" s="107">
        <v>0</v>
      </c>
      <c r="N1190" s="56" t="str">
        <f t="shared" si="56"/>
        <v>Coldwell Banker Apex, REALTORS</v>
      </c>
    </row>
    <row r="1191" spans="1:14" outlineLevel="2" x14ac:dyDescent="0.2">
      <c r="A1191" t="s">
        <v>2066</v>
      </c>
      <c r="B1191" t="s">
        <v>1842</v>
      </c>
      <c r="C1191" s="3" t="s">
        <v>3127</v>
      </c>
      <c r="D1191" t="s">
        <v>6</v>
      </c>
      <c r="E1191" s="102">
        <v>43595</v>
      </c>
      <c r="F1191" s="115">
        <v>191750</v>
      </c>
      <c r="G1191" s="31">
        <v>20190632</v>
      </c>
      <c r="H1191" s="108">
        <v>1</v>
      </c>
      <c r="I1191" s="108">
        <v>1</v>
      </c>
      <c r="J1191" s="31">
        <v>1</v>
      </c>
      <c r="K1191" s="117">
        <f t="shared" si="55"/>
        <v>1</v>
      </c>
      <c r="L1191" s="107">
        <v>0</v>
      </c>
      <c r="M1191" s="107">
        <v>0</v>
      </c>
      <c r="N1191" s="56" t="str">
        <f t="shared" si="56"/>
        <v>Coldwell Banker Apex, REALTORS</v>
      </c>
    </row>
    <row r="1192" spans="1:14" outlineLevel="2" x14ac:dyDescent="0.2">
      <c r="A1192" t="s">
        <v>2066</v>
      </c>
      <c r="B1192" t="s">
        <v>1842</v>
      </c>
      <c r="C1192" s="3" t="s">
        <v>2532</v>
      </c>
      <c r="D1192" t="s">
        <v>1249</v>
      </c>
      <c r="E1192" s="102">
        <v>43531</v>
      </c>
      <c r="F1192" s="115">
        <v>150100</v>
      </c>
      <c r="G1192" s="31" t="s">
        <v>838</v>
      </c>
      <c r="H1192" s="108">
        <v>1</v>
      </c>
      <c r="I1192" s="108">
        <v>0</v>
      </c>
      <c r="J1192" s="31">
        <v>1</v>
      </c>
      <c r="K1192" s="117">
        <f t="shared" si="55"/>
        <v>1</v>
      </c>
      <c r="L1192" s="107">
        <v>0</v>
      </c>
      <c r="M1192" s="107">
        <v>0</v>
      </c>
      <c r="N1192" s="56" t="str">
        <f t="shared" si="56"/>
        <v>Coldwell Banker Apex, REALTORS</v>
      </c>
    </row>
    <row r="1193" spans="1:14" outlineLevel="2" x14ac:dyDescent="0.2">
      <c r="A1193" t="s">
        <v>2066</v>
      </c>
      <c r="B1193" t="s">
        <v>1842</v>
      </c>
      <c r="C1193" s="3" t="s">
        <v>2949</v>
      </c>
      <c r="D1193" t="s">
        <v>6</v>
      </c>
      <c r="E1193" s="102">
        <v>43578</v>
      </c>
      <c r="F1193" s="115">
        <v>170000</v>
      </c>
      <c r="G1193" s="31">
        <v>20190653</v>
      </c>
      <c r="H1193" s="108">
        <v>1</v>
      </c>
      <c r="I1193" s="108">
        <v>1</v>
      </c>
      <c r="J1193" s="31">
        <v>1</v>
      </c>
      <c r="K1193" s="117">
        <f t="shared" si="55"/>
        <v>1</v>
      </c>
      <c r="L1193" s="107">
        <v>0</v>
      </c>
      <c r="M1193" s="107">
        <v>0</v>
      </c>
      <c r="N1193" s="56" t="str">
        <f t="shared" si="56"/>
        <v>Coldwell Banker Apex, REALTORS</v>
      </c>
    </row>
    <row r="1194" spans="1:14" outlineLevel="2" x14ac:dyDescent="0.2">
      <c r="A1194" t="s">
        <v>2066</v>
      </c>
      <c r="B1194" t="s">
        <v>1842</v>
      </c>
      <c r="C1194" s="3" t="s">
        <v>2287</v>
      </c>
      <c r="D1194" t="s">
        <v>6</v>
      </c>
      <c r="E1194" s="102">
        <v>43497</v>
      </c>
      <c r="F1194" s="115">
        <v>355000</v>
      </c>
      <c r="G1194" s="31">
        <v>20190011</v>
      </c>
      <c r="H1194" s="108">
        <v>1</v>
      </c>
      <c r="I1194" s="108">
        <v>1</v>
      </c>
      <c r="J1194" s="31">
        <v>1</v>
      </c>
      <c r="K1194" s="117">
        <f t="shared" si="55"/>
        <v>1</v>
      </c>
      <c r="L1194" s="107">
        <v>0</v>
      </c>
      <c r="M1194" s="107">
        <v>0</v>
      </c>
      <c r="N1194" s="56" t="str">
        <f t="shared" si="56"/>
        <v>Coldwell Banker Apex, REALTORS</v>
      </c>
    </row>
    <row r="1195" spans="1:14" outlineLevel="2" x14ac:dyDescent="0.2">
      <c r="A1195" t="s">
        <v>2066</v>
      </c>
      <c r="B1195" t="s">
        <v>1842</v>
      </c>
      <c r="C1195" s="3" t="s">
        <v>716</v>
      </c>
      <c r="D1195" t="s">
        <v>6</v>
      </c>
      <c r="E1195" s="102">
        <v>43563</v>
      </c>
      <c r="F1195" s="115">
        <v>197700</v>
      </c>
      <c r="G1195" s="31">
        <v>20190534</v>
      </c>
      <c r="H1195" s="108">
        <v>1</v>
      </c>
      <c r="I1195" s="108">
        <v>1</v>
      </c>
      <c r="J1195" s="31">
        <v>1</v>
      </c>
      <c r="K1195" s="117">
        <f t="shared" si="55"/>
        <v>1</v>
      </c>
      <c r="L1195" s="107">
        <v>0</v>
      </c>
      <c r="M1195" s="107">
        <v>0</v>
      </c>
      <c r="N1195" s="56" t="str">
        <f t="shared" si="56"/>
        <v>Coldwell Banker Apex, REALTORS</v>
      </c>
    </row>
    <row r="1196" spans="1:14" outlineLevel="2" x14ac:dyDescent="0.2">
      <c r="A1196" t="s">
        <v>2066</v>
      </c>
      <c r="B1196" t="s">
        <v>1842</v>
      </c>
      <c r="C1196" t="s">
        <v>2713</v>
      </c>
      <c r="D1196" t="s">
        <v>730</v>
      </c>
      <c r="E1196" s="3">
        <v>43551</v>
      </c>
      <c r="F1196" s="115">
        <v>43000</v>
      </c>
      <c r="G1196" s="17" t="s">
        <v>838</v>
      </c>
      <c r="H1196" s="108">
        <v>1</v>
      </c>
      <c r="I1196" s="108">
        <v>0</v>
      </c>
      <c r="J1196" s="31">
        <v>0</v>
      </c>
      <c r="K1196" s="117">
        <f t="shared" si="55"/>
        <v>0</v>
      </c>
      <c r="L1196" s="107">
        <v>0</v>
      </c>
      <c r="M1196" s="107">
        <v>0</v>
      </c>
      <c r="N1196" s="56" t="str">
        <f t="shared" si="56"/>
        <v>Coldwell Banker Apex, REALTORS</v>
      </c>
    </row>
    <row r="1197" spans="1:14" outlineLevel="2" x14ac:dyDescent="0.2">
      <c r="A1197" t="s">
        <v>2066</v>
      </c>
      <c r="B1197" t="s">
        <v>1842</v>
      </c>
      <c r="C1197" t="s">
        <v>3338</v>
      </c>
      <c r="D1197" t="s">
        <v>730</v>
      </c>
      <c r="E1197" s="3">
        <v>43616</v>
      </c>
      <c r="F1197" s="115">
        <v>118000</v>
      </c>
      <c r="G1197" s="34">
        <v>20190952</v>
      </c>
      <c r="H1197" s="108">
        <v>1</v>
      </c>
      <c r="I1197" s="108">
        <v>1</v>
      </c>
      <c r="J1197" s="31">
        <v>0</v>
      </c>
      <c r="K1197" s="117">
        <f t="shared" si="55"/>
        <v>0</v>
      </c>
      <c r="L1197" s="107">
        <v>0</v>
      </c>
      <c r="M1197" s="107">
        <v>0</v>
      </c>
      <c r="N1197" s="56" t="str">
        <f t="shared" si="56"/>
        <v>Coldwell Banker Apex, REALTORS</v>
      </c>
    </row>
    <row r="1198" spans="1:14" outlineLevel="1" x14ac:dyDescent="0.2">
      <c r="A1198" s="29" t="s">
        <v>2066</v>
      </c>
      <c r="F1198" s="115">
        <f>SUBTOTAL(9,F1183:F1197)</f>
        <v>2870550</v>
      </c>
      <c r="H1198" s="108">
        <f>SUBTOTAL(9,H1183:H1197)</f>
        <v>15</v>
      </c>
      <c r="I1198" s="108">
        <f>SUBTOTAL(9,I1183:I1197)</f>
        <v>12</v>
      </c>
      <c r="J1198" s="31">
        <f>SUBTOTAL(9,J1183:J1197)</f>
        <v>13</v>
      </c>
      <c r="K1198" s="117">
        <f t="shared" si="55"/>
        <v>0.8666666666666667</v>
      </c>
      <c r="L1198" s="107">
        <f>SUBTOTAL(9,L1183:L1197)</f>
        <v>1</v>
      </c>
      <c r="M1198" s="107">
        <f>SUBTOTAL(9,M1183:M1197)</f>
        <v>1</v>
      </c>
      <c r="N1198" s="56" t="str">
        <f t="shared" si="56"/>
        <v>Coldwell Banker Apex, REALTORS</v>
      </c>
    </row>
    <row r="1199" spans="1:14" outlineLevel="2" x14ac:dyDescent="0.2">
      <c r="A1199" t="s">
        <v>1721</v>
      </c>
      <c r="B1199" t="s">
        <v>5</v>
      </c>
      <c r="C1199" s="3" t="s">
        <v>2228</v>
      </c>
      <c r="D1199" t="s">
        <v>1209</v>
      </c>
      <c r="E1199" s="102">
        <v>43493</v>
      </c>
      <c r="F1199" s="115">
        <v>96000</v>
      </c>
      <c r="G1199" s="31" t="s">
        <v>838</v>
      </c>
      <c r="H1199" s="108">
        <v>1</v>
      </c>
      <c r="I1199" s="108">
        <v>0</v>
      </c>
      <c r="J1199" s="31">
        <v>1</v>
      </c>
      <c r="K1199" s="117">
        <f t="shared" si="55"/>
        <v>1</v>
      </c>
      <c r="L1199" s="107">
        <v>1</v>
      </c>
      <c r="M1199" s="107">
        <v>0</v>
      </c>
      <c r="N1199" s="56" t="str">
        <f t="shared" si="56"/>
        <v>Magnolia Realty</v>
      </c>
    </row>
    <row r="1200" spans="1:14" outlineLevel="1" x14ac:dyDescent="0.2">
      <c r="A1200" s="29" t="s">
        <v>1721</v>
      </c>
      <c r="C1200" s="3"/>
      <c r="E1200" s="102"/>
      <c r="F1200" s="115">
        <f>SUBTOTAL(9,F1199:F1199)</f>
        <v>96000</v>
      </c>
      <c r="G1200" s="31"/>
      <c r="H1200" s="108">
        <f>SUBTOTAL(9,H1199:H1199)</f>
        <v>1</v>
      </c>
      <c r="I1200" s="108">
        <f>SUBTOTAL(9,I1199:I1199)</f>
        <v>0</v>
      </c>
      <c r="J1200" s="31">
        <f>SUBTOTAL(9,J1199:J1199)</f>
        <v>1</v>
      </c>
      <c r="K1200" s="117">
        <f t="shared" si="55"/>
        <v>1</v>
      </c>
      <c r="L1200" s="107">
        <f>SUBTOTAL(9,L1199:L1199)</f>
        <v>1</v>
      </c>
      <c r="M1200" s="107">
        <f>SUBTOTAL(9,M1199:M1199)</f>
        <v>0</v>
      </c>
      <c r="N1200" s="56" t="str">
        <f t="shared" si="56"/>
        <v>Magnolia Realty</v>
      </c>
    </row>
    <row r="1201" spans="1:14" outlineLevel="2" x14ac:dyDescent="0.2">
      <c r="A1201" t="s">
        <v>1906</v>
      </c>
      <c r="B1201" t="s">
        <v>1099</v>
      </c>
      <c r="C1201" s="3" t="s">
        <v>2822</v>
      </c>
      <c r="D1201" t="s">
        <v>6</v>
      </c>
      <c r="E1201" s="102">
        <v>43563</v>
      </c>
      <c r="F1201" s="115">
        <v>245000</v>
      </c>
      <c r="G1201" s="31" t="s">
        <v>838</v>
      </c>
      <c r="H1201" s="108">
        <v>1</v>
      </c>
      <c r="I1201" s="108">
        <v>0</v>
      </c>
      <c r="J1201" s="31">
        <v>1</v>
      </c>
      <c r="K1201" s="117">
        <f t="shared" si="55"/>
        <v>1</v>
      </c>
      <c r="L1201" s="107">
        <v>0</v>
      </c>
      <c r="M1201" s="107">
        <v>0</v>
      </c>
      <c r="N1201" s="56" t="str">
        <f t="shared" si="56"/>
        <v>Keller Williams Realty - Waco</v>
      </c>
    </row>
    <row r="1202" spans="1:14" outlineLevel="2" x14ac:dyDescent="0.2">
      <c r="A1202" t="s">
        <v>1906</v>
      </c>
      <c r="B1202" t="s">
        <v>1099</v>
      </c>
      <c r="C1202" s="3" t="s">
        <v>2125</v>
      </c>
      <c r="D1202" t="s">
        <v>6</v>
      </c>
      <c r="E1202" s="102">
        <v>43474</v>
      </c>
      <c r="F1202" s="115">
        <v>235000</v>
      </c>
      <c r="G1202" s="31" t="s">
        <v>838</v>
      </c>
      <c r="H1202" s="108">
        <v>1</v>
      </c>
      <c r="I1202" s="108">
        <v>0</v>
      </c>
      <c r="J1202" s="31">
        <v>1</v>
      </c>
      <c r="K1202" s="117">
        <f t="shared" si="55"/>
        <v>1</v>
      </c>
      <c r="L1202" s="107">
        <v>0</v>
      </c>
      <c r="M1202" s="107">
        <v>0</v>
      </c>
      <c r="N1202" s="56" t="str">
        <f t="shared" si="56"/>
        <v>Keller Williams Realty - Waco</v>
      </c>
    </row>
    <row r="1203" spans="1:14" outlineLevel="2" x14ac:dyDescent="0.2">
      <c r="A1203" t="s">
        <v>1906</v>
      </c>
      <c r="B1203" t="s">
        <v>1099</v>
      </c>
      <c r="C1203" s="3" t="s">
        <v>2481</v>
      </c>
      <c r="D1203" t="s">
        <v>425</v>
      </c>
      <c r="E1203" s="102">
        <v>43525</v>
      </c>
      <c r="F1203" s="115">
        <v>730000</v>
      </c>
      <c r="G1203" s="31" t="s">
        <v>838</v>
      </c>
      <c r="H1203" s="108">
        <v>1</v>
      </c>
      <c r="I1203" s="108">
        <v>0</v>
      </c>
      <c r="J1203" s="31">
        <v>1</v>
      </c>
      <c r="K1203" s="117">
        <f t="shared" si="55"/>
        <v>1</v>
      </c>
      <c r="L1203" s="107">
        <v>1</v>
      </c>
      <c r="M1203" s="107">
        <v>0</v>
      </c>
      <c r="N1203" s="56" t="str">
        <f t="shared" si="56"/>
        <v>Keller Williams Realty - Waco</v>
      </c>
    </row>
    <row r="1204" spans="1:14" outlineLevel="2" x14ac:dyDescent="0.2">
      <c r="A1204" t="s">
        <v>1906</v>
      </c>
      <c r="B1204" t="s">
        <v>1099</v>
      </c>
      <c r="C1204" s="3" t="s">
        <v>2600</v>
      </c>
      <c r="D1204" t="s">
        <v>6</v>
      </c>
      <c r="E1204" s="102">
        <v>43538</v>
      </c>
      <c r="F1204" s="115">
        <v>307000</v>
      </c>
      <c r="G1204" s="31" t="s">
        <v>838</v>
      </c>
      <c r="H1204" s="108">
        <v>1</v>
      </c>
      <c r="I1204" s="108">
        <v>0</v>
      </c>
      <c r="J1204" s="31">
        <v>1</v>
      </c>
      <c r="K1204" s="117">
        <f t="shared" si="55"/>
        <v>1</v>
      </c>
      <c r="L1204" s="107">
        <v>1</v>
      </c>
      <c r="M1204" s="107">
        <v>0</v>
      </c>
      <c r="N1204" s="56" t="str">
        <f t="shared" si="56"/>
        <v>Keller Williams Realty - Waco</v>
      </c>
    </row>
    <row r="1205" spans="1:14" outlineLevel="2" x14ac:dyDescent="0.2">
      <c r="A1205" t="s">
        <v>1906</v>
      </c>
      <c r="B1205" t="s">
        <v>1099</v>
      </c>
      <c r="C1205" s="3" t="s">
        <v>3324</v>
      </c>
      <c r="D1205" t="s">
        <v>425</v>
      </c>
      <c r="E1205" s="102">
        <v>43615</v>
      </c>
      <c r="F1205" s="115">
        <v>99350</v>
      </c>
      <c r="G1205" s="31" t="s">
        <v>838</v>
      </c>
      <c r="H1205" s="108">
        <v>1</v>
      </c>
      <c r="I1205" s="108">
        <v>0</v>
      </c>
      <c r="J1205" s="31">
        <v>1</v>
      </c>
      <c r="K1205" s="117">
        <f t="shared" si="55"/>
        <v>1</v>
      </c>
      <c r="L1205" s="107">
        <v>1</v>
      </c>
      <c r="M1205" s="107">
        <v>0</v>
      </c>
      <c r="N1205" s="56" t="str">
        <f t="shared" si="56"/>
        <v>Keller Williams Realty - Waco</v>
      </c>
    </row>
    <row r="1206" spans="1:14" outlineLevel="2" x14ac:dyDescent="0.2">
      <c r="A1206" t="s">
        <v>1906</v>
      </c>
      <c r="B1206" t="s">
        <v>1099</v>
      </c>
      <c r="C1206" t="s">
        <v>3302</v>
      </c>
      <c r="D1206" t="s">
        <v>6</v>
      </c>
      <c r="E1206" s="3">
        <v>43614</v>
      </c>
      <c r="F1206" s="115">
        <v>54100</v>
      </c>
      <c r="G1206" s="17" t="s">
        <v>838</v>
      </c>
      <c r="H1206" s="108">
        <v>1</v>
      </c>
      <c r="I1206" s="108">
        <v>0</v>
      </c>
      <c r="J1206" s="31">
        <v>0</v>
      </c>
      <c r="K1206" s="117">
        <f t="shared" si="55"/>
        <v>0</v>
      </c>
      <c r="L1206" s="107">
        <v>0</v>
      </c>
      <c r="M1206" s="107">
        <v>0</v>
      </c>
      <c r="N1206" s="56" t="str">
        <f t="shared" si="56"/>
        <v>Keller Williams Realty - Waco</v>
      </c>
    </row>
    <row r="1207" spans="1:14" outlineLevel="2" x14ac:dyDescent="0.2">
      <c r="A1207" t="s">
        <v>1906</v>
      </c>
      <c r="B1207" t="s">
        <v>1099</v>
      </c>
      <c r="C1207" t="s">
        <v>2563</v>
      </c>
      <c r="D1207" t="s">
        <v>6</v>
      </c>
      <c r="E1207" s="3">
        <v>43532</v>
      </c>
      <c r="F1207" s="115">
        <v>78250</v>
      </c>
      <c r="G1207" s="17" t="s">
        <v>838</v>
      </c>
      <c r="H1207" s="108">
        <v>1</v>
      </c>
      <c r="I1207" s="108">
        <v>0</v>
      </c>
      <c r="J1207" s="31">
        <v>0</v>
      </c>
      <c r="K1207" s="117">
        <f t="shared" si="55"/>
        <v>0</v>
      </c>
      <c r="L1207" s="107">
        <v>0</v>
      </c>
      <c r="M1207" s="107">
        <v>0</v>
      </c>
      <c r="N1207" s="56" t="str">
        <f t="shared" si="56"/>
        <v>Keller Williams Realty - Waco</v>
      </c>
    </row>
    <row r="1208" spans="1:14" outlineLevel="2" x14ac:dyDescent="0.2">
      <c r="A1208" t="s">
        <v>1906</v>
      </c>
      <c r="B1208" t="s">
        <v>1099</v>
      </c>
      <c r="C1208" t="s">
        <v>3096</v>
      </c>
      <c r="D1208" t="s">
        <v>6</v>
      </c>
      <c r="E1208" s="3">
        <v>43593</v>
      </c>
      <c r="F1208" s="115">
        <v>100000</v>
      </c>
      <c r="G1208" s="17" t="s">
        <v>838</v>
      </c>
      <c r="H1208" s="108">
        <v>1</v>
      </c>
      <c r="I1208" s="108">
        <v>0</v>
      </c>
      <c r="J1208" s="31">
        <v>0</v>
      </c>
      <c r="K1208" s="117">
        <f t="shared" si="55"/>
        <v>0</v>
      </c>
      <c r="L1208" s="107">
        <v>0</v>
      </c>
      <c r="M1208" s="107">
        <v>0</v>
      </c>
      <c r="N1208" s="56" t="str">
        <f t="shared" si="56"/>
        <v>Keller Williams Realty - Waco</v>
      </c>
    </row>
    <row r="1209" spans="1:14" outlineLevel="2" x14ac:dyDescent="0.2">
      <c r="A1209" t="s">
        <v>1906</v>
      </c>
      <c r="B1209" t="s">
        <v>1099</v>
      </c>
      <c r="C1209" t="s">
        <v>3257</v>
      </c>
      <c r="D1209" t="s">
        <v>730</v>
      </c>
      <c r="E1209" s="3">
        <v>43608</v>
      </c>
      <c r="F1209" s="115">
        <v>115000</v>
      </c>
      <c r="G1209" s="34">
        <v>20191698</v>
      </c>
      <c r="H1209" s="108">
        <v>1</v>
      </c>
      <c r="I1209" s="108">
        <v>1</v>
      </c>
      <c r="J1209" s="31">
        <v>0</v>
      </c>
      <c r="K1209" s="117">
        <f t="shared" si="55"/>
        <v>0</v>
      </c>
      <c r="L1209" s="107">
        <v>0</v>
      </c>
      <c r="M1209" s="107">
        <v>0</v>
      </c>
      <c r="N1209" s="56" t="str">
        <f t="shared" si="56"/>
        <v>Keller Williams Realty - Waco</v>
      </c>
    </row>
    <row r="1210" spans="1:14" outlineLevel="2" x14ac:dyDescent="0.2">
      <c r="A1210" t="s">
        <v>1906</v>
      </c>
      <c r="B1210" t="s">
        <v>1099</v>
      </c>
      <c r="C1210" t="s">
        <v>3210</v>
      </c>
      <c r="D1210" t="s">
        <v>802</v>
      </c>
      <c r="E1210" s="3">
        <v>43605</v>
      </c>
      <c r="F1210" s="115">
        <v>125000</v>
      </c>
      <c r="G1210" s="34" t="s">
        <v>838</v>
      </c>
      <c r="H1210" s="108">
        <v>1</v>
      </c>
      <c r="I1210" s="108">
        <v>0</v>
      </c>
      <c r="J1210" s="31">
        <v>0</v>
      </c>
      <c r="K1210" s="117">
        <f t="shared" si="55"/>
        <v>0</v>
      </c>
      <c r="L1210" s="107">
        <v>0</v>
      </c>
      <c r="M1210" s="107">
        <v>0</v>
      </c>
      <c r="N1210" s="56" t="str">
        <f t="shared" si="56"/>
        <v>Keller Williams Realty - Waco</v>
      </c>
    </row>
    <row r="1211" spans="1:14" outlineLevel="2" x14ac:dyDescent="0.2">
      <c r="A1211" t="s">
        <v>1906</v>
      </c>
      <c r="B1211" t="s">
        <v>1099</v>
      </c>
      <c r="C1211" t="s">
        <v>2382</v>
      </c>
      <c r="D1211" t="s">
        <v>1209</v>
      </c>
      <c r="E1211" s="3">
        <v>43514</v>
      </c>
      <c r="F1211" s="115">
        <v>126000</v>
      </c>
      <c r="G1211" s="34" t="s">
        <v>838</v>
      </c>
      <c r="H1211" s="108">
        <v>1</v>
      </c>
      <c r="I1211" s="108">
        <v>0</v>
      </c>
      <c r="J1211" s="31">
        <v>0</v>
      </c>
      <c r="K1211" s="117">
        <f t="shared" si="55"/>
        <v>0</v>
      </c>
      <c r="L1211" s="107">
        <v>0</v>
      </c>
      <c r="M1211" s="107">
        <v>0</v>
      </c>
      <c r="N1211" s="56" t="str">
        <f t="shared" si="56"/>
        <v>Keller Williams Realty - Waco</v>
      </c>
    </row>
    <row r="1212" spans="1:14" outlineLevel="2" x14ac:dyDescent="0.2">
      <c r="A1212" t="s">
        <v>1906</v>
      </c>
      <c r="B1212" t="s">
        <v>1099</v>
      </c>
      <c r="C1212" t="s">
        <v>2095</v>
      </c>
      <c r="D1212" t="s">
        <v>6</v>
      </c>
      <c r="E1212" s="3">
        <v>43467</v>
      </c>
      <c r="F1212" s="115">
        <v>151800</v>
      </c>
      <c r="G1212" s="34" t="s">
        <v>838</v>
      </c>
      <c r="H1212" s="108">
        <v>1</v>
      </c>
      <c r="I1212" s="108">
        <v>0</v>
      </c>
      <c r="J1212" s="31">
        <v>0</v>
      </c>
      <c r="K1212" s="117">
        <f t="shared" si="55"/>
        <v>0</v>
      </c>
      <c r="L1212" s="107">
        <v>0</v>
      </c>
      <c r="M1212" s="107">
        <v>0</v>
      </c>
      <c r="N1212" s="56" t="str">
        <f t="shared" si="56"/>
        <v>Keller Williams Realty - Waco</v>
      </c>
    </row>
    <row r="1213" spans="1:14" outlineLevel="2" x14ac:dyDescent="0.2">
      <c r="A1213" t="s">
        <v>1906</v>
      </c>
      <c r="B1213" t="s">
        <v>1099</v>
      </c>
      <c r="C1213" t="s">
        <v>2695</v>
      </c>
      <c r="D1213" t="s">
        <v>6</v>
      </c>
      <c r="E1213" s="3">
        <v>43549</v>
      </c>
      <c r="F1213" s="115">
        <v>155000</v>
      </c>
      <c r="G1213" s="34" t="s">
        <v>838</v>
      </c>
      <c r="H1213" s="108">
        <v>1</v>
      </c>
      <c r="I1213" s="108">
        <v>0</v>
      </c>
      <c r="J1213" s="31">
        <v>0</v>
      </c>
      <c r="K1213" s="117">
        <f t="shared" si="55"/>
        <v>0</v>
      </c>
      <c r="L1213" s="107">
        <v>0</v>
      </c>
      <c r="M1213" s="107">
        <v>0</v>
      </c>
      <c r="N1213" s="56" t="str">
        <f t="shared" si="56"/>
        <v>Keller Williams Realty - Waco</v>
      </c>
    </row>
    <row r="1214" spans="1:14" outlineLevel="2" x14ac:dyDescent="0.2">
      <c r="A1214" t="s">
        <v>1906</v>
      </c>
      <c r="B1214" t="s">
        <v>1099</v>
      </c>
      <c r="C1214" t="s">
        <v>2486</v>
      </c>
      <c r="D1214" t="s">
        <v>6</v>
      </c>
      <c r="E1214" s="3">
        <v>43525</v>
      </c>
      <c r="F1214" s="115">
        <v>160000</v>
      </c>
      <c r="G1214" s="34" t="s">
        <v>838</v>
      </c>
      <c r="H1214" s="108">
        <v>1</v>
      </c>
      <c r="I1214" s="108">
        <v>0</v>
      </c>
      <c r="J1214" s="31">
        <v>0</v>
      </c>
      <c r="K1214" s="117">
        <f t="shared" si="55"/>
        <v>0</v>
      </c>
      <c r="L1214" s="107">
        <v>0</v>
      </c>
      <c r="M1214" s="107">
        <v>0</v>
      </c>
      <c r="N1214" s="56" t="str">
        <f t="shared" si="56"/>
        <v>Keller Williams Realty - Waco</v>
      </c>
    </row>
    <row r="1215" spans="1:14" outlineLevel="2" x14ac:dyDescent="0.2">
      <c r="A1215" t="s">
        <v>1906</v>
      </c>
      <c r="B1215" t="s">
        <v>1099</v>
      </c>
      <c r="C1215" t="s">
        <v>3278</v>
      </c>
      <c r="D1215" t="s">
        <v>425</v>
      </c>
      <c r="E1215" s="3">
        <v>43609</v>
      </c>
      <c r="F1215" s="115">
        <v>166000</v>
      </c>
      <c r="G1215" s="34">
        <v>20190983</v>
      </c>
      <c r="H1215" s="108">
        <v>1</v>
      </c>
      <c r="I1215" s="108">
        <v>1</v>
      </c>
      <c r="J1215" s="31">
        <v>0</v>
      </c>
      <c r="K1215" s="117">
        <f t="shared" si="55"/>
        <v>0</v>
      </c>
      <c r="L1215" s="107">
        <v>0</v>
      </c>
      <c r="M1215" s="107">
        <v>0</v>
      </c>
      <c r="N1215" s="56" t="str">
        <f t="shared" si="56"/>
        <v>Keller Williams Realty - Waco</v>
      </c>
    </row>
    <row r="1216" spans="1:14" outlineLevel="2" x14ac:dyDescent="0.2">
      <c r="A1216" t="s">
        <v>1906</v>
      </c>
      <c r="B1216" t="s">
        <v>1099</v>
      </c>
      <c r="C1216" t="s">
        <v>2305</v>
      </c>
      <c r="D1216" t="s">
        <v>6</v>
      </c>
      <c r="E1216" s="3">
        <v>43500</v>
      </c>
      <c r="F1216" s="115">
        <v>169900</v>
      </c>
      <c r="G1216" s="34">
        <v>20190050</v>
      </c>
      <c r="H1216" s="108">
        <v>1</v>
      </c>
      <c r="I1216" s="108">
        <v>1</v>
      </c>
      <c r="J1216" s="31">
        <v>0</v>
      </c>
      <c r="K1216" s="117">
        <f t="shared" si="55"/>
        <v>0</v>
      </c>
      <c r="L1216" s="107">
        <v>0</v>
      </c>
      <c r="M1216" s="107">
        <v>0</v>
      </c>
      <c r="N1216" s="56" t="str">
        <f t="shared" si="56"/>
        <v>Keller Williams Realty - Waco</v>
      </c>
    </row>
    <row r="1217" spans="1:14" outlineLevel="2" x14ac:dyDescent="0.2">
      <c r="A1217" t="s">
        <v>1906</v>
      </c>
      <c r="B1217" t="s">
        <v>1099</v>
      </c>
      <c r="C1217" t="s">
        <v>3348</v>
      </c>
      <c r="D1217" t="s">
        <v>6</v>
      </c>
      <c r="E1217" s="3">
        <v>43616</v>
      </c>
      <c r="F1217" s="115">
        <v>190700</v>
      </c>
      <c r="G1217" s="34" t="s">
        <v>838</v>
      </c>
      <c r="H1217" s="108">
        <v>1</v>
      </c>
      <c r="I1217" s="108">
        <v>0</v>
      </c>
      <c r="J1217" s="31">
        <v>0</v>
      </c>
      <c r="K1217" s="117">
        <f t="shared" si="55"/>
        <v>0</v>
      </c>
      <c r="L1217" s="107">
        <v>0</v>
      </c>
      <c r="M1217" s="107">
        <v>0</v>
      </c>
      <c r="N1217" s="56" t="str">
        <f t="shared" si="56"/>
        <v>Keller Williams Realty - Waco</v>
      </c>
    </row>
    <row r="1218" spans="1:14" outlineLevel="2" x14ac:dyDescent="0.2">
      <c r="A1218" t="s">
        <v>1906</v>
      </c>
      <c r="B1218" t="s">
        <v>1099</v>
      </c>
      <c r="C1218" t="s">
        <v>2710</v>
      </c>
      <c r="D1218" t="s">
        <v>6</v>
      </c>
      <c r="E1218" s="3">
        <v>43551</v>
      </c>
      <c r="F1218" s="115">
        <v>217000</v>
      </c>
      <c r="G1218" s="34" t="s">
        <v>838</v>
      </c>
      <c r="H1218" s="108">
        <v>1</v>
      </c>
      <c r="I1218" s="108">
        <v>0</v>
      </c>
      <c r="J1218" s="31">
        <v>0</v>
      </c>
      <c r="K1218" s="117">
        <f t="shared" si="55"/>
        <v>0</v>
      </c>
      <c r="L1218" s="107">
        <v>0</v>
      </c>
      <c r="M1218" s="107">
        <v>0</v>
      </c>
      <c r="N1218" s="56" t="str">
        <f t="shared" si="56"/>
        <v>Keller Williams Realty - Waco</v>
      </c>
    </row>
    <row r="1219" spans="1:14" outlineLevel="2" x14ac:dyDescent="0.2">
      <c r="A1219" t="s">
        <v>1906</v>
      </c>
      <c r="B1219" t="s">
        <v>1099</v>
      </c>
      <c r="C1219" t="s">
        <v>2487</v>
      </c>
      <c r="D1219" t="s">
        <v>216</v>
      </c>
      <c r="E1219" s="3">
        <v>43525</v>
      </c>
      <c r="F1219" s="115">
        <v>220000</v>
      </c>
      <c r="G1219" s="34" t="s">
        <v>838</v>
      </c>
      <c r="H1219" s="108">
        <v>1</v>
      </c>
      <c r="I1219" s="108">
        <v>0</v>
      </c>
      <c r="J1219" s="31">
        <v>0</v>
      </c>
      <c r="K1219" s="117">
        <f t="shared" ref="K1219:K1282" si="57">+J1219/H1219</f>
        <v>0</v>
      </c>
      <c r="L1219" s="107">
        <v>0</v>
      </c>
      <c r="M1219" s="107">
        <v>0</v>
      </c>
      <c r="N1219" s="56" t="str">
        <f t="shared" ref="N1219:N1282" si="58">IF(B1219="",B1218,B1219)</f>
        <v>Keller Williams Realty - Waco</v>
      </c>
    </row>
    <row r="1220" spans="1:14" outlineLevel="2" x14ac:dyDescent="0.2">
      <c r="A1220" t="s">
        <v>1906</v>
      </c>
      <c r="B1220" t="s">
        <v>1099</v>
      </c>
      <c r="C1220" t="s">
        <v>2112</v>
      </c>
      <c r="D1220" t="s">
        <v>6</v>
      </c>
      <c r="E1220" s="3">
        <v>43469</v>
      </c>
      <c r="F1220" s="115">
        <v>223000</v>
      </c>
      <c r="G1220" s="34" t="s">
        <v>838</v>
      </c>
      <c r="H1220" s="108">
        <v>1</v>
      </c>
      <c r="I1220" s="108">
        <v>0</v>
      </c>
      <c r="J1220" s="31">
        <v>0</v>
      </c>
      <c r="K1220" s="117">
        <f t="shared" si="57"/>
        <v>0</v>
      </c>
      <c r="L1220" s="107">
        <v>0</v>
      </c>
      <c r="M1220" s="107">
        <v>0</v>
      </c>
      <c r="N1220" s="56" t="str">
        <f t="shared" si="58"/>
        <v>Keller Williams Realty - Waco</v>
      </c>
    </row>
    <row r="1221" spans="1:14" outlineLevel="2" x14ac:dyDescent="0.2">
      <c r="A1221" t="s">
        <v>1906</v>
      </c>
      <c r="B1221" t="s">
        <v>1099</v>
      </c>
      <c r="C1221" t="s">
        <v>2473</v>
      </c>
      <c r="D1221" t="s">
        <v>6</v>
      </c>
      <c r="E1221" s="3">
        <v>43524</v>
      </c>
      <c r="F1221" s="115">
        <v>245000</v>
      </c>
      <c r="G1221" s="34" t="s">
        <v>838</v>
      </c>
      <c r="H1221" s="108">
        <v>1</v>
      </c>
      <c r="I1221" s="108">
        <v>0</v>
      </c>
      <c r="J1221" s="31">
        <v>0</v>
      </c>
      <c r="K1221" s="117">
        <f t="shared" si="57"/>
        <v>0</v>
      </c>
      <c r="L1221" s="107">
        <v>0</v>
      </c>
      <c r="M1221" s="107">
        <v>0</v>
      </c>
      <c r="N1221" s="56" t="str">
        <f t="shared" si="58"/>
        <v>Keller Williams Realty - Waco</v>
      </c>
    </row>
    <row r="1222" spans="1:14" outlineLevel="2" x14ac:dyDescent="0.2">
      <c r="A1222" t="s">
        <v>1906</v>
      </c>
      <c r="B1222" t="s">
        <v>1099</v>
      </c>
      <c r="C1222" t="s">
        <v>2283</v>
      </c>
      <c r="D1222" t="s">
        <v>301</v>
      </c>
      <c r="E1222" s="3">
        <v>43497</v>
      </c>
      <c r="F1222" s="115">
        <v>267000</v>
      </c>
      <c r="G1222" s="34" t="s">
        <v>838</v>
      </c>
      <c r="H1222" s="108">
        <v>1</v>
      </c>
      <c r="I1222" s="108">
        <v>0</v>
      </c>
      <c r="J1222" s="31">
        <v>0</v>
      </c>
      <c r="K1222" s="117">
        <f t="shared" si="57"/>
        <v>0</v>
      </c>
      <c r="L1222" s="107">
        <v>0</v>
      </c>
      <c r="M1222" s="107">
        <v>0</v>
      </c>
      <c r="N1222" s="56" t="str">
        <f t="shared" si="58"/>
        <v>Keller Williams Realty - Waco</v>
      </c>
    </row>
    <row r="1223" spans="1:14" outlineLevel="2" x14ac:dyDescent="0.2">
      <c r="A1223" t="s">
        <v>1906</v>
      </c>
      <c r="B1223" t="s">
        <v>1099</v>
      </c>
      <c r="C1223" t="s">
        <v>2741</v>
      </c>
      <c r="D1223" t="s">
        <v>6</v>
      </c>
      <c r="E1223" s="3">
        <v>43553</v>
      </c>
      <c r="F1223" s="115">
        <v>267500</v>
      </c>
      <c r="G1223" s="34">
        <v>20190502</v>
      </c>
      <c r="H1223" s="108">
        <v>1</v>
      </c>
      <c r="I1223" s="108">
        <v>1</v>
      </c>
      <c r="J1223" s="31">
        <v>0</v>
      </c>
      <c r="K1223" s="117">
        <f t="shared" si="57"/>
        <v>0</v>
      </c>
      <c r="L1223" s="107">
        <v>0</v>
      </c>
      <c r="M1223" s="107">
        <v>0</v>
      </c>
      <c r="N1223" s="56" t="str">
        <f t="shared" si="58"/>
        <v>Keller Williams Realty - Waco</v>
      </c>
    </row>
    <row r="1224" spans="1:14" outlineLevel="2" x14ac:dyDescent="0.2">
      <c r="A1224" t="s">
        <v>1906</v>
      </c>
      <c r="B1224" t="s">
        <v>1099</v>
      </c>
      <c r="C1224" t="s">
        <v>2778</v>
      </c>
      <c r="D1224" t="s">
        <v>123</v>
      </c>
      <c r="E1224" s="3">
        <v>43558</v>
      </c>
      <c r="F1224" s="115">
        <v>277500</v>
      </c>
      <c r="G1224" s="34" t="s">
        <v>838</v>
      </c>
      <c r="H1224" s="108">
        <v>1</v>
      </c>
      <c r="I1224" s="108">
        <v>0</v>
      </c>
      <c r="J1224" s="31">
        <v>0</v>
      </c>
      <c r="K1224" s="117">
        <f t="shared" si="57"/>
        <v>0</v>
      </c>
      <c r="L1224" s="107">
        <v>0</v>
      </c>
      <c r="M1224" s="107">
        <v>0</v>
      </c>
      <c r="N1224" s="56" t="str">
        <f t="shared" si="58"/>
        <v>Keller Williams Realty - Waco</v>
      </c>
    </row>
    <row r="1225" spans="1:14" outlineLevel="2" x14ac:dyDescent="0.2">
      <c r="A1225" t="s">
        <v>1906</v>
      </c>
      <c r="B1225" t="s">
        <v>1099</v>
      </c>
      <c r="C1225" t="s">
        <v>2189</v>
      </c>
      <c r="D1225" t="s">
        <v>123</v>
      </c>
      <c r="E1225" s="3">
        <v>43483</v>
      </c>
      <c r="F1225" s="115">
        <v>299000</v>
      </c>
      <c r="G1225" s="34">
        <v>20182865</v>
      </c>
      <c r="H1225" s="108">
        <v>1</v>
      </c>
      <c r="I1225" s="108">
        <v>1</v>
      </c>
      <c r="J1225" s="31">
        <v>0</v>
      </c>
      <c r="K1225" s="117">
        <f t="shared" si="57"/>
        <v>0</v>
      </c>
      <c r="L1225" s="107">
        <v>0</v>
      </c>
      <c r="M1225" s="107">
        <v>0</v>
      </c>
      <c r="N1225" s="56" t="str">
        <f t="shared" si="58"/>
        <v>Keller Williams Realty - Waco</v>
      </c>
    </row>
    <row r="1226" spans="1:14" outlineLevel="2" x14ac:dyDescent="0.2">
      <c r="A1226" t="s">
        <v>1906</v>
      </c>
      <c r="B1226" t="s">
        <v>1099</v>
      </c>
      <c r="C1226" t="s">
        <v>1308</v>
      </c>
      <c r="D1226" t="s">
        <v>1126</v>
      </c>
      <c r="E1226" s="3">
        <v>43600</v>
      </c>
      <c r="F1226" s="115">
        <v>365000</v>
      </c>
      <c r="G1226" s="34" t="s">
        <v>838</v>
      </c>
      <c r="H1226" s="108">
        <v>1</v>
      </c>
      <c r="I1226" s="108">
        <v>0</v>
      </c>
      <c r="J1226" s="31">
        <v>0</v>
      </c>
      <c r="K1226" s="117">
        <f t="shared" si="57"/>
        <v>0</v>
      </c>
      <c r="L1226" s="107">
        <v>0</v>
      </c>
      <c r="M1226" s="107">
        <v>0</v>
      </c>
      <c r="N1226" s="56" t="str">
        <f t="shared" si="58"/>
        <v>Keller Williams Realty - Waco</v>
      </c>
    </row>
    <row r="1227" spans="1:14" outlineLevel="2" x14ac:dyDescent="0.2">
      <c r="A1227" t="s">
        <v>1906</v>
      </c>
      <c r="B1227" t="s">
        <v>1099</v>
      </c>
      <c r="C1227" t="s">
        <v>2338</v>
      </c>
      <c r="D1227" t="s">
        <v>6</v>
      </c>
      <c r="E1227" s="3">
        <v>43507</v>
      </c>
      <c r="F1227" s="115">
        <v>371250</v>
      </c>
      <c r="G1227" s="34">
        <v>20190185</v>
      </c>
      <c r="H1227" s="108">
        <v>1</v>
      </c>
      <c r="I1227" s="108">
        <v>1</v>
      </c>
      <c r="J1227" s="31">
        <v>0</v>
      </c>
      <c r="K1227" s="117">
        <f t="shared" si="57"/>
        <v>0</v>
      </c>
      <c r="L1227" s="107">
        <v>0</v>
      </c>
      <c r="M1227" s="107">
        <v>0</v>
      </c>
      <c r="N1227" s="56" t="str">
        <f t="shared" si="58"/>
        <v>Keller Williams Realty - Waco</v>
      </c>
    </row>
    <row r="1228" spans="1:14" outlineLevel="2" x14ac:dyDescent="0.2">
      <c r="A1228" t="s">
        <v>1906</v>
      </c>
      <c r="B1228" t="s">
        <v>1099</v>
      </c>
      <c r="C1228" t="s">
        <v>2151</v>
      </c>
      <c r="D1228" t="s">
        <v>425</v>
      </c>
      <c r="E1228" s="3">
        <v>43479</v>
      </c>
      <c r="F1228" s="115">
        <v>495000</v>
      </c>
      <c r="G1228" s="34" t="s">
        <v>838</v>
      </c>
      <c r="H1228" s="108">
        <v>1</v>
      </c>
      <c r="I1228" s="108">
        <v>0</v>
      </c>
      <c r="J1228" s="31">
        <v>0</v>
      </c>
      <c r="K1228" s="117">
        <f t="shared" si="57"/>
        <v>0</v>
      </c>
      <c r="L1228" s="107">
        <v>0</v>
      </c>
      <c r="M1228" s="107">
        <v>0</v>
      </c>
      <c r="N1228" s="56" t="str">
        <f t="shared" si="58"/>
        <v>Keller Williams Realty - Waco</v>
      </c>
    </row>
    <row r="1229" spans="1:14" outlineLevel="2" x14ac:dyDescent="0.2">
      <c r="A1229" t="s">
        <v>1906</v>
      </c>
      <c r="B1229" t="s">
        <v>1099</v>
      </c>
      <c r="C1229" t="s">
        <v>2837</v>
      </c>
      <c r="D1229" t="s">
        <v>1126</v>
      </c>
      <c r="E1229" s="3">
        <v>43565</v>
      </c>
      <c r="F1229" s="115">
        <v>685000</v>
      </c>
      <c r="G1229" s="34" t="s">
        <v>838</v>
      </c>
      <c r="H1229" s="108">
        <v>1</v>
      </c>
      <c r="I1229" s="108">
        <v>0</v>
      </c>
      <c r="J1229" s="31">
        <v>0</v>
      </c>
      <c r="K1229" s="117">
        <f t="shared" si="57"/>
        <v>0</v>
      </c>
      <c r="L1229" s="107">
        <v>0</v>
      </c>
      <c r="M1229" s="107">
        <v>0</v>
      </c>
      <c r="N1229" s="56" t="str">
        <f t="shared" si="58"/>
        <v>Keller Williams Realty - Waco</v>
      </c>
    </row>
    <row r="1230" spans="1:14" outlineLevel="1" x14ac:dyDescent="0.2">
      <c r="A1230" s="29" t="s">
        <v>1906</v>
      </c>
      <c r="F1230" s="115">
        <f>SUBTOTAL(9,F1201:F1229)</f>
        <v>7140350</v>
      </c>
      <c r="H1230" s="108">
        <f>SUBTOTAL(9,H1201:H1229)</f>
        <v>29</v>
      </c>
      <c r="I1230" s="108">
        <f>SUBTOTAL(9,I1201:I1229)</f>
        <v>6</v>
      </c>
      <c r="J1230" s="31">
        <f>SUBTOTAL(9,J1201:J1229)</f>
        <v>5</v>
      </c>
      <c r="K1230" s="117">
        <f t="shared" si="57"/>
        <v>0.17241379310344829</v>
      </c>
      <c r="L1230" s="107">
        <f>SUBTOTAL(9,L1201:L1229)</f>
        <v>3</v>
      </c>
      <c r="M1230" s="107">
        <f>SUBTOTAL(9,M1201:M1229)</f>
        <v>0</v>
      </c>
      <c r="N1230" s="56" t="str">
        <f t="shared" si="58"/>
        <v>Keller Williams Realty - Waco</v>
      </c>
    </row>
    <row r="1231" spans="1:14" outlineLevel="2" x14ac:dyDescent="0.2">
      <c r="A1231" t="s">
        <v>1848</v>
      </c>
      <c r="B1231" t="s">
        <v>1036</v>
      </c>
      <c r="C1231" s="3" t="s">
        <v>2210</v>
      </c>
      <c r="D1231" t="s">
        <v>120</v>
      </c>
      <c r="E1231" s="102">
        <v>43489</v>
      </c>
      <c r="F1231" s="115">
        <v>88400</v>
      </c>
      <c r="G1231" s="31" t="s">
        <v>838</v>
      </c>
      <c r="H1231" s="108">
        <v>1</v>
      </c>
      <c r="I1231" s="108">
        <v>0</v>
      </c>
      <c r="J1231" s="31">
        <v>1</v>
      </c>
      <c r="K1231" s="117">
        <f t="shared" si="57"/>
        <v>1</v>
      </c>
      <c r="L1231" s="107">
        <v>0</v>
      </c>
      <c r="M1231" s="107">
        <v>0</v>
      </c>
      <c r="N1231" s="56" t="str">
        <f t="shared" si="58"/>
        <v>Bentwood Realty</v>
      </c>
    </row>
    <row r="1232" spans="1:14" outlineLevel="2" x14ac:dyDescent="0.2">
      <c r="A1232" t="s">
        <v>1848</v>
      </c>
      <c r="B1232" t="s">
        <v>1036</v>
      </c>
      <c r="C1232" s="3" t="s">
        <v>2360</v>
      </c>
      <c r="D1232" t="s">
        <v>6</v>
      </c>
      <c r="E1232" s="102">
        <v>43510</v>
      </c>
      <c r="F1232" s="115">
        <v>240000</v>
      </c>
      <c r="G1232" s="31" t="s">
        <v>838</v>
      </c>
      <c r="H1232" s="108">
        <v>1</v>
      </c>
      <c r="I1232" s="108">
        <v>0</v>
      </c>
      <c r="J1232" s="31">
        <v>1</v>
      </c>
      <c r="K1232" s="117">
        <f t="shared" si="57"/>
        <v>1</v>
      </c>
      <c r="L1232" s="107">
        <v>0</v>
      </c>
      <c r="M1232" s="107">
        <v>0</v>
      </c>
      <c r="N1232" s="56" t="str">
        <f t="shared" si="58"/>
        <v>Bentwood Realty</v>
      </c>
    </row>
    <row r="1233" spans="1:14" outlineLevel="2" x14ac:dyDescent="0.2">
      <c r="A1233" t="s">
        <v>1848</v>
      </c>
      <c r="B1233" t="s">
        <v>1036</v>
      </c>
      <c r="C1233" s="3" t="s">
        <v>2117</v>
      </c>
      <c r="D1233" t="s">
        <v>6</v>
      </c>
      <c r="E1233" s="102">
        <v>43472</v>
      </c>
      <c r="F1233" s="115">
        <v>164500</v>
      </c>
      <c r="G1233" s="31" t="s">
        <v>838</v>
      </c>
      <c r="H1233" s="108">
        <v>1</v>
      </c>
      <c r="I1233" s="108">
        <v>0</v>
      </c>
      <c r="J1233" s="31">
        <v>1</v>
      </c>
      <c r="K1233" s="117">
        <f t="shared" si="57"/>
        <v>1</v>
      </c>
      <c r="L1233" s="107">
        <v>1</v>
      </c>
      <c r="M1233" s="107">
        <v>0</v>
      </c>
      <c r="N1233" s="56" t="str">
        <f t="shared" si="58"/>
        <v>Bentwood Realty</v>
      </c>
    </row>
    <row r="1234" spans="1:14" outlineLevel="2" x14ac:dyDescent="0.2">
      <c r="A1234" t="s">
        <v>1848</v>
      </c>
      <c r="B1234" t="s">
        <v>1036</v>
      </c>
      <c r="C1234" s="3" t="s">
        <v>2794</v>
      </c>
      <c r="D1234" t="s">
        <v>6</v>
      </c>
      <c r="E1234" s="102">
        <v>43560</v>
      </c>
      <c r="F1234" s="115">
        <v>170000</v>
      </c>
      <c r="G1234" s="31" t="s">
        <v>838</v>
      </c>
      <c r="H1234" s="108">
        <v>1</v>
      </c>
      <c r="I1234" s="108">
        <v>0</v>
      </c>
      <c r="J1234" s="31">
        <v>1</v>
      </c>
      <c r="K1234" s="117">
        <f t="shared" si="57"/>
        <v>1</v>
      </c>
      <c r="L1234" s="107">
        <v>0</v>
      </c>
      <c r="M1234" s="107">
        <v>0</v>
      </c>
      <c r="N1234" s="56" t="str">
        <f t="shared" si="58"/>
        <v>Bentwood Realty</v>
      </c>
    </row>
    <row r="1235" spans="1:14" outlineLevel="2" x14ac:dyDescent="0.2">
      <c r="A1235" t="s">
        <v>1848</v>
      </c>
      <c r="B1235" t="s">
        <v>1036</v>
      </c>
      <c r="C1235" s="3" t="s">
        <v>2676</v>
      </c>
      <c r="D1235" t="s">
        <v>7</v>
      </c>
      <c r="E1235" s="102">
        <v>43546</v>
      </c>
      <c r="F1235" s="115">
        <v>149900</v>
      </c>
      <c r="G1235" s="31" t="s">
        <v>838</v>
      </c>
      <c r="H1235" s="108">
        <v>1</v>
      </c>
      <c r="I1235" s="108">
        <v>0</v>
      </c>
      <c r="J1235" s="31">
        <v>1</v>
      </c>
      <c r="K1235" s="117">
        <f t="shared" si="57"/>
        <v>1</v>
      </c>
      <c r="L1235" s="107">
        <v>0</v>
      </c>
      <c r="M1235" s="107">
        <v>0</v>
      </c>
      <c r="N1235" s="56" t="str">
        <f t="shared" si="58"/>
        <v>Bentwood Realty</v>
      </c>
    </row>
    <row r="1236" spans="1:14" outlineLevel="2" x14ac:dyDescent="0.2">
      <c r="A1236" t="s">
        <v>1848</v>
      </c>
      <c r="B1236" t="s">
        <v>1036</v>
      </c>
      <c r="C1236" s="3" t="s">
        <v>2972</v>
      </c>
      <c r="D1236" t="s">
        <v>6</v>
      </c>
      <c r="E1236" s="102">
        <v>43581</v>
      </c>
      <c r="F1236" s="115">
        <v>248000</v>
      </c>
      <c r="G1236" s="31" t="s">
        <v>838</v>
      </c>
      <c r="H1236" s="108">
        <v>1</v>
      </c>
      <c r="I1236" s="108">
        <v>0</v>
      </c>
      <c r="J1236" s="31">
        <v>1</v>
      </c>
      <c r="K1236" s="117">
        <f t="shared" si="57"/>
        <v>1</v>
      </c>
      <c r="L1236" s="107">
        <v>0</v>
      </c>
      <c r="M1236" s="107">
        <v>0</v>
      </c>
      <c r="N1236" s="56" t="str">
        <f t="shared" si="58"/>
        <v>Bentwood Realty</v>
      </c>
    </row>
    <row r="1237" spans="1:14" outlineLevel="2" x14ac:dyDescent="0.2">
      <c r="A1237" t="s">
        <v>1848</v>
      </c>
      <c r="B1237" t="s">
        <v>1036</v>
      </c>
      <c r="C1237" s="3" t="s">
        <v>1717</v>
      </c>
      <c r="D1237" t="s">
        <v>6</v>
      </c>
      <c r="E1237" s="102">
        <v>43564</v>
      </c>
      <c r="F1237" s="115">
        <v>188500</v>
      </c>
      <c r="G1237" s="31" t="s">
        <v>838</v>
      </c>
      <c r="H1237" s="108">
        <v>1</v>
      </c>
      <c r="I1237" s="108">
        <v>0</v>
      </c>
      <c r="J1237" s="31">
        <v>1</v>
      </c>
      <c r="K1237" s="117">
        <f t="shared" si="57"/>
        <v>1</v>
      </c>
      <c r="L1237" s="107">
        <v>0</v>
      </c>
      <c r="M1237" s="107">
        <v>0</v>
      </c>
      <c r="N1237" s="56" t="str">
        <f t="shared" si="58"/>
        <v>Bentwood Realty</v>
      </c>
    </row>
    <row r="1238" spans="1:14" outlineLevel="2" x14ac:dyDescent="0.2">
      <c r="A1238" t="s">
        <v>1848</v>
      </c>
      <c r="B1238" t="s">
        <v>1036</v>
      </c>
      <c r="C1238" s="3" t="s">
        <v>2049</v>
      </c>
      <c r="D1238" t="s">
        <v>6</v>
      </c>
      <c r="E1238" s="102">
        <v>43580</v>
      </c>
      <c r="F1238" s="115">
        <v>91500</v>
      </c>
      <c r="G1238" s="31" t="s">
        <v>838</v>
      </c>
      <c r="H1238" s="108">
        <v>1</v>
      </c>
      <c r="I1238" s="108">
        <v>0</v>
      </c>
      <c r="J1238" s="31">
        <v>1</v>
      </c>
      <c r="K1238" s="117">
        <f t="shared" si="57"/>
        <v>1</v>
      </c>
      <c r="L1238" s="107">
        <v>0</v>
      </c>
      <c r="M1238" s="107">
        <v>0</v>
      </c>
      <c r="N1238" s="56" t="str">
        <f t="shared" si="58"/>
        <v>Bentwood Realty</v>
      </c>
    </row>
    <row r="1239" spans="1:14" outlineLevel="2" x14ac:dyDescent="0.2">
      <c r="A1239" t="s">
        <v>1848</v>
      </c>
      <c r="B1239" t="s">
        <v>1036</v>
      </c>
      <c r="C1239" t="s">
        <v>2917</v>
      </c>
      <c r="D1239" t="s">
        <v>6</v>
      </c>
      <c r="E1239" s="3">
        <v>43573</v>
      </c>
      <c r="F1239" s="115">
        <v>117500</v>
      </c>
      <c r="G1239" s="34" t="s">
        <v>838</v>
      </c>
      <c r="H1239" s="108">
        <v>1</v>
      </c>
      <c r="I1239" s="108">
        <v>0</v>
      </c>
      <c r="J1239" s="31">
        <v>0</v>
      </c>
      <c r="K1239" s="117">
        <f t="shared" si="57"/>
        <v>0</v>
      </c>
      <c r="L1239" s="107">
        <v>0</v>
      </c>
      <c r="M1239" s="107">
        <v>0</v>
      </c>
      <c r="N1239" s="56" t="str">
        <f t="shared" si="58"/>
        <v>Bentwood Realty</v>
      </c>
    </row>
    <row r="1240" spans="1:14" outlineLevel="2" x14ac:dyDescent="0.2">
      <c r="A1240" t="s">
        <v>1848</v>
      </c>
      <c r="B1240" t="s">
        <v>1036</v>
      </c>
      <c r="C1240" t="s">
        <v>2980</v>
      </c>
      <c r="D1240" t="s">
        <v>425</v>
      </c>
      <c r="E1240" s="3">
        <v>43581</v>
      </c>
      <c r="F1240" s="115">
        <v>127900</v>
      </c>
      <c r="G1240" s="34" t="s">
        <v>838</v>
      </c>
      <c r="H1240" s="108">
        <v>1</v>
      </c>
      <c r="I1240" s="108">
        <v>0</v>
      </c>
      <c r="J1240" s="31">
        <v>0</v>
      </c>
      <c r="K1240" s="117">
        <f t="shared" si="57"/>
        <v>0</v>
      </c>
      <c r="L1240" s="107">
        <v>0</v>
      </c>
      <c r="M1240" s="107">
        <v>0</v>
      </c>
      <c r="N1240" s="56" t="str">
        <f t="shared" si="58"/>
        <v>Bentwood Realty</v>
      </c>
    </row>
    <row r="1241" spans="1:14" outlineLevel="2" x14ac:dyDescent="0.2">
      <c r="A1241" t="s">
        <v>1848</v>
      </c>
      <c r="B1241" t="s">
        <v>1036</v>
      </c>
      <c r="C1241" t="s">
        <v>2753</v>
      </c>
      <c r="D1241" t="s">
        <v>6</v>
      </c>
      <c r="E1241" s="3">
        <v>43556</v>
      </c>
      <c r="F1241" s="115">
        <v>180000</v>
      </c>
      <c r="G1241" s="34" t="s">
        <v>838</v>
      </c>
      <c r="H1241" s="108">
        <v>1</v>
      </c>
      <c r="I1241" s="108">
        <v>0</v>
      </c>
      <c r="J1241" s="31">
        <v>0</v>
      </c>
      <c r="K1241" s="117">
        <f t="shared" si="57"/>
        <v>0</v>
      </c>
      <c r="L1241" s="107">
        <v>0</v>
      </c>
      <c r="M1241" s="107">
        <v>0</v>
      </c>
      <c r="N1241" s="56" t="str">
        <f t="shared" si="58"/>
        <v>Bentwood Realty</v>
      </c>
    </row>
    <row r="1242" spans="1:14" outlineLevel="2" x14ac:dyDescent="0.2">
      <c r="A1242" t="s">
        <v>1848</v>
      </c>
      <c r="B1242" t="s">
        <v>1036</v>
      </c>
      <c r="C1242" t="s">
        <v>1849</v>
      </c>
      <c r="D1242" t="s">
        <v>6</v>
      </c>
      <c r="E1242" s="3">
        <v>43552</v>
      </c>
      <c r="F1242" s="115">
        <v>211500</v>
      </c>
      <c r="G1242" s="34" t="s">
        <v>838</v>
      </c>
      <c r="H1242" s="108">
        <v>1</v>
      </c>
      <c r="I1242" s="108">
        <v>0</v>
      </c>
      <c r="J1242" s="31">
        <v>0</v>
      </c>
      <c r="K1242" s="117">
        <f t="shared" si="57"/>
        <v>0</v>
      </c>
      <c r="L1242" s="107">
        <v>0</v>
      </c>
      <c r="M1242" s="107">
        <v>0</v>
      </c>
      <c r="N1242" s="56" t="str">
        <f t="shared" si="58"/>
        <v>Bentwood Realty</v>
      </c>
    </row>
    <row r="1243" spans="1:14" outlineLevel="1" x14ac:dyDescent="0.2">
      <c r="A1243" s="29" t="s">
        <v>1848</v>
      </c>
      <c r="F1243" s="115">
        <f>SUBTOTAL(9,F1231:F1242)</f>
        <v>1977700</v>
      </c>
      <c r="H1243" s="108">
        <f>SUBTOTAL(9,H1231:H1242)</f>
        <v>12</v>
      </c>
      <c r="I1243" s="108">
        <f>SUBTOTAL(9,I1231:I1242)</f>
        <v>0</v>
      </c>
      <c r="J1243" s="31">
        <f>SUBTOTAL(9,J1231:J1242)</f>
        <v>8</v>
      </c>
      <c r="K1243" s="117">
        <f t="shared" si="57"/>
        <v>0.66666666666666663</v>
      </c>
      <c r="L1243" s="107">
        <f>SUBTOTAL(9,L1231:L1242)</f>
        <v>1</v>
      </c>
      <c r="M1243" s="107">
        <f>SUBTOTAL(9,M1231:M1242)</f>
        <v>0</v>
      </c>
      <c r="N1243" s="56" t="str">
        <f t="shared" si="58"/>
        <v>Bentwood Realty</v>
      </c>
    </row>
    <row r="1244" spans="1:14" outlineLevel="2" x14ac:dyDescent="0.2">
      <c r="A1244" t="s">
        <v>1838</v>
      </c>
      <c r="B1244" t="s">
        <v>1099</v>
      </c>
      <c r="C1244" t="s">
        <v>2255</v>
      </c>
      <c r="D1244" t="s">
        <v>123</v>
      </c>
      <c r="E1244" s="3">
        <v>43496</v>
      </c>
      <c r="F1244" s="115">
        <v>187500</v>
      </c>
      <c r="G1244" s="34" t="s">
        <v>838</v>
      </c>
      <c r="H1244" s="108">
        <v>1</v>
      </c>
      <c r="I1244" s="108">
        <v>0</v>
      </c>
      <c r="J1244" s="31">
        <v>0</v>
      </c>
      <c r="K1244" s="117">
        <f t="shared" si="57"/>
        <v>0</v>
      </c>
      <c r="L1244" s="107">
        <v>0</v>
      </c>
      <c r="M1244" s="107">
        <v>0</v>
      </c>
      <c r="N1244" s="56" t="str">
        <f t="shared" si="58"/>
        <v>Keller Williams Realty - Waco</v>
      </c>
    </row>
    <row r="1245" spans="1:14" outlineLevel="1" x14ac:dyDescent="0.2">
      <c r="A1245" s="29" t="s">
        <v>1838</v>
      </c>
      <c r="F1245" s="115">
        <f>SUBTOTAL(9,F1244:F1244)</f>
        <v>187500</v>
      </c>
      <c r="H1245" s="108">
        <f>SUBTOTAL(9,H1244:H1244)</f>
        <v>1</v>
      </c>
      <c r="I1245" s="108">
        <f>SUBTOTAL(9,I1244:I1244)</f>
        <v>0</v>
      </c>
      <c r="J1245" s="31">
        <f>SUBTOTAL(9,J1244:J1244)</f>
        <v>0</v>
      </c>
      <c r="K1245" s="117">
        <f t="shared" si="57"/>
        <v>0</v>
      </c>
      <c r="L1245" s="107">
        <f>SUBTOTAL(9,L1244:L1244)</f>
        <v>0</v>
      </c>
      <c r="M1245" s="107">
        <f>SUBTOTAL(9,M1244:M1244)</f>
        <v>0</v>
      </c>
      <c r="N1245" s="56" t="str">
        <f t="shared" si="58"/>
        <v>Keller Williams Realty - Waco</v>
      </c>
    </row>
    <row r="1246" spans="1:14" outlineLevel="2" x14ac:dyDescent="0.2">
      <c r="A1246" t="s">
        <v>1864</v>
      </c>
      <c r="B1246" t="s">
        <v>1087</v>
      </c>
      <c r="C1246" s="3" t="s">
        <v>2586</v>
      </c>
      <c r="D1246" t="s">
        <v>1249</v>
      </c>
      <c r="E1246" s="102">
        <v>43537</v>
      </c>
      <c r="F1246" s="115">
        <v>188000</v>
      </c>
      <c r="G1246" s="31" t="s">
        <v>838</v>
      </c>
      <c r="H1246" s="108">
        <v>1</v>
      </c>
      <c r="I1246" s="108">
        <v>0</v>
      </c>
      <c r="J1246" s="31">
        <v>1</v>
      </c>
      <c r="K1246" s="117">
        <f t="shared" si="57"/>
        <v>1</v>
      </c>
      <c r="L1246" s="107">
        <v>0</v>
      </c>
      <c r="M1246" s="107">
        <v>0</v>
      </c>
      <c r="N1246" s="56" t="str">
        <f t="shared" si="58"/>
        <v>Texas Premier Realty</v>
      </c>
    </row>
    <row r="1247" spans="1:14" outlineLevel="2" x14ac:dyDescent="0.2">
      <c r="A1247" t="s">
        <v>1864</v>
      </c>
      <c r="B1247" t="s">
        <v>1087</v>
      </c>
      <c r="C1247" s="3" t="s">
        <v>3018</v>
      </c>
      <c r="D1247" t="s">
        <v>6</v>
      </c>
      <c r="E1247" s="102">
        <v>43585</v>
      </c>
      <c r="F1247" s="115">
        <v>51000</v>
      </c>
      <c r="G1247" s="31" t="s">
        <v>838</v>
      </c>
      <c r="H1247" s="108">
        <v>1</v>
      </c>
      <c r="I1247" s="108">
        <v>0</v>
      </c>
      <c r="J1247" s="31">
        <v>1</v>
      </c>
      <c r="K1247" s="117">
        <f t="shared" si="57"/>
        <v>1</v>
      </c>
      <c r="L1247" s="107">
        <v>1</v>
      </c>
      <c r="M1247" s="107">
        <v>0</v>
      </c>
      <c r="N1247" s="56" t="str">
        <f t="shared" si="58"/>
        <v>Texas Premier Realty</v>
      </c>
    </row>
    <row r="1248" spans="1:14" outlineLevel="2" x14ac:dyDescent="0.2">
      <c r="A1248" t="s">
        <v>1864</v>
      </c>
      <c r="B1248" t="s">
        <v>1087</v>
      </c>
      <c r="C1248" s="3" t="s">
        <v>3332</v>
      </c>
      <c r="D1248" t="s">
        <v>7</v>
      </c>
      <c r="E1248" s="102">
        <v>43616</v>
      </c>
      <c r="F1248" s="115">
        <v>120000</v>
      </c>
      <c r="G1248" s="31" t="s">
        <v>838</v>
      </c>
      <c r="H1248" s="108">
        <v>1</v>
      </c>
      <c r="I1248" s="108">
        <v>0</v>
      </c>
      <c r="J1248" s="31">
        <v>1</v>
      </c>
      <c r="K1248" s="117">
        <f t="shared" si="57"/>
        <v>1</v>
      </c>
      <c r="L1248" s="107">
        <v>0</v>
      </c>
      <c r="M1248" s="107">
        <v>0</v>
      </c>
      <c r="N1248" s="56" t="str">
        <f t="shared" si="58"/>
        <v>Texas Premier Realty</v>
      </c>
    </row>
    <row r="1249" spans="1:14" outlineLevel="2" x14ac:dyDescent="0.2">
      <c r="A1249" t="s">
        <v>1864</v>
      </c>
      <c r="B1249" t="s">
        <v>1087</v>
      </c>
      <c r="C1249" s="3" t="s">
        <v>1218</v>
      </c>
      <c r="D1249" t="s">
        <v>6</v>
      </c>
      <c r="E1249" s="102">
        <v>43585</v>
      </c>
      <c r="F1249" s="115">
        <v>195750</v>
      </c>
      <c r="G1249" s="31">
        <v>20190504</v>
      </c>
      <c r="H1249" s="108">
        <v>1</v>
      </c>
      <c r="I1249" s="108">
        <v>1</v>
      </c>
      <c r="J1249" s="31">
        <v>1</v>
      </c>
      <c r="K1249" s="117">
        <f t="shared" si="57"/>
        <v>1</v>
      </c>
      <c r="L1249" s="107">
        <v>0</v>
      </c>
      <c r="M1249" s="107">
        <v>0</v>
      </c>
      <c r="N1249" s="56" t="str">
        <f t="shared" si="58"/>
        <v>Texas Premier Realty</v>
      </c>
    </row>
    <row r="1250" spans="1:14" outlineLevel="2" x14ac:dyDescent="0.2">
      <c r="A1250" t="s">
        <v>1864</v>
      </c>
      <c r="B1250" t="s">
        <v>1258</v>
      </c>
      <c r="C1250" s="3" t="s">
        <v>2278</v>
      </c>
      <c r="D1250" t="s">
        <v>1126</v>
      </c>
      <c r="E1250" s="102">
        <v>43497</v>
      </c>
      <c r="F1250" s="115">
        <v>360000</v>
      </c>
      <c r="G1250" s="31" t="s">
        <v>838</v>
      </c>
      <c r="H1250" s="108">
        <v>1</v>
      </c>
      <c r="I1250" s="108">
        <v>0</v>
      </c>
      <c r="J1250" s="31">
        <v>1</v>
      </c>
      <c r="K1250" s="117">
        <f t="shared" si="57"/>
        <v>1</v>
      </c>
      <c r="L1250" s="107">
        <v>0</v>
      </c>
      <c r="M1250" s="107">
        <v>0</v>
      </c>
      <c r="N1250" s="56" t="str">
        <f t="shared" si="58"/>
        <v>Re/Max Centex, REALTORS</v>
      </c>
    </row>
    <row r="1251" spans="1:14" outlineLevel="2" x14ac:dyDescent="0.2">
      <c r="A1251" t="s">
        <v>1864</v>
      </c>
      <c r="B1251" t="s">
        <v>1087</v>
      </c>
      <c r="C1251" t="s">
        <v>3009</v>
      </c>
      <c r="D1251" t="s">
        <v>6</v>
      </c>
      <c r="E1251" s="3">
        <v>43585</v>
      </c>
      <c r="F1251" s="115">
        <v>95000</v>
      </c>
      <c r="G1251" s="17" t="s">
        <v>838</v>
      </c>
      <c r="H1251" s="108">
        <v>1</v>
      </c>
      <c r="I1251" s="108">
        <v>0</v>
      </c>
      <c r="J1251" s="31">
        <v>0</v>
      </c>
      <c r="K1251" s="117">
        <f t="shared" si="57"/>
        <v>0</v>
      </c>
      <c r="L1251" s="107">
        <v>0</v>
      </c>
      <c r="M1251" s="107">
        <v>0</v>
      </c>
      <c r="N1251" s="56" t="str">
        <f t="shared" si="58"/>
        <v>Texas Premier Realty</v>
      </c>
    </row>
    <row r="1252" spans="1:14" outlineLevel="2" x14ac:dyDescent="0.2">
      <c r="A1252" t="s">
        <v>1864</v>
      </c>
      <c r="B1252" t="s">
        <v>1087</v>
      </c>
      <c r="C1252" t="s">
        <v>2668</v>
      </c>
      <c r="D1252" t="s">
        <v>7</v>
      </c>
      <c r="E1252" s="3">
        <v>43546</v>
      </c>
      <c r="F1252" s="115">
        <v>101654</v>
      </c>
      <c r="G1252" s="17" t="s">
        <v>838</v>
      </c>
      <c r="H1252" s="108">
        <v>1</v>
      </c>
      <c r="I1252" s="108">
        <v>0</v>
      </c>
      <c r="J1252" s="31">
        <v>0</v>
      </c>
      <c r="K1252" s="117">
        <f t="shared" si="57"/>
        <v>0</v>
      </c>
      <c r="L1252" s="107">
        <v>0</v>
      </c>
      <c r="M1252" s="107">
        <v>0</v>
      </c>
      <c r="N1252" s="56" t="str">
        <f t="shared" si="58"/>
        <v>Texas Premier Realty</v>
      </c>
    </row>
    <row r="1253" spans="1:14" outlineLevel="2" x14ac:dyDescent="0.2">
      <c r="A1253" t="s">
        <v>1864</v>
      </c>
      <c r="B1253" t="s">
        <v>1087</v>
      </c>
      <c r="C1253" t="s">
        <v>3015</v>
      </c>
      <c r="D1253" t="s">
        <v>425</v>
      </c>
      <c r="E1253" s="3">
        <v>43585</v>
      </c>
      <c r="F1253" s="115">
        <v>231000</v>
      </c>
      <c r="G1253" s="34">
        <v>20190667</v>
      </c>
      <c r="H1253" s="108">
        <v>1</v>
      </c>
      <c r="I1253" s="108">
        <v>1</v>
      </c>
      <c r="J1253" s="31">
        <v>0</v>
      </c>
      <c r="K1253" s="117">
        <f t="shared" si="57"/>
        <v>0</v>
      </c>
      <c r="L1253" s="107">
        <v>0</v>
      </c>
      <c r="M1253" s="107">
        <v>0</v>
      </c>
      <c r="N1253" s="56" t="str">
        <f t="shared" si="58"/>
        <v>Texas Premier Realty</v>
      </c>
    </row>
    <row r="1254" spans="1:14" outlineLevel="2" x14ac:dyDescent="0.2">
      <c r="A1254" t="s">
        <v>1864</v>
      </c>
      <c r="B1254" t="s">
        <v>1087</v>
      </c>
      <c r="C1254" t="s">
        <v>2669</v>
      </c>
      <c r="D1254" t="s">
        <v>123</v>
      </c>
      <c r="E1254" s="3">
        <v>43546</v>
      </c>
      <c r="F1254" s="115">
        <v>242000</v>
      </c>
      <c r="G1254" s="34">
        <v>20190442</v>
      </c>
      <c r="H1254" s="108">
        <v>1</v>
      </c>
      <c r="I1254" s="108">
        <v>1</v>
      </c>
      <c r="J1254" s="31">
        <v>0</v>
      </c>
      <c r="K1254" s="117">
        <f t="shared" si="57"/>
        <v>0</v>
      </c>
      <c r="L1254" s="107">
        <v>0</v>
      </c>
      <c r="M1254" s="107">
        <v>0</v>
      </c>
      <c r="N1254" s="56" t="str">
        <f t="shared" si="58"/>
        <v>Texas Premier Realty</v>
      </c>
    </row>
    <row r="1255" spans="1:14" outlineLevel="1" x14ac:dyDescent="0.2">
      <c r="A1255" s="29" t="s">
        <v>1864</v>
      </c>
      <c r="F1255" s="115">
        <f>SUBTOTAL(9,F1246:F1254)</f>
        <v>1584404</v>
      </c>
      <c r="H1255" s="108">
        <f>SUBTOTAL(9,H1246:H1254)</f>
        <v>9</v>
      </c>
      <c r="I1255" s="108">
        <f>SUBTOTAL(9,I1246:I1254)</f>
        <v>3</v>
      </c>
      <c r="J1255" s="31">
        <f>SUBTOTAL(9,J1246:J1254)</f>
        <v>5</v>
      </c>
      <c r="K1255" s="117">
        <f t="shared" si="57"/>
        <v>0.55555555555555558</v>
      </c>
      <c r="L1255" s="107">
        <f>SUBTOTAL(9,L1246:L1254)</f>
        <v>1</v>
      </c>
      <c r="M1255" s="107">
        <f>SUBTOTAL(9,M1246:M1254)</f>
        <v>0</v>
      </c>
      <c r="N1255" s="56" t="str">
        <f t="shared" si="58"/>
        <v>Texas Premier Realty</v>
      </c>
    </row>
    <row r="1256" spans="1:14" outlineLevel="2" x14ac:dyDescent="0.2">
      <c r="A1256" t="s">
        <v>1648</v>
      </c>
      <c r="B1256" t="s">
        <v>5</v>
      </c>
      <c r="C1256" s="3" t="s">
        <v>2861</v>
      </c>
      <c r="D1256" t="s">
        <v>1249</v>
      </c>
      <c r="E1256" s="102">
        <v>43567</v>
      </c>
      <c r="F1256" s="115">
        <v>306000</v>
      </c>
      <c r="G1256" s="31">
        <v>20190533</v>
      </c>
      <c r="H1256" s="108">
        <v>1</v>
      </c>
      <c r="I1256" s="108">
        <v>1</v>
      </c>
      <c r="J1256" s="31">
        <v>1</v>
      </c>
      <c r="K1256" s="117">
        <f t="shared" si="57"/>
        <v>1</v>
      </c>
      <c r="L1256" s="107">
        <v>0</v>
      </c>
      <c r="M1256" s="107">
        <v>0</v>
      </c>
      <c r="N1256" s="56" t="str">
        <f t="shared" si="58"/>
        <v>Magnolia Realty</v>
      </c>
    </row>
    <row r="1257" spans="1:14" outlineLevel="2" x14ac:dyDescent="0.2">
      <c r="A1257" t="s">
        <v>1648</v>
      </c>
      <c r="B1257" t="s">
        <v>5</v>
      </c>
      <c r="C1257" t="s">
        <v>2589</v>
      </c>
      <c r="D1257" t="s">
        <v>1126</v>
      </c>
      <c r="E1257" s="3">
        <v>43537</v>
      </c>
      <c r="F1257" s="115">
        <v>310000</v>
      </c>
      <c r="G1257" s="34">
        <v>20190367</v>
      </c>
      <c r="H1257" s="108">
        <v>1</v>
      </c>
      <c r="I1257" s="108">
        <v>1</v>
      </c>
      <c r="J1257" s="31">
        <v>0</v>
      </c>
      <c r="K1257" s="117">
        <f t="shared" si="57"/>
        <v>0</v>
      </c>
      <c r="L1257" s="107">
        <v>0</v>
      </c>
      <c r="M1257" s="107">
        <v>0</v>
      </c>
      <c r="N1257" s="56" t="str">
        <f t="shared" si="58"/>
        <v>Magnolia Realty</v>
      </c>
    </row>
    <row r="1258" spans="1:14" outlineLevel="1" x14ac:dyDescent="0.2">
      <c r="A1258" s="29" t="s">
        <v>1648</v>
      </c>
      <c r="F1258" s="115">
        <f>SUBTOTAL(9,F1256:F1257)</f>
        <v>616000</v>
      </c>
      <c r="H1258" s="108">
        <f>SUBTOTAL(9,H1256:H1257)</f>
        <v>2</v>
      </c>
      <c r="I1258" s="108">
        <f>SUBTOTAL(9,I1256:I1257)</f>
        <v>2</v>
      </c>
      <c r="J1258" s="31">
        <f>SUBTOTAL(9,J1256:J1257)</f>
        <v>1</v>
      </c>
      <c r="K1258" s="117">
        <f t="shared" si="57"/>
        <v>0.5</v>
      </c>
      <c r="L1258" s="107">
        <f>SUBTOTAL(9,L1256:L1257)</f>
        <v>0</v>
      </c>
      <c r="M1258" s="107">
        <f>SUBTOTAL(9,M1256:M1257)</f>
        <v>0</v>
      </c>
      <c r="N1258" s="56" t="str">
        <f t="shared" si="58"/>
        <v>Magnolia Realty</v>
      </c>
    </row>
    <row r="1259" spans="1:14" outlineLevel="2" x14ac:dyDescent="0.2">
      <c r="A1259" t="s">
        <v>201</v>
      </c>
      <c r="B1259" t="s">
        <v>1907</v>
      </c>
      <c r="C1259" s="3" t="s">
        <v>2725</v>
      </c>
      <c r="D1259" t="s">
        <v>6</v>
      </c>
      <c r="E1259" s="102">
        <v>43552</v>
      </c>
      <c r="F1259" s="115">
        <v>115000</v>
      </c>
      <c r="G1259" s="31" t="s">
        <v>838</v>
      </c>
      <c r="H1259" s="108">
        <v>1</v>
      </c>
      <c r="I1259" s="108">
        <v>0</v>
      </c>
      <c r="J1259" s="31">
        <v>1</v>
      </c>
      <c r="K1259" s="117">
        <f t="shared" si="57"/>
        <v>1</v>
      </c>
      <c r="L1259" s="107">
        <v>0</v>
      </c>
      <c r="M1259" s="107">
        <v>0</v>
      </c>
      <c r="N1259" s="56" t="str">
        <f t="shared" si="58"/>
        <v>CIF Real Estate Services, Inc.</v>
      </c>
    </row>
    <row r="1260" spans="1:14" outlineLevel="2" x14ac:dyDescent="0.2">
      <c r="A1260" t="s">
        <v>201</v>
      </c>
      <c r="B1260" t="s">
        <v>1907</v>
      </c>
      <c r="C1260" t="s">
        <v>2518</v>
      </c>
      <c r="D1260" t="s">
        <v>6</v>
      </c>
      <c r="E1260" s="3">
        <v>43529</v>
      </c>
      <c r="F1260" s="115">
        <v>65000</v>
      </c>
      <c r="G1260" s="17" t="s">
        <v>838</v>
      </c>
      <c r="H1260" s="108">
        <v>1</v>
      </c>
      <c r="I1260" s="108">
        <v>0</v>
      </c>
      <c r="J1260" s="31">
        <v>0</v>
      </c>
      <c r="K1260" s="117">
        <f t="shared" si="57"/>
        <v>0</v>
      </c>
      <c r="L1260" s="107">
        <v>0</v>
      </c>
      <c r="M1260" s="107">
        <v>0</v>
      </c>
      <c r="N1260" s="56" t="str">
        <f t="shared" si="58"/>
        <v>CIF Real Estate Services, Inc.</v>
      </c>
    </row>
    <row r="1261" spans="1:14" outlineLevel="2" x14ac:dyDescent="0.2">
      <c r="A1261" t="s">
        <v>201</v>
      </c>
      <c r="B1261" t="s">
        <v>1907</v>
      </c>
      <c r="C1261" t="s">
        <v>2639</v>
      </c>
      <c r="D1261" t="s">
        <v>6</v>
      </c>
      <c r="E1261" s="3">
        <v>43543</v>
      </c>
      <c r="F1261" s="115">
        <v>115000</v>
      </c>
      <c r="G1261" s="34" t="s">
        <v>838</v>
      </c>
      <c r="H1261" s="108">
        <v>1</v>
      </c>
      <c r="I1261" s="108">
        <v>0</v>
      </c>
      <c r="J1261" s="31">
        <v>0</v>
      </c>
      <c r="K1261" s="117">
        <f t="shared" si="57"/>
        <v>0</v>
      </c>
      <c r="L1261" s="107">
        <v>0</v>
      </c>
      <c r="M1261" s="107">
        <v>0</v>
      </c>
      <c r="N1261" s="56" t="str">
        <f t="shared" si="58"/>
        <v>CIF Real Estate Services, Inc.</v>
      </c>
    </row>
    <row r="1262" spans="1:14" outlineLevel="2" x14ac:dyDescent="0.2">
      <c r="A1262" t="s">
        <v>201</v>
      </c>
      <c r="B1262" t="s">
        <v>1907</v>
      </c>
      <c r="C1262" t="s">
        <v>2793</v>
      </c>
      <c r="D1262" t="s">
        <v>6</v>
      </c>
      <c r="E1262" s="3">
        <v>43560</v>
      </c>
      <c r="F1262" s="115">
        <v>131000</v>
      </c>
      <c r="G1262" s="34">
        <v>20190523</v>
      </c>
      <c r="H1262" s="108">
        <v>1</v>
      </c>
      <c r="I1262" s="108">
        <v>1</v>
      </c>
      <c r="J1262" s="31">
        <v>0</v>
      </c>
      <c r="K1262" s="117">
        <f t="shared" si="57"/>
        <v>0</v>
      </c>
      <c r="L1262" s="107">
        <v>0</v>
      </c>
      <c r="M1262" s="107">
        <v>0</v>
      </c>
      <c r="N1262" s="56" t="str">
        <f t="shared" si="58"/>
        <v>CIF Real Estate Services, Inc.</v>
      </c>
    </row>
    <row r="1263" spans="1:14" outlineLevel="2" x14ac:dyDescent="0.2">
      <c r="A1263" t="s">
        <v>201</v>
      </c>
      <c r="B1263" t="s">
        <v>1907</v>
      </c>
      <c r="C1263" t="s">
        <v>3191</v>
      </c>
      <c r="D1263" t="s">
        <v>6</v>
      </c>
      <c r="E1263" s="3">
        <v>43602</v>
      </c>
      <c r="F1263" s="115">
        <v>133000</v>
      </c>
      <c r="G1263" s="34" t="s">
        <v>838</v>
      </c>
      <c r="H1263" s="108">
        <v>1</v>
      </c>
      <c r="I1263" s="108">
        <v>0</v>
      </c>
      <c r="J1263" s="31">
        <v>0</v>
      </c>
      <c r="K1263" s="117">
        <f t="shared" si="57"/>
        <v>0</v>
      </c>
      <c r="L1263" s="107">
        <v>0</v>
      </c>
      <c r="M1263" s="107">
        <v>0</v>
      </c>
      <c r="N1263" s="56" t="str">
        <f t="shared" si="58"/>
        <v>CIF Real Estate Services, Inc.</v>
      </c>
    </row>
    <row r="1264" spans="1:14" outlineLevel="2" x14ac:dyDescent="0.2">
      <c r="A1264" t="s">
        <v>201</v>
      </c>
      <c r="B1264" t="s">
        <v>1907</v>
      </c>
      <c r="C1264" t="s">
        <v>3142</v>
      </c>
      <c r="D1264" t="s">
        <v>1249</v>
      </c>
      <c r="E1264" s="3">
        <v>43598</v>
      </c>
      <c r="F1264" s="115">
        <v>186000</v>
      </c>
      <c r="G1264" s="34" t="s">
        <v>838</v>
      </c>
      <c r="H1264" s="108">
        <v>1</v>
      </c>
      <c r="I1264" s="108">
        <v>0</v>
      </c>
      <c r="J1264" s="31">
        <v>0</v>
      </c>
      <c r="K1264" s="117">
        <f t="shared" si="57"/>
        <v>0</v>
      </c>
      <c r="L1264" s="107">
        <v>0</v>
      </c>
      <c r="M1264" s="107">
        <v>0</v>
      </c>
      <c r="N1264" s="56" t="str">
        <f t="shared" si="58"/>
        <v>CIF Real Estate Services, Inc.</v>
      </c>
    </row>
    <row r="1265" spans="1:14" outlineLevel="1" x14ac:dyDescent="0.2">
      <c r="A1265" s="29" t="s">
        <v>201</v>
      </c>
      <c r="F1265" s="115">
        <f>SUBTOTAL(9,F1259:F1264)</f>
        <v>745000</v>
      </c>
      <c r="H1265" s="108">
        <f>SUBTOTAL(9,H1259:H1264)</f>
        <v>6</v>
      </c>
      <c r="I1265" s="108">
        <f>SUBTOTAL(9,I1259:I1264)</f>
        <v>1</v>
      </c>
      <c r="J1265" s="31">
        <f>SUBTOTAL(9,J1259:J1264)</f>
        <v>1</v>
      </c>
      <c r="K1265" s="117">
        <f t="shared" si="57"/>
        <v>0.16666666666666666</v>
      </c>
      <c r="L1265" s="107">
        <f>SUBTOTAL(9,L1259:L1264)</f>
        <v>0</v>
      </c>
      <c r="M1265" s="107">
        <f>SUBTOTAL(9,M1259:M1264)</f>
        <v>0</v>
      </c>
      <c r="N1265" s="56" t="str">
        <f t="shared" si="58"/>
        <v>CIF Real Estate Services, Inc.</v>
      </c>
    </row>
    <row r="1266" spans="1:14" outlineLevel="2" x14ac:dyDescent="0.2">
      <c r="A1266" t="s">
        <v>202</v>
      </c>
      <c r="B1266" t="s">
        <v>1840</v>
      </c>
      <c r="C1266" t="s">
        <v>3323</v>
      </c>
      <c r="D1266" t="s">
        <v>216</v>
      </c>
      <c r="E1266" s="3">
        <v>43615</v>
      </c>
      <c r="F1266" s="115">
        <v>150000</v>
      </c>
      <c r="G1266" s="34" t="s">
        <v>838</v>
      </c>
      <c r="H1266" s="108">
        <v>1</v>
      </c>
      <c r="I1266" s="108">
        <v>0</v>
      </c>
      <c r="J1266" s="31">
        <v>0</v>
      </c>
      <c r="K1266" s="117">
        <f t="shared" si="57"/>
        <v>0</v>
      </c>
      <c r="L1266" s="107">
        <v>0</v>
      </c>
      <c r="M1266" s="107">
        <v>0</v>
      </c>
      <c r="N1266" s="56" t="str">
        <f t="shared" si="58"/>
        <v>Kelly, Realtors</v>
      </c>
    </row>
    <row r="1267" spans="1:14" outlineLevel="2" x14ac:dyDescent="0.2">
      <c r="A1267" t="s">
        <v>202</v>
      </c>
      <c r="B1267" t="s">
        <v>1840</v>
      </c>
      <c r="C1267" t="s">
        <v>3138</v>
      </c>
      <c r="D1267" t="s">
        <v>6</v>
      </c>
      <c r="E1267" s="3">
        <v>43595</v>
      </c>
      <c r="F1267" s="115">
        <v>300000</v>
      </c>
      <c r="G1267" s="34" t="s">
        <v>838</v>
      </c>
      <c r="H1267" s="108">
        <v>1</v>
      </c>
      <c r="I1267" s="108">
        <v>0</v>
      </c>
      <c r="J1267" s="31">
        <v>0</v>
      </c>
      <c r="K1267" s="117">
        <f t="shared" si="57"/>
        <v>0</v>
      </c>
      <c r="L1267" s="107">
        <v>0</v>
      </c>
      <c r="M1267" s="107">
        <v>0</v>
      </c>
      <c r="N1267" s="56" t="str">
        <f t="shared" si="58"/>
        <v>Kelly, Realtors</v>
      </c>
    </row>
    <row r="1268" spans="1:14" outlineLevel="1" x14ac:dyDescent="0.2">
      <c r="A1268" s="29" t="s">
        <v>202</v>
      </c>
      <c r="F1268" s="115">
        <f>SUBTOTAL(9,F1266:F1267)</f>
        <v>450000</v>
      </c>
      <c r="H1268" s="108">
        <f>SUBTOTAL(9,H1266:H1267)</f>
        <v>2</v>
      </c>
      <c r="I1268" s="108">
        <f>SUBTOTAL(9,I1266:I1267)</f>
        <v>0</v>
      </c>
      <c r="J1268" s="31">
        <f>SUBTOTAL(9,J1266:J1267)</f>
        <v>0</v>
      </c>
      <c r="K1268" s="117">
        <f t="shared" si="57"/>
        <v>0</v>
      </c>
      <c r="L1268" s="107">
        <f>SUBTOTAL(9,L1266:L1267)</f>
        <v>0</v>
      </c>
      <c r="M1268" s="107">
        <f>SUBTOTAL(9,M1266:M1267)</f>
        <v>0</v>
      </c>
      <c r="N1268" s="56" t="str">
        <f t="shared" si="58"/>
        <v>Kelly, Realtors</v>
      </c>
    </row>
    <row r="1269" spans="1:14" outlineLevel="2" x14ac:dyDescent="0.2">
      <c r="A1269" t="s">
        <v>203</v>
      </c>
      <c r="B1269" t="s">
        <v>1974</v>
      </c>
      <c r="C1269" s="3" t="s">
        <v>2231</v>
      </c>
      <c r="D1269" t="s">
        <v>6</v>
      </c>
      <c r="E1269" s="102">
        <v>43493</v>
      </c>
      <c r="F1269" s="115">
        <v>70200</v>
      </c>
      <c r="G1269" s="31" t="s">
        <v>838</v>
      </c>
      <c r="H1269" s="108">
        <v>1</v>
      </c>
      <c r="I1269" s="108">
        <v>0</v>
      </c>
      <c r="J1269" s="31">
        <v>1</v>
      </c>
      <c r="K1269" s="117">
        <f t="shared" si="57"/>
        <v>1</v>
      </c>
      <c r="L1269" s="107">
        <v>1</v>
      </c>
      <c r="M1269" s="107">
        <v>0</v>
      </c>
      <c r="N1269" s="56" t="str">
        <f t="shared" si="58"/>
        <v>Bruce, Realtors</v>
      </c>
    </row>
    <row r="1270" spans="1:14" outlineLevel="2" x14ac:dyDescent="0.2">
      <c r="A1270" t="s">
        <v>203</v>
      </c>
      <c r="B1270" t="s">
        <v>1974</v>
      </c>
      <c r="C1270" t="s">
        <v>2282</v>
      </c>
      <c r="D1270" t="s">
        <v>6</v>
      </c>
      <c r="E1270" s="3">
        <v>43497</v>
      </c>
      <c r="F1270" s="115">
        <v>185000</v>
      </c>
      <c r="G1270" s="34">
        <v>20182857</v>
      </c>
      <c r="H1270" s="108">
        <v>1</v>
      </c>
      <c r="I1270" s="108">
        <v>1</v>
      </c>
      <c r="J1270" s="31">
        <v>0</v>
      </c>
      <c r="K1270" s="117">
        <f t="shared" si="57"/>
        <v>0</v>
      </c>
      <c r="L1270" s="107">
        <v>0</v>
      </c>
      <c r="M1270" s="107">
        <v>0</v>
      </c>
      <c r="N1270" s="56" t="str">
        <f t="shared" si="58"/>
        <v>Bruce, Realtors</v>
      </c>
    </row>
    <row r="1271" spans="1:14" outlineLevel="2" x14ac:dyDescent="0.2">
      <c r="A1271" t="s">
        <v>203</v>
      </c>
      <c r="B1271" t="s">
        <v>1974</v>
      </c>
      <c r="C1271" t="s">
        <v>2593</v>
      </c>
      <c r="D1271" t="s">
        <v>123</v>
      </c>
      <c r="E1271" s="3">
        <v>43537</v>
      </c>
      <c r="F1271" s="115">
        <v>229000</v>
      </c>
      <c r="G1271" s="34" t="s">
        <v>838</v>
      </c>
      <c r="H1271" s="108">
        <v>1</v>
      </c>
      <c r="I1271" s="108">
        <v>0</v>
      </c>
      <c r="J1271" s="31">
        <v>0</v>
      </c>
      <c r="K1271" s="117">
        <f t="shared" si="57"/>
        <v>0</v>
      </c>
      <c r="L1271" s="107">
        <v>0</v>
      </c>
      <c r="M1271" s="107">
        <v>0</v>
      </c>
      <c r="N1271" s="56" t="str">
        <f t="shared" si="58"/>
        <v>Bruce, Realtors</v>
      </c>
    </row>
    <row r="1272" spans="1:14" outlineLevel="1" x14ac:dyDescent="0.2">
      <c r="A1272" s="29" t="s">
        <v>203</v>
      </c>
      <c r="F1272" s="115">
        <f>SUBTOTAL(9,F1269:F1271)</f>
        <v>484200</v>
      </c>
      <c r="H1272" s="108">
        <f>SUBTOTAL(9,H1269:H1271)</f>
        <v>3</v>
      </c>
      <c r="I1272" s="108">
        <f>SUBTOTAL(9,I1269:I1271)</f>
        <v>1</v>
      </c>
      <c r="J1272" s="31">
        <f>SUBTOTAL(9,J1269:J1271)</f>
        <v>1</v>
      </c>
      <c r="K1272" s="117">
        <f t="shared" si="57"/>
        <v>0.33333333333333331</v>
      </c>
      <c r="L1272" s="107">
        <f>SUBTOTAL(9,L1269:L1271)</f>
        <v>1</v>
      </c>
      <c r="M1272" s="107">
        <f>SUBTOTAL(9,M1269:M1271)</f>
        <v>0</v>
      </c>
      <c r="N1272" s="56" t="str">
        <f t="shared" si="58"/>
        <v>Bruce, Realtors</v>
      </c>
    </row>
    <row r="1273" spans="1:14" outlineLevel="2" x14ac:dyDescent="0.2">
      <c r="A1273" t="s">
        <v>1979</v>
      </c>
      <c r="B1273" t="s">
        <v>2073</v>
      </c>
      <c r="C1273" s="3" t="s">
        <v>2996</v>
      </c>
      <c r="D1273" t="s">
        <v>215</v>
      </c>
      <c r="E1273" s="102">
        <v>43584</v>
      </c>
      <c r="F1273" s="115">
        <v>77500</v>
      </c>
      <c r="G1273" s="31" t="s">
        <v>838</v>
      </c>
      <c r="H1273" s="108">
        <v>1</v>
      </c>
      <c r="I1273" s="108">
        <v>0</v>
      </c>
      <c r="J1273" s="31">
        <v>1</v>
      </c>
      <c r="K1273" s="117">
        <f t="shared" si="57"/>
        <v>1</v>
      </c>
      <c r="L1273" s="107">
        <v>0</v>
      </c>
      <c r="M1273" s="107">
        <v>0</v>
      </c>
      <c r="N1273" s="56" t="str">
        <f t="shared" si="58"/>
        <v>Sadler Land and Realty</v>
      </c>
    </row>
    <row r="1274" spans="1:14" outlineLevel="2" x14ac:dyDescent="0.2">
      <c r="A1274" t="s">
        <v>1979</v>
      </c>
      <c r="B1274" t="s">
        <v>2073</v>
      </c>
      <c r="C1274" t="s">
        <v>3289</v>
      </c>
      <c r="D1274" t="s">
        <v>215</v>
      </c>
      <c r="E1274" s="3">
        <v>43609</v>
      </c>
      <c r="F1274" s="115">
        <v>220000</v>
      </c>
      <c r="G1274" s="34" t="s">
        <v>838</v>
      </c>
      <c r="H1274" s="108">
        <v>1</v>
      </c>
      <c r="I1274" s="108">
        <v>0</v>
      </c>
      <c r="J1274" s="31">
        <v>0</v>
      </c>
      <c r="K1274" s="117">
        <f t="shared" si="57"/>
        <v>0</v>
      </c>
      <c r="L1274" s="107">
        <v>0</v>
      </c>
      <c r="M1274" s="107">
        <v>0</v>
      </c>
      <c r="N1274" s="56" t="str">
        <f t="shared" si="58"/>
        <v>Sadler Land and Realty</v>
      </c>
    </row>
    <row r="1275" spans="1:14" outlineLevel="1" x14ac:dyDescent="0.2">
      <c r="A1275" s="29" t="s">
        <v>1979</v>
      </c>
      <c r="F1275" s="115">
        <f>SUBTOTAL(9,F1273:F1274)</f>
        <v>297500</v>
      </c>
      <c r="H1275" s="108">
        <f>SUBTOTAL(9,H1273:H1274)</f>
        <v>2</v>
      </c>
      <c r="I1275" s="108">
        <f>SUBTOTAL(9,I1273:I1274)</f>
        <v>0</v>
      </c>
      <c r="J1275" s="31">
        <f>SUBTOTAL(9,J1273:J1274)</f>
        <v>1</v>
      </c>
      <c r="K1275" s="117">
        <f t="shared" si="57"/>
        <v>0.5</v>
      </c>
      <c r="L1275" s="107">
        <f>SUBTOTAL(9,L1273:L1274)</f>
        <v>0</v>
      </c>
      <c r="M1275" s="107">
        <f>SUBTOTAL(9,M1273:M1274)</f>
        <v>0</v>
      </c>
      <c r="N1275" s="56" t="str">
        <f t="shared" si="58"/>
        <v>Sadler Land and Realty</v>
      </c>
    </row>
    <row r="1276" spans="1:14" outlineLevel="2" x14ac:dyDescent="0.2">
      <c r="A1276" t="s">
        <v>1902</v>
      </c>
      <c r="B1276" t="s">
        <v>1546</v>
      </c>
      <c r="C1276" s="3" t="s">
        <v>3169</v>
      </c>
      <c r="D1276" t="s">
        <v>6</v>
      </c>
      <c r="E1276" s="102">
        <v>43600</v>
      </c>
      <c r="F1276" s="115">
        <v>135000</v>
      </c>
      <c r="G1276" s="31" t="s">
        <v>838</v>
      </c>
      <c r="H1276" s="108">
        <v>1</v>
      </c>
      <c r="I1276" s="108">
        <v>0</v>
      </c>
      <c r="J1276" s="31">
        <v>1</v>
      </c>
      <c r="K1276" s="117">
        <f t="shared" si="57"/>
        <v>1</v>
      </c>
      <c r="L1276" s="107">
        <v>0</v>
      </c>
      <c r="M1276" s="107">
        <v>0</v>
      </c>
      <c r="N1276" s="56" t="str">
        <f t="shared" si="58"/>
        <v>Alamo Real Estate</v>
      </c>
    </row>
    <row r="1277" spans="1:14" outlineLevel="1" x14ac:dyDescent="0.2">
      <c r="A1277" s="29" t="s">
        <v>1902</v>
      </c>
      <c r="C1277" s="3"/>
      <c r="E1277" s="102"/>
      <c r="F1277" s="115">
        <f>SUBTOTAL(9,F1276:F1276)</f>
        <v>135000</v>
      </c>
      <c r="G1277" s="31"/>
      <c r="H1277" s="108">
        <f>SUBTOTAL(9,H1276:H1276)</f>
        <v>1</v>
      </c>
      <c r="I1277" s="108">
        <f>SUBTOTAL(9,I1276:I1276)</f>
        <v>0</v>
      </c>
      <c r="J1277" s="31">
        <f>SUBTOTAL(9,J1276:J1276)</f>
        <v>1</v>
      </c>
      <c r="K1277" s="117">
        <f t="shared" si="57"/>
        <v>1</v>
      </c>
      <c r="L1277" s="107">
        <f>SUBTOTAL(9,L1276:L1276)</f>
        <v>0</v>
      </c>
      <c r="M1277" s="107">
        <f>SUBTOTAL(9,M1276:M1276)</f>
        <v>0</v>
      </c>
      <c r="N1277" s="56" t="str">
        <f t="shared" si="58"/>
        <v>Alamo Real Estate</v>
      </c>
    </row>
    <row r="1278" spans="1:14" outlineLevel="2" x14ac:dyDescent="0.2">
      <c r="A1278" t="s">
        <v>2090</v>
      </c>
      <c r="B1278" t="s">
        <v>1099</v>
      </c>
      <c r="C1278" s="3" t="s">
        <v>3025</v>
      </c>
      <c r="D1278" t="s">
        <v>730</v>
      </c>
      <c r="E1278" s="102">
        <v>43585</v>
      </c>
      <c r="F1278" s="115">
        <v>48000</v>
      </c>
      <c r="G1278" s="31" t="s">
        <v>838</v>
      </c>
      <c r="H1278" s="108">
        <v>1</v>
      </c>
      <c r="I1278" s="108">
        <v>0</v>
      </c>
      <c r="J1278" s="31">
        <v>1</v>
      </c>
      <c r="K1278" s="117">
        <f t="shared" si="57"/>
        <v>1</v>
      </c>
      <c r="L1278" s="107">
        <v>0</v>
      </c>
      <c r="M1278" s="107">
        <v>0</v>
      </c>
      <c r="N1278" s="56" t="str">
        <f t="shared" si="58"/>
        <v>Keller Williams Realty - Waco</v>
      </c>
    </row>
    <row r="1279" spans="1:14" outlineLevel="2" x14ac:dyDescent="0.2">
      <c r="A1279" t="s">
        <v>2090</v>
      </c>
      <c r="B1279" t="s">
        <v>1099</v>
      </c>
      <c r="C1279" t="s">
        <v>3028</v>
      </c>
      <c r="D1279" t="s">
        <v>700</v>
      </c>
      <c r="E1279" s="3">
        <v>43585</v>
      </c>
      <c r="F1279" s="115">
        <v>175000</v>
      </c>
      <c r="G1279" s="34" t="s">
        <v>838</v>
      </c>
      <c r="H1279" s="108">
        <v>1</v>
      </c>
      <c r="I1279" s="108">
        <v>0</v>
      </c>
      <c r="J1279" s="31">
        <v>0</v>
      </c>
      <c r="K1279" s="117">
        <f t="shared" si="57"/>
        <v>0</v>
      </c>
      <c r="L1279" s="107">
        <v>0</v>
      </c>
      <c r="M1279" s="107">
        <v>0</v>
      </c>
      <c r="N1279" s="56" t="str">
        <f t="shared" si="58"/>
        <v>Keller Williams Realty - Waco</v>
      </c>
    </row>
    <row r="1280" spans="1:14" outlineLevel="1" x14ac:dyDescent="0.2">
      <c r="A1280" s="29" t="s">
        <v>2090</v>
      </c>
      <c r="F1280" s="115">
        <f>SUBTOTAL(9,F1278:F1279)</f>
        <v>223000</v>
      </c>
      <c r="H1280" s="108">
        <f>SUBTOTAL(9,H1278:H1279)</f>
        <v>2</v>
      </c>
      <c r="I1280" s="108">
        <f>SUBTOTAL(9,I1278:I1279)</f>
        <v>0</v>
      </c>
      <c r="J1280" s="31">
        <f>SUBTOTAL(9,J1278:J1279)</f>
        <v>1</v>
      </c>
      <c r="K1280" s="117">
        <f t="shared" si="57"/>
        <v>0.5</v>
      </c>
      <c r="L1280" s="107">
        <f>SUBTOTAL(9,L1278:L1279)</f>
        <v>0</v>
      </c>
      <c r="M1280" s="107">
        <f>SUBTOTAL(9,M1278:M1279)</f>
        <v>0</v>
      </c>
      <c r="N1280" s="56" t="str">
        <f t="shared" si="58"/>
        <v>Keller Williams Realty - Waco</v>
      </c>
    </row>
    <row r="1281" spans="1:14" outlineLevel="2" x14ac:dyDescent="0.2">
      <c r="A1281" t="s">
        <v>855</v>
      </c>
      <c r="B1281" t="s">
        <v>1258</v>
      </c>
      <c r="C1281" s="3" t="s">
        <v>2850</v>
      </c>
      <c r="D1281" t="s">
        <v>65</v>
      </c>
      <c r="E1281" s="102">
        <v>43567</v>
      </c>
      <c r="F1281" s="115">
        <v>54000</v>
      </c>
      <c r="G1281" s="31">
        <v>20190444</v>
      </c>
      <c r="H1281" s="108">
        <v>1</v>
      </c>
      <c r="I1281" s="108">
        <v>1</v>
      </c>
      <c r="J1281" s="31">
        <v>1</v>
      </c>
      <c r="K1281" s="117">
        <f t="shared" si="57"/>
        <v>1</v>
      </c>
      <c r="L1281" s="107">
        <v>0</v>
      </c>
      <c r="M1281" s="107">
        <v>0</v>
      </c>
      <c r="N1281" s="56" t="str">
        <f t="shared" si="58"/>
        <v>Re/Max Centex, REALTORS</v>
      </c>
    </row>
    <row r="1282" spans="1:14" outlineLevel="1" x14ac:dyDescent="0.2">
      <c r="A1282" s="29" t="s">
        <v>855</v>
      </c>
      <c r="C1282" s="3"/>
      <c r="E1282" s="102"/>
      <c r="F1282" s="115">
        <f>SUBTOTAL(9,F1281:F1281)</f>
        <v>54000</v>
      </c>
      <c r="G1282" s="31"/>
      <c r="H1282" s="108">
        <f>SUBTOTAL(9,H1281:H1281)</f>
        <v>1</v>
      </c>
      <c r="I1282" s="108">
        <f>SUBTOTAL(9,I1281:I1281)</f>
        <v>1</v>
      </c>
      <c r="J1282" s="31">
        <f>SUBTOTAL(9,J1281:J1281)</f>
        <v>1</v>
      </c>
      <c r="K1282" s="117">
        <f t="shared" si="57"/>
        <v>1</v>
      </c>
      <c r="L1282" s="107">
        <f>SUBTOTAL(9,L1281:L1281)</f>
        <v>0</v>
      </c>
      <c r="M1282" s="107">
        <f>SUBTOTAL(9,M1281:M1281)</f>
        <v>0</v>
      </c>
      <c r="N1282" s="56" t="str">
        <f t="shared" si="58"/>
        <v>Re/Max Centex, REALTORS</v>
      </c>
    </row>
    <row r="1283" spans="1:14" outlineLevel="2" x14ac:dyDescent="0.2">
      <c r="A1283" t="s">
        <v>1479</v>
      </c>
      <c r="B1283" t="s">
        <v>1854</v>
      </c>
      <c r="C1283" s="3" t="s">
        <v>2827</v>
      </c>
      <c r="D1283" t="s">
        <v>802</v>
      </c>
      <c r="E1283" s="102">
        <v>43564</v>
      </c>
      <c r="F1283" s="115">
        <v>127500</v>
      </c>
      <c r="G1283" s="31" t="s">
        <v>838</v>
      </c>
      <c r="H1283" s="108">
        <v>1</v>
      </c>
      <c r="I1283" s="108">
        <v>0</v>
      </c>
      <c r="J1283" s="31">
        <v>1</v>
      </c>
      <c r="K1283" s="117">
        <f t="shared" ref="K1283:K1346" si="59">+J1283/H1283</f>
        <v>1</v>
      </c>
      <c r="L1283" s="107">
        <v>0</v>
      </c>
      <c r="M1283" s="107">
        <v>0</v>
      </c>
      <c r="N1283" s="56" t="str">
        <f t="shared" ref="N1283:N1346" si="60">IF(B1283="",B1282,B1283)</f>
        <v>Weichert, Realtors - Realty Experts</v>
      </c>
    </row>
    <row r="1284" spans="1:14" outlineLevel="2" x14ac:dyDescent="0.2">
      <c r="A1284" t="s">
        <v>1479</v>
      </c>
      <c r="B1284" t="s">
        <v>1854</v>
      </c>
      <c r="C1284" s="3" t="s">
        <v>365</v>
      </c>
      <c r="D1284" t="s">
        <v>6</v>
      </c>
      <c r="E1284" s="102">
        <v>43537</v>
      </c>
      <c r="F1284" s="115">
        <v>160000</v>
      </c>
      <c r="G1284" s="31" t="s">
        <v>838</v>
      </c>
      <c r="H1284" s="108">
        <v>1</v>
      </c>
      <c r="I1284" s="108">
        <v>0</v>
      </c>
      <c r="J1284" s="31">
        <v>1</v>
      </c>
      <c r="K1284" s="117">
        <f t="shared" si="59"/>
        <v>1</v>
      </c>
      <c r="L1284" s="107">
        <v>0</v>
      </c>
      <c r="M1284" s="107">
        <v>0</v>
      </c>
      <c r="N1284" s="56" t="str">
        <f t="shared" si="60"/>
        <v>Weichert, Realtors - Realty Experts</v>
      </c>
    </row>
    <row r="1285" spans="1:14" outlineLevel="2" x14ac:dyDescent="0.2">
      <c r="A1285" t="s">
        <v>1479</v>
      </c>
      <c r="B1285" t="s">
        <v>1854</v>
      </c>
      <c r="C1285" s="3" t="s">
        <v>3230</v>
      </c>
      <c r="D1285" t="s">
        <v>1249</v>
      </c>
      <c r="E1285" s="102">
        <v>43606</v>
      </c>
      <c r="F1285" s="115">
        <v>300500</v>
      </c>
      <c r="G1285" s="31" t="s">
        <v>838</v>
      </c>
      <c r="H1285" s="108">
        <v>1</v>
      </c>
      <c r="I1285" s="108">
        <v>0</v>
      </c>
      <c r="J1285" s="31">
        <v>1</v>
      </c>
      <c r="K1285" s="117">
        <f t="shared" si="59"/>
        <v>1</v>
      </c>
      <c r="L1285" s="107">
        <v>0</v>
      </c>
      <c r="M1285" s="107">
        <v>0</v>
      </c>
      <c r="N1285" s="56" t="str">
        <f t="shared" si="60"/>
        <v>Weichert, Realtors - Realty Experts</v>
      </c>
    </row>
    <row r="1286" spans="1:14" outlineLevel="1" x14ac:dyDescent="0.2">
      <c r="A1286" s="29" t="s">
        <v>1479</v>
      </c>
      <c r="C1286" s="3"/>
      <c r="E1286" s="102"/>
      <c r="F1286" s="115">
        <f>SUBTOTAL(9,F1283:F1285)</f>
        <v>588000</v>
      </c>
      <c r="G1286" s="31"/>
      <c r="H1286" s="108">
        <f>SUBTOTAL(9,H1283:H1285)</f>
        <v>3</v>
      </c>
      <c r="I1286" s="108">
        <f>SUBTOTAL(9,I1283:I1285)</f>
        <v>0</v>
      </c>
      <c r="J1286" s="31">
        <f>SUBTOTAL(9,J1283:J1285)</f>
        <v>3</v>
      </c>
      <c r="K1286" s="117">
        <f t="shared" si="59"/>
        <v>1</v>
      </c>
      <c r="L1286" s="107">
        <f>SUBTOTAL(9,L1283:L1285)</f>
        <v>0</v>
      </c>
      <c r="M1286" s="107">
        <f>SUBTOTAL(9,M1283:M1285)</f>
        <v>0</v>
      </c>
      <c r="N1286" s="56" t="str">
        <f t="shared" si="60"/>
        <v>Weichert, Realtors - Realty Experts</v>
      </c>
    </row>
    <row r="1287" spans="1:14" outlineLevel="2" x14ac:dyDescent="0.2">
      <c r="A1287" t="s">
        <v>2550</v>
      </c>
      <c r="B1287" t="s">
        <v>2551</v>
      </c>
      <c r="C1287" s="3" t="s">
        <v>2552</v>
      </c>
      <c r="D1287" t="s">
        <v>123</v>
      </c>
      <c r="E1287" s="102">
        <v>43532</v>
      </c>
      <c r="F1287" s="115">
        <v>221500</v>
      </c>
      <c r="G1287" s="31" t="s">
        <v>838</v>
      </c>
      <c r="H1287" s="108">
        <v>1</v>
      </c>
      <c r="I1287" s="108">
        <v>0</v>
      </c>
      <c r="J1287" s="31">
        <v>1</v>
      </c>
      <c r="K1287" s="117">
        <f t="shared" si="59"/>
        <v>1</v>
      </c>
      <c r="L1287" s="107">
        <v>0</v>
      </c>
      <c r="M1287" s="107">
        <v>0</v>
      </c>
      <c r="N1287" s="56" t="str">
        <f t="shared" si="60"/>
        <v>Joel Brown</v>
      </c>
    </row>
    <row r="1288" spans="1:14" outlineLevel="1" x14ac:dyDescent="0.2">
      <c r="A1288" s="29" t="s">
        <v>2550</v>
      </c>
      <c r="C1288" s="3"/>
      <c r="E1288" s="102"/>
      <c r="F1288" s="115">
        <f>SUBTOTAL(9,F1287:F1287)</f>
        <v>221500</v>
      </c>
      <c r="G1288" s="31"/>
      <c r="H1288" s="108">
        <f>SUBTOTAL(9,H1287:H1287)</f>
        <v>1</v>
      </c>
      <c r="I1288" s="108">
        <f>SUBTOTAL(9,I1287:I1287)</f>
        <v>0</v>
      </c>
      <c r="J1288" s="31">
        <f>SUBTOTAL(9,J1287:J1287)</f>
        <v>1</v>
      </c>
      <c r="K1288" s="117">
        <f t="shared" si="59"/>
        <v>1</v>
      </c>
      <c r="L1288" s="107">
        <f>SUBTOTAL(9,L1287:L1287)</f>
        <v>0</v>
      </c>
      <c r="M1288" s="107">
        <f>SUBTOTAL(9,M1287:M1287)</f>
        <v>0</v>
      </c>
      <c r="N1288" s="56" t="str">
        <f t="shared" si="60"/>
        <v>Joel Brown</v>
      </c>
    </row>
    <row r="1289" spans="1:14" outlineLevel="2" x14ac:dyDescent="0.2">
      <c r="A1289" t="s">
        <v>1866</v>
      </c>
      <c r="B1289" t="s">
        <v>3037</v>
      </c>
      <c r="C1289" s="3" t="s">
        <v>3361</v>
      </c>
      <c r="D1289" t="s">
        <v>802</v>
      </c>
      <c r="E1289" s="102">
        <v>43616</v>
      </c>
      <c r="F1289" s="115">
        <v>530000</v>
      </c>
      <c r="G1289" s="31" t="s">
        <v>838</v>
      </c>
      <c r="H1289" s="108">
        <v>1</v>
      </c>
      <c r="I1289" s="108">
        <v>0</v>
      </c>
      <c r="J1289" s="31">
        <v>1</v>
      </c>
      <c r="K1289" s="117">
        <f t="shared" si="59"/>
        <v>1</v>
      </c>
      <c r="L1289" s="107">
        <v>0</v>
      </c>
      <c r="M1289" s="107">
        <v>0</v>
      </c>
      <c r="N1289" s="56" t="str">
        <f t="shared" si="60"/>
        <v>Burns Real Estate Services</v>
      </c>
    </row>
    <row r="1290" spans="1:14" outlineLevel="2" x14ac:dyDescent="0.2">
      <c r="A1290" t="s">
        <v>1866</v>
      </c>
      <c r="B1290" t="s">
        <v>3037</v>
      </c>
      <c r="C1290" t="s">
        <v>3038</v>
      </c>
      <c r="D1290" t="s">
        <v>425</v>
      </c>
      <c r="E1290" s="3">
        <v>43586</v>
      </c>
      <c r="F1290" s="115">
        <v>70000</v>
      </c>
      <c r="G1290" s="17" t="s">
        <v>838</v>
      </c>
      <c r="H1290" s="108">
        <v>1</v>
      </c>
      <c r="I1290" s="108">
        <v>0</v>
      </c>
      <c r="J1290" s="31">
        <v>0</v>
      </c>
      <c r="K1290" s="117">
        <f t="shared" si="59"/>
        <v>0</v>
      </c>
      <c r="L1290" s="107">
        <v>0</v>
      </c>
      <c r="M1290" s="107">
        <v>0</v>
      </c>
      <c r="N1290" s="56" t="str">
        <f t="shared" si="60"/>
        <v>Burns Real Estate Services</v>
      </c>
    </row>
    <row r="1291" spans="1:14" outlineLevel="2" x14ac:dyDescent="0.2">
      <c r="A1291" t="s">
        <v>1866</v>
      </c>
      <c r="B1291" t="s">
        <v>1258</v>
      </c>
      <c r="C1291" t="s">
        <v>2609</v>
      </c>
      <c r="D1291" t="s">
        <v>6</v>
      </c>
      <c r="E1291" s="3">
        <v>43539</v>
      </c>
      <c r="F1291" s="115">
        <v>135500</v>
      </c>
      <c r="G1291" s="34" t="s">
        <v>838</v>
      </c>
      <c r="H1291" s="108">
        <v>1</v>
      </c>
      <c r="I1291" s="108">
        <v>0</v>
      </c>
      <c r="J1291" s="31">
        <v>0</v>
      </c>
      <c r="K1291" s="117">
        <f t="shared" si="59"/>
        <v>0</v>
      </c>
      <c r="L1291" s="107">
        <v>0</v>
      </c>
      <c r="M1291" s="107">
        <v>0</v>
      </c>
      <c r="N1291" s="56" t="str">
        <f t="shared" si="60"/>
        <v>Re/Max Centex, REALTORS</v>
      </c>
    </row>
    <row r="1292" spans="1:14" outlineLevel="2" x14ac:dyDescent="0.2">
      <c r="A1292" t="s">
        <v>1866</v>
      </c>
      <c r="B1292" t="s">
        <v>1258</v>
      </c>
      <c r="C1292" t="s">
        <v>2514</v>
      </c>
      <c r="D1292" t="s">
        <v>2515</v>
      </c>
      <c r="E1292" s="3">
        <v>43528</v>
      </c>
      <c r="F1292" s="115">
        <v>295000</v>
      </c>
      <c r="G1292" s="34" t="s">
        <v>838</v>
      </c>
      <c r="H1292" s="108">
        <v>1</v>
      </c>
      <c r="I1292" s="108">
        <v>0</v>
      </c>
      <c r="J1292" s="31">
        <v>0</v>
      </c>
      <c r="K1292" s="117">
        <f t="shared" si="59"/>
        <v>0</v>
      </c>
      <c r="L1292" s="107">
        <v>0</v>
      </c>
      <c r="M1292" s="107">
        <v>0</v>
      </c>
      <c r="N1292" s="56" t="str">
        <f t="shared" si="60"/>
        <v>Re/Max Centex, REALTORS</v>
      </c>
    </row>
    <row r="1293" spans="1:14" outlineLevel="1" x14ac:dyDescent="0.2">
      <c r="A1293" s="29" t="s">
        <v>1866</v>
      </c>
      <c r="F1293" s="115">
        <f>SUBTOTAL(9,F1289:F1292)</f>
        <v>1030500</v>
      </c>
      <c r="H1293" s="108">
        <f>SUBTOTAL(9,H1289:H1292)</f>
        <v>4</v>
      </c>
      <c r="I1293" s="108">
        <f>SUBTOTAL(9,I1289:I1292)</f>
        <v>0</v>
      </c>
      <c r="J1293" s="31">
        <f>SUBTOTAL(9,J1289:J1292)</f>
        <v>1</v>
      </c>
      <c r="K1293" s="117">
        <f t="shared" si="59"/>
        <v>0.25</v>
      </c>
      <c r="L1293" s="107">
        <f>SUBTOTAL(9,L1289:L1292)</f>
        <v>0</v>
      </c>
      <c r="M1293" s="107">
        <f>SUBTOTAL(9,M1289:M1292)</f>
        <v>0</v>
      </c>
      <c r="N1293" s="56" t="str">
        <f t="shared" si="60"/>
        <v>Re/Max Centex, REALTORS</v>
      </c>
    </row>
    <row r="1294" spans="1:14" outlineLevel="2" x14ac:dyDescent="0.2">
      <c r="A1294" t="s">
        <v>1888</v>
      </c>
      <c r="B1294" t="s">
        <v>1840</v>
      </c>
      <c r="C1294" s="3" t="s">
        <v>2578</v>
      </c>
      <c r="D1294" t="s">
        <v>6</v>
      </c>
      <c r="E1294" s="102">
        <v>43536</v>
      </c>
      <c r="F1294" s="115">
        <v>239500</v>
      </c>
      <c r="G1294" s="31">
        <v>20190346</v>
      </c>
      <c r="H1294" s="108">
        <v>1</v>
      </c>
      <c r="I1294" s="108">
        <v>1</v>
      </c>
      <c r="J1294" s="31">
        <v>1</v>
      </c>
      <c r="K1294" s="117">
        <f t="shared" si="59"/>
        <v>1</v>
      </c>
      <c r="L1294" s="107">
        <v>0</v>
      </c>
      <c r="M1294" s="107">
        <v>0</v>
      </c>
      <c r="N1294" s="56" t="str">
        <f t="shared" si="60"/>
        <v>Kelly, Realtors</v>
      </c>
    </row>
    <row r="1295" spans="1:14" outlineLevel="2" x14ac:dyDescent="0.2">
      <c r="A1295" t="s">
        <v>1888</v>
      </c>
      <c r="B1295" t="s">
        <v>1840</v>
      </c>
      <c r="C1295" s="3" t="s">
        <v>3278</v>
      </c>
      <c r="D1295" t="s">
        <v>425</v>
      </c>
      <c r="E1295" s="102">
        <v>43609</v>
      </c>
      <c r="F1295" s="115">
        <v>166000</v>
      </c>
      <c r="G1295" s="31">
        <v>20190983</v>
      </c>
      <c r="H1295" s="108">
        <v>1</v>
      </c>
      <c r="I1295" s="108">
        <v>1</v>
      </c>
      <c r="J1295" s="31">
        <v>1</v>
      </c>
      <c r="K1295" s="117">
        <f t="shared" si="59"/>
        <v>1</v>
      </c>
      <c r="L1295" s="107">
        <v>0</v>
      </c>
      <c r="M1295" s="107">
        <v>0</v>
      </c>
      <c r="N1295" s="56" t="str">
        <f t="shared" si="60"/>
        <v>Kelly, Realtors</v>
      </c>
    </row>
    <row r="1296" spans="1:14" outlineLevel="2" x14ac:dyDescent="0.2">
      <c r="A1296" t="s">
        <v>1888</v>
      </c>
      <c r="B1296" t="s">
        <v>1840</v>
      </c>
      <c r="C1296" s="3" t="s">
        <v>3197</v>
      </c>
      <c r="D1296" t="s">
        <v>6</v>
      </c>
      <c r="E1296" s="102">
        <v>43602</v>
      </c>
      <c r="F1296" s="115">
        <v>94000</v>
      </c>
      <c r="G1296" s="31" t="s">
        <v>838</v>
      </c>
      <c r="H1296" s="108">
        <v>1</v>
      </c>
      <c r="I1296" s="108">
        <v>0</v>
      </c>
      <c r="J1296" s="31">
        <v>1</v>
      </c>
      <c r="K1296" s="117">
        <f t="shared" si="59"/>
        <v>1</v>
      </c>
      <c r="L1296" s="107">
        <v>0</v>
      </c>
      <c r="M1296" s="107">
        <v>0</v>
      </c>
      <c r="N1296" s="56" t="str">
        <f t="shared" si="60"/>
        <v>Kelly, Realtors</v>
      </c>
    </row>
    <row r="1297" spans="1:14" outlineLevel="2" x14ac:dyDescent="0.2">
      <c r="A1297" t="s">
        <v>1888</v>
      </c>
      <c r="B1297" t="s">
        <v>1840</v>
      </c>
      <c r="C1297" t="s">
        <v>2491</v>
      </c>
      <c r="D1297" t="s">
        <v>123</v>
      </c>
      <c r="E1297" s="3">
        <v>43525</v>
      </c>
      <c r="F1297" s="115">
        <v>189900</v>
      </c>
      <c r="G1297" s="34" t="s">
        <v>838</v>
      </c>
      <c r="H1297" s="108">
        <v>1</v>
      </c>
      <c r="I1297" s="108">
        <v>0</v>
      </c>
      <c r="J1297" s="31">
        <v>0</v>
      </c>
      <c r="K1297" s="117">
        <f t="shared" si="59"/>
        <v>0</v>
      </c>
      <c r="L1297" s="107">
        <v>0</v>
      </c>
      <c r="M1297" s="107">
        <v>0</v>
      </c>
      <c r="N1297" s="56" t="str">
        <f t="shared" si="60"/>
        <v>Kelly, Realtors</v>
      </c>
    </row>
    <row r="1298" spans="1:14" outlineLevel="2" x14ac:dyDescent="0.2">
      <c r="A1298" t="s">
        <v>1888</v>
      </c>
      <c r="B1298" t="s">
        <v>1840</v>
      </c>
      <c r="C1298" t="s">
        <v>3253</v>
      </c>
      <c r="D1298" t="s">
        <v>6</v>
      </c>
      <c r="E1298" s="3">
        <v>43608</v>
      </c>
      <c r="F1298" s="115">
        <v>202000</v>
      </c>
      <c r="G1298" s="34">
        <v>20190756</v>
      </c>
      <c r="H1298" s="108">
        <v>1</v>
      </c>
      <c r="I1298" s="108">
        <v>1</v>
      </c>
      <c r="J1298" s="31">
        <v>0</v>
      </c>
      <c r="K1298" s="117">
        <f t="shared" si="59"/>
        <v>0</v>
      </c>
      <c r="L1298" s="107">
        <v>0</v>
      </c>
      <c r="M1298" s="107">
        <v>0</v>
      </c>
      <c r="N1298" s="56" t="str">
        <f t="shared" si="60"/>
        <v>Kelly, Realtors</v>
      </c>
    </row>
    <row r="1299" spans="1:14" outlineLevel="2" x14ac:dyDescent="0.2">
      <c r="A1299" t="s">
        <v>1888</v>
      </c>
      <c r="B1299" t="s">
        <v>1840</v>
      </c>
      <c r="C1299" t="s">
        <v>3263</v>
      </c>
      <c r="D1299" t="s">
        <v>6</v>
      </c>
      <c r="E1299" s="3">
        <v>43609</v>
      </c>
      <c r="F1299" s="115">
        <v>206000</v>
      </c>
      <c r="G1299" s="34">
        <v>20190929</v>
      </c>
      <c r="H1299" s="108">
        <v>1</v>
      </c>
      <c r="I1299" s="108">
        <v>1</v>
      </c>
      <c r="J1299" s="31">
        <v>0</v>
      </c>
      <c r="K1299" s="117">
        <f t="shared" si="59"/>
        <v>0</v>
      </c>
      <c r="L1299" s="107">
        <v>0</v>
      </c>
      <c r="M1299" s="107">
        <v>0</v>
      </c>
      <c r="N1299" s="56" t="str">
        <f t="shared" si="60"/>
        <v>Kelly, Realtors</v>
      </c>
    </row>
    <row r="1300" spans="1:14" outlineLevel="2" x14ac:dyDescent="0.2">
      <c r="A1300" t="s">
        <v>1888</v>
      </c>
      <c r="B1300" t="s">
        <v>1840</v>
      </c>
      <c r="C1300" t="s">
        <v>3207</v>
      </c>
      <c r="D1300" t="s">
        <v>6</v>
      </c>
      <c r="E1300" s="3">
        <v>43605</v>
      </c>
      <c r="F1300" s="115">
        <v>279000</v>
      </c>
      <c r="G1300" s="34">
        <v>20190860</v>
      </c>
      <c r="H1300" s="108">
        <v>1</v>
      </c>
      <c r="I1300" s="108">
        <v>1</v>
      </c>
      <c r="J1300" s="31">
        <v>0</v>
      </c>
      <c r="K1300" s="117">
        <f t="shared" si="59"/>
        <v>0</v>
      </c>
      <c r="L1300" s="107">
        <v>0</v>
      </c>
      <c r="M1300" s="107">
        <v>0</v>
      </c>
      <c r="N1300" s="56" t="str">
        <f t="shared" si="60"/>
        <v>Kelly, Realtors</v>
      </c>
    </row>
    <row r="1301" spans="1:14" outlineLevel="2" x14ac:dyDescent="0.2">
      <c r="A1301" t="s">
        <v>1888</v>
      </c>
      <c r="B1301" t="s">
        <v>1840</v>
      </c>
      <c r="C1301" t="s">
        <v>2938</v>
      </c>
      <c r="D1301" t="s">
        <v>6</v>
      </c>
      <c r="E1301" s="3">
        <v>43577</v>
      </c>
      <c r="F1301" s="115">
        <v>400000</v>
      </c>
      <c r="G1301" s="34" t="s">
        <v>838</v>
      </c>
      <c r="H1301" s="108">
        <v>1</v>
      </c>
      <c r="I1301" s="108">
        <v>0</v>
      </c>
      <c r="J1301" s="31">
        <v>0</v>
      </c>
      <c r="K1301" s="117">
        <f t="shared" si="59"/>
        <v>0</v>
      </c>
      <c r="L1301" s="107">
        <v>0</v>
      </c>
      <c r="M1301" s="107">
        <v>0</v>
      </c>
      <c r="N1301" s="56" t="str">
        <f t="shared" si="60"/>
        <v>Kelly, Realtors</v>
      </c>
    </row>
    <row r="1302" spans="1:14" outlineLevel="2" x14ac:dyDescent="0.2">
      <c r="A1302" t="s">
        <v>1888</v>
      </c>
      <c r="B1302" t="s">
        <v>1840</v>
      </c>
      <c r="C1302" t="s">
        <v>2454</v>
      </c>
      <c r="D1302" t="s">
        <v>6</v>
      </c>
      <c r="E1302" s="3">
        <v>43523</v>
      </c>
      <c r="F1302" s="115">
        <v>523000</v>
      </c>
      <c r="G1302" s="34">
        <v>20190184</v>
      </c>
      <c r="H1302" s="108">
        <v>1</v>
      </c>
      <c r="I1302" s="108">
        <v>1</v>
      </c>
      <c r="J1302" s="31">
        <v>0</v>
      </c>
      <c r="K1302" s="117">
        <f t="shared" si="59"/>
        <v>0</v>
      </c>
      <c r="L1302" s="107">
        <v>0</v>
      </c>
      <c r="M1302" s="107">
        <v>0</v>
      </c>
      <c r="N1302" s="56" t="str">
        <f t="shared" si="60"/>
        <v>Kelly, Realtors</v>
      </c>
    </row>
    <row r="1303" spans="1:14" outlineLevel="1" x14ac:dyDescent="0.2">
      <c r="A1303" s="29" t="s">
        <v>1888</v>
      </c>
      <c r="F1303" s="115">
        <f>SUBTOTAL(9,F1294:F1302)</f>
        <v>2299400</v>
      </c>
      <c r="H1303" s="108">
        <f>SUBTOTAL(9,H1294:H1302)</f>
        <v>9</v>
      </c>
      <c r="I1303" s="108">
        <f>SUBTOTAL(9,I1294:I1302)</f>
        <v>6</v>
      </c>
      <c r="J1303" s="31">
        <f>SUBTOTAL(9,J1294:J1302)</f>
        <v>3</v>
      </c>
      <c r="K1303" s="117">
        <f t="shared" si="59"/>
        <v>0.33333333333333331</v>
      </c>
      <c r="L1303" s="107">
        <f>SUBTOTAL(9,L1294:L1302)</f>
        <v>0</v>
      </c>
      <c r="M1303" s="107">
        <f>SUBTOTAL(9,M1294:M1302)</f>
        <v>0</v>
      </c>
      <c r="N1303" s="56" t="str">
        <f t="shared" si="60"/>
        <v>Kelly, Realtors</v>
      </c>
    </row>
    <row r="1304" spans="1:14" outlineLevel="2" x14ac:dyDescent="0.2">
      <c r="A1304" t="s">
        <v>1977</v>
      </c>
      <c r="B1304" t="s">
        <v>1132</v>
      </c>
      <c r="C1304" t="s">
        <v>2157</v>
      </c>
      <c r="D1304" t="s">
        <v>1249</v>
      </c>
      <c r="E1304" s="3">
        <v>43480</v>
      </c>
      <c r="F1304" s="115">
        <v>525000</v>
      </c>
      <c r="G1304" s="34" t="s">
        <v>838</v>
      </c>
      <c r="H1304" s="108">
        <v>1</v>
      </c>
      <c r="I1304" s="108">
        <v>0</v>
      </c>
      <c r="J1304" s="31">
        <v>0</v>
      </c>
      <c r="K1304" s="117">
        <f t="shared" si="59"/>
        <v>0</v>
      </c>
      <c r="L1304" s="107">
        <v>0</v>
      </c>
      <c r="M1304" s="107">
        <v>0</v>
      </c>
      <c r="N1304" s="56" t="str">
        <f t="shared" si="60"/>
        <v>Cornerstone Group</v>
      </c>
    </row>
    <row r="1305" spans="1:14" outlineLevel="1" x14ac:dyDescent="0.2">
      <c r="A1305" s="29" t="s">
        <v>1977</v>
      </c>
      <c r="F1305" s="115">
        <f>SUBTOTAL(9,F1304:F1304)</f>
        <v>525000</v>
      </c>
      <c r="H1305" s="108">
        <f>SUBTOTAL(9,H1304:H1304)</f>
        <v>1</v>
      </c>
      <c r="I1305" s="108">
        <f>SUBTOTAL(9,I1304:I1304)</f>
        <v>0</v>
      </c>
      <c r="J1305" s="31">
        <f>SUBTOTAL(9,J1304:J1304)</f>
        <v>0</v>
      </c>
      <c r="K1305" s="117">
        <f t="shared" si="59"/>
        <v>0</v>
      </c>
      <c r="L1305" s="107">
        <f>SUBTOTAL(9,L1304:L1304)</f>
        <v>0</v>
      </c>
      <c r="M1305" s="107">
        <f>SUBTOTAL(9,M1304:M1304)</f>
        <v>0</v>
      </c>
      <c r="N1305" s="56" t="str">
        <f t="shared" si="60"/>
        <v>Cornerstone Group</v>
      </c>
    </row>
    <row r="1306" spans="1:14" outlineLevel="2" x14ac:dyDescent="0.2">
      <c r="A1306" t="s">
        <v>488</v>
      </c>
      <c r="B1306" t="s">
        <v>666</v>
      </c>
      <c r="C1306" t="s">
        <v>3062</v>
      </c>
      <c r="D1306" t="s">
        <v>6</v>
      </c>
      <c r="E1306" s="3">
        <v>43591</v>
      </c>
      <c r="F1306" s="115">
        <v>179000</v>
      </c>
      <c r="G1306" s="34" t="s">
        <v>838</v>
      </c>
      <c r="H1306" s="108">
        <v>1</v>
      </c>
      <c r="I1306" s="108">
        <v>0</v>
      </c>
      <c r="J1306" s="31">
        <v>0</v>
      </c>
      <c r="K1306" s="117">
        <f t="shared" si="59"/>
        <v>0</v>
      </c>
      <c r="L1306" s="107">
        <v>0</v>
      </c>
      <c r="M1306" s="107">
        <v>0</v>
      </c>
      <c r="N1306" s="56" t="str">
        <f t="shared" si="60"/>
        <v>Creekview Realty</v>
      </c>
    </row>
    <row r="1307" spans="1:14" outlineLevel="1" x14ac:dyDescent="0.2">
      <c r="A1307" s="29" t="s">
        <v>488</v>
      </c>
      <c r="F1307" s="115">
        <f>SUBTOTAL(9,F1306:F1306)</f>
        <v>179000</v>
      </c>
      <c r="H1307" s="108">
        <f>SUBTOTAL(9,H1306:H1306)</f>
        <v>1</v>
      </c>
      <c r="I1307" s="108">
        <f>SUBTOTAL(9,I1306:I1306)</f>
        <v>0</v>
      </c>
      <c r="J1307" s="31">
        <f>SUBTOTAL(9,J1306:J1306)</f>
        <v>0</v>
      </c>
      <c r="K1307" s="117">
        <f t="shared" si="59"/>
        <v>0</v>
      </c>
      <c r="L1307" s="107">
        <f>SUBTOTAL(9,L1306:L1306)</f>
        <v>0</v>
      </c>
      <c r="M1307" s="107">
        <f>SUBTOTAL(9,M1306:M1306)</f>
        <v>0</v>
      </c>
      <c r="N1307" s="56" t="str">
        <f t="shared" si="60"/>
        <v>Creekview Realty</v>
      </c>
    </row>
    <row r="1308" spans="1:14" outlineLevel="2" x14ac:dyDescent="0.2">
      <c r="A1308" t="s">
        <v>832</v>
      </c>
      <c r="B1308" t="s">
        <v>1284</v>
      </c>
      <c r="C1308" s="3" t="s">
        <v>2867</v>
      </c>
      <c r="D1308" t="s">
        <v>1126</v>
      </c>
      <c r="E1308" s="102">
        <v>43567</v>
      </c>
      <c r="F1308" s="115">
        <v>225465</v>
      </c>
      <c r="G1308" s="31" t="s">
        <v>838</v>
      </c>
      <c r="H1308" s="108">
        <v>1</v>
      </c>
      <c r="I1308" s="108">
        <v>0</v>
      </c>
      <c r="J1308" s="31">
        <v>1</v>
      </c>
      <c r="K1308" s="117">
        <f t="shared" si="59"/>
        <v>1</v>
      </c>
      <c r="L1308" s="107">
        <v>0</v>
      </c>
      <c r="M1308" s="107">
        <v>0</v>
      </c>
      <c r="N1308" s="56" t="str">
        <f t="shared" si="60"/>
        <v>Ultima Real Estate</v>
      </c>
    </row>
    <row r="1309" spans="1:14" outlineLevel="1" x14ac:dyDescent="0.2">
      <c r="A1309" s="29" t="s">
        <v>832</v>
      </c>
      <c r="C1309" s="3"/>
      <c r="E1309" s="102"/>
      <c r="F1309" s="115">
        <f>SUBTOTAL(9,F1308:F1308)</f>
        <v>225465</v>
      </c>
      <c r="G1309" s="31"/>
      <c r="H1309" s="108">
        <f>SUBTOTAL(9,H1308:H1308)</f>
        <v>1</v>
      </c>
      <c r="I1309" s="108">
        <f>SUBTOTAL(9,I1308:I1308)</f>
        <v>0</v>
      </c>
      <c r="J1309" s="31">
        <f>SUBTOTAL(9,J1308:J1308)</f>
        <v>1</v>
      </c>
      <c r="K1309" s="117">
        <f t="shared" si="59"/>
        <v>1</v>
      </c>
      <c r="L1309" s="107">
        <f>SUBTOTAL(9,L1308:L1308)</f>
        <v>0</v>
      </c>
      <c r="M1309" s="107">
        <f>SUBTOTAL(9,M1308:M1308)</f>
        <v>0</v>
      </c>
      <c r="N1309" s="56" t="str">
        <f t="shared" si="60"/>
        <v>Ultima Real Estate</v>
      </c>
    </row>
    <row r="1310" spans="1:14" outlineLevel="2" x14ac:dyDescent="0.2">
      <c r="A1310" t="s">
        <v>1897</v>
      </c>
      <c r="B1310" t="s">
        <v>1842</v>
      </c>
      <c r="C1310" s="3" t="s">
        <v>3181</v>
      </c>
      <c r="D1310" t="s">
        <v>216</v>
      </c>
      <c r="E1310" s="102">
        <v>43601</v>
      </c>
      <c r="F1310" s="115">
        <v>178000</v>
      </c>
      <c r="G1310" s="31" t="s">
        <v>838</v>
      </c>
      <c r="H1310" s="108">
        <v>1</v>
      </c>
      <c r="I1310" s="108">
        <v>0</v>
      </c>
      <c r="J1310" s="31">
        <v>1</v>
      </c>
      <c r="K1310" s="117">
        <f t="shared" si="59"/>
        <v>1</v>
      </c>
      <c r="L1310" s="107">
        <v>0</v>
      </c>
      <c r="M1310" s="107">
        <v>0</v>
      </c>
      <c r="N1310" s="56" t="str">
        <f t="shared" si="60"/>
        <v>Coldwell Banker Apex, REALTORS</v>
      </c>
    </row>
    <row r="1311" spans="1:14" outlineLevel="2" x14ac:dyDescent="0.2">
      <c r="A1311" t="s">
        <v>1897</v>
      </c>
      <c r="B1311" t="s">
        <v>1842</v>
      </c>
      <c r="C1311" s="3" t="s">
        <v>2392</v>
      </c>
      <c r="D1311" t="s">
        <v>6</v>
      </c>
      <c r="E1311" s="102">
        <v>43515</v>
      </c>
      <c r="F1311" s="115">
        <v>82000</v>
      </c>
      <c r="G1311" s="31">
        <v>20190124</v>
      </c>
      <c r="H1311" s="108">
        <v>1</v>
      </c>
      <c r="I1311" s="108">
        <v>1</v>
      </c>
      <c r="J1311" s="31">
        <v>1</v>
      </c>
      <c r="K1311" s="117">
        <f t="shared" si="59"/>
        <v>1</v>
      </c>
      <c r="L1311" s="107">
        <v>0</v>
      </c>
      <c r="M1311" s="107">
        <v>0</v>
      </c>
      <c r="N1311" s="56" t="str">
        <f t="shared" si="60"/>
        <v>Coldwell Banker Apex, REALTORS</v>
      </c>
    </row>
    <row r="1312" spans="1:14" outlineLevel="2" x14ac:dyDescent="0.2">
      <c r="A1312" t="s">
        <v>1897</v>
      </c>
      <c r="B1312" t="s">
        <v>1842</v>
      </c>
      <c r="C1312" s="3" t="s">
        <v>3304</v>
      </c>
      <c r="D1312" t="s">
        <v>6</v>
      </c>
      <c r="E1312" s="102">
        <v>43614</v>
      </c>
      <c r="F1312" s="115">
        <v>175000</v>
      </c>
      <c r="G1312" s="31">
        <v>20190939</v>
      </c>
      <c r="H1312" s="108">
        <v>1</v>
      </c>
      <c r="I1312" s="108">
        <v>1</v>
      </c>
      <c r="J1312" s="31">
        <v>1</v>
      </c>
      <c r="K1312" s="117">
        <f t="shared" si="59"/>
        <v>1</v>
      </c>
      <c r="L1312" s="107">
        <v>0</v>
      </c>
      <c r="M1312" s="107">
        <v>0</v>
      </c>
      <c r="N1312" s="56" t="str">
        <f t="shared" si="60"/>
        <v>Coldwell Banker Apex, REALTORS</v>
      </c>
    </row>
    <row r="1313" spans="1:14" outlineLevel="2" x14ac:dyDescent="0.2">
      <c r="A1313" t="s">
        <v>1897</v>
      </c>
      <c r="B1313" t="s">
        <v>1842</v>
      </c>
      <c r="C1313" t="s">
        <v>2913</v>
      </c>
      <c r="D1313" t="s">
        <v>1249</v>
      </c>
      <c r="E1313" s="3">
        <v>43573</v>
      </c>
      <c r="F1313" s="115">
        <v>152150</v>
      </c>
      <c r="G1313" s="34">
        <v>20190586</v>
      </c>
      <c r="H1313" s="108">
        <v>1</v>
      </c>
      <c r="I1313" s="108">
        <v>1</v>
      </c>
      <c r="J1313" s="31">
        <v>0</v>
      </c>
      <c r="K1313" s="117">
        <f t="shared" si="59"/>
        <v>0</v>
      </c>
      <c r="L1313" s="107">
        <v>0</v>
      </c>
      <c r="M1313" s="107">
        <v>0</v>
      </c>
      <c r="N1313" s="56" t="str">
        <f t="shared" si="60"/>
        <v>Coldwell Banker Apex, REALTORS</v>
      </c>
    </row>
    <row r="1314" spans="1:14" outlineLevel="1" x14ac:dyDescent="0.2">
      <c r="A1314" s="29" t="s">
        <v>1897</v>
      </c>
      <c r="F1314" s="115">
        <f>SUBTOTAL(9,F1310:F1313)</f>
        <v>587150</v>
      </c>
      <c r="H1314" s="108">
        <f>SUBTOTAL(9,H1310:H1313)</f>
        <v>4</v>
      </c>
      <c r="I1314" s="108">
        <f>SUBTOTAL(9,I1310:I1313)</f>
        <v>3</v>
      </c>
      <c r="J1314" s="31">
        <f>SUBTOTAL(9,J1310:J1313)</f>
        <v>3</v>
      </c>
      <c r="K1314" s="117">
        <f t="shared" si="59"/>
        <v>0.75</v>
      </c>
      <c r="L1314" s="107">
        <f>SUBTOTAL(9,L1310:L1313)</f>
        <v>0</v>
      </c>
      <c r="M1314" s="107">
        <f>SUBTOTAL(9,M1310:M1313)</f>
        <v>0</v>
      </c>
      <c r="N1314" s="56" t="str">
        <f t="shared" si="60"/>
        <v>Coldwell Banker Apex, REALTORS</v>
      </c>
    </row>
    <row r="1315" spans="1:14" outlineLevel="2" x14ac:dyDescent="0.2">
      <c r="A1315" t="s">
        <v>1277</v>
      </c>
      <c r="B1315" t="s">
        <v>2516</v>
      </c>
      <c r="C1315" s="3" t="s">
        <v>2517</v>
      </c>
      <c r="D1315" t="s">
        <v>6</v>
      </c>
      <c r="E1315" s="102">
        <v>43529</v>
      </c>
      <c r="F1315" s="115">
        <v>178000</v>
      </c>
      <c r="G1315" s="31" t="s">
        <v>838</v>
      </c>
      <c r="H1315" s="108">
        <v>1</v>
      </c>
      <c r="I1315" s="108">
        <v>0</v>
      </c>
      <c r="J1315" s="31">
        <v>1</v>
      </c>
      <c r="K1315" s="117">
        <f t="shared" si="59"/>
        <v>1</v>
      </c>
      <c r="L1315" s="107">
        <v>0</v>
      </c>
      <c r="M1315" s="107">
        <v>0</v>
      </c>
      <c r="N1315" s="56" t="str">
        <f t="shared" si="60"/>
        <v>Turner Behringer, LLC</v>
      </c>
    </row>
    <row r="1316" spans="1:14" outlineLevel="2" x14ac:dyDescent="0.2">
      <c r="A1316" t="s">
        <v>1277</v>
      </c>
      <c r="B1316" t="s">
        <v>2516</v>
      </c>
      <c r="C1316" s="3" t="s">
        <v>2758</v>
      </c>
      <c r="D1316" t="s">
        <v>6</v>
      </c>
      <c r="E1316" s="102">
        <v>43556</v>
      </c>
      <c r="F1316" s="115">
        <v>147700</v>
      </c>
      <c r="G1316" s="31" t="s">
        <v>838</v>
      </c>
      <c r="H1316" s="108">
        <v>1</v>
      </c>
      <c r="I1316" s="108">
        <v>0</v>
      </c>
      <c r="J1316" s="31">
        <v>1</v>
      </c>
      <c r="K1316" s="117">
        <f t="shared" si="59"/>
        <v>1</v>
      </c>
      <c r="L1316" s="107">
        <v>0</v>
      </c>
      <c r="M1316" s="107">
        <v>0</v>
      </c>
      <c r="N1316" s="56" t="str">
        <f t="shared" si="60"/>
        <v>Turner Behringer, LLC</v>
      </c>
    </row>
    <row r="1317" spans="1:14" outlineLevel="1" x14ac:dyDescent="0.2">
      <c r="A1317" s="29" t="s">
        <v>1277</v>
      </c>
      <c r="C1317" s="3"/>
      <c r="E1317" s="102"/>
      <c r="F1317" s="115">
        <f>SUBTOTAL(9,F1315:F1316)</f>
        <v>325700</v>
      </c>
      <c r="G1317" s="31"/>
      <c r="H1317" s="108">
        <f>SUBTOTAL(9,H1315:H1316)</f>
        <v>2</v>
      </c>
      <c r="I1317" s="108">
        <f>SUBTOTAL(9,I1315:I1316)</f>
        <v>0</v>
      </c>
      <c r="J1317" s="31">
        <f>SUBTOTAL(9,J1315:J1316)</f>
        <v>2</v>
      </c>
      <c r="K1317" s="117">
        <f t="shared" si="59"/>
        <v>1</v>
      </c>
      <c r="L1317" s="107">
        <f>SUBTOTAL(9,L1315:L1316)</f>
        <v>0</v>
      </c>
      <c r="M1317" s="107">
        <f>SUBTOTAL(9,M1315:M1316)</f>
        <v>0</v>
      </c>
      <c r="N1317" s="56" t="str">
        <f t="shared" si="60"/>
        <v>Turner Behringer, LLC</v>
      </c>
    </row>
    <row r="1318" spans="1:14" outlineLevel="2" x14ac:dyDescent="0.2">
      <c r="A1318" t="s">
        <v>1559</v>
      </c>
      <c r="B1318" t="s">
        <v>1036</v>
      </c>
      <c r="C1318" s="3" t="s">
        <v>3139</v>
      </c>
      <c r="D1318" t="s">
        <v>1249</v>
      </c>
      <c r="E1318" s="102">
        <v>43595</v>
      </c>
      <c r="F1318" s="115">
        <v>483990</v>
      </c>
      <c r="G1318" s="31" t="s">
        <v>838</v>
      </c>
      <c r="H1318" s="108">
        <v>1</v>
      </c>
      <c r="I1318" s="108">
        <v>0</v>
      </c>
      <c r="J1318" s="31">
        <v>1</v>
      </c>
      <c r="K1318" s="117">
        <f t="shared" si="59"/>
        <v>1</v>
      </c>
      <c r="L1318" s="107">
        <v>0</v>
      </c>
      <c r="M1318" s="107">
        <v>0</v>
      </c>
      <c r="N1318" s="56" t="str">
        <f t="shared" si="60"/>
        <v>Bentwood Realty</v>
      </c>
    </row>
    <row r="1319" spans="1:14" outlineLevel="2" x14ac:dyDescent="0.2">
      <c r="A1319" t="s">
        <v>1559</v>
      </c>
      <c r="B1319" t="s">
        <v>1036</v>
      </c>
      <c r="C1319" s="3" t="s">
        <v>2577</v>
      </c>
      <c r="D1319" t="s">
        <v>6</v>
      </c>
      <c r="E1319" s="102">
        <v>43536</v>
      </c>
      <c r="F1319" s="115">
        <v>57153</v>
      </c>
      <c r="G1319" s="31" t="s">
        <v>838</v>
      </c>
      <c r="H1319" s="108">
        <v>1</v>
      </c>
      <c r="I1319" s="108">
        <v>0</v>
      </c>
      <c r="J1319" s="31">
        <v>1</v>
      </c>
      <c r="K1319" s="117">
        <f t="shared" si="59"/>
        <v>1</v>
      </c>
      <c r="L1319" s="107">
        <v>0</v>
      </c>
      <c r="M1319" s="107">
        <v>0</v>
      </c>
      <c r="N1319" s="56" t="str">
        <f t="shared" si="60"/>
        <v>Bentwood Realty</v>
      </c>
    </row>
    <row r="1320" spans="1:14" outlineLevel="2" x14ac:dyDescent="0.2">
      <c r="A1320" t="s">
        <v>1559</v>
      </c>
      <c r="B1320" t="s">
        <v>1036</v>
      </c>
      <c r="C1320" s="3" t="s">
        <v>2643</v>
      </c>
      <c r="D1320" t="s">
        <v>6</v>
      </c>
      <c r="E1320" s="102">
        <v>43544</v>
      </c>
      <c r="F1320" s="115">
        <v>188400</v>
      </c>
      <c r="G1320" s="31" t="s">
        <v>838</v>
      </c>
      <c r="H1320" s="108">
        <v>1</v>
      </c>
      <c r="I1320" s="108">
        <v>0</v>
      </c>
      <c r="J1320" s="31">
        <v>1</v>
      </c>
      <c r="K1320" s="117">
        <f t="shared" si="59"/>
        <v>1</v>
      </c>
      <c r="L1320" s="107">
        <v>0</v>
      </c>
      <c r="M1320" s="107">
        <v>0</v>
      </c>
      <c r="N1320" s="56" t="str">
        <f t="shared" si="60"/>
        <v>Bentwood Realty</v>
      </c>
    </row>
    <row r="1321" spans="1:14" outlineLevel="2" x14ac:dyDescent="0.2">
      <c r="A1321" t="s">
        <v>1559</v>
      </c>
      <c r="B1321" t="s">
        <v>1036</v>
      </c>
      <c r="C1321" s="3" t="s">
        <v>3284</v>
      </c>
      <c r="D1321" t="s">
        <v>425</v>
      </c>
      <c r="E1321" s="102">
        <v>43609</v>
      </c>
      <c r="F1321" s="115">
        <v>525000</v>
      </c>
      <c r="G1321" s="31" t="s">
        <v>838</v>
      </c>
      <c r="H1321" s="108">
        <v>1</v>
      </c>
      <c r="I1321" s="108">
        <v>0</v>
      </c>
      <c r="J1321" s="31">
        <v>1</v>
      </c>
      <c r="K1321" s="117">
        <f t="shared" si="59"/>
        <v>1</v>
      </c>
      <c r="L1321" s="107">
        <v>0</v>
      </c>
      <c r="M1321" s="107">
        <v>0</v>
      </c>
      <c r="N1321" s="56" t="str">
        <f t="shared" si="60"/>
        <v>Bentwood Realty</v>
      </c>
    </row>
    <row r="1322" spans="1:14" outlineLevel="2" x14ac:dyDescent="0.2">
      <c r="A1322" t="s">
        <v>1559</v>
      </c>
      <c r="B1322" t="s">
        <v>1036</v>
      </c>
      <c r="C1322" s="3" t="s">
        <v>2419</v>
      </c>
      <c r="D1322" t="s">
        <v>6</v>
      </c>
      <c r="E1322" s="102">
        <v>43518</v>
      </c>
      <c r="F1322" s="115">
        <v>93500</v>
      </c>
      <c r="G1322" s="31">
        <v>20190230</v>
      </c>
      <c r="H1322" s="108">
        <v>1</v>
      </c>
      <c r="I1322" s="108">
        <v>1</v>
      </c>
      <c r="J1322" s="31">
        <v>1</v>
      </c>
      <c r="K1322" s="117">
        <f t="shared" si="59"/>
        <v>1</v>
      </c>
      <c r="L1322" s="107">
        <v>1</v>
      </c>
      <c r="M1322" s="107">
        <v>1</v>
      </c>
      <c r="N1322" s="56" t="str">
        <f t="shared" si="60"/>
        <v>Bentwood Realty</v>
      </c>
    </row>
    <row r="1323" spans="1:14" outlineLevel="2" x14ac:dyDescent="0.2">
      <c r="A1323" t="s">
        <v>1559</v>
      </c>
      <c r="B1323" t="s">
        <v>1036</v>
      </c>
      <c r="C1323" t="s">
        <v>2383</v>
      </c>
      <c r="D1323" t="s">
        <v>6</v>
      </c>
      <c r="E1323" s="3">
        <v>43514</v>
      </c>
      <c r="F1323" s="115">
        <v>320000</v>
      </c>
      <c r="G1323" s="34" t="s">
        <v>838</v>
      </c>
      <c r="H1323" s="108">
        <v>1</v>
      </c>
      <c r="I1323" s="108">
        <v>0</v>
      </c>
      <c r="J1323" s="31">
        <v>0</v>
      </c>
      <c r="K1323" s="117">
        <f t="shared" si="59"/>
        <v>0</v>
      </c>
      <c r="L1323" s="107">
        <v>0</v>
      </c>
      <c r="M1323" s="107">
        <v>0</v>
      </c>
      <c r="N1323" s="56" t="str">
        <f t="shared" si="60"/>
        <v>Bentwood Realty</v>
      </c>
    </row>
    <row r="1324" spans="1:14" outlineLevel="2" x14ac:dyDescent="0.2">
      <c r="A1324" t="s">
        <v>1559</v>
      </c>
      <c r="B1324" t="s">
        <v>1036</v>
      </c>
      <c r="C1324" t="s">
        <v>2888</v>
      </c>
      <c r="D1324" t="s">
        <v>6</v>
      </c>
      <c r="E1324" s="3">
        <v>43570</v>
      </c>
      <c r="F1324" s="115">
        <v>400000</v>
      </c>
      <c r="G1324" s="34" t="s">
        <v>838</v>
      </c>
      <c r="H1324" s="108">
        <v>1</v>
      </c>
      <c r="I1324" s="108">
        <v>0</v>
      </c>
      <c r="J1324" s="31">
        <v>0</v>
      </c>
      <c r="K1324" s="117">
        <f t="shared" si="59"/>
        <v>0</v>
      </c>
      <c r="L1324" s="107">
        <v>0</v>
      </c>
      <c r="M1324" s="107">
        <v>0</v>
      </c>
      <c r="N1324" s="56" t="str">
        <f t="shared" si="60"/>
        <v>Bentwood Realty</v>
      </c>
    </row>
    <row r="1325" spans="1:14" outlineLevel="1" x14ac:dyDescent="0.2">
      <c r="A1325" s="29" t="s">
        <v>1559</v>
      </c>
      <c r="F1325" s="115">
        <f>SUBTOTAL(9,F1318:F1324)</f>
        <v>2068043</v>
      </c>
      <c r="H1325" s="108">
        <f>SUBTOTAL(9,H1318:H1324)</f>
        <v>7</v>
      </c>
      <c r="I1325" s="108">
        <f>SUBTOTAL(9,I1318:I1324)</f>
        <v>1</v>
      </c>
      <c r="J1325" s="31">
        <f>SUBTOTAL(9,J1318:J1324)</f>
        <v>5</v>
      </c>
      <c r="K1325" s="117">
        <f t="shared" si="59"/>
        <v>0.7142857142857143</v>
      </c>
      <c r="L1325" s="107">
        <f>SUBTOTAL(9,L1318:L1324)</f>
        <v>1</v>
      </c>
      <c r="M1325" s="107">
        <f>SUBTOTAL(9,M1318:M1324)</f>
        <v>1</v>
      </c>
      <c r="N1325" s="56" t="str">
        <f t="shared" si="60"/>
        <v>Bentwood Realty</v>
      </c>
    </row>
    <row r="1326" spans="1:14" outlineLevel="2" x14ac:dyDescent="0.2">
      <c r="A1326" t="s">
        <v>1481</v>
      </c>
      <c r="B1326" t="s">
        <v>1529</v>
      </c>
      <c r="C1326" s="3" t="s">
        <v>2308</v>
      </c>
      <c r="D1326" t="s">
        <v>1127</v>
      </c>
      <c r="E1326" s="102">
        <v>43501</v>
      </c>
      <c r="F1326" s="115">
        <v>6800</v>
      </c>
      <c r="G1326" s="31">
        <v>20190194</v>
      </c>
      <c r="H1326" s="108">
        <v>1</v>
      </c>
      <c r="I1326" s="108">
        <v>1</v>
      </c>
      <c r="J1326" s="31">
        <v>1</v>
      </c>
      <c r="K1326" s="117">
        <f t="shared" si="59"/>
        <v>1</v>
      </c>
      <c r="L1326" s="107">
        <v>0</v>
      </c>
      <c r="M1326" s="107">
        <v>0</v>
      </c>
      <c r="N1326" s="56" t="str">
        <f t="shared" si="60"/>
        <v>Local Life Realty</v>
      </c>
    </row>
    <row r="1327" spans="1:14" outlineLevel="2" x14ac:dyDescent="0.2">
      <c r="A1327" t="s">
        <v>1481</v>
      </c>
      <c r="B1327" t="s">
        <v>1529</v>
      </c>
      <c r="C1327" s="3" t="s">
        <v>2791</v>
      </c>
      <c r="D1327" t="s">
        <v>6</v>
      </c>
      <c r="E1327" s="102">
        <v>43560</v>
      </c>
      <c r="F1327" s="115">
        <v>149900</v>
      </c>
      <c r="G1327" s="31">
        <v>20190617</v>
      </c>
      <c r="H1327" s="108">
        <v>1</v>
      </c>
      <c r="I1327" s="108">
        <v>1</v>
      </c>
      <c r="J1327" s="31">
        <v>1</v>
      </c>
      <c r="K1327" s="117">
        <f t="shared" si="59"/>
        <v>1</v>
      </c>
      <c r="L1327" s="107">
        <v>1</v>
      </c>
      <c r="M1327" s="107">
        <v>1</v>
      </c>
      <c r="N1327" s="56" t="str">
        <f t="shared" si="60"/>
        <v>Local Life Realty</v>
      </c>
    </row>
    <row r="1328" spans="1:14" outlineLevel="2" x14ac:dyDescent="0.2">
      <c r="A1328" t="s">
        <v>1481</v>
      </c>
      <c r="B1328" t="s">
        <v>1529</v>
      </c>
      <c r="C1328" s="3" t="s">
        <v>2937</v>
      </c>
      <c r="D1328" t="s">
        <v>6</v>
      </c>
      <c r="E1328" s="102">
        <v>43577</v>
      </c>
      <c r="F1328" s="115">
        <v>120000</v>
      </c>
      <c r="G1328" s="31">
        <v>20190582</v>
      </c>
      <c r="H1328" s="108">
        <v>1</v>
      </c>
      <c r="I1328" s="108">
        <v>1</v>
      </c>
      <c r="J1328" s="31">
        <v>1</v>
      </c>
      <c r="K1328" s="117">
        <f t="shared" si="59"/>
        <v>1</v>
      </c>
      <c r="L1328" s="107">
        <v>0</v>
      </c>
      <c r="M1328" s="107">
        <v>0</v>
      </c>
      <c r="N1328" s="56" t="str">
        <f t="shared" si="60"/>
        <v>Local Life Realty</v>
      </c>
    </row>
    <row r="1329" spans="1:14" outlineLevel="2" x14ac:dyDescent="0.2">
      <c r="A1329" t="s">
        <v>1481</v>
      </c>
      <c r="B1329" t="s">
        <v>1529</v>
      </c>
      <c r="C1329" s="3" t="s">
        <v>2734</v>
      </c>
      <c r="D1329" t="s">
        <v>123</v>
      </c>
      <c r="E1329" s="102">
        <v>43553</v>
      </c>
      <c r="F1329" s="115">
        <v>174900</v>
      </c>
      <c r="G1329" s="31">
        <v>20190514</v>
      </c>
      <c r="H1329" s="108">
        <v>1</v>
      </c>
      <c r="I1329" s="108">
        <v>1</v>
      </c>
      <c r="J1329" s="31">
        <v>1</v>
      </c>
      <c r="K1329" s="117">
        <f t="shared" si="59"/>
        <v>1</v>
      </c>
      <c r="L1329" s="107">
        <v>0</v>
      </c>
      <c r="M1329" s="107">
        <v>0</v>
      </c>
      <c r="N1329" s="56" t="str">
        <f t="shared" si="60"/>
        <v>Local Life Realty</v>
      </c>
    </row>
    <row r="1330" spans="1:14" outlineLevel="2" x14ac:dyDescent="0.2">
      <c r="A1330" t="s">
        <v>1481</v>
      </c>
      <c r="B1330" t="s">
        <v>1529</v>
      </c>
      <c r="C1330" s="3" t="s">
        <v>2724</v>
      </c>
      <c r="D1330" t="s">
        <v>11</v>
      </c>
      <c r="E1330" s="102">
        <v>43552</v>
      </c>
      <c r="F1330" s="115">
        <v>150000</v>
      </c>
      <c r="G1330" s="31">
        <v>20190249</v>
      </c>
      <c r="H1330" s="108">
        <v>1</v>
      </c>
      <c r="I1330" s="108">
        <v>1</v>
      </c>
      <c r="J1330" s="31">
        <v>1</v>
      </c>
      <c r="K1330" s="117">
        <f t="shared" si="59"/>
        <v>1</v>
      </c>
      <c r="L1330" s="107">
        <v>0</v>
      </c>
      <c r="M1330" s="107">
        <v>0</v>
      </c>
      <c r="N1330" s="56" t="str">
        <f t="shared" si="60"/>
        <v>Local Life Realty</v>
      </c>
    </row>
    <row r="1331" spans="1:14" outlineLevel="2" x14ac:dyDescent="0.2">
      <c r="A1331" t="s">
        <v>1481</v>
      </c>
      <c r="B1331" t="s">
        <v>1529</v>
      </c>
      <c r="C1331" s="3" t="s">
        <v>2265</v>
      </c>
      <c r="D1331" t="s">
        <v>426</v>
      </c>
      <c r="E1331" s="102">
        <v>43496</v>
      </c>
      <c r="F1331" s="115">
        <v>225000</v>
      </c>
      <c r="G1331" s="31" t="s">
        <v>838</v>
      </c>
      <c r="H1331" s="108">
        <v>1</v>
      </c>
      <c r="I1331" s="108">
        <v>0</v>
      </c>
      <c r="J1331" s="31">
        <v>1</v>
      </c>
      <c r="K1331" s="117">
        <f t="shared" si="59"/>
        <v>1</v>
      </c>
      <c r="L1331" s="107">
        <v>0</v>
      </c>
      <c r="M1331" s="107">
        <v>0</v>
      </c>
      <c r="N1331" s="56" t="str">
        <f t="shared" si="60"/>
        <v>Local Life Realty</v>
      </c>
    </row>
    <row r="1332" spans="1:14" outlineLevel="2" x14ac:dyDescent="0.2">
      <c r="A1332" t="s">
        <v>1481</v>
      </c>
      <c r="B1332" t="s">
        <v>1529</v>
      </c>
      <c r="C1332" s="3" t="s">
        <v>2932</v>
      </c>
      <c r="D1332" t="s">
        <v>6</v>
      </c>
      <c r="E1332" s="102">
        <v>43577</v>
      </c>
      <c r="F1332" s="115">
        <v>155500</v>
      </c>
      <c r="G1332" s="31" t="s">
        <v>838</v>
      </c>
      <c r="H1332" s="108">
        <v>1</v>
      </c>
      <c r="I1332" s="108">
        <v>0</v>
      </c>
      <c r="J1332" s="31">
        <v>1</v>
      </c>
      <c r="K1332" s="117">
        <f t="shared" si="59"/>
        <v>1</v>
      </c>
      <c r="L1332" s="107">
        <v>0</v>
      </c>
      <c r="M1332" s="107">
        <v>0</v>
      </c>
      <c r="N1332" s="56" t="str">
        <f t="shared" si="60"/>
        <v>Local Life Realty</v>
      </c>
    </row>
    <row r="1333" spans="1:14" outlineLevel="2" x14ac:dyDescent="0.2">
      <c r="A1333" t="s">
        <v>1481</v>
      </c>
      <c r="B1333" t="s">
        <v>1529</v>
      </c>
      <c r="C1333" s="3" t="s">
        <v>2138</v>
      </c>
      <c r="D1333" t="s">
        <v>216</v>
      </c>
      <c r="E1333" s="102">
        <v>43476</v>
      </c>
      <c r="F1333" s="115">
        <v>159950</v>
      </c>
      <c r="G1333" s="31" t="s">
        <v>838</v>
      </c>
      <c r="H1333" s="108">
        <v>1</v>
      </c>
      <c r="I1333" s="108">
        <v>0</v>
      </c>
      <c r="J1333" s="31">
        <v>1</v>
      </c>
      <c r="K1333" s="117">
        <f t="shared" si="59"/>
        <v>1</v>
      </c>
      <c r="L1333" s="107">
        <v>0</v>
      </c>
      <c r="M1333" s="107">
        <v>0</v>
      </c>
      <c r="N1333" s="56" t="str">
        <f t="shared" si="60"/>
        <v>Local Life Realty</v>
      </c>
    </row>
    <row r="1334" spans="1:14" outlineLevel="2" x14ac:dyDescent="0.2">
      <c r="A1334" t="s">
        <v>1481</v>
      </c>
      <c r="B1334" t="s">
        <v>1529</v>
      </c>
      <c r="C1334" t="s">
        <v>2783</v>
      </c>
      <c r="D1334" t="s">
        <v>6</v>
      </c>
      <c r="E1334" s="3">
        <v>43558</v>
      </c>
      <c r="F1334" s="115">
        <v>103000</v>
      </c>
      <c r="G1334" s="17" t="s">
        <v>838</v>
      </c>
      <c r="H1334" s="108">
        <v>1</v>
      </c>
      <c r="I1334" s="108">
        <v>0</v>
      </c>
      <c r="J1334" s="31">
        <v>0</v>
      </c>
      <c r="K1334" s="117">
        <f t="shared" si="59"/>
        <v>0</v>
      </c>
      <c r="L1334" s="107">
        <v>0</v>
      </c>
      <c r="M1334" s="107">
        <v>0</v>
      </c>
      <c r="N1334" s="56" t="str">
        <f t="shared" si="60"/>
        <v>Local Life Realty</v>
      </c>
    </row>
    <row r="1335" spans="1:14" outlineLevel="2" x14ac:dyDescent="0.2">
      <c r="A1335" t="s">
        <v>1481</v>
      </c>
      <c r="B1335" t="s">
        <v>1529</v>
      </c>
      <c r="C1335" t="s">
        <v>3259</v>
      </c>
      <c r="D1335" t="s">
        <v>534</v>
      </c>
      <c r="E1335" s="3">
        <v>43608</v>
      </c>
      <c r="F1335" s="115">
        <v>350000</v>
      </c>
      <c r="G1335" s="34" t="s">
        <v>838</v>
      </c>
      <c r="H1335" s="108">
        <v>1</v>
      </c>
      <c r="I1335" s="108">
        <v>0</v>
      </c>
      <c r="J1335" s="31">
        <v>0</v>
      </c>
      <c r="K1335" s="117">
        <f t="shared" si="59"/>
        <v>0</v>
      </c>
      <c r="L1335" s="107">
        <v>0</v>
      </c>
      <c r="M1335" s="107">
        <v>0</v>
      </c>
      <c r="N1335" s="56" t="str">
        <f t="shared" si="60"/>
        <v>Local Life Realty</v>
      </c>
    </row>
    <row r="1336" spans="1:14" outlineLevel="1" x14ac:dyDescent="0.2">
      <c r="A1336" s="29" t="s">
        <v>1481</v>
      </c>
      <c r="F1336" s="115">
        <f>SUBTOTAL(9,F1326:F1335)</f>
        <v>1595050</v>
      </c>
      <c r="H1336" s="108">
        <f>SUBTOTAL(9,H1326:H1335)</f>
        <v>10</v>
      </c>
      <c r="I1336" s="108">
        <f>SUBTOTAL(9,I1326:I1335)</f>
        <v>5</v>
      </c>
      <c r="J1336" s="31">
        <f>SUBTOTAL(9,J1326:J1335)</f>
        <v>8</v>
      </c>
      <c r="K1336" s="117">
        <f t="shared" si="59"/>
        <v>0.8</v>
      </c>
      <c r="L1336" s="107">
        <f>SUBTOTAL(9,L1326:L1335)</f>
        <v>1</v>
      </c>
      <c r="M1336" s="107">
        <f>SUBTOTAL(9,M1326:M1335)</f>
        <v>1</v>
      </c>
      <c r="N1336" s="56" t="str">
        <f t="shared" si="60"/>
        <v>Local Life Realty</v>
      </c>
    </row>
    <row r="1337" spans="1:14" outlineLevel="2" x14ac:dyDescent="0.2">
      <c r="A1337" t="s">
        <v>2370</v>
      </c>
      <c r="B1337" t="s">
        <v>1720</v>
      </c>
      <c r="C1337" s="3" t="s">
        <v>2697</v>
      </c>
      <c r="D1337" t="s">
        <v>6</v>
      </c>
      <c r="E1337" s="102">
        <v>43549</v>
      </c>
      <c r="F1337" s="115">
        <v>65000</v>
      </c>
      <c r="G1337" s="31">
        <v>20190191</v>
      </c>
      <c r="H1337" s="108">
        <v>1</v>
      </c>
      <c r="I1337" s="108">
        <v>1</v>
      </c>
      <c r="J1337" s="31">
        <v>1</v>
      </c>
      <c r="K1337" s="117">
        <f t="shared" si="59"/>
        <v>1</v>
      </c>
      <c r="L1337" s="107">
        <v>0</v>
      </c>
      <c r="M1337" s="107">
        <v>0</v>
      </c>
      <c r="N1337" s="56" t="str">
        <f t="shared" si="60"/>
        <v>Keeping It Realty</v>
      </c>
    </row>
    <row r="1338" spans="1:14" outlineLevel="2" x14ac:dyDescent="0.2">
      <c r="A1338" t="s">
        <v>2370</v>
      </c>
      <c r="B1338" t="s">
        <v>1720</v>
      </c>
      <c r="C1338" s="3" t="s">
        <v>2371</v>
      </c>
      <c r="D1338" t="s">
        <v>426</v>
      </c>
      <c r="E1338" s="102">
        <v>43511</v>
      </c>
      <c r="F1338" s="115">
        <v>293000</v>
      </c>
      <c r="G1338" s="31" t="s">
        <v>838</v>
      </c>
      <c r="H1338" s="108">
        <v>1</v>
      </c>
      <c r="I1338" s="108">
        <v>0</v>
      </c>
      <c r="J1338" s="31">
        <v>1</v>
      </c>
      <c r="K1338" s="117">
        <f t="shared" si="59"/>
        <v>1</v>
      </c>
      <c r="L1338" s="107">
        <v>0</v>
      </c>
      <c r="M1338" s="107">
        <v>0</v>
      </c>
      <c r="N1338" s="56" t="str">
        <f t="shared" si="60"/>
        <v>Keeping It Realty</v>
      </c>
    </row>
    <row r="1339" spans="1:14" outlineLevel="1" x14ac:dyDescent="0.2">
      <c r="A1339" s="29" t="s">
        <v>2370</v>
      </c>
      <c r="C1339" s="3"/>
      <c r="E1339" s="102"/>
      <c r="F1339" s="115">
        <f>SUBTOTAL(9,F1337:F1338)</f>
        <v>358000</v>
      </c>
      <c r="G1339" s="31"/>
      <c r="H1339" s="108">
        <f>SUBTOTAL(9,H1337:H1338)</f>
        <v>2</v>
      </c>
      <c r="I1339" s="108">
        <f>SUBTOTAL(9,I1337:I1338)</f>
        <v>1</v>
      </c>
      <c r="J1339" s="31">
        <f>SUBTOTAL(9,J1337:J1338)</f>
        <v>2</v>
      </c>
      <c r="K1339" s="117">
        <f t="shared" si="59"/>
        <v>1</v>
      </c>
      <c r="L1339" s="107">
        <f>SUBTOTAL(9,L1337:L1338)</f>
        <v>0</v>
      </c>
      <c r="M1339" s="107">
        <f>SUBTOTAL(9,M1337:M1338)</f>
        <v>0</v>
      </c>
      <c r="N1339" s="56" t="str">
        <f t="shared" si="60"/>
        <v>Keeping It Realty</v>
      </c>
    </row>
    <row r="1340" spans="1:14" outlineLevel="2" x14ac:dyDescent="0.2">
      <c r="A1340" t="s">
        <v>1833</v>
      </c>
      <c r="B1340" t="s">
        <v>1036</v>
      </c>
      <c r="C1340" s="3" t="s">
        <v>2774</v>
      </c>
      <c r="D1340" t="s">
        <v>6</v>
      </c>
      <c r="E1340" s="102">
        <v>43557</v>
      </c>
      <c r="F1340" s="115">
        <v>175000</v>
      </c>
      <c r="G1340" s="31" t="s">
        <v>838</v>
      </c>
      <c r="H1340" s="108">
        <v>1</v>
      </c>
      <c r="I1340" s="108">
        <v>0</v>
      </c>
      <c r="J1340" s="31">
        <v>1</v>
      </c>
      <c r="K1340" s="117">
        <f t="shared" si="59"/>
        <v>1</v>
      </c>
      <c r="L1340" s="107">
        <v>0</v>
      </c>
      <c r="M1340" s="107">
        <v>0</v>
      </c>
      <c r="N1340" s="56" t="str">
        <f t="shared" si="60"/>
        <v>Bentwood Realty</v>
      </c>
    </row>
    <row r="1341" spans="1:14" outlineLevel="1" x14ac:dyDescent="0.2">
      <c r="A1341" s="29" t="s">
        <v>1833</v>
      </c>
      <c r="C1341" s="3"/>
      <c r="E1341" s="102"/>
      <c r="F1341" s="115">
        <f>SUBTOTAL(9,F1340:F1340)</f>
        <v>175000</v>
      </c>
      <c r="G1341" s="31"/>
      <c r="H1341" s="108">
        <f>SUBTOTAL(9,H1340:H1340)</f>
        <v>1</v>
      </c>
      <c r="I1341" s="108">
        <f>SUBTOTAL(9,I1340:I1340)</f>
        <v>0</v>
      </c>
      <c r="J1341" s="31">
        <f>SUBTOTAL(9,J1340:J1340)</f>
        <v>1</v>
      </c>
      <c r="K1341" s="117">
        <f t="shared" si="59"/>
        <v>1</v>
      </c>
      <c r="L1341" s="107">
        <f>SUBTOTAL(9,L1340:L1340)</f>
        <v>0</v>
      </c>
      <c r="M1341" s="107">
        <f>SUBTOTAL(9,M1340:M1340)</f>
        <v>0</v>
      </c>
      <c r="N1341" s="56" t="str">
        <f t="shared" si="60"/>
        <v>Bentwood Realty</v>
      </c>
    </row>
    <row r="1342" spans="1:14" outlineLevel="2" x14ac:dyDescent="0.2">
      <c r="A1342" t="s">
        <v>1256</v>
      </c>
      <c r="B1342" t="s">
        <v>1036</v>
      </c>
      <c r="C1342" t="s">
        <v>2581</v>
      </c>
      <c r="D1342" t="s">
        <v>6</v>
      </c>
      <c r="E1342" s="3">
        <v>43536</v>
      </c>
      <c r="F1342" s="115">
        <v>125000</v>
      </c>
      <c r="G1342" s="34" t="s">
        <v>838</v>
      </c>
      <c r="H1342" s="108">
        <v>1</v>
      </c>
      <c r="I1342" s="108">
        <v>0</v>
      </c>
      <c r="J1342" s="31">
        <v>0</v>
      </c>
      <c r="K1342" s="117">
        <f t="shared" si="59"/>
        <v>0</v>
      </c>
      <c r="L1342" s="107">
        <v>0</v>
      </c>
      <c r="M1342" s="107">
        <v>0</v>
      </c>
      <c r="N1342" s="56" t="str">
        <f t="shared" si="60"/>
        <v>Bentwood Realty</v>
      </c>
    </row>
    <row r="1343" spans="1:14" outlineLevel="1" x14ac:dyDescent="0.2">
      <c r="A1343" s="29" t="s">
        <v>1256</v>
      </c>
      <c r="F1343" s="115">
        <f>SUBTOTAL(9,F1342:F1342)</f>
        <v>125000</v>
      </c>
      <c r="H1343" s="108">
        <f>SUBTOTAL(9,H1342:H1342)</f>
        <v>1</v>
      </c>
      <c r="I1343" s="108">
        <f>SUBTOTAL(9,I1342:I1342)</f>
        <v>0</v>
      </c>
      <c r="J1343" s="31">
        <f>SUBTOTAL(9,J1342:J1342)</f>
        <v>0</v>
      </c>
      <c r="K1343" s="117">
        <f t="shared" si="59"/>
        <v>0</v>
      </c>
      <c r="L1343" s="107">
        <f>SUBTOTAL(9,L1342:L1342)</f>
        <v>0</v>
      </c>
      <c r="M1343" s="107">
        <f>SUBTOTAL(9,M1342:M1342)</f>
        <v>0</v>
      </c>
      <c r="N1343" s="56" t="str">
        <f t="shared" si="60"/>
        <v>Bentwood Realty</v>
      </c>
    </row>
    <row r="1344" spans="1:14" outlineLevel="2" x14ac:dyDescent="0.2">
      <c r="A1344" t="s">
        <v>406</v>
      </c>
      <c r="B1344" t="s">
        <v>729</v>
      </c>
      <c r="C1344" s="3" t="s">
        <v>2234</v>
      </c>
      <c r="D1344" t="s">
        <v>7</v>
      </c>
      <c r="E1344" s="102">
        <v>43493</v>
      </c>
      <c r="F1344" s="115">
        <v>34000</v>
      </c>
      <c r="G1344" s="31">
        <v>20190721</v>
      </c>
      <c r="H1344" s="108">
        <v>1</v>
      </c>
      <c r="I1344" s="108">
        <v>1</v>
      </c>
      <c r="J1344" s="31">
        <v>1</v>
      </c>
      <c r="K1344" s="117">
        <f t="shared" si="59"/>
        <v>1</v>
      </c>
      <c r="L1344" s="107">
        <v>0</v>
      </c>
      <c r="M1344" s="107">
        <v>0</v>
      </c>
      <c r="N1344" s="56" t="str">
        <f t="shared" si="60"/>
        <v>RMC Realty</v>
      </c>
    </row>
    <row r="1345" spans="1:14" outlineLevel="1" x14ac:dyDescent="0.2">
      <c r="A1345" s="29" t="s">
        <v>406</v>
      </c>
      <c r="C1345" s="3"/>
      <c r="E1345" s="102"/>
      <c r="F1345" s="115">
        <f>SUBTOTAL(9,F1344:F1344)</f>
        <v>34000</v>
      </c>
      <c r="G1345" s="31"/>
      <c r="H1345" s="108">
        <f>SUBTOTAL(9,H1344:H1344)</f>
        <v>1</v>
      </c>
      <c r="I1345" s="108">
        <f>SUBTOTAL(9,I1344:I1344)</f>
        <v>1</v>
      </c>
      <c r="J1345" s="31">
        <f>SUBTOTAL(9,J1344:J1344)</f>
        <v>1</v>
      </c>
      <c r="K1345" s="117">
        <f t="shared" si="59"/>
        <v>1</v>
      </c>
      <c r="L1345" s="107">
        <f>SUBTOTAL(9,L1344:L1344)</f>
        <v>0</v>
      </c>
      <c r="M1345" s="107">
        <f>SUBTOTAL(9,M1344:M1344)</f>
        <v>0</v>
      </c>
      <c r="N1345" s="56" t="str">
        <f t="shared" si="60"/>
        <v>RMC Realty</v>
      </c>
    </row>
    <row r="1346" spans="1:14" outlineLevel="2" x14ac:dyDescent="0.2">
      <c r="A1346" t="s">
        <v>1543</v>
      </c>
      <c r="B1346" t="s">
        <v>1036</v>
      </c>
      <c r="C1346" s="3" t="s">
        <v>3122</v>
      </c>
      <c r="D1346" t="s">
        <v>6</v>
      </c>
      <c r="E1346" s="102">
        <v>43595</v>
      </c>
      <c r="F1346" s="115">
        <v>157000</v>
      </c>
      <c r="G1346" s="31" t="s">
        <v>838</v>
      </c>
      <c r="H1346" s="108">
        <v>1</v>
      </c>
      <c r="I1346" s="108">
        <v>0</v>
      </c>
      <c r="J1346" s="31">
        <v>1</v>
      </c>
      <c r="K1346" s="117">
        <f t="shared" si="59"/>
        <v>1</v>
      </c>
      <c r="L1346" s="107">
        <v>0</v>
      </c>
      <c r="M1346" s="107">
        <v>0</v>
      </c>
      <c r="N1346" s="56" t="str">
        <f t="shared" si="60"/>
        <v>Bentwood Realty</v>
      </c>
    </row>
    <row r="1347" spans="1:14" outlineLevel="2" x14ac:dyDescent="0.2">
      <c r="A1347" t="s">
        <v>1543</v>
      </c>
      <c r="B1347" t="s">
        <v>1036</v>
      </c>
      <c r="C1347" s="3" t="s">
        <v>2940</v>
      </c>
      <c r="D1347" t="s">
        <v>6</v>
      </c>
      <c r="E1347" s="102">
        <v>43577</v>
      </c>
      <c r="F1347" s="115">
        <v>117500</v>
      </c>
      <c r="G1347" s="31" t="s">
        <v>838</v>
      </c>
      <c r="H1347" s="108">
        <v>1</v>
      </c>
      <c r="I1347" s="108">
        <v>0</v>
      </c>
      <c r="J1347" s="31">
        <v>1</v>
      </c>
      <c r="K1347" s="117">
        <f t="shared" ref="K1347:K1410" si="61">+J1347/H1347</f>
        <v>1</v>
      </c>
      <c r="L1347" s="107">
        <v>0</v>
      </c>
      <c r="M1347" s="107">
        <v>0</v>
      </c>
      <c r="N1347" s="56" t="str">
        <f t="shared" ref="N1347:N1410" si="62">IF(B1347="",B1346,B1347)</f>
        <v>Bentwood Realty</v>
      </c>
    </row>
    <row r="1348" spans="1:14" outlineLevel="1" x14ac:dyDescent="0.2">
      <c r="A1348" s="29" t="s">
        <v>1543</v>
      </c>
      <c r="C1348" s="3"/>
      <c r="E1348" s="102"/>
      <c r="F1348" s="115">
        <f>SUBTOTAL(9,F1346:F1347)</f>
        <v>274500</v>
      </c>
      <c r="G1348" s="31"/>
      <c r="H1348" s="108">
        <f>SUBTOTAL(9,H1346:H1347)</f>
        <v>2</v>
      </c>
      <c r="I1348" s="108">
        <f>SUBTOTAL(9,I1346:I1347)</f>
        <v>0</v>
      </c>
      <c r="J1348" s="31">
        <f>SUBTOTAL(9,J1346:J1347)</f>
        <v>2</v>
      </c>
      <c r="K1348" s="117">
        <f t="shared" si="61"/>
        <v>1</v>
      </c>
      <c r="L1348" s="107">
        <f>SUBTOTAL(9,L1346:L1347)</f>
        <v>0</v>
      </c>
      <c r="M1348" s="107">
        <f>SUBTOTAL(9,M1346:M1347)</f>
        <v>0</v>
      </c>
      <c r="N1348" s="56" t="str">
        <f t="shared" si="62"/>
        <v>Bentwood Realty</v>
      </c>
    </row>
    <row r="1349" spans="1:14" outlineLevel="2" x14ac:dyDescent="0.2">
      <c r="A1349" t="s">
        <v>725</v>
      </c>
      <c r="B1349" t="s">
        <v>2086</v>
      </c>
      <c r="C1349" s="3" t="s">
        <v>2122</v>
      </c>
      <c r="D1349" s="2" t="s">
        <v>911</v>
      </c>
      <c r="E1349" s="126">
        <v>43473</v>
      </c>
      <c r="F1349" s="127">
        <v>33000</v>
      </c>
      <c r="G1349" s="129" t="s">
        <v>838</v>
      </c>
      <c r="H1349" s="108">
        <v>1</v>
      </c>
      <c r="I1349" s="108">
        <v>0</v>
      </c>
      <c r="J1349" s="31">
        <v>0</v>
      </c>
      <c r="K1349" s="117">
        <f t="shared" si="61"/>
        <v>0</v>
      </c>
      <c r="L1349" s="107">
        <v>0</v>
      </c>
      <c r="M1349" s="107">
        <v>0</v>
      </c>
      <c r="N1349" s="56" t="str">
        <f t="shared" si="62"/>
        <v>J R Grace Realty</v>
      </c>
    </row>
    <row r="1350" spans="1:14" outlineLevel="2" x14ac:dyDescent="0.2">
      <c r="A1350" t="s">
        <v>725</v>
      </c>
      <c r="B1350" t="s">
        <v>2086</v>
      </c>
      <c r="C1350" t="s">
        <v>3316</v>
      </c>
      <c r="D1350" t="s">
        <v>6</v>
      </c>
      <c r="E1350" s="3">
        <v>43615</v>
      </c>
      <c r="F1350" s="115">
        <v>57250</v>
      </c>
      <c r="G1350" s="17" t="s">
        <v>838</v>
      </c>
      <c r="H1350" s="108">
        <v>1</v>
      </c>
      <c r="I1350" s="108">
        <v>0</v>
      </c>
      <c r="J1350" s="31">
        <v>0</v>
      </c>
      <c r="K1350" s="117">
        <f t="shared" si="61"/>
        <v>0</v>
      </c>
      <c r="L1350" s="107">
        <v>0</v>
      </c>
      <c r="M1350" s="107">
        <v>0</v>
      </c>
      <c r="N1350" s="56" t="str">
        <f t="shared" si="62"/>
        <v>J R Grace Realty</v>
      </c>
    </row>
    <row r="1351" spans="1:14" outlineLevel="2" x14ac:dyDescent="0.2">
      <c r="A1351" t="s">
        <v>725</v>
      </c>
      <c r="B1351" t="s">
        <v>2086</v>
      </c>
      <c r="C1351" t="s">
        <v>2847</v>
      </c>
      <c r="D1351" t="s">
        <v>802</v>
      </c>
      <c r="E1351" s="3">
        <v>43566</v>
      </c>
      <c r="F1351" s="115">
        <v>515000</v>
      </c>
      <c r="G1351" s="34">
        <v>20190554</v>
      </c>
      <c r="H1351" s="108">
        <v>1</v>
      </c>
      <c r="I1351" s="108">
        <v>1</v>
      </c>
      <c r="J1351" s="31">
        <v>0</v>
      </c>
      <c r="K1351" s="117">
        <f t="shared" si="61"/>
        <v>0</v>
      </c>
      <c r="L1351" s="107">
        <v>0</v>
      </c>
      <c r="M1351" s="107">
        <v>0</v>
      </c>
      <c r="N1351" s="56" t="str">
        <f t="shared" si="62"/>
        <v>J R Grace Realty</v>
      </c>
    </row>
    <row r="1352" spans="1:14" outlineLevel="1" x14ac:dyDescent="0.2">
      <c r="A1352" s="29" t="s">
        <v>725</v>
      </c>
      <c r="F1352" s="115">
        <f>SUBTOTAL(9,F1349:F1351)</f>
        <v>605250</v>
      </c>
      <c r="H1352" s="108">
        <f>SUBTOTAL(9,H1349:H1351)</f>
        <v>3</v>
      </c>
      <c r="I1352" s="108">
        <f>SUBTOTAL(9,I1349:I1351)</f>
        <v>1</v>
      </c>
      <c r="J1352" s="31">
        <f>SUBTOTAL(9,J1349:J1351)</f>
        <v>0</v>
      </c>
      <c r="K1352" s="117">
        <f t="shared" si="61"/>
        <v>0</v>
      </c>
      <c r="L1352" s="107">
        <f>SUBTOTAL(9,L1349:L1351)</f>
        <v>0</v>
      </c>
      <c r="M1352" s="107">
        <f>SUBTOTAL(9,M1349:M1351)</f>
        <v>0</v>
      </c>
      <c r="N1352" s="56" t="str">
        <f t="shared" si="62"/>
        <v>J R Grace Realty</v>
      </c>
    </row>
    <row r="1353" spans="1:14" outlineLevel="2" x14ac:dyDescent="0.2">
      <c r="A1353" t="s">
        <v>1990</v>
      </c>
      <c r="B1353" t="s">
        <v>1016</v>
      </c>
      <c r="C1353" t="s">
        <v>2425</v>
      </c>
      <c r="D1353" t="s">
        <v>6</v>
      </c>
      <c r="E1353" s="3">
        <v>43518</v>
      </c>
      <c r="F1353" s="115">
        <v>205000</v>
      </c>
      <c r="G1353" s="34" t="s">
        <v>838</v>
      </c>
      <c r="H1353" s="108">
        <v>1</v>
      </c>
      <c r="I1353" s="108">
        <v>0</v>
      </c>
      <c r="J1353" s="31">
        <v>0</v>
      </c>
      <c r="K1353" s="117">
        <f t="shared" si="61"/>
        <v>0</v>
      </c>
      <c r="L1353" s="107">
        <v>0</v>
      </c>
      <c r="M1353" s="107">
        <v>0</v>
      </c>
      <c r="N1353" s="56" t="str">
        <f t="shared" si="62"/>
        <v>Judson Griffis Real Estate</v>
      </c>
    </row>
    <row r="1354" spans="1:14" outlineLevel="1" x14ac:dyDescent="0.2">
      <c r="A1354" s="29" t="s">
        <v>1990</v>
      </c>
      <c r="F1354" s="115">
        <f>SUBTOTAL(9,F1353:F1353)</f>
        <v>205000</v>
      </c>
      <c r="H1354" s="108">
        <f>SUBTOTAL(9,H1353:H1353)</f>
        <v>1</v>
      </c>
      <c r="I1354" s="108">
        <f>SUBTOTAL(9,I1353:I1353)</f>
        <v>0</v>
      </c>
      <c r="J1354" s="31">
        <f>SUBTOTAL(9,J1353:J1353)</f>
        <v>0</v>
      </c>
      <c r="K1354" s="117">
        <f t="shared" si="61"/>
        <v>0</v>
      </c>
      <c r="L1354" s="107">
        <f>SUBTOTAL(9,L1353:L1353)</f>
        <v>0</v>
      </c>
      <c r="M1354" s="107">
        <f>SUBTOTAL(9,M1353:M1353)</f>
        <v>0</v>
      </c>
      <c r="N1354" s="56" t="str">
        <f t="shared" si="62"/>
        <v>Judson Griffis Real Estate</v>
      </c>
    </row>
    <row r="1355" spans="1:14" outlineLevel="2" x14ac:dyDescent="0.2">
      <c r="A1355" t="s">
        <v>3163</v>
      </c>
      <c r="B1355" t="s">
        <v>1099</v>
      </c>
      <c r="C1355" s="3" t="s">
        <v>3164</v>
      </c>
      <c r="D1355" t="s">
        <v>6</v>
      </c>
      <c r="E1355" s="102">
        <v>43599</v>
      </c>
      <c r="F1355" s="115">
        <v>57000</v>
      </c>
      <c r="G1355" s="31" t="s">
        <v>838</v>
      </c>
      <c r="H1355" s="108">
        <v>1</v>
      </c>
      <c r="I1355" s="108">
        <v>0</v>
      </c>
      <c r="J1355" s="31">
        <v>1</v>
      </c>
      <c r="K1355" s="117">
        <f t="shared" si="61"/>
        <v>1</v>
      </c>
      <c r="L1355" s="107">
        <v>0</v>
      </c>
      <c r="M1355" s="107">
        <v>0</v>
      </c>
      <c r="N1355" s="56" t="str">
        <f t="shared" si="62"/>
        <v>Keller Williams Realty - Waco</v>
      </c>
    </row>
    <row r="1356" spans="1:14" outlineLevel="1" x14ac:dyDescent="0.2">
      <c r="A1356" s="29" t="s">
        <v>3163</v>
      </c>
      <c r="C1356" s="3"/>
      <c r="E1356" s="102"/>
      <c r="F1356" s="115">
        <f>SUBTOTAL(9,F1355:F1355)</f>
        <v>57000</v>
      </c>
      <c r="G1356" s="31"/>
      <c r="H1356" s="108">
        <f>SUBTOTAL(9,H1355:H1355)</f>
        <v>1</v>
      </c>
      <c r="I1356" s="108">
        <f>SUBTOTAL(9,I1355:I1355)</f>
        <v>0</v>
      </c>
      <c r="J1356" s="31">
        <f>SUBTOTAL(9,J1355:J1355)</f>
        <v>1</v>
      </c>
      <c r="K1356" s="117">
        <f t="shared" si="61"/>
        <v>1</v>
      </c>
      <c r="L1356" s="107">
        <f>SUBTOTAL(9,L1355:L1355)</f>
        <v>0</v>
      </c>
      <c r="M1356" s="107">
        <f>SUBTOTAL(9,M1355:M1355)</f>
        <v>0</v>
      </c>
      <c r="N1356" s="56" t="str">
        <f t="shared" si="62"/>
        <v>Keller Williams Realty - Waco</v>
      </c>
    </row>
    <row r="1357" spans="1:14" outlineLevel="2" x14ac:dyDescent="0.2">
      <c r="A1357" t="s">
        <v>1544</v>
      </c>
      <c r="B1357" t="s">
        <v>1734</v>
      </c>
      <c r="C1357" s="3" t="s">
        <v>2201</v>
      </c>
      <c r="D1357" t="s">
        <v>425</v>
      </c>
      <c r="E1357" s="102">
        <v>43487</v>
      </c>
      <c r="F1357" s="115">
        <v>280000</v>
      </c>
      <c r="G1357" s="31" t="s">
        <v>838</v>
      </c>
      <c r="H1357" s="108">
        <v>1</v>
      </c>
      <c r="I1357" s="108">
        <v>0</v>
      </c>
      <c r="J1357" s="31">
        <v>1</v>
      </c>
      <c r="K1357" s="117">
        <f t="shared" si="61"/>
        <v>1</v>
      </c>
      <c r="L1357" s="107">
        <v>0</v>
      </c>
      <c r="M1357" s="107">
        <v>0</v>
      </c>
      <c r="N1357" s="56" t="str">
        <f t="shared" si="62"/>
        <v>Bridge Realty</v>
      </c>
    </row>
    <row r="1358" spans="1:14" outlineLevel="2" x14ac:dyDescent="0.2">
      <c r="A1358" t="s">
        <v>1544</v>
      </c>
      <c r="B1358" t="s">
        <v>1734</v>
      </c>
      <c r="C1358" s="3" t="s">
        <v>2451</v>
      </c>
      <c r="D1358" t="s">
        <v>6</v>
      </c>
      <c r="E1358" s="102">
        <v>43523</v>
      </c>
      <c r="F1358" s="115">
        <v>60000</v>
      </c>
      <c r="G1358" s="31" t="s">
        <v>838</v>
      </c>
      <c r="H1358" s="108">
        <v>1</v>
      </c>
      <c r="I1358" s="108">
        <v>0</v>
      </c>
      <c r="J1358" s="31">
        <v>1</v>
      </c>
      <c r="K1358" s="117">
        <f t="shared" si="61"/>
        <v>1</v>
      </c>
      <c r="L1358" s="107">
        <v>0</v>
      </c>
      <c r="M1358" s="107">
        <v>0</v>
      </c>
      <c r="N1358" s="56" t="str">
        <f t="shared" si="62"/>
        <v>Bridge Realty</v>
      </c>
    </row>
    <row r="1359" spans="1:14" outlineLevel="2" x14ac:dyDescent="0.2">
      <c r="A1359" t="s">
        <v>1544</v>
      </c>
      <c r="B1359" t="s">
        <v>1734</v>
      </c>
      <c r="C1359" s="3" t="s">
        <v>2143</v>
      </c>
      <c r="D1359" t="s">
        <v>425</v>
      </c>
      <c r="E1359" s="102">
        <v>43476</v>
      </c>
      <c r="F1359" s="115">
        <v>535000</v>
      </c>
      <c r="G1359" s="31" t="s">
        <v>838</v>
      </c>
      <c r="H1359" s="108">
        <v>1</v>
      </c>
      <c r="I1359" s="108">
        <v>0</v>
      </c>
      <c r="J1359" s="31">
        <v>1</v>
      </c>
      <c r="K1359" s="117">
        <f t="shared" si="61"/>
        <v>1</v>
      </c>
      <c r="L1359" s="107">
        <v>0</v>
      </c>
      <c r="M1359" s="107">
        <v>0</v>
      </c>
      <c r="N1359" s="56" t="str">
        <f t="shared" si="62"/>
        <v>Bridge Realty</v>
      </c>
    </row>
    <row r="1360" spans="1:14" outlineLevel="2" x14ac:dyDescent="0.2">
      <c r="A1360" t="s">
        <v>1544</v>
      </c>
      <c r="B1360" t="s">
        <v>1734</v>
      </c>
      <c r="C1360" s="3" t="s">
        <v>2698</v>
      </c>
      <c r="D1360" t="s">
        <v>6</v>
      </c>
      <c r="E1360" s="102">
        <v>43549</v>
      </c>
      <c r="F1360" s="115">
        <v>25000</v>
      </c>
      <c r="G1360" s="31" t="s">
        <v>838</v>
      </c>
      <c r="H1360" s="108">
        <v>1</v>
      </c>
      <c r="I1360" s="108">
        <v>0</v>
      </c>
      <c r="J1360" s="31">
        <v>1</v>
      </c>
      <c r="K1360" s="117">
        <f t="shared" si="61"/>
        <v>1</v>
      </c>
      <c r="L1360" s="107">
        <v>0</v>
      </c>
      <c r="M1360" s="107">
        <v>0</v>
      </c>
      <c r="N1360" s="56" t="str">
        <f t="shared" si="62"/>
        <v>Bridge Realty</v>
      </c>
    </row>
    <row r="1361" spans="1:14" outlineLevel="2" x14ac:dyDescent="0.2">
      <c r="A1361" t="s">
        <v>1544</v>
      </c>
      <c r="B1361" t="s">
        <v>1909</v>
      </c>
      <c r="C1361" t="s">
        <v>2199</v>
      </c>
      <c r="D1361" t="s">
        <v>1126</v>
      </c>
      <c r="E1361" s="3">
        <v>43487</v>
      </c>
      <c r="F1361" s="115">
        <v>112000</v>
      </c>
      <c r="G1361" s="34" t="s">
        <v>838</v>
      </c>
      <c r="H1361" s="108">
        <v>1</v>
      </c>
      <c r="I1361" s="108">
        <v>0</v>
      </c>
      <c r="J1361" s="31">
        <v>0</v>
      </c>
      <c r="K1361" s="117">
        <f t="shared" si="61"/>
        <v>0</v>
      </c>
      <c r="L1361" s="107">
        <v>0</v>
      </c>
      <c r="M1361" s="107">
        <v>0</v>
      </c>
      <c r="N1361" s="56" t="str">
        <f t="shared" si="62"/>
        <v>Knob &amp; Key Realty Partners, LLC</v>
      </c>
    </row>
    <row r="1362" spans="1:14" outlineLevel="2" x14ac:dyDescent="0.2">
      <c r="A1362" t="s">
        <v>1544</v>
      </c>
      <c r="B1362" t="s">
        <v>1734</v>
      </c>
      <c r="C1362" t="s">
        <v>3156</v>
      </c>
      <c r="D1362" t="s">
        <v>6</v>
      </c>
      <c r="E1362" s="3">
        <v>43598</v>
      </c>
      <c r="F1362" s="115">
        <v>200000</v>
      </c>
      <c r="G1362" s="34" t="s">
        <v>838</v>
      </c>
      <c r="H1362" s="108">
        <v>1</v>
      </c>
      <c r="I1362" s="108">
        <v>0</v>
      </c>
      <c r="J1362" s="31">
        <v>0</v>
      </c>
      <c r="K1362" s="117">
        <f t="shared" si="61"/>
        <v>0</v>
      </c>
      <c r="L1362" s="107">
        <v>0</v>
      </c>
      <c r="M1362" s="107">
        <v>0</v>
      </c>
      <c r="N1362" s="56" t="str">
        <f t="shared" si="62"/>
        <v>Bridge Realty</v>
      </c>
    </row>
    <row r="1363" spans="1:14" outlineLevel="2" x14ac:dyDescent="0.2">
      <c r="A1363" t="s">
        <v>1544</v>
      </c>
      <c r="B1363" t="s">
        <v>1734</v>
      </c>
      <c r="C1363" t="s">
        <v>2367</v>
      </c>
      <c r="D1363" t="s">
        <v>6</v>
      </c>
      <c r="E1363" s="3">
        <v>43511</v>
      </c>
      <c r="F1363" s="115">
        <v>203500</v>
      </c>
      <c r="G1363" s="34">
        <v>20190070</v>
      </c>
      <c r="H1363" s="108">
        <v>1</v>
      </c>
      <c r="I1363" s="108">
        <v>1</v>
      </c>
      <c r="J1363" s="31">
        <v>0</v>
      </c>
      <c r="K1363" s="117">
        <f t="shared" si="61"/>
        <v>0</v>
      </c>
      <c r="L1363" s="107">
        <v>0</v>
      </c>
      <c r="M1363" s="107">
        <v>0</v>
      </c>
      <c r="N1363" s="56" t="str">
        <f t="shared" si="62"/>
        <v>Bridge Realty</v>
      </c>
    </row>
    <row r="1364" spans="1:14" outlineLevel="1" x14ac:dyDescent="0.2">
      <c r="A1364" s="29" t="s">
        <v>1544</v>
      </c>
      <c r="F1364" s="115">
        <f>SUBTOTAL(9,F1357:F1363)</f>
        <v>1415500</v>
      </c>
      <c r="H1364" s="108">
        <f>SUBTOTAL(9,H1357:H1363)</f>
        <v>7</v>
      </c>
      <c r="I1364" s="108">
        <f>SUBTOTAL(9,I1357:I1363)</f>
        <v>1</v>
      </c>
      <c r="J1364" s="31">
        <f>SUBTOTAL(9,J1357:J1363)</f>
        <v>4</v>
      </c>
      <c r="K1364" s="117">
        <f t="shared" si="61"/>
        <v>0.5714285714285714</v>
      </c>
      <c r="L1364" s="107">
        <f>SUBTOTAL(9,L1357:L1363)</f>
        <v>0</v>
      </c>
      <c r="M1364" s="107">
        <f>SUBTOTAL(9,M1357:M1363)</f>
        <v>0</v>
      </c>
      <c r="N1364" s="56" t="str">
        <f t="shared" si="62"/>
        <v>Bridge Realty</v>
      </c>
    </row>
    <row r="1365" spans="1:14" outlineLevel="2" x14ac:dyDescent="0.2">
      <c r="A1365" t="s">
        <v>2047</v>
      </c>
      <c r="B1365" t="s">
        <v>5</v>
      </c>
      <c r="C1365" s="3" t="s">
        <v>2700</v>
      </c>
      <c r="D1365" t="s">
        <v>1126</v>
      </c>
      <c r="E1365" s="102">
        <v>43549</v>
      </c>
      <c r="F1365" s="115">
        <v>221820</v>
      </c>
      <c r="G1365" s="31" t="s">
        <v>838</v>
      </c>
      <c r="H1365" s="108">
        <v>1</v>
      </c>
      <c r="I1365" s="108">
        <v>0</v>
      </c>
      <c r="J1365" s="31">
        <v>1</v>
      </c>
      <c r="K1365" s="117">
        <f t="shared" si="61"/>
        <v>1</v>
      </c>
      <c r="L1365" s="107">
        <v>0</v>
      </c>
      <c r="M1365" s="107">
        <v>0</v>
      </c>
      <c r="N1365" s="56" t="str">
        <f t="shared" si="62"/>
        <v>Magnolia Realty</v>
      </c>
    </row>
    <row r="1366" spans="1:14" outlineLevel="2" x14ac:dyDescent="0.2">
      <c r="A1366" t="s">
        <v>2047</v>
      </c>
      <c r="B1366" t="s">
        <v>5</v>
      </c>
      <c r="C1366" s="3" t="s">
        <v>2423</v>
      </c>
      <c r="D1366" t="s">
        <v>1249</v>
      </c>
      <c r="E1366" s="102">
        <v>43518</v>
      </c>
      <c r="F1366" s="115">
        <v>225200</v>
      </c>
      <c r="G1366" s="31">
        <v>20190221</v>
      </c>
      <c r="H1366" s="108">
        <v>1</v>
      </c>
      <c r="I1366" s="108">
        <v>1</v>
      </c>
      <c r="J1366" s="31">
        <v>1</v>
      </c>
      <c r="K1366" s="117">
        <f t="shared" si="61"/>
        <v>1</v>
      </c>
      <c r="L1366" s="107">
        <v>0</v>
      </c>
      <c r="M1366" s="107">
        <v>0</v>
      </c>
      <c r="N1366" s="56" t="str">
        <f t="shared" si="62"/>
        <v>Magnolia Realty</v>
      </c>
    </row>
    <row r="1367" spans="1:14" outlineLevel="2" x14ac:dyDescent="0.2">
      <c r="A1367" t="s">
        <v>2047</v>
      </c>
      <c r="B1367" t="s">
        <v>5</v>
      </c>
      <c r="C1367" s="3" t="s">
        <v>2146</v>
      </c>
      <c r="D1367" t="s">
        <v>6</v>
      </c>
      <c r="E1367" s="102">
        <v>43476</v>
      </c>
      <c r="F1367" s="115">
        <v>240000</v>
      </c>
      <c r="G1367" s="31" t="s">
        <v>838</v>
      </c>
      <c r="H1367" s="108">
        <v>1</v>
      </c>
      <c r="I1367" s="108">
        <v>0</v>
      </c>
      <c r="J1367" s="31">
        <v>1</v>
      </c>
      <c r="K1367" s="117">
        <f t="shared" si="61"/>
        <v>1</v>
      </c>
      <c r="L1367" s="107">
        <v>0</v>
      </c>
      <c r="M1367" s="107">
        <v>0</v>
      </c>
      <c r="N1367" s="56" t="str">
        <f t="shared" si="62"/>
        <v>Magnolia Realty</v>
      </c>
    </row>
    <row r="1368" spans="1:14" outlineLevel="2" x14ac:dyDescent="0.2">
      <c r="A1368" t="s">
        <v>2047</v>
      </c>
      <c r="B1368" t="s">
        <v>5</v>
      </c>
      <c r="C1368" t="s">
        <v>3098</v>
      </c>
      <c r="D1368" t="s">
        <v>3099</v>
      </c>
      <c r="E1368" s="3">
        <v>43593</v>
      </c>
      <c r="F1368" s="115">
        <v>101000</v>
      </c>
      <c r="G1368" s="17" t="s">
        <v>838</v>
      </c>
      <c r="H1368" s="108">
        <v>1</v>
      </c>
      <c r="I1368" s="108">
        <v>0</v>
      </c>
      <c r="J1368" s="31">
        <v>0</v>
      </c>
      <c r="K1368" s="117">
        <f t="shared" si="61"/>
        <v>0</v>
      </c>
      <c r="L1368" s="107">
        <v>0</v>
      </c>
      <c r="M1368" s="107">
        <v>0</v>
      </c>
      <c r="N1368" s="56" t="str">
        <f t="shared" si="62"/>
        <v>Magnolia Realty</v>
      </c>
    </row>
    <row r="1369" spans="1:14" outlineLevel="2" x14ac:dyDescent="0.2">
      <c r="A1369" t="s">
        <v>2047</v>
      </c>
      <c r="B1369" t="s">
        <v>5</v>
      </c>
      <c r="C1369" t="s">
        <v>2561</v>
      </c>
      <c r="D1369" t="s">
        <v>6</v>
      </c>
      <c r="E1369" s="3">
        <v>43532</v>
      </c>
      <c r="F1369" s="115">
        <v>320000</v>
      </c>
      <c r="G1369" s="34">
        <v>20190202</v>
      </c>
      <c r="H1369" s="108">
        <v>1</v>
      </c>
      <c r="I1369" s="108">
        <v>1</v>
      </c>
      <c r="J1369" s="31">
        <v>0</v>
      </c>
      <c r="K1369" s="117">
        <f t="shared" si="61"/>
        <v>0</v>
      </c>
      <c r="L1369" s="107">
        <v>0</v>
      </c>
      <c r="M1369" s="107">
        <v>0</v>
      </c>
      <c r="N1369" s="56" t="str">
        <f t="shared" si="62"/>
        <v>Magnolia Realty</v>
      </c>
    </row>
    <row r="1370" spans="1:14" outlineLevel="1" x14ac:dyDescent="0.2">
      <c r="A1370" s="29" t="s">
        <v>2047</v>
      </c>
      <c r="F1370" s="115">
        <f>SUBTOTAL(9,F1365:F1369)</f>
        <v>1108020</v>
      </c>
      <c r="H1370" s="108">
        <f>SUBTOTAL(9,H1365:H1369)</f>
        <v>5</v>
      </c>
      <c r="I1370" s="108">
        <f>SUBTOTAL(9,I1365:I1369)</f>
        <v>2</v>
      </c>
      <c r="J1370" s="31">
        <f>SUBTOTAL(9,J1365:J1369)</f>
        <v>3</v>
      </c>
      <c r="K1370" s="117">
        <f t="shared" si="61"/>
        <v>0.6</v>
      </c>
      <c r="L1370" s="107">
        <f>SUBTOTAL(9,L1365:L1369)</f>
        <v>0</v>
      </c>
      <c r="M1370" s="107">
        <f>SUBTOTAL(9,M1365:M1369)</f>
        <v>0</v>
      </c>
      <c r="N1370" s="56" t="str">
        <f t="shared" si="62"/>
        <v>Magnolia Realty</v>
      </c>
    </row>
    <row r="1371" spans="1:14" outlineLevel="2" x14ac:dyDescent="0.2">
      <c r="A1371" t="s">
        <v>853</v>
      </c>
      <c r="B1371" t="s">
        <v>854</v>
      </c>
      <c r="C1371" t="s">
        <v>2690</v>
      </c>
      <c r="D1371" t="s">
        <v>6</v>
      </c>
      <c r="E1371" s="3">
        <v>43549</v>
      </c>
      <c r="F1371" s="115">
        <v>225500</v>
      </c>
      <c r="G1371" s="34" t="s">
        <v>838</v>
      </c>
      <c r="H1371" s="108">
        <v>1</v>
      </c>
      <c r="I1371" s="108">
        <v>0</v>
      </c>
      <c r="J1371" s="31">
        <v>0</v>
      </c>
      <c r="K1371" s="117">
        <f t="shared" si="61"/>
        <v>0</v>
      </c>
      <c r="L1371" s="107">
        <v>0</v>
      </c>
      <c r="M1371" s="107">
        <v>0</v>
      </c>
      <c r="N1371" s="56" t="str">
        <f t="shared" si="62"/>
        <v>Properties Plus</v>
      </c>
    </row>
    <row r="1372" spans="1:14" outlineLevel="2" x14ac:dyDescent="0.2">
      <c r="A1372" t="s">
        <v>853</v>
      </c>
      <c r="B1372" t="s">
        <v>854</v>
      </c>
      <c r="C1372" t="s">
        <v>2939</v>
      </c>
      <c r="D1372" t="s">
        <v>6</v>
      </c>
      <c r="E1372" s="3">
        <v>43577</v>
      </c>
      <c r="F1372" s="115">
        <v>266400</v>
      </c>
      <c r="G1372" s="34" t="s">
        <v>838</v>
      </c>
      <c r="H1372" s="108">
        <v>1</v>
      </c>
      <c r="I1372" s="108">
        <v>0</v>
      </c>
      <c r="J1372" s="31">
        <v>0</v>
      </c>
      <c r="K1372" s="117">
        <f t="shared" si="61"/>
        <v>0</v>
      </c>
      <c r="L1372" s="107">
        <v>0</v>
      </c>
      <c r="M1372" s="107">
        <v>0</v>
      </c>
      <c r="N1372" s="56" t="str">
        <f t="shared" si="62"/>
        <v>Properties Plus</v>
      </c>
    </row>
    <row r="1373" spans="1:14" outlineLevel="1" x14ac:dyDescent="0.2">
      <c r="A1373" s="29" t="s">
        <v>853</v>
      </c>
      <c r="F1373" s="115">
        <f>SUBTOTAL(9,F1371:F1372)</f>
        <v>491900</v>
      </c>
      <c r="H1373" s="108">
        <f>SUBTOTAL(9,H1371:H1372)</f>
        <v>2</v>
      </c>
      <c r="I1373" s="108">
        <f>SUBTOTAL(9,I1371:I1372)</f>
        <v>0</v>
      </c>
      <c r="J1373" s="31">
        <f>SUBTOTAL(9,J1371:J1372)</f>
        <v>0</v>
      </c>
      <c r="K1373" s="117">
        <f t="shared" si="61"/>
        <v>0</v>
      </c>
      <c r="L1373" s="107">
        <f>SUBTOTAL(9,L1371:L1372)</f>
        <v>0</v>
      </c>
      <c r="M1373" s="107">
        <f>SUBTOTAL(9,M1371:M1372)</f>
        <v>0</v>
      </c>
      <c r="N1373" s="56" t="str">
        <f t="shared" si="62"/>
        <v>Properties Plus</v>
      </c>
    </row>
    <row r="1374" spans="1:14" outlineLevel="2" x14ac:dyDescent="0.2">
      <c r="A1374" t="s">
        <v>1271</v>
      </c>
      <c r="B1374" t="s">
        <v>1943</v>
      </c>
      <c r="C1374" s="3" t="s">
        <v>2092</v>
      </c>
      <c r="D1374" t="s">
        <v>6</v>
      </c>
      <c r="E1374" s="102">
        <v>43467</v>
      </c>
      <c r="F1374" s="115">
        <v>135750</v>
      </c>
      <c r="G1374" s="31" t="s">
        <v>838</v>
      </c>
      <c r="H1374" s="108">
        <v>1</v>
      </c>
      <c r="I1374" s="108">
        <v>0</v>
      </c>
      <c r="J1374" s="31">
        <v>1</v>
      </c>
      <c r="K1374" s="117">
        <f t="shared" si="61"/>
        <v>1</v>
      </c>
      <c r="L1374" s="107">
        <v>0</v>
      </c>
      <c r="M1374" s="107">
        <v>0</v>
      </c>
      <c r="N1374" s="56" t="str">
        <f t="shared" si="62"/>
        <v>Realty Plus - Groesbeck</v>
      </c>
    </row>
    <row r="1375" spans="1:14" outlineLevel="2" x14ac:dyDescent="0.2">
      <c r="A1375" t="s">
        <v>1271</v>
      </c>
      <c r="B1375" t="s">
        <v>1943</v>
      </c>
      <c r="C1375" s="3" t="s">
        <v>2788</v>
      </c>
      <c r="D1375" t="s">
        <v>215</v>
      </c>
      <c r="E1375" s="102">
        <v>43559</v>
      </c>
      <c r="F1375" s="115">
        <v>156600</v>
      </c>
      <c r="G1375" s="31" t="s">
        <v>838</v>
      </c>
      <c r="H1375" s="108">
        <v>1</v>
      </c>
      <c r="I1375" s="108">
        <v>0</v>
      </c>
      <c r="J1375" s="31">
        <v>1</v>
      </c>
      <c r="K1375" s="117">
        <f t="shared" si="61"/>
        <v>1</v>
      </c>
      <c r="L1375" s="107">
        <v>0</v>
      </c>
      <c r="M1375" s="107">
        <v>0</v>
      </c>
      <c r="N1375" s="56" t="str">
        <f t="shared" si="62"/>
        <v>Realty Plus - Groesbeck</v>
      </c>
    </row>
    <row r="1376" spans="1:14" outlineLevel="2" x14ac:dyDescent="0.2">
      <c r="A1376" t="s">
        <v>1271</v>
      </c>
      <c r="B1376" t="s">
        <v>1943</v>
      </c>
      <c r="C1376" s="3" t="s">
        <v>2372</v>
      </c>
      <c r="D1376" t="s">
        <v>215</v>
      </c>
      <c r="E1376" s="102">
        <v>43511</v>
      </c>
      <c r="F1376" s="115">
        <v>55000</v>
      </c>
      <c r="G1376" s="31" t="s">
        <v>838</v>
      </c>
      <c r="H1376" s="108">
        <v>1</v>
      </c>
      <c r="I1376" s="108">
        <v>0</v>
      </c>
      <c r="J1376" s="31">
        <v>1</v>
      </c>
      <c r="K1376" s="117">
        <f t="shared" si="61"/>
        <v>1</v>
      </c>
      <c r="L1376" s="107">
        <v>0</v>
      </c>
      <c r="M1376" s="107">
        <v>0</v>
      </c>
      <c r="N1376" s="56" t="str">
        <f t="shared" si="62"/>
        <v>Realty Plus - Groesbeck</v>
      </c>
    </row>
    <row r="1377" spans="1:14" outlineLevel="2" x14ac:dyDescent="0.2">
      <c r="A1377" t="s">
        <v>1271</v>
      </c>
      <c r="B1377" t="s">
        <v>1943</v>
      </c>
      <c r="C1377" s="3" t="s">
        <v>2496</v>
      </c>
      <c r="D1377" t="s">
        <v>730</v>
      </c>
      <c r="E1377" s="102">
        <v>43525</v>
      </c>
      <c r="F1377" s="115">
        <v>148000</v>
      </c>
      <c r="G1377" s="31" t="s">
        <v>838</v>
      </c>
      <c r="H1377" s="108">
        <v>1</v>
      </c>
      <c r="I1377" s="108">
        <v>0</v>
      </c>
      <c r="J1377" s="31">
        <v>1</v>
      </c>
      <c r="K1377" s="117">
        <f t="shared" si="61"/>
        <v>1</v>
      </c>
      <c r="L1377" s="107">
        <v>0</v>
      </c>
      <c r="M1377" s="107">
        <v>0</v>
      </c>
      <c r="N1377" s="56" t="str">
        <f t="shared" si="62"/>
        <v>Realty Plus - Groesbeck</v>
      </c>
    </row>
    <row r="1378" spans="1:14" outlineLevel="1" x14ac:dyDescent="0.2">
      <c r="A1378" s="29" t="s">
        <v>1271</v>
      </c>
      <c r="C1378" s="3"/>
      <c r="E1378" s="102"/>
      <c r="F1378" s="115">
        <f>SUBTOTAL(9,F1374:F1377)</f>
        <v>495350</v>
      </c>
      <c r="G1378" s="31"/>
      <c r="H1378" s="108">
        <f>SUBTOTAL(9,H1374:H1377)</f>
        <v>4</v>
      </c>
      <c r="I1378" s="108">
        <f>SUBTOTAL(9,I1374:I1377)</f>
        <v>0</v>
      </c>
      <c r="J1378" s="31">
        <f>SUBTOTAL(9,J1374:J1377)</f>
        <v>4</v>
      </c>
      <c r="K1378" s="117">
        <f t="shared" si="61"/>
        <v>1</v>
      </c>
      <c r="L1378" s="107">
        <f>SUBTOTAL(9,L1374:L1377)</f>
        <v>0</v>
      </c>
      <c r="M1378" s="107">
        <f>SUBTOTAL(9,M1374:M1377)</f>
        <v>0</v>
      </c>
      <c r="N1378" s="56" t="str">
        <f t="shared" si="62"/>
        <v>Realty Plus - Groesbeck</v>
      </c>
    </row>
    <row r="1379" spans="1:14" outlineLevel="2" x14ac:dyDescent="0.2">
      <c r="A1379" t="s">
        <v>1862</v>
      </c>
      <c r="B1379" t="s">
        <v>1258</v>
      </c>
      <c r="C1379" t="s">
        <v>2675</v>
      </c>
      <c r="D1379" t="s">
        <v>7</v>
      </c>
      <c r="E1379" s="3">
        <v>43546</v>
      </c>
      <c r="F1379" s="115">
        <v>172000</v>
      </c>
      <c r="G1379" s="34">
        <v>20190276</v>
      </c>
      <c r="H1379" s="108">
        <v>1</v>
      </c>
      <c r="I1379" s="108">
        <v>1</v>
      </c>
      <c r="J1379" s="31">
        <v>0</v>
      </c>
      <c r="K1379" s="117">
        <f t="shared" si="61"/>
        <v>0</v>
      </c>
      <c r="L1379" s="107">
        <v>0</v>
      </c>
      <c r="M1379" s="107">
        <v>0</v>
      </c>
      <c r="N1379" s="56" t="str">
        <f t="shared" si="62"/>
        <v>Re/Max Centex, REALTORS</v>
      </c>
    </row>
    <row r="1380" spans="1:14" outlineLevel="1" x14ac:dyDescent="0.2">
      <c r="A1380" s="29" t="s">
        <v>1862</v>
      </c>
      <c r="F1380" s="115">
        <f>SUBTOTAL(9,F1379:F1379)</f>
        <v>172000</v>
      </c>
      <c r="H1380" s="108">
        <f>SUBTOTAL(9,H1379:H1379)</f>
        <v>1</v>
      </c>
      <c r="I1380" s="108">
        <f>SUBTOTAL(9,I1379:I1379)</f>
        <v>1</v>
      </c>
      <c r="J1380" s="31">
        <f>SUBTOTAL(9,J1379:J1379)</f>
        <v>0</v>
      </c>
      <c r="K1380" s="117">
        <f t="shared" si="61"/>
        <v>0</v>
      </c>
      <c r="L1380" s="107">
        <f>SUBTOTAL(9,L1379:L1379)</f>
        <v>0</v>
      </c>
      <c r="M1380" s="107">
        <f>SUBTOTAL(9,M1379:M1379)</f>
        <v>0</v>
      </c>
      <c r="N1380" s="56" t="str">
        <f t="shared" si="62"/>
        <v>Re/Max Centex, REALTORS</v>
      </c>
    </row>
    <row r="1381" spans="1:14" outlineLevel="2" x14ac:dyDescent="0.2">
      <c r="A1381" t="s">
        <v>334</v>
      </c>
      <c r="B1381" t="s">
        <v>1258</v>
      </c>
      <c r="C1381" t="s">
        <v>3044</v>
      </c>
      <c r="D1381" t="s">
        <v>64</v>
      </c>
      <c r="E1381" s="3">
        <v>43587</v>
      </c>
      <c r="F1381" s="115">
        <v>145000</v>
      </c>
      <c r="G1381" s="34">
        <v>20190002</v>
      </c>
      <c r="H1381" s="108">
        <v>1</v>
      </c>
      <c r="I1381" s="108">
        <v>1</v>
      </c>
      <c r="J1381" s="31">
        <v>0</v>
      </c>
      <c r="K1381" s="117">
        <f t="shared" si="61"/>
        <v>0</v>
      </c>
      <c r="L1381" s="107">
        <v>0</v>
      </c>
      <c r="M1381" s="107">
        <v>0</v>
      </c>
      <c r="N1381" s="56" t="str">
        <f t="shared" si="62"/>
        <v>Re/Max Centex, REALTORS</v>
      </c>
    </row>
    <row r="1382" spans="1:14" outlineLevel="1" x14ac:dyDescent="0.2">
      <c r="A1382" s="29" t="s">
        <v>334</v>
      </c>
      <c r="F1382" s="115">
        <f>SUBTOTAL(9,F1381:F1381)</f>
        <v>145000</v>
      </c>
      <c r="H1382" s="108">
        <f>SUBTOTAL(9,H1381:H1381)</f>
        <v>1</v>
      </c>
      <c r="I1382" s="108">
        <f>SUBTOTAL(9,I1381:I1381)</f>
        <v>1</v>
      </c>
      <c r="J1382" s="31">
        <f>SUBTOTAL(9,J1381:J1381)</f>
        <v>0</v>
      </c>
      <c r="K1382" s="117">
        <f t="shared" si="61"/>
        <v>0</v>
      </c>
      <c r="L1382" s="107">
        <f>SUBTOTAL(9,L1381:L1381)</f>
        <v>0</v>
      </c>
      <c r="M1382" s="107">
        <f>SUBTOTAL(9,M1381:M1381)</f>
        <v>0</v>
      </c>
      <c r="N1382" s="56" t="str">
        <f t="shared" si="62"/>
        <v>Re/Max Centex, REALTORS</v>
      </c>
    </row>
    <row r="1383" spans="1:14" outlineLevel="2" x14ac:dyDescent="0.2">
      <c r="A1383" t="s">
        <v>335</v>
      </c>
      <c r="B1383" t="s">
        <v>1258</v>
      </c>
      <c r="C1383" s="3" t="s">
        <v>2449</v>
      </c>
      <c r="D1383" s="2" t="s">
        <v>11</v>
      </c>
      <c r="E1383" s="126">
        <v>43523</v>
      </c>
      <c r="F1383" s="127">
        <v>28000</v>
      </c>
      <c r="G1383" s="129" t="s">
        <v>838</v>
      </c>
      <c r="H1383" s="108">
        <v>1</v>
      </c>
      <c r="I1383" s="108">
        <v>0</v>
      </c>
      <c r="J1383" s="31">
        <v>0</v>
      </c>
      <c r="K1383" s="117">
        <f t="shared" si="61"/>
        <v>0</v>
      </c>
      <c r="L1383" s="107">
        <v>0</v>
      </c>
      <c r="M1383" s="107">
        <v>0</v>
      </c>
      <c r="N1383" s="56" t="str">
        <f t="shared" si="62"/>
        <v>Re/Max Centex, REALTORS</v>
      </c>
    </row>
    <row r="1384" spans="1:14" outlineLevel="2" x14ac:dyDescent="0.2">
      <c r="A1384" t="s">
        <v>335</v>
      </c>
      <c r="B1384" t="s">
        <v>1258</v>
      </c>
      <c r="C1384" t="s">
        <v>2257</v>
      </c>
      <c r="D1384" t="s">
        <v>11</v>
      </c>
      <c r="E1384" s="3">
        <v>43496</v>
      </c>
      <c r="F1384" s="115">
        <v>64000</v>
      </c>
      <c r="G1384" s="17" t="s">
        <v>838</v>
      </c>
      <c r="H1384" s="108">
        <v>1</v>
      </c>
      <c r="I1384" s="108">
        <v>0</v>
      </c>
      <c r="J1384" s="31">
        <v>0</v>
      </c>
      <c r="K1384" s="117">
        <f t="shared" si="61"/>
        <v>0</v>
      </c>
      <c r="L1384" s="107">
        <v>0</v>
      </c>
      <c r="M1384" s="107">
        <v>0</v>
      </c>
      <c r="N1384" s="56" t="str">
        <f t="shared" si="62"/>
        <v>Re/Max Centex, REALTORS</v>
      </c>
    </row>
    <row r="1385" spans="1:14" outlineLevel="1" x14ac:dyDescent="0.2">
      <c r="A1385" s="29" t="s">
        <v>335</v>
      </c>
      <c r="F1385" s="115">
        <f>SUBTOTAL(9,F1383:F1384)</f>
        <v>92000</v>
      </c>
      <c r="G1385" s="17"/>
      <c r="H1385" s="108">
        <f>SUBTOTAL(9,H1383:H1384)</f>
        <v>2</v>
      </c>
      <c r="I1385" s="108">
        <f>SUBTOTAL(9,I1383:I1384)</f>
        <v>0</v>
      </c>
      <c r="J1385" s="31">
        <f>SUBTOTAL(9,J1383:J1384)</f>
        <v>0</v>
      </c>
      <c r="K1385" s="117">
        <f t="shared" si="61"/>
        <v>0</v>
      </c>
      <c r="L1385" s="107">
        <f>SUBTOTAL(9,L1383:L1384)</f>
        <v>0</v>
      </c>
      <c r="M1385" s="107">
        <f>SUBTOTAL(9,M1383:M1384)</f>
        <v>0</v>
      </c>
      <c r="N1385" s="56" t="str">
        <f t="shared" si="62"/>
        <v>Re/Max Centex, REALTORS</v>
      </c>
    </row>
    <row r="1386" spans="1:14" outlineLevel="2" x14ac:dyDescent="0.2">
      <c r="A1386" t="s">
        <v>2056</v>
      </c>
      <c r="B1386" t="s">
        <v>1099</v>
      </c>
      <c r="C1386" t="s">
        <v>2385</v>
      </c>
      <c r="D1386" t="s">
        <v>425</v>
      </c>
      <c r="E1386" s="3">
        <v>43514</v>
      </c>
      <c r="F1386" s="115">
        <v>239900</v>
      </c>
      <c r="G1386" s="34" t="s">
        <v>838</v>
      </c>
      <c r="H1386" s="108">
        <v>1</v>
      </c>
      <c r="I1386" s="108">
        <v>0</v>
      </c>
      <c r="J1386" s="31">
        <v>0</v>
      </c>
      <c r="K1386" s="117">
        <f t="shared" si="61"/>
        <v>0</v>
      </c>
      <c r="L1386" s="107">
        <v>0</v>
      </c>
      <c r="M1386" s="107">
        <v>0</v>
      </c>
      <c r="N1386" s="56" t="str">
        <f t="shared" si="62"/>
        <v>Keller Williams Realty - Waco</v>
      </c>
    </row>
    <row r="1387" spans="1:14" outlineLevel="1" x14ac:dyDescent="0.2">
      <c r="A1387" s="29" t="s">
        <v>2056</v>
      </c>
      <c r="F1387" s="115">
        <f>SUBTOTAL(9,F1386:F1386)</f>
        <v>239900</v>
      </c>
      <c r="H1387" s="108">
        <f>SUBTOTAL(9,H1386:H1386)</f>
        <v>1</v>
      </c>
      <c r="I1387" s="108">
        <f>SUBTOTAL(9,I1386:I1386)</f>
        <v>0</v>
      </c>
      <c r="J1387" s="31">
        <f>SUBTOTAL(9,J1386:J1386)</f>
        <v>0</v>
      </c>
      <c r="K1387" s="117">
        <f t="shared" si="61"/>
        <v>0</v>
      </c>
      <c r="L1387" s="107">
        <f>SUBTOTAL(9,L1386:L1386)</f>
        <v>0</v>
      </c>
      <c r="M1387" s="107">
        <f>SUBTOTAL(9,M1386:M1386)</f>
        <v>0</v>
      </c>
      <c r="N1387" s="56" t="str">
        <f t="shared" si="62"/>
        <v>Keller Williams Realty - Waco</v>
      </c>
    </row>
    <row r="1388" spans="1:14" outlineLevel="2" x14ac:dyDescent="0.2">
      <c r="A1388" t="s">
        <v>1069</v>
      </c>
      <c r="B1388" t="s">
        <v>1840</v>
      </c>
      <c r="C1388" s="3" t="s">
        <v>2326</v>
      </c>
      <c r="D1388" t="s">
        <v>6</v>
      </c>
      <c r="E1388" s="102">
        <v>43504</v>
      </c>
      <c r="F1388" s="115">
        <v>208000</v>
      </c>
      <c r="G1388" s="31" t="s">
        <v>838</v>
      </c>
      <c r="H1388" s="108">
        <v>1</v>
      </c>
      <c r="I1388" s="108">
        <v>0</v>
      </c>
      <c r="J1388" s="31">
        <v>1</v>
      </c>
      <c r="K1388" s="117">
        <f t="shared" si="61"/>
        <v>1</v>
      </c>
      <c r="L1388" s="107">
        <v>0</v>
      </c>
      <c r="M1388" s="107">
        <v>0</v>
      </c>
      <c r="N1388" s="56" t="str">
        <f t="shared" si="62"/>
        <v>Kelly, Realtors</v>
      </c>
    </row>
    <row r="1389" spans="1:14" outlineLevel="2" x14ac:dyDescent="0.2">
      <c r="A1389" t="s">
        <v>1069</v>
      </c>
      <c r="B1389" t="s">
        <v>1840</v>
      </c>
      <c r="C1389" t="s">
        <v>2680</v>
      </c>
      <c r="D1389" t="s">
        <v>6</v>
      </c>
      <c r="E1389" s="3">
        <v>43546</v>
      </c>
      <c r="F1389" s="115">
        <v>280000</v>
      </c>
      <c r="G1389" s="34">
        <v>20190378</v>
      </c>
      <c r="H1389" s="108">
        <v>1</v>
      </c>
      <c r="I1389" s="108">
        <v>1</v>
      </c>
      <c r="J1389" s="31">
        <v>0</v>
      </c>
      <c r="K1389" s="117">
        <f t="shared" si="61"/>
        <v>0</v>
      </c>
      <c r="L1389" s="107">
        <v>0</v>
      </c>
      <c r="M1389" s="107">
        <v>0</v>
      </c>
      <c r="N1389" s="56" t="str">
        <f t="shared" si="62"/>
        <v>Kelly, Realtors</v>
      </c>
    </row>
    <row r="1390" spans="1:14" outlineLevel="1" x14ac:dyDescent="0.2">
      <c r="A1390" s="29" t="s">
        <v>1069</v>
      </c>
      <c r="F1390" s="115">
        <f>SUBTOTAL(9,F1388:F1389)</f>
        <v>488000</v>
      </c>
      <c r="H1390" s="108">
        <f>SUBTOTAL(9,H1388:H1389)</f>
        <v>2</v>
      </c>
      <c r="I1390" s="108">
        <f>SUBTOTAL(9,I1388:I1389)</f>
        <v>1</v>
      </c>
      <c r="J1390" s="31">
        <f>SUBTOTAL(9,J1388:J1389)</f>
        <v>1</v>
      </c>
      <c r="K1390" s="117">
        <f t="shared" si="61"/>
        <v>0.5</v>
      </c>
      <c r="L1390" s="107">
        <f>SUBTOTAL(9,L1388:L1389)</f>
        <v>0</v>
      </c>
      <c r="M1390" s="107">
        <f>SUBTOTAL(9,M1388:M1389)</f>
        <v>0</v>
      </c>
      <c r="N1390" s="56" t="str">
        <f t="shared" si="62"/>
        <v>Kelly, Realtors</v>
      </c>
    </row>
    <row r="1391" spans="1:14" outlineLevel="2" x14ac:dyDescent="0.2">
      <c r="A1391" t="s">
        <v>2006</v>
      </c>
      <c r="B1391" t="s">
        <v>372</v>
      </c>
      <c r="C1391" s="3" t="s">
        <v>2152</v>
      </c>
      <c r="D1391" t="s">
        <v>1249</v>
      </c>
      <c r="E1391" s="102">
        <v>43479</v>
      </c>
      <c r="F1391" s="115">
        <v>414750</v>
      </c>
      <c r="G1391" s="31">
        <v>20182761</v>
      </c>
      <c r="H1391" s="108">
        <v>1</v>
      </c>
      <c r="I1391" s="108">
        <v>1</v>
      </c>
      <c r="J1391" s="31">
        <v>1</v>
      </c>
      <c r="K1391" s="117">
        <f t="shared" si="61"/>
        <v>1</v>
      </c>
      <c r="L1391" s="107">
        <v>0</v>
      </c>
      <c r="M1391" s="107">
        <v>0</v>
      </c>
      <c r="N1391" s="56" t="str">
        <f t="shared" si="62"/>
        <v>Baylor University Real Estate Services</v>
      </c>
    </row>
    <row r="1392" spans="1:14" outlineLevel="1" x14ac:dyDescent="0.2">
      <c r="A1392" s="29" t="s">
        <v>2006</v>
      </c>
      <c r="C1392" s="3"/>
      <c r="E1392" s="102"/>
      <c r="F1392" s="115">
        <f>SUBTOTAL(9,F1391:F1391)</f>
        <v>414750</v>
      </c>
      <c r="G1392" s="31"/>
      <c r="H1392" s="108">
        <f>SUBTOTAL(9,H1391:H1391)</f>
        <v>1</v>
      </c>
      <c r="I1392" s="108">
        <f>SUBTOTAL(9,I1391:I1391)</f>
        <v>1</v>
      </c>
      <c r="J1392" s="31">
        <f>SUBTOTAL(9,J1391:J1391)</f>
        <v>1</v>
      </c>
      <c r="K1392" s="117">
        <f t="shared" si="61"/>
        <v>1</v>
      </c>
      <c r="L1392" s="107">
        <f>SUBTOTAL(9,L1391:L1391)</f>
        <v>0</v>
      </c>
      <c r="M1392" s="107">
        <f>SUBTOTAL(9,M1391:M1391)</f>
        <v>0</v>
      </c>
      <c r="N1392" s="56" t="str">
        <f t="shared" si="62"/>
        <v>Baylor University Real Estate Services</v>
      </c>
    </row>
    <row r="1393" spans="1:14" outlineLevel="2" x14ac:dyDescent="0.2">
      <c r="A1393" t="s">
        <v>2974</v>
      </c>
      <c r="B1393" t="s">
        <v>1842</v>
      </c>
      <c r="C1393" s="3" t="s">
        <v>2975</v>
      </c>
      <c r="D1393" t="s">
        <v>6</v>
      </c>
      <c r="E1393" s="102">
        <v>43581</v>
      </c>
      <c r="F1393" s="115">
        <v>120000</v>
      </c>
      <c r="G1393" s="31">
        <v>20190824</v>
      </c>
      <c r="H1393" s="108">
        <v>1</v>
      </c>
      <c r="I1393" s="108">
        <v>1</v>
      </c>
      <c r="J1393" s="31">
        <v>1</v>
      </c>
      <c r="K1393" s="117">
        <f t="shared" si="61"/>
        <v>1</v>
      </c>
      <c r="L1393" s="107">
        <v>0</v>
      </c>
      <c r="M1393" s="107">
        <v>0</v>
      </c>
      <c r="N1393" s="56" t="str">
        <f t="shared" si="62"/>
        <v>Coldwell Banker Apex, REALTORS</v>
      </c>
    </row>
    <row r="1394" spans="1:14" outlineLevel="1" x14ac:dyDescent="0.2">
      <c r="A1394" s="29" t="s">
        <v>2974</v>
      </c>
      <c r="C1394" s="3"/>
      <c r="E1394" s="102"/>
      <c r="F1394" s="115">
        <f>SUBTOTAL(9,F1393:F1393)</f>
        <v>120000</v>
      </c>
      <c r="G1394" s="31"/>
      <c r="H1394" s="108">
        <f>SUBTOTAL(9,H1393:H1393)</f>
        <v>1</v>
      </c>
      <c r="I1394" s="108">
        <f>SUBTOTAL(9,I1393:I1393)</f>
        <v>1</v>
      </c>
      <c r="J1394" s="31">
        <f>SUBTOTAL(9,J1393:J1393)</f>
        <v>1</v>
      </c>
      <c r="K1394" s="117">
        <f t="shared" si="61"/>
        <v>1</v>
      </c>
      <c r="L1394" s="107">
        <f>SUBTOTAL(9,L1393:L1393)</f>
        <v>0</v>
      </c>
      <c r="M1394" s="107">
        <f>SUBTOTAL(9,M1393:M1393)</f>
        <v>0</v>
      </c>
      <c r="N1394" s="56" t="str">
        <f t="shared" si="62"/>
        <v>Coldwell Banker Apex, REALTORS</v>
      </c>
    </row>
    <row r="1395" spans="1:14" outlineLevel="2" x14ac:dyDescent="0.2">
      <c r="A1395" t="s">
        <v>1702</v>
      </c>
      <c r="B1395" t="s">
        <v>1535</v>
      </c>
      <c r="C1395" s="3" t="s">
        <v>2276</v>
      </c>
      <c r="D1395" t="s">
        <v>6</v>
      </c>
      <c r="E1395" s="102">
        <v>43497</v>
      </c>
      <c r="F1395" s="115">
        <v>57500</v>
      </c>
      <c r="G1395" s="31" t="s">
        <v>838</v>
      </c>
      <c r="H1395" s="108">
        <v>1</v>
      </c>
      <c r="I1395" s="108">
        <v>0</v>
      </c>
      <c r="J1395" s="31">
        <v>1</v>
      </c>
      <c r="K1395" s="117">
        <f t="shared" si="61"/>
        <v>1</v>
      </c>
      <c r="L1395" s="107">
        <v>0</v>
      </c>
      <c r="M1395" s="107">
        <v>0</v>
      </c>
      <c r="N1395" s="56" t="str">
        <f t="shared" si="62"/>
        <v>Camille Johnson, REALTORS</v>
      </c>
    </row>
    <row r="1396" spans="1:14" outlineLevel="2" x14ac:dyDescent="0.2">
      <c r="A1396" t="s">
        <v>1702</v>
      </c>
      <c r="B1396" t="s">
        <v>1535</v>
      </c>
      <c r="C1396" s="3" t="s">
        <v>3000</v>
      </c>
      <c r="D1396" t="s">
        <v>6</v>
      </c>
      <c r="E1396" s="102">
        <v>43584</v>
      </c>
      <c r="F1396" s="115">
        <v>389774</v>
      </c>
      <c r="G1396" s="31" t="s">
        <v>838</v>
      </c>
      <c r="H1396" s="108">
        <v>1</v>
      </c>
      <c r="I1396" s="108">
        <v>0</v>
      </c>
      <c r="J1396" s="31">
        <v>1</v>
      </c>
      <c r="K1396" s="117">
        <f t="shared" si="61"/>
        <v>1</v>
      </c>
      <c r="L1396" s="107">
        <v>0</v>
      </c>
      <c r="M1396" s="107">
        <v>0</v>
      </c>
      <c r="N1396" s="56" t="str">
        <f t="shared" si="62"/>
        <v>Camille Johnson, REALTORS</v>
      </c>
    </row>
    <row r="1397" spans="1:14" outlineLevel="2" x14ac:dyDescent="0.2">
      <c r="A1397" t="s">
        <v>1702</v>
      </c>
      <c r="B1397" t="s">
        <v>1535</v>
      </c>
      <c r="C1397" s="3" t="s">
        <v>3182</v>
      </c>
      <c r="D1397" t="s">
        <v>6</v>
      </c>
      <c r="E1397" s="102">
        <v>43601</v>
      </c>
      <c r="F1397" s="115">
        <v>209000</v>
      </c>
      <c r="G1397" s="31">
        <v>20190901</v>
      </c>
      <c r="H1397" s="108">
        <v>1</v>
      </c>
      <c r="I1397" s="108">
        <v>1</v>
      </c>
      <c r="J1397" s="31">
        <v>1</v>
      </c>
      <c r="K1397" s="117">
        <f t="shared" si="61"/>
        <v>1</v>
      </c>
      <c r="L1397" s="107">
        <v>0</v>
      </c>
      <c r="M1397" s="107">
        <v>0</v>
      </c>
      <c r="N1397" s="56" t="str">
        <f t="shared" si="62"/>
        <v>Camille Johnson, REALTORS</v>
      </c>
    </row>
    <row r="1398" spans="1:14" outlineLevel="2" x14ac:dyDescent="0.2">
      <c r="A1398" t="s">
        <v>1702</v>
      </c>
      <c r="B1398" t="s">
        <v>1535</v>
      </c>
      <c r="C1398" s="3" t="s">
        <v>3203</v>
      </c>
      <c r="D1398" t="s">
        <v>7</v>
      </c>
      <c r="E1398" s="102">
        <v>43602</v>
      </c>
      <c r="F1398" s="115">
        <v>80000</v>
      </c>
      <c r="G1398" s="31" t="s">
        <v>838</v>
      </c>
      <c r="H1398" s="108">
        <v>1</v>
      </c>
      <c r="I1398" s="108">
        <v>0</v>
      </c>
      <c r="J1398" s="31">
        <v>1</v>
      </c>
      <c r="K1398" s="117">
        <f t="shared" si="61"/>
        <v>1</v>
      </c>
      <c r="L1398" s="107">
        <v>0</v>
      </c>
      <c r="M1398" s="107">
        <v>0</v>
      </c>
      <c r="N1398" s="56" t="str">
        <f t="shared" si="62"/>
        <v>Camille Johnson, REALTORS</v>
      </c>
    </row>
    <row r="1399" spans="1:14" outlineLevel="2" x14ac:dyDescent="0.2">
      <c r="A1399" t="s">
        <v>1702</v>
      </c>
      <c r="B1399" t="s">
        <v>1535</v>
      </c>
      <c r="C1399" s="3" t="s">
        <v>2173</v>
      </c>
      <c r="D1399" t="s">
        <v>6</v>
      </c>
      <c r="E1399" s="102">
        <v>43482</v>
      </c>
      <c r="F1399" s="115">
        <v>101400</v>
      </c>
      <c r="G1399" s="31">
        <v>20190846</v>
      </c>
      <c r="H1399" s="108">
        <v>1</v>
      </c>
      <c r="I1399" s="108">
        <v>1</v>
      </c>
      <c r="J1399" s="31">
        <v>1</v>
      </c>
      <c r="K1399" s="117">
        <f t="shared" si="61"/>
        <v>1</v>
      </c>
      <c r="L1399" s="107">
        <v>0</v>
      </c>
      <c r="M1399" s="107">
        <v>0</v>
      </c>
      <c r="N1399" s="56" t="str">
        <f t="shared" si="62"/>
        <v>Camille Johnson, REALTORS</v>
      </c>
    </row>
    <row r="1400" spans="1:14" outlineLevel="2" x14ac:dyDescent="0.2">
      <c r="A1400" t="s">
        <v>1702</v>
      </c>
      <c r="B1400" t="s">
        <v>1535</v>
      </c>
      <c r="C1400" s="3" t="s">
        <v>2124</v>
      </c>
      <c r="D1400" t="s">
        <v>7</v>
      </c>
      <c r="E1400" s="102">
        <v>43474</v>
      </c>
      <c r="F1400" s="115">
        <v>747000</v>
      </c>
      <c r="G1400" s="31" t="s">
        <v>838</v>
      </c>
      <c r="H1400" s="108">
        <v>1</v>
      </c>
      <c r="I1400" s="108">
        <v>0</v>
      </c>
      <c r="J1400" s="31">
        <v>1</v>
      </c>
      <c r="K1400" s="117">
        <f t="shared" si="61"/>
        <v>1</v>
      </c>
      <c r="L1400" s="107">
        <v>1</v>
      </c>
      <c r="M1400" s="107">
        <v>0</v>
      </c>
      <c r="N1400" s="56" t="str">
        <f t="shared" si="62"/>
        <v>Camille Johnson, REALTORS</v>
      </c>
    </row>
    <row r="1401" spans="1:14" outlineLevel="2" x14ac:dyDescent="0.2">
      <c r="A1401" t="s">
        <v>1702</v>
      </c>
      <c r="B1401" t="s">
        <v>1535</v>
      </c>
      <c r="C1401" s="3" t="s">
        <v>3198</v>
      </c>
      <c r="D1401" t="s">
        <v>1126</v>
      </c>
      <c r="E1401" s="102">
        <v>43602</v>
      </c>
      <c r="F1401" s="115">
        <v>185000</v>
      </c>
      <c r="G1401" s="31" t="s">
        <v>838</v>
      </c>
      <c r="H1401" s="108">
        <v>1</v>
      </c>
      <c r="I1401" s="108">
        <v>0</v>
      </c>
      <c r="J1401" s="31">
        <v>1</v>
      </c>
      <c r="K1401" s="117">
        <f t="shared" si="61"/>
        <v>1</v>
      </c>
      <c r="L1401" s="107">
        <v>0</v>
      </c>
      <c r="M1401" s="107">
        <v>0</v>
      </c>
      <c r="N1401" s="56" t="str">
        <f t="shared" si="62"/>
        <v>Camille Johnson, REALTORS</v>
      </c>
    </row>
    <row r="1402" spans="1:14" outlineLevel="2" x14ac:dyDescent="0.2">
      <c r="A1402" t="s">
        <v>1702</v>
      </c>
      <c r="B1402" t="s">
        <v>1535</v>
      </c>
      <c r="C1402" s="3" t="s">
        <v>3315</v>
      </c>
      <c r="D1402" t="s">
        <v>216</v>
      </c>
      <c r="E1402" s="102">
        <v>43615</v>
      </c>
      <c r="F1402" s="115">
        <v>207000</v>
      </c>
      <c r="G1402" s="31" t="s">
        <v>838</v>
      </c>
      <c r="H1402" s="108">
        <v>1</v>
      </c>
      <c r="I1402" s="108">
        <v>0</v>
      </c>
      <c r="J1402" s="31">
        <v>1</v>
      </c>
      <c r="K1402" s="117">
        <f t="shared" si="61"/>
        <v>1</v>
      </c>
      <c r="L1402" s="107">
        <v>0</v>
      </c>
      <c r="M1402" s="107">
        <v>0</v>
      </c>
      <c r="N1402" s="56" t="str">
        <f t="shared" si="62"/>
        <v>Camille Johnson, REALTORS</v>
      </c>
    </row>
    <row r="1403" spans="1:14" outlineLevel="2" x14ac:dyDescent="0.2">
      <c r="A1403" t="s">
        <v>1702</v>
      </c>
      <c r="B1403" t="s">
        <v>1535</v>
      </c>
      <c r="C1403" t="s">
        <v>2566</v>
      </c>
      <c r="D1403" t="s">
        <v>6</v>
      </c>
      <c r="E1403" s="3">
        <v>43535</v>
      </c>
      <c r="F1403" s="115">
        <v>126900</v>
      </c>
      <c r="G1403" s="34" t="s">
        <v>838</v>
      </c>
      <c r="H1403" s="108">
        <v>1</v>
      </c>
      <c r="I1403" s="108">
        <v>0</v>
      </c>
      <c r="J1403" s="31">
        <v>0</v>
      </c>
      <c r="K1403" s="117">
        <f t="shared" si="61"/>
        <v>0</v>
      </c>
      <c r="L1403" s="107">
        <v>0</v>
      </c>
      <c r="M1403" s="107">
        <v>0</v>
      </c>
      <c r="N1403" s="56" t="str">
        <f t="shared" si="62"/>
        <v>Camille Johnson, REALTORS</v>
      </c>
    </row>
    <row r="1404" spans="1:14" outlineLevel="2" x14ac:dyDescent="0.2">
      <c r="A1404" t="s">
        <v>1702</v>
      </c>
      <c r="B1404" t="s">
        <v>1535</v>
      </c>
      <c r="C1404" t="s">
        <v>3303</v>
      </c>
      <c r="D1404" t="s">
        <v>6</v>
      </c>
      <c r="E1404" s="3">
        <v>43614</v>
      </c>
      <c r="F1404" s="115">
        <v>130000</v>
      </c>
      <c r="G1404" s="34" t="s">
        <v>838</v>
      </c>
      <c r="H1404" s="108">
        <v>1</v>
      </c>
      <c r="I1404" s="108">
        <v>0</v>
      </c>
      <c r="J1404" s="31">
        <v>0</v>
      </c>
      <c r="K1404" s="117">
        <f t="shared" si="61"/>
        <v>0</v>
      </c>
      <c r="L1404" s="107">
        <v>0</v>
      </c>
      <c r="M1404" s="107">
        <v>0</v>
      </c>
      <c r="N1404" s="56" t="str">
        <f t="shared" si="62"/>
        <v>Camille Johnson, REALTORS</v>
      </c>
    </row>
    <row r="1405" spans="1:14" outlineLevel="2" x14ac:dyDescent="0.2">
      <c r="A1405" t="s">
        <v>1702</v>
      </c>
      <c r="B1405" t="s">
        <v>1535</v>
      </c>
      <c r="C1405" t="s">
        <v>2301</v>
      </c>
      <c r="D1405" t="s">
        <v>70</v>
      </c>
      <c r="E1405" s="3">
        <v>43500</v>
      </c>
      <c r="F1405" s="115">
        <v>179900</v>
      </c>
      <c r="G1405" s="34" t="s">
        <v>838</v>
      </c>
      <c r="H1405" s="108">
        <v>1</v>
      </c>
      <c r="I1405" s="108">
        <v>0</v>
      </c>
      <c r="J1405" s="31">
        <v>0</v>
      </c>
      <c r="K1405" s="117">
        <f t="shared" si="61"/>
        <v>0</v>
      </c>
      <c r="L1405" s="107">
        <v>0</v>
      </c>
      <c r="M1405" s="107">
        <v>0</v>
      </c>
      <c r="N1405" s="56" t="str">
        <f t="shared" si="62"/>
        <v>Camille Johnson, REALTORS</v>
      </c>
    </row>
    <row r="1406" spans="1:14" outlineLevel="2" x14ac:dyDescent="0.2">
      <c r="A1406" t="s">
        <v>1702</v>
      </c>
      <c r="B1406" t="s">
        <v>1535</v>
      </c>
      <c r="C1406" t="s">
        <v>3127</v>
      </c>
      <c r="D1406" t="s">
        <v>6</v>
      </c>
      <c r="E1406" s="3">
        <v>43595</v>
      </c>
      <c r="F1406" s="115">
        <v>191750</v>
      </c>
      <c r="G1406" s="34">
        <v>20190632</v>
      </c>
      <c r="H1406" s="108">
        <v>1</v>
      </c>
      <c r="I1406" s="108">
        <v>1</v>
      </c>
      <c r="J1406" s="31">
        <v>0</v>
      </c>
      <c r="K1406" s="117">
        <f t="shared" si="61"/>
        <v>0</v>
      </c>
      <c r="L1406" s="107">
        <v>0</v>
      </c>
      <c r="M1406" s="107">
        <v>0</v>
      </c>
      <c r="N1406" s="56" t="str">
        <f t="shared" si="62"/>
        <v>Camille Johnson, REALTORS</v>
      </c>
    </row>
    <row r="1407" spans="1:14" outlineLevel="2" x14ac:dyDescent="0.2">
      <c r="A1407" t="s">
        <v>1702</v>
      </c>
      <c r="B1407" t="s">
        <v>1535</v>
      </c>
      <c r="C1407" t="s">
        <v>2173</v>
      </c>
      <c r="D1407" t="s">
        <v>1249</v>
      </c>
      <c r="E1407" s="3">
        <v>43600</v>
      </c>
      <c r="F1407" s="115">
        <v>209000</v>
      </c>
      <c r="G1407" s="34">
        <v>20190846</v>
      </c>
      <c r="H1407" s="108">
        <v>1</v>
      </c>
      <c r="I1407" s="108">
        <v>1</v>
      </c>
      <c r="J1407" s="31">
        <v>0</v>
      </c>
      <c r="K1407" s="117">
        <f t="shared" si="61"/>
        <v>0</v>
      </c>
      <c r="L1407" s="107">
        <v>0</v>
      </c>
      <c r="M1407" s="107">
        <v>0</v>
      </c>
      <c r="N1407" s="56" t="str">
        <f t="shared" si="62"/>
        <v>Camille Johnson, REALTORS</v>
      </c>
    </row>
    <row r="1408" spans="1:14" outlineLevel="2" x14ac:dyDescent="0.2">
      <c r="A1408" t="s">
        <v>1702</v>
      </c>
      <c r="B1408" t="s">
        <v>1535</v>
      </c>
      <c r="C1408" t="s">
        <v>2571</v>
      </c>
      <c r="D1408" t="s">
        <v>6</v>
      </c>
      <c r="E1408" s="3">
        <v>43535</v>
      </c>
      <c r="F1408" s="115">
        <v>310000</v>
      </c>
      <c r="G1408" s="34">
        <v>20190363</v>
      </c>
      <c r="H1408" s="108">
        <v>1</v>
      </c>
      <c r="I1408" s="108">
        <v>1</v>
      </c>
      <c r="J1408" s="31">
        <v>0</v>
      </c>
      <c r="K1408" s="117">
        <f t="shared" si="61"/>
        <v>0</v>
      </c>
      <c r="L1408" s="107">
        <v>0</v>
      </c>
      <c r="M1408" s="107">
        <v>0</v>
      </c>
      <c r="N1408" s="56" t="str">
        <f t="shared" si="62"/>
        <v>Camille Johnson, REALTORS</v>
      </c>
    </row>
    <row r="1409" spans="1:14" outlineLevel="1" x14ac:dyDescent="0.2">
      <c r="A1409" s="29" t="s">
        <v>1702</v>
      </c>
      <c r="F1409" s="115">
        <f>SUBTOTAL(9,F1395:F1408)</f>
        <v>3124224</v>
      </c>
      <c r="H1409" s="108">
        <f>SUBTOTAL(9,H1395:H1408)</f>
        <v>14</v>
      </c>
      <c r="I1409" s="108">
        <f>SUBTOTAL(9,I1395:I1408)</f>
        <v>5</v>
      </c>
      <c r="J1409" s="31">
        <f>SUBTOTAL(9,J1395:J1408)</f>
        <v>8</v>
      </c>
      <c r="K1409" s="117">
        <f t="shared" si="61"/>
        <v>0.5714285714285714</v>
      </c>
      <c r="L1409" s="107">
        <f>SUBTOTAL(9,L1395:L1408)</f>
        <v>1</v>
      </c>
      <c r="M1409" s="107">
        <f>SUBTOTAL(9,M1395:M1408)</f>
        <v>0</v>
      </c>
      <c r="N1409" s="56" t="str">
        <f t="shared" si="62"/>
        <v>Camille Johnson, REALTORS</v>
      </c>
    </row>
    <row r="1410" spans="1:14" outlineLevel="2" x14ac:dyDescent="0.2">
      <c r="A1410" t="s">
        <v>2493</v>
      </c>
      <c r="B1410" t="s">
        <v>1258</v>
      </c>
      <c r="C1410" s="3" t="s">
        <v>2494</v>
      </c>
      <c r="D1410" t="s">
        <v>6</v>
      </c>
      <c r="E1410" s="102">
        <v>43525</v>
      </c>
      <c r="F1410" s="115">
        <v>219000</v>
      </c>
      <c r="G1410" s="31" t="s">
        <v>838</v>
      </c>
      <c r="H1410" s="108">
        <v>1</v>
      </c>
      <c r="I1410" s="108">
        <v>0</v>
      </c>
      <c r="J1410" s="31">
        <v>1</v>
      </c>
      <c r="K1410" s="117">
        <f t="shared" si="61"/>
        <v>1</v>
      </c>
      <c r="L1410" s="107">
        <v>1</v>
      </c>
      <c r="M1410" s="107">
        <v>0</v>
      </c>
      <c r="N1410" s="56" t="str">
        <f t="shared" si="62"/>
        <v>Re/Max Centex, REALTORS</v>
      </c>
    </row>
    <row r="1411" spans="1:14" outlineLevel="1" x14ac:dyDescent="0.2">
      <c r="A1411" s="29" t="s">
        <v>2493</v>
      </c>
      <c r="C1411" s="3"/>
      <c r="E1411" s="102"/>
      <c r="F1411" s="115">
        <f>SUBTOTAL(9,F1410:F1410)</f>
        <v>219000</v>
      </c>
      <c r="G1411" s="31"/>
      <c r="H1411" s="108">
        <f>SUBTOTAL(9,H1410:H1410)</f>
        <v>1</v>
      </c>
      <c r="I1411" s="108">
        <f>SUBTOTAL(9,I1410:I1410)</f>
        <v>0</v>
      </c>
      <c r="J1411" s="31">
        <f>SUBTOTAL(9,J1410:J1410)</f>
        <v>1</v>
      </c>
      <c r="K1411" s="117">
        <f t="shared" ref="K1411:K1474" si="63">+J1411/H1411</f>
        <v>1</v>
      </c>
      <c r="L1411" s="107">
        <f>SUBTOTAL(9,L1410:L1410)</f>
        <v>1</v>
      </c>
      <c r="M1411" s="107">
        <f>SUBTOTAL(9,M1410:M1410)</f>
        <v>0</v>
      </c>
      <c r="N1411" s="56" t="str">
        <f t="shared" ref="N1411:N1474" si="64">IF(B1411="",B1410,B1411)</f>
        <v>Re/Max Centex, REALTORS</v>
      </c>
    </row>
    <row r="1412" spans="1:14" outlineLevel="2" x14ac:dyDescent="0.2">
      <c r="A1412" t="s">
        <v>1932</v>
      </c>
      <c r="B1412" t="s">
        <v>1840</v>
      </c>
      <c r="C1412" t="s">
        <v>3063</v>
      </c>
      <c r="D1412" t="s">
        <v>6</v>
      </c>
      <c r="E1412" s="3">
        <v>43591</v>
      </c>
      <c r="F1412" s="115">
        <v>180000</v>
      </c>
      <c r="G1412" s="34" t="s">
        <v>838</v>
      </c>
      <c r="H1412" s="108">
        <v>1</v>
      </c>
      <c r="I1412" s="108">
        <v>0</v>
      </c>
      <c r="J1412" s="31">
        <v>0</v>
      </c>
      <c r="K1412" s="117">
        <f t="shared" si="63"/>
        <v>0</v>
      </c>
      <c r="L1412" s="107">
        <v>0</v>
      </c>
      <c r="M1412" s="107">
        <v>0</v>
      </c>
      <c r="N1412" s="56" t="str">
        <f t="shared" si="64"/>
        <v>Kelly, Realtors</v>
      </c>
    </row>
    <row r="1413" spans="1:14" outlineLevel="1" x14ac:dyDescent="0.2">
      <c r="A1413" s="29" t="s">
        <v>1932</v>
      </c>
      <c r="F1413" s="115">
        <f>SUBTOTAL(9,F1412:F1412)</f>
        <v>180000</v>
      </c>
      <c r="H1413" s="108">
        <f>SUBTOTAL(9,H1412:H1412)</f>
        <v>1</v>
      </c>
      <c r="I1413" s="108">
        <f>SUBTOTAL(9,I1412:I1412)</f>
        <v>0</v>
      </c>
      <c r="J1413" s="31">
        <f>SUBTOTAL(9,J1412:J1412)</f>
        <v>0</v>
      </c>
      <c r="K1413" s="117">
        <f t="shared" si="63"/>
        <v>0</v>
      </c>
      <c r="L1413" s="107">
        <f>SUBTOTAL(9,L1412:L1412)</f>
        <v>0</v>
      </c>
      <c r="M1413" s="107">
        <f>SUBTOTAL(9,M1412:M1412)</f>
        <v>0</v>
      </c>
      <c r="N1413" s="56" t="str">
        <f t="shared" si="64"/>
        <v>Kelly, Realtors</v>
      </c>
    </row>
    <row r="1414" spans="1:14" outlineLevel="2" x14ac:dyDescent="0.2">
      <c r="A1414" t="s">
        <v>1695</v>
      </c>
      <c r="B1414" t="s">
        <v>1842</v>
      </c>
      <c r="C1414" s="3" t="s">
        <v>2873</v>
      </c>
      <c r="D1414" t="s">
        <v>123</v>
      </c>
      <c r="E1414" s="102">
        <v>43570</v>
      </c>
      <c r="F1414" s="115">
        <v>195900</v>
      </c>
      <c r="G1414" s="31">
        <v>20190562</v>
      </c>
      <c r="H1414" s="108">
        <v>1</v>
      </c>
      <c r="I1414" s="108">
        <v>1</v>
      </c>
      <c r="J1414" s="31">
        <v>1</v>
      </c>
      <c r="K1414" s="117">
        <f t="shared" si="63"/>
        <v>1</v>
      </c>
      <c r="L1414" s="107">
        <v>0</v>
      </c>
      <c r="M1414" s="107">
        <v>0</v>
      </c>
      <c r="N1414" s="56" t="str">
        <f t="shared" si="64"/>
        <v>Coldwell Banker Apex, REALTORS</v>
      </c>
    </row>
    <row r="1415" spans="1:14" outlineLevel="2" x14ac:dyDescent="0.2">
      <c r="A1415" t="s">
        <v>1695</v>
      </c>
      <c r="B1415" t="s">
        <v>1842</v>
      </c>
      <c r="C1415" s="3" t="s">
        <v>2970</v>
      </c>
      <c r="D1415" t="s">
        <v>6</v>
      </c>
      <c r="E1415" s="102">
        <v>43581</v>
      </c>
      <c r="F1415" s="115">
        <v>110500</v>
      </c>
      <c r="G1415" s="31">
        <v>20190619</v>
      </c>
      <c r="H1415" s="108">
        <v>1</v>
      </c>
      <c r="I1415" s="108">
        <v>1</v>
      </c>
      <c r="J1415" s="31">
        <v>1</v>
      </c>
      <c r="K1415" s="117">
        <f t="shared" si="63"/>
        <v>1</v>
      </c>
      <c r="L1415" s="107">
        <v>0</v>
      </c>
      <c r="M1415" s="107">
        <v>0</v>
      </c>
      <c r="N1415" s="56" t="str">
        <f t="shared" si="64"/>
        <v>Coldwell Banker Apex, REALTORS</v>
      </c>
    </row>
    <row r="1416" spans="1:14" outlineLevel="2" x14ac:dyDescent="0.2">
      <c r="A1416" t="s">
        <v>1695</v>
      </c>
      <c r="B1416" t="s">
        <v>1842</v>
      </c>
      <c r="C1416" s="3" t="s">
        <v>3116</v>
      </c>
      <c r="D1416" t="s">
        <v>6</v>
      </c>
      <c r="E1416" s="102">
        <v>43595</v>
      </c>
      <c r="F1416" s="115">
        <v>119900</v>
      </c>
      <c r="G1416" s="31">
        <v>20190782</v>
      </c>
      <c r="H1416" s="108">
        <v>1</v>
      </c>
      <c r="I1416" s="108">
        <v>1</v>
      </c>
      <c r="J1416" s="31">
        <v>1</v>
      </c>
      <c r="K1416" s="117">
        <f t="shared" si="63"/>
        <v>1</v>
      </c>
      <c r="L1416" s="107">
        <v>0</v>
      </c>
      <c r="M1416" s="107">
        <v>0</v>
      </c>
      <c r="N1416" s="56" t="str">
        <f t="shared" si="64"/>
        <v>Coldwell Banker Apex, REALTORS</v>
      </c>
    </row>
    <row r="1417" spans="1:14" outlineLevel="2" x14ac:dyDescent="0.2">
      <c r="A1417" t="s">
        <v>1695</v>
      </c>
      <c r="B1417" t="s">
        <v>1842</v>
      </c>
      <c r="C1417" t="s">
        <v>2405</v>
      </c>
      <c r="D1417" t="s">
        <v>6</v>
      </c>
      <c r="E1417" s="3">
        <v>43517</v>
      </c>
      <c r="F1417" s="115">
        <v>75000</v>
      </c>
      <c r="G1417" s="17" t="s">
        <v>838</v>
      </c>
      <c r="H1417" s="108">
        <v>1</v>
      </c>
      <c r="I1417" s="108">
        <v>0</v>
      </c>
      <c r="J1417" s="31">
        <v>0</v>
      </c>
      <c r="K1417" s="117">
        <f t="shared" si="63"/>
        <v>0</v>
      </c>
      <c r="L1417" s="107">
        <v>0</v>
      </c>
      <c r="M1417" s="107">
        <v>0</v>
      </c>
      <c r="N1417" s="56" t="str">
        <f t="shared" si="64"/>
        <v>Coldwell Banker Apex, REALTORS</v>
      </c>
    </row>
    <row r="1418" spans="1:14" outlineLevel="1" x14ac:dyDescent="0.2">
      <c r="A1418" s="29" t="s">
        <v>1695</v>
      </c>
      <c r="F1418" s="115">
        <f>SUBTOTAL(9,F1414:F1417)</f>
        <v>501300</v>
      </c>
      <c r="G1418" s="17"/>
      <c r="H1418" s="108">
        <f>SUBTOTAL(9,H1414:H1417)</f>
        <v>4</v>
      </c>
      <c r="I1418" s="108">
        <f>SUBTOTAL(9,I1414:I1417)</f>
        <v>3</v>
      </c>
      <c r="J1418" s="31">
        <f>SUBTOTAL(9,J1414:J1417)</f>
        <v>3</v>
      </c>
      <c r="K1418" s="117">
        <f t="shared" si="63"/>
        <v>0.75</v>
      </c>
      <c r="L1418" s="107">
        <f>SUBTOTAL(9,L1414:L1417)</f>
        <v>0</v>
      </c>
      <c r="M1418" s="107">
        <f>SUBTOTAL(9,M1414:M1417)</f>
        <v>0</v>
      </c>
      <c r="N1418" s="56" t="str">
        <f t="shared" si="64"/>
        <v>Coldwell Banker Apex, REALTORS</v>
      </c>
    </row>
    <row r="1419" spans="1:14" outlineLevel="2" x14ac:dyDescent="0.2">
      <c r="A1419" t="s">
        <v>1147</v>
      </c>
      <c r="B1419" t="s">
        <v>1842</v>
      </c>
      <c r="C1419" s="3" t="s">
        <v>3062</v>
      </c>
      <c r="D1419" t="s">
        <v>6</v>
      </c>
      <c r="E1419" s="102">
        <v>43591</v>
      </c>
      <c r="F1419" s="115">
        <v>179000</v>
      </c>
      <c r="G1419" s="31" t="s">
        <v>838</v>
      </c>
      <c r="H1419" s="108">
        <v>1</v>
      </c>
      <c r="I1419" s="108">
        <v>0</v>
      </c>
      <c r="J1419" s="31">
        <v>1</v>
      </c>
      <c r="K1419" s="117">
        <f t="shared" si="63"/>
        <v>1</v>
      </c>
      <c r="L1419" s="107">
        <v>0</v>
      </c>
      <c r="M1419" s="107">
        <v>0</v>
      </c>
      <c r="N1419" s="56" t="str">
        <f t="shared" si="64"/>
        <v>Coldwell Banker Apex, REALTORS</v>
      </c>
    </row>
    <row r="1420" spans="1:14" outlineLevel="1" x14ac:dyDescent="0.2">
      <c r="A1420" s="29" t="s">
        <v>1147</v>
      </c>
      <c r="C1420" s="3"/>
      <c r="E1420" s="102"/>
      <c r="F1420" s="115">
        <f>SUBTOTAL(9,F1419:F1419)</f>
        <v>179000</v>
      </c>
      <c r="G1420" s="31"/>
      <c r="H1420" s="108">
        <f>SUBTOTAL(9,H1419:H1419)</f>
        <v>1</v>
      </c>
      <c r="I1420" s="108">
        <f>SUBTOTAL(9,I1419:I1419)</f>
        <v>0</v>
      </c>
      <c r="J1420" s="31">
        <f>SUBTOTAL(9,J1419:J1419)</f>
        <v>1</v>
      </c>
      <c r="K1420" s="117">
        <f t="shared" si="63"/>
        <v>1</v>
      </c>
      <c r="L1420" s="107">
        <f>SUBTOTAL(9,L1419:L1419)</f>
        <v>0</v>
      </c>
      <c r="M1420" s="107">
        <f>SUBTOTAL(9,M1419:M1419)</f>
        <v>0</v>
      </c>
      <c r="N1420" s="56" t="str">
        <f t="shared" si="64"/>
        <v>Coldwell Banker Apex, REALTORS</v>
      </c>
    </row>
    <row r="1421" spans="1:14" outlineLevel="2" x14ac:dyDescent="0.2">
      <c r="A1421" t="s">
        <v>2131</v>
      </c>
      <c r="B1421" t="s">
        <v>839</v>
      </c>
      <c r="C1421" s="3" t="s">
        <v>2132</v>
      </c>
      <c r="D1421" t="s">
        <v>123</v>
      </c>
      <c r="E1421" s="102">
        <v>43475</v>
      </c>
      <c r="F1421" s="115">
        <v>98000</v>
      </c>
      <c r="G1421" s="31" t="s">
        <v>838</v>
      </c>
      <c r="H1421" s="108">
        <v>1</v>
      </c>
      <c r="I1421" s="108">
        <v>0</v>
      </c>
      <c r="J1421" s="31">
        <v>1</v>
      </c>
      <c r="K1421" s="117">
        <f t="shared" si="63"/>
        <v>1</v>
      </c>
      <c r="L1421" s="107">
        <v>0</v>
      </c>
      <c r="M1421" s="107">
        <v>0</v>
      </c>
      <c r="N1421" s="56" t="str">
        <f t="shared" si="64"/>
        <v>Jana Nors Real Estate</v>
      </c>
    </row>
    <row r="1422" spans="1:14" outlineLevel="2" x14ac:dyDescent="0.2">
      <c r="A1422" t="s">
        <v>2131</v>
      </c>
      <c r="B1422" t="s">
        <v>839</v>
      </c>
      <c r="C1422" s="3" t="s">
        <v>2762</v>
      </c>
      <c r="D1422" t="s">
        <v>301</v>
      </c>
      <c r="E1422" s="102">
        <v>43556</v>
      </c>
      <c r="F1422" s="115">
        <v>212500</v>
      </c>
      <c r="G1422" s="31" t="s">
        <v>838</v>
      </c>
      <c r="H1422" s="108">
        <v>1</v>
      </c>
      <c r="I1422" s="108">
        <v>0</v>
      </c>
      <c r="J1422" s="31">
        <v>1</v>
      </c>
      <c r="K1422" s="117">
        <f t="shared" si="63"/>
        <v>1</v>
      </c>
      <c r="L1422" s="107">
        <v>0</v>
      </c>
      <c r="M1422" s="107">
        <v>0</v>
      </c>
      <c r="N1422" s="56" t="str">
        <f t="shared" si="64"/>
        <v>Jana Nors Real Estate</v>
      </c>
    </row>
    <row r="1423" spans="1:14" outlineLevel="2" x14ac:dyDescent="0.2">
      <c r="A1423" t="s">
        <v>2131</v>
      </c>
      <c r="B1423" t="s">
        <v>839</v>
      </c>
      <c r="C1423" s="3" t="s">
        <v>3035</v>
      </c>
      <c r="D1423" t="s">
        <v>6</v>
      </c>
      <c r="E1423" s="102">
        <v>43586</v>
      </c>
      <c r="F1423" s="115">
        <v>315000</v>
      </c>
      <c r="G1423" s="31" t="s">
        <v>838</v>
      </c>
      <c r="H1423" s="108">
        <v>1</v>
      </c>
      <c r="I1423" s="108">
        <v>0</v>
      </c>
      <c r="J1423" s="31">
        <v>1</v>
      </c>
      <c r="K1423" s="117">
        <f t="shared" si="63"/>
        <v>1</v>
      </c>
      <c r="L1423" s="107">
        <v>0</v>
      </c>
      <c r="M1423" s="107">
        <v>0</v>
      </c>
      <c r="N1423" s="56" t="str">
        <f t="shared" si="64"/>
        <v>Jana Nors Real Estate</v>
      </c>
    </row>
    <row r="1424" spans="1:14" outlineLevel="2" x14ac:dyDescent="0.2">
      <c r="A1424" t="s">
        <v>2131</v>
      </c>
      <c r="B1424" t="s">
        <v>839</v>
      </c>
      <c r="C1424" s="3" t="s">
        <v>2458</v>
      </c>
      <c r="D1424" t="s">
        <v>6</v>
      </c>
      <c r="E1424" s="102">
        <v>43524</v>
      </c>
      <c r="F1424" s="115">
        <v>369000</v>
      </c>
      <c r="G1424" s="31">
        <v>20190220</v>
      </c>
      <c r="H1424" s="108">
        <v>1</v>
      </c>
      <c r="I1424" s="108">
        <v>1</v>
      </c>
      <c r="J1424" s="31">
        <v>1</v>
      </c>
      <c r="K1424" s="117">
        <f t="shared" si="63"/>
        <v>1</v>
      </c>
      <c r="L1424" s="107">
        <v>0</v>
      </c>
      <c r="M1424" s="107">
        <v>0</v>
      </c>
      <c r="N1424" s="56" t="str">
        <f t="shared" si="64"/>
        <v>Jana Nors Real Estate</v>
      </c>
    </row>
    <row r="1425" spans="1:14" outlineLevel="2" x14ac:dyDescent="0.2">
      <c r="A1425" t="s">
        <v>2131</v>
      </c>
      <c r="B1425" t="s">
        <v>839</v>
      </c>
      <c r="C1425" s="3" t="s">
        <v>2838</v>
      </c>
      <c r="D1425" t="s">
        <v>6</v>
      </c>
      <c r="E1425" s="102">
        <v>43565</v>
      </c>
      <c r="F1425" s="115">
        <v>275000</v>
      </c>
      <c r="G1425" s="31" t="s">
        <v>838</v>
      </c>
      <c r="H1425" s="108">
        <v>1</v>
      </c>
      <c r="I1425" s="108">
        <v>0</v>
      </c>
      <c r="J1425" s="31">
        <v>1</v>
      </c>
      <c r="K1425" s="117">
        <f t="shared" si="63"/>
        <v>1</v>
      </c>
      <c r="L1425" s="107">
        <v>0</v>
      </c>
      <c r="M1425" s="107">
        <v>0</v>
      </c>
      <c r="N1425" s="56" t="str">
        <f t="shared" si="64"/>
        <v>Jana Nors Real Estate</v>
      </c>
    </row>
    <row r="1426" spans="1:14" outlineLevel="2" x14ac:dyDescent="0.2">
      <c r="A1426" t="s">
        <v>2131</v>
      </c>
      <c r="B1426" t="s">
        <v>839</v>
      </c>
      <c r="C1426" s="3" t="s">
        <v>2986</v>
      </c>
      <c r="D1426" s="2" t="s">
        <v>110</v>
      </c>
      <c r="E1426" s="126">
        <v>43584</v>
      </c>
      <c r="F1426" s="127">
        <v>30000</v>
      </c>
      <c r="G1426" s="129" t="s">
        <v>838</v>
      </c>
      <c r="H1426" s="108">
        <v>1</v>
      </c>
      <c r="I1426" s="108">
        <v>0</v>
      </c>
      <c r="J1426" s="31">
        <v>0</v>
      </c>
      <c r="K1426" s="117">
        <f t="shared" si="63"/>
        <v>0</v>
      </c>
      <c r="L1426" s="107">
        <v>0</v>
      </c>
      <c r="M1426" s="107">
        <v>0</v>
      </c>
      <c r="N1426" s="56" t="str">
        <f t="shared" si="64"/>
        <v>Jana Nors Real Estate</v>
      </c>
    </row>
    <row r="1427" spans="1:14" outlineLevel="2" x14ac:dyDescent="0.2">
      <c r="A1427" t="s">
        <v>2131</v>
      </c>
      <c r="B1427" t="s">
        <v>839</v>
      </c>
      <c r="C1427" t="s">
        <v>2388</v>
      </c>
      <c r="D1427" t="s">
        <v>110</v>
      </c>
      <c r="E1427" s="3">
        <v>43515</v>
      </c>
      <c r="F1427" s="115">
        <v>42000</v>
      </c>
      <c r="G1427" s="17" t="s">
        <v>838</v>
      </c>
      <c r="H1427" s="108">
        <v>1</v>
      </c>
      <c r="I1427" s="108">
        <v>0</v>
      </c>
      <c r="J1427" s="31">
        <v>0</v>
      </c>
      <c r="K1427" s="117">
        <f t="shared" si="63"/>
        <v>0</v>
      </c>
      <c r="L1427" s="107">
        <v>0</v>
      </c>
      <c r="M1427" s="107">
        <v>0</v>
      </c>
      <c r="N1427" s="56" t="str">
        <f t="shared" si="64"/>
        <v>Jana Nors Real Estate</v>
      </c>
    </row>
    <row r="1428" spans="1:14" outlineLevel="2" x14ac:dyDescent="0.2">
      <c r="A1428" t="s">
        <v>2131</v>
      </c>
      <c r="B1428" t="s">
        <v>839</v>
      </c>
      <c r="C1428" t="s">
        <v>3051</v>
      </c>
      <c r="D1428" t="s">
        <v>11</v>
      </c>
      <c r="E1428" s="3">
        <v>43588</v>
      </c>
      <c r="F1428" s="115">
        <v>310000</v>
      </c>
      <c r="G1428" s="34" t="s">
        <v>838</v>
      </c>
      <c r="H1428" s="108">
        <v>1</v>
      </c>
      <c r="I1428" s="108">
        <v>0</v>
      </c>
      <c r="J1428" s="31">
        <v>0</v>
      </c>
      <c r="K1428" s="117">
        <f t="shared" si="63"/>
        <v>0</v>
      </c>
      <c r="L1428" s="107">
        <v>0</v>
      </c>
      <c r="M1428" s="107">
        <v>0</v>
      </c>
      <c r="N1428" s="56" t="str">
        <f t="shared" si="64"/>
        <v>Jana Nors Real Estate</v>
      </c>
    </row>
    <row r="1429" spans="1:14" outlineLevel="1" x14ac:dyDescent="0.2">
      <c r="A1429" s="29" t="s">
        <v>2131</v>
      </c>
      <c r="F1429" s="115">
        <f>SUBTOTAL(9,F1421:F1428)</f>
        <v>1651500</v>
      </c>
      <c r="H1429" s="108">
        <f>SUBTOTAL(9,H1421:H1428)</f>
        <v>8</v>
      </c>
      <c r="I1429" s="108">
        <f>SUBTOTAL(9,I1421:I1428)</f>
        <v>1</v>
      </c>
      <c r="J1429" s="31">
        <f>SUBTOTAL(9,J1421:J1428)</f>
        <v>5</v>
      </c>
      <c r="K1429" s="117">
        <f t="shared" si="63"/>
        <v>0.625</v>
      </c>
      <c r="L1429" s="107">
        <f>SUBTOTAL(9,L1421:L1428)</f>
        <v>0</v>
      </c>
      <c r="M1429" s="107">
        <f>SUBTOTAL(9,M1421:M1428)</f>
        <v>0</v>
      </c>
      <c r="N1429" s="56" t="str">
        <f t="shared" si="64"/>
        <v>Jana Nors Real Estate</v>
      </c>
    </row>
    <row r="1430" spans="1:14" outlineLevel="2" x14ac:dyDescent="0.2">
      <c r="A1430" t="s">
        <v>1692</v>
      </c>
      <c r="B1430" t="s">
        <v>2029</v>
      </c>
      <c r="C1430" s="3" t="s">
        <v>2810</v>
      </c>
      <c r="D1430" t="s">
        <v>213</v>
      </c>
      <c r="E1430" s="102">
        <v>43560</v>
      </c>
      <c r="F1430" s="115">
        <v>204000</v>
      </c>
      <c r="G1430" s="31" t="s">
        <v>838</v>
      </c>
      <c r="H1430" s="108">
        <v>1</v>
      </c>
      <c r="I1430" s="108">
        <v>0</v>
      </c>
      <c r="J1430" s="31">
        <v>1</v>
      </c>
      <c r="K1430" s="117">
        <f t="shared" si="63"/>
        <v>1</v>
      </c>
      <c r="L1430" s="107">
        <v>1</v>
      </c>
      <c r="M1430" s="107">
        <v>0</v>
      </c>
      <c r="N1430" s="56" t="str">
        <f t="shared" si="64"/>
        <v>Cook Appraisals, Inc</v>
      </c>
    </row>
    <row r="1431" spans="1:14" outlineLevel="1" x14ac:dyDescent="0.2">
      <c r="A1431" s="29" t="s">
        <v>1692</v>
      </c>
      <c r="C1431" s="3"/>
      <c r="E1431" s="102"/>
      <c r="F1431" s="115">
        <f>SUBTOTAL(9,F1430:F1430)</f>
        <v>204000</v>
      </c>
      <c r="G1431" s="31"/>
      <c r="H1431" s="108">
        <f>SUBTOTAL(9,H1430:H1430)</f>
        <v>1</v>
      </c>
      <c r="I1431" s="108">
        <f>SUBTOTAL(9,I1430:I1430)</f>
        <v>0</v>
      </c>
      <c r="J1431" s="31">
        <f>SUBTOTAL(9,J1430:J1430)</f>
        <v>1</v>
      </c>
      <c r="K1431" s="117">
        <f t="shared" si="63"/>
        <v>1</v>
      </c>
      <c r="L1431" s="107">
        <f>SUBTOTAL(9,L1430:L1430)</f>
        <v>1</v>
      </c>
      <c r="M1431" s="107">
        <f>SUBTOTAL(9,M1430:M1430)</f>
        <v>0</v>
      </c>
      <c r="N1431" s="56" t="str">
        <f t="shared" si="64"/>
        <v>Cook Appraisals, Inc</v>
      </c>
    </row>
    <row r="1432" spans="1:14" outlineLevel="2" x14ac:dyDescent="0.2">
      <c r="A1432" t="s">
        <v>2072</v>
      </c>
      <c r="B1432" t="s">
        <v>1858</v>
      </c>
      <c r="C1432" s="3" t="s">
        <v>2702</v>
      </c>
      <c r="D1432" t="s">
        <v>7</v>
      </c>
      <c r="E1432" s="102">
        <v>43549</v>
      </c>
      <c r="F1432" s="115">
        <v>133000</v>
      </c>
      <c r="G1432" s="31">
        <v>20190382</v>
      </c>
      <c r="H1432" s="108">
        <v>1</v>
      </c>
      <c r="I1432" s="108">
        <v>1</v>
      </c>
      <c r="J1432" s="31">
        <v>1</v>
      </c>
      <c r="K1432" s="117">
        <f t="shared" si="63"/>
        <v>1</v>
      </c>
      <c r="L1432" s="107">
        <v>1</v>
      </c>
      <c r="M1432" s="107">
        <v>1</v>
      </c>
      <c r="N1432" s="56" t="str">
        <f t="shared" si="64"/>
        <v>Better Homes and Gardens</v>
      </c>
    </row>
    <row r="1433" spans="1:14" outlineLevel="2" x14ac:dyDescent="0.2">
      <c r="A1433" t="s">
        <v>2072</v>
      </c>
      <c r="B1433" t="s">
        <v>1858</v>
      </c>
      <c r="C1433" s="3" t="s">
        <v>2115</v>
      </c>
      <c r="D1433" t="s">
        <v>7</v>
      </c>
      <c r="E1433" s="102">
        <v>43472</v>
      </c>
      <c r="F1433" s="115">
        <v>95000</v>
      </c>
      <c r="G1433" s="31" t="s">
        <v>838</v>
      </c>
      <c r="H1433" s="108">
        <v>1</v>
      </c>
      <c r="I1433" s="108">
        <v>0</v>
      </c>
      <c r="J1433" s="31">
        <v>1</v>
      </c>
      <c r="K1433" s="117">
        <f t="shared" si="63"/>
        <v>1</v>
      </c>
      <c r="L1433" s="107">
        <v>0</v>
      </c>
      <c r="M1433" s="107">
        <v>0</v>
      </c>
      <c r="N1433" s="56" t="str">
        <f t="shared" si="64"/>
        <v>Better Homes and Gardens</v>
      </c>
    </row>
    <row r="1434" spans="1:14" outlineLevel="2" x14ac:dyDescent="0.2">
      <c r="A1434" t="s">
        <v>2072</v>
      </c>
      <c r="B1434" t="s">
        <v>1858</v>
      </c>
      <c r="C1434" s="3" t="s">
        <v>3045</v>
      </c>
      <c r="D1434" t="s">
        <v>7</v>
      </c>
      <c r="E1434" s="102">
        <v>43588</v>
      </c>
      <c r="F1434" s="115">
        <v>145000</v>
      </c>
      <c r="G1434" s="31" t="s">
        <v>838</v>
      </c>
      <c r="H1434" s="108">
        <v>1</v>
      </c>
      <c r="I1434" s="108">
        <v>0</v>
      </c>
      <c r="J1434" s="31">
        <v>1</v>
      </c>
      <c r="K1434" s="117">
        <f t="shared" si="63"/>
        <v>1</v>
      </c>
      <c r="L1434" s="107">
        <v>0</v>
      </c>
      <c r="M1434" s="107">
        <v>0</v>
      </c>
      <c r="N1434" s="56" t="str">
        <f t="shared" si="64"/>
        <v>Better Homes and Gardens</v>
      </c>
    </row>
    <row r="1435" spans="1:14" outlineLevel="2" x14ac:dyDescent="0.2">
      <c r="A1435" t="s">
        <v>2072</v>
      </c>
      <c r="B1435" t="s">
        <v>1858</v>
      </c>
      <c r="C1435" t="s">
        <v>3332</v>
      </c>
      <c r="D1435" t="s">
        <v>7</v>
      </c>
      <c r="E1435" s="3">
        <v>43616</v>
      </c>
      <c r="F1435" s="115">
        <v>120000</v>
      </c>
      <c r="G1435" s="34" t="s">
        <v>838</v>
      </c>
      <c r="H1435" s="108">
        <v>1</v>
      </c>
      <c r="I1435" s="108">
        <v>0</v>
      </c>
      <c r="J1435" s="31">
        <v>0</v>
      </c>
      <c r="K1435" s="117">
        <f t="shared" si="63"/>
        <v>0</v>
      </c>
      <c r="L1435" s="107">
        <v>0</v>
      </c>
      <c r="M1435" s="107">
        <v>0</v>
      </c>
      <c r="N1435" s="56" t="str">
        <f t="shared" si="64"/>
        <v>Better Homes and Gardens</v>
      </c>
    </row>
    <row r="1436" spans="1:14" outlineLevel="2" x14ac:dyDescent="0.2">
      <c r="A1436" t="s">
        <v>2072</v>
      </c>
      <c r="B1436" t="s">
        <v>1858</v>
      </c>
      <c r="C1436" t="s">
        <v>2602</v>
      </c>
      <c r="D1436" t="s">
        <v>6</v>
      </c>
      <c r="E1436" s="3">
        <v>43538</v>
      </c>
      <c r="F1436" s="115">
        <v>365000</v>
      </c>
      <c r="G1436" s="34">
        <v>20190215</v>
      </c>
      <c r="H1436" s="108">
        <v>1</v>
      </c>
      <c r="I1436" s="108">
        <v>1</v>
      </c>
      <c r="J1436" s="31">
        <v>0</v>
      </c>
      <c r="K1436" s="117">
        <f t="shared" si="63"/>
        <v>0</v>
      </c>
      <c r="L1436" s="107">
        <v>0</v>
      </c>
      <c r="M1436" s="107">
        <v>0</v>
      </c>
      <c r="N1436" s="56" t="str">
        <f t="shared" si="64"/>
        <v>Better Homes and Gardens</v>
      </c>
    </row>
    <row r="1437" spans="1:14" outlineLevel="1" x14ac:dyDescent="0.2">
      <c r="A1437" s="29" t="s">
        <v>2072</v>
      </c>
      <c r="F1437" s="115">
        <f>SUBTOTAL(9,F1432:F1436)</f>
        <v>858000</v>
      </c>
      <c r="H1437" s="108">
        <f>SUBTOTAL(9,H1432:H1436)</f>
        <v>5</v>
      </c>
      <c r="I1437" s="108">
        <f>SUBTOTAL(9,I1432:I1436)</f>
        <v>2</v>
      </c>
      <c r="J1437" s="31">
        <f>SUBTOTAL(9,J1432:J1436)</f>
        <v>3</v>
      </c>
      <c r="K1437" s="117">
        <f t="shared" si="63"/>
        <v>0.6</v>
      </c>
      <c r="L1437" s="107">
        <f>SUBTOTAL(9,L1432:L1436)</f>
        <v>1</v>
      </c>
      <c r="M1437" s="107">
        <f>SUBTOTAL(9,M1432:M1436)</f>
        <v>1</v>
      </c>
      <c r="N1437" s="56" t="str">
        <f t="shared" si="64"/>
        <v>Better Homes and Gardens</v>
      </c>
    </row>
    <row r="1438" spans="1:14" outlineLevel="2" x14ac:dyDescent="0.2">
      <c r="A1438" t="s">
        <v>1830</v>
      </c>
      <c r="B1438" t="s">
        <v>1535</v>
      </c>
      <c r="C1438" s="3" t="s">
        <v>2936</v>
      </c>
      <c r="D1438" t="s">
        <v>6</v>
      </c>
      <c r="E1438" s="102">
        <v>43577</v>
      </c>
      <c r="F1438" s="115">
        <v>190000</v>
      </c>
      <c r="G1438" s="31" t="s">
        <v>838</v>
      </c>
      <c r="H1438" s="108">
        <v>1</v>
      </c>
      <c r="I1438" s="108">
        <v>0</v>
      </c>
      <c r="J1438" s="31">
        <v>1</v>
      </c>
      <c r="K1438" s="117">
        <f t="shared" si="63"/>
        <v>1</v>
      </c>
      <c r="L1438" s="107">
        <v>0</v>
      </c>
      <c r="M1438" s="107">
        <v>0</v>
      </c>
      <c r="N1438" s="56" t="str">
        <f t="shared" si="64"/>
        <v>Camille Johnson, REALTORS</v>
      </c>
    </row>
    <row r="1439" spans="1:14" outlineLevel="2" x14ac:dyDescent="0.2">
      <c r="A1439" t="s">
        <v>1830</v>
      </c>
      <c r="B1439" t="s">
        <v>1535</v>
      </c>
      <c r="C1439" t="s">
        <v>2928</v>
      </c>
      <c r="D1439" t="s">
        <v>6</v>
      </c>
      <c r="E1439" s="3">
        <v>43577</v>
      </c>
      <c r="F1439" s="115">
        <v>240000</v>
      </c>
      <c r="G1439" s="34" t="s">
        <v>838</v>
      </c>
      <c r="H1439" s="108">
        <v>1</v>
      </c>
      <c r="I1439" s="108">
        <v>0</v>
      </c>
      <c r="J1439" s="31">
        <v>0</v>
      </c>
      <c r="K1439" s="117">
        <f t="shared" si="63"/>
        <v>0</v>
      </c>
      <c r="L1439" s="107">
        <v>0</v>
      </c>
      <c r="M1439" s="107">
        <v>0</v>
      </c>
      <c r="N1439" s="56" t="str">
        <f t="shared" si="64"/>
        <v>Camille Johnson, REALTORS</v>
      </c>
    </row>
    <row r="1440" spans="1:14" outlineLevel="1" x14ac:dyDescent="0.2">
      <c r="A1440" s="29" t="s">
        <v>1830</v>
      </c>
      <c r="F1440" s="115">
        <f>SUBTOTAL(9,F1438:F1439)</f>
        <v>430000</v>
      </c>
      <c r="H1440" s="108">
        <f>SUBTOTAL(9,H1438:H1439)</f>
        <v>2</v>
      </c>
      <c r="I1440" s="108">
        <f>SUBTOTAL(9,I1438:I1439)</f>
        <v>0</v>
      </c>
      <c r="J1440" s="31">
        <f>SUBTOTAL(9,J1438:J1439)</f>
        <v>1</v>
      </c>
      <c r="K1440" s="117">
        <f t="shared" si="63"/>
        <v>0.5</v>
      </c>
      <c r="L1440" s="107">
        <f>SUBTOTAL(9,L1438:L1439)</f>
        <v>0</v>
      </c>
      <c r="M1440" s="107">
        <f>SUBTOTAL(9,M1438:M1439)</f>
        <v>0</v>
      </c>
      <c r="N1440" s="56" t="str">
        <f t="shared" si="64"/>
        <v>Camille Johnson, REALTORS</v>
      </c>
    </row>
    <row r="1441" spans="1:14" outlineLevel="2" x14ac:dyDescent="0.2">
      <c r="A1441" t="s">
        <v>3216</v>
      </c>
      <c r="B1441" t="s">
        <v>106</v>
      </c>
      <c r="C1441" t="s">
        <v>3217</v>
      </c>
      <c r="D1441" t="s">
        <v>65</v>
      </c>
      <c r="E1441" s="3">
        <v>43605</v>
      </c>
      <c r="F1441" s="115">
        <v>102000</v>
      </c>
      <c r="G1441" s="17">
        <v>20190571</v>
      </c>
      <c r="H1441" s="108">
        <v>1</v>
      </c>
      <c r="I1441" s="108">
        <v>1</v>
      </c>
      <c r="J1441" s="31">
        <v>0</v>
      </c>
      <c r="K1441" s="117">
        <f t="shared" si="63"/>
        <v>0</v>
      </c>
      <c r="L1441" s="107">
        <v>0</v>
      </c>
      <c r="M1441" s="107">
        <v>0</v>
      </c>
      <c r="N1441" s="56" t="str">
        <f t="shared" si="64"/>
        <v>Legacy Land &amp; Ranches</v>
      </c>
    </row>
    <row r="1442" spans="1:14" outlineLevel="1" x14ac:dyDescent="0.2">
      <c r="A1442" s="29" t="s">
        <v>3216</v>
      </c>
      <c r="F1442" s="115">
        <f>SUBTOTAL(9,F1441:F1441)</f>
        <v>102000</v>
      </c>
      <c r="G1442" s="17"/>
      <c r="H1442" s="108">
        <f>SUBTOTAL(9,H1441:H1441)</f>
        <v>1</v>
      </c>
      <c r="I1442" s="108">
        <f>SUBTOTAL(9,I1441:I1441)</f>
        <v>1</v>
      </c>
      <c r="J1442" s="31">
        <f>SUBTOTAL(9,J1441:J1441)</f>
        <v>0</v>
      </c>
      <c r="K1442" s="117">
        <f t="shared" si="63"/>
        <v>0</v>
      </c>
      <c r="L1442" s="107">
        <f>SUBTOTAL(9,L1441:L1441)</f>
        <v>0</v>
      </c>
      <c r="M1442" s="107">
        <f>SUBTOTAL(9,M1441:M1441)</f>
        <v>0</v>
      </c>
      <c r="N1442" s="56" t="str">
        <f t="shared" si="64"/>
        <v>Legacy Land &amp; Ranches</v>
      </c>
    </row>
    <row r="1443" spans="1:14" outlineLevel="2" x14ac:dyDescent="0.2">
      <c r="A1443" t="s">
        <v>1730</v>
      </c>
      <c r="B1443" t="s">
        <v>718</v>
      </c>
      <c r="C1443" s="3" t="s">
        <v>3082</v>
      </c>
      <c r="D1443" t="s">
        <v>1092</v>
      </c>
      <c r="E1443" s="102">
        <v>43591</v>
      </c>
      <c r="F1443" s="115">
        <v>172500</v>
      </c>
      <c r="G1443" s="31" t="s">
        <v>838</v>
      </c>
      <c r="H1443" s="108">
        <v>1</v>
      </c>
      <c r="I1443" s="108">
        <v>0</v>
      </c>
      <c r="J1443" s="31">
        <v>1</v>
      </c>
      <c r="K1443" s="117">
        <f t="shared" si="63"/>
        <v>1</v>
      </c>
      <c r="L1443" s="107">
        <v>1</v>
      </c>
      <c r="M1443" s="107">
        <v>0</v>
      </c>
      <c r="N1443" s="56" t="str">
        <f t="shared" si="64"/>
        <v>Heritage Real Estate</v>
      </c>
    </row>
    <row r="1444" spans="1:14" outlineLevel="2" x14ac:dyDescent="0.2">
      <c r="A1444" t="s">
        <v>1730</v>
      </c>
      <c r="B1444" t="s">
        <v>718</v>
      </c>
      <c r="C1444" s="3" t="s">
        <v>2674</v>
      </c>
      <c r="D1444" t="s">
        <v>1092</v>
      </c>
      <c r="E1444" s="102">
        <v>43546</v>
      </c>
      <c r="F1444" s="115">
        <v>105000</v>
      </c>
      <c r="G1444" s="31" t="s">
        <v>838</v>
      </c>
      <c r="H1444" s="108">
        <v>1</v>
      </c>
      <c r="I1444" s="108">
        <v>0</v>
      </c>
      <c r="J1444" s="31">
        <v>1</v>
      </c>
      <c r="K1444" s="117">
        <f t="shared" si="63"/>
        <v>1</v>
      </c>
      <c r="L1444" s="107">
        <v>0</v>
      </c>
      <c r="M1444" s="107">
        <v>0</v>
      </c>
      <c r="N1444" s="56" t="str">
        <f t="shared" si="64"/>
        <v>Heritage Real Estate</v>
      </c>
    </row>
    <row r="1445" spans="1:14" outlineLevel="2" x14ac:dyDescent="0.2">
      <c r="A1445" t="s">
        <v>1730</v>
      </c>
      <c r="B1445" t="s">
        <v>718</v>
      </c>
      <c r="C1445" s="3" t="s">
        <v>2755</v>
      </c>
      <c r="D1445" t="s">
        <v>1092</v>
      </c>
      <c r="E1445" s="102">
        <v>43556</v>
      </c>
      <c r="F1445" s="115">
        <v>67000</v>
      </c>
      <c r="G1445" s="31" t="s">
        <v>838</v>
      </c>
      <c r="H1445" s="108">
        <v>1</v>
      </c>
      <c r="I1445" s="108">
        <v>0</v>
      </c>
      <c r="J1445" s="31">
        <v>1</v>
      </c>
      <c r="K1445" s="117">
        <f t="shared" si="63"/>
        <v>1</v>
      </c>
      <c r="L1445" s="107">
        <v>0</v>
      </c>
      <c r="M1445" s="107">
        <v>0</v>
      </c>
      <c r="N1445" s="56" t="str">
        <f t="shared" si="64"/>
        <v>Heritage Real Estate</v>
      </c>
    </row>
    <row r="1446" spans="1:14" outlineLevel="1" x14ac:dyDescent="0.2">
      <c r="A1446" s="29" t="s">
        <v>1730</v>
      </c>
      <c r="C1446" s="3"/>
      <c r="E1446" s="102"/>
      <c r="F1446" s="115">
        <f>SUBTOTAL(9,F1443:F1445)</f>
        <v>344500</v>
      </c>
      <c r="G1446" s="31"/>
      <c r="H1446" s="108">
        <f>SUBTOTAL(9,H1443:H1445)</f>
        <v>3</v>
      </c>
      <c r="I1446" s="108">
        <f>SUBTOTAL(9,I1443:I1445)</f>
        <v>0</v>
      </c>
      <c r="J1446" s="31">
        <f>SUBTOTAL(9,J1443:J1445)</f>
        <v>3</v>
      </c>
      <c r="K1446" s="117">
        <f t="shared" si="63"/>
        <v>1</v>
      </c>
      <c r="L1446" s="107">
        <f>SUBTOTAL(9,L1443:L1445)</f>
        <v>1</v>
      </c>
      <c r="M1446" s="107">
        <f>SUBTOTAL(9,M1443:M1445)</f>
        <v>0</v>
      </c>
      <c r="N1446" s="56" t="str">
        <f t="shared" si="64"/>
        <v>Heritage Real Estate</v>
      </c>
    </row>
    <row r="1447" spans="1:14" outlineLevel="2" x14ac:dyDescent="0.2">
      <c r="A1447" t="s">
        <v>2087</v>
      </c>
      <c r="B1447" t="s">
        <v>2088</v>
      </c>
      <c r="C1447" s="3" t="s">
        <v>2206</v>
      </c>
      <c r="D1447" t="s">
        <v>6</v>
      </c>
      <c r="E1447" s="102">
        <v>43488</v>
      </c>
      <c r="F1447" s="115">
        <v>145000</v>
      </c>
      <c r="G1447" s="31" t="s">
        <v>838</v>
      </c>
      <c r="H1447" s="108">
        <v>1</v>
      </c>
      <c r="I1447" s="108">
        <v>0</v>
      </c>
      <c r="J1447" s="31">
        <v>1</v>
      </c>
      <c r="K1447" s="117">
        <f t="shared" si="63"/>
        <v>1</v>
      </c>
      <c r="L1447" s="107">
        <v>1</v>
      </c>
      <c r="M1447" s="107">
        <v>0</v>
      </c>
      <c r="N1447" s="56" t="str">
        <f t="shared" si="64"/>
        <v>Versatile Real Estate Co.</v>
      </c>
    </row>
    <row r="1448" spans="1:14" outlineLevel="2" x14ac:dyDescent="0.2">
      <c r="A1448" t="s">
        <v>2087</v>
      </c>
      <c r="B1448" t="s">
        <v>2088</v>
      </c>
      <c r="C1448" s="3" t="s">
        <v>2611</v>
      </c>
      <c r="D1448" t="s">
        <v>6</v>
      </c>
      <c r="E1448" s="102">
        <v>43539</v>
      </c>
      <c r="F1448" s="115">
        <v>125000</v>
      </c>
      <c r="G1448" s="31" t="s">
        <v>838</v>
      </c>
      <c r="H1448" s="108">
        <v>1</v>
      </c>
      <c r="I1448" s="108">
        <v>0</v>
      </c>
      <c r="J1448" s="31">
        <v>1</v>
      </c>
      <c r="K1448" s="117">
        <f t="shared" si="63"/>
        <v>1</v>
      </c>
      <c r="L1448" s="107">
        <v>1</v>
      </c>
      <c r="M1448" s="107">
        <v>0</v>
      </c>
      <c r="N1448" s="56" t="str">
        <f t="shared" si="64"/>
        <v>Versatile Real Estate Co.</v>
      </c>
    </row>
    <row r="1449" spans="1:14" outlineLevel="1" x14ac:dyDescent="0.2">
      <c r="A1449" s="29" t="s">
        <v>2087</v>
      </c>
      <c r="C1449" s="3"/>
      <c r="E1449" s="102"/>
      <c r="F1449" s="115">
        <f>SUBTOTAL(9,F1447:F1448)</f>
        <v>270000</v>
      </c>
      <c r="G1449" s="31"/>
      <c r="H1449" s="108">
        <f>SUBTOTAL(9,H1447:H1448)</f>
        <v>2</v>
      </c>
      <c r="I1449" s="108">
        <f>SUBTOTAL(9,I1447:I1448)</f>
        <v>0</v>
      </c>
      <c r="J1449" s="31">
        <f>SUBTOTAL(9,J1447:J1448)</f>
        <v>2</v>
      </c>
      <c r="K1449" s="117">
        <f t="shared" si="63"/>
        <v>1</v>
      </c>
      <c r="L1449" s="107">
        <f>SUBTOTAL(9,L1447:L1448)</f>
        <v>2</v>
      </c>
      <c r="M1449" s="107">
        <f>SUBTOTAL(9,M1447:M1448)</f>
        <v>0</v>
      </c>
      <c r="N1449" s="56" t="str">
        <f t="shared" si="64"/>
        <v>Versatile Real Estate Co.</v>
      </c>
    </row>
    <row r="1450" spans="1:14" outlineLevel="2" x14ac:dyDescent="0.2">
      <c r="A1450" t="s">
        <v>2028</v>
      </c>
      <c r="B1450" t="s">
        <v>1258</v>
      </c>
      <c r="C1450" s="3" t="s">
        <v>2167</v>
      </c>
      <c r="D1450" t="s">
        <v>6</v>
      </c>
      <c r="E1450" s="102">
        <v>43481</v>
      </c>
      <c r="F1450" s="115">
        <v>142900</v>
      </c>
      <c r="G1450" s="31" t="s">
        <v>838</v>
      </c>
      <c r="H1450" s="108">
        <v>1</v>
      </c>
      <c r="I1450" s="108">
        <v>0</v>
      </c>
      <c r="J1450" s="31">
        <v>1</v>
      </c>
      <c r="K1450" s="117">
        <f t="shared" si="63"/>
        <v>1</v>
      </c>
      <c r="L1450" s="107">
        <v>0</v>
      </c>
      <c r="M1450" s="107">
        <v>0</v>
      </c>
      <c r="N1450" s="56" t="str">
        <f t="shared" si="64"/>
        <v>Re/Max Centex, REALTORS</v>
      </c>
    </row>
    <row r="1451" spans="1:14" outlineLevel="2" x14ac:dyDescent="0.2">
      <c r="A1451" t="s">
        <v>2028</v>
      </c>
      <c r="B1451" t="s">
        <v>1258</v>
      </c>
      <c r="C1451" t="s">
        <v>1567</v>
      </c>
      <c r="D1451" t="s">
        <v>6</v>
      </c>
      <c r="E1451" s="3">
        <v>43518</v>
      </c>
      <c r="F1451" s="115">
        <v>130000</v>
      </c>
      <c r="G1451" s="34">
        <v>20190165</v>
      </c>
      <c r="H1451" s="108">
        <v>1</v>
      </c>
      <c r="I1451" s="108">
        <v>1</v>
      </c>
      <c r="J1451" s="31">
        <v>0</v>
      </c>
      <c r="K1451" s="117">
        <f t="shared" si="63"/>
        <v>0</v>
      </c>
      <c r="L1451" s="107">
        <v>0</v>
      </c>
      <c r="M1451" s="107">
        <v>0</v>
      </c>
      <c r="N1451" s="56" t="str">
        <f t="shared" si="64"/>
        <v>Re/Max Centex, REALTORS</v>
      </c>
    </row>
    <row r="1452" spans="1:14" outlineLevel="2" x14ac:dyDescent="0.2">
      <c r="A1452" t="s">
        <v>2028</v>
      </c>
      <c r="B1452" t="s">
        <v>1258</v>
      </c>
      <c r="C1452" t="s">
        <v>2171</v>
      </c>
      <c r="D1452" t="s">
        <v>802</v>
      </c>
      <c r="E1452" s="3">
        <v>43482</v>
      </c>
      <c r="F1452" s="115">
        <v>133500</v>
      </c>
      <c r="G1452" s="34" t="s">
        <v>838</v>
      </c>
      <c r="H1452" s="108">
        <v>1</v>
      </c>
      <c r="I1452" s="108">
        <v>0</v>
      </c>
      <c r="J1452" s="31">
        <v>0</v>
      </c>
      <c r="K1452" s="117">
        <f t="shared" si="63"/>
        <v>0</v>
      </c>
      <c r="L1452" s="107">
        <v>0</v>
      </c>
      <c r="M1452" s="107">
        <v>0</v>
      </c>
      <c r="N1452" s="56" t="str">
        <f t="shared" si="64"/>
        <v>Re/Max Centex, REALTORS</v>
      </c>
    </row>
    <row r="1453" spans="1:14" outlineLevel="2" x14ac:dyDescent="0.2">
      <c r="A1453" t="s">
        <v>2028</v>
      </c>
      <c r="B1453" t="s">
        <v>1258</v>
      </c>
      <c r="C1453" t="s">
        <v>2326</v>
      </c>
      <c r="D1453" t="s">
        <v>6</v>
      </c>
      <c r="E1453" s="3">
        <v>43504</v>
      </c>
      <c r="F1453" s="115">
        <v>208000</v>
      </c>
      <c r="G1453" s="34" t="s">
        <v>838</v>
      </c>
      <c r="H1453" s="108">
        <v>1</v>
      </c>
      <c r="I1453" s="108">
        <v>0</v>
      </c>
      <c r="J1453" s="31">
        <v>0</v>
      </c>
      <c r="K1453" s="117">
        <f t="shared" si="63"/>
        <v>0</v>
      </c>
      <c r="L1453" s="107">
        <v>0</v>
      </c>
      <c r="M1453" s="107">
        <v>0</v>
      </c>
      <c r="N1453" s="56" t="str">
        <f t="shared" si="64"/>
        <v>Re/Max Centex, REALTORS</v>
      </c>
    </row>
    <row r="1454" spans="1:14" outlineLevel="1" x14ac:dyDescent="0.2">
      <c r="A1454" s="29" t="s">
        <v>2028</v>
      </c>
      <c r="F1454" s="115">
        <f>SUBTOTAL(9,F1450:F1453)</f>
        <v>614400</v>
      </c>
      <c r="H1454" s="108">
        <f>SUBTOTAL(9,H1450:H1453)</f>
        <v>4</v>
      </c>
      <c r="I1454" s="108">
        <f>SUBTOTAL(9,I1450:I1453)</f>
        <v>1</v>
      </c>
      <c r="J1454" s="31">
        <f>SUBTOTAL(9,J1450:J1453)</f>
        <v>1</v>
      </c>
      <c r="K1454" s="117">
        <f t="shared" si="63"/>
        <v>0.25</v>
      </c>
      <c r="L1454" s="107">
        <f>SUBTOTAL(9,L1450:L1453)</f>
        <v>0</v>
      </c>
      <c r="M1454" s="107">
        <f>SUBTOTAL(9,M1450:M1453)</f>
        <v>0</v>
      </c>
      <c r="N1454" s="56" t="str">
        <f t="shared" si="64"/>
        <v>Re/Max Centex, REALTORS</v>
      </c>
    </row>
    <row r="1455" spans="1:14" outlineLevel="2" x14ac:dyDescent="0.2">
      <c r="A1455" t="s">
        <v>1748</v>
      </c>
      <c r="B1455" t="s">
        <v>1535</v>
      </c>
      <c r="C1455" s="3" t="s">
        <v>3071</v>
      </c>
      <c r="D1455" t="s">
        <v>1249</v>
      </c>
      <c r="E1455" s="102">
        <v>43591</v>
      </c>
      <c r="F1455" s="115">
        <v>240000</v>
      </c>
      <c r="G1455" s="31">
        <v>20190731</v>
      </c>
      <c r="H1455" s="108">
        <v>1</v>
      </c>
      <c r="I1455" s="108">
        <v>1</v>
      </c>
      <c r="J1455" s="31">
        <v>1</v>
      </c>
      <c r="K1455" s="117">
        <f t="shared" si="63"/>
        <v>1</v>
      </c>
      <c r="L1455" s="107">
        <v>0</v>
      </c>
      <c r="M1455" s="107">
        <v>0</v>
      </c>
      <c r="N1455" s="56" t="str">
        <f t="shared" si="64"/>
        <v>Camille Johnson, REALTORS</v>
      </c>
    </row>
    <row r="1456" spans="1:14" outlineLevel="2" x14ac:dyDescent="0.2">
      <c r="A1456" t="s">
        <v>1748</v>
      </c>
      <c r="B1456" t="s">
        <v>1535</v>
      </c>
      <c r="C1456" s="3" t="s">
        <v>2778</v>
      </c>
      <c r="D1456" t="s">
        <v>123</v>
      </c>
      <c r="E1456" s="102">
        <v>43558</v>
      </c>
      <c r="F1456" s="115">
        <v>277500</v>
      </c>
      <c r="G1456" s="31" t="s">
        <v>838</v>
      </c>
      <c r="H1456" s="108">
        <v>1</v>
      </c>
      <c r="I1456" s="108">
        <v>0</v>
      </c>
      <c r="J1456" s="31">
        <v>1</v>
      </c>
      <c r="K1456" s="117">
        <f t="shared" si="63"/>
        <v>1</v>
      </c>
      <c r="L1456" s="107">
        <v>0</v>
      </c>
      <c r="M1456" s="107">
        <v>0</v>
      </c>
      <c r="N1456" s="56" t="str">
        <f t="shared" si="64"/>
        <v>Camille Johnson, REALTORS</v>
      </c>
    </row>
    <row r="1457" spans="1:14" outlineLevel="2" x14ac:dyDescent="0.2">
      <c r="A1457" t="s">
        <v>1748</v>
      </c>
      <c r="B1457" t="s">
        <v>1535</v>
      </c>
      <c r="C1457" t="s">
        <v>2536</v>
      </c>
      <c r="D1457" t="s">
        <v>123</v>
      </c>
      <c r="E1457" s="3">
        <v>43531</v>
      </c>
      <c r="F1457" s="115">
        <v>157900</v>
      </c>
      <c r="G1457" s="34" t="s">
        <v>838</v>
      </c>
      <c r="H1457" s="108">
        <v>1</v>
      </c>
      <c r="I1457" s="108">
        <v>0</v>
      </c>
      <c r="J1457" s="31">
        <v>0</v>
      </c>
      <c r="K1457" s="117">
        <f t="shared" si="63"/>
        <v>0</v>
      </c>
      <c r="L1457" s="107">
        <v>0</v>
      </c>
      <c r="M1457" s="107">
        <v>0</v>
      </c>
      <c r="N1457" s="56" t="str">
        <f t="shared" si="64"/>
        <v>Camille Johnson, REALTORS</v>
      </c>
    </row>
    <row r="1458" spans="1:14" outlineLevel="2" x14ac:dyDescent="0.2">
      <c r="A1458" t="s">
        <v>1748</v>
      </c>
      <c r="B1458" t="s">
        <v>1535</v>
      </c>
      <c r="C1458" t="s">
        <v>3211</v>
      </c>
      <c r="D1458" t="s">
        <v>216</v>
      </c>
      <c r="E1458" s="3">
        <v>43605</v>
      </c>
      <c r="F1458" s="115">
        <v>254000</v>
      </c>
      <c r="G1458" s="34">
        <v>20190813</v>
      </c>
      <c r="H1458" s="108">
        <v>1</v>
      </c>
      <c r="I1458" s="108">
        <v>1</v>
      </c>
      <c r="J1458" s="31">
        <v>0</v>
      </c>
      <c r="K1458" s="117">
        <f t="shared" si="63"/>
        <v>0</v>
      </c>
      <c r="L1458" s="107">
        <v>0</v>
      </c>
      <c r="M1458" s="107">
        <v>0</v>
      </c>
      <c r="N1458" s="56" t="str">
        <f t="shared" si="64"/>
        <v>Camille Johnson, REALTORS</v>
      </c>
    </row>
    <row r="1459" spans="1:14" outlineLevel="1" x14ac:dyDescent="0.2">
      <c r="A1459" s="29" t="s">
        <v>1748</v>
      </c>
      <c r="F1459" s="115">
        <f>SUBTOTAL(9,F1455:F1458)</f>
        <v>929400</v>
      </c>
      <c r="H1459" s="108">
        <f>SUBTOTAL(9,H1455:H1458)</f>
        <v>4</v>
      </c>
      <c r="I1459" s="108">
        <f>SUBTOTAL(9,I1455:I1458)</f>
        <v>2</v>
      </c>
      <c r="J1459" s="31">
        <f>SUBTOTAL(9,J1455:J1458)</f>
        <v>2</v>
      </c>
      <c r="K1459" s="117">
        <f t="shared" si="63"/>
        <v>0.5</v>
      </c>
      <c r="L1459" s="107">
        <f>SUBTOTAL(9,L1455:L1458)</f>
        <v>0</v>
      </c>
      <c r="M1459" s="107">
        <f>SUBTOTAL(9,M1455:M1458)</f>
        <v>0</v>
      </c>
      <c r="N1459" s="56" t="str">
        <f t="shared" si="64"/>
        <v>Camille Johnson, REALTORS</v>
      </c>
    </row>
    <row r="1460" spans="1:14" outlineLevel="2" x14ac:dyDescent="0.2">
      <c r="A1460" t="s">
        <v>1922</v>
      </c>
      <c r="B1460" t="s">
        <v>711</v>
      </c>
      <c r="C1460" t="s">
        <v>2590</v>
      </c>
      <c r="D1460" t="s">
        <v>6</v>
      </c>
      <c r="E1460" s="3">
        <v>43537</v>
      </c>
      <c r="F1460" s="115">
        <v>120000</v>
      </c>
      <c r="G1460" s="34" t="s">
        <v>838</v>
      </c>
      <c r="H1460" s="108">
        <v>1</v>
      </c>
      <c r="I1460" s="108">
        <v>0</v>
      </c>
      <c r="J1460" s="31">
        <v>0</v>
      </c>
      <c r="K1460" s="117">
        <f t="shared" si="63"/>
        <v>0</v>
      </c>
      <c r="L1460" s="107">
        <v>0</v>
      </c>
      <c r="M1460" s="107">
        <v>0</v>
      </c>
      <c r="N1460" s="56" t="str">
        <f t="shared" si="64"/>
        <v>Brazos Valley Real Estate</v>
      </c>
    </row>
    <row r="1461" spans="1:14" outlineLevel="1" x14ac:dyDescent="0.2">
      <c r="A1461" s="29" t="s">
        <v>1922</v>
      </c>
      <c r="F1461" s="115">
        <f>SUBTOTAL(9,F1460:F1460)</f>
        <v>120000</v>
      </c>
      <c r="H1461" s="108">
        <f>SUBTOTAL(9,H1460:H1460)</f>
        <v>1</v>
      </c>
      <c r="I1461" s="108">
        <f>SUBTOTAL(9,I1460:I1460)</f>
        <v>0</v>
      </c>
      <c r="J1461" s="31">
        <f>SUBTOTAL(9,J1460:J1460)</f>
        <v>0</v>
      </c>
      <c r="K1461" s="117">
        <f t="shared" si="63"/>
        <v>0</v>
      </c>
      <c r="L1461" s="107">
        <f>SUBTOTAL(9,L1460:L1460)</f>
        <v>0</v>
      </c>
      <c r="M1461" s="107">
        <f>SUBTOTAL(9,M1460:M1460)</f>
        <v>0</v>
      </c>
      <c r="N1461" s="56" t="str">
        <f t="shared" si="64"/>
        <v>Brazos Valley Real Estate</v>
      </c>
    </row>
    <row r="1462" spans="1:14" outlineLevel="2" x14ac:dyDescent="0.2">
      <c r="A1462" t="s">
        <v>1954</v>
      </c>
      <c r="B1462" t="s">
        <v>1854</v>
      </c>
      <c r="C1462" s="3" t="s">
        <v>2478</v>
      </c>
      <c r="D1462" t="s">
        <v>7</v>
      </c>
      <c r="E1462" s="102">
        <v>43524</v>
      </c>
      <c r="F1462" s="115">
        <v>152000</v>
      </c>
      <c r="G1462" s="31" t="s">
        <v>838</v>
      </c>
      <c r="H1462" s="108">
        <v>1</v>
      </c>
      <c r="I1462" s="108">
        <v>0</v>
      </c>
      <c r="J1462" s="31">
        <v>1</v>
      </c>
      <c r="K1462" s="117">
        <f t="shared" si="63"/>
        <v>1</v>
      </c>
      <c r="L1462" s="107">
        <v>0</v>
      </c>
      <c r="M1462" s="107">
        <v>0</v>
      </c>
      <c r="N1462" s="56" t="str">
        <f t="shared" si="64"/>
        <v>Weichert, Realtors - Realty Experts</v>
      </c>
    </row>
    <row r="1463" spans="1:14" outlineLevel="1" x14ac:dyDescent="0.2">
      <c r="A1463" s="29" t="s">
        <v>1954</v>
      </c>
      <c r="C1463" s="3"/>
      <c r="E1463" s="102"/>
      <c r="F1463" s="115">
        <f>SUBTOTAL(9,F1462:F1462)</f>
        <v>152000</v>
      </c>
      <c r="G1463" s="31"/>
      <c r="H1463" s="108">
        <f>SUBTOTAL(9,H1462:H1462)</f>
        <v>1</v>
      </c>
      <c r="I1463" s="108">
        <f>SUBTOTAL(9,I1462:I1462)</f>
        <v>0</v>
      </c>
      <c r="J1463" s="31">
        <f>SUBTOTAL(9,J1462:J1462)</f>
        <v>1</v>
      </c>
      <c r="K1463" s="117">
        <f t="shared" si="63"/>
        <v>1</v>
      </c>
      <c r="L1463" s="107">
        <f>SUBTOTAL(9,L1462:L1462)</f>
        <v>0</v>
      </c>
      <c r="M1463" s="107">
        <f>SUBTOTAL(9,M1462:M1462)</f>
        <v>0</v>
      </c>
      <c r="N1463" s="56" t="str">
        <f t="shared" si="64"/>
        <v>Weichert, Realtors - Realty Experts</v>
      </c>
    </row>
    <row r="1464" spans="1:14" outlineLevel="2" x14ac:dyDescent="0.2">
      <c r="A1464" t="s">
        <v>1835</v>
      </c>
      <c r="B1464" t="s">
        <v>1858</v>
      </c>
      <c r="C1464" s="3" t="s">
        <v>3334</v>
      </c>
      <c r="D1464" t="s">
        <v>6</v>
      </c>
      <c r="E1464" s="102">
        <v>43616</v>
      </c>
      <c r="F1464" s="115">
        <v>222000</v>
      </c>
      <c r="G1464" s="31" t="s">
        <v>838</v>
      </c>
      <c r="H1464" s="108">
        <v>1</v>
      </c>
      <c r="I1464" s="108">
        <v>0</v>
      </c>
      <c r="J1464" s="31">
        <v>1</v>
      </c>
      <c r="K1464" s="117">
        <f t="shared" si="63"/>
        <v>1</v>
      </c>
      <c r="L1464" s="107">
        <v>0</v>
      </c>
      <c r="M1464" s="107">
        <v>0</v>
      </c>
      <c r="N1464" s="56" t="str">
        <f t="shared" si="64"/>
        <v>Better Homes and Gardens</v>
      </c>
    </row>
    <row r="1465" spans="1:14" outlineLevel="2" x14ac:dyDescent="0.2">
      <c r="A1465" t="s">
        <v>1835</v>
      </c>
      <c r="B1465" t="s">
        <v>1858</v>
      </c>
      <c r="C1465" s="3" t="s">
        <v>3248</v>
      </c>
      <c r="D1465" t="s">
        <v>1126</v>
      </c>
      <c r="E1465" s="102">
        <v>43608</v>
      </c>
      <c r="F1465" s="115">
        <v>153000</v>
      </c>
      <c r="G1465" s="31" t="s">
        <v>838</v>
      </c>
      <c r="H1465" s="108">
        <v>1</v>
      </c>
      <c r="I1465" s="108">
        <v>0</v>
      </c>
      <c r="J1465" s="31">
        <v>1</v>
      </c>
      <c r="K1465" s="117">
        <f t="shared" si="63"/>
        <v>1</v>
      </c>
      <c r="L1465" s="107">
        <v>0</v>
      </c>
      <c r="M1465" s="107">
        <v>0</v>
      </c>
      <c r="N1465" s="56" t="str">
        <f t="shared" si="64"/>
        <v>Better Homes and Gardens</v>
      </c>
    </row>
    <row r="1466" spans="1:14" outlineLevel="2" x14ac:dyDescent="0.2">
      <c r="A1466" t="s">
        <v>1835</v>
      </c>
      <c r="B1466" t="s">
        <v>1858</v>
      </c>
      <c r="C1466" s="3" t="s">
        <v>2993</v>
      </c>
      <c r="D1466" t="s">
        <v>6</v>
      </c>
      <c r="E1466" s="102">
        <v>43584</v>
      </c>
      <c r="F1466" s="115">
        <v>225000</v>
      </c>
      <c r="G1466" s="31" t="s">
        <v>838</v>
      </c>
      <c r="H1466" s="108">
        <v>1</v>
      </c>
      <c r="I1466" s="108">
        <v>0</v>
      </c>
      <c r="J1466" s="31">
        <v>1</v>
      </c>
      <c r="K1466" s="117">
        <f t="shared" si="63"/>
        <v>1</v>
      </c>
      <c r="L1466" s="107">
        <v>0</v>
      </c>
      <c r="M1466" s="107">
        <v>0</v>
      </c>
      <c r="N1466" s="56" t="str">
        <f t="shared" si="64"/>
        <v>Better Homes and Gardens</v>
      </c>
    </row>
    <row r="1467" spans="1:14" outlineLevel="2" x14ac:dyDescent="0.2">
      <c r="A1467" t="s">
        <v>1835</v>
      </c>
      <c r="B1467" t="s">
        <v>1858</v>
      </c>
      <c r="C1467" t="s">
        <v>2325</v>
      </c>
      <c r="D1467" t="s">
        <v>1126</v>
      </c>
      <c r="E1467" s="3">
        <v>43504</v>
      </c>
      <c r="F1467" s="115">
        <v>169900</v>
      </c>
      <c r="G1467" s="34" t="s">
        <v>838</v>
      </c>
      <c r="H1467" s="108">
        <v>1</v>
      </c>
      <c r="I1467" s="108">
        <v>0</v>
      </c>
      <c r="J1467" s="31">
        <v>0</v>
      </c>
      <c r="K1467" s="117">
        <f t="shared" si="63"/>
        <v>0</v>
      </c>
      <c r="L1467" s="107">
        <v>0</v>
      </c>
      <c r="M1467" s="107">
        <v>0</v>
      </c>
      <c r="N1467" s="56" t="str">
        <f t="shared" si="64"/>
        <v>Better Homes and Gardens</v>
      </c>
    </row>
    <row r="1468" spans="1:14" outlineLevel="2" x14ac:dyDescent="0.2">
      <c r="A1468" t="s">
        <v>1835</v>
      </c>
      <c r="B1468" t="s">
        <v>1858</v>
      </c>
      <c r="C1468" t="s">
        <v>2844</v>
      </c>
      <c r="D1468" t="s">
        <v>6</v>
      </c>
      <c r="E1468" s="3">
        <v>43566</v>
      </c>
      <c r="F1468" s="115">
        <v>217500</v>
      </c>
      <c r="G1468" s="34" t="s">
        <v>838</v>
      </c>
      <c r="H1468" s="108">
        <v>1</v>
      </c>
      <c r="I1468" s="108">
        <v>0</v>
      </c>
      <c r="J1468" s="31">
        <v>0</v>
      </c>
      <c r="K1468" s="117">
        <f t="shared" si="63"/>
        <v>0</v>
      </c>
      <c r="L1468" s="107">
        <v>0</v>
      </c>
      <c r="M1468" s="107">
        <v>0</v>
      </c>
      <c r="N1468" s="56" t="str">
        <f t="shared" si="64"/>
        <v>Better Homes and Gardens</v>
      </c>
    </row>
    <row r="1469" spans="1:14" outlineLevel="2" x14ac:dyDescent="0.2">
      <c r="A1469" t="s">
        <v>1835</v>
      </c>
      <c r="B1469" t="s">
        <v>1858</v>
      </c>
      <c r="C1469" t="s">
        <v>2187</v>
      </c>
      <c r="D1469" t="s">
        <v>6</v>
      </c>
      <c r="E1469" s="3">
        <v>43483</v>
      </c>
      <c r="F1469" s="115">
        <v>307000</v>
      </c>
      <c r="G1469" s="34" t="s">
        <v>838</v>
      </c>
      <c r="H1469" s="108">
        <v>1</v>
      </c>
      <c r="I1469" s="108">
        <v>0</v>
      </c>
      <c r="J1469" s="31">
        <v>0</v>
      </c>
      <c r="K1469" s="117">
        <f t="shared" si="63"/>
        <v>0</v>
      </c>
      <c r="L1469" s="107">
        <v>0</v>
      </c>
      <c r="M1469" s="107">
        <v>0</v>
      </c>
      <c r="N1469" s="56" t="str">
        <f t="shared" si="64"/>
        <v>Better Homes and Gardens</v>
      </c>
    </row>
    <row r="1470" spans="1:14" outlineLevel="1" x14ac:dyDescent="0.2">
      <c r="A1470" s="29" t="s">
        <v>1835</v>
      </c>
      <c r="F1470" s="115">
        <f>SUBTOTAL(9,F1464:F1469)</f>
        <v>1294400</v>
      </c>
      <c r="H1470" s="108">
        <f>SUBTOTAL(9,H1464:H1469)</f>
        <v>6</v>
      </c>
      <c r="I1470" s="108">
        <f>SUBTOTAL(9,I1464:I1469)</f>
        <v>0</v>
      </c>
      <c r="J1470" s="31">
        <f>SUBTOTAL(9,J1464:J1469)</f>
        <v>3</v>
      </c>
      <c r="K1470" s="117">
        <f t="shared" si="63"/>
        <v>0.5</v>
      </c>
      <c r="L1470" s="107">
        <f>SUBTOTAL(9,L1464:L1469)</f>
        <v>0</v>
      </c>
      <c r="M1470" s="107">
        <f>SUBTOTAL(9,M1464:M1469)</f>
        <v>0</v>
      </c>
      <c r="N1470" s="56" t="str">
        <f t="shared" si="64"/>
        <v>Better Homes and Gardens</v>
      </c>
    </row>
    <row r="1471" spans="1:14" outlineLevel="2" x14ac:dyDescent="0.2">
      <c r="A1471" t="s">
        <v>1738</v>
      </c>
      <c r="B1471" t="s">
        <v>1099</v>
      </c>
      <c r="C1471" s="3" t="s">
        <v>3044</v>
      </c>
      <c r="D1471" t="s">
        <v>64</v>
      </c>
      <c r="E1471" s="102">
        <v>43587</v>
      </c>
      <c r="F1471" s="115">
        <v>145000</v>
      </c>
      <c r="G1471" s="31">
        <v>20190002</v>
      </c>
      <c r="H1471" s="108">
        <v>1</v>
      </c>
      <c r="I1471" s="108">
        <v>1</v>
      </c>
      <c r="J1471" s="31">
        <v>1</v>
      </c>
      <c r="K1471" s="117">
        <f t="shared" si="63"/>
        <v>1</v>
      </c>
      <c r="L1471" s="107">
        <v>0</v>
      </c>
      <c r="M1471" s="107">
        <v>0</v>
      </c>
      <c r="N1471" s="56" t="str">
        <f t="shared" si="64"/>
        <v>Keller Williams Realty - Waco</v>
      </c>
    </row>
    <row r="1472" spans="1:14" outlineLevel="1" x14ac:dyDescent="0.2">
      <c r="A1472" s="29" t="s">
        <v>1738</v>
      </c>
      <c r="C1472" s="3"/>
      <c r="E1472" s="102"/>
      <c r="F1472" s="115">
        <f>SUBTOTAL(9,F1471:F1471)</f>
        <v>145000</v>
      </c>
      <c r="G1472" s="31"/>
      <c r="H1472" s="108">
        <f>SUBTOTAL(9,H1471:H1471)</f>
        <v>1</v>
      </c>
      <c r="I1472" s="108">
        <f>SUBTOTAL(9,I1471:I1471)</f>
        <v>1</v>
      </c>
      <c r="J1472" s="31">
        <f>SUBTOTAL(9,J1471:J1471)</f>
        <v>1</v>
      </c>
      <c r="K1472" s="117">
        <f t="shared" si="63"/>
        <v>1</v>
      </c>
      <c r="L1472" s="107">
        <f>SUBTOTAL(9,L1471:L1471)</f>
        <v>0</v>
      </c>
      <c r="M1472" s="107">
        <f>SUBTOTAL(9,M1471:M1471)</f>
        <v>0</v>
      </c>
      <c r="N1472" s="56" t="str">
        <f t="shared" si="64"/>
        <v>Keller Williams Realty - Waco</v>
      </c>
    </row>
    <row r="1473" spans="1:14" outlineLevel="2" x14ac:dyDescent="0.2">
      <c r="A1473" t="s">
        <v>1279</v>
      </c>
      <c r="B1473" t="s">
        <v>1036</v>
      </c>
      <c r="C1473" s="3" t="s">
        <v>2680</v>
      </c>
      <c r="D1473" t="s">
        <v>6</v>
      </c>
      <c r="E1473" s="102">
        <v>43546</v>
      </c>
      <c r="F1473" s="115">
        <v>280000</v>
      </c>
      <c r="G1473" s="31">
        <v>20190378</v>
      </c>
      <c r="H1473" s="108">
        <v>1</v>
      </c>
      <c r="I1473" s="108">
        <v>1</v>
      </c>
      <c r="J1473" s="31">
        <v>1</v>
      </c>
      <c r="K1473" s="117">
        <f t="shared" si="63"/>
        <v>1</v>
      </c>
      <c r="L1473" s="107">
        <v>0</v>
      </c>
      <c r="M1473" s="107">
        <v>0</v>
      </c>
      <c r="N1473" s="56" t="str">
        <f t="shared" si="64"/>
        <v>Bentwood Realty</v>
      </c>
    </row>
    <row r="1474" spans="1:14" outlineLevel="1" x14ac:dyDescent="0.2">
      <c r="A1474" s="29" t="s">
        <v>1279</v>
      </c>
      <c r="C1474" s="3"/>
      <c r="E1474" s="102"/>
      <c r="F1474" s="115">
        <f>SUBTOTAL(9,F1473:F1473)</f>
        <v>280000</v>
      </c>
      <c r="G1474" s="31"/>
      <c r="H1474" s="108">
        <f>SUBTOTAL(9,H1473:H1473)</f>
        <v>1</v>
      </c>
      <c r="I1474" s="108">
        <f>SUBTOTAL(9,I1473:I1473)</f>
        <v>1</v>
      </c>
      <c r="J1474" s="31">
        <f>SUBTOTAL(9,J1473:J1473)</f>
        <v>1</v>
      </c>
      <c r="K1474" s="117">
        <f t="shared" si="63"/>
        <v>1</v>
      </c>
      <c r="L1474" s="107">
        <f>SUBTOTAL(9,L1473:L1473)</f>
        <v>0</v>
      </c>
      <c r="M1474" s="107">
        <f>SUBTOTAL(9,M1473:M1473)</f>
        <v>0</v>
      </c>
      <c r="N1474" s="56" t="str">
        <f t="shared" si="64"/>
        <v>Bentwood Realty</v>
      </c>
    </row>
    <row r="1475" spans="1:14" outlineLevel="2" x14ac:dyDescent="0.2">
      <c r="A1475" t="s">
        <v>1532</v>
      </c>
      <c r="B1475" t="s">
        <v>1258</v>
      </c>
      <c r="C1475" s="3" t="s">
        <v>2288</v>
      </c>
      <c r="D1475" t="s">
        <v>6</v>
      </c>
      <c r="E1475" s="102">
        <v>43497</v>
      </c>
      <c r="F1475" s="115">
        <v>80650</v>
      </c>
      <c r="G1475" s="31" t="s">
        <v>838</v>
      </c>
      <c r="H1475" s="108">
        <v>1</v>
      </c>
      <c r="I1475" s="108">
        <v>0</v>
      </c>
      <c r="J1475" s="31">
        <v>1</v>
      </c>
      <c r="K1475" s="117">
        <f t="shared" ref="K1475:K1538" si="65">+J1475/H1475</f>
        <v>1</v>
      </c>
      <c r="L1475" s="107">
        <v>1</v>
      </c>
      <c r="M1475" s="107">
        <v>0</v>
      </c>
      <c r="N1475" s="56" t="str">
        <f t="shared" ref="N1475:N1538" si="66">IF(B1475="",B1474,B1475)</f>
        <v>Re/Max Centex, REALTORS</v>
      </c>
    </row>
    <row r="1476" spans="1:14" outlineLevel="1" x14ac:dyDescent="0.2">
      <c r="A1476" s="29" t="s">
        <v>1532</v>
      </c>
      <c r="C1476" s="3"/>
      <c r="E1476" s="102"/>
      <c r="F1476" s="115">
        <f>SUBTOTAL(9,F1475:F1475)</f>
        <v>80650</v>
      </c>
      <c r="G1476" s="31"/>
      <c r="H1476" s="108">
        <f>SUBTOTAL(9,H1475:H1475)</f>
        <v>1</v>
      </c>
      <c r="I1476" s="108">
        <f>SUBTOTAL(9,I1475:I1475)</f>
        <v>0</v>
      </c>
      <c r="J1476" s="31">
        <f>SUBTOTAL(9,J1475:J1475)</f>
        <v>1</v>
      </c>
      <c r="K1476" s="117">
        <f t="shared" si="65"/>
        <v>1</v>
      </c>
      <c r="L1476" s="107">
        <f>SUBTOTAL(9,L1475:L1475)</f>
        <v>1</v>
      </c>
      <c r="M1476" s="107">
        <f>SUBTOTAL(9,M1475:M1475)</f>
        <v>0</v>
      </c>
      <c r="N1476" s="56" t="str">
        <f t="shared" si="66"/>
        <v>Re/Max Centex, REALTORS</v>
      </c>
    </row>
    <row r="1477" spans="1:14" outlineLevel="2" x14ac:dyDescent="0.2">
      <c r="A1477" t="s">
        <v>305</v>
      </c>
      <c r="B1477" t="s">
        <v>1840</v>
      </c>
      <c r="C1477" s="3" t="s">
        <v>2535</v>
      </c>
      <c r="D1477" t="s">
        <v>6</v>
      </c>
      <c r="E1477" s="102">
        <v>43531</v>
      </c>
      <c r="F1477" s="115">
        <v>149000</v>
      </c>
      <c r="G1477" s="31" t="s">
        <v>838</v>
      </c>
      <c r="H1477" s="108">
        <v>1</v>
      </c>
      <c r="I1477" s="108">
        <v>0</v>
      </c>
      <c r="J1477" s="31">
        <v>1</v>
      </c>
      <c r="K1477" s="117">
        <f t="shared" si="65"/>
        <v>1</v>
      </c>
      <c r="L1477" s="107">
        <v>0</v>
      </c>
      <c r="M1477" s="107">
        <v>0</v>
      </c>
      <c r="N1477" s="56" t="str">
        <f t="shared" si="66"/>
        <v>Kelly, Realtors</v>
      </c>
    </row>
    <row r="1478" spans="1:14" outlineLevel="2" x14ac:dyDescent="0.2">
      <c r="A1478" t="s">
        <v>305</v>
      </c>
      <c r="B1478" t="s">
        <v>1840</v>
      </c>
      <c r="C1478" s="3" t="s">
        <v>2793</v>
      </c>
      <c r="D1478" t="s">
        <v>6</v>
      </c>
      <c r="E1478" s="102">
        <v>43560</v>
      </c>
      <c r="F1478" s="115">
        <v>131000</v>
      </c>
      <c r="G1478" s="31">
        <v>20190523</v>
      </c>
      <c r="H1478" s="108">
        <v>1</v>
      </c>
      <c r="I1478" s="108">
        <v>1</v>
      </c>
      <c r="J1478" s="31">
        <v>1</v>
      </c>
      <c r="K1478" s="117">
        <f t="shared" si="65"/>
        <v>1</v>
      </c>
      <c r="L1478" s="107">
        <v>0</v>
      </c>
      <c r="M1478" s="107">
        <v>0</v>
      </c>
      <c r="N1478" s="56" t="str">
        <f t="shared" si="66"/>
        <v>Kelly, Realtors</v>
      </c>
    </row>
    <row r="1479" spans="1:14" outlineLevel="2" x14ac:dyDescent="0.2">
      <c r="A1479" t="s">
        <v>305</v>
      </c>
      <c r="B1479" t="s">
        <v>1840</v>
      </c>
      <c r="C1479" t="s">
        <v>2570</v>
      </c>
      <c r="D1479" t="s">
        <v>1249</v>
      </c>
      <c r="E1479" s="3">
        <v>43535</v>
      </c>
      <c r="F1479" s="115">
        <v>205800</v>
      </c>
      <c r="G1479" s="34" t="s">
        <v>838</v>
      </c>
      <c r="H1479" s="108">
        <v>1</v>
      </c>
      <c r="I1479" s="108">
        <v>0</v>
      </c>
      <c r="J1479" s="31">
        <v>0</v>
      </c>
      <c r="K1479" s="117">
        <f t="shared" si="65"/>
        <v>0</v>
      </c>
      <c r="L1479" s="107">
        <v>0</v>
      </c>
      <c r="M1479" s="107">
        <v>0</v>
      </c>
      <c r="N1479" s="56" t="str">
        <f t="shared" si="66"/>
        <v>Kelly, Realtors</v>
      </c>
    </row>
    <row r="1480" spans="1:14" outlineLevel="1" x14ac:dyDescent="0.2">
      <c r="A1480" s="29" t="s">
        <v>305</v>
      </c>
      <c r="F1480" s="115">
        <f>SUBTOTAL(9,F1477:F1479)</f>
        <v>485800</v>
      </c>
      <c r="H1480" s="108">
        <f>SUBTOTAL(9,H1477:H1479)</f>
        <v>3</v>
      </c>
      <c r="I1480" s="108">
        <f>SUBTOTAL(9,I1477:I1479)</f>
        <v>1</v>
      </c>
      <c r="J1480" s="31">
        <f>SUBTOTAL(9,J1477:J1479)</f>
        <v>2</v>
      </c>
      <c r="K1480" s="117">
        <f t="shared" si="65"/>
        <v>0.66666666666666663</v>
      </c>
      <c r="L1480" s="107">
        <f>SUBTOTAL(9,L1477:L1479)</f>
        <v>0</v>
      </c>
      <c r="M1480" s="107">
        <f>SUBTOTAL(9,M1477:M1479)</f>
        <v>0</v>
      </c>
      <c r="N1480" s="56" t="str">
        <f t="shared" si="66"/>
        <v>Kelly, Realtors</v>
      </c>
    </row>
    <row r="1481" spans="1:14" outlineLevel="2" x14ac:dyDescent="0.2">
      <c r="A1481" t="s">
        <v>1697</v>
      </c>
      <c r="B1481" t="s">
        <v>1854</v>
      </c>
      <c r="C1481" t="s">
        <v>3280</v>
      </c>
      <c r="D1481" t="s">
        <v>70</v>
      </c>
      <c r="E1481" s="3">
        <v>43609</v>
      </c>
      <c r="F1481" s="115">
        <v>122900</v>
      </c>
      <c r="G1481" s="34" t="s">
        <v>838</v>
      </c>
      <c r="H1481" s="108">
        <v>1</v>
      </c>
      <c r="I1481" s="108">
        <v>0</v>
      </c>
      <c r="J1481" s="31">
        <v>0</v>
      </c>
      <c r="K1481" s="117">
        <f t="shared" si="65"/>
        <v>0</v>
      </c>
      <c r="L1481" s="107">
        <v>0</v>
      </c>
      <c r="M1481" s="107">
        <v>0</v>
      </c>
      <c r="N1481" s="56" t="str">
        <f t="shared" si="66"/>
        <v>Weichert, Realtors - Realty Experts</v>
      </c>
    </row>
    <row r="1482" spans="1:14" outlineLevel="1" x14ac:dyDescent="0.2">
      <c r="A1482" s="29" t="s">
        <v>1697</v>
      </c>
      <c r="F1482" s="115">
        <f>SUBTOTAL(9,F1481:F1481)</f>
        <v>122900</v>
      </c>
      <c r="H1482" s="108">
        <f>SUBTOTAL(9,H1481:H1481)</f>
        <v>1</v>
      </c>
      <c r="I1482" s="108">
        <f>SUBTOTAL(9,I1481:I1481)</f>
        <v>0</v>
      </c>
      <c r="J1482" s="31">
        <f>SUBTOTAL(9,J1481:J1481)</f>
        <v>0</v>
      </c>
      <c r="K1482" s="117">
        <f t="shared" si="65"/>
        <v>0</v>
      </c>
      <c r="L1482" s="107">
        <f>SUBTOTAL(9,L1481:L1481)</f>
        <v>0</v>
      </c>
      <c r="M1482" s="107">
        <f>SUBTOTAL(9,M1481:M1481)</f>
        <v>0</v>
      </c>
      <c r="N1482" s="56" t="str">
        <f t="shared" si="66"/>
        <v>Weichert, Realtors - Realty Experts</v>
      </c>
    </row>
    <row r="1483" spans="1:14" outlineLevel="2" x14ac:dyDescent="0.2">
      <c r="A1483" t="s">
        <v>1301</v>
      </c>
      <c r="B1483" t="s">
        <v>411</v>
      </c>
      <c r="C1483" s="3" t="s">
        <v>3065</v>
      </c>
      <c r="D1483" t="s">
        <v>328</v>
      </c>
      <c r="E1483" s="102">
        <v>43591</v>
      </c>
      <c r="F1483" s="115">
        <v>40000</v>
      </c>
      <c r="G1483" s="31" t="s">
        <v>838</v>
      </c>
      <c r="H1483" s="108">
        <v>1</v>
      </c>
      <c r="I1483" s="108">
        <v>0</v>
      </c>
      <c r="J1483" s="31">
        <v>1</v>
      </c>
      <c r="K1483" s="117">
        <f t="shared" si="65"/>
        <v>1</v>
      </c>
      <c r="L1483" s="107">
        <v>1</v>
      </c>
      <c r="M1483" s="107">
        <v>0</v>
      </c>
      <c r="N1483" s="56" t="str">
        <f t="shared" si="66"/>
        <v>Gore Real Estate Group</v>
      </c>
    </row>
    <row r="1484" spans="1:14" outlineLevel="2" x14ac:dyDescent="0.2">
      <c r="A1484" t="s">
        <v>1301</v>
      </c>
      <c r="B1484" t="s">
        <v>411</v>
      </c>
      <c r="C1484" t="s">
        <v>2369</v>
      </c>
      <c r="D1484" t="s">
        <v>287</v>
      </c>
      <c r="E1484" s="3">
        <v>43511</v>
      </c>
      <c r="F1484" s="115">
        <v>129900</v>
      </c>
      <c r="G1484" s="34" t="s">
        <v>838</v>
      </c>
      <c r="H1484" s="108">
        <v>1</v>
      </c>
      <c r="I1484" s="108">
        <v>0</v>
      </c>
      <c r="J1484" s="31">
        <v>0</v>
      </c>
      <c r="K1484" s="117">
        <f t="shared" si="65"/>
        <v>0</v>
      </c>
      <c r="L1484" s="107">
        <v>0</v>
      </c>
      <c r="M1484" s="107">
        <v>0</v>
      </c>
      <c r="N1484" s="56" t="str">
        <f t="shared" si="66"/>
        <v>Gore Real Estate Group</v>
      </c>
    </row>
    <row r="1485" spans="1:14" outlineLevel="2" x14ac:dyDescent="0.2">
      <c r="A1485" t="s">
        <v>1301</v>
      </c>
      <c r="B1485" t="s">
        <v>411</v>
      </c>
      <c r="C1485" t="s">
        <v>2640</v>
      </c>
      <c r="D1485" t="s">
        <v>328</v>
      </c>
      <c r="E1485" s="3">
        <v>43543</v>
      </c>
      <c r="F1485" s="115">
        <v>170000</v>
      </c>
      <c r="G1485" s="34" t="s">
        <v>838</v>
      </c>
      <c r="H1485" s="108">
        <v>1</v>
      </c>
      <c r="I1485" s="108">
        <v>0</v>
      </c>
      <c r="J1485" s="31">
        <v>0</v>
      </c>
      <c r="K1485" s="117">
        <f t="shared" si="65"/>
        <v>0</v>
      </c>
      <c r="L1485" s="107">
        <v>0</v>
      </c>
      <c r="M1485" s="107">
        <v>0</v>
      </c>
      <c r="N1485" s="56" t="str">
        <f t="shared" si="66"/>
        <v>Gore Real Estate Group</v>
      </c>
    </row>
    <row r="1486" spans="1:14" outlineLevel="2" x14ac:dyDescent="0.2">
      <c r="A1486" t="s">
        <v>1301</v>
      </c>
      <c r="B1486" t="s">
        <v>411</v>
      </c>
      <c r="C1486" t="s">
        <v>3056</v>
      </c>
      <c r="D1486" t="s">
        <v>328</v>
      </c>
      <c r="E1486" s="3">
        <v>43588</v>
      </c>
      <c r="F1486" s="115">
        <v>228500</v>
      </c>
      <c r="G1486" s="34" t="s">
        <v>838</v>
      </c>
      <c r="H1486" s="108">
        <v>1</v>
      </c>
      <c r="I1486" s="108">
        <v>0</v>
      </c>
      <c r="J1486" s="31">
        <v>0</v>
      </c>
      <c r="K1486" s="117">
        <f t="shared" si="65"/>
        <v>0</v>
      </c>
      <c r="L1486" s="107">
        <v>0</v>
      </c>
      <c r="M1486" s="107">
        <v>0</v>
      </c>
      <c r="N1486" s="56" t="str">
        <f t="shared" si="66"/>
        <v>Gore Real Estate Group</v>
      </c>
    </row>
    <row r="1487" spans="1:14" outlineLevel="2" x14ac:dyDescent="0.2">
      <c r="A1487" t="s">
        <v>1301</v>
      </c>
      <c r="B1487" t="s">
        <v>411</v>
      </c>
      <c r="C1487" t="s">
        <v>2291</v>
      </c>
      <c r="D1487" t="s">
        <v>328</v>
      </c>
      <c r="E1487" s="3">
        <v>43497</v>
      </c>
      <c r="F1487" s="115">
        <v>247000</v>
      </c>
      <c r="G1487" s="34" t="s">
        <v>838</v>
      </c>
      <c r="H1487" s="108">
        <v>1</v>
      </c>
      <c r="I1487" s="108">
        <v>0</v>
      </c>
      <c r="J1487" s="31">
        <v>0</v>
      </c>
      <c r="K1487" s="117">
        <f t="shared" si="65"/>
        <v>0</v>
      </c>
      <c r="L1487" s="107">
        <v>0</v>
      </c>
      <c r="M1487" s="107">
        <v>0</v>
      </c>
      <c r="N1487" s="56" t="str">
        <f t="shared" si="66"/>
        <v>Gore Real Estate Group</v>
      </c>
    </row>
    <row r="1488" spans="1:14" outlineLevel="2" x14ac:dyDescent="0.2">
      <c r="A1488" t="s">
        <v>1301</v>
      </c>
      <c r="B1488" t="s">
        <v>411</v>
      </c>
      <c r="C1488" t="s">
        <v>3160</v>
      </c>
      <c r="D1488" t="s">
        <v>328</v>
      </c>
      <c r="E1488" s="3">
        <v>43598</v>
      </c>
      <c r="F1488" s="115">
        <v>289900</v>
      </c>
      <c r="G1488" s="34" t="s">
        <v>838</v>
      </c>
      <c r="H1488" s="108">
        <v>1</v>
      </c>
      <c r="I1488" s="108">
        <v>0</v>
      </c>
      <c r="J1488" s="31">
        <v>0</v>
      </c>
      <c r="K1488" s="117">
        <f t="shared" si="65"/>
        <v>0</v>
      </c>
      <c r="L1488" s="107">
        <v>0</v>
      </c>
      <c r="M1488" s="107">
        <v>0</v>
      </c>
      <c r="N1488" s="56" t="str">
        <f t="shared" si="66"/>
        <v>Gore Real Estate Group</v>
      </c>
    </row>
    <row r="1489" spans="1:14" outlineLevel="1" x14ac:dyDescent="0.2">
      <c r="A1489" s="29" t="s">
        <v>1301</v>
      </c>
      <c r="F1489" s="115">
        <f>SUBTOTAL(9,F1483:F1488)</f>
        <v>1105300</v>
      </c>
      <c r="H1489" s="108">
        <f>SUBTOTAL(9,H1483:H1488)</f>
        <v>6</v>
      </c>
      <c r="I1489" s="108">
        <f>SUBTOTAL(9,I1483:I1488)</f>
        <v>0</v>
      </c>
      <c r="J1489" s="31">
        <f>SUBTOTAL(9,J1483:J1488)</f>
        <v>1</v>
      </c>
      <c r="K1489" s="117">
        <f t="shared" si="65"/>
        <v>0.16666666666666666</v>
      </c>
      <c r="L1489" s="107">
        <f>SUBTOTAL(9,L1483:L1488)</f>
        <v>1</v>
      </c>
      <c r="M1489" s="107">
        <f>SUBTOTAL(9,M1483:M1488)</f>
        <v>0</v>
      </c>
      <c r="N1489" s="56" t="str">
        <f t="shared" si="66"/>
        <v>Gore Real Estate Group</v>
      </c>
    </row>
    <row r="1490" spans="1:14" outlineLevel="2" x14ac:dyDescent="0.2">
      <c r="A1490" t="s">
        <v>1965</v>
      </c>
      <c r="B1490" t="s">
        <v>1858</v>
      </c>
      <c r="C1490" t="s">
        <v>2115</v>
      </c>
      <c r="D1490" t="s">
        <v>7</v>
      </c>
      <c r="E1490" s="3">
        <v>43472</v>
      </c>
      <c r="F1490" s="115">
        <v>95000</v>
      </c>
      <c r="G1490" s="17" t="s">
        <v>838</v>
      </c>
      <c r="H1490" s="108">
        <v>1</v>
      </c>
      <c r="I1490" s="108">
        <v>0</v>
      </c>
      <c r="J1490" s="31">
        <v>0</v>
      </c>
      <c r="K1490" s="117">
        <f t="shared" si="65"/>
        <v>0</v>
      </c>
      <c r="L1490" s="107">
        <v>0</v>
      </c>
      <c r="M1490" s="107">
        <v>0</v>
      </c>
      <c r="N1490" s="56" t="str">
        <f t="shared" si="66"/>
        <v>Better Homes and Gardens</v>
      </c>
    </row>
    <row r="1491" spans="1:14" outlineLevel="1" x14ac:dyDescent="0.2">
      <c r="A1491" s="29" t="s">
        <v>1965</v>
      </c>
      <c r="F1491" s="115">
        <f>SUBTOTAL(9,F1490:F1490)</f>
        <v>95000</v>
      </c>
      <c r="G1491" s="17"/>
      <c r="H1491" s="108">
        <f>SUBTOTAL(9,H1490:H1490)</f>
        <v>1</v>
      </c>
      <c r="I1491" s="108">
        <f>SUBTOTAL(9,I1490:I1490)</f>
        <v>0</v>
      </c>
      <c r="J1491" s="31">
        <f>SUBTOTAL(9,J1490:J1490)</f>
        <v>0</v>
      </c>
      <c r="K1491" s="117">
        <f t="shared" si="65"/>
        <v>0</v>
      </c>
      <c r="L1491" s="107">
        <f>SUBTOTAL(9,L1490:L1490)</f>
        <v>0</v>
      </c>
      <c r="M1491" s="107">
        <f>SUBTOTAL(9,M1490:M1490)</f>
        <v>0</v>
      </c>
      <c r="N1491" s="56" t="str">
        <f t="shared" si="66"/>
        <v>Better Homes and Gardens</v>
      </c>
    </row>
    <row r="1492" spans="1:14" outlineLevel="2" x14ac:dyDescent="0.2">
      <c r="A1492" t="s">
        <v>306</v>
      </c>
      <c r="B1492" t="s">
        <v>2085</v>
      </c>
      <c r="C1492" s="3" t="s">
        <v>2160</v>
      </c>
      <c r="D1492" t="s">
        <v>6</v>
      </c>
      <c r="E1492" s="102">
        <v>43480</v>
      </c>
      <c r="F1492" s="115">
        <v>223000</v>
      </c>
      <c r="G1492" s="31" t="s">
        <v>838</v>
      </c>
      <c r="H1492" s="108">
        <v>1</v>
      </c>
      <c r="I1492" s="108">
        <v>0</v>
      </c>
      <c r="J1492" s="31">
        <v>1</v>
      </c>
      <c r="K1492" s="117">
        <f t="shared" si="65"/>
        <v>1</v>
      </c>
      <c r="L1492" s="107">
        <v>0</v>
      </c>
      <c r="M1492" s="107">
        <v>0</v>
      </c>
      <c r="N1492" s="56" t="str">
        <f t="shared" si="66"/>
        <v>RE/MAX Roya</v>
      </c>
    </row>
    <row r="1493" spans="1:14" outlineLevel="2" x14ac:dyDescent="0.2">
      <c r="A1493" t="s">
        <v>306</v>
      </c>
      <c r="B1493" t="s">
        <v>2085</v>
      </c>
      <c r="C1493" s="3" t="s">
        <v>2112</v>
      </c>
      <c r="D1493" t="s">
        <v>6</v>
      </c>
      <c r="E1493" s="102">
        <v>43469</v>
      </c>
      <c r="F1493" s="115">
        <v>223000</v>
      </c>
      <c r="G1493" s="31" t="s">
        <v>838</v>
      </c>
      <c r="H1493" s="108">
        <v>1</v>
      </c>
      <c r="I1493" s="108">
        <v>0</v>
      </c>
      <c r="J1493" s="31">
        <v>1</v>
      </c>
      <c r="K1493" s="117">
        <f t="shared" si="65"/>
        <v>1</v>
      </c>
      <c r="L1493" s="107">
        <v>0</v>
      </c>
      <c r="M1493" s="107">
        <v>0</v>
      </c>
      <c r="N1493" s="56" t="str">
        <f t="shared" si="66"/>
        <v>RE/MAX Roya</v>
      </c>
    </row>
    <row r="1494" spans="1:14" outlineLevel="2" x14ac:dyDescent="0.2">
      <c r="A1494" t="s">
        <v>306</v>
      </c>
      <c r="B1494" t="s">
        <v>2085</v>
      </c>
      <c r="C1494" s="3" t="s">
        <v>2165</v>
      </c>
      <c r="D1494" t="s">
        <v>425</v>
      </c>
      <c r="E1494" s="102">
        <v>43480</v>
      </c>
      <c r="F1494" s="115">
        <v>530000</v>
      </c>
      <c r="G1494" s="31" t="s">
        <v>838</v>
      </c>
      <c r="H1494" s="108">
        <v>1</v>
      </c>
      <c r="I1494" s="108">
        <v>0</v>
      </c>
      <c r="J1494" s="31">
        <v>1</v>
      </c>
      <c r="K1494" s="117">
        <f t="shared" si="65"/>
        <v>1</v>
      </c>
      <c r="L1494" s="107">
        <v>0</v>
      </c>
      <c r="M1494" s="107">
        <v>0</v>
      </c>
      <c r="N1494" s="56" t="str">
        <f t="shared" si="66"/>
        <v>RE/MAX Roya</v>
      </c>
    </row>
    <row r="1495" spans="1:14" outlineLevel="2" x14ac:dyDescent="0.2">
      <c r="A1495" t="s">
        <v>306</v>
      </c>
      <c r="B1495" t="s">
        <v>2085</v>
      </c>
      <c r="C1495" s="3" t="s">
        <v>2863</v>
      </c>
      <c r="D1495" t="s">
        <v>6</v>
      </c>
      <c r="E1495" s="102">
        <v>43567</v>
      </c>
      <c r="F1495" s="115">
        <v>115000</v>
      </c>
      <c r="G1495" s="31" t="s">
        <v>838</v>
      </c>
      <c r="H1495" s="108">
        <v>1</v>
      </c>
      <c r="I1495" s="108">
        <v>0</v>
      </c>
      <c r="J1495" s="31">
        <v>1</v>
      </c>
      <c r="K1495" s="117">
        <f t="shared" si="65"/>
        <v>1</v>
      </c>
      <c r="L1495" s="107">
        <v>0</v>
      </c>
      <c r="M1495" s="107">
        <v>0</v>
      </c>
      <c r="N1495" s="56" t="str">
        <f t="shared" si="66"/>
        <v>RE/MAX Roya</v>
      </c>
    </row>
    <row r="1496" spans="1:14" outlineLevel="2" x14ac:dyDescent="0.2">
      <c r="A1496" t="s">
        <v>306</v>
      </c>
      <c r="B1496" t="s">
        <v>2085</v>
      </c>
      <c r="C1496" s="3" t="s">
        <v>3287</v>
      </c>
      <c r="D1496" t="s">
        <v>6</v>
      </c>
      <c r="E1496" s="102">
        <v>43609</v>
      </c>
      <c r="F1496" s="115">
        <v>145000</v>
      </c>
      <c r="G1496" s="31" t="s">
        <v>838</v>
      </c>
      <c r="H1496" s="108">
        <v>1</v>
      </c>
      <c r="I1496" s="108">
        <v>0</v>
      </c>
      <c r="J1496" s="31">
        <v>1</v>
      </c>
      <c r="K1496" s="117">
        <f t="shared" si="65"/>
        <v>1</v>
      </c>
      <c r="L1496" s="107">
        <v>0</v>
      </c>
      <c r="M1496" s="107">
        <v>0</v>
      </c>
      <c r="N1496" s="56" t="str">
        <f t="shared" si="66"/>
        <v>RE/MAX Roya</v>
      </c>
    </row>
    <row r="1497" spans="1:14" outlineLevel="2" x14ac:dyDescent="0.2">
      <c r="A1497" t="s">
        <v>306</v>
      </c>
      <c r="B1497" t="s">
        <v>2085</v>
      </c>
      <c r="C1497" s="3" t="s">
        <v>2692</v>
      </c>
      <c r="D1497" t="s">
        <v>6</v>
      </c>
      <c r="E1497" s="102">
        <v>43549</v>
      </c>
      <c r="F1497" s="115">
        <v>225000</v>
      </c>
      <c r="G1497" s="31" t="s">
        <v>838</v>
      </c>
      <c r="H1497" s="108">
        <v>1</v>
      </c>
      <c r="I1497" s="108">
        <v>0</v>
      </c>
      <c r="J1497" s="31">
        <v>1</v>
      </c>
      <c r="K1497" s="117">
        <f t="shared" si="65"/>
        <v>1</v>
      </c>
      <c r="L1497" s="107">
        <v>0</v>
      </c>
      <c r="M1497" s="107">
        <v>0</v>
      </c>
      <c r="N1497" s="56" t="str">
        <f t="shared" si="66"/>
        <v>RE/MAX Roya</v>
      </c>
    </row>
    <row r="1498" spans="1:14" outlineLevel="2" x14ac:dyDescent="0.2">
      <c r="A1498" t="s">
        <v>306</v>
      </c>
      <c r="B1498" t="s">
        <v>2085</v>
      </c>
      <c r="C1498" s="3" t="s">
        <v>3100</v>
      </c>
      <c r="D1498" t="s">
        <v>6</v>
      </c>
      <c r="E1498" s="102">
        <v>43594</v>
      </c>
      <c r="F1498" s="115">
        <v>64750</v>
      </c>
      <c r="G1498" s="31">
        <v>20182631</v>
      </c>
      <c r="H1498" s="108">
        <v>1</v>
      </c>
      <c r="I1498" s="108">
        <v>1</v>
      </c>
      <c r="J1498" s="31">
        <v>1</v>
      </c>
      <c r="K1498" s="117">
        <f t="shared" si="65"/>
        <v>1</v>
      </c>
      <c r="L1498" s="107">
        <v>0</v>
      </c>
      <c r="M1498" s="107">
        <v>0</v>
      </c>
      <c r="N1498" s="56" t="str">
        <f t="shared" si="66"/>
        <v>RE/MAX Roya</v>
      </c>
    </row>
    <row r="1499" spans="1:14" outlineLevel="1" x14ac:dyDescent="0.2">
      <c r="A1499" s="29" t="s">
        <v>306</v>
      </c>
      <c r="C1499" s="3"/>
      <c r="E1499" s="102"/>
      <c r="F1499" s="115">
        <f>SUBTOTAL(9,F1492:F1498)</f>
        <v>1525750</v>
      </c>
      <c r="G1499" s="31"/>
      <c r="H1499" s="108">
        <f>SUBTOTAL(9,H1492:H1498)</f>
        <v>7</v>
      </c>
      <c r="I1499" s="108">
        <f>SUBTOTAL(9,I1492:I1498)</f>
        <v>1</v>
      </c>
      <c r="J1499" s="31">
        <f>SUBTOTAL(9,J1492:J1498)</f>
        <v>7</v>
      </c>
      <c r="K1499" s="117">
        <f t="shared" si="65"/>
        <v>1</v>
      </c>
      <c r="L1499" s="107">
        <f>SUBTOTAL(9,L1492:L1498)</f>
        <v>0</v>
      </c>
      <c r="M1499" s="107">
        <f>SUBTOTAL(9,M1492:M1498)</f>
        <v>0</v>
      </c>
      <c r="N1499" s="56" t="str">
        <f t="shared" si="66"/>
        <v>RE/MAX Roya</v>
      </c>
    </row>
    <row r="1500" spans="1:14" outlineLevel="2" x14ac:dyDescent="0.2">
      <c r="A1500" t="s">
        <v>1980</v>
      </c>
      <c r="B1500" t="s">
        <v>1036</v>
      </c>
      <c r="C1500" t="s">
        <v>2537</v>
      </c>
      <c r="D1500" t="s">
        <v>425</v>
      </c>
      <c r="E1500" s="3">
        <v>43531</v>
      </c>
      <c r="F1500" s="115">
        <v>399900</v>
      </c>
      <c r="G1500" s="34">
        <v>20190300</v>
      </c>
      <c r="H1500" s="108">
        <v>1</v>
      </c>
      <c r="I1500" s="108">
        <v>1</v>
      </c>
      <c r="J1500" s="31">
        <v>0</v>
      </c>
      <c r="K1500" s="117">
        <f t="shared" si="65"/>
        <v>0</v>
      </c>
      <c r="L1500" s="107">
        <v>0</v>
      </c>
      <c r="M1500" s="107">
        <v>0</v>
      </c>
      <c r="N1500" s="56" t="str">
        <f t="shared" si="66"/>
        <v>Bentwood Realty</v>
      </c>
    </row>
    <row r="1501" spans="1:14" outlineLevel="1" x14ac:dyDescent="0.2">
      <c r="A1501" s="29" t="s">
        <v>1980</v>
      </c>
      <c r="F1501" s="115">
        <f>SUBTOTAL(9,F1500:F1500)</f>
        <v>399900</v>
      </c>
      <c r="H1501" s="108">
        <f>SUBTOTAL(9,H1500:H1500)</f>
        <v>1</v>
      </c>
      <c r="I1501" s="108">
        <f>SUBTOTAL(9,I1500:I1500)</f>
        <v>1</v>
      </c>
      <c r="J1501" s="31">
        <f>SUBTOTAL(9,J1500:J1500)</f>
        <v>0</v>
      </c>
      <c r="K1501" s="117">
        <f t="shared" si="65"/>
        <v>0</v>
      </c>
      <c r="L1501" s="107">
        <f>SUBTOTAL(9,L1500:L1500)</f>
        <v>0</v>
      </c>
      <c r="M1501" s="107">
        <f>SUBTOTAL(9,M1500:M1500)</f>
        <v>0</v>
      </c>
      <c r="N1501" s="56" t="str">
        <f t="shared" si="66"/>
        <v>Bentwood Realty</v>
      </c>
    </row>
    <row r="1502" spans="1:14" outlineLevel="2" x14ac:dyDescent="0.2">
      <c r="A1502" t="s">
        <v>2884</v>
      </c>
      <c r="B1502" t="s">
        <v>2038</v>
      </c>
      <c r="C1502" t="s">
        <v>2885</v>
      </c>
      <c r="D1502" t="s">
        <v>215</v>
      </c>
      <c r="E1502" s="3">
        <v>43570</v>
      </c>
      <c r="F1502" s="115">
        <v>275000</v>
      </c>
      <c r="G1502" s="34" t="s">
        <v>838</v>
      </c>
      <c r="H1502" s="108">
        <v>1</v>
      </c>
      <c r="I1502" s="108">
        <v>0</v>
      </c>
      <c r="J1502" s="31">
        <v>0</v>
      </c>
      <c r="K1502" s="117">
        <f t="shared" si="65"/>
        <v>0</v>
      </c>
      <c r="L1502" s="107">
        <v>0</v>
      </c>
      <c r="M1502" s="107">
        <v>0</v>
      </c>
      <c r="N1502" s="56" t="str">
        <f t="shared" si="66"/>
        <v>Keller Williams Realty Austin NW</v>
      </c>
    </row>
    <row r="1503" spans="1:14" outlineLevel="1" x14ac:dyDescent="0.2">
      <c r="A1503" s="29" t="s">
        <v>2884</v>
      </c>
      <c r="F1503" s="115">
        <f>SUBTOTAL(9,F1502:F1502)</f>
        <v>275000</v>
      </c>
      <c r="H1503" s="108">
        <f>SUBTOTAL(9,H1502:H1502)</f>
        <v>1</v>
      </c>
      <c r="I1503" s="108">
        <f>SUBTOTAL(9,I1502:I1502)</f>
        <v>0</v>
      </c>
      <c r="J1503" s="31">
        <f>SUBTOTAL(9,J1502:J1502)</f>
        <v>0</v>
      </c>
      <c r="K1503" s="117">
        <f t="shared" si="65"/>
        <v>0</v>
      </c>
      <c r="L1503" s="107">
        <f>SUBTOTAL(9,L1502:L1502)</f>
        <v>0</v>
      </c>
      <c r="M1503" s="107">
        <f>SUBTOTAL(9,M1502:M1502)</f>
        <v>0</v>
      </c>
      <c r="N1503" s="56" t="str">
        <f t="shared" si="66"/>
        <v>Keller Williams Realty Austin NW</v>
      </c>
    </row>
    <row r="1504" spans="1:14" outlineLevel="2" x14ac:dyDescent="0.2">
      <c r="A1504" t="s">
        <v>107</v>
      </c>
      <c r="B1504" t="s">
        <v>1258</v>
      </c>
      <c r="C1504" s="3" t="s">
        <v>3264</v>
      </c>
      <c r="D1504" t="s">
        <v>1249</v>
      </c>
      <c r="E1504" s="102">
        <v>43609</v>
      </c>
      <c r="F1504" s="115">
        <v>218000</v>
      </c>
      <c r="G1504" s="31" t="s">
        <v>838</v>
      </c>
      <c r="H1504" s="108">
        <v>1</v>
      </c>
      <c r="I1504" s="108">
        <v>0</v>
      </c>
      <c r="J1504" s="31">
        <v>1</v>
      </c>
      <c r="K1504" s="117">
        <f t="shared" si="65"/>
        <v>1</v>
      </c>
      <c r="L1504" s="107">
        <v>0</v>
      </c>
      <c r="M1504" s="107">
        <v>0</v>
      </c>
      <c r="N1504" s="56" t="str">
        <f t="shared" si="66"/>
        <v>Re/Max Centex, REALTORS</v>
      </c>
    </row>
    <row r="1505" spans="1:14" outlineLevel="2" x14ac:dyDescent="0.2">
      <c r="A1505" t="s">
        <v>107</v>
      </c>
      <c r="B1505" t="s">
        <v>1258</v>
      </c>
      <c r="C1505" s="3" t="s">
        <v>2682</v>
      </c>
      <c r="D1505" t="s">
        <v>6</v>
      </c>
      <c r="E1505" s="102">
        <v>43546</v>
      </c>
      <c r="F1505" s="115">
        <v>125000</v>
      </c>
      <c r="G1505" s="31" t="s">
        <v>838</v>
      </c>
      <c r="H1505" s="108">
        <v>1</v>
      </c>
      <c r="I1505" s="108">
        <v>0</v>
      </c>
      <c r="J1505" s="31">
        <v>1</v>
      </c>
      <c r="K1505" s="117">
        <f t="shared" si="65"/>
        <v>1</v>
      </c>
      <c r="L1505" s="107">
        <v>0</v>
      </c>
      <c r="M1505" s="107">
        <v>0</v>
      </c>
      <c r="N1505" s="56" t="str">
        <f t="shared" si="66"/>
        <v>Re/Max Centex, REALTORS</v>
      </c>
    </row>
    <row r="1506" spans="1:14" outlineLevel="1" x14ac:dyDescent="0.2">
      <c r="A1506" s="29" t="s">
        <v>107</v>
      </c>
      <c r="C1506" s="3"/>
      <c r="E1506" s="102"/>
      <c r="F1506" s="115">
        <f>SUBTOTAL(9,F1504:F1505)</f>
        <v>343000</v>
      </c>
      <c r="G1506" s="31"/>
      <c r="H1506" s="108">
        <f>SUBTOTAL(9,H1504:H1505)</f>
        <v>2</v>
      </c>
      <c r="I1506" s="108">
        <f>SUBTOTAL(9,I1504:I1505)</f>
        <v>0</v>
      </c>
      <c r="J1506" s="31">
        <f>SUBTOTAL(9,J1504:J1505)</f>
        <v>2</v>
      </c>
      <c r="K1506" s="117">
        <f t="shared" si="65"/>
        <v>1</v>
      </c>
      <c r="L1506" s="107">
        <f>SUBTOTAL(9,L1504:L1505)</f>
        <v>0</v>
      </c>
      <c r="M1506" s="107">
        <f>SUBTOTAL(9,M1504:M1505)</f>
        <v>0</v>
      </c>
      <c r="N1506" s="56" t="str">
        <f t="shared" si="66"/>
        <v>Re/Max Centex, REALTORS</v>
      </c>
    </row>
    <row r="1507" spans="1:14" outlineLevel="2" x14ac:dyDescent="0.2">
      <c r="A1507" t="s">
        <v>1859</v>
      </c>
      <c r="B1507" t="s">
        <v>1099</v>
      </c>
      <c r="C1507" s="3" t="s">
        <v>3356</v>
      </c>
      <c r="D1507" t="s">
        <v>6</v>
      </c>
      <c r="E1507" s="102">
        <v>43616</v>
      </c>
      <c r="F1507" s="115">
        <v>135000</v>
      </c>
      <c r="G1507" s="31" t="s">
        <v>838</v>
      </c>
      <c r="H1507" s="108">
        <v>1</v>
      </c>
      <c r="I1507" s="108">
        <v>0</v>
      </c>
      <c r="J1507" s="31">
        <v>1</v>
      </c>
      <c r="K1507" s="117">
        <f t="shared" si="65"/>
        <v>1</v>
      </c>
      <c r="L1507" s="107">
        <v>0</v>
      </c>
      <c r="M1507" s="107">
        <v>0</v>
      </c>
      <c r="N1507" s="56" t="str">
        <f t="shared" si="66"/>
        <v>Keller Williams Realty - Waco</v>
      </c>
    </row>
    <row r="1508" spans="1:14" outlineLevel="1" x14ac:dyDescent="0.2">
      <c r="A1508" s="29" t="s">
        <v>1859</v>
      </c>
      <c r="C1508" s="3"/>
      <c r="E1508" s="102"/>
      <c r="F1508" s="115">
        <f>SUBTOTAL(9,F1507:F1507)</f>
        <v>135000</v>
      </c>
      <c r="G1508" s="31"/>
      <c r="H1508" s="108">
        <f>SUBTOTAL(9,H1507:H1507)</f>
        <v>1</v>
      </c>
      <c r="I1508" s="108">
        <f>SUBTOTAL(9,I1507:I1507)</f>
        <v>0</v>
      </c>
      <c r="J1508" s="31">
        <f>SUBTOTAL(9,J1507:J1507)</f>
        <v>1</v>
      </c>
      <c r="K1508" s="117">
        <f t="shared" si="65"/>
        <v>1</v>
      </c>
      <c r="L1508" s="107">
        <f>SUBTOTAL(9,L1507:L1507)</f>
        <v>0</v>
      </c>
      <c r="M1508" s="107">
        <f>SUBTOTAL(9,M1507:M1507)</f>
        <v>0</v>
      </c>
      <c r="N1508" s="56" t="str">
        <f t="shared" si="66"/>
        <v>Keller Williams Realty - Waco</v>
      </c>
    </row>
    <row r="1509" spans="1:14" outlineLevel="2" x14ac:dyDescent="0.2">
      <c r="A1509" t="s">
        <v>1222</v>
      </c>
      <c r="B1509" t="s">
        <v>1099</v>
      </c>
      <c r="C1509" s="3" t="s">
        <v>3013</v>
      </c>
      <c r="D1509" t="s">
        <v>6</v>
      </c>
      <c r="E1509" s="102">
        <v>43585</v>
      </c>
      <c r="F1509" s="115">
        <v>327000</v>
      </c>
      <c r="G1509" s="31" t="s">
        <v>838</v>
      </c>
      <c r="H1509" s="108">
        <v>1</v>
      </c>
      <c r="I1509" s="108">
        <v>0</v>
      </c>
      <c r="J1509" s="31">
        <v>1</v>
      </c>
      <c r="K1509" s="117">
        <f t="shared" si="65"/>
        <v>1</v>
      </c>
      <c r="L1509" s="107">
        <v>0</v>
      </c>
      <c r="M1509" s="107">
        <v>0</v>
      </c>
      <c r="N1509" s="56" t="str">
        <f t="shared" si="66"/>
        <v>Keller Williams Realty - Waco</v>
      </c>
    </row>
    <row r="1510" spans="1:14" outlineLevel="2" x14ac:dyDescent="0.2">
      <c r="A1510" t="s">
        <v>1222</v>
      </c>
      <c r="B1510" t="s">
        <v>1099</v>
      </c>
      <c r="C1510" s="3" t="s">
        <v>3210</v>
      </c>
      <c r="D1510" t="s">
        <v>802</v>
      </c>
      <c r="E1510" s="102">
        <v>43605</v>
      </c>
      <c r="F1510" s="115">
        <v>125000</v>
      </c>
      <c r="G1510" s="31" t="s">
        <v>838</v>
      </c>
      <c r="H1510" s="108">
        <v>1</v>
      </c>
      <c r="I1510" s="108">
        <v>0</v>
      </c>
      <c r="J1510" s="31">
        <v>1</v>
      </c>
      <c r="K1510" s="117">
        <f t="shared" si="65"/>
        <v>1</v>
      </c>
      <c r="L1510" s="107">
        <v>0</v>
      </c>
      <c r="M1510" s="107">
        <v>0</v>
      </c>
      <c r="N1510" s="56" t="str">
        <f t="shared" si="66"/>
        <v>Keller Williams Realty - Waco</v>
      </c>
    </row>
    <row r="1511" spans="1:14" outlineLevel="2" x14ac:dyDescent="0.2">
      <c r="A1511" t="s">
        <v>1222</v>
      </c>
      <c r="B1511" t="s">
        <v>1099</v>
      </c>
      <c r="C1511" s="3" t="s">
        <v>2190</v>
      </c>
      <c r="D1511" t="s">
        <v>328</v>
      </c>
      <c r="E1511" s="102">
        <v>43484</v>
      </c>
      <c r="F1511" s="115">
        <v>135000</v>
      </c>
      <c r="G1511" s="31" t="s">
        <v>838</v>
      </c>
      <c r="H1511" s="108">
        <v>1</v>
      </c>
      <c r="I1511" s="108">
        <v>0</v>
      </c>
      <c r="J1511" s="31">
        <v>1</v>
      </c>
      <c r="K1511" s="117">
        <f t="shared" si="65"/>
        <v>1</v>
      </c>
      <c r="L1511" s="107">
        <v>1</v>
      </c>
      <c r="M1511" s="107">
        <v>0</v>
      </c>
      <c r="N1511" s="56" t="str">
        <f t="shared" si="66"/>
        <v>Keller Williams Realty - Waco</v>
      </c>
    </row>
    <row r="1512" spans="1:14" outlineLevel="2" x14ac:dyDescent="0.2">
      <c r="A1512" t="s">
        <v>1222</v>
      </c>
      <c r="B1512" t="s">
        <v>1099</v>
      </c>
      <c r="C1512" s="3" t="s">
        <v>2213</v>
      </c>
      <c r="D1512" t="s">
        <v>6</v>
      </c>
      <c r="E1512" s="102">
        <v>43489</v>
      </c>
      <c r="F1512" s="115">
        <v>30000</v>
      </c>
      <c r="G1512" s="31" t="s">
        <v>838</v>
      </c>
      <c r="H1512" s="108">
        <v>1</v>
      </c>
      <c r="I1512" s="108">
        <v>0</v>
      </c>
      <c r="J1512" s="31">
        <v>1</v>
      </c>
      <c r="K1512" s="117">
        <f t="shared" si="65"/>
        <v>1</v>
      </c>
      <c r="L1512" s="107">
        <v>1</v>
      </c>
      <c r="M1512" s="107">
        <v>0</v>
      </c>
      <c r="N1512" s="56" t="str">
        <f t="shared" si="66"/>
        <v>Keller Williams Realty - Waco</v>
      </c>
    </row>
    <row r="1513" spans="1:14" outlineLevel="2" x14ac:dyDescent="0.2">
      <c r="A1513" t="s">
        <v>1222</v>
      </c>
      <c r="B1513" t="s">
        <v>1099</v>
      </c>
      <c r="C1513" s="3" t="s">
        <v>3335</v>
      </c>
      <c r="D1513" t="s">
        <v>6</v>
      </c>
      <c r="E1513" s="102">
        <v>43616</v>
      </c>
      <c r="F1513" s="115">
        <v>184900</v>
      </c>
      <c r="G1513" s="31" t="s">
        <v>838</v>
      </c>
      <c r="H1513" s="108">
        <v>1</v>
      </c>
      <c r="I1513" s="108">
        <v>0</v>
      </c>
      <c r="J1513" s="31">
        <v>1</v>
      </c>
      <c r="K1513" s="117">
        <f t="shared" si="65"/>
        <v>1</v>
      </c>
      <c r="L1513" s="107">
        <v>0</v>
      </c>
      <c r="M1513" s="107">
        <v>0</v>
      </c>
      <c r="N1513" s="56" t="str">
        <f t="shared" si="66"/>
        <v>Keller Williams Realty - Waco</v>
      </c>
    </row>
    <row r="1514" spans="1:14" outlineLevel="2" x14ac:dyDescent="0.2">
      <c r="A1514" t="s">
        <v>1222</v>
      </c>
      <c r="B1514" t="s">
        <v>1099</v>
      </c>
      <c r="C1514" s="3" t="s">
        <v>2935</v>
      </c>
      <c r="D1514" t="s">
        <v>426</v>
      </c>
      <c r="E1514" s="102">
        <v>43577</v>
      </c>
      <c r="F1514" s="115">
        <v>393000</v>
      </c>
      <c r="G1514" s="31" t="s">
        <v>838</v>
      </c>
      <c r="H1514" s="108">
        <v>1</v>
      </c>
      <c r="I1514" s="108">
        <v>0</v>
      </c>
      <c r="J1514" s="31">
        <v>1</v>
      </c>
      <c r="K1514" s="117">
        <f t="shared" si="65"/>
        <v>1</v>
      </c>
      <c r="L1514" s="107">
        <v>0</v>
      </c>
      <c r="M1514" s="107">
        <v>0</v>
      </c>
      <c r="N1514" s="56" t="str">
        <f t="shared" si="66"/>
        <v>Keller Williams Realty - Waco</v>
      </c>
    </row>
    <row r="1515" spans="1:14" outlineLevel="2" x14ac:dyDescent="0.2">
      <c r="A1515" t="s">
        <v>1222</v>
      </c>
      <c r="B1515" t="s">
        <v>1099</v>
      </c>
      <c r="C1515" s="3" t="s">
        <v>3204</v>
      </c>
      <c r="D1515" s="2" t="s">
        <v>6</v>
      </c>
      <c r="E1515" s="126">
        <v>43605</v>
      </c>
      <c r="F1515" s="127">
        <v>23000</v>
      </c>
      <c r="G1515" s="129" t="s">
        <v>838</v>
      </c>
      <c r="H1515" s="108">
        <v>1</v>
      </c>
      <c r="I1515" s="108">
        <v>0</v>
      </c>
      <c r="J1515" s="31">
        <v>0</v>
      </c>
      <c r="K1515" s="117">
        <f t="shared" si="65"/>
        <v>0</v>
      </c>
      <c r="L1515" s="107">
        <v>0</v>
      </c>
      <c r="M1515" s="107">
        <v>0</v>
      </c>
      <c r="N1515" s="56" t="str">
        <f t="shared" si="66"/>
        <v>Keller Williams Realty - Waco</v>
      </c>
    </row>
    <row r="1516" spans="1:14" outlineLevel="2" x14ac:dyDescent="0.2">
      <c r="A1516" t="s">
        <v>1222</v>
      </c>
      <c r="B1516" t="s">
        <v>1099</v>
      </c>
      <c r="C1516" s="3" t="s">
        <v>3260</v>
      </c>
      <c r="D1516" s="2" t="s">
        <v>1092</v>
      </c>
      <c r="E1516" s="126">
        <v>43609</v>
      </c>
      <c r="F1516" s="127">
        <v>27000</v>
      </c>
      <c r="G1516" s="129" t="s">
        <v>838</v>
      </c>
      <c r="H1516" s="108">
        <v>1</v>
      </c>
      <c r="I1516" s="108">
        <v>0</v>
      </c>
      <c r="J1516" s="31">
        <v>0</v>
      </c>
      <c r="K1516" s="117">
        <f t="shared" si="65"/>
        <v>0</v>
      </c>
      <c r="L1516" s="107">
        <v>0</v>
      </c>
      <c r="M1516" s="107">
        <v>0</v>
      </c>
      <c r="N1516" s="56" t="str">
        <f t="shared" si="66"/>
        <v>Keller Williams Realty - Waco</v>
      </c>
    </row>
    <row r="1517" spans="1:14" outlineLevel="2" x14ac:dyDescent="0.2">
      <c r="A1517" t="s">
        <v>1222</v>
      </c>
      <c r="B1517" t="s">
        <v>1099</v>
      </c>
      <c r="C1517" t="s">
        <v>2800</v>
      </c>
      <c r="D1517" t="s">
        <v>6</v>
      </c>
      <c r="E1517" s="3">
        <v>43560</v>
      </c>
      <c r="F1517" s="115">
        <v>40250</v>
      </c>
      <c r="G1517" s="17" t="s">
        <v>838</v>
      </c>
      <c r="H1517" s="108">
        <v>1</v>
      </c>
      <c r="I1517" s="108">
        <v>0</v>
      </c>
      <c r="J1517" s="31">
        <v>0</v>
      </c>
      <c r="K1517" s="117">
        <f t="shared" si="65"/>
        <v>0</v>
      </c>
      <c r="L1517" s="107">
        <v>0</v>
      </c>
      <c r="M1517" s="107">
        <v>0</v>
      </c>
      <c r="N1517" s="56" t="str">
        <f t="shared" si="66"/>
        <v>Keller Williams Realty - Waco</v>
      </c>
    </row>
    <row r="1518" spans="1:14" outlineLevel="2" x14ac:dyDescent="0.2">
      <c r="A1518" t="s">
        <v>1222</v>
      </c>
      <c r="B1518" t="s">
        <v>1099</v>
      </c>
      <c r="C1518" t="s">
        <v>2315</v>
      </c>
      <c r="D1518" t="s">
        <v>6</v>
      </c>
      <c r="E1518" s="3">
        <v>43503</v>
      </c>
      <c r="F1518" s="115">
        <v>48000</v>
      </c>
      <c r="G1518" s="17" t="s">
        <v>838</v>
      </c>
      <c r="H1518" s="108">
        <v>1</v>
      </c>
      <c r="I1518" s="108">
        <v>0</v>
      </c>
      <c r="J1518" s="31">
        <v>0</v>
      </c>
      <c r="K1518" s="117">
        <f t="shared" si="65"/>
        <v>0</v>
      </c>
      <c r="L1518" s="107">
        <v>0</v>
      </c>
      <c r="M1518" s="107">
        <v>0</v>
      </c>
      <c r="N1518" s="56" t="str">
        <f t="shared" si="66"/>
        <v>Keller Williams Realty - Waco</v>
      </c>
    </row>
    <row r="1519" spans="1:14" outlineLevel="2" x14ac:dyDescent="0.2">
      <c r="A1519" t="s">
        <v>1222</v>
      </c>
      <c r="B1519" t="s">
        <v>1099</v>
      </c>
      <c r="C1519" t="s">
        <v>3164</v>
      </c>
      <c r="D1519" t="s">
        <v>6</v>
      </c>
      <c r="E1519" s="3">
        <v>43599</v>
      </c>
      <c r="F1519" s="115">
        <v>57000</v>
      </c>
      <c r="G1519" s="17" t="s">
        <v>838</v>
      </c>
      <c r="H1519" s="108">
        <v>1</v>
      </c>
      <c r="I1519" s="108">
        <v>0</v>
      </c>
      <c r="J1519" s="31">
        <v>0</v>
      </c>
      <c r="K1519" s="117">
        <f t="shared" si="65"/>
        <v>0</v>
      </c>
      <c r="L1519" s="107">
        <v>0</v>
      </c>
      <c r="M1519" s="107">
        <v>0</v>
      </c>
      <c r="N1519" s="56" t="str">
        <f t="shared" si="66"/>
        <v>Keller Williams Realty - Waco</v>
      </c>
    </row>
    <row r="1520" spans="1:14" outlineLevel="2" x14ac:dyDescent="0.2">
      <c r="A1520" t="s">
        <v>1222</v>
      </c>
      <c r="B1520" t="s">
        <v>1099</v>
      </c>
      <c r="C1520" t="s">
        <v>2853</v>
      </c>
      <c r="D1520" t="s">
        <v>6</v>
      </c>
      <c r="E1520" s="3">
        <v>43567</v>
      </c>
      <c r="F1520" s="115">
        <v>60000</v>
      </c>
      <c r="G1520" s="17" t="s">
        <v>838</v>
      </c>
      <c r="H1520" s="108">
        <v>1</v>
      </c>
      <c r="I1520" s="108">
        <v>0</v>
      </c>
      <c r="J1520" s="31">
        <v>0</v>
      </c>
      <c r="K1520" s="117">
        <f t="shared" si="65"/>
        <v>0</v>
      </c>
      <c r="L1520" s="107">
        <v>0</v>
      </c>
      <c r="M1520" s="107">
        <v>0</v>
      </c>
      <c r="N1520" s="56" t="str">
        <f t="shared" si="66"/>
        <v>Keller Williams Realty - Waco</v>
      </c>
    </row>
    <row r="1521" spans="1:14" outlineLevel="2" x14ac:dyDescent="0.2">
      <c r="A1521" t="s">
        <v>1222</v>
      </c>
      <c r="B1521" t="s">
        <v>1099</v>
      </c>
      <c r="C1521" t="s">
        <v>2883</v>
      </c>
      <c r="D1521" t="s">
        <v>6</v>
      </c>
      <c r="E1521" s="3">
        <v>43570</v>
      </c>
      <c r="F1521" s="115">
        <v>64000</v>
      </c>
      <c r="G1521" s="17" t="s">
        <v>838</v>
      </c>
      <c r="H1521" s="108">
        <v>1</v>
      </c>
      <c r="I1521" s="108">
        <v>0</v>
      </c>
      <c r="J1521" s="31">
        <v>0</v>
      </c>
      <c r="K1521" s="117">
        <f t="shared" si="65"/>
        <v>0</v>
      </c>
      <c r="L1521" s="107">
        <v>0</v>
      </c>
      <c r="M1521" s="107">
        <v>0</v>
      </c>
      <c r="N1521" s="56" t="str">
        <f t="shared" si="66"/>
        <v>Keller Williams Realty - Waco</v>
      </c>
    </row>
    <row r="1522" spans="1:14" outlineLevel="2" x14ac:dyDescent="0.2">
      <c r="A1522" t="s">
        <v>1222</v>
      </c>
      <c r="B1522" t="s">
        <v>1099</v>
      </c>
      <c r="C1522" t="s">
        <v>2704</v>
      </c>
      <c r="D1522" t="s">
        <v>6</v>
      </c>
      <c r="E1522" s="3">
        <v>43550</v>
      </c>
      <c r="F1522" s="115">
        <v>65000</v>
      </c>
      <c r="G1522" s="17" t="s">
        <v>838</v>
      </c>
      <c r="H1522" s="108">
        <v>1</v>
      </c>
      <c r="I1522" s="108">
        <v>0</v>
      </c>
      <c r="J1522" s="31">
        <v>0</v>
      </c>
      <c r="K1522" s="117">
        <f t="shared" si="65"/>
        <v>0</v>
      </c>
      <c r="L1522" s="107">
        <v>0</v>
      </c>
      <c r="M1522" s="107">
        <v>0</v>
      </c>
      <c r="N1522" s="56" t="str">
        <f t="shared" si="66"/>
        <v>Keller Williams Realty - Waco</v>
      </c>
    </row>
    <row r="1523" spans="1:14" outlineLevel="2" x14ac:dyDescent="0.2">
      <c r="A1523" t="s">
        <v>1222</v>
      </c>
      <c r="B1523" t="s">
        <v>1099</v>
      </c>
      <c r="C1523" t="s">
        <v>2801</v>
      </c>
      <c r="D1523" t="s">
        <v>6</v>
      </c>
      <c r="E1523" s="3">
        <v>43560</v>
      </c>
      <c r="F1523" s="115">
        <v>65000</v>
      </c>
      <c r="G1523" s="17" t="s">
        <v>838</v>
      </c>
      <c r="H1523" s="108">
        <v>1</v>
      </c>
      <c r="I1523" s="108">
        <v>0</v>
      </c>
      <c r="J1523" s="31">
        <v>0</v>
      </c>
      <c r="K1523" s="117">
        <f t="shared" si="65"/>
        <v>0</v>
      </c>
      <c r="L1523" s="107">
        <v>0</v>
      </c>
      <c r="M1523" s="107">
        <v>0</v>
      </c>
      <c r="N1523" s="56" t="str">
        <f t="shared" si="66"/>
        <v>Keller Williams Realty - Waco</v>
      </c>
    </row>
    <row r="1524" spans="1:14" outlineLevel="2" x14ac:dyDescent="0.2">
      <c r="A1524" t="s">
        <v>1222</v>
      </c>
      <c r="B1524" t="s">
        <v>1099</v>
      </c>
      <c r="C1524" t="s">
        <v>2894</v>
      </c>
      <c r="D1524" t="s">
        <v>6</v>
      </c>
      <c r="E1524" s="3">
        <v>43572</v>
      </c>
      <c r="F1524" s="115">
        <v>66000</v>
      </c>
      <c r="G1524" s="17" t="s">
        <v>838</v>
      </c>
      <c r="H1524" s="108">
        <v>1</v>
      </c>
      <c r="I1524" s="108">
        <v>0</v>
      </c>
      <c r="J1524" s="31">
        <v>0</v>
      </c>
      <c r="K1524" s="117">
        <f t="shared" si="65"/>
        <v>0</v>
      </c>
      <c r="L1524" s="107">
        <v>0</v>
      </c>
      <c r="M1524" s="107">
        <v>0</v>
      </c>
      <c r="N1524" s="56" t="str">
        <f t="shared" si="66"/>
        <v>Keller Williams Realty - Waco</v>
      </c>
    </row>
    <row r="1525" spans="1:14" outlineLevel="2" x14ac:dyDescent="0.2">
      <c r="A1525" t="s">
        <v>1222</v>
      </c>
      <c r="B1525" t="s">
        <v>1099</v>
      </c>
      <c r="C1525" t="s">
        <v>3219</v>
      </c>
      <c r="D1525" t="s">
        <v>70</v>
      </c>
      <c r="E1525" s="3">
        <v>43605</v>
      </c>
      <c r="F1525" s="115">
        <v>72000</v>
      </c>
      <c r="G1525" s="17" t="s">
        <v>838</v>
      </c>
      <c r="H1525" s="108">
        <v>1</v>
      </c>
      <c r="I1525" s="108">
        <v>0</v>
      </c>
      <c r="J1525" s="31">
        <v>0</v>
      </c>
      <c r="K1525" s="117">
        <f t="shared" si="65"/>
        <v>0</v>
      </c>
      <c r="L1525" s="107">
        <v>0</v>
      </c>
      <c r="M1525" s="107">
        <v>0</v>
      </c>
      <c r="N1525" s="56" t="str">
        <f t="shared" si="66"/>
        <v>Keller Williams Realty - Waco</v>
      </c>
    </row>
    <row r="1526" spans="1:14" outlineLevel="2" x14ac:dyDescent="0.2">
      <c r="A1526" t="s">
        <v>1222</v>
      </c>
      <c r="B1526" t="s">
        <v>1099</v>
      </c>
      <c r="C1526" t="s">
        <v>3279</v>
      </c>
      <c r="D1526" t="s">
        <v>422</v>
      </c>
      <c r="E1526" s="3">
        <v>43609</v>
      </c>
      <c r="F1526" s="115">
        <v>75000</v>
      </c>
      <c r="G1526" s="17" t="s">
        <v>838</v>
      </c>
      <c r="H1526" s="108">
        <v>1</v>
      </c>
      <c r="I1526" s="108">
        <v>0</v>
      </c>
      <c r="J1526" s="31">
        <v>0</v>
      </c>
      <c r="K1526" s="117">
        <f t="shared" si="65"/>
        <v>0</v>
      </c>
      <c r="L1526" s="107">
        <v>0</v>
      </c>
      <c r="M1526" s="107">
        <v>0</v>
      </c>
      <c r="N1526" s="56" t="str">
        <f t="shared" si="66"/>
        <v>Keller Williams Realty - Waco</v>
      </c>
    </row>
    <row r="1527" spans="1:14" outlineLevel="2" x14ac:dyDescent="0.2">
      <c r="A1527" t="s">
        <v>1222</v>
      </c>
      <c r="B1527" t="s">
        <v>1099</v>
      </c>
      <c r="C1527" t="s">
        <v>2364</v>
      </c>
      <c r="D1527" t="s">
        <v>6</v>
      </c>
      <c r="E1527" s="3">
        <v>43510</v>
      </c>
      <c r="F1527" s="115">
        <v>90000</v>
      </c>
      <c r="G1527" s="17" t="s">
        <v>838</v>
      </c>
      <c r="H1527" s="108">
        <v>1</v>
      </c>
      <c r="I1527" s="108">
        <v>0</v>
      </c>
      <c r="J1527" s="31">
        <v>0</v>
      </c>
      <c r="K1527" s="117">
        <f t="shared" si="65"/>
        <v>0</v>
      </c>
      <c r="L1527" s="107">
        <v>0</v>
      </c>
      <c r="M1527" s="107">
        <v>0</v>
      </c>
      <c r="N1527" s="56" t="str">
        <f t="shared" si="66"/>
        <v>Keller Williams Realty - Waco</v>
      </c>
    </row>
    <row r="1528" spans="1:14" outlineLevel="2" x14ac:dyDescent="0.2">
      <c r="A1528" t="s">
        <v>1222</v>
      </c>
      <c r="B1528" t="s">
        <v>1099</v>
      </c>
      <c r="C1528" t="s">
        <v>2835</v>
      </c>
      <c r="D1528" t="s">
        <v>6</v>
      </c>
      <c r="E1528" s="3">
        <v>43565</v>
      </c>
      <c r="F1528" s="115">
        <v>100000</v>
      </c>
      <c r="G1528" s="17" t="s">
        <v>838</v>
      </c>
      <c r="H1528" s="108">
        <v>1</v>
      </c>
      <c r="I1528" s="108">
        <v>0</v>
      </c>
      <c r="J1528" s="31">
        <v>0</v>
      </c>
      <c r="K1528" s="117">
        <f t="shared" si="65"/>
        <v>0</v>
      </c>
      <c r="L1528" s="107">
        <v>0</v>
      </c>
      <c r="M1528" s="107">
        <v>0</v>
      </c>
      <c r="N1528" s="56" t="str">
        <f t="shared" si="66"/>
        <v>Keller Williams Realty - Waco</v>
      </c>
    </row>
    <row r="1529" spans="1:14" outlineLevel="2" x14ac:dyDescent="0.2">
      <c r="A1529" t="s">
        <v>1222</v>
      </c>
      <c r="B1529" t="s">
        <v>1099</v>
      </c>
      <c r="C1529" t="s">
        <v>2637</v>
      </c>
      <c r="D1529" t="s">
        <v>6</v>
      </c>
      <c r="E1529" s="3">
        <v>43543</v>
      </c>
      <c r="F1529" s="115">
        <v>102000</v>
      </c>
      <c r="G1529" s="17" t="s">
        <v>838</v>
      </c>
      <c r="H1529" s="108">
        <v>1</v>
      </c>
      <c r="I1529" s="108">
        <v>0</v>
      </c>
      <c r="J1529" s="31">
        <v>0</v>
      </c>
      <c r="K1529" s="117">
        <f t="shared" si="65"/>
        <v>0</v>
      </c>
      <c r="L1529" s="107">
        <v>0</v>
      </c>
      <c r="M1529" s="107">
        <v>0</v>
      </c>
      <c r="N1529" s="56" t="str">
        <f t="shared" si="66"/>
        <v>Keller Williams Realty - Waco</v>
      </c>
    </row>
    <row r="1530" spans="1:14" outlineLevel="2" x14ac:dyDescent="0.2">
      <c r="A1530" t="s">
        <v>1222</v>
      </c>
      <c r="B1530" t="s">
        <v>1099</v>
      </c>
      <c r="C1530" t="s">
        <v>2311</v>
      </c>
      <c r="D1530" t="s">
        <v>6</v>
      </c>
      <c r="E1530" s="3">
        <v>43503</v>
      </c>
      <c r="F1530" s="115">
        <v>119000</v>
      </c>
      <c r="G1530" s="34">
        <v>20190201</v>
      </c>
      <c r="H1530" s="108">
        <v>1</v>
      </c>
      <c r="I1530" s="108">
        <v>1</v>
      </c>
      <c r="J1530" s="31">
        <v>0</v>
      </c>
      <c r="K1530" s="117">
        <f t="shared" si="65"/>
        <v>0</v>
      </c>
      <c r="L1530" s="107">
        <v>0</v>
      </c>
      <c r="M1530" s="107">
        <v>0</v>
      </c>
      <c r="N1530" s="56" t="str">
        <f t="shared" si="66"/>
        <v>Keller Williams Realty - Waco</v>
      </c>
    </row>
    <row r="1531" spans="1:14" outlineLevel="2" x14ac:dyDescent="0.2">
      <c r="A1531" t="s">
        <v>1222</v>
      </c>
      <c r="B1531" t="s">
        <v>1099</v>
      </c>
      <c r="C1531" t="s">
        <v>2937</v>
      </c>
      <c r="D1531" t="s">
        <v>6</v>
      </c>
      <c r="E1531" s="3">
        <v>43577</v>
      </c>
      <c r="F1531" s="115">
        <v>120000</v>
      </c>
      <c r="G1531" s="34">
        <v>20190582</v>
      </c>
      <c r="H1531" s="108">
        <v>1</v>
      </c>
      <c r="I1531" s="108">
        <v>1</v>
      </c>
      <c r="J1531" s="31">
        <v>0</v>
      </c>
      <c r="K1531" s="117">
        <f t="shared" si="65"/>
        <v>0</v>
      </c>
      <c r="L1531" s="107">
        <v>0</v>
      </c>
      <c r="M1531" s="107">
        <v>0</v>
      </c>
      <c r="N1531" s="56" t="str">
        <f t="shared" si="66"/>
        <v>Keller Williams Realty - Waco</v>
      </c>
    </row>
    <row r="1532" spans="1:14" outlineLevel="2" x14ac:dyDescent="0.2">
      <c r="A1532" t="s">
        <v>1222</v>
      </c>
      <c r="B1532" t="s">
        <v>1099</v>
      </c>
      <c r="C1532" t="s">
        <v>2236</v>
      </c>
      <c r="D1532" t="s">
        <v>6</v>
      </c>
      <c r="E1532" s="3">
        <v>43494</v>
      </c>
      <c r="F1532" s="115">
        <v>128900</v>
      </c>
      <c r="G1532" s="34">
        <v>20182908</v>
      </c>
      <c r="H1532" s="108">
        <v>1</v>
      </c>
      <c r="I1532" s="108">
        <v>1</v>
      </c>
      <c r="J1532" s="31">
        <v>0</v>
      </c>
      <c r="K1532" s="117">
        <f t="shared" si="65"/>
        <v>0</v>
      </c>
      <c r="L1532" s="107">
        <v>0</v>
      </c>
      <c r="M1532" s="107">
        <v>0</v>
      </c>
      <c r="N1532" s="56" t="str">
        <f t="shared" si="66"/>
        <v>Keller Williams Realty - Waco</v>
      </c>
    </row>
    <row r="1533" spans="1:14" outlineLevel="2" x14ac:dyDescent="0.2">
      <c r="A1533" t="s">
        <v>1222</v>
      </c>
      <c r="B1533" t="s">
        <v>1099</v>
      </c>
      <c r="C1533" t="s">
        <v>2723</v>
      </c>
      <c r="D1533" t="s">
        <v>216</v>
      </c>
      <c r="E1533" s="3">
        <v>43552</v>
      </c>
      <c r="F1533" s="115">
        <v>132000</v>
      </c>
      <c r="G1533" s="34" t="s">
        <v>838</v>
      </c>
      <c r="H1533" s="108">
        <v>1</v>
      </c>
      <c r="I1533" s="108">
        <v>0</v>
      </c>
      <c r="J1533" s="31">
        <v>0</v>
      </c>
      <c r="K1533" s="117">
        <f t="shared" si="65"/>
        <v>0</v>
      </c>
      <c r="L1533" s="107">
        <v>0</v>
      </c>
      <c r="M1533" s="107">
        <v>0</v>
      </c>
      <c r="N1533" s="56" t="str">
        <f t="shared" si="66"/>
        <v>Keller Williams Realty - Waco</v>
      </c>
    </row>
    <row r="1534" spans="1:14" outlineLevel="2" x14ac:dyDescent="0.2">
      <c r="A1534" t="s">
        <v>1222</v>
      </c>
      <c r="B1534" t="s">
        <v>1099</v>
      </c>
      <c r="C1534" t="s">
        <v>3155</v>
      </c>
      <c r="D1534" t="s">
        <v>11</v>
      </c>
      <c r="E1534" s="3">
        <v>43598</v>
      </c>
      <c r="F1534" s="115">
        <v>146000</v>
      </c>
      <c r="G1534" s="34" t="s">
        <v>838</v>
      </c>
      <c r="H1534" s="108">
        <v>1</v>
      </c>
      <c r="I1534" s="108">
        <v>0</v>
      </c>
      <c r="J1534" s="31">
        <v>0</v>
      </c>
      <c r="K1534" s="117">
        <f t="shared" si="65"/>
        <v>0</v>
      </c>
      <c r="L1534" s="107">
        <v>0</v>
      </c>
      <c r="M1534" s="107">
        <v>0</v>
      </c>
      <c r="N1534" s="56" t="str">
        <f t="shared" si="66"/>
        <v>Keller Williams Realty - Waco</v>
      </c>
    </row>
    <row r="1535" spans="1:14" outlineLevel="2" x14ac:dyDescent="0.2">
      <c r="A1535" t="s">
        <v>1222</v>
      </c>
      <c r="B1535" t="s">
        <v>1099</v>
      </c>
      <c r="C1535" t="s">
        <v>2688</v>
      </c>
      <c r="D1535" t="s">
        <v>123</v>
      </c>
      <c r="E1535" s="3">
        <v>43549</v>
      </c>
      <c r="F1535" s="115">
        <v>161400</v>
      </c>
      <c r="G1535" s="34" t="s">
        <v>838</v>
      </c>
      <c r="H1535" s="108">
        <v>1</v>
      </c>
      <c r="I1535" s="108">
        <v>0</v>
      </c>
      <c r="J1535" s="31">
        <v>0</v>
      </c>
      <c r="K1535" s="117">
        <f t="shared" si="65"/>
        <v>0</v>
      </c>
      <c r="L1535" s="107">
        <v>0</v>
      </c>
      <c r="M1535" s="107">
        <v>0</v>
      </c>
      <c r="N1535" s="56" t="str">
        <f t="shared" si="66"/>
        <v>Keller Williams Realty - Waco</v>
      </c>
    </row>
    <row r="1536" spans="1:14" outlineLevel="2" x14ac:dyDescent="0.2">
      <c r="A1536" t="s">
        <v>1222</v>
      </c>
      <c r="B1536" t="s">
        <v>1099</v>
      </c>
      <c r="C1536" t="s">
        <v>3239</v>
      </c>
      <c r="D1536" t="s">
        <v>6</v>
      </c>
      <c r="E1536" s="3">
        <v>43607</v>
      </c>
      <c r="F1536" s="115">
        <v>162000</v>
      </c>
      <c r="G1536" s="34">
        <v>20190613</v>
      </c>
      <c r="H1536" s="108">
        <v>1</v>
      </c>
      <c r="I1536" s="108">
        <v>1</v>
      </c>
      <c r="J1536" s="31">
        <v>0</v>
      </c>
      <c r="K1536" s="117">
        <f t="shared" si="65"/>
        <v>0</v>
      </c>
      <c r="L1536" s="107">
        <v>0</v>
      </c>
      <c r="M1536" s="107">
        <v>0</v>
      </c>
      <c r="N1536" s="56" t="str">
        <f t="shared" si="66"/>
        <v>Keller Williams Realty - Waco</v>
      </c>
    </row>
    <row r="1537" spans="1:14" outlineLevel="2" x14ac:dyDescent="0.2">
      <c r="A1537" t="s">
        <v>1222</v>
      </c>
      <c r="B1537" t="s">
        <v>1099</v>
      </c>
      <c r="C1537" t="s">
        <v>2689</v>
      </c>
      <c r="D1537" t="s">
        <v>1127</v>
      </c>
      <c r="E1537" s="3">
        <v>43549</v>
      </c>
      <c r="F1537" s="115">
        <v>164000</v>
      </c>
      <c r="G1537" s="34">
        <v>20190463</v>
      </c>
      <c r="H1537" s="108">
        <v>1</v>
      </c>
      <c r="I1537" s="108">
        <v>1</v>
      </c>
      <c r="J1537" s="31">
        <v>0</v>
      </c>
      <c r="K1537" s="117">
        <f t="shared" si="65"/>
        <v>0</v>
      </c>
      <c r="L1537" s="107">
        <v>0</v>
      </c>
      <c r="M1537" s="107">
        <v>0</v>
      </c>
      <c r="N1537" s="56" t="str">
        <f t="shared" si="66"/>
        <v>Keller Williams Realty - Waco</v>
      </c>
    </row>
    <row r="1538" spans="1:14" outlineLevel="2" x14ac:dyDescent="0.2">
      <c r="A1538" t="s">
        <v>1222</v>
      </c>
      <c r="B1538" t="s">
        <v>1099</v>
      </c>
      <c r="C1538" t="s">
        <v>2654</v>
      </c>
      <c r="D1538" t="s">
        <v>6</v>
      </c>
      <c r="E1538" s="3">
        <v>43545</v>
      </c>
      <c r="F1538" s="115">
        <v>185000</v>
      </c>
      <c r="G1538" s="34">
        <v>20190341</v>
      </c>
      <c r="H1538" s="108">
        <v>1</v>
      </c>
      <c r="I1538" s="108">
        <v>1</v>
      </c>
      <c r="J1538" s="31">
        <v>0</v>
      </c>
      <c r="K1538" s="117">
        <f t="shared" si="65"/>
        <v>0</v>
      </c>
      <c r="L1538" s="107">
        <v>0</v>
      </c>
      <c r="M1538" s="107">
        <v>0</v>
      </c>
      <c r="N1538" s="56" t="str">
        <f t="shared" si="66"/>
        <v>Keller Williams Realty - Waco</v>
      </c>
    </row>
    <row r="1539" spans="1:14" outlineLevel="2" x14ac:dyDescent="0.2">
      <c r="A1539" t="s">
        <v>1222</v>
      </c>
      <c r="B1539" t="s">
        <v>1099</v>
      </c>
      <c r="C1539" t="s">
        <v>3024</v>
      </c>
      <c r="D1539" t="s">
        <v>1092</v>
      </c>
      <c r="E1539" s="3">
        <v>43585</v>
      </c>
      <c r="F1539" s="115">
        <v>185000</v>
      </c>
      <c r="G1539" s="34" t="s">
        <v>838</v>
      </c>
      <c r="H1539" s="108">
        <v>1</v>
      </c>
      <c r="I1539" s="108">
        <v>0</v>
      </c>
      <c r="J1539" s="31">
        <v>0</v>
      </c>
      <c r="K1539" s="117">
        <f t="shared" ref="K1539:K1602" si="67">+J1539/H1539</f>
        <v>0</v>
      </c>
      <c r="L1539" s="107">
        <v>0</v>
      </c>
      <c r="M1539" s="107">
        <v>0</v>
      </c>
      <c r="N1539" s="56" t="str">
        <f t="shared" ref="N1539:N1602" si="68">IF(B1539="",B1538,B1539)</f>
        <v>Keller Williams Realty - Waco</v>
      </c>
    </row>
    <row r="1540" spans="1:14" outlineLevel="2" x14ac:dyDescent="0.2">
      <c r="A1540" t="s">
        <v>1222</v>
      </c>
      <c r="B1540" t="s">
        <v>1099</v>
      </c>
      <c r="C1540" t="s">
        <v>2842</v>
      </c>
      <c r="D1540" t="s">
        <v>216</v>
      </c>
      <c r="E1540" s="3">
        <v>43566</v>
      </c>
      <c r="F1540" s="115">
        <v>186000</v>
      </c>
      <c r="G1540" s="34" t="s">
        <v>838</v>
      </c>
      <c r="H1540" s="108">
        <v>1</v>
      </c>
      <c r="I1540" s="108">
        <v>0</v>
      </c>
      <c r="J1540" s="31">
        <v>0</v>
      </c>
      <c r="K1540" s="117">
        <f t="shared" si="67"/>
        <v>0</v>
      </c>
      <c r="L1540" s="107">
        <v>0</v>
      </c>
      <c r="M1540" s="107">
        <v>0</v>
      </c>
      <c r="N1540" s="56" t="str">
        <f t="shared" si="68"/>
        <v>Keller Williams Realty - Waco</v>
      </c>
    </row>
    <row r="1541" spans="1:14" outlineLevel="2" x14ac:dyDescent="0.2">
      <c r="A1541" t="s">
        <v>1222</v>
      </c>
      <c r="B1541" t="s">
        <v>1099</v>
      </c>
      <c r="C1541" t="s">
        <v>3294</v>
      </c>
      <c r="D1541" t="s">
        <v>6</v>
      </c>
      <c r="E1541" s="3">
        <v>43613</v>
      </c>
      <c r="F1541" s="115">
        <v>202500</v>
      </c>
      <c r="G1541" s="34" t="s">
        <v>838</v>
      </c>
      <c r="H1541" s="108">
        <v>1</v>
      </c>
      <c r="I1541" s="108">
        <v>0</v>
      </c>
      <c r="J1541" s="31">
        <v>0</v>
      </c>
      <c r="K1541" s="117">
        <f t="shared" si="67"/>
        <v>0</v>
      </c>
      <c r="L1541" s="107">
        <v>0</v>
      </c>
      <c r="M1541" s="107">
        <v>0</v>
      </c>
      <c r="N1541" s="56" t="str">
        <f t="shared" si="68"/>
        <v>Keller Williams Realty - Waco</v>
      </c>
    </row>
    <row r="1542" spans="1:14" outlineLevel="2" x14ac:dyDescent="0.2">
      <c r="A1542" t="s">
        <v>1222</v>
      </c>
      <c r="B1542" t="s">
        <v>1099</v>
      </c>
      <c r="C1542" t="s">
        <v>2548</v>
      </c>
      <c r="D1542" t="s">
        <v>216</v>
      </c>
      <c r="E1542" s="3">
        <v>43532</v>
      </c>
      <c r="F1542" s="115">
        <v>219900</v>
      </c>
      <c r="G1542" s="34">
        <v>20190192</v>
      </c>
      <c r="H1542" s="108">
        <v>1</v>
      </c>
      <c r="I1542" s="108">
        <v>1</v>
      </c>
      <c r="J1542" s="31">
        <v>0</v>
      </c>
      <c r="K1542" s="117">
        <f t="shared" si="67"/>
        <v>0</v>
      </c>
      <c r="L1542" s="107">
        <v>0</v>
      </c>
      <c r="M1542" s="107">
        <v>0</v>
      </c>
      <c r="N1542" s="56" t="str">
        <f t="shared" si="68"/>
        <v>Keller Williams Realty - Waco</v>
      </c>
    </row>
    <row r="1543" spans="1:14" outlineLevel="2" x14ac:dyDescent="0.2">
      <c r="A1543" t="s">
        <v>1222</v>
      </c>
      <c r="B1543" t="s">
        <v>1099</v>
      </c>
      <c r="C1543" t="s">
        <v>3040</v>
      </c>
      <c r="D1543" t="s">
        <v>123</v>
      </c>
      <c r="E1543" s="3">
        <v>43587</v>
      </c>
      <c r="F1543" s="115">
        <v>262000</v>
      </c>
      <c r="G1543" s="34" t="s">
        <v>838</v>
      </c>
      <c r="H1543" s="108">
        <v>1</v>
      </c>
      <c r="I1543" s="108">
        <v>0</v>
      </c>
      <c r="J1543" s="31">
        <v>0</v>
      </c>
      <c r="K1543" s="117">
        <f t="shared" si="67"/>
        <v>0</v>
      </c>
      <c r="L1543" s="107">
        <v>0</v>
      </c>
      <c r="M1543" s="107">
        <v>0</v>
      </c>
      <c r="N1543" s="56" t="str">
        <f t="shared" si="68"/>
        <v>Keller Williams Realty - Waco</v>
      </c>
    </row>
    <row r="1544" spans="1:14" outlineLevel="2" x14ac:dyDescent="0.2">
      <c r="A1544" t="s">
        <v>1222</v>
      </c>
      <c r="B1544" t="s">
        <v>1099</v>
      </c>
      <c r="C1544" t="s">
        <v>3184</v>
      </c>
      <c r="D1544" t="s">
        <v>534</v>
      </c>
      <c r="E1544" s="6">
        <v>43601</v>
      </c>
      <c r="F1544" s="116">
        <v>315000</v>
      </c>
      <c r="G1544" s="130" t="s">
        <v>838</v>
      </c>
      <c r="H1544" s="108">
        <v>1</v>
      </c>
      <c r="I1544" s="108">
        <v>0</v>
      </c>
      <c r="J1544" s="31">
        <v>0</v>
      </c>
      <c r="K1544" s="117">
        <f t="shared" si="67"/>
        <v>0</v>
      </c>
      <c r="L1544" s="107">
        <v>0</v>
      </c>
      <c r="M1544" s="107">
        <v>0</v>
      </c>
      <c r="N1544" s="56" t="str">
        <f t="shared" si="68"/>
        <v>Keller Williams Realty - Waco</v>
      </c>
    </row>
    <row r="1545" spans="1:14" outlineLevel="2" x14ac:dyDescent="0.2">
      <c r="A1545" t="s">
        <v>1222</v>
      </c>
      <c r="B1545" t="s">
        <v>1099</v>
      </c>
      <c r="C1545" t="s">
        <v>2286</v>
      </c>
      <c r="D1545" t="s">
        <v>1126</v>
      </c>
      <c r="E1545" s="6">
        <v>43497</v>
      </c>
      <c r="F1545" s="116">
        <v>357000</v>
      </c>
      <c r="G1545" s="130">
        <v>20190898</v>
      </c>
      <c r="H1545" s="108">
        <v>1</v>
      </c>
      <c r="I1545" s="108">
        <v>1</v>
      </c>
      <c r="J1545" s="31">
        <v>0</v>
      </c>
      <c r="K1545" s="117">
        <f t="shared" si="67"/>
        <v>0</v>
      </c>
      <c r="L1545" s="107">
        <v>0</v>
      </c>
      <c r="M1545" s="107">
        <v>0</v>
      </c>
      <c r="N1545" s="56" t="str">
        <f t="shared" si="68"/>
        <v>Keller Williams Realty - Waco</v>
      </c>
    </row>
    <row r="1546" spans="1:14" outlineLevel="1" x14ac:dyDescent="0.2">
      <c r="A1546" s="29" t="s">
        <v>1222</v>
      </c>
      <c r="E1546" s="6"/>
      <c r="F1546" s="116">
        <f>SUBTOTAL(9,F1509:F1545)</f>
        <v>5194850</v>
      </c>
      <c r="G1546" s="130"/>
      <c r="H1546" s="108">
        <f>SUBTOTAL(9,H1509:H1545)</f>
        <v>37</v>
      </c>
      <c r="I1546" s="108">
        <f>SUBTOTAL(9,I1509:I1545)</f>
        <v>8</v>
      </c>
      <c r="J1546" s="31">
        <f>SUBTOTAL(9,J1509:J1545)</f>
        <v>6</v>
      </c>
      <c r="K1546" s="117">
        <f t="shared" si="67"/>
        <v>0.16216216216216217</v>
      </c>
      <c r="L1546" s="107">
        <f>SUBTOTAL(9,L1509:L1545)</f>
        <v>2</v>
      </c>
      <c r="M1546" s="107">
        <f>SUBTOTAL(9,M1509:M1545)</f>
        <v>0</v>
      </c>
      <c r="N1546" s="56" t="str">
        <f t="shared" si="68"/>
        <v>Keller Williams Realty - Waco</v>
      </c>
    </row>
    <row r="1547" spans="1:14" outlineLevel="2" x14ac:dyDescent="0.2">
      <c r="A1547" t="s">
        <v>1534</v>
      </c>
      <c r="B1547" t="s">
        <v>1180</v>
      </c>
      <c r="C1547" t="s">
        <v>2246</v>
      </c>
      <c r="D1547" t="s">
        <v>11</v>
      </c>
      <c r="E1547" s="6">
        <v>43496</v>
      </c>
      <c r="F1547" s="116">
        <v>152590</v>
      </c>
      <c r="G1547" s="130" t="s">
        <v>838</v>
      </c>
      <c r="H1547" s="108">
        <v>1</v>
      </c>
      <c r="I1547" s="108">
        <v>0</v>
      </c>
      <c r="J1547" s="31">
        <v>0</v>
      </c>
      <c r="K1547" s="117">
        <f t="shared" si="67"/>
        <v>0</v>
      </c>
      <c r="L1547" s="107">
        <v>0</v>
      </c>
      <c r="M1547" s="107">
        <v>0</v>
      </c>
      <c r="N1547" s="56" t="str">
        <f t="shared" si="68"/>
        <v>Greater Waco Realty, Inc.</v>
      </c>
    </row>
    <row r="1548" spans="1:14" outlineLevel="2" x14ac:dyDescent="0.2">
      <c r="A1548" t="s">
        <v>1534</v>
      </c>
      <c r="B1548" t="s">
        <v>1180</v>
      </c>
      <c r="C1548" t="s">
        <v>3048</v>
      </c>
      <c r="D1548" t="s">
        <v>7</v>
      </c>
      <c r="E1548" s="6">
        <v>43588</v>
      </c>
      <c r="F1548" s="116">
        <v>157500</v>
      </c>
      <c r="G1548" s="130" t="s">
        <v>838</v>
      </c>
      <c r="H1548" s="108">
        <v>1</v>
      </c>
      <c r="I1548" s="108">
        <v>0</v>
      </c>
      <c r="J1548" s="31">
        <v>0</v>
      </c>
      <c r="K1548" s="117">
        <f t="shared" si="67"/>
        <v>0</v>
      </c>
      <c r="L1548" s="107">
        <v>0</v>
      </c>
      <c r="M1548" s="107">
        <v>0</v>
      </c>
      <c r="N1548" s="56" t="str">
        <f t="shared" si="68"/>
        <v>Greater Waco Realty, Inc.</v>
      </c>
    </row>
    <row r="1549" spans="1:14" outlineLevel="2" x14ac:dyDescent="0.2">
      <c r="A1549" t="s">
        <v>1534</v>
      </c>
      <c r="B1549" t="s">
        <v>1180</v>
      </c>
      <c r="C1549" t="s">
        <v>2434</v>
      </c>
      <c r="D1549" t="s">
        <v>6</v>
      </c>
      <c r="E1549" s="6">
        <v>43521</v>
      </c>
      <c r="F1549" s="116">
        <v>185000</v>
      </c>
      <c r="G1549" s="130" t="s">
        <v>838</v>
      </c>
      <c r="H1549" s="108">
        <v>1</v>
      </c>
      <c r="I1549" s="108">
        <v>0</v>
      </c>
      <c r="J1549" s="31">
        <v>0</v>
      </c>
      <c r="K1549" s="117">
        <f t="shared" si="67"/>
        <v>0</v>
      </c>
      <c r="L1549" s="107">
        <v>0</v>
      </c>
      <c r="M1549" s="107">
        <v>0</v>
      </c>
      <c r="N1549" s="56" t="str">
        <f t="shared" si="68"/>
        <v>Greater Waco Realty, Inc.</v>
      </c>
    </row>
    <row r="1550" spans="1:14" outlineLevel="1" x14ac:dyDescent="0.2">
      <c r="A1550" s="29" t="s">
        <v>1534</v>
      </c>
      <c r="E1550" s="6"/>
      <c r="F1550" s="116">
        <f>SUBTOTAL(9,F1547:F1549)</f>
        <v>495090</v>
      </c>
      <c r="G1550" s="130"/>
      <c r="H1550" s="108">
        <f>SUBTOTAL(9,H1547:H1549)</f>
        <v>3</v>
      </c>
      <c r="I1550" s="108">
        <f>SUBTOTAL(9,I1547:I1549)</f>
        <v>0</v>
      </c>
      <c r="J1550" s="31">
        <f>SUBTOTAL(9,J1547:J1549)</f>
        <v>0</v>
      </c>
      <c r="K1550" s="117">
        <f t="shared" si="67"/>
        <v>0</v>
      </c>
      <c r="L1550" s="107">
        <f>SUBTOTAL(9,L1547:L1549)</f>
        <v>0</v>
      </c>
      <c r="M1550" s="107">
        <f>SUBTOTAL(9,M1547:M1549)</f>
        <v>0</v>
      </c>
      <c r="N1550" s="56" t="str">
        <f t="shared" si="68"/>
        <v>Greater Waco Realty, Inc.</v>
      </c>
    </row>
    <row r="1551" spans="1:14" outlineLevel="2" x14ac:dyDescent="0.2">
      <c r="A1551" t="s">
        <v>1687</v>
      </c>
      <c r="B1551" t="s">
        <v>1751</v>
      </c>
      <c r="C1551" s="3" t="s">
        <v>2729</v>
      </c>
      <c r="D1551" t="s">
        <v>6</v>
      </c>
      <c r="E1551" s="6">
        <v>43552</v>
      </c>
      <c r="F1551" s="116">
        <v>192500</v>
      </c>
      <c r="G1551" s="108" t="s">
        <v>838</v>
      </c>
      <c r="H1551" s="108">
        <v>1</v>
      </c>
      <c r="I1551" s="108">
        <v>0</v>
      </c>
      <c r="J1551" s="31">
        <v>1</v>
      </c>
      <c r="K1551" s="117">
        <f t="shared" si="67"/>
        <v>1</v>
      </c>
      <c r="L1551" s="107">
        <v>0</v>
      </c>
      <c r="M1551" s="107">
        <v>0</v>
      </c>
      <c r="N1551" s="56" t="str">
        <f t="shared" si="68"/>
        <v>Vista Real Estate</v>
      </c>
    </row>
    <row r="1552" spans="1:14" outlineLevel="1" x14ac:dyDescent="0.2">
      <c r="A1552" s="29" t="s">
        <v>1687</v>
      </c>
      <c r="C1552" s="3"/>
      <c r="E1552" s="6"/>
      <c r="F1552" s="116">
        <f>SUBTOTAL(9,F1551:F1551)</f>
        <v>192500</v>
      </c>
      <c r="G1552" s="108"/>
      <c r="H1552" s="108">
        <f>SUBTOTAL(9,H1551:H1551)</f>
        <v>1</v>
      </c>
      <c r="I1552" s="108">
        <f>SUBTOTAL(9,I1551:I1551)</f>
        <v>0</v>
      </c>
      <c r="J1552" s="31">
        <f>SUBTOTAL(9,J1551:J1551)</f>
        <v>1</v>
      </c>
      <c r="K1552" s="117">
        <f t="shared" si="67"/>
        <v>1</v>
      </c>
      <c r="L1552" s="107">
        <f>SUBTOTAL(9,L1551:L1551)</f>
        <v>0</v>
      </c>
      <c r="M1552" s="107">
        <f>SUBTOTAL(9,M1551:M1551)</f>
        <v>0</v>
      </c>
      <c r="N1552" s="56" t="str">
        <f t="shared" si="68"/>
        <v>Vista Real Estate</v>
      </c>
    </row>
    <row r="1553" spans="1:14" outlineLevel="2" x14ac:dyDescent="0.2">
      <c r="A1553" t="s">
        <v>1038</v>
      </c>
      <c r="B1553" t="s">
        <v>1258</v>
      </c>
      <c r="C1553" t="s">
        <v>3085</v>
      </c>
      <c r="D1553" t="s">
        <v>216</v>
      </c>
      <c r="E1553" s="6">
        <v>43592</v>
      </c>
      <c r="F1553" s="116">
        <v>230000</v>
      </c>
      <c r="G1553" s="130" t="s">
        <v>838</v>
      </c>
      <c r="H1553" s="108">
        <v>1</v>
      </c>
      <c r="I1553" s="108">
        <v>0</v>
      </c>
      <c r="J1553" s="31">
        <v>0</v>
      </c>
      <c r="K1553" s="117">
        <f t="shared" si="67"/>
        <v>0</v>
      </c>
      <c r="L1553" s="107">
        <v>0</v>
      </c>
      <c r="M1553" s="107">
        <v>0</v>
      </c>
      <c r="N1553" s="56" t="str">
        <f t="shared" si="68"/>
        <v>Re/Max Centex, REALTORS</v>
      </c>
    </row>
    <row r="1554" spans="1:14" outlineLevel="2" x14ac:dyDescent="0.2">
      <c r="A1554" t="s">
        <v>1038</v>
      </c>
      <c r="B1554" t="s">
        <v>1258</v>
      </c>
      <c r="C1554" t="s">
        <v>2893</v>
      </c>
      <c r="D1554" t="s">
        <v>1249</v>
      </c>
      <c r="E1554" s="6">
        <v>43572</v>
      </c>
      <c r="F1554" s="116">
        <v>310000</v>
      </c>
      <c r="G1554" s="130" t="s">
        <v>838</v>
      </c>
      <c r="H1554" s="108">
        <v>1</v>
      </c>
      <c r="I1554" s="108">
        <v>0</v>
      </c>
      <c r="J1554" s="31">
        <v>0</v>
      </c>
      <c r="K1554" s="117">
        <f t="shared" si="67"/>
        <v>0</v>
      </c>
      <c r="L1554" s="107">
        <v>0</v>
      </c>
      <c r="M1554" s="107">
        <v>0</v>
      </c>
      <c r="N1554" s="56" t="str">
        <f t="shared" si="68"/>
        <v>Re/Max Centex, REALTORS</v>
      </c>
    </row>
    <row r="1555" spans="1:14" outlineLevel="1" x14ac:dyDescent="0.2">
      <c r="A1555" s="29" t="s">
        <v>1038</v>
      </c>
      <c r="E1555" s="6"/>
      <c r="F1555" s="116">
        <f>SUBTOTAL(9,F1553:F1554)</f>
        <v>540000</v>
      </c>
      <c r="G1555" s="130"/>
      <c r="H1555" s="108">
        <f>SUBTOTAL(9,H1553:H1554)</f>
        <v>2</v>
      </c>
      <c r="I1555" s="108">
        <f>SUBTOTAL(9,I1553:I1554)</f>
        <v>0</v>
      </c>
      <c r="J1555" s="31">
        <f>SUBTOTAL(9,J1553:J1554)</f>
        <v>0</v>
      </c>
      <c r="K1555" s="117">
        <f t="shared" si="67"/>
        <v>0</v>
      </c>
      <c r="L1555" s="107">
        <f>SUBTOTAL(9,L1553:L1554)</f>
        <v>0</v>
      </c>
      <c r="M1555" s="107">
        <f>SUBTOTAL(9,M1553:M1554)</f>
        <v>0</v>
      </c>
      <c r="N1555" s="56" t="str">
        <f t="shared" si="68"/>
        <v>Re/Max Centex, REALTORS</v>
      </c>
    </row>
    <row r="1556" spans="1:14" outlineLevel="2" x14ac:dyDescent="0.2">
      <c r="A1556" t="s">
        <v>344</v>
      </c>
      <c r="B1556" t="s">
        <v>1842</v>
      </c>
      <c r="C1556" s="3" t="s">
        <v>2642</v>
      </c>
      <c r="D1556" t="s">
        <v>6</v>
      </c>
      <c r="E1556" s="6">
        <v>43544</v>
      </c>
      <c r="F1556" s="116">
        <v>198000</v>
      </c>
      <c r="G1556" s="108">
        <v>20190498</v>
      </c>
      <c r="H1556" s="108">
        <v>1</v>
      </c>
      <c r="I1556" s="108">
        <v>1</v>
      </c>
      <c r="J1556" s="31">
        <v>1</v>
      </c>
      <c r="K1556" s="117">
        <f t="shared" si="67"/>
        <v>1</v>
      </c>
      <c r="L1556" s="107">
        <v>1</v>
      </c>
      <c r="M1556" s="107">
        <v>1</v>
      </c>
      <c r="N1556" s="56" t="str">
        <f t="shared" si="68"/>
        <v>Coldwell Banker Apex, REALTORS</v>
      </c>
    </row>
    <row r="1557" spans="1:14" outlineLevel="2" x14ac:dyDescent="0.2">
      <c r="A1557" t="s">
        <v>344</v>
      </c>
      <c r="B1557" t="s">
        <v>1842</v>
      </c>
      <c r="C1557" s="3" t="s">
        <v>2466</v>
      </c>
      <c r="D1557" t="s">
        <v>6</v>
      </c>
      <c r="E1557" s="6">
        <v>43524</v>
      </c>
      <c r="F1557" s="116">
        <v>170000</v>
      </c>
      <c r="G1557" s="108" t="s">
        <v>838</v>
      </c>
      <c r="H1557" s="108">
        <v>1</v>
      </c>
      <c r="I1557" s="108">
        <v>0</v>
      </c>
      <c r="J1557" s="31">
        <v>1</v>
      </c>
      <c r="K1557" s="117">
        <f t="shared" si="67"/>
        <v>1</v>
      </c>
      <c r="L1557" s="107">
        <v>0</v>
      </c>
      <c r="M1557" s="107">
        <v>0</v>
      </c>
      <c r="N1557" s="56" t="str">
        <f t="shared" si="68"/>
        <v>Coldwell Banker Apex, REALTORS</v>
      </c>
    </row>
    <row r="1558" spans="1:14" outlineLevel="2" x14ac:dyDescent="0.2">
      <c r="A1558" t="s">
        <v>344</v>
      </c>
      <c r="B1558" t="s">
        <v>1842</v>
      </c>
      <c r="C1558" t="s">
        <v>2908</v>
      </c>
      <c r="D1558" t="s">
        <v>6</v>
      </c>
      <c r="E1558" s="6">
        <v>43573</v>
      </c>
      <c r="F1558" s="116">
        <v>123400</v>
      </c>
      <c r="G1558" s="130" t="s">
        <v>838</v>
      </c>
      <c r="H1558" s="108">
        <v>1</v>
      </c>
      <c r="I1558" s="108">
        <v>0</v>
      </c>
      <c r="J1558" s="31">
        <v>0</v>
      </c>
      <c r="K1558" s="117">
        <f t="shared" si="67"/>
        <v>0</v>
      </c>
      <c r="L1558" s="107">
        <v>0</v>
      </c>
      <c r="M1558" s="107">
        <v>0</v>
      </c>
      <c r="N1558" s="56" t="str">
        <f t="shared" si="68"/>
        <v>Coldwell Banker Apex, REALTORS</v>
      </c>
    </row>
    <row r="1559" spans="1:14" outlineLevel="2" x14ac:dyDescent="0.2">
      <c r="A1559" t="s">
        <v>344</v>
      </c>
      <c r="B1559" t="s">
        <v>5</v>
      </c>
      <c r="C1559" t="s">
        <v>2428</v>
      </c>
      <c r="D1559" t="s">
        <v>1126</v>
      </c>
      <c r="E1559" s="6">
        <v>43521</v>
      </c>
      <c r="F1559" s="116">
        <v>210000</v>
      </c>
      <c r="G1559" s="130">
        <v>20190156</v>
      </c>
      <c r="H1559" s="108">
        <v>1</v>
      </c>
      <c r="I1559" s="108">
        <v>1</v>
      </c>
      <c r="J1559" s="31">
        <v>0</v>
      </c>
      <c r="K1559" s="117">
        <f t="shared" si="67"/>
        <v>0</v>
      </c>
      <c r="L1559" s="107">
        <v>0</v>
      </c>
      <c r="M1559" s="107">
        <v>0</v>
      </c>
      <c r="N1559" s="56" t="str">
        <f t="shared" si="68"/>
        <v>Magnolia Realty</v>
      </c>
    </row>
    <row r="1560" spans="1:14" outlineLevel="2" x14ac:dyDescent="0.2">
      <c r="A1560" t="s">
        <v>344</v>
      </c>
      <c r="B1560" t="s">
        <v>5</v>
      </c>
      <c r="C1560" t="s">
        <v>2230</v>
      </c>
      <c r="D1560" t="s">
        <v>6</v>
      </c>
      <c r="E1560" s="6">
        <v>43493</v>
      </c>
      <c r="F1560" s="116">
        <v>253500</v>
      </c>
      <c r="G1560" s="130">
        <v>20182858</v>
      </c>
      <c r="H1560" s="108">
        <v>1</v>
      </c>
      <c r="I1560" s="108">
        <v>1</v>
      </c>
      <c r="J1560" s="31">
        <v>0</v>
      </c>
      <c r="K1560" s="117">
        <f t="shared" si="67"/>
        <v>0</v>
      </c>
      <c r="L1560" s="107">
        <v>0</v>
      </c>
      <c r="M1560" s="107">
        <v>0</v>
      </c>
      <c r="N1560" s="56" t="str">
        <f t="shared" si="68"/>
        <v>Magnolia Realty</v>
      </c>
    </row>
    <row r="1561" spans="1:14" outlineLevel="1" x14ac:dyDescent="0.2">
      <c r="A1561" s="29" t="s">
        <v>344</v>
      </c>
      <c r="E1561" s="6"/>
      <c r="F1561" s="116">
        <f>SUBTOTAL(9,F1556:F1560)</f>
        <v>954900</v>
      </c>
      <c r="G1561" s="130"/>
      <c r="H1561" s="108">
        <f>SUBTOTAL(9,H1556:H1560)</f>
        <v>5</v>
      </c>
      <c r="I1561" s="108">
        <f>SUBTOTAL(9,I1556:I1560)</f>
        <v>3</v>
      </c>
      <c r="J1561" s="31">
        <f>SUBTOTAL(9,J1556:J1560)</f>
        <v>2</v>
      </c>
      <c r="K1561" s="117">
        <f t="shared" si="67"/>
        <v>0.4</v>
      </c>
      <c r="L1561" s="107">
        <f>SUBTOTAL(9,L1556:L1560)</f>
        <v>1</v>
      </c>
      <c r="M1561" s="107">
        <f>SUBTOTAL(9,M1556:M1560)</f>
        <v>1</v>
      </c>
      <c r="N1561" s="56" t="str">
        <f t="shared" si="68"/>
        <v>Magnolia Realty</v>
      </c>
    </row>
    <row r="1562" spans="1:14" outlineLevel="2" x14ac:dyDescent="0.2">
      <c r="A1562" t="s">
        <v>3318</v>
      </c>
      <c r="B1562" t="s">
        <v>1099</v>
      </c>
      <c r="C1562" s="3" t="s">
        <v>3319</v>
      </c>
      <c r="D1562" t="s">
        <v>216</v>
      </c>
      <c r="E1562" s="6">
        <v>43615</v>
      </c>
      <c r="F1562" s="116">
        <v>265000</v>
      </c>
      <c r="G1562" s="108">
        <v>20190986</v>
      </c>
      <c r="H1562" s="108">
        <v>1</v>
      </c>
      <c r="I1562" s="108">
        <v>1</v>
      </c>
      <c r="J1562" s="31">
        <v>1</v>
      </c>
      <c r="K1562" s="117">
        <f t="shared" si="67"/>
        <v>1</v>
      </c>
      <c r="L1562" s="107">
        <v>1</v>
      </c>
      <c r="M1562" s="107">
        <v>1</v>
      </c>
      <c r="N1562" s="56" t="str">
        <f t="shared" si="68"/>
        <v>Keller Williams Realty - Waco</v>
      </c>
    </row>
    <row r="1563" spans="1:14" outlineLevel="1" x14ac:dyDescent="0.2">
      <c r="A1563" s="29" t="s">
        <v>3318</v>
      </c>
      <c r="C1563" s="3"/>
      <c r="E1563" s="6"/>
      <c r="F1563" s="116">
        <f>SUBTOTAL(9,F1562:F1562)</f>
        <v>265000</v>
      </c>
      <c r="G1563" s="108"/>
      <c r="H1563" s="108">
        <f>SUBTOTAL(9,H1562:H1562)</f>
        <v>1</v>
      </c>
      <c r="I1563" s="108">
        <f>SUBTOTAL(9,I1562:I1562)</f>
        <v>1</v>
      </c>
      <c r="J1563" s="31">
        <f>SUBTOTAL(9,J1562:J1562)</f>
        <v>1</v>
      </c>
      <c r="K1563" s="117">
        <f t="shared" si="67"/>
        <v>1</v>
      </c>
      <c r="L1563" s="107">
        <f>SUBTOTAL(9,L1562:L1562)</f>
        <v>1</v>
      </c>
      <c r="M1563" s="107">
        <f>SUBTOTAL(9,M1562:M1562)</f>
        <v>1</v>
      </c>
      <c r="N1563" s="56" t="str">
        <f t="shared" si="68"/>
        <v>Keller Williams Realty - Waco</v>
      </c>
    </row>
    <row r="1564" spans="1:14" outlineLevel="2" x14ac:dyDescent="0.2">
      <c r="A1564" t="s">
        <v>307</v>
      </c>
      <c r="B1564" t="s">
        <v>1036</v>
      </c>
      <c r="C1564" s="3" t="s">
        <v>3063</v>
      </c>
      <c r="D1564" t="s">
        <v>6</v>
      </c>
      <c r="E1564" s="6">
        <v>43591</v>
      </c>
      <c r="F1564" s="116">
        <v>180000</v>
      </c>
      <c r="G1564" s="108" t="s">
        <v>838</v>
      </c>
      <c r="H1564" s="108">
        <v>1</v>
      </c>
      <c r="I1564" s="108">
        <v>0</v>
      </c>
      <c r="J1564" s="31">
        <v>1</v>
      </c>
      <c r="K1564" s="117">
        <f t="shared" si="67"/>
        <v>1</v>
      </c>
      <c r="L1564" s="107">
        <v>0</v>
      </c>
      <c r="M1564" s="107">
        <v>0</v>
      </c>
      <c r="N1564" s="56" t="str">
        <f t="shared" si="68"/>
        <v>Bentwood Realty</v>
      </c>
    </row>
    <row r="1565" spans="1:14" outlineLevel="2" x14ac:dyDescent="0.2">
      <c r="A1565" t="s">
        <v>307</v>
      </c>
      <c r="B1565" t="s">
        <v>1036</v>
      </c>
      <c r="C1565" s="3" t="s">
        <v>2807</v>
      </c>
      <c r="D1565" t="s">
        <v>6</v>
      </c>
      <c r="E1565" s="6">
        <v>43560</v>
      </c>
      <c r="F1565" s="116">
        <v>230000</v>
      </c>
      <c r="G1565" s="108" t="s">
        <v>838</v>
      </c>
      <c r="H1565" s="108">
        <v>1</v>
      </c>
      <c r="I1565" s="108">
        <v>0</v>
      </c>
      <c r="J1565" s="31">
        <v>1</v>
      </c>
      <c r="K1565" s="117">
        <f t="shared" si="67"/>
        <v>1</v>
      </c>
      <c r="L1565" s="107">
        <v>1</v>
      </c>
      <c r="M1565" s="107">
        <v>0</v>
      </c>
      <c r="N1565" s="56" t="str">
        <f t="shared" si="68"/>
        <v>Bentwood Realty</v>
      </c>
    </row>
    <row r="1566" spans="1:14" outlineLevel="2" x14ac:dyDescent="0.2">
      <c r="A1566" t="s">
        <v>307</v>
      </c>
      <c r="B1566" t="s">
        <v>1036</v>
      </c>
      <c r="C1566" s="3" t="s">
        <v>2887</v>
      </c>
      <c r="D1566" t="s">
        <v>7</v>
      </c>
      <c r="E1566" s="6">
        <v>43570</v>
      </c>
      <c r="F1566" s="116">
        <v>50000</v>
      </c>
      <c r="G1566" s="108" t="s">
        <v>838</v>
      </c>
      <c r="H1566" s="108">
        <v>1</v>
      </c>
      <c r="I1566" s="108">
        <v>0</v>
      </c>
      <c r="J1566" s="31">
        <v>1</v>
      </c>
      <c r="K1566" s="117">
        <f t="shared" si="67"/>
        <v>1</v>
      </c>
      <c r="L1566" s="107">
        <v>0</v>
      </c>
      <c r="M1566" s="107">
        <v>0</v>
      </c>
      <c r="N1566" s="56" t="str">
        <f t="shared" si="68"/>
        <v>Bentwood Realty</v>
      </c>
    </row>
    <row r="1567" spans="1:14" outlineLevel="2" x14ac:dyDescent="0.2">
      <c r="A1567" t="s">
        <v>307</v>
      </c>
      <c r="B1567" t="s">
        <v>1036</v>
      </c>
      <c r="C1567" s="3" t="s">
        <v>3298</v>
      </c>
      <c r="D1567" t="s">
        <v>1126</v>
      </c>
      <c r="E1567" s="6">
        <v>43613</v>
      </c>
      <c r="F1567" s="116">
        <v>241500</v>
      </c>
      <c r="G1567" s="108" t="s">
        <v>838</v>
      </c>
      <c r="H1567" s="108">
        <v>1</v>
      </c>
      <c r="I1567" s="108">
        <v>0</v>
      </c>
      <c r="J1567" s="31">
        <v>1</v>
      </c>
      <c r="K1567" s="117">
        <f t="shared" si="67"/>
        <v>1</v>
      </c>
      <c r="L1567" s="107">
        <v>0</v>
      </c>
      <c r="M1567" s="107">
        <v>0</v>
      </c>
      <c r="N1567" s="56" t="str">
        <f t="shared" si="68"/>
        <v>Bentwood Realty</v>
      </c>
    </row>
    <row r="1568" spans="1:14" outlineLevel="2" x14ac:dyDescent="0.2">
      <c r="A1568" t="s">
        <v>307</v>
      </c>
      <c r="B1568" t="s">
        <v>1036</v>
      </c>
      <c r="C1568" s="3" t="s">
        <v>2400</v>
      </c>
      <c r="D1568" s="2" t="s">
        <v>6</v>
      </c>
      <c r="E1568" s="43">
        <v>43516</v>
      </c>
      <c r="F1568" s="116">
        <v>7999</v>
      </c>
      <c r="G1568" s="108" t="s">
        <v>838</v>
      </c>
      <c r="H1568" s="108">
        <v>1</v>
      </c>
      <c r="I1568" s="108">
        <v>0</v>
      </c>
      <c r="J1568" s="31">
        <v>0</v>
      </c>
      <c r="K1568" s="117">
        <f t="shared" si="67"/>
        <v>0</v>
      </c>
      <c r="L1568" s="107">
        <v>0</v>
      </c>
      <c r="M1568" s="107">
        <v>0</v>
      </c>
      <c r="N1568" s="56" t="str">
        <f t="shared" si="68"/>
        <v>Bentwood Realty</v>
      </c>
    </row>
    <row r="1569" spans="1:14" outlineLevel="2" x14ac:dyDescent="0.2">
      <c r="A1569" t="s">
        <v>307</v>
      </c>
      <c r="B1569" t="s">
        <v>1036</v>
      </c>
      <c r="C1569" t="s">
        <v>2905</v>
      </c>
      <c r="D1569" t="s">
        <v>6</v>
      </c>
      <c r="E1569" s="6">
        <v>43573</v>
      </c>
      <c r="F1569" s="116">
        <v>94000</v>
      </c>
      <c r="G1569" s="131" t="s">
        <v>838</v>
      </c>
      <c r="H1569" s="108">
        <v>1</v>
      </c>
      <c r="I1569" s="108">
        <v>0</v>
      </c>
      <c r="J1569" s="31">
        <v>0</v>
      </c>
      <c r="K1569" s="117">
        <f t="shared" si="67"/>
        <v>0</v>
      </c>
      <c r="L1569" s="107">
        <v>0</v>
      </c>
      <c r="M1569" s="107">
        <v>0</v>
      </c>
      <c r="N1569" s="56" t="str">
        <f t="shared" si="68"/>
        <v>Bentwood Realty</v>
      </c>
    </row>
    <row r="1570" spans="1:14" outlineLevel="2" x14ac:dyDescent="0.2">
      <c r="A1570" t="s">
        <v>307</v>
      </c>
      <c r="B1570" t="s">
        <v>1036</v>
      </c>
      <c r="C1570" t="s">
        <v>3231</v>
      </c>
      <c r="D1570" t="s">
        <v>6</v>
      </c>
      <c r="E1570" s="6">
        <v>43607</v>
      </c>
      <c r="F1570" s="116">
        <v>120000</v>
      </c>
      <c r="G1570" s="130" t="s">
        <v>838</v>
      </c>
      <c r="H1570" s="108">
        <v>1</v>
      </c>
      <c r="I1570" s="108">
        <v>0</v>
      </c>
      <c r="J1570" s="31">
        <v>0</v>
      </c>
      <c r="K1570" s="117">
        <f t="shared" si="67"/>
        <v>0</v>
      </c>
      <c r="L1570" s="107">
        <v>0</v>
      </c>
      <c r="M1570" s="107">
        <v>0</v>
      </c>
      <c r="N1570" s="56" t="str">
        <f t="shared" si="68"/>
        <v>Bentwood Realty</v>
      </c>
    </row>
    <row r="1571" spans="1:14" outlineLevel="2" x14ac:dyDescent="0.2">
      <c r="A1571" t="s">
        <v>307</v>
      </c>
      <c r="B1571" t="s">
        <v>1036</v>
      </c>
      <c r="C1571" t="s">
        <v>2719</v>
      </c>
      <c r="D1571" t="s">
        <v>6</v>
      </c>
      <c r="E1571" s="3">
        <v>43551</v>
      </c>
      <c r="F1571" s="115">
        <v>138000</v>
      </c>
      <c r="G1571" s="128" t="s">
        <v>838</v>
      </c>
      <c r="H1571" s="107">
        <v>1</v>
      </c>
      <c r="I1571" s="108">
        <v>0</v>
      </c>
      <c r="J1571" s="31">
        <v>0</v>
      </c>
      <c r="K1571" s="117">
        <f t="shared" si="67"/>
        <v>0</v>
      </c>
      <c r="L1571" s="107">
        <v>0</v>
      </c>
      <c r="M1571" s="107">
        <v>0</v>
      </c>
      <c r="N1571" s="56" t="str">
        <f t="shared" si="68"/>
        <v>Bentwood Realty</v>
      </c>
    </row>
    <row r="1572" spans="1:14" outlineLevel="2" x14ac:dyDescent="0.2">
      <c r="A1572" t="s">
        <v>307</v>
      </c>
      <c r="B1572" t="s">
        <v>1036</v>
      </c>
      <c r="C1572" t="s">
        <v>2156</v>
      </c>
      <c r="D1572" t="s">
        <v>6</v>
      </c>
      <c r="E1572" s="3">
        <v>43480</v>
      </c>
      <c r="F1572" s="115">
        <v>150000</v>
      </c>
      <c r="G1572" s="128">
        <v>20190852</v>
      </c>
      <c r="H1572" s="107">
        <v>1</v>
      </c>
      <c r="I1572" s="108">
        <v>1</v>
      </c>
      <c r="J1572" s="31">
        <v>0</v>
      </c>
      <c r="K1572" s="117">
        <f t="shared" si="67"/>
        <v>0</v>
      </c>
      <c r="L1572" s="107">
        <v>0</v>
      </c>
      <c r="M1572" s="107">
        <v>0</v>
      </c>
      <c r="N1572" s="56" t="str">
        <f t="shared" si="68"/>
        <v>Bentwood Realty</v>
      </c>
    </row>
    <row r="1573" spans="1:14" outlineLevel="2" x14ac:dyDescent="0.2">
      <c r="A1573" t="s">
        <v>307</v>
      </c>
      <c r="B1573" t="s">
        <v>1036</v>
      </c>
      <c r="C1573" t="s">
        <v>365</v>
      </c>
      <c r="D1573" t="s">
        <v>6</v>
      </c>
      <c r="E1573" s="3">
        <v>43537</v>
      </c>
      <c r="F1573" s="115">
        <v>160000</v>
      </c>
      <c r="G1573" s="128" t="s">
        <v>838</v>
      </c>
      <c r="H1573" s="107">
        <v>1</v>
      </c>
      <c r="I1573" s="108">
        <v>0</v>
      </c>
      <c r="J1573" s="31">
        <v>0</v>
      </c>
      <c r="K1573" s="117">
        <f t="shared" si="67"/>
        <v>0</v>
      </c>
      <c r="L1573" s="107">
        <v>0</v>
      </c>
      <c r="M1573" s="107">
        <v>0</v>
      </c>
      <c r="N1573" s="56" t="str">
        <f t="shared" si="68"/>
        <v>Bentwood Realty</v>
      </c>
    </row>
    <row r="1574" spans="1:14" outlineLevel="2" x14ac:dyDescent="0.2">
      <c r="A1574" t="s">
        <v>307</v>
      </c>
      <c r="B1574" t="s">
        <v>1036</v>
      </c>
      <c r="C1574" t="s">
        <v>973</v>
      </c>
      <c r="D1574" t="s">
        <v>6</v>
      </c>
      <c r="E1574" s="3">
        <v>43525</v>
      </c>
      <c r="F1574" s="115">
        <v>164900</v>
      </c>
      <c r="G1574" s="128">
        <v>20190273</v>
      </c>
      <c r="H1574" s="107">
        <v>1</v>
      </c>
      <c r="I1574" s="108">
        <v>1</v>
      </c>
      <c r="J1574" s="31">
        <v>0</v>
      </c>
      <c r="K1574" s="117">
        <f t="shared" si="67"/>
        <v>0</v>
      </c>
      <c r="L1574" s="107">
        <v>0</v>
      </c>
      <c r="M1574" s="107">
        <v>0</v>
      </c>
      <c r="N1574" s="56" t="str">
        <f t="shared" si="68"/>
        <v>Bentwood Realty</v>
      </c>
    </row>
    <row r="1575" spans="1:14" outlineLevel="2" x14ac:dyDescent="0.2">
      <c r="A1575" t="s">
        <v>307</v>
      </c>
      <c r="B1575" t="s">
        <v>1036</v>
      </c>
      <c r="C1575" t="s">
        <v>2874</v>
      </c>
      <c r="D1575" t="s">
        <v>6</v>
      </c>
      <c r="E1575" s="3">
        <v>43570</v>
      </c>
      <c r="F1575" s="115">
        <v>165000</v>
      </c>
      <c r="G1575" s="128" t="s">
        <v>838</v>
      </c>
      <c r="H1575" s="107">
        <v>1</v>
      </c>
      <c r="I1575" s="108">
        <v>0</v>
      </c>
      <c r="J1575" s="31">
        <v>0</v>
      </c>
      <c r="K1575" s="117">
        <f t="shared" si="67"/>
        <v>0</v>
      </c>
      <c r="L1575" s="107">
        <v>0</v>
      </c>
      <c r="M1575" s="107">
        <v>0</v>
      </c>
      <c r="N1575" s="56" t="str">
        <f t="shared" si="68"/>
        <v>Bentwood Realty</v>
      </c>
    </row>
    <row r="1576" spans="1:14" outlineLevel="2" x14ac:dyDescent="0.2">
      <c r="A1576" t="s">
        <v>307</v>
      </c>
      <c r="B1576" t="s">
        <v>1036</v>
      </c>
      <c r="C1576" t="s">
        <v>2517</v>
      </c>
      <c r="D1576" t="s">
        <v>6</v>
      </c>
      <c r="E1576" s="3">
        <v>43529</v>
      </c>
      <c r="F1576" s="115">
        <v>178000</v>
      </c>
      <c r="G1576" s="128" t="s">
        <v>838</v>
      </c>
      <c r="H1576" s="107">
        <v>1</v>
      </c>
      <c r="I1576" s="108">
        <v>0</v>
      </c>
      <c r="J1576" s="31">
        <v>0</v>
      </c>
      <c r="K1576" s="117">
        <f t="shared" si="67"/>
        <v>0</v>
      </c>
      <c r="L1576" s="107">
        <v>0</v>
      </c>
      <c r="M1576" s="107">
        <v>0</v>
      </c>
      <c r="N1576" s="56" t="str">
        <f t="shared" si="68"/>
        <v>Bentwood Realty</v>
      </c>
    </row>
    <row r="1577" spans="1:14" outlineLevel="2" x14ac:dyDescent="0.2">
      <c r="A1577" t="s">
        <v>307</v>
      </c>
      <c r="B1577" t="s">
        <v>1036</v>
      </c>
      <c r="C1577" t="s">
        <v>2534</v>
      </c>
      <c r="D1577" t="s">
        <v>6</v>
      </c>
      <c r="E1577" s="3">
        <v>43531</v>
      </c>
      <c r="F1577" s="115">
        <v>212900</v>
      </c>
      <c r="G1577" s="128" t="s">
        <v>838</v>
      </c>
      <c r="H1577" s="107">
        <v>1</v>
      </c>
      <c r="I1577" s="108">
        <v>0</v>
      </c>
      <c r="J1577" s="31">
        <v>0</v>
      </c>
      <c r="K1577" s="117">
        <f t="shared" si="67"/>
        <v>0</v>
      </c>
      <c r="L1577" s="107">
        <v>0</v>
      </c>
      <c r="M1577" s="107">
        <v>0</v>
      </c>
      <c r="N1577" s="56" t="str">
        <f t="shared" si="68"/>
        <v>Bentwood Realty</v>
      </c>
    </row>
    <row r="1578" spans="1:14" outlineLevel="2" x14ac:dyDescent="0.2">
      <c r="A1578" t="s">
        <v>307</v>
      </c>
      <c r="B1578" t="s">
        <v>1036</v>
      </c>
      <c r="C1578" t="s">
        <v>2693</v>
      </c>
      <c r="D1578" t="s">
        <v>1249</v>
      </c>
      <c r="E1578" s="3">
        <v>43549</v>
      </c>
      <c r="F1578" s="115">
        <v>324900</v>
      </c>
      <c r="G1578" s="128" t="s">
        <v>838</v>
      </c>
      <c r="H1578" s="107">
        <v>1</v>
      </c>
      <c r="I1578" s="108">
        <v>0</v>
      </c>
      <c r="J1578" s="31">
        <v>0</v>
      </c>
      <c r="K1578" s="117">
        <f t="shared" si="67"/>
        <v>0</v>
      </c>
      <c r="L1578" s="107">
        <v>0</v>
      </c>
      <c r="M1578" s="107">
        <v>0</v>
      </c>
      <c r="N1578" s="56" t="str">
        <f t="shared" si="68"/>
        <v>Bentwood Realty</v>
      </c>
    </row>
    <row r="1579" spans="1:14" outlineLevel="2" x14ac:dyDescent="0.2">
      <c r="A1579" t="s">
        <v>307</v>
      </c>
      <c r="B1579" t="s">
        <v>1036</v>
      </c>
      <c r="C1579" t="s">
        <v>2897</v>
      </c>
      <c r="D1579" t="s">
        <v>425</v>
      </c>
      <c r="E1579" s="3">
        <v>43572</v>
      </c>
      <c r="F1579" s="115">
        <v>493000</v>
      </c>
      <c r="G1579" s="128" t="s">
        <v>838</v>
      </c>
      <c r="H1579" s="107">
        <v>1</v>
      </c>
      <c r="I1579" s="108">
        <v>0</v>
      </c>
      <c r="J1579" s="31">
        <v>0</v>
      </c>
      <c r="K1579" s="117">
        <f t="shared" si="67"/>
        <v>0</v>
      </c>
      <c r="L1579" s="107">
        <v>0</v>
      </c>
      <c r="M1579" s="107">
        <v>0</v>
      </c>
      <c r="N1579" s="56" t="str">
        <f t="shared" si="68"/>
        <v>Bentwood Realty</v>
      </c>
    </row>
    <row r="1580" spans="1:14" outlineLevel="1" x14ac:dyDescent="0.2">
      <c r="A1580" s="29" t="s">
        <v>307</v>
      </c>
      <c r="F1580" s="115">
        <f>SUBTOTAL(9,F1564:F1579)</f>
        <v>2910199</v>
      </c>
      <c r="G1580" s="128"/>
      <c r="H1580" s="107">
        <f>SUBTOTAL(9,H1564:H1579)</f>
        <v>16</v>
      </c>
      <c r="I1580" s="108">
        <f>SUBTOTAL(9,I1564:I1579)</f>
        <v>2</v>
      </c>
      <c r="J1580" s="31">
        <f>SUBTOTAL(9,J1564:J1579)</f>
        <v>4</v>
      </c>
      <c r="K1580" s="117">
        <f t="shared" si="67"/>
        <v>0.25</v>
      </c>
      <c r="L1580" s="107">
        <f>SUBTOTAL(9,L1564:L1579)</f>
        <v>1</v>
      </c>
      <c r="M1580" s="107">
        <f>SUBTOTAL(9,M1564:M1579)</f>
        <v>0</v>
      </c>
      <c r="N1580" s="56" t="str">
        <f t="shared" si="68"/>
        <v>Bentwood Realty</v>
      </c>
    </row>
    <row r="1581" spans="1:14" outlineLevel="2" x14ac:dyDescent="0.2">
      <c r="A1581" t="s">
        <v>1450</v>
      </c>
      <c r="B1581" t="s">
        <v>1036</v>
      </c>
      <c r="C1581" t="s">
        <v>2794</v>
      </c>
      <c r="D1581" t="s">
        <v>6</v>
      </c>
      <c r="E1581" s="3">
        <v>43560</v>
      </c>
      <c r="F1581" s="115">
        <v>170000</v>
      </c>
      <c r="G1581" s="128" t="s">
        <v>838</v>
      </c>
      <c r="H1581" s="107">
        <v>1</v>
      </c>
      <c r="I1581" s="108">
        <v>0</v>
      </c>
      <c r="J1581" s="31">
        <v>0</v>
      </c>
      <c r="K1581" s="117">
        <f t="shared" si="67"/>
        <v>0</v>
      </c>
      <c r="L1581" s="107">
        <v>0</v>
      </c>
      <c r="M1581" s="107">
        <v>0</v>
      </c>
      <c r="N1581" s="56" t="str">
        <f t="shared" si="68"/>
        <v>Bentwood Realty</v>
      </c>
    </row>
    <row r="1582" spans="1:14" outlineLevel="2" x14ac:dyDescent="0.2">
      <c r="A1582" t="s">
        <v>1450</v>
      </c>
      <c r="B1582" t="s">
        <v>1036</v>
      </c>
      <c r="C1582" t="s">
        <v>2565</v>
      </c>
      <c r="D1582" t="s">
        <v>6</v>
      </c>
      <c r="E1582" s="3">
        <v>43535</v>
      </c>
      <c r="F1582" s="115">
        <v>200000</v>
      </c>
      <c r="G1582" s="128">
        <v>20190306</v>
      </c>
      <c r="H1582" s="107">
        <v>1</v>
      </c>
      <c r="I1582" s="108">
        <v>1</v>
      </c>
      <c r="J1582" s="31">
        <v>0</v>
      </c>
      <c r="K1582" s="117">
        <f t="shared" si="67"/>
        <v>0</v>
      </c>
      <c r="L1582" s="107">
        <v>0</v>
      </c>
      <c r="M1582" s="107">
        <v>0</v>
      </c>
      <c r="N1582" s="56" t="str">
        <f t="shared" si="68"/>
        <v>Bentwood Realty</v>
      </c>
    </row>
    <row r="1583" spans="1:14" outlineLevel="1" x14ac:dyDescent="0.2">
      <c r="A1583" s="29" t="s">
        <v>1450</v>
      </c>
      <c r="F1583" s="115">
        <f>SUBTOTAL(9,F1581:F1582)</f>
        <v>370000</v>
      </c>
      <c r="G1583" s="128"/>
      <c r="H1583" s="107">
        <f>SUBTOTAL(9,H1581:H1582)</f>
        <v>2</v>
      </c>
      <c r="I1583" s="108">
        <f>SUBTOTAL(9,I1581:I1582)</f>
        <v>1</v>
      </c>
      <c r="J1583" s="31">
        <f>SUBTOTAL(9,J1581:J1582)</f>
        <v>0</v>
      </c>
      <c r="K1583" s="117">
        <f t="shared" si="67"/>
        <v>0</v>
      </c>
      <c r="L1583" s="107">
        <f>SUBTOTAL(9,L1581:L1582)</f>
        <v>0</v>
      </c>
      <c r="M1583" s="107">
        <f>SUBTOTAL(9,M1581:M1582)</f>
        <v>0</v>
      </c>
      <c r="N1583" s="56" t="str">
        <f t="shared" si="68"/>
        <v>Bentwood Realty</v>
      </c>
    </row>
    <row r="1584" spans="1:14" outlineLevel="2" x14ac:dyDescent="0.2">
      <c r="A1584" t="s">
        <v>117</v>
      </c>
      <c r="B1584" t="s">
        <v>1535</v>
      </c>
      <c r="C1584" s="3" t="s">
        <v>2281</v>
      </c>
      <c r="D1584" t="s">
        <v>1126</v>
      </c>
      <c r="E1584" s="102">
        <v>43497</v>
      </c>
      <c r="F1584" s="115">
        <v>334000</v>
      </c>
      <c r="G1584" s="107">
        <v>20190001</v>
      </c>
      <c r="H1584" s="107">
        <v>1</v>
      </c>
      <c r="I1584" s="108">
        <v>1</v>
      </c>
      <c r="J1584" s="31">
        <v>1</v>
      </c>
      <c r="K1584" s="117">
        <f t="shared" si="67"/>
        <v>1</v>
      </c>
      <c r="L1584" s="107">
        <v>0</v>
      </c>
      <c r="M1584" s="107">
        <v>0</v>
      </c>
      <c r="N1584" s="56" t="str">
        <f t="shared" si="68"/>
        <v>Camille Johnson, REALTORS</v>
      </c>
    </row>
    <row r="1585" spans="1:14" outlineLevel="2" x14ac:dyDescent="0.2">
      <c r="A1585" t="s">
        <v>117</v>
      </c>
      <c r="B1585" t="s">
        <v>1535</v>
      </c>
      <c r="C1585" s="3" t="s">
        <v>2261</v>
      </c>
      <c r="D1585" t="s">
        <v>6</v>
      </c>
      <c r="E1585" s="102">
        <v>43496</v>
      </c>
      <c r="F1585" s="115">
        <v>1000000</v>
      </c>
      <c r="G1585" s="107">
        <v>20190056</v>
      </c>
      <c r="H1585" s="107">
        <v>1</v>
      </c>
      <c r="I1585" s="108">
        <v>1</v>
      </c>
      <c r="J1585" s="31">
        <v>1</v>
      </c>
      <c r="K1585" s="117">
        <f t="shared" si="67"/>
        <v>1</v>
      </c>
      <c r="L1585" s="107">
        <v>0</v>
      </c>
      <c r="M1585" s="107">
        <v>0</v>
      </c>
      <c r="N1585" s="56" t="str">
        <f t="shared" si="68"/>
        <v>Camille Johnson, REALTORS</v>
      </c>
    </row>
    <row r="1586" spans="1:14" outlineLevel="2" x14ac:dyDescent="0.2">
      <c r="A1586" t="s">
        <v>117</v>
      </c>
      <c r="B1586" t="s">
        <v>1535</v>
      </c>
      <c r="C1586" s="3" t="s">
        <v>2446</v>
      </c>
      <c r="D1586" t="s">
        <v>7</v>
      </c>
      <c r="E1586" s="102">
        <v>43523</v>
      </c>
      <c r="F1586" s="115">
        <v>735000</v>
      </c>
      <c r="G1586" s="107" t="s">
        <v>838</v>
      </c>
      <c r="H1586" s="107">
        <v>1</v>
      </c>
      <c r="I1586" s="108">
        <v>0</v>
      </c>
      <c r="J1586" s="31">
        <v>1</v>
      </c>
      <c r="K1586" s="117">
        <f t="shared" si="67"/>
        <v>1</v>
      </c>
      <c r="L1586" s="107">
        <v>0</v>
      </c>
      <c r="M1586" s="107">
        <v>0</v>
      </c>
      <c r="N1586" s="56" t="str">
        <f t="shared" si="68"/>
        <v>Camille Johnson, REALTORS</v>
      </c>
    </row>
    <row r="1587" spans="1:14" outlineLevel="2" x14ac:dyDescent="0.2">
      <c r="A1587" t="s">
        <v>117</v>
      </c>
      <c r="B1587" t="s">
        <v>1535</v>
      </c>
      <c r="C1587" s="3" t="s">
        <v>3201</v>
      </c>
      <c r="D1587" t="s">
        <v>6</v>
      </c>
      <c r="E1587" s="102">
        <v>43602</v>
      </c>
      <c r="F1587" s="115">
        <v>735000</v>
      </c>
      <c r="G1587" s="107">
        <v>20190594</v>
      </c>
      <c r="H1587" s="107">
        <v>1</v>
      </c>
      <c r="I1587" s="108">
        <v>1</v>
      </c>
      <c r="J1587" s="31">
        <v>1</v>
      </c>
      <c r="K1587" s="117">
        <f t="shared" si="67"/>
        <v>1</v>
      </c>
      <c r="L1587" s="107">
        <v>0</v>
      </c>
      <c r="M1587" s="107">
        <v>0</v>
      </c>
      <c r="N1587" s="56" t="str">
        <f t="shared" si="68"/>
        <v>Camille Johnson, REALTORS</v>
      </c>
    </row>
    <row r="1588" spans="1:14" outlineLevel="2" x14ac:dyDescent="0.2">
      <c r="A1588" t="s">
        <v>117</v>
      </c>
      <c r="B1588" t="s">
        <v>1535</v>
      </c>
      <c r="C1588" s="3" t="s">
        <v>2957</v>
      </c>
      <c r="D1588" t="s">
        <v>6</v>
      </c>
      <c r="E1588" s="102">
        <v>43579</v>
      </c>
      <c r="F1588" s="115">
        <v>362099</v>
      </c>
      <c r="G1588" s="107" t="s">
        <v>838</v>
      </c>
      <c r="H1588" s="107">
        <v>1</v>
      </c>
      <c r="I1588" s="108">
        <v>0</v>
      </c>
      <c r="J1588" s="31">
        <v>1</v>
      </c>
      <c r="K1588" s="117">
        <f t="shared" si="67"/>
        <v>1</v>
      </c>
      <c r="L1588" s="107">
        <v>0</v>
      </c>
      <c r="M1588" s="107">
        <v>0</v>
      </c>
      <c r="N1588" s="56" t="str">
        <f t="shared" si="68"/>
        <v>Camille Johnson, REALTORS</v>
      </c>
    </row>
    <row r="1589" spans="1:14" outlineLevel="2" x14ac:dyDescent="0.2">
      <c r="A1589" t="s">
        <v>117</v>
      </c>
      <c r="B1589" t="s">
        <v>1535</v>
      </c>
      <c r="C1589" s="3" t="s">
        <v>2757</v>
      </c>
      <c r="D1589" t="s">
        <v>6</v>
      </c>
      <c r="E1589" s="102">
        <v>43556</v>
      </c>
      <c r="F1589" s="115">
        <v>277000</v>
      </c>
      <c r="G1589" s="107">
        <v>20190453</v>
      </c>
      <c r="H1589" s="107">
        <v>1</v>
      </c>
      <c r="I1589" s="108">
        <v>1</v>
      </c>
      <c r="J1589" s="31">
        <v>1</v>
      </c>
      <c r="K1589" s="117">
        <f t="shared" si="67"/>
        <v>1</v>
      </c>
      <c r="L1589" s="107">
        <v>0</v>
      </c>
      <c r="M1589" s="107">
        <v>0</v>
      </c>
      <c r="N1589" s="56" t="str">
        <f t="shared" si="68"/>
        <v>Camille Johnson, REALTORS</v>
      </c>
    </row>
    <row r="1590" spans="1:14" outlineLevel="2" x14ac:dyDescent="0.2">
      <c r="A1590" t="s">
        <v>117</v>
      </c>
      <c r="B1590" t="s">
        <v>1535</v>
      </c>
      <c r="C1590" s="3" t="s">
        <v>2868</v>
      </c>
      <c r="D1590" t="s">
        <v>1126</v>
      </c>
      <c r="E1590" s="102">
        <v>43567</v>
      </c>
      <c r="F1590" s="115">
        <v>238800</v>
      </c>
      <c r="G1590" s="107" t="s">
        <v>838</v>
      </c>
      <c r="H1590" s="107">
        <v>1</v>
      </c>
      <c r="I1590" s="108">
        <v>0</v>
      </c>
      <c r="J1590" s="31">
        <v>1</v>
      </c>
      <c r="K1590" s="117">
        <f t="shared" si="67"/>
        <v>1</v>
      </c>
      <c r="L1590" s="107">
        <v>0</v>
      </c>
      <c r="M1590" s="107">
        <v>0</v>
      </c>
      <c r="N1590" s="56" t="str">
        <f t="shared" si="68"/>
        <v>Camille Johnson, REALTORS</v>
      </c>
    </row>
    <row r="1591" spans="1:14" outlineLevel="2" x14ac:dyDescent="0.2">
      <c r="A1591" t="s">
        <v>117</v>
      </c>
      <c r="B1591" t="s">
        <v>1535</v>
      </c>
      <c r="C1591" s="3" t="s">
        <v>3301</v>
      </c>
      <c r="D1591" t="s">
        <v>123</v>
      </c>
      <c r="E1591" s="102">
        <v>43614</v>
      </c>
      <c r="F1591" s="115">
        <v>83000</v>
      </c>
      <c r="G1591" s="107" t="s">
        <v>838</v>
      </c>
      <c r="H1591" s="107">
        <v>1</v>
      </c>
      <c r="I1591" s="108">
        <v>0</v>
      </c>
      <c r="J1591" s="31">
        <v>1</v>
      </c>
      <c r="K1591" s="117">
        <f t="shared" si="67"/>
        <v>1</v>
      </c>
      <c r="L1591" s="107">
        <v>0</v>
      </c>
      <c r="M1591" s="107">
        <v>0</v>
      </c>
      <c r="N1591" s="56" t="str">
        <f t="shared" si="68"/>
        <v>Camille Johnson, REALTORS</v>
      </c>
    </row>
    <row r="1592" spans="1:14" outlineLevel="2" x14ac:dyDescent="0.2">
      <c r="A1592" t="s">
        <v>117</v>
      </c>
      <c r="B1592" t="s">
        <v>1535</v>
      </c>
      <c r="C1592" s="3" t="s">
        <v>2579</v>
      </c>
      <c r="D1592" t="s">
        <v>6</v>
      </c>
      <c r="E1592" s="102">
        <v>43536</v>
      </c>
      <c r="F1592" s="115">
        <v>183000</v>
      </c>
      <c r="G1592" s="107">
        <v>20190290</v>
      </c>
      <c r="H1592" s="107">
        <v>1</v>
      </c>
      <c r="I1592" s="108">
        <v>1</v>
      </c>
      <c r="J1592" s="31">
        <v>1</v>
      </c>
      <c r="K1592" s="117">
        <f t="shared" si="67"/>
        <v>1</v>
      </c>
      <c r="L1592" s="107">
        <v>0</v>
      </c>
      <c r="M1592" s="107">
        <v>0</v>
      </c>
      <c r="N1592" s="56" t="str">
        <f t="shared" si="68"/>
        <v>Camille Johnson, REALTORS</v>
      </c>
    </row>
    <row r="1593" spans="1:14" outlineLevel="2" x14ac:dyDescent="0.2">
      <c r="A1593" t="s">
        <v>117</v>
      </c>
      <c r="B1593" t="s">
        <v>1535</v>
      </c>
      <c r="C1593" t="s">
        <v>3042</v>
      </c>
      <c r="D1593" t="s">
        <v>6</v>
      </c>
      <c r="E1593" s="3">
        <v>43587</v>
      </c>
      <c r="F1593" s="115">
        <v>183300</v>
      </c>
      <c r="G1593" s="128" t="s">
        <v>838</v>
      </c>
      <c r="H1593" s="107">
        <v>1</v>
      </c>
      <c r="I1593" s="108">
        <v>0</v>
      </c>
      <c r="J1593" s="31">
        <v>0</v>
      </c>
      <c r="K1593" s="117">
        <f t="shared" si="67"/>
        <v>0</v>
      </c>
      <c r="L1593" s="107">
        <v>0</v>
      </c>
      <c r="M1593" s="107">
        <v>0</v>
      </c>
      <c r="N1593" s="56" t="str">
        <f t="shared" si="68"/>
        <v>Camille Johnson, REALTORS</v>
      </c>
    </row>
    <row r="1594" spans="1:14" outlineLevel="2" x14ac:dyDescent="0.2">
      <c r="A1594" t="s">
        <v>117</v>
      </c>
      <c r="B1594" t="s">
        <v>1535</v>
      </c>
      <c r="C1594" t="s">
        <v>2936</v>
      </c>
      <c r="D1594" t="s">
        <v>6</v>
      </c>
      <c r="E1594" s="3">
        <v>43577</v>
      </c>
      <c r="F1594" s="115">
        <v>190000</v>
      </c>
      <c r="G1594" s="128" t="s">
        <v>838</v>
      </c>
      <c r="H1594" s="107">
        <v>1</v>
      </c>
      <c r="I1594" s="108">
        <v>0</v>
      </c>
      <c r="J1594" s="31">
        <v>0</v>
      </c>
      <c r="K1594" s="117">
        <f t="shared" si="67"/>
        <v>0</v>
      </c>
      <c r="L1594" s="107">
        <v>0</v>
      </c>
      <c r="M1594" s="107">
        <v>0</v>
      </c>
      <c r="N1594" s="56" t="str">
        <f t="shared" si="68"/>
        <v>Camille Johnson, REALTORS</v>
      </c>
    </row>
    <row r="1595" spans="1:14" outlineLevel="2" x14ac:dyDescent="0.2">
      <c r="A1595" t="s">
        <v>117</v>
      </c>
      <c r="B1595" t="s">
        <v>1535</v>
      </c>
      <c r="C1595" t="s">
        <v>3244</v>
      </c>
      <c r="D1595" t="s">
        <v>65</v>
      </c>
      <c r="E1595" s="3">
        <v>43607</v>
      </c>
      <c r="F1595" s="115">
        <v>244000</v>
      </c>
      <c r="G1595" s="128" t="s">
        <v>838</v>
      </c>
      <c r="H1595" s="107">
        <v>1</v>
      </c>
      <c r="I1595" s="108">
        <v>0</v>
      </c>
      <c r="J1595" s="31">
        <v>0</v>
      </c>
      <c r="K1595" s="117">
        <f t="shared" si="67"/>
        <v>0</v>
      </c>
      <c r="L1595" s="107">
        <v>0</v>
      </c>
      <c r="M1595" s="107">
        <v>0</v>
      </c>
      <c r="N1595" s="56" t="str">
        <f t="shared" si="68"/>
        <v>Camille Johnson, REALTORS</v>
      </c>
    </row>
    <row r="1596" spans="1:14" outlineLevel="2" x14ac:dyDescent="0.2">
      <c r="A1596" t="s">
        <v>117</v>
      </c>
      <c r="B1596" t="s">
        <v>1535</v>
      </c>
      <c r="C1596" t="s">
        <v>3057</v>
      </c>
      <c r="D1596" t="s">
        <v>425</v>
      </c>
      <c r="E1596" s="3">
        <v>43588</v>
      </c>
      <c r="F1596" s="115">
        <v>299900</v>
      </c>
      <c r="G1596" s="128" t="s">
        <v>838</v>
      </c>
      <c r="H1596" s="107">
        <v>1</v>
      </c>
      <c r="I1596" s="108">
        <v>0</v>
      </c>
      <c r="J1596" s="31">
        <v>0</v>
      </c>
      <c r="K1596" s="117">
        <f t="shared" si="67"/>
        <v>0</v>
      </c>
      <c r="L1596" s="107">
        <v>0</v>
      </c>
      <c r="M1596" s="107">
        <v>0</v>
      </c>
      <c r="N1596" s="56" t="str">
        <f t="shared" si="68"/>
        <v>Camille Johnson, REALTORS</v>
      </c>
    </row>
    <row r="1597" spans="1:14" outlineLevel="2" x14ac:dyDescent="0.2">
      <c r="A1597" t="s">
        <v>117</v>
      </c>
      <c r="B1597" t="s">
        <v>1535</v>
      </c>
      <c r="C1597" t="s">
        <v>2720</v>
      </c>
      <c r="D1597" t="s">
        <v>7</v>
      </c>
      <c r="E1597" s="3">
        <v>43551</v>
      </c>
      <c r="F1597" s="115">
        <v>491000</v>
      </c>
      <c r="G1597" s="128" t="s">
        <v>838</v>
      </c>
      <c r="H1597" s="107">
        <v>1</v>
      </c>
      <c r="I1597" s="108">
        <v>0</v>
      </c>
      <c r="J1597" s="31">
        <v>0</v>
      </c>
      <c r="K1597" s="117">
        <f t="shared" si="67"/>
        <v>0</v>
      </c>
      <c r="L1597" s="107">
        <v>0</v>
      </c>
      <c r="M1597" s="107">
        <v>0</v>
      </c>
      <c r="N1597" s="56" t="str">
        <f t="shared" si="68"/>
        <v>Camille Johnson, REALTORS</v>
      </c>
    </row>
    <row r="1598" spans="1:14" outlineLevel="2" x14ac:dyDescent="0.2">
      <c r="A1598" t="s">
        <v>117</v>
      </c>
      <c r="B1598" t="s">
        <v>1535</v>
      </c>
      <c r="C1598" t="s">
        <v>3176</v>
      </c>
      <c r="D1598" t="s">
        <v>425</v>
      </c>
      <c r="E1598" s="3">
        <v>43600</v>
      </c>
      <c r="F1598" s="115">
        <v>499000</v>
      </c>
      <c r="G1598" s="128">
        <v>20190654</v>
      </c>
      <c r="H1598" s="107">
        <v>1</v>
      </c>
      <c r="I1598" s="108">
        <v>1</v>
      </c>
      <c r="J1598" s="31">
        <v>0</v>
      </c>
      <c r="K1598" s="117">
        <f t="shared" si="67"/>
        <v>0</v>
      </c>
      <c r="L1598" s="107">
        <v>0</v>
      </c>
      <c r="M1598" s="107">
        <v>0</v>
      </c>
      <c r="N1598" s="56" t="str">
        <f t="shared" si="68"/>
        <v>Camille Johnson, REALTORS</v>
      </c>
    </row>
    <row r="1599" spans="1:14" outlineLevel="2" x14ac:dyDescent="0.2">
      <c r="A1599" t="s">
        <v>117</v>
      </c>
      <c r="B1599" t="s">
        <v>1535</v>
      </c>
      <c r="C1599" t="s">
        <v>2978</v>
      </c>
      <c r="D1599" t="s">
        <v>6</v>
      </c>
      <c r="E1599" s="3">
        <v>43581</v>
      </c>
      <c r="F1599" s="115">
        <v>525000</v>
      </c>
      <c r="G1599" s="128">
        <v>20190694</v>
      </c>
      <c r="H1599" s="107">
        <v>1</v>
      </c>
      <c r="I1599" s="108">
        <v>1</v>
      </c>
      <c r="J1599" s="31">
        <v>0</v>
      </c>
      <c r="K1599" s="117">
        <f t="shared" si="67"/>
        <v>0</v>
      </c>
      <c r="L1599" s="107">
        <v>0</v>
      </c>
      <c r="M1599" s="107">
        <v>0</v>
      </c>
      <c r="N1599" s="56" t="str">
        <f t="shared" si="68"/>
        <v>Camille Johnson, REALTORS</v>
      </c>
    </row>
    <row r="1600" spans="1:14" outlineLevel="2" x14ac:dyDescent="0.2">
      <c r="A1600" t="s">
        <v>117</v>
      </c>
      <c r="B1600" t="s">
        <v>1535</v>
      </c>
      <c r="C1600" t="s">
        <v>3283</v>
      </c>
      <c r="D1600" t="s">
        <v>6</v>
      </c>
      <c r="E1600" s="3">
        <v>43609</v>
      </c>
      <c r="F1600" s="115">
        <v>705000</v>
      </c>
      <c r="G1600" s="128" t="s">
        <v>838</v>
      </c>
      <c r="H1600" s="107">
        <v>1</v>
      </c>
      <c r="I1600" s="108">
        <v>0</v>
      </c>
      <c r="J1600" s="31">
        <v>0</v>
      </c>
      <c r="K1600" s="117">
        <f t="shared" si="67"/>
        <v>0</v>
      </c>
      <c r="L1600" s="107">
        <v>0</v>
      </c>
      <c r="M1600" s="107">
        <v>0</v>
      </c>
      <c r="N1600" s="56" t="str">
        <f t="shared" si="68"/>
        <v>Camille Johnson, REALTORS</v>
      </c>
    </row>
    <row r="1601" spans="1:14" outlineLevel="2" x14ac:dyDescent="0.2">
      <c r="A1601" t="s">
        <v>117</v>
      </c>
      <c r="B1601" t="s">
        <v>1535</v>
      </c>
      <c r="C1601" t="s">
        <v>2380</v>
      </c>
      <c r="D1601" t="s">
        <v>425</v>
      </c>
      <c r="E1601" s="3">
        <v>43511</v>
      </c>
      <c r="F1601" s="115">
        <v>800000</v>
      </c>
      <c r="G1601" s="128">
        <v>20182900</v>
      </c>
      <c r="H1601" s="107">
        <v>1</v>
      </c>
      <c r="I1601" s="108">
        <v>1</v>
      </c>
      <c r="J1601" s="31">
        <v>0</v>
      </c>
      <c r="K1601" s="117">
        <f t="shared" si="67"/>
        <v>0</v>
      </c>
      <c r="L1601" s="107">
        <v>0</v>
      </c>
      <c r="M1601" s="107">
        <v>0</v>
      </c>
      <c r="N1601" s="56" t="str">
        <f t="shared" si="68"/>
        <v>Camille Johnson, REALTORS</v>
      </c>
    </row>
    <row r="1602" spans="1:14" outlineLevel="1" x14ac:dyDescent="0.2">
      <c r="A1602" s="29" t="s">
        <v>117</v>
      </c>
      <c r="F1602" s="115">
        <f>SUBTOTAL(9,F1584:F1601)</f>
        <v>7885099</v>
      </c>
      <c r="G1602" s="128"/>
      <c r="H1602" s="107">
        <f>SUBTOTAL(9,H1584:H1601)</f>
        <v>18</v>
      </c>
      <c r="I1602" s="108">
        <f>SUBTOTAL(9,I1584:I1601)</f>
        <v>8</v>
      </c>
      <c r="J1602" s="31">
        <f>SUBTOTAL(9,J1584:J1601)</f>
        <v>9</v>
      </c>
      <c r="K1602" s="117">
        <f t="shared" si="67"/>
        <v>0.5</v>
      </c>
      <c r="L1602" s="107">
        <f>SUBTOTAL(9,L1584:L1601)</f>
        <v>0</v>
      </c>
      <c r="M1602" s="107">
        <f>SUBTOTAL(9,M1584:M1601)</f>
        <v>0</v>
      </c>
      <c r="N1602" s="56" t="str">
        <f t="shared" si="68"/>
        <v>Camille Johnson, REALTORS</v>
      </c>
    </row>
    <row r="1603" spans="1:14" outlineLevel="2" x14ac:dyDescent="0.2">
      <c r="A1603" t="s">
        <v>2030</v>
      </c>
      <c r="B1603" t="s">
        <v>1949</v>
      </c>
      <c r="C1603" s="3" t="s">
        <v>3002</v>
      </c>
      <c r="D1603" t="s">
        <v>213</v>
      </c>
      <c r="E1603" s="102">
        <v>43584</v>
      </c>
      <c r="F1603" s="115">
        <v>61900</v>
      </c>
      <c r="G1603" s="107" t="s">
        <v>838</v>
      </c>
      <c r="H1603" s="107">
        <v>1</v>
      </c>
      <c r="I1603" s="108">
        <v>0</v>
      </c>
      <c r="J1603" s="31">
        <v>1</v>
      </c>
      <c r="K1603" s="117">
        <f t="shared" ref="K1603:K1666" si="69">+J1603/H1603</f>
        <v>1</v>
      </c>
      <c r="L1603" s="107">
        <v>1</v>
      </c>
      <c r="M1603" s="107">
        <v>0</v>
      </c>
      <c r="N1603" s="56" t="str">
        <f t="shared" ref="N1603:N1666" si="70">IF(B1603="",B1602,B1603)</f>
        <v>Realty Plus - Mexia</v>
      </c>
    </row>
    <row r="1604" spans="1:14" outlineLevel="2" x14ac:dyDescent="0.2">
      <c r="A1604" t="s">
        <v>2030</v>
      </c>
      <c r="B1604" t="s">
        <v>1949</v>
      </c>
      <c r="C1604" s="3" t="s">
        <v>3005</v>
      </c>
      <c r="D1604" t="s">
        <v>1092</v>
      </c>
      <c r="E1604" s="102">
        <v>43584</v>
      </c>
      <c r="F1604" s="115">
        <v>61900</v>
      </c>
      <c r="G1604" s="107" t="s">
        <v>838</v>
      </c>
      <c r="H1604" s="107">
        <v>1</v>
      </c>
      <c r="I1604" s="108">
        <v>0</v>
      </c>
      <c r="J1604" s="31">
        <v>1</v>
      </c>
      <c r="K1604" s="117">
        <f t="shared" si="69"/>
        <v>1</v>
      </c>
      <c r="L1604" s="107">
        <v>1</v>
      </c>
      <c r="M1604" s="107">
        <v>0</v>
      </c>
      <c r="N1604" s="56" t="str">
        <f t="shared" si="70"/>
        <v>Realty Plus - Mexia</v>
      </c>
    </row>
    <row r="1605" spans="1:14" outlineLevel="2" x14ac:dyDescent="0.2">
      <c r="A1605" t="s">
        <v>2030</v>
      </c>
      <c r="B1605" t="s">
        <v>1949</v>
      </c>
      <c r="C1605" s="3" t="s">
        <v>3001</v>
      </c>
      <c r="D1605" s="2" t="s">
        <v>1092</v>
      </c>
      <c r="E1605" s="126">
        <v>43584</v>
      </c>
      <c r="F1605" s="127">
        <v>29000</v>
      </c>
      <c r="G1605" s="107" t="s">
        <v>838</v>
      </c>
      <c r="H1605" s="107">
        <v>1</v>
      </c>
      <c r="I1605" s="108">
        <v>0</v>
      </c>
      <c r="J1605" s="31">
        <v>0</v>
      </c>
      <c r="K1605" s="117">
        <f t="shared" si="69"/>
        <v>0</v>
      </c>
      <c r="L1605" s="107">
        <v>0</v>
      </c>
      <c r="M1605" s="107">
        <v>0</v>
      </c>
      <c r="N1605" s="56" t="str">
        <f t="shared" si="70"/>
        <v>Realty Plus - Mexia</v>
      </c>
    </row>
    <row r="1606" spans="1:14" outlineLevel="2" x14ac:dyDescent="0.2">
      <c r="A1606" t="s">
        <v>2030</v>
      </c>
      <c r="B1606" t="s">
        <v>1949</v>
      </c>
      <c r="C1606" t="s">
        <v>2185</v>
      </c>
      <c r="D1606" t="s">
        <v>123</v>
      </c>
      <c r="E1606" s="3">
        <v>43483</v>
      </c>
      <c r="F1606" s="115">
        <v>370000</v>
      </c>
      <c r="G1606" s="128" t="s">
        <v>838</v>
      </c>
      <c r="H1606" s="107">
        <v>1</v>
      </c>
      <c r="I1606" s="108">
        <v>0</v>
      </c>
      <c r="J1606" s="31">
        <v>0</v>
      </c>
      <c r="K1606" s="117">
        <f t="shared" si="69"/>
        <v>0</v>
      </c>
      <c r="L1606" s="107">
        <v>0</v>
      </c>
      <c r="M1606" s="107">
        <v>0</v>
      </c>
      <c r="N1606" s="56" t="str">
        <f t="shared" si="70"/>
        <v>Realty Plus - Mexia</v>
      </c>
    </row>
    <row r="1607" spans="1:14" outlineLevel="1" x14ac:dyDescent="0.2">
      <c r="A1607" s="29" t="s">
        <v>2030</v>
      </c>
      <c r="F1607" s="115">
        <f>SUBTOTAL(9,F1603:F1606)</f>
        <v>522800</v>
      </c>
      <c r="G1607" s="128"/>
      <c r="H1607" s="107">
        <f>SUBTOTAL(9,H1603:H1606)</f>
        <v>4</v>
      </c>
      <c r="I1607" s="108">
        <f>SUBTOTAL(9,I1603:I1606)</f>
        <v>0</v>
      </c>
      <c r="J1607" s="31">
        <f>SUBTOTAL(9,J1603:J1606)</f>
        <v>2</v>
      </c>
      <c r="K1607" s="117">
        <f t="shared" si="69"/>
        <v>0.5</v>
      </c>
      <c r="L1607" s="107">
        <f>SUBTOTAL(9,L1603:L1606)</f>
        <v>2</v>
      </c>
      <c r="M1607" s="107">
        <f>SUBTOTAL(9,M1603:M1606)</f>
        <v>0</v>
      </c>
      <c r="N1607" s="56" t="str">
        <f t="shared" si="70"/>
        <v>Realty Plus - Mexia</v>
      </c>
    </row>
    <row r="1608" spans="1:14" outlineLevel="2" x14ac:dyDescent="0.2">
      <c r="A1608" t="s">
        <v>1041</v>
      </c>
      <c r="B1608" t="s">
        <v>1703</v>
      </c>
      <c r="C1608" s="3" t="s">
        <v>3105</v>
      </c>
      <c r="D1608" t="s">
        <v>553</v>
      </c>
      <c r="E1608" s="102">
        <v>43594</v>
      </c>
      <c r="F1608" s="115">
        <v>60000</v>
      </c>
      <c r="G1608" s="107" t="s">
        <v>838</v>
      </c>
      <c r="H1608" s="107">
        <v>1</v>
      </c>
      <c r="I1608" s="108">
        <v>0</v>
      </c>
      <c r="J1608" s="31">
        <v>1</v>
      </c>
      <c r="K1608" s="117">
        <f t="shared" si="69"/>
        <v>1</v>
      </c>
      <c r="L1608" s="107">
        <v>0</v>
      </c>
      <c r="M1608" s="107">
        <v>0</v>
      </c>
      <c r="N1608" s="56" t="str">
        <f t="shared" si="70"/>
        <v>Rockin' KH Properties, LLC</v>
      </c>
    </row>
    <row r="1609" spans="1:14" outlineLevel="2" x14ac:dyDescent="0.2">
      <c r="A1609" t="s">
        <v>1041</v>
      </c>
      <c r="B1609" t="s">
        <v>1703</v>
      </c>
      <c r="C1609" s="3" t="s">
        <v>2530</v>
      </c>
      <c r="D1609" t="s">
        <v>553</v>
      </c>
      <c r="E1609" s="102">
        <v>43530</v>
      </c>
      <c r="F1609" s="115">
        <v>45000</v>
      </c>
      <c r="G1609" s="107" t="s">
        <v>838</v>
      </c>
      <c r="H1609" s="107">
        <v>1</v>
      </c>
      <c r="I1609" s="108">
        <v>0</v>
      </c>
      <c r="J1609" s="31">
        <v>1</v>
      </c>
      <c r="K1609" s="117">
        <f t="shared" si="69"/>
        <v>1</v>
      </c>
      <c r="L1609" s="107">
        <v>1</v>
      </c>
      <c r="M1609" s="107">
        <v>0</v>
      </c>
      <c r="N1609" s="56" t="str">
        <f t="shared" si="70"/>
        <v>Rockin' KH Properties, LLC</v>
      </c>
    </row>
    <row r="1610" spans="1:14" outlineLevel="2" x14ac:dyDescent="0.2">
      <c r="A1610" t="s">
        <v>1041</v>
      </c>
      <c r="B1610" t="s">
        <v>1703</v>
      </c>
      <c r="C1610" s="3" t="s">
        <v>3261</v>
      </c>
      <c r="D1610" t="s">
        <v>553</v>
      </c>
      <c r="E1610" s="102">
        <v>43609</v>
      </c>
      <c r="F1610" s="115">
        <v>94000</v>
      </c>
      <c r="G1610" s="107" t="s">
        <v>838</v>
      </c>
      <c r="H1610" s="107">
        <v>1</v>
      </c>
      <c r="I1610" s="108">
        <v>0</v>
      </c>
      <c r="J1610" s="31">
        <v>1</v>
      </c>
      <c r="K1610" s="117">
        <f t="shared" si="69"/>
        <v>1</v>
      </c>
      <c r="L1610" s="107">
        <v>1</v>
      </c>
      <c r="M1610" s="107">
        <v>0</v>
      </c>
      <c r="N1610" s="56" t="str">
        <f t="shared" si="70"/>
        <v>Rockin' KH Properties, LLC</v>
      </c>
    </row>
    <row r="1611" spans="1:14" outlineLevel="2" x14ac:dyDescent="0.2">
      <c r="A1611" t="s">
        <v>1041</v>
      </c>
      <c r="B1611" t="s">
        <v>1703</v>
      </c>
      <c r="C1611" t="s">
        <v>3172</v>
      </c>
      <c r="D1611" t="s">
        <v>6</v>
      </c>
      <c r="E1611" s="3">
        <v>43600</v>
      </c>
      <c r="F1611" s="115">
        <v>230000</v>
      </c>
      <c r="G1611" s="128" t="s">
        <v>838</v>
      </c>
      <c r="H1611" s="107">
        <v>1</v>
      </c>
      <c r="I1611" s="108">
        <v>0</v>
      </c>
      <c r="J1611" s="31">
        <v>0</v>
      </c>
      <c r="K1611" s="117">
        <f t="shared" si="69"/>
        <v>0</v>
      </c>
      <c r="L1611" s="107">
        <v>0</v>
      </c>
      <c r="M1611" s="107">
        <v>0</v>
      </c>
      <c r="N1611" s="56" t="str">
        <f t="shared" si="70"/>
        <v>Rockin' KH Properties, LLC</v>
      </c>
    </row>
    <row r="1612" spans="1:14" outlineLevel="1" x14ac:dyDescent="0.2">
      <c r="A1612" s="29" t="s">
        <v>1041</v>
      </c>
      <c r="F1612" s="115">
        <f>SUBTOTAL(9,F1608:F1611)</f>
        <v>429000</v>
      </c>
      <c r="G1612" s="128"/>
      <c r="H1612" s="107">
        <f>SUBTOTAL(9,H1608:H1611)</f>
        <v>4</v>
      </c>
      <c r="I1612" s="108">
        <f>SUBTOTAL(9,I1608:I1611)</f>
        <v>0</v>
      </c>
      <c r="J1612" s="31">
        <f>SUBTOTAL(9,J1608:J1611)</f>
        <v>3</v>
      </c>
      <c r="K1612" s="117">
        <f t="shared" si="69"/>
        <v>0.75</v>
      </c>
      <c r="L1612" s="107">
        <f>SUBTOTAL(9,L1608:L1611)</f>
        <v>2</v>
      </c>
      <c r="M1612" s="107">
        <f>SUBTOTAL(9,M1608:M1611)</f>
        <v>0</v>
      </c>
      <c r="N1612" s="56" t="str">
        <f t="shared" si="70"/>
        <v>Rockin' KH Properties, LLC</v>
      </c>
    </row>
    <row r="1613" spans="1:14" outlineLevel="2" x14ac:dyDescent="0.2">
      <c r="A1613" t="s">
        <v>308</v>
      </c>
      <c r="B1613" t="s">
        <v>1840</v>
      </c>
      <c r="C1613" s="3" t="s">
        <v>3049</v>
      </c>
      <c r="D1613" t="s">
        <v>7</v>
      </c>
      <c r="E1613" s="102">
        <v>43588</v>
      </c>
      <c r="F1613" s="115">
        <v>299000</v>
      </c>
      <c r="G1613" s="107" t="s">
        <v>838</v>
      </c>
      <c r="H1613" s="107">
        <v>1</v>
      </c>
      <c r="I1613" s="108">
        <v>0</v>
      </c>
      <c r="J1613" s="31">
        <v>1</v>
      </c>
      <c r="K1613" s="117">
        <f t="shared" si="69"/>
        <v>1</v>
      </c>
      <c r="L1613" s="107">
        <v>0</v>
      </c>
      <c r="M1613" s="107">
        <v>0</v>
      </c>
      <c r="N1613" s="56" t="str">
        <f t="shared" si="70"/>
        <v>Kelly, Realtors</v>
      </c>
    </row>
    <row r="1614" spans="1:14" outlineLevel="2" x14ac:dyDescent="0.2">
      <c r="A1614" t="s">
        <v>308</v>
      </c>
      <c r="B1614" t="s">
        <v>1840</v>
      </c>
      <c r="C1614" s="3" t="s">
        <v>2802</v>
      </c>
      <c r="D1614" t="s">
        <v>911</v>
      </c>
      <c r="E1614" s="102">
        <v>43560</v>
      </c>
      <c r="F1614" s="115">
        <v>180000</v>
      </c>
      <c r="G1614" s="107">
        <v>20190392</v>
      </c>
      <c r="H1614" s="107">
        <v>1</v>
      </c>
      <c r="I1614" s="108">
        <v>1</v>
      </c>
      <c r="J1614" s="31">
        <v>1</v>
      </c>
      <c r="K1614" s="117">
        <f t="shared" si="69"/>
        <v>1</v>
      </c>
      <c r="L1614" s="107">
        <v>1</v>
      </c>
      <c r="M1614" s="107">
        <v>1</v>
      </c>
      <c r="N1614" s="56" t="str">
        <f t="shared" si="70"/>
        <v>Kelly, Realtors</v>
      </c>
    </row>
    <row r="1615" spans="1:14" outlineLevel="2" x14ac:dyDescent="0.2">
      <c r="A1615" t="s">
        <v>308</v>
      </c>
      <c r="B1615" t="s">
        <v>1840</v>
      </c>
      <c r="C1615" s="3" t="s">
        <v>3170</v>
      </c>
      <c r="D1615" t="s">
        <v>700</v>
      </c>
      <c r="E1615" s="102">
        <v>43600</v>
      </c>
      <c r="F1615" s="115">
        <v>124900</v>
      </c>
      <c r="G1615" s="107" t="s">
        <v>838</v>
      </c>
      <c r="H1615" s="107">
        <v>1</v>
      </c>
      <c r="I1615" s="108">
        <v>0</v>
      </c>
      <c r="J1615" s="31">
        <v>1</v>
      </c>
      <c r="K1615" s="117">
        <f t="shared" si="69"/>
        <v>1</v>
      </c>
      <c r="L1615" s="107">
        <v>1</v>
      </c>
      <c r="M1615" s="107">
        <v>0</v>
      </c>
      <c r="N1615" s="56" t="str">
        <f t="shared" si="70"/>
        <v>Kelly, Realtors</v>
      </c>
    </row>
    <row r="1616" spans="1:14" outlineLevel="2" x14ac:dyDescent="0.2">
      <c r="A1616" t="s">
        <v>308</v>
      </c>
      <c r="B1616" t="s">
        <v>1840</v>
      </c>
      <c r="C1616" s="3" t="s">
        <v>3296</v>
      </c>
      <c r="D1616" t="s">
        <v>700</v>
      </c>
      <c r="E1616" s="102">
        <v>43613</v>
      </c>
      <c r="F1616" s="115">
        <v>68000</v>
      </c>
      <c r="G1616" s="107">
        <v>20190817</v>
      </c>
      <c r="H1616" s="107">
        <v>1</v>
      </c>
      <c r="I1616" s="108">
        <v>1</v>
      </c>
      <c r="J1616" s="31">
        <v>1</v>
      </c>
      <c r="K1616" s="117">
        <f t="shared" si="69"/>
        <v>1</v>
      </c>
      <c r="L1616" s="107">
        <v>1</v>
      </c>
      <c r="M1616" s="107">
        <v>1</v>
      </c>
      <c r="N1616" s="56" t="str">
        <f t="shared" si="70"/>
        <v>Kelly, Realtors</v>
      </c>
    </row>
    <row r="1617" spans="1:14" outlineLevel="2" x14ac:dyDescent="0.2">
      <c r="A1617" t="s">
        <v>308</v>
      </c>
      <c r="B1617" t="s">
        <v>1840</v>
      </c>
      <c r="C1617" t="s">
        <v>3301</v>
      </c>
      <c r="D1617" t="s">
        <v>123</v>
      </c>
      <c r="E1617" s="3">
        <v>43614</v>
      </c>
      <c r="F1617" s="115">
        <v>83000</v>
      </c>
      <c r="G1617" s="12" t="s">
        <v>838</v>
      </c>
      <c r="H1617" s="107">
        <v>1</v>
      </c>
      <c r="I1617" s="108">
        <v>0</v>
      </c>
      <c r="J1617" s="31">
        <v>0</v>
      </c>
      <c r="K1617" s="117">
        <f t="shared" si="69"/>
        <v>0</v>
      </c>
      <c r="L1617" s="107">
        <v>0</v>
      </c>
      <c r="M1617" s="107">
        <v>0</v>
      </c>
      <c r="N1617" s="56" t="str">
        <f t="shared" si="70"/>
        <v>Kelly, Realtors</v>
      </c>
    </row>
    <row r="1618" spans="1:14" outlineLevel="2" x14ac:dyDescent="0.2">
      <c r="A1618" t="s">
        <v>308</v>
      </c>
      <c r="B1618" t="s">
        <v>1840</v>
      </c>
      <c r="C1618" t="s">
        <v>3223</v>
      </c>
      <c r="D1618" t="s">
        <v>216</v>
      </c>
      <c r="E1618" s="3">
        <v>43606</v>
      </c>
      <c r="F1618" s="115">
        <v>137500</v>
      </c>
      <c r="G1618" s="128">
        <v>20191000</v>
      </c>
      <c r="H1618" s="107">
        <v>1</v>
      </c>
      <c r="I1618" s="108">
        <v>1</v>
      </c>
      <c r="J1618" s="31">
        <v>0</v>
      </c>
      <c r="K1618" s="117">
        <f t="shared" si="69"/>
        <v>0</v>
      </c>
      <c r="L1618" s="107">
        <v>0</v>
      </c>
      <c r="M1618" s="107">
        <v>0</v>
      </c>
      <c r="N1618" s="56" t="str">
        <f t="shared" si="70"/>
        <v>Kelly, Realtors</v>
      </c>
    </row>
    <row r="1619" spans="1:14" outlineLevel="2" x14ac:dyDescent="0.2">
      <c r="A1619" t="s">
        <v>308</v>
      </c>
      <c r="B1619" t="s">
        <v>1840</v>
      </c>
      <c r="C1619" t="s">
        <v>2442</v>
      </c>
      <c r="D1619" t="s">
        <v>216</v>
      </c>
      <c r="E1619" s="3">
        <v>43522</v>
      </c>
      <c r="F1619" s="115">
        <v>163500</v>
      </c>
      <c r="G1619" s="128">
        <v>20190157</v>
      </c>
      <c r="H1619" s="107">
        <v>1</v>
      </c>
      <c r="I1619" s="108">
        <v>1</v>
      </c>
      <c r="J1619" s="31">
        <v>0</v>
      </c>
      <c r="K1619" s="117">
        <f t="shared" si="69"/>
        <v>0</v>
      </c>
      <c r="L1619" s="107">
        <v>0</v>
      </c>
      <c r="M1619" s="107">
        <v>0</v>
      </c>
      <c r="N1619" s="56" t="str">
        <f t="shared" si="70"/>
        <v>Kelly, Realtors</v>
      </c>
    </row>
    <row r="1620" spans="1:14" outlineLevel="2" x14ac:dyDescent="0.2">
      <c r="A1620" t="s">
        <v>308</v>
      </c>
      <c r="B1620" t="s">
        <v>1840</v>
      </c>
      <c r="C1620" t="s">
        <v>2792</v>
      </c>
      <c r="D1620" t="s">
        <v>6</v>
      </c>
      <c r="E1620" s="3">
        <v>43560</v>
      </c>
      <c r="F1620" s="115">
        <v>168500</v>
      </c>
      <c r="G1620" s="128">
        <v>20190545</v>
      </c>
      <c r="H1620" s="107">
        <v>1</v>
      </c>
      <c r="I1620" s="108">
        <v>1</v>
      </c>
      <c r="J1620" s="31">
        <v>0</v>
      </c>
      <c r="K1620" s="117">
        <f t="shared" si="69"/>
        <v>0</v>
      </c>
      <c r="L1620" s="107">
        <v>0</v>
      </c>
      <c r="M1620" s="107">
        <v>0</v>
      </c>
      <c r="N1620" s="56" t="str">
        <f t="shared" si="70"/>
        <v>Kelly, Realtors</v>
      </c>
    </row>
    <row r="1621" spans="1:14" outlineLevel="2" x14ac:dyDescent="0.2">
      <c r="A1621" t="s">
        <v>308</v>
      </c>
      <c r="B1621" t="s">
        <v>1840</v>
      </c>
      <c r="C1621" t="s">
        <v>2855</v>
      </c>
      <c r="D1621" t="s">
        <v>216</v>
      </c>
      <c r="E1621" s="3">
        <v>43567</v>
      </c>
      <c r="F1621" s="115">
        <v>195000</v>
      </c>
      <c r="G1621" s="128" t="s">
        <v>838</v>
      </c>
      <c r="H1621" s="107">
        <v>1</v>
      </c>
      <c r="I1621" s="108">
        <v>0</v>
      </c>
      <c r="J1621" s="31">
        <v>0</v>
      </c>
      <c r="K1621" s="117">
        <f t="shared" si="69"/>
        <v>0</v>
      </c>
      <c r="L1621" s="107">
        <v>0</v>
      </c>
      <c r="M1621" s="107">
        <v>0</v>
      </c>
      <c r="N1621" s="56" t="str">
        <f t="shared" si="70"/>
        <v>Kelly, Realtors</v>
      </c>
    </row>
    <row r="1622" spans="1:14" outlineLevel="2" x14ac:dyDescent="0.2">
      <c r="A1622" t="s">
        <v>308</v>
      </c>
      <c r="B1622" t="s">
        <v>1840</v>
      </c>
      <c r="C1622" t="s">
        <v>2907</v>
      </c>
      <c r="D1622" t="s">
        <v>123</v>
      </c>
      <c r="E1622" s="3">
        <v>43573</v>
      </c>
      <c r="F1622" s="115">
        <v>229900</v>
      </c>
      <c r="G1622" s="128" t="s">
        <v>838</v>
      </c>
      <c r="H1622" s="107">
        <v>1</v>
      </c>
      <c r="I1622" s="108">
        <v>0</v>
      </c>
      <c r="J1622" s="31">
        <v>0</v>
      </c>
      <c r="K1622" s="117">
        <f t="shared" si="69"/>
        <v>0</v>
      </c>
      <c r="L1622" s="107">
        <v>0</v>
      </c>
      <c r="M1622" s="107">
        <v>0</v>
      </c>
      <c r="N1622" s="56" t="str">
        <f t="shared" si="70"/>
        <v>Kelly, Realtors</v>
      </c>
    </row>
    <row r="1623" spans="1:14" outlineLevel="2" x14ac:dyDescent="0.2">
      <c r="A1623" t="s">
        <v>308</v>
      </c>
      <c r="B1623" t="s">
        <v>1840</v>
      </c>
      <c r="C1623" t="s">
        <v>3088</v>
      </c>
      <c r="D1623" t="s">
        <v>111</v>
      </c>
      <c r="E1623" s="3">
        <v>43592</v>
      </c>
      <c r="F1623" s="115">
        <v>333000</v>
      </c>
      <c r="G1623" s="128" t="s">
        <v>838</v>
      </c>
      <c r="H1623" s="107">
        <v>1</v>
      </c>
      <c r="I1623" s="108">
        <v>0</v>
      </c>
      <c r="J1623" s="31">
        <v>0</v>
      </c>
      <c r="K1623" s="117">
        <f t="shared" si="69"/>
        <v>0</v>
      </c>
      <c r="L1623" s="107">
        <v>0</v>
      </c>
      <c r="M1623" s="107">
        <v>0</v>
      </c>
      <c r="N1623" s="56" t="str">
        <f t="shared" si="70"/>
        <v>Kelly, Realtors</v>
      </c>
    </row>
    <row r="1624" spans="1:14" outlineLevel="2" x14ac:dyDescent="0.2">
      <c r="A1624" t="s">
        <v>308</v>
      </c>
      <c r="B1624" t="s">
        <v>1840</v>
      </c>
      <c r="C1624" t="s">
        <v>2983</v>
      </c>
      <c r="D1624" t="s">
        <v>6</v>
      </c>
      <c r="E1624" s="3">
        <v>43581</v>
      </c>
      <c r="F1624" s="115">
        <v>370000</v>
      </c>
      <c r="G1624" s="128" t="s">
        <v>838</v>
      </c>
      <c r="H1624" s="107">
        <v>1</v>
      </c>
      <c r="I1624" s="108">
        <v>0</v>
      </c>
      <c r="J1624" s="31">
        <v>0</v>
      </c>
      <c r="K1624" s="117">
        <f t="shared" si="69"/>
        <v>0</v>
      </c>
      <c r="L1624" s="107">
        <v>0</v>
      </c>
      <c r="M1624" s="107">
        <v>0</v>
      </c>
      <c r="N1624" s="56" t="str">
        <f t="shared" si="70"/>
        <v>Kelly, Realtors</v>
      </c>
    </row>
    <row r="1625" spans="1:14" outlineLevel="1" x14ac:dyDescent="0.2">
      <c r="A1625" s="29" t="s">
        <v>308</v>
      </c>
      <c r="F1625" s="115">
        <f>SUBTOTAL(9,F1613:F1624)</f>
        <v>2352300</v>
      </c>
      <c r="G1625" s="128"/>
      <c r="H1625" s="107">
        <f>SUBTOTAL(9,H1613:H1624)</f>
        <v>12</v>
      </c>
      <c r="I1625" s="108">
        <f>SUBTOTAL(9,I1613:I1624)</f>
        <v>5</v>
      </c>
      <c r="J1625" s="31">
        <f>SUBTOTAL(9,J1613:J1624)</f>
        <v>4</v>
      </c>
      <c r="K1625" s="117">
        <f t="shared" si="69"/>
        <v>0.33333333333333331</v>
      </c>
      <c r="L1625" s="107">
        <f>SUBTOTAL(9,L1613:L1624)</f>
        <v>3</v>
      </c>
      <c r="M1625" s="107">
        <f>SUBTOTAL(9,M1613:M1624)</f>
        <v>2</v>
      </c>
      <c r="N1625" s="56" t="str">
        <f t="shared" si="70"/>
        <v>Kelly, Realtors</v>
      </c>
    </row>
    <row r="1626" spans="1:14" outlineLevel="2" x14ac:dyDescent="0.2">
      <c r="A1626" t="s">
        <v>2247</v>
      </c>
      <c r="B1626" t="s">
        <v>1843</v>
      </c>
      <c r="C1626" s="3" t="s">
        <v>2528</v>
      </c>
      <c r="D1626" t="s">
        <v>6</v>
      </c>
      <c r="E1626" s="102">
        <v>43530</v>
      </c>
      <c r="F1626" s="115">
        <v>135000</v>
      </c>
      <c r="G1626" s="107" t="s">
        <v>838</v>
      </c>
      <c r="H1626" s="107">
        <v>1</v>
      </c>
      <c r="I1626" s="108">
        <v>0</v>
      </c>
      <c r="J1626" s="31">
        <v>1</v>
      </c>
      <c r="K1626" s="117">
        <f t="shared" si="69"/>
        <v>1</v>
      </c>
      <c r="L1626" s="107">
        <v>0</v>
      </c>
      <c r="M1626" s="107">
        <v>0</v>
      </c>
      <c r="N1626" s="56" t="str">
        <f t="shared" si="70"/>
        <v>Synergy, Realtors</v>
      </c>
    </row>
    <row r="1627" spans="1:14" outlineLevel="2" x14ac:dyDescent="0.2">
      <c r="A1627" t="s">
        <v>2247</v>
      </c>
      <c r="B1627" t="s">
        <v>1843</v>
      </c>
      <c r="C1627" s="3" t="s">
        <v>2477</v>
      </c>
      <c r="D1627" t="s">
        <v>6</v>
      </c>
      <c r="E1627" s="102">
        <v>43524</v>
      </c>
      <c r="F1627" s="115">
        <v>84000</v>
      </c>
      <c r="G1627" s="107">
        <v>20190351</v>
      </c>
      <c r="H1627" s="107">
        <v>1</v>
      </c>
      <c r="I1627" s="108">
        <v>1</v>
      </c>
      <c r="J1627" s="31">
        <v>1</v>
      </c>
      <c r="K1627" s="117">
        <f t="shared" si="69"/>
        <v>1</v>
      </c>
      <c r="L1627" s="107">
        <v>0</v>
      </c>
      <c r="M1627" s="107">
        <v>0</v>
      </c>
      <c r="N1627" s="56" t="str">
        <f t="shared" si="70"/>
        <v>Synergy, Realtors</v>
      </c>
    </row>
    <row r="1628" spans="1:14" outlineLevel="2" x14ac:dyDescent="0.2">
      <c r="A1628" t="s">
        <v>2247</v>
      </c>
      <c r="B1628" t="s">
        <v>1843</v>
      </c>
      <c r="C1628" t="s">
        <v>2659</v>
      </c>
      <c r="D1628" t="s">
        <v>6</v>
      </c>
      <c r="E1628" s="3">
        <v>43545</v>
      </c>
      <c r="F1628" s="115">
        <v>138000</v>
      </c>
      <c r="G1628" s="128" t="s">
        <v>838</v>
      </c>
      <c r="H1628" s="107">
        <v>1</v>
      </c>
      <c r="I1628" s="108">
        <v>0</v>
      </c>
      <c r="J1628" s="31">
        <v>0</v>
      </c>
      <c r="K1628" s="117">
        <f t="shared" si="69"/>
        <v>0</v>
      </c>
      <c r="L1628" s="107">
        <v>0</v>
      </c>
      <c r="M1628" s="107">
        <v>0</v>
      </c>
      <c r="N1628" s="56" t="str">
        <f t="shared" si="70"/>
        <v>Synergy, Realtors</v>
      </c>
    </row>
    <row r="1629" spans="1:14" outlineLevel="2" x14ac:dyDescent="0.2">
      <c r="A1629" t="s">
        <v>2247</v>
      </c>
      <c r="B1629" t="s">
        <v>1843</v>
      </c>
      <c r="C1629" t="s">
        <v>2990</v>
      </c>
      <c r="D1629" t="s">
        <v>1249</v>
      </c>
      <c r="E1629" s="3">
        <v>43584</v>
      </c>
      <c r="F1629" s="115">
        <v>150000</v>
      </c>
      <c r="G1629" s="128" t="s">
        <v>838</v>
      </c>
      <c r="H1629" s="107">
        <v>1</v>
      </c>
      <c r="I1629" s="108">
        <v>0</v>
      </c>
      <c r="J1629" s="31">
        <v>0</v>
      </c>
      <c r="K1629" s="117">
        <f t="shared" si="69"/>
        <v>0</v>
      </c>
      <c r="L1629" s="107">
        <v>0</v>
      </c>
      <c r="M1629" s="107">
        <v>0</v>
      </c>
      <c r="N1629" s="56" t="str">
        <f t="shared" si="70"/>
        <v>Synergy, Realtors</v>
      </c>
    </row>
    <row r="1630" spans="1:14" outlineLevel="2" x14ac:dyDescent="0.2">
      <c r="A1630" t="s">
        <v>2247</v>
      </c>
      <c r="B1630" t="s">
        <v>1843</v>
      </c>
      <c r="C1630" t="s">
        <v>2248</v>
      </c>
      <c r="D1630" t="s">
        <v>6</v>
      </c>
      <c r="E1630" s="3">
        <v>43496</v>
      </c>
      <c r="F1630" s="115">
        <v>175000</v>
      </c>
      <c r="G1630" s="128" t="s">
        <v>838</v>
      </c>
      <c r="H1630" s="107">
        <v>1</v>
      </c>
      <c r="I1630" s="108">
        <v>0</v>
      </c>
      <c r="J1630" s="31">
        <v>0</v>
      </c>
      <c r="K1630" s="117">
        <f t="shared" si="69"/>
        <v>0</v>
      </c>
      <c r="L1630" s="107">
        <v>0</v>
      </c>
      <c r="M1630" s="107">
        <v>0</v>
      </c>
      <c r="N1630" s="56" t="str">
        <f t="shared" si="70"/>
        <v>Synergy, Realtors</v>
      </c>
    </row>
    <row r="1631" spans="1:14" outlineLevel="2" x14ac:dyDescent="0.2">
      <c r="A1631" t="s">
        <v>2247</v>
      </c>
      <c r="B1631" t="s">
        <v>1843</v>
      </c>
      <c r="C1631" t="s">
        <v>3035</v>
      </c>
      <c r="D1631" t="s">
        <v>6</v>
      </c>
      <c r="E1631" s="3">
        <v>43586</v>
      </c>
      <c r="F1631" s="115">
        <v>315000</v>
      </c>
      <c r="G1631" s="128" t="s">
        <v>838</v>
      </c>
      <c r="H1631" s="107">
        <v>1</v>
      </c>
      <c r="I1631" s="108">
        <v>0</v>
      </c>
      <c r="J1631" s="31">
        <v>0</v>
      </c>
      <c r="K1631" s="117">
        <f t="shared" si="69"/>
        <v>0</v>
      </c>
      <c r="L1631" s="107">
        <v>0</v>
      </c>
      <c r="M1631" s="107">
        <v>0</v>
      </c>
      <c r="N1631" s="56" t="str">
        <f t="shared" si="70"/>
        <v>Synergy, Realtors</v>
      </c>
    </row>
    <row r="1632" spans="1:14" outlineLevel="2" x14ac:dyDescent="0.2">
      <c r="A1632" t="s">
        <v>2247</v>
      </c>
      <c r="B1632" t="s">
        <v>1843</v>
      </c>
      <c r="C1632" t="s">
        <v>2726</v>
      </c>
      <c r="D1632" t="s">
        <v>123</v>
      </c>
      <c r="E1632" s="3">
        <v>43552</v>
      </c>
      <c r="F1632" s="115">
        <v>330000</v>
      </c>
      <c r="G1632" s="128" t="s">
        <v>838</v>
      </c>
      <c r="H1632" s="107">
        <v>1</v>
      </c>
      <c r="I1632" s="108">
        <v>0</v>
      </c>
      <c r="J1632" s="31">
        <v>0</v>
      </c>
      <c r="K1632" s="117">
        <f t="shared" si="69"/>
        <v>0</v>
      </c>
      <c r="L1632" s="107">
        <v>0</v>
      </c>
      <c r="M1632" s="107">
        <v>0</v>
      </c>
      <c r="N1632" s="56" t="str">
        <f t="shared" si="70"/>
        <v>Synergy, Realtors</v>
      </c>
    </row>
    <row r="1633" spans="1:14" outlineLevel="1" x14ac:dyDescent="0.2">
      <c r="A1633" s="29" t="s">
        <v>2247</v>
      </c>
      <c r="F1633" s="115">
        <f>SUBTOTAL(9,F1626:F1632)</f>
        <v>1327000</v>
      </c>
      <c r="G1633" s="128"/>
      <c r="H1633" s="107">
        <f>SUBTOTAL(9,H1626:H1632)</f>
        <v>7</v>
      </c>
      <c r="I1633" s="108">
        <f>SUBTOTAL(9,I1626:I1632)</f>
        <v>1</v>
      </c>
      <c r="J1633" s="31">
        <f>SUBTOTAL(9,J1626:J1632)</f>
        <v>2</v>
      </c>
      <c r="K1633" s="117">
        <f t="shared" si="69"/>
        <v>0.2857142857142857</v>
      </c>
      <c r="L1633" s="107">
        <f>SUBTOTAL(9,L1626:L1632)</f>
        <v>0</v>
      </c>
      <c r="M1633" s="107">
        <f>SUBTOTAL(9,M1626:M1632)</f>
        <v>0</v>
      </c>
      <c r="N1633" s="56" t="str">
        <f t="shared" si="70"/>
        <v>Synergy, Realtors</v>
      </c>
    </row>
    <row r="1634" spans="1:14" outlineLevel="2" x14ac:dyDescent="0.2">
      <c r="A1634" t="s">
        <v>756</v>
      </c>
      <c r="B1634" t="s">
        <v>1854</v>
      </c>
      <c r="C1634" s="3" t="s">
        <v>3118</v>
      </c>
      <c r="D1634" t="s">
        <v>1249</v>
      </c>
      <c r="E1634" s="102">
        <v>43595</v>
      </c>
      <c r="F1634" s="115">
        <v>185500</v>
      </c>
      <c r="G1634" s="107" t="s">
        <v>838</v>
      </c>
      <c r="H1634" s="107">
        <v>1</v>
      </c>
      <c r="I1634" s="108">
        <v>0</v>
      </c>
      <c r="J1634" s="31">
        <v>1</v>
      </c>
      <c r="K1634" s="117">
        <f t="shared" si="69"/>
        <v>1</v>
      </c>
      <c r="L1634" s="107">
        <v>0</v>
      </c>
      <c r="M1634" s="107">
        <v>0</v>
      </c>
      <c r="N1634" s="56" t="str">
        <f t="shared" si="70"/>
        <v>Weichert, Realtors - Realty Experts</v>
      </c>
    </row>
    <row r="1635" spans="1:14" outlineLevel="2" x14ac:dyDescent="0.2">
      <c r="A1635" t="s">
        <v>756</v>
      </c>
      <c r="B1635" t="s">
        <v>1854</v>
      </c>
      <c r="C1635" s="3" t="s">
        <v>3189</v>
      </c>
      <c r="D1635" t="s">
        <v>7</v>
      </c>
      <c r="E1635" s="102">
        <v>43602</v>
      </c>
      <c r="F1635" s="115">
        <v>375000</v>
      </c>
      <c r="G1635" s="107" t="s">
        <v>838</v>
      </c>
      <c r="H1635" s="107">
        <v>1</v>
      </c>
      <c r="I1635" s="108">
        <v>0</v>
      </c>
      <c r="J1635" s="31">
        <v>1</v>
      </c>
      <c r="K1635" s="117">
        <f t="shared" si="69"/>
        <v>1</v>
      </c>
      <c r="L1635" s="107">
        <v>0</v>
      </c>
      <c r="M1635" s="107">
        <v>0</v>
      </c>
      <c r="N1635" s="56" t="str">
        <f t="shared" si="70"/>
        <v>Weichert, Realtors - Realty Experts</v>
      </c>
    </row>
    <row r="1636" spans="1:14" outlineLevel="2" x14ac:dyDescent="0.2">
      <c r="A1636" t="s">
        <v>756</v>
      </c>
      <c r="B1636" t="s">
        <v>1854</v>
      </c>
      <c r="C1636" s="3" t="s">
        <v>2694</v>
      </c>
      <c r="D1636" t="s">
        <v>6</v>
      </c>
      <c r="E1636" s="102">
        <v>43549</v>
      </c>
      <c r="F1636" s="115">
        <v>219500</v>
      </c>
      <c r="G1636" s="107" t="s">
        <v>838</v>
      </c>
      <c r="H1636" s="107">
        <v>1</v>
      </c>
      <c r="I1636" s="108">
        <v>0</v>
      </c>
      <c r="J1636" s="31">
        <v>1</v>
      </c>
      <c r="K1636" s="117">
        <f t="shared" si="69"/>
        <v>1</v>
      </c>
      <c r="L1636" s="107">
        <v>0</v>
      </c>
      <c r="M1636" s="107">
        <v>0</v>
      </c>
      <c r="N1636" s="56" t="str">
        <f t="shared" si="70"/>
        <v>Weichert, Realtors - Realty Experts</v>
      </c>
    </row>
    <row r="1637" spans="1:14" outlineLevel="2" x14ac:dyDescent="0.2">
      <c r="A1637" t="s">
        <v>756</v>
      </c>
      <c r="B1637" t="s">
        <v>1854</v>
      </c>
      <c r="C1637" s="3" t="s">
        <v>2252</v>
      </c>
      <c r="D1637" t="s">
        <v>6</v>
      </c>
      <c r="E1637" s="102">
        <v>43496</v>
      </c>
      <c r="F1637" s="115">
        <v>225000</v>
      </c>
      <c r="G1637" s="107">
        <v>20182907</v>
      </c>
      <c r="H1637" s="107">
        <v>1</v>
      </c>
      <c r="I1637" s="108">
        <v>1</v>
      </c>
      <c r="J1637" s="31">
        <v>1</v>
      </c>
      <c r="K1637" s="117">
        <f t="shared" si="69"/>
        <v>1</v>
      </c>
      <c r="L1637" s="107">
        <v>0</v>
      </c>
      <c r="M1637" s="107">
        <v>0</v>
      </c>
      <c r="N1637" s="56" t="str">
        <f t="shared" si="70"/>
        <v>Weichert, Realtors - Realty Experts</v>
      </c>
    </row>
    <row r="1638" spans="1:14" outlineLevel="1" x14ac:dyDescent="0.2">
      <c r="A1638" s="29" t="s">
        <v>756</v>
      </c>
      <c r="C1638" s="3"/>
      <c r="E1638" s="102"/>
      <c r="F1638" s="115">
        <f>SUBTOTAL(9,F1634:F1637)</f>
        <v>1005000</v>
      </c>
      <c r="G1638" s="107"/>
      <c r="H1638" s="107">
        <f>SUBTOTAL(9,H1634:H1637)</f>
        <v>4</v>
      </c>
      <c r="I1638" s="108">
        <f>SUBTOTAL(9,I1634:I1637)</f>
        <v>1</v>
      </c>
      <c r="J1638" s="31">
        <f>SUBTOTAL(9,J1634:J1637)</f>
        <v>4</v>
      </c>
      <c r="K1638" s="117">
        <f t="shared" si="69"/>
        <v>1</v>
      </c>
      <c r="L1638" s="107">
        <f>SUBTOTAL(9,L1634:L1637)</f>
        <v>0</v>
      </c>
      <c r="M1638" s="107">
        <f>SUBTOTAL(9,M1634:M1637)</f>
        <v>0</v>
      </c>
      <c r="N1638" s="56" t="str">
        <f t="shared" si="70"/>
        <v>Weichert, Realtors - Realty Experts</v>
      </c>
    </row>
    <row r="1639" spans="1:14" outlineLevel="2" x14ac:dyDescent="0.2">
      <c r="A1639" t="s">
        <v>1985</v>
      </c>
      <c r="B1639" t="s">
        <v>1936</v>
      </c>
      <c r="C1639" s="3" t="s">
        <v>2618</v>
      </c>
      <c r="D1639" t="s">
        <v>7</v>
      </c>
      <c r="E1639" s="102">
        <v>43539</v>
      </c>
      <c r="F1639" s="115">
        <v>165000</v>
      </c>
      <c r="G1639" s="107" t="s">
        <v>838</v>
      </c>
      <c r="H1639" s="107">
        <v>1</v>
      </c>
      <c r="I1639" s="108">
        <v>0</v>
      </c>
      <c r="J1639" s="31">
        <v>1</v>
      </c>
      <c r="K1639" s="117">
        <f t="shared" si="69"/>
        <v>1</v>
      </c>
      <c r="L1639" s="107">
        <v>1</v>
      </c>
      <c r="M1639" s="107">
        <v>0</v>
      </c>
      <c r="N1639" s="56" t="str">
        <f t="shared" si="70"/>
        <v>Paschall, Skipper &amp; Associates</v>
      </c>
    </row>
    <row r="1640" spans="1:14" outlineLevel="2" x14ac:dyDescent="0.2">
      <c r="A1640" t="s">
        <v>1985</v>
      </c>
      <c r="B1640" t="s">
        <v>1936</v>
      </c>
      <c r="C1640" t="s">
        <v>2887</v>
      </c>
      <c r="D1640" t="s">
        <v>7</v>
      </c>
      <c r="E1640" s="3">
        <v>43570</v>
      </c>
      <c r="F1640" s="115">
        <v>50000</v>
      </c>
      <c r="G1640" s="12" t="s">
        <v>838</v>
      </c>
      <c r="H1640" s="107">
        <v>1</v>
      </c>
      <c r="I1640" s="108">
        <v>0</v>
      </c>
      <c r="J1640" s="31">
        <v>0</v>
      </c>
      <c r="K1640" s="117">
        <f t="shared" si="69"/>
        <v>0</v>
      </c>
      <c r="L1640" s="107">
        <v>0</v>
      </c>
      <c r="M1640" s="107">
        <v>0</v>
      </c>
      <c r="N1640" s="56" t="str">
        <f t="shared" si="70"/>
        <v>Paschall, Skipper &amp; Associates</v>
      </c>
    </row>
    <row r="1641" spans="1:14" outlineLevel="2" x14ac:dyDescent="0.2">
      <c r="A1641" t="s">
        <v>1985</v>
      </c>
      <c r="B1641" t="s">
        <v>1936</v>
      </c>
      <c r="C1641" t="s">
        <v>3022</v>
      </c>
      <c r="D1641" t="s">
        <v>7</v>
      </c>
      <c r="E1641" s="3">
        <v>43585</v>
      </c>
      <c r="F1641" s="115">
        <v>82000</v>
      </c>
      <c r="G1641" s="12">
        <v>20190531</v>
      </c>
      <c r="H1641" s="107">
        <v>1</v>
      </c>
      <c r="I1641" s="108">
        <v>1</v>
      </c>
      <c r="J1641" s="31">
        <v>0</v>
      </c>
      <c r="K1641" s="117">
        <f t="shared" si="69"/>
        <v>0</v>
      </c>
      <c r="L1641" s="107">
        <v>0</v>
      </c>
      <c r="M1641" s="107">
        <v>0</v>
      </c>
      <c r="N1641" s="56" t="str">
        <f t="shared" si="70"/>
        <v>Paschall, Skipper &amp; Associates</v>
      </c>
    </row>
    <row r="1642" spans="1:14" outlineLevel="2" x14ac:dyDescent="0.2">
      <c r="A1642" t="s">
        <v>1985</v>
      </c>
      <c r="B1642" t="s">
        <v>1936</v>
      </c>
      <c r="C1642" t="s">
        <v>2540</v>
      </c>
      <c r="D1642" t="s">
        <v>7</v>
      </c>
      <c r="E1642" s="3">
        <v>43531</v>
      </c>
      <c r="F1642" s="115">
        <v>118000</v>
      </c>
      <c r="G1642" s="128">
        <v>20190212</v>
      </c>
      <c r="H1642" s="107">
        <v>1</v>
      </c>
      <c r="I1642" s="108">
        <v>1</v>
      </c>
      <c r="J1642" s="31">
        <v>0</v>
      </c>
      <c r="K1642" s="117">
        <f t="shared" si="69"/>
        <v>0</v>
      </c>
      <c r="L1642" s="107">
        <v>0</v>
      </c>
      <c r="M1642" s="107">
        <v>0</v>
      </c>
      <c r="N1642" s="56" t="str">
        <f t="shared" si="70"/>
        <v>Paschall, Skipper &amp; Associates</v>
      </c>
    </row>
    <row r="1643" spans="1:14" outlineLevel="2" x14ac:dyDescent="0.2">
      <c r="A1643" t="s">
        <v>1985</v>
      </c>
      <c r="B1643" t="s">
        <v>1936</v>
      </c>
      <c r="C1643" t="s">
        <v>3045</v>
      </c>
      <c r="D1643" t="s">
        <v>7</v>
      </c>
      <c r="E1643" s="3">
        <v>43588</v>
      </c>
      <c r="F1643" s="115">
        <v>145000</v>
      </c>
      <c r="G1643" s="128" t="s">
        <v>838</v>
      </c>
      <c r="H1643" s="107">
        <v>1</v>
      </c>
      <c r="I1643" s="108">
        <v>0</v>
      </c>
      <c r="J1643" s="31">
        <v>0</v>
      </c>
      <c r="K1643" s="117">
        <f t="shared" si="69"/>
        <v>0</v>
      </c>
      <c r="L1643" s="107">
        <v>0</v>
      </c>
      <c r="M1643" s="107">
        <v>0</v>
      </c>
      <c r="N1643" s="56" t="str">
        <f t="shared" si="70"/>
        <v>Paschall, Skipper &amp; Associates</v>
      </c>
    </row>
    <row r="1644" spans="1:14" outlineLevel="2" x14ac:dyDescent="0.2">
      <c r="A1644" t="s">
        <v>1985</v>
      </c>
      <c r="B1644" t="s">
        <v>1936</v>
      </c>
      <c r="C1644" t="s">
        <v>2478</v>
      </c>
      <c r="D1644" t="s">
        <v>7</v>
      </c>
      <c r="E1644" s="3">
        <v>43524</v>
      </c>
      <c r="F1644" s="115">
        <v>152000</v>
      </c>
      <c r="G1644" s="128" t="s">
        <v>838</v>
      </c>
      <c r="H1644" s="107">
        <v>1</v>
      </c>
      <c r="I1644" s="108">
        <v>0</v>
      </c>
      <c r="J1644" s="31">
        <v>0</v>
      </c>
      <c r="K1644" s="117">
        <f t="shared" si="69"/>
        <v>0</v>
      </c>
      <c r="L1644" s="107">
        <v>0</v>
      </c>
      <c r="M1644" s="107">
        <v>0</v>
      </c>
      <c r="N1644" s="56" t="str">
        <f t="shared" si="70"/>
        <v>Paschall, Skipper &amp; Associates</v>
      </c>
    </row>
    <row r="1645" spans="1:14" outlineLevel="2" x14ac:dyDescent="0.2">
      <c r="A1645" t="s">
        <v>1985</v>
      </c>
      <c r="B1645" t="s">
        <v>1936</v>
      </c>
      <c r="C1645" t="s">
        <v>2808</v>
      </c>
      <c r="D1645" t="s">
        <v>7</v>
      </c>
      <c r="E1645" s="3">
        <v>43560</v>
      </c>
      <c r="F1645" s="115">
        <v>229000</v>
      </c>
      <c r="G1645" s="128">
        <v>20190460</v>
      </c>
      <c r="H1645" s="107">
        <v>1</v>
      </c>
      <c r="I1645" s="108">
        <v>1</v>
      </c>
      <c r="J1645" s="31">
        <v>0</v>
      </c>
      <c r="K1645" s="117">
        <f t="shared" si="69"/>
        <v>0</v>
      </c>
      <c r="L1645" s="107">
        <v>0</v>
      </c>
      <c r="M1645" s="107">
        <v>0</v>
      </c>
      <c r="N1645" s="56" t="str">
        <f t="shared" si="70"/>
        <v>Paschall, Skipper &amp; Associates</v>
      </c>
    </row>
    <row r="1646" spans="1:14" outlineLevel="1" x14ac:dyDescent="0.2">
      <c r="A1646" s="29" t="s">
        <v>1985</v>
      </c>
      <c r="F1646" s="115">
        <f>SUBTOTAL(9,F1639:F1645)</f>
        <v>941000</v>
      </c>
      <c r="G1646" s="128"/>
      <c r="H1646" s="107">
        <f>SUBTOTAL(9,H1639:H1645)</f>
        <v>7</v>
      </c>
      <c r="I1646" s="108">
        <f>SUBTOTAL(9,I1639:I1645)</f>
        <v>3</v>
      </c>
      <c r="J1646" s="31">
        <f>SUBTOTAL(9,J1639:J1645)</f>
        <v>1</v>
      </c>
      <c r="K1646" s="117">
        <f t="shared" si="69"/>
        <v>0.14285714285714285</v>
      </c>
      <c r="L1646" s="107">
        <f>SUBTOTAL(9,L1639:L1645)</f>
        <v>1</v>
      </c>
      <c r="M1646" s="107">
        <f>SUBTOTAL(9,M1639:M1645)</f>
        <v>0</v>
      </c>
      <c r="N1646" s="56" t="str">
        <f t="shared" si="70"/>
        <v>Paschall, Skipper &amp; Associates</v>
      </c>
    </row>
    <row r="1647" spans="1:14" outlineLevel="2" x14ac:dyDescent="0.2">
      <c r="A1647" t="s">
        <v>1752</v>
      </c>
      <c r="B1647" t="s">
        <v>1099</v>
      </c>
      <c r="C1647" t="s">
        <v>3125</v>
      </c>
      <c r="D1647" t="s">
        <v>216</v>
      </c>
      <c r="E1647" s="3">
        <v>43595</v>
      </c>
      <c r="F1647" s="115">
        <v>195000</v>
      </c>
      <c r="G1647" s="128" t="s">
        <v>838</v>
      </c>
      <c r="H1647" s="107">
        <v>1</v>
      </c>
      <c r="I1647" s="108">
        <v>0</v>
      </c>
      <c r="J1647" s="31">
        <v>0</v>
      </c>
      <c r="K1647" s="117">
        <f t="shared" si="69"/>
        <v>0</v>
      </c>
      <c r="L1647" s="107">
        <v>0</v>
      </c>
      <c r="M1647" s="107">
        <v>0</v>
      </c>
      <c r="N1647" s="56" t="str">
        <f t="shared" si="70"/>
        <v>Keller Williams Realty - Waco</v>
      </c>
    </row>
    <row r="1648" spans="1:14" outlineLevel="1" x14ac:dyDescent="0.2">
      <c r="A1648" s="29" t="s">
        <v>1752</v>
      </c>
      <c r="F1648" s="115">
        <f>SUBTOTAL(9,F1647:F1647)</f>
        <v>195000</v>
      </c>
      <c r="G1648" s="128"/>
      <c r="H1648" s="107">
        <f>SUBTOTAL(9,H1647:H1647)</f>
        <v>1</v>
      </c>
      <c r="I1648" s="108">
        <f>SUBTOTAL(9,I1647:I1647)</f>
        <v>0</v>
      </c>
      <c r="J1648" s="31">
        <f>SUBTOTAL(9,J1647:J1647)</f>
        <v>0</v>
      </c>
      <c r="K1648" s="117">
        <f t="shared" si="69"/>
        <v>0</v>
      </c>
      <c r="L1648" s="107">
        <f>SUBTOTAL(9,L1647:L1647)</f>
        <v>0</v>
      </c>
      <c r="M1648" s="107">
        <f>SUBTOTAL(9,M1647:M1647)</f>
        <v>0</v>
      </c>
      <c r="N1648" s="56" t="str">
        <f t="shared" si="70"/>
        <v>Keller Williams Realty - Waco</v>
      </c>
    </row>
    <row r="1649" spans="1:14" outlineLevel="2" x14ac:dyDescent="0.2">
      <c r="A1649" t="s">
        <v>1916</v>
      </c>
      <c r="B1649" t="s">
        <v>1475</v>
      </c>
      <c r="C1649" s="3" t="s">
        <v>3108</v>
      </c>
      <c r="D1649" t="s">
        <v>110</v>
      </c>
      <c r="E1649" s="102">
        <v>43594</v>
      </c>
      <c r="F1649" s="115">
        <v>135000</v>
      </c>
      <c r="G1649" s="107" t="s">
        <v>838</v>
      </c>
      <c r="H1649" s="107">
        <v>1</v>
      </c>
      <c r="I1649" s="108">
        <v>0</v>
      </c>
      <c r="J1649" s="31">
        <v>1</v>
      </c>
      <c r="K1649" s="117">
        <f t="shared" si="69"/>
        <v>1</v>
      </c>
      <c r="L1649" s="107">
        <v>0</v>
      </c>
      <c r="M1649" s="107">
        <v>0</v>
      </c>
      <c r="N1649" s="56" t="str">
        <f t="shared" si="70"/>
        <v>ERA Courtyard Real Estate</v>
      </c>
    </row>
    <row r="1650" spans="1:14" outlineLevel="1" x14ac:dyDescent="0.2">
      <c r="A1650" s="29" t="s">
        <v>1916</v>
      </c>
      <c r="C1650" s="3"/>
      <c r="E1650" s="102"/>
      <c r="F1650" s="115">
        <f>SUBTOTAL(9,F1649:F1649)</f>
        <v>135000</v>
      </c>
      <c r="G1650" s="107"/>
      <c r="H1650" s="107">
        <f>SUBTOTAL(9,H1649:H1649)</f>
        <v>1</v>
      </c>
      <c r="I1650" s="108">
        <f>SUBTOTAL(9,I1649:I1649)</f>
        <v>0</v>
      </c>
      <c r="J1650" s="31">
        <f>SUBTOTAL(9,J1649:J1649)</f>
        <v>1</v>
      </c>
      <c r="K1650" s="117">
        <f t="shared" si="69"/>
        <v>1</v>
      </c>
      <c r="L1650" s="107">
        <f>SUBTOTAL(9,L1649:L1649)</f>
        <v>0</v>
      </c>
      <c r="M1650" s="107">
        <f>SUBTOTAL(9,M1649:M1649)</f>
        <v>0</v>
      </c>
      <c r="N1650" s="56" t="str">
        <f t="shared" si="70"/>
        <v>ERA Courtyard Real Estate</v>
      </c>
    </row>
    <row r="1651" spans="1:14" outlineLevel="2" x14ac:dyDescent="0.2">
      <c r="A1651" t="s">
        <v>1639</v>
      </c>
      <c r="B1651" t="s">
        <v>1861</v>
      </c>
      <c r="C1651" s="3" t="s">
        <v>2150</v>
      </c>
      <c r="D1651" t="s">
        <v>730</v>
      </c>
      <c r="E1651" s="102">
        <v>43479</v>
      </c>
      <c r="F1651" s="115">
        <v>155000</v>
      </c>
      <c r="G1651" s="107" t="s">
        <v>838</v>
      </c>
      <c r="H1651" s="107">
        <v>1</v>
      </c>
      <c r="I1651" s="108">
        <v>0</v>
      </c>
      <c r="J1651" s="31">
        <v>1</v>
      </c>
      <c r="K1651" s="117">
        <f t="shared" si="69"/>
        <v>1</v>
      </c>
      <c r="L1651" s="107">
        <v>0</v>
      </c>
      <c r="M1651" s="107">
        <v>0</v>
      </c>
      <c r="N1651" s="56" t="str">
        <f t="shared" si="70"/>
        <v>Exp Realty LLC</v>
      </c>
    </row>
    <row r="1652" spans="1:14" outlineLevel="2" x14ac:dyDescent="0.2">
      <c r="A1652" t="s">
        <v>1639</v>
      </c>
      <c r="B1652" t="s">
        <v>1861</v>
      </c>
      <c r="C1652" s="3" t="s">
        <v>3050</v>
      </c>
      <c r="D1652" t="s">
        <v>730</v>
      </c>
      <c r="E1652" s="102">
        <v>43588</v>
      </c>
      <c r="F1652" s="115">
        <v>63850</v>
      </c>
      <c r="G1652" s="107" t="s">
        <v>838</v>
      </c>
      <c r="H1652" s="107">
        <v>1</v>
      </c>
      <c r="I1652" s="108">
        <v>0</v>
      </c>
      <c r="J1652" s="31">
        <v>1</v>
      </c>
      <c r="K1652" s="117">
        <f t="shared" si="69"/>
        <v>1</v>
      </c>
      <c r="L1652" s="107">
        <v>0</v>
      </c>
      <c r="M1652" s="107">
        <v>0</v>
      </c>
      <c r="N1652" s="56" t="str">
        <f t="shared" si="70"/>
        <v>Exp Realty LLC</v>
      </c>
    </row>
    <row r="1653" spans="1:14" outlineLevel="2" x14ac:dyDescent="0.2">
      <c r="A1653" t="s">
        <v>1639</v>
      </c>
      <c r="B1653" t="s">
        <v>1861</v>
      </c>
      <c r="C1653" s="3" t="s">
        <v>2870</v>
      </c>
      <c r="D1653" t="s">
        <v>1249</v>
      </c>
      <c r="E1653" s="102">
        <v>43567</v>
      </c>
      <c r="F1653" s="115">
        <v>362000</v>
      </c>
      <c r="G1653" s="107" t="s">
        <v>838</v>
      </c>
      <c r="H1653" s="107">
        <v>1</v>
      </c>
      <c r="I1653" s="108">
        <v>0</v>
      </c>
      <c r="J1653" s="31">
        <v>1</v>
      </c>
      <c r="K1653" s="117">
        <f t="shared" si="69"/>
        <v>1</v>
      </c>
      <c r="L1653" s="107">
        <v>0</v>
      </c>
      <c r="M1653" s="107">
        <v>0</v>
      </c>
      <c r="N1653" s="56" t="str">
        <f t="shared" si="70"/>
        <v>Exp Realty LLC</v>
      </c>
    </row>
    <row r="1654" spans="1:14" outlineLevel="2" x14ac:dyDescent="0.2">
      <c r="A1654" t="s">
        <v>1639</v>
      </c>
      <c r="B1654" t="s">
        <v>1861</v>
      </c>
      <c r="C1654" s="3" t="s">
        <v>2582</v>
      </c>
      <c r="D1654" t="s">
        <v>1249</v>
      </c>
      <c r="E1654" s="102">
        <v>43536</v>
      </c>
      <c r="F1654" s="115">
        <v>145000</v>
      </c>
      <c r="G1654" s="107" t="s">
        <v>838</v>
      </c>
      <c r="H1654" s="107">
        <v>1</v>
      </c>
      <c r="I1654" s="108">
        <v>0</v>
      </c>
      <c r="J1654" s="31">
        <v>1</v>
      </c>
      <c r="K1654" s="117">
        <f t="shared" si="69"/>
        <v>1</v>
      </c>
      <c r="L1654" s="107">
        <v>1</v>
      </c>
      <c r="M1654" s="107">
        <v>0</v>
      </c>
      <c r="N1654" s="56" t="str">
        <f t="shared" si="70"/>
        <v>Exp Realty LLC</v>
      </c>
    </row>
    <row r="1655" spans="1:14" outlineLevel="2" x14ac:dyDescent="0.2">
      <c r="A1655" t="s">
        <v>1639</v>
      </c>
      <c r="B1655" t="s">
        <v>1861</v>
      </c>
      <c r="C1655" s="3" t="s">
        <v>3041</v>
      </c>
      <c r="D1655" t="s">
        <v>6</v>
      </c>
      <c r="E1655" s="102">
        <v>43587</v>
      </c>
      <c r="F1655" s="115">
        <v>215000</v>
      </c>
      <c r="G1655" s="107">
        <v>20190742</v>
      </c>
      <c r="H1655" s="107">
        <v>1</v>
      </c>
      <c r="I1655" s="108">
        <v>1</v>
      </c>
      <c r="J1655" s="31">
        <v>1</v>
      </c>
      <c r="K1655" s="117">
        <f t="shared" si="69"/>
        <v>1</v>
      </c>
      <c r="L1655" s="107">
        <v>0</v>
      </c>
      <c r="M1655" s="107">
        <v>0</v>
      </c>
      <c r="N1655" s="56" t="str">
        <f t="shared" si="70"/>
        <v>Exp Realty LLC</v>
      </c>
    </row>
    <row r="1656" spans="1:14" outlineLevel="2" x14ac:dyDescent="0.2">
      <c r="A1656" t="s">
        <v>1639</v>
      </c>
      <c r="B1656" t="s">
        <v>1861</v>
      </c>
      <c r="C1656" s="3" t="s">
        <v>2356</v>
      </c>
      <c r="D1656" t="s">
        <v>6</v>
      </c>
      <c r="E1656" s="102">
        <v>43510</v>
      </c>
      <c r="F1656" s="115">
        <v>125000</v>
      </c>
      <c r="G1656" s="107">
        <v>20190116</v>
      </c>
      <c r="H1656" s="107">
        <v>1</v>
      </c>
      <c r="I1656" s="108">
        <v>1</v>
      </c>
      <c r="J1656" s="31">
        <v>1</v>
      </c>
      <c r="K1656" s="117">
        <f t="shared" si="69"/>
        <v>1</v>
      </c>
      <c r="L1656" s="107">
        <v>0</v>
      </c>
      <c r="M1656" s="107">
        <v>0</v>
      </c>
      <c r="N1656" s="56" t="str">
        <f t="shared" si="70"/>
        <v>Exp Realty LLC</v>
      </c>
    </row>
    <row r="1657" spans="1:14" outlineLevel="2" x14ac:dyDescent="0.2">
      <c r="A1657" t="s">
        <v>1639</v>
      </c>
      <c r="B1657" t="s">
        <v>1861</v>
      </c>
      <c r="C1657" t="s">
        <v>1716</v>
      </c>
      <c r="D1657" t="s">
        <v>6</v>
      </c>
      <c r="E1657" s="3">
        <v>43494</v>
      </c>
      <c r="F1657" s="115">
        <v>177500</v>
      </c>
      <c r="G1657" s="128" t="s">
        <v>838</v>
      </c>
      <c r="H1657" s="107">
        <v>1</v>
      </c>
      <c r="I1657" s="108">
        <v>0</v>
      </c>
      <c r="J1657" s="31">
        <v>0</v>
      </c>
      <c r="K1657" s="117">
        <f t="shared" si="69"/>
        <v>0</v>
      </c>
      <c r="L1657" s="107">
        <v>0</v>
      </c>
      <c r="M1657" s="107">
        <v>0</v>
      </c>
      <c r="N1657" s="56" t="str">
        <f t="shared" si="70"/>
        <v>Exp Realty LLC</v>
      </c>
    </row>
    <row r="1658" spans="1:14" outlineLevel="2" x14ac:dyDescent="0.2">
      <c r="A1658" t="s">
        <v>1639</v>
      </c>
      <c r="B1658" t="s">
        <v>1861</v>
      </c>
      <c r="C1658" t="s">
        <v>2418</v>
      </c>
      <c r="D1658" t="s">
        <v>6</v>
      </c>
      <c r="E1658" s="3">
        <v>43518</v>
      </c>
      <c r="F1658" s="115">
        <v>187500</v>
      </c>
      <c r="G1658" s="128">
        <v>20191141</v>
      </c>
      <c r="H1658" s="107">
        <v>1</v>
      </c>
      <c r="I1658" s="108">
        <v>1</v>
      </c>
      <c r="J1658" s="31">
        <v>0</v>
      </c>
      <c r="K1658" s="117">
        <f t="shared" si="69"/>
        <v>0</v>
      </c>
      <c r="L1658" s="107">
        <v>0</v>
      </c>
      <c r="M1658" s="107">
        <v>0</v>
      </c>
      <c r="N1658" s="56" t="str">
        <f t="shared" si="70"/>
        <v>Exp Realty LLC</v>
      </c>
    </row>
    <row r="1659" spans="1:14" outlineLevel="1" x14ac:dyDescent="0.2">
      <c r="A1659" s="29" t="s">
        <v>1639</v>
      </c>
      <c r="F1659" s="115">
        <f>SUBTOTAL(9,F1651:F1658)</f>
        <v>1430850</v>
      </c>
      <c r="G1659" s="128"/>
      <c r="H1659" s="107">
        <f>SUBTOTAL(9,H1651:H1658)</f>
        <v>8</v>
      </c>
      <c r="I1659" s="108">
        <f>SUBTOTAL(9,I1651:I1658)</f>
        <v>3</v>
      </c>
      <c r="J1659" s="31">
        <f>SUBTOTAL(9,J1651:J1658)</f>
        <v>6</v>
      </c>
      <c r="K1659" s="117">
        <f t="shared" si="69"/>
        <v>0.75</v>
      </c>
      <c r="L1659" s="107">
        <f>SUBTOTAL(9,L1651:L1658)</f>
        <v>1</v>
      </c>
      <c r="M1659" s="107">
        <f>SUBTOTAL(9,M1651:M1658)</f>
        <v>0</v>
      </c>
      <c r="N1659" s="56" t="str">
        <f t="shared" si="70"/>
        <v>Exp Realty LLC</v>
      </c>
    </row>
    <row r="1660" spans="1:14" outlineLevel="2" x14ac:dyDescent="0.2">
      <c r="A1660" t="s">
        <v>1457</v>
      </c>
      <c r="B1660" t="s">
        <v>1989</v>
      </c>
      <c r="C1660" t="s">
        <v>2963</v>
      </c>
      <c r="D1660" t="s">
        <v>1126</v>
      </c>
      <c r="E1660" s="3">
        <v>43580</v>
      </c>
      <c r="F1660" s="115">
        <v>356000</v>
      </c>
      <c r="G1660" s="128" t="s">
        <v>838</v>
      </c>
      <c r="H1660" s="107">
        <v>1</v>
      </c>
      <c r="I1660" s="108">
        <v>0</v>
      </c>
      <c r="J1660" s="31">
        <v>0</v>
      </c>
      <c r="K1660" s="117">
        <f t="shared" si="69"/>
        <v>0</v>
      </c>
      <c r="L1660" s="107">
        <v>0</v>
      </c>
      <c r="M1660" s="107">
        <v>0</v>
      </c>
      <c r="N1660" s="56" t="str">
        <f t="shared" si="70"/>
        <v>The Pelham Group</v>
      </c>
    </row>
    <row r="1661" spans="1:14" outlineLevel="2" x14ac:dyDescent="0.2">
      <c r="A1661" t="s">
        <v>1457</v>
      </c>
      <c r="B1661" t="s">
        <v>1989</v>
      </c>
      <c r="C1661" t="s">
        <v>3159</v>
      </c>
      <c r="D1661" t="s">
        <v>1126</v>
      </c>
      <c r="E1661" s="3">
        <v>43598</v>
      </c>
      <c r="F1661" s="115">
        <v>365000</v>
      </c>
      <c r="G1661" s="128" t="s">
        <v>838</v>
      </c>
      <c r="H1661" s="107">
        <v>1</v>
      </c>
      <c r="I1661" s="108">
        <v>0</v>
      </c>
      <c r="J1661" s="31">
        <v>0</v>
      </c>
      <c r="K1661" s="117">
        <f t="shared" si="69"/>
        <v>0</v>
      </c>
      <c r="L1661" s="107">
        <v>0</v>
      </c>
      <c r="M1661" s="107">
        <v>0</v>
      </c>
      <c r="N1661" s="56" t="str">
        <f t="shared" si="70"/>
        <v>The Pelham Group</v>
      </c>
    </row>
    <row r="1662" spans="1:14" outlineLevel="2" x14ac:dyDescent="0.2">
      <c r="A1662" t="s">
        <v>1457</v>
      </c>
      <c r="B1662" t="s">
        <v>1989</v>
      </c>
      <c r="C1662" t="s">
        <v>2903</v>
      </c>
      <c r="D1662" t="s">
        <v>1126</v>
      </c>
      <c r="E1662" s="3">
        <v>43572</v>
      </c>
      <c r="F1662" s="115">
        <v>366000</v>
      </c>
      <c r="G1662" s="128" t="s">
        <v>838</v>
      </c>
      <c r="H1662" s="107">
        <v>1</v>
      </c>
      <c r="I1662" s="108">
        <v>0</v>
      </c>
      <c r="J1662" s="31">
        <v>0</v>
      </c>
      <c r="K1662" s="117">
        <f t="shared" si="69"/>
        <v>0</v>
      </c>
      <c r="L1662" s="107">
        <v>0</v>
      </c>
      <c r="M1662" s="107">
        <v>0</v>
      </c>
      <c r="N1662" s="56" t="str">
        <f t="shared" si="70"/>
        <v>The Pelham Group</v>
      </c>
    </row>
    <row r="1663" spans="1:14" outlineLevel="1" x14ac:dyDescent="0.2">
      <c r="A1663" s="29" t="s">
        <v>1457</v>
      </c>
      <c r="F1663" s="115">
        <f>SUBTOTAL(9,F1660:F1662)</f>
        <v>1087000</v>
      </c>
      <c r="G1663" s="128"/>
      <c r="H1663" s="107">
        <f>SUBTOTAL(9,H1660:H1662)</f>
        <v>3</v>
      </c>
      <c r="I1663" s="108">
        <f>SUBTOTAL(9,I1660:I1662)</f>
        <v>0</v>
      </c>
      <c r="J1663" s="31">
        <f>SUBTOTAL(9,J1660:J1662)</f>
        <v>0</v>
      </c>
      <c r="K1663" s="117">
        <f t="shared" si="69"/>
        <v>0</v>
      </c>
      <c r="L1663" s="107">
        <f>SUBTOTAL(9,L1660:L1662)</f>
        <v>0</v>
      </c>
      <c r="M1663" s="107">
        <f>SUBTOTAL(9,M1660:M1662)</f>
        <v>0</v>
      </c>
      <c r="N1663" s="56" t="str">
        <f t="shared" si="70"/>
        <v>The Pelham Group</v>
      </c>
    </row>
    <row r="1664" spans="1:14" outlineLevel="2" x14ac:dyDescent="0.2">
      <c r="A1664" t="s">
        <v>290</v>
      </c>
      <c r="B1664" t="s">
        <v>116</v>
      </c>
      <c r="C1664" t="s">
        <v>2699</v>
      </c>
      <c r="D1664" t="s">
        <v>6</v>
      </c>
      <c r="E1664" s="3">
        <v>43549</v>
      </c>
      <c r="F1664" s="115">
        <v>205000</v>
      </c>
      <c r="G1664" s="128" t="s">
        <v>838</v>
      </c>
      <c r="H1664" s="107">
        <v>1</v>
      </c>
      <c r="I1664" s="108">
        <v>0</v>
      </c>
      <c r="J1664" s="31">
        <v>0</v>
      </c>
      <c r="K1664" s="117">
        <f t="shared" si="69"/>
        <v>0</v>
      </c>
      <c r="L1664" s="107">
        <v>0</v>
      </c>
      <c r="M1664" s="107">
        <v>0</v>
      </c>
      <c r="N1664" s="56" t="str">
        <f t="shared" si="70"/>
        <v>Castle Creek Realty</v>
      </c>
    </row>
    <row r="1665" spans="1:14" outlineLevel="1" x14ac:dyDescent="0.2">
      <c r="A1665" s="29" t="s">
        <v>290</v>
      </c>
      <c r="F1665" s="115">
        <f>SUBTOTAL(9,F1664:F1664)</f>
        <v>205000</v>
      </c>
      <c r="G1665" s="128"/>
      <c r="H1665" s="107">
        <f>SUBTOTAL(9,H1664:H1664)</f>
        <v>1</v>
      </c>
      <c r="I1665" s="108">
        <f>SUBTOTAL(9,I1664:I1664)</f>
        <v>0</v>
      </c>
      <c r="J1665" s="31">
        <f>SUBTOTAL(9,J1664:J1664)</f>
        <v>0</v>
      </c>
      <c r="K1665" s="117">
        <f t="shared" si="69"/>
        <v>0</v>
      </c>
      <c r="L1665" s="107">
        <f>SUBTOTAL(9,L1664:L1664)</f>
        <v>0</v>
      </c>
      <c r="M1665" s="107">
        <f>SUBTOTAL(9,M1664:M1664)</f>
        <v>0</v>
      </c>
      <c r="N1665" s="56" t="str">
        <f t="shared" si="70"/>
        <v>Castle Creek Realty</v>
      </c>
    </row>
    <row r="1666" spans="1:14" outlineLevel="2" x14ac:dyDescent="0.2">
      <c r="A1666" t="s">
        <v>1552</v>
      </c>
      <c r="B1666" t="s">
        <v>1842</v>
      </c>
      <c r="C1666" t="s">
        <v>2599</v>
      </c>
      <c r="D1666" t="s">
        <v>1249</v>
      </c>
      <c r="E1666" s="3">
        <v>43538</v>
      </c>
      <c r="F1666" s="115">
        <v>250000</v>
      </c>
      <c r="G1666" s="128" t="s">
        <v>838</v>
      </c>
      <c r="H1666" s="107">
        <v>1</v>
      </c>
      <c r="I1666" s="108">
        <v>0</v>
      </c>
      <c r="J1666" s="31">
        <v>0</v>
      </c>
      <c r="K1666" s="117">
        <f t="shared" si="69"/>
        <v>0</v>
      </c>
      <c r="L1666" s="107">
        <v>0</v>
      </c>
      <c r="M1666" s="107">
        <v>0</v>
      </c>
      <c r="N1666" s="56" t="str">
        <f t="shared" si="70"/>
        <v>Coldwell Banker Apex, REALTORS</v>
      </c>
    </row>
    <row r="1667" spans="1:14" outlineLevel="1" x14ac:dyDescent="0.2">
      <c r="A1667" s="29" t="s">
        <v>1552</v>
      </c>
      <c r="F1667" s="115">
        <f>SUBTOTAL(9,F1666:F1666)</f>
        <v>250000</v>
      </c>
      <c r="G1667" s="128"/>
      <c r="H1667" s="107">
        <f>SUBTOTAL(9,H1666:H1666)</f>
        <v>1</v>
      </c>
      <c r="I1667" s="108">
        <f>SUBTOTAL(9,I1666:I1666)</f>
        <v>0</v>
      </c>
      <c r="J1667" s="31">
        <f>SUBTOTAL(9,J1666:J1666)</f>
        <v>0</v>
      </c>
      <c r="K1667" s="117">
        <f t="shared" ref="K1667:K1730" si="71">+J1667/H1667</f>
        <v>0</v>
      </c>
      <c r="L1667" s="107">
        <f>SUBTOTAL(9,L1666:L1666)</f>
        <v>0</v>
      </c>
      <c r="M1667" s="107">
        <f>SUBTOTAL(9,M1666:M1666)</f>
        <v>0</v>
      </c>
      <c r="N1667" s="56" t="str">
        <f t="shared" ref="N1667:N1730" si="72">IF(B1667="",B1666,B1667)</f>
        <v>Coldwell Banker Apex, REALTORS</v>
      </c>
    </row>
    <row r="1668" spans="1:14" outlineLevel="2" x14ac:dyDescent="0.2">
      <c r="A1668" t="s">
        <v>2041</v>
      </c>
      <c r="B1668" t="s">
        <v>1180</v>
      </c>
      <c r="C1668" s="3" t="s">
        <v>2589</v>
      </c>
      <c r="D1668" t="s">
        <v>1126</v>
      </c>
      <c r="E1668" s="102">
        <v>43537</v>
      </c>
      <c r="F1668" s="115">
        <v>310000</v>
      </c>
      <c r="G1668" s="107">
        <v>20190367</v>
      </c>
      <c r="H1668" s="107">
        <v>1</v>
      </c>
      <c r="I1668" s="108">
        <v>1</v>
      </c>
      <c r="J1668" s="31">
        <v>1</v>
      </c>
      <c r="K1668" s="117">
        <f t="shared" si="71"/>
        <v>1</v>
      </c>
      <c r="L1668" s="107">
        <v>0</v>
      </c>
      <c r="M1668" s="107">
        <v>0</v>
      </c>
      <c r="N1668" s="56" t="str">
        <f t="shared" si="72"/>
        <v>Greater Waco Realty, Inc.</v>
      </c>
    </row>
    <row r="1669" spans="1:14" outlineLevel="2" x14ac:dyDescent="0.2">
      <c r="A1669" t="s">
        <v>2041</v>
      </c>
      <c r="B1669" t="s">
        <v>1180</v>
      </c>
      <c r="C1669" s="3" t="s">
        <v>2646</v>
      </c>
      <c r="D1669" t="s">
        <v>216</v>
      </c>
      <c r="E1669" s="102">
        <v>43544</v>
      </c>
      <c r="F1669" s="115">
        <v>168700</v>
      </c>
      <c r="G1669" s="107">
        <v>20190251</v>
      </c>
      <c r="H1669" s="107">
        <v>1</v>
      </c>
      <c r="I1669" s="108">
        <v>1</v>
      </c>
      <c r="J1669" s="31">
        <v>1</v>
      </c>
      <c r="K1669" s="117">
        <f t="shared" si="71"/>
        <v>1</v>
      </c>
      <c r="L1669" s="107">
        <v>0</v>
      </c>
      <c r="M1669" s="107">
        <v>0</v>
      </c>
      <c r="N1669" s="56" t="str">
        <f t="shared" si="72"/>
        <v>Greater Waco Realty, Inc.</v>
      </c>
    </row>
    <row r="1670" spans="1:14" outlineLevel="2" x14ac:dyDescent="0.2">
      <c r="A1670" t="s">
        <v>2041</v>
      </c>
      <c r="B1670" t="s">
        <v>1180</v>
      </c>
      <c r="C1670" s="3" t="s">
        <v>2133</v>
      </c>
      <c r="D1670" t="s">
        <v>123</v>
      </c>
      <c r="E1670" s="102">
        <v>43475</v>
      </c>
      <c r="F1670" s="115">
        <v>197000</v>
      </c>
      <c r="G1670" s="107">
        <v>20182836</v>
      </c>
      <c r="H1670" s="107">
        <v>1</v>
      </c>
      <c r="I1670" s="108">
        <v>1</v>
      </c>
      <c r="J1670" s="31">
        <v>1</v>
      </c>
      <c r="K1670" s="117">
        <f t="shared" si="71"/>
        <v>1</v>
      </c>
      <c r="L1670" s="107">
        <v>0</v>
      </c>
      <c r="M1670" s="107">
        <v>0</v>
      </c>
      <c r="N1670" s="56" t="str">
        <f t="shared" si="72"/>
        <v>Greater Waco Realty, Inc.</v>
      </c>
    </row>
    <row r="1671" spans="1:14" outlineLevel="2" x14ac:dyDescent="0.2">
      <c r="A1671" t="s">
        <v>2041</v>
      </c>
      <c r="B1671" t="s">
        <v>1180</v>
      </c>
      <c r="C1671" t="s">
        <v>2651</v>
      </c>
      <c r="D1671" t="s">
        <v>6</v>
      </c>
      <c r="E1671" s="3">
        <v>43545</v>
      </c>
      <c r="F1671" s="115">
        <v>145000</v>
      </c>
      <c r="G1671" s="128" t="s">
        <v>838</v>
      </c>
      <c r="H1671" s="107">
        <v>1</v>
      </c>
      <c r="I1671" s="108">
        <v>0</v>
      </c>
      <c r="J1671" s="31">
        <v>0</v>
      </c>
      <c r="K1671" s="117">
        <f t="shared" si="71"/>
        <v>0</v>
      </c>
      <c r="L1671" s="107">
        <v>0</v>
      </c>
      <c r="M1671" s="107">
        <v>0</v>
      </c>
      <c r="N1671" s="56" t="str">
        <f t="shared" si="72"/>
        <v>Greater Waco Realty, Inc.</v>
      </c>
    </row>
    <row r="1672" spans="1:14" outlineLevel="1" x14ac:dyDescent="0.2">
      <c r="A1672" s="29" t="s">
        <v>2041</v>
      </c>
      <c r="F1672" s="115">
        <f>SUBTOTAL(9,F1668:F1671)</f>
        <v>820700</v>
      </c>
      <c r="G1672" s="128"/>
      <c r="H1672" s="107">
        <f>SUBTOTAL(9,H1668:H1671)</f>
        <v>4</v>
      </c>
      <c r="I1672" s="108">
        <f>SUBTOTAL(9,I1668:I1671)</f>
        <v>3</v>
      </c>
      <c r="J1672" s="31">
        <f>SUBTOTAL(9,J1668:J1671)</f>
        <v>3</v>
      </c>
      <c r="K1672" s="117">
        <f t="shared" si="71"/>
        <v>0.75</v>
      </c>
      <c r="L1672" s="107">
        <f>SUBTOTAL(9,L1668:L1671)</f>
        <v>0</v>
      </c>
      <c r="M1672" s="107">
        <f>SUBTOTAL(9,M1668:M1671)</f>
        <v>0</v>
      </c>
      <c r="N1672" s="56" t="str">
        <f t="shared" si="72"/>
        <v>Greater Waco Realty, Inc.</v>
      </c>
    </row>
    <row r="1673" spans="1:14" outlineLevel="2" x14ac:dyDescent="0.2">
      <c r="A1673" t="s">
        <v>155</v>
      </c>
      <c r="B1673" t="s">
        <v>1943</v>
      </c>
      <c r="C1673" t="s">
        <v>2372</v>
      </c>
      <c r="D1673" t="s">
        <v>215</v>
      </c>
      <c r="E1673" s="3">
        <v>43511</v>
      </c>
      <c r="F1673" s="115">
        <v>55000</v>
      </c>
      <c r="G1673" s="12" t="s">
        <v>838</v>
      </c>
      <c r="H1673" s="107">
        <v>1</v>
      </c>
      <c r="I1673" s="108">
        <v>0</v>
      </c>
      <c r="J1673" s="31">
        <v>0</v>
      </c>
      <c r="K1673" s="117">
        <f t="shared" si="71"/>
        <v>0</v>
      </c>
      <c r="L1673" s="107">
        <v>0</v>
      </c>
      <c r="M1673" s="107">
        <v>0</v>
      </c>
      <c r="N1673" s="56" t="str">
        <f t="shared" si="72"/>
        <v>Realty Plus - Groesbeck</v>
      </c>
    </row>
    <row r="1674" spans="1:14" outlineLevel="2" x14ac:dyDescent="0.2">
      <c r="A1674" t="s">
        <v>155</v>
      </c>
      <c r="B1674" t="s">
        <v>1943</v>
      </c>
      <c r="C1674" t="s">
        <v>2335</v>
      </c>
      <c r="D1674" t="s">
        <v>880</v>
      </c>
      <c r="E1674" s="3">
        <v>43504</v>
      </c>
      <c r="F1674" s="115">
        <v>58000</v>
      </c>
      <c r="G1674" s="12" t="s">
        <v>838</v>
      </c>
      <c r="H1674" s="107">
        <v>1</v>
      </c>
      <c r="I1674" s="108">
        <v>0</v>
      </c>
      <c r="J1674" s="31">
        <v>0</v>
      </c>
      <c r="K1674" s="117">
        <f t="shared" si="71"/>
        <v>0</v>
      </c>
      <c r="L1674" s="107">
        <v>0</v>
      </c>
      <c r="M1674" s="107">
        <v>0</v>
      </c>
      <c r="N1674" s="56" t="str">
        <f t="shared" si="72"/>
        <v>Realty Plus - Groesbeck</v>
      </c>
    </row>
    <row r="1675" spans="1:14" outlineLevel="2" x14ac:dyDescent="0.2">
      <c r="A1675" t="s">
        <v>155</v>
      </c>
      <c r="B1675" t="s">
        <v>1943</v>
      </c>
      <c r="C1675" t="s">
        <v>2958</v>
      </c>
      <c r="D1675" t="s">
        <v>215</v>
      </c>
      <c r="E1675" s="3">
        <v>43580</v>
      </c>
      <c r="F1675" s="115">
        <v>72500</v>
      </c>
      <c r="G1675" s="12" t="s">
        <v>838</v>
      </c>
      <c r="H1675" s="107">
        <v>1</v>
      </c>
      <c r="I1675" s="108">
        <v>0</v>
      </c>
      <c r="J1675" s="31">
        <v>0</v>
      </c>
      <c r="K1675" s="117">
        <f t="shared" si="71"/>
        <v>0</v>
      </c>
      <c r="L1675" s="107">
        <v>0</v>
      </c>
      <c r="M1675" s="107">
        <v>0</v>
      </c>
      <c r="N1675" s="56" t="str">
        <f t="shared" si="72"/>
        <v>Realty Plus - Groesbeck</v>
      </c>
    </row>
    <row r="1676" spans="1:14" outlineLevel="2" x14ac:dyDescent="0.2">
      <c r="A1676" t="s">
        <v>155</v>
      </c>
      <c r="B1676" t="s">
        <v>1943</v>
      </c>
      <c r="C1676" t="s">
        <v>3293</v>
      </c>
      <c r="D1676" t="s">
        <v>953</v>
      </c>
      <c r="E1676" s="3">
        <v>43613</v>
      </c>
      <c r="F1676" s="115">
        <v>286250</v>
      </c>
      <c r="G1676" s="128" t="s">
        <v>838</v>
      </c>
      <c r="H1676" s="107">
        <v>1</v>
      </c>
      <c r="I1676" s="108">
        <v>0</v>
      </c>
      <c r="J1676" s="31">
        <v>0</v>
      </c>
      <c r="K1676" s="117">
        <f t="shared" si="71"/>
        <v>0</v>
      </c>
      <c r="L1676" s="107">
        <v>0</v>
      </c>
      <c r="M1676" s="107">
        <v>0</v>
      </c>
      <c r="N1676" s="56" t="str">
        <f t="shared" si="72"/>
        <v>Realty Plus - Groesbeck</v>
      </c>
    </row>
    <row r="1677" spans="1:14" outlineLevel="1" x14ac:dyDescent="0.2">
      <c r="A1677" s="29" t="s">
        <v>155</v>
      </c>
      <c r="F1677" s="115">
        <f>SUBTOTAL(9,F1673:F1676)</f>
        <v>471750</v>
      </c>
      <c r="G1677" s="128"/>
      <c r="H1677" s="107">
        <f>SUBTOTAL(9,H1673:H1676)</f>
        <v>4</v>
      </c>
      <c r="I1677" s="108">
        <f>SUBTOTAL(9,I1673:I1676)</f>
        <v>0</v>
      </c>
      <c r="J1677" s="31">
        <f>SUBTOTAL(9,J1673:J1676)</f>
        <v>0</v>
      </c>
      <c r="K1677" s="117">
        <f t="shared" si="71"/>
        <v>0</v>
      </c>
      <c r="L1677" s="107">
        <f>SUBTOTAL(9,L1673:L1676)</f>
        <v>0</v>
      </c>
      <c r="M1677" s="107">
        <f>SUBTOTAL(9,M1673:M1676)</f>
        <v>0</v>
      </c>
      <c r="N1677" s="56" t="str">
        <f t="shared" si="72"/>
        <v>Realty Plus - Groesbeck</v>
      </c>
    </row>
    <row r="1678" spans="1:14" outlineLevel="2" x14ac:dyDescent="0.2">
      <c r="A1678" t="s">
        <v>1548</v>
      </c>
      <c r="B1678" t="s">
        <v>1861</v>
      </c>
      <c r="C1678" t="s">
        <v>2135</v>
      </c>
      <c r="D1678" t="s">
        <v>6</v>
      </c>
      <c r="E1678" s="3">
        <v>43475</v>
      </c>
      <c r="F1678" s="115">
        <v>117500</v>
      </c>
      <c r="G1678" s="128" t="s">
        <v>838</v>
      </c>
      <c r="H1678" s="107">
        <v>1</v>
      </c>
      <c r="I1678" s="108">
        <v>0</v>
      </c>
      <c r="J1678" s="31">
        <v>0</v>
      </c>
      <c r="K1678" s="117">
        <f t="shared" si="71"/>
        <v>0</v>
      </c>
      <c r="L1678" s="107">
        <v>0</v>
      </c>
      <c r="M1678" s="107">
        <v>0</v>
      </c>
      <c r="N1678" s="56" t="str">
        <f t="shared" si="72"/>
        <v>Exp Realty LLC</v>
      </c>
    </row>
    <row r="1679" spans="1:14" outlineLevel="1" x14ac:dyDescent="0.2">
      <c r="A1679" s="29" t="s">
        <v>1548</v>
      </c>
      <c r="F1679" s="115">
        <f>SUBTOTAL(9,F1678:F1678)</f>
        <v>117500</v>
      </c>
      <c r="G1679" s="128"/>
      <c r="H1679" s="107">
        <f>SUBTOTAL(9,H1678:H1678)</f>
        <v>1</v>
      </c>
      <c r="I1679" s="108">
        <f>SUBTOTAL(9,I1678:I1678)</f>
        <v>0</v>
      </c>
      <c r="J1679" s="31">
        <f>SUBTOTAL(9,J1678:J1678)</f>
        <v>0</v>
      </c>
      <c r="K1679" s="117">
        <f t="shared" si="71"/>
        <v>0</v>
      </c>
      <c r="L1679" s="107">
        <f>SUBTOTAL(9,L1678:L1678)</f>
        <v>0</v>
      </c>
      <c r="M1679" s="107">
        <f>SUBTOTAL(9,M1678:M1678)</f>
        <v>0</v>
      </c>
      <c r="N1679" s="56" t="str">
        <f t="shared" si="72"/>
        <v>Exp Realty LLC</v>
      </c>
    </row>
    <row r="1680" spans="1:14" outlineLevel="2" x14ac:dyDescent="0.2">
      <c r="A1680" t="s">
        <v>1964</v>
      </c>
      <c r="B1680" t="s">
        <v>5</v>
      </c>
      <c r="C1680" s="3" t="s">
        <v>2123</v>
      </c>
      <c r="D1680" t="s">
        <v>6</v>
      </c>
      <c r="E1680" s="102">
        <v>43474</v>
      </c>
      <c r="F1680" s="115">
        <v>245000</v>
      </c>
      <c r="G1680" s="107" t="s">
        <v>838</v>
      </c>
      <c r="H1680" s="107">
        <v>1</v>
      </c>
      <c r="I1680" s="108">
        <v>0</v>
      </c>
      <c r="J1680" s="31">
        <v>1</v>
      </c>
      <c r="K1680" s="117">
        <f t="shared" si="71"/>
        <v>1</v>
      </c>
      <c r="L1680" s="107">
        <v>0</v>
      </c>
      <c r="M1680" s="107">
        <v>0</v>
      </c>
      <c r="N1680" s="56" t="str">
        <f t="shared" si="72"/>
        <v>Magnolia Realty</v>
      </c>
    </row>
    <row r="1681" spans="1:14" outlineLevel="2" x14ac:dyDescent="0.2">
      <c r="A1681" t="s">
        <v>1964</v>
      </c>
      <c r="B1681" t="s">
        <v>5</v>
      </c>
      <c r="C1681" s="3" t="s">
        <v>2994</v>
      </c>
      <c r="D1681" t="s">
        <v>6</v>
      </c>
      <c r="E1681" s="102">
        <v>43584</v>
      </c>
      <c r="F1681" s="115">
        <v>112500</v>
      </c>
      <c r="G1681" s="107" t="s">
        <v>838</v>
      </c>
      <c r="H1681" s="107">
        <v>1</v>
      </c>
      <c r="I1681" s="108">
        <v>0</v>
      </c>
      <c r="J1681" s="31">
        <v>1</v>
      </c>
      <c r="K1681" s="117">
        <f t="shared" si="71"/>
        <v>1</v>
      </c>
      <c r="L1681" s="107">
        <v>0</v>
      </c>
      <c r="M1681" s="107">
        <v>0</v>
      </c>
      <c r="N1681" s="56" t="str">
        <f t="shared" si="72"/>
        <v>Magnolia Realty</v>
      </c>
    </row>
    <row r="1682" spans="1:14" outlineLevel="2" x14ac:dyDescent="0.2">
      <c r="A1682" t="s">
        <v>1964</v>
      </c>
      <c r="B1682" t="s">
        <v>5</v>
      </c>
      <c r="C1682" s="3" t="s">
        <v>2389</v>
      </c>
      <c r="D1682" t="s">
        <v>216</v>
      </c>
      <c r="E1682" s="102">
        <v>43515</v>
      </c>
      <c r="F1682" s="115">
        <v>199000</v>
      </c>
      <c r="G1682" s="107" t="s">
        <v>838</v>
      </c>
      <c r="H1682" s="107">
        <v>1</v>
      </c>
      <c r="I1682" s="108">
        <v>0</v>
      </c>
      <c r="J1682" s="31">
        <v>1</v>
      </c>
      <c r="K1682" s="117">
        <f t="shared" si="71"/>
        <v>1</v>
      </c>
      <c r="L1682" s="107">
        <v>0</v>
      </c>
      <c r="M1682" s="107">
        <v>0</v>
      </c>
      <c r="N1682" s="56" t="str">
        <f t="shared" si="72"/>
        <v>Magnolia Realty</v>
      </c>
    </row>
    <row r="1683" spans="1:14" outlineLevel="2" x14ac:dyDescent="0.2">
      <c r="A1683" t="s">
        <v>1964</v>
      </c>
      <c r="B1683" t="s">
        <v>5</v>
      </c>
      <c r="C1683" s="3" t="s">
        <v>2153</v>
      </c>
      <c r="D1683" t="s">
        <v>1092</v>
      </c>
      <c r="E1683" s="102">
        <v>43479</v>
      </c>
      <c r="F1683" s="115">
        <v>115000</v>
      </c>
      <c r="G1683" s="107" t="s">
        <v>838</v>
      </c>
      <c r="H1683" s="107">
        <v>1</v>
      </c>
      <c r="I1683" s="108">
        <v>0</v>
      </c>
      <c r="J1683" s="31">
        <v>1</v>
      </c>
      <c r="K1683" s="117">
        <f t="shared" si="71"/>
        <v>1</v>
      </c>
      <c r="L1683" s="107">
        <v>0</v>
      </c>
      <c r="M1683" s="107">
        <v>0</v>
      </c>
      <c r="N1683" s="56" t="str">
        <f t="shared" si="72"/>
        <v>Magnolia Realty</v>
      </c>
    </row>
    <row r="1684" spans="1:14" outlineLevel="1" x14ac:dyDescent="0.2">
      <c r="A1684" s="29" t="s">
        <v>1964</v>
      </c>
      <c r="C1684" s="3"/>
      <c r="E1684" s="102"/>
      <c r="F1684" s="115">
        <f>SUBTOTAL(9,F1680:F1683)</f>
        <v>671500</v>
      </c>
      <c r="G1684" s="107"/>
      <c r="H1684" s="107">
        <f>SUBTOTAL(9,H1680:H1683)</f>
        <v>4</v>
      </c>
      <c r="I1684" s="108">
        <f>SUBTOTAL(9,I1680:I1683)</f>
        <v>0</v>
      </c>
      <c r="J1684" s="31">
        <f>SUBTOTAL(9,J1680:J1683)</f>
        <v>4</v>
      </c>
      <c r="K1684" s="117">
        <f t="shared" si="71"/>
        <v>1</v>
      </c>
      <c r="L1684" s="107">
        <f>SUBTOTAL(9,L1680:L1683)</f>
        <v>0</v>
      </c>
      <c r="M1684" s="107">
        <f>SUBTOTAL(9,M1680:M1683)</f>
        <v>0</v>
      </c>
      <c r="N1684" s="56" t="str">
        <f t="shared" si="72"/>
        <v>Magnolia Realty</v>
      </c>
    </row>
    <row r="1685" spans="1:14" outlineLevel="2" x14ac:dyDescent="0.2">
      <c r="A1685" t="s">
        <v>840</v>
      </c>
      <c r="B1685" t="s">
        <v>1949</v>
      </c>
      <c r="C1685" s="3" t="s">
        <v>2442</v>
      </c>
      <c r="D1685" t="s">
        <v>216</v>
      </c>
      <c r="E1685" s="102">
        <v>43522</v>
      </c>
      <c r="F1685" s="115">
        <v>163500</v>
      </c>
      <c r="G1685" s="107">
        <v>20190157</v>
      </c>
      <c r="H1685" s="107">
        <v>1</v>
      </c>
      <c r="I1685" s="108">
        <v>1</v>
      </c>
      <c r="J1685" s="31">
        <v>1</v>
      </c>
      <c r="K1685" s="117">
        <f t="shared" si="71"/>
        <v>1</v>
      </c>
      <c r="L1685" s="107">
        <v>0</v>
      </c>
      <c r="M1685" s="107">
        <v>0</v>
      </c>
      <c r="N1685" s="56" t="str">
        <f t="shared" si="72"/>
        <v>Realty Plus - Mexia</v>
      </c>
    </row>
    <row r="1686" spans="1:14" outlineLevel="2" x14ac:dyDescent="0.2">
      <c r="A1686" t="s">
        <v>840</v>
      </c>
      <c r="B1686" t="s">
        <v>1949</v>
      </c>
      <c r="C1686" s="3" t="s">
        <v>2145</v>
      </c>
      <c r="D1686" t="s">
        <v>1092</v>
      </c>
      <c r="E1686" s="102">
        <v>43476</v>
      </c>
      <c r="F1686" s="115">
        <v>119900</v>
      </c>
      <c r="G1686" s="107" t="s">
        <v>838</v>
      </c>
      <c r="H1686" s="107">
        <v>1</v>
      </c>
      <c r="I1686" s="108">
        <v>0</v>
      </c>
      <c r="J1686" s="31">
        <v>1</v>
      </c>
      <c r="K1686" s="117">
        <f t="shared" si="71"/>
        <v>1</v>
      </c>
      <c r="L1686" s="107">
        <v>1</v>
      </c>
      <c r="M1686" s="107">
        <v>0</v>
      </c>
      <c r="N1686" s="56" t="str">
        <f t="shared" si="72"/>
        <v>Realty Plus - Mexia</v>
      </c>
    </row>
    <row r="1687" spans="1:14" outlineLevel="2" x14ac:dyDescent="0.2">
      <c r="A1687" t="s">
        <v>840</v>
      </c>
      <c r="B1687" t="s">
        <v>1949</v>
      </c>
      <c r="C1687" s="3" t="s">
        <v>2594</v>
      </c>
      <c r="D1687" t="s">
        <v>1092</v>
      </c>
      <c r="E1687" s="102">
        <v>43537</v>
      </c>
      <c r="F1687" s="115">
        <v>163500</v>
      </c>
      <c r="G1687" s="107" t="s">
        <v>838</v>
      </c>
      <c r="H1687" s="107">
        <v>1</v>
      </c>
      <c r="I1687" s="108">
        <v>0</v>
      </c>
      <c r="J1687" s="31">
        <v>1</v>
      </c>
      <c r="K1687" s="117">
        <f t="shared" si="71"/>
        <v>1</v>
      </c>
      <c r="L1687" s="107">
        <v>1</v>
      </c>
      <c r="M1687" s="107">
        <v>0</v>
      </c>
      <c r="N1687" s="56" t="str">
        <f t="shared" si="72"/>
        <v>Realty Plus - Mexia</v>
      </c>
    </row>
    <row r="1688" spans="1:14" outlineLevel="2" x14ac:dyDescent="0.2">
      <c r="A1688" t="s">
        <v>840</v>
      </c>
      <c r="B1688" t="s">
        <v>1949</v>
      </c>
      <c r="C1688" s="3" t="s">
        <v>2798</v>
      </c>
      <c r="D1688" t="s">
        <v>1092</v>
      </c>
      <c r="E1688" s="102">
        <v>43560</v>
      </c>
      <c r="F1688" s="115">
        <v>32000</v>
      </c>
      <c r="G1688" s="107" t="s">
        <v>838</v>
      </c>
      <c r="H1688" s="107">
        <v>1</v>
      </c>
      <c r="I1688" s="108">
        <v>0</v>
      </c>
      <c r="J1688" s="31">
        <v>1</v>
      </c>
      <c r="K1688" s="117">
        <f t="shared" si="71"/>
        <v>1</v>
      </c>
      <c r="L1688" s="107">
        <v>1</v>
      </c>
      <c r="M1688" s="107">
        <v>0</v>
      </c>
      <c r="N1688" s="56" t="str">
        <f t="shared" si="72"/>
        <v>Realty Plus - Mexia</v>
      </c>
    </row>
    <row r="1689" spans="1:14" outlineLevel="2" x14ac:dyDescent="0.2">
      <c r="A1689" t="s">
        <v>840</v>
      </c>
      <c r="B1689" t="s">
        <v>1949</v>
      </c>
      <c r="C1689" s="3" t="s">
        <v>2948</v>
      </c>
      <c r="D1689" t="s">
        <v>1092</v>
      </c>
      <c r="E1689" s="102">
        <v>43578</v>
      </c>
      <c r="F1689" s="115">
        <v>132000</v>
      </c>
      <c r="G1689" s="107" t="s">
        <v>838</v>
      </c>
      <c r="H1689" s="107">
        <v>1</v>
      </c>
      <c r="I1689" s="108">
        <v>0</v>
      </c>
      <c r="J1689" s="31">
        <v>1</v>
      </c>
      <c r="K1689" s="117">
        <f t="shared" si="71"/>
        <v>1</v>
      </c>
      <c r="L1689" s="107">
        <v>1</v>
      </c>
      <c r="M1689" s="107">
        <v>0</v>
      </c>
      <c r="N1689" s="56" t="str">
        <f t="shared" si="72"/>
        <v>Realty Plus - Mexia</v>
      </c>
    </row>
    <row r="1690" spans="1:14" outlineLevel="2" x14ac:dyDescent="0.2">
      <c r="A1690" t="s">
        <v>840</v>
      </c>
      <c r="B1690" t="s">
        <v>1949</v>
      </c>
      <c r="C1690" t="s">
        <v>2871</v>
      </c>
      <c r="D1690" t="s">
        <v>213</v>
      </c>
      <c r="E1690" s="3">
        <v>43567</v>
      </c>
      <c r="F1690" s="115">
        <v>73000</v>
      </c>
      <c r="G1690" s="12" t="s">
        <v>838</v>
      </c>
      <c r="H1690" s="107">
        <v>1</v>
      </c>
      <c r="I1690" s="108">
        <v>0</v>
      </c>
      <c r="J1690" s="31">
        <v>0</v>
      </c>
      <c r="K1690" s="117">
        <f t="shared" si="71"/>
        <v>0</v>
      </c>
      <c r="L1690" s="107">
        <v>0</v>
      </c>
      <c r="M1690" s="107">
        <v>0</v>
      </c>
      <c r="N1690" s="56" t="str">
        <f t="shared" si="72"/>
        <v>Realty Plus - Mexia</v>
      </c>
    </row>
    <row r="1691" spans="1:14" outlineLevel="1" x14ac:dyDescent="0.2">
      <c r="A1691" s="29" t="s">
        <v>840</v>
      </c>
      <c r="F1691" s="115">
        <f>SUBTOTAL(9,F1685:F1690)</f>
        <v>683900</v>
      </c>
      <c r="G1691" s="12"/>
      <c r="H1691" s="107">
        <f>SUBTOTAL(9,H1685:H1690)</f>
        <v>6</v>
      </c>
      <c r="I1691" s="108">
        <f>SUBTOTAL(9,I1685:I1690)</f>
        <v>1</v>
      </c>
      <c r="J1691" s="31">
        <f>SUBTOTAL(9,J1685:J1690)</f>
        <v>5</v>
      </c>
      <c r="K1691" s="117">
        <f t="shared" si="71"/>
        <v>0.83333333333333337</v>
      </c>
      <c r="L1691" s="107">
        <f>SUBTOTAL(9,L1685:L1690)</f>
        <v>4</v>
      </c>
      <c r="M1691" s="107">
        <f>SUBTOTAL(9,M1685:M1690)</f>
        <v>0</v>
      </c>
      <c r="N1691" s="56" t="str">
        <f t="shared" si="72"/>
        <v>Realty Plus - Mexia</v>
      </c>
    </row>
    <row r="1692" spans="1:14" outlineLevel="2" x14ac:dyDescent="0.2">
      <c r="A1692" t="s">
        <v>544</v>
      </c>
      <c r="B1692" t="s">
        <v>1858</v>
      </c>
      <c r="C1692" s="3" t="s">
        <v>2564</v>
      </c>
      <c r="D1692" t="s">
        <v>6</v>
      </c>
      <c r="E1692" s="102">
        <v>43535</v>
      </c>
      <c r="F1692" s="115">
        <v>87500</v>
      </c>
      <c r="G1692" s="107" t="s">
        <v>838</v>
      </c>
      <c r="H1692" s="107">
        <v>1</v>
      </c>
      <c r="I1692" s="108">
        <v>0</v>
      </c>
      <c r="J1692" s="31">
        <v>1</v>
      </c>
      <c r="K1692" s="117">
        <f t="shared" si="71"/>
        <v>1</v>
      </c>
      <c r="L1692" s="107">
        <v>0</v>
      </c>
      <c r="M1692" s="107">
        <v>0</v>
      </c>
      <c r="N1692" s="56" t="str">
        <f t="shared" si="72"/>
        <v>Better Homes and Gardens</v>
      </c>
    </row>
    <row r="1693" spans="1:14" outlineLevel="2" x14ac:dyDescent="0.2">
      <c r="A1693" t="s">
        <v>544</v>
      </c>
      <c r="B1693" t="s">
        <v>1858</v>
      </c>
      <c r="C1693" s="3" t="s">
        <v>3004</v>
      </c>
      <c r="D1693" t="s">
        <v>6</v>
      </c>
      <c r="E1693" s="102">
        <v>43584</v>
      </c>
      <c r="F1693" s="115">
        <v>557000</v>
      </c>
      <c r="G1693" s="107" t="s">
        <v>838</v>
      </c>
      <c r="H1693" s="107">
        <v>1</v>
      </c>
      <c r="I1693" s="108">
        <v>0</v>
      </c>
      <c r="J1693" s="31">
        <v>1</v>
      </c>
      <c r="K1693" s="117">
        <f t="shared" si="71"/>
        <v>1</v>
      </c>
      <c r="L1693" s="107">
        <v>0</v>
      </c>
      <c r="M1693" s="107">
        <v>0</v>
      </c>
      <c r="N1693" s="56" t="str">
        <f t="shared" si="72"/>
        <v>Better Homes and Gardens</v>
      </c>
    </row>
    <row r="1694" spans="1:14" outlineLevel="2" x14ac:dyDescent="0.2">
      <c r="A1694" t="s">
        <v>544</v>
      </c>
      <c r="B1694" t="s">
        <v>1858</v>
      </c>
      <c r="C1694" s="3" t="s">
        <v>3238</v>
      </c>
      <c r="D1694" t="s">
        <v>216</v>
      </c>
      <c r="E1694" s="102">
        <v>43607</v>
      </c>
      <c r="F1694" s="115">
        <v>220000</v>
      </c>
      <c r="G1694" s="107" t="s">
        <v>838</v>
      </c>
      <c r="H1694" s="107">
        <v>1</v>
      </c>
      <c r="I1694" s="108">
        <v>0</v>
      </c>
      <c r="J1694" s="31">
        <v>1</v>
      </c>
      <c r="K1694" s="117">
        <f t="shared" si="71"/>
        <v>1</v>
      </c>
      <c r="L1694" s="107">
        <v>0</v>
      </c>
      <c r="M1694" s="107">
        <v>0</v>
      </c>
      <c r="N1694" s="56" t="str">
        <f t="shared" si="72"/>
        <v>Better Homes and Gardens</v>
      </c>
    </row>
    <row r="1695" spans="1:14" outlineLevel="2" x14ac:dyDescent="0.2">
      <c r="A1695" t="s">
        <v>544</v>
      </c>
      <c r="B1695" t="s">
        <v>1858</v>
      </c>
      <c r="C1695" s="3" t="s">
        <v>2383</v>
      </c>
      <c r="D1695" t="s">
        <v>6</v>
      </c>
      <c r="E1695" s="102">
        <v>43514</v>
      </c>
      <c r="F1695" s="115">
        <v>320000</v>
      </c>
      <c r="G1695" s="107" t="s">
        <v>838</v>
      </c>
      <c r="H1695" s="107">
        <v>1</v>
      </c>
      <c r="I1695" s="108">
        <v>0</v>
      </c>
      <c r="J1695" s="31">
        <v>1</v>
      </c>
      <c r="K1695" s="117">
        <f t="shared" si="71"/>
        <v>1</v>
      </c>
      <c r="L1695" s="107">
        <v>0</v>
      </c>
      <c r="M1695" s="107">
        <v>0</v>
      </c>
      <c r="N1695" s="56" t="str">
        <f t="shared" si="72"/>
        <v>Better Homes and Gardens</v>
      </c>
    </row>
    <row r="1696" spans="1:14" outlineLevel="2" x14ac:dyDescent="0.2">
      <c r="A1696" t="s">
        <v>544</v>
      </c>
      <c r="B1696" t="s">
        <v>1858</v>
      </c>
      <c r="C1696" s="3" t="s">
        <v>2730</v>
      </c>
      <c r="D1696" t="s">
        <v>425</v>
      </c>
      <c r="E1696" s="102">
        <v>43553</v>
      </c>
      <c r="F1696" s="115">
        <v>133000</v>
      </c>
      <c r="G1696" s="107" t="s">
        <v>838</v>
      </c>
      <c r="H1696" s="107">
        <v>1</v>
      </c>
      <c r="I1696" s="108">
        <v>0</v>
      </c>
      <c r="J1696" s="31">
        <v>1</v>
      </c>
      <c r="K1696" s="117">
        <f t="shared" si="71"/>
        <v>1</v>
      </c>
      <c r="L1696" s="107">
        <v>0</v>
      </c>
      <c r="M1696" s="107">
        <v>0</v>
      </c>
      <c r="N1696" s="56" t="str">
        <f t="shared" si="72"/>
        <v>Better Homes and Gardens</v>
      </c>
    </row>
    <row r="1697" spans="1:14" outlineLevel="2" x14ac:dyDescent="0.2">
      <c r="A1697" t="s">
        <v>544</v>
      </c>
      <c r="B1697" t="s">
        <v>1858</v>
      </c>
      <c r="C1697" t="s">
        <v>2930</v>
      </c>
      <c r="D1697" t="s">
        <v>6</v>
      </c>
      <c r="E1697" s="3">
        <v>43577</v>
      </c>
      <c r="F1697" s="115">
        <v>80000</v>
      </c>
      <c r="G1697" s="12" t="s">
        <v>838</v>
      </c>
      <c r="H1697" s="107">
        <v>1</v>
      </c>
      <c r="I1697" s="108">
        <v>0</v>
      </c>
      <c r="J1697" s="31">
        <v>0</v>
      </c>
      <c r="K1697" s="117">
        <f t="shared" si="71"/>
        <v>0</v>
      </c>
      <c r="L1697" s="107">
        <v>0</v>
      </c>
      <c r="M1697" s="107">
        <v>0</v>
      </c>
      <c r="N1697" s="56" t="str">
        <f t="shared" si="72"/>
        <v>Better Homes and Gardens</v>
      </c>
    </row>
    <row r="1698" spans="1:14" outlineLevel="2" x14ac:dyDescent="0.2">
      <c r="A1698" t="s">
        <v>544</v>
      </c>
      <c r="B1698" t="s">
        <v>1858</v>
      </c>
      <c r="C1698" t="s">
        <v>2263</v>
      </c>
      <c r="D1698" t="s">
        <v>216</v>
      </c>
      <c r="E1698" s="3">
        <v>43496</v>
      </c>
      <c r="F1698" s="115">
        <v>159900</v>
      </c>
      <c r="G1698" s="128" t="s">
        <v>838</v>
      </c>
      <c r="H1698" s="107">
        <v>1</v>
      </c>
      <c r="I1698" s="108">
        <v>0</v>
      </c>
      <c r="J1698" s="31">
        <v>0</v>
      </c>
      <c r="K1698" s="117">
        <f t="shared" si="71"/>
        <v>0</v>
      </c>
      <c r="L1698" s="107">
        <v>0</v>
      </c>
      <c r="M1698" s="107">
        <v>0</v>
      </c>
      <c r="N1698" s="56" t="str">
        <f t="shared" si="72"/>
        <v>Better Homes and Gardens</v>
      </c>
    </row>
    <row r="1699" spans="1:14" outlineLevel="2" x14ac:dyDescent="0.2">
      <c r="A1699" t="s">
        <v>544</v>
      </c>
      <c r="B1699" t="s">
        <v>1858</v>
      </c>
      <c r="C1699" t="s">
        <v>2901</v>
      </c>
      <c r="D1699" t="s">
        <v>216</v>
      </c>
      <c r="E1699" s="3">
        <v>43572</v>
      </c>
      <c r="F1699" s="115">
        <v>258200</v>
      </c>
      <c r="G1699" s="128" t="s">
        <v>838</v>
      </c>
      <c r="H1699" s="107">
        <v>1</v>
      </c>
      <c r="I1699" s="108">
        <v>0</v>
      </c>
      <c r="J1699" s="31">
        <v>0</v>
      </c>
      <c r="K1699" s="117">
        <f t="shared" si="71"/>
        <v>0</v>
      </c>
      <c r="L1699" s="107">
        <v>0</v>
      </c>
      <c r="M1699" s="107">
        <v>0</v>
      </c>
      <c r="N1699" s="56" t="str">
        <f t="shared" si="72"/>
        <v>Better Homes and Gardens</v>
      </c>
    </row>
    <row r="1700" spans="1:14" outlineLevel="2" x14ac:dyDescent="0.2">
      <c r="A1700" t="s">
        <v>544</v>
      </c>
      <c r="B1700" t="s">
        <v>1858</v>
      </c>
      <c r="C1700" t="s">
        <v>2995</v>
      </c>
      <c r="D1700" t="s">
        <v>1126</v>
      </c>
      <c r="E1700" s="3">
        <v>43584</v>
      </c>
      <c r="F1700" s="115">
        <v>479900</v>
      </c>
      <c r="G1700" s="128" t="s">
        <v>838</v>
      </c>
      <c r="H1700" s="107">
        <v>1</v>
      </c>
      <c r="I1700" s="108">
        <v>0</v>
      </c>
      <c r="J1700" s="31">
        <v>0</v>
      </c>
      <c r="K1700" s="117">
        <f t="shared" si="71"/>
        <v>0</v>
      </c>
      <c r="L1700" s="107">
        <v>0</v>
      </c>
      <c r="M1700" s="107">
        <v>0</v>
      </c>
      <c r="N1700" s="56" t="str">
        <f t="shared" si="72"/>
        <v>Better Homes and Gardens</v>
      </c>
    </row>
    <row r="1701" spans="1:14" outlineLevel="1" x14ac:dyDescent="0.2">
      <c r="A1701" s="29" t="s">
        <v>544</v>
      </c>
      <c r="F1701" s="115">
        <f>SUBTOTAL(9,F1692:F1700)</f>
        <v>2295500</v>
      </c>
      <c r="G1701" s="128"/>
      <c r="H1701" s="107">
        <f>SUBTOTAL(9,H1692:H1700)</f>
        <v>9</v>
      </c>
      <c r="I1701" s="108">
        <f>SUBTOTAL(9,I1692:I1700)</f>
        <v>0</v>
      </c>
      <c r="J1701" s="31">
        <f>SUBTOTAL(9,J1692:J1700)</f>
        <v>5</v>
      </c>
      <c r="K1701" s="117">
        <f t="shared" si="71"/>
        <v>0.55555555555555558</v>
      </c>
      <c r="L1701" s="107">
        <f>SUBTOTAL(9,L1692:L1700)</f>
        <v>0</v>
      </c>
      <c r="M1701" s="107">
        <f>SUBTOTAL(9,M1692:M1700)</f>
        <v>0</v>
      </c>
      <c r="N1701" s="56" t="str">
        <f t="shared" si="72"/>
        <v>Better Homes and Gardens</v>
      </c>
    </row>
    <row r="1702" spans="1:14" outlineLevel="2" x14ac:dyDescent="0.2">
      <c r="A1702" t="s">
        <v>2506</v>
      </c>
      <c r="B1702" t="s">
        <v>1036</v>
      </c>
      <c r="C1702" t="s">
        <v>2507</v>
      </c>
      <c r="D1702" t="s">
        <v>425</v>
      </c>
      <c r="E1702" s="3">
        <v>43528</v>
      </c>
      <c r="F1702" s="115">
        <v>228000</v>
      </c>
      <c r="G1702" s="128" t="s">
        <v>838</v>
      </c>
      <c r="H1702" s="107">
        <v>1</v>
      </c>
      <c r="I1702" s="108">
        <v>0</v>
      </c>
      <c r="J1702" s="31">
        <v>0</v>
      </c>
      <c r="K1702" s="117">
        <f t="shared" si="71"/>
        <v>0</v>
      </c>
      <c r="L1702" s="107">
        <v>0</v>
      </c>
      <c r="M1702" s="107">
        <v>0</v>
      </c>
      <c r="N1702" s="56" t="str">
        <f t="shared" si="72"/>
        <v>Bentwood Realty</v>
      </c>
    </row>
    <row r="1703" spans="1:14" outlineLevel="1" x14ac:dyDescent="0.2">
      <c r="A1703" s="29" t="s">
        <v>2506</v>
      </c>
      <c r="F1703" s="115">
        <f>SUBTOTAL(9,F1702:F1702)</f>
        <v>228000</v>
      </c>
      <c r="G1703" s="128"/>
      <c r="H1703" s="107">
        <f>SUBTOTAL(9,H1702:H1702)</f>
        <v>1</v>
      </c>
      <c r="I1703" s="108">
        <f>SUBTOTAL(9,I1702:I1702)</f>
        <v>0</v>
      </c>
      <c r="J1703" s="31">
        <f>SUBTOTAL(9,J1702:J1702)</f>
        <v>0</v>
      </c>
      <c r="K1703" s="117">
        <f t="shared" si="71"/>
        <v>0</v>
      </c>
      <c r="L1703" s="107">
        <f>SUBTOTAL(9,L1702:L1702)</f>
        <v>0</v>
      </c>
      <c r="M1703" s="107">
        <f>SUBTOTAL(9,M1702:M1702)</f>
        <v>0</v>
      </c>
      <c r="N1703" s="56" t="str">
        <f t="shared" si="72"/>
        <v>Bentwood Realty</v>
      </c>
    </row>
    <row r="1704" spans="1:14" outlineLevel="2" x14ac:dyDescent="0.2">
      <c r="A1704" t="s">
        <v>2768</v>
      </c>
      <c r="C1704" s="3" t="s">
        <v>2769</v>
      </c>
      <c r="D1704" t="s">
        <v>287</v>
      </c>
      <c r="E1704" s="102">
        <v>43557</v>
      </c>
      <c r="F1704" s="115">
        <v>75000</v>
      </c>
      <c r="G1704" s="107" t="s">
        <v>838</v>
      </c>
      <c r="H1704" s="107">
        <v>1</v>
      </c>
      <c r="I1704" s="108">
        <v>0</v>
      </c>
      <c r="J1704" s="31">
        <v>1</v>
      </c>
      <c r="K1704" s="117">
        <f t="shared" si="71"/>
        <v>1</v>
      </c>
      <c r="L1704" s="107">
        <v>0</v>
      </c>
      <c r="M1704" s="107">
        <v>0</v>
      </c>
      <c r="N1704" s="56">
        <f t="shared" si="72"/>
        <v>0</v>
      </c>
    </row>
    <row r="1705" spans="1:14" outlineLevel="1" x14ac:dyDescent="0.2">
      <c r="A1705" s="29" t="s">
        <v>2768</v>
      </c>
      <c r="C1705" s="3"/>
      <c r="E1705" s="102"/>
      <c r="F1705" s="115">
        <f>SUBTOTAL(9,F1704:F1704)</f>
        <v>75000</v>
      </c>
      <c r="G1705" s="107"/>
      <c r="H1705" s="107">
        <f>SUBTOTAL(9,H1704:H1704)</f>
        <v>1</v>
      </c>
      <c r="I1705" s="108">
        <f>SUBTOTAL(9,I1704:I1704)</f>
        <v>0</v>
      </c>
      <c r="J1705" s="31">
        <f>SUBTOTAL(9,J1704:J1704)</f>
        <v>1</v>
      </c>
      <c r="K1705" s="117">
        <f t="shared" si="71"/>
        <v>1</v>
      </c>
      <c r="L1705" s="107">
        <f>SUBTOTAL(9,L1704:L1704)</f>
        <v>0</v>
      </c>
      <c r="M1705" s="107">
        <f>SUBTOTAL(9,M1704:M1704)</f>
        <v>0</v>
      </c>
      <c r="N1705" s="56">
        <f t="shared" si="72"/>
        <v>0</v>
      </c>
    </row>
    <row r="1706" spans="1:14" outlineLevel="2" x14ac:dyDescent="0.2">
      <c r="A1706" t="s">
        <v>2046</v>
      </c>
      <c r="B1706" t="s">
        <v>5</v>
      </c>
      <c r="C1706" t="s">
        <v>3256</v>
      </c>
      <c r="D1706" t="s">
        <v>7</v>
      </c>
      <c r="E1706" s="3">
        <v>43608</v>
      </c>
      <c r="F1706" s="115">
        <v>179900</v>
      </c>
      <c r="G1706" s="128" t="s">
        <v>838</v>
      </c>
      <c r="H1706" s="107">
        <v>1</v>
      </c>
      <c r="I1706" s="108">
        <v>0</v>
      </c>
      <c r="J1706" s="31">
        <v>0</v>
      </c>
      <c r="K1706" s="117">
        <f t="shared" si="71"/>
        <v>0</v>
      </c>
      <c r="L1706" s="107">
        <v>0</v>
      </c>
      <c r="M1706" s="107">
        <v>0</v>
      </c>
      <c r="N1706" s="56" t="str">
        <f t="shared" si="72"/>
        <v>Magnolia Realty</v>
      </c>
    </row>
    <row r="1707" spans="1:14" outlineLevel="2" x14ac:dyDescent="0.2">
      <c r="A1707" t="s">
        <v>2046</v>
      </c>
      <c r="B1707" t="s">
        <v>5</v>
      </c>
      <c r="C1707" t="s">
        <v>3198</v>
      </c>
      <c r="D1707" t="s">
        <v>1126</v>
      </c>
      <c r="E1707" s="3">
        <v>43602</v>
      </c>
      <c r="F1707" s="115">
        <v>185000</v>
      </c>
      <c r="G1707" s="128" t="s">
        <v>838</v>
      </c>
      <c r="H1707" s="107">
        <v>1</v>
      </c>
      <c r="I1707" s="108">
        <v>0</v>
      </c>
      <c r="J1707" s="31">
        <v>0</v>
      </c>
      <c r="K1707" s="117">
        <f t="shared" si="71"/>
        <v>0</v>
      </c>
      <c r="L1707" s="107">
        <v>0</v>
      </c>
      <c r="M1707" s="107">
        <v>0</v>
      </c>
      <c r="N1707" s="56" t="str">
        <f t="shared" si="72"/>
        <v>Magnolia Realty</v>
      </c>
    </row>
    <row r="1708" spans="1:14" outlineLevel="2" x14ac:dyDescent="0.2">
      <c r="A1708" t="s">
        <v>2046</v>
      </c>
      <c r="B1708" t="s">
        <v>5</v>
      </c>
      <c r="C1708" t="s">
        <v>2851</v>
      </c>
      <c r="D1708" t="s">
        <v>6</v>
      </c>
      <c r="E1708" s="3">
        <v>43567</v>
      </c>
      <c r="F1708" s="115">
        <v>197000</v>
      </c>
      <c r="G1708" s="128" t="s">
        <v>838</v>
      </c>
      <c r="H1708" s="107">
        <v>1</v>
      </c>
      <c r="I1708" s="108">
        <v>0</v>
      </c>
      <c r="J1708" s="31">
        <v>0</v>
      </c>
      <c r="K1708" s="117">
        <f t="shared" si="71"/>
        <v>0</v>
      </c>
      <c r="L1708" s="107">
        <v>0</v>
      </c>
      <c r="M1708" s="107">
        <v>0</v>
      </c>
      <c r="N1708" s="56" t="str">
        <f t="shared" si="72"/>
        <v>Magnolia Realty</v>
      </c>
    </row>
    <row r="1709" spans="1:14" outlineLevel="1" x14ac:dyDescent="0.2">
      <c r="A1709" s="29" t="s">
        <v>2046</v>
      </c>
      <c r="F1709" s="115">
        <f>SUBTOTAL(9,F1706:F1708)</f>
        <v>561900</v>
      </c>
      <c r="G1709" s="128"/>
      <c r="H1709" s="107">
        <f>SUBTOTAL(9,H1706:H1708)</f>
        <v>3</v>
      </c>
      <c r="I1709" s="108">
        <f>SUBTOTAL(9,I1706:I1708)</f>
        <v>0</v>
      </c>
      <c r="J1709" s="31">
        <f>SUBTOTAL(9,J1706:J1708)</f>
        <v>0</v>
      </c>
      <c r="K1709" s="117">
        <f t="shared" si="71"/>
        <v>0</v>
      </c>
      <c r="L1709" s="107">
        <f>SUBTOTAL(9,L1706:L1708)</f>
        <v>0</v>
      </c>
      <c r="M1709" s="107">
        <f>SUBTOTAL(9,M1706:M1708)</f>
        <v>0</v>
      </c>
      <c r="N1709" s="56" t="str">
        <f t="shared" si="72"/>
        <v>Magnolia Realty</v>
      </c>
    </row>
    <row r="1710" spans="1:14" outlineLevel="2" x14ac:dyDescent="0.2">
      <c r="A1710" t="s">
        <v>1956</v>
      </c>
      <c r="B1710" t="s">
        <v>1099</v>
      </c>
      <c r="C1710" s="3" t="s">
        <v>3007</v>
      </c>
      <c r="D1710" t="s">
        <v>6</v>
      </c>
      <c r="E1710" s="102">
        <v>43585</v>
      </c>
      <c r="F1710" s="115">
        <v>149900</v>
      </c>
      <c r="G1710" s="107" t="s">
        <v>838</v>
      </c>
      <c r="H1710" s="107">
        <v>1</v>
      </c>
      <c r="I1710" s="108">
        <v>0</v>
      </c>
      <c r="J1710" s="31">
        <v>1</v>
      </c>
      <c r="K1710" s="117">
        <f t="shared" si="71"/>
        <v>1</v>
      </c>
      <c r="L1710" s="107">
        <v>0</v>
      </c>
      <c r="M1710" s="107">
        <v>0</v>
      </c>
      <c r="N1710" s="56" t="str">
        <f t="shared" si="72"/>
        <v>Keller Williams Realty - Waco</v>
      </c>
    </row>
    <row r="1711" spans="1:14" outlineLevel="2" x14ac:dyDescent="0.2">
      <c r="A1711" t="s">
        <v>1956</v>
      </c>
      <c r="B1711" t="s">
        <v>1099</v>
      </c>
      <c r="C1711" s="3" t="s">
        <v>1911</v>
      </c>
      <c r="D1711" s="2" t="s">
        <v>426</v>
      </c>
      <c r="E1711" s="126">
        <v>43553</v>
      </c>
      <c r="F1711" s="127">
        <v>29000</v>
      </c>
      <c r="G1711" s="107" t="s">
        <v>838</v>
      </c>
      <c r="H1711" s="107">
        <v>1</v>
      </c>
      <c r="I1711" s="108">
        <v>0</v>
      </c>
      <c r="J1711" s="31">
        <v>0</v>
      </c>
      <c r="K1711" s="117">
        <f t="shared" si="71"/>
        <v>0</v>
      </c>
      <c r="L1711" s="107">
        <v>0</v>
      </c>
      <c r="M1711" s="107">
        <v>0</v>
      </c>
      <c r="N1711" s="56" t="str">
        <f t="shared" si="72"/>
        <v>Keller Williams Realty - Waco</v>
      </c>
    </row>
    <row r="1712" spans="1:14" outlineLevel="2" x14ac:dyDescent="0.2">
      <c r="A1712" t="s">
        <v>1956</v>
      </c>
      <c r="B1712" t="s">
        <v>1099</v>
      </c>
      <c r="C1712" t="s">
        <v>2144</v>
      </c>
      <c r="D1712" t="s">
        <v>6</v>
      </c>
      <c r="E1712" s="3">
        <v>43476</v>
      </c>
      <c r="F1712" s="115">
        <v>48000</v>
      </c>
      <c r="G1712" s="12" t="s">
        <v>838</v>
      </c>
      <c r="H1712" s="107">
        <v>1</v>
      </c>
      <c r="I1712" s="108">
        <v>0</v>
      </c>
      <c r="J1712" s="31">
        <v>0</v>
      </c>
      <c r="K1712" s="117">
        <f t="shared" si="71"/>
        <v>0</v>
      </c>
      <c r="L1712" s="107">
        <v>0</v>
      </c>
      <c r="M1712" s="107">
        <v>0</v>
      </c>
      <c r="N1712" s="56" t="str">
        <f t="shared" si="72"/>
        <v>Keller Williams Realty - Waco</v>
      </c>
    </row>
    <row r="1713" spans="1:14" outlineLevel="2" x14ac:dyDescent="0.2">
      <c r="A1713" t="s">
        <v>1956</v>
      </c>
      <c r="B1713" t="s">
        <v>1099</v>
      </c>
      <c r="C1713" t="s">
        <v>2914</v>
      </c>
      <c r="D1713" t="s">
        <v>1831</v>
      </c>
      <c r="E1713" s="3">
        <v>43573</v>
      </c>
      <c r="F1713" s="115">
        <v>165000</v>
      </c>
      <c r="G1713" s="128" t="s">
        <v>838</v>
      </c>
      <c r="H1713" s="107">
        <v>1</v>
      </c>
      <c r="I1713" s="108">
        <v>0</v>
      </c>
      <c r="J1713" s="31">
        <v>0</v>
      </c>
      <c r="K1713" s="117">
        <f t="shared" si="71"/>
        <v>0</v>
      </c>
      <c r="L1713" s="107">
        <v>0</v>
      </c>
      <c r="M1713" s="107">
        <v>0</v>
      </c>
      <c r="N1713" s="56" t="str">
        <f t="shared" si="72"/>
        <v>Keller Williams Realty - Waco</v>
      </c>
    </row>
    <row r="1714" spans="1:14" outlineLevel="1" x14ac:dyDescent="0.2">
      <c r="A1714" s="29" t="s">
        <v>1956</v>
      </c>
      <c r="F1714" s="115">
        <f>SUBTOTAL(9,F1710:F1713)</f>
        <v>391900</v>
      </c>
      <c r="G1714" s="128"/>
      <c r="H1714" s="107">
        <f>SUBTOTAL(9,H1710:H1713)</f>
        <v>4</v>
      </c>
      <c r="I1714" s="108">
        <f>SUBTOTAL(9,I1710:I1713)</f>
        <v>0</v>
      </c>
      <c r="J1714" s="31">
        <f>SUBTOTAL(9,J1710:J1713)</f>
        <v>1</v>
      </c>
      <c r="K1714" s="117">
        <f t="shared" si="71"/>
        <v>0.25</v>
      </c>
      <c r="L1714" s="107">
        <f>SUBTOTAL(9,L1710:L1713)</f>
        <v>0</v>
      </c>
      <c r="M1714" s="107">
        <f>SUBTOTAL(9,M1710:M1713)</f>
        <v>0</v>
      </c>
      <c r="N1714" s="56" t="str">
        <f t="shared" si="72"/>
        <v>Keller Williams Realty - Waco</v>
      </c>
    </row>
    <row r="1715" spans="1:14" outlineLevel="2" x14ac:dyDescent="0.2">
      <c r="A1715" t="s">
        <v>312</v>
      </c>
      <c r="B1715" t="s">
        <v>1842</v>
      </c>
      <c r="C1715" s="3" t="s">
        <v>3282</v>
      </c>
      <c r="D1715" t="s">
        <v>6</v>
      </c>
      <c r="E1715" s="102">
        <v>43609</v>
      </c>
      <c r="F1715" s="115">
        <v>220000</v>
      </c>
      <c r="G1715" s="107">
        <v>20190897</v>
      </c>
      <c r="H1715" s="107">
        <v>1</v>
      </c>
      <c r="I1715" s="108">
        <v>1</v>
      </c>
      <c r="J1715" s="31">
        <v>1</v>
      </c>
      <c r="K1715" s="117">
        <f t="shared" si="71"/>
        <v>1</v>
      </c>
      <c r="L1715" s="107">
        <v>1</v>
      </c>
      <c r="M1715" s="107">
        <v>1</v>
      </c>
      <c r="N1715" s="56" t="str">
        <f t="shared" si="72"/>
        <v>Coldwell Banker Apex, REALTORS</v>
      </c>
    </row>
    <row r="1716" spans="1:14" outlineLevel="2" x14ac:dyDescent="0.2">
      <c r="A1716" t="s">
        <v>312</v>
      </c>
      <c r="B1716" t="s">
        <v>1842</v>
      </c>
      <c r="C1716" s="3" t="s">
        <v>2093</v>
      </c>
      <c r="D1716" t="s">
        <v>7</v>
      </c>
      <c r="E1716" s="102">
        <v>43467</v>
      </c>
      <c r="F1716" s="115">
        <v>105000</v>
      </c>
      <c r="G1716" s="107">
        <v>20182608</v>
      </c>
      <c r="H1716" s="107">
        <v>1</v>
      </c>
      <c r="I1716" s="108">
        <v>1</v>
      </c>
      <c r="J1716" s="31">
        <v>1</v>
      </c>
      <c r="K1716" s="117">
        <f t="shared" si="71"/>
        <v>1</v>
      </c>
      <c r="L1716" s="107">
        <v>0</v>
      </c>
      <c r="M1716" s="107">
        <v>0</v>
      </c>
      <c r="N1716" s="56" t="str">
        <f t="shared" si="72"/>
        <v>Coldwell Banker Apex, REALTORS</v>
      </c>
    </row>
    <row r="1717" spans="1:14" outlineLevel="2" x14ac:dyDescent="0.2">
      <c r="A1717" t="s">
        <v>312</v>
      </c>
      <c r="B1717" t="s">
        <v>1842</v>
      </c>
      <c r="C1717" t="s">
        <v>2391</v>
      </c>
      <c r="D1717" t="s">
        <v>121</v>
      </c>
      <c r="E1717" s="3">
        <v>43515</v>
      </c>
      <c r="F1717" s="115">
        <v>102700</v>
      </c>
      <c r="G1717" s="12" t="s">
        <v>838</v>
      </c>
      <c r="H1717" s="107">
        <v>1</v>
      </c>
      <c r="I1717" s="108">
        <v>0</v>
      </c>
      <c r="J1717" s="31">
        <v>0</v>
      </c>
      <c r="K1717" s="117">
        <f t="shared" si="71"/>
        <v>0</v>
      </c>
      <c r="L1717" s="107">
        <v>0</v>
      </c>
      <c r="M1717" s="107">
        <v>0</v>
      </c>
      <c r="N1717" s="56" t="str">
        <f t="shared" si="72"/>
        <v>Coldwell Banker Apex, REALTORS</v>
      </c>
    </row>
    <row r="1718" spans="1:14" outlineLevel="2" x14ac:dyDescent="0.2">
      <c r="A1718" t="s">
        <v>312</v>
      </c>
      <c r="B1718" t="s">
        <v>1842</v>
      </c>
      <c r="C1718" t="s">
        <v>2975</v>
      </c>
      <c r="D1718" t="s">
        <v>6</v>
      </c>
      <c r="E1718" s="3">
        <v>43581</v>
      </c>
      <c r="F1718" s="115">
        <v>120000</v>
      </c>
      <c r="G1718" s="128">
        <v>20190824</v>
      </c>
      <c r="H1718" s="107">
        <v>1</v>
      </c>
      <c r="I1718" s="108">
        <v>1</v>
      </c>
      <c r="J1718" s="31">
        <v>0</v>
      </c>
      <c r="K1718" s="117">
        <f t="shared" si="71"/>
        <v>0</v>
      </c>
      <c r="L1718" s="107">
        <v>0</v>
      </c>
      <c r="M1718" s="107">
        <v>0</v>
      </c>
      <c r="N1718" s="56" t="str">
        <f t="shared" si="72"/>
        <v>Coldwell Banker Apex, REALTORS</v>
      </c>
    </row>
    <row r="1719" spans="1:14" outlineLevel="2" x14ac:dyDescent="0.2">
      <c r="A1719" t="s">
        <v>312</v>
      </c>
      <c r="B1719" t="s">
        <v>1842</v>
      </c>
      <c r="C1719" t="s">
        <v>2859</v>
      </c>
      <c r="D1719" t="s">
        <v>1127</v>
      </c>
      <c r="E1719" s="3">
        <v>43567</v>
      </c>
      <c r="F1719" s="115">
        <v>135000</v>
      </c>
      <c r="G1719" s="128" t="s">
        <v>838</v>
      </c>
      <c r="H1719" s="107">
        <v>1</v>
      </c>
      <c r="I1719" s="108">
        <v>0</v>
      </c>
      <c r="J1719" s="31">
        <v>0</v>
      </c>
      <c r="K1719" s="117">
        <f t="shared" si="71"/>
        <v>0</v>
      </c>
      <c r="L1719" s="107">
        <v>0</v>
      </c>
      <c r="M1719" s="107">
        <v>0</v>
      </c>
      <c r="N1719" s="56" t="str">
        <f t="shared" si="72"/>
        <v>Coldwell Banker Apex, REALTORS</v>
      </c>
    </row>
    <row r="1720" spans="1:14" outlineLevel="2" x14ac:dyDescent="0.2">
      <c r="A1720" t="s">
        <v>312</v>
      </c>
      <c r="B1720" t="s">
        <v>1842</v>
      </c>
      <c r="C1720" t="s">
        <v>2140</v>
      </c>
      <c r="D1720" t="s">
        <v>6</v>
      </c>
      <c r="E1720" s="3">
        <v>43476</v>
      </c>
      <c r="F1720" s="115">
        <v>142000</v>
      </c>
      <c r="G1720" s="128">
        <v>20182801</v>
      </c>
      <c r="H1720" s="107">
        <v>1</v>
      </c>
      <c r="I1720" s="108">
        <v>1</v>
      </c>
      <c r="J1720" s="31">
        <v>0</v>
      </c>
      <c r="K1720" s="117">
        <f t="shared" si="71"/>
        <v>0</v>
      </c>
      <c r="L1720" s="107">
        <v>0</v>
      </c>
      <c r="M1720" s="107">
        <v>0</v>
      </c>
      <c r="N1720" s="56" t="str">
        <f t="shared" si="72"/>
        <v>Coldwell Banker Apex, REALTORS</v>
      </c>
    </row>
    <row r="1721" spans="1:14" outlineLevel="2" x14ac:dyDescent="0.2">
      <c r="A1721" t="s">
        <v>312</v>
      </c>
      <c r="B1721" t="s">
        <v>1842</v>
      </c>
      <c r="C1721" t="s">
        <v>2479</v>
      </c>
      <c r="D1721" t="s">
        <v>6</v>
      </c>
      <c r="E1721" s="3">
        <v>43524</v>
      </c>
      <c r="F1721" s="115">
        <v>150000</v>
      </c>
      <c r="G1721" s="128" t="s">
        <v>838</v>
      </c>
      <c r="H1721" s="107">
        <v>1</v>
      </c>
      <c r="I1721" s="108">
        <v>0</v>
      </c>
      <c r="J1721" s="31">
        <v>0</v>
      </c>
      <c r="K1721" s="117">
        <f t="shared" si="71"/>
        <v>0</v>
      </c>
      <c r="L1721" s="107">
        <v>0</v>
      </c>
      <c r="M1721" s="107">
        <v>0</v>
      </c>
      <c r="N1721" s="56" t="str">
        <f t="shared" si="72"/>
        <v>Coldwell Banker Apex, REALTORS</v>
      </c>
    </row>
    <row r="1722" spans="1:14" outlineLevel="2" x14ac:dyDescent="0.2">
      <c r="A1722" t="s">
        <v>312</v>
      </c>
      <c r="B1722" t="s">
        <v>1842</v>
      </c>
      <c r="C1722" t="s">
        <v>2191</v>
      </c>
      <c r="D1722" t="s">
        <v>6</v>
      </c>
      <c r="E1722" s="3">
        <v>43486</v>
      </c>
      <c r="F1722" s="115">
        <v>160000</v>
      </c>
      <c r="G1722" s="128">
        <v>20182904</v>
      </c>
      <c r="H1722" s="107">
        <v>1</v>
      </c>
      <c r="I1722" s="108">
        <v>1</v>
      </c>
      <c r="J1722" s="31">
        <v>0</v>
      </c>
      <c r="K1722" s="117">
        <f t="shared" si="71"/>
        <v>0</v>
      </c>
      <c r="L1722" s="107">
        <v>0</v>
      </c>
      <c r="M1722" s="107">
        <v>0</v>
      </c>
      <c r="N1722" s="56" t="str">
        <f t="shared" si="72"/>
        <v>Coldwell Banker Apex, REALTORS</v>
      </c>
    </row>
    <row r="1723" spans="1:14" outlineLevel="2" x14ac:dyDescent="0.2">
      <c r="A1723" t="s">
        <v>312</v>
      </c>
      <c r="B1723" t="s">
        <v>1842</v>
      </c>
      <c r="C1723" t="s">
        <v>2345</v>
      </c>
      <c r="D1723" t="s">
        <v>6</v>
      </c>
      <c r="E1723" s="3">
        <v>43508</v>
      </c>
      <c r="F1723" s="115">
        <v>167500</v>
      </c>
      <c r="G1723" s="128" t="s">
        <v>838</v>
      </c>
      <c r="H1723" s="107">
        <v>1</v>
      </c>
      <c r="I1723" s="108">
        <v>0</v>
      </c>
      <c r="J1723" s="31">
        <v>0</v>
      </c>
      <c r="K1723" s="117">
        <f t="shared" si="71"/>
        <v>0</v>
      </c>
      <c r="L1723" s="107">
        <v>0</v>
      </c>
      <c r="M1723" s="107">
        <v>0</v>
      </c>
      <c r="N1723" s="56" t="str">
        <f t="shared" si="72"/>
        <v>Coldwell Banker Apex, REALTORS</v>
      </c>
    </row>
    <row r="1724" spans="1:14" outlineLevel="2" x14ac:dyDescent="0.2">
      <c r="A1724" t="s">
        <v>312</v>
      </c>
      <c r="B1724" t="s">
        <v>1842</v>
      </c>
      <c r="C1724" t="s">
        <v>2579</v>
      </c>
      <c r="D1724" t="s">
        <v>6</v>
      </c>
      <c r="E1724" s="3">
        <v>43536</v>
      </c>
      <c r="F1724" s="115">
        <v>183000</v>
      </c>
      <c r="G1724" s="128">
        <v>20190290</v>
      </c>
      <c r="H1724" s="107">
        <v>1</v>
      </c>
      <c r="I1724" s="108">
        <v>1</v>
      </c>
      <c r="J1724" s="31">
        <v>0</v>
      </c>
      <c r="K1724" s="117">
        <f t="shared" si="71"/>
        <v>0</v>
      </c>
      <c r="L1724" s="107">
        <v>0</v>
      </c>
      <c r="M1724" s="107">
        <v>0</v>
      </c>
      <c r="N1724" s="56" t="str">
        <f t="shared" si="72"/>
        <v>Coldwell Banker Apex, REALTORS</v>
      </c>
    </row>
    <row r="1725" spans="1:14" outlineLevel="2" x14ac:dyDescent="0.2">
      <c r="A1725" t="s">
        <v>312</v>
      </c>
      <c r="B1725" t="s">
        <v>1842</v>
      </c>
      <c r="C1725" t="s">
        <v>3254</v>
      </c>
      <c r="D1725" t="s">
        <v>216</v>
      </c>
      <c r="E1725" s="3">
        <v>43608</v>
      </c>
      <c r="F1725" s="115">
        <v>185000</v>
      </c>
      <c r="G1725" s="128" t="s">
        <v>838</v>
      </c>
      <c r="H1725" s="107">
        <v>1</v>
      </c>
      <c r="I1725" s="108">
        <v>0</v>
      </c>
      <c r="J1725" s="31">
        <v>0</v>
      </c>
      <c r="K1725" s="117">
        <f t="shared" si="71"/>
        <v>0</v>
      </c>
      <c r="L1725" s="107">
        <v>0</v>
      </c>
      <c r="M1725" s="107">
        <v>0</v>
      </c>
      <c r="N1725" s="56" t="str">
        <f t="shared" si="72"/>
        <v>Coldwell Banker Apex, REALTORS</v>
      </c>
    </row>
    <row r="1726" spans="1:14" outlineLevel="2" x14ac:dyDescent="0.2">
      <c r="A1726" t="s">
        <v>312</v>
      </c>
      <c r="B1726" t="s">
        <v>1842</v>
      </c>
      <c r="C1726" t="s">
        <v>2947</v>
      </c>
      <c r="D1726" t="s">
        <v>6</v>
      </c>
      <c r="E1726" s="3">
        <v>43578</v>
      </c>
      <c r="F1726" s="115">
        <v>214000</v>
      </c>
      <c r="G1726" s="128">
        <v>20190623</v>
      </c>
      <c r="H1726" s="107">
        <v>1</v>
      </c>
      <c r="I1726" s="108">
        <v>1</v>
      </c>
      <c r="J1726" s="31">
        <v>0</v>
      </c>
      <c r="K1726" s="117">
        <f t="shared" si="71"/>
        <v>0</v>
      </c>
      <c r="L1726" s="107">
        <v>0</v>
      </c>
      <c r="M1726" s="107">
        <v>0</v>
      </c>
      <c r="N1726" s="56" t="str">
        <f t="shared" si="72"/>
        <v>Coldwell Banker Apex, REALTORS</v>
      </c>
    </row>
    <row r="1727" spans="1:14" outlineLevel="2" x14ac:dyDescent="0.2">
      <c r="A1727" t="s">
        <v>312</v>
      </c>
      <c r="B1727" t="s">
        <v>1842</v>
      </c>
      <c r="C1727" t="s">
        <v>2258</v>
      </c>
      <c r="D1727" t="s">
        <v>6</v>
      </c>
      <c r="E1727" s="3">
        <v>43496</v>
      </c>
      <c r="F1727" s="115">
        <v>240000</v>
      </c>
      <c r="G1727" s="128">
        <v>20190020</v>
      </c>
      <c r="H1727" s="107">
        <v>1</v>
      </c>
      <c r="I1727" s="108">
        <v>1</v>
      </c>
      <c r="J1727" s="31">
        <v>0</v>
      </c>
      <c r="K1727" s="117">
        <f t="shared" si="71"/>
        <v>0</v>
      </c>
      <c r="L1727" s="107">
        <v>0</v>
      </c>
      <c r="M1727" s="107">
        <v>0</v>
      </c>
      <c r="N1727" s="56" t="str">
        <f t="shared" si="72"/>
        <v>Coldwell Banker Apex, REALTORS</v>
      </c>
    </row>
    <row r="1728" spans="1:14" outlineLevel="1" x14ac:dyDescent="0.2">
      <c r="A1728" s="29" t="s">
        <v>312</v>
      </c>
      <c r="F1728" s="115">
        <f>SUBTOTAL(9,F1715:F1727)</f>
        <v>2124200</v>
      </c>
      <c r="G1728" s="128"/>
      <c r="H1728" s="107">
        <f>SUBTOTAL(9,H1715:H1727)</f>
        <v>13</v>
      </c>
      <c r="I1728" s="108">
        <f>SUBTOTAL(9,I1715:I1727)</f>
        <v>8</v>
      </c>
      <c r="J1728" s="31">
        <f>SUBTOTAL(9,J1715:J1727)</f>
        <v>2</v>
      </c>
      <c r="K1728" s="117">
        <f t="shared" si="71"/>
        <v>0.15384615384615385</v>
      </c>
      <c r="L1728" s="107">
        <f>SUBTOTAL(9,L1715:L1727)</f>
        <v>1</v>
      </c>
      <c r="M1728" s="107">
        <f>SUBTOTAL(9,M1715:M1727)</f>
        <v>1</v>
      </c>
      <c r="N1728" s="56" t="str">
        <f t="shared" si="72"/>
        <v>Coldwell Banker Apex, REALTORS</v>
      </c>
    </row>
    <row r="1729" spans="1:14" outlineLevel="2" x14ac:dyDescent="0.2">
      <c r="A1729" t="s">
        <v>313</v>
      </c>
      <c r="B1729" t="s">
        <v>1840</v>
      </c>
      <c r="C1729" s="3" t="s">
        <v>1070</v>
      </c>
      <c r="D1729" t="s">
        <v>6</v>
      </c>
      <c r="E1729" s="102">
        <v>43595</v>
      </c>
      <c r="F1729" s="115">
        <v>209500</v>
      </c>
      <c r="G1729" s="107" t="s">
        <v>838</v>
      </c>
      <c r="H1729" s="107">
        <v>1</v>
      </c>
      <c r="I1729" s="108">
        <v>0</v>
      </c>
      <c r="J1729" s="31">
        <v>1</v>
      </c>
      <c r="K1729" s="117">
        <f t="shared" si="71"/>
        <v>1</v>
      </c>
      <c r="L1729" s="107">
        <v>0</v>
      </c>
      <c r="M1729" s="107">
        <v>0</v>
      </c>
      <c r="N1729" s="56" t="str">
        <f t="shared" si="72"/>
        <v>Kelly, Realtors</v>
      </c>
    </row>
    <row r="1730" spans="1:14" outlineLevel="2" x14ac:dyDescent="0.2">
      <c r="A1730" t="s">
        <v>313</v>
      </c>
      <c r="B1730" t="s">
        <v>1840</v>
      </c>
      <c r="C1730" s="3" t="s">
        <v>2364</v>
      </c>
      <c r="D1730" t="s">
        <v>6</v>
      </c>
      <c r="E1730" s="102">
        <v>43510</v>
      </c>
      <c r="F1730" s="115">
        <v>90000</v>
      </c>
      <c r="G1730" s="107" t="s">
        <v>838</v>
      </c>
      <c r="H1730" s="107">
        <v>1</v>
      </c>
      <c r="I1730" s="108">
        <v>0</v>
      </c>
      <c r="J1730" s="31">
        <v>1</v>
      </c>
      <c r="K1730" s="117">
        <f t="shared" si="71"/>
        <v>1</v>
      </c>
      <c r="L1730" s="107">
        <v>0</v>
      </c>
      <c r="M1730" s="107">
        <v>0</v>
      </c>
      <c r="N1730" s="56" t="str">
        <f t="shared" si="72"/>
        <v>Kelly, Realtors</v>
      </c>
    </row>
    <row r="1731" spans="1:14" outlineLevel="1" x14ac:dyDescent="0.2">
      <c r="A1731" s="29" t="s">
        <v>313</v>
      </c>
      <c r="C1731" s="3"/>
      <c r="E1731" s="102"/>
      <c r="F1731" s="115">
        <f>SUBTOTAL(9,F1729:F1730)</f>
        <v>299500</v>
      </c>
      <c r="G1731" s="107"/>
      <c r="H1731" s="107">
        <f>SUBTOTAL(9,H1729:H1730)</f>
        <v>2</v>
      </c>
      <c r="I1731" s="108">
        <f>SUBTOTAL(9,I1729:I1730)</f>
        <v>0</v>
      </c>
      <c r="J1731" s="31">
        <f>SUBTOTAL(9,J1729:J1730)</f>
        <v>2</v>
      </c>
      <c r="K1731" s="117">
        <f t="shared" ref="K1731:K1794" si="73">+J1731/H1731</f>
        <v>1</v>
      </c>
      <c r="L1731" s="107">
        <f>SUBTOTAL(9,L1729:L1730)</f>
        <v>0</v>
      </c>
      <c r="M1731" s="107">
        <f>SUBTOTAL(9,M1729:M1730)</f>
        <v>0</v>
      </c>
      <c r="N1731" s="56" t="str">
        <f t="shared" ref="N1731:N1794" si="74">IF(B1731="",B1730,B1731)</f>
        <v>Kelly, Realtors</v>
      </c>
    </row>
    <row r="1732" spans="1:14" outlineLevel="2" x14ac:dyDescent="0.2">
      <c r="A1732" t="s">
        <v>720</v>
      </c>
      <c r="B1732" t="s">
        <v>721</v>
      </c>
      <c r="C1732" s="3" t="s">
        <v>3214</v>
      </c>
      <c r="D1732" t="s">
        <v>6</v>
      </c>
      <c r="E1732" s="102">
        <v>43605</v>
      </c>
      <c r="F1732" s="115">
        <v>50000</v>
      </c>
      <c r="G1732" s="107" t="s">
        <v>838</v>
      </c>
      <c r="H1732" s="107">
        <v>1</v>
      </c>
      <c r="I1732" s="108">
        <v>0</v>
      </c>
      <c r="J1732" s="31">
        <v>1</v>
      </c>
      <c r="K1732" s="117">
        <f t="shared" si="73"/>
        <v>1</v>
      </c>
      <c r="L1732" s="107">
        <v>0</v>
      </c>
      <c r="M1732" s="107">
        <v>0</v>
      </c>
      <c r="N1732" s="56" t="str">
        <f t="shared" si="74"/>
        <v>John Bawduniak</v>
      </c>
    </row>
    <row r="1733" spans="1:14" outlineLevel="1" x14ac:dyDescent="0.2">
      <c r="A1733" s="29" t="s">
        <v>720</v>
      </c>
      <c r="C1733" s="3"/>
      <c r="E1733" s="102"/>
      <c r="F1733" s="115">
        <f>SUBTOTAL(9,F1732:F1732)</f>
        <v>50000</v>
      </c>
      <c r="G1733" s="107"/>
      <c r="H1733" s="107">
        <f>SUBTOTAL(9,H1732:H1732)</f>
        <v>1</v>
      </c>
      <c r="I1733" s="108">
        <f>SUBTOTAL(9,I1732:I1732)</f>
        <v>0</v>
      </c>
      <c r="J1733" s="31">
        <f>SUBTOTAL(9,J1732:J1732)</f>
        <v>1</v>
      </c>
      <c r="K1733" s="117">
        <f t="shared" si="73"/>
        <v>1</v>
      </c>
      <c r="L1733" s="107">
        <f>SUBTOTAL(9,L1732:L1732)</f>
        <v>0</v>
      </c>
      <c r="M1733" s="107">
        <f>SUBTOTAL(9,M1732:M1732)</f>
        <v>0</v>
      </c>
      <c r="N1733" s="56" t="str">
        <f t="shared" si="74"/>
        <v>John Bawduniak</v>
      </c>
    </row>
    <row r="1734" spans="1:14" outlineLevel="2" x14ac:dyDescent="0.2">
      <c r="A1734" t="s">
        <v>1458</v>
      </c>
      <c r="B1734" t="s">
        <v>5</v>
      </c>
      <c r="C1734" t="s">
        <v>3333</v>
      </c>
      <c r="D1734" t="s">
        <v>216</v>
      </c>
      <c r="E1734" s="3">
        <v>43616</v>
      </c>
      <c r="F1734" s="115">
        <v>167900</v>
      </c>
      <c r="G1734" s="128" t="s">
        <v>838</v>
      </c>
      <c r="H1734" s="107">
        <v>1</v>
      </c>
      <c r="I1734" s="108">
        <v>0</v>
      </c>
      <c r="J1734" s="31">
        <v>0</v>
      </c>
      <c r="K1734" s="117">
        <f t="shared" si="73"/>
        <v>0</v>
      </c>
      <c r="L1734" s="107">
        <v>0</v>
      </c>
      <c r="M1734" s="107">
        <v>0</v>
      </c>
      <c r="N1734" s="56" t="str">
        <f t="shared" si="74"/>
        <v>Magnolia Realty</v>
      </c>
    </row>
    <row r="1735" spans="1:14" outlineLevel="1" x14ac:dyDescent="0.2">
      <c r="A1735" s="29" t="s">
        <v>1458</v>
      </c>
      <c r="F1735" s="115">
        <f>SUBTOTAL(9,F1734:F1734)</f>
        <v>167900</v>
      </c>
      <c r="G1735" s="128"/>
      <c r="H1735" s="107">
        <f>SUBTOTAL(9,H1734:H1734)</f>
        <v>1</v>
      </c>
      <c r="I1735" s="108">
        <f>SUBTOTAL(9,I1734:I1734)</f>
        <v>0</v>
      </c>
      <c r="J1735" s="31">
        <f>SUBTOTAL(9,J1734:J1734)</f>
        <v>0</v>
      </c>
      <c r="K1735" s="117">
        <f t="shared" si="73"/>
        <v>0</v>
      </c>
      <c r="L1735" s="107">
        <f>SUBTOTAL(9,L1734:L1734)</f>
        <v>0</v>
      </c>
      <c r="M1735" s="107">
        <f>SUBTOTAL(9,M1734:M1734)</f>
        <v>0</v>
      </c>
      <c r="N1735" s="56" t="str">
        <f t="shared" si="74"/>
        <v>Magnolia Realty</v>
      </c>
    </row>
    <row r="1736" spans="1:14" outlineLevel="2" x14ac:dyDescent="0.2">
      <c r="A1736" t="s">
        <v>1310</v>
      </c>
      <c r="B1736" t="s">
        <v>1840</v>
      </c>
      <c r="C1736" s="3" t="s">
        <v>2797</v>
      </c>
      <c r="D1736" t="s">
        <v>911</v>
      </c>
      <c r="E1736" s="102">
        <v>43560</v>
      </c>
      <c r="F1736" s="115">
        <v>162000</v>
      </c>
      <c r="G1736" s="107">
        <v>20190455</v>
      </c>
      <c r="H1736" s="107">
        <v>1</v>
      </c>
      <c r="I1736" s="108">
        <v>1</v>
      </c>
      <c r="J1736" s="31">
        <v>1</v>
      </c>
      <c r="K1736" s="117">
        <f t="shared" si="73"/>
        <v>1</v>
      </c>
      <c r="L1736" s="107">
        <v>1</v>
      </c>
      <c r="M1736" s="107">
        <v>1</v>
      </c>
      <c r="N1736" s="56" t="str">
        <f t="shared" si="74"/>
        <v>Kelly, Realtors</v>
      </c>
    </row>
    <row r="1737" spans="1:14" outlineLevel="2" x14ac:dyDescent="0.2">
      <c r="A1737" t="s">
        <v>1310</v>
      </c>
      <c r="B1737" t="s">
        <v>1840</v>
      </c>
      <c r="C1737" s="3" t="s">
        <v>3317</v>
      </c>
      <c r="D1737" t="s">
        <v>6</v>
      </c>
      <c r="E1737" s="102">
        <v>43615</v>
      </c>
      <c r="F1737" s="115">
        <v>77000</v>
      </c>
      <c r="G1737" s="107">
        <v>20191019</v>
      </c>
      <c r="H1737" s="107">
        <v>1</v>
      </c>
      <c r="I1737" s="108">
        <v>1</v>
      </c>
      <c r="J1737" s="31">
        <v>1</v>
      </c>
      <c r="K1737" s="117">
        <f t="shared" si="73"/>
        <v>1</v>
      </c>
      <c r="L1737" s="107">
        <v>0</v>
      </c>
      <c r="M1737" s="107">
        <v>0</v>
      </c>
      <c r="N1737" s="56" t="str">
        <f t="shared" si="74"/>
        <v>Kelly, Realtors</v>
      </c>
    </row>
    <row r="1738" spans="1:14" outlineLevel="2" x14ac:dyDescent="0.2">
      <c r="A1738" t="s">
        <v>1310</v>
      </c>
      <c r="B1738" t="s">
        <v>1840</v>
      </c>
      <c r="C1738" t="s">
        <v>2496</v>
      </c>
      <c r="D1738" t="s">
        <v>730</v>
      </c>
      <c r="E1738" s="3">
        <v>43525</v>
      </c>
      <c r="F1738" s="115">
        <v>148000</v>
      </c>
      <c r="G1738" s="128" t="s">
        <v>838</v>
      </c>
      <c r="H1738" s="107">
        <v>1</v>
      </c>
      <c r="I1738" s="108">
        <v>0</v>
      </c>
      <c r="J1738" s="31">
        <v>0</v>
      </c>
      <c r="K1738" s="117">
        <f t="shared" si="73"/>
        <v>0</v>
      </c>
      <c r="L1738" s="107">
        <v>0</v>
      </c>
      <c r="M1738" s="107">
        <v>0</v>
      </c>
      <c r="N1738" s="56" t="str">
        <f t="shared" si="74"/>
        <v>Kelly, Realtors</v>
      </c>
    </row>
    <row r="1739" spans="1:14" outlineLevel="2" x14ac:dyDescent="0.2">
      <c r="A1739" t="s">
        <v>1310</v>
      </c>
      <c r="B1739" t="s">
        <v>1840</v>
      </c>
      <c r="C1739" t="s">
        <v>2902</v>
      </c>
      <c r="D1739" t="s">
        <v>124</v>
      </c>
      <c r="E1739" s="3">
        <v>43572</v>
      </c>
      <c r="F1739" s="115">
        <v>205000</v>
      </c>
      <c r="G1739" s="128">
        <v>20190587</v>
      </c>
      <c r="H1739" s="107">
        <v>1</v>
      </c>
      <c r="I1739" s="108">
        <v>1</v>
      </c>
      <c r="J1739" s="31">
        <v>0</v>
      </c>
      <c r="K1739" s="117">
        <f t="shared" si="73"/>
        <v>0</v>
      </c>
      <c r="L1739" s="107">
        <v>0</v>
      </c>
      <c r="M1739" s="107">
        <v>0</v>
      </c>
      <c r="N1739" s="56" t="str">
        <f t="shared" si="74"/>
        <v>Kelly, Realtors</v>
      </c>
    </row>
    <row r="1740" spans="1:14" outlineLevel="2" x14ac:dyDescent="0.2">
      <c r="A1740" t="s">
        <v>1310</v>
      </c>
      <c r="B1740" t="s">
        <v>1840</v>
      </c>
      <c r="C1740" t="s">
        <v>3361</v>
      </c>
      <c r="D1740" t="s">
        <v>802</v>
      </c>
      <c r="E1740" s="3">
        <v>43616</v>
      </c>
      <c r="F1740" s="115">
        <v>530000</v>
      </c>
      <c r="G1740" s="128" t="s">
        <v>838</v>
      </c>
      <c r="H1740" s="107">
        <v>1</v>
      </c>
      <c r="I1740" s="108">
        <v>0</v>
      </c>
      <c r="J1740" s="31">
        <v>0</v>
      </c>
      <c r="K1740" s="117">
        <f t="shared" si="73"/>
        <v>0</v>
      </c>
      <c r="L1740" s="107">
        <v>0</v>
      </c>
      <c r="M1740" s="107">
        <v>0</v>
      </c>
      <c r="N1740" s="56" t="str">
        <f t="shared" si="74"/>
        <v>Kelly, Realtors</v>
      </c>
    </row>
    <row r="1741" spans="1:14" outlineLevel="1" x14ac:dyDescent="0.2">
      <c r="A1741" s="29" t="s">
        <v>1310</v>
      </c>
      <c r="F1741" s="115">
        <f>SUBTOTAL(9,F1736:F1740)</f>
        <v>1122000</v>
      </c>
      <c r="G1741" s="128"/>
      <c r="H1741" s="107">
        <f>SUBTOTAL(9,H1736:H1740)</f>
        <v>5</v>
      </c>
      <c r="I1741" s="108">
        <f>SUBTOTAL(9,I1736:I1740)</f>
        <v>3</v>
      </c>
      <c r="J1741" s="31">
        <f>SUBTOTAL(9,J1736:J1740)</f>
        <v>2</v>
      </c>
      <c r="K1741" s="117">
        <f t="shared" si="73"/>
        <v>0.4</v>
      </c>
      <c r="L1741" s="107">
        <f>SUBTOTAL(9,L1736:L1740)</f>
        <v>1</v>
      </c>
      <c r="M1741" s="107">
        <f>SUBTOTAL(9,M1736:M1740)</f>
        <v>1</v>
      </c>
      <c r="N1741" s="56" t="str">
        <f t="shared" si="74"/>
        <v>Kelly, Realtors</v>
      </c>
    </row>
    <row r="1742" spans="1:14" outlineLevel="2" x14ac:dyDescent="0.2">
      <c r="A1742" t="s">
        <v>1853</v>
      </c>
      <c r="B1742" t="s">
        <v>1842</v>
      </c>
      <c r="C1742" t="s">
        <v>2316</v>
      </c>
      <c r="D1742" t="s">
        <v>1249</v>
      </c>
      <c r="E1742" s="3">
        <v>43503</v>
      </c>
      <c r="F1742" s="115">
        <v>174100</v>
      </c>
      <c r="G1742" s="128" t="s">
        <v>838</v>
      </c>
      <c r="H1742" s="107">
        <v>1</v>
      </c>
      <c r="I1742" s="108">
        <v>0</v>
      </c>
      <c r="J1742" s="31">
        <v>0</v>
      </c>
      <c r="K1742" s="117">
        <f t="shared" si="73"/>
        <v>0</v>
      </c>
      <c r="L1742" s="107">
        <v>0</v>
      </c>
      <c r="M1742" s="107">
        <v>0</v>
      </c>
      <c r="N1742" s="56" t="str">
        <f t="shared" si="74"/>
        <v>Coldwell Banker Apex, REALTORS</v>
      </c>
    </row>
    <row r="1743" spans="1:14" outlineLevel="2" x14ac:dyDescent="0.2">
      <c r="A1743" t="s">
        <v>1853</v>
      </c>
      <c r="B1743" t="s">
        <v>1842</v>
      </c>
      <c r="C1743" t="s">
        <v>2819</v>
      </c>
      <c r="D1743" t="s">
        <v>6</v>
      </c>
      <c r="E1743" s="3">
        <v>43563</v>
      </c>
      <c r="F1743" s="115">
        <v>207500</v>
      </c>
      <c r="G1743" s="128">
        <v>20190360</v>
      </c>
      <c r="H1743" s="107">
        <v>1</v>
      </c>
      <c r="I1743" s="108">
        <v>1</v>
      </c>
      <c r="J1743" s="31">
        <v>0</v>
      </c>
      <c r="K1743" s="117">
        <f t="shared" si="73"/>
        <v>0</v>
      </c>
      <c r="L1743" s="107">
        <v>0</v>
      </c>
      <c r="M1743" s="107">
        <v>0</v>
      </c>
      <c r="N1743" s="56" t="str">
        <f t="shared" si="74"/>
        <v>Coldwell Banker Apex, REALTORS</v>
      </c>
    </row>
    <row r="1744" spans="1:14" outlineLevel="1" x14ac:dyDescent="0.2">
      <c r="A1744" s="29" t="s">
        <v>1853</v>
      </c>
      <c r="F1744" s="115">
        <f>SUBTOTAL(9,F1742:F1743)</f>
        <v>381600</v>
      </c>
      <c r="G1744" s="128"/>
      <c r="H1744" s="107">
        <f>SUBTOTAL(9,H1742:H1743)</f>
        <v>2</v>
      </c>
      <c r="I1744" s="108">
        <f>SUBTOTAL(9,I1742:I1743)</f>
        <v>1</v>
      </c>
      <c r="J1744" s="31">
        <f>SUBTOTAL(9,J1742:J1743)</f>
        <v>0</v>
      </c>
      <c r="K1744" s="117">
        <f t="shared" si="73"/>
        <v>0</v>
      </c>
      <c r="L1744" s="107">
        <f>SUBTOTAL(9,L1742:L1743)</f>
        <v>0</v>
      </c>
      <c r="M1744" s="107">
        <f>SUBTOTAL(9,M1742:M1743)</f>
        <v>0</v>
      </c>
      <c r="N1744" s="56" t="str">
        <f t="shared" si="74"/>
        <v>Coldwell Banker Apex, REALTORS</v>
      </c>
    </row>
    <row r="1745" spans="1:14" outlineLevel="2" x14ac:dyDescent="0.2">
      <c r="A1745" t="s">
        <v>302</v>
      </c>
      <c r="B1745" t="s">
        <v>303</v>
      </c>
      <c r="C1745" t="s">
        <v>3262</v>
      </c>
      <c r="D1745" t="s">
        <v>6</v>
      </c>
      <c r="E1745" s="3">
        <v>43609</v>
      </c>
      <c r="F1745" s="115">
        <v>165000</v>
      </c>
      <c r="G1745" s="128" t="s">
        <v>838</v>
      </c>
      <c r="H1745" s="107">
        <v>1</v>
      </c>
      <c r="I1745" s="108">
        <v>0</v>
      </c>
      <c r="J1745" s="31">
        <v>0</v>
      </c>
      <c r="K1745" s="117">
        <f t="shared" si="73"/>
        <v>0</v>
      </c>
      <c r="L1745" s="107">
        <v>0</v>
      </c>
      <c r="M1745" s="107">
        <v>0</v>
      </c>
      <c r="N1745" s="56" t="str">
        <f t="shared" si="74"/>
        <v>AG Real Estate &amp; Associates</v>
      </c>
    </row>
    <row r="1746" spans="1:14" outlineLevel="1" x14ac:dyDescent="0.2">
      <c r="A1746" s="29" t="s">
        <v>302</v>
      </c>
      <c r="F1746" s="115">
        <f>SUBTOTAL(9,F1745:F1745)</f>
        <v>165000</v>
      </c>
      <c r="G1746" s="128"/>
      <c r="H1746" s="107">
        <f>SUBTOTAL(9,H1745:H1745)</f>
        <v>1</v>
      </c>
      <c r="I1746" s="108">
        <f>SUBTOTAL(9,I1745:I1745)</f>
        <v>0</v>
      </c>
      <c r="J1746" s="31">
        <f>SUBTOTAL(9,J1745:J1745)</f>
        <v>0</v>
      </c>
      <c r="K1746" s="117">
        <f t="shared" si="73"/>
        <v>0</v>
      </c>
      <c r="L1746" s="107">
        <f>SUBTOTAL(9,L1745:L1745)</f>
        <v>0</v>
      </c>
      <c r="M1746" s="107">
        <f>SUBTOTAL(9,M1745:M1745)</f>
        <v>0</v>
      </c>
      <c r="N1746" s="56" t="str">
        <f t="shared" si="74"/>
        <v>AG Real Estate &amp; Associates</v>
      </c>
    </row>
    <row r="1747" spans="1:14" outlineLevel="2" x14ac:dyDescent="0.2">
      <c r="A1747" t="s">
        <v>795</v>
      </c>
      <c r="B1747" t="s">
        <v>1535</v>
      </c>
      <c r="C1747" s="3" t="s">
        <v>3358</v>
      </c>
      <c r="D1747" t="s">
        <v>1249</v>
      </c>
      <c r="E1747" s="102">
        <v>43616</v>
      </c>
      <c r="F1747" s="115">
        <v>403000</v>
      </c>
      <c r="G1747" s="107">
        <v>20190863</v>
      </c>
      <c r="H1747" s="107">
        <v>1</v>
      </c>
      <c r="I1747" s="108">
        <v>1</v>
      </c>
      <c r="J1747" s="31">
        <v>1</v>
      </c>
      <c r="K1747" s="117">
        <f t="shared" si="73"/>
        <v>1</v>
      </c>
      <c r="L1747" s="107">
        <v>0</v>
      </c>
      <c r="M1747" s="107">
        <v>0</v>
      </c>
      <c r="N1747" s="56" t="str">
        <f t="shared" si="74"/>
        <v>Camille Johnson, REALTORS</v>
      </c>
    </row>
    <row r="1748" spans="1:14" outlineLevel="2" x14ac:dyDescent="0.2">
      <c r="A1748" t="s">
        <v>795</v>
      </c>
      <c r="B1748" t="s">
        <v>1535</v>
      </c>
      <c r="C1748" t="s">
        <v>3104</v>
      </c>
      <c r="D1748" t="s">
        <v>6</v>
      </c>
      <c r="E1748" s="3">
        <v>43594</v>
      </c>
      <c r="F1748" s="115">
        <v>417000</v>
      </c>
      <c r="G1748" s="128">
        <v>20190685</v>
      </c>
      <c r="H1748" s="107">
        <v>1</v>
      </c>
      <c r="I1748" s="108">
        <v>1</v>
      </c>
      <c r="J1748" s="31">
        <v>0</v>
      </c>
      <c r="K1748" s="117">
        <f t="shared" si="73"/>
        <v>0</v>
      </c>
      <c r="L1748" s="107">
        <v>0</v>
      </c>
      <c r="M1748" s="107">
        <v>0</v>
      </c>
      <c r="N1748" s="56" t="str">
        <f t="shared" si="74"/>
        <v>Camille Johnson, REALTORS</v>
      </c>
    </row>
    <row r="1749" spans="1:14" outlineLevel="1" x14ac:dyDescent="0.2">
      <c r="A1749" s="29" t="s">
        <v>795</v>
      </c>
      <c r="F1749" s="115">
        <f>SUBTOTAL(9,F1747:F1748)</f>
        <v>820000</v>
      </c>
      <c r="G1749" s="128"/>
      <c r="H1749" s="107">
        <f>SUBTOTAL(9,H1747:H1748)</f>
        <v>2</v>
      </c>
      <c r="I1749" s="108">
        <f>SUBTOTAL(9,I1747:I1748)</f>
        <v>2</v>
      </c>
      <c r="J1749" s="31">
        <f>SUBTOTAL(9,J1747:J1748)</f>
        <v>1</v>
      </c>
      <c r="K1749" s="117">
        <f t="shared" si="73"/>
        <v>0.5</v>
      </c>
      <c r="L1749" s="107">
        <f>SUBTOTAL(9,L1747:L1748)</f>
        <v>0</v>
      </c>
      <c r="M1749" s="107">
        <f>SUBTOTAL(9,M1747:M1748)</f>
        <v>0</v>
      </c>
      <c r="N1749" s="56" t="str">
        <f t="shared" si="74"/>
        <v>Camille Johnson, REALTORS</v>
      </c>
    </row>
    <row r="1750" spans="1:14" outlineLevel="2" x14ac:dyDescent="0.2">
      <c r="A1750" t="s">
        <v>2059</v>
      </c>
      <c r="B1750" t="s">
        <v>1889</v>
      </c>
      <c r="C1750" s="3" t="s">
        <v>3156</v>
      </c>
      <c r="D1750" t="s">
        <v>6</v>
      </c>
      <c r="E1750" s="102">
        <v>43598</v>
      </c>
      <c r="F1750" s="115">
        <v>200000</v>
      </c>
      <c r="G1750" s="107" t="s">
        <v>838</v>
      </c>
      <c r="H1750" s="107">
        <v>1</v>
      </c>
      <c r="I1750" s="108">
        <v>0</v>
      </c>
      <c r="J1750" s="31">
        <v>1</v>
      </c>
      <c r="K1750" s="117">
        <f t="shared" si="73"/>
        <v>1</v>
      </c>
      <c r="L1750" s="107">
        <v>0</v>
      </c>
      <c r="M1750" s="107">
        <v>0</v>
      </c>
      <c r="N1750" s="56" t="str">
        <f t="shared" si="74"/>
        <v>The Triliji Group</v>
      </c>
    </row>
    <row r="1751" spans="1:14" outlineLevel="2" x14ac:dyDescent="0.2">
      <c r="A1751" t="s">
        <v>2059</v>
      </c>
      <c r="B1751" t="s">
        <v>1889</v>
      </c>
      <c r="C1751" s="3" t="s">
        <v>2536</v>
      </c>
      <c r="D1751" t="s">
        <v>123</v>
      </c>
      <c r="E1751" s="102">
        <v>43531</v>
      </c>
      <c r="F1751" s="115">
        <v>157900</v>
      </c>
      <c r="G1751" s="107" t="s">
        <v>838</v>
      </c>
      <c r="H1751" s="107">
        <v>1</v>
      </c>
      <c r="I1751" s="108">
        <v>0</v>
      </c>
      <c r="J1751" s="31">
        <v>1</v>
      </c>
      <c r="K1751" s="117">
        <f t="shared" si="73"/>
        <v>1</v>
      </c>
      <c r="L1751" s="107">
        <v>0</v>
      </c>
      <c r="M1751" s="107">
        <v>0</v>
      </c>
      <c r="N1751" s="56" t="str">
        <f t="shared" si="74"/>
        <v>The Triliji Group</v>
      </c>
    </row>
    <row r="1752" spans="1:14" outlineLevel="2" x14ac:dyDescent="0.2">
      <c r="A1752" t="s">
        <v>2059</v>
      </c>
      <c r="B1752" t="s">
        <v>1889</v>
      </c>
      <c r="C1752" s="3" t="s">
        <v>2995</v>
      </c>
      <c r="D1752" t="s">
        <v>1126</v>
      </c>
      <c r="E1752" s="102">
        <v>43584</v>
      </c>
      <c r="F1752" s="115">
        <v>479900</v>
      </c>
      <c r="G1752" s="107" t="s">
        <v>838</v>
      </c>
      <c r="H1752" s="107">
        <v>1</v>
      </c>
      <c r="I1752" s="108">
        <v>0</v>
      </c>
      <c r="J1752" s="31">
        <v>1</v>
      </c>
      <c r="K1752" s="117">
        <f t="shared" si="73"/>
        <v>1</v>
      </c>
      <c r="L1752" s="107">
        <v>0</v>
      </c>
      <c r="M1752" s="107">
        <v>0</v>
      </c>
      <c r="N1752" s="56" t="str">
        <f t="shared" si="74"/>
        <v>The Triliji Group</v>
      </c>
    </row>
    <row r="1753" spans="1:14" outlineLevel="2" x14ac:dyDescent="0.2">
      <c r="A1753" t="s">
        <v>2059</v>
      </c>
      <c r="B1753" t="s">
        <v>1889</v>
      </c>
      <c r="C1753" t="s">
        <v>2777</v>
      </c>
      <c r="D1753" t="s">
        <v>6</v>
      </c>
      <c r="E1753" s="3">
        <v>43558</v>
      </c>
      <c r="F1753" s="115">
        <v>93000</v>
      </c>
      <c r="G1753" s="12" t="s">
        <v>838</v>
      </c>
      <c r="H1753" s="107">
        <v>1</v>
      </c>
      <c r="I1753" s="108">
        <v>0</v>
      </c>
      <c r="J1753" s="31">
        <v>0</v>
      </c>
      <c r="K1753" s="117">
        <f t="shared" si="73"/>
        <v>0</v>
      </c>
      <c r="L1753" s="107">
        <v>0</v>
      </c>
      <c r="M1753" s="107">
        <v>0</v>
      </c>
      <c r="N1753" s="56" t="str">
        <f t="shared" si="74"/>
        <v>The Triliji Group</v>
      </c>
    </row>
    <row r="1754" spans="1:14" outlineLevel="2" x14ac:dyDescent="0.2">
      <c r="A1754" t="s">
        <v>2059</v>
      </c>
      <c r="B1754" t="s">
        <v>1889</v>
      </c>
      <c r="C1754" t="s">
        <v>2052</v>
      </c>
      <c r="D1754" t="s">
        <v>6</v>
      </c>
      <c r="E1754" s="3">
        <v>43614</v>
      </c>
      <c r="F1754" s="115">
        <v>114000</v>
      </c>
      <c r="G1754" s="128">
        <v>20190833</v>
      </c>
      <c r="H1754" s="107">
        <v>1</v>
      </c>
      <c r="I1754" s="108">
        <v>1</v>
      </c>
      <c r="J1754" s="31">
        <v>0</v>
      </c>
      <c r="K1754" s="117">
        <f t="shared" si="73"/>
        <v>0</v>
      </c>
      <c r="L1754" s="107">
        <v>0</v>
      </c>
      <c r="M1754" s="107">
        <v>0</v>
      </c>
      <c r="N1754" s="56" t="str">
        <f t="shared" si="74"/>
        <v>The Triliji Group</v>
      </c>
    </row>
    <row r="1755" spans="1:14" outlineLevel="2" x14ac:dyDescent="0.2">
      <c r="A1755" t="s">
        <v>2059</v>
      </c>
      <c r="B1755" t="s">
        <v>1889</v>
      </c>
      <c r="C1755" t="s">
        <v>2966</v>
      </c>
      <c r="D1755" t="s">
        <v>6</v>
      </c>
      <c r="E1755" s="3">
        <v>43581</v>
      </c>
      <c r="F1755" s="115">
        <v>273999</v>
      </c>
      <c r="G1755" s="128" t="s">
        <v>838</v>
      </c>
      <c r="H1755" s="107">
        <v>1</v>
      </c>
      <c r="I1755" s="108">
        <v>0</v>
      </c>
      <c r="J1755" s="31">
        <v>0</v>
      </c>
      <c r="K1755" s="117">
        <f t="shared" si="73"/>
        <v>0</v>
      </c>
      <c r="L1755" s="107">
        <v>0</v>
      </c>
      <c r="M1755" s="107">
        <v>0</v>
      </c>
      <c r="N1755" s="56" t="str">
        <f t="shared" si="74"/>
        <v>The Triliji Group</v>
      </c>
    </row>
    <row r="1756" spans="1:14" outlineLevel="1" x14ac:dyDescent="0.2">
      <c r="A1756" s="29" t="s">
        <v>2059</v>
      </c>
      <c r="F1756" s="115">
        <f>SUBTOTAL(9,F1750:F1755)</f>
        <v>1318799</v>
      </c>
      <c r="G1756" s="128"/>
      <c r="H1756" s="107">
        <f>SUBTOTAL(9,H1750:H1755)</f>
        <v>6</v>
      </c>
      <c r="I1756" s="108">
        <f>SUBTOTAL(9,I1750:I1755)</f>
        <v>1</v>
      </c>
      <c r="J1756" s="31">
        <f>SUBTOTAL(9,J1750:J1755)</f>
        <v>3</v>
      </c>
      <c r="K1756" s="117">
        <f t="shared" si="73"/>
        <v>0.5</v>
      </c>
      <c r="L1756" s="107">
        <f>SUBTOTAL(9,L1750:L1755)</f>
        <v>0</v>
      </c>
      <c r="M1756" s="107">
        <f>SUBTOTAL(9,M1750:M1755)</f>
        <v>0</v>
      </c>
      <c r="N1756" s="56" t="str">
        <f t="shared" si="74"/>
        <v>The Triliji Group</v>
      </c>
    </row>
    <row r="1757" spans="1:14" outlineLevel="2" x14ac:dyDescent="0.2">
      <c r="A1757" t="s">
        <v>812</v>
      </c>
      <c r="B1757" t="s">
        <v>1087</v>
      </c>
      <c r="C1757" s="3" t="s">
        <v>2008</v>
      </c>
      <c r="D1757" t="s">
        <v>6</v>
      </c>
      <c r="E1757" s="102">
        <v>43508</v>
      </c>
      <c r="F1757" s="115">
        <v>101000</v>
      </c>
      <c r="G1757" s="107" t="s">
        <v>838</v>
      </c>
      <c r="H1757" s="107">
        <v>1</v>
      </c>
      <c r="I1757" s="108">
        <v>0</v>
      </c>
      <c r="J1757" s="31">
        <v>1</v>
      </c>
      <c r="K1757" s="117">
        <f t="shared" si="73"/>
        <v>1</v>
      </c>
      <c r="L1757" s="107">
        <v>0</v>
      </c>
      <c r="M1757" s="107">
        <v>0</v>
      </c>
      <c r="N1757" s="56" t="str">
        <f t="shared" si="74"/>
        <v>Texas Premier Realty</v>
      </c>
    </row>
    <row r="1758" spans="1:14" outlineLevel="2" x14ac:dyDescent="0.2">
      <c r="A1758" t="s">
        <v>812</v>
      </c>
      <c r="B1758" t="s">
        <v>1099</v>
      </c>
      <c r="C1758" s="3" t="s">
        <v>3277</v>
      </c>
      <c r="D1758" t="s">
        <v>6</v>
      </c>
      <c r="E1758" s="102">
        <v>43609</v>
      </c>
      <c r="F1758" s="115">
        <v>170000</v>
      </c>
      <c r="G1758" s="107">
        <v>20190748</v>
      </c>
      <c r="H1758" s="107">
        <v>1</v>
      </c>
      <c r="I1758" s="108">
        <v>1</v>
      </c>
      <c r="J1758" s="31">
        <v>1</v>
      </c>
      <c r="K1758" s="117">
        <f t="shared" si="73"/>
        <v>1</v>
      </c>
      <c r="L1758" s="107">
        <v>0</v>
      </c>
      <c r="M1758" s="107">
        <v>0</v>
      </c>
      <c r="N1758" s="56" t="str">
        <f t="shared" si="74"/>
        <v>Keller Williams Realty - Waco</v>
      </c>
    </row>
    <row r="1759" spans="1:14" outlineLevel="2" x14ac:dyDescent="0.2">
      <c r="A1759" t="s">
        <v>812</v>
      </c>
      <c r="B1759" t="s">
        <v>1099</v>
      </c>
      <c r="C1759" t="s">
        <v>2833</v>
      </c>
      <c r="D1759" t="s">
        <v>6</v>
      </c>
      <c r="E1759" s="3">
        <v>43565</v>
      </c>
      <c r="F1759" s="115">
        <v>78000</v>
      </c>
      <c r="G1759" s="12" t="s">
        <v>838</v>
      </c>
      <c r="H1759" s="107">
        <v>1</v>
      </c>
      <c r="I1759" s="108">
        <v>0</v>
      </c>
      <c r="J1759" s="31">
        <v>0</v>
      </c>
      <c r="K1759" s="117">
        <f t="shared" si="73"/>
        <v>0</v>
      </c>
      <c r="L1759" s="107">
        <v>0</v>
      </c>
      <c r="M1759" s="107">
        <v>0</v>
      </c>
      <c r="N1759" s="56" t="str">
        <f t="shared" si="74"/>
        <v>Keller Williams Realty - Waco</v>
      </c>
    </row>
    <row r="1760" spans="1:14" outlineLevel="2" x14ac:dyDescent="0.2">
      <c r="A1760" t="s">
        <v>812</v>
      </c>
      <c r="B1760" t="s">
        <v>1099</v>
      </c>
      <c r="C1760" t="s">
        <v>3130</v>
      </c>
      <c r="D1760" t="s">
        <v>6</v>
      </c>
      <c r="E1760" s="3">
        <v>43595</v>
      </c>
      <c r="F1760" s="115">
        <v>83000</v>
      </c>
      <c r="G1760" s="12" t="s">
        <v>838</v>
      </c>
      <c r="H1760" s="107">
        <v>1</v>
      </c>
      <c r="I1760" s="108">
        <v>0</v>
      </c>
      <c r="J1760" s="31">
        <v>0</v>
      </c>
      <c r="K1760" s="117">
        <f t="shared" si="73"/>
        <v>0</v>
      </c>
      <c r="L1760" s="107">
        <v>0</v>
      </c>
      <c r="M1760" s="107">
        <v>0</v>
      </c>
      <c r="N1760" s="56" t="str">
        <f t="shared" si="74"/>
        <v>Keller Williams Realty - Waco</v>
      </c>
    </row>
    <row r="1761" spans="1:14" outlineLevel="1" x14ac:dyDescent="0.2">
      <c r="A1761" s="29" t="s">
        <v>812</v>
      </c>
      <c r="F1761" s="115">
        <f>SUBTOTAL(9,F1757:F1760)</f>
        <v>432000</v>
      </c>
      <c r="G1761" s="12"/>
      <c r="H1761" s="107">
        <f>SUBTOTAL(9,H1757:H1760)</f>
        <v>4</v>
      </c>
      <c r="I1761" s="108">
        <f>SUBTOTAL(9,I1757:I1760)</f>
        <v>1</v>
      </c>
      <c r="J1761" s="31">
        <f>SUBTOTAL(9,J1757:J1760)</f>
        <v>2</v>
      </c>
      <c r="K1761" s="117">
        <f t="shared" si="73"/>
        <v>0.5</v>
      </c>
      <c r="L1761" s="107">
        <f>SUBTOTAL(9,L1757:L1760)</f>
        <v>0</v>
      </c>
      <c r="M1761" s="107">
        <f>SUBTOTAL(9,M1757:M1760)</f>
        <v>0</v>
      </c>
      <c r="N1761" s="56" t="str">
        <f t="shared" si="74"/>
        <v>Keller Williams Realty - Waco</v>
      </c>
    </row>
    <row r="1762" spans="1:14" outlineLevel="2" x14ac:dyDescent="0.2">
      <c r="A1762" t="s">
        <v>2014</v>
      </c>
      <c r="B1762" t="s">
        <v>1180</v>
      </c>
      <c r="C1762" s="3" t="s">
        <v>3055</v>
      </c>
      <c r="D1762" t="s">
        <v>6</v>
      </c>
      <c r="E1762" s="102">
        <v>43588</v>
      </c>
      <c r="F1762" s="115">
        <v>76000</v>
      </c>
      <c r="G1762" s="107" t="s">
        <v>838</v>
      </c>
      <c r="H1762" s="107">
        <v>1</v>
      </c>
      <c r="I1762" s="108">
        <v>0</v>
      </c>
      <c r="J1762" s="31">
        <v>1</v>
      </c>
      <c r="K1762" s="117">
        <f t="shared" si="73"/>
        <v>1</v>
      </c>
      <c r="L1762" s="107">
        <v>0</v>
      </c>
      <c r="M1762" s="107">
        <v>0</v>
      </c>
      <c r="N1762" s="56" t="str">
        <f t="shared" si="74"/>
        <v>Greater Waco Realty, Inc.</v>
      </c>
    </row>
    <row r="1763" spans="1:14" outlineLevel="2" x14ac:dyDescent="0.2">
      <c r="A1763" t="s">
        <v>2014</v>
      </c>
      <c r="B1763" t="s">
        <v>1180</v>
      </c>
      <c r="C1763" s="3" t="s">
        <v>3109</v>
      </c>
      <c r="D1763" t="s">
        <v>216</v>
      </c>
      <c r="E1763" s="102">
        <v>43595</v>
      </c>
      <c r="F1763" s="115">
        <v>234900</v>
      </c>
      <c r="G1763" s="107" t="s">
        <v>838</v>
      </c>
      <c r="H1763" s="107">
        <v>1</v>
      </c>
      <c r="I1763" s="108">
        <v>0</v>
      </c>
      <c r="J1763" s="31">
        <v>1</v>
      </c>
      <c r="K1763" s="117">
        <f t="shared" si="73"/>
        <v>1</v>
      </c>
      <c r="L1763" s="107">
        <v>0</v>
      </c>
      <c r="M1763" s="107">
        <v>0</v>
      </c>
      <c r="N1763" s="56" t="str">
        <f t="shared" si="74"/>
        <v>Greater Waco Realty, Inc.</v>
      </c>
    </row>
    <row r="1764" spans="1:14" outlineLevel="2" x14ac:dyDescent="0.2">
      <c r="A1764" t="s">
        <v>2014</v>
      </c>
      <c r="B1764" t="s">
        <v>1180</v>
      </c>
      <c r="C1764" s="3" t="s">
        <v>2362</v>
      </c>
      <c r="D1764" t="s">
        <v>6</v>
      </c>
      <c r="E1764" s="102">
        <v>43510</v>
      </c>
      <c r="F1764" s="115">
        <v>189000</v>
      </c>
      <c r="G1764" s="107" t="s">
        <v>838</v>
      </c>
      <c r="H1764" s="107">
        <v>1</v>
      </c>
      <c r="I1764" s="108">
        <v>0</v>
      </c>
      <c r="J1764" s="31">
        <v>1</v>
      </c>
      <c r="K1764" s="117">
        <f t="shared" si="73"/>
        <v>1</v>
      </c>
      <c r="L1764" s="107">
        <v>0</v>
      </c>
      <c r="M1764" s="107">
        <v>0</v>
      </c>
      <c r="N1764" s="56" t="str">
        <f t="shared" si="74"/>
        <v>Greater Waco Realty, Inc.</v>
      </c>
    </row>
    <row r="1765" spans="1:14" outlineLevel="2" x14ac:dyDescent="0.2">
      <c r="A1765" t="s">
        <v>2014</v>
      </c>
      <c r="B1765" t="s">
        <v>1180</v>
      </c>
      <c r="C1765" s="3" t="s">
        <v>2363</v>
      </c>
      <c r="D1765" t="s">
        <v>6</v>
      </c>
      <c r="E1765" s="102">
        <v>43510</v>
      </c>
      <c r="F1765" s="115">
        <v>187000</v>
      </c>
      <c r="G1765" s="107" t="s">
        <v>838</v>
      </c>
      <c r="H1765" s="107">
        <v>1</v>
      </c>
      <c r="I1765" s="108">
        <v>0</v>
      </c>
      <c r="J1765" s="31">
        <v>1</v>
      </c>
      <c r="K1765" s="117">
        <f t="shared" si="73"/>
        <v>1</v>
      </c>
      <c r="L1765" s="107">
        <v>0</v>
      </c>
      <c r="M1765" s="107">
        <v>0</v>
      </c>
      <c r="N1765" s="56" t="str">
        <f t="shared" si="74"/>
        <v>Greater Waco Realty, Inc.</v>
      </c>
    </row>
    <row r="1766" spans="1:14" outlineLevel="2" x14ac:dyDescent="0.2">
      <c r="A1766" t="s">
        <v>2014</v>
      </c>
      <c r="B1766" t="s">
        <v>1180</v>
      </c>
      <c r="C1766" s="3" t="s">
        <v>2405</v>
      </c>
      <c r="D1766" t="s">
        <v>6</v>
      </c>
      <c r="E1766" s="102">
        <v>43517</v>
      </c>
      <c r="F1766" s="115">
        <v>75000</v>
      </c>
      <c r="G1766" s="107" t="s">
        <v>838</v>
      </c>
      <c r="H1766" s="107">
        <v>1</v>
      </c>
      <c r="I1766" s="108">
        <v>0</v>
      </c>
      <c r="J1766" s="31">
        <v>1</v>
      </c>
      <c r="K1766" s="117">
        <f t="shared" si="73"/>
        <v>1</v>
      </c>
      <c r="L1766" s="107">
        <v>0</v>
      </c>
      <c r="M1766" s="107">
        <v>0</v>
      </c>
      <c r="N1766" s="56" t="str">
        <f t="shared" si="74"/>
        <v>Greater Waco Realty, Inc.</v>
      </c>
    </row>
    <row r="1767" spans="1:14" outlineLevel="2" x14ac:dyDescent="0.2">
      <c r="A1767" t="s">
        <v>2014</v>
      </c>
      <c r="B1767" t="s">
        <v>1180</v>
      </c>
      <c r="C1767" s="3" t="s">
        <v>2574</v>
      </c>
      <c r="D1767" t="s">
        <v>6</v>
      </c>
      <c r="E1767" s="102">
        <v>43535</v>
      </c>
      <c r="F1767" s="115">
        <v>102000</v>
      </c>
      <c r="G1767" s="107" t="s">
        <v>838</v>
      </c>
      <c r="H1767" s="107">
        <v>1</v>
      </c>
      <c r="I1767" s="108">
        <v>0</v>
      </c>
      <c r="J1767" s="31">
        <v>1</v>
      </c>
      <c r="K1767" s="117">
        <f t="shared" si="73"/>
        <v>1</v>
      </c>
      <c r="L1767" s="107">
        <v>0</v>
      </c>
      <c r="M1767" s="107">
        <v>0</v>
      </c>
      <c r="N1767" s="56" t="str">
        <f t="shared" si="74"/>
        <v>Greater Waco Realty, Inc.</v>
      </c>
    </row>
    <row r="1768" spans="1:14" outlineLevel="2" x14ac:dyDescent="0.2">
      <c r="A1768" t="s">
        <v>2014</v>
      </c>
      <c r="B1768" t="s">
        <v>1180</v>
      </c>
      <c r="C1768" t="s">
        <v>2598</v>
      </c>
      <c r="D1768" t="s">
        <v>6</v>
      </c>
      <c r="E1768" s="3">
        <v>43538</v>
      </c>
      <c r="F1768" s="115">
        <v>79000</v>
      </c>
      <c r="G1768" s="12" t="s">
        <v>838</v>
      </c>
      <c r="H1768" s="107">
        <v>1</v>
      </c>
      <c r="I1768" s="108">
        <v>0</v>
      </c>
      <c r="J1768" s="31">
        <v>0</v>
      </c>
      <c r="K1768" s="117">
        <f t="shared" si="73"/>
        <v>0</v>
      </c>
      <c r="L1768" s="107">
        <v>0</v>
      </c>
      <c r="M1768" s="107">
        <v>0</v>
      </c>
      <c r="N1768" s="56" t="str">
        <f t="shared" si="74"/>
        <v>Greater Waco Realty, Inc.</v>
      </c>
    </row>
    <row r="1769" spans="1:14" outlineLevel="2" x14ac:dyDescent="0.2">
      <c r="A1769" t="s">
        <v>2014</v>
      </c>
      <c r="B1769" t="s">
        <v>1180</v>
      </c>
      <c r="C1769" t="s">
        <v>3137</v>
      </c>
      <c r="D1769" t="s">
        <v>6</v>
      </c>
      <c r="E1769" s="3">
        <v>43595</v>
      </c>
      <c r="F1769" s="115">
        <v>213000</v>
      </c>
      <c r="G1769" s="128" t="s">
        <v>838</v>
      </c>
      <c r="H1769" s="107">
        <v>1</v>
      </c>
      <c r="I1769" s="108">
        <v>0</v>
      </c>
      <c r="J1769" s="31">
        <v>0</v>
      </c>
      <c r="K1769" s="117">
        <f t="shared" si="73"/>
        <v>0</v>
      </c>
      <c r="L1769" s="107">
        <v>0</v>
      </c>
      <c r="M1769" s="107">
        <v>0</v>
      </c>
      <c r="N1769" s="56" t="str">
        <f t="shared" si="74"/>
        <v>Greater Waco Realty, Inc.</v>
      </c>
    </row>
    <row r="1770" spans="1:14" outlineLevel="2" x14ac:dyDescent="0.2">
      <c r="A1770" t="s">
        <v>2014</v>
      </c>
      <c r="B1770" t="s">
        <v>1180</v>
      </c>
      <c r="C1770" t="s">
        <v>3178</v>
      </c>
      <c r="D1770" t="s">
        <v>1249</v>
      </c>
      <c r="E1770" s="3">
        <v>43600</v>
      </c>
      <c r="F1770" s="115">
        <v>263000</v>
      </c>
      <c r="G1770" s="128" t="s">
        <v>838</v>
      </c>
      <c r="H1770" s="107">
        <v>1</v>
      </c>
      <c r="I1770" s="108">
        <v>0</v>
      </c>
      <c r="J1770" s="31">
        <v>0</v>
      </c>
      <c r="K1770" s="117">
        <f t="shared" si="73"/>
        <v>0</v>
      </c>
      <c r="L1770" s="107">
        <v>0</v>
      </c>
      <c r="M1770" s="107">
        <v>0</v>
      </c>
      <c r="N1770" s="56" t="str">
        <f t="shared" si="74"/>
        <v>Greater Waco Realty, Inc.</v>
      </c>
    </row>
    <row r="1771" spans="1:14" outlineLevel="1" x14ac:dyDescent="0.2">
      <c r="A1771" s="29" t="s">
        <v>2014</v>
      </c>
      <c r="F1771" s="115">
        <f>SUBTOTAL(9,F1762:F1770)</f>
        <v>1418900</v>
      </c>
      <c r="G1771" s="128"/>
      <c r="H1771" s="107">
        <f>SUBTOTAL(9,H1762:H1770)</f>
        <v>9</v>
      </c>
      <c r="I1771" s="108">
        <f>SUBTOTAL(9,I1762:I1770)</f>
        <v>0</v>
      </c>
      <c r="J1771" s="31">
        <f>SUBTOTAL(9,J1762:J1770)</f>
        <v>6</v>
      </c>
      <c r="K1771" s="117">
        <f t="shared" si="73"/>
        <v>0.66666666666666663</v>
      </c>
      <c r="L1771" s="107">
        <f>SUBTOTAL(9,L1762:L1770)</f>
        <v>0</v>
      </c>
      <c r="M1771" s="107">
        <f>SUBTOTAL(9,M1762:M1770)</f>
        <v>0</v>
      </c>
      <c r="N1771" s="56" t="str">
        <f t="shared" si="74"/>
        <v>Greater Waco Realty, Inc.</v>
      </c>
    </row>
    <row r="1772" spans="1:14" outlineLevel="2" x14ac:dyDescent="0.2">
      <c r="A1772" t="s">
        <v>314</v>
      </c>
      <c r="B1772" t="s">
        <v>1840</v>
      </c>
      <c r="C1772" s="3" t="s">
        <v>1071</v>
      </c>
      <c r="D1772" t="s">
        <v>6</v>
      </c>
      <c r="E1772" s="102">
        <v>43529</v>
      </c>
      <c r="F1772" s="115">
        <v>205000</v>
      </c>
      <c r="G1772" s="107" t="s">
        <v>838</v>
      </c>
      <c r="H1772" s="107">
        <v>1</v>
      </c>
      <c r="I1772" s="108">
        <v>0</v>
      </c>
      <c r="J1772" s="31">
        <v>1</v>
      </c>
      <c r="K1772" s="117">
        <f t="shared" si="73"/>
        <v>1</v>
      </c>
      <c r="L1772" s="107">
        <v>0</v>
      </c>
      <c r="M1772" s="107">
        <v>0</v>
      </c>
      <c r="N1772" s="56" t="str">
        <f t="shared" si="74"/>
        <v>Kelly, Realtors</v>
      </c>
    </row>
    <row r="1773" spans="1:14" outlineLevel="2" x14ac:dyDescent="0.2">
      <c r="A1773" t="s">
        <v>314</v>
      </c>
      <c r="B1773" t="s">
        <v>1840</v>
      </c>
      <c r="C1773" s="3" t="s">
        <v>2934</v>
      </c>
      <c r="D1773" t="s">
        <v>216</v>
      </c>
      <c r="E1773" s="102">
        <v>43577</v>
      </c>
      <c r="F1773" s="115">
        <v>202000</v>
      </c>
      <c r="G1773" s="107" t="s">
        <v>838</v>
      </c>
      <c r="H1773" s="107">
        <v>1</v>
      </c>
      <c r="I1773" s="108">
        <v>0</v>
      </c>
      <c r="J1773" s="31">
        <v>1</v>
      </c>
      <c r="K1773" s="117">
        <f t="shared" si="73"/>
        <v>1</v>
      </c>
      <c r="L1773" s="107">
        <v>0</v>
      </c>
      <c r="M1773" s="107">
        <v>0</v>
      </c>
      <c r="N1773" s="56" t="str">
        <f t="shared" si="74"/>
        <v>Kelly, Realtors</v>
      </c>
    </row>
    <row r="1774" spans="1:14" outlineLevel="2" x14ac:dyDescent="0.2">
      <c r="A1774" t="s">
        <v>314</v>
      </c>
      <c r="B1774" t="s">
        <v>1840</v>
      </c>
      <c r="C1774" s="3" t="s">
        <v>2105</v>
      </c>
      <c r="D1774" t="s">
        <v>425</v>
      </c>
      <c r="E1774" s="102">
        <v>43469</v>
      </c>
      <c r="F1774" s="115">
        <v>186000</v>
      </c>
      <c r="G1774" s="107" t="s">
        <v>838</v>
      </c>
      <c r="H1774" s="107">
        <v>1</v>
      </c>
      <c r="I1774" s="108">
        <v>0</v>
      </c>
      <c r="J1774" s="31">
        <v>1</v>
      </c>
      <c r="K1774" s="117">
        <f t="shared" si="73"/>
        <v>1</v>
      </c>
      <c r="L1774" s="107">
        <v>0</v>
      </c>
      <c r="M1774" s="107">
        <v>0</v>
      </c>
      <c r="N1774" s="56" t="str">
        <f t="shared" si="74"/>
        <v>Kelly, Realtors</v>
      </c>
    </row>
    <row r="1775" spans="1:14" outlineLevel="1" x14ac:dyDescent="0.2">
      <c r="A1775" s="29" t="s">
        <v>314</v>
      </c>
      <c r="C1775" s="3"/>
      <c r="E1775" s="102"/>
      <c r="F1775" s="115">
        <f>SUBTOTAL(9,F1772:F1774)</f>
        <v>593000</v>
      </c>
      <c r="G1775" s="107"/>
      <c r="H1775" s="107">
        <f>SUBTOTAL(9,H1772:H1774)</f>
        <v>3</v>
      </c>
      <c r="I1775" s="108">
        <f>SUBTOTAL(9,I1772:I1774)</f>
        <v>0</v>
      </c>
      <c r="J1775" s="31">
        <f>SUBTOTAL(9,J1772:J1774)</f>
        <v>3</v>
      </c>
      <c r="K1775" s="117">
        <f t="shared" si="73"/>
        <v>1</v>
      </c>
      <c r="L1775" s="107">
        <f>SUBTOTAL(9,L1772:L1774)</f>
        <v>0</v>
      </c>
      <c r="M1775" s="107">
        <f>SUBTOTAL(9,M1772:M1774)</f>
        <v>0</v>
      </c>
      <c r="N1775" s="56" t="str">
        <f t="shared" si="74"/>
        <v>Kelly, Realtors</v>
      </c>
    </row>
    <row r="1776" spans="1:14" outlineLevel="2" x14ac:dyDescent="0.2">
      <c r="A1776" t="s">
        <v>1891</v>
      </c>
      <c r="B1776" t="s">
        <v>1036</v>
      </c>
      <c r="C1776" s="3" t="s">
        <v>2701</v>
      </c>
      <c r="D1776" t="s">
        <v>426</v>
      </c>
      <c r="E1776" s="102">
        <v>43549</v>
      </c>
      <c r="F1776" s="115">
        <v>40000</v>
      </c>
      <c r="G1776" s="107" t="s">
        <v>838</v>
      </c>
      <c r="H1776" s="107">
        <v>1</v>
      </c>
      <c r="I1776" s="108">
        <v>0</v>
      </c>
      <c r="J1776" s="31">
        <v>1</v>
      </c>
      <c r="K1776" s="117">
        <f t="shared" si="73"/>
        <v>1</v>
      </c>
      <c r="L1776" s="107">
        <v>0</v>
      </c>
      <c r="M1776" s="107">
        <v>0</v>
      </c>
      <c r="N1776" s="56" t="str">
        <f t="shared" si="74"/>
        <v>Bentwood Realty</v>
      </c>
    </row>
    <row r="1777" spans="1:14" outlineLevel="2" x14ac:dyDescent="0.2">
      <c r="A1777" t="s">
        <v>1891</v>
      </c>
      <c r="B1777" t="s">
        <v>1036</v>
      </c>
      <c r="C1777" s="3" t="s">
        <v>3087</v>
      </c>
      <c r="D1777" t="s">
        <v>6</v>
      </c>
      <c r="E1777" s="102">
        <v>43592</v>
      </c>
      <c r="F1777" s="115">
        <v>149900</v>
      </c>
      <c r="G1777" s="107">
        <v>20190738</v>
      </c>
      <c r="H1777" s="107">
        <v>1</v>
      </c>
      <c r="I1777" s="108">
        <v>1</v>
      </c>
      <c r="J1777" s="31">
        <v>1</v>
      </c>
      <c r="K1777" s="117">
        <f t="shared" si="73"/>
        <v>1</v>
      </c>
      <c r="L1777" s="107">
        <v>0</v>
      </c>
      <c r="M1777" s="107">
        <v>0</v>
      </c>
      <c r="N1777" s="56" t="str">
        <f t="shared" si="74"/>
        <v>Bentwood Realty</v>
      </c>
    </row>
    <row r="1778" spans="1:14" outlineLevel="2" x14ac:dyDescent="0.2">
      <c r="A1778" t="s">
        <v>1891</v>
      </c>
      <c r="B1778" t="s">
        <v>1036</v>
      </c>
      <c r="C1778" s="3" t="s">
        <v>2199</v>
      </c>
      <c r="D1778" t="s">
        <v>1126</v>
      </c>
      <c r="E1778" s="102">
        <v>43487</v>
      </c>
      <c r="F1778" s="115">
        <v>112000</v>
      </c>
      <c r="G1778" s="107" t="s">
        <v>838</v>
      </c>
      <c r="H1778" s="107">
        <v>1</v>
      </c>
      <c r="I1778" s="108">
        <v>0</v>
      </c>
      <c r="J1778" s="31">
        <v>1</v>
      </c>
      <c r="K1778" s="117">
        <f t="shared" si="73"/>
        <v>1</v>
      </c>
      <c r="L1778" s="107">
        <v>0</v>
      </c>
      <c r="M1778" s="107">
        <v>0</v>
      </c>
      <c r="N1778" s="56" t="str">
        <f t="shared" si="74"/>
        <v>Bentwood Realty</v>
      </c>
    </row>
    <row r="1779" spans="1:14" outlineLevel="2" x14ac:dyDescent="0.2">
      <c r="A1779" t="s">
        <v>1891</v>
      </c>
      <c r="B1779" t="s">
        <v>1036</v>
      </c>
      <c r="C1779" s="3" t="s">
        <v>3204</v>
      </c>
      <c r="D1779" t="s">
        <v>6</v>
      </c>
      <c r="E1779" s="102">
        <v>43605</v>
      </c>
      <c r="F1779" s="115">
        <v>23000</v>
      </c>
      <c r="G1779" s="107" t="s">
        <v>838</v>
      </c>
      <c r="H1779" s="107">
        <v>1</v>
      </c>
      <c r="I1779" s="108">
        <v>0</v>
      </c>
      <c r="J1779" s="31">
        <v>1</v>
      </c>
      <c r="K1779" s="117">
        <f t="shared" si="73"/>
        <v>1</v>
      </c>
      <c r="L1779" s="107">
        <v>0</v>
      </c>
      <c r="M1779" s="107">
        <v>0</v>
      </c>
      <c r="N1779" s="56" t="str">
        <f t="shared" si="74"/>
        <v>Bentwood Realty</v>
      </c>
    </row>
    <row r="1780" spans="1:14" outlineLevel="2" x14ac:dyDescent="0.2">
      <c r="A1780" t="s">
        <v>1891</v>
      </c>
      <c r="B1780" t="s">
        <v>1036</v>
      </c>
      <c r="C1780" s="3" t="s">
        <v>2400</v>
      </c>
      <c r="D1780" t="s">
        <v>6</v>
      </c>
      <c r="E1780" s="102">
        <v>43516</v>
      </c>
      <c r="F1780" s="115">
        <v>7999</v>
      </c>
      <c r="G1780" s="107" t="s">
        <v>838</v>
      </c>
      <c r="H1780" s="107">
        <v>1</v>
      </c>
      <c r="I1780" s="108">
        <v>0</v>
      </c>
      <c r="J1780" s="31">
        <v>1</v>
      </c>
      <c r="K1780" s="117">
        <f t="shared" si="73"/>
        <v>1</v>
      </c>
      <c r="L1780" s="107">
        <v>0</v>
      </c>
      <c r="M1780" s="107">
        <v>0</v>
      </c>
      <c r="N1780" s="56" t="str">
        <f t="shared" si="74"/>
        <v>Bentwood Realty</v>
      </c>
    </row>
    <row r="1781" spans="1:14" outlineLevel="2" x14ac:dyDescent="0.2">
      <c r="A1781" t="s">
        <v>1891</v>
      </c>
      <c r="B1781" t="s">
        <v>1036</v>
      </c>
      <c r="C1781" s="3" t="s">
        <v>2633</v>
      </c>
      <c r="D1781" t="s">
        <v>6</v>
      </c>
      <c r="E1781" s="102">
        <v>43543</v>
      </c>
      <c r="F1781" s="115">
        <v>37000</v>
      </c>
      <c r="G1781" s="107">
        <v>20190521</v>
      </c>
      <c r="H1781" s="107">
        <v>1</v>
      </c>
      <c r="I1781" s="108">
        <v>1</v>
      </c>
      <c r="J1781" s="31">
        <v>1</v>
      </c>
      <c r="K1781" s="117">
        <f t="shared" si="73"/>
        <v>1</v>
      </c>
      <c r="L1781" s="107">
        <v>0</v>
      </c>
      <c r="M1781" s="107">
        <v>0</v>
      </c>
      <c r="N1781" s="56" t="str">
        <f t="shared" si="74"/>
        <v>Bentwood Realty</v>
      </c>
    </row>
    <row r="1782" spans="1:14" outlineLevel="1" x14ac:dyDescent="0.2">
      <c r="A1782" s="29" t="s">
        <v>1891</v>
      </c>
      <c r="C1782" s="3"/>
      <c r="E1782" s="102"/>
      <c r="F1782" s="115">
        <f>SUBTOTAL(9,F1776:F1781)</f>
        <v>369899</v>
      </c>
      <c r="G1782" s="107"/>
      <c r="H1782" s="107">
        <f>SUBTOTAL(9,H1776:H1781)</f>
        <v>6</v>
      </c>
      <c r="I1782" s="108">
        <f>SUBTOTAL(9,I1776:I1781)</f>
        <v>2</v>
      </c>
      <c r="J1782" s="31">
        <f>SUBTOTAL(9,J1776:J1781)</f>
        <v>6</v>
      </c>
      <c r="K1782" s="117">
        <f t="shared" si="73"/>
        <v>1</v>
      </c>
      <c r="L1782" s="107">
        <f>SUBTOTAL(9,L1776:L1781)</f>
        <v>0</v>
      </c>
      <c r="M1782" s="107">
        <f>SUBTOTAL(9,M1776:M1781)</f>
        <v>0</v>
      </c>
      <c r="N1782" s="56" t="str">
        <f t="shared" si="74"/>
        <v>Bentwood Realty</v>
      </c>
    </row>
    <row r="1783" spans="1:14" outlineLevel="2" x14ac:dyDescent="0.2">
      <c r="A1783" t="s">
        <v>145</v>
      </c>
      <c r="B1783" t="s">
        <v>1842</v>
      </c>
      <c r="C1783" s="3" t="s">
        <v>3359</v>
      </c>
      <c r="D1783" t="s">
        <v>7</v>
      </c>
      <c r="E1783" s="102">
        <v>43616</v>
      </c>
      <c r="F1783" s="115">
        <v>352950</v>
      </c>
      <c r="G1783" s="107" t="s">
        <v>838</v>
      </c>
      <c r="H1783" s="107">
        <v>1</v>
      </c>
      <c r="I1783" s="108">
        <v>0</v>
      </c>
      <c r="J1783" s="31">
        <v>1</v>
      </c>
      <c r="K1783" s="117">
        <f t="shared" si="73"/>
        <v>1</v>
      </c>
      <c r="L1783" s="107">
        <v>0</v>
      </c>
      <c r="M1783" s="107">
        <v>0</v>
      </c>
      <c r="N1783" s="56" t="str">
        <f t="shared" si="74"/>
        <v>Coldwell Banker Apex, REALTORS</v>
      </c>
    </row>
    <row r="1784" spans="1:14" outlineLevel="2" x14ac:dyDescent="0.2">
      <c r="A1784" t="s">
        <v>145</v>
      </c>
      <c r="B1784" t="s">
        <v>1842</v>
      </c>
      <c r="C1784" s="3" t="s">
        <v>2448</v>
      </c>
      <c r="D1784" t="s">
        <v>123</v>
      </c>
      <c r="E1784" s="102">
        <v>43523</v>
      </c>
      <c r="F1784" s="115">
        <v>185000</v>
      </c>
      <c r="G1784" s="107">
        <v>20190217</v>
      </c>
      <c r="H1784" s="107">
        <v>1</v>
      </c>
      <c r="I1784" s="108">
        <v>1</v>
      </c>
      <c r="J1784" s="31">
        <v>1</v>
      </c>
      <c r="K1784" s="117">
        <f t="shared" si="73"/>
        <v>1</v>
      </c>
      <c r="L1784" s="107">
        <v>0</v>
      </c>
      <c r="M1784" s="107">
        <v>0</v>
      </c>
      <c r="N1784" s="56" t="str">
        <f t="shared" si="74"/>
        <v>Coldwell Banker Apex, REALTORS</v>
      </c>
    </row>
    <row r="1785" spans="1:14" outlineLevel="2" x14ac:dyDescent="0.2">
      <c r="A1785" t="s">
        <v>145</v>
      </c>
      <c r="B1785" t="s">
        <v>1842</v>
      </c>
      <c r="C1785" s="3" t="s">
        <v>2959</v>
      </c>
      <c r="D1785" t="s">
        <v>1126</v>
      </c>
      <c r="E1785" s="102">
        <v>43580</v>
      </c>
      <c r="F1785" s="115">
        <v>232000</v>
      </c>
      <c r="G1785" s="107" t="s">
        <v>838</v>
      </c>
      <c r="H1785" s="107">
        <v>1</v>
      </c>
      <c r="I1785" s="108">
        <v>0</v>
      </c>
      <c r="J1785" s="31">
        <v>1</v>
      </c>
      <c r="K1785" s="117">
        <f t="shared" si="73"/>
        <v>1</v>
      </c>
      <c r="L1785" s="107">
        <v>0</v>
      </c>
      <c r="M1785" s="107">
        <v>0</v>
      </c>
      <c r="N1785" s="56" t="str">
        <f t="shared" si="74"/>
        <v>Coldwell Banker Apex, REALTORS</v>
      </c>
    </row>
    <row r="1786" spans="1:14" outlineLevel="2" x14ac:dyDescent="0.2">
      <c r="A1786" t="s">
        <v>145</v>
      </c>
      <c r="B1786" t="s">
        <v>1842</v>
      </c>
      <c r="C1786" s="3" t="s">
        <v>2553</v>
      </c>
      <c r="D1786" t="s">
        <v>123</v>
      </c>
      <c r="E1786" s="102">
        <v>43532</v>
      </c>
      <c r="F1786" s="115">
        <v>186000</v>
      </c>
      <c r="G1786" s="107">
        <v>20190198</v>
      </c>
      <c r="H1786" s="107">
        <v>1</v>
      </c>
      <c r="I1786" s="108">
        <v>1</v>
      </c>
      <c r="J1786" s="31">
        <v>1</v>
      </c>
      <c r="K1786" s="117">
        <f t="shared" si="73"/>
        <v>1</v>
      </c>
      <c r="L1786" s="107">
        <v>0</v>
      </c>
      <c r="M1786" s="107">
        <v>0</v>
      </c>
      <c r="N1786" s="56" t="str">
        <f t="shared" si="74"/>
        <v>Coldwell Banker Apex, REALTORS</v>
      </c>
    </row>
    <row r="1787" spans="1:14" outlineLevel="2" x14ac:dyDescent="0.2">
      <c r="A1787" t="s">
        <v>145</v>
      </c>
      <c r="B1787" t="s">
        <v>1842</v>
      </c>
      <c r="C1787" t="s">
        <v>3171</v>
      </c>
      <c r="D1787" t="s">
        <v>123</v>
      </c>
      <c r="E1787" s="3">
        <v>43600</v>
      </c>
      <c r="F1787" s="115">
        <v>170000</v>
      </c>
      <c r="G1787" s="128" t="s">
        <v>838</v>
      </c>
      <c r="H1787" s="107">
        <v>1</v>
      </c>
      <c r="I1787" s="108">
        <v>0</v>
      </c>
      <c r="J1787" s="31">
        <v>0</v>
      </c>
      <c r="K1787" s="117">
        <f t="shared" si="73"/>
        <v>0</v>
      </c>
      <c r="L1787" s="107">
        <v>0</v>
      </c>
      <c r="M1787" s="107">
        <v>0</v>
      </c>
      <c r="N1787" s="56" t="str">
        <f t="shared" si="74"/>
        <v>Coldwell Banker Apex, REALTORS</v>
      </c>
    </row>
    <row r="1788" spans="1:14" outlineLevel="2" x14ac:dyDescent="0.2">
      <c r="A1788" t="s">
        <v>145</v>
      </c>
      <c r="B1788" t="s">
        <v>1842</v>
      </c>
      <c r="C1788" t="s">
        <v>2526</v>
      </c>
      <c r="D1788" t="s">
        <v>1249</v>
      </c>
      <c r="E1788" s="3">
        <v>43529</v>
      </c>
      <c r="F1788" s="115">
        <v>900000</v>
      </c>
      <c r="G1788" s="128" t="s">
        <v>838</v>
      </c>
      <c r="H1788" s="107">
        <v>1</v>
      </c>
      <c r="I1788" s="108">
        <v>0</v>
      </c>
      <c r="J1788" s="31">
        <v>0</v>
      </c>
      <c r="K1788" s="117">
        <f t="shared" si="73"/>
        <v>0</v>
      </c>
      <c r="L1788" s="107">
        <v>0</v>
      </c>
      <c r="M1788" s="107">
        <v>0</v>
      </c>
      <c r="N1788" s="56" t="str">
        <f t="shared" si="74"/>
        <v>Coldwell Banker Apex, REALTORS</v>
      </c>
    </row>
    <row r="1789" spans="1:14" outlineLevel="1" x14ac:dyDescent="0.2">
      <c r="A1789" s="29" t="s">
        <v>145</v>
      </c>
      <c r="F1789" s="115">
        <f>SUBTOTAL(9,F1783:F1788)</f>
        <v>2025950</v>
      </c>
      <c r="G1789" s="128"/>
      <c r="H1789" s="107">
        <f>SUBTOTAL(9,H1783:H1788)</f>
        <v>6</v>
      </c>
      <c r="I1789" s="108">
        <f>SUBTOTAL(9,I1783:I1788)</f>
        <v>2</v>
      </c>
      <c r="J1789" s="31">
        <f>SUBTOTAL(9,J1783:J1788)</f>
        <v>4</v>
      </c>
      <c r="K1789" s="117">
        <f t="shared" si="73"/>
        <v>0.66666666666666663</v>
      </c>
      <c r="L1789" s="107">
        <f>SUBTOTAL(9,L1783:L1788)</f>
        <v>0</v>
      </c>
      <c r="M1789" s="107">
        <f>SUBTOTAL(9,M1783:M1788)</f>
        <v>0</v>
      </c>
      <c r="N1789" s="56" t="str">
        <f t="shared" si="74"/>
        <v>Coldwell Banker Apex, REALTORS</v>
      </c>
    </row>
    <row r="1790" spans="1:14" outlineLevel="2" x14ac:dyDescent="0.2">
      <c r="A1790" t="s">
        <v>315</v>
      </c>
      <c r="B1790" t="s">
        <v>2031</v>
      </c>
      <c r="C1790" s="3" t="s">
        <v>2299</v>
      </c>
      <c r="D1790" t="s">
        <v>730</v>
      </c>
      <c r="E1790" s="102">
        <v>43500</v>
      </c>
      <c r="F1790" s="115">
        <v>92800</v>
      </c>
      <c r="G1790" s="107" t="s">
        <v>838</v>
      </c>
      <c r="H1790" s="107">
        <v>1</v>
      </c>
      <c r="I1790" s="108">
        <v>0</v>
      </c>
      <c r="J1790" s="31">
        <v>1</v>
      </c>
      <c r="K1790" s="117">
        <f t="shared" si="73"/>
        <v>1</v>
      </c>
      <c r="L1790" s="107">
        <v>0</v>
      </c>
      <c r="M1790" s="107">
        <v>0</v>
      </c>
      <c r="N1790" s="56" t="str">
        <f t="shared" si="74"/>
        <v>Millard Real Estate Advisors, Inc.</v>
      </c>
    </row>
    <row r="1791" spans="1:14" outlineLevel="1" x14ac:dyDescent="0.2">
      <c r="A1791" s="29" t="s">
        <v>315</v>
      </c>
      <c r="C1791" s="3"/>
      <c r="E1791" s="102"/>
      <c r="F1791" s="115">
        <f>SUBTOTAL(9,F1790:F1790)</f>
        <v>92800</v>
      </c>
      <c r="G1791" s="107"/>
      <c r="H1791" s="107">
        <f>SUBTOTAL(9,H1790:H1790)</f>
        <v>1</v>
      </c>
      <c r="I1791" s="108">
        <f>SUBTOTAL(9,I1790:I1790)</f>
        <v>0</v>
      </c>
      <c r="J1791" s="31">
        <f>SUBTOTAL(9,J1790:J1790)</f>
        <v>1</v>
      </c>
      <c r="K1791" s="117">
        <f t="shared" si="73"/>
        <v>1</v>
      </c>
      <c r="L1791" s="107">
        <f>SUBTOTAL(9,L1790:L1790)</f>
        <v>0</v>
      </c>
      <c r="M1791" s="107">
        <f>SUBTOTAL(9,M1790:M1790)</f>
        <v>0</v>
      </c>
      <c r="N1791" s="56" t="str">
        <f t="shared" si="74"/>
        <v>Millard Real Estate Advisors, Inc.</v>
      </c>
    </row>
    <row r="1792" spans="1:14" outlineLevel="2" x14ac:dyDescent="0.2">
      <c r="A1792" t="s">
        <v>2988</v>
      </c>
      <c r="B1792" t="s">
        <v>1036</v>
      </c>
      <c r="C1792" s="3" t="s">
        <v>2989</v>
      </c>
      <c r="D1792" t="s">
        <v>6</v>
      </c>
      <c r="E1792" s="102">
        <v>43584</v>
      </c>
      <c r="F1792" s="115">
        <v>179500</v>
      </c>
      <c r="G1792" s="107" t="s">
        <v>838</v>
      </c>
      <c r="H1792" s="107">
        <v>1</v>
      </c>
      <c r="I1792" s="108">
        <v>0</v>
      </c>
      <c r="J1792" s="31">
        <v>1</v>
      </c>
      <c r="K1792" s="117">
        <f t="shared" si="73"/>
        <v>1</v>
      </c>
      <c r="L1792" s="107">
        <v>1</v>
      </c>
      <c r="M1792" s="107">
        <v>0</v>
      </c>
      <c r="N1792" s="56" t="str">
        <f t="shared" si="74"/>
        <v>Bentwood Realty</v>
      </c>
    </row>
    <row r="1793" spans="1:14" outlineLevel="1" x14ac:dyDescent="0.2">
      <c r="A1793" s="29" t="s">
        <v>2988</v>
      </c>
      <c r="C1793" s="3"/>
      <c r="E1793" s="102"/>
      <c r="F1793" s="115">
        <f>SUBTOTAL(9,F1792:F1792)</f>
        <v>179500</v>
      </c>
      <c r="G1793" s="107"/>
      <c r="H1793" s="107">
        <f>SUBTOTAL(9,H1792:H1792)</f>
        <v>1</v>
      </c>
      <c r="I1793" s="108">
        <f>SUBTOTAL(9,I1792:I1792)</f>
        <v>0</v>
      </c>
      <c r="J1793" s="31">
        <f>SUBTOTAL(9,J1792:J1792)</f>
        <v>1</v>
      </c>
      <c r="K1793" s="117">
        <f t="shared" si="73"/>
        <v>1</v>
      </c>
      <c r="L1793" s="107">
        <f>SUBTOTAL(9,L1792:L1792)</f>
        <v>1</v>
      </c>
      <c r="M1793" s="107">
        <f>SUBTOTAL(9,M1792:M1792)</f>
        <v>0</v>
      </c>
      <c r="N1793" s="56" t="str">
        <f t="shared" si="74"/>
        <v>Bentwood Realty</v>
      </c>
    </row>
    <row r="1794" spans="1:14" outlineLevel="2" x14ac:dyDescent="0.2">
      <c r="A1794" t="s">
        <v>2403</v>
      </c>
      <c r="B1794" t="s">
        <v>1546</v>
      </c>
      <c r="C1794" s="3" t="s">
        <v>2780</v>
      </c>
      <c r="D1794" t="s">
        <v>6</v>
      </c>
      <c r="E1794" s="102">
        <v>43558</v>
      </c>
      <c r="F1794" s="115">
        <v>70000</v>
      </c>
      <c r="G1794" s="107" t="s">
        <v>838</v>
      </c>
      <c r="H1794" s="107">
        <v>1</v>
      </c>
      <c r="I1794" s="108">
        <v>0</v>
      </c>
      <c r="J1794" s="31">
        <v>1</v>
      </c>
      <c r="K1794" s="117">
        <f t="shared" si="73"/>
        <v>1</v>
      </c>
      <c r="L1794" s="107">
        <v>0</v>
      </c>
      <c r="M1794" s="107">
        <v>0</v>
      </c>
      <c r="N1794" s="56" t="str">
        <f t="shared" si="74"/>
        <v>Alamo Real Estate</v>
      </c>
    </row>
    <row r="1795" spans="1:14" outlineLevel="2" x14ac:dyDescent="0.2">
      <c r="A1795" t="s">
        <v>2403</v>
      </c>
      <c r="B1795" t="s">
        <v>1546</v>
      </c>
      <c r="C1795" t="s">
        <v>2404</v>
      </c>
      <c r="D1795" t="s">
        <v>425</v>
      </c>
      <c r="E1795" s="3">
        <v>43517</v>
      </c>
      <c r="F1795" s="115">
        <v>299500</v>
      </c>
      <c r="G1795" s="128" t="s">
        <v>838</v>
      </c>
      <c r="H1795" s="107">
        <v>1</v>
      </c>
      <c r="I1795" s="108">
        <v>0</v>
      </c>
      <c r="J1795" s="31">
        <v>0</v>
      </c>
      <c r="K1795" s="117">
        <f t="shared" ref="K1795:K1858" si="75">+J1795/H1795</f>
        <v>0</v>
      </c>
      <c r="L1795" s="107">
        <v>0</v>
      </c>
      <c r="M1795" s="107">
        <v>0</v>
      </c>
      <c r="N1795" s="56" t="str">
        <f t="shared" ref="N1795:N1858" si="76">IF(B1795="",B1794,B1795)</f>
        <v>Alamo Real Estate</v>
      </c>
    </row>
    <row r="1796" spans="1:14" outlineLevel="1" x14ac:dyDescent="0.2">
      <c r="A1796" s="29" t="s">
        <v>2403</v>
      </c>
      <c r="F1796" s="115">
        <f>SUBTOTAL(9,F1794:F1795)</f>
        <v>369500</v>
      </c>
      <c r="G1796" s="128"/>
      <c r="H1796" s="107">
        <f>SUBTOTAL(9,H1794:H1795)</f>
        <v>2</v>
      </c>
      <c r="I1796" s="108">
        <f>SUBTOTAL(9,I1794:I1795)</f>
        <v>0</v>
      </c>
      <c r="J1796" s="31">
        <f>SUBTOTAL(9,J1794:J1795)</f>
        <v>1</v>
      </c>
      <c r="K1796" s="117">
        <f t="shared" si="75"/>
        <v>0.5</v>
      </c>
      <c r="L1796" s="107">
        <f>SUBTOTAL(9,L1794:L1795)</f>
        <v>0</v>
      </c>
      <c r="M1796" s="107">
        <f>SUBTOTAL(9,M1794:M1795)</f>
        <v>0</v>
      </c>
      <c r="N1796" s="56" t="str">
        <f t="shared" si="76"/>
        <v>Alamo Real Estate</v>
      </c>
    </row>
    <row r="1797" spans="1:14" outlineLevel="2" x14ac:dyDescent="0.2">
      <c r="A1797" t="s">
        <v>1232</v>
      </c>
      <c r="B1797" t="s">
        <v>1180</v>
      </c>
      <c r="C1797" s="3" t="s">
        <v>3123</v>
      </c>
      <c r="D1797" t="s">
        <v>6</v>
      </c>
      <c r="E1797" s="102">
        <v>43595</v>
      </c>
      <c r="F1797" s="115">
        <v>124250</v>
      </c>
      <c r="G1797" s="107">
        <v>20190866</v>
      </c>
      <c r="H1797" s="107">
        <v>1</v>
      </c>
      <c r="I1797" s="108">
        <v>1</v>
      </c>
      <c r="J1797" s="31">
        <v>1</v>
      </c>
      <c r="K1797" s="117">
        <f t="shared" si="75"/>
        <v>1</v>
      </c>
      <c r="L1797" s="107">
        <v>0</v>
      </c>
      <c r="M1797" s="107">
        <v>0</v>
      </c>
      <c r="N1797" s="56" t="str">
        <f t="shared" si="76"/>
        <v>Greater Waco Realty, Inc.</v>
      </c>
    </row>
    <row r="1798" spans="1:14" outlineLevel="2" x14ac:dyDescent="0.2">
      <c r="A1798" t="s">
        <v>1232</v>
      </c>
      <c r="B1798" t="s">
        <v>1180</v>
      </c>
      <c r="C1798" s="3" t="s">
        <v>2409</v>
      </c>
      <c r="D1798" t="s">
        <v>1249</v>
      </c>
      <c r="E1798" s="102">
        <v>43517</v>
      </c>
      <c r="F1798" s="115">
        <v>228000</v>
      </c>
      <c r="G1798" s="107" t="s">
        <v>838</v>
      </c>
      <c r="H1798" s="107">
        <v>1</v>
      </c>
      <c r="I1798" s="108">
        <v>0</v>
      </c>
      <c r="J1798" s="31">
        <v>1</v>
      </c>
      <c r="K1798" s="117">
        <f t="shared" si="75"/>
        <v>1</v>
      </c>
      <c r="L1798" s="107">
        <v>0</v>
      </c>
      <c r="M1798" s="107">
        <v>0</v>
      </c>
      <c r="N1798" s="56" t="str">
        <f t="shared" si="76"/>
        <v>Greater Waco Realty, Inc.</v>
      </c>
    </row>
    <row r="1799" spans="1:14" outlineLevel="2" x14ac:dyDescent="0.2">
      <c r="A1799" t="s">
        <v>1232</v>
      </c>
      <c r="B1799" t="s">
        <v>1180</v>
      </c>
      <c r="C1799" t="s">
        <v>3335</v>
      </c>
      <c r="D1799" t="s">
        <v>6</v>
      </c>
      <c r="E1799" s="3">
        <v>43616</v>
      </c>
      <c r="F1799" s="115">
        <v>184900</v>
      </c>
      <c r="G1799" s="128" t="s">
        <v>838</v>
      </c>
      <c r="H1799" s="107">
        <v>1</v>
      </c>
      <c r="I1799" s="108">
        <v>0</v>
      </c>
      <c r="J1799" s="31">
        <v>0</v>
      </c>
      <c r="K1799" s="117">
        <f t="shared" si="75"/>
        <v>0</v>
      </c>
      <c r="L1799" s="107">
        <v>0</v>
      </c>
      <c r="M1799" s="107">
        <v>0</v>
      </c>
      <c r="N1799" s="56" t="str">
        <f t="shared" si="76"/>
        <v>Greater Waco Realty, Inc.</v>
      </c>
    </row>
    <row r="1800" spans="1:14" outlineLevel="2" x14ac:dyDescent="0.2">
      <c r="A1800" t="s">
        <v>1232</v>
      </c>
      <c r="B1800" t="s">
        <v>1180</v>
      </c>
      <c r="C1800" t="s">
        <v>2336</v>
      </c>
      <c r="D1800" t="s">
        <v>425</v>
      </c>
      <c r="E1800" s="3">
        <v>43504</v>
      </c>
      <c r="F1800" s="115">
        <v>490000</v>
      </c>
      <c r="G1800" s="128">
        <v>20190131</v>
      </c>
      <c r="H1800" s="107">
        <v>1</v>
      </c>
      <c r="I1800" s="108">
        <v>1</v>
      </c>
      <c r="J1800" s="31">
        <v>0</v>
      </c>
      <c r="K1800" s="117">
        <f t="shared" si="75"/>
        <v>0</v>
      </c>
      <c r="L1800" s="107">
        <v>0</v>
      </c>
      <c r="M1800" s="107">
        <v>0</v>
      </c>
      <c r="N1800" s="56" t="str">
        <f t="shared" si="76"/>
        <v>Greater Waco Realty, Inc.</v>
      </c>
    </row>
    <row r="1801" spans="1:14" outlineLevel="1" x14ac:dyDescent="0.2">
      <c r="A1801" s="29" t="s">
        <v>1232</v>
      </c>
      <c r="F1801" s="115">
        <f>SUBTOTAL(9,F1797:F1800)</f>
        <v>1027150</v>
      </c>
      <c r="G1801" s="128"/>
      <c r="H1801" s="107">
        <f>SUBTOTAL(9,H1797:H1800)</f>
        <v>4</v>
      </c>
      <c r="I1801" s="108">
        <f>SUBTOTAL(9,I1797:I1800)</f>
        <v>2</v>
      </c>
      <c r="J1801" s="31">
        <f>SUBTOTAL(9,J1797:J1800)</f>
        <v>2</v>
      </c>
      <c r="K1801" s="117">
        <f t="shared" si="75"/>
        <v>0.5</v>
      </c>
      <c r="L1801" s="107">
        <f>SUBTOTAL(9,L1797:L1800)</f>
        <v>0</v>
      </c>
      <c r="M1801" s="107">
        <f>SUBTOTAL(9,M1797:M1800)</f>
        <v>0</v>
      </c>
      <c r="N1801" s="56" t="str">
        <f t="shared" si="76"/>
        <v>Greater Waco Realty, Inc.</v>
      </c>
    </row>
    <row r="1802" spans="1:14" outlineLevel="2" x14ac:dyDescent="0.2">
      <c r="A1802" t="s">
        <v>1452</v>
      </c>
      <c r="B1802" t="s">
        <v>1889</v>
      </c>
      <c r="C1802" s="3" t="s">
        <v>3091</v>
      </c>
      <c r="D1802" t="s">
        <v>6</v>
      </c>
      <c r="E1802" s="102">
        <v>43592</v>
      </c>
      <c r="F1802" s="115">
        <v>45000</v>
      </c>
      <c r="G1802" s="107" t="s">
        <v>838</v>
      </c>
      <c r="H1802" s="107">
        <v>1</v>
      </c>
      <c r="I1802" s="108">
        <v>0</v>
      </c>
      <c r="J1802" s="31">
        <v>1</v>
      </c>
      <c r="K1802" s="117">
        <f t="shared" si="75"/>
        <v>1</v>
      </c>
      <c r="L1802" s="107">
        <v>1</v>
      </c>
      <c r="M1802" s="107">
        <v>0</v>
      </c>
      <c r="N1802" s="56" t="str">
        <f t="shared" si="76"/>
        <v>The Triliji Group</v>
      </c>
    </row>
    <row r="1803" spans="1:14" outlineLevel="2" x14ac:dyDescent="0.2">
      <c r="A1803" t="s">
        <v>1452</v>
      </c>
      <c r="B1803" t="s">
        <v>1889</v>
      </c>
      <c r="C1803" t="s">
        <v>2272</v>
      </c>
      <c r="D1803" t="s">
        <v>6</v>
      </c>
      <c r="E1803" s="3">
        <v>43496</v>
      </c>
      <c r="F1803" s="115">
        <v>274500</v>
      </c>
      <c r="G1803" s="128" t="s">
        <v>838</v>
      </c>
      <c r="H1803" s="107">
        <v>1</v>
      </c>
      <c r="I1803" s="108">
        <v>0</v>
      </c>
      <c r="J1803" s="31">
        <v>0</v>
      </c>
      <c r="K1803" s="117">
        <f t="shared" si="75"/>
        <v>0</v>
      </c>
      <c r="L1803" s="107">
        <v>0</v>
      </c>
      <c r="M1803" s="107">
        <v>0</v>
      </c>
      <c r="N1803" s="56" t="str">
        <f t="shared" si="76"/>
        <v>The Triliji Group</v>
      </c>
    </row>
    <row r="1804" spans="1:14" outlineLevel="1" x14ac:dyDescent="0.2">
      <c r="A1804" s="29" t="s">
        <v>1452</v>
      </c>
      <c r="F1804" s="115">
        <f>SUBTOTAL(9,F1802:F1803)</f>
        <v>319500</v>
      </c>
      <c r="G1804" s="128"/>
      <c r="H1804" s="107">
        <f>SUBTOTAL(9,H1802:H1803)</f>
        <v>2</v>
      </c>
      <c r="I1804" s="108">
        <f>SUBTOTAL(9,I1802:I1803)</f>
        <v>0</v>
      </c>
      <c r="J1804" s="31">
        <f>SUBTOTAL(9,J1802:J1803)</f>
        <v>1</v>
      </c>
      <c r="K1804" s="117">
        <f t="shared" si="75"/>
        <v>0.5</v>
      </c>
      <c r="L1804" s="107">
        <f>SUBTOTAL(9,L1802:L1803)</f>
        <v>1</v>
      </c>
      <c r="M1804" s="107">
        <f>SUBTOTAL(9,M1802:M1803)</f>
        <v>0</v>
      </c>
      <c r="N1804" s="56" t="str">
        <f t="shared" si="76"/>
        <v>The Triliji Group</v>
      </c>
    </row>
    <row r="1805" spans="1:14" outlineLevel="2" x14ac:dyDescent="0.2">
      <c r="A1805" t="s">
        <v>316</v>
      </c>
      <c r="B1805" t="s">
        <v>1971</v>
      </c>
      <c r="C1805" t="s">
        <v>3224</v>
      </c>
      <c r="D1805" t="s">
        <v>6</v>
      </c>
      <c r="E1805" s="3">
        <v>43606</v>
      </c>
      <c r="F1805" s="115">
        <v>100000</v>
      </c>
      <c r="G1805" s="12" t="s">
        <v>838</v>
      </c>
      <c r="H1805" s="107">
        <v>1</v>
      </c>
      <c r="I1805" s="108">
        <v>0</v>
      </c>
      <c r="J1805" s="31">
        <v>0</v>
      </c>
      <c r="K1805" s="117">
        <f t="shared" si="75"/>
        <v>0</v>
      </c>
      <c r="L1805" s="107">
        <v>0</v>
      </c>
      <c r="M1805" s="107">
        <v>0</v>
      </c>
      <c r="N1805" s="56" t="str">
        <f t="shared" si="76"/>
        <v>Key Real Estate Services</v>
      </c>
    </row>
    <row r="1806" spans="1:14" outlineLevel="2" x14ac:dyDescent="0.2">
      <c r="A1806" t="s">
        <v>316</v>
      </c>
      <c r="B1806" t="s">
        <v>1971</v>
      </c>
      <c r="C1806" t="s">
        <v>2532</v>
      </c>
      <c r="D1806" t="s">
        <v>1249</v>
      </c>
      <c r="E1806" s="3">
        <v>43531</v>
      </c>
      <c r="F1806" s="115">
        <v>150100</v>
      </c>
      <c r="G1806" s="34" t="s">
        <v>838</v>
      </c>
      <c r="H1806" s="31">
        <v>1</v>
      </c>
      <c r="I1806" s="31">
        <v>0</v>
      </c>
      <c r="J1806" s="31">
        <v>0</v>
      </c>
      <c r="K1806" s="117">
        <f t="shared" si="75"/>
        <v>0</v>
      </c>
      <c r="L1806" s="107">
        <v>0</v>
      </c>
      <c r="M1806" s="107">
        <v>0</v>
      </c>
      <c r="N1806" s="56" t="str">
        <f t="shared" si="76"/>
        <v>Key Real Estate Services</v>
      </c>
    </row>
    <row r="1807" spans="1:14" outlineLevel="2" x14ac:dyDescent="0.2">
      <c r="A1807" t="s">
        <v>316</v>
      </c>
      <c r="B1807" t="s">
        <v>1971</v>
      </c>
      <c r="C1807" t="s">
        <v>2949</v>
      </c>
      <c r="D1807" t="s">
        <v>6</v>
      </c>
      <c r="E1807" s="3">
        <v>43578</v>
      </c>
      <c r="F1807" s="115">
        <v>170000</v>
      </c>
      <c r="G1807" s="34">
        <v>20190653</v>
      </c>
      <c r="H1807" s="31">
        <v>1</v>
      </c>
      <c r="I1807" s="31">
        <v>1</v>
      </c>
      <c r="J1807" s="31">
        <v>0</v>
      </c>
      <c r="K1807" s="117">
        <f t="shared" si="75"/>
        <v>0</v>
      </c>
      <c r="L1807" s="107">
        <v>0</v>
      </c>
      <c r="M1807" s="107">
        <v>0</v>
      </c>
      <c r="N1807" s="56" t="str">
        <f t="shared" si="76"/>
        <v>Key Real Estate Services</v>
      </c>
    </row>
    <row r="1808" spans="1:14" outlineLevel="1" x14ac:dyDescent="0.2">
      <c r="A1808" s="29" t="s">
        <v>316</v>
      </c>
      <c r="F1808" s="115">
        <f>SUBTOTAL(9,F1805:F1807)</f>
        <v>420100</v>
      </c>
      <c r="H1808" s="31">
        <f>SUBTOTAL(9,H1805:H1807)</f>
        <v>3</v>
      </c>
      <c r="I1808" s="31">
        <f>SUBTOTAL(9,I1805:I1807)</f>
        <v>1</v>
      </c>
      <c r="J1808" s="31">
        <f>SUBTOTAL(9,J1805:J1807)</f>
        <v>0</v>
      </c>
      <c r="K1808" s="117">
        <f t="shared" si="75"/>
        <v>0</v>
      </c>
      <c r="L1808" s="107">
        <f>SUBTOTAL(9,L1805:L1807)</f>
        <v>0</v>
      </c>
      <c r="M1808" s="107">
        <f>SUBTOTAL(9,M1805:M1807)</f>
        <v>0</v>
      </c>
      <c r="N1808" s="56" t="str">
        <f t="shared" si="76"/>
        <v>Key Real Estate Services</v>
      </c>
    </row>
    <row r="1809" spans="1:14" outlineLevel="2" x14ac:dyDescent="0.2">
      <c r="A1809" t="s">
        <v>317</v>
      </c>
      <c r="B1809" t="s">
        <v>1840</v>
      </c>
      <c r="C1809" s="3" t="s">
        <v>3249</v>
      </c>
      <c r="D1809" t="s">
        <v>6</v>
      </c>
      <c r="E1809" s="102">
        <v>43608</v>
      </c>
      <c r="F1809" s="115">
        <v>165000</v>
      </c>
      <c r="G1809" s="31">
        <v>20190941</v>
      </c>
      <c r="H1809" s="129">
        <v>1</v>
      </c>
      <c r="I1809" s="129">
        <v>1</v>
      </c>
      <c r="J1809" s="31">
        <v>1</v>
      </c>
      <c r="K1809" s="117">
        <f t="shared" si="75"/>
        <v>1</v>
      </c>
      <c r="L1809" s="107">
        <v>0</v>
      </c>
      <c r="M1809" s="107">
        <v>0</v>
      </c>
      <c r="N1809" s="56" t="str">
        <f t="shared" si="76"/>
        <v>Kelly, Realtors</v>
      </c>
    </row>
    <row r="1810" spans="1:14" outlineLevel="2" x14ac:dyDescent="0.2">
      <c r="A1810" t="s">
        <v>317</v>
      </c>
      <c r="B1810" t="s">
        <v>1840</v>
      </c>
      <c r="C1810" s="3" t="s">
        <v>2759</v>
      </c>
      <c r="D1810" t="s">
        <v>1249</v>
      </c>
      <c r="E1810" s="102">
        <v>43556</v>
      </c>
      <c r="F1810" s="115">
        <v>255500</v>
      </c>
      <c r="G1810" s="31">
        <v>20190288</v>
      </c>
      <c r="H1810" s="129">
        <v>1</v>
      </c>
      <c r="I1810" s="129">
        <v>1</v>
      </c>
      <c r="J1810" s="31">
        <v>1</v>
      </c>
      <c r="K1810" s="117">
        <f t="shared" si="75"/>
        <v>1</v>
      </c>
      <c r="L1810" s="107">
        <v>0</v>
      </c>
      <c r="M1810" s="107">
        <v>0</v>
      </c>
      <c r="N1810" s="56" t="str">
        <f t="shared" si="76"/>
        <v>Kelly, Realtors</v>
      </c>
    </row>
    <row r="1811" spans="1:14" outlineLevel="2" x14ac:dyDescent="0.2">
      <c r="A1811" t="s">
        <v>317</v>
      </c>
      <c r="B1811" t="s">
        <v>1840</v>
      </c>
      <c r="C1811" s="3" t="s">
        <v>3263</v>
      </c>
      <c r="D1811" t="s">
        <v>6</v>
      </c>
      <c r="E1811" s="102">
        <v>43609</v>
      </c>
      <c r="F1811" s="115">
        <v>206000</v>
      </c>
      <c r="G1811" s="31">
        <v>20190929</v>
      </c>
      <c r="H1811" s="129">
        <v>1</v>
      </c>
      <c r="I1811" s="129">
        <v>1</v>
      </c>
      <c r="J1811" s="31">
        <v>1</v>
      </c>
      <c r="K1811" s="117">
        <f t="shared" si="75"/>
        <v>1</v>
      </c>
      <c r="L1811" s="107">
        <v>0</v>
      </c>
      <c r="M1811" s="107">
        <v>0</v>
      </c>
      <c r="N1811" s="56" t="str">
        <f t="shared" si="76"/>
        <v>Kelly, Realtors</v>
      </c>
    </row>
    <row r="1812" spans="1:14" outlineLevel="2" x14ac:dyDescent="0.2">
      <c r="A1812" t="s">
        <v>317</v>
      </c>
      <c r="B1812" t="s">
        <v>1840</v>
      </c>
      <c r="C1812" s="3" t="s">
        <v>2418</v>
      </c>
      <c r="D1812" t="s">
        <v>6</v>
      </c>
      <c r="E1812" s="102">
        <v>43518</v>
      </c>
      <c r="F1812" s="115">
        <v>187500</v>
      </c>
      <c r="G1812" s="31">
        <v>20191141</v>
      </c>
      <c r="H1812" s="129">
        <v>1</v>
      </c>
      <c r="I1812" s="129">
        <v>1</v>
      </c>
      <c r="J1812" s="31">
        <v>1</v>
      </c>
      <c r="K1812" s="117">
        <f t="shared" si="75"/>
        <v>1</v>
      </c>
      <c r="L1812" s="107">
        <v>0</v>
      </c>
      <c r="M1812" s="107">
        <v>0</v>
      </c>
      <c r="N1812" s="56" t="str">
        <f t="shared" si="76"/>
        <v>Kelly, Realtors</v>
      </c>
    </row>
    <row r="1813" spans="1:14" outlineLevel="2" x14ac:dyDescent="0.2">
      <c r="A1813" t="s">
        <v>317</v>
      </c>
      <c r="B1813" t="s">
        <v>1840</v>
      </c>
      <c r="C1813" t="s">
        <v>2109</v>
      </c>
      <c r="D1813" t="s">
        <v>6</v>
      </c>
      <c r="E1813" s="3">
        <v>43469</v>
      </c>
      <c r="F1813" s="115">
        <v>82900</v>
      </c>
      <c r="G1813" s="17">
        <v>20182786</v>
      </c>
      <c r="H1813" s="129">
        <v>1</v>
      </c>
      <c r="I1813" s="129">
        <v>1</v>
      </c>
      <c r="J1813" s="31">
        <v>0</v>
      </c>
      <c r="K1813" s="117">
        <f t="shared" si="75"/>
        <v>0</v>
      </c>
      <c r="L1813" s="107">
        <v>0</v>
      </c>
      <c r="M1813" s="107">
        <v>0</v>
      </c>
      <c r="N1813" s="56" t="str">
        <f t="shared" si="76"/>
        <v>Kelly, Realtors</v>
      </c>
    </row>
    <row r="1814" spans="1:14" outlineLevel="2" x14ac:dyDescent="0.2">
      <c r="A1814" t="s">
        <v>317</v>
      </c>
      <c r="B1814" t="s">
        <v>1840</v>
      </c>
      <c r="C1814" t="s">
        <v>2840</v>
      </c>
      <c r="D1814" t="s">
        <v>1249</v>
      </c>
      <c r="E1814" s="3">
        <v>43566</v>
      </c>
      <c r="F1814" s="115">
        <v>209900</v>
      </c>
      <c r="G1814" s="34">
        <v>20190522</v>
      </c>
      <c r="H1814" s="31">
        <v>1</v>
      </c>
      <c r="I1814" s="31">
        <v>1</v>
      </c>
      <c r="J1814" s="31">
        <v>0</v>
      </c>
      <c r="K1814" s="117">
        <f t="shared" si="75"/>
        <v>0</v>
      </c>
      <c r="L1814" s="107">
        <v>0</v>
      </c>
      <c r="M1814" s="107">
        <v>0</v>
      </c>
      <c r="N1814" s="56" t="str">
        <f t="shared" si="76"/>
        <v>Kelly, Realtors</v>
      </c>
    </row>
    <row r="1815" spans="1:14" outlineLevel="2" x14ac:dyDescent="0.2">
      <c r="A1815" t="s">
        <v>317</v>
      </c>
      <c r="B1815" t="s">
        <v>1840</v>
      </c>
      <c r="C1815" t="s">
        <v>2094</v>
      </c>
      <c r="D1815" t="s">
        <v>216</v>
      </c>
      <c r="E1815" s="3">
        <v>43467</v>
      </c>
      <c r="F1815" s="115">
        <v>233000</v>
      </c>
      <c r="G1815" s="34">
        <v>20182762</v>
      </c>
      <c r="H1815" s="31">
        <v>1</v>
      </c>
      <c r="I1815" s="31">
        <v>1</v>
      </c>
      <c r="J1815" s="31">
        <v>0</v>
      </c>
      <c r="K1815" s="117">
        <f t="shared" si="75"/>
        <v>0</v>
      </c>
      <c r="L1815" s="107">
        <v>0</v>
      </c>
      <c r="M1815" s="107">
        <v>0</v>
      </c>
      <c r="N1815" s="56" t="str">
        <f t="shared" si="76"/>
        <v>Kelly, Realtors</v>
      </c>
    </row>
    <row r="1816" spans="1:14" outlineLevel="2" x14ac:dyDescent="0.2">
      <c r="A1816" t="s">
        <v>317</v>
      </c>
      <c r="B1816" t="s">
        <v>1840</v>
      </c>
      <c r="C1816" t="s">
        <v>2652</v>
      </c>
      <c r="D1816" t="s">
        <v>6</v>
      </c>
      <c r="E1816" s="3">
        <v>43545</v>
      </c>
      <c r="F1816" s="115">
        <v>238500</v>
      </c>
      <c r="G1816" s="34" t="s">
        <v>838</v>
      </c>
      <c r="H1816" s="31">
        <v>1</v>
      </c>
      <c r="I1816" s="31">
        <v>0</v>
      </c>
      <c r="J1816" s="31">
        <v>0</v>
      </c>
      <c r="K1816" s="117">
        <f t="shared" si="75"/>
        <v>0</v>
      </c>
      <c r="L1816" s="107">
        <v>0</v>
      </c>
      <c r="M1816" s="107">
        <v>0</v>
      </c>
      <c r="N1816" s="56" t="str">
        <f t="shared" si="76"/>
        <v>Kelly, Realtors</v>
      </c>
    </row>
    <row r="1817" spans="1:14" outlineLevel="2" x14ac:dyDescent="0.2">
      <c r="A1817" t="s">
        <v>317</v>
      </c>
      <c r="B1817" t="s">
        <v>1840</v>
      </c>
      <c r="C1817" t="s">
        <v>2418</v>
      </c>
      <c r="D1817" t="s">
        <v>6</v>
      </c>
      <c r="E1817" s="3">
        <v>43609</v>
      </c>
      <c r="F1817" s="115">
        <v>315000</v>
      </c>
      <c r="G1817" s="34">
        <v>20191141</v>
      </c>
      <c r="H1817" s="31">
        <v>1</v>
      </c>
      <c r="I1817" s="31">
        <v>1</v>
      </c>
      <c r="J1817" s="31">
        <v>0</v>
      </c>
      <c r="K1817" s="117">
        <f t="shared" si="75"/>
        <v>0</v>
      </c>
      <c r="L1817" s="107">
        <v>0</v>
      </c>
      <c r="M1817" s="107">
        <v>0</v>
      </c>
      <c r="N1817" s="56" t="str">
        <f t="shared" si="76"/>
        <v>Kelly, Realtors</v>
      </c>
    </row>
    <row r="1818" spans="1:14" outlineLevel="1" x14ac:dyDescent="0.2">
      <c r="A1818" s="29" t="s">
        <v>317</v>
      </c>
      <c r="F1818" s="115">
        <f>SUBTOTAL(9,F1809:F1817)</f>
        <v>1893300</v>
      </c>
      <c r="H1818" s="31">
        <f>SUBTOTAL(9,H1809:H1817)</f>
        <v>9</v>
      </c>
      <c r="I1818" s="31">
        <f>SUBTOTAL(9,I1809:I1817)</f>
        <v>8</v>
      </c>
      <c r="J1818" s="31">
        <f>SUBTOTAL(9,J1809:J1817)</f>
        <v>4</v>
      </c>
      <c r="K1818" s="117">
        <f t="shared" si="75"/>
        <v>0.44444444444444442</v>
      </c>
      <c r="L1818" s="107">
        <f>SUBTOTAL(9,L1809:L1817)</f>
        <v>0</v>
      </c>
      <c r="M1818" s="107">
        <f>SUBTOTAL(9,M1809:M1817)</f>
        <v>0</v>
      </c>
      <c r="N1818" s="56" t="str">
        <f t="shared" si="76"/>
        <v>Kelly, Realtors</v>
      </c>
    </row>
    <row r="1819" spans="1:14" outlineLevel="2" x14ac:dyDescent="0.2">
      <c r="A1819" t="s">
        <v>1539</v>
      </c>
      <c r="B1819" t="s">
        <v>1258</v>
      </c>
      <c r="C1819" s="3" t="s">
        <v>2946</v>
      </c>
      <c r="D1819" t="s">
        <v>1249</v>
      </c>
      <c r="E1819" s="102">
        <v>43578</v>
      </c>
      <c r="F1819" s="115">
        <v>116500</v>
      </c>
      <c r="G1819" s="31" t="s">
        <v>838</v>
      </c>
      <c r="H1819" s="129">
        <v>1</v>
      </c>
      <c r="I1819" s="129">
        <v>0</v>
      </c>
      <c r="J1819" s="31">
        <v>1</v>
      </c>
      <c r="K1819" s="117">
        <f t="shared" si="75"/>
        <v>1</v>
      </c>
      <c r="L1819" s="107">
        <v>0</v>
      </c>
      <c r="M1819" s="107">
        <v>0</v>
      </c>
      <c r="N1819" s="56" t="str">
        <f t="shared" si="76"/>
        <v>Re/Max Centex, REALTORS</v>
      </c>
    </row>
    <row r="1820" spans="1:14" outlineLevel="2" x14ac:dyDescent="0.2">
      <c r="A1820" t="s">
        <v>1539</v>
      </c>
      <c r="B1820" t="s">
        <v>1258</v>
      </c>
      <c r="C1820" s="3" t="s">
        <v>2963</v>
      </c>
      <c r="D1820" t="s">
        <v>1126</v>
      </c>
      <c r="E1820" s="102">
        <v>43580</v>
      </c>
      <c r="F1820" s="115">
        <v>356000</v>
      </c>
      <c r="G1820" s="31" t="s">
        <v>838</v>
      </c>
      <c r="H1820" s="129">
        <v>1</v>
      </c>
      <c r="I1820" s="129">
        <v>0</v>
      </c>
      <c r="J1820" s="31">
        <v>1</v>
      </c>
      <c r="K1820" s="117">
        <f t="shared" si="75"/>
        <v>1</v>
      </c>
      <c r="L1820" s="107">
        <v>0</v>
      </c>
      <c r="M1820" s="107">
        <v>0</v>
      </c>
      <c r="N1820" s="56" t="str">
        <f t="shared" si="76"/>
        <v>Re/Max Centex, REALTORS</v>
      </c>
    </row>
    <row r="1821" spans="1:14" outlineLevel="2" x14ac:dyDescent="0.2">
      <c r="A1821" t="s">
        <v>1539</v>
      </c>
      <c r="B1821" t="s">
        <v>1258</v>
      </c>
      <c r="C1821" t="s">
        <v>3019</v>
      </c>
      <c r="D1821" t="s">
        <v>6</v>
      </c>
      <c r="E1821" s="3">
        <v>43585</v>
      </c>
      <c r="F1821" s="115">
        <v>65000</v>
      </c>
      <c r="G1821" s="17" t="s">
        <v>838</v>
      </c>
      <c r="H1821" s="129">
        <v>1</v>
      </c>
      <c r="I1821" s="129">
        <v>0</v>
      </c>
      <c r="J1821" s="31">
        <v>0</v>
      </c>
      <c r="K1821" s="117">
        <f t="shared" si="75"/>
        <v>0</v>
      </c>
      <c r="L1821" s="107">
        <v>0</v>
      </c>
      <c r="M1821" s="107">
        <v>0</v>
      </c>
      <c r="N1821" s="56" t="str">
        <f t="shared" si="76"/>
        <v>Re/Max Centex, REALTORS</v>
      </c>
    </row>
    <row r="1822" spans="1:14" outlineLevel="1" x14ac:dyDescent="0.2">
      <c r="A1822" s="29" t="s">
        <v>1539</v>
      </c>
      <c r="F1822" s="115">
        <f>SUBTOTAL(9,F1819:F1821)</f>
        <v>537500</v>
      </c>
      <c r="G1822" s="17"/>
      <c r="H1822" s="129">
        <f>SUBTOTAL(9,H1819:H1821)</f>
        <v>3</v>
      </c>
      <c r="I1822" s="129">
        <f>SUBTOTAL(9,I1819:I1821)</f>
        <v>0</v>
      </c>
      <c r="J1822" s="31">
        <f>SUBTOTAL(9,J1819:J1821)</f>
        <v>2</v>
      </c>
      <c r="K1822" s="117">
        <f t="shared" si="75"/>
        <v>0.66666666666666663</v>
      </c>
      <c r="L1822" s="107">
        <f>SUBTOTAL(9,L1819:L1821)</f>
        <v>0</v>
      </c>
      <c r="M1822" s="107">
        <f>SUBTOTAL(9,M1819:M1821)</f>
        <v>0</v>
      </c>
      <c r="N1822" s="56" t="str">
        <f t="shared" si="76"/>
        <v>Re/Max Centex, REALTORS</v>
      </c>
    </row>
    <row r="1823" spans="1:14" outlineLevel="2" x14ac:dyDescent="0.2">
      <c r="A1823" t="s">
        <v>1384</v>
      </c>
      <c r="B1823" t="s">
        <v>1099</v>
      </c>
      <c r="C1823" s="3" t="s">
        <v>2179</v>
      </c>
      <c r="D1823" t="s">
        <v>700</v>
      </c>
      <c r="E1823" s="102">
        <v>43483</v>
      </c>
      <c r="F1823" s="115">
        <v>78000</v>
      </c>
      <c r="G1823" s="31" t="s">
        <v>838</v>
      </c>
      <c r="H1823" s="129">
        <v>1</v>
      </c>
      <c r="I1823" s="129">
        <v>0</v>
      </c>
      <c r="J1823" s="31">
        <v>1</v>
      </c>
      <c r="K1823" s="117">
        <f t="shared" si="75"/>
        <v>1</v>
      </c>
      <c r="L1823" s="107">
        <v>0</v>
      </c>
      <c r="M1823" s="107">
        <v>0</v>
      </c>
      <c r="N1823" s="56" t="str">
        <f t="shared" si="76"/>
        <v>Keller Williams Realty - Waco</v>
      </c>
    </row>
    <row r="1824" spans="1:14" outlineLevel="2" x14ac:dyDescent="0.2">
      <c r="A1824" t="s">
        <v>1384</v>
      </c>
      <c r="B1824" t="s">
        <v>1099</v>
      </c>
      <c r="C1824" s="3" t="s">
        <v>3222</v>
      </c>
      <c r="D1824" t="s">
        <v>6</v>
      </c>
      <c r="E1824" s="102">
        <v>43605</v>
      </c>
      <c r="F1824" s="115">
        <v>253000</v>
      </c>
      <c r="G1824" s="31">
        <v>20191129</v>
      </c>
      <c r="H1824" s="129">
        <v>1</v>
      </c>
      <c r="I1824" s="129">
        <v>1</v>
      </c>
      <c r="J1824" s="31">
        <v>1</v>
      </c>
      <c r="K1824" s="117">
        <f t="shared" si="75"/>
        <v>1</v>
      </c>
      <c r="L1824" s="107">
        <v>1</v>
      </c>
      <c r="M1824" s="107">
        <v>1</v>
      </c>
      <c r="N1824" s="56" t="str">
        <f t="shared" si="76"/>
        <v>Keller Williams Realty - Waco</v>
      </c>
    </row>
    <row r="1825" spans="1:14" outlineLevel="2" x14ac:dyDescent="0.2">
      <c r="A1825" t="s">
        <v>1384</v>
      </c>
      <c r="B1825" t="s">
        <v>1099</v>
      </c>
      <c r="C1825" t="s">
        <v>2351</v>
      </c>
      <c r="D1825" t="s">
        <v>6</v>
      </c>
      <c r="E1825" s="3">
        <v>43509</v>
      </c>
      <c r="F1825" s="115">
        <v>76000</v>
      </c>
      <c r="G1825" s="17" t="s">
        <v>838</v>
      </c>
      <c r="H1825" s="129">
        <v>1</v>
      </c>
      <c r="I1825" s="129">
        <v>0</v>
      </c>
      <c r="J1825" s="31">
        <v>0</v>
      </c>
      <c r="K1825" s="117">
        <f t="shared" si="75"/>
        <v>0</v>
      </c>
      <c r="L1825" s="107">
        <v>0</v>
      </c>
      <c r="M1825" s="107">
        <v>0</v>
      </c>
      <c r="N1825" s="56" t="str">
        <f t="shared" si="76"/>
        <v>Keller Williams Realty - Waco</v>
      </c>
    </row>
    <row r="1826" spans="1:14" outlineLevel="2" x14ac:dyDescent="0.2">
      <c r="A1826" t="s">
        <v>1384</v>
      </c>
      <c r="B1826" t="s">
        <v>1099</v>
      </c>
      <c r="C1826" t="s">
        <v>2919</v>
      </c>
      <c r="D1826" t="s">
        <v>6</v>
      </c>
      <c r="E1826" s="3">
        <v>43573</v>
      </c>
      <c r="F1826" s="115">
        <v>137500</v>
      </c>
      <c r="G1826" s="34" t="s">
        <v>838</v>
      </c>
      <c r="H1826" s="31">
        <v>1</v>
      </c>
      <c r="I1826" s="31">
        <v>0</v>
      </c>
      <c r="J1826" s="31">
        <v>0</v>
      </c>
      <c r="K1826" s="117">
        <f t="shared" si="75"/>
        <v>0</v>
      </c>
      <c r="L1826" s="107">
        <v>0</v>
      </c>
      <c r="M1826" s="107">
        <v>0</v>
      </c>
      <c r="N1826" s="56" t="str">
        <f t="shared" si="76"/>
        <v>Keller Williams Realty - Waco</v>
      </c>
    </row>
    <row r="1827" spans="1:14" outlineLevel="1" x14ac:dyDescent="0.2">
      <c r="A1827" s="29" t="s">
        <v>1384</v>
      </c>
      <c r="F1827" s="115">
        <f>SUBTOTAL(9,F1823:F1826)</f>
        <v>544500</v>
      </c>
      <c r="H1827" s="31">
        <f>SUBTOTAL(9,H1823:H1826)</f>
        <v>4</v>
      </c>
      <c r="I1827" s="31">
        <f>SUBTOTAL(9,I1823:I1826)</f>
        <v>1</v>
      </c>
      <c r="J1827" s="31">
        <f>SUBTOTAL(9,J1823:J1826)</f>
        <v>2</v>
      </c>
      <c r="K1827" s="117">
        <f t="shared" si="75"/>
        <v>0.5</v>
      </c>
      <c r="L1827" s="107">
        <f>SUBTOTAL(9,L1823:L1826)</f>
        <v>1</v>
      </c>
      <c r="M1827" s="107">
        <f>SUBTOTAL(9,M1823:M1826)</f>
        <v>1</v>
      </c>
      <c r="N1827" s="56" t="str">
        <f t="shared" si="76"/>
        <v>Keller Williams Realty - Waco</v>
      </c>
    </row>
    <row r="1828" spans="1:14" outlineLevel="2" x14ac:dyDescent="0.2">
      <c r="A1828" t="s">
        <v>3357</v>
      </c>
      <c r="B1828" t="s">
        <v>1842</v>
      </c>
      <c r="C1828" t="s">
        <v>3358</v>
      </c>
      <c r="D1828" t="s">
        <v>1249</v>
      </c>
      <c r="E1828" s="3">
        <v>43616</v>
      </c>
      <c r="F1828" s="115">
        <v>403000</v>
      </c>
      <c r="G1828" s="34">
        <v>20190863</v>
      </c>
      <c r="H1828" s="31">
        <v>1</v>
      </c>
      <c r="I1828" s="31">
        <v>1</v>
      </c>
      <c r="J1828" s="31">
        <v>0</v>
      </c>
      <c r="K1828" s="117">
        <f t="shared" si="75"/>
        <v>0</v>
      </c>
      <c r="L1828" s="107">
        <v>0</v>
      </c>
      <c r="M1828" s="107">
        <v>0</v>
      </c>
      <c r="N1828" s="56" t="str">
        <f t="shared" si="76"/>
        <v>Coldwell Banker Apex, REALTORS</v>
      </c>
    </row>
    <row r="1829" spans="1:14" outlineLevel="1" x14ac:dyDescent="0.2">
      <c r="A1829" s="29" t="s">
        <v>3357</v>
      </c>
      <c r="F1829" s="115">
        <f>SUBTOTAL(9,F1828:F1828)</f>
        <v>403000</v>
      </c>
      <c r="H1829" s="31">
        <f>SUBTOTAL(9,H1828:H1828)</f>
        <v>1</v>
      </c>
      <c r="I1829" s="31">
        <f>SUBTOTAL(9,I1828:I1828)</f>
        <v>1</v>
      </c>
      <c r="J1829" s="31">
        <f>SUBTOTAL(9,J1828:J1828)</f>
        <v>0</v>
      </c>
      <c r="K1829" s="117">
        <f t="shared" si="75"/>
        <v>0</v>
      </c>
      <c r="L1829" s="107">
        <f>SUBTOTAL(9,L1828:L1828)</f>
        <v>0</v>
      </c>
      <c r="M1829" s="107">
        <f>SUBTOTAL(9,M1828:M1828)</f>
        <v>0</v>
      </c>
      <c r="N1829" s="56" t="str">
        <f t="shared" si="76"/>
        <v>Coldwell Banker Apex, REALTORS</v>
      </c>
    </row>
    <row r="1830" spans="1:14" outlineLevel="2" x14ac:dyDescent="0.2">
      <c r="A1830" t="s">
        <v>318</v>
      </c>
      <c r="B1830" t="s">
        <v>1944</v>
      </c>
      <c r="C1830" s="3" t="s">
        <v>2647</v>
      </c>
      <c r="D1830" t="s">
        <v>730</v>
      </c>
      <c r="E1830" s="102">
        <v>43544</v>
      </c>
      <c r="F1830" s="115">
        <v>43500</v>
      </c>
      <c r="G1830" s="31" t="s">
        <v>838</v>
      </c>
      <c r="H1830" s="129">
        <v>1</v>
      </c>
      <c r="I1830" s="129">
        <v>0</v>
      </c>
      <c r="J1830" s="31">
        <v>1</v>
      </c>
      <c r="K1830" s="117">
        <f t="shared" si="75"/>
        <v>1</v>
      </c>
      <c r="L1830" s="107">
        <v>1</v>
      </c>
      <c r="M1830" s="107">
        <v>0</v>
      </c>
      <c r="N1830" s="56" t="str">
        <f t="shared" si="76"/>
        <v>Gatlin, Realtors</v>
      </c>
    </row>
    <row r="1831" spans="1:14" outlineLevel="2" x14ac:dyDescent="0.2">
      <c r="A1831" t="s">
        <v>318</v>
      </c>
      <c r="B1831" t="s">
        <v>1944</v>
      </c>
      <c r="C1831" s="3" t="s">
        <v>2648</v>
      </c>
      <c r="D1831" t="s">
        <v>730</v>
      </c>
      <c r="E1831" s="102">
        <v>43544</v>
      </c>
      <c r="F1831" s="115">
        <v>43500</v>
      </c>
      <c r="G1831" s="31" t="s">
        <v>838</v>
      </c>
      <c r="H1831" s="129">
        <v>1</v>
      </c>
      <c r="I1831" s="129">
        <v>0</v>
      </c>
      <c r="J1831" s="31">
        <v>1</v>
      </c>
      <c r="K1831" s="117">
        <f t="shared" si="75"/>
        <v>1</v>
      </c>
      <c r="L1831" s="107">
        <v>1</v>
      </c>
      <c r="M1831" s="107">
        <v>0</v>
      </c>
      <c r="N1831" s="56" t="str">
        <f t="shared" si="76"/>
        <v>Gatlin, Realtors</v>
      </c>
    </row>
    <row r="1832" spans="1:14" outlineLevel="2" x14ac:dyDescent="0.2">
      <c r="A1832" t="s">
        <v>318</v>
      </c>
      <c r="B1832" t="s">
        <v>1944</v>
      </c>
      <c r="C1832" s="3" t="s">
        <v>2649</v>
      </c>
      <c r="D1832" t="s">
        <v>730</v>
      </c>
      <c r="E1832" s="102">
        <v>43544</v>
      </c>
      <c r="F1832" s="115">
        <v>43500</v>
      </c>
      <c r="G1832" s="31" t="s">
        <v>838</v>
      </c>
      <c r="H1832" s="129">
        <v>1</v>
      </c>
      <c r="I1832" s="129">
        <v>0</v>
      </c>
      <c r="J1832" s="31">
        <v>1</v>
      </c>
      <c r="K1832" s="117">
        <f t="shared" si="75"/>
        <v>1</v>
      </c>
      <c r="L1832" s="107">
        <v>1</v>
      </c>
      <c r="M1832" s="107">
        <v>0</v>
      </c>
      <c r="N1832" s="56" t="str">
        <f t="shared" si="76"/>
        <v>Gatlin, Realtors</v>
      </c>
    </row>
    <row r="1833" spans="1:14" outlineLevel="1" x14ac:dyDescent="0.2">
      <c r="A1833" s="29" t="s">
        <v>318</v>
      </c>
      <c r="C1833" s="3"/>
      <c r="E1833" s="102"/>
      <c r="F1833" s="115">
        <f>SUBTOTAL(9,F1830:F1832)</f>
        <v>130500</v>
      </c>
      <c r="G1833" s="31"/>
      <c r="H1833" s="129">
        <f>SUBTOTAL(9,H1830:H1832)</f>
        <v>3</v>
      </c>
      <c r="I1833" s="129">
        <f>SUBTOTAL(9,I1830:I1832)</f>
        <v>0</v>
      </c>
      <c r="J1833" s="31">
        <f>SUBTOTAL(9,J1830:J1832)</f>
        <v>3</v>
      </c>
      <c r="K1833" s="117">
        <f t="shared" si="75"/>
        <v>1</v>
      </c>
      <c r="L1833" s="107">
        <f>SUBTOTAL(9,L1830:L1832)</f>
        <v>3</v>
      </c>
      <c r="M1833" s="107">
        <f>SUBTOTAL(9,M1830:M1832)</f>
        <v>0</v>
      </c>
      <c r="N1833" s="56" t="str">
        <f t="shared" si="76"/>
        <v>Gatlin, Realtors</v>
      </c>
    </row>
    <row r="1834" spans="1:14" outlineLevel="2" x14ac:dyDescent="0.2">
      <c r="A1834" t="s">
        <v>1904</v>
      </c>
      <c r="B1834" t="s">
        <v>761</v>
      </c>
      <c r="C1834" s="3" t="s">
        <v>2366</v>
      </c>
      <c r="D1834" t="s">
        <v>6</v>
      </c>
      <c r="E1834" s="102">
        <v>43511</v>
      </c>
      <c r="F1834" s="115">
        <v>46000</v>
      </c>
      <c r="G1834" s="31" t="s">
        <v>838</v>
      </c>
      <c r="H1834" s="129">
        <v>1</v>
      </c>
      <c r="I1834" s="129">
        <v>0</v>
      </c>
      <c r="J1834" s="31">
        <v>1</v>
      </c>
      <c r="K1834" s="117">
        <f t="shared" si="75"/>
        <v>1</v>
      </c>
      <c r="L1834" s="107">
        <v>0</v>
      </c>
      <c r="M1834" s="107">
        <v>0</v>
      </c>
      <c r="N1834" s="56" t="str">
        <f t="shared" si="76"/>
        <v>Vielma Realty</v>
      </c>
    </row>
    <row r="1835" spans="1:14" outlineLevel="1" x14ac:dyDescent="0.2">
      <c r="A1835" s="29" t="s">
        <v>1904</v>
      </c>
      <c r="C1835" s="3"/>
      <c r="E1835" s="102"/>
      <c r="F1835" s="115">
        <f>SUBTOTAL(9,F1834:F1834)</f>
        <v>46000</v>
      </c>
      <c r="G1835" s="31"/>
      <c r="H1835" s="129">
        <f>SUBTOTAL(9,H1834:H1834)</f>
        <v>1</v>
      </c>
      <c r="I1835" s="129">
        <f>SUBTOTAL(9,I1834:I1834)</f>
        <v>0</v>
      </c>
      <c r="J1835" s="31">
        <f>SUBTOTAL(9,J1834:J1834)</f>
        <v>1</v>
      </c>
      <c r="K1835" s="117">
        <f t="shared" si="75"/>
        <v>1</v>
      </c>
      <c r="L1835" s="107">
        <f>SUBTOTAL(9,L1834:L1834)</f>
        <v>0</v>
      </c>
      <c r="M1835" s="107">
        <f>SUBTOTAL(9,M1834:M1834)</f>
        <v>0</v>
      </c>
      <c r="N1835" s="56" t="str">
        <f t="shared" si="76"/>
        <v>Vielma Realty</v>
      </c>
    </row>
    <row r="1836" spans="1:14" outlineLevel="2" x14ac:dyDescent="0.2">
      <c r="A1836" t="s">
        <v>1390</v>
      </c>
      <c r="B1836" t="s">
        <v>1099</v>
      </c>
      <c r="C1836" s="3" t="s">
        <v>2977</v>
      </c>
      <c r="D1836" t="s">
        <v>123</v>
      </c>
      <c r="E1836" s="102">
        <v>43581</v>
      </c>
      <c r="F1836" s="115">
        <v>189900</v>
      </c>
      <c r="G1836" s="31" t="s">
        <v>838</v>
      </c>
      <c r="H1836" s="129">
        <v>1</v>
      </c>
      <c r="I1836" s="129">
        <v>0</v>
      </c>
      <c r="J1836" s="31">
        <v>1</v>
      </c>
      <c r="K1836" s="117">
        <f t="shared" si="75"/>
        <v>1</v>
      </c>
      <c r="L1836" s="107">
        <v>0</v>
      </c>
      <c r="M1836" s="107">
        <v>0</v>
      </c>
      <c r="N1836" s="56" t="str">
        <f t="shared" si="76"/>
        <v>Keller Williams Realty - Waco</v>
      </c>
    </row>
    <row r="1837" spans="1:14" outlineLevel="2" x14ac:dyDescent="0.2">
      <c r="A1837" t="s">
        <v>1390</v>
      </c>
      <c r="B1837" t="s">
        <v>1099</v>
      </c>
      <c r="C1837" s="3" t="s">
        <v>2563</v>
      </c>
      <c r="D1837" t="s">
        <v>6</v>
      </c>
      <c r="E1837" s="102">
        <v>43532</v>
      </c>
      <c r="F1837" s="115">
        <v>78250</v>
      </c>
      <c r="G1837" s="31" t="s">
        <v>838</v>
      </c>
      <c r="H1837" s="129">
        <v>1</v>
      </c>
      <c r="I1837" s="129">
        <v>0</v>
      </c>
      <c r="J1837" s="31">
        <v>1</v>
      </c>
      <c r="K1837" s="117">
        <f t="shared" si="75"/>
        <v>1</v>
      </c>
      <c r="L1837" s="107">
        <v>0</v>
      </c>
      <c r="M1837" s="107">
        <v>0</v>
      </c>
      <c r="N1837" s="56" t="str">
        <f t="shared" si="76"/>
        <v>Keller Williams Realty - Waco</v>
      </c>
    </row>
    <row r="1838" spans="1:14" outlineLevel="2" x14ac:dyDescent="0.2">
      <c r="A1838" t="s">
        <v>1390</v>
      </c>
      <c r="B1838" t="s">
        <v>1099</v>
      </c>
      <c r="C1838" s="3" t="s">
        <v>2637</v>
      </c>
      <c r="D1838" t="s">
        <v>6</v>
      </c>
      <c r="E1838" s="102">
        <v>43543</v>
      </c>
      <c r="F1838" s="115">
        <v>102000</v>
      </c>
      <c r="G1838" s="31" t="s">
        <v>838</v>
      </c>
      <c r="H1838" s="129">
        <v>1</v>
      </c>
      <c r="I1838" s="129">
        <v>0</v>
      </c>
      <c r="J1838" s="31">
        <v>1</v>
      </c>
      <c r="K1838" s="117">
        <f t="shared" si="75"/>
        <v>1</v>
      </c>
      <c r="L1838" s="107">
        <v>0</v>
      </c>
      <c r="M1838" s="107">
        <v>0</v>
      </c>
      <c r="N1838" s="56" t="str">
        <f t="shared" si="76"/>
        <v>Keller Williams Realty - Waco</v>
      </c>
    </row>
    <row r="1839" spans="1:14" outlineLevel="2" x14ac:dyDescent="0.2">
      <c r="A1839" t="s">
        <v>1390</v>
      </c>
      <c r="B1839" t="s">
        <v>1099</v>
      </c>
      <c r="C1839" s="3" t="s">
        <v>2144</v>
      </c>
      <c r="D1839" t="s">
        <v>6</v>
      </c>
      <c r="E1839" s="102">
        <v>43476</v>
      </c>
      <c r="F1839" s="115">
        <v>48000</v>
      </c>
      <c r="G1839" s="31" t="s">
        <v>838</v>
      </c>
      <c r="H1839" s="129">
        <v>1</v>
      </c>
      <c r="I1839" s="129">
        <v>0</v>
      </c>
      <c r="J1839" s="31">
        <v>1</v>
      </c>
      <c r="K1839" s="117">
        <f t="shared" si="75"/>
        <v>1</v>
      </c>
      <c r="L1839" s="107">
        <v>0</v>
      </c>
      <c r="M1839" s="107">
        <v>0</v>
      </c>
      <c r="N1839" s="56" t="str">
        <f t="shared" si="76"/>
        <v>Keller Williams Realty - Waco</v>
      </c>
    </row>
    <row r="1840" spans="1:14" outlineLevel="2" x14ac:dyDescent="0.2">
      <c r="A1840" t="s">
        <v>1390</v>
      </c>
      <c r="B1840" t="s">
        <v>1099</v>
      </c>
      <c r="C1840" t="s">
        <v>2420</v>
      </c>
      <c r="D1840" t="s">
        <v>6</v>
      </c>
      <c r="E1840" s="3">
        <v>43518</v>
      </c>
      <c r="F1840" s="115">
        <v>98000</v>
      </c>
      <c r="G1840" s="17">
        <v>20190168</v>
      </c>
      <c r="H1840" s="129">
        <v>1</v>
      </c>
      <c r="I1840" s="129">
        <v>1</v>
      </c>
      <c r="J1840" s="31">
        <v>0</v>
      </c>
      <c r="K1840" s="117">
        <f t="shared" si="75"/>
        <v>0</v>
      </c>
      <c r="L1840" s="107">
        <v>0</v>
      </c>
      <c r="M1840" s="107">
        <v>0</v>
      </c>
      <c r="N1840" s="56" t="str">
        <f t="shared" si="76"/>
        <v>Keller Williams Realty - Waco</v>
      </c>
    </row>
    <row r="1841" spans="1:14" outlineLevel="2" x14ac:dyDescent="0.2">
      <c r="A1841" t="s">
        <v>1390</v>
      </c>
      <c r="B1841" t="s">
        <v>1099</v>
      </c>
      <c r="C1841" t="s">
        <v>2674</v>
      </c>
      <c r="D1841" t="s">
        <v>1092</v>
      </c>
      <c r="E1841" s="3">
        <v>43546</v>
      </c>
      <c r="F1841" s="115">
        <v>105000</v>
      </c>
      <c r="G1841" s="17" t="s">
        <v>838</v>
      </c>
      <c r="H1841" s="129">
        <v>1</v>
      </c>
      <c r="I1841" s="129">
        <v>0</v>
      </c>
      <c r="J1841" s="31">
        <v>0</v>
      </c>
      <c r="K1841" s="117">
        <f t="shared" si="75"/>
        <v>0</v>
      </c>
      <c r="L1841" s="107">
        <v>0</v>
      </c>
      <c r="M1841" s="107">
        <v>0</v>
      </c>
      <c r="N1841" s="56" t="str">
        <f t="shared" si="76"/>
        <v>Keller Williams Realty - Waco</v>
      </c>
    </row>
    <row r="1842" spans="1:14" outlineLevel="2" x14ac:dyDescent="0.2">
      <c r="A1842" t="s">
        <v>1390</v>
      </c>
      <c r="B1842" t="s">
        <v>1099</v>
      </c>
      <c r="C1842" t="s">
        <v>3272</v>
      </c>
      <c r="D1842" t="s">
        <v>6</v>
      </c>
      <c r="E1842" s="3">
        <v>43609</v>
      </c>
      <c r="F1842" s="115">
        <v>125000</v>
      </c>
      <c r="G1842" s="34" t="s">
        <v>838</v>
      </c>
      <c r="H1842" s="31">
        <v>1</v>
      </c>
      <c r="I1842" s="31">
        <v>0</v>
      </c>
      <c r="J1842" s="31">
        <v>0</v>
      </c>
      <c r="K1842" s="117">
        <f t="shared" si="75"/>
        <v>0</v>
      </c>
      <c r="L1842" s="107">
        <v>0</v>
      </c>
      <c r="M1842" s="107">
        <v>0</v>
      </c>
      <c r="N1842" s="56" t="str">
        <f t="shared" si="76"/>
        <v>Keller Williams Realty - Waco</v>
      </c>
    </row>
    <row r="1843" spans="1:14" outlineLevel="2" x14ac:dyDescent="0.2">
      <c r="A1843" t="s">
        <v>1390</v>
      </c>
      <c r="B1843" t="s">
        <v>1099</v>
      </c>
      <c r="C1843" t="s">
        <v>3089</v>
      </c>
      <c r="D1843" t="s">
        <v>6</v>
      </c>
      <c r="E1843" s="3">
        <v>43592</v>
      </c>
      <c r="F1843" s="115">
        <v>180500</v>
      </c>
      <c r="G1843" s="34" t="s">
        <v>838</v>
      </c>
      <c r="H1843" s="31">
        <v>1</v>
      </c>
      <c r="I1843" s="31">
        <v>0</v>
      </c>
      <c r="J1843" s="31">
        <v>0</v>
      </c>
      <c r="K1843" s="117">
        <f t="shared" si="75"/>
        <v>0</v>
      </c>
      <c r="L1843" s="107">
        <v>0</v>
      </c>
      <c r="M1843" s="107">
        <v>0</v>
      </c>
      <c r="N1843" s="56" t="str">
        <f t="shared" si="76"/>
        <v>Keller Williams Realty - Waco</v>
      </c>
    </row>
    <row r="1844" spans="1:14" outlineLevel="2" x14ac:dyDescent="0.2">
      <c r="A1844" t="s">
        <v>1390</v>
      </c>
      <c r="B1844" t="s">
        <v>1099</v>
      </c>
      <c r="C1844" t="s">
        <v>2018</v>
      </c>
      <c r="D1844" t="s">
        <v>6</v>
      </c>
      <c r="E1844" s="3">
        <v>43579</v>
      </c>
      <c r="F1844" s="115">
        <v>202900</v>
      </c>
      <c r="G1844" s="34" t="s">
        <v>838</v>
      </c>
      <c r="H1844" s="31">
        <v>1</v>
      </c>
      <c r="I1844" s="31">
        <v>0</v>
      </c>
      <c r="J1844" s="31">
        <v>0</v>
      </c>
      <c r="K1844" s="117">
        <f t="shared" si="75"/>
        <v>0</v>
      </c>
      <c r="L1844" s="107">
        <v>0</v>
      </c>
      <c r="M1844" s="107">
        <v>0</v>
      </c>
      <c r="N1844" s="56" t="str">
        <f t="shared" si="76"/>
        <v>Keller Williams Realty - Waco</v>
      </c>
    </row>
    <row r="1845" spans="1:14" outlineLevel="1" x14ac:dyDescent="0.2">
      <c r="A1845" s="29" t="s">
        <v>1390</v>
      </c>
      <c r="F1845" s="115">
        <f>SUBTOTAL(9,F1836:F1844)</f>
        <v>1129550</v>
      </c>
      <c r="H1845" s="31">
        <f>SUBTOTAL(9,H1836:H1844)</f>
        <v>9</v>
      </c>
      <c r="I1845" s="31">
        <f>SUBTOTAL(9,I1836:I1844)</f>
        <v>1</v>
      </c>
      <c r="J1845" s="31">
        <f>SUBTOTAL(9,J1836:J1844)</f>
        <v>4</v>
      </c>
      <c r="K1845" s="117">
        <f t="shared" si="75"/>
        <v>0.44444444444444442</v>
      </c>
      <c r="L1845" s="107">
        <f>SUBTOTAL(9,L1836:L1844)</f>
        <v>0</v>
      </c>
      <c r="M1845" s="107">
        <f>SUBTOTAL(9,M1836:M1844)</f>
        <v>0</v>
      </c>
      <c r="N1845" s="56" t="str">
        <f t="shared" si="76"/>
        <v>Keller Williams Realty - Waco</v>
      </c>
    </row>
    <row r="1846" spans="1:14" outlineLevel="2" x14ac:dyDescent="0.2">
      <c r="A1846" t="s">
        <v>757</v>
      </c>
      <c r="B1846" t="s">
        <v>1258</v>
      </c>
      <c r="C1846" s="3" t="s">
        <v>2635</v>
      </c>
      <c r="D1846" t="s">
        <v>1126</v>
      </c>
      <c r="E1846" s="102">
        <v>43543</v>
      </c>
      <c r="F1846" s="115">
        <v>387500</v>
      </c>
      <c r="G1846" s="31" t="s">
        <v>838</v>
      </c>
      <c r="H1846" s="129">
        <v>1</v>
      </c>
      <c r="I1846" s="129">
        <v>0</v>
      </c>
      <c r="J1846" s="31">
        <v>1</v>
      </c>
      <c r="K1846" s="117">
        <f t="shared" si="75"/>
        <v>1</v>
      </c>
      <c r="L1846" s="107">
        <v>0</v>
      </c>
      <c r="M1846" s="107">
        <v>0</v>
      </c>
      <c r="N1846" s="56" t="str">
        <f t="shared" si="76"/>
        <v>Re/Max Centex, REALTORS</v>
      </c>
    </row>
    <row r="1847" spans="1:14" outlineLevel="2" x14ac:dyDescent="0.2">
      <c r="A1847" t="s">
        <v>757</v>
      </c>
      <c r="B1847" t="s">
        <v>1258</v>
      </c>
      <c r="C1847" s="3" t="s">
        <v>2204</v>
      </c>
      <c r="D1847" t="s">
        <v>6</v>
      </c>
      <c r="E1847" s="102">
        <v>43487</v>
      </c>
      <c r="F1847" s="115">
        <v>462000</v>
      </c>
      <c r="G1847" s="31">
        <v>20182817</v>
      </c>
      <c r="H1847" s="129">
        <v>1</v>
      </c>
      <c r="I1847" s="129">
        <v>1</v>
      </c>
      <c r="J1847" s="31">
        <v>1</v>
      </c>
      <c r="K1847" s="117">
        <f t="shared" si="75"/>
        <v>1</v>
      </c>
      <c r="L1847" s="107">
        <v>0</v>
      </c>
      <c r="M1847" s="107">
        <v>0</v>
      </c>
      <c r="N1847" s="56" t="str">
        <f t="shared" si="76"/>
        <v>Re/Max Centex, REALTORS</v>
      </c>
    </row>
    <row r="1848" spans="1:14" outlineLevel="2" x14ac:dyDescent="0.2">
      <c r="A1848" t="s">
        <v>757</v>
      </c>
      <c r="B1848" t="s">
        <v>1258</v>
      </c>
      <c r="C1848" s="3" t="s">
        <v>2111</v>
      </c>
      <c r="D1848" t="s">
        <v>425</v>
      </c>
      <c r="E1848" s="102">
        <v>43469</v>
      </c>
      <c r="F1848" s="115">
        <v>512000</v>
      </c>
      <c r="G1848" s="31">
        <v>20182805</v>
      </c>
      <c r="H1848" s="129">
        <v>1</v>
      </c>
      <c r="I1848" s="129">
        <v>1</v>
      </c>
      <c r="J1848" s="31">
        <v>1</v>
      </c>
      <c r="K1848" s="117">
        <f t="shared" si="75"/>
        <v>1</v>
      </c>
      <c r="L1848" s="107">
        <v>0</v>
      </c>
      <c r="M1848" s="107">
        <v>0</v>
      </c>
      <c r="N1848" s="56" t="str">
        <f t="shared" si="76"/>
        <v>Re/Max Centex, REALTORS</v>
      </c>
    </row>
    <row r="1849" spans="1:14" outlineLevel="2" x14ac:dyDescent="0.2">
      <c r="A1849" t="s">
        <v>757</v>
      </c>
      <c r="B1849" t="s">
        <v>1258</v>
      </c>
      <c r="C1849" s="3" t="s">
        <v>3102</v>
      </c>
      <c r="D1849" t="s">
        <v>123</v>
      </c>
      <c r="E1849" s="102">
        <v>43594</v>
      </c>
      <c r="F1849" s="115">
        <v>177000</v>
      </c>
      <c r="G1849" s="31" t="s">
        <v>838</v>
      </c>
      <c r="H1849" s="129">
        <v>1</v>
      </c>
      <c r="I1849" s="129">
        <v>0</v>
      </c>
      <c r="J1849" s="31">
        <v>1</v>
      </c>
      <c r="K1849" s="117">
        <f t="shared" si="75"/>
        <v>1</v>
      </c>
      <c r="L1849" s="107">
        <v>0</v>
      </c>
      <c r="M1849" s="107">
        <v>0</v>
      </c>
      <c r="N1849" s="56" t="str">
        <f t="shared" si="76"/>
        <v>Re/Max Centex, REALTORS</v>
      </c>
    </row>
    <row r="1850" spans="1:14" outlineLevel="2" x14ac:dyDescent="0.2">
      <c r="A1850" t="s">
        <v>757</v>
      </c>
      <c r="B1850" t="s">
        <v>1258</v>
      </c>
      <c r="C1850" s="3" t="s">
        <v>3302</v>
      </c>
      <c r="D1850" t="s">
        <v>6</v>
      </c>
      <c r="E1850" s="102">
        <v>43614</v>
      </c>
      <c r="F1850" s="115">
        <v>54100</v>
      </c>
      <c r="G1850" s="31" t="s">
        <v>838</v>
      </c>
      <c r="H1850" s="129">
        <v>1</v>
      </c>
      <c r="I1850" s="129">
        <v>0</v>
      </c>
      <c r="J1850" s="31">
        <v>1</v>
      </c>
      <c r="K1850" s="117">
        <f t="shared" si="75"/>
        <v>1</v>
      </c>
      <c r="L1850" s="107">
        <v>0</v>
      </c>
      <c r="M1850" s="107">
        <v>0</v>
      </c>
      <c r="N1850" s="56" t="str">
        <f t="shared" si="76"/>
        <v>Re/Max Centex, REALTORS</v>
      </c>
    </row>
    <row r="1851" spans="1:14" outlineLevel="2" x14ac:dyDescent="0.2">
      <c r="A1851" t="s">
        <v>757</v>
      </c>
      <c r="B1851" t="s">
        <v>1258</v>
      </c>
      <c r="C1851" s="3" t="s">
        <v>2894</v>
      </c>
      <c r="D1851" t="s">
        <v>6</v>
      </c>
      <c r="E1851" s="102">
        <v>43572</v>
      </c>
      <c r="F1851" s="115">
        <v>66000</v>
      </c>
      <c r="G1851" s="31" t="s">
        <v>838</v>
      </c>
      <c r="H1851" s="129">
        <v>1</v>
      </c>
      <c r="I1851" s="129">
        <v>0</v>
      </c>
      <c r="J1851" s="31">
        <v>1</v>
      </c>
      <c r="K1851" s="117">
        <f t="shared" si="75"/>
        <v>1</v>
      </c>
      <c r="L1851" s="107">
        <v>0</v>
      </c>
      <c r="M1851" s="107">
        <v>0</v>
      </c>
      <c r="N1851" s="56" t="str">
        <f t="shared" si="76"/>
        <v>Re/Max Centex, REALTORS</v>
      </c>
    </row>
    <row r="1852" spans="1:14" outlineLevel="2" x14ac:dyDescent="0.2">
      <c r="A1852" t="s">
        <v>757</v>
      </c>
      <c r="B1852" t="s">
        <v>1258</v>
      </c>
      <c r="C1852" s="3" t="s">
        <v>2840</v>
      </c>
      <c r="D1852" t="s">
        <v>1249</v>
      </c>
      <c r="E1852" s="102">
        <v>43566</v>
      </c>
      <c r="F1852" s="115">
        <v>209900</v>
      </c>
      <c r="G1852" s="31">
        <v>20190522</v>
      </c>
      <c r="H1852" s="129">
        <v>1</v>
      </c>
      <c r="I1852" s="129">
        <v>1</v>
      </c>
      <c r="J1852" s="31">
        <v>1</v>
      </c>
      <c r="K1852" s="117">
        <f t="shared" si="75"/>
        <v>1</v>
      </c>
      <c r="L1852" s="107">
        <v>0</v>
      </c>
      <c r="M1852" s="107">
        <v>0</v>
      </c>
      <c r="N1852" s="56" t="str">
        <f t="shared" si="76"/>
        <v>Re/Max Centex, REALTORS</v>
      </c>
    </row>
    <row r="1853" spans="1:14" outlineLevel="2" x14ac:dyDescent="0.2">
      <c r="A1853" t="s">
        <v>757</v>
      </c>
      <c r="B1853" t="s">
        <v>1258</v>
      </c>
      <c r="C1853" s="3" t="s">
        <v>2941</v>
      </c>
      <c r="D1853" t="s">
        <v>216</v>
      </c>
      <c r="E1853" s="102">
        <v>43577</v>
      </c>
      <c r="F1853" s="115">
        <v>175000</v>
      </c>
      <c r="G1853" s="31" t="s">
        <v>838</v>
      </c>
      <c r="H1853" s="129">
        <v>1</v>
      </c>
      <c r="I1853" s="129">
        <v>0</v>
      </c>
      <c r="J1853" s="31">
        <v>1</v>
      </c>
      <c r="K1853" s="117">
        <f t="shared" si="75"/>
        <v>1</v>
      </c>
      <c r="L1853" s="107">
        <v>1</v>
      </c>
      <c r="M1853" s="107">
        <v>0</v>
      </c>
      <c r="N1853" s="56" t="str">
        <f t="shared" si="76"/>
        <v>Re/Max Centex, REALTORS</v>
      </c>
    </row>
    <row r="1854" spans="1:14" outlineLevel="2" x14ac:dyDescent="0.2">
      <c r="A1854" t="s">
        <v>757</v>
      </c>
      <c r="B1854" t="s">
        <v>1258</v>
      </c>
      <c r="C1854" s="3" t="s">
        <v>2525</v>
      </c>
      <c r="D1854" t="s">
        <v>6</v>
      </c>
      <c r="E1854" s="102">
        <v>43529</v>
      </c>
      <c r="F1854" s="115">
        <v>174000</v>
      </c>
      <c r="G1854" s="31" t="s">
        <v>838</v>
      </c>
      <c r="H1854" s="129">
        <v>1</v>
      </c>
      <c r="I1854" s="129">
        <v>0</v>
      </c>
      <c r="J1854" s="31">
        <v>1</v>
      </c>
      <c r="K1854" s="117">
        <f t="shared" si="75"/>
        <v>1</v>
      </c>
      <c r="L1854" s="107">
        <v>0</v>
      </c>
      <c r="M1854" s="107">
        <v>0</v>
      </c>
      <c r="N1854" s="56" t="str">
        <f t="shared" si="76"/>
        <v>Re/Max Centex, REALTORS</v>
      </c>
    </row>
    <row r="1855" spans="1:14" outlineLevel="2" x14ac:dyDescent="0.2">
      <c r="A1855" t="s">
        <v>757</v>
      </c>
      <c r="B1855" t="s">
        <v>1258</v>
      </c>
      <c r="C1855" t="s">
        <v>2708</v>
      </c>
      <c r="D1855" t="s">
        <v>6</v>
      </c>
      <c r="E1855" s="3">
        <v>43551</v>
      </c>
      <c r="F1855" s="115">
        <v>182000</v>
      </c>
      <c r="G1855" s="34" t="s">
        <v>838</v>
      </c>
      <c r="H1855" s="31">
        <v>1</v>
      </c>
      <c r="I1855" s="31">
        <v>0</v>
      </c>
      <c r="J1855" s="31">
        <v>0</v>
      </c>
      <c r="K1855" s="117">
        <f t="shared" si="75"/>
        <v>0</v>
      </c>
      <c r="L1855" s="107">
        <v>0</v>
      </c>
      <c r="M1855" s="107">
        <v>0</v>
      </c>
      <c r="N1855" s="56" t="str">
        <f t="shared" si="76"/>
        <v>Re/Max Centex, REALTORS</v>
      </c>
    </row>
    <row r="1856" spans="1:14" outlineLevel="2" x14ac:dyDescent="0.2">
      <c r="A1856" t="s">
        <v>757</v>
      </c>
      <c r="B1856" t="s">
        <v>1258</v>
      </c>
      <c r="C1856" t="s">
        <v>3234</v>
      </c>
      <c r="D1856" t="s">
        <v>216</v>
      </c>
      <c r="E1856" s="3">
        <v>43607</v>
      </c>
      <c r="F1856" s="115">
        <v>206000</v>
      </c>
      <c r="G1856" s="34" t="s">
        <v>838</v>
      </c>
      <c r="H1856" s="31">
        <v>1</v>
      </c>
      <c r="I1856" s="31">
        <v>0</v>
      </c>
      <c r="J1856" s="31">
        <v>0</v>
      </c>
      <c r="K1856" s="117">
        <f t="shared" si="75"/>
        <v>0</v>
      </c>
      <c r="L1856" s="107">
        <v>0</v>
      </c>
      <c r="M1856" s="107">
        <v>0</v>
      </c>
      <c r="N1856" s="56" t="str">
        <f t="shared" si="76"/>
        <v>Re/Max Centex, REALTORS</v>
      </c>
    </row>
    <row r="1857" spans="1:14" outlineLevel="2" x14ac:dyDescent="0.2">
      <c r="A1857" t="s">
        <v>757</v>
      </c>
      <c r="B1857" t="s">
        <v>1258</v>
      </c>
      <c r="C1857" t="s">
        <v>3347</v>
      </c>
      <c r="D1857" t="s">
        <v>7</v>
      </c>
      <c r="E1857" s="3">
        <v>43616</v>
      </c>
      <c r="F1857" s="115">
        <v>350000</v>
      </c>
      <c r="G1857" s="34">
        <v>20191012</v>
      </c>
      <c r="H1857" s="31">
        <v>1</v>
      </c>
      <c r="I1857" s="31">
        <v>1</v>
      </c>
      <c r="J1857" s="31">
        <v>0</v>
      </c>
      <c r="K1857" s="117">
        <f t="shared" si="75"/>
        <v>0</v>
      </c>
      <c r="L1857" s="107">
        <v>0</v>
      </c>
      <c r="M1857" s="107">
        <v>0</v>
      </c>
      <c r="N1857" s="56" t="str">
        <f t="shared" si="76"/>
        <v>Re/Max Centex, REALTORS</v>
      </c>
    </row>
    <row r="1858" spans="1:14" outlineLevel="1" x14ac:dyDescent="0.2">
      <c r="A1858" s="29" t="s">
        <v>757</v>
      </c>
      <c r="F1858" s="115">
        <f>SUBTOTAL(9,F1846:F1857)</f>
        <v>2955500</v>
      </c>
      <c r="H1858" s="31">
        <f>SUBTOTAL(9,H1846:H1857)</f>
        <v>12</v>
      </c>
      <c r="I1858" s="31">
        <f>SUBTOTAL(9,I1846:I1857)</f>
        <v>4</v>
      </c>
      <c r="J1858" s="31">
        <f>SUBTOTAL(9,J1846:J1857)</f>
        <v>9</v>
      </c>
      <c r="K1858" s="117">
        <f t="shared" si="75"/>
        <v>0.75</v>
      </c>
      <c r="L1858" s="107">
        <f>SUBTOTAL(9,L1846:L1857)</f>
        <v>1</v>
      </c>
      <c r="M1858" s="107">
        <f>SUBTOTAL(9,M1846:M1857)</f>
        <v>0</v>
      </c>
      <c r="N1858" s="56" t="str">
        <f t="shared" si="76"/>
        <v>Re/Max Centex, REALTORS</v>
      </c>
    </row>
    <row r="1859" spans="1:14" outlineLevel="2" x14ac:dyDescent="0.2">
      <c r="A1859" t="s">
        <v>1691</v>
      </c>
      <c r="B1859" t="s">
        <v>5</v>
      </c>
      <c r="C1859" s="3" t="s">
        <v>364</v>
      </c>
      <c r="D1859" t="s">
        <v>216</v>
      </c>
      <c r="E1859" s="102">
        <v>43521</v>
      </c>
      <c r="F1859" s="115">
        <v>252000</v>
      </c>
      <c r="G1859" s="31" t="s">
        <v>838</v>
      </c>
      <c r="H1859" s="129">
        <v>1</v>
      </c>
      <c r="I1859" s="129">
        <v>0</v>
      </c>
      <c r="J1859" s="31">
        <v>1</v>
      </c>
      <c r="K1859" s="117">
        <f t="shared" ref="K1859:K1922" si="77">+J1859/H1859</f>
        <v>1</v>
      </c>
      <c r="L1859" s="107">
        <v>0</v>
      </c>
      <c r="M1859" s="107">
        <v>0</v>
      </c>
      <c r="N1859" s="56" t="str">
        <f t="shared" ref="N1859:N1922" si="78">IF(B1859="",B1858,B1859)</f>
        <v>Magnolia Realty</v>
      </c>
    </row>
    <row r="1860" spans="1:14" outlineLevel="2" x14ac:dyDescent="0.2">
      <c r="A1860" t="s">
        <v>1691</v>
      </c>
      <c r="B1860" t="s">
        <v>5</v>
      </c>
      <c r="C1860" s="3" t="s">
        <v>2745</v>
      </c>
      <c r="D1860" t="s">
        <v>6</v>
      </c>
      <c r="E1860" s="102">
        <v>43553</v>
      </c>
      <c r="F1860" s="115">
        <v>244000</v>
      </c>
      <c r="G1860" s="31" t="s">
        <v>838</v>
      </c>
      <c r="H1860" s="129">
        <v>1</v>
      </c>
      <c r="I1860" s="129">
        <v>0</v>
      </c>
      <c r="J1860" s="31">
        <v>1</v>
      </c>
      <c r="K1860" s="117">
        <f t="shared" si="77"/>
        <v>1</v>
      </c>
      <c r="L1860" s="107">
        <v>0</v>
      </c>
      <c r="M1860" s="107">
        <v>0</v>
      </c>
      <c r="N1860" s="56" t="str">
        <f t="shared" si="78"/>
        <v>Magnolia Realty</v>
      </c>
    </row>
    <row r="1861" spans="1:14" outlineLevel="2" x14ac:dyDescent="0.2">
      <c r="A1861" t="s">
        <v>1691</v>
      </c>
      <c r="B1861" t="s">
        <v>5</v>
      </c>
      <c r="C1861" s="3" t="s">
        <v>2681</v>
      </c>
      <c r="D1861" t="s">
        <v>6</v>
      </c>
      <c r="E1861" s="102">
        <v>43546</v>
      </c>
      <c r="F1861" s="115">
        <v>185000</v>
      </c>
      <c r="G1861" s="31" t="s">
        <v>838</v>
      </c>
      <c r="H1861" s="129">
        <v>1</v>
      </c>
      <c r="I1861" s="129">
        <v>0</v>
      </c>
      <c r="J1861" s="31">
        <v>1</v>
      </c>
      <c r="K1861" s="117">
        <f t="shared" si="77"/>
        <v>1</v>
      </c>
      <c r="L1861" s="107">
        <v>0</v>
      </c>
      <c r="M1861" s="107">
        <v>0</v>
      </c>
      <c r="N1861" s="56" t="str">
        <f t="shared" si="78"/>
        <v>Magnolia Realty</v>
      </c>
    </row>
    <row r="1862" spans="1:14" outlineLevel="2" x14ac:dyDescent="0.2">
      <c r="A1862" t="s">
        <v>1691</v>
      </c>
      <c r="B1862" t="s">
        <v>5</v>
      </c>
      <c r="C1862" s="3" t="s">
        <v>2712</v>
      </c>
      <c r="D1862" t="s">
        <v>6</v>
      </c>
      <c r="E1862" s="102">
        <v>43551</v>
      </c>
      <c r="F1862" s="115">
        <v>170000</v>
      </c>
      <c r="G1862" s="31" t="s">
        <v>838</v>
      </c>
      <c r="H1862" s="129">
        <v>1</v>
      </c>
      <c r="I1862" s="129">
        <v>0</v>
      </c>
      <c r="J1862" s="31">
        <v>1</v>
      </c>
      <c r="K1862" s="117">
        <f t="shared" si="77"/>
        <v>1</v>
      </c>
      <c r="L1862" s="107">
        <v>0</v>
      </c>
      <c r="M1862" s="107">
        <v>0</v>
      </c>
      <c r="N1862" s="56" t="str">
        <f t="shared" si="78"/>
        <v>Magnolia Realty</v>
      </c>
    </row>
    <row r="1863" spans="1:14" outlineLevel="2" x14ac:dyDescent="0.2">
      <c r="A1863" t="s">
        <v>1691</v>
      </c>
      <c r="B1863" t="s">
        <v>5</v>
      </c>
      <c r="C1863" s="3" t="s">
        <v>3048</v>
      </c>
      <c r="D1863" t="s">
        <v>7</v>
      </c>
      <c r="E1863" s="102">
        <v>43588</v>
      </c>
      <c r="F1863" s="115">
        <v>157500</v>
      </c>
      <c r="G1863" s="31" t="s">
        <v>838</v>
      </c>
      <c r="H1863" s="129">
        <v>1</v>
      </c>
      <c r="I1863" s="129">
        <v>0</v>
      </c>
      <c r="J1863" s="31">
        <v>1</v>
      </c>
      <c r="K1863" s="117">
        <f t="shared" si="77"/>
        <v>1</v>
      </c>
      <c r="L1863" s="107">
        <v>0</v>
      </c>
      <c r="M1863" s="107">
        <v>0</v>
      </c>
      <c r="N1863" s="56" t="str">
        <f t="shared" si="78"/>
        <v>Magnolia Realty</v>
      </c>
    </row>
    <row r="1864" spans="1:14" outlineLevel="2" x14ac:dyDescent="0.2">
      <c r="A1864" t="s">
        <v>1691</v>
      </c>
      <c r="B1864" t="s">
        <v>5</v>
      </c>
      <c r="C1864" s="3" t="s">
        <v>2140</v>
      </c>
      <c r="D1864" t="s">
        <v>6</v>
      </c>
      <c r="E1864" s="102">
        <v>43476</v>
      </c>
      <c r="F1864" s="115">
        <v>142000</v>
      </c>
      <c r="G1864" s="31">
        <v>20182801</v>
      </c>
      <c r="H1864" s="129">
        <v>1</v>
      </c>
      <c r="I1864" s="129">
        <v>1</v>
      </c>
      <c r="J1864" s="31">
        <v>1</v>
      </c>
      <c r="K1864" s="117">
        <f t="shared" si="77"/>
        <v>1</v>
      </c>
      <c r="L1864" s="107">
        <v>0</v>
      </c>
      <c r="M1864" s="107">
        <v>0</v>
      </c>
      <c r="N1864" s="56" t="str">
        <f t="shared" si="78"/>
        <v>Magnolia Realty</v>
      </c>
    </row>
    <row r="1865" spans="1:14" outlineLevel="2" x14ac:dyDescent="0.2">
      <c r="A1865" t="s">
        <v>1691</v>
      </c>
      <c r="B1865" t="s">
        <v>5</v>
      </c>
      <c r="C1865" s="3" t="s">
        <v>2859</v>
      </c>
      <c r="D1865" t="s">
        <v>1127</v>
      </c>
      <c r="E1865" s="102">
        <v>43567</v>
      </c>
      <c r="F1865" s="115">
        <v>135000</v>
      </c>
      <c r="G1865" s="31" t="s">
        <v>838</v>
      </c>
      <c r="H1865" s="129">
        <v>1</v>
      </c>
      <c r="I1865" s="129">
        <v>0</v>
      </c>
      <c r="J1865" s="31">
        <v>1</v>
      </c>
      <c r="K1865" s="117">
        <f t="shared" si="77"/>
        <v>1</v>
      </c>
      <c r="L1865" s="107">
        <v>0</v>
      </c>
      <c r="M1865" s="107">
        <v>0</v>
      </c>
      <c r="N1865" s="56" t="str">
        <f t="shared" si="78"/>
        <v>Magnolia Realty</v>
      </c>
    </row>
    <row r="1866" spans="1:14" outlineLevel="2" x14ac:dyDescent="0.2">
      <c r="A1866" t="s">
        <v>1691</v>
      </c>
      <c r="B1866" t="s">
        <v>5</v>
      </c>
      <c r="C1866" s="3" t="s">
        <v>2289</v>
      </c>
      <c r="D1866" t="s">
        <v>6</v>
      </c>
      <c r="E1866" s="102">
        <v>43497</v>
      </c>
      <c r="F1866" s="115">
        <v>160000</v>
      </c>
      <c r="G1866" s="31" t="s">
        <v>838</v>
      </c>
      <c r="H1866" s="129">
        <v>1</v>
      </c>
      <c r="I1866" s="129">
        <v>0</v>
      </c>
      <c r="J1866" s="31">
        <v>1</v>
      </c>
      <c r="K1866" s="117">
        <f t="shared" si="77"/>
        <v>1</v>
      </c>
      <c r="L1866" s="107">
        <v>1</v>
      </c>
      <c r="M1866" s="107">
        <v>0</v>
      </c>
      <c r="N1866" s="56" t="str">
        <f t="shared" si="78"/>
        <v>Magnolia Realty</v>
      </c>
    </row>
    <row r="1867" spans="1:14" outlineLevel="2" x14ac:dyDescent="0.2">
      <c r="A1867" t="s">
        <v>1691</v>
      </c>
      <c r="B1867" t="s">
        <v>5</v>
      </c>
      <c r="C1867" s="3" t="s">
        <v>3150</v>
      </c>
      <c r="D1867" t="s">
        <v>6</v>
      </c>
      <c r="E1867" s="102">
        <v>43598</v>
      </c>
      <c r="F1867" s="115">
        <v>159900</v>
      </c>
      <c r="G1867" s="31">
        <v>20190039</v>
      </c>
      <c r="H1867" s="129">
        <v>1</v>
      </c>
      <c r="I1867" s="129">
        <v>1</v>
      </c>
      <c r="J1867" s="31">
        <v>1</v>
      </c>
      <c r="K1867" s="117">
        <f t="shared" si="77"/>
        <v>1</v>
      </c>
      <c r="L1867" s="107">
        <v>1</v>
      </c>
      <c r="M1867" s="107">
        <v>1</v>
      </c>
      <c r="N1867" s="56" t="str">
        <f t="shared" si="78"/>
        <v>Magnolia Realty</v>
      </c>
    </row>
    <row r="1868" spans="1:14" outlineLevel="2" x14ac:dyDescent="0.2">
      <c r="A1868" t="s">
        <v>1691</v>
      </c>
      <c r="B1868" t="s">
        <v>5</v>
      </c>
      <c r="C1868" s="3" t="s">
        <v>3054</v>
      </c>
      <c r="D1868" t="s">
        <v>6</v>
      </c>
      <c r="E1868" s="102">
        <v>43588</v>
      </c>
      <c r="F1868" s="115">
        <v>225000</v>
      </c>
      <c r="G1868" s="31" t="s">
        <v>838</v>
      </c>
      <c r="H1868" s="129">
        <v>1</v>
      </c>
      <c r="I1868" s="129">
        <v>0</v>
      </c>
      <c r="J1868" s="31">
        <v>1</v>
      </c>
      <c r="K1868" s="117">
        <f t="shared" si="77"/>
        <v>1</v>
      </c>
      <c r="L1868" s="107">
        <v>0</v>
      </c>
      <c r="M1868" s="107">
        <v>0</v>
      </c>
      <c r="N1868" s="56" t="str">
        <f t="shared" si="78"/>
        <v>Magnolia Realty</v>
      </c>
    </row>
    <row r="1869" spans="1:14" outlineLevel="2" x14ac:dyDescent="0.2">
      <c r="A1869" t="s">
        <v>1691</v>
      </c>
      <c r="B1869" t="s">
        <v>5</v>
      </c>
      <c r="C1869" s="3" t="s">
        <v>2592</v>
      </c>
      <c r="D1869" t="s">
        <v>7</v>
      </c>
      <c r="E1869" s="102">
        <v>43537</v>
      </c>
      <c r="F1869" s="115">
        <v>135530</v>
      </c>
      <c r="G1869" s="31" t="s">
        <v>838</v>
      </c>
      <c r="H1869" s="129">
        <v>1</v>
      </c>
      <c r="I1869" s="129">
        <v>0</v>
      </c>
      <c r="J1869" s="31">
        <v>1</v>
      </c>
      <c r="K1869" s="117">
        <f t="shared" si="77"/>
        <v>1</v>
      </c>
      <c r="L1869" s="107">
        <v>0</v>
      </c>
      <c r="M1869" s="107">
        <v>0</v>
      </c>
      <c r="N1869" s="56" t="str">
        <f t="shared" si="78"/>
        <v>Magnolia Realty</v>
      </c>
    </row>
    <row r="1870" spans="1:14" outlineLevel="2" x14ac:dyDescent="0.2">
      <c r="A1870" t="s">
        <v>1691</v>
      </c>
      <c r="B1870" t="s">
        <v>5</v>
      </c>
      <c r="C1870" t="s">
        <v>3214</v>
      </c>
      <c r="D1870" t="s">
        <v>6</v>
      </c>
      <c r="E1870" s="3">
        <v>43605</v>
      </c>
      <c r="F1870" s="115">
        <v>50000</v>
      </c>
      <c r="G1870" s="17" t="s">
        <v>838</v>
      </c>
      <c r="H1870" s="129">
        <v>1</v>
      </c>
      <c r="I1870" s="129">
        <v>0</v>
      </c>
      <c r="J1870" s="31">
        <v>0</v>
      </c>
      <c r="K1870" s="117">
        <f t="shared" si="77"/>
        <v>0</v>
      </c>
      <c r="L1870" s="107">
        <v>0</v>
      </c>
      <c r="M1870" s="107">
        <v>0</v>
      </c>
      <c r="N1870" s="56" t="str">
        <f t="shared" si="78"/>
        <v>Magnolia Realty</v>
      </c>
    </row>
    <row r="1871" spans="1:14" outlineLevel="2" x14ac:dyDescent="0.2">
      <c r="A1871" t="s">
        <v>1691</v>
      </c>
      <c r="B1871" t="s">
        <v>5</v>
      </c>
      <c r="C1871" t="s">
        <v>3067</v>
      </c>
      <c r="D1871" t="s">
        <v>6</v>
      </c>
      <c r="E1871" s="3">
        <v>43591</v>
      </c>
      <c r="F1871" s="115">
        <v>64000</v>
      </c>
      <c r="G1871" s="17">
        <v>20190864</v>
      </c>
      <c r="H1871" s="129">
        <v>1</v>
      </c>
      <c r="I1871" s="129">
        <v>1</v>
      </c>
      <c r="J1871" s="31">
        <v>0</v>
      </c>
      <c r="K1871" s="117">
        <f t="shared" si="77"/>
        <v>0</v>
      </c>
      <c r="L1871" s="107">
        <v>0</v>
      </c>
      <c r="M1871" s="107">
        <v>0</v>
      </c>
      <c r="N1871" s="56" t="str">
        <f t="shared" si="78"/>
        <v>Magnolia Realty</v>
      </c>
    </row>
    <row r="1872" spans="1:14" outlineLevel="2" x14ac:dyDescent="0.2">
      <c r="A1872" t="s">
        <v>1691</v>
      </c>
      <c r="B1872" t="s">
        <v>5</v>
      </c>
      <c r="C1872" t="s">
        <v>2994</v>
      </c>
      <c r="D1872" t="s">
        <v>6</v>
      </c>
      <c r="E1872" s="3">
        <v>43584</v>
      </c>
      <c r="F1872" s="115">
        <v>112500</v>
      </c>
      <c r="G1872" s="34" t="s">
        <v>838</v>
      </c>
      <c r="H1872" s="31">
        <v>1</v>
      </c>
      <c r="I1872" s="31">
        <v>0</v>
      </c>
      <c r="J1872" s="31">
        <v>0</v>
      </c>
      <c r="K1872" s="117">
        <f t="shared" si="77"/>
        <v>0</v>
      </c>
      <c r="L1872" s="107">
        <v>0</v>
      </c>
      <c r="M1872" s="107">
        <v>0</v>
      </c>
      <c r="N1872" s="56" t="str">
        <f t="shared" si="78"/>
        <v>Magnolia Realty</v>
      </c>
    </row>
    <row r="1873" spans="1:14" outlineLevel="2" x14ac:dyDescent="0.2">
      <c r="A1873" t="s">
        <v>1691</v>
      </c>
      <c r="B1873" t="s">
        <v>5</v>
      </c>
      <c r="C1873" t="s">
        <v>2676</v>
      </c>
      <c r="D1873" t="s">
        <v>7</v>
      </c>
      <c r="E1873" s="3">
        <v>43546</v>
      </c>
      <c r="F1873" s="115">
        <v>149900</v>
      </c>
      <c r="G1873" s="34" t="s">
        <v>838</v>
      </c>
      <c r="H1873" s="31">
        <v>1</v>
      </c>
      <c r="I1873" s="31">
        <v>0</v>
      </c>
      <c r="J1873" s="31">
        <v>0</v>
      </c>
      <c r="K1873" s="117">
        <f t="shared" si="77"/>
        <v>0</v>
      </c>
      <c r="L1873" s="107">
        <v>0</v>
      </c>
      <c r="M1873" s="107">
        <v>0</v>
      </c>
      <c r="N1873" s="56" t="str">
        <f t="shared" si="78"/>
        <v>Magnolia Realty</v>
      </c>
    </row>
    <row r="1874" spans="1:14" outlineLevel="2" x14ac:dyDescent="0.2">
      <c r="A1874" t="s">
        <v>1691</v>
      </c>
      <c r="B1874" t="s">
        <v>5</v>
      </c>
      <c r="C1874" t="s">
        <v>2686</v>
      </c>
      <c r="D1874" t="s">
        <v>6</v>
      </c>
      <c r="E1874" s="3">
        <v>43549</v>
      </c>
      <c r="F1874" s="115">
        <v>157200</v>
      </c>
      <c r="G1874" s="34" t="s">
        <v>838</v>
      </c>
      <c r="H1874" s="31">
        <v>1</v>
      </c>
      <c r="I1874" s="31">
        <v>0</v>
      </c>
      <c r="J1874" s="31">
        <v>0</v>
      </c>
      <c r="K1874" s="117">
        <f t="shared" si="77"/>
        <v>0</v>
      </c>
      <c r="L1874" s="107">
        <v>0</v>
      </c>
      <c r="M1874" s="107">
        <v>0</v>
      </c>
      <c r="N1874" s="56" t="str">
        <f t="shared" si="78"/>
        <v>Magnolia Realty</v>
      </c>
    </row>
    <row r="1875" spans="1:14" outlineLevel="2" x14ac:dyDescent="0.2">
      <c r="A1875" t="s">
        <v>1691</v>
      </c>
      <c r="B1875" t="s">
        <v>5</v>
      </c>
      <c r="C1875" t="s">
        <v>3066</v>
      </c>
      <c r="D1875" t="s">
        <v>6</v>
      </c>
      <c r="E1875" s="3">
        <v>43591</v>
      </c>
      <c r="F1875" s="115">
        <v>179000</v>
      </c>
      <c r="G1875" s="34" t="s">
        <v>838</v>
      </c>
      <c r="H1875" s="31">
        <v>1</v>
      </c>
      <c r="I1875" s="31">
        <v>0</v>
      </c>
      <c r="J1875" s="31">
        <v>0</v>
      </c>
      <c r="K1875" s="117">
        <f t="shared" si="77"/>
        <v>0</v>
      </c>
      <c r="L1875" s="107">
        <v>0</v>
      </c>
      <c r="M1875" s="107">
        <v>0</v>
      </c>
      <c r="N1875" s="56" t="str">
        <f t="shared" si="78"/>
        <v>Magnolia Realty</v>
      </c>
    </row>
    <row r="1876" spans="1:14" outlineLevel="2" x14ac:dyDescent="0.2">
      <c r="A1876" t="s">
        <v>1691</v>
      </c>
      <c r="B1876" t="s">
        <v>5</v>
      </c>
      <c r="C1876" t="s">
        <v>2260</v>
      </c>
      <c r="D1876" t="s">
        <v>6</v>
      </c>
      <c r="E1876" s="3">
        <v>43496</v>
      </c>
      <c r="F1876" s="115">
        <v>180000</v>
      </c>
      <c r="G1876" s="34" t="s">
        <v>838</v>
      </c>
      <c r="H1876" s="31">
        <v>1</v>
      </c>
      <c r="I1876" s="31">
        <v>0</v>
      </c>
      <c r="J1876" s="31">
        <v>0</v>
      </c>
      <c r="K1876" s="117">
        <f t="shared" si="77"/>
        <v>0</v>
      </c>
      <c r="L1876" s="107">
        <v>0</v>
      </c>
      <c r="M1876" s="107">
        <v>0</v>
      </c>
      <c r="N1876" s="56" t="str">
        <f t="shared" si="78"/>
        <v>Magnolia Realty</v>
      </c>
    </row>
    <row r="1877" spans="1:14" outlineLevel="2" x14ac:dyDescent="0.2">
      <c r="A1877" t="s">
        <v>1691</v>
      </c>
      <c r="B1877" t="s">
        <v>5</v>
      </c>
      <c r="C1877" t="s">
        <v>1967</v>
      </c>
      <c r="D1877" t="s">
        <v>6</v>
      </c>
      <c r="E1877" s="3">
        <v>43584</v>
      </c>
      <c r="F1877" s="115">
        <v>205000</v>
      </c>
      <c r="G1877" s="34">
        <v>20190565</v>
      </c>
      <c r="H1877" s="31">
        <v>1</v>
      </c>
      <c r="I1877" s="31">
        <v>1</v>
      </c>
      <c r="J1877" s="31">
        <v>0</v>
      </c>
      <c r="K1877" s="117">
        <f t="shared" si="77"/>
        <v>0</v>
      </c>
      <c r="L1877" s="107">
        <v>0</v>
      </c>
      <c r="M1877" s="107">
        <v>0</v>
      </c>
      <c r="N1877" s="56" t="str">
        <f t="shared" si="78"/>
        <v>Magnolia Realty</v>
      </c>
    </row>
    <row r="1878" spans="1:14" outlineLevel="2" x14ac:dyDescent="0.2">
      <c r="A1878" t="s">
        <v>1691</v>
      </c>
      <c r="B1878" t="s">
        <v>5</v>
      </c>
      <c r="C1878" t="s">
        <v>2557</v>
      </c>
      <c r="D1878" t="s">
        <v>123</v>
      </c>
      <c r="E1878" s="3">
        <v>43532</v>
      </c>
      <c r="F1878" s="115">
        <v>300000</v>
      </c>
      <c r="G1878" s="34">
        <v>20190197</v>
      </c>
      <c r="H1878" s="31">
        <v>1</v>
      </c>
      <c r="I1878" s="31">
        <v>1</v>
      </c>
      <c r="J1878" s="31">
        <v>0</v>
      </c>
      <c r="K1878" s="117">
        <f t="shared" si="77"/>
        <v>0</v>
      </c>
      <c r="L1878" s="107">
        <v>0</v>
      </c>
      <c r="M1878" s="107">
        <v>0</v>
      </c>
      <c r="N1878" s="56" t="str">
        <f t="shared" si="78"/>
        <v>Magnolia Realty</v>
      </c>
    </row>
    <row r="1879" spans="1:14" outlineLevel="2" x14ac:dyDescent="0.2">
      <c r="A1879" t="s">
        <v>1691</v>
      </c>
      <c r="B1879" t="s">
        <v>5</v>
      </c>
      <c r="C1879" t="s">
        <v>2480</v>
      </c>
      <c r="D1879" t="s">
        <v>6</v>
      </c>
      <c r="E1879" s="3">
        <v>43525</v>
      </c>
      <c r="F1879" s="115">
        <v>332900</v>
      </c>
      <c r="G1879" s="34" t="s">
        <v>838</v>
      </c>
      <c r="H1879" s="31">
        <v>1</v>
      </c>
      <c r="I1879" s="31">
        <v>0</v>
      </c>
      <c r="J1879" s="31">
        <v>0</v>
      </c>
      <c r="K1879" s="117">
        <f t="shared" si="77"/>
        <v>0</v>
      </c>
      <c r="L1879" s="107">
        <v>0</v>
      </c>
      <c r="M1879" s="107">
        <v>0</v>
      </c>
      <c r="N1879" s="56" t="str">
        <f t="shared" si="78"/>
        <v>Magnolia Realty</v>
      </c>
    </row>
    <row r="1880" spans="1:14" outlineLevel="1" x14ac:dyDescent="0.2">
      <c r="A1880" s="29" t="s">
        <v>1691</v>
      </c>
      <c r="F1880" s="115">
        <f>SUBTOTAL(9,F1859:F1879)</f>
        <v>3696430</v>
      </c>
      <c r="H1880" s="31">
        <f>SUBTOTAL(9,H1859:H1879)</f>
        <v>21</v>
      </c>
      <c r="I1880" s="31">
        <f>SUBTOTAL(9,I1859:I1879)</f>
        <v>5</v>
      </c>
      <c r="J1880" s="31">
        <f>SUBTOTAL(9,J1859:J1879)</f>
        <v>11</v>
      </c>
      <c r="K1880" s="117">
        <f t="shared" si="77"/>
        <v>0.52380952380952384</v>
      </c>
      <c r="L1880" s="107">
        <f>SUBTOTAL(9,L1859:L1879)</f>
        <v>2</v>
      </c>
      <c r="M1880" s="107">
        <f>SUBTOTAL(9,M1859:M1879)</f>
        <v>1</v>
      </c>
      <c r="N1880" s="56" t="str">
        <f t="shared" si="78"/>
        <v>Magnolia Realty</v>
      </c>
    </row>
    <row r="1881" spans="1:14" outlineLevel="2" x14ac:dyDescent="0.2">
      <c r="A1881" t="s">
        <v>2921</v>
      </c>
      <c r="B1881" t="s">
        <v>1099</v>
      </c>
      <c r="C1881" s="3" t="s">
        <v>2922</v>
      </c>
      <c r="D1881" t="s">
        <v>6</v>
      </c>
      <c r="E1881" s="102">
        <v>43574</v>
      </c>
      <c r="F1881" s="115">
        <v>77000</v>
      </c>
      <c r="G1881" s="31" t="s">
        <v>838</v>
      </c>
      <c r="H1881" s="129">
        <v>1</v>
      </c>
      <c r="I1881" s="129">
        <v>0</v>
      </c>
      <c r="J1881" s="31">
        <v>1</v>
      </c>
      <c r="K1881" s="117">
        <f t="shared" si="77"/>
        <v>1</v>
      </c>
      <c r="L1881" s="107">
        <v>0</v>
      </c>
      <c r="M1881" s="107">
        <v>0</v>
      </c>
      <c r="N1881" s="56" t="str">
        <f t="shared" si="78"/>
        <v>Keller Williams Realty - Waco</v>
      </c>
    </row>
    <row r="1882" spans="1:14" outlineLevel="1" x14ac:dyDescent="0.2">
      <c r="A1882" s="29" t="s">
        <v>2921</v>
      </c>
      <c r="C1882" s="3"/>
      <c r="E1882" s="102"/>
      <c r="F1882" s="115">
        <f>SUBTOTAL(9,F1881:F1881)</f>
        <v>77000</v>
      </c>
      <c r="G1882" s="31"/>
      <c r="H1882" s="129">
        <f>SUBTOTAL(9,H1881:H1881)</f>
        <v>1</v>
      </c>
      <c r="I1882" s="129">
        <f>SUBTOTAL(9,I1881:I1881)</f>
        <v>0</v>
      </c>
      <c r="J1882" s="31">
        <f>SUBTOTAL(9,J1881:J1881)</f>
        <v>1</v>
      </c>
      <c r="K1882" s="117">
        <f t="shared" si="77"/>
        <v>1</v>
      </c>
      <c r="L1882" s="107">
        <f>SUBTOTAL(9,L1881:L1881)</f>
        <v>0</v>
      </c>
      <c r="M1882" s="107">
        <f>SUBTOTAL(9,M1881:M1881)</f>
        <v>0</v>
      </c>
      <c r="N1882" s="56" t="str">
        <f t="shared" si="78"/>
        <v>Keller Williams Realty - Waco</v>
      </c>
    </row>
    <row r="1883" spans="1:14" outlineLevel="2" x14ac:dyDescent="0.2">
      <c r="A1883" t="s">
        <v>1254</v>
      </c>
      <c r="B1883" t="s">
        <v>1854</v>
      </c>
      <c r="C1883" t="s">
        <v>2373</v>
      </c>
      <c r="D1883" t="s">
        <v>65</v>
      </c>
      <c r="E1883" s="3">
        <v>43511</v>
      </c>
      <c r="F1883" s="115">
        <v>129000</v>
      </c>
      <c r="G1883" s="34" t="s">
        <v>838</v>
      </c>
      <c r="H1883" s="31">
        <v>1</v>
      </c>
      <c r="I1883" s="31">
        <v>0</v>
      </c>
      <c r="J1883" s="31">
        <v>0</v>
      </c>
      <c r="K1883" s="117">
        <f t="shared" si="77"/>
        <v>0</v>
      </c>
      <c r="L1883" s="107">
        <v>0</v>
      </c>
      <c r="M1883" s="107">
        <v>0</v>
      </c>
      <c r="N1883" s="56" t="str">
        <f t="shared" si="78"/>
        <v>Weichert, Realtors - Realty Experts</v>
      </c>
    </row>
    <row r="1884" spans="1:14" outlineLevel="1" x14ac:dyDescent="0.2">
      <c r="A1884" s="29" t="s">
        <v>1254</v>
      </c>
      <c r="F1884" s="115">
        <f>SUBTOTAL(9,F1883:F1883)</f>
        <v>129000</v>
      </c>
      <c r="H1884" s="31">
        <f>SUBTOTAL(9,H1883:H1883)</f>
        <v>1</v>
      </c>
      <c r="I1884" s="31">
        <f>SUBTOTAL(9,I1883:I1883)</f>
        <v>0</v>
      </c>
      <c r="J1884" s="31">
        <f>SUBTOTAL(9,J1883:J1883)</f>
        <v>0</v>
      </c>
      <c r="K1884" s="117">
        <f t="shared" si="77"/>
        <v>0</v>
      </c>
      <c r="L1884" s="107">
        <f>SUBTOTAL(9,L1883:L1883)</f>
        <v>0</v>
      </c>
      <c r="M1884" s="107">
        <f>SUBTOTAL(9,M1883:M1883)</f>
        <v>0</v>
      </c>
      <c r="N1884" s="56" t="str">
        <f t="shared" si="78"/>
        <v>Weichert, Realtors - Realty Experts</v>
      </c>
    </row>
    <row r="1885" spans="1:14" outlineLevel="2" x14ac:dyDescent="0.2">
      <c r="A1885" t="s">
        <v>319</v>
      </c>
      <c r="B1885" t="s">
        <v>1842</v>
      </c>
      <c r="C1885" s="3" t="s">
        <v>2483</v>
      </c>
      <c r="D1885" t="s">
        <v>6</v>
      </c>
      <c r="E1885" s="102">
        <v>43525</v>
      </c>
      <c r="F1885" s="115">
        <v>70000</v>
      </c>
      <c r="G1885" s="31">
        <v>20190302</v>
      </c>
      <c r="H1885" s="129">
        <v>1</v>
      </c>
      <c r="I1885" s="129">
        <v>1</v>
      </c>
      <c r="J1885" s="31">
        <v>1</v>
      </c>
      <c r="K1885" s="117">
        <f t="shared" si="77"/>
        <v>1</v>
      </c>
      <c r="L1885" s="107">
        <v>0</v>
      </c>
      <c r="M1885" s="107">
        <v>0</v>
      </c>
      <c r="N1885" s="56" t="str">
        <f t="shared" si="78"/>
        <v>Coldwell Banker Apex, REALTORS</v>
      </c>
    </row>
    <row r="1886" spans="1:14" outlineLevel="2" x14ac:dyDescent="0.2">
      <c r="A1886" t="s">
        <v>319</v>
      </c>
      <c r="B1886" t="s">
        <v>1842</v>
      </c>
      <c r="C1886" s="3" t="s">
        <v>2912</v>
      </c>
      <c r="D1886" t="s">
        <v>6</v>
      </c>
      <c r="E1886" s="102">
        <v>43573</v>
      </c>
      <c r="F1886" s="115">
        <v>98590</v>
      </c>
      <c r="G1886" s="31">
        <v>20190590</v>
      </c>
      <c r="H1886" s="129">
        <v>1</v>
      </c>
      <c r="I1886" s="129">
        <v>1</v>
      </c>
      <c r="J1886" s="31">
        <v>1</v>
      </c>
      <c r="K1886" s="117">
        <f t="shared" si="77"/>
        <v>1</v>
      </c>
      <c r="L1886" s="107">
        <v>0</v>
      </c>
      <c r="M1886" s="107">
        <v>0</v>
      </c>
      <c r="N1886" s="56" t="str">
        <f t="shared" si="78"/>
        <v>Coldwell Banker Apex, REALTORS</v>
      </c>
    </row>
    <row r="1887" spans="1:14" outlineLevel="2" x14ac:dyDescent="0.2">
      <c r="A1887" t="s">
        <v>319</v>
      </c>
      <c r="B1887" t="s">
        <v>1842</v>
      </c>
      <c r="C1887" s="3" t="s">
        <v>2548</v>
      </c>
      <c r="D1887" t="s">
        <v>216</v>
      </c>
      <c r="E1887" s="102">
        <v>43532</v>
      </c>
      <c r="F1887" s="115">
        <v>219900</v>
      </c>
      <c r="G1887" s="31">
        <v>20190192</v>
      </c>
      <c r="H1887" s="129">
        <v>1</v>
      </c>
      <c r="I1887" s="129">
        <v>1</v>
      </c>
      <c r="J1887" s="31">
        <v>1</v>
      </c>
      <c r="K1887" s="117">
        <f t="shared" si="77"/>
        <v>1</v>
      </c>
      <c r="L1887" s="107">
        <v>0</v>
      </c>
      <c r="M1887" s="107">
        <v>0</v>
      </c>
      <c r="N1887" s="56" t="str">
        <f t="shared" si="78"/>
        <v>Coldwell Banker Apex, REALTORS</v>
      </c>
    </row>
    <row r="1888" spans="1:14" outlineLevel="2" x14ac:dyDescent="0.2">
      <c r="A1888" t="s">
        <v>319</v>
      </c>
      <c r="B1888" t="s">
        <v>1842</v>
      </c>
      <c r="C1888" s="3" t="s">
        <v>2617</v>
      </c>
      <c r="D1888" t="s">
        <v>6</v>
      </c>
      <c r="E1888" s="102">
        <v>43539</v>
      </c>
      <c r="F1888" s="115">
        <v>63500</v>
      </c>
      <c r="G1888" s="31">
        <v>20190351</v>
      </c>
      <c r="H1888" s="129">
        <v>1</v>
      </c>
      <c r="I1888" s="129">
        <v>1</v>
      </c>
      <c r="J1888" s="31">
        <v>1</v>
      </c>
      <c r="K1888" s="117">
        <f t="shared" si="77"/>
        <v>1</v>
      </c>
      <c r="L1888" s="107">
        <v>0</v>
      </c>
      <c r="M1888" s="107">
        <v>0</v>
      </c>
      <c r="N1888" s="56" t="str">
        <f t="shared" si="78"/>
        <v>Coldwell Banker Apex, REALTORS</v>
      </c>
    </row>
    <row r="1889" spans="1:14" outlineLevel="2" x14ac:dyDescent="0.2">
      <c r="A1889" t="s">
        <v>319</v>
      </c>
      <c r="B1889" t="s">
        <v>1842</v>
      </c>
      <c r="C1889" t="s">
        <v>2574</v>
      </c>
      <c r="D1889" t="s">
        <v>6</v>
      </c>
      <c r="E1889" s="3">
        <v>43535</v>
      </c>
      <c r="F1889" s="115">
        <v>102000</v>
      </c>
      <c r="G1889" s="17" t="s">
        <v>838</v>
      </c>
      <c r="H1889" s="129">
        <v>1</v>
      </c>
      <c r="I1889" s="129">
        <v>0</v>
      </c>
      <c r="J1889" s="31">
        <v>0</v>
      </c>
      <c r="K1889" s="117">
        <f t="shared" si="77"/>
        <v>0</v>
      </c>
      <c r="L1889" s="107">
        <v>0</v>
      </c>
      <c r="M1889" s="107">
        <v>0</v>
      </c>
      <c r="N1889" s="56" t="str">
        <f t="shared" si="78"/>
        <v>Coldwell Banker Apex, REALTORS</v>
      </c>
    </row>
    <row r="1890" spans="1:14" outlineLevel="2" x14ac:dyDescent="0.2">
      <c r="A1890" t="s">
        <v>319</v>
      </c>
      <c r="B1890" t="s">
        <v>1842</v>
      </c>
      <c r="C1890" t="s">
        <v>2269</v>
      </c>
      <c r="D1890" t="s">
        <v>6</v>
      </c>
      <c r="E1890" s="3">
        <v>43496</v>
      </c>
      <c r="F1890" s="115">
        <v>139900</v>
      </c>
      <c r="G1890" s="34" t="s">
        <v>838</v>
      </c>
      <c r="H1890" s="31">
        <v>1</v>
      </c>
      <c r="I1890" s="31">
        <v>0</v>
      </c>
      <c r="J1890" s="31">
        <v>0</v>
      </c>
      <c r="K1890" s="117">
        <f t="shared" si="77"/>
        <v>0</v>
      </c>
      <c r="L1890" s="107">
        <v>0</v>
      </c>
      <c r="M1890" s="107">
        <v>0</v>
      </c>
      <c r="N1890" s="56" t="str">
        <f t="shared" si="78"/>
        <v>Coldwell Banker Apex, REALTORS</v>
      </c>
    </row>
    <row r="1891" spans="1:14" outlineLevel="2" x14ac:dyDescent="0.2">
      <c r="A1891" t="s">
        <v>319</v>
      </c>
      <c r="B1891" t="s">
        <v>1842</v>
      </c>
      <c r="C1891" t="s">
        <v>3213</v>
      </c>
      <c r="D1891" t="s">
        <v>7</v>
      </c>
      <c r="E1891" s="3">
        <v>43605</v>
      </c>
      <c r="F1891" s="115">
        <v>589000</v>
      </c>
      <c r="G1891" s="34">
        <v>20190749</v>
      </c>
      <c r="H1891" s="31">
        <v>1</v>
      </c>
      <c r="I1891" s="31">
        <v>1</v>
      </c>
      <c r="J1891" s="31">
        <v>0</v>
      </c>
      <c r="K1891" s="117">
        <f t="shared" si="77"/>
        <v>0</v>
      </c>
      <c r="L1891" s="107">
        <v>0</v>
      </c>
      <c r="M1891" s="107">
        <v>0</v>
      </c>
      <c r="N1891" s="56" t="str">
        <f t="shared" si="78"/>
        <v>Coldwell Banker Apex, REALTORS</v>
      </c>
    </row>
    <row r="1892" spans="1:14" outlineLevel="1" x14ac:dyDescent="0.2">
      <c r="A1892" s="29" t="s">
        <v>319</v>
      </c>
      <c r="F1892" s="115">
        <f>SUBTOTAL(9,F1885:F1891)</f>
        <v>1282890</v>
      </c>
      <c r="H1892" s="31">
        <f>SUBTOTAL(9,H1885:H1891)</f>
        <v>7</v>
      </c>
      <c r="I1892" s="31">
        <f>SUBTOTAL(9,I1885:I1891)</f>
        <v>5</v>
      </c>
      <c r="J1892" s="31">
        <f>SUBTOTAL(9,J1885:J1891)</f>
        <v>4</v>
      </c>
      <c r="K1892" s="117">
        <f t="shared" si="77"/>
        <v>0.5714285714285714</v>
      </c>
      <c r="L1892" s="107">
        <f>SUBTOTAL(9,L1885:L1891)</f>
        <v>0</v>
      </c>
      <c r="M1892" s="107">
        <f>SUBTOTAL(9,M1885:M1891)</f>
        <v>0</v>
      </c>
      <c r="N1892" s="56" t="str">
        <f t="shared" si="78"/>
        <v>Coldwell Banker Apex, REALTORS</v>
      </c>
    </row>
    <row r="1893" spans="1:14" outlineLevel="2" x14ac:dyDescent="0.2">
      <c r="A1893" t="s">
        <v>320</v>
      </c>
      <c r="B1893" t="s">
        <v>1843</v>
      </c>
      <c r="C1893" s="3" t="s">
        <v>2234</v>
      </c>
      <c r="D1893" s="2" t="s">
        <v>7</v>
      </c>
      <c r="E1893" s="126">
        <v>43493</v>
      </c>
      <c r="F1893" s="127">
        <v>34000</v>
      </c>
      <c r="G1893" s="129">
        <v>20190721</v>
      </c>
      <c r="H1893" s="129">
        <v>1</v>
      </c>
      <c r="I1893" s="129">
        <v>1</v>
      </c>
      <c r="J1893" s="31">
        <v>0</v>
      </c>
      <c r="K1893" s="117">
        <f t="shared" si="77"/>
        <v>0</v>
      </c>
      <c r="L1893" s="107">
        <v>0</v>
      </c>
      <c r="M1893" s="107">
        <v>0</v>
      </c>
      <c r="N1893" s="56" t="str">
        <f t="shared" si="78"/>
        <v>Synergy, Realtors</v>
      </c>
    </row>
    <row r="1894" spans="1:14" outlineLevel="2" x14ac:dyDescent="0.2">
      <c r="A1894" t="s">
        <v>320</v>
      </c>
      <c r="B1894" t="s">
        <v>1843</v>
      </c>
      <c r="C1894" t="s">
        <v>3286</v>
      </c>
      <c r="D1894" t="s">
        <v>6</v>
      </c>
      <c r="E1894" s="3">
        <v>43609</v>
      </c>
      <c r="F1894" s="115">
        <v>77707</v>
      </c>
      <c r="G1894" s="17" t="s">
        <v>838</v>
      </c>
      <c r="H1894" s="129">
        <v>1</v>
      </c>
      <c r="I1894" s="129">
        <v>0</v>
      </c>
      <c r="J1894" s="31">
        <v>0</v>
      </c>
      <c r="K1894" s="117">
        <f t="shared" si="77"/>
        <v>0</v>
      </c>
      <c r="L1894" s="107">
        <v>0</v>
      </c>
      <c r="M1894" s="107">
        <v>0</v>
      </c>
      <c r="N1894" s="56" t="str">
        <f t="shared" si="78"/>
        <v>Synergy, Realtors</v>
      </c>
    </row>
    <row r="1895" spans="1:14" outlineLevel="1" x14ac:dyDescent="0.2">
      <c r="A1895" s="29" t="s">
        <v>320</v>
      </c>
      <c r="F1895" s="115">
        <f>SUBTOTAL(9,F1893:F1894)</f>
        <v>111707</v>
      </c>
      <c r="G1895" s="17"/>
      <c r="H1895" s="129">
        <f>SUBTOTAL(9,H1893:H1894)</f>
        <v>2</v>
      </c>
      <c r="I1895" s="129">
        <f>SUBTOTAL(9,I1893:I1894)</f>
        <v>1</v>
      </c>
      <c r="J1895" s="31">
        <f>SUBTOTAL(9,J1893:J1894)</f>
        <v>0</v>
      </c>
      <c r="K1895" s="117">
        <f t="shared" si="77"/>
        <v>0</v>
      </c>
      <c r="L1895" s="107">
        <f>SUBTOTAL(9,L1893:L1894)</f>
        <v>0</v>
      </c>
      <c r="M1895" s="107">
        <f>SUBTOTAL(9,M1893:M1894)</f>
        <v>0</v>
      </c>
      <c r="N1895" s="56" t="str">
        <f t="shared" si="78"/>
        <v>Synergy, Realtors</v>
      </c>
    </row>
    <row r="1896" spans="1:14" outlineLevel="2" x14ac:dyDescent="0.2">
      <c r="A1896" t="s">
        <v>183</v>
      </c>
      <c r="B1896" t="s">
        <v>1099</v>
      </c>
      <c r="C1896" t="s">
        <v>2379</v>
      </c>
      <c r="D1896" t="s">
        <v>1249</v>
      </c>
      <c r="E1896" s="3">
        <v>43511</v>
      </c>
      <c r="F1896" s="115">
        <v>195000</v>
      </c>
      <c r="G1896" s="34" t="s">
        <v>838</v>
      </c>
      <c r="H1896" s="31">
        <v>1</v>
      </c>
      <c r="I1896" s="31">
        <v>0</v>
      </c>
      <c r="J1896" s="31">
        <v>0</v>
      </c>
      <c r="K1896" s="117">
        <f t="shared" si="77"/>
        <v>0</v>
      </c>
      <c r="L1896" s="107">
        <v>0</v>
      </c>
      <c r="M1896" s="107">
        <v>0</v>
      </c>
      <c r="N1896" s="56" t="str">
        <f t="shared" si="78"/>
        <v>Keller Williams Realty - Waco</v>
      </c>
    </row>
    <row r="1897" spans="1:14" outlineLevel="1" x14ac:dyDescent="0.2">
      <c r="A1897" s="29" t="s">
        <v>183</v>
      </c>
      <c r="F1897" s="115">
        <f>SUBTOTAL(9,F1896:F1896)</f>
        <v>195000</v>
      </c>
      <c r="H1897" s="31">
        <f>SUBTOTAL(9,H1896:H1896)</f>
        <v>1</v>
      </c>
      <c r="I1897" s="31">
        <f>SUBTOTAL(9,I1896:I1896)</f>
        <v>0</v>
      </c>
      <c r="J1897" s="31">
        <f>SUBTOTAL(9,J1896:J1896)</f>
        <v>0</v>
      </c>
      <c r="K1897" s="117">
        <f t="shared" si="77"/>
        <v>0</v>
      </c>
      <c r="L1897" s="107">
        <f>SUBTOTAL(9,L1896:L1896)</f>
        <v>0</v>
      </c>
      <c r="M1897" s="107">
        <f>SUBTOTAL(9,M1896:M1896)</f>
        <v>0</v>
      </c>
      <c r="N1897" s="56" t="str">
        <f t="shared" si="78"/>
        <v>Keller Williams Realty - Waco</v>
      </c>
    </row>
    <row r="1898" spans="1:14" outlineLevel="2" x14ac:dyDescent="0.2">
      <c r="A1898" t="s">
        <v>1571</v>
      </c>
      <c r="B1898" t="s">
        <v>1099</v>
      </c>
      <c r="C1898" s="3" t="s">
        <v>2743</v>
      </c>
      <c r="D1898" t="s">
        <v>6</v>
      </c>
      <c r="E1898" s="102">
        <v>43553</v>
      </c>
      <c r="F1898" s="115">
        <v>344941</v>
      </c>
      <c r="G1898" s="31" t="s">
        <v>838</v>
      </c>
      <c r="H1898" s="129">
        <v>1</v>
      </c>
      <c r="I1898" s="129">
        <v>0</v>
      </c>
      <c r="J1898" s="31">
        <v>1</v>
      </c>
      <c r="K1898" s="117">
        <f t="shared" si="77"/>
        <v>1</v>
      </c>
      <c r="L1898" s="107">
        <v>0</v>
      </c>
      <c r="M1898" s="107">
        <v>0</v>
      </c>
      <c r="N1898" s="56" t="str">
        <f t="shared" si="78"/>
        <v>Keller Williams Realty - Waco</v>
      </c>
    </row>
    <row r="1899" spans="1:14" outlineLevel="1" x14ac:dyDescent="0.2">
      <c r="A1899" s="29" t="s">
        <v>1571</v>
      </c>
      <c r="C1899" s="3"/>
      <c r="E1899" s="102"/>
      <c r="F1899" s="115">
        <f>SUBTOTAL(9,F1898:F1898)</f>
        <v>344941</v>
      </c>
      <c r="G1899" s="31"/>
      <c r="H1899" s="129">
        <f>SUBTOTAL(9,H1898:H1898)</f>
        <v>1</v>
      </c>
      <c r="I1899" s="129">
        <f>SUBTOTAL(9,I1898:I1898)</f>
        <v>0</v>
      </c>
      <c r="J1899" s="31">
        <f>SUBTOTAL(9,J1898:J1898)</f>
        <v>1</v>
      </c>
      <c r="K1899" s="117">
        <f t="shared" si="77"/>
        <v>1</v>
      </c>
      <c r="L1899" s="107">
        <f>SUBTOTAL(9,L1898:L1898)</f>
        <v>0</v>
      </c>
      <c r="M1899" s="107">
        <f>SUBTOTAL(9,M1898:M1898)</f>
        <v>0</v>
      </c>
      <c r="N1899" s="56" t="str">
        <f t="shared" si="78"/>
        <v>Keller Williams Realty - Waco</v>
      </c>
    </row>
    <row r="1900" spans="1:14" outlineLevel="2" x14ac:dyDescent="0.2">
      <c r="A1900" t="s">
        <v>1939</v>
      </c>
      <c r="B1900" t="s">
        <v>1546</v>
      </c>
      <c r="C1900" s="3" t="s">
        <v>2687</v>
      </c>
      <c r="D1900" t="s">
        <v>6</v>
      </c>
      <c r="E1900" s="102">
        <v>43549</v>
      </c>
      <c r="F1900" s="115">
        <v>50000</v>
      </c>
      <c r="G1900" s="31" t="s">
        <v>838</v>
      </c>
      <c r="H1900" s="129">
        <v>1</v>
      </c>
      <c r="I1900" s="129">
        <v>0</v>
      </c>
      <c r="J1900" s="31">
        <v>1</v>
      </c>
      <c r="K1900" s="117">
        <f t="shared" si="77"/>
        <v>1</v>
      </c>
      <c r="L1900" s="107">
        <v>0</v>
      </c>
      <c r="M1900" s="107">
        <v>0</v>
      </c>
      <c r="N1900" s="56" t="str">
        <f t="shared" si="78"/>
        <v>Alamo Real Estate</v>
      </c>
    </row>
    <row r="1901" spans="1:14" outlineLevel="2" x14ac:dyDescent="0.2">
      <c r="A1901" t="s">
        <v>1939</v>
      </c>
      <c r="B1901" t="s">
        <v>1546</v>
      </c>
      <c r="C1901" s="3" t="s">
        <v>2832</v>
      </c>
      <c r="D1901" t="s">
        <v>6</v>
      </c>
      <c r="E1901" s="102">
        <v>43565</v>
      </c>
      <c r="F1901" s="115">
        <v>108500</v>
      </c>
      <c r="G1901" s="31">
        <v>20190239</v>
      </c>
      <c r="H1901" s="129">
        <v>1</v>
      </c>
      <c r="I1901" s="129">
        <v>1</v>
      </c>
      <c r="J1901" s="31">
        <v>1</v>
      </c>
      <c r="K1901" s="117">
        <f t="shared" si="77"/>
        <v>1</v>
      </c>
      <c r="L1901" s="107">
        <v>0</v>
      </c>
      <c r="M1901" s="107">
        <v>0</v>
      </c>
      <c r="N1901" s="56" t="str">
        <f t="shared" si="78"/>
        <v>Alamo Real Estate</v>
      </c>
    </row>
    <row r="1902" spans="1:14" outlineLevel="1" x14ac:dyDescent="0.2">
      <c r="A1902" s="29" t="s">
        <v>1939</v>
      </c>
      <c r="C1902" s="3"/>
      <c r="E1902" s="102"/>
      <c r="F1902" s="115">
        <f>SUBTOTAL(9,F1900:F1901)</f>
        <v>158500</v>
      </c>
      <c r="G1902" s="31"/>
      <c r="H1902" s="129">
        <f>SUBTOTAL(9,H1900:H1901)</f>
        <v>2</v>
      </c>
      <c r="I1902" s="129">
        <f>SUBTOTAL(9,I1900:I1901)</f>
        <v>1</v>
      </c>
      <c r="J1902" s="31">
        <f>SUBTOTAL(9,J1900:J1901)</f>
        <v>2</v>
      </c>
      <c r="K1902" s="117">
        <f t="shared" si="77"/>
        <v>1</v>
      </c>
      <c r="L1902" s="107">
        <f>SUBTOTAL(9,L1900:L1901)</f>
        <v>0</v>
      </c>
      <c r="M1902" s="107">
        <f>SUBTOTAL(9,M1900:M1901)</f>
        <v>0</v>
      </c>
      <c r="N1902" s="56" t="str">
        <f t="shared" si="78"/>
        <v>Alamo Real Estate</v>
      </c>
    </row>
    <row r="1903" spans="1:14" outlineLevel="2" x14ac:dyDescent="0.2">
      <c r="A1903" t="s">
        <v>1632</v>
      </c>
      <c r="B1903" t="s">
        <v>1535</v>
      </c>
      <c r="C1903" s="3" t="s">
        <v>3145</v>
      </c>
      <c r="D1903" t="s">
        <v>1249</v>
      </c>
      <c r="E1903" s="102">
        <v>43598</v>
      </c>
      <c r="F1903" s="115">
        <v>305000</v>
      </c>
      <c r="G1903" s="31" t="s">
        <v>838</v>
      </c>
      <c r="H1903" s="129">
        <v>1</v>
      </c>
      <c r="I1903" s="129">
        <v>0</v>
      </c>
      <c r="J1903" s="31">
        <v>1</v>
      </c>
      <c r="K1903" s="117">
        <f t="shared" si="77"/>
        <v>1</v>
      </c>
      <c r="L1903" s="107">
        <v>0</v>
      </c>
      <c r="M1903" s="107">
        <v>0</v>
      </c>
      <c r="N1903" s="56" t="str">
        <f t="shared" si="78"/>
        <v>Camille Johnson, REALTORS</v>
      </c>
    </row>
    <row r="1904" spans="1:14" outlineLevel="2" x14ac:dyDescent="0.2">
      <c r="A1904" t="s">
        <v>1632</v>
      </c>
      <c r="B1904" t="s">
        <v>1535</v>
      </c>
      <c r="C1904" s="3" t="s">
        <v>2760</v>
      </c>
      <c r="D1904" t="s">
        <v>1249</v>
      </c>
      <c r="E1904" s="102">
        <v>43556</v>
      </c>
      <c r="F1904" s="115">
        <v>267000</v>
      </c>
      <c r="G1904" s="31">
        <v>20190334</v>
      </c>
      <c r="H1904" s="129">
        <v>1</v>
      </c>
      <c r="I1904" s="129">
        <v>1</v>
      </c>
      <c r="J1904" s="31">
        <v>1</v>
      </c>
      <c r="K1904" s="117">
        <f t="shared" si="77"/>
        <v>1</v>
      </c>
      <c r="L1904" s="107">
        <v>1</v>
      </c>
      <c r="M1904" s="107">
        <v>1</v>
      </c>
      <c r="N1904" s="56" t="str">
        <f t="shared" si="78"/>
        <v>Camille Johnson, REALTORS</v>
      </c>
    </row>
    <row r="1905" spans="1:14" outlineLevel="2" x14ac:dyDescent="0.2">
      <c r="A1905" t="s">
        <v>1632</v>
      </c>
      <c r="B1905" t="s">
        <v>1535</v>
      </c>
      <c r="C1905" s="3" t="s">
        <v>3070</v>
      </c>
      <c r="D1905" t="s">
        <v>1126</v>
      </c>
      <c r="E1905" s="102">
        <v>43591</v>
      </c>
      <c r="F1905" s="115">
        <v>205000</v>
      </c>
      <c r="G1905" s="31" t="s">
        <v>838</v>
      </c>
      <c r="H1905" s="129">
        <v>1</v>
      </c>
      <c r="I1905" s="129">
        <v>0</v>
      </c>
      <c r="J1905" s="31">
        <v>1</v>
      </c>
      <c r="K1905" s="117">
        <f t="shared" si="77"/>
        <v>1</v>
      </c>
      <c r="L1905" s="107">
        <v>0</v>
      </c>
      <c r="M1905" s="107">
        <v>0</v>
      </c>
      <c r="N1905" s="56" t="str">
        <f t="shared" si="78"/>
        <v>Camille Johnson, REALTORS</v>
      </c>
    </row>
    <row r="1906" spans="1:14" outlineLevel="2" x14ac:dyDescent="0.2">
      <c r="A1906" t="s">
        <v>1632</v>
      </c>
      <c r="B1906" t="s">
        <v>1535</v>
      </c>
      <c r="C1906" s="3" t="s">
        <v>3128</v>
      </c>
      <c r="D1906" t="s">
        <v>1249</v>
      </c>
      <c r="E1906" s="102">
        <v>43595</v>
      </c>
      <c r="F1906" s="115">
        <v>234900</v>
      </c>
      <c r="G1906" s="31">
        <v>20190916</v>
      </c>
      <c r="H1906" s="129">
        <v>1</v>
      </c>
      <c r="I1906" s="129">
        <v>1</v>
      </c>
      <c r="J1906" s="31">
        <v>1</v>
      </c>
      <c r="K1906" s="117">
        <f t="shared" si="77"/>
        <v>1</v>
      </c>
      <c r="L1906" s="107">
        <v>0</v>
      </c>
      <c r="M1906" s="107">
        <v>0</v>
      </c>
      <c r="N1906" s="56" t="str">
        <f t="shared" si="78"/>
        <v>Camille Johnson, REALTORS</v>
      </c>
    </row>
    <row r="1907" spans="1:14" outlineLevel="2" x14ac:dyDescent="0.2">
      <c r="A1907" t="s">
        <v>1632</v>
      </c>
      <c r="B1907" t="s">
        <v>1535</v>
      </c>
      <c r="C1907" t="s">
        <v>825</v>
      </c>
      <c r="D1907" t="s">
        <v>6</v>
      </c>
      <c r="E1907" s="3">
        <v>43573</v>
      </c>
      <c r="F1907" s="115">
        <v>155000</v>
      </c>
      <c r="G1907" s="34" t="s">
        <v>838</v>
      </c>
      <c r="H1907" s="31">
        <v>1</v>
      </c>
      <c r="I1907" s="31">
        <v>0</v>
      </c>
      <c r="J1907" s="31">
        <v>0</v>
      </c>
      <c r="K1907" s="117">
        <f t="shared" si="77"/>
        <v>0</v>
      </c>
      <c r="L1907" s="107">
        <v>0</v>
      </c>
      <c r="M1907" s="107">
        <v>0</v>
      </c>
      <c r="N1907" s="56" t="str">
        <f t="shared" si="78"/>
        <v>Camille Johnson, REALTORS</v>
      </c>
    </row>
    <row r="1908" spans="1:14" outlineLevel="1" x14ac:dyDescent="0.2">
      <c r="A1908" s="29" t="s">
        <v>1632</v>
      </c>
      <c r="F1908" s="115">
        <f>SUBTOTAL(9,F1903:F1907)</f>
        <v>1166900</v>
      </c>
      <c r="H1908" s="31">
        <f>SUBTOTAL(9,H1903:H1907)</f>
        <v>5</v>
      </c>
      <c r="I1908" s="31">
        <f>SUBTOTAL(9,I1903:I1907)</f>
        <v>2</v>
      </c>
      <c r="J1908" s="31">
        <f>SUBTOTAL(9,J1903:J1907)</f>
        <v>4</v>
      </c>
      <c r="K1908" s="117">
        <f t="shared" si="77"/>
        <v>0.8</v>
      </c>
      <c r="L1908" s="107">
        <f>SUBTOTAL(9,L1903:L1907)</f>
        <v>1</v>
      </c>
      <c r="M1908" s="107">
        <f>SUBTOTAL(9,M1903:M1907)</f>
        <v>1</v>
      </c>
      <c r="N1908" s="56" t="str">
        <f t="shared" si="78"/>
        <v>Camille Johnson, REALTORS</v>
      </c>
    </row>
    <row r="1909" spans="1:14" outlineLevel="2" x14ac:dyDescent="0.2">
      <c r="A1909" t="s">
        <v>487</v>
      </c>
      <c r="B1909" t="s">
        <v>1974</v>
      </c>
      <c r="C1909" t="s">
        <v>2142</v>
      </c>
      <c r="D1909" t="s">
        <v>700</v>
      </c>
      <c r="E1909" s="3">
        <v>43476</v>
      </c>
      <c r="F1909" s="115">
        <v>135000</v>
      </c>
      <c r="G1909" s="34" t="s">
        <v>838</v>
      </c>
      <c r="H1909" s="31">
        <v>1</v>
      </c>
      <c r="I1909" s="31">
        <v>0</v>
      </c>
      <c r="J1909" s="31">
        <v>0</v>
      </c>
      <c r="K1909" s="117">
        <f t="shared" si="77"/>
        <v>0</v>
      </c>
      <c r="L1909" s="107">
        <v>0</v>
      </c>
      <c r="M1909" s="107">
        <v>0</v>
      </c>
      <c r="N1909" s="56" t="str">
        <f t="shared" si="78"/>
        <v>Bruce, Realtors</v>
      </c>
    </row>
    <row r="1910" spans="1:14" outlineLevel="1" x14ac:dyDescent="0.2">
      <c r="A1910" s="29" t="s">
        <v>487</v>
      </c>
      <c r="F1910" s="115">
        <f>SUBTOTAL(9,F1909:F1909)</f>
        <v>135000</v>
      </c>
      <c r="H1910" s="31">
        <f>SUBTOTAL(9,H1909:H1909)</f>
        <v>1</v>
      </c>
      <c r="I1910" s="31">
        <f>SUBTOTAL(9,I1909:I1909)</f>
        <v>0</v>
      </c>
      <c r="J1910" s="31">
        <f>SUBTOTAL(9,J1909:J1909)</f>
        <v>0</v>
      </c>
      <c r="K1910" s="117">
        <f t="shared" si="77"/>
        <v>0</v>
      </c>
      <c r="L1910" s="107">
        <f>SUBTOTAL(9,L1909:L1909)</f>
        <v>0</v>
      </c>
      <c r="M1910" s="107">
        <f>SUBTOTAL(9,M1909:M1909)</f>
        <v>0</v>
      </c>
      <c r="N1910" s="56" t="str">
        <f t="shared" si="78"/>
        <v>Bruce, Realtors</v>
      </c>
    </row>
    <row r="1911" spans="1:14" outlineLevel="2" x14ac:dyDescent="0.2">
      <c r="A1911" t="s">
        <v>1715</v>
      </c>
      <c r="B1911" t="s">
        <v>1842</v>
      </c>
      <c r="C1911" s="3" t="s">
        <v>2469</v>
      </c>
      <c r="D1911" s="2" t="s">
        <v>70</v>
      </c>
      <c r="E1911" s="126">
        <v>43524</v>
      </c>
      <c r="F1911" s="127">
        <v>25000</v>
      </c>
      <c r="G1911" s="129">
        <v>20190231</v>
      </c>
      <c r="H1911" s="129">
        <v>1</v>
      </c>
      <c r="I1911" s="129">
        <v>1</v>
      </c>
      <c r="J1911" s="31">
        <v>0</v>
      </c>
      <c r="K1911" s="117">
        <f t="shared" si="77"/>
        <v>0</v>
      </c>
      <c r="L1911" s="107">
        <v>0</v>
      </c>
      <c r="M1911" s="107">
        <v>0</v>
      </c>
      <c r="N1911" s="56" t="str">
        <f t="shared" si="78"/>
        <v>Coldwell Banker Apex, REALTORS</v>
      </c>
    </row>
    <row r="1912" spans="1:14" outlineLevel="1" x14ac:dyDescent="0.2">
      <c r="A1912" s="29" t="s">
        <v>1715</v>
      </c>
      <c r="C1912" s="3"/>
      <c r="D1912" s="2"/>
      <c r="E1912" s="126"/>
      <c r="F1912" s="127">
        <f>SUBTOTAL(9,F1911:F1911)</f>
        <v>25000</v>
      </c>
      <c r="G1912" s="129"/>
      <c r="H1912" s="129">
        <f>SUBTOTAL(9,H1911:H1911)</f>
        <v>1</v>
      </c>
      <c r="I1912" s="129">
        <f>SUBTOTAL(9,I1911:I1911)</f>
        <v>1</v>
      </c>
      <c r="J1912" s="31">
        <f>SUBTOTAL(9,J1911:J1911)</f>
        <v>0</v>
      </c>
      <c r="K1912" s="117">
        <f t="shared" si="77"/>
        <v>0</v>
      </c>
      <c r="L1912" s="107">
        <f>SUBTOTAL(9,L1911:L1911)</f>
        <v>0</v>
      </c>
      <c r="M1912" s="107">
        <f>SUBTOTAL(9,M1911:M1911)</f>
        <v>0</v>
      </c>
      <c r="N1912" s="56" t="str">
        <f t="shared" si="78"/>
        <v>Coldwell Banker Apex, REALTORS</v>
      </c>
    </row>
    <row r="1913" spans="1:14" outlineLevel="2" x14ac:dyDescent="0.2">
      <c r="A1913" t="s">
        <v>1933</v>
      </c>
      <c r="B1913" t="s">
        <v>1087</v>
      </c>
      <c r="C1913" s="3" t="s">
        <v>2830</v>
      </c>
      <c r="D1913" t="s">
        <v>6</v>
      </c>
      <c r="E1913" s="102">
        <v>43564</v>
      </c>
      <c r="F1913" s="115">
        <v>105000</v>
      </c>
      <c r="G1913" s="31">
        <v>20190483</v>
      </c>
      <c r="H1913" s="129">
        <v>1</v>
      </c>
      <c r="I1913" s="129">
        <v>1</v>
      </c>
      <c r="J1913" s="31">
        <v>1</v>
      </c>
      <c r="K1913" s="117">
        <f t="shared" si="77"/>
        <v>1</v>
      </c>
      <c r="L1913" s="107">
        <v>0</v>
      </c>
      <c r="M1913" s="107">
        <v>0</v>
      </c>
      <c r="N1913" s="56" t="str">
        <f t="shared" si="78"/>
        <v>Texas Premier Realty</v>
      </c>
    </row>
    <row r="1914" spans="1:14" outlineLevel="2" x14ac:dyDescent="0.2">
      <c r="A1914" t="s">
        <v>1933</v>
      </c>
      <c r="B1914" t="s">
        <v>1087</v>
      </c>
      <c r="C1914" s="3" t="s">
        <v>3240</v>
      </c>
      <c r="D1914" t="s">
        <v>65</v>
      </c>
      <c r="E1914" s="102">
        <v>43607</v>
      </c>
      <c r="F1914" s="115">
        <v>394000</v>
      </c>
      <c r="G1914" s="31">
        <v>20190896</v>
      </c>
      <c r="H1914" s="129">
        <v>1</v>
      </c>
      <c r="I1914" s="129">
        <v>1</v>
      </c>
      <c r="J1914" s="31">
        <v>1</v>
      </c>
      <c r="K1914" s="117">
        <f t="shared" si="77"/>
        <v>1</v>
      </c>
      <c r="L1914" s="107">
        <v>0</v>
      </c>
      <c r="M1914" s="107">
        <v>0</v>
      </c>
      <c r="N1914" s="56" t="str">
        <f t="shared" si="78"/>
        <v>Texas Premier Realty</v>
      </c>
    </row>
    <row r="1915" spans="1:14" outlineLevel="1" x14ac:dyDescent="0.2">
      <c r="A1915" s="29" t="s">
        <v>1933</v>
      </c>
      <c r="C1915" s="3"/>
      <c r="E1915" s="102"/>
      <c r="F1915" s="115">
        <f>SUBTOTAL(9,F1913:F1914)</f>
        <v>499000</v>
      </c>
      <c r="G1915" s="31"/>
      <c r="H1915" s="129">
        <f>SUBTOTAL(9,H1913:H1914)</f>
        <v>2</v>
      </c>
      <c r="I1915" s="129">
        <f>SUBTOTAL(9,I1913:I1914)</f>
        <v>2</v>
      </c>
      <c r="J1915" s="31">
        <f>SUBTOTAL(9,J1913:J1914)</f>
        <v>2</v>
      </c>
      <c r="K1915" s="117">
        <f t="shared" si="77"/>
        <v>1</v>
      </c>
      <c r="L1915" s="107">
        <f>SUBTOTAL(9,L1913:L1914)</f>
        <v>0</v>
      </c>
      <c r="M1915" s="107">
        <f>SUBTOTAL(9,M1913:M1914)</f>
        <v>0</v>
      </c>
      <c r="N1915" s="56" t="str">
        <f t="shared" si="78"/>
        <v>Texas Premier Realty</v>
      </c>
    </row>
    <row r="1916" spans="1:14" outlineLevel="2" x14ac:dyDescent="0.2">
      <c r="A1916" t="s">
        <v>1919</v>
      </c>
      <c r="B1916" t="s">
        <v>1842</v>
      </c>
      <c r="C1916" t="s">
        <v>3351</v>
      </c>
      <c r="D1916" t="s">
        <v>6</v>
      </c>
      <c r="E1916" s="3">
        <v>43616</v>
      </c>
      <c r="F1916" s="115">
        <v>127000</v>
      </c>
      <c r="G1916" s="34" t="s">
        <v>838</v>
      </c>
      <c r="H1916" s="31">
        <v>1</v>
      </c>
      <c r="I1916" s="31">
        <v>0</v>
      </c>
      <c r="J1916" s="31">
        <v>0</v>
      </c>
      <c r="K1916" s="117">
        <f t="shared" si="77"/>
        <v>0</v>
      </c>
      <c r="L1916" s="107">
        <v>0</v>
      </c>
      <c r="M1916" s="107">
        <v>0</v>
      </c>
      <c r="N1916" s="56" t="str">
        <f t="shared" si="78"/>
        <v>Coldwell Banker Apex, REALTORS</v>
      </c>
    </row>
    <row r="1917" spans="1:14" outlineLevel="1" x14ac:dyDescent="0.2">
      <c r="A1917" s="29" t="s">
        <v>1919</v>
      </c>
      <c r="F1917" s="115">
        <f>SUBTOTAL(9,F1916:F1916)</f>
        <v>127000</v>
      </c>
      <c r="H1917" s="31">
        <f>SUBTOTAL(9,H1916:H1916)</f>
        <v>1</v>
      </c>
      <c r="I1917" s="31">
        <f>SUBTOTAL(9,I1916:I1916)</f>
        <v>0</v>
      </c>
      <c r="J1917" s="31">
        <f>SUBTOTAL(9,J1916:J1916)</f>
        <v>0</v>
      </c>
      <c r="K1917" s="117">
        <f t="shared" si="77"/>
        <v>0</v>
      </c>
      <c r="L1917" s="107">
        <f>SUBTOTAL(9,L1916:L1916)</f>
        <v>0</v>
      </c>
      <c r="M1917" s="107">
        <f>SUBTOTAL(9,M1916:M1916)</f>
        <v>0</v>
      </c>
      <c r="N1917" s="56" t="str">
        <f t="shared" si="78"/>
        <v>Coldwell Banker Apex, REALTORS</v>
      </c>
    </row>
    <row r="1918" spans="1:14" outlineLevel="2" x14ac:dyDescent="0.2">
      <c r="A1918" t="s">
        <v>407</v>
      </c>
      <c r="B1918" t="s">
        <v>1180</v>
      </c>
      <c r="C1918" t="s">
        <v>2329</v>
      </c>
      <c r="D1918" t="s">
        <v>424</v>
      </c>
      <c r="E1918" s="3">
        <v>43504</v>
      </c>
      <c r="F1918" s="115">
        <v>62500</v>
      </c>
      <c r="G1918" s="17" t="s">
        <v>838</v>
      </c>
      <c r="H1918" s="129">
        <v>1</v>
      </c>
      <c r="I1918" s="129">
        <v>0</v>
      </c>
      <c r="J1918" s="31">
        <v>0</v>
      </c>
      <c r="K1918" s="117">
        <f t="shared" si="77"/>
        <v>0</v>
      </c>
      <c r="L1918" s="107">
        <v>0</v>
      </c>
      <c r="M1918" s="107">
        <v>0</v>
      </c>
      <c r="N1918" s="56" t="str">
        <f t="shared" si="78"/>
        <v>Greater Waco Realty, Inc.</v>
      </c>
    </row>
    <row r="1919" spans="1:14" outlineLevel="2" x14ac:dyDescent="0.2">
      <c r="A1919" t="s">
        <v>407</v>
      </c>
      <c r="B1919" t="s">
        <v>1180</v>
      </c>
      <c r="C1919" t="s">
        <v>2318</v>
      </c>
      <c r="D1919" t="s">
        <v>216</v>
      </c>
      <c r="E1919" s="3">
        <v>43503</v>
      </c>
      <c r="F1919" s="115">
        <v>362500</v>
      </c>
      <c r="G1919" s="34">
        <v>20182884</v>
      </c>
      <c r="H1919" s="31">
        <v>1</v>
      </c>
      <c r="I1919" s="31">
        <v>1</v>
      </c>
      <c r="J1919" s="31">
        <v>0</v>
      </c>
      <c r="K1919" s="117">
        <f t="shared" si="77"/>
        <v>0</v>
      </c>
      <c r="L1919" s="107">
        <v>0</v>
      </c>
      <c r="M1919" s="107">
        <v>0</v>
      </c>
      <c r="N1919" s="56" t="str">
        <f t="shared" si="78"/>
        <v>Greater Waco Realty, Inc.</v>
      </c>
    </row>
    <row r="1920" spans="1:14" outlineLevel="1" x14ac:dyDescent="0.2">
      <c r="A1920" s="29" t="s">
        <v>407</v>
      </c>
      <c r="F1920" s="115">
        <f>SUBTOTAL(9,F1918:F1919)</f>
        <v>425000</v>
      </c>
      <c r="H1920" s="31">
        <f>SUBTOTAL(9,H1918:H1919)</f>
        <v>2</v>
      </c>
      <c r="I1920" s="31">
        <f>SUBTOTAL(9,I1918:I1919)</f>
        <v>1</v>
      </c>
      <c r="J1920" s="31">
        <f>SUBTOTAL(9,J1918:J1919)</f>
        <v>0</v>
      </c>
      <c r="K1920" s="117">
        <f t="shared" si="77"/>
        <v>0</v>
      </c>
      <c r="L1920" s="107">
        <f>SUBTOTAL(9,L1918:L1919)</f>
        <v>0</v>
      </c>
      <c r="M1920" s="107">
        <f>SUBTOTAL(9,M1918:M1919)</f>
        <v>0</v>
      </c>
      <c r="N1920" s="56" t="str">
        <f t="shared" si="78"/>
        <v>Greater Waco Realty, Inc.</v>
      </c>
    </row>
    <row r="1921" spans="1:14" outlineLevel="2" x14ac:dyDescent="0.2">
      <c r="A1921" t="s">
        <v>879</v>
      </c>
      <c r="B1921" t="s">
        <v>0</v>
      </c>
      <c r="C1921" s="3" t="s">
        <v>2731</v>
      </c>
      <c r="D1921" t="s">
        <v>6</v>
      </c>
      <c r="E1921" s="102">
        <v>43553</v>
      </c>
      <c r="F1921" s="115">
        <v>101000</v>
      </c>
      <c r="G1921" s="31">
        <v>20190474</v>
      </c>
      <c r="H1921" s="129">
        <v>1</v>
      </c>
      <c r="I1921" s="129">
        <v>1</v>
      </c>
      <c r="J1921" s="31">
        <v>1</v>
      </c>
      <c r="K1921" s="117">
        <f t="shared" si="77"/>
        <v>1</v>
      </c>
      <c r="L1921" s="107">
        <v>0</v>
      </c>
      <c r="M1921" s="107">
        <v>0</v>
      </c>
      <c r="N1921" s="56" t="str">
        <f t="shared" si="78"/>
        <v>Sunburst Realty</v>
      </c>
    </row>
    <row r="1922" spans="1:14" outlineLevel="2" x14ac:dyDescent="0.2">
      <c r="A1922" t="s">
        <v>879</v>
      </c>
      <c r="B1922" t="s">
        <v>0</v>
      </c>
      <c r="C1922" s="3" t="s">
        <v>2771</v>
      </c>
      <c r="D1922" t="s">
        <v>6</v>
      </c>
      <c r="E1922" s="102">
        <v>43557</v>
      </c>
      <c r="F1922" s="115">
        <v>149000</v>
      </c>
      <c r="G1922" s="31" t="s">
        <v>838</v>
      </c>
      <c r="H1922" s="129">
        <v>1</v>
      </c>
      <c r="I1922" s="129">
        <v>0</v>
      </c>
      <c r="J1922" s="31">
        <v>1</v>
      </c>
      <c r="K1922" s="117">
        <f t="shared" si="77"/>
        <v>1</v>
      </c>
      <c r="L1922" s="107">
        <v>0</v>
      </c>
      <c r="M1922" s="107">
        <v>0</v>
      </c>
      <c r="N1922" s="56" t="str">
        <f t="shared" si="78"/>
        <v>Sunburst Realty</v>
      </c>
    </row>
    <row r="1923" spans="1:14" outlineLevel="2" x14ac:dyDescent="0.2">
      <c r="A1923" t="s">
        <v>879</v>
      </c>
      <c r="B1923" t="s">
        <v>0</v>
      </c>
      <c r="C1923" s="3" t="s">
        <v>3172</v>
      </c>
      <c r="D1923" t="s">
        <v>6</v>
      </c>
      <c r="E1923" s="102">
        <v>43600</v>
      </c>
      <c r="F1923" s="115">
        <v>230000</v>
      </c>
      <c r="G1923" s="31" t="s">
        <v>838</v>
      </c>
      <c r="H1923" s="129">
        <v>1</v>
      </c>
      <c r="I1923" s="129">
        <v>0</v>
      </c>
      <c r="J1923" s="31">
        <v>1</v>
      </c>
      <c r="K1923" s="117">
        <f t="shared" ref="K1923:K1986" si="79">+J1923/H1923</f>
        <v>1</v>
      </c>
      <c r="L1923" s="107">
        <v>0</v>
      </c>
      <c r="M1923" s="107">
        <v>0</v>
      </c>
      <c r="N1923" s="56" t="str">
        <f t="shared" ref="N1923:N1986" si="80">IF(B1923="",B1922,B1923)</f>
        <v>Sunburst Realty</v>
      </c>
    </row>
    <row r="1924" spans="1:14" outlineLevel="2" x14ac:dyDescent="0.2">
      <c r="A1924" t="s">
        <v>879</v>
      </c>
      <c r="B1924" t="s">
        <v>0</v>
      </c>
      <c r="C1924" s="3" t="s">
        <v>3186</v>
      </c>
      <c r="D1924" t="s">
        <v>6</v>
      </c>
      <c r="E1924" s="102">
        <v>43602</v>
      </c>
      <c r="F1924" s="115">
        <v>86000</v>
      </c>
      <c r="G1924" s="31" t="s">
        <v>838</v>
      </c>
      <c r="H1924" s="129">
        <v>1</v>
      </c>
      <c r="I1924" s="129">
        <v>0</v>
      </c>
      <c r="J1924" s="31">
        <v>1</v>
      </c>
      <c r="K1924" s="117">
        <f t="shared" si="79"/>
        <v>1</v>
      </c>
      <c r="L1924" s="107">
        <v>0</v>
      </c>
      <c r="M1924" s="107">
        <v>0</v>
      </c>
      <c r="N1924" s="56" t="str">
        <f t="shared" si="80"/>
        <v>Sunburst Realty</v>
      </c>
    </row>
    <row r="1925" spans="1:14" outlineLevel="1" x14ac:dyDescent="0.2">
      <c r="A1925" s="29" t="s">
        <v>879</v>
      </c>
      <c r="C1925" s="3"/>
      <c r="E1925" s="102"/>
      <c r="F1925" s="115">
        <f>SUBTOTAL(9,F1921:F1924)</f>
        <v>566000</v>
      </c>
      <c r="G1925" s="31"/>
      <c r="H1925" s="129">
        <f>SUBTOTAL(9,H1921:H1924)</f>
        <v>4</v>
      </c>
      <c r="I1925" s="129">
        <f>SUBTOTAL(9,I1921:I1924)</f>
        <v>1</v>
      </c>
      <c r="J1925" s="31">
        <f>SUBTOTAL(9,J1921:J1924)</f>
        <v>4</v>
      </c>
      <c r="K1925" s="117">
        <f t="shared" si="79"/>
        <v>1</v>
      </c>
      <c r="L1925" s="107">
        <f>SUBTOTAL(9,L1921:L1924)</f>
        <v>0</v>
      </c>
      <c r="M1925" s="107">
        <f>SUBTOTAL(9,M1921:M1924)</f>
        <v>0</v>
      </c>
      <c r="N1925" s="56" t="str">
        <f t="shared" si="80"/>
        <v>Sunburst Realty</v>
      </c>
    </row>
    <row r="1926" spans="1:14" outlineLevel="2" x14ac:dyDescent="0.2">
      <c r="A1926" t="s">
        <v>2347</v>
      </c>
      <c r="B1926" t="s">
        <v>1043</v>
      </c>
      <c r="C1926" s="3" t="s">
        <v>2411</v>
      </c>
      <c r="D1926" t="s">
        <v>6</v>
      </c>
      <c r="E1926" s="102">
        <v>43518</v>
      </c>
      <c r="F1926" s="115">
        <v>385000</v>
      </c>
      <c r="G1926" s="31" t="s">
        <v>838</v>
      </c>
      <c r="H1926" s="129">
        <v>1</v>
      </c>
      <c r="I1926" s="129">
        <v>0</v>
      </c>
      <c r="J1926" s="31">
        <v>1</v>
      </c>
      <c r="K1926" s="117">
        <f t="shared" si="79"/>
        <v>1</v>
      </c>
      <c r="L1926" s="107">
        <v>0</v>
      </c>
      <c r="M1926" s="107">
        <v>0</v>
      </c>
      <c r="N1926" s="56" t="str">
        <f t="shared" si="80"/>
        <v>Cory Duncan</v>
      </c>
    </row>
    <row r="1927" spans="1:14" outlineLevel="2" x14ac:dyDescent="0.2">
      <c r="A1927" t="s">
        <v>2347</v>
      </c>
      <c r="B1927" t="s">
        <v>1043</v>
      </c>
      <c r="C1927" s="3" t="s">
        <v>2348</v>
      </c>
      <c r="D1927" t="s">
        <v>6</v>
      </c>
      <c r="E1927" s="102">
        <v>43508</v>
      </c>
      <c r="F1927" s="115">
        <v>150000</v>
      </c>
      <c r="G1927" s="31">
        <v>20190108</v>
      </c>
      <c r="H1927" s="129">
        <v>1</v>
      </c>
      <c r="I1927" s="129">
        <v>1</v>
      </c>
      <c r="J1927" s="31">
        <v>1</v>
      </c>
      <c r="K1927" s="117">
        <f t="shared" si="79"/>
        <v>1</v>
      </c>
      <c r="L1927" s="107">
        <v>0</v>
      </c>
      <c r="M1927" s="107">
        <v>0</v>
      </c>
      <c r="N1927" s="56" t="str">
        <f t="shared" si="80"/>
        <v>Cory Duncan</v>
      </c>
    </row>
    <row r="1928" spans="1:14" outlineLevel="1" x14ac:dyDescent="0.2">
      <c r="A1928" s="29" t="s">
        <v>2347</v>
      </c>
      <c r="C1928" s="3"/>
      <c r="E1928" s="102"/>
      <c r="F1928" s="115">
        <f>SUBTOTAL(9,F1926:F1927)</f>
        <v>535000</v>
      </c>
      <c r="G1928" s="31"/>
      <c r="H1928" s="129">
        <f>SUBTOTAL(9,H1926:H1927)</f>
        <v>2</v>
      </c>
      <c r="I1928" s="129">
        <f>SUBTOTAL(9,I1926:I1927)</f>
        <v>1</v>
      </c>
      <c r="J1928" s="31">
        <f>SUBTOTAL(9,J1926:J1927)</f>
        <v>2</v>
      </c>
      <c r="K1928" s="117">
        <f t="shared" si="79"/>
        <v>1</v>
      </c>
      <c r="L1928" s="107">
        <f>SUBTOTAL(9,L1926:L1927)</f>
        <v>0</v>
      </c>
      <c r="M1928" s="107">
        <f>SUBTOTAL(9,M1926:M1927)</f>
        <v>0</v>
      </c>
      <c r="N1928" s="56" t="str">
        <f t="shared" si="80"/>
        <v>Cory Duncan</v>
      </c>
    </row>
    <row r="1929" spans="1:14" outlineLevel="2" x14ac:dyDescent="0.2">
      <c r="A1929" t="s">
        <v>1947</v>
      </c>
      <c r="B1929" t="s">
        <v>1258</v>
      </c>
      <c r="C1929" t="s">
        <v>2239</v>
      </c>
      <c r="D1929" t="s">
        <v>6</v>
      </c>
      <c r="E1929" s="3">
        <v>43495</v>
      </c>
      <c r="F1929" s="115">
        <v>385000</v>
      </c>
      <c r="G1929" s="34" t="s">
        <v>838</v>
      </c>
      <c r="H1929" s="31">
        <v>1</v>
      </c>
      <c r="I1929" s="31">
        <v>0</v>
      </c>
      <c r="J1929" s="31">
        <v>0</v>
      </c>
      <c r="K1929" s="117">
        <f t="shared" si="79"/>
        <v>0</v>
      </c>
      <c r="L1929" s="107">
        <v>0</v>
      </c>
      <c r="M1929" s="107">
        <v>0</v>
      </c>
      <c r="N1929" s="56" t="str">
        <f t="shared" si="80"/>
        <v>Re/Max Centex, REALTORS</v>
      </c>
    </row>
    <row r="1930" spans="1:14" outlineLevel="1" x14ac:dyDescent="0.2">
      <c r="A1930" s="29" t="s">
        <v>1947</v>
      </c>
      <c r="F1930" s="115">
        <f>SUBTOTAL(9,F1929:F1929)</f>
        <v>385000</v>
      </c>
      <c r="H1930" s="31">
        <f>SUBTOTAL(9,H1929:H1929)</f>
        <v>1</v>
      </c>
      <c r="I1930" s="31">
        <f>SUBTOTAL(9,I1929:I1929)</f>
        <v>0</v>
      </c>
      <c r="J1930" s="31">
        <f>SUBTOTAL(9,J1929:J1929)</f>
        <v>0</v>
      </c>
      <c r="K1930" s="117">
        <f t="shared" si="79"/>
        <v>0</v>
      </c>
      <c r="L1930" s="107">
        <f>SUBTOTAL(9,L1929:L1929)</f>
        <v>0</v>
      </c>
      <c r="M1930" s="107">
        <f>SUBTOTAL(9,M1929:M1929)</f>
        <v>0</v>
      </c>
      <c r="N1930" s="56" t="str">
        <f t="shared" si="80"/>
        <v>Re/Max Centex, REALTORS</v>
      </c>
    </row>
    <row r="1931" spans="1:14" outlineLevel="2" x14ac:dyDescent="0.2">
      <c r="A1931" t="s">
        <v>3074</v>
      </c>
      <c r="B1931" t="s">
        <v>1842</v>
      </c>
      <c r="C1931" s="3" t="s">
        <v>3075</v>
      </c>
      <c r="D1931" t="s">
        <v>1249</v>
      </c>
      <c r="E1931" s="102">
        <v>43591</v>
      </c>
      <c r="F1931" s="115">
        <v>232000</v>
      </c>
      <c r="G1931" s="31">
        <v>20190698</v>
      </c>
      <c r="H1931" s="129">
        <v>1</v>
      </c>
      <c r="I1931" s="129">
        <v>1</v>
      </c>
      <c r="J1931" s="31">
        <v>1</v>
      </c>
      <c r="K1931" s="117">
        <f t="shared" si="79"/>
        <v>1</v>
      </c>
      <c r="L1931" s="107">
        <v>0</v>
      </c>
      <c r="M1931" s="107">
        <v>0</v>
      </c>
      <c r="N1931" s="56" t="str">
        <f t="shared" si="80"/>
        <v>Coldwell Banker Apex, REALTORS</v>
      </c>
    </row>
    <row r="1932" spans="1:14" outlineLevel="2" x14ac:dyDescent="0.2">
      <c r="A1932" t="s">
        <v>3074</v>
      </c>
      <c r="B1932" t="s">
        <v>1842</v>
      </c>
      <c r="C1932" s="3" t="s">
        <v>3338</v>
      </c>
      <c r="D1932" t="s">
        <v>730</v>
      </c>
      <c r="E1932" s="102">
        <v>43616</v>
      </c>
      <c r="F1932" s="115">
        <v>118000</v>
      </c>
      <c r="G1932" s="31">
        <v>20190952</v>
      </c>
      <c r="H1932" s="129">
        <v>1</v>
      </c>
      <c r="I1932" s="129">
        <v>1</v>
      </c>
      <c r="J1932" s="31">
        <v>1</v>
      </c>
      <c r="K1932" s="117">
        <f t="shared" si="79"/>
        <v>1</v>
      </c>
      <c r="L1932" s="107">
        <v>0</v>
      </c>
      <c r="M1932" s="107">
        <v>0</v>
      </c>
      <c r="N1932" s="56" t="str">
        <f t="shared" si="80"/>
        <v>Coldwell Banker Apex, REALTORS</v>
      </c>
    </row>
    <row r="1933" spans="1:14" outlineLevel="2" x14ac:dyDescent="0.2">
      <c r="A1933" t="s">
        <v>3074</v>
      </c>
      <c r="B1933" t="s">
        <v>1842</v>
      </c>
      <c r="C1933" s="3" t="s">
        <v>3351</v>
      </c>
      <c r="D1933" t="s">
        <v>6</v>
      </c>
      <c r="E1933" s="102">
        <v>43616</v>
      </c>
      <c r="F1933" s="115">
        <v>127000</v>
      </c>
      <c r="G1933" s="31" t="s">
        <v>838</v>
      </c>
      <c r="H1933" s="129">
        <v>1</v>
      </c>
      <c r="I1933" s="129">
        <v>0</v>
      </c>
      <c r="J1933" s="31">
        <v>1</v>
      </c>
      <c r="K1933" s="117">
        <f t="shared" si="79"/>
        <v>1</v>
      </c>
      <c r="L1933" s="107">
        <v>0</v>
      </c>
      <c r="M1933" s="107">
        <v>0</v>
      </c>
      <c r="N1933" s="56" t="str">
        <f t="shared" si="80"/>
        <v>Coldwell Banker Apex, REALTORS</v>
      </c>
    </row>
    <row r="1934" spans="1:14" outlineLevel="1" x14ac:dyDescent="0.2">
      <c r="A1934" s="29" t="s">
        <v>3074</v>
      </c>
      <c r="C1934" s="3"/>
      <c r="E1934" s="102"/>
      <c r="F1934" s="115">
        <f>SUBTOTAL(9,F1931:F1933)</f>
        <v>477000</v>
      </c>
      <c r="G1934" s="31"/>
      <c r="H1934" s="129">
        <f>SUBTOTAL(9,H1931:H1933)</f>
        <v>3</v>
      </c>
      <c r="I1934" s="129">
        <f>SUBTOTAL(9,I1931:I1933)</f>
        <v>2</v>
      </c>
      <c r="J1934" s="31">
        <f>SUBTOTAL(9,J1931:J1933)</f>
        <v>3</v>
      </c>
      <c r="K1934" s="117">
        <f t="shared" si="79"/>
        <v>1</v>
      </c>
      <c r="L1934" s="107">
        <f>SUBTOTAL(9,L1931:L1933)</f>
        <v>0</v>
      </c>
      <c r="M1934" s="107">
        <f>SUBTOTAL(9,M1931:M1933)</f>
        <v>0</v>
      </c>
      <c r="N1934" s="56" t="str">
        <f t="shared" si="80"/>
        <v>Coldwell Banker Apex, REALTORS</v>
      </c>
    </row>
    <row r="1935" spans="1:14" outlineLevel="2" x14ac:dyDescent="0.2">
      <c r="A1935" t="s">
        <v>1872</v>
      </c>
      <c r="B1935" t="s">
        <v>1843</v>
      </c>
      <c r="C1935" s="3" t="s">
        <v>2906</v>
      </c>
      <c r="D1935" t="s">
        <v>6</v>
      </c>
      <c r="E1935" s="102">
        <v>43573</v>
      </c>
      <c r="F1935" s="115">
        <v>285000</v>
      </c>
      <c r="G1935" s="31" t="s">
        <v>838</v>
      </c>
      <c r="H1935" s="129">
        <v>1</v>
      </c>
      <c r="I1935" s="129">
        <v>0</v>
      </c>
      <c r="J1935" s="31">
        <v>1</v>
      </c>
      <c r="K1935" s="117">
        <f t="shared" si="79"/>
        <v>1</v>
      </c>
      <c r="L1935" s="107">
        <v>0</v>
      </c>
      <c r="M1935" s="107">
        <v>0</v>
      </c>
      <c r="N1935" s="56" t="str">
        <f t="shared" si="80"/>
        <v>Synergy, Realtors</v>
      </c>
    </row>
    <row r="1936" spans="1:14" outlineLevel="2" x14ac:dyDescent="0.2">
      <c r="A1936" t="s">
        <v>1872</v>
      </c>
      <c r="B1936" t="s">
        <v>1843</v>
      </c>
      <c r="C1936" s="3" t="s">
        <v>3247</v>
      </c>
      <c r="D1936" t="s">
        <v>216</v>
      </c>
      <c r="E1936" s="102">
        <v>43608</v>
      </c>
      <c r="F1936" s="115">
        <v>281000</v>
      </c>
      <c r="G1936" s="31" t="s">
        <v>838</v>
      </c>
      <c r="H1936" s="129">
        <v>1</v>
      </c>
      <c r="I1936" s="129">
        <v>0</v>
      </c>
      <c r="J1936" s="31">
        <v>1</v>
      </c>
      <c r="K1936" s="117">
        <f t="shared" si="79"/>
        <v>1</v>
      </c>
      <c r="L1936" s="107">
        <v>0</v>
      </c>
      <c r="M1936" s="107">
        <v>0</v>
      </c>
      <c r="N1936" s="56" t="str">
        <f t="shared" si="80"/>
        <v>Synergy, Realtors</v>
      </c>
    </row>
    <row r="1937" spans="1:14" outlineLevel="2" x14ac:dyDescent="0.2">
      <c r="A1937" t="s">
        <v>1872</v>
      </c>
      <c r="B1937" t="s">
        <v>1843</v>
      </c>
      <c r="C1937" s="3" t="s">
        <v>3138</v>
      </c>
      <c r="D1937" t="s">
        <v>6</v>
      </c>
      <c r="E1937" s="102">
        <v>43595</v>
      </c>
      <c r="F1937" s="115">
        <v>300000</v>
      </c>
      <c r="G1937" s="31" t="s">
        <v>838</v>
      </c>
      <c r="H1937" s="129">
        <v>1</v>
      </c>
      <c r="I1937" s="129">
        <v>0</v>
      </c>
      <c r="J1937" s="31">
        <v>1</v>
      </c>
      <c r="K1937" s="117">
        <f t="shared" si="79"/>
        <v>1</v>
      </c>
      <c r="L1937" s="107">
        <v>0</v>
      </c>
      <c r="M1937" s="107">
        <v>0</v>
      </c>
      <c r="N1937" s="56" t="str">
        <f t="shared" si="80"/>
        <v>Synergy, Realtors</v>
      </c>
    </row>
    <row r="1938" spans="1:14" outlineLevel="2" x14ac:dyDescent="0.2">
      <c r="A1938" t="s">
        <v>1872</v>
      </c>
      <c r="B1938" t="s">
        <v>1843</v>
      </c>
      <c r="C1938" s="3" t="s">
        <v>2114</v>
      </c>
      <c r="D1938" t="s">
        <v>1249</v>
      </c>
      <c r="E1938" s="102">
        <v>43469</v>
      </c>
      <c r="F1938" s="115">
        <v>260000</v>
      </c>
      <c r="G1938" s="31">
        <v>20182789</v>
      </c>
      <c r="H1938" s="129">
        <v>1</v>
      </c>
      <c r="I1938" s="129">
        <v>1</v>
      </c>
      <c r="J1938" s="31">
        <v>1</v>
      </c>
      <c r="K1938" s="117">
        <f t="shared" si="79"/>
        <v>1</v>
      </c>
      <c r="L1938" s="107">
        <v>1</v>
      </c>
      <c r="M1938" s="107">
        <v>1</v>
      </c>
      <c r="N1938" s="56" t="str">
        <f t="shared" si="80"/>
        <v>Synergy, Realtors</v>
      </c>
    </row>
    <row r="1939" spans="1:14" outlineLevel="2" x14ac:dyDescent="0.2">
      <c r="A1939" t="s">
        <v>1872</v>
      </c>
      <c r="B1939" t="s">
        <v>1843</v>
      </c>
      <c r="C1939" s="3" t="s">
        <v>2224</v>
      </c>
      <c r="D1939" t="s">
        <v>123</v>
      </c>
      <c r="E1939" s="102">
        <v>43490</v>
      </c>
      <c r="F1939" s="115">
        <v>405000</v>
      </c>
      <c r="G1939" s="31" t="s">
        <v>838</v>
      </c>
      <c r="H1939" s="129">
        <v>1</v>
      </c>
      <c r="I1939" s="129">
        <v>0</v>
      </c>
      <c r="J1939" s="31">
        <v>1</v>
      </c>
      <c r="K1939" s="117">
        <f t="shared" si="79"/>
        <v>1</v>
      </c>
      <c r="L1939" s="107">
        <v>1</v>
      </c>
      <c r="M1939" s="107">
        <v>0</v>
      </c>
      <c r="N1939" s="56" t="str">
        <f t="shared" si="80"/>
        <v>Synergy, Realtors</v>
      </c>
    </row>
    <row r="1940" spans="1:14" outlineLevel="2" x14ac:dyDescent="0.2">
      <c r="A1940" t="s">
        <v>1872</v>
      </c>
      <c r="B1940" t="s">
        <v>1843</v>
      </c>
      <c r="C1940" s="3" t="s">
        <v>2245</v>
      </c>
      <c r="D1940" t="s">
        <v>534</v>
      </c>
      <c r="E1940" s="102">
        <v>43495</v>
      </c>
      <c r="F1940" s="115">
        <v>442000</v>
      </c>
      <c r="G1940" s="31" t="s">
        <v>838</v>
      </c>
      <c r="H1940" s="129">
        <v>1</v>
      </c>
      <c r="I1940" s="129">
        <v>0</v>
      </c>
      <c r="J1940" s="31">
        <v>1</v>
      </c>
      <c r="K1940" s="117">
        <f t="shared" si="79"/>
        <v>1</v>
      </c>
      <c r="L1940" s="107">
        <v>1</v>
      </c>
      <c r="M1940" s="107">
        <v>0</v>
      </c>
      <c r="N1940" s="56" t="str">
        <f t="shared" si="80"/>
        <v>Synergy, Realtors</v>
      </c>
    </row>
    <row r="1941" spans="1:14" outlineLevel="2" x14ac:dyDescent="0.2">
      <c r="A1941" t="s">
        <v>1872</v>
      </c>
      <c r="B1941" t="s">
        <v>1843</v>
      </c>
      <c r="C1941" s="3" t="s">
        <v>2543</v>
      </c>
      <c r="D1941" t="s">
        <v>6</v>
      </c>
      <c r="E1941" s="102">
        <v>43532</v>
      </c>
      <c r="F1941" s="115">
        <v>192000</v>
      </c>
      <c r="G1941" s="31" t="s">
        <v>838</v>
      </c>
      <c r="H1941" s="129">
        <v>1</v>
      </c>
      <c r="I1941" s="129">
        <v>0</v>
      </c>
      <c r="J1941" s="31">
        <v>1</v>
      </c>
      <c r="K1941" s="117">
        <f t="shared" si="79"/>
        <v>1</v>
      </c>
      <c r="L1941" s="107">
        <v>1</v>
      </c>
      <c r="M1941" s="107">
        <v>0</v>
      </c>
      <c r="N1941" s="56" t="str">
        <f t="shared" si="80"/>
        <v>Synergy, Realtors</v>
      </c>
    </row>
    <row r="1942" spans="1:14" outlineLevel="2" x14ac:dyDescent="0.2">
      <c r="A1942" t="s">
        <v>1872</v>
      </c>
      <c r="B1942" t="s">
        <v>1843</v>
      </c>
      <c r="C1942" s="3" t="s">
        <v>2813</v>
      </c>
      <c r="D1942" t="s">
        <v>6</v>
      </c>
      <c r="E1942" s="102">
        <v>43563</v>
      </c>
      <c r="F1942" s="115">
        <v>235000</v>
      </c>
      <c r="G1942" s="31" t="s">
        <v>838</v>
      </c>
      <c r="H1942" s="129">
        <v>1</v>
      </c>
      <c r="I1942" s="129">
        <v>0</v>
      </c>
      <c r="J1942" s="31">
        <v>1</v>
      </c>
      <c r="K1942" s="117">
        <f t="shared" si="79"/>
        <v>1</v>
      </c>
      <c r="L1942" s="107">
        <v>1</v>
      </c>
      <c r="M1942" s="107">
        <v>0</v>
      </c>
      <c r="N1942" s="56" t="str">
        <f t="shared" si="80"/>
        <v>Synergy, Realtors</v>
      </c>
    </row>
    <row r="1943" spans="1:14" outlineLevel="2" x14ac:dyDescent="0.2">
      <c r="A1943" t="s">
        <v>1872</v>
      </c>
      <c r="B1943" t="s">
        <v>1843</v>
      </c>
      <c r="C1943" s="3" t="s">
        <v>2925</v>
      </c>
      <c r="D1943" t="s">
        <v>6</v>
      </c>
      <c r="E1943" s="102">
        <v>43577</v>
      </c>
      <c r="F1943" s="115">
        <v>210000</v>
      </c>
      <c r="G1943" s="31" t="s">
        <v>838</v>
      </c>
      <c r="H1943" s="129">
        <v>1</v>
      </c>
      <c r="I1943" s="129">
        <v>0</v>
      </c>
      <c r="J1943" s="31">
        <v>1</v>
      </c>
      <c r="K1943" s="117">
        <f t="shared" si="79"/>
        <v>1</v>
      </c>
      <c r="L1943" s="107">
        <v>1</v>
      </c>
      <c r="M1943" s="107">
        <v>0</v>
      </c>
      <c r="N1943" s="56" t="str">
        <f t="shared" si="80"/>
        <v>Synergy, Realtors</v>
      </c>
    </row>
    <row r="1944" spans="1:14" outlineLevel="2" x14ac:dyDescent="0.2">
      <c r="A1944" t="s">
        <v>1872</v>
      </c>
      <c r="B1944" t="s">
        <v>1843</v>
      </c>
      <c r="C1944" s="3" t="s">
        <v>2976</v>
      </c>
      <c r="D1944" t="s">
        <v>7</v>
      </c>
      <c r="E1944" s="102">
        <v>43581</v>
      </c>
      <c r="F1944" s="115">
        <v>1370000</v>
      </c>
      <c r="G1944" s="31">
        <v>20190652</v>
      </c>
      <c r="H1944" s="129">
        <v>1</v>
      </c>
      <c r="I1944" s="129">
        <v>1</v>
      </c>
      <c r="J1944" s="31">
        <v>1</v>
      </c>
      <c r="K1944" s="117">
        <f t="shared" si="79"/>
        <v>1</v>
      </c>
      <c r="L1944" s="107">
        <v>1</v>
      </c>
      <c r="M1944" s="107">
        <v>1</v>
      </c>
      <c r="N1944" s="56" t="str">
        <f t="shared" si="80"/>
        <v>Synergy, Realtors</v>
      </c>
    </row>
    <row r="1945" spans="1:14" outlineLevel="2" x14ac:dyDescent="0.2">
      <c r="A1945" t="s">
        <v>1872</v>
      </c>
      <c r="B1945" t="s">
        <v>1843</v>
      </c>
      <c r="C1945" t="s">
        <v>2440</v>
      </c>
      <c r="D1945" t="s">
        <v>6</v>
      </c>
      <c r="E1945" s="3">
        <v>43522</v>
      </c>
      <c r="F1945" s="115">
        <v>129800</v>
      </c>
      <c r="G1945" s="34" t="s">
        <v>838</v>
      </c>
      <c r="H1945" s="31">
        <v>1</v>
      </c>
      <c r="I1945" s="31">
        <v>0</v>
      </c>
      <c r="J1945" s="31">
        <v>0</v>
      </c>
      <c r="K1945" s="117">
        <f t="shared" si="79"/>
        <v>0</v>
      </c>
      <c r="L1945" s="107">
        <v>0</v>
      </c>
      <c r="M1945" s="107">
        <v>0</v>
      </c>
      <c r="N1945" s="56" t="str">
        <f t="shared" si="80"/>
        <v>Synergy, Realtors</v>
      </c>
    </row>
    <row r="1946" spans="1:14" outlineLevel="2" x14ac:dyDescent="0.2">
      <c r="A1946" t="s">
        <v>1872</v>
      </c>
      <c r="B1946" t="s">
        <v>1843</v>
      </c>
      <c r="C1946" t="s">
        <v>2203</v>
      </c>
      <c r="D1946" t="s">
        <v>6</v>
      </c>
      <c r="E1946" s="3">
        <v>43487</v>
      </c>
      <c r="F1946" s="115">
        <v>130000</v>
      </c>
      <c r="G1946" s="34" t="s">
        <v>838</v>
      </c>
      <c r="H1946" s="31">
        <v>1</v>
      </c>
      <c r="I1946" s="31">
        <v>0</v>
      </c>
      <c r="J1946" s="31">
        <v>0</v>
      </c>
      <c r="K1946" s="117">
        <f t="shared" si="79"/>
        <v>0</v>
      </c>
      <c r="L1946" s="107">
        <v>0</v>
      </c>
      <c r="M1946" s="107">
        <v>0</v>
      </c>
      <c r="N1946" s="56" t="str">
        <f t="shared" si="80"/>
        <v>Synergy, Realtors</v>
      </c>
    </row>
    <row r="1947" spans="1:14" outlineLevel="2" x14ac:dyDescent="0.2">
      <c r="A1947" t="s">
        <v>1872</v>
      </c>
      <c r="B1947" t="s">
        <v>1843</v>
      </c>
      <c r="C1947" t="s">
        <v>1386</v>
      </c>
      <c r="D1947" t="s">
        <v>6</v>
      </c>
      <c r="E1947" s="3">
        <v>43511</v>
      </c>
      <c r="F1947" s="115">
        <v>148000</v>
      </c>
      <c r="G1947" s="34" t="s">
        <v>838</v>
      </c>
      <c r="H1947" s="31">
        <v>1</v>
      </c>
      <c r="I1947" s="31">
        <v>0</v>
      </c>
      <c r="J1947" s="31">
        <v>0</v>
      </c>
      <c r="K1947" s="117">
        <f t="shared" si="79"/>
        <v>0</v>
      </c>
      <c r="L1947" s="107">
        <v>0</v>
      </c>
      <c r="M1947" s="107">
        <v>0</v>
      </c>
      <c r="N1947" s="56" t="str">
        <f t="shared" si="80"/>
        <v>Synergy, Realtors</v>
      </c>
    </row>
    <row r="1948" spans="1:14" outlineLevel="2" x14ac:dyDescent="0.2">
      <c r="A1948" t="s">
        <v>1872</v>
      </c>
      <c r="B1948" t="s">
        <v>1843</v>
      </c>
      <c r="C1948" t="s">
        <v>2354</v>
      </c>
      <c r="D1948" t="s">
        <v>6</v>
      </c>
      <c r="E1948" s="3">
        <v>43509</v>
      </c>
      <c r="F1948" s="115">
        <v>162500</v>
      </c>
      <c r="G1948" s="34" t="s">
        <v>838</v>
      </c>
      <c r="H1948" s="31">
        <v>1</v>
      </c>
      <c r="I1948" s="31">
        <v>0</v>
      </c>
      <c r="J1948" s="31">
        <v>0</v>
      </c>
      <c r="K1948" s="117">
        <f t="shared" si="79"/>
        <v>0</v>
      </c>
      <c r="L1948" s="107">
        <v>0</v>
      </c>
      <c r="M1948" s="107">
        <v>0</v>
      </c>
      <c r="N1948" s="56" t="str">
        <f t="shared" si="80"/>
        <v>Synergy, Realtors</v>
      </c>
    </row>
    <row r="1949" spans="1:14" outlineLevel="2" x14ac:dyDescent="0.2">
      <c r="A1949" t="s">
        <v>1872</v>
      </c>
      <c r="B1949" t="s">
        <v>1843</v>
      </c>
      <c r="C1949" t="s">
        <v>2886</v>
      </c>
      <c r="D1949" t="s">
        <v>6</v>
      </c>
      <c r="E1949" s="3">
        <v>43570</v>
      </c>
      <c r="F1949" s="115">
        <v>166000</v>
      </c>
      <c r="G1949" s="34" t="s">
        <v>838</v>
      </c>
      <c r="H1949" s="31">
        <v>1</v>
      </c>
      <c r="I1949" s="31">
        <v>0</v>
      </c>
      <c r="J1949" s="31">
        <v>0</v>
      </c>
      <c r="K1949" s="117">
        <f t="shared" si="79"/>
        <v>0</v>
      </c>
      <c r="L1949" s="107">
        <v>0</v>
      </c>
      <c r="M1949" s="107">
        <v>0</v>
      </c>
      <c r="N1949" s="56" t="str">
        <f t="shared" si="80"/>
        <v>Synergy, Realtors</v>
      </c>
    </row>
    <row r="1950" spans="1:14" outlineLevel="2" x14ac:dyDescent="0.2">
      <c r="A1950" t="s">
        <v>1872</v>
      </c>
      <c r="B1950" t="s">
        <v>1843</v>
      </c>
      <c r="C1950" t="s">
        <v>2525</v>
      </c>
      <c r="D1950" t="s">
        <v>6</v>
      </c>
      <c r="E1950" s="3">
        <v>43529</v>
      </c>
      <c r="F1950" s="115">
        <v>174000</v>
      </c>
      <c r="G1950" s="34" t="s">
        <v>838</v>
      </c>
      <c r="H1950" s="31">
        <v>1</v>
      </c>
      <c r="I1950" s="31">
        <v>0</v>
      </c>
      <c r="J1950" s="31">
        <v>0</v>
      </c>
      <c r="K1950" s="117">
        <f t="shared" si="79"/>
        <v>0</v>
      </c>
      <c r="L1950" s="107">
        <v>0</v>
      </c>
      <c r="M1950" s="107">
        <v>0</v>
      </c>
      <c r="N1950" s="56" t="str">
        <f t="shared" si="80"/>
        <v>Synergy, Realtors</v>
      </c>
    </row>
    <row r="1951" spans="1:14" outlineLevel="2" x14ac:dyDescent="0.2">
      <c r="A1951" t="s">
        <v>1872</v>
      </c>
      <c r="B1951" t="s">
        <v>1843</v>
      </c>
      <c r="C1951" t="s">
        <v>2359</v>
      </c>
      <c r="D1951" t="s">
        <v>6</v>
      </c>
      <c r="E1951" s="3">
        <v>43510</v>
      </c>
      <c r="F1951" s="115">
        <v>178500</v>
      </c>
      <c r="G1951" s="34" t="s">
        <v>838</v>
      </c>
      <c r="H1951" s="31">
        <v>1</v>
      </c>
      <c r="I1951" s="31">
        <v>0</v>
      </c>
      <c r="J1951" s="31">
        <v>0</v>
      </c>
      <c r="K1951" s="117">
        <f t="shared" si="79"/>
        <v>0</v>
      </c>
      <c r="L1951" s="107">
        <v>0</v>
      </c>
      <c r="M1951" s="107">
        <v>0</v>
      </c>
      <c r="N1951" s="56" t="str">
        <f t="shared" si="80"/>
        <v>Synergy, Realtors</v>
      </c>
    </row>
    <row r="1952" spans="1:14" outlineLevel="2" x14ac:dyDescent="0.2">
      <c r="A1952" t="s">
        <v>1872</v>
      </c>
      <c r="B1952" t="s">
        <v>1843</v>
      </c>
      <c r="C1952" t="s">
        <v>3273</v>
      </c>
      <c r="D1952" t="s">
        <v>6</v>
      </c>
      <c r="E1952" s="3">
        <v>43609</v>
      </c>
      <c r="F1952" s="115">
        <v>185000</v>
      </c>
      <c r="G1952" s="34" t="s">
        <v>838</v>
      </c>
      <c r="H1952" s="31">
        <v>1</v>
      </c>
      <c r="I1952" s="31">
        <v>0</v>
      </c>
      <c r="J1952" s="31">
        <v>0</v>
      </c>
      <c r="K1952" s="117">
        <f t="shared" si="79"/>
        <v>0</v>
      </c>
      <c r="L1952" s="107">
        <v>0</v>
      </c>
      <c r="M1952" s="107">
        <v>0</v>
      </c>
      <c r="N1952" s="56" t="str">
        <f t="shared" si="80"/>
        <v>Synergy, Realtors</v>
      </c>
    </row>
    <row r="1953" spans="1:14" outlineLevel="2" x14ac:dyDescent="0.2">
      <c r="A1953" t="s">
        <v>1872</v>
      </c>
      <c r="B1953" t="s">
        <v>1843</v>
      </c>
      <c r="C1953" t="s">
        <v>2264</v>
      </c>
      <c r="D1953" t="s">
        <v>216</v>
      </c>
      <c r="E1953" s="3">
        <v>43496</v>
      </c>
      <c r="F1953" s="115">
        <v>192000</v>
      </c>
      <c r="G1953" s="34" t="s">
        <v>838</v>
      </c>
      <c r="H1953" s="31">
        <v>1</v>
      </c>
      <c r="I1953" s="31">
        <v>0</v>
      </c>
      <c r="J1953" s="31">
        <v>0</v>
      </c>
      <c r="K1953" s="117">
        <f t="shared" si="79"/>
        <v>0</v>
      </c>
      <c r="L1953" s="107">
        <v>0</v>
      </c>
      <c r="M1953" s="107">
        <v>0</v>
      </c>
      <c r="N1953" s="56" t="str">
        <f t="shared" si="80"/>
        <v>Synergy, Realtors</v>
      </c>
    </row>
    <row r="1954" spans="1:14" outlineLevel="2" x14ac:dyDescent="0.2">
      <c r="A1954" t="s">
        <v>1872</v>
      </c>
      <c r="B1954" t="s">
        <v>1843</v>
      </c>
      <c r="C1954" t="s">
        <v>2806</v>
      </c>
      <c r="D1954" t="s">
        <v>6</v>
      </c>
      <c r="E1954" s="3">
        <v>43560</v>
      </c>
      <c r="F1954" s="115">
        <v>195625</v>
      </c>
      <c r="G1954" s="34" t="s">
        <v>838</v>
      </c>
      <c r="H1954" s="31">
        <v>1</v>
      </c>
      <c r="I1954" s="31">
        <v>0</v>
      </c>
      <c r="J1954" s="31">
        <v>0</v>
      </c>
      <c r="K1954" s="117">
        <f t="shared" si="79"/>
        <v>0</v>
      </c>
      <c r="L1954" s="107">
        <v>0</v>
      </c>
      <c r="M1954" s="107">
        <v>0</v>
      </c>
      <c r="N1954" s="56" t="str">
        <f t="shared" si="80"/>
        <v>Synergy, Realtors</v>
      </c>
    </row>
    <row r="1955" spans="1:14" outlineLevel="2" x14ac:dyDescent="0.2">
      <c r="A1955" t="s">
        <v>1872</v>
      </c>
      <c r="B1955" t="s">
        <v>1843</v>
      </c>
      <c r="C1955" t="s">
        <v>2549</v>
      </c>
      <c r="D1955" t="s">
        <v>6</v>
      </c>
      <c r="E1955" s="3">
        <v>43532</v>
      </c>
      <c r="F1955" s="115">
        <v>207500</v>
      </c>
      <c r="G1955" s="34" t="s">
        <v>838</v>
      </c>
      <c r="H1955" s="31">
        <v>1</v>
      </c>
      <c r="I1955" s="31">
        <v>0</v>
      </c>
      <c r="J1955" s="31">
        <v>0</v>
      </c>
      <c r="K1955" s="117">
        <f t="shared" si="79"/>
        <v>0</v>
      </c>
      <c r="L1955" s="107">
        <v>0</v>
      </c>
      <c r="M1955" s="107">
        <v>0</v>
      </c>
      <c r="N1955" s="56" t="str">
        <f t="shared" si="80"/>
        <v>Synergy, Realtors</v>
      </c>
    </row>
    <row r="1956" spans="1:14" outlineLevel="2" x14ac:dyDescent="0.2">
      <c r="A1956" t="s">
        <v>1872</v>
      </c>
      <c r="B1956" t="s">
        <v>1843</v>
      </c>
      <c r="C1956" t="s">
        <v>3006</v>
      </c>
      <c r="D1956" t="s">
        <v>6</v>
      </c>
      <c r="E1956" s="3">
        <v>43585</v>
      </c>
      <c r="F1956" s="115">
        <v>230000</v>
      </c>
      <c r="G1956" s="34" t="s">
        <v>838</v>
      </c>
      <c r="H1956" s="31">
        <v>1</v>
      </c>
      <c r="I1956" s="31">
        <v>0</v>
      </c>
      <c r="J1956" s="31">
        <v>0</v>
      </c>
      <c r="K1956" s="117">
        <f t="shared" si="79"/>
        <v>0</v>
      </c>
      <c r="L1956" s="107">
        <v>0</v>
      </c>
      <c r="M1956" s="107">
        <v>0</v>
      </c>
      <c r="N1956" s="56" t="str">
        <f t="shared" si="80"/>
        <v>Synergy, Realtors</v>
      </c>
    </row>
    <row r="1957" spans="1:14" outlineLevel="2" x14ac:dyDescent="0.2">
      <c r="A1957" t="s">
        <v>1872</v>
      </c>
      <c r="B1957" t="s">
        <v>1843</v>
      </c>
      <c r="C1957" t="s">
        <v>2146</v>
      </c>
      <c r="D1957" t="s">
        <v>6</v>
      </c>
      <c r="E1957" s="3">
        <v>43476</v>
      </c>
      <c r="F1957" s="115">
        <v>240000</v>
      </c>
      <c r="G1957" s="34" t="s">
        <v>838</v>
      </c>
      <c r="H1957" s="31">
        <v>1</v>
      </c>
      <c r="I1957" s="31">
        <v>0</v>
      </c>
      <c r="J1957" s="31">
        <v>0</v>
      </c>
      <c r="K1957" s="117">
        <f t="shared" si="79"/>
        <v>0</v>
      </c>
      <c r="L1957" s="107">
        <v>0</v>
      </c>
      <c r="M1957" s="107">
        <v>0</v>
      </c>
      <c r="N1957" s="56" t="str">
        <f t="shared" si="80"/>
        <v>Synergy, Realtors</v>
      </c>
    </row>
    <row r="1958" spans="1:14" outlineLevel="2" x14ac:dyDescent="0.2">
      <c r="A1958" t="s">
        <v>1872</v>
      </c>
      <c r="B1958" t="s">
        <v>1843</v>
      </c>
      <c r="C1958" t="s">
        <v>2732</v>
      </c>
      <c r="D1958" t="s">
        <v>216</v>
      </c>
      <c r="E1958" s="3">
        <v>43553</v>
      </c>
      <c r="F1958" s="115">
        <v>275000</v>
      </c>
      <c r="G1958" s="34" t="s">
        <v>838</v>
      </c>
      <c r="H1958" s="31">
        <v>1</v>
      </c>
      <c r="I1958" s="31">
        <v>0</v>
      </c>
      <c r="J1958" s="31">
        <v>0</v>
      </c>
      <c r="K1958" s="117">
        <f t="shared" si="79"/>
        <v>0</v>
      </c>
      <c r="L1958" s="107">
        <v>0</v>
      </c>
      <c r="M1958" s="107">
        <v>0</v>
      </c>
      <c r="N1958" s="56" t="str">
        <f t="shared" si="80"/>
        <v>Synergy, Realtors</v>
      </c>
    </row>
    <row r="1959" spans="1:14" outlineLevel="2" x14ac:dyDescent="0.2">
      <c r="A1959" t="s">
        <v>1872</v>
      </c>
      <c r="B1959" t="s">
        <v>1843</v>
      </c>
      <c r="C1959" t="s">
        <v>2915</v>
      </c>
      <c r="D1959" t="s">
        <v>6</v>
      </c>
      <c r="E1959" s="3">
        <v>43573</v>
      </c>
      <c r="F1959" s="115">
        <v>331400</v>
      </c>
      <c r="G1959" s="34">
        <v>20190693</v>
      </c>
      <c r="H1959" s="31">
        <v>1</v>
      </c>
      <c r="I1959" s="31">
        <v>1</v>
      </c>
      <c r="J1959" s="31">
        <v>0</v>
      </c>
      <c r="K1959" s="117">
        <f t="shared" si="79"/>
        <v>0</v>
      </c>
      <c r="L1959" s="107">
        <v>0</v>
      </c>
      <c r="M1959" s="107">
        <v>0</v>
      </c>
      <c r="N1959" s="56" t="str">
        <f t="shared" si="80"/>
        <v>Synergy, Realtors</v>
      </c>
    </row>
    <row r="1960" spans="1:14" outlineLevel="2" x14ac:dyDescent="0.2">
      <c r="A1960" t="s">
        <v>1872</v>
      </c>
      <c r="B1960" t="s">
        <v>1843</v>
      </c>
      <c r="C1960" t="s">
        <v>2174</v>
      </c>
      <c r="D1960" t="s">
        <v>6</v>
      </c>
      <c r="E1960" s="3">
        <v>43482</v>
      </c>
      <c r="F1960" s="115">
        <v>345000</v>
      </c>
      <c r="G1960" s="34" t="s">
        <v>838</v>
      </c>
      <c r="H1960" s="31">
        <v>1</v>
      </c>
      <c r="I1960" s="31">
        <v>0</v>
      </c>
      <c r="J1960" s="31">
        <v>0</v>
      </c>
      <c r="K1960" s="117">
        <f t="shared" si="79"/>
        <v>0</v>
      </c>
      <c r="L1960" s="107">
        <v>0</v>
      </c>
      <c r="M1960" s="107">
        <v>0</v>
      </c>
      <c r="N1960" s="56" t="str">
        <f t="shared" si="80"/>
        <v>Synergy, Realtors</v>
      </c>
    </row>
    <row r="1961" spans="1:14" outlineLevel="2" x14ac:dyDescent="0.2">
      <c r="A1961" t="s">
        <v>1872</v>
      </c>
      <c r="B1961" t="s">
        <v>1843</v>
      </c>
      <c r="C1961" t="s">
        <v>2799</v>
      </c>
      <c r="D1961" t="s">
        <v>123</v>
      </c>
      <c r="E1961" s="3">
        <v>43560</v>
      </c>
      <c r="F1961" s="115">
        <v>385000</v>
      </c>
      <c r="G1961" s="34" t="s">
        <v>838</v>
      </c>
      <c r="H1961" s="31">
        <v>1</v>
      </c>
      <c r="I1961" s="31">
        <v>0</v>
      </c>
      <c r="J1961" s="31">
        <v>0</v>
      </c>
      <c r="K1961" s="117">
        <f t="shared" si="79"/>
        <v>0</v>
      </c>
      <c r="L1961" s="107">
        <v>0</v>
      </c>
      <c r="M1961" s="107">
        <v>0</v>
      </c>
      <c r="N1961" s="56" t="str">
        <f t="shared" si="80"/>
        <v>Synergy, Realtors</v>
      </c>
    </row>
    <row r="1962" spans="1:14" outlineLevel="2" x14ac:dyDescent="0.2">
      <c r="A1962" t="s">
        <v>1872</v>
      </c>
      <c r="B1962" t="s">
        <v>1843</v>
      </c>
      <c r="C1962" t="s">
        <v>2877</v>
      </c>
      <c r="D1962" t="s">
        <v>1126</v>
      </c>
      <c r="E1962" s="3">
        <v>43570</v>
      </c>
      <c r="F1962" s="115">
        <v>386500</v>
      </c>
      <c r="G1962" s="34" t="s">
        <v>838</v>
      </c>
      <c r="H1962" s="31">
        <v>1</v>
      </c>
      <c r="I1962" s="31">
        <v>0</v>
      </c>
      <c r="J1962" s="31">
        <v>0</v>
      </c>
      <c r="K1962" s="117">
        <f t="shared" si="79"/>
        <v>0</v>
      </c>
      <c r="L1962" s="107">
        <v>0</v>
      </c>
      <c r="M1962" s="107">
        <v>0</v>
      </c>
      <c r="N1962" s="56" t="str">
        <f t="shared" si="80"/>
        <v>Synergy, Realtors</v>
      </c>
    </row>
    <row r="1963" spans="1:14" outlineLevel="2" x14ac:dyDescent="0.2">
      <c r="A1963" t="s">
        <v>1872</v>
      </c>
      <c r="B1963" t="s">
        <v>1843</v>
      </c>
      <c r="C1963" t="s">
        <v>2764</v>
      </c>
      <c r="D1963" t="s">
        <v>1249</v>
      </c>
      <c r="E1963" s="3">
        <v>43556</v>
      </c>
      <c r="F1963" s="115">
        <v>660000</v>
      </c>
      <c r="G1963" s="34" t="s">
        <v>838</v>
      </c>
      <c r="H1963" s="31">
        <v>1</v>
      </c>
      <c r="I1963" s="31">
        <v>0</v>
      </c>
      <c r="J1963" s="31">
        <v>0</v>
      </c>
      <c r="K1963" s="117">
        <f t="shared" si="79"/>
        <v>0</v>
      </c>
      <c r="L1963" s="107">
        <v>0</v>
      </c>
      <c r="M1963" s="107">
        <v>0</v>
      </c>
      <c r="N1963" s="56" t="str">
        <f t="shared" si="80"/>
        <v>Synergy, Realtors</v>
      </c>
    </row>
    <row r="1964" spans="1:14" outlineLevel="2" x14ac:dyDescent="0.2">
      <c r="A1964" t="s">
        <v>1872</v>
      </c>
      <c r="B1964" t="s">
        <v>1843</v>
      </c>
      <c r="C1964" t="s">
        <v>2499</v>
      </c>
      <c r="D1964" t="s">
        <v>7</v>
      </c>
      <c r="E1964" s="3">
        <v>43525</v>
      </c>
      <c r="F1964" s="115">
        <v>1123000</v>
      </c>
      <c r="G1964" s="34">
        <v>20190169</v>
      </c>
      <c r="H1964" s="31">
        <v>1</v>
      </c>
      <c r="I1964" s="31">
        <v>1</v>
      </c>
      <c r="J1964" s="31">
        <v>0</v>
      </c>
      <c r="K1964" s="117">
        <f t="shared" si="79"/>
        <v>0</v>
      </c>
      <c r="L1964" s="107">
        <v>0</v>
      </c>
      <c r="M1964" s="107">
        <v>0</v>
      </c>
      <c r="N1964" s="56" t="str">
        <f t="shared" si="80"/>
        <v>Synergy, Realtors</v>
      </c>
    </row>
    <row r="1965" spans="1:14" outlineLevel="1" x14ac:dyDescent="0.2">
      <c r="A1965" s="29" t="s">
        <v>1872</v>
      </c>
      <c r="F1965" s="115">
        <f>SUBTOTAL(9,F1935:F1964)</f>
        <v>9824825</v>
      </c>
      <c r="H1965" s="31">
        <f>SUBTOTAL(9,H1935:H1964)</f>
        <v>30</v>
      </c>
      <c r="I1965" s="31">
        <f>SUBTOTAL(9,I1935:I1964)</f>
        <v>4</v>
      </c>
      <c r="J1965" s="31">
        <f>SUBTOTAL(9,J1935:J1964)</f>
        <v>10</v>
      </c>
      <c r="K1965" s="117">
        <f t="shared" si="79"/>
        <v>0.33333333333333331</v>
      </c>
      <c r="L1965" s="107">
        <f>SUBTOTAL(9,L1935:L1964)</f>
        <v>7</v>
      </c>
      <c r="M1965" s="107">
        <f>SUBTOTAL(9,M1935:M1964)</f>
        <v>2</v>
      </c>
      <c r="N1965" s="56" t="str">
        <f t="shared" si="80"/>
        <v>Synergy, Realtors</v>
      </c>
    </row>
    <row r="1966" spans="1:14" outlineLevel="2" x14ac:dyDescent="0.2">
      <c r="A1966" t="s">
        <v>2079</v>
      </c>
      <c r="B1966" t="s">
        <v>1907</v>
      </c>
      <c r="C1966" s="3" t="s">
        <v>2518</v>
      </c>
      <c r="D1966" t="s">
        <v>6</v>
      </c>
      <c r="E1966" s="102">
        <v>43529</v>
      </c>
      <c r="F1966" s="115">
        <v>65000</v>
      </c>
      <c r="G1966" s="31" t="s">
        <v>838</v>
      </c>
      <c r="H1966" s="129">
        <v>1</v>
      </c>
      <c r="I1966" s="129">
        <v>0</v>
      </c>
      <c r="J1966" s="31">
        <v>1</v>
      </c>
      <c r="K1966" s="117">
        <f t="shared" si="79"/>
        <v>1</v>
      </c>
      <c r="L1966" s="107">
        <v>0</v>
      </c>
      <c r="M1966" s="107">
        <v>0</v>
      </c>
      <c r="N1966" s="56" t="str">
        <f t="shared" si="80"/>
        <v>CIF Real Estate Services, Inc.</v>
      </c>
    </row>
    <row r="1967" spans="1:14" outlineLevel="2" x14ac:dyDescent="0.2">
      <c r="A1967" t="s">
        <v>2079</v>
      </c>
      <c r="B1967" t="s">
        <v>1907</v>
      </c>
      <c r="C1967" s="3" t="s">
        <v>2257</v>
      </c>
      <c r="D1967" t="s">
        <v>11</v>
      </c>
      <c r="E1967" s="102">
        <v>43496</v>
      </c>
      <c r="F1967" s="115">
        <v>64000</v>
      </c>
      <c r="G1967" s="31" t="s">
        <v>838</v>
      </c>
      <c r="H1967" s="129">
        <v>1</v>
      </c>
      <c r="I1967" s="129">
        <v>0</v>
      </c>
      <c r="J1967" s="31">
        <v>1</v>
      </c>
      <c r="K1967" s="117">
        <f t="shared" si="79"/>
        <v>1</v>
      </c>
      <c r="L1967" s="107">
        <v>0</v>
      </c>
      <c r="M1967" s="107">
        <v>0</v>
      </c>
      <c r="N1967" s="56" t="str">
        <f t="shared" si="80"/>
        <v>CIF Real Estate Services, Inc.</v>
      </c>
    </row>
    <row r="1968" spans="1:14" outlineLevel="2" x14ac:dyDescent="0.2">
      <c r="A1968" t="s">
        <v>2079</v>
      </c>
      <c r="B1968" t="s">
        <v>1907</v>
      </c>
      <c r="C1968" s="3" t="s">
        <v>2449</v>
      </c>
      <c r="D1968" t="s">
        <v>11</v>
      </c>
      <c r="E1968" s="102">
        <v>43523</v>
      </c>
      <c r="F1968" s="115">
        <v>28000</v>
      </c>
      <c r="G1968" s="31" t="s">
        <v>838</v>
      </c>
      <c r="H1968" s="129">
        <v>1</v>
      </c>
      <c r="I1968" s="129">
        <v>0</v>
      </c>
      <c r="J1968" s="31">
        <v>1</v>
      </c>
      <c r="K1968" s="117">
        <f t="shared" si="79"/>
        <v>1</v>
      </c>
      <c r="L1968" s="107">
        <v>0</v>
      </c>
      <c r="M1968" s="107">
        <v>0</v>
      </c>
      <c r="N1968" s="56" t="str">
        <f t="shared" si="80"/>
        <v>CIF Real Estate Services, Inc.</v>
      </c>
    </row>
    <row r="1969" spans="1:14" outlineLevel="2" x14ac:dyDescent="0.2">
      <c r="A1969" t="s">
        <v>2079</v>
      </c>
      <c r="B1969" t="s">
        <v>1907</v>
      </c>
      <c r="C1969" t="s">
        <v>2027</v>
      </c>
      <c r="D1969" t="s">
        <v>6</v>
      </c>
      <c r="E1969" s="3">
        <v>43595</v>
      </c>
      <c r="F1969" s="115">
        <v>73000</v>
      </c>
      <c r="G1969" s="17" t="s">
        <v>838</v>
      </c>
      <c r="H1969" s="129">
        <v>1</v>
      </c>
      <c r="I1969" s="129">
        <v>0</v>
      </c>
      <c r="J1969" s="31">
        <v>0</v>
      </c>
      <c r="K1969" s="117">
        <f t="shared" si="79"/>
        <v>0</v>
      </c>
      <c r="L1969" s="107">
        <v>0</v>
      </c>
      <c r="M1969" s="107">
        <v>0</v>
      </c>
      <c r="N1969" s="56" t="str">
        <f t="shared" si="80"/>
        <v>CIF Real Estate Services, Inc.</v>
      </c>
    </row>
    <row r="1970" spans="1:14" outlineLevel="1" x14ac:dyDescent="0.2">
      <c r="A1970" s="29" t="s">
        <v>2079</v>
      </c>
      <c r="F1970" s="115">
        <f>SUBTOTAL(9,F1966:F1969)</f>
        <v>230000</v>
      </c>
      <c r="G1970" s="17"/>
      <c r="H1970" s="129">
        <f>SUBTOTAL(9,H1966:H1969)</f>
        <v>4</v>
      </c>
      <c r="I1970" s="129">
        <f>SUBTOTAL(9,I1966:I1969)</f>
        <v>0</v>
      </c>
      <c r="J1970" s="31">
        <f>SUBTOTAL(9,J1966:J1969)</f>
        <v>3</v>
      </c>
      <c r="K1970" s="117">
        <f t="shared" si="79"/>
        <v>0.75</v>
      </c>
      <c r="L1970" s="107">
        <f>SUBTOTAL(9,L1966:L1969)</f>
        <v>0</v>
      </c>
      <c r="M1970" s="107">
        <f>SUBTOTAL(9,M1966:M1969)</f>
        <v>0</v>
      </c>
      <c r="N1970" s="56" t="str">
        <f t="shared" si="80"/>
        <v>CIF Real Estate Services, Inc.</v>
      </c>
    </row>
    <row r="1971" spans="1:14" outlineLevel="2" x14ac:dyDescent="0.2">
      <c r="A1971" t="s">
        <v>2064</v>
      </c>
      <c r="B1971" t="s">
        <v>1099</v>
      </c>
      <c r="C1971" s="3" t="s">
        <v>3155</v>
      </c>
      <c r="D1971" t="s">
        <v>11</v>
      </c>
      <c r="E1971" s="102">
        <v>43598</v>
      </c>
      <c r="F1971" s="115">
        <v>146000</v>
      </c>
      <c r="G1971" s="31" t="s">
        <v>838</v>
      </c>
      <c r="H1971" s="129">
        <v>1</v>
      </c>
      <c r="I1971" s="129">
        <v>0</v>
      </c>
      <c r="J1971" s="31">
        <v>1</v>
      </c>
      <c r="K1971" s="117">
        <f t="shared" si="79"/>
        <v>1</v>
      </c>
      <c r="L1971" s="107">
        <v>0</v>
      </c>
      <c r="M1971" s="107">
        <v>0</v>
      </c>
      <c r="N1971" s="56" t="str">
        <f t="shared" si="80"/>
        <v>Keller Williams Realty - Waco</v>
      </c>
    </row>
    <row r="1972" spans="1:14" outlineLevel="2" x14ac:dyDescent="0.2">
      <c r="A1972" t="s">
        <v>2064</v>
      </c>
      <c r="B1972" t="s">
        <v>1099</v>
      </c>
      <c r="C1972" t="s">
        <v>3112</v>
      </c>
      <c r="D1972" t="s">
        <v>6</v>
      </c>
      <c r="E1972" s="3">
        <v>43595</v>
      </c>
      <c r="F1972" s="115">
        <v>125000</v>
      </c>
      <c r="G1972" s="34" t="s">
        <v>838</v>
      </c>
      <c r="H1972" s="31">
        <v>1</v>
      </c>
      <c r="I1972" s="31">
        <v>0</v>
      </c>
      <c r="J1972" s="31">
        <v>0</v>
      </c>
      <c r="K1972" s="117">
        <f t="shared" si="79"/>
        <v>0</v>
      </c>
      <c r="L1972" s="107">
        <v>0</v>
      </c>
      <c r="M1972" s="107">
        <v>0</v>
      </c>
      <c r="N1972" s="56" t="str">
        <f t="shared" si="80"/>
        <v>Keller Williams Realty - Waco</v>
      </c>
    </row>
    <row r="1973" spans="1:14" outlineLevel="1" x14ac:dyDescent="0.2">
      <c r="A1973" s="29" t="s">
        <v>2064</v>
      </c>
      <c r="F1973" s="115">
        <f>SUBTOTAL(9,F1971:F1972)</f>
        <v>271000</v>
      </c>
      <c r="H1973" s="31">
        <f>SUBTOTAL(9,H1971:H1972)</f>
        <v>2</v>
      </c>
      <c r="I1973" s="31">
        <f>SUBTOTAL(9,I1971:I1972)</f>
        <v>0</v>
      </c>
      <c r="J1973" s="31">
        <f>SUBTOTAL(9,J1971:J1972)</f>
        <v>1</v>
      </c>
      <c r="K1973" s="117">
        <f t="shared" si="79"/>
        <v>0.5</v>
      </c>
      <c r="L1973" s="107">
        <f>SUBTOTAL(9,L1971:L1972)</f>
        <v>0</v>
      </c>
      <c r="M1973" s="107">
        <f>SUBTOTAL(9,M1971:M1972)</f>
        <v>0</v>
      </c>
      <c r="N1973" s="56" t="str">
        <f t="shared" si="80"/>
        <v>Keller Williams Realty - Waco</v>
      </c>
    </row>
    <row r="1974" spans="1:14" outlineLevel="2" x14ac:dyDescent="0.2">
      <c r="A1974" t="s">
        <v>890</v>
      </c>
      <c r="B1974" t="s">
        <v>1036</v>
      </c>
      <c r="C1974" t="s">
        <v>2920</v>
      </c>
      <c r="D1974" t="s">
        <v>534</v>
      </c>
      <c r="E1974" s="3">
        <v>43573</v>
      </c>
      <c r="F1974" s="115">
        <v>167000</v>
      </c>
      <c r="G1974" s="34" t="s">
        <v>838</v>
      </c>
      <c r="H1974" s="31">
        <v>1</v>
      </c>
      <c r="I1974" s="31">
        <v>0</v>
      </c>
      <c r="J1974" s="31">
        <v>0</v>
      </c>
      <c r="K1974" s="117">
        <f t="shared" si="79"/>
        <v>0</v>
      </c>
      <c r="L1974" s="107">
        <v>0</v>
      </c>
      <c r="M1974" s="107">
        <v>0</v>
      </c>
      <c r="N1974" s="56" t="str">
        <f t="shared" si="80"/>
        <v>Bentwood Realty</v>
      </c>
    </row>
    <row r="1975" spans="1:14" outlineLevel="1" x14ac:dyDescent="0.2">
      <c r="A1975" s="29" t="s">
        <v>890</v>
      </c>
      <c r="F1975" s="115">
        <f>SUBTOTAL(9,F1974:F1974)</f>
        <v>167000</v>
      </c>
      <c r="H1975" s="31">
        <f>SUBTOTAL(9,H1974:H1974)</f>
        <v>1</v>
      </c>
      <c r="I1975" s="31">
        <f>SUBTOTAL(9,I1974:I1974)</f>
        <v>0</v>
      </c>
      <c r="J1975" s="31">
        <f>SUBTOTAL(9,J1974:J1974)</f>
        <v>0</v>
      </c>
      <c r="K1975" s="117">
        <f t="shared" si="79"/>
        <v>0</v>
      </c>
      <c r="L1975" s="107">
        <f>SUBTOTAL(9,L1974:L1974)</f>
        <v>0</v>
      </c>
      <c r="M1975" s="107">
        <f>SUBTOTAL(9,M1974:M1974)</f>
        <v>0</v>
      </c>
      <c r="N1975" s="56" t="str">
        <f t="shared" si="80"/>
        <v>Bentwood Realty</v>
      </c>
    </row>
    <row r="1976" spans="1:14" outlineLevel="2" x14ac:dyDescent="0.2">
      <c r="A1976" t="s">
        <v>1741</v>
      </c>
      <c r="B1976" t="s">
        <v>1099</v>
      </c>
      <c r="C1976" s="3" t="s">
        <v>2217</v>
      </c>
      <c r="D1976" t="s">
        <v>6</v>
      </c>
      <c r="E1976" s="102">
        <v>43490</v>
      </c>
      <c r="F1976" s="115">
        <v>43750</v>
      </c>
      <c r="G1976" s="31" t="s">
        <v>838</v>
      </c>
      <c r="H1976" s="129">
        <v>1</v>
      </c>
      <c r="I1976" s="129">
        <v>0</v>
      </c>
      <c r="J1976" s="31">
        <v>1</v>
      </c>
      <c r="K1976" s="117">
        <f t="shared" si="79"/>
        <v>1</v>
      </c>
      <c r="L1976" s="107">
        <v>0</v>
      </c>
      <c r="M1976" s="107">
        <v>0</v>
      </c>
      <c r="N1976" s="56" t="str">
        <f t="shared" si="80"/>
        <v>Keller Williams Realty - Waco</v>
      </c>
    </row>
    <row r="1977" spans="1:14" outlineLevel="2" x14ac:dyDescent="0.2">
      <c r="A1977" t="s">
        <v>1741</v>
      </c>
      <c r="B1977" t="s">
        <v>1099</v>
      </c>
      <c r="C1977" s="3" t="s">
        <v>2891</v>
      </c>
      <c r="D1977" t="s">
        <v>6</v>
      </c>
      <c r="E1977" s="102">
        <v>43571</v>
      </c>
      <c r="F1977" s="115">
        <v>105000</v>
      </c>
      <c r="G1977" s="31" t="s">
        <v>838</v>
      </c>
      <c r="H1977" s="129">
        <v>1</v>
      </c>
      <c r="I1977" s="129">
        <v>0</v>
      </c>
      <c r="J1977" s="31">
        <v>1</v>
      </c>
      <c r="K1977" s="117">
        <f t="shared" si="79"/>
        <v>1</v>
      </c>
      <c r="L1977" s="107">
        <v>0</v>
      </c>
      <c r="M1977" s="107">
        <v>0</v>
      </c>
      <c r="N1977" s="56" t="str">
        <f t="shared" si="80"/>
        <v>Keller Williams Realty - Waco</v>
      </c>
    </row>
    <row r="1978" spans="1:14" outlineLevel="2" x14ac:dyDescent="0.2">
      <c r="A1978" t="s">
        <v>1741</v>
      </c>
      <c r="B1978" t="s">
        <v>1099</v>
      </c>
      <c r="C1978" s="3" t="s">
        <v>2695</v>
      </c>
      <c r="D1978" t="s">
        <v>6</v>
      </c>
      <c r="E1978" s="102">
        <v>43549</v>
      </c>
      <c r="F1978" s="115">
        <v>155000</v>
      </c>
      <c r="G1978" s="31" t="s">
        <v>838</v>
      </c>
      <c r="H1978" s="129">
        <v>1</v>
      </c>
      <c r="I1978" s="129">
        <v>0</v>
      </c>
      <c r="J1978" s="31">
        <v>1</v>
      </c>
      <c r="K1978" s="117">
        <f t="shared" si="79"/>
        <v>1</v>
      </c>
      <c r="L1978" s="107">
        <v>0</v>
      </c>
      <c r="M1978" s="107">
        <v>0</v>
      </c>
      <c r="N1978" s="56" t="str">
        <f t="shared" si="80"/>
        <v>Keller Williams Realty - Waco</v>
      </c>
    </row>
    <row r="1979" spans="1:14" outlineLevel="2" x14ac:dyDescent="0.2">
      <c r="A1979" t="s">
        <v>1741</v>
      </c>
      <c r="B1979" t="s">
        <v>1099</v>
      </c>
      <c r="C1979" s="3" t="s">
        <v>3316</v>
      </c>
      <c r="D1979" t="s">
        <v>6</v>
      </c>
      <c r="E1979" s="102">
        <v>43615</v>
      </c>
      <c r="F1979" s="115">
        <v>57250</v>
      </c>
      <c r="G1979" s="31" t="s">
        <v>838</v>
      </c>
      <c r="H1979" s="129">
        <v>1</v>
      </c>
      <c r="I1979" s="129">
        <v>0</v>
      </c>
      <c r="J1979" s="31">
        <v>1</v>
      </c>
      <c r="K1979" s="117">
        <f t="shared" si="79"/>
        <v>1</v>
      </c>
      <c r="L1979" s="107">
        <v>0</v>
      </c>
      <c r="M1979" s="107">
        <v>0</v>
      </c>
      <c r="N1979" s="56" t="str">
        <f t="shared" si="80"/>
        <v>Keller Williams Realty - Waco</v>
      </c>
    </row>
    <row r="1980" spans="1:14" outlineLevel="2" x14ac:dyDescent="0.2">
      <c r="A1980" t="s">
        <v>1741</v>
      </c>
      <c r="B1980" t="s">
        <v>1099</v>
      </c>
      <c r="C1980" s="3" t="s">
        <v>3272</v>
      </c>
      <c r="D1980" t="s">
        <v>6</v>
      </c>
      <c r="E1980" s="102">
        <v>43609</v>
      </c>
      <c r="F1980" s="115">
        <v>125000</v>
      </c>
      <c r="G1980" s="31" t="s">
        <v>838</v>
      </c>
      <c r="H1980" s="129">
        <v>1</v>
      </c>
      <c r="I1980" s="129">
        <v>0</v>
      </c>
      <c r="J1980" s="31">
        <v>1</v>
      </c>
      <c r="K1980" s="117">
        <f t="shared" si="79"/>
        <v>1</v>
      </c>
      <c r="L1980" s="107">
        <v>0</v>
      </c>
      <c r="M1980" s="107">
        <v>0</v>
      </c>
      <c r="N1980" s="56" t="str">
        <f t="shared" si="80"/>
        <v>Keller Williams Realty - Waco</v>
      </c>
    </row>
    <row r="1981" spans="1:14" outlineLevel="2" x14ac:dyDescent="0.2">
      <c r="A1981" t="s">
        <v>1741</v>
      </c>
      <c r="B1981" t="s">
        <v>1099</v>
      </c>
      <c r="C1981" s="3" t="s">
        <v>3208</v>
      </c>
      <c r="D1981" t="s">
        <v>6</v>
      </c>
      <c r="E1981" s="102">
        <v>43605</v>
      </c>
      <c r="F1981" s="115">
        <v>144000</v>
      </c>
      <c r="G1981" s="31" t="s">
        <v>838</v>
      </c>
      <c r="H1981" s="129">
        <v>1</v>
      </c>
      <c r="I1981" s="129">
        <v>0</v>
      </c>
      <c r="J1981" s="31">
        <v>1</v>
      </c>
      <c r="K1981" s="117">
        <f t="shared" si="79"/>
        <v>1</v>
      </c>
      <c r="L1981" s="107">
        <v>0</v>
      </c>
      <c r="M1981" s="107">
        <v>0</v>
      </c>
      <c r="N1981" s="56" t="str">
        <f t="shared" si="80"/>
        <v>Keller Williams Realty - Waco</v>
      </c>
    </row>
    <row r="1982" spans="1:14" outlineLevel="1" x14ac:dyDescent="0.2">
      <c r="A1982" s="29" t="s">
        <v>1741</v>
      </c>
      <c r="C1982" s="3"/>
      <c r="E1982" s="102"/>
      <c r="F1982" s="115">
        <f>SUBTOTAL(9,F1976:F1981)</f>
        <v>630000</v>
      </c>
      <c r="G1982" s="31"/>
      <c r="H1982" s="129">
        <f>SUBTOTAL(9,H1976:H1981)</f>
        <v>6</v>
      </c>
      <c r="I1982" s="129">
        <f>SUBTOTAL(9,I1976:I1981)</f>
        <v>0</v>
      </c>
      <c r="J1982" s="31">
        <f>SUBTOTAL(9,J1976:J1981)</f>
        <v>6</v>
      </c>
      <c r="K1982" s="117">
        <f t="shared" si="79"/>
        <v>1</v>
      </c>
      <c r="L1982" s="107">
        <f>SUBTOTAL(9,L1976:L1981)</f>
        <v>0</v>
      </c>
      <c r="M1982" s="107">
        <f>SUBTOTAL(9,M1976:M1981)</f>
        <v>0</v>
      </c>
      <c r="N1982" s="56" t="str">
        <f t="shared" si="80"/>
        <v>Keller Williams Realty - Waco</v>
      </c>
    </row>
    <row r="1983" spans="1:14" outlineLevel="2" x14ac:dyDescent="0.2">
      <c r="A1983" t="s">
        <v>1942</v>
      </c>
      <c r="B1983" t="s">
        <v>1180</v>
      </c>
      <c r="C1983" s="3" t="s">
        <v>3003</v>
      </c>
      <c r="D1983" t="s">
        <v>6</v>
      </c>
      <c r="E1983" s="102">
        <v>43584</v>
      </c>
      <c r="F1983" s="115">
        <v>250000</v>
      </c>
      <c r="G1983" s="31" t="s">
        <v>838</v>
      </c>
      <c r="H1983" s="129">
        <v>1</v>
      </c>
      <c r="I1983" s="129">
        <v>0</v>
      </c>
      <c r="J1983" s="31">
        <v>1</v>
      </c>
      <c r="K1983" s="117">
        <f t="shared" si="79"/>
        <v>1</v>
      </c>
      <c r="L1983" s="107">
        <v>0</v>
      </c>
      <c r="M1983" s="107">
        <v>0</v>
      </c>
      <c r="N1983" s="56" t="str">
        <f t="shared" si="80"/>
        <v>Greater Waco Realty, Inc.</v>
      </c>
    </row>
    <row r="1984" spans="1:14" outlineLevel="2" x14ac:dyDescent="0.2">
      <c r="A1984" t="s">
        <v>1942</v>
      </c>
      <c r="B1984" t="s">
        <v>1180</v>
      </c>
      <c r="C1984" t="s">
        <v>2310</v>
      </c>
      <c r="D1984" t="s">
        <v>6</v>
      </c>
      <c r="E1984" s="3">
        <v>43502</v>
      </c>
      <c r="F1984" s="115">
        <v>130000</v>
      </c>
      <c r="G1984" s="34">
        <v>20190138</v>
      </c>
      <c r="H1984" s="31">
        <v>1</v>
      </c>
      <c r="I1984" s="31">
        <v>1</v>
      </c>
      <c r="J1984" s="31">
        <v>0</v>
      </c>
      <c r="K1984" s="117">
        <f t="shared" si="79"/>
        <v>0</v>
      </c>
      <c r="L1984" s="107">
        <v>0</v>
      </c>
      <c r="M1984" s="107">
        <v>0</v>
      </c>
      <c r="N1984" s="56" t="str">
        <f t="shared" si="80"/>
        <v>Greater Waco Realty, Inc.</v>
      </c>
    </row>
    <row r="1985" spans="1:14" outlineLevel="2" x14ac:dyDescent="0.2">
      <c r="A1985" t="s">
        <v>1942</v>
      </c>
      <c r="B1985" t="s">
        <v>1180</v>
      </c>
      <c r="C1985" t="s">
        <v>2972</v>
      </c>
      <c r="D1985" t="s">
        <v>6</v>
      </c>
      <c r="E1985" s="3">
        <v>43581</v>
      </c>
      <c r="F1985" s="115">
        <v>248000</v>
      </c>
      <c r="G1985" s="34" t="s">
        <v>838</v>
      </c>
      <c r="H1985" s="31">
        <v>1</v>
      </c>
      <c r="I1985" s="31">
        <v>0</v>
      </c>
      <c r="J1985" s="31">
        <v>0</v>
      </c>
      <c r="K1985" s="117">
        <f t="shared" si="79"/>
        <v>0</v>
      </c>
      <c r="L1985" s="107">
        <v>0</v>
      </c>
      <c r="M1985" s="107">
        <v>0</v>
      </c>
      <c r="N1985" s="56" t="str">
        <f t="shared" si="80"/>
        <v>Greater Waco Realty, Inc.</v>
      </c>
    </row>
    <row r="1986" spans="1:14" outlineLevel="1" x14ac:dyDescent="0.2">
      <c r="A1986" s="29" t="s">
        <v>1942</v>
      </c>
      <c r="F1986" s="115">
        <f>SUBTOTAL(9,F1983:F1985)</f>
        <v>628000</v>
      </c>
      <c r="H1986" s="31">
        <f>SUBTOTAL(9,H1983:H1985)</f>
        <v>3</v>
      </c>
      <c r="I1986" s="31">
        <f>SUBTOTAL(9,I1983:I1985)</f>
        <v>1</v>
      </c>
      <c r="J1986" s="31">
        <f>SUBTOTAL(9,J1983:J1985)</f>
        <v>1</v>
      </c>
      <c r="K1986" s="117">
        <f t="shared" si="79"/>
        <v>0.33333333333333331</v>
      </c>
      <c r="L1986" s="107">
        <f>SUBTOTAL(9,L1983:L1985)</f>
        <v>0</v>
      </c>
      <c r="M1986" s="107">
        <f>SUBTOTAL(9,M1983:M1985)</f>
        <v>0</v>
      </c>
      <c r="N1986" s="56" t="str">
        <f t="shared" si="80"/>
        <v>Greater Waco Realty, Inc.</v>
      </c>
    </row>
    <row r="1987" spans="1:14" outlineLevel="2" x14ac:dyDescent="0.2">
      <c r="A1987" t="s">
        <v>339</v>
      </c>
      <c r="B1987" t="s">
        <v>5</v>
      </c>
      <c r="C1987" s="3" t="s">
        <v>3325</v>
      </c>
      <c r="D1987" t="s">
        <v>216</v>
      </c>
      <c r="E1987" s="102">
        <v>43615</v>
      </c>
      <c r="F1987" s="115">
        <v>180000</v>
      </c>
      <c r="G1987" s="31" t="s">
        <v>838</v>
      </c>
      <c r="H1987" s="129">
        <v>1</v>
      </c>
      <c r="I1987" s="129">
        <v>0</v>
      </c>
      <c r="J1987" s="31">
        <v>1</v>
      </c>
      <c r="K1987" s="117">
        <f t="shared" ref="K1987:K2050" si="81">+J1987/H1987</f>
        <v>1</v>
      </c>
      <c r="L1987" s="107">
        <v>0</v>
      </c>
      <c r="M1987" s="107">
        <v>0</v>
      </c>
      <c r="N1987" s="56" t="str">
        <f t="shared" ref="N1987:N2050" si="82">IF(B1987="",B1986,B1987)</f>
        <v>Magnolia Realty</v>
      </c>
    </row>
    <row r="1988" spans="1:14" outlineLevel="2" x14ac:dyDescent="0.2">
      <c r="A1988" t="s">
        <v>339</v>
      </c>
      <c r="B1988" t="s">
        <v>5</v>
      </c>
      <c r="C1988" t="s">
        <v>2694</v>
      </c>
      <c r="D1988" t="s">
        <v>6</v>
      </c>
      <c r="E1988" s="3">
        <v>43549</v>
      </c>
      <c r="F1988" s="115">
        <v>219500</v>
      </c>
      <c r="G1988" s="34" t="s">
        <v>838</v>
      </c>
      <c r="H1988" s="31">
        <v>1</v>
      </c>
      <c r="I1988" s="31">
        <v>0</v>
      </c>
      <c r="J1988" s="31">
        <v>0</v>
      </c>
      <c r="K1988" s="117">
        <f t="shared" si="81"/>
        <v>0</v>
      </c>
      <c r="L1988" s="107">
        <v>0</v>
      </c>
      <c r="M1988" s="107">
        <v>0</v>
      </c>
      <c r="N1988" s="56" t="str">
        <f t="shared" si="82"/>
        <v>Magnolia Realty</v>
      </c>
    </row>
    <row r="1989" spans="1:14" outlineLevel="1" x14ac:dyDescent="0.2">
      <c r="A1989" s="29" t="s">
        <v>339</v>
      </c>
      <c r="F1989" s="115">
        <f>SUBTOTAL(9,F1987:F1988)</f>
        <v>399500</v>
      </c>
      <c r="H1989" s="31">
        <f>SUBTOTAL(9,H1987:H1988)</f>
        <v>2</v>
      </c>
      <c r="I1989" s="31">
        <f>SUBTOTAL(9,I1987:I1988)</f>
        <v>0</v>
      </c>
      <c r="J1989" s="31">
        <f>SUBTOTAL(9,J1987:J1988)</f>
        <v>1</v>
      </c>
      <c r="K1989" s="117">
        <f t="shared" si="81"/>
        <v>0.5</v>
      </c>
      <c r="L1989" s="107">
        <f>SUBTOTAL(9,L1987:L1988)</f>
        <v>0</v>
      </c>
      <c r="M1989" s="107">
        <f>SUBTOTAL(9,M1987:M1988)</f>
        <v>0</v>
      </c>
      <c r="N1989" s="56" t="str">
        <f t="shared" si="82"/>
        <v>Magnolia Realty</v>
      </c>
    </row>
    <row r="1990" spans="1:14" outlineLevel="2" x14ac:dyDescent="0.2">
      <c r="A1990" t="s">
        <v>2075</v>
      </c>
      <c r="B1990" t="s">
        <v>5</v>
      </c>
      <c r="C1990" s="3" t="s">
        <v>2097</v>
      </c>
      <c r="D1990" t="s">
        <v>6</v>
      </c>
      <c r="E1990" s="102">
        <v>43467</v>
      </c>
      <c r="F1990" s="115">
        <v>269000</v>
      </c>
      <c r="G1990" s="31" t="s">
        <v>838</v>
      </c>
      <c r="H1990" s="129">
        <v>1</v>
      </c>
      <c r="I1990" s="129">
        <v>0</v>
      </c>
      <c r="J1990" s="31">
        <v>1</v>
      </c>
      <c r="K1990" s="117">
        <f t="shared" si="81"/>
        <v>1</v>
      </c>
      <c r="L1990" s="107">
        <v>0</v>
      </c>
      <c r="M1990" s="107">
        <v>0</v>
      </c>
      <c r="N1990" s="56" t="str">
        <f t="shared" si="82"/>
        <v>Magnolia Realty</v>
      </c>
    </row>
    <row r="1991" spans="1:14" outlineLevel="2" x14ac:dyDescent="0.2">
      <c r="A1991" t="s">
        <v>2075</v>
      </c>
      <c r="B1991" t="s">
        <v>5</v>
      </c>
      <c r="C1991" s="3" t="s">
        <v>3239</v>
      </c>
      <c r="D1991" t="s">
        <v>6</v>
      </c>
      <c r="E1991" s="102">
        <v>43607</v>
      </c>
      <c r="F1991" s="115">
        <v>162000</v>
      </c>
      <c r="G1991" s="31">
        <v>20190613</v>
      </c>
      <c r="H1991" s="129">
        <v>1</v>
      </c>
      <c r="I1991" s="129">
        <v>1</v>
      </c>
      <c r="J1991" s="31">
        <v>1</v>
      </c>
      <c r="K1991" s="117">
        <f t="shared" si="81"/>
        <v>1</v>
      </c>
      <c r="L1991" s="107">
        <v>0</v>
      </c>
      <c r="M1991" s="107">
        <v>0</v>
      </c>
      <c r="N1991" s="56" t="str">
        <f t="shared" si="82"/>
        <v>Magnolia Realty</v>
      </c>
    </row>
    <row r="1992" spans="1:14" outlineLevel="2" x14ac:dyDescent="0.2">
      <c r="A1992" t="s">
        <v>2075</v>
      </c>
      <c r="B1992" t="s">
        <v>5</v>
      </c>
      <c r="C1992" s="3" t="s">
        <v>2432</v>
      </c>
      <c r="D1992" t="s">
        <v>216</v>
      </c>
      <c r="E1992" s="102">
        <v>43521</v>
      </c>
      <c r="F1992" s="115">
        <v>156000</v>
      </c>
      <c r="G1992" s="31" t="s">
        <v>838</v>
      </c>
      <c r="H1992" s="129">
        <v>1</v>
      </c>
      <c r="I1992" s="129">
        <v>0</v>
      </c>
      <c r="J1992" s="31">
        <v>1</v>
      </c>
      <c r="K1992" s="117">
        <f t="shared" si="81"/>
        <v>1</v>
      </c>
      <c r="L1992" s="107">
        <v>0</v>
      </c>
      <c r="M1992" s="107">
        <v>0</v>
      </c>
      <c r="N1992" s="56" t="str">
        <f t="shared" si="82"/>
        <v>Magnolia Realty</v>
      </c>
    </row>
    <row r="1993" spans="1:14" outlineLevel="2" x14ac:dyDescent="0.2">
      <c r="A1993" t="s">
        <v>2075</v>
      </c>
      <c r="B1993" t="s">
        <v>5</v>
      </c>
      <c r="C1993" s="3" t="s">
        <v>2193</v>
      </c>
      <c r="D1993" t="s">
        <v>7</v>
      </c>
      <c r="E1993" s="102">
        <v>43486</v>
      </c>
      <c r="F1993" s="115">
        <v>274000</v>
      </c>
      <c r="G1993" s="31" t="s">
        <v>838</v>
      </c>
      <c r="H1993" s="129">
        <v>1</v>
      </c>
      <c r="I1993" s="129">
        <v>0</v>
      </c>
      <c r="J1993" s="31">
        <v>1</v>
      </c>
      <c r="K1993" s="117">
        <f t="shared" si="81"/>
        <v>1</v>
      </c>
      <c r="L1993" s="107">
        <v>0</v>
      </c>
      <c r="M1993" s="107">
        <v>0</v>
      </c>
      <c r="N1993" s="56" t="str">
        <f t="shared" si="82"/>
        <v>Magnolia Realty</v>
      </c>
    </row>
    <row r="1994" spans="1:14" outlineLevel="1" x14ac:dyDescent="0.2">
      <c r="A1994" s="29" t="s">
        <v>2075</v>
      </c>
      <c r="C1994" s="3"/>
      <c r="E1994" s="102"/>
      <c r="F1994" s="115">
        <f>SUBTOTAL(9,F1990:F1993)</f>
        <v>861000</v>
      </c>
      <c r="G1994" s="31"/>
      <c r="H1994" s="129">
        <f>SUBTOTAL(9,H1990:H1993)</f>
        <v>4</v>
      </c>
      <c r="I1994" s="129">
        <f>SUBTOTAL(9,I1990:I1993)</f>
        <v>1</v>
      </c>
      <c r="J1994" s="31">
        <f>SUBTOTAL(9,J1990:J1993)</f>
        <v>4</v>
      </c>
      <c r="K1994" s="117">
        <f t="shared" si="81"/>
        <v>1</v>
      </c>
      <c r="L1994" s="107">
        <f>SUBTOTAL(9,L1990:L1993)</f>
        <v>0</v>
      </c>
      <c r="M1994" s="107">
        <f>SUBTOTAL(9,M1990:M1993)</f>
        <v>0</v>
      </c>
      <c r="N1994" s="56" t="str">
        <f t="shared" si="82"/>
        <v>Magnolia Realty</v>
      </c>
    </row>
    <row r="1995" spans="1:14" outlineLevel="2" x14ac:dyDescent="0.2">
      <c r="A1995" t="s">
        <v>1874</v>
      </c>
      <c r="B1995" t="s">
        <v>1875</v>
      </c>
      <c r="C1995" s="3" t="s">
        <v>2465</v>
      </c>
      <c r="D1995" t="s">
        <v>6</v>
      </c>
      <c r="E1995" s="102">
        <v>43524</v>
      </c>
      <c r="F1995" s="115">
        <v>341900</v>
      </c>
      <c r="G1995" s="31">
        <v>20190105</v>
      </c>
      <c r="H1995" s="129">
        <v>1</v>
      </c>
      <c r="I1995" s="129">
        <v>1</v>
      </c>
      <c r="J1995" s="31">
        <v>1</v>
      </c>
      <c r="K1995" s="117">
        <f t="shared" si="81"/>
        <v>1</v>
      </c>
      <c r="L1995" s="107">
        <v>0</v>
      </c>
      <c r="M1995" s="107">
        <v>0</v>
      </c>
      <c r="N1995" s="56" t="str">
        <f t="shared" si="82"/>
        <v>Helms and Miller, Realtors</v>
      </c>
    </row>
    <row r="1996" spans="1:14" outlineLevel="2" x14ac:dyDescent="0.2">
      <c r="A1996" t="s">
        <v>1874</v>
      </c>
      <c r="B1996" t="s">
        <v>1875</v>
      </c>
      <c r="C1996" t="s">
        <v>2633</v>
      </c>
      <c r="D1996" t="s">
        <v>6</v>
      </c>
      <c r="E1996" s="3">
        <v>43543</v>
      </c>
      <c r="F1996" s="115">
        <v>37000</v>
      </c>
      <c r="G1996" s="17">
        <v>20190521</v>
      </c>
      <c r="H1996" s="129">
        <v>1</v>
      </c>
      <c r="I1996" s="129">
        <v>1</v>
      </c>
      <c r="J1996" s="31">
        <v>0</v>
      </c>
      <c r="K1996" s="117">
        <f t="shared" si="81"/>
        <v>0</v>
      </c>
      <c r="L1996" s="107">
        <v>0</v>
      </c>
      <c r="M1996" s="107">
        <v>0</v>
      </c>
      <c r="N1996" s="56" t="str">
        <f t="shared" si="82"/>
        <v>Helms and Miller, Realtors</v>
      </c>
    </row>
    <row r="1997" spans="1:14" outlineLevel="2" x14ac:dyDescent="0.2">
      <c r="A1997" t="s">
        <v>1874</v>
      </c>
      <c r="B1997" t="s">
        <v>1875</v>
      </c>
      <c r="C1997" t="s">
        <v>2466</v>
      </c>
      <c r="D1997" t="s">
        <v>6</v>
      </c>
      <c r="E1997" s="3">
        <v>43524</v>
      </c>
      <c r="F1997" s="115">
        <v>170000</v>
      </c>
      <c r="G1997" s="34" t="s">
        <v>838</v>
      </c>
      <c r="H1997" s="31">
        <v>1</v>
      </c>
      <c r="I1997" s="31">
        <v>0</v>
      </c>
      <c r="J1997" s="31">
        <v>0</v>
      </c>
      <c r="K1997" s="117">
        <f t="shared" si="81"/>
        <v>0</v>
      </c>
      <c r="L1997" s="107">
        <v>0</v>
      </c>
      <c r="M1997" s="107">
        <v>0</v>
      </c>
      <c r="N1997" s="56" t="str">
        <f t="shared" si="82"/>
        <v>Helms and Miller, Realtors</v>
      </c>
    </row>
    <row r="1998" spans="1:14" outlineLevel="2" x14ac:dyDescent="0.2">
      <c r="A1998" t="s">
        <v>1874</v>
      </c>
      <c r="B1998" t="s">
        <v>1875</v>
      </c>
      <c r="C1998" t="s">
        <v>2297</v>
      </c>
      <c r="D1998" t="s">
        <v>7</v>
      </c>
      <c r="E1998" s="3">
        <v>43500</v>
      </c>
      <c r="F1998" s="115">
        <v>435000</v>
      </c>
      <c r="G1998" s="34" t="s">
        <v>838</v>
      </c>
      <c r="H1998" s="31">
        <v>1</v>
      </c>
      <c r="I1998" s="31">
        <v>0</v>
      </c>
      <c r="J1998" s="31">
        <v>0</v>
      </c>
      <c r="K1998" s="117">
        <f t="shared" si="81"/>
        <v>0</v>
      </c>
      <c r="L1998" s="107">
        <v>0</v>
      </c>
      <c r="M1998" s="107">
        <v>0</v>
      </c>
      <c r="N1998" s="56" t="str">
        <f t="shared" si="82"/>
        <v>Helms and Miller, Realtors</v>
      </c>
    </row>
    <row r="1999" spans="1:14" outlineLevel="1" x14ac:dyDescent="0.2">
      <c r="A1999" s="29" t="s">
        <v>1874</v>
      </c>
      <c r="F1999" s="115">
        <f>SUBTOTAL(9,F1995:F1998)</f>
        <v>983900</v>
      </c>
      <c r="H1999" s="31">
        <f>SUBTOTAL(9,H1995:H1998)</f>
        <v>4</v>
      </c>
      <c r="I1999" s="31">
        <f>SUBTOTAL(9,I1995:I1998)</f>
        <v>2</v>
      </c>
      <c r="J1999" s="31">
        <f>SUBTOTAL(9,J1995:J1998)</f>
        <v>1</v>
      </c>
      <c r="K1999" s="117">
        <f t="shared" si="81"/>
        <v>0.25</v>
      </c>
      <c r="L1999" s="107">
        <f>SUBTOTAL(9,L1995:L1998)</f>
        <v>0</v>
      </c>
      <c r="M1999" s="107">
        <f>SUBTOTAL(9,M1995:M1998)</f>
        <v>0</v>
      </c>
      <c r="N1999" s="56" t="str">
        <f t="shared" si="82"/>
        <v>Helms and Miller, Realtors</v>
      </c>
    </row>
    <row r="2000" spans="1:14" outlineLevel="2" x14ac:dyDescent="0.2">
      <c r="A2000" t="s">
        <v>1981</v>
      </c>
      <c r="B2000" t="s">
        <v>2062</v>
      </c>
      <c r="C2000" s="3" t="s">
        <v>2186</v>
      </c>
      <c r="D2000" t="s">
        <v>6</v>
      </c>
      <c r="E2000" s="102">
        <v>43483</v>
      </c>
      <c r="F2000" s="115">
        <v>169900</v>
      </c>
      <c r="G2000" s="31">
        <v>20182852</v>
      </c>
      <c r="H2000" s="129">
        <v>1</v>
      </c>
      <c r="I2000" s="129">
        <v>1</v>
      </c>
      <c r="J2000" s="31">
        <v>1</v>
      </c>
      <c r="K2000" s="117">
        <f t="shared" si="81"/>
        <v>1</v>
      </c>
      <c r="L2000" s="107">
        <v>1</v>
      </c>
      <c r="M2000" s="107">
        <v>1</v>
      </c>
      <c r="N2000" s="56" t="str">
        <f t="shared" si="82"/>
        <v>Keller Williams Realty Greater Northwest</v>
      </c>
    </row>
    <row r="2001" spans="1:14" outlineLevel="2" x14ac:dyDescent="0.2">
      <c r="A2001" t="s">
        <v>1981</v>
      </c>
      <c r="B2001" t="s">
        <v>2062</v>
      </c>
      <c r="C2001" t="s">
        <v>2498</v>
      </c>
      <c r="D2001" t="s">
        <v>6</v>
      </c>
      <c r="E2001" s="3">
        <v>43525</v>
      </c>
      <c r="F2001" s="115">
        <v>155000</v>
      </c>
      <c r="G2001" s="34">
        <v>20190121</v>
      </c>
      <c r="H2001" s="31">
        <v>1</v>
      </c>
      <c r="I2001" s="31">
        <v>1</v>
      </c>
      <c r="J2001" s="31">
        <v>0</v>
      </c>
      <c r="K2001" s="117">
        <f t="shared" si="81"/>
        <v>0</v>
      </c>
      <c r="L2001" s="107">
        <v>0</v>
      </c>
      <c r="M2001" s="107">
        <v>0</v>
      </c>
      <c r="N2001" s="56" t="str">
        <f t="shared" si="82"/>
        <v>Keller Williams Realty Greater Northwest</v>
      </c>
    </row>
    <row r="2002" spans="1:14" outlineLevel="1" x14ac:dyDescent="0.2">
      <c r="A2002" s="29" t="s">
        <v>1981</v>
      </c>
      <c r="F2002" s="115">
        <f>SUBTOTAL(9,F2000:F2001)</f>
        <v>324900</v>
      </c>
      <c r="H2002" s="31">
        <f>SUBTOTAL(9,H2000:H2001)</f>
        <v>2</v>
      </c>
      <c r="I2002" s="31">
        <f>SUBTOTAL(9,I2000:I2001)</f>
        <v>2</v>
      </c>
      <c r="J2002" s="31">
        <f>SUBTOTAL(9,J2000:J2001)</f>
        <v>1</v>
      </c>
      <c r="K2002" s="117">
        <f t="shared" si="81"/>
        <v>0.5</v>
      </c>
      <c r="L2002" s="107">
        <f>SUBTOTAL(9,L2000:L2001)</f>
        <v>1</v>
      </c>
      <c r="M2002" s="107">
        <f>SUBTOTAL(9,M2000:M2001)</f>
        <v>1</v>
      </c>
      <c r="N2002" s="56" t="str">
        <f t="shared" si="82"/>
        <v>Keller Williams Realty Greater Northwest</v>
      </c>
    </row>
    <row r="2003" spans="1:14" outlineLevel="2" x14ac:dyDescent="0.2">
      <c r="A2003" t="s">
        <v>264</v>
      </c>
      <c r="B2003" t="s">
        <v>1949</v>
      </c>
      <c r="C2003" t="s">
        <v>3187</v>
      </c>
      <c r="D2003" t="s">
        <v>880</v>
      </c>
      <c r="E2003" s="3">
        <v>43602</v>
      </c>
      <c r="F2003" s="115">
        <v>36500</v>
      </c>
      <c r="G2003" s="17" t="s">
        <v>838</v>
      </c>
      <c r="H2003" s="129">
        <v>1</v>
      </c>
      <c r="I2003" s="129">
        <v>0</v>
      </c>
      <c r="J2003" s="31">
        <v>0</v>
      </c>
      <c r="K2003" s="117">
        <f t="shared" si="81"/>
        <v>0</v>
      </c>
      <c r="L2003" s="107">
        <v>0</v>
      </c>
      <c r="M2003" s="107">
        <v>0</v>
      </c>
      <c r="N2003" s="56" t="str">
        <f t="shared" si="82"/>
        <v>Realty Plus - Mexia</v>
      </c>
    </row>
    <row r="2004" spans="1:14" outlineLevel="1" x14ac:dyDescent="0.2">
      <c r="A2004" s="29" t="s">
        <v>264</v>
      </c>
      <c r="F2004" s="115">
        <f>SUBTOTAL(9,F2003:F2003)</f>
        <v>36500</v>
      </c>
      <c r="G2004" s="17"/>
      <c r="H2004" s="129">
        <f>SUBTOTAL(9,H2003:H2003)</f>
        <v>1</v>
      </c>
      <c r="I2004" s="129">
        <f>SUBTOTAL(9,I2003:I2003)</f>
        <v>0</v>
      </c>
      <c r="J2004" s="31">
        <f>SUBTOTAL(9,J2003:J2003)</f>
        <v>0</v>
      </c>
      <c r="K2004" s="117">
        <f t="shared" si="81"/>
        <v>0</v>
      </c>
      <c r="L2004" s="107">
        <f>SUBTOTAL(9,L2003:L2003)</f>
        <v>0</v>
      </c>
      <c r="M2004" s="107">
        <f>SUBTOTAL(9,M2003:M2003)</f>
        <v>0</v>
      </c>
      <c r="N2004" s="56" t="str">
        <f t="shared" si="82"/>
        <v>Realty Plus - Mexia</v>
      </c>
    </row>
    <row r="2005" spans="1:14" outlineLevel="2" x14ac:dyDescent="0.2">
      <c r="A2005" t="s">
        <v>921</v>
      </c>
      <c r="B2005" t="s">
        <v>1036</v>
      </c>
      <c r="C2005" t="s">
        <v>2267</v>
      </c>
      <c r="D2005" t="s">
        <v>911</v>
      </c>
      <c r="E2005" s="3">
        <v>43496</v>
      </c>
      <c r="F2005" s="115">
        <v>101500</v>
      </c>
      <c r="G2005" s="17" t="s">
        <v>838</v>
      </c>
      <c r="H2005" s="129">
        <v>1</v>
      </c>
      <c r="I2005" s="129">
        <v>0</v>
      </c>
      <c r="J2005" s="31">
        <v>0</v>
      </c>
      <c r="K2005" s="117">
        <f t="shared" si="81"/>
        <v>0</v>
      </c>
      <c r="L2005" s="107">
        <v>0</v>
      </c>
      <c r="M2005" s="107">
        <v>0</v>
      </c>
      <c r="N2005" s="56" t="str">
        <f t="shared" si="82"/>
        <v>Bentwood Realty</v>
      </c>
    </row>
    <row r="2006" spans="1:14" outlineLevel="1" x14ac:dyDescent="0.2">
      <c r="A2006" s="29" t="s">
        <v>921</v>
      </c>
      <c r="F2006" s="115">
        <f>SUBTOTAL(9,F2005:F2005)</f>
        <v>101500</v>
      </c>
      <c r="G2006" s="17"/>
      <c r="H2006" s="129">
        <f>SUBTOTAL(9,H2005:H2005)</f>
        <v>1</v>
      </c>
      <c r="I2006" s="129">
        <f>SUBTOTAL(9,I2005:I2005)</f>
        <v>0</v>
      </c>
      <c r="J2006" s="31">
        <f>SUBTOTAL(9,J2005:J2005)</f>
        <v>0</v>
      </c>
      <c r="K2006" s="117">
        <f t="shared" si="81"/>
        <v>0</v>
      </c>
      <c r="L2006" s="107">
        <f>SUBTOTAL(9,L2005:L2005)</f>
        <v>0</v>
      </c>
      <c r="M2006" s="107">
        <f>SUBTOTAL(9,M2005:M2005)</f>
        <v>0</v>
      </c>
      <c r="N2006" s="56" t="str">
        <f t="shared" si="82"/>
        <v>Bentwood Realty</v>
      </c>
    </row>
    <row r="2007" spans="1:14" outlineLevel="2" x14ac:dyDescent="0.2">
      <c r="A2007" t="s">
        <v>1229</v>
      </c>
      <c r="B2007" t="s">
        <v>1099</v>
      </c>
      <c r="C2007" s="3" t="s">
        <v>2666</v>
      </c>
      <c r="D2007" t="s">
        <v>1249</v>
      </c>
      <c r="E2007" s="102">
        <v>43546</v>
      </c>
      <c r="F2007" s="115">
        <v>167500</v>
      </c>
      <c r="G2007" s="31" t="s">
        <v>838</v>
      </c>
      <c r="H2007" s="129">
        <v>1</v>
      </c>
      <c r="I2007" s="129">
        <v>0</v>
      </c>
      <c r="J2007" s="31">
        <v>1</v>
      </c>
      <c r="K2007" s="117">
        <f t="shared" si="81"/>
        <v>1</v>
      </c>
      <c r="L2007" s="107">
        <v>0</v>
      </c>
      <c r="M2007" s="107">
        <v>0</v>
      </c>
      <c r="N2007" s="56" t="str">
        <f t="shared" si="82"/>
        <v>Keller Williams Realty - Waco</v>
      </c>
    </row>
    <row r="2008" spans="1:14" outlineLevel="2" x14ac:dyDescent="0.2">
      <c r="A2008" t="s">
        <v>1229</v>
      </c>
      <c r="B2008" t="s">
        <v>1099</v>
      </c>
      <c r="C2008" t="s">
        <v>2130</v>
      </c>
      <c r="D2008" t="s">
        <v>6</v>
      </c>
      <c r="E2008" s="3">
        <v>43475</v>
      </c>
      <c r="F2008" s="115">
        <v>63000</v>
      </c>
      <c r="G2008" s="17" t="s">
        <v>838</v>
      </c>
      <c r="H2008" s="129">
        <v>1</v>
      </c>
      <c r="I2008" s="129">
        <v>0</v>
      </c>
      <c r="J2008" s="31">
        <v>0</v>
      </c>
      <c r="K2008" s="117">
        <f t="shared" si="81"/>
        <v>0</v>
      </c>
      <c r="L2008" s="107">
        <v>0</v>
      </c>
      <c r="M2008" s="107">
        <v>0</v>
      </c>
      <c r="N2008" s="56" t="str">
        <f t="shared" si="82"/>
        <v>Keller Williams Realty - Waco</v>
      </c>
    </row>
    <row r="2009" spans="1:14" outlineLevel="2" x14ac:dyDescent="0.2">
      <c r="A2009" t="s">
        <v>1229</v>
      </c>
      <c r="B2009" t="s">
        <v>1099</v>
      </c>
      <c r="C2009" t="s">
        <v>2667</v>
      </c>
      <c r="D2009" t="s">
        <v>6</v>
      </c>
      <c r="E2009" s="3">
        <v>43546</v>
      </c>
      <c r="F2009" s="115">
        <v>167000</v>
      </c>
      <c r="G2009" s="34" t="s">
        <v>838</v>
      </c>
      <c r="H2009" s="31">
        <v>1</v>
      </c>
      <c r="I2009" s="31">
        <v>0</v>
      </c>
      <c r="J2009" s="31">
        <v>0</v>
      </c>
      <c r="K2009" s="117">
        <f t="shared" si="81"/>
        <v>0</v>
      </c>
      <c r="L2009" s="107">
        <v>0</v>
      </c>
      <c r="M2009" s="107">
        <v>0</v>
      </c>
      <c r="N2009" s="56" t="str">
        <f t="shared" si="82"/>
        <v>Keller Williams Realty - Waco</v>
      </c>
    </row>
    <row r="2010" spans="1:14" outlineLevel="2" x14ac:dyDescent="0.2">
      <c r="A2010" t="s">
        <v>1229</v>
      </c>
      <c r="B2010" t="s">
        <v>1099</v>
      </c>
      <c r="C2010" t="s">
        <v>3054</v>
      </c>
      <c r="D2010" t="s">
        <v>6</v>
      </c>
      <c r="E2010" s="3">
        <v>43588</v>
      </c>
      <c r="F2010" s="115">
        <v>225000</v>
      </c>
      <c r="G2010" s="34" t="s">
        <v>838</v>
      </c>
      <c r="H2010" s="31">
        <v>1</v>
      </c>
      <c r="I2010" s="31">
        <v>0</v>
      </c>
      <c r="J2010" s="31">
        <v>0</v>
      </c>
      <c r="K2010" s="117">
        <f t="shared" si="81"/>
        <v>0</v>
      </c>
      <c r="L2010" s="107">
        <v>0</v>
      </c>
      <c r="M2010" s="107">
        <v>0</v>
      </c>
      <c r="N2010" s="56" t="str">
        <f t="shared" si="82"/>
        <v>Keller Williams Realty - Waco</v>
      </c>
    </row>
    <row r="2011" spans="1:14" outlineLevel="2" x14ac:dyDescent="0.2">
      <c r="A2011" t="s">
        <v>1229</v>
      </c>
      <c r="B2011" t="s">
        <v>1099</v>
      </c>
      <c r="C2011" t="s">
        <v>2406</v>
      </c>
      <c r="D2011" t="s">
        <v>6</v>
      </c>
      <c r="E2011" s="3">
        <v>43517</v>
      </c>
      <c r="F2011" s="115">
        <v>226800</v>
      </c>
      <c r="G2011" s="34">
        <v>20190101</v>
      </c>
      <c r="H2011" s="31">
        <v>1</v>
      </c>
      <c r="I2011" s="31">
        <v>1</v>
      </c>
      <c r="J2011" s="31">
        <v>0</v>
      </c>
      <c r="K2011" s="117">
        <f t="shared" si="81"/>
        <v>0</v>
      </c>
      <c r="L2011" s="107">
        <v>0</v>
      </c>
      <c r="M2011" s="107">
        <v>0</v>
      </c>
      <c r="N2011" s="56" t="str">
        <f t="shared" si="82"/>
        <v>Keller Williams Realty - Waco</v>
      </c>
    </row>
    <row r="2012" spans="1:14" outlineLevel="2" x14ac:dyDescent="0.2">
      <c r="A2012" t="s">
        <v>1229</v>
      </c>
      <c r="B2012" t="s">
        <v>1099</v>
      </c>
      <c r="C2012" t="s">
        <v>2678</v>
      </c>
      <c r="D2012" t="s">
        <v>123</v>
      </c>
      <c r="E2012" s="3">
        <v>43546</v>
      </c>
      <c r="F2012" s="115">
        <v>240000</v>
      </c>
      <c r="G2012" s="34" t="s">
        <v>838</v>
      </c>
      <c r="H2012" s="31">
        <v>1</v>
      </c>
      <c r="I2012" s="31">
        <v>0</v>
      </c>
      <c r="J2012" s="31">
        <v>0</v>
      </c>
      <c r="K2012" s="117">
        <f t="shared" si="81"/>
        <v>0</v>
      </c>
      <c r="L2012" s="107">
        <v>0</v>
      </c>
      <c r="M2012" s="107">
        <v>0</v>
      </c>
      <c r="N2012" s="56" t="str">
        <f t="shared" si="82"/>
        <v>Keller Williams Realty - Waco</v>
      </c>
    </row>
    <row r="2013" spans="1:14" outlineLevel="2" x14ac:dyDescent="0.2">
      <c r="A2013" t="s">
        <v>1229</v>
      </c>
      <c r="B2013" t="s">
        <v>1099</v>
      </c>
      <c r="C2013" t="s">
        <v>2292</v>
      </c>
      <c r="D2013" t="s">
        <v>794</v>
      </c>
      <c r="E2013" s="3">
        <v>43497</v>
      </c>
      <c r="F2013" s="115">
        <v>285000</v>
      </c>
      <c r="G2013" s="34" t="s">
        <v>838</v>
      </c>
      <c r="H2013" s="31">
        <v>1</v>
      </c>
      <c r="I2013" s="31">
        <v>0</v>
      </c>
      <c r="J2013" s="31">
        <v>0</v>
      </c>
      <c r="K2013" s="117">
        <f t="shared" si="81"/>
        <v>0</v>
      </c>
      <c r="L2013" s="107">
        <v>0</v>
      </c>
      <c r="M2013" s="107">
        <v>0</v>
      </c>
      <c r="N2013" s="56" t="str">
        <f t="shared" si="82"/>
        <v>Keller Williams Realty - Waco</v>
      </c>
    </row>
    <row r="2014" spans="1:14" outlineLevel="1" x14ac:dyDescent="0.2">
      <c r="A2014" s="29" t="s">
        <v>1229</v>
      </c>
      <c r="F2014" s="115">
        <f>SUBTOTAL(9,F2007:F2013)</f>
        <v>1374300</v>
      </c>
      <c r="H2014" s="31">
        <f>SUBTOTAL(9,H2007:H2013)</f>
        <v>7</v>
      </c>
      <c r="I2014" s="31">
        <f>SUBTOTAL(9,I2007:I2013)</f>
        <v>1</v>
      </c>
      <c r="J2014" s="31">
        <f>SUBTOTAL(9,J2007:J2013)</f>
        <v>1</v>
      </c>
      <c r="K2014" s="117">
        <f t="shared" si="81"/>
        <v>0.14285714285714285</v>
      </c>
      <c r="L2014" s="107">
        <f>SUBTOTAL(9,L2007:L2013)</f>
        <v>0</v>
      </c>
      <c r="M2014" s="107">
        <f>SUBTOTAL(9,M2007:M2013)</f>
        <v>0</v>
      </c>
      <c r="N2014" s="56" t="str">
        <f t="shared" si="82"/>
        <v>Keller Williams Realty - Waco</v>
      </c>
    </row>
    <row r="2015" spans="1:14" outlineLevel="2" x14ac:dyDescent="0.2">
      <c r="A2015" t="s">
        <v>1040</v>
      </c>
      <c r="B2015" t="s">
        <v>5</v>
      </c>
      <c r="C2015" s="3" t="s">
        <v>2302</v>
      </c>
      <c r="D2015" t="s">
        <v>6</v>
      </c>
      <c r="E2015" s="102">
        <v>43500</v>
      </c>
      <c r="F2015" s="115">
        <v>101500</v>
      </c>
      <c r="G2015" s="31" t="s">
        <v>838</v>
      </c>
      <c r="H2015" s="129">
        <v>1</v>
      </c>
      <c r="I2015" s="129">
        <v>0</v>
      </c>
      <c r="J2015" s="31">
        <v>1</v>
      </c>
      <c r="K2015" s="117">
        <f t="shared" si="81"/>
        <v>1</v>
      </c>
      <c r="L2015" s="107">
        <v>0</v>
      </c>
      <c r="M2015" s="107">
        <v>0</v>
      </c>
      <c r="N2015" s="56" t="str">
        <f t="shared" si="82"/>
        <v>Magnolia Realty</v>
      </c>
    </row>
    <row r="2016" spans="1:14" outlineLevel="2" x14ac:dyDescent="0.2">
      <c r="A2016" t="s">
        <v>1040</v>
      </c>
      <c r="B2016" t="s">
        <v>5</v>
      </c>
      <c r="C2016" s="3" t="s">
        <v>2752</v>
      </c>
      <c r="D2016" t="s">
        <v>215</v>
      </c>
      <c r="E2016" s="102">
        <v>43553</v>
      </c>
      <c r="F2016" s="115">
        <v>180000</v>
      </c>
      <c r="G2016" s="31" t="s">
        <v>838</v>
      </c>
      <c r="H2016" s="129">
        <v>1</v>
      </c>
      <c r="I2016" s="129">
        <v>0</v>
      </c>
      <c r="J2016" s="31">
        <v>1</v>
      </c>
      <c r="K2016" s="117">
        <f t="shared" si="81"/>
        <v>1</v>
      </c>
      <c r="L2016" s="107">
        <v>0</v>
      </c>
      <c r="M2016" s="107">
        <v>0</v>
      </c>
      <c r="N2016" s="56" t="str">
        <f t="shared" si="82"/>
        <v>Magnolia Realty</v>
      </c>
    </row>
    <row r="2017" spans="1:14" outlineLevel="2" x14ac:dyDescent="0.2">
      <c r="A2017" t="s">
        <v>1040</v>
      </c>
      <c r="B2017" t="s">
        <v>5</v>
      </c>
      <c r="C2017" s="3" t="s">
        <v>3057</v>
      </c>
      <c r="D2017" t="s">
        <v>425</v>
      </c>
      <c r="E2017" s="102">
        <v>43588</v>
      </c>
      <c r="F2017" s="115">
        <v>299900</v>
      </c>
      <c r="G2017" s="31" t="s">
        <v>838</v>
      </c>
      <c r="H2017" s="129">
        <v>1</v>
      </c>
      <c r="I2017" s="129">
        <v>0</v>
      </c>
      <c r="J2017" s="31">
        <v>1</v>
      </c>
      <c r="K2017" s="117">
        <f t="shared" si="81"/>
        <v>1</v>
      </c>
      <c r="L2017" s="107">
        <v>0</v>
      </c>
      <c r="M2017" s="107">
        <v>0</v>
      </c>
      <c r="N2017" s="56" t="str">
        <f t="shared" si="82"/>
        <v>Magnolia Realty</v>
      </c>
    </row>
    <row r="2018" spans="1:14" outlineLevel="2" x14ac:dyDescent="0.2">
      <c r="A2018" t="s">
        <v>1040</v>
      </c>
      <c r="B2018" t="s">
        <v>5</v>
      </c>
      <c r="C2018" s="3" t="s">
        <v>3019</v>
      </c>
      <c r="D2018" t="s">
        <v>6</v>
      </c>
      <c r="E2018" s="102">
        <v>43585</v>
      </c>
      <c r="F2018" s="115">
        <v>65000</v>
      </c>
      <c r="G2018" s="31" t="s">
        <v>838</v>
      </c>
      <c r="H2018" s="129">
        <v>1</v>
      </c>
      <c r="I2018" s="129">
        <v>0</v>
      </c>
      <c r="J2018" s="31">
        <v>1</v>
      </c>
      <c r="K2018" s="117">
        <f t="shared" si="81"/>
        <v>1</v>
      </c>
      <c r="L2018" s="107">
        <v>0</v>
      </c>
      <c r="M2018" s="107">
        <v>0</v>
      </c>
      <c r="N2018" s="56" t="str">
        <f t="shared" si="82"/>
        <v>Magnolia Realty</v>
      </c>
    </row>
    <row r="2019" spans="1:14" outlineLevel="2" x14ac:dyDescent="0.2">
      <c r="A2019" t="s">
        <v>1040</v>
      </c>
      <c r="B2019" t="s">
        <v>5</v>
      </c>
      <c r="C2019" s="3" t="s">
        <v>2318</v>
      </c>
      <c r="D2019" t="s">
        <v>216</v>
      </c>
      <c r="E2019" s="102">
        <v>43503</v>
      </c>
      <c r="F2019" s="115">
        <v>362500</v>
      </c>
      <c r="G2019" s="31">
        <v>20182884</v>
      </c>
      <c r="H2019" s="129">
        <v>1</v>
      </c>
      <c r="I2019" s="129">
        <v>1</v>
      </c>
      <c r="J2019" s="31">
        <v>1</v>
      </c>
      <c r="K2019" s="117">
        <f t="shared" si="81"/>
        <v>1</v>
      </c>
      <c r="L2019" s="107">
        <v>0</v>
      </c>
      <c r="M2019" s="107">
        <v>0</v>
      </c>
      <c r="N2019" s="56" t="str">
        <f t="shared" si="82"/>
        <v>Magnolia Realty</v>
      </c>
    </row>
    <row r="2020" spans="1:14" outlineLevel="2" x14ac:dyDescent="0.2">
      <c r="A2020" t="s">
        <v>1040</v>
      </c>
      <c r="B2020" t="s">
        <v>5</v>
      </c>
      <c r="C2020" s="3" t="s">
        <v>2264</v>
      </c>
      <c r="D2020" t="s">
        <v>216</v>
      </c>
      <c r="E2020" s="102">
        <v>43496</v>
      </c>
      <c r="F2020" s="115">
        <v>192000</v>
      </c>
      <c r="G2020" s="31" t="s">
        <v>838</v>
      </c>
      <c r="H2020" s="129">
        <v>1</v>
      </c>
      <c r="I2020" s="129">
        <v>0</v>
      </c>
      <c r="J2020" s="31">
        <v>1</v>
      </c>
      <c r="K2020" s="117">
        <f t="shared" si="81"/>
        <v>1</v>
      </c>
      <c r="L2020" s="107">
        <v>0</v>
      </c>
      <c r="M2020" s="107">
        <v>0</v>
      </c>
      <c r="N2020" s="56" t="str">
        <f t="shared" si="82"/>
        <v>Magnolia Realty</v>
      </c>
    </row>
    <row r="2021" spans="1:14" outlineLevel="2" x14ac:dyDescent="0.2">
      <c r="A2021" t="s">
        <v>1040</v>
      </c>
      <c r="B2021" t="s">
        <v>5</v>
      </c>
      <c r="C2021" s="3" t="s">
        <v>3330</v>
      </c>
      <c r="D2021" t="s">
        <v>1249</v>
      </c>
      <c r="E2021" s="102">
        <v>43615</v>
      </c>
      <c r="F2021" s="115">
        <v>220000</v>
      </c>
      <c r="G2021" s="31" t="s">
        <v>838</v>
      </c>
      <c r="H2021" s="129">
        <v>1</v>
      </c>
      <c r="I2021" s="129">
        <v>0</v>
      </c>
      <c r="J2021" s="31">
        <v>1</v>
      </c>
      <c r="K2021" s="117">
        <f t="shared" si="81"/>
        <v>1</v>
      </c>
      <c r="L2021" s="107">
        <v>0</v>
      </c>
      <c r="M2021" s="107">
        <v>0</v>
      </c>
      <c r="N2021" s="56" t="str">
        <f t="shared" si="82"/>
        <v>Magnolia Realty</v>
      </c>
    </row>
    <row r="2022" spans="1:14" outlineLevel="2" x14ac:dyDescent="0.2">
      <c r="A2022" t="s">
        <v>1040</v>
      </c>
      <c r="B2022" t="s">
        <v>5</v>
      </c>
      <c r="C2022" s="3" t="s">
        <v>2238</v>
      </c>
      <c r="D2022" t="s">
        <v>6</v>
      </c>
      <c r="E2022" s="102">
        <v>43495</v>
      </c>
      <c r="F2022" s="115">
        <v>73000</v>
      </c>
      <c r="G2022" s="31" t="s">
        <v>838</v>
      </c>
      <c r="H2022" s="129">
        <v>1</v>
      </c>
      <c r="I2022" s="129">
        <v>0</v>
      </c>
      <c r="J2022" s="31">
        <v>1</v>
      </c>
      <c r="K2022" s="117">
        <f t="shared" si="81"/>
        <v>1</v>
      </c>
      <c r="L2022" s="107">
        <v>0</v>
      </c>
      <c r="M2022" s="107">
        <v>0</v>
      </c>
      <c r="N2022" s="56" t="str">
        <f t="shared" si="82"/>
        <v>Magnolia Realty</v>
      </c>
    </row>
    <row r="2023" spans="1:14" outlineLevel="2" x14ac:dyDescent="0.2">
      <c r="A2023" t="s">
        <v>1040</v>
      </c>
      <c r="B2023" t="s">
        <v>5</v>
      </c>
      <c r="C2023" s="3" t="s">
        <v>2852</v>
      </c>
      <c r="D2023" t="s">
        <v>6</v>
      </c>
      <c r="E2023" s="102">
        <v>43567</v>
      </c>
      <c r="F2023" s="115">
        <v>74600</v>
      </c>
      <c r="G2023" s="31" t="s">
        <v>838</v>
      </c>
      <c r="H2023" s="129">
        <v>1</v>
      </c>
      <c r="I2023" s="129">
        <v>0</v>
      </c>
      <c r="J2023" s="31">
        <v>1</v>
      </c>
      <c r="K2023" s="117">
        <f t="shared" si="81"/>
        <v>1</v>
      </c>
      <c r="L2023" s="107">
        <v>0</v>
      </c>
      <c r="M2023" s="107">
        <v>0</v>
      </c>
      <c r="N2023" s="56" t="str">
        <f t="shared" si="82"/>
        <v>Magnolia Realty</v>
      </c>
    </row>
    <row r="2024" spans="1:14" outlineLevel="2" x14ac:dyDescent="0.2">
      <c r="A2024" t="s">
        <v>1040</v>
      </c>
      <c r="B2024" t="s">
        <v>5</v>
      </c>
      <c r="C2024" s="3" t="s">
        <v>2776</v>
      </c>
      <c r="D2024" s="2" t="s">
        <v>6</v>
      </c>
      <c r="E2024" s="126">
        <v>43558</v>
      </c>
      <c r="F2024" s="127">
        <v>31500</v>
      </c>
      <c r="G2024" s="129" t="s">
        <v>838</v>
      </c>
      <c r="H2024" s="129">
        <v>1</v>
      </c>
      <c r="I2024" s="129">
        <v>0</v>
      </c>
      <c r="J2024" s="31">
        <v>0</v>
      </c>
      <c r="K2024" s="117">
        <f t="shared" si="81"/>
        <v>0</v>
      </c>
      <c r="L2024" s="107">
        <v>0</v>
      </c>
      <c r="M2024" s="107">
        <v>0</v>
      </c>
      <c r="N2024" s="56" t="str">
        <f t="shared" si="82"/>
        <v>Magnolia Realty</v>
      </c>
    </row>
    <row r="2025" spans="1:14" outlineLevel="2" x14ac:dyDescent="0.2">
      <c r="A2025" t="s">
        <v>1040</v>
      </c>
      <c r="B2025" t="s">
        <v>5</v>
      </c>
      <c r="C2025" t="s">
        <v>2967</v>
      </c>
      <c r="D2025" t="s">
        <v>6</v>
      </c>
      <c r="E2025" s="3">
        <v>43581</v>
      </c>
      <c r="F2025" s="115">
        <v>47000</v>
      </c>
      <c r="G2025" s="17" t="s">
        <v>838</v>
      </c>
      <c r="H2025" s="129">
        <v>1</v>
      </c>
      <c r="I2025" s="129">
        <v>0</v>
      </c>
      <c r="J2025" s="31">
        <v>0</v>
      </c>
      <c r="K2025" s="117">
        <f t="shared" si="81"/>
        <v>0</v>
      </c>
      <c r="L2025" s="107">
        <v>0</v>
      </c>
      <c r="M2025" s="107">
        <v>0</v>
      </c>
      <c r="N2025" s="56" t="str">
        <f t="shared" si="82"/>
        <v>Magnolia Realty</v>
      </c>
    </row>
    <row r="2026" spans="1:14" outlineLevel="2" x14ac:dyDescent="0.2">
      <c r="A2026" t="s">
        <v>1040</v>
      </c>
      <c r="B2026" t="s">
        <v>5</v>
      </c>
      <c r="C2026" t="s">
        <v>3199</v>
      </c>
      <c r="D2026" t="s">
        <v>6</v>
      </c>
      <c r="E2026" s="3">
        <v>43602</v>
      </c>
      <c r="F2026" s="115">
        <v>115000</v>
      </c>
      <c r="G2026" s="34">
        <v>20190072</v>
      </c>
      <c r="H2026" s="31">
        <v>1</v>
      </c>
      <c r="I2026" s="31">
        <v>1</v>
      </c>
      <c r="J2026" s="31">
        <v>0</v>
      </c>
      <c r="K2026" s="117">
        <f t="shared" si="81"/>
        <v>0</v>
      </c>
      <c r="L2026" s="107">
        <v>0</v>
      </c>
      <c r="M2026" s="107">
        <v>0</v>
      </c>
      <c r="N2026" s="56" t="str">
        <f t="shared" si="82"/>
        <v>Magnolia Realty</v>
      </c>
    </row>
    <row r="2027" spans="1:14" outlineLevel="2" x14ac:dyDescent="0.2">
      <c r="A2027" t="s">
        <v>1040</v>
      </c>
      <c r="B2027" t="s">
        <v>5</v>
      </c>
      <c r="C2027" t="s">
        <v>2671</v>
      </c>
      <c r="D2027" t="s">
        <v>6</v>
      </c>
      <c r="E2027" s="3">
        <v>43546</v>
      </c>
      <c r="F2027" s="115">
        <v>141500</v>
      </c>
      <c r="G2027" s="34" t="s">
        <v>838</v>
      </c>
      <c r="H2027" s="31">
        <v>1</v>
      </c>
      <c r="I2027" s="31">
        <v>0</v>
      </c>
      <c r="J2027" s="31">
        <v>0</v>
      </c>
      <c r="K2027" s="117">
        <f t="shared" si="81"/>
        <v>0</v>
      </c>
      <c r="L2027" s="107">
        <v>0</v>
      </c>
      <c r="M2027" s="107">
        <v>0</v>
      </c>
      <c r="N2027" s="56" t="str">
        <f t="shared" si="82"/>
        <v>Magnolia Realty</v>
      </c>
    </row>
    <row r="2028" spans="1:14" outlineLevel="2" x14ac:dyDescent="0.2">
      <c r="A2028" t="s">
        <v>1040</v>
      </c>
      <c r="B2028" t="s">
        <v>5</v>
      </c>
      <c r="C2028" t="s">
        <v>2280</v>
      </c>
      <c r="D2028" t="s">
        <v>216</v>
      </c>
      <c r="E2028" s="3">
        <v>43497</v>
      </c>
      <c r="F2028" s="115">
        <v>145375</v>
      </c>
      <c r="G2028" s="34" t="s">
        <v>838</v>
      </c>
      <c r="H2028" s="31">
        <v>1</v>
      </c>
      <c r="I2028" s="31">
        <v>0</v>
      </c>
      <c r="J2028" s="31">
        <v>0</v>
      </c>
      <c r="K2028" s="117">
        <f t="shared" si="81"/>
        <v>0</v>
      </c>
      <c r="L2028" s="107">
        <v>0</v>
      </c>
      <c r="M2028" s="107">
        <v>0</v>
      </c>
      <c r="N2028" s="56" t="str">
        <f t="shared" si="82"/>
        <v>Magnolia Realty</v>
      </c>
    </row>
    <row r="2029" spans="1:14" outlineLevel="2" x14ac:dyDescent="0.2">
      <c r="A2029" t="s">
        <v>1040</v>
      </c>
      <c r="B2029" t="s">
        <v>5</v>
      </c>
      <c r="C2029" t="s">
        <v>2386</v>
      </c>
      <c r="D2029" t="s">
        <v>6</v>
      </c>
      <c r="E2029" s="3">
        <v>43515</v>
      </c>
      <c r="F2029" s="115">
        <v>159900</v>
      </c>
      <c r="G2029" s="34" t="s">
        <v>838</v>
      </c>
      <c r="H2029" s="31">
        <v>1</v>
      </c>
      <c r="I2029" s="31">
        <v>0</v>
      </c>
      <c r="J2029" s="31">
        <v>0</v>
      </c>
      <c r="K2029" s="117">
        <f t="shared" si="81"/>
        <v>0</v>
      </c>
      <c r="L2029" s="107">
        <v>0</v>
      </c>
      <c r="M2029" s="107">
        <v>0</v>
      </c>
      <c r="N2029" s="56" t="str">
        <f t="shared" si="82"/>
        <v>Magnolia Realty</v>
      </c>
    </row>
    <row r="2030" spans="1:14" outlineLevel="2" x14ac:dyDescent="0.2">
      <c r="A2030" t="s">
        <v>1040</v>
      </c>
      <c r="B2030" t="s">
        <v>5</v>
      </c>
      <c r="C2030" t="s">
        <v>1717</v>
      </c>
      <c r="D2030" t="s">
        <v>6</v>
      </c>
      <c r="E2030" s="3">
        <v>43564</v>
      </c>
      <c r="F2030" s="115">
        <v>188500</v>
      </c>
      <c r="G2030" s="34" t="s">
        <v>838</v>
      </c>
      <c r="H2030" s="31">
        <v>1</v>
      </c>
      <c r="I2030" s="31">
        <v>0</v>
      </c>
      <c r="J2030" s="31">
        <v>0</v>
      </c>
      <c r="K2030" s="117">
        <f t="shared" si="81"/>
        <v>0</v>
      </c>
      <c r="L2030" s="107">
        <v>0</v>
      </c>
      <c r="M2030" s="107">
        <v>0</v>
      </c>
      <c r="N2030" s="56" t="str">
        <f t="shared" si="82"/>
        <v>Magnolia Realty</v>
      </c>
    </row>
    <row r="2031" spans="1:14" outlineLevel="2" x14ac:dyDescent="0.2">
      <c r="A2031" t="s">
        <v>1040</v>
      </c>
      <c r="B2031" t="s">
        <v>5</v>
      </c>
      <c r="C2031" t="s">
        <v>2307</v>
      </c>
      <c r="D2031" t="s">
        <v>6</v>
      </c>
      <c r="E2031" s="3">
        <v>43501</v>
      </c>
      <c r="F2031" s="115">
        <v>199900</v>
      </c>
      <c r="G2031" s="34" t="s">
        <v>838</v>
      </c>
      <c r="H2031" s="31">
        <v>1</v>
      </c>
      <c r="I2031" s="31">
        <v>0</v>
      </c>
      <c r="J2031" s="31">
        <v>0</v>
      </c>
      <c r="K2031" s="117">
        <f t="shared" si="81"/>
        <v>0</v>
      </c>
      <c r="L2031" s="107">
        <v>0</v>
      </c>
      <c r="M2031" s="107">
        <v>0</v>
      </c>
      <c r="N2031" s="56" t="str">
        <f t="shared" si="82"/>
        <v>Magnolia Realty</v>
      </c>
    </row>
    <row r="2032" spans="1:14" outlineLevel="2" x14ac:dyDescent="0.2">
      <c r="A2032" t="s">
        <v>1040</v>
      </c>
      <c r="B2032" t="s">
        <v>5</v>
      </c>
      <c r="C2032" t="s">
        <v>3315</v>
      </c>
      <c r="D2032" t="s">
        <v>216</v>
      </c>
      <c r="E2032" s="3">
        <v>43615</v>
      </c>
      <c r="F2032" s="115">
        <v>207000</v>
      </c>
      <c r="G2032" s="34" t="s">
        <v>838</v>
      </c>
      <c r="H2032" s="31">
        <v>1</v>
      </c>
      <c r="I2032" s="31">
        <v>0</v>
      </c>
      <c r="J2032" s="31">
        <v>0</v>
      </c>
      <c r="K2032" s="117">
        <f t="shared" si="81"/>
        <v>0</v>
      </c>
      <c r="L2032" s="107">
        <v>0</v>
      </c>
      <c r="M2032" s="107">
        <v>0</v>
      </c>
      <c r="N2032" s="56" t="str">
        <f t="shared" si="82"/>
        <v>Magnolia Realty</v>
      </c>
    </row>
    <row r="2033" spans="1:14" outlineLevel="2" x14ac:dyDescent="0.2">
      <c r="A2033" t="s">
        <v>1040</v>
      </c>
      <c r="B2033" t="s">
        <v>5</v>
      </c>
      <c r="C2033" t="s">
        <v>2143</v>
      </c>
      <c r="D2033" t="s">
        <v>425</v>
      </c>
      <c r="E2033" s="3">
        <v>43476</v>
      </c>
      <c r="F2033" s="115">
        <v>535000</v>
      </c>
      <c r="G2033" s="34" t="s">
        <v>838</v>
      </c>
      <c r="H2033" s="31">
        <v>1</v>
      </c>
      <c r="I2033" s="31">
        <v>0</v>
      </c>
      <c r="J2033" s="31">
        <v>0</v>
      </c>
      <c r="K2033" s="117">
        <f t="shared" si="81"/>
        <v>0</v>
      </c>
      <c r="L2033" s="107">
        <v>0</v>
      </c>
      <c r="M2033" s="107">
        <v>0</v>
      </c>
      <c r="N2033" s="56" t="str">
        <f t="shared" si="82"/>
        <v>Magnolia Realty</v>
      </c>
    </row>
    <row r="2034" spans="1:14" outlineLevel="1" x14ac:dyDescent="0.2">
      <c r="A2034" s="29" t="s">
        <v>1040</v>
      </c>
      <c r="F2034" s="115">
        <f>SUBTOTAL(9,F2015:F2033)</f>
        <v>3339175</v>
      </c>
      <c r="H2034" s="31">
        <f>SUBTOTAL(9,H2015:H2033)</f>
        <v>19</v>
      </c>
      <c r="I2034" s="31">
        <f>SUBTOTAL(9,I2015:I2033)</f>
        <v>2</v>
      </c>
      <c r="J2034" s="31">
        <f>SUBTOTAL(9,J2015:J2033)</f>
        <v>9</v>
      </c>
      <c r="K2034" s="117">
        <f t="shared" si="81"/>
        <v>0.47368421052631576</v>
      </c>
      <c r="L2034" s="107">
        <f>SUBTOTAL(9,L2015:L2033)</f>
        <v>0</v>
      </c>
      <c r="M2034" s="107">
        <f>SUBTOTAL(9,M2015:M2033)</f>
        <v>0</v>
      </c>
      <c r="N2034" s="56" t="str">
        <f t="shared" si="82"/>
        <v>Magnolia Realty</v>
      </c>
    </row>
    <row r="2035" spans="1:14" outlineLevel="2" x14ac:dyDescent="0.2">
      <c r="A2035" t="s">
        <v>322</v>
      </c>
      <c r="B2035" t="s">
        <v>1840</v>
      </c>
      <c r="C2035" s="3" t="s">
        <v>3162</v>
      </c>
      <c r="D2035" t="s">
        <v>123</v>
      </c>
      <c r="E2035" s="102">
        <v>43599</v>
      </c>
      <c r="F2035" s="115">
        <v>211000</v>
      </c>
      <c r="G2035" s="31">
        <v>20190769</v>
      </c>
      <c r="H2035" s="129">
        <v>1</v>
      </c>
      <c r="I2035" s="129">
        <v>1</v>
      </c>
      <c r="J2035" s="31">
        <v>1</v>
      </c>
      <c r="K2035" s="117">
        <f t="shared" si="81"/>
        <v>1</v>
      </c>
      <c r="L2035" s="107">
        <v>0</v>
      </c>
      <c r="M2035" s="107">
        <v>0</v>
      </c>
      <c r="N2035" s="56" t="str">
        <f t="shared" si="82"/>
        <v>Kelly, Realtors</v>
      </c>
    </row>
    <row r="2036" spans="1:14" outlineLevel="2" x14ac:dyDescent="0.2">
      <c r="A2036" t="s">
        <v>322</v>
      </c>
      <c r="B2036" t="s">
        <v>1840</v>
      </c>
      <c r="C2036" t="s">
        <v>1972</v>
      </c>
      <c r="D2036" t="s">
        <v>216</v>
      </c>
      <c r="E2036" s="3">
        <v>43553</v>
      </c>
      <c r="F2036" s="115">
        <v>184000</v>
      </c>
      <c r="G2036" s="34">
        <v>20190475</v>
      </c>
      <c r="H2036" s="31">
        <v>1</v>
      </c>
      <c r="I2036" s="31">
        <v>1</v>
      </c>
      <c r="J2036" s="31">
        <v>0</v>
      </c>
      <c r="K2036" s="117">
        <f t="shared" si="81"/>
        <v>0</v>
      </c>
      <c r="L2036" s="107">
        <v>0</v>
      </c>
      <c r="M2036" s="107">
        <v>0</v>
      </c>
      <c r="N2036" s="56" t="str">
        <f t="shared" si="82"/>
        <v>Kelly, Realtors</v>
      </c>
    </row>
    <row r="2037" spans="1:14" outlineLevel="2" x14ac:dyDescent="0.2">
      <c r="A2037" t="s">
        <v>322</v>
      </c>
      <c r="B2037" t="s">
        <v>1840</v>
      </c>
      <c r="C2037" t="s">
        <v>2616</v>
      </c>
      <c r="D2037" t="s">
        <v>6</v>
      </c>
      <c r="E2037" s="3">
        <v>43539</v>
      </c>
      <c r="F2037" s="115">
        <v>220500</v>
      </c>
      <c r="G2037" s="34" t="s">
        <v>838</v>
      </c>
      <c r="H2037" s="31">
        <v>1</v>
      </c>
      <c r="I2037" s="31">
        <v>0</v>
      </c>
      <c r="J2037" s="31">
        <v>0</v>
      </c>
      <c r="K2037" s="117">
        <f t="shared" si="81"/>
        <v>0</v>
      </c>
      <c r="L2037" s="107">
        <v>0</v>
      </c>
      <c r="M2037" s="107">
        <v>0</v>
      </c>
      <c r="N2037" s="56" t="str">
        <f t="shared" si="82"/>
        <v>Kelly, Realtors</v>
      </c>
    </row>
    <row r="2038" spans="1:14" outlineLevel="1" x14ac:dyDescent="0.2">
      <c r="A2038" s="29" t="s">
        <v>322</v>
      </c>
      <c r="F2038" s="115">
        <f>SUBTOTAL(9,F2035:F2037)</f>
        <v>615500</v>
      </c>
      <c r="H2038" s="31">
        <f>SUBTOTAL(9,H2035:H2037)</f>
        <v>3</v>
      </c>
      <c r="I2038" s="31">
        <f>SUBTOTAL(9,I2035:I2037)</f>
        <v>2</v>
      </c>
      <c r="J2038" s="31">
        <f>SUBTOTAL(9,J2035:J2037)</f>
        <v>1</v>
      </c>
      <c r="K2038" s="117">
        <f t="shared" si="81"/>
        <v>0.33333333333333331</v>
      </c>
      <c r="L2038" s="107">
        <f>SUBTOTAL(9,L2035:L2037)</f>
        <v>0</v>
      </c>
      <c r="M2038" s="107">
        <f>SUBTOTAL(9,M2035:M2037)</f>
        <v>0</v>
      </c>
      <c r="N2038" s="56" t="str">
        <f t="shared" si="82"/>
        <v>Kelly, Realtors</v>
      </c>
    </row>
    <row r="2039" spans="1:14" outlineLevel="2" x14ac:dyDescent="0.2">
      <c r="A2039" t="s">
        <v>400</v>
      </c>
      <c r="B2039" t="s">
        <v>1840</v>
      </c>
      <c r="C2039" t="s">
        <v>2697</v>
      </c>
      <c r="D2039" t="s">
        <v>6</v>
      </c>
      <c r="E2039" s="3">
        <v>43549</v>
      </c>
      <c r="F2039" s="115">
        <v>65000</v>
      </c>
      <c r="G2039" s="17">
        <v>20190191</v>
      </c>
      <c r="H2039" s="129">
        <v>1</v>
      </c>
      <c r="I2039" s="129">
        <v>1</v>
      </c>
      <c r="J2039" s="31">
        <v>0</v>
      </c>
      <c r="K2039" s="117">
        <f t="shared" si="81"/>
        <v>0</v>
      </c>
      <c r="L2039" s="107">
        <v>0</v>
      </c>
      <c r="M2039" s="107">
        <v>0</v>
      </c>
      <c r="N2039" s="56" t="str">
        <f t="shared" si="82"/>
        <v>Kelly, Realtors</v>
      </c>
    </row>
    <row r="2040" spans="1:14" outlineLevel="2" x14ac:dyDescent="0.2">
      <c r="A2040" t="s">
        <v>400</v>
      </c>
      <c r="B2040" t="s">
        <v>1840</v>
      </c>
      <c r="C2040" t="s">
        <v>2262</v>
      </c>
      <c r="D2040" t="s">
        <v>216</v>
      </c>
      <c r="E2040" s="3">
        <v>43496</v>
      </c>
      <c r="F2040" s="115">
        <v>240000</v>
      </c>
      <c r="G2040" s="34" t="s">
        <v>838</v>
      </c>
      <c r="H2040" s="31">
        <v>1</v>
      </c>
      <c r="I2040" s="31">
        <v>0</v>
      </c>
      <c r="J2040" s="31">
        <v>0</v>
      </c>
      <c r="K2040" s="117">
        <f t="shared" si="81"/>
        <v>0</v>
      </c>
      <c r="L2040" s="107">
        <v>0</v>
      </c>
      <c r="M2040" s="107">
        <v>0</v>
      </c>
      <c r="N2040" s="56" t="str">
        <f t="shared" si="82"/>
        <v>Kelly, Realtors</v>
      </c>
    </row>
    <row r="2041" spans="1:14" outlineLevel="1" x14ac:dyDescent="0.2">
      <c r="A2041" s="29" t="s">
        <v>400</v>
      </c>
      <c r="F2041" s="115">
        <f>SUBTOTAL(9,F2039:F2040)</f>
        <v>305000</v>
      </c>
      <c r="H2041" s="31">
        <f>SUBTOTAL(9,H2039:H2040)</f>
        <v>2</v>
      </c>
      <c r="I2041" s="31">
        <f>SUBTOTAL(9,I2039:I2040)</f>
        <v>1</v>
      </c>
      <c r="J2041" s="31">
        <f>SUBTOTAL(9,J2039:J2040)</f>
        <v>0</v>
      </c>
      <c r="K2041" s="117">
        <f t="shared" si="81"/>
        <v>0</v>
      </c>
      <c r="L2041" s="107">
        <f>SUBTOTAL(9,L2039:L2040)</f>
        <v>0</v>
      </c>
      <c r="M2041" s="107">
        <f>SUBTOTAL(9,M2039:M2040)</f>
        <v>0</v>
      </c>
      <c r="N2041" s="56" t="str">
        <f t="shared" si="82"/>
        <v>Kelly, Realtors</v>
      </c>
    </row>
    <row r="2042" spans="1:14" outlineLevel="2" x14ac:dyDescent="0.2">
      <c r="A2042" t="s">
        <v>1287</v>
      </c>
      <c r="B2042" t="s">
        <v>916</v>
      </c>
      <c r="C2042" s="3" t="s">
        <v>2992</v>
      </c>
      <c r="D2042" t="s">
        <v>6</v>
      </c>
      <c r="E2042" s="102">
        <v>43584</v>
      </c>
      <c r="F2042" s="115">
        <v>267000</v>
      </c>
      <c r="G2042" s="31" t="s">
        <v>838</v>
      </c>
      <c r="H2042" s="129">
        <v>1</v>
      </c>
      <c r="I2042" s="129">
        <v>0</v>
      </c>
      <c r="J2042" s="31">
        <v>1</v>
      </c>
      <c r="K2042" s="117">
        <f t="shared" si="81"/>
        <v>1</v>
      </c>
      <c r="L2042" s="107">
        <v>0</v>
      </c>
      <c r="M2042" s="107">
        <v>0</v>
      </c>
      <c r="N2042" s="56" t="str">
        <f t="shared" si="82"/>
        <v>Brothers Management</v>
      </c>
    </row>
    <row r="2043" spans="1:14" outlineLevel="2" x14ac:dyDescent="0.2">
      <c r="A2043" t="s">
        <v>1287</v>
      </c>
      <c r="B2043" t="s">
        <v>916</v>
      </c>
      <c r="C2043" t="s">
        <v>2266</v>
      </c>
      <c r="D2043" t="s">
        <v>6</v>
      </c>
      <c r="E2043" s="3">
        <v>43496</v>
      </c>
      <c r="F2043" s="115">
        <v>195000</v>
      </c>
      <c r="G2043" s="34" t="s">
        <v>838</v>
      </c>
      <c r="H2043" s="31">
        <v>1</v>
      </c>
      <c r="I2043" s="31">
        <v>0</v>
      </c>
      <c r="J2043" s="31">
        <v>0</v>
      </c>
      <c r="K2043" s="117">
        <f t="shared" si="81"/>
        <v>0</v>
      </c>
      <c r="L2043" s="107">
        <v>0</v>
      </c>
      <c r="M2043" s="107">
        <v>0</v>
      </c>
      <c r="N2043" s="56" t="str">
        <f t="shared" si="82"/>
        <v>Brothers Management</v>
      </c>
    </row>
    <row r="2044" spans="1:14" outlineLevel="1" x14ac:dyDescent="0.2">
      <c r="A2044" s="29" t="s">
        <v>1287</v>
      </c>
      <c r="F2044" s="115">
        <f>SUBTOTAL(9,F2042:F2043)</f>
        <v>462000</v>
      </c>
      <c r="H2044" s="31">
        <f>SUBTOTAL(9,H2042:H2043)</f>
        <v>2</v>
      </c>
      <c r="I2044" s="31">
        <f>SUBTOTAL(9,I2042:I2043)</f>
        <v>0</v>
      </c>
      <c r="J2044" s="31">
        <f>SUBTOTAL(9,J2042:J2043)</f>
        <v>1</v>
      </c>
      <c r="K2044" s="117">
        <f t="shared" si="81"/>
        <v>0.5</v>
      </c>
      <c r="L2044" s="107">
        <f>SUBTOTAL(9,L2042:L2043)</f>
        <v>0</v>
      </c>
      <c r="M2044" s="107">
        <f>SUBTOTAL(9,M2042:M2043)</f>
        <v>0</v>
      </c>
      <c r="N2044" s="56" t="str">
        <f t="shared" si="82"/>
        <v>Brothers Management</v>
      </c>
    </row>
    <row r="2045" spans="1:14" outlineLevel="2" x14ac:dyDescent="0.2">
      <c r="A2045" t="s">
        <v>1982</v>
      </c>
      <c r="B2045" t="s">
        <v>1983</v>
      </c>
      <c r="C2045" t="s">
        <v>2465</v>
      </c>
      <c r="D2045" t="s">
        <v>6</v>
      </c>
      <c r="E2045" s="3">
        <v>43524</v>
      </c>
      <c r="F2045" s="115">
        <v>341900</v>
      </c>
      <c r="G2045" s="34">
        <v>20190105</v>
      </c>
      <c r="H2045" s="31">
        <v>1</v>
      </c>
      <c r="I2045" s="31">
        <v>1</v>
      </c>
      <c r="J2045" s="31">
        <v>0</v>
      </c>
      <c r="K2045" s="117">
        <f t="shared" si="81"/>
        <v>0</v>
      </c>
      <c r="L2045" s="107">
        <v>0</v>
      </c>
      <c r="M2045" s="107">
        <v>0</v>
      </c>
      <c r="N2045" s="56" t="str">
        <f t="shared" si="82"/>
        <v>Mike Romano, REALTOR</v>
      </c>
    </row>
    <row r="2046" spans="1:14" outlineLevel="1" x14ac:dyDescent="0.2">
      <c r="A2046" s="29" t="s">
        <v>1982</v>
      </c>
      <c r="F2046" s="115">
        <f>SUBTOTAL(9,F2045:F2045)</f>
        <v>341900</v>
      </c>
      <c r="H2046" s="31">
        <f>SUBTOTAL(9,H2045:H2045)</f>
        <v>1</v>
      </c>
      <c r="I2046" s="31">
        <f>SUBTOTAL(9,I2045:I2045)</f>
        <v>1</v>
      </c>
      <c r="J2046" s="31">
        <f>SUBTOTAL(9,J2045:J2045)</f>
        <v>0</v>
      </c>
      <c r="K2046" s="117">
        <f t="shared" si="81"/>
        <v>0</v>
      </c>
      <c r="L2046" s="107">
        <f>SUBTOTAL(9,L2045:L2045)</f>
        <v>0</v>
      </c>
      <c r="M2046" s="107">
        <f>SUBTOTAL(9,M2045:M2045)</f>
        <v>0</v>
      </c>
      <c r="N2046" s="56" t="str">
        <f t="shared" si="82"/>
        <v>Mike Romano, REALTOR</v>
      </c>
    </row>
    <row r="2047" spans="1:14" outlineLevel="2" x14ac:dyDescent="0.2">
      <c r="A2047" t="s">
        <v>309</v>
      </c>
      <c r="B2047" t="s">
        <v>1840</v>
      </c>
      <c r="C2047" t="s">
        <v>2249</v>
      </c>
      <c r="D2047" t="s">
        <v>6</v>
      </c>
      <c r="E2047" s="3">
        <v>43496</v>
      </c>
      <c r="F2047" s="115">
        <v>62500</v>
      </c>
      <c r="G2047" s="17" t="s">
        <v>838</v>
      </c>
      <c r="H2047" s="129">
        <v>1</v>
      </c>
      <c r="I2047" s="129">
        <v>0</v>
      </c>
      <c r="J2047" s="31">
        <v>0</v>
      </c>
      <c r="K2047" s="117">
        <f t="shared" si="81"/>
        <v>0</v>
      </c>
      <c r="L2047" s="107">
        <v>0</v>
      </c>
      <c r="M2047" s="107">
        <v>0</v>
      </c>
      <c r="N2047" s="56" t="str">
        <f t="shared" si="82"/>
        <v>Kelly, Realtors</v>
      </c>
    </row>
    <row r="2048" spans="1:14" outlineLevel="2" x14ac:dyDescent="0.2">
      <c r="A2048" t="s">
        <v>309</v>
      </c>
      <c r="B2048" t="s">
        <v>1840</v>
      </c>
      <c r="C2048" t="s">
        <v>2435</v>
      </c>
      <c r="D2048" t="s">
        <v>6</v>
      </c>
      <c r="E2048" s="3">
        <v>43521</v>
      </c>
      <c r="F2048" s="115">
        <v>74900</v>
      </c>
      <c r="G2048" s="17" t="s">
        <v>838</v>
      </c>
      <c r="H2048" s="129">
        <v>1</v>
      </c>
      <c r="I2048" s="129">
        <v>0</v>
      </c>
      <c r="J2048" s="31">
        <v>0</v>
      </c>
      <c r="K2048" s="117">
        <f t="shared" si="81"/>
        <v>0</v>
      </c>
      <c r="L2048" s="107">
        <v>0</v>
      </c>
      <c r="M2048" s="107">
        <v>0</v>
      </c>
      <c r="N2048" s="56" t="str">
        <f t="shared" si="82"/>
        <v>Kelly, Realtors</v>
      </c>
    </row>
    <row r="2049" spans="1:14" outlineLevel="2" x14ac:dyDescent="0.2">
      <c r="A2049" t="s">
        <v>309</v>
      </c>
      <c r="B2049" t="s">
        <v>1840</v>
      </c>
      <c r="C2049" t="s">
        <v>3212</v>
      </c>
      <c r="D2049" t="s">
        <v>6</v>
      </c>
      <c r="E2049" s="3">
        <v>43605</v>
      </c>
      <c r="F2049" s="115">
        <v>93000</v>
      </c>
      <c r="G2049" s="17" t="s">
        <v>838</v>
      </c>
      <c r="H2049" s="129">
        <v>1</v>
      </c>
      <c r="I2049" s="129">
        <v>0</v>
      </c>
      <c r="J2049" s="31">
        <v>0</v>
      </c>
      <c r="K2049" s="117">
        <f t="shared" si="81"/>
        <v>0</v>
      </c>
      <c r="L2049" s="107">
        <v>0</v>
      </c>
      <c r="M2049" s="107">
        <v>0</v>
      </c>
      <c r="N2049" s="56" t="str">
        <f t="shared" si="82"/>
        <v>Kelly, Realtors</v>
      </c>
    </row>
    <row r="2050" spans="1:14" outlineLevel="2" x14ac:dyDescent="0.2">
      <c r="A2050" t="s">
        <v>309</v>
      </c>
      <c r="B2050" t="s">
        <v>1840</v>
      </c>
      <c r="C2050" t="s">
        <v>3029</v>
      </c>
      <c r="D2050" t="s">
        <v>6</v>
      </c>
      <c r="E2050" s="3">
        <v>43585</v>
      </c>
      <c r="F2050" s="115">
        <v>294000</v>
      </c>
      <c r="G2050" s="34" t="s">
        <v>838</v>
      </c>
      <c r="H2050" s="31">
        <v>1</v>
      </c>
      <c r="I2050" s="31">
        <v>0</v>
      </c>
      <c r="J2050" s="31">
        <v>0</v>
      </c>
      <c r="K2050" s="117">
        <f t="shared" si="81"/>
        <v>0</v>
      </c>
      <c r="L2050" s="107">
        <v>0</v>
      </c>
      <c r="M2050" s="107">
        <v>0</v>
      </c>
      <c r="N2050" s="56" t="str">
        <f t="shared" si="82"/>
        <v>Kelly, Realtors</v>
      </c>
    </row>
    <row r="2051" spans="1:14" outlineLevel="1" x14ac:dyDescent="0.2">
      <c r="A2051" s="29" t="s">
        <v>309</v>
      </c>
      <c r="F2051" s="115">
        <f>SUBTOTAL(9,F2047:F2050)</f>
        <v>524400</v>
      </c>
      <c r="H2051" s="31">
        <f>SUBTOTAL(9,H2047:H2050)</f>
        <v>4</v>
      </c>
      <c r="I2051" s="31">
        <f>SUBTOTAL(9,I2047:I2050)</f>
        <v>0</v>
      </c>
      <c r="J2051" s="31">
        <f>SUBTOTAL(9,J2047:J2050)</f>
        <v>0</v>
      </c>
      <c r="K2051" s="117">
        <f t="shared" ref="K2051:K2114" si="83">+J2051/H2051</f>
        <v>0</v>
      </c>
      <c r="L2051" s="107">
        <f>SUBTOTAL(9,L2047:L2050)</f>
        <v>0</v>
      </c>
      <c r="M2051" s="107">
        <f>SUBTOTAL(9,M2047:M2050)</f>
        <v>0</v>
      </c>
      <c r="N2051" s="56" t="str">
        <f t="shared" ref="N2051:N2114" si="84">IF(B2051="",B2050,B2051)</f>
        <v>Kelly, Realtors</v>
      </c>
    </row>
    <row r="2052" spans="1:14" outlineLevel="2" x14ac:dyDescent="0.2">
      <c r="A2052" t="s">
        <v>1575</v>
      </c>
      <c r="B2052" t="s">
        <v>2148</v>
      </c>
      <c r="C2052" s="3" t="s">
        <v>2572</v>
      </c>
      <c r="D2052" t="s">
        <v>6</v>
      </c>
      <c r="E2052" s="102">
        <v>43535</v>
      </c>
      <c r="F2052" s="115">
        <v>60000</v>
      </c>
      <c r="G2052" s="31" t="s">
        <v>838</v>
      </c>
      <c r="H2052" s="129">
        <v>1</v>
      </c>
      <c r="I2052" s="129">
        <v>0</v>
      </c>
      <c r="J2052" s="31">
        <v>1</v>
      </c>
      <c r="K2052" s="117">
        <f t="shared" si="83"/>
        <v>1</v>
      </c>
      <c r="L2052" s="107">
        <v>1</v>
      </c>
      <c r="M2052" s="107">
        <v>0</v>
      </c>
      <c r="N2052" s="56" t="str">
        <f t="shared" si="84"/>
        <v>Equity Home Team</v>
      </c>
    </row>
    <row r="2053" spans="1:14" outlineLevel="2" x14ac:dyDescent="0.2">
      <c r="A2053" t="s">
        <v>1575</v>
      </c>
      <c r="B2053" t="s">
        <v>2148</v>
      </c>
      <c r="C2053" t="s">
        <v>2149</v>
      </c>
      <c r="D2053" t="s">
        <v>6</v>
      </c>
      <c r="E2053" s="3">
        <v>43479</v>
      </c>
      <c r="F2053" s="115">
        <v>55000</v>
      </c>
      <c r="G2053" s="17">
        <v>20190030</v>
      </c>
      <c r="H2053" s="129">
        <v>1</v>
      </c>
      <c r="I2053" s="129">
        <v>1</v>
      </c>
      <c r="J2053" s="31">
        <v>0</v>
      </c>
      <c r="K2053" s="117">
        <f t="shared" si="83"/>
        <v>0</v>
      </c>
      <c r="L2053" s="107">
        <v>0</v>
      </c>
      <c r="M2053" s="107">
        <v>0</v>
      </c>
      <c r="N2053" s="56" t="str">
        <f t="shared" si="84"/>
        <v>Equity Home Team</v>
      </c>
    </row>
    <row r="2054" spans="1:14" outlineLevel="1" x14ac:dyDescent="0.2">
      <c r="A2054" s="29" t="s">
        <v>1575</v>
      </c>
      <c r="F2054" s="115">
        <f>SUBTOTAL(9,F2052:F2053)</f>
        <v>115000</v>
      </c>
      <c r="G2054" s="17"/>
      <c r="H2054" s="129">
        <f>SUBTOTAL(9,H2052:H2053)</f>
        <v>2</v>
      </c>
      <c r="I2054" s="129">
        <f>SUBTOTAL(9,I2052:I2053)</f>
        <v>1</v>
      </c>
      <c r="J2054" s="31">
        <f>SUBTOTAL(9,J2052:J2053)</f>
        <v>1</v>
      </c>
      <c r="K2054" s="117">
        <f t="shared" si="83"/>
        <v>0.5</v>
      </c>
      <c r="L2054" s="107">
        <f>SUBTOTAL(9,L2052:L2053)</f>
        <v>1</v>
      </c>
      <c r="M2054" s="107">
        <f>SUBTOTAL(9,M2052:M2053)</f>
        <v>0</v>
      </c>
      <c r="N2054" s="56" t="str">
        <f t="shared" si="84"/>
        <v>Equity Home Team</v>
      </c>
    </row>
    <row r="2055" spans="1:14" outlineLevel="2" x14ac:dyDescent="0.2">
      <c r="A2055" t="s">
        <v>105</v>
      </c>
      <c r="B2055" t="s">
        <v>1258</v>
      </c>
      <c r="C2055" s="3" t="s">
        <v>2663</v>
      </c>
      <c r="D2055" t="s">
        <v>6</v>
      </c>
      <c r="E2055" s="102">
        <v>43545</v>
      </c>
      <c r="F2055" s="115">
        <v>160000</v>
      </c>
      <c r="G2055" s="31" t="s">
        <v>838</v>
      </c>
      <c r="H2055" s="129">
        <v>1</v>
      </c>
      <c r="I2055" s="129">
        <v>0</v>
      </c>
      <c r="J2055" s="31">
        <v>1</v>
      </c>
      <c r="K2055" s="117">
        <f t="shared" si="83"/>
        <v>1</v>
      </c>
      <c r="L2055" s="107">
        <v>0</v>
      </c>
      <c r="M2055" s="107">
        <v>0</v>
      </c>
      <c r="N2055" s="56" t="str">
        <f t="shared" si="84"/>
        <v>Re/Max Centex, REALTORS</v>
      </c>
    </row>
    <row r="2056" spans="1:14" outlineLevel="2" x14ac:dyDescent="0.2">
      <c r="A2056" t="s">
        <v>105</v>
      </c>
      <c r="B2056" t="s">
        <v>1258</v>
      </c>
      <c r="C2056" s="3" t="s">
        <v>3077</v>
      </c>
      <c r="D2056" t="s">
        <v>6</v>
      </c>
      <c r="E2056" s="102">
        <v>43591</v>
      </c>
      <c r="F2056" s="115">
        <v>174900</v>
      </c>
      <c r="G2056" s="31" t="s">
        <v>838</v>
      </c>
      <c r="H2056" s="129">
        <v>1</v>
      </c>
      <c r="I2056" s="129">
        <v>0</v>
      </c>
      <c r="J2056" s="31">
        <v>1</v>
      </c>
      <c r="K2056" s="117">
        <f t="shared" si="83"/>
        <v>1</v>
      </c>
      <c r="L2056" s="107">
        <v>0</v>
      </c>
      <c r="M2056" s="107">
        <v>0</v>
      </c>
      <c r="N2056" s="56" t="str">
        <f t="shared" si="84"/>
        <v>Re/Max Centex, REALTORS</v>
      </c>
    </row>
    <row r="2057" spans="1:14" outlineLevel="2" x14ac:dyDescent="0.2">
      <c r="A2057" t="s">
        <v>105</v>
      </c>
      <c r="B2057" t="s">
        <v>1258</v>
      </c>
      <c r="C2057" s="3" t="s">
        <v>2497</v>
      </c>
      <c r="D2057" t="s">
        <v>794</v>
      </c>
      <c r="E2057" s="102">
        <v>43525</v>
      </c>
      <c r="F2057" s="115">
        <v>315000</v>
      </c>
      <c r="G2057" s="31" t="s">
        <v>838</v>
      </c>
      <c r="H2057" s="129">
        <v>1</v>
      </c>
      <c r="I2057" s="129">
        <v>0</v>
      </c>
      <c r="J2057" s="31">
        <v>1</v>
      </c>
      <c r="K2057" s="117">
        <f t="shared" si="83"/>
        <v>1</v>
      </c>
      <c r="L2057" s="107">
        <v>0</v>
      </c>
      <c r="M2057" s="107">
        <v>0</v>
      </c>
      <c r="N2057" s="56" t="str">
        <f t="shared" si="84"/>
        <v>Re/Max Centex, REALTORS</v>
      </c>
    </row>
    <row r="2058" spans="1:14" outlineLevel="2" x14ac:dyDescent="0.2">
      <c r="A2058" t="s">
        <v>105</v>
      </c>
      <c r="B2058" t="s">
        <v>1258</v>
      </c>
      <c r="C2058" s="3" t="s">
        <v>1856</v>
      </c>
      <c r="D2058" t="s">
        <v>6</v>
      </c>
      <c r="E2058" s="102">
        <v>43552</v>
      </c>
      <c r="F2058" s="115">
        <v>230000</v>
      </c>
      <c r="G2058" s="31" t="s">
        <v>838</v>
      </c>
      <c r="H2058" s="129">
        <v>1</v>
      </c>
      <c r="I2058" s="129">
        <v>0</v>
      </c>
      <c r="J2058" s="31">
        <v>1</v>
      </c>
      <c r="K2058" s="117">
        <f t="shared" si="83"/>
        <v>1</v>
      </c>
      <c r="L2058" s="107">
        <v>0</v>
      </c>
      <c r="M2058" s="107">
        <v>0</v>
      </c>
      <c r="N2058" s="56" t="str">
        <f t="shared" si="84"/>
        <v>Re/Max Centex, REALTORS</v>
      </c>
    </row>
    <row r="2059" spans="1:14" outlineLevel="1" x14ac:dyDescent="0.2">
      <c r="A2059" s="29" t="s">
        <v>105</v>
      </c>
      <c r="C2059" s="3"/>
      <c r="E2059" s="102"/>
      <c r="F2059" s="115">
        <f>SUBTOTAL(9,F2055:F2058)</f>
        <v>879900</v>
      </c>
      <c r="G2059" s="31"/>
      <c r="H2059" s="129">
        <f>SUBTOTAL(9,H2055:H2058)</f>
        <v>4</v>
      </c>
      <c r="I2059" s="129">
        <f>SUBTOTAL(9,I2055:I2058)</f>
        <v>0</v>
      </c>
      <c r="J2059" s="31">
        <f>SUBTOTAL(9,J2055:J2058)</f>
        <v>4</v>
      </c>
      <c r="K2059" s="117">
        <f t="shared" si="83"/>
        <v>1</v>
      </c>
      <c r="L2059" s="107">
        <f>SUBTOTAL(9,L2055:L2058)</f>
        <v>0</v>
      </c>
      <c r="M2059" s="107">
        <f>SUBTOTAL(9,M2055:M2058)</f>
        <v>0</v>
      </c>
      <c r="N2059" s="56" t="str">
        <f t="shared" si="84"/>
        <v>Re/Max Centex, REALTORS</v>
      </c>
    </row>
    <row r="2060" spans="1:14" outlineLevel="2" x14ac:dyDescent="0.2">
      <c r="A2060" t="s">
        <v>1250</v>
      </c>
      <c r="B2060" t="s">
        <v>1851</v>
      </c>
      <c r="C2060" s="3" t="s">
        <v>2422</v>
      </c>
      <c r="D2060" t="s">
        <v>216</v>
      </c>
      <c r="E2060" s="102">
        <v>43518</v>
      </c>
      <c r="F2060" s="115">
        <v>199000</v>
      </c>
      <c r="G2060" s="31" t="s">
        <v>838</v>
      </c>
      <c r="H2060" s="129">
        <v>1</v>
      </c>
      <c r="I2060" s="129">
        <v>0</v>
      </c>
      <c r="J2060" s="31">
        <v>1</v>
      </c>
      <c r="K2060" s="117">
        <f t="shared" si="83"/>
        <v>1</v>
      </c>
      <c r="L2060" s="107">
        <v>1</v>
      </c>
      <c r="M2060" s="107">
        <v>0</v>
      </c>
      <c r="N2060" s="56" t="str">
        <f t="shared" si="84"/>
        <v>Bluebonnet Properties Inc.</v>
      </c>
    </row>
    <row r="2061" spans="1:14" outlineLevel="2" x14ac:dyDescent="0.2">
      <c r="A2061" t="s">
        <v>1250</v>
      </c>
      <c r="B2061" t="s">
        <v>1851</v>
      </c>
      <c r="C2061" s="3" t="s">
        <v>2644</v>
      </c>
      <c r="D2061" t="s">
        <v>6</v>
      </c>
      <c r="E2061" s="102">
        <v>43544</v>
      </c>
      <c r="F2061" s="115">
        <v>124000</v>
      </c>
      <c r="G2061" s="31" t="s">
        <v>838</v>
      </c>
      <c r="H2061" s="129">
        <v>1</v>
      </c>
      <c r="I2061" s="129">
        <v>0</v>
      </c>
      <c r="J2061" s="31">
        <v>1</v>
      </c>
      <c r="K2061" s="117">
        <f t="shared" si="83"/>
        <v>1</v>
      </c>
      <c r="L2061" s="107">
        <v>1</v>
      </c>
      <c r="M2061" s="107">
        <v>0</v>
      </c>
      <c r="N2061" s="56" t="str">
        <f t="shared" si="84"/>
        <v>Bluebonnet Properties Inc.</v>
      </c>
    </row>
    <row r="2062" spans="1:14" outlineLevel="2" x14ac:dyDescent="0.2">
      <c r="A2062" t="s">
        <v>1250</v>
      </c>
      <c r="B2062" t="s">
        <v>1851</v>
      </c>
      <c r="C2062" s="3" t="s">
        <v>3202</v>
      </c>
      <c r="D2062" t="s">
        <v>6</v>
      </c>
      <c r="E2062" s="102">
        <v>43602</v>
      </c>
      <c r="F2062" s="115">
        <v>56000</v>
      </c>
      <c r="G2062" s="31" t="s">
        <v>838</v>
      </c>
      <c r="H2062" s="129">
        <v>1</v>
      </c>
      <c r="I2062" s="129">
        <v>0</v>
      </c>
      <c r="J2062" s="31">
        <v>1</v>
      </c>
      <c r="K2062" s="117">
        <f t="shared" si="83"/>
        <v>1</v>
      </c>
      <c r="L2062" s="107">
        <v>1</v>
      </c>
      <c r="M2062" s="107">
        <v>0</v>
      </c>
      <c r="N2062" s="56" t="str">
        <f t="shared" si="84"/>
        <v>Bluebonnet Properties Inc.</v>
      </c>
    </row>
    <row r="2063" spans="1:14" outlineLevel="2" x14ac:dyDescent="0.2">
      <c r="A2063" t="s">
        <v>1250</v>
      </c>
      <c r="B2063" t="s">
        <v>1851</v>
      </c>
      <c r="C2063" s="3" t="s">
        <v>3144</v>
      </c>
      <c r="D2063" t="s">
        <v>6</v>
      </c>
      <c r="E2063" s="102">
        <v>43598</v>
      </c>
      <c r="F2063" s="115">
        <v>144000</v>
      </c>
      <c r="G2063" s="31">
        <v>20190912</v>
      </c>
      <c r="H2063" s="129">
        <v>1</v>
      </c>
      <c r="I2063" s="129">
        <v>1</v>
      </c>
      <c r="J2063" s="31">
        <v>1</v>
      </c>
      <c r="K2063" s="117">
        <f t="shared" si="83"/>
        <v>1</v>
      </c>
      <c r="L2063" s="107">
        <v>0</v>
      </c>
      <c r="M2063" s="107">
        <v>0</v>
      </c>
      <c r="N2063" s="56" t="str">
        <f t="shared" si="84"/>
        <v>Bluebonnet Properties Inc.</v>
      </c>
    </row>
    <row r="2064" spans="1:14" outlineLevel="2" x14ac:dyDescent="0.2">
      <c r="A2064" t="s">
        <v>1250</v>
      </c>
      <c r="B2064" t="s">
        <v>1851</v>
      </c>
      <c r="C2064" t="s">
        <v>2120</v>
      </c>
      <c r="D2064" t="s">
        <v>6</v>
      </c>
      <c r="E2064" s="3">
        <v>43472</v>
      </c>
      <c r="F2064" s="115">
        <v>91000</v>
      </c>
      <c r="G2064" s="17" t="s">
        <v>838</v>
      </c>
      <c r="H2064" s="129">
        <v>1</v>
      </c>
      <c r="I2064" s="129">
        <v>0</v>
      </c>
      <c r="J2064" s="31">
        <v>0</v>
      </c>
      <c r="K2064" s="117">
        <f t="shared" si="83"/>
        <v>0</v>
      </c>
      <c r="L2064" s="107">
        <v>0</v>
      </c>
      <c r="M2064" s="107">
        <v>0</v>
      </c>
      <c r="N2064" s="56" t="str">
        <f t="shared" si="84"/>
        <v>Bluebonnet Properties Inc.</v>
      </c>
    </row>
    <row r="2065" spans="1:14" outlineLevel="1" x14ac:dyDescent="0.2">
      <c r="A2065" s="29" t="s">
        <v>1250</v>
      </c>
      <c r="F2065" s="115">
        <f>SUBTOTAL(9,F2060:F2064)</f>
        <v>614000</v>
      </c>
      <c r="G2065" s="17"/>
      <c r="H2065" s="129">
        <f>SUBTOTAL(9,H2060:H2064)</f>
        <v>5</v>
      </c>
      <c r="I2065" s="129">
        <f>SUBTOTAL(9,I2060:I2064)</f>
        <v>1</v>
      </c>
      <c r="J2065" s="31">
        <f>SUBTOTAL(9,J2060:J2064)</f>
        <v>4</v>
      </c>
      <c r="K2065" s="117">
        <f t="shared" si="83"/>
        <v>0.8</v>
      </c>
      <c r="L2065" s="107">
        <f>SUBTOTAL(9,L2060:L2064)</f>
        <v>3</v>
      </c>
      <c r="M2065" s="107">
        <f>SUBTOTAL(9,M2060:M2064)</f>
        <v>0</v>
      </c>
      <c r="N2065" s="56" t="str">
        <f t="shared" si="84"/>
        <v>Bluebonnet Properties Inc.</v>
      </c>
    </row>
    <row r="2066" spans="1:14" outlineLevel="2" x14ac:dyDescent="0.2">
      <c r="A2066" t="s">
        <v>1109</v>
      </c>
      <c r="B2066" t="s">
        <v>1842</v>
      </c>
      <c r="C2066" s="3" t="s">
        <v>2971</v>
      </c>
      <c r="D2066" t="s">
        <v>6</v>
      </c>
      <c r="E2066" s="102">
        <v>43581</v>
      </c>
      <c r="F2066" s="115">
        <v>183000</v>
      </c>
      <c r="G2066" s="31">
        <v>20190575</v>
      </c>
      <c r="H2066" s="129">
        <v>1</v>
      </c>
      <c r="I2066" s="129">
        <v>1</v>
      </c>
      <c r="J2066" s="31">
        <v>1</v>
      </c>
      <c r="K2066" s="117">
        <f t="shared" si="83"/>
        <v>1</v>
      </c>
      <c r="L2066" s="107">
        <v>0</v>
      </c>
      <c r="M2066" s="107">
        <v>0</v>
      </c>
      <c r="N2066" s="56" t="str">
        <f t="shared" si="84"/>
        <v>Coldwell Banker Apex, REALTORS</v>
      </c>
    </row>
    <row r="2067" spans="1:14" outlineLevel="2" x14ac:dyDescent="0.2">
      <c r="A2067" t="s">
        <v>1109</v>
      </c>
      <c r="B2067" t="s">
        <v>1842</v>
      </c>
      <c r="C2067" t="s">
        <v>2832</v>
      </c>
      <c r="D2067" t="s">
        <v>6</v>
      </c>
      <c r="E2067" s="3">
        <v>43565</v>
      </c>
      <c r="F2067" s="115">
        <v>108500</v>
      </c>
      <c r="G2067" s="34">
        <v>20190239</v>
      </c>
      <c r="H2067" s="31">
        <v>1</v>
      </c>
      <c r="I2067" s="31">
        <v>1</v>
      </c>
      <c r="J2067" s="31">
        <v>0</v>
      </c>
      <c r="K2067" s="117">
        <f t="shared" si="83"/>
        <v>0</v>
      </c>
      <c r="L2067" s="107">
        <v>0</v>
      </c>
      <c r="M2067" s="107">
        <v>0</v>
      </c>
      <c r="N2067" s="56" t="str">
        <f t="shared" si="84"/>
        <v>Coldwell Banker Apex, REALTORS</v>
      </c>
    </row>
    <row r="2068" spans="1:14" outlineLevel="2" x14ac:dyDescent="0.2">
      <c r="A2068" t="s">
        <v>1109</v>
      </c>
      <c r="B2068" t="s">
        <v>1842</v>
      </c>
      <c r="C2068" t="s">
        <v>2784</v>
      </c>
      <c r="D2068" t="s">
        <v>1249</v>
      </c>
      <c r="E2068" s="3">
        <v>43558</v>
      </c>
      <c r="F2068" s="115">
        <v>185000</v>
      </c>
      <c r="G2068" s="34">
        <v>20190402</v>
      </c>
      <c r="H2068" s="31">
        <v>1</v>
      </c>
      <c r="I2068" s="31">
        <v>1</v>
      </c>
      <c r="J2068" s="31">
        <v>0</v>
      </c>
      <c r="K2068" s="117">
        <f t="shared" si="83"/>
        <v>0</v>
      </c>
      <c r="L2068" s="107">
        <v>0</v>
      </c>
      <c r="M2068" s="107">
        <v>0</v>
      </c>
      <c r="N2068" s="56" t="str">
        <f t="shared" si="84"/>
        <v>Coldwell Banker Apex, REALTORS</v>
      </c>
    </row>
    <row r="2069" spans="1:14" outlineLevel="2" x14ac:dyDescent="0.2">
      <c r="A2069" t="s">
        <v>1109</v>
      </c>
      <c r="B2069" t="s">
        <v>1842</v>
      </c>
      <c r="C2069" t="s">
        <v>3016</v>
      </c>
      <c r="D2069" t="s">
        <v>7</v>
      </c>
      <c r="E2069" s="3">
        <v>43585</v>
      </c>
      <c r="F2069" s="115">
        <v>212900</v>
      </c>
      <c r="G2069" s="34" t="s">
        <v>838</v>
      </c>
      <c r="H2069" s="31">
        <v>1</v>
      </c>
      <c r="I2069" s="31">
        <v>0</v>
      </c>
      <c r="J2069" s="31">
        <v>0</v>
      </c>
      <c r="K2069" s="117">
        <f t="shared" si="83"/>
        <v>0</v>
      </c>
      <c r="L2069" s="107">
        <v>0</v>
      </c>
      <c r="M2069" s="107">
        <v>0</v>
      </c>
      <c r="N2069" s="56" t="str">
        <f t="shared" si="84"/>
        <v>Coldwell Banker Apex, REALTORS</v>
      </c>
    </row>
    <row r="2070" spans="1:14" outlineLevel="1" x14ac:dyDescent="0.2">
      <c r="A2070" s="29" t="s">
        <v>1109</v>
      </c>
      <c r="F2070" s="115">
        <f>SUBTOTAL(9,F2066:F2069)</f>
        <v>689400</v>
      </c>
      <c r="H2070" s="31">
        <f>SUBTOTAL(9,H2066:H2069)</f>
        <v>4</v>
      </c>
      <c r="I2070" s="31">
        <f>SUBTOTAL(9,I2066:I2069)</f>
        <v>3</v>
      </c>
      <c r="J2070" s="31">
        <f>SUBTOTAL(9,J2066:J2069)</f>
        <v>1</v>
      </c>
      <c r="K2070" s="117">
        <f t="shared" si="83"/>
        <v>0.25</v>
      </c>
      <c r="L2070" s="107">
        <f>SUBTOTAL(9,L2066:L2069)</f>
        <v>0</v>
      </c>
      <c r="M2070" s="107">
        <f>SUBTOTAL(9,M2066:M2069)</f>
        <v>0</v>
      </c>
      <c r="N2070" s="56" t="str">
        <f t="shared" si="84"/>
        <v>Coldwell Banker Apex, REALTORS</v>
      </c>
    </row>
    <row r="2071" spans="1:14" outlineLevel="2" x14ac:dyDescent="0.2">
      <c r="A2071" t="s">
        <v>310</v>
      </c>
      <c r="B2071" t="s">
        <v>1923</v>
      </c>
      <c r="C2071" t="s">
        <v>2585</v>
      </c>
      <c r="D2071" t="s">
        <v>6</v>
      </c>
      <c r="E2071" s="3">
        <v>43536</v>
      </c>
      <c r="F2071" s="115">
        <v>306900</v>
      </c>
      <c r="G2071" s="34">
        <v>20190338</v>
      </c>
      <c r="H2071" s="31">
        <v>1</v>
      </c>
      <c r="I2071" s="31">
        <v>1</v>
      </c>
      <c r="J2071" s="31">
        <v>0</v>
      </c>
      <c r="K2071" s="117">
        <f t="shared" si="83"/>
        <v>0</v>
      </c>
      <c r="L2071" s="107">
        <v>0</v>
      </c>
      <c r="M2071" s="107">
        <v>0</v>
      </c>
      <c r="N2071" s="56" t="str">
        <f t="shared" si="84"/>
        <v>Fireside Realtors</v>
      </c>
    </row>
    <row r="2072" spans="1:14" outlineLevel="1" x14ac:dyDescent="0.2">
      <c r="A2072" s="29" t="s">
        <v>310</v>
      </c>
      <c r="F2072" s="115">
        <f>SUBTOTAL(9,F2071:F2071)</f>
        <v>306900</v>
      </c>
      <c r="H2072" s="31">
        <f>SUBTOTAL(9,H2071:H2071)</f>
        <v>1</v>
      </c>
      <c r="I2072" s="31">
        <f>SUBTOTAL(9,I2071:I2071)</f>
        <v>1</v>
      </c>
      <c r="J2072" s="31">
        <f>SUBTOTAL(9,J2071:J2071)</f>
        <v>0</v>
      </c>
      <c r="K2072" s="117">
        <f t="shared" si="83"/>
        <v>0</v>
      </c>
      <c r="L2072" s="107">
        <f>SUBTOTAL(9,L2071:L2071)</f>
        <v>0</v>
      </c>
      <c r="M2072" s="107">
        <f>SUBTOTAL(9,M2071:M2071)</f>
        <v>0</v>
      </c>
      <c r="N2072" s="56" t="str">
        <f t="shared" si="84"/>
        <v>Fireside Realtors</v>
      </c>
    </row>
    <row r="2073" spans="1:14" outlineLevel="2" x14ac:dyDescent="0.2">
      <c r="A2073" t="s">
        <v>212</v>
      </c>
      <c r="B2073" t="s">
        <v>1475</v>
      </c>
      <c r="C2073" s="3" t="s">
        <v>2221</v>
      </c>
      <c r="D2073" t="s">
        <v>123</v>
      </c>
      <c r="E2073" s="102">
        <v>43490</v>
      </c>
      <c r="F2073" s="115">
        <v>184900</v>
      </c>
      <c r="G2073" s="31" t="s">
        <v>838</v>
      </c>
      <c r="H2073" s="129">
        <v>1</v>
      </c>
      <c r="I2073" s="129">
        <v>0</v>
      </c>
      <c r="J2073" s="31">
        <v>1</v>
      </c>
      <c r="K2073" s="117">
        <f t="shared" si="83"/>
        <v>1</v>
      </c>
      <c r="L2073" s="107">
        <v>0</v>
      </c>
      <c r="M2073" s="107">
        <v>0</v>
      </c>
      <c r="N2073" s="56" t="str">
        <f t="shared" si="84"/>
        <v>ERA Courtyard Real Estate</v>
      </c>
    </row>
    <row r="2074" spans="1:14" outlineLevel="2" x14ac:dyDescent="0.2">
      <c r="A2074" t="s">
        <v>212</v>
      </c>
      <c r="B2074" t="s">
        <v>1475</v>
      </c>
      <c r="C2074" s="3" t="s">
        <v>2587</v>
      </c>
      <c r="D2074" t="s">
        <v>6</v>
      </c>
      <c r="E2074" s="102">
        <v>43537</v>
      </c>
      <c r="F2074" s="115">
        <v>134000</v>
      </c>
      <c r="G2074" s="31" t="s">
        <v>838</v>
      </c>
      <c r="H2074" s="129">
        <v>1</v>
      </c>
      <c r="I2074" s="129">
        <v>0</v>
      </c>
      <c r="J2074" s="31">
        <v>1</v>
      </c>
      <c r="K2074" s="117">
        <f t="shared" si="83"/>
        <v>1</v>
      </c>
      <c r="L2074" s="107">
        <v>0</v>
      </c>
      <c r="M2074" s="107">
        <v>0</v>
      </c>
      <c r="N2074" s="56" t="str">
        <f t="shared" si="84"/>
        <v>ERA Courtyard Real Estate</v>
      </c>
    </row>
    <row r="2075" spans="1:14" outlineLevel="2" x14ac:dyDescent="0.2">
      <c r="A2075" t="s">
        <v>212</v>
      </c>
      <c r="B2075" t="s">
        <v>1475</v>
      </c>
      <c r="C2075" s="3" t="s">
        <v>3053</v>
      </c>
      <c r="D2075" t="s">
        <v>1249</v>
      </c>
      <c r="E2075" s="102">
        <v>43588</v>
      </c>
      <c r="F2075" s="115">
        <v>494900</v>
      </c>
      <c r="G2075" s="31" t="s">
        <v>838</v>
      </c>
      <c r="H2075" s="129">
        <v>1</v>
      </c>
      <c r="I2075" s="129">
        <v>0</v>
      </c>
      <c r="J2075" s="31">
        <v>1</v>
      </c>
      <c r="K2075" s="117">
        <f t="shared" si="83"/>
        <v>1</v>
      </c>
      <c r="L2075" s="107">
        <v>0</v>
      </c>
      <c r="M2075" s="107">
        <v>0</v>
      </c>
      <c r="N2075" s="56" t="str">
        <f t="shared" si="84"/>
        <v>ERA Courtyard Real Estate</v>
      </c>
    </row>
    <row r="2076" spans="1:14" outlineLevel="2" x14ac:dyDescent="0.2">
      <c r="A2076" t="s">
        <v>212</v>
      </c>
      <c r="B2076" t="s">
        <v>1475</v>
      </c>
      <c r="C2076" s="3" t="s">
        <v>3217</v>
      </c>
      <c r="D2076" t="s">
        <v>65</v>
      </c>
      <c r="E2076" s="102">
        <v>43605</v>
      </c>
      <c r="F2076" s="115">
        <v>102000</v>
      </c>
      <c r="G2076" s="31">
        <v>20190571</v>
      </c>
      <c r="H2076" s="129">
        <v>1</v>
      </c>
      <c r="I2076" s="129">
        <v>1</v>
      </c>
      <c r="J2076" s="31">
        <v>1</v>
      </c>
      <c r="K2076" s="117">
        <f t="shared" si="83"/>
        <v>1</v>
      </c>
      <c r="L2076" s="107">
        <v>0</v>
      </c>
      <c r="M2076" s="107">
        <v>0</v>
      </c>
      <c r="N2076" s="56" t="str">
        <f t="shared" si="84"/>
        <v>ERA Courtyard Real Estate</v>
      </c>
    </row>
    <row r="2077" spans="1:14" outlineLevel="2" x14ac:dyDescent="0.2">
      <c r="A2077" t="s">
        <v>212</v>
      </c>
      <c r="B2077" t="s">
        <v>1475</v>
      </c>
      <c r="C2077" t="s">
        <v>2811</v>
      </c>
      <c r="D2077" t="s">
        <v>6</v>
      </c>
      <c r="E2077" s="3">
        <v>43563</v>
      </c>
      <c r="F2077" s="115">
        <v>126000</v>
      </c>
      <c r="G2077" s="34" t="s">
        <v>838</v>
      </c>
      <c r="H2077" s="31">
        <v>1</v>
      </c>
      <c r="I2077" s="31">
        <v>0</v>
      </c>
      <c r="J2077" s="31">
        <v>0</v>
      </c>
      <c r="K2077" s="117">
        <f t="shared" si="83"/>
        <v>0</v>
      </c>
      <c r="L2077" s="107">
        <v>0</v>
      </c>
      <c r="M2077" s="107">
        <v>0</v>
      </c>
      <c r="N2077" s="56" t="str">
        <f t="shared" si="84"/>
        <v>ERA Courtyard Real Estate</v>
      </c>
    </row>
    <row r="2078" spans="1:14" outlineLevel="2" x14ac:dyDescent="0.2">
      <c r="A2078" t="s">
        <v>212</v>
      </c>
      <c r="B2078" t="s">
        <v>1475</v>
      </c>
      <c r="C2078" t="s">
        <v>2208</v>
      </c>
      <c r="D2078" t="s">
        <v>216</v>
      </c>
      <c r="E2078" s="3">
        <v>43488</v>
      </c>
      <c r="F2078" s="115">
        <v>164000</v>
      </c>
      <c r="G2078" s="34" t="s">
        <v>838</v>
      </c>
      <c r="H2078" s="31">
        <v>1</v>
      </c>
      <c r="I2078" s="31">
        <v>0</v>
      </c>
      <c r="J2078" s="31">
        <v>0</v>
      </c>
      <c r="K2078" s="117">
        <f t="shared" si="83"/>
        <v>0</v>
      </c>
      <c r="L2078" s="107">
        <v>0</v>
      </c>
      <c r="M2078" s="107">
        <v>0</v>
      </c>
      <c r="N2078" s="56" t="str">
        <f t="shared" si="84"/>
        <v>ERA Courtyard Real Estate</v>
      </c>
    </row>
    <row r="2079" spans="1:14" outlineLevel="1" x14ac:dyDescent="0.2">
      <c r="A2079" s="29" t="s">
        <v>212</v>
      </c>
      <c r="F2079" s="115">
        <f>SUBTOTAL(9,F2073:F2078)</f>
        <v>1205800</v>
      </c>
      <c r="H2079" s="31">
        <f>SUBTOTAL(9,H2073:H2078)</f>
        <v>6</v>
      </c>
      <c r="I2079" s="31">
        <f>SUBTOTAL(9,I2073:I2078)</f>
        <v>1</v>
      </c>
      <c r="J2079" s="31">
        <f>SUBTOTAL(9,J2073:J2078)</f>
        <v>4</v>
      </c>
      <c r="K2079" s="117">
        <f t="shared" si="83"/>
        <v>0.66666666666666663</v>
      </c>
      <c r="L2079" s="107">
        <f>SUBTOTAL(9,L2073:L2078)</f>
        <v>0</v>
      </c>
      <c r="M2079" s="107">
        <f>SUBTOTAL(9,M2073:M2078)</f>
        <v>0</v>
      </c>
      <c r="N2079" s="56" t="str">
        <f t="shared" si="84"/>
        <v>ERA Courtyard Real Estate</v>
      </c>
    </row>
    <row r="2080" spans="1:14" outlineLevel="2" x14ac:dyDescent="0.2">
      <c r="A2080" t="s">
        <v>2397</v>
      </c>
      <c r="B2080" t="s">
        <v>2069</v>
      </c>
      <c r="C2080" s="3" t="s">
        <v>2398</v>
      </c>
      <c r="D2080" t="s">
        <v>6</v>
      </c>
      <c r="E2080" s="102">
        <v>43516</v>
      </c>
      <c r="F2080" s="115">
        <v>157000</v>
      </c>
      <c r="G2080" s="31" t="s">
        <v>838</v>
      </c>
      <c r="H2080" s="129">
        <v>1</v>
      </c>
      <c r="I2080" s="129">
        <v>0</v>
      </c>
      <c r="J2080" s="31">
        <v>1</v>
      </c>
      <c r="K2080" s="117">
        <f t="shared" si="83"/>
        <v>1</v>
      </c>
      <c r="L2080" s="107">
        <v>0</v>
      </c>
      <c r="M2080" s="107">
        <v>0</v>
      </c>
      <c r="N2080" s="56" t="str">
        <f t="shared" si="84"/>
        <v>RE/MAX Family</v>
      </c>
    </row>
    <row r="2081" spans="1:14" outlineLevel="1" x14ac:dyDescent="0.2">
      <c r="A2081" s="29" t="s">
        <v>2397</v>
      </c>
      <c r="C2081" s="3"/>
      <c r="E2081" s="102"/>
      <c r="F2081" s="115">
        <f>SUBTOTAL(9,F2080:F2080)</f>
        <v>157000</v>
      </c>
      <c r="G2081" s="31"/>
      <c r="H2081" s="129">
        <f>SUBTOTAL(9,H2080:H2080)</f>
        <v>1</v>
      </c>
      <c r="I2081" s="129">
        <f>SUBTOTAL(9,I2080:I2080)</f>
        <v>0</v>
      </c>
      <c r="J2081" s="31">
        <f>SUBTOTAL(9,J2080:J2080)</f>
        <v>1</v>
      </c>
      <c r="K2081" s="117">
        <f t="shared" si="83"/>
        <v>1</v>
      </c>
      <c r="L2081" s="107">
        <f>SUBTOTAL(9,L2080:L2080)</f>
        <v>0</v>
      </c>
      <c r="M2081" s="107">
        <f>SUBTOTAL(9,M2080:M2080)</f>
        <v>0</v>
      </c>
      <c r="N2081" s="56" t="str">
        <f t="shared" si="84"/>
        <v>RE/MAX Family</v>
      </c>
    </row>
    <row r="2082" spans="1:14" outlineLevel="2" x14ac:dyDescent="0.2">
      <c r="A2082" t="s">
        <v>265</v>
      </c>
      <c r="B2082" t="s">
        <v>1840</v>
      </c>
      <c r="C2082" s="3" t="s">
        <v>2829</v>
      </c>
      <c r="D2082" t="s">
        <v>6</v>
      </c>
      <c r="E2082" s="102">
        <v>43564</v>
      </c>
      <c r="F2082" s="115">
        <v>35000</v>
      </c>
      <c r="G2082" s="31" t="s">
        <v>838</v>
      </c>
      <c r="H2082" s="129">
        <v>1</v>
      </c>
      <c r="I2082" s="129">
        <v>0</v>
      </c>
      <c r="J2082" s="31">
        <v>1</v>
      </c>
      <c r="K2082" s="117">
        <f t="shared" si="83"/>
        <v>1</v>
      </c>
      <c r="L2082" s="107">
        <v>0</v>
      </c>
      <c r="M2082" s="107">
        <v>0</v>
      </c>
      <c r="N2082" s="56" t="str">
        <f t="shared" si="84"/>
        <v>Kelly, Realtors</v>
      </c>
    </row>
    <row r="2083" spans="1:14" outlineLevel="1" x14ac:dyDescent="0.2">
      <c r="A2083" s="29" t="s">
        <v>265</v>
      </c>
      <c r="C2083" s="3"/>
      <c r="E2083" s="102"/>
      <c r="F2083" s="115">
        <f>SUBTOTAL(9,F2082:F2082)</f>
        <v>35000</v>
      </c>
      <c r="G2083" s="31"/>
      <c r="H2083" s="129">
        <f>SUBTOTAL(9,H2082:H2082)</f>
        <v>1</v>
      </c>
      <c r="I2083" s="129">
        <f>SUBTOTAL(9,I2082:I2082)</f>
        <v>0</v>
      </c>
      <c r="J2083" s="31">
        <f>SUBTOTAL(9,J2082:J2082)</f>
        <v>1</v>
      </c>
      <c r="K2083" s="117">
        <f t="shared" si="83"/>
        <v>1</v>
      </c>
      <c r="L2083" s="107">
        <f>SUBTOTAL(9,L2082:L2082)</f>
        <v>0</v>
      </c>
      <c r="M2083" s="107">
        <f>SUBTOTAL(9,M2082:M2082)</f>
        <v>0</v>
      </c>
      <c r="N2083" s="56" t="str">
        <f t="shared" si="84"/>
        <v>Kelly, Realtors</v>
      </c>
    </row>
    <row r="2084" spans="1:14" outlineLevel="2" x14ac:dyDescent="0.2">
      <c r="A2084" t="s">
        <v>104</v>
      </c>
      <c r="B2084" t="s">
        <v>1529</v>
      </c>
      <c r="C2084" s="3" t="s">
        <v>3352</v>
      </c>
      <c r="D2084" t="s">
        <v>121</v>
      </c>
      <c r="E2084" s="102">
        <v>43616</v>
      </c>
      <c r="F2084" s="115">
        <v>130000</v>
      </c>
      <c r="G2084" s="31" t="s">
        <v>838</v>
      </c>
      <c r="H2084" s="129">
        <v>1</v>
      </c>
      <c r="I2084" s="129">
        <v>0</v>
      </c>
      <c r="J2084" s="31">
        <v>1</v>
      </c>
      <c r="K2084" s="117">
        <f t="shared" si="83"/>
        <v>1</v>
      </c>
      <c r="L2084" s="107">
        <v>0</v>
      </c>
      <c r="M2084" s="107">
        <v>0</v>
      </c>
      <c r="N2084" s="56" t="str">
        <f t="shared" si="84"/>
        <v>Local Life Realty</v>
      </c>
    </row>
    <row r="2085" spans="1:14" outlineLevel="2" x14ac:dyDescent="0.2">
      <c r="A2085" t="s">
        <v>104</v>
      </c>
      <c r="B2085" t="s">
        <v>1529</v>
      </c>
      <c r="C2085" s="3" t="s">
        <v>2686</v>
      </c>
      <c r="D2085" t="s">
        <v>6</v>
      </c>
      <c r="E2085" s="102">
        <v>43549</v>
      </c>
      <c r="F2085" s="115">
        <v>157200</v>
      </c>
      <c r="G2085" s="31" t="s">
        <v>838</v>
      </c>
      <c r="H2085" s="129">
        <v>1</v>
      </c>
      <c r="I2085" s="129">
        <v>0</v>
      </c>
      <c r="J2085" s="31">
        <v>1</v>
      </c>
      <c r="K2085" s="117">
        <f t="shared" si="83"/>
        <v>1</v>
      </c>
      <c r="L2085" s="107">
        <v>0</v>
      </c>
      <c r="M2085" s="107">
        <v>0</v>
      </c>
      <c r="N2085" s="56" t="str">
        <f t="shared" si="84"/>
        <v>Local Life Realty</v>
      </c>
    </row>
    <row r="2086" spans="1:14" outlineLevel="2" x14ac:dyDescent="0.2">
      <c r="A2086" t="s">
        <v>104</v>
      </c>
      <c r="B2086" t="s">
        <v>1529</v>
      </c>
      <c r="C2086" t="s">
        <v>2973</v>
      </c>
      <c r="D2086" t="s">
        <v>11</v>
      </c>
      <c r="E2086" s="3">
        <v>43581</v>
      </c>
      <c r="F2086" s="115">
        <v>120000</v>
      </c>
      <c r="G2086" s="34" t="s">
        <v>838</v>
      </c>
      <c r="H2086" s="31">
        <v>1</v>
      </c>
      <c r="I2086" s="31">
        <v>0</v>
      </c>
      <c r="J2086" s="31">
        <v>0</v>
      </c>
      <c r="K2086" s="117">
        <f t="shared" si="83"/>
        <v>0</v>
      </c>
      <c r="L2086" s="107">
        <v>0</v>
      </c>
      <c r="M2086" s="107">
        <v>0</v>
      </c>
      <c r="N2086" s="56" t="str">
        <f t="shared" si="84"/>
        <v>Local Life Realty</v>
      </c>
    </row>
    <row r="2087" spans="1:14" outlineLevel="1" x14ac:dyDescent="0.2">
      <c r="A2087" s="29" t="s">
        <v>104</v>
      </c>
      <c r="F2087" s="115">
        <f>SUBTOTAL(9,F2084:F2086)</f>
        <v>407200</v>
      </c>
      <c r="H2087" s="31">
        <f>SUBTOTAL(9,H2084:H2086)</f>
        <v>3</v>
      </c>
      <c r="I2087" s="31">
        <f>SUBTOTAL(9,I2084:I2086)</f>
        <v>0</v>
      </c>
      <c r="J2087" s="31">
        <f>SUBTOTAL(9,J2084:J2086)</f>
        <v>2</v>
      </c>
      <c r="K2087" s="117">
        <f t="shared" si="83"/>
        <v>0.66666666666666663</v>
      </c>
      <c r="L2087" s="107">
        <f>SUBTOTAL(9,L2084:L2086)</f>
        <v>0</v>
      </c>
      <c r="M2087" s="107">
        <f>SUBTOTAL(9,M2084:M2086)</f>
        <v>0</v>
      </c>
      <c r="N2087" s="56" t="str">
        <f t="shared" si="84"/>
        <v>Local Life Realty</v>
      </c>
    </row>
    <row r="2088" spans="1:14" outlineLevel="2" x14ac:dyDescent="0.2">
      <c r="A2088" t="s">
        <v>527</v>
      </c>
      <c r="B2088" t="s">
        <v>718</v>
      </c>
      <c r="C2088" s="3" t="s">
        <v>3001</v>
      </c>
      <c r="D2088" t="s">
        <v>1092</v>
      </c>
      <c r="E2088" s="102">
        <v>43584</v>
      </c>
      <c r="F2088" s="115">
        <v>29000</v>
      </c>
      <c r="G2088" s="31" t="s">
        <v>838</v>
      </c>
      <c r="H2088" s="129">
        <v>1</v>
      </c>
      <c r="I2088" s="129">
        <v>0</v>
      </c>
      <c r="J2088" s="31">
        <v>1</v>
      </c>
      <c r="K2088" s="117">
        <f t="shared" si="83"/>
        <v>1</v>
      </c>
      <c r="L2088" s="107">
        <v>0</v>
      </c>
      <c r="M2088" s="107">
        <v>0</v>
      </c>
      <c r="N2088" s="56" t="str">
        <f t="shared" si="84"/>
        <v>Heritage Real Estate</v>
      </c>
    </row>
    <row r="2089" spans="1:14" outlineLevel="2" x14ac:dyDescent="0.2">
      <c r="A2089" t="s">
        <v>527</v>
      </c>
      <c r="B2089" t="s">
        <v>718</v>
      </c>
      <c r="C2089" s="3" t="s">
        <v>2781</v>
      </c>
      <c r="D2089" t="s">
        <v>215</v>
      </c>
      <c r="E2089" s="102">
        <v>43558</v>
      </c>
      <c r="F2089" s="115">
        <v>195000</v>
      </c>
      <c r="G2089" s="31" t="s">
        <v>838</v>
      </c>
      <c r="H2089" s="129">
        <v>1</v>
      </c>
      <c r="I2089" s="129">
        <v>0</v>
      </c>
      <c r="J2089" s="31">
        <v>1</v>
      </c>
      <c r="K2089" s="117">
        <f t="shared" si="83"/>
        <v>1</v>
      </c>
      <c r="L2089" s="107">
        <v>1</v>
      </c>
      <c r="M2089" s="107">
        <v>0</v>
      </c>
      <c r="N2089" s="56" t="str">
        <f t="shared" si="84"/>
        <v>Heritage Real Estate</v>
      </c>
    </row>
    <row r="2090" spans="1:14" outlineLevel="1" x14ac:dyDescent="0.2">
      <c r="A2090" s="29" t="s">
        <v>527</v>
      </c>
      <c r="C2090" s="3"/>
      <c r="E2090" s="102"/>
      <c r="F2090" s="115">
        <f>SUBTOTAL(9,F2088:F2089)</f>
        <v>224000</v>
      </c>
      <c r="G2090" s="31"/>
      <c r="H2090" s="129">
        <f>SUBTOTAL(9,H2088:H2089)</f>
        <v>2</v>
      </c>
      <c r="I2090" s="129">
        <f>SUBTOTAL(9,I2088:I2089)</f>
        <v>0</v>
      </c>
      <c r="J2090" s="31">
        <f>SUBTOTAL(9,J2088:J2089)</f>
        <v>2</v>
      </c>
      <c r="K2090" s="117">
        <f t="shared" si="83"/>
        <v>1</v>
      </c>
      <c r="L2090" s="107">
        <f>SUBTOTAL(9,L2088:L2089)</f>
        <v>1</v>
      </c>
      <c r="M2090" s="107">
        <f>SUBTOTAL(9,M2088:M2089)</f>
        <v>0</v>
      </c>
      <c r="N2090" s="56" t="str">
        <f t="shared" si="84"/>
        <v>Heritage Real Estate</v>
      </c>
    </row>
    <row r="2091" spans="1:14" outlineLevel="2" x14ac:dyDescent="0.2">
      <c r="A2091" t="s">
        <v>2407</v>
      </c>
      <c r="B2091" t="s">
        <v>2086</v>
      </c>
      <c r="C2091" s="3" t="s">
        <v>2408</v>
      </c>
      <c r="D2091" t="s">
        <v>6</v>
      </c>
      <c r="E2091" s="102">
        <v>43517</v>
      </c>
      <c r="F2091" s="115">
        <v>143000</v>
      </c>
      <c r="G2091" s="31" t="s">
        <v>838</v>
      </c>
      <c r="H2091" s="129">
        <v>1</v>
      </c>
      <c r="I2091" s="129">
        <v>0</v>
      </c>
      <c r="J2091" s="31">
        <v>1</v>
      </c>
      <c r="K2091" s="117">
        <f t="shared" si="83"/>
        <v>1</v>
      </c>
      <c r="L2091" s="107">
        <v>1</v>
      </c>
      <c r="M2091" s="107">
        <v>0</v>
      </c>
      <c r="N2091" s="56" t="str">
        <f t="shared" si="84"/>
        <v>J R Grace Realty</v>
      </c>
    </row>
    <row r="2092" spans="1:14" outlineLevel="2" x14ac:dyDescent="0.2">
      <c r="A2092" t="s">
        <v>2407</v>
      </c>
      <c r="B2092" t="s">
        <v>2086</v>
      </c>
      <c r="C2092" s="3" t="s">
        <v>2468</v>
      </c>
      <c r="D2092" s="2" t="s">
        <v>6</v>
      </c>
      <c r="E2092" s="126">
        <v>43524</v>
      </c>
      <c r="F2092" s="127">
        <v>8400</v>
      </c>
      <c r="G2092" s="129" t="s">
        <v>838</v>
      </c>
      <c r="H2092" s="129">
        <v>1</v>
      </c>
      <c r="I2092" s="129">
        <v>0</v>
      </c>
      <c r="J2092" s="31">
        <v>0</v>
      </c>
      <c r="K2092" s="117">
        <f t="shared" si="83"/>
        <v>0</v>
      </c>
      <c r="L2092" s="107">
        <v>0</v>
      </c>
      <c r="M2092" s="107">
        <v>0</v>
      </c>
      <c r="N2092" s="56" t="str">
        <f t="shared" si="84"/>
        <v>J R Grace Realty</v>
      </c>
    </row>
    <row r="2093" spans="1:14" outlineLevel="2" x14ac:dyDescent="0.2">
      <c r="A2093" t="s">
        <v>2407</v>
      </c>
      <c r="B2093" t="s">
        <v>2086</v>
      </c>
      <c r="C2093" t="s">
        <v>2734</v>
      </c>
      <c r="D2093" t="s">
        <v>123</v>
      </c>
      <c r="E2093" s="3">
        <v>43553</v>
      </c>
      <c r="F2093" s="115">
        <v>174900</v>
      </c>
      <c r="G2093" s="34">
        <v>20190514</v>
      </c>
      <c r="H2093" s="31">
        <v>1</v>
      </c>
      <c r="I2093" s="31">
        <v>1</v>
      </c>
      <c r="J2093" s="31">
        <v>0</v>
      </c>
      <c r="K2093" s="117">
        <f t="shared" si="83"/>
        <v>0</v>
      </c>
      <c r="L2093" s="107">
        <v>0</v>
      </c>
      <c r="M2093" s="107">
        <v>0</v>
      </c>
      <c r="N2093" s="56" t="str">
        <f t="shared" si="84"/>
        <v>J R Grace Realty</v>
      </c>
    </row>
    <row r="2094" spans="1:14" outlineLevel="1" x14ac:dyDescent="0.2">
      <c r="A2094" s="29" t="s">
        <v>2407</v>
      </c>
      <c r="F2094" s="115">
        <f>SUBTOTAL(9,F2091:F2093)</f>
        <v>326300</v>
      </c>
      <c r="H2094" s="31">
        <f>SUBTOTAL(9,H2091:H2093)</f>
        <v>3</v>
      </c>
      <c r="I2094" s="31">
        <f>SUBTOTAL(9,I2091:I2093)</f>
        <v>1</v>
      </c>
      <c r="J2094" s="31">
        <f>SUBTOTAL(9,J2091:J2093)</f>
        <v>1</v>
      </c>
      <c r="K2094" s="117">
        <f t="shared" si="83"/>
        <v>0.33333333333333331</v>
      </c>
      <c r="L2094" s="107">
        <f>SUBTOTAL(9,L2091:L2093)</f>
        <v>1</v>
      </c>
      <c r="M2094" s="107">
        <f>SUBTOTAL(9,M2091:M2093)</f>
        <v>0</v>
      </c>
      <c r="N2094" s="56" t="str">
        <f t="shared" si="84"/>
        <v>J R Grace Realty</v>
      </c>
    </row>
    <row r="2095" spans="1:14" outlineLevel="2" x14ac:dyDescent="0.2">
      <c r="A2095" t="s">
        <v>2910</v>
      </c>
      <c r="B2095" t="s">
        <v>1969</v>
      </c>
      <c r="C2095" t="s">
        <v>2034</v>
      </c>
      <c r="D2095" t="s">
        <v>1249</v>
      </c>
      <c r="E2095" s="3">
        <v>43573</v>
      </c>
      <c r="F2095" s="115">
        <v>559000</v>
      </c>
      <c r="G2095" s="34" t="s">
        <v>838</v>
      </c>
      <c r="H2095" s="31">
        <v>1</v>
      </c>
      <c r="I2095" s="31">
        <v>0</v>
      </c>
      <c r="J2095" s="31">
        <v>0</v>
      </c>
      <c r="K2095" s="117">
        <f t="shared" si="83"/>
        <v>0</v>
      </c>
      <c r="L2095" s="107">
        <v>0</v>
      </c>
      <c r="M2095" s="107">
        <v>0</v>
      </c>
      <c r="N2095" s="56" t="str">
        <f t="shared" si="84"/>
        <v>Fathom Realty, LLC</v>
      </c>
    </row>
    <row r="2096" spans="1:14" outlineLevel="1" x14ac:dyDescent="0.2">
      <c r="A2096" s="29" t="s">
        <v>2910</v>
      </c>
      <c r="F2096" s="115">
        <f>SUBTOTAL(9,F2095:F2095)</f>
        <v>559000</v>
      </c>
      <c r="H2096" s="31">
        <f>SUBTOTAL(9,H2095:H2095)</f>
        <v>1</v>
      </c>
      <c r="I2096" s="31">
        <f>SUBTOTAL(9,I2095:I2095)</f>
        <v>0</v>
      </c>
      <c r="J2096" s="31">
        <f>SUBTOTAL(9,J2095:J2095)</f>
        <v>0</v>
      </c>
      <c r="K2096" s="117">
        <f t="shared" si="83"/>
        <v>0</v>
      </c>
      <c r="L2096" s="107">
        <f>SUBTOTAL(9,L2095:L2095)</f>
        <v>0</v>
      </c>
      <c r="M2096" s="107">
        <f>SUBTOTAL(9,M2095:M2095)</f>
        <v>0</v>
      </c>
      <c r="N2096" s="56" t="str">
        <f t="shared" si="84"/>
        <v>Fathom Realty, LLC</v>
      </c>
    </row>
    <row r="2097" spans="1:14" outlineLevel="2" x14ac:dyDescent="0.2">
      <c r="A2097" t="s">
        <v>1178</v>
      </c>
      <c r="B2097" t="s">
        <v>801</v>
      </c>
      <c r="C2097" s="3" t="s">
        <v>2168</v>
      </c>
      <c r="D2097" t="s">
        <v>730</v>
      </c>
      <c r="E2097" s="102">
        <v>43481</v>
      </c>
      <c r="F2097" s="115">
        <v>50000</v>
      </c>
      <c r="G2097" s="31" t="s">
        <v>838</v>
      </c>
      <c r="H2097" s="129">
        <v>1</v>
      </c>
      <c r="I2097" s="129">
        <v>0</v>
      </c>
      <c r="J2097" s="31">
        <v>1</v>
      </c>
      <c r="K2097" s="117">
        <f t="shared" si="83"/>
        <v>1</v>
      </c>
      <c r="L2097" s="107">
        <v>0</v>
      </c>
      <c r="M2097" s="107">
        <v>0</v>
      </c>
      <c r="N2097" s="56" t="str">
        <f t="shared" si="84"/>
        <v>Texas Farm &amp; Ranch Realty</v>
      </c>
    </row>
    <row r="2098" spans="1:14" outlineLevel="2" x14ac:dyDescent="0.2">
      <c r="A2098" t="s">
        <v>1178</v>
      </c>
      <c r="B2098" t="s">
        <v>801</v>
      </c>
      <c r="C2098" s="3" t="s">
        <v>3314</v>
      </c>
      <c r="D2098" t="s">
        <v>730</v>
      </c>
      <c r="E2098" s="102">
        <v>43614</v>
      </c>
      <c r="F2098" s="115">
        <v>50000</v>
      </c>
      <c r="G2098" s="31" t="s">
        <v>838</v>
      </c>
      <c r="H2098" s="129">
        <v>1</v>
      </c>
      <c r="I2098" s="129">
        <v>0</v>
      </c>
      <c r="J2098" s="31">
        <v>1</v>
      </c>
      <c r="K2098" s="117">
        <f t="shared" si="83"/>
        <v>1</v>
      </c>
      <c r="L2098" s="107">
        <v>1</v>
      </c>
      <c r="M2098" s="107">
        <v>0</v>
      </c>
      <c r="N2098" s="56" t="str">
        <f t="shared" si="84"/>
        <v>Texas Farm &amp; Ranch Realty</v>
      </c>
    </row>
    <row r="2099" spans="1:14" outlineLevel="1" x14ac:dyDescent="0.2">
      <c r="A2099" s="29" t="s">
        <v>1178</v>
      </c>
      <c r="C2099" s="3"/>
      <c r="E2099" s="102"/>
      <c r="F2099" s="115">
        <f>SUBTOTAL(9,F2097:F2098)</f>
        <v>100000</v>
      </c>
      <c r="G2099" s="31"/>
      <c r="H2099" s="129">
        <f>SUBTOTAL(9,H2097:H2098)</f>
        <v>2</v>
      </c>
      <c r="I2099" s="129">
        <f>SUBTOTAL(9,I2097:I2098)</f>
        <v>0</v>
      </c>
      <c r="J2099" s="31">
        <f>SUBTOTAL(9,J2097:J2098)</f>
        <v>2</v>
      </c>
      <c r="K2099" s="117">
        <f t="shared" si="83"/>
        <v>1</v>
      </c>
      <c r="L2099" s="107">
        <f>SUBTOTAL(9,L2097:L2098)</f>
        <v>1</v>
      </c>
      <c r="M2099" s="107">
        <f>SUBTOTAL(9,M2097:M2098)</f>
        <v>0</v>
      </c>
      <c r="N2099" s="56" t="str">
        <f t="shared" si="84"/>
        <v>Texas Farm &amp; Ranch Realty</v>
      </c>
    </row>
    <row r="2100" spans="1:14" outlineLevel="2" x14ac:dyDescent="0.2">
      <c r="A2100" t="s">
        <v>358</v>
      </c>
      <c r="B2100" t="s">
        <v>359</v>
      </c>
      <c r="C2100" t="s">
        <v>2562</v>
      </c>
      <c r="D2100" t="s">
        <v>6</v>
      </c>
      <c r="E2100" s="3">
        <v>43532</v>
      </c>
      <c r="F2100" s="115">
        <v>171000</v>
      </c>
      <c r="G2100" s="34" t="s">
        <v>838</v>
      </c>
      <c r="H2100" s="31">
        <v>1</v>
      </c>
      <c r="I2100" s="31">
        <v>0</v>
      </c>
      <c r="J2100" s="31">
        <v>0</v>
      </c>
      <c r="K2100" s="117">
        <f t="shared" si="83"/>
        <v>0</v>
      </c>
      <c r="L2100" s="107">
        <v>0</v>
      </c>
      <c r="M2100" s="107">
        <v>0</v>
      </c>
      <c r="N2100" s="56" t="str">
        <f t="shared" si="84"/>
        <v>Texas Style Living</v>
      </c>
    </row>
    <row r="2101" spans="1:14" outlineLevel="1" x14ac:dyDescent="0.2">
      <c r="A2101" s="29" t="s">
        <v>358</v>
      </c>
      <c r="F2101" s="115">
        <f>SUBTOTAL(9,F2100:F2100)</f>
        <v>171000</v>
      </c>
      <c r="H2101" s="31">
        <f>SUBTOTAL(9,H2100:H2100)</f>
        <v>1</v>
      </c>
      <c r="I2101" s="31">
        <f>SUBTOTAL(9,I2100:I2100)</f>
        <v>0</v>
      </c>
      <c r="J2101" s="31">
        <f>SUBTOTAL(9,J2100:J2100)</f>
        <v>0</v>
      </c>
      <c r="K2101" s="117">
        <f t="shared" si="83"/>
        <v>0</v>
      </c>
      <c r="L2101" s="107">
        <f>SUBTOTAL(9,L2100:L2100)</f>
        <v>0</v>
      </c>
      <c r="M2101" s="107">
        <f>SUBTOTAL(9,M2100:M2100)</f>
        <v>0</v>
      </c>
      <c r="N2101" s="56" t="str">
        <f t="shared" si="84"/>
        <v>Texas Style Living</v>
      </c>
    </row>
    <row r="2102" spans="1:14" outlineLevel="2" x14ac:dyDescent="0.2">
      <c r="A2102" t="s">
        <v>1269</v>
      </c>
      <c r="B2102" t="s">
        <v>1535</v>
      </c>
      <c r="C2102" s="3" t="s">
        <v>2270</v>
      </c>
      <c r="D2102" t="s">
        <v>6</v>
      </c>
      <c r="E2102" s="102">
        <v>43496</v>
      </c>
      <c r="F2102" s="115">
        <v>190000</v>
      </c>
      <c r="G2102" s="31" t="s">
        <v>838</v>
      </c>
      <c r="H2102" s="129">
        <v>1</v>
      </c>
      <c r="I2102" s="129">
        <v>0</v>
      </c>
      <c r="J2102" s="31">
        <v>1</v>
      </c>
      <c r="K2102" s="117">
        <f t="shared" si="83"/>
        <v>1</v>
      </c>
      <c r="L2102" s="107">
        <v>0</v>
      </c>
      <c r="M2102" s="107">
        <v>0</v>
      </c>
      <c r="N2102" s="56" t="str">
        <f t="shared" si="84"/>
        <v>Camille Johnson, REALTORS</v>
      </c>
    </row>
    <row r="2103" spans="1:14" outlineLevel="2" x14ac:dyDescent="0.2">
      <c r="A2103" t="s">
        <v>1269</v>
      </c>
      <c r="B2103" t="s">
        <v>1535</v>
      </c>
      <c r="C2103" t="s">
        <v>2519</v>
      </c>
      <c r="D2103" t="s">
        <v>1249</v>
      </c>
      <c r="E2103" s="3">
        <v>43529</v>
      </c>
      <c r="F2103" s="115">
        <v>180500</v>
      </c>
      <c r="G2103" s="34" t="s">
        <v>838</v>
      </c>
      <c r="H2103" s="31">
        <v>1</v>
      </c>
      <c r="I2103" s="31">
        <v>0</v>
      </c>
      <c r="J2103" s="31">
        <v>0</v>
      </c>
      <c r="K2103" s="117">
        <f t="shared" si="83"/>
        <v>0</v>
      </c>
      <c r="L2103" s="107">
        <v>0</v>
      </c>
      <c r="M2103" s="107">
        <v>0</v>
      </c>
      <c r="N2103" s="56" t="str">
        <f t="shared" si="84"/>
        <v>Camille Johnson, REALTORS</v>
      </c>
    </row>
    <row r="2104" spans="1:14" outlineLevel="2" x14ac:dyDescent="0.2">
      <c r="A2104" t="s">
        <v>1269</v>
      </c>
      <c r="B2104" t="s">
        <v>1535</v>
      </c>
      <c r="C2104" t="s">
        <v>2448</v>
      </c>
      <c r="D2104" t="s">
        <v>123</v>
      </c>
      <c r="E2104" s="3">
        <v>43523</v>
      </c>
      <c r="F2104" s="115">
        <v>185000</v>
      </c>
      <c r="G2104" s="34">
        <v>20190217</v>
      </c>
      <c r="H2104" s="31">
        <v>1</v>
      </c>
      <c r="I2104" s="31">
        <v>1</v>
      </c>
      <c r="J2104" s="31">
        <v>0</v>
      </c>
      <c r="K2104" s="117">
        <f t="shared" si="83"/>
        <v>0</v>
      </c>
      <c r="L2104" s="107">
        <v>0</v>
      </c>
      <c r="M2104" s="107">
        <v>0</v>
      </c>
      <c r="N2104" s="56" t="str">
        <f t="shared" si="84"/>
        <v>Camille Johnson, REALTORS</v>
      </c>
    </row>
    <row r="2105" spans="1:14" outlineLevel="2" x14ac:dyDescent="0.2">
      <c r="A2105" t="s">
        <v>1269</v>
      </c>
      <c r="B2105" t="s">
        <v>1535</v>
      </c>
      <c r="C2105" t="s">
        <v>2096</v>
      </c>
      <c r="D2105" t="s">
        <v>6</v>
      </c>
      <c r="E2105" s="3">
        <v>43467</v>
      </c>
      <c r="F2105" s="115">
        <v>365000</v>
      </c>
      <c r="G2105" s="34" t="s">
        <v>838</v>
      </c>
      <c r="H2105" s="31">
        <v>1</v>
      </c>
      <c r="I2105" s="31">
        <v>0</v>
      </c>
      <c r="J2105" s="31">
        <v>0</v>
      </c>
      <c r="K2105" s="117">
        <f t="shared" si="83"/>
        <v>0</v>
      </c>
      <c r="L2105" s="107">
        <v>0</v>
      </c>
      <c r="M2105" s="107">
        <v>0</v>
      </c>
      <c r="N2105" s="56" t="str">
        <f t="shared" si="84"/>
        <v>Camille Johnson, REALTORS</v>
      </c>
    </row>
    <row r="2106" spans="1:14" outlineLevel="1" x14ac:dyDescent="0.2">
      <c r="A2106" s="29" t="s">
        <v>1269</v>
      </c>
      <c r="F2106" s="115">
        <f>SUBTOTAL(9,F2102:F2105)</f>
        <v>920500</v>
      </c>
      <c r="H2106" s="31">
        <f>SUBTOTAL(9,H2102:H2105)</f>
        <v>4</v>
      </c>
      <c r="I2106" s="31">
        <f>SUBTOTAL(9,I2102:I2105)</f>
        <v>1</v>
      </c>
      <c r="J2106" s="31">
        <f>SUBTOTAL(9,J2102:J2105)</f>
        <v>1</v>
      </c>
      <c r="K2106" s="117">
        <f t="shared" si="83"/>
        <v>0.25</v>
      </c>
      <c r="L2106" s="107">
        <f>SUBTOTAL(9,L2102:L2105)</f>
        <v>0</v>
      </c>
      <c r="M2106" s="107">
        <f>SUBTOTAL(9,M2102:M2105)</f>
        <v>0</v>
      </c>
      <c r="N2106" s="56" t="str">
        <f t="shared" si="84"/>
        <v>Camille Johnson, REALTORS</v>
      </c>
    </row>
    <row r="2107" spans="1:14" outlineLevel="2" x14ac:dyDescent="0.2">
      <c r="A2107" t="s">
        <v>1696</v>
      </c>
      <c r="B2107" t="s">
        <v>5</v>
      </c>
      <c r="C2107" s="3" t="s">
        <v>2095</v>
      </c>
      <c r="D2107" t="s">
        <v>6</v>
      </c>
      <c r="E2107" s="102">
        <v>43467</v>
      </c>
      <c r="F2107" s="115">
        <v>151800</v>
      </c>
      <c r="G2107" s="31" t="s">
        <v>838</v>
      </c>
      <c r="H2107" s="129">
        <v>1</v>
      </c>
      <c r="I2107" s="129">
        <v>0</v>
      </c>
      <c r="J2107" s="31">
        <v>1</v>
      </c>
      <c r="K2107" s="117">
        <f t="shared" si="83"/>
        <v>1</v>
      </c>
      <c r="L2107" s="107">
        <v>0</v>
      </c>
      <c r="M2107" s="107">
        <v>0</v>
      </c>
      <c r="N2107" s="56" t="str">
        <f t="shared" si="84"/>
        <v>Magnolia Realty</v>
      </c>
    </row>
    <row r="2108" spans="1:14" outlineLevel="2" x14ac:dyDescent="0.2">
      <c r="A2108" t="s">
        <v>1696</v>
      </c>
      <c r="B2108" t="s">
        <v>5</v>
      </c>
      <c r="C2108" s="3" t="s">
        <v>2266</v>
      </c>
      <c r="D2108" t="s">
        <v>6</v>
      </c>
      <c r="E2108" s="102">
        <v>43496</v>
      </c>
      <c r="F2108" s="115">
        <v>195000</v>
      </c>
      <c r="G2108" s="31" t="s">
        <v>838</v>
      </c>
      <c r="H2108" s="129">
        <v>1</v>
      </c>
      <c r="I2108" s="129">
        <v>0</v>
      </c>
      <c r="J2108" s="31">
        <v>1</v>
      </c>
      <c r="K2108" s="117">
        <f t="shared" si="83"/>
        <v>1</v>
      </c>
      <c r="L2108" s="107">
        <v>0</v>
      </c>
      <c r="M2108" s="107">
        <v>0</v>
      </c>
      <c r="N2108" s="56" t="str">
        <f t="shared" si="84"/>
        <v>Magnolia Realty</v>
      </c>
    </row>
    <row r="2109" spans="1:14" outlineLevel="1" x14ac:dyDescent="0.2">
      <c r="A2109" s="29" t="s">
        <v>1696</v>
      </c>
      <c r="C2109" s="3"/>
      <c r="E2109" s="102"/>
      <c r="F2109" s="115">
        <f>SUBTOTAL(9,F2107:F2108)</f>
        <v>346800</v>
      </c>
      <c r="G2109" s="31"/>
      <c r="H2109" s="129">
        <f>SUBTOTAL(9,H2107:H2108)</f>
        <v>2</v>
      </c>
      <c r="I2109" s="129">
        <f>SUBTOTAL(9,I2107:I2108)</f>
        <v>0</v>
      </c>
      <c r="J2109" s="31">
        <f>SUBTOTAL(9,J2107:J2108)</f>
        <v>2</v>
      </c>
      <c r="K2109" s="117">
        <f t="shared" si="83"/>
        <v>1</v>
      </c>
      <c r="L2109" s="107">
        <f>SUBTOTAL(9,L2107:L2108)</f>
        <v>0</v>
      </c>
      <c r="M2109" s="107">
        <f>SUBTOTAL(9,M2107:M2108)</f>
        <v>0</v>
      </c>
      <c r="N2109" s="56" t="str">
        <f t="shared" si="84"/>
        <v>Magnolia Realty</v>
      </c>
    </row>
    <row r="2110" spans="1:14" outlineLevel="2" x14ac:dyDescent="0.2">
      <c r="A2110" t="s">
        <v>1857</v>
      </c>
      <c r="B2110" t="s">
        <v>1099</v>
      </c>
      <c r="C2110" s="3" t="s">
        <v>2845</v>
      </c>
      <c r="D2110" t="s">
        <v>6</v>
      </c>
      <c r="E2110" s="102">
        <v>43566</v>
      </c>
      <c r="F2110" s="115">
        <v>120000</v>
      </c>
      <c r="G2110" s="31" t="s">
        <v>838</v>
      </c>
      <c r="H2110" s="129">
        <v>1</v>
      </c>
      <c r="I2110" s="129">
        <v>0</v>
      </c>
      <c r="J2110" s="31">
        <v>1</v>
      </c>
      <c r="K2110" s="117">
        <f t="shared" si="83"/>
        <v>1</v>
      </c>
      <c r="L2110" s="107">
        <v>0</v>
      </c>
      <c r="M2110" s="107">
        <v>0</v>
      </c>
      <c r="N2110" s="56" t="str">
        <f t="shared" si="84"/>
        <v>Keller Williams Realty - Waco</v>
      </c>
    </row>
    <row r="2111" spans="1:14" outlineLevel="2" x14ac:dyDescent="0.2">
      <c r="A2111" t="s">
        <v>1857</v>
      </c>
      <c r="B2111" t="s">
        <v>1099</v>
      </c>
      <c r="C2111" s="3" t="s">
        <v>2670</v>
      </c>
      <c r="D2111" t="s">
        <v>6</v>
      </c>
      <c r="E2111" s="102">
        <v>43546</v>
      </c>
      <c r="F2111" s="115">
        <v>173000</v>
      </c>
      <c r="G2111" s="31" t="s">
        <v>838</v>
      </c>
      <c r="H2111" s="129">
        <v>1</v>
      </c>
      <c r="I2111" s="129">
        <v>0</v>
      </c>
      <c r="J2111" s="31">
        <v>1</v>
      </c>
      <c r="K2111" s="117">
        <f t="shared" si="83"/>
        <v>1</v>
      </c>
      <c r="L2111" s="107">
        <v>0</v>
      </c>
      <c r="M2111" s="107">
        <v>0</v>
      </c>
      <c r="N2111" s="56" t="str">
        <f t="shared" si="84"/>
        <v>Keller Williams Realty - Waco</v>
      </c>
    </row>
    <row r="2112" spans="1:14" outlineLevel="2" x14ac:dyDescent="0.2">
      <c r="A2112" t="s">
        <v>1857</v>
      </c>
      <c r="B2112" t="s">
        <v>1099</v>
      </c>
      <c r="C2112" s="3" t="s">
        <v>2639</v>
      </c>
      <c r="D2112" t="s">
        <v>6</v>
      </c>
      <c r="E2112" s="102">
        <v>43543</v>
      </c>
      <c r="F2112" s="115">
        <v>115000</v>
      </c>
      <c r="G2112" s="31" t="s">
        <v>838</v>
      </c>
      <c r="H2112" s="129">
        <v>1</v>
      </c>
      <c r="I2112" s="129">
        <v>0</v>
      </c>
      <c r="J2112" s="31">
        <v>1</v>
      </c>
      <c r="K2112" s="117">
        <f t="shared" si="83"/>
        <v>1</v>
      </c>
      <c r="L2112" s="107">
        <v>0</v>
      </c>
      <c r="M2112" s="107">
        <v>0</v>
      </c>
      <c r="N2112" s="56" t="str">
        <f t="shared" si="84"/>
        <v>Keller Williams Realty - Waco</v>
      </c>
    </row>
    <row r="2113" spans="1:14" outlineLevel="2" x14ac:dyDescent="0.2">
      <c r="A2113" t="s">
        <v>1857</v>
      </c>
      <c r="B2113" t="s">
        <v>1099</v>
      </c>
      <c r="C2113" s="3" t="s">
        <v>3171</v>
      </c>
      <c r="D2113" t="s">
        <v>123</v>
      </c>
      <c r="E2113" s="102">
        <v>43600</v>
      </c>
      <c r="F2113" s="115">
        <v>170000</v>
      </c>
      <c r="G2113" s="31" t="s">
        <v>838</v>
      </c>
      <c r="H2113" s="129">
        <v>1</v>
      </c>
      <c r="I2113" s="129">
        <v>0</v>
      </c>
      <c r="J2113" s="31">
        <v>1</v>
      </c>
      <c r="K2113" s="117">
        <f t="shared" si="83"/>
        <v>1</v>
      </c>
      <c r="L2113" s="107">
        <v>0</v>
      </c>
      <c r="M2113" s="107">
        <v>0</v>
      </c>
      <c r="N2113" s="56" t="str">
        <f t="shared" si="84"/>
        <v>Keller Williams Realty - Waco</v>
      </c>
    </row>
    <row r="2114" spans="1:14" outlineLevel="2" x14ac:dyDescent="0.2">
      <c r="A2114" t="s">
        <v>1857</v>
      </c>
      <c r="B2114" t="s">
        <v>1099</v>
      </c>
      <c r="C2114" s="3" t="s">
        <v>3347</v>
      </c>
      <c r="D2114" t="s">
        <v>7</v>
      </c>
      <c r="E2114" s="102">
        <v>43616</v>
      </c>
      <c r="F2114" s="115">
        <v>350000</v>
      </c>
      <c r="G2114" s="31">
        <v>20191012</v>
      </c>
      <c r="H2114" s="129">
        <v>1</v>
      </c>
      <c r="I2114" s="129">
        <v>1</v>
      </c>
      <c r="J2114" s="31">
        <v>1</v>
      </c>
      <c r="K2114" s="117">
        <f t="shared" si="83"/>
        <v>1</v>
      </c>
      <c r="L2114" s="107">
        <v>0</v>
      </c>
      <c r="M2114" s="107">
        <v>0</v>
      </c>
      <c r="N2114" s="56" t="str">
        <f t="shared" si="84"/>
        <v>Keller Williams Realty - Waco</v>
      </c>
    </row>
    <row r="2115" spans="1:14" outlineLevel="2" x14ac:dyDescent="0.2">
      <c r="A2115" t="s">
        <v>1857</v>
      </c>
      <c r="B2115" t="s">
        <v>1099</v>
      </c>
      <c r="C2115" s="3" t="s">
        <v>2359</v>
      </c>
      <c r="D2115" t="s">
        <v>6</v>
      </c>
      <c r="E2115" s="102">
        <v>43510</v>
      </c>
      <c r="F2115" s="115">
        <v>178500</v>
      </c>
      <c r="G2115" s="31" t="s">
        <v>838</v>
      </c>
      <c r="H2115" s="129">
        <v>1</v>
      </c>
      <c r="I2115" s="129">
        <v>0</v>
      </c>
      <c r="J2115" s="31">
        <v>1</v>
      </c>
      <c r="K2115" s="117">
        <f t="shared" ref="K2115:K2178" si="85">+J2115/H2115</f>
        <v>1</v>
      </c>
      <c r="L2115" s="107">
        <v>0</v>
      </c>
      <c r="M2115" s="107">
        <v>0</v>
      </c>
      <c r="N2115" s="56" t="str">
        <f t="shared" ref="N2115:N2178" si="86">IF(B2115="",B2114,B2115)</f>
        <v>Keller Williams Realty - Waco</v>
      </c>
    </row>
    <row r="2116" spans="1:14" outlineLevel="2" x14ac:dyDescent="0.2">
      <c r="A2116" t="s">
        <v>1857</v>
      </c>
      <c r="B2116" t="s">
        <v>1099</v>
      </c>
      <c r="C2116" s="3" t="s">
        <v>3112</v>
      </c>
      <c r="D2116" t="s">
        <v>6</v>
      </c>
      <c r="E2116" s="102">
        <v>43595</v>
      </c>
      <c r="F2116" s="115">
        <v>125000</v>
      </c>
      <c r="G2116" s="31" t="s">
        <v>838</v>
      </c>
      <c r="H2116" s="129">
        <v>1</v>
      </c>
      <c r="I2116" s="129">
        <v>0</v>
      </c>
      <c r="J2116" s="31">
        <v>1</v>
      </c>
      <c r="K2116" s="117">
        <f t="shared" si="85"/>
        <v>1</v>
      </c>
      <c r="L2116" s="107">
        <v>0</v>
      </c>
      <c r="M2116" s="107">
        <v>0</v>
      </c>
      <c r="N2116" s="56" t="str">
        <f t="shared" si="86"/>
        <v>Keller Williams Realty - Waco</v>
      </c>
    </row>
    <row r="2117" spans="1:14" outlineLevel="2" x14ac:dyDescent="0.2">
      <c r="A2117" t="s">
        <v>1857</v>
      </c>
      <c r="B2117" t="s">
        <v>1099</v>
      </c>
      <c r="C2117" s="3" t="s">
        <v>3220</v>
      </c>
      <c r="D2117" t="s">
        <v>6</v>
      </c>
      <c r="E2117" s="102">
        <v>43605</v>
      </c>
      <c r="F2117" s="115">
        <v>118000</v>
      </c>
      <c r="G2117" s="31">
        <v>20190688</v>
      </c>
      <c r="H2117" s="129">
        <v>1</v>
      </c>
      <c r="I2117" s="129">
        <v>1</v>
      </c>
      <c r="J2117" s="31">
        <v>1</v>
      </c>
      <c r="K2117" s="117">
        <f t="shared" si="85"/>
        <v>1</v>
      </c>
      <c r="L2117" s="107">
        <v>0</v>
      </c>
      <c r="M2117" s="107">
        <v>0</v>
      </c>
      <c r="N2117" s="56" t="str">
        <f t="shared" si="86"/>
        <v>Keller Williams Realty - Waco</v>
      </c>
    </row>
    <row r="2118" spans="1:14" outlineLevel="2" x14ac:dyDescent="0.2">
      <c r="A2118" t="s">
        <v>1857</v>
      </c>
      <c r="B2118" t="s">
        <v>1099</v>
      </c>
      <c r="C2118" s="3" t="s">
        <v>3313</v>
      </c>
      <c r="D2118" t="s">
        <v>6</v>
      </c>
      <c r="E2118" s="102">
        <v>43614</v>
      </c>
      <c r="F2118" s="115">
        <v>338900</v>
      </c>
      <c r="G2118" s="31">
        <v>20190631</v>
      </c>
      <c r="H2118" s="129">
        <v>1</v>
      </c>
      <c r="I2118" s="129">
        <v>1</v>
      </c>
      <c r="J2118" s="31">
        <v>1</v>
      </c>
      <c r="K2118" s="117">
        <f t="shared" si="85"/>
        <v>1</v>
      </c>
      <c r="L2118" s="107">
        <v>0</v>
      </c>
      <c r="M2118" s="107">
        <v>0</v>
      </c>
      <c r="N2118" s="56" t="str">
        <f t="shared" si="86"/>
        <v>Keller Williams Realty - Waco</v>
      </c>
    </row>
    <row r="2119" spans="1:14" outlineLevel="1" x14ac:dyDescent="0.2">
      <c r="A2119" s="29" t="s">
        <v>1857</v>
      </c>
      <c r="C2119" s="3"/>
      <c r="E2119" s="102"/>
      <c r="F2119" s="115">
        <f>SUBTOTAL(9,F2110:F2118)</f>
        <v>1688400</v>
      </c>
      <c r="G2119" s="31"/>
      <c r="H2119" s="129">
        <f>SUBTOTAL(9,H2110:H2118)</f>
        <v>9</v>
      </c>
      <c r="I2119" s="129">
        <f>SUBTOTAL(9,I2110:I2118)</f>
        <v>3</v>
      </c>
      <c r="J2119" s="31">
        <f>SUBTOTAL(9,J2110:J2118)</f>
        <v>9</v>
      </c>
      <c r="K2119" s="117">
        <f t="shared" si="85"/>
        <v>1</v>
      </c>
      <c r="L2119" s="107">
        <f>SUBTOTAL(9,L2110:L2118)</f>
        <v>0</v>
      </c>
      <c r="M2119" s="107">
        <f>SUBTOTAL(9,M2110:M2118)</f>
        <v>0</v>
      </c>
      <c r="N2119" s="56" t="str">
        <f t="shared" si="86"/>
        <v>Keller Williams Realty - Waco</v>
      </c>
    </row>
    <row r="2120" spans="1:14" outlineLevel="2" x14ac:dyDescent="0.2">
      <c r="A2120" t="s">
        <v>548</v>
      </c>
      <c r="B2120" t="s">
        <v>2077</v>
      </c>
      <c r="C2120" s="3" t="s">
        <v>2962</v>
      </c>
      <c r="D2120" t="s">
        <v>6</v>
      </c>
      <c r="E2120" s="102">
        <v>43580</v>
      </c>
      <c r="F2120" s="115">
        <v>47000</v>
      </c>
      <c r="G2120" s="31" t="s">
        <v>838</v>
      </c>
      <c r="H2120" s="129">
        <v>1</v>
      </c>
      <c r="I2120" s="129">
        <v>0</v>
      </c>
      <c r="J2120" s="31">
        <v>1</v>
      </c>
      <c r="K2120" s="117">
        <f t="shared" si="85"/>
        <v>1</v>
      </c>
      <c r="L2120" s="107">
        <v>0</v>
      </c>
      <c r="M2120" s="107">
        <v>0</v>
      </c>
      <c r="N2120" s="56" t="str">
        <f t="shared" si="86"/>
        <v>Speed, Realtors</v>
      </c>
    </row>
    <row r="2121" spans="1:14" outlineLevel="1" x14ac:dyDescent="0.2">
      <c r="A2121" s="29" t="s">
        <v>548</v>
      </c>
      <c r="C2121" s="3"/>
      <c r="E2121" s="102"/>
      <c r="F2121" s="115">
        <f>SUBTOTAL(9,F2120:F2120)</f>
        <v>47000</v>
      </c>
      <c r="G2121" s="31"/>
      <c r="H2121" s="129">
        <f>SUBTOTAL(9,H2120:H2120)</f>
        <v>1</v>
      </c>
      <c r="I2121" s="129">
        <f>SUBTOTAL(9,I2120:I2120)</f>
        <v>0</v>
      </c>
      <c r="J2121" s="31">
        <f>SUBTOTAL(9,J2120:J2120)</f>
        <v>1</v>
      </c>
      <c r="K2121" s="117">
        <f t="shared" si="85"/>
        <v>1</v>
      </c>
      <c r="L2121" s="107">
        <f>SUBTOTAL(9,L2120:L2120)</f>
        <v>0</v>
      </c>
      <c r="M2121" s="107">
        <f>SUBTOTAL(9,M2120:M2120)</f>
        <v>0</v>
      </c>
      <c r="N2121" s="56" t="str">
        <f t="shared" si="86"/>
        <v>Speed, Realtors</v>
      </c>
    </row>
    <row r="2122" spans="1:14" outlineLevel="2" x14ac:dyDescent="0.2">
      <c r="A2122" t="s">
        <v>3110</v>
      </c>
      <c r="B2122" t="s">
        <v>1854</v>
      </c>
      <c r="C2122" s="3" t="s">
        <v>1708</v>
      </c>
      <c r="D2122" t="s">
        <v>6</v>
      </c>
      <c r="E2122" s="102">
        <v>43615</v>
      </c>
      <c r="F2122" s="115">
        <v>182000</v>
      </c>
      <c r="G2122" s="31" t="s">
        <v>838</v>
      </c>
      <c r="H2122" s="129">
        <v>1</v>
      </c>
      <c r="I2122" s="129">
        <v>0</v>
      </c>
      <c r="J2122" s="31">
        <v>1</v>
      </c>
      <c r="K2122" s="117">
        <f t="shared" si="85"/>
        <v>1</v>
      </c>
      <c r="L2122" s="107">
        <v>0</v>
      </c>
      <c r="M2122" s="107">
        <v>0</v>
      </c>
      <c r="N2122" s="56" t="str">
        <f t="shared" si="86"/>
        <v>Weichert, Realtors - Realty Experts</v>
      </c>
    </row>
    <row r="2123" spans="1:14" outlineLevel="2" x14ac:dyDescent="0.2">
      <c r="A2123" t="s">
        <v>3110</v>
      </c>
      <c r="B2123" t="s">
        <v>1854</v>
      </c>
      <c r="C2123" s="3" t="s">
        <v>3114</v>
      </c>
      <c r="D2123" t="s">
        <v>6</v>
      </c>
      <c r="E2123" s="102">
        <v>43595</v>
      </c>
      <c r="F2123" s="115">
        <v>236000</v>
      </c>
      <c r="G2123" s="31" t="s">
        <v>838</v>
      </c>
      <c r="H2123" s="129">
        <v>1</v>
      </c>
      <c r="I2123" s="129">
        <v>0</v>
      </c>
      <c r="J2123" s="31">
        <v>1</v>
      </c>
      <c r="K2123" s="117">
        <f t="shared" si="85"/>
        <v>1</v>
      </c>
      <c r="L2123" s="107">
        <v>0</v>
      </c>
      <c r="M2123" s="107">
        <v>0</v>
      </c>
      <c r="N2123" s="56" t="str">
        <f t="shared" si="86"/>
        <v>Weichert, Realtors - Realty Experts</v>
      </c>
    </row>
    <row r="2124" spans="1:14" outlineLevel="2" x14ac:dyDescent="0.2">
      <c r="A2124" t="s">
        <v>3110</v>
      </c>
      <c r="B2124" t="s">
        <v>1854</v>
      </c>
      <c r="C2124" s="3" t="s">
        <v>3111</v>
      </c>
      <c r="D2124" t="s">
        <v>6</v>
      </c>
      <c r="E2124" s="102">
        <v>43595</v>
      </c>
      <c r="F2124" s="115">
        <v>198900</v>
      </c>
      <c r="G2124" s="31" t="s">
        <v>838</v>
      </c>
      <c r="H2124" s="129">
        <v>1</v>
      </c>
      <c r="I2124" s="129">
        <v>0</v>
      </c>
      <c r="J2124" s="31">
        <v>1</v>
      </c>
      <c r="K2124" s="117">
        <f t="shared" si="85"/>
        <v>1</v>
      </c>
      <c r="L2124" s="107">
        <v>0</v>
      </c>
      <c r="M2124" s="107">
        <v>0</v>
      </c>
      <c r="N2124" s="56" t="str">
        <f t="shared" si="86"/>
        <v>Weichert, Realtors - Realty Experts</v>
      </c>
    </row>
    <row r="2125" spans="1:14" outlineLevel="1" x14ac:dyDescent="0.2">
      <c r="A2125" s="29" t="s">
        <v>3110</v>
      </c>
      <c r="C2125" s="3"/>
      <c r="E2125" s="102"/>
      <c r="F2125" s="115">
        <f>SUBTOTAL(9,F2122:F2124)</f>
        <v>616900</v>
      </c>
      <c r="G2125" s="31"/>
      <c r="H2125" s="129">
        <f>SUBTOTAL(9,H2122:H2124)</f>
        <v>3</v>
      </c>
      <c r="I2125" s="129">
        <f>SUBTOTAL(9,I2122:I2124)</f>
        <v>0</v>
      </c>
      <c r="J2125" s="31">
        <f>SUBTOTAL(9,J2122:J2124)</f>
        <v>3</v>
      </c>
      <c r="K2125" s="117">
        <f t="shared" si="85"/>
        <v>1</v>
      </c>
      <c r="L2125" s="107">
        <f>SUBTOTAL(9,L2122:L2124)</f>
        <v>0</v>
      </c>
      <c r="M2125" s="107">
        <f>SUBTOTAL(9,M2122:M2124)</f>
        <v>0</v>
      </c>
      <c r="N2125" s="56" t="str">
        <f t="shared" si="86"/>
        <v>Weichert, Realtors - Realty Experts</v>
      </c>
    </row>
    <row r="2126" spans="1:14" outlineLevel="2" x14ac:dyDescent="0.2">
      <c r="A2126" t="s">
        <v>2306</v>
      </c>
      <c r="B2126" t="s">
        <v>1854</v>
      </c>
      <c r="C2126" s="3" t="s">
        <v>2307</v>
      </c>
      <c r="D2126" t="s">
        <v>6</v>
      </c>
      <c r="E2126" s="102">
        <v>43501</v>
      </c>
      <c r="F2126" s="115">
        <v>199900</v>
      </c>
      <c r="G2126" s="31" t="s">
        <v>838</v>
      </c>
      <c r="H2126" s="129">
        <v>1</v>
      </c>
      <c r="I2126" s="129">
        <v>0</v>
      </c>
      <c r="J2126" s="31">
        <v>1</v>
      </c>
      <c r="K2126" s="117">
        <f t="shared" si="85"/>
        <v>1</v>
      </c>
      <c r="L2126" s="107">
        <v>0</v>
      </c>
      <c r="M2126" s="107">
        <v>0</v>
      </c>
      <c r="N2126" s="56" t="str">
        <f t="shared" si="86"/>
        <v>Weichert, Realtors - Realty Experts</v>
      </c>
    </row>
    <row r="2127" spans="1:14" outlineLevel="1" x14ac:dyDescent="0.2">
      <c r="A2127" s="29" t="s">
        <v>2306</v>
      </c>
      <c r="C2127" s="3"/>
      <c r="E2127" s="102"/>
      <c r="F2127" s="115">
        <f>SUBTOTAL(9,F2126:F2126)</f>
        <v>199900</v>
      </c>
      <c r="G2127" s="31"/>
      <c r="H2127" s="129">
        <f>SUBTOTAL(9,H2126:H2126)</f>
        <v>1</v>
      </c>
      <c r="I2127" s="129">
        <f>SUBTOTAL(9,I2126:I2126)</f>
        <v>0</v>
      </c>
      <c r="J2127" s="31">
        <f>SUBTOTAL(9,J2126:J2126)</f>
        <v>1</v>
      </c>
      <c r="K2127" s="117">
        <f t="shared" si="85"/>
        <v>1</v>
      </c>
      <c r="L2127" s="107">
        <f>SUBTOTAL(9,L2126:L2126)</f>
        <v>0</v>
      </c>
      <c r="M2127" s="107">
        <f>SUBTOTAL(9,M2126:M2126)</f>
        <v>0</v>
      </c>
      <c r="N2127" s="56" t="str">
        <f t="shared" si="86"/>
        <v>Weichert, Realtors - Realty Experts</v>
      </c>
    </row>
    <row r="2128" spans="1:14" outlineLevel="2" x14ac:dyDescent="0.2">
      <c r="A2128" t="s">
        <v>2683</v>
      </c>
      <c r="B2128" t="s">
        <v>1915</v>
      </c>
      <c r="C2128" s="3" t="s">
        <v>2684</v>
      </c>
      <c r="D2128" t="s">
        <v>6</v>
      </c>
      <c r="E2128" s="102">
        <v>43546</v>
      </c>
      <c r="F2128" s="115">
        <v>120000</v>
      </c>
      <c r="G2128" s="31" t="s">
        <v>838</v>
      </c>
      <c r="H2128" s="129">
        <v>1</v>
      </c>
      <c r="I2128" s="129">
        <v>0</v>
      </c>
      <c r="J2128" s="31">
        <v>1</v>
      </c>
      <c r="K2128" s="117">
        <f t="shared" si="85"/>
        <v>1</v>
      </c>
      <c r="L2128" s="107">
        <v>0</v>
      </c>
      <c r="M2128" s="107">
        <v>0</v>
      </c>
      <c r="N2128" s="56" t="str">
        <f t="shared" si="86"/>
        <v>Amazing Realty LLC</v>
      </c>
    </row>
    <row r="2129" spans="1:14" outlineLevel="2" x14ac:dyDescent="0.2">
      <c r="A2129" t="s">
        <v>2683</v>
      </c>
      <c r="B2129" t="s">
        <v>1915</v>
      </c>
      <c r="C2129" s="3" t="s">
        <v>2831</v>
      </c>
      <c r="D2129" t="s">
        <v>6</v>
      </c>
      <c r="E2129" s="102">
        <v>43564</v>
      </c>
      <c r="F2129" s="115">
        <v>38500</v>
      </c>
      <c r="G2129" s="31" t="s">
        <v>838</v>
      </c>
      <c r="H2129" s="129">
        <v>1</v>
      </c>
      <c r="I2129" s="129">
        <v>0</v>
      </c>
      <c r="J2129" s="31">
        <v>1</v>
      </c>
      <c r="K2129" s="117">
        <f t="shared" si="85"/>
        <v>1</v>
      </c>
      <c r="L2129" s="107">
        <v>0</v>
      </c>
      <c r="M2129" s="107">
        <v>0</v>
      </c>
      <c r="N2129" s="56" t="str">
        <f t="shared" si="86"/>
        <v>Amazing Realty LLC</v>
      </c>
    </row>
    <row r="2130" spans="1:14" outlineLevel="1" x14ac:dyDescent="0.2">
      <c r="A2130" s="29" t="s">
        <v>2683</v>
      </c>
      <c r="C2130" s="3"/>
      <c r="E2130" s="102"/>
      <c r="F2130" s="115">
        <f>SUBTOTAL(9,F2128:F2129)</f>
        <v>158500</v>
      </c>
      <c r="G2130" s="31"/>
      <c r="H2130" s="129">
        <f>SUBTOTAL(9,H2128:H2129)</f>
        <v>2</v>
      </c>
      <c r="I2130" s="129">
        <f>SUBTOTAL(9,I2128:I2129)</f>
        <v>0</v>
      </c>
      <c r="J2130" s="31">
        <f>SUBTOTAL(9,J2128:J2129)</f>
        <v>2</v>
      </c>
      <c r="K2130" s="117">
        <f t="shared" si="85"/>
        <v>1</v>
      </c>
      <c r="L2130" s="107">
        <f>SUBTOTAL(9,L2128:L2129)</f>
        <v>0</v>
      </c>
      <c r="M2130" s="107">
        <f>SUBTOTAL(9,M2128:M2129)</f>
        <v>0</v>
      </c>
      <c r="N2130" s="56" t="str">
        <f t="shared" si="86"/>
        <v>Amazing Realty LLC</v>
      </c>
    </row>
    <row r="2131" spans="1:14" outlineLevel="2" x14ac:dyDescent="0.2">
      <c r="A2131" t="s">
        <v>1992</v>
      </c>
      <c r="B2131" t="s">
        <v>2007</v>
      </c>
      <c r="C2131" s="3" t="s">
        <v>2159</v>
      </c>
      <c r="D2131" t="s">
        <v>1126</v>
      </c>
      <c r="E2131" s="102">
        <v>43480</v>
      </c>
      <c r="F2131" s="115">
        <v>191425</v>
      </c>
      <c r="G2131" s="31" t="s">
        <v>838</v>
      </c>
      <c r="H2131" s="129">
        <v>1</v>
      </c>
      <c r="I2131" s="129">
        <v>0</v>
      </c>
      <c r="J2131" s="31">
        <v>1</v>
      </c>
      <c r="K2131" s="117">
        <f t="shared" si="85"/>
        <v>1</v>
      </c>
      <c r="L2131" s="107">
        <v>0</v>
      </c>
      <c r="M2131" s="107">
        <v>0</v>
      </c>
      <c r="N2131" s="56" t="str">
        <f t="shared" si="86"/>
        <v>NO SOLDS</v>
      </c>
    </row>
    <row r="2132" spans="1:14" outlineLevel="2" x14ac:dyDescent="0.2">
      <c r="A2132" t="s">
        <v>1992</v>
      </c>
      <c r="B2132" t="s">
        <v>2007</v>
      </c>
      <c r="C2132" s="3" t="s">
        <v>2182</v>
      </c>
      <c r="D2132" t="s">
        <v>1126</v>
      </c>
      <c r="E2132" s="102">
        <v>43483</v>
      </c>
      <c r="F2132" s="115">
        <v>369900</v>
      </c>
      <c r="G2132" s="31" t="s">
        <v>838</v>
      </c>
      <c r="H2132" s="129">
        <v>1</v>
      </c>
      <c r="I2132" s="129">
        <v>0</v>
      </c>
      <c r="J2132" s="31">
        <v>1</v>
      </c>
      <c r="K2132" s="117">
        <f t="shared" si="85"/>
        <v>1</v>
      </c>
      <c r="L2132" s="107">
        <v>0</v>
      </c>
      <c r="M2132" s="107">
        <v>0</v>
      </c>
      <c r="N2132" s="56" t="str">
        <f t="shared" si="86"/>
        <v>NO SOLDS</v>
      </c>
    </row>
    <row r="2133" spans="1:14" outlineLevel="2" x14ac:dyDescent="0.2">
      <c r="A2133" t="s">
        <v>1992</v>
      </c>
      <c r="B2133" t="s">
        <v>2007</v>
      </c>
      <c r="C2133" s="3" t="s">
        <v>2591</v>
      </c>
      <c r="D2133" t="s">
        <v>6</v>
      </c>
      <c r="E2133" s="102">
        <v>43537</v>
      </c>
      <c r="F2133" s="115">
        <v>240995</v>
      </c>
      <c r="G2133" s="31" t="s">
        <v>838</v>
      </c>
      <c r="H2133" s="129">
        <v>1</v>
      </c>
      <c r="I2133" s="129">
        <v>0</v>
      </c>
      <c r="J2133" s="31">
        <v>1</v>
      </c>
      <c r="K2133" s="117">
        <f t="shared" si="85"/>
        <v>1</v>
      </c>
      <c r="L2133" s="107">
        <v>0</v>
      </c>
      <c r="M2133" s="107">
        <v>0</v>
      </c>
      <c r="N2133" s="56" t="str">
        <f t="shared" si="86"/>
        <v>NO SOLDS</v>
      </c>
    </row>
    <row r="2134" spans="1:14" outlineLevel="1" x14ac:dyDescent="0.2">
      <c r="A2134" s="29" t="s">
        <v>1992</v>
      </c>
      <c r="C2134" s="3"/>
      <c r="E2134" s="102"/>
      <c r="F2134" s="115">
        <f>SUBTOTAL(9,F2131:F2133)</f>
        <v>802320</v>
      </c>
      <c r="G2134" s="31"/>
      <c r="H2134" s="129">
        <f>SUBTOTAL(9,H2131:H2133)</f>
        <v>3</v>
      </c>
      <c r="I2134" s="129">
        <f>SUBTOTAL(9,I2131:I2133)</f>
        <v>0</v>
      </c>
      <c r="J2134" s="31">
        <f>SUBTOTAL(9,J2131:J2133)</f>
        <v>3</v>
      </c>
      <c r="K2134" s="117">
        <f t="shared" si="85"/>
        <v>1</v>
      </c>
      <c r="L2134" s="107">
        <f>SUBTOTAL(9,L2131:L2133)</f>
        <v>0</v>
      </c>
      <c r="M2134" s="107">
        <f>SUBTOTAL(9,M2131:M2133)</f>
        <v>0</v>
      </c>
      <c r="N2134" s="56" t="str">
        <f t="shared" si="86"/>
        <v>NO SOLDS</v>
      </c>
    </row>
    <row r="2135" spans="1:14" outlineLevel="2" x14ac:dyDescent="0.2">
      <c r="A2135" t="s">
        <v>1868</v>
      </c>
      <c r="B2135" t="s">
        <v>1869</v>
      </c>
      <c r="C2135" s="3" t="s">
        <v>2342</v>
      </c>
      <c r="D2135" t="s">
        <v>301</v>
      </c>
      <c r="E2135" s="102">
        <v>43508</v>
      </c>
      <c r="F2135" s="115">
        <v>120000</v>
      </c>
      <c r="G2135" s="31" t="s">
        <v>838</v>
      </c>
      <c r="H2135" s="129">
        <v>1</v>
      </c>
      <c r="I2135" s="129">
        <v>0</v>
      </c>
      <c r="J2135" s="31">
        <v>1</v>
      </c>
      <c r="K2135" s="117">
        <f t="shared" si="85"/>
        <v>1</v>
      </c>
      <c r="L2135" s="107">
        <v>0</v>
      </c>
      <c r="M2135" s="107">
        <v>0</v>
      </c>
      <c r="N2135" s="56" t="str">
        <f t="shared" si="86"/>
        <v>Non-MLS Office</v>
      </c>
    </row>
    <row r="2136" spans="1:14" outlineLevel="2" x14ac:dyDescent="0.2">
      <c r="A2136" t="s">
        <v>1868</v>
      </c>
      <c r="B2136" t="s">
        <v>1869</v>
      </c>
      <c r="C2136" s="3" t="s">
        <v>2664</v>
      </c>
      <c r="D2136" t="s">
        <v>1249</v>
      </c>
      <c r="E2136" s="102">
        <v>43545</v>
      </c>
      <c r="F2136" s="115">
        <v>466630</v>
      </c>
      <c r="G2136" s="31" t="s">
        <v>838</v>
      </c>
      <c r="H2136" s="129">
        <v>1</v>
      </c>
      <c r="I2136" s="129">
        <v>0</v>
      </c>
      <c r="J2136" s="31">
        <v>1</v>
      </c>
      <c r="K2136" s="117">
        <f t="shared" si="85"/>
        <v>1</v>
      </c>
      <c r="L2136" s="107">
        <v>0</v>
      </c>
      <c r="M2136" s="107">
        <v>0</v>
      </c>
      <c r="N2136" s="56" t="str">
        <f t="shared" si="86"/>
        <v>Non-MLS Office</v>
      </c>
    </row>
    <row r="2137" spans="1:14" outlineLevel="2" x14ac:dyDescent="0.2">
      <c r="A2137" t="s">
        <v>1868</v>
      </c>
      <c r="B2137" t="s">
        <v>1869</v>
      </c>
      <c r="C2137" s="3" t="s">
        <v>3034</v>
      </c>
      <c r="D2137" t="s">
        <v>6</v>
      </c>
      <c r="E2137" s="102">
        <v>43586</v>
      </c>
      <c r="F2137" s="115">
        <v>294000</v>
      </c>
      <c r="G2137" s="31" t="s">
        <v>838</v>
      </c>
      <c r="H2137" s="129">
        <v>1</v>
      </c>
      <c r="I2137" s="129">
        <v>0</v>
      </c>
      <c r="J2137" s="31">
        <v>1</v>
      </c>
      <c r="K2137" s="117">
        <f t="shared" si="85"/>
        <v>1</v>
      </c>
      <c r="L2137" s="107">
        <v>0</v>
      </c>
      <c r="M2137" s="107">
        <v>0</v>
      </c>
      <c r="N2137" s="56" t="str">
        <f t="shared" si="86"/>
        <v>Non-MLS Office</v>
      </c>
    </row>
    <row r="2138" spans="1:14" outlineLevel="2" x14ac:dyDescent="0.2">
      <c r="A2138" t="s">
        <v>1868</v>
      </c>
      <c r="B2138" t="s">
        <v>1869</v>
      </c>
      <c r="C2138" s="3" t="s">
        <v>2662</v>
      </c>
      <c r="D2138" t="s">
        <v>6</v>
      </c>
      <c r="E2138" s="102">
        <v>43545</v>
      </c>
      <c r="F2138" s="115">
        <v>196000</v>
      </c>
      <c r="G2138" s="31" t="s">
        <v>838</v>
      </c>
      <c r="H2138" s="129">
        <v>1</v>
      </c>
      <c r="I2138" s="129">
        <v>0</v>
      </c>
      <c r="J2138" s="31">
        <v>1</v>
      </c>
      <c r="K2138" s="117">
        <f t="shared" si="85"/>
        <v>1</v>
      </c>
      <c r="L2138" s="107">
        <v>0</v>
      </c>
      <c r="M2138" s="107">
        <v>0</v>
      </c>
      <c r="N2138" s="56" t="str">
        <f t="shared" si="86"/>
        <v>Non-MLS Office</v>
      </c>
    </row>
    <row r="2139" spans="1:14" outlineLevel="2" x14ac:dyDescent="0.2">
      <c r="A2139" t="s">
        <v>1868</v>
      </c>
      <c r="B2139" t="s">
        <v>1869</v>
      </c>
      <c r="C2139" s="3" t="s">
        <v>2645</v>
      </c>
      <c r="D2139" t="s">
        <v>215</v>
      </c>
      <c r="E2139" s="102">
        <v>43544</v>
      </c>
      <c r="F2139" s="115">
        <v>66950</v>
      </c>
      <c r="G2139" s="31" t="s">
        <v>838</v>
      </c>
      <c r="H2139" s="129">
        <v>1</v>
      </c>
      <c r="I2139" s="129">
        <v>0</v>
      </c>
      <c r="J2139" s="31">
        <v>1</v>
      </c>
      <c r="K2139" s="117">
        <f t="shared" si="85"/>
        <v>1</v>
      </c>
      <c r="L2139" s="107">
        <v>0</v>
      </c>
      <c r="M2139" s="107">
        <v>0</v>
      </c>
      <c r="N2139" s="56" t="str">
        <f t="shared" si="86"/>
        <v>Non-MLS Office</v>
      </c>
    </row>
    <row r="2140" spans="1:14" outlineLevel="2" x14ac:dyDescent="0.2">
      <c r="A2140" t="s">
        <v>1868</v>
      </c>
      <c r="B2140" t="s">
        <v>1869</v>
      </c>
      <c r="C2140" s="3" t="s">
        <v>2417</v>
      </c>
      <c r="D2140" t="s">
        <v>6</v>
      </c>
      <c r="E2140" s="102">
        <v>43518</v>
      </c>
      <c r="F2140" s="115">
        <v>345000</v>
      </c>
      <c r="G2140" s="31">
        <v>20190171</v>
      </c>
      <c r="H2140" s="129">
        <v>1</v>
      </c>
      <c r="I2140" s="129">
        <v>1</v>
      </c>
      <c r="J2140" s="31">
        <v>1</v>
      </c>
      <c r="K2140" s="117">
        <f t="shared" si="85"/>
        <v>1</v>
      </c>
      <c r="L2140" s="107">
        <v>0</v>
      </c>
      <c r="M2140" s="107">
        <v>0</v>
      </c>
      <c r="N2140" s="56" t="str">
        <f t="shared" si="86"/>
        <v>Non-MLS Office</v>
      </c>
    </row>
    <row r="2141" spans="1:14" outlineLevel="2" x14ac:dyDescent="0.2">
      <c r="A2141" t="s">
        <v>1868</v>
      </c>
      <c r="B2141" t="s">
        <v>1869</v>
      </c>
      <c r="C2141" s="3" t="s">
        <v>2628</v>
      </c>
      <c r="D2141" t="s">
        <v>6</v>
      </c>
      <c r="E2141" s="102">
        <v>43542</v>
      </c>
      <c r="F2141" s="115">
        <v>270000</v>
      </c>
      <c r="G2141" s="31">
        <v>20190365</v>
      </c>
      <c r="H2141" s="129">
        <v>1</v>
      </c>
      <c r="I2141" s="129">
        <v>1</v>
      </c>
      <c r="J2141" s="31">
        <v>1</v>
      </c>
      <c r="K2141" s="117">
        <f t="shared" si="85"/>
        <v>1</v>
      </c>
      <c r="L2141" s="107">
        <v>0</v>
      </c>
      <c r="M2141" s="107">
        <v>0</v>
      </c>
      <c r="N2141" s="56" t="str">
        <f t="shared" si="86"/>
        <v>Non-MLS Office</v>
      </c>
    </row>
    <row r="2142" spans="1:14" outlineLevel="2" x14ac:dyDescent="0.2">
      <c r="A2142" t="s">
        <v>1868</v>
      </c>
      <c r="B2142" t="s">
        <v>1869</v>
      </c>
      <c r="C2142" s="3" t="s">
        <v>2441</v>
      </c>
      <c r="D2142" t="s">
        <v>1570</v>
      </c>
      <c r="E2142" s="102">
        <v>43522</v>
      </c>
      <c r="F2142" s="115">
        <v>139900</v>
      </c>
      <c r="G2142" s="31" t="s">
        <v>838</v>
      </c>
      <c r="H2142" s="129">
        <v>1</v>
      </c>
      <c r="I2142" s="129">
        <v>0</v>
      </c>
      <c r="J2142" s="31">
        <v>1</v>
      </c>
      <c r="K2142" s="117">
        <f t="shared" si="85"/>
        <v>1</v>
      </c>
      <c r="L2142" s="107">
        <v>0</v>
      </c>
      <c r="M2142" s="107">
        <v>0</v>
      </c>
      <c r="N2142" s="56" t="str">
        <f t="shared" si="86"/>
        <v>Non-MLS Office</v>
      </c>
    </row>
    <row r="2143" spans="1:14" outlineLevel="2" x14ac:dyDescent="0.2">
      <c r="A2143" t="s">
        <v>1868</v>
      </c>
      <c r="B2143" t="s">
        <v>1869</v>
      </c>
      <c r="C2143" s="3" t="s">
        <v>2728</v>
      </c>
      <c r="D2143" t="s">
        <v>794</v>
      </c>
      <c r="E2143" s="102">
        <v>43552</v>
      </c>
      <c r="F2143" s="115">
        <v>175000</v>
      </c>
      <c r="G2143" s="31">
        <v>20190468</v>
      </c>
      <c r="H2143" s="129">
        <v>1</v>
      </c>
      <c r="I2143" s="129">
        <v>1</v>
      </c>
      <c r="J2143" s="31">
        <v>1</v>
      </c>
      <c r="K2143" s="117">
        <f t="shared" si="85"/>
        <v>1</v>
      </c>
      <c r="L2143" s="107">
        <v>0</v>
      </c>
      <c r="M2143" s="107">
        <v>0</v>
      </c>
      <c r="N2143" s="56" t="str">
        <f t="shared" si="86"/>
        <v>Non-MLS Office</v>
      </c>
    </row>
    <row r="2144" spans="1:14" outlineLevel="2" x14ac:dyDescent="0.2">
      <c r="A2144" t="s">
        <v>1868</v>
      </c>
      <c r="B2144" t="s">
        <v>1869</v>
      </c>
      <c r="C2144" s="3" t="s">
        <v>2926</v>
      </c>
      <c r="D2144" t="s">
        <v>6</v>
      </c>
      <c r="E2144" s="102">
        <v>43577</v>
      </c>
      <c r="F2144" s="115">
        <v>23000</v>
      </c>
      <c r="G2144" s="31" t="s">
        <v>838</v>
      </c>
      <c r="H2144" s="129">
        <v>1</v>
      </c>
      <c r="I2144" s="129">
        <v>0</v>
      </c>
      <c r="J2144" s="31">
        <v>1</v>
      </c>
      <c r="K2144" s="117">
        <f t="shared" si="85"/>
        <v>1</v>
      </c>
      <c r="L2144" s="107">
        <v>0</v>
      </c>
      <c r="M2144" s="107">
        <v>0</v>
      </c>
      <c r="N2144" s="56" t="str">
        <f t="shared" si="86"/>
        <v>Non-MLS Office</v>
      </c>
    </row>
    <row r="2145" spans="1:14" outlineLevel="2" x14ac:dyDescent="0.2">
      <c r="A2145" t="s">
        <v>1868</v>
      </c>
      <c r="B2145" t="s">
        <v>1869</v>
      </c>
      <c r="C2145" s="3" t="s">
        <v>2927</v>
      </c>
      <c r="D2145" t="s">
        <v>6</v>
      </c>
      <c r="E2145" s="102">
        <v>43577</v>
      </c>
      <c r="F2145" s="115">
        <v>50000</v>
      </c>
      <c r="G2145" s="31" t="s">
        <v>838</v>
      </c>
      <c r="H2145" s="129">
        <v>1</v>
      </c>
      <c r="I2145" s="129">
        <v>0</v>
      </c>
      <c r="J2145" s="31">
        <v>1</v>
      </c>
      <c r="K2145" s="117">
        <f t="shared" si="85"/>
        <v>1</v>
      </c>
      <c r="L2145" s="107">
        <v>0</v>
      </c>
      <c r="M2145" s="107">
        <v>0</v>
      </c>
      <c r="N2145" s="56" t="str">
        <f t="shared" si="86"/>
        <v>Non-MLS Office</v>
      </c>
    </row>
    <row r="2146" spans="1:14" outlineLevel="2" x14ac:dyDescent="0.2">
      <c r="A2146" t="s">
        <v>1868</v>
      </c>
      <c r="B2146" t="s">
        <v>1869</v>
      </c>
      <c r="C2146" s="3" t="s">
        <v>2529</v>
      </c>
      <c r="D2146" t="s">
        <v>301</v>
      </c>
      <c r="E2146" s="102">
        <v>43530</v>
      </c>
      <c r="F2146" s="115">
        <v>155000</v>
      </c>
      <c r="G2146" s="31" t="s">
        <v>838</v>
      </c>
      <c r="H2146" s="129">
        <v>1</v>
      </c>
      <c r="I2146" s="129">
        <v>0</v>
      </c>
      <c r="J2146" s="31">
        <v>1</v>
      </c>
      <c r="K2146" s="117">
        <f t="shared" si="85"/>
        <v>1</v>
      </c>
      <c r="L2146" s="107">
        <v>0</v>
      </c>
      <c r="M2146" s="107">
        <v>0</v>
      </c>
      <c r="N2146" s="56" t="str">
        <f t="shared" si="86"/>
        <v>Non-MLS Office</v>
      </c>
    </row>
    <row r="2147" spans="1:14" outlineLevel="2" x14ac:dyDescent="0.2">
      <c r="A2147" t="s">
        <v>1868</v>
      </c>
      <c r="B2147" t="s">
        <v>1869</v>
      </c>
      <c r="C2147" s="3" t="s">
        <v>2622</v>
      </c>
      <c r="D2147" t="s">
        <v>6</v>
      </c>
      <c r="E2147" s="102">
        <v>43542</v>
      </c>
      <c r="F2147" s="115">
        <v>162000</v>
      </c>
      <c r="G2147" s="31" t="s">
        <v>838</v>
      </c>
      <c r="H2147" s="129">
        <v>1</v>
      </c>
      <c r="I2147" s="129">
        <v>0</v>
      </c>
      <c r="J2147" s="31">
        <v>1</v>
      </c>
      <c r="K2147" s="117">
        <f t="shared" si="85"/>
        <v>1</v>
      </c>
      <c r="L2147" s="107">
        <v>0</v>
      </c>
      <c r="M2147" s="107">
        <v>0</v>
      </c>
      <c r="N2147" s="56" t="str">
        <f t="shared" si="86"/>
        <v>Non-MLS Office</v>
      </c>
    </row>
    <row r="2148" spans="1:14" outlineLevel="2" x14ac:dyDescent="0.2">
      <c r="A2148" t="s">
        <v>1868</v>
      </c>
      <c r="B2148" t="s">
        <v>1869</v>
      </c>
      <c r="C2148" s="3" t="s">
        <v>3266</v>
      </c>
      <c r="D2148" t="s">
        <v>215</v>
      </c>
      <c r="E2148" s="102">
        <v>43609</v>
      </c>
      <c r="F2148" s="115">
        <v>265900</v>
      </c>
      <c r="G2148" s="31" t="s">
        <v>838</v>
      </c>
      <c r="H2148" s="129">
        <v>1</v>
      </c>
      <c r="I2148" s="129">
        <v>0</v>
      </c>
      <c r="J2148" s="31">
        <v>1</v>
      </c>
      <c r="K2148" s="117">
        <f t="shared" si="85"/>
        <v>1</v>
      </c>
      <c r="L2148" s="107">
        <v>0</v>
      </c>
      <c r="M2148" s="107">
        <v>0</v>
      </c>
      <c r="N2148" s="56" t="str">
        <f t="shared" si="86"/>
        <v>Non-MLS Office</v>
      </c>
    </row>
    <row r="2149" spans="1:14" outlineLevel="2" x14ac:dyDescent="0.2">
      <c r="A2149" t="s">
        <v>1868</v>
      </c>
      <c r="B2149" t="s">
        <v>1869</v>
      </c>
      <c r="C2149" s="3" t="s">
        <v>831</v>
      </c>
      <c r="D2149" t="s">
        <v>6</v>
      </c>
      <c r="E2149" s="102">
        <v>43528</v>
      </c>
      <c r="F2149" s="115">
        <v>176500</v>
      </c>
      <c r="G2149" s="31">
        <v>20190327</v>
      </c>
      <c r="H2149" s="129">
        <v>1</v>
      </c>
      <c r="I2149" s="129">
        <v>1</v>
      </c>
      <c r="J2149" s="31">
        <v>1</v>
      </c>
      <c r="K2149" s="117">
        <f t="shared" si="85"/>
        <v>1</v>
      </c>
      <c r="L2149" s="107">
        <v>0</v>
      </c>
      <c r="M2149" s="107">
        <v>0</v>
      </c>
      <c r="N2149" s="56" t="str">
        <f t="shared" si="86"/>
        <v>Non-MLS Office</v>
      </c>
    </row>
    <row r="2150" spans="1:14" outlineLevel="2" x14ac:dyDescent="0.2">
      <c r="A2150" t="s">
        <v>1868</v>
      </c>
      <c r="B2150" t="s">
        <v>1869</v>
      </c>
      <c r="C2150" s="3" t="s">
        <v>2804</v>
      </c>
      <c r="D2150" t="s">
        <v>301</v>
      </c>
      <c r="E2150" s="102">
        <v>43560</v>
      </c>
      <c r="F2150" s="115">
        <v>292000</v>
      </c>
      <c r="G2150" s="31" t="s">
        <v>838</v>
      </c>
      <c r="H2150" s="129">
        <v>1</v>
      </c>
      <c r="I2150" s="129">
        <v>0</v>
      </c>
      <c r="J2150" s="31">
        <v>1</v>
      </c>
      <c r="K2150" s="117">
        <f t="shared" si="85"/>
        <v>1</v>
      </c>
      <c r="L2150" s="107">
        <v>0</v>
      </c>
      <c r="M2150" s="107">
        <v>0</v>
      </c>
      <c r="N2150" s="56" t="str">
        <f t="shared" si="86"/>
        <v>Non-MLS Office</v>
      </c>
    </row>
    <row r="2151" spans="1:14" outlineLevel="2" x14ac:dyDescent="0.2">
      <c r="A2151" t="s">
        <v>1868</v>
      </c>
      <c r="B2151" t="s">
        <v>1869</v>
      </c>
      <c r="C2151" s="3" t="s">
        <v>3269</v>
      </c>
      <c r="D2151" t="s">
        <v>3270</v>
      </c>
      <c r="E2151" s="102">
        <v>43609</v>
      </c>
      <c r="F2151" s="115">
        <v>435000</v>
      </c>
      <c r="G2151" s="31" t="s">
        <v>838</v>
      </c>
      <c r="H2151" s="129">
        <v>1</v>
      </c>
      <c r="I2151" s="129">
        <v>0</v>
      </c>
      <c r="J2151" s="31">
        <v>1</v>
      </c>
      <c r="K2151" s="117">
        <f t="shared" si="85"/>
        <v>1</v>
      </c>
      <c r="L2151" s="107">
        <v>0</v>
      </c>
      <c r="M2151" s="107">
        <v>0</v>
      </c>
      <c r="N2151" s="56" t="str">
        <f t="shared" si="86"/>
        <v>Non-MLS Office</v>
      </c>
    </row>
    <row r="2152" spans="1:14" outlineLevel="2" x14ac:dyDescent="0.2">
      <c r="A2152" t="s">
        <v>1868</v>
      </c>
      <c r="B2152" t="s">
        <v>1869</v>
      </c>
      <c r="C2152" s="3" t="s">
        <v>2467</v>
      </c>
      <c r="D2152" t="s">
        <v>121</v>
      </c>
      <c r="E2152" s="102">
        <v>43524</v>
      </c>
      <c r="F2152" s="115">
        <v>122900</v>
      </c>
      <c r="G2152" s="31" t="s">
        <v>838</v>
      </c>
      <c r="H2152" s="129">
        <v>1</v>
      </c>
      <c r="I2152" s="129">
        <v>0</v>
      </c>
      <c r="J2152" s="31">
        <v>1</v>
      </c>
      <c r="K2152" s="117">
        <f t="shared" si="85"/>
        <v>1</v>
      </c>
      <c r="L2152" s="107">
        <v>0</v>
      </c>
      <c r="M2152" s="107">
        <v>0</v>
      </c>
      <c r="N2152" s="56" t="str">
        <f t="shared" si="86"/>
        <v>Non-MLS Office</v>
      </c>
    </row>
    <row r="2153" spans="1:14" outlineLevel="2" x14ac:dyDescent="0.2">
      <c r="A2153" t="s">
        <v>1868</v>
      </c>
      <c r="B2153" t="s">
        <v>1869</v>
      </c>
      <c r="C2153" s="3" t="s">
        <v>2620</v>
      </c>
      <c r="D2153" t="s">
        <v>286</v>
      </c>
      <c r="E2153" s="102">
        <v>43539</v>
      </c>
      <c r="F2153" s="115">
        <v>163200</v>
      </c>
      <c r="G2153" s="31" t="s">
        <v>838</v>
      </c>
      <c r="H2153" s="129">
        <v>1</v>
      </c>
      <c r="I2153" s="129">
        <v>0</v>
      </c>
      <c r="J2153" s="31">
        <v>1</v>
      </c>
      <c r="K2153" s="117">
        <f t="shared" si="85"/>
        <v>1</v>
      </c>
      <c r="L2153" s="107">
        <v>0</v>
      </c>
      <c r="M2153" s="107">
        <v>0</v>
      </c>
      <c r="N2153" s="56" t="str">
        <f t="shared" si="86"/>
        <v>Non-MLS Office</v>
      </c>
    </row>
    <row r="2154" spans="1:14" outlineLevel="2" x14ac:dyDescent="0.2">
      <c r="A2154" t="s">
        <v>1868</v>
      </c>
      <c r="B2154" t="s">
        <v>1869</v>
      </c>
      <c r="C2154" s="3" t="s">
        <v>2944</v>
      </c>
      <c r="D2154" t="s">
        <v>6</v>
      </c>
      <c r="E2154" s="102">
        <v>43577</v>
      </c>
      <c r="F2154" s="115">
        <v>333998</v>
      </c>
      <c r="G2154" s="31" t="s">
        <v>838</v>
      </c>
      <c r="H2154" s="129">
        <v>1</v>
      </c>
      <c r="I2154" s="129">
        <v>0</v>
      </c>
      <c r="J2154" s="31">
        <v>1</v>
      </c>
      <c r="K2154" s="117">
        <f t="shared" si="85"/>
        <v>1</v>
      </c>
      <c r="L2154" s="107">
        <v>0</v>
      </c>
      <c r="M2154" s="107">
        <v>0</v>
      </c>
      <c r="N2154" s="56" t="str">
        <f t="shared" si="86"/>
        <v>Non-MLS Office</v>
      </c>
    </row>
    <row r="2155" spans="1:14" outlineLevel="2" x14ac:dyDescent="0.2">
      <c r="A2155" t="s">
        <v>1868</v>
      </c>
      <c r="B2155" t="s">
        <v>1869</v>
      </c>
      <c r="C2155" s="3" t="s">
        <v>2999</v>
      </c>
      <c r="D2155" t="s">
        <v>6</v>
      </c>
      <c r="E2155" s="102">
        <v>43584</v>
      </c>
      <c r="F2155" s="115">
        <v>346256</v>
      </c>
      <c r="G2155" s="31" t="s">
        <v>838</v>
      </c>
      <c r="H2155" s="129">
        <v>1</v>
      </c>
      <c r="I2155" s="129">
        <v>0</v>
      </c>
      <c r="J2155" s="31">
        <v>1</v>
      </c>
      <c r="K2155" s="117">
        <f t="shared" si="85"/>
        <v>1</v>
      </c>
      <c r="L2155" s="107">
        <v>0</v>
      </c>
      <c r="M2155" s="107">
        <v>0</v>
      </c>
      <c r="N2155" s="56" t="str">
        <f t="shared" si="86"/>
        <v>Non-MLS Office</v>
      </c>
    </row>
    <row r="2156" spans="1:14" outlineLevel="2" x14ac:dyDescent="0.2">
      <c r="A2156" t="s">
        <v>1868</v>
      </c>
      <c r="B2156" t="s">
        <v>1869</v>
      </c>
      <c r="C2156" s="3" t="s">
        <v>3140</v>
      </c>
      <c r="D2156" t="s">
        <v>6</v>
      </c>
      <c r="E2156" s="102">
        <v>43595</v>
      </c>
      <c r="F2156" s="115">
        <v>214900</v>
      </c>
      <c r="G2156" s="31" t="s">
        <v>838</v>
      </c>
      <c r="H2156" s="129">
        <v>1</v>
      </c>
      <c r="I2156" s="129">
        <v>0</v>
      </c>
      <c r="J2156" s="31">
        <v>1</v>
      </c>
      <c r="K2156" s="117">
        <f t="shared" si="85"/>
        <v>1</v>
      </c>
      <c r="L2156" s="107">
        <v>0</v>
      </c>
      <c r="M2156" s="107">
        <v>0</v>
      </c>
      <c r="N2156" s="56" t="str">
        <f t="shared" si="86"/>
        <v>Non-MLS Office</v>
      </c>
    </row>
    <row r="2157" spans="1:14" outlineLevel="2" x14ac:dyDescent="0.2">
      <c r="A2157" t="s">
        <v>1868</v>
      </c>
      <c r="B2157" t="s">
        <v>1869</v>
      </c>
      <c r="C2157" s="3" t="s">
        <v>2846</v>
      </c>
      <c r="D2157" t="s">
        <v>1831</v>
      </c>
      <c r="E2157" s="102">
        <v>43566</v>
      </c>
      <c r="F2157" s="115">
        <v>295000</v>
      </c>
      <c r="G2157" s="31" t="s">
        <v>838</v>
      </c>
      <c r="H2157" s="129">
        <v>1</v>
      </c>
      <c r="I2157" s="129">
        <v>0</v>
      </c>
      <c r="J2157" s="31">
        <v>1</v>
      </c>
      <c r="K2157" s="117">
        <f t="shared" si="85"/>
        <v>1</v>
      </c>
      <c r="L2157" s="107">
        <v>0</v>
      </c>
      <c r="M2157" s="107">
        <v>0</v>
      </c>
      <c r="N2157" s="56" t="str">
        <f t="shared" si="86"/>
        <v>Non-MLS Office</v>
      </c>
    </row>
    <row r="2158" spans="1:14" outlineLevel="2" x14ac:dyDescent="0.2">
      <c r="A2158" t="s">
        <v>1868</v>
      </c>
      <c r="B2158" t="s">
        <v>1869</v>
      </c>
      <c r="C2158" s="3" t="s">
        <v>2878</v>
      </c>
      <c r="D2158" t="s">
        <v>426</v>
      </c>
      <c r="E2158" s="102">
        <v>43570</v>
      </c>
      <c r="F2158" s="115">
        <v>80000</v>
      </c>
      <c r="G2158" s="31">
        <v>20190570</v>
      </c>
      <c r="H2158" s="129">
        <v>1</v>
      </c>
      <c r="I2158" s="129">
        <v>1</v>
      </c>
      <c r="J2158" s="31">
        <v>1</v>
      </c>
      <c r="K2158" s="117">
        <f t="shared" si="85"/>
        <v>1</v>
      </c>
      <c r="L2158" s="107">
        <v>0</v>
      </c>
      <c r="M2158" s="107">
        <v>0</v>
      </c>
      <c r="N2158" s="56" t="str">
        <f t="shared" si="86"/>
        <v>Non-MLS Office</v>
      </c>
    </row>
    <row r="2159" spans="1:14" outlineLevel="2" x14ac:dyDescent="0.2">
      <c r="A2159" t="s">
        <v>1868</v>
      </c>
      <c r="B2159" t="s">
        <v>1869</v>
      </c>
      <c r="C2159" s="3" t="s">
        <v>2413</v>
      </c>
      <c r="D2159" t="s">
        <v>6</v>
      </c>
      <c r="E2159" s="102">
        <v>43518</v>
      </c>
      <c r="F2159" s="115">
        <v>179000</v>
      </c>
      <c r="G2159" s="31">
        <v>20190152</v>
      </c>
      <c r="H2159" s="129">
        <v>1</v>
      </c>
      <c r="I2159" s="129">
        <v>1</v>
      </c>
      <c r="J2159" s="31">
        <v>1</v>
      </c>
      <c r="K2159" s="117">
        <f t="shared" si="85"/>
        <v>1</v>
      </c>
      <c r="L2159" s="107">
        <v>0</v>
      </c>
      <c r="M2159" s="107">
        <v>0</v>
      </c>
      <c r="N2159" s="56" t="str">
        <f t="shared" si="86"/>
        <v>Non-MLS Office</v>
      </c>
    </row>
    <row r="2160" spans="1:14" outlineLevel="2" x14ac:dyDescent="0.2">
      <c r="A2160" t="s">
        <v>1868</v>
      </c>
      <c r="B2160" t="s">
        <v>1869</v>
      </c>
      <c r="C2160" s="3" t="s">
        <v>2444</v>
      </c>
      <c r="D2160" t="s">
        <v>123</v>
      </c>
      <c r="E2160" s="102">
        <v>43523</v>
      </c>
      <c r="F2160" s="115">
        <v>229000</v>
      </c>
      <c r="G2160" s="31" t="s">
        <v>838</v>
      </c>
      <c r="H2160" s="129">
        <v>1</v>
      </c>
      <c r="I2160" s="129">
        <v>0</v>
      </c>
      <c r="J2160" s="31">
        <v>1</v>
      </c>
      <c r="K2160" s="117">
        <f t="shared" si="85"/>
        <v>1</v>
      </c>
      <c r="L2160" s="107">
        <v>0</v>
      </c>
      <c r="M2160" s="107">
        <v>0</v>
      </c>
      <c r="N2160" s="56" t="str">
        <f t="shared" si="86"/>
        <v>Non-MLS Office</v>
      </c>
    </row>
    <row r="2161" spans="1:14" outlineLevel="2" x14ac:dyDescent="0.2">
      <c r="A2161" t="s">
        <v>1868</v>
      </c>
      <c r="B2161" t="s">
        <v>1869</v>
      </c>
      <c r="C2161" s="3" t="s">
        <v>2511</v>
      </c>
      <c r="D2161" t="s">
        <v>122</v>
      </c>
      <c r="E2161" s="102">
        <v>43528</v>
      </c>
      <c r="F2161" s="115">
        <v>369900</v>
      </c>
      <c r="G2161" s="31" t="s">
        <v>838</v>
      </c>
      <c r="H2161" s="129">
        <v>1</v>
      </c>
      <c r="I2161" s="129">
        <v>0</v>
      </c>
      <c r="J2161" s="31">
        <v>1</v>
      </c>
      <c r="K2161" s="117">
        <f t="shared" si="85"/>
        <v>1</v>
      </c>
      <c r="L2161" s="107">
        <v>0</v>
      </c>
      <c r="M2161" s="107">
        <v>0</v>
      </c>
      <c r="N2161" s="56" t="str">
        <f t="shared" si="86"/>
        <v>Non-MLS Office</v>
      </c>
    </row>
    <row r="2162" spans="1:14" outlineLevel="2" x14ac:dyDescent="0.2">
      <c r="A2162" t="s">
        <v>1868</v>
      </c>
      <c r="B2162" t="s">
        <v>1869</v>
      </c>
      <c r="C2162" s="3" t="s">
        <v>3258</v>
      </c>
      <c r="D2162" t="s">
        <v>6</v>
      </c>
      <c r="E2162" s="102">
        <v>43608</v>
      </c>
      <c r="F2162" s="115">
        <v>366500</v>
      </c>
      <c r="G2162" s="31" t="s">
        <v>838</v>
      </c>
      <c r="H2162" s="129">
        <v>1</v>
      </c>
      <c r="I2162" s="129">
        <v>0</v>
      </c>
      <c r="J2162" s="31">
        <v>1</v>
      </c>
      <c r="K2162" s="117">
        <f t="shared" si="85"/>
        <v>1</v>
      </c>
      <c r="L2162" s="107">
        <v>0</v>
      </c>
      <c r="M2162" s="107">
        <v>0</v>
      </c>
      <c r="N2162" s="56" t="str">
        <f t="shared" si="86"/>
        <v>Non-MLS Office</v>
      </c>
    </row>
    <row r="2163" spans="1:14" outlineLevel="2" x14ac:dyDescent="0.2">
      <c r="A2163" t="s">
        <v>1868</v>
      </c>
      <c r="B2163" t="s">
        <v>1869</v>
      </c>
      <c r="C2163" s="3" t="s">
        <v>2377</v>
      </c>
      <c r="D2163" t="s">
        <v>6</v>
      </c>
      <c r="E2163" s="102">
        <v>43511</v>
      </c>
      <c r="F2163" s="115">
        <v>181500</v>
      </c>
      <c r="G2163" s="31" t="s">
        <v>838</v>
      </c>
      <c r="H2163" s="129">
        <v>1</v>
      </c>
      <c r="I2163" s="129">
        <v>0</v>
      </c>
      <c r="J2163" s="31">
        <v>1</v>
      </c>
      <c r="K2163" s="117">
        <f t="shared" si="85"/>
        <v>1</v>
      </c>
      <c r="L2163" s="107">
        <v>0</v>
      </c>
      <c r="M2163" s="107">
        <v>0</v>
      </c>
      <c r="N2163" s="56" t="str">
        <f t="shared" si="86"/>
        <v>Non-MLS Office</v>
      </c>
    </row>
    <row r="2164" spans="1:14" outlineLevel="2" x14ac:dyDescent="0.2">
      <c r="A2164" t="s">
        <v>1868</v>
      </c>
      <c r="B2164" t="s">
        <v>1869</v>
      </c>
      <c r="C2164" s="3" t="s">
        <v>2510</v>
      </c>
      <c r="D2164" t="s">
        <v>6</v>
      </c>
      <c r="E2164" s="102">
        <v>43528</v>
      </c>
      <c r="F2164" s="115">
        <v>160000</v>
      </c>
      <c r="G2164" s="31" t="s">
        <v>838</v>
      </c>
      <c r="H2164" s="129">
        <v>1</v>
      </c>
      <c r="I2164" s="129">
        <v>0</v>
      </c>
      <c r="J2164" s="31">
        <v>1</v>
      </c>
      <c r="K2164" s="117">
        <f t="shared" si="85"/>
        <v>1</v>
      </c>
      <c r="L2164" s="107">
        <v>0</v>
      </c>
      <c r="M2164" s="107">
        <v>0</v>
      </c>
      <c r="N2164" s="56" t="str">
        <f t="shared" si="86"/>
        <v>Non-MLS Office</v>
      </c>
    </row>
    <row r="2165" spans="1:14" outlineLevel="2" x14ac:dyDescent="0.2">
      <c r="A2165" t="s">
        <v>1868</v>
      </c>
      <c r="B2165" t="s">
        <v>1869</v>
      </c>
      <c r="C2165" s="3" t="s">
        <v>2175</v>
      </c>
      <c r="D2165" t="s">
        <v>6</v>
      </c>
      <c r="E2165" s="102">
        <v>43482</v>
      </c>
      <c r="F2165" s="115">
        <v>50000</v>
      </c>
      <c r="G2165" s="31" t="s">
        <v>838</v>
      </c>
      <c r="H2165" s="129">
        <v>1</v>
      </c>
      <c r="I2165" s="129">
        <v>0</v>
      </c>
      <c r="J2165" s="31">
        <v>1</v>
      </c>
      <c r="K2165" s="117">
        <f t="shared" si="85"/>
        <v>1</v>
      </c>
      <c r="L2165" s="107">
        <v>0</v>
      </c>
      <c r="M2165" s="107">
        <v>0</v>
      </c>
      <c r="N2165" s="56" t="str">
        <f t="shared" si="86"/>
        <v>Non-MLS Office</v>
      </c>
    </row>
    <row r="2166" spans="1:14" outlineLevel="2" x14ac:dyDescent="0.2">
      <c r="A2166" t="s">
        <v>1868</v>
      </c>
      <c r="B2166" t="s">
        <v>1869</v>
      </c>
      <c r="C2166" s="3" t="s">
        <v>2740</v>
      </c>
      <c r="D2166" t="s">
        <v>6</v>
      </c>
      <c r="E2166" s="102">
        <v>43553</v>
      </c>
      <c r="F2166" s="115">
        <v>290100</v>
      </c>
      <c r="G2166" s="31" t="s">
        <v>838</v>
      </c>
      <c r="H2166" s="129">
        <v>1</v>
      </c>
      <c r="I2166" s="129">
        <v>0</v>
      </c>
      <c r="J2166" s="31">
        <v>1</v>
      </c>
      <c r="K2166" s="117">
        <f t="shared" si="85"/>
        <v>1</v>
      </c>
      <c r="L2166" s="107">
        <v>0</v>
      </c>
      <c r="M2166" s="107">
        <v>0</v>
      </c>
      <c r="N2166" s="56" t="str">
        <f t="shared" si="86"/>
        <v>Non-MLS Office</v>
      </c>
    </row>
    <row r="2167" spans="1:14" outlineLevel="2" x14ac:dyDescent="0.2">
      <c r="A2167" t="s">
        <v>1868</v>
      </c>
      <c r="B2167" t="s">
        <v>1869</v>
      </c>
      <c r="C2167" s="3" t="s">
        <v>2786</v>
      </c>
      <c r="D2167" t="s">
        <v>7</v>
      </c>
      <c r="E2167" s="102">
        <v>43558</v>
      </c>
      <c r="F2167" s="115">
        <v>153900</v>
      </c>
      <c r="G2167" s="31" t="s">
        <v>838</v>
      </c>
      <c r="H2167" s="129">
        <v>1</v>
      </c>
      <c r="I2167" s="129">
        <v>0</v>
      </c>
      <c r="J2167" s="31">
        <v>1</v>
      </c>
      <c r="K2167" s="117">
        <f t="shared" si="85"/>
        <v>1</v>
      </c>
      <c r="L2167" s="107">
        <v>0</v>
      </c>
      <c r="M2167" s="107">
        <v>0</v>
      </c>
      <c r="N2167" s="56" t="str">
        <f t="shared" si="86"/>
        <v>Non-MLS Office</v>
      </c>
    </row>
    <row r="2168" spans="1:14" outlineLevel="2" x14ac:dyDescent="0.2">
      <c r="A2168" t="s">
        <v>1868</v>
      </c>
      <c r="B2168" t="s">
        <v>1869</v>
      </c>
      <c r="C2168" s="3" t="s">
        <v>2254</v>
      </c>
      <c r="D2168" t="s">
        <v>65</v>
      </c>
      <c r="E2168" s="102">
        <v>43496</v>
      </c>
      <c r="F2168" s="115">
        <v>106500</v>
      </c>
      <c r="G2168" s="31">
        <v>20190027</v>
      </c>
      <c r="H2168" s="129">
        <v>1</v>
      </c>
      <c r="I2168" s="129">
        <v>1</v>
      </c>
      <c r="J2168" s="31">
        <v>1</v>
      </c>
      <c r="K2168" s="117">
        <f t="shared" si="85"/>
        <v>1</v>
      </c>
      <c r="L2168" s="107">
        <v>0</v>
      </c>
      <c r="M2168" s="107">
        <v>0</v>
      </c>
      <c r="N2168" s="56" t="str">
        <f t="shared" si="86"/>
        <v>Non-MLS Office</v>
      </c>
    </row>
    <row r="2169" spans="1:14" outlineLevel="2" x14ac:dyDescent="0.2">
      <c r="A2169" t="s">
        <v>1868</v>
      </c>
      <c r="B2169" t="s">
        <v>1869</v>
      </c>
      <c r="C2169" s="3" t="s">
        <v>2271</v>
      </c>
      <c r="D2169" t="s">
        <v>301</v>
      </c>
      <c r="E2169" s="102">
        <v>43496</v>
      </c>
      <c r="F2169" s="115">
        <v>115000</v>
      </c>
      <c r="G2169" s="31" t="s">
        <v>838</v>
      </c>
      <c r="H2169" s="129">
        <v>1</v>
      </c>
      <c r="I2169" s="129">
        <v>0</v>
      </c>
      <c r="J2169" s="31">
        <v>1</v>
      </c>
      <c r="K2169" s="117">
        <f t="shared" si="85"/>
        <v>1</v>
      </c>
      <c r="L2169" s="107">
        <v>0</v>
      </c>
      <c r="M2169" s="107">
        <v>0</v>
      </c>
      <c r="N2169" s="56" t="str">
        <f t="shared" si="86"/>
        <v>Non-MLS Office</v>
      </c>
    </row>
    <row r="2170" spans="1:14" outlineLevel="2" x14ac:dyDescent="0.2">
      <c r="A2170" t="s">
        <v>1868</v>
      </c>
      <c r="B2170" t="s">
        <v>1869</v>
      </c>
      <c r="C2170" s="3" t="s">
        <v>2862</v>
      </c>
      <c r="D2170" t="s">
        <v>301</v>
      </c>
      <c r="E2170" s="102">
        <v>43567</v>
      </c>
      <c r="F2170" s="115">
        <v>142900</v>
      </c>
      <c r="G2170" s="31" t="s">
        <v>838</v>
      </c>
      <c r="H2170" s="129">
        <v>1</v>
      </c>
      <c r="I2170" s="129">
        <v>0</v>
      </c>
      <c r="J2170" s="31">
        <v>1</v>
      </c>
      <c r="K2170" s="117">
        <f t="shared" si="85"/>
        <v>1</v>
      </c>
      <c r="L2170" s="107">
        <v>0</v>
      </c>
      <c r="M2170" s="107">
        <v>0</v>
      </c>
      <c r="N2170" s="56" t="str">
        <f t="shared" si="86"/>
        <v>Non-MLS Office</v>
      </c>
    </row>
    <row r="2171" spans="1:14" outlineLevel="2" x14ac:dyDescent="0.2">
      <c r="A2171" t="s">
        <v>1868</v>
      </c>
      <c r="B2171" t="s">
        <v>1869</v>
      </c>
      <c r="C2171" s="3" t="s">
        <v>2509</v>
      </c>
      <c r="D2171" t="s">
        <v>65</v>
      </c>
      <c r="E2171" s="102">
        <v>43528</v>
      </c>
      <c r="F2171" s="115">
        <v>342000</v>
      </c>
      <c r="G2171" s="31" t="s">
        <v>838</v>
      </c>
      <c r="H2171" s="129">
        <v>1</v>
      </c>
      <c r="I2171" s="129">
        <v>0</v>
      </c>
      <c r="J2171" s="31">
        <v>1</v>
      </c>
      <c r="K2171" s="117">
        <f t="shared" si="85"/>
        <v>1</v>
      </c>
      <c r="L2171" s="107">
        <v>0</v>
      </c>
      <c r="M2171" s="107">
        <v>0</v>
      </c>
      <c r="N2171" s="56" t="str">
        <f t="shared" si="86"/>
        <v>Non-MLS Office</v>
      </c>
    </row>
    <row r="2172" spans="1:14" outlineLevel="2" x14ac:dyDescent="0.2">
      <c r="A2172" t="s">
        <v>1868</v>
      </c>
      <c r="B2172" t="s">
        <v>1869</v>
      </c>
      <c r="C2172" s="3" t="s">
        <v>2890</v>
      </c>
      <c r="D2172" t="s">
        <v>1126</v>
      </c>
      <c r="E2172" s="102">
        <v>43571</v>
      </c>
      <c r="F2172" s="115">
        <v>404900</v>
      </c>
      <c r="G2172" s="31">
        <v>20190540</v>
      </c>
      <c r="H2172" s="129">
        <v>1</v>
      </c>
      <c r="I2172" s="129">
        <v>1</v>
      </c>
      <c r="J2172" s="31">
        <v>1</v>
      </c>
      <c r="K2172" s="117">
        <f t="shared" si="85"/>
        <v>1</v>
      </c>
      <c r="L2172" s="107">
        <v>0</v>
      </c>
      <c r="M2172" s="107">
        <v>0</v>
      </c>
      <c r="N2172" s="56" t="str">
        <f t="shared" si="86"/>
        <v>Non-MLS Office</v>
      </c>
    </row>
    <row r="2173" spans="1:14" outlineLevel="2" x14ac:dyDescent="0.2">
      <c r="A2173" t="s">
        <v>1868</v>
      </c>
      <c r="B2173" t="s">
        <v>1869</v>
      </c>
      <c r="C2173" s="3" t="s">
        <v>2443</v>
      </c>
      <c r="D2173" t="s">
        <v>730</v>
      </c>
      <c r="E2173" s="102">
        <v>43522</v>
      </c>
      <c r="F2173" s="115">
        <v>29000</v>
      </c>
      <c r="G2173" s="31" t="s">
        <v>838</v>
      </c>
      <c r="H2173" s="129">
        <v>1</v>
      </c>
      <c r="I2173" s="129">
        <v>0</v>
      </c>
      <c r="J2173" s="31">
        <v>1</v>
      </c>
      <c r="K2173" s="117">
        <f t="shared" si="85"/>
        <v>1</v>
      </c>
      <c r="L2173" s="107">
        <v>0</v>
      </c>
      <c r="M2173" s="107">
        <v>0</v>
      </c>
      <c r="N2173" s="56" t="str">
        <f t="shared" si="86"/>
        <v>Non-MLS Office</v>
      </c>
    </row>
    <row r="2174" spans="1:14" outlineLevel="2" x14ac:dyDescent="0.2">
      <c r="A2174" t="s">
        <v>1868</v>
      </c>
      <c r="B2174" t="s">
        <v>1869</v>
      </c>
      <c r="C2174" s="3" t="s">
        <v>3329</v>
      </c>
      <c r="D2174" t="s">
        <v>6</v>
      </c>
      <c r="E2174" s="102">
        <v>43615</v>
      </c>
      <c r="F2174" s="115">
        <v>266000</v>
      </c>
      <c r="G2174" s="31" t="s">
        <v>838</v>
      </c>
      <c r="H2174" s="129">
        <v>1</v>
      </c>
      <c r="I2174" s="129">
        <v>0</v>
      </c>
      <c r="J2174" s="31">
        <v>1</v>
      </c>
      <c r="K2174" s="117">
        <f t="shared" si="85"/>
        <v>1</v>
      </c>
      <c r="L2174" s="107">
        <v>0</v>
      </c>
      <c r="M2174" s="107">
        <v>0</v>
      </c>
      <c r="N2174" s="56" t="str">
        <f t="shared" si="86"/>
        <v>Non-MLS Office</v>
      </c>
    </row>
    <row r="2175" spans="1:14" outlineLevel="2" x14ac:dyDescent="0.2">
      <c r="A2175" t="s">
        <v>1868</v>
      </c>
      <c r="B2175" t="s">
        <v>1869</v>
      </c>
      <c r="C2175" s="3" t="s">
        <v>2965</v>
      </c>
      <c r="D2175" t="s">
        <v>6</v>
      </c>
      <c r="E2175" s="102">
        <v>43581</v>
      </c>
      <c r="F2175" s="115">
        <v>120000</v>
      </c>
      <c r="G2175" s="31" t="s">
        <v>838</v>
      </c>
      <c r="H2175" s="129">
        <v>1</v>
      </c>
      <c r="I2175" s="129">
        <v>0</v>
      </c>
      <c r="J2175" s="31">
        <v>1</v>
      </c>
      <c r="K2175" s="117">
        <f t="shared" si="85"/>
        <v>1</v>
      </c>
      <c r="L2175" s="107">
        <v>0</v>
      </c>
      <c r="M2175" s="107">
        <v>0</v>
      </c>
      <c r="N2175" s="56" t="str">
        <f t="shared" si="86"/>
        <v>Non-MLS Office</v>
      </c>
    </row>
    <row r="2176" spans="1:14" outlineLevel="2" x14ac:dyDescent="0.2">
      <c r="A2176" t="s">
        <v>1868</v>
      </c>
      <c r="B2176" t="s">
        <v>1869</v>
      </c>
      <c r="C2176" s="3" t="s">
        <v>3121</v>
      </c>
      <c r="D2176" t="s">
        <v>110</v>
      </c>
      <c r="E2176" s="102">
        <v>43595</v>
      </c>
      <c r="F2176" s="115">
        <v>180000</v>
      </c>
      <c r="G2176" s="31" t="s">
        <v>838</v>
      </c>
      <c r="H2176" s="129">
        <v>1</v>
      </c>
      <c r="I2176" s="129">
        <v>0</v>
      </c>
      <c r="J2176" s="31">
        <v>1</v>
      </c>
      <c r="K2176" s="117">
        <f t="shared" si="85"/>
        <v>1</v>
      </c>
      <c r="L2176" s="107">
        <v>0</v>
      </c>
      <c r="M2176" s="107">
        <v>0</v>
      </c>
      <c r="N2176" s="56" t="str">
        <f t="shared" si="86"/>
        <v>Non-MLS Office</v>
      </c>
    </row>
    <row r="2177" spans="1:14" outlineLevel="2" x14ac:dyDescent="0.2">
      <c r="A2177" t="s">
        <v>1868</v>
      </c>
      <c r="B2177" t="s">
        <v>1869</v>
      </c>
      <c r="C2177" s="3" t="s">
        <v>3147</v>
      </c>
      <c r="D2177" t="s">
        <v>110</v>
      </c>
      <c r="E2177" s="102">
        <v>43598</v>
      </c>
      <c r="F2177" s="115">
        <v>189900</v>
      </c>
      <c r="G2177" s="31" t="s">
        <v>838</v>
      </c>
      <c r="H2177" s="129">
        <v>1</v>
      </c>
      <c r="I2177" s="129">
        <v>0</v>
      </c>
      <c r="J2177" s="31">
        <v>1</v>
      </c>
      <c r="K2177" s="117">
        <f t="shared" si="85"/>
        <v>1</v>
      </c>
      <c r="L2177" s="107">
        <v>0</v>
      </c>
      <c r="M2177" s="107">
        <v>0</v>
      </c>
      <c r="N2177" s="56" t="str">
        <f t="shared" si="86"/>
        <v>Non-MLS Office</v>
      </c>
    </row>
    <row r="2178" spans="1:14" outlineLevel="2" x14ac:dyDescent="0.2">
      <c r="A2178" t="s">
        <v>1868</v>
      </c>
      <c r="B2178" t="s">
        <v>1869</v>
      </c>
      <c r="C2178" s="3" t="s">
        <v>3154</v>
      </c>
      <c r="D2178" t="s">
        <v>110</v>
      </c>
      <c r="E2178" s="102">
        <v>43598</v>
      </c>
      <c r="F2178" s="115">
        <v>189900</v>
      </c>
      <c r="G2178" s="31" t="s">
        <v>838</v>
      </c>
      <c r="H2178" s="129">
        <v>1</v>
      </c>
      <c r="I2178" s="129">
        <v>0</v>
      </c>
      <c r="J2178" s="31">
        <v>1</v>
      </c>
      <c r="K2178" s="117">
        <f t="shared" si="85"/>
        <v>1</v>
      </c>
      <c r="L2178" s="107">
        <v>0</v>
      </c>
      <c r="M2178" s="107">
        <v>0</v>
      </c>
      <c r="N2178" s="56" t="str">
        <f t="shared" si="86"/>
        <v>Non-MLS Office</v>
      </c>
    </row>
    <row r="2179" spans="1:14" outlineLevel="2" x14ac:dyDescent="0.2">
      <c r="A2179" t="s">
        <v>1868</v>
      </c>
      <c r="B2179" t="s">
        <v>1869</v>
      </c>
      <c r="C2179" s="3" t="s">
        <v>2795</v>
      </c>
      <c r="D2179" t="s">
        <v>110</v>
      </c>
      <c r="E2179" s="102">
        <v>43560</v>
      </c>
      <c r="F2179" s="115">
        <v>72000</v>
      </c>
      <c r="G2179" s="31" t="s">
        <v>838</v>
      </c>
      <c r="H2179" s="129">
        <v>1</v>
      </c>
      <c r="I2179" s="129">
        <v>0</v>
      </c>
      <c r="J2179" s="31">
        <v>1</v>
      </c>
      <c r="K2179" s="117">
        <f t="shared" ref="K2179:K2242" si="87">+J2179/H2179</f>
        <v>1</v>
      </c>
      <c r="L2179" s="107">
        <v>0</v>
      </c>
      <c r="M2179" s="107">
        <v>0</v>
      </c>
      <c r="N2179" s="56" t="str">
        <f t="shared" ref="N2179:N2242" si="88">IF(B2179="",B2178,B2179)</f>
        <v>Non-MLS Office</v>
      </c>
    </row>
    <row r="2180" spans="1:14" outlineLevel="2" x14ac:dyDescent="0.2">
      <c r="A2180" t="s">
        <v>1868</v>
      </c>
      <c r="B2180" t="s">
        <v>1869</v>
      </c>
      <c r="C2180" s="3" t="s">
        <v>2713</v>
      </c>
      <c r="D2180" t="s">
        <v>730</v>
      </c>
      <c r="E2180" s="102">
        <v>43551</v>
      </c>
      <c r="F2180" s="115">
        <v>43000</v>
      </c>
      <c r="G2180" s="31" t="s">
        <v>838</v>
      </c>
      <c r="H2180" s="129">
        <v>1</v>
      </c>
      <c r="I2180" s="129">
        <v>0</v>
      </c>
      <c r="J2180" s="31">
        <v>1</v>
      </c>
      <c r="K2180" s="117">
        <f t="shared" si="87"/>
        <v>1</v>
      </c>
      <c r="L2180" s="107">
        <v>0</v>
      </c>
      <c r="M2180" s="107">
        <v>0</v>
      </c>
      <c r="N2180" s="56" t="str">
        <f t="shared" si="88"/>
        <v>Non-MLS Office</v>
      </c>
    </row>
    <row r="2181" spans="1:14" outlineLevel="2" x14ac:dyDescent="0.2">
      <c r="A2181" t="s">
        <v>1868</v>
      </c>
      <c r="B2181" t="s">
        <v>1869</v>
      </c>
      <c r="C2181" s="3" t="s">
        <v>2473</v>
      </c>
      <c r="D2181" t="s">
        <v>6</v>
      </c>
      <c r="E2181" s="102">
        <v>43524</v>
      </c>
      <c r="F2181" s="115">
        <v>245000</v>
      </c>
      <c r="G2181" s="31" t="s">
        <v>838</v>
      </c>
      <c r="H2181" s="129">
        <v>1</v>
      </c>
      <c r="I2181" s="129">
        <v>0</v>
      </c>
      <c r="J2181" s="31">
        <v>1</v>
      </c>
      <c r="K2181" s="117">
        <f t="shared" si="87"/>
        <v>1</v>
      </c>
      <c r="L2181" s="107">
        <v>0</v>
      </c>
      <c r="M2181" s="107">
        <v>0</v>
      </c>
      <c r="N2181" s="56" t="str">
        <f t="shared" si="88"/>
        <v>Non-MLS Office</v>
      </c>
    </row>
    <row r="2182" spans="1:14" outlineLevel="2" x14ac:dyDescent="0.2">
      <c r="A2182" t="s">
        <v>1868</v>
      </c>
      <c r="B2182" t="s">
        <v>1869</v>
      </c>
      <c r="C2182" s="3" t="s">
        <v>2514</v>
      </c>
      <c r="D2182" t="s">
        <v>2515</v>
      </c>
      <c r="E2182" s="102">
        <v>43528</v>
      </c>
      <c r="F2182" s="115">
        <v>295000</v>
      </c>
      <c r="G2182" s="31" t="s">
        <v>838</v>
      </c>
      <c r="H2182" s="129">
        <v>1</v>
      </c>
      <c r="I2182" s="129">
        <v>0</v>
      </c>
      <c r="J2182" s="31">
        <v>1</v>
      </c>
      <c r="K2182" s="117">
        <f t="shared" si="87"/>
        <v>1</v>
      </c>
      <c r="L2182" s="107">
        <v>0</v>
      </c>
      <c r="M2182" s="107">
        <v>0</v>
      </c>
      <c r="N2182" s="56" t="str">
        <f t="shared" si="88"/>
        <v>Non-MLS Office</v>
      </c>
    </row>
    <row r="2183" spans="1:14" outlineLevel="2" x14ac:dyDescent="0.2">
      <c r="A2183" t="s">
        <v>1868</v>
      </c>
      <c r="B2183" t="s">
        <v>1869</v>
      </c>
      <c r="C2183" s="3" t="s">
        <v>2454</v>
      </c>
      <c r="D2183" t="s">
        <v>6</v>
      </c>
      <c r="E2183" s="102">
        <v>43523</v>
      </c>
      <c r="F2183" s="115">
        <v>523000</v>
      </c>
      <c r="G2183" s="31">
        <v>20190184</v>
      </c>
      <c r="H2183" s="129">
        <v>1</v>
      </c>
      <c r="I2183" s="129">
        <v>1</v>
      </c>
      <c r="J2183" s="31">
        <v>1</v>
      </c>
      <c r="K2183" s="117">
        <f t="shared" si="87"/>
        <v>1</v>
      </c>
      <c r="L2183" s="107">
        <v>0</v>
      </c>
      <c r="M2183" s="107">
        <v>0</v>
      </c>
      <c r="N2183" s="56" t="str">
        <f t="shared" si="88"/>
        <v>Non-MLS Office</v>
      </c>
    </row>
    <row r="2184" spans="1:14" outlineLevel="2" x14ac:dyDescent="0.2">
      <c r="A2184" t="s">
        <v>1868</v>
      </c>
      <c r="B2184" t="s">
        <v>1869</v>
      </c>
      <c r="C2184" s="3" t="s">
        <v>3098</v>
      </c>
      <c r="D2184" t="s">
        <v>3099</v>
      </c>
      <c r="E2184" s="102">
        <v>43593</v>
      </c>
      <c r="F2184" s="115">
        <v>101000</v>
      </c>
      <c r="G2184" s="31" t="s">
        <v>838</v>
      </c>
      <c r="H2184" s="129">
        <v>1</v>
      </c>
      <c r="I2184" s="129">
        <v>0</v>
      </c>
      <c r="J2184" s="31">
        <v>1</v>
      </c>
      <c r="K2184" s="117">
        <f t="shared" si="87"/>
        <v>1</v>
      </c>
      <c r="L2184" s="107">
        <v>0</v>
      </c>
      <c r="M2184" s="107">
        <v>0</v>
      </c>
      <c r="N2184" s="56" t="str">
        <f t="shared" si="88"/>
        <v>Non-MLS Office</v>
      </c>
    </row>
    <row r="2185" spans="1:14" outlineLevel="2" x14ac:dyDescent="0.2">
      <c r="A2185" t="s">
        <v>1868</v>
      </c>
      <c r="B2185" t="s">
        <v>1869</v>
      </c>
      <c r="C2185" s="3" t="s">
        <v>2301</v>
      </c>
      <c r="D2185" t="s">
        <v>70</v>
      </c>
      <c r="E2185" s="102">
        <v>43500</v>
      </c>
      <c r="F2185" s="115">
        <v>179900</v>
      </c>
      <c r="G2185" s="31" t="s">
        <v>838</v>
      </c>
      <c r="H2185" s="129">
        <v>1</v>
      </c>
      <c r="I2185" s="129">
        <v>0</v>
      </c>
      <c r="J2185" s="31">
        <v>1</v>
      </c>
      <c r="K2185" s="117">
        <f t="shared" si="87"/>
        <v>1</v>
      </c>
      <c r="L2185" s="107">
        <v>0</v>
      </c>
      <c r="M2185" s="107">
        <v>0</v>
      </c>
      <c r="N2185" s="56" t="str">
        <f t="shared" si="88"/>
        <v>Non-MLS Office</v>
      </c>
    </row>
    <row r="2186" spans="1:14" outlineLevel="2" x14ac:dyDescent="0.2">
      <c r="A2186" t="s">
        <v>1868</v>
      </c>
      <c r="B2186" t="s">
        <v>1869</v>
      </c>
      <c r="C2186" s="3" t="s">
        <v>2388</v>
      </c>
      <c r="D2186" t="s">
        <v>110</v>
      </c>
      <c r="E2186" s="102">
        <v>43515</v>
      </c>
      <c r="F2186" s="115">
        <v>42000</v>
      </c>
      <c r="G2186" s="31" t="s">
        <v>838</v>
      </c>
      <c r="H2186" s="129">
        <v>1</v>
      </c>
      <c r="I2186" s="129">
        <v>0</v>
      </c>
      <c r="J2186" s="31">
        <v>1</v>
      </c>
      <c r="K2186" s="117">
        <f t="shared" si="87"/>
        <v>1</v>
      </c>
      <c r="L2186" s="107">
        <v>0</v>
      </c>
      <c r="M2186" s="107">
        <v>0</v>
      </c>
      <c r="N2186" s="56" t="str">
        <f t="shared" si="88"/>
        <v>Non-MLS Office</v>
      </c>
    </row>
    <row r="2187" spans="1:14" outlineLevel="2" x14ac:dyDescent="0.2">
      <c r="A2187" t="s">
        <v>1868</v>
      </c>
      <c r="B2187" t="s">
        <v>1869</v>
      </c>
      <c r="C2187" s="3" t="s">
        <v>2986</v>
      </c>
      <c r="D2187" t="s">
        <v>110</v>
      </c>
      <c r="E2187" s="102">
        <v>43584</v>
      </c>
      <c r="F2187" s="115">
        <v>30000</v>
      </c>
      <c r="G2187" s="31" t="s">
        <v>838</v>
      </c>
      <c r="H2187" s="129">
        <v>1</v>
      </c>
      <c r="I2187" s="129">
        <v>0</v>
      </c>
      <c r="J2187" s="31">
        <v>1</v>
      </c>
      <c r="K2187" s="117">
        <f t="shared" si="87"/>
        <v>1</v>
      </c>
      <c r="L2187" s="107">
        <v>0</v>
      </c>
      <c r="M2187" s="107">
        <v>0</v>
      </c>
      <c r="N2187" s="56" t="str">
        <f t="shared" si="88"/>
        <v>Non-MLS Office</v>
      </c>
    </row>
    <row r="2188" spans="1:14" outlineLevel="2" x14ac:dyDescent="0.2">
      <c r="A2188" t="s">
        <v>1868</v>
      </c>
      <c r="B2188" t="s">
        <v>1869</v>
      </c>
      <c r="C2188" s="3" t="s">
        <v>2171</v>
      </c>
      <c r="D2188" t="s">
        <v>802</v>
      </c>
      <c r="E2188" s="102">
        <v>43482</v>
      </c>
      <c r="F2188" s="115">
        <v>133500</v>
      </c>
      <c r="G2188" s="31" t="s">
        <v>838</v>
      </c>
      <c r="H2188" s="129">
        <v>1</v>
      </c>
      <c r="I2188" s="129">
        <v>0</v>
      </c>
      <c r="J2188" s="31">
        <v>1</v>
      </c>
      <c r="K2188" s="117">
        <f t="shared" si="87"/>
        <v>1</v>
      </c>
      <c r="L2188" s="107">
        <v>0</v>
      </c>
      <c r="M2188" s="107">
        <v>0</v>
      </c>
      <c r="N2188" s="56" t="str">
        <f t="shared" si="88"/>
        <v>Non-MLS Office</v>
      </c>
    </row>
    <row r="2189" spans="1:14" outlineLevel="2" x14ac:dyDescent="0.2">
      <c r="A2189" t="s">
        <v>1868</v>
      </c>
      <c r="B2189" t="s">
        <v>1869</v>
      </c>
      <c r="C2189" s="3" t="s">
        <v>2590</v>
      </c>
      <c r="D2189" t="s">
        <v>6</v>
      </c>
      <c r="E2189" s="102">
        <v>43537</v>
      </c>
      <c r="F2189" s="115">
        <v>120000</v>
      </c>
      <c r="G2189" s="31" t="s">
        <v>838</v>
      </c>
      <c r="H2189" s="129">
        <v>1</v>
      </c>
      <c r="I2189" s="129">
        <v>0</v>
      </c>
      <c r="J2189" s="31">
        <v>1</v>
      </c>
      <c r="K2189" s="117">
        <f t="shared" si="87"/>
        <v>1</v>
      </c>
      <c r="L2189" s="107">
        <v>0</v>
      </c>
      <c r="M2189" s="107">
        <v>0</v>
      </c>
      <c r="N2189" s="56" t="str">
        <f t="shared" si="88"/>
        <v>Non-MLS Office</v>
      </c>
    </row>
    <row r="2190" spans="1:14" outlineLevel="2" x14ac:dyDescent="0.2">
      <c r="A2190" t="s">
        <v>1868</v>
      </c>
      <c r="B2190" t="s">
        <v>1869</v>
      </c>
      <c r="C2190" s="3" t="s">
        <v>3280</v>
      </c>
      <c r="D2190" t="s">
        <v>70</v>
      </c>
      <c r="E2190" s="102">
        <v>43609</v>
      </c>
      <c r="F2190" s="115">
        <v>122900</v>
      </c>
      <c r="G2190" s="31" t="s">
        <v>838</v>
      </c>
      <c r="H2190" s="129">
        <v>1</v>
      </c>
      <c r="I2190" s="129">
        <v>0</v>
      </c>
      <c r="J2190" s="31">
        <v>1</v>
      </c>
      <c r="K2190" s="117">
        <f t="shared" si="87"/>
        <v>1</v>
      </c>
      <c r="L2190" s="107">
        <v>0</v>
      </c>
      <c r="M2190" s="107">
        <v>0</v>
      </c>
      <c r="N2190" s="56" t="str">
        <f t="shared" si="88"/>
        <v>Non-MLS Office</v>
      </c>
    </row>
    <row r="2191" spans="1:14" outlineLevel="2" x14ac:dyDescent="0.2">
      <c r="A2191" t="s">
        <v>1868</v>
      </c>
      <c r="B2191" t="s">
        <v>1869</v>
      </c>
      <c r="C2191" s="3" t="s">
        <v>2291</v>
      </c>
      <c r="D2191" t="s">
        <v>328</v>
      </c>
      <c r="E2191" s="102">
        <v>43497</v>
      </c>
      <c r="F2191" s="115">
        <v>247000</v>
      </c>
      <c r="G2191" s="31" t="s">
        <v>838</v>
      </c>
      <c r="H2191" s="129">
        <v>1</v>
      </c>
      <c r="I2191" s="129">
        <v>0</v>
      </c>
      <c r="J2191" s="31">
        <v>1</v>
      </c>
      <c r="K2191" s="117">
        <f t="shared" si="87"/>
        <v>1</v>
      </c>
      <c r="L2191" s="107">
        <v>0</v>
      </c>
      <c r="M2191" s="107">
        <v>0</v>
      </c>
      <c r="N2191" s="56" t="str">
        <f t="shared" si="88"/>
        <v>Non-MLS Office</v>
      </c>
    </row>
    <row r="2192" spans="1:14" outlineLevel="2" x14ac:dyDescent="0.2">
      <c r="A2192" t="s">
        <v>1868</v>
      </c>
      <c r="B2192" t="s">
        <v>1869</v>
      </c>
      <c r="C2192" s="3" t="s">
        <v>2640</v>
      </c>
      <c r="D2192" t="s">
        <v>328</v>
      </c>
      <c r="E2192" s="102">
        <v>43543</v>
      </c>
      <c r="F2192" s="115">
        <v>170000</v>
      </c>
      <c r="G2192" s="31" t="s">
        <v>838</v>
      </c>
      <c r="H2192" s="129">
        <v>1</v>
      </c>
      <c r="I2192" s="129">
        <v>0</v>
      </c>
      <c r="J2192" s="31">
        <v>1</v>
      </c>
      <c r="K2192" s="117">
        <f t="shared" si="87"/>
        <v>1</v>
      </c>
      <c r="L2192" s="107">
        <v>0</v>
      </c>
      <c r="M2192" s="107">
        <v>0</v>
      </c>
      <c r="N2192" s="56" t="str">
        <f t="shared" si="88"/>
        <v>Non-MLS Office</v>
      </c>
    </row>
    <row r="2193" spans="1:14" outlineLevel="2" x14ac:dyDescent="0.2">
      <c r="A2193" t="s">
        <v>1868</v>
      </c>
      <c r="B2193" t="s">
        <v>1869</v>
      </c>
      <c r="C2193" s="3" t="s">
        <v>3056</v>
      </c>
      <c r="D2193" t="s">
        <v>328</v>
      </c>
      <c r="E2193" s="102">
        <v>43588</v>
      </c>
      <c r="F2193" s="115">
        <v>228500</v>
      </c>
      <c r="G2193" s="31" t="s">
        <v>838</v>
      </c>
      <c r="H2193" s="129">
        <v>1</v>
      </c>
      <c r="I2193" s="129">
        <v>0</v>
      </c>
      <c r="J2193" s="31">
        <v>1</v>
      </c>
      <c r="K2193" s="117">
        <f t="shared" si="87"/>
        <v>1</v>
      </c>
      <c r="L2193" s="107">
        <v>0</v>
      </c>
      <c r="M2193" s="107">
        <v>0</v>
      </c>
      <c r="N2193" s="56" t="str">
        <f t="shared" si="88"/>
        <v>Non-MLS Office</v>
      </c>
    </row>
    <row r="2194" spans="1:14" outlineLevel="2" x14ac:dyDescent="0.2">
      <c r="A2194" t="s">
        <v>1868</v>
      </c>
      <c r="B2194" t="s">
        <v>1869</v>
      </c>
      <c r="C2194" s="3" t="s">
        <v>3160</v>
      </c>
      <c r="D2194" t="s">
        <v>328</v>
      </c>
      <c r="E2194" s="102">
        <v>43598</v>
      </c>
      <c r="F2194" s="115">
        <v>289900</v>
      </c>
      <c r="G2194" s="31" t="s">
        <v>838</v>
      </c>
      <c r="H2194" s="129">
        <v>1</v>
      </c>
      <c r="I2194" s="129">
        <v>0</v>
      </c>
      <c r="J2194" s="31">
        <v>1</v>
      </c>
      <c r="K2194" s="117">
        <f t="shared" si="87"/>
        <v>1</v>
      </c>
      <c r="L2194" s="107">
        <v>0</v>
      </c>
      <c r="M2194" s="107">
        <v>0</v>
      </c>
      <c r="N2194" s="56" t="str">
        <f t="shared" si="88"/>
        <v>Non-MLS Office</v>
      </c>
    </row>
    <row r="2195" spans="1:14" outlineLevel="2" x14ac:dyDescent="0.2">
      <c r="A2195" t="s">
        <v>1868</v>
      </c>
      <c r="B2195" t="s">
        <v>1869</v>
      </c>
      <c r="C2195" s="3" t="s">
        <v>2885</v>
      </c>
      <c r="D2195" t="s">
        <v>215</v>
      </c>
      <c r="E2195" s="102">
        <v>43570</v>
      </c>
      <c r="F2195" s="115">
        <v>275000</v>
      </c>
      <c r="G2195" s="31" t="s">
        <v>838</v>
      </c>
      <c r="H2195" s="129">
        <v>1</v>
      </c>
      <c r="I2195" s="129">
        <v>0</v>
      </c>
      <c r="J2195" s="31">
        <v>1</v>
      </c>
      <c r="K2195" s="117">
        <f t="shared" si="87"/>
        <v>1</v>
      </c>
      <c r="L2195" s="107">
        <v>0</v>
      </c>
      <c r="M2195" s="107">
        <v>0</v>
      </c>
      <c r="N2195" s="56" t="str">
        <f t="shared" si="88"/>
        <v>Non-MLS Office</v>
      </c>
    </row>
    <row r="2196" spans="1:14" outlineLevel="2" x14ac:dyDescent="0.2">
      <c r="A2196" t="s">
        <v>1868</v>
      </c>
      <c r="B2196" t="s">
        <v>1869</v>
      </c>
      <c r="C2196" s="3" t="s">
        <v>2286</v>
      </c>
      <c r="D2196" t="s">
        <v>1126</v>
      </c>
      <c r="E2196" s="102">
        <v>43497</v>
      </c>
      <c r="F2196" s="115">
        <v>357000</v>
      </c>
      <c r="G2196" s="31">
        <v>20190898</v>
      </c>
      <c r="H2196" s="129">
        <v>1</v>
      </c>
      <c r="I2196" s="129">
        <v>1</v>
      </c>
      <c r="J2196" s="31">
        <v>1</v>
      </c>
      <c r="K2196" s="117">
        <f t="shared" si="87"/>
        <v>1</v>
      </c>
      <c r="L2196" s="107">
        <v>0</v>
      </c>
      <c r="M2196" s="107">
        <v>0</v>
      </c>
      <c r="N2196" s="56" t="str">
        <f t="shared" si="88"/>
        <v>Non-MLS Office</v>
      </c>
    </row>
    <row r="2197" spans="1:14" outlineLevel="2" x14ac:dyDescent="0.2">
      <c r="A2197" t="s">
        <v>1868</v>
      </c>
      <c r="B2197" t="s">
        <v>1869</v>
      </c>
      <c r="C2197" s="3" t="s">
        <v>3024</v>
      </c>
      <c r="D2197" t="s">
        <v>1092</v>
      </c>
      <c r="E2197" s="102">
        <v>43585</v>
      </c>
      <c r="F2197" s="115">
        <v>185000</v>
      </c>
      <c r="G2197" s="31" t="s">
        <v>838</v>
      </c>
      <c r="H2197" s="129">
        <v>1</v>
      </c>
      <c r="I2197" s="129">
        <v>0</v>
      </c>
      <c r="J2197" s="31">
        <v>1</v>
      </c>
      <c r="K2197" s="117">
        <f t="shared" si="87"/>
        <v>1</v>
      </c>
      <c r="L2197" s="107">
        <v>0</v>
      </c>
      <c r="M2197" s="107">
        <v>0</v>
      </c>
      <c r="N2197" s="56" t="str">
        <f t="shared" si="88"/>
        <v>Non-MLS Office</v>
      </c>
    </row>
    <row r="2198" spans="1:14" outlineLevel="2" x14ac:dyDescent="0.2">
      <c r="A2198" t="s">
        <v>1868</v>
      </c>
      <c r="B2198" t="s">
        <v>1869</v>
      </c>
      <c r="C2198" s="3" t="s">
        <v>3279</v>
      </c>
      <c r="D2198" t="s">
        <v>422</v>
      </c>
      <c r="E2198" s="102">
        <v>43609</v>
      </c>
      <c r="F2198" s="115">
        <v>75000</v>
      </c>
      <c r="G2198" s="31" t="s">
        <v>838</v>
      </c>
      <c r="H2198" s="129">
        <v>1</v>
      </c>
      <c r="I2198" s="129">
        <v>0</v>
      </c>
      <c r="J2198" s="31">
        <v>1</v>
      </c>
      <c r="K2198" s="117">
        <f t="shared" si="87"/>
        <v>1</v>
      </c>
      <c r="L2198" s="107">
        <v>0</v>
      </c>
      <c r="M2198" s="107">
        <v>0</v>
      </c>
      <c r="N2198" s="56" t="str">
        <f t="shared" si="88"/>
        <v>Non-MLS Office</v>
      </c>
    </row>
    <row r="2199" spans="1:14" outlineLevel="2" x14ac:dyDescent="0.2">
      <c r="A2199" t="s">
        <v>1868</v>
      </c>
      <c r="B2199" t="s">
        <v>1869</v>
      </c>
      <c r="C2199" s="3" t="s">
        <v>2380</v>
      </c>
      <c r="D2199" t="s">
        <v>425</v>
      </c>
      <c r="E2199" s="102">
        <v>43511</v>
      </c>
      <c r="F2199" s="115">
        <v>800000</v>
      </c>
      <c r="G2199" s="31">
        <v>20182900</v>
      </c>
      <c r="H2199" s="129">
        <v>1</v>
      </c>
      <c r="I2199" s="129">
        <v>1</v>
      </c>
      <c r="J2199" s="31">
        <v>1</v>
      </c>
      <c r="K2199" s="117">
        <f t="shared" si="87"/>
        <v>1</v>
      </c>
      <c r="L2199" s="107">
        <v>0</v>
      </c>
      <c r="M2199" s="107">
        <v>0</v>
      </c>
      <c r="N2199" s="56" t="str">
        <f t="shared" si="88"/>
        <v>Non-MLS Office</v>
      </c>
    </row>
    <row r="2200" spans="1:14" outlineLevel="2" x14ac:dyDescent="0.2">
      <c r="A2200" t="s">
        <v>1868</v>
      </c>
      <c r="B2200" t="s">
        <v>1869</v>
      </c>
      <c r="C2200" s="3" t="s">
        <v>2978</v>
      </c>
      <c r="D2200" t="s">
        <v>6</v>
      </c>
      <c r="E2200" s="102">
        <v>43581</v>
      </c>
      <c r="F2200" s="115">
        <v>525000</v>
      </c>
      <c r="G2200" s="31">
        <v>20190694</v>
      </c>
      <c r="H2200" s="129">
        <v>1</v>
      </c>
      <c r="I2200" s="129">
        <v>1</v>
      </c>
      <c r="J2200" s="31">
        <v>1</v>
      </c>
      <c r="K2200" s="117">
        <f t="shared" si="87"/>
        <v>1</v>
      </c>
      <c r="L2200" s="107">
        <v>0</v>
      </c>
      <c r="M2200" s="107">
        <v>0</v>
      </c>
      <c r="N2200" s="56" t="str">
        <f t="shared" si="88"/>
        <v>Non-MLS Office</v>
      </c>
    </row>
    <row r="2201" spans="1:14" outlineLevel="2" x14ac:dyDescent="0.2">
      <c r="A2201" t="s">
        <v>1868</v>
      </c>
      <c r="B2201" t="s">
        <v>1869</v>
      </c>
      <c r="C2201" s="3" t="s">
        <v>3088</v>
      </c>
      <c r="D2201" t="s">
        <v>111</v>
      </c>
      <c r="E2201" s="102">
        <v>43592</v>
      </c>
      <c r="F2201" s="115">
        <v>333000</v>
      </c>
      <c r="G2201" s="31" t="s">
        <v>838</v>
      </c>
      <c r="H2201" s="129">
        <v>1</v>
      </c>
      <c r="I2201" s="129">
        <v>0</v>
      </c>
      <c r="J2201" s="31">
        <v>1</v>
      </c>
      <c r="K2201" s="117">
        <f t="shared" si="87"/>
        <v>1</v>
      </c>
      <c r="L2201" s="107">
        <v>0</v>
      </c>
      <c r="M2201" s="107">
        <v>0</v>
      </c>
      <c r="N2201" s="56" t="str">
        <f t="shared" si="88"/>
        <v>Non-MLS Office</v>
      </c>
    </row>
    <row r="2202" spans="1:14" outlineLevel="2" x14ac:dyDescent="0.2">
      <c r="A2202" t="s">
        <v>1868</v>
      </c>
      <c r="B2202" t="s">
        <v>1869</v>
      </c>
      <c r="C2202" s="3" t="s">
        <v>2335</v>
      </c>
      <c r="D2202" t="s">
        <v>880</v>
      </c>
      <c r="E2202" s="102">
        <v>43504</v>
      </c>
      <c r="F2202" s="115">
        <v>58000</v>
      </c>
      <c r="G2202" s="31" t="s">
        <v>838</v>
      </c>
      <c r="H2202" s="129">
        <v>1</v>
      </c>
      <c r="I2202" s="129">
        <v>0</v>
      </c>
      <c r="J2202" s="31">
        <v>1</v>
      </c>
      <c r="K2202" s="117">
        <f t="shared" si="87"/>
        <v>1</v>
      </c>
      <c r="L2202" s="107">
        <v>0</v>
      </c>
      <c r="M2202" s="107">
        <v>0</v>
      </c>
      <c r="N2202" s="56" t="str">
        <f t="shared" si="88"/>
        <v>Non-MLS Office</v>
      </c>
    </row>
    <row r="2203" spans="1:14" outlineLevel="2" x14ac:dyDescent="0.2">
      <c r="A2203" t="s">
        <v>1868</v>
      </c>
      <c r="B2203" t="s">
        <v>1869</v>
      </c>
      <c r="C2203" s="3" t="s">
        <v>2958</v>
      </c>
      <c r="D2203" t="s">
        <v>215</v>
      </c>
      <c r="E2203" s="102">
        <v>43580</v>
      </c>
      <c r="F2203" s="115">
        <v>72500</v>
      </c>
      <c r="G2203" s="31" t="s">
        <v>838</v>
      </c>
      <c r="H2203" s="129">
        <v>1</v>
      </c>
      <c r="I2203" s="129">
        <v>0</v>
      </c>
      <c r="J2203" s="31">
        <v>1</v>
      </c>
      <c r="K2203" s="117">
        <f t="shared" si="87"/>
        <v>1</v>
      </c>
      <c r="L2203" s="107">
        <v>0</v>
      </c>
      <c r="M2203" s="107">
        <v>0</v>
      </c>
      <c r="N2203" s="56" t="str">
        <f t="shared" si="88"/>
        <v>Non-MLS Office</v>
      </c>
    </row>
    <row r="2204" spans="1:14" outlineLevel="2" x14ac:dyDescent="0.2">
      <c r="A2204" t="s">
        <v>1868</v>
      </c>
      <c r="B2204" t="s">
        <v>1869</v>
      </c>
      <c r="C2204" s="3" t="s">
        <v>3293</v>
      </c>
      <c r="D2204" t="s">
        <v>953</v>
      </c>
      <c r="E2204" s="102">
        <v>43613</v>
      </c>
      <c r="F2204" s="115">
        <v>286250</v>
      </c>
      <c r="G2204" s="31" t="s">
        <v>838</v>
      </c>
      <c r="H2204" s="129">
        <v>1</v>
      </c>
      <c r="I2204" s="129">
        <v>0</v>
      </c>
      <c r="J2204" s="31">
        <v>1</v>
      </c>
      <c r="K2204" s="117">
        <f t="shared" si="87"/>
        <v>1</v>
      </c>
      <c r="L2204" s="107">
        <v>0</v>
      </c>
      <c r="M2204" s="107">
        <v>0</v>
      </c>
      <c r="N2204" s="56" t="str">
        <f t="shared" si="88"/>
        <v>Non-MLS Office</v>
      </c>
    </row>
    <row r="2205" spans="1:14" outlineLevel="2" x14ac:dyDescent="0.2">
      <c r="A2205" t="s">
        <v>1868</v>
      </c>
      <c r="B2205" t="s">
        <v>1869</v>
      </c>
      <c r="C2205" s="3" t="s">
        <v>2871</v>
      </c>
      <c r="D2205" t="s">
        <v>213</v>
      </c>
      <c r="E2205" s="102">
        <v>43567</v>
      </c>
      <c r="F2205" s="115">
        <v>73000</v>
      </c>
      <c r="G2205" s="31" t="s">
        <v>838</v>
      </c>
      <c r="H2205" s="129">
        <v>1</v>
      </c>
      <c r="I2205" s="129">
        <v>0</v>
      </c>
      <c r="J2205" s="31">
        <v>1</v>
      </c>
      <c r="K2205" s="117">
        <f t="shared" si="87"/>
        <v>1</v>
      </c>
      <c r="L2205" s="107">
        <v>0</v>
      </c>
      <c r="M2205" s="107">
        <v>0</v>
      </c>
      <c r="N2205" s="56" t="str">
        <f t="shared" si="88"/>
        <v>Non-MLS Office</v>
      </c>
    </row>
    <row r="2206" spans="1:14" outlineLevel="2" x14ac:dyDescent="0.2">
      <c r="A2206" t="s">
        <v>1868</v>
      </c>
      <c r="B2206" t="s">
        <v>1869</v>
      </c>
      <c r="C2206" s="3" t="s">
        <v>1911</v>
      </c>
      <c r="D2206" t="s">
        <v>426</v>
      </c>
      <c r="E2206" s="102">
        <v>43553</v>
      </c>
      <c r="F2206" s="115">
        <v>29000</v>
      </c>
      <c r="G2206" s="31" t="s">
        <v>838</v>
      </c>
      <c r="H2206" s="129">
        <v>1</v>
      </c>
      <c r="I2206" s="129">
        <v>0</v>
      </c>
      <c r="J2206" s="31">
        <v>1</v>
      </c>
      <c r="K2206" s="117">
        <f t="shared" si="87"/>
        <v>1</v>
      </c>
      <c r="L2206" s="107">
        <v>0</v>
      </c>
      <c r="M2206" s="107">
        <v>0</v>
      </c>
      <c r="N2206" s="56" t="str">
        <f t="shared" si="88"/>
        <v>Non-MLS Office</v>
      </c>
    </row>
    <row r="2207" spans="1:14" outlineLevel="2" x14ac:dyDescent="0.2">
      <c r="A2207" t="s">
        <v>1868</v>
      </c>
      <c r="B2207" t="s">
        <v>1869</v>
      </c>
      <c r="C2207" s="3" t="s">
        <v>2914</v>
      </c>
      <c r="D2207" t="s">
        <v>1831</v>
      </c>
      <c r="E2207" s="102">
        <v>43573</v>
      </c>
      <c r="F2207" s="115">
        <v>165000</v>
      </c>
      <c r="G2207" s="31" t="s">
        <v>838</v>
      </c>
      <c r="H2207" s="129">
        <v>1</v>
      </c>
      <c r="I2207" s="129">
        <v>0</v>
      </c>
      <c r="J2207" s="31">
        <v>1</v>
      </c>
      <c r="K2207" s="117">
        <f t="shared" si="87"/>
        <v>1</v>
      </c>
      <c r="L2207" s="107">
        <v>0</v>
      </c>
      <c r="M2207" s="107">
        <v>0</v>
      </c>
      <c r="N2207" s="56" t="str">
        <f t="shared" si="88"/>
        <v>Non-MLS Office</v>
      </c>
    </row>
    <row r="2208" spans="1:14" outlineLevel="2" x14ac:dyDescent="0.2">
      <c r="A2208" t="s">
        <v>1868</v>
      </c>
      <c r="B2208" t="s">
        <v>1869</v>
      </c>
      <c r="C2208" s="3" t="s">
        <v>2902</v>
      </c>
      <c r="D2208" t="s">
        <v>124</v>
      </c>
      <c r="E2208" s="102">
        <v>43572</v>
      </c>
      <c r="F2208" s="115">
        <v>205000</v>
      </c>
      <c r="G2208" s="31">
        <v>20190587</v>
      </c>
      <c r="H2208" s="129">
        <v>1</v>
      </c>
      <c r="I2208" s="129">
        <v>1</v>
      </c>
      <c r="J2208" s="31">
        <v>1</v>
      </c>
      <c r="K2208" s="117">
        <f t="shared" si="87"/>
        <v>1</v>
      </c>
      <c r="L2208" s="107">
        <v>0</v>
      </c>
      <c r="M2208" s="107">
        <v>0</v>
      </c>
      <c r="N2208" s="56" t="str">
        <f t="shared" si="88"/>
        <v>Non-MLS Office</v>
      </c>
    </row>
    <row r="2209" spans="1:14" outlineLevel="2" x14ac:dyDescent="0.2">
      <c r="A2209" t="s">
        <v>1868</v>
      </c>
      <c r="B2209" t="s">
        <v>1869</v>
      </c>
      <c r="C2209" s="3" t="s">
        <v>2777</v>
      </c>
      <c r="D2209" t="s">
        <v>6</v>
      </c>
      <c r="E2209" s="102">
        <v>43558</v>
      </c>
      <c r="F2209" s="115">
        <v>93000</v>
      </c>
      <c r="G2209" s="31" t="s">
        <v>838</v>
      </c>
      <c r="H2209" s="129">
        <v>1</v>
      </c>
      <c r="I2209" s="129">
        <v>0</v>
      </c>
      <c r="J2209" s="31">
        <v>1</v>
      </c>
      <c r="K2209" s="117">
        <f t="shared" si="87"/>
        <v>1</v>
      </c>
      <c r="L2209" s="107">
        <v>0</v>
      </c>
      <c r="M2209" s="107">
        <v>0</v>
      </c>
      <c r="N2209" s="56" t="str">
        <f t="shared" si="88"/>
        <v>Non-MLS Office</v>
      </c>
    </row>
    <row r="2210" spans="1:14" outlineLevel="2" x14ac:dyDescent="0.2">
      <c r="A2210" t="s">
        <v>1868</v>
      </c>
      <c r="B2210" t="s">
        <v>1869</v>
      </c>
      <c r="C2210" s="3" t="s">
        <v>2351</v>
      </c>
      <c r="D2210" t="s">
        <v>6</v>
      </c>
      <c r="E2210" s="102">
        <v>43509</v>
      </c>
      <c r="F2210" s="115">
        <v>76000</v>
      </c>
      <c r="G2210" s="31" t="s">
        <v>838</v>
      </c>
      <c r="H2210" s="129">
        <v>1</v>
      </c>
      <c r="I2210" s="129">
        <v>0</v>
      </c>
      <c r="J2210" s="31">
        <v>1</v>
      </c>
      <c r="K2210" s="117">
        <f t="shared" si="87"/>
        <v>1</v>
      </c>
      <c r="L2210" s="107">
        <v>0</v>
      </c>
      <c r="M2210" s="107">
        <v>0</v>
      </c>
      <c r="N2210" s="56" t="str">
        <f t="shared" si="88"/>
        <v>Non-MLS Office</v>
      </c>
    </row>
    <row r="2211" spans="1:14" outlineLevel="2" x14ac:dyDescent="0.2">
      <c r="A2211" t="s">
        <v>1868</v>
      </c>
      <c r="B2211" t="s">
        <v>1869</v>
      </c>
      <c r="C2211" s="3" t="s">
        <v>3234</v>
      </c>
      <c r="D2211" t="s">
        <v>216</v>
      </c>
      <c r="E2211" s="102">
        <v>43607</v>
      </c>
      <c r="F2211" s="115">
        <v>206000</v>
      </c>
      <c r="G2211" s="31" t="s">
        <v>838</v>
      </c>
      <c r="H2211" s="129">
        <v>1</v>
      </c>
      <c r="I2211" s="129">
        <v>0</v>
      </c>
      <c r="J2211" s="31">
        <v>1</v>
      </c>
      <c r="K2211" s="117">
        <f t="shared" si="87"/>
        <v>1</v>
      </c>
      <c r="L2211" s="107">
        <v>0</v>
      </c>
      <c r="M2211" s="107">
        <v>0</v>
      </c>
      <c r="N2211" s="56" t="str">
        <f t="shared" si="88"/>
        <v>Non-MLS Office</v>
      </c>
    </row>
    <row r="2212" spans="1:14" outlineLevel="2" x14ac:dyDescent="0.2">
      <c r="A2212" t="s">
        <v>1868</v>
      </c>
      <c r="B2212" t="s">
        <v>1869</v>
      </c>
      <c r="C2212" s="3" t="s">
        <v>2373</v>
      </c>
      <c r="D2212" t="s">
        <v>65</v>
      </c>
      <c r="E2212" s="102">
        <v>43511</v>
      </c>
      <c r="F2212" s="115">
        <v>129000</v>
      </c>
      <c r="G2212" s="31" t="s">
        <v>838</v>
      </c>
      <c r="H2212" s="129">
        <v>1</v>
      </c>
      <c r="I2212" s="129">
        <v>0</v>
      </c>
      <c r="J2212" s="31">
        <v>1</v>
      </c>
      <c r="K2212" s="117">
        <f t="shared" si="87"/>
        <v>1</v>
      </c>
      <c r="L2212" s="107">
        <v>0</v>
      </c>
      <c r="M2212" s="107">
        <v>0</v>
      </c>
      <c r="N2212" s="56" t="str">
        <f t="shared" si="88"/>
        <v>Non-MLS Office</v>
      </c>
    </row>
    <row r="2213" spans="1:14" outlineLevel="2" x14ac:dyDescent="0.2">
      <c r="A2213" t="s">
        <v>1868</v>
      </c>
      <c r="B2213" t="s">
        <v>1869</v>
      </c>
      <c r="C2213" s="3" t="s">
        <v>2498</v>
      </c>
      <c r="D2213" t="s">
        <v>6</v>
      </c>
      <c r="E2213" s="102">
        <v>43525</v>
      </c>
      <c r="F2213" s="115">
        <v>155000</v>
      </c>
      <c r="G2213" s="31">
        <v>20190121</v>
      </c>
      <c r="H2213" s="129">
        <v>1</v>
      </c>
      <c r="I2213" s="129">
        <v>1</v>
      </c>
      <c r="J2213" s="31">
        <v>1</v>
      </c>
      <c r="K2213" s="117">
        <f t="shared" si="87"/>
        <v>1</v>
      </c>
      <c r="L2213" s="107">
        <v>0</v>
      </c>
      <c r="M2213" s="107">
        <v>0</v>
      </c>
      <c r="N2213" s="56" t="str">
        <f t="shared" si="88"/>
        <v>Non-MLS Office</v>
      </c>
    </row>
    <row r="2214" spans="1:14" outlineLevel="2" x14ac:dyDescent="0.2">
      <c r="A2214" t="s">
        <v>1868</v>
      </c>
      <c r="B2214" t="s">
        <v>1869</v>
      </c>
      <c r="C2214" s="3" t="s">
        <v>3187</v>
      </c>
      <c r="D2214" t="s">
        <v>880</v>
      </c>
      <c r="E2214" s="102">
        <v>43602</v>
      </c>
      <c r="F2214" s="115">
        <v>36500</v>
      </c>
      <c r="G2214" s="31" t="s">
        <v>838</v>
      </c>
      <c r="H2214" s="129">
        <v>1</v>
      </c>
      <c r="I2214" s="129">
        <v>0</v>
      </c>
      <c r="J2214" s="31">
        <v>1</v>
      </c>
      <c r="K2214" s="117">
        <f t="shared" si="87"/>
        <v>1</v>
      </c>
      <c r="L2214" s="107">
        <v>0</v>
      </c>
      <c r="M2214" s="107">
        <v>0</v>
      </c>
      <c r="N2214" s="56" t="str">
        <f t="shared" si="88"/>
        <v>Non-MLS Office</v>
      </c>
    </row>
    <row r="2215" spans="1:14" outlineLevel="2" x14ac:dyDescent="0.2">
      <c r="A2215" t="s">
        <v>1868</v>
      </c>
      <c r="B2215" t="s">
        <v>1869</v>
      </c>
      <c r="C2215" s="3" t="s">
        <v>2267</v>
      </c>
      <c r="D2215" t="s">
        <v>911</v>
      </c>
      <c r="E2215" s="102">
        <v>43496</v>
      </c>
      <c r="F2215" s="115">
        <v>101500</v>
      </c>
      <c r="G2215" s="31" t="s">
        <v>838</v>
      </c>
      <c r="H2215" s="129">
        <v>1</v>
      </c>
      <c r="I2215" s="129">
        <v>0</v>
      </c>
      <c r="J2215" s="31">
        <v>1</v>
      </c>
      <c r="K2215" s="117">
        <f t="shared" si="87"/>
        <v>1</v>
      </c>
      <c r="L2215" s="107">
        <v>0</v>
      </c>
      <c r="M2215" s="107">
        <v>0</v>
      </c>
      <c r="N2215" s="56" t="str">
        <f t="shared" si="88"/>
        <v>Non-MLS Office</v>
      </c>
    </row>
    <row r="2216" spans="1:14" outlineLevel="2" x14ac:dyDescent="0.2">
      <c r="A2216" t="s">
        <v>1868</v>
      </c>
      <c r="B2216" t="s">
        <v>1869</v>
      </c>
      <c r="C2216" s="3" t="s">
        <v>3052</v>
      </c>
      <c r="D2216" t="s">
        <v>11</v>
      </c>
      <c r="E2216" s="102">
        <v>43588</v>
      </c>
      <c r="F2216" s="115">
        <v>150000</v>
      </c>
      <c r="G2216" s="31" t="s">
        <v>838</v>
      </c>
      <c r="H2216" s="129">
        <v>1</v>
      </c>
      <c r="I2216" s="129">
        <v>0</v>
      </c>
      <c r="J2216" s="31">
        <v>1</v>
      </c>
      <c r="K2216" s="117">
        <f t="shared" si="87"/>
        <v>1</v>
      </c>
      <c r="L2216" s="107">
        <v>0</v>
      </c>
      <c r="M2216" s="107">
        <v>0</v>
      </c>
      <c r="N2216" s="56" t="str">
        <f t="shared" si="88"/>
        <v>Non-MLS Office</v>
      </c>
    </row>
    <row r="2217" spans="1:14" outlineLevel="2" x14ac:dyDescent="0.2">
      <c r="A2217" t="s">
        <v>1868</v>
      </c>
      <c r="B2217" t="s">
        <v>1869</v>
      </c>
      <c r="C2217" s="3" t="s">
        <v>2630</v>
      </c>
      <c r="D2217" t="s">
        <v>1209</v>
      </c>
      <c r="E2217" s="102">
        <v>43542</v>
      </c>
      <c r="F2217" s="115">
        <v>22500</v>
      </c>
      <c r="G2217" s="31" t="s">
        <v>838</v>
      </c>
      <c r="H2217" s="129">
        <v>1</v>
      </c>
      <c r="I2217" s="129">
        <v>0</v>
      </c>
      <c r="J2217" s="31">
        <v>1</v>
      </c>
      <c r="K2217" s="117">
        <f t="shared" si="87"/>
        <v>1</v>
      </c>
      <c r="L2217" s="107">
        <v>0</v>
      </c>
      <c r="M2217" s="107">
        <v>0</v>
      </c>
      <c r="N2217" s="56" t="str">
        <f t="shared" si="88"/>
        <v>Non-MLS Office</v>
      </c>
    </row>
    <row r="2218" spans="1:14" outlineLevel="2" x14ac:dyDescent="0.2">
      <c r="A2218" t="s">
        <v>1868</v>
      </c>
      <c r="B2218" t="s">
        <v>1869</v>
      </c>
      <c r="C2218" s="3" t="s">
        <v>532</v>
      </c>
      <c r="D2218" t="s">
        <v>8</v>
      </c>
      <c r="E2218" s="102">
        <v>43564</v>
      </c>
      <c r="F2218" s="115">
        <v>60000</v>
      </c>
      <c r="G2218" s="31" t="s">
        <v>838</v>
      </c>
      <c r="H2218" s="129">
        <v>1</v>
      </c>
      <c r="I2218" s="129">
        <v>0</v>
      </c>
      <c r="J2218" s="31">
        <v>1</v>
      </c>
      <c r="K2218" s="117">
        <f t="shared" si="87"/>
        <v>1</v>
      </c>
      <c r="L2218" s="107">
        <v>0</v>
      </c>
      <c r="M2218" s="107">
        <v>0</v>
      </c>
      <c r="N2218" s="56" t="str">
        <f t="shared" si="88"/>
        <v>Non-MLS Office</v>
      </c>
    </row>
    <row r="2219" spans="1:14" outlineLevel="2" x14ac:dyDescent="0.2">
      <c r="A2219" t="s">
        <v>1868</v>
      </c>
      <c r="B2219" t="s">
        <v>1869</v>
      </c>
      <c r="C2219" s="3" t="s">
        <v>3291</v>
      </c>
      <c r="D2219" t="s">
        <v>301</v>
      </c>
      <c r="E2219" s="102">
        <v>43613</v>
      </c>
      <c r="F2219" s="115">
        <v>109000</v>
      </c>
      <c r="G2219" s="31" t="s">
        <v>838</v>
      </c>
      <c r="H2219" s="129">
        <v>1</v>
      </c>
      <c r="I2219" s="129">
        <v>0</v>
      </c>
      <c r="J2219" s="31">
        <v>1</v>
      </c>
      <c r="K2219" s="117">
        <f t="shared" si="87"/>
        <v>1</v>
      </c>
      <c r="L2219" s="107">
        <v>0</v>
      </c>
      <c r="M2219" s="107">
        <v>0</v>
      </c>
      <c r="N2219" s="56" t="str">
        <f t="shared" si="88"/>
        <v>Non-MLS Office</v>
      </c>
    </row>
    <row r="2220" spans="1:14" outlineLevel="2" x14ac:dyDescent="0.2">
      <c r="A2220" t="s">
        <v>1868</v>
      </c>
      <c r="B2220" t="s">
        <v>1869</v>
      </c>
      <c r="C2220" s="3" t="s">
        <v>2603</v>
      </c>
      <c r="D2220" t="s">
        <v>426</v>
      </c>
      <c r="E2220" s="102">
        <v>43538</v>
      </c>
      <c r="F2220" s="115">
        <v>58500</v>
      </c>
      <c r="G2220" s="31" t="s">
        <v>838</v>
      </c>
      <c r="H2220" s="129">
        <v>1</v>
      </c>
      <c r="I2220" s="129">
        <v>0</v>
      </c>
      <c r="J2220" s="31">
        <v>1</v>
      </c>
      <c r="K2220" s="117">
        <f t="shared" si="87"/>
        <v>1</v>
      </c>
      <c r="L2220" s="107">
        <v>0</v>
      </c>
      <c r="M2220" s="107">
        <v>0</v>
      </c>
      <c r="N2220" s="56" t="str">
        <f t="shared" si="88"/>
        <v>Non-MLS Office</v>
      </c>
    </row>
    <row r="2221" spans="1:14" outlineLevel="2" x14ac:dyDescent="0.2">
      <c r="A2221" t="s">
        <v>1868</v>
      </c>
      <c r="B2221" t="s">
        <v>1869</v>
      </c>
      <c r="C2221" s="3" t="s">
        <v>3157</v>
      </c>
      <c r="D2221" t="s">
        <v>286</v>
      </c>
      <c r="E2221" s="102">
        <v>43598</v>
      </c>
      <c r="F2221" s="115">
        <v>272000</v>
      </c>
      <c r="G2221" s="31" t="s">
        <v>838</v>
      </c>
      <c r="H2221" s="129">
        <v>1</v>
      </c>
      <c r="I2221" s="129">
        <v>0</v>
      </c>
      <c r="J2221" s="31">
        <v>1</v>
      </c>
      <c r="K2221" s="117">
        <f t="shared" si="87"/>
        <v>1</v>
      </c>
      <c r="L2221" s="107">
        <v>0</v>
      </c>
      <c r="M2221" s="107">
        <v>0</v>
      </c>
      <c r="N2221" s="56" t="str">
        <f t="shared" si="88"/>
        <v>Non-MLS Office</v>
      </c>
    </row>
    <row r="2222" spans="1:14" outlineLevel="2" x14ac:dyDescent="0.2">
      <c r="A2222" t="s">
        <v>1868</v>
      </c>
      <c r="B2222" t="s">
        <v>1869</v>
      </c>
      <c r="C2222" s="3" t="s">
        <v>2789</v>
      </c>
      <c r="D2222" t="s">
        <v>301</v>
      </c>
      <c r="E2222" s="102">
        <v>43559</v>
      </c>
      <c r="F2222" s="115">
        <v>192900</v>
      </c>
      <c r="G2222" s="31" t="s">
        <v>838</v>
      </c>
      <c r="H2222" s="129">
        <v>1</v>
      </c>
      <c r="I2222" s="129">
        <v>0</v>
      </c>
      <c r="J2222" s="31">
        <v>1</v>
      </c>
      <c r="K2222" s="117">
        <f t="shared" si="87"/>
        <v>1</v>
      </c>
      <c r="L2222" s="107">
        <v>0</v>
      </c>
      <c r="M2222" s="107">
        <v>0</v>
      </c>
      <c r="N2222" s="56" t="str">
        <f t="shared" si="88"/>
        <v>Non-MLS Office</v>
      </c>
    </row>
    <row r="2223" spans="1:14" outlineLevel="2" x14ac:dyDescent="0.2">
      <c r="A2223" t="s">
        <v>1868</v>
      </c>
      <c r="B2223" t="s">
        <v>1869</v>
      </c>
      <c r="C2223" s="3" t="s">
        <v>3068</v>
      </c>
      <c r="D2223" t="s">
        <v>6</v>
      </c>
      <c r="E2223" s="102">
        <v>43591</v>
      </c>
      <c r="F2223" s="115">
        <v>695000</v>
      </c>
      <c r="G2223" s="31" t="s">
        <v>838</v>
      </c>
      <c r="H2223" s="129">
        <v>1</v>
      </c>
      <c r="I2223" s="129">
        <v>0</v>
      </c>
      <c r="J2223" s="31">
        <v>1</v>
      </c>
      <c r="K2223" s="117">
        <f t="shared" si="87"/>
        <v>1</v>
      </c>
      <c r="L2223" s="107">
        <v>0</v>
      </c>
      <c r="M2223" s="107">
        <v>0</v>
      </c>
      <c r="N2223" s="56" t="str">
        <f t="shared" si="88"/>
        <v>Non-MLS Office</v>
      </c>
    </row>
    <row r="2224" spans="1:14" outlineLevel="2" x14ac:dyDescent="0.2">
      <c r="A2224" t="s">
        <v>1868</v>
      </c>
      <c r="B2224" t="s">
        <v>1869</v>
      </c>
      <c r="C2224" s="3" t="s">
        <v>2660</v>
      </c>
      <c r="D2224" t="s">
        <v>301</v>
      </c>
      <c r="E2224" s="102">
        <v>43545</v>
      </c>
      <c r="F2224" s="115">
        <v>43000</v>
      </c>
      <c r="G2224" s="31" t="s">
        <v>838</v>
      </c>
      <c r="H2224" s="129">
        <v>1</v>
      </c>
      <c r="I2224" s="129">
        <v>0</v>
      </c>
      <c r="J2224" s="31">
        <v>1</v>
      </c>
      <c r="K2224" s="117">
        <f t="shared" si="87"/>
        <v>1</v>
      </c>
      <c r="L2224" s="107">
        <v>0</v>
      </c>
      <c r="M2224" s="107">
        <v>0</v>
      </c>
      <c r="N2224" s="56" t="str">
        <f t="shared" si="88"/>
        <v>Non-MLS Office</v>
      </c>
    </row>
    <row r="2225" spans="1:14" outlineLevel="2" x14ac:dyDescent="0.2">
      <c r="A2225" t="s">
        <v>1868</v>
      </c>
      <c r="B2225" t="s">
        <v>1869</v>
      </c>
      <c r="C2225" s="3" t="s">
        <v>2933</v>
      </c>
      <c r="D2225" t="s">
        <v>6</v>
      </c>
      <c r="E2225" s="102">
        <v>43577</v>
      </c>
      <c r="F2225" s="115">
        <v>101260</v>
      </c>
      <c r="G2225" s="31" t="s">
        <v>838</v>
      </c>
      <c r="H2225" s="129">
        <v>1</v>
      </c>
      <c r="I2225" s="129">
        <v>0</v>
      </c>
      <c r="J2225" s="31">
        <v>1</v>
      </c>
      <c r="K2225" s="117">
        <f t="shared" si="87"/>
        <v>1</v>
      </c>
      <c r="L2225" s="107">
        <v>0</v>
      </c>
      <c r="M2225" s="107">
        <v>0</v>
      </c>
      <c r="N2225" s="56" t="str">
        <f t="shared" si="88"/>
        <v>Non-MLS Office</v>
      </c>
    </row>
    <row r="2226" spans="1:14" outlineLevel="2" x14ac:dyDescent="0.2">
      <c r="A2226" t="s">
        <v>1868</v>
      </c>
      <c r="B2226" t="s">
        <v>1869</v>
      </c>
      <c r="C2226" s="3" t="s">
        <v>2293</v>
      </c>
      <c r="D2226" t="s">
        <v>301</v>
      </c>
      <c r="E2226" s="102">
        <v>43497</v>
      </c>
      <c r="F2226" s="115">
        <v>75000</v>
      </c>
      <c r="G2226" s="31" t="s">
        <v>838</v>
      </c>
      <c r="H2226" s="129">
        <v>1</v>
      </c>
      <c r="I2226" s="129">
        <v>0</v>
      </c>
      <c r="J2226" s="31">
        <v>1</v>
      </c>
      <c r="K2226" s="117">
        <f t="shared" si="87"/>
        <v>1</v>
      </c>
      <c r="L2226" s="107">
        <v>0</v>
      </c>
      <c r="M2226" s="107">
        <v>0</v>
      </c>
      <c r="N2226" s="56" t="str">
        <f t="shared" si="88"/>
        <v>Non-MLS Office</v>
      </c>
    </row>
    <row r="2227" spans="1:14" outlineLevel="2" x14ac:dyDescent="0.2">
      <c r="A2227" t="s">
        <v>1868</v>
      </c>
      <c r="B2227" t="s">
        <v>1869</v>
      </c>
      <c r="C2227" s="3" t="s">
        <v>2242</v>
      </c>
      <c r="D2227" t="s">
        <v>6</v>
      </c>
      <c r="E2227" s="102">
        <v>43495</v>
      </c>
      <c r="F2227" s="115">
        <v>335000</v>
      </c>
      <c r="G2227" s="31" t="s">
        <v>838</v>
      </c>
      <c r="H2227" s="129">
        <v>1</v>
      </c>
      <c r="I2227" s="129">
        <v>0</v>
      </c>
      <c r="J2227" s="31">
        <v>1</v>
      </c>
      <c r="K2227" s="117">
        <f t="shared" si="87"/>
        <v>1</v>
      </c>
      <c r="L2227" s="107">
        <v>0</v>
      </c>
      <c r="M2227" s="107">
        <v>0</v>
      </c>
      <c r="N2227" s="56" t="str">
        <f t="shared" si="88"/>
        <v>Non-MLS Office</v>
      </c>
    </row>
    <row r="2228" spans="1:14" outlineLevel="2" x14ac:dyDescent="0.2">
      <c r="A2228" t="s">
        <v>1868</v>
      </c>
      <c r="B2228" t="s">
        <v>1869</v>
      </c>
      <c r="C2228" s="3" t="s">
        <v>2225</v>
      </c>
      <c r="D2228" t="s">
        <v>301</v>
      </c>
      <c r="E2228" s="102">
        <v>43490</v>
      </c>
      <c r="F2228" s="115">
        <v>63500</v>
      </c>
      <c r="G2228" s="31" t="s">
        <v>838</v>
      </c>
      <c r="H2228" s="129">
        <v>1</v>
      </c>
      <c r="I2228" s="129">
        <v>0</v>
      </c>
      <c r="J2228" s="31">
        <v>1</v>
      </c>
      <c r="K2228" s="117">
        <f t="shared" si="87"/>
        <v>1</v>
      </c>
      <c r="L2228" s="107">
        <v>0</v>
      </c>
      <c r="M2228" s="107">
        <v>0</v>
      </c>
      <c r="N2228" s="56" t="str">
        <f t="shared" si="88"/>
        <v>Non-MLS Office</v>
      </c>
    </row>
    <row r="2229" spans="1:14" outlineLevel="2" x14ac:dyDescent="0.2">
      <c r="A2229" t="s">
        <v>1868</v>
      </c>
      <c r="B2229" t="s">
        <v>1869</v>
      </c>
      <c r="C2229" s="3" t="s">
        <v>3174</v>
      </c>
      <c r="D2229" t="s">
        <v>7</v>
      </c>
      <c r="E2229" s="102">
        <v>43600</v>
      </c>
      <c r="F2229" s="115">
        <v>352900</v>
      </c>
      <c r="G2229" s="31">
        <v>20190714</v>
      </c>
      <c r="H2229" s="129">
        <v>1</v>
      </c>
      <c r="I2229" s="129">
        <v>1</v>
      </c>
      <c r="J2229" s="31">
        <v>1</v>
      </c>
      <c r="K2229" s="117">
        <f t="shared" si="87"/>
        <v>1</v>
      </c>
      <c r="L2229" s="107">
        <v>0</v>
      </c>
      <c r="M2229" s="107">
        <v>0</v>
      </c>
      <c r="N2229" s="56" t="str">
        <f t="shared" si="88"/>
        <v>Non-MLS Office</v>
      </c>
    </row>
    <row r="2230" spans="1:14" outlineLevel="2" x14ac:dyDescent="0.2">
      <c r="A2230" t="s">
        <v>1868</v>
      </c>
      <c r="B2230" t="s">
        <v>1869</v>
      </c>
      <c r="C2230" s="3" t="s">
        <v>2782</v>
      </c>
      <c r="D2230" t="s">
        <v>1292</v>
      </c>
      <c r="E2230" s="102">
        <v>43558</v>
      </c>
      <c r="F2230" s="115">
        <v>167000</v>
      </c>
      <c r="G2230" s="31" t="s">
        <v>838</v>
      </c>
      <c r="H2230" s="129">
        <v>1</v>
      </c>
      <c r="I2230" s="129">
        <v>0</v>
      </c>
      <c r="J2230" s="31">
        <v>1</v>
      </c>
      <c r="K2230" s="117">
        <f t="shared" si="87"/>
        <v>1</v>
      </c>
      <c r="L2230" s="107">
        <v>0</v>
      </c>
      <c r="M2230" s="107">
        <v>0</v>
      </c>
      <c r="N2230" s="56" t="str">
        <f t="shared" si="88"/>
        <v>Non-MLS Office</v>
      </c>
    </row>
    <row r="2231" spans="1:14" outlineLevel="2" x14ac:dyDescent="0.2">
      <c r="A2231" t="s">
        <v>1868</v>
      </c>
      <c r="B2231" t="s">
        <v>1869</v>
      </c>
      <c r="C2231" s="3" t="s">
        <v>2809</v>
      </c>
      <c r="D2231" t="s">
        <v>6</v>
      </c>
      <c r="E2231" s="102">
        <v>43560</v>
      </c>
      <c r="F2231" s="115">
        <v>1050000</v>
      </c>
      <c r="G2231" s="31">
        <v>20190424</v>
      </c>
      <c r="H2231" s="129">
        <v>1</v>
      </c>
      <c r="I2231" s="129">
        <v>1</v>
      </c>
      <c r="J2231" s="31">
        <v>1</v>
      </c>
      <c r="K2231" s="117">
        <f t="shared" si="87"/>
        <v>1</v>
      </c>
      <c r="L2231" s="107">
        <v>0</v>
      </c>
      <c r="M2231" s="107">
        <v>0</v>
      </c>
      <c r="N2231" s="56" t="str">
        <f t="shared" si="88"/>
        <v>Non-MLS Office</v>
      </c>
    </row>
    <row r="2232" spans="1:14" outlineLevel="2" x14ac:dyDescent="0.2">
      <c r="A2232" t="s">
        <v>1868</v>
      </c>
      <c r="B2232" t="s">
        <v>1869</v>
      </c>
      <c r="C2232" s="3" t="s">
        <v>2685</v>
      </c>
      <c r="D2232" t="s">
        <v>8</v>
      </c>
      <c r="E2232" s="102">
        <v>43546</v>
      </c>
      <c r="F2232" s="115">
        <v>400000</v>
      </c>
      <c r="G2232" s="31" t="s">
        <v>838</v>
      </c>
      <c r="H2232" s="129">
        <v>1</v>
      </c>
      <c r="I2232" s="129">
        <v>0</v>
      </c>
      <c r="J2232" s="31">
        <v>1</v>
      </c>
      <c r="K2232" s="117">
        <f t="shared" si="87"/>
        <v>1</v>
      </c>
      <c r="L2232" s="107">
        <v>0</v>
      </c>
      <c r="M2232" s="107">
        <v>0</v>
      </c>
      <c r="N2232" s="56" t="str">
        <f t="shared" si="88"/>
        <v>Non-MLS Office</v>
      </c>
    </row>
    <row r="2233" spans="1:14" outlineLevel="2" x14ac:dyDescent="0.2">
      <c r="A2233" t="s">
        <v>1868</v>
      </c>
      <c r="B2233" t="s">
        <v>1869</v>
      </c>
      <c r="C2233" s="3" t="s">
        <v>2882</v>
      </c>
      <c r="D2233" t="s">
        <v>6</v>
      </c>
      <c r="E2233" s="102">
        <v>43570</v>
      </c>
      <c r="F2233" s="115">
        <v>92500</v>
      </c>
      <c r="G2233" s="31">
        <v>20190543</v>
      </c>
      <c r="H2233" s="129">
        <v>1</v>
      </c>
      <c r="I2233" s="129">
        <v>1</v>
      </c>
      <c r="J2233" s="31">
        <v>1</v>
      </c>
      <c r="K2233" s="117">
        <f t="shared" si="87"/>
        <v>1</v>
      </c>
      <c r="L2233" s="107">
        <v>0</v>
      </c>
      <c r="M2233" s="107">
        <v>0</v>
      </c>
      <c r="N2233" s="56" t="str">
        <f t="shared" si="88"/>
        <v>Non-MLS Office</v>
      </c>
    </row>
    <row r="2234" spans="1:14" outlineLevel="1" x14ac:dyDescent="0.2">
      <c r="A2234" s="29" t="s">
        <v>1868</v>
      </c>
      <c r="C2234" s="3"/>
      <c r="E2234" s="102"/>
      <c r="F2234" s="115">
        <f>SUBTOTAL(9,F2135:F2233)</f>
        <v>20573644</v>
      </c>
      <c r="G2234" s="31"/>
      <c r="H2234" s="129">
        <f>SUBTOTAL(9,H2135:H2233)</f>
        <v>99</v>
      </c>
      <c r="I2234" s="129">
        <f>SUBTOTAL(9,I2135:I2233)</f>
        <v>17</v>
      </c>
      <c r="J2234" s="31">
        <f>SUBTOTAL(9,J2135:J2233)</f>
        <v>99</v>
      </c>
      <c r="K2234" s="117">
        <f t="shared" si="87"/>
        <v>1</v>
      </c>
      <c r="L2234" s="107">
        <f>SUBTOTAL(9,L2135:L2233)</f>
        <v>0</v>
      </c>
      <c r="M2234" s="107">
        <f>SUBTOTAL(9,M2135:M2233)</f>
        <v>0</v>
      </c>
      <c r="N2234" s="56" t="str">
        <f t="shared" si="88"/>
        <v>Non-MLS Office</v>
      </c>
    </row>
    <row r="2235" spans="1:14" outlineLevel="2" x14ac:dyDescent="0.2">
      <c r="A2235" t="s">
        <v>150</v>
      </c>
      <c r="B2235" t="s">
        <v>769</v>
      </c>
      <c r="C2235" t="s">
        <v>2134</v>
      </c>
      <c r="D2235" t="s">
        <v>6</v>
      </c>
      <c r="E2235" s="3">
        <v>43475</v>
      </c>
      <c r="F2235" s="115">
        <v>52500</v>
      </c>
      <c r="G2235" s="17" t="s">
        <v>838</v>
      </c>
      <c r="H2235" s="129">
        <v>1</v>
      </c>
      <c r="I2235" s="129">
        <v>0</v>
      </c>
      <c r="J2235" s="31">
        <v>0</v>
      </c>
      <c r="K2235" s="117">
        <f t="shared" si="87"/>
        <v>0</v>
      </c>
      <c r="L2235" s="107">
        <v>0</v>
      </c>
      <c r="M2235" s="107">
        <v>0</v>
      </c>
      <c r="N2235" s="56" t="str">
        <f t="shared" si="88"/>
        <v>Heart of Texas Realty</v>
      </c>
    </row>
    <row r="2236" spans="1:14" outlineLevel="2" x14ac:dyDescent="0.2">
      <c r="A2236" t="s">
        <v>150</v>
      </c>
      <c r="B2236" t="s">
        <v>769</v>
      </c>
      <c r="C2236" t="s">
        <v>3141</v>
      </c>
      <c r="D2236" t="s">
        <v>1249</v>
      </c>
      <c r="E2236" s="3">
        <v>43595</v>
      </c>
      <c r="F2236" s="115">
        <v>594750</v>
      </c>
      <c r="G2236" s="34">
        <v>20190755</v>
      </c>
      <c r="H2236" s="31">
        <v>1</v>
      </c>
      <c r="I2236" s="31">
        <v>1</v>
      </c>
      <c r="J2236" s="31">
        <v>0</v>
      </c>
      <c r="K2236" s="117">
        <f t="shared" si="87"/>
        <v>0</v>
      </c>
      <c r="L2236" s="107">
        <v>0</v>
      </c>
      <c r="M2236" s="107">
        <v>0</v>
      </c>
      <c r="N2236" s="56" t="str">
        <f t="shared" si="88"/>
        <v>Heart of Texas Realty</v>
      </c>
    </row>
    <row r="2237" spans="1:14" outlineLevel="1" x14ac:dyDescent="0.2">
      <c r="A2237" s="29" t="s">
        <v>150</v>
      </c>
      <c r="F2237" s="115">
        <f>SUBTOTAL(9,F2235:F2236)</f>
        <v>647250</v>
      </c>
      <c r="H2237" s="31">
        <f>SUBTOTAL(9,H2235:H2236)</f>
        <v>2</v>
      </c>
      <c r="I2237" s="31">
        <f>SUBTOTAL(9,I2235:I2236)</f>
        <v>1</v>
      </c>
      <c r="J2237" s="31">
        <f>SUBTOTAL(9,J2235:J2236)</f>
        <v>0</v>
      </c>
      <c r="K2237" s="117">
        <f t="shared" si="87"/>
        <v>0</v>
      </c>
      <c r="L2237" s="107">
        <f>SUBTOTAL(9,L2235:L2236)</f>
        <v>0</v>
      </c>
      <c r="M2237" s="107">
        <f>SUBTOTAL(9,M2235:M2236)</f>
        <v>0</v>
      </c>
      <c r="N2237" s="56" t="str">
        <f t="shared" si="88"/>
        <v>Heart of Texas Realty</v>
      </c>
    </row>
    <row r="2238" spans="1:14" outlineLevel="2" x14ac:dyDescent="0.2">
      <c r="A2238" t="s">
        <v>3151</v>
      </c>
      <c r="B2238" t="s">
        <v>3152</v>
      </c>
      <c r="C2238" s="3" t="s">
        <v>3153</v>
      </c>
      <c r="D2238" t="s">
        <v>123</v>
      </c>
      <c r="E2238" s="102">
        <v>43598</v>
      </c>
      <c r="F2238" s="115">
        <v>369900</v>
      </c>
      <c r="G2238" s="31" t="s">
        <v>838</v>
      </c>
      <c r="H2238" s="129">
        <v>1</v>
      </c>
      <c r="I2238" s="129">
        <v>0</v>
      </c>
      <c r="J2238" s="31">
        <v>1</v>
      </c>
      <c r="K2238" s="117">
        <f t="shared" si="87"/>
        <v>1</v>
      </c>
      <c r="L2238" s="107">
        <v>0</v>
      </c>
      <c r="M2238" s="107">
        <v>0</v>
      </c>
      <c r="N2238" s="56" t="str">
        <f t="shared" si="88"/>
        <v>Third Coast Properties</v>
      </c>
    </row>
    <row r="2239" spans="1:14" outlineLevel="1" x14ac:dyDescent="0.2">
      <c r="A2239" s="29" t="s">
        <v>3151</v>
      </c>
      <c r="C2239" s="3"/>
      <c r="E2239" s="102"/>
      <c r="F2239" s="115">
        <f>SUBTOTAL(9,F2238:F2238)</f>
        <v>369900</v>
      </c>
      <c r="G2239" s="31"/>
      <c r="H2239" s="129">
        <f>SUBTOTAL(9,H2238:H2238)</f>
        <v>1</v>
      </c>
      <c r="I2239" s="129">
        <f>SUBTOTAL(9,I2238:I2238)</f>
        <v>0</v>
      </c>
      <c r="J2239" s="31">
        <f>SUBTOTAL(9,J2238:J2238)</f>
        <v>1</v>
      </c>
      <c r="K2239" s="117">
        <f t="shared" si="87"/>
        <v>1</v>
      </c>
      <c r="L2239" s="107">
        <f>SUBTOTAL(9,L2238:L2238)</f>
        <v>0</v>
      </c>
      <c r="M2239" s="107">
        <f>SUBTOTAL(9,M2238:M2238)</f>
        <v>0</v>
      </c>
      <c r="N2239" s="56" t="str">
        <f t="shared" si="88"/>
        <v>Third Coast Properties</v>
      </c>
    </row>
    <row r="2240" spans="1:14" outlineLevel="2" x14ac:dyDescent="0.2">
      <c r="A2240" t="s">
        <v>1910</v>
      </c>
      <c r="B2240" t="s">
        <v>1842</v>
      </c>
      <c r="C2240" s="3" t="s">
        <v>2869</v>
      </c>
      <c r="D2240" t="s">
        <v>7</v>
      </c>
      <c r="E2240" s="102">
        <v>43567</v>
      </c>
      <c r="F2240" s="115">
        <v>359990</v>
      </c>
      <c r="G2240" s="31" t="s">
        <v>838</v>
      </c>
      <c r="H2240" s="129">
        <v>1</v>
      </c>
      <c r="I2240" s="129">
        <v>0</v>
      </c>
      <c r="J2240" s="31">
        <v>1</v>
      </c>
      <c r="K2240" s="117">
        <f t="shared" si="87"/>
        <v>1</v>
      </c>
      <c r="L2240" s="107">
        <v>0</v>
      </c>
      <c r="M2240" s="107">
        <v>0</v>
      </c>
      <c r="N2240" s="56" t="str">
        <f t="shared" si="88"/>
        <v>Coldwell Banker Apex, REALTORS</v>
      </c>
    </row>
    <row r="2241" spans="1:14" outlineLevel="2" x14ac:dyDescent="0.2">
      <c r="A2241" t="s">
        <v>1910</v>
      </c>
      <c r="B2241" t="s">
        <v>1842</v>
      </c>
      <c r="C2241" s="3" t="s">
        <v>3218</v>
      </c>
      <c r="D2241" t="s">
        <v>123</v>
      </c>
      <c r="E2241" s="102">
        <v>43605</v>
      </c>
      <c r="F2241" s="115">
        <v>139000</v>
      </c>
      <c r="G2241" s="31">
        <v>20190867</v>
      </c>
      <c r="H2241" s="129">
        <v>1</v>
      </c>
      <c r="I2241" s="129">
        <v>1</v>
      </c>
      <c r="J2241" s="31">
        <v>1</v>
      </c>
      <c r="K2241" s="117">
        <f t="shared" si="87"/>
        <v>1</v>
      </c>
      <c r="L2241" s="107">
        <v>0</v>
      </c>
      <c r="M2241" s="107">
        <v>0</v>
      </c>
      <c r="N2241" s="56" t="str">
        <f t="shared" si="88"/>
        <v>Coldwell Banker Apex, REALTORS</v>
      </c>
    </row>
    <row r="2242" spans="1:14" outlineLevel="2" x14ac:dyDescent="0.2">
      <c r="A2242" t="s">
        <v>1910</v>
      </c>
      <c r="B2242" t="s">
        <v>1842</v>
      </c>
      <c r="C2242" s="3" t="s">
        <v>2447</v>
      </c>
      <c r="D2242" t="s">
        <v>6</v>
      </c>
      <c r="E2242" s="102">
        <v>43523</v>
      </c>
      <c r="F2242" s="115">
        <v>150000</v>
      </c>
      <c r="G2242" s="31">
        <v>20190292</v>
      </c>
      <c r="H2242" s="129">
        <v>1</v>
      </c>
      <c r="I2242" s="129">
        <v>1</v>
      </c>
      <c r="J2242" s="31">
        <v>1</v>
      </c>
      <c r="K2242" s="117">
        <f t="shared" si="87"/>
        <v>1</v>
      </c>
      <c r="L2242" s="107">
        <v>0</v>
      </c>
      <c r="M2242" s="107">
        <v>0</v>
      </c>
      <c r="N2242" s="56" t="str">
        <f t="shared" si="88"/>
        <v>Coldwell Banker Apex, REALTORS</v>
      </c>
    </row>
    <row r="2243" spans="1:14" outlineLevel="2" x14ac:dyDescent="0.2">
      <c r="A2243" t="s">
        <v>1910</v>
      </c>
      <c r="B2243" t="s">
        <v>1842</v>
      </c>
      <c r="C2243" s="3" t="s">
        <v>2321</v>
      </c>
      <c r="D2243" t="s">
        <v>6</v>
      </c>
      <c r="E2243" s="102">
        <v>43504</v>
      </c>
      <c r="F2243" s="115">
        <v>105000</v>
      </c>
      <c r="G2243" s="31">
        <v>20190114</v>
      </c>
      <c r="H2243" s="129">
        <v>1</v>
      </c>
      <c r="I2243" s="129">
        <v>1</v>
      </c>
      <c r="J2243" s="31">
        <v>1</v>
      </c>
      <c r="K2243" s="117">
        <f t="shared" ref="K2243:K2306" si="89">+J2243/H2243</f>
        <v>1</v>
      </c>
      <c r="L2243" s="107">
        <v>1</v>
      </c>
      <c r="M2243" s="107">
        <v>1</v>
      </c>
      <c r="N2243" s="56" t="str">
        <f t="shared" ref="N2243:N2306" si="90">IF(B2243="",B2242,B2243)</f>
        <v>Coldwell Banker Apex, REALTORS</v>
      </c>
    </row>
    <row r="2244" spans="1:14" outlineLevel="2" x14ac:dyDescent="0.2">
      <c r="A2244" t="s">
        <v>1910</v>
      </c>
      <c r="B2244" t="s">
        <v>1842</v>
      </c>
      <c r="C2244" s="3" t="s">
        <v>2538</v>
      </c>
      <c r="D2244" t="s">
        <v>6</v>
      </c>
      <c r="E2244" s="102">
        <v>43531</v>
      </c>
      <c r="F2244" s="115">
        <v>280000</v>
      </c>
      <c r="G2244" s="31">
        <v>20190390</v>
      </c>
      <c r="H2244" s="129">
        <v>1</v>
      </c>
      <c r="I2244" s="129">
        <v>1</v>
      </c>
      <c r="J2244" s="31">
        <v>1</v>
      </c>
      <c r="K2244" s="117">
        <f t="shared" si="89"/>
        <v>1</v>
      </c>
      <c r="L2244" s="107">
        <v>1</v>
      </c>
      <c r="M2244" s="107">
        <v>1</v>
      </c>
      <c r="N2244" s="56" t="str">
        <f t="shared" si="90"/>
        <v>Coldwell Banker Apex, REALTORS</v>
      </c>
    </row>
    <row r="2245" spans="1:14" outlineLevel="2" x14ac:dyDescent="0.2">
      <c r="A2245" t="s">
        <v>1910</v>
      </c>
      <c r="B2245" t="s">
        <v>1842</v>
      </c>
      <c r="C2245" s="3" t="s">
        <v>3014</v>
      </c>
      <c r="D2245" t="s">
        <v>6</v>
      </c>
      <c r="E2245" s="102">
        <v>43585</v>
      </c>
      <c r="F2245" s="115">
        <v>195000</v>
      </c>
      <c r="G2245" s="31">
        <v>20190665</v>
      </c>
      <c r="H2245" s="129">
        <v>1</v>
      </c>
      <c r="I2245" s="129">
        <v>1</v>
      </c>
      <c r="J2245" s="31">
        <v>1</v>
      </c>
      <c r="K2245" s="117">
        <f t="shared" si="89"/>
        <v>1</v>
      </c>
      <c r="L2245" s="107">
        <v>0</v>
      </c>
      <c r="M2245" s="107">
        <v>0</v>
      </c>
      <c r="N2245" s="56" t="str">
        <f t="shared" si="90"/>
        <v>Coldwell Banker Apex, REALTORS</v>
      </c>
    </row>
    <row r="2246" spans="1:14" outlineLevel="2" x14ac:dyDescent="0.2">
      <c r="A2246" t="s">
        <v>1910</v>
      </c>
      <c r="B2246" t="s">
        <v>1842</v>
      </c>
      <c r="C2246" s="3" t="s">
        <v>2180</v>
      </c>
      <c r="D2246" t="s">
        <v>216</v>
      </c>
      <c r="E2246" s="102">
        <v>43483</v>
      </c>
      <c r="F2246" s="115">
        <v>197000</v>
      </c>
      <c r="G2246" s="31">
        <v>20182880</v>
      </c>
      <c r="H2246" s="129">
        <v>1</v>
      </c>
      <c r="I2246" s="129">
        <v>1</v>
      </c>
      <c r="J2246" s="31">
        <v>1</v>
      </c>
      <c r="K2246" s="117">
        <f t="shared" si="89"/>
        <v>1</v>
      </c>
      <c r="L2246" s="107">
        <v>0</v>
      </c>
      <c r="M2246" s="107">
        <v>0</v>
      </c>
      <c r="N2246" s="56" t="str">
        <f t="shared" si="90"/>
        <v>Coldwell Banker Apex, REALTORS</v>
      </c>
    </row>
    <row r="2247" spans="1:14" outlineLevel="2" x14ac:dyDescent="0.2">
      <c r="A2247" t="s">
        <v>1910</v>
      </c>
      <c r="B2247" t="s">
        <v>1842</v>
      </c>
      <c r="C2247" t="s">
        <v>2857</v>
      </c>
      <c r="D2247" t="s">
        <v>6</v>
      </c>
      <c r="E2247" s="3">
        <v>43567</v>
      </c>
      <c r="F2247" s="115">
        <v>124900</v>
      </c>
      <c r="G2247" s="34">
        <v>20190525</v>
      </c>
      <c r="H2247" s="31">
        <v>1</v>
      </c>
      <c r="I2247" s="31">
        <v>1</v>
      </c>
      <c r="J2247" s="31">
        <v>0</v>
      </c>
      <c r="K2247" s="117">
        <f t="shared" si="89"/>
        <v>0</v>
      </c>
      <c r="L2247" s="107">
        <v>0</v>
      </c>
      <c r="M2247" s="107">
        <v>0</v>
      </c>
      <c r="N2247" s="56" t="str">
        <f t="shared" si="90"/>
        <v>Coldwell Banker Apex, REALTORS</v>
      </c>
    </row>
    <row r="2248" spans="1:14" outlineLevel="2" x14ac:dyDescent="0.2">
      <c r="A2248" t="s">
        <v>1910</v>
      </c>
      <c r="B2248" t="s">
        <v>1842</v>
      </c>
      <c r="C2248" t="s">
        <v>3274</v>
      </c>
      <c r="D2248" t="s">
        <v>6</v>
      </c>
      <c r="E2248" s="3">
        <v>43609</v>
      </c>
      <c r="F2248" s="115">
        <v>134000</v>
      </c>
      <c r="G2248" s="34">
        <v>20190816</v>
      </c>
      <c r="H2248" s="31">
        <v>1</v>
      </c>
      <c r="I2248" s="31">
        <v>1</v>
      </c>
      <c r="J2248" s="31">
        <v>0</v>
      </c>
      <c r="K2248" s="117">
        <f t="shared" si="89"/>
        <v>0</v>
      </c>
      <c r="L2248" s="107">
        <v>0</v>
      </c>
      <c r="M2248" s="107">
        <v>0</v>
      </c>
      <c r="N2248" s="56" t="str">
        <f t="shared" si="90"/>
        <v>Coldwell Banker Apex, REALTORS</v>
      </c>
    </row>
    <row r="2249" spans="1:14" outlineLevel="2" x14ac:dyDescent="0.2">
      <c r="A2249" t="s">
        <v>1910</v>
      </c>
      <c r="B2249" t="s">
        <v>1842</v>
      </c>
      <c r="C2249" t="s">
        <v>2739</v>
      </c>
      <c r="D2249" t="s">
        <v>6</v>
      </c>
      <c r="E2249" s="3">
        <v>43553</v>
      </c>
      <c r="F2249" s="115">
        <v>144750</v>
      </c>
      <c r="G2249" s="34">
        <v>20190470</v>
      </c>
      <c r="H2249" s="31">
        <v>1</v>
      </c>
      <c r="I2249" s="31">
        <v>1</v>
      </c>
      <c r="J2249" s="31">
        <v>0</v>
      </c>
      <c r="K2249" s="117">
        <f t="shared" si="89"/>
        <v>0</v>
      </c>
      <c r="L2249" s="107">
        <v>0</v>
      </c>
      <c r="M2249" s="107">
        <v>0</v>
      </c>
      <c r="N2249" s="56" t="str">
        <f t="shared" si="90"/>
        <v>Coldwell Banker Apex, REALTORS</v>
      </c>
    </row>
    <row r="2250" spans="1:14" outlineLevel="2" x14ac:dyDescent="0.2">
      <c r="A2250" t="s">
        <v>1910</v>
      </c>
      <c r="B2250" t="s">
        <v>1842</v>
      </c>
      <c r="C2250" t="s">
        <v>2357</v>
      </c>
      <c r="D2250" t="s">
        <v>6</v>
      </c>
      <c r="E2250" s="3">
        <v>43510</v>
      </c>
      <c r="F2250" s="115">
        <v>152000</v>
      </c>
      <c r="G2250" s="34">
        <v>20190092</v>
      </c>
      <c r="H2250" s="31">
        <v>1</v>
      </c>
      <c r="I2250" s="31">
        <v>1</v>
      </c>
      <c r="J2250" s="31">
        <v>0</v>
      </c>
      <c r="K2250" s="117">
        <f t="shared" si="89"/>
        <v>0</v>
      </c>
      <c r="L2250" s="107">
        <v>0</v>
      </c>
      <c r="M2250" s="107">
        <v>0</v>
      </c>
      <c r="N2250" s="56" t="str">
        <f t="shared" si="90"/>
        <v>Coldwell Banker Apex, REALTORS</v>
      </c>
    </row>
    <row r="2251" spans="1:14" outlineLevel="2" x14ac:dyDescent="0.2">
      <c r="A2251" t="s">
        <v>1910</v>
      </c>
      <c r="B2251" t="s">
        <v>1842</v>
      </c>
      <c r="C2251" t="s">
        <v>1725</v>
      </c>
      <c r="D2251" t="s">
        <v>1126</v>
      </c>
      <c r="E2251" s="3">
        <v>43509</v>
      </c>
      <c r="F2251" s="115">
        <v>237000</v>
      </c>
      <c r="G2251" s="34">
        <v>20190079</v>
      </c>
      <c r="H2251" s="31">
        <v>1</v>
      </c>
      <c r="I2251" s="31">
        <v>1</v>
      </c>
      <c r="J2251" s="31">
        <v>0</v>
      </c>
      <c r="K2251" s="117">
        <f t="shared" si="89"/>
        <v>0</v>
      </c>
      <c r="L2251" s="107">
        <v>0</v>
      </c>
      <c r="M2251" s="107">
        <v>0</v>
      </c>
      <c r="N2251" s="56" t="str">
        <f t="shared" si="90"/>
        <v>Coldwell Banker Apex, REALTORS</v>
      </c>
    </row>
    <row r="2252" spans="1:14" outlineLevel="2" x14ac:dyDescent="0.2">
      <c r="A2252" t="s">
        <v>1910</v>
      </c>
      <c r="B2252" t="s">
        <v>1842</v>
      </c>
      <c r="C2252" t="s">
        <v>1293</v>
      </c>
      <c r="D2252" t="s">
        <v>216</v>
      </c>
      <c r="E2252" s="3">
        <v>43560</v>
      </c>
      <c r="F2252" s="115">
        <v>248000</v>
      </c>
      <c r="G2252" s="34">
        <v>20190307</v>
      </c>
      <c r="H2252" s="31">
        <v>1</v>
      </c>
      <c r="I2252" s="31">
        <v>1</v>
      </c>
      <c r="J2252" s="31">
        <v>0</v>
      </c>
      <c r="K2252" s="117">
        <f t="shared" si="89"/>
        <v>0</v>
      </c>
      <c r="L2252" s="107">
        <v>0</v>
      </c>
      <c r="M2252" s="107">
        <v>0</v>
      </c>
      <c r="N2252" s="56" t="str">
        <f t="shared" si="90"/>
        <v>Coldwell Banker Apex, REALTORS</v>
      </c>
    </row>
    <row r="2253" spans="1:14" outlineLevel="2" x14ac:dyDescent="0.2">
      <c r="A2253" t="s">
        <v>1910</v>
      </c>
      <c r="B2253" t="s">
        <v>1842</v>
      </c>
      <c r="C2253" t="s">
        <v>2547</v>
      </c>
      <c r="D2253" t="s">
        <v>1249</v>
      </c>
      <c r="E2253" s="3">
        <v>43532</v>
      </c>
      <c r="F2253" s="115">
        <v>256000</v>
      </c>
      <c r="G2253" s="34">
        <v>20190298</v>
      </c>
      <c r="H2253" s="31">
        <v>1</v>
      </c>
      <c r="I2253" s="31">
        <v>1</v>
      </c>
      <c r="J2253" s="31">
        <v>0</v>
      </c>
      <c r="K2253" s="117">
        <f t="shared" si="89"/>
        <v>0</v>
      </c>
      <c r="L2253" s="107">
        <v>0</v>
      </c>
      <c r="M2253" s="107">
        <v>0</v>
      </c>
      <c r="N2253" s="56" t="str">
        <f t="shared" si="90"/>
        <v>Coldwell Banker Apex, REALTORS</v>
      </c>
    </row>
    <row r="2254" spans="1:14" outlineLevel="2" x14ac:dyDescent="0.2">
      <c r="A2254" t="s">
        <v>1910</v>
      </c>
      <c r="B2254" t="s">
        <v>1842</v>
      </c>
      <c r="C2254" t="s">
        <v>2273</v>
      </c>
      <c r="D2254" t="s">
        <v>123</v>
      </c>
      <c r="E2254" s="3">
        <v>43496</v>
      </c>
      <c r="F2254" s="115">
        <v>276000</v>
      </c>
      <c r="G2254" s="34">
        <v>20190009</v>
      </c>
      <c r="H2254" s="31">
        <v>1</v>
      </c>
      <c r="I2254" s="31">
        <v>1</v>
      </c>
      <c r="J2254" s="31">
        <v>0</v>
      </c>
      <c r="K2254" s="117">
        <f t="shared" si="89"/>
        <v>0</v>
      </c>
      <c r="L2254" s="107">
        <v>0</v>
      </c>
      <c r="M2254" s="107">
        <v>0</v>
      </c>
      <c r="N2254" s="56" t="str">
        <f t="shared" si="90"/>
        <v>Coldwell Banker Apex, REALTORS</v>
      </c>
    </row>
    <row r="2255" spans="1:14" outlineLevel="2" x14ac:dyDescent="0.2">
      <c r="A2255" t="s">
        <v>1910</v>
      </c>
      <c r="B2255" t="s">
        <v>1842</v>
      </c>
      <c r="C2255" t="s">
        <v>3240</v>
      </c>
      <c r="D2255" t="s">
        <v>65</v>
      </c>
      <c r="E2255" s="3">
        <v>43607</v>
      </c>
      <c r="F2255" s="115">
        <v>394000</v>
      </c>
      <c r="G2255" s="34">
        <v>20190896</v>
      </c>
      <c r="H2255" s="31">
        <v>1</v>
      </c>
      <c r="I2255" s="31">
        <v>1</v>
      </c>
      <c r="J2255" s="31">
        <v>0</v>
      </c>
      <c r="K2255" s="117">
        <f t="shared" si="89"/>
        <v>0</v>
      </c>
      <c r="L2255" s="107">
        <v>0</v>
      </c>
      <c r="M2255" s="107">
        <v>0</v>
      </c>
      <c r="N2255" s="56" t="str">
        <f t="shared" si="90"/>
        <v>Coldwell Banker Apex, REALTORS</v>
      </c>
    </row>
    <row r="2256" spans="1:14" outlineLevel="2" x14ac:dyDescent="0.2">
      <c r="A2256" t="s">
        <v>1910</v>
      </c>
      <c r="B2256" t="s">
        <v>1842</v>
      </c>
      <c r="C2256" t="s">
        <v>2955</v>
      </c>
      <c r="D2256" t="s">
        <v>7</v>
      </c>
      <c r="E2256" s="3">
        <v>43579</v>
      </c>
      <c r="F2256" s="115">
        <v>469000</v>
      </c>
      <c r="G2256" s="34">
        <v>20190580</v>
      </c>
      <c r="H2256" s="31">
        <v>1</v>
      </c>
      <c r="I2256" s="31">
        <v>1</v>
      </c>
      <c r="J2256" s="31">
        <v>0</v>
      </c>
      <c r="K2256" s="117">
        <f t="shared" si="89"/>
        <v>0</v>
      </c>
      <c r="L2256" s="107">
        <v>0</v>
      </c>
      <c r="M2256" s="107">
        <v>0</v>
      </c>
      <c r="N2256" s="56" t="str">
        <f t="shared" si="90"/>
        <v>Coldwell Banker Apex, REALTORS</v>
      </c>
    </row>
    <row r="2257" spans="1:14" outlineLevel="2" x14ac:dyDescent="0.2">
      <c r="A2257" t="s">
        <v>1910</v>
      </c>
      <c r="B2257" t="s">
        <v>1842</v>
      </c>
      <c r="C2257" t="s">
        <v>2916</v>
      </c>
      <c r="D2257" t="s">
        <v>1249</v>
      </c>
      <c r="E2257" s="3">
        <v>43573</v>
      </c>
      <c r="F2257" s="115">
        <v>625000</v>
      </c>
      <c r="G2257" s="34">
        <v>20190236</v>
      </c>
      <c r="H2257" s="31">
        <v>1</v>
      </c>
      <c r="I2257" s="31">
        <v>1</v>
      </c>
      <c r="J2257" s="31">
        <v>0</v>
      </c>
      <c r="K2257" s="117">
        <f t="shared" si="89"/>
        <v>0</v>
      </c>
      <c r="L2257" s="107">
        <v>0</v>
      </c>
      <c r="M2257" s="107">
        <v>0</v>
      </c>
      <c r="N2257" s="56" t="str">
        <f t="shared" si="90"/>
        <v>Coldwell Banker Apex, REALTORS</v>
      </c>
    </row>
    <row r="2258" spans="1:14" outlineLevel="1" x14ac:dyDescent="0.2">
      <c r="A2258" s="29" t="s">
        <v>1910</v>
      </c>
      <c r="F2258" s="115">
        <f>SUBTOTAL(9,F2240:F2257)</f>
        <v>4486640</v>
      </c>
      <c r="H2258" s="31">
        <f>SUBTOTAL(9,H2240:H2257)</f>
        <v>18</v>
      </c>
      <c r="I2258" s="31">
        <f>SUBTOTAL(9,I2240:I2257)</f>
        <v>17</v>
      </c>
      <c r="J2258" s="31">
        <f>SUBTOTAL(9,J2240:J2257)</f>
        <v>7</v>
      </c>
      <c r="K2258" s="117">
        <f t="shared" si="89"/>
        <v>0.3888888888888889</v>
      </c>
      <c r="L2258" s="107">
        <f>SUBTOTAL(9,L2240:L2257)</f>
        <v>2</v>
      </c>
      <c r="M2258" s="107">
        <f>SUBTOTAL(9,M2240:M2257)</f>
        <v>2</v>
      </c>
      <c r="N2258" s="56" t="str">
        <f t="shared" si="90"/>
        <v>Coldwell Banker Apex, REALTORS</v>
      </c>
    </row>
    <row r="2259" spans="1:14" outlineLevel="2" x14ac:dyDescent="0.2">
      <c r="A2259" t="s">
        <v>1551</v>
      </c>
      <c r="B2259" t="s">
        <v>718</v>
      </c>
      <c r="C2259" t="s">
        <v>2755</v>
      </c>
      <c r="D2259" t="s">
        <v>1092</v>
      </c>
      <c r="E2259" s="3">
        <v>43556</v>
      </c>
      <c r="F2259" s="115">
        <v>67000</v>
      </c>
      <c r="G2259" s="17" t="s">
        <v>838</v>
      </c>
      <c r="H2259" s="129">
        <v>1</v>
      </c>
      <c r="I2259" s="129">
        <v>0</v>
      </c>
      <c r="J2259" s="31">
        <v>0</v>
      </c>
      <c r="K2259" s="117">
        <f t="shared" si="89"/>
        <v>0</v>
      </c>
      <c r="L2259" s="107">
        <v>0</v>
      </c>
      <c r="M2259" s="107">
        <v>0</v>
      </c>
      <c r="N2259" s="56" t="str">
        <f t="shared" si="90"/>
        <v>Heritage Real Estate</v>
      </c>
    </row>
    <row r="2260" spans="1:14" outlineLevel="1" x14ac:dyDescent="0.2">
      <c r="A2260" s="29" t="s">
        <v>1551</v>
      </c>
      <c r="F2260" s="115">
        <f>SUBTOTAL(9,F2259:F2259)</f>
        <v>67000</v>
      </c>
      <c r="G2260" s="17"/>
      <c r="H2260" s="129">
        <f>SUBTOTAL(9,H2259:H2259)</f>
        <v>1</v>
      </c>
      <c r="I2260" s="129">
        <f>SUBTOTAL(9,I2259:I2259)</f>
        <v>0</v>
      </c>
      <c r="J2260" s="31">
        <f>SUBTOTAL(9,J2259:J2259)</f>
        <v>0</v>
      </c>
      <c r="K2260" s="117">
        <f t="shared" si="89"/>
        <v>0</v>
      </c>
      <c r="L2260" s="107">
        <f>SUBTOTAL(9,L2259:L2259)</f>
        <v>0</v>
      </c>
      <c r="M2260" s="107">
        <f>SUBTOTAL(9,M2259:M2259)</f>
        <v>0</v>
      </c>
      <c r="N2260" s="56" t="str">
        <f t="shared" si="90"/>
        <v>Heritage Real Estate</v>
      </c>
    </row>
    <row r="2261" spans="1:14" outlineLevel="2" x14ac:dyDescent="0.2">
      <c r="A2261" t="s">
        <v>401</v>
      </c>
      <c r="B2261" t="s">
        <v>194</v>
      </c>
      <c r="C2261" t="s">
        <v>3031</v>
      </c>
      <c r="D2261" t="s">
        <v>11</v>
      </c>
      <c r="E2261" s="3">
        <v>43586</v>
      </c>
      <c r="F2261" s="115">
        <v>120000</v>
      </c>
      <c r="G2261" s="34">
        <v>20190736</v>
      </c>
      <c r="H2261" s="31">
        <v>1</v>
      </c>
      <c r="I2261" s="31">
        <v>1</v>
      </c>
      <c r="J2261" s="31">
        <v>0</v>
      </c>
      <c r="K2261" s="117">
        <f t="shared" si="89"/>
        <v>0</v>
      </c>
      <c r="L2261" s="107">
        <v>0</v>
      </c>
      <c r="M2261" s="107">
        <v>0</v>
      </c>
      <c r="N2261" s="56" t="str">
        <f t="shared" si="90"/>
        <v>Slovak Realty</v>
      </c>
    </row>
    <row r="2262" spans="1:14" outlineLevel="1" x14ac:dyDescent="0.2">
      <c r="A2262" s="29" t="s">
        <v>401</v>
      </c>
      <c r="F2262" s="115">
        <f>SUBTOTAL(9,F2261:F2261)</f>
        <v>120000</v>
      </c>
      <c r="H2262" s="31">
        <f>SUBTOTAL(9,H2261:H2261)</f>
        <v>1</v>
      </c>
      <c r="I2262" s="31">
        <f>SUBTOTAL(9,I2261:I2261)</f>
        <v>1</v>
      </c>
      <c r="J2262" s="31">
        <f>SUBTOTAL(9,J2261:J2261)</f>
        <v>0</v>
      </c>
      <c r="K2262" s="117">
        <f t="shared" si="89"/>
        <v>0</v>
      </c>
      <c r="L2262" s="107">
        <f>SUBTOTAL(9,L2261:L2261)</f>
        <v>0</v>
      </c>
      <c r="M2262" s="107">
        <f>SUBTOTAL(9,M2261:M2261)</f>
        <v>0</v>
      </c>
      <c r="N2262" s="56" t="str">
        <f t="shared" si="90"/>
        <v>Slovak Realty</v>
      </c>
    </row>
    <row r="2263" spans="1:14" outlineLevel="2" x14ac:dyDescent="0.2">
      <c r="A2263" t="s">
        <v>549</v>
      </c>
      <c r="B2263" t="s">
        <v>1180</v>
      </c>
      <c r="C2263" t="s">
        <v>2136</v>
      </c>
      <c r="D2263" t="s">
        <v>6</v>
      </c>
      <c r="E2263" s="3">
        <v>43475</v>
      </c>
      <c r="F2263" s="115">
        <v>139900</v>
      </c>
      <c r="G2263" s="34" t="s">
        <v>838</v>
      </c>
      <c r="H2263" s="31">
        <v>1</v>
      </c>
      <c r="I2263" s="31">
        <v>0</v>
      </c>
      <c r="J2263" s="31">
        <v>0</v>
      </c>
      <c r="K2263" s="117">
        <f t="shared" si="89"/>
        <v>0</v>
      </c>
      <c r="L2263" s="107">
        <v>0</v>
      </c>
      <c r="M2263" s="107">
        <v>0</v>
      </c>
      <c r="N2263" s="56" t="str">
        <f t="shared" si="90"/>
        <v>Greater Waco Realty, Inc.</v>
      </c>
    </row>
    <row r="2264" spans="1:14" outlineLevel="2" x14ac:dyDescent="0.2">
      <c r="A2264" t="s">
        <v>549</v>
      </c>
      <c r="B2264" t="s">
        <v>1180</v>
      </c>
      <c r="C2264" t="s">
        <v>2605</v>
      </c>
      <c r="D2264" t="s">
        <v>6</v>
      </c>
      <c r="E2264" s="3">
        <v>43538</v>
      </c>
      <c r="F2264" s="115">
        <v>204900</v>
      </c>
      <c r="G2264" s="34" t="s">
        <v>838</v>
      </c>
      <c r="H2264" s="31">
        <v>1</v>
      </c>
      <c r="I2264" s="31">
        <v>0</v>
      </c>
      <c r="J2264" s="31">
        <v>0</v>
      </c>
      <c r="K2264" s="117">
        <f t="shared" si="89"/>
        <v>0</v>
      </c>
      <c r="L2264" s="107">
        <v>0</v>
      </c>
      <c r="M2264" s="107">
        <v>0</v>
      </c>
      <c r="N2264" s="56" t="str">
        <f t="shared" si="90"/>
        <v>Greater Waco Realty, Inc.</v>
      </c>
    </row>
    <row r="2265" spans="1:14" outlineLevel="2" x14ac:dyDescent="0.2">
      <c r="A2265" t="s">
        <v>549</v>
      </c>
      <c r="B2265" t="s">
        <v>1180</v>
      </c>
      <c r="C2265" t="s">
        <v>3281</v>
      </c>
      <c r="D2265" t="s">
        <v>7</v>
      </c>
      <c r="E2265" s="3">
        <v>43609</v>
      </c>
      <c r="F2265" s="115">
        <v>219000</v>
      </c>
      <c r="G2265" s="34" t="s">
        <v>838</v>
      </c>
      <c r="H2265" s="31">
        <v>1</v>
      </c>
      <c r="I2265" s="31">
        <v>0</v>
      </c>
      <c r="J2265" s="31">
        <v>0</v>
      </c>
      <c r="K2265" s="117">
        <f t="shared" si="89"/>
        <v>0</v>
      </c>
      <c r="L2265" s="107">
        <v>0</v>
      </c>
      <c r="M2265" s="107">
        <v>0</v>
      </c>
      <c r="N2265" s="56" t="str">
        <f t="shared" si="90"/>
        <v>Greater Waco Realty, Inc.</v>
      </c>
    </row>
    <row r="2266" spans="1:14" outlineLevel="2" x14ac:dyDescent="0.2">
      <c r="A2266" t="s">
        <v>549</v>
      </c>
      <c r="B2266" t="s">
        <v>1180</v>
      </c>
      <c r="C2266" t="s">
        <v>2746</v>
      </c>
      <c r="D2266" t="s">
        <v>6</v>
      </c>
      <c r="E2266" s="3">
        <v>43553</v>
      </c>
      <c r="F2266" s="115">
        <v>302900</v>
      </c>
      <c r="G2266" s="34">
        <v>20190226</v>
      </c>
      <c r="H2266" s="31">
        <v>1</v>
      </c>
      <c r="I2266" s="31">
        <v>1</v>
      </c>
      <c r="J2266" s="31">
        <v>0</v>
      </c>
      <c r="K2266" s="117">
        <f t="shared" si="89"/>
        <v>0</v>
      </c>
      <c r="L2266" s="107">
        <v>0</v>
      </c>
      <c r="M2266" s="107">
        <v>0</v>
      </c>
      <c r="N2266" s="56" t="str">
        <f t="shared" si="90"/>
        <v>Greater Waco Realty, Inc.</v>
      </c>
    </row>
    <row r="2267" spans="1:14" outlineLevel="1" x14ac:dyDescent="0.2">
      <c r="A2267" s="29" t="s">
        <v>549</v>
      </c>
      <c r="F2267" s="115">
        <f>SUBTOTAL(9,F2263:F2266)</f>
        <v>866700</v>
      </c>
      <c r="H2267" s="31">
        <f>SUBTOTAL(9,H2263:H2266)</f>
        <v>4</v>
      </c>
      <c r="I2267" s="31">
        <f>SUBTOTAL(9,I2263:I2266)</f>
        <v>1</v>
      </c>
      <c r="J2267" s="31">
        <f>SUBTOTAL(9,J2263:J2266)</f>
        <v>0</v>
      </c>
      <c r="K2267" s="117">
        <f t="shared" si="89"/>
        <v>0</v>
      </c>
      <c r="L2267" s="107">
        <f>SUBTOTAL(9,L2263:L2266)</f>
        <v>0</v>
      </c>
      <c r="M2267" s="107">
        <f>SUBTOTAL(9,M2263:M2266)</f>
        <v>0</v>
      </c>
      <c r="N2267" s="56" t="str">
        <f t="shared" si="90"/>
        <v>Greater Waco Realty, Inc.</v>
      </c>
    </row>
    <row r="2268" spans="1:14" outlineLevel="2" x14ac:dyDescent="0.2">
      <c r="A2268" t="s">
        <v>326</v>
      </c>
      <c r="B2268" t="s">
        <v>1844</v>
      </c>
      <c r="C2268" s="3" t="s">
        <v>2268</v>
      </c>
      <c r="D2268" t="s">
        <v>7</v>
      </c>
      <c r="E2268" s="102">
        <v>43496</v>
      </c>
      <c r="F2268" s="115">
        <v>366210</v>
      </c>
      <c r="G2268" s="31" t="s">
        <v>838</v>
      </c>
      <c r="H2268" s="129">
        <v>1</v>
      </c>
      <c r="I2268" s="129">
        <v>0</v>
      </c>
      <c r="J2268" s="31">
        <v>1</v>
      </c>
      <c r="K2268" s="117">
        <f t="shared" si="89"/>
        <v>1</v>
      </c>
      <c r="L2268" s="107">
        <v>0</v>
      </c>
      <c r="M2268" s="107">
        <v>0</v>
      </c>
      <c r="N2268" s="56" t="str">
        <f t="shared" si="90"/>
        <v>Graceland Real Estate</v>
      </c>
    </row>
    <row r="2269" spans="1:14" outlineLevel="2" x14ac:dyDescent="0.2">
      <c r="A2269" t="s">
        <v>326</v>
      </c>
      <c r="B2269" t="s">
        <v>1844</v>
      </c>
      <c r="C2269" s="3" t="s">
        <v>2608</v>
      </c>
      <c r="D2269" t="s">
        <v>6</v>
      </c>
      <c r="E2269" s="102">
        <v>43539</v>
      </c>
      <c r="F2269" s="115">
        <v>182500</v>
      </c>
      <c r="G2269" s="31" t="s">
        <v>838</v>
      </c>
      <c r="H2269" s="129">
        <v>1</v>
      </c>
      <c r="I2269" s="129">
        <v>0</v>
      </c>
      <c r="J2269" s="31">
        <v>1</v>
      </c>
      <c r="K2269" s="117">
        <f t="shared" si="89"/>
        <v>1</v>
      </c>
      <c r="L2269" s="107">
        <v>0</v>
      </c>
      <c r="M2269" s="107">
        <v>0</v>
      </c>
      <c r="N2269" s="56" t="str">
        <f t="shared" si="90"/>
        <v>Graceland Real Estate</v>
      </c>
    </row>
    <row r="2270" spans="1:14" outlineLevel="2" x14ac:dyDescent="0.2">
      <c r="A2270" t="s">
        <v>326</v>
      </c>
      <c r="B2270" t="s">
        <v>1844</v>
      </c>
      <c r="C2270" s="3" t="s">
        <v>2981</v>
      </c>
      <c r="D2270" t="s">
        <v>6</v>
      </c>
      <c r="E2270" s="102">
        <v>43581</v>
      </c>
      <c r="F2270" s="115">
        <v>270000</v>
      </c>
      <c r="G2270" s="31" t="s">
        <v>838</v>
      </c>
      <c r="H2270" s="129">
        <v>1</v>
      </c>
      <c r="I2270" s="129">
        <v>0</v>
      </c>
      <c r="J2270" s="31">
        <v>1</v>
      </c>
      <c r="K2270" s="117">
        <f t="shared" si="89"/>
        <v>1</v>
      </c>
      <c r="L2270" s="107">
        <v>0</v>
      </c>
      <c r="M2270" s="107">
        <v>0</v>
      </c>
      <c r="N2270" s="56" t="str">
        <f t="shared" si="90"/>
        <v>Graceland Real Estate</v>
      </c>
    </row>
    <row r="2271" spans="1:14" outlineLevel="2" x14ac:dyDescent="0.2">
      <c r="A2271" t="s">
        <v>326</v>
      </c>
      <c r="B2271" t="s">
        <v>1844</v>
      </c>
      <c r="C2271" s="3" t="s">
        <v>3095</v>
      </c>
      <c r="D2271" t="s">
        <v>6</v>
      </c>
      <c r="E2271" s="102">
        <v>43593</v>
      </c>
      <c r="F2271" s="115">
        <v>139900</v>
      </c>
      <c r="G2271" s="31" t="s">
        <v>838</v>
      </c>
      <c r="H2271" s="129">
        <v>1</v>
      </c>
      <c r="I2271" s="129">
        <v>0</v>
      </c>
      <c r="J2271" s="31">
        <v>1</v>
      </c>
      <c r="K2271" s="117">
        <f t="shared" si="89"/>
        <v>1</v>
      </c>
      <c r="L2271" s="107">
        <v>0</v>
      </c>
      <c r="M2271" s="107">
        <v>0</v>
      </c>
      <c r="N2271" s="56" t="str">
        <f t="shared" si="90"/>
        <v>Graceland Real Estate</v>
      </c>
    </row>
    <row r="2272" spans="1:14" outlineLevel="2" x14ac:dyDescent="0.2">
      <c r="A2272" t="s">
        <v>326</v>
      </c>
      <c r="B2272" t="s">
        <v>1844</v>
      </c>
      <c r="C2272" s="3" t="s">
        <v>2665</v>
      </c>
      <c r="D2272" t="s">
        <v>1126</v>
      </c>
      <c r="E2272" s="102">
        <v>43546</v>
      </c>
      <c r="F2272" s="115">
        <v>135000</v>
      </c>
      <c r="G2272" s="31" t="s">
        <v>838</v>
      </c>
      <c r="H2272" s="129">
        <v>1</v>
      </c>
      <c r="I2272" s="129">
        <v>0</v>
      </c>
      <c r="J2272" s="31">
        <v>1</v>
      </c>
      <c r="K2272" s="117">
        <f t="shared" si="89"/>
        <v>1</v>
      </c>
      <c r="L2272" s="107">
        <v>0</v>
      </c>
      <c r="M2272" s="107">
        <v>0</v>
      </c>
      <c r="N2272" s="56" t="str">
        <f t="shared" si="90"/>
        <v>Graceland Real Estate</v>
      </c>
    </row>
    <row r="2273" spans="1:14" outlineLevel="2" x14ac:dyDescent="0.2">
      <c r="A2273" t="s">
        <v>326</v>
      </c>
      <c r="B2273" t="s">
        <v>1844</v>
      </c>
      <c r="C2273" s="3" t="s">
        <v>2048</v>
      </c>
      <c r="D2273" t="s">
        <v>6</v>
      </c>
      <c r="E2273" s="102">
        <v>43586</v>
      </c>
      <c r="F2273" s="115">
        <v>100000</v>
      </c>
      <c r="G2273" s="31" t="s">
        <v>838</v>
      </c>
      <c r="H2273" s="129">
        <v>1</v>
      </c>
      <c r="I2273" s="129">
        <v>0</v>
      </c>
      <c r="J2273" s="31">
        <v>1</v>
      </c>
      <c r="K2273" s="117">
        <f t="shared" si="89"/>
        <v>1</v>
      </c>
      <c r="L2273" s="107">
        <v>0</v>
      </c>
      <c r="M2273" s="107">
        <v>0</v>
      </c>
      <c r="N2273" s="56" t="str">
        <f t="shared" si="90"/>
        <v>Graceland Real Estate</v>
      </c>
    </row>
    <row r="2274" spans="1:14" outlineLevel="2" x14ac:dyDescent="0.2">
      <c r="A2274" t="s">
        <v>326</v>
      </c>
      <c r="B2274" t="s">
        <v>1844</v>
      </c>
      <c r="C2274" s="3" t="s">
        <v>922</v>
      </c>
      <c r="D2274" t="s">
        <v>6</v>
      </c>
      <c r="E2274" s="102">
        <v>43500</v>
      </c>
      <c r="F2274" s="115">
        <v>152500</v>
      </c>
      <c r="G2274" s="31" t="s">
        <v>838</v>
      </c>
      <c r="H2274" s="129">
        <v>1</v>
      </c>
      <c r="I2274" s="129">
        <v>0</v>
      </c>
      <c r="J2274" s="31">
        <v>1</v>
      </c>
      <c r="K2274" s="117">
        <f t="shared" si="89"/>
        <v>1</v>
      </c>
      <c r="L2274" s="107">
        <v>0</v>
      </c>
      <c r="M2274" s="107">
        <v>0</v>
      </c>
      <c r="N2274" s="56" t="str">
        <f t="shared" si="90"/>
        <v>Graceland Real Estate</v>
      </c>
    </row>
    <row r="2275" spans="1:14" outlineLevel="2" x14ac:dyDescent="0.2">
      <c r="A2275" t="s">
        <v>326</v>
      </c>
      <c r="B2275" t="s">
        <v>1844</v>
      </c>
      <c r="C2275" s="3" t="s">
        <v>2015</v>
      </c>
      <c r="D2275" t="s">
        <v>6</v>
      </c>
      <c r="E2275" s="102">
        <v>43546</v>
      </c>
      <c r="F2275" s="115">
        <v>126900</v>
      </c>
      <c r="G2275" s="31" t="s">
        <v>838</v>
      </c>
      <c r="H2275" s="129">
        <v>1</v>
      </c>
      <c r="I2275" s="129">
        <v>0</v>
      </c>
      <c r="J2275" s="31">
        <v>1</v>
      </c>
      <c r="K2275" s="117">
        <f t="shared" si="89"/>
        <v>1</v>
      </c>
      <c r="L2275" s="107">
        <v>0</v>
      </c>
      <c r="M2275" s="107">
        <v>0</v>
      </c>
      <c r="N2275" s="56" t="str">
        <f t="shared" si="90"/>
        <v>Graceland Real Estate</v>
      </c>
    </row>
    <row r="2276" spans="1:14" outlineLevel="2" x14ac:dyDescent="0.2">
      <c r="A2276" t="s">
        <v>326</v>
      </c>
      <c r="B2276" t="s">
        <v>1844</v>
      </c>
      <c r="C2276" s="3" t="s">
        <v>2918</v>
      </c>
      <c r="D2276" t="s">
        <v>6</v>
      </c>
      <c r="E2276" s="102">
        <v>43573</v>
      </c>
      <c r="F2276" s="115">
        <v>187298</v>
      </c>
      <c r="G2276" s="31" t="s">
        <v>838</v>
      </c>
      <c r="H2276" s="129">
        <v>1</v>
      </c>
      <c r="I2276" s="129">
        <v>0</v>
      </c>
      <c r="J2276" s="31">
        <v>1</v>
      </c>
      <c r="K2276" s="117">
        <f t="shared" si="89"/>
        <v>1</v>
      </c>
      <c r="L2276" s="107">
        <v>0</v>
      </c>
      <c r="M2276" s="107">
        <v>0</v>
      </c>
      <c r="N2276" s="56" t="str">
        <f t="shared" si="90"/>
        <v>Graceland Real Estate</v>
      </c>
    </row>
    <row r="2277" spans="1:14" outlineLevel="2" x14ac:dyDescent="0.2">
      <c r="A2277" t="s">
        <v>326</v>
      </c>
      <c r="B2277" t="s">
        <v>1844</v>
      </c>
      <c r="C2277" s="3" t="s">
        <v>2597</v>
      </c>
      <c r="D2277" t="s">
        <v>121</v>
      </c>
      <c r="E2277" s="102">
        <v>43538</v>
      </c>
      <c r="F2277" s="115">
        <v>73000</v>
      </c>
      <c r="G2277" s="31" t="s">
        <v>838</v>
      </c>
      <c r="H2277" s="129">
        <v>1</v>
      </c>
      <c r="I2277" s="129">
        <v>0</v>
      </c>
      <c r="J2277" s="31">
        <v>1</v>
      </c>
      <c r="K2277" s="117">
        <f t="shared" si="89"/>
        <v>1</v>
      </c>
      <c r="L2277" s="107">
        <v>0</v>
      </c>
      <c r="M2277" s="107">
        <v>0</v>
      </c>
      <c r="N2277" s="56" t="str">
        <f t="shared" si="90"/>
        <v>Graceland Real Estate</v>
      </c>
    </row>
    <row r="2278" spans="1:14" outlineLevel="2" x14ac:dyDescent="0.2">
      <c r="A2278" t="s">
        <v>326</v>
      </c>
      <c r="B2278" t="s">
        <v>1844</v>
      </c>
      <c r="C2278" s="3" t="s">
        <v>2375</v>
      </c>
      <c r="D2278" t="s">
        <v>7</v>
      </c>
      <c r="E2278" s="102">
        <v>43511</v>
      </c>
      <c r="F2278" s="115">
        <v>192500</v>
      </c>
      <c r="G2278" s="31" t="s">
        <v>838</v>
      </c>
      <c r="H2278" s="129">
        <v>1</v>
      </c>
      <c r="I2278" s="129">
        <v>0</v>
      </c>
      <c r="J2278" s="31">
        <v>1</v>
      </c>
      <c r="K2278" s="117">
        <f t="shared" si="89"/>
        <v>1</v>
      </c>
      <c r="L2278" s="107">
        <v>0</v>
      </c>
      <c r="M2278" s="107">
        <v>0</v>
      </c>
      <c r="N2278" s="56" t="str">
        <f t="shared" si="90"/>
        <v>Graceland Real Estate</v>
      </c>
    </row>
    <row r="2279" spans="1:14" outlineLevel="2" x14ac:dyDescent="0.2">
      <c r="A2279" t="s">
        <v>326</v>
      </c>
      <c r="B2279" t="s">
        <v>1844</v>
      </c>
      <c r="C2279" s="3" t="s">
        <v>2430</v>
      </c>
      <c r="D2279" t="s">
        <v>123</v>
      </c>
      <c r="E2279" s="102">
        <v>43521</v>
      </c>
      <c r="F2279" s="115">
        <v>145000</v>
      </c>
      <c r="G2279" s="31" t="s">
        <v>838</v>
      </c>
      <c r="H2279" s="129">
        <v>1</v>
      </c>
      <c r="I2279" s="129">
        <v>0</v>
      </c>
      <c r="J2279" s="31">
        <v>1</v>
      </c>
      <c r="K2279" s="117">
        <f t="shared" si="89"/>
        <v>1</v>
      </c>
      <c r="L2279" s="107">
        <v>0</v>
      </c>
      <c r="M2279" s="107">
        <v>0</v>
      </c>
      <c r="N2279" s="56" t="str">
        <f t="shared" si="90"/>
        <v>Graceland Real Estate</v>
      </c>
    </row>
    <row r="2280" spans="1:14" outlineLevel="2" x14ac:dyDescent="0.2">
      <c r="A2280" t="s">
        <v>326</v>
      </c>
      <c r="B2280" t="s">
        <v>1844</v>
      </c>
      <c r="C2280" s="3" t="s">
        <v>2216</v>
      </c>
      <c r="D2280" t="s">
        <v>7</v>
      </c>
      <c r="E2280" s="102">
        <v>43490</v>
      </c>
      <c r="F2280" s="115">
        <v>80000</v>
      </c>
      <c r="G2280" s="31" t="s">
        <v>838</v>
      </c>
      <c r="H2280" s="129">
        <v>1</v>
      </c>
      <c r="I2280" s="129">
        <v>0</v>
      </c>
      <c r="J2280" s="31">
        <v>1</v>
      </c>
      <c r="K2280" s="117">
        <f t="shared" si="89"/>
        <v>1</v>
      </c>
      <c r="L2280" s="107">
        <v>0</v>
      </c>
      <c r="M2280" s="107">
        <v>0</v>
      </c>
      <c r="N2280" s="56" t="str">
        <f t="shared" si="90"/>
        <v>Graceland Real Estate</v>
      </c>
    </row>
    <row r="2281" spans="1:14" outlineLevel="2" x14ac:dyDescent="0.2">
      <c r="A2281" t="s">
        <v>326</v>
      </c>
      <c r="B2281" t="s">
        <v>1844</v>
      </c>
      <c r="C2281" s="3" t="s">
        <v>3039</v>
      </c>
      <c r="D2281" t="s">
        <v>7</v>
      </c>
      <c r="E2281" s="102">
        <v>43586</v>
      </c>
      <c r="F2281" s="115">
        <v>450000</v>
      </c>
      <c r="G2281" s="31" t="s">
        <v>838</v>
      </c>
      <c r="H2281" s="129">
        <v>1</v>
      </c>
      <c r="I2281" s="129">
        <v>0</v>
      </c>
      <c r="J2281" s="31">
        <v>1</v>
      </c>
      <c r="K2281" s="117">
        <f t="shared" si="89"/>
        <v>1</v>
      </c>
      <c r="L2281" s="107">
        <v>0</v>
      </c>
      <c r="M2281" s="107">
        <v>0</v>
      </c>
      <c r="N2281" s="56" t="str">
        <f t="shared" si="90"/>
        <v>Graceland Real Estate</v>
      </c>
    </row>
    <row r="2282" spans="1:14" outlineLevel="2" x14ac:dyDescent="0.2">
      <c r="A2282" t="s">
        <v>326</v>
      </c>
      <c r="B2282" t="s">
        <v>1844</v>
      </c>
      <c r="C2282" s="3" t="s">
        <v>2300</v>
      </c>
      <c r="D2282" t="s">
        <v>216</v>
      </c>
      <c r="E2282" s="102">
        <v>43500</v>
      </c>
      <c r="F2282" s="115">
        <v>218000</v>
      </c>
      <c r="G2282" s="31" t="s">
        <v>838</v>
      </c>
      <c r="H2282" s="129">
        <v>1</v>
      </c>
      <c r="I2282" s="129">
        <v>0</v>
      </c>
      <c r="J2282" s="31">
        <v>1</v>
      </c>
      <c r="K2282" s="117">
        <f t="shared" si="89"/>
        <v>1</v>
      </c>
      <c r="L2282" s="107">
        <v>0</v>
      </c>
      <c r="M2282" s="107">
        <v>0</v>
      </c>
      <c r="N2282" s="56" t="str">
        <f t="shared" si="90"/>
        <v>Graceland Real Estate</v>
      </c>
    </row>
    <row r="2283" spans="1:14" outlineLevel="2" x14ac:dyDescent="0.2">
      <c r="A2283" t="s">
        <v>326</v>
      </c>
      <c r="B2283" t="s">
        <v>1844</v>
      </c>
      <c r="C2283" s="3" t="s">
        <v>2410</v>
      </c>
      <c r="D2283" t="s">
        <v>11</v>
      </c>
      <c r="E2283" s="102">
        <v>43517</v>
      </c>
      <c r="F2283" s="115">
        <v>333000</v>
      </c>
      <c r="G2283" s="31" t="s">
        <v>838</v>
      </c>
      <c r="H2283" s="129">
        <v>1</v>
      </c>
      <c r="I2283" s="129">
        <v>0</v>
      </c>
      <c r="J2283" s="31">
        <v>1</v>
      </c>
      <c r="K2283" s="117">
        <f t="shared" si="89"/>
        <v>1</v>
      </c>
      <c r="L2283" s="107">
        <v>0</v>
      </c>
      <c r="M2283" s="107">
        <v>0</v>
      </c>
      <c r="N2283" s="56" t="str">
        <f t="shared" si="90"/>
        <v>Graceland Real Estate</v>
      </c>
    </row>
    <row r="2284" spans="1:14" outlineLevel="2" x14ac:dyDescent="0.2">
      <c r="A2284" t="s">
        <v>326</v>
      </c>
      <c r="B2284" t="s">
        <v>1844</v>
      </c>
      <c r="C2284" s="3" t="s">
        <v>2531</v>
      </c>
      <c r="D2284" t="s">
        <v>6</v>
      </c>
      <c r="E2284" s="102">
        <v>43530</v>
      </c>
      <c r="F2284" s="115">
        <v>305000</v>
      </c>
      <c r="G2284" s="31" t="s">
        <v>838</v>
      </c>
      <c r="H2284" s="129">
        <v>1</v>
      </c>
      <c r="I2284" s="129">
        <v>0</v>
      </c>
      <c r="J2284" s="31">
        <v>1</v>
      </c>
      <c r="K2284" s="117">
        <f t="shared" si="89"/>
        <v>1</v>
      </c>
      <c r="L2284" s="107">
        <v>0</v>
      </c>
      <c r="M2284" s="107">
        <v>0</v>
      </c>
      <c r="N2284" s="56" t="str">
        <f t="shared" si="90"/>
        <v>Graceland Real Estate</v>
      </c>
    </row>
    <row r="2285" spans="1:14" outlineLevel="2" x14ac:dyDescent="0.2">
      <c r="A2285" t="s">
        <v>326</v>
      </c>
      <c r="B2285" t="s">
        <v>1844</v>
      </c>
      <c r="C2285" s="3" t="s">
        <v>2580</v>
      </c>
      <c r="D2285" t="s">
        <v>6</v>
      </c>
      <c r="E2285" s="102">
        <v>43536</v>
      </c>
      <c r="F2285" s="115">
        <v>179000</v>
      </c>
      <c r="G2285" s="31" t="s">
        <v>838</v>
      </c>
      <c r="H2285" s="129">
        <v>1</v>
      </c>
      <c r="I2285" s="129">
        <v>0</v>
      </c>
      <c r="J2285" s="31">
        <v>1</v>
      </c>
      <c r="K2285" s="117">
        <f t="shared" si="89"/>
        <v>1</v>
      </c>
      <c r="L2285" s="107">
        <v>0</v>
      </c>
      <c r="M2285" s="107">
        <v>0</v>
      </c>
      <c r="N2285" s="56" t="str">
        <f t="shared" si="90"/>
        <v>Graceland Real Estate</v>
      </c>
    </row>
    <row r="2286" spans="1:14" outlineLevel="2" x14ac:dyDescent="0.2">
      <c r="A2286" t="s">
        <v>326</v>
      </c>
      <c r="B2286" t="s">
        <v>1844</v>
      </c>
      <c r="C2286" s="3" t="s">
        <v>2044</v>
      </c>
      <c r="D2286" t="s">
        <v>802</v>
      </c>
      <c r="E2286" s="102">
        <v>43546</v>
      </c>
      <c r="F2286" s="115">
        <v>122500</v>
      </c>
      <c r="G2286" s="31" t="s">
        <v>838</v>
      </c>
      <c r="H2286" s="129">
        <v>1</v>
      </c>
      <c r="I2286" s="129">
        <v>0</v>
      </c>
      <c r="J2286" s="31">
        <v>1</v>
      </c>
      <c r="K2286" s="117">
        <f t="shared" si="89"/>
        <v>1</v>
      </c>
      <c r="L2286" s="107">
        <v>0</v>
      </c>
      <c r="M2286" s="107">
        <v>0</v>
      </c>
      <c r="N2286" s="56" t="str">
        <f t="shared" si="90"/>
        <v>Graceland Real Estate</v>
      </c>
    </row>
    <row r="2287" spans="1:14" outlineLevel="2" x14ac:dyDescent="0.2">
      <c r="A2287" t="s">
        <v>326</v>
      </c>
      <c r="B2287" t="s">
        <v>1844</v>
      </c>
      <c r="C2287" s="3" t="s">
        <v>2151</v>
      </c>
      <c r="D2287" t="s">
        <v>425</v>
      </c>
      <c r="E2287" s="102">
        <v>43479</v>
      </c>
      <c r="F2287" s="115">
        <v>495000</v>
      </c>
      <c r="G2287" s="31" t="s">
        <v>838</v>
      </c>
      <c r="H2287" s="129">
        <v>1</v>
      </c>
      <c r="I2287" s="129">
        <v>0</v>
      </c>
      <c r="J2287" s="31">
        <v>1</v>
      </c>
      <c r="K2287" s="117">
        <f t="shared" si="89"/>
        <v>1</v>
      </c>
      <c r="L2287" s="107">
        <v>0</v>
      </c>
      <c r="M2287" s="107">
        <v>0</v>
      </c>
      <c r="N2287" s="56" t="str">
        <f t="shared" si="90"/>
        <v>Graceland Real Estate</v>
      </c>
    </row>
    <row r="2288" spans="1:14" outlineLevel="2" x14ac:dyDescent="0.2">
      <c r="A2288" t="s">
        <v>326</v>
      </c>
      <c r="B2288" t="s">
        <v>1844</v>
      </c>
      <c r="C2288" s="3" t="s">
        <v>3323</v>
      </c>
      <c r="D2288" t="s">
        <v>216</v>
      </c>
      <c r="E2288" s="102">
        <v>43615</v>
      </c>
      <c r="F2288" s="115">
        <v>150000</v>
      </c>
      <c r="G2288" s="31" t="s">
        <v>838</v>
      </c>
      <c r="H2288" s="129">
        <v>1</v>
      </c>
      <c r="I2288" s="129">
        <v>0</v>
      </c>
      <c r="J2288" s="31">
        <v>1</v>
      </c>
      <c r="K2288" s="117">
        <f t="shared" si="89"/>
        <v>1</v>
      </c>
      <c r="L2288" s="107">
        <v>0</v>
      </c>
      <c r="M2288" s="107">
        <v>0</v>
      </c>
      <c r="N2288" s="56" t="str">
        <f t="shared" si="90"/>
        <v>Graceland Real Estate</v>
      </c>
    </row>
    <row r="2289" spans="1:14" outlineLevel="2" x14ac:dyDescent="0.2">
      <c r="A2289" t="s">
        <v>326</v>
      </c>
      <c r="B2289" t="s">
        <v>1844</v>
      </c>
      <c r="C2289" s="3" t="s">
        <v>3028</v>
      </c>
      <c r="D2289" t="s">
        <v>700</v>
      </c>
      <c r="E2289" s="102">
        <v>43585</v>
      </c>
      <c r="F2289" s="115">
        <v>175000</v>
      </c>
      <c r="G2289" s="31" t="s">
        <v>838</v>
      </c>
      <c r="H2289" s="129">
        <v>1</v>
      </c>
      <c r="I2289" s="129">
        <v>0</v>
      </c>
      <c r="J2289" s="31">
        <v>1</v>
      </c>
      <c r="K2289" s="117">
        <f t="shared" si="89"/>
        <v>1</v>
      </c>
      <c r="L2289" s="107">
        <v>0</v>
      </c>
      <c r="M2289" s="107">
        <v>0</v>
      </c>
      <c r="N2289" s="56" t="str">
        <f t="shared" si="90"/>
        <v>Graceland Real Estate</v>
      </c>
    </row>
    <row r="2290" spans="1:14" outlineLevel="2" x14ac:dyDescent="0.2">
      <c r="A2290" t="s">
        <v>326</v>
      </c>
      <c r="B2290" t="s">
        <v>1844</v>
      </c>
      <c r="C2290" s="3" t="s">
        <v>2928</v>
      </c>
      <c r="D2290" t="s">
        <v>6</v>
      </c>
      <c r="E2290" s="102">
        <v>43577</v>
      </c>
      <c r="F2290" s="115">
        <v>240000</v>
      </c>
      <c r="G2290" s="31" t="s">
        <v>838</v>
      </c>
      <c r="H2290" s="129">
        <v>1</v>
      </c>
      <c r="I2290" s="129">
        <v>0</v>
      </c>
      <c r="J2290" s="31">
        <v>1</v>
      </c>
      <c r="K2290" s="117">
        <f t="shared" si="89"/>
        <v>1</v>
      </c>
      <c r="L2290" s="107">
        <v>0</v>
      </c>
      <c r="M2290" s="107">
        <v>0</v>
      </c>
      <c r="N2290" s="56" t="str">
        <f t="shared" si="90"/>
        <v>Graceland Real Estate</v>
      </c>
    </row>
    <row r="2291" spans="1:14" outlineLevel="2" x14ac:dyDescent="0.2">
      <c r="A2291" t="s">
        <v>326</v>
      </c>
      <c r="B2291" t="s">
        <v>1844</v>
      </c>
      <c r="C2291" s="3" t="s">
        <v>3042</v>
      </c>
      <c r="D2291" t="s">
        <v>6</v>
      </c>
      <c r="E2291" s="102">
        <v>43587</v>
      </c>
      <c r="F2291" s="115">
        <v>183300</v>
      </c>
      <c r="G2291" s="31" t="s">
        <v>838</v>
      </c>
      <c r="H2291" s="129">
        <v>1</v>
      </c>
      <c r="I2291" s="129">
        <v>0</v>
      </c>
      <c r="J2291" s="31">
        <v>1</v>
      </c>
      <c r="K2291" s="117">
        <f t="shared" si="89"/>
        <v>1</v>
      </c>
      <c r="L2291" s="107">
        <v>0</v>
      </c>
      <c r="M2291" s="107">
        <v>0</v>
      </c>
      <c r="N2291" s="56" t="str">
        <f t="shared" si="90"/>
        <v>Graceland Real Estate</v>
      </c>
    </row>
    <row r="2292" spans="1:14" outlineLevel="2" x14ac:dyDescent="0.2">
      <c r="A2292" t="s">
        <v>326</v>
      </c>
      <c r="B2292" t="s">
        <v>1844</v>
      </c>
      <c r="C2292" s="3" t="s">
        <v>3283</v>
      </c>
      <c r="D2292" t="s">
        <v>6</v>
      </c>
      <c r="E2292" s="102">
        <v>43609</v>
      </c>
      <c r="F2292" s="115">
        <v>705000</v>
      </c>
      <c r="G2292" s="31" t="s">
        <v>838</v>
      </c>
      <c r="H2292" s="129">
        <v>1</v>
      </c>
      <c r="I2292" s="129">
        <v>0</v>
      </c>
      <c r="J2292" s="31">
        <v>1</v>
      </c>
      <c r="K2292" s="117">
        <f t="shared" si="89"/>
        <v>1</v>
      </c>
      <c r="L2292" s="107">
        <v>0</v>
      </c>
      <c r="M2292" s="107">
        <v>0</v>
      </c>
      <c r="N2292" s="56" t="str">
        <f t="shared" si="90"/>
        <v>Graceland Real Estate</v>
      </c>
    </row>
    <row r="2293" spans="1:14" outlineLevel="2" x14ac:dyDescent="0.2">
      <c r="A2293" t="s">
        <v>326</v>
      </c>
      <c r="B2293" t="s">
        <v>1844</v>
      </c>
      <c r="C2293" s="3" t="s">
        <v>2185</v>
      </c>
      <c r="D2293" t="s">
        <v>123</v>
      </c>
      <c r="E2293" s="102">
        <v>43483</v>
      </c>
      <c r="F2293" s="115">
        <v>370000</v>
      </c>
      <c r="G2293" s="31" t="s">
        <v>838</v>
      </c>
      <c r="H2293" s="129">
        <v>1</v>
      </c>
      <c r="I2293" s="129">
        <v>0</v>
      </c>
      <c r="J2293" s="31">
        <v>1</v>
      </c>
      <c r="K2293" s="117">
        <f t="shared" si="89"/>
        <v>1</v>
      </c>
      <c r="L2293" s="107">
        <v>0</v>
      </c>
      <c r="M2293" s="107">
        <v>0</v>
      </c>
      <c r="N2293" s="56" t="str">
        <f t="shared" si="90"/>
        <v>Graceland Real Estate</v>
      </c>
    </row>
    <row r="2294" spans="1:14" outlineLevel="2" x14ac:dyDescent="0.2">
      <c r="A2294" t="s">
        <v>326</v>
      </c>
      <c r="B2294" t="s">
        <v>1844</v>
      </c>
      <c r="C2294" s="3" t="s">
        <v>2901</v>
      </c>
      <c r="D2294" t="s">
        <v>216</v>
      </c>
      <c r="E2294" s="102">
        <v>43572</v>
      </c>
      <c r="F2294" s="115">
        <v>258200</v>
      </c>
      <c r="G2294" s="31" t="s">
        <v>838</v>
      </c>
      <c r="H2294" s="129">
        <v>1</v>
      </c>
      <c r="I2294" s="129">
        <v>0</v>
      </c>
      <c r="J2294" s="31">
        <v>1</v>
      </c>
      <c r="K2294" s="117">
        <f t="shared" si="89"/>
        <v>1</v>
      </c>
      <c r="L2294" s="107">
        <v>0</v>
      </c>
      <c r="M2294" s="107">
        <v>0</v>
      </c>
      <c r="N2294" s="56" t="str">
        <f t="shared" si="90"/>
        <v>Graceland Real Estate</v>
      </c>
    </row>
    <row r="2295" spans="1:14" outlineLevel="2" x14ac:dyDescent="0.2">
      <c r="A2295" t="s">
        <v>326</v>
      </c>
      <c r="B2295" t="s">
        <v>1844</v>
      </c>
      <c r="C2295" s="3" t="s">
        <v>3256</v>
      </c>
      <c r="D2295" t="s">
        <v>7</v>
      </c>
      <c r="E2295" s="102">
        <v>43608</v>
      </c>
      <c r="F2295" s="115">
        <v>179900</v>
      </c>
      <c r="G2295" s="31" t="s">
        <v>838</v>
      </c>
      <c r="H2295" s="129">
        <v>1</v>
      </c>
      <c r="I2295" s="129">
        <v>0</v>
      </c>
      <c r="J2295" s="31">
        <v>1</v>
      </c>
      <c r="K2295" s="117">
        <f t="shared" si="89"/>
        <v>1</v>
      </c>
      <c r="L2295" s="107">
        <v>0</v>
      </c>
      <c r="M2295" s="107">
        <v>0</v>
      </c>
      <c r="N2295" s="56" t="str">
        <f t="shared" si="90"/>
        <v>Graceland Real Estate</v>
      </c>
    </row>
    <row r="2296" spans="1:14" outlineLevel="2" x14ac:dyDescent="0.2">
      <c r="A2296" t="s">
        <v>326</v>
      </c>
      <c r="B2296" t="s">
        <v>1844</v>
      </c>
      <c r="C2296" s="3" t="s">
        <v>2345</v>
      </c>
      <c r="D2296" t="s">
        <v>6</v>
      </c>
      <c r="E2296" s="102">
        <v>43508</v>
      </c>
      <c r="F2296" s="115">
        <v>167500</v>
      </c>
      <c r="G2296" s="31" t="s">
        <v>838</v>
      </c>
      <c r="H2296" s="129">
        <v>1</v>
      </c>
      <c r="I2296" s="129">
        <v>0</v>
      </c>
      <c r="J2296" s="31">
        <v>1</v>
      </c>
      <c r="K2296" s="117">
        <f t="shared" si="89"/>
        <v>1</v>
      </c>
      <c r="L2296" s="107">
        <v>0</v>
      </c>
      <c r="M2296" s="107">
        <v>0</v>
      </c>
      <c r="N2296" s="56" t="str">
        <f t="shared" si="90"/>
        <v>Graceland Real Estate</v>
      </c>
    </row>
    <row r="2297" spans="1:14" outlineLevel="2" x14ac:dyDescent="0.2">
      <c r="A2297" t="s">
        <v>326</v>
      </c>
      <c r="B2297" t="s">
        <v>1844</v>
      </c>
      <c r="C2297" s="3" t="s">
        <v>3130</v>
      </c>
      <c r="D2297" t="s">
        <v>6</v>
      </c>
      <c r="E2297" s="102">
        <v>43595</v>
      </c>
      <c r="F2297" s="115">
        <v>83000</v>
      </c>
      <c r="G2297" s="31" t="s">
        <v>838</v>
      </c>
      <c r="H2297" s="129">
        <v>1</v>
      </c>
      <c r="I2297" s="129">
        <v>0</v>
      </c>
      <c r="J2297" s="31">
        <v>1</v>
      </c>
      <c r="K2297" s="117">
        <f t="shared" si="89"/>
        <v>1</v>
      </c>
      <c r="L2297" s="107">
        <v>0</v>
      </c>
      <c r="M2297" s="107">
        <v>0</v>
      </c>
      <c r="N2297" s="56" t="str">
        <f t="shared" si="90"/>
        <v>Graceland Real Estate</v>
      </c>
    </row>
    <row r="2298" spans="1:14" outlineLevel="2" x14ac:dyDescent="0.2">
      <c r="A2298" t="s">
        <v>326</v>
      </c>
      <c r="B2298" t="s">
        <v>1844</v>
      </c>
      <c r="C2298" s="3" t="s">
        <v>2379</v>
      </c>
      <c r="D2298" t="s">
        <v>1249</v>
      </c>
      <c r="E2298" s="102">
        <v>43511</v>
      </c>
      <c r="F2298" s="115">
        <v>195000</v>
      </c>
      <c r="G2298" s="31" t="s">
        <v>838</v>
      </c>
      <c r="H2298" s="129">
        <v>1</v>
      </c>
      <c r="I2298" s="129">
        <v>0</v>
      </c>
      <c r="J2298" s="31">
        <v>1</v>
      </c>
      <c r="K2298" s="117">
        <f t="shared" si="89"/>
        <v>1</v>
      </c>
      <c r="L2298" s="107">
        <v>0</v>
      </c>
      <c r="M2298" s="107">
        <v>0</v>
      </c>
      <c r="N2298" s="56" t="str">
        <f t="shared" si="90"/>
        <v>Graceland Real Estate</v>
      </c>
    </row>
    <row r="2299" spans="1:14" outlineLevel="2" x14ac:dyDescent="0.2">
      <c r="A2299" t="s">
        <v>326</v>
      </c>
      <c r="B2299" t="s">
        <v>1844</v>
      </c>
      <c r="C2299" s="3" t="s">
        <v>2440</v>
      </c>
      <c r="D2299" t="s">
        <v>6</v>
      </c>
      <c r="E2299" s="102">
        <v>43522</v>
      </c>
      <c r="F2299" s="115">
        <v>129800</v>
      </c>
      <c r="G2299" s="31" t="s">
        <v>838</v>
      </c>
      <c r="H2299" s="129">
        <v>1</v>
      </c>
      <c r="I2299" s="129">
        <v>0</v>
      </c>
      <c r="J2299" s="31">
        <v>1</v>
      </c>
      <c r="K2299" s="117">
        <f t="shared" si="89"/>
        <v>1</v>
      </c>
      <c r="L2299" s="107">
        <v>0</v>
      </c>
      <c r="M2299" s="107">
        <v>0</v>
      </c>
      <c r="N2299" s="56" t="str">
        <f t="shared" si="90"/>
        <v>Graceland Real Estate</v>
      </c>
    </row>
    <row r="2300" spans="1:14" outlineLevel="2" x14ac:dyDescent="0.2">
      <c r="A2300" t="s">
        <v>326</v>
      </c>
      <c r="B2300" t="s">
        <v>1844</v>
      </c>
      <c r="C2300" s="3" t="s">
        <v>2671</v>
      </c>
      <c r="D2300" t="s">
        <v>6</v>
      </c>
      <c r="E2300" s="102">
        <v>43546</v>
      </c>
      <c r="F2300" s="115">
        <v>141500</v>
      </c>
      <c r="G2300" s="31" t="s">
        <v>838</v>
      </c>
      <c r="H2300" s="129">
        <v>1</v>
      </c>
      <c r="I2300" s="129">
        <v>0</v>
      </c>
      <c r="J2300" s="31">
        <v>1</v>
      </c>
      <c r="K2300" s="117">
        <f t="shared" si="89"/>
        <v>1</v>
      </c>
      <c r="L2300" s="107">
        <v>0</v>
      </c>
      <c r="M2300" s="107">
        <v>0</v>
      </c>
      <c r="N2300" s="56" t="str">
        <f t="shared" si="90"/>
        <v>Graceland Real Estate</v>
      </c>
    </row>
    <row r="2301" spans="1:14" outlineLevel="2" x14ac:dyDescent="0.2">
      <c r="A2301" t="s">
        <v>326</v>
      </c>
      <c r="B2301" t="s">
        <v>1844</v>
      </c>
      <c r="C2301" s="3" t="s">
        <v>2120</v>
      </c>
      <c r="D2301" t="s">
        <v>6</v>
      </c>
      <c r="E2301" s="102">
        <v>43472</v>
      </c>
      <c r="F2301" s="115">
        <v>91000</v>
      </c>
      <c r="G2301" s="31" t="s">
        <v>838</v>
      </c>
      <c r="H2301" s="129">
        <v>1</v>
      </c>
      <c r="I2301" s="129">
        <v>0</v>
      </c>
      <c r="J2301" s="31">
        <v>1</v>
      </c>
      <c r="K2301" s="117">
        <f t="shared" si="89"/>
        <v>1</v>
      </c>
      <c r="L2301" s="107">
        <v>0</v>
      </c>
      <c r="M2301" s="107">
        <v>0</v>
      </c>
      <c r="N2301" s="56" t="str">
        <f t="shared" si="90"/>
        <v>Graceland Real Estate</v>
      </c>
    </row>
    <row r="2302" spans="1:14" outlineLevel="2" x14ac:dyDescent="0.2">
      <c r="A2302" t="s">
        <v>326</v>
      </c>
      <c r="B2302" t="s">
        <v>1844</v>
      </c>
      <c r="C2302" s="3" t="s">
        <v>2562</v>
      </c>
      <c r="D2302" t="s">
        <v>6</v>
      </c>
      <c r="E2302" s="102">
        <v>43532</v>
      </c>
      <c r="F2302" s="115">
        <v>171000</v>
      </c>
      <c r="G2302" s="31" t="s">
        <v>838</v>
      </c>
      <c r="H2302" s="129">
        <v>1</v>
      </c>
      <c r="I2302" s="129">
        <v>0</v>
      </c>
      <c r="J2302" s="31">
        <v>1</v>
      </c>
      <c r="K2302" s="117">
        <f t="shared" si="89"/>
        <v>1</v>
      </c>
      <c r="L2302" s="107">
        <v>0</v>
      </c>
      <c r="M2302" s="107">
        <v>0</v>
      </c>
      <c r="N2302" s="56" t="str">
        <f t="shared" si="90"/>
        <v>Graceland Real Estate</v>
      </c>
    </row>
    <row r="2303" spans="1:14" outlineLevel="2" x14ac:dyDescent="0.2">
      <c r="A2303" t="s">
        <v>326</v>
      </c>
      <c r="B2303" t="s">
        <v>1844</v>
      </c>
      <c r="C2303" s="3" t="s">
        <v>2101</v>
      </c>
      <c r="D2303" t="s">
        <v>6</v>
      </c>
      <c r="E2303" s="102">
        <v>43467</v>
      </c>
      <c r="F2303" s="115">
        <v>165000</v>
      </c>
      <c r="G2303" s="31" t="s">
        <v>838</v>
      </c>
      <c r="H2303" s="129">
        <v>1</v>
      </c>
      <c r="I2303" s="129">
        <v>0</v>
      </c>
      <c r="J2303" s="31">
        <v>1</v>
      </c>
      <c r="K2303" s="117">
        <f t="shared" si="89"/>
        <v>1</v>
      </c>
      <c r="L2303" s="107">
        <v>1</v>
      </c>
      <c r="M2303" s="107">
        <v>0</v>
      </c>
      <c r="N2303" s="56" t="str">
        <f t="shared" si="90"/>
        <v>Graceland Real Estate</v>
      </c>
    </row>
    <row r="2304" spans="1:14" outlineLevel="2" x14ac:dyDescent="0.2">
      <c r="A2304" t="s">
        <v>326</v>
      </c>
      <c r="B2304" t="s">
        <v>1844</v>
      </c>
      <c r="C2304" s="3" t="s">
        <v>2194</v>
      </c>
      <c r="D2304" t="s">
        <v>6</v>
      </c>
      <c r="E2304" s="102">
        <v>43487</v>
      </c>
      <c r="F2304" s="115">
        <v>310000</v>
      </c>
      <c r="G2304" s="31" t="s">
        <v>838</v>
      </c>
      <c r="H2304" s="129">
        <v>1</v>
      </c>
      <c r="I2304" s="129">
        <v>0</v>
      </c>
      <c r="J2304" s="31">
        <v>1</v>
      </c>
      <c r="K2304" s="117">
        <f t="shared" si="89"/>
        <v>1</v>
      </c>
      <c r="L2304" s="107">
        <v>1</v>
      </c>
      <c r="M2304" s="107">
        <v>0</v>
      </c>
      <c r="N2304" s="56" t="str">
        <f t="shared" si="90"/>
        <v>Graceland Real Estate</v>
      </c>
    </row>
    <row r="2305" spans="1:14" outlineLevel="2" x14ac:dyDescent="0.2">
      <c r="A2305" t="s">
        <v>326</v>
      </c>
      <c r="B2305" t="s">
        <v>1844</v>
      </c>
      <c r="C2305" s="3" t="s">
        <v>2303</v>
      </c>
      <c r="D2305" t="s">
        <v>730</v>
      </c>
      <c r="E2305" s="102">
        <v>43500</v>
      </c>
      <c r="F2305" s="115">
        <v>20000</v>
      </c>
      <c r="G2305" s="31" t="s">
        <v>838</v>
      </c>
      <c r="H2305" s="129">
        <v>1</v>
      </c>
      <c r="I2305" s="129">
        <v>0</v>
      </c>
      <c r="J2305" s="31">
        <v>1</v>
      </c>
      <c r="K2305" s="117">
        <f t="shared" si="89"/>
        <v>1</v>
      </c>
      <c r="L2305" s="107">
        <v>1</v>
      </c>
      <c r="M2305" s="107">
        <v>0</v>
      </c>
      <c r="N2305" s="56" t="str">
        <f t="shared" si="90"/>
        <v>Graceland Real Estate</v>
      </c>
    </row>
    <row r="2306" spans="1:14" outlineLevel="2" x14ac:dyDescent="0.2">
      <c r="A2306" t="s">
        <v>326</v>
      </c>
      <c r="B2306" t="s">
        <v>1844</v>
      </c>
      <c r="C2306" s="3" t="s">
        <v>2358</v>
      </c>
      <c r="D2306" t="s">
        <v>6</v>
      </c>
      <c r="E2306" s="102">
        <v>43510</v>
      </c>
      <c r="F2306" s="115">
        <v>49000</v>
      </c>
      <c r="G2306" s="31" t="s">
        <v>838</v>
      </c>
      <c r="H2306" s="129">
        <v>1</v>
      </c>
      <c r="I2306" s="129">
        <v>0</v>
      </c>
      <c r="J2306" s="31">
        <v>1</v>
      </c>
      <c r="K2306" s="117">
        <f t="shared" si="89"/>
        <v>1</v>
      </c>
      <c r="L2306" s="107">
        <v>1</v>
      </c>
      <c r="M2306" s="107">
        <v>0</v>
      </c>
      <c r="N2306" s="56" t="str">
        <f t="shared" si="90"/>
        <v>Graceland Real Estate</v>
      </c>
    </row>
    <row r="2307" spans="1:14" outlineLevel="2" x14ac:dyDescent="0.2">
      <c r="A2307" t="s">
        <v>326</v>
      </c>
      <c r="B2307" t="s">
        <v>1844</v>
      </c>
      <c r="C2307" s="3" t="s">
        <v>2452</v>
      </c>
      <c r="D2307" t="s">
        <v>7</v>
      </c>
      <c r="E2307" s="102">
        <v>43523</v>
      </c>
      <c r="F2307" s="115">
        <v>75000</v>
      </c>
      <c r="G2307" s="31" t="s">
        <v>838</v>
      </c>
      <c r="H2307" s="129">
        <v>1</v>
      </c>
      <c r="I2307" s="129">
        <v>0</v>
      </c>
      <c r="J2307" s="31">
        <v>1</v>
      </c>
      <c r="K2307" s="117">
        <f t="shared" ref="K2307:K2370" si="91">+J2307/H2307</f>
        <v>1</v>
      </c>
      <c r="L2307" s="107">
        <v>1</v>
      </c>
      <c r="M2307" s="107">
        <v>0</v>
      </c>
      <c r="N2307" s="56" t="str">
        <f t="shared" ref="N2307:N2370" si="92">IF(B2307="",B2306,B2307)</f>
        <v>Graceland Real Estate</v>
      </c>
    </row>
    <row r="2308" spans="1:14" outlineLevel="2" x14ac:dyDescent="0.2">
      <c r="A2308" t="s">
        <v>326</v>
      </c>
      <c r="B2308" t="s">
        <v>1844</v>
      </c>
      <c r="C2308" s="3" t="s">
        <v>2463</v>
      </c>
      <c r="D2308" t="s">
        <v>216</v>
      </c>
      <c r="E2308" s="102">
        <v>43524</v>
      </c>
      <c r="F2308" s="115">
        <v>170000</v>
      </c>
      <c r="G2308" s="31" t="s">
        <v>838</v>
      </c>
      <c r="H2308" s="129">
        <v>1</v>
      </c>
      <c r="I2308" s="129">
        <v>0</v>
      </c>
      <c r="J2308" s="31">
        <v>1</v>
      </c>
      <c r="K2308" s="117">
        <f t="shared" si="91"/>
        <v>1</v>
      </c>
      <c r="L2308" s="107">
        <v>1</v>
      </c>
      <c r="M2308" s="107">
        <v>0</v>
      </c>
      <c r="N2308" s="56" t="str">
        <f t="shared" si="92"/>
        <v>Graceland Real Estate</v>
      </c>
    </row>
    <row r="2309" spans="1:14" outlineLevel="2" x14ac:dyDescent="0.2">
      <c r="A2309" t="s">
        <v>326</v>
      </c>
      <c r="B2309" t="s">
        <v>1844</v>
      </c>
      <c r="C2309" s="3" t="s">
        <v>2546</v>
      </c>
      <c r="D2309" t="s">
        <v>6</v>
      </c>
      <c r="E2309" s="102">
        <v>43532</v>
      </c>
      <c r="F2309" s="115">
        <v>141250</v>
      </c>
      <c r="G2309" s="31">
        <v>20190139</v>
      </c>
      <c r="H2309" s="129">
        <v>1</v>
      </c>
      <c r="I2309" s="129">
        <v>1</v>
      </c>
      <c r="J2309" s="31">
        <v>1</v>
      </c>
      <c r="K2309" s="117">
        <f t="shared" si="91"/>
        <v>1</v>
      </c>
      <c r="L2309" s="107">
        <v>1</v>
      </c>
      <c r="M2309" s="107">
        <v>1</v>
      </c>
      <c r="N2309" s="56" t="str">
        <f t="shared" si="92"/>
        <v>Graceland Real Estate</v>
      </c>
    </row>
    <row r="2310" spans="1:14" outlineLevel="2" x14ac:dyDescent="0.2">
      <c r="A2310" t="s">
        <v>326</v>
      </c>
      <c r="B2310" t="s">
        <v>1844</v>
      </c>
      <c r="C2310" s="3" t="s">
        <v>2558</v>
      </c>
      <c r="D2310" t="s">
        <v>6</v>
      </c>
      <c r="E2310" s="102">
        <v>43532</v>
      </c>
      <c r="F2310" s="115">
        <v>299000</v>
      </c>
      <c r="G2310" s="31" t="s">
        <v>838</v>
      </c>
      <c r="H2310" s="129">
        <v>1</v>
      </c>
      <c r="I2310" s="129">
        <v>0</v>
      </c>
      <c r="J2310" s="31">
        <v>1</v>
      </c>
      <c r="K2310" s="117">
        <f t="shared" si="91"/>
        <v>1</v>
      </c>
      <c r="L2310" s="107">
        <v>1</v>
      </c>
      <c r="M2310" s="107">
        <v>0</v>
      </c>
      <c r="N2310" s="56" t="str">
        <f t="shared" si="92"/>
        <v>Graceland Real Estate</v>
      </c>
    </row>
    <row r="2311" spans="1:14" outlineLevel="2" x14ac:dyDescent="0.2">
      <c r="A2311" t="s">
        <v>326</v>
      </c>
      <c r="B2311" t="s">
        <v>1844</v>
      </c>
      <c r="C2311" s="3" t="s">
        <v>2858</v>
      </c>
      <c r="D2311" t="s">
        <v>6</v>
      </c>
      <c r="E2311" s="102">
        <v>43567</v>
      </c>
      <c r="F2311" s="115">
        <v>112000</v>
      </c>
      <c r="G2311" s="31" t="s">
        <v>838</v>
      </c>
      <c r="H2311" s="129">
        <v>1</v>
      </c>
      <c r="I2311" s="129">
        <v>0</v>
      </c>
      <c r="J2311" s="31">
        <v>1</v>
      </c>
      <c r="K2311" s="117">
        <f t="shared" si="91"/>
        <v>1</v>
      </c>
      <c r="L2311" s="107">
        <v>1</v>
      </c>
      <c r="M2311" s="107">
        <v>0</v>
      </c>
      <c r="N2311" s="56" t="str">
        <f t="shared" si="92"/>
        <v>Graceland Real Estate</v>
      </c>
    </row>
    <row r="2312" spans="1:14" outlineLevel="2" x14ac:dyDescent="0.2">
      <c r="A2312" t="s">
        <v>326</v>
      </c>
      <c r="B2312" t="s">
        <v>1844</v>
      </c>
      <c r="C2312" s="3" t="s">
        <v>1991</v>
      </c>
      <c r="D2312" t="s">
        <v>123</v>
      </c>
      <c r="E2312" s="102">
        <v>43570</v>
      </c>
      <c r="F2312" s="115">
        <v>272900</v>
      </c>
      <c r="G2312" s="31" t="s">
        <v>838</v>
      </c>
      <c r="H2312" s="129">
        <v>1</v>
      </c>
      <c r="I2312" s="129">
        <v>0</v>
      </c>
      <c r="J2312" s="31">
        <v>1</v>
      </c>
      <c r="K2312" s="117">
        <f t="shared" si="91"/>
        <v>1</v>
      </c>
      <c r="L2312" s="107">
        <v>1</v>
      </c>
      <c r="M2312" s="107">
        <v>0</v>
      </c>
      <c r="N2312" s="56" t="str">
        <f t="shared" si="92"/>
        <v>Graceland Real Estate</v>
      </c>
    </row>
    <row r="2313" spans="1:14" outlineLevel="2" x14ac:dyDescent="0.2">
      <c r="A2313" t="s">
        <v>326</v>
      </c>
      <c r="B2313" t="s">
        <v>1844</v>
      </c>
      <c r="C2313" s="3" t="s">
        <v>2904</v>
      </c>
      <c r="D2313" t="s">
        <v>6</v>
      </c>
      <c r="E2313" s="102">
        <v>43573</v>
      </c>
      <c r="F2313" s="115">
        <v>178000</v>
      </c>
      <c r="G2313" s="31" t="s">
        <v>838</v>
      </c>
      <c r="H2313" s="129">
        <v>1</v>
      </c>
      <c r="I2313" s="129">
        <v>0</v>
      </c>
      <c r="J2313" s="31">
        <v>1</v>
      </c>
      <c r="K2313" s="117">
        <f t="shared" si="91"/>
        <v>1</v>
      </c>
      <c r="L2313" s="107">
        <v>1</v>
      </c>
      <c r="M2313" s="107">
        <v>0</v>
      </c>
      <c r="N2313" s="56" t="str">
        <f t="shared" si="92"/>
        <v>Graceland Real Estate</v>
      </c>
    </row>
    <row r="2314" spans="1:14" outlineLevel="2" x14ac:dyDescent="0.2">
      <c r="A2314" t="s">
        <v>326</v>
      </c>
      <c r="B2314" t="s">
        <v>1844</v>
      </c>
      <c r="C2314" s="3" t="s">
        <v>3124</v>
      </c>
      <c r="D2314" t="s">
        <v>910</v>
      </c>
      <c r="E2314" s="102">
        <v>43595</v>
      </c>
      <c r="F2314" s="115">
        <v>145000</v>
      </c>
      <c r="G2314" s="31" t="s">
        <v>838</v>
      </c>
      <c r="H2314" s="129">
        <v>1</v>
      </c>
      <c r="I2314" s="129">
        <v>0</v>
      </c>
      <c r="J2314" s="31">
        <v>1</v>
      </c>
      <c r="K2314" s="117">
        <f t="shared" si="91"/>
        <v>1</v>
      </c>
      <c r="L2314" s="107">
        <v>1</v>
      </c>
      <c r="M2314" s="107">
        <v>0</v>
      </c>
      <c r="N2314" s="56" t="str">
        <f t="shared" si="92"/>
        <v>Graceland Real Estate</v>
      </c>
    </row>
    <row r="2315" spans="1:14" outlineLevel="2" x14ac:dyDescent="0.2">
      <c r="A2315" t="s">
        <v>326</v>
      </c>
      <c r="B2315" t="s">
        <v>1844</v>
      </c>
      <c r="C2315" s="3" t="s">
        <v>3166</v>
      </c>
      <c r="D2315" t="s">
        <v>6</v>
      </c>
      <c r="E2315" s="102">
        <v>43600</v>
      </c>
      <c r="F2315" s="115">
        <v>59000</v>
      </c>
      <c r="G2315" s="31" t="s">
        <v>838</v>
      </c>
      <c r="H2315" s="129">
        <v>1</v>
      </c>
      <c r="I2315" s="129">
        <v>0</v>
      </c>
      <c r="J2315" s="31">
        <v>1</v>
      </c>
      <c r="K2315" s="117">
        <f t="shared" si="91"/>
        <v>1</v>
      </c>
      <c r="L2315" s="107">
        <v>1</v>
      </c>
      <c r="M2315" s="107">
        <v>0</v>
      </c>
      <c r="N2315" s="56" t="str">
        <f t="shared" si="92"/>
        <v>Graceland Real Estate</v>
      </c>
    </row>
    <row r="2316" spans="1:14" outlineLevel="2" x14ac:dyDescent="0.2">
      <c r="A2316" t="s">
        <v>326</v>
      </c>
      <c r="B2316" t="s">
        <v>1844</v>
      </c>
      <c r="C2316" s="3" t="s">
        <v>3321</v>
      </c>
      <c r="D2316" t="s">
        <v>7</v>
      </c>
      <c r="E2316" s="102">
        <v>43615</v>
      </c>
      <c r="F2316" s="115">
        <v>80000</v>
      </c>
      <c r="G2316" s="31" t="s">
        <v>838</v>
      </c>
      <c r="H2316" s="129">
        <v>1</v>
      </c>
      <c r="I2316" s="129">
        <v>0</v>
      </c>
      <c r="J2316" s="31">
        <v>1</v>
      </c>
      <c r="K2316" s="117">
        <f t="shared" si="91"/>
        <v>1</v>
      </c>
      <c r="L2316" s="107">
        <v>1</v>
      </c>
      <c r="M2316" s="107">
        <v>0</v>
      </c>
      <c r="N2316" s="56" t="str">
        <f t="shared" si="92"/>
        <v>Graceland Real Estate</v>
      </c>
    </row>
    <row r="2317" spans="1:14" outlineLevel="2" x14ac:dyDescent="0.2">
      <c r="A2317" t="s">
        <v>326</v>
      </c>
      <c r="B2317" t="s">
        <v>1844</v>
      </c>
      <c r="C2317" s="3" t="s">
        <v>3342</v>
      </c>
      <c r="D2317" t="s">
        <v>216</v>
      </c>
      <c r="E2317" s="102">
        <v>43616</v>
      </c>
      <c r="F2317" s="115">
        <v>235000</v>
      </c>
      <c r="G2317" s="31" t="s">
        <v>838</v>
      </c>
      <c r="H2317" s="129">
        <v>1</v>
      </c>
      <c r="I2317" s="129">
        <v>0</v>
      </c>
      <c r="J2317" s="31">
        <v>1</v>
      </c>
      <c r="K2317" s="117">
        <f t="shared" si="91"/>
        <v>1</v>
      </c>
      <c r="L2317" s="107">
        <v>1</v>
      </c>
      <c r="M2317" s="107">
        <v>0</v>
      </c>
      <c r="N2317" s="56" t="str">
        <f t="shared" si="92"/>
        <v>Graceland Real Estate</v>
      </c>
    </row>
    <row r="2318" spans="1:14" outlineLevel="2" x14ac:dyDescent="0.2">
      <c r="A2318" t="s">
        <v>326</v>
      </c>
      <c r="B2318" t="s">
        <v>1844</v>
      </c>
      <c r="C2318" s="3" t="s">
        <v>222</v>
      </c>
      <c r="D2318" t="s">
        <v>216</v>
      </c>
      <c r="E2318" s="102">
        <v>43616</v>
      </c>
      <c r="F2318" s="115">
        <v>315000</v>
      </c>
      <c r="G2318" s="31" t="s">
        <v>838</v>
      </c>
      <c r="H2318" s="129">
        <v>1</v>
      </c>
      <c r="I2318" s="129">
        <v>0</v>
      </c>
      <c r="J2318" s="31">
        <v>1</v>
      </c>
      <c r="K2318" s="117">
        <f t="shared" si="91"/>
        <v>1</v>
      </c>
      <c r="L2318" s="107">
        <v>1</v>
      </c>
      <c r="M2318" s="107">
        <v>0</v>
      </c>
      <c r="N2318" s="56" t="str">
        <f t="shared" si="92"/>
        <v>Graceland Real Estate</v>
      </c>
    </row>
    <row r="2319" spans="1:14" outlineLevel="2" x14ac:dyDescent="0.2">
      <c r="A2319" t="s">
        <v>326</v>
      </c>
      <c r="B2319" t="s">
        <v>1844</v>
      </c>
      <c r="C2319" s="3" t="s">
        <v>2298</v>
      </c>
      <c r="D2319" t="s">
        <v>6</v>
      </c>
      <c r="E2319" s="102">
        <v>43500</v>
      </c>
      <c r="F2319" s="115">
        <v>296500</v>
      </c>
      <c r="G2319" s="31">
        <v>20190031</v>
      </c>
      <c r="H2319" s="129">
        <v>1</v>
      </c>
      <c r="I2319" s="129">
        <v>1</v>
      </c>
      <c r="J2319" s="31">
        <v>1</v>
      </c>
      <c r="K2319" s="117">
        <f t="shared" si="91"/>
        <v>1</v>
      </c>
      <c r="L2319" s="107">
        <v>0</v>
      </c>
      <c r="M2319" s="107">
        <v>0</v>
      </c>
      <c r="N2319" s="56" t="str">
        <f t="shared" si="92"/>
        <v>Graceland Real Estate</v>
      </c>
    </row>
    <row r="2320" spans="1:14" outlineLevel="2" x14ac:dyDescent="0.2">
      <c r="A2320" t="s">
        <v>326</v>
      </c>
      <c r="B2320" t="s">
        <v>1844</v>
      </c>
      <c r="C2320" s="3" t="s">
        <v>2624</v>
      </c>
      <c r="D2320" t="s">
        <v>1127</v>
      </c>
      <c r="E2320" s="102">
        <v>43542</v>
      </c>
      <c r="F2320" s="115">
        <v>121000</v>
      </c>
      <c r="G2320" s="31" t="s">
        <v>838</v>
      </c>
      <c r="H2320" s="129">
        <v>1</v>
      </c>
      <c r="I2320" s="129">
        <v>0</v>
      </c>
      <c r="J2320" s="31">
        <v>1</v>
      </c>
      <c r="K2320" s="117">
        <f t="shared" si="91"/>
        <v>1</v>
      </c>
      <c r="L2320" s="107">
        <v>0</v>
      </c>
      <c r="M2320" s="107">
        <v>0</v>
      </c>
      <c r="N2320" s="56" t="str">
        <f t="shared" si="92"/>
        <v>Graceland Real Estate</v>
      </c>
    </row>
    <row r="2321" spans="1:14" outlineLevel="2" x14ac:dyDescent="0.2">
      <c r="A2321" t="s">
        <v>326</v>
      </c>
      <c r="B2321" t="s">
        <v>1844</v>
      </c>
      <c r="C2321" s="3" t="s">
        <v>2707</v>
      </c>
      <c r="D2321" t="s">
        <v>1126</v>
      </c>
      <c r="E2321" s="102">
        <v>43550</v>
      </c>
      <c r="F2321" s="115">
        <v>222000</v>
      </c>
      <c r="G2321" s="31" t="s">
        <v>838</v>
      </c>
      <c r="H2321" s="129">
        <v>1</v>
      </c>
      <c r="I2321" s="129">
        <v>0</v>
      </c>
      <c r="J2321" s="31">
        <v>1</v>
      </c>
      <c r="K2321" s="117">
        <f t="shared" si="91"/>
        <v>1</v>
      </c>
      <c r="L2321" s="107">
        <v>0</v>
      </c>
      <c r="M2321" s="107">
        <v>0</v>
      </c>
      <c r="N2321" s="56" t="str">
        <f t="shared" si="92"/>
        <v>Graceland Real Estate</v>
      </c>
    </row>
    <row r="2322" spans="1:14" outlineLevel="2" x14ac:dyDescent="0.2">
      <c r="A2322" t="s">
        <v>326</v>
      </c>
      <c r="B2322" t="s">
        <v>1844</v>
      </c>
      <c r="C2322" s="3" t="s">
        <v>3252</v>
      </c>
      <c r="D2322" t="s">
        <v>6</v>
      </c>
      <c r="E2322" s="102">
        <v>43608</v>
      </c>
      <c r="F2322" s="115">
        <v>152000</v>
      </c>
      <c r="G2322" s="31" t="s">
        <v>838</v>
      </c>
      <c r="H2322" s="129">
        <v>1</v>
      </c>
      <c r="I2322" s="129">
        <v>0</v>
      </c>
      <c r="J2322" s="31">
        <v>1</v>
      </c>
      <c r="K2322" s="117">
        <f t="shared" si="91"/>
        <v>1</v>
      </c>
      <c r="L2322" s="107">
        <v>0</v>
      </c>
      <c r="M2322" s="107">
        <v>0</v>
      </c>
      <c r="N2322" s="56" t="str">
        <f t="shared" si="92"/>
        <v>Graceland Real Estate</v>
      </c>
    </row>
    <row r="2323" spans="1:14" outlineLevel="2" x14ac:dyDescent="0.2">
      <c r="A2323" t="s">
        <v>326</v>
      </c>
      <c r="B2323" t="s">
        <v>1844</v>
      </c>
      <c r="C2323" s="3" t="s">
        <v>2615</v>
      </c>
      <c r="D2323" t="s">
        <v>6</v>
      </c>
      <c r="E2323" s="102">
        <v>43539</v>
      </c>
      <c r="F2323" s="115">
        <v>85000</v>
      </c>
      <c r="G2323" s="31" t="s">
        <v>838</v>
      </c>
      <c r="H2323" s="129">
        <v>1</v>
      </c>
      <c r="I2323" s="129">
        <v>0</v>
      </c>
      <c r="J2323" s="31">
        <v>1</v>
      </c>
      <c r="K2323" s="117">
        <f t="shared" si="91"/>
        <v>1</v>
      </c>
      <c r="L2323" s="107">
        <v>0</v>
      </c>
      <c r="M2323" s="107">
        <v>0</v>
      </c>
      <c r="N2323" s="56" t="str">
        <f t="shared" si="92"/>
        <v>Graceland Real Estate</v>
      </c>
    </row>
    <row r="2324" spans="1:14" outlineLevel="2" x14ac:dyDescent="0.2">
      <c r="A2324" t="s">
        <v>326</v>
      </c>
      <c r="B2324" t="s">
        <v>1844</v>
      </c>
      <c r="C2324" s="3" t="s">
        <v>3167</v>
      </c>
      <c r="D2324" t="s">
        <v>216</v>
      </c>
      <c r="E2324" s="102">
        <v>43600</v>
      </c>
      <c r="F2324" s="115">
        <v>194500</v>
      </c>
      <c r="G2324" s="31" t="s">
        <v>838</v>
      </c>
      <c r="H2324" s="129">
        <v>1</v>
      </c>
      <c r="I2324" s="129">
        <v>0</v>
      </c>
      <c r="J2324" s="31">
        <v>1</v>
      </c>
      <c r="K2324" s="117">
        <f t="shared" si="91"/>
        <v>1</v>
      </c>
      <c r="L2324" s="107">
        <v>0</v>
      </c>
      <c r="M2324" s="107">
        <v>0</v>
      </c>
      <c r="N2324" s="56" t="str">
        <f t="shared" si="92"/>
        <v>Graceland Real Estate</v>
      </c>
    </row>
    <row r="2325" spans="1:14" outlineLevel="2" x14ac:dyDescent="0.2">
      <c r="A2325" t="s">
        <v>326</v>
      </c>
      <c r="B2325" t="s">
        <v>1844</v>
      </c>
      <c r="C2325" s="3" t="s">
        <v>2243</v>
      </c>
      <c r="D2325" t="s">
        <v>6</v>
      </c>
      <c r="E2325" s="102">
        <v>43495</v>
      </c>
      <c r="F2325" s="115">
        <v>97000</v>
      </c>
      <c r="G2325" s="31">
        <v>20182831</v>
      </c>
      <c r="H2325" s="129">
        <v>1</v>
      </c>
      <c r="I2325" s="129">
        <v>1</v>
      </c>
      <c r="J2325" s="31">
        <v>1</v>
      </c>
      <c r="K2325" s="117">
        <f t="shared" si="91"/>
        <v>1</v>
      </c>
      <c r="L2325" s="107">
        <v>0</v>
      </c>
      <c r="M2325" s="107">
        <v>0</v>
      </c>
      <c r="N2325" s="56" t="str">
        <f t="shared" si="92"/>
        <v>Graceland Real Estate</v>
      </c>
    </row>
    <row r="2326" spans="1:14" outlineLevel="2" x14ac:dyDescent="0.2">
      <c r="A2326" t="s">
        <v>326</v>
      </c>
      <c r="B2326" t="s">
        <v>1844</v>
      </c>
      <c r="C2326" t="s">
        <v>3186</v>
      </c>
      <c r="D2326" t="s">
        <v>6</v>
      </c>
      <c r="E2326" s="3">
        <v>43602</v>
      </c>
      <c r="F2326" s="115">
        <v>86000</v>
      </c>
      <c r="G2326" s="17" t="s">
        <v>838</v>
      </c>
      <c r="H2326" s="129">
        <v>1</v>
      </c>
      <c r="I2326" s="129">
        <v>0</v>
      </c>
      <c r="J2326" s="31">
        <v>0</v>
      </c>
      <c r="K2326" s="117">
        <f t="shared" si="91"/>
        <v>0</v>
      </c>
      <c r="L2326" s="107">
        <v>0</v>
      </c>
      <c r="M2326" s="107">
        <v>0</v>
      </c>
      <c r="N2326" s="56" t="str">
        <f t="shared" si="92"/>
        <v>Graceland Real Estate</v>
      </c>
    </row>
    <row r="2327" spans="1:14" outlineLevel="2" x14ac:dyDescent="0.2">
      <c r="A2327" t="s">
        <v>326</v>
      </c>
      <c r="B2327" t="s">
        <v>1844</v>
      </c>
      <c r="C2327" t="s">
        <v>3331</v>
      </c>
      <c r="D2327" t="s">
        <v>6</v>
      </c>
      <c r="E2327" s="3">
        <v>43615</v>
      </c>
      <c r="F2327" s="115">
        <v>90000</v>
      </c>
      <c r="G2327" s="17"/>
      <c r="H2327" s="129">
        <v>1</v>
      </c>
      <c r="I2327" s="129">
        <v>0</v>
      </c>
      <c r="J2327" s="31">
        <v>0</v>
      </c>
      <c r="K2327" s="117">
        <f t="shared" si="91"/>
        <v>0</v>
      </c>
      <c r="L2327" s="107">
        <v>0</v>
      </c>
      <c r="M2327" s="107">
        <v>0</v>
      </c>
      <c r="N2327" s="56" t="str">
        <f t="shared" si="92"/>
        <v>Graceland Real Estate</v>
      </c>
    </row>
    <row r="2328" spans="1:14" outlineLevel="2" x14ac:dyDescent="0.2">
      <c r="A2328" t="s">
        <v>326</v>
      </c>
      <c r="B2328" t="s">
        <v>1844</v>
      </c>
      <c r="C2328" t="s">
        <v>2504</v>
      </c>
      <c r="D2328" t="s">
        <v>911</v>
      </c>
      <c r="E2328" s="3">
        <v>43528</v>
      </c>
      <c r="F2328" s="115">
        <v>107000</v>
      </c>
      <c r="G2328" s="34" t="s">
        <v>838</v>
      </c>
      <c r="H2328" s="31">
        <v>1</v>
      </c>
      <c r="I2328" s="31">
        <v>0</v>
      </c>
      <c r="J2328" s="31">
        <v>0</v>
      </c>
      <c r="K2328" s="117">
        <f t="shared" si="91"/>
        <v>0</v>
      </c>
      <c r="L2328" s="107">
        <v>0</v>
      </c>
      <c r="M2328" s="107">
        <v>0</v>
      </c>
      <c r="N2328" s="56" t="str">
        <f t="shared" si="92"/>
        <v>Graceland Real Estate</v>
      </c>
    </row>
    <row r="2329" spans="1:14" outlineLevel="2" x14ac:dyDescent="0.2">
      <c r="A2329" t="s">
        <v>326</v>
      </c>
      <c r="B2329" t="s">
        <v>1844</v>
      </c>
      <c r="C2329" t="s">
        <v>2222</v>
      </c>
      <c r="D2329" t="s">
        <v>6</v>
      </c>
      <c r="E2329" s="3">
        <v>43490</v>
      </c>
      <c r="F2329" s="115">
        <v>112000</v>
      </c>
      <c r="G2329" s="34" t="s">
        <v>838</v>
      </c>
      <c r="H2329" s="31">
        <v>1</v>
      </c>
      <c r="I2329" s="31">
        <v>0</v>
      </c>
      <c r="J2329" s="31">
        <v>0</v>
      </c>
      <c r="K2329" s="117">
        <f t="shared" si="91"/>
        <v>0</v>
      </c>
      <c r="L2329" s="107">
        <v>0</v>
      </c>
      <c r="M2329" s="107">
        <v>0</v>
      </c>
      <c r="N2329" s="56" t="str">
        <f t="shared" si="92"/>
        <v>Graceland Real Estate</v>
      </c>
    </row>
    <row r="2330" spans="1:14" outlineLevel="2" x14ac:dyDescent="0.2">
      <c r="A2330" t="s">
        <v>326</v>
      </c>
      <c r="B2330" t="s">
        <v>1844</v>
      </c>
      <c r="C2330" t="s">
        <v>2569</v>
      </c>
      <c r="D2330" t="s">
        <v>6</v>
      </c>
      <c r="E2330" s="3">
        <v>43535</v>
      </c>
      <c r="F2330" s="115">
        <v>118250</v>
      </c>
      <c r="G2330" s="34" t="s">
        <v>838</v>
      </c>
      <c r="H2330" s="31">
        <v>1</v>
      </c>
      <c r="I2330" s="31">
        <v>0</v>
      </c>
      <c r="J2330" s="31">
        <v>0</v>
      </c>
      <c r="K2330" s="117">
        <f t="shared" si="91"/>
        <v>0</v>
      </c>
      <c r="L2330" s="107">
        <v>0</v>
      </c>
      <c r="M2330" s="107">
        <v>0</v>
      </c>
      <c r="N2330" s="56" t="str">
        <f t="shared" si="92"/>
        <v>Graceland Real Estate</v>
      </c>
    </row>
    <row r="2331" spans="1:14" outlineLevel="2" x14ac:dyDescent="0.2">
      <c r="A2331" t="s">
        <v>326</v>
      </c>
      <c r="B2331" t="s">
        <v>1844</v>
      </c>
      <c r="C2331" t="s">
        <v>2592</v>
      </c>
      <c r="D2331" t="s">
        <v>7</v>
      </c>
      <c r="E2331" s="3">
        <v>43537</v>
      </c>
      <c r="F2331" s="115">
        <v>135530</v>
      </c>
      <c r="G2331" s="34" t="s">
        <v>838</v>
      </c>
      <c r="H2331" s="31">
        <v>1</v>
      </c>
      <c r="I2331" s="31">
        <v>0</v>
      </c>
      <c r="J2331" s="31">
        <v>0</v>
      </c>
      <c r="K2331" s="117">
        <f t="shared" si="91"/>
        <v>0</v>
      </c>
      <c r="L2331" s="107">
        <v>0</v>
      </c>
      <c r="M2331" s="107">
        <v>0</v>
      </c>
      <c r="N2331" s="56" t="str">
        <f t="shared" si="92"/>
        <v>Graceland Real Estate</v>
      </c>
    </row>
    <row r="2332" spans="1:14" outlineLevel="2" x14ac:dyDescent="0.2">
      <c r="A2332" t="s">
        <v>326</v>
      </c>
      <c r="B2332" t="s">
        <v>1844</v>
      </c>
      <c r="C2332" t="s">
        <v>3052</v>
      </c>
      <c r="D2332" t="s">
        <v>11</v>
      </c>
      <c r="E2332" s="3">
        <v>43588</v>
      </c>
      <c r="F2332" s="115">
        <v>150000</v>
      </c>
      <c r="G2332" s="34" t="s">
        <v>838</v>
      </c>
      <c r="H2332" s="31">
        <v>1</v>
      </c>
      <c r="I2332" s="31">
        <v>0</v>
      </c>
      <c r="J2332" s="31">
        <v>0</v>
      </c>
      <c r="K2332" s="117">
        <f t="shared" si="91"/>
        <v>0</v>
      </c>
      <c r="L2332" s="107">
        <v>0</v>
      </c>
      <c r="M2332" s="107">
        <v>0</v>
      </c>
      <c r="N2332" s="56" t="str">
        <f t="shared" si="92"/>
        <v>Graceland Real Estate</v>
      </c>
    </row>
    <row r="2333" spans="1:14" outlineLevel="2" x14ac:dyDescent="0.2">
      <c r="A2333" t="s">
        <v>326</v>
      </c>
      <c r="B2333" t="s">
        <v>1844</v>
      </c>
      <c r="C2333" t="s">
        <v>3226</v>
      </c>
      <c r="D2333" t="s">
        <v>6</v>
      </c>
      <c r="E2333" s="3">
        <v>43606</v>
      </c>
      <c r="F2333" s="115">
        <v>159900</v>
      </c>
      <c r="G2333" s="34" t="s">
        <v>838</v>
      </c>
      <c r="H2333" s="31">
        <v>1</v>
      </c>
      <c r="I2333" s="31">
        <v>0</v>
      </c>
      <c r="J2333" s="31">
        <v>0</v>
      </c>
      <c r="K2333" s="117">
        <f t="shared" si="91"/>
        <v>0</v>
      </c>
      <c r="L2333" s="107">
        <v>0</v>
      </c>
      <c r="M2333" s="107">
        <v>0</v>
      </c>
      <c r="N2333" s="56" t="str">
        <f t="shared" si="92"/>
        <v>Graceland Real Estate</v>
      </c>
    </row>
    <row r="2334" spans="1:14" outlineLevel="2" x14ac:dyDescent="0.2">
      <c r="A2334" t="s">
        <v>326</v>
      </c>
      <c r="B2334" t="s">
        <v>1844</v>
      </c>
      <c r="C2334" t="s">
        <v>2503</v>
      </c>
      <c r="D2334" t="s">
        <v>6</v>
      </c>
      <c r="E2334" s="3">
        <v>43528</v>
      </c>
      <c r="F2334" s="115">
        <v>180000</v>
      </c>
      <c r="G2334" s="34">
        <v>20190203</v>
      </c>
      <c r="H2334" s="31">
        <v>1</v>
      </c>
      <c r="I2334" s="31">
        <v>1</v>
      </c>
      <c r="J2334" s="31">
        <v>0</v>
      </c>
      <c r="K2334" s="117">
        <f t="shared" si="91"/>
        <v>0</v>
      </c>
      <c r="L2334" s="107">
        <v>0</v>
      </c>
      <c r="M2334" s="107">
        <v>0</v>
      </c>
      <c r="N2334" s="56" t="str">
        <f t="shared" si="92"/>
        <v>Graceland Real Estate</v>
      </c>
    </row>
    <row r="2335" spans="1:14" outlineLevel="2" x14ac:dyDescent="0.2">
      <c r="A2335" t="s">
        <v>326</v>
      </c>
      <c r="B2335" t="s">
        <v>1844</v>
      </c>
      <c r="C2335" t="s">
        <v>3008</v>
      </c>
      <c r="D2335" t="s">
        <v>6</v>
      </c>
      <c r="E2335" s="3">
        <v>43585</v>
      </c>
      <c r="F2335" s="115">
        <v>185000</v>
      </c>
      <c r="G2335" s="34">
        <v>20190864</v>
      </c>
      <c r="H2335" s="31">
        <v>1</v>
      </c>
      <c r="I2335" s="31">
        <v>1</v>
      </c>
      <c r="J2335" s="31">
        <v>0</v>
      </c>
      <c r="K2335" s="117">
        <f t="shared" si="91"/>
        <v>0</v>
      </c>
      <c r="L2335" s="107">
        <v>0</v>
      </c>
      <c r="M2335" s="107">
        <v>0</v>
      </c>
      <c r="N2335" s="56" t="str">
        <f t="shared" si="92"/>
        <v>Graceland Real Estate</v>
      </c>
    </row>
    <row r="2336" spans="1:14" outlineLevel="2" x14ac:dyDescent="0.2">
      <c r="A2336" t="s">
        <v>326</v>
      </c>
      <c r="B2336" t="s">
        <v>1844</v>
      </c>
      <c r="C2336" t="s">
        <v>2429</v>
      </c>
      <c r="D2336" t="s">
        <v>216</v>
      </c>
      <c r="E2336" s="3">
        <v>43521</v>
      </c>
      <c r="F2336" s="115">
        <v>192000</v>
      </c>
      <c r="G2336" s="34">
        <v>20190134</v>
      </c>
      <c r="H2336" s="31">
        <v>1</v>
      </c>
      <c r="I2336" s="31">
        <v>1</v>
      </c>
      <c r="J2336" s="31">
        <v>0</v>
      </c>
      <c r="K2336" s="117">
        <f t="shared" si="91"/>
        <v>0</v>
      </c>
      <c r="L2336" s="107">
        <v>0</v>
      </c>
      <c r="M2336" s="107">
        <v>0</v>
      </c>
      <c r="N2336" s="56" t="str">
        <f t="shared" si="92"/>
        <v>Graceland Real Estate</v>
      </c>
    </row>
    <row r="2337" spans="1:14" outlineLevel="2" x14ac:dyDescent="0.2">
      <c r="A2337" t="s">
        <v>326</v>
      </c>
      <c r="B2337" t="s">
        <v>1844</v>
      </c>
      <c r="C2337" t="s">
        <v>2389</v>
      </c>
      <c r="D2337" t="s">
        <v>216</v>
      </c>
      <c r="E2337" s="3">
        <v>43515</v>
      </c>
      <c r="F2337" s="115">
        <v>199000</v>
      </c>
      <c r="G2337" s="34" t="s">
        <v>838</v>
      </c>
      <c r="H2337" s="31">
        <v>1</v>
      </c>
      <c r="I2337" s="31">
        <v>0</v>
      </c>
      <c r="J2337" s="31">
        <v>0</v>
      </c>
      <c r="K2337" s="117">
        <f t="shared" si="91"/>
        <v>0</v>
      </c>
      <c r="L2337" s="107">
        <v>0</v>
      </c>
      <c r="M2337" s="107">
        <v>0</v>
      </c>
      <c r="N2337" s="56" t="str">
        <f t="shared" si="92"/>
        <v>Graceland Real Estate</v>
      </c>
    </row>
    <row r="2338" spans="1:14" outlineLevel="2" x14ac:dyDescent="0.2">
      <c r="A2338" t="s">
        <v>326</v>
      </c>
      <c r="B2338" t="s">
        <v>1844</v>
      </c>
      <c r="C2338" t="s">
        <v>3070</v>
      </c>
      <c r="D2338" t="s">
        <v>1126</v>
      </c>
      <c r="E2338" s="3">
        <v>43591</v>
      </c>
      <c r="F2338" s="115">
        <v>205000</v>
      </c>
      <c r="G2338" s="34" t="s">
        <v>838</v>
      </c>
      <c r="H2338" s="31">
        <v>1</v>
      </c>
      <c r="I2338" s="31">
        <v>0</v>
      </c>
      <c r="J2338" s="31">
        <v>0</v>
      </c>
      <c r="K2338" s="117">
        <f t="shared" si="91"/>
        <v>0</v>
      </c>
      <c r="L2338" s="107">
        <v>0</v>
      </c>
      <c r="M2338" s="107">
        <v>0</v>
      </c>
      <c r="N2338" s="56" t="str">
        <f t="shared" si="92"/>
        <v>Graceland Real Estate</v>
      </c>
    </row>
    <row r="2339" spans="1:14" outlineLevel="2" x14ac:dyDescent="0.2">
      <c r="A2339" t="s">
        <v>326</v>
      </c>
      <c r="B2339" t="s">
        <v>1844</v>
      </c>
      <c r="C2339" t="s">
        <v>2896</v>
      </c>
      <c r="D2339" t="s">
        <v>216</v>
      </c>
      <c r="E2339" s="3">
        <v>43572</v>
      </c>
      <c r="F2339" s="115">
        <v>212000</v>
      </c>
      <c r="G2339" s="34" t="s">
        <v>838</v>
      </c>
      <c r="H2339" s="31">
        <v>1</v>
      </c>
      <c r="I2339" s="31">
        <v>0</v>
      </c>
      <c r="J2339" s="31">
        <v>0</v>
      </c>
      <c r="K2339" s="117">
        <f t="shared" si="91"/>
        <v>0</v>
      </c>
      <c r="L2339" s="107">
        <v>0</v>
      </c>
      <c r="M2339" s="107">
        <v>0</v>
      </c>
      <c r="N2339" s="56" t="str">
        <f t="shared" si="92"/>
        <v>Graceland Real Estate</v>
      </c>
    </row>
    <row r="2340" spans="1:14" outlineLevel="2" x14ac:dyDescent="0.2">
      <c r="A2340" t="s">
        <v>326</v>
      </c>
      <c r="B2340" t="s">
        <v>1844</v>
      </c>
      <c r="C2340" t="s">
        <v>2240</v>
      </c>
      <c r="D2340" t="s">
        <v>216</v>
      </c>
      <c r="E2340" s="3">
        <v>43495</v>
      </c>
      <c r="F2340" s="115">
        <v>214000</v>
      </c>
      <c r="G2340" s="34" t="s">
        <v>838</v>
      </c>
      <c r="H2340" s="31">
        <v>1</v>
      </c>
      <c r="I2340" s="31">
        <v>0</v>
      </c>
      <c r="J2340" s="31">
        <v>0</v>
      </c>
      <c r="K2340" s="117">
        <f t="shared" si="91"/>
        <v>0</v>
      </c>
      <c r="L2340" s="107">
        <v>0</v>
      </c>
      <c r="M2340" s="107">
        <v>0</v>
      </c>
      <c r="N2340" s="56" t="str">
        <f t="shared" si="92"/>
        <v>Graceland Real Estate</v>
      </c>
    </row>
    <row r="2341" spans="1:14" outlineLevel="2" x14ac:dyDescent="0.2">
      <c r="A2341" t="s">
        <v>326</v>
      </c>
      <c r="B2341" t="s">
        <v>1844</v>
      </c>
      <c r="C2341" t="s">
        <v>3330</v>
      </c>
      <c r="D2341" t="s">
        <v>1249</v>
      </c>
      <c r="E2341" s="3">
        <v>43615</v>
      </c>
      <c r="F2341" s="115">
        <v>220000</v>
      </c>
      <c r="G2341" s="34" t="s">
        <v>838</v>
      </c>
      <c r="H2341" s="31">
        <v>1</v>
      </c>
      <c r="I2341" s="31">
        <v>0</v>
      </c>
      <c r="J2341" s="31">
        <v>0</v>
      </c>
      <c r="K2341" s="117">
        <f t="shared" si="91"/>
        <v>0</v>
      </c>
      <c r="L2341" s="107">
        <v>0</v>
      </c>
      <c r="M2341" s="107">
        <v>0</v>
      </c>
      <c r="N2341" s="56" t="str">
        <f t="shared" si="92"/>
        <v>Graceland Real Estate</v>
      </c>
    </row>
    <row r="2342" spans="1:14" outlineLevel="2" x14ac:dyDescent="0.2">
      <c r="A2342" t="s">
        <v>326</v>
      </c>
      <c r="B2342" t="s">
        <v>1844</v>
      </c>
      <c r="C2342" t="s">
        <v>2993</v>
      </c>
      <c r="D2342" t="s">
        <v>6</v>
      </c>
      <c r="E2342" s="3">
        <v>43584</v>
      </c>
      <c r="F2342" s="115">
        <v>225000</v>
      </c>
      <c r="G2342" s="34" t="s">
        <v>838</v>
      </c>
      <c r="H2342" s="31">
        <v>1</v>
      </c>
      <c r="I2342" s="31">
        <v>0</v>
      </c>
      <c r="J2342" s="31">
        <v>0</v>
      </c>
      <c r="K2342" s="117">
        <f t="shared" si="91"/>
        <v>0</v>
      </c>
      <c r="L2342" s="107">
        <v>0</v>
      </c>
      <c r="M2342" s="107">
        <v>0</v>
      </c>
      <c r="N2342" s="56" t="str">
        <f t="shared" si="92"/>
        <v>Graceland Real Estate</v>
      </c>
    </row>
    <row r="2343" spans="1:14" outlineLevel="2" x14ac:dyDescent="0.2">
      <c r="A2343" t="s">
        <v>326</v>
      </c>
      <c r="B2343" t="s">
        <v>1844</v>
      </c>
      <c r="C2343" t="s">
        <v>2330</v>
      </c>
      <c r="D2343" t="s">
        <v>216</v>
      </c>
      <c r="E2343" s="3">
        <v>43504</v>
      </c>
      <c r="F2343" s="115">
        <v>233000</v>
      </c>
      <c r="G2343" s="34" t="s">
        <v>838</v>
      </c>
      <c r="H2343" s="31">
        <v>1</v>
      </c>
      <c r="I2343" s="31">
        <v>0</v>
      </c>
      <c r="J2343" s="31">
        <v>0</v>
      </c>
      <c r="K2343" s="117">
        <f t="shared" si="91"/>
        <v>0</v>
      </c>
      <c r="L2343" s="107">
        <v>0</v>
      </c>
      <c r="M2343" s="107">
        <v>0</v>
      </c>
      <c r="N2343" s="56" t="str">
        <f t="shared" si="92"/>
        <v>Graceland Real Estate</v>
      </c>
    </row>
    <row r="2344" spans="1:14" outlineLevel="2" x14ac:dyDescent="0.2">
      <c r="A2344" t="s">
        <v>326</v>
      </c>
      <c r="B2344" t="s">
        <v>1844</v>
      </c>
      <c r="C2344" t="s">
        <v>3298</v>
      </c>
      <c r="D2344" t="s">
        <v>1126</v>
      </c>
      <c r="E2344" s="3">
        <v>43613</v>
      </c>
      <c r="F2344" s="115">
        <v>241500</v>
      </c>
      <c r="G2344" s="34" t="s">
        <v>838</v>
      </c>
      <c r="H2344" s="31">
        <v>1</v>
      </c>
      <c r="I2344" s="31">
        <v>0</v>
      </c>
      <c r="J2344" s="31">
        <v>0</v>
      </c>
      <c r="K2344" s="117">
        <f t="shared" si="91"/>
        <v>0</v>
      </c>
      <c r="L2344" s="107">
        <v>0</v>
      </c>
      <c r="M2344" s="107">
        <v>0</v>
      </c>
      <c r="N2344" s="56" t="str">
        <f t="shared" si="92"/>
        <v>Graceland Real Estate</v>
      </c>
    </row>
    <row r="2345" spans="1:14" outlineLevel="2" x14ac:dyDescent="0.2">
      <c r="A2345" t="s">
        <v>326</v>
      </c>
      <c r="B2345" t="s">
        <v>1844</v>
      </c>
      <c r="C2345" t="s">
        <v>2931</v>
      </c>
      <c r="D2345" t="s">
        <v>6</v>
      </c>
      <c r="E2345" s="3">
        <v>43577</v>
      </c>
      <c r="F2345" s="115">
        <v>303100</v>
      </c>
      <c r="G2345" s="34" t="s">
        <v>838</v>
      </c>
      <c r="H2345" s="31">
        <v>1</v>
      </c>
      <c r="I2345" s="31">
        <v>0</v>
      </c>
      <c r="J2345" s="31">
        <v>0</v>
      </c>
      <c r="K2345" s="117">
        <f t="shared" si="91"/>
        <v>0</v>
      </c>
      <c r="L2345" s="107">
        <v>0</v>
      </c>
      <c r="M2345" s="107">
        <v>0</v>
      </c>
      <c r="N2345" s="56" t="str">
        <f t="shared" si="92"/>
        <v>Graceland Real Estate</v>
      </c>
    </row>
    <row r="2346" spans="1:14" outlineLevel="2" x14ac:dyDescent="0.2">
      <c r="A2346" t="s">
        <v>326</v>
      </c>
      <c r="B2346" t="s">
        <v>1844</v>
      </c>
      <c r="C2346" t="s">
        <v>2790</v>
      </c>
      <c r="D2346" t="s">
        <v>123</v>
      </c>
      <c r="E2346" s="3">
        <v>43559</v>
      </c>
      <c r="F2346" s="115">
        <v>315000</v>
      </c>
      <c r="G2346" s="34" t="s">
        <v>838</v>
      </c>
      <c r="H2346" s="31">
        <v>1</v>
      </c>
      <c r="I2346" s="31">
        <v>0</v>
      </c>
      <c r="J2346" s="31">
        <v>0</v>
      </c>
      <c r="K2346" s="117">
        <f t="shared" si="91"/>
        <v>0</v>
      </c>
      <c r="L2346" s="107">
        <v>0</v>
      </c>
      <c r="M2346" s="107">
        <v>0</v>
      </c>
      <c r="N2346" s="56" t="str">
        <f t="shared" si="92"/>
        <v>Graceland Real Estate</v>
      </c>
    </row>
    <row r="2347" spans="1:14" outlineLevel="2" x14ac:dyDescent="0.2">
      <c r="A2347" t="s">
        <v>326</v>
      </c>
      <c r="B2347" t="s">
        <v>1844</v>
      </c>
      <c r="C2347" t="s">
        <v>2214</v>
      </c>
      <c r="D2347" t="s">
        <v>7</v>
      </c>
      <c r="E2347" s="3">
        <v>43489</v>
      </c>
      <c r="F2347" s="115">
        <v>353000</v>
      </c>
      <c r="G2347" s="34">
        <v>20192925</v>
      </c>
      <c r="H2347" s="31">
        <v>1</v>
      </c>
      <c r="I2347" s="31">
        <v>1</v>
      </c>
      <c r="J2347" s="31">
        <v>0</v>
      </c>
      <c r="K2347" s="117">
        <f t="shared" si="91"/>
        <v>0</v>
      </c>
      <c r="L2347" s="107">
        <v>0</v>
      </c>
      <c r="M2347" s="107">
        <v>0</v>
      </c>
      <c r="N2347" s="56" t="str">
        <f t="shared" si="92"/>
        <v>Graceland Real Estate</v>
      </c>
    </row>
    <row r="2348" spans="1:14" outlineLevel="2" x14ac:dyDescent="0.2">
      <c r="A2348" t="s">
        <v>326</v>
      </c>
      <c r="B2348" t="s">
        <v>1844</v>
      </c>
      <c r="C2348" t="s">
        <v>2935</v>
      </c>
      <c r="D2348" t="s">
        <v>426</v>
      </c>
      <c r="E2348" s="3">
        <v>43577</v>
      </c>
      <c r="F2348" s="115">
        <v>393000</v>
      </c>
      <c r="G2348" s="34" t="s">
        <v>838</v>
      </c>
      <c r="H2348" s="31">
        <v>1</v>
      </c>
      <c r="I2348" s="31">
        <v>0</v>
      </c>
      <c r="J2348" s="31">
        <v>0</v>
      </c>
      <c r="K2348" s="117">
        <f t="shared" si="91"/>
        <v>0</v>
      </c>
      <c r="L2348" s="107">
        <v>0</v>
      </c>
      <c r="M2348" s="107">
        <v>0</v>
      </c>
      <c r="N2348" s="56" t="str">
        <f t="shared" si="92"/>
        <v>Graceland Real Estate</v>
      </c>
    </row>
    <row r="2349" spans="1:14" outlineLevel="1" x14ac:dyDescent="0.2">
      <c r="A2349" s="29" t="s">
        <v>326</v>
      </c>
      <c r="F2349" s="115">
        <f>SUBTOTAL(9,F2268:F2348)</f>
        <v>15916938</v>
      </c>
      <c r="H2349" s="31">
        <f>SUBTOTAL(9,H2268:H2348)</f>
        <v>81</v>
      </c>
      <c r="I2349" s="31">
        <f>SUBTOTAL(9,I2268:I2348)</f>
        <v>7</v>
      </c>
      <c r="J2349" s="31">
        <f>SUBTOTAL(9,J2268:J2348)</f>
        <v>58</v>
      </c>
      <c r="K2349" s="117">
        <f t="shared" si="91"/>
        <v>0.71604938271604934</v>
      </c>
      <c r="L2349" s="107">
        <f>SUBTOTAL(9,L2268:L2348)</f>
        <v>16</v>
      </c>
      <c r="M2349" s="107">
        <f>SUBTOTAL(9,M2268:M2348)</f>
        <v>1</v>
      </c>
      <c r="N2349" s="56" t="str">
        <f t="shared" si="92"/>
        <v>Graceland Real Estate</v>
      </c>
    </row>
    <row r="2350" spans="1:14" outlineLevel="2" x14ac:dyDescent="0.2">
      <c r="A2350" t="s">
        <v>1216</v>
      </c>
      <c r="B2350" t="s">
        <v>1845</v>
      </c>
      <c r="C2350" t="s">
        <v>1846</v>
      </c>
      <c r="D2350" t="s">
        <v>6</v>
      </c>
      <c r="E2350" s="3">
        <v>43609</v>
      </c>
      <c r="F2350" s="115">
        <v>299000</v>
      </c>
      <c r="G2350" s="34" t="s">
        <v>838</v>
      </c>
      <c r="H2350" s="31">
        <v>1</v>
      </c>
      <c r="I2350" s="31">
        <v>0</v>
      </c>
      <c r="J2350" s="31">
        <v>0</v>
      </c>
      <c r="K2350" s="117">
        <f t="shared" si="91"/>
        <v>0</v>
      </c>
      <c r="L2350" s="107">
        <v>0</v>
      </c>
      <c r="M2350" s="107">
        <v>0</v>
      </c>
      <c r="N2350" s="56" t="str">
        <f t="shared" si="92"/>
        <v>Quick &amp; Associates, Realtors</v>
      </c>
    </row>
    <row r="2351" spans="1:14" outlineLevel="1" x14ac:dyDescent="0.2">
      <c r="A2351" s="29" t="s">
        <v>1216</v>
      </c>
      <c r="F2351" s="115">
        <f>SUBTOTAL(9,F2350:F2350)</f>
        <v>299000</v>
      </c>
      <c r="H2351" s="31">
        <f>SUBTOTAL(9,H2350:H2350)</f>
        <v>1</v>
      </c>
      <c r="I2351" s="31">
        <f>SUBTOTAL(9,I2350:I2350)</f>
        <v>0</v>
      </c>
      <c r="J2351" s="31">
        <f>SUBTOTAL(9,J2350:J2350)</f>
        <v>0</v>
      </c>
      <c r="K2351" s="117">
        <f t="shared" si="91"/>
        <v>0</v>
      </c>
      <c r="L2351" s="107">
        <f>SUBTOTAL(9,L2350:L2350)</f>
        <v>0</v>
      </c>
      <c r="M2351" s="107">
        <f>SUBTOTAL(9,M2350:M2350)</f>
        <v>0</v>
      </c>
      <c r="N2351" s="56" t="str">
        <f t="shared" si="92"/>
        <v>Quick &amp; Associates, Realtors</v>
      </c>
    </row>
    <row r="2352" spans="1:14" outlineLevel="2" x14ac:dyDescent="0.2">
      <c r="A2352" t="s">
        <v>1540</v>
      </c>
      <c r="B2352" t="s">
        <v>1541</v>
      </c>
      <c r="C2352" s="3" t="s">
        <v>2772</v>
      </c>
      <c r="D2352" t="s">
        <v>286</v>
      </c>
      <c r="E2352" s="102">
        <v>43557</v>
      </c>
      <c r="F2352" s="115">
        <v>92500</v>
      </c>
      <c r="G2352" s="31" t="s">
        <v>838</v>
      </c>
      <c r="H2352" s="129">
        <v>1</v>
      </c>
      <c r="I2352" s="129">
        <v>0</v>
      </c>
      <c r="J2352" s="31">
        <v>1</v>
      </c>
      <c r="K2352" s="117">
        <f t="shared" si="91"/>
        <v>1</v>
      </c>
      <c r="L2352" s="107">
        <v>1</v>
      </c>
      <c r="M2352" s="107">
        <v>0</v>
      </c>
      <c r="N2352" s="56" t="str">
        <f t="shared" si="92"/>
        <v>Stanford Properties</v>
      </c>
    </row>
    <row r="2353" spans="1:14" outlineLevel="2" x14ac:dyDescent="0.2">
      <c r="A2353" t="s">
        <v>1540</v>
      </c>
      <c r="B2353" t="s">
        <v>1541</v>
      </c>
      <c r="C2353" t="s">
        <v>2682</v>
      </c>
      <c r="D2353" t="s">
        <v>6</v>
      </c>
      <c r="E2353" s="3">
        <v>43546</v>
      </c>
      <c r="F2353" s="115">
        <v>125000</v>
      </c>
      <c r="G2353" s="34" t="s">
        <v>838</v>
      </c>
      <c r="H2353" s="31">
        <v>1</v>
      </c>
      <c r="I2353" s="31">
        <v>0</v>
      </c>
      <c r="J2353" s="31">
        <v>0</v>
      </c>
      <c r="K2353" s="117">
        <f t="shared" si="91"/>
        <v>0</v>
      </c>
      <c r="L2353" s="107">
        <v>0</v>
      </c>
      <c r="M2353" s="107">
        <v>0</v>
      </c>
      <c r="N2353" s="56" t="str">
        <f t="shared" si="92"/>
        <v>Stanford Properties</v>
      </c>
    </row>
    <row r="2354" spans="1:14" outlineLevel="1" x14ac:dyDescent="0.2">
      <c r="A2354" s="29" t="s">
        <v>1540</v>
      </c>
      <c r="F2354" s="115">
        <f>SUBTOTAL(9,F2352:F2353)</f>
        <v>217500</v>
      </c>
      <c r="H2354" s="31">
        <f>SUBTOTAL(9,H2352:H2353)</f>
        <v>2</v>
      </c>
      <c r="I2354" s="31">
        <f>SUBTOTAL(9,I2352:I2353)</f>
        <v>0</v>
      </c>
      <c r="J2354" s="31">
        <f>SUBTOTAL(9,J2352:J2353)</f>
        <v>1</v>
      </c>
      <c r="K2354" s="117">
        <f t="shared" si="91"/>
        <v>0.5</v>
      </c>
      <c r="L2354" s="107">
        <f>SUBTOTAL(9,L2352:L2353)</f>
        <v>1</v>
      </c>
      <c r="M2354" s="107">
        <f>SUBTOTAL(9,M2352:M2353)</f>
        <v>0</v>
      </c>
      <c r="N2354" s="56" t="str">
        <f t="shared" si="92"/>
        <v>Stanford Properties</v>
      </c>
    </row>
    <row r="2355" spans="1:14" outlineLevel="2" x14ac:dyDescent="0.2">
      <c r="A2355" t="s">
        <v>1393</v>
      </c>
      <c r="B2355" t="s">
        <v>1984</v>
      </c>
      <c r="C2355" s="3" t="s">
        <v>2630</v>
      </c>
      <c r="D2355" s="2" t="s">
        <v>1209</v>
      </c>
      <c r="E2355" s="126">
        <v>43542</v>
      </c>
      <c r="F2355" s="127">
        <v>22500</v>
      </c>
      <c r="G2355" s="129" t="s">
        <v>838</v>
      </c>
      <c r="H2355" s="129">
        <v>1</v>
      </c>
      <c r="I2355" s="129">
        <v>0</v>
      </c>
      <c r="J2355" s="31">
        <v>0</v>
      </c>
      <c r="K2355" s="117">
        <f t="shared" si="91"/>
        <v>0</v>
      </c>
      <c r="L2355" s="107">
        <v>0</v>
      </c>
      <c r="M2355" s="107">
        <v>0</v>
      </c>
      <c r="N2355" s="56" t="str">
        <f t="shared" si="92"/>
        <v>Sauer &amp; Associates, Inc.</v>
      </c>
    </row>
    <row r="2356" spans="1:14" outlineLevel="2" x14ac:dyDescent="0.2">
      <c r="A2356" t="s">
        <v>1393</v>
      </c>
      <c r="B2356" t="s">
        <v>1984</v>
      </c>
      <c r="C2356" t="s">
        <v>532</v>
      </c>
      <c r="D2356" t="s">
        <v>8</v>
      </c>
      <c r="E2356" s="3">
        <v>43564</v>
      </c>
      <c r="F2356" s="115">
        <v>60000</v>
      </c>
      <c r="G2356" s="17" t="s">
        <v>838</v>
      </c>
      <c r="H2356" s="129">
        <v>1</v>
      </c>
      <c r="I2356" s="129">
        <v>0</v>
      </c>
      <c r="J2356" s="31">
        <v>0</v>
      </c>
      <c r="K2356" s="117">
        <f t="shared" si="91"/>
        <v>0</v>
      </c>
      <c r="L2356" s="107">
        <v>0</v>
      </c>
      <c r="M2356" s="107">
        <v>0</v>
      </c>
      <c r="N2356" s="56" t="str">
        <f t="shared" si="92"/>
        <v>Sauer &amp; Associates, Inc.</v>
      </c>
    </row>
    <row r="2357" spans="1:14" outlineLevel="2" x14ac:dyDescent="0.2">
      <c r="A2357" t="s">
        <v>1393</v>
      </c>
      <c r="B2357" t="s">
        <v>1984</v>
      </c>
      <c r="C2357" t="s">
        <v>3350</v>
      </c>
      <c r="D2357" t="s">
        <v>8</v>
      </c>
      <c r="E2357" s="3">
        <v>43616</v>
      </c>
      <c r="F2357" s="115">
        <v>107500</v>
      </c>
      <c r="G2357" s="34">
        <v>20191017</v>
      </c>
      <c r="H2357" s="31">
        <v>1</v>
      </c>
      <c r="I2357" s="31">
        <v>1</v>
      </c>
      <c r="J2357" s="31">
        <v>0</v>
      </c>
      <c r="K2357" s="117">
        <f t="shared" si="91"/>
        <v>0</v>
      </c>
      <c r="L2357" s="107">
        <v>0</v>
      </c>
      <c r="M2357" s="107">
        <v>0</v>
      </c>
      <c r="N2357" s="56" t="str">
        <f t="shared" si="92"/>
        <v>Sauer &amp; Associates, Inc.</v>
      </c>
    </row>
    <row r="2358" spans="1:14" outlineLevel="2" x14ac:dyDescent="0.2">
      <c r="A2358" t="s">
        <v>1393</v>
      </c>
      <c r="B2358" t="s">
        <v>1984</v>
      </c>
      <c r="C2358" t="s">
        <v>3291</v>
      </c>
      <c r="D2358" t="s">
        <v>301</v>
      </c>
      <c r="E2358" s="3">
        <v>43613</v>
      </c>
      <c r="F2358" s="115">
        <v>109000</v>
      </c>
      <c r="G2358" s="34" t="s">
        <v>838</v>
      </c>
      <c r="H2358" s="31">
        <v>1</v>
      </c>
      <c r="I2358" s="31">
        <v>0</v>
      </c>
      <c r="J2358" s="31">
        <v>0</v>
      </c>
      <c r="K2358" s="117">
        <f t="shared" si="91"/>
        <v>0</v>
      </c>
      <c r="L2358" s="107">
        <v>0</v>
      </c>
      <c r="M2358" s="107">
        <v>0</v>
      </c>
      <c r="N2358" s="56" t="str">
        <f t="shared" si="92"/>
        <v>Sauer &amp; Associates, Inc.</v>
      </c>
    </row>
    <row r="2359" spans="1:14" outlineLevel="1" x14ac:dyDescent="0.2">
      <c r="A2359" s="29" t="s">
        <v>1393</v>
      </c>
      <c r="F2359" s="115">
        <f>SUBTOTAL(9,F2355:F2358)</f>
        <v>299000</v>
      </c>
      <c r="H2359" s="31">
        <f>SUBTOTAL(9,H2355:H2358)</f>
        <v>4</v>
      </c>
      <c r="I2359" s="31">
        <f>SUBTOTAL(9,I2355:I2358)</f>
        <v>1</v>
      </c>
      <c r="J2359" s="31">
        <f>SUBTOTAL(9,J2355:J2358)</f>
        <v>0</v>
      </c>
      <c r="K2359" s="117">
        <f t="shared" si="91"/>
        <v>0</v>
      </c>
      <c r="L2359" s="107">
        <f>SUBTOTAL(9,L2355:L2358)</f>
        <v>0</v>
      </c>
      <c r="M2359" s="107">
        <f>SUBTOTAL(9,M2355:M2358)</f>
        <v>0</v>
      </c>
      <c r="N2359" s="56" t="str">
        <f t="shared" si="92"/>
        <v>Sauer &amp; Associates, Inc.</v>
      </c>
    </row>
    <row r="2360" spans="1:14" outlineLevel="2" x14ac:dyDescent="0.2">
      <c r="A2360" t="s">
        <v>1395</v>
      </c>
      <c r="B2360" t="s">
        <v>1842</v>
      </c>
      <c r="C2360" s="3" t="s">
        <v>2570</v>
      </c>
      <c r="D2360" t="s">
        <v>1249</v>
      </c>
      <c r="E2360" s="102">
        <v>43535</v>
      </c>
      <c r="F2360" s="115">
        <v>205800</v>
      </c>
      <c r="G2360" s="31" t="s">
        <v>838</v>
      </c>
      <c r="H2360" s="129">
        <v>1</v>
      </c>
      <c r="I2360" s="129">
        <v>0</v>
      </c>
      <c r="J2360" s="31">
        <v>1</v>
      </c>
      <c r="K2360" s="117">
        <f t="shared" si="91"/>
        <v>1</v>
      </c>
      <c r="L2360" s="107">
        <v>0</v>
      </c>
      <c r="M2360" s="107">
        <v>0</v>
      </c>
      <c r="N2360" s="56" t="str">
        <f t="shared" si="92"/>
        <v>Coldwell Banker Apex, REALTORS</v>
      </c>
    </row>
    <row r="2361" spans="1:14" outlineLevel="2" x14ac:dyDescent="0.2">
      <c r="A2361" t="s">
        <v>1395</v>
      </c>
      <c r="B2361" t="s">
        <v>1842</v>
      </c>
      <c r="C2361" t="s">
        <v>2750</v>
      </c>
      <c r="D2361" t="s">
        <v>6</v>
      </c>
      <c r="E2361" s="3">
        <v>43553</v>
      </c>
      <c r="F2361" s="115">
        <v>55500</v>
      </c>
      <c r="G2361" s="17" t="s">
        <v>838</v>
      </c>
      <c r="H2361" s="129">
        <v>1</v>
      </c>
      <c r="I2361" s="129">
        <v>0</v>
      </c>
      <c r="J2361" s="31">
        <v>0</v>
      </c>
      <c r="K2361" s="117">
        <f t="shared" si="91"/>
        <v>0</v>
      </c>
      <c r="L2361" s="107">
        <v>0</v>
      </c>
      <c r="M2361" s="107">
        <v>0</v>
      </c>
      <c r="N2361" s="56" t="str">
        <f t="shared" si="92"/>
        <v>Coldwell Banker Apex, REALTORS</v>
      </c>
    </row>
    <row r="2362" spans="1:14" outlineLevel="2" x14ac:dyDescent="0.2">
      <c r="A2362" t="s">
        <v>1395</v>
      </c>
      <c r="B2362" t="s">
        <v>1842</v>
      </c>
      <c r="C2362" t="s">
        <v>2751</v>
      </c>
      <c r="D2362" t="s">
        <v>6</v>
      </c>
      <c r="E2362" s="3">
        <v>43553</v>
      </c>
      <c r="F2362" s="115">
        <v>55500</v>
      </c>
      <c r="G2362" s="17" t="s">
        <v>838</v>
      </c>
      <c r="H2362" s="129">
        <v>1</v>
      </c>
      <c r="I2362" s="129">
        <v>0</v>
      </c>
      <c r="J2362" s="31">
        <v>0</v>
      </c>
      <c r="K2362" s="117">
        <f t="shared" si="91"/>
        <v>0</v>
      </c>
      <c r="L2362" s="107">
        <v>0</v>
      </c>
      <c r="M2362" s="107">
        <v>0</v>
      </c>
      <c r="N2362" s="56" t="str">
        <f t="shared" si="92"/>
        <v>Coldwell Banker Apex, REALTORS</v>
      </c>
    </row>
    <row r="2363" spans="1:14" outlineLevel="2" x14ac:dyDescent="0.2">
      <c r="A2363" t="s">
        <v>1395</v>
      </c>
      <c r="B2363" t="s">
        <v>1842</v>
      </c>
      <c r="C2363" t="s">
        <v>2450</v>
      </c>
      <c r="D2363" t="s">
        <v>6</v>
      </c>
      <c r="E2363" s="3">
        <v>43523</v>
      </c>
      <c r="F2363" s="115">
        <v>109000</v>
      </c>
      <c r="G2363" s="34">
        <v>20190214</v>
      </c>
      <c r="H2363" s="31">
        <v>1</v>
      </c>
      <c r="I2363" s="31">
        <v>1</v>
      </c>
      <c r="J2363" s="31">
        <v>0</v>
      </c>
      <c r="K2363" s="117">
        <f t="shared" si="91"/>
        <v>0</v>
      </c>
      <c r="L2363" s="107">
        <v>0</v>
      </c>
      <c r="M2363" s="107">
        <v>0</v>
      </c>
      <c r="N2363" s="56" t="str">
        <f t="shared" si="92"/>
        <v>Coldwell Banker Apex, REALTORS</v>
      </c>
    </row>
    <row r="2364" spans="1:14" outlineLevel="2" x14ac:dyDescent="0.2">
      <c r="A2364" t="s">
        <v>1395</v>
      </c>
      <c r="B2364" t="s">
        <v>1842</v>
      </c>
      <c r="C2364" t="s">
        <v>2725</v>
      </c>
      <c r="D2364" t="s">
        <v>6</v>
      </c>
      <c r="E2364" s="3">
        <v>43552</v>
      </c>
      <c r="F2364" s="115">
        <v>115000</v>
      </c>
      <c r="G2364" s="34" t="s">
        <v>838</v>
      </c>
      <c r="H2364" s="31">
        <v>1</v>
      </c>
      <c r="I2364" s="31">
        <v>0</v>
      </c>
      <c r="J2364" s="31">
        <v>0</v>
      </c>
      <c r="K2364" s="117">
        <f t="shared" si="91"/>
        <v>0</v>
      </c>
      <c r="L2364" s="107">
        <v>0</v>
      </c>
      <c r="M2364" s="107">
        <v>0</v>
      </c>
      <c r="N2364" s="56" t="str">
        <f t="shared" si="92"/>
        <v>Coldwell Banker Apex, REALTORS</v>
      </c>
    </row>
    <row r="2365" spans="1:14" outlineLevel="2" x14ac:dyDescent="0.2">
      <c r="A2365" t="s">
        <v>1395</v>
      </c>
      <c r="B2365" t="s">
        <v>1842</v>
      </c>
      <c r="C2365" t="s">
        <v>3194</v>
      </c>
      <c r="D2365" t="s">
        <v>6</v>
      </c>
      <c r="E2365" s="3">
        <v>43602</v>
      </c>
      <c r="F2365" s="115">
        <v>158900</v>
      </c>
      <c r="G2365" s="34" t="s">
        <v>838</v>
      </c>
      <c r="H2365" s="31">
        <v>1</v>
      </c>
      <c r="I2365" s="31">
        <v>0</v>
      </c>
      <c r="J2365" s="31">
        <v>0</v>
      </c>
      <c r="K2365" s="117">
        <f t="shared" si="91"/>
        <v>0</v>
      </c>
      <c r="L2365" s="107">
        <v>0</v>
      </c>
      <c r="M2365" s="107">
        <v>0</v>
      </c>
      <c r="N2365" s="56" t="str">
        <f t="shared" si="92"/>
        <v>Coldwell Banker Apex, REALTORS</v>
      </c>
    </row>
    <row r="2366" spans="1:14" outlineLevel="2" x14ac:dyDescent="0.2">
      <c r="A2366" t="s">
        <v>1395</v>
      </c>
      <c r="B2366" t="s">
        <v>1842</v>
      </c>
      <c r="C2366" t="s">
        <v>151</v>
      </c>
      <c r="D2366" t="s">
        <v>6</v>
      </c>
      <c r="E2366" s="3">
        <v>43539</v>
      </c>
      <c r="F2366" s="115">
        <v>205000</v>
      </c>
      <c r="G2366" s="34" t="s">
        <v>838</v>
      </c>
      <c r="H2366" s="31">
        <v>1</v>
      </c>
      <c r="I2366" s="31">
        <v>0</v>
      </c>
      <c r="J2366" s="31">
        <v>0</v>
      </c>
      <c r="K2366" s="117">
        <f t="shared" si="91"/>
        <v>0</v>
      </c>
      <c r="L2366" s="107">
        <v>0</v>
      </c>
      <c r="M2366" s="107">
        <v>0</v>
      </c>
      <c r="N2366" s="56" t="str">
        <f t="shared" si="92"/>
        <v>Coldwell Banker Apex, REALTORS</v>
      </c>
    </row>
    <row r="2367" spans="1:14" outlineLevel="2" x14ac:dyDescent="0.2">
      <c r="A2367" t="s">
        <v>1395</v>
      </c>
      <c r="B2367" t="s">
        <v>1842</v>
      </c>
      <c r="C2367" t="s">
        <v>3285</v>
      </c>
      <c r="D2367" t="s">
        <v>216</v>
      </c>
      <c r="E2367" s="3">
        <v>43609</v>
      </c>
      <c r="F2367" s="115">
        <v>224000</v>
      </c>
      <c r="G2367" s="34">
        <v>20190891</v>
      </c>
      <c r="H2367" s="31">
        <v>1</v>
      </c>
      <c r="I2367" s="31">
        <v>1</v>
      </c>
      <c r="J2367" s="31">
        <v>0</v>
      </c>
      <c r="K2367" s="117">
        <f t="shared" si="91"/>
        <v>0</v>
      </c>
      <c r="L2367" s="107">
        <v>0</v>
      </c>
      <c r="M2367" s="107">
        <v>0</v>
      </c>
      <c r="N2367" s="56" t="str">
        <f t="shared" si="92"/>
        <v>Coldwell Banker Apex, REALTORS</v>
      </c>
    </row>
    <row r="2368" spans="1:14" outlineLevel="2" x14ac:dyDescent="0.2">
      <c r="A2368" t="s">
        <v>1395</v>
      </c>
      <c r="B2368" t="s">
        <v>1842</v>
      </c>
      <c r="C2368" t="s">
        <v>3010</v>
      </c>
      <c r="D2368" t="s">
        <v>6</v>
      </c>
      <c r="E2368" s="3">
        <v>43585</v>
      </c>
      <c r="F2368" s="115">
        <v>225000</v>
      </c>
      <c r="G2368" s="34">
        <v>20190668</v>
      </c>
      <c r="H2368" s="31">
        <v>1</v>
      </c>
      <c r="I2368" s="31">
        <v>1</v>
      </c>
      <c r="J2368" s="31">
        <v>0</v>
      </c>
      <c r="K2368" s="117">
        <f t="shared" si="91"/>
        <v>0</v>
      </c>
      <c r="L2368" s="107">
        <v>0</v>
      </c>
      <c r="M2368" s="107">
        <v>0</v>
      </c>
      <c r="N2368" s="56" t="str">
        <f t="shared" si="92"/>
        <v>Coldwell Banker Apex, REALTORS</v>
      </c>
    </row>
    <row r="2369" spans="1:14" outlineLevel="1" x14ac:dyDescent="0.2">
      <c r="A2369" s="29" t="s">
        <v>1395</v>
      </c>
      <c r="F2369" s="115">
        <f>SUBTOTAL(9,F2360:F2368)</f>
        <v>1353700</v>
      </c>
      <c r="H2369" s="31">
        <f>SUBTOTAL(9,H2360:H2368)</f>
        <v>9</v>
      </c>
      <c r="I2369" s="31">
        <f>SUBTOTAL(9,I2360:I2368)</f>
        <v>3</v>
      </c>
      <c r="J2369" s="31">
        <f>SUBTOTAL(9,J2360:J2368)</f>
        <v>1</v>
      </c>
      <c r="K2369" s="117">
        <f t="shared" si="91"/>
        <v>0.1111111111111111</v>
      </c>
      <c r="L2369" s="107">
        <f>SUBTOTAL(9,L2360:L2368)</f>
        <v>0</v>
      </c>
      <c r="M2369" s="107">
        <f>SUBTOTAL(9,M2360:M2368)</f>
        <v>0</v>
      </c>
      <c r="N2369" s="56" t="str">
        <f t="shared" si="92"/>
        <v>Coldwell Banker Apex, REALTORS</v>
      </c>
    </row>
    <row r="2370" spans="1:14" outlineLevel="2" x14ac:dyDescent="0.2">
      <c r="A2370" t="s">
        <v>563</v>
      </c>
      <c r="B2370" t="s">
        <v>1840</v>
      </c>
      <c r="C2370" t="s">
        <v>2603</v>
      </c>
      <c r="D2370" t="s">
        <v>426</v>
      </c>
      <c r="E2370" s="3">
        <v>43538</v>
      </c>
      <c r="F2370" s="115">
        <v>58500</v>
      </c>
      <c r="G2370" s="17" t="s">
        <v>838</v>
      </c>
      <c r="H2370" s="129">
        <v>1</v>
      </c>
      <c r="I2370" s="129">
        <v>0</v>
      </c>
      <c r="J2370" s="31">
        <v>0</v>
      </c>
      <c r="K2370" s="117">
        <f t="shared" si="91"/>
        <v>0</v>
      </c>
      <c r="L2370" s="107">
        <v>0</v>
      </c>
      <c r="M2370" s="107">
        <v>0</v>
      </c>
      <c r="N2370" s="56" t="str">
        <f t="shared" si="92"/>
        <v>Kelly, Realtors</v>
      </c>
    </row>
    <row r="2371" spans="1:14" outlineLevel="2" x14ac:dyDescent="0.2">
      <c r="A2371" t="s">
        <v>563</v>
      </c>
      <c r="B2371" t="s">
        <v>1840</v>
      </c>
      <c r="C2371" t="s">
        <v>2220</v>
      </c>
      <c r="D2371" t="s">
        <v>1249</v>
      </c>
      <c r="E2371" s="3">
        <v>43490</v>
      </c>
      <c r="F2371" s="115">
        <v>75000</v>
      </c>
      <c r="G2371" s="17" t="s">
        <v>838</v>
      </c>
      <c r="H2371" s="129">
        <v>1</v>
      </c>
      <c r="I2371" s="129">
        <v>0</v>
      </c>
      <c r="J2371" s="31">
        <v>0</v>
      </c>
      <c r="K2371" s="117">
        <f t="shared" ref="K2371:K2434" si="93">+J2371/H2371</f>
        <v>0</v>
      </c>
      <c r="L2371" s="107">
        <v>0</v>
      </c>
      <c r="M2371" s="107">
        <v>0</v>
      </c>
      <c r="N2371" s="56" t="str">
        <f t="shared" ref="N2371:N2434" si="94">IF(B2371="",B2370,B2371)</f>
        <v>Kelly, Realtors</v>
      </c>
    </row>
    <row r="2372" spans="1:14" outlineLevel="2" x14ac:dyDescent="0.2">
      <c r="A2372" t="s">
        <v>563</v>
      </c>
      <c r="B2372" t="s">
        <v>1840</v>
      </c>
      <c r="C2372" t="s">
        <v>3173</v>
      </c>
      <c r="D2372" t="s">
        <v>123</v>
      </c>
      <c r="E2372" s="3">
        <v>43600</v>
      </c>
      <c r="F2372" s="115">
        <v>175000</v>
      </c>
      <c r="G2372" s="34" t="s">
        <v>838</v>
      </c>
      <c r="H2372" s="31">
        <v>1</v>
      </c>
      <c r="I2372" s="31">
        <v>0</v>
      </c>
      <c r="J2372" s="31">
        <v>0</v>
      </c>
      <c r="K2372" s="117">
        <f t="shared" si="93"/>
        <v>0</v>
      </c>
      <c r="L2372" s="107">
        <v>0</v>
      </c>
      <c r="M2372" s="107">
        <v>0</v>
      </c>
      <c r="N2372" s="56" t="str">
        <f t="shared" si="94"/>
        <v>Kelly, Realtors</v>
      </c>
    </row>
    <row r="2373" spans="1:14" outlineLevel="2" x14ac:dyDescent="0.2">
      <c r="A2373" t="s">
        <v>563</v>
      </c>
      <c r="B2373" t="s">
        <v>1840</v>
      </c>
      <c r="C2373" t="s">
        <v>541</v>
      </c>
      <c r="D2373" t="s">
        <v>6</v>
      </c>
      <c r="E2373" s="3">
        <v>43609</v>
      </c>
      <c r="F2373" s="115">
        <v>246900</v>
      </c>
      <c r="G2373" s="34">
        <v>20190836</v>
      </c>
      <c r="H2373" s="31">
        <v>1</v>
      </c>
      <c r="I2373" s="31">
        <v>1</v>
      </c>
      <c r="J2373" s="31">
        <v>0</v>
      </c>
      <c r="K2373" s="117">
        <f t="shared" si="93"/>
        <v>0</v>
      </c>
      <c r="L2373" s="107">
        <v>0</v>
      </c>
      <c r="M2373" s="107">
        <v>0</v>
      </c>
      <c r="N2373" s="56" t="str">
        <f t="shared" si="94"/>
        <v>Kelly, Realtors</v>
      </c>
    </row>
    <row r="2374" spans="1:14" outlineLevel="2" x14ac:dyDescent="0.2">
      <c r="A2374" t="s">
        <v>563</v>
      </c>
      <c r="B2374" t="s">
        <v>1840</v>
      </c>
      <c r="C2374" t="s">
        <v>2821</v>
      </c>
      <c r="D2374" t="s">
        <v>6</v>
      </c>
      <c r="E2374" s="3">
        <v>43563</v>
      </c>
      <c r="F2374" s="115">
        <v>490000</v>
      </c>
      <c r="G2374" s="34" t="s">
        <v>838</v>
      </c>
      <c r="H2374" s="31">
        <v>1</v>
      </c>
      <c r="I2374" s="31">
        <v>0</v>
      </c>
      <c r="J2374" s="31">
        <v>0</v>
      </c>
      <c r="K2374" s="117">
        <f t="shared" si="93"/>
        <v>0</v>
      </c>
      <c r="L2374" s="107">
        <v>0</v>
      </c>
      <c r="M2374" s="107">
        <v>0</v>
      </c>
      <c r="N2374" s="56" t="str">
        <f t="shared" si="94"/>
        <v>Kelly, Realtors</v>
      </c>
    </row>
    <row r="2375" spans="1:14" outlineLevel="1" x14ac:dyDescent="0.2">
      <c r="A2375" s="29" t="s">
        <v>563</v>
      </c>
      <c r="F2375" s="115">
        <f>SUBTOTAL(9,F2370:F2374)</f>
        <v>1045400</v>
      </c>
      <c r="H2375" s="31">
        <f>SUBTOTAL(9,H2370:H2374)</f>
        <v>5</v>
      </c>
      <c r="I2375" s="31">
        <f>SUBTOTAL(9,I2370:I2374)</f>
        <v>1</v>
      </c>
      <c r="J2375" s="31">
        <f>SUBTOTAL(9,J2370:J2374)</f>
        <v>0</v>
      </c>
      <c r="K2375" s="117">
        <f t="shared" si="93"/>
        <v>0</v>
      </c>
      <c r="L2375" s="107">
        <f>SUBTOTAL(9,L2370:L2374)</f>
        <v>0</v>
      </c>
      <c r="M2375" s="107">
        <f>SUBTOTAL(9,M2370:M2374)</f>
        <v>0</v>
      </c>
      <c r="N2375" s="56" t="str">
        <f t="shared" si="94"/>
        <v>Kelly, Realtors</v>
      </c>
    </row>
    <row r="2376" spans="1:14" outlineLevel="2" x14ac:dyDescent="0.2">
      <c r="A2376" t="s">
        <v>1396</v>
      </c>
      <c r="B2376" t="s">
        <v>1907</v>
      </c>
      <c r="C2376" s="3" t="s">
        <v>2881</v>
      </c>
      <c r="D2376" t="s">
        <v>730</v>
      </c>
      <c r="E2376" s="102">
        <v>43570</v>
      </c>
      <c r="F2376" s="115">
        <v>150000</v>
      </c>
      <c r="G2376" s="31">
        <v>20190186</v>
      </c>
      <c r="H2376" s="129">
        <v>1</v>
      </c>
      <c r="I2376" s="129">
        <v>1</v>
      </c>
      <c r="J2376" s="31">
        <v>1</v>
      </c>
      <c r="K2376" s="117">
        <f t="shared" si="93"/>
        <v>1</v>
      </c>
      <c r="L2376" s="107">
        <v>0</v>
      </c>
      <c r="M2376" s="107">
        <v>0</v>
      </c>
      <c r="N2376" s="56" t="str">
        <f t="shared" si="94"/>
        <v>CIF Real Estate Services, Inc.</v>
      </c>
    </row>
    <row r="2377" spans="1:14" outlineLevel="1" x14ac:dyDescent="0.2">
      <c r="A2377" s="29" t="s">
        <v>1396</v>
      </c>
      <c r="C2377" s="3"/>
      <c r="E2377" s="102"/>
      <c r="F2377" s="115">
        <f>SUBTOTAL(9,F2376:F2376)</f>
        <v>150000</v>
      </c>
      <c r="G2377" s="31"/>
      <c r="H2377" s="129">
        <f>SUBTOTAL(9,H2376:H2376)</f>
        <v>1</v>
      </c>
      <c r="I2377" s="129">
        <f>SUBTOTAL(9,I2376:I2376)</f>
        <v>1</v>
      </c>
      <c r="J2377" s="31">
        <f>SUBTOTAL(9,J2376:J2376)</f>
        <v>1</v>
      </c>
      <c r="K2377" s="117">
        <f t="shared" si="93"/>
        <v>1</v>
      </c>
      <c r="L2377" s="107">
        <f>SUBTOTAL(9,L2376:L2376)</f>
        <v>0</v>
      </c>
      <c r="M2377" s="107">
        <f>SUBTOTAL(9,M2376:M2376)</f>
        <v>0</v>
      </c>
      <c r="N2377" s="56" t="str">
        <f t="shared" si="94"/>
        <v>CIF Real Estate Services, Inc.</v>
      </c>
    </row>
    <row r="2378" spans="1:14" outlineLevel="2" x14ac:dyDescent="0.2">
      <c r="A2378" t="s">
        <v>1736</v>
      </c>
      <c r="B2378" t="s">
        <v>1854</v>
      </c>
      <c r="C2378" s="3" t="s">
        <v>3032</v>
      </c>
      <c r="D2378" t="s">
        <v>6</v>
      </c>
      <c r="E2378" s="102">
        <v>43586</v>
      </c>
      <c r="F2378" s="115">
        <v>379900</v>
      </c>
      <c r="G2378" s="31" t="s">
        <v>838</v>
      </c>
      <c r="H2378" s="129">
        <v>1</v>
      </c>
      <c r="I2378" s="129">
        <v>0</v>
      </c>
      <c r="J2378" s="31">
        <v>1</v>
      </c>
      <c r="K2378" s="117">
        <f t="shared" si="93"/>
        <v>1</v>
      </c>
      <c r="L2378" s="107">
        <v>0</v>
      </c>
      <c r="M2378" s="107">
        <v>0</v>
      </c>
      <c r="N2378" s="56" t="str">
        <f t="shared" si="94"/>
        <v>Weichert, Realtors - Realty Experts</v>
      </c>
    </row>
    <row r="2379" spans="1:14" outlineLevel="1" x14ac:dyDescent="0.2">
      <c r="A2379" s="29" t="s">
        <v>1736</v>
      </c>
      <c r="C2379" s="3"/>
      <c r="E2379" s="102"/>
      <c r="F2379" s="115">
        <f>SUBTOTAL(9,F2378:F2378)</f>
        <v>379900</v>
      </c>
      <c r="G2379" s="31"/>
      <c r="H2379" s="129">
        <f>SUBTOTAL(9,H2378:H2378)</f>
        <v>1</v>
      </c>
      <c r="I2379" s="129">
        <f>SUBTOTAL(9,I2378:I2378)</f>
        <v>0</v>
      </c>
      <c r="J2379" s="31">
        <f>SUBTOTAL(9,J2378:J2378)</f>
        <v>1</v>
      </c>
      <c r="K2379" s="117">
        <f t="shared" si="93"/>
        <v>1</v>
      </c>
      <c r="L2379" s="107">
        <f>SUBTOTAL(9,L2378:L2378)</f>
        <v>0</v>
      </c>
      <c r="M2379" s="107">
        <f>SUBTOTAL(9,M2378:M2378)</f>
        <v>0</v>
      </c>
      <c r="N2379" s="56" t="str">
        <f t="shared" si="94"/>
        <v>Weichert, Realtors - Realty Experts</v>
      </c>
    </row>
    <row r="2380" spans="1:14" outlineLevel="2" x14ac:dyDescent="0.2">
      <c r="A2380" t="s">
        <v>786</v>
      </c>
      <c r="B2380" t="s">
        <v>1887</v>
      </c>
      <c r="C2380" s="3" t="s">
        <v>2492</v>
      </c>
      <c r="D2380" t="s">
        <v>700</v>
      </c>
      <c r="E2380" s="102">
        <v>43525</v>
      </c>
      <c r="F2380" s="115">
        <v>239000</v>
      </c>
      <c r="G2380" s="31" t="s">
        <v>838</v>
      </c>
      <c r="H2380" s="129">
        <v>1</v>
      </c>
      <c r="I2380" s="129">
        <v>0</v>
      </c>
      <c r="J2380" s="31">
        <v>1</v>
      </c>
      <c r="K2380" s="117">
        <f t="shared" si="93"/>
        <v>1</v>
      </c>
      <c r="L2380" s="107">
        <v>0</v>
      </c>
      <c r="M2380" s="107">
        <v>0</v>
      </c>
      <c r="N2380" s="56" t="str">
        <f t="shared" si="94"/>
        <v>HIS Group LLC</v>
      </c>
    </row>
    <row r="2381" spans="1:14" outlineLevel="2" x14ac:dyDescent="0.2">
      <c r="A2381" t="s">
        <v>786</v>
      </c>
      <c r="B2381" t="s">
        <v>1887</v>
      </c>
      <c r="C2381" s="3" t="s">
        <v>2688</v>
      </c>
      <c r="D2381" t="s">
        <v>123</v>
      </c>
      <c r="E2381" s="102">
        <v>43549</v>
      </c>
      <c r="F2381" s="115">
        <v>161400</v>
      </c>
      <c r="G2381" s="31" t="s">
        <v>838</v>
      </c>
      <c r="H2381" s="129">
        <v>1</v>
      </c>
      <c r="I2381" s="129">
        <v>0</v>
      </c>
      <c r="J2381" s="31">
        <v>1</v>
      </c>
      <c r="K2381" s="117">
        <f t="shared" si="93"/>
        <v>1</v>
      </c>
      <c r="L2381" s="107">
        <v>0</v>
      </c>
      <c r="M2381" s="107">
        <v>0</v>
      </c>
      <c r="N2381" s="56" t="str">
        <f t="shared" si="94"/>
        <v>HIS Group LLC</v>
      </c>
    </row>
    <row r="2382" spans="1:14" outlineLevel="2" x14ac:dyDescent="0.2">
      <c r="A2382" t="s">
        <v>786</v>
      </c>
      <c r="B2382" t="s">
        <v>1887</v>
      </c>
      <c r="C2382" s="3" t="s">
        <v>2263</v>
      </c>
      <c r="D2382" t="s">
        <v>216</v>
      </c>
      <c r="E2382" s="102">
        <v>43496</v>
      </c>
      <c r="F2382" s="115">
        <v>159900</v>
      </c>
      <c r="G2382" s="31" t="s">
        <v>838</v>
      </c>
      <c r="H2382" s="129">
        <v>1</v>
      </c>
      <c r="I2382" s="129">
        <v>0</v>
      </c>
      <c r="J2382" s="31">
        <v>1</v>
      </c>
      <c r="K2382" s="117">
        <f t="shared" si="93"/>
        <v>1</v>
      </c>
      <c r="L2382" s="107">
        <v>0</v>
      </c>
      <c r="M2382" s="107">
        <v>0</v>
      </c>
      <c r="N2382" s="56" t="str">
        <f t="shared" si="94"/>
        <v>HIS Group LLC</v>
      </c>
    </row>
    <row r="2383" spans="1:14" outlineLevel="1" x14ac:dyDescent="0.2">
      <c r="A2383" s="29" t="s">
        <v>786</v>
      </c>
      <c r="C2383" s="3"/>
      <c r="E2383" s="102"/>
      <c r="F2383" s="115">
        <f>SUBTOTAL(9,F2380:F2382)</f>
        <v>560300</v>
      </c>
      <c r="G2383" s="31"/>
      <c r="H2383" s="129">
        <f>SUBTOTAL(9,H2380:H2382)</f>
        <v>3</v>
      </c>
      <c r="I2383" s="129">
        <f>SUBTOTAL(9,I2380:I2382)</f>
        <v>0</v>
      </c>
      <c r="J2383" s="31">
        <f>SUBTOTAL(9,J2380:J2382)</f>
        <v>3</v>
      </c>
      <c r="K2383" s="117">
        <f t="shared" si="93"/>
        <v>1</v>
      </c>
      <c r="L2383" s="107">
        <f>SUBTOTAL(9,L2380:L2382)</f>
        <v>0</v>
      </c>
      <c r="M2383" s="107">
        <f>SUBTOTAL(9,M2380:M2382)</f>
        <v>0</v>
      </c>
      <c r="N2383" s="56" t="str">
        <f t="shared" si="94"/>
        <v>HIS Group LLC</v>
      </c>
    </row>
    <row r="2384" spans="1:14" outlineLevel="2" x14ac:dyDescent="0.2">
      <c r="A2384" t="s">
        <v>1217</v>
      </c>
      <c r="B2384" t="s">
        <v>1036</v>
      </c>
      <c r="C2384" t="s">
        <v>3311</v>
      </c>
      <c r="D2384" t="s">
        <v>6</v>
      </c>
      <c r="E2384" s="3">
        <v>43614</v>
      </c>
      <c r="F2384" s="115">
        <v>85000</v>
      </c>
      <c r="G2384" s="17" t="s">
        <v>838</v>
      </c>
      <c r="H2384" s="129">
        <v>1</v>
      </c>
      <c r="I2384" s="129">
        <v>0</v>
      </c>
      <c r="J2384" s="31">
        <v>0</v>
      </c>
      <c r="K2384" s="117">
        <f t="shared" si="93"/>
        <v>0</v>
      </c>
      <c r="L2384" s="107">
        <v>0</v>
      </c>
      <c r="M2384" s="107">
        <v>0</v>
      </c>
      <c r="N2384" s="56" t="str">
        <f t="shared" si="94"/>
        <v>Bentwood Realty</v>
      </c>
    </row>
    <row r="2385" spans="1:14" outlineLevel="1" x14ac:dyDescent="0.2">
      <c r="A2385" s="29" t="s">
        <v>1217</v>
      </c>
      <c r="F2385" s="115">
        <f>SUBTOTAL(9,F2384:F2384)</f>
        <v>85000</v>
      </c>
      <c r="G2385" s="17"/>
      <c r="H2385" s="129">
        <f>SUBTOTAL(9,H2384:H2384)</f>
        <v>1</v>
      </c>
      <c r="I2385" s="129">
        <f>SUBTOTAL(9,I2384:I2384)</f>
        <v>0</v>
      </c>
      <c r="J2385" s="31">
        <f>SUBTOTAL(9,J2384:J2384)</f>
        <v>0</v>
      </c>
      <c r="K2385" s="117">
        <f t="shared" si="93"/>
        <v>0</v>
      </c>
      <c r="L2385" s="107">
        <f>SUBTOTAL(9,L2384:L2384)</f>
        <v>0</v>
      </c>
      <c r="M2385" s="107">
        <f>SUBTOTAL(9,M2384:M2384)</f>
        <v>0</v>
      </c>
      <c r="N2385" s="56" t="str">
        <f t="shared" si="94"/>
        <v>Bentwood Realty</v>
      </c>
    </row>
    <row r="2386" spans="1:14" outlineLevel="2" x14ac:dyDescent="0.2">
      <c r="A2386" t="s">
        <v>545</v>
      </c>
      <c r="B2386" t="s">
        <v>1036</v>
      </c>
      <c r="C2386" t="s">
        <v>2769</v>
      </c>
      <c r="D2386" t="s">
        <v>287</v>
      </c>
      <c r="E2386" s="3">
        <v>43557</v>
      </c>
      <c r="F2386" s="115">
        <v>75000</v>
      </c>
      <c r="G2386" s="17" t="s">
        <v>838</v>
      </c>
      <c r="H2386" s="129">
        <v>1</v>
      </c>
      <c r="I2386" s="129">
        <v>0</v>
      </c>
      <c r="J2386" s="31">
        <v>0</v>
      </c>
      <c r="K2386" s="117">
        <f t="shared" si="93"/>
        <v>0</v>
      </c>
      <c r="L2386" s="107">
        <v>0</v>
      </c>
      <c r="M2386" s="107">
        <v>0</v>
      </c>
      <c r="N2386" s="56" t="str">
        <f t="shared" si="94"/>
        <v>Bentwood Realty</v>
      </c>
    </row>
    <row r="2387" spans="1:14" outlineLevel="2" x14ac:dyDescent="0.2">
      <c r="A2387" t="s">
        <v>545</v>
      </c>
      <c r="B2387" t="s">
        <v>1036</v>
      </c>
      <c r="C2387" t="s">
        <v>2314</v>
      </c>
      <c r="D2387" t="s">
        <v>425</v>
      </c>
      <c r="E2387" s="3">
        <v>43503</v>
      </c>
      <c r="F2387" s="115">
        <v>131000</v>
      </c>
      <c r="G2387" s="34" t="s">
        <v>838</v>
      </c>
      <c r="H2387" s="31">
        <v>1</v>
      </c>
      <c r="I2387" s="31">
        <v>0</v>
      </c>
      <c r="J2387" s="31">
        <v>0</v>
      </c>
      <c r="K2387" s="117">
        <f t="shared" si="93"/>
        <v>0</v>
      </c>
      <c r="L2387" s="107">
        <v>0</v>
      </c>
      <c r="M2387" s="107">
        <v>0</v>
      </c>
      <c r="N2387" s="56" t="str">
        <f t="shared" si="94"/>
        <v>Bentwood Realty</v>
      </c>
    </row>
    <row r="2388" spans="1:14" outlineLevel="2" x14ac:dyDescent="0.2">
      <c r="A2388" t="s">
        <v>545</v>
      </c>
      <c r="B2388" t="s">
        <v>1036</v>
      </c>
      <c r="C2388" t="s">
        <v>2542</v>
      </c>
      <c r="D2388" t="s">
        <v>6</v>
      </c>
      <c r="E2388" s="3">
        <v>43531</v>
      </c>
      <c r="F2388" s="115">
        <v>180000</v>
      </c>
      <c r="G2388" s="34">
        <v>20190258</v>
      </c>
      <c r="H2388" s="31">
        <v>1</v>
      </c>
      <c r="I2388" s="31">
        <v>1</v>
      </c>
      <c r="J2388" s="31">
        <v>0</v>
      </c>
      <c r="K2388" s="117">
        <f t="shared" si="93"/>
        <v>0</v>
      </c>
      <c r="L2388" s="107">
        <v>0</v>
      </c>
      <c r="M2388" s="107">
        <v>0</v>
      </c>
      <c r="N2388" s="56" t="str">
        <f t="shared" si="94"/>
        <v>Bentwood Realty</v>
      </c>
    </row>
    <row r="2389" spans="1:14" outlineLevel="2" x14ac:dyDescent="0.2">
      <c r="A2389" t="s">
        <v>545</v>
      </c>
      <c r="B2389" t="s">
        <v>1036</v>
      </c>
      <c r="C2389" t="s">
        <v>3157</v>
      </c>
      <c r="D2389" t="s">
        <v>286</v>
      </c>
      <c r="E2389" s="3">
        <v>43598</v>
      </c>
      <c r="F2389" s="115">
        <v>272000</v>
      </c>
      <c r="G2389" s="34" t="s">
        <v>838</v>
      </c>
      <c r="H2389" s="31">
        <v>1</v>
      </c>
      <c r="I2389" s="31">
        <v>0</v>
      </c>
      <c r="J2389" s="31">
        <v>0</v>
      </c>
      <c r="K2389" s="117">
        <f t="shared" si="93"/>
        <v>0</v>
      </c>
      <c r="L2389" s="107">
        <v>0</v>
      </c>
      <c r="M2389" s="107">
        <v>0</v>
      </c>
      <c r="N2389" s="56" t="str">
        <f t="shared" si="94"/>
        <v>Bentwood Realty</v>
      </c>
    </row>
    <row r="2390" spans="1:14" outlineLevel="2" x14ac:dyDescent="0.2">
      <c r="A2390" t="s">
        <v>545</v>
      </c>
      <c r="B2390" t="s">
        <v>1036</v>
      </c>
      <c r="C2390" t="s">
        <v>2378</v>
      </c>
      <c r="D2390" t="s">
        <v>65</v>
      </c>
      <c r="E2390" s="3">
        <v>43511</v>
      </c>
      <c r="F2390" s="115">
        <v>510000</v>
      </c>
      <c r="G2390" s="34">
        <v>20190058</v>
      </c>
      <c r="H2390" s="31">
        <v>1</v>
      </c>
      <c r="I2390" s="31">
        <v>1</v>
      </c>
      <c r="J2390" s="31">
        <v>0</v>
      </c>
      <c r="K2390" s="117">
        <f t="shared" si="93"/>
        <v>0</v>
      </c>
      <c r="L2390" s="107">
        <v>0</v>
      </c>
      <c r="M2390" s="107">
        <v>0</v>
      </c>
      <c r="N2390" s="56" t="str">
        <f t="shared" si="94"/>
        <v>Bentwood Realty</v>
      </c>
    </row>
    <row r="2391" spans="1:14" outlineLevel="1" x14ac:dyDescent="0.2">
      <c r="A2391" s="29" t="s">
        <v>545</v>
      </c>
      <c r="F2391" s="115">
        <f>SUBTOTAL(9,F2386:F2390)</f>
        <v>1168000</v>
      </c>
      <c r="H2391" s="31">
        <f>SUBTOTAL(9,H2386:H2390)</f>
        <v>5</v>
      </c>
      <c r="I2391" s="31">
        <f>SUBTOTAL(9,I2386:I2390)</f>
        <v>2</v>
      </c>
      <c r="J2391" s="31">
        <f>SUBTOTAL(9,J2386:J2390)</f>
        <v>0</v>
      </c>
      <c r="K2391" s="117">
        <f t="shared" si="93"/>
        <v>0</v>
      </c>
      <c r="L2391" s="107">
        <f>SUBTOTAL(9,L2386:L2390)</f>
        <v>0</v>
      </c>
      <c r="M2391" s="107">
        <f>SUBTOTAL(9,M2386:M2390)</f>
        <v>0</v>
      </c>
      <c r="N2391" s="56" t="str">
        <f t="shared" si="94"/>
        <v>Bentwood Realty</v>
      </c>
    </row>
    <row r="2392" spans="1:14" outlineLevel="2" x14ac:dyDescent="0.2">
      <c r="A2392" t="s">
        <v>1398</v>
      </c>
      <c r="B2392" t="s">
        <v>1842</v>
      </c>
      <c r="C2392" s="3" t="s">
        <v>2169</v>
      </c>
      <c r="D2392" t="s">
        <v>1249</v>
      </c>
      <c r="E2392" s="102">
        <v>43482</v>
      </c>
      <c r="F2392" s="115">
        <v>199900</v>
      </c>
      <c r="G2392" s="31" t="s">
        <v>838</v>
      </c>
      <c r="H2392" s="129">
        <v>1</v>
      </c>
      <c r="I2392" s="129">
        <v>0</v>
      </c>
      <c r="J2392" s="31">
        <v>1</v>
      </c>
      <c r="K2392" s="117">
        <f t="shared" si="93"/>
        <v>1</v>
      </c>
      <c r="L2392" s="107">
        <v>0</v>
      </c>
      <c r="M2392" s="107">
        <v>0</v>
      </c>
      <c r="N2392" s="56" t="str">
        <f t="shared" si="94"/>
        <v>Coldwell Banker Apex, REALTORS</v>
      </c>
    </row>
    <row r="2393" spans="1:14" outlineLevel="2" x14ac:dyDescent="0.2">
      <c r="A2393" t="s">
        <v>1398</v>
      </c>
      <c r="B2393" t="s">
        <v>1842</v>
      </c>
      <c r="C2393" s="3" t="s">
        <v>2344</v>
      </c>
      <c r="D2393" t="s">
        <v>1126</v>
      </c>
      <c r="E2393" s="102">
        <v>43508</v>
      </c>
      <c r="F2393" s="115">
        <v>499900</v>
      </c>
      <c r="G2393" s="31">
        <v>20190150</v>
      </c>
      <c r="H2393" s="129">
        <v>1</v>
      </c>
      <c r="I2393" s="129">
        <v>1</v>
      </c>
      <c r="J2393" s="31">
        <v>1</v>
      </c>
      <c r="K2393" s="117">
        <f t="shared" si="93"/>
        <v>1</v>
      </c>
      <c r="L2393" s="107">
        <v>0</v>
      </c>
      <c r="M2393" s="107">
        <v>0</v>
      </c>
      <c r="N2393" s="56" t="str">
        <f t="shared" si="94"/>
        <v>Coldwell Banker Apex, REALTORS</v>
      </c>
    </row>
    <row r="2394" spans="1:14" outlineLevel="2" x14ac:dyDescent="0.2">
      <c r="A2394" t="s">
        <v>1398</v>
      </c>
      <c r="B2394" t="s">
        <v>1842</v>
      </c>
      <c r="C2394" t="s">
        <v>2154</v>
      </c>
      <c r="D2394" t="s">
        <v>6</v>
      </c>
      <c r="E2394" s="3">
        <v>43480</v>
      </c>
      <c r="F2394" s="115">
        <v>420000</v>
      </c>
      <c r="G2394" s="34" t="s">
        <v>838</v>
      </c>
      <c r="H2394" s="31">
        <v>1</v>
      </c>
      <c r="I2394" s="31">
        <v>0</v>
      </c>
      <c r="J2394" s="31">
        <v>0</v>
      </c>
      <c r="K2394" s="117">
        <f t="shared" si="93"/>
        <v>0</v>
      </c>
      <c r="L2394" s="107">
        <v>0</v>
      </c>
      <c r="M2394" s="107">
        <v>0</v>
      </c>
      <c r="N2394" s="56" t="str">
        <f t="shared" si="94"/>
        <v>Coldwell Banker Apex, REALTORS</v>
      </c>
    </row>
    <row r="2395" spans="1:14" outlineLevel="1" x14ac:dyDescent="0.2">
      <c r="A2395" s="29" t="s">
        <v>1398</v>
      </c>
      <c r="F2395" s="115">
        <f>SUBTOTAL(9,F2392:F2394)</f>
        <v>1119800</v>
      </c>
      <c r="H2395" s="31">
        <f>SUBTOTAL(9,H2392:H2394)</f>
        <v>3</v>
      </c>
      <c r="I2395" s="31">
        <f>SUBTOTAL(9,I2392:I2394)</f>
        <v>1</v>
      </c>
      <c r="J2395" s="31">
        <f>SUBTOTAL(9,J2392:J2394)</f>
        <v>2</v>
      </c>
      <c r="K2395" s="117">
        <f t="shared" si="93"/>
        <v>0.66666666666666663</v>
      </c>
      <c r="L2395" s="107">
        <f>SUBTOTAL(9,L2392:L2394)</f>
        <v>0</v>
      </c>
      <c r="M2395" s="107">
        <f>SUBTOTAL(9,M2392:M2394)</f>
        <v>0</v>
      </c>
      <c r="N2395" s="56" t="str">
        <f t="shared" si="94"/>
        <v>Coldwell Banker Apex, REALTORS</v>
      </c>
    </row>
    <row r="2396" spans="1:14" outlineLevel="2" x14ac:dyDescent="0.2">
      <c r="A2396" t="s">
        <v>1399</v>
      </c>
      <c r="B2396" t="s">
        <v>281</v>
      </c>
      <c r="C2396" t="s">
        <v>2091</v>
      </c>
      <c r="D2396" t="s">
        <v>6</v>
      </c>
      <c r="E2396" s="3">
        <v>43467</v>
      </c>
      <c r="F2396" s="115">
        <v>86500</v>
      </c>
      <c r="G2396" s="17" t="s">
        <v>838</v>
      </c>
      <c r="H2396" s="129">
        <v>1</v>
      </c>
      <c r="I2396" s="129">
        <v>0</v>
      </c>
      <c r="J2396" s="31">
        <v>0</v>
      </c>
      <c r="K2396" s="117">
        <f t="shared" si="93"/>
        <v>0</v>
      </c>
      <c r="L2396" s="107">
        <v>0</v>
      </c>
      <c r="M2396" s="107">
        <v>0</v>
      </c>
      <c r="N2396" s="56" t="str">
        <f t="shared" si="94"/>
        <v>Paton Real Estate</v>
      </c>
    </row>
    <row r="2397" spans="1:14" outlineLevel="1" x14ac:dyDescent="0.2">
      <c r="A2397" s="29" t="s">
        <v>1399</v>
      </c>
      <c r="F2397" s="115">
        <f>SUBTOTAL(9,F2396:F2396)</f>
        <v>86500</v>
      </c>
      <c r="G2397" s="17"/>
      <c r="H2397" s="129">
        <f>SUBTOTAL(9,H2396:H2396)</f>
        <v>1</v>
      </c>
      <c r="I2397" s="129">
        <f>SUBTOTAL(9,I2396:I2396)</f>
        <v>0</v>
      </c>
      <c r="J2397" s="31">
        <f>SUBTOTAL(9,J2396:J2396)</f>
        <v>0</v>
      </c>
      <c r="K2397" s="117">
        <f t="shared" si="93"/>
        <v>0</v>
      </c>
      <c r="L2397" s="107">
        <f>SUBTOTAL(9,L2396:L2396)</f>
        <v>0</v>
      </c>
      <c r="M2397" s="107">
        <f>SUBTOTAL(9,M2396:M2396)</f>
        <v>0</v>
      </c>
      <c r="N2397" s="56" t="str">
        <f t="shared" si="94"/>
        <v>Paton Real Estate</v>
      </c>
    </row>
    <row r="2398" spans="1:14" outlineLevel="2" x14ac:dyDescent="0.2">
      <c r="A2398" t="s">
        <v>2339</v>
      </c>
      <c r="B2398" t="s">
        <v>2340</v>
      </c>
      <c r="C2398" s="3" t="s">
        <v>2341</v>
      </c>
      <c r="D2398" t="s">
        <v>6</v>
      </c>
      <c r="E2398" s="102">
        <v>43507</v>
      </c>
      <c r="F2398" s="115">
        <v>70000</v>
      </c>
      <c r="G2398" s="31" t="s">
        <v>838</v>
      </c>
      <c r="H2398" s="129">
        <v>1</v>
      </c>
      <c r="I2398" s="129">
        <v>0</v>
      </c>
      <c r="J2398" s="31">
        <v>1</v>
      </c>
      <c r="K2398" s="117">
        <f t="shared" si="93"/>
        <v>1</v>
      </c>
      <c r="L2398" s="107">
        <v>1</v>
      </c>
      <c r="M2398" s="107">
        <v>0</v>
      </c>
      <c r="N2398" s="56" t="str">
        <f t="shared" si="94"/>
        <v>Exit Superior Realty</v>
      </c>
    </row>
    <row r="2399" spans="1:14" outlineLevel="1" x14ac:dyDescent="0.2">
      <c r="A2399" s="29" t="s">
        <v>2339</v>
      </c>
      <c r="C2399" s="3"/>
      <c r="E2399" s="102"/>
      <c r="F2399" s="115">
        <f>SUBTOTAL(9,F2398:F2398)</f>
        <v>70000</v>
      </c>
      <c r="G2399" s="31"/>
      <c r="H2399" s="129">
        <f>SUBTOTAL(9,H2398:H2398)</f>
        <v>1</v>
      </c>
      <c r="I2399" s="129">
        <f>SUBTOTAL(9,I2398:I2398)</f>
        <v>0</v>
      </c>
      <c r="J2399" s="31">
        <f>SUBTOTAL(9,J2398:J2398)</f>
        <v>1</v>
      </c>
      <c r="K2399" s="117">
        <f t="shared" si="93"/>
        <v>1</v>
      </c>
      <c r="L2399" s="107">
        <f>SUBTOTAL(9,L2398:L2398)</f>
        <v>1</v>
      </c>
      <c r="M2399" s="107">
        <f>SUBTOTAL(9,M2398:M2398)</f>
        <v>0</v>
      </c>
      <c r="N2399" s="56" t="str">
        <f t="shared" si="94"/>
        <v>Exit Superior Realty</v>
      </c>
    </row>
    <row r="2400" spans="1:14" outlineLevel="2" x14ac:dyDescent="0.2">
      <c r="A2400" t="s">
        <v>2009</v>
      </c>
      <c r="B2400" t="s">
        <v>1258</v>
      </c>
      <c r="C2400" s="3" t="s">
        <v>3135</v>
      </c>
      <c r="D2400" t="s">
        <v>121</v>
      </c>
      <c r="E2400" s="102">
        <v>43595</v>
      </c>
      <c r="F2400" s="115">
        <v>150000</v>
      </c>
      <c r="G2400" s="31" t="s">
        <v>838</v>
      </c>
      <c r="H2400" s="129">
        <v>1</v>
      </c>
      <c r="I2400" s="129">
        <v>0</v>
      </c>
      <c r="J2400" s="31">
        <v>1</v>
      </c>
      <c r="K2400" s="117">
        <f t="shared" si="93"/>
        <v>1</v>
      </c>
      <c r="L2400" s="107">
        <v>1</v>
      </c>
      <c r="M2400" s="107">
        <v>0</v>
      </c>
      <c r="N2400" s="56" t="str">
        <f t="shared" si="94"/>
        <v>Re/Max Centex, REALTORS</v>
      </c>
    </row>
    <row r="2401" spans="1:14" outlineLevel="1" x14ac:dyDescent="0.2">
      <c r="A2401" s="29" t="s">
        <v>2009</v>
      </c>
      <c r="C2401" s="3"/>
      <c r="E2401" s="102"/>
      <c r="F2401" s="115">
        <f>SUBTOTAL(9,F2400:F2400)</f>
        <v>150000</v>
      </c>
      <c r="G2401" s="31"/>
      <c r="H2401" s="129">
        <f>SUBTOTAL(9,H2400:H2400)</f>
        <v>1</v>
      </c>
      <c r="I2401" s="129">
        <f>SUBTOTAL(9,I2400:I2400)</f>
        <v>0</v>
      </c>
      <c r="J2401" s="31">
        <f>SUBTOTAL(9,J2400:J2400)</f>
        <v>1</v>
      </c>
      <c r="K2401" s="117">
        <f t="shared" si="93"/>
        <v>1</v>
      </c>
      <c r="L2401" s="107">
        <f>SUBTOTAL(9,L2400:L2400)</f>
        <v>1</v>
      </c>
      <c r="M2401" s="107">
        <f>SUBTOTAL(9,M2400:M2400)</f>
        <v>0</v>
      </c>
      <c r="N2401" s="56" t="str">
        <f t="shared" si="94"/>
        <v>Re/Max Centex, REALTORS</v>
      </c>
    </row>
    <row r="2402" spans="1:14" outlineLevel="2" x14ac:dyDescent="0.2">
      <c r="A2402" t="s">
        <v>1557</v>
      </c>
      <c r="B2402" t="s">
        <v>5</v>
      </c>
      <c r="C2402" s="3" t="s">
        <v>3245</v>
      </c>
      <c r="D2402" t="s">
        <v>425</v>
      </c>
      <c r="E2402" s="102">
        <v>43607</v>
      </c>
      <c r="F2402" s="115">
        <v>240000</v>
      </c>
      <c r="G2402" s="31">
        <v>20190815</v>
      </c>
      <c r="H2402" s="129">
        <v>1</v>
      </c>
      <c r="I2402" s="129">
        <v>1</v>
      </c>
      <c r="J2402" s="31">
        <v>1</v>
      </c>
      <c r="K2402" s="117">
        <f t="shared" si="93"/>
        <v>1</v>
      </c>
      <c r="L2402" s="107">
        <v>0</v>
      </c>
      <c r="M2402" s="107">
        <v>0</v>
      </c>
      <c r="N2402" s="56" t="str">
        <f t="shared" si="94"/>
        <v>Magnolia Realty</v>
      </c>
    </row>
    <row r="2403" spans="1:14" outlineLevel="2" x14ac:dyDescent="0.2">
      <c r="A2403" t="s">
        <v>1557</v>
      </c>
      <c r="B2403" t="s">
        <v>5</v>
      </c>
      <c r="C2403" s="3" t="s">
        <v>3305</v>
      </c>
      <c r="D2403" t="s">
        <v>6</v>
      </c>
      <c r="E2403" s="102">
        <v>43614</v>
      </c>
      <c r="F2403" s="115">
        <v>342500</v>
      </c>
      <c r="G2403" s="31">
        <v>20190903</v>
      </c>
      <c r="H2403" s="129">
        <v>1</v>
      </c>
      <c r="I2403" s="129">
        <v>1</v>
      </c>
      <c r="J2403" s="31">
        <v>1</v>
      </c>
      <c r="K2403" s="117">
        <f t="shared" si="93"/>
        <v>1</v>
      </c>
      <c r="L2403" s="107">
        <v>0</v>
      </c>
      <c r="M2403" s="107">
        <v>0</v>
      </c>
      <c r="N2403" s="56" t="str">
        <f t="shared" si="94"/>
        <v>Magnolia Realty</v>
      </c>
    </row>
    <row r="2404" spans="1:14" outlineLevel="2" x14ac:dyDescent="0.2">
      <c r="A2404" t="s">
        <v>1557</v>
      </c>
      <c r="B2404" t="s">
        <v>5</v>
      </c>
      <c r="C2404" s="3" t="s">
        <v>2938</v>
      </c>
      <c r="D2404" t="s">
        <v>6</v>
      </c>
      <c r="E2404" s="102">
        <v>43577</v>
      </c>
      <c r="F2404" s="115">
        <v>400000</v>
      </c>
      <c r="G2404" s="31" t="s">
        <v>838</v>
      </c>
      <c r="H2404" s="129">
        <v>1</v>
      </c>
      <c r="I2404" s="129">
        <v>0</v>
      </c>
      <c r="J2404" s="31">
        <v>1</v>
      </c>
      <c r="K2404" s="117">
        <f t="shared" si="93"/>
        <v>1</v>
      </c>
      <c r="L2404" s="107">
        <v>0</v>
      </c>
      <c r="M2404" s="107">
        <v>0</v>
      </c>
      <c r="N2404" s="56" t="str">
        <f t="shared" si="94"/>
        <v>Magnolia Realty</v>
      </c>
    </row>
    <row r="2405" spans="1:14" outlineLevel="2" x14ac:dyDescent="0.2">
      <c r="A2405" t="s">
        <v>1557</v>
      </c>
      <c r="B2405" t="s">
        <v>5</v>
      </c>
      <c r="C2405" s="3" t="s">
        <v>2310</v>
      </c>
      <c r="D2405" t="s">
        <v>6</v>
      </c>
      <c r="E2405" s="102">
        <v>43502</v>
      </c>
      <c r="F2405" s="115">
        <v>130000</v>
      </c>
      <c r="G2405" s="31">
        <v>20190138</v>
      </c>
      <c r="H2405" s="129">
        <v>1</v>
      </c>
      <c r="I2405" s="129">
        <v>1</v>
      </c>
      <c r="J2405" s="31">
        <v>1</v>
      </c>
      <c r="K2405" s="117">
        <f t="shared" si="93"/>
        <v>1</v>
      </c>
      <c r="L2405" s="107">
        <v>0</v>
      </c>
      <c r="M2405" s="107">
        <v>0</v>
      </c>
      <c r="N2405" s="56" t="str">
        <f t="shared" si="94"/>
        <v>Magnolia Realty</v>
      </c>
    </row>
    <row r="2406" spans="1:14" outlineLevel="2" x14ac:dyDescent="0.2">
      <c r="A2406" t="s">
        <v>1557</v>
      </c>
      <c r="B2406" t="s">
        <v>5</v>
      </c>
      <c r="C2406" t="s">
        <v>2497</v>
      </c>
      <c r="D2406" t="s">
        <v>794</v>
      </c>
      <c r="E2406" s="3">
        <v>43525</v>
      </c>
      <c r="F2406" s="115">
        <v>315000</v>
      </c>
      <c r="G2406" s="34" t="s">
        <v>838</v>
      </c>
      <c r="H2406" s="31">
        <v>1</v>
      </c>
      <c r="I2406" s="31">
        <v>0</v>
      </c>
      <c r="J2406" s="31">
        <v>0</v>
      </c>
      <c r="K2406" s="117">
        <f t="shared" si="93"/>
        <v>0</v>
      </c>
      <c r="L2406" s="107">
        <v>0</v>
      </c>
      <c r="M2406" s="107">
        <v>0</v>
      </c>
      <c r="N2406" s="56" t="str">
        <f t="shared" si="94"/>
        <v>Magnolia Realty</v>
      </c>
    </row>
    <row r="2407" spans="1:14" outlineLevel="2" x14ac:dyDescent="0.2">
      <c r="A2407" t="s">
        <v>1557</v>
      </c>
      <c r="B2407" t="s">
        <v>5</v>
      </c>
      <c r="C2407" t="s">
        <v>2333</v>
      </c>
      <c r="D2407" t="s">
        <v>425</v>
      </c>
      <c r="E2407" s="3">
        <v>43504</v>
      </c>
      <c r="F2407" s="115">
        <v>561900</v>
      </c>
      <c r="G2407" s="34" t="s">
        <v>838</v>
      </c>
      <c r="H2407" s="31">
        <v>1</v>
      </c>
      <c r="I2407" s="31">
        <v>0</v>
      </c>
      <c r="J2407" s="31">
        <v>0</v>
      </c>
      <c r="K2407" s="117">
        <f t="shared" si="93"/>
        <v>0</v>
      </c>
      <c r="L2407" s="107">
        <v>0</v>
      </c>
      <c r="M2407" s="107">
        <v>0</v>
      </c>
      <c r="N2407" s="56" t="str">
        <f t="shared" si="94"/>
        <v>Magnolia Realty</v>
      </c>
    </row>
    <row r="2408" spans="1:14" outlineLevel="1" x14ac:dyDescent="0.2">
      <c r="A2408" s="29" t="s">
        <v>1557</v>
      </c>
      <c r="F2408" s="115">
        <f>SUBTOTAL(9,F2402:F2407)</f>
        <v>1989400</v>
      </c>
      <c r="H2408" s="31">
        <f>SUBTOTAL(9,H2402:H2407)</f>
        <v>6</v>
      </c>
      <c r="I2408" s="31">
        <f>SUBTOTAL(9,I2402:I2407)</f>
        <v>3</v>
      </c>
      <c r="J2408" s="31">
        <f>SUBTOTAL(9,J2402:J2407)</f>
        <v>4</v>
      </c>
      <c r="K2408" s="117">
        <f t="shared" si="93"/>
        <v>0.66666666666666663</v>
      </c>
      <c r="L2408" s="107">
        <f>SUBTOTAL(9,L2402:L2407)</f>
        <v>0</v>
      </c>
      <c r="M2408" s="107">
        <f>SUBTOTAL(9,M2402:M2407)</f>
        <v>0</v>
      </c>
      <c r="N2408" s="56" t="str">
        <f t="shared" si="94"/>
        <v>Magnolia Realty</v>
      </c>
    </row>
    <row r="2409" spans="1:14" outlineLevel="2" x14ac:dyDescent="0.2">
      <c r="A2409" t="s">
        <v>2431</v>
      </c>
      <c r="B2409" t="s">
        <v>1099</v>
      </c>
      <c r="C2409" t="s">
        <v>2432</v>
      </c>
      <c r="D2409" t="s">
        <v>216</v>
      </c>
      <c r="E2409" s="3">
        <v>43521</v>
      </c>
      <c r="F2409" s="115">
        <v>156000</v>
      </c>
      <c r="G2409" s="34" t="s">
        <v>838</v>
      </c>
      <c r="H2409" s="31">
        <v>1</v>
      </c>
      <c r="I2409" s="31">
        <v>0</v>
      </c>
      <c r="J2409" s="31">
        <v>0</v>
      </c>
      <c r="K2409" s="117">
        <f t="shared" si="93"/>
        <v>0</v>
      </c>
      <c r="L2409" s="107">
        <v>0</v>
      </c>
      <c r="M2409" s="107">
        <v>0</v>
      </c>
      <c r="N2409" s="56" t="str">
        <f t="shared" si="94"/>
        <v>Keller Williams Realty - Waco</v>
      </c>
    </row>
    <row r="2410" spans="1:14" outlineLevel="1" x14ac:dyDescent="0.2">
      <c r="A2410" s="29" t="s">
        <v>2431</v>
      </c>
      <c r="F2410" s="115">
        <f>SUBTOTAL(9,F2409:F2409)</f>
        <v>156000</v>
      </c>
      <c r="H2410" s="31">
        <f>SUBTOTAL(9,H2409:H2409)</f>
        <v>1</v>
      </c>
      <c r="I2410" s="31">
        <f>SUBTOTAL(9,I2409:I2409)</f>
        <v>0</v>
      </c>
      <c r="J2410" s="31">
        <f>SUBTOTAL(9,J2409:J2409)</f>
        <v>0</v>
      </c>
      <c r="K2410" s="117">
        <f t="shared" si="93"/>
        <v>0</v>
      </c>
      <c r="L2410" s="107">
        <f>SUBTOTAL(9,L2409:L2409)</f>
        <v>0</v>
      </c>
      <c r="M2410" s="107">
        <f>SUBTOTAL(9,M2409:M2409)</f>
        <v>0</v>
      </c>
      <c r="N2410" s="56" t="str">
        <f t="shared" si="94"/>
        <v>Keller Williams Realty - Waco</v>
      </c>
    </row>
    <row r="2411" spans="1:14" outlineLevel="2" x14ac:dyDescent="0.2">
      <c r="A2411" t="s">
        <v>1400</v>
      </c>
      <c r="B2411" t="s">
        <v>1842</v>
      </c>
      <c r="C2411" s="3" t="s">
        <v>2576</v>
      </c>
      <c r="D2411" t="s">
        <v>6</v>
      </c>
      <c r="E2411" s="102">
        <v>43535</v>
      </c>
      <c r="F2411" s="115">
        <v>117250</v>
      </c>
      <c r="G2411" s="31">
        <v>20190139</v>
      </c>
      <c r="H2411" s="129">
        <v>1</v>
      </c>
      <c r="I2411" s="129">
        <v>1</v>
      </c>
      <c r="J2411" s="31">
        <v>1</v>
      </c>
      <c r="K2411" s="117">
        <f t="shared" si="93"/>
        <v>1</v>
      </c>
      <c r="L2411" s="107">
        <v>0</v>
      </c>
      <c r="M2411" s="107">
        <v>0</v>
      </c>
      <c r="N2411" s="56" t="str">
        <f t="shared" si="94"/>
        <v>Coldwell Banker Apex, REALTORS</v>
      </c>
    </row>
    <row r="2412" spans="1:14" outlineLevel="2" x14ac:dyDescent="0.2">
      <c r="A2412" t="s">
        <v>1400</v>
      </c>
      <c r="B2412" t="s">
        <v>1842</v>
      </c>
      <c r="C2412" t="s">
        <v>2658</v>
      </c>
      <c r="D2412" t="s">
        <v>6</v>
      </c>
      <c r="E2412" s="3">
        <v>43545</v>
      </c>
      <c r="F2412" s="115">
        <v>125000</v>
      </c>
      <c r="G2412" s="34" t="s">
        <v>838</v>
      </c>
      <c r="H2412" s="31">
        <v>1</v>
      </c>
      <c r="I2412" s="31">
        <v>0</v>
      </c>
      <c r="J2412" s="31">
        <v>0</v>
      </c>
      <c r="K2412" s="117">
        <f t="shared" si="93"/>
        <v>0</v>
      </c>
      <c r="L2412" s="107">
        <v>0</v>
      </c>
      <c r="M2412" s="107">
        <v>0</v>
      </c>
      <c r="N2412" s="56" t="str">
        <f t="shared" si="94"/>
        <v>Coldwell Banker Apex, REALTORS</v>
      </c>
    </row>
    <row r="2413" spans="1:14" outlineLevel="1" x14ac:dyDescent="0.2">
      <c r="A2413" s="29" t="s">
        <v>1400</v>
      </c>
      <c r="F2413" s="115">
        <f>SUBTOTAL(9,F2411:F2412)</f>
        <v>242250</v>
      </c>
      <c r="H2413" s="31">
        <f>SUBTOTAL(9,H2411:H2412)</f>
        <v>2</v>
      </c>
      <c r="I2413" s="31">
        <f>SUBTOTAL(9,I2411:I2412)</f>
        <v>1</v>
      </c>
      <c r="J2413" s="31">
        <f>SUBTOTAL(9,J2411:J2412)</f>
        <v>1</v>
      </c>
      <c r="K2413" s="117">
        <f t="shared" si="93"/>
        <v>0.5</v>
      </c>
      <c r="L2413" s="107">
        <f>SUBTOTAL(9,L2411:L2412)</f>
        <v>0</v>
      </c>
      <c r="M2413" s="107">
        <f>SUBTOTAL(9,M2411:M2412)</f>
        <v>0</v>
      </c>
      <c r="N2413" s="56" t="str">
        <f t="shared" si="94"/>
        <v>Coldwell Banker Apex, REALTORS</v>
      </c>
    </row>
    <row r="2414" spans="1:14" outlineLevel="2" x14ac:dyDescent="0.2">
      <c r="A2414" t="s">
        <v>1705</v>
      </c>
      <c r="B2414" t="s">
        <v>125</v>
      </c>
      <c r="C2414" s="3" t="s">
        <v>2942</v>
      </c>
      <c r="D2414" t="s">
        <v>11</v>
      </c>
      <c r="E2414" s="102">
        <v>43577</v>
      </c>
      <c r="F2414" s="115">
        <v>40000</v>
      </c>
      <c r="G2414" s="31" t="s">
        <v>838</v>
      </c>
      <c r="H2414" s="129">
        <v>1</v>
      </c>
      <c r="I2414" s="129">
        <v>0</v>
      </c>
      <c r="J2414" s="31">
        <v>1</v>
      </c>
      <c r="K2414" s="117">
        <f t="shared" si="93"/>
        <v>1</v>
      </c>
      <c r="L2414" s="107">
        <v>1</v>
      </c>
      <c r="M2414" s="107">
        <v>0</v>
      </c>
      <c r="N2414" s="56" t="str">
        <f t="shared" si="94"/>
        <v>Marak Realty</v>
      </c>
    </row>
    <row r="2415" spans="1:14" outlineLevel="2" x14ac:dyDescent="0.2">
      <c r="A2415" t="s">
        <v>1705</v>
      </c>
      <c r="B2415" t="s">
        <v>125</v>
      </c>
      <c r="C2415" s="3" t="s">
        <v>2164</v>
      </c>
      <c r="D2415" s="2" t="s">
        <v>6</v>
      </c>
      <c r="E2415" s="126">
        <v>43480</v>
      </c>
      <c r="F2415" s="127">
        <v>27000</v>
      </c>
      <c r="G2415" s="129" t="s">
        <v>838</v>
      </c>
      <c r="H2415" s="129">
        <v>1</v>
      </c>
      <c r="I2415" s="129">
        <v>0</v>
      </c>
      <c r="J2415" s="31">
        <v>0</v>
      </c>
      <c r="K2415" s="117">
        <f t="shared" si="93"/>
        <v>0</v>
      </c>
      <c r="L2415" s="107">
        <v>0</v>
      </c>
      <c r="M2415" s="107">
        <v>0</v>
      </c>
      <c r="N2415" s="56" t="str">
        <f t="shared" si="94"/>
        <v>Marak Realty</v>
      </c>
    </row>
    <row r="2416" spans="1:14" outlineLevel="2" x14ac:dyDescent="0.2">
      <c r="A2416" t="s">
        <v>1705</v>
      </c>
      <c r="B2416" t="s">
        <v>125</v>
      </c>
      <c r="C2416" t="s">
        <v>2964</v>
      </c>
      <c r="D2416" t="s">
        <v>6</v>
      </c>
      <c r="E2416" s="3">
        <v>43580</v>
      </c>
      <c r="F2416" s="115">
        <v>105000</v>
      </c>
      <c r="G2416" s="17" t="s">
        <v>838</v>
      </c>
      <c r="H2416" s="129">
        <v>1</v>
      </c>
      <c r="I2416" s="129">
        <v>0</v>
      </c>
      <c r="J2416" s="31">
        <v>0</v>
      </c>
      <c r="K2416" s="117">
        <f t="shared" si="93"/>
        <v>0</v>
      </c>
      <c r="L2416" s="107">
        <v>0</v>
      </c>
      <c r="M2416" s="107">
        <v>0</v>
      </c>
      <c r="N2416" s="56" t="str">
        <f t="shared" si="94"/>
        <v>Marak Realty</v>
      </c>
    </row>
    <row r="2417" spans="1:14" outlineLevel="2" x14ac:dyDescent="0.2">
      <c r="A2417" t="s">
        <v>1705</v>
      </c>
      <c r="B2417" t="s">
        <v>125</v>
      </c>
      <c r="C2417" t="s">
        <v>2724</v>
      </c>
      <c r="D2417" t="s">
        <v>11</v>
      </c>
      <c r="E2417" s="3">
        <v>43552</v>
      </c>
      <c r="F2417" s="115">
        <v>150000</v>
      </c>
      <c r="G2417" s="34">
        <v>20190249</v>
      </c>
      <c r="H2417" s="31">
        <v>1</v>
      </c>
      <c r="I2417" s="31">
        <v>1</v>
      </c>
      <c r="J2417" s="31">
        <v>0</v>
      </c>
      <c r="K2417" s="117">
        <f t="shared" si="93"/>
        <v>0</v>
      </c>
      <c r="L2417" s="107">
        <v>0</v>
      </c>
      <c r="M2417" s="107">
        <v>0</v>
      </c>
      <c r="N2417" s="56" t="str">
        <f t="shared" si="94"/>
        <v>Marak Realty</v>
      </c>
    </row>
    <row r="2418" spans="1:14" outlineLevel="2" x14ac:dyDescent="0.2">
      <c r="A2418" t="s">
        <v>1705</v>
      </c>
      <c r="B2418" t="s">
        <v>125</v>
      </c>
      <c r="C2418" t="s">
        <v>2789</v>
      </c>
      <c r="D2418" t="s">
        <v>301</v>
      </c>
      <c r="E2418" s="3">
        <v>43559</v>
      </c>
      <c r="F2418" s="115">
        <v>192900</v>
      </c>
      <c r="G2418" s="34" t="s">
        <v>838</v>
      </c>
      <c r="H2418" s="31">
        <v>1</v>
      </c>
      <c r="I2418" s="31">
        <v>0</v>
      </c>
      <c r="J2418" s="31">
        <v>0</v>
      </c>
      <c r="K2418" s="117">
        <f t="shared" si="93"/>
        <v>0</v>
      </c>
      <c r="L2418" s="107">
        <v>0</v>
      </c>
      <c r="M2418" s="107">
        <v>0</v>
      </c>
      <c r="N2418" s="56" t="str">
        <f t="shared" si="94"/>
        <v>Marak Realty</v>
      </c>
    </row>
    <row r="2419" spans="1:14" outlineLevel="1" x14ac:dyDescent="0.2">
      <c r="A2419" s="29" t="s">
        <v>1705</v>
      </c>
      <c r="F2419" s="115">
        <f>SUBTOTAL(9,F2414:F2418)</f>
        <v>514900</v>
      </c>
      <c r="H2419" s="31">
        <f>SUBTOTAL(9,H2414:H2418)</f>
        <v>5</v>
      </c>
      <c r="I2419" s="31">
        <f>SUBTOTAL(9,I2414:I2418)</f>
        <v>1</v>
      </c>
      <c r="J2419" s="31">
        <f>SUBTOTAL(9,J2414:J2418)</f>
        <v>1</v>
      </c>
      <c r="K2419" s="117">
        <f t="shared" si="93"/>
        <v>0.2</v>
      </c>
      <c r="L2419" s="107">
        <f>SUBTOTAL(9,L2414:L2418)</f>
        <v>1</v>
      </c>
      <c r="M2419" s="107">
        <f>SUBTOTAL(9,M2414:M2418)</f>
        <v>0</v>
      </c>
      <c r="N2419" s="56" t="str">
        <f t="shared" si="94"/>
        <v>Marak Realty</v>
      </c>
    </row>
    <row r="2420" spans="1:14" outlineLevel="2" x14ac:dyDescent="0.2">
      <c r="A2420" t="s">
        <v>1986</v>
      </c>
      <c r="B2420" t="s">
        <v>1268</v>
      </c>
      <c r="C2420" s="3" t="s">
        <v>2323</v>
      </c>
      <c r="D2420" t="s">
        <v>6</v>
      </c>
      <c r="E2420" s="102">
        <v>43504</v>
      </c>
      <c r="F2420" s="115">
        <v>45000</v>
      </c>
      <c r="G2420" s="31">
        <v>20182868</v>
      </c>
      <c r="H2420" s="129">
        <v>1</v>
      </c>
      <c r="I2420" s="129">
        <v>1</v>
      </c>
      <c r="J2420" s="31">
        <v>1</v>
      </c>
      <c r="K2420" s="117">
        <f t="shared" si="93"/>
        <v>1</v>
      </c>
      <c r="L2420" s="107">
        <v>0</v>
      </c>
      <c r="M2420" s="107">
        <v>0</v>
      </c>
      <c r="N2420" s="56" t="str">
        <f t="shared" si="94"/>
        <v>Degrate Realty</v>
      </c>
    </row>
    <row r="2421" spans="1:14" outlineLevel="1" x14ac:dyDescent="0.2">
      <c r="A2421" s="29" t="s">
        <v>1986</v>
      </c>
      <c r="C2421" s="3"/>
      <c r="E2421" s="102"/>
      <c r="F2421" s="115">
        <f>SUBTOTAL(9,F2420:F2420)</f>
        <v>45000</v>
      </c>
      <c r="G2421" s="31"/>
      <c r="H2421" s="129">
        <f>SUBTOTAL(9,H2420:H2420)</f>
        <v>1</v>
      </c>
      <c r="I2421" s="129">
        <f>SUBTOTAL(9,I2420:I2420)</f>
        <v>1</v>
      </c>
      <c r="J2421" s="31">
        <f>SUBTOTAL(9,J2420:J2420)</f>
        <v>1</v>
      </c>
      <c r="K2421" s="117">
        <f t="shared" si="93"/>
        <v>1</v>
      </c>
      <c r="L2421" s="107">
        <f>SUBTOTAL(9,L2420:L2420)</f>
        <v>0</v>
      </c>
      <c r="M2421" s="107">
        <f>SUBTOTAL(9,M2420:M2420)</f>
        <v>0</v>
      </c>
      <c r="N2421" s="56" t="str">
        <f t="shared" si="94"/>
        <v>Degrate Realty</v>
      </c>
    </row>
    <row r="2422" spans="1:14" outlineLevel="2" x14ac:dyDescent="0.2">
      <c r="A2422" t="s">
        <v>930</v>
      </c>
      <c r="B2422" t="s">
        <v>1887</v>
      </c>
      <c r="C2422" s="3" t="s">
        <v>3297</v>
      </c>
      <c r="D2422" t="s">
        <v>216</v>
      </c>
      <c r="E2422" s="102">
        <v>43613</v>
      </c>
      <c r="F2422" s="115">
        <v>297000</v>
      </c>
      <c r="G2422" s="31" t="s">
        <v>838</v>
      </c>
      <c r="H2422" s="129">
        <v>1</v>
      </c>
      <c r="I2422" s="129">
        <v>0</v>
      </c>
      <c r="J2422" s="31">
        <v>1</v>
      </c>
      <c r="K2422" s="117">
        <f t="shared" si="93"/>
        <v>1</v>
      </c>
      <c r="L2422" s="107">
        <v>0</v>
      </c>
      <c r="M2422" s="107">
        <v>0</v>
      </c>
      <c r="N2422" s="56" t="str">
        <f t="shared" si="94"/>
        <v>HIS Group LLC</v>
      </c>
    </row>
    <row r="2423" spans="1:14" outlineLevel="1" x14ac:dyDescent="0.2">
      <c r="A2423" s="29" t="s">
        <v>930</v>
      </c>
      <c r="C2423" s="3"/>
      <c r="E2423" s="102"/>
      <c r="F2423" s="115">
        <f>SUBTOTAL(9,F2422:F2422)</f>
        <v>297000</v>
      </c>
      <c r="G2423" s="31"/>
      <c r="H2423" s="129">
        <f>SUBTOTAL(9,H2422:H2422)</f>
        <v>1</v>
      </c>
      <c r="I2423" s="129">
        <f>SUBTOTAL(9,I2422:I2422)</f>
        <v>0</v>
      </c>
      <c r="J2423" s="31">
        <f>SUBTOTAL(9,J2422:J2422)</f>
        <v>1</v>
      </c>
      <c r="K2423" s="117">
        <f t="shared" si="93"/>
        <v>1</v>
      </c>
      <c r="L2423" s="107">
        <f>SUBTOTAL(9,L2422:L2422)</f>
        <v>0</v>
      </c>
      <c r="M2423" s="107">
        <f>SUBTOTAL(9,M2422:M2422)</f>
        <v>0</v>
      </c>
      <c r="N2423" s="56" t="str">
        <f t="shared" si="94"/>
        <v>HIS Group LLC</v>
      </c>
    </row>
    <row r="2424" spans="1:14" outlineLevel="2" x14ac:dyDescent="0.2">
      <c r="A2424" t="s">
        <v>1401</v>
      </c>
      <c r="B2424" t="s">
        <v>1842</v>
      </c>
      <c r="C2424" s="3" t="s">
        <v>3023</v>
      </c>
      <c r="D2424" t="s">
        <v>216</v>
      </c>
      <c r="E2424" s="102">
        <v>43585</v>
      </c>
      <c r="F2424" s="115">
        <v>218500</v>
      </c>
      <c r="G2424" s="31" t="s">
        <v>838</v>
      </c>
      <c r="H2424" s="129">
        <v>1</v>
      </c>
      <c r="I2424" s="129">
        <v>0</v>
      </c>
      <c r="J2424" s="31">
        <v>1</v>
      </c>
      <c r="K2424" s="117">
        <f t="shared" si="93"/>
        <v>1</v>
      </c>
      <c r="L2424" s="107">
        <v>0</v>
      </c>
      <c r="M2424" s="107">
        <v>0</v>
      </c>
      <c r="N2424" s="56" t="str">
        <f t="shared" si="94"/>
        <v>Coldwell Banker Apex, REALTORS</v>
      </c>
    </row>
    <row r="2425" spans="1:14" outlineLevel="2" x14ac:dyDescent="0.2">
      <c r="A2425" t="s">
        <v>1401</v>
      </c>
      <c r="B2425" t="s">
        <v>1842</v>
      </c>
      <c r="C2425" s="3" t="s">
        <v>2900</v>
      </c>
      <c r="D2425" t="s">
        <v>6</v>
      </c>
      <c r="E2425" s="102">
        <v>43572</v>
      </c>
      <c r="F2425" s="115">
        <v>160000</v>
      </c>
      <c r="G2425" s="31">
        <v>20190584</v>
      </c>
      <c r="H2425" s="129">
        <v>1</v>
      </c>
      <c r="I2425" s="129">
        <v>1</v>
      </c>
      <c r="J2425" s="31">
        <v>1</v>
      </c>
      <c r="K2425" s="117">
        <f t="shared" si="93"/>
        <v>1</v>
      </c>
      <c r="L2425" s="107">
        <v>0</v>
      </c>
      <c r="M2425" s="107">
        <v>0</v>
      </c>
      <c r="N2425" s="56" t="str">
        <f t="shared" si="94"/>
        <v>Coldwell Banker Apex, REALTORS</v>
      </c>
    </row>
    <row r="2426" spans="1:14" outlineLevel="2" x14ac:dyDescent="0.2">
      <c r="A2426" t="s">
        <v>1401</v>
      </c>
      <c r="B2426" t="s">
        <v>1842</v>
      </c>
      <c r="C2426" s="3" t="s">
        <v>2931</v>
      </c>
      <c r="D2426" t="s">
        <v>6</v>
      </c>
      <c r="E2426" s="102">
        <v>43577</v>
      </c>
      <c r="F2426" s="115">
        <v>303100</v>
      </c>
      <c r="G2426" s="31" t="s">
        <v>838</v>
      </c>
      <c r="H2426" s="129">
        <v>1</v>
      </c>
      <c r="I2426" s="129">
        <v>0</v>
      </c>
      <c r="J2426" s="31">
        <v>1</v>
      </c>
      <c r="K2426" s="117">
        <f t="shared" si="93"/>
        <v>1</v>
      </c>
      <c r="L2426" s="107">
        <v>0</v>
      </c>
      <c r="M2426" s="107">
        <v>0</v>
      </c>
      <c r="N2426" s="56" t="str">
        <f t="shared" si="94"/>
        <v>Coldwell Banker Apex, REALTORS</v>
      </c>
    </row>
    <row r="2427" spans="1:14" outlineLevel="2" x14ac:dyDescent="0.2">
      <c r="A2427" t="s">
        <v>1401</v>
      </c>
      <c r="B2427" t="s">
        <v>1842</v>
      </c>
      <c r="C2427" t="s">
        <v>1218</v>
      </c>
      <c r="D2427" t="s">
        <v>6</v>
      </c>
      <c r="E2427" s="3">
        <v>43585</v>
      </c>
      <c r="F2427" s="115">
        <v>195750</v>
      </c>
      <c r="G2427" s="34">
        <v>20190504</v>
      </c>
      <c r="H2427" s="31">
        <v>1</v>
      </c>
      <c r="I2427" s="31">
        <v>1</v>
      </c>
      <c r="J2427" s="31">
        <v>0</v>
      </c>
      <c r="K2427" s="117">
        <f t="shared" si="93"/>
        <v>0</v>
      </c>
      <c r="L2427" s="107">
        <v>0</v>
      </c>
      <c r="M2427" s="107">
        <v>0</v>
      </c>
      <c r="N2427" s="56" t="str">
        <f t="shared" si="94"/>
        <v>Coldwell Banker Apex, REALTORS</v>
      </c>
    </row>
    <row r="2428" spans="1:14" outlineLevel="2" x14ac:dyDescent="0.2">
      <c r="A2428" t="s">
        <v>1401</v>
      </c>
      <c r="B2428" t="s">
        <v>1842</v>
      </c>
      <c r="C2428" t="s">
        <v>2003</v>
      </c>
      <c r="D2428" t="s">
        <v>6</v>
      </c>
      <c r="E2428" s="3">
        <v>43490</v>
      </c>
      <c r="F2428" s="115">
        <v>232000</v>
      </c>
      <c r="G2428" s="34" t="s">
        <v>838</v>
      </c>
      <c r="H2428" s="31">
        <v>1</v>
      </c>
      <c r="I2428" s="31">
        <v>0</v>
      </c>
      <c r="J2428" s="31">
        <v>0</v>
      </c>
      <c r="K2428" s="117">
        <f t="shared" si="93"/>
        <v>0</v>
      </c>
      <c r="L2428" s="107">
        <v>0</v>
      </c>
      <c r="M2428" s="107">
        <v>0</v>
      </c>
      <c r="N2428" s="56" t="str">
        <f t="shared" si="94"/>
        <v>Coldwell Banker Apex, REALTORS</v>
      </c>
    </row>
    <row r="2429" spans="1:14" outlineLevel="2" x14ac:dyDescent="0.2">
      <c r="A2429" t="s">
        <v>1401</v>
      </c>
      <c r="B2429" t="s">
        <v>1842</v>
      </c>
      <c r="C2429" t="s">
        <v>3128</v>
      </c>
      <c r="D2429" t="s">
        <v>1249</v>
      </c>
      <c r="E2429" s="3">
        <v>43595</v>
      </c>
      <c r="F2429" s="115">
        <v>234900</v>
      </c>
      <c r="G2429" s="34">
        <v>20190916</v>
      </c>
      <c r="H2429" s="31">
        <v>1</v>
      </c>
      <c r="I2429" s="31">
        <v>1</v>
      </c>
      <c r="J2429" s="31">
        <v>0</v>
      </c>
      <c r="K2429" s="117">
        <f t="shared" si="93"/>
        <v>0</v>
      </c>
      <c r="L2429" s="107">
        <v>0</v>
      </c>
      <c r="M2429" s="107">
        <v>0</v>
      </c>
      <c r="N2429" s="56" t="str">
        <f t="shared" si="94"/>
        <v>Coldwell Banker Apex, REALTORS</v>
      </c>
    </row>
    <row r="2430" spans="1:14" outlineLevel="2" x14ac:dyDescent="0.2">
      <c r="A2430" t="s">
        <v>1401</v>
      </c>
      <c r="B2430" t="s">
        <v>1842</v>
      </c>
      <c r="C2430" t="s">
        <v>2298</v>
      </c>
      <c r="D2430" t="s">
        <v>6</v>
      </c>
      <c r="E2430" s="3">
        <v>43500</v>
      </c>
      <c r="F2430" s="115">
        <v>296500</v>
      </c>
      <c r="G2430" s="34">
        <v>20190031</v>
      </c>
      <c r="H2430" s="31">
        <v>1</v>
      </c>
      <c r="I2430" s="31">
        <v>1</v>
      </c>
      <c r="J2430" s="31">
        <v>0</v>
      </c>
      <c r="K2430" s="117">
        <f t="shared" si="93"/>
        <v>0</v>
      </c>
      <c r="L2430" s="107">
        <v>0</v>
      </c>
      <c r="M2430" s="107">
        <v>0</v>
      </c>
      <c r="N2430" s="56" t="str">
        <f t="shared" si="94"/>
        <v>Coldwell Banker Apex, REALTORS</v>
      </c>
    </row>
    <row r="2431" spans="1:14" outlineLevel="1" x14ac:dyDescent="0.2">
      <c r="A2431" s="29" t="s">
        <v>1401</v>
      </c>
      <c r="F2431" s="115">
        <f>SUBTOTAL(9,F2424:F2430)</f>
        <v>1640750</v>
      </c>
      <c r="H2431" s="31">
        <f>SUBTOTAL(9,H2424:H2430)</f>
        <v>7</v>
      </c>
      <c r="I2431" s="31">
        <f>SUBTOTAL(9,I2424:I2430)</f>
        <v>4</v>
      </c>
      <c r="J2431" s="31">
        <f>SUBTOTAL(9,J2424:J2430)</f>
        <v>3</v>
      </c>
      <c r="K2431" s="117">
        <f t="shared" si="93"/>
        <v>0.42857142857142855</v>
      </c>
      <c r="L2431" s="107">
        <f>SUBTOTAL(9,L2424:L2430)</f>
        <v>0</v>
      </c>
      <c r="M2431" s="107">
        <f>SUBTOTAL(9,M2424:M2430)</f>
        <v>0</v>
      </c>
      <c r="N2431" s="56" t="str">
        <f t="shared" si="94"/>
        <v>Coldwell Banker Apex, REALTORS</v>
      </c>
    </row>
    <row r="2432" spans="1:14" outlineLevel="2" x14ac:dyDescent="0.2">
      <c r="A2432" t="s">
        <v>2013</v>
      </c>
      <c r="B2432" t="s">
        <v>1180</v>
      </c>
      <c r="C2432" s="3" t="s">
        <v>2332</v>
      </c>
      <c r="D2432" t="s">
        <v>1092</v>
      </c>
      <c r="E2432" s="102">
        <v>43504</v>
      </c>
      <c r="F2432" s="115">
        <v>301500</v>
      </c>
      <c r="G2432" s="31" t="s">
        <v>838</v>
      </c>
      <c r="H2432" s="129">
        <v>1</v>
      </c>
      <c r="I2432" s="129">
        <v>0</v>
      </c>
      <c r="J2432" s="31">
        <v>1</v>
      </c>
      <c r="K2432" s="117">
        <f t="shared" si="93"/>
        <v>1</v>
      </c>
      <c r="L2432" s="107">
        <v>0</v>
      </c>
      <c r="M2432" s="107">
        <v>0</v>
      </c>
      <c r="N2432" s="56" t="str">
        <f t="shared" si="94"/>
        <v>Greater Waco Realty, Inc.</v>
      </c>
    </row>
    <row r="2433" spans="1:14" outlineLevel="1" x14ac:dyDescent="0.2">
      <c r="A2433" s="29" t="s">
        <v>2013</v>
      </c>
      <c r="C2433" s="3"/>
      <c r="E2433" s="102"/>
      <c r="F2433" s="115">
        <f>SUBTOTAL(9,F2432:F2432)</f>
        <v>301500</v>
      </c>
      <c r="G2433" s="31"/>
      <c r="H2433" s="129">
        <f>SUBTOTAL(9,H2432:H2432)</f>
        <v>1</v>
      </c>
      <c r="I2433" s="129">
        <f>SUBTOTAL(9,I2432:I2432)</f>
        <v>0</v>
      </c>
      <c r="J2433" s="31">
        <f>SUBTOTAL(9,J2432:J2432)</f>
        <v>1</v>
      </c>
      <c r="K2433" s="117">
        <f t="shared" si="93"/>
        <v>1</v>
      </c>
      <c r="L2433" s="107">
        <f>SUBTOTAL(9,L2432:L2432)</f>
        <v>0</v>
      </c>
      <c r="M2433" s="107">
        <f>SUBTOTAL(9,M2432:M2432)</f>
        <v>0</v>
      </c>
      <c r="N2433" s="56" t="str">
        <f t="shared" si="94"/>
        <v>Greater Waco Realty, Inc.</v>
      </c>
    </row>
    <row r="2434" spans="1:14" outlineLevel="2" x14ac:dyDescent="0.2">
      <c r="A2434" t="s">
        <v>423</v>
      </c>
      <c r="B2434" t="s">
        <v>1529</v>
      </c>
      <c r="C2434" t="s">
        <v>2970</v>
      </c>
      <c r="D2434" t="s">
        <v>6</v>
      </c>
      <c r="E2434" s="3">
        <v>43581</v>
      </c>
      <c r="F2434" s="115">
        <v>110500</v>
      </c>
      <c r="G2434" s="34">
        <v>20190619</v>
      </c>
      <c r="H2434" s="31">
        <v>1</v>
      </c>
      <c r="I2434" s="31">
        <v>1</v>
      </c>
      <c r="J2434" s="31">
        <v>0</v>
      </c>
      <c r="K2434" s="117">
        <f t="shared" si="93"/>
        <v>0</v>
      </c>
      <c r="L2434" s="107">
        <v>0</v>
      </c>
      <c r="M2434" s="107">
        <v>0</v>
      </c>
      <c r="N2434" s="56" t="str">
        <f t="shared" si="94"/>
        <v>Local Life Realty</v>
      </c>
    </row>
    <row r="2435" spans="1:14" outlineLevel="1" x14ac:dyDescent="0.2">
      <c r="A2435" s="29" t="s">
        <v>423</v>
      </c>
      <c r="F2435" s="115">
        <f>SUBTOTAL(9,F2434:F2434)</f>
        <v>110500</v>
      </c>
      <c r="H2435" s="31">
        <f>SUBTOTAL(9,H2434:H2434)</f>
        <v>1</v>
      </c>
      <c r="I2435" s="31">
        <f>SUBTOTAL(9,I2434:I2434)</f>
        <v>1</v>
      </c>
      <c r="J2435" s="31">
        <f>SUBTOTAL(9,J2434:J2434)</f>
        <v>0</v>
      </c>
      <c r="K2435" s="117">
        <f t="shared" ref="K2435:K2498" si="95">+J2435/H2435</f>
        <v>0</v>
      </c>
      <c r="L2435" s="107">
        <f>SUBTOTAL(9,L2434:L2434)</f>
        <v>0</v>
      </c>
      <c r="M2435" s="107">
        <f>SUBTOTAL(9,M2434:M2434)</f>
        <v>0</v>
      </c>
      <c r="N2435" s="56" t="str">
        <f t="shared" ref="N2435:N2498" si="96">IF(B2435="",B2434,B2435)</f>
        <v>Local Life Realty</v>
      </c>
    </row>
    <row r="2436" spans="1:14" outlineLevel="2" x14ac:dyDescent="0.2">
      <c r="A2436" t="s">
        <v>1307</v>
      </c>
      <c r="B2436" t="s">
        <v>1099</v>
      </c>
      <c r="C2436" s="3" t="s">
        <v>2823</v>
      </c>
      <c r="D2436" t="s">
        <v>8</v>
      </c>
      <c r="E2436" s="102">
        <v>43564</v>
      </c>
      <c r="F2436" s="115">
        <v>161500</v>
      </c>
      <c r="G2436" s="31" t="s">
        <v>838</v>
      </c>
      <c r="H2436" s="129">
        <v>1</v>
      </c>
      <c r="I2436" s="129">
        <v>0</v>
      </c>
      <c r="J2436" s="31">
        <v>1</v>
      </c>
      <c r="K2436" s="117">
        <f t="shared" si="95"/>
        <v>1</v>
      </c>
      <c r="L2436" s="107">
        <v>0</v>
      </c>
      <c r="M2436" s="107">
        <v>0</v>
      </c>
      <c r="N2436" s="56" t="str">
        <f t="shared" si="96"/>
        <v>Keller Williams Realty - Waco</v>
      </c>
    </row>
    <row r="2437" spans="1:14" outlineLevel="2" x14ac:dyDescent="0.2">
      <c r="A2437" t="s">
        <v>1307</v>
      </c>
      <c r="B2437" t="s">
        <v>1099</v>
      </c>
      <c r="C2437" s="3" t="s">
        <v>2349</v>
      </c>
      <c r="D2437" t="s">
        <v>301</v>
      </c>
      <c r="E2437" s="102">
        <v>43508</v>
      </c>
      <c r="F2437" s="115">
        <v>139500</v>
      </c>
      <c r="G2437" s="31" t="s">
        <v>838</v>
      </c>
      <c r="H2437" s="129">
        <v>1</v>
      </c>
      <c r="I2437" s="129">
        <v>0</v>
      </c>
      <c r="J2437" s="31">
        <v>1</v>
      </c>
      <c r="K2437" s="117">
        <f t="shared" si="95"/>
        <v>1</v>
      </c>
      <c r="L2437" s="107">
        <v>0</v>
      </c>
      <c r="M2437" s="107">
        <v>0</v>
      </c>
      <c r="N2437" s="56" t="str">
        <f t="shared" si="96"/>
        <v>Keller Williams Realty - Waco</v>
      </c>
    </row>
    <row r="2438" spans="1:14" outlineLevel="2" x14ac:dyDescent="0.2">
      <c r="A2438" t="s">
        <v>1307</v>
      </c>
      <c r="B2438" t="s">
        <v>1099</v>
      </c>
      <c r="C2438" s="3" t="s">
        <v>2652</v>
      </c>
      <c r="D2438" t="s">
        <v>6</v>
      </c>
      <c r="E2438" s="102">
        <v>43545</v>
      </c>
      <c r="F2438" s="115">
        <v>238500</v>
      </c>
      <c r="G2438" s="31" t="s">
        <v>838</v>
      </c>
      <c r="H2438" s="129">
        <v>1</v>
      </c>
      <c r="I2438" s="129">
        <v>0</v>
      </c>
      <c r="J2438" s="31">
        <v>1</v>
      </c>
      <c r="K2438" s="117">
        <f t="shared" si="95"/>
        <v>1</v>
      </c>
      <c r="L2438" s="107">
        <v>0</v>
      </c>
      <c r="M2438" s="107">
        <v>0</v>
      </c>
      <c r="N2438" s="56" t="str">
        <f t="shared" si="96"/>
        <v>Keller Williams Realty - Waco</v>
      </c>
    </row>
    <row r="2439" spans="1:14" outlineLevel="2" x14ac:dyDescent="0.2">
      <c r="A2439" t="s">
        <v>1307</v>
      </c>
      <c r="B2439" t="s">
        <v>1099</v>
      </c>
      <c r="C2439" s="3" t="s">
        <v>2722</v>
      </c>
      <c r="D2439" t="s">
        <v>123</v>
      </c>
      <c r="E2439" s="102">
        <v>43552</v>
      </c>
      <c r="F2439" s="115">
        <v>113900</v>
      </c>
      <c r="G2439" s="31" t="s">
        <v>838</v>
      </c>
      <c r="H2439" s="129">
        <v>1</v>
      </c>
      <c r="I2439" s="129">
        <v>0</v>
      </c>
      <c r="J2439" s="31">
        <v>1</v>
      </c>
      <c r="K2439" s="117">
        <f t="shared" si="95"/>
        <v>1</v>
      </c>
      <c r="L2439" s="107">
        <v>1</v>
      </c>
      <c r="M2439" s="107">
        <v>0</v>
      </c>
      <c r="N2439" s="56" t="str">
        <f t="shared" si="96"/>
        <v>Keller Williams Realty - Waco</v>
      </c>
    </row>
    <row r="2440" spans="1:14" outlineLevel="2" x14ac:dyDescent="0.2">
      <c r="A2440" t="s">
        <v>1307</v>
      </c>
      <c r="B2440" t="s">
        <v>1099</v>
      </c>
      <c r="C2440" t="s">
        <v>2679</v>
      </c>
      <c r="D2440" t="s">
        <v>6</v>
      </c>
      <c r="E2440" s="3">
        <v>43546</v>
      </c>
      <c r="F2440" s="115">
        <v>118000</v>
      </c>
      <c r="G2440" s="34" t="s">
        <v>838</v>
      </c>
      <c r="H2440" s="31">
        <v>1</v>
      </c>
      <c r="I2440" s="31">
        <v>0</v>
      </c>
      <c r="J2440" s="31">
        <v>0</v>
      </c>
      <c r="K2440" s="117">
        <f t="shared" si="95"/>
        <v>0</v>
      </c>
      <c r="L2440" s="107">
        <v>0</v>
      </c>
      <c r="M2440" s="107">
        <v>0</v>
      </c>
      <c r="N2440" s="56" t="str">
        <f t="shared" si="96"/>
        <v>Keller Williams Realty - Waco</v>
      </c>
    </row>
    <row r="2441" spans="1:14" outlineLevel="2" x14ac:dyDescent="0.2">
      <c r="A2441" t="s">
        <v>1307</v>
      </c>
      <c r="B2441" t="s">
        <v>1099</v>
      </c>
      <c r="C2441" t="s">
        <v>2346</v>
      </c>
      <c r="D2441" t="s">
        <v>6</v>
      </c>
      <c r="E2441" s="3">
        <v>43508</v>
      </c>
      <c r="F2441" s="115">
        <v>125000</v>
      </c>
      <c r="G2441" s="34">
        <v>20190076</v>
      </c>
      <c r="H2441" s="31">
        <v>1</v>
      </c>
      <c r="I2441" s="31">
        <v>1</v>
      </c>
      <c r="J2441" s="31">
        <v>0</v>
      </c>
      <c r="K2441" s="117">
        <f t="shared" si="95"/>
        <v>0</v>
      </c>
      <c r="L2441" s="107">
        <v>0</v>
      </c>
      <c r="M2441" s="107">
        <v>0</v>
      </c>
      <c r="N2441" s="56" t="str">
        <f t="shared" si="96"/>
        <v>Keller Williams Realty - Waco</v>
      </c>
    </row>
    <row r="2442" spans="1:14" outlineLevel="2" x14ac:dyDescent="0.2">
      <c r="A2442" t="s">
        <v>1307</v>
      </c>
      <c r="B2442" t="s">
        <v>1099</v>
      </c>
      <c r="C2442" t="s">
        <v>2929</v>
      </c>
      <c r="D2442" t="s">
        <v>216</v>
      </c>
      <c r="E2442" s="3">
        <v>43577</v>
      </c>
      <c r="F2442" s="115">
        <v>183000</v>
      </c>
      <c r="G2442" s="34" t="s">
        <v>838</v>
      </c>
      <c r="H2442" s="31">
        <v>1</v>
      </c>
      <c r="I2442" s="31">
        <v>0</v>
      </c>
      <c r="J2442" s="31">
        <v>0</v>
      </c>
      <c r="K2442" s="117">
        <f t="shared" si="95"/>
        <v>0</v>
      </c>
      <c r="L2442" s="107">
        <v>0</v>
      </c>
      <c r="M2442" s="107">
        <v>0</v>
      </c>
      <c r="N2442" s="56" t="str">
        <f t="shared" si="96"/>
        <v>Keller Williams Realty - Waco</v>
      </c>
    </row>
    <row r="2443" spans="1:14" outlineLevel="2" x14ac:dyDescent="0.2">
      <c r="A2443" t="s">
        <v>1307</v>
      </c>
      <c r="B2443" t="s">
        <v>1099</v>
      </c>
      <c r="C2443" t="s">
        <v>3014</v>
      </c>
      <c r="D2443" t="s">
        <v>6</v>
      </c>
      <c r="E2443" s="3">
        <v>43585</v>
      </c>
      <c r="F2443" s="115">
        <v>195000</v>
      </c>
      <c r="G2443" s="34">
        <v>20190665</v>
      </c>
      <c r="H2443" s="31">
        <v>1</v>
      </c>
      <c r="I2443" s="31">
        <v>1</v>
      </c>
      <c r="J2443" s="31">
        <v>0</v>
      </c>
      <c r="K2443" s="117">
        <f t="shared" si="95"/>
        <v>0</v>
      </c>
      <c r="L2443" s="107">
        <v>0</v>
      </c>
      <c r="M2443" s="107">
        <v>0</v>
      </c>
      <c r="N2443" s="56" t="str">
        <f t="shared" si="96"/>
        <v>Keller Williams Realty - Waco</v>
      </c>
    </row>
    <row r="2444" spans="1:14" outlineLevel="2" x14ac:dyDescent="0.2">
      <c r="A2444" t="s">
        <v>1307</v>
      </c>
      <c r="B2444" t="s">
        <v>1099</v>
      </c>
      <c r="C2444" t="s">
        <v>2265</v>
      </c>
      <c r="D2444" t="s">
        <v>426</v>
      </c>
      <c r="E2444" s="3">
        <v>43496</v>
      </c>
      <c r="F2444" s="115">
        <v>225000</v>
      </c>
      <c r="G2444" s="34" t="s">
        <v>838</v>
      </c>
      <c r="H2444" s="31">
        <v>1</v>
      </c>
      <c r="I2444" s="31">
        <v>0</v>
      </c>
      <c r="J2444" s="31">
        <v>0</v>
      </c>
      <c r="K2444" s="117">
        <f t="shared" si="95"/>
        <v>0</v>
      </c>
      <c r="L2444" s="107">
        <v>0</v>
      </c>
      <c r="M2444" s="107">
        <v>0</v>
      </c>
      <c r="N2444" s="56" t="str">
        <f t="shared" si="96"/>
        <v>Keller Williams Realty - Waco</v>
      </c>
    </row>
    <row r="2445" spans="1:14" outlineLevel="1" x14ac:dyDescent="0.2">
      <c r="A2445" s="29" t="s">
        <v>1307</v>
      </c>
      <c r="F2445" s="115">
        <f>SUBTOTAL(9,F2436:F2444)</f>
        <v>1499400</v>
      </c>
      <c r="H2445" s="31">
        <f>SUBTOTAL(9,H2436:H2444)</f>
        <v>9</v>
      </c>
      <c r="I2445" s="31">
        <f>SUBTOTAL(9,I2436:I2444)</f>
        <v>2</v>
      </c>
      <c r="J2445" s="31">
        <f>SUBTOTAL(9,J2436:J2444)</f>
        <v>4</v>
      </c>
      <c r="K2445" s="117">
        <f t="shared" si="95"/>
        <v>0.44444444444444442</v>
      </c>
      <c r="L2445" s="107">
        <f>SUBTOTAL(9,L2436:L2444)</f>
        <v>1</v>
      </c>
      <c r="M2445" s="107">
        <f>SUBTOTAL(9,M2436:M2444)</f>
        <v>0</v>
      </c>
      <c r="N2445" s="56" t="str">
        <f t="shared" si="96"/>
        <v>Keller Williams Realty - Waco</v>
      </c>
    </row>
    <row r="2446" spans="1:14" outlineLevel="2" x14ac:dyDescent="0.2">
      <c r="A2446" t="s">
        <v>1090</v>
      </c>
      <c r="B2446" t="s">
        <v>194</v>
      </c>
      <c r="C2446" t="s">
        <v>2632</v>
      </c>
      <c r="D2446" t="s">
        <v>11</v>
      </c>
      <c r="E2446" s="3">
        <v>43542</v>
      </c>
      <c r="F2446" s="115">
        <v>112000</v>
      </c>
      <c r="G2446" s="34">
        <v>20190331</v>
      </c>
      <c r="H2446" s="31">
        <v>1</v>
      </c>
      <c r="I2446" s="31">
        <v>1</v>
      </c>
      <c r="J2446" s="31">
        <v>0</v>
      </c>
      <c r="K2446" s="117">
        <f t="shared" si="95"/>
        <v>0</v>
      </c>
      <c r="L2446" s="107">
        <v>0</v>
      </c>
      <c r="M2446" s="107">
        <v>0</v>
      </c>
      <c r="N2446" s="56" t="str">
        <f t="shared" si="96"/>
        <v>Slovak Realty</v>
      </c>
    </row>
    <row r="2447" spans="1:14" outlineLevel="1" x14ac:dyDescent="0.2">
      <c r="A2447" s="29" t="s">
        <v>1090</v>
      </c>
      <c r="F2447" s="115">
        <f>SUBTOTAL(9,F2446:F2446)</f>
        <v>112000</v>
      </c>
      <c r="H2447" s="31">
        <f>SUBTOTAL(9,H2446:H2446)</f>
        <v>1</v>
      </c>
      <c r="I2447" s="31">
        <f>SUBTOTAL(9,I2446:I2446)</f>
        <v>1</v>
      </c>
      <c r="J2447" s="31">
        <f>SUBTOTAL(9,J2446:J2446)</f>
        <v>0</v>
      </c>
      <c r="K2447" s="117">
        <f t="shared" si="95"/>
        <v>0</v>
      </c>
      <c r="L2447" s="107">
        <f>SUBTOTAL(9,L2446:L2446)</f>
        <v>0</v>
      </c>
      <c r="M2447" s="107">
        <f>SUBTOTAL(9,M2446:M2446)</f>
        <v>0</v>
      </c>
      <c r="N2447" s="56" t="str">
        <f t="shared" si="96"/>
        <v>Slovak Realty</v>
      </c>
    </row>
    <row r="2448" spans="1:14" outlineLevel="2" x14ac:dyDescent="0.2">
      <c r="A2448" t="s">
        <v>267</v>
      </c>
      <c r="B2448" t="s">
        <v>1858</v>
      </c>
      <c r="C2448" s="3" t="s">
        <v>3306</v>
      </c>
      <c r="D2448" t="s">
        <v>6</v>
      </c>
      <c r="E2448" s="102">
        <v>43614</v>
      </c>
      <c r="F2448" s="115">
        <v>297000</v>
      </c>
      <c r="G2448" s="31" t="s">
        <v>838</v>
      </c>
      <c r="H2448" s="129">
        <v>1</v>
      </c>
      <c r="I2448" s="129">
        <v>0</v>
      </c>
      <c r="J2448" s="31">
        <v>1</v>
      </c>
      <c r="K2448" s="117">
        <f t="shared" si="95"/>
        <v>1</v>
      </c>
      <c r="L2448" s="107">
        <v>0</v>
      </c>
      <c r="M2448" s="107">
        <v>0</v>
      </c>
      <c r="N2448" s="56" t="str">
        <f t="shared" si="96"/>
        <v>Better Homes and Gardens</v>
      </c>
    </row>
    <row r="2449" spans="1:14" outlineLevel="2" x14ac:dyDescent="0.2">
      <c r="A2449" t="s">
        <v>267</v>
      </c>
      <c r="B2449" t="s">
        <v>1858</v>
      </c>
      <c r="C2449" s="3" t="s">
        <v>2966</v>
      </c>
      <c r="D2449" t="s">
        <v>6</v>
      </c>
      <c r="E2449" s="102">
        <v>43581</v>
      </c>
      <c r="F2449" s="115">
        <v>273999</v>
      </c>
      <c r="G2449" s="31" t="s">
        <v>838</v>
      </c>
      <c r="H2449" s="129">
        <v>1</v>
      </c>
      <c r="I2449" s="129">
        <v>0</v>
      </c>
      <c r="J2449" s="31">
        <v>1</v>
      </c>
      <c r="K2449" s="117">
        <f t="shared" si="95"/>
        <v>1</v>
      </c>
      <c r="L2449" s="107">
        <v>0</v>
      </c>
      <c r="M2449" s="107">
        <v>0</v>
      </c>
      <c r="N2449" s="56" t="str">
        <f t="shared" si="96"/>
        <v>Better Homes and Gardens</v>
      </c>
    </row>
    <row r="2450" spans="1:14" outlineLevel="2" x14ac:dyDescent="0.2">
      <c r="A2450" t="s">
        <v>267</v>
      </c>
      <c r="B2450" t="s">
        <v>1858</v>
      </c>
      <c r="C2450" s="3" t="s">
        <v>3188</v>
      </c>
      <c r="D2450" t="s">
        <v>426</v>
      </c>
      <c r="E2450" s="102">
        <v>43602</v>
      </c>
      <c r="F2450" s="115">
        <v>320500</v>
      </c>
      <c r="G2450" s="31" t="s">
        <v>838</v>
      </c>
      <c r="H2450" s="129">
        <v>1</v>
      </c>
      <c r="I2450" s="129">
        <v>0</v>
      </c>
      <c r="J2450" s="31">
        <v>1</v>
      </c>
      <c r="K2450" s="117">
        <f t="shared" si="95"/>
        <v>1</v>
      </c>
      <c r="L2450" s="107">
        <v>1</v>
      </c>
      <c r="M2450" s="107">
        <v>0</v>
      </c>
      <c r="N2450" s="56" t="str">
        <f t="shared" si="96"/>
        <v>Better Homes and Gardens</v>
      </c>
    </row>
    <row r="2451" spans="1:14" outlineLevel="2" x14ac:dyDescent="0.2">
      <c r="A2451" t="s">
        <v>267</v>
      </c>
      <c r="B2451" t="s">
        <v>1858</v>
      </c>
      <c r="C2451" t="s">
        <v>3020</v>
      </c>
      <c r="D2451" t="s">
        <v>6</v>
      </c>
      <c r="E2451" s="3">
        <v>43585</v>
      </c>
      <c r="F2451" s="115">
        <v>221000</v>
      </c>
      <c r="G2451" s="34">
        <v>20190673</v>
      </c>
      <c r="H2451" s="31">
        <v>1</v>
      </c>
      <c r="I2451" s="31">
        <v>1</v>
      </c>
      <c r="J2451" s="31">
        <v>0</v>
      </c>
      <c r="K2451" s="117">
        <f t="shared" si="95"/>
        <v>0</v>
      </c>
      <c r="L2451" s="107">
        <v>0</v>
      </c>
      <c r="M2451" s="107">
        <v>0</v>
      </c>
      <c r="N2451" s="56" t="str">
        <f t="shared" si="96"/>
        <v>Better Homes and Gardens</v>
      </c>
    </row>
    <row r="2452" spans="1:14" outlineLevel="2" x14ac:dyDescent="0.2">
      <c r="A2452" t="s">
        <v>267</v>
      </c>
      <c r="B2452" t="s">
        <v>1858</v>
      </c>
      <c r="C2452" t="s">
        <v>2876</v>
      </c>
      <c r="D2452" t="s">
        <v>216</v>
      </c>
      <c r="E2452" s="3">
        <v>43570</v>
      </c>
      <c r="F2452" s="115">
        <v>315000</v>
      </c>
      <c r="G2452" s="34" t="s">
        <v>838</v>
      </c>
      <c r="H2452" s="31">
        <v>1</v>
      </c>
      <c r="I2452" s="31">
        <v>0</v>
      </c>
      <c r="J2452" s="31">
        <v>0</v>
      </c>
      <c r="K2452" s="117">
        <f t="shared" si="95"/>
        <v>0</v>
      </c>
      <c r="L2452" s="107">
        <v>0</v>
      </c>
      <c r="M2452" s="107">
        <v>0</v>
      </c>
      <c r="N2452" s="56" t="str">
        <f t="shared" si="96"/>
        <v>Better Homes and Gardens</v>
      </c>
    </row>
    <row r="2453" spans="1:14" outlineLevel="1" x14ac:dyDescent="0.2">
      <c r="A2453" s="29" t="s">
        <v>267</v>
      </c>
      <c r="F2453" s="115">
        <f>SUBTOTAL(9,F2448:F2452)</f>
        <v>1427499</v>
      </c>
      <c r="H2453" s="31">
        <f>SUBTOTAL(9,H2448:H2452)</f>
        <v>5</v>
      </c>
      <c r="I2453" s="31">
        <f>SUBTOTAL(9,I2448:I2452)</f>
        <v>1</v>
      </c>
      <c r="J2453" s="31">
        <f>SUBTOTAL(9,J2448:J2452)</f>
        <v>3</v>
      </c>
      <c r="K2453" s="117">
        <f t="shared" si="95"/>
        <v>0.6</v>
      </c>
      <c r="L2453" s="107">
        <f>SUBTOTAL(9,L2448:L2452)</f>
        <v>1</v>
      </c>
      <c r="M2453" s="107">
        <f>SUBTOTAL(9,M2448:M2452)</f>
        <v>0</v>
      </c>
      <c r="N2453" s="56" t="str">
        <f t="shared" si="96"/>
        <v>Better Homes and Gardens</v>
      </c>
    </row>
    <row r="2454" spans="1:14" outlineLevel="2" x14ac:dyDescent="0.2">
      <c r="A2454" t="s">
        <v>1091</v>
      </c>
      <c r="B2454" t="s">
        <v>1036</v>
      </c>
      <c r="C2454" t="s">
        <v>2636</v>
      </c>
      <c r="D2454" t="s">
        <v>6</v>
      </c>
      <c r="E2454" s="3">
        <v>43543</v>
      </c>
      <c r="F2454" s="115">
        <v>168000</v>
      </c>
      <c r="G2454" s="34">
        <v>20190371</v>
      </c>
      <c r="H2454" s="31">
        <v>1</v>
      </c>
      <c r="I2454" s="31">
        <v>1</v>
      </c>
      <c r="J2454" s="31">
        <v>0</v>
      </c>
      <c r="K2454" s="117">
        <f t="shared" si="95"/>
        <v>0</v>
      </c>
      <c r="L2454" s="107">
        <v>0</v>
      </c>
      <c r="M2454" s="107">
        <v>0</v>
      </c>
      <c r="N2454" s="56" t="str">
        <f t="shared" si="96"/>
        <v>Bentwood Realty</v>
      </c>
    </row>
    <row r="2455" spans="1:14" outlineLevel="1" x14ac:dyDescent="0.2">
      <c r="A2455" s="29" t="s">
        <v>1091</v>
      </c>
      <c r="F2455" s="115">
        <f>SUBTOTAL(9,F2454:F2454)</f>
        <v>168000</v>
      </c>
      <c r="H2455" s="31">
        <f>SUBTOTAL(9,H2454:H2454)</f>
        <v>1</v>
      </c>
      <c r="I2455" s="31">
        <f>SUBTOTAL(9,I2454:I2454)</f>
        <v>1</v>
      </c>
      <c r="J2455" s="31">
        <f>SUBTOTAL(9,J2454:J2454)</f>
        <v>0</v>
      </c>
      <c r="K2455" s="117">
        <f t="shared" si="95"/>
        <v>0</v>
      </c>
      <c r="L2455" s="107">
        <f>SUBTOTAL(9,L2454:L2454)</f>
        <v>0</v>
      </c>
      <c r="M2455" s="107">
        <f>SUBTOTAL(9,M2454:M2454)</f>
        <v>0</v>
      </c>
      <c r="N2455" s="56" t="str">
        <f t="shared" si="96"/>
        <v>Bentwood Realty</v>
      </c>
    </row>
    <row r="2456" spans="1:14" outlineLevel="2" x14ac:dyDescent="0.2">
      <c r="A2456" t="s">
        <v>361</v>
      </c>
      <c r="B2456" t="s">
        <v>1842</v>
      </c>
      <c r="C2456" s="3" t="s">
        <v>2214</v>
      </c>
      <c r="D2456" t="s">
        <v>7</v>
      </c>
      <c r="E2456" s="102">
        <v>43489</v>
      </c>
      <c r="F2456" s="115">
        <v>353000</v>
      </c>
      <c r="G2456" s="31">
        <v>20192925</v>
      </c>
      <c r="H2456" s="129">
        <v>1</v>
      </c>
      <c r="I2456" s="129">
        <v>1</v>
      </c>
      <c r="J2456" s="31">
        <v>1</v>
      </c>
      <c r="K2456" s="117">
        <f t="shared" si="95"/>
        <v>1</v>
      </c>
      <c r="L2456" s="107">
        <v>0</v>
      </c>
      <c r="M2456" s="107">
        <v>0</v>
      </c>
      <c r="N2456" s="56" t="str">
        <f t="shared" si="96"/>
        <v>Coldwell Banker Apex, REALTORS</v>
      </c>
    </row>
    <row r="2457" spans="1:14" outlineLevel="2" x14ac:dyDescent="0.2">
      <c r="A2457" t="s">
        <v>361</v>
      </c>
      <c r="B2457" t="s">
        <v>1842</v>
      </c>
      <c r="C2457" t="s">
        <v>3041</v>
      </c>
      <c r="D2457" t="s">
        <v>6</v>
      </c>
      <c r="E2457" s="3">
        <v>43587</v>
      </c>
      <c r="F2457" s="115">
        <v>215000</v>
      </c>
      <c r="G2457" s="34">
        <v>20190742</v>
      </c>
      <c r="H2457" s="31">
        <v>1</v>
      </c>
      <c r="I2457" s="31">
        <v>1</v>
      </c>
      <c r="J2457" s="31">
        <v>0</v>
      </c>
      <c r="K2457" s="117">
        <f t="shared" si="95"/>
        <v>0</v>
      </c>
      <c r="L2457" s="107">
        <v>0</v>
      </c>
      <c r="M2457" s="107">
        <v>0</v>
      </c>
      <c r="N2457" s="56" t="str">
        <f t="shared" si="96"/>
        <v>Coldwell Banker Apex, REALTORS</v>
      </c>
    </row>
    <row r="2458" spans="1:14" outlineLevel="1" x14ac:dyDescent="0.2">
      <c r="A2458" s="29" t="s">
        <v>361</v>
      </c>
      <c r="F2458" s="115">
        <f>SUBTOTAL(9,F2456:F2457)</f>
        <v>568000</v>
      </c>
      <c r="H2458" s="31">
        <f>SUBTOTAL(9,H2456:H2457)</f>
        <v>2</v>
      </c>
      <c r="I2458" s="31">
        <f>SUBTOTAL(9,I2456:I2457)</f>
        <v>2</v>
      </c>
      <c r="J2458" s="31">
        <f>SUBTOTAL(9,J2456:J2457)</f>
        <v>1</v>
      </c>
      <c r="K2458" s="117">
        <f t="shared" si="95"/>
        <v>0.5</v>
      </c>
      <c r="L2458" s="107">
        <f>SUBTOTAL(9,L2456:L2457)</f>
        <v>0</v>
      </c>
      <c r="M2458" s="107">
        <f>SUBTOTAL(9,M2456:M2457)</f>
        <v>0</v>
      </c>
      <c r="N2458" s="56" t="str">
        <f t="shared" si="96"/>
        <v>Coldwell Banker Apex, REALTORS</v>
      </c>
    </row>
    <row r="2459" spans="1:14" outlineLevel="2" x14ac:dyDescent="0.2">
      <c r="A2459" t="s">
        <v>147</v>
      </c>
      <c r="B2459" t="s">
        <v>1734</v>
      </c>
      <c r="C2459" s="3" t="s">
        <v>2464</v>
      </c>
      <c r="D2459" t="s">
        <v>7</v>
      </c>
      <c r="E2459" s="102">
        <v>43524</v>
      </c>
      <c r="F2459" s="115">
        <v>257000</v>
      </c>
      <c r="G2459" s="31" t="s">
        <v>838</v>
      </c>
      <c r="H2459" s="129">
        <v>1</v>
      </c>
      <c r="I2459" s="129">
        <v>0</v>
      </c>
      <c r="J2459" s="31">
        <v>1</v>
      </c>
      <c r="K2459" s="117">
        <f t="shared" si="95"/>
        <v>1</v>
      </c>
      <c r="L2459" s="107">
        <v>0</v>
      </c>
      <c r="M2459" s="107">
        <v>0</v>
      </c>
      <c r="N2459" s="56" t="str">
        <f t="shared" si="96"/>
        <v>Bridge Realty</v>
      </c>
    </row>
    <row r="2460" spans="1:14" outlineLevel="2" x14ac:dyDescent="0.2">
      <c r="A2460" t="s">
        <v>147</v>
      </c>
      <c r="B2460" t="s">
        <v>1734</v>
      </c>
      <c r="C2460" s="3" t="s">
        <v>3086</v>
      </c>
      <c r="D2460" t="s">
        <v>7</v>
      </c>
      <c r="E2460" s="102">
        <v>43592</v>
      </c>
      <c r="F2460" s="115">
        <v>645000</v>
      </c>
      <c r="G2460" s="31" t="s">
        <v>838</v>
      </c>
      <c r="H2460" s="129">
        <v>1</v>
      </c>
      <c r="I2460" s="129">
        <v>0</v>
      </c>
      <c r="J2460" s="31">
        <v>1</v>
      </c>
      <c r="K2460" s="117">
        <f t="shared" si="95"/>
        <v>1</v>
      </c>
      <c r="L2460" s="107">
        <v>0</v>
      </c>
      <c r="M2460" s="107">
        <v>0</v>
      </c>
      <c r="N2460" s="56" t="str">
        <f t="shared" si="96"/>
        <v>Bridge Realty</v>
      </c>
    </row>
    <row r="2461" spans="1:14" outlineLevel="2" x14ac:dyDescent="0.2">
      <c r="A2461" t="s">
        <v>147</v>
      </c>
      <c r="B2461" t="s">
        <v>1734</v>
      </c>
      <c r="C2461" s="3" t="s">
        <v>2334</v>
      </c>
      <c r="D2461" t="s">
        <v>6</v>
      </c>
      <c r="E2461" s="102">
        <v>43504</v>
      </c>
      <c r="F2461" s="115">
        <v>278900</v>
      </c>
      <c r="G2461" s="31" t="s">
        <v>838</v>
      </c>
      <c r="H2461" s="129">
        <v>1</v>
      </c>
      <c r="I2461" s="129">
        <v>0</v>
      </c>
      <c r="J2461" s="31">
        <v>1</v>
      </c>
      <c r="K2461" s="117">
        <f t="shared" si="95"/>
        <v>1</v>
      </c>
      <c r="L2461" s="107">
        <v>0</v>
      </c>
      <c r="M2461" s="107">
        <v>0</v>
      </c>
      <c r="N2461" s="56" t="str">
        <f t="shared" si="96"/>
        <v>Bridge Realty</v>
      </c>
    </row>
    <row r="2462" spans="1:14" outlineLevel="2" x14ac:dyDescent="0.2">
      <c r="A2462" t="s">
        <v>147</v>
      </c>
      <c r="B2462" t="s">
        <v>1734</v>
      </c>
      <c r="C2462" s="3" t="s">
        <v>2295</v>
      </c>
      <c r="D2462" t="s">
        <v>6</v>
      </c>
      <c r="E2462" s="102">
        <v>43497</v>
      </c>
      <c r="F2462" s="115">
        <v>439000</v>
      </c>
      <c r="G2462" s="31" t="s">
        <v>838</v>
      </c>
      <c r="H2462" s="129">
        <v>1</v>
      </c>
      <c r="I2462" s="129">
        <v>0</v>
      </c>
      <c r="J2462" s="31">
        <v>1</v>
      </c>
      <c r="K2462" s="117">
        <f t="shared" si="95"/>
        <v>1</v>
      </c>
      <c r="L2462" s="107">
        <v>1</v>
      </c>
      <c r="M2462" s="107">
        <v>0</v>
      </c>
      <c r="N2462" s="56" t="str">
        <f t="shared" si="96"/>
        <v>Bridge Realty</v>
      </c>
    </row>
    <row r="2463" spans="1:14" outlineLevel="2" x14ac:dyDescent="0.2">
      <c r="A2463" t="s">
        <v>147</v>
      </c>
      <c r="B2463" t="s">
        <v>1734</v>
      </c>
      <c r="C2463" s="3" t="s">
        <v>2344</v>
      </c>
      <c r="D2463" t="s">
        <v>1126</v>
      </c>
      <c r="E2463" s="102">
        <v>43579</v>
      </c>
      <c r="F2463" s="115">
        <v>546000</v>
      </c>
      <c r="G2463" s="31" t="s">
        <v>838</v>
      </c>
      <c r="H2463" s="129">
        <v>1</v>
      </c>
      <c r="I2463" s="129">
        <v>0</v>
      </c>
      <c r="J2463" s="31">
        <v>1</v>
      </c>
      <c r="K2463" s="117">
        <f t="shared" si="95"/>
        <v>1</v>
      </c>
      <c r="L2463" s="107">
        <v>1</v>
      </c>
      <c r="M2463" s="107">
        <v>0</v>
      </c>
      <c r="N2463" s="56" t="str">
        <f t="shared" si="96"/>
        <v>Bridge Realty</v>
      </c>
    </row>
    <row r="2464" spans="1:14" outlineLevel="2" x14ac:dyDescent="0.2">
      <c r="A2464" t="s">
        <v>147</v>
      </c>
      <c r="B2464" t="s">
        <v>1734</v>
      </c>
      <c r="C2464" s="3" t="s">
        <v>2763</v>
      </c>
      <c r="D2464" t="s">
        <v>7</v>
      </c>
      <c r="E2464" s="102">
        <v>43556</v>
      </c>
      <c r="F2464" s="115">
        <v>328800</v>
      </c>
      <c r="G2464" s="31" t="s">
        <v>838</v>
      </c>
      <c r="H2464" s="129">
        <v>1</v>
      </c>
      <c r="I2464" s="129">
        <v>0</v>
      </c>
      <c r="J2464" s="31">
        <v>1</v>
      </c>
      <c r="K2464" s="117">
        <f t="shared" si="95"/>
        <v>1</v>
      </c>
      <c r="L2464" s="107">
        <v>0</v>
      </c>
      <c r="M2464" s="107">
        <v>0</v>
      </c>
      <c r="N2464" s="56" t="str">
        <f t="shared" si="96"/>
        <v>Bridge Realty</v>
      </c>
    </row>
    <row r="2465" spans="1:14" outlineLevel="2" x14ac:dyDescent="0.2">
      <c r="A2465" t="s">
        <v>147</v>
      </c>
      <c r="B2465" t="s">
        <v>1734</v>
      </c>
      <c r="C2465" t="s">
        <v>2153</v>
      </c>
      <c r="D2465" t="s">
        <v>1092</v>
      </c>
      <c r="E2465" s="3">
        <v>43479</v>
      </c>
      <c r="F2465" s="115">
        <v>115000</v>
      </c>
      <c r="G2465" s="34" t="s">
        <v>838</v>
      </c>
      <c r="H2465" s="31">
        <v>1</v>
      </c>
      <c r="I2465" s="31">
        <v>0</v>
      </c>
      <c r="J2465" s="31">
        <v>0</v>
      </c>
      <c r="K2465" s="117">
        <f t="shared" si="95"/>
        <v>0</v>
      </c>
      <c r="L2465" s="107">
        <v>0</v>
      </c>
      <c r="M2465" s="107">
        <v>0</v>
      </c>
      <c r="N2465" s="56" t="str">
        <f t="shared" si="96"/>
        <v>Bridge Realty</v>
      </c>
    </row>
    <row r="2466" spans="1:14" outlineLevel="2" x14ac:dyDescent="0.2">
      <c r="A2466" t="s">
        <v>147</v>
      </c>
      <c r="B2466" t="s">
        <v>1734</v>
      </c>
      <c r="C2466" t="s">
        <v>2165</v>
      </c>
      <c r="D2466" t="s">
        <v>425</v>
      </c>
      <c r="E2466" s="3">
        <v>43480</v>
      </c>
      <c r="F2466" s="115">
        <v>530000</v>
      </c>
      <c r="G2466" s="34" t="s">
        <v>838</v>
      </c>
      <c r="H2466" s="31">
        <v>1</v>
      </c>
      <c r="I2466" s="31">
        <v>0</v>
      </c>
      <c r="J2466" s="31">
        <v>0</v>
      </c>
      <c r="K2466" s="117">
        <f t="shared" si="95"/>
        <v>0</v>
      </c>
      <c r="L2466" s="107">
        <v>0</v>
      </c>
      <c r="M2466" s="107">
        <v>0</v>
      </c>
      <c r="N2466" s="56" t="str">
        <f t="shared" si="96"/>
        <v>Bridge Realty</v>
      </c>
    </row>
    <row r="2467" spans="1:14" outlineLevel="2" x14ac:dyDescent="0.2">
      <c r="A2467" t="s">
        <v>147</v>
      </c>
      <c r="B2467" t="s">
        <v>1734</v>
      </c>
      <c r="C2467" t="s">
        <v>3068</v>
      </c>
      <c r="D2467" t="s">
        <v>6</v>
      </c>
      <c r="E2467" s="3">
        <v>43591</v>
      </c>
      <c r="F2467" s="115">
        <v>695000</v>
      </c>
      <c r="G2467" s="34" t="s">
        <v>838</v>
      </c>
      <c r="H2467" s="31">
        <v>1</v>
      </c>
      <c r="I2467" s="31">
        <v>0</v>
      </c>
      <c r="J2467" s="31">
        <v>0</v>
      </c>
      <c r="K2467" s="117">
        <f t="shared" si="95"/>
        <v>0</v>
      </c>
      <c r="L2467" s="107">
        <v>0</v>
      </c>
      <c r="M2467" s="107">
        <v>0</v>
      </c>
      <c r="N2467" s="56" t="str">
        <f t="shared" si="96"/>
        <v>Bridge Realty</v>
      </c>
    </row>
    <row r="2468" spans="1:14" outlineLevel="1" x14ac:dyDescent="0.2">
      <c r="A2468" s="29" t="s">
        <v>147</v>
      </c>
      <c r="F2468" s="115">
        <f>SUBTOTAL(9,F2459:F2467)</f>
        <v>3834700</v>
      </c>
      <c r="H2468" s="31">
        <f>SUBTOTAL(9,H2459:H2467)</f>
        <v>9</v>
      </c>
      <c r="I2468" s="31">
        <f>SUBTOTAL(9,I2459:I2467)</f>
        <v>0</v>
      </c>
      <c r="J2468" s="31">
        <f>SUBTOTAL(9,J2459:J2467)</f>
        <v>6</v>
      </c>
      <c r="K2468" s="117">
        <f t="shared" si="95"/>
        <v>0.66666666666666663</v>
      </c>
      <c r="L2468" s="107">
        <f>SUBTOTAL(9,L2459:L2467)</f>
        <v>2</v>
      </c>
      <c r="M2468" s="107">
        <f>SUBTOTAL(9,M2459:M2467)</f>
        <v>0</v>
      </c>
      <c r="N2468" s="56" t="str">
        <f t="shared" si="96"/>
        <v>Bridge Realty</v>
      </c>
    </row>
    <row r="2469" spans="1:14" outlineLevel="2" x14ac:dyDescent="0.2">
      <c r="A2469" t="s">
        <v>1713</v>
      </c>
      <c r="B2469" t="s">
        <v>1984</v>
      </c>
      <c r="C2469" t="s">
        <v>2660</v>
      </c>
      <c r="D2469" t="s">
        <v>301</v>
      </c>
      <c r="E2469" s="3">
        <v>43545</v>
      </c>
      <c r="F2469" s="115">
        <v>43000</v>
      </c>
      <c r="G2469" s="17" t="s">
        <v>838</v>
      </c>
      <c r="H2469" s="129">
        <v>1</v>
      </c>
      <c r="I2469" s="129">
        <v>0</v>
      </c>
      <c r="J2469" s="31">
        <v>0</v>
      </c>
      <c r="K2469" s="117">
        <f t="shared" si="95"/>
        <v>0</v>
      </c>
      <c r="L2469" s="107">
        <v>0</v>
      </c>
      <c r="M2469" s="107">
        <v>0</v>
      </c>
      <c r="N2469" s="56" t="str">
        <f t="shared" si="96"/>
        <v>Sauer &amp; Associates, Inc.</v>
      </c>
    </row>
    <row r="2470" spans="1:14" outlineLevel="1" x14ac:dyDescent="0.2">
      <c r="A2470" s="29" t="s">
        <v>1713</v>
      </c>
      <c r="F2470" s="115">
        <f>SUBTOTAL(9,F2469:F2469)</f>
        <v>43000</v>
      </c>
      <c r="G2470" s="17"/>
      <c r="H2470" s="129">
        <f>SUBTOTAL(9,H2469:H2469)</f>
        <v>1</v>
      </c>
      <c r="I2470" s="129">
        <f>SUBTOTAL(9,I2469:I2469)</f>
        <v>0</v>
      </c>
      <c r="J2470" s="31">
        <f>SUBTOTAL(9,J2469:J2469)</f>
        <v>0</v>
      </c>
      <c r="K2470" s="117">
        <f t="shared" si="95"/>
        <v>0</v>
      </c>
      <c r="L2470" s="107">
        <f>SUBTOTAL(9,L2469:L2469)</f>
        <v>0</v>
      </c>
      <c r="M2470" s="107">
        <f>SUBTOTAL(9,M2469:M2469)</f>
        <v>0</v>
      </c>
      <c r="N2470" s="56" t="str">
        <f t="shared" si="96"/>
        <v>Sauer &amp; Associates, Inc.</v>
      </c>
    </row>
    <row r="2471" spans="1:14" outlineLevel="2" x14ac:dyDescent="0.2">
      <c r="A2471" t="s">
        <v>1739</v>
      </c>
      <c r="B2471" t="s">
        <v>1180</v>
      </c>
      <c r="C2471" s="3" t="s">
        <v>2930</v>
      </c>
      <c r="D2471" t="s">
        <v>6</v>
      </c>
      <c r="E2471" s="102">
        <v>43577</v>
      </c>
      <c r="F2471" s="115">
        <v>80000</v>
      </c>
      <c r="G2471" s="31" t="s">
        <v>838</v>
      </c>
      <c r="H2471" s="129">
        <v>1</v>
      </c>
      <c r="I2471" s="129">
        <v>0</v>
      </c>
      <c r="J2471" s="31">
        <v>1</v>
      </c>
      <c r="K2471" s="117">
        <f t="shared" si="95"/>
        <v>1</v>
      </c>
      <c r="L2471" s="107">
        <v>0</v>
      </c>
      <c r="M2471" s="107">
        <v>0</v>
      </c>
      <c r="N2471" s="56" t="str">
        <f t="shared" si="96"/>
        <v>Greater Waco Realty, Inc.</v>
      </c>
    </row>
    <row r="2472" spans="1:14" outlineLevel="2" x14ac:dyDescent="0.2">
      <c r="A2472" t="s">
        <v>1739</v>
      </c>
      <c r="B2472" t="s">
        <v>1180</v>
      </c>
      <c r="C2472" s="3" t="s">
        <v>2436</v>
      </c>
      <c r="D2472" t="s">
        <v>6</v>
      </c>
      <c r="E2472" s="102">
        <v>43521</v>
      </c>
      <c r="F2472" s="115">
        <v>132500</v>
      </c>
      <c r="G2472" s="31" t="s">
        <v>838</v>
      </c>
      <c r="H2472" s="129">
        <v>1</v>
      </c>
      <c r="I2472" s="129">
        <v>0</v>
      </c>
      <c r="J2472" s="31">
        <v>1</v>
      </c>
      <c r="K2472" s="117">
        <f t="shared" si="95"/>
        <v>1</v>
      </c>
      <c r="L2472" s="107">
        <v>0</v>
      </c>
      <c r="M2472" s="107">
        <v>0</v>
      </c>
      <c r="N2472" s="56" t="str">
        <f t="shared" si="96"/>
        <v>Greater Waco Realty, Inc.</v>
      </c>
    </row>
    <row r="2473" spans="1:14" outlineLevel="1" x14ac:dyDescent="0.2">
      <c r="A2473" s="29" t="s">
        <v>1739</v>
      </c>
      <c r="C2473" s="3"/>
      <c r="E2473" s="102"/>
      <c r="F2473" s="115">
        <f>SUBTOTAL(9,F2471:F2472)</f>
        <v>212500</v>
      </c>
      <c r="G2473" s="31"/>
      <c r="H2473" s="129">
        <f>SUBTOTAL(9,H2471:H2472)</f>
        <v>2</v>
      </c>
      <c r="I2473" s="129">
        <f>SUBTOTAL(9,I2471:I2472)</f>
        <v>0</v>
      </c>
      <c r="J2473" s="31">
        <f>SUBTOTAL(9,J2471:J2472)</f>
        <v>2</v>
      </c>
      <c r="K2473" s="117">
        <f t="shared" si="95"/>
        <v>1</v>
      </c>
      <c r="L2473" s="107">
        <f>SUBTOTAL(9,L2471:L2472)</f>
        <v>0</v>
      </c>
      <c r="M2473" s="107">
        <f>SUBTOTAL(9,M2471:M2472)</f>
        <v>0</v>
      </c>
      <c r="N2473" s="56" t="str">
        <f t="shared" si="96"/>
        <v>Greater Waco Realty, Inc.</v>
      </c>
    </row>
    <row r="2474" spans="1:14" outlineLevel="2" x14ac:dyDescent="0.2">
      <c r="A2474" t="s">
        <v>1686</v>
      </c>
      <c r="B2474" t="s">
        <v>1842</v>
      </c>
      <c r="C2474" s="3" t="s">
        <v>2819</v>
      </c>
      <c r="D2474" t="s">
        <v>6</v>
      </c>
      <c r="E2474" s="102">
        <v>43563</v>
      </c>
      <c r="F2474" s="115">
        <v>207500</v>
      </c>
      <c r="G2474" s="31">
        <v>20190360</v>
      </c>
      <c r="H2474" s="129">
        <v>1</v>
      </c>
      <c r="I2474" s="129">
        <v>1</v>
      </c>
      <c r="J2474" s="31">
        <v>1</v>
      </c>
      <c r="K2474" s="117">
        <f t="shared" si="95"/>
        <v>1</v>
      </c>
      <c r="L2474" s="107">
        <v>0</v>
      </c>
      <c r="M2474" s="107">
        <v>0</v>
      </c>
      <c r="N2474" s="56" t="str">
        <f t="shared" si="96"/>
        <v>Coldwell Banker Apex, REALTORS</v>
      </c>
    </row>
    <row r="2475" spans="1:14" outlineLevel="2" x14ac:dyDescent="0.2">
      <c r="A2475" t="s">
        <v>1686</v>
      </c>
      <c r="B2475" t="s">
        <v>1842</v>
      </c>
      <c r="C2475" t="s">
        <v>3197</v>
      </c>
      <c r="D2475" t="s">
        <v>6</v>
      </c>
      <c r="E2475" s="3">
        <v>43602</v>
      </c>
      <c r="F2475" s="115">
        <v>94000</v>
      </c>
      <c r="G2475" s="17" t="s">
        <v>838</v>
      </c>
      <c r="H2475" s="129">
        <v>1</v>
      </c>
      <c r="I2475" s="129">
        <v>0</v>
      </c>
      <c r="J2475" s="31">
        <v>0</v>
      </c>
      <c r="K2475" s="117">
        <f t="shared" si="95"/>
        <v>0</v>
      </c>
      <c r="L2475" s="107">
        <v>0</v>
      </c>
      <c r="M2475" s="107">
        <v>0</v>
      </c>
      <c r="N2475" s="56" t="str">
        <f t="shared" si="96"/>
        <v>Coldwell Banker Apex, REALTORS</v>
      </c>
    </row>
    <row r="2476" spans="1:14" outlineLevel="2" x14ac:dyDescent="0.2">
      <c r="A2476" t="s">
        <v>1686</v>
      </c>
      <c r="B2476" t="s">
        <v>1842</v>
      </c>
      <c r="C2476" t="s">
        <v>2933</v>
      </c>
      <c r="D2476" t="s">
        <v>6</v>
      </c>
      <c r="E2476" s="3">
        <v>43577</v>
      </c>
      <c r="F2476" s="115">
        <v>101260</v>
      </c>
      <c r="G2476" s="17" t="s">
        <v>838</v>
      </c>
      <c r="H2476" s="129">
        <v>1</v>
      </c>
      <c r="I2476" s="129">
        <v>0</v>
      </c>
      <c r="J2476" s="31">
        <v>0</v>
      </c>
      <c r="K2476" s="117">
        <f t="shared" si="95"/>
        <v>0</v>
      </c>
      <c r="L2476" s="107">
        <v>0</v>
      </c>
      <c r="M2476" s="107">
        <v>0</v>
      </c>
      <c r="N2476" s="56" t="str">
        <f t="shared" si="96"/>
        <v>Coldwell Banker Apex, REALTORS</v>
      </c>
    </row>
    <row r="2477" spans="1:14" outlineLevel="2" x14ac:dyDescent="0.2">
      <c r="A2477" t="s">
        <v>1686</v>
      </c>
      <c r="B2477" t="s">
        <v>1842</v>
      </c>
      <c r="C2477" t="s">
        <v>3225</v>
      </c>
      <c r="D2477" t="s">
        <v>6</v>
      </c>
      <c r="E2477" s="3">
        <v>43606</v>
      </c>
      <c r="F2477" s="115">
        <v>153500</v>
      </c>
      <c r="G2477" s="34">
        <v>20190958</v>
      </c>
      <c r="H2477" s="31">
        <v>1</v>
      </c>
      <c r="I2477" s="31">
        <v>1</v>
      </c>
      <c r="J2477" s="31">
        <v>0</v>
      </c>
      <c r="K2477" s="117">
        <f t="shared" si="95"/>
        <v>0</v>
      </c>
      <c r="L2477" s="107">
        <v>0</v>
      </c>
      <c r="M2477" s="107">
        <v>0</v>
      </c>
      <c r="N2477" s="56" t="str">
        <f t="shared" si="96"/>
        <v>Coldwell Banker Apex, REALTORS</v>
      </c>
    </row>
    <row r="2478" spans="1:14" outlineLevel="1" x14ac:dyDescent="0.2">
      <c r="A2478" s="29" t="s">
        <v>1686</v>
      </c>
      <c r="F2478" s="115">
        <f>SUBTOTAL(9,F2474:F2477)</f>
        <v>556260</v>
      </c>
      <c r="H2478" s="31">
        <f>SUBTOTAL(9,H2474:H2477)</f>
        <v>4</v>
      </c>
      <c r="I2478" s="31">
        <f>SUBTOTAL(9,I2474:I2477)</f>
        <v>2</v>
      </c>
      <c r="J2478" s="31">
        <f>SUBTOTAL(9,J2474:J2477)</f>
        <v>1</v>
      </c>
      <c r="K2478" s="117">
        <f t="shared" si="95"/>
        <v>0.25</v>
      </c>
      <c r="L2478" s="107">
        <f>SUBTOTAL(9,L2474:L2477)</f>
        <v>0</v>
      </c>
      <c r="M2478" s="107">
        <f>SUBTOTAL(9,M2474:M2477)</f>
        <v>0</v>
      </c>
      <c r="N2478" s="56" t="str">
        <f t="shared" si="96"/>
        <v>Coldwell Banker Apex, REALTORS</v>
      </c>
    </row>
    <row r="2479" spans="1:14" outlineLevel="2" x14ac:dyDescent="0.2">
      <c r="A2479" t="s">
        <v>15</v>
      </c>
      <c r="B2479" t="s">
        <v>118</v>
      </c>
      <c r="C2479" s="3" t="s">
        <v>3027</v>
      </c>
      <c r="D2479" t="s">
        <v>123</v>
      </c>
      <c r="E2479" s="102">
        <v>43585</v>
      </c>
      <c r="F2479" s="115">
        <v>98000</v>
      </c>
      <c r="G2479" s="31" t="s">
        <v>838</v>
      </c>
      <c r="H2479" s="129">
        <v>1</v>
      </c>
      <c r="I2479" s="129">
        <v>0</v>
      </c>
      <c r="J2479" s="31">
        <v>1</v>
      </c>
      <c r="K2479" s="117">
        <f t="shared" si="95"/>
        <v>1</v>
      </c>
      <c r="L2479" s="107">
        <v>0</v>
      </c>
      <c r="M2479" s="107">
        <v>0</v>
      </c>
      <c r="N2479" s="56" t="str">
        <f t="shared" si="96"/>
        <v>Central Realty</v>
      </c>
    </row>
    <row r="2480" spans="1:14" outlineLevel="2" x14ac:dyDescent="0.2">
      <c r="A2480" t="s">
        <v>15</v>
      </c>
      <c r="B2480" t="s">
        <v>118</v>
      </c>
      <c r="C2480" s="3" t="s">
        <v>2003</v>
      </c>
      <c r="D2480" t="s">
        <v>6</v>
      </c>
      <c r="E2480" s="102">
        <v>43490</v>
      </c>
      <c r="F2480" s="115">
        <v>232000</v>
      </c>
      <c r="G2480" s="31" t="s">
        <v>838</v>
      </c>
      <c r="H2480" s="129">
        <v>1</v>
      </c>
      <c r="I2480" s="129">
        <v>0</v>
      </c>
      <c r="J2480" s="31">
        <v>1</v>
      </c>
      <c r="K2480" s="117">
        <f t="shared" si="95"/>
        <v>1</v>
      </c>
      <c r="L2480" s="107">
        <v>0</v>
      </c>
      <c r="M2480" s="107">
        <v>0</v>
      </c>
      <c r="N2480" s="56" t="str">
        <f t="shared" si="96"/>
        <v>Central Realty</v>
      </c>
    </row>
    <row r="2481" spans="1:14" outlineLevel="2" x14ac:dyDescent="0.2">
      <c r="A2481" t="s">
        <v>15</v>
      </c>
      <c r="B2481" t="s">
        <v>118</v>
      </c>
      <c r="C2481" s="3" t="s">
        <v>2721</v>
      </c>
      <c r="D2481" t="s">
        <v>534</v>
      </c>
      <c r="E2481" s="102">
        <v>43551</v>
      </c>
      <c r="F2481" s="115">
        <v>23500</v>
      </c>
      <c r="G2481" s="31" t="s">
        <v>838</v>
      </c>
      <c r="H2481" s="129">
        <v>1</v>
      </c>
      <c r="I2481" s="129">
        <v>0</v>
      </c>
      <c r="J2481" s="31">
        <v>1</v>
      </c>
      <c r="K2481" s="117">
        <f t="shared" si="95"/>
        <v>1</v>
      </c>
      <c r="L2481" s="107">
        <v>1</v>
      </c>
      <c r="M2481" s="107">
        <v>0</v>
      </c>
      <c r="N2481" s="56" t="str">
        <f t="shared" si="96"/>
        <v>Central Realty</v>
      </c>
    </row>
    <row r="2482" spans="1:14" outlineLevel="2" x14ac:dyDescent="0.2">
      <c r="A2482" t="s">
        <v>15</v>
      </c>
      <c r="B2482" t="s">
        <v>118</v>
      </c>
      <c r="C2482" s="3" t="s">
        <v>2854</v>
      </c>
      <c r="D2482" t="s">
        <v>6</v>
      </c>
      <c r="E2482" s="102">
        <v>43567</v>
      </c>
      <c r="F2482" s="115">
        <v>164700</v>
      </c>
      <c r="G2482" s="31" t="s">
        <v>838</v>
      </c>
      <c r="H2482" s="129">
        <v>1</v>
      </c>
      <c r="I2482" s="129">
        <v>0</v>
      </c>
      <c r="J2482" s="31">
        <v>1</v>
      </c>
      <c r="K2482" s="117">
        <f t="shared" si="95"/>
        <v>1</v>
      </c>
      <c r="L2482" s="107">
        <v>1</v>
      </c>
      <c r="M2482" s="107">
        <v>0</v>
      </c>
      <c r="N2482" s="56" t="str">
        <f t="shared" si="96"/>
        <v>Central Realty</v>
      </c>
    </row>
    <row r="2483" spans="1:14" outlineLevel="2" x14ac:dyDescent="0.2">
      <c r="A2483" t="s">
        <v>15</v>
      </c>
      <c r="B2483" t="s">
        <v>118</v>
      </c>
      <c r="C2483" t="s">
        <v>2991</v>
      </c>
      <c r="D2483" t="s">
        <v>6</v>
      </c>
      <c r="E2483" s="3">
        <v>43584</v>
      </c>
      <c r="F2483" s="115">
        <v>89700</v>
      </c>
      <c r="G2483" s="17" t="s">
        <v>838</v>
      </c>
      <c r="H2483" s="129">
        <v>1</v>
      </c>
      <c r="I2483" s="129">
        <v>0</v>
      </c>
      <c r="J2483" s="31">
        <v>0</v>
      </c>
      <c r="K2483" s="117">
        <f t="shared" si="95"/>
        <v>0</v>
      </c>
      <c r="L2483" s="107">
        <v>0</v>
      </c>
      <c r="M2483" s="107">
        <v>0</v>
      </c>
      <c r="N2483" s="56" t="str">
        <f t="shared" si="96"/>
        <v>Central Realty</v>
      </c>
    </row>
    <row r="2484" spans="1:14" outlineLevel="2" x14ac:dyDescent="0.2">
      <c r="A2484" t="s">
        <v>15</v>
      </c>
      <c r="B2484" t="s">
        <v>118</v>
      </c>
      <c r="C2484" t="s">
        <v>2521</v>
      </c>
      <c r="D2484" t="s">
        <v>70</v>
      </c>
      <c r="E2484" s="3">
        <v>43529</v>
      </c>
      <c r="F2484" s="115">
        <v>99500</v>
      </c>
      <c r="G2484" s="17" t="s">
        <v>838</v>
      </c>
      <c r="H2484" s="129">
        <v>1</v>
      </c>
      <c r="I2484" s="129">
        <v>0</v>
      </c>
      <c r="J2484" s="31">
        <v>0</v>
      </c>
      <c r="K2484" s="117">
        <f t="shared" si="95"/>
        <v>0</v>
      </c>
      <c r="L2484" s="107">
        <v>0</v>
      </c>
      <c r="M2484" s="107">
        <v>0</v>
      </c>
      <c r="N2484" s="56" t="str">
        <f t="shared" si="96"/>
        <v>Central Realty</v>
      </c>
    </row>
    <row r="2485" spans="1:14" outlineLevel="2" x14ac:dyDescent="0.2">
      <c r="A2485" t="s">
        <v>15</v>
      </c>
      <c r="B2485" t="s">
        <v>118</v>
      </c>
      <c r="C2485" t="s">
        <v>3353</v>
      </c>
      <c r="D2485" t="s">
        <v>700</v>
      </c>
      <c r="E2485" s="3">
        <v>43616</v>
      </c>
      <c r="F2485" s="115">
        <v>150000</v>
      </c>
      <c r="G2485" s="34" t="s">
        <v>838</v>
      </c>
      <c r="H2485" s="31">
        <v>1</v>
      </c>
      <c r="I2485" s="31">
        <v>0</v>
      </c>
      <c r="J2485" s="31">
        <v>0</v>
      </c>
      <c r="K2485" s="117">
        <f t="shared" si="95"/>
        <v>0</v>
      </c>
      <c r="L2485" s="107">
        <v>0</v>
      </c>
      <c r="M2485" s="107">
        <v>0</v>
      </c>
      <c r="N2485" s="56" t="str">
        <f t="shared" si="96"/>
        <v>Central Realty</v>
      </c>
    </row>
    <row r="2486" spans="1:14" outlineLevel="2" x14ac:dyDescent="0.2">
      <c r="A2486" t="s">
        <v>15</v>
      </c>
      <c r="B2486" t="s">
        <v>118</v>
      </c>
      <c r="C2486" t="s">
        <v>2932</v>
      </c>
      <c r="D2486" t="s">
        <v>6</v>
      </c>
      <c r="E2486" s="3">
        <v>43577</v>
      </c>
      <c r="F2486" s="115">
        <v>155500</v>
      </c>
      <c r="G2486" s="34" t="s">
        <v>838</v>
      </c>
      <c r="H2486" s="31">
        <v>1</v>
      </c>
      <c r="I2486" s="31">
        <v>0</v>
      </c>
      <c r="J2486" s="31">
        <v>0</v>
      </c>
      <c r="K2486" s="117">
        <f t="shared" si="95"/>
        <v>0</v>
      </c>
      <c r="L2486" s="107">
        <v>0</v>
      </c>
      <c r="M2486" s="107">
        <v>0</v>
      </c>
      <c r="N2486" s="56" t="str">
        <f t="shared" si="96"/>
        <v>Central Realty</v>
      </c>
    </row>
    <row r="2487" spans="1:14" outlineLevel="2" x14ac:dyDescent="0.2">
      <c r="A2487" t="s">
        <v>15</v>
      </c>
      <c r="B2487" t="s">
        <v>118</v>
      </c>
      <c r="C2487" t="s">
        <v>2646</v>
      </c>
      <c r="D2487" t="s">
        <v>216</v>
      </c>
      <c r="E2487" s="3">
        <v>43544</v>
      </c>
      <c r="F2487" s="115">
        <v>168700</v>
      </c>
      <c r="G2487" s="34">
        <v>20190251</v>
      </c>
      <c r="H2487" s="31">
        <v>1</v>
      </c>
      <c r="I2487" s="31">
        <v>1</v>
      </c>
      <c r="J2487" s="31">
        <v>0</v>
      </c>
      <c r="K2487" s="117">
        <f t="shared" si="95"/>
        <v>0</v>
      </c>
      <c r="L2487" s="107">
        <v>0</v>
      </c>
      <c r="M2487" s="107">
        <v>0</v>
      </c>
      <c r="N2487" s="56" t="str">
        <f t="shared" si="96"/>
        <v>Central Realty</v>
      </c>
    </row>
    <row r="2488" spans="1:14" outlineLevel="2" x14ac:dyDescent="0.2">
      <c r="A2488" t="s">
        <v>15</v>
      </c>
      <c r="B2488" t="s">
        <v>118</v>
      </c>
      <c r="C2488" t="s">
        <v>3276</v>
      </c>
      <c r="D2488" t="s">
        <v>6</v>
      </c>
      <c r="E2488" s="3">
        <v>43609</v>
      </c>
      <c r="F2488" s="115">
        <v>284700</v>
      </c>
      <c r="G2488" s="34" t="s">
        <v>838</v>
      </c>
      <c r="H2488" s="31">
        <v>1</v>
      </c>
      <c r="I2488" s="31">
        <v>0</v>
      </c>
      <c r="J2488" s="31">
        <v>0</v>
      </c>
      <c r="K2488" s="117">
        <f t="shared" si="95"/>
        <v>0</v>
      </c>
      <c r="L2488" s="107">
        <v>0</v>
      </c>
      <c r="M2488" s="107">
        <v>0</v>
      </c>
      <c r="N2488" s="56" t="str">
        <f t="shared" si="96"/>
        <v>Central Realty</v>
      </c>
    </row>
    <row r="2489" spans="1:14" outlineLevel="1" x14ac:dyDescent="0.2">
      <c r="A2489" s="29" t="s">
        <v>15</v>
      </c>
      <c r="F2489" s="115">
        <f>SUBTOTAL(9,F2479:F2488)</f>
        <v>1466300</v>
      </c>
      <c r="H2489" s="31">
        <f>SUBTOTAL(9,H2479:H2488)</f>
        <v>10</v>
      </c>
      <c r="I2489" s="31">
        <f>SUBTOTAL(9,I2479:I2488)</f>
        <v>1</v>
      </c>
      <c r="J2489" s="31">
        <f>SUBTOTAL(9,J2479:J2488)</f>
        <v>4</v>
      </c>
      <c r="K2489" s="117">
        <f t="shared" si="95"/>
        <v>0.4</v>
      </c>
      <c r="L2489" s="107">
        <f>SUBTOTAL(9,L2479:L2488)</f>
        <v>2</v>
      </c>
      <c r="M2489" s="107">
        <f>SUBTOTAL(9,M2479:M2488)</f>
        <v>0</v>
      </c>
      <c r="N2489" s="56" t="str">
        <f t="shared" si="96"/>
        <v>Central Realty</v>
      </c>
    </row>
    <row r="2490" spans="1:14" outlineLevel="2" x14ac:dyDescent="0.2">
      <c r="A2490" t="s">
        <v>566</v>
      </c>
      <c r="B2490" t="s">
        <v>1842</v>
      </c>
      <c r="C2490" s="3" t="s">
        <v>2766</v>
      </c>
      <c r="D2490" t="s">
        <v>216</v>
      </c>
      <c r="E2490" s="102">
        <v>43557</v>
      </c>
      <c r="F2490" s="115">
        <v>225500</v>
      </c>
      <c r="G2490" s="31">
        <v>20190416</v>
      </c>
      <c r="H2490" s="129">
        <v>1</v>
      </c>
      <c r="I2490" s="129">
        <v>1</v>
      </c>
      <c r="J2490" s="31">
        <v>1</v>
      </c>
      <c r="K2490" s="117">
        <f t="shared" si="95"/>
        <v>1</v>
      </c>
      <c r="L2490" s="107">
        <v>0</v>
      </c>
      <c r="M2490" s="107">
        <v>0</v>
      </c>
      <c r="N2490" s="56" t="str">
        <f t="shared" si="96"/>
        <v>Coldwell Banker Apex, REALTORS</v>
      </c>
    </row>
    <row r="2491" spans="1:14" outlineLevel="2" x14ac:dyDescent="0.2">
      <c r="A2491" t="s">
        <v>566</v>
      </c>
      <c r="B2491" t="s">
        <v>1842</v>
      </c>
      <c r="C2491" s="3" t="s">
        <v>2181</v>
      </c>
      <c r="D2491" t="s">
        <v>6</v>
      </c>
      <c r="E2491" s="102">
        <v>43483</v>
      </c>
      <c r="F2491" s="115">
        <v>297500</v>
      </c>
      <c r="G2491" s="31">
        <v>20182729</v>
      </c>
      <c r="H2491" s="129">
        <v>1</v>
      </c>
      <c r="I2491" s="129">
        <v>1</v>
      </c>
      <c r="J2491" s="31">
        <v>1</v>
      </c>
      <c r="K2491" s="117">
        <f t="shared" si="95"/>
        <v>1</v>
      </c>
      <c r="L2491" s="107">
        <v>0</v>
      </c>
      <c r="M2491" s="107">
        <v>0</v>
      </c>
      <c r="N2491" s="56" t="str">
        <f t="shared" si="96"/>
        <v>Coldwell Banker Apex, REALTORS</v>
      </c>
    </row>
    <row r="2492" spans="1:14" outlineLevel="2" x14ac:dyDescent="0.2">
      <c r="A2492" t="s">
        <v>566</v>
      </c>
      <c r="B2492" t="s">
        <v>1842</v>
      </c>
      <c r="C2492" s="3" t="s">
        <v>3008</v>
      </c>
      <c r="D2492" t="s">
        <v>6</v>
      </c>
      <c r="E2492" s="102">
        <v>43585</v>
      </c>
      <c r="F2492" s="115">
        <v>185000</v>
      </c>
      <c r="G2492" s="31">
        <v>20190864</v>
      </c>
      <c r="H2492" s="129">
        <v>1</v>
      </c>
      <c r="I2492" s="129">
        <v>1</v>
      </c>
      <c r="J2492" s="31">
        <v>1</v>
      </c>
      <c r="K2492" s="117">
        <f t="shared" si="95"/>
        <v>1</v>
      </c>
      <c r="L2492" s="107">
        <v>0</v>
      </c>
      <c r="M2492" s="107">
        <v>0</v>
      </c>
      <c r="N2492" s="56" t="str">
        <f t="shared" si="96"/>
        <v>Coldwell Banker Apex, REALTORS</v>
      </c>
    </row>
    <row r="2493" spans="1:14" outlineLevel="2" x14ac:dyDescent="0.2">
      <c r="A2493" t="s">
        <v>566</v>
      </c>
      <c r="B2493" t="s">
        <v>1842</v>
      </c>
      <c r="C2493" s="3" t="s">
        <v>2817</v>
      </c>
      <c r="D2493" t="s">
        <v>123</v>
      </c>
      <c r="E2493" s="102">
        <v>43563</v>
      </c>
      <c r="F2493" s="115">
        <v>155000</v>
      </c>
      <c r="G2493" s="31">
        <v>20190482</v>
      </c>
      <c r="H2493" s="129">
        <v>1</v>
      </c>
      <c r="I2493" s="129">
        <v>1</v>
      </c>
      <c r="J2493" s="31">
        <v>1</v>
      </c>
      <c r="K2493" s="117">
        <f t="shared" si="95"/>
        <v>1</v>
      </c>
      <c r="L2493" s="107">
        <v>1</v>
      </c>
      <c r="M2493" s="107">
        <v>1</v>
      </c>
      <c r="N2493" s="56" t="str">
        <f t="shared" si="96"/>
        <v>Coldwell Banker Apex, REALTORS</v>
      </c>
    </row>
    <row r="2494" spans="1:14" outlineLevel="2" x14ac:dyDescent="0.2">
      <c r="A2494" t="s">
        <v>566</v>
      </c>
      <c r="B2494" t="s">
        <v>1842</v>
      </c>
      <c r="C2494" s="3" t="s">
        <v>3271</v>
      </c>
      <c r="D2494" t="s">
        <v>6</v>
      </c>
      <c r="E2494" s="102">
        <v>43609</v>
      </c>
      <c r="F2494" s="115">
        <v>235500</v>
      </c>
      <c r="G2494" s="31">
        <v>20190820</v>
      </c>
      <c r="H2494" s="129">
        <v>1</v>
      </c>
      <c r="I2494" s="129">
        <v>1</v>
      </c>
      <c r="J2494" s="31">
        <v>1</v>
      </c>
      <c r="K2494" s="117">
        <f t="shared" si="95"/>
        <v>1</v>
      </c>
      <c r="L2494" s="107">
        <v>0</v>
      </c>
      <c r="M2494" s="107">
        <v>0</v>
      </c>
      <c r="N2494" s="56" t="str">
        <f t="shared" si="96"/>
        <v>Coldwell Banker Apex, REALTORS</v>
      </c>
    </row>
    <row r="2495" spans="1:14" outlineLevel="2" x14ac:dyDescent="0.2">
      <c r="A2495" t="s">
        <v>566</v>
      </c>
      <c r="B2495" t="s">
        <v>1842</v>
      </c>
      <c r="C2495" s="3" t="s">
        <v>2864</v>
      </c>
      <c r="D2495" t="s">
        <v>1249</v>
      </c>
      <c r="E2495" s="102">
        <v>43567</v>
      </c>
      <c r="F2495" s="115">
        <v>303000</v>
      </c>
      <c r="G2495" s="31">
        <v>20190614</v>
      </c>
      <c r="H2495" s="129">
        <v>1</v>
      </c>
      <c r="I2495" s="129">
        <v>1</v>
      </c>
      <c r="J2495" s="31">
        <v>1</v>
      </c>
      <c r="K2495" s="117">
        <f t="shared" si="95"/>
        <v>1</v>
      </c>
      <c r="L2495" s="107">
        <v>0</v>
      </c>
      <c r="M2495" s="107">
        <v>0</v>
      </c>
      <c r="N2495" s="56" t="str">
        <f t="shared" si="96"/>
        <v>Coldwell Banker Apex, REALTORS</v>
      </c>
    </row>
    <row r="2496" spans="1:14" outlineLevel="2" x14ac:dyDescent="0.2">
      <c r="A2496" t="s">
        <v>566</v>
      </c>
      <c r="B2496" t="s">
        <v>1842</v>
      </c>
      <c r="C2496" s="3" t="s">
        <v>2286</v>
      </c>
      <c r="D2496" t="s">
        <v>1126</v>
      </c>
      <c r="E2496" s="102">
        <v>43602</v>
      </c>
      <c r="F2496" s="115">
        <v>356000</v>
      </c>
      <c r="G2496" s="31">
        <v>20190898</v>
      </c>
      <c r="H2496" s="129">
        <v>1</v>
      </c>
      <c r="I2496" s="129">
        <v>1</v>
      </c>
      <c r="J2496" s="31">
        <v>1</v>
      </c>
      <c r="K2496" s="117">
        <f t="shared" si="95"/>
        <v>1</v>
      </c>
      <c r="L2496" s="107">
        <v>0</v>
      </c>
      <c r="M2496" s="107">
        <v>0</v>
      </c>
      <c r="N2496" s="56" t="str">
        <f t="shared" si="96"/>
        <v>Coldwell Banker Apex, REALTORS</v>
      </c>
    </row>
    <row r="2497" spans="1:14" outlineLevel="2" x14ac:dyDescent="0.2">
      <c r="A2497" t="s">
        <v>566</v>
      </c>
      <c r="B2497" t="s">
        <v>1842</v>
      </c>
      <c r="C2497" t="s">
        <v>2617</v>
      </c>
      <c r="D2497" t="s">
        <v>6</v>
      </c>
      <c r="E2497" s="3">
        <v>43539</v>
      </c>
      <c r="F2497" s="115">
        <v>63500</v>
      </c>
      <c r="G2497" s="17">
        <v>20190351</v>
      </c>
      <c r="H2497" s="129">
        <v>1</v>
      </c>
      <c r="I2497" s="129">
        <v>1</v>
      </c>
      <c r="J2497" s="31">
        <v>0</v>
      </c>
      <c r="K2497" s="117">
        <f t="shared" si="95"/>
        <v>0</v>
      </c>
      <c r="L2497" s="107">
        <v>0</v>
      </c>
      <c r="M2497" s="107">
        <v>0</v>
      </c>
      <c r="N2497" s="56" t="str">
        <f t="shared" si="96"/>
        <v>Coldwell Banker Apex, REALTORS</v>
      </c>
    </row>
    <row r="2498" spans="1:14" outlineLevel="2" x14ac:dyDescent="0.2">
      <c r="A2498" t="s">
        <v>566</v>
      </c>
      <c r="B2498" t="s">
        <v>1842</v>
      </c>
      <c r="C2498" t="s">
        <v>3317</v>
      </c>
      <c r="D2498" t="s">
        <v>6</v>
      </c>
      <c r="E2498" s="3">
        <v>43615</v>
      </c>
      <c r="F2498" s="115">
        <v>77000</v>
      </c>
      <c r="G2498" s="17">
        <v>20191019</v>
      </c>
      <c r="H2498" s="129">
        <v>1</v>
      </c>
      <c r="I2498" s="129">
        <v>1</v>
      </c>
      <c r="J2498" s="31">
        <v>0</v>
      </c>
      <c r="K2498" s="117">
        <f t="shared" si="95"/>
        <v>0</v>
      </c>
      <c r="L2498" s="107">
        <v>0</v>
      </c>
      <c r="M2498" s="107">
        <v>0</v>
      </c>
      <c r="N2498" s="56" t="str">
        <f t="shared" si="96"/>
        <v>Coldwell Banker Apex, REALTORS</v>
      </c>
    </row>
    <row r="2499" spans="1:14" outlineLevel="2" x14ac:dyDescent="0.2">
      <c r="A2499" t="s">
        <v>566</v>
      </c>
      <c r="B2499" t="s">
        <v>1842</v>
      </c>
      <c r="C2499" t="s">
        <v>2356</v>
      </c>
      <c r="D2499" t="s">
        <v>6</v>
      </c>
      <c r="E2499" s="3">
        <v>43510</v>
      </c>
      <c r="F2499" s="115">
        <v>125000</v>
      </c>
      <c r="G2499" s="34">
        <v>20190116</v>
      </c>
      <c r="H2499" s="31">
        <v>1</v>
      </c>
      <c r="I2499" s="31">
        <v>1</v>
      </c>
      <c r="J2499" s="31">
        <v>0</v>
      </c>
      <c r="K2499" s="117">
        <f t="shared" ref="K2499:K2562" si="97">+J2499/H2499</f>
        <v>0</v>
      </c>
      <c r="L2499" s="107">
        <v>0</v>
      </c>
      <c r="M2499" s="107">
        <v>0</v>
      </c>
      <c r="N2499" s="56" t="str">
        <f t="shared" ref="N2499:N2562" si="98">IF(B2499="",B2498,B2499)</f>
        <v>Coldwell Banker Apex, REALTORS</v>
      </c>
    </row>
    <row r="2500" spans="1:14" outlineLevel="2" x14ac:dyDescent="0.2">
      <c r="A2500" t="s">
        <v>566</v>
      </c>
      <c r="B2500" t="s">
        <v>1842</v>
      </c>
      <c r="C2500" t="s">
        <v>3030</v>
      </c>
      <c r="D2500" t="s">
        <v>123</v>
      </c>
      <c r="E2500" s="3">
        <v>43586</v>
      </c>
      <c r="F2500" s="115">
        <v>146000</v>
      </c>
      <c r="G2500" s="34">
        <v>20190055</v>
      </c>
      <c r="H2500" s="31">
        <v>1</v>
      </c>
      <c r="I2500" s="31">
        <v>1</v>
      </c>
      <c r="J2500" s="31">
        <v>0</v>
      </c>
      <c r="K2500" s="117">
        <f t="shared" si="97"/>
        <v>0</v>
      </c>
      <c r="L2500" s="107">
        <v>0</v>
      </c>
      <c r="M2500" s="107">
        <v>0</v>
      </c>
      <c r="N2500" s="56" t="str">
        <f t="shared" si="98"/>
        <v>Coldwell Banker Apex, REALTORS</v>
      </c>
    </row>
    <row r="2501" spans="1:14" outlineLevel="2" x14ac:dyDescent="0.2">
      <c r="A2501" t="s">
        <v>566</v>
      </c>
      <c r="B2501" t="s">
        <v>1842</v>
      </c>
      <c r="C2501" t="s">
        <v>3340</v>
      </c>
      <c r="D2501" t="s">
        <v>6</v>
      </c>
      <c r="E2501" s="3">
        <v>43616</v>
      </c>
      <c r="F2501" s="115">
        <v>170850</v>
      </c>
      <c r="G2501" s="34">
        <v>20190672</v>
      </c>
      <c r="H2501" s="31">
        <v>1</v>
      </c>
      <c r="I2501" s="31">
        <v>1</v>
      </c>
      <c r="J2501" s="31">
        <v>0</v>
      </c>
      <c r="K2501" s="117">
        <f t="shared" si="97"/>
        <v>0</v>
      </c>
      <c r="L2501" s="107">
        <v>0</v>
      </c>
      <c r="M2501" s="107">
        <v>0</v>
      </c>
      <c r="N2501" s="56" t="str">
        <f t="shared" si="98"/>
        <v>Coldwell Banker Apex, REALTORS</v>
      </c>
    </row>
    <row r="2502" spans="1:14" outlineLevel="2" x14ac:dyDescent="0.2">
      <c r="A2502" t="s">
        <v>566</v>
      </c>
      <c r="B2502" t="s">
        <v>1842</v>
      </c>
      <c r="C2502" t="s">
        <v>3059</v>
      </c>
      <c r="D2502" t="s">
        <v>216</v>
      </c>
      <c r="E2502" s="3">
        <v>43588</v>
      </c>
      <c r="F2502" s="115">
        <v>175000</v>
      </c>
      <c r="G2502" s="34">
        <v>20190697</v>
      </c>
      <c r="H2502" s="31">
        <v>1</v>
      </c>
      <c r="I2502" s="31">
        <v>1</v>
      </c>
      <c r="J2502" s="31">
        <v>0</v>
      </c>
      <c r="K2502" s="117">
        <f t="shared" si="97"/>
        <v>0</v>
      </c>
      <c r="L2502" s="107">
        <v>0</v>
      </c>
      <c r="M2502" s="107">
        <v>0</v>
      </c>
      <c r="N2502" s="56" t="str">
        <f t="shared" si="98"/>
        <v>Coldwell Banker Apex, REALTORS</v>
      </c>
    </row>
    <row r="2503" spans="1:14" outlineLevel="2" x14ac:dyDescent="0.2">
      <c r="A2503" t="s">
        <v>566</v>
      </c>
      <c r="B2503" t="s">
        <v>1842</v>
      </c>
      <c r="C2503" t="s">
        <v>3209</v>
      </c>
      <c r="D2503" t="s">
        <v>216</v>
      </c>
      <c r="E2503" s="3">
        <v>43605</v>
      </c>
      <c r="F2503" s="115">
        <v>177000</v>
      </c>
      <c r="G2503" s="34">
        <v>20190900</v>
      </c>
      <c r="H2503" s="31">
        <v>1</v>
      </c>
      <c r="I2503" s="31">
        <v>1</v>
      </c>
      <c r="J2503" s="31">
        <v>0</v>
      </c>
      <c r="K2503" s="117">
        <f t="shared" si="97"/>
        <v>0</v>
      </c>
      <c r="L2503" s="107">
        <v>0</v>
      </c>
      <c r="M2503" s="107">
        <v>0</v>
      </c>
      <c r="N2503" s="56" t="str">
        <f t="shared" si="98"/>
        <v>Coldwell Banker Apex, REALTORS</v>
      </c>
    </row>
    <row r="2504" spans="1:14" outlineLevel="2" x14ac:dyDescent="0.2">
      <c r="A2504" t="s">
        <v>566</v>
      </c>
      <c r="B2504" t="s">
        <v>1842</v>
      </c>
      <c r="C2504" t="s">
        <v>2909</v>
      </c>
      <c r="D2504" t="s">
        <v>6</v>
      </c>
      <c r="E2504" s="3">
        <v>43573</v>
      </c>
      <c r="F2504" s="115">
        <v>179900</v>
      </c>
      <c r="G2504" s="34">
        <v>20190572</v>
      </c>
      <c r="H2504" s="31">
        <v>1</v>
      </c>
      <c r="I2504" s="31">
        <v>1</v>
      </c>
      <c r="J2504" s="31">
        <v>0</v>
      </c>
      <c r="K2504" s="117">
        <f t="shared" si="97"/>
        <v>0</v>
      </c>
      <c r="L2504" s="107">
        <v>0</v>
      </c>
      <c r="M2504" s="107">
        <v>0</v>
      </c>
      <c r="N2504" s="56" t="str">
        <f t="shared" si="98"/>
        <v>Coldwell Banker Apex, REALTORS</v>
      </c>
    </row>
    <row r="2505" spans="1:14" outlineLevel="2" x14ac:dyDescent="0.2">
      <c r="A2505" t="s">
        <v>566</v>
      </c>
      <c r="B2505" t="s">
        <v>1842</v>
      </c>
      <c r="C2505" t="s">
        <v>3026</v>
      </c>
      <c r="D2505" t="s">
        <v>6</v>
      </c>
      <c r="E2505" s="3">
        <v>43585</v>
      </c>
      <c r="F2505" s="115">
        <v>195000</v>
      </c>
      <c r="G2505" s="34">
        <v>20190132</v>
      </c>
      <c r="H2505" s="31">
        <v>1</v>
      </c>
      <c r="I2505" s="31">
        <v>1</v>
      </c>
      <c r="J2505" s="31">
        <v>0</v>
      </c>
      <c r="K2505" s="117">
        <f t="shared" si="97"/>
        <v>0</v>
      </c>
      <c r="L2505" s="107">
        <v>0</v>
      </c>
      <c r="M2505" s="107">
        <v>0</v>
      </c>
      <c r="N2505" s="56" t="str">
        <f t="shared" si="98"/>
        <v>Coldwell Banker Apex, REALTORS</v>
      </c>
    </row>
    <row r="2506" spans="1:14" outlineLevel="2" x14ac:dyDescent="0.2">
      <c r="A2506" t="s">
        <v>566</v>
      </c>
      <c r="B2506" t="s">
        <v>1842</v>
      </c>
      <c r="C2506" t="s">
        <v>1895</v>
      </c>
      <c r="D2506" t="s">
        <v>6</v>
      </c>
      <c r="E2506" s="3">
        <v>43585</v>
      </c>
      <c r="F2506" s="115">
        <v>196000</v>
      </c>
      <c r="G2506" s="34" t="s">
        <v>838</v>
      </c>
      <c r="H2506" s="31">
        <v>1</v>
      </c>
      <c r="I2506" s="31">
        <v>0</v>
      </c>
      <c r="J2506" s="31">
        <v>0</v>
      </c>
      <c r="K2506" s="117">
        <f t="shared" si="97"/>
        <v>0</v>
      </c>
      <c r="L2506" s="107">
        <v>0</v>
      </c>
      <c r="M2506" s="107">
        <v>0</v>
      </c>
      <c r="N2506" s="56" t="str">
        <f t="shared" si="98"/>
        <v>Coldwell Banker Apex, REALTORS</v>
      </c>
    </row>
    <row r="2507" spans="1:14" outlineLevel="2" x14ac:dyDescent="0.2">
      <c r="A2507" t="s">
        <v>566</v>
      </c>
      <c r="B2507" t="s">
        <v>1842</v>
      </c>
      <c r="C2507" t="s">
        <v>2133</v>
      </c>
      <c r="D2507" t="s">
        <v>123</v>
      </c>
      <c r="E2507" s="3">
        <v>43475</v>
      </c>
      <c r="F2507" s="115">
        <v>197000</v>
      </c>
      <c r="G2507" s="34">
        <v>20182836</v>
      </c>
      <c r="H2507" s="31">
        <v>1</v>
      </c>
      <c r="I2507" s="31">
        <v>1</v>
      </c>
      <c r="J2507" s="31">
        <v>0</v>
      </c>
      <c r="K2507" s="117">
        <f t="shared" si="97"/>
        <v>0</v>
      </c>
      <c r="L2507" s="107">
        <v>0</v>
      </c>
      <c r="M2507" s="107">
        <v>0</v>
      </c>
      <c r="N2507" s="56" t="str">
        <f t="shared" si="98"/>
        <v>Coldwell Banker Apex, REALTORS</v>
      </c>
    </row>
    <row r="2508" spans="1:14" outlineLevel="2" x14ac:dyDescent="0.2">
      <c r="A2508" t="s">
        <v>566</v>
      </c>
      <c r="B2508" t="s">
        <v>1842</v>
      </c>
      <c r="C2508" t="s">
        <v>3343</v>
      </c>
      <c r="D2508" t="s">
        <v>6</v>
      </c>
      <c r="E2508" s="3">
        <v>43616</v>
      </c>
      <c r="F2508" s="115">
        <v>205000</v>
      </c>
      <c r="G2508" s="34">
        <v>20190931</v>
      </c>
      <c r="H2508" s="31">
        <v>1</v>
      </c>
      <c r="I2508" s="31">
        <v>1</v>
      </c>
      <c r="J2508" s="31">
        <v>0</v>
      </c>
      <c r="K2508" s="117">
        <f t="shared" si="97"/>
        <v>0</v>
      </c>
      <c r="L2508" s="107">
        <v>0</v>
      </c>
      <c r="M2508" s="107">
        <v>0</v>
      </c>
      <c r="N2508" s="56" t="str">
        <f t="shared" si="98"/>
        <v>Coldwell Banker Apex, REALTORS</v>
      </c>
    </row>
    <row r="2509" spans="1:14" outlineLevel="2" x14ac:dyDescent="0.2">
      <c r="A2509" t="s">
        <v>566</v>
      </c>
      <c r="B2509" t="s">
        <v>1842</v>
      </c>
      <c r="C2509" t="s">
        <v>2567</v>
      </c>
      <c r="D2509" t="s">
        <v>6</v>
      </c>
      <c r="E2509" s="3">
        <v>43535</v>
      </c>
      <c r="F2509" s="115">
        <v>219900</v>
      </c>
      <c r="G2509" s="34">
        <v>20190293</v>
      </c>
      <c r="H2509" s="31">
        <v>1</v>
      </c>
      <c r="I2509" s="31">
        <v>1</v>
      </c>
      <c r="J2509" s="31">
        <v>0</v>
      </c>
      <c r="K2509" s="117">
        <f t="shared" si="97"/>
        <v>0</v>
      </c>
      <c r="L2509" s="107">
        <v>0</v>
      </c>
      <c r="M2509" s="107">
        <v>0</v>
      </c>
      <c r="N2509" s="56" t="str">
        <f t="shared" si="98"/>
        <v>Coldwell Banker Apex, REALTORS</v>
      </c>
    </row>
    <row r="2510" spans="1:14" outlineLevel="2" x14ac:dyDescent="0.2">
      <c r="A2510" t="s">
        <v>566</v>
      </c>
      <c r="B2510" t="s">
        <v>1842</v>
      </c>
      <c r="C2510" t="s">
        <v>2527</v>
      </c>
      <c r="D2510" t="s">
        <v>6</v>
      </c>
      <c r="E2510" s="3">
        <v>43530</v>
      </c>
      <c r="F2510" s="115">
        <v>220000</v>
      </c>
      <c r="G2510" s="34">
        <v>20190291</v>
      </c>
      <c r="H2510" s="31">
        <v>1</v>
      </c>
      <c r="I2510" s="31">
        <v>1</v>
      </c>
      <c r="J2510" s="31">
        <v>0</v>
      </c>
      <c r="K2510" s="117">
        <f t="shared" si="97"/>
        <v>0</v>
      </c>
      <c r="L2510" s="107">
        <v>0</v>
      </c>
      <c r="M2510" s="107">
        <v>0</v>
      </c>
      <c r="N2510" s="56" t="str">
        <f t="shared" si="98"/>
        <v>Coldwell Banker Apex, REALTORS</v>
      </c>
    </row>
    <row r="2511" spans="1:14" outlineLevel="2" x14ac:dyDescent="0.2">
      <c r="A2511" t="s">
        <v>566</v>
      </c>
      <c r="B2511" t="s">
        <v>1842</v>
      </c>
      <c r="C2511" t="s">
        <v>2474</v>
      </c>
      <c r="D2511" t="s">
        <v>216</v>
      </c>
      <c r="E2511" s="3">
        <v>43524</v>
      </c>
      <c r="F2511" s="115">
        <v>222500</v>
      </c>
      <c r="G2511" s="34">
        <v>20190177</v>
      </c>
      <c r="H2511" s="31">
        <v>1</v>
      </c>
      <c r="I2511" s="31">
        <v>1</v>
      </c>
      <c r="J2511" s="31">
        <v>0</v>
      </c>
      <c r="K2511" s="117">
        <f t="shared" si="97"/>
        <v>0</v>
      </c>
      <c r="L2511" s="107">
        <v>0</v>
      </c>
      <c r="M2511" s="107">
        <v>0</v>
      </c>
      <c r="N2511" s="56" t="str">
        <f t="shared" si="98"/>
        <v>Coldwell Banker Apex, REALTORS</v>
      </c>
    </row>
    <row r="2512" spans="1:14" outlineLevel="2" x14ac:dyDescent="0.2">
      <c r="A2512" t="s">
        <v>566</v>
      </c>
      <c r="B2512" t="s">
        <v>1842</v>
      </c>
      <c r="C2512" t="s">
        <v>2484</v>
      </c>
      <c r="D2512" t="s">
        <v>1249</v>
      </c>
      <c r="E2512" s="3">
        <v>43525</v>
      </c>
      <c r="F2512" s="115">
        <v>235000</v>
      </c>
      <c r="G2512" s="34">
        <v>20190255</v>
      </c>
      <c r="H2512" s="31">
        <v>1</v>
      </c>
      <c r="I2512" s="31">
        <v>1</v>
      </c>
      <c r="J2512" s="31">
        <v>0</v>
      </c>
      <c r="K2512" s="117">
        <f t="shared" si="97"/>
        <v>0</v>
      </c>
      <c r="L2512" s="107">
        <v>0</v>
      </c>
      <c r="M2512" s="107">
        <v>0</v>
      </c>
      <c r="N2512" s="56" t="str">
        <f t="shared" si="98"/>
        <v>Coldwell Banker Apex, REALTORS</v>
      </c>
    </row>
    <row r="2513" spans="1:14" outlineLevel="2" x14ac:dyDescent="0.2">
      <c r="A2513" t="s">
        <v>566</v>
      </c>
      <c r="B2513" t="s">
        <v>1842</v>
      </c>
      <c r="C2513" t="s">
        <v>2256</v>
      </c>
      <c r="D2513" t="s">
        <v>7</v>
      </c>
      <c r="E2513" s="3">
        <v>43496</v>
      </c>
      <c r="F2513" s="115">
        <v>273000</v>
      </c>
      <c r="G2513" s="34">
        <v>20190089</v>
      </c>
      <c r="H2513" s="31">
        <v>1</v>
      </c>
      <c r="I2513" s="31">
        <v>1</v>
      </c>
      <c r="J2513" s="31">
        <v>0</v>
      </c>
      <c r="K2513" s="117">
        <f t="shared" si="97"/>
        <v>0</v>
      </c>
      <c r="L2513" s="107">
        <v>0</v>
      </c>
      <c r="M2513" s="107">
        <v>0</v>
      </c>
      <c r="N2513" s="56" t="str">
        <f t="shared" si="98"/>
        <v>Coldwell Banker Apex, REALTORS</v>
      </c>
    </row>
    <row r="2514" spans="1:14" outlineLevel="2" x14ac:dyDescent="0.2">
      <c r="A2514" t="s">
        <v>566</v>
      </c>
      <c r="B2514" t="s">
        <v>1842</v>
      </c>
      <c r="C2514" t="s">
        <v>3230</v>
      </c>
      <c r="D2514" t="s">
        <v>1249</v>
      </c>
      <c r="E2514" s="3">
        <v>43606</v>
      </c>
      <c r="F2514" s="115">
        <v>300500</v>
      </c>
      <c r="G2514" s="34" t="s">
        <v>838</v>
      </c>
      <c r="H2514" s="31">
        <v>1</v>
      </c>
      <c r="I2514" s="31">
        <v>0</v>
      </c>
      <c r="J2514" s="31">
        <v>0</v>
      </c>
      <c r="K2514" s="117">
        <f t="shared" si="97"/>
        <v>0</v>
      </c>
      <c r="L2514" s="107">
        <v>0</v>
      </c>
      <c r="M2514" s="107">
        <v>0</v>
      </c>
      <c r="N2514" s="56" t="str">
        <f t="shared" si="98"/>
        <v>Coldwell Banker Apex, REALTORS</v>
      </c>
    </row>
    <row r="2515" spans="1:14" outlineLevel="2" x14ac:dyDescent="0.2">
      <c r="A2515" t="s">
        <v>566</v>
      </c>
      <c r="B2515" t="s">
        <v>1842</v>
      </c>
      <c r="C2515" t="s">
        <v>2462</v>
      </c>
      <c r="D2515" t="s">
        <v>1126</v>
      </c>
      <c r="E2515" s="3">
        <v>43524</v>
      </c>
      <c r="F2515" s="115">
        <v>336000</v>
      </c>
      <c r="G2515" s="34">
        <v>20190196</v>
      </c>
      <c r="H2515" s="31">
        <v>1</v>
      </c>
      <c r="I2515" s="31">
        <v>1</v>
      </c>
      <c r="J2515" s="31">
        <v>0</v>
      </c>
      <c r="K2515" s="117">
        <f t="shared" si="97"/>
        <v>0</v>
      </c>
      <c r="L2515" s="107">
        <v>0</v>
      </c>
      <c r="M2515" s="107">
        <v>0</v>
      </c>
      <c r="N2515" s="56" t="str">
        <f t="shared" si="98"/>
        <v>Coldwell Banker Apex, REALTORS</v>
      </c>
    </row>
    <row r="2516" spans="1:14" outlineLevel="2" x14ac:dyDescent="0.2">
      <c r="A2516" t="s">
        <v>566</v>
      </c>
      <c r="B2516" t="s">
        <v>1842</v>
      </c>
      <c r="C2516" t="s">
        <v>2287</v>
      </c>
      <c r="D2516" t="s">
        <v>6</v>
      </c>
      <c r="E2516" s="3">
        <v>43497</v>
      </c>
      <c r="F2516" s="115">
        <v>355000</v>
      </c>
      <c r="G2516" s="34">
        <v>20190011</v>
      </c>
      <c r="H2516" s="31">
        <v>1</v>
      </c>
      <c r="I2516" s="31">
        <v>1</v>
      </c>
      <c r="J2516" s="31">
        <v>0</v>
      </c>
      <c r="K2516" s="117">
        <f t="shared" si="97"/>
        <v>0</v>
      </c>
      <c r="L2516" s="107">
        <v>0</v>
      </c>
      <c r="M2516" s="107">
        <v>0</v>
      </c>
      <c r="N2516" s="56" t="str">
        <f t="shared" si="98"/>
        <v>Coldwell Banker Apex, REALTORS</v>
      </c>
    </row>
    <row r="2517" spans="1:14" outlineLevel="2" x14ac:dyDescent="0.2">
      <c r="A2517" t="s">
        <v>566</v>
      </c>
      <c r="B2517" t="s">
        <v>1842</v>
      </c>
      <c r="C2517" t="s">
        <v>2841</v>
      </c>
      <c r="D2517" t="s">
        <v>6</v>
      </c>
      <c r="E2517" s="3">
        <v>43566</v>
      </c>
      <c r="F2517" s="115">
        <v>365000</v>
      </c>
      <c r="G2517" s="34">
        <v>20190618</v>
      </c>
      <c r="H2517" s="31">
        <v>1</v>
      </c>
      <c r="I2517" s="31">
        <v>1</v>
      </c>
      <c r="J2517" s="31">
        <v>0</v>
      </c>
      <c r="K2517" s="117">
        <f t="shared" si="97"/>
        <v>0</v>
      </c>
      <c r="L2517" s="107">
        <v>0</v>
      </c>
      <c r="M2517" s="107">
        <v>0</v>
      </c>
      <c r="N2517" s="56" t="str">
        <f t="shared" si="98"/>
        <v>Coldwell Banker Apex, REALTORS</v>
      </c>
    </row>
    <row r="2518" spans="1:14" outlineLevel="2" x14ac:dyDescent="0.2">
      <c r="A2518" t="s">
        <v>566</v>
      </c>
      <c r="B2518" t="s">
        <v>1842</v>
      </c>
      <c r="C2518" t="s">
        <v>2458</v>
      </c>
      <c r="D2518" t="s">
        <v>6</v>
      </c>
      <c r="E2518" s="3">
        <v>43524</v>
      </c>
      <c r="F2518" s="115">
        <v>369000</v>
      </c>
      <c r="G2518" s="34">
        <v>20190220</v>
      </c>
      <c r="H2518" s="31">
        <v>1</v>
      </c>
      <c r="I2518" s="31">
        <v>1</v>
      </c>
      <c r="J2518" s="31">
        <v>0</v>
      </c>
      <c r="K2518" s="117">
        <f t="shared" si="97"/>
        <v>0</v>
      </c>
      <c r="L2518" s="107">
        <v>0</v>
      </c>
      <c r="M2518" s="107">
        <v>0</v>
      </c>
      <c r="N2518" s="56" t="str">
        <f t="shared" si="98"/>
        <v>Coldwell Banker Apex, REALTORS</v>
      </c>
    </row>
    <row r="2519" spans="1:14" outlineLevel="2" x14ac:dyDescent="0.2">
      <c r="A2519" t="s">
        <v>566</v>
      </c>
      <c r="B2519" t="s">
        <v>1842</v>
      </c>
      <c r="C2519" t="s">
        <v>2545</v>
      </c>
      <c r="D2519" t="s">
        <v>216</v>
      </c>
      <c r="E2519" s="3">
        <v>43532</v>
      </c>
      <c r="F2519" s="115">
        <v>405000</v>
      </c>
      <c r="G2519" s="34">
        <v>20190368</v>
      </c>
      <c r="H2519" s="31">
        <v>1</v>
      </c>
      <c r="I2519" s="31">
        <v>1</v>
      </c>
      <c r="J2519" s="31">
        <v>0</v>
      </c>
      <c r="K2519" s="117">
        <f t="shared" si="97"/>
        <v>0</v>
      </c>
      <c r="L2519" s="107">
        <v>0</v>
      </c>
      <c r="M2519" s="107">
        <v>0</v>
      </c>
      <c r="N2519" s="56" t="str">
        <f t="shared" si="98"/>
        <v>Coldwell Banker Apex, REALTORS</v>
      </c>
    </row>
    <row r="2520" spans="1:14" outlineLevel="1" x14ac:dyDescent="0.2">
      <c r="A2520" s="29" t="s">
        <v>566</v>
      </c>
      <c r="F2520" s="115">
        <f>SUBTOTAL(9,F2490:F2519)</f>
        <v>6965650</v>
      </c>
      <c r="H2520" s="31">
        <f>SUBTOTAL(9,H2490:H2519)</f>
        <v>30</v>
      </c>
      <c r="I2520" s="31">
        <f>SUBTOTAL(9,I2490:I2519)</f>
        <v>28</v>
      </c>
      <c r="J2520" s="31">
        <f>SUBTOTAL(9,J2490:J2519)</f>
        <v>7</v>
      </c>
      <c r="K2520" s="117">
        <f t="shared" si="97"/>
        <v>0.23333333333333334</v>
      </c>
      <c r="L2520" s="107">
        <f>SUBTOTAL(9,L2490:L2519)</f>
        <v>1</v>
      </c>
      <c r="M2520" s="107">
        <f>SUBTOTAL(9,M2490:M2519)</f>
        <v>1</v>
      </c>
      <c r="N2520" s="56" t="str">
        <f t="shared" si="98"/>
        <v>Coldwell Banker Apex, REALTORS</v>
      </c>
    </row>
    <row r="2521" spans="1:14" outlineLevel="2" x14ac:dyDescent="0.2">
      <c r="A2521" t="s">
        <v>2161</v>
      </c>
      <c r="B2521" t="s">
        <v>303</v>
      </c>
      <c r="C2521" s="3" t="s">
        <v>2162</v>
      </c>
      <c r="D2521" t="s">
        <v>425</v>
      </c>
      <c r="E2521" s="102">
        <v>43480</v>
      </c>
      <c r="F2521" s="115">
        <v>468000</v>
      </c>
      <c r="G2521" s="31">
        <v>20182899</v>
      </c>
      <c r="H2521" s="129">
        <v>1</v>
      </c>
      <c r="I2521" s="129">
        <v>1</v>
      </c>
      <c r="J2521" s="31">
        <v>1</v>
      </c>
      <c r="K2521" s="117">
        <f t="shared" si="97"/>
        <v>1</v>
      </c>
      <c r="L2521" s="107">
        <v>0</v>
      </c>
      <c r="M2521" s="107">
        <v>0</v>
      </c>
      <c r="N2521" s="56" t="str">
        <f t="shared" si="98"/>
        <v>AG Real Estate &amp; Associates</v>
      </c>
    </row>
    <row r="2522" spans="1:14" outlineLevel="1" x14ac:dyDescent="0.2">
      <c r="A2522" s="29" t="s">
        <v>2161</v>
      </c>
      <c r="C2522" s="3"/>
      <c r="E2522" s="102"/>
      <c r="F2522" s="115">
        <f>SUBTOTAL(9,F2521:F2521)</f>
        <v>468000</v>
      </c>
      <c r="G2522" s="31"/>
      <c r="H2522" s="129">
        <f>SUBTOTAL(9,H2521:H2521)</f>
        <v>1</v>
      </c>
      <c r="I2522" s="129">
        <f>SUBTOTAL(9,I2521:I2521)</f>
        <v>1</v>
      </c>
      <c r="J2522" s="31">
        <f>SUBTOTAL(9,J2521:J2521)</f>
        <v>1</v>
      </c>
      <c r="K2522" s="117">
        <f t="shared" si="97"/>
        <v>1</v>
      </c>
      <c r="L2522" s="107">
        <f>SUBTOTAL(9,L2521:L2521)</f>
        <v>0</v>
      </c>
      <c r="M2522" s="107">
        <f>SUBTOTAL(9,M2521:M2521)</f>
        <v>0</v>
      </c>
      <c r="N2522" s="56" t="str">
        <f t="shared" si="98"/>
        <v>AG Real Estate &amp; Associates</v>
      </c>
    </row>
    <row r="2523" spans="1:14" outlineLevel="2" x14ac:dyDescent="0.2">
      <c r="A2523" t="s">
        <v>524</v>
      </c>
      <c r="B2523" t="s">
        <v>1066</v>
      </c>
      <c r="C2523" t="s">
        <v>2959</v>
      </c>
      <c r="D2523" t="s">
        <v>1126</v>
      </c>
      <c r="E2523" s="3">
        <v>43580</v>
      </c>
      <c r="F2523" s="115">
        <v>232000</v>
      </c>
      <c r="G2523" s="34" t="s">
        <v>838</v>
      </c>
      <c r="H2523" s="31">
        <v>1</v>
      </c>
      <c r="I2523" s="31">
        <v>0</v>
      </c>
      <c r="J2523" s="31">
        <v>0</v>
      </c>
      <c r="K2523" s="117">
        <f t="shared" si="97"/>
        <v>0</v>
      </c>
      <c r="L2523" s="107">
        <v>0</v>
      </c>
      <c r="M2523" s="107">
        <v>0</v>
      </c>
      <c r="N2523" s="56" t="str">
        <f t="shared" si="98"/>
        <v>Berkshire Hathaway Texas Realty</v>
      </c>
    </row>
    <row r="2524" spans="1:14" outlineLevel="2" x14ac:dyDescent="0.2">
      <c r="A2524" t="s">
        <v>524</v>
      </c>
      <c r="B2524" t="s">
        <v>1066</v>
      </c>
      <c r="C2524" t="s">
        <v>2415</v>
      </c>
      <c r="D2524" t="s">
        <v>534</v>
      </c>
      <c r="E2524" s="3">
        <v>43518</v>
      </c>
      <c r="F2524" s="115">
        <v>299000</v>
      </c>
      <c r="G2524" s="34">
        <v>20190136</v>
      </c>
      <c r="H2524" s="31">
        <v>1</v>
      </c>
      <c r="I2524" s="31">
        <v>1</v>
      </c>
      <c r="J2524" s="31">
        <v>0</v>
      </c>
      <c r="K2524" s="117">
        <f t="shared" si="97"/>
        <v>0</v>
      </c>
      <c r="L2524" s="107">
        <v>0</v>
      </c>
      <c r="M2524" s="107">
        <v>0</v>
      </c>
      <c r="N2524" s="56" t="str">
        <f t="shared" si="98"/>
        <v>Berkshire Hathaway Texas Realty</v>
      </c>
    </row>
    <row r="2525" spans="1:14" outlineLevel="1" x14ac:dyDescent="0.2">
      <c r="A2525" s="29" t="s">
        <v>524</v>
      </c>
      <c r="F2525" s="115">
        <f>SUBTOTAL(9,F2523:F2524)</f>
        <v>531000</v>
      </c>
      <c r="H2525" s="31">
        <f>SUBTOTAL(9,H2523:H2524)</f>
        <v>2</v>
      </c>
      <c r="I2525" s="31">
        <f>SUBTOTAL(9,I2523:I2524)</f>
        <v>1</v>
      </c>
      <c r="J2525" s="31">
        <f>SUBTOTAL(9,J2523:J2524)</f>
        <v>0</v>
      </c>
      <c r="K2525" s="117">
        <f t="shared" si="97"/>
        <v>0</v>
      </c>
      <c r="L2525" s="107">
        <f>SUBTOTAL(9,L2523:L2524)</f>
        <v>0</v>
      </c>
      <c r="M2525" s="107">
        <f>SUBTOTAL(9,M2523:M2524)</f>
        <v>0</v>
      </c>
      <c r="N2525" s="56" t="str">
        <f t="shared" si="98"/>
        <v>Berkshire Hathaway Texas Realty</v>
      </c>
    </row>
    <row r="2526" spans="1:14" outlineLevel="2" x14ac:dyDescent="0.2">
      <c r="A2526" t="s">
        <v>16</v>
      </c>
      <c r="B2526" t="s">
        <v>916</v>
      </c>
      <c r="C2526" t="s">
        <v>2184</v>
      </c>
      <c r="D2526" t="s">
        <v>6</v>
      </c>
      <c r="E2526" s="3">
        <v>43483</v>
      </c>
      <c r="F2526" s="115">
        <v>133000</v>
      </c>
      <c r="G2526" s="34" t="s">
        <v>838</v>
      </c>
      <c r="H2526" s="31">
        <v>1</v>
      </c>
      <c r="I2526" s="31">
        <v>0</v>
      </c>
      <c r="J2526" s="31">
        <v>0</v>
      </c>
      <c r="K2526" s="117">
        <f t="shared" si="97"/>
        <v>0</v>
      </c>
      <c r="L2526" s="107">
        <v>0</v>
      </c>
      <c r="M2526" s="107">
        <v>0</v>
      </c>
      <c r="N2526" s="56" t="str">
        <f t="shared" si="98"/>
        <v>Brothers Management</v>
      </c>
    </row>
    <row r="2527" spans="1:14" outlineLevel="2" x14ac:dyDescent="0.2">
      <c r="A2527" t="s">
        <v>16</v>
      </c>
      <c r="B2527" t="s">
        <v>916</v>
      </c>
      <c r="C2527" t="s">
        <v>2747</v>
      </c>
      <c r="D2527" t="s">
        <v>6</v>
      </c>
      <c r="E2527" s="3">
        <v>43553</v>
      </c>
      <c r="F2527" s="115">
        <v>205000</v>
      </c>
      <c r="G2527" s="34" t="s">
        <v>838</v>
      </c>
      <c r="H2527" s="31">
        <v>1</v>
      </c>
      <c r="I2527" s="31">
        <v>0</v>
      </c>
      <c r="J2527" s="31">
        <v>0</v>
      </c>
      <c r="K2527" s="117">
        <f t="shared" si="97"/>
        <v>0</v>
      </c>
      <c r="L2527" s="107">
        <v>0</v>
      </c>
      <c r="M2527" s="107">
        <v>0</v>
      </c>
      <c r="N2527" s="56" t="str">
        <f t="shared" si="98"/>
        <v>Brothers Management</v>
      </c>
    </row>
    <row r="2528" spans="1:14" outlineLevel="2" x14ac:dyDescent="0.2">
      <c r="A2528" t="s">
        <v>16</v>
      </c>
      <c r="B2528" t="s">
        <v>916</v>
      </c>
      <c r="C2528" t="s">
        <v>2992</v>
      </c>
      <c r="D2528" t="s">
        <v>6</v>
      </c>
      <c r="E2528" s="3">
        <v>43584</v>
      </c>
      <c r="F2528" s="115">
        <v>267000</v>
      </c>
      <c r="G2528" s="34" t="s">
        <v>838</v>
      </c>
      <c r="H2528" s="31">
        <v>1</v>
      </c>
      <c r="I2528" s="31">
        <v>0</v>
      </c>
      <c r="J2528" s="31">
        <v>0</v>
      </c>
      <c r="K2528" s="117">
        <f t="shared" si="97"/>
        <v>0</v>
      </c>
      <c r="L2528" s="107">
        <v>0</v>
      </c>
      <c r="M2528" s="107">
        <v>0</v>
      </c>
      <c r="N2528" s="56" t="str">
        <f t="shared" si="98"/>
        <v>Brothers Management</v>
      </c>
    </row>
    <row r="2529" spans="1:14" outlineLevel="1" x14ac:dyDescent="0.2">
      <c r="A2529" s="29" t="s">
        <v>16</v>
      </c>
      <c r="F2529" s="115">
        <f>SUBTOTAL(9,F2526:F2528)</f>
        <v>605000</v>
      </c>
      <c r="H2529" s="31">
        <f>SUBTOTAL(9,H2526:H2528)</f>
        <v>3</v>
      </c>
      <c r="I2529" s="31">
        <f>SUBTOTAL(9,I2526:I2528)</f>
        <v>0</v>
      </c>
      <c r="J2529" s="31">
        <f>SUBTOTAL(9,J2526:J2528)</f>
        <v>0</v>
      </c>
      <c r="K2529" s="117">
        <f t="shared" si="97"/>
        <v>0</v>
      </c>
      <c r="L2529" s="107">
        <f>SUBTOTAL(9,L2526:L2528)</f>
        <v>0</v>
      </c>
      <c r="M2529" s="107">
        <f>SUBTOTAL(9,M2526:M2528)</f>
        <v>0</v>
      </c>
      <c r="N2529" s="56" t="str">
        <f t="shared" si="98"/>
        <v>Brothers Management</v>
      </c>
    </row>
    <row r="2530" spans="1:14" outlineLevel="2" x14ac:dyDescent="0.2">
      <c r="A2530" t="s">
        <v>1920</v>
      </c>
      <c r="B2530" t="s">
        <v>1921</v>
      </c>
      <c r="C2530" s="3" t="s">
        <v>3141</v>
      </c>
      <c r="D2530" t="s">
        <v>1249</v>
      </c>
      <c r="E2530" s="102">
        <v>43595</v>
      </c>
      <c r="F2530" s="115">
        <v>594750</v>
      </c>
      <c r="G2530" s="31">
        <v>20190755</v>
      </c>
      <c r="H2530" s="129">
        <v>1</v>
      </c>
      <c r="I2530" s="129">
        <v>1</v>
      </c>
      <c r="J2530" s="31">
        <v>1</v>
      </c>
      <c r="K2530" s="117">
        <f t="shared" si="97"/>
        <v>1</v>
      </c>
      <c r="L2530" s="107">
        <v>0</v>
      </c>
      <c r="M2530" s="107">
        <v>0</v>
      </c>
      <c r="N2530" s="56" t="str">
        <f t="shared" si="98"/>
        <v>Rydell Real Estate</v>
      </c>
    </row>
    <row r="2531" spans="1:14" outlineLevel="1" x14ac:dyDescent="0.2">
      <c r="A2531" s="29" t="s">
        <v>1920</v>
      </c>
      <c r="C2531" s="3"/>
      <c r="E2531" s="102"/>
      <c r="F2531" s="115">
        <f>SUBTOTAL(9,F2530:F2530)</f>
        <v>594750</v>
      </c>
      <c r="G2531" s="31"/>
      <c r="H2531" s="129">
        <f>SUBTOTAL(9,H2530:H2530)</f>
        <v>1</v>
      </c>
      <c r="I2531" s="129">
        <f>SUBTOTAL(9,I2530:I2530)</f>
        <v>1</v>
      </c>
      <c r="J2531" s="31">
        <f>SUBTOTAL(9,J2530:J2530)</f>
        <v>1</v>
      </c>
      <c r="K2531" s="117">
        <f t="shared" si="97"/>
        <v>1</v>
      </c>
      <c r="L2531" s="107">
        <f>SUBTOTAL(9,L2530:L2530)</f>
        <v>0</v>
      </c>
      <c r="M2531" s="107">
        <f>SUBTOTAL(9,M2530:M2530)</f>
        <v>0</v>
      </c>
      <c r="N2531" s="56" t="str">
        <f t="shared" si="98"/>
        <v>Rydell Real Estate</v>
      </c>
    </row>
    <row r="2532" spans="1:14" outlineLevel="2" x14ac:dyDescent="0.2">
      <c r="A2532" t="s">
        <v>797</v>
      </c>
      <c r="B2532" t="s">
        <v>1707</v>
      </c>
      <c r="C2532" t="s">
        <v>2293</v>
      </c>
      <c r="D2532" t="s">
        <v>301</v>
      </c>
      <c r="E2532" s="3">
        <v>43497</v>
      </c>
      <c r="F2532" s="115">
        <v>75000</v>
      </c>
      <c r="G2532" s="17" t="s">
        <v>838</v>
      </c>
      <c r="H2532" s="129">
        <v>1</v>
      </c>
      <c r="I2532" s="129">
        <v>0</v>
      </c>
      <c r="J2532" s="31">
        <v>0</v>
      </c>
      <c r="K2532" s="117">
        <f t="shared" si="97"/>
        <v>0</v>
      </c>
      <c r="L2532" s="107">
        <v>0</v>
      </c>
      <c r="M2532" s="107">
        <v>0</v>
      </c>
      <c r="N2532" s="56" t="str">
        <f t="shared" si="98"/>
        <v>Central Metro Realty</v>
      </c>
    </row>
    <row r="2533" spans="1:14" outlineLevel="1" x14ac:dyDescent="0.2">
      <c r="A2533" s="29" t="s">
        <v>797</v>
      </c>
      <c r="F2533" s="115">
        <f>SUBTOTAL(9,F2532:F2532)</f>
        <v>75000</v>
      </c>
      <c r="G2533" s="17"/>
      <c r="H2533" s="129">
        <f>SUBTOTAL(9,H2532:H2532)</f>
        <v>1</v>
      </c>
      <c r="I2533" s="129">
        <f>SUBTOTAL(9,I2532:I2532)</f>
        <v>0</v>
      </c>
      <c r="J2533" s="31">
        <f>SUBTOTAL(9,J2532:J2532)</f>
        <v>0</v>
      </c>
      <c r="K2533" s="117">
        <f t="shared" si="97"/>
        <v>0</v>
      </c>
      <c r="L2533" s="107">
        <f>SUBTOTAL(9,L2532:L2532)</f>
        <v>0</v>
      </c>
      <c r="M2533" s="107">
        <f>SUBTOTAL(9,M2532:M2532)</f>
        <v>0</v>
      </c>
      <c r="N2533" s="56" t="str">
        <f t="shared" si="98"/>
        <v>Central Metro Realty</v>
      </c>
    </row>
    <row r="2534" spans="1:14" outlineLevel="2" x14ac:dyDescent="0.2">
      <c r="A2534" t="s">
        <v>2284</v>
      </c>
      <c r="B2534" t="s">
        <v>1751</v>
      </c>
      <c r="C2534" t="s">
        <v>2285</v>
      </c>
      <c r="D2534" t="s">
        <v>1126</v>
      </c>
      <c r="E2534" s="3">
        <v>43497</v>
      </c>
      <c r="F2534" s="115">
        <v>196000</v>
      </c>
      <c r="G2534" s="34" t="s">
        <v>838</v>
      </c>
      <c r="H2534" s="31">
        <v>1</v>
      </c>
      <c r="I2534" s="31">
        <v>0</v>
      </c>
      <c r="J2534" s="31">
        <v>0</v>
      </c>
      <c r="K2534" s="117">
        <f t="shared" si="97"/>
        <v>0</v>
      </c>
      <c r="L2534" s="107">
        <v>0</v>
      </c>
      <c r="M2534" s="107">
        <v>0</v>
      </c>
      <c r="N2534" s="56" t="str">
        <f t="shared" si="98"/>
        <v>Vista Real Estate</v>
      </c>
    </row>
    <row r="2535" spans="1:14" outlineLevel="1" x14ac:dyDescent="0.2">
      <c r="A2535" s="29" t="s">
        <v>2284</v>
      </c>
      <c r="F2535" s="115">
        <f>SUBTOTAL(9,F2534:F2534)</f>
        <v>196000</v>
      </c>
      <c r="H2535" s="31">
        <f>SUBTOTAL(9,H2534:H2534)</f>
        <v>1</v>
      </c>
      <c r="I2535" s="31">
        <f>SUBTOTAL(9,I2534:I2534)</f>
        <v>0</v>
      </c>
      <c r="J2535" s="31">
        <f>SUBTOTAL(9,J2534:J2534)</f>
        <v>0</v>
      </c>
      <c r="K2535" s="117">
        <f t="shared" si="97"/>
        <v>0</v>
      </c>
      <c r="L2535" s="107">
        <f>SUBTOTAL(9,L2534:L2534)</f>
        <v>0</v>
      </c>
      <c r="M2535" s="107">
        <f>SUBTOTAL(9,M2534:M2534)</f>
        <v>0</v>
      </c>
      <c r="N2535" s="56" t="str">
        <f t="shared" si="98"/>
        <v>Vista Real Estate</v>
      </c>
    </row>
    <row r="2536" spans="1:14" outlineLevel="2" x14ac:dyDescent="0.2">
      <c r="A2536" t="s">
        <v>2401</v>
      </c>
      <c r="B2536" t="s">
        <v>1099</v>
      </c>
      <c r="C2536" s="3" t="s">
        <v>2402</v>
      </c>
      <c r="D2536" t="s">
        <v>11</v>
      </c>
      <c r="E2536" s="102">
        <v>43517</v>
      </c>
      <c r="F2536" s="115">
        <v>160000</v>
      </c>
      <c r="G2536" s="31" t="s">
        <v>838</v>
      </c>
      <c r="H2536" s="129">
        <v>1</v>
      </c>
      <c r="I2536" s="129">
        <v>0</v>
      </c>
      <c r="J2536" s="31">
        <v>1</v>
      </c>
      <c r="K2536" s="117">
        <f t="shared" si="97"/>
        <v>1</v>
      </c>
      <c r="L2536" s="107">
        <v>0</v>
      </c>
      <c r="M2536" s="107">
        <v>0</v>
      </c>
      <c r="N2536" s="56" t="str">
        <f t="shared" si="98"/>
        <v>Keller Williams Realty - Waco</v>
      </c>
    </row>
    <row r="2537" spans="1:14" outlineLevel="1" x14ac:dyDescent="0.2">
      <c r="A2537" s="29" t="s">
        <v>2401</v>
      </c>
      <c r="C2537" s="3"/>
      <c r="E2537" s="102"/>
      <c r="F2537" s="115">
        <f>SUBTOTAL(9,F2536:F2536)</f>
        <v>160000</v>
      </c>
      <c r="G2537" s="31"/>
      <c r="H2537" s="129">
        <f>SUBTOTAL(9,H2536:H2536)</f>
        <v>1</v>
      </c>
      <c r="I2537" s="129">
        <f>SUBTOTAL(9,I2536:I2536)</f>
        <v>0</v>
      </c>
      <c r="J2537" s="31">
        <f>SUBTOTAL(9,J2536:J2536)</f>
        <v>1</v>
      </c>
      <c r="K2537" s="117">
        <f t="shared" si="97"/>
        <v>1</v>
      </c>
      <c r="L2537" s="107">
        <f>SUBTOTAL(9,L2536:L2536)</f>
        <v>0</v>
      </c>
      <c r="M2537" s="107">
        <f>SUBTOTAL(9,M2536:M2536)</f>
        <v>0</v>
      </c>
      <c r="N2537" s="56" t="str">
        <f t="shared" si="98"/>
        <v>Keller Williams Realty - Waco</v>
      </c>
    </row>
    <row r="2538" spans="1:14" outlineLevel="2" x14ac:dyDescent="0.2">
      <c r="A2538" t="s">
        <v>974</v>
      </c>
      <c r="B2538" t="s">
        <v>2968</v>
      </c>
      <c r="C2538" s="3" t="s">
        <v>2969</v>
      </c>
      <c r="D2538" t="s">
        <v>6</v>
      </c>
      <c r="E2538" s="102">
        <v>43581</v>
      </c>
      <c r="F2538" s="115">
        <v>133000</v>
      </c>
      <c r="G2538" s="31" t="s">
        <v>838</v>
      </c>
      <c r="H2538" s="129">
        <v>1</v>
      </c>
      <c r="I2538" s="129">
        <v>0</v>
      </c>
      <c r="J2538" s="31">
        <v>1</v>
      </c>
      <c r="K2538" s="117">
        <f t="shared" si="97"/>
        <v>1</v>
      </c>
      <c r="L2538" s="107">
        <v>0</v>
      </c>
      <c r="M2538" s="107">
        <v>0</v>
      </c>
      <c r="N2538" s="56" t="str">
        <f t="shared" si="98"/>
        <v>Texas Star Home &amp; Ranch Realty</v>
      </c>
    </row>
    <row r="2539" spans="1:14" outlineLevel="1" x14ac:dyDescent="0.2">
      <c r="A2539" s="29" t="s">
        <v>974</v>
      </c>
      <c r="C2539" s="3"/>
      <c r="E2539" s="102"/>
      <c r="F2539" s="115">
        <f>SUBTOTAL(9,F2538:F2538)</f>
        <v>133000</v>
      </c>
      <c r="G2539" s="31"/>
      <c r="H2539" s="129">
        <f>SUBTOTAL(9,H2538:H2538)</f>
        <v>1</v>
      </c>
      <c r="I2539" s="129">
        <f>SUBTOTAL(9,I2538:I2538)</f>
        <v>0</v>
      </c>
      <c r="J2539" s="31">
        <f>SUBTOTAL(9,J2538:J2538)</f>
        <v>1</v>
      </c>
      <c r="K2539" s="117">
        <f t="shared" si="97"/>
        <v>1</v>
      </c>
      <c r="L2539" s="107">
        <f>SUBTOTAL(9,L2538:L2538)</f>
        <v>0</v>
      </c>
      <c r="M2539" s="107">
        <f>SUBTOTAL(9,M2538:M2538)</f>
        <v>0</v>
      </c>
      <c r="N2539" s="56" t="str">
        <f t="shared" si="98"/>
        <v>Texas Star Home &amp; Ranch Realty</v>
      </c>
    </row>
    <row r="2540" spans="1:14" outlineLevel="2" x14ac:dyDescent="0.2">
      <c r="A2540" t="s">
        <v>1451</v>
      </c>
      <c r="B2540" t="s">
        <v>1915</v>
      </c>
      <c r="C2540" s="3" t="s">
        <v>2619</v>
      </c>
      <c r="D2540" t="s">
        <v>301</v>
      </c>
      <c r="E2540" s="102">
        <v>43539</v>
      </c>
      <c r="F2540" s="115">
        <v>79350</v>
      </c>
      <c r="G2540" s="31" t="s">
        <v>838</v>
      </c>
      <c r="H2540" s="129">
        <v>1</v>
      </c>
      <c r="I2540" s="129">
        <v>0</v>
      </c>
      <c r="J2540" s="31">
        <v>1</v>
      </c>
      <c r="K2540" s="117">
        <f t="shared" si="97"/>
        <v>1</v>
      </c>
      <c r="L2540" s="107">
        <v>0</v>
      </c>
      <c r="M2540" s="107">
        <v>0</v>
      </c>
      <c r="N2540" s="56" t="str">
        <f t="shared" si="98"/>
        <v>Amazing Realty LLC</v>
      </c>
    </row>
    <row r="2541" spans="1:14" outlineLevel="2" x14ac:dyDescent="0.2">
      <c r="A2541" t="s">
        <v>1451</v>
      </c>
      <c r="B2541" t="s">
        <v>1915</v>
      </c>
      <c r="C2541" s="3" t="s">
        <v>2491</v>
      </c>
      <c r="D2541" t="s">
        <v>123</v>
      </c>
      <c r="E2541" s="102">
        <v>43525</v>
      </c>
      <c r="F2541" s="115">
        <v>189900</v>
      </c>
      <c r="G2541" s="31" t="s">
        <v>838</v>
      </c>
      <c r="H2541" s="129">
        <v>1</v>
      </c>
      <c r="I2541" s="129">
        <v>0</v>
      </c>
      <c r="J2541" s="31">
        <v>1</v>
      </c>
      <c r="K2541" s="117">
        <f t="shared" si="97"/>
        <v>1</v>
      </c>
      <c r="L2541" s="107">
        <v>0</v>
      </c>
      <c r="M2541" s="107">
        <v>0</v>
      </c>
      <c r="N2541" s="56" t="str">
        <f t="shared" si="98"/>
        <v>Amazing Realty LLC</v>
      </c>
    </row>
    <row r="2542" spans="1:14" outlineLevel="2" x14ac:dyDescent="0.2">
      <c r="A2542" t="s">
        <v>1451</v>
      </c>
      <c r="B2542" t="s">
        <v>1915</v>
      </c>
      <c r="C2542" s="3" t="s">
        <v>2211</v>
      </c>
      <c r="D2542" t="s">
        <v>8</v>
      </c>
      <c r="E2542" s="102">
        <v>43489</v>
      </c>
      <c r="F2542" s="115">
        <v>176900</v>
      </c>
      <c r="G2542" s="31" t="s">
        <v>838</v>
      </c>
      <c r="H2542" s="129">
        <v>1</v>
      </c>
      <c r="I2542" s="129">
        <v>0</v>
      </c>
      <c r="J2542" s="31">
        <v>1</v>
      </c>
      <c r="K2542" s="117">
        <f t="shared" si="97"/>
        <v>1</v>
      </c>
      <c r="L2542" s="107">
        <v>1</v>
      </c>
      <c r="M2542" s="107">
        <v>0</v>
      </c>
      <c r="N2542" s="56" t="str">
        <f t="shared" si="98"/>
        <v>Amazing Realty LLC</v>
      </c>
    </row>
    <row r="2543" spans="1:14" outlineLevel="2" x14ac:dyDescent="0.2">
      <c r="A2543" t="s">
        <v>1451</v>
      </c>
      <c r="B2543" t="s">
        <v>1915</v>
      </c>
      <c r="C2543" s="3" t="s">
        <v>2488</v>
      </c>
      <c r="D2543" t="s">
        <v>123</v>
      </c>
      <c r="E2543" s="102">
        <v>43525</v>
      </c>
      <c r="F2543" s="115">
        <v>150000</v>
      </c>
      <c r="G2543" s="31" t="s">
        <v>838</v>
      </c>
      <c r="H2543" s="129">
        <v>1</v>
      </c>
      <c r="I2543" s="129">
        <v>0</v>
      </c>
      <c r="J2543" s="31">
        <v>1</v>
      </c>
      <c r="K2543" s="117">
        <f t="shared" si="97"/>
        <v>1</v>
      </c>
      <c r="L2543" s="107">
        <v>1</v>
      </c>
      <c r="M2543" s="107">
        <v>0</v>
      </c>
      <c r="N2543" s="56" t="str">
        <f t="shared" si="98"/>
        <v>Amazing Realty LLC</v>
      </c>
    </row>
    <row r="2544" spans="1:14" outlineLevel="1" x14ac:dyDescent="0.2">
      <c r="A2544" s="29" t="s">
        <v>1451</v>
      </c>
      <c r="C2544" s="3"/>
      <c r="E2544" s="102"/>
      <c r="F2544" s="115">
        <f>SUBTOTAL(9,F2540:F2543)</f>
        <v>596150</v>
      </c>
      <c r="G2544" s="31"/>
      <c r="H2544" s="129">
        <f>SUBTOTAL(9,H2540:H2543)</f>
        <v>4</v>
      </c>
      <c r="I2544" s="129">
        <f>SUBTOTAL(9,I2540:I2543)</f>
        <v>0</v>
      </c>
      <c r="J2544" s="31">
        <f>SUBTOTAL(9,J2540:J2543)</f>
        <v>4</v>
      </c>
      <c r="K2544" s="117">
        <f t="shared" si="97"/>
        <v>1</v>
      </c>
      <c r="L2544" s="107">
        <f>SUBTOTAL(9,L2540:L2543)</f>
        <v>2</v>
      </c>
      <c r="M2544" s="107">
        <f>SUBTOTAL(9,M2540:M2543)</f>
        <v>0</v>
      </c>
      <c r="N2544" s="56" t="str">
        <f t="shared" si="98"/>
        <v>Amazing Realty LLC</v>
      </c>
    </row>
    <row r="2545" spans="1:14" outlineLevel="2" x14ac:dyDescent="0.2">
      <c r="A2545" t="s">
        <v>727</v>
      </c>
      <c r="B2545" t="s">
        <v>728</v>
      </c>
      <c r="C2545" s="3" t="s">
        <v>2711</v>
      </c>
      <c r="D2545" t="s">
        <v>70</v>
      </c>
      <c r="E2545" s="102">
        <v>43551</v>
      </c>
      <c r="F2545" s="115">
        <v>52500</v>
      </c>
      <c r="G2545" s="31" t="s">
        <v>838</v>
      </c>
      <c r="H2545" s="129">
        <v>1</v>
      </c>
      <c r="I2545" s="129">
        <v>0</v>
      </c>
      <c r="J2545" s="31">
        <v>1</v>
      </c>
      <c r="K2545" s="117">
        <f t="shared" si="97"/>
        <v>1</v>
      </c>
      <c r="L2545" s="107">
        <v>1</v>
      </c>
      <c r="M2545" s="107">
        <v>0</v>
      </c>
      <c r="N2545" s="56" t="str">
        <f t="shared" si="98"/>
        <v>Real Time Investments, LLC</v>
      </c>
    </row>
    <row r="2546" spans="1:14" outlineLevel="1" x14ac:dyDescent="0.2">
      <c r="A2546" s="29" t="s">
        <v>727</v>
      </c>
      <c r="C2546" s="3"/>
      <c r="E2546" s="102"/>
      <c r="F2546" s="115">
        <f>SUBTOTAL(9,F2545:F2545)</f>
        <v>52500</v>
      </c>
      <c r="G2546" s="31"/>
      <c r="H2546" s="129">
        <f>SUBTOTAL(9,H2545:H2545)</f>
        <v>1</v>
      </c>
      <c r="I2546" s="129">
        <f>SUBTOTAL(9,I2545:I2545)</f>
        <v>0</v>
      </c>
      <c r="J2546" s="31">
        <f>SUBTOTAL(9,J2545:J2545)</f>
        <v>1</v>
      </c>
      <c r="K2546" s="117">
        <f t="shared" si="97"/>
        <v>1</v>
      </c>
      <c r="L2546" s="107">
        <f>SUBTOTAL(9,L2545:L2545)</f>
        <v>1</v>
      </c>
      <c r="M2546" s="107">
        <f>SUBTOTAL(9,M2545:M2545)</f>
        <v>0</v>
      </c>
      <c r="N2546" s="56" t="str">
        <f t="shared" si="98"/>
        <v>Real Time Investments, LLC</v>
      </c>
    </row>
    <row r="2547" spans="1:14" outlineLevel="2" x14ac:dyDescent="0.2">
      <c r="A2547" t="s">
        <v>1905</v>
      </c>
      <c r="B2547" t="s">
        <v>1258</v>
      </c>
      <c r="C2547" s="3" t="s">
        <v>2853</v>
      </c>
      <c r="D2547" t="s">
        <v>6</v>
      </c>
      <c r="E2547" s="102">
        <v>43567</v>
      </c>
      <c r="F2547" s="115">
        <v>60000</v>
      </c>
      <c r="G2547" s="31" t="s">
        <v>838</v>
      </c>
      <c r="H2547" s="129">
        <v>1</v>
      </c>
      <c r="I2547" s="129">
        <v>0</v>
      </c>
      <c r="J2547" s="31">
        <v>1</v>
      </c>
      <c r="K2547" s="117">
        <f t="shared" si="97"/>
        <v>1</v>
      </c>
      <c r="L2547" s="107">
        <v>0</v>
      </c>
      <c r="M2547" s="107">
        <v>0</v>
      </c>
      <c r="N2547" s="56" t="str">
        <f t="shared" si="98"/>
        <v>Re/Max Centex, REALTORS</v>
      </c>
    </row>
    <row r="2548" spans="1:14" outlineLevel="2" x14ac:dyDescent="0.2">
      <c r="A2548" t="s">
        <v>1905</v>
      </c>
      <c r="B2548" t="s">
        <v>1258</v>
      </c>
      <c r="C2548" s="3" t="s">
        <v>2164</v>
      </c>
      <c r="D2548" t="s">
        <v>6</v>
      </c>
      <c r="E2548" s="102">
        <v>43480</v>
      </c>
      <c r="F2548" s="115">
        <v>27000</v>
      </c>
      <c r="G2548" s="31" t="s">
        <v>838</v>
      </c>
      <c r="H2548" s="129">
        <v>1</v>
      </c>
      <c r="I2548" s="129">
        <v>0</v>
      </c>
      <c r="J2548" s="31">
        <v>1</v>
      </c>
      <c r="K2548" s="117">
        <f t="shared" si="97"/>
        <v>1</v>
      </c>
      <c r="L2548" s="107">
        <v>0</v>
      </c>
      <c r="M2548" s="107">
        <v>0</v>
      </c>
      <c r="N2548" s="56" t="str">
        <f t="shared" si="98"/>
        <v>Re/Max Centex, REALTORS</v>
      </c>
    </row>
    <row r="2549" spans="1:14" outlineLevel="2" x14ac:dyDescent="0.2">
      <c r="A2549" t="s">
        <v>1905</v>
      </c>
      <c r="B2549" t="s">
        <v>1258</v>
      </c>
      <c r="C2549" s="3" t="s">
        <v>2106</v>
      </c>
      <c r="D2549" t="s">
        <v>6</v>
      </c>
      <c r="E2549" s="102">
        <v>43469</v>
      </c>
      <c r="F2549" s="115">
        <v>51500</v>
      </c>
      <c r="G2549" s="31">
        <v>20182596</v>
      </c>
      <c r="H2549" s="129">
        <v>1</v>
      </c>
      <c r="I2549" s="129">
        <v>1</v>
      </c>
      <c r="J2549" s="31">
        <v>1</v>
      </c>
      <c r="K2549" s="117">
        <f t="shared" si="97"/>
        <v>1</v>
      </c>
      <c r="L2549" s="107">
        <v>1</v>
      </c>
      <c r="M2549" s="107">
        <v>1</v>
      </c>
      <c r="N2549" s="56" t="str">
        <f t="shared" si="98"/>
        <v>Re/Max Centex, REALTORS</v>
      </c>
    </row>
    <row r="2550" spans="1:14" outlineLevel="2" x14ac:dyDescent="0.2">
      <c r="A2550" t="s">
        <v>1905</v>
      </c>
      <c r="B2550" t="s">
        <v>1258</v>
      </c>
      <c r="C2550" t="s">
        <v>2982</v>
      </c>
      <c r="D2550" t="s">
        <v>6</v>
      </c>
      <c r="E2550" s="3">
        <v>43581</v>
      </c>
      <c r="F2550" s="115">
        <v>159900</v>
      </c>
      <c r="G2550" s="34" t="s">
        <v>838</v>
      </c>
      <c r="H2550" s="31">
        <v>1</v>
      </c>
      <c r="I2550" s="31">
        <v>0</v>
      </c>
      <c r="J2550" s="31">
        <v>0</v>
      </c>
      <c r="K2550" s="117">
        <f t="shared" si="97"/>
        <v>0</v>
      </c>
      <c r="L2550" s="107">
        <v>0</v>
      </c>
      <c r="M2550" s="107">
        <v>0</v>
      </c>
      <c r="N2550" s="56" t="str">
        <f t="shared" si="98"/>
        <v>Re/Max Centex, REALTORS</v>
      </c>
    </row>
    <row r="2551" spans="1:14" outlineLevel="2" x14ac:dyDescent="0.2">
      <c r="A2551" t="s">
        <v>1905</v>
      </c>
      <c r="B2551" t="s">
        <v>1258</v>
      </c>
      <c r="C2551" t="s">
        <v>3011</v>
      </c>
      <c r="D2551" t="s">
        <v>121</v>
      </c>
      <c r="E2551" s="3">
        <v>43585</v>
      </c>
      <c r="F2551" s="115">
        <v>329900</v>
      </c>
      <c r="G2551" s="34">
        <v>20190700</v>
      </c>
      <c r="H2551" s="31">
        <v>1</v>
      </c>
      <c r="I2551" s="31">
        <v>1</v>
      </c>
      <c r="J2551" s="31">
        <v>0</v>
      </c>
      <c r="K2551" s="117">
        <f t="shared" si="97"/>
        <v>0</v>
      </c>
      <c r="L2551" s="107">
        <v>0</v>
      </c>
      <c r="M2551" s="107">
        <v>0</v>
      </c>
      <c r="N2551" s="56" t="str">
        <f t="shared" si="98"/>
        <v>Re/Max Centex, REALTORS</v>
      </c>
    </row>
    <row r="2552" spans="1:14" outlineLevel="1" x14ac:dyDescent="0.2">
      <c r="A2552" s="29" t="s">
        <v>1905</v>
      </c>
      <c r="F2552" s="115">
        <f>SUBTOTAL(9,F2547:F2551)</f>
        <v>628300</v>
      </c>
      <c r="H2552" s="31">
        <f>SUBTOTAL(9,H2547:H2551)</f>
        <v>5</v>
      </c>
      <c r="I2552" s="31">
        <f>SUBTOTAL(9,I2547:I2551)</f>
        <v>2</v>
      </c>
      <c r="J2552" s="31">
        <f>SUBTOTAL(9,J2547:J2551)</f>
        <v>3</v>
      </c>
      <c r="K2552" s="117">
        <f t="shared" si="97"/>
        <v>0.6</v>
      </c>
      <c r="L2552" s="107">
        <f>SUBTOTAL(9,L2547:L2551)</f>
        <v>1</v>
      </c>
      <c r="M2552" s="107">
        <f>SUBTOTAL(9,M2547:M2551)</f>
        <v>1</v>
      </c>
      <c r="N2552" s="56" t="str">
        <f t="shared" si="98"/>
        <v>Re/Max Centex, REALTORS</v>
      </c>
    </row>
    <row r="2553" spans="1:14" outlineLevel="2" x14ac:dyDescent="0.2">
      <c r="A2553" t="s">
        <v>243</v>
      </c>
      <c r="B2553" t="s">
        <v>1036</v>
      </c>
      <c r="C2553" s="3" t="s">
        <v>3200</v>
      </c>
      <c r="D2553" t="s">
        <v>6</v>
      </c>
      <c r="E2553" s="102">
        <v>43602</v>
      </c>
      <c r="F2553" s="115">
        <v>187500</v>
      </c>
      <c r="G2553" s="31" t="s">
        <v>838</v>
      </c>
      <c r="H2553" s="129">
        <v>1</v>
      </c>
      <c r="I2553" s="129">
        <v>0</v>
      </c>
      <c r="J2553" s="31">
        <v>1</v>
      </c>
      <c r="K2553" s="117">
        <f t="shared" si="97"/>
        <v>1</v>
      </c>
      <c r="L2553" s="107">
        <v>0</v>
      </c>
      <c r="M2553" s="107">
        <v>0</v>
      </c>
      <c r="N2553" s="56" t="str">
        <f t="shared" si="98"/>
        <v>Bentwood Realty</v>
      </c>
    </row>
    <row r="2554" spans="1:14" outlineLevel="2" x14ac:dyDescent="0.2">
      <c r="A2554" t="s">
        <v>243</v>
      </c>
      <c r="B2554" t="s">
        <v>1036</v>
      </c>
      <c r="C2554" s="3" t="s">
        <v>2249</v>
      </c>
      <c r="D2554" t="s">
        <v>6</v>
      </c>
      <c r="E2554" s="102">
        <v>43496</v>
      </c>
      <c r="F2554" s="115">
        <v>62500</v>
      </c>
      <c r="G2554" s="31" t="s">
        <v>838</v>
      </c>
      <c r="H2554" s="129">
        <v>1</v>
      </c>
      <c r="I2554" s="129">
        <v>0</v>
      </c>
      <c r="J2554" s="31">
        <v>1</v>
      </c>
      <c r="K2554" s="117">
        <f t="shared" si="97"/>
        <v>1</v>
      </c>
      <c r="L2554" s="107">
        <v>0</v>
      </c>
      <c r="M2554" s="107">
        <v>0</v>
      </c>
      <c r="N2554" s="56" t="str">
        <f t="shared" si="98"/>
        <v>Bentwood Realty</v>
      </c>
    </row>
    <row r="2555" spans="1:14" outlineLevel="2" x14ac:dyDescent="0.2">
      <c r="A2555" t="s">
        <v>243</v>
      </c>
      <c r="B2555" t="s">
        <v>1036</v>
      </c>
      <c r="C2555" t="s">
        <v>2624</v>
      </c>
      <c r="D2555" t="s">
        <v>1127</v>
      </c>
      <c r="E2555" s="3">
        <v>43542</v>
      </c>
      <c r="F2555" s="115">
        <v>121000</v>
      </c>
      <c r="G2555" s="34" t="s">
        <v>838</v>
      </c>
      <c r="H2555" s="31">
        <v>1</v>
      </c>
      <c r="I2555" s="31">
        <v>0</v>
      </c>
      <c r="J2555" s="31">
        <v>0</v>
      </c>
      <c r="K2555" s="117">
        <f t="shared" si="97"/>
        <v>0</v>
      </c>
      <c r="L2555" s="107">
        <v>0</v>
      </c>
      <c r="M2555" s="107">
        <v>0</v>
      </c>
      <c r="N2555" s="56" t="str">
        <f t="shared" si="98"/>
        <v>Bentwood Realty</v>
      </c>
    </row>
    <row r="2556" spans="1:14" outlineLevel="2" x14ac:dyDescent="0.2">
      <c r="A2556" t="s">
        <v>243</v>
      </c>
      <c r="B2556" t="s">
        <v>1036</v>
      </c>
      <c r="C2556" t="s">
        <v>2436</v>
      </c>
      <c r="D2556" t="s">
        <v>6</v>
      </c>
      <c r="E2556" s="3">
        <v>43521</v>
      </c>
      <c r="F2556" s="115">
        <v>132500</v>
      </c>
      <c r="G2556" s="34" t="s">
        <v>838</v>
      </c>
      <c r="H2556" s="31">
        <v>1</v>
      </c>
      <c r="I2556" s="31">
        <v>0</v>
      </c>
      <c r="J2556" s="31">
        <v>0</v>
      </c>
      <c r="K2556" s="117">
        <f t="shared" si="97"/>
        <v>0</v>
      </c>
      <c r="L2556" s="107">
        <v>0</v>
      </c>
      <c r="M2556" s="107">
        <v>0</v>
      </c>
      <c r="N2556" s="56" t="str">
        <f t="shared" si="98"/>
        <v>Bentwood Realty</v>
      </c>
    </row>
    <row r="2557" spans="1:14" outlineLevel="2" x14ac:dyDescent="0.2">
      <c r="A2557" t="s">
        <v>243</v>
      </c>
      <c r="B2557" t="s">
        <v>1036</v>
      </c>
      <c r="C2557" t="s">
        <v>3252</v>
      </c>
      <c r="D2557" t="s">
        <v>6</v>
      </c>
      <c r="E2557" s="3">
        <v>43608</v>
      </c>
      <c r="F2557" s="115">
        <v>152000</v>
      </c>
      <c r="G2557" s="34" t="s">
        <v>838</v>
      </c>
      <c r="H2557" s="31">
        <v>1</v>
      </c>
      <c r="I2557" s="31">
        <v>0</v>
      </c>
      <c r="J2557" s="31">
        <v>0</v>
      </c>
      <c r="K2557" s="117">
        <f t="shared" si="97"/>
        <v>0</v>
      </c>
      <c r="L2557" s="107">
        <v>0</v>
      </c>
      <c r="M2557" s="107">
        <v>0</v>
      </c>
      <c r="N2557" s="56" t="str">
        <f t="shared" si="98"/>
        <v>Bentwood Realty</v>
      </c>
    </row>
    <row r="2558" spans="1:14" outlineLevel="2" x14ac:dyDescent="0.2">
      <c r="A2558" t="s">
        <v>243</v>
      </c>
      <c r="B2558" t="s">
        <v>1036</v>
      </c>
      <c r="C2558" t="s">
        <v>2774</v>
      </c>
      <c r="D2558" t="s">
        <v>6</v>
      </c>
      <c r="E2558" s="3">
        <v>43557</v>
      </c>
      <c r="F2558" s="115">
        <v>175000</v>
      </c>
      <c r="G2558" s="34" t="s">
        <v>838</v>
      </c>
      <c r="H2558" s="31">
        <v>1</v>
      </c>
      <c r="I2558" s="31">
        <v>0</v>
      </c>
      <c r="J2558" s="31">
        <v>0</v>
      </c>
      <c r="K2558" s="117">
        <f t="shared" si="97"/>
        <v>0</v>
      </c>
      <c r="L2558" s="107">
        <v>0</v>
      </c>
      <c r="M2558" s="107">
        <v>0</v>
      </c>
      <c r="N2558" s="56" t="str">
        <f t="shared" si="98"/>
        <v>Bentwood Realty</v>
      </c>
    </row>
    <row r="2559" spans="1:14" outlineLevel="2" x14ac:dyDescent="0.2">
      <c r="A2559" t="s">
        <v>243</v>
      </c>
      <c r="B2559" t="s">
        <v>1036</v>
      </c>
      <c r="C2559" t="s">
        <v>2707</v>
      </c>
      <c r="D2559" t="s">
        <v>1126</v>
      </c>
      <c r="E2559" s="3">
        <v>43550</v>
      </c>
      <c r="F2559" s="115">
        <v>222000</v>
      </c>
      <c r="G2559" s="34" t="s">
        <v>838</v>
      </c>
      <c r="H2559" s="31">
        <v>1</v>
      </c>
      <c r="I2559" s="31">
        <v>0</v>
      </c>
      <c r="J2559" s="31">
        <v>0</v>
      </c>
      <c r="K2559" s="117">
        <f t="shared" si="97"/>
        <v>0</v>
      </c>
      <c r="L2559" s="107">
        <v>0</v>
      </c>
      <c r="M2559" s="107">
        <v>0</v>
      </c>
      <c r="N2559" s="56" t="str">
        <f t="shared" si="98"/>
        <v>Bentwood Realty</v>
      </c>
    </row>
    <row r="2560" spans="1:14" outlineLevel="1" x14ac:dyDescent="0.2">
      <c r="A2560" s="29" t="s">
        <v>243</v>
      </c>
      <c r="F2560" s="115">
        <f>SUBTOTAL(9,F2553:F2559)</f>
        <v>1052500</v>
      </c>
      <c r="H2560" s="31">
        <f>SUBTOTAL(9,H2553:H2559)</f>
        <v>7</v>
      </c>
      <c r="I2560" s="31">
        <f>SUBTOTAL(9,I2553:I2559)</f>
        <v>0</v>
      </c>
      <c r="J2560" s="31">
        <f>SUBTOTAL(9,J2553:J2559)</f>
        <v>2</v>
      </c>
      <c r="K2560" s="117">
        <f t="shared" si="97"/>
        <v>0.2857142857142857</v>
      </c>
      <c r="L2560" s="107">
        <f>SUBTOTAL(9,L2553:L2559)</f>
        <v>0</v>
      </c>
      <c r="M2560" s="107">
        <f>SUBTOTAL(9,M2553:M2559)</f>
        <v>0</v>
      </c>
      <c r="N2560" s="56" t="str">
        <f t="shared" si="98"/>
        <v>Bentwood Realty</v>
      </c>
    </row>
    <row r="2561" spans="1:14" outlineLevel="2" x14ac:dyDescent="0.2">
      <c r="A2561" t="s">
        <v>799</v>
      </c>
      <c r="B2561" t="s">
        <v>1858</v>
      </c>
      <c r="C2561" s="3" t="s">
        <v>2519</v>
      </c>
      <c r="D2561" t="s">
        <v>1249</v>
      </c>
      <c r="E2561" s="102">
        <v>43529</v>
      </c>
      <c r="F2561" s="115">
        <v>180500</v>
      </c>
      <c r="G2561" s="31" t="s">
        <v>838</v>
      </c>
      <c r="H2561" s="129">
        <v>1</v>
      </c>
      <c r="I2561" s="129">
        <v>0</v>
      </c>
      <c r="J2561" s="31">
        <v>1</v>
      </c>
      <c r="K2561" s="117">
        <f t="shared" si="97"/>
        <v>1</v>
      </c>
      <c r="L2561" s="107">
        <v>0</v>
      </c>
      <c r="M2561" s="107">
        <v>0</v>
      </c>
      <c r="N2561" s="56" t="str">
        <f t="shared" si="98"/>
        <v>Better Homes and Gardens</v>
      </c>
    </row>
    <row r="2562" spans="1:14" outlineLevel="2" x14ac:dyDescent="0.2">
      <c r="A2562" t="s">
        <v>799</v>
      </c>
      <c r="B2562" t="s">
        <v>1858</v>
      </c>
      <c r="C2562" s="3" t="s">
        <v>1846</v>
      </c>
      <c r="D2562" t="s">
        <v>6</v>
      </c>
      <c r="E2562" s="102">
        <v>43609</v>
      </c>
      <c r="F2562" s="115">
        <v>299000</v>
      </c>
      <c r="G2562" s="31" t="s">
        <v>838</v>
      </c>
      <c r="H2562" s="129">
        <v>1</v>
      </c>
      <c r="I2562" s="129">
        <v>0</v>
      </c>
      <c r="J2562" s="31">
        <v>1</v>
      </c>
      <c r="K2562" s="117">
        <f t="shared" si="97"/>
        <v>1</v>
      </c>
      <c r="L2562" s="107">
        <v>0</v>
      </c>
      <c r="M2562" s="107">
        <v>0</v>
      </c>
      <c r="N2562" s="56" t="str">
        <f t="shared" si="98"/>
        <v>Better Homes and Gardens</v>
      </c>
    </row>
    <row r="2563" spans="1:14" outlineLevel="2" x14ac:dyDescent="0.2">
      <c r="A2563" t="s">
        <v>799</v>
      </c>
      <c r="B2563" t="s">
        <v>1858</v>
      </c>
      <c r="C2563" s="3" t="s">
        <v>2333</v>
      </c>
      <c r="D2563" t="s">
        <v>425</v>
      </c>
      <c r="E2563" s="102">
        <v>43504</v>
      </c>
      <c r="F2563" s="115">
        <v>561900</v>
      </c>
      <c r="G2563" s="31" t="s">
        <v>838</v>
      </c>
      <c r="H2563" s="129">
        <v>1</v>
      </c>
      <c r="I2563" s="129">
        <v>0</v>
      </c>
      <c r="J2563" s="31">
        <v>1</v>
      </c>
      <c r="K2563" s="117">
        <f t="shared" ref="K2563:K2626" si="99">+J2563/H2563</f>
        <v>1</v>
      </c>
      <c r="L2563" s="107">
        <v>0</v>
      </c>
      <c r="M2563" s="107">
        <v>0</v>
      </c>
      <c r="N2563" s="56" t="str">
        <f t="shared" ref="N2563:N2626" si="100">IF(B2563="",B2562,B2563)</f>
        <v>Better Homes and Gardens</v>
      </c>
    </row>
    <row r="2564" spans="1:14" outlineLevel="2" x14ac:dyDescent="0.2">
      <c r="A2564" t="s">
        <v>799</v>
      </c>
      <c r="B2564" t="s">
        <v>1858</v>
      </c>
      <c r="C2564" s="3" t="s">
        <v>3131</v>
      </c>
      <c r="D2564" t="s">
        <v>11</v>
      </c>
      <c r="E2564" s="102">
        <v>43595</v>
      </c>
      <c r="F2564" s="115">
        <v>215000</v>
      </c>
      <c r="G2564" s="31" t="s">
        <v>838</v>
      </c>
      <c r="H2564" s="129">
        <v>1</v>
      </c>
      <c r="I2564" s="129">
        <v>0</v>
      </c>
      <c r="J2564" s="31">
        <v>1</v>
      </c>
      <c r="K2564" s="117">
        <f t="shared" si="99"/>
        <v>1</v>
      </c>
      <c r="L2564" s="107">
        <v>1</v>
      </c>
      <c r="M2564" s="107">
        <v>0</v>
      </c>
      <c r="N2564" s="56" t="str">
        <f t="shared" si="100"/>
        <v>Better Homes and Gardens</v>
      </c>
    </row>
    <row r="2565" spans="1:14" outlineLevel="2" x14ac:dyDescent="0.2">
      <c r="A2565" t="s">
        <v>799</v>
      </c>
      <c r="B2565" t="s">
        <v>1858</v>
      </c>
      <c r="C2565" t="s">
        <v>2615</v>
      </c>
      <c r="D2565" t="s">
        <v>6</v>
      </c>
      <c r="E2565" s="3">
        <v>43539</v>
      </c>
      <c r="F2565" s="115">
        <v>85000</v>
      </c>
      <c r="G2565" s="17" t="s">
        <v>838</v>
      </c>
      <c r="H2565" s="129">
        <v>1</v>
      </c>
      <c r="I2565" s="129">
        <v>0</v>
      </c>
      <c r="J2565" s="31">
        <v>0</v>
      </c>
      <c r="K2565" s="117">
        <f t="shared" si="99"/>
        <v>0</v>
      </c>
      <c r="L2565" s="107">
        <v>0</v>
      </c>
      <c r="M2565" s="107">
        <v>0</v>
      </c>
      <c r="N2565" s="56" t="str">
        <f t="shared" si="100"/>
        <v>Better Homes and Gardens</v>
      </c>
    </row>
    <row r="2566" spans="1:14" outlineLevel="1" x14ac:dyDescent="0.2">
      <c r="A2566" s="29" t="s">
        <v>799</v>
      </c>
      <c r="F2566" s="115">
        <f>SUBTOTAL(9,F2561:F2565)</f>
        <v>1341400</v>
      </c>
      <c r="G2566" s="17"/>
      <c r="H2566" s="129">
        <f>SUBTOTAL(9,H2561:H2565)</f>
        <v>5</v>
      </c>
      <c r="I2566" s="129">
        <f>SUBTOTAL(9,I2561:I2565)</f>
        <v>0</v>
      </c>
      <c r="J2566" s="31">
        <f>SUBTOTAL(9,J2561:J2565)</f>
        <v>4</v>
      </c>
      <c r="K2566" s="117">
        <f t="shared" si="99"/>
        <v>0.8</v>
      </c>
      <c r="L2566" s="107">
        <f>SUBTOTAL(9,L2561:L2565)</f>
        <v>1</v>
      </c>
      <c r="M2566" s="107">
        <f>SUBTOTAL(9,M2561:M2565)</f>
        <v>0</v>
      </c>
      <c r="N2566" s="56" t="str">
        <f t="shared" si="100"/>
        <v>Better Homes and Gardens</v>
      </c>
    </row>
    <row r="2567" spans="1:14" outlineLevel="2" x14ac:dyDescent="0.2">
      <c r="A2567" t="s">
        <v>1881</v>
      </c>
      <c r="B2567" t="s">
        <v>1840</v>
      </c>
      <c r="C2567" s="3" t="s">
        <v>3158</v>
      </c>
      <c r="D2567" t="s">
        <v>1249</v>
      </c>
      <c r="E2567" s="102">
        <v>43598</v>
      </c>
      <c r="F2567" s="115">
        <v>352500</v>
      </c>
      <c r="G2567" s="31">
        <v>20190609</v>
      </c>
      <c r="H2567" s="129">
        <v>1</v>
      </c>
      <c r="I2567" s="129">
        <v>1</v>
      </c>
      <c r="J2567" s="31">
        <v>1</v>
      </c>
      <c r="K2567" s="117">
        <f t="shared" si="99"/>
        <v>1</v>
      </c>
      <c r="L2567" s="107">
        <v>0</v>
      </c>
      <c r="M2567" s="107">
        <v>0</v>
      </c>
      <c r="N2567" s="56" t="str">
        <f t="shared" si="100"/>
        <v>Kelly, Realtors</v>
      </c>
    </row>
    <row r="2568" spans="1:14" outlineLevel="2" x14ac:dyDescent="0.2">
      <c r="A2568" t="s">
        <v>1881</v>
      </c>
      <c r="B2568" t="s">
        <v>1840</v>
      </c>
      <c r="C2568" s="3" t="s">
        <v>2767</v>
      </c>
      <c r="D2568" t="s">
        <v>6</v>
      </c>
      <c r="E2568" s="102">
        <v>43557</v>
      </c>
      <c r="F2568" s="115">
        <v>185000</v>
      </c>
      <c r="G2568" s="31" t="s">
        <v>838</v>
      </c>
      <c r="H2568" s="129">
        <v>1</v>
      </c>
      <c r="I2568" s="129">
        <v>0</v>
      </c>
      <c r="J2568" s="31">
        <v>1</v>
      </c>
      <c r="K2568" s="117">
        <f t="shared" si="99"/>
        <v>1</v>
      </c>
      <c r="L2568" s="107">
        <v>0</v>
      </c>
      <c r="M2568" s="107">
        <v>0</v>
      </c>
      <c r="N2568" s="56" t="str">
        <f t="shared" si="100"/>
        <v>Kelly, Realtors</v>
      </c>
    </row>
    <row r="2569" spans="1:14" outlineLevel="1" x14ac:dyDescent="0.2">
      <c r="A2569" s="29" t="s">
        <v>1881</v>
      </c>
      <c r="C2569" s="3"/>
      <c r="E2569" s="102"/>
      <c r="F2569" s="115">
        <f>SUBTOTAL(9,F2567:F2568)</f>
        <v>537500</v>
      </c>
      <c r="G2569" s="31"/>
      <c r="H2569" s="129">
        <f>SUBTOTAL(9,H2567:H2568)</f>
        <v>2</v>
      </c>
      <c r="I2569" s="129">
        <f>SUBTOTAL(9,I2567:I2568)</f>
        <v>1</v>
      </c>
      <c r="J2569" s="31">
        <f>SUBTOTAL(9,J2567:J2568)</f>
        <v>2</v>
      </c>
      <c r="K2569" s="117">
        <f t="shared" si="99"/>
        <v>1</v>
      </c>
      <c r="L2569" s="107">
        <f>SUBTOTAL(9,L2567:L2568)</f>
        <v>0</v>
      </c>
      <c r="M2569" s="107">
        <f>SUBTOTAL(9,M2567:M2568)</f>
        <v>0</v>
      </c>
      <c r="N2569" s="56" t="str">
        <f t="shared" si="100"/>
        <v>Kelly, Realtors</v>
      </c>
    </row>
    <row r="2570" spans="1:14" outlineLevel="2" x14ac:dyDescent="0.2">
      <c r="A2570" t="s">
        <v>1449</v>
      </c>
      <c r="B2570" t="s">
        <v>1099</v>
      </c>
      <c r="C2570" s="3" t="s">
        <v>2980</v>
      </c>
      <c r="D2570" t="s">
        <v>425</v>
      </c>
      <c r="E2570" s="102">
        <v>43581</v>
      </c>
      <c r="F2570" s="115">
        <v>127900</v>
      </c>
      <c r="G2570" s="31" t="s">
        <v>838</v>
      </c>
      <c r="H2570" s="129">
        <v>1</v>
      </c>
      <c r="I2570" s="129">
        <v>0</v>
      </c>
      <c r="J2570" s="31">
        <v>1</v>
      </c>
      <c r="K2570" s="117">
        <f t="shared" si="99"/>
        <v>1</v>
      </c>
      <c r="L2570" s="107">
        <v>0</v>
      </c>
      <c r="M2570" s="107">
        <v>0</v>
      </c>
      <c r="N2570" s="56" t="str">
        <f t="shared" si="100"/>
        <v>Keller Williams Realty - Waco</v>
      </c>
    </row>
    <row r="2571" spans="1:14" outlineLevel="2" x14ac:dyDescent="0.2">
      <c r="A2571" t="s">
        <v>1449</v>
      </c>
      <c r="B2571" t="s">
        <v>1099</v>
      </c>
      <c r="C2571" s="3" t="s">
        <v>2459</v>
      </c>
      <c r="D2571" t="s">
        <v>6</v>
      </c>
      <c r="E2571" s="102">
        <v>43524</v>
      </c>
      <c r="F2571" s="115">
        <v>177000</v>
      </c>
      <c r="G2571" s="31" t="s">
        <v>838</v>
      </c>
      <c r="H2571" s="129">
        <v>1</v>
      </c>
      <c r="I2571" s="129">
        <v>0</v>
      </c>
      <c r="J2571" s="31">
        <v>1</v>
      </c>
      <c r="K2571" s="117">
        <f t="shared" si="99"/>
        <v>1</v>
      </c>
      <c r="L2571" s="107">
        <v>0</v>
      </c>
      <c r="M2571" s="107">
        <v>0</v>
      </c>
      <c r="N2571" s="56" t="str">
        <f t="shared" si="100"/>
        <v>Keller Williams Realty - Waco</v>
      </c>
    </row>
    <row r="2572" spans="1:14" outlineLevel="1" x14ac:dyDescent="0.2">
      <c r="A2572" s="29" t="s">
        <v>1449</v>
      </c>
      <c r="C2572" s="3"/>
      <c r="E2572" s="102"/>
      <c r="F2572" s="115">
        <f>SUBTOTAL(9,F2570:F2571)</f>
        <v>304900</v>
      </c>
      <c r="G2572" s="31"/>
      <c r="H2572" s="129">
        <f>SUBTOTAL(9,H2570:H2571)</f>
        <v>2</v>
      </c>
      <c r="I2572" s="129">
        <f>SUBTOTAL(9,I2570:I2571)</f>
        <v>0</v>
      </c>
      <c r="J2572" s="31">
        <f>SUBTOTAL(9,J2570:J2571)</f>
        <v>2</v>
      </c>
      <c r="K2572" s="117">
        <f t="shared" si="99"/>
        <v>1</v>
      </c>
      <c r="L2572" s="107">
        <f>SUBTOTAL(9,L2570:L2571)</f>
        <v>0</v>
      </c>
      <c r="M2572" s="107">
        <f>SUBTOTAL(9,M2570:M2571)</f>
        <v>0</v>
      </c>
      <c r="N2572" s="56" t="str">
        <f t="shared" si="100"/>
        <v>Keller Williams Realty - Waco</v>
      </c>
    </row>
    <row r="2573" spans="1:14" outlineLevel="2" x14ac:dyDescent="0.2">
      <c r="A2573" t="s">
        <v>667</v>
      </c>
      <c r="B2573" t="s">
        <v>368</v>
      </c>
      <c r="C2573" t="s">
        <v>2805</v>
      </c>
      <c r="D2573" t="s">
        <v>425</v>
      </c>
      <c r="E2573" s="3">
        <v>43560</v>
      </c>
      <c r="F2573" s="115">
        <v>510000</v>
      </c>
      <c r="G2573" s="34" t="s">
        <v>838</v>
      </c>
      <c r="H2573" s="31">
        <v>1</v>
      </c>
      <c r="I2573" s="31">
        <v>0</v>
      </c>
      <c r="J2573" s="31">
        <v>0</v>
      </c>
      <c r="K2573" s="117">
        <f t="shared" si="99"/>
        <v>0</v>
      </c>
      <c r="L2573" s="107">
        <v>0</v>
      </c>
      <c r="M2573" s="107">
        <v>0</v>
      </c>
      <c r="N2573" s="56" t="str">
        <f t="shared" si="100"/>
        <v>Bosque Real Estate, Inc.</v>
      </c>
    </row>
    <row r="2574" spans="1:14" outlineLevel="1" x14ac:dyDescent="0.2">
      <c r="A2574" s="29" t="s">
        <v>667</v>
      </c>
      <c r="F2574" s="115">
        <f>SUBTOTAL(9,F2573:F2573)</f>
        <v>510000</v>
      </c>
      <c r="H2574" s="31">
        <f>SUBTOTAL(9,H2573:H2573)</f>
        <v>1</v>
      </c>
      <c r="I2574" s="31">
        <f>SUBTOTAL(9,I2573:I2573)</f>
        <v>0</v>
      </c>
      <c r="J2574" s="31">
        <f>SUBTOTAL(9,J2573:J2573)</f>
        <v>0</v>
      </c>
      <c r="K2574" s="117">
        <f t="shared" si="99"/>
        <v>0</v>
      </c>
      <c r="L2574" s="107">
        <f>SUBTOTAL(9,L2573:L2573)</f>
        <v>0</v>
      </c>
      <c r="M2574" s="107">
        <f>SUBTOTAL(9,M2573:M2573)</f>
        <v>0</v>
      </c>
      <c r="N2574" s="56" t="str">
        <f t="shared" si="100"/>
        <v>Bosque Real Estate, Inc.</v>
      </c>
    </row>
    <row r="2575" spans="1:14" outlineLevel="2" x14ac:dyDescent="0.2">
      <c r="A2575" t="s">
        <v>1884</v>
      </c>
      <c r="B2575" t="s">
        <v>1842</v>
      </c>
      <c r="C2575" s="3" t="s">
        <v>2457</v>
      </c>
      <c r="D2575" t="s">
        <v>6</v>
      </c>
      <c r="E2575" s="102">
        <v>43524</v>
      </c>
      <c r="F2575" s="115">
        <v>96000</v>
      </c>
      <c r="G2575" s="31" t="s">
        <v>838</v>
      </c>
      <c r="H2575" s="129">
        <v>1</v>
      </c>
      <c r="I2575" s="129">
        <v>0</v>
      </c>
      <c r="J2575" s="31">
        <v>1</v>
      </c>
      <c r="K2575" s="117">
        <f t="shared" si="99"/>
        <v>1</v>
      </c>
      <c r="L2575" s="107">
        <v>0</v>
      </c>
      <c r="M2575" s="107">
        <v>0</v>
      </c>
      <c r="N2575" s="56" t="str">
        <f t="shared" si="100"/>
        <v>Coldwell Banker Apex, REALTORS</v>
      </c>
    </row>
    <row r="2576" spans="1:14" outlineLevel="2" x14ac:dyDescent="0.2">
      <c r="A2576" t="s">
        <v>1884</v>
      </c>
      <c r="B2576" t="s">
        <v>1842</v>
      </c>
      <c r="C2576" s="3" t="s">
        <v>3322</v>
      </c>
      <c r="D2576" t="s">
        <v>6</v>
      </c>
      <c r="E2576" s="102">
        <v>43615</v>
      </c>
      <c r="F2576" s="115">
        <v>85000</v>
      </c>
      <c r="G2576" s="31" t="s">
        <v>838</v>
      </c>
      <c r="H2576" s="129">
        <v>1</v>
      </c>
      <c r="I2576" s="129">
        <v>0</v>
      </c>
      <c r="J2576" s="31">
        <v>1</v>
      </c>
      <c r="K2576" s="117">
        <f t="shared" si="99"/>
        <v>1</v>
      </c>
      <c r="L2576" s="107">
        <v>0</v>
      </c>
      <c r="M2576" s="107">
        <v>0</v>
      </c>
      <c r="N2576" s="56" t="str">
        <f t="shared" si="100"/>
        <v>Coldwell Banker Apex, REALTORS</v>
      </c>
    </row>
    <row r="2577" spans="1:14" outlineLevel="2" x14ac:dyDescent="0.2">
      <c r="A2577" t="s">
        <v>1884</v>
      </c>
      <c r="B2577" t="s">
        <v>1842</v>
      </c>
      <c r="C2577" s="3" t="s">
        <v>2236</v>
      </c>
      <c r="D2577" t="s">
        <v>6</v>
      </c>
      <c r="E2577" s="102">
        <v>43494</v>
      </c>
      <c r="F2577" s="115">
        <v>128900</v>
      </c>
      <c r="G2577" s="31">
        <v>20182908</v>
      </c>
      <c r="H2577" s="129">
        <v>1</v>
      </c>
      <c r="I2577" s="129">
        <v>1</v>
      </c>
      <c r="J2577" s="31">
        <v>1</v>
      </c>
      <c r="K2577" s="117">
        <f t="shared" si="99"/>
        <v>1</v>
      </c>
      <c r="L2577" s="107">
        <v>0</v>
      </c>
      <c r="M2577" s="107">
        <v>0</v>
      </c>
      <c r="N2577" s="56" t="str">
        <f t="shared" si="100"/>
        <v>Coldwell Banker Apex, REALTORS</v>
      </c>
    </row>
    <row r="2578" spans="1:14" outlineLevel="2" x14ac:dyDescent="0.2">
      <c r="A2578" t="s">
        <v>1884</v>
      </c>
      <c r="B2578" t="s">
        <v>1842</v>
      </c>
      <c r="C2578" s="3" t="s">
        <v>2704</v>
      </c>
      <c r="D2578" t="s">
        <v>6</v>
      </c>
      <c r="E2578" s="102">
        <v>43550</v>
      </c>
      <c r="F2578" s="115">
        <v>65000</v>
      </c>
      <c r="G2578" s="31" t="s">
        <v>838</v>
      </c>
      <c r="H2578" s="129">
        <v>1</v>
      </c>
      <c r="I2578" s="129">
        <v>0</v>
      </c>
      <c r="J2578" s="31">
        <v>1</v>
      </c>
      <c r="K2578" s="117">
        <f t="shared" si="99"/>
        <v>1</v>
      </c>
      <c r="L2578" s="107">
        <v>0</v>
      </c>
      <c r="M2578" s="107">
        <v>0</v>
      </c>
      <c r="N2578" s="56" t="str">
        <f t="shared" si="100"/>
        <v>Coldwell Banker Apex, REALTORS</v>
      </c>
    </row>
    <row r="2579" spans="1:14" outlineLevel="2" x14ac:dyDescent="0.2">
      <c r="A2579" t="s">
        <v>1884</v>
      </c>
      <c r="B2579" t="s">
        <v>1842</v>
      </c>
      <c r="C2579" s="3" t="s">
        <v>2801</v>
      </c>
      <c r="D2579" t="s">
        <v>6</v>
      </c>
      <c r="E2579" s="102">
        <v>43560</v>
      </c>
      <c r="F2579" s="115">
        <v>65000</v>
      </c>
      <c r="G2579" s="31" t="s">
        <v>838</v>
      </c>
      <c r="H2579" s="129">
        <v>1</v>
      </c>
      <c r="I2579" s="129">
        <v>0</v>
      </c>
      <c r="J2579" s="31">
        <v>1</v>
      </c>
      <c r="K2579" s="117">
        <f t="shared" si="99"/>
        <v>1</v>
      </c>
      <c r="L2579" s="107">
        <v>0</v>
      </c>
      <c r="M2579" s="107">
        <v>0</v>
      </c>
      <c r="N2579" s="56" t="str">
        <f t="shared" si="100"/>
        <v>Coldwell Banker Apex, REALTORS</v>
      </c>
    </row>
    <row r="2580" spans="1:14" outlineLevel="2" x14ac:dyDescent="0.2">
      <c r="A2580" t="s">
        <v>1884</v>
      </c>
      <c r="B2580" t="s">
        <v>1842</v>
      </c>
      <c r="C2580" s="3" t="s">
        <v>2699</v>
      </c>
      <c r="D2580" t="s">
        <v>6</v>
      </c>
      <c r="E2580" s="102">
        <v>43549</v>
      </c>
      <c r="F2580" s="115">
        <v>205000</v>
      </c>
      <c r="G2580" s="31" t="s">
        <v>838</v>
      </c>
      <c r="H2580" s="129">
        <v>1</v>
      </c>
      <c r="I2580" s="129">
        <v>0</v>
      </c>
      <c r="J2580" s="31">
        <v>1</v>
      </c>
      <c r="K2580" s="117">
        <f t="shared" si="99"/>
        <v>1</v>
      </c>
      <c r="L2580" s="107">
        <v>0</v>
      </c>
      <c r="M2580" s="107">
        <v>0</v>
      </c>
      <c r="N2580" s="56" t="str">
        <f t="shared" si="100"/>
        <v>Coldwell Banker Apex, REALTORS</v>
      </c>
    </row>
    <row r="2581" spans="1:14" outlineLevel="2" x14ac:dyDescent="0.2">
      <c r="A2581" t="s">
        <v>1884</v>
      </c>
      <c r="B2581" t="s">
        <v>1842</v>
      </c>
      <c r="C2581" s="3" t="s">
        <v>3286</v>
      </c>
      <c r="D2581" t="s">
        <v>6</v>
      </c>
      <c r="E2581" s="102">
        <v>43609</v>
      </c>
      <c r="F2581" s="115">
        <v>77707</v>
      </c>
      <c r="G2581" s="31" t="s">
        <v>838</v>
      </c>
      <c r="H2581" s="129">
        <v>1</v>
      </c>
      <c r="I2581" s="129">
        <v>0</v>
      </c>
      <c r="J2581" s="31">
        <v>1</v>
      </c>
      <c r="K2581" s="117">
        <f t="shared" si="99"/>
        <v>1</v>
      </c>
      <c r="L2581" s="107">
        <v>0</v>
      </c>
      <c r="M2581" s="107">
        <v>0</v>
      </c>
      <c r="N2581" s="56" t="str">
        <f t="shared" si="100"/>
        <v>Coldwell Banker Apex, REALTORS</v>
      </c>
    </row>
    <row r="2582" spans="1:14" outlineLevel="2" x14ac:dyDescent="0.2">
      <c r="A2582" t="s">
        <v>1884</v>
      </c>
      <c r="B2582" t="s">
        <v>1842</v>
      </c>
      <c r="C2582" s="3" t="s">
        <v>3212</v>
      </c>
      <c r="D2582" t="s">
        <v>6</v>
      </c>
      <c r="E2582" s="102">
        <v>43605</v>
      </c>
      <c r="F2582" s="115">
        <v>93000</v>
      </c>
      <c r="G2582" s="31" t="s">
        <v>838</v>
      </c>
      <c r="H2582" s="129">
        <v>1</v>
      </c>
      <c r="I2582" s="129">
        <v>0</v>
      </c>
      <c r="J2582" s="31">
        <v>1</v>
      </c>
      <c r="K2582" s="117">
        <f t="shared" si="99"/>
        <v>1</v>
      </c>
      <c r="L2582" s="107">
        <v>0</v>
      </c>
      <c r="M2582" s="107">
        <v>0</v>
      </c>
      <c r="N2582" s="56" t="str">
        <f t="shared" si="100"/>
        <v>Coldwell Banker Apex, REALTORS</v>
      </c>
    </row>
    <row r="2583" spans="1:14" outlineLevel="2" x14ac:dyDescent="0.2">
      <c r="A2583" t="s">
        <v>1884</v>
      </c>
      <c r="B2583" t="s">
        <v>1842</v>
      </c>
      <c r="C2583" s="3" t="s">
        <v>2149</v>
      </c>
      <c r="D2583" t="s">
        <v>6</v>
      </c>
      <c r="E2583" s="102">
        <v>43479</v>
      </c>
      <c r="F2583" s="115">
        <v>55000</v>
      </c>
      <c r="G2583" s="31">
        <v>20190030</v>
      </c>
      <c r="H2583" s="129">
        <v>1</v>
      </c>
      <c r="I2583" s="129">
        <v>1</v>
      </c>
      <c r="J2583" s="31">
        <v>1</v>
      </c>
      <c r="K2583" s="117">
        <f t="shared" si="99"/>
        <v>1</v>
      </c>
      <c r="L2583" s="107">
        <v>0</v>
      </c>
      <c r="M2583" s="107">
        <v>0</v>
      </c>
      <c r="N2583" s="56" t="str">
        <f t="shared" si="100"/>
        <v>Coldwell Banker Apex, REALTORS</v>
      </c>
    </row>
    <row r="2584" spans="1:14" outlineLevel="2" x14ac:dyDescent="0.2">
      <c r="A2584" t="s">
        <v>1884</v>
      </c>
      <c r="B2584" t="s">
        <v>1842</v>
      </c>
      <c r="C2584" s="3" t="s">
        <v>3290</v>
      </c>
      <c r="D2584" t="s">
        <v>6</v>
      </c>
      <c r="E2584" s="102">
        <v>43613</v>
      </c>
      <c r="F2584" s="115">
        <v>103000</v>
      </c>
      <c r="G2584" s="31" t="s">
        <v>838</v>
      </c>
      <c r="H2584" s="129">
        <v>1</v>
      </c>
      <c r="I2584" s="129">
        <v>0</v>
      </c>
      <c r="J2584" s="31">
        <v>1</v>
      </c>
      <c r="K2584" s="117">
        <f t="shared" si="99"/>
        <v>1</v>
      </c>
      <c r="L2584" s="107">
        <v>0</v>
      </c>
      <c r="M2584" s="107">
        <v>0</v>
      </c>
      <c r="N2584" s="56" t="str">
        <f t="shared" si="100"/>
        <v>Coldwell Banker Apex, REALTORS</v>
      </c>
    </row>
    <row r="2585" spans="1:14" outlineLevel="2" x14ac:dyDescent="0.2">
      <c r="A2585" t="s">
        <v>1884</v>
      </c>
      <c r="B2585" t="s">
        <v>1842</v>
      </c>
      <c r="C2585" s="3" t="s">
        <v>2361</v>
      </c>
      <c r="D2585" t="s">
        <v>6</v>
      </c>
      <c r="E2585" s="102">
        <v>43510</v>
      </c>
      <c r="F2585" s="115">
        <v>77000</v>
      </c>
      <c r="G2585" s="31" t="s">
        <v>838</v>
      </c>
      <c r="H2585" s="129">
        <v>1</v>
      </c>
      <c r="I2585" s="129">
        <v>0</v>
      </c>
      <c r="J2585" s="31">
        <v>1</v>
      </c>
      <c r="K2585" s="117">
        <f t="shared" si="99"/>
        <v>1</v>
      </c>
      <c r="L2585" s="107">
        <v>0</v>
      </c>
      <c r="M2585" s="107">
        <v>0</v>
      </c>
      <c r="N2585" s="56" t="str">
        <f t="shared" si="100"/>
        <v>Coldwell Banker Apex, REALTORS</v>
      </c>
    </row>
    <row r="2586" spans="1:14" outlineLevel="2" x14ac:dyDescent="0.2">
      <c r="A2586" t="s">
        <v>1884</v>
      </c>
      <c r="B2586" t="s">
        <v>1842</v>
      </c>
      <c r="C2586" t="s">
        <v>3220</v>
      </c>
      <c r="D2586" t="s">
        <v>6</v>
      </c>
      <c r="E2586" s="3">
        <v>43605</v>
      </c>
      <c r="F2586" s="115">
        <v>118000</v>
      </c>
      <c r="G2586" s="34">
        <v>20190688</v>
      </c>
      <c r="H2586" s="31">
        <v>1</v>
      </c>
      <c r="I2586" s="31">
        <v>1</v>
      </c>
      <c r="J2586" s="31">
        <v>0</v>
      </c>
      <c r="K2586" s="117">
        <f t="shared" si="99"/>
        <v>0</v>
      </c>
      <c r="L2586" s="107">
        <v>0</v>
      </c>
      <c r="M2586" s="107">
        <v>0</v>
      </c>
      <c r="N2586" s="56" t="str">
        <f t="shared" si="100"/>
        <v>Coldwell Banker Apex, REALTORS</v>
      </c>
    </row>
    <row r="2587" spans="1:14" outlineLevel="1" x14ac:dyDescent="0.2">
      <c r="A2587" s="29" t="s">
        <v>1884</v>
      </c>
      <c r="F2587" s="115">
        <f>SUBTOTAL(9,F2575:F2586)</f>
        <v>1168607</v>
      </c>
      <c r="H2587" s="31">
        <f>SUBTOTAL(9,H2575:H2586)</f>
        <v>12</v>
      </c>
      <c r="I2587" s="31">
        <f>SUBTOTAL(9,I2575:I2586)</f>
        <v>3</v>
      </c>
      <c r="J2587" s="31">
        <f>SUBTOTAL(9,J2575:J2586)</f>
        <v>11</v>
      </c>
      <c r="K2587" s="117">
        <f t="shared" si="99"/>
        <v>0.91666666666666663</v>
      </c>
      <c r="L2587" s="107">
        <f>SUBTOTAL(9,L2575:L2586)</f>
        <v>0</v>
      </c>
      <c r="M2587" s="107">
        <f>SUBTOTAL(9,M2575:M2586)</f>
        <v>0</v>
      </c>
      <c r="N2587" s="56" t="str">
        <f t="shared" si="100"/>
        <v>Coldwell Banker Apex, REALTORS</v>
      </c>
    </row>
    <row r="2588" spans="1:14" outlineLevel="2" x14ac:dyDescent="0.2">
      <c r="A2588" t="s">
        <v>1930</v>
      </c>
      <c r="B2588" t="s">
        <v>1036</v>
      </c>
      <c r="C2588" t="s">
        <v>2987</v>
      </c>
      <c r="D2588" t="s">
        <v>1126</v>
      </c>
      <c r="E2588" s="3">
        <v>43584</v>
      </c>
      <c r="F2588" s="115">
        <v>145000</v>
      </c>
      <c r="G2588" s="34" t="s">
        <v>838</v>
      </c>
      <c r="H2588" s="31">
        <v>1</v>
      </c>
      <c r="I2588" s="31">
        <v>0</v>
      </c>
      <c r="J2588" s="31">
        <v>0</v>
      </c>
      <c r="K2588" s="117">
        <f t="shared" si="99"/>
        <v>0</v>
      </c>
      <c r="L2588" s="107">
        <v>0</v>
      </c>
      <c r="M2588" s="107">
        <v>0</v>
      </c>
      <c r="N2588" s="56" t="str">
        <f t="shared" si="100"/>
        <v>Bentwood Realty</v>
      </c>
    </row>
    <row r="2589" spans="1:14" outlineLevel="1" x14ac:dyDescent="0.2">
      <c r="A2589" s="29" t="s">
        <v>1930</v>
      </c>
      <c r="F2589" s="115">
        <f>SUBTOTAL(9,F2588:F2588)</f>
        <v>145000</v>
      </c>
      <c r="H2589" s="31">
        <f>SUBTOTAL(9,H2588:H2588)</f>
        <v>1</v>
      </c>
      <c r="I2589" s="31">
        <f>SUBTOTAL(9,I2588:I2588)</f>
        <v>0</v>
      </c>
      <c r="J2589" s="31">
        <f>SUBTOTAL(9,J2588:J2588)</f>
        <v>0</v>
      </c>
      <c r="K2589" s="117">
        <f t="shared" si="99"/>
        <v>0</v>
      </c>
      <c r="L2589" s="107">
        <f>SUBTOTAL(9,L2588:L2588)</f>
        <v>0</v>
      </c>
      <c r="M2589" s="107">
        <f>SUBTOTAL(9,M2588:M2588)</f>
        <v>0</v>
      </c>
      <c r="N2589" s="56" t="str">
        <f t="shared" si="100"/>
        <v>Bentwood Realty</v>
      </c>
    </row>
    <row r="2590" spans="1:14" outlineLevel="2" x14ac:dyDescent="0.2">
      <c r="A2590" t="s">
        <v>1968</v>
      </c>
      <c r="B2590" t="s">
        <v>1258</v>
      </c>
      <c r="C2590" s="3" t="s">
        <v>2951</v>
      </c>
      <c r="D2590" t="s">
        <v>6</v>
      </c>
      <c r="E2590" s="102">
        <v>43578</v>
      </c>
      <c r="F2590" s="115">
        <v>232500</v>
      </c>
      <c r="G2590" s="31" t="s">
        <v>838</v>
      </c>
      <c r="H2590" s="129">
        <v>1</v>
      </c>
      <c r="I2590" s="129">
        <v>0</v>
      </c>
      <c r="J2590" s="31">
        <v>1</v>
      </c>
      <c r="K2590" s="117">
        <f t="shared" si="99"/>
        <v>1</v>
      </c>
      <c r="L2590" s="107">
        <v>0</v>
      </c>
      <c r="M2590" s="107">
        <v>0</v>
      </c>
      <c r="N2590" s="56" t="str">
        <f t="shared" si="100"/>
        <v>Re/Max Centex, REALTORS</v>
      </c>
    </row>
    <row r="2591" spans="1:14" outlineLevel="2" x14ac:dyDescent="0.2">
      <c r="A2591" t="s">
        <v>1968</v>
      </c>
      <c r="B2591" t="s">
        <v>1258</v>
      </c>
      <c r="C2591" s="3" t="s">
        <v>3236</v>
      </c>
      <c r="D2591" t="s">
        <v>6</v>
      </c>
      <c r="E2591" s="102">
        <v>43607</v>
      </c>
      <c r="F2591" s="115">
        <v>141500</v>
      </c>
      <c r="G2591" s="31" t="s">
        <v>838</v>
      </c>
      <c r="H2591" s="129">
        <v>1</v>
      </c>
      <c r="I2591" s="129">
        <v>0</v>
      </c>
      <c r="J2591" s="31">
        <v>1</v>
      </c>
      <c r="K2591" s="117">
        <f t="shared" si="99"/>
        <v>1</v>
      </c>
      <c r="L2591" s="107">
        <v>0</v>
      </c>
      <c r="M2591" s="107">
        <v>0</v>
      </c>
      <c r="N2591" s="56" t="str">
        <f t="shared" si="100"/>
        <v>Re/Max Centex, REALTORS</v>
      </c>
    </row>
    <row r="2592" spans="1:14" outlineLevel="2" x14ac:dyDescent="0.2">
      <c r="A2592" t="s">
        <v>1968</v>
      </c>
      <c r="B2592" t="s">
        <v>1258</v>
      </c>
      <c r="C2592" s="3" t="s">
        <v>2203</v>
      </c>
      <c r="D2592" t="s">
        <v>6</v>
      </c>
      <c r="E2592" s="102">
        <v>43487</v>
      </c>
      <c r="F2592" s="115">
        <v>130000</v>
      </c>
      <c r="G2592" s="31" t="s">
        <v>838</v>
      </c>
      <c r="H2592" s="129">
        <v>1</v>
      </c>
      <c r="I2592" s="129">
        <v>0</v>
      </c>
      <c r="J2592" s="31">
        <v>1</v>
      </c>
      <c r="K2592" s="117">
        <f t="shared" si="99"/>
        <v>1</v>
      </c>
      <c r="L2592" s="107">
        <v>0</v>
      </c>
      <c r="M2592" s="107">
        <v>0</v>
      </c>
      <c r="N2592" s="56" t="str">
        <f t="shared" si="100"/>
        <v>Re/Max Centex, REALTORS</v>
      </c>
    </row>
    <row r="2593" spans="1:14" outlineLevel="2" x14ac:dyDescent="0.2">
      <c r="A2593" t="s">
        <v>1968</v>
      </c>
      <c r="B2593" t="s">
        <v>1258</v>
      </c>
      <c r="C2593" t="s">
        <v>3362</v>
      </c>
      <c r="D2593" t="s">
        <v>6</v>
      </c>
      <c r="E2593" s="3">
        <v>43616</v>
      </c>
      <c r="F2593" s="115">
        <v>115500</v>
      </c>
      <c r="G2593" s="34" t="s">
        <v>838</v>
      </c>
      <c r="H2593" s="31">
        <v>1</v>
      </c>
      <c r="I2593" s="31">
        <v>0</v>
      </c>
      <c r="J2593" s="31">
        <v>0</v>
      </c>
      <c r="K2593" s="117">
        <f t="shared" si="99"/>
        <v>0</v>
      </c>
      <c r="L2593" s="107">
        <v>0</v>
      </c>
      <c r="M2593" s="107">
        <v>0</v>
      </c>
      <c r="N2593" s="56" t="str">
        <f t="shared" si="100"/>
        <v>Re/Max Centex, REALTORS</v>
      </c>
    </row>
    <row r="2594" spans="1:14" outlineLevel="1" x14ac:dyDescent="0.2">
      <c r="A2594" s="29" t="s">
        <v>1968</v>
      </c>
      <c r="F2594" s="115">
        <f>SUBTOTAL(9,F2590:F2593)</f>
        <v>619500</v>
      </c>
      <c r="H2594" s="31">
        <f>SUBTOTAL(9,H2590:H2593)</f>
        <v>4</v>
      </c>
      <c r="I2594" s="31">
        <f>SUBTOTAL(9,I2590:I2593)</f>
        <v>0</v>
      </c>
      <c r="J2594" s="31">
        <f>SUBTOTAL(9,J2590:J2593)</f>
        <v>3</v>
      </c>
      <c r="K2594" s="117">
        <f t="shared" si="99"/>
        <v>0.75</v>
      </c>
      <c r="L2594" s="107">
        <f>SUBTOTAL(9,L2590:L2593)</f>
        <v>0</v>
      </c>
      <c r="M2594" s="107">
        <f>SUBTOTAL(9,M2590:M2593)</f>
        <v>0</v>
      </c>
      <c r="N2594" s="56" t="str">
        <f t="shared" si="100"/>
        <v>Re/Max Centex, REALTORS</v>
      </c>
    </row>
    <row r="2595" spans="1:14" outlineLevel="2" x14ac:dyDescent="0.2">
      <c r="A2595" t="s">
        <v>2997</v>
      </c>
      <c r="B2595" t="s">
        <v>1099</v>
      </c>
      <c r="C2595" s="3" t="s">
        <v>2998</v>
      </c>
      <c r="D2595" t="s">
        <v>6</v>
      </c>
      <c r="E2595" s="102">
        <v>43584</v>
      </c>
      <c r="F2595" s="115">
        <v>87000</v>
      </c>
      <c r="G2595" s="31" t="s">
        <v>838</v>
      </c>
      <c r="H2595" s="129">
        <v>1</v>
      </c>
      <c r="I2595" s="129">
        <v>0</v>
      </c>
      <c r="J2595" s="31">
        <v>1</v>
      </c>
      <c r="K2595" s="117">
        <f t="shared" si="99"/>
        <v>1</v>
      </c>
      <c r="L2595" s="107">
        <v>0</v>
      </c>
      <c r="M2595" s="107">
        <v>0</v>
      </c>
      <c r="N2595" s="56" t="str">
        <f t="shared" si="100"/>
        <v>Keller Williams Realty - Waco</v>
      </c>
    </row>
    <row r="2596" spans="1:14" outlineLevel="1" x14ac:dyDescent="0.2">
      <c r="A2596" s="29" t="s">
        <v>2997</v>
      </c>
      <c r="C2596" s="3"/>
      <c r="E2596" s="102"/>
      <c r="F2596" s="115">
        <f>SUBTOTAL(9,F2595:F2595)</f>
        <v>87000</v>
      </c>
      <c r="G2596" s="31"/>
      <c r="H2596" s="129">
        <f>SUBTOTAL(9,H2595:H2595)</f>
        <v>1</v>
      </c>
      <c r="I2596" s="129">
        <f>SUBTOTAL(9,I2595:I2595)</f>
        <v>0</v>
      </c>
      <c r="J2596" s="31">
        <f>SUBTOTAL(9,J2595:J2595)</f>
        <v>1</v>
      </c>
      <c r="K2596" s="117">
        <f t="shared" si="99"/>
        <v>1</v>
      </c>
      <c r="L2596" s="107">
        <f>SUBTOTAL(9,L2595:L2595)</f>
        <v>0</v>
      </c>
      <c r="M2596" s="107">
        <f>SUBTOTAL(9,M2595:M2595)</f>
        <v>0</v>
      </c>
      <c r="N2596" s="56" t="str">
        <f t="shared" si="100"/>
        <v>Keller Williams Realty - Waco</v>
      </c>
    </row>
    <row r="2597" spans="1:14" outlineLevel="2" x14ac:dyDescent="0.2">
      <c r="A2597" t="s">
        <v>1860</v>
      </c>
      <c r="B2597" t="s">
        <v>1854</v>
      </c>
      <c r="C2597" s="3" t="s">
        <v>2184</v>
      </c>
      <c r="D2597" t="s">
        <v>6</v>
      </c>
      <c r="E2597" s="102">
        <v>43483</v>
      </c>
      <c r="F2597" s="115">
        <v>133000</v>
      </c>
      <c r="G2597" s="31" t="s">
        <v>838</v>
      </c>
      <c r="H2597" s="129">
        <v>1</v>
      </c>
      <c r="I2597" s="129">
        <v>0</v>
      </c>
      <c r="J2597" s="31">
        <v>1</v>
      </c>
      <c r="K2597" s="117">
        <f t="shared" si="99"/>
        <v>1</v>
      </c>
      <c r="L2597" s="107">
        <v>0</v>
      </c>
      <c r="M2597" s="107">
        <v>0</v>
      </c>
      <c r="N2597" s="56" t="str">
        <f t="shared" si="100"/>
        <v>Weichert, Realtors - Realty Experts</v>
      </c>
    </row>
    <row r="2598" spans="1:14" outlineLevel="1" x14ac:dyDescent="0.2">
      <c r="A2598" s="29" t="s">
        <v>1860</v>
      </c>
      <c r="C2598" s="3"/>
      <c r="E2598" s="102"/>
      <c r="F2598" s="115">
        <f>SUBTOTAL(9,F2597:F2597)</f>
        <v>133000</v>
      </c>
      <c r="G2598" s="31"/>
      <c r="H2598" s="129">
        <f>SUBTOTAL(9,H2597:H2597)</f>
        <v>1</v>
      </c>
      <c r="I2598" s="129">
        <f>SUBTOTAL(9,I2597:I2597)</f>
        <v>0</v>
      </c>
      <c r="J2598" s="31">
        <f>SUBTOTAL(9,J2597:J2597)</f>
        <v>1</v>
      </c>
      <c r="K2598" s="117">
        <f t="shared" si="99"/>
        <v>1</v>
      </c>
      <c r="L2598" s="107">
        <f>SUBTOTAL(9,L2597:L2597)</f>
        <v>0</v>
      </c>
      <c r="M2598" s="107">
        <f>SUBTOTAL(9,M2597:M2597)</f>
        <v>0</v>
      </c>
      <c r="N2598" s="56" t="str">
        <f t="shared" si="100"/>
        <v>Weichert, Realtors - Realty Experts</v>
      </c>
    </row>
    <row r="2599" spans="1:14" outlineLevel="2" x14ac:dyDescent="0.2">
      <c r="A2599" t="s">
        <v>1215</v>
      </c>
      <c r="B2599" t="s">
        <v>991</v>
      </c>
      <c r="C2599" s="3" t="s">
        <v>2218</v>
      </c>
      <c r="D2599" t="s">
        <v>301</v>
      </c>
      <c r="E2599" s="102">
        <v>43490</v>
      </c>
      <c r="F2599" s="115">
        <v>53000</v>
      </c>
      <c r="G2599" s="31">
        <v>20182874</v>
      </c>
      <c r="H2599" s="129">
        <v>1</v>
      </c>
      <c r="I2599" s="129">
        <v>1</v>
      </c>
      <c r="J2599" s="31">
        <v>1</v>
      </c>
      <c r="K2599" s="117">
        <f t="shared" si="99"/>
        <v>1</v>
      </c>
      <c r="L2599" s="107">
        <v>0</v>
      </c>
      <c r="M2599" s="107">
        <v>0</v>
      </c>
      <c r="N2599" s="56" t="str">
        <f t="shared" si="100"/>
        <v>Premier, REALTORS</v>
      </c>
    </row>
    <row r="2600" spans="1:14" outlineLevel="1" x14ac:dyDescent="0.2">
      <c r="A2600" s="29" t="s">
        <v>1215</v>
      </c>
      <c r="C2600" s="3"/>
      <c r="E2600" s="102"/>
      <c r="F2600" s="115">
        <f>SUBTOTAL(9,F2599:F2599)</f>
        <v>53000</v>
      </c>
      <c r="G2600" s="31"/>
      <c r="H2600" s="129">
        <f>SUBTOTAL(9,H2599:H2599)</f>
        <v>1</v>
      </c>
      <c r="I2600" s="129">
        <f>SUBTOTAL(9,I2599:I2599)</f>
        <v>1</v>
      </c>
      <c r="J2600" s="31">
        <f>SUBTOTAL(9,J2599:J2599)</f>
        <v>1</v>
      </c>
      <c r="K2600" s="117">
        <f t="shared" si="99"/>
        <v>1</v>
      </c>
      <c r="L2600" s="107">
        <f>SUBTOTAL(9,L2599:L2599)</f>
        <v>0</v>
      </c>
      <c r="M2600" s="107">
        <f>SUBTOTAL(9,M2599:M2599)</f>
        <v>0</v>
      </c>
      <c r="N2600" s="56" t="str">
        <f t="shared" si="100"/>
        <v>Premier, REALTORS</v>
      </c>
    </row>
    <row r="2601" spans="1:14" outlineLevel="2" x14ac:dyDescent="0.2">
      <c r="A2601" t="s">
        <v>983</v>
      </c>
      <c r="B2601" t="s">
        <v>1535</v>
      </c>
      <c r="C2601" s="3" t="s">
        <v>541</v>
      </c>
      <c r="D2601" t="s">
        <v>6</v>
      </c>
      <c r="E2601" s="102">
        <v>43609</v>
      </c>
      <c r="F2601" s="115">
        <v>246900</v>
      </c>
      <c r="G2601" s="31">
        <v>20190836</v>
      </c>
      <c r="H2601" s="129">
        <v>1</v>
      </c>
      <c r="I2601" s="129">
        <v>1</v>
      </c>
      <c r="J2601" s="31">
        <v>1</v>
      </c>
      <c r="K2601" s="117">
        <f t="shared" si="99"/>
        <v>1</v>
      </c>
      <c r="L2601" s="107">
        <v>0</v>
      </c>
      <c r="M2601" s="107">
        <v>0</v>
      </c>
      <c r="N2601" s="56" t="str">
        <f t="shared" si="100"/>
        <v>Camille Johnson, REALTORS</v>
      </c>
    </row>
    <row r="2602" spans="1:14" outlineLevel="2" x14ac:dyDescent="0.2">
      <c r="A2602" t="s">
        <v>983</v>
      </c>
      <c r="B2602" t="s">
        <v>1535</v>
      </c>
      <c r="C2602" s="3" t="s">
        <v>2573</v>
      </c>
      <c r="D2602" t="s">
        <v>6</v>
      </c>
      <c r="E2602" s="102">
        <v>43535</v>
      </c>
      <c r="F2602" s="115">
        <v>546500</v>
      </c>
      <c r="G2602" s="31">
        <v>20190189</v>
      </c>
      <c r="H2602" s="129">
        <v>1</v>
      </c>
      <c r="I2602" s="129">
        <v>1</v>
      </c>
      <c r="J2602" s="31">
        <v>1</v>
      </c>
      <c r="K2602" s="117">
        <f t="shared" si="99"/>
        <v>1</v>
      </c>
      <c r="L2602" s="107">
        <v>0</v>
      </c>
      <c r="M2602" s="107">
        <v>0</v>
      </c>
      <c r="N2602" s="56" t="str">
        <f t="shared" si="100"/>
        <v>Camille Johnson, REALTORS</v>
      </c>
    </row>
    <row r="2603" spans="1:14" outlineLevel="2" x14ac:dyDescent="0.2">
      <c r="A2603" t="s">
        <v>983</v>
      </c>
      <c r="B2603" t="s">
        <v>1535</v>
      </c>
      <c r="C2603" t="s">
        <v>3271</v>
      </c>
      <c r="D2603" t="s">
        <v>6</v>
      </c>
      <c r="E2603" s="3">
        <v>43609</v>
      </c>
      <c r="F2603" s="115">
        <v>235500</v>
      </c>
      <c r="G2603" s="34">
        <v>20190820</v>
      </c>
      <c r="H2603" s="31">
        <v>1</v>
      </c>
      <c r="I2603" s="31">
        <v>1</v>
      </c>
      <c r="J2603" s="31">
        <v>0</v>
      </c>
      <c r="K2603" s="117">
        <f t="shared" si="99"/>
        <v>0</v>
      </c>
      <c r="L2603" s="107">
        <v>0</v>
      </c>
      <c r="M2603" s="107">
        <v>0</v>
      </c>
      <c r="N2603" s="56" t="str">
        <f t="shared" si="100"/>
        <v>Camille Johnson, REALTORS</v>
      </c>
    </row>
    <row r="2604" spans="1:14" outlineLevel="1" x14ac:dyDescent="0.2">
      <c r="A2604" s="29" t="s">
        <v>983</v>
      </c>
      <c r="F2604" s="115">
        <f>SUBTOTAL(9,F2601:F2603)</f>
        <v>1028900</v>
      </c>
      <c r="H2604" s="31">
        <f>SUBTOTAL(9,H2601:H2603)</f>
        <v>3</v>
      </c>
      <c r="I2604" s="31">
        <f>SUBTOTAL(9,I2601:I2603)</f>
        <v>3</v>
      </c>
      <c r="J2604" s="31">
        <f>SUBTOTAL(9,J2601:J2603)</f>
        <v>2</v>
      </c>
      <c r="K2604" s="117">
        <f t="shared" si="99"/>
        <v>0.66666666666666663</v>
      </c>
      <c r="L2604" s="107">
        <f>SUBTOTAL(9,L2601:L2603)</f>
        <v>0</v>
      </c>
      <c r="M2604" s="107">
        <f>SUBTOTAL(9,M2601:M2603)</f>
        <v>0</v>
      </c>
      <c r="N2604" s="56" t="str">
        <f t="shared" si="100"/>
        <v>Camille Johnson, REALTORS</v>
      </c>
    </row>
    <row r="2605" spans="1:14" outlineLevel="2" x14ac:dyDescent="0.2">
      <c r="A2605" t="s">
        <v>153</v>
      </c>
      <c r="B2605" t="s">
        <v>197</v>
      </c>
      <c r="C2605" t="s">
        <v>3290</v>
      </c>
      <c r="D2605" t="s">
        <v>6</v>
      </c>
      <c r="E2605" s="3">
        <v>43613</v>
      </c>
      <c r="F2605" s="115">
        <v>103000</v>
      </c>
      <c r="G2605" s="17" t="s">
        <v>838</v>
      </c>
      <c r="H2605" s="129">
        <v>1</v>
      </c>
      <c r="I2605" s="129">
        <v>0</v>
      </c>
      <c r="J2605" s="31">
        <v>0</v>
      </c>
      <c r="K2605" s="117">
        <f t="shared" si="99"/>
        <v>0</v>
      </c>
      <c r="L2605" s="107">
        <v>0</v>
      </c>
      <c r="M2605" s="107">
        <v>0</v>
      </c>
      <c r="N2605" s="56" t="str">
        <f t="shared" si="100"/>
        <v>Carbajal Realty</v>
      </c>
    </row>
    <row r="2606" spans="1:14" outlineLevel="2" x14ac:dyDescent="0.2">
      <c r="A2606" t="s">
        <v>153</v>
      </c>
      <c r="B2606" t="s">
        <v>197</v>
      </c>
      <c r="C2606" t="s">
        <v>2863</v>
      </c>
      <c r="D2606" t="s">
        <v>6</v>
      </c>
      <c r="E2606" s="3">
        <v>43567</v>
      </c>
      <c r="F2606" s="115">
        <v>115000</v>
      </c>
      <c r="G2606" s="34" t="s">
        <v>838</v>
      </c>
      <c r="H2606" s="31">
        <v>1</v>
      </c>
      <c r="I2606" s="31">
        <v>0</v>
      </c>
      <c r="J2606" s="31">
        <v>0</v>
      </c>
      <c r="K2606" s="117">
        <f t="shared" si="99"/>
        <v>0</v>
      </c>
      <c r="L2606" s="107">
        <v>0</v>
      </c>
      <c r="M2606" s="107">
        <v>0</v>
      </c>
      <c r="N2606" s="56" t="str">
        <f t="shared" si="100"/>
        <v>Carbajal Realty</v>
      </c>
    </row>
    <row r="2607" spans="1:14" outlineLevel="1" x14ac:dyDescent="0.2">
      <c r="A2607" s="29" t="s">
        <v>153</v>
      </c>
      <c r="F2607" s="115">
        <f>SUBTOTAL(9,F2605:F2606)</f>
        <v>218000</v>
      </c>
      <c r="H2607" s="31">
        <f>SUBTOTAL(9,H2605:H2606)</f>
        <v>2</v>
      </c>
      <c r="I2607" s="31">
        <f>SUBTOTAL(9,I2605:I2606)</f>
        <v>0</v>
      </c>
      <c r="J2607" s="31">
        <f>SUBTOTAL(9,J2605:J2606)</f>
        <v>0</v>
      </c>
      <c r="K2607" s="117">
        <f t="shared" si="99"/>
        <v>0</v>
      </c>
      <c r="L2607" s="107">
        <f>SUBTOTAL(9,L2605:L2606)</f>
        <v>0</v>
      </c>
      <c r="M2607" s="107">
        <f>SUBTOTAL(9,M2605:M2606)</f>
        <v>0</v>
      </c>
      <c r="N2607" s="56" t="str">
        <f t="shared" si="100"/>
        <v>Carbajal Realty</v>
      </c>
    </row>
    <row r="2608" spans="1:14" outlineLevel="2" x14ac:dyDescent="0.2">
      <c r="A2608" t="s">
        <v>1573</v>
      </c>
      <c r="B2608" t="s">
        <v>1475</v>
      </c>
      <c r="C2608" s="3" t="s">
        <v>2121</v>
      </c>
      <c r="D2608" t="s">
        <v>216</v>
      </c>
      <c r="E2608" s="102">
        <v>43472</v>
      </c>
      <c r="F2608" s="115">
        <v>290000</v>
      </c>
      <c r="G2608" s="31" t="s">
        <v>838</v>
      </c>
      <c r="H2608" s="129">
        <v>1</v>
      </c>
      <c r="I2608" s="129">
        <v>0</v>
      </c>
      <c r="J2608" s="31">
        <v>1</v>
      </c>
      <c r="K2608" s="117">
        <f t="shared" si="99"/>
        <v>1</v>
      </c>
      <c r="L2608" s="107">
        <v>1</v>
      </c>
      <c r="M2608" s="107">
        <v>0</v>
      </c>
      <c r="N2608" s="56" t="str">
        <f t="shared" si="100"/>
        <v>ERA Courtyard Real Estate</v>
      </c>
    </row>
    <row r="2609" spans="1:14" outlineLevel="2" x14ac:dyDescent="0.2">
      <c r="A2609" t="s">
        <v>1573</v>
      </c>
      <c r="B2609" t="s">
        <v>1475</v>
      </c>
      <c r="C2609" s="3" t="s">
        <v>2495</v>
      </c>
      <c r="D2609" t="s">
        <v>426</v>
      </c>
      <c r="E2609" s="102">
        <v>43525</v>
      </c>
      <c r="F2609" s="115">
        <v>85500</v>
      </c>
      <c r="G2609" s="31" t="s">
        <v>838</v>
      </c>
      <c r="H2609" s="129">
        <v>1</v>
      </c>
      <c r="I2609" s="129">
        <v>0</v>
      </c>
      <c r="J2609" s="31">
        <v>1</v>
      </c>
      <c r="K2609" s="117">
        <f t="shared" si="99"/>
        <v>1</v>
      </c>
      <c r="L2609" s="107">
        <v>0</v>
      </c>
      <c r="M2609" s="107">
        <v>0</v>
      </c>
      <c r="N2609" s="56" t="str">
        <f t="shared" si="100"/>
        <v>ERA Courtyard Real Estate</v>
      </c>
    </row>
    <row r="2610" spans="1:14" outlineLevel="1" x14ac:dyDescent="0.2">
      <c r="A2610" s="29" t="s">
        <v>1573</v>
      </c>
      <c r="C2610" s="3"/>
      <c r="E2610" s="102"/>
      <c r="F2610" s="115">
        <f>SUBTOTAL(9,F2608:F2609)</f>
        <v>375500</v>
      </c>
      <c r="G2610" s="31"/>
      <c r="H2610" s="129">
        <f>SUBTOTAL(9,H2608:H2609)</f>
        <v>2</v>
      </c>
      <c r="I2610" s="129">
        <f>SUBTOTAL(9,I2608:I2609)</f>
        <v>0</v>
      </c>
      <c r="J2610" s="31">
        <f>SUBTOTAL(9,J2608:J2609)</f>
        <v>2</v>
      </c>
      <c r="K2610" s="117">
        <f t="shared" si="99"/>
        <v>1</v>
      </c>
      <c r="L2610" s="107">
        <f>SUBTOTAL(9,L2608:L2609)</f>
        <v>1</v>
      </c>
      <c r="M2610" s="107">
        <f>SUBTOTAL(9,M2608:M2609)</f>
        <v>0</v>
      </c>
      <c r="N2610" s="56" t="str">
        <f t="shared" si="100"/>
        <v>ERA Courtyard Real Estate</v>
      </c>
    </row>
    <row r="2611" spans="1:14" outlineLevel="2" x14ac:dyDescent="0.2">
      <c r="A2611" t="s">
        <v>753</v>
      </c>
      <c r="B2611" t="s">
        <v>1180</v>
      </c>
      <c r="C2611" s="3" t="s">
        <v>1567</v>
      </c>
      <c r="D2611" t="s">
        <v>6</v>
      </c>
      <c r="E2611" s="102">
        <v>43518</v>
      </c>
      <c r="F2611" s="115">
        <v>130000</v>
      </c>
      <c r="G2611" s="31">
        <v>20190165</v>
      </c>
      <c r="H2611" s="129">
        <v>1</v>
      </c>
      <c r="I2611" s="129">
        <v>1</v>
      </c>
      <c r="J2611" s="31">
        <v>1</v>
      </c>
      <c r="K2611" s="117">
        <f t="shared" si="99"/>
        <v>1</v>
      </c>
      <c r="L2611" s="107">
        <v>0</v>
      </c>
      <c r="M2611" s="107">
        <v>0</v>
      </c>
      <c r="N2611" s="56" t="str">
        <f t="shared" si="100"/>
        <v>Greater Waco Realty, Inc.</v>
      </c>
    </row>
    <row r="2612" spans="1:14" outlineLevel="1" x14ac:dyDescent="0.2">
      <c r="A2612" s="29" t="s">
        <v>753</v>
      </c>
      <c r="C2612" s="3"/>
      <c r="E2612" s="102"/>
      <c r="F2612" s="115">
        <f>SUBTOTAL(9,F2611:F2611)</f>
        <v>130000</v>
      </c>
      <c r="G2612" s="31"/>
      <c r="H2612" s="129">
        <f>SUBTOTAL(9,H2611:H2611)</f>
        <v>1</v>
      </c>
      <c r="I2612" s="129">
        <f>SUBTOTAL(9,I2611:I2611)</f>
        <v>1</v>
      </c>
      <c r="J2612" s="31">
        <f>SUBTOTAL(9,J2611:J2611)</f>
        <v>1</v>
      </c>
      <c r="K2612" s="117">
        <f t="shared" si="99"/>
        <v>1</v>
      </c>
      <c r="L2612" s="107">
        <f>SUBTOTAL(9,L2611:L2611)</f>
        <v>0</v>
      </c>
      <c r="M2612" s="107">
        <f>SUBTOTAL(9,M2611:M2611)</f>
        <v>0</v>
      </c>
      <c r="N2612" s="56" t="str">
        <f t="shared" si="100"/>
        <v>Greater Waco Realty, Inc.</v>
      </c>
    </row>
    <row r="2613" spans="1:14" outlineLevel="2" x14ac:dyDescent="0.2">
      <c r="A2613" t="s">
        <v>692</v>
      </c>
      <c r="B2613" t="s">
        <v>1842</v>
      </c>
      <c r="C2613" s="3" t="s">
        <v>3207</v>
      </c>
      <c r="D2613" t="s">
        <v>6</v>
      </c>
      <c r="E2613" s="102">
        <v>43605</v>
      </c>
      <c r="F2613" s="115">
        <v>279000</v>
      </c>
      <c r="G2613" s="31">
        <v>20190860</v>
      </c>
      <c r="H2613" s="129">
        <v>1</v>
      </c>
      <c r="I2613" s="129">
        <v>1</v>
      </c>
      <c r="J2613" s="31">
        <v>1</v>
      </c>
      <c r="K2613" s="117">
        <f t="shared" si="99"/>
        <v>1</v>
      </c>
      <c r="L2613" s="107">
        <v>0</v>
      </c>
      <c r="M2613" s="107">
        <v>0</v>
      </c>
      <c r="N2613" s="56" t="str">
        <f t="shared" si="100"/>
        <v>Coldwell Banker Apex, REALTORS</v>
      </c>
    </row>
    <row r="2614" spans="1:14" outlineLevel="2" x14ac:dyDescent="0.2">
      <c r="A2614" t="s">
        <v>692</v>
      </c>
      <c r="B2614" t="s">
        <v>1842</v>
      </c>
      <c r="C2614" s="3" t="s">
        <v>2833</v>
      </c>
      <c r="D2614" t="s">
        <v>6</v>
      </c>
      <c r="E2614" s="102">
        <v>43565</v>
      </c>
      <c r="F2614" s="115">
        <v>78000</v>
      </c>
      <c r="G2614" s="31" t="s">
        <v>838</v>
      </c>
      <c r="H2614" s="129">
        <v>1</v>
      </c>
      <c r="I2614" s="129">
        <v>0</v>
      </c>
      <c r="J2614" s="31">
        <v>1</v>
      </c>
      <c r="K2614" s="117">
        <f t="shared" si="99"/>
        <v>1</v>
      </c>
      <c r="L2614" s="107">
        <v>0</v>
      </c>
      <c r="M2614" s="107">
        <v>0</v>
      </c>
      <c r="N2614" s="56" t="str">
        <f t="shared" si="100"/>
        <v>Coldwell Banker Apex, REALTORS</v>
      </c>
    </row>
    <row r="2615" spans="1:14" outlineLevel="2" x14ac:dyDescent="0.2">
      <c r="A2615" t="s">
        <v>692</v>
      </c>
      <c r="B2615" t="s">
        <v>1842</v>
      </c>
      <c r="C2615" s="3" t="s">
        <v>2542</v>
      </c>
      <c r="D2615" t="s">
        <v>6</v>
      </c>
      <c r="E2615" s="102">
        <v>43531</v>
      </c>
      <c r="F2615" s="115">
        <v>180000</v>
      </c>
      <c r="G2615" s="31">
        <v>20190258</v>
      </c>
      <c r="H2615" s="129">
        <v>1</v>
      </c>
      <c r="I2615" s="129">
        <v>1</v>
      </c>
      <c r="J2615" s="31">
        <v>1</v>
      </c>
      <c r="K2615" s="117">
        <f t="shared" si="99"/>
        <v>1</v>
      </c>
      <c r="L2615" s="107">
        <v>0</v>
      </c>
      <c r="M2615" s="107">
        <v>0</v>
      </c>
      <c r="N2615" s="56" t="str">
        <f t="shared" si="100"/>
        <v>Coldwell Banker Apex, REALTORS</v>
      </c>
    </row>
    <row r="2616" spans="1:14" outlineLevel="2" x14ac:dyDescent="0.2">
      <c r="A2616" t="s">
        <v>692</v>
      </c>
      <c r="B2616" t="s">
        <v>1842</v>
      </c>
      <c r="C2616" t="s">
        <v>2192</v>
      </c>
      <c r="D2616" t="s">
        <v>6</v>
      </c>
      <c r="E2616" s="3">
        <v>43486</v>
      </c>
      <c r="F2616" s="115">
        <v>103000</v>
      </c>
      <c r="G2616" s="17" t="s">
        <v>838</v>
      </c>
      <c r="H2616" s="129">
        <v>1</v>
      </c>
      <c r="I2616" s="129">
        <v>0</v>
      </c>
      <c r="J2616" s="31">
        <v>0</v>
      </c>
      <c r="K2616" s="117">
        <f t="shared" si="99"/>
        <v>0</v>
      </c>
      <c r="L2616" s="107">
        <v>0</v>
      </c>
      <c r="M2616" s="107">
        <v>0</v>
      </c>
      <c r="N2616" s="56" t="str">
        <f t="shared" si="100"/>
        <v>Coldwell Banker Apex, REALTORS</v>
      </c>
    </row>
    <row r="2617" spans="1:14" outlineLevel="2" x14ac:dyDescent="0.2">
      <c r="A2617" t="s">
        <v>692</v>
      </c>
      <c r="B2617" t="s">
        <v>1842</v>
      </c>
      <c r="C2617" t="s">
        <v>2541</v>
      </c>
      <c r="D2617" t="s">
        <v>6</v>
      </c>
      <c r="E2617" s="3">
        <v>43531</v>
      </c>
      <c r="F2617" s="115">
        <v>140000</v>
      </c>
      <c r="G2617" s="34">
        <v>20190362</v>
      </c>
      <c r="H2617" s="31">
        <v>1</v>
      </c>
      <c r="I2617" s="31">
        <v>1</v>
      </c>
      <c r="J2617" s="31">
        <v>0</v>
      </c>
      <c r="K2617" s="117">
        <f t="shared" si="99"/>
        <v>0</v>
      </c>
      <c r="L2617" s="107">
        <v>0</v>
      </c>
      <c r="M2617" s="107">
        <v>0</v>
      </c>
      <c r="N2617" s="56" t="str">
        <f t="shared" si="100"/>
        <v>Coldwell Banker Apex, REALTORS</v>
      </c>
    </row>
    <row r="2618" spans="1:14" outlineLevel="2" x14ac:dyDescent="0.2">
      <c r="A2618" t="s">
        <v>692</v>
      </c>
      <c r="B2618" t="s">
        <v>1842</v>
      </c>
      <c r="C2618" t="s">
        <v>2242</v>
      </c>
      <c r="D2618" t="s">
        <v>6</v>
      </c>
      <c r="E2618" s="3">
        <v>43495</v>
      </c>
      <c r="F2618" s="115">
        <v>335000</v>
      </c>
      <c r="G2618" s="34" t="s">
        <v>838</v>
      </c>
      <c r="H2618" s="31">
        <v>1</v>
      </c>
      <c r="I2618" s="31">
        <v>0</v>
      </c>
      <c r="J2618" s="31">
        <v>0</v>
      </c>
      <c r="K2618" s="117">
        <f t="shared" si="99"/>
        <v>0</v>
      </c>
      <c r="L2618" s="107">
        <v>0</v>
      </c>
      <c r="M2618" s="107">
        <v>0</v>
      </c>
      <c r="N2618" s="56" t="str">
        <f t="shared" si="100"/>
        <v>Coldwell Banker Apex, REALTORS</v>
      </c>
    </row>
    <row r="2619" spans="1:14" outlineLevel="1" x14ac:dyDescent="0.2">
      <c r="A2619" s="29" t="s">
        <v>692</v>
      </c>
      <c r="F2619" s="115">
        <f>SUBTOTAL(9,F2613:F2618)</f>
        <v>1115000</v>
      </c>
      <c r="H2619" s="31">
        <f>SUBTOTAL(9,H2613:H2618)</f>
        <v>6</v>
      </c>
      <c r="I2619" s="31">
        <f>SUBTOTAL(9,I2613:I2618)</f>
        <v>3</v>
      </c>
      <c r="J2619" s="31">
        <f>SUBTOTAL(9,J2613:J2618)</f>
        <v>3</v>
      </c>
      <c r="K2619" s="117">
        <f t="shared" si="99"/>
        <v>0.5</v>
      </c>
      <c r="L2619" s="107">
        <f>SUBTOTAL(9,L2613:L2618)</f>
        <v>0</v>
      </c>
      <c r="M2619" s="107">
        <f>SUBTOTAL(9,M2613:M2618)</f>
        <v>0</v>
      </c>
      <c r="N2619" s="56" t="str">
        <f t="shared" si="100"/>
        <v>Coldwell Banker Apex, REALTORS</v>
      </c>
    </row>
    <row r="2620" spans="1:14" outlineLevel="2" x14ac:dyDescent="0.2">
      <c r="A2620" t="s">
        <v>1311</v>
      </c>
      <c r="B2620" t="s">
        <v>1867</v>
      </c>
      <c r="C2620" t="s">
        <v>2278</v>
      </c>
      <c r="D2620" t="s">
        <v>1126</v>
      </c>
      <c r="E2620" s="3">
        <v>43497</v>
      </c>
      <c r="F2620" s="115">
        <v>360000</v>
      </c>
      <c r="G2620" s="34" t="s">
        <v>838</v>
      </c>
      <c r="H2620" s="31">
        <v>1</v>
      </c>
      <c r="I2620" s="31">
        <v>0</v>
      </c>
      <c r="J2620" s="31">
        <v>0</v>
      </c>
      <c r="K2620" s="117">
        <f t="shared" si="99"/>
        <v>0</v>
      </c>
      <c r="L2620" s="107">
        <v>0</v>
      </c>
      <c r="M2620" s="107">
        <v>0</v>
      </c>
      <c r="N2620" s="56" t="str">
        <f t="shared" si="100"/>
        <v>Texas Crossroads Realty, LLC</v>
      </c>
    </row>
    <row r="2621" spans="1:14" outlineLevel="1" x14ac:dyDescent="0.2">
      <c r="A2621" s="29" t="s">
        <v>1311</v>
      </c>
      <c r="F2621" s="115">
        <f>SUBTOTAL(9,F2620:F2620)</f>
        <v>360000</v>
      </c>
      <c r="H2621" s="31">
        <f>SUBTOTAL(9,H2620:H2620)</f>
        <v>1</v>
      </c>
      <c r="I2621" s="31">
        <f>SUBTOTAL(9,I2620:I2620)</f>
        <v>0</v>
      </c>
      <c r="J2621" s="31">
        <f>SUBTOTAL(9,J2620:J2620)</f>
        <v>0</v>
      </c>
      <c r="K2621" s="117">
        <f t="shared" si="99"/>
        <v>0</v>
      </c>
      <c r="L2621" s="107">
        <f>SUBTOTAL(9,L2620:L2620)</f>
        <v>0</v>
      </c>
      <c r="M2621" s="107">
        <f>SUBTOTAL(9,M2620:M2620)</f>
        <v>0</v>
      </c>
      <c r="N2621" s="56" t="str">
        <f t="shared" si="100"/>
        <v>Texas Crossroads Realty, LLC</v>
      </c>
    </row>
    <row r="2622" spans="1:14" outlineLevel="2" x14ac:dyDescent="0.2">
      <c r="A2622" t="s">
        <v>18</v>
      </c>
      <c r="B2622" t="s">
        <v>1535</v>
      </c>
      <c r="C2622" s="3" t="s">
        <v>2796</v>
      </c>
      <c r="D2622" t="s">
        <v>7</v>
      </c>
      <c r="E2622" s="102">
        <v>43560</v>
      </c>
      <c r="F2622" s="115">
        <v>1065000</v>
      </c>
      <c r="G2622" s="31">
        <v>20190500</v>
      </c>
      <c r="H2622" s="129">
        <v>1</v>
      </c>
      <c r="I2622" s="129">
        <v>1</v>
      </c>
      <c r="J2622" s="31">
        <v>1</v>
      </c>
      <c r="K2622" s="117">
        <f t="shared" si="99"/>
        <v>1</v>
      </c>
      <c r="L2622" s="107">
        <v>0</v>
      </c>
      <c r="M2622" s="107">
        <v>0</v>
      </c>
      <c r="N2622" s="56" t="str">
        <f t="shared" si="100"/>
        <v>Camille Johnson, REALTORS</v>
      </c>
    </row>
    <row r="2623" spans="1:14" outlineLevel="2" x14ac:dyDescent="0.2">
      <c r="A2623" t="s">
        <v>18</v>
      </c>
      <c r="B2623" t="s">
        <v>1535</v>
      </c>
      <c r="C2623" s="3" t="s">
        <v>2094</v>
      </c>
      <c r="D2623" t="s">
        <v>216</v>
      </c>
      <c r="E2623" s="102">
        <v>43467</v>
      </c>
      <c r="F2623" s="115">
        <v>233000</v>
      </c>
      <c r="G2623" s="31">
        <v>20182762</v>
      </c>
      <c r="H2623" s="129">
        <v>1</v>
      </c>
      <c r="I2623" s="129">
        <v>1</v>
      </c>
      <c r="J2623" s="31">
        <v>1</v>
      </c>
      <c r="K2623" s="117">
        <f t="shared" si="99"/>
        <v>1</v>
      </c>
      <c r="L2623" s="107">
        <v>0</v>
      </c>
      <c r="M2623" s="107">
        <v>0</v>
      </c>
      <c r="N2623" s="56" t="str">
        <f t="shared" si="100"/>
        <v>Camille Johnson, REALTORS</v>
      </c>
    </row>
    <row r="2624" spans="1:14" outlineLevel="2" x14ac:dyDescent="0.2">
      <c r="A2624" t="s">
        <v>18</v>
      </c>
      <c r="B2624" t="s">
        <v>1535</v>
      </c>
      <c r="C2624" t="s">
        <v>2225</v>
      </c>
      <c r="D2624" t="s">
        <v>301</v>
      </c>
      <c r="E2624" s="3">
        <v>43490</v>
      </c>
      <c r="F2624" s="115">
        <v>63500</v>
      </c>
      <c r="G2624" s="17" t="s">
        <v>838</v>
      </c>
      <c r="H2624" s="129">
        <v>1</v>
      </c>
      <c r="I2624" s="129">
        <v>0</v>
      </c>
      <c r="J2624" s="31">
        <v>0</v>
      </c>
      <c r="K2624" s="117">
        <f t="shared" si="99"/>
        <v>0</v>
      </c>
      <c r="L2624" s="107">
        <v>0</v>
      </c>
      <c r="M2624" s="107">
        <v>0</v>
      </c>
      <c r="N2624" s="56" t="str">
        <f t="shared" si="100"/>
        <v>Camille Johnson, REALTORS</v>
      </c>
    </row>
    <row r="2625" spans="1:14" outlineLevel="2" x14ac:dyDescent="0.2">
      <c r="A2625" t="s">
        <v>18</v>
      </c>
      <c r="B2625" t="s">
        <v>1535</v>
      </c>
      <c r="C2625" t="s">
        <v>3313</v>
      </c>
      <c r="D2625" t="s">
        <v>6</v>
      </c>
      <c r="E2625" s="3">
        <v>43614</v>
      </c>
      <c r="F2625" s="115">
        <v>338900</v>
      </c>
      <c r="G2625" s="34">
        <v>20190631</v>
      </c>
      <c r="H2625" s="31">
        <v>1</v>
      </c>
      <c r="I2625" s="31">
        <v>1</v>
      </c>
      <c r="J2625" s="31">
        <v>0</v>
      </c>
      <c r="K2625" s="117">
        <f t="shared" si="99"/>
        <v>0</v>
      </c>
      <c r="L2625" s="107">
        <v>0</v>
      </c>
      <c r="M2625" s="107">
        <v>0</v>
      </c>
      <c r="N2625" s="56" t="str">
        <f t="shared" si="100"/>
        <v>Camille Johnson, REALTORS</v>
      </c>
    </row>
    <row r="2626" spans="1:14" outlineLevel="2" x14ac:dyDescent="0.2">
      <c r="A2626" t="s">
        <v>18</v>
      </c>
      <c r="B2626" t="s">
        <v>1535</v>
      </c>
      <c r="C2626" t="s">
        <v>3174</v>
      </c>
      <c r="D2626" t="s">
        <v>7</v>
      </c>
      <c r="E2626" s="3">
        <v>43600</v>
      </c>
      <c r="F2626" s="115">
        <v>352900</v>
      </c>
      <c r="G2626" s="34">
        <v>20190714</v>
      </c>
      <c r="H2626" s="31">
        <v>1</v>
      </c>
      <c r="I2626" s="31">
        <v>1</v>
      </c>
      <c r="J2626" s="31">
        <v>0</v>
      </c>
      <c r="K2626" s="117">
        <f t="shared" si="99"/>
        <v>0</v>
      </c>
      <c r="L2626" s="107">
        <v>0</v>
      </c>
      <c r="M2626" s="107">
        <v>0</v>
      </c>
      <c r="N2626" s="56" t="str">
        <f t="shared" si="100"/>
        <v>Camille Johnson, REALTORS</v>
      </c>
    </row>
    <row r="2627" spans="1:14" outlineLevel="2" x14ac:dyDescent="0.2">
      <c r="A2627" t="s">
        <v>18</v>
      </c>
      <c r="B2627" t="s">
        <v>1535</v>
      </c>
      <c r="C2627" t="s">
        <v>2573</v>
      </c>
      <c r="D2627" t="s">
        <v>6</v>
      </c>
      <c r="E2627" s="3">
        <v>43535</v>
      </c>
      <c r="F2627" s="115">
        <v>546500</v>
      </c>
      <c r="G2627" s="34">
        <v>20190189</v>
      </c>
      <c r="H2627" s="31">
        <v>1</v>
      </c>
      <c r="I2627" s="31">
        <v>1</v>
      </c>
      <c r="J2627" s="31">
        <v>0</v>
      </c>
      <c r="K2627" s="117">
        <f t="shared" ref="K2627:K2690" si="101">+J2627/H2627</f>
        <v>0</v>
      </c>
      <c r="L2627" s="107">
        <v>0</v>
      </c>
      <c r="M2627" s="107">
        <v>0</v>
      </c>
      <c r="N2627" s="56" t="str">
        <f t="shared" ref="N2627:N2690" si="102">IF(B2627="",B2626,B2627)</f>
        <v>Camille Johnson, REALTORS</v>
      </c>
    </row>
    <row r="2628" spans="1:14" outlineLevel="2" x14ac:dyDescent="0.2">
      <c r="A2628" t="s">
        <v>18</v>
      </c>
      <c r="B2628" t="s">
        <v>1535</v>
      </c>
      <c r="C2628" t="s">
        <v>3097</v>
      </c>
      <c r="D2628" t="s">
        <v>6</v>
      </c>
      <c r="E2628" s="3">
        <v>43593</v>
      </c>
      <c r="F2628" s="115">
        <v>673000</v>
      </c>
      <c r="G2628" s="34">
        <v>20190708</v>
      </c>
      <c r="H2628" s="31">
        <v>1</v>
      </c>
      <c r="I2628" s="31">
        <v>1</v>
      </c>
      <c r="J2628" s="31">
        <v>0</v>
      </c>
      <c r="K2628" s="117">
        <f t="shared" si="101"/>
        <v>0</v>
      </c>
      <c r="L2628" s="107">
        <v>0</v>
      </c>
      <c r="M2628" s="107">
        <v>0</v>
      </c>
      <c r="N2628" s="56" t="str">
        <f t="shared" si="102"/>
        <v>Camille Johnson, REALTORS</v>
      </c>
    </row>
    <row r="2629" spans="1:14" outlineLevel="1" x14ac:dyDescent="0.2">
      <c r="A2629" s="29" t="s">
        <v>18</v>
      </c>
      <c r="F2629" s="115">
        <f>SUBTOTAL(9,F2622:F2628)</f>
        <v>3272800</v>
      </c>
      <c r="H2629" s="31">
        <f>SUBTOTAL(9,H2622:H2628)</f>
        <v>7</v>
      </c>
      <c r="I2629" s="31">
        <f>SUBTOTAL(9,I2622:I2628)</f>
        <v>6</v>
      </c>
      <c r="J2629" s="31">
        <f>SUBTOTAL(9,J2622:J2628)</f>
        <v>2</v>
      </c>
      <c r="K2629" s="117">
        <f t="shared" si="101"/>
        <v>0.2857142857142857</v>
      </c>
      <c r="L2629" s="107">
        <f>SUBTOTAL(9,L2622:L2628)</f>
        <v>0</v>
      </c>
      <c r="M2629" s="107">
        <f>SUBTOTAL(9,M2622:M2628)</f>
        <v>0</v>
      </c>
      <c r="N2629" s="56" t="str">
        <f t="shared" si="102"/>
        <v>Camille Johnson, REALTORS</v>
      </c>
    </row>
    <row r="2630" spans="1:14" outlineLevel="2" x14ac:dyDescent="0.2">
      <c r="A2630" t="s">
        <v>1088</v>
      </c>
      <c r="B2630" t="s">
        <v>1036</v>
      </c>
      <c r="C2630" t="s">
        <v>2270</v>
      </c>
      <c r="D2630" t="s">
        <v>6</v>
      </c>
      <c r="E2630" s="3">
        <v>43496</v>
      </c>
      <c r="F2630" s="115">
        <v>190000</v>
      </c>
      <c r="G2630" s="34" t="s">
        <v>838</v>
      </c>
      <c r="H2630" s="31">
        <v>1</v>
      </c>
      <c r="I2630" s="31">
        <v>0</v>
      </c>
      <c r="J2630" s="31">
        <v>0</v>
      </c>
      <c r="K2630" s="117">
        <f t="shared" si="101"/>
        <v>0</v>
      </c>
      <c r="L2630" s="107">
        <v>0</v>
      </c>
      <c r="M2630" s="107">
        <v>0</v>
      </c>
      <c r="N2630" s="56" t="str">
        <f t="shared" si="102"/>
        <v>Bentwood Realty</v>
      </c>
    </row>
    <row r="2631" spans="1:14" outlineLevel="1" x14ac:dyDescent="0.2">
      <c r="A2631" s="29" t="s">
        <v>1088</v>
      </c>
      <c r="F2631" s="115">
        <f>SUBTOTAL(9,F2630:F2630)</f>
        <v>190000</v>
      </c>
      <c r="H2631" s="31">
        <f>SUBTOTAL(9,H2630:H2630)</f>
        <v>1</v>
      </c>
      <c r="I2631" s="31">
        <f>SUBTOTAL(9,I2630:I2630)</f>
        <v>0</v>
      </c>
      <c r="J2631" s="31">
        <f>SUBTOTAL(9,J2630:J2630)</f>
        <v>0</v>
      </c>
      <c r="K2631" s="117">
        <f t="shared" si="101"/>
        <v>0</v>
      </c>
      <c r="L2631" s="107">
        <f>SUBTOTAL(9,L2630:L2630)</f>
        <v>0</v>
      </c>
      <c r="M2631" s="107">
        <f>SUBTOTAL(9,M2630:M2630)</f>
        <v>0</v>
      </c>
      <c r="N2631" s="56" t="str">
        <f t="shared" si="102"/>
        <v>Bentwood Realty</v>
      </c>
    </row>
    <row r="2632" spans="1:14" outlineLevel="2" x14ac:dyDescent="0.2">
      <c r="A2632" t="s">
        <v>2655</v>
      </c>
      <c r="B2632" t="s">
        <v>1842</v>
      </c>
      <c r="C2632" s="3" t="s">
        <v>2808</v>
      </c>
      <c r="D2632" t="s">
        <v>7</v>
      </c>
      <c r="E2632" s="102">
        <v>43560</v>
      </c>
      <c r="F2632" s="115">
        <v>229000</v>
      </c>
      <c r="G2632" s="31">
        <v>20190460</v>
      </c>
      <c r="H2632" s="129">
        <v>1</v>
      </c>
      <c r="I2632" s="129">
        <v>1</v>
      </c>
      <c r="J2632" s="31">
        <v>1</v>
      </c>
      <c r="K2632" s="117">
        <f t="shared" si="101"/>
        <v>1</v>
      </c>
      <c r="L2632" s="107">
        <v>0</v>
      </c>
      <c r="M2632" s="107">
        <v>0</v>
      </c>
      <c r="N2632" s="56" t="str">
        <f t="shared" si="102"/>
        <v>Coldwell Banker Apex, REALTORS</v>
      </c>
    </row>
    <row r="2633" spans="1:14" outlineLevel="2" x14ac:dyDescent="0.2">
      <c r="A2633" t="s">
        <v>2655</v>
      </c>
      <c r="B2633" t="s">
        <v>1842</v>
      </c>
      <c r="C2633" s="3" t="s">
        <v>2879</v>
      </c>
      <c r="D2633" t="s">
        <v>123</v>
      </c>
      <c r="E2633" s="102">
        <v>43570</v>
      </c>
      <c r="F2633" s="115">
        <v>135000</v>
      </c>
      <c r="G2633" s="31">
        <v>20190536</v>
      </c>
      <c r="H2633" s="129">
        <v>1</v>
      </c>
      <c r="I2633" s="129">
        <v>1</v>
      </c>
      <c r="J2633" s="31">
        <v>1</v>
      </c>
      <c r="K2633" s="117">
        <f t="shared" si="101"/>
        <v>1</v>
      </c>
      <c r="L2633" s="107">
        <v>0</v>
      </c>
      <c r="M2633" s="107">
        <v>0</v>
      </c>
      <c r="N2633" s="56" t="str">
        <f t="shared" si="102"/>
        <v>Coldwell Banker Apex, REALTORS</v>
      </c>
    </row>
    <row r="2634" spans="1:14" outlineLevel="2" x14ac:dyDescent="0.2">
      <c r="A2634" t="s">
        <v>2655</v>
      </c>
      <c r="B2634" t="s">
        <v>1842</v>
      </c>
      <c r="C2634" t="s">
        <v>2656</v>
      </c>
      <c r="D2634" t="s">
        <v>1249</v>
      </c>
      <c r="E2634" s="3">
        <v>43545</v>
      </c>
      <c r="F2634" s="115">
        <v>220000</v>
      </c>
      <c r="G2634" s="34" t="s">
        <v>838</v>
      </c>
      <c r="H2634" s="31">
        <v>1</v>
      </c>
      <c r="I2634" s="31">
        <v>0</v>
      </c>
      <c r="J2634" s="31">
        <v>0</v>
      </c>
      <c r="K2634" s="117">
        <f t="shared" si="101"/>
        <v>0</v>
      </c>
      <c r="L2634" s="107">
        <v>0</v>
      </c>
      <c r="M2634" s="107">
        <v>0</v>
      </c>
      <c r="N2634" s="56" t="str">
        <f t="shared" si="102"/>
        <v>Coldwell Banker Apex, REALTORS</v>
      </c>
    </row>
    <row r="2635" spans="1:14" outlineLevel="1" x14ac:dyDescent="0.2">
      <c r="A2635" s="29" t="s">
        <v>2655</v>
      </c>
      <c r="F2635" s="115">
        <f>SUBTOTAL(9,F2632:F2634)</f>
        <v>584000</v>
      </c>
      <c r="H2635" s="31">
        <f>SUBTOTAL(9,H2632:H2634)</f>
        <v>3</v>
      </c>
      <c r="I2635" s="31">
        <f>SUBTOTAL(9,I2632:I2634)</f>
        <v>2</v>
      </c>
      <c r="J2635" s="31">
        <f>SUBTOTAL(9,J2632:J2634)</f>
        <v>2</v>
      </c>
      <c r="K2635" s="117">
        <f t="shared" si="101"/>
        <v>0.66666666666666663</v>
      </c>
      <c r="L2635" s="107">
        <f>SUBTOTAL(9,L2632:L2634)</f>
        <v>0</v>
      </c>
      <c r="M2635" s="107">
        <f>SUBTOTAL(9,M2632:M2634)</f>
        <v>0</v>
      </c>
      <c r="N2635" s="56" t="str">
        <f t="shared" si="102"/>
        <v>Coldwell Banker Apex, REALTORS</v>
      </c>
    </row>
    <row r="2636" spans="1:14" outlineLevel="2" x14ac:dyDescent="0.2">
      <c r="A2636" t="s">
        <v>330</v>
      </c>
      <c r="B2636" t="s">
        <v>1907</v>
      </c>
      <c r="C2636" s="3" t="s">
        <v>3215</v>
      </c>
      <c r="D2636" t="s">
        <v>426</v>
      </c>
      <c r="E2636" s="102">
        <v>43605</v>
      </c>
      <c r="F2636" s="115">
        <v>32500</v>
      </c>
      <c r="G2636" s="31" t="s">
        <v>838</v>
      </c>
      <c r="H2636" s="129">
        <v>1</v>
      </c>
      <c r="I2636" s="129">
        <v>0</v>
      </c>
      <c r="J2636" s="31">
        <v>1</v>
      </c>
      <c r="K2636" s="117">
        <f t="shared" si="101"/>
        <v>1</v>
      </c>
      <c r="L2636" s="107">
        <v>1</v>
      </c>
      <c r="M2636" s="107">
        <v>0</v>
      </c>
      <c r="N2636" s="56" t="str">
        <f t="shared" si="102"/>
        <v>CIF Real Estate Services, Inc.</v>
      </c>
    </row>
    <row r="2637" spans="1:14" outlineLevel="1" x14ac:dyDescent="0.2">
      <c r="A2637" s="29" t="s">
        <v>330</v>
      </c>
      <c r="C2637" s="3"/>
      <c r="E2637" s="102"/>
      <c r="F2637" s="115">
        <f>SUBTOTAL(9,F2636:F2636)</f>
        <v>32500</v>
      </c>
      <c r="G2637" s="31"/>
      <c r="H2637" s="129">
        <f>SUBTOTAL(9,H2636:H2636)</f>
        <v>1</v>
      </c>
      <c r="I2637" s="129">
        <f>SUBTOTAL(9,I2636:I2636)</f>
        <v>0</v>
      </c>
      <c r="J2637" s="31">
        <f>SUBTOTAL(9,J2636:J2636)</f>
        <v>1</v>
      </c>
      <c r="K2637" s="117">
        <f t="shared" si="101"/>
        <v>1</v>
      </c>
      <c r="L2637" s="107">
        <f>SUBTOTAL(9,L2636:L2636)</f>
        <v>1</v>
      </c>
      <c r="M2637" s="107">
        <f>SUBTOTAL(9,M2636:M2636)</f>
        <v>0</v>
      </c>
      <c r="N2637" s="56" t="str">
        <f t="shared" si="102"/>
        <v>CIF Real Estate Services, Inc.</v>
      </c>
    </row>
    <row r="2638" spans="1:14" outlineLevel="2" x14ac:dyDescent="0.2">
      <c r="A2638" t="s">
        <v>2716</v>
      </c>
      <c r="B2638" t="s">
        <v>1751</v>
      </c>
      <c r="C2638" s="3" t="s">
        <v>2717</v>
      </c>
      <c r="D2638" t="s">
        <v>111</v>
      </c>
      <c r="E2638" s="102">
        <v>43551</v>
      </c>
      <c r="F2638" s="115">
        <v>184900</v>
      </c>
      <c r="G2638" s="31" t="s">
        <v>838</v>
      </c>
      <c r="H2638" s="129">
        <v>1</v>
      </c>
      <c r="I2638" s="129">
        <v>0</v>
      </c>
      <c r="J2638" s="31">
        <v>1</v>
      </c>
      <c r="K2638" s="117">
        <f t="shared" si="101"/>
        <v>1</v>
      </c>
      <c r="L2638" s="107">
        <v>0</v>
      </c>
      <c r="M2638" s="107">
        <v>0</v>
      </c>
      <c r="N2638" s="56" t="str">
        <f t="shared" si="102"/>
        <v>Vista Real Estate</v>
      </c>
    </row>
    <row r="2639" spans="1:14" outlineLevel="1" x14ac:dyDescent="0.2">
      <c r="A2639" s="29" t="s">
        <v>2716</v>
      </c>
      <c r="C2639" s="3"/>
      <c r="E2639" s="102"/>
      <c r="F2639" s="115">
        <f>SUBTOTAL(9,F2638:F2638)</f>
        <v>184900</v>
      </c>
      <c r="G2639" s="31"/>
      <c r="H2639" s="129">
        <f>SUBTOTAL(9,H2638:H2638)</f>
        <v>1</v>
      </c>
      <c r="I2639" s="129">
        <f>SUBTOTAL(9,I2638:I2638)</f>
        <v>0</v>
      </c>
      <c r="J2639" s="31">
        <f>SUBTOTAL(9,J2638:J2638)</f>
        <v>1</v>
      </c>
      <c r="K2639" s="117">
        <f t="shared" si="101"/>
        <v>1</v>
      </c>
      <c r="L2639" s="107">
        <f>SUBTOTAL(9,L2638:L2638)</f>
        <v>0</v>
      </c>
      <c r="M2639" s="107">
        <f>SUBTOTAL(9,M2638:M2638)</f>
        <v>0</v>
      </c>
      <c r="N2639" s="56" t="str">
        <f t="shared" si="102"/>
        <v>Vista Real Estate</v>
      </c>
    </row>
    <row r="2640" spans="1:14" outlineLevel="2" x14ac:dyDescent="0.2">
      <c r="A2640" t="s">
        <v>19</v>
      </c>
      <c r="B2640" t="s">
        <v>1842</v>
      </c>
      <c r="C2640" s="3" t="s">
        <v>2177</v>
      </c>
      <c r="D2640" t="s">
        <v>6</v>
      </c>
      <c r="E2640" s="102">
        <v>43483</v>
      </c>
      <c r="F2640" s="115">
        <v>237500</v>
      </c>
      <c r="G2640" s="31" t="s">
        <v>838</v>
      </c>
      <c r="H2640" s="129">
        <v>1</v>
      </c>
      <c r="I2640" s="129">
        <v>0</v>
      </c>
      <c r="J2640" s="31">
        <v>1</v>
      </c>
      <c r="K2640" s="117">
        <f t="shared" si="101"/>
        <v>1</v>
      </c>
      <c r="L2640" s="107">
        <v>0</v>
      </c>
      <c r="M2640" s="107">
        <v>0</v>
      </c>
      <c r="N2640" s="56" t="str">
        <f t="shared" si="102"/>
        <v>Coldwell Banker Apex, REALTORS</v>
      </c>
    </row>
    <row r="2641" spans="1:14" outlineLevel="2" x14ac:dyDescent="0.2">
      <c r="A2641" t="s">
        <v>19</v>
      </c>
      <c r="B2641" t="s">
        <v>1842</v>
      </c>
      <c r="C2641" s="3" t="s">
        <v>2710</v>
      </c>
      <c r="D2641" t="s">
        <v>6</v>
      </c>
      <c r="E2641" s="102">
        <v>43551</v>
      </c>
      <c r="F2641" s="115">
        <v>217000</v>
      </c>
      <c r="G2641" s="31" t="s">
        <v>838</v>
      </c>
      <c r="H2641" s="129">
        <v>1</v>
      </c>
      <c r="I2641" s="129">
        <v>0</v>
      </c>
      <c r="J2641" s="31">
        <v>1</v>
      </c>
      <c r="K2641" s="117">
        <f t="shared" si="101"/>
        <v>1</v>
      </c>
      <c r="L2641" s="107">
        <v>0</v>
      </c>
      <c r="M2641" s="107">
        <v>0</v>
      </c>
      <c r="N2641" s="56" t="str">
        <f t="shared" si="102"/>
        <v>Coldwell Banker Apex, REALTORS</v>
      </c>
    </row>
    <row r="2642" spans="1:14" outlineLevel="2" x14ac:dyDescent="0.2">
      <c r="A2642" t="s">
        <v>19</v>
      </c>
      <c r="B2642" t="s">
        <v>1842</v>
      </c>
      <c r="C2642" s="3" t="s">
        <v>2939</v>
      </c>
      <c r="D2642" t="s">
        <v>6</v>
      </c>
      <c r="E2642" s="102">
        <v>43577</v>
      </c>
      <c r="F2642" s="115">
        <v>266400</v>
      </c>
      <c r="G2642" s="31" t="s">
        <v>838</v>
      </c>
      <c r="H2642" s="129">
        <v>1</v>
      </c>
      <c r="I2642" s="129">
        <v>0</v>
      </c>
      <c r="J2642" s="31">
        <v>1</v>
      </c>
      <c r="K2642" s="117">
        <f t="shared" si="101"/>
        <v>1</v>
      </c>
      <c r="L2642" s="107">
        <v>0</v>
      </c>
      <c r="M2642" s="107">
        <v>0</v>
      </c>
      <c r="N2642" s="56" t="str">
        <f t="shared" si="102"/>
        <v>Coldwell Banker Apex, REALTORS</v>
      </c>
    </row>
    <row r="2643" spans="1:14" outlineLevel="2" x14ac:dyDescent="0.2">
      <c r="A2643" t="s">
        <v>19</v>
      </c>
      <c r="B2643" t="s">
        <v>1842</v>
      </c>
      <c r="C2643" s="3" t="s">
        <v>2248</v>
      </c>
      <c r="D2643" t="s">
        <v>6</v>
      </c>
      <c r="E2643" s="102">
        <v>43496</v>
      </c>
      <c r="F2643" s="115">
        <v>175000</v>
      </c>
      <c r="G2643" s="31" t="s">
        <v>838</v>
      </c>
      <c r="H2643" s="129">
        <v>1</v>
      </c>
      <c r="I2643" s="129">
        <v>0</v>
      </c>
      <c r="J2643" s="31">
        <v>1</v>
      </c>
      <c r="K2643" s="117">
        <f t="shared" si="101"/>
        <v>1</v>
      </c>
      <c r="L2643" s="107">
        <v>0</v>
      </c>
      <c r="M2643" s="107">
        <v>0</v>
      </c>
      <c r="N2643" s="56" t="str">
        <f t="shared" si="102"/>
        <v>Coldwell Banker Apex, REALTORS</v>
      </c>
    </row>
    <row r="2644" spans="1:14" outlineLevel="2" x14ac:dyDescent="0.2">
      <c r="A2644" t="s">
        <v>19</v>
      </c>
      <c r="B2644" t="s">
        <v>1842</v>
      </c>
      <c r="C2644" s="3" t="s">
        <v>3273</v>
      </c>
      <c r="D2644" t="s">
        <v>6</v>
      </c>
      <c r="E2644" s="102">
        <v>43609</v>
      </c>
      <c r="F2644" s="115">
        <v>185000</v>
      </c>
      <c r="G2644" s="31" t="s">
        <v>838</v>
      </c>
      <c r="H2644" s="129">
        <v>1</v>
      </c>
      <c r="I2644" s="129">
        <v>0</v>
      </c>
      <c r="J2644" s="31">
        <v>1</v>
      </c>
      <c r="K2644" s="117">
        <f t="shared" si="101"/>
        <v>1</v>
      </c>
      <c r="L2644" s="107">
        <v>0</v>
      </c>
      <c r="M2644" s="107">
        <v>0</v>
      </c>
      <c r="N2644" s="56" t="str">
        <f t="shared" si="102"/>
        <v>Coldwell Banker Apex, REALTORS</v>
      </c>
    </row>
    <row r="2645" spans="1:14" outlineLevel="2" x14ac:dyDescent="0.2">
      <c r="A2645" t="s">
        <v>19</v>
      </c>
      <c r="B2645" t="s">
        <v>1842</v>
      </c>
      <c r="C2645" t="s">
        <v>3304</v>
      </c>
      <c r="D2645" t="s">
        <v>6</v>
      </c>
      <c r="E2645" s="3">
        <v>43614</v>
      </c>
      <c r="F2645" s="115">
        <v>175000</v>
      </c>
      <c r="G2645" s="34">
        <v>20190939</v>
      </c>
      <c r="H2645" s="31">
        <v>1</v>
      </c>
      <c r="I2645" s="31">
        <v>1</v>
      </c>
      <c r="J2645" s="31">
        <v>0</v>
      </c>
      <c r="K2645" s="117">
        <f t="shared" si="101"/>
        <v>0</v>
      </c>
      <c r="L2645" s="107">
        <v>0</v>
      </c>
      <c r="M2645" s="107">
        <v>0</v>
      </c>
      <c r="N2645" s="56" t="str">
        <f t="shared" si="102"/>
        <v>Coldwell Banker Apex, REALTORS</v>
      </c>
    </row>
    <row r="2646" spans="1:14" outlineLevel="2" x14ac:dyDescent="0.2">
      <c r="A2646" t="s">
        <v>19</v>
      </c>
      <c r="B2646" t="s">
        <v>1842</v>
      </c>
      <c r="C2646" t="s">
        <v>2601</v>
      </c>
      <c r="D2646" t="s">
        <v>6</v>
      </c>
      <c r="E2646" s="3">
        <v>43538</v>
      </c>
      <c r="F2646" s="115">
        <v>180000</v>
      </c>
      <c r="G2646" s="34">
        <v>20190218</v>
      </c>
      <c r="H2646" s="31">
        <v>1</v>
      </c>
      <c r="I2646" s="31">
        <v>1</v>
      </c>
      <c r="J2646" s="31">
        <v>0</v>
      </c>
      <c r="K2646" s="117">
        <f t="shared" si="101"/>
        <v>0</v>
      </c>
      <c r="L2646" s="107">
        <v>0</v>
      </c>
      <c r="M2646" s="107">
        <v>0</v>
      </c>
      <c r="N2646" s="56" t="str">
        <f t="shared" si="102"/>
        <v>Coldwell Banker Apex, REALTORS</v>
      </c>
    </row>
    <row r="2647" spans="1:14" outlineLevel="2" x14ac:dyDescent="0.2">
      <c r="A2647" t="s">
        <v>19</v>
      </c>
      <c r="B2647" t="s">
        <v>1842</v>
      </c>
      <c r="C2647" t="s">
        <v>2170</v>
      </c>
      <c r="D2647" t="s">
        <v>6</v>
      </c>
      <c r="E2647" s="3">
        <v>43482</v>
      </c>
      <c r="F2647" s="115">
        <v>299000</v>
      </c>
      <c r="G2647" s="34" t="s">
        <v>838</v>
      </c>
      <c r="H2647" s="31">
        <v>1</v>
      </c>
      <c r="I2647" s="31">
        <v>0</v>
      </c>
      <c r="J2647" s="31">
        <v>0</v>
      </c>
      <c r="K2647" s="117">
        <f t="shared" si="101"/>
        <v>0</v>
      </c>
      <c r="L2647" s="107">
        <v>0</v>
      </c>
      <c r="M2647" s="107">
        <v>0</v>
      </c>
      <c r="N2647" s="56" t="str">
        <f t="shared" si="102"/>
        <v>Coldwell Banker Apex, REALTORS</v>
      </c>
    </row>
    <row r="2648" spans="1:14" outlineLevel="2" x14ac:dyDescent="0.2">
      <c r="A2648" t="s">
        <v>19</v>
      </c>
      <c r="B2648" t="s">
        <v>1842</v>
      </c>
      <c r="C2648" t="s">
        <v>2162</v>
      </c>
      <c r="D2648" t="s">
        <v>425</v>
      </c>
      <c r="E2648" s="3">
        <v>43480</v>
      </c>
      <c r="F2648" s="115">
        <v>468000</v>
      </c>
      <c r="G2648" s="34">
        <v>20182899</v>
      </c>
      <c r="H2648" s="31">
        <v>1</v>
      </c>
      <c r="I2648" s="31">
        <v>1</v>
      </c>
      <c r="J2648" s="31">
        <v>0</v>
      </c>
      <c r="K2648" s="117">
        <f t="shared" si="101"/>
        <v>0</v>
      </c>
      <c r="L2648" s="107">
        <v>0</v>
      </c>
      <c r="M2648" s="107">
        <v>0</v>
      </c>
      <c r="N2648" s="56" t="str">
        <f t="shared" si="102"/>
        <v>Coldwell Banker Apex, REALTORS</v>
      </c>
    </row>
    <row r="2649" spans="1:14" outlineLevel="1" x14ac:dyDescent="0.2">
      <c r="A2649" s="29" t="s">
        <v>19</v>
      </c>
      <c r="F2649" s="115">
        <f>SUBTOTAL(9,F2640:F2648)</f>
        <v>2202900</v>
      </c>
      <c r="H2649" s="31">
        <f>SUBTOTAL(9,H2640:H2648)</f>
        <v>9</v>
      </c>
      <c r="I2649" s="31">
        <f>SUBTOTAL(9,I2640:I2648)</f>
        <v>3</v>
      </c>
      <c r="J2649" s="31">
        <f>SUBTOTAL(9,J2640:J2648)</f>
        <v>5</v>
      </c>
      <c r="K2649" s="117">
        <f t="shared" si="101"/>
        <v>0.55555555555555558</v>
      </c>
      <c r="L2649" s="107">
        <f>SUBTOTAL(9,L2640:L2648)</f>
        <v>0</v>
      </c>
      <c r="M2649" s="107">
        <f>SUBTOTAL(9,M2640:M2648)</f>
        <v>0</v>
      </c>
      <c r="N2649" s="56" t="str">
        <f t="shared" si="102"/>
        <v>Coldwell Banker Apex, REALTORS</v>
      </c>
    </row>
    <row r="2650" spans="1:14" outlineLevel="2" x14ac:dyDescent="0.2">
      <c r="A2650" t="s">
        <v>915</v>
      </c>
      <c r="B2650" t="s">
        <v>1087</v>
      </c>
      <c r="C2650" t="s">
        <v>3084</v>
      </c>
      <c r="D2650" t="s">
        <v>6</v>
      </c>
      <c r="E2650" s="3">
        <v>43592</v>
      </c>
      <c r="F2650" s="115">
        <v>290000</v>
      </c>
      <c r="G2650" s="34" t="s">
        <v>838</v>
      </c>
      <c r="H2650" s="31">
        <v>1</v>
      </c>
      <c r="I2650" s="31">
        <v>0</v>
      </c>
      <c r="J2650" s="31">
        <v>0</v>
      </c>
      <c r="K2650" s="117">
        <f t="shared" si="101"/>
        <v>0</v>
      </c>
      <c r="L2650" s="107">
        <v>0</v>
      </c>
      <c r="M2650" s="107">
        <v>0</v>
      </c>
      <c r="N2650" s="56" t="str">
        <f t="shared" si="102"/>
        <v>Texas Premier Realty</v>
      </c>
    </row>
    <row r="2651" spans="1:14" outlineLevel="1" x14ac:dyDescent="0.2">
      <c r="A2651" s="29" t="s">
        <v>915</v>
      </c>
      <c r="F2651" s="115">
        <f>SUBTOTAL(9,F2650:F2650)</f>
        <v>290000</v>
      </c>
      <c r="H2651" s="31">
        <f>SUBTOTAL(9,H2650:H2650)</f>
        <v>1</v>
      </c>
      <c r="I2651" s="31">
        <f>SUBTOTAL(9,I2650:I2650)</f>
        <v>0</v>
      </c>
      <c r="J2651" s="31">
        <f>SUBTOTAL(9,J2650:J2650)</f>
        <v>0</v>
      </c>
      <c r="K2651" s="117">
        <f t="shared" si="101"/>
        <v>0</v>
      </c>
      <c r="L2651" s="107">
        <f>SUBTOTAL(9,L2650:L2650)</f>
        <v>0</v>
      </c>
      <c r="M2651" s="107">
        <f>SUBTOTAL(9,M2650:M2650)</f>
        <v>0</v>
      </c>
      <c r="N2651" s="56" t="str">
        <f t="shared" si="102"/>
        <v>Texas Premier Realty</v>
      </c>
    </row>
    <row r="2652" spans="1:14" outlineLevel="2" x14ac:dyDescent="0.2">
      <c r="A2652" t="s">
        <v>1706</v>
      </c>
      <c r="B2652" t="s">
        <v>1707</v>
      </c>
      <c r="C2652" t="s">
        <v>2673</v>
      </c>
      <c r="D2652" t="s">
        <v>7</v>
      </c>
      <c r="E2652" s="3">
        <v>43546</v>
      </c>
      <c r="F2652" s="115">
        <v>97000</v>
      </c>
      <c r="G2652" s="17" t="s">
        <v>838</v>
      </c>
      <c r="H2652" s="129">
        <v>1</v>
      </c>
      <c r="I2652" s="129">
        <v>0</v>
      </c>
      <c r="J2652" s="31">
        <v>0</v>
      </c>
      <c r="K2652" s="117">
        <f t="shared" si="101"/>
        <v>0</v>
      </c>
      <c r="L2652" s="107">
        <v>0</v>
      </c>
      <c r="M2652" s="107">
        <v>0</v>
      </c>
      <c r="N2652" s="56" t="str">
        <f t="shared" si="102"/>
        <v>Central Metro Realty</v>
      </c>
    </row>
    <row r="2653" spans="1:14" outlineLevel="2" x14ac:dyDescent="0.2">
      <c r="A2653" t="s">
        <v>1706</v>
      </c>
      <c r="B2653" t="s">
        <v>1707</v>
      </c>
      <c r="C2653" t="s">
        <v>3208</v>
      </c>
      <c r="D2653" t="s">
        <v>6</v>
      </c>
      <c r="E2653" s="3">
        <v>43605</v>
      </c>
      <c r="F2653" s="115">
        <v>144000</v>
      </c>
      <c r="G2653" s="34" t="s">
        <v>838</v>
      </c>
      <c r="H2653" s="31">
        <v>1</v>
      </c>
      <c r="I2653" s="31">
        <v>0</v>
      </c>
      <c r="J2653" s="31">
        <v>0</v>
      </c>
      <c r="K2653" s="117">
        <f t="shared" si="101"/>
        <v>0</v>
      </c>
      <c r="L2653" s="107">
        <v>0</v>
      </c>
      <c r="M2653" s="107">
        <v>0</v>
      </c>
      <c r="N2653" s="56" t="str">
        <f t="shared" si="102"/>
        <v>Central Metro Realty</v>
      </c>
    </row>
    <row r="2654" spans="1:14" outlineLevel="2" x14ac:dyDescent="0.2">
      <c r="A2654" t="s">
        <v>1706</v>
      </c>
      <c r="B2654" t="s">
        <v>1707</v>
      </c>
      <c r="C2654" t="s">
        <v>3167</v>
      </c>
      <c r="D2654" t="s">
        <v>216</v>
      </c>
      <c r="E2654" s="3">
        <v>43600</v>
      </c>
      <c r="F2654" s="115">
        <v>194500</v>
      </c>
      <c r="G2654" s="34" t="s">
        <v>838</v>
      </c>
      <c r="H2654" s="31">
        <v>1</v>
      </c>
      <c r="I2654" s="31">
        <v>0</v>
      </c>
      <c r="J2654" s="31">
        <v>0</v>
      </c>
      <c r="K2654" s="117">
        <f t="shared" si="101"/>
        <v>0</v>
      </c>
      <c r="L2654" s="107">
        <v>0</v>
      </c>
      <c r="M2654" s="107">
        <v>0</v>
      </c>
      <c r="N2654" s="56" t="str">
        <f t="shared" si="102"/>
        <v>Central Metro Realty</v>
      </c>
    </row>
    <row r="2655" spans="1:14" outlineLevel="1" x14ac:dyDescent="0.2">
      <c r="A2655" s="29" t="s">
        <v>1706</v>
      </c>
      <c r="F2655" s="115">
        <f>SUBTOTAL(9,F2652:F2654)</f>
        <v>435500</v>
      </c>
      <c r="H2655" s="31">
        <f>SUBTOTAL(9,H2652:H2654)</f>
        <v>3</v>
      </c>
      <c r="I2655" s="31">
        <f>SUBTOTAL(9,I2652:I2654)</f>
        <v>0</v>
      </c>
      <c r="J2655" s="31">
        <f>SUBTOTAL(9,J2652:J2654)</f>
        <v>0</v>
      </c>
      <c r="K2655" s="117">
        <f t="shared" si="101"/>
        <v>0</v>
      </c>
      <c r="L2655" s="107">
        <f>SUBTOTAL(9,L2652:L2654)</f>
        <v>0</v>
      </c>
      <c r="M2655" s="107">
        <f>SUBTOTAL(9,M2652:M2654)</f>
        <v>0</v>
      </c>
      <c r="N2655" s="56" t="str">
        <f t="shared" si="102"/>
        <v>Central Metro Realty</v>
      </c>
    </row>
    <row r="2656" spans="1:14" outlineLevel="2" x14ac:dyDescent="0.2">
      <c r="A2656" t="s">
        <v>218</v>
      </c>
      <c r="B2656" t="s">
        <v>1036</v>
      </c>
      <c r="C2656" t="s">
        <v>2361</v>
      </c>
      <c r="D2656" t="s">
        <v>6</v>
      </c>
      <c r="E2656" s="3">
        <v>43510</v>
      </c>
      <c r="F2656" s="115">
        <v>77000</v>
      </c>
      <c r="G2656" s="17" t="s">
        <v>838</v>
      </c>
      <c r="H2656" s="129">
        <v>1</v>
      </c>
      <c r="I2656" s="129">
        <v>0</v>
      </c>
      <c r="J2656" s="31">
        <v>0</v>
      </c>
      <c r="K2656" s="117">
        <f t="shared" si="101"/>
        <v>0</v>
      </c>
      <c r="L2656" s="107">
        <v>0</v>
      </c>
      <c r="M2656" s="107">
        <v>0</v>
      </c>
      <c r="N2656" s="56" t="str">
        <f t="shared" si="102"/>
        <v>Bentwood Realty</v>
      </c>
    </row>
    <row r="2657" spans="1:14" outlineLevel="2" x14ac:dyDescent="0.2">
      <c r="A2657" t="s">
        <v>218</v>
      </c>
      <c r="B2657" t="s">
        <v>1036</v>
      </c>
      <c r="C2657" t="s">
        <v>2818</v>
      </c>
      <c r="D2657" t="s">
        <v>6</v>
      </c>
      <c r="E2657" s="3">
        <v>43563</v>
      </c>
      <c r="F2657" s="115">
        <v>120000</v>
      </c>
      <c r="G2657" s="34" t="s">
        <v>838</v>
      </c>
      <c r="H2657" s="31">
        <v>1</v>
      </c>
      <c r="I2657" s="31">
        <v>0</v>
      </c>
      <c r="J2657" s="31">
        <v>0</v>
      </c>
      <c r="K2657" s="117">
        <f t="shared" si="101"/>
        <v>0</v>
      </c>
      <c r="L2657" s="107">
        <v>0</v>
      </c>
      <c r="M2657" s="107">
        <v>0</v>
      </c>
      <c r="N2657" s="56" t="str">
        <f t="shared" si="102"/>
        <v>Bentwood Realty</v>
      </c>
    </row>
    <row r="2658" spans="1:14" outlineLevel="2" x14ac:dyDescent="0.2">
      <c r="A2658" t="s">
        <v>218</v>
      </c>
      <c r="B2658" t="s">
        <v>1036</v>
      </c>
      <c r="C2658" t="s">
        <v>2672</v>
      </c>
      <c r="D2658" t="s">
        <v>6</v>
      </c>
      <c r="E2658" s="3">
        <v>43546</v>
      </c>
      <c r="F2658" s="115">
        <v>171749</v>
      </c>
      <c r="G2658" s="34" t="s">
        <v>838</v>
      </c>
      <c r="H2658" s="31">
        <v>1</v>
      </c>
      <c r="I2658" s="31">
        <v>0</v>
      </c>
      <c r="J2658" s="31">
        <v>0</v>
      </c>
      <c r="K2658" s="117">
        <f t="shared" si="101"/>
        <v>0</v>
      </c>
      <c r="L2658" s="107">
        <v>0</v>
      </c>
      <c r="M2658" s="107">
        <v>0</v>
      </c>
      <c r="N2658" s="56" t="str">
        <f t="shared" si="102"/>
        <v>Bentwood Realty</v>
      </c>
    </row>
    <row r="2659" spans="1:14" outlineLevel="2" x14ac:dyDescent="0.2">
      <c r="A2659" t="s">
        <v>218</v>
      </c>
      <c r="B2659" t="s">
        <v>1036</v>
      </c>
      <c r="C2659" t="s">
        <v>2838</v>
      </c>
      <c r="D2659" t="s">
        <v>6</v>
      </c>
      <c r="E2659" s="3">
        <v>43565</v>
      </c>
      <c r="F2659" s="115">
        <v>275000</v>
      </c>
      <c r="G2659" s="34" t="s">
        <v>838</v>
      </c>
      <c r="H2659" s="31">
        <v>1</v>
      </c>
      <c r="I2659" s="31">
        <v>0</v>
      </c>
      <c r="J2659" s="31">
        <v>0</v>
      </c>
      <c r="K2659" s="117">
        <f t="shared" si="101"/>
        <v>0</v>
      </c>
      <c r="L2659" s="107">
        <v>0</v>
      </c>
      <c r="M2659" s="107">
        <v>0</v>
      </c>
      <c r="N2659" s="56" t="str">
        <f t="shared" si="102"/>
        <v>Bentwood Realty</v>
      </c>
    </row>
    <row r="2660" spans="1:14" outlineLevel="1" x14ac:dyDescent="0.2">
      <c r="A2660" s="29" t="s">
        <v>218</v>
      </c>
      <c r="F2660" s="115">
        <f>SUBTOTAL(9,F2656:F2659)</f>
        <v>643749</v>
      </c>
      <c r="H2660" s="31">
        <f>SUBTOTAL(9,H2656:H2659)</f>
        <v>4</v>
      </c>
      <c r="I2660" s="31">
        <f>SUBTOTAL(9,I2656:I2659)</f>
        <v>0</v>
      </c>
      <c r="J2660" s="31">
        <f>SUBTOTAL(9,J2656:J2659)</f>
        <v>0</v>
      </c>
      <c r="K2660" s="117">
        <f t="shared" si="101"/>
        <v>0</v>
      </c>
      <c r="L2660" s="107">
        <f>SUBTOTAL(9,L2656:L2659)</f>
        <v>0</v>
      </c>
      <c r="M2660" s="107">
        <f>SUBTOTAL(9,M2656:M2659)</f>
        <v>0</v>
      </c>
      <c r="N2660" s="56" t="str">
        <f t="shared" si="102"/>
        <v>Bentwood Realty</v>
      </c>
    </row>
    <row r="2661" spans="1:14" outlineLevel="2" x14ac:dyDescent="0.2">
      <c r="A2661" t="s">
        <v>1918</v>
      </c>
      <c r="B2661" t="s">
        <v>1840</v>
      </c>
      <c r="C2661" s="3" t="s">
        <v>2313</v>
      </c>
      <c r="D2661" t="s">
        <v>6</v>
      </c>
      <c r="E2661" s="102">
        <v>43503</v>
      </c>
      <c r="F2661" s="115">
        <v>200000</v>
      </c>
      <c r="G2661" s="31" t="s">
        <v>838</v>
      </c>
      <c r="H2661" s="129">
        <v>1</v>
      </c>
      <c r="I2661" s="129">
        <v>0</v>
      </c>
      <c r="J2661" s="31">
        <v>1</v>
      </c>
      <c r="K2661" s="117">
        <f t="shared" si="101"/>
        <v>1</v>
      </c>
      <c r="L2661" s="107">
        <v>0</v>
      </c>
      <c r="M2661" s="107">
        <v>0</v>
      </c>
      <c r="N2661" s="56" t="str">
        <f t="shared" si="102"/>
        <v>Kelly, Realtors</v>
      </c>
    </row>
    <row r="2662" spans="1:14" outlineLevel="2" x14ac:dyDescent="0.2">
      <c r="A2662" t="s">
        <v>1918</v>
      </c>
      <c r="B2662" t="s">
        <v>1840</v>
      </c>
      <c r="C2662" s="3" t="s">
        <v>2599</v>
      </c>
      <c r="D2662" t="s">
        <v>1249</v>
      </c>
      <c r="E2662" s="102">
        <v>43538</v>
      </c>
      <c r="F2662" s="115">
        <v>250000</v>
      </c>
      <c r="G2662" s="31" t="s">
        <v>838</v>
      </c>
      <c r="H2662" s="129">
        <v>1</v>
      </c>
      <c r="I2662" s="129">
        <v>0</v>
      </c>
      <c r="J2662" s="31">
        <v>1</v>
      </c>
      <c r="K2662" s="117">
        <f t="shared" si="101"/>
        <v>1</v>
      </c>
      <c r="L2662" s="107">
        <v>0</v>
      </c>
      <c r="M2662" s="107">
        <v>0</v>
      </c>
      <c r="N2662" s="56" t="str">
        <f t="shared" si="102"/>
        <v>Kelly, Realtors</v>
      </c>
    </row>
    <row r="2663" spans="1:14" outlineLevel="2" x14ac:dyDescent="0.2">
      <c r="A2663" t="s">
        <v>1918</v>
      </c>
      <c r="B2663" t="s">
        <v>1840</v>
      </c>
      <c r="C2663" t="s">
        <v>2758</v>
      </c>
      <c r="D2663" t="s">
        <v>6</v>
      </c>
      <c r="E2663" s="3">
        <v>43556</v>
      </c>
      <c r="F2663" s="115">
        <v>147700</v>
      </c>
      <c r="G2663" s="34" t="s">
        <v>838</v>
      </c>
      <c r="H2663" s="31">
        <v>1</v>
      </c>
      <c r="I2663" s="31">
        <v>0</v>
      </c>
      <c r="J2663" s="31">
        <v>0</v>
      </c>
      <c r="K2663" s="117">
        <f t="shared" si="101"/>
        <v>0</v>
      </c>
      <c r="L2663" s="107">
        <v>0</v>
      </c>
      <c r="M2663" s="107">
        <v>0</v>
      </c>
      <c r="N2663" s="56" t="str">
        <f t="shared" si="102"/>
        <v>Kelly, Realtors</v>
      </c>
    </row>
    <row r="2664" spans="1:14" outlineLevel="2" x14ac:dyDescent="0.2">
      <c r="A2664" t="s">
        <v>1918</v>
      </c>
      <c r="B2664" t="s">
        <v>1840</v>
      </c>
      <c r="C2664" t="s">
        <v>716</v>
      </c>
      <c r="D2664" t="s">
        <v>6</v>
      </c>
      <c r="E2664" s="3">
        <v>43563</v>
      </c>
      <c r="F2664" s="115">
        <v>197700</v>
      </c>
      <c r="G2664" s="34">
        <v>20190534</v>
      </c>
      <c r="H2664" s="31">
        <v>1</v>
      </c>
      <c r="I2664" s="31">
        <v>1</v>
      </c>
      <c r="J2664" s="31">
        <v>0</v>
      </c>
      <c r="K2664" s="117">
        <f t="shared" si="101"/>
        <v>0</v>
      </c>
      <c r="L2664" s="107">
        <v>0</v>
      </c>
      <c r="M2664" s="107">
        <v>0</v>
      </c>
      <c r="N2664" s="56" t="str">
        <f t="shared" si="102"/>
        <v>Kelly, Realtors</v>
      </c>
    </row>
    <row r="2665" spans="1:14" outlineLevel="2" x14ac:dyDescent="0.2">
      <c r="A2665" t="s">
        <v>1918</v>
      </c>
      <c r="B2665" t="s">
        <v>1840</v>
      </c>
      <c r="C2665" t="s">
        <v>2895</v>
      </c>
      <c r="D2665" t="s">
        <v>216</v>
      </c>
      <c r="E2665" s="3">
        <v>43572</v>
      </c>
      <c r="F2665" s="115">
        <v>247000</v>
      </c>
      <c r="G2665" s="34">
        <v>20190602</v>
      </c>
      <c r="H2665" s="31">
        <v>1</v>
      </c>
      <c r="I2665" s="31">
        <v>1</v>
      </c>
      <c r="J2665" s="31">
        <v>0</v>
      </c>
      <c r="K2665" s="117">
        <f t="shared" si="101"/>
        <v>0</v>
      </c>
      <c r="L2665" s="107">
        <v>0</v>
      </c>
      <c r="M2665" s="107">
        <v>0</v>
      </c>
      <c r="N2665" s="56" t="str">
        <f t="shared" si="102"/>
        <v>Kelly, Realtors</v>
      </c>
    </row>
    <row r="2666" spans="1:14" outlineLevel="2" x14ac:dyDescent="0.2">
      <c r="A2666" t="s">
        <v>1918</v>
      </c>
      <c r="B2666" t="s">
        <v>1840</v>
      </c>
      <c r="C2666" t="s">
        <v>3129</v>
      </c>
      <c r="D2666" t="s">
        <v>6</v>
      </c>
      <c r="E2666" s="3">
        <v>43595</v>
      </c>
      <c r="F2666" s="115">
        <v>282500</v>
      </c>
      <c r="G2666" s="34">
        <v>20190519</v>
      </c>
      <c r="H2666" s="31">
        <v>1</v>
      </c>
      <c r="I2666" s="31">
        <v>1</v>
      </c>
      <c r="J2666" s="31">
        <v>0</v>
      </c>
      <c r="K2666" s="117">
        <f t="shared" si="101"/>
        <v>0</v>
      </c>
      <c r="L2666" s="107">
        <v>0</v>
      </c>
      <c r="M2666" s="107">
        <v>0</v>
      </c>
      <c r="N2666" s="56" t="str">
        <f t="shared" si="102"/>
        <v>Kelly, Realtors</v>
      </c>
    </row>
    <row r="2667" spans="1:14" outlineLevel="2" x14ac:dyDescent="0.2">
      <c r="A2667" t="s">
        <v>1918</v>
      </c>
      <c r="B2667" t="s">
        <v>1840</v>
      </c>
      <c r="C2667" t="s">
        <v>2505</v>
      </c>
      <c r="D2667" t="s">
        <v>6</v>
      </c>
      <c r="E2667" s="3">
        <v>43528</v>
      </c>
      <c r="F2667" s="115">
        <v>290000</v>
      </c>
      <c r="G2667" s="34">
        <v>20182837</v>
      </c>
      <c r="H2667" s="31">
        <v>1</v>
      </c>
      <c r="I2667" s="31">
        <v>1</v>
      </c>
      <c r="J2667" s="31">
        <v>0</v>
      </c>
      <c r="K2667" s="117">
        <f t="shared" si="101"/>
        <v>0</v>
      </c>
      <c r="L2667" s="107">
        <v>0</v>
      </c>
      <c r="M2667" s="107">
        <v>0</v>
      </c>
      <c r="N2667" s="56" t="str">
        <f t="shared" si="102"/>
        <v>Kelly, Realtors</v>
      </c>
    </row>
    <row r="2668" spans="1:14" outlineLevel="1" x14ac:dyDescent="0.2">
      <c r="A2668" s="29" t="s">
        <v>1918</v>
      </c>
      <c r="F2668" s="115">
        <f>SUBTOTAL(9,F2661:F2667)</f>
        <v>1614900</v>
      </c>
      <c r="H2668" s="31">
        <f>SUBTOTAL(9,H2661:H2667)</f>
        <v>7</v>
      </c>
      <c r="I2668" s="31">
        <f>SUBTOTAL(9,I2661:I2667)</f>
        <v>4</v>
      </c>
      <c r="J2668" s="31">
        <f>SUBTOTAL(9,J2661:J2667)</f>
        <v>2</v>
      </c>
      <c r="K2668" s="117">
        <f t="shared" si="101"/>
        <v>0.2857142857142857</v>
      </c>
      <c r="L2668" s="107">
        <f>SUBTOTAL(9,L2661:L2667)</f>
        <v>0</v>
      </c>
      <c r="M2668" s="107">
        <f>SUBTOTAL(9,M2661:M2667)</f>
        <v>0</v>
      </c>
      <c r="N2668" s="56" t="str">
        <f t="shared" si="102"/>
        <v>Kelly, Realtors</v>
      </c>
    </row>
    <row r="2669" spans="1:14" outlineLevel="2" x14ac:dyDescent="0.2">
      <c r="A2669" t="s">
        <v>1925</v>
      </c>
      <c r="B2669" t="s">
        <v>1840</v>
      </c>
      <c r="C2669" s="3" t="s">
        <v>2197</v>
      </c>
      <c r="D2669" t="s">
        <v>6</v>
      </c>
      <c r="E2669" s="102">
        <v>43487</v>
      </c>
      <c r="F2669" s="115">
        <v>126900</v>
      </c>
      <c r="G2669" s="31">
        <v>20182874</v>
      </c>
      <c r="H2669" s="129">
        <v>1</v>
      </c>
      <c r="I2669" s="129">
        <v>1</v>
      </c>
      <c r="J2669" s="31">
        <v>1</v>
      </c>
      <c r="K2669" s="117">
        <f t="shared" si="101"/>
        <v>1</v>
      </c>
      <c r="L2669" s="107">
        <v>0</v>
      </c>
      <c r="M2669" s="107">
        <v>0</v>
      </c>
      <c r="N2669" s="56" t="str">
        <f t="shared" si="102"/>
        <v>Kelly, Realtors</v>
      </c>
    </row>
    <row r="2670" spans="1:14" outlineLevel="2" x14ac:dyDescent="0.2">
      <c r="A2670" t="s">
        <v>1925</v>
      </c>
      <c r="B2670" t="s">
        <v>1840</v>
      </c>
      <c r="C2670" t="s">
        <v>2864</v>
      </c>
      <c r="D2670" t="s">
        <v>1249</v>
      </c>
      <c r="E2670" s="3">
        <v>43567</v>
      </c>
      <c r="F2670" s="115">
        <v>303000</v>
      </c>
      <c r="G2670" s="34">
        <v>20190614</v>
      </c>
      <c r="H2670" s="31">
        <v>1</v>
      </c>
      <c r="I2670" s="31">
        <v>1</v>
      </c>
      <c r="J2670" s="31">
        <v>0</v>
      </c>
      <c r="K2670" s="117">
        <f t="shared" si="101"/>
        <v>0</v>
      </c>
      <c r="L2670" s="107">
        <v>0</v>
      </c>
      <c r="M2670" s="107">
        <v>0</v>
      </c>
      <c r="N2670" s="56" t="str">
        <f t="shared" si="102"/>
        <v>Kelly, Realtors</v>
      </c>
    </row>
    <row r="2671" spans="1:14" outlineLevel="2" x14ac:dyDescent="0.2">
      <c r="A2671" t="s">
        <v>1925</v>
      </c>
      <c r="B2671" t="s">
        <v>1840</v>
      </c>
      <c r="C2671" t="s">
        <v>2512</v>
      </c>
      <c r="D2671" t="s">
        <v>6</v>
      </c>
      <c r="E2671" s="3">
        <v>43528</v>
      </c>
      <c r="F2671" s="115">
        <v>435000</v>
      </c>
      <c r="G2671" s="34" t="s">
        <v>838</v>
      </c>
      <c r="H2671" s="31">
        <v>1</v>
      </c>
      <c r="I2671" s="31">
        <v>0</v>
      </c>
      <c r="J2671" s="31">
        <v>0</v>
      </c>
      <c r="K2671" s="117">
        <f t="shared" si="101"/>
        <v>0</v>
      </c>
      <c r="L2671" s="107">
        <v>0</v>
      </c>
      <c r="M2671" s="107">
        <v>0</v>
      </c>
      <c r="N2671" s="56" t="str">
        <f t="shared" si="102"/>
        <v>Kelly, Realtors</v>
      </c>
    </row>
    <row r="2672" spans="1:14" outlineLevel="1" x14ac:dyDescent="0.2">
      <c r="A2672" s="29" t="s">
        <v>1925</v>
      </c>
      <c r="F2672" s="115">
        <f>SUBTOTAL(9,F2669:F2671)</f>
        <v>864900</v>
      </c>
      <c r="H2672" s="31">
        <f>SUBTOTAL(9,H2669:H2671)</f>
        <v>3</v>
      </c>
      <c r="I2672" s="31">
        <f>SUBTOTAL(9,I2669:I2671)</f>
        <v>2</v>
      </c>
      <c r="J2672" s="31">
        <f>SUBTOTAL(9,J2669:J2671)</f>
        <v>1</v>
      </c>
      <c r="K2672" s="117">
        <f t="shared" si="101"/>
        <v>0.33333333333333331</v>
      </c>
      <c r="L2672" s="107">
        <f>SUBTOTAL(9,L2669:L2671)</f>
        <v>0</v>
      </c>
      <c r="M2672" s="107">
        <f>SUBTOTAL(9,M2669:M2671)</f>
        <v>0</v>
      </c>
      <c r="N2672" s="56" t="str">
        <f t="shared" si="102"/>
        <v>Kelly, Realtors</v>
      </c>
    </row>
    <row r="2673" spans="1:14" outlineLevel="2" x14ac:dyDescent="0.2">
      <c r="A2673" t="s">
        <v>1879</v>
      </c>
      <c r="B2673" t="s">
        <v>1258</v>
      </c>
      <c r="C2673" s="3" t="s">
        <v>2219</v>
      </c>
      <c r="D2673" t="s">
        <v>6</v>
      </c>
      <c r="E2673" s="102">
        <v>43490</v>
      </c>
      <c r="F2673" s="115">
        <v>179000</v>
      </c>
      <c r="G2673" s="31" t="s">
        <v>838</v>
      </c>
      <c r="H2673" s="129">
        <v>1</v>
      </c>
      <c r="I2673" s="129">
        <v>0</v>
      </c>
      <c r="J2673" s="31">
        <v>1</v>
      </c>
      <c r="K2673" s="117">
        <f t="shared" si="101"/>
        <v>1</v>
      </c>
      <c r="L2673" s="107">
        <v>0</v>
      </c>
      <c r="M2673" s="107">
        <v>0</v>
      </c>
      <c r="N2673" s="56" t="str">
        <f t="shared" si="102"/>
        <v>Re/Max Centex, REALTORS</v>
      </c>
    </row>
    <row r="2674" spans="1:14" outlineLevel="2" x14ac:dyDescent="0.2">
      <c r="A2674" t="s">
        <v>1879</v>
      </c>
      <c r="B2674" t="s">
        <v>1258</v>
      </c>
      <c r="C2674" s="3" t="s">
        <v>2484</v>
      </c>
      <c r="D2674" t="s">
        <v>1249</v>
      </c>
      <c r="E2674" s="102">
        <v>43525</v>
      </c>
      <c r="F2674" s="115">
        <v>235000</v>
      </c>
      <c r="G2674" s="31">
        <v>20190255</v>
      </c>
      <c r="H2674" s="129">
        <v>1</v>
      </c>
      <c r="I2674" s="129">
        <v>1</v>
      </c>
      <c r="J2674" s="31">
        <v>1</v>
      </c>
      <c r="K2674" s="117">
        <f t="shared" si="101"/>
        <v>1</v>
      </c>
      <c r="L2674" s="107">
        <v>0</v>
      </c>
      <c r="M2674" s="107">
        <v>0</v>
      </c>
      <c r="N2674" s="56" t="str">
        <f t="shared" si="102"/>
        <v>Re/Max Centex, REALTORS</v>
      </c>
    </row>
    <row r="2675" spans="1:14" outlineLevel="2" x14ac:dyDescent="0.2">
      <c r="A2675" t="s">
        <v>1879</v>
      </c>
      <c r="B2675" t="s">
        <v>1258</v>
      </c>
      <c r="C2675" t="s">
        <v>2238</v>
      </c>
      <c r="D2675" t="s">
        <v>6</v>
      </c>
      <c r="E2675" s="3">
        <v>43495</v>
      </c>
      <c r="F2675" s="115">
        <v>73000</v>
      </c>
      <c r="G2675" s="17" t="s">
        <v>838</v>
      </c>
      <c r="H2675" s="129">
        <v>1</v>
      </c>
      <c r="I2675" s="129">
        <v>0</v>
      </c>
      <c r="J2675" s="31">
        <v>0</v>
      </c>
      <c r="K2675" s="117">
        <f t="shared" si="101"/>
        <v>0</v>
      </c>
      <c r="L2675" s="107">
        <v>0</v>
      </c>
      <c r="M2675" s="107">
        <v>0</v>
      </c>
      <c r="N2675" s="56" t="str">
        <f t="shared" si="102"/>
        <v>Re/Max Centex, REALTORS</v>
      </c>
    </row>
    <row r="2676" spans="1:14" outlineLevel="2" x14ac:dyDescent="0.2">
      <c r="A2676" t="s">
        <v>1879</v>
      </c>
      <c r="B2676" t="s">
        <v>1258</v>
      </c>
      <c r="C2676" t="s">
        <v>3287</v>
      </c>
      <c r="D2676" t="s">
        <v>6</v>
      </c>
      <c r="E2676" s="3">
        <v>43609</v>
      </c>
      <c r="F2676" s="115">
        <v>145000</v>
      </c>
      <c r="G2676" s="34" t="s">
        <v>838</v>
      </c>
      <c r="H2676" s="31">
        <v>1</v>
      </c>
      <c r="I2676" s="31">
        <v>0</v>
      </c>
      <c r="J2676" s="31">
        <v>0</v>
      </c>
      <c r="K2676" s="117">
        <f t="shared" si="101"/>
        <v>0</v>
      </c>
      <c r="L2676" s="107">
        <v>0</v>
      </c>
      <c r="M2676" s="107">
        <v>0</v>
      </c>
      <c r="N2676" s="56" t="str">
        <f t="shared" si="102"/>
        <v>Re/Max Centex, REALTORS</v>
      </c>
    </row>
    <row r="2677" spans="1:14" outlineLevel="2" x14ac:dyDescent="0.2">
      <c r="A2677" t="s">
        <v>1879</v>
      </c>
      <c r="B2677" t="s">
        <v>1258</v>
      </c>
      <c r="C2677" t="s">
        <v>2343</v>
      </c>
      <c r="D2677" t="s">
        <v>6</v>
      </c>
      <c r="E2677" s="3">
        <v>43508</v>
      </c>
      <c r="F2677" s="115">
        <v>162000</v>
      </c>
      <c r="G2677" s="34" t="s">
        <v>838</v>
      </c>
      <c r="H2677" s="31">
        <v>1</v>
      </c>
      <c r="I2677" s="31">
        <v>0</v>
      </c>
      <c r="J2677" s="31">
        <v>0</v>
      </c>
      <c r="K2677" s="117">
        <f t="shared" si="101"/>
        <v>0</v>
      </c>
      <c r="L2677" s="107">
        <v>0</v>
      </c>
      <c r="M2677" s="107">
        <v>0</v>
      </c>
      <c r="N2677" s="56" t="str">
        <f t="shared" si="102"/>
        <v>Re/Max Centex, REALTORS</v>
      </c>
    </row>
    <row r="2678" spans="1:14" outlineLevel="2" x14ac:dyDescent="0.2">
      <c r="A2678" t="s">
        <v>1879</v>
      </c>
      <c r="B2678" t="s">
        <v>1258</v>
      </c>
      <c r="C2678" t="s">
        <v>2395</v>
      </c>
      <c r="D2678" t="s">
        <v>6</v>
      </c>
      <c r="E2678" s="3">
        <v>43516</v>
      </c>
      <c r="F2678" s="115">
        <v>191400</v>
      </c>
      <c r="G2678" s="34" t="s">
        <v>838</v>
      </c>
      <c r="H2678" s="31">
        <v>1</v>
      </c>
      <c r="I2678" s="31">
        <v>0</v>
      </c>
      <c r="J2678" s="31">
        <v>0</v>
      </c>
      <c r="K2678" s="117">
        <f t="shared" si="101"/>
        <v>0</v>
      </c>
      <c r="L2678" s="107">
        <v>0</v>
      </c>
      <c r="M2678" s="107">
        <v>0</v>
      </c>
      <c r="N2678" s="56" t="str">
        <f t="shared" si="102"/>
        <v>Re/Max Centex, REALTORS</v>
      </c>
    </row>
    <row r="2679" spans="1:14" outlineLevel="1" x14ac:dyDescent="0.2">
      <c r="A2679" s="29" t="s">
        <v>1879</v>
      </c>
      <c r="F2679" s="115">
        <f>SUBTOTAL(9,F2673:F2678)</f>
        <v>985400</v>
      </c>
      <c r="H2679" s="31">
        <f>SUBTOTAL(9,H2673:H2678)</f>
        <v>6</v>
      </c>
      <c r="I2679" s="31">
        <f>SUBTOTAL(9,I2673:I2678)</f>
        <v>1</v>
      </c>
      <c r="J2679" s="31">
        <f>SUBTOTAL(9,J2673:J2678)</f>
        <v>2</v>
      </c>
      <c r="K2679" s="117">
        <f t="shared" si="101"/>
        <v>0.33333333333333331</v>
      </c>
      <c r="L2679" s="107">
        <f>SUBTOTAL(9,L2673:L2678)</f>
        <v>0</v>
      </c>
      <c r="M2679" s="107">
        <f>SUBTOTAL(9,M2673:M2678)</f>
        <v>0</v>
      </c>
      <c r="N2679" s="56" t="str">
        <f t="shared" si="102"/>
        <v>Re/Max Centex, REALTORS</v>
      </c>
    </row>
    <row r="2680" spans="1:14" outlineLevel="2" x14ac:dyDescent="0.2">
      <c r="A2680" t="s">
        <v>3308</v>
      </c>
      <c r="B2680" t="s">
        <v>1099</v>
      </c>
      <c r="C2680" t="s">
        <v>3309</v>
      </c>
      <c r="D2680" t="s">
        <v>6</v>
      </c>
      <c r="E2680" s="3">
        <v>43614</v>
      </c>
      <c r="F2680" s="115">
        <v>192000</v>
      </c>
      <c r="G2680" s="34" t="s">
        <v>838</v>
      </c>
      <c r="H2680" s="31">
        <v>1</v>
      </c>
      <c r="I2680" s="31">
        <v>0</v>
      </c>
      <c r="J2680" s="31">
        <v>0</v>
      </c>
      <c r="K2680" s="117">
        <f t="shared" si="101"/>
        <v>0</v>
      </c>
      <c r="L2680" s="107">
        <v>0</v>
      </c>
      <c r="M2680" s="107">
        <v>0</v>
      </c>
      <c r="N2680" s="56" t="str">
        <f t="shared" si="102"/>
        <v>Keller Williams Realty - Waco</v>
      </c>
    </row>
    <row r="2681" spans="1:14" outlineLevel="1" x14ac:dyDescent="0.2">
      <c r="A2681" s="29" t="s">
        <v>3308</v>
      </c>
      <c r="F2681" s="115">
        <f>SUBTOTAL(9,F2680:F2680)</f>
        <v>192000</v>
      </c>
      <c r="H2681" s="31">
        <f>SUBTOTAL(9,H2680:H2680)</f>
        <v>1</v>
      </c>
      <c r="I2681" s="31">
        <f>SUBTOTAL(9,I2680:I2680)</f>
        <v>0</v>
      </c>
      <c r="J2681" s="31">
        <f>SUBTOTAL(9,J2680:J2680)</f>
        <v>0</v>
      </c>
      <c r="K2681" s="117">
        <f t="shared" si="101"/>
        <v>0</v>
      </c>
      <c r="L2681" s="107">
        <f>SUBTOTAL(9,L2680:L2680)</f>
        <v>0</v>
      </c>
      <c r="M2681" s="107">
        <f>SUBTOTAL(9,M2680:M2680)</f>
        <v>0</v>
      </c>
      <c r="N2681" s="56" t="str">
        <f t="shared" si="102"/>
        <v>Keller Williams Realty - Waco</v>
      </c>
    </row>
    <row r="2682" spans="1:14" outlineLevel="2" x14ac:dyDescent="0.2">
      <c r="A2682" t="s">
        <v>20</v>
      </c>
      <c r="B2682" t="s">
        <v>1861</v>
      </c>
      <c r="C2682" s="3" t="s">
        <v>2437</v>
      </c>
      <c r="D2682" t="s">
        <v>123</v>
      </c>
      <c r="E2682" s="102">
        <v>43521</v>
      </c>
      <c r="F2682" s="115">
        <v>135000</v>
      </c>
      <c r="G2682" s="31" t="s">
        <v>838</v>
      </c>
      <c r="H2682" s="129">
        <v>1</v>
      </c>
      <c r="I2682" s="129">
        <v>0</v>
      </c>
      <c r="J2682" s="31">
        <v>1</v>
      </c>
      <c r="K2682" s="117">
        <f t="shared" si="101"/>
        <v>1</v>
      </c>
      <c r="L2682" s="107">
        <v>0</v>
      </c>
      <c r="M2682" s="107">
        <v>0</v>
      </c>
      <c r="N2682" s="56" t="str">
        <f t="shared" si="102"/>
        <v>Exp Realty LLC</v>
      </c>
    </row>
    <row r="2683" spans="1:14" outlineLevel="2" x14ac:dyDescent="0.2">
      <c r="A2683" t="s">
        <v>20</v>
      </c>
      <c r="B2683" t="s">
        <v>1861</v>
      </c>
      <c r="C2683" s="3" t="s">
        <v>2513</v>
      </c>
      <c r="D2683" t="s">
        <v>65</v>
      </c>
      <c r="E2683" s="102">
        <v>43528</v>
      </c>
      <c r="F2683" s="115">
        <v>342000</v>
      </c>
      <c r="G2683" s="31" t="s">
        <v>838</v>
      </c>
      <c r="H2683" s="129">
        <v>1</v>
      </c>
      <c r="I2683" s="129">
        <v>0</v>
      </c>
      <c r="J2683" s="31">
        <v>1</v>
      </c>
      <c r="K2683" s="117">
        <f t="shared" si="101"/>
        <v>1</v>
      </c>
      <c r="L2683" s="107">
        <v>0</v>
      </c>
      <c r="M2683" s="107">
        <v>0</v>
      </c>
      <c r="N2683" s="56" t="str">
        <f t="shared" si="102"/>
        <v>Exp Realty LLC</v>
      </c>
    </row>
    <row r="2684" spans="1:14" outlineLevel="2" x14ac:dyDescent="0.2">
      <c r="A2684" t="s">
        <v>20</v>
      </c>
      <c r="B2684" t="s">
        <v>1861</v>
      </c>
      <c r="C2684" t="s">
        <v>3228</v>
      </c>
      <c r="D2684" t="s">
        <v>6</v>
      </c>
      <c r="E2684" s="3">
        <v>43606</v>
      </c>
      <c r="F2684" s="115">
        <v>142000</v>
      </c>
      <c r="G2684" s="34" t="s">
        <v>838</v>
      </c>
      <c r="H2684" s="31">
        <v>1</v>
      </c>
      <c r="I2684" s="31">
        <v>0</v>
      </c>
      <c r="J2684" s="31">
        <v>0</v>
      </c>
      <c r="K2684" s="117">
        <f t="shared" si="101"/>
        <v>0</v>
      </c>
      <c r="L2684" s="107">
        <v>0</v>
      </c>
      <c r="M2684" s="107">
        <v>0</v>
      </c>
      <c r="N2684" s="56" t="str">
        <f t="shared" si="102"/>
        <v>Exp Realty LLC</v>
      </c>
    </row>
    <row r="2685" spans="1:14" outlineLevel="2" x14ac:dyDescent="0.2">
      <c r="A2685" t="s">
        <v>20</v>
      </c>
      <c r="B2685" t="s">
        <v>1861</v>
      </c>
      <c r="C2685" t="s">
        <v>3346</v>
      </c>
      <c r="D2685" t="s">
        <v>6</v>
      </c>
      <c r="E2685" s="3">
        <v>43616</v>
      </c>
      <c r="F2685" s="115">
        <v>215000</v>
      </c>
      <c r="G2685" s="34" t="s">
        <v>838</v>
      </c>
      <c r="H2685" s="31">
        <v>1</v>
      </c>
      <c r="I2685" s="31">
        <v>0</v>
      </c>
      <c r="J2685" s="31">
        <v>0</v>
      </c>
      <c r="K2685" s="117">
        <f t="shared" si="101"/>
        <v>0</v>
      </c>
      <c r="L2685" s="107">
        <v>0</v>
      </c>
      <c r="M2685" s="107">
        <v>0</v>
      </c>
      <c r="N2685" s="56" t="str">
        <f t="shared" si="102"/>
        <v>Exp Realty LLC</v>
      </c>
    </row>
    <row r="2686" spans="1:14" outlineLevel="2" x14ac:dyDescent="0.2">
      <c r="A2686" t="s">
        <v>20</v>
      </c>
      <c r="B2686" t="s">
        <v>1861</v>
      </c>
      <c r="C2686" t="s">
        <v>3299</v>
      </c>
      <c r="D2686" t="s">
        <v>553</v>
      </c>
      <c r="E2686" s="3">
        <v>43613</v>
      </c>
      <c r="F2686" s="115">
        <v>310000</v>
      </c>
      <c r="G2686" s="34" t="s">
        <v>838</v>
      </c>
      <c r="H2686" s="31">
        <v>1</v>
      </c>
      <c r="I2686" s="31">
        <v>0</v>
      </c>
      <c r="J2686" s="31">
        <v>0</v>
      </c>
      <c r="K2686" s="117">
        <f t="shared" si="101"/>
        <v>0</v>
      </c>
      <c r="L2686" s="107">
        <v>0</v>
      </c>
      <c r="M2686" s="107">
        <v>0</v>
      </c>
      <c r="N2686" s="56" t="str">
        <f t="shared" si="102"/>
        <v>Exp Realty LLC</v>
      </c>
    </row>
    <row r="2687" spans="1:14" outlineLevel="1" x14ac:dyDescent="0.2">
      <c r="A2687" s="29" t="s">
        <v>20</v>
      </c>
      <c r="F2687" s="115">
        <f>SUBTOTAL(9,F2682:F2686)</f>
        <v>1144000</v>
      </c>
      <c r="H2687" s="31">
        <f>SUBTOTAL(9,H2682:H2686)</f>
        <v>5</v>
      </c>
      <c r="I2687" s="31">
        <f>SUBTOTAL(9,I2682:I2686)</f>
        <v>0</v>
      </c>
      <c r="J2687" s="31">
        <f>SUBTOTAL(9,J2682:J2686)</f>
        <v>2</v>
      </c>
      <c r="K2687" s="117">
        <f t="shared" si="101"/>
        <v>0.4</v>
      </c>
      <c r="L2687" s="107">
        <f>SUBTOTAL(9,L2682:L2686)</f>
        <v>0</v>
      </c>
      <c r="M2687" s="107">
        <f>SUBTOTAL(9,M2682:M2686)</f>
        <v>0</v>
      </c>
      <c r="N2687" s="56" t="str">
        <f t="shared" si="102"/>
        <v>Exp Realty LLC</v>
      </c>
    </row>
    <row r="2688" spans="1:14" outlineLevel="2" x14ac:dyDescent="0.2">
      <c r="A2688" t="s">
        <v>1650</v>
      </c>
      <c r="B2688" t="s">
        <v>1099</v>
      </c>
      <c r="C2688" s="3" t="s">
        <v>3038</v>
      </c>
      <c r="D2688" t="s">
        <v>425</v>
      </c>
      <c r="E2688" s="102">
        <v>43586</v>
      </c>
      <c r="F2688" s="115">
        <v>70000</v>
      </c>
      <c r="G2688" s="31" t="s">
        <v>838</v>
      </c>
      <c r="H2688" s="129">
        <v>1</v>
      </c>
      <c r="I2688" s="129">
        <v>0</v>
      </c>
      <c r="J2688" s="31">
        <v>1</v>
      </c>
      <c r="K2688" s="117">
        <f t="shared" si="101"/>
        <v>1</v>
      </c>
      <c r="L2688" s="107">
        <v>0</v>
      </c>
      <c r="M2688" s="107">
        <v>0</v>
      </c>
      <c r="N2688" s="56" t="str">
        <f t="shared" si="102"/>
        <v>Keller Williams Realty - Waco</v>
      </c>
    </row>
    <row r="2689" spans="1:14" outlineLevel="2" x14ac:dyDescent="0.2">
      <c r="A2689" t="s">
        <v>1650</v>
      </c>
      <c r="B2689" t="s">
        <v>1099</v>
      </c>
      <c r="C2689" s="3" t="s">
        <v>2315</v>
      </c>
      <c r="D2689" t="s">
        <v>6</v>
      </c>
      <c r="E2689" s="102">
        <v>43503</v>
      </c>
      <c r="F2689" s="115">
        <v>48000</v>
      </c>
      <c r="G2689" s="31" t="s">
        <v>838</v>
      </c>
      <c r="H2689" s="129">
        <v>1</v>
      </c>
      <c r="I2689" s="129">
        <v>0</v>
      </c>
      <c r="J2689" s="31">
        <v>1</v>
      </c>
      <c r="K2689" s="117">
        <f t="shared" si="101"/>
        <v>1</v>
      </c>
      <c r="L2689" s="107">
        <v>0</v>
      </c>
      <c r="M2689" s="107">
        <v>0</v>
      </c>
      <c r="N2689" s="56" t="str">
        <f t="shared" si="102"/>
        <v>Keller Williams Realty - Waco</v>
      </c>
    </row>
    <row r="2690" spans="1:14" outlineLevel="2" x14ac:dyDescent="0.2">
      <c r="A2690" t="s">
        <v>1650</v>
      </c>
      <c r="B2690" t="s">
        <v>1099</v>
      </c>
      <c r="C2690" s="3" t="s">
        <v>2800</v>
      </c>
      <c r="D2690" t="s">
        <v>6</v>
      </c>
      <c r="E2690" s="102">
        <v>43560</v>
      </c>
      <c r="F2690" s="115">
        <v>40250</v>
      </c>
      <c r="G2690" s="31" t="s">
        <v>838</v>
      </c>
      <c r="H2690" s="129">
        <v>1</v>
      </c>
      <c r="I2690" s="129">
        <v>0</v>
      </c>
      <c r="J2690" s="31">
        <v>1</v>
      </c>
      <c r="K2690" s="117">
        <f t="shared" si="101"/>
        <v>1</v>
      </c>
      <c r="L2690" s="107">
        <v>0</v>
      </c>
      <c r="M2690" s="107">
        <v>0</v>
      </c>
      <c r="N2690" s="56" t="str">
        <f t="shared" si="102"/>
        <v>Keller Williams Realty - Waco</v>
      </c>
    </row>
    <row r="2691" spans="1:14" outlineLevel="2" x14ac:dyDescent="0.2">
      <c r="A2691" t="s">
        <v>1650</v>
      </c>
      <c r="B2691" t="s">
        <v>1099</v>
      </c>
      <c r="C2691" s="3" t="s">
        <v>3260</v>
      </c>
      <c r="D2691" t="s">
        <v>1092</v>
      </c>
      <c r="E2691" s="102">
        <v>43609</v>
      </c>
      <c r="F2691" s="115">
        <v>27000</v>
      </c>
      <c r="G2691" s="31" t="s">
        <v>838</v>
      </c>
      <c r="H2691" s="129">
        <v>1</v>
      </c>
      <c r="I2691" s="129">
        <v>0</v>
      </c>
      <c r="J2691" s="31">
        <v>1</v>
      </c>
      <c r="K2691" s="117">
        <f t="shared" ref="K2691:K2754" si="103">+J2691/H2691</f>
        <v>1</v>
      </c>
      <c r="L2691" s="107">
        <v>0</v>
      </c>
      <c r="M2691" s="107">
        <v>0</v>
      </c>
      <c r="N2691" s="56" t="str">
        <f t="shared" ref="N2691:N2754" si="104">IF(B2691="",B2690,B2691)</f>
        <v>Keller Williams Realty - Waco</v>
      </c>
    </row>
    <row r="2692" spans="1:14" outlineLevel="1" x14ac:dyDescent="0.2">
      <c r="A2692" s="29" t="s">
        <v>1650</v>
      </c>
      <c r="C2692" s="3"/>
      <c r="E2692" s="102"/>
      <c r="F2692" s="115">
        <f>SUBTOTAL(9,F2688:F2691)</f>
        <v>185250</v>
      </c>
      <c r="G2692" s="31"/>
      <c r="H2692" s="129">
        <f>SUBTOTAL(9,H2688:H2691)</f>
        <v>4</v>
      </c>
      <c r="I2692" s="129">
        <f>SUBTOTAL(9,I2688:I2691)</f>
        <v>0</v>
      </c>
      <c r="J2692" s="31">
        <f>SUBTOTAL(9,J2688:J2691)</f>
        <v>4</v>
      </c>
      <c r="K2692" s="117">
        <f t="shared" si="103"/>
        <v>1</v>
      </c>
      <c r="L2692" s="107">
        <f>SUBTOTAL(9,L2688:L2691)</f>
        <v>0</v>
      </c>
      <c r="M2692" s="107">
        <f>SUBTOTAL(9,M2688:M2691)</f>
        <v>0</v>
      </c>
      <c r="N2692" s="56" t="str">
        <f t="shared" si="104"/>
        <v>Keller Williams Realty - Waco</v>
      </c>
    </row>
    <row r="2693" spans="1:14" outlineLevel="2" x14ac:dyDescent="0.2">
      <c r="A2693" t="s">
        <v>342</v>
      </c>
      <c r="B2693" t="s">
        <v>303</v>
      </c>
      <c r="C2693" s="3" t="s">
        <v>2163</v>
      </c>
      <c r="D2693" t="s">
        <v>1249</v>
      </c>
      <c r="E2693" s="102">
        <v>43480</v>
      </c>
      <c r="F2693" s="115">
        <v>450000</v>
      </c>
      <c r="G2693" s="31">
        <v>20182825</v>
      </c>
      <c r="H2693" s="129">
        <v>1</v>
      </c>
      <c r="I2693" s="129">
        <v>1</v>
      </c>
      <c r="J2693" s="31">
        <v>1</v>
      </c>
      <c r="K2693" s="117">
        <f t="shared" si="103"/>
        <v>1</v>
      </c>
      <c r="L2693" s="107">
        <v>0</v>
      </c>
      <c r="M2693" s="107">
        <v>0</v>
      </c>
      <c r="N2693" s="56" t="str">
        <f t="shared" si="104"/>
        <v>AG Real Estate &amp; Associates</v>
      </c>
    </row>
    <row r="2694" spans="1:14" outlineLevel="2" x14ac:dyDescent="0.2">
      <c r="A2694" t="s">
        <v>342</v>
      </c>
      <c r="B2694" t="s">
        <v>303</v>
      </c>
      <c r="C2694" s="3" t="s">
        <v>2824</v>
      </c>
      <c r="D2694" t="s">
        <v>6</v>
      </c>
      <c r="E2694" s="102">
        <v>43564</v>
      </c>
      <c r="F2694" s="115">
        <v>197000</v>
      </c>
      <c r="G2694" s="31">
        <v>20190524</v>
      </c>
      <c r="H2694" s="129">
        <v>1</v>
      </c>
      <c r="I2694" s="129">
        <v>1</v>
      </c>
      <c r="J2694" s="31">
        <v>1</v>
      </c>
      <c r="K2694" s="117">
        <f t="shared" si="103"/>
        <v>1</v>
      </c>
      <c r="L2694" s="107">
        <v>0</v>
      </c>
      <c r="M2694" s="107">
        <v>0</v>
      </c>
      <c r="N2694" s="56" t="str">
        <f t="shared" si="104"/>
        <v>AG Real Estate &amp; Associates</v>
      </c>
    </row>
    <row r="2695" spans="1:14" outlineLevel="2" x14ac:dyDescent="0.2">
      <c r="A2695" t="s">
        <v>342</v>
      </c>
      <c r="B2695" t="s">
        <v>303</v>
      </c>
      <c r="C2695" s="3" t="s">
        <v>2113</v>
      </c>
      <c r="D2695" t="s">
        <v>6</v>
      </c>
      <c r="E2695" s="102">
        <v>43469</v>
      </c>
      <c r="F2695" s="115">
        <v>499900</v>
      </c>
      <c r="G2695" s="31">
        <v>20182635</v>
      </c>
      <c r="H2695" s="129">
        <v>1</v>
      </c>
      <c r="I2695" s="129">
        <v>1</v>
      </c>
      <c r="J2695" s="31">
        <v>1</v>
      </c>
      <c r="K2695" s="117">
        <f t="shared" si="103"/>
        <v>1</v>
      </c>
      <c r="L2695" s="107">
        <v>0</v>
      </c>
      <c r="M2695" s="107">
        <v>0</v>
      </c>
      <c r="N2695" s="56" t="str">
        <f t="shared" si="104"/>
        <v>AG Real Estate &amp; Associates</v>
      </c>
    </row>
    <row r="2696" spans="1:14" outlineLevel="1" x14ac:dyDescent="0.2">
      <c r="A2696" s="29" t="s">
        <v>342</v>
      </c>
      <c r="C2696" s="3"/>
      <c r="E2696" s="102"/>
      <c r="F2696" s="115">
        <f>SUBTOTAL(9,F2693:F2695)</f>
        <v>1146900</v>
      </c>
      <c r="G2696" s="31"/>
      <c r="H2696" s="129">
        <f>SUBTOTAL(9,H2693:H2695)</f>
        <v>3</v>
      </c>
      <c r="I2696" s="129">
        <f>SUBTOTAL(9,I2693:I2695)</f>
        <v>3</v>
      </c>
      <c r="J2696" s="31">
        <f>SUBTOTAL(9,J2693:J2695)</f>
        <v>3</v>
      </c>
      <c r="K2696" s="117">
        <f t="shared" si="103"/>
        <v>1</v>
      </c>
      <c r="L2696" s="107">
        <f>SUBTOTAL(9,L2693:L2695)</f>
        <v>0</v>
      </c>
      <c r="M2696" s="107">
        <f>SUBTOTAL(9,M2693:M2695)</f>
        <v>0</v>
      </c>
      <c r="N2696" s="56" t="str">
        <f t="shared" si="104"/>
        <v>AG Real Estate &amp; Associates</v>
      </c>
    </row>
    <row r="2697" spans="1:14" outlineLevel="2" x14ac:dyDescent="0.2">
      <c r="A2697" t="s">
        <v>1177</v>
      </c>
      <c r="B2697" t="s">
        <v>2069</v>
      </c>
      <c r="C2697" t="s">
        <v>2290</v>
      </c>
      <c r="D2697" t="s">
        <v>6</v>
      </c>
      <c r="E2697" s="3">
        <v>43497</v>
      </c>
      <c r="F2697" s="115">
        <v>169000</v>
      </c>
      <c r="G2697" s="34" t="s">
        <v>838</v>
      </c>
      <c r="H2697" s="31">
        <v>1</v>
      </c>
      <c r="I2697" s="31">
        <v>0</v>
      </c>
      <c r="J2697" s="31">
        <v>0</v>
      </c>
      <c r="K2697" s="117">
        <f t="shared" si="103"/>
        <v>0</v>
      </c>
      <c r="L2697" s="107">
        <v>0</v>
      </c>
      <c r="M2697" s="107">
        <v>0</v>
      </c>
      <c r="N2697" s="56" t="str">
        <f t="shared" si="104"/>
        <v>RE/MAX Family</v>
      </c>
    </row>
    <row r="2698" spans="1:14" outlineLevel="1" x14ac:dyDescent="0.2">
      <c r="A2698" s="29" t="s">
        <v>1177</v>
      </c>
      <c r="F2698" s="115">
        <f>SUBTOTAL(9,F2697:F2697)</f>
        <v>169000</v>
      </c>
      <c r="H2698" s="31">
        <f>SUBTOTAL(9,H2697:H2697)</f>
        <v>1</v>
      </c>
      <c r="I2698" s="31">
        <f>SUBTOTAL(9,I2697:I2697)</f>
        <v>0</v>
      </c>
      <c r="J2698" s="31">
        <f>SUBTOTAL(9,J2697:J2697)</f>
        <v>0</v>
      </c>
      <c r="K2698" s="117">
        <f t="shared" si="103"/>
        <v>0</v>
      </c>
      <c r="L2698" s="107">
        <f>SUBTOTAL(9,L2697:L2697)</f>
        <v>0</v>
      </c>
      <c r="M2698" s="107">
        <f>SUBTOTAL(9,M2697:M2697)</f>
        <v>0</v>
      </c>
      <c r="N2698" s="56" t="str">
        <f t="shared" si="104"/>
        <v>RE/MAX Family</v>
      </c>
    </row>
    <row r="2699" spans="1:14" outlineLevel="2" x14ac:dyDescent="0.2">
      <c r="A2699" t="s">
        <v>1072</v>
      </c>
      <c r="B2699" t="s">
        <v>1921</v>
      </c>
      <c r="C2699" s="3" t="s">
        <v>3046</v>
      </c>
      <c r="D2699" t="s">
        <v>6</v>
      </c>
      <c r="E2699" s="102">
        <v>43588</v>
      </c>
      <c r="F2699" s="115">
        <v>212000</v>
      </c>
      <c r="G2699" s="31">
        <v>20190843</v>
      </c>
      <c r="H2699" s="129">
        <v>1</v>
      </c>
      <c r="I2699" s="129">
        <v>1</v>
      </c>
      <c r="J2699" s="31">
        <v>1</v>
      </c>
      <c r="K2699" s="117">
        <f t="shared" si="103"/>
        <v>1</v>
      </c>
      <c r="L2699" s="107">
        <v>0</v>
      </c>
      <c r="M2699" s="107">
        <v>0</v>
      </c>
      <c r="N2699" s="56" t="str">
        <f t="shared" si="104"/>
        <v>Rydell Real Estate</v>
      </c>
    </row>
    <row r="2700" spans="1:14" outlineLevel="1" x14ac:dyDescent="0.2">
      <c r="A2700" s="29" t="s">
        <v>1072</v>
      </c>
      <c r="C2700" s="3"/>
      <c r="E2700" s="102"/>
      <c r="F2700" s="115">
        <f>SUBTOTAL(9,F2699:F2699)</f>
        <v>212000</v>
      </c>
      <c r="G2700" s="31"/>
      <c r="H2700" s="129">
        <f>SUBTOTAL(9,H2699:H2699)</f>
        <v>1</v>
      </c>
      <c r="I2700" s="129">
        <f>SUBTOTAL(9,I2699:I2699)</f>
        <v>1</v>
      </c>
      <c r="J2700" s="31">
        <f>SUBTOTAL(9,J2699:J2699)</f>
        <v>1</v>
      </c>
      <c r="K2700" s="117">
        <f t="shared" si="103"/>
        <v>1</v>
      </c>
      <c r="L2700" s="107">
        <f>SUBTOTAL(9,L2699:L2699)</f>
        <v>0</v>
      </c>
      <c r="M2700" s="107">
        <f>SUBTOTAL(9,M2699:M2699)</f>
        <v>0</v>
      </c>
      <c r="N2700" s="56" t="str">
        <f t="shared" si="104"/>
        <v>Rydell Real Estate</v>
      </c>
    </row>
    <row r="2701" spans="1:14" outlineLevel="2" x14ac:dyDescent="0.2">
      <c r="A2701" t="s">
        <v>1735</v>
      </c>
      <c r="B2701" t="s">
        <v>5</v>
      </c>
      <c r="C2701" s="3" t="s">
        <v>3058</v>
      </c>
      <c r="D2701" t="s">
        <v>6</v>
      </c>
      <c r="E2701" s="102">
        <v>43588</v>
      </c>
      <c r="F2701" s="115">
        <v>210000</v>
      </c>
      <c r="G2701" s="31">
        <v>20190814</v>
      </c>
      <c r="H2701" s="129">
        <v>1</v>
      </c>
      <c r="I2701" s="129">
        <v>1</v>
      </c>
      <c r="J2701" s="31">
        <v>1</v>
      </c>
      <c r="K2701" s="117">
        <f t="shared" si="103"/>
        <v>1</v>
      </c>
      <c r="L2701" s="107">
        <v>0</v>
      </c>
      <c r="M2701" s="107">
        <v>0</v>
      </c>
      <c r="N2701" s="56" t="str">
        <f t="shared" si="104"/>
        <v>Magnolia Realty</v>
      </c>
    </row>
    <row r="2702" spans="1:14" outlineLevel="2" x14ac:dyDescent="0.2">
      <c r="A2702" t="s">
        <v>1735</v>
      </c>
      <c r="B2702" t="s">
        <v>5</v>
      </c>
      <c r="C2702" s="3" t="s">
        <v>2324</v>
      </c>
      <c r="D2702" t="s">
        <v>6</v>
      </c>
      <c r="E2702" s="102">
        <v>43504</v>
      </c>
      <c r="F2702" s="115">
        <v>52000</v>
      </c>
      <c r="G2702" s="31">
        <v>20190137</v>
      </c>
      <c r="H2702" s="129">
        <v>1</v>
      </c>
      <c r="I2702" s="129">
        <v>1</v>
      </c>
      <c r="J2702" s="31">
        <v>1</v>
      </c>
      <c r="K2702" s="117">
        <f t="shared" si="103"/>
        <v>1</v>
      </c>
      <c r="L2702" s="107">
        <v>0</v>
      </c>
      <c r="M2702" s="107">
        <v>0</v>
      </c>
      <c r="N2702" s="56" t="str">
        <f t="shared" si="104"/>
        <v>Magnolia Realty</v>
      </c>
    </row>
    <row r="2703" spans="1:14" outlineLevel="2" x14ac:dyDescent="0.2">
      <c r="A2703" t="s">
        <v>1735</v>
      </c>
      <c r="B2703" t="s">
        <v>5</v>
      </c>
      <c r="C2703" s="3" t="s">
        <v>2601</v>
      </c>
      <c r="D2703" t="s">
        <v>6</v>
      </c>
      <c r="E2703" s="102">
        <v>43538</v>
      </c>
      <c r="F2703" s="115">
        <v>180000</v>
      </c>
      <c r="G2703" s="31">
        <v>20190218</v>
      </c>
      <c r="H2703" s="129">
        <v>1</v>
      </c>
      <c r="I2703" s="129">
        <v>1</v>
      </c>
      <c r="J2703" s="31">
        <v>1</v>
      </c>
      <c r="K2703" s="117">
        <f t="shared" si="103"/>
        <v>1</v>
      </c>
      <c r="L2703" s="107">
        <v>0</v>
      </c>
      <c r="M2703" s="107">
        <v>0</v>
      </c>
      <c r="N2703" s="56" t="str">
        <f t="shared" si="104"/>
        <v>Magnolia Realty</v>
      </c>
    </row>
    <row r="2704" spans="1:14" outlineLevel="2" x14ac:dyDescent="0.2">
      <c r="A2704" t="s">
        <v>1735</v>
      </c>
      <c r="B2704" t="s">
        <v>5</v>
      </c>
      <c r="C2704" t="s">
        <v>2193</v>
      </c>
      <c r="D2704" t="s">
        <v>7</v>
      </c>
      <c r="E2704" s="3">
        <v>43486</v>
      </c>
      <c r="F2704" s="115">
        <v>274000</v>
      </c>
      <c r="G2704" s="34" t="s">
        <v>838</v>
      </c>
      <c r="H2704" s="31">
        <v>1</v>
      </c>
      <c r="I2704" s="31">
        <v>0</v>
      </c>
      <c r="J2704" s="31">
        <v>0</v>
      </c>
      <c r="K2704" s="117">
        <f t="shared" si="103"/>
        <v>0</v>
      </c>
      <c r="L2704" s="107">
        <v>0</v>
      </c>
      <c r="M2704" s="107">
        <v>0</v>
      </c>
      <c r="N2704" s="56" t="str">
        <f t="shared" si="104"/>
        <v>Magnolia Realty</v>
      </c>
    </row>
    <row r="2705" spans="1:14" outlineLevel="1" x14ac:dyDescent="0.2">
      <c r="A2705" s="29" t="s">
        <v>1735</v>
      </c>
      <c r="F2705" s="115">
        <f>SUBTOTAL(9,F2701:F2704)</f>
        <v>716000</v>
      </c>
      <c r="H2705" s="31">
        <f>SUBTOTAL(9,H2701:H2704)</f>
        <v>4</v>
      </c>
      <c r="I2705" s="31">
        <f>SUBTOTAL(9,I2701:I2704)</f>
        <v>3</v>
      </c>
      <c r="J2705" s="31">
        <f>SUBTOTAL(9,J2701:J2704)</f>
        <v>3</v>
      </c>
      <c r="K2705" s="117">
        <f t="shared" si="103"/>
        <v>0.75</v>
      </c>
      <c r="L2705" s="107">
        <f>SUBTOTAL(9,L2701:L2704)</f>
        <v>0</v>
      </c>
      <c r="M2705" s="107">
        <f>SUBTOTAL(9,M2701:M2704)</f>
        <v>0</v>
      </c>
      <c r="N2705" s="56" t="str">
        <f t="shared" si="104"/>
        <v>Magnolia Realty</v>
      </c>
    </row>
    <row r="2706" spans="1:14" outlineLevel="2" x14ac:dyDescent="0.2">
      <c r="A2706" t="s">
        <v>148</v>
      </c>
      <c r="B2706" t="s">
        <v>1840</v>
      </c>
      <c r="C2706" t="s">
        <v>2243</v>
      </c>
      <c r="D2706" t="s">
        <v>6</v>
      </c>
      <c r="E2706" s="3">
        <v>43495</v>
      </c>
      <c r="F2706" s="115">
        <v>97000</v>
      </c>
      <c r="G2706" s="17">
        <v>20182831</v>
      </c>
      <c r="H2706" s="129">
        <v>1</v>
      </c>
      <c r="I2706" s="129">
        <v>1</v>
      </c>
      <c r="J2706" s="31">
        <v>0</v>
      </c>
      <c r="K2706" s="117">
        <f t="shared" si="103"/>
        <v>0</v>
      </c>
      <c r="L2706" s="107">
        <v>0</v>
      </c>
      <c r="M2706" s="107">
        <v>0</v>
      </c>
      <c r="N2706" s="56" t="str">
        <f t="shared" si="104"/>
        <v>Kelly, Realtors</v>
      </c>
    </row>
    <row r="2707" spans="1:14" outlineLevel="2" x14ac:dyDescent="0.2">
      <c r="A2707" t="s">
        <v>148</v>
      </c>
      <c r="B2707" t="s">
        <v>1840</v>
      </c>
      <c r="C2707" t="s">
        <v>3116</v>
      </c>
      <c r="D2707" t="s">
        <v>6</v>
      </c>
      <c r="E2707" s="3">
        <v>43595</v>
      </c>
      <c r="F2707" s="115">
        <v>119900</v>
      </c>
      <c r="G2707" s="34">
        <v>20190782</v>
      </c>
      <c r="H2707" s="31">
        <v>1</v>
      </c>
      <c r="I2707" s="31">
        <v>1</v>
      </c>
      <c r="J2707" s="31">
        <v>0</v>
      </c>
      <c r="K2707" s="117">
        <f t="shared" si="103"/>
        <v>0</v>
      </c>
      <c r="L2707" s="107">
        <v>0</v>
      </c>
      <c r="M2707" s="107">
        <v>0</v>
      </c>
      <c r="N2707" s="56" t="str">
        <f t="shared" si="104"/>
        <v>Kelly, Realtors</v>
      </c>
    </row>
    <row r="2708" spans="1:14" outlineLevel="2" x14ac:dyDescent="0.2">
      <c r="A2708" t="s">
        <v>148</v>
      </c>
      <c r="B2708" t="s">
        <v>1840</v>
      </c>
      <c r="C2708" t="s">
        <v>2782</v>
      </c>
      <c r="D2708" t="s">
        <v>1292</v>
      </c>
      <c r="E2708" s="3">
        <v>43558</v>
      </c>
      <c r="F2708" s="115">
        <v>167000</v>
      </c>
      <c r="G2708" s="34" t="s">
        <v>838</v>
      </c>
      <c r="H2708" s="31">
        <v>1</v>
      </c>
      <c r="I2708" s="31">
        <v>0</v>
      </c>
      <c r="J2708" s="31">
        <v>0</v>
      </c>
      <c r="K2708" s="117">
        <f t="shared" si="103"/>
        <v>0</v>
      </c>
      <c r="L2708" s="107">
        <v>0</v>
      </c>
      <c r="M2708" s="107">
        <v>0</v>
      </c>
      <c r="N2708" s="56" t="str">
        <f t="shared" si="104"/>
        <v>Kelly, Realtors</v>
      </c>
    </row>
    <row r="2709" spans="1:14" outlineLevel="2" x14ac:dyDescent="0.2">
      <c r="A2709" t="s">
        <v>148</v>
      </c>
      <c r="B2709" t="s">
        <v>1840</v>
      </c>
      <c r="C2709" t="s">
        <v>2653</v>
      </c>
      <c r="D2709" t="s">
        <v>216</v>
      </c>
      <c r="E2709" s="3">
        <v>43545</v>
      </c>
      <c r="F2709" s="115">
        <v>170000</v>
      </c>
      <c r="G2709" s="34">
        <v>20190394</v>
      </c>
      <c r="H2709" s="31">
        <v>1</v>
      </c>
      <c r="I2709" s="31">
        <v>1</v>
      </c>
      <c r="J2709" s="31">
        <v>0</v>
      </c>
      <c r="K2709" s="117">
        <f t="shared" si="103"/>
        <v>0</v>
      </c>
      <c r="L2709" s="107">
        <v>0</v>
      </c>
      <c r="M2709" s="107">
        <v>0</v>
      </c>
      <c r="N2709" s="56" t="str">
        <f t="shared" si="104"/>
        <v>Kelly, Realtors</v>
      </c>
    </row>
    <row r="2710" spans="1:14" outlineLevel="1" x14ac:dyDescent="0.2">
      <c r="A2710" s="29" t="s">
        <v>148</v>
      </c>
      <c r="F2710" s="115">
        <f>SUBTOTAL(9,F2706:F2709)</f>
        <v>553900</v>
      </c>
      <c r="H2710" s="31">
        <f>SUBTOTAL(9,H2706:H2709)</f>
        <v>4</v>
      </c>
      <c r="I2710" s="31">
        <f>SUBTOTAL(9,I2706:I2709)</f>
        <v>3</v>
      </c>
      <c r="J2710" s="31">
        <f>SUBTOTAL(9,J2706:J2709)</f>
        <v>0</v>
      </c>
      <c r="K2710" s="117">
        <f t="shared" si="103"/>
        <v>0</v>
      </c>
      <c r="L2710" s="107">
        <f>SUBTOTAL(9,L2706:L2709)</f>
        <v>0</v>
      </c>
      <c r="M2710" s="107">
        <f>SUBTOTAL(9,M2706:M2709)</f>
        <v>0</v>
      </c>
      <c r="N2710" s="56" t="str">
        <f t="shared" si="104"/>
        <v>Kelly, Realtors</v>
      </c>
    </row>
    <row r="2711" spans="1:14" outlineLevel="2" x14ac:dyDescent="0.2">
      <c r="A2711" t="s">
        <v>21</v>
      </c>
      <c r="B2711" t="s">
        <v>1840</v>
      </c>
      <c r="C2711" s="3" t="s">
        <v>3326</v>
      </c>
      <c r="D2711" t="s">
        <v>1249</v>
      </c>
      <c r="E2711" s="102">
        <v>43615</v>
      </c>
      <c r="F2711" s="115">
        <v>424000</v>
      </c>
      <c r="G2711" s="31">
        <v>20190894</v>
      </c>
      <c r="H2711" s="129">
        <v>1</v>
      </c>
      <c r="I2711" s="129">
        <v>1</v>
      </c>
      <c r="J2711" s="31">
        <v>1</v>
      </c>
      <c r="K2711" s="117">
        <f t="shared" si="103"/>
        <v>1</v>
      </c>
      <c r="L2711" s="107">
        <v>0</v>
      </c>
      <c r="M2711" s="107">
        <v>0</v>
      </c>
      <c r="N2711" s="56" t="str">
        <f t="shared" si="104"/>
        <v>Kelly, Realtors</v>
      </c>
    </row>
    <row r="2712" spans="1:14" outlineLevel="1" x14ac:dyDescent="0.2">
      <c r="A2712" s="29" t="s">
        <v>21</v>
      </c>
      <c r="C2712" s="3"/>
      <c r="E2712" s="102"/>
      <c r="F2712" s="115">
        <f>SUBTOTAL(9,F2711:F2711)</f>
        <v>424000</v>
      </c>
      <c r="G2712" s="31"/>
      <c r="H2712" s="129">
        <f>SUBTOTAL(9,H2711:H2711)</f>
        <v>1</v>
      </c>
      <c r="I2712" s="129">
        <f>SUBTOTAL(9,I2711:I2711)</f>
        <v>1</v>
      </c>
      <c r="J2712" s="31">
        <f>SUBTOTAL(9,J2711:J2711)</f>
        <v>1</v>
      </c>
      <c r="K2712" s="117">
        <f t="shared" si="103"/>
        <v>1</v>
      </c>
      <c r="L2712" s="107">
        <f>SUBTOTAL(9,L2711:L2711)</f>
        <v>0</v>
      </c>
      <c r="M2712" s="107">
        <f>SUBTOTAL(9,M2711:M2711)</f>
        <v>0</v>
      </c>
      <c r="N2712" s="56" t="str">
        <f t="shared" si="104"/>
        <v>Kelly, Realtors</v>
      </c>
    </row>
    <row r="2713" spans="1:14" outlineLevel="2" x14ac:dyDescent="0.2">
      <c r="A2713" t="s">
        <v>2691</v>
      </c>
      <c r="B2713" t="s">
        <v>1858</v>
      </c>
      <c r="C2713" t="s">
        <v>2692</v>
      </c>
      <c r="D2713" t="s">
        <v>6</v>
      </c>
      <c r="E2713" s="3">
        <v>43549</v>
      </c>
      <c r="F2713" s="115">
        <v>225000</v>
      </c>
      <c r="G2713" s="34" t="s">
        <v>838</v>
      </c>
      <c r="H2713" s="31">
        <v>1</v>
      </c>
      <c r="I2713" s="31">
        <v>0</v>
      </c>
      <c r="J2713" s="31">
        <v>0</v>
      </c>
      <c r="K2713" s="117">
        <f t="shared" si="103"/>
        <v>0</v>
      </c>
      <c r="L2713" s="107">
        <v>0</v>
      </c>
      <c r="M2713" s="107">
        <v>0</v>
      </c>
      <c r="N2713" s="56" t="str">
        <f t="shared" si="104"/>
        <v>Better Homes and Gardens</v>
      </c>
    </row>
    <row r="2714" spans="1:14" outlineLevel="1" x14ac:dyDescent="0.2">
      <c r="A2714" s="29" t="s">
        <v>2691</v>
      </c>
      <c r="F2714" s="115">
        <f>SUBTOTAL(9,F2713:F2713)</f>
        <v>225000</v>
      </c>
      <c r="H2714" s="31">
        <f>SUBTOTAL(9,H2713:H2713)</f>
        <v>1</v>
      </c>
      <c r="I2714" s="31">
        <f>SUBTOTAL(9,I2713:I2713)</f>
        <v>0</v>
      </c>
      <c r="J2714" s="31">
        <f>SUBTOTAL(9,J2713:J2713)</f>
        <v>0</v>
      </c>
      <c r="K2714" s="117">
        <f t="shared" si="103"/>
        <v>0</v>
      </c>
      <c r="L2714" s="107">
        <f>SUBTOTAL(9,L2713:L2713)</f>
        <v>0</v>
      </c>
      <c r="M2714" s="107">
        <f>SUBTOTAL(9,M2713:M2713)</f>
        <v>0</v>
      </c>
      <c r="N2714" s="56" t="str">
        <f t="shared" si="104"/>
        <v>Better Homes and Gardens</v>
      </c>
    </row>
    <row r="2715" spans="1:14" outlineLevel="2" x14ac:dyDescent="0.2">
      <c r="A2715" t="s">
        <v>1564</v>
      </c>
      <c r="B2715" t="s">
        <v>1565</v>
      </c>
      <c r="C2715" s="3" t="s">
        <v>3036</v>
      </c>
      <c r="D2715" t="s">
        <v>120</v>
      </c>
      <c r="E2715" s="102">
        <v>43586</v>
      </c>
      <c r="F2715" s="115">
        <v>35300</v>
      </c>
      <c r="G2715" s="31" t="s">
        <v>838</v>
      </c>
      <c r="H2715" s="129">
        <v>1</v>
      </c>
      <c r="I2715" s="129">
        <v>0</v>
      </c>
      <c r="J2715" s="31">
        <v>1</v>
      </c>
      <c r="K2715" s="117">
        <f t="shared" si="103"/>
        <v>1</v>
      </c>
      <c r="L2715" s="107">
        <v>0</v>
      </c>
      <c r="M2715" s="107">
        <v>0</v>
      </c>
      <c r="N2715" s="56" t="str">
        <f t="shared" si="104"/>
        <v>Muirhead Ranch &amp; Realty</v>
      </c>
    </row>
    <row r="2716" spans="1:14" outlineLevel="2" x14ac:dyDescent="0.2">
      <c r="A2716" t="s">
        <v>1564</v>
      </c>
      <c r="B2716" t="s">
        <v>1565</v>
      </c>
      <c r="C2716" s="3" t="s">
        <v>3244</v>
      </c>
      <c r="D2716" t="s">
        <v>65</v>
      </c>
      <c r="E2716" s="102">
        <v>43607</v>
      </c>
      <c r="F2716" s="115">
        <v>244000</v>
      </c>
      <c r="G2716" s="31" t="s">
        <v>838</v>
      </c>
      <c r="H2716" s="129">
        <v>1</v>
      </c>
      <c r="I2716" s="129">
        <v>0</v>
      </c>
      <c r="J2716" s="31">
        <v>1</v>
      </c>
      <c r="K2716" s="117">
        <f t="shared" si="103"/>
        <v>1</v>
      </c>
      <c r="L2716" s="107">
        <v>0</v>
      </c>
      <c r="M2716" s="107">
        <v>0</v>
      </c>
      <c r="N2716" s="56" t="str">
        <f t="shared" si="104"/>
        <v>Muirhead Ranch &amp; Realty</v>
      </c>
    </row>
    <row r="2717" spans="1:14" outlineLevel="2" x14ac:dyDescent="0.2">
      <c r="A2717" t="s">
        <v>1564</v>
      </c>
      <c r="B2717" t="s">
        <v>1565</v>
      </c>
      <c r="C2717" s="3" t="s">
        <v>3137</v>
      </c>
      <c r="D2717" t="s">
        <v>6</v>
      </c>
      <c r="E2717" s="102">
        <v>43595</v>
      </c>
      <c r="F2717" s="115">
        <v>213000</v>
      </c>
      <c r="G2717" s="31" t="s">
        <v>838</v>
      </c>
      <c r="H2717" s="129">
        <v>1</v>
      </c>
      <c r="I2717" s="129">
        <v>0</v>
      </c>
      <c r="J2717" s="31">
        <v>1</v>
      </c>
      <c r="K2717" s="117">
        <f t="shared" si="103"/>
        <v>1</v>
      </c>
      <c r="L2717" s="107">
        <v>0</v>
      </c>
      <c r="M2717" s="107">
        <v>0</v>
      </c>
      <c r="N2717" s="56" t="str">
        <f t="shared" si="104"/>
        <v>Muirhead Ranch &amp; Realty</v>
      </c>
    </row>
    <row r="2718" spans="1:14" outlineLevel="1" x14ac:dyDescent="0.2">
      <c r="A2718" s="29" t="s">
        <v>1564</v>
      </c>
      <c r="C2718" s="3"/>
      <c r="E2718" s="102"/>
      <c r="F2718" s="115">
        <f>SUBTOTAL(9,F2715:F2717)</f>
        <v>492300</v>
      </c>
      <c r="G2718" s="31"/>
      <c r="H2718" s="129">
        <f>SUBTOTAL(9,H2715:H2717)</f>
        <v>3</v>
      </c>
      <c r="I2718" s="129">
        <f>SUBTOTAL(9,I2715:I2717)</f>
        <v>0</v>
      </c>
      <c r="J2718" s="31">
        <f>SUBTOTAL(9,J2715:J2717)</f>
        <v>3</v>
      </c>
      <c r="K2718" s="117">
        <f t="shared" si="103"/>
        <v>1</v>
      </c>
      <c r="L2718" s="107">
        <f>SUBTOTAL(9,L2715:L2717)</f>
        <v>0</v>
      </c>
      <c r="M2718" s="107">
        <f>SUBTOTAL(9,M2715:M2717)</f>
        <v>0</v>
      </c>
      <c r="N2718" s="56" t="str">
        <f t="shared" si="104"/>
        <v>Muirhead Ranch &amp; Realty</v>
      </c>
    </row>
    <row r="2719" spans="1:14" outlineLevel="2" x14ac:dyDescent="0.2">
      <c r="A2719" t="s">
        <v>788</v>
      </c>
      <c r="B2719" t="s">
        <v>1858</v>
      </c>
      <c r="C2719" t="s">
        <v>2730</v>
      </c>
      <c r="D2719" t="s">
        <v>425</v>
      </c>
      <c r="E2719" s="3">
        <v>43553</v>
      </c>
      <c r="F2719" s="115">
        <v>133000</v>
      </c>
      <c r="G2719" s="34" t="s">
        <v>838</v>
      </c>
      <c r="H2719" s="31">
        <v>1</v>
      </c>
      <c r="I2719" s="31">
        <v>0</v>
      </c>
      <c r="J2719" s="31">
        <v>0</v>
      </c>
      <c r="K2719" s="117">
        <f t="shared" si="103"/>
        <v>0</v>
      </c>
      <c r="L2719" s="107">
        <v>0</v>
      </c>
      <c r="M2719" s="107">
        <v>0</v>
      </c>
      <c r="N2719" s="56" t="str">
        <f t="shared" si="104"/>
        <v>Better Homes and Gardens</v>
      </c>
    </row>
    <row r="2720" spans="1:14" outlineLevel="1" x14ac:dyDescent="0.2">
      <c r="A2720" s="29" t="s">
        <v>788</v>
      </c>
      <c r="F2720" s="115">
        <f>SUBTOTAL(9,F2719:F2719)</f>
        <v>133000</v>
      </c>
      <c r="H2720" s="31">
        <f>SUBTOTAL(9,H2719:H2719)</f>
        <v>1</v>
      </c>
      <c r="I2720" s="31">
        <f>SUBTOTAL(9,I2719:I2719)</f>
        <v>0</v>
      </c>
      <c r="J2720" s="31">
        <f>SUBTOTAL(9,J2719:J2719)</f>
        <v>0</v>
      </c>
      <c r="K2720" s="117">
        <f t="shared" si="103"/>
        <v>0</v>
      </c>
      <c r="L2720" s="107">
        <f>SUBTOTAL(9,L2719:L2719)</f>
        <v>0</v>
      </c>
      <c r="M2720" s="107">
        <f>SUBTOTAL(9,M2719:M2719)</f>
        <v>0</v>
      </c>
      <c r="N2720" s="56" t="str">
        <f t="shared" si="104"/>
        <v>Better Homes and Gardens</v>
      </c>
    </row>
    <row r="2721" spans="1:14" outlineLevel="2" x14ac:dyDescent="0.2">
      <c r="A2721" t="s">
        <v>3339</v>
      </c>
      <c r="B2721" t="s">
        <v>1099</v>
      </c>
      <c r="C2721" s="3" t="s">
        <v>3340</v>
      </c>
      <c r="D2721" t="s">
        <v>6</v>
      </c>
      <c r="E2721" s="102">
        <v>43616</v>
      </c>
      <c r="F2721" s="115">
        <v>170850</v>
      </c>
      <c r="G2721" s="31">
        <v>20190672</v>
      </c>
      <c r="H2721" s="129">
        <v>1</v>
      </c>
      <c r="I2721" s="129">
        <v>1</v>
      </c>
      <c r="J2721" s="31">
        <v>1</v>
      </c>
      <c r="K2721" s="117">
        <f t="shared" si="103"/>
        <v>1</v>
      </c>
      <c r="L2721" s="107">
        <v>0</v>
      </c>
      <c r="M2721" s="107">
        <v>0</v>
      </c>
      <c r="N2721" s="56" t="str">
        <f t="shared" si="104"/>
        <v>Keller Williams Realty - Waco</v>
      </c>
    </row>
    <row r="2722" spans="1:14" outlineLevel="1" x14ac:dyDescent="0.2">
      <c r="A2722" s="29" t="s">
        <v>3339</v>
      </c>
      <c r="C2722" s="3"/>
      <c r="E2722" s="102"/>
      <c r="F2722" s="115">
        <f>SUBTOTAL(9,F2721:F2721)</f>
        <v>170850</v>
      </c>
      <c r="G2722" s="31"/>
      <c r="H2722" s="129">
        <f>SUBTOTAL(9,H2721:H2721)</f>
        <v>1</v>
      </c>
      <c r="I2722" s="129">
        <f>SUBTOTAL(9,I2721:I2721)</f>
        <v>1</v>
      </c>
      <c r="J2722" s="31">
        <f>SUBTOTAL(9,J2721:J2721)</f>
        <v>1</v>
      </c>
      <c r="K2722" s="117">
        <f t="shared" si="103"/>
        <v>1</v>
      </c>
      <c r="L2722" s="107">
        <f>SUBTOTAL(9,L2721:L2721)</f>
        <v>0</v>
      </c>
      <c r="M2722" s="107">
        <f>SUBTOTAL(9,M2721:M2721)</f>
        <v>0</v>
      </c>
      <c r="N2722" s="56" t="str">
        <f t="shared" si="104"/>
        <v>Keller Williams Realty - Waco</v>
      </c>
    </row>
    <row r="2723" spans="1:14" outlineLevel="2" x14ac:dyDescent="0.2">
      <c r="A2723" t="s">
        <v>2099</v>
      </c>
      <c r="B2723" t="s">
        <v>1286</v>
      </c>
      <c r="C2723" s="3" t="s">
        <v>2100</v>
      </c>
      <c r="D2723" t="s">
        <v>1249</v>
      </c>
      <c r="E2723" s="102">
        <v>43467</v>
      </c>
      <c r="F2723" s="115">
        <v>179500</v>
      </c>
      <c r="G2723" s="31" t="s">
        <v>838</v>
      </c>
      <c r="H2723" s="129">
        <v>1</v>
      </c>
      <c r="I2723" s="129">
        <v>0</v>
      </c>
      <c r="J2723" s="31">
        <v>1</v>
      </c>
      <c r="K2723" s="117">
        <f t="shared" si="103"/>
        <v>1</v>
      </c>
      <c r="L2723" s="107">
        <v>0</v>
      </c>
      <c r="M2723" s="107">
        <v>0</v>
      </c>
      <c r="N2723" s="56" t="str">
        <f t="shared" si="104"/>
        <v>Harrell Residential</v>
      </c>
    </row>
    <row r="2724" spans="1:14" outlineLevel="2" x14ac:dyDescent="0.2">
      <c r="A2724" t="s">
        <v>2099</v>
      </c>
      <c r="B2724" t="s">
        <v>1286</v>
      </c>
      <c r="C2724" t="s">
        <v>2105</v>
      </c>
      <c r="D2724" t="s">
        <v>425</v>
      </c>
      <c r="E2724" s="3">
        <v>43469</v>
      </c>
      <c r="F2724" s="115">
        <v>186000</v>
      </c>
      <c r="G2724" s="34" t="s">
        <v>838</v>
      </c>
      <c r="H2724" s="31">
        <v>1</v>
      </c>
      <c r="I2724" s="31">
        <v>0</v>
      </c>
      <c r="J2724" s="31">
        <v>0</v>
      </c>
      <c r="K2724" s="117">
        <f t="shared" si="103"/>
        <v>0</v>
      </c>
      <c r="L2724" s="107">
        <v>0</v>
      </c>
      <c r="M2724" s="107">
        <v>0</v>
      </c>
      <c r="N2724" s="56" t="str">
        <f t="shared" si="104"/>
        <v>Harrell Residential</v>
      </c>
    </row>
    <row r="2725" spans="1:14" outlineLevel="1" x14ac:dyDescent="0.2">
      <c r="A2725" s="29" t="s">
        <v>2099</v>
      </c>
      <c r="F2725" s="115">
        <f>SUBTOTAL(9,F2723:F2724)</f>
        <v>365500</v>
      </c>
      <c r="H2725" s="31">
        <f>SUBTOTAL(9,H2723:H2724)</f>
        <v>2</v>
      </c>
      <c r="I2725" s="31">
        <f>SUBTOTAL(9,I2723:I2724)</f>
        <v>0</v>
      </c>
      <c r="J2725" s="31">
        <f>SUBTOTAL(9,J2723:J2724)</f>
        <v>1</v>
      </c>
      <c r="K2725" s="117">
        <f t="shared" si="103"/>
        <v>0.5</v>
      </c>
      <c r="L2725" s="107">
        <f>SUBTOTAL(9,L2723:L2724)</f>
        <v>0</v>
      </c>
      <c r="M2725" s="107">
        <f>SUBTOTAL(9,M2723:M2724)</f>
        <v>0</v>
      </c>
      <c r="N2725" s="56" t="str">
        <f t="shared" si="104"/>
        <v>Harrell Residential</v>
      </c>
    </row>
    <row r="2726" spans="1:14" outlineLevel="2" x14ac:dyDescent="0.2">
      <c r="A2726" t="s">
        <v>366</v>
      </c>
      <c r="B2726" t="s">
        <v>889</v>
      </c>
      <c r="C2726" t="s">
        <v>2049</v>
      </c>
      <c r="D2726" t="s">
        <v>6</v>
      </c>
      <c r="E2726" s="3">
        <v>43580</v>
      </c>
      <c r="F2726" s="115">
        <v>91500</v>
      </c>
      <c r="G2726" s="17" t="s">
        <v>838</v>
      </c>
      <c r="H2726" s="129">
        <v>1</v>
      </c>
      <c r="I2726" s="129">
        <v>0</v>
      </c>
      <c r="J2726" s="31">
        <v>0</v>
      </c>
      <c r="K2726" s="117">
        <f t="shared" si="103"/>
        <v>0</v>
      </c>
      <c r="L2726" s="107">
        <v>0</v>
      </c>
      <c r="M2726" s="107">
        <v>0</v>
      </c>
      <c r="N2726" s="56" t="str">
        <f t="shared" si="104"/>
        <v>Erath Realty</v>
      </c>
    </row>
    <row r="2727" spans="1:14" outlineLevel="1" x14ac:dyDescent="0.2">
      <c r="A2727" s="29" t="s">
        <v>366</v>
      </c>
      <c r="F2727" s="115">
        <f>SUBTOTAL(9,F2726:F2726)</f>
        <v>91500</v>
      </c>
      <c r="G2727" s="17"/>
      <c r="H2727" s="129">
        <f>SUBTOTAL(9,H2726:H2726)</f>
        <v>1</v>
      </c>
      <c r="I2727" s="129">
        <f>SUBTOTAL(9,I2726:I2726)</f>
        <v>0</v>
      </c>
      <c r="J2727" s="31">
        <f>SUBTOTAL(9,J2726:J2726)</f>
        <v>0</v>
      </c>
      <c r="K2727" s="117">
        <f t="shared" si="103"/>
        <v>0</v>
      </c>
      <c r="L2727" s="107">
        <f>SUBTOTAL(9,L2726:L2726)</f>
        <v>0</v>
      </c>
      <c r="M2727" s="107">
        <f>SUBTOTAL(9,M2726:M2726)</f>
        <v>0</v>
      </c>
      <c r="N2727" s="56" t="str">
        <f t="shared" si="104"/>
        <v>Erath Realty</v>
      </c>
    </row>
    <row r="2728" spans="1:14" outlineLevel="2" x14ac:dyDescent="0.2">
      <c r="A2728" t="s">
        <v>2089</v>
      </c>
      <c r="B2728" t="s">
        <v>1099</v>
      </c>
      <c r="C2728" s="3" t="s">
        <v>2227</v>
      </c>
      <c r="D2728" t="s">
        <v>6</v>
      </c>
      <c r="E2728" s="102">
        <v>43493</v>
      </c>
      <c r="F2728" s="115">
        <v>55000</v>
      </c>
      <c r="G2728" s="31" t="s">
        <v>838</v>
      </c>
      <c r="H2728" s="129">
        <v>1</v>
      </c>
      <c r="I2728" s="129">
        <v>0</v>
      </c>
      <c r="J2728" s="31">
        <v>1</v>
      </c>
      <c r="K2728" s="117">
        <f t="shared" si="103"/>
        <v>1</v>
      </c>
      <c r="L2728" s="107">
        <v>0</v>
      </c>
      <c r="M2728" s="107">
        <v>0</v>
      </c>
      <c r="N2728" s="56" t="str">
        <f t="shared" si="104"/>
        <v>Keller Williams Realty - Waco</v>
      </c>
    </row>
    <row r="2729" spans="1:14" outlineLevel="2" x14ac:dyDescent="0.2">
      <c r="A2729" t="s">
        <v>2089</v>
      </c>
      <c r="B2729" t="s">
        <v>1258</v>
      </c>
      <c r="C2729" s="3" t="s">
        <v>3328</v>
      </c>
      <c r="D2729" t="s">
        <v>216</v>
      </c>
      <c r="E2729" s="102">
        <v>43615</v>
      </c>
      <c r="F2729" s="115">
        <v>345000</v>
      </c>
      <c r="G2729" s="31">
        <v>20190391</v>
      </c>
      <c r="H2729" s="129">
        <v>1</v>
      </c>
      <c r="I2729" s="129">
        <v>1</v>
      </c>
      <c r="J2729" s="31">
        <v>1</v>
      </c>
      <c r="K2729" s="117">
        <f t="shared" si="103"/>
        <v>1</v>
      </c>
      <c r="L2729" s="107">
        <v>0</v>
      </c>
      <c r="M2729" s="107">
        <v>0</v>
      </c>
      <c r="N2729" s="56" t="str">
        <f t="shared" si="104"/>
        <v>Re/Max Centex, REALTORS</v>
      </c>
    </row>
    <row r="2730" spans="1:14" outlineLevel="2" x14ac:dyDescent="0.2">
      <c r="A2730" t="s">
        <v>2089</v>
      </c>
      <c r="B2730" t="s">
        <v>1099</v>
      </c>
      <c r="C2730" t="s">
        <v>2023</v>
      </c>
      <c r="D2730" t="s">
        <v>6</v>
      </c>
      <c r="E2730" s="3">
        <v>43578</v>
      </c>
      <c r="F2730" s="115">
        <v>200000</v>
      </c>
      <c r="G2730" s="34" t="s">
        <v>838</v>
      </c>
      <c r="H2730" s="31">
        <v>1</v>
      </c>
      <c r="I2730" s="31">
        <v>0</v>
      </c>
      <c r="J2730" s="31">
        <v>0</v>
      </c>
      <c r="K2730" s="117">
        <f t="shared" si="103"/>
        <v>0</v>
      </c>
      <c r="L2730" s="107">
        <v>0</v>
      </c>
      <c r="M2730" s="107">
        <v>0</v>
      </c>
      <c r="N2730" s="56" t="str">
        <f t="shared" si="104"/>
        <v>Keller Williams Realty - Waco</v>
      </c>
    </row>
    <row r="2731" spans="1:14" outlineLevel="2" x14ac:dyDescent="0.2">
      <c r="A2731" t="s">
        <v>2089</v>
      </c>
      <c r="B2731" t="s">
        <v>1099</v>
      </c>
      <c r="C2731" t="s">
        <v>1856</v>
      </c>
      <c r="D2731" t="s">
        <v>6</v>
      </c>
      <c r="E2731" s="3">
        <v>43552</v>
      </c>
      <c r="F2731" s="115">
        <v>230000</v>
      </c>
      <c r="G2731" s="34" t="s">
        <v>838</v>
      </c>
      <c r="H2731" s="31">
        <v>1</v>
      </c>
      <c r="I2731" s="31">
        <v>0</v>
      </c>
      <c r="J2731" s="31">
        <v>0</v>
      </c>
      <c r="K2731" s="117">
        <f t="shared" si="103"/>
        <v>0</v>
      </c>
      <c r="L2731" s="107">
        <v>0</v>
      </c>
      <c r="M2731" s="107">
        <v>0</v>
      </c>
      <c r="N2731" s="56" t="str">
        <f t="shared" si="104"/>
        <v>Keller Williams Realty - Waco</v>
      </c>
    </row>
    <row r="2732" spans="1:14" outlineLevel="1" x14ac:dyDescent="0.2">
      <c r="A2732" s="29" t="s">
        <v>2089</v>
      </c>
      <c r="F2732" s="115">
        <f>SUBTOTAL(9,F2728:F2731)</f>
        <v>830000</v>
      </c>
      <c r="H2732" s="31">
        <f>SUBTOTAL(9,H2728:H2731)</f>
        <v>4</v>
      </c>
      <c r="I2732" s="31">
        <f>SUBTOTAL(9,I2728:I2731)</f>
        <v>1</v>
      </c>
      <c r="J2732" s="31">
        <f>SUBTOTAL(9,J2728:J2731)</f>
        <v>2</v>
      </c>
      <c r="K2732" s="117">
        <f t="shared" si="103"/>
        <v>0.5</v>
      </c>
      <c r="L2732" s="107">
        <f>SUBTOTAL(9,L2728:L2731)</f>
        <v>0</v>
      </c>
      <c r="M2732" s="107">
        <f>SUBTOTAL(9,M2728:M2731)</f>
        <v>0</v>
      </c>
      <c r="N2732" s="56" t="str">
        <f t="shared" si="104"/>
        <v>Keller Williams Realty - Waco</v>
      </c>
    </row>
    <row r="2733" spans="1:14" outlineLevel="2" x14ac:dyDescent="0.2">
      <c r="A2733" t="s">
        <v>1749</v>
      </c>
      <c r="B2733" t="s">
        <v>1547</v>
      </c>
      <c r="C2733" s="3" t="s">
        <v>2984</v>
      </c>
      <c r="D2733" t="s">
        <v>6</v>
      </c>
      <c r="E2733" s="102">
        <v>43581</v>
      </c>
      <c r="F2733" s="115">
        <v>284000</v>
      </c>
      <c r="G2733" s="31" t="s">
        <v>838</v>
      </c>
      <c r="H2733" s="129">
        <v>1</v>
      </c>
      <c r="I2733" s="129">
        <v>0</v>
      </c>
      <c r="J2733" s="31">
        <v>1</v>
      </c>
      <c r="K2733" s="117">
        <f t="shared" si="103"/>
        <v>1</v>
      </c>
      <c r="L2733" s="107">
        <v>0</v>
      </c>
      <c r="M2733" s="107">
        <v>0</v>
      </c>
      <c r="N2733" s="56" t="str">
        <f t="shared" si="104"/>
        <v>Duck Brothers Real Estate</v>
      </c>
    </row>
    <row r="2734" spans="1:14" outlineLevel="1" x14ac:dyDescent="0.2">
      <c r="A2734" s="29" t="s">
        <v>1749</v>
      </c>
      <c r="C2734" s="3"/>
      <c r="E2734" s="102"/>
      <c r="F2734" s="115">
        <f>SUBTOTAL(9,F2733:F2733)</f>
        <v>284000</v>
      </c>
      <c r="G2734" s="31"/>
      <c r="H2734" s="129">
        <f>SUBTOTAL(9,H2733:H2733)</f>
        <v>1</v>
      </c>
      <c r="I2734" s="129">
        <f>SUBTOTAL(9,I2733:I2733)</f>
        <v>0</v>
      </c>
      <c r="J2734" s="31">
        <f>SUBTOTAL(9,J2733:J2733)</f>
        <v>1</v>
      </c>
      <c r="K2734" s="117">
        <f t="shared" si="103"/>
        <v>1</v>
      </c>
      <c r="L2734" s="107">
        <f>SUBTOTAL(9,L2733:L2733)</f>
        <v>0</v>
      </c>
      <c r="M2734" s="107">
        <f>SUBTOTAL(9,M2733:M2733)</f>
        <v>0</v>
      </c>
      <c r="N2734" s="56" t="str">
        <f t="shared" si="104"/>
        <v>Duck Brothers Real Estate</v>
      </c>
    </row>
    <row r="2735" spans="1:14" outlineLevel="2" x14ac:dyDescent="0.2">
      <c r="A2735" t="s">
        <v>22</v>
      </c>
      <c r="B2735" t="s">
        <v>368</v>
      </c>
      <c r="C2735" s="3" t="s">
        <v>2320</v>
      </c>
      <c r="D2735" t="s">
        <v>1093</v>
      </c>
      <c r="E2735" s="102">
        <v>43503</v>
      </c>
      <c r="F2735" s="115">
        <v>156000</v>
      </c>
      <c r="G2735" s="31" t="s">
        <v>838</v>
      </c>
      <c r="H2735" s="129">
        <v>1</v>
      </c>
      <c r="I2735" s="129">
        <v>0</v>
      </c>
      <c r="J2735" s="31">
        <v>1</v>
      </c>
      <c r="K2735" s="117">
        <f t="shared" si="103"/>
        <v>1</v>
      </c>
      <c r="L2735" s="107">
        <v>1</v>
      </c>
      <c r="M2735" s="107">
        <v>0</v>
      </c>
      <c r="N2735" s="56" t="str">
        <f t="shared" si="104"/>
        <v>Bosque Real Estate, Inc.</v>
      </c>
    </row>
    <row r="2736" spans="1:14" outlineLevel="1" x14ac:dyDescent="0.2">
      <c r="A2736" s="29" t="s">
        <v>22</v>
      </c>
      <c r="C2736" s="3"/>
      <c r="E2736" s="102"/>
      <c r="F2736" s="115">
        <f>SUBTOTAL(9,F2735:F2735)</f>
        <v>156000</v>
      </c>
      <c r="G2736" s="31"/>
      <c r="H2736" s="129">
        <f>SUBTOTAL(9,H2735:H2735)</f>
        <v>1</v>
      </c>
      <c r="I2736" s="129">
        <f>SUBTOTAL(9,I2735:I2735)</f>
        <v>0</v>
      </c>
      <c r="J2736" s="31">
        <f>SUBTOTAL(9,J2735:J2735)</f>
        <v>1</v>
      </c>
      <c r="K2736" s="117">
        <f t="shared" si="103"/>
        <v>1</v>
      </c>
      <c r="L2736" s="107">
        <f>SUBTOTAL(9,L2735:L2735)</f>
        <v>1</v>
      </c>
      <c r="M2736" s="107">
        <f>SUBTOTAL(9,M2735:M2735)</f>
        <v>0</v>
      </c>
      <c r="N2736" s="56" t="str">
        <f t="shared" si="104"/>
        <v>Bosque Real Estate, Inc.</v>
      </c>
    </row>
    <row r="2737" spans="1:14" outlineLevel="2" x14ac:dyDescent="0.2">
      <c r="A2737" t="s">
        <v>1538</v>
      </c>
      <c r="B2737" t="s">
        <v>1842</v>
      </c>
      <c r="C2737" s="3" t="s">
        <v>2557</v>
      </c>
      <c r="D2737" t="s">
        <v>123</v>
      </c>
      <c r="E2737" s="102">
        <v>43532</v>
      </c>
      <c r="F2737" s="115">
        <v>300000</v>
      </c>
      <c r="G2737" s="31">
        <v>20190197</v>
      </c>
      <c r="H2737" s="129">
        <v>1</v>
      </c>
      <c r="I2737" s="129">
        <v>1</v>
      </c>
      <c r="J2737" s="31">
        <v>1</v>
      </c>
      <c r="K2737" s="117">
        <f t="shared" si="103"/>
        <v>1</v>
      </c>
      <c r="L2737" s="107">
        <v>0</v>
      </c>
      <c r="M2737" s="107">
        <v>0</v>
      </c>
      <c r="N2737" s="56" t="str">
        <f t="shared" si="104"/>
        <v>Coldwell Banker Apex, REALTORS</v>
      </c>
    </row>
    <row r="2738" spans="1:14" outlineLevel="2" x14ac:dyDescent="0.2">
      <c r="A2738" t="s">
        <v>1538</v>
      </c>
      <c r="B2738" t="s">
        <v>1842</v>
      </c>
      <c r="C2738" t="s">
        <v>2553</v>
      </c>
      <c r="D2738" t="s">
        <v>123</v>
      </c>
      <c r="E2738" s="3">
        <v>43532</v>
      </c>
      <c r="F2738" s="115">
        <v>186000</v>
      </c>
      <c r="G2738" s="34">
        <v>20190198</v>
      </c>
      <c r="H2738" s="31">
        <v>1</v>
      </c>
      <c r="I2738" s="31">
        <v>1</v>
      </c>
      <c r="J2738" s="31">
        <v>0</v>
      </c>
      <c r="K2738" s="117">
        <f t="shared" si="103"/>
        <v>0</v>
      </c>
      <c r="L2738" s="107">
        <v>0</v>
      </c>
      <c r="M2738" s="107">
        <v>0</v>
      </c>
      <c r="N2738" s="56" t="str">
        <f t="shared" si="104"/>
        <v>Coldwell Banker Apex, REALTORS</v>
      </c>
    </row>
    <row r="2739" spans="1:14" outlineLevel="2" x14ac:dyDescent="0.2">
      <c r="A2739" t="s">
        <v>1538</v>
      </c>
      <c r="B2739" t="s">
        <v>1842</v>
      </c>
      <c r="C2739" t="s">
        <v>2875</v>
      </c>
      <c r="D2739" t="s">
        <v>6</v>
      </c>
      <c r="E2739" s="3">
        <v>43570</v>
      </c>
      <c r="F2739" s="115">
        <v>309000</v>
      </c>
      <c r="G2739" s="34" t="s">
        <v>838</v>
      </c>
      <c r="H2739" s="31">
        <v>1</v>
      </c>
      <c r="I2739" s="31">
        <v>0</v>
      </c>
      <c r="J2739" s="31">
        <v>0</v>
      </c>
      <c r="K2739" s="117">
        <f t="shared" si="103"/>
        <v>0</v>
      </c>
      <c r="L2739" s="107">
        <v>0</v>
      </c>
      <c r="M2739" s="107">
        <v>0</v>
      </c>
      <c r="N2739" s="56" t="str">
        <f t="shared" si="104"/>
        <v>Coldwell Banker Apex, REALTORS</v>
      </c>
    </row>
    <row r="2740" spans="1:14" outlineLevel="1" x14ac:dyDescent="0.2">
      <c r="A2740" s="29" t="s">
        <v>1538</v>
      </c>
      <c r="F2740" s="115">
        <f>SUBTOTAL(9,F2737:F2739)</f>
        <v>795000</v>
      </c>
      <c r="H2740" s="31">
        <f>SUBTOTAL(9,H2737:H2739)</f>
        <v>3</v>
      </c>
      <c r="I2740" s="31">
        <f>SUBTOTAL(9,I2737:I2739)</f>
        <v>2</v>
      </c>
      <c r="J2740" s="31">
        <f>SUBTOTAL(9,J2737:J2739)</f>
        <v>1</v>
      </c>
      <c r="K2740" s="117">
        <f t="shared" si="103"/>
        <v>0.33333333333333331</v>
      </c>
      <c r="L2740" s="107">
        <f>SUBTOTAL(9,L2737:L2739)</f>
        <v>0</v>
      </c>
      <c r="M2740" s="107">
        <f>SUBTOTAL(9,M2737:M2739)</f>
        <v>0</v>
      </c>
      <c r="N2740" s="56" t="str">
        <f t="shared" si="104"/>
        <v>Coldwell Banker Apex, REALTORS</v>
      </c>
    </row>
    <row r="2741" spans="1:14" outlineLevel="2" x14ac:dyDescent="0.2">
      <c r="A2741" t="s">
        <v>23</v>
      </c>
      <c r="B2741" t="s">
        <v>5</v>
      </c>
      <c r="C2741" s="3" t="s">
        <v>3254</v>
      </c>
      <c r="D2741" t="s">
        <v>216</v>
      </c>
      <c r="E2741" s="102">
        <v>43608</v>
      </c>
      <c r="F2741" s="115">
        <v>185000</v>
      </c>
      <c r="G2741" s="31" t="s">
        <v>838</v>
      </c>
      <c r="H2741" s="129">
        <v>1</v>
      </c>
      <c r="I2741" s="129">
        <v>0</v>
      </c>
      <c r="J2741" s="31">
        <v>1</v>
      </c>
      <c r="K2741" s="117">
        <f t="shared" si="103"/>
        <v>1</v>
      </c>
      <c r="L2741" s="107">
        <v>0</v>
      </c>
      <c r="M2741" s="107">
        <v>0</v>
      </c>
      <c r="N2741" s="56" t="str">
        <f t="shared" si="104"/>
        <v>Magnolia Realty</v>
      </c>
    </row>
    <row r="2742" spans="1:14" outlineLevel="2" x14ac:dyDescent="0.2">
      <c r="A2742" t="s">
        <v>23</v>
      </c>
      <c r="B2742" t="s">
        <v>5</v>
      </c>
      <c r="C2742" t="s">
        <v>2575</v>
      </c>
      <c r="D2742" t="s">
        <v>6</v>
      </c>
      <c r="E2742" s="3">
        <v>43535</v>
      </c>
      <c r="F2742" s="115">
        <v>255000</v>
      </c>
      <c r="G2742" s="34" t="s">
        <v>838</v>
      </c>
      <c r="H2742" s="31">
        <v>1</v>
      </c>
      <c r="I2742" s="31">
        <v>0</v>
      </c>
      <c r="J2742" s="31">
        <v>0</v>
      </c>
      <c r="K2742" s="117">
        <f t="shared" si="103"/>
        <v>0</v>
      </c>
      <c r="L2742" s="107">
        <v>0</v>
      </c>
      <c r="M2742" s="107">
        <v>0</v>
      </c>
      <c r="N2742" s="56" t="str">
        <f t="shared" si="104"/>
        <v>Magnolia Realty</v>
      </c>
    </row>
    <row r="2743" spans="1:14" outlineLevel="1" x14ac:dyDescent="0.2">
      <c r="A2743" s="29" t="s">
        <v>23</v>
      </c>
      <c r="F2743" s="115">
        <f>SUBTOTAL(9,F2741:F2742)</f>
        <v>440000</v>
      </c>
      <c r="H2743" s="31">
        <f>SUBTOTAL(9,H2741:H2742)</f>
        <v>2</v>
      </c>
      <c r="I2743" s="31">
        <f>SUBTOTAL(9,I2741:I2742)</f>
        <v>0</v>
      </c>
      <c r="J2743" s="31">
        <f>SUBTOTAL(9,J2741:J2742)</f>
        <v>1</v>
      </c>
      <c r="K2743" s="117">
        <f t="shared" si="103"/>
        <v>0.5</v>
      </c>
      <c r="L2743" s="107">
        <f>SUBTOTAL(9,L2741:L2742)</f>
        <v>0</v>
      </c>
      <c r="M2743" s="107">
        <f>SUBTOTAL(9,M2741:M2742)</f>
        <v>0</v>
      </c>
      <c r="N2743" s="56" t="str">
        <f t="shared" si="104"/>
        <v>Magnolia Realty</v>
      </c>
    </row>
    <row r="2744" spans="1:14" outlineLevel="2" x14ac:dyDescent="0.2">
      <c r="A2744" t="s">
        <v>2000</v>
      </c>
      <c r="B2744" t="s">
        <v>106</v>
      </c>
      <c r="C2744" s="3" t="s">
        <v>3040</v>
      </c>
      <c r="D2744" t="s">
        <v>123</v>
      </c>
      <c r="E2744" s="102">
        <v>43587</v>
      </c>
      <c r="F2744" s="115">
        <v>262000</v>
      </c>
      <c r="G2744" s="31" t="s">
        <v>838</v>
      </c>
      <c r="H2744" s="129">
        <v>1</v>
      </c>
      <c r="I2744" s="129">
        <v>0</v>
      </c>
      <c r="J2744" s="31">
        <v>1</v>
      </c>
      <c r="K2744" s="117">
        <f t="shared" si="103"/>
        <v>1</v>
      </c>
      <c r="L2744" s="107">
        <v>0</v>
      </c>
      <c r="M2744" s="107">
        <v>0</v>
      </c>
      <c r="N2744" s="56" t="str">
        <f t="shared" si="104"/>
        <v>Legacy Land &amp; Ranches</v>
      </c>
    </row>
    <row r="2745" spans="1:14" outlineLevel="1" x14ac:dyDescent="0.2">
      <c r="A2745" s="29" t="s">
        <v>2000</v>
      </c>
      <c r="C2745" s="3"/>
      <c r="E2745" s="102"/>
      <c r="F2745" s="115">
        <f>SUBTOTAL(9,F2744:F2744)</f>
        <v>262000</v>
      </c>
      <c r="G2745" s="31"/>
      <c r="H2745" s="129">
        <f>SUBTOTAL(9,H2744:H2744)</f>
        <v>1</v>
      </c>
      <c r="I2745" s="129">
        <f>SUBTOTAL(9,I2744:I2744)</f>
        <v>0</v>
      </c>
      <c r="J2745" s="31">
        <f>SUBTOTAL(9,J2744:J2744)</f>
        <v>1</v>
      </c>
      <c r="K2745" s="117">
        <f t="shared" si="103"/>
        <v>1</v>
      </c>
      <c r="L2745" s="107">
        <f>SUBTOTAL(9,L2744:L2744)</f>
        <v>0</v>
      </c>
      <c r="M2745" s="107">
        <f>SUBTOTAL(9,M2744:M2744)</f>
        <v>0</v>
      </c>
      <c r="N2745" s="56" t="str">
        <f t="shared" si="104"/>
        <v>Legacy Land &amp; Ranches</v>
      </c>
    </row>
    <row r="2746" spans="1:14" outlineLevel="2" x14ac:dyDescent="0.2">
      <c r="A2746" t="s">
        <v>1873</v>
      </c>
      <c r="B2746" t="s">
        <v>1258</v>
      </c>
      <c r="C2746" s="3" t="s">
        <v>2027</v>
      </c>
      <c r="D2746" t="s">
        <v>6</v>
      </c>
      <c r="E2746" s="102">
        <v>43595</v>
      </c>
      <c r="F2746" s="115">
        <v>73000</v>
      </c>
      <c r="G2746" s="31" t="s">
        <v>838</v>
      </c>
      <c r="H2746" s="129">
        <v>1</v>
      </c>
      <c r="I2746" s="129">
        <v>0</v>
      </c>
      <c r="J2746" s="31">
        <v>1</v>
      </c>
      <c r="K2746" s="117">
        <f t="shared" si="103"/>
        <v>1</v>
      </c>
      <c r="L2746" s="107">
        <v>0</v>
      </c>
      <c r="M2746" s="107">
        <v>0</v>
      </c>
      <c r="N2746" s="56" t="str">
        <f t="shared" si="104"/>
        <v>Re/Max Centex, REALTORS</v>
      </c>
    </row>
    <row r="2747" spans="1:14" outlineLevel="2" x14ac:dyDescent="0.2">
      <c r="A2747" t="s">
        <v>1873</v>
      </c>
      <c r="B2747" t="s">
        <v>1258</v>
      </c>
      <c r="C2747" s="3" t="s">
        <v>2395</v>
      </c>
      <c r="D2747" t="s">
        <v>6</v>
      </c>
      <c r="E2747" s="102">
        <v>43516</v>
      </c>
      <c r="F2747" s="115">
        <v>191400</v>
      </c>
      <c r="G2747" s="31" t="s">
        <v>838</v>
      </c>
      <c r="H2747" s="129">
        <v>1</v>
      </c>
      <c r="I2747" s="129">
        <v>0</v>
      </c>
      <c r="J2747" s="31">
        <v>1</v>
      </c>
      <c r="K2747" s="117">
        <f t="shared" si="103"/>
        <v>1</v>
      </c>
      <c r="L2747" s="107">
        <v>0</v>
      </c>
      <c r="M2747" s="107">
        <v>0</v>
      </c>
      <c r="N2747" s="56" t="str">
        <f t="shared" si="104"/>
        <v>Re/Max Centex, REALTORS</v>
      </c>
    </row>
    <row r="2748" spans="1:14" outlineLevel="2" x14ac:dyDescent="0.2">
      <c r="A2748" t="s">
        <v>1873</v>
      </c>
      <c r="B2748" t="s">
        <v>1258</v>
      </c>
      <c r="C2748" t="s">
        <v>2022</v>
      </c>
      <c r="D2748" t="s">
        <v>6</v>
      </c>
      <c r="E2748" s="3">
        <v>43581</v>
      </c>
      <c r="F2748" s="115">
        <v>165924</v>
      </c>
      <c r="G2748" s="34">
        <v>20190854</v>
      </c>
      <c r="H2748" s="31">
        <v>1</v>
      </c>
      <c r="I2748" s="31">
        <v>1</v>
      </c>
      <c r="J2748" s="31">
        <v>0</v>
      </c>
      <c r="K2748" s="117">
        <f t="shared" si="103"/>
        <v>0</v>
      </c>
      <c r="L2748" s="107">
        <v>0</v>
      </c>
      <c r="M2748" s="107">
        <v>0</v>
      </c>
      <c r="N2748" s="56" t="str">
        <f t="shared" si="104"/>
        <v>Re/Max Centex, REALTORS</v>
      </c>
    </row>
    <row r="2749" spans="1:14" outlineLevel="1" x14ac:dyDescent="0.2">
      <c r="A2749" s="29" t="s">
        <v>1873</v>
      </c>
      <c r="F2749" s="115">
        <f>SUBTOTAL(9,F2746:F2748)</f>
        <v>430324</v>
      </c>
      <c r="H2749" s="31">
        <f>SUBTOTAL(9,H2746:H2748)</f>
        <v>3</v>
      </c>
      <c r="I2749" s="31">
        <f>SUBTOTAL(9,I2746:I2748)</f>
        <v>1</v>
      </c>
      <c r="J2749" s="31">
        <f>SUBTOTAL(9,J2746:J2748)</f>
        <v>2</v>
      </c>
      <c r="K2749" s="117">
        <f t="shared" si="103"/>
        <v>0.66666666666666663</v>
      </c>
      <c r="L2749" s="107">
        <f>SUBTOTAL(9,L2746:L2748)</f>
        <v>0</v>
      </c>
      <c r="M2749" s="107">
        <f>SUBTOTAL(9,M2746:M2748)</f>
        <v>0</v>
      </c>
      <c r="N2749" s="56" t="str">
        <f t="shared" si="104"/>
        <v>Re/Max Centex, REALTORS</v>
      </c>
    </row>
    <row r="2750" spans="1:14" outlineLevel="2" x14ac:dyDescent="0.2">
      <c r="A2750" t="s">
        <v>884</v>
      </c>
      <c r="B2750" t="s">
        <v>1847</v>
      </c>
      <c r="C2750" s="3" t="s">
        <v>2718</v>
      </c>
      <c r="D2750" t="s">
        <v>6</v>
      </c>
      <c r="E2750" s="102">
        <v>43551</v>
      </c>
      <c r="F2750" s="115">
        <v>95000</v>
      </c>
      <c r="G2750" s="31">
        <v>20190102</v>
      </c>
      <c r="H2750" s="129">
        <v>1</v>
      </c>
      <c r="I2750" s="129">
        <v>1</v>
      </c>
      <c r="J2750" s="31">
        <v>1</v>
      </c>
      <c r="K2750" s="117">
        <f t="shared" si="103"/>
        <v>1</v>
      </c>
      <c r="L2750" s="107">
        <v>0</v>
      </c>
      <c r="M2750" s="107">
        <v>0</v>
      </c>
      <c r="N2750" s="56" t="str">
        <f t="shared" si="104"/>
        <v>Towne Adams, Realtors</v>
      </c>
    </row>
    <row r="2751" spans="1:14" outlineLevel="2" x14ac:dyDescent="0.2">
      <c r="A2751" t="s">
        <v>884</v>
      </c>
      <c r="B2751" t="s">
        <v>1847</v>
      </c>
      <c r="C2751" s="3" t="s">
        <v>3022</v>
      </c>
      <c r="D2751" t="s">
        <v>7</v>
      </c>
      <c r="E2751" s="102">
        <v>43585</v>
      </c>
      <c r="F2751" s="115">
        <v>82000</v>
      </c>
      <c r="G2751" s="31">
        <v>20190531</v>
      </c>
      <c r="H2751" s="129">
        <v>1</v>
      </c>
      <c r="I2751" s="129">
        <v>1</v>
      </c>
      <c r="J2751" s="31">
        <v>1</v>
      </c>
      <c r="K2751" s="117">
        <f t="shared" si="103"/>
        <v>1</v>
      </c>
      <c r="L2751" s="107">
        <v>0</v>
      </c>
      <c r="M2751" s="107">
        <v>0</v>
      </c>
      <c r="N2751" s="56" t="str">
        <f t="shared" si="104"/>
        <v>Towne Adams, Realtors</v>
      </c>
    </row>
    <row r="2752" spans="1:14" outlineLevel="2" x14ac:dyDescent="0.2">
      <c r="A2752" t="s">
        <v>884</v>
      </c>
      <c r="B2752" t="s">
        <v>1847</v>
      </c>
      <c r="C2752" s="3" t="s">
        <v>2240</v>
      </c>
      <c r="D2752" t="s">
        <v>216</v>
      </c>
      <c r="E2752" s="102">
        <v>43495</v>
      </c>
      <c r="F2752" s="115">
        <v>214000</v>
      </c>
      <c r="G2752" s="31" t="s">
        <v>838</v>
      </c>
      <c r="H2752" s="129">
        <v>1</v>
      </c>
      <c r="I2752" s="129">
        <v>0</v>
      </c>
      <c r="J2752" s="31">
        <v>1</v>
      </c>
      <c r="K2752" s="117">
        <f t="shared" si="103"/>
        <v>1</v>
      </c>
      <c r="L2752" s="107">
        <v>0</v>
      </c>
      <c r="M2752" s="107">
        <v>0</v>
      </c>
      <c r="N2752" s="56" t="str">
        <f t="shared" si="104"/>
        <v>Towne Adams, Realtors</v>
      </c>
    </row>
    <row r="2753" spans="1:14" outlineLevel="1" x14ac:dyDescent="0.2">
      <c r="A2753" s="29" t="s">
        <v>884</v>
      </c>
      <c r="C2753" s="3"/>
      <c r="E2753" s="102"/>
      <c r="F2753" s="115">
        <f>SUBTOTAL(9,F2750:F2752)</f>
        <v>391000</v>
      </c>
      <c r="G2753" s="31"/>
      <c r="H2753" s="129">
        <f>SUBTOTAL(9,H2750:H2752)</f>
        <v>3</v>
      </c>
      <c r="I2753" s="129">
        <f>SUBTOTAL(9,I2750:I2752)</f>
        <v>2</v>
      </c>
      <c r="J2753" s="31">
        <f>SUBTOTAL(9,J2750:J2752)</f>
        <v>3</v>
      </c>
      <c r="K2753" s="117">
        <f t="shared" si="103"/>
        <v>1</v>
      </c>
      <c r="L2753" s="107">
        <f>SUBTOTAL(9,L2750:L2752)</f>
        <v>0</v>
      </c>
      <c r="M2753" s="107">
        <f>SUBTOTAL(9,M2750:M2752)</f>
        <v>0</v>
      </c>
      <c r="N2753" s="56" t="str">
        <f t="shared" si="104"/>
        <v>Towne Adams, Realtors</v>
      </c>
    </row>
    <row r="2754" spans="1:14" outlineLevel="2" x14ac:dyDescent="0.2">
      <c r="A2754" t="s">
        <v>1683</v>
      </c>
      <c r="B2754" t="s">
        <v>1734</v>
      </c>
      <c r="C2754" s="3" t="s">
        <v>2792</v>
      </c>
      <c r="D2754" t="s">
        <v>6</v>
      </c>
      <c r="E2754" s="102">
        <v>43560</v>
      </c>
      <c r="F2754" s="115">
        <v>168500</v>
      </c>
      <c r="G2754" s="31">
        <v>20190545</v>
      </c>
      <c r="H2754" s="129">
        <v>1</v>
      </c>
      <c r="I2754" s="129">
        <v>1</v>
      </c>
      <c r="J2754" s="31">
        <v>1</v>
      </c>
      <c r="K2754" s="117">
        <f t="shared" si="103"/>
        <v>1</v>
      </c>
      <c r="L2754" s="107">
        <v>0</v>
      </c>
      <c r="M2754" s="107">
        <v>0</v>
      </c>
      <c r="N2754" s="56" t="str">
        <f t="shared" si="104"/>
        <v>Bridge Realty</v>
      </c>
    </row>
    <row r="2755" spans="1:14" outlineLevel="2" x14ac:dyDescent="0.2">
      <c r="A2755" t="s">
        <v>1683</v>
      </c>
      <c r="B2755" t="s">
        <v>1734</v>
      </c>
      <c r="C2755" s="3" t="s">
        <v>2317</v>
      </c>
      <c r="D2755" t="s">
        <v>6</v>
      </c>
      <c r="E2755" s="102">
        <v>43503</v>
      </c>
      <c r="F2755" s="115">
        <v>70000</v>
      </c>
      <c r="G2755" s="31" t="s">
        <v>838</v>
      </c>
      <c r="H2755" s="129">
        <v>1</v>
      </c>
      <c r="I2755" s="129">
        <v>0</v>
      </c>
      <c r="J2755" s="31">
        <v>1</v>
      </c>
      <c r="K2755" s="117">
        <f t="shared" ref="K2755:K2818" si="105">+J2755/H2755</f>
        <v>1</v>
      </c>
      <c r="L2755" s="107">
        <v>0</v>
      </c>
      <c r="M2755" s="107">
        <v>0</v>
      </c>
      <c r="N2755" s="56" t="str">
        <f t="shared" ref="N2755:N2818" si="106">IF(B2755="",B2754,B2755)</f>
        <v>Bridge Realty</v>
      </c>
    </row>
    <row r="2756" spans="1:14" outlineLevel="2" x14ac:dyDescent="0.2">
      <c r="A2756" t="s">
        <v>1683</v>
      </c>
      <c r="B2756" t="s">
        <v>1734</v>
      </c>
      <c r="C2756" t="s">
        <v>2843</v>
      </c>
      <c r="D2756" t="s">
        <v>1249</v>
      </c>
      <c r="E2756" s="3">
        <v>43566</v>
      </c>
      <c r="F2756" s="115">
        <v>161000</v>
      </c>
      <c r="G2756" s="34" t="s">
        <v>838</v>
      </c>
      <c r="H2756" s="31">
        <v>1</v>
      </c>
      <c r="I2756" s="31">
        <v>0</v>
      </c>
      <c r="J2756" s="31">
        <v>0</v>
      </c>
      <c r="K2756" s="117">
        <f t="shared" si="105"/>
        <v>0</v>
      </c>
      <c r="L2756" s="107">
        <v>0</v>
      </c>
      <c r="M2756" s="107">
        <v>0</v>
      </c>
      <c r="N2756" s="56" t="str">
        <f t="shared" si="106"/>
        <v>Bridge Realty</v>
      </c>
    </row>
    <row r="2757" spans="1:14" outlineLevel="1" x14ac:dyDescent="0.2">
      <c r="A2757" s="29" t="s">
        <v>1683</v>
      </c>
      <c r="F2757" s="115">
        <f>SUBTOTAL(9,F2754:F2756)</f>
        <v>399500</v>
      </c>
      <c r="H2757" s="31">
        <f>SUBTOTAL(9,H2754:H2756)</f>
        <v>3</v>
      </c>
      <c r="I2757" s="31">
        <f>SUBTOTAL(9,I2754:I2756)</f>
        <v>1</v>
      </c>
      <c r="J2757" s="31">
        <f>SUBTOTAL(9,J2754:J2756)</f>
        <v>2</v>
      </c>
      <c r="K2757" s="117">
        <f t="shared" si="105"/>
        <v>0.66666666666666663</v>
      </c>
      <c r="L2757" s="107">
        <f>SUBTOTAL(9,L2754:L2756)</f>
        <v>0</v>
      </c>
      <c r="M2757" s="107">
        <f>SUBTOTAL(9,M2754:M2756)</f>
        <v>0</v>
      </c>
      <c r="N2757" s="56" t="str">
        <f t="shared" si="106"/>
        <v>Bridge Realty</v>
      </c>
    </row>
    <row r="2758" spans="1:14" outlineLevel="2" x14ac:dyDescent="0.2">
      <c r="A2758" t="s">
        <v>2039</v>
      </c>
      <c r="B2758" t="s">
        <v>1847</v>
      </c>
      <c r="C2758" s="3" t="s">
        <v>2387</v>
      </c>
      <c r="D2758" t="s">
        <v>6</v>
      </c>
      <c r="E2758" s="102">
        <v>43515</v>
      </c>
      <c r="F2758" s="115">
        <v>132000</v>
      </c>
      <c r="G2758" s="31">
        <v>20190110</v>
      </c>
      <c r="H2758" s="129">
        <v>1</v>
      </c>
      <c r="I2758" s="129">
        <v>1</v>
      </c>
      <c r="J2758" s="31">
        <v>1</v>
      </c>
      <c r="K2758" s="117">
        <f t="shared" si="105"/>
        <v>1</v>
      </c>
      <c r="L2758" s="107">
        <v>0</v>
      </c>
      <c r="M2758" s="107">
        <v>0</v>
      </c>
      <c r="N2758" s="56" t="str">
        <f t="shared" si="106"/>
        <v>Towne Adams, Realtors</v>
      </c>
    </row>
    <row r="2759" spans="1:14" outlineLevel="2" x14ac:dyDescent="0.2">
      <c r="A2759" t="s">
        <v>2039</v>
      </c>
      <c r="B2759" t="s">
        <v>1847</v>
      </c>
      <c r="C2759" s="3" t="s">
        <v>2354</v>
      </c>
      <c r="D2759" t="s">
        <v>6</v>
      </c>
      <c r="E2759" s="102">
        <v>43509</v>
      </c>
      <c r="F2759" s="115">
        <v>162500</v>
      </c>
      <c r="G2759" s="31" t="s">
        <v>838</v>
      </c>
      <c r="H2759" s="129">
        <v>1</v>
      </c>
      <c r="I2759" s="129">
        <v>0</v>
      </c>
      <c r="J2759" s="31">
        <v>1</v>
      </c>
      <c r="K2759" s="117">
        <f t="shared" si="105"/>
        <v>1</v>
      </c>
      <c r="L2759" s="107">
        <v>0</v>
      </c>
      <c r="M2759" s="107">
        <v>0</v>
      </c>
      <c r="N2759" s="56" t="str">
        <f t="shared" si="106"/>
        <v>Towne Adams, Realtors</v>
      </c>
    </row>
    <row r="2760" spans="1:14" outlineLevel="2" x14ac:dyDescent="0.2">
      <c r="A2760" t="s">
        <v>2039</v>
      </c>
      <c r="B2760" t="s">
        <v>1847</v>
      </c>
      <c r="C2760" s="3" t="s">
        <v>2136</v>
      </c>
      <c r="D2760" t="s">
        <v>6</v>
      </c>
      <c r="E2760" s="102">
        <v>43475</v>
      </c>
      <c r="F2760" s="115">
        <v>139900</v>
      </c>
      <c r="G2760" s="31" t="s">
        <v>838</v>
      </c>
      <c r="H2760" s="129">
        <v>1</v>
      </c>
      <c r="I2760" s="129">
        <v>0</v>
      </c>
      <c r="J2760" s="31">
        <v>1</v>
      </c>
      <c r="K2760" s="117">
        <f t="shared" si="105"/>
        <v>1</v>
      </c>
      <c r="L2760" s="107">
        <v>0</v>
      </c>
      <c r="M2760" s="107">
        <v>0</v>
      </c>
      <c r="N2760" s="56" t="str">
        <f t="shared" si="106"/>
        <v>Towne Adams, Realtors</v>
      </c>
    </row>
    <row r="2761" spans="1:14" outlineLevel="2" x14ac:dyDescent="0.2">
      <c r="A2761" t="s">
        <v>2039</v>
      </c>
      <c r="B2761" t="s">
        <v>1847</v>
      </c>
      <c r="C2761" s="3" t="s">
        <v>2474</v>
      </c>
      <c r="D2761" t="s">
        <v>216</v>
      </c>
      <c r="E2761" s="102">
        <v>43524</v>
      </c>
      <c r="F2761" s="115">
        <v>222500</v>
      </c>
      <c r="G2761" s="31">
        <v>20190177</v>
      </c>
      <c r="H2761" s="129">
        <v>1</v>
      </c>
      <c r="I2761" s="129">
        <v>1</v>
      </c>
      <c r="J2761" s="31">
        <v>1</v>
      </c>
      <c r="K2761" s="117">
        <f t="shared" si="105"/>
        <v>1</v>
      </c>
      <c r="L2761" s="107">
        <v>0</v>
      </c>
      <c r="M2761" s="107">
        <v>0</v>
      </c>
      <c r="N2761" s="56" t="str">
        <f t="shared" si="106"/>
        <v>Towne Adams, Realtors</v>
      </c>
    </row>
    <row r="2762" spans="1:14" outlineLevel="2" x14ac:dyDescent="0.2">
      <c r="A2762" t="s">
        <v>2039</v>
      </c>
      <c r="B2762" t="s">
        <v>1847</v>
      </c>
      <c r="C2762" s="3" t="s">
        <v>2610</v>
      </c>
      <c r="D2762" t="s">
        <v>6</v>
      </c>
      <c r="E2762" s="102">
        <v>43539</v>
      </c>
      <c r="F2762" s="115">
        <v>140000</v>
      </c>
      <c r="G2762" s="31">
        <v>20190303</v>
      </c>
      <c r="H2762" s="129">
        <v>1</v>
      </c>
      <c r="I2762" s="129">
        <v>1</v>
      </c>
      <c r="J2762" s="31">
        <v>1</v>
      </c>
      <c r="K2762" s="117">
        <f t="shared" si="105"/>
        <v>1</v>
      </c>
      <c r="L2762" s="107">
        <v>0</v>
      </c>
      <c r="M2762" s="107">
        <v>0</v>
      </c>
      <c r="N2762" s="56" t="str">
        <f t="shared" si="106"/>
        <v>Towne Adams, Realtors</v>
      </c>
    </row>
    <row r="2763" spans="1:14" outlineLevel="1" x14ac:dyDescent="0.2">
      <c r="A2763" s="29" t="s">
        <v>2039</v>
      </c>
      <c r="C2763" s="3"/>
      <c r="E2763" s="102"/>
      <c r="F2763" s="115">
        <f>SUBTOTAL(9,F2758:F2762)</f>
        <v>796900</v>
      </c>
      <c r="G2763" s="31"/>
      <c r="H2763" s="129">
        <f>SUBTOTAL(9,H2758:H2762)</f>
        <v>5</v>
      </c>
      <c r="I2763" s="129">
        <f>SUBTOTAL(9,I2758:I2762)</f>
        <v>3</v>
      </c>
      <c r="J2763" s="31">
        <f>SUBTOTAL(9,J2758:J2762)</f>
        <v>5</v>
      </c>
      <c r="K2763" s="117">
        <f t="shared" si="105"/>
        <v>1</v>
      </c>
      <c r="L2763" s="107">
        <f>SUBTOTAL(9,L2758:L2762)</f>
        <v>0</v>
      </c>
      <c r="M2763" s="107">
        <f>SUBTOTAL(9,M2758:M2762)</f>
        <v>0</v>
      </c>
      <c r="N2763" s="56" t="str">
        <f t="shared" si="106"/>
        <v>Towne Adams, Realtors</v>
      </c>
    </row>
    <row r="2764" spans="1:14" outlineLevel="2" x14ac:dyDescent="0.2">
      <c r="A2764" t="s">
        <v>892</v>
      </c>
      <c r="B2764" t="s">
        <v>1180</v>
      </c>
      <c r="C2764" s="3" t="s">
        <v>2715</v>
      </c>
      <c r="D2764" t="s">
        <v>1126</v>
      </c>
      <c r="E2764" s="102">
        <v>43551</v>
      </c>
      <c r="F2764" s="115">
        <v>316500</v>
      </c>
      <c r="G2764" s="31" t="s">
        <v>838</v>
      </c>
      <c r="H2764" s="129">
        <v>1</v>
      </c>
      <c r="I2764" s="129">
        <v>0</v>
      </c>
      <c r="J2764" s="31">
        <v>1</v>
      </c>
      <c r="K2764" s="117">
        <f t="shared" si="105"/>
        <v>1</v>
      </c>
      <c r="L2764" s="107">
        <v>0</v>
      </c>
      <c r="M2764" s="107">
        <v>0</v>
      </c>
      <c r="N2764" s="56" t="str">
        <f t="shared" si="106"/>
        <v>Greater Waco Realty, Inc.</v>
      </c>
    </row>
    <row r="2765" spans="1:14" outlineLevel="2" x14ac:dyDescent="0.2">
      <c r="A2765" t="s">
        <v>892</v>
      </c>
      <c r="B2765" t="s">
        <v>1180</v>
      </c>
      <c r="C2765" s="3" t="s">
        <v>2279</v>
      </c>
      <c r="D2765" t="s">
        <v>1249</v>
      </c>
      <c r="E2765" s="102">
        <v>43497</v>
      </c>
      <c r="F2765" s="115">
        <v>184900</v>
      </c>
      <c r="G2765" s="31">
        <v>20190028</v>
      </c>
      <c r="H2765" s="129">
        <v>1</v>
      </c>
      <c r="I2765" s="129">
        <v>1</v>
      </c>
      <c r="J2765" s="31">
        <v>1</v>
      </c>
      <c r="K2765" s="117">
        <f t="shared" si="105"/>
        <v>1</v>
      </c>
      <c r="L2765" s="107">
        <v>0</v>
      </c>
      <c r="M2765" s="107">
        <v>0</v>
      </c>
      <c r="N2765" s="56" t="str">
        <f t="shared" si="106"/>
        <v>Greater Waco Realty, Inc.</v>
      </c>
    </row>
    <row r="2766" spans="1:14" outlineLevel="2" x14ac:dyDescent="0.2">
      <c r="A2766" t="s">
        <v>892</v>
      </c>
      <c r="B2766" t="s">
        <v>1180</v>
      </c>
      <c r="C2766" s="3" t="s">
        <v>2418</v>
      </c>
      <c r="D2766" t="s">
        <v>6</v>
      </c>
      <c r="E2766" s="102">
        <v>43609</v>
      </c>
      <c r="F2766" s="115">
        <v>315000</v>
      </c>
      <c r="G2766" s="31">
        <v>20191141</v>
      </c>
      <c r="H2766" s="129">
        <v>1</v>
      </c>
      <c r="I2766" s="129">
        <v>1</v>
      </c>
      <c r="J2766" s="31">
        <v>1</v>
      </c>
      <c r="K2766" s="117">
        <f t="shared" si="105"/>
        <v>1</v>
      </c>
      <c r="L2766" s="107">
        <v>0</v>
      </c>
      <c r="M2766" s="107">
        <v>0</v>
      </c>
      <c r="N2766" s="56" t="str">
        <f t="shared" si="106"/>
        <v>Greater Waco Realty, Inc.</v>
      </c>
    </row>
    <row r="2767" spans="1:14" outlineLevel="2" x14ac:dyDescent="0.2">
      <c r="A2767" t="s">
        <v>892</v>
      </c>
      <c r="B2767" t="s">
        <v>1180</v>
      </c>
      <c r="C2767" t="s">
        <v>2661</v>
      </c>
      <c r="D2767" t="s">
        <v>1126</v>
      </c>
      <c r="E2767" s="3">
        <v>43545</v>
      </c>
      <c r="F2767" s="115">
        <v>123000</v>
      </c>
      <c r="G2767" s="34">
        <v>20190401</v>
      </c>
      <c r="H2767" s="31">
        <v>1</v>
      </c>
      <c r="I2767" s="31">
        <v>1</v>
      </c>
      <c r="J2767" s="31">
        <v>0</v>
      </c>
      <c r="K2767" s="117">
        <f t="shared" si="105"/>
        <v>0</v>
      </c>
      <c r="L2767" s="107">
        <v>0</v>
      </c>
      <c r="M2767" s="107">
        <v>0</v>
      </c>
      <c r="N2767" s="56" t="str">
        <f t="shared" si="106"/>
        <v>Greater Waco Realty, Inc.</v>
      </c>
    </row>
    <row r="2768" spans="1:14" outlineLevel="1" x14ac:dyDescent="0.2">
      <c r="A2768" s="29" t="s">
        <v>892</v>
      </c>
      <c r="F2768" s="115">
        <f>SUBTOTAL(9,F2764:F2767)</f>
        <v>939400</v>
      </c>
      <c r="H2768" s="31">
        <f>SUBTOTAL(9,H2764:H2767)</f>
        <v>4</v>
      </c>
      <c r="I2768" s="31">
        <f>SUBTOTAL(9,I2764:I2767)</f>
        <v>3</v>
      </c>
      <c r="J2768" s="31">
        <f>SUBTOTAL(9,J2764:J2767)</f>
        <v>3</v>
      </c>
      <c r="K2768" s="117">
        <f t="shared" si="105"/>
        <v>0.75</v>
      </c>
      <c r="L2768" s="107">
        <f>SUBTOTAL(9,L2764:L2767)</f>
        <v>0</v>
      </c>
      <c r="M2768" s="107">
        <f>SUBTOTAL(9,M2764:M2767)</f>
        <v>0</v>
      </c>
      <c r="N2768" s="56" t="str">
        <f t="shared" si="106"/>
        <v>Greater Waco Realty, Inc.</v>
      </c>
    </row>
    <row r="2769" spans="1:14" outlineLevel="2" x14ac:dyDescent="0.2">
      <c r="A2769" t="s">
        <v>24</v>
      </c>
      <c r="B2769" t="s">
        <v>1840</v>
      </c>
      <c r="C2769" s="3" t="s">
        <v>3276</v>
      </c>
      <c r="D2769" t="s">
        <v>6</v>
      </c>
      <c r="E2769" s="102">
        <v>43609</v>
      </c>
      <c r="F2769" s="115">
        <v>284700</v>
      </c>
      <c r="G2769" s="31" t="s">
        <v>838</v>
      </c>
      <c r="H2769" s="129">
        <v>1</v>
      </c>
      <c r="I2769" s="129">
        <v>0</v>
      </c>
      <c r="J2769" s="31">
        <v>1</v>
      </c>
      <c r="K2769" s="117">
        <f t="shared" si="105"/>
        <v>1</v>
      </c>
      <c r="L2769" s="107">
        <v>0</v>
      </c>
      <c r="M2769" s="107">
        <v>0</v>
      </c>
      <c r="N2769" s="56" t="str">
        <f t="shared" si="106"/>
        <v>Kelly, Realtors</v>
      </c>
    </row>
    <row r="2770" spans="1:14" outlineLevel="2" x14ac:dyDescent="0.2">
      <c r="A2770" t="s">
        <v>24</v>
      </c>
      <c r="B2770" t="s">
        <v>1840</v>
      </c>
      <c r="C2770" t="s">
        <v>3337</v>
      </c>
      <c r="D2770" t="s">
        <v>6</v>
      </c>
      <c r="E2770" s="3">
        <v>43616</v>
      </c>
      <c r="F2770" s="115">
        <v>189000</v>
      </c>
      <c r="G2770" s="34">
        <v>20190995</v>
      </c>
      <c r="H2770" s="31">
        <v>1</v>
      </c>
      <c r="I2770" s="31">
        <v>1</v>
      </c>
      <c r="J2770" s="31">
        <v>0</v>
      </c>
      <c r="K2770" s="117">
        <f t="shared" si="105"/>
        <v>0</v>
      </c>
      <c r="L2770" s="107">
        <v>0</v>
      </c>
      <c r="M2770" s="107">
        <v>0</v>
      </c>
      <c r="N2770" s="56" t="str">
        <f t="shared" si="106"/>
        <v>Kelly, Realtors</v>
      </c>
    </row>
    <row r="2771" spans="1:14" outlineLevel="1" x14ac:dyDescent="0.2">
      <c r="A2771" s="29" t="s">
        <v>24</v>
      </c>
      <c r="F2771" s="115">
        <f>SUBTOTAL(9,F2769:F2770)</f>
        <v>473700</v>
      </c>
      <c r="H2771" s="31">
        <f>SUBTOTAL(9,H2769:H2770)</f>
        <v>2</v>
      </c>
      <c r="I2771" s="31">
        <f>SUBTOTAL(9,I2769:I2770)</f>
        <v>1</v>
      </c>
      <c r="J2771" s="31">
        <f>SUBTOTAL(9,J2769:J2770)</f>
        <v>1</v>
      </c>
      <c r="K2771" s="117">
        <f t="shared" si="105"/>
        <v>0.5</v>
      </c>
      <c r="L2771" s="107">
        <f>SUBTOTAL(9,L2769:L2770)</f>
        <v>0</v>
      </c>
      <c r="M2771" s="107">
        <f>SUBTOTAL(9,M2769:M2770)</f>
        <v>0</v>
      </c>
      <c r="N2771" s="56" t="str">
        <f t="shared" si="106"/>
        <v>Kelly, Realtors</v>
      </c>
    </row>
    <row r="2772" spans="1:14" outlineLevel="2" x14ac:dyDescent="0.2">
      <c r="A2772" t="s">
        <v>1125</v>
      </c>
      <c r="B2772" t="s">
        <v>303</v>
      </c>
      <c r="C2772" s="3" t="s">
        <v>2814</v>
      </c>
      <c r="D2772" t="s">
        <v>6</v>
      </c>
      <c r="E2772" s="102">
        <v>43563</v>
      </c>
      <c r="F2772" s="115">
        <v>263500</v>
      </c>
      <c r="G2772" s="31">
        <v>20190515</v>
      </c>
      <c r="H2772" s="129">
        <v>1</v>
      </c>
      <c r="I2772" s="129">
        <v>1</v>
      </c>
      <c r="J2772" s="31">
        <v>1</v>
      </c>
      <c r="K2772" s="117">
        <f t="shared" si="105"/>
        <v>1</v>
      </c>
      <c r="L2772" s="107">
        <v>0</v>
      </c>
      <c r="M2772" s="107">
        <v>0</v>
      </c>
      <c r="N2772" s="56" t="str">
        <f t="shared" si="106"/>
        <v>AG Real Estate &amp; Associates</v>
      </c>
    </row>
    <row r="2773" spans="1:14" outlineLevel="2" x14ac:dyDescent="0.2">
      <c r="A2773" t="s">
        <v>1125</v>
      </c>
      <c r="B2773" t="s">
        <v>303</v>
      </c>
      <c r="C2773" s="3" t="s">
        <v>2889</v>
      </c>
      <c r="D2773" t="s">
        <v>216</v>
      </c>
      <c r="E2773" s="102">
        <v>43571</v>
      </c>
      <c r="F2773" s="115">
        <v>173000</v>
      </c>
      <c r="G2773" s="31" t="s">
        <v>838</v>
      </c>
      <c r="H2773" s="129">
        <v>1</v>
      </c>
      <c r="I2773" s="129">
        <v>0</v>
      </c>
      <c r="J2773" s="31">
        <v>1</v>
      </c>
      <c r="K2773" s="117">
        <f t="shared" si="105"/>
        <v>1</v>
      </c>
      <c r="L2773" s="107">
        <v>0</v>
      </c>
      <c r="M2773" s="107">
        <v>0</v>
      </c>
      <c r="N2773" s="56" t="str">
        <f t="shared" si="106"/>
        <v>AG Real Estate &amp; Associates</v>
      </c>
    </row>
    <row r="2774" spans="1:14" outlineLevel="2" x14ac:dyDescent="0.2">
      <c r="A2774" t="s">
        <v>1125</v>
      </c>
      <c r="B2774" t="s">
        <v>303</v>
      </c>
      <c r="C2774" s="3" t="s">
        <v>2634</v>
      </c>
      <c r="D2774" t="s">
        <v>6</v>
      </c>
      <c r="E2774" s="102">
        <v>43543</v>
      </c>
      <c r="F2774" s="115">
        <v>209900</v>
      </c>
      <c r="G2774" s="31" t="s">
        <v>838</v>
      </c>
      <c r="H2774" s="129">
        <v>1</v>
      </c>
      <c r="I2774" s="129">
        <v>0</v>
      </c>
      <c r="J2774" s="31">
        <v>1</v>
      </c>
      <c r="K2774" s="117">
        <f t="shared" si="105"/>
        <v>1</v>
      </c>
      <c r="L2774" s="107">
        <v>0</v>
      </c>
      <c r="M2774" s="107">
        <v>0</v>
      </c>
      <c r="N2774" s="56" t="str">
        <f t="shared" si="106"/>
        <v>AG Real Estate &amp; Associates</v>
      </c>
    </row>
    <row r="2775" spans="1:14" outlineLevel="2" x14ac:dyDescent="0.2">
      <c r="A2775" t="s">
        <v>1125</v>
      </c>
      <c r="B2775" t="s">
        <v>303</v>
      </c>
      <c r="C2775" s="3" t="s">
        <v>3085</v>
      </c>
      <c r="D2775" t="s">
        <v>216</v>
      </c>
      <c r="E2775" s="102">
        <v>43592</v>
      </c>
      <c r="F2775" s="115">
        <v>230000</v>
      </c>
      <c r="G2775" s="31" t="s">
        <v>838</v>
      </c>
      <c r="H2775" s="129">
        <v>1</v>
      </c>
      <c r="I2775" s="129">
        <v>0</v>
      </c>
      <c r="J2775" s="31">
        <v>1</v>
      </c>
      <c r="K2775" s="117">
        <f t="shared" si="105"/>
        <v>1</v>
      </c>
      <c r="L2775" s="107">
        <v>0</v>
      </c>
      <c r="M2775" s="107">
        <v>0</v>
      </c>
      <c r="N2775" s="56" t="str">
        <f t="shared" si="106"/>
        <v>AG Real Estate &amp; Associates</v>
      </c>
    </row>
    <row r="2776" spans="1:14" outlineLevel="2" x14ac:dyDescent="0.2">
      <c r="A2776" t="s">
        <v>1125</v>
      </c>
      <c r="B2776" t="s">
        <v>303</v>
      </c>
      <c r="C2776" s="3" t="s">
        <v>2404</v>
      </c>
      <c r="D2776" t="s">
        <v>425</v>
      </c>
      <c r="E2776" s="102">
        <v>43517</v>
      </c>
      <c r="F2776" s="115">
        <v>299500</v>
      </c>
      <c r="G2776" s="31" t="s">
        <v>838</v>
      </c>
      <c r="H2776" s="129">
        <v>1</v>
      </c>
      <c r="I2776" s="129">
        <v>0</v>
      </c>
      <c r="J2776" s="31">
        <v>1</v>
      </c>
      <c r="K2776" s="117">
        <f t="shared" si="105"/>
        <v>1</v>
      </c>
      <c r="L2776" s="107">
        <v>0</v>
      </c>
      <c r="M2776" s="107">
        <v>0</v>
      </c>
      <c r="N2776" s="56" t="str">
        <f t="shared" si="106"/>
        <v>AG Real Estate &amp; Associates</v>
      </c>
    </row>
    <row r="2777" spans="1:14" outlineLevel="2" x14ac:dyDescent="0.2">
      <c r="A2777" t="s">
        <v>1125</v>
      </c>
      <c r="B2777" t="s">
        <v>303</v>
      </c>
      <c r="C2777" s="3" t="s">
        <v>2585</v>
      </c>
      <c r="D2777" t="s">
        <v>6</v>
      </c>
      <c r="E2777" s="102">
        <v>43536</v>
      </c>
      <c r="F2777" s="115">
        <v>306900</v>
      </c>
      <c r="G2777" s="31">
        <v>20190338</v>
      </c>
      <c r="H2777" s="129">
        <v>1</v>
      </c>
      <c r="I2777" s="129">
        <v>1</v>
      </c>
      <c r="J2777" s="31">
        <v>1</v>
      </c>
      <c r="K2777" s="117">
        <f t="shared" si="105"/>
        <v>1</v>
      </c>
      <c r="L2777" s="107">
        <v>0</v>
      </c>
      <c r="M2777" s="107">
        <v>0</v>
      </c>
      <c r="N2777" s="56" t="str">
        <f t="shared" si="106"/>
        <v>AG Real Estate &amp; Associates</v>
      </c>
    </row>
    <row r="2778" spans="1:14" outlineLevel="2" x14ac:dyDescent="0.2">
      <c r="A2778" t="s">
        <v>1125</v>
      </c>
      <c r="B2778" t="s">
        <v>303</v>
      </c>
      <c r="C2778" t="s">
        <v>2198</v>
      </c>
      <c r="D2778" t="s">
        <v>1249</v>
      </c>
      <c r="E2778" s="3">
        <v>43487</v>
      </c>
      <c r="F2778" s="115">
        <v>139000</v>
      </c>
      <c r="G2778" s="34" t="s">
        <v>838</v>
      </c>
      <c r="H2778" s="31">
        <v>1</v>
      </c>
      <c r="I2778" s="31">
        <v>0</v>
      </c>
      <c r="J2778" s="31">
        <v>0</v>
      </c>
      <c r="K2778" s="117">
        <f t="shared" si="105"/>
        <v>0</v>
      </c>
      <c r="L2778" s="107">
        <v>0</v>
      </c>
      <c r="M2778" s="107">
        <v>0</v>
      </c>
      <c r="N2778" s="56" t="str">
        <f t="shared" si="106"/>
        <v>AG Real Estate &amp; Associates</v>
      </c>
    </row>
    <row r="2779" spans="1:14" outlineLevel="2" x14ac:dyDescent="0.2">
      <c r="A2779" t="s">
        <v>1125</v>
      </c>
      <c r="B2779" t="s">
        <v>303</v>
      </c>
      <c r="C2779" t="s">
        <v>2138</v>
      </c>
      <c r="D2779" t="s">
        <v>216</v>
      </c>
      <c r="E2779" s="3">
        <v>43476</v>
      </c>
      <c r="F2779" s="115">
        <v>159950</v>
      </c>
      <c r="G2779" s="34" t="s">
        <v>838</v>
      </c>
      <c r="H2779" s="31">
        <v>1</v>
      </c>
      <c r="I2779" s="31">
        <v>0</v>
      </c>
      <c r="J2779" s="31">
        <v>0</v>
      </c>
      <c r="K2779" s="117">
        <f t="shared" si="105"/>
        <v>0</v>
      </c>
      <c r="L2779" s="107">
        <v>0</v>
      </c>
      <c r="M2779" s="107">
        <v>0</v>
      </c>
      <c r="N2779" s="56" t="str">
        <f t="shared" si="106"/>
        <v>AG Real Estate &amp; Associates</v>
      </c>
    </row>
    <row r="2780" spans="1:14" outlineLevel="2" x14ac:dyDescent="0.2">
      <c r="A2780" t="s">
        <v>1125</v>
      </c>
      <c r="B2780" t="s">
        <v>303</v>
      </c>
      <c r="C2780" t="s">
        <v>3307</v>
      </c>
      <c r="D2780" t="s">
        <v>216</v>
      </c>
      <c r="E2780" s="3">
        <v>43614</v>
      </c>
      <c r="F2780" s="115">
        <v>174900</v>
      </c>
      <c r="G2780" s="34" t="s">
        <v>838</v>
      </c>
      <c r="H2780" s="31">
        <v>1</v>
      </c>
      <c r="I2780" s="31">
        <v>0</v>
      </c>
      <c r="J2780" s="31">
        <v>0</v>
      </c>
      <c r="K2780" s="117">
        <f t="shared" si="105"/>
        <v>0</v>
      </c>
      <c r="L2780" s="107">
        <v>0</v>
      </c>
      <c r="M2780" s="107">
        <v>0</v>
      </c>
      <c r="N2780" s="56" t="str">
        <f t="shared" si="106"/>
        <v>AG Real Estate &amp; Associates</v>
      </c>
    </row>
    <row r="2781" spans="1:14" outlineLevel="2" x14ac:dyDescent="0.2">
      <c r="A2781" t="s">
        <v>1125</v>
      </c>
      <c r="B2781" t="s">
        <v>303</v>
      </c>
      <c r="C2781" t="s">
        <v>3312</v>
      </c>
      <c r="D2781" t="s">
        <v>1126</v>
      </c>
      <c r="E2781" s="3">
        <v>43614</v>
      </c>
      <c r="F2781" s="115">
        <v>190000</v>
      </c>
      <c r="G2781" s="34" t="s">
        <v>838</v>
      </c>
      <c r="H2781" s="31">
        <v>1</v>
      </c>
      <c r="I2781" s="31">
        <v>0</v>
      </c>
      <c r="J2781" s="31">
        <v>0</v>
      </c>
      <c r="K2781" s="117">
        <f t="shared" si="105"/>
        <v>0</v>
      </c>
      <c r="L2781" s="107">
        <v>0</v>
      </c>
      <c r="M2781" s="107">
        <v>0</v>
      </c>
      <c r="N2781" s="56" t="str">
        <f t="shared" si="106"/>
        <v>AG Real Estate &amp; Associates</v>
      </c>
    </row>
    <row r="2782" spans="1:14" outlineLevel="2" x14ac:dyDescent="0.2">
      <c r="A2782" t="s">
        <v>1125</v>
      </c>
      <c r="B2782" t="s">
        <v>303</v>
      </c>
      <c r="C2782" t="s">
        <v>2641</v>
      </c>
      <c r="D2782" t="s">
        <v>6</v>
      </c>
      <c r="E2782" s="3">
        <v>43544</v>
      </c>
      <c r="F2782" s="115">
        <v>224900</v>
      </c>
      <c r="G2782" s="34" t="s">
        <v>838</v>
      </c>
      <c r="H2782" s="31">
        <v>1</v>
      </c>
      <c r="I2782" s="31">
        <v>0</v>
      </c>
      <c r="J2782" s="31">
        <v>0</v>
      </c>
      <c r="K2782" s="117">
        <f t="shared" si="105"/>
        <v>0</v>
      </c>
      <c r="L2782" s="107">
        <v>0</v>
      </c>
      <c r="M2782" s="107">
        <v>0</v>
      </c>
      <c r="N2782" s="56" t="str">
        <f t="shared" si="106"/>
        <v>AG Real Estate &amp; Associates</v>
      </c>
    </row>
    <row r="2783" spans="1:14" outlineLevel="1" x14ac:dyDescent="0.2">
      <c r="A2783" s="29" t="s">
        <v>1125</v>
      </c>
      <c r="F2783" s="115">
        <f>SUBTOTAL(9,F2772:F2782)</f>
        <v>2371550</v>
      </c>
      <c r="H2783" s="31">
        <f>SUBTOTAL(9,H2772:H2782)</f>
        <v>11</v>
      </c>
      <c r="I2783" s="31">
        <f>SUBTOTAL(9,I2772:I2782)</f>
        <v>2</v>
      </c>
      <c r="J2783" s="31">
        <f>SUBTOTAL(9,J2772:J2782)</f>
        <v>6</v>
      </c>
      <c r="K2783" s="117">
        <f t="shared" si="105"/>
        <v>0.54545454545454541</v>
      </c>
      <c r="L2783" s="107">
        <f>SUBTOTAL(9,L2772:L2782)</f>
        <v>0</v>
      </c>
      <c r="M2783" s="107">
        <f>SUBTOTAL(9,M2772:M2782)</f>
        <v>0</v>
      </c>
      <c r="N2783" s="56" t="str">
        <f t="shared" si="106"/>
        <v>AG Real Estate &amp; Associates</v>
      </c>
    </row>
    <row r="2784" spans="1:14" outlineLevel="2" x14ac:dyDescent="0.2">
      <c r="A2784" t="s">
        <v>1288</v>
      </c>
      <c r="B2784" t="s">
        <v>1840</v>
      </c>
      <c r="C2784" t="s">
        <v>2312</v>
      </c>
      <c r="D2784" t="s">
        <v>6</v>
      </c>
      <c r="E2784" s="3">
        <v>43503</v>
      </c>
      <c r="F2784" s="115">
        <v>190000</v>
      </c>
      <c r="G2784" s="34">
        <v>20190038</v>
      </c>
      <c r="H2784" s="31">
        <v>1</v>
      </c>
      <c r="I2784" s="31">
        <v>1</v>
      </c>
      <c r="J2784" s="31">
        <v>0</v>
      </c>
      <c r="K2784" s="117">
        <f t="shared" si="105"/>
        <v>0</v>
      </c>
      <c r="L2784" s="107">
        <v>0</v>
      </c>
      <c r="M2784" s="107">
        <v>0</v>
      </c>
      <c r="N2784" s="56" t="str">
        <f t="shared" si="106"/>
        <v>Kelly, Realtors</v>
      </c>
    </row>
    <row r="2785" spans="1:14" outlineLevel="2" x14ac:dyDescent="0.2">
      <c r="A2785" t="s">
        <v>1288</v>
      </c>
      <c r="B2785" t="s">
        <v>1840</v>
      </c>
      <c r="C2785" t="s">
        <v>2727</v>
      </c>
      <c r="D2785" t="s">
        <v>6</v>
      </c>
      <c r="E2785" s="3">
        <v>43552</v>
      </c>
      <c r="F2785" s="115">
        <v>650000</v>
      </c>
      <c r="G2785" s="34" t="s">
        <v>838</v>
      </c>
      <c r="H2785" s="31">
        <v>1</v>
      </c>
      <c r="I2785" s="31">
        <v>0</v>
      </c>
      <c r="J2785" s="31">
        <v>0</v>
      </c>
      <c r="K2785" s="117">
        <f t="shared" si="105"/>
        <v>0</v>
      </c>
      <c r="L2785" s="107">
        <v>0</v>
      </c>
      <c r="M2785" s="107">
        <v>0</v>
      </c>
      <c r="N2785" s="56" t="str">
        <f t="shared" si="106"/>
        <v>Kelly, Realtors</v>
      </c>
    </row>
    <row r="2786" spans="1:14" outlineLevel="1" x14ac:dyDescent="0.2">
      <c r="A2786" s="29" t="s">
        <v>1288</v>
      </c>
      <c r="F2786" s="115">
        <f>SUBTOTAL(9,F2784:F2785)</f>
        <v>840000</v>
      </c>
      <c r="H2786" s="31">
        <f>SUBTOTAL(9,H2784:H2785)</f>
        <v>2</v>
      </c>
      <c r="I2786" s="31">
        <f>SUBTOTAL(9,I2784:I2785)</f>
        <v>1</v>
      </c>
      <c r="J2786" s="31">
        <f>SUBTOTAL(9,J2784:J2785)</f>
        <v>0</v>
      </c>
      <c r="K2786" s="117">
        <f t="shared" si="105"/>
        <v>0</v>
      </c>
      <c r="L2786" s="107">
        <f>SUBTOTAL(9,L2784:L2785)</f>
        <v>0</v>
      </c>
      <c r="M2786" s="107">
        <f>SUBTOTAL(9,M2784:M2785)</f>
        <v>0</v>
      </c>
      <c r="N2786" s="56" t="str">
        <f t="shared" si="106"/>
        <v>Kelly, Realtors</v>
      </c>
    </row>
    <row r="2787" spans="1:14" outlineLevel="2" x14ac:dyDescent="0.2">
      <c r="A2787" t="s">
        <v>550</v>
      </c>
      <c r="B2787" t="s">
        <v>1707</v>
      </c>
      <c r="C2787" s="3" t="s">
        <v>2698</v>
      </c>
      <c r="D2787" s="2" t="s">
        <v>6</v>
      </c>
      <c r="E2787" s="126">
        <v>43549</v>
      </c>
      <c r="F2787" s="127">
        <v>25000</v>
      </c>
      <c r="G2787" s="129" t="s">
        <v>838</v>
      </c>
      <c r="H2787" s="129">
        <v>1</v>
      </c>
      <c r="I2787" s="129">
        <v>0</v>
      </c>
      <c r="J2787" s="31">
        <v>0</v>
      </c>
      <c r="K2787" s="117">
        <f t="shared" si="105"/>
        <v>0</v>
      </c>
      <c r="L2787" s="107">
        <v>0</v>
      </c>
      <c r="M2787" s="107">
        <v>0</v>
      </c>
      <c r="N2787" s="56" t="str">
        <f t="shared" si="106"/>
        <v>Central Metro Realty</v>
      </c>
    </row>
    <row r="2788" spans="1:14" outlineLevel="2" x14ac:dyDescent="0.2">
      <c r="A2788" t="s">
        <v>550</v>
      </c>
      <c r="B2788" t="s">
        <v>1707</v>
      </c>
      <c r="C2788" s="3" t="s">
        <v>2412</v>
      </c>
      <c r="D2788" s="2" t="s">
        <v>6</v>
      </c>
      <c r="E2788" s="126">
        <v>43518</v>
      </c>
      <c r="F2788" s="127">
        <v>27000</v>
      </c>
      <c r="G2788" s="129" t="s">
        <v>838</v>
      </c>
      <c r="H2788" s="129">
        <v>1</v>
      </c>
      <c r="I2788" s="129">
        <v>0</v>
      </c>
      <c r="J2788" s="31">
        <v>0</v>
      </c>
      <c r="K2788" s="117">
        <f t="shared" si="105"/>
        <v>0</v>
      </c>
      <c r="L2788" s="107">
        <v>0</v>
      </c>
      <c r="M2788" s="107">
        <v>0</v>
      </c>
      <c r="N2788" s="56" t="str">
        <f t="shared" si="106"/>
        <v>Central Metro Realty</v>
      </c>
    </row>
    <row r="2789" spans="1:14" outlineLevel="2" x14ac:dyDescent="0.2">
      <c r="A2789" t="s">
        <v>550</v>
      </c>
      <c r="B2789" t="s">
        <v>1707</v>
      </c>
      <c r="C2789" t="s">
        <v>2614</v>
      </c>
      <c r="D2789" t="s">
        <v>6</v>
      </c>
      <c r="E2789" s="3">
        <v>43539</v>
      </c>
      <c r="F2789" s="115">
        <v>67500</v>
      </c>
      <c r="G2789" s="17">
        <v>20190445</v>
      </c>
      <c r="H2789" s="129">
        <v>1</v>
      </c>
      <c r="I2789" s="129">
        <v>1</v>
      </c>
      <c r="J2789" s="31">
        <v>0</v>
      </c>
      <c r="K2789" s="117">
        <f t="shared" si="105"/>
        <v>0</v>
      </c>
      <c r="L2789" s="107">
        <v>0</v>
      </c>
      <c r="M2789" s="107">
        <v>0</v>
      </c>
      <c r="N2789" s="56" t="str">
        <f t="shared" si="106"/>
        <v>Central Metro Realty</v>
      </c>
    </row>
    <row r="2790" spans="1:14" outlineLevel="2" x14ac:dyDescent="0.2">
      <c r="A2790" t="s">
        <v>550</v>
      </c>
      <c r="B2790" t="s">
        <v>1707</v>
      </c>
      <c r="C2790" t="s">
        <v>2849</v>
      </c>
      <c r="D2790" t="s">
        <v>6</v>
      </c>
      <c r="E2790" s="3">
        <v>43566</v>
      </c>
      <c r="F2790" s="115">
        <v>85000</v>
      </c>
      <c r="G2790" s="17" t="s">
        <v>838</v>
      </c>
      <c r="H2790" s="129">
        <v>1</v>
      </c>
      <c r="I2790" s="129">
        <v>0</v>
      </c>
      <c r="J2790" s="31">
        <v>0</v>
      </c>
      <c r="K2790" s="117">
        <f t="shared" si="105"/>
        <v>0</v>
      </c>
      <c r="L2790" s="107">
        <v>0</v>
      </c>
      <c r="M2790" s="107">
        <v>0</v>
      </c>
      <c r="N2790" s="56" t="str">
        <f t="shared" si="106"/>
        <v>Central Metro Realty</v>
      </c>
    </row>
    <row r="2791" spans="1:14" outlineLevel="1" x14ac:dyDescent="0.2">
      <c r="A2791" s="29" t="s">
        <v>550</v>
      </c>
      <c r="F2791" s="115">
        <f>SUBTOTAL(9,F2787:F2790)</f>
        <v>204500</v>
      </c>
      <c r="G2791" s="17"/>
      <c r="H2791" s="129">
        <f>SUBTOTAL(9,H2787:H2790)</f>
        <v>4</v>
      </c>
      <c r="I2791" s="129">
        <f>SUBTOTAL(9,I2787:I2790)</f>
        <v>1</v>
      </c>
      <c r="J2791" s="31">
        <f>SUBTOTAL(9,J2787:J2790)</f>
        <v>0</v>
      </c>
      <c r="K2791" s="117">
        <f t="shared" si="105"/>
        <v>0</v>
      </c>
      <c r="L2791" s="107">
        <f>SUBTOTAL(9,L2787:L2790)</f>
        <v>0</v>
      </c>
      <c r="M2791" s="107">
        <f>SUBTOTAL(9,M2787:M2790)</f>
        <v>0</v>
      </c>
      <c r="N2791" s="56" t="str">
        <f t="shared" si="106"/>
        <v>Central Metro Realty</v>
      </c>
    </row>
    <row r="2792" spans="1:14" outlineLevel="2" x14ac:dyDescent="0.2">
      <c r="A2792" t="s">
        <v>827</v>
      </c>
      <c r="B2792" t="s">
        <v>282</v>
      </c>
      <c r="C2792" t="s">
        <v>2043</v>
      </c>
      <c r="D2792" t="s">
        <v>1126</v>
      </c>
      <c r="E2792" s="3">
        <v>43592</v>
      </c>
      <c r="F2792" s="115">
        <v>148000</v>
      </c>
      <c r="G2792" s="34" t="s">
        <v>838</v>
      </c>
      <c r="H2792" s="31">
        <v>1</v>
      </c>
      <c r="I2792" s="31">
        <v>0</v>
      </c>
      <c r="J2792" s="31">
        <v>0</v>
      </c>
      <c r="K2792" s="117">
        <f t="shared" si="105"/>
        <v>0</v>
      </c>
      <c r="L2792" s="107">
        <v>0</v>
      </c>
      <c r="M2792" s="107">
        <v>0</v>
      </c>
      <c r="N2792" s="56" t="str">
        <f t="shared" si="106"/>
        <v>Front Gate Properties</v>
      </c>
    </row>
    <row r="2793" spans="1:14" outlineLevel="1" x14ac:dyDescent="0.2">
      <c r="A2793" s="29" t="s">
        <v>827</v>
      </c>
      <c r="F2793" s="115">
        <f>SUBTOTAL(9,F2792:F2792)</f>
        <v>148000</v>
      </c>
      <c r="H2793" s="31">
        <f>SUBTOTAL(9,H2792:H2792)</f>
        <v>1</v>
      </c>
      <c r="I2793" s="31">
        <f>SUBTOTAL(9,I2792:I2792)</f>
        <v>0</v>
      </c>
      <c r="J2793" s="31">
        <f>SUBTOTAL(9,J2792:J2792)</f>
        <v>0</v>
      </c>
      <c r="K2793" s="117">
        <f t="shared" si="105"/>
        <v>0</v>
      </c>
      <c r="L2793" s="107">
        <f>SUBTOTAL(9,L2792:L2792)</f>
        <v>0</v>
      </c>
      <c r="M2793" s="107">
        <f>SUBTOTAL(9,M2792:M2792)</f>
        <v>0</v>
      </c>
      <c r="N2793" s="56" t="str">
        <f t="shared" si="106"/>
        <v>Front Gate Properties</v>
      </c>
    </row>
    <row r="2794" spans="1:14" outlineLevel="2" x14ac:dyDescent="0.2">
      <c r="A2794" t="s">
        <v>758</v>
      </c>
      <c r="B2794" t="s">
        <v>1842</v>
      </c>
      <c r="C2794" s="3" t="s">
        <v>2365</v>
      </c>
      <c r="D2794" t="s">
        <v>216</v>
      </c>
      <c r="E2794" s="102">
        <v>43511</v>
      </c>
      <c r="F2794" s="115">
        <v>250000</v>
      </c>
      <c r="G2794" s="31" t="s">
        <v>838</v>
      </c>
      <c r="H2794" s="129">
        <v>1</v>
      </c>
      <c r="I2794" s="129">
        <v>0</v>
      </c>
      <c r="J2794" s="31">
        <v>1</v>
      </c>
      <c r="K2794" s="117">
        <f t="shared" si="105"/>
        <v>1</v>
      </c>
      <c r="L2794" s="107">
        <v>0</v>
      </c>
      <c r="M2794" s="107">
        <v>0</v>
      </c>
      <c r="N2794" s="56" t="str">
        <f t="shared" si="106"/>
        <v>Coldwell Banker Apex, REALTORS</v>
      </c>
    </row>
    <row r="2795" spans="1:14" outlineLevel="2" x14ac:dyDescent="0.2">
      <c r="A2795" t="s">
        <v>758</v>
      </c>
      <c r="B2795" t="s">
        <v>1842</v>
      </c>
      <c r="C2795" s="3" t="s">
        <v>2915</v>
      </c>
      <c r="D2795" t="s">
        <v>6</v>
      </c>
      <c r="E2795" s="102">
        <v>43573</v>
      </c>
      <c r="F2795" s="115">
        <v>331400</v>
      </c>
      <c r="G2795" s="31">
        <v>20190693</v>
      </c>
      <c r="H2795" s="129">
        <v>1</v>
      </c>
      <c r="I2795" s="129">
        <v>1</v>
      </c>
      <c r="J2795" s="31">
        <v>1</v>
      </c>
      <c r="K2795" s="117">
        <f t="shared" si="105"/>
        <v>1</v>
      </c>
      <c r="L2795" s="107">
        <v>0</v>
      </c>
      <c r="M2795" s="107">
        <v>0</v>
      </c>
      <c r="N2795" s="56" t="str">
        <f t="shared" si="106"/>
        <v>Coldwell Banker Apex, REALTORS</v>
      </c>
    </row>
    <row r="2796" spans="1:14" outlineLevel="2" x14ac:dyDescent="0.2">
      <c r="A2796" t="s">
        <v>758</v>
      </c>
      <c r="B2796" t="s">
        <v>1842</v>
      </c>
      <c r="C2796" s="3" t="s">
        <v>2653</v>
      </c>
      <c r="D2796" t="s">
        <v>216</v>
      </c>
      <c r="E2796" s="102">
        <v>43545</v>
      </c>
      <c r="F2796" s="115">
        <v>170000</v>
      </c>
      <c r="G2796" s="31">
        <v>20190394</v>
      </c>
      <c r="H2796" s="129">
        <v>1</v>
      </c>
      <c r="I2796" s="129">
        <v>1</v>
      </c>
      <c r="J2796" s="31">
        <v>1</v>
      </c>
      <c r="K2796" s="117">
        <f t="shared" si="105"/>
        <v>1</v>
      </c>
      <c r="L2796" s="107">
        <v>0</v>
      </c>
      <c r="M2796" s="107">
        <v>0</v>
      </c>
      <c r="N2796" s="56" t="str">
        <f t="shared" si="106"/>
        <v>Coldwell Banker Apex, REALTORS</v>
      </c>
    </row>
    <row r="2797" spans="1:14" outlineLevel="1" x14ac:dyDescent="0.2">
      <c r="A2797" s="29" t="s">
        <v>758</v>
      </c>
      <c r="C2797" s="3"/>
      <c r="E2797" s="102"/>
      <c r="F2797" s="115">
        <f>SUBTOTAL(9,F2794:F2796)</f>
        <v>751400</v>
      </c>
      <c r="G2797" s="31"/>
      <c r="H2797" s="129">
        <f>SUBTOTAL(9,H2794:H2796)</f>
        <v>3</v>
      </c>
      <c r="I2797" s="129">
        <f>SUBTOTAL(9,I2794:I2796)</f>
        <v>2</v>
      </c>
      <c r="J2797" s="31">
        <f>SUBTOTAL(9,J2794:J2796)</f>
        <v>3</v>
      </c>
      <c r="K2797" s="117">
        <f t="shared" si="105"/>
        <v>1</v>
      </c>
      <c r="L2797" s="107">
        <f>SUBTOTAL(9,L2794:L2796)</f>
        <v>0</v>
      </c>
      <c r="M2797" s="107">
        <f>SUBTOTAL(9,M2794:M2796)</f>
        <v>0</v>
      </c>
      <c r="N2797" s="56" t="str">
        <f t="shared" si="106"/>
        <v>Coldwell Banker Apex, REALTORS</v>
      </c>
    </row>
    <row r="2798" spans="1:14" outlineLevel="2" x14ac:dyDescent="0.2">
      <c r="A2798" t="s">
        <v>25</v>
      </c>
      <c r="B2798" t="s">
        <v>1840</v>
      </c>
      <c r="C2798" s="3" t="s">
        <v>2508</v>
      </c>
      <c r="D2798" t="s">
        <v>7</v>
      </c>
      <c r="E2798" s="102">
        <v>43528</v>
      </c>
      <c r="F2798" s="115">
        <v>525000</v>
      </c>
      <c r="G2798" s="31">
        <v>20190200</v>
      </c>
      <c r="H2798" s="129">
        <v>1</v>
      </c>
      <c r="I2798" s="129">
        <v>1</v>
      </c>
      <c r="J2798" s="31">
        <v>1</v>
      </c>
      <c r="K2798" s="117">
        <f t="shared" si="105"/>
        <v>1</v>
      </c>
      <c r="L2798" s="107">
        <v>0</v>
      </c>
      <c r="M2798" s="107">
        <v>0</v>
      </c>
      <c r="N2798" s="56" t="str">
        <f t="shared" si="106"/>
        <v>Kelly, Realtors</v>
      </c>
    </row>
    <row r="2799" spans="1:14" outlineLevel="2" x14ac:dyDescent="0.2">
      <c r="A2799" t="s">
        <v>25</v>
      </c>
      <c r="B2799" t="s">
        <v>1840</v>
      </c>
      <c r="C2799" s="3" t="s">
        <v>2650</v>
      </c>
      <c r="D2799" t="s">
        <v>6</v>
      </c>
      <c r="E2799" s="102">
        <v>43545</v>
      </c>
      <c r="F2799" s="115">
        <v>133375</v>
      </c>
      <c r="G2799" s="31">
        <v>20190520</v>
      </c>
      <c r="H2799" s="129">
        <v>1</v>
      </c>
      <c r="I2799" s="129">
        <v>1</v>
      </c>
      <c r="J2799" s="31">
        <v>1</v>
      </c>
      <c r="K2799" s="117">
        <f t="shared" si="105"/>
        <v>1</v>
      </c>
      <c r="L2799" s="107">
        <v>0</v>
      </c>
      <c r="M2799" s="107">
        <v>0</v>
      </c>
      <c r="N2799" s="56" t="str">
        <f t="shared" si="106"/>
        <v>Kelly, Realtors</v>
      </c>
    </row>
    <row r="2800" spans="1:14" outlineLevel="2" x14ac:dyDescent="0.2">
      <c r="A2800" t="s">
        <v>25</v>
      </c>
      <c r="B2800" t="s">
        <v>1840</v>
      </c>
      <c r="C2800" s="3" t="s">
        <v>1039</v>
      </c>
      <c r="D2800" t="s">
        <v>6</v>
      </c>
      <c r="E2800" s="102">
        <v>43522</v>
      </c>
      <c r="F2800" s="115">
        <v>145000</v>
      </c>
      <c r="G2800" s="31">
        <v>20190333</v>
      </c>
      <c r="H2800" s="129">
        <v>1</v>
      </c>
      <c r="I2800" s="129">
        <v>1</v>
      </c>
      <c r="J2800" s="31">
        <v>1</v>
      </c>
      <c r="K2800" s="117">
        <f t="shared" si="105"/>
        <v>1</v>
      </c>
      <c r="L2800" s="107">
        <v>0</v>
      </c>
      <c r="M2800" s="107">
        <v>0</v>
      </c>
      <c r="N2800" s="56" t="str">
        <f t="shared" si="106"/>
        <v>Kelly, Realtors</v>
      </c>
    </row>
    <row r="2801" spans="1:14" outlineLevel="2" x14ac:dyDescent="0.2">
      <c r="A2801" t="s">
        <v>25</v>
      </c>
      <c r="B2801" t="s">
        <v>1840</v>
      </c>
      <c r="C2801" s="3" t="s">
        <v>2847</v>
      </c>
      <c r="D2801" t="s">
        <v>802</v>
      </c>
      <c r="E2801" s="102">
        <v>43566</v>
      </c>
      <c r="F2801" s="115">
        <v>515000</v>
      </c>
      <c r="G2801" s="31">
        <v>20190554</v>
      </c>
      <c r="H2801" s="129">
        <v>1</v>
      </c>
      <c r="I2801" s="129">
        <v>1</v>
      </c>
      <c r="J2801" s="31">
        <v>1</v>
      </c>
      <c r="K2801" s="117">
        <f t="shared" si="105"/>
        <v>1</v>
      </c>
      <c r="L2801" s="107">
        <v>0</v>
      </c>
      <c r="M2801" s="107">
        <v>0</v>
      </c>
      <c r="N2801" s="56" t="str">
        <f t="shared" si="106"/>
        <v>Kelly, Realtors</v>
      </c>
    </row>
    <row r="2802" spans="1:14" outlineLevel="2" x14ac:dyDescent="0.2">
      <c r="A2802" t="s">
        <v>25</v>
      </c>
      <c r="B2802" t="s">
        <v>1840</v>
      </c>
      <c r="C2802" s="3" t="s">
        <v>2690</v>
      </c>
      <c r="D2802" t="s">
        <v>6</v>
      </c>
      <c r="E2802" s="102">
        <v>43549</v>
      </c>
      <c r="F2802" s="115">
        <v>225500</v>
      </c>
      <c r="G2802" s="31" t="s">
        <v>838</v>
      </c>
      <c r="H2802" s="129">
        <v>1</v>
      </c>
      <c r="I2802" s="129">
        <v>0</v>
      </c>
      <c r="J2802" s="31">
        <v>1</v>
      </c>
      <c r="K2802" s="117">
        <f t="shared" si="105"/>
        <v>1</v>
      </c>
      <c r="L2802" s="107">
        <v>0</v>
      </c>
      <c r="M2802" s="107">
        <v>0</v>
      </c>
      <c r="N2802" s="56" t="str">
        <f t="shared" si="106"/>
        <v>Kelly, Realtors</v>
      </c>
    </row>
    <row r="2803" spans="1:14" outlineLevel="2" x14ac:dyDescent="0.2">
      <c r="A2803" t="s">
        <v>25</v>
      </c>
      <c r="B2803" t="s">
        <v>1840</v>
      </c>
      <c r="C2803" s="3" t="s">
        <v>2378</v>
      </c>
      <c r="D2803" t="s">
        <v>65</v>
      </c>
      <c r="E2803" s="102">
        <v>43511</v>
      </c>
      <c r="F2803" s="115">
        <v>510000</v>
      </c>
      <c r="G2803" s="31">
        <v>20190058</v>
      </c>
      <c r="H2803" s="129">
        <v>1</v>
      </c>
      <c r="I2803" s="129">
        <v>1</v>
      </c>
      <c r="J2803" s="31">
        <v>1</v>
      </c>
      <c r="K2803" s="117">
        <f t="shared" si="105"/>
        <v>1</v>
      </c>
      <c r="L2803" s="107">
        <v>0</v>
      </c>
      <c r="M2803" s="107">
        <v>0</v>
      </c>
      <c r="N2803" s="56" t="str">
        <f t="shared" si="106"/>
        <v>Kelly, Realtors</v>
      </c>
    </row>
    <row r="2804" spans="1:14" outlineLevel="2" x14ac:dyDescent="0.2">
      <c r="A2804" t="s">
        <v>25</v>
      </c>
      <c r="B2804" t="s">
        <v>1840</v>
      </c>
      <c r="C2804" s="3" t="s">
        <v>2505</v>
      </c>
      <c r="D2804" t="s">
        <v>6</v>
      </c>
      <c r="E2804" s="102">
        <v>43528</v>
      </c>
      <c r="F2804" s="115">
        <v>290000</v>
      </c>
      <c r="G2804" s="31">
        <v>20182837</v>
      </c>
      <c r="H2804" s="129">
        <v>1</v>
      </c>
      <c r="I2804" s="129">
        <v>1</v>
      </c>
      <c r="J2804" s="31">
        <v>1</v>
      </c>
      <c r="K2804" s="117">
        <f t="shared" si="105"/>
        <v>1</v>
      </c>
      <c r="L2804" s="107">
        <v>0</v>
      </c>
      <c r="M2804" s="107">
        <v>0</v>
      </c>
      <c r="N2804" s="56" t="str">
        <f t="shared" si="106"/>
        <v>Kelly, Realtors</v>
      </c>
    </row>
    <row r="2805" spans="1:14" outlineLevel="2" x14ac:dyDescent="0.2">
      <c r="A2805" t="s">
        <v>25</v>
      </c>
      <c r="B2805" t="s">
        <v>1840</v>
      </c>
      <c r="C2805" t="s">
        <v>3100</v>
      </c>
      <c r="D2805" t="s">
        <v>6</v>
      </c>
      <c r="E2805" s="3">
        <v>43594</v>
      </c>
      <c r="F2805" s="115">
        <v>64750</v>
      </c>
      <c r="G2805" s="17">
        <v>20182631</v>
      </c>
      <c r="H2805" s="129">
        <v>1</v>
      </c>
      <c r="I2805" s="129">
        <v>1</v>
      </c>
      <c r="J2805" s="31">
        <v>0</v>
      </c>
      <c r="K2805" s="117">
        <f t="shared" si="105"/>
        <v>0</v>
      </c>
      <c r="L2805" s="107">
        <v>0</v>
      </c>
      <c r="M2805" s="107">
        <v>0</v>
      </c>
      <c r="N2805" s="56" t="str">
        <f t="shared" si="106"/>
        <v>Kelly, Realtors</v>
      </c>
    </row>
    <row r="2806" spans="1:14" outlineLevel="2" x14ac:dyDescent="0.2">
      <c r="A2806" t="s">
        <v>25</v>
      </c>
      <c r="B2806" t="s">
        <v>1840</v>
      </c>
      <c r="C2806" t="s">
        <v>2317</v>
      </c>
      <c r="D2806" t="s">
        <v>6</v>
      </c>
      <c r="E2806" s="3">
        <v>43503</v>
      </c>
      <c r="F2806" s="115">
        <v>70000</v>
      </c>
      <c r="G2806" s="17" t="s">
        <v>838</v>
      </c>
      <c r="H2806" s="129">
        <v>1</v>
      </c>
      <c r="I2806" s="129">
        <v>0</v>
      </c>
      <c r="J2806" s="31">
        <v>0</v>
      </c>
      <c r="K2806" s="117">
        <f t="shared" si="105"/>
        <v>0</v>
      </c>
      <c r="L2806" s="107">
        <v>0</v>
      </c>
      <c r="M2806" s="107">
        <v>0</v>
      </c>
      <c r="N2806" s="56" t="str">
        <f t="shared" si="106"/>
        <v>Kelly, Realtors</v>
      </c>
    </row>
    <row r="2807" spans="1:14" outlineLevel="2" x14ac:dyDescent="0.2">
      <c r="A2807" t="s">
        <v>25</v>
      </c>
      <c r="B2807" t="s">
        <v>1840</v>
      </c>
      <c r="C2807" t="s">
        <v>2852</v>
      </c>
      <c r="D2807" t="s">
        <v>6</v>
      </c>
      <c r="E2807" s="3">
        <v>43567</v>
      </c>
      <c r="F2807" s="115">
        <v>74600</v>
      </c>
      <c r="G2807" s="17" t="s">
        <v>838</v>
      </c>
      <c r="H2807" s="129">
        <v>1</v>
      </c>
      <c r="I2807" s="129">
        <v>0</v>
      </c>
      <c r="J2807" s="31">
        <v>0</v>
      </c>
      <c r="K2807" s="117">
        <f t="shared" si="105"/>
        <v>0</v>
      </c>
      <c r="L2807" s="107">
        <v>0</v>
      </c>
      <c r="M2807" s="107">
        <v>0</v>
      </c>
      <c r="N2807" s="56" t="str">
        <f t="shared" si="106"/>
        <v>Kelly, Realtors</v>
      </c>
    </row>
    <row r="2808" spans="1:14" outlineLevel="2" x14ac:dyDescent="0.2">
      <c r="A2808" t="s">
        <v>25</v>
      </c>
      <c r="B2808" t="s">
        <v>1840</v>
      </c>
      <c r="C2808" t="s">
        <v>3103</v>
      </c>
      <c r="D2808" t="s">
        <v>6</v>
      </c>
      <c r="E2808" s="3">
        <v>43594</v>
      </c>
      <c r="F2808" s="115">
        <v>125500</v>
      </c>
      <c r="G2808" s="34" t="s">
        <v>838</v>
      </c>
      <c r="H2808" s="31">
        <v>1</v>
      </c>
      <c r="I2808" s="31">
        <v>0</v>
      </c>
      <c r="J2808" s="31">
        <v>0</v>
      </c>
      <c r="K2808" s="117">
        <f t="shared" si="105"/>
        <v>0</v>
      </c>
      <c r="L2808" s="107">
        <v>0</v>
      </c>
      <c r="M2808" s="107">
        <v>0</v>
      </c>
      <c r="N2808" s="56" t="str">
        <f t="shared" si="106"/>
        <v>Kelly, Realtors</v>
      </c>
    </row>
    <row r="2809" spans="1:14" outlineLevel="2" x14ac:dyDescent="0.2">
      <c r="A2809" t="s">
        <v>25</v>
      </c>
      <c r="B2809" t="s">
        <v>1840</v>
      </c>
      <c r="C2809" t="s">
        <v>2180</v>
      </c>
      <c r="D2809" t="s">
        <v>216</v>
      </c>
      <c r="E2809" s="3">
        <v>43483</v>
      </c>
      <c r="F2809" s="115">
        <v>197000</v>
      </c>
      <c r="G2809" s="34">
        <v>20182880</v>
      </c>
      <c r="H2809" s="31">
        <v>1</v>
      </c>
      <c r="I2809" s="31">
        <v>1</v>
      </c>
      <c r="J2809" s="31">
        <v>0</v>
      </c>
      <c r="K2809" s="117">
        <f t="shared" si="105"/>
        <v>0</v>
      </c>
      <c r="L2809" s="107">
        <v>0</v>
      </c>
      <c r="M2809" s="107">
        <v>0</v>
      </c>
      <c r="N2809" s="56" t="str">
        <f t="shared" si="106"/>
        <v>Kelly, Realtors</v>
      </c>
    </row>
    <row r="2810" spans="1:14" outlineLevel="2" x14ac:dyDescent="0.2">
      <c r="A2810" t="s">
        <v>25</v>
      </c>
      <c r="B2810" t="s">
        <v>1840</v>
      </c>
      <c r="C2810" t="s">
        <v>2714</v>
      </c>
      <c r="D2810" t="s">
        <v>1249</v>
      </c>
      <c r="E2810" s="3">
        <v>43551</v>
      </c>
      <c r="F2810" s="115">
        <v>212900</v>
      </c>
      <c r="G2810" s="34">
        <v>20190555</v>
      </c>
      <c r="H2810" s="31">
        <v>1</v>
      </c>
      <c r="I2810" s="31">
        <v>1</v>
      </c>
      <c r="J2810" s="31">
        <v>0</v>
      </c>
      <c r="K2810" s="117">
        <f t="shared" si="105"/>
        <v>0</v>
      </c>
      <c r="L2810" s="107">
        <v>0</v>
      </c>
      <c r="M2810" s="107">
        <v>0</v>
      </c>
      <c r="N2810" s="56" t="str">
        <f t="shared" si="106"/>
        <v>Kelly, Realtors</v>
      </c>
    </row>
    <row r="2811" spans="1:14" outlineLevel="2" x14ac:dyDescent="0.2">
      <c r="A2811" t="s">
        <v>25</v>
      </c>
      <c r="B2811" t="s">
        <v>1840</v>
      </c>
      <c r="C2811" t="s">
        <v>2627</v>
      </c>
      <c r="D2811" t="s">
        <v>123</v>
      </c>
      <c r="E2811" s="3">
        <v>43542</v>
      </c>
      <c r="F2811" s="115">
        <v>264600</v>
      </c>
      <c r="G2811" s="34" t="s">
        <v>838</v>
      </c>
      <c r="H2811" s="31">
        <v>1</v>
      </c>
      <c r="I2811" s="31">
        <v>0</v>
      </c>
      <c r="J2811" s="31">
        <v>0</v>
      </c>
      <c r="K2811" s="117">
        <f t="shared" si="105"/>
        <v>0</v>
      </c>
      <c r="L2811" s="107">
        <v>0</v>
      </c>
      <c r="M2811" s="107">
        <v>0</v>
      </c>
      <c r="N2811" s="56" t="str">
        <f t="shared" si="106"/>
        <v>Kelly, Realtors</v>
      </c>
    </row>
    <row r="2812" spans="1:14" outlineLevel="2" x14ac:dyDescent="0.2">
      <c r="A2812" t="s">
        <v>25</v>
      </c>
      <c r="B2812" t="s">
        <v>1840</v>
      </c>
      <c r="C2812" t="s">
        <v>2353</v>
      </c>
      <c r="D2812" t="s">
        <v>7</v>
      </c>
      <c r="E2812" s="3">
        <v>43509</v>
      </c>
      <c r="F2812" s="115">
        <v>348000</v>
      </c>
      <c r="G2812" s="34" t="s">
        <v>838</v>
      </c>
      <c r="H2812" s="31">
        <v>1</v>
      </c>
      <c r="I2812" s="31">
        <v>0</v>
      </c>
      <c r="J2812" s="31">
        <v>0</v>
      </c>
      <c r="K2812" s="117">
        <f t="shared" si="105"/>
        <v>0</v>
      </c>
      <c r="L2812" s="107">
        <v>0</v>
      </c>
      <c r="M2812" s="107">
        <v>0</v>
      </c>
      <c r="N2812" s="56" t="str">
        <f t="shared" si="106"/>
        <v>Kelly, Realtors</v>
      </c>
    </row>
    <row r="2813" spans="1:14" outlineLevel="2" x14ac:dyDescent="0.2">
      <c r="A2813" t="s">
        <v>25</v>
      </c>
      <c r="B2813" t="s">
        <v>1840</v>
      </c>
      <c r="C2813" t="s">
        <v>2286</v>
      </c>
      <c r="D2813" t="s">
        <v>1126</v>
      </c>
      <c r="E2813" s="3">
        <v>43602</v>
      </c>
      <c r="F2813" s="115">
        <v>356000</v>
      </c>
      <c r="G2813" s="34">
        <v>20190898</v>
      </c>
      <c r="H2813" s="31">
        <v>1</v>
      </c>
      <c r="I2813" s="31">
        <v>1</v>
      </c>
      <c r="J2813" s="31">
        <v>0</v>
      </c>
      <c r="K2813" s="117">
        <f t="shared" si="105"/>
        <v>0</v>
      </c>
      <c r="L2813" s="107">
        <v>0</v>
      </c>
      <c r="M2813" s="107">
        <v>0</v>
      </c>
      <c r="N2813" s="56" t="str">
        <f t="shared" si="106"/>
        <v>Kelly, Realtors</v>
      </c>
    </row>
    <row r="2814" spans="1:14" outlineLevel="2" x14ac:dyDescent="0.2">
      <c r="A2814" t="s">
        <v>25</v>
      </c>
      <c r="B2814" t="s">
        <v>1840</v>
      </c>
      <c r="C2814" t="s">
        <v>2809</v>
      </c>
      <c r="D2814" t="s">
        <v>6</v>
      </c>
      <c r="E2814" s="3">
        <v>43560</v>
      </c>
      <c r="F2814" s="115">
        <v>1050000</v>
      </c>
      <c r="G2814" s="34">
        <v>20190424</v>
      </c>
      <c r="H2814" s="31">
        <v>1</v>
      </c>
      <c r="I2814" s="31">
        <v>1</v>
      </c>
      <c r="J2814" s="31">
        <v>0</v>
      </c>
      <c r="K2814" s="117">
        <f t="shared" si="105"/>
        <v>0</v>
      </c>
      <c r="L2814" s="107">
        <v>0</v>
      </c>
      <c r="M2814" s="107">
        <v>0</v>
      </c>
      <c r="N2814" s="56" t="str">
        <f t="shared" si="106"/>
        <v>Kelly, Realtors</v>
      </c>
    </row>
    <row r="2815" spans="1:14" outlineLevel="1" x14ac:dyDescent="0.2">
      <c r="A2815" s="29" t="s">
        <v>25</v>
      </c>
      <c r="F2815" s="115">
        <f>SUBTOTAL(9,F2798:F2814)</f>
        <v>5107225</v>
      </c>
      <c r="H2815" s="31">
        <f>SUBTOTAL(9,H2798:H2814)</f>
        <v>17</v>
      </c>
      <c r="I2815" s="31">
        <f>SUBTOTAL(9,I2798:I2814)</f>
        <v>11</v>
      </c>
      <c r="J2815" s="31">
        <f>SUBTOTAL(9,J2798:J2814)</f>
        <v>7</v>
      </c>
      <c r="K2815" s="117">
        <f t="shared" si="105"/>
        <v>0.41176470588235292</v>
      </c>
      <c r="L2815" s="107">
        <f>SUBTOTAL(9,L2798:L2814)</f>
        <v>0</v>
      </c>
      <c r="M2815" s="107">
        <f>SUBTOTAL(9,M2798:M2814)</f>
        <v>0</v>
      </c>
      <c r="N2815" s="56" t="str">
        <f t="shared" si="106"/>
        <v>Kelly, Realtors</v>
      </c>
    </row>
    <row r="2816" spans="1:14" outlineLevel="2" x14ac:dyDescent="0.2">
      <c r="A2816" t="s">
        <v>2103</v>
      </c>
      <c r="B2816" t="s">
        <v>1842</v>
      </c>
      <c r="C2816" s="3" t="s">
        <v>2623</v>
      </c>
      <c r="D2816" t="s">
        <v>6</v>
      </c>
      <c r="E2816" s="102">
        <v>43542</v>
      </c>
      <c r="F2816" s="115">
        <v>140000</v>
      </c>
      <c r="G2816" s="31">
        <v>20190411</v>
      </c>
      <c r="H2816" s="129">
        <v>1</v>
      </c>
      <c r="I2816" s="129">
        <v>1</v>
      </c>
      <c r="J2816" s="31">
        <v>1</v>
      </c>
      <c r="K2816" s="117">
        <f t="shared" si="105"/>
        <v>1</v>
      </c>
      <c r="L2816" s="107">
        <v>0</v>
      </c>
      <c r="M2816" s="107">
        <v>0</v>
      </c>
      <c r="N2816" s="56" t="str">
        <f t="shared" si="106"/>
        <v>Coldwell Banker Apex, REALTORS</v>
      </c>
    </row>
    <row r="2817" spans="1:14" outlineLevel="2" x14ac:dyDescent="0.2">
      <c r="A2817" t="s">
        <v>2103</v>
      </c>
      <c r="B2817" t="s">
        <v>1842</v>
      </c>
      <c r="C2817" s="3" t="s">
        <v>2110</v>
      </c>
      <c r="D2817" t="s">
        <v>6</v>
      </c>
      <c r="E2817" s="102">
        <v>43469</v>
      </c>
      <c r="F2817" s="115">
        <v>235000</v>
      </c>
      <c r="G2817" s="31">
        <v>20182543</v>
      </c>
      <c r="H2817" s="129">
        <v>1</v>
      </c>
      <c r="I2817" s="129">
        <v>1</v>
      </c>
      <c r="J2817" s="31">
        <v>1</v>
      </c>
      <c r="K2817" s="117">
        <f t="shared" si="105"/>
        <v>1</v>
      </c>
      <c r="L2817" s="107">
        <v>0</v>
      </c>
      <c r="M2817" s="107">
        <v>0</v>
      </c>
      <c r="N2817" s="56" t="str">
        <f t="shared" si="106"/>
        <v>Coldwell Banker Apex, REALTORS</v>
      </c>
    </row>
    <row r="2818" spans="1:14" outlineLevel="2" x14ac:dyDescent="0.2">
      <c r="A2818" t="s">
        <v>2103</v>
      </c>
      <c r="B2818" t="s">
        <v>1842</v>
      </c>
      <c r="C2818" s="3" t="s">
        <v>3106</v>
      </c>
      <c r="D2818" t="s">
        <v>6</v>
      </c>
      <c r="E2818" s="102">
        <v>43594</v>
      </c>
      <c r="F2818" s="115">
        <v>169900</v>
      </c>
      <c r="G2818" s="31" t="s">
        <v>838</v>
      </c>
      <c r="H2818" s="129">
        <v>1</v>
      </c>
      <c r="I2818" s="129">
        <v>0</v>
      </c>
      <c r="J2818" s="31">
        <v>1</v>
      </c>
      <c r="K2818" s="117">
        <f t="shared" si="105"/>
        <v>1</v>
      </c>
      <c r="L2818" s="107">
        <v>0</v>
      </c>
      <c r="M2818" s="107">
        <v>0</v>
      </c>
      <c r="N2818" s="56" t="str">
        <f t="shared" si="106"/>
        <v>Coldwell Banker Apex, REALTORS</v>
      </c>
    </row>
    <row r="2819" spans="1:14" outlineLevel="2" x14ac:dyDescent="0.2">
      <c r="A2819" t="s">
        <v>2103</v>
      </c>
      <c r="B2819" t="s">
        <v>1842</v>
      </c>
      <c r="C2819" s="3" t="s">
        <v>3257</v>
      </c>
      <c r="D2819" t="s">
        <v>730</v>
      </c>
      <c r="E2819" s="102">
        <v>43608</v>
      </c>
      <c r="F2819" s="115">
        <v>115000</v>
      </c>
      <c r="G2819" s="31">
        <v>20191698</v>
      </c>
      <c r="H2819" s="129">
        <v>1</v>
      </c>
      <c r="I2819" s="129">
        <v>1</v>
      </c>
      <c r="J2819" s="31">
        <v>1</v>
      </c>
      <c r="K2819" s="117">
        <f t="shared" ref="K2819:K2882" si="107">+J2819/H2819</f>
        <v>1</v>
      </c>
      <c r="L2819" s="107">
        <v>0</v>
      </c>
      <c r="M2819" s="107">
        <v>0</v>
      </c>
      <c r="N2819" s="56" t="str">
        <f t="shared" ref="N2819:N2882" si="108">IF(B2819="",B2818,B2819)</f>
        <v>Coldwell Banker Apex, REALTORS</v>
      </c>
    </row>
    <row r="2820" spans="1:14" outlineLevel="2" x14ac:dyDescent="0.2">
      <c r="A2820" t="s">
        <v>2103</v>
      </c>
      <c r="B2820" t="s">
        <v>1842</v>
      </c>
      <c r="C2820" s="3" t="s">
        <v>2541</v>
      </c>
      <c r="D2820" t="s">
        <v>6</v>
      </c>
      <c r="E2820" s="102">
        <v>43531</v>
      </c>
      <c r="F2820" s="115">
        <v>140000</v>
      </c>
      <c r="G2820" s="31">
        <v>20190362</v>
      </c>
      <c r="H2820" s="129">
        <v>1</v>
      </c>
      <c r="I2820" s="129">
        <v>1</v>
      </c>
      <c r="J2820" s="31">
        <v>1</v>
      </c>
      <c r="K2820" s="117">
        <f t="shared" si="107"/>
        <v>1</v>
      </c>
      <c r="L2820" s="107">
        <v>0</v>
      </c>
      <c r="M2820" s="107">
        <v>0</v>
      </c>
      <c r="N2820" s="56" t="str">
        <f t="shared" si="108"/>
        <v>Coldwell Banker Apex, REALTORS</v>
      </c>
    </row>
    <row r="2821" spans="1:14" outlineLevel="2" x14ac:dyDescent="0.2">
      <c r="A2821" t="s">
        <v>2103</v>
      </c>
      <c r="B2821" t="s">
        <v>1842</v>
      </c>
      <c r="C2821" t="s">
        <v>2104</v>
      </c>
      <c r="D2821" t="s">
        <v>6</v>
      </c>
      <c r="E2821" s="3">
        <v>43469</v>
      </c>
      <c r="F2821" s="115">
        <v>132000</v>
      </c>
      <c r="G2821" s="34">
        <v>20182450</v>
      </c>
      <c r="H2821" s="31">
        <v>1</v>
      </c>
      <c r="I2821" s="31">
        <v>1</v>
      </c>
      <c r="J2821" s="31">
        <v>0</v>
      </c>
      <c r="K2821" s="117">
        <f t="shared" si="107"/>
        <v>0</v>
      </c>
      <c r="L2821" s="107">
        <v>0</v>
      </c>
      <c r="M2821" s="107">
        <v>0</v>
      </c>
      <c r="N2821" s="56" t="str">
        <f t="shared" si="108"/>
        <v>Coldwell Banker Apex, REALTORS</v>
      </c>
    </row>
    <row r="2822" spans="1:14" outlineLevel="2" x14ac:dyDescent="0.2">
      <c r="A2822" t="s">
        <v>2103</v>
      </c>
      <c r="B2822" t="s">
        <v>1842</v>
      </c>
      <c r="C2822" t="s">
        <v>3144</v>
      </c>
      <c r="D2822" t="s">
        <v>6</v>
      </c>
      <c r="E2822" s="3">
        <v>43598</v>
      </c>
      <c r="F2822" s="115">
        <v>144000</v>
      </c>
      <c r="G2822" s="34">
        <v>20190912</v>
      </c>
      <c r="H2822" s="31">
        <v>1</v>
      </c>
      <c r="I2822" s="31">
        <v>1</v>
      </c>
      <c r="J2822" s="31">
        <v>0</v>
      </c>
      <c r="K2822" s="117">
        <f t="shared" si="107"/>
        <v>0</v>
      </c>
      <c r="L2822" s="107">
        <v>0</v>
      </c>
      <c r="M2822" s="107">
        <v>0</v>
      </c>
      <c r="N2822" s="56" t="str">
        <f t="shared" si="108"/>
        <v>Coldwell Banker Apex, REALTORS</v>
      </c>
    </row>
    <row r="2823" spans="1:14" outlineLevel="2" x14ac:dyDescent="0.2">
      <c r="A2823" t="s">
        <v>2103</v>
      </c>
      <c r="B2823" t="s">
        <v>1842</v>
      </c>
      <c r="C2823" t="s">
        <v>3328</v>
      </c>
      <c r="D2823" t="s">
        <v>216</v>
      </c>
      <c r="E2823" s="3">
        <v>43615</v>
      </c>
      <c r="F2823" s="115">
        <v>345000</v>
      </c>
      <c r="G2823" s="34">
        <v>20190391</v>
      </c>
      <c r="H2823" s="31">
        <v>1</v>
      </c>
      <c r="I2823" s="31">
        <v>1</v>
      </c>
      <c r="J2823" s="31">
        <v>0</v>
      </c>
      <c r="K2823" s="117">
        <f t="shared" si="107"/>
        <v>0</v>
      </c>
      <c r="L2823" s="107">
        <v>0</v>
      </c>
      <c r="M2823" s="107">
        <v>0</v>
      </c>
      <c r="N2823" s="56" t="str">
        <f t="shared" si="108"/>
        <v>Coldwell Banker Apex, REALTORS</v>
      </c>
    </row>
    <row r="2824" spans="1:14" outlineLevel="1" x14ac:dyDescent="0.2">
      <c r="A2824" s="29" t="s">
        <v>2103</v>
      </c>
      <c r="F2824" s="115">
        <f>SUBTOTAL(9,F2816:F2823)</f>
        <v>1420900</v>
      </c>
      <c r="H2824" s="31">
        <f>SUBTOTAL(9,H2816:H2823)</f>
        <v>8</v>
      </c>
      <c r="I2824" s="31">
        <f>SUBTOTAL(9,I2816:I2823)</f>
        <v>7</v>
      </c>
      <c r="J2824" s="31">
        <f>SUBTOTAL(9,J2816:J2823)</f>
        <v>5</v>
      </c>
      <c r="K2824" s="117">
        <f t="shared" si="107"/>
        <v>0.625</v>
      </c>
      <c r="L2824" s="107">
        <f>SUBTOTAL(9,L2816:L2823)</f>
        <v>0</v>
      </c>
      <c r="M2824" s="107">
        <f>SUBTOTAL(9,M2816:M2823)</f>
        <v>0</v>
      </c>
      <c r="N2824" s="56" t="str">
        <f t="shared" si="108"/>
        <v>Coldwell Banker Apex, REALTORS</v>
      </c>
    </row>
    <row r="2825" spans="1:14" outlineLevel="2" x14ac:dyDescent="0.2">
      <c r="A2825" t="s">
        <v>1387</v>
      </c>
      <c r="B2825" t="s">
        <v>1036</v>
      </c>
      <c r="C2825" s="3" t="s">
        <v>2461</v>
      </c>
      <c r="D2825" t="s">
        <v>6</v>
      </c>
      <c r="E2825" s="102">
        <v>43524</v>
      </c>
      <c r="F2825" s="115">
        <v>197000</v>
      </c>
      <c r="G2825" s="31" t="s">
        <v>838</v>
      </c>
      <c r="H2825" s="129">
        <v>1</v>
      </c>
      <c r="I2825" s="129">
        <v>0</v>
      </c>
      <c r="J2825" s="31">
        <v>1</v>
      </c>
      <c r="K2825" s="117">
        <f t="shared" si="107"/>
        <v>1</v>
      </c>
      <c r="L2825" s="107">
        <v>0</v>
      </c>
      <c r="M2825" s="107">
        <v>0</v>
      </c>
      <c r="N2825" s="56" t="str">
        <f t="shared" si="108"/>
        <v>Bentwood Realty</v>
      </c>
    </row>
    <row r="2826" spans="1:14" outlineLevel="1" x14ac:dyDescent="0.2">
      <c r="A2826" s="29" t="s">
        <v>1387</v>
      </c>
      <c r="C2826" s="3"/>
      <c r="E2826" s="102"/>
      <c r="F2826" s="115">
        <f>SUBTOTAL(9,F2825:F2825)</f>
        <v>197000</v>
      </c>
      <c r="G2826" s="31"/>
      <c r="H2826" s="129">
        <f>SUBTOTAL(9,H2825:H2825)</f>
        <v>1</v>
      </c>
      <c r="I2826" s="129">
        <f>SUBTOTAL(9,I2825:I2825)</f>
        <v>0</v>
      </c>
      <c r="J2826" s="31">
        <f>SUBTOTAL(9,J2825:J2825)</f>
        <v>1</v>
      </c>
      <c r="K2826" s="117">
        <f t="shared" si="107"/>
        <v>1</v>
      </c>
      <c r="L2826" s="107">
        <f>SUBTOTAL(9,L2825:L2825)</f>
        <v>0</v>
      </c>
      <c r="M2826" s="107">
        <f>SUBTOTAL(9,M2825:M2825)</f>
        <v>0</v>
      </c>
      <c r="N2826" s="56" t="str">
        <f t="shared" si="108"/>
        <v>Bentwood Realty</v>
      </c>
    </row>
    <row r="2827" spans="1:14" outlineLevel="2" x14ac:dyDescent="0.2">
      <c r="A2827" t="s">
        <v>26</v>
      </c>
      <c r="B2827" t="s">
        <v>1858</v>
      </c>
      <c r="C2827" s="3" t="s">
        <v>3206</v>
      </c>
      <c r="D2827" t="s">
        <v>7</v>
      </c>
      <c r="E2827" s="102">
        <v>43605</v>
      </c>
      <c r="F2827" s="115">
        <v>310000</v>
      </c>
      <c r="G2827" s="31" t="s">
        <v>838</v>
      </c>
      <c r="H2827" s="129">
        <v>1</v>
      </c>
      <c r="I2827" s="129">
        <v>0</v>
      </c>
      <c r="J2827" s="31">
        <v>1</v>
      </c>
      <c r="K2827" s="117">
        <f t="shared" si="107"/>
        <v>1</v>
      </c>
      <c r="L2827" s="107">
        <v>0</v>
      </c>
      <c r="M2827" s="107">
        <v>0</v>
      </c>
      <c r="N2827" s="56" t="str">
        <f t="shared" si="108"/>
        <v>Better Homes and Gardens</v>
      </c>
    </row>
    <row r="2828" spans="1:14" outlineLevel="2" x14ac:dyDescent="0.2">
      <c r="A2828" t="s">
        <v>26</v>
      </c>
      <c r="B2828" t="s">
        <v>1858</v>
      </c>
      <c r="C2828" s="3" t="s">
        <v>3089</v>
      </c>
      <c r="D2828" t="s">
        <v>6</v>
      </c>
      <c r="E2828" s="102">
        <v>43592</v>
      </c>
      <c r="F2828" s="115">
        <v>180500</v>
      </c>
      <c r="G2828" s="31" t="s">
        <v>838</v>
      </c>
      <c r="H2828" s="129">
        <v>1</v>
      </c>
      <c r="I2828" s="129">
        <v>0</v>
      </c>
      <c r="J2828" s="31">
        <v>1</v>
      </c>
      <c r="K2828" s="117">
        <f t="shared" si="107"/>
        <v>1</v>
      </c>
      <c r="L2828" s="107">
        <v>0</v>
      </c>
      <c r="M2828" s="107">
        <v>0</v>
      </c>
      <c r="N2828" s="56" t="str">
        <f t="shared" si="108"/>
        <v>Better Homes and Gardens</v>
      </c>
    </row>
    <row r="2829" spans="1:14" outlineLevel="2" x14ac:dyDescent="0.2">
      <c r="A2829" t="s">
        <v>26</v>
      </c>
      <c r="B2829" t="s">
        <v>1858</v>
      </c>
      <c r="C2829" t="s">
        <v>2879</v>
      </c>
      <c r="D2829" t="s">
        <v>123</v>
      </c>
      <c r="E2829" s="3">
        <v>43570</v>
      </c>
      <c r="F2829" s="115">
        <v>135000</v>
      </c>
      <c r="G2829" s="34">
        <v>20190536</v>
      </c>
      <c r="H2829" s="31">
        <v>1</v>
      </c>
      <c r="I2829" s="31">
        <v>1</v>
      </c>
      <c r="J2829" s="31">
        <v>0</v>
      </c>
      <c r="K2829" s="117">
        <f t="shared" si="107"/>
        <v>0</v>
      </c>
      <c r="L2829" s="107">
        <v>0</v>
      </c>
      <c r="M2829" s="107">
        <v>0</v>
      </c>
      <c r="N2829" s="56" t="str">
        <f t="shared" si="108"/>
        <v>Better Homes and Gardens</v>
      </c>
    </row>
    <row r="2830" spans="1:14" outlineLevel="1" x14ac:dyDescent="0.2">
      <c r="A2830" s="29" t="s">
        <v>26</v>
      </c>
      <c r="F2830" s="115">
        <f>SUBTOTAL(9,F2827:F2829)</f>
        <v>625500</v>
      </c>
      <c r="H2830" s="31">
        <f>SUBTOTAL(9,H2827:H2829)</f>
        <v>3</v>
      </c>
      <c r="I2830" s="31">
        <f>SUBTOTAL(9,I2827:I2829)</f>
        <v>1</v>
      </c>
      <c r="J2830" s="31">
        <f>SUBTOTAL(9,J2827:J2829)</f>
        <v>2</v>
      </c>
      <c r="K2830" s="117">
        <f t="shared" si="107"/>
        <v>0.66666666666666663</v>
      </c>
      <c r="L2830" s="107">
        <f>SUBTOTAL(9,L2827:L2829)</f>
        <v>0</v>
      </c>
      <c r="M2830" s="107">
        <f>SUBTOTAL(9,M2827:M2829)</f>
        <v>0</v>
      </c>
      <c r="N2830" s="56" t="str">
        <f t="shared" si="108"/>
        <v>Better Homes and Gardens</v>
      </c>
    </row>
    <row r="2831" spans="1:14" outlineLevel="2" x14ac:dyDescent="0.2">
      <c r="A2831" t="s">
        <v>27</v>
      </c>
      <c r="B2831" t="s">
        <v>368</v>
      </c>
      <c r="C2831" t="s">
        <v>2685</v>
      </c>
      <c r="D2831" t="s">
        <v>8</v>
      </c>
      <c r="E2831" s="3">
        <v>43546</v>
      </c>
      <c r="F2831" s="115">
        <v>400000</v>
      </c>
      <c r="G2831" s="34" t="s">
        <v>838</v>
      </c>
      <c r="H2831" s="31">
        <v>1</v>
      </c>
      <c r="I2831" s="31">
        <v>0</v>
      </c>
      <c r="J2831" s="31">
        <v>0</v>
      </c>
      <c r="K2831" s="117">
        <f t="shared" si="107"/>
        <v>0</v>
      </c>
      <c r="L2831" s="107">
        <v>0</v>
      </c>
      <c r="M2831" s="107">
        <v>0</v>
      </c>
      <c r="N2831" s="56" t="str">
        <f t="shared" si="108"/>
        <v>Bosque Real Estate, Inc.</v>
      </c>
    </row>
    <row r="2832" spans="1:14" outlineLevel="1" x14ac:dyDescent="0.2">
      <c r="A2832" s="29" t="s">
        <v>27</v>
      </c>
      <c r="F2832" s="115">
        <f>SUBTOTAL(9,F2831:F2831)</f>
        <v>400000</v>
      </c>
      <c r="H2832" s="31">
        <f>SUBTOTAL(9,H2831:H2831)</f>
        <v>1</v>
      </c>
      <c r="I2832" s="31">
        <f>SUBTOTAL(9,I2831:I2831)</f>
        <v>0</v>
      </c>
      <c r="J2832" s="31">
        <f>SUBTOTAL(9,J2831:J2831)</f>
        <v>0</v>
      </c>
      <c r="K2832" s="117">
        <f t="shared" si="107"/>
        <v>0</v>
      </c>
      <c r="L2832" s="107">
        <f>SUBTOTAL(9,L2831:L2831)</f>
        <v>0</v>
      </c>
      <c r="M2832" s="107">
        <f>SUBTOTAL(9,M2831:M2831)</f>
        <v>0</v>
      </c>
      <c r="N2832" s="56" t="str">
        <f t="shared" si="108"/>
        <v>Bosque Real Estate, Inc.</v>
      </c>
    </row>
    <row r="2833" spans="1:14" outlineLevel="2" x14ac:dyDescent="0.2">
      <c r="A2833" t="s">
        <v>1937</v>
      </c>
      <c r="B2833" t="s">
        <v>1842</v>
      </c>
      <c r="C2833" s="3" t="s">
        <v>2304</v>
      </c>
      <c r="D2833" t="s">
        <v>6</v>
      </c>
      <c r="E2833" s="102">
        <v>43500</v>
      </c>
      <c r="F2833" s="115">
        <v>159000</v>
      </c>
      <c r="G2833" s="31">
        <v>20182845</v>
      </c>
      <c r="H2833" s="129">
        <v>1</v>
      </c>
      <c r="I2833" s="129">
        <v>1</v>
      </c>
      <c r="J2833" s="31">
        <v>1</v>
      </c>
      <c r="K2833" s="117">
        <f t="shared" si="107"/>
        <v>1</v>
      </c>
      <c r="L2833" s="107">
        <v>0</v>
      </c>
      <c r="M2833" s="107">
        <v>0</v>
      </c>
      <c r="N2833" s="56" t="str">
        <f t="shared" si="108"/>
        <v>Coldwell Banker Apex, REALTORS</v>
      </c>
    </row>
    <row r="2834" spans="1:14" outlineLevel="1" x14ac:dyDescent="0.2">
      <c r="A2834" s="29" t="s">
        <v>1937</v>
      </c>
      <c r="C2834" s="3"/>
      <c r="E2834" s="102"/>
      <c r="F2834" s="115">
        <f>SUBTOTAL(9,F2833:F2833)</f>
        <v>159000</v>
      </c>
      <c r="G2834" s="31"/>
      <c r="H2834" s="129">
        <f>SUBTOTAL(9,H2833:H2833)</f>
        <v>1</v>
      </c>
      <c r="I2834" s="129">
        <f>SUBTOTAL(9,I2833:I2833)</f>
        <v>1</v>
      </c>
      <c r="J2834" s="31">
        <f>SUBTOTAL(9,J2833:J2833)</f>
        <v>1</v>
      </c>
      <c r="K2834" s="117">
        <f t="shared" si="107"/>
        <v>1</v>
      </c>
      <c r="L2834" s="107">
        <f>SUBTOTAL(9,L2833:L2833)</f>
        <v>0</v>
      </c>
      <c r="M2834" s="107">
        <f>SUBTOTAL(9,M2833:M2833)</f>
        <v>0</v>
      </c>
      <c r="N2834" s="56" t="str">
        <f t="shared" si="108"/>
        <v>Coldwell Banker Apex, REALTORS</v>
      </c>
    </row>
    <row r="2835" spans="1:14" outlineLevel="2" x14ac:dyDescent="0.2">
      <c r="A2835" t="s">
        <v>69</v>
      </c>
      <c r="B2835" t="s">
        <v>1847</v>
      </c>
      <c r="C2835" t="s">
        <v>2610</v>
      </c>
      <c r="D2835" t="s">
        <v>6</v>
      </c>
      <c r="E2835" s="3">
        <v>43539</v>
      </c>
      <c r="F2835" s="115">
        <v>140000</v>
      </c>
      <c r="G2835" s="34">
        <v>20190303</v>
      </c>
      <c r="H2835" s="31">
        <v>1</v>
      </c>
      <c r="I2835" s="31">
        <v>1</v>
      </c>
      <c r="J2835" s="31">
        <v>0</v>
      </c>
      <c r="K2835" s="117">
        <f t="shared" si="107"/>
        <v>0</v>
      </c>
      <c r="L2835" s="107">
        <v>0</v>
      </c>
      <c r="M2835" s="107">
        <v>0</v>
      </c>
      <c r="N2835" s="56" t="str">
        <f t="shared" si="108"/>
        <v>Towne Adams, Realtors</v>
      </c>
    </row>
    <row r="2836" spans="1:14" outlineLevel="1" x14ac:dyDescent="0.2">
      <c r="A2836" s="29" t="s">
        <v>69</v>
      </c>
      <c r="F2836" s="115">
        <f>SUBTOTAL(9,F2835:F2835)</f>
        <v>140000</v>
      </c>
      <c r="H2836" s="31">
        <f>SUBTOTAL(9,H2835:H2835)</f>
        <v>1</v>
      </c>
      <c r="I2836" s="31">
        <f>SUBTOTAL(9,I2835:I2835)</f>
        <v>1</v>
      </c>
      <c r="J2836" s="31">
        <f>SUBTOTAL(9,J2835:J2835)</f>
        <v>0</v>
      </c>
      <c r="K2836" s="117">
        <f t="shared" si="107"/>
        <v>0</v>
      </c>
      <c r="L2836" s="107">
        <f>SUBTOTAL(9,L2835:L2835)</f>
        <v>0</v>
      </c>
      <c r="M2836" s="107">
        <f>SUBTOTAL(9,M2835:M2835)</f>
        <v>0</v>
      </c>
      <c r="N2836" s="56" t="str">
        <f t="shared" si="108"/>
        <v>Towne Adams, Realtors</v>
      </c>
    </row>
    <row r="2837" spans="1:14" outlineLevel="2" x14ac:dyDescent="0.2">
      <c r="A2837" t="s">
        <v>2055</v>
      </c>
      <c r="B2837" t="s">
        <v>1535</v>
      </c>
      <c r="C2837" s="3" t="s">
        <v>2540</v>
      </c>
      <c r="D2837" t="s">
        <v>7</v>
      </c>
      <c r="E2837" s="102">
        <v>43531</v>
      </c>
      <c r="F2837" s="115">
        <v>118000</v>
      </c>
      <c r="G2837" s="31">
        <v>20190212</v>
      </c>
      <c r="H2837" s="129">
        <v>1</v>
      </c>
      <c r="I2837" s="129">
        <v>1</v>
      </c>
      <c r="J2837" s="31">
        <v>1</v>
      </c>
      <c r="K2837" s="117">
        <f t="shared" si="107"/>
        <v>1</v>
      </c>
      <c r="L2837" s="107">
        <v>0</v>
      </c>
      <c r="M2837" s="107">
        <v>0</v>
      </c>
      <c r="N2837" s="56" t="str">
        <f t="shared" si="108"/>
        <v>Camille Johnson, REALTORS</v>
      </c>
    </row>
    <row r="2838" spans="1:14" outlineLevel="2" x14ac:dyDescent="0.2">
      <c r="A2838" t="s">
        <v>2055</v>
      </c>
      <c r="B2838" t="s">
        <v>1535</v>
      </c>
      <c r="C2838" t="s">
        <v>2677</v>
      </c>
      <c r="D2838" t="s">
        <v>6</v>
      </c>
      <c r="E2838" s="3">
        <v>43546</v>
      </c>
      <c r="F2838" s="115">
        <v>79000</v>
      </c>
      <c r="G2838" s="17" t="s">
        <v>838</v>
      </c>
      <c r="H2838" s="129">
        <v>1</v>
      </c>
      <c r="I2838" s="129">
        <v>0</v>
      </c>
      <c r="J2838" s="31">
        <v>0</v>
      </c>
      <c r="K2838" s="117">
        <f t="shared" si="107"/>
        <v>0</v>
      </c>
      <c r="L2838" s="107">
        <v>0</v>
      </c>
      <c r="M2838" s="107">
        <v>0</v>
      </c>
      <c r="N2838" s="56" t="str">
        <f t="shared" si="108"/>
        <v>Camille Johnson, REALTORS</v>
      </c>
    </row>
    <row r="2839" spans="1:14" outlineLevel="2" x14ac:dyDescent="0.2">
      <c r="A2839" t="s">
        <v>2055</v>
      </c>
      <c r="B2839" t="s">
        <v>1535</v>
      </c>
      <c r="C2839" t="s">
        <v>2882</v>
      </c>
      <c r="D2839" t="s">
        <v>6</v>
      </c>
      <c r="E2839" s="3">
        <v>43570</v>
      </c>
      <c r="F2839" s="115">
        <v>92500</v>
      </c>
      <c r="G2839" s="17">
        <v>20190543</v>
      </c>
      <c r="H2839" s="129">
        <v>1</v>
      </c>
      <c r="I2839" s="129">
        <v>1</v>
      </c>
      <c r="J2839" s="31">
        <v>0</v>
      </c>
      <c r="K2839" s="117">
        <f t="shared" si="107"/>
        <v>0</v>
      </c>
      <c r="L2839" s="107">
        <v>0</v>
      </c>
      <c r="M2839" s="107">
        <v>0</v>
      </c>
      <c r="N2839" s="56" t="str">
        <f t="shared" si="108"/>
        <v>Camille Johnson, REALTORS</v>
      </c>
    </row>
    <row r="2840" spans="1:14" outlineLevel="2" x14ac:dyDescent="0.2">
      <c r="A2840" t="s">
        <v>2055</v>
      </c>
      <c r="B2840" t="s">
        <v>1535</v>
      </c>
      <c r="C2840" t="s">
        <v>3221</v>
      </c>
      <c r="D2840" t="s">
        <v>6</v>
      </c>
      <c r="E2840" s="3">
        <v>43605</v>
      </c>
      <c r="F2840" s="115">
        <v>440000</v>
      </c>
      <c r="G2840" s="34">
        <v>20191023</v>
      </c>
      <c r="H2840" s="31">
        <v>1</v>
      </c>
      <c r="I2840" s="31">
        <v>1</v>
      </c>
      <c r="J2840" s="31">
        <v>0</v>
      </c>
      <c r="K2840" s="117">
        <f t="shared" si="107"/>
        <v>0</v>
      </c>
      <c r="L2840" s="107">
        <v>0</v>
      </c>
      <c r="M2840" s="107">
        <v>0</v>
      </c>
      <c r="N2840" s="56" t="str">
        <f t="shared" si="108"/>
        <v>Camille Johnson, REALTORS</v>
      </c>
    </row>
    <row r="2841" spans="1:14" outlineLevel="1" x14ac:dyDescent="0.2">
      <c r="A2841" s="29" t="s">
        <v>2055</v>
      </c>
      <c r="F2841" s="115">
        <f>SUBTOTAL(9,F2837:F2840)</f>
        <v>729500</v>
      </c>
      <c r="H2841" s="31">
        <f>SUBTOTAL(9,H2837:H2840)</f>
        <v>4</v>
      </c>
      <c r="I2841" s="31">
        <f>SUBTOTAL(9,I2837:I2840)</f>
        <v>3</v>
      </c>
      <c r="J2841" s="31">
        <f>SUBTOTAL(9,J2837:J2840)</f>
        <v>1</v>
      </c>
      <c r="K2841" s="117">
        <f t="shared" si="107"/>
        <v>0.25</v>
      </c>
      <c r="L2841" s="107">
        <f>SUBTOTAL(9,L2837:L2840)</f>
        <v>0</v>
      </c>
      <c r="M2841" s="107">
        <f>SUBTOTAL(9,M2837:M2840)</f>
        <v>0</v>
      </c>
      <c r="N2841" s="56" t="str">
        <f t="shared" si="108"/>
        <v>Camille Johnson, REALTORS</v>
      </c>
    </row>
    <row r="2842" spans="1:14" outlineLevel="2" x14ac:dyDescent="0.2">
      <c r="A2842" t="s">
        <v>186</v>
      </c>
      <c r="B2842" t="s">
        <v>1842</v>
      </c>
      <c r="C2842" s="3" t="s">
        <v>2836</v>
      </c>
      <c r="D2842" t="s">
        <v>534</v>
      </c>
      <c r="E2842" s="102">
        <v>43565</v>
      </c>
      <c r="F2842" s="115">
        <v>200000</v>
      </c>
      <c r="G2842" s="31">
        <v>20190397</v>
      </c>
      <c r="H2842" s="129">
        <v>1</v>
      </c>
      <c r="I2842" s="129">
        <v>1</v>
      </c>
      <c r="J2842" s="31">
        <v>1</v>
      </c>
      <c r="K2842" s="117">
        <f t="shared" si="107"/>
        <v>1</v>
      </c>
      <c r="L2842" s="107">
        <v>0</v>
      </c>
      <c r="M2842" s="107">
        <v>0</v>
      </c>
      <c r="N2842" s="56" t="str">
        <f t="shared" si="108"/>
        <v>Coldwell Banker Apex, REALTORS</v>
      </c>
    </row>
    <row r="2843" spans="1:14" outlineLevel="2" x14ac:dyDescent="0.2">
      <c r="A2843" t="s">
        <v>186</v>
      </c>
      <c r="B2843" t="s">
        <v>1842</v>
      </c>
      <c r="C2843" s="3" t="s">
        <v>2916</v>
      </c>
      <c r="D2843" t="s">
        <v>1249</v>
      </c>
      <c r="E2843" s="102">
        <v>43573</v>
      </c>
      <c r="F2843" s="115">
        <v>625000</v>
      </c>
      <c r="G2843" s="31">
        <v>20190236</v>
      </c>
      <c r="H2843" s="129">
        <v>1</v>
      </c>
      <c r="I2843" s="129">
        <v>1</v>
      </c>
      <c r="J2843" s="31">
        <v>1</v>
      </c>
      <c r="K2843" s="117">
        <f t="shared" si="107"/>
        <v>1</v>
      </c>
      <c r="L2843" s="107">
        <v>0</v>
      </c>
      <c r="M2843" s="107">
        <v>0</v>
      </c>
      <c r="N2843" s="56" t="str">
        <f t="shared" si="108"/>
        <v>Coldwell Banker Apex, REALTORS</v>
      </c>
    </row>
    <row r="2844" spans="1:14" outlineLevel="2" x14ac:dyDescent="0.2">
      <c r="A2844" t="s">
        <v>186</v>
      </c>
      <c r="B2844" t="s">
        <v>1842</v>
      </c>
      <c r="C2844" t="s">
        <v>2118</v>
      </c>
      <c r="D2844" t="s">
        <v>6</v>
      </c>
      <c r="E2844" s="3">
        <v>43472</v>
      </c>
      <c r="F2844" s="115">
        <v>165000</v>
      </c>
      <c r="G2844" s="34">
        <v>20182779</v>
      </c>
      <c r="H2844" s="31">
        <v>1</v>
      </c>
      <c r="I2844" s="31">
        <v>1</v>
      </c>
      <c r="J2844" s="31">
        <v>0</v>
      </c>
      <c r="K2844" s="117">
        <f t="shared" si="107"/>
        <v>0</v>
      </c>
      <c r="L2844" s="107">
        <v>0</v>
      </c>
      <c r="M2844" s="107">
        <v>0</v>
      </c>
      <c r="N2844" s="56" t="str">
        <f t="shared" si="108"/>
        <v>Coldwell Banker Apex, REALTORS</v>
      </c>
    </row>
    <row r="2845" spans="1:14" outlineLevel="2" x14ac:dyDescent="0.2">
      <c r="A2845" t="s">
        <v>186</v>
      </c>
      <c r="B2845" t="s">
        <v>1842</v>
      </c>
      <c r="C2845" t="s">
        <v>2459</v>
      </c>
      <c r="D2845" t="s">
        <v>6</v>
      </c>
      <c r="E2845" s="3">
        <v>43524</v>
      </c>
      <c r="F2845" s="115">
        <v>177000</v>
      </c>
      <c r="G2845" s="34" t="s">
        <v>838</v>
      </c>
      <c r="H2845" s="31">
        <v>1</v>
      </c>
      <c r="I2845" s="31">
        <v>0</v>
      </c>
      <c r="J2845" s="31">
        <v>0</v>
      </c>
      <c r="K2845" s="117">
        <f t="shared" si="107"/>
        <v>0</v>
      </c>
      <c r="L2845" s="107">
        <v>0</v>
      </c>
      <c r="M2845" s="107">
        <v>0</v>
      </c>
      <c r="N2845" s="56" t="str">
        <f t="shared" si="108"/>
        <v>Coldwell Banker Apex, REALTORS</v>
      </c>
    </row>
    <row r="2846" spans="1:14" outlineLevel="2" x14ac:dyDescent="0.2">
      <c r="A2846" t="s">
        <v>186</v>
      </c>
      <c r="B2846" t="s">
        <v>1842</v>
      </c>
      <c r="C2846" t="s">
        <v>2770</v>
      </c>
      <c r="D2846" t="s">
        <v>1249</v>
      </c>
      <c r="E2846" s="3">
        <v>43557</v>
      </c>
      <c r="F2846" s="115">
        <v>336000</v>
      </c>
      <c r="G2846" s="34">
        <v>20190387</v>
      </c>
      <c r="H2846" s="31">
        <v>1</v>
      </c>
      <c r="I2846" s="31">
        <v>1</v>
      </c>
      <c r="J2846" s="31">
        <v>0</v>
      </c>
      <c r="K2846" s="117">
        <f t="shared" si="107"/>
        <v>0</v>
      </c>
      <c r="L2846" s="107">
        <v>0</v>
      </c>
      <c r="M2846" s="107">
        <v>0</v>
      </c>
      <c r="N2846" s="56" t="str">
        <f t="shared" si="108"/>
        <v>Coldwell Banker Apex, REALTORS</v>
      </c>
    </row>
    <row r="2847" spans="1:14" outlineLevel="1" x14ac:dyDescent="0.2">
      <c r="A2847" s="29" t="s">
        <v>186</v>
      </c>
      <c r="F2847" s="115">
        <f>SUBTOTAL(9,F2842:F2846)</f>
        <v>1503000</v>
      </c>
      <c r="H2847" s="31">
        <f>SUBTOTAL(9,H2842:H2846)</f>
        <v>5</v>
      </c>
      <c r="I2847" s="31">
        <f>SUBTOTAL(9,I2842:I2846)</f>
        <v>4</v>
      </c>
      <c r="J2847" s="31">
        <f>SUBTOTAL(9,J2842:J2846)</f>
        <v>2</v>
      </c>
      <c r="K2847" s="117">
        <f t="shared" si="107"/>
        <v>0.4</v>
      </c>
      <c r="L2847" s="107">
        <f>SUBTOTAL(9,L2842:L2846)</f>
        <v>0</v>
      </c>
      <c r="M2847" s="107">
        <f>SUBTOTAL(9,M2842:M2846)</f>
        <v>0</v>
      </c>
      <c r="N2847" s="56" t="str">
        <f t="shared" si="108"/>
        <v>Coldwell Banker Apex, REALTORS</v>
      </c>
    </row>
    <row r="2848" spans="1:14" outlineLevel="2" x14ac:dyDescent="0.2">
      <c r="A2848" t="s">
        <v>3344</v>
      </c>
      <c r="B2848" t="s">
        <v>557</v>
      </c>
      <c r="C2848" s="3" t="s">
        <v>3350</v>
      </c>
      <c r="D2848" t="s">
        <v>8</v>
      </c>
      <c r="E2848" s="102">
        <v>43616</v>
      </c>
      <c r="F2848" s="115">
        <v>107500</v>
      </c>
      <c r="G2848" s="31">
        <v>20191017</v>
      </c>
      <c r="H2848" s="129">
        <v>1</v>
      </c>
      <c r="I2848" s="129">
        <v>1</v>
      </c>
      <c r="J2848" s="31">
        <v>1</v>
      </c>
      <c r="K2848" s="117">
        <f t="shared" si="107"/>
        <v>1</v>
      </c>
      <c r="L2848" s="107">
        <v>0</v>
      </c>
      <c r="M2848" s="107">
        <v>0</v>
      </c>
      <c r="N2848" s="56" t="str">
        <f t="shared" si="108"/>
        <v>Vision Realty</v>
      </c>
    </row>
    <row r="2849" spans="1:14" outlineLevel="2" x14ac:dyDescent="0.2">
      <c r="A2849" t="s">
        <v>3344</v>
      </c>
      <c r="B2849" t="s">
        <v>557</v>
      </c>
      <c r="C2849" t="s">
        <v>3345</v>
      </c>
      <c r="D2849" t="s">
        <v>6</v>
      </c>
      <c r="E2849" s="3">
        <v>43616</v>
      </c>
      <c r="F2849" s="115">
        <v>165000</v>
      </c>
      <c r="G2849" s="34">
        <v>20190993</v>
      </c>
      <c r="H2849" s="31">
        <v>1</v>
      </c>
      <c r="I2849" s="31">
        <v>1</v>
      </c>
      <c r="J2849" s="31">
        <v>0</v>
      </c>
      <c r="K2849" s="117">
        <f t="shared" si="107"/>
        <v>0</v>
      </c>
      <c r="L2849" s="107">
        <v>0</v>
      </c>
      <c r="M2849" s="107">
        <v>0</v>
      </c>
      <c r="N2849" s="56" t="str">
        <f t="shared" si="108"/>
        <v>Vision Realty</v>
      </c>
    </row>
    <row r="2850" spans="1:14" outlineLevel="1" x14ac:dyDescent="0.2">
      <c r="A2850" s="29" t="s">
        <v>3344</v>
      </c>
      <c r="F2850" s="115">
        <f>SUBTOTAL(9,F2848:F2849)</f>
        <v>272500</v>
      </c>
      <c r="H2850" s="31">
        <f>SUBTOTAL(9,H2848:H2849)</f>
        <v>2</v>
      </c>
      <c r="I2850" s="31">
        <f>SUBTOTAL(9,I2848:I2849)</f>
        <v>2</v>
      </c>
      <c r="J2850" s="31">
        <f>SUBTOTAL(9,J2848:J2849)</f>
        <v>1</v>
      </c>
      <c r="K2850" s="117">
        <f t="shared" si="107"/>
        <v>0.5</v>
      </c>
      <c r="L2850" s="107">
        <f>SUBTOTAL(9,L2848:L2849)</f>
        <v>0</v>
      </c>
      <c r="M2850" s="107">
        <f>SUBTOTAL(9,M2848:M2849)</f>
        <v>0</v>
      </c>
      <c r="N2850" s="56" t="str">
        <f t="shared" si="108"/>
        <v>Vision Realty</v>
      </c>
    </row>
    <row r="2851" spans="1:14" outlineLevel="2" x14ac:dyDescent="0.2">
      <c r="A2851" t="s">
        <v>2035</v>
      </c>
      <c r="B2851" t="s">
        <v>1475</v>
      </c>
      <c r="C2851" s="3" t="s">
        <v>2217</v>
      </c>
      <c r="D2851" t="s">
        <v>6</v>
      </c>
      <c r="E2851" s="102">
        <v>43598</v>
      </c>
      <c r="F2851" s="115">
        <v>140000</v>
      </c>
      <c r="G2851" s="31" t="s">
        <v>838</v>
      </c>
      <c r="H2851" s="129">
        <v>1</v>
      </c>
      <c r="I2851" s="129">
        <v>0</v>
      </c>
      <c r="J2851" s="31">
        <v>1</v>
      </c>
      <c r="K2851" s="117">
        <f t="shared" si="107"/>
        <v>1</v>
      </c>
      <c r="L2851" s="107">
        <v>0</v>
      </c>
      <c r="M2851" s="107">
        <v>0</v>
      </c>
      <c r="N2851" s="56" t="str">
        <f t="shared" si="108"/>
        <v>ERA Courtyard Real Estate</v>
      </c>
    </row>
    <row r="2852" spans="1:14" outlineLevel="2" x14ac:dyDescent="0.2">
      <c r="A2852" t="s">
        <v>2035</v>
      </c>
      <c r="B2852" t="s">
        <v>1475</v>
      </c>
      <c r="C2852" s="3" t="s">
        <v>2733</v>
      </c>
      <c r="D2852" t="s">
        <v>6</v>
      </c>
      <c r="E2852" s="102">
        <v>43553</v>
      </c>
      <c r="F2852" s="115">
        <v>170000</v>
      </c>
      <c r="G2852" s="31">
        <v>20190452</v>
      </c>
      <c r="H2852" s="129">
        <v>1</v>
      </c>
      <c r="I2852" s="129">
        <v>1</v>
      </c>
      <c r="J2852" s="31">
        <v>1</v>
      </c>
      <c r="K2852" s="117">
        <f t="shared" si="107"/>
        <v>1</v>
      </c>
      <c r="L2852" s="107">
        <v>0</v>
      </c>
      <c r="M2852" s="107">
        <v>0</v>
      </c>
      <c r="N2852" s="56" t="str">
        <f t="shared" si="108"/>
        <v>ERA Courtyard Real Estate</v>
      </c>
    </row>
    <row r="2853" spans="1:14" outlineLevel="2" x14ac:dyDescent="0.2">
      <c r="A2853" t="s">
        <v>2035</v>
      </c>
      <c r="B2853" t="s">
        <v>1475</v>
      </c>
      <c r="C2853" s="3" t="s">
        <v>3311</v>
      </c>
      <c r="D2853" t="s">
        <v>6</v>
      </c>
      <c r="E2853" s="102">
        <v>43614</v>
      </c>
      <c r="F2853" s="115">
        <v>85000</v>
      </c>
      <c r="G2853" s="31" t="s">
        <v>838</v>
      </c>
      <c r="H2853" s="129">
        <v>1</v>
      </c>
      <c r="I2853" s="129">
        <v>0</v>
      </c>
      <c r="J2853" s="31">
        <v>1</v>
      </c>
      <c r="K2853" s="117">
        <f t="shared" si="107"/>
        <v>1</v>
      </c>
      <c r="L2853" s="107">
        <v>0</v>
      </c>
      <c r="M2853" s="107">
        <v>0</v>
      </c>
      <c r="N2853" s="56" t="str">
        <f t="shared" si="108"/>
        <v>ERA Courtyard Real Estate</v>
      </c>
    </row>
    <row r="2854" spans="1:14" outlineLevel="1" x14ac:dyDescent="0.2">
      <c r="A2854" s="29" t="s">
        <v>2035</v>
      </c>
      <c r="C2854" s="3"/>
      <c r="E2854" s="102"/>
      <c r="F2854" s="115">
        <f>SUBTOTAL(9,F2851:F2853)</f>
        <v>395000</v>
      </c>
      <c r="G2854" s="31"/>
      <c r="H2854" s="129">
        <f>SUBTOTAL(9,H2851:H2853)</f>
        <v>3</v>
      </c>
      <c r="I2854" s="129">
        <f>SUBTOTAL(9,I2851:I2853)</f>
        <v>1</v>
      </c>
      <c r="J2854" s="31">
        <f>SUBTOTAL(9,J2851:J2853)</f>
        <v>3</v>
      </c>
      <c r="K2854" s="117">
        <f t="shared" si="107"/>
        <v>1</v>
      </c>
      <c r="L2854" s="107">
        <f>SUBTOTAL(9,L2851:L2853)</f>
        <v>0</v>
      </c>
      <c r="M2854" s="107">
        <f>SUBTOTAL(9,M2851:M2853)</f>
        <v>0</v>
      </c>
      <c r="N2854" s="56" t="str">
        <f t="shared" si="108"/>
        <v>ERA Courtyard Real Estate</v>
      </c>
    </row>
    <row r="2855" spans="1:14" outlineLevel="2" x14ac:dyDescent="0.2">
      <c r="A2855" t="s">
        <v>2250</v>
      </c>
      <c r="B2855" t="s">
        <v>2251</v>
      </c>
      <c r="C2855" t="s">
        <v>2252</v>
      </c>
      <c r="D2855" t="s">
        <v>6</v>
      </c>
      <c r="E2855" s="3">
        <v>43496</v>
      </c>
      <c r="F2855" s="115">
        <v>225000</v>
      </c>
      <c r="G2855" s="34">
        <v>20182907</v>
      </c>
      <c r="H2855" s="31">
        <v>1</v>
      </c>
      <c r="I2855" s="31">
        <v>1</v>
      </c>
      <c r="J2855" s="31">
        <v>0</v>
      </c>
      <c r="K2855" s="117">
        <f t="shared" si="107"/>
        <v>0</v>
      </c>
      <c r="L2855" s="107">
        <v>0</v>
      </c>
      <c r="M2855" s="107">
        <v>0</v>
      </c>
      <c r="N2855" s="56" t="str">
        <f t="shared" si="108"/>
        <v>Keller Williams Realty Coppell</v>
      </c>
    </row>
    <row r="2856" spans="1:14" outlineLevel="1" x14ac:dyDescent="0.2">
      <c r="A2856" s="29" t="s">
        <v>2250</v>
      </c>
      <c r="F2856" s="115">
        <f>SUBTOTAL(9,F2855:F2855)</f>
        <v>225000</v>
      </c>
      <c r="H2856" s="31">
        <f>SUBTOTAL(9,H2855:H2855)</f>
        <v>1</v>
      </c>
      <c r="I2856" s="31">
        <f>SUBTOTAL(9,I2855:I2855)</f>
        <v>1</v>
      </c>
      <c r="J2856" s="31">
        <f>SUBTOTAL(9,J2855:J2855)</f>
        <v>0</v>
      </c>
      <c r="K2856" s="117">
        <f t="shared" si="107"/>
        <v>0</v>
      </c>
      <c r="L2856" s="107">
        <f>SUBTOTAL(9,L2855:L2855)</f>
        <v>0</v>
      </c>
      <c r="M2856" s="107">
        <f>SUBTOTAL(9,M2855:M2855)</f>
        <v>0</v>
      </c>
      <c r="N2856" s="56" t="str">
        <f t="shared" si="108"/>
        <v>Keller Williams Realty Coppell</v>
      </c>
    </row>
    <row r="2857" spans="1:14" outlineLevel="2" x14ac:dyDescent="0.2">
      <c r="A2857" t="s">
        <v>1901</v>
      </c>
      <c r="B2857" t="s">
        <v>1842</v>
      </c>
      <c r="C2857" s="3" t="s">
        <v>3345</v>
      </c>
      <c r="D2857" t="s">
        <v>6</v>
      </c>
      <c r="E2857" s="102">
        <v>43616</v>
      </c>
      <c r="F2857" s="115">
        <v>165000</v>
      </c>
      <c r="G2857" s="31">
        <v>20190993</v>
      </c>
      <c r="H2857" s="129">
        <v>1</v>
      </c>
      <c r="I2857" s="129">
        <v>1</v>
      </c>
      <c r="J2857" s="31">
        <v>1</v>
      </c>
      <c r="K2857" s="117">
        <f t="shared" si="107"/>
        <v>1</v>
      </c>
      <c r="L2857" s="107">
        <v>0</v>
      </c>
      <c r="M2857" s="107">
        <v>0</v>
      </c>
      <c r="N2857" s="56" t="str">
        <f t="shared" si="108"/>
        <v>Coldwell Banker Apex, REALTORS</v>
      </c>
    </row>
    <row r="2858" spans="1:14" outlineLevel="1" x14ac:dyDescent="0.2">
      <c r="A2858" s="29" t="s">
        <v>1901</v>
      </c>
      <c r="C2858" s="3"/>
      <c r="E2858" s="102"/>
      <c r="F2858" s="115">
        <f>SUBTOTAL(9,F2857:F2857)</f>
        <v>165000</v>
      </c>
      <c r="G2858" s="31"/>
      <c r="H2858" s="129">
        <f>SUBTOTAL(9,H2857:H2857)</f>
        <v>1</v>
      </c>
      <c r="I2858" s="129">
        <f>SUBTOTAL(9,I2857:I2857)</f>
        <v>1</v>
      </c>
      <c r="J2858" s="31">
        <f>SUBTOTAL(9,J2857:J2857)</f>
        <v>1</v>
      </c>
      <c r="K2858" s="117">
        <f t="shared" si="107"/>
        <v>1</v>
      </c>
      <c r="L2858" s="107">
        <f>SUBTOTAL(9,L2857:L2857)</f>
        <v>0</v>
      </c>
      <c r="M2858" s="107">
        <f>SUBTOTAL(9,M2857:M2857)</f>
        <v>0</v>
      </c>
      <c r="N2858" s="56" t="str">
        <f t="shared" si="108"/>
        <v>Coldwell Banker Apex, REALTORS</v>
      </c>
    </row>
    <row r="2859" spans="1:14" outlineLevel="2" x14ac:dyDescent="0.2">
      <c r="A2859" t="s">
        <v>377</v>
      </c>
      <c r="B2859" t="s">
        <v>1842</v>
      </c>
      <c r="C2859" s="3" t="s">
        <v>2689</v>
      </c>
      <c r="D2859" t="s">
        <v>1127</v>
      </c>
      <c r="E2859" s="102">
        <v>43549</v>
      </c>
      <c r="F2859" s="115">
        <v>164000</v>
      </c>
      <c r="G2859" s="31">
        <v>20190463</v>
      </c>
      <c r="H2859" s="129">
        <v>1</v>
      </c>
      <c r="I2859" s="129">
        <v>1</v>
      </c>
      <c r="J2859" s="31">
        <v>1</v>
      </c>
      <c r="K2859" s="117">
        <f t="shared" si="107"/>
        <v>1</v>
      </c>
      <c r="L2859" s="107">
        <v>0</v>
      </c>
      <c r="M2859" s="107">
        <v>0</v>
      </c>
      <c r="N2859" s="56" t="str">
        <f t="shared" si="108"/>
        <v>Coldwell Banker Apex, REALTORS</v>
      </c>
    </row>
    <row r="2860" spans="1:14" outlineLevel="2" x14ac:dyDescent="0.2">
      <c r="A2860" t="s">
        <v>377</v>
      </c>
      <c r="B2860" t="s">
        <v>1842</v>
      </c>
      <c r="C2860" t="s">
        <v>2522</v>
      </c>
      <c r="D2860" t="s">
        <v>6</v>
      </c>
      <c r="E2860" s="3">
        <v>43529</v>
      </c>
      <c r="F2860" s="115">
        <v>258000</v>
      </c>
      <c r="G2860" s="34">
        <v>20190227</v>
      </c>
      <c r="H2860" s="31">
        <v>1</v>
      </c>
      <c r="I2860" s="31">
        <v>1</v>
      </c>
      <c r="J2860" s="31">
        <v>0</v>
      </c>
      <c r="K2860" s="117">
        <f t="shared" si="107"/>
        <v>0</v>
      </c>
      <c r="L2860" s="107">
        <v>0</v>
      </c>
      <c r="M2860" s="107">
        <v>0</v>
      </c>
      <c r="N2860" s="56" t="str">
        <f t="shared" si="108"/>
        <v>Coldwell Banker Apex, REALTORS</v>
      </c>
    </row>
    <row r="2861" spans="1:14" outlineLevel="1" x14ac:dyDescent="0.2">
      <c r="A2861" s="29" t="s">
        <v>377</v>
      </c>
      <c r="F2861" s="115">
        <f>SUBTOTAL(9,F2859:F2860)</f>
        <v>422000</v>
      </c>
      <c r="H2861" s="31">
        <f>SUBTOTAL(9,H2859:H2860)</f>
        <v>2</v>
      </c>
      <c r="I2861" s="31">
        <f>SUBTOTAL(9,I2859:I2860)</f>
        <v>2</v>
      </c>
      <c r="J2861" s="31">
        <f>SUBTOTAL(9,J2859:J2860)</f>
        <v>1</v>
      </c>
      <c r="K2861" s="117">
        <f t="shared" si="107"/>
        <v>0.5</v>
      </c>
      <c r="L2861" s="107">
        <f>SUBTOTAL(9,L2859:L2860)</f>
        <v>0</v>
      </c>
      <c r="M2861" s="107">
        <f>SUBTOTAL(9,M2859:M2860)</f>
        <v>0</v>
      </c>
      <c r="N2861" s="56" t="str">
        <f t="shared" si="108"/>
        <v>Coldwell Banker Apex, REALTORS</v>
      </c>
    </row>
    <row r="2862" spans="1:14" outlineLevel="2" x14ac:dyDescent="0.2">
      <c r="A2862" t="s">
        <v>1978</v>
      </c>
      <c r="B2862" t="s">
        <v>118</v>
      </c>
      <c r="C2862" t="s">
        <v>2235</v>
      </c>
      <c r="D2862" t="s">
        <v>11</v>
      </c>
      <c r="E2862" s="3">
        <v>43494</v>
      </c>
      <c r="F2862" s="115">
        <v>160000</v>
      </c>
      <c r="G2862" s="34">
        <v>20190022</v>
      </c>
      <c r="H2862" s="31">
        <v>1</v>
      </c>
      <c r="I2862" s="31">
        <v>1</v>
      </c>
      <c r="J2862" s="31">
        <v>0</v>
      </c>
      <c r="K2862" s="117">
        <f t="shared" si="107"/>
        <v>0</v>
      </c>
      <c r="L2862" s="107">
        <v>0</v>
      </c>
      <c r="M2862" s="107">
        <v>0</v>
      </c>
      <c r="N2862" s="56" t="str">
        <f t="shared" si="108"/>
        <v>Central Realty</v>
      </c>
    </row>
    <row r="2863" spans="1:14" outlineLevel="1" x14ac:dyDescent="0.2">
      <c r="A2863" s="29" t="s">
        <v>1978</v>
      </c>
      <c r="F2863" s="115">
        <f>SUBTOTAL(9,F2862:F2862)</f>
        <v>160000</v>
      </c>
      <c r="H2863" s="31">
        <f>SUBTOTAL(9,H2862:H2862)</f>
        <v>1</v>
      </c>
      <c r="I2863" s="31">
        <f>SUBTOTAL(9,I2862:I2862)</f>
        <v>1</v>
      </c>
      <c r="J2863" s="31">
        <f>SUBTOTAL(9,J2862:J2862)</f>
        <v>0</v>
      </c>
      <c r="K2863" s="117">
        <f t="shared" si="107"/>
        <v>0</v>
      </c>
      <c r="L2863" s="107">
        <f>SUBTOTAL(9,L2862:L2862)</f>
        <v>0</v>
      </c>
      <c r="M2863" s="107">
        <f>SUBTOTAL(9,M2862:M2862)</f>
        <v>0</v>
      </c>
      <c r="N2863" s="56" t="str">
        <f t="shared" si="108"/>
        <v>Central Realty</v>
      </c>
    </row>
    <row r="2864" spans="1:14" outlineLevel="2" x14ac:dyDescent="0.2">
      <c r="A2864" t="s">
        <v>732</v>
      </c>
      <c r="B2864" t="s">
        <v>2054</v>
      </c>
      <c r="C2864" s="3" t="s">
        <v>2990</v>
      </c>
      <c r="D2864" t="s">
        <v>1249</v>
      </c>
      <c r="E2864" s="102">
        <v>43584</v>
      </c>
      <c r="F2864" s="115">
        <v>150000</v>
      </c>
      <c r="G2864" s="31" t="s">
        <v>838</v>
      </c>
      <c r="H2864" s="129">
        <v>1</v>
      </c>
      <c r="I2864" s="129">
        <v>0</v>
      </c>
      <c r="J2864" s="31">
        <v>1</v>
      </c>
      <c r="K2864" s="117">
        <f t="shared" si="107"/>
        <v>1</v>
      </c>
      <c r="L2864" s="107">
        <v>0</v>
      </c>
      <c r="M2864" s="107">
        <v>0</v>
      </c>
      <c r="N2864" s="56" t="str">
        <f t="shared" si="108"/>
        <v>Keller Williams Realty GT</v>
      </c>
    </row>
    <row r="2865" spans="1:14" outlineLevel="2" x14ac:dyDescent="0.2">
      <c r="A2865" t="s">
        <v>732</v>
      </c>
      <c r="B2865" t="s">
        <v>2054</v>
      </c>
      <c r="C2865" s="3" t="s">
        <v>2353</v>
      </c>
      <c r="D2865" t="s">
        <v>7</v>
      </c>
      <c r="E2865" s="102">
        <v>43509</v>
      </c>
      <c r="F2865" s="115">
        <v>348000</v>
      </c>
      <c r="G2865" s="31" t="s">
        <v>838</v>
      </c>
      <c r="H2865" s="129">
        <v>1</v>
      </c>
      <c r="I2865" s="129">
        <v>0</v>
      </c>
      <c r="J2865" s="31">
        <v>1</v>
      </c>
      <c r="K2865" s="117">
        <f t="shared" si="107"/>
        <v>1</v>
      </c>
      <c r="L2865" s="107">
        <v>0</v>
      </c>
      <c r="M2865" s="107">
        <v>0</v>
      </c>
      <c r="N2865" s="56" t="str">
        <f t="shared" si="108"/>
        <v>Keller Williams Realty GT</v>
      </c>
    </row>
    <row r="2866" spans="1:14" outlineLevel="2" x14ac:dyDescent="0.2">
      <c r="A2866" t="s">
        <v>732</v>
      </c>
      <c r="B2866" t="s">
        <v>2054</v>
      </c>
      <c r="C2866" t="s">
        <v>2495</v>
      </c>
      <c r="D2866" t="s">
        <v>426</v>
      </c>
      <c r="E2866" s="3">
        <v>43525</v>
      </c>
      <c r="F2866" s="115">
        <v>85500</v>
      </c>
      <c r="G2866" s="17" t="s">
        <v>838</v>
      </c>
      <c r="H2866" s="129">
        <v>1</v>
      </c>
      <c r="I2866" s="129">
        <v>0</v>
      </c>
      <c r="J2866" s="31">
        <v>0</v>
      </c>
      <c r="K2866" s="117">
        <f t="shared" si="107"/>
        <v>0</v>
      </c>
      <c r="L2866" s="107">
        <v>0</v>
      </c>
      <c r="M2866" s="107">
        <v>0</v>
      </c>
      <c r="N2866" s="56" t="str">
        <f t="shared" si="108"/>
        <v>Keller Williams Realty GT</v>
      </c>
    </row>
    <row r="2867" spans="1:14" outlineLevel="2" x14ac:dyDescent="0.2">
      <c r="A2867" t="s">
        <v>732</v>
      </c>
      <c r="B2867" t="s">
        <v>2054</v>
      </c>
      <c r="C2867" t="s">
        <v>3336</v>
      </c>
      <c r="D2867" t="s">
        <v>426</v>
      </c>
      <c r="E2867" s="3">
        <v>43616</v>
      </c>
      <c r="F2867" s="115">
        <v>135000</v>
      </c>
      <c r="G2867" s="34" t="s">
        <v>838</v>
      </c>
      <c r="H2867" s="31">
        <v>1</v>
      </c>
      <c r="I2867" s="31">
        <v>0</v>
      </c>
      <c r="J2867" s="31">
        <v>0</v>
      </c>
      <c r="K2867" s="117">
        <f t="shared" si="107"/>
        <v>0</v>
      </c>
      <c r="L2867" s="107">
        <v>0</v>
      </c>
      <c r="M2867" s="107">
        <v>0</v>
      </c>
      <c r="N2867" s="56" t="str">
        <f t="shared" si="108"/>
        <v>Keller Williams Realty GT</v>
      </c>
    </row>
    <row r="2868" spans="1:14" outlineLevel="2" x14ac:dyDescent="0.2">
      <c r="A2868" t="s">
        <v>732</v>
      </c>
      <c r="B2868" t="s">
        <v>2054</v>
      </c>
      <c r="C2868" t="s">
        <v>2371</v>
      </c>
      <c r="D2868" t="s">
        <v>426</v>
      </c>
      <c r="E2868" s="3">
        <v>43511</v>
      </c>
      <c r="F2868" s="115">
        <v>293000</v>
      </c>
      <c r="G2868" s="34" t="s">
        <v>838</v>
      </c>
      <c r="H2868" s="31">
        <v>1</v>
      </c>
      <c r="I2868" s="31">
        <v>0</v>
      </c>
      <c r="J2868" s="31">
        <v>0</v>
      </c>
      <c r="K2868" s="117">
        <f t="shared" si="107"/>
        <v>0</v>
      </c>
      <c r="L2868" s="107">
        <v>0</v>
      </c>
      <c r="M2868" s="107">
        <v>0</v>
      </c>
      <c r="N2868" s="56" t="str">
        <f t="shared" si="108"/>
        <v>Keller Williams Realty GT</v>
      </c>
    </row>
    <row r="2869" spans="1:14" outlineLevel="1" x14ac:dyDescent="0.2">
      <c r="A2869" s="29" t="s">
        <v>732</v>
      </c>
      <c r="F2869" s="115">
        <f>SUBTOTAL(9,F2864:F2868)</f>
        <v>1011500</v>
      </c>
      <c r="H2869" s="31">
        <f>SUBTOTAL(9,H2864:H2868)</f>
        <v>5</v>
      </c>
      <c r="I2869" s="31">
        <f>SUBTOTAL(9,I2864:I2868)</f>
        <v>0</v>
      </c>
      <c r="J2869" s="31">
        <f>SUBTOTAL(9,J2864:J2868)</f>
        <v>2</v>
      </c>
      <c r="K2869" s="117">
        <f t="shared" si="107"/>
        <v>0.4</v>
      </c>
      <c r="L2869" s="107">
        <f>SUBTOTAL(9,L2864:L2868)</f>
        <v>0</v>
      </c>
      <c r="M2869" s="107">
        <f>SUBTOTAL(9,M2864:M2868)</f>
        <v>0</v>
      </c>
      <c r="N2869" s="56" t="str">
        <f t="shared" si="108"/>
        <v>Keller Williams Realty GT</v>
      </c>
    </row>
    <row r="2870" spans="1:14" outlineLevel="2" x14ac:dyDescent="0.2">
      <c r="A2870" t="s">
        <v>1841</v>
      </c>
      <c r="B2870" t="s">
        <v>1840</v>
      </c>
      <c r="C2870" s="3" t="s">
        <v>2485</v>
      </c>
      <c r="D2870" t="s">
        <v>216</v>
      </c>
      <c r="E2870" s="102">
        <v>43525</v>
      </c>
      <c r="F2870" s="115">
        <v>146500</v>
      </c>
      <c r="G2870" s="31">
        <v>20190188</v>
      </c>
      <c r="H2870" s="129">
        <v>1</v>
      </c>
      <c r="I2870" s="129">
        <v>1</v>
      </c>
      <c r="J2870" s="31">
        <v>1</v>
      </c>
      <c r="K2870" s="117">
        <f t="shared" si="107"/>
        <v>1</v>
      </c>
      <c r="L2870" s="107">
        <v>0</v>
      </c>
      <c r="M2870" s="107">
        <v>0</v>
      </c>
      <c r="N2870" s="56" t="str">
        <f t="shared" si="108"/>
        <v>Kelly, Realtors</v>
      </c>
    </row>
    <row r="2871" spans="1:14" outlineLevel="2" x14ac:dyDescent="0.2">
      <c r="A2871" t="s">
        <v>1841</v>
      </c>
      <c r="B2871" t="s">
        <v>1840</v>
      </c>
      <c r="C2871" s="3" t="s">
        <v>2305</v>
      </c>
      <c r="D2871" t="s">
        <v>6</v>
      </c>
      <c r="E2871" s="102">
        <v>43500</v>
      </c>
      <c r="F2871" s="115">
        <v>169900</v>
      </c>
      <c r="G2871" s="31">
        <v>20190050</v>
      </c>
      <c r="H2871" s="129">
        <v>1</v>
      </c>
      <c r="I2871" s="129">
        <v>1</v>
      </c>
      <c r="J2871" s="31">
        <v>1</v>
      </c>
      <c r="K2871" s="117">
        <f t="shared" si="107"/>
        <v>1</v>
      </c>
      <c r="L2871" s="107">
        <v>0</v>
      </c>
      <c r="M2871" s="107">
        <v>0</v>
      </c>
      <c r="N2871" s="56" t="str">
        <f t="shared" si="108"/>
        <v>Kelly, Realtors</v>
      </c>
    </row>
    <row r="2872" spans="1:14" outlineLevel="2" x14ac:dyDescent="0.2">
      <c r="A2872" t="s">
        <v>1841</v>
      </c>
      <c r="B2872" t="s">
        <v>1840</v>
      </c>
      <c r="C2872" s="3" t="s">
        <v>3337</v>
      </c>
      <c r="D2872" t="s">
        <v>6</v>
      </c>
      <c r="E2872" s="102">
        <v>43616</v>
      </c>
      <c r="F2872" s="115">
        <v>189000</v>
      </c>
      <c r="G2872" s="31">
        <v>20190995</v>
      </c>
      <c r="H2872" s="129">
        <v>1</v>
      </c>
      <c r="I2872" s="129">
        <v>1</v>
      </c>
      <c r="J2872" s="31">
        <v>1</v>
      </c>
      <c r="K2872" s="117">
        <f t="shared" si="107"/>
        <v>1</v>
      </c>
      <c r="L2872" s="107">
        <v>0</v>
      </c>
      <c r="M2872" s="107">
        <v>0</v>
      </c>
      <c r="N2872" s="56" t="str">
        <f t="shared" si="108"/>
        <v>Kelly, Realtors</v>
      </c>
    </row>
    <row r="2873" spans="1:14" outlineLevel="2" x14ac:dyDescent="0.2">
      <c r="A2873" t="s">
        <v>1841</v>
      </c>
      <c r="B2873" t="s">
        <v>1840</v>
      </c>
      <c r="C2873" t="s">
        <v>2323</v>
      </c>
      <c r="D2873" t="s">
        <v>6</v>
      </c>
      <c r="E2873" s="3">
        <v>43504</v>
      </c>
      <c r="F2873" s="115">
        <v>45000</v>
      </c>
      <c r="G2873" s="17">
        <v>20182868</v>
      </c>
      <c r="H2873" s="129">
        <v>1</v>
      </c>
      <c r="I2873" s="129">
        <v>1</v>
      </c>
      <c r="J2873" s="31">
        <v>0</v>
      </c>
      <c r="K2873" s="117">
        <f t="shared" si="107"/>
        <v>0</v>
      </c>
      <c r="L2873" s="107">
        <v>0</v>
      </c>
      <c r="M2873" s="107">
        <v>0</v>
      </c>
      <c r="N2873" s="56" t="str">
        <f t="shared" si="108"/>
        <v>Kelly, Realtors</v>
      </c>
    </row>
    <row r="2874" spans="1:14" outlineLevel="2" x14ac:dyDescent="0.2">
      <c r="A2874" t="s">
        <v>1841</v>
      </c>
      <c r="B2874" t="s">
        <v>1840</v>
      </c>
      <c r="C2874" t="s">
        <v>2129</v>
      </c>
      <c r="D2874" t="s">
        <v>6</v>
      </c>
      <c r="E2874" s="3">
        <v>43475</v>
      </c>
      <c r="F2874" s="115">
        <v>135000</v>
      </c>
      <c r="G2874" s="34">
        <v>20182806</v>
      </c>
      <c r="H2874" s="31">
        <v>1</v>
      </c>
      <c r="I2874" s="31">
        <v>1</v>
      </c>
      <c r="J2874" s="31">
        <v>0</v>
      </c>
      <c r="K2874" s="117">
        <f t="shared" si="107"/>
        <v>0</v>
      </c>
      <c r="L2874" s="107">
        <v>0</v>
      </c>
      <c r="M2874" s="107">
        <v>0</v>
      </c>
      <c r="N2874" s="56" t="str">
        <f t="shared" si="108"/>
        <v>Kelly, Realtors</v>
      </c>
    </row>
    <row r="2875" spans="1:14" outlineLevel="2" x14ac:dyDescent="0.2">
      <c r="A2875" t="s">
        <v>1841</v>
      </c>
      <c r="B2875" t="s">
        <v>1840</v>
      </c>
      <c r="C2875" t="s">
        <v>3115</v>
      </c>
      <c r="D2875" t="s">
        <v>216</v>
      </c>
      <c r="E2875" s="3">
        <v>43595</v>
      </c>
      <c r="F2875" s="115">
        <v>178000</v>
      </c>
      <c r="G2875" s="34" t="s">
        <v>838</v>
      </c>
      <c r="H2875" s="31">
        <v>1</v>
      </c>
      <c r="I2875" s="31">
        <v>0</v>
      </c>
      <c r="J2875" s="31">
        <v>0</v>
      </c>
      <c r="K2875" s="117">
        <f t="shared" si="107"/>
        <v>0</v>
      </c>
      <c r="L2875" s="107">
        <v>0</v>
      </c>
      <c r="M2875" s="107">
        <v>0</v>
      </c>
      <c r="N2875" s="56" t="str">
        <f t="shared" si="108"/>
        <v>Kelly, Realtors</v>
      </c>
    </row>
    <row r="2876" spans="1:14" outlineLevel="2" x14ac:dyDescent="0.2">
      <c r="A2876" t="s">
        <v>1841</v>
      </c>
      <c r="B2876" t="s">
        <v>1840</v>
      </c>
      <c r="C2876" t="s">
        <v>3094</v>
      </c>
      <c r="D2876" t="s">
        <v>6</v>
      </c>
      <c r="E2876" s="3">
        <v>43593</v>
      </c>
      <c r="F2876" s="115">
        <v>238680</v>
      </c>
      <c r="G2876" s="34" t="s">
        <v>838</v>
      </c>
      <c r="H2876" s="31">
        <v>1</v>
      </c>
      <c r="I2876" s="31">
        <v>0</v>
      </c>
      <c r="J2876" s="31">
        <v>0</v>
      </c>
      <c r="K2876" s="117">
        <f t="shared" si="107"/>
        <v>0</v>
      </c>
      <c r="L2876" s="107">
        <v>0</v>
      </c>
      <c r="M2876" s="107">
        <v>0</v>
      </c>
      <c r="N2876" s="56" t="str">
        <f t="shared" si="108"/>
        <v>Kelly, Realtors</v>
      </c>
    </row>
    <row r="2877" spans="1:14" outlineLevel="2" x14ac:dyDescent="0.2">
      <c r="A2877" t="s">
        <v>1841</v>
      </c>
      <c r="B2877" t="s">
        <v>1840</v>
      </c>
      <c r="C2877" t="s">
        <v>2763</v>
      </c>
      <c r="D2877" t="s">
        <v>7</v>
      </c>
      <c r="E2877" s="3">
        <v>43556</v>
      </c>
      <c r="F2877" s="115">
        <v>328800</v>
      </c>
      <c r="G2877" s="34" t="s">
        <v>838</v>
      </c>
      <c r="H2877" s="31">
        <v>1</v>
      </c>
      <c r="I2877" s="31">
        <v>0</v>
      </c>
      <c r="J2877" s="31">
        <v>0</v>
      </c>
      <c r="K2877" s="117">
        <f t="shared" si="107"/>
        <v>0</v>
      </c>
      <c r="L2877" s="107">
        <v>0</v>
      </c>
      <c r="M2877" s="107">
        <v>0</v>
      </c>
      <c r="N2877" s="56" t="str">
        <f t="shared" si="108"/>
        <v>Kelly, Realtors</v>
      </c>
    </row>
    <row r="2878" spans="1:14" outlineLevel="2" x14ac:dyDescent="0.2">
      <c r="A2878" t="s">
        <v>1841</v>
      </c>
      <c r="B2878" t="s">
        <v>1840</v>
      </c>
      <c r="C2878" t="s">
        <v>2604</v>
      </c>
      <c r="D2878" t="s">
        <v>6</v>
      </c>
      <c r="E2878" s="3">
        <v>43538</v>
      </c>
      <c r="F2878" s="115">
        <v>425000</v>
      </c>
      <c r="G2878" s="34" t="s">
        <v>838</v>
      </c>
      <c r="H2878" s="31">
        <v>1</v>
      </c>
      <c r="I2878" s="31">
        <v>0</v>
      </c>
      <c r="J2878" s="31">
        <v>0</v>
      </c>
      <c r="K2878" s="117">
        <f t="shared" si="107"/>
        <v>0</v>
      </c>
      <c r="L2878" s="107">
        <v>0</v>
      </c>
      <c r="M2878" s="107">
        <v>0</v>
      </c>
      <c r="N2878" s="56" t="str">
        <f t="shared" si="108"/>
        <v>Kelly, Realtors</v>
      </c>
    </row>
    <row r="2879" spans="1:14" outlineLevel="1" x14ac:dyDescent="0.2">
      <c r="A2879" s="29" t="s">
        <v>1841</v>
      </c>
      <c r="F2879" s="115">
        <f>SUBTOTAL(9,F2870:F2878)</f>
        <v>1855880</v>
      </c>
      <c r="H2879" s="31">
        <f>SUBTOTAL(9,H2870:H2878)</f>
        <v>9</v>
      </c>
      <c r="I2879" s="31">
        <f>SUBTOTAL(9,I2870:I2878)</f>
        <v>5</v>
      </c>
      <c r="J2879" s="31">
        <f>SUBTOTAL(9,J2870:J2878)</f>
        <v>3</v>
      </c>
      <c r="K2879" s="117">
        <f t="shared" si="107"/>
        <v>0.33333333333333331</v>
      </c>
      <c r="L2879" s="107">
        <f>SUBTOTAL(9,L2870:L2878)</f>
        <v>0</v>
      </c>
      <c r="M2879" s="107">
        <f>SUBTOTAL(9,M2870:M2878)</f>
        <v>0</v>
      </c>
      <c r="N2879" s="56" t="str">
        <f t="shared" si="108"/>
        <v>Kelly, Realtors</v>
      </c>
    </row>
    <row r="2880" spans="1:14" outlineLevel="2" x14ac:dyDescent="0.2">
      <c r="A2880" t="s">
        <v>1536</v>
      </c>
      <c r="B2880" t="s">
        <v>1258</v>
      </c>
      <c r="C2880" s="3" t="s">
        <v>2435</v>
      </c>
      <c r="D2880" t="s">
        <v>6</v>
      </c>
      <c r="E2880" s="102">
        <v>43521</v>
      </c>
      <c r="F2880" s="115">
        <v>74900</v>
      </c>
      <c r="G2880" s="31" t="s">
        <v>838</v>
      </c>
      <c r="H2880" s="129">
        <v>1</v>
      </c>
      <c r="I2880" s="129">
        <v>0</v>
      </c>
      <c r="J2880" s="31">
        <v>1</v>
      </c>
      <c r="K2880" s="117">
        <f t="shared" si="107"/>
        <v>1</v>
      </c>
      <c r="L2880" s="107">
        <v>0</v>
      </c>
      <c r="M2880" s="107">
        <v>0</v>
      </c>
      <c r="N2880" s="56" t="str">
        <f t="shared" si="108"/>
        <v>Re/Max Centex, REALTORS</v>
      </c>
    </row>
    <row r="2881" spans="1:14" outlineLevel="2" x14ac:dyDescent="0.2">
      <c r="A2881" t="s">
        <v>1536</v>
      </c>
      <c r="B2881" t="s">
        <v>1258</v>
      </c>
      <c r="C2881" t="s">
        <v>2583</v>
      </c>
      <c r="D2881" t="s">
        <v>6</v>
      </c>
      <c r="E2881" s="3">
        <v>43536</v>
      </c>
      <c r="F2881" s="115">
        <v>100000</v>
      </c>
      <c r="G2881" s="17" t="s">
        <v>838</v>
      </c>
      <c r="H2881" s="129">
        <v>1</v>
      </c>
      <c r="I2881" s="129">
        <v>0</v>
      </c>
      <c r="J2881" s="31">
        <v>0</v>
      </c>
      <c r="K2881" s="117">
        <f t="shared" si="107"/>
        <v>0</v>
      </c>
      <c r="L2881" s="107">
        <v>0</v>
      </c>
      <c r="M2881" s="107">
        <v>0</v>
      </c>
      <c r="N2881" s="56" t="str">
        <f t="shared" si="108"/>
        <v>Re/Max Centex, REALTORS</v>
      </c>
    </row>
    <row r="2882" spans="1:14" outlineLevel="1" x14ac:dyDescent="0.2">
      <c r="A2882" s="29" t="s">
        <v>1536</v>
      </c>
      <c r="F2882" s="115">
        <f>SUBTOTAL(9,F2880:F2881)</f>
        <v>174900</v>
      </c>
      <c r="G2882" s="17"/>
      <c r="H2882" s="129">
        <f>SUBTOTAL(9,H2880:H2881)</f>
        <v>2</v>
      </c>
      <c r="I2882" s="129">
        <f>SUBTOTAL(9,I2880:I2881)</f>
        <v>0</v>
      </c>
      <c r="J2882" s="31">
        <f>SUBTOTAL(9,J2880:J2881)</f>
        <v>1</v>
      </c>
      <c r="K2882" s="117">
        <f t="shared" si="107"/>
        <v>0.5</v>
      </c>
      <c r="L2882" s="107">
        <f>SUBTOTAL(9,L2880:L2881)</f>
        <v>0</v>
      </c>
      <c r="M2882" s="107">
        <f>SUBTOTAL(9,M2880:M2881)</f>
        <v>0</v>
      </c>
      <c r="N2882" s="56" t="str">
        <f t="shared" si="108"/>
        <v>Re/Max Centex, REALTORS</v>
      </c>
    </row>
    <row r="2883" spans="1:14" outlineLevel="2" x14ac:dyDescent="0.2">
      <c r="A2883" t="s">
        <v>112</v>
      </c>
      <c r="B2883" t="s">
        <v>1036</v>
      </c>
      <c r="C2883" s="3" t="s">
        <v>3148</v>
      </c>
      <c r="D2883" t="s">
        <v>287</v>
      </c>
      <c r="E2883" s="102">
        <v>43598</v>
      </c>
      <c r="F2883" s="115">
        <v>130000</v>
      </c>
      <c r="G2883" s="31" t="s">
        <v>838</v>
      </c>
      <c r="H2883" s="129">
        <v>1</v>
      </c>
      <c r="I2883" s="129">
        <v>0</v>
      </c>
      <c r="J2883" s="31">
        <v>1</v>
      </c>
      <c r="K2883" s="117">
        <f t="shared" ref="K2883:K2946" si="109">+J2883/H2883</f>
        <v>1</v>
      </c>
      <c r="L2883" s="107">
        <v>0</v>
      </c>
      <c r="M2883" s="107">
        <v>0</v>
      </c>
      <c r="N2883" s="56" t="str">
        <f t="shared" ref="N2883:N2941" si="110">IF(B2883="",B2882,B2883)</f>
        <v>Bentwood Realty</v>
      </c>
    </row>
    <row r="2884" spans="1:14" outlineLevel="2" x14ac:dyDescent="0.2">
      <c r="A2884" t="s">
        <v>112</v>
      </c>
      <c r="B2884" t="s">
        <v>1036</v>
      </c>
      <c r="C2884" s="3" t="s">
        <v>2233</v>
      </c>
      <c r="D2884" t="s">
        <v>121</v>
      </c>
      <c r="E2884" s="102">
        <v>43493</v>
      </c>
      <c r="F2884" s="115">
        <v>55000</v>
      </c>
      <c r="G2884" s="31" t="s">
        <v>838</v>
      </c>
      <c r="H2884" s="129">
        <v>1</v>
      </c>
      <c r="I2884" s="129">
        <v>0</v>
      </c>
      <c r="J2884" s="31">
        <v>1</v>
      </c>
      <c r="K2884" s="117">
        <f t="shared" si="109"/>
        <v>1</v>
      </c>
      <c r="L2884" s="107">
        <v>1</v>
      </c>
      <c r="M2884" s="107">
        <v>0</v>
      </c>
      <c r="N2884" s="56" t="str">
        <f t="shared" si="110"/>
        <v>Bentwood Realty</v>
      </c>
    </row>
    <row r="2885" spans="1:14" outlineLevel="2" x14ac:dyDescent="0.2">
      <c r="A2885" t="s">
        <v>112</v>
      </c>
      <c r="B2885" t="s">
        <v>1036</v>
      </c>
      <c r="C2885" t="s">
        <v>3165</v>
      </c>
      <c r="D2885" t="s">
        <v>6</v>
      </c>
      <c r="E2885" s="3">
        <v>43599</v>
      </c>
      <c r="F2885" s="115">
        <v>34000</v>
      </c>
      <c r="G2885" s="17" t="s">
        <v>838</v>
      </c>
      <c r="H2885" s="129">
        <v>1</v>
      </c>
      <c r="I2885" s="129">
        <v>0</v>
      </c>
      <c r="J2885" s="31">
        <v>0</v>
      </c>
      <c r="K2885" s="117">
        <f t="shared" si="109"/>
        <v>0</v>
      </c>
      <c r="L2885" s="107">
        <v>0</v>
      </c>
      <c r="M2885" s="107">
        <v>0</v>
      </c>
      <c r="N2885" s="56" t="str">
        <f t="shared" si="110"/>
        <v>Bentwood Realty</v>
      </c>
    </row>
    <row r="2886" spans="1:14" outlineLevel="2" x14ac:dyDescent="0.2">
      <c r="A2886" t="s">
        <v>112</v>
      </c>
      <c r="B2886" t="s">
        <v>1036</v>
      </c>
      <c r="C2886" t="s">
        <v>2093</v>
      </c>
      <c r="D2886" t="s">
        <v>7</v>
      </c>
      <c r="E2886" s="3">
        <v>43467</v>
      </c>
      <c r="F2886" s="115">
        <v>105000</v>
      </c>
      <c r="G2886" s="34">
        <v>20182608</v>
      </c>
      <c r="H2886" s="31">
        <v>1</v>
      </c>
      <c r="I2886" s="31">
        <v>1</v>
      </c>
      <c r="J2886" s="31">
        <v>0</v>
      </c>
      <c r="K2886" s="117">
        <f t="shared" si="109"/>
        <v>0</v>
      </c>
      <c r="L2886" s="107">
        <v>0</v>
      </c>
      <c r="M2886" s="107">
        <v>0</v>
      </c>
      <c r="N2886" s="56" t="str">
        <f t="shared" si="110"/>
        <v>Bentwood Realty</v>
      </c>
    </row>
    <row r="2887" spans="1:14" outlineLevel="2" x14ac:dyDescent="0.2">
      <c r="A2887" t="s">
        <v>112</v>
      </c>
      <c r="B2887" t="s">
        <v>1036</v>
      </c>
      <c r="C2887" t="s">
        <v>2098</v>
      </c>
      <c r="D2887" t="s">
        <v>121</v>
      </c>
      <c r="E2887" s="3">
        <v>43467</v>
      </c>
      <c r="F2887" s="115">
        <v>135000</v>
      </c>
      <c r="G2887" s="34" t="s">
        <v>838</v>
      </c>
      <c r="H2887" s="31">
        <v>1</v>
      </c>
      <c r="I2887" s="31">
        <v>0</v>
      </c>
      <c r="J2887" s="31">
        <v>0</v>
      </c>
      <c r="K2887" s="117">
        <f t="shared" si="109"/>
        <v>0</v>
      </c>
      <c r="L2887" s="107">
        <v>0</v>
      </c>
      <c r="M2887" s="107">
        <v>0</v>
      </c>
      <c r="N2887" s="56" t="str">
        <f t="shared" si="110"/>
        <v>Bentwood Realty</v>
      </c>
    </row>
    <row r="2888" spans="1:14" outlineLevel="1" x14ac:dyDescent="0.2">
      <c r="A2888" s="29" t="s">
        <v>112</v>
      </c>
      <c r="F2888" s="115">
        <f>SUBTOTAL(9,F2883:F2887)</f>
        <v>459000</v>
      </c>
      <c r="H2888" s="31">
        <f>SUBTOTAL(9,H2883:H2887)</f>
        <v>5</v>
      </c>
      <c r="I2888" s="31">
        <f>SUBTOTAL(9,I2883:I2887)</f>
        <v>1</v>
      </c>
      <c r="J2888" s="31">
        <f>SUBTOTAL(9,J2883:J2887)</f>
        <v>2</v>
      </c>
      <c r="K2888" s="117">
        <f t="shared" si="109"/>
        <v>0.4</v>
      </c>
      <c r="L2888" s="129">
        <f>SUBTOTAL(9,L2883:L2887)</f>
        <v>1</v>
      </c>
      <c r="M2888" s="129">
        <f>SUBTOTAL(9,M2883:M2887)</f>
        <v>0</v>
      </c>
      <c r="N2888" s="56" t="str">
        <f t="shared" si="110"/>
        <v>Bentwood Realty</v>
      </c>
    </row>
    <row r="2889" spans="1:14" x14ac:dyDescent="0.2">
      <c r="A2889" s="29" t="s">
        <v>2033</v>
      </c>
      <c r="F2889" s="115">
        <f>SUBTOTAL(9,F3:F2887)</f>
        <v>483724083</v>
      </c>
      <c r="H2889" s="31">
        <f>SUBTOTAL(9,H3:H2887)</f>
        <v>2349</v>
      </c>
      <c r="I2889" s="31">
        <f>SUBTOTAL(9,I3:I2887)</f>
        <v>684</v>
      </c>
      <c r="J2889" s="31">
        <f>SUBTOTAL(9,J3:J2887)</f>
        <v>1255</v>
      </c>
      <c r="L2889" s="129">
        <f>SUBTOTAL(9,L3:L2887)</f>
        <v>161</v>
      </c>
      <c r="M2889" s="129">
        <f>SUBTOTAL(9,M3:M2887)</f>
        <v>32</v>
      </c>
      <c r="N2889" s="56">
        <f t="shared" si="110"/>
        <v>0</v>
      </c>
    </row>
    <row r="2890" spans="1:14" x14ac:dyDescent="0.2">
      <c r="N2890" s="56">
        <f t="shared" si="110"/>
        <v>0</v>
      </c>
    </row>
    <row r="2891" spans="1:14" x14ac:dyDescent="0.2">
      <c r="N2891" s="56">
        <f t="shared" si="110"/>
        <v>0</v>
      </c>
    </row>
    <row r="2892" spans="1:14" x14ac:dyDescent="0.2">
      <c r="N2892" s="56">
        <f t="shared" si="110"/>
        <v>0</v>
      </c>
    </row>
    <row r="2893" spans="1:14" x14ac:dyDescent="0.2">
      <c r="N2893" s="56">
        <f t="shared" si="110"/>
        <v>0</v>
      </c>
    </row>
    <row r="2894" spans="1:14" x14ac:dyDescent="0.2">
      <c r="N2894" s="56">
        <f t="shared" si="110"/>
        <v>0</v>
      </c>
    </row>
    <row r="2895" spans="1:14" x14ac:dyDescent="0.2">
      <c r="N2895" s="56">
        <f t="shared" si="110"/>
        <v>0</v>
      </c>
    </row>
    <row r="2896" spans="1:14" x14ac:dyDescent="0.2">
      <c r="N2896" s="56">
        <f t="shared" si="110"/>
        <v>0</v>
      </c>
    </row>
    <row r="2897" spans="14:14" x14ac:dyDescent="0.2">
      <c r="N2897" s="56">
        <f t="shared" si="110"/>
        <v>0</v>
      </c>
    </row>
    <row r="2898" spans="14:14" x14ac:dyDescent="0.2">
      <c r="N2898" s="56">
        <f t="shared" si="110"/>
        <v>0</v>
      </c>
    </row>
    <row r="2899" spans="14:14" x14ac:dyDescent="0.2">
      <c r="N2899" s="56">
        <f t="shared" si="110"/>
        <v>0</v>
      </c>
    </row>
    <row r="2900" spans="14:14" x14ac:dyDescent="0.2">
      <c r="N2900" s="56">
        <f t="shared" si="110"/>
        <v>0</v>
      </c>
    </row>
    <row r="2901" spans="14:14" x14ac:dyDescent="0.2">
      <c r="N2901" s="56">
        <f t="shared" si="110"/>
        <v>0</v>
      </c>
    </row>
    <row r="2902" spans="14:14" x14ac:dyDescent="0.2">
      <c r="N2902" s="56">
        <f t="shared" si="110"/>
        <v>0</v>
      </c>
    </row>
    <row r="2903" spans="14:14" x14ac:dyDescent="0.2">
      <c r="N2903" s="56">
        <f t="shared" si="110"/>
        <v>0</v>
      </c>
    </row>
    <row r="2904" spans="14:14" x14ac:dyDescent="0.2">
      <c r="N2904" s="56">
        <f t="shared" si="110"/>
        <v>0</v>
      </c>
    </row>
    <row r="2905" spans="14:14" x14ac:dyDescent="0.2">
      <c r="N2905" s="56">
        <f t="shared" si="110"/>
        <v>0</v>
      </c>
    </row>
    <row r="2906" spans="14:14" x14ac:dyDescent="0.2">
      <c r="N2906" s="56">
        <f t="shared" si="110"/>
        <v>0</v>
      </c>
    </row>
    <row r="2907" spans="14:14" x14ac:dyDescent="0.2">
      <c r="N2907" s="56">
        <f t="shared" si="110"/>
        <v>0</v>
      </c>
    </row>
    <row r="2908" spans="14:14" x14ac:dyDescent="0.2">
      <c r="N2908" s="56">
        <f t="shared" si="110"/>
        <v>0</v>
      </c>
    </row>
    <row r="2909" spans="14:14" x14ac:dyDescent="0.2">
      <c r="N2909" s="56">
        <f t="shared" si="110"/>
        <v>0</v>
      </c>
    </row>
    <row r="2910" spans="14:14" x14ac:dyDescent="0.2">
      <c r="N2910" s="56">
        <f t="shared" si="110"/>
        <v>0</v>
      </c>
    </row>
    <row r="2911" spans="14:14" x14ac:dyDescent="0.2">
      <c r="N2911" s="56">
        <f t="shared" si="110"/>
        <v>0</v>
      </c>
    </row>
    <row r="2912" spans="14:14" x14ac:dyDescent="0.2">
      <c r="N2912" s="56">
        <f t="shared" si="110"/>
        <v>0</v>
      </c>
    </row>
    <row r="2913" spans="14:14" x14ac:dyDescent="0.2">
      <c r="N2913" s="56">
        <f t="shared" si="110"/>
        <v>0</v>
      </c>
    </row>
    <row r="2914" spans="14:14" x14ac:dyDescent="0.2">
      <c r="N2914" s="56">
        <f t="shared" si="110"/>
        <v>0</v>
      </c>
    </row>
    <row r="2915" spans="14:14" x14ac:dyDescent="0.2">
      <c r="N2915" s="56">
        <f t="shared" si="110"/>
        <v>0</v>
      </c>
    </row>
    <row r="2916" spans="14:14" x14ac:dyDescent="0.2">
      <c r="N2916" s="56">
        <f t="shared" si="110"/>
        <v>0</v>
      </c>
    </row>
    <row r="2917" spans="14:14" x14ac:dyDescent="0.2">
      <c r="N2917" s="56">
        <f t="shared" si="110"/>
        <v>0</v>
      </c>
    </row>
    <row r="2918" spans="14:14" x14ac:dyDescent="0.2">
      <c r="N2918" s="56">
        <f t="shared" si="110"/>
        <v>0</v>
      </c>
    </row>
    <row r="2919" spans="14:14" x14ac:dyDescent="0.2">
      <c r="N2919" s="56">
        <f t="shared" si="110"/>
        <v>0</v>
      </c>
    </row>
    <row r="2920" spans="14:14" x14ac:dyDescent="0.2">
      <c r="N2920" s="56">
        <f t="shared" si="110"/>
        <v>0</v>
      </c>
    </row>
    <row r="2921" spans="14:14" x14ac:dyDescent="0.2">
      <c r="N2921" s="56">
        <f t="shared" si="110"/>
        <v>0</v>
      </c>
    </row>
    <row r="2922" spans="14:14" x14ac:dyDescent="0.2">
      <c r="N2922" s="56">
        <f t="shared" si="110"/>
        <v>0</v>
      </c>
    </row>
    <row r="2923" spans="14:14" x14ac:dyDescent="0.2">
      <c r="N2923" s="56">
        <f t="shared" si="110"/>
        <v>0</v>
      </c>
    </row>
    <row r="2924" spans="14:14" x14ac:dyDescent="0.2">
      <c r="N2924" s="56">
        <f t="shared" si="110"/>
        <v>0</v>
      </c>
    </row>
    <row r="2925" spans="14:14" x14ac:dyDescent="0.2">
      <c r="N2925" s="56">
        <f t="shared" si="110"/>
        <v>0</v>
      </c>
    </row>
    <row r="2926" spans="14:14" x14ac:dyDescent="0.2">
      <c r="N2926" s="56">
        <f t="shared" si="110"/>
        <v>0</v>
      </c>
    </row>
    <row r="2927" spans="14:14" x14ac:dyDescent="0.2">
      <c r="N2927" s="56">
        <f t="shared" si="110"/>
        <v>0</v>
      </c>
    </row>
    <row r="2928" spans="14:14" x14ac:dyDescent="0.2">
      <c r="N2928" s="56">
        <f t="shared" si="110"/>
        <v>0</v>
      </c>
    </row>
    <row r="2929" spans="14:14" x14ac:dyDescent="0.2">
      <c r="N2929" s="56">
        <f t="shared" si="110"/>
        <v>0</v>
      </c>
    </row>
    <row r="2930" spans="14:14" x14ac:dyDescent="0.2">
      <c r="N2930" s="56">
        <f t="shared" si="110"/>
        <v>0</v>
      </c>
    </row>
    <row r="2931" spans="14:14" x14ac:dyDescent="0.2">
      <c r="N2931" s="56">
        <f t="shared" si="110"/>
        <v>0</v>
      </c>
    </row>
    <row r="2932" spans="14:14" x14ac:dyDescent="0.2">
      <c r="N2932" s="56">
        <f t="shared" si="110"/>
        <v>0</v>
      </c>
    </row>
    <row r="2933" spans="14:14" x14ac:dyDescent="0.2">
      <c r="N2933" s="56">
        <f t="shared" si="110"/>
        <v>0</v>
      </c>
    </row>
    <row r="2934" spans="14:14" x14ac:dyDescent="0.2">
      <c r="N2934" s="56">
        <f t="shared" si="110"/>
        <v>0</v>
      </c>
    </row>
    <row r="2935" spans="14:14" x14ac:dyDescent="0.2">
      <c r="N2935" s="56">
        <f t="shared" si="110"/>
        <v>0</v>
      </c>
    </row>
    <row r="2936" spans="14:14" x14ac:dyDescent="0.2">
      <c r="N2936" s="56">
        <f t="shared" si="110"/>
        <v>0</v>
      </c>
    </row>
    <row r="2937" spans="14:14" x14ac:dyDescent="0.2">
      <c r="N2937" s="56">
        <f t="shared" si="110"/>
        <v>0</v>
      </c>
    </row>
    <row r="2938" spans="14:14" x14ac:dyDescent="0.2">
      <c r="N2938" s="56">
        <f t="shared" si="110"/>
        <v>0</v>
      </c>
    </row>
    <row r="2939" spans="14:14" x14ac:dyDescent="0.2">
      <c r="N2939" s="56">
        <f t="shared" si="110"/>
        <v>0</v>
      </c>
    </row>
    <row r="2940" spans="14:14" x14ac:dyDescent="0.2">
      <c r="N2940" s="56">
        <f t="shared" si="110"/>
        <v>0</v>
      </c>
    </row>
    <row r="2941" spans="14:14" x14ac:dyDescent="0.2">
      <c r="N2941" s="56">
        <f t="shared" si="110"/>
        <v>0</v>
      </c>
    </row>
    <row r="2942" spans="14:14" x14ac:dyDescent="0.2">
      <c r="N2942" s="56"/>
    </row>
    <row r="2943" spans="14:14" x14ac:dyDescent="0.2">
      <c r="N2943" s="56"/>
    </row>
    <row r="2944" spans="14:14" x14ac:dyDescent="0.2">
      <c r="N2944" s="56"/>
    </row>
    <row r="2945" spans="14:14" x14ac:dyDescent="0.2">
      <c r="N2945" s="56"/>
    </row>
    <row r="2946" spans="14:14" x14ac:dyDescent="0.2">
      <c r="N2946" s="56"/>
    </row>
    <row r="2947" spans="14:14" x14ac:dyDescent="0.2">
      <c r="N2947" s="56"/>
    </row>
    <row r="2948" spans="14:14" x14ac:dyDescent="0.2">
      <c r="N2948" s="56"/>
    </row>
    <row r="2949" spans="14:14" x14ac:dyDescent="0.2">
      <c r="N2949" s="56"/>
    </row>
    <row r="2950" spans="14:14" x14ac:dyDescent="0.2">
      <c r="N2950" s="56"/>
    </row>
    <row r="2951" spans="14:14" x14ac:dyDescent="0.2">
      <c r="N2951" s="56"/>
    </row>
    <row r="2952" spans="14:14" x14ac:dyDescent="0.2">
      <c r="N2952" s="56"/>
    </row>
    <row r="2953" spans="14:14" x14ac:dyDescent="0.2">
      <c r="N2953" s="56"/>
    </row>
    <row r="2954" spans="14:14" x14ac:dyDescent="0.2">
      <c r="N2954" s="56"/>
    </row>
    <row r="2955" spans="14:14" x14ac:dyDescent="0.2">
      <c r="N2955" s="56"/>
    </row>
    <row r="2956" spans="14:14" x14ac:dyDescent="0.2">
      <c r="N2956" s="56"/>
    </row>
    <row r="2957" spans="14:14" x14ac:dyDescent="0.2">
      <c r="N2957" s="56"/>
    </row>
    <row r="2958" spans="14:14" x14ac:dyDescent="0.2">
      <c r="N2958" s="56"/>
    </row>
    <row r="2959" spans="14:14" x14ac:dyDescent="0.2">
      <c r="N2959" s="56"/>
    </row>
    <row r="2960" spans="14:14" x14ac:dyDescent="0.2">
      <c r="N2960" s="56"/>
    </row>
    <row r="2961" spans="14:14" x14ac:dyDescent="0.2">
      <c r="N2961" s="56"/>
    </row>
    <row r="2962" spans="14:14" x14ac:dyDescent="0.2">
      <c r="N2962" s="56"/>
    </row>
    <row r="2963" spans="14:14" x14ac:dyDescent="0.2">
      <c r="N2963" s="56"/>
    </row>
    <row r="2964" spans="14:14" x14ac:dyDescent="0.2">
      <c r="N2964" s="56"/>
    </row>
    <row r="2965" spans="14:14" x14ac:dyDescent="0.2">
      <c r="N2965" s="56"/>
    </row>
    <row r="2966" spans="14:14" x14ac:dyDescent="0.2">
      <c r="N2966" s="56"/>
    </row>
    <row r="2967" spans="14:14" x14ac:dyDescent="0.2">
      <c r="N2967" s="56"/>
    </row>
    <row r="2968" spans="14:14" x14ac:dyDescent="0.2">
      <c r="N2968" s="56"/>
    </row>
    <row r="2969" spans="14:14" x14ac:dyDescent="0.2">
      <c r="N2969" s="56"/>
    </row>
    <row r="2970" spans="14:14" x14ac:dyDescent="0.2">
      <c r="N2970" s="56"/>
    </row>
    <row r="2971" spans="14:14" x14ac:dyDescent="0.2">
      <c r="N2971" s="56"/>
    </row>
    <row r="2972" spans="14:14" x14ac:dyDescent="0.2">
      <c r="N2972" s="56"/>
    </row>
    <row r="2973" spans="14:14" x14ac:dyDescent="0.2">
      <c r="N2973" s="56"/>
    </row>
    <row r="2974" spans="14:14" x14ac:dyDescent="0.2">
      <c r="N2974" s="56"/>
    </row>
    <row r="2975" spans="14:14" x14ac:dyDescent="0.2">
      <c r="N2975" s="56"/>
    </row>
    <row r="2976" spans="14:14" x14ac:dyDescent="0.2">
      <c r="N2976" s="56"/>
    </row>
    <row r="2977" spans="14:14" x14ac:dyDescent="0.2">
      <c r="N2977" s="56"/>
    </row>
    <row r="2978" spans="14:14" x14ac:dyDescent="0.2">
      <c r="N2978" s="56"/>
    </row>
    <row r="2979" spans="14:14" x14ac:dyDescent="0.2">
      <c r="N2979" s="56"/>
    </row>
    <row r="2980" spans="14:14" x14ac:dyDescent="0.2">
      <c r="N2980" s="56"/>
    </row>
    <row r="2981" spans="14:14" x14ac:dyDescent="0.2">
      <c r="N2981" s="56"/>
    </row>
    <row r="2982" spans="14:14" x14ac:dyDescent="0.2">
      <c r="N2982" s="56"/>
    </row>
    <row r="2983" spans="14:14" x14ac:dyDescent="0.2">
      <c r="N2983" s="56"/>
    </row>
    <row r="2984" spans="14:14" x14ac:dyDescent="0.2">
      <c r="N2984" s="56"/>
    </row>
    <row r="2985" spans="14:14" x14ac:dyDescent="0.2">
      <c r="N2985" s="56"/>
    </row>
    <row r="2986" spans="14:14" x14ac:dyDescent="0.2">
      <c r="N2986" s="56"/>
    </row>
    <row r="2987" spans="14:14" x14ac:dyDescent="0.2">
      <c r="N2987" s="56"/>
    </row>
    <row r="2988" spans="14:14" x14ac:dyDescent="0.2">
      <c r="N2988" s="56"/>
    </row>
    <row r="2989" spans="14:14" x14ac:dyDescent="0.2">
      <c r="N2989" s="56"/>
    </row>
    <row r="2990" spans="14:14" x14ac:dyDescent="0.2">
      <c r="N2990" s="56"/>
    </row>
    <row r="2991" spans="14:14" x14ac:dyDescent="0.2">
      <c r="N2991" s="56"/>
    </row>
    <row r="2992" spans="14:14" x14ac:dyDescent="0.2">
      <c r="N2992" s="56"/>
    </row>
    <row r="2993" spans="14:14" x14ac:dyDescent="0.2">
      <c r="N2993" s="56"/>
    </row>
    <row r="2994" spans="14:14" x14ac:dyDescent="0.2">
      <c r="N2994" s="56"/>
    </row>
    <row r="2995" spans="14:14" x14ac:dyDescent="0.2">
      <c r="N2995" s="56"/>
    </row>
    <row r="2996" spans="14:14" x14ac:dyDescent="0.2">
      <c r="N2996" s="56"/>
    </row>
    <row r="2997" spans="14:14" x14ac:dyDescent="0.2">
      <c r="N2997" s="56"/>
    </row>
    <row r="2998" spans="14:14" x14ac:dyDescent="0.2">
      <c r="N2998" s="56"/>
    </row>
    <row r="2999" spans="14:14" x14ac:dyDescent="0.2">
      <c r="N2999" s="56"/>
    </row>
    <row r="3000" spans="14:14" x14ac:dyDescent="0.2">
      <c r="N3000" s="56"/>
    </row>
    <row r="3001" spans="14:14" x14ac:dyDescent="0.2">
      <c r="N3001" s="56"/>
    </row>
    <row r="3002" spans="14:14" x14ac:dyDescent="0.2">
      <c r="N3002" s="56"/>
    </row>
    <row r="3003" spans="14:14" x14ac:dyDescent="0.2">
      <c r="N3003" s="56"/>
    </row>
    <row r="3004" spans="14:14" x14ac:dyDescent="0.2">
      <c r="N3004" s="56"/>
    </row>
    <row r="3005" spans="14:14" x14ac:dyDescent="0.2">
      <c r="N3005" s="56"/>
    </row>
    <row r="3006" spans="14:14" x14ac:dyDescent="0.2">
      <c r="N3006" s="56"/>
    </row>
    <row r="3007" spans="14:14" x14ac:dyDescent="0.2">
      <c r="N3007" s="56"/>
    </row>
    <row r="3008" spans="14:14" x14ac:dyDescent="0.2">
      <c r="N3008" s="56"/>
    </row>
    <row r="3009" spans="14:14" x14ac:dyDescent="0.2">
      <c r="N3009" s="56"/>
    </row>
    <row r="3010" spans="14:14" x14ac:dyDescent="0.2">
      <c r="N3010" s="56"/>
    </row>
    <row r="3011" spans="14:14" x14ac:dyDescent="0.2">
      <c r="N3011" s="56"/>
    </row>
    <row r="3012" spans="14:14" x14ac:dyDescent="0.2">
      <c r="N3012" s="56"/>
    </row>
    <row r="3013" spans="14:14" x14ac:dyDescent="0.2">
      <c r="N3013" s="56"/>
    </row>
    <row r="3014" spans="14:14" x14ac:dyDescent="0.2">
      <c r="N3014" s="56"/>
    </row>
    <row r="3015" spans="14:14" x14ac:dyDescent="0.2">
      <c r="N3015" s="56"/>
    </row>
    <row r="3016" spans="14:14" x14ac:dyDescent="0.2">
      <c r="N3016" s="56"/>
    </row>
    <row r="3017" spans="14:14" x14ac:dyDescent="0.2">
      <c r="N3017" s="56"/>
    </row>
    <row r="3018" spans="14:14" x14ac:dyDescent="0.2">
      <c r="N3018" s="56"/>
    </row>
    <row r="3019" spans="14:14" x14ac:dyDescent="0.2">
      <c r="N3019" s="56"/>
    </row>
    <row r="3020" spans="14:14" x14ac:dyDescent="0.2">
      <c r="N3020" s="56"/>
    </row>
    <row r="3021" spans="14:14" x14ac:dyDescent="0.2">
      <c r="N3021" s="56"/>
    </row>
    <row r="3022" spans="14:14" x14ac:dyDescent="0.2">
      <c r="N3022" s="56"/>
    </row>
    <row r="3023" spans="14:14" x14ac:dyDescent="0.2">
      <c r="N3023" s="56"/>
    </row>
    <row r="3024" spans="14:14" x14ac:dyDescent="0.2">
      <c r="N3024" s="56"/>
    </row>
    <row r="3025" spans="14:14" x14ac:dyDescent="0.2">
      <c r="N3025" s="56"/>
    </row>
    <row r="3026" spans="14:14" x14ac:dyDescent="0.2">
      <c r="N3026" s="56"/>
    </row>
    <row r="3027" spans="14:14" x14ac:dyDescent="0.2">
      <c r="N3027" s="56"/>
    </row>
    <row r="3028" spans="14:14" x14ac:dyDescent="0.2">
      <c r="N3028" s="56"/>
    </row>
    <row r="3029" spans="14:14" x14ac:dyDescent="0.2">
      <c r="N3029" s="56"/>
    </row>
    <row r="3030" spans="14:14" x14ac:dyDescent="0.2">
      <c r="N3030" s="56"/>
    </row>
    <row r="3031" spans="14:14" x14ac:dyDescent="0.2">
      <c r="N3031" s="56"/>
    </row>
    <row r="3032" spans="14:14" x14ac:dyDescent="0.2">
      <c r="N3032" s="56"/>
    </row>
    <row r="3033" spans="14:14" x14ac:dyDescent="0.2">
      <c r="N3033" s="56"/>
    </row>
    <row r="3034" spans="14:14" x14ac:dyDescent="0.2">
      <c r="N3034" s="56"/>
    </row>
    <row r="3035" spans="14:14" x14ac:dyDescent="0.2">
      <c r="N3035" s="56"/>
    </row>
    <row r="3036" spans="14:14" x14ac:dyDescent="0.2">
      <c r="N3036" s="56"/>
    </row>
    <row r="3037" spans="14:14" x14ac:dyDescent="0.2">
      <c r="N3037" s="56"/>
    </row>
    <row r="3038" spans="14:14" x14ac:dyDescent="0.2">
      <c r="N3038" s="56"/>
    </row>
    <row r="3039" spans="14:14" x14ac:dyDescent="0.2">
      <c r="N3039" s="56"/>
    </row>
    <row r="3040" spans="14:14" x14ac:dyDescent="0.2">
      <c r="N3040" s="56"/>
    </row>
    <row r="3041" spans="14:14" x14ac:dyDescent="0.2">
      <c r="N3041" s="56"/>
    </row>
    <row r="3042" spans="14:14" x14ac:dyDescent="0.2">
      <c r="N3042" s="56"/>
    </row>
    <row r="3043" spans="14:14" x14ac:dyDescent="0.2">
      <c r="N3043" s="56"/>
    </row>
    <row r="3044" spans="14:14" x14ac:dyDescent="0.2">
      <c r="N3044" s="56"/>
    </row>
    <row r="3045" spans="14:14" x14ac:dyDescent="0.2">
      <c r="N3045" s="56"/>
    </row>
    <row r="3046" spans="14:14" x14ac:dyDescent="0.2">
      <c r="N3046" s="56"/>
    </row>
    <row r="3047" spans="14:14" x14ac:dyDescent="0.2">
      <c r="N3047" s="56"/>
    </row>
    <row r="3048" spans="14:14" x14ac:dyDescent="0.2">
      <c r="N3048" s="56"/>
    </row>
    <row r="3049" spans="14:14" x14ac:dyDescent="0.2">
      <c r="N3049" s="56"/>
    </row>
    <row r="3050" spans="14:14" x14ac:dyDescent="0.2">
      <c r="N3050" s="56"/>
    </row>
    <row r="3051" spans="14:14" x14ac:dyDescent="0.2">
      <c r="N3051" s="56"/>
    </row>
    <row r="3052" spans="14:14" x14ac:dyDescent="0.2">
      <c r="N3052" s="56"/>
    </row>
    <row r="3053" spans="14:14" x14ac:dyDescent="0.2">
      <c r="N3053" s="56"/>
    </row>
    <row r="3054" spans="14:14" x14ac:dyDescent="0.2">
      <c r="N3054" s="56"/>
    </row>
    <row r="3055" spans="14:14" x14ac:dyDescent="0.2">
      <c r="N3055" s="56"/>
    </row>
    <row r="3056" spans="14:14" x14ac:dyDescent="0.2">
      <c r="N3056" s="56"/>
    </row>
    <row r="3057" spans="14:14" x14ac:dyDescent="0.2">
      <c r="N3057" s="56"/>
    </row>
    <row r="3058" spans="14:14" x14ac:dyDescent="0.2">
      <c r="N3058" s="56"/>
    </row>
    <row r="3059" spans="14:14" x14ac:dyDescent="0.2">
      <c r="N3059" s="56"/>
    </row>
    <row r="3060" spans="14:14" x14ac:dyDescent="0.2">
      <c r="N3060" s="56"/>
    </row>
    <row r="3061" spans="14:14" x14ac:dyDescent="0.2">
      <c r="N3061" s="56"/>
    </row>
    <row r="3062" spans="14:14" x14ac:dyDescent="0.2">
      <c r="N3062" s="56"/>
    </row>
    <row r="3063" spans="14:14" x14ac:dyDescent="0.2">
      <c r="N3063" s="56"/>
    </row>
    <row r="3064" spans="14:14" x14ac:dyDescent="0.2">
      <c r="N3064" s="56"/>
    </row>
    <row r="3065" spans="14:14" x14ac:dyDescent="0.2">
      <c r="N3065" s="56"/>
    </row>
    <row r="3066" spans="14:14" x14ac:dyDescent="0.2">
      <c r="N3066" s="56"/>
    </row>
    <row r="3067" spans="14:14" x14ac:dyDescent="0.2">
      <c r="N3067" s="56"/>
    </row>
    <row r="3068" spans="14:14" x14ac:dyDescent="0.2">
      <c r="N3068" s="56"/>
    </row>
    <row r="3069" spans="14:14" x14ac:dyDescent="0.2">
      <c r="N3069" s="56"/>
    </row>
    <row r="3070" spans="14:14" x14ac:dyDescent="0.2">
      <c r="N3070" s="56"/>
    </row>
    <row r="3071" spans="14:14" x14ac:dyDescent="0.2">
      <c r="N3071" s="56"/>
    </row>
    <row r="3072" spans="14:14" x14ac:dyDescent="0.2">
      <c r="N3072" s="56"/>
    </row>
    <row r="3073" spans="14:14" x14ac:dyDescent="0.2">
      <c r="N3073" s="56"/>
    </row>
    <row r="3074" spans="14:14" x14ac:dyDescent="0.2">
      <c r="N3074" s="56"/>
    </row>
    <row r="3075" spans="14:14" x14ac:dyDescent="0.2">
      <c r="N3075" s="56"/>
    </row>
    <row r="3076" spans="14:14" x14ac:dyDescent="0.2">
      <c r="N3076" s="56"/>
    </row>
    <row r="3077" spans="14:14" x14ac:dyDescent="0.2">
      <c r="N3077" s="56"/>
    </row>
    <row r="3078" spans="14:14" x14ac:dyDescent="0.2">
      <c r="N3078" s="56"/>
    </row>
    <row r="3079" spans="14:14" x14ac:dyDescent="0.2">
      <c r="N3079" s="56"/>
    </row>
    <row r="3080" spans="14:14" x14ac:dyDescent="0.2">
      <c r="N3080" s="56"/>
    </row>
    <row r="3081" spans="14:14" x14ac:dyDescent="0.2">
      <c r="N3081" s="56"/>
    </row>
    <row r="3082" spans="14:14" x14ac:dyDescent="0.2">
      <c r="N3082" s="56"/>
    </row>
    <row r="3083" spans="14:14" x14ac:dyDescent="0.2">
      <c r="N3083" s="56"/>
    </row>
    <row r="3084" spans="14:14" x14ac:dyDescent="0.2">
      <c r="N3084" s="56"/>
    </row>
    <row r="3085" spans="14:14" x14ac:dyDescent="0.2">
      <c r="N3085" s="56"/>
    </row>
    <row r="3086" spans="14:14" x14ac:dyDescent="0.2">
      <c r="N3086" s="56"/>
    </row>
    <row r="3087" spans="14:14" x14ac:dyDescent="0.2">
      <c r="N3087" s="56"/>
    </row>
    <row r="3088" spans="14:14" x14ac:dyDescent="0.2">
      <c r="N3088" s="56"/>
    </row>
    <row r="3089" spans="14:14" x14ac:dyDescent="0.2">
      <c r="N3089" s="56"/>
    </row>
    <row r="3090" spans="14:14" x14ac:dyDescent="0.2">
      <c r="N3090" s="56"/>
    </row>
    <row r="3091" spans="14:14" x14ac:dyDescent="0.2">
      <c r="N3091" s="56"/>
    </row>
    <row r="3092" spans="14:14" x14ac:dyDescent="0.2">
      <c r="N3092" s="56"/>
    </row>
    <row r="3093" spans="14:14" x14ac:dyDescent="0.2">
      <c r="N3093" s="56"/>
    </row>
    <row r="3094" spans="14:14" x14ac:dyDescent="0.2">
      <c r="N3094" s="56"/>
    </row>
    <row r="3095" spans="14:14" x14ac:dyDescent="0.2">
      <c r="N3095" s="56"/>
    </row>
    <row r="3096" spans="14:14" x14ac:dyDescent="0.2">
      <c r="N3096" s="56"/>
    </row>
    <row r="3097" spans="14:14" x14ac:dyDescent="0.2">
      <c r="N3097" s="56"/>
    </row>
    <row r="3098" spans="14:14" x14ac:dyDescent="0.2">
      <c r="N3098" s="56"/>
    </row>
    <row r="3099" spans="14:14" x14ac:dyDescent="0.2">
      <c r="N3099" s="56"/>
    </row>
    <row r="3100" spans="14:14" x14ac:dyDescent="0.2">
      <c r="N3100" s="56"/>
    </row>
    <row r="3101" spans="14:14" x14ac:dyDescent="0.2">
      <c r="N3101" s="56"/>
    </row>
    <row r="3102" spans="14:14" x14ac:dyDescent="0.2">
      <c r="N3102" s="56"/>
    </row>
    <row r="3103" spans="14:14" x14ac:dyDescent="0.2">
      <c r="N3103" s="56"/>
    </row>
    <row r="3104" spans="14:14" x14ac:dyDescent="0.2">
      <c r="N3104" s="56"/>
    </row>
    <row r="3105" spans="14:14" x14ac:dyDescent="0.2">
      <c r="N3105" s="56"/>
    </row>
    <row r="3106" spans="14:14" x14ac:dyDescent="0.2">
      <c r="N3106" s="56"/>
    </row>
    <row r="3107" spans="14:14" x14ac:dyDescent="0.2">
      <c r="N3107" s="56"/>
    </row>
    <row r="3108" spans="14:14" x14ac:dyDescent="0.2">
      <c r="N3108" s="56"/>
    </row>
    <row r="3109" spans="14:14" x14ac:dyDescent="0.2">
      <c r="N3109" s="56"/>
    </row>
    <row r="3110" spans="14:14" x14ac:dyDescent="0.2">
      <c r="N3110" s="56"/>
    </row>
    <row r="3111" spans="14:14" x14ac:dyDescent="0.2">
      <c r="N3111" s="56"/>
    </row>
    <row r="3112" spans="14:14" x14ac:dyDescent="0.2">
      <c r="N3112" s="56"/>
    </row>
    <row r="3113" spans="14:14" x14ac:dyDescent="0.2">
      <c r="N3113" s="56"/>
    </row>
    <row r="3114" spans="14:14" x14ac:dyDescent="0.2">
      <c r="N3114" s="56"/>
    </row>
    <row r="3115" spans="14:14" x14ac:dyDescent="0.2">
      <c r="N3115" s="56"/>
    </row>
    <row r="3116" spans="14:14" x14ac:dyDescent="0.2">
      <c r="N3116" s="56"/>
    </row>
    <row r="3117" spans="14:14" x14ac:dyDescent="0.2">
      <c r="N3117" s="56"/>
    </row>
    <row r="3118" spans="14:14" x14ac:dyDescent="0.2">
      <c r="N3118" s="56"/>
    </row>
    <row r="3119" spans="14:14" x14ac:dyDescent="0.2">
      <c r="N3119" s="56"/>
    </row>
    <row r="3120" spans="14:14" x14ac:dyDescent="0.2">
      <c r="N3120" s="56"/>
    </row>
    <row r="3121" spans="14:14" x14ac:dyDescent="0.2">
      <c r="N3121" s="56"/>
    </row>
    <row r="3122" spans="14:14" x14ac:dyDescent="0.2">
      <c r="N3122" s="56"/>
    </row>
    <row r="3123" spans="14:14" x14ac:dyDescent="0.2">
      <c r="N3123" s="56"/>
    </row>
    <row r="3124" spans="14:14" x14ac:dyDescent="0.2">
      <c r="N3124" s="56"/>
    </row>
    <row r="3125" spans="14:14" x14ac:dyDescent="0.2">
      <c r="N3125" s="56"/>
    </row>
    <row r="3126" spans="14:14" x14ac:dyDescent="0.2">
      <c r="N3126" s="56"/>
    </row>
    <row r="3127" spans="14:14" x14ac:dyDescent="0.2">
      <c r="N3127" s="56"/>
    </row>
    <row r="3128" spans="14:14" x14ac:dyDescent="0.2">
      <c r="N3128" s="56"/>
    </row>
    <row r="3129" spans="14:14" x14ac:dyDescent="0.2">
      <c r="N3129" s="56"/>
    </row>
    <row r="3130" spans="14:14" x14ac:dyDescent="0.2">
      <c r="N3130" s="56"/>
    </row>
    <row r="3131" spans="14:14" x14ac:dyDescent="0.2">
      <c r="N3131" s="56"/>
    </row>
    <row r="3132" spans="14:14" x14ac:dyDescent="0.2">
      <c r="N3132" s="56"/>
    </row>
    <row r="3133" spans="14:14" x14ac:dyDescent="0.2">
      <c r="N3133" s="56"/>
    </row>
    <row r="3134" spans="14:14" x14ac:dyDescent="0.2">
      <c r="N3134" s="56"/>
    </row>
    <row r="3135" spans="14:14" x14ac:dyDescent="0.2">
      <c r="N3135" s="56"/>
    </row>
    <row r="3136" spans="14:14" x14ac:dyDescent="0.2">
      <c r="N3136" s="56"/>
    </row>
    <row r="3137" spans="14:14" x14ac:dyDescent="0.2">
      <c r="N3137" s="56"/>
    </row>
    <row r="3138" spans="14:14" x14ac:dyDescent="0.2">
      <c r="N3138" s="56"/>
    </row>
    <row r="3139" spans="14:14" x14ac:dyDescent="0.2">
      <c r="N3139" s="56"/>
    </row>
    <row r="3140" spans="14:14" x14ac:dyDescent="0.2">
      <c r="N3140" s="56"/>
    </row>
    <row r="3141" spans="14:14" x14ac:dyDescent="0.2">
      <c r="N3141" s="56"/>
    </row>
    <row r="3142" spans="14:14" x14ac:dyDescent="0.2">
      <c r="N3142" s="56"/>
    </row>
    <row r="3143" spans="14:14" x14ac:dyDescent="0.2">
      <c r="N3143" s="56"/>
    </row>
    <row r="3144" spans="14:14" x14ac:dyDescent="0.2">
      <c r="N3144" s="56"/>
    </row>
    <row r="3145" spans="14:14" x14ac:dyDescent="0.2">
      <c r="N3145" s="56"/>
    </row>
    <row r="3146" spans="14:14" x14ac:dyDescent="0.2">
      <c r="N3146" s="56"/>
    </row>
    <row r="3147" spans="14:14" x14ac:dyDescent="0.2">
      <c r="N3147" s="56"/>
    </row>
    <row r="3148" spans="14:14" x14ac:dyDescent="0.2">
      <c r="N3148" s="56"/>
    </row>
    <row r="3149" spans="14:14" x14ac:dyDescent="0.2">
      <c r="N3149" s="56"/>
    </row>
    <row r="3150" spans="14:14" x14ac:dyDescent="0.2">
      <c r="N3150" s="56"/>
    </row>
    <row r="3151" spans="14:14" x14ac:dyDescent="0.2">
      <c r="N3151" s="56"/>
    </row>
    <row r="3152" spans="14:14" x14ac:dyDescent="0.2">
      <c r="N3152" s="56"/>
    </row>
    <row r="3153" spans="14:14" x14ac:dyDescent="0.2">
      <c r="N3153" s="56"/>
    </row>
    <row r="3154" spans="14:14" x14ac:dyDescent="0.2">
      <c r="N3154" s="56"/>
    </row>
    <row r="3155" spans="14:14" x14ac:dyDescent="0.2">
      <c r="N3155" s="56"/>
    </row>
    <row r="3156" spans="14:14" x14ac:dyDescent="0.2">
      <c r="N3156" s="56"/>
    </row>
    <row r="3157" spans="14:14" x14ac:dyDescent="0.2">
      <c r="N3157" s="56"/>
    </row>
    <row r="3158" spans="14:14" x14ac:dyDescent="0.2">
      <c r="N3158" s="56"/>
    </row>
    <row r="3159" spans="14:14" x14ac:dyDescent="0.2">
      <c r="N3159" s="56"/>
    </row>
    <row r="3160" spans="14:14" x14ac:dyDescent="0.2">
      <c r="N3160" s="56"/>
    </row>
    <row r="3161" spans="14:14" x14ac:dyDescent="0.2">
      <c r="N3161" s="56"/>
    </row>
    <row r="3162" spans="14:14" x14ac:dyDescent="0.2">
      <c r="N3162" s="56"/>
    </row>
    <row r="3163" spans="14:14" x14ac:dyDescent="0.2">
      <c r="N3163" s="56"/>
    </row>
    <row r="3164" spans="14:14" x14ac:dyDescent="0.2">
      <c r="N3164" s="56"/>
    </row>
    <row r="3165" spans="14:14" x14ac:dyDescent="0.2">
      <c r="N3165" s="56"/>
    </row>
    <row r="3166" spans="14:14" x14ac:dyDescent="0.2">
      <c r="N3166" s="56"/>
    </row>
    <row r="3167" spans="14:14" x14ac:dyDescent="0.2">
      <c r="N3167" s="56"/>
    </row>
    <row r="3168" spans="14:14" x14ac:dyDescent="0.2">
      <c r="N3168" s="56"/>
    </row>
    <row r="3169" spans="14:14" x14ac:dyDescent="0.2">
      <c r="N3169" s="56"/>
    </row>
    <row r="3170" spans="14:14" x14ac:dyDescent="0.2">
      <c r="N3170" s="56"/>
    </row>
    <row r="3171" spans="14:14" x14ac:dyDescent="0.2">
      <c r="N3171" s="56"/>
    </row>
    <row r="3172" spans="14:14" x14ac:dyDescent="0.2">
      <c r="N3172" s="56"/>
    </row>
    <row r="3173" spans="14:14" x14ac:dyDescent="0.2">
      <c r="N3173" s="56"/>
    </row>
    <row r="3174" spans="14:14" x14ac:dyDescent="0.2">
      <c r="N3174" s="56"/>
    </row>
    <row r="3175" spans="14:14" x14ac:dyDescent="0.2">
      <c r="N3175" s="56"/>
    </row>
    <row r="3176" spans="14:14" x14ac:dyDescent="0.2">
      <c r="N3176" s="56"/>
    </row>
    <row r="3177" spans="14:14" x14ac:dyDescent="0.2">
      <c r="N3177" s="56"/>
    </row>
    <row r="3178" spans="14:14" x14ac:dyDescent="0.2">
      <c r="N3178" s="56"/>
    </row>
    <row r="3179" spans="14:14" x14ac:dyDescent="0.2">
      <c r="N3179" s="56"/>
    </row>
    <row r="3180" spans="14:14" x14ac:dyDescent="0.2">
      <c r="N3180" s="56"/>
    </row>
    <row r="3181" spans="14:14" x14ac:dyDescent="0.2">
      <c r="N3181" s="56"/>
    </row>
    <row r="3182" spans="14:14" x14ac:dyDescent="0.2">
      <c r="N3182" s="56"/>
    </row>
    <row r="3183" spans="14:14" x14ac:dyDescent="0.2">
      <c r="N3183" s="56"/>
    </row>
    <row r="3184" spans="14:14" x14ac:dyDescent="0.2">
      <c r="N3184" s="56"/>
    </row>
    <row r="3185" spans="14:14" x14ac:dyDescent="0.2">
      <c r="N3185" s="56"/>
    </row>
    <row r="3186" spans="14:14" x14ac:dyDescent="0.2">
      <c r="N3186" s="56"/>
    </row>
    <row r="3187" spans="14:14" x14ac:dyDescent="0.2">
      <c r="N3187" s="56"/>
    </row>
    <row r="3188" spans="14:14" x14ac:dyDescent="0.2">
      <c r="N3188" s="56"/>
    </row>
    <row r="3189" spans="14:14" x14ac:dyDescent="0.2">
      <c r="N3189" s="56"/>
    </row>
    <row r="3190" spans="14:14" x14ac:dyDescent="0.2">
      <c r="N3190" s="56"/>
    </row>
    <row r="3191" spans="14:14" x14ac:dyDescent="0.2">
      <c r="N3191" s="56"/>
    </row>
    <row r="3192" spans="14:14" x14ac:dyDescent="0.2">
      <c r="N3192" s="56"/>
    </row>
    <row r="3193" spans="14:14" x14ac:dyDescent="0.2">
      <c r="N3193" s="56"/>
    </row>
    <row r="3194" spans="14:14" x14ac:dyDescent="0.2">
      <c r="N3194" s="56"/>
    </row>
    <row r="3195" spans="14:14" x14ac:dyDescent="0.2">
      <c r="N3195" s="56"/>
    </row>
    <row r="3196" spans="14:14" x14ac:dyDescent="0.2">
      <c r="N3196" s="56"/>
    </row>
    <row r="3197" spans="14:14" x14ac:dyDescent="0.2">
      <c r="N3197" s="56"/>
    </row>
    <row r="3198" spans="14:14" x14ac:dyDescent="0.2">
      <c r="N3198" s="56"/>
    </row>
    <row r="3199" spans="14:14" x14ac:dyDescent="0.2">
      <c r="N3199" s="56"/>
    </row>
    <row r="3200" spans="14:14" x14ac:dyDescent="0.2">
      <c r="N3200" s="56"/>
    </row>
    <row r="3201" spans="14:14" x14ac:dyDescent="0.2">
      <c r="N3201" s="56"/>
    </row>
    <row r="3202" spans="14:14" x14ac:dyDescent="0.2">
      <c r="N3202" s="56"/>
    </row>
    <row r="3203" spans="14:14" x14ac:dyDescent="0.2">
      <c r="N3203" s="56"/>
    </row>
    <row r="3204" spans="14:14" x14ac:dyDescent="0.2">
      <c r="N3204" s="56"/>
    </row>
    <row r="3205" spans="14:14" x14ac:dyDescent="0.2">
      <c r="N3205" s="56"/>
    </row>
    <row r="3206" spans="14:14" x14ac:dyDescent="0.2">
      <c r="N3206" s="56"/>
    </row>
    <row r="3207" spans="14:14" x14ac:dyDescent="0.2">
      <c r="N3207" s="56"/>
    </row>
    <row r="3208" spans="14:14" x14ac:dyDescent="0.2">
      <c r="N3208" s="56"/>
    </row>
    <row r="3209" spans="14:14" x14ac:dyDescent="0.2">
      <c r="N3209" s="56"/>
    </row>
    <row r="3210" spans="14:14" x14ac:dyDescent="0.2">
      <c r="N3210" s="56"/>
    </row>
    <row r="3211" spans="14:14" x14ac:dyDescent="0.2">
      <c r="N3211" s="56"/>
    </row>
    <row r="3212" spans="14:14" x14ac:dyDescent="0.2">
      <c r="N3212" s="56"/>
    </row>
    <row r="3213" spans="14:14" x14ac:dyDescent="0.2">
      <c r="N3213" s="56"/>
    </row>
    <row r="3214" spans="14:14" x14ac:dyDescent="0.2">
      <c r="N3214" s="56"/>
    </row>
    <row r="3215" spans="14:14" x14ac:dyDescent="0.2">
      <c r="N3215" s="56"/>
    </row>
    <row r="3216" spans="14:14" x14ac:dyDescent="0.2">
      <c r="N3216" s="56"/>
    </row>
    <row r="3217" spans="14:14" x14ac:dyDescent="0.2">
      <c r="N3217" s="56"/>
    </row>
    <row r="3218" spans="14:14" x14ac:dyDescent="0.2">
      <c r="N3218" s="56"/>
    </row>
    <row r="3219" spans="14:14" x14ac:dyDescent="0.2">
      <c r="N3219" s="56"/>
    </row>
    <row r="3220" spans="14:14" x14ac:dyDescent="0.2">
      <c r="N3220" s="56"/>
    </row>
    <row r="3221" spans="14:14" x14ac:dyDescent="0.2">
      <c r="N3221" s="56"/>
    </row>
    <row r="3222" spans="14:14" x14ac:dyDescent="0.2">
      <c r="N3222" s="56"/>
    </row>
    <row r="3223" spans="14:14" x14ac:dyDescent="0.2">
      <c r="N3223" s="56"/>
    </row>
    <row r="3224" spans="14:14" x14ac:dyDescent="0.2">
      <c r="N3224" s="56"/>
    </row>
    <row r="3225" spans="14:14" x14ac:dyDescent="0.2">
      <c r="N3225" s="56"/>
    </row>
    <row r="3226" spans="14:14" x14ac:dyDescent="0.2">
      <c r="N3226" s="56"/>
    </row>
    <row r="3227" spans="14:14" x14ac:dyDescent="0.2">
      <c r="N3227" s="56"/>
    </row>
    <row r="3228" spans="14:14" x14ac:dyDescent="0.2">
      <c r="N3228" s="56"/>
    </row>
    <row r="3229" spans="14:14" x14ac:dyDescent="0.2">
      <c r="N3229" s="56"/>
    </row>
    <row r="3230" spans="14:14" x14ac:dyDescent="0.2">
      <c r="N3230" s="56"/>
    </row>
    <row r="3231" spans="14:14" x14ac:dyDescent="0.2">
      <c r="N3231" s="56"/>
    </row>
    <row r="3232" spans="14:14" x14ac:dyDescent="0.2">
      <c r="N3232" s="56"/>
    </row>
    <row r="3233" spans="14:14" x14ac:dyDescent="0.2">
      <c r="N3233" s="56"/>
    </row>
    <row r="3234" spans="14:14" x14ac:dyDescent="0.2">
      <c r="N3234" s="56"/>
    </row>
    <row r="3235" spans="14:14" x14ac:dyDescent="0.2">
      <c r="N3235" s="56"/>
    </row>
    <row r="3236" spans="14:14" x14ac:dyDescent="0.2">
      <c r="N3236" s="56"/>
    </row>
    <row r="3237" spans="14:14" x14ac:dyDescent="0.2">
      <c r="N3237" s="56"/>
    </row>
    <row r="3238" spans="14:14" x14ac:dyDescent="0.2">
      <c r="N3238" s="56"/>
    </row>
    <row r="3239" spans="14:14" x14ac:dyDescent="0.2">
      <c r="N3239" s="56"/>
    </row>
    <row r="3240" spans="14:14" x14ac:dyDescent="0.2">
      <c r="N3240" s="56"/>
    </row>
    <row r="3241" spans="14:14" x14ac:dyDescent="0.2">
      <c r="N3241" s="56"/>
    </row>
    <row r="3242" spans="14:14" x14ac:dyDescent="0.2">
      <c r="N3242" s="56"/>
    </row>
    <row r="3243" spans="14:14" x14ac:dyDescent="0.2">
      <c r="N3243" s="56"/>
    </row>
    <row r="3244" spans="14:14" x14ac:dyDescent="0.2">
      <c r="N3244" s="56"/>
    </row>
    <row r="3245" spans="14:14" x14ac:dyDescent="0.2">
      <c r="N3245" s="56"/>
    </row>
    <row r="3246" spans="14:14" x14ac:dyDescent="0.2">
      <c r="N3246" s="56"/>
    </row>
    <row r="3247" spans="14:14" x14ac:dyDescent="0.2">
      <c r="N3247" s="56"/>
    </row>
    <row r="3248" spans="14:14" x14ac:dyDescent="0.2">
      <c r="N3248" s="56"/>
    </row>
    <row r="3249" spans="14:14" x14ac:dyDescent="0.2">
      <c r="N3249" s="56"/>
    </row>
    <row r="3250" spans="14:14" x14ac:dyDescent="0.2">
      <c r="N3250" s="56"/>
    </row>
    <row r="3251" spans="14:14" x14ac:dyDescent="0.2">
      <c r="N3251" s="56"/>
    </row>
    <row r="3252" spans="14:14" x14ac:dyDescent="0.2">
      <c r="N3252" s="56"/>
    </row>
    <row r="3253" spans="14:14" x14ac:dyDescent="0.2">
      <c r="N3253" s="56"/>
    </row>
    <row r="3254" spans="14:14" x14ac:dyDescent="0.2">
      <c r="N3254" s="56"/>
    </row>
    <row r="3255" spans="14:14" x14ac:dyDescent="0.2">
      <c r="N3255" s="56"/>
    </row>
    <row r="3256" spans="14:14" x14ac:dyDescent="0.2">
      <c r="N3256" s="56"/>
    </row>
    <row r="3257" spans="14:14" x14ac:dyDescent="0.2">
      <c r="N3257" s="56"/>
    </row>
    <row r="3258" spans="14:14" x14ac:dyDescent="0.2">
      <c r="N3258" s="56"/>
    </row>
    <row r="3259" spans="14:14" x14ac:dyDescent="0.2">
      <c r="N3259" s="56"/>
    </row>
    <row r="3260" spans="14:14" x14ac:dyDescent="0.2">
      <c r="N3260" s="56"/>
    </row>
    <row r="3261" spans="14:14" x14ac:dyDescent="0.2">
      <c r="N3261" s="56"/>
    </row>
    <row r="3262" spans="14:14" x14ac:dyDescent="0.2">
      <c r="N3262" s="56"/>
    </row>
    <row r="3263" spans="14:14" x14ac:dyDescent="0.2">
      <c r="N3263" s="56"/>
    </row>
    <row r="3264" spans="14:14" x14ac:dyDescent="0.2">
      <c r="N3264" s="56"/>
    </row>
    <row r="3265" spans="14:14" x14ac:dyDescent="0.2">
      <c r="N3265" s="56"/>
    </row>
    <row r="3266" spans="14:14" x14ac:dyDescent="0.2">
      <c r="N3266" s="56"/>
    </row>
    <row r="3267" spans="14:14" x14ac:dyDescent="0.2">
      <c r="N3267" s="56"/>
    </row>
    <row r="3268" spans="14:14" x14ac:dyDescent="0.2">
      <c r="N3268" s="56"/>
    </row>
    <row r="3269" spans="14:14" x14ac:dyDescent="0.2">
      <c r="N3269" s="56"/>
    </row>
    <row r="3270" spans="14:14" x14ac:dyDescent="0.2">
      <c r="N3270" s="56"/>
    </row>
    <row r="3271" spans="14:14" x14ac:dyDescent="0.2">
      <c r="N3271" s="56"/>
    </row>
    <row r="3272" spans="14:14" x14ac:dyDescent="0.2">
      <c r="N3272" s="56"/>
    </row>
    <row r="3273" spans="14:14" x14ac:dyDescent="0.2">
      <c r="N3273" s="56"/>
    </row>
    <row r="3274" spans="14:14" x14ac:dyDescent="0.2">
      <c r="N3274" s="56"/>
    </row>
    <row r="3275" spans="14:14" x14ac:dyDescent="0.2">
      <c r="N3275" s="56"/>
    </row>
    <row r="3276" spans="14:14" x14ac:dyDescent="0.2">
      <c r="N3276" s="56"/>
    </row>
    <row r="3277" spans="14:14" x14ac:dyDescent="0.2">
      <c r="N3277" s="56"/>
    </row>
    <row r="3278" spans="14:14" x14ac:dyDescent="0.2">
      <c r="N3278" s="56"/>
    </row>
    <row r="3279" spans="14:14" x14ac:dyDescent="0.2">
      <c r="N3279" s="56"/>
    </row>
    <row r="3280" spans="14:14" x14ac:dyDescent="0.2">
      <c r="N3280" s="56"/>
    </row>
    <row r="3281" spans="14:14" x14ac:dyDescent="0.2">
      <c r="N3281" s="56"/>
    </row>
    <row r="3282" spans="14:14" x14ac:dyDescent="0.2">
      <c r="N3282" s="56"/>
    </row>
    <row r="3283" spans="14:14" x14ac:dyDescent="0.2">
      <c r="N3283" s="56"/>
    </row>
    <row r="3284" spans="14:14" x14ac:dyDescent="0.2">
      <c r="N3284" s="56"/>
    </row>
    <row r="3285" spans="14:14" x14ac:dyDescent="0.2">
      <c r="N3285" s="56"/>
    </row>
    <row r="3286" spans="14:14" x14ac:dyDescent="0.2">
      <c r="N3286" s="56"/>
    </row>
    <row r="3287" spans="14:14" x14ac:dyDescent="0.2">
      <c r="N3287" s="56"/>
    </row>
    <row r="3288" spans="14:14" x14ac:dyDescent="0.2">
      <c r="N3288" s="56"/>
    </row>
    <row r="3289" spans="14:14" x14ac:dyDescent="0.2">
      <c r="N3289" s="56"/>
    </row>
    <row r="3290" spans="14:14" x14ac:dyDescent="0.2">
      <c r="N3290" s="56"/>
    </row>
    <row r="3291" spans="14:14" x14ac:dyDescent="0.2">
      <c r="N3291" s="56"/>
    </row>
    <row r="3292" spans="14:14" x14ac:dyDescent="0.2">
      <c r="N3292" s="56"/>
    </row>
    <row r="3293" spans="14:14" x14ac:dyDescent="0.2">
      <c r="N3293" s="56"/>
    </row>
    <row r="3294" spans="14:14" x14ac:dyDescent="0.2">
      <c r="N3294" s="56"/>
    </row>
    <row r="3295" spans="14:14" x14ac:dyDescent="0.2">
      <c r="N3295" s="56"/>
    </row>
    <row r="3296" spans="14:14" x14ac:dyDescent="0.2">
      <c r="N3296" s="56"/>
    </row>
    <row r="3297" spans="14:14" x14ac:dyDescent="0.2">
      <c r="N3297" s="56"/>
    </row>
    <row r="3298" spans="14:14" x14ac:dyDescent="0.2">
      <c r="N3298" s="56"/>
    </row>
    <row r="3299" spans="14:14" x14ac:dyDescent="0.2">
      <c r="N3299" s="56"/>
    </row>
    <row r="3300" spans="14:14" x14ac:dyDescent="0.2">
      <c r="N3300" s="56"/>
    </row>
    <row r="3301" spans="14:14" x14ac:dyDescent="0.2">
      <c r="N3301" s="56"/>
    </row>
    <row r="3302" spans="14:14" x14ac:dyDescent="0.2">
      <c r="N3302" s="56"/>
    </row>
    <row r="3303" spans="14:14" x14ac:dyDescent="0.2">
      <c r="N3303" s="56"/>
    </row>
    <row r="3304" spans="14:14" x14ac:dyDescent="0.2">
      <c r="N3304" s="56"/>
    </row>
    <row r="3305" spans="14:14" x14ac:dyDescent="0.2">
      <c r="N3305" s="56"/>
    </row>
    <row r="3306" spans="14:14" x14ac:dyDescent="0.2">
      <c r="N3306" s="56"/>
    </row>
    <row r="3307" spans="14:14" x14ac:dyDescent="0.2">
      <c r="N3307" s="56"/>
    </row>
    <row r="3308" spans="14:14" x14ac:dyDescent="0.2">
      <c r="N3308" s="56"/>
    </row>
    <row r="3309" spans="14:14" x14ac:dyDescent="0.2">
      <c r="N3309" s="56"/>
    </row>
    <row r="3310" spans="14:14" x14ac:dyDescent="0.2">
      <c r="N3310" s="56"/>
    </row>
    <row r="3311" spans="14:14" x14ac:dyDescent="0.2">
      <c r="N3311" s="56"/>
    </row>
    <row r="3312" spans="14:14" x14ac:dyDescent="0.2">
      <c r="N3312" s="56"/>
    </row>
    <row r="3313" spans="14:14" x14ac:dyDescent="0.2">
      <c r="N3313" s="56"/>
    </row>
    <row r="3314" spans="14:14" x14ac:dyDescent="0.2">
      <c r="N3314" s="56"/>
    </row>
    <row r="3315" spans="14:14" x14ac:dyDescent="0.2">
      <c r="N3315" s="56"/>
    </row>
    <row r="3316" spans="14:14" x14ac:dyDescent="0.2">
      <c r="N3316" s="56"/>
    </row>
    <row r="3317" spans="14:14" x14ac:dyDescent="0.2">
      <c r="N3317" s="56"/>
    </row>
    <row r="3318" spans="14:14" x14ac:dyDescent="0.2">
      <c r="N3318" s="56"/>
    </row>
    <row r="3319" spans="14:14" x14ac:dyDescent="0.2">
      <c r="N3319" s="56"/>
    </row>
    <row r="3320" spans="14:14" x14ac:dyDescent="0.2">
      <c r="N3320" s="56"/>
    </row>
    <row r="3321" spans="14:14" x14ac:dyDescent="0.2">
      <c r="N3321" s="56"/>
    </row>
    <row r="3322" spans="14:14" x14ac:dyDescent="0.2">
      <c r="N3322" s="56"/>
    </row>
    <row r="3323" spans="14:14" x14ac:dyDescent="0.2">
      <c r="N3323" s="56"/>
    </row>
    <row r="3324" spans="14:14" x14ac:dyDescent="0.2">
      <c r="N3324" s="56"/>
    </row>
    <row r="3325" spans="14:14" x14ac:dyDescent="0.2">
      <c r="N3325" s="56"/>
    </row>
    <row r="3326" spans="14:14" x14ac:dyDescent="0.2">
      <c r="N3326" s="56"/>
    </row>
    <row r="3327" spans="14:14" x14ac:dyDescent="0.2">
      <c r="N3327" s="56"/>
    </row>
    <row r="3328" spans="14:14" x14ac:dyDescent="0.2">
      <c r="N3328" s="56"/>
    </row>
    <row r="3329" spans="14:14" x14ac:dyDescent="0.2">
      <c r="N3329" s="56"/>
    </row>
    <row r="3330" spans="14:14" x14ac:dyDescent="0.2">
      <c r="N3330" s="56"/>
    </row>
    <row r="3331" spans="14:14" x14ac:dyDescent="0.2">
      <c r="N3331" s="56"/>
    </row>
    <row r="3332" spans="14:14" x14ac:dyDescent="0.2">
      <c r="N3332" s="56"/>
    </row>
    <row r="3333" spans="14:14" x14ac:dyDescent="0.2">
      <c r="N3333" s="56"/>
    </row>
    <row r="3334" spans="14:14" x14ac:dyDescent="0.2">
      <c r="N3334" s="56"/>
    </row>
    <row r="3335" spans="14:14" x14ac:dyDescent="0.2">
      <c r="N3335" s="56"/>
    </row>
    <row r="3336" spans="14:14" x14ac:dyDescent="0.2">
      <c r="N3336" s="56"/>
    </row>
    <row r="3337" spans="14:14" x14ac:dyDescent="0.2">
      <c r="N3337" s="56"/>
    </row>
    <row r="3338" spans="14:14" x14ac:dyDescent="0.2">
      <c r="N3338" s="56"/>
    </row>
    <row r="3339" spans="14:14" x14ac:dyDescent="0.2">
      <c r="N3339" s="56"/>
    </row>
    <row r="3340" spans="14:14" x14ac:dyDescent="0.2">
      <c r="N3340" s="56"/>
    </row>
    <row r="3341" spans="14:14" x14ac:dyDescent="0.2">
      <c r="N3341" s="56"/>
    </row>
    <row r="3342" spans="14:14" x14ac:dyDescent="0.2">
      <c r="N3342" s="56"/>
    </row>
    <row r="3343" spans="14:14" x14ac:dyDescent="0.2">
      <c r="N3343" s="56"/>
    </row>
    <row r="3344" spans="14:14" x14ac:dyDescent="0.2">
      <c r="N3344" s="56"/>
    </row>
    <row r="3345" spans="14:14" x14ac:dyDescent="0.2">
      <c r="N3345" s="56"/>
    </row>
    <row r="3346" spans="14:14" x14ac:dyDescent="0.2">
      <c r="N3346" s="56"/>
    </row>
    <row r="3347" spans="14:14" x14ac:dyDescent="0.2">
      <c r="N3347" s="56"/>
    </row>
    <row r="3348" spans="14:14" x14ac:dyDescent="0.2">
      <c r="N3348" s="56"/>
    </row>
    <row r="3349" spans="14:14" x14ac:dyDescent="0.2">
      <c r="N3349" s="56"/>
    </row>
    <row r="3350" spans="14:14" x14ac:dyDescent="0.2">
      <c r="N3350" s="56"/>
    </row>
    <row r="3351" spans="14:14" x14ac:dyDescent="0.2">
      <c r="N3351" s="56"/>
    </row>
    <row r="3352" spans="14:14" x14ac:dyDescent="0.2">
      <c r="N3352" s="56"/>
    </row>
    <row r="3353" spans="14:14" x14ac:dyDescent="0.2">
      <c r="N3353" s="56"/>
    </row>
    <row r="3354" spans="14:14" x14ac:dyDescent="0.2">
      <c r="N3354" s="56"/>
    </row>
    <row r="3355" spans="14:14" x14ac:dyDescent="0.2">
      <c r="N3355" s="56"/>
    </row>
    <row r="3356" spans="14:14" x14ac:dyDescent="0.2">
      <c r="N3356" s="56"/>
    </row>
    <row r="3357" spans="14:14" x14ac:dyDescent="0.2">
      <c r="N3357" s="56"/>
    </row>
    <row r="3358" spans="14:14" x14ac:dyDescent="0.2">
      <c r="N3358" s="56"/>
    </row>
    <row r="3359" spans="14:14" x14ac:dyDescent="0.2">
      <c r="N3359" s="56"/>
    </row>
    <row r="3360" spans="14:14" x14ac:dyDescent="0.2">
      <c r="N3360" s="56"/>
    </row>
    <row r="3361" spans="14:14" x14ac:dyDescent="0.2">
      <c r="N3361" s="56"/>
    </row>
    <row r="3362" spans="14:14" x14ac:dyDescent="0.2">
      <c r="N3362" s="56"/>
    </row>
    <row r="3363" spans="14:14" x14ac:dyDescent="0.2">
      <c r="N3363" s="56"/>
    </row>
    <row r="3364" spans="14:14" x14ac:dyDescent="0.2">
      <c r="N3364" s="56"/>
    </row>
    <row r="3365" spans="14:14" x14ac:dyDescent="0.2">
      <c r="N3365" s="56"/>
    </row>
    <row r="3366" spans="14:14" x14ac:dyDescent="0.2">
      <c r="N3366" s="56"/>
    </row>
    <row r="3367" spans="14:14" x14ac:dyDescent="0.2">
      <c r="N3367" s="56"/>
    </row>
    <row r="3368" spans="14:14" x14ac:dyDescent="0.2">
      <c r="N3368" s="56"/>
    </row>
    <row r="3369" spans="14:14" x14ac:dyDescent="0.2">
      <c r="N3369" s="56"/>
    </row>
    <row r="3370" spans="14:14" x14ac:dyDescent="0.2">
      <c r="N3370" s="56"/>
    </row>
    <row r="3371" spans="14:14" x14ac:dyDescent="0.2">
      <c r="N3371" s="56"/>
    </row>
    <row r="3372" spans="14:14" x14ac:dyDescent="0.2">
      <c r="N3372" s="56"/>
    </row>
    <row r="3373" spans="14:14" x14ac:dyDescent="0.2">
      <c r="N3373" s="56"/>
    </row>
    <row r="3374" spans="14:14" x14ac:dyDescent="0.2">
      <c r="N3374" s="56"/>
    </row>
    <row r="3375" spans="14:14" x14ac:dyDescent="0.2">
      <c r="N3375" s="56"/>
    </row>
    <row r="3376" spans="14:14" x14ac:dyDescent="0.2">
      <c r="N3376" s="56"/>
    </row>
    <row r="3377" spans="14:14" x14ac:dyDescent="0.2">
      <c r="N3377" s="56"/>
    </row>
    <row r="3378" spans="14:14" x14ac:dyDescent="0.2">
      <c r="N3378" s="56"/>
    </row>
    <row r="3379" spans="14:14" x14ac:dyDescent="0.2">
      <c r="N3379" s="56"/>
    </row>
    <row r="3380" spans="14:14" x14ac:dyDescent="0.2">
      <c r="N3380" s="56"/>
    </row>
    <row r="3381" spans="14:14" x14ac:dyDescent="0.2">
      <c r="N3381" s="56"/>
    </row>
    <row r="3382" spans="14:14" x14ac:dyDescent="0.2">
      <c r="N3382" s="56"/>
    </row>
    <row r="3383" spans="14:14" x14ac:dyDescent="0.2">
      <c r="N3383" s="56"/>
    </row>
    <row r="3384" spans="14:14" x14ac:dyDescent="0.2">
      <c r="N3384" s="56"/>
    </row>
    <row r="3385" spans="14:14" x14ac:dyDescent="0.2">
      <c r="N3385" s="56"/>
    </row>
    <row r="3386" spans="14:14" x14ac:dyDescent="0.2">
      <c r="N3386" s="56"/>
    </row>
    <row r="3387" spans="14:14" x14ac:dyDescent="0.2">
      <c r="N3387" s="56"/>
    </row>
    <row r="3388" spans="14:14" x14ac:dyDescent="0.2">
      <c r="N3388" s="56"/>
    </row>
    <row r="3389" spans="14:14" x14ac:dyDescent="0.2">
      <c r="N3389" s="56"/>
    </row>
    <row r="3390" spans="14:14" x14ac:dyDescent="0.2">
      <c r="N3390" s="56"/>
    </row>
    <row r="3391" spans="14:14" x14ac:dyDescent="0.2">
      <c r="N3391" s="56"/>
    </row>
    <row r="3392" spans="14:14" x14ac:dyDescent="0.2">
      <c r="N3392" s="56"/>
    </row>
    <row r="3393" spans="14:14" x14ac:dyDescent="0.2">
      <c r="N3393" s="56"/>
    </row>
    <row r="3394" spans="14:14" x14ac:dyDescent="0.2">
      <c r="N3394" s="56"/>
    </row>
    <row r="3395" spans="14:14" x14ac:dyDescent="0.2">
      <c r="N3395" s="56"/>
    </row>
    <row r="3396" spans="14:14" x14ac:dyDescent="0.2">
      <c r="N3396" s="56"/>
    </row>
    <row r="3397" spans="14:14" x14ac:dyDescent="0.2">
      <c r="N3397" s="56"/>
    </row>
    <row r="3398" spans="14:14" x14ac:dyDescent="0.2">
      <c r="N3398" s="56"/>
    </row>
    <row r="3399" spans="14:14" x14ac:dyDescent="0.2">
      <c r="N3399" s="56"/>
    </row>
    <row r="3400" spans="14:14" x14ac:dyDescent="0.2">
      <c r="N3400" s="56"/>
    </row>
    <row r="3401" spans="14:14" x14ac:dyDescent="0.2">
      <c r="N3401" s="56"/>
    </row>
    <row r="3402" spans="14:14" x14ac:dyDescent="0.2">
      <c r="N3402" s="56"/>
    </row>
    <row r="3403" spans="14:14" x14ac:dyDescent="0.2">
      <c r="N3403" s="56"/>
    </row>
    <row r="3404" spans="14:14" x14ac:dyDescent="0.2">
      <c r="N3404" s="56"/>
    </row>
    <row r="3405" spans="14:14" x14ac:dyDescent="0.2">
      <c r="N3405" s="56"/>
    </row>
    <row r="3406" spans="14:14" x14ac:dyDescent="0.2">
      <c r="N3406" s="56"/>
    </row>
    <row r="3407" spans="14:14" x14ac:dyDescent="0.2">
      <c r="N3407" s="56"/>
    </row>
    <row r="3408" spans="14:14" x14ac:dyDescent="0.2">
      <c r="N3408" s="56"/>
    </row>
    <row r="3409" spans="14:14" x14ac:dyDescent="0.2">
      <c r="N3409" s="56"/>
    </row>
    <row r="3410" spans="14:14" x14ac:dyDescent="0.2">
      <c r="N3410" s="56"/>
    </row>
    <row r="3411" spans="14:14" x14ac:dyDescent="0.2">
      <c r="N3411" s="56"/>
    </row>
    <row r="3412" spans="14:14" x14ac:dyDescent="0.2">
      <c r="N3412" s="56"/>
    </row>
    <row r="3413" spans="14:14" x14ac:dyDescent="0.2">
      <c r="N3413" s="56"/>
    </row>
    <row r="3414" spans="14:14" x14ac:dyDescent="0.2">
      <c r="N3414" s="56"/>
    </row>
    <row r="3415" spans="14:14" x14ac:dyDescent="0.2">
      <c r="N3415" s="56"/>
    </row>
    <row r="3416" spans="14:14" x14ac:dyDescent="0.2">
      <c r="N3416" s="56"/>
    </row>
    <row r="3417" spans="14:14" x14ac:dyDescent="0.2">
      <c r="N3417" s="56"/>
    </row>
    <row r="3418" spans="14:14" x14ac:dyDescent="0.2">
      <c r="N3418" s="56"/>
    </row>
    <row r="3419" spans="14:14" x14ac:dyDescent="0.2">
      <c r="N3419" s="56"/>
    </row>
    <row r="3420" spans="14:14" x14ac:dyDescent="0.2">
      <c r="N3420" s="56"/>
    </row>
    <row r="3421" spans="14:14" x14ac:dyDescent="0.2">
      <c r="N3421" s="56"/>
    </row>
    <row r="3422" spans="14:14" x14ac:dyDescent="0.2">
      <c r="N3422" s="56"/>
    </row>
    <row r="3423" spans="14:14" x14ac:dyDescent="0.2">
      <c r="N3423" s="56"/>
    </row>
    <row r="3424" spans="14:14" x14ac:dyDescent="0.2">
      <c r="N3424" s="56"/>
    </row>
    <row r="3425" spans="14:14" x14ac:dyDescent="0.2">
      <c r="N3425" s="56"/>
    </row>
    <row r="3426" spans="14:14" x14ac:dyDescent="0.2">
      <c r="N3426" s="56"/>
    </row>
    <row r="3427" spans="14:14" x14ac:dyDescent="0.2">
      <c r="N3427" s="56"/>
    </row>
    <row r="3428" spans="14:14" x14ac:dyDescent="0.2">
      <c r="N3428" s="56"/>
    </row>
    <row r="3429" spans="14:14" x14ac:dyDescent="0.2">
      <c r="N3429" s="56"/>
    </row>
    <row r="3430" spans="14:14" x14ac:dyDescent="0.2">
      <c r="N3430" s="56"/>
    </row>
    <row r="3431" spans="14:14" x14ac:dyDescent="0.2">
      <c r="N3431" s="56"/>
    </row>
    <row r="3432" spans="14:14" x14ac:dyDescent="0.2">
      <c r="N3432" s="56"/>
    </row>
    <row r="3433" spans="14:14" x14ac:dyDescent="0.2">
      <c r="N3433" s="56"/>
    </row>
    <row r="3434" spans="14:14" x14ac:dyDescent="0.2">
      <c r="N3434" s="56"/>
    </row>
    <row r="3435" spans="14:14" x14ac:dyDescent="0.2">
      <c r="N3435" s="56"/>
    </row>
    <row r="3436" spans="14:14" x14ac:dyDescent="0.2">
      <c r="N3436" s="56"/>
    </row>
    <row r="3437" spans="14:14" x14ac:dyDescent="0.2">
      <c r="N3437" s="56"/>
    </row>
    <row r="3438" spans="14:14" x14ac:dyDescent="0.2">
      <c r="N3438" s="56"/>
    </row>
    <row r="3439" spans="14:14" x14ac:dyDescent="0.2">
      <c r="N3439" s="56"/>
    </row>
    <row r="3440" spans="14:14" x14ac:dyDescent="0.2">
      <c r="N3440" s="56"/>
    </row>
    <row r="3441" spans="14:14" x14ac:dyDescent="0.2">
      <c r="N3441" s="56"/>
    </row>
    <row r="3442" spans="14:14" x14ac:dyDescent="0.2">
      <c r="N3442" s="56"/>
    </row>
    <row r="3443" spans="14:14" x14ac:dyDescent="0.2">
      <c r="N3443" s="56"/>
    </row>
    <row r="3444" spans="14:14" x14ac:dyDescent="0.2">
      <c r="N3444" s="56"/>
    </row>
    <row r="3445" spans="14:14" x14ac:dyDescent="0.2">
      <c r="N3445" s="56"/>
    </row>
    <row r="3446" spans="14:14" x14ac:dyDescent="0.2">
      <c r="N3446" s="56"/>
    </row>
    <row r="3447" spans="14:14" x14ac:dyDescent="0.2">
      <c r="N3447" s="56"/>
    </row>
    <row r="3448" spans="14:14" x14ac:dyDescent="0.2">
      <c r="N3448" s="56"/>
    </row>
    <row r="3449" spans="14:14" x14ac:dyDescent="0.2">
      <c r="N3449" s="56"/>
    </row>
    <row r="3450" spans="14:14" x14ac:dyDescent="0.2">
      <c r="N3450" s="56"/>
    </row>
    <row r="3451" spans="14:14" x14ac:dyDescent="0.2">
      <c r="N3451" s="56"/>
    </row>
    <row r="3452" spans="14:14" x14ac:dyDescent="0.2">
      <c r="N3452" s="56"/>
    </row>
    <row r="3453" spans="14:14" x14ac:dyDescent="0.2">
      <c r="N3453" s="56"/>
    </row>
    <row r="3454" spans="14:14" x14ac:dyDescent="0.2">
      <c r="N3454" s="56"/>
    </row>
    <row r="3455" spans="14:14" x14ac:dyDescent="0.2">
      <c r="N3455" s="56"/>
    </row>
    <row r="3456" spans="14:14" x14ac:dyDescent="0.2">
      <c r="N3456" s="56"/>
    </row>
    <row r="3457" spans="14:14" x14ac:dyDescent="0.2">
      <c r="N3457" s="56"/>
    </row>
    <row r="3458" spans="14:14" x14ac:dyDescent="0.2">
      <c r="N3458" s="56"/>
    </row>
    <row r="3459" spans="14:14" x14ac:dyDescent="0.2">
      <c r="N3459" s="56"/>
    </row>
    <row r="3460" spans="14:14" x14ac:dyDescent="0.2">
      <c r="N3460" s="56"/>
    </row>
    <row r="3461" spans="14:14" x14ac:dyDescent="0.2">
      <c r="N3461" s="56"/>
    </row>
    <row r="3462" spans="14:14" x14ac:dyDescent="0.2">
      <c r="N3462" s="56"/>
    </row>
  </sheetData>
  <sortState xmlns:xlrd2="http://schemas.microsoft.com/office/spreadsheetml/2017/richdata2" ref="A3:M2887">
    <sortCondition ref="A3:A2887"/>
  </sortState>
  <pageMargins left="0.75" right="0.75" top="1" bottom="1" header="0.5" footer="0.5"/>
  <pageSetup orientation="portrait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A6F2-4214-4EEF-8DC9-EBA15D407CB7}">
  <dimension ref="A1:L4816"/>
  <sheetViews>
    <sheetView topLeftCell="A2636" zoomScale="75" workbookViewId="0">
      <selection activeCell="A2" sqref="A2:L2648"/>
    </sheetView>
  </sheetViews>
  <sheetFormatPr defaultRowHeight="12.75" outlineLevelRow="2" x14ac:dyDescent="0.2"/>
  <cols>
    <col min="1" max="1" width="24.5703125" bestFit="1" customWidth="1"/>
    <col min="2" max="2" width="21.85546875" customWidth="1"/>
    <col min="3" max="3" width="11.140625" customWidth="1"/>
    <col min="4" max="4" width="14.85546875" style="3" bestFit="1" customWidth="1"/>
    <col min="5" max="5" width="15.42578125" style="115" bestFit="1" customWidth="1"/>
    <col min="6" max="6" width="12.5703125" style="34" bestFit="1" customWidth="1"/>
    <col min="7" max="7" width="10.85546875" style="31" bestFit="1" customWidth="1"/>
    <col min="8" max="10" width="9.140625" style="31"/>
    <col min="11" max="11" width="12.85546875" style="31" bestFit="1" customWidth="1"/>
    <col min="12" max="12" width="15.42578125" style="31" bestFit="1" customWidth="1"/>
  </cols>
  <sheetData>
    <row r="1" spans="1:12" x14ac:dyDescent="0.2">
      <c r="A1" t="str">
        <f>+ListingAgent!A1</f>
        <v>From 1-1-2019 to 5-31-2019</v>
      </c>
      <c r="F1"/>
    </row>
    <row r="2" spans="1:12" ht="15.75" x14ac:dyDescent="0.25">
      <c r="A2" s="118" t="s">
        <v>3731</v>
      </c>
      <c r="B2" s="118" t="s">
        <v>294</v>
      </c>
      <c r="C2" s="118" t="s">
        <v>295</v>
      </c>
      <c r="D2" s="119" t="s">
        <v>298</v>
      </c>
      <c r="E2" s="120" t="s">
        <v>293</v>
      </c>
      <c r="F2" s="121" t="s">
        <v>770</v>
      </c>
      <c r="G2" s="122" t="s">
        <v>224</v>
      </c>
      <c r="H2" s="123" t="s">
        <v>297</v>
      </c>
      <c r="I2" s="123" t="s">
        <v>3732</v>
      </c>
      <c r="J2" s="123" t="s">
        <v>3733</v>
      </c>
      <c r="K2" s="103" t="s">
        <v>403</v>
      </c>
      <c r="L2" s="103" t="s">
        <v>404</v>
      </c>
    </row>
    <row r="3" spans="1:12" outlineLevel="2" x14ac:dyDescent="0.2">
      <c r="A3" t="s">
        <v>303</v>
      </c>
      <c r="B3" s="2" t="s">
        <v>2141</v>
      </c>
      <c r="C3" s="17" t="s">
        <v>6</v>
      </c>
      <c r="D3" s="3">
        <v>43476</v>
      </c>
      <c r="E3" s="115">
        <v>143300</v>
      </c>
      <c r="F3" s="31">
        <v>20182662</v>
      </c>
      <c r="G3" s="31">
        <v>1</v>
      </c>
      <c r="H3" s="31">
        <v>1</v>
      </c>
      <c r="I3" s="31">
        <v>1</v>
      </c>
      <c r="J3" s="117">
        <f>+I3/G3</f>
        <v>1</v>
      </c>
      <c r="K3" s="31">
        <v>1</v>
      </c>
      <c r="L3" s="31">
        <v>1</v>
      </c>
    </row>
    <row r="4" spans="1:12" outlineLevel="2" x14ac:dyDescent="0.2">
      <c r="A4" t="s">
        <v>303</v>
      </c>
      <c r="B4" s="2" t="s">
        <v>2544</v>
      </c>
      <c r="C4" s="17" t="s">
        <v>6</v>
      </c>
      <c r="D4" s="3">
        <v>43532</v>
      </c>
      <c r="E4" s="115">
        <v>184500</v>
      </c>
      <c r="F4" s="31">
        <v>20190237</v>
      </c>
      <c r="G4" s="31">
        <v>1</v>
      </c>
      <c r="H4" s="31">
        <v>1</v>
      </c>
      <c r="I4" s="31">
        <v>1</v>
      </c>
      <c r="J4" s="117">
        <f>+I4/G4</f>
        <v>1</v>
      </c>
      <c r="K4" s="31">
        <v>1</v>
      </c>
      <c r="L4" s="31">
        <v>1</v>
      </c>
    </row>
    <row r="5" spans="1:12" outlineLevel="2" x14ac:dyDescent="0.2">
      <c r="A5" t="s">
        <v>303</v>
      </c>
      <c r="B5" s="2" t="s">
        <v>2404</v>
      </c>
      <c r="C5" s="17" t="s">
        <v>425</v>
      </c>
      <c r="D5" s="3">
        <v>43517</v>
      </c>
      <c r="E5" s="115">
        <v>299500</v>
      </c>
      <c r="F5" s="31" t="s">
        <v>838</v>
      </c>
      <c r="G5" s="31">
        <v>1</v>
      </c>
      <c r="H5" s="31">
        <v>0</v>
      </c>
      <c r="I5" s="31">
        <v>1</v>
      </c>
      <c r="J5" s="117">
        <f>+I5/G5</f>
        <v>1</v>
      </c>
      <c r="K5" s="31">
        <v>0</v>
      </c>
      <c r="L5" s="31">
        <v>0</v>
      </c>
    </row>
    <row r="6" spans="1:12" outlineLevel="2" x14ac:dyDescent="0.2">
      <c r="A6" t="s">
        <v>303</v>
      </c>
      <c r="B6" s="2" t="s">
        <v>3211</v>
      </c>
      <c r="C6" s="17" t="s">
        <v>216</v>
      </c>
      <c r="D6" s="3">
        <v>43605</v>
      </c>
      <c r="E6" s="115">
        <v>254000</v>
      </c>
      <c r="F6" s="31">
        <v>20190813</v>
      </c>
      <c r="G6" s="31">
        <v>1</v>
      </c>
      <c r="H6" s="31">
        <v>1</v>
      </c>
      <c r="I6" s="31">
        <v>1</v>
      </c>
      <c r="J6" s="117">
        <f t="shared" ref="J6:J69" si="0">+I6/G6</f>
        <v>1</v>
      </c>
      <c r="K6" s="31">
        <v>0</v>
      </c>
      <c r="L6" s="31">
        <v>0</v>
      </c>
    </row>
    <row r="7" spans="1:12" outlineLevel="2" x14ac:dyDescent="0.2">
      <c r="A7" t="s">
        <v>303</v>
      </c>
      <c r="B7" s="2" t="s">
        <v>2739</v>
      </c>
      <c r="C7" s="17" t="s">
        <v>6</v>
      </c>
      <c r="D7" s="3">
        <v>43553</v>
      </c>
      <c r="E7" s="115">
        <v>144750</v>
      </c>
      <c r="F7" s="31">
        <v>20190470</v>
      </c>
      <c r="G7" s="31">
        <v>1</v>
      </c>
      <c r="H7" s="31">
        <v>1</v>
      </c>
      <c r="I7" s="31">
        <v>1</v>
      </c>
      <c r="J7" s="117">
        <f t="shared" si="0"/>
        <v>1</v>
      </c>
      <c r="K7" s="31">
        <v>0</v>
      </c>
      <c r="L7" s="31">
        <v>0</v>
      </c>
    </row>
    <row r="8" spans="1:12" outlineLevel="2" x14ac:dyDescent="0.2">
      <c r="A8" t="s">
        <v>303</v>
      </c>
      <c r="B8" s="2" t="s">
        <v>2450</v>
      </c>
      <c r="C8" s="17" t="s">
        <v>6</v>
      </c>
      <c r="D8" s="3">
        <v>43523</v>
      </c>
      <c r="E8" s="115">
        <v>109000</v>
      </c>
      <c r="F8" s="31">
        <v>20190214</v>
      </c>
      <c r="G8" s="31">
        <v>1</v>
      </c>
      <c r="H8" s="31">
        <v>1</v>
      </c>
      <c r="I8" s="31">
        <v>1</v>
      </c>
      <c r="J8" s="117">
        <f t="shared" si="0"/>
        <v>1</v>
      </c>
      <c r="K8" s="31">
        <v>0</v>
      </c>
      <c r="L8" s="31">
        <v>0</v>
      </c>
    </row>
    <row r="9" spans="1:12" outlineLevel="2" x14ac:dyDescent="0.2">
      <c r="A9" t="s">
        <v>303</v>
      </c>
      <c r="B9" s="2" t="s">
        <v>2162</v>
      </c>
      <c r="C9" s="17" t="s">
        <v>425</v>
      </c>
      <c r="D9" s="3">
        <v>43480</v>
      </c>
      <c r="E9" s="115">
        <v>468000</v>
      </c>
      <c r="F9" s="31">
        <v>20182899</v>
      </c>
      <c r="G9" s="31">
        <v>1</v>
      </c>
      <c r="H9" s="31">
        <v>1</v>
      </c>
      <c r="I9" s="31">
        <v>1</v>
      </c>
      <c r="J9" s="117">
        <f t="shared" si="0"/>
        <v>1</v>
      </c>
      <c r="K9" s="31">
        <v>0</v>
      </c>
      <c r="L9" s="31">
        <v>0</v>
      </c>
    </row>
    <row r="10" spans="1:12" outlineLevel="2" x14ac:dyDescent="0.2">
      <c r="A10" t="s">
        <v>303</v>
      </c>
      <c r="B10" s="2" t="s">
        <v>2738</v>
      </c>
      <c r="C10" s="17" t="s">
        <v>6</v>
      </c>
      <c r="D10" s="3">
        <v>43553</v>
      </c>
      <c r="E10" s="115">
        <v>141000</v>
      </c>
      <c r="F10" s="31">
        <v>20190469</v>
      </c>
      <c r="G10" s="31">
        <v>1</v>
      </c>
      <c r="H10" s="31">
        <v>1</v>
      </c>
      <c r="I10" s="31">
        <v>1</v>
      </c>
      <c r="J10" s="117">
        <f t="shared" si="0"/>
        <v>1</v>
      </c>
      <c r="K10" s="31">
        <v>0</v>
      </c>
      <c r="L10" s="31">
        <v>0</v>
      </c>
    </row>
    <row r="11" spans="1:12" outlineLevel="2" x14ac:dyDescent="0.2">
      <c r="A11" t="s">
        <v>303</v>
      </c>
      <c r="B11" s="2" t="s">
        <v>3346</v>
      </c>
      <c r="C11" s="17" t="s">
        <v>6</v>
      </c>
      <c r="D11" s="3">
        <v>43616</v>
      </c>
      <c r="E11" s="115">
        <v>215000</v>
      </c>
      <c r="F11" s="31" t="s">
        <v>838</v>
      </c>
      <c r="G11" s="31">
        <v>1</v>
      </c>
      <c r="H11" s="31">
        <v>0</v>
      </c>
      <c r="I11" s="31">
        <v>1</v>
      </c>
      <c r="J11" s="117">
        <f t="shared" si="0"/>
        <v>1</v>
      </c>
      <c r="K11" s="31">
        <v>0</v>
      </c>
      <c r="L11" s="31">
        <v>0</v>
      </c>
    </row>
    <row r="12" spans="1:12" outlineLevel="2" x14ac:dyDescent="0.2">
      <c r="A12" t="s">
        <v>303</v>
      </c>
      <c r="B12" s="2" t="s">
        <v>2585</v>
      </c>
      <c r="C12" s="17" t="s">
        <v>6</v>
      </c>
      <c r="D12" s="3">
        <v>43536</v>
      </c>
      <c r="E12" s="115">
        <v>306900</v>
      </c>
      <c r="F12" s="31">
        <v>20190338</v>
      </c>
      <c r="G12" s="31">
        <v>1</v>
      </c>
      <c r="H12" s="31">
        <v>1</v>
      </c>
      <c r="I12" s="31">
        <v>1</v>
      </c>
      <c r="J12" s="117">
        <f t="shared" si="0"/>
        <v>1</v>
      </c>
      <c r="K12" s="31">
        <v>0</v>
      </c>
      <c r="L12" s="31">
        <v>0</v>
      </c>
    </row>
    <row r="13" spans="1:12" outlineLevel="2" x14ac:dyDescent="0.2">
      <c r="A13" t="s">
        <v>303</v>
      </c>
      <c r="B13" s="2" t="s">
        <v>2889</v>
      </c>
      <c r="C13" s="17" t="s">
        <v>216</v>
      </c>
      <c r="D13" s="3">
        <v>43571</v>
      </c>
      <c r="E13" s="115">
        <v>173000</v>
      </c>
      <c r="F13" s="31" t="s">
        <v>838</v>
      </c>
      <c r="G13" s="31">
        <v>1</v>
      </c>
      <c r="H13" s="31">
        <v>0</v>
      </c>
      <c r="I13" s="31">
        <v>1</v>
      </c>
      <c r="J13" s="117">
        <f t="shared" si="0"/>
        <v>1</v>
      </c>
      <c r="K13" s="31">
        <v>0</v>
      </c>
      <c r="L13" s="31">
        <v>0</v>
      </c>
    </row>
    <row r="14" spans="1:12" outlineLevel="2" x14ac:dyDescent="0.2">
      <c r="A14" t="s">
        <v>303</v>
      </c>
      <c r="B14" s="2" t="s">
        <v>2425</v>
      </c>
      <c r="C14" s="17" t="s">
        <v>6</v>
      </c>
      <c r="D14" s="3">
        <v>43518</v>
      </c>
      <c r="E14" s="115">
        <v>205000</v>
      </c>
      <c r="F14" s="31" t="s">
        <v>838</v>
      </c>
      <c r="G14" s="31">
        <v>1</v>
      </c>
      <c r="H14" s="31">
        <v>0</v>
      </c>
      <c r="I14" s="31">
        <v>1</v>
      </c>
      <c r="J14" s="117">
        <f t="shared" si="0"/>
        <v>1</v>
      </c>
      <c r="K14" s="31">
        <v>0</v>
      </c>
      <c r="L14" s="31">
        <v>0</v>
      </c>
    </row>
    <row r="15" spans="1:12" outlineLevel="2" x14ac:dyDescent="0.2">
      <c r="A15" t="s">
        <v>303</v>
      </c>
      <c r="B15" s="2" t="s">
        <v>2338</v>
      </c>
      <c r="C15" s="17" t="s">
        <v>6</v>
      </c>
      <c r="D15" s="3">
        <v>43507</v>
      </c>
      <c r="E15" s="115">
        <v>371250</v>
      </c>
      <c r="F15" s="31">
        <v>20190185</v>
      </c>
      <c r="G15" s="31">
        <v>1</v>
      </c>
      <c r="H15" s="31">
        <v>1</v>
      </c>
      <c r="I15" s="31">
        <v>1</v>
      </c>
      <c r="J15" s="117">
        <f t="shared" si="0"/>
        <v>1</v>
      </c>
      <c r="K15" s="31">
        <v>0</v>
      </c>
      <c r="L15" s="31">
        <v>0</v>
      </c>
    </row>
    <row r="16" spans="1:12" outlineLevel="2" x14ac:dyDescent="0.2">
      <c r="A16" t="s">
        <v>303</v>
      </c>
      <c r="B16" s="2" t="s">
        <v>2654</v>
      </c>
      <c r="C16" s="17" t="s">
        <v>6</v>
      </c>
      <c r="D16" s="3">
        <v>43545</v>
      </c>
      <c r="E16" s="115">
        <v>185000</v>
      </c>
      <c r="F16" s="31">
        <v>20190341</v>
      </c>
      <c r="G16" s="31">
        <v>1</v>
      </c>
      <c r="H16" s="31">
        <v>1</v>
      </c>
      <c r="I16" s="31">
        <v>1</v>
      </c>
      <c r="J16" s="117">
        <f t="shared" si="0"/>
        <v>1</v>
      </c>
      <c r="K16" s="31">
        <v>0</v>
      </c>
      <c r="L16" s="31">
        <v>0</v>
      </c>
    </row>
    <row r="17" spans="1:12" outlineLevel="2" x14ac:dyDescent="0.2">
      <c r="A17" t="s">
        <v>303</v>
      </c>
      <c r="B17" s="2" t="s">
        <v>2163</v>
      </c>
      <c r="C17" s="17" t="s">
        <v>1249</v>
      </c>
      <c r="D17" s="3">
        <v>43480</v>
      </c>
      <c r="E17" s="115">
        <v>450000</v>
      </c>
      <c r="F17" s="31">
        <v>20182825</v>
      </c>
      <c r="G17" s="31">
        <v>1</v>
      </c>
      <c r="H17" s="31">
        <v>1</v>
      </c>
      <c r="I17" s="31">
        <v>1</v>
      </c>
      <c r="J17" s="117">
        <f t="shared" si="0"/>
        <v>1</v>
      </c>
      <c r="K17" s="31">
        <v>0</v>
      </c>
      <c r="L17" s="31">
        <v>0</v>
      </c>
    </row>
    <row r="18" spans="1:12" outlineLevel="2" x14ac:dyDescent="0.2">
      <c r="A18" t="s">
        <v>303</v>
      </c>
      <c r="B18" s="2" t="s">
        <v>2952</v>
      </c>
      <c r="C18" s="17" t="s">
        <v>6</v>
      </c>
      <c r="D18" s="3">
        <v>43579</v>
      </c>
      <c r="E18" s="115">
        <v>185500</v>
      </c>
      <c r="F18" s="31">
        <v>20190772</v>
      </c>
      <c r="G18" s="31">
        <v>1</v>
      </c>
      <c r="H18" s="31">
        <v>1</v>
      </c>
      <c r="I18" s="31">
        <v>1</v>
      </c>
      <c r="J18" s="117">
        <f t="shared" si="0"/>
        <v>1</v>
      </c>
      <c r="K18" s="31">
        <v>0</v>
      </c>
      <c r="L18" s="31">
        <v>0</v>
      </c>
    </row>
    <row r="19" spans="1:12" outlineLevel="2" x14ac:dyDescent="0.2">
      <c r="A19" t="s">
        <v>303</v>
      </c>
      <c r="B19" s="2" t="s">
        <v>2814</v>
      </c>
      <c r="C19" s="17" t="s">
        <v>6</v>
      </c>
      <c r="D19" s="3">
        <v>43563</v>
      </c>
      <c r="E19" s="115">
        <v>263500</v>
      </c>
      <c r="F19" s="31">
        <v>20190515</v>
      </c>
      <c r="G19" s="31">
        <v>1</v>
      </c>
      <c r="H19" s="31">
        <v>1</v>
      </c>
      <c r="I19" s="31">
        <v>1</v>
      </c>
      <c r="J19" s="117">
        <f t="shared" si="0"/>
        <v>1</v>
      </c>
      <c r="K19" s="31">
        <v>0</v>
      </c>
      <c r="L19" s="31">
        <v>0</v>
      </c>
    </row>
    <row r="20" spans="1:12" outlineLevel="2" x14ac:dyDescent="0.2">
      <c r="A20" t="s">
        <v>303</v>
      </c>
      <c r="B20" s="2" t="s">
        <v>2923</v>
      </c>
      <c r="C20" s="17" t="s">
        <v>1249</v>
      </c>
      <c r="D20" s="3">
        <v>43574</v>
      </c>
      <c r="E20" s="115">
        <v>348000</v>
      </c>
      <c r="F20" s="31">
        <v>20190644</v>
      </c>
      <c r="G20" s="31">
        <v>1</v>
      </c>
      <c r="H20" s="31">
        <v>1</v>
      </c>
      <c r="I20" s="31">
        <v>1</v>
      </c>
      <c r="J20" s="117">
        <f t="shared" si="0"/>
        <v>1</v>
      </c>
      <c r="K20" s="31">
        <v>0</v>
      </c>
      <c r="L20" s="31">
        <v>0</v>
      </c>
    </row>
    <row r="21" spans="1:12" outlineLevel="2" x14ac:dyDescent="0.2">
      <c r="A21" t="s">
        <v>303</v>
      </c>
      <c r="B21" s="2" t="s">
        <v>3067</v>
      </c>
      <c r="C21" s="17" t="s">
        <v>6</v>
      </c>
      <c r="D21" s="3">
        <v>43591</v>
      </c>
      <c r="E21" s="115">
        <v>64000</v>
      </c>
      <c r="F21" s="31">
        <v>20190864</v>
      </c>
      <c r="G21" s="31">
        <v>1</v>
      </c>
      <c r="H21" s="31">
        <v>1</v>
      </c>
      <c r="I21" s="31">
        <v>1</v>
      </c>
      <c r="J21" s="117">
        <f t="shared" si="0"/>
        <v>1</v>
      </c>
      <c r="K21" s="31">
        <v>0</v>
      </c>
      <c r="L21" s="31">
        <v>0</v>
      </c>
    </row>
    <row r="22" spans="1:12" outlineLevel="2" x14ac:dyDescent="0.2">
      <c r="A22" t="s">
        <v>303</v>
      </c>
      <c r="B22" s="2" t="s">
        <v>2113</v>
      </c>
      <c r="C22" s="17" t="s">
        <v>6</v>
      </c>
      <c r="D22" s="3">
        <v>43469</v>
      </c>
      <c r="E22" s="115">
        <v>499900</v>
      </c>
      <c r="F22" s="31">
        <v>20182635</v>
      </c>
      <c r="G22" s="31">
        <v>1</v>
      </c>
      <c r="H22" s="31">
        <v>1</v>
      </c>
      <c r="I22" s="31">
        <v>1</v>
      </c>
      <c r="J22" s="117">
        <f t="shared" si="0"/>
        <v>1</v>
      </c>
      <c r="K22" s="31">
        <v>0</v>
      </c>
      <c r="L22" s="31">
        <v>0</v>
      </c>
    </row>
    <row r="23" spans="1:12" outlineLevel="2" x14ac:dyDescent="0.2">
      <c r="A23" t="s">
        <v>303</v>
      </c>
      <c r="B23" s="2" t="s">
        <v>2634</v>
      </c>
      <c r="C23" s="17" t="s">
        <v>6</v>
      </c>
      <c r="D23" s="3">
        <v>43543</v>
      </c>
      <c r="E23" s="115">
        <v>209900</v>
      </c>
      <c r="F23" s="31" t="s">
        <v>838</v>
      </c>
      <c r="G23" s="31">
        <v>1</v>
      </c>
      <c r="H23" s="31">
        <v>0</v>
      </c>
      <c r="I23" s="31">
        <v>1</v>
      </c>
      <c r="J23" s="117">
        <f t="shared" si="0"/>
        <v>1</v>
      </c>
      <c r="K23" s="31">
        <v>0</v>
      </c>
      <c r="L23" s="31">
        <v>0</v>
      </c>
    </row>
    <row r="24" spans="1:12" outlineLevel="2" x14ac:dyDescent="0.2">
      <c r="A24" t="s">
        <v>303</v>
      </c>
      <c r="B24" s="2" t="s">
        <v>3085</v>
      </c>
      <c r="C24" s="17" t="s">
        <v>216</v>
      </c>
      <c r="D24" s="3">
        <v>43592</v>
      </c>
      <c r="E24" s="115">
        <v>230000</v>
      </c>
      <c r="F24" s="31" t="s">
        <v>838</v>
      </c>
      <c r="G24" s="31">
        <v>1</v>
      </c>
      <c r="H24" s="31">
        <v>0</v>
      </c>
      <c r="I24" s="31">
        <v>1</v>
      </c>
      <c r="J24" s="117">
        <f t="shared" si="0"/>
        <v>1</v>
      </c>
      <c r="K24" s="31">
        <v>0</v>
      </c>
      <c r="L24" s="31">
        <v>0</v>
      </c>
    </row>
    <row r="25" spans="1:12" outlineLevel="2" x14ac:dyDescent="0.2">
      <c r="A25" t="s">
        <v>303</v>
      </c>
      <c r="B25" s="2" t="s">
        <v>3233</v>
      </c>
      <c r="C25" s="17" t="s">
        <v>6</v>
      </c>
      <c r="D25" s="3">
        <v>43607</v>
      </c>
      <c r="E25" s="115">
        <v>87000</v>
      </c>
      <c r="F25" s="31">
        <v>20190872</v>
      </c>
      <c r="G25" s="31">
        <v>1</v>
      </c>
      <c r="H25" s="31">
        <v>1</v>
      </c>
      <c r="I25" s="31">
        <v>1</v>
      </c>
      <c r="J25" s="117">
        <f t="shared" si="0"/>
        <v>1</v>
      </c>
      <c r="K25" s="31">
        <v>0</v>
      </c>
      <c r="L25" s="31">
        <v>0</v>
      </c>
    </row>
    <row r="26" spans="1:12" outlineLevel="2" x14ac:dyDescent="0.2">
      <c r="A26" t="s">
        <v>303</v>
      </c>
      <c r="B26" s="2" t="s">
        <v>2223</v>
      </c>
      <c r="C26" s="17" t="s">
        <v>6</v>
      </c>
      <c r="D26" s="3">
        <v>43490</v>
      </c>
      <c r="E26" s="115">
        <v>200000</v>
      </c>
      <c r="F26" s="31">
        <v>20182848</v>
      </c>
      <c r="G26" s="31">
        <v>1</v>
      </c>
      <c r="H26" s="31">
        <v>1</v>
      </c>
      <c r="I26" s="31">
        <v>1</v>
      </c>
      <c r="J26" s="117">
        <f t="shared" si="0"/>
        <v>1</v>
      </c>
      <c r="K26" s="31">
        <v>0</v>
      </c>
      <c r="L26" s="31">
        <v>0</v>
      </c>
    </row>
    <row r="27" spans="1:12" outlineLevel="2" x14ac:dyDescent="0.2">
      <c r="A27" t="s">
        <v>303</v>
      </c>
      <c r="B27" s="2" t="s">
        <v>2824</v>
      </c>
      <c r="C27" s="17" t="s">
        <v>6</v>
      </c>
      <c r="D27" s="3">
        <v>43564</v>
      </c>
      <c r="E27" s="115">
        <v>197000</v>
      </c>
      <c r="F27" s="31">
        <v>20190524</v>
      </c>
      <c r="G27" s="31">
        <v>1</v>
      </c>
      <c r="H27" s="31">
        <v>1</v>
      </c>
      <c r="I27" s="31">
        <v>1</v>
      </c>
      <c r="J27" s="117">
        <f t="shared" si="0"/>
        <v>1</v>
      </c>
      <c r="K27" s="31">
        <v>0</v>
      </c>
      <c r="L27" s="31">
        <v>0</v>
      </c>
    </row>
    <row r="28" spans="1:12" outlineLevel="2" x14ac:dyDescent="0.2">
      <c r="A28" t="s">
        <v>303</v>
      </c>
      <c r="B28" s="2" t="s">
        <v>3047</v>
      </c>
      <c r="C28" s="17" t="s">
        <v>425</v>
      </c>
      <c r="D28" s="3">
        <v>43588</v>
      </c>
      <c r="E28" s="115">
        <v>160000</v>
      </c>
      <c r="F28" s="31" t="s">
        <v>838</v>
      </c>
      <c r="G28" s="31">
        <v>1</v>
      </c>
      <c r="H28" s="31">
        <v>0</v>
      </c>
      <c r="I28" s="31">
        <v>1</v>
      </c>
      <c r="J28" s="117">
        <f t="shared" si="0"/>
        <v>1</v>
      </c>
      <c r="K28" s="31">
        <v>0</v>
      </c>
      <c r="L28" s="31">
        <v>0</v>
      </c>
    </row>
    <row r="29" spans="1:12" outlineLevel="2" x14ac:dyDescent="0.2">
      <c r="A29" s="115" t="s">
        <v>303</v>
      </c>
      <c r="B29" s="31" t="s">
        <v>2141</v>
      </c>
      <c r="C29" s="31" t="s">
        <v>6</v>
      </c>
      <c r="D29" s="3">
        <v>43476</v>
      </c>
      <c r="E29" s="127">
        <v>0</v>
      </c>
      <c r="F29" s="8">
        <v>20182662</v>
      </c>
      <c r="G29" s="31">
        <v>0</v>
      </c>
      <c r="H29" s="31">
        <v>0</v>
      </c>
      <c r="I29" s="31">
        <v>0</v>
      </c>
      <c r="J29" s="117" t="e">
        <f t="shared" si="0"/>
        <v>#DIV/0!</v>
      </c>
      <c r="K29" s="31">
        <v>1</v>
      </c>
      <c r="L29" s="31">
        <v>1</v>
      </c>
    </row>
    <row r="30" spans="1:12" outlineLevel="2" x14ac:dyDescent="0.2">
      <c r="A30" s="115" t="s">
        <v>303</v>
      </c>
      <c r="B30" s="31" t="s">
        <v>2544</v>
      </c>
      <c r="C30" s="31" t="s">
        <v>6</v>
      </c>
      <c r="D30" s="3">
        <v>43532</v>
      </c>
      <c r="E30" s="127">
        <v>0</v>
      </c>
      <c r="F30" s="8">
        <v>20190237</v>
      </c>
      <c r="G30" s="31">
        <v>0</v>
      </c>
      <c r="H30" s="31">
        <v>0</v>
      </c>
      <c r="I30" s="31">
        <v>0</v>
      </c>
      <c r="J30" s="117" t="e">
        <f t="shared" si="0"/>
        <v>#DIV/0!</v>
      </c>
      <c r="K30" s="31">
        <v>1</v>
      </c>
      <c r="L30" s="31">
        <v>1</v>
      </c>
    </row>
    <row r="31" spans="1:12" outlineLevel="2" x14ac:dyDescent="0.2">
      <c r="A31" s="115" t="s">
        <v>303</v>
      </c>
      <c r="B31" s="31" t="s">
        <v>3262</v>
      </c>
      <c r="C31" s="31" t="s">
        <v>6</v>
      </c>
      <c r="D31" s="3">
        <v>43609</v>
      </c>
      <c r="E31" s="127">
        <v>165000</v>
      </c>
      <c r="F31" s="129" t="s">
        <v>838</v>
      </c>
      <c r="G31" s="31">
        <v>1</v>
      </c>
      <c r="H31" s="31">
        <v>0</v>
      </c>
      <c r="I31" s="31">
        <v>0</v>
      </c>
      <c r="J31" s="117">
        <f t="shared" si="0"/>
        <v>0</v>
      </c>
      <c r="K31" s="31">
        <v>0</v>
      </c>
      <c r="L31" s="31">
        <v>0</v>
      </c>
    </row>
    <row r="32" spans="1:12" outlineLevel="2" x14ac:dyDescent="0.2">
      <c r="A32" s="115" t="s">
        <v>303</v>
      </c>
      <c r="B32" s="31" t="s">
        <v>2820</v>
      </c>
      <c r="C32" s="31" t="s">
        <v>7</v>
      </c>
      <c r="D32" s="3">
        <v>43563</v>
      </c>
      <c r="E32" s="127">
        <v>310000</v>
      </c>
      <c r="F32" s="129" t="s">
        <v>838</v>
      </c>
      <c r="G32" s="31">
        <v>1</v>
      </c>
      <c r="H32" s="31">
        <v>0</v>
      </c>
      <c r="I32" s="31">
        <v>0</v>
      </c>
      <c r="J32" s="117">
        <f t="shared" si="0"/>
        <v>0</v>
      </c>
      <c r="K32" s="31">
        <v>0</v>
      </c>
      <c r="L32" s="31">
        <v>0</v>
      </c>
    </row>
    <row r="33" spans="1:12" outlineLevel="2" x14ac:dyDescent="0.2">
      <c r="A33" s="115" t="s">
        <v>303</v>
      </c>
      <c r="B33" s="31" t="s">
        <v>2376</v>
      </c>
      <c r="C33" s="31" t="s">
        <v>6</v>
      </c>
      <c r="D33" s="3">
        <v>43511</v>
      </c>
      <c r="E33" s="127">
        <v>85000</v>
      </c>
      <c r="F33" s="8" t="s">
        <v>838</v>
      </c>
      <c r="G33" s="31">
        <v>1</v>
      </c>
      <c r="H33" s="31">
        <v>0</v>
      </c>
      <c r="I33" s="31">
        <v>0</v>
      </c>
      <c r="J33" s="117">
        <f t="shared" si="0"/>
        <v>0</v>
      </c>
      <c r="K33" s="31">
        <v>0</v>
      </c>
      <c r="L33" s="31">
        <v>0</v>
      </c>
    </row>
    <row r="34" spans="1:12" outlineLevel="2" x14ac:dyDescent="0.2">
      <c r="A34" s="115" t="s">
        <v>303</v>
      </c>
      <c r="B34" s="31" t="s">
        <v>2198</v>
      </c>
      <c r="C34" s="31" t="s">
        <v>1249</v>
      </c>
      <c r="D34" s="3">
        <v>43487</v>
      </c>
      <c r="E34" s="127">
        <v>139000</v>
      </c>
      <c r="F34" s="8" t="s">
        <v>838</v>
      </c>
      <c r="G34" s="31">
        <v>1</v>
      </c>
      <c r="H34" s="31">
        <v>0</v>
      </c>
      <c r="I34" s="31">
        <v>0</v>
      </c>
      <c r="J34" s="117">
        <f t="shared" si="0"/>
        <v>0</v>
      </c>
      <c r="K34" s="31">
        <v>0</v>
      </c>
      <c r="L34" s="31">
        <v>0</v>
      </c>
    </row>
    <row r="35" spans="1:12" outlineLevel="2" x14ac:dyDescent="0.2">
      <c r="A35" s="115" t="s">
        <v>303</v>
      </c>
      <c r="B35" s="31" t="s">
        <v>2489</v>
      </c>
      <c r="C35" s="31" t="s">
        <v>6</v>
      </c>
      <c r="D35" s="3">
        <v>43525</v>
      </c>
      <c r="E35" s="127">
        <v>92500</v>
      </c>
      <c r="F35" s="8">
        <v>20190135</v>
      </c>
      <c r="G35" s="31">
        <v>1</v>
      </c>
      <c r="H35" s="31">
        <v>1</v>
      </c>
      <c r="I35" s="31">
        <v>0</v>
      </c>
      <c r="J35" s="117">
        <f t="shared" si="0"/>
        <v>0</v>
      </c>
      <c r="K35" s="31">
        <v>0</v>
      </c>
      <c r="L35" s="31">
        <v>0</v>
      </c>
    </row>
    <row r="36" spans="1:12" outlineLevel="2" x14ac:dyDescent="0.2">
      <c r="A36" s="115" t="s">
        <v>303</v>
      </c>
      <c r="B36" s="129" t="s">
        <v>3312</v>
      </c>
      <c r="C36" s="129" t="s">
        <v>1126</v>
      </c>
      <c r="D36" s="3">
        <v>43614</v>
      </c>
      <c r="E36" s="127">
        <v>190000</v>
      </c>
      <c r="F36" s="129" t="s">
        <v>838</v>
      </c>
      <c r="G36" s="31">
        <v>1</v>
      </c>
      <c r="H36" s="31">
        <v>0</v>
      </c>
      <c r="I36" s="31">
        <v>0</v>
      </c>
      <c r="J36" s="117">
        <f t="shared" si="0"/>
        <v>0</v>
      </c>
      <c r="K36" s="31">
        <v>0</v>
      </c>
      <c r="L36" s="31">
        <v>0</v>
      </c>
    </row>
    <row r="37" spans="1:12" outlineLevel="2" x14ac:dyDescent="0.2">
      <c r="A37" s="115" t="s">
        <v>303</v>
      </c>
      <c r="B37" s="31" t="s">
        <v>2641</v>
      </c>
      <c r="C37" s="31" t="s">
        <v>6</v>
      </c>
      <c r="D37" s="3">
        <v>43544</v>
      </c>
      <c r="E37" s="127">
        <v>224900</v>
      </c>
      <c r="F37" s="129" t="s">
        <v>838</v>
      </c>
      <c r="G37" s="31">
        <v>1</v>
      </c>
      <c r="H37" s="31">
        <v>0</v>
      </c>
      <c r="I37" s="31">
        <v>0</v>
      </c>
      <c r="J37" s="117">
        <f t="shared" si="0"/>
        <v>0</v>
      </c>
      <c r="K37" s="31">
        <v>0</v>
      </c>
      <c r="L37" s="31">
        <v>0</v>
      </c>
    </row>
    <row r="38" spans="1:12" outlineLevel="2" x14ac:dyDescent="0.2">
      <c r="A38" s="115" t="s">
        <v>303</v>
      </c>
      <c r="B38" s="31" t="s">
        <v>3307</v>
      </c>
      <c r="C38" s="31" t="s">
        <v>216</v>
      </c>
      <c r="D38" s="3">
        <v>43614</v>
      </c>
      <c r="E38" s="127">
        <v>174900</v>
      </c>
      <c r="F38" s="8" t="s">
        <v>838</v>
      </c>
      <c r="G38" s="31">
        <v>1</v>
      </c>
      <c r="H38" s="31">
        <v>0</v>
      </c>
      <c r="I38" s="31">
        <v>0</v>
      </c>
      <c r="J38" s="117">
        <f t="shared" si="0"/>
        <v>0</v>
      </c>
      <c r="K38" s="31">
        <v>0</v>
      </c>
      <c r="L38" s="31">
        <v>0</v>
      </c>
    </row>
    <row r="39" spans="1:12" outlineLevel="2" x14ac:dyDescent="0.2">
      <c r="A39" s="115" t="s">
        <v>303</v>
      </c>
      <c r="B39" s="31" t="s">
        <v>3101</v>
      </c>
      <c r="C39" s="31" t="s">
        <v>6</v>
      </c>
      <c r="D39" s="3">
        <v>43594</v>
      </c>
      <c r="E39" s="127">
        <v>171000</v>
      </c>
      <c r="F39" s="8">
        <v>20190839</v>
      </c>
      <c r="G39" s="31">
        <v>1</v>
      </c>
      <c r="H39" s="31">
        <v>1</v>
      </c>
      <c r="I39" s="31">
        <v>0</v>
      </c>
      <c r="J39" s="117">
        <f t="shared" si="0"/>
        <v>0</v>
      </c>
      <c r="K39" s="31">
        <v>0</v>
      </c>
      <c r="L39" s="31">
        <v>0</v>
      </c>
    </row>
    <row r="40" spans="1:12" outlineLevel="2" x14ac:dyDescent="0.2">
      <c r="A40" s="115" t="s">
        <v>303</v>
      </c>
      <c r="B40" s="31" t="s">
        <v>2138</v>
      </c>
      <c r="C40" s="31" t="s">
        <v>216</v>
      </c>
      <c r="D40" s="3">
        <v>43476</v>
      </c>
      <c r="E40" s="127">
        <v>159950</v>
      </c>
      <c r="F40" s="8" t="s">
        <v>838</v>
      </c>
      <c r="G40" s="31">
        <v>1</v>
      </c>
      <c r="H40" s="31">
        <v>0</v>
      </c>
      <c r="I40" s="31">
        <v>0</v>
      </c>
      <c r="J40" s="117">
        <f t="shared" si="0"/>
        <v>0</v>
      </c>
      <c r="K40" s="31">
        <v>0</v>
      </c>
      <c r="L40" s="31">
        <v>0</v>
      </c>
    </row>
    <row r="41" spans="1:12" outlineLevel="2" x14ac:dyDescent="0.2">
      <c r="A41" s="115" t="s">
        <v>303</v>
      </c>
      <c r="B41" s="31" t="s">
        <v>2528</v>
      </c>
      <c r="C41" s="31" t="s">
        <v>6</v>
      </c>
      <c r="D41" s="3">
        <v>43530</v>
      </c>
      <c r="E41" s="127">
        <v>135000</v>
      </c>
      <c r="F41" s="129" t="s">
        <v>838</v>
      </c>
      <c r="G41" s="31">
        <v>1</v>
      </c>
      <c r="H41" s="31">
        <v>0</v>
      </c>
      <c r="I41" s="31">
        <v>0</v>
      </c>
      <c r="J41" s="117">
        <f t="shared" si="0"/>
        <v>0</v>
      </c>
      <c r="K41" s="31">
        <v>0</v>
      </c>
      <c r="L41" s="31">
        <v>0</v>
      </c>
    </row>
    <row r="42" spans="1:12" outlineLevel="1" x14ac:dyDescent="0.2">
      <c r="A42" s="143" t="s">
        <v>3737</v>
      </c>
      <c r="B42" s="31"/>
      <c r="C42" s="31"/>
      <c r="E42" s="127">
        <f>SUBTOTAL(9,E3:E41)</f>
        <v>7942250</v>
      </c>
      <c r="F42" s="129"/>
      <c r="G42" s="31">
        <f>SUBTOTAL(9,G3:G41)</f>
        <v>37</v>
      </c>
      <c r="H42" s="31">
        <f>SUBTOTAL(9,H3:H41)</f>
        <v>21</v>
      </c>
      <c r="I42" s="31">
        <f>SUBTOTAL(9,I3:I41)</f>
        <v>26</v>
      </c>
      <c r="J42" s="117">
        <f t="shared" si="0"/>
        <v>0.70270270270270274</v>
      </c>
      <c r="K42" s="31">
        <f>SUBTOTAL(9,K3:K41)</f>
        <v>4</v>
      </c>
      <c r="L42" s="31">
        <f>SUBTOTAL(9,L3:L41)</f>
        <v>4</v>
      </c>
    </row>
    <row r="43" spans="1:12" outlineLevel="2" x14ac:dyDescent="0.2">
      <c r="A43" t="s">
        <v>1546</v>
      </c>
      <c r="B43" s="2" t="s">
        <v>3169</v>
      </c>
      <c r="C43" s="17" t="s">
        <v>6</v>
      </c>
      <c r="D43" s="3">
        <v>43600</v>
      </c>
      <c r="E43" s="115">
        <v>135000</v>
      </c>
      <c r="F43" s="31" t="s">
        <v>838</v>
      </c>
      <c r="G43" s="31">
        <v>1</v>
      </c>
      <c r="H43" s="31">
        <v>0</v>
      </c>
      <c r="I43" s="31">
        <v>1</v>
      </c>
      <c r="J43" s="117">
        <f t="shared" si="0"/>
        <v>1</v>
      </c>
      <c r="K43" s="31">
        <v>0</v>
      </c>
      <c r="L43" s="31">
        <v>0</v>
      </c>
    </row>
    <row r="44" spans="1:12" outlineLevel="2" x14ac:dyDescent="0.2">
      <c r="A44" t="s">
        <v>1546</v>
      </c>
      <c r="B44" s="2" t="s">
        <v>2687</v>
      </c>
      <c r="C44" s="17" t="s">
        <v>6</v>
      </c>
      <c r="D44" s="3">
        <v>43549</v>
      </c>
      <c r="E44" s="115">
        <v>50000</v>
      </c>
      <c r="F44" s="31" t="s">
        <v>838</v>
      </c>
      <c r="G44" s="31">
        <v>1</v>
      </c>
      <c r="H44" s="31">
        <v>0</v>
      </c>
      <c r="I44" s="31">
        <v>1</v>
      </c>
      <c r="J44" s="117">
        <f t="shared" si="0"/>
        <v>1</v>
      </c>
      <c r="K44" s="31">
        <v>0</v>
      </c>
      <c r="L44" s="31">
        <v>0</v>
      </c>
    </row>
    <row r="45" spans="1:12" outlineLevel="2" x14ac:dyDescent="0.2">
      <c r="A45" t="s">
        <v>1546</v>
      </c>
      <c r="B45" s="2" t="s">
        <v>2832</v>
      </c>
      <c r="C45" s="17" t="s">
        <v>6</v>
      </c>
      <c r="D45" s="3">
        <v>43565</v>
      </c>
      <c r="E45" s="115">
        <v>108500</v>
      </c>
      <c r="F45" s="31">
        <v>20190239</v>
      </c>
      <c r="G45" s="31">
        <v>1</v>
      </c>
      <c r="H45" s="31">
        <v>1</v>
      </c>
      <c r="I45" s="31">
        <v>1</v>
      </c>
      <c r="J45" s="117">
        <f t="shared" si="0"/>
        <v>1</v>
      </c>
      <c r="K45" s="31">
        <v>0</v>
      </c>
      <c r="L45" s="31">
        <v>0</v>
      </c>
    </row>
    <row r="46" spans="1:12" outlineLevel="2" x14ac:dyDescent="0.2">
      <c r="A46" t="s">
        <v>1546</v>
      </c>
      <c r="B46" s="2" t="s">
        <v>2780</v>
      </c>
      <c r="C46" s="17" t="s">
        <v>6</v>
      </c>
      <c r="D46" s="3">
        <v>43558</v>
      </c>
      <c r="E46" s="115">
        <v>70000</v>
      </c>
      <c r="F46" s="31" t="s">
        <v>838</v>
      </c>
      <c r="G46" s="31">
        <v>1</v>
      </c>
      <c r="H46" s="31">
        <v>0</v>
      </c>
      <c r="I46" s="31">
        <v>1</v>
      </c>
      <c r="J46" s="117">
        <f t="shared" si="0"/>
        <v>1</v>
      </c>
      <c r="K46" s="31">
        <v>0</v>
      </c>
      <c r="L46" s="31">
        <v>0</v>
      </c>
    </row>
    <row r="47" spans="1:12" outlineLevel="2" x14ac:dyDescent="0.2">
      <c r="A47" s="115" t="s">
        <v>1546</v>
      </c>
      <c r="B47" s="31" t="s">
        <v>2404</v>
      </c>
      <c r="C47" s="31" t="s">
        <v>425</v>
      </c>
      <c r="D47" s="3">
        <v>43517</v>
      </c>
      <c r="E47" s="127">
        <v>299500</v>
      </c>
      <c r="F47" s="8" t="s">
        <v>838</v>
      </c>
      <c r="G47" s="31">
        <v>1</v>
      </c>
      <c r="H47" s="31">
        <v>0</v>
      </c>
      <c r="I47" s="31">
        <v>0</v>
      </c>
      <c r="J47" s="117">
        <f t="shared" si="0"/>
        <v>0</v>
      </c>
      <c r="K47" s="31">
        <v>0</v>
      </c>
      <c r="L47" s="31">
        <v>0</v>
      </c>
    </row>
    <row r="48" spans="1:12" outlineLevel="1" x14ac:dyDescent="0.2">
      <c r="A48" s="143" t="s">
        <v>3738</v>
      </c>
      <c r="B48" s="31"/>
      <c r="C48" s="31"/>
      <c r="E48" s="127">
        <f>SUBTOTAL(9,E43:E47)</f>
        <v>663000</v>
      </c>
      <c r="F48" s="8"/>
      <c r="G48" s="31">
        <f>SUBTOTAL(9,G43:G47)</f>
        <v>5</v>
      </c>
      <c r="H48" s="31">
        <f>SUBTOTAL(9,H43:H47)</f>
        <v>1</v>
      </c>
      <c r="I48" s="31">
        <f>SUBTOTAL(9,I43:I47)</f>
        <v>4</v>
      </c>
      <c r="J48" s="117">
        <f t="shared" si="0"/>
        <v>0.8</v>
      </c>
      <c r="K48" s="31">
        <f>SUBTOTAL(9,K43:K47)</f>
        <v>0</v>
      </c>
      <c r="L48" s="31">
        <f>SUBTOTAL(9,L43:L47)</f>
        <v>0</v>
      </c>
    </row>
    <row r="49" spans="1:12" outlineLevel="2" x14ac:dyDescent="0.2">
      <c r="A49" t="s">
        <v>2083</v>
      </c>
      <c r="B49" s="2" t="s">
        <v>2953</v>
      </c>
      <c r="C49" s="17" t="s">
        <v>123</v>
      </c>
      <c r="D49" s="3">
        <v>43579</v>
      </c>
      <c r="E49" s="115">
        <v>155000</v>
      </c>
      <c r="F49" s="31" t="s">
        <v>838</v>
      </c>
      <c r="G49" s="31">
        <v>1</v>
      </c>
      <c r="H49" s="31">
        <v>0</v>
      </c>
      <c r="I49" s="31">
        <v>1</v>
      </c>
      <c r="J49" s="117">
        <f t="shared" si="0"/>
        <v>1</v>
      </c>
      <c r="K49" s="31">
        <v>0</v>
      </c>
      <c r="L49" s="31">
        <v>0</v>
      </c>
    </row>
    <row r="50" spans="1:12" outlineLevel="2" x14ac:dyDescent="0.2">
      <c r="A50" t="s">
        <v>2083</v>
      </c>
      <c r="B50" s="2" t="s">
        <v>2866</v>
      </c>
      <c r="C50" s="17" t="s">
        <v>1249</v>
      </c>
      <c r="D50" s="3">
        <v>43567</v>
      </c>
      <c r="E50" s="115">
        <v>222000</v>
      </c>
      <c r="F50" s="31" t="s">
        <v>838</v>
      </c>
      <c r="G50" s="31">
        <v>1</v>
      </c>
      <c r="H50" s="31">
        <v>0</v>
      </c>
      <c r="I50" s="31">
        <v>1</v>
      </c>
      <c r="J50" s="117">
        <f t="shared" si="0"/>
        <v>1</v>
      </c>
      <c r="K50" s="31">
        <v>0</v>
      </c>
      <c r="L50" s="31">
        <v>0</v>
      </c>
    </row>
    <row r="51" spans="1:12" outlineLevel="2" x14ac:dyDescent="0.2">
      <c r="A51" s="115" t="s">
        <v>2083</v>
      </c>
      <c r="B51" s="31" t="s">
        <v>2626</v>
      </c>
      <c r="C51" s="31" t="s">
        <v>1249</v>
      </c>
      <c r="D51" s="3">
        <v>43542</v>
      </c>
      <c r="E51" s="127">
        <v>198000</v>
      </c>
      <c r="F51" s="129" t="s">
        <v>838</v>
      </c>
      <c r="G51" s="31">
        <v>1</v>
      </c>
      <c r="H51" s="31">
        <v>0</v>
      </c>
      <c r="I51" s="31">
        <v>0</v>
      </c>
      <c r="J51" s="117">
        <f t="shared" si="0"/>
        <v>0</v>
      </c>
      <c r="K51" s="31">
        <v>0</v>
      </c>
      <c r="L51" s="31">
        <v>0</v>
      </c>
    </row>
    <row r="52" spans="1:12" outlineLevel="1" x14ac:dyDescent="0.2">
      <c r="A52" s="143" t="s">
        <v>3739</v>
      </c>
      <c r="B52" s="31"/>
      <c r="C52" s="31"/>
      <c r="E52" s="127">
        <f>SUBTOTAL(9,E49:E51)</f>
        <v>575000</v>
      </c>
      <c r="F52" s="129"/>
      <c r="G52" s="31">
        <f>SUBTOTAL(9,G49:G51)</f>
        <v>3</v>
      </c>
      <c r="H52" s="31">
        <f>SUBTOTAL(9,H49:H51)</f>
        <v>0</v>
      </c>
      <c r="I52" s="31">
        <f>SUBTOTAL(9,I49:I51)</f>
        <v>2</v>
      </c>
      <c r="J52" s="117">
        <f t="shared" si="0"/>
        <v>0.66666666666666663</v>
      </c>
      <c r="K52" s="31">
        <f>SUBTOTAL(9,K49:K51)</f>
        <v>0</v>
      </c>
      <c r="L52" s="31">
        <f>SUBTOTAL(9,L49:L51)</f>
        <v>0</v>
      </c>
    </row>
    <row r="53" spans="1:12" outlineLevel="2" x14ac:dyDescent="0.2">
      <c r="A53" t="s">
        <v>1915</v>
      </c>
      <c r="B53" s="2" t="s">
        <v>2211</v>
      </c>
      <c r="C53" s="17" t="s">
        <v>8</v>
      </c>
      <c r="D53" s="3">
        <v>43489</v>
      </c>
      <c r="E53" s="115">
        <v>176900</v>
      </c>
      <c r="F53" s="31" t="s">
        <v>838</v>
      </c>
      <c r="G53" s="31">
        <v>1</v>
      </c>
      <c r="H53" s="31">
        <v>0</v>
      </c>
      <c r="I53" s="31">
        <v>1</v>
      </c>
      <c r="J53" s="117">
        <f t="shared" si="0"/>
        <v>1</v>
      </c>
      <c r="K53" s="31">
        <v>1</v>
      </c>
      <c r="L53" s="31">
        <v>0</v>
      </c>
    </row>
    <row r="54" spans="1:12" outlineLevel="2" x14ac:dyDescent="0.2">
      <c r="A54" t="s">
        <v>1915</v>
      </c>
      <c r="B54" s="2" t="s">
        <v>2488</v>
      </c>
      <c r="C54" s="17" t="s">
        <v>123</v>
      </c>
      <c r="D54" s="3">
        <v>43525</v>
      </c>
      <c r="E54" s="115">
        <v>150000</v>
      </c>
      <c r="F54" s="31" t="s">
        <v>838</v>
      </c>
      <c r="G54" s="31">
        <v>1</v>
      </c>
      <c r="H54" s="31">
        <v>0</v>
      </c>
      <c r="I54" s="31">
        <v>1</v>
      </c>
      <c r="J54" s="117">
        <f t="shared" si="0"/>
        <v>1</v>
      </c>
      <c r="K54" s="31">
        <v>1</v>
      </c>
      <c r="L54" s="31">
        <v>0</v>
      </c>
    </row>
    <row r="55" spans="1:12" outlineLevel="2" x14ac:dyDescent="0.2">
      <c r="A55" t="s">
        <v>1915</v>
      </c>
      <c r="B55" s="2" t="s">
        <v>2658</v>
      </c>
      <c r="C55" s="17" t="s">
        <v>6</v>
      </c>
      <c r="D55" s="3">
        <v>43545</v>
      </c>
      <c r="E55" s="115">
        <v>125000</v>
      </c>
      <c r="F55" s="31" t="s">
        <v>838</v>
      </c>
      <c r="G55" s="31">
        <v>1</v>
      </c>
      <c r="H55" s="31">
        <v>0</v>
      </c>
      <c r="I55" s="31">
        <v>1</v>
      </c>
      <c r="J55" s="117">
        <f t="shared" si="0"/>
        <v>1</v>
      </c>
      <c r="K55" s="31">
        <v>0</v>
      </c>
      <c r="L55" s="31">
        <v>0</v>
      </c>
    </row>
    <row r="56" spans="1:12" outlineLevel="2" x14ac:dyDescent="0.2">
      <c r="A56" t="s">
        <v>1915</v>
      </c>
      <c r="B56" s="2" t="s">
        <v>2684</v>
      </c>
      <c r="C56" s="17" t="s">
        <v>6</v>
      </c>
      <c r="D56" s="3">
        <v>43546</v>
      </c>
      <c r="E56" s="115">
        <v>120000</v>
      </c>
      <c r="F56" s="31" t="s">
        <v>838</v>
      </c>
      <c r="G56" s="31">
        <v>1</v>
      </c>
      <c r="H56" s="31">
        <v>0</v>
      </c>
      <c r="I56" s="31">
        <v>1</v>
      </c>
      <c r="J56" s="117">
        <f t="shared" si="0"/>
        <v>1</v>
      </c>
      <c r="K56" s="31">
        <v>0</v>
      </c>
      <c r="L56" s="31">
        <v>0</v>
      </c>
    </row>
    <row r="57" spans="1:12" outlineLevel="2" x14ac:dyDescent="0.2">
      <c r="A57" t="s">
        <v>1915</v>
      </c>
      <c r="B57" s="2" t="s">
        <v>2491</v>
      </c>
      <c r="C57" s="17" t="s">
        <v>123</v>
      </c>
      <c r="D57" s="3">
        <v>43525</v>
      </c>
      <c r="E57" s="115">
        <v>189900</v>
      </c>
      <c r="F57" s="31" t="s">
        <v>838</v>
      </c>
      <c r="G57" s="31">
        <v>1</v>
      </c>
      <c r="H57" s="31">
        <v>0</v>
      </c>
      <c r="I57" s="31">
        <v>1</v>
      </c>
      <c r="J57" s="117">
        <f t="shared" si="0"/>
        <v>1</v>
      </c>
      <c r="K57" s="31">
        <v>0</v>
      </c>
      <c r="L57" s="31">
        <v>0</v>
      </c>
    </row>
    <row r="58" spans="1:12" outlineLevel="2" x14ac:dyDescent="0.2">
      <c r="A58" t="s">
        <v>1915</v>
      </c>
      <c r="B58" s="2" t="s">
        <v>2831</v>
      </c>
      <c r="C58" s="17" t="s">
        <v>6</v>
      </c>
      <c r="D58" s="3">
        <v>43564</v>
      </c>
      <c r="E58" s="115">
        <v>38500</v>
      </c>
      <c r="F58" s="31" t="s">
        <v>838</v>
      </c>
      <c r="G58" s="31">
        <v>1</v>
      </c>
      <c r="H58" s="31">
        <v>0</v>
      </c>
      <c r="I58" s="31">
        <v>1</v>
      </c>
      <c r="J58" s="117">
        <f t="shared" si="0"/>
        <v>1</v>
      </c>
      <c r="K58" s="31">
        <v>0</v>
      </c>
      <c r="L58" s="31">
        <v>0</v>
      </c>
    </row>
    <row r="59" spans="1:12" outlineLevel="2" x14ac:dyDescent="0.2">
      <c r="A59" t="s">
        <v>1915</v>
      </c>
      <c r="B59" s="2" t="s">
        <v>2399</v>
      </c>
      <c r="C59" s="17" t="s">
        <v>6</v>
      </c>
      <c r="D59" s="3">
        <v>43516</v>
      </c>
      <c r="E59" s="115">
        <v>71000</v>
      </c>
      <c r="F59" s="31">
        <v>20191368</v>
      </c>
      <c r="G59" s="31">
        <v>1</v>
      </c>
      <c r="H59" s="31">
        <v>1</v>
      </c>
      <c r="I59" s="31">
        <v>1</v>
      </c>
      <c r="J59" s="117">
        <f t="shared" si="0"/>
        <v>1</v>
      </c>
      <c r="K59" s="31">
        <v>0</v>
      </c>
      <c r="L59" s="31">
        <v>0</v>
      </c>
    </row>
    <row r="60" spans="1:12" outlineLevel="2" x14ac:dyDescent="0.2">
      <c r="A60" t="s">
        <v>1915</v>
      </c>
      <c r="B60" s="2" t="s">
        <v>2155</v>
      </c>
      <c r="C60" s="17" t="s">
        <v>111</v>
      </c>
      <c r="D60" s="3">
        <v>43480</v>
      </c>
      <c r="E60" s="115">
        <v>265250</v>
      </c>
      <c r="F60" s="31" t="s">
        <v>838</v>
      </c>
      <c r="G60" s="31">
        <v>1</v>
      </c>
      <c r="H60" s="31">
        <v>0</v>
      </c>
      <c r="I60" s="31">
        <v>1</v>
      </c>
      <c r="J60" s="117">
        <f t="shared" si="0"/>
        <v>1</v>
      </c>
      <c r="K60" s="31">
        <v>0</v>
      </c>
      <c r="L60" s="31">
        <v>0</v>
      </c>
    </row>
    <row r="61" spans="1:12" outlineLevel="2" x14ac:dyDescent="0.2">
      <c r="A61" t="s">
        <v>1915</v>
      </c>
      <c r="B61" s="2" t="s">
        <v>2619</v>
      </c>
      <c r="C61" s="17" t="s">
        <v>301</v>
      </c>
      <c r="D61" s="3">
        <v>43539</v>
      </c>
      <c r="E61" s="115">
        <v>79350</v>
      </c>
      <c r="F61" s="31" t="s">
        <v>838</v>
      </c>
      <c r="G61" s="31">
        <v>1</v>
      </c>
      <c r="H61" s="31">
        <v>0</v>
      </c>
      <c r="I61" s="31">
        <v>1</v>
      </c>
      <c r="J61" s="117">
        <f t="shared" si="0"/>
        <v>1</v>
      </c>
      <c r="K61" s="31">
        <v>0</v>
      </c>
      <c r="L61" s="31">
        <v>0</v>
      </c>
    </row>
    <row r="62" spans="1:12" outlineLevel="2" x14ac:dyDescent="0.2">
      <c r="A62" s="115" t="s">
        <v>1915</v>
      </c>
      <c r="B62" s="31" t="s">
        <v>2971</v>
      </c>
      <c r="C62" s="31" t="s">
        <v>6</v>
      </c>
      <c r="D62" s="3">
        <v>43581</v>
      </c>
      <c r="E62" s="127">
        <v>183000</v>
      </c>
      <c r="F62" s="8">
        <v>20190575</v>
      </c>
      <c r="G62" s="31">
        <v>1</v>
      </c>
      <c r="H62" s="31">
        <v>1</v>
      </c>
      <c r="I62" s="31">
        <v>0</v>
      </c>
      <c r="J62" s="117">
        <f t="shared" si="0"/>
        <v>0</v>
      </c>
      <c r="K62" s="31">
        <v>0</v>
      </c>
      <c r="L62" s="31">
        <v>0</v>
      </c>
    </row>
    <row r="63" spans="1:12" outlineLevel="2" x14ac:dyDescent="0.2">
      <c r="A63" s="115" t="s">
        <v>1915</v>
      </c>
      <c r="B63" s="31" t="s">
        <v>2211</v>
      </c>
      <c r="C63" s="31" t="s">
        <v>8</v>
      </c>
      <c r="D63" s="3">
        <v>43489</v>
      </c>
      <c r="E63" s="127">
        <v>0</v>
      </c>
      <c r="F63" s="129" t="s">
        <v>838</v>
      </c>
      <c r="G63" s="31">
        <v>0</v>
      </c>
      <c r="H63" s="31">
        <v>0</v>
      </c>
      <c r="I63" s="31">
        <v>0</v>
      </c>
      <c r="J63" s="117" t="e">
        <f t="shared" si="0"/>
        <v>#DIV/0!</v>
      </c>
      <c r="K63" s="31">
        <v>1</v>
      </c>
      <c r="L63" s="31">
        <v>0</v>
      </c>
    </row>
    <row r="64" spans="1:12" outlineLevel="2" x14ac:dyDescent="0.2">
      <c r="A64" s="115" t="s">
        <v>1915</v>
      </c>
      <c r="B64" s="31" t="s">
        <v>2488</v>
      </c>
      <c r="C64" s="31" t="s">
        <v>123</v>
      </c>
      <c r="D64" s="3">
        <v>43525</v>
      </c>
      <c r="E64" s="127">
        <v>0</v>
      </c>
      <c r="F64" s="8" t="s">
        <v>838</v>
      </c>
      <c r="G64" s="31">
        <v>0</v>
      </c>
      <c r="H64" s="31">
        <v>0</v>
      </c>
      <c r="I64" s="31">
        <v>0</v>
      </c>
      <c r="J64" s="117" t="e">
        <f t="shared" si="0"/>
        <v>#DIV/0!</v>
      </c>
      <c r="K64" s="31">
        <v>1</v>
      </c>
      <c r="L64" s="31">
        <v>0</v>
      </c>
    </row>
    <row r="65" spans="1:12" outlineLevel="1" x14ac:dyDescent="0.2">
      <c r="A65" s="143" t="s">
        <v>3740</v>
      </c>
      <c r="B65" s="31"/>
      <c r="C65" s="31"/>
      <c r="E65" s="127">
        <f>SUBTOTAL(9,E53:E64)</f>
        <v>1398900</v>
      </c>
      <c r="F65" s="8"/>
      <c r="G65" s="31">
        <f>SUBTOTAL(9,G53:G64)</f>
        <v>10</v>
      </c>
      <c r="H65" s="31">
        <f>SUBTOTAL(9,H53:H64)</f>
        <v>2</v>
      </c>
      <c r="I65" s="31">
        <f>SUBTOTAL(9,I53:I64)</f>
        <v>9</v>
      </c>
      <c r="J65" s="117">
        <f t="shared" si="0"/>
        <v>0.9</v>
      </c>
      <c r="K65" s="31">
        <f>SUBTOTAL(9,K53:K64)</f>
        <v>4</v>
      </c>
      <c r="L65" s="31">
        <f>SUBTOTAL(9,L53:L64)</f>
        <v>0</v>
      </c>
    </row>
    <row r="66" spans="1:12" outlineLevel="2" x14ac:dyDescent="0.2">
      <c r="A66" s="115" t="s">
        <v>1636</v>
      </c>
      <c r="B66" s="31" t="s">
        <v>2441</v>
      </c>
      <c r="C66" s="31" t="s">
        <v>1570</v>
      </c>
      <c r="D66" s="3">
        <v>43522</v>
      </c>
      <c r="E66" s="127">
        <v>139900</v>
      </c>
      <c r="F66" s="129" t="s">
        <v>838</v>
      </c>
      <c r="G66" s="31">
        <v>1</v>
      </c>
      <c r="H66" s="31">
        <v>0</v>
      </c>
      <c r="I66" s="31">
        <v>0</v>
      </c>
      <c r="J66" s="117">
        <f t="shared" si="0"/>
        <v>0</v>
      </c>
      <c r="K66" s="31">
        <v>0</v>
      </c>
      <c r="L66" s="31">
        <v>0</v>
      </c>
    </row>
    <row r="67" spans="1:12" outlineLevel="1" x14ac:dyDescent="0.2">
      <c r="A67" s="143" t="s">
        <v>3741</v>
      </c>
      <c r="B67" s="31"/>
      <c r="C67" s="31"/>
      <c r="E67" s="127">
        <f>SUBTOTAL(9,E66:E66)</f>
        <v>139900</v>
      </c>
      <c r="F67" s="129"/>
      <c r="G67" s="31">
        <f>SUBTOTAL(9,G66:G66)</f>
        <v>1</v>
      </c>
      <c r="H67" s="31">
        <f>SUBTOTAL(9,H66:H66)</f>
        <v>0</v>
      </c>
      <c r="I67" s="31">
        <f>SUBTOTAL(9,I66:I66)</f>
        <v>0</v>
      </c>
      <c r="J67" s="117">
        <f t="shared" si="0"/>
        <v>0</v>
      </c>
      <c r="K67" s="31">
        <f>SUBTOTAL(9,K66:K66)</f>
        <v>0</v>
      </c>
      <c r="L67" s="31">
        <f>SUBTOTAL(9,L66:L66)</f>
        <v>0</v>
      </c>
    </row>
    <row r="68" spans="1:12" outlineLevel="2" x14ac:dyDescent="0.2">
      <c r="A68" s="115" t="s">
        <v>1900</v>
      </c>
      <c r="B68" s="129" t="s">
        <v>2119</v>
      </c>
      <c r="C68" s="129" t="s">
        <v>328</v>
      </c>
      <c r="D68" s="3">
        <v>43472</v>
      </c>
      <c r="E68" s="127">
        <v>860000</v>
      </c>
      <c r="F68" s="129" t="s">
        <v>838</v>
      </c>
      <c r="G68" s="31">
        <v>1</v>
      </c>
      <c r="H68" s="31">
        <v>0</v>
      </c>
      <c r="I68" s="31">
        <v>0</v>
      </c>
      <c r="J68" s="117">
        <f t="shared" si="0"/>
        <v>0</v>
      </c>
      <c r="K68" s="31">
        <v>0</v>
      </c>
      <c r="L68" s="31">
        <v>0</v>
      </c>
    </row>
    <row r="69" spans="1:12" outlineLevel="1" x14ac:dyDescent="0.2">
      <c r="A69" s="143" t="s">
        <v>3742</v>
      </c>
      <c r="B69" s="129"/>
      <c r="C69" s="129"/>
      <c r="E69" s="127">
        <f>SUBTOTAL(9,E68:E68)</f>
        <v>860000</v>
      </c>
      <c r="F69" s="129"/>
      <c r="G69" s="31">
        <f>SUBTOTAL(9,G68:G68)</f>
        <v>1</v>
      </c>
      <c r="H69" s="31">
        <f>SUBTOTAL(9,H68:H68)</f>
        <v>0</v>
      </c>
      <c r="I69" s="31">
        <f>SUBTOTAL(9,I68:I68)</f>
        <v>0</v>
      </c>
      <c r="J69" s="117">
        <f t="shared" si="0"/>
        <v>0</v>
      </c>
      <c r="K69" s="31">
        <f>SUBTOTAL(9,K68:K68)</f>
        <v>0</v>
      </c>
      <c r="L69" s="31">
        <f>SUBTOTAL(9,L68:L68)</f>
        <v>0</v>
      </c>
    </row>
    <row r="70" spans="1:12" outlineLevel="2" x14ac:dyDescent="0.2">
      <c r="A70" t="s">
        <v>372</v>
      </c>
      <c r="B70" s="2" t="s">
        <v>2152</v>
      </c>
      <c r="C70" s="17" t="s">
        <v>1249</v>
      </c>
      <c r="D70" s="3">
        <v>43479</v>
      </c>
      <c r="E70" s="115">
        <v>414750</v>
      </c>
      <c r="F70" s="31">
        <v>20182761</v>
      </c>
      <c r="G70" s="31">
        <v>1</v>
      </c>
      <c r="H70" s="31">
        <v>1</v>
      </c>
      <c r="I70" s="31">
        <v>1</v>
      </c>
      <c r="J70" s="117">
        <f t="shared" ref="J70:J133" si="1">+I70/G70</f>
        <v>1</v>
      </c>
      <c r="K70" s="31">
        <v>0</v>
      </c>
      <c r="L70" s="31">
        <v>0</v>
      </c>
    </row>
    <row r="71" spans="1:12" outlineLevel="1" x14ac:dyDescent="0.2">
      <c r="A71" s="29" t="s">
        <v>3743</v>
      </c>
      <c r="B71" s="2"/>
      <c r="C71" s="17"/>
      <c r="E71" s="115">
        <f>SUBTOTAL(9,E70:E70)</f>
        <v>414750</v>
      </c>
      <c r="F71" s="31"/>
      <c r="G71" s="31">
        <f>SUBTOTAL(9,G70:G70)</f>
        <v>1</v>
      </c>
      <c r="H71" s="31">
        <f>SUBTOTAL(9,H70:H70)</f>
        <v>1</v>
      </c>
      <c r="I71" s="31">
        <f>SUBTOTAL(9,I70:I70)</f>
        <v>1</v>
      </c>
      <c r="J71" s="117">
        <f t="shared" si="1"/>
        <v>1</v>
      </c>
      <c r="K71" s="31">
        <f>SUBTOTAL(9,K70:K70)</f>
        <v>0</v>
      </c>
      <c r="L71" s="31">
        <f>SUBTOTAL(9,L70:L70)</f>
        <v>0</v>
      </c>
    </row>
    <row r="72" spans="1:12" outlineLevel="2" x14ac:dyDescent="0.2">
      <c r="A72" t="s">
        <v>1036</v>
      </c>
      <c r="B72" s="2" t="s">
        <v>2820</v>
      </c>
      <c r="C72" s="17" t="s">
        <v>7</v>
      </c>
      <c r="D72" s="3">
        <v>43563</v>
      </c>
      <c r="E72" s="115">
        <v>310000</v>
      </c>
      <c r="F72" s="31" t="s">
        <v>838</v>
      </c>
      <c r="G72" s="31">
        <v>1</v>
      </c>
      <c r="H72" s="31">
        <v>0</v>
      </c>
      <c r="I72" s="31">
        <v>1</v>
      </c>
      <c r="J72" s="117">
        <f t="shared" si="1"/>
        <v>1</v>
      </c>
      <c r="K72" s="31">
        <v>0</v>
      </c>
      <c r="L72" s="31">
        <v>0</v>
      </c>
    </row>
    <row r="73" spans="1:12" outlineLevel="2" x14ac:dyDescent="0.2">
      <c r="A73" t="s">
        <v>1036</v>
      </c>
      <c r="B73" s="2" t="s">
        <v>2098</v>
      </c>
      <c r="C73" s="17" t="s">
        <v>121</v>
      </c>
      <c r="D73" s="3">
        <v>43467</v>
      </c>
      <c r="E73" s="115">
        <v>135000</v>
      </c>
      <c r="F73" s="31" t="s">
        <v>838</v>
      </c>
      <c r="G73" s="31">
        <v>1</v>
      </c>
      <c r="H73" s="31">
        <v>0</v>
      </c>
      <c r="I73" s="31">
        <v>1</v>
      </c>
      <c r="J73" s="117">
        <f t="shared" si="1"/>
        <v>1</v>
      </c>
      <c r="K73" s="31">
        <v>1</v>
      </c>
      <c r="L73" s="31">
        <v>0</v>
      </c>
    </row>
    <row r="74" spans="1:12" outlineLevel="2" x14ac:dyDescent="0.2">
      <c r="A74" t="s">
        <v>1036</v>
      </c>
      <c r="B74" s="2" t="s">
        <v>2244</v>
      </c>
      <c r="C74" s="17" t="s">
        <v>123</v>
      </c>
      <c r="D74" s="3">
        <v>43495</v>
      </c>
      <c r="E74" s="115">
        <v>331500</v>
      </c>
      <c r="F74" s="31" t="s">
        <v>838</v>
      </c>
      <c r="G74" s="31">
        <v>1</v>
      </c>
      <c r="H74" s="31">
        <v>0</v>
      </c>
      <c r="I74" s="31">
        <v>1</v>
      </c>
      <c r="J74" s="117">
        <f t="shared" si="1"/>
        <v>1</v>
      </c>
      <c r="K74" s="31">
        <v>1</v>
      </c>
      <c r="L74" s="31">
        <v>0</v>
      </c>
    </row>
    <row r="75" spans="1:12" outlineLevel="2" x14ac:dyDescent="0.2">
      <c r="A75" t="s">
        <v>1036</v>
      </c>
      <c r="B75" s="2" t="s">
        <v>883</v>
      </c>
      <c r="C75" s="17" t="s">
        <v>6</v>
      </c>
      <c r="D75" s="3">
        <v>43592</v>
      </c>
      <c r="E75" s="115">
        <v>239900</v>
      </c>
      <c r="F75" s="31" t="s">
        <v>838</v>
      </c>
      <c r="G75" s="31">
        <v>1</v>
      </c>
      <c r="H75" s="31">
        <v>0</v>
      </c>
      <c r="I75" s="31">
        <v>1</v>
      </c>
      <c r="J75" s="117">
        <f t="shared" si="1"/>
        <v>1</v>
      </c>
      <c r="K75" s="31">
        <v>1</v>
      </c>
      <c r="L75" s="31">
        <v>0</v>
      </c>
    </row>
    <row r="76" spans="1:12" outlineLevel="2" x14ac:dyDescent="0.2">
      <c r="A76" t="s">
        <v>1036</v>
      </c>
      <c r="B76" s="2" t="s">
        <v>2568</v>
      </c>
      <c r="C76" s="17" t="s">
        <v>6</v>
      </c>
      <c r="D76" s="3">
        <v>43535</v>
      </c>
      <c r="E76" s="115">
        <v>127000</v>
      </c>
      <c r="F76" s="31" t="s">
        <v>838</v>
      </c>
      <c r="G76" s="31">
        <v>1</v>
      </c>
      <c r="H76" s="31">
        <v>0</v>
      </c>
      <c r="I76" s="31">
        <v>1</v>
      </c>
      <c r="J76" s="117">
        <f t="shared" si="1"/>
        <v>1</v>
      </c>
      <c r="K76" s="31">
        <v>1</v>
      </c>
      <c r="L76" s="31">
        <v>0</v>
      </c>
    </row>
    <row r="77" spans="1:12" outlineLevel="2" x14ac:dyDescent="0.2">
      <c r="A77" t="s">
        <v>1036</v>
      </c>
      <c r="B77" s="2" t="s">
        <v>2475</v>
      </c>
      <c r="C77" s="17" t="s">
        <v>2476</v>
      </c>
      <c r="D77" s="3">
        <v>43524</v>
      </c>
      <c r="E77" s="115">
        <v>121000</v>
      </c>
      <c r="F77" s="31" t="s">
        <v>838</v>
      </c>
      <c r="G77" s="31">
        <v>1</v>
      </c>
      <c r="H77" s="31">
        <v>0</v>
      </c>
      <c r="I77" s="31">
        <v>1</v>
      </c>
      <c r="J77" s="117">
        <f t="shared" si="1"/>
        <v>1</v>
      </c>
      <c r="K77" s="31">
        <v>1</v>
      </c>
      <c r="L77" s="31">
        <v>0</v>
      </c>
    </row>
    <row r="78" spans="1:12" outlineLevel="2" x14ac:dyDescent="0.2">
      <c r="A78" t="s">
        <v>1036</v>
      </c>
      <c r="B78" s="2" t="s">
        <v>2314</v>
      </c>
      <c r="C78" s="17" t="s">
        <v>425</v>
      </c>
      <c r="D78" s="3">
        <v>43503</v>
      </c>
      <c r="E78" s="115">
        <v>131000</v>
      </c>
      <c r="F78" s="31" t="s">
        <v>838</v>
      </c>
      <c r="G78" s="31">
        <v>1</v>
      </c>
      <c r="H78" s="31">
        <v>0</v>
      </c>
      <c r="I78" s="31">
        <v>1</v>
      </c>
      <c r="J78" s="117">
        <f t="shared" si="1"/>
        <v>1</v>
      </c>
      <c r="K78" s="31">
        <v>1</v>
      </c>
      <c r="L78" s="31">
        <v>0</v>
      </c>
    </row>
    <row r="79" spans="1:12" outlineLevel="2" x14ac:dyDescent="0.2">
      <c r="A79" t="s">
        <v>1036</v>
      </c>
      <c r="B79" s="2" t="s">
        <v>2309</v>
      </c>
      <c r="C79" s="17" t="s">
        <v>6</v>
      </c>
      <c r="D79" s="3">
        <v>43502</v>
      </c>
      <c r="E79" s="115">
        <v>230000</v>
      </c>
      <c r="F79" s="31" t="s">
        <v>838</v>
      </c>
      <c r="G79" s="31">
        <v>1</v>
      </c>
      <c r="H79" s="31">
        <v>0</v>
      </c>
      <c r="I79" s="31">
        <v>1</v>
      </c>
      <c r="J79" s="117">
        <f t="shared" si="1"/>
        <v>1</v>
      </c>
      <c r="K79" s="31">
        <v>1</v>
      </c>
      <c r="L79" s="31">
        <v>0</v>
      </c>
    </row>
    <row r="80" spans="1:12" outlineLevel="2" x14ac:dyDescent="0.2">
      <c r="A80" t="s">
        <v>1036</v>
      </c>
      <c r="B80" s="2" t="s">
        <v>2178</v>
      </c>
      <c r="C80" s="17" t="s">
        <v>6</v>
      </c>
      <c r="D80" s="3">
        <v>43483</v>
      </c>
      <c r="E80" s="115">
        <v>133000</v>
      </c>
      <c r="F80" s="31" t="s">
        <v>838</v>
      </c>
      <c r="G80" s="31">
        <v>1</v>
      </c>
      <c r="H80" s="31">
        <v>0</v>
      </c>
      <c r="I80" s="31">
        <v>1</v>
      </c>
      <c r="J80" s="117">
        <f t="shared" si="1"/>
        <v>1</v>
      </c>
      <c r="K80" s="31">
        <v>1</v>
      </c>
      <c r="L80" s="31">
        <v>0</v>
      </c>
    </row>
    <row r="81" spans="1:12" outlineLevel="2" x14ac:dyDescent="0.2">
      <c r="A81" t="s">
        <v>1036</v>
      </c>
      <c r="B81" s="2" t="s">
        <v>2331</v>
      </c>
      <c r="C81" s="17" t="s">
        <v>1126</v>
      </c>
      <c r="D81" s="3">
        <v>43504</v>
      </c>
      <c r="E81" s="115">
        <v>286030</v>
      </c>
      <c r="F81" s="31" t="s">
        <v>838</v>
      </c>
      <c r="G81" s="31">
        <v>1</v>
      </c>
      <c r="H81" s="31">
        <v>0</v>
      </c>
      <c r="I81" s="31">
        <v>1</v>
      </c>
      <c r="J81" s="117">
        <f t="shared" si="1"/>
        <v>1</v>
      </c>
      <c r="K81" s="31">
        <v>1</v>
      </c>
      <c r="L81" s="31">
        <v>0</v>
      </c>
    </row>
    <row r="82" spans="1:12" outlineLevel="2" x14ac:dyDescent="0.2">
      <c r="A82" t="s">
        <v>1036</v>
      </c>
      <c r="B82" s="2" t="s">
        <v>2753</v>
      </c>
      <c r="C82" s="17" t="s">
        <v>6</v>
      </c>
      <c r="D82" s="3">
        <v>43556</v>
      </c>
      <c r="E82" s="115">
        <v>180000</v>
      </c>
      <c r="F82" s="31" t="s">
        <v>838</v>
      </c>
      <c r="G82" s="31">
        <v>1</v>
      </c>
      <c r="H82" s="31">
        <v>0</v>
      </c>
      <c r="I82" s="31">
        <v>1</v>
      </c>
      <c r="J82" s="117">
        <f t="shared" si="1"/>
        <v>1</v>
      </c>
      <c r="K82" s="31">
        <v>1</v>
      </c>
      <c r="L82" s="31">
        <v>0</v>
      </c>
    </row>
    <row r="83" spans="1:12" outlineLevel="2" x14ac:dyDescent="0.2">
      <c r="A83" t="s">
        <v>1036</v>
      </c>
      <c r="B83" s="2" t="s">
        <v>2156</v>
      </c>
      <c r="C83" s="17" t="s">
        <v>6</v>
      </c>
      <c r="D83" s="3">
        <v>43480</v>
      </c>
      <c r="E83" s="115">
        <v>150000</v>
      </c>
      <c r="F83" s="31">
        <v>20190852</v>
      </c>
      <c r="G83" s="31">
        <v>1</v>
      </c>
      <c r="H83" s="31">
        <v>1</v>
      </c>
      <c r="I83" s="31">
        <v>1</v>
      </c>
      <c r="J83" s="117">
        <f t="shared" si="1"/>
        <v>1</v>
      </c>
      <c r="K83" s="31">
        <v>1</v>
      </c>
      <c r="L83" s="31">
        <v>1</v>
      </c>
    </row>
    <row r="84" spans="1:12" outlineLevel="2" x14ac:dyDescent="0.2">
      <c r="A84" t="s">
        <v>1036</v>
      </c>
      <c r="B84" s="2" t="s">
        <v>2897</v>
      </c>
      <c r="C84" s="17" t="s">
        <v>425</v>
      </c>
      <c r="D84" s="3">
        <v>43572</v>
      </c>
      <c r="E84" s="115">
        <v>493000</v>
      </c>
      <c r="F84" s="31" t="s">
        <v>838</v>
      </c>
      <c r="G84" s="31">
        <v>1</v>
      </c>
      <c r="H84" s="31">
        <v>0</v>
      </c>
      <c r="I84" s="31">
        <v>1</v>
      </c>
      <c r="J84" s="117">
        <f t="shared" si="1"/>
        <v>1</v>
      </c>
      <c r="K84" s="31">
        <v>1</v>
      </c>
      <c r="L84" s="31">
        <v>0</v>
      </c>
    </row>
    <row r="85" spans="1:12" outlineLevel="2" x14ac:dyDescent="0.2">
      <c r="A85" t="s">
        <v>1036</v>
      </c>
      <c r="B85" s="2" t="s">
        <v>3231</v>
      </c>
      <c r="C85" s="17" t="s">
        <v>6</v>
      </c>
      <c r="D85" s="3">
        <v>43607</v>
      </c>
      <c r="E85" s="115">
        <v>120000</v>
      </c>
      <c r="F85" s="31" t="s">
        <v>838</v>
      </c>
      <c r="G85" s="31">
        <v>1</v>
      </c>
      <c r="H85" s="31">
        <v>0</v>
      </c>
      <c r="I85" s="31">
        <v>1</v>
      </c>
      <c r="J85" s="117">
        <f t="shared" si="1"/>
        <v>1</v>
      </c>
      <c r="K85" s="31">
        <v>1</v>
      </c>
      <c r="L85" s="31">
        <v>0</v>
      </c>
    </row>
    <row r="86" spans="1:12" outlineLevel="2" x14ac:dyDescent="0.2">
      <c r="A86" t="s">
        <v>1036</v>
      </c>
      <c r="B86" s="2" t="s">
        <v>2433</v>
      </c>
      <c r="C86" s="17" t="s">
        <v>1126</v>
      </c>
      <c r="D86" s="3">
        <v>43521</v>
      </c>
      <c r="E86" s="115">
        <v>217850</v>
      </c>
      <c r="F86" s="31" t="s">
        <v>838</v>
      </c>
      <c r="G86" s="31">
        <v>1</v>
      </c>
      <c r="H86" s="31">
        <v>0</v>
      </c>
      <c r="I86" s="31">
        <v>1</v>
      </c>
      <c r="J86" s="117">
        <f t="shared" si="1"/>
        <v>1</v>
      </c>
      <c r="K86" s="31">
        <v>1</v>
      </c>
      <c r="L86" s="31">
        <v>0</v>
      </c>
    </row>
    <row r="87" spans="1:12" outlineLevel="2" x14ac:dyDescent="0.2">
      <c r="A87" t="s">
        <v>1036</v>
      </c>
      <c r="B87" s="2" t="s">
        <v>3126</v>
      </c>
      <c r="C87" s="17" t="s">
        <v>6</v>
      </c>
      <c r="D87" s="3">
        <v>43595</v>
      </c>
      <c r="E87" s="115">
        <v>214000</v>
      </c>
      <c r="F87" s="31" t="s">
        <v>838</v>
      </c>
      <c r="G87" s="31">
        <v>1</v>
      </c>
      <c r="H87" s="31">
        <v>0</v>
      </c>
      <c r="I87" s="31">
        <v>1</v>
      </c>
      <c r="J87" s="117">
        <f t="shared" si="1"/>
        <v>1</v>
      </c>
      <c r="K87" s="31">
        <v>1</v>
      </c>
      <c r="L87" s="31">
        <v>0</v>
      </c>
    </row>
    <row r="88" spans="1:12" outlineLevel="2" x14ac:dyDescent="0.2">
      <c r="A88" t="s">
        <v>1036</v>
      </c>
      <c r="B88" s="2" t="s">
        <v>2719</v>
      </c>
      <c r="C88" s="17" t="s">
        <v>6</v>
      </c>
      <c r="D88" s="3">
        <v>43551</v>
      </c>
      <c r="E88" s="115">
        <v>138000</v>
      </c>
      <c r="F88" s="31" t="s">
        <v>838</v>
      </c>
      <c r="G88" s="31">
        <v>1</v>
      </c>
      <c r="H88" s="31">
        <v>0</v>
      </c>
      <c r="I88" s="31">
        <v>1</v>
      </c>
      <c r="J88" s="117">
        <f t="shared" si="1"/>
        <v>1</v>
      </c>
      <c r="K88" s="31">
        <v>1</v>
      </c>
      <c r="L88" s="31">
        <v>0</v>
      </c>
    </row>
    <row r="89" spans="1:12" outlineLevel="2" x14ac:dyDescent="0.2">
      <c r="A89" t="s">
        <v>1036</v>
      </c>
      <c r="B89" s="2" t="s">
        <v>2117</v>
      </c>
      <c r="C89" s="17" t="s">
        <v>6</v>
      </c>
      <c r="D89" s="3">
        <v>43472</v>
      </c>
      <c r="E89" s="115">
        <v>164500</v>
      </c>
      <c r="F89" s="31" t="s">
        <v>838</v>
      </c>
      <c r="G89" s="31">
        <v>1</v>
      </c>
      <c r="H89" s="31">
        <v>0</v>
      </c>
      <c r="I89" s="31">
        <v>1</v>
      </c>
      <c r="J89" s="117">
        <f t="shared" si="1"/>
        <v>1</v>
      </c>
      <c r="K89" s="31">
        <v>1</v>
      </c>
      <c r="L89" s="31">
        <v>0</v>
      </c>
    </row>
    <row r="90" spans="1:12" outlineLevel="2" x14ac:dyDescent="0.2">
      <c r="A90" t="s">
        <v>1036</v>
      </c>
      <c r="B90" s="2" t="s">
        <v>2794</v>
      </c>
      <c r="C90" s="17" t="s">
        <v>6</v>
      </c>
      <c r="D90" s="3">
        <v>43560</v>
      </c>
      <c r="E90" s="115">
        <v>170000</v>
      </c>
      <c r="F90" s="31" t="s">
        <v>838</v>
      </c>
      <c r="G90" s="31">
        <v>1</v>
      </c>
      <c r="H90" s="31">
        <v>0</v>
      </c>
      <c r="I90" s="31">
        <v>1</v>
      </c>
      <c r="J90" s="117">
        <f t="shared" si="1"/>
        <v>1</v>
      </c>
      <c r="K90" s="31">
        <v>1</v>
      </c>
      <c r="L90" s="31">
        <v>0</v>
      </c>
    </row>
    <row r="91" spans="1:12" outlineLevel="2" x14ac:dyDescent="0.2">
      <c r="A91" t="s">
        <v>1036</v>
      </c>
      <c r="B91" s="2" t="s">
        <v>2419</v>
      </c>
      <c r="C91" s="17" t="s">
        <v>6</v>
      </c>
      <c r="D91" s="3">
        <v>43518</v>
      </c>
      <c r="E91" s="115">
        <v>93500</v>
      </c>
      <c r="F91" s="31">
        <v>20190230</v>
      </c>
      <c r="G91" s="31">
        <v>1</v>
      </c>
      <c r="H91" s="31">
        <v>1</v>
      </c>
      <c r="I91" s="31">
        <v>1</v>
      </c>
      <c r="J91" s="117">
        <f t="shared" si="1"/>
        <v>1</v>
      </c>
      <c r="K91" s="31">
        <v>1</v>
      </c>
      <c r="L91" s="31">
        <v>1</v>
      </c>
    </row>
    <row r="92" spans="1:12" outlineLevel="2" x14ac:dyDescent="0.2">
      <c r="A92" t="s">
        <v>1036</v>
      </c>
      <c r="B92" s="2" t="s">
        <v>2774</v>
      </c>
      <c r="C92" s="17" t="s">
        <v>6</v>
      </c>
      <c r="D92" s="3">
        <v>43557</v>
      </c>
      <c r="E92" s="115">
        <v>175000</v>
      </c>
      <c r="F92" s="31" t="s">
        <v>838</v>
      </c>
      <c r="G92" s="31">
        <v>1</v>
      </c>
      <c r="H92" s="31">
        <v>0</v>
      </c>
      <c r="I92" s="31">
        <v>1</v>
      </c>
      <c r="J92" s="117">
        <f t="shared" si="1"/>
        <v>1</v>
      </c>
      <c r="K92" s="31">
        <v>1</v>
      </c>
      <c r="L92" s="31">
        <v>0</v>
      </c>
    </row>
    <row r="93" spans="1:12" outlineLevel="2" x14ac:dyDescent="0.2">
      <c r="A93" t="s">
        <v>1036</v>
      </c>
      <c r="B93" s="2" t="s">
        <v>2807</v>
      </c>
      <c r="C93" s="17" t="s">
        <v>6</v>
      </c>
      <c r="D93" s="3">
        <v>43560</v>
      </c>
      <c r="E93" s="115">
        <v>230000</v>
      </c>
      <c r="F93" s="31" t="s">
        <v>838</v>
      </c>
      <c r="G93" s="31">
        <v>1</v>
      </c>
      <c r="H93" s="31">
        <v>0</v>
      </c>
      <c r="I93" s="31">
        <v>1</v>
      </c>
      <c r="J93" s="117">
        <f t="shared" si="1"/>
        <v>1</v>
      </c>
      <c r="K93" s="31">
        <v>1</v>
      </c>
      <c r="L93" s="31">
        <v>0</v>
      </c>
    </row>
    <row r="94" spans="1:12" outlineLevel="2" x14ac:dyDescent="0.2">
      <c r="A94" t="s">
        <v>1036</v>
      </c>
      <c r="B94" s="2" t="s">
        <v>2400</v>
      </c>
      <c r="C94" s="17" t="s">
        <v>6</v>
      </c>
      <c r="D94" s="3">
        <v>43516</v>
      </c>
      <c r="E94" s="115">
        <v>7999</v>
      </c>
      <c r="F94" s="31" t="s">
        <v>838</v>
      </c>
      <c r="G94" s="31">
        <v>1</v>
      </c>
      <c r="H94" s="31">
        <v>0</v>
      </c>
      <c r="I94" s="31">
        <v>1</v>
      </c>
      <c r="J94" s="117">
        <f t="shared" si="1"/>
        <v>1</v>
      </c>
      <c r="K94" s="31">
        <v>1</v>
      </c>
      <c r="L94" s="31">
        <v>0</v>
      </c>
    </row>
    <row r="95" spans="1:12" outlineLevel="2" x14ac:dyDescent="0.2">
      <c r="A95" t="s">
        <v>1036</v>
      </c>
      <c r="B95" s="2" t="s">
        <v>2989</v>
      </c>
      <c r="C95" s="17" t="s">
        <v>6</v>
      </c>
      <c r="D95" s="3">
        <v>43584</v>
      </c>
      <c r="E95" s="115">
        <v>179500</v>
      </c>
      <c r="F95" s="31" t="s">
        <v>838</v>
      </c>
      <c r="G95" s="31">
        <v>1</v>
      </c>
      <c r="H95" s="31">
        <v>0</v>
      </c>
      <c r="I95" s="31">
        <v>1</v>
      </c>
      <c r="J95" s="117">
        <f t="shared" si="1"/>
        <v>1</v>
      </c>
      <c r="K95" s="31">
        <v>1</v>
      </c>
      <c r="L95" s="31">
        <v>0</v>
      </c>
    </row>
    <row r="96" spans="1:12" outlineLevel="2" x14ac:dyDescent="0.2">
      <c r="A96" t="s">
        <v>1036</v>
      </c>
      <c r="B96" s="2" t="s">
        <v>3200</v>
      </c>
      <c r="C96" s="17" t="s">
        <v>6</v>
      </c>
      <c r="D96" s="3">
        <v>43602</v>
      </c>
      <c r="E96" s="115">
        <v>187500</v>
      </c>
      <c r="F96" s="31" t="s">
        <v>838</v>
      </c>
      <c r="G96" s="31">
        <v>1</v>
      </c>
      <c r="H96" s="31">
        <v>0</v>
      </c>
      <c r="I96" s="31">
        <v>1</v>
      </c>
      <c r="J96" s="117">
        <f t="shared" si="1"/>
        <v>1</v>
      </c>
      <c r="K96" s="31">
        <v>1</v>
      </c>
      <c r="L96" s="31">
        <v>0</v>
      </c>
    </row>
    <row r="97" spans="1:12" outlineLevel="2" x14ac:dyDescent="0.2">
      <c r="A97" t="s">
        <v>1036</v>
      </c>
      <c r="B97" s="2" t="s">
        <v>2233</v>
      </c>
      <c r="C97" s="17" t="s">
        <v>121</v>
      </c>
      <c r="D97" s="3">
        <v>43493</v>
      </c>
      <c r="E97" s="115">
        <v>55000</v>
      </c>
      <c r="F97" s="31" t="s">
        <v>838</v>
      </c>
      <c r="G97" s="31">
        <v>1</v>
      </c>
      <c r="H97" s="31">
        <v>0</v>
      </c>
      <c r="I97" s="31">
        <v>1</v>
      </c>
      <c r="J97" s="117">
        <f t="shared" si="1"/>
        <v>1</v>
      </c>
      <c r="K97" s="31">
        <v>1</v>
      </c>
      <c r="L97" s="31">
        <v>0</v>
      </c>
    </row>
    <row r="98" spans="1:12" outlineLevel="2" x14ac:dyDescent="0.2">
      <c r="A98" t="s">
        <v>1036</v>
      </c>
      <c r="B98" s="2" t="s">
        <v>2843</v>
      </c>
      <c r="C98" s="17" t="s">
        <v>1249</v>
      </c>
      <c r="D98" s="3">
        <v>43566</v>
      </c>
      <c r="E98" s="115">
        <v>161000</v>
      </c>
      <c r="F98" s="31" t="s">
        <v>838</v>
      </c>
      <c r="G98" s="31">
        <v>1</v>
      </c>
      <c r="H98" s="31">
        <v>0</v>
      </c>
      <c r="I98" s="31">
        <v>1</v>
      </c>
      <c r="J98" s="117">
        <f t="shared" si="1"/>
        <v>1</v>
      </c>
      <c r="K98" s="31">
        <v>0</v>
      </c>
      <c r="L98" s="31">
        <v>0</v>
      </c>
    </row>
    <row r="99" spans="1:12" outlineLevel="2" x14ac:dyDescent="0.2">
      <c r="A99" t="s">
        <v>1036</v>
      </c>
      <c r="B99" s="2" t="s">
        <v>2701</v>
      </c>
      <c r="C99" s="17" t="s">
        <v>426</v>
      </c>
      <c r="D99" s="3">
        <v>43549</v>
      </c>
      <c r="E99" s="115">
        <v>40000</v>
      </c>
      <c r="F99" s="31" t="s">
        <v>838</v>
      </c>
      <c r="G99" s="31">
        <v>1</v>
      </c>
      <c r="H99" s="31">
        <v>0</v>
      </c>
      <c r="I99" s="31">
        <v>1</v>
      </c>
      <c r="J99" s="117">
        <f t="shared" si="1"/>
        <v>1</v>
      </c>
      <c r="K99" s="31">
        <v>0</v>
      </c>
      <c r="L99" s="31">
        <v>0</v>
      </c>
    </row>
    <row r="100" spans="1:12" outlineLevel="2" x14ac:dyDescent="0.2">
      <c r="A100" t="s">
        <v>1036</v>
      </c>
      <c r="B100" s="2" t="s">
        <v>2096</v>
      </c>
      <c r="C100" s="17" t="s">
        <v>6</v>
      </c>
      <c r="D100" s="3">
        <v>43467</v>
      </c>
      <c r="E100" s="115">
        <v>365000</v>
      </c>
      <c r="F100" s="31" t="s">
        <v>838</v>
      </c>
      <c r="G100" s="31">
        <v>1</v>
      </c>
      <c r="H100" s="31">
        <v>0</v>
      </c>
      <c r="I100" s="31">
        <v>1</v>
      </c>
      <c r="J100" s="117">
        <f t="shared" si="1"/>
        <v>1</v>
      </c>
      <c r="K100" s="31">
        <v>0</v>
      </c>
      <c r="L100" s="31">
        <v>0</v>
      </c>
    </row>
    <row r="101" spans="1:12" outlineLevel="2" x14ac:dyDescent="0.2">
      <c r="A101" t="s">
        <v>1036</v>
      </c>
      <c r="B101" s="2" t="s">
        <v>3087</v>
      </c>
      <c r="C101" s="17" t="s">
        <v>6</v>
      </c>
      <c r="D101" s="3">
        <v>43592</v>
      </c>
      <c r="E101" s="115">
        <v>149900</v>
      </c>
      <c r="F101" s="31">
        <v>20190738</v>
      </c>
      <c r="G101" s="31">
        <v>1</v>
      </c>
      <c r="H101" s="31">
        <v>1</v>
      </c>
      <c r="I101" s="31">
        <v>1</v>
      </c>
      <c r="J101" s="117">
        <f t="shared" si="1"/>
        <v>1</v>
      </c>
      <c r="K101" s="31">
        <v>0</v>
      </c>
      <c r="L101" s="31">
        <v>0</v>
      </c>
    </row>
    <row r="102" spans="1:12" outlineLevel="2" x14ac:dyDescent="0.2">
      <c r="A102" t="s">
        <v>1036</v>
      </c>
      <c r="B102" s="2" t="s">
        <v>3122</v>
      </c>
      <c r="C102" s="17" t="s">
        <v>6</v>
      </c>
      <c r="D102" s="3">
        <v>43595</v>
      </c>
      <c r="E102" s="115">
        <v>157000</v>
      </c>
      <c r="F102" s="31" t="s">
        <v>838</v>
      </c>
      <c r="G102" s="31">
        <v>1</v>
      </c>
      <c r="H102" s="31">
        <v>0</v>
      </c>
      <c r="I102" s="31">
        <v>1</v>
      </c>
      <c r="J102" s="117">
        <f t="shared" si="1"/>
        <v>1</v>
      </c>
      <c r="K102" s="31">
        <v>0</v>
      </c>
      <c r="L102" s="31">
        <v>0</v>
      </c>
    </row>
    <row r="103" spans="1:12" outlineLevel="2" x14ac:dyDescent="0.2">
      <c r="A103" t="s">
        <v>1036</v>
      </c>
      <c r="B103" s="2" t="s">
        <v>2940</v>
      </c>
      <c r="C103" s="17" t="s">
        <v>6</v>
      </c>
      <c r="D103" s="3">
        <v>43577</v>
      </c>
      <c r="E103" s="115">
        <v>117500</v>
      </c>
      <c r="F103" s="31" t="s">
        <v>838</v>
      </c>
      <c r="G103" s="31">
        <v>1</v>
      </c>
      <c r="H103" s="31">
        <v>0</v>
      </c>
      <c r="I103" s="31">
        <v>1</v>
      </c>
      <c r="J103" s="117">
        <f t="shared" si="1"/>
        <v>1</v>
      </c>
      <c r="K103" s="31">
        <v>0</v>
      </c>
      <c r="L103" s="31">
        <v>0</v>
      </c>
    </row>
    <row r="104" spans="1:12" outlineLevel="2" x14ac:dyDescent="0.2">
      <c r="A104" t="s">
        <v>1036</v>
      </c>
      <c r="B104" s="2" t="s">
        <v>2521</v>
      </c>
      <c r="C104" s="17" t="s">
        <v>70</v>
      </c>
      <c r="D104" s="3">
        <v>43529</v>
      </c>
      <c r="E104" s="115">
        <v>99500</v>
      </c>
      <c r="F104" s="31" t="s">
        <v>838</v>
      </c>
      <c r="G104" s="31">
        <v>1</v>
      </c>
      <c r="H104" s="31">
        <v>0</v>
      </c>
      <c r="I104" s="31">
        <v>1</v>
      </c>
      <c r="J104" s="117">
        <f t="shared" si="1"/>
        <v>1</v>
      </c>
      <c r="K104" s="31">
        <v>0</v>
      </c>
      <c r="L104" s="31">
        <v>0</v>
      </c>
    </row>
    <row r="105" spans="1:12" outlineLevel="2" x14ac:dyDescent="0.2">
      <c r="A105" t="s">
        <v>1036</v>
      </c>
      <c r="B105" s="2" t="s">
        <v>2070</v>
      </c>
      <c r="C105" s="17" t="s">
        <v>1249</v>
      </c>
      <c r="D105" s="3">
        <v>43556</v>
      </c>
      <c r="E105" s="115">
        <v>175000</v>
      </c>
      <c r="F105" s="31" t="s">
        <v>838</v>
      </c>
      <c r="G105" s="31">
        <v>1</v>
      </c>
      <c r="H105" s="31">
        <v>0</v>
      </c>
      <c r="I105" s="31">
        <v>1</v>
      </c>
      <c r="J105" s="117">
        <f t="shared" si="1"/>
        <v>1</v>
      </c>
      <c r="K105" s="31">
        <v>0</v>
      </c>
      <c r="L105" s="31">
        <v>0</v>
      </c>
    </row>
    <row r="106" spans="1:12" outlineLevel="2" x14ac:dyDescent="0.2">
      <c r="A106" t="s">
        <v>1036</v>
      </c>
      <c r="B106" s="2" t="s">
        <v>2462</v>
      </c>
      <c r="C106" s="17" t="s">
        <v>1126</v>
      </c>
      <c r="D106" s="3">
        <v>43524</v>
      </c>
      <c r="E106" s="115">
        <v>336000</v>
      </c>
      <c r="F106" s="31">
        <v>20190196</v>
      </c>
      <c r="G106" s="31">
        <v>1</v>
      </c>
      <c r="H106" s="31">
        <v>1</v>
      </c>
      <c r="I106" s="31">
        <v>1</v>
      </c>
      <c r="J106" s="117">
        <f t="shared" si="1"/>
        <v>1</v>
      </c>
      <c r="K106" s="31">
        <v>0</v>
      </c>
      <c r="L106" s="31">
        <v>0</v>
      </c>
    </row>
    <row r="107" spans="1:12" outlineLevel="2" x14ac:dyDescent="0.2">
      <c r="A107" t="s">
        <v>1036</v>
      </c>
      <c r="B107" s="2" t="s">
        <v>3360</v>
      </c>
      <c r="C107" s="17" t="s">
        <v>1249</v>
      </c>
      <c r="D107" s="3">
        <v>43616</v>
      </c>
      <c r="E107" s="115">
        <v>250000</v>
      </c>
      <c r="F107" s="31" t="s">
        <v>838</v>
      </c>
      <c r="G107" s="31">
        <v>1</v>
      </c>
      <c r="H107" s="31">
        <v>0</v>
      </c>
      <c r="I107" s="31">
        <v>1</v>
      </c>
      <c r="J107" s="117">
        <f t="shared" si="1"/>
        <v>1</v>
      </c>
      <c r="K107" s="31">
        <v>0</v>
      </c>
      <c r="L107" s="31">
        <v>0</v>
      </c>
    </row>
    <row r="108" spans="1:12" outlineLevel="2" x14ac:dyDescent="0.2">
      <c r="A108" t="s">
        <v>1036</v>
      </c>
      <c r="B108" s="2" t="s">
        <v>2750</v>
      </c>
      <c r="C108" s="17" t="s">
        <v>6</v>
      </c>
      <c r="D108" s="3">
        <v>43553</v>
      </c>
      <c r="E108" s="115">
        <v>55500</v>
      </c>
      <c r="F108" s="31" t="s">
        <v>838</v>
      </c>
      <c r="G108" s="31">
        <v>1</v>
      </c>
      <c r="H108" s="31">
        <v>0</v>
      </c>
      <c r="I108" s="31">
        <v>1</v>
      </c>
      <c r="J108" s="117">
        <f t="shared" si="1"/>
        <v>1</v>
      </c>
      <c r="K108" s="31">
        <v>0</v>
      </c>
      <c r="L108" s="31">
        <v>0</v>
      </c>
    </row>
    <row r="109" spans="1:12" outlineLevel="2" x14ac:dyDescent="0.2">
      <c r="A109" t="s">
        <v>1036</v>
      </c>
      <c r="B109" s="2" t="s">
        <v>2751</v>
      </c>
      <c r="C109" s="17" t="s">
        <v>6</v>
      </c>
      <c r="D109" s="3">
        <v>43553</v>
      </c>
      <c r="E109" s="115">
        <v>55500</v>
      </c>
      <c r="F109" s="31" t="s">
        <v>838</v>
      </c>
      <c r="G109" s="31">
        <v>1</v>
      </c>
      <c r="H109" s="31">
        <v>0</v>
      </c>
      <c r="I109" s="31">
        <v>1</v>
      </c>
      <c r="J109" s="117">
        <f t="shared" si="1"/>
        <v>1</v>
      </c>
      <c r="K109" s="31">
        <v>0</v>
      </c>
      <c r="L109" s="31">
        <v>0</v>
      </c>
    </row>
    <row r="110" spans="1:12" outlineLevel="2" x14ac:dyDescent="0.2">
      <c r="A110" t="s">
        <v>1036</v>
      </c>
      <c r="B110" s="2" t="s">
        <v>3343</v>
      </c>
      <c r="C110" s="17" t="s">
        <v>6</v>
      </c>
      <c r="D110" s="3">
        <v>43616</v>
      </c>
      <c r="E110" s="115">
        <v>205000</v>
      </c>
      <c r="F110" s="31">
        <v>20190931</v>
      </c>
      <c r="G110" s="31">
        <v>1</v>
      </c>
      <c r="H110" s="31">
        <v>1</v>
      </c>
      <c r="I110" s="31">
        <v>1</v>
      </c>
      <c r="J110" s="117">
        <f t="shared" si="1"/>
        <v>1</v>
      </c>
      <c r="K110" s="31">
        <v>0</v>
      </c>
      <c r="L110" s="31">
        <v>0</v>
      </c>
    </row>
    <row r="111" spans="1:12" outlineLevel="2" x14ac:dyDescent="0.2">
      <c r="A111" t="s">
        <v>1036</v>
      </c>
      <c r="B111" s="2" t="s">
        <v>2554</v>
      </c>
      <c r="C111" s="17" t="s">
        <v>7</v>
      </c>
      <c r="D111" s="3">
        <v>43532</v>
      </c>
      <c r="E111" s="115">
        <v>570000</v>
      </c>
      <c r="F111" s="31">
        <v>20190140</v>
      </c>
      <c r="G111" s="31">
        <v>1</v>
      </c>
      <c r="H111" s="31">
        <v>1</v>
      </c>
      <c r="I111" s="31">
        <v>1</v>
      </c>
      <c r="J111" s="117">
        <f t="shared" si="1"/>
        <v>1</v>
      </c>
      <c r="K111" s="31">
        <v>0</v>
      </c>
      <c r="L111" s="31">
        <v>0</v>
      </c>
    </row>
    <row r="112" spans="1:12" outlineLevel="2" x14ac:dyDescent="0.2">
      <c r="A112" t="s">
        <v>1036</v>
      </c>
      <c r="B112" s="2" t="s">
        <v>3060</v>
      </c>
      <c r="C112" s="17" t="s">
        <v>425</v>
      </c>
      <c r="D112" s="3">
        <v>43588</v>
      </c>
      <c r="E112" s="115">
        <v>433000</v>
      </c>
      <c r="F112" s="31" t="s">
        <v>838</v>
      </c>
      <c r="G112" s="31">
        <v>1</v>
      </c>
      <c r="H112" s="31">
        <v>0</v>
      </c>
      <c r="I112" s="31">
        <v>1</v>
      </c>
      <c r="J112" s="117">
        <f t="shared" si="1"/>
        <v>1</v>
      </c>
      <c r="K112" s="31">
        <v>0</v>
      </c>
      <c r="L112" s="31">
        <v>0</v>
      </c>
    </row>
    <row r="113" spans="1:12" outlineLevel="2" x14ac:dyDescent="0.2">
      <c r="A113" t="s">
        <v>1036</v>
      </c>
      <c r="B113" s="2" t="s">
        <v>3030</v>
      </c>
      <c r="C113" s="17" t="s">
        <v>123</v>
      </c>
      <c r="D113" s="3">
        <v>43586</v>
      </c>
      <c r="E113" s="115">
        <v>146000</v>
      </c>
      <c r="F113" s="31">
        <v>20190055</v>
      </c>
      <c r="G113" s="31">
        <v>1</v>
      </c>
      <c r="H113" s="31">
        <v>1</v>
      </c>
      <c r="I113" s="31">
        <v>1</v>
      </c>
      <c r="J113" s="117">
        <f t="shared" si="1"/>
        <v>1</v>
      </c>
      <c r="K113" s="31">
        <v>0</v>
      </c>
      <c r="L113" s="31">
        <v>0</v>
      </c>
    </row>
    <row r="114" spans="1:12" outlineLevel="2" x14ac:dyDescent="0.2">
      <c r="A114" t="s">
        <v>1036</v>
      </c>
      <c r="B114" s="2" t="s">
        <v>2360</v>
      </c>
      <c r="C114" s="17" t="s">
        <v>6</v>
      </c>
      <c r="D114" s="3">
        <v>43510</v>
      </c>
      <c r="E114" s="115">
        <v>240000</v>
      </c>
      <c r="F114" s="31" t="s">
        <v>838</v>
      </c>
      <c r="G114" s="31">
        <v>1</v>
      </c>
      <c r="H114" s="31">
        <v>0</v>
      </c>
      <c r="I114" s="31">
        <v>1</v>
      </c>
      <c r="J114" s="117">
        <f t="shared" si="1"/>
        <v>1</v>
      </c>
      <c r="K114" s="31">
        <v>0</v>
      </c>
      <c r="L114" s="31">
        <v>0</v>
      </c>
    </row>
    <row r="115" spans="1:12" outlineLevel="2" x14ac:dyDescent="0.2">
      <c r="A115" t="s">
        <v>1036</v>
      </c>
      <c r="B115" s="2" t="s">
        <v>2643</v>
      </c>
      <c r="C115" s="17" t="s">
        <v>6</v>
      </c>
      <c r="D115" s="3">
        <v>43544</v>
      </c>
      <c r="E115" s="115">
        <v>188400</v>
      </c>
      <c r="F115" s="31" t="s">
        <v>838</v>
      </c>
      <c r="G115" s="31">
        <v>1</v>
      </c>
      <c r="H115" s="31">
        <v>0</v>
      </c>
      <c r="I115" s="31">
        <v>1</v>
      </c>
      <c r="J115" s="117">
        <f t="shared" si="1"/>
        <v>1</v>
      </c>
      <c r="K115" s="31">
        <v>0</v>
      </c>
      <c r="L115" s="31">
        <v>0</v>
      </c>
    </row>
    <row r="116" spans="1:12" outlineLevel="2" x14ac:dyDescent="0.2">
      <c r="A116" t="s">
        <v>1036</v>
      </c>
      <c r="B116" s="2" t="s">
        <v>3284</v>
      </c>
      <c r="C116" s="17" t="s">
        <v>425</v>
      </c>
      <c r="D116" s="3">
        <v>43609</v>
      </c>
      <c r="E116" s="115">
        <v>525000</v>
      </c>
      <c r="F116" s="31" t="s">
        <v>838</v>
      </c>
      <c r="G116" s="31">
        <v>1</v>
      </c>
      <c r="H116" s="31">
        <v>0</v>
      </c>
      <c r="I116" s="31">
        <v>1</v>
      </c>
      <c r="J116" s="117">
        <f t="shared" si="1"/>
        <v>1</v>
      </c>
      <c r="K116" s="31">
        <v>0</v>
      </c>
      <c r="L116" s="31">
        <v>0</v>
      </c>
    </row>
    <row r="117" spans="1:12" outlineLevel="2" x14ac:dyDescent="0.2">
      <c r="A117" t="s">
        <v>1036</v>
      </c>
      <c r="B117" s="2" t="s">
        <v>3021</v>
      </c>
      <c r="C117" s="17" t="s">
        <v>123</v>
      </c>
      <c r="D117" s="3">
        <v>43585</v>
      </c>
      <c r="E117" s="115">
        <v>315000</v>
      </c>
      <c r="F117" s="31" t="s">
        <v>838</v>
      </c>
      <c r="G117" s="31">
        <v>1</v>
      </c>
      <c r="H117" s="31">
        <v>0</v>
      </c>
      <c r="I117" s="31">
        <v>1</v>
      </c>
      <c r="J117" s="117">
        <f t="shared" si="1"/>
        <v>1</v>
      </c>
      <c r="K117" s="31">
        <v>0</v>
      </c>
      <c r="L117" s="31">
        <v>0</v>
      </c>
    </row>
    <row r="118" spans="1:12" outlineLevel="2" x14ac:dyDescent="0.2">
      <c r="A118" t="s">
        <v>1036</v>
      </c>
      <c r="B118" s="2" t="s">
        <v>2826</v>
      </c>
      <c r="C118" s="17" t="s">
        <v>216</v>
      </c>
      <c r="D118" s="3">
        <v>43564</v>
      </c>
      <c r="E118" s="115">
        <v>121600</v>
      </c>
      <c r="F118" s="31" t="s">
        <v>838</v>
      </c>
      <c r="G118" s="31">
        <v>1</v>
      </c>
      <c r="H118" s="31">
        <v>0</v>
      </c>
      <c r="I118" s="31">
        <v>1</v>
      </c>
      <c r="J118" s="117">
        <f t="shared" si="1"/>
        <v>1</v>
      </c>
      <c r="K118" s="31">
        <v>0</v>
      </c>
      <c r="L118" s="31">
        <v>0</v>
      </c>
    </row>
    <row r="119" spans="1:12" outlineLevel="2" x14ac:dyDescent="0.2">
      <c r="A119" t="s">
        <v>1036</v>
      </c>
      <c r="B119" s="2" t="s">
        <v>2049</v>
      </c>
      <c r="C119" s="17" t="s">
        <v>6</v>
      </c>
      <c r="D119" s="3">
        <v>43580</v>
      </c>
      <c r="E119" s="115">
        <v>91500</v>
      </c>
      <c r="F119" s="31" t="s">
        <v>838</v>
      </c>
      <c r="G119" s="31">
        <v>1</v>
      </c>
      <c r="H119" s="31">
        <v>0</v>
      </c>
      <c r="I119" s="31">
        <v>1</v>
      </c>
      <c r="J119" s="117">
        <f t="shared" si="1"/>
        <v>1</v>
      </c>
      <c r="K119" s="31">
        <v>0</v>
      </c>
      <c r="L119" s="31">
        <v>0</v>
      </c>
    </row>
    <row r="120" spans="1:12" outlineLevel="2" x14ac:dyDescent="0.2">
      <c r="A120" t="s">
        <v>1036</v>
      </c>
      <c r="B120" s="2" t="s">
        <v>2222</v>
      </c>
      <c r="C120" s="17" t="s">
        <v>6</v>
      </c>
      <c r="D120" s="3">
        <v>43490</v>
      </c>
      <c r="E120" s="115">
        <v>112000</v>
      </c>
      <c r="F120" s="31" t="s">
        <v>838</v>
      </c>
      <c r="G120" s="31">
        <v>1</v>
      </c>
      <c r="H120" s="31">
        <v>0</v>
      </c>
      <c r="I120" s="31">
        <v>1</v>
      </c>
      <c r="J120" s="117">
        <f t="shared" si="1"/>
        <v>1</v>
      </c>
      <c r="K120" s="31">
        <v>0</v>
      </c>
      <c r="L120" s="31">
        <v>0</v>
      </c>
    </row>
    <row r="121" spans="1:12" outlineLevel="2" x14ac:dyDescent="0.2">
      <c r="A121" t="s">
        <v>1036</v>
      </c>
      <c r="B121" s="2" t="s">
        <v>3298</v>
      </c>
      <c r="C121" s="17" t="s">
        <v>1126</v>
      </c>
      <c r="D121" s="3">
        <v>43613</v>
      </c>
      <c r="E121" s="115">
        <v>241500</v>
      </c>
      <c r="F121" s="31" t="s">
        <v>838</v>
      </c>
      <c r="G121" s="31">
        <v>1</v>
      </c>
      <c r="H121" s="31">
        <v>0</v>
      </c>
      <c r="I121" s="31">
        <v>1</v>
      </c>
      <c r="J121" s="117">
        <f t="shared" si="1"/>
        <v>1</v>
      </c>
      <c r="K121" s="31">
        <v>0</v>
      </c>
      <c r="L121" s="31">
        <v>0</v>
      </c>
    </row>
    <row r="122" spans="1:12" outlineLevel="2" x14ac:dyDescent="0.2">
      <c r="A122" t="s">
        <v>1036</v>
      </c>
      <c r="B122" s="2" t="s">
        <v>2598</v>
      </c>
      <c r="C122" s="17" t="s">
        <v>6</v>
      </c>
      <c r="D122" s="3">
        <v>43538</v>
      </c>
      <c r="E122" s="115">
        <v>79000</v>
      </c>
      <c r="F122" s="31" t="s">
        <v>838</v>
      </c>
      <c r="G122" s="31">
        <v>1</v>
      </c>
      <c r="H122" s="31">
        <v>0</v>
      </c>
      <c r="I122" s="31">
        <v>1</v>
      </c>
      <c r="J122" s="117">
        <f t="shared" si="1"/>
        <v>1</v>
      </c>
      <c r="K122" s="31">
        <v>0</v>
      </c>
      <c r="L122" s="31">
        <v>0</v>
      </c>
    </row>
    <row r="123" spans="1:12" outlineLevel="2" x14ac:dyDescent="0.2">
      <c r="A123" t="s">
        <v>1036</v>
      </c>
      <c r="B123" s="2" t="s">
        <v>3281</v>
      </c>
      <c r="C123" s="17" t="s">
        <v>7</v>
      </c>
      <c r="D123" s="3">
        <v>43609</v>
      </c>
      <c r="E123" s="115">
        <v>219000</v>
      </c>
      <c r="F123" s="31" t="s">
        <v>838</v>
      </c>
      <c r="G123" s="31">
        <v>1</v>
      </c>
      <c r="H123" s="31">
        <v>0</v>
      </c>
      <c r="I123" s="31">
        <v>1</v>
      </c>
      <c r="J123" s="117">
        <f t="shared" si="1"/>
        <v>1</v>
      </c>
      <c r="K123" s="31">
        <v>0</v>
      </c>
      <c r="L123" s="31">
        <v>0</v>
      </c>
    </row>
    <row r="124" spans="1:12" outlineLevel="2" x14ac:dyDescent="0.2">
      <c r="A124" t="s">
        <v>1036</v>
      </c>
      <c r="B124" s="2" t="s">
        <v>2434</v>
      </c>
      <c r="C124" s="17" t="s">
        <v>6</v>
      </c>
      <c r="D124" s="3">
        <v>43521</v>
      </c>
      <c r="E124" s="115">
        <v>185000</v>
      </c>
      <c r="F124" s="31" t="s">
        <v>838</v>
      </c>
      <c r="G124" s="31">
        <v>1</v>
      </c>
      <c r="H124" s="31">
        <v>0</v>
      </c>
      <c r="I124" s="31">
        <v>1</v>
      </c>
      <c r="J124" s="117">
        <f t="shared" si="1"/>
        <v>1</v>
      </c>
      <c r="K124" s="31">
        <v>0</v>
      </c>
      <c r="L124" s="31">
        <v>0</v>
      </c>
    </row>
    <row r="125" spans="1:12" outlineLevel="2" x14ac:dyDescent="0.2">
      <c r="A125" t="s">
        <v>1036</v>
      </c>
      <c r="B125" s="2" t="s">
        <v>2972</v>
      </c>
      <c r="C125" s="17" t="s">
        <v>6</v>
      </c>
      <c r="D125" s="3">
        <v>43581</v>
      </c>
      <c r="E125" s="115">
        <v>248000</v>
      </c>
      <c r="F125" s="31" t="s">
        <v>838</v>
      </c>
      <c r="G125" s="31">
        <v>1</v>
      </c>
      <c r="H125" s="31">
        <v>0</v>
      </c>
      <c r="I125" s="31">
        <v>1</v>
      </c>
      <c r="J125" s="117">
        <f t="shared" si="1"/>
        <v>1</v>
      </c>
      <c r="K125" s="31">
        <v>0</v>
      </c>
      <c r="L125" s="31">
        <v>0</v>
      </c>
    </row>
    <row r="126" spans="1:12" outlineLevel="2" x14ac:dyDescent="0.2">
      <c r="A126" t="s">
        <v>1036</v>
      </c>
      <c r="B126" s="2" t="s">
        <v>3268</v>
      </c>
      <c r="C126" s="17" t="s">
        <v>6</v>
      </c>
      <c r="D126" s="3">
        <v>43609</v>
      </c>
      <c r="E126" s="115">
        <v>197500</v>
      </c>
      <c r="F126" s="31" t="s">
        <v>838</v>
      </c>
      <c r="G126" s="31">
        <v>1</v>
      </c>
      <c r="H126" s="31">
        <v>0</v>
      </c>
      <c r="I126" s="31">
        <v>1</v>
      </c>
      <c r="J126" s="117">
        <f t="shared" si="1"/>
        <v>1</v>
      </c>
      <c r="K126" s="31">
        <v>0</v>
      </c>
      <c r="L126" s="31">
        <v>0</v>
      </c>
    </row>
    <row r="127" spans="1:12" outlineLevel="2" x14ac:dyDescent="0.2">
      <c r="A127" t="s">
        <v>1036</v>
      </c>
      <c r="B127" s="2" t="s">
        <v>2633</v>
      </c>
      <c r="C127" s="17" t="s">
        <v>6</v>
      </c>
      <c r="D127" s="3">
        <v>43543</v>
      </c>
      <c r="E127" s="115">
        <v>37000</v>
      </c>
      <c r="F127" s="31">
        <v>20190521</v>
      </c>
      <c r="G127" s="31">
        <v>1</v>
      </c>
      <c r="H127" s="31">
        <v>1</v>
      </c>
      <c r="I127" s="31">
        <v>1</v>
      </c>
      <c r="J127" s="117">
        <f t="shared" si="1"/>
        <v>1</v>
      </c>
      <c r="K127" s="31">
        <v>0</v>
      </c>
      <c r="L127" s="31">
        <v>0</v>
      </c>
    </row>
    <row r="128" spans="1:12" outlineLevel="2" x14ac:dyDescent="0.2">
      <c r="A128" t="s">
        <v>1036</v>
      </c>
      <c r="B128" s="2" t="s">
        <v>2744</v>
      </c>
      <c r="C128" s="17" t="s">
        <v>6</v>
      </c>
      <c r="D128" s="3">
        <v>43553</v>
      </c>
      <c r="E128" s="115">
        <v>297566</v>
      </c>
      <c r="F128" s="31" t="s">
        <v>838</v>
      </c>
      <c r="G128" s="31">
        <v>1</v>
      </c>
      <c r="H128" s="31">
        <v>0</v>
      </c>
      <c r="I128" s="31">
        <v>1</v>
      </c>
      <c r="J128" s="117">
        <f t="shared" si="1"/>
        <v>1</v>
      </c>
      <c r="K128" s="31">
        <v>0</v>
      </c>
      <c r="L128" s="31">
        <v>0</v>
      </c>
    </row>
    <row r="129" spans="1:12" outlineLevel="2" x14ac:dyDescent="0.2">
      <c r="A129" t="s">
        <v>1036</v>
      </c>
      <c r="B129" s="2" t="s">
        <v>2848</v>
      </c>
      <c r="C129" s="17" t="s">
        <v>6</v>
      </c>
      <c r="D129" s="3">
        <v>43566</v>
      </c>
      <c r="E129" s="115">
        <v>311362</v>
      </c>
      <c r="F129" s="31" t="s">
        <v>838</v>
      </c>
      <c r="G129" s="31">
        <v>1</v>
      </c>
      <c r="H129" s="31">
        <v>0</v>
      </c>
      <c r="I129" s="31">
        <v>1</v>
      </c>
      <c r="J129" s="117">
        <f t="shared" si="1"/>
        <v>1</v>
      </c>
      <c r="K129" s="31">
        <v>0</v>
      </c>
      <c r="L129" s="31">
        <v>0</v>
      </c>
    </row>
    <row r="130" spans="1:12" outlineLevel="2" x14ac:dyDescent="0.2">
      <c r="A130" t="s">
        <v>1036</v>
      </c>
      <c r="B130" s="2" t="s">
        <v>2023</v>
      </c>
      <c r="C130" s="17" t="s">
        <v>6</v>
      </c>
      <c r="D130" s="3">
        <v>43578</v>
      </c>
      <c r="E130" s="115">
        <v>200000</v>
      </c>
      <c r="F130" s="31" t="s">
        <v>838</v>
      </c>
      <c r="G130" s="31">
        <v>1</v>
      </c>
      <c r="H130" s="31">
        <v>0</v>
      </c>
      <c r="I130" s="31">
        <v>1</v>
      </c>
      <c r="J130" s="117">
        <f t="shared" si="1"/>
        <v>1</v>
      </c>
      <c r="K130" s="31">
        <v>0</v>
      </c>
      <c r="L130" s="31">
        <v>0</v>
      </c>
    </row>
    <row r="131" spans="1:12" outlineLevel="2" x14ac:dyDescent="0.2">
      <c r="A131" t="s">
        <v>1036</v>
      </c>
      <c r="B131" s="2" t="s">
        <v>2486</v>
      </c>
      <c r="C131" s="17" t="s">
        <v>6</v>
      </c>
      <c r="D131" s="3">
        <v>43525</v>
      </c>
      <c r="E131" s="115">
        <v>160000</v>
      </c>
      <c r="F131" s="31" t="s">
        <v>838</v>
      </c>
      <c r="G131" s="31">
        <v>1</v>
      </c>
      <c r="H131" s="31">
        <v>0</v>
      </c>
      <c r="I131" s="31">
        <v>1</v>
      </c>
      <c r="J131" s="117">
        <f t="shared" si="1"/>
        <v>1</v>
      </c>
      <c r="K131" s="31">
        <v>0</v>
      </c>
      <c r="L131" s="31">
        <v>0</v>
      </c>
    </row>
    <row r="132" spans="1:12" outlineLevel="2" x14ac:dyDescent="0.2">
      <c r="A132" t="s">
        <v>1036</v>
      </c>
      <c r="B132" s="2" t="s">
        <v>2883</v>
      </c>
      <c r="C132" s="17" t="s">
        <v>6</v>
      </c>
      <c r="D132" s="3">
        <v>43570</v>
      </c>
      <c r="E132" s="115">
        <v>64000</v>
      </c>
      <c r="F132" s="31" t="s">
        <v>838</v>
      </c>
      <c r="G132" s="31">
        <v>1</v>
      </c>
      <c r="H132" s="31">
        <v>0</v>
      </c>
      <c r="I132" s="31">
        <v>1</v>
      </c>
      <c r="J132" s="117">
        <f t="shared" si="1"/>
        <v>1</v>
      </c>
      <c r="K132" s="31">
        <v>0</v>
      </c>
      <c r="L132" s="31">
        <v>0</v>
      </c>
    </row>
    <row r="133" spans="1:12" outlineLevel="2" x14ac:dyDescent="0.2">
      <c r="A133" t="s">
        <v>1036</v>
      </c>
      <c r="B133" s="2" t="s">
        <v>2346</v>
      </c>
      <c r="C133" s="17" t="s">
        <v>6</v>
      </c>
      <c r="D133" s="3">
        <v>43508</v>
      </c>
      <c r="E133" s="115">
        <v>125000</v>
      </c>
      <c r="F133" s="31">
        <v>20190076</v>
      </c>
      <c r="G133" s="31">
        <v>1</v>
      </c>
      <c r="H133" s="31">
        <v>1</v>
      </c>
      <c r="I133" s="31">
        <v>1</v>
      </c>
      <c r="J133" s="117">
        <f t="shared" si="1"/>
        <v>1</v>
      </c>
      <c r="K133" s="31">
        <v>0</v>
      </c>
      <c r="L133" s="31">
        <v>0</v>
      </c>
    </row>
    <row r="134" spans="1:12" outlineLevel="2" x14ac:dyDescent="0.2">
      <c r="A134" t="s">
        <v>1036</v>
      </c>
      <c r="B134" s="2" t="s">
        <v>3204</v>
      </c>
      <c r="C134" s="17" t="s">
        <v>6</v>
      </c>
      <c r="D134" s="3">
        <v>43605</v>
      </c>
      <c r="E134" s="115">
        <v>23000</v>
      </c>
      <c r="F134" s="31" t="s">
        <v>838</v>
      </c>
      <c r="G134" s="31">
        <v>1</v>
      </c>
      <c r="H134" s="31">
        <v>0</v>
      </c>
      <c r="I134" s="31">
        <v>1</v>
      </c>
      <c r="J134" s="117">
        <f t="shared" ref="J134:J197" si="2">+I134/G134</f>
        <v>1</v>
      </c>
      <c r="K134" s="31">
        <v>0</v>
      </c>
      <c r="L134" s="31">
        <v>0</v>
      </c>
    </row>
    <row r="135" spans="1:12" outlineLevel="2" x14ac:dyDescent="0.2">
      <c r="A135" t="s">
        <v>1036</v>
      </c>
      <c r="B135" s="2" t="s">
        <v>3069</v>
      </c>
      <c r="C135" s="17" t="s">
        <v>6</v>
      </c>
      <c r="D135" s="3">
        <v>43591</v>
      </c>
      <c r="E135" s="115">
        <v>190000</v>
      </c>
      <c r="F135" s="31" t="s">
        <v>838</v>
      </c>
      <c r="G135" s="31">
        <v>1</v>
      </c>
      <c r="H135" s="31">
        <v>0</v>
      </c>
      <c r="I135" s="31">
        <v>1</v>
      </c>
      <c r="J135" s="117">
        <f t="shared" si="2"/>
        <v>1</v>
      </c>
      <c r="K135" s="31">
        <v>0</v>
      </c>
      <c r="L135" s="31">
        <v>0</v>
      </c>
    </row>
    <row r="136" spans="1:12" outlineLevel="2" x14ac:dyDescent="0.2">
      <c r="A136" t="s">
        <v>1036</v>
      </c>
      <c r="B136" s="2" t="s">
        <v>3103</v>
      </c>
      <c r="C136" s="17" t="s">
        <v>6</v>
      </c>
      <c r="D136" s="3">
        <v>43594</v>
      </c>
      <c r="E136" s="115">
        <v>125500</v>
      </c>
      <c r="F136" s="31" t="s">
        <v>838</v>
      </c>
      <c r="G136" s="31">
        <v>1</v>
      </c>
      <c r="H136" s="31">
        <v>0</v>
      </c>
      <c r="I136" s="31">
        <v>1</v>
      </c>
      <c r="J136" s="117">
        <f t="shared" si="2"/>
        <v>1</v>
      </c>
      <c r="K136" s="31">
        <v>0</v>
      </c>
      <c r="L136" s="31">
        <v>0</v>
      </c>
    </row>
    <row r="137" spans="1:12" outlineLevel="2" x14ac:dyDescent="0.2">
      <c r="A137" t="s">
        <v>1036</v>
      </c>
      <c r="B137" s="2" t="s">
        <v>2296</v>
      </c>
      <c r="C137" s="17" t="s">
        <v>6</v>
      </c>
      <c r="D137" s="3">
        <v>43500</v>
      </c>
      <c r="E137" s="115">
        <v>358000</v>
      </c>
      <c r="F137" s="31">
        <v>20182101</v>
      </c>
      <c r="G137" s="31">
        <v>1</v>
      </c>
      <c r="H137" s="31">
        <v>1</v>
      </c>
      <c r="I137" s="31">
        <v>1</v>
      </c>
      <c r="J137" s="117">
        <f t="shared" si="2"/>
        <v>1</v>
      </c>
      <c r="K137" s="31">
        <v>0</v>
      </c>
      <c r="L137" s="31">
        <v>0</v>
      </c>
    </row>
    <row r="138" spans="1:12" outlineLevel="2" x14ac:dyDescent="0.2">
      <c r="A138" t="s">
        <v>1036</v>
      </c>
      <c r="B138" s="2" t="s">
        <v>2821</v>
      </c>
      <c r="C138" s="17" t="s">
        <v>6</v>
      </c>
      <c r="D138" s="3">
        <v>43563</v>
      </c>
      <c r="E138" s="115">
        <v>490000</v>
      </c>
      <c r="F138" s="31" t="s">
        <v>838</v>
      </c>
      <c r="G138" s="31">
        <v>1</v>
      </c>
      <c r="H138" s="31">
        <v>0</v>
      </c>
      <c r="I138" s="31">
        <v>1</v>
      </c>
      <c r="J138" s="117">
        <f t="shared" si="2"/>
        <v>1</v>
      </c>
      <c r="K138" s="31">
        <v>0</v>
      </c>
      <c r="L138" s="31">
        <v>0</v>
      </c>
    </row>
    <row r="139" spans="1:12" outlineLevel="2" x14ac:dyDescent="0.2">
      <c r="A139" t="s">
        <v>1036</v>
      </c>
      <c r="B139" s="2" t="s">
        <v>2627</v>
      </c>
      <c r="C139" s="17" t="s">
        <v>123</v>
      </c>
      <c r="D139" s="3">
        <v>43542</v>
      </c>
      <c r="E139" s="115">
        <v>264600</v>
      </c>
      <c r="F139" s="31" t="s">
        <v>838</v>
      </c>
      <c r="G139" s="31">
        <v>1</v>
      </c>
      <c r="H139" s="31">
        <v>0</v>
      </c>
      <c r="I139" s="31">
        <v>1</v>
      </c>
      <c r="J139" s="117">
        <f t="shared" si="2"/>
        <v>1</v>
      </c>
      <c r="K139" s="31">
        <v>0</v>
      </c>
      <c r="L139" s="31">
        <v>0</v>
      </c>
    </row>
    <row r="140" spans="1:12" outlineLevel="2" x14ac:dyDescent="0.2">
      <c r="A140" t="s">
        <v>1036</v>
      </c>
      <c r="B140" s="2" t="s">
        <v>2045</v>
      </c>
      <c r="C140" s="17" t="s">
        <v>216</v>
      </c>
      <c r="D140" s="3">
        <v>43573</v>
      </c>
      <c r="E140" s="115">
        <v>170000</v>
      </c>
      <c r="F140" s="31" t="s">
        <v>838</v>
      </c>
      <c r="G140" s="31">
        <v>1</v>
      </c>
      <c r="H140" s="31">
        <v>0</v>
      </c>
      <c r="I140" s="31">
        <v>1</v>
      </c>
      <c r="J140" s="117">
        <f t="shared" si="2"/>
        <v>1</v>
      </c>
      <c r="K140" s="31">
        <v>0</v>
      </c>
      <c r="L140" s="31">
        <v>0</v>
      </c>
    </row>
    <row r="141" spans="1:12" outlineLevel="2" x14ac:dyDescent="0.2">
      <c r="A141" t="s">
        <v>1036</v>
      </c>
      <c r="B141" s="2" t="s">
        <v>3173</v>
      </c>
      <c r="C141" s="17" t="s">
        <v>123</v>
      </c>
      <c r="D141" s="3">
        <v>43600</v>
      </c>
      <c r="E141" s="115">
        <v>175000</v>
      </c>
      <c r="F141" s="31" t="s">
        <v>838</v>
      </c>
      <c r="G141" s="31">
        <v>1</v>
      </c>
      <c r="H141" s="31">
        <v>0</v>
      </c>
      <c r="I141" s="31">
        <v>1</v>
      </c>
      <c r="J141" s="117">
        <f t="shared" si="2"/>
        <v>1</v>
      </c>
      <c r="K141" s="31">
        <v>0</v>
      </c>
      <c r="L141" s="31">
        <v>0</v>
      </c>
    </row>
    <row r="142" spans="1:12" outlineLevel="2" x14ac:dyDescent="0.2">
      <c r="A142" t="s">
        <v>1036</v>
      </c>
      <c r="B142" s="2" t="s">
        <v>2680</v>
      </c>
      <c r="C142" s="17" t="s">
        <v>6</v>
      </c>
      <c r="D142" s="3">
        <v>43546</v>
      </c>
      <c r="E142" s="115">
        <v>280000</v>
      </c>
      <c r="F142" s="31">
        <v>20190378</v>
      </c>
      <c r="G142" s="31">
        <v>1</v>
      </c>
      <c r="H142" s="31">
        <v>1</v>
      </c>
      <c r="I142" s="31">
        <v>1</v>
      </c>
      <c r="J142" s="117">
        <f t="shared" si="2"/>
        <v>1</v>
      </c>
      <c r="K142" s="31">
        <v>0</v>
      </c>
      <c r="L142" s="31">
        <v>0</v>
      </c>
    </row>
    <row r="143" spans="1:12" outlineLevel="2" x14ac:dyDescent="0.2">
      <c r="A143" t="s">
        <v>1036</v>
      </c>
      <c r="B143" s="2" t="s">
        <v>3063</v>
      </c>
      <c r="C143" s="17" t="s">
        <v>6</v>
      </c>
      <c r="D143" s="3">
        <v>43591</v>
      </c>
      <c r="E143" s="115">
        <v>180000</v>
      </c>
      <c r="F143" s="31" t="s">
        <v>838</v>
      </c>
      <c r="G143" s="31">
        <v>1</v>
      </c>
      <c r="H143" s="31">
        <v>0</v>
      </c>
      <c r="I143" s="31">
        <v>1</v>
      </c>
      <c r="J143" s="117">
        <f t="shared" si="2"/>
        <v>1</v>
      </c>
      <c r="K143" s="31">
        <v>0</v>
      </c>
      <c r="L143" s="31">
        <v>0</v>
      </c>
    </row>
    <row r="144" spans="1:12" outlineLevel="2" x14ac:dyDescent="0.2">
      <c r="A144" t="s">
        <v>1036</v>
      </c>
      <c r="B144" s="2" t="s">
        <v>2249</v>
      </c>
      <c r="C144" s="17" t="s">
        <v>6</v>
      </c>
      <c r="D144" s="3">
        <v>43496</v>
      </c>
      <c r="E144" s="115">
        <v>62500</v>
      </c>
      <c r="F144" s="31" t="s">
        <v>838</v>
      </c>
      <c r="G144" s="31">
        <v>1</v>
      </c>
      <c r="H144" s="31">
        <v>0</v>
      </c>
      <c r="I144" s="31">
        <v>1</v>
      </c>
      <c r="J144" s="117">
        <f t="shared" si="2"/>
        <v>1</v>
      </c>
      <c r="K144" s="31">
        <v>0</v>
      </c>
      <c r="L144" s="31">
        <v>0</v>
      </c>
    </row>
    <row r="145" spans="1:12" outlineLevel="2" x14ac:dyDescent="0.2">
      <c r="A145" t="s">
        <v>1036</v>
      </c>
      <c r="B145" s="2" t="s">
        <v>3139</v>
      </c>
      <c r="C145" s="17" t="s">
        <v>1249</v>
      </c>
      <c r="D145" s="3">
        <v>43595</v>
      </c>
      <c r="E145" s="115">
        <v>483990</v>
      </c>
      <c r="F145" s="31" t="s">
        <v>838</v>
      </c>
      <c r="G145" s="31">
        <v>1</v>
      </c>
      <c r="H145" s="31">
        <v>0</v>
      </c>
      <c r="I145" s="31">
        <v>1</v>
      </c>
      <c r="J145" s="117">
        <f t="shared" si="2"/>
        <v>1</v>
      </c>
      <c r="K145" s="31">
        <v>0</v>
      </c>
      <c r="L145" s="31">
        <v>0</v>
      </c>
    </row>
    <row r="146" spans="1:12" outlineLevel="2" x14ac:dyDescent="0.2">
      <c r="A146" t="s">
        <v>1036</v>
      </c>
      <c r="B146" s="2" t="s">
        <v>2199</v>
      </c>
      <c r="C146" s="17" t="s">
        <v>1126</v>
      </c>
      <c r="D146" s="3">
        <v>43487</v>
      </c>
      <c r="E146" s="115">
        <v>112000</v>
      </c>
      <c r="F146" s="31" t="s">
        <v>838</v>
      </c>
      <c r="G146" s="31">
        <v>1</v>
      </c>
      <c r="H146" s="31">
        <v>0</v>
      </c>
      <c r="I146" s="31">
        <v>1</v>
      </c>
      <c r="J146" s="117">
        <f t="shared" si="2"/>
        <v>1</v>
      </c>
      <c r="K146" s="31">
        <v>0</v>
      </c>
      <c r="L146" s="31">
        <v>0</v>
      </c>
    </row>
    <row r="147" spans="1:12" outlineLevel="2" x14ac:dyDescent="0.2">
      <c r="A147" t="s">
        <v>1036</v>
      </c>
      <c r="B147" s="2" t="s">
        <v>2461</v>
      </c>
      <c r="C147" s="17" t="s">
        <v>6</v>
      </c>
      <c r="D147" s="3">
        <v>43524</v>
      </c>
      <c r="E147" s="115">
        <v>197000</v>
      </c>
      <c r="F147" s="31" t="s">
        <v>838</v>
      </c>
      <c r="G147" s="31">
        <v>1</v>
      </c>
      <c r="H147" s="31">
        <v>0</v>
      </c>
      <c r="I147" s="31">
        <v>1</v>
      </c>
      <c r="J147" s="117">
        <f t="shared" si="2"/>
        <v>1</v>
      </c>
      <c r="K147" s="31">
        <v>0</v>
      </c>
      <c r="L147" s="31">
        <v>0</v>
      </c>
    </row>
    <row r="148" spans="1:12" outlineLevel="2" x14ac:dyDescent="0.2">
      <c r="A148" t="s">
        <v>1036</v>
      </c>
      <c r="B148" s="2" t="s">
        <v>3275</v>
      </c>
      <c r="C148" s="17" t="s">
        <v>6</v>
      </c>
      <c r="D148" s="3">
        <v>43609</v>
      </c>
      <c r="E148" s="115">
        <v>94133</v>
      </c>
      <c r="F148" s="31" t="s">
        <v>838</v>
      </c>
      <c r="G148" s="31">
        <v>1</v>
      </c>
      <c r="H148" s="31">
        <v>0</v>
      </c>
      <c r="I148" s="31">
        <v>1</v>
      </c>
      <c r="J148" s="117">
        <f t="shared" si="2"/>
        <v>1</v>
      </c>
      <c r="K148" s="31">
        <v>0</v>
      </c>
      <c r="L148" s="31">
        <v>0</v>
      </c>
    </row>
    <row r="149" spans="1:12" outlineLevel="2" x14ac:dyDescent="0.2">
      <c r="A149" t="s">
        <v>1036</v>
      </c>
      <c r="B149" s="2" t="s">
        <v>2280</v>
      </c>
      <c r="C149" s="17" t="s">
        <v>216</v>
      </c>
      <c r="D149" s="3">
        <v>43497</v>
      </c>
      <c r="E149" s="115">
        <v>145375</v>
      </c>
      <c r="F149" s="31" t="s">
        <v>838</v>
      </c>
      <c r="G149" s="31">
        <v>1</v>
      </c>
      <c r="H149" s="31">
        <v>0</v>
      </c>
      <c r="I149" s="31">
        <v>1</v>
      </c>
      <c r="J149" s="117">
        <f t="shared" si="2"/>
        <v>1</v>
      </c>
      <c r="K149" s="31">
        <v>0</v>
      </c>
      <c r="L149" s="31">
        <v>0</v>
      </c>
    </row>
    <row r="150" spans="1:12" outlineLevel="2" x14ac:dyDescent="0.2">
      <c r="A150" t="s">
        <v>1036</v>
      </c>
      <c r="B150" s="2" t="s">
        <v>2561</v>
      </c>
      <c r="C150" s="17" t="s">
        <v>6</v>
      </c>
      <c r="D150" s="3">
        <v>43532</v>
      </c>
      <c r="E150" s="115">
        <v>320000</v>
      </c>
      <c r="F150" s="31">
        <v>20190202</v>
      </c>
      <c r="G150" s="31">
        <v>1</v>
      </c>
      <c r="H150" s="31">
        <v>1</v>
      </c>
      <c r="I150" s="31">
        <v>1</v>
      </c>
      <c r="J150" s="117">
        <f t="shared" si="2"/>
        <v>1</v>
      </c>
      <c r="K150" s="31">
        <v>0</v>
      </c>
      <c r="L150" s="31">
        <v>0</v>
      </c>
    </row>
    <row r="151" spans="1:12" outlineLevel="2" x14ac:dyDescent="0.2">
      <c r="A151" t="s">
        <v>1036</v>
      </c>
      <c r="B151" s="2" t="s">
        <v>2676</v>
      </c>
      <c r="C151" s="17" t="s">
        <v>7</v>
      </c>
      <c r="D151" s="3">
        <v>43546</v>
      </c>
      <c r="E151" s="115">
        <v>149900</v>
      </c>
      <c r="F151" s="31" t="s">
        <v>838</v>
      </c>
      <c r="G151" s="31">
        <v>1</v>
      </c>
      <c r="H151" s="31">
        <v>0</v>
      </c>
      <c r="I151" s="31">
        <v>1</v>
      </c>
      <c r="J151" s="117">
        <f t="shared" si="2"/>
        <v>1</v>
      </c>
      <c r="K151" s="31">
        <v>0</v>
      </c>
      <c r="L151" s="31">
        <v>0</v>
      </c>
    </row>
    <row r="152" spans="1:12" outlineLevel="2" x14ac:dyDescent="0.2">
      <c r="A152" t="s">
        <v>1036</v>
      </c>
      <c r="B152" s="2" t="s">
        <v>1717</v>
      </c>
      <c r="C152" s="17" t="s">
        <v>6</v>
      </c>
      <c r="D152" s="3">
        <v>43564</v>
      </c>
      <c r="E152" s="115">
        <v>188500</v>
      </c>
      <c r="F152" s="31" t="s">
        <v>838</v>
      </c>
      <c r="G152" s="31">
        <v>1</v>
      </c>
      <c r="H152" s="31">
        <v>0</v>
      </c>
      <c r="I152" s="31">
        <v>1</v>
      </c>
      <c r="J152" s="117">
        <f t="shared" si="2"/>
        <v>1</v>
      </c>
      <c r="K152" s="31">
        <v>0</v>
      </c>
      <c r="L152" s="31">
        <v>0</v>
      </c>
    </row>
    <row r="153" spans="1:12" outlineLevel="2" x14ac:dyDescent="0.2">
      <c r="A153" t="s">
        <v>1036</v>
      </c>
      <c r="B153" s="2" t="s">
        <v>2887</v>
      </c>
      <c r="C153" s="17" t="s">
        <v>7</v>
      </c>
      <c r="D153" s="3">
        <v>43570</v>
      </c>
      <c r="E153" s="115">
        <v>50000</v>
      </c>
      <c r="F153" s="31" t="s">
        <v>838</v>
      </c>
      <c r="G153" s="31">
        <v>1</v>
      </c>
      <c r="H153" s="31">
        <v>0</v>
      </c>
      <c r="I153" s="31">
        <v>1</v>
      </c>
      <c r="J153" s="117">
        <f t="shared" si="2"/>
        <v>1</v>
      </c>
      <c r="K153" s="31">
        <v>0</v>
      </c>
      <c r="L153" s="31">
        <v>0</v>
      </c>
    </row>
    <row r="154" spans="1:12" outlineLevel="2" x14ac:dyDescent="0.2">
      <c r="A154" t="s">
        <v>1036</v>
      </c>
      <c r="B154" s="2" t="s">
        <v>2210</v>
      </c>
      <c r="C154" s="17" t="s">
        <v>120</v>
      </c>
      <c r="D154" s="3">
        <v>43489</v>
      </c>
      <c r="E154" s="115">
        <v>88400</v>
      </c>
      <c r="F154" s="31" t="s">
        <v>838</v>
      </c>
      <c r="G154" s="31">
        <v>1</v>
      </c>
      <c r="H154" s="31">
        <v>0</v>
      </c>
      <c r="I154" s="31">
        <v>1</v>
      </c>
      <c r="J154" s="117">
        <f t="shared" si="2"/>
        <v>1</v>
      </c>
      <c r="K154" s="31">
        <v>0</v>
      </c>
      <c r="L154" s="31">
        <v>0</v>
      </c>
    </row>
    <row r="155" spans="1:12" outlineLevel="2" x14ac:dyDescent="0.2">
      <c r="A155" t="s">
        <v>1036</v>
      </c>
      <c r="B155" s="2" t="s">
        <v>2577</v>
      </c>
      <c r="C155" s="17" t="s">
        <v>6</v>
      </c>
      <c r="D155" s="3">
        <v>43536</v>
      </c>
      <c r="E155" s="115">
        <v>57153</v>
      </c>
      <c r="F155" s="31" t="s">
        <v>838</v>
      </c>
      <c r="G155" s="31">
        <v>1</v>
      </c>
      <c r="H155" s="31">
        <v>0</v>
      </c>
      <c r="I155" s="31">
        <v>1</v>
      </c>
      <c r="J155" s="117">
        <f t="shared" si="2"/>
        <v>1</v>
      </c>
      <c r="K155" s="31">
        <v>0</v>
      </c>
      <c r="L155" s="31">
        <v>0</v>
      </c>
    </row>
    <row r="156" spans="1:12" outlineLevel="2" x14ac:dyDescent="0.2">
      <c r="A156" t="s">
        <v>1036</v>
      </c>
      <c r="B156" s="2" t="s">
        <v>2982</v>
      </c>
      <c r="C156" s="17" t="s">
        <v>6</v>
      </c>
      <c r="D156" s="3">
        <v>43581</v>
      </c>
      <c r="E156" s="115">
        <v>159900</v>
      </c>
      <c r="F156" s="31" t="s">
        <v>838</v>
      </c>
      <c r="G156" s="31">
        <v>1</v>
      </c>
      <c r="H156" s="31">
        <v>0</v>
      </c>
      <c r="I156" s="31">
        <v>1</v>
      </c>
      <c r="J156" s="117">
        <f t="shared" si="2"/>
        <v>1</v>
      </c>
      <c r="K156" s="31">
        <v>0</v>
      </c>
      <c r="L156" s="31">
        <v>0</v>
      </c>
    </row>
    <row r="157" spans="1:12" outlineLevel="2" x14ac:dyDescent="0.2">
      <c r="A157" t="s">
        <v>1036</v>
      </c>
      <c r="B157" s="2" t="s">
        <v>2290</v>
      </c>
      <c r="C157" s="17" t="s">
        <v>6</v>
      </c>
      <c r="D157" s="3">
        <v>43497</v>
      </c>
      <c r="E157" s="115">
        <v>169000</v>
      </c>
      <c r="F157" s="31" t="s">
        <v>838</v>
      </c>
      <c r="G157" s="31">
        <v>1</v>
      </c>
      <c r="H157" s="31">
        <v>0</v>
      </c>
      <c r="I157" s="31">
        <v>1</v>
      </c>
      <c r="J157" s="117">
        <f t="shared" si="2"/>
        <v>1</v>
      </c>
      <c r="K157" s="31">
        <v>0</v>
      </c>
      <c r="L157" s="31">
        <v>0</v>
      </c>
    </row>
    <row r="158" spans="1:12" outlineLevel="2" x14ac:dyDescent="0.2">
      <c r="A158" t="s">
        <v>1036</v>
      </c>
      <c r="B158" s="2" t="s">
        <v>3090</v>
      </c>
      <c r="C158" s="17" t="s">
        <v>1249</v>
      </c>
      <c r="D158" s="3">
        <v>43592</v>
      </c>
      <c r="E158" s="115">
        <v>575000</v>
      </c>
      <c r="F158" s="31" t="s">
        <v>838</v>
      </c>
      <c r="G158" s="31">
        <v>1</v>
      </c>
      <c r="H158" s="31">
        <v>0</v>
      </c>
      <c r="I158" s="31">
        <v>1</v>
      </c>
      <c r="J158" s="117">
        <f t="shared" si="2"/>
        <v>1</v>
      </c>
      <c r="K158" s="31">
        <v>0</v>
      </c>
      <c r="L158" s="31">
        <v>0</v>
      </c>
    </row>
    <row r="159" spans="1:12" outlineLevel="2" x14ac:dyDescent="0.2">
      <c r="A159" t="s">
        <v>1036</v>
      </c>
      <c r="B159" s="2" t="s">
        <v>2732</v>
      </c>
      <c r="C159" s="17" t="s">
        <v>216</v>
      </c>
      <c r="D159" s="3">
        <v>43553</v>
      </c>
      <c r="E159" s="115">
        <v>275000</v>
      </c>
      <c r="F159" s="31" t="s">
        <v>838</v>
      </c>
      <c r="G159" s="31">
        <v>1</v>
      </c>
      <c r="H159" s="31">
        <v>0</v>
      </c>
      <c r="I159" s="31">
        <v>1</v>
      </c>
      <c r="J159" s="117">
        <f t="shared" si="2"/>
        <v>1</v>
      </c>
      <c r="K159" s="31">
        <v>0</v>
      </c>
      <c r="L159" s="31">
        <v>0</v>
      </c>
    </row>
    <row r="160" spans="1:12" outlineLevel="2" x14ac:dyDescent="0.2">
      <c r="A160" t="s">
        <v>1036</v>
      </c>
      <c r="B160" s="2" t="s">
        <v>2174</v>
      </c>
      <c r="C160" s="17" t="s">
        <v>6</v>
      </c>
      <c r="D160" s="3">
        <v>43482</v>
      </c>
      <c r="E160" s="115">
        <v>345000</v>
      </c>
      <c r="F160" s="31" t="s">
        <v>838</v>
      </c>
      <c r="G160" s="31">
        <v>1</v>
      </c>
      <c r="H160" s="31">
        <v>0</v>
      </c>
      <c r="I160" s="31">
        <v>1</v>
      </c>
      <c r="J160" s="117">
        <f t="shared" si="2"/>
        <v>1</v>
      </c>
      <c r="K160" s="31">
        <v>0</v>
      </c>
      <c r="L160" s="31">
        <v>0</v>
      </c>
    </row>
    <row r="161" spans="1:12" outlineLevel="2" x14ac:dyDescent="0.2">
      <c r="A161" t="s">
        <v>1036</v>
      </c>
      <c r="B161" s="2" t="s">
        <v>2764</v>
      </c>
      <c r="C161" s="17" t="s">
        <v>1249</v>
      </c>
      <c r="D161" s="3">
        <v>43556</v>
      </c>
      <c r="E161" s="115">
        <v>660000</v>
      </c>
      <c r="F161" s="31" t="s">
        <v>838</v>
      </c>
      <c r="G161" s="31">
        <v>1</v>
      </c>
      <c r="H161" s="31">
        <v>0</v>
      </c>
      <c r="I161" s="31">
        <v>1</v>
      </c>
      <c r="J161" s="117">
        <f t="shared" si="2"/>
        <v>1</v>
      </c>
      <c r="K161" s="31">
        <v>0</v>
      </c>
      <c r="L161" s="31">
        <v>0</v>
      </c>
    </row>
    <row r="162" spans="1:12" outlineLevel="2" x14ac:dyDescent="0.2">
      <c r="A162" t="s">
        <v>1036</v>
      </c>
      <c r="B162" s="2" t="s">
        <v>2188</v>
      </c>
      <c r="C162" s="17" t="s">
        <v>911</v>
      </c>
      <c r="D162" s="3">
        <v>43483</v>
      </c>
      <c r="E162" s="115">
        <v>130000</v>
      </c>
      <c r="F162" s="31" t="s">
        <v>838</v>
      </c>
      <c r="G162" s="31">
        <v>1</v>
      </c>
      <c r="H162" s="31">
        <v>0</v>
      </c>
      <c r="I162" s="31">
        <v>1</v>
      </c>
      <c r="J162" s="117">
        <f t="shared" si="2"/>
        <v>1</v>
      </c>
      <c r="K162" s="31">
        <v>0</v>
      </c>
      <c r="L162" s="31">
        <v>0</v>
      </c>
    </row>
    <row r="163" spans="1:12" outlineLevel="2" x14ac:dyDescent="0.2">
      <c r="A163" t="s">
        <v>1036</v>
      </c>
      <c r="B163" s="2" t="s">
        <v>3084</v>
      </c>
      <c r="C163" s="17" t="s">
        <v>6</v>
      </c>
      <c r="D163" s="3">
        <v>43592</v>
      </c>
      <c r="E163" s="115">
        <v>290000</v>
      </c>
      <c r="F163" s="31" t="s">
        <v>838</v>
      </c>
      <c r="G163" s="31">
        <v>1</v>
      </c>
      <c r="H163" s="31">
        <v>0</v>
      </c>
      <c r="I163" s="31">
        <v>1</v>
      </c>
      <c r="J163" s="117">
        <f t="shared" si="2"/>
        <v>1</v>
      </c>
      <c r="K163" s="31">
        <v>0</v>
      </c>
      <c r="L163" s="31">
        <v>0</v>
      </c>
    </row>
    <row r="164" spans="1:12" outlineLevel="2" x14ac:dyDescent="0.2">
      <c r="A164" t="s">
        <v>1036</v>
      </c>
      <c r="B164" s="2" t="s">
        <v>2272</v>
      </c>
      <c r="C164" s="17" t="s">
        <v>6</v>
      </c>
      <c r="D164" s="3">
        <v>43496</v>
      </c>
      <c r="E164" s="115">
        <v>274500</v>
      </c>
      <c r="F164" s="31" t="s">
        <v>838</v>
      </c>
      <c r="G164" s="31">
        <v>1</v>
      </c>
      <c r="H164" s="31">
        <v>0</v>
      </c>
      <c r="I164" s="31">
        <v>1</v>
      </c>
      <c r="J164" s="117">
        <f t="shared" si="2"/>
        <v>1</v>
      </c>
      <c r="K164" s="31">
        <v>0</v>
      </c>
      <c r="L164" s="31">
        <v>0</v>
      </c>
    </row>
    <row r="165" spans="1:12" outlineLevel="2" x14ac:dyDescent="0.2">
      <c r="A165" t="s">
        <v>1036</v>
      </c>
      <c r="B165" s="2" t="s">
        <v>2471</v>
      </c>
      <c r="C165" s="17" t="s">
        <v>730</v>
      </c>
      <c r="D165" s="3">
        <v>43524</v>
      </c>
      <c r="E165" s="115">
        <v>44000</v>
      </c>
      <c r="F165" s="31" t="s">
        <v>838</v>
      </c>
      <c r="G165" s="31">
        <v>1</v>
      </c>
      <c r="H165" s="31">
        <v>0</v>
      </c>
      <c r="I165" s="31">
        <v>1</v>
      </c>
      <c r="J165" s="117">
        <f t="shared" si="2"/>
        <v>1</v>
      </c>
      <c r="K165" s="31">
        <v>0</v>
      </c>
      <c r="L165" s="31">
        <v>0</v>
      </c>
    </row>
    <row r="166" spans="1:12" outlineLevel="2" x14ac:dyDescent="0.2">
      <c r="A166" t="s">
        <v>1036</v>
      </c>
      <c r="B166" s="2" t="s">
        <v>3148</v>
      </c>
      <c r="C166" s="17" t="s">
        <v>287</v>
      </c>
      <c r="D166" s="3">
        <v>43598</v>
      </c>
      <c r="E166" s="115">
        <v>130000</v>
      </c>
      <c r="F166" s="31" t="s">
        <v>838</v>
      </c>
      <c r="G166" s="31">
        <v>1</v>
      </c>
      <c r="H166" s="31">
        <v>0</v>
      </c>
      <c r="I166" s="31">
        <v>1</v>
      </c>
      <c r="J166" s="117">
        <f t="shared" si="2"/>
        <v>1</v>
      </c>
      <c r="K166" s="31">
        <v>0</v>
      </c>
      <c r="L166" s="31">
        <v>0</v>
      </c>
    </row>
    <row r="167" spans="1:12" outlineLevel="2" x14ac:dyDescent="0.2">
      <c r="A167" t="s">
        <v>1036</v>
      </c>
      <c r="B167" s="2" t="s">
        <v>3061</v>
      </c>
      <c r="C167" s="17" t="s">
        <v>216</v>
      </c>
      <c r="D167" s="3">
        <v>43591</v>
      </c>
      <c r="E167" s="115">
        <v>300000</v>
      </c>
      <c r="F167" s="31" t="s">
        <v>838</v>
      </c>
      <c r="G167" s="31">
        <v>1</v>
      </c>
      <c r="H167" s="31">
        <v>0</v>
      </c>
      <c r="I167" s="31">
        <v>1</v>
      </c>
      <c r="J167" s="117">
        <f t="shared" si="2"/>
        <v>1</v>
      </c>
      <c r="K167" s="31">
        <v>0</v>
      </c>
      <c r="L167" s="31">
        <v>0</v>
      </c>
    </row>
    <row r="168" spans="1:12" outlineLevel="2" x14ac:dyDescent="0.2">
      <c r="A168" s="115" t="s">
        <v>1036</v>
      </c>
      <c r="B168" s="129" t="s">
        <v>2987</v>
      </c>
      <c r="C168" s="129" t="s">
        <v>1126</v>
      </c>
      <c r="D168" s="3">
        <v>43584</v>
      </c>
      <c r="E168" s="127">
        <v>145000</v>
      </c>
      <c r="F168" s="8" t="s">
        <v>838</v>
      </c>
      <c r="G168" s="31">
        <v>1</v>
      </c>
      <c r="H168" s="31">
        <v>0</v>
      </c>
      <c r="I168" s="31">
        <v>0</v>
      </c>
      <c r="J168" s="117">
        <f t="shared" si="2"/>
        <v>0</v>
      </c>
      <c r="K168" s="31">
        <v>0</v>
      </c>
      <c r="L168" s="31">
        <v>0</v>
      </c>
    </row>
    <row r="169" spans="1:12" outlineLevel="2" x14ac:dyDescent="0.2">
      <c r="A169" s="115" t="s">
        <v>1036</v>
      </c>
      <c r="B169" s="129" t="s">
        <v>3017</v>
      </c>
      <c r="C169" s="129" t="s">
        <v>6</v>
      </c>
      <c r="D169" s="3">
        <v>43585</v>
      </c>
      <c r="E169" s="127">
        <v>305000</v>
      </c>
      <c r="F169" s="8" t="s">
        <v>838</v>
      </c>
      <c r="G169" s="31">
        <v>1</v>
      </c>
      <c r="H169" s="31">
        <v>0</v>
      </c>
      <c r="I169" s="31">
        <v>0</v>
      </c>
      <c r="J169" s="117">
        <f t="shared" si="2"/>
        <v>0</v>
      </c>
      <c r="K169" s="31">
        <v>0</v>
      </c>
      <c r="L169" s="31">
        <v>0</v>
      </c>
    </row>
    <row r="170" spans="1:12" outlineLevel="2" x14ac:dyDescent="0.2">
      <c r="A170" s="115" t="s">
        <v>1036</v>
      </c>
      <c r="B170" s="129" t="s">
        <v>2905</v>
      </c>
      <c r="C170" s="129" t="s">
        <v>6</v>
      </c>
      <c r="D170" s="3">
        <v>43573</v>
      </c>
      <c r="E170" s="127">
        <v>94000</v>
      </c>
      <c r="F170" s="8" t="s">
        <v>838</v>
      </c>
      <c r="G170" s="31">
        <v>1</v>
      </c>
      <c r="H170" s="31">
        <v>0</v>
      </c>
      <c r="I170" s="31">
        <v>0</v>
      </c>
      <c r="J170" s="117">
        <f t="shared" si="2"/>
        <v>0</v>
      </c>
      <c r="K170" s="31">
        <v>0</v>
      </c>
      <c r="L170" s="31">
        <v>0</v>
      </c>
    </row>
    <row r="171" spans="1:12" outlineLevel="2" x14ac:dyDescent="0.2">
      <c r="A171" s="115" t="s">
        <v>1036</v>
      </c>
      <c r="B171" s="129" t="s">
        <v>2507</v>
      </c>
      <c r="C171" s="129" t="s">
        <v>425</v>
      </c>
      <c r="D171" s="3">
        <v>43528</v>
      </c>
      <c r="E171" s="127">
        <v>228000</v>
      </c>
      <c r="F171" s="8" t="s">
        <v>838</v>
      </c>
      <c r="G171" s="31">
        <v>1</v>
      </c>
      <c r="H171" s="31">
        <v>0</v>
      </c>
      <c r="I171" s="31">
        <v>0</v>
      </c>
      <c r="J171" s="117">
        <f t="shared" si="2"/>
        <v>0</v>
      </c>
      <c r="K171" s="31">
        <v>0</v>
      </c>
      <c r="L171" s="31">
        <v>0</v>
      </c>
    </row>
    <row r="172" spans="1:12" outlineLevel="2" x14ac:dyDescent="0.2">
      <c r="A172" s="115" t="s">
        <v>1036</v>
      </c>
      <c r="B172" s="129" t="s">
        <v>2565</v>
      </c>
      <c r="C172" s="129" t="s">
        <v>6</v>
      </c>
      <c r="D172" s="3">
        <v>43535</v>
      </c>
      <c r="E172" s="127">
        <v>200000</v>
      </c>
      <c r="F172" s="8">
        <v>20190306</v>
      </c>
      <c r="G172" s="31">
        <v>1</v>
      </c>
      <c r="H172" s="31">
        <v>1</v>
      </c>
      <c r="I172" s="31">
        <v>0</v>
      </c>
      <c r="J172" s="117">
        <f t="shared" si="2"/>
        <v>0</v>
      </c>
      <c r="K172" s="31">
        <v>0</v>
      </c>
      <c r="L172" s="31">
        <v>0</v>
      </c>
    </row>
    <row r="173" spans="1:12" outlineLevel="2" x14ac:dyDescent="0.2">
      <c r="A173" s="115" t="s">
        <v>1036</v>
      </c>
      <c r="B173" s="129" t="s">
        <v>2352</v>
      </c>
      <c r="C173" s="129" t="s">
        <v>1249</v>
      </c>
      <c r="D173" s="3">
        <v>43509</v>
      </c>
      <c r="E173" s="127">
        <v>220000</v>
      </c>
      <c r="F173" s="8" t="s">
        <v>838</v>
      </c>
      <c r="G173" s="31">
        <v>1</v>
      </c>
      <c r="H173" s="31">
        <v>0</v>
      </c>
      <c r="I173" s="31">
        <v>0</v>
      </c>
      <c r="J173" s="117">
        <f t="shared" si="2"/>
        <v>0</v>
      </c>
      <c r="K173" s="31">
        <v>0</v>
      </c>
      <c r="L173" s="31">
        <v>0</v>
      </c>
    </row>
    <row r="174" spans="1:12" outlineLevel="2" x14ac:dyDescent="0.2">
      <c r="A174" s="115" t="s">
        <v>1036</v>
      </c>
      <c r="B174" s="129" t="s">
        <v>2920</v>
      </c>
      <c r="C174" s="129" t="s">
        <v>534</v>
      </c>
      <c r="D174" s="3">
        <v>43573</v>
      </c>
      <c r="E174" s="127">
        <v>167000</v>
      </c>
      <c r="F174" s="129" t="s">
        <v>838</v>
      </c>
      <c r="G174" s="31">
        <v>1</v>
      </c>
      <c r="H174" s="31">
        <v>0</v>
      </c>
      <c r="I174" s="31">
        <v>0</v>
      </c>
      <c r="J174" s="117">
        <f t="shared" si="2"/>
        <v>0</v>
      </c>
      <c r="K174" s="31">
        <v>0</v>
      </c>
      <c r="L174" s="31">
        <v>0</v>
      </c>
    </row>
    <row r="175" spans="1:12" outlineLevel="2" x14ac:dyDescent="0.2">
      <c r="A175" s="115" t="s">
        <v>1036</v>
      </c>
      <c r="B175" s="129" t="s">
        <v>2520</v>
      </c>
      <c r="C175" s="129" t="s">
        <v>6</v>
      </c>
      <c r="D175" s="3">
        <v>43529</v>
      </c>
      <c r="E175" s="127">
        <v>252000</v>
      </c>
      <c r="F175" s="129">
        <v>20190069</v>
      </c>
      <c r="G175" s="31">
        <v>1</v>
      </c>
      <c r="H175" s="31">
        <v>1</v>
      </c>
      <c r="I175" s="31">
        <v>0</v>
      </c>
      <c r="J175" s="117">
        <f t="shared" si="2"/>
        <v>0</v>
      </c>
      <c r="K175" s="31">
        <v>0</v>
      </c>
      <c r="L175" s="31">
        <v>0</v>
      </c>
    </row>
    <row r="176" spans="1:12" outlineLevel="2" x14ac:dyDescent="0.2">
      <c r="A176" s="115" t="s">
        <v>1036</v>
      </c>
      <c r="B176" s="129" t="s">
        <v>2917</v>
      </c>
      <c r="C176" s="129" t="s">
        <v>6</v>
      </c>
      <c r="D176" s="3">
        <v>43573</v>
      </c>
      <c r="E176" s="127">
        <v>117500</v>
      </c>
      <c r="F176" s="8" t="s">
        <v>838</v>
      </c>
      <c r="G176" s="31">
        <v>1</v>
      </c>
      <c r="H176" s="31">
        <v>0</v>
      </c>
      <c r="I176" s="31">
        <v>0</v>
      </c>
      <c r="J176" s="117">
        <f t="shared" si="2"/>
        <v>0</v>
      </c>
      <c r="K176" s="31">
        <v>0</v>
      </c>
      <c r="L176" s="31">
        <v>0</v>
      </c>
    </row>
    <row r="177" spans="1:12" outlineLevel="2" x14ac:dyDescent="0.2">
      <c r="A177" s="115" t="s">
        <v>1036</v>
      </c>
      <c r="B177" s="129" t="s">
        <v>2818</v>
      </c>
      <c r="C177" s="129" t="s">
        <v>6</v>
      </c>
      <c r="D177" s="3">
        <v>43563</v>
      </c>
      <c r="E177" s="127">
        <v>120000</v>
      </c>
      <c r="F177" s="129" t="s">
        <v>838</v>
      </c>
      <c r="G177" s="31">
        <v>1</v>
      </c>
      <c r="H177" s="31">
        <v>0</v>
      </c>
      <c r="I177" s="31">
        <v>0</v>
      </c>
      <c r="J177" s="117">
        <f t="shared" si="2"/>
        <v>0</v>
      </c>
      <c r="K177" s="31">
        <v>0</v>
      </c>
      <c r="L177" s="31">
        <v>0</v>
      </c>
    </row>
    <row r="178" spans="1:12" outlineLevel="2" x14ac:dyDescent="0.2">
      <c r="A178" s="115" t="s">
        <v>1036</v>
      </c>
      <c r="B178" s="129" t="s">
        <v>2098</v>
      </c>
      <c r="C178" s="129" t="s">
        <v>121</v>
      </c>
      <c r="D178" s="3">
        <v>43467</v>
      </c>
      <c r="E178" s="127">
        <v>0</v>
      </c>
      <c r="F178" s="129" t="s">
        <v>838</v>
      </c>
      <c r="G178" s="31">
        <v>0</v>
      </c>
      <c r="H178" s="31">
        <v>0</v>
      </c>
      <c r="I178" s="31">
        <v>0</v>
      </c>
      <c r="J178" s="117" t="e">
        <f t="shared" si="2"/>
        <v>#DIV/0!</v>
      </c>
      <c r="K178" s="31">
        <v>1</v>
      </c>
      <c r="L178" s="31">
        <v>0</v>
      </c>
    </row>
    <row r="179" spans="1:12" outlineLevel="2" x14ac:dyDescent="0.2">
      <c r="A179" s="115" t="s">
        <v>1036</v>
      </c>
      <c r="B179" s="129" t="s">
        <v>2244</v>
      </c>
      <c r="C179" s="129" t="s">
        <v>123</v>
      </c>
      <c r="D179" s="3">
        <v>43495</v>
      </c>
      <c r="E179" s="127">
        <v>0</v>
      </c>
      <c r="F179" s="8" t="s">
        <v>838</v>
      </c>
      <c r="G179" s="31">
        <v>0</v>
      </c>
      <c r="H179" s="31">
        <v>0</v>
      </c>
      <c r="I179" s="31">
        <v>0</v>
      </c>
      <c r="J179" s="117" t="e">
        <f t="shared" si="2"/>
        <v>#DIV/0!</v>
      </c>
      <c r="K179" s="31">
        <v>1</v>
      </c>
      <c r="L179" s="31">
        <v>0</v>
      </c>
    </row>
    <row r="180" spans="1:12" outlineLevel="2" x14ac:dyDescent="0.2">
      <c r="A180" s="115" t="s">
        <v>1036</v>
      </c>
      <c r="B180" s="129" t="s">
        <v>2534</v>
      </c>
      <c r="C180" s="129" t="s">
        <v>6</v>
      </c>
      <c r="D180" s="3">
        <v>43531</v>
      </c>
      <c r="E180" s="127">
        <v>212900</v>
      </c>
      <c r="F180" s="8" t="s">
        <v>838</v>
      </c>
      <c r="G180" s="31">
        <v>1</v>
      </c>
      <c r="H180" s="31">
        <v>0</v>
      </c>
      <c r="I180" s="31">
        <v>0</v>
      </c>
      <c r="J180" s="117">
        <f t="shared" si="2"/>
        <v>0</v>
      </c>
      <c r="K180" s="31">
        <v>0</v>
      </c>
      <c r="L180" s="31">
        <v>0</v>
      </c>
    </row>
    <row r="181" spans="1:12" outlineLevel="2" x14ac:dyDescent="0.2">
      <c r="A181" s="115" t="s">
        <v>1036</v>
      </c>
      <c r="B181" s="129" t="s">
        <v>883</v>
      </c>
      <c r="C181" s="129" t="s">
        <v>6</v>
      </c>
      <c r="D181" s="3">
        <v>43592</v>
      </c>
      <c r="E181" s="127">
        <v>0</v>
      </c>
      <c r="F181" s="129" t="s">
        <v>838</v>
      </c>
      <c r="G181" s="31">
        <v>0</v>
      </c>
      <c r="H181" s="31">
        <v>0</v>
      </c>
      <c r="I181" s="31">
        <v>0</v>
      </c>
      <c r="J181" s="117" t="e">
        <f t="shared" si="2"/>
        <v>#DIV/0!</v>
      </c>
      <c r="K181" s="31">
        <v>1</v>
      </c>
      <c r="L181" s="31">
        <v>0</v>
      </c>
    </row>
    <row r="182" spans="1:12" outlineLevel="2" x14ac:dyDescent="0.2">
      <c r="A182" s="115" t="s">
        <v>1036</v>
      </c>
      <c r="B182" s="129" t="s">
        <v>2568</v>
      </c>
      <c r="C182" s="129" t="s">
        <v>6</v>
      </c>
      <c r="D182" s="3">
        <v>43535</v>
      </c>
      <c r="E182" s="127">
        <v>0</v>
      </c>
      <c r="F182" s="129" t="s">
        <v>838</v>
      </c>
      <c r="G182" s="31">
        <v>0</v>
      </c>
      <c r="H182" s="31">
        <v>0</v>
      </c>
      <c r="I182" s="31">
        <v>0</v>
      </c>
      <c r="J182" s="117" t="e">
        <f t="shared" si="2"/>
        <v>#DIV/0!</v>
      </c>
      <c r="K182" s="31">
        <v>1</v>
      </c>
      <c r="L182" s="31">
        <v>0</v>
      </c>
    </row>
    <row r="183" spans="1:12" outlineLevel="2" x14ac:dyDescent="0.2">
      <c r="A183" s="115" t="s">
        <v>1036</v>
      </c>
      <c r="B183" s="129" t="s">
        <v>2945</v>
      </c>
      <c r="C183" s="129" t="s">
        <v>216</v>
      </c>
      <c r="D183" s="3">
        <v>43578</v>
      </c>
      <c r="E183" s="127">
        <v>199900</v>
      </c>
      <c r="F183" s="129" t="s">
        <v>838</v>
      </c>
      <c r="G183" s="31">
        <v>1</v>
      </c>
      <c r="H183" s="31">
        <v>0</v>
      </c>
      <c r="I183" s="31">
        <v>0</v>
      </c>
      <c r="J183" s="117">
        <f t="shared" si="2"/>
        <v>0</v>
      </c>
      <c r="K183" s="31">
        <v>0</v>
      </c>
      <c r="L183" s="31">
        <v>0</v>
      </c>
    </row>
    <row r="184" spans="1:12" outlineLevel="2" x14ac:dyDescent="0.2">
      <c r="A184" s="115" t="s">
        <v>1036</v>
      </c>
      <c r="B184" s="129" t="s">
        <v>2393</v>
      </c>
      <c r="C184" s="129" t="s">
        <v>1126</v>
      </c>
      <c r="D184" s="3">
        <v>43515</v>
      </c>
      <c r="E184" s="127">
        <v>221430</v>
      </c>
      <c r="F184" s="129" t="s">
        <v>838</v>
      </c>
      <c r="G184" s="31">
        <v>1</v>
      </c>
      <c r="H184" s="31">
        <v>0</v>
      </c>
      <c r="I184" s="31">
        <v>0</v>
      </c>
      <c r="J184" s="117">
        <f t="shared" si="2"/>
        <v>0</v>
      </c>
      <c r="K184" s="31">
        <v>0</v>
      </c>
      <c r="L184" s="31">
        <v>0</v>
      </c>
    </row>
    <row r="185" spans="1:12" outlineLevel="2" x14ac:dyDescent="0.2">
      <c r="A185" s="115" t="s">
        <v>1036</v>
      </c>
      <c r="B185" s="129" t="s">
        <v>2475</v>
      </c>
      <c r="C185" s="129" t="s">
        <v>2476</v>
      </c>
      <c r="D185" s="3">
        <v>43524</v>
      </c>
      <c r="E185" s="127">
        <v>0</v>
      </c>
      <c r="F185" s="129" t="s">
        <v>838</v>
      </c>
      <c r="G185" s="31">
        <v>0</v>
      </c>
      <c r="H185" s="31">
        <v>0</v>
      </c>
      <c r="I185" s="31">
        <v>0</v>
      </c>
      <c r="J185" s="117" t="e">
        <f t="shared" si="2"/>
        <v>#DIV/0!</v>
      </c>
      <c r="K185" s="31">
        <v>1</v>
      </c>
      <c r="L185" s="31">
        <v>0</v>
      </c>
    </row>
    <row r="186" spans="1:12" outlineLevel="2" x14ac:dyDescent="0.2">
      <c r="A186" s="115" t="s">
        <v>1036</v>
      </c>
      <c r="B186" s="129" t="s">
        <v>2636</v>
      </c>
      <c r="C186" s="129" t="s">
        <v>6</v>
      </c>
      <c r="D186" s="3">
        <v>43543</v>
      </c>
      <c r="E186" s="127">
        <v>168000</v>
      </c>
      <c r="F186" s="129">
        <v>20190371</v>
      </c>
      <c r="G186" s="31">
        <v>1</v>
      </c>
      <c r="H186" s="31">
        <v>1</v>
      </c>
      <c r="I186" s="31">
        <v>0</v>
      </c>
      <c r="J186" s="117">
        <f t="shared" si="2"/>
        <v>0</v>
      </c>
      <c r="K186" s="31">
        <v>0</v>
      </c>
      <c r="L186" s="31">
        <v>0</v>
      </c>
    </row>
    <row r="187" spans="1:12" outlineLevel="2" x14ac:dyDescent="0.2">
      <c r="A187" s="115" t="s">
        <v>1036</v>
      </c>
      <c r="B187" s="129" t="s">
        <v>3165</v>
      </c>
      <c r="C187" s="129" t="s">
        <v>6</v>
      </c>
      <c r="D187" s="3">
        <v>43599</v>
      </c>
      <c r="E187" s="127">
        <v>34000</v>
      </c>
      <c r="F187" s="129" t="s">
        <v>838</v>
      </c>
      <c r="G187" s="31">
        <v>1</v>
      </c>
      <c r="H187" s="31">
        <v>0</v>
      </c>
      <c r="I187" s="31">
        <v>0</v>
      </c>
      <c r="J187" s="117">
        <f t="shared" si="2"/>
        <v>0</v>
      </c>
      <c r="K187" s="31">
        <v>0</v>
      </c>
      <c r="L187" s="31">
        <v>0</v>
      </c>
    </row>
    <row r="188" spans="1:12" outlineLevel="2" x14ac:dyDescent="0.2">
      <c r="A188" s="115" t="s">
        <v>1036</v>
      </c>
      <c r="B188" s="129" t="s">
        <v>2314</v>
      </c>
      <c r="C188" s="129" t="s">
        <v>425</v>
      </c>
      <c r="D188" s="3">
        <v>43503</v>
      </c>
      <c r="E188" s="127">
        <v>0</v>
      </c>
      <c r="F188" s="129" t="s">
        <v>838</v>
      </c>
      <c r="G188" s="31">
        <v>0</v>
      </c>
      <c r="H188" s="31">
        <v>0</v>
      </c>
      <c r="I188" s="31">
        <v>0</v>
      </c>
      <c r="J188" s="117" t="e">
        <f t="shared" si="2"/>
        <v>#DIV/0!</v>
      </c>
      <c r="K188" s="31">
        <v>1</v>
      </c>
      <c r="L188" s="31">
        <v>0</v>
      </c>
    </row>
    <row r="189" spans="1:12" outlineLevel="2" x14ac:dyDescent="0.2">
      <c r="A189" s="115" t="s">
        <v>1036</v>
      </c>
      <c r="B189" s="129" t="s">
        <v>2309</v>
      </c>
      <c r="C189" s="129" t="s">
        <v>6</v>
      </c>
      <c r="D189" s="3">
        <v>43502</v>
      </c>
      <c r="E189" s="127">
        <v>0</v>
      </c>
      <c r="F189" s="129" t="s">
        <v>838</v>
      </c>
      <c r="G189" s="31">
        <v>0</v>
      </c>
      <c r="H189" s="31">
        <v>0</v>
      </c>
      <c r="I189" s="31">
        <v>0</v>
      </c>
      <c r="J189" s="117" t="e">
        <f t="shared" si="2"/>
        <v>#DIV/0!</v>
      </c>
      <c r="K189" s="31">
        <v>1</v>
      </c>
      <c r="L189" s="31">
        <v>0</v>
      </c>
    </row>
    <row r="190" spans="1:12" outlineLevel="2" x14ac:dyDescent="0.2">
      <c r="A190" s="115" t="s">
        <v>1036</v>
      </c>
      <c r="B190" s="129" t="s">
        <v>2178</v>
      </c>
      <c r="C190" s="129" t="s">
        <v>6</v>
      </c>
      <c r="D190" s="3">
        <v>43483</v>
      </c>
      <c r="E190" s="127">
        <v>0</v>
      </c>
      <c r="F190" s="129" t="s">
        <v>838</v>
      </c>
      <c r="G190" s="31">
        <v>0</v>
      </c>
      <c r="H190" s="31">
        <v>0</v>
      </c>
      <c r="I190" s="31">
        <v>0</v>
      </c>
      <c r="J190" s="117" t="e">
        <f t="shared" si="2"/>
        <v>#DIV/0!</v>
      </c>
      <c r="K190" s="31">
        <v>1</v>
      </c>
      <c r="L190" s="31">
        <v>0</v>
      </c>
    </row>
    <row r="191" spans="1:12" outlineLevel="2" x14ac:dyDescent="0.2">
      <c r="A191" s="115" t="s">
        <v>1036</v>
      </c>
      <c r="B191" s="129" t="s">
        <v>3255</v>
      </c>
      <c r="C191" s="129" t="s">
        <v>6</v>
      </c>
      <c r="D191" s="3">
        <v>43608</v>
      </c>
      <c r="E191" s="127">
        <v>181660</v>
      </c>
      <c r="F191" s="129" t="s">
        <v>838</v>
      </c>
      <c r="G191" s="31">
        <v>1</v>
      </c>
      <c r="H191" s="31">
        <v>0</v>
      </c>
      <c r="I191" s="31">
        <v>0</v>
      </c>
      <c r="J191" s="117">
        <f t="shared" si="2"/>
        <v>0</v>
      </c>
      <c r="K191" s="31">
        <v>0</v>
      </c>
      <c r="L191" s="31">
        <v>0</v>
      </c>
    </row>
    <row r="192" spans="1:12" outlineLevel="2" x14ac:dyDescent="0.2">
      <c r="A192" s="115" t="s">
        <v>1036</v>
      </c>
      <c r="B192" s="129" t="s">
        <v>2319</v>
      </c>
      <c r="C192" s="129" t="s">
        <v>6</v>
      </c>
      <c r="D192" s="3">
        <v>43503</v>
      </c>
      <c r="E192" s="127">
        <v>259115</v>
      </c>
      <c r="F192" s="129" t="s">
        <v>838</v>
      </c>
      <c r="G192" s="31">
        <v>1</v>
      </c>
      <c r="H192" s="31">
        <v>0</v>
      </c>
      <c r="I192" s="31">
        <v>0</v>
      </c>
      <c r="J192" s="117">
        <f t="shared" si="2"/>
        <v>0</v>
      </c>
      <c r="K192" s="31">
        <v>0</v>
      </c>
      <c r="L192" s="31">
        <v>0</v>
      </c>
    </row>
    <row r="193" spans="1:12" outlineLevel="2" x14ac:dyDescent="0.2">
      <c r="A193" s="115" t="s">
        <v>1036</v>
      </c>
      <c r="B193" s="129" t="s">
        <v>2414</v>
      </c>
      <c r="C193" s="129" t="s">
        <v>11</v>
      </c>
      <c r="D193" s="3">
        <v>43518</v>
      </c>
      <c r="E193" s="127">
        <v>165000</v>
      </c>
      <c r="F193" s="129" t="s">
        <v>838</v>
      </c>
      <c r="G193" s="31">
        <v>1</v>
      </c>
      <c r="H193" s="31">
        <v>0</v>
      </c>
      <c r="I193" s="31">
        <v>0</v>
      </c>
      <c r="J193" s="117">
        <f t="shared" si="2"/>
        <v>0</v>
      </c>
      <c r="K193" s="31">
        <v>0</v>
      </c>
      <c r="L193" s="31">
        <v>0</v>
      </c>
    </row>
    <row r="194" spans="1:12" outlineLevel="2" x14ac:dyDescent="0.2">
      <c r="A194" s="115" t="s">
        <v>1036</v>
      </c>
      <c r="B194" s="129" t="s">
        <v>2331</v>
      </c>
      <c r="C194" s="129" t="s">
        <v>1126</v>
      </c>
      <c r="D194" s="3">
        <v>43504</v>
      </c>
      <c r="E194" s="127">
        <v>0</v>
      </c>
      <c r="F194" s="129" t="s">
        <v>838</v>
      </c>
      <c r="G194" s="31">
        <v>0</v>
      </c>
      <c r="H194" s="31">
        <v>0</v>
      </c>
      <c r="I194" s="31">
        <v>0</v>
      </c>
      <c r="J194" s="117" t="e">
        <f t="shared" si="2"/>
        <v>#DIV/0!</v>
      </c>
      <c r="K194" s="31">
        <v>1</v>
      </c>
      <c r="L194" s="31">
        <v>0</v>
      </c>
    </row>
    <row r="195" spans="1:12" outlineLevel="2" x14ac:dyDescent="0.2">
      <c r="A195" s="115" t="s">
        <v>1036</v>
      </c>
      <c r="B195" s="129" t="s">
        <v>2753</v>
      </c>
      <c r="C195" s="129" t="s">
        <v>6</v>
      </c>
      <c r="D195" s="3">
        <v>43556</v>
      </c>
      <c r="E195" s="127">
        <v>0</v>
      </c>
      <c r="F195" s="129" t="s">
        <v>838</v>
      </c>
      <c r="G195" s="31">
        <v>0</v>
      </c>
      <c r="H195" s="31">
        <v>0</v>
      </c>
      <c r="I195" s="31">
        <v>0</v>
      </c>
      <c r="J195" s="117" t="e">
        <f t="shared" si="2"/>
        <v>#DIV/0!</v>
      </c>
      <c r="K195" s="31">
        <v>1</v>
      </c>
      <c r="L195" s="31">
        <v>0</v>
      </c>
    </row>
    <row r="196" spans="1:12" outlineLevel="2" x14ac:dyDescent="0.2">
      <c r="A196" s="115" t="s">
        <v>1036</v>
      </c>
      <c r="B196" s="129" t="s">
        <v>2156</v>
      </c>
      <c r="C196" s="129" t="s">
        <v>6</v>
      </c>
      <c r="D196" s="3">
        <v>43480</v>
      </c>
      <c r="E196" s="127">
        <v>0</v>
      </c>
      <c r="F196" s="129">
        <v>20190852</v>
      </c>
      <c r="G196" s="31">
        <v>0</v>
      </c>
      <c r="H196" s="31">
        <v>0</v>
      </c>
      <c r="I196" s="31">
        <v>0</v>
      </c>
      <c r="J196" s="117" t="e">
        <f t="shared" si="2"/>
        <v>#DIV/0!</v>
      </c>
      <c r="K196" s="31">
        <v>1</v>
      </c>
      <c r="L196" s="31">
        <v>1</v>
      </c>
    </row>
    <row r="197" spans="1:12" outlineLevel="2" x14ac:dyDescent="0.2">
      <c r="A197" s="115" t="s">
        <v>1036</v>
      </c>
      <c r="B197" s="129" t="s">
        <v>2897</v>
      </c>
      <c r="C197" s="129" t="s">
        <v>425</v>
      </c>
      <c r="D197" s="3">
        <v>43572</v>
      </c>
      <c r="E197" s="127">
        <v>0</v>
      </c>
      <c r="F197" s="129" t="s">
        <v>838</v>
      </c>
      <c r="G197" s="31">
        <v>0</v>
      </c>
      <c r="H197" s="31">
        <v>0</v>
      </c>
      <c r="I197" s="31">
        <v>0</v>
      </c>
      <c r="J197" s="117" t="e">
        <f t="shared" si="2"/>
        <v>#DIV/0!</v>
      </c>
      <c r="K197" s="31">
        <v>1</v>
      </c>
      <c r="L197" s="31">
        <v>0</v>
      </c>
    </row>
    <row r="198" spans="1:12" outlineLevel="2" x14ac:dyDescent="0.2">
      <c r="A198" s="115" t="s">
        <v>1036</v>
      </c>
      <c r="B198" s="129" t="s">
        <v>973</v>
      </c>
      <c r="C198" s="129" t="s">
        <v>6</v>
      </c>
      <c r="D198" s="3">
        <v>43525</v>
      </c>
      <c r="E198" s="127">
        <v>164900</v>
      </c>
      <c r="F198" s="129">
        <v>20190273</v>
      </c>
      <c r="G198" s="31">
        <v>1</v>
      </c>
      <c r="H198" s="31">
        <v>1</v>
      </c>
      <c r="I198" s="31">
        <v>0</v>
      </c>
      <c r="J198" s="117">
        <f t="shared" ref="J198:J261" si="3">+I198/G198</f>
        <v>0</v>
      </c>
      <c r="K198" s="31">
        <v>0</v>
      </c>
      <c r="L198" s="31">
        <v>0</v>
      </c>
    </row>
    <row r="199" spans="1:12" outlineLevel="2" x14ac:dyDescent="0.2">
      <c r="A199" s="115" t="s">
        <v>1036</v>
      </c>
      <c r="B199" s="129" t="s">
        <v>2874</v>
      </c>
      <c r="C199" s="129" t="s">
        <v>6</v>
      </c>
      <c r="D199" s="3">
        <v>43570</v>
      </c>
      <c r="E199" s="127">
        <v>165000</v>
      </c>
      <c r="F199" s="129" t="s">
        <v>838</v>
      </c>
      <c r="G199" s="31">
        <v>1</v>
      </c>
      <c r="H199" s="31">
        <v>0</v>
      </c>
      <c r="I199" s="31">
        <v>0</v>
      </c>
      <c r="J199" s="117">
        <f t="shared" si="3"/>
        <v>0</v>
      </c>
      <c r="K199" s="31">
        <v>0</v>
      </c>
      <c r="L199" s="31">
        <v>0</v>
      </c>
    </row>
    <row r="200" spans="1:12" outlineLevel="2" x14ac:dyDescent="0.2">
      <c r="A200" s="115" t="s">
        <v>1036</v>
      </c>
      <c r="B200" s="129" t="s">
        <v>2888</v>
      </c>
      <c r="C200" s="129" t="s">
        <v>6</v>
      </c>
      <c r="D200" s="3">
        <v>43570</v>
      </c>
      <c r="E200" s="127">
        <v>400000</v>
      </c>
      <c r="F200" s="129" t="s">
        <v>838</v>
      </c>
      <c r="G200" s="31">
        <v>1</v>
      </c>
      <c r="H200" s="31">
        <v>0</v>
      </c>
      <c r="I200" s="31">
        <v>0</v>
      </c>
      <c r="J200" s="117">
        <f t="shared" si="3"/>
        <v>0</v>
      </c>
      <c r="K200" s="31">
        <v>0</v>
      </c>
      <c r="L200" s="31">
        <v>0</v>
      </c>
    </row>
    <row r="201" spans="1:12" outlineLevel="2" x14ac:dyDescent="0.2">
      <c r="A201" s="115" t="s">
        <v>1036</v>
      </c>
      <c r="B201" s="129" t="s">
        <v>1849</v>
      </c>
      <c r="C201" s="129" t="s">
        <v>6</v>
      </c>
      <c r="D201" s="3">
        <v>43552</v>
      </c>
      <c r="E201" s="127">
        <v>211500</v>
      </c>
      <c r="F201" s="129" t="s">
        <v>838</v>
      </c>
      <c r="G201" s="31">
        <v>1</v>
      </c>
      <c r="H201" s="31">
        <v>0</v>
      </c>
      <c r="I201" s="31">
        <v>0</v>
      </c>
      <c r="J201" s="117">
        <f t="shared" si="3"/>
        <v>0</v>
      </c>
      <c r="K201" s="31">
        <v>0</v>
      </c>
      <c r="L201" s="31">
        <v>0</v>
      </c>
    </row>
    <row r="202" spans="1:12" outlineLevel="2" x14ac:dyDescent="0.2">
      <c r="A202" s="127" t="s">
        <v>1036</v>
      </c>
      <c r="B202" s="129" t="s">
        <v>3231</v>
      </c>
      <c r="C202" s="129" t="s">
        <v>6</v>
      </c>
      <c r="D202" s="3">
        <v>43607</v>
      </c>
      <c r="E202" s="127">
        <v>0</v>
      </c>
      <c r="F202" s="129" t="s">
        <v>838</v>
      </c>
      <c r="G202" s="31">
        <v>0</v>
      </c>
      <c r="H202" s="31">
        <v>0</v>
      </c>
      <c r="I202" s="31">
        <v>0</v>
      </c>
      <c r="J202" s="117" t="e">
        <f t="shared" si="3"/>
        <v>#DIV/0!</v>
      </c>
      <c r="K202" s="31">
        <v>1</v>
      </c>
      <c r="L202" s="31">
        <v>0</v>
      </c>
    </row>
    <row r="203" spans="1:12" outlineLevel="2" x14ac:dyDescent="0.2">
      <c r="A203" s="115" t="s">
        <v>1036</v>
      </c>
      <c r="B203" s="129" t="s">
        <v>2137</v>
      </c>
      <c r="C203" s="129" t="s">
        <v>6</v>
      </c>
      <c r="D203" s="3">
        <v>43476</v>
      </c>
      <c r="E203" s="127">
        <v>159500</v>
      </c>
      <c r="F203" s="129">
        <v>20190037</v>
      </c>
      <c r="G203" s="31">
        <v>1</v>
      </c>
      <c r="H203" s="31">
        <v>1</v>
      </c>
      <c r="I203" s="31">
        <v>0</v>
      </c>
      <c r="J203" s="117">
        <f t="shared" si="3"/>
        <v>0</v>
      </c>
      <c r="K203" s="31">
        <v>0</v>
      </c>
      <c r="L203" s="31">
        <v>0</v>
      </c>
    </row>
    <row r="204" spans="1:12" outlineLevel="2" x14ac:dyDescent="0.2">
      <c r="A204" s="115" t="s">
        <v>1036</v>
      </c>
      <c r="B204" s="129" t="s">
        <v>2581</v>
      </c>
      <c r="C204" s="129" t="s">
        <v>6</v>
      </c>
      <c r="D204" s="3">
        <v>43536</v>
      </c>
      <c r="E204" s="127">
        <v>125000</v>
      </c>
      <c r="F204" s="129" t="s">
        <v>838</v>
      </c>
      <c r="G204" s="31">
        <v>1</v>
      </c>
      <c r="H204" s="31">
        <v>0</v>
      </c>
      <c r="I204" s="31">
        <v>0</v>
      </c>
      <c r="J204" s="117">
        <f t="shared" si="3"/>
        <v>0</v>
      </c>
      <c r="K204" s="31">
        <v>0</v>
      </c>
      <c r="L204" s="31">
        <v>0</v>
      </c>
    </row>
    <row r="205" spans="1:12" outlineLevel="2" x14ac:dyDescent="0.2">
      <c r="A205" s="115" t="s">
        <v>1036</v>
      </c>
      <c r="B205" s="129" t="s">
        <v>2322</v>
      </c>
      <c r="C205" s="129" t="s">
        <v>6</v>
      </c>
      <c r="D205" s="3">
        <v>43504</v>
      </c>
      <c r="E205" s="127">
        <v>53000</v>
      </c>
      <c r="F205" s="129" t="s">
        <v>838</v>
      </c>
      <c r="G205" s="31">
        <v>1</v>
      </c>
      <c r="H205" s="31">
        <v>0</v>
      </c>
      <c r="I205" s="31">
        <v>0</v>
      </c>
      <c r="J205" s="117">
        <f t="shared" si="3"/>
        <v>0</v>
      </c>
      <c r="K205" s="31">
        <v>0</v>
      </c>
      <c r="L205" s="31">
        <v>0</v>
      </c>
    </row>
    <row r="206" spans="1:12" outlineLevel="2" x14ac:dyDescent="0.2">
      <c r="A206" s="115" t="s">
        <v>1036</v>
      </c>
      <c r="B206" s="129" t="s">
        <v>2215</v>
      </c>
      <c r="C206" s="129" t="s">
        <v>6</v>
      </c>
      <c r="D206" s="3">
        <v>43490</v>
      </c>
      <c r="E206" s="127">
        <v>180000</v>
      </c>
      <c r="F206" s="129" t="s">
        <v>838</v>
      </c>
      <c r="G206" s="31">
        <v>1</v>
      </c>
      <c r="H206" s="31">
        <v>0</v>
      </c>
      <c r="I206" s="31">
        <v>0</v>
      </c>
      <c r="J206" s="117">
        <f t="shared" si="3"/>
        <v>0</v>
      </c>
      <c r="K206" s="31">
        <v>0</v>
      </c>
      <c r="L206" s="31">
        <v>0</v>
      </c>
    </row>
    <row r="207" spans="1:12" outlineLevel="2" x14ac:dyDescent="0.2">
      <c r="A207" s="115" t="s">
        <v>1036</v>
      </c>
      <c r="B207" s="129" t="s">
        <v>2537</v>
      </c>
      <c r="C207" s="129" t="s">
        <v>425</v>
      </c>
      <c r="D207" s="3">
        <v>43531</v>
      </c>
      <c r="E207" s="127">
        <v>399900</v>
      </c>
      <c r="F207" s="129">
        <v>20190300</v>
      </c>
      <c r="G207" s="31">
        <v>1</v>
      </c>
      <c r="H207" s="31">
        <v>1</v>
      </c>
      <c r="I207" s="31">
        <v>0</v>
      </c>
      <c r="J207" s="117">
        <f t="shared" si="3"/>
        <v>0</v>
      </c>
      <c r="K207" s="31">
        <v>0</v>
      </c>
      <c r="L207" s="31">
        <v>0</v>
      </c>
    </row>
    <row r="208" spans="1:12" outlineLevel="2" x14ac:dyDescent="0.2">
      <c r="A208" s="115" t="s">
        <v>1036</v>
      </c>
      <c r="B208" s="129" t="s">
        <v>2693</v>
      </c>
      <c r="C208" s="129" t="s">
        <v>1249</v>
      </c>
      <c r="D208" s="3">
        <v>43549</v>
      </c>
      <c r="E208" s="127">
        <v>324900</v>
      </c>
      <c r="F208" s="129" t="s">
        <v>838</v>
      </c>
      <c r="G208" s="31">
        <v>1</v>
      </c>
      <c r="H208" s="31">
        <v>0</v>
      </c>
      <c r="I208" s="31">
        <v>0</v>
      </c>
      <c r="J208" s="117">
        <f t="shared" si="3"/>
        <v>0</v>
      </c>
      <c r="K208" s="31">
        <v>0</v>
      </c>
      <c r="L208" s="31">
        <v>0</v>
      </c>
    </row>
    <row r="209" spans="1:12" outlineLevel="2" x14ac:dyDescent="0.2">
      <c r="A209" s="115" t="s">
        <v>1036</v>
      </c>
      <c r="B209" s="129" t="s">
        <v>2672</v>
      </c>
      <c r="C209" s="129" t="s">
        <v>6</v>
      </c>
      <c r="D209" s="3">
        <v>43546</v>
      </c>
      <c r="E209" s="127">
        <v>171749</v>
      </c>
      <c r="F209" s="129" t="s">
        <v>838</v>
      </c>
      <c r="G209" s="31">
        <v>1</v>
      </c>
      <c r="H209" s="31">
        <v>0</v>
      </c>
      <c r="I209" s="31">
        <v>0</v>
      </c>
      <c r="J209" s="117">
        <f t="shared" si="3"/>
        <v>0</v>
      </c>
      <c r="K209" s="31">
        <v>0</v>
      </c>
      <c r="L209" s="31">
        <v>0</v>
      </c>
    </row>
    <row r="210" spans="1:12" outlineLevel="2" x14ac:dyDescent="0.2">
      <c r="A210" s="115" t="s">
        <v>1036</v>
      </c>
      <c r="B210" s="129" t="s">
        <v>2433</v>
      </c>
      <c r="C210" s="129" t="s">
        <v>1126</v>
      </c>
      <c r="D210" s="3">
        <v>43521</v>
      </c>
      <c r="E210" s="127">
        <v>0</v>
      </c>
      <c r="F210" s="129" t="s">
        <v>838</v>
      </c>
      <c r="G210" s="31">
        <v>0</v>
      </c>
      <c r="H210" s="31">
        <v>0</v>
      </c>
      <c r="I210" s="31">
        <v>0</v>
      </c>
      <c r="J210" s="117" t="e">
        <f t="shared" si="3"/>
        <v>#DIV/0!</v>
      </c>
      <c r="K210" s="31">
        <v>1</v>
      </c>
      <c r="L210" s="31">
        <v>0</v>
      </c>
    </row>
    <row r="211" spans="1:12" outlineLevel="2" x14ac:dyDescent="0.2">
      <c r="A211" s="115" t="s">
        <v>1036</v>
      </c>
      <c r="B211" s="129" t="s">
        <v>3126</v>
      </c>
      <c r="C211" s="129" t="s">
        <v>6</v>
      </c>
      <c r="D211" s="3">
        <v>43595</v>
      </c>
      <c r="E211" s="127">
        <v>0</v>
      </c>
      <c r="F211" s="129" t="s">
        <v>838</v>
      </c>
      <c r="G211" s="31">
        <v>0</v>
      </c>
      <c r="H211" s="31">
        <v>0</v>
      </c>
      <c r="I211" s="31">
        <v>0</v>
      </c>
      <c r="J211" s="117" t="e">
        <f t="shared" si="3"/>
        <v>#DIV/0!</v>
      </c>
      <c r="K211" s="31">
        <v>1</v>
      </c>
      <c r="L211" s="31">
        <v>0</v>
      </c>
    </row>
    <row r="212" spans="1:12" outlineLevel="2" x14ac:dyDescent="0.2">
      <c r="A212" s="115" t="s">
        <v>1036</v>
      </c>
      <c r="B212" s="31" t="s">
        <v>2719</v>
      </c>
      <c r="C212" s="31" t="s">
        <v>6</v>
      </c>
      <c r="D212" s="3">
        <v>43551</v>
      </c>
      <c r="E212" s="127">
        <v>0</v>
      </c>
      <c r="F212" s="129" t="s">
        <v>838</v>
      </c>
      <c r="G212" s="31">
        <v>0</v>
      </c>
      <c r="H212" s="31">
        <v>0</v>
      </c>
      <c r="I212" s="31">
        <v>0</v>
      </c>
      <c r="J212" s="117" t="e">
        <f t="shared" si="3"/>
        <v>#DIV/0!</v>
      </c>
      <c r="K212" s="31">
        <v>1</v>
      </c>
      <c r="L212" s="31">
        <v>0</v>
      </c>
    </row>
    <row r="213" spans="1:12" outlineLevel="2" x14ac:dyDescent="0.2">
      <c r="A213" s="115" t="s">
        <v>1036</v>
      </c>
      <c r="B213" s="129" t="s">
        <v>3192</v>
      </c>
      <c r="C213" s="129" t="s">
        <v>216</v>
      </c>
      <c r="D213" s="3">
        <v>43602</v>
      </c>
      <c r="E213" s="127">
        <v>159900</v>
      </c>
      <c r="F213" s="129" t="s">
        <v>838</v>
      </c>
      <c r="G213" s="31">
        <v>1</v>
      </c>
      <c r="H213" s="31">
        <v>0</v>
      </c>
      <c r="I213" s="31">
        <v>0</v>
      </c>
      <c r="J213" s="117">
        <f t="shared" si="3"/>
        <v>0</v>
      </c>
      <c r="K213" s="31">
        <v>0</v>
      </c>
      <c r="L213" s="31">
        <v>0</v>
      </c>
    </row>
    <row r="214" spans="1:12" outlineLevel="2" x14ac:dyDescent="0.2">
      <c r="A214" s="115" t="s">
        <v>1036</v>
      </c>
      <c r="B214" s="129" t="s">
        <v>2825</v>
      </c>
      <c r="C214" s="129" t="s">
        <v>6</v>
      </c>
      <c r="D214" s="3">
        <v>43564</v>
      </c>
      <c r="E214" s="127">
        <v>265000</v>
      </c>
      <c r="F214" s="129">
        <v>20190620</v>
      </c>
      <c r="G214" s="31">
        <v>1</v>
      </c>
      <c r="H214" s="31">
        <v>1</v>
      </c>
      <c r="I214" s="31">
        <v>0</v>
      </c>
      <c r="J214" s="117">
        <f t="shared" si="3"/>
        <v>0</v>
      </c>
      <c r="K214" s="31">
        <v>0</v>
      </c>
      <c r="L214" s="31">
        <v>0</v>
      </c>
    </row>
    <row r="215" spans="1:12" outlineLevel="2" x14ac:dyDescent="0.2">
      <c r="A215" s="115" t="s">
        <v>1036</v>
      </c>
      <c r="B215" s="31" t="s">
        <v>2117</v>
      </c>
      <c r="C215" s="31" t="s">
        <v>6</v>
      </c>
      <c r="D215" s="3">
        <v>43472</v>
      </c>
      <c r="E215" s="127">
        <v>0</v>
      </c>
      <c r="F215" s="129" t="s">
        <v>838</v>
      </c>
      <c r="G215" s="31">
        <v>0</v>
      </c>
      <c r="H215" s="31">
        <v>0</v>
      </c>
      <c r="I215" s="31">
        <v>0</v>
      </c>
      <c r="J215" s="117" t="e">
        <f t="shared" si="3"/>
        <v>#DIV/0!</v>
      </c>
      <c r="K215" s="31">
        <v>1</v>
      </c>
      <c r="L215" s="31">
        <v>0</v>
      </c>
    </row>
    <row r="216" spans="1:12" outlineLevel="2" x14ac:dyDescent="0.2">
      <c r="A216" s="115" t="s">
        <v>1036</v>
      </c>
      <c r="B216" s="31" t="s">
        <v>2794</v>
      </c>
      <c r="C216" s="31" t="s">
        <v>6</v>
      </c>
      <c r="D216" s="3">
        <v>43560</v>
      </c>
      <c r="E216" s="127">
        <v>0</v>
      </c>
      <c r="F216" s="129" t="s">
        <v>838</v>
      </c>
      <c r="G216" s="31">
        <v>0</v>
      </c>
      <c r="H216" s="31">
        <v>0</v>
      </c>
      <c r="I216" s="31">
        <v>0</v>
      </c>
      <c r="J216" s="117" t="e">
        <f t="shared" si="3"/>
        <v>#DIV/0!</v>
      </c>
      <c r="K216" s="31">
        <v>1</v>
      </c>
      <c r="L216" s="31">
        <v>0</v>
      </c>
    </row>
    <row r="217" spans="1:12" outlineLevel="2" x14ac:dyDescent="0.2">
      <c r="A217" s="115" t="s">
        <v>1036</v>
      </c>
      <c r="B217" s="31" t="s">
        <v>3169</v>
      </c>
      <c r="C217" s="31" t="s">
        <v>6</v>
      </c>
      <c r="D217" s="3">
        <v>43600</v>
      </c>
      <c r="E217" s="127">
        <v>135000</v>
      </c>
      <c r="F217" s="129" t="s">
        <v>838</v>
      </c>
      <c r="G217" s="31">
        <v>1</v>
      </c>
      <c r="H217" s="31">
        <v>0</v>
      </c>
      <c r="I217" s="31">
        <v>0</v>
      </c>
      <c r="J217" s="117">
        <f t="shared" si="3"/>
        <v>0</v>
      </c>
      <c r="K217" s="31">
        <v>0</v>
      </c>
      <c r="L217" s="31">
        <v>0</v>
      </c>
    </row>
    <row r="218" spans="1:12" outlineLevel="2" x14ac:dyDescent="0.2">
      <c r="A218" s="115" t="s">
        <v>1036</v>
      </c>
      <c r="B218" s="129" t="s">
        <v>365</v>
      </c>
      <c r="C218" s="129" t="s">
        <v>6</v>
      </c>
      <c r="D218" s="3">
        <v>43537</v>
      </c>
      <c r="E218" s="127">
        <v>160000</v>
      </c>
      <c r="F218" s="129" t="s">
        <v>838</v>
      </c>
      <c r="G218" s="31">
        <v>1</v>
      </c>
      <c r="H218" s="31">
        <v>0</v>
      </c>
      <c r="I218" s="31">
        <v>0</v>
      </c>
      <c r="J218" s="117">
        <f t="shared" si="3"/>
        <v>0</v>
      </c>
      <c r="K218" s="31">
        <v>0</v>
      </c>
      <c r="L218" s="31">
        <v>0</v>
      </c>
    </row>
    <row r="219" spans="1:12" outlineLevel="2" x14ac:dyDescent="0.2">
      <c r="A219" s="115" t="s">
        <v>1036</v>
      </c>
      <c r="B219" s="31" t="s">
        <v>2867</v>
      </c>
      <c r="C219" s="31" t="s">
        <v>1126</v>
      </c>
      <c r="D219" s="3">
        <v>43567</v>
      </c>
      <c r="E219" s="127">
        <v>225465</v>
      </c>
      <c r="F219" s="129" t="s">
        <v>838</v>
      </c>
      <c r="G219" s="31">
        <v>1</v>
      </c>
      <c r="H219" s="31">
        <v>0</v>
      </c>
      <c r="I219" s="31">
        <v>0</v>
      </c>
      <c r="J219" s="117">
        <f t="shared" si="3"/>
        <v>0</v>
      </c>
      <c r="K219" s="31">
        <v>0</v>
      </c>
      <c r="L219" s="31">
        <v>0</v>
      </c>
    </row>
    <row r="220" spans="1:12" outlineLevel="2" x14ac:dyDescent="0.2">
      <c r="A220" s="115" t="s">
        <v>1036</v>
      </c>
      <c r="B220" s="31" t="s">
        <v>2392</v>
      </c>
      <c r="C220" s="31" t="s">
        <v>6</v>
      </c>
      <c r="D220" s="3">
        <v>43515</v>
      </c>
      <c r="E220" s="127">
        <v>82000</v>
      </c>
      <c r="F220" s="129">
        <v>20190124</v>
      </c>
      <c r="G220" s="31">
        <v>1</v>
      </c>
      <c r="H220" s="31">
        <v>1</v>
      </c>
      <c r="I220" s="31">
        <v>0</v>
      </c>
      <c r="J220" s="117">
        <f t="shared" si="3"/>
        <v>0</v>
      </c>
      <c r="K220" s="31">
        <v>0</v>
      </c>
      <c r="L220" s="31">
        <v>0</v>
      </c>
    </row>
    <row r="221" spans="1:12" outlineLevel="2" x14ac:dyDescent="0.2">
      <c r="A221" s="115" t="s">
        <v>1036</v>
      </c>
      <c r="B221" s="129" t="s">
        <v>2517</v>
      </c>
      <c r="C221" s="129" t="s">
        <v>6</v>
      </c>
      <c r="D221" s="3">
        <v>43529</v>
      </c>
      <c r="E221" s="127">
        <v>178000</v>
      </c>
      <c r="F221" s="129" t="s">
        <v>838</v>
      </c>
      <c r="G221" s="31">
        <v>1</v>
      </c>
      <c r="H221" s="31">
        <v>0</v>
      </c>
      <c r="I221" s="31">
        <v>0</v>
      </c>
      <c r="J221" s="117">
        <f t="shared" si="3"/>
        <v>0</v>
      </c>
      <c r="K221" s="31">
        <v>0</v>
      </c>
      <c r="L221" s="31">
        <v>0</v>
      </c>
    </row>
    <row r="222" spans="1:12" outlineLevel="2" x14ac:dyDescent="0.2">
      <c r="A222" s="115" t="s">
        <v>1036</v>
      </c>
      <c r="B222" s="31" t="s">
        <v>2419</v>
      </c>
      <c r="C222" s="31" t="s">
        <v>6</v>
      </c>
      <c r="D222" s="3">
        <v>43518</v>
      </c>
      <c r="E222" s="127">
        <v>0</v>
      </c>
      <c r="F222" s="129">
        <v>20190230</v>
      </c>
      <c r="G222" s="31">
        <v>0</v>
      </c>
      <c r="H222" s="31">
        <v>0</v>
      </c>
      <c r="I222" s="31">
        <v>0</v>
      </c>
      <c r="J222" s="117" t="e">
        <f t="shared" si="3"/>
        <v>#DIV/0!</v>
      </c>
      <c r="K222" s="31">
        <v>1</v>
      </c>
      <c r="L222" s="31">
        <v>1</v>
      </c>
    </row>
    <row r="223" spans="1:12" outlineLevel="2" x14ac:dyDescent="0.2">
      <c r="A223" s="115" t="s">
        <v>1036</v>
      </c>
      <c r="B223" s="31" t="s">
        <v>2774</v>
      </c>
      <c r="C223" s="31" t="s">
        <v>6</v>
      </c>
      <c r="D223" s="3">
        <v>43557</v>
      </c>
      <c r="E223" s="127">
        <v>0</v>
      </c>
      <c r="F223" s="129" t="s">
        <v>838</v>
      </c>
      <c r="G223" s="31">
        <v>0</v>
      </c>
      <c r="H223" s="31">
        <v>0</v>
      </c>
      <c r="I223" s="31">
        <v>0</v>
      </c>
      <c r="J223" s="117" t="e">
        <f t="shared" si="3"/>
        <v>#DIV/0!</v>
      </c>
      <c r="K223" s="31">
        <v>1</v>
      </c>
      <c r="L223" s="31">
        <v>0</v>
      </c>
    </row>
    <row r="224" spans="1:12" outlineLevel="2" x14ac:dyDescent="0.2">
      <c r="A224" s="115" t="s">
        <v>1036</v>
      </c>
      <c r="B224" s="129" t="s">
        <v>2700</v>
      </c>
      <c r="C224" s="129" t="s">
        <v>1126</v>
      </c>
      <c r="D224" s="3">
        <v>43549</v>
      </c>
      <c r="E224" s="127">
        <v>221820</v>
      </c>
      <c r="F224" s="129" t="s">
        <v>838</v>
      </c>
      <c r="G224" s="31">
        <v>1</v>
      </c>
      <c r="H224" s="31">
        <v>0</v>
      </c>
      <c r="I224" s="31">
        <v>0</v>
      </c>
      <c r="J224" s="117">
        <f t="shared" si="3"/>
        <v>0</v>
      </c>
      <c r="K224" s="31">
        <v>0</v>
      </c>
      <c r="L224" s="31">
        <v>0</v>
      </c>
    </row>
    <row r="225" spans="1:12" outlineLevel="2" x14ac:dyDescent="0.2">
      <c r="A225" s="115" t="s">
        <v>1036</v>
      </c>
      <c r="B225" s="31" t="s">
        <v>2423</v>
      </c>
      <c r="C225" s="31" t="s">
        <v>1249</v>
      </c>
      <c r="D225" s="3">
        <v>43518</v>
      </c>
      <c r="E225" s="127">
        <v>225200</v>
      </c>
      <c r="F225" s="129">
        <v>20190221</v>
      </c>
      <c r="G225" s="31">
        <v>1</v>
      </c>
      <c r="H225" s="31">
        <v>1</v>
      </c>
      <c r="I225" s="31">
        <v>0</v>
      </c>
      <c r="J225" s="117">
        <f t="shared" si="3"/>
        <v>0</v>
      </c>
      <c r="K225" s="31">
        <v>0</v>
      </c>
      <c r="L225" s="31">
        <v>0</v>
      </c>
    </row>
    <row r="226" spans="1:12" outlineLevel="2" x14ac:dyDescent="0.2">
      <c r="A226" s="115" t="s">
        <v>1036</v>
      </c>
      <c r="B226" s="31" t="s">
        <v>3182</v>
      </c>
      <c r="C226" s="31" t="s">
        <v>6</v>
      </c>
      <c r="D226" s="3">
        <v>43601</v>
      </c>
      <c r="E226" s="127">
        <v>209000</v>
      </c>
      <c r="F226" s="129">
        <v>20190901</v>
      </c>
      <c r="G226" s="31">
        <v>1</v>
      </c>
      <c r="H226" s="31">
        <v>1</v>
      </c>
      <c r="I226" s="31">
        <v>0</v>
      </c>
      <c r="J226" s="117">
        <f t="shared" si="3"/>
        <v>0</v>
      </c>
      <c r="K226" s="31">
        <v>0</v>
      </c>
      <c r="L226" s="31">
        <v>0</v>
      </c>
    </row>
    <row r="227" spans="1:12" outlineLevel="2" x14ac:dyDescent="0.2">
      <c r="A227" s="115" t="s">
        <v>1036</v>
      </c>
      <c r="B227" s="31" t="s">
        <v>2838</v>
      </c>
      <c r="C227" s="31" t="s">
        <v>6</v>
      </c>
      <c r="D227" s="3">
        <v>43565</v>
      </c>
      <c r="E227" s="127">
        <v>275000</v>
      </c>
      <c r="F227" s="129" t="s">
        <v>838</v>
      </c>
      <c r="G227" s="31">
        <v>1</v>
      </c>
      <c r="H227" s="31">
        <v>0</v>
      </c>
      <c r="I227" s="31">
        <v>0</v>
      </c>
      <c r="J227" s="117">
        <f t="shared" si="3"/>
        <v>0</v>
      </c>
      <c r="K227" s="31">
        <v>0</v>
      </c>
      <c r="L227" s="31">
        <v>0</v>
      </c>
    </row>
    <row r="228" spans="1:12" outlineLevel="2" x14ac:dyDescent="0.2">
      <c r="A228" s="115" t="s">
        <v>1036</v>
      </c>
      <c r="B228" s="129" t="s">
        <v>2167</v>
      </c>
      <c r="C228" s="129" t="s">
        <v>6</v>
      </c>
      <c r="D228" s="3">
        <v>43481</v>
      </c>
      <c r="E228" s="127">
        <v>142900</v>
      </c>
      <c r="F228" s="129" t="s">
        <v>838</v>
      </c>
      <c r="G228" s="31">
        <v>1</v>
      </c>
      <c r="H228" s="31">
        <v>0</v>
      </c>
      <c r="I228" s="31">
        <v>0</v>
      </c>
      <c r="J228" s="117">
        <f t="shared" si="3"/>
        <v>0</v>
      </c>
      <c r="K228" s="31">
        <v>0</v>
      </c>
      <c r="L228" s="31">
        <v>0</v>
      </c>
    </row>
    <row r="229" spans="1:12" outlineLevel="2" x14ac:dyDescent="0.2">
      <c r="A229" s="115" t="s">
        <v>1036</v>
      </c>
      <c r="B229" s="129" t="s">
        <v>2807</v>
      </c>
      <c r="C229" s="129" t="s">
        <v>6</v>
      </c>
      <c r="D229" s="3">
        <v>43560</v>
      </c>
      <c r="E229" s="127">
        <v>0</v>
      </c>
      <c r="F229" s="129" t="s">
        <v>838</v>
      </c>
      <c r="G229" s="31">
        <v>0</v>
      </c>
      <c r="H229" s="31">
        <v>0</v>
      </c>
      <c r="I229" s="31">
        <v>0</v>
      </c>
      <c r="J229" s="117" t="e">
        <f t="shared" si="3"/>
        <v>#DIV/0!</v>
      </c>
      <c r="K229" s="31">
        <v>1</v>
      </c>
      <c r="L229" s="31">
        <v>0</v>
      </c>
    </row>
    <row r="230" spans="1:12" outlineLevel="2" x14ac:dyDescent="0.2">
      <c r="A230" s="115" t="s">
        <v>1036</v>
      </c>
      <c r="B230" s="31" t="s">
        <v>2757</v>
      </c>
      <c r="C230" s="31" t="s">
        <v>6</v>
      </c>
      <c r="D230" s="3">
        <v>43556</v>
      </c>
      <c r="E230" s="127">
        <v>277000</v>
      </c>
      <c r="F230" s="129">
        <v>20190453</v>
      </c>
      <c r="G230" s="31">
        <v>1</v>
      </c>
      <c r="H230" s="31">
        <v>1</v>
      </c>
      <c r="I230" s="31">
        <v>0</v>
      </c>
      <c r="J230" s="117">
        <f t="shared" si="3"/>
        <v>0</v>
      </c>
      <c r="K230" s="31">
        <v>0</v>
      </c>
      <c r="L230" s="31">
        <v>0</v>
      </c>
    </row>
    <row r="231" spans="1:12" outlineLevel="2" x14ac:dyDescent="0.2">
      <c r="A231" s="115" t="s">
        <v>1036</v>
      </c>
      <c r="B231" s="31" t="s">
        <v>2868</v>
      </c>
      <c r="C231" s="31" t="s">
        <v>1126</v>
      </c>
      <c r="D231" s="3">
        <v>43567</v>
      </c>
      <c r="E231" s="127">
        <v>238800</v>
      </c>
      <c r="F231" s="129" t="s">
        <v>838</v>
      </c>
      <c r="G231" s="31">
        <v>1</v>
      </c>
      <c r="H231" s="31">
        <v>0</v>
      </c>
      <c r="I231" s="31">
        <v>0</v>
      </c>
      <c r="J231" s="117">
        <f t="shared" si="3"/>
        <v>0</v>
      </c>
      <c r="K231" s="31">
        <v>0</v>
      </c>
      <c r="L231" s="31">
        <v>0</v>
      </c>
    </row>
    <row r="232" spans="1:12" outlineLevel="2" x14ac:dyDescent="0.2">
      <c r="A232" s="115" t="s">
        <v>1036</v>
      </c>
      <c r="B232" s="31" t="s">
        <v>3118</v>
      </c>
      <c r="C232" s="31" t="s">
        <v>1249</v>
      </c>
      <c r="D232" s="3">
        <v>43595</v>
      </c>
      <c r="E232" s="127">
        <v>185500</v>
      </c>
      <c r="F232" s="129" t="s">
        <v>838</v>
      </c>
      <c r="G232" s="31">
        <v>1</v>
      </c>
      <c r="H232" s="31">
        <v>0</v>
      </c>
      <c r="I232" s="31">
        <v>0</v>
      </c>
      <c r="J232" s="117">
        <f t="shared" si="3"/>
        <v>0</v>
      </c>
      <c r="K232" s="31">
        <v>0</v>
      </c>
      <c r="L232" s="31">
        <v>0</v>
      </c>
    </row>
    <row r="233" spans="1:12" outlineLevel="2" x14ac:dyDescent="0.2">
      <c r="A233" s="115" t="s">
        <v>1036</v>
      </c>
      <c r="B233" s="129" t="s">
        <v>2383</v>
      </c>
      <c r="C233" s="129" t="s">
        <v>6</v>
      </c>
      <c r="D233" s="3">
        <v>43514</v>
      </c>
      <c r="E233" s="127">
        <v>320000</v>
      </c>
      <c r="F233" s="129" t="s">
        <v>838</v>
      </c>
      <c r="G233" s="31">
        <v>1</v>
      </c>
      <c r="H233" s="31">
        <v>0</v>
      </c>
      <c r="I233" s="31">
        <v>0</v>
      </c>
      <c r="J233" s="117">
        <f t="shared" si="3"/>
        <v>0</v>
      </c>
      <c r="K233" s="31">
        <v>0</v>
      </c>
      <c r="L233" s="31">
        <v>0</v>
      </c>
    </row>
    <row r="234" spans="1:12" outlineLevel="2" x14ac:dyDescent="0.2">
      <c r="A234" s="115" t="s">
        <v>1036</v>
      </c>
      <c r="B234" s="129" t="s">
        <v>2769</v>
      </c>
      <c r="C234" s="129" t="s">
        <v>287</v>
      </c>
      <c r="D234" s="3">
        <v>43557</v>
      </c>
      <c r="E234" s="127">
        <v>75000</v>
      </c>
      <c r="F234" s="129" t="s">
        <v>838</v>
      </c>
      <c r="G234" s="31">
        <v>1</v>
      </c>
      <c r="H234" s="31">
        <v>0</v>
      </c>
      <c r="I234" s="31">
        <v>0</v>
      </c>
      <c r="J234" s="117">
        <f t="shared" si="3"/>
        <v>0</v>
      </c>
      <c r="K234" s="31">
        <v>0</v>
      </c>
      <c r="L234" s="31">
        <v>0</v>
      </c>
    </row>
    <row r="235" spans="1:12" outlineLevel="2" x14ac:dyDescent="0.2">
      <c r="A235" s="115" t="s">
        <v>1036</v>
      </c>
      <c r="B235" s="31" t="s">
        <v>2093</v>
      </c>
      <c r="C235" s="31" t="s">
        <v>7</v>
      </c>
      <c r="D235" s="3">
        <v>43467</v>
      </c>
      <c r="E235" s="127">
        <v>105000</v>
      </c>
      <c r="F235" s="129">
        <v>20182608</v>
      </c>
      <c r="G235" s="31">
        <v>1</v>
      </c>
      <c r="H235" s="31">
        <v>1</v>
      </c>
      <c r="I235" s="31">
        <v>0</v>
      </c>
      <c r="J235" s="117">
        <f t="shared" si="3"/>
        <v>0</v>
      </c>
      <c r="K235" s="31">
        <v>0</v>
      </c>
      <c r="L235" s="31">
        <v>0</v>
      </c>
    </row>
    <row r="236" spans="1:12" outlineLevel="2" x14ac:dyDescent="0.2">
      <c r="A236" s="115" t="s">
        <v>1036</v>
      </c>
      <c r="B236" s="31" t="s">
        <v>2362</v>
      </c>
      <c r="C236" s="31" t="s">
        <v>6</v>
      </c>
      <c r="D236" s="3">
        <v>43510</v>
      </c>
      <c r="E236" s="127">
        <v>189000</v>
      </c>
      <c r="F236" s="129" t="s">
        <v>838</v>
      </c>
      <c r="G236" s="31">
        <v>1</v>
      </c>
      <c r="H236" s="31">
        <v>0</v>
      </c>
      <c r="I236" s="31">
        <v>0</v>
      </c>
      <c r="J236" s="117">
        <f t="shared" si="3"/>
        <v>0</v>
      </c>
      <c r="K236" s="31">
        <v>0</v>
      </c>
      <c r="L236" s="31">
        <v>0</v>
      </c>
    </row>
    <row r="237" spans="1:12" outlineLevel="2" x14ac:dyDescent="0.2">
      <c r="A237" s="115" t="s">
        <v>1036</v>
      </c>
      <c r="B237" s="31" t="s">
        <v>2400</v>
      </c>
      <c r="C237" s="31" t="s">
        <v>6</v>
      </c>
      <c r="D237" s="3">
        <v>43516</v>
      </c>
      <c r="E237" s="127">
        <v>0</v>
      </c>
      <c r="F237" s="129" t="s">
        <v>838</v>
      </c>
      <c r="G237" s="31">
        <v>0</v>
      </c>
      <c r="H237" s="31">
        <v>0</v>
      </c>
      <c r="I237" s="31">
        <v>0</v>
      </c>
      <c r="J237" s="117" t="e">
        <f t="shared" si="3"/>
        <v>#DIV/0!</v>
      </c>
      <c r="K237" s="31">
        <v>1</v>
      </c>
      <c r="L237" s="31">
        <v>0</v>
      </c>
    </row>
    <row r="238" spans="1:12" outlineLevel="2" x14ac:dyDescent="0.2">
      <c r="A238" s="115" t="s">
        <v>1036</v>
      </c>
      <c r="B238" s="31" t="s">
        <v>3359</v>
      </c>
      <c r="C238" s="31" t="s">
        <v>7</v>
      </c>
      <c r="D238" s="3">
        <v>43616</v>
      </c>
      <c r="E238" s="127">
        <v>352950</v>
      </c>
      <c r="F238" s="129" t="s">
        <v>838</v>
      </c>
      <c r="G238" s="31">
        <v>1</v>
      </c>
      <c r="H238" s="31">
        <v>0</v>
      </c>
      <c r="I238" s="31">
        <v>0</v>
      </c>
      <c r="J238" s="117">
        <f t="shared" si="3"/>
        <v>0</v>
      </c>
      <c r="K238" s="31">
        <v>0</v>
      </c>
      <c r="L238" s="31">
        <v>0</v>
      </c>
    </row>
    <row r="239" spans="1:12" outlineLevel="2" x14ac:dyDescent="0.2">
      <c r="A239" s="115" t="s">
        <v>1036</v>
      </c>
      <c r="B239" s="31" t="s">
        <v>2989</v>
      </c>
      <c r="C239" s="31" t="s">
        <v>6</v>
      </c>
      <c r="D239" s="3">
        <v>43584</v>
      </c>
      <c r="E239" s="127">
        <v>0</v>
      </c>
      <c r="F239" s="129" t="s">
        <v>838</v>
      </c>
      <c r="G239" s="31">
        <v>0</v>
      </c>
      <c r="H239" s="31">
        <v>0</v>
      </c>
      <c r="I239" s="31">
        <v>0</v>
      </c>
      <c r="J239" s="117" t="e">
        <f t="shared" si="3"/>
        <v>#DIV/0!</v>
      </c>
      <c r="K239" s="31">
        <v>1</v>
      </c>
      <c r="L239" s="31">
        <v>0</v>
      </c>
    </row>
    <row r="240" spans="1:12" outlineLevel="2" x14ac:dyDescent="0.2">
      <c r="A240" s="115" t="s">
        <v>1036</v>
      </c>
      <c r="B240" s="129" t="s">
        <v>2366</v>
      </c>
      <c r="C240" s="129" t="s">
        <v>6</v>
      </c>
      <c r="D240" s="3">
        <v>43511</v>
      </c>
      <c r="E240" s="127">
        <v>46000</v>
      </c>
      <c r="F240" s="129" t="s">
        <v>838</v>
      </c>
      <c r="G240" s="31">
        <v>1</v>
      </c>
      <c r="H240" s="31">
        <v>0</v>
      </c>
      <c r="I240" s="31">
        <v>0</v>
      </c>
      <c r="J240" s="117">
        <f t="shared" si="3"/>
        <v>0</v>
      </c>
      <c r="K240" s="31">
        <v>0</v>
      </c>
      <c r="L240" s="31">
        <v>0</v>
      </c>
    </row>
    <row r="241" spans="1:12" outlineLevel="2" x14ac:dyDescent="0.2">
      <c r="A241" s="115" t="s">
        <v>1036</v>
      </c>
      <c r="B241" s="129" t="s">
        <v>3102</v>
      </c>
      <c r="C241" s="129" t="s">
        <v>123</v>
      </c>
      <c r="D241" s="3">
        <v>43594</v>
      </c>
      <c r="E241" s="127">
        <v>177000</v>
      </c>
      <c r="F241" s="129" t="s">
        <v>838</v>
      </c>
      <c r="G241" s="31">
        <v>1</v>
      </c>
      <c r="H241" s="31">
        <v>0</v>
      </c>
      <c r="I241" s="31">
        <v>0</v>
      </c>
      <c r="J241" s="117">
        <f t="shared" si="3"/>
        <v>0</v>
      </c>
      <c r="K241" s="31">
        <v>0</v>
      </c>
      <c r="L241" s="31">
        <v>0</v>
      </c>
    </row>
    <row r="242" spans="1:12" outlineLevel="2" x14ac:dyDescent="0.2">
      <c r="A242" s="115" t="s">
        <v>1036</v>
      </c>
      <c r="B242" s="31" t="s">
        <v>2745</v>
      </c>
      <c r="C242" s="31" t="s">
        <v>6</v>
      </c>
      <c r="D242" s="3">
        <v>43553</v>
      </c>
      <c r="E242" s="127">
        <v>244000</v>
      </c>
      <c r="F242" s="129" t="s">
        <v>838</v>
      </c>
      <c r="G242" s="31">
        <v>1</v>
      </c>
      <c r="H242" s="31">
        <v>0</v>
      </c>
      <c r="I242" s="31">
        <v>0</v>
      </c>
      <c r="J242" s="117">
        <f t="shared" si="3"/>
        <v>0</v>
      </c>
      <c r="K242" s="31">
        <v>0</v>
      </c>
      <c r="L242" s="31">
        <v>0</v>
      </c>
    </row>
    <row r="243" spans="1:12" outlineLevel="2" x14ac:dyDescent="0.2">
      <c r="A243" s="115" t="s">
        <v>1036</v>
      </c>
      <c r="B243" s="31" t="s">
        <v>2731</v>
      </c>
      <c r="C243" s="31" t="s">
        <v>6</v>
      </c>
      <c r="D243" s="3">
        <v>43553</v>
      </c>
      <c r="E243" s="127">
        <v>101000</v>
      </c>
      <c r="F243" s="129">
        <v>20190474</v>
      </c>
      <c r="G243" s="31">
        <v>1</v>
      </c>
      <c r="H243" s="31">
        <v>1</v>
      </c>
      <c r="I243" s="31">
        <v>0</v>
      </c>
      <c r="J243" s="117">
        <f t="shared" si="3"/>
        <v>0</v>
      </c>
      <c r="K243" s="31">
        <v>0</v>
      </c>
      <c r="L243" s="31">
        <v>0</v>
      </c>
    </row>
    <row r="244" spans="1:12" outlineLevel="2" x14ac:dyDescent="0.2">
      <c r="A244" s="115" t="s">
        <v>1036</v>
      </c>
      <c r="B244" s="31" t="s">
        <v>2217</v>
      </c>
      <c r="C244" s="31" t="s">
        <v>6</v>
      </c>
      <c r="D244" s="3">
        <v>43490</v>
      </c>
      <c r="E244" s="127">
        <v>43750</v>
      </c>
      <c r="F244" s="129" t="s">
        <v>838</v>
      </c>
      <c r="G244" s="31">
        <v>1</v>
      </c>
      <c r="H244" s="31">
        <v>0</v>
      </c>
      <c r="I244" s="31">
        <v>0</v>
      </c>
      <c r="J244" s="117">
        <f t="shared" si="3"/>
        <v>0</v>
      </c>
      <c r="K244" s="31">
        <v>0</v>
      </c>
      <c r="L244" s="31">
        <v>0</v>
      </c>
    </row>
    <row r="245" spans="1:12" outlineLevel="2" x14ac:dyDescent="0.2">
      <c r="A245" s="115" t="s">
        <v>1036</v>
      </c>
      <c r="B245" s="31" t="s">
        <v>2221</v>
      </c>
      <c r="C245" s="31" t="s">
        <v>123</v>
      </c>
      <c r="D245" s="3">
        <v>43490</v>
      </c>
      <c r="E245" s="127">
        <v>184900</v>
      </c>
      <c r="F245" s="129" t="s">
        <v>838</v>
      </c>
      <c r="G245" s="31">
        <v>1</v>
      </c>
      <c r="H245" s="31">
        <v>0</v>
      </c>
      <c r="I245" s="31">
        <v>0</v>
      </c>
      <c r="J245" s="117">
        <f t="shared" si="3"/>
        <v>0</v>
      </c>
      <c r="K245" s="31">
        <v>0</v>
      </c>
      <c r="L245" s="31">
        <v>0</v>
      </c>
    </row>
    <row r="246" spans="1:12" outlineLevel="2" x14ac:dyDescent="0.2">
      <c r="A246" s="115" t="s">
        <v>1036</v>
      </c>
      <c r="B246" s="31" t="s">
        <v>2270</v>
      </c>
      <c r="C246" s="31" t="s">
        <v>6</v>
      </c>
      <c r="D246" s="3">
        <v>43496</v>
      </c>
      <c r="E246" s="127">
        <v>190000</v>
      </c>
      <c r="F246" s="129" t="s">
        <v>838</v>
      </c>
      <c r="G246" s="31">
        <v>1</v>
      </c>
      <c r="H246" s="31">
        <v>0</v>
      </c>
      <c r="I246" s="31">
        <v>0</v>
      </c>
      <c r="J246" s="117">
        <f t="shared" si="3"/>
        <v>0</v>
      </c>
      <c r="K246" s="31">
        <v>0</v>
      </c>
      <c r="L246" s="31">
        <v>0</v>
      </c>
    </row>
    <row r="247" spans="1:12" outlineLevel="2" x14ac:dyDescent="0.2">
      <c r="A247" t="s">
        <v>1036</v>
      </c>
      <c r="B247" s="31" t="s">
        <v>1708</v>
      </c>
      <c r="C247" t="s">
        <v>6</v>
      </c>
      <c r="D247" s="3">
        <v>43615</v>
      </c>
      <c r="E247" s="115">
        <v>182000</v>
      </c>
      <c r="F247" t="s">
        <v>838</v>
      </c>
      <c r="G247" s="31">
        <v>1</v>
      </c>
      <c r="H247" s="31">
        <v>0</v>
      </c>
      <c r="I247" s="31">
        <v>0</v>
      </c>
      <c r="J247" s="117">
        <f t="shared" si="3"/>
        <v>0</v>
      </c>
      <c r="K247" s="31">
        <v>0</v>
      </c>
      <c r="L247" s="31">
        <v>0</v>
      </c>
    </row>
    <row r="248" spans="1:12" outlineLevel="2" x14ac:dyDescent="0.2">
      <c r="A248" t="s">
        <v>1036</v>
      </c>
      <c r="B248" s="31" t="s">
        <v>2159</v>
      </c>
      <c r="C248" t="s">
        <v>1126</v>
      </c>
      <c r="D248" s="3">
        <v>43480</v>
      </c>
      <c r="E248" s="115">
        <v>191425</v>
      </c>
      <c r="F248" t="s">
        <v>838</v>
      </c>
      <c r="G248" s="31">
        <v>1</v>
      </c>
      <c r="H248" s="31">
        <v>0</v>
      </c>
      <c r="I248" s="31">
        <v>0</v>
      </c>
      <c r="J248" s="117">
        <f t="shared" si="3"/>
        <v>0</v>
      </c>
      <c r="K248" s="31">
        <v>0</v>
      </c>
      <c r="L248" s="31">
        <v>0</v>
      </c>
    </row>
    <row r="249" spans="1:12" outlineLevel="2" x14ac:dyDescent="0.2">
      <c r="A249" t="s">
        <v>1036</v>
      </c>
      <c r="B249" s="31" t="s">
        <v>2182</v>
      </c>
      <c r="C249" t="s">
        <v>1126</v>
      </c>
      <c r="D249" s="3">
        <v>43483</v>
      </c>
      <c r="E249" s="115">
        <v>369900</v>
      </c>
      <c r="F249" t="s">
        <v>838</v>
      </c>
      <c r="G249" s="31">
        <v>1</v>
      </c>
      <c r="H249" s="31">
        <v>0</v>
      </c>
      <c r="I249" s="31">
        <v>0</v>
      </c>
      <c r="J249" s="117">
        <f t="shared" si="3"/>
        <v>0</v>
      </c>
      <c r="K249" s="31">
        <v>0</v>
      </c>
      <c r="L249" s="31">
        <v>0</v>
      </c>
    </row>
    <row r="250" spans="1:12" outlineLevel="2" x14ac:dyDescent="0.2">
      <c r="A250" t="s">
        <v>1036</v>
      </c>
      <c r="B250" s="31" t="s">
        <v>2591</v>
      </c>
      <c r="C250" t="s">
        <v>6</v>
      </c>
      <c r="D250" s="3">
        <v>43537</v>
      </c>
      <c r="E250" s="115">
        <v>240995</v>
      </c>
      <c r="F250" t="s">
        <v>838</v>
      </c>
      <c r="G250" s="31">
        <v>1</v>
      </c>
      <c r="H250" s="31">
        <v>0</v>
      </c>
      <c r="I250" s="31">
        <v>0</v>
      </c>
      <c r="J250" s="117">
        <f t="shared" si="3"/>
        <v>0</v>
      </c>
      <c r="K250" s="31">
        <v>0</v>
      </c>
      <c r="L250" s="31">
        <v>0</v>
      </c>
    </row>
    <row r="251" spans="1:12" outlineLevel="2" x14ac:dyDescent="0.2">
      <c r="A251" t="s">
        <v>1036</v>
      </c>
      <c r="B251" s="31" t="s">
        <v>2926</v>
      </c>
      <c r="C251" t="s">
        <v>6</v>
      </c>
      <c r="D251" s="3">
        <v>43577</v>
      </c>
      <c r="E251" s="115">
        <v>23000</v>
      </c>
      <c r="F251" t="s">
        <v>838</v>
      </c>
      <c r="G251" s="31">
        <v>1</v>
      </c>
      <c r="H251" s="31">
        <v>0</v>
      </c>
      <c r="I251" s="31">
        <v>0</v>
      </c>
      <c r="J251" s="117">
        <f t="shared" si="3"/>
        <v>0</v>
      </c>
      <c r="K251" s="31">
        <v>0</v>
      </c>
      <c r="L251" s="31">
        <v>0</v>
      </c>
    </row>
    <row r="252" spans="1:12" outlineLevel="2" x14ac:dyDescent="0.2">
      <c r="A252" t="s">
        <v>1036</v>
      </c>
      <c r="B252" s="31" t="s">
        <v>2927</v>
      </c>
      <c r="C252" t="s">
        <v>6</v>
      </c>
      <c r="D252" s="3">
        <v>43577</v>
      </c>
      <c r="E252" s="115">
        <v>50000</v>
      </c>
      <c r="F252" t="s">
        <v>838</v>
      </c>
      <c r="G252" s="31">
        <v>1</v>
      </c>
      <c r="H252" s="31">
        <v>0</v>
      </c>
      <c r="I252" s="31">
        <v>0</v>
      </c>
      <c r="J252" s="117">
        <f t="shared" si="3"/>
        <v>0</v>
      </c>
      <c r="K252" s="31">
        <v>0</v>
      </c>
      <c r="L252" s="31">
        <v>0</v>
      </c>
    </row>
    <row r="253" spans="1:12" outlineLevel="2" x14ac:dyDescent="0.2">
      <c r="A253" t="s">
        <v>1036</v>
      </c>
      <c r="B253" s="31" t="s">
        <v>2377</v>
      </c>
      <c r="C253" t="s">
        <v>6</v>
      </c>
      <c r="D253" s="3">
        <v>43511</v>
      </c>
      <c r="E253" s="115">
        <v>181500</v>
      </c>
      <c r="F253" t="s">
        <v>838</v>
      </c>
      <c r="G253" s="31">
        <v>1</v>
      </c>
      <c r="H253" s="31">
        <v>0</v>
      </c>
      <c r="I253" s="31">
        <v>0</v>
      </c>
      <c r="J253" s="117">
        <f t="shared" si="3"/>
        <v>0</v>
      </c>
      <c r="K253" s="31">
        <v>0</v>
      </c>
      <c r="L253" s="31">
        <v>0</v>
      </c>
    </row>
    <row r="254" spans="1:12" outlineLevel="2" x14ac:dyDescent="0.2">
      <c r="A254" t="s">
        <v>1036</v>
      </c>
      <c r="B254" s="31" t="s">
        <v>2267</v>
      </c>
      <c r="C254" t="s">
        <v>911</v>
      </c>
      <c r="D254" s="3">
        <v>43496</v>
      </c>
      <c r="E254" s="115">
        <v>101500</v>
      </c>
      <c r="F254" t="s">
        <v>838</v>
      </c>
      <c r="G254" s="31">
        <v>1</v>
      </c>
      <c r="H254" s="31">
        <v>0</v>
      </c>
      <c r="I254" s="31">
        <v>0</v>
      </c>
      <c r="J254" s="117">
        <f t="shared" si="3"/>
        <v>0</v>
      </c>
      <c r="K254" s="31">
        <v>0</v>
      </c>
      <c r="L254" s="31">
        <v>0</v>
      </c>
    </row>
    <row r="255" spans="1:12" outlineLevel="2" x14ac:dyDescent="0.2">
      <c r="A255" t="s">
        <v>1036</v>
      </c>
      <c r="B255" s="31" t="s">
        <v>3157</v>
      </c>
      <c r="C255" t="s">
        <v>286</v>
      </c>
      <c r="D255" s="3">
        <v>43598</v>
      </c>
      <c r="E255" s="115">
        <v>272000</v>
      </c>
      <c r="F255" t="s">
        <v>838</v>
      </c>
      <c r="G255" s="31">
        <v>1</v>
      </c>
      <c r="H255" s="31">
        <v>0</v>
      </c>
      <c r="I255" s="31">
        <v>0</v>
      </c>
      <c r="J255" s="117">
        <f t="shared" si="3"/>
        <v>0</v>
      </c>
      <c r="K255" s="31">
        <v>0</v>
      </c>
      <c r="L255" s="31">
        <v>0</v>
      </c>
    </row>
    <row r="256" spans="1:12" outlineLevel="2" x14ac:dyDescent="0.2">
      <c r="A256" t="s">
        <v>1036</v>
      </c>
      <c r="B256" s="31" t="s">
        <v>2300</v>
      </c>
      <c r="C256" t="s">
        <v>216</v>
      </c>
      <c r="D256" s="3">
        <v>43500</v>
      </c>
      <c r="E256" s="115">
        <v>218000</v>
      </c>
      <c r="F256" t="s">
        <v>838</v>
      </c>
      <c r="G256" s="31">
        <v>1</v>
      </c>
      <c r="H256" s="31">
        <v>0</v>
      </c>
      <c r="I256" s="31">
        <v>0</v>
      </c>
      <c r="J256" s="117">
        <f t="shared" si="3"/>
        <v>0</v>
      </c>
      <c r="K256" s="31">
        <v>0</v>
      </c>
      <c r="L256" s="31">
        <v>0</v>
      </c>
    </row>
    <row r="257" spans="1:12" outlineLevel="2" x14ac:dyDescent="0.2">
      <c r="A257" t="s">
        <v>1036</v>
      </c>
      <c r="B257" s="31" t="s">
        <v>2044</v>
      </c>
      <c r="C257" t="s">
        <v>802</v>
      </c>
      <c r="D257" s="3">
        <v>43546</v>
      </c>
      <c r="E257" s="115">
        <v>122500</v>
      </c>
      <c r="F257" t="s">
        <v>838</v>
      </c>
      <c r="G257" s="31">
        <v>1</v>
      </c>
      <c r="H257" s="31">
        <v>0</v>
      </c>
      <c r="I257" s="31">
        <v>0</v>
      </c>
      <c r="J257" s="117">
        <f t="shared" si="3"/>
        <v>0</v>
      </c>
      <c r="K257" s="31">
        <v>0</v>
      </c>
      <c r="L257" s="31">
        <v>0</v>
      </c>
    </row>
    <row r="258" spans="1:12" outlineLevel="2" x14ac:dyDescent="0.2">
      <c r="A258" t="s">
        <v>1036</v>
      </c>
      <c r="B258" s="31" t="s">
        <v>2624</v>
      </c>
      <c r="C258" t="s">
        <v>1127</v>
      </c>
      <c r="D258" s="3">
        <v>43542</v>
      </c>
      <c r="E258" s="115">
        <v>121000</v>
      </c>
      <c r="F258" t="s">
        <v>838</v>
      </c>
      <c r="G258" s="31">
        <v>1</v>
      </c>
      <c r="H258" s="31">
        <v>0</v>
      </c>
      <c r="I258" s="31">
        <v>0</v>
      </c>
      <c r="J258" s="117">
        <f t="shared" si="3"/>
        <v>0</v>
      </c>
      <c r="K258" s="31">
        <v>0</v>
      </c>
      <c r="L258" s="31">
        <v>0</v>
      </c>
    </row>
    <row r="259" spans="1:12" outlineLevel="2" x14ac:dyDescent="0.2">
      <c r="A259" t="s">
        <v>1036</v>
      </c>
      <c r="B259" s="31" t="s">
        <v>2707</v>
      </c>
      <c r="C259" t="s">
        <v>1126</v>
      </c>
      <c r="D259" s="3">
        <v>43550</v>
      </c>
      <c r="E259" s="115">
        <v>222000</v>
      </c>
      <c r="F259" t="s">
        <v>838</v>
      </c>
      <c r="G259" s="31">
        <v>1</v>
      </c>
      <c r="H259" s="31">
        <v>0</v>
      </c>
      <c r="I259" s="31">
        <v>0</v>
      </c>
      <c r="J259" s="117">
        <f t="shared" si="3"/>
        <v>0</v>
      </c>
      <c r="K259" s="31">
        <v>0</v>
      </c>
      <c r="L259" s="31">
        <v>0</v>
      </c>
    </row>
    <row r="260" spans="1:12" outlineLevel="2" x14ac:dyDescent="0.2">
      <c r="A260" t="s">
        <v>1036</v>
      </c>
      <c r="B260" s="31" t="s">
        <v>3252</v>
      </c>
      <c r="C260" t="s">
        <v>6</v>
      </c>
      <c r="D260" s="3">
        <v>43608</v>
      </c>
      <c r="E260" s="115">
        <v>152000</v>
      </c>
      <c r="F260" t="s">
        <v>838</v>
      </c>
      <c r="G260" s="31">
        <v>1</v>
      </c>
      <c r="H260" s="31">
        <v>0</v>
      </c>
      <c r="I260" s="31">
        <v>0</v>
      </c>
      <c r="J260" s="117">
        <f t="shared" si="3"/>
        <v>0</v>
      </c>
      <c r="K260" s="31">
        <v>0</v>
      </c>
      <c r="L260" s="31">
        <v>0</v>
      </c>
    </row>
    <row r="261" spans="1:12" outlineLevel="2" x14ac:dyDescent="0.2">
      <c r="A261" t="s">
        <v>1036</v>
      </c>
      <c r="B261" s="31" t="s">
        <v>2169</v>
      </c>
      <c r="C261" t="s">
        <v>1249</v>
      </c>
      <c r="D261" s="3">
        <v>43482</v>
      </c>
      <c r="E261" s="115">
        <v>199900</v>
      </c>
      <c r="F261" t="s">
        <v>838</v>
      </c>
      <c r="G261" s="31">
        <v>1</v>
      </c>
      <c r="H261" s="31">
        <v>0</v>
      </c>
      <c r="I261" s="31">
        <v>0</v>
      </c>
      <c r="J261" s="117">
        <f t="shared" si="3"/>
        <v>0</v>
      </c>
      <c r="K261" s="31">
        <v>0</v>
      </c>
      <c r="L261" s="31">
        <v>0</v>
      </c>
    </row>
    <row r="262" spans="1:12" outlineLevel="2" x14ac:dyDescent="0.2">
      <c r="A262" t="s">
        <v>1036</v>
      </c>
      <c r="B262" s="31" t="s">
        <v>3023</v>
      </c>
      <c r="C262" t="s">
        <v>216</v>
      </c>
      <c r="D262" s="3">
        <v>43585</v>
      </c>
      <c r="E262" s="115">
        <v>218500</v>
      </c>
      <c r="F262" t="s">
        <v>838</v>
      </c>
      <c r="G262" s="31">
        <v>1</v>
      </c>
      <c r="H262" s="31">
        <v>0</v>
      </c>
      <c r="I262" s="31">
        <v>0</v>
      </c>
      <c r="J262" s="117">
        <f t="shared" ref="J262:J325" si="4">+I262/G262</f>
        <v>0</v>
      </c>
      <c r="K262" s="31">
        <v>0</v>
      </c>
      <c r="L262" s="31">
        <v>0</v>
      </c>
    </row>
    <row r="263" spans="1:12" outlineLevel="2" x14ac:dyDescent="0.2">
      <c r="A263" t="s">
        <v>1036</v>
      </c>
      <c r="B263" s="31" t="s">
        <v>3086</v>
      </c>
      <c r="C263" t="s">
        <v>7</v>
      </c>
      <c r="D263" s="3">
        <v>43592</v>
      </c>
      <c r="E263" s="115">
        <v>645000</v>
      </c>
      <c r="F263" t="s">
        <v>838</v>
      </c>
      <c r="G263" s="31">
        <v>1</v>
      </c>
      <c r="H263" s="31">
        <v>0</v>
      </c>
      <c r="I263" s="31">
        <v>0</v>
      </c>
      <c r="J263" s="117">
        <f t="shared" si="4"/>
        <v>0</v>
      </c>
      <c r="K263" s="31">
        <v>0</v>
      </c>
      <c r="L263" s="31">
        <v>0</v>
      </c>
    </row>
    <row r="264" spans="1:12" outlineLevel="2" x14ac:dyDescent="0.2">
      <c r="A264" t="s">
        <v>1036</v>
      </c>
      <c r="B264" s="31" t="s">
        <v>2436</v>
      </c>
      <c r="C264" t="s">
        <v>6</v>
      </c>
      <c r="D264" s="3">
        <v>43521</v>
      </c>
      <c r="E264" s="115">
        <v>132500</v>
      </c>
      <c r="F264" t="s">
        <v>838</v>
      </c>
      <c r="G264" s="31">
        <v>1</v>
      </c>
      <c r="H264" s="31">
        <v>0</v>
      </c>
      <c r="I264" s="31">
        <v>0</v>
      </c>
      <c r="J264" s="117">
        <f t="shared" si="4"/>
        <v>0</v>
      </c>
      <c r="K264" s="31">
        <v>0</v>
      </c>
      <c r="L264" s="31">
        <v>0</v>
      </c>
    </row>
    <row r="265" spans="1:12" outlineLevel="2" x14ac:dyDescent="0.2">
      <c r="A265" t="s">
        <v>1036</v>
      </c>
      <c r="B265" s="31" t="s">
        <v>3200</v>
      </c>
      <c r="C265" t="s">
        <v>6</v>
      </c>
      <c r="D265" s="3">
        <v>43602</v>
      </c>
      <c r="E265" s="115">
        <v>0</v>
      </c>
      <c r="F265" t="s">
        <v>838</v>
      </c>
      <c r="G265" s="31">
        <v>0</v>
      </c>
      <c r="H265" s="31">
        <v>0</v>
      </c>
      <c r="I265" s="31">
        <v>0</v>
      </c>
      <c r="J265" s="117" t="e">
        <f t="shared" si="4"/>
        <v>#DIV/0!</v>
      </c>
      <c r="K265" s="31">
        <v>1</v>
      </c>
      <c r="L265" s="31">
        <v>0</v>
      </c>
    </row>
    <row r="266" spans="1:12" outlineLevel="2" x14ac:dyDescent="0.2">
      <c r="A266" t="s">
        <v>1036</v>
      </c>
      <c r="B266" s="31" t="s">
        <v>2980</v>
      </c>
      <c r="C266" t="s">
        <v>425</v>
      </c>
      <c r="D266" s="3">
        <v>43581</v>
      </c>
      <c r="E266" s="115">
        <v>127900</v>
      </c>
      <c r="F266" t="s">
        <v>838</v>
      </c>
      <c r="G266" s="31">
        <v>1</v>
      </c>
      <c r="H266" s="31">
        <v>0</v>
      </c>
      <c r="I266" s="31">
        <v>0</v>
      </c>
      <c r="J266" s="117">
        <f t="shared" si="4"/>
        <v>0</v>
      </c>
      <c r="K266" s="31">
        <v>0</v>
      </c>
      <c r="L266" s="31">
        <v>0</v>
      </c>
    </row>
    <row r="267" spans="1:12" outlineLevel="2" x14ac:dyDescent="0.2">
      <c r="A267" t="s">
        <v>1036</v>
      </c>
      <c r="B267" s="31" t="s">
        <v>2457</v>
      </c>
      <c r="C267" t="s">
        <v>6</v>
      </c>
      <c r="D267" s="3">
        <v>43524</v>
      </c>
      <c r="E267" s="115">
        <v>96000</v>
      </c>
      <c r="F267" t="s">
        <v>838</v>
      </c>
      <c r="G267" s="31">
        <v>1</v>
      </c>
      <c r="H267" s="31">
        <v>0</v>
      </c>
      <c r="I267" s="31">
        <v>0</v>
      </c>
      <c r="J267" s="117">
        <f t="shared" si="4"/>
        <v>0</v>
      </c>
      <c r="K267" s="31">
        <v>0</v>
      </c>
      <c r="L267" s="31">
        <v>0</v>
      </c>
    </row>
    <row r="268" spans="1:12" outlineLevel="2" x14ac:dyDescent="0.2">
      <c r="A268" t="s">
        <v>1036</v>
      </c>
      <c r="B268" s="31" t="s">
        <v>2361</v>
      </c>
      <c r="C268" t="s">
        <v>6</v>
      </c>
      <c r="D268" s="3">
        <v>43510</v>
      </c>
      <c r="E268" s="115">
        <v>77000</v>
      </c>
      <c r="F268" t="s">
        <v>838</v>
      </c>
      <c r="G268" s="31">
        <v>1</v>
      </c>
      <c r="H268" s="31">
        <v>0</v>
      </c>
      <c r="I268" s="31">
        <v>0</v>
      </c>
      <c r="J268" s="117">
        <f t="shared" si="4"/>
        <v>0</v>
      </c>
      <c r="K268" s="31">
        <v>0</v>
      </c>
      <c r="L268" s="31">
        <v>0</v>
      </c>
    </row>
    <row r="269" spans="1:12" outlineLevel="2" x14ac:dyDescent="0.2">
      <c r="A269" t="s">
        <v>1036</v>
      </c>
      <c r="B269" s="31" t="s">
        <v>2542</v>
      </c>
      <c r="C269" t="s">
        <v>6</v>
      </c>
      <c r="D269" s="3">
        <v>43531</v>
      </c>
      <c r="E269" s="115">
        <v>180000</v>
      </c>
      <c r="F269">
        <v>20190258</v>
      </c>
      <c r="G269" s="31">
        <v>1</v>
      </c>
      <c r="H269" s="31">
        <v>1</v>
      </c>
      <c r="I269" s="31">
        <v>0</v>
      </c>
      <c r="J269" s="117">
        <f t="shared" si="4"/>
        <v>0</v>
      </c>
      <c r="K269" s="31">
        <v>0</v>
      </c>
      <c r="L269" s="31">
        <v>0</v>
      </c>
    </row>
    <row r="270" spans="1:12" outlineLevel="2" x14ac:dyDescent="0.2">
      <c r="A270" t="s">
        <v>1036</v>
      </c>
      <c r="B270" s="31" t="s">
        <v>2177</v>
      </c>
      <c r="C270" t="s">
        <v>6</v>
      </c>
      <c r="D270" s="3">
        <v>43483</v>
      </c>
      <c r="E270" s="115">
        <v>237500</v>
      </c>
      <c r="F270" t="s">
        <v>838</v>
      </c>
      <c r="G270" s="31">
        <v>1</v>
      </c>
      <c r="H270" s="31">
        <v>0</v>
      </c>
      <c r="I270" s="31">
        <v>0</v>
      </c>
      <c r="J270" s="117">
        <f t="shared" si="4"/>
        <v>0</v>
      </c>
      <c r="K270" s="31">
        <v>0</v>
      </c>
      <c r="L270" s="31">
        <v>0</v>
      </c>
    </row>
    <row r="271" spans="1:12" outlineLevel="2" x14ac:dyDescent="0.2">
      <c r="A271" t="s">
        <v>1036</v>
      </c>
      <c r="B271" s="31" t="s">
        <v>2378</v>
      </c>
      <c r="C271" t="s">
        <v>65</v>
      </c>
      <c r="D271" s="3">
        <v>43511</v>
      </c>
      <c r="E271" s="115">
        <v>510000</v>
      </c>
      <c r="F271">
        <v>20190058</v>
      </c>
      <c r="G271" s="31">
        <v>1</v>
      </c>
      <c r="H271" s="31">
        <v>1</v>
      </c>
      <c r="I271" s="31">
        <v>0</v>
      </c>
      <c r="J271" s="117">
        <f t="shared" si="4"/>
        <v>0</v>
      </c>
      <c r="K271" s="31">
        <v>0</v>
      </c>
      <c r="L271" s="31">
        <v>0</v>
      </c>
    </row>
    <row r="272" spans="1:12" outlineLevel="2" x14ac:dyDescent="0.2">
      <c r="A272" t="s">
        <v>1036</v>
      </c>
      <c r="B272" s="31" t="s">
        <v>2110</v>
      </c>
      <c r="C272" t="s">
        <v>6</v>
      </c>
      <c r="D272" s="3">
        <v>43469</v>
      </c>
      <c r="E272" s="115">
        <v>235000</v>
      </c>
      <c r="F272">
        <v>20182543</v>
      </c>
      <c r="G272" s="31">
        <v>1</v>
      </c>
      <c r="H272" s="31">
        <v>1</v>
      </c>
      <c r="I272" s="31">
        <v>0</v>
      </c>
      <c r="J272" s="117">
        <f t="shared" si="4"/>
        <v>0</v>
      </c>
      <c r="K272" s="31">
        <v>0</v>
      </c>
      <c r="L272" s="31">
        <v>0</v>
      </c>
    </row>
    <row r="273" spans="1:12" outlineLevel="2" x14ac:dyDescent="0.2">
      <c r="A273" t="s">
        <v>1036</v>
      </c>
      <c r="B273" s="31" t="s">
        <v>3311</v>
      </c>
      <c r="C273" t="s">
        <v>6</v>
      </c>
      <c r="D273" s="3">
        <v>43614</v>
      </c>
      <c r="E273" s="115">
        <v>85000</v>
      </c>
      <c r="F273" t="s">
        <v>838</v>
      </c>
      <c r="G273" s="31">
        <v>1</v>
      </c>
      <c r="H273" s="31">
        <v>0</v>
      </c>
      <c r="I273" s="31">
        <v>0</v>
      </c>
      <c r="J273" s="117">
        <f t="shared" si="4"/>
        <v>0</v>
      </c>
      <c r="K273" s="31">
        <v>0</v>
      </c>
      <c r="L273" s="31">
        <v>0</v>
      </c>
    </row>
    <row r="274" spans="1:12" outlineLevel="2" x14ac:dyDescent="0.2">
      <c r="A274" t="s">
        <v>1036</v>
      </c>
      <c r="B274" s="31" t="s">
        <v>2233</v>
      </c>
      <c r="C274" t="s">
        <v>121</v>
      </c>
      <c r="D274" s="3">
        <v>43493</v>
      </c>
      <c r="E274" s="115">
        <v>0</v>
      </c>
      <c r="F274" t="s">
        <v>838</v>
      </c>
      <c r="G274" s="31">
        <v>0</v>
      </c>
      <c r="H274" s="31">
        <v>0</v>
      </c>
      <c r="I274" s="31">
        <v>0</v>
      </c>
      <c r="J274" s="117" t="e">
        <f t="shared" si="4"/>
        <v>#DIV/0!</v>
      </c>
      <c r="K274" s="31">
        <v>1</v>
      </c>
      <c r="L274" s="31">
        <v>0</v>
      </c>
    </row>
    <row r="275" spans="1:12" outlineLevel="1" x14ac:dyDescent="0.2">
      <c r="A275" s="29" t="s">
        <v>3744</v>
      </c>
      <c r="B275" s="31"/>
      <c r="E275" s="115">
        <f>SUBTOTAL(9,E72:E274)</f>
        <v>35499317</v>
      </c>
      <c r="F275"/>
      <c r="G275" s="31">
        <f>SUBTOTAL(9,G72:G274)</f>
        <v>178</v>
      </c>
      <c r="H275" s="31">
        <f>SUBTOTAL(9,H72:H274)</f>
        <v>28</v>
      </c>
      <c r="I275" s="31">
        <f>SUBTOTAL(9,I72:I274)</f>
        <v>96</v>
      </c>
      <c r="J275" s="117">
        <f t="shared" si="4"/>
        <v>0.5393258426966292</v>
      </c>
      <c r="K275" s="31">
        <f>SUBTOTAL(9,K72:K274)</f>
        <v>50</v>
      </c>
      <c r="L275" s="31">
        <f>SUBTOTAL(9,L72:L274)</f>
        <v>4</v>
      </c>
    </row>
    <row r="276" spans="1:12" outlineLevel="2" x14ac:dyDescent="0.2">
      <c r="A276" t="s">
        <v>1066</v>
      </c>
      <c r="B276" s="31" t="s">
        <v>2415</v>
      </c>
      <c r="C276" t="s">
        <v>534</v>
      </c>
      <c r="D276" s="3">
        <v>43518</v>
      </c>
      <c r="E276" s="115">
        <v>299000</v>
      </c>
      <c r="F276">
        <v>20190136</v>
      </c>
      <c r="G276" s="31">
        <v>1</v>
      </c>
      <c r="H276" s="31">
        <v>1</v>
      </c>
      <c r="I276" s="31">
        <v>0</v>
      </c>
      <c r="J276" s="117">
        <f t="shared" si="4"/>
        <v>0</v>
      </c>
      <c r="K276" s="31">
        <v>0</v>
      </c>
      <c r="L276" s="31">
        <v>0</v>
      </c>
    </row>
    <row r="277" spans="1:12" outlineLevel="2" x14ac:dyDescent="0.2">
      <c r="A277" t="s">
        <v>1066</v>
      </c>
      <c r="B277" s="31" t="s">
        <v>2959</v>
      </c>
      <c r="C277" t="s">
        <v>1126</v>
      </c>
      <c r="D277" s="3">
        <v>43580</v>
      </c>
      <c r="E277" s="115">
        <v>232000</v>
      </c>
      <c r="F277" t="s">
        <v>838</v>
      </c>
      <c r="G277" s="31">
        <v>1</v>
      </c>
      <c r="H277" s="31">
        <v>0</v>
      </c>
      <c r="I277" s="31">
        <v>0</v>
      </c>
      <c r="J277" s="117">
        <f t="shared" si="4"/>
        <v>0</v>
      </c>
      <c r="K277" s="31">
        <v>0</v>
      </c>
      <c r="L277" s="31">
        <v>0</v>
      </c>
    </row>
    <row r="278" spans="1:12" outlineLevel="1" x14ac:dyDescent="0.2">
      <c r="A278" s="29" t="s">
        <v>3745</v>
      </c>
      <c r="B278" s="31"/>
      <c r="E278" s="115">
        <f>SUBTOTAL(9,E276:E277)</f>
        <v>531000</v>
      </c>
      <c r="F278"/>
      <c r="G278" s="31">
        <f>SUBTOTAL(9,G276:G277)</f>
        <v>2</v>
      </c>
      <c r="H278" s="31">
        <f>SUBTOTAL(9,H276:H277)</f>
        <v>1</v>
      </c>
      <c r="I278" s="31">
        <f>SUBTOTAL(9,I276:I277)</f>
        <v>0</v>
      </c>
      <c r="J278" s="117">
        <f t="shared" si="4"/>
        <v>0</v>
      </c>
      <c r="K278" s="31">
        <f>SUBTOTAL(9,K276:K277)</f>
        <v>0</v>
      </c>
      <c r="L278" s="31">
        <f>SUBTOTAL(9,L276:L277)</f>
        <v>0</v>
      </c>
    </row>
    <row r="279" spans="1:12" outlineLevel="2" x14ac:dyDescent="0.2">
      <c r="A279" t="s">
        <v>1858</v>
      </c>
      <c r="B279" s="2" t="s">
        <v>2383</v>
      </c>
      <c r="C279" s="17" t="s">
        <v>6</v>
      </c>
      <c r="D279" s="3">
        <v>43514</v>
      </c>
      <c r="E279" s="115">
        <v>320000</v>
      </c>
      <c r="F279" s="31" t="s">
        <v>838</v>
      </c>
      <c r="G279" s="31">
        <v>1</v>
      </c>
      <c r="H279" s="31">
        <v>0</v>
      </c>
      <c r="I279" s="31">
        <v>1</v>
      </c>
      <c r="J279" s="117">
        <f t="shared" si="4"/>
        <v>1</v>
      </c>
      <c r="K279" s="31">
        <v>0</v>
      </c>
      <c r="L279" s="31">
        <v>0</v>
      </c>
    </row>
    <row r="280" spans="1:12" outlineLevel="2" x14ac:dyDescent="0.2">
      <c r="A280" t="s">
        <v>1858</v>
      </c>
      <c r="B280" s="2" t="s">
        <v>2702</v>
      </c>
      <c r="C280" s="17" t="s">
        <v>7</v>
      </c>
      <c r="D280" s="3">
        <v>43549</v>
      </c>
      <c r="E280" s="115">
        <v>133000</v>
      </c>
      <c r="F280" s="31">
        <v>20190382</v>
      </c>
      <c r="G280" s="31">
        <v>1</v>
      </c>
      <c r="H280" s="31">
        <v>1</v>
      </c>
      <c r="I280" s="31">
        <v>1</v>
      </c>
      <c r="J280" s="117">
        <f t="shared" si="4"/>
        <v>1</v>
      </c>
      <c r="K280" s="31">
        <v>1</v>
      </c>
      <c r="L280" s="31">
        <v>1</v>
      </c>
    </row>
    <row r="281" spans="1:12" outlineLevel="2" x14ac:dyDescent="0.2">
      <c r="A281" t="s">
        <v>1858</v>
      </c>
      <c r="B281" s="2" t="s">
        <v>2115</v>
      </c>
      <c r="C281" s="17" t="s">
        <v>7</v>
      </c>
      <c r="D281" s="3">
        <v>43472</v>
      </c>
      <c r="E281" s="115">
        <v>95000</v>
      </c>
      <c r="F281" s="31" t="s">
        <v>838</v>
      </c>
      <c r="G281" s="31">
        <v>1</v>
      </c>
      <c r="H281" s="31">
        <v>0</v>
      </c>
      <c r="I281" s="31">
        <v>1</v>
      </c>
      <c r="J281" s="117">
        <f t="shared" si="4"/>
        <v>1</v>
      </c>
      <c r="K281" s="31">
        <v>1</v>
      </c>
      <c r="L281" s="31">
        <v>0</v>
      </c>
    </row>
    <row r="282" spans="1:12" outlineLevel="2" x14ac:dyDescent="0.2">
      <c r="A282" t="s">
        <v>1858</v>
      </c>
      <c r="B282" s="2" t="s">
        <v>2564</v>
      </c>
      <c r="C282" s="17" t="s">
        <v>6</v>
      </c>
      <c r="D282" s="3">
        <v>43535</v>
      </c>
      <c r="E282" s="115">
        <v>87500</v>
      </c>
      <c r="F282" s="31" t="s">
        <v>838</v>
      </c>
      <c r="G282" s="31">
        <v>1</v>
      </c>
      <c r="H282" s="31">
        <v>0</v>
      </c>
      <c r="I282" s="31">
        <v>1</v>
      </c>
      <c r="J282" s="117">
        <f t="shared" si="4"/>
        <v>1</v>
      </c>
      <c r="K282" s="31">
        <v>1</v>
      </c>
      <c r="L282" s="31">
        <v>0</v>
      </c>
    </row>
    <row r="283" spans="1:12" outlineLevel="2" x14ac:dyDescent="0.2">
      <c r="A283" t="s">
        <v>1858</v>
      </c>
      <c r="B283" s="2" t="s">
        <v>2730</v>
      </c>
      <c r="C283" s="17" t="s">
        <v>425</v>
      </c>
      <c r="D283" s="3">
        <v>43553</v>
      </c>
      <c r="E283" s="115">
        <v>133000</v>
      </c>
      <c r="F283" s="31" t="s">
        <v>838</v>
      </c>
      <c r="G283" s="31">
        <v>1</v>
      </c>
      <c r="H283" s="31">
        <v>0</v>
      </c>
      <c r="I283" s="31">
        <v>1</v>
      </c>
      <c r="J283" s="117">
        <f t="shared" si="4"/>
        <v>1</v>
      </c>
      <c r="K283" s="31">
        <v>1</v>
      </c>
      <c r="L283" s="31">
        <v>0</v>
      </c>
    </row>
    <row r="284" spans="1:12" outlineLevel="2" x14ac:dyDescent="0.2">
      <c r="A284" t="s">
        <v>1858</v>
      </c>
      <c r="B284" s="2" t="s">
        <v>3188</v>
      </c>
      <c r="C284" s="17" t="s">
        <v>426</v>
      </c>
      <c r="D284" s="3">
        <v>43602</v>
      </c>
      <c r="E284" s="115">
        <v>320500</v>
      </c>
      <c r="F284" s="31" t="s">
        <v>838</v>
      </c>
      <c r="G284" s="31">
        <v>1</v>
      </c>
      <c r="H284" s="31">
        <v>0</v>
      </c>
      <c r="I284" s="31">
        <v>1</v>
      </c>
      <c r="J284" s="117">
        <f t="shared" si="4"/>
        <v>1</v>
      </c>
      <c r="K284" s="31">
        <v>1</v>
      </c>
      <c r="L284" s="31">
        <v>0</v>
      </c>
    </row>
    <row r="285" spans="1:12" outlineLevel="2" x14ac:dyDescent="0.2">
      <c r="A285" t="s">
        <v>1858</v>
      </c>
      <c r="B285" s="2" t="s">
        <v>3131</v>
      </c>
      <c r="C285" s="17" t="s">
        <v>11</v>
      </c>
      <c r="D285" s="3">
        <v>43595</v>
      </c>
      <c r="E285" s="115">
        <v>215000</v>
      </c>
      <c r="F285" s="31" t="s">
        <v>838</v>
      </c>
      <c r="G285" s="31">
        <v>1</v>
      </c>
      <c r="H285" s="31">
        <v>0</v>
      </c>
      <c r="I285" s="31">
        <v>1</v>
      </c>
      <c r="J285" s="117">
        <f t="shared" si="4"/>
        <v>1</v>
      </c>
      <c r="K285" s="31">
        <v>1</v>
      </c>
      <c r="L285" s="31">
        <v>0</v>
      </c>
    </row>
    <row r="286" spans="1:12" outlineLevel="2" x14ac:dyDescent="0.2">
      <c r="A286" t="s">
        <v>1858</v>
      </c>
      <c r="B286" s="2" t="s">
        <v>3334</v>
      </c>
      <c r="C286" s="17" t="s">
        <v>6</v>
      </c>
      <c r="D286" s="3">
        <v>43616</v>
      </c>
      <c r="E286" s="115">
        <v>222000</v>
      </c>
      <c r="F286" s="31" t="s">
        <v>838</v>
      </c>
      <c r="G286" s="31">
        <v>1</v>
      </c>
      <c r="H286" s="31">
        <v>0</v>
      </c>
      <c r="I286" s="31">
        <v>1</v>
      </c>
      <c r="J286" s="117">
        <f t="shared" si="4"/>
        <v>1</v>
      </c>
      <c r="K286" s="31">
        <v>0</v>
      </c>
      <c r="L286" s="31">
        <v>0</v>
      </c>
    </row>
    <row r="287" spans="1:12" outlineLevel="2" x14ac:dyDescent="0.2">
      <c r="A287" t="s">
        <v>1858</v>
      </c>
      <c r="B287" s="2" t="s">
        <v>3004</v>
      </c>
      <c r="C287" s="17" t="s">
        <v>6</v>
      </c>
      <c r="D287" s="3">
        <v>43584</v>
      </c>
      <c r="E287" s="115">
        <v>557000</v>
      </c>
      <c r="F287" s="31" t="s">
        <v>838</v>
      </c>
      <c r="G287" s="31">
        <v>1</v>
      </c>
      <c r="H287" s="31">
        <v>0</v>
      </c>
      <c r="I287" s="31">
        <v>1</v>
      </c>
      <c r="J287" s="117">
        <f t="shared" si="4"/>
        <v>1</v>
      </c>
      <c r="K287" s="31">
        <v>0</v>
      </c>
      <c r="L287" s="31">
        <v>0</v>
      </c>
    </row>
    <row r="288" spans="1:12" outlineLevel="2" x14ac:dyDescent="0.2">
      <c r="A288" t="s">
        <v>1858</v>
      </c>
      <c r="B288" s="2" t="s">
        <v>2519</v>
      </c>
      <c r="C288" s="17" t="s">
        <v>1249</v>
      </c>
      <c r="D288" s="3">
        <v>43529</v>
      </c>
      <c r="E288" s="115">
        <v>180500</v>
      </c>
      <c r="F288" s="31" t="s">
        <v>838</v>
      </c>
      <c r="G288" s="31">
        <v>1</v>
      </c>
      <c r="H288" s="31">
        <v>0</v>
      </c>
      <c r="I288" s="31">
        <v>1</v>
      </c>
      <c r="J288" s="117">
        <f t="shared" si="4"/>
        <v>1</v>
      </c>
      <c r="K288" s="31">
        <v>0</v>
      </c>
      <c r="L288" s="31">
        <v>0</v>
      </c>
    </row>
    <row r="289" spans="1:12" outlineLevel="2" x14ac:dyDescent="0.2">
      <c r="A289" t="s">
        <v>1858</v>
      </c>
      <c r="B289" s="2" t="s">
        <v>3206</v>
      </c>
      <c r="C289" s="17" t="s">
        <v>7</v>
      </c>
      <c r="D289" s="3">
        <v>43605</v>
      </c>
      <c r="E289" s="115">
        <v>310000</v>
      </c>
      <c r="F289" s="31" t="s">
        <v>838</v>
      </c>
      <c r="G289" s="31">
        <v>1</v>
      </c>
      <c r="H289" s="31">
        <v>0</v>
      </c>
      <c r="I289" s="31">
        <v>1</v>
      </c>
      <c r="J289" s="117">
        <f t="shared" si="4"/>
        <v>1</v>
      </c>
      <c r="K289" s="31">
        <v>0</v>
      </c>
      <c r="L289" s="31">
        <v>0</v>
      </c>
    </row>
    <row r="290" spans="1:12" outlineLevel="2" x14ac:dyDescent="0.2">
      <c r="A290" t="s">
        <v>1858</v>
      </c>
      <c r="B290" s="2" t="s">
        <v>3248</v>
      </c>
      <c r="C290" s="17" t="s">
        <v>1126</v>
      </c>
      <c r="D290" s="3">
        <v>43608</v>
      </c>
      <c r="E290" s="115">
        <v>153000</v>
      </c>
      <c r="F290" s="31" t="s">
        <v>838</v>
      </c>
      <c r="G290" s="31">
        <v>1</v>
      </c>
      <c r="H290" s="31">
        <v>0</v>
      </c>
      <c r="I290" s="31">
        <v>1</v>
      </c>
      <c r="J290" s="117">
        <f t="shared" si="4"/>
        <v>1</v>
      </c>
      <c r="K290" s="31">
        <v>0</v>
      </c>
      <c r="L290" s="31">
        <v>0</v>
      </c>
    </row>
    <row r="291" spans="1:12" outlineLevel="2" x14ac:dyDescent="0.2">
      <c r="A291" t="s">
        <v>1858</v>
      </c>
      <c r="B291" s="2" t="s">
        <v>2993</v>
      </c>
      <c r="C291" s="17" t="s">
        <v>6</v>
      </c>
      <c r="D291" s="3">
        <v>43584</v>
      </c>
      <c r="E291" s="115">
        <v>225000</v>
      </c>
      <c r="F291" s="31" t="s">
        <v>838</v>
      </c>
      <c r="G291" s="31">
        <v>1</v>
      </c>
      <c r="H291" s="31">
        <v>0</v>
      </c>
      <c r="I291" s="31">
        <v>1</v>
      </c>
      <c r="J291" s="117">
        <f t="shared" si="4"/>
        <v>1</v>
      </c>
      <c r="K291" s="31">
        <v>0</v>
      </c>
      <c r="L291" s="31">
        <v>0</v>
      </c>
    </row>
    <row r="292" spans="1:12" outlineLevel="2" x14ac:dyDescent="0.2">
      <c r="A292" t="s">
        <v>1858</v>
      </c>
      <c r="B292" s="2" t="s">
        <v>3306</v>
      </c>
      <c r="C292" s="17" t="s">
        <v>6</v>
      </c>
      <c r="D292" s="3">
        <v>43614</v>
      </c>
      <c r="E292" s="115">
        <v>297000</v>
      </c>
      <c r="F292" s="31" t="s">
        <v>838</v>
      </c>
      <c r="G292" s="31">
        <v>1</v>
      </c>
      <c r="H292" s="31">
        <v>0</v>
      </c>
      <c r="I292" s="31">
        <v>1</v>
      </c>
      <c r="J292" s="117">
        <f t="shared" si="4"/>
        <v>1</v>
      </c>
      <c r="K292" s="31">
        <v>0</v>
      </c>
      <c r="L292" s="31">
        <v>0</v>
      </c>
    </row>
    <row r="293" spans="1:12" outlineLevel="2" x14ac:dyDescent="0.2">
      <c r="A293" t="s">
        <v>1858</v>
      </c>
      <c r="B293" s="2" t="s">
        <v>3089</v>
      </c>
      <c r="C293" s="17" t="s">
        <v>6</v>
      </c>
      <c r="D293" s="3">
        <v>43592</v>
      </c>
      <c r="E293" s="115">
        <v>180500</v>
      </c>
      <c r="F293" s="31" t="s">
        <v>838</v>
      </c>
      <c r="G293" s="31">
        <v>1</v>
      </c>
      <c r="H293" s="31">
        <v>0</v>
      </c>
      <c r="I293" s="31">
        <v>1</v>
      </c>
      <c r="J293" s="117">
        <f t="shared" si="4"/>
        <v>1</v>
      </c>
      <c r="K293" s="31">
        <v>0</v>
      </c>
      <c r="L293" s="31">
        <v>0</v>
      </c>
    </row>
    <row r="294" spans="1:12" outlineLevel="2" x14ac:dyDescent="0.2">
      <c r="A294" t="s">
        <v>1858</v>
      </c>
      <c r="B294" s="2" t="s">
        <v>2765</v>
      </c>
      <c r="C294" s="17" t="s">
        <v>7</v>
      </c>
      <c r="D294" s="3">
        <v>43556</v>
      </c>
      <c r="E294" s="115">
        <v>311820</v>
      </c>
      <c r="F294" s="31" t="s">
        <v>838</v>
      </c>
      <c r="G294" s="31">
        <v>1</v>
      </c>
      <c r="H294" s="31">
        <v>0</v>
      </c>
      <c r="I294" s="31">
        <v>1</v>
      </c>
      <c r="J294" s="117">
        <f t="shared" si="4"/>
        <v>1</v>
      </c>
      <c r="K294" s="31">
        <v>0</v>
      </c>
      <c r="L294" s="31">
        <v>0</v>
      </c>
    </row>
    <row r="295" spans="1:12" outlineLevel="2" x14ac:dyDescent="0.2">
      <c r="A295" t="s">
        <v>1858</v>
      </c>
      <c r="B295" s="2" t="s">
        <v>2333</v>
      </c>
      <c r="C295" s="17" t="s">
        <v>425</v>
      </c>
      <c r="D295" s="3">
        <v>43504</v>
      </c>
      <c r="E295" s="115">
        <v>561900</v>
      </c>
      <c r="F295" s="31" t="s">
        <v>838</v>
      </c>
      <c r="G295" s="31">
        <v>1</v>
      </c>
      <c r="H295" s="31">
        <v>0</v>
      </c>
      <c r="I295" s="31">
        <v>1</v>
      </c>
      <c r="J295" s="117">
        <f t="shared" si="4"/>
        <v>1</v>
      </c>
      <c r="K295" s="31">
        <v>0</v>
      </c>
      <c r="L295" s="31">
        <v>0</v>
      </c>
    </row>
    <row r="296" spans="1:12" outlineLevel="2" x14ac:dyDescent="0.2">
      <c r="A296" t="s">
        <v>1858</v>
      </c>
      <c r="B296" s="2" t="s">
        <v>3045</v>
      </c>
      <c r="C296" s="17" t="s">
        <v>7</v>
      </c>
      <c r="D296" s="3">
        <v>43588</v>
      </c>
      <c r="E296" s="115">
        <v>145000</v>
      </c>
      <c r="F296" s="31" t="s">
        <v>838</v>
      </c>
      <c r="G296" s="31">
        <v>1</v>
      </c>
      <c r="H296" s="31">
        <v>0</v>
      </c>
      <c r="I296" s="31">
        <v>1</v>
      </c>
      <c r="J296" s="117">
        <f t="shared" si="4"/>
        <v>1</v>
      </c>
      <c r="K296" s="31">
        <v>0</v>
      </c>
      <c r="L296" s="31">
        <v>0</v>
      </c>
    </row>
    <row r="297" spans="1:12" outlineLevel="2" x14ac:dyDescent="0.2">
      <c r="A297" t="s">
        <v>1858</v>
      </c>
      <c r="B297" s="2" t="s">
        <v>3238</v>
      </c>
      <c r="C297" s="17" t="s">
        <v>216</v>
      </c>
      <c r="D297" s="3">
        <v>43607</v>
      </c>
      <c r="E297" s="115">
        <v>220000</v>
      </c>
      <c r="F297" s="31" t="s">
        <v>838</v>
      </c>
      <c r="G297" s="31">
        <v>1</v>
      </c>
      <c r="H297" s="31">
        <v>0</v>
      </c>
      <c r="I297" s="31">
        <v>1</v>
      </c>
      <c r="J297" s="117">
        <f t="shared" si="4"/>
        <v>1</v>
      </c>
      <c r="K297" s="31">
        <v>0</v>
      </c>
      <c r="L297" s="31">
        <v>0</v>
      </c>
    </row>
    <row r="298" spans="1:12" outlineLevel="2" x14ac:dyDescent="0.2">
      <c r="A298" t="s">
        <v>1858</v>
      </c>
      <c r="B298" s="2" t="s">
        <v>1846</v>
      </c>
      <c r="C298" s="17" t="s">
        <v>6</v>
      </c>
      <c r="D298" s="3">
        <v>43609</v>
      </c>
      <c r="E298" s="115">
        <v>299000</v>
      </c>
      <c r="F298" s="31" t="s">
        <v>838</v>
      </c>
      <c r="G298" s="31">
        <v>1</v>
      </c>
      <c r="H298" s="31">
        <v>0</v>
      </c>
      <c r="I298" s="31">
        <v>1</v>
      </c>
      <c r="J298" s="117">
        <f t="shared" si="4"/>
        <v>1</v>
      </c>
      <c r="K298" s="31">
        <v>0</v>
      </c>
      <c r="L298" s="31">
        <v>0</v>
      </c>
    </row>
    <row r="299" spans="1:12" outlineLevel="2" x14ac:dyDescent="0.2">
      <c r="A299" t="s">
        <v>1858</v>
      </c>
      <c r="B299" s="2" t="s">
        <v>2806</v>
      </c>
      <c r="C299" s="17" t="s">
        <v>6</v>
      </c>
      <c r="D299" s="3">
        <v>43560</v>
      </c>
      <c r="E299" s="115">
        <v>195625</v>
      </c>
      <c r="F299" s="31" t="s">
        <v>838</v>
      </c>
      <c r="G299" s="31">
        <v>1</v>
      </c>
      <c r="H299" s="31">
        <v>0</v>
      </c>
      <c r="I299" s="31">
        <v>1</v>
      </c>
      <c r="J299" s="117">
        <f t="shared" si="4"/>
        <v>1</v>
      </c>
      <c r="K299" s="31">
        <v>0</v>
      </c>
      <c r="L299" s="31">
        <v>0</v>
      </c>
    </row>
    <row r="300" spans="1:12" outlineLevel="2" x14ac:dyDescent="0.2">
      <c r="A300" t="s">
        <v>1858</v>
      </c>
      <c r="B300" s="2" t="s">
        <v>2966</v>
      </c>
      <c r="C300" s="17" t="s">
        <v>6</v>
      </c>
      <c r="D300" s="3">
        <v>43581</v>
      </c>
      <c r="E300" s="115">
        <v>273999</v>
      </c>
      <c r="F300" s="31" t="s">
        <v>838</v>
      </c>
      <c r="G300" s="31">
        <v>1</v>
      </c>
      <c r="H300" s="31">
        <v>0</v>
      </c>
      <c r="I300" s="31">
        <v>1</v>
      </c>
      <c r="J300" s="117">
        <f t="shared" si="4"/>
        <v>1</v>
      </c>
      <c r="K300" s="31">
        <v>0</v>
      </c>
      <c r="L300" s="31">
        <v>0</v>
      </c>
    </row>
    <row r="301" spans="1:12" outlineLevel="2" x14ac:dyDescent="0.2">
      <c r="A301" t="s">
        <v>1858</v>
      </c>
      <c r="B301" s="31" t="s">
        <v>2602</v>
      </c>
      <c r="C301" t="s">
        <v>6</v>
      </c>
      <c r="D301" s="3">
        <v>43538</v>
      </c>
      <c r="E301" s="115">
        <v>365000</v>
      </c>
      <c r="F301">
        <v>20190215</v>
      </c>
      <c r="G301" s="31">
        <v>1</v>
      </c>
      <c r="H301" s="31">
        <v>1</v>
      </c>
      <c r="I301" s="31">
        <v>0</v>
      </c>
      <c r="J301" s="117">
        <f t="shared" si="4"/>
        <v>0</v>
      </c>
      <c r="K301" s="31">
        <v>0</v>
      </c>
      <c r="L301" s="31">
        <v>0</v>
      </c>
    </row>
    <row r="302" spans="1:12" outlineLevel="2" x14ac:dyDescent="0.2">
      <c r="A302" t="s">
        <v>1858</v>
      </c>
      <c r="B302" s="31" t="s">
        <v>2876</v>
      </c>
      <c r="C302" t="s">
        <v>216</v>
      </c>
      <c r="D302" s="3">
        <v>43570</v>
      </c>
      <c r="E302" s="115">
        <v>315000</v>
      </c>
      <c r="F302" t="s">
        <v>838</v>
      </c>
      <c r="G302" s="31">
        <v>1</v>
      </c>
      <c r="H302" s="31">
        <v>0</v>
      </c>
      <c r="I302" s="31">
        <v>0</v>
      </c>
      <c r="J302" s="117">
        <f t="shared" si="4"/>
        <v>0</v>
      </c>
      <c r="K302" s="31">
        <v>0</v>
      </c>
      <c r="L302" s="31">
        <v>0</v>
      </c>
    </row>
    <row r="303" spans="1:12" outlineLevel="2" x14ac:dyDescent="0.2">
      <c r="A303" t="s">
        <v>1858</v>
      </c>
      <c r="B303" s="31" t="s">
        <v>2325</v>
      </c>
      <c r="C303" t="s">
        <v>1126</v>
      </c>
      <c r="D303" s="3">
        <v>43504</v>
      </c>
      <c r="E303" s="115">
        <v>169900</v>
      </c>
      <c r="F303" t="s">
        <v>838</v>
      </c>
      <c r="G303" s="31">
        <v>1</v>
      </c>
      <c r="H303" s="31">
        <v>0</v>
      </c>
      <c r="I303" s="31">
        <v>0</v>
      </c>
      <c r="J303" s="117">
        <f t="shared" si="4"/>
        <v>0</v>
      </c>
      <c r="K303" s="31">
        <v>0</v>
      </c>
      <c r="L303" s="31">
        <v>0</v>
      </c>
    </row>
    <row r="304" spans="1:12" outlineLevel="2" x14ac:dyDescent="0.2">
      <c r="A304" t="s">
        <v>1858</v>
      </c>
      <c r="B304" s="31" t="s">
        <v>2844</v>
      </c>
      <c r="C304" t="s">
        <v>6</v>
      </c>
      <c r="D304" s="3">
        <v>43566</v>
      </c>
      <c r="E304" s="115">
        <v>217500</v>
      </c>
      <c r="F304" t="s">
        <v>838</v>
      </c>
      <c r="G304" s="31">
        <v>1</v>
      </c>
      <c r="H304" s="31">
        <v>0</v>
      </c>
      <c r="I304" s="31">
        <v>0</v>
      </c>
      <c r="J304" s="117">
        <f t="shared" si="4"/>
        <v>0</v>
      </c>
      <c r="K304" s="31">
        <v>0</v>
      </c>
      <c r="L304" s="31">
        <v>0</v>
      </c>
    </row>
    <row r="305" spans="1:12" outlineLevel="2" x14ac:dyDescent="0.2">
      <c r="A305" t="s">
        <v>1858</v>
      </c>
      <c r="B305" s="31" t="s">
        <v>3020</v>
      </c>
      <c r="C305" t="s">
        <v>6</v>
      </c>
      <c r="D305" s="3">
        <v>43585</v>
      </c>
      <c r="E305" s="115">
        <v>221000</v>
      </c>
      <c r="F305">
        <v>20190673</v>
      </c>
      <c r="G305" s="31">
        <v>1</v>
      </c>
      <c r="H305" s="31">
        <v>1</v>
      </c>
      <c r="I305" s="31">
        <v>0</v>
      </c>
      <c r="J305" s="117">
        <f t="shared" si="4"/>
        <v>0</v>
      </c>
      <c r="K305" s="31">
        <v>0</v>
      </c>
      <c r="L305" s="31">
        <v>0</v>
      </c>
    </row>
    <row r="306" spans="1:12" outlineLevel="2" x14ac:dyDescent="0.2">
      <c r="A306" t="s">
        <v>1858</v>
      </c>
      <c r="B306" s="31" t="s">
        <v>2187</v>
      </c>
      <c r="C306" t="s">
        <v>6</v>
      </c>
      <c r="D306" s="3">
        <v>43483</v>
      </c>
      <c r="E306" s="115">
        <v>307000</v>
      </c>
      <c r="F306" t="s">
        <v>838</v>
      </c>
      <c r="G306" s="31">
        <v>1</v>
      </c>
      <c r="H306" s="31">
        <v>0</v>
      </c>
      <c r="I306" s="31">
        <v>0</v>
      </c>
      <c r="J306" s="117">
        <f t="shared" si="4"/>
        <v>0</v>
      </c>
      <c r="K306" s="31">
        <v>0</v>
      </c>
      <c r="L306" s="31">
        <v>0</v>
      </c>
    </row>
    <row r="307" spans="1:12" outlineLevel="2" x14ac:dyDescent="0.2">
      <c r="A307" t="s">
        <v>1858</v>
      </c>
      <c r="B307" s="31" t="s">
        <v>3332</v>
      </c>
      <c r="C307" t="s">
        <v>7</v>
      </c>
      <c r="D307" s="3">
        <v>43616</v>
      </c>
      <c r="E307" s="115">
        <v>120000</v>
      </c>
      <c r="F307" t="s">
        <v>838</v>
      </c>
      <c r="G307" s="31">
        <v>1</v>
      </c>
      <c r="H307" s="31">
        <v>0</v>
      </c>
      <c r="I307" s="31">
        <v>0</v>
      </c>
      <c r="J307" s="117">
        <f t="shared" si="4"/>
        <v>0</v>
      </c>
      <c r="K307" s="31">
        <v>0</v>
      </c>
      <c r="L307" s="31">
        <v>0</v>
      </c>
    </row>
    <row r="308" spans="1:12" outlineLevel="2" x14ac:dyDescent="0.2">
      <c r="A308" t="s">
        <v>1858</v>
      </c>
      <c r="B308" s="31" t="s">
        <v>2702</v>
      </c>
      <c r="C308" t="s">
        <v>7</v>
      </c>
      <c r="D308" s="3">
        <v>43549</v>
      </c>
      <c r="E308" s="115">
        <v>0</v>
      </c>
      <c r="F308">
        <v>20190382</v>
      </c>
      <c r="G308" s="31">
        <v>0</v>
      </c>
      <c r="H308" s="31">
        <v>0</v>
      </c>
      <c r="I308" s="31">
        <v>0</v>
      </c>
      <c r="J308" s="117" t="e">
        <f t="shared" si="4"/>
        <v>#DIV/0!</v>
      </c>
      <c r="K308" s="31">
        <v>1</v>
      </c>
      <c r="L308" s="31">
        <v>1</v>
      </c>
    </row>
    <row r="309" spans="1:12" outlineLevel="2" x14ac:dyDescent="0.2">
      <c r="A309" t="s">
        <v>1858</v>
      </c>
      <c r="B309" s="31" t="s">
        <v>2115</v>
      </c>
      <c r="C309" t="s">
        <v>7</v>
      </c>
      <c r="D309" s="3">
        <v>43472</v>
      </c>
      <c r="E309" s="115">
        <v>0</v>
      </c>
      <c r="F309" t="s">
        <v>838</v>
      </c>
      <c r="G309" s="31">
        <v>0</v>
      </c>
      <c r="H309" s="31">
        <v>0</v>
      </c>
      <c r="I309" s="31">
        <v>0</v>
      </c>
      <c r="J309" s="117" t="e">
        <f t="shared" si="4"/>
        <v>#DIV/0!</v>
      </c>
      <c r="K309" s="31">
        <v>1</v>
      </c>
      <c r="L309" s="31">
        <v>0</v>
      </c>
    </row>
    <row r="310" spans="1:12" outlineLevel="2" x14ac:dyDescent="0.2">
      <c r="A310" t="s">
        <v>1858</v>
      </c>
      <c r="B310" s="31" t="s">
        <v>2692</v>
      </c>
      <c r="C310" t="s">
        <v>6</v>
      </c>
      <c r="D310" s="3">
        <v>43549</v>
      </c>
      <c r="E310" s="115">
        <v>225000</v>
      </c>
      <c r="F310" t="s">
        <v>838</v>
      </c>
      <c r="G310" s="31">
        <v>1</v>
      </c>
      <c r="H310" s="31">
        <v>0</v>
      </c>
      <c r="I310" s="31">
        <v>0</v>
      </c>
      <c r="J310" s="117">
        <f t="shared" si="4"/>
        <v>0</v>
      </c>
      <c r="K310" s="31">
        <v>0</v>
      </c>
      <c r="L310" s="31">
        <v>0</v>
      </c>
    </row>
    <row r="311" spans="1:12" outlineLevel="2" x14ac:dyDescent="0.2">
      <c r="A311" t="s">
        <v>1858</v>
      </c>
      <c r="B311" s="31" t="s">
        <v>2564</v>
      </c>
      <c r="C311" t="s">
        <v>6</v>
      </c>
      <c r="D311" s="3">
        <v>43535</v>
      </c>
      <c r="E311" s="115">
        <v>0</v>
      </c>
      <c r="F311" t="s">
        <v>838</v>
      </c>
      <c r="G311" s="31">
        <v>0</v>
      </c>
      <c r="H311" s="31">
        <v>0</v>
      </c>
      <c r="I311" s="31">
        <v>0</v>
      </c>
      <c r="J311" s="117" t="e">
        <f t="shared" si="4"/>
        <v>#DIV/0!</v>
      </c>
      <c r="K311" s="31">
        <v>1</v>
      </c>
      <c r="L311" s="31">
        <v>0</v>
      </c>
    </row>
    <row r="312" spans="1:12" outlineLevel="2" x14ac:dyDescent="0.2">
      <c r="A312" t="s">
        <v>1858</v>
      </c>
      <c r="B312" s="31" t="s">
        <v>2730</v>
      </c>
      <c r="C312" t="s">
        <v>425</v>
      </c>
      <c r="D312" s="3">
        <v>43553</v>
      </c>
      <c r="E312" s="115">
        <v>0</v>
      </c>
      <c r="F312" t="s">
        <v>838</v>
      </c>
      <c r="G312" s="31">
        <v>0</v>
      </c>
      <c r="H312" s="31">
        <v>0</v>
      </c>
      <c r="I312" s="31">
        <v>0</v>
      </c>
      <c r="J312" s="117" t="e">
        <f t="shared" si="4"/>
        <v>#DIV/0!</v>
      </c>
      <c r="K312" s="31">
        <v>1</v>
      </c>
      <c r="L312" s="31">
        <v>0</v>
      </c>
    </row>
    <row r="313" spans="1:12" outlineLevel="2" x14ac:dyDescent="0.2">
      <c r="A313" t="s">
        <v>1858</v>
      </c>
      <c r="B313" s="31" t="s">
        <v>2995</v>
      </c>
      <c r="C313" t="s">
        <v>1126</v>
      </c>
      <c r="D313" s="3">
        <v>43584</v>
      </c>
      <c r="E313" s="115">
        <v>479900</v>
      </c>
      <c r="F313" t="s">
        <v>838</v>
      </c>
      <c r="G313" s="31">
        <v>1</v>
      </c>
      <c r="H313" s="31">
        <v>0</v>
      </c>
      <c r="I313" s="31">
        <v>0</v>
      </c>
      <c r="J313" s="117">
        <f t="shared" si="4"/>
        <v>0</v>
      </c>
      <c r="K313" s="31">
        <v>0</v>
      </c>
      <c r="L313" s="31">
        <v>0</v>
      </c>
    </row>
    <row r="314" spans="1:12" outlineLevel="2" x14ac:dyDescent="0.2">
      <c r="A314" t="s">
        <v>1858</v>
      </c>
      <c r="B314" s="31" t="s">
        <v>2901</v>
      </c>
      <c r="C314" t="s">
        <v>216</v>
      </c>
      <c r="D314" s="3">
        <v>43572</v>
      </c>
      <c r="E314" s="115">
        <v>258200</v>
      </c>
      <c r="F314" t="s">
        <v>838</v>
      </c>
      <c r="G314" s="31">
        <v>1</v>
      </c>
      <c r="H314" s="31">
        <v>0</v>
      </c>
      <c r="I314" s="31">
        <v>0</v>
      </c>
      <c r="J314" s="117">
        <f t="shared" si="4"/>
        <v>0</v>
      </c>
      <c r="K314" s="31">
        <v>0</v>
      </c>
      <c r="L314" s="31">
        <v>0</v>
      </c>
    </row>
    <row r="315" spans="1:12" outlineLevel="2" x14ac:dyDescent="0.2">
      <c r="A315" t="s">
        <v>1858</v>
      </c>
      <c r="B315" s="31" t="s">
        <v>2615</v>
      </c>
      <c r="C315" t="s">
        <v>6</v>
      </c>
      <c r="D315" s="3">
        <v>43539</v>
      </c>
      <c r="E315" s="115">
        <v>85000</v>
      </c>
      <c r="F315" t="s">
        <v>838</v>
      </c>
      <c r="G315" s="31">
        <v>1</v>
      </c>
      <c r="H315" s="31">
        <v>0</v>
      </c>
      <c r="I315" s="31">
        <v>0</v>
      </c>
      <c r="J315" s="117">
        <f t="shared" si="4"/>
        <v>0</v>
      </c>
      <c r="K315" s="31">
        <v>0</v>
      </c>
      <c r="L315" s="31">
        <v>0</v>
      </c>
    </row>
    <row r="316" spans="1:12" outlineLevel="2" x14ac:dyDescent="0.2">
      <c r="A316" t="s">
        <v>1858</v>
      </c>
      <c r="B316" s="31" t="s">
        <v>2263</v>
      </c>
      <c r="C316" t="s">
        <v>216</v>
      </c>
      <c r="D316" s="3">
        <v>43496</v>
      </c>
      <c r="E316" s="115">
        <v>159900</v>
      </c>
      <c r="F316" t="s">
        <v>838</v>
      </c>
      <c r="G316" s="31">
        <v>1</v>
      </c>
      <c r="H316" s="31">
        <v>0</v>
      </c>
      <c r="I316" s="31">
        <v>0</v>
      </c>
      <c r="J316" s="117">
        <f t="shared" si="4"/>
        <v>0</v>
      </c>
      <c r="K316" s="31">
        <v>0</v>
      </c>
      <c r="L316" s="31">
        <v>0</v>
      </c>
    </row>
    <row r="317" spans="1:12" outlineLevel="2" x14ac:dyDescent="0.2">
      <c r="A317" t="s">
        <v>1858</v>
      </c>
      <c r="B317" s="31" t="s">
        <v>3188</v>
      </c>
      <c r="C317" t="s">
        <v>426</v>
      </c>
      <c r="D317" s="3">
        <v>43602</v>
      </c>
      <c r="E317" s="115">
        <v>0</v>
      </c>
      <c r="F317" t="s">
        <v>838</v>
      </c>
      <c r="G317" s="31">
        <v>0</v>
      </c>
      <c r="H317" s="31">
        <v>0</v>
      </c>
      <c r="I317" s="31">
        <v>0</v>
      </c>
      <c r="J317" s="117" t="e">
        <f t="shared" si="4"/>
        <v>#DIV/0!</v>
      </c>
      <c r="K317" s="31">
        <v>1</v>
      </c>
      <c r="L317" s="31">
        <v>0</v>
      </c>
    </row>
    <row r="318" spans="1:12" outlineLevel="2" x14ac:dyDescent="0.2">
      <c r="A318" t="s">
        <v>1858</v>
      </c>
      <c r="B318" s="31" t="s">
        <v>2930</v>
      </c>
      <c r="C318" t="s">
        <v>6</v>
      </c>
      <c r="D318" s="3">
        <v>43577</v>
      </c>
      <c r="E318" s="115">
        <v>80000</v>
      </c>
      <c r="F318" t="s">
        <v>838</v>
      </c>
      <c r="G318" s="31">
        <v>1</v>
      </c>
      <c r="H318" s="31">
        <v>0</v>
      </c>
      <c r="I318" s="31">
        <v>0</v>
      </c>
      <c r="J318" s="117">
        <f t="shared" si="4"/>
        <v>0</v>
      </c>
      <c r="K318" s="31">
        <v>0</v>
      </c>
      <c r="L318" s="31">
        <v>0</v>
      </c>
    </row>
    <row r="319" spans="1:12" outlineLevel="2" x14ac:dyDescent="0.2">
      <c r="A319" t="s">
        <v>1858</v>
      </c>
      <c r="B319" s="31" t="s">
        <v>3131</v>
      </c>
      <c r="C319" t="s">
        <v>11</v>
      </c>
      <c r="D319" s="3">
        <v>43595</v>
      </c>
      <c r="E319" s="115">
        <v>0</v>
      </c>
      <c r="F319" t="s">
        <v>838</v>
      </c>
      <c r="G319" s="31">
        <v>0</v>
      </c>
      <c r="H319" s="31">
        <v>0</v>
      </c>
      <c r="I319" s="31">
        <v>0</v>
      </c>
      <c r="J319" s="117" t="e">
        <f t="shared" si="4"/>
        <v>#DIV/0!</v>
      </c>
      <c r="K319" s="31">
        <v>1</v>
      </c>
      <c r="L319" s="31">
        <v>0</v>
      </c>
    </row>
    <row r="320" spans="1:12" outlineLevel="2" x14ac:dyDescent="0.2">
      <c r="A320" t="s">
        <v>1858</v>
      </c>
      <c r="B320" s="31" t="s">
        <v>2879</v>
      </c>
      <c r="C320" t="s">
        <v>123</v>
      </c>
      <c r="D320" s="3">
        <v>43570</v>
      </c>
      <c r="E320" s="115">
        <v>135000</v>
      </c>
      <c r="F320">
        <v>20190536</v>
      </c>
      <c r="G320" s="31">
        <v>1</v>
      </c>
      <c r="H320" s="31">
        <v>1</v>
      </c>
      <c r="I320" s="31">
        <v>0</v>
      </c>
      <c r="J320" s="117">
        <f t="shared" si="4"/>
        <v>0</v>
      </c>
      <c r="K320" s="31">
        <v>0</v>
      </c>
      <c r="L320" s="31">
        <v>0</v>
      </c>
    </row>
    <row r="321" spans="1:12" outlineLevel="1" x14ac:dyDescent="0.2">
      <c r="A321" s="29" t="s">
        <v>3746</v>
      </c>
      <c r="B321" s="31"/>
      <c r="E321" s="115">
        <f>SUBTOTAL(9,E279:E320)</f>
        <v>8574744</v>
      </c>
      <c r="F321"/>
      <c r="G321" s="31">
        <f>SUBTOTAL(9,G279:G320)</f>
        <v>36</v>
      </c>
      <c r="H321" s="31">
        <f>SUBTOTAL(9,H279:H320)</f>
        <v>4</v>
      </c>
      <c r="I321" s="31">
        <f>SUBTOTAL(9,I279:I320)</f>
        <v>22</v>
      </c>
      <c r="J321" s="117">
        <f t="shared" si="4"/>
        <v>0.61111111111111116</v>
      </c>
      <c r="K321" s="31">
        <f>SUBTOTAL(9,K279:K320)</f>
        <v>12</v>
      </c>
      <c r="L321" s="31">
        <f>SUBTOTAL(9,L279:L320)</f>
        <v>2</v>
      </c>
    </row>
    <row r="322" spans="1:12" outlineLevel="2" x14ac:dyDescent="0.2">
      <c r="A322" t="s">
        <v>1851</v>
      </c>
      <c r="B322" s="2" t="s">
        <v>2422</v>
      </c>
      <c r="C322" s="17" t="s">
        <v>216</v>
      </c>
      <c r="D322" s="3">
        <v>43518</v>
      </c>
      <c r="E322" s="115">
        <v>199000</v>
      </c>
      <c r="F322" s="31" t="s">
        <v>838</v>
      </c>
      <c r="G322" s="31">
        <v>1</v>
      </c>
      <c r="H322" s="31">
        <v>0</v>
      </c>
      <c r="I322" s="31">
        <v>1</v>
      </c>
      <c r="J322" s="117">
        <f t="shared" si="4"/>
        <v>1</v>
      </c>
      <c r="K322" s="31">
        <v>1</v>
      </c>
      <c r="L322" s="31">
        <v>0</v>
      </c>
    </row>
    <row r="323" spans="1:12" outlineLevel="2" x14ac:dyDescent="0.2">
      <c r="A323" t="s">
        <v>1851</v>
      </c>
      <c r="B323" s="2" t="s">
        <v>2644</v>
      </c>
      <c r="C323" s="17" t="s">
        <v>6</v>
      </c>
      <c r="D323" s="3">
        <v>43544</v>
      </c>
      <c r="E323" s="115">
        <v>124000</v>
      </c>
      <c r="F323" s="31" t="s">
        <v>838</v>
      </c>
      <c r="G323" s="31">
        <v>1</v>
      </c>
      <c r="H323" s="31">
        <v>0</v>
      </c>
      <c r="I323" s="31">
        <v>1</v>
      </c>
      <c r="J323" s="117">
        <f t="shared" si="4"/>
        <v>1</v>
      </c>
      <c r="K323" s="31">
        <v>1</v>
      </c>
      <c r="L323" s="31">
        <v>0</v>
      </c>
    </row>
    <row r="324" spans="1:12" outlineLevel="2" x14ac:dyDescent="0.2">
      <c r="A324" t="s">
        <v>1851</v>
      </c>
      <c r="B324" s="2" t="s">
        <v>3202</v>
      </c>
      <c r="C324" s="17" t="s">
        <v>6</v>
      </c>
      <c r="D324" s="3">
        <v>43602</v>
      </c>
      <c r="E324" s="115">
        <v>56000</v>
      </c>
      <c r="F324" s="31" t="s">
        <v>838</v>
      </c>
      <c r="G324" s="31">
        <v>1</v>
      </c>
      <c r="H324" s="31">
        <v>0</v>
      </c>
      <c r="I324" s="31">
        <v>1</v>
      </c>
      <c r="J324" s="117">
        <f t="shared" si="4"/>
        <v>1</v>
      </c>
      <c r="K324" s="31">
        <v>1</v>
      </c>
      <c r="L324" s="31">
        <v>0</v>
      </c>
    </row>
    <row r="325" spans="1:12" outlineLevel="2" x14ac:dyDescent="0.2">
      <c r="A325" t="s">
        <v>1851</v>
      </c>
      <c r="B325" s="2" t="s">
        <v>3144</v>
      </c>
      <c r="C325" s="17" t="s">
        <v>6</v>
      </c>
      <c r="D325" s="3">
        <v>43598</v>
      </c>
      <c r="E325" s="115">
        <v>144000</v>
      </c>
      <c r="F325" s="31">
        <v>20190912</v>
      </c>
      <c r="G325" s="31">
        <v>1</v>
      </c>
      <c r="H325" s="31">
        <v>1</v>
      </c>
      <c r="I325" s="31">
        <v>1</v>
      </c>
      <c r="J325" s="117">
        <f t="shared" si="4"/>
        <v>1</v>
      </c>
      <c r="K325" s="31">
        <v>0</v>
      </c>
      <c r="L325" s="31">
        <v>0</v>
      </c>
    </row>
    <row r="326" spans="1:12" outlineLevel="2" x14ac:dyDescent="0.2">
      <c r="A326" t="s">
        <v>1851</v>
      </c>
      <c r="B326" s="31" t="s">
        <v>2422</v>
      </c>
      <c r="C326" t="s">
        <v>216</v>
      </c>
      <c r="D326" s="3">
        <v>43518</v>
      </c>
      <c r="E326" s="115">
        <v>0</v>
      </c>
      <c r="F326" t="s">
        <v>838</v>
      </c>
      <c r="G326" s="31">
        <v>0</v>
      </c>
      <c r="H326" s="31">
        <v>0</v>
      </c>
      <c r="I326" s="31">
        <v>0</v>
      </c>
      <c r="J326" s="117" t="e">
        <f t="shared" ref="J326:J389" si="5">+I326/G326</f>
        <v>#DIV/0!</v>
      </c>
      <c r="K326" s="31">
        <v>1</v>
      </c>
      <c r="L326" s="31">
        <v>0</v>
      </c>
    </row>
    <row r="327" spans="1:12" outlineLevel="2" x14ac:dyDescent="0.2">
      <c r="A327" t="s">
        <v>1851</v>
      </c>
      <c r="B327" s="31" t="s">
        <v>2644</v>
      </c>
      <c r="C327" t="s">
        <v>6</v>
      </c>
      <c r="D327" s="3">
        <v>43544</v>
      </c>
      <c r="E327" s="115">
        <v>0</v>
      </c>
      <c r="F327" t="s">
        <v>838</v>
      </c>
      <c r="G327" s="31">
        <v>0</v>
      </c>
      <c r="H327" s="31">
        <v>0</v>
      </c>
      <c r="I327" s="31">
        <v>0</v>
      </c>
      <c r="J327" s="117" t="e">
        <f t="shared" si="5"/>
        <v>#DIV/0!</v>
      </c>
      <c r="K327" s="31">
        <v>1</v>
      </c>
      <c r="L327" s="31">
        <v>0</v>
      </c>
    </row>
    <row r="328" spans="1:12" outlineLevel="2" x14ac:dyDescent="0.2">
      <c r="A328" t="s">
        <v>1851</v>
      </c>
      <c r="B328" s="31" t="s">
        <v>3202</v>
      </c>
      <c r="C328" t="s">
        <v>6</v>
      </c>
      <c r="D328" s="3">
        <v>43602</v>
      </c>
      <c r="E328" s="115">
        <v>0</v>
      </c>
      <c r="F328" t="s">
        <v>838</v>
      </c>
      <c r="G328" s="31">
        <v>0</v>
      </c>
      <c r="H328" s="31">
        <v>0</v>
      </c>
      <c r="I328" s="31">
        <v>0</v>
      </c>
      <c r="J328" s="117" t="e">
        <f t="shared" si="5"/>
        <v>#DIV/0!</v>
      </c>
      <c r="K328" s="31">
        <v>1</v>
      </c>
      <c r="L328" s="31">
        <v>0</v>
      </c>
    </row>
    <row r="329" spans="1:12" outlineLevel="2" x14ac:dyDescent="0.2">
      <c r="A329" t="s">
        <v>1851</v>
      </c>
      <c r="B329" s="31" t="s">
        <v>2120</v>
      </c>
      <c r="C329" t="s">
        <v>6</v>
      </c>
      <c r="D329" s="3">
        <v>43472</v>
      </c>
      <c r="E329" s="115">
        <v>91000</v>
      </c>
      <c r="F329" t="s">
        <v>838</v>
      </c>
      <c r="G329" s="31">
        <v>1</v>
      </c>
      <c r="H329" s="31">
        <v>0</v>
      </c>
      <c r="I329" s="31">
        <v>0</v>
      </c>
      <c r="J329" s="117">
        <f t="shared" si="5"/>
        <v>0</v>
      </c>
      <c r="K329" s="31">
        <v>0</v>
      </c>
      <c r="L329" s="31">
        <v>0</v>
      </c>
    </row>
    <row r="330" spans="1:12" outlineLevel="1" x14ac:dyDescent="0.2">
      <c r="A330" s="29" t="s">
        <v>3747</v>
      </c>
      <c r="B330" s="31"/>
      <c r="E330" s="115">
        <f>SUBTOTAL(9,E322:E329)</f>
        <v>614000</v>
      </c>
      <c r="F330"/>
      <c r="G330" s="31">
        <f>SUBTOTAL(9,G322:G329)</f>
        <v>5</v>
      </c>
      <c r="H330" s="31">
        <f>SUBTOTAL(9,H322:H329)</f>
        <v>1</v>
      </c>
      <c r="I330" s="31">
        <f>SUBTOTAL(9,I322:I329)</f>
        <v>4</v>
      </c>
      <c r="J330" s="117">
        <f t="shared" si="5"/>
        <v>0.8</v>
      </c>
      <c r="K330" s="31">
        <f>SUBTOTAL(9,K322:K329)</f>
        <v>6</v>
      </c>
      <c r="L330" s="31">
        <f>SUBTOTAL(9,L322:L329)</f>
        <v>0</v>
      </c>
    </row>
    <row r="331" spans="1:12" outlineLevel="2" x14ac:dyDescent="0.2">
      <c r="A331" t="s">
        <v>368</v>
      </c>
      <c r="B331" s="2" t="s">
        <v>2320</v>
      </c>
      <c r="C331" s="17" t="s">
        <v>1093</v>
      </c>
      <c r="D331" s="3">
        <v>43503</v>
      </c>
      <c r="E331" s="115">
        <v>156000</v>
      </c>
      <c r="F331" s="31" t="s">
        <v>838</v>
      </c>
      <c r="G331" s="31">
        <v>1</v>
      </c>
      <c r="H331" s="31">
        <v>0</v>
      </c>
      <c r="I331" s="31">
        <v>1</v>
      </c>
      <c r="J331" s="117">
        <f t="shared" si="5"/>
        <v>1</v>
      </c>
      <c r="K331" s="31">
        <v>1</v>
      </c>
      <c r="L331" s="31">
        <v>0</v>
      </c>
    </row>
    <row r="332" spans="1:12" outlineLevel="2" x14ac:dyDescent="0.2">
      <c r="A332" t="s">
        <v>368</v>
      </c>
      <c r="B332" s="31" t="s">
        <v>2805</v>
      </c>
      <c r="C332" t="s">
        <v>425</v>
      </c>
      <c r="D332" s="3">
        <v>43560</v>
      </c>
      <c r="E332" s="115">
        <v>510000</v>
      </c>
      <c r="F332" t="s">
        <v>838</v>
      </c>
      <c r="G332" s="31">
        <v>1</v>
      </c>
      <c r="H332" s="31">
        <v>0</v>
      </c>
      <c r="I332" s="31">
        <v>0</v>
      </c>
      <c r="J332" s="117">
        <f t="shared" si="5"/>
        <v>0</v>
      </c>
      <c r="K332" s="31">
        <v>0</v>
      </c>
      <c r="L332" s="31">
        <v>0</v>
      </c>
    </row>
    <row r="333" spans="1:12" outlineLevel="2" x14ac:dyDescent="0.2">
      <c r="A333" t="s">
        <v>368</v>
      </c>
      <c r="B333" s="31" t="s">
        <v>3349</v>
      </c>
      <c r="C333" t="s">
        <v>794</v>
      </c>
      <c r="D333" s="3">
        <v>43616</v>
      </c>
      <c r="E333" s="115">
        <v>264000</v>
      </c>
      <c r="F333">
        <v>20190661</v>
      </c>
      <c r="G333" s="31">
        <v>1</v>
      </c>
      <c r="H333" s="31">
        <v>1</v>
      </c>
      <c r="I333" s="31">
        <v>0</v>
      </c>
      <c r="J333" s="117">
        <f t="shared" si="5"/>
        <v>0</v>
      </c>
      <c r="K333" s="31">
        <v>0</v>
      </c>
      <c r="L333" s="31">
        <v>0</v>
      </c>
    </row>
    <row r="334" spans="1:12" outlineLevel="2" x14ac:dyDescent="0.2">
      <c r="A334" t="s">
        <v>368</v>
      </c>
      <c r="B334" s="31" t="s">
        <v>2342</v>
      </c>
      <c r="C334" t="s">
        <v>301</v>
      </c>
      <c r="D334" s="3">
        <v>43508</v>
      </c>
      <c r="E334" s="115">
        <v>120000</v>
      </c>
      <c r="F334" t="s">
        <v>838</v>
      </c>
      <c r="G334" s="31">
        <v>1</v>
      </c>
      <c r="H334" s="31">
        <v>0</v>
      </c>
      <c r="I334" s="31">
        <v>0</v>
      </c>
      <c r="J334" s="117">
        <f t="shared" si="5"/>
        <v>0</v>
      </c>
      <c r="K334" s="31">
        <v>0</v>
      </c>
      <c r="L334" s="31">
        <v>0</v>
      </c>
    </row>
    <row r="335" spans="1:12" outlineLevel="2" x14ac:dyDescent="0.2">
      <c r="A335" t="s">
        <v>368</v>
      </c>
      <c r="B335" s="31" t="s">
        <v>2685</v>
      </c>
      <c r="C335" t="s">
        <v>8</v>
      </c>
      <c r="D335" s="3">
        <v>43546</v>
      </c>
      <c r="E335" s="115">
        <v>400000</v>
      </c>
      <c r="F335" t="s">
        <v>838</v>
      </c>
      <c r="G335" s="31">
        <v>1</v>
      </c>
      <c r="H335" s="31">
        <v>0</v>
      </c>
      <c r="I335" s="31">
        <v>0</v>
      </c>
      <c r="J335" s="117">
        <f t="shared" si="5"/>
        <v>0</v>
      </c>
      <c r="K335" s="31">
        <v>0</v>
      </c>
      <c r="L335" s="31">
        <v>0</v>
      </c>
    </row>
    <row r="336" spans="1:12" outlineLevel="2" x14ac:dyDescent="0.2">
      <c r="A336" t="s">
        <v>368</v>
      </c>
      <c r="B336" s="31" t="s">
        <v>2320</v>
      </c>
      <c r="C336" t="s">
        <v>1093</v>
      </c>
      <c r="D336" s="3">
        <v>43503</v>
      </c>
      <c r="E336" s="115">
        <v>0</v>
      </c>
      <c r="F336" t="s">
        <v>838</v>
      </c>
      <c r="G336" s="31">
        <v>0</v>
      </c>
      <c r="H336" s="31">
        <v>0</v>
      </c>
      <c r="I336" s="31">
        <v>0</v>
      </c>
      <c r="J336" s="117" t="e">
        <f t="shared" si="5"/>
        <v>#DIV/0!</v>
      </c>
      <c r="K336" s="31">
        <v>1</v>
      </c>
      <c r="L336" s="31">
        <v>0</v>
      </c>
    </row>
    <row r="337" spans="1:12" outlineLevel="2" x14ac:dyDescent="0.2">
      <c r="A337" t="s">
        <v>368</v>
      </c>
      <c r="B337" s="31" t="s">
        <v>2836</v>
      </c>
      <c r="C337" t="s">
        <v>534</v>
      </c>
      <c r="D337" s="3">
        <v>43565</v>
      </c>
      <c r="E337" s="115">
        <v>200000</v>
      </c>
      <c r="F337">
        <v>20190397</v>
      </c>
      <c r="G337" s="31">
        <v>1</v>
      </c>
      <c r="H337" s="31">
        <v>1</v>
      </c>
      <c r="I337" s="31">
        <v>0</v>
      </c>
      <c r="J337" s="117">
        <f t="shared" si="5"/>
        <v>0</v>
      </c>
      <c r="K337" s="31">
        <v>0</v>
      </c>
      <c r="L337" s="31">
        <v>0</v>
      </c>
    </row>
    <row r="338" spans="1:12" outlineLevel="1" x14ac:dyDescent="0.2">
      <c r="A338" s="29" t="s">
        <v>3748</v>
      </c>
      <c r="B338" s="31"/>
      <c r="E338" s="115">
        <f>SUBTOTAL(9,E331:E337)</f>
        <v>1650000</v>
      </c>
      <c r="F338"/>
      <c r="G338" s="31">
        <f>SUBTOTAL(9,G331:G337)</f>
        <v>6</v>
      </c>
      <c r="H338" s="31">
        <f>SUBTOTAL(9,H331:H337)</f>
        <v>2</v>
      </c>
      <c r="I338" s="31">
        <f>SUBTOTAL(9,I331:I337)</f>
        <v>1</v>
      </c>
      <c r="J338" s="117">
        <f t="shared" si="5"/>
        <v>0.16666666666666666</v>
      </c>
      <c r="K338" s="31">
        <f>SUBTOTAL(9,K331:K337)</f>
        <v>2</v>
      </c>
      <c r="L338" s="31">
        <f>SUBTOTAL(9,L331:L337)</f>
        <v>0</v>
      </c>
    </row>
    <row r="339" spans="1:12" outlineLevel="2" x14ac:dyDescent="0.2">
      <c r="A339" t="s">
        <v>711</v>
      </c>
      <c r="B339" s="31" t="s">
        <v>2590</v>
      </c>
      <c r="C339" t="s">
        <v>6</v>
      </c>
      <c r="D339" s="3">
        <v>43537</v>
      </c>
      <c r="E339" s="115">
        <v>120000</v>
      </c>
      <c r="F339" t="s">
        <v>838</v>
      </c>
      <c r="G339" s="31">
        <v>1</v>
      </c>
      <c r="H339" s="31">
        <v>0</v>
      </c>
      <c r="I339" s="31">
        <v>0</v>
      </c>
      <c r="J339" s="117">
        <f t="shared" si="5"/>
        <v>0</v>
      </c>
      <c r="K339" s="31">
        <v>0</v>
      </c>
      <c r="L339" s="31">
        <v>0</v>
      </c>
    </row>
    <row r="340" spans="1:12" outlineLevel="1" x14ac:dyDescent="0.2">
      <c r="A340" s="29" t="s">
        <v>3749</v>
      </c>
      <c r="B340" s="31"/>
      <c r="E340" s="115">
        <f>SUBTOTAL(9,E339:E339)</f>
        <v>120000</v>
      </c>
      <c r="F340"/>
      <c r="G340" s="31">
        <f>SUBTOTAL(9,G339:G339)</f>
        <v>1</v>
      </c>
      <c r="H340" s="31">
        <f>SUBTOTAL(9,H339:H339)</f>
        <v>0</v>
      </c>
      <c r="I340" s="31">
        <f>SUBTOTAL(9,I339:I339)</f>
        <v>0</v>
      </c>
      <c r="J340" s="117">
        <f t="shared" si="5"/>
        <v>0</v>
      </c>
      <c r="K340" s="31">
        <f>SUBTOTAL(9,K339:K339)</f>
        <v>0</v>
      </c>
      <c r="L340" s="31">
        <f>SUBTOTAL(9,L339:L339)</f>
        <v>0</v>
      </c>
    </row>
    <row r="341" spans="1:12" outlineLevel="2" x14ac:dyDescent="0.2">
      <c r="A341" t="s">
        <v>1734</v>
      </c>
      <c r="B341" s="2" t="s">
        <v>3255</v>
      </c>
      <c r="C341" s="17" t="s">
        <v>6</v>
      </c>
      <c r="D341" s="3">
        <v>43608</v>
      </c>
      <c r="E341" s="115">
        <v>181660</v>
      </c>
      <c r="F341" s="31" t="s">
        <v>838</v>
      </c>
      <c r="G341" s="31">
        <v>1</v>
      </c>
      <c r="H341" s="31">
        <v>0</v>
      </c>
      <c r="I341" s="31">
        <v>1</v>
      </c>
      <c r="J341" s="117">
        <f t="shared" si="5"/>
        <v>1</v>
      </c>
      <c r="K341" s="31">
        <v>0</v>
      </c>
      <c r="L341" s="31">
        <v>0</v>
      </c>
    </row>
    <row r="342" spans="1:12" outlineLevel="2" x14ac:dyDescent="0.2">
      <c r="A342" t="s">
        <v>1734</v>
      </c>
      <c r="B342" s="2" t="s">
        <v>3086</v>
      </c>
      <c r="C342" s="17" t="s">
        <v>7</v>
      </c>
      <c r="D342" s="3">
        <v>43592</v>
      </c>
      <c r="E342" s="115">
        <v>645000</v>
      </c>
      <c r="F342" s="31" t="s">
        <v>838</v>
      </c>
      <c r="G342" s="31">
        <v>1</v>
      </c>
      <c r="H342" s="31">
        <v>0</v>
      </c>
      <c r="I342" s="31">
        <v>1</v>
      </c>
      <c r="J342" s="117">
        <f t="shared" si="5"/>
        <v>1</v>
      </c>
      <c r="K342" s="31">
        <v>0</v>
      </c>
      <c r="L342" s="31">
        <v>0</v>
      </c>
    </row>
    <row r="343" spans="1:12" outlineLevel="2" x14ac:dyDescent="0.2">
      <c r="A343" t="s">
        <v>1734</v>
      </c>
      <c r="B343" s="2" t="s">
        <v>2295</v>
      </c>
      <c r="C343" s="17" t="s">
        <v>6</v>
      </c>
      <c r="D343" s="3">
        <v>43497</v>
      </c>
      <c r="E343" s="115">
        <v>439000</v>
      </c>
      <c r="F343" s="31" t="s">
        <v>838</v>
      </c>
      <c r="G343" s="31">
        <v>1</v>
      </c>
      <c r="H343" s="31">
        <v>0</v>
      </c>
      <c r="I343" s="31">
        <v>1</v>
      </c>
      <c r="J343" s="117">
        <f t="shared" si="5"/>
        <v>1</v>
      </c>
      <c r="K343" s="31">
        <v>1</v>
      </c>
      <c r="L343" s="31">
        <v>0</v>
      </c>
    </row>
    <row r="344" spans="1:12" outlineLevel="2" x14ac:dyDescent="0.2">
      <c r="A344" t="s">
        <v>1734</v>
      </c>
      <c r="B344" s="2" t="s">
        <v>2344</v>
      </c>
      <c r="C344" s="17" t="s">
        <v>1126</v>
      </c>
      <c r="D344" s="3">
        <v>43579</v>
      </c>
      <c r="E344" s="115">
        <v>546000</v>
      </c>
      <c r="F344" s="31" t="s">
        <v>838</v>
      </c>
      <c r="G344" s="31">
        <v>1</v>
      </c>
      <c r="H344" s="31">
        <v>0</v>
      </c>
      <c r="I344" s="31">
        <v>1</v>
      </c>
      <c r="J344" s="117">
        <f t="shared" si="5"/>
        <v>1</v>
      </c>
      <c r="K344" s="31">
        <v>1</v>
      </c>
      <c r="L344" s="31">
        <v>0</v>
      </c>
    </row>
    <row r="345" spans="1:12" outlineLevel="2" x14ac:dyDescent="0.2">
      <c r="A345" t="s">
        <v>1734</v>
      </c>
      <c r="B345" s="2" t="s">
        <v>2698</v>
      </c>
      <c r="C345" s="17" t="s">
        <v>6</v>
      </c>
      <c r="D345" s="3">
        <v>43549</v>
      </c>
      <c r="E345" s="115">
        <v>25000</v>
      </c>
      <c r="F345" s="31" t="s">
        <v>838</v>
      </c>
      <c r="G345" s="31">
        <v>1</v>
      </c>
      <c r="H345" s="31">
        <v>0</v>
      </c>
      <c r="I345" s="31">
        <v>1</v>
      </c>
      <c r="J345" s="117">
        <f t="shared" si="5"/>
        <v>1</v>
      </c>
      <c r="K345" s="31">
        <v>0</v>
      </c>
      <c r="L345" s="31">
        <v>0</v>
      </c>
    </row>
    <row r="346" spans="1:12" outlineLevel="2" x14ac:dyDescent="0.2">
      <c r="A346" t="s">
        <v>1734</v>
      </c>
      <c r="B346" s="2" t="s">
        <v>2811</v>
      </c>
      <c r="C346" s="17" t="s">
        <v>6</v>
      </c>
      <c r="D346" s="3">
        <v>43563</v>
      </c>
      <c r="E346" s="115">
        <v>126000</v>
      </c>
      <c r="F346" s="31" t="s">
        <v>838</v>
      </c>
      <c r="G346" s="31">
        <v>1</v>
      </c>
      <c r="H346" s="31">
        <v>0</v>
      </c>
      <c r="I346" s="31">
        <v>1</v>
      </c>
      <c r="J346" s="117">
        <f t="shared" si="5"/>
        <v>1</v>
      </c>
      <c r="K346" s="31">
        <v>0</v>
      </c>
      <c r="L346" s="31">
        <v>0</v>
      </c>
    </row>
    <row r="347" spans="1:12" outlineLevel="2" x14ac:dyDescent="0.2">
      <c r="A347" t="s">
        <v>1734</v>
      </c>
      <c r="B347" s="2" t="s">
        <v>2588</v>
      </c>
      <c r="C347" s="17" t="s">
        <v>802</v>
      </c>
      <c r="D347" s="3">
        <v>43537</v>
      </c>
      <c r="E347" s="115">
        <v>195000</v>
      </c>
      <c r="F347" s="31" t="s">
        <v>838</v>
      </c>
      <c r="G347" s="31">
        <v>1</v>
      </c>
      <c r="H347" s="31">
        <v>0</v>
      </c>
      <c r="I347" s="31">
        <v>1</v>
      </c>
      <c r="J347" s="117">
        <f t="shared" si="5"/>
        <v>1</v>
      </c>
      <c r="K347" s="31">
        <v>0</v>
      </c>
      <c r="L347" s="31">
        <v>0</v>
      </c>
    </row>
    <row r="348" spans="1:12" outlineLevel="2" x14ac:dyDescent="0.2">
      <c r="A348" t="s">
        <v>1734</v>
      </c>
      <c r="B348" s="2" t="s">
        <v>2292</v>
      </c>
      <c r="C348" s="17" t="s">
        <v>794</v>
      </c>
      <c r="D348" s="3">
        <v>43497</v>
      </c>
      <c r="E348" s="115">
        <v>285000</v>
      </c>
      <c r="F348" s="31" t="s">
        <v>838</v>
      </c>
      <c r="G348" s="31">
        <v>1</v>
      </c>
      <c r="H348" s="31">
        <v>0</v>
      </c>
      <c r="I348" s="31">
        <v>1</v>
      </c>
      <c r="J348" s="117">
        <f t="shared" si="5"/>
        <v>1</v>
      </c>
      <c r="K348" s="31">
        <v>0</v>
      </c>
      <c r="L348" s="31">
        <v>0</v>
      </c>
    </row>
    <row r="349" spans="1:12" outlineLevel="2" x14ac:dyDescent="0.2">
      <c r="A349" t="s">
        <v>1734</v>
      </c>
      <c r="B349" s="2" t="s">
        <v>2147</v>
      </c>
      <c r="C349" s="17" t="s">
        <v>6</v>
      </c>
      <c r="D349" s="3">
        <v>43476</v>
      </c>
      <c r="E349" s="115">
        <v>132000</v>
      </c>
      <c r="F349" s="31" t="s">
        <v>838</v>
      </c>
      <c r="G349" s="31">
        <v>1</v>
      </c>
      <c r="H349" s="31">
        <v>0</v>
      </c>
      <c r="I349" s="31">
        <v>1</v>
      </c>
      <c r="J349" s="117">
        <f t="shared" si="5"/>
        <v>1</v>
      </c>
      <c r="K349" s="31">
        <v>0</v>
      </c>
      <c r="L349" s="31">
        <v>0</v>
      </c>
    </row>
    <row r="350" spans="1:12" outlineLevel="2" x14ac:dyDescent="0.2">
      <c r="A350" t="s">
        <v>1734</v>
      </c>
      <c r="B350" s="2" t="s">
        <v>2451</v>
      </c>
      <c r="C350" s="17" t="s">
        <v>6</v>
      </c>
      <c r="D350" s="3">
        <v>43523</v>
      </c>
      <c r="E350" s="115">
        <v>60000</v>
      </c>
      <c r="F350" s="31" t="s">
        <v>838</v>
      </c>
      <c r="G350" s="31">
        <v>1</v>
      </c>
      <c r="H350" s="31">
        <v>0</v>
      </c>
      <c r="I350" s="31">
        <v>1</v>
      </c>
      <c r="J350" s="117">
        <f t="shared" si="5"/>
        <v>1</v>
      </c>
      <c r="K350" s="31">
        <v>0</v>
      </c>
      <c r="L350" s="31">
        <v>0</v>
      </c>
    </row>
    <row r="351" spans="1:12" outlineLevel="2" x14ac:dyDescent="0.2">
      <c r="A351" t="s">
        <v>1734</v>
      </c>
      <c r="B351" s="2" t="s">
        <v>2763</v>
      </c>
      <c r="C351" s="17" t="s">
        <v>7</v>
      </c>
      <c r="D351" s="3">
        <v>43556</v>
      </c>
      <c r="E351" s="115">
        <v>328800</v>
      </c>
      <c r="F351" s="31" t="s">
        <v>838</v>
      </c>
      <c r="G351" s="31">
        <v>1</v>
      </c>
      <c r="H351" s="31">
        <v>0</v>
      </c>
      <c r="I351" s="31">
        <v>1</v>
      </c>
      <c r="J351" s="117">
        <f t="shared" si="5"/>
        <v>1</v>
      </c>
      <c r="K351" s="31">
        <v>0</v>
      </c>
      <c r="L351" s="31">
        <v>0</v>
      </c>
    </row>
    <row r="352" spans="1:12" outlineLevel="2" x14ac:dyDescent="0.2">
      <c r="A352" t="s">
        <v>1734</v>
      </c>
      <c r="B352" s="2" t="s">
        <v>2792</v>
      </c>
      <c r="C352" s="17" t="s">
        <v>6</v>
      </c>
      <c r="D352" s="3">
        <v>43560</v>
      </c>
      <c r="E352" s="115">
        <v>168500</v>
      </c>
      <c r="F352" s="31">
        <v>20190545</v>
      </c>
      <c r="G352" s="31">
        <v>1</v>
      </c>
      <c r="H352" s="31">
        <v>1</v>
      </c>
      <c r="I352" s="31">
        <v>1</v>
      </c>
      <c r="J352" s="117">
        <f t="shared" si="5"/>
        <v>1</v>
      </c>
      <c r="K352" s="31">
        <v>0</v>
      </c>
      <c r="L352" s="31">
        <v>0</v>
      </c>
    </row>
    <row r="353" spans="1:12" outlineLevel="2" x14ac:dyDescent="0.2">
      <c r="A353" t="s">
        <v>1734</v>
      </c>
      <c r="B353" s="2" t="s">
        <v>2317</v>
      </c>
      <c r="C353" s="17" t="s">
        <v>6</v>
      </c>
      <c r="D353" s="3">
        <v>43503</v>
      </c>
      <c r="E353" s="115">
        <v>70000</v>
      </c>
      <c r="F353" s="31" t="s">
        <v>838</v>
      </c>
      <c r="G353" s="31">
        <v>1</v>
      </c>
      <c r="H353" s="31">
        <v>0</v>
      </c>
      <c r="I353" s="31">
        <v>1</v>
      </c>
      <c r="J353" s="117">
        <f t="shared" si="5"/>
        <v>1</v>
      </c>
      <c r="K353" s="31">
        <v>0</v>
      </c>
      <c r="L353" s="31">
        <v>0</v>
      </c>
    </row>
    <row r="354" spans="1:12" outlineLevel="2" x14ac:dyDescent="0.2">
      <c r="A354" t="s">
        <v>1734</v>
      </c>
      <c r="B354" s="2" t="s">
        <v>2464</v>
      </c>
      <c r="C354" s="17" t="s">
        <v>7</v>
      </c>
      <c r="D354" s="3">
        <v>43524</v>
      </c>
      <c r="E354" s="115">
        <v>257000</v>
      </c>
      <c r="F354" s="31" t="s">
        <v>838</v>
      </c>
      <c r="G354" s="31">
        <v>1</v>
      </c>
      <c r="H354" s="31">
        <v>0</v>
      </c>
      <c r="I354" s="31">
        <v>1</v>
      </c>
      <c r="J354" s="117">
        <f t="shared" si="5"/>
        <v>1</v>
      </c>
      <c r="K354" s="31">
        <v>0</v>
      </c>
      <c r="L354" s="31">
        <v>0</v>
      </c>
    </row>
    <row r="355" spans="1:12" outlineLevel="2" x14ac:dyDescent="0.2">
      <c r="A355" t="s">
        <v>1734</v>
      </c>
      <c r="B355" s="2" t="s">
        <v>2143</v>
      </c>
      <c r="C355" s="17" t="s">
        <v>425</v>
      </c>
      <c r="D355" s="3">
        <v>43476</v>
      </c>
      <c r="E355" s="115">
        <v>535000</v>
      </c>
      <c r="F355" s="31" t="s">
        <v>838</v>
      </c>
      <c r="G355" s="31">
        <v>1</v>
      </c>
      <c r="H355" s="31">
        <v>0</v>
      </c>
      <c r="I355" s="31">
        <v>1</v>
      </c>
      <c r="J355" s="117">
        <f t="shared" si="5"/>
        <v>1</v>
      </c>
      <c r="K355" s="31">
        <v>0</v>
      </c>
      <c r="L355" s="31">
        <v>0</v>
      </c>
    </row>
    <row r="356" spans="1:12" outlineLevel="2" x14ac:dyDescent="0.2">
      <c r="A356" t="s">
        <v>1734</v>
      </c>
      <c r="B356" s="2" t="s">
        <v>2201</v>
      </c>
      <c r="C356" s="17" t="s">
        <v>425</v>
      </c>
      <c r="D356" s="3">
        <v>43487</v>
      </c>
      <c r="E356" s="115">
        <v>280000</v>
      </c>
      <c r="F356" s="31" t="s">
        <v>838</v>
      </c>
      <c r="G356" s="31">
        <v>1</v>
      </c>
      <c r="H356" s="31">
        <v>0</v>
      </c>
      <c r="I356" s="31">
        <v>1</v>
      </c>
      <c r="J356" s="117">
        <f t="shared" si="5"/>
        <v>1</v>
      </c>
      <c r="K356" s="31">
        <v>0</v>
      </c>
      <c r="L356" s="31">
        <v>0</v>
      </c>
    </row>
    <row r="357" spans="1:12" outlineLevel="2" x14ac:dyDescent="0.2">
      <c r="A357" t="s">
        <v>1734</v>
      </c>
      <c r="B357" s="2" t="s">
        <v>2334</v>
      </c>
      <c r="C357" s="17" t="s">
        <v>6</v>
      </c>
      <c r="D357" s="3">
        <v>43504</v>
      </c>
      <c r="E357" s="115">
        <v>278900</v>
      </c>
      <c r="F357" s="31" t="s">
        <v>838</v>
      </c>
      <c r="G357" s="31">
        <v>1</v>
      </c>
      <c r="H357" s="31">
        <v>0</v>
      </c>
      <c r="I357" s="31">
        <v>1</v>
      </c>
      <c r="J357" s="117">
        <f t="shared" si="5"/>
        <v>1</v>
      </c>
      <c r="K357" s="31">
        <v>0</v>
      </c>
      <c r="L357" s="31">
        <v>0</v>
      </c>
    </row>
    <row r="358" spans="1:12" outlineLevel="2" x14ac:dyDescent="0.2">
      <c r="A358" t="s">
        <v>1734</v>
      </c>
      <c r="B358" s="2" t="s">
        <v>3006</v>
      </c>
      <c r="C358" s="17" t="s">
        <v>6</v>
      </c>
      <c r="D358" s="3">
        <v>43585</v>
      </c>
      <c r="E358" s="115">
        <v>230000</v>
      </c>
      <c r="F358" s="31" t="s">
        <v>838</v>
      </c>
      <c r="G358" s="31">
        <v>1</v>
      </c>
      <c r="H358" s="31">
        <v>0</v>
      </c>
      <c r="I358" s="31">
        <v>1</v>
      </c>
      <c r="J358" s="117">
        <f t="shared" si="5"/>
        <v>1</v>
      </c>
      <c r="K358" s="31">
        <v>0</v>
      </c>
      <c r="L358" s="31">
        <v>0</v>
      </c>
    </row>
    <row r="359" spans="1:12" outlineLevel="2" x14ac:dyDescent="0.2">
      <c r="A359" t="s">
        <v>1734</v>
      </c>
      <c r="B359" s="2" t="s">
        <v>1386</v>
      </c>
      <c r="C359" s="17" t="s">
        <v>6</v>
      </c>
      <c r="D359" s="3">
        <v>43511</v>
      </c>
      <c r="E359" s="115">
        <v>148000</v>
      </c>
      <c r="F359" s="31" t="s">
        <v>838</v>
      </c>
      <c r="G359" s="31">
        <v>1</v>
      </c>
      <c r="H359" s="31">
        <v>0</v>
      </c>
      <c r="I359" s="31">
        <v>1</v>
      </c>
      <c r="J359" s="117">
        <f t="shared" si="5"/>
        <v>1</v>
      </c>
      <c r="K359" s="31">
        <v>0</v>
      </c>
      <c r="L359" s="31">
        <v>0</v>
      </c>
    </row>
    <row r="360" spans="1:12" outlineLevel="2" x14ac:dyDescent="0.2">
      <c r="A360" t="s">
        <v>1734</v>
      </c>
      <c r="B360" s="31" t="s">
        <v>2453</v>
      </c>
      <c r="C360" t="s">
        <v>6</v>
      </c>
      <c r="D360" s="3">
        <v>43523</v>
      </c>
      <c r="E360" s="115">
        <v>190500</v>
      </c>
      <c r="F360" t="s">
        <v>838</v>
      </c>
      <c r="G360" s="31">
        <v>1</v>
      </c>
      <c r="H360" s="31">
        <v>0</v>
      </c>
      <c r="I360" s="31">
        <v>0</v>
      </c>
      <c r="J360" s="117">
        <f t="shared" si="5"/>
        <v>0</v>
      </c>
      <c r="K360" s="31">
        <v>0</v>
      </c>
      <c r="L360" s="31">
        <v>0</v>
      </c>
    </row>
    <row r="361" spans="1:12" outlineLevel="2" x14ac:dyDescent="0.2">
      <c r="A361" t="s">
        <v>1734</v>
      </c>
      <c r="B361" s="31" t="s">
        <v>2843</v>
      </c>
      <c r="C361" t="s">
        <v>1249</v>
      </c>
      <c r="D361" s="3">
        <v>43566</v>
      </c>
      <c r="E361" s="115">
        <v>161000</v>
      </c>
      <c r="F361" t="s">
        <v>838</v>
      </c>
      <c r="G361" s="31">
        <v>1</v>
      </c>
      <c r="H361" s="31">
        <v>0</v>
      </c>
      <c r="I361" s="31">
        <v>0</v>
      </c>
      <c r="J361" s="117">
        <f t="shared" si="5"/>
        <v>0</v>
      </c>
      <c r="K361" s="31">
        <v>0</v>
      </c>
      <c r="L361" s="31">
        <v>0</v>
      </c>
    </row>
    <row r="362" spans="1:12" outlineLevel="2" x14ac:dyDescent="0.2">
      <c r="A362" t="s">
        <v>1734</v>
      </c>
      <c r="B362" s="31" t="s">
        <v>1067</v>
      </c>
      <c r="C362" t="s">
        <v>6</v>
      </c>
      <c r="D362" s="3">
        <v>43606</v>
      </c>
      <c r="E362" s="115">
        <v>235000</v>
      </c>
      <c r="F362">
        <v>20190881</v>
      </c>
      <c r="G362" s="31">
        <v>1</v>
      </c>
      <c r="H362" s="31">
        <v>1</v>
      </c>
      <c r="I362" s="31">
        <v>0</v>
      </c>
      <c r="J362" s="117">
        <f t="shared" si="5"/>
        <v>0</v>
      </c>
      <c r="K362" s="31">
        <v>0</v>
      </c>
      <c r="L362" s="31">
        <v>0</v>
      </c>
    </row>
    <row r="363" spans="1:12" outlineLevel="2" x14ac:dyDescent="0.2">
      <c r="A363" t="s">
        <v>1734</v>
      </c>
      <c r="B363" s="31" t="s">
        <v>3193</v>
      </c>
      <c r="C363" t="s">
        <v>1249</v>
      </c>
      <c r="D363" s="3">
        <v>43602</v>
      </c>
      <c r="E363" s="115">
        <v>230000</v>
      </c>
      <c r="F363">
        <v>20190845</v>
      </c>
      <c r="G363" s="31">
        <v>1</v>
      </c>
      <c r="H363" s="31">
        <v>1</v>
      </c>
      <c r="I363" s="31">
        <v>0</v>
      </c>
      <c r="J363" s="117">
        <f t="shared" si="5"/>
        <v>0</v>
      </c>
      <c r="K363" s="31">
        <v>0</v>
      </c>
      <c r="L363" s="31">
        <v>0</v>
      </c>
    </row>
    <row r="364" spans="1:12" outlineLevel="2" x14ac:dyDescent="0.2">
      <c r="A364" t="s">
        <v>1734</v>
      </c>
      <c r="B364" s="31" t="s">
        <v>2237</v>
      </c>
      <c r="C364" t="s">
        <v>6</v>
      </c>
      <c r="D364" s="3">
        <v>43494</v>
      </c>
      <c r="E364" s="115">
        <v>172000</v>
      </c>
      <c r="F364">
        <v>20190085</v>
      </c>
      <c r="G364" s="31">
        <v>1</v>
      </c>
      <c r="H364" s="31">
        <v>1</v>
      </c>
      <c r="I364" s="31">
        <v>0</v>
      </c>
      <c r="J364" s="117">
        <f t="shared" si="5"/>
        <v>0</v>
      </c>
      <c r="K364" s="31">
        <v>0</v>
      </c>
      <c r="L364" s="31">
        <v>0</v>
      </c>
    </row>
    <row r="365" spans="1:12" outlineLevel="2" x14ac:dyDescent="0.2">
      <c r="A365" t="s">
        <v>1734</v>
      </c>
      <c r="B365" s="31" t="s">
        <v>2367</v>
      </c>
      <c r="C365" t="s">
        <v>6</v>
      </c>
      <c r="D365" s="3">
        <v>43511</v>
      </c>
      <c r="E365" s="115">
        <v>203500</v>
      </c>
      <c r="F365">
        <v>20190070</v>
      </c>
      <c r="G365" s="31">
        <v>1</v>
      </c>
      <c r="H365" s="31">
        <v>1</v>
      </c>
      <c r="I365" s="31">
        <v>0</v>
      </c>
      <c r="J365" s="117">
        <f t="shared" si="5"/>
        <v>0</v>
      </c>
      <c r="K365" s="31">
        <v>0</v>
      </c>
      <c r="L365" s="31">
        <v>0</v>
      </c>
    </row>
    <row r="366" spans="1:12" outlineLevel="2" x14ac:dyDescent="0.2">
      <c r="A366" t="s">
        <v>1734</v>
      </c>
      <c r="B366" s="31" t="s">
        <v>2165</v>
      </c>
      <c r="C366" t="s">
        <v>425</v>
      </c>
      <c r="D366" s="3">
        <v>43480</v>
      </c>
      <c r="E366" s="115">
        <v>530000</v>
      </c>
      <c r="F366" t="s">
        <v>838</v>
      </c>
      <c r="G366" s="31">
        <v>1</v>
      </c>
      <c r="H366" s="31">
        <v>0</v>
      </c>
      <c r="I366" s="31">
        <v>0</v>
      </c>
      <c r="J366" s="117">
        <f t="shared" si="5"/>
        <v>0</v>
      </c>
      <c r="K366" s="31">
        <v>0</v>
      </c>
      <c r="L366" s="31">
        <v>0</v>
      </c>
    </row>
    <row r="367" spans="1:12" outlineLevel="2" x14ac:dyDescent="0.2">
      <c r="A367" t="s">
        <v>1734</v>
      </c>
      <c r="B367" s="31" t="s">
        <v>2153</v>
      </c>
      <c r="C367" t="s">
        <v>1092</v>
      </c>
      <c r="D367" s="3">
        <v>43479</v>
      </c>
      <c r="E367" s="115">
        <v>115000</v>
      </c>
      <c r="F367" t="s">
        <v>838</v>
      </c>
      <c r="G367" s="31">
        <v>1</v>
      </c>
      <c r="H367" s="31">
        <v>0</v>
      </c>
      <c r="I367" s="31">
        <v>0</v>
      </c>
      <c r="J367" s="117">
        <f t="shared" si="5"/>
        <v>0</v>
      </c>
      <c r="K367" s="31">
        <v>0</v>
      </c>
      <c r="L367" s="31">
        <v>0</v>
      </c>
    </row>
    <row r="368" spans="1:12" outlineLevel="2" x14ac:dyDescent="0.2">
      <c r="A368" t="s">
        <v>1734</v>
      </c>
      <c r="B368" s="31" t="s">
        <v>3156</v>
      </c>
      <c r="C368" t="s">
        <v>6</v>
      </c>
      <c r="D368" s="3">
        <v>43598</v>
      </c>
      <c r="E368" s="115">
        <v>200000</v>
      </c>
      <c r="F368" t="s">
        <v>838</v>
      </c>
      <c r="G368" s="31">
        <v>1</v>
      </c>
      <c r="H368" s="31">
        <v>0</v>
      </c>
      <c r="I368" s="31">
        <v>0</v>
      </c>
      <c r="J368" s="117">
        <f t="shared" si="5"/>
        <v>0</v>
      </c>
      <c r="K368" s="31">
        <v>0</v>
      </c>
      <c r="L368" s="31">
        <v>0</v>
      </c>
    </row>
    <row r="369" spans="1:12" outlineLevel="2" x14ac:dyDescent="0.2">
      <c r="A369" t="s">
        <v>1734</v>
      </c>
      <c r="B369" s="31" t="s">
        <v>3075</v>
      </c>
      <c r="C369" t="s">
        <v>1249</v>
      </c>
      <c r="D369" s="3">
        <v>43591</v>
      </c>
      <c r="E369" s="115">
        <v>232000</v>
      </c>
      <c r="F369">
        <v>20190698</v>
      </c>
      <c r="G369" s="31">
        <v>1</v>
      </c>
      <c r="H369" s="31">
        <v>1</v>
      </c>
      <c r="I369" s="31">
        <v>0</v>
      </c>
      <c r="J369" s="117">
        <f t="shared" si="5"/>
        <v>0</v>
      </c>
      <c r="K369" s="31">
        <v>0</v>
      </c>
      <c r="L369" s="31">
        <v>0</v>
      </c>
    </row>
    <row r="370" spans="1:12" outlineLevel="2" x14ac:dyDescent="0.2">
      <c r="A370" t="s">
        <v>1734</v>
      </c>
      <c r="B370" s="31" t="s">
        <v>2529</v>
      </c>
      <c r="C370" t="s">
        <v>301</v>
      </c>
      <c r="D370" s="3">
        <v>43530</v>
      </c>
      <c r="E370" s="115">
        <v>155000</v>
      </c>
      <c r="F370" t="s">
        <v>838</v>
      </c>
      <c r="G370" s="31">
        <v>1</v>
      </c>
      <c r="H370" s="31">
        <v>0</v>
      </c>
      <c r="I370" s="31">
        <v>0</v>
      </c>
      <c r="J370" s="117">
        <f t="shared" si="5"/>
        <v>0</v>
      </c>
      <c r="K370" s="31">
        <v>0</v>
      </c>
      <c r="L370" s="31">
        <v>0</v>
      </c>
    </row>
    <row r="371" spans="1:12" outlineLevel="2" x14ac:dyDescent="0.2">
      <c r="A371" t="s">
        <v>1734</v>
      </c>
      <c r="B371" s="31" t="s">
        <v>2622</v>
      </c>
      <c r="C371" t="s">
        <v>6</v>
      </c>
      <c r="D371" s="3">
        <v>43542</v>
      </c>
      <c r="E371" s="115">
        <v>162000</v>
      </c>
      <c r="F371" t="s">
        <v>838</v>
      </c>
      <c r="G371" s="31">
        <v>1</v>
      </c>
      <c r="H371" s="31">
        <v>0</v>
      </c>
      <c r="I371" s="31">
        <v>0</v>
      </c>
      <c r="J371" s="117">
        <f t="shared" si="5"/>
        <v>0</v>
      </c>
      <c r="K371" s="31">
        <v>0</v>
      </c>
      <c r="L371" s="31">
        <v>0</v>
      </c>
    </row>
    <row r="372" spans="1:12" outlineLevel="2" x14ac:dyDescent="0.2">
      <c r="A372" t="s">
        <v>1734</v>
      </c>
      <c r="B372" s="31" t="s">
        <v>3068</v>
      </c>
      <c r="C372" t="s">
        <v>6</v>
      </c>
      <c r="D372" s="3">
        <v>43591</v>
      </c>
      <c r="E372" s="115">
        <v>695000</v>
      </c>
      <c r="F372" t="s">
        <v>838</v>
      </c>
      <c r="G372" s="31">
        <v>1</v>
      </c>
      <c r="H372" s="31">
        <v>0</v>
      </c>
      <c r="I372" s="31">
        <v>0</v>
      </c>
      <c r="J372" s="117">
        <f t="shared" si="5"/>
        <v>0</v>
      </c>
      <c r="K372" s="31">
        <v>0</v>
      </c>
      <c r="L372" s="31">
        <v>0</v>
      </c>
    </row>
    <row r="373" spans="1:12" outlineLevel="2" x14ac:dyDescent="0.2">
      <c r="A373" t="s">
        <v>1734</v>
      </c>
      <c r="B373" s="31" t="s">
        <v>2665</v>
      </c>
      <c r="C373" t="s">
        <v>1126</v>
      </c>
      <c r="D373" s="3">
        <v>43546</v>
      </c>
      <c r="E373" s="115">
        <v>135000</v>
      </c>
      <c r="F373" t="s">
        <v>838</v>
      </c>
      <c r="G373" s="31">
        <v>1</v>
      </c>
      <c r="H373" s="31">
        <v>0</v>
      </c>
      <c r="I373" s="31">
        <v>0</v>
      </c>
      <c r="J373" s="117">
        <f t="shared" si="5"/>
        <v>0</v>
      </c>
      <c r="K373" s="31">
        <v>0</v>
      </c>
      <c r="L373" s="31">
        <v>0</v>
      </c>
    </row>
    <row r="374" spans="1:12" outlineLevel="2" x14ac:dyDescent="0.2">
      <c r="A374" t="s">
        <v>1734</v>
      </c>
      <c r="B374" s="31" t="s">
        <v>2295</v>
      </c>
      <c r="C374" t="s">
        <v>6</v>
      </c>
      <c r="D374" s="3">
        <v>43497</v>
      </c>
      <c r="E374" s="115">
        <v>0</v>
      </c>
      <c r="F374" t="s">
        <v>838</v>
      </c>
      <c r="G374" s="31">
        <v>0</v>
      </c>
      <c r="H374" s="31">
        <v>0</v>
      </c>
      <c r="I374" s="31">
        <v>0</v>
      </c>
      <c r="J374" s="117" t="e">
        <f t="shared" si="5"/>
        <v>#DIV/0!</v>
      </c>
      <c r="K374" s="31">
        <v>1</v>
      </c>
      <c r="L374" s="31">
        <v>0</v>
      </c>
    </row>
    <row r="375" spans="1:12" outlineLevel="2" x14ac:dyDescent="0.2">
      <c r="A375" t="s">
        <v>1734</v>
      </c>
      <c r="B375" s="31" t="s">
        <v>2344</v>
      </c>
      <c r="C375" t="s">
        <v>1126</v>
      </c>
      <c r="D375" s="3">
        <v>43579</v>
      </c>
      <c r="E375" s="115">
        <v>0</v>
      </c>
      <c r="F375" t="s">
        <v>838</v>
      </c>
      <c r="G375" s="31">
        <v>0</v>
      </c>
      <c r="H375" s="31">
        <v>0</v>
      </c>
      <c r="I375" s="31">
        <v>0</v>
      </c>
      <c r="J375" s="117" t="e">
        <f t="shared" si="5"/>
        <v>#DIV/0!</v>
      </c>
      <c r="K375" s="31">
        <v>1</v>
      </c>
      <c r="L375" s="31">
        <v>0</v>
      </c>
    </row>
    <row r="376" spans="1:12" outlineLevel="2" x14ac:dyDescent="0.2">
      <c r="A376" t="s">
        <v>1734</v>
      </c>
      <c r="B376" s="31" t="s">
        <v>2365</v>
      </c>
      <c r="C376" t="s">
        <v>216</v>
      </c>
      <c r="D376" s="3">
        <v>43511</v>
      </c>
      <c r="E376" s="115">
        <v>250000</v>
      </c>
      <c r="F376" t="s">
        <v>838</v>
      </c>
      <c r="G376" s="31">
        <v>1</v>
      </c>
      <c r="H376" s="31">
        <v>0</v>
      </c>
      <c r="I376" s="31">
        <v>0</v>
      </c>
      <c r="J376" s="117">
        <f t="shared" si="5"/>
        <v>0</v>
      </c>
      <c r="K376" s="31">
        <v>0</v>
      </c>
      <c r="L376" s="31">
        <v>0</v>
      </c>
    </row>
    <row r="377" spans="1:12" outlineLevel="1" x14ac:dyDescent="0.2">
      <c r="A377" s="29" t="s">
        <v>3750</v>
      </c>
      <c r="B377" s="31"/>
      <c r="E377" s="115">
        <f>SUBTOTAL(9,E341:E376)</f>
        <v>8596860</v>
      </c>
      <c r="F377"/>
      <c r="G377" s="31">
        <f>SUBTOTAL(9,G341:G376)</f>
        <v>34</v>
      </c>
      <c r="H377" s="31">
        <f>SUBTOTAL(9,H341:H376)</f>
        <v>6</v>
      </c>
      <c r="I377" s="31">
        <f>SUBTOTAL(9,I341:I376)</f>
        <v>19</v>
      </c>
      <c r="J377" s="117">
        <f t="shared" si="5"/>
        <v>0.55882352941176472</v>
      </c>
      <c r="K377" s="31">
        <f>SUBTOTAL(9,K341:K376)</f>
        <v>4</v>
      </c>
      <c r="L377" s="31">
        <f>SUBTOTAL(9,L341:L376)</f>
        <v>0</v>
      </c>
    </row>
    <row r="378" spans="1:12" outlineLevel="2" x14ac:dyDescent="0.2">
      <c r="A378" t="s">
        <v>916</v>
      </c>
      <c r="B378" s="2" t="s">
        <v>2992</v>
      </c>
      <c r="C378" s="17" t="s">
        <v>6</v>
      </c>
      <c r="D378" s="3">
        <v>43584</v>
      </c>
      <c r="E378" s="115">
        <v>267000</v>
      </c>
      <c r="F378" s="31" t="s">
        <v>838</v>
      </c>
      <c r="G378" s="31">
        <v>1</v>
      </c>
      <c r="H378" s="31">
        <v>0</v>
      </c>
      <c r="I378" s="31">
        <v>1</v>
      </c>
      <c r="J378" s="117">
        <f t="shared" si="5"/>
        <v>1</v>
      </c>
      <c r="K378" s="31">
        <v>1</v>
      </c>
      <c r="L378" s="31">
        <v>0</v>
      </c>
    </row>
    <row r="379" spans="1:12" outlineLevel="2" x14ac:dyDescent="0.2">
      <c r="A379" t="s">
        <v>916</v>
      </c>
      <c r="B379" s="31" t="s">
        <v>2747</v>
      </c>
      <c r="C379" t="s">
        <v>6</v>
      </c>
      <c r="D379" s="3">
        <v>43553</v>
      </c>
      <c r="E379" s="115">
        <v>205000</v>
      </c>
      <c r="F379" t="s">
        <v>838</v>
      </c>
      <c r="G379" s="31">
        <v>1</v>
      </c>
      <c r="H379" s="31">
        <v>0</v>
      </c>
      <c r="I379" s="31">
        <v>0</v>
      </c>
      <c r="J379" s="117">
        <f t="shared" si="5"/>
        <v>0</v>
      </c>
      <c r="K379" s="31">
        <v>0</v>
      </c>
      <c r="L379" s="31">
        <v>0</v>
      </c>
    </row>
    <row r="380" spans="1:12" outlineLevel="2" x14ac:dyDescent="0.2">
      <c r="A380" t="s">
        <v>916</v>
      </c>
      <c r="B380" s="31" t="s">
        <v>2992</v>
      </c>
      <c r="C380" t="s">
        <v>6</v>
      </c>
      <c r="D380" s="3">
        <v>43584</v>
      </c>
      <c r="E380" s="115">
        <v>0</v>
      </c>
      <c r="F380" t="s">
        <v>838</v>
      </c>
      <c r="G380" s="31">
        <v>0</v>
      </c>
      <c r="H380" s="31">
        <v>0</v>
      </c>
      <c r="I380" s="31">
        <v>0</v>
      </c>
      <c r="J380" s="117" t="e">
        <f t="shared" si="5"/>
        <v>#DIV/0!</v>
      </c>
      <c r="K380" s="31">
        <v>1</v>
      </c>
      <c r="L380" s="31">
        <v>0</v>
      </c>
    </row>
    <row r="381" spans="1:12" outlineLevel="2" x14ac:dyDescent="0.2">
      <c r="A381" t="s">
        <v>916</v>
      </c>
      <c r="B381" s="31" t="s">
        <v>2266</v>
      </c>
      <c r="C381" t="s">
        <v>6</v>
      </c>
      <c r="D381" s="3">
        <v>43496</v>
      </c>
      <c r="E381" s="115">
        <v>195000</v>
      </c>
      <c r="F381" t="s">
        <v>838</v>
      </c>
      <c r="G381" s="31">
        <v>1</v>
      </c>
      <c r="H381" s="31">
        <v>0</v>
      </c>
      <c r="I381" s="31">
        <v>0</v>
      </c>
      <c r="J381" s="117">
        <f t="shared" si="5"/>
        <v>0</v>
      </c>
      <c r="K381" s="31">
        <v>0</v>
      </c>
      <c r="L381" s="31">
        <v>0</v>
      </c>
    </row>
    <row r="382" spans="1:12" outlineLevel="2" x14ac:dyDescent="0.2">
      <c r="A382" t="s">
        <v>916</v>
      </c>
      <c r="B382" s="31" t="s">
        <v>2184</v>
      </c>
      <c r="C382" t="s">
        <v>6</v>
      </c>
      <c r="D382" s="3">
        <v>43483</v>
      </c>
      <c r="E382" s="115">
        <v>133000</v>
      </c>
      <c r="F382" t="s">
        <v>838</v>
      </c>
      <c r="G382" s="31">
        <v>1</v>
      </c>
      <c r="H382" s="31">
        <v>0</v>
      </c>
      <c r="I382" s="31">
        <v>0</v>
      </c>
      <c r="J382" s="117">
        <f t="shared" si="5"/>
        <v>0</v>
      </c>
      <c r="K382" s="31">
        <v>0</v>
      </c>
      <c r="L382" s="31">
        <v>0</v>
      </c>
    </row>
    <row r="383" spans="1:12" outlineLevel="1" x14ac:dyDescent="0.2">
      <c r="A383" s="29" t="s">
        <v>3751</v>
      </c>
      <c r="B383" s="31"/>
      <c r="E383" s="115">
        <f>SUBTOTAL(9,E378:E382)</f>
        <v>800000</v>
      </c>
      <c r="F383"/>
      <c r="G383" s="31">
        <f>SUBTOTAL(9,G378:G382)</f>
        <v>4</v>
      </c>
      <c r="H383" s="31">
        <f>SUBTOTAL(9,H378:H382)</f>
        <v>0</v>
      </c>
      <c r="I383" s="31">
        <f>SUBTOTAL(9,I378:I382)</f>
        <v>1</v>
      </c>
      <c r="J383" s="117">
        <f t="shared" si="5"/>
        <v>0.25</v>
      </c>
      <c r="K383" s="31">
        <f>SUBTOTAL(9,K378:K382)</f>
        <v>2</v>
      </c>
      <c r="L383" s="31">
        <f>SUBTOTAL(9,L378:L382)</f>
        <v>0</v>
      </c>
    </row>
    <row r="384" spans="1:12" outlineLevel="2" x14ac:dyDescent="0.2">
      <c r="A384" t="s">
        <v>539</v>
      </c>
      <c r="B384" s="2" t="s">
        <v>2985</v>
      </c>
      <c r="C384" s="17" t="s">
        <v>553</v>
      </c>
      <c r="D384" s="3">
        <v>43581</v>
      </c>
      <c r="E384" s="115">
        <v>92000</v>
      </c>
      <c r="F384" s="31" t="s">
        <v>838</v>
      </c>
      <c r="G384" s="31">
        <v>1</v>
      </c>
      <c r="H384" s="31">
        <v>0</v>
      </c>
      <c r="I384" s="31">
        <v>1</v>
      </c>
      <c r="J384" s="117">
        <f t="shared" si="5"/>
        <v>1</v>
      </c>
      <c r="K384" s="31">
        <v>1</v>
      </c>
      <c r="L384" s="31">
        <v>0</v>
      </c>
    </row>
    <row r="385" spans="1:12" outlineLevel="2" x14ac:dyDescent="0.2">
      <c r="A385" t="s">
        <v>539</v>
      </c>
      <c r="B385" s="2" t="s">
        <v>3078</v>
      </c>
      <c r="C385" s="17" t="s">
        <v>553</v>
      </c>
      <c r="D385" s="3">
        <v>43591</v>
      </c>
      <c r="E385" s="115">
        <v>98000</v>
      </c>
      <c r="F385" s="31" t="s">
        <v>838</v>
      </c>
      <c r="G385" s="31">
        <v>1</v>
      </c>
      <c r="H385" s="31">
        <v>0</v>
      </c>
      <c r="I385" s="31">
        <v>1</v>
      </c>
      <c r="J385" s="117">
        <f t="shared" si="5"/>
        <v>1</v>
      </c>
      <c r="K385" s="31">
        <v>1</v>
      </c>
      <c r="L385" s="31">
        <v>0</v>
      </c>
    </row>
    <row r="386" spans="1:12" outlineLevel="2" x14ac:dyDescent="0.2">
      <c r="A386" t="s">
        <v>539</v>
      </c>
      <c r="B386" s="31" t="s">
        <v>2985</v>
      </c>
      <c r="C386" t="s">
        <v>553</v>
      </c>
      <c r="D386" s="3">
        <v>43581</v>
      </c>
      <c r="E386" s="115">
        <v>0</v>
      </c>
      <c r="F386" t="s">
        <v>838</v>
      </c>
      <c r="G386" s="31">
        <v>0</v>
      </c>
      <c r="H386" s="31">
        <v>0</v>
      </c>
      <c r="I386" s="31">
        <v>0</v>
      </c>
      <c r="J386" s="117" t="e">
        <f t="shared" si="5"/>
        <v>#DIV/0!</v>
      </c>
      <c r="K386" s="31">
        <v>1</v>
      </c>
      <c r="L386" s="31">
        <v>0</v>
      </c>
    </row>
    <row r="387" spans="1:12" outlineLevel="2" x14ac:dyDescent="0.2">
      <c r="A387" t="s">
        <v>539</v>
      </c>
      <c r="B387" s="31" t="s">
        <v>3078</v>
      </c>
      <c r="C387" t="s">
        <v>553</v>
      </c>
      <c r="D387" s="3">
        <v>43591</v>
      </c>
      <c r="E387" s="115">
        <v>0</v>
      </c>
      <c r="F387" t="s">
        <v>838</v>
      </c>
      <c r="G387" s="31">
        <v>0</v>
      </c>
      <c r="H387" s="31">
        <v>0</v>
      </c>
      <c r="I387" s="31">
        <v>0</v>
      </c>
      <c r="J387" s="117" t="e">
        <f t="shared" si="5"/>
        <v>#DIV/0!</v>
      </c>
      <c r="K387" s="31">
        <v>1</v>
      </c>
      <c r="L387" s="31">
        <v>0</v>
      </c>
    </row>
    <row r="388" spans="1:12" outlineLevel="2" x14ac:dyDescent="0.2">
      <c r="A388" t="s">
        <v>539</v>
      </c>
      <c r="B388" s="31" t="s">
        <v>3105</v>
      </c>
      <c r="C388" t="s">
        <v>553</v>
      </c>
      <c r="D388" s="3">
        <v>43594</v>
      </c>
      <c r="E388" s="115">
        <v>60000</v>
      </c>
      <c r="F388" t="s">
        <v>838</v>
      </c>
      <c r="G388" s="31">
        <v>1</v>
      </c>
      <c r="H388" s="31">
        <v>0</v>
      </c>
      <c r="I388" s="31">
        <v>0</v>
      </c>
      <c r="J388" s="117">
        <f t="shared" si="5"/>
        <v>0</v>
      </c>
      <c r="K388" s="31">
        <v>0</v>
      </c>
      <c r="L388" s="31">
        <v>0</v>
      </c>
    </row>
    <row r="389" spans="1:12" outlineLevel="2" x14ac:dyDescent="0.2">
      <c r="A389" t="s">
        <v>539</v>
      </c>
      <c r="B389" s="31" t="s">
        <v>2701</v>
      </c>
      <c r="C389" t="s">
        <v>426</v>
      </c>
      <c r="D389" s="3">
        <v>43549</v>
      </c>
      <c r="E389" s="115">
        <v>40000</v>
      </c>
      <c r="F389" t="s">
        <v>838</v>
      </c>
      <c r="G389" s="31">
        <v>1</v>
      </c>
      <c r="H389" s="31">
        <v>0</v>
      </c>
      <c r="I389" s="31">
        <v>0</v>
      </c>
      <c r="J389" s="117">
        <f t="shared" si="5"/>
        <v>0</v>
      </c>
      <c r="K389" s="31">
        <v>0</v>
      </c>
      <c r="L389" s="31">
        <v>0</v>
      </c>
    </row>
    <row r="390" spans="1:12" outlineLevel="2" x14ac:dyDescent="0.2">
      <c r="A390" t="s">
        <v>539</v>
      </c>
      <c r="B390" s="31" t="s">
        <v>2946</v>
      </c>
      <c r="C390" t="s">
        <v>1249</v>
      </c>
      <c r="D390" s="3">
        <v>43578</v>
      </c>
      <c r="E390" s="115">
        <v>116500</v>
      </c>
      <c r="F390" t="s">
        <v>838</v>
      </c>
      <c r="G390" s="31">
        <v>1</v>
      </c>
      <c r="H390" s="31">
        <v>0</v>
      </c>
      <c r="I390" s="31">
        <v>0</v>
      </c>
      <c r="J390" s="117">
        <f t="shared" ref="J390:J453" si="6">+I390/G390</f>
        <v>0</v>
      </c>
      <c r="K390" s="31">
        <v>0</v>
      </c>
      <c r="L390" s="31">
        <v>0</v>
      </c>
    </row>
    <row r="391" spans="1:12" outlineLevel="2" x14ac:dyDescent="0.2">
      <c r="A391" t="s">
        <v>539</v>
      </c>
      <c r="B391" s="31" t="s">
        <v>2922</v>
      </c>
      <c r="C391" t="s">
        <v>6</v>
      </c>
      <c r="D391" s="3">
        <v>43574</v>
      </c>
      <c r="E391" s="115">
        <v>77000</v>
      </c>
      <c r="F391" t="s">
        <v>838</v>
      </c>
      <c r="G391" s="31">
        <v>1</v>
      </c>
      <c r="H391" s="31">
        <v>0</v>
      </c>
      <c r="I391" s="31">
        <v>0</v>
      </c>
      <c r="J391" s="117">
        <f t="shared" si="6"/>
        <v>0</v>
      </c>
      <c r="K391" s="31">
        <v>0</v>
      </c>
      <c r="L391" s="31">
        <v>0</v>
      </c>
    </row>
    <row r="392" spans="1:12" outlineLevel="2" x14ac:dyDescent="0.2">
      <c r="A392" t="s">
        <v>539</v>
      </c>
      <c r="B392" s="31" t="s">
        <v>3325</v>
      </c>
      <c r="C392" t="s">
        <v>216</v>
      </c>
      <c r="D392" s="3">
        <v>43615</v>
      </c>
      <c r="E392" s="115">
        <v>180000</v>
      </c>
      <c r="F392" t="s">
        <v>838</v>
      </c>
      <c r="G392" s="31">
        <v>1</v>
      </c>
      <c r="H392" s="31">
        <v>0</v>
      </c>
      <c r="I392" s="31">
        <v>0</v>
      </c>
      <c r="J392" s="117">
        <f t="shared" si="6"/>
        <v>0</v>
      </c>
      <c r="K392" s="31">
        <v>0</v>
      </c>
      <c r="L392" s="31">
        <v>0</v>
      </c>
    </row>
    <row r="393" spans="1:12" outlineLevel="1" x14ac:dyDescent="0.2">
      <c r="A393" s="29" t="s">
        <v>3752</v>
      </c>
      <c r="B393" s="31"/>
      <c r="E393" s="115">
        <f>SUBTOTAL(9,E384:E392)</f>
        <v>663500</v>
      </c>
      <c r="F393"/>
      <c r="G393" s="31">
        <f>SUBTOTAL(9,G384:G392)</f>
        <v>7</v>
      </c>
      <c r="H393" s="31">
        <f>SUBTOTAL(9,H384:H392)</f>
        <v>0</v>
      </c>
      <c r="I393" s="31">
        <f>SUBTOTAL(9,I384:I392)</f>
        <v>2</v>
      </c>
      <c r="J393" s="117">
        <f t="shared" si="6"/>
        <v>0.2857142857142857</v>
      </c>
      <c r="K393" s="31">
        <f>SUBTOTAL(9,K384:K392)</f>
        <v>4</v>
      </c>
      <c r="L393" s="31">
        <f>SUBTOTAL(9,L384:L392)</f>
        <v>0</v>
      </c>
    </row>
    <row r="394" spans="1:12" outlineLevel="2" x14ac:dyDescent="0.2">
      <c r="A394" t="s">
        <v>1974</v>
      </c>
      <c r="B394" s="2" t="s">
        <v>2231</v>
      </c>
      <c r="C394" s="17" t="s">
        <v>6</v>
      </c>
      <c r="D394" s="3">
        <v>43493</v>
      </c>
      <c r="E394" s="115">
        <v>70200</v>
      </c>
      <c r="F394" s="31" t="s">
        <v>838</v>
      </c>
      <c r="G394" s="31">
        <v>1</v>
      </c>
      <c r="H394" s="31">
        <v>0</v>
      </c>
      <c r="I394" s="31">
        <v>1</v>
      </c>
      <c r="J394" s="117">
        <f t="shared" si="6"/>
        <v>1</v>
      </c>
      <c r="K394" s="31">
        <v>1</v>
      </c>
      <c r="L394" s="31">
        <v>0</v>
      </c>
    </row>
    <row r="395" spans="1:12" outlineLevel="2" x14ac:dyDescent="0.2">
      <c r="A395" t="s">
        <v>1974</v>
      </c>
      <c r="B395" s="31" t="s">
        <v>2282</v>
      </c>
      <c r="C395" t="s">
        <v>6</v>
      </c>
      <c r="D395" s="3">
        <v>43497</v>
      </c>
      <c r="E395" s="115">
        <v>185000</v>
      </c>
      <c r="F395">
        <v>20182857</v>
      </c>
      <c r="G395" s="31">
        <v>1</v>
      </c>
      <c r="H395" s="31">
        <v>1</v>
      </c>
      <c r="I395" s="31">
        <v>0</v>
      </c>
      <c r="J395" s="117">
        <f t="shared" si="6"/>
        <v>0</v>
      </c>
      <c r="K395" s="31">
        <v>0</v>
      </c>
      <c r="L395" s="31">
        <v>0</v>
      </c>
    </row>
    <row r="396" spans="1:12" outlineLevel="2" x14ac:dyDescent="0.2">
      <c r="A396" t="s">
        <v>1974</v>
      </c>
      <c r="B396" s="31" t="s">
        <v>2593</v>
      </c>
      <c r="C396" t="s">
        <v>123</v>
      </c>
      <c r="D396" s="3">
        <v>43537</v>
      </c>
      <c r="E396" s="115">
        <v>229000</v>
      </c>
      <c r="F396" t="s">
        <v>838</v>
      </c>
      <c r="G396" s="31">
        <v>1</v>
      </c>
      <c r="H396" s="31">
        <v>0</v>
      </c>
      <c r="I396" s="31">
        <v>0</v>
      </c>
      <c r="J396" s="117">
        <f t="shared" si="6"/>
        <v>0</v>
      </c>
      <c r="K396" s="31">
        <v>0</v>
      </c>
      <c r="L396" s="31">
        <v>0</v>
      </c>
    </row>
    <row r="397" spans="1:12" outlineLevel="2" x14ac:dyDescent="0.2">
      <c r="A397" t="s">
        <v>1974</v>
      </c>
      <c r="B397" s="31" t="s">
        <v>2142</v>
      </c>
      <c r="C397" t="s">
        <v>700</v>
      </c>
      <c r="D397" s="3">
        <v>43476</v>
      </c>
      <c r="E397" s="115">
        <v>135000</v>
      </c>
      <c r="F397" t="s">
        <v>838</v>
      </c>
      <c r="G397" s="31">
        <v>1</v>
      </c>
      <c r="H397" s="31">
        <v>0</v>
      </c>
      <c r="I397" s="31">
        <v>0</v>
      </c>
      <c r="J397" s="117">
        <f t="shared" si="6"/>
        <v>0</v>
      </c>
      <c r="K397" s="31">
        <v>0</v>
      </c>
      <c r="L397" s="31">
        <v>0</v>
      </c>
    </row>
    <row r="398" spans="1:12" outlineLevel="2" x14ac:dyDescent="0.2">
      <c r="A398" t="s">
        <v>1974</v>
      </c>
      <c r="B398" s="31" t="s">
        <v>2231</v>
      </c>
      <c r="C398" t="s">
        <v>6</v>
      </c>
      <c r="D398" s="3">
        <v>43493</v>
      </c>
      <c r="E398" s="115">
        <v>0</v>
      </c>
      <c r="F398" t="s">
        <v>838</v>
      </c>
      <c r="G398" s="31">
        <v>0</v>
      </c>
      <c r="H398" s="31">
        <v>0</v>
      </c>
      <c r="I398" s="31">
        <v>0</v>
      </c>
      <c r="J398" s="117" t="e">
        <f t="shared" si="6"/>
        <v>#DIV/0!</v>
      </c>
      <c r="K398" s="31">
        <v>1</v>
      </c>
      <c r="L398" s="31">
        <v>0</v>
      </c>
    </row>
    <row r="399" spans="1:12" outlineLevel="1" x14ac:dyDescent="0.2">
      <c r="A399" s="29" t="s">
        <v>3753</v>
      </c>
      <c r="B399" s="31"/>
      <c r="E399" s="115">
        <f>SUBTOTAL(9,E394:E398)</f>
        <v>619200</v>
      </c>
      <c r="F399"/>
      <c r="G399" s="31">
        <f>SUBTOTAL(9,G394:G398)</f>
        <v>4</v>
      </c>
      <c r="H399" s="31">
        <f>SUBTOTAL(9,H394:H398)</f>
        <v>1</v>
      </c>
      <c r="I399" s="31">
        <f>SUBTOTAL(9,I394:I398)</f>
        <v>1</v>
      </c>
      <c r="J399" s="117">
        <f t="shared" si="6"/>
        <v>0.25</v>
      </c>
      <c r="K399" s="31">
        <f>SUBTOTAL(9,K394:K398)</f>
        <v>2</v>
      </c>
      <c r="L399" s="31">
        <f>SUBTOTAL(9,L394:L398)</f>
        <v>0</v>
      </c>
    </row>
    <row r="400" spans="1:12" outlineLevel="2" x14ac:dyDescent="0.2">
      <c r="A400" t="s">
        <v>3037</v>
      </c>
      <c r="B400" s="2" t="s">
        <v>3361</v>
      </c>
      <c r="C400" s="17" t="s">
        <v>802</v>
      </c>
      <c r="D400" s="3">
        <v>43616</v>
      </c>
      <c r="E400" s="115">
        <v>530000</v>
      </c>
      <c r="F400" s="31" t="s">
        <v>838</v>
      </c>
      <c r="G400" s="31">
        <v>1</v>
      </c>
      <c r="H400" s="31">
        <v>0</v>
      </c>
      <c r="I400" s="31">
        <v>1</v>
      </c>
      <c r="J400" s="117">
        <f t="shared" si="6"/>
        <v>1</v>
      </c>
      <c r="K400" s="31">
        <v>0</v>
      </c>
      <c r="L400" s="31">
        <v>0</v>
      </c>
    </row>
    <row r="401" spans="1:12" outlineLevel="2" x14ac:dyDescent="0.2">
      <c r="A401" t="s">
        <v>3037</v>
      </c>
      <c r="B401" s="31" t="s">
        <v>3038</v>
      </c>
      <c r="C401" t="s">
        <v>425</v>
      </c>
      <c r="D401" s="3">
        <v>43586</v>
      </c>
      <c r="E401" s="115">
        <v>70000</v>
      </c>
      <c r="F401" t="s">
        <v>838</v>
      </c>
      <c r="G401" s="31">
        <v>1</v>
      </c>
      <c r="H401" s="31">
        <v>0</v>
      </c>
      <c r="I401" s="31">
        <v>0</v>
      </c>
      <c r="J401" s="117">
        <f t="shared" si="6"/>
        <v>0</v>
      </c>
      <c r="K401" s="31">
        <v>0</v>
      </c>
      <c r="L401" s="31">
        <v>0</v>
      </c>
    </row>
    <row r="402" spans="1:12" outlineLevel="1" x14ac:dyDescent="0.2">
      <c r="A402" s="29" t="s">
        <v>3754</v>
      </c>
      <c r="B402" s="31"/>
      <c r="E402" s="115">
        <f>SUBTOTAL(9,E400:E401)</f>
        <v>600000</v>
      </c>
      <c r="F402"/>
      <c r="G402" s="31">
        <f>SUBTOTAL(9,G400:G401)</f>
        <v>2</v>
      </c>
      <c r="H402" s="31">
        <f>SUBTOTAL(9,H400:H401)</f>
        <v>0</v>
      </c>
      <c r="I402" s="31">
        <f>SUBTOTAL(9,I400:I401)</f>
        <v>1</v>
      </c>
      <c r="J402" s="117">
        <f t="shared" si="6"/>
        <v>0.5</v>
      </c>
      <c r="K402" s="31">
        <f>SUBTOTAL(9,K400:K401)</f>
        <v>0</v>
      </c>
      <c r="L402" s="31">
        <f>SUBTOTAL(9,L400:L401)</f>
        <v>0</v>
      </c>
    </row>
    <row r="403" spans="1:12" outlineLevel="2" x14ac:dyDescent="0.2">
      <c r="A403" t="s">
        <v>1535</v>
      </c>
      <c r="B403" s="2" t="s">
        <v>2119</v>
      </c>
      <c r="C403" s="17" t="s">
        <v>328</v>
      </c>
      <c r="D403" s="3">
        <v>43472</v>
      </c>
      <c r="E403" s="115">
        <v>860000</v>
      </c>
      <c r="F403" s="31" t="s">
        <v>838</v>
      </c>
      <c r="G403" s="31">
        <v>1</v>
      </c>
      <c r="H403" s="31">
        <v>0</v>
      </c>
      <c r="I403" s="31">
        <v>1</v>
      </c>
      <c r="J403" s="117">
        <f t="shared" si="6"/>
        <v>1</v>
      </c>
      <c r="K403" s="31">
        <v>0</v>
      </c>
      <c r="L403" s="31">
        <v>0</v>
      </c>
    </row>
    <row r="404" spans="1:12" outlineLevel="2" x14ac:dyDescent="0.2">
      <c r="A404" t="s">
        <v>1535</v>
      </c>
      <c r="B404" s="2" t="s">
        <v>3182</v>
      </c>
      <c r="C404" s="17" t="s">
        <v>6</v>
      </c>
      <c r="D404" s="3">
        <v>43601</v>
      </c>
      <c r="E404" s="115">
        <v>209000</v>
      </c>
      <c r="F404" s="31">
        <v>20190901</v>
      </c>
      <c r="G404" s="31">
        <v>1</v>
      </c>
      <c r="H404" s="31">
        <v>1</v>
      </c>
      <c r="I404" s="31">
        <v>1</v>
      </c>
      <c r="J404" s="117">
        <f t="shared" si="6"/>
        <v>1</v>
      </c>
      <c r="K404" s="31">
        <v>0</v>
      </c>
      <c r="L404" s="31">
        <v>0</v>
      </c>
    </row>
    <row r="405" spans="1:12" outlineLevel="2" x14ac:dyDescent="0.2">
      <c r="A405" t="s">
        <v>1535</v>
      </c>
      <c r="B405" s="2" t="s">
        <v>2757</v>
      </c>
      <c r="C405" s="17" t="s">
        <v>6</v>
      </c>
      <c r="D405" s="3">
        <v>43556</v>
      </c>
      <c r="E405" s="115">
        <v>277000</v>
      </c>
      <c r="F405" s="31">
        <v>20190453</v>
      </c>
      <c r="G405" s="31">
        <v>1</v>
      </c>
      <c r="H405" s="31">
        <v>1</v>
      </c>
      <c r="I405" s="31">
        <v>1</v>
      </c>
      <c r="J405" s="117">
        <f t="shared" si="6"/>
        <v>1</v>
      </c>
      <c r="K405" s="31">
        <v>0</v>
      </c>
      <c r="L405" s="31">
        <v>0</v>
      </c>
    </row>
    <row r="406" spans="1:12" outlineLevel="2" x14ac:dyDescent="0.2">
      <c r="A406" t="s">
        <v>1535</v>
      </c>
      <c r="B406" s="2" t="s">
        <v>2868</v>
      </c>
      <c r="C406" s="17" t="s">
        <v>1126</v>
      </c>
      <c r="D406" s="3">
        <v>43567</v>
      </c>
      <c r="E406" s="115">
        <v>238800</v>
      </c>
      <c r="F406" s="31" t="s">
        <v>838</v>
      </c>
      <c r="G406" s="31">
        <v>1</v>
      </c>
      <c r="H406" s="31">
        <v>0</v>
      </c>
      <c r="I406" s="31">
        <v>1</v>
      </c>
      <c r="J406" s="117">
        <f t="shared" si="6"/>
        <v>1</v>
      </c>
      <c r="K406" s="31">
        <v>0</v>
      </c>
      <c r="L406" s="31">
        <v>0</v>
      </c>
    </row>
    <row r="407" spans="1:12" outlineLevel="2" x14ac:dyDescent="0.2">
      <c r="A407" t="s">
        <v>1535</v>
      </c>
      <c r="B407" s="2" t="s">
        <v>2270</v>
      </c>
      <c r="C407" s="17" t="s">
        <v>6</v>
      </c>
      <c r="D407" s="3">
        <v>43496</v>
      </c>
      <c r="E407" s="115">
        <v>190000</v>
      </c>
      <c r="F407" s="31" t="s">
        <v>838</v>
      </c>
      <c r="G407" s="31">
        <v>1</v>
      </c>
      <c r="H407" s="31">
        <v>0</v>
      </c>
      <c r="I407" s="31">
        <v>1</v>
      </c>
      <c r="J407" s="117">
        <f t="shared" si="6"/>
        <v>1</v>
      </c>
      <c r="K407" s="31">
        <v>0</v>
      </c>
      <c r="L407" s="31">
        <v>0</v>
      </c>
    </row>
    <row r="408" spans="1:12" outlineLevel="2" x14ac:dyDescent="0.2">
      <c r="A408" t="s">
        <v>1535</v>
      </c>
      <c r="B408" s="2" t="s">
        <v>2187</v>
      </c>
      <c r="C408" s="17" t="s">
        <v>6</v>
      </c>
      <c r="D408" s="3">
        <v>43483</v>
      </c>
      <c r="E408" s="115">
        <v>307000</v>
      </c>
      <c r="F408" s="31" t="s">
        <v>838</v>
      </c>
      <c r="G408" s="31">
        <v>1</v>
      </c>
      <c r="H408" s="31">
        <v>0</v>
      </c>
      <c r="I408" s="31">
        <v>1</v>
      </c>
      <c r="J408" s="117">
        <f t="shared" si="6"/>
        <v>1</v>
      </c>
      <c r="K408" s="31">
        <v>0</v>
      </c>
      <c r="L408" s="31">
        <v>0</v>
      </c>
    </row>
    <row r="409" spans="1:12" outlineLevel="2" x14ac:dyDescent="0.2">
      <c r="A409" t="s">
        <v>1535</v>
      </c>
      <c r="B409" s="2" t="s">
        <v>3193</v>
      </c>
      <c r="C409" s="17" t="s">
        <v>1249</v>
      </c>
      <c r="D409" s="3">
        <v>43602</v>
      </c>
      <c r="E409" s="115">
        <v>230000</v>
      </c>
      <c r="F409" s="31">
        <v>20190845</v>
      </c>
      <c r="G409" s="31">
        <v>1</v>
      </c>
      <c r="H409" s="31">
        <v>1</v>
      </c>
      <c r="I409" s="31">
        <v>1</v>
      </c>
      <c r="J409" s="117">
        <f t="shared" si="6"/>
        <v>1</v>
      </c>
      <c r="K409" s="31">
        <v>0</v>
      </c>
      <c r="L409" s="31">
        <v>0</v>
      </c>
    </row>
    <row r="410" spans="1:12" outlineLevel="2" x14ac:dyDescent="0.2">
      <c r="A410" t="s">
        <v>1535</v>
      </c>
      <c r="B410" s="2" t="s">
        <v>3175</v>
      </c>
      <c r="C410" s="17" t="s">
        <v>6</v>
      </c>
      <c r="D410" s="3">
        <v>43600</v>
      </c>
      <c r="E410" s="115">
        <v>219900</v>
      </c>
      <c r="F410" s="31">
        <v>20190761</v>
      </c>
      <c r="G410" s="31">
        <v>1</v>
      </c>
      <c r="H410" s="31">
        <v>1</v>
      </c>
      <c r="I410" s="31">
        <v>1</v>
      </c>
      <c r="J410" s="117">
        <f t="shared" si="6"/>
        <v>1</v>
      </c>
      <c r="K410" s="31">
        <v>1</v>
      </c>
      <c r="L410" s="31">
        <v>1</v>
      </c>
    </row>
    <row r="411" spans="1:12" outlineLevel="2" x14ac:dyDescent="0.2">
      <c r="A411" t="s">
        <v>1535</v>
      </c>
      <c r="B411" s="2" t="s">
        <v>3327</v>
      </c>
      <c r="C411" s="17" t="s">
        <v>7</v>
      </c>
      <c r="D411" s="3">
        <v>43615</v>
      </c>
      <c r="E411" s="115">
        <v>799900</v>
      </c>
      <c r="F411" s="31">
        <v>20190557</v>
      </c>
      <c r="G411" s="31">
        <v>1</v>
      </c>
      <c r="H411" s="31">
        <v>1</v>
      </c>
      <c r="I411" s="31">
        <v>1</v>
      </c>
      <c r="J411" s="117">
        <f t="shared" si="6"/>
        <v>1</v>
      </c>
      <c r="K411" s="31">
        <v>1</v>
      </c>
      <c r="L411" s="31">
        <v>1</v>
      </c>
    </row>
    <row r="412" spans="1:12" outlineLevel="2" x14ac:dyDescent="0.2">
      <c r="A412" t="s">
        <v>1535</v>
      </c>
      <c r="B412" s="2" t="s">
        <v>2621</v>
      </c>
      <c r="C412" s="17" t="s">
        <v>6</v>
      </c>
      <c r="D412" s="3">
        <v>43539</v>
      </c>
      <c r="E412" s="115">
        <v>348000</v>
      </c>
      <c r="F412" s="31">
        <v>20190257</v>
      </c>
      <c r="G412" s="31">
        <v>1</v>
      </c>
      <c r="H412" s="31">
        <v>1</v>
      </c>
      <c r="I412" s="31">
        <v>1</v>
      </c>
      <c r="J412" s="117">
        <f t="shared" si="6"/>
        <v>1</v>
      </c>
      <c r="K412" s="31">
        <v>1</v>
      </c>
      <c r="L412" s="31">
        <v>1</v>
      </c>
    </row>
    <row r="413" spans="1:12" outlineLevel="2" x14ac:dyDescent="0.2">
      <c r="A413" t="s">
        <v>1535</v>
      </c>
      <c r="B413" s="2" t="s">
        <v>2102</v>
      </c>
      <c r="C413" s="17" t="s">
        <v>6</v>
      </c>
      <c r="D413" s="3">
        <v>43468</v>
      </c>
      <c r="E413" s="115">
        <v>321500</v>
      </c>
      <c r="F413" s="31" t="s">
        <v>838</v>
      </c>
      <c r="G413" s="31">
        <v>1</v>
      </c>
      <c r="H413" s="31">
        <v>0</v>
      </c>
      <c r="I413" s="31">
        <v>1</v>
      </c>
      <c r="J413" s="117">
        <f t="shared" si="6"/>
        <v>1</v>
      </c>
      <c r="K413" s="31">
        <v>1</v>
      </c>
      <c r="L413" s="31">
        <v>0</v>
      </c>
    </row>
    <row r="414" spans="1:12" outlineLevel="2" x14ac:dyDescent="0.2">
      <c r="A414" t="s">
        <v>1535</v>
      </c>
      <c r="B414" s="2" t="s">
        <v>2872</v>
      </c>
      <c r="C414" s="17" t="s">
        <v>6</v>
      </c>
      <c r="D414" s="3">
        <v>43570</v>
      </c>
      <c r="E414" s="115">
        <v>250000</v>
      </c>
      <c r="F414" s="31" t="s">
        <v>838</v>
      </c>
      <c r="G414" s="31">
        <v>1</v>
      </c>
      <c r="H414" s="31">
        <v>0</v>
      </c>
      <c r="I414" s="31">
        <v>1</v>
      </c>
      <c r="J414" s="117">
        <f t="shared" si="6"/>
        <v>1</v>
      </c>
      <c r="K414" s="31">
        <v>1</v>
      </c>
      <c r="L414" s="31">
        <v>0</v>
      </c>
    </row>
    <row r="415" spans="1:12" outlineLevel="2" x14ac:dyDescent="0.2">
      <c r="A415" t="s">
        <v>1535</v>
      </c>
      <c r="B415" s="2" t="s">
        <v>2172</v>
      </c>
      <c r="C415" s="17" t="s">
        <v>121</v>
      </c>
      <c r="D415" s="3">
        <v>43482</v>
      </c>
      <c r="E415" s="115">
        <v>18000</v>
      </c>
      <c r="F415" s="31">
        <v>20182360</v>
      </c>
      <c r="G415" s="31">
        <v>1</v>
      </c>
      <c r="H415" s="31">
        <v>1</v>
      </c>
      <c r="I415" s="31">
        <v>1</v>
      </c>
      <c r="J415" s="117">
        <f t="shared" si="6"/>
        <v>1</v>
      </c>
      <c r="K415" s="31">
        <v>1</v>
      </c>
      <c r="L415" s="31">
        <v>1</v>
      </c>
    </row>
    <row r="416" spans="1:12" outlineLevel="2" x14ac:dyDescent="0.2">
      <c r="A416" t="s">
        <v>1535</v>
      </c>
      <c r="B416" s="2" t="s">
        <v>2720</v>
      </c>
      <c r="C416" s="17" t="s">
        <v>7</v>
      </c>
      <c r="D416" s="3">
        <v>43551</v>
      </c>
      <c r="E416" s="115">
        <v>491000</v>
      </c>
      <c r="F416" s="31" t="s">
        <v>838</v>
      </c>
      <c r="G416" s="31">
        <v>1</v>
      </c>
      <c r="H416" s="31">
        <v>0</v>
      </c>
      <c r="I416" s="31">
        <v>1</v>
      </c>
      <c r="J416" s="117">
        <f t="shared" si="6"/>
        <v>1</v>
      </c>
      <c r="K416" s="31">
        <v>1</v>
      </c>
      <c r="L416" s="31">
        <v>0</v>
      </c>
    </row>
    <row r="417" spans="1:12" outlineLevel="2" x14ac:dyDescent="0.2">
      <c r="A417" t="s">
        <v>1535</v>
      </c>
      <c r="B417" s="2" t="s">
        <v>2754</v>
      </c>
      <c r="C417" s="17" t="s">
        <v>6</v>
      </c>
      <c r="D417" s="3">
        <v>43556</v>
      </c>
      <c r="E417" s="115">
        <v>194500</v>
      </c>
      <c r="F417" s="31" t="s">
        <v>838</v>
      </c>
      <c r="G417" s="31">
        <v>1</v>
      </c>
      <c r="H417" s="31">
        <v>0</v>
      </c>
      <c r="I417" s="31">
        <v>1</v>
      </c>
      <c r="J417" s="117">
        <f t="shared" si="6"/>
        <v>1</v>
      </c>
      <c r="K417" s="31">
        <v>1</v>
      </c>
      <c r="L417" s="31">
        <v>0</v>
      </c>
    </row>
    <row r="418" spans="1:12" outlineLevel="2" x14ac:dyDescent="0.2">
      <c r="A418" t="s">
        <v>1535</v>
      </c>
      <c r="B418" s="2" t="s">
        <v>3251</v>
      </c>
      <c r="C418" s="17" t="s">
        <v>6</v>
      </c>
      <c r="D418" s="3">
        <v>43608</v>
      </c>
      <c r="E418" s="115">
        <v>1100000</v>
      </c>
      <c r="F418" s="31" t="s">
        <v>838</v>
      </c>
      <c r="G418" s="31">
        <v>1</v>
      </c>
      <c r="H418" s="31">
        <v>0</v>
      </c>
      <c r="I418" s="31">
        <v>1</v>
      </c>
      <c r="J418" s="117">
        <f t="shared" si="6"/>
        <v>1</v>
      </c>
      <c r="K418" s="31">
        <v>1</v>
      </c>
      <c r="L418" s="31">
        <v>0</v>
      </c>
    </row>
    <row r="419" spans="1:12" outlineLevel="2" x14ac:dyDescent="0.2">
      <c r="A419" t="s">
        <v>1535</v>
      </c>
      <c r="B419" s="2" t="s">
        <v>3104</v>
      </c>
      <c r="C419" s="17" t="s">
        <v>6</v>
      </c>
      <c r="D419" s="3">
        <v>43594</v>
      </c>
      <c r="E419" s="115">
        <v>417000</v>
      </c>
      <c r="F419" s="31">
        <v>20190685</v>
      </c>
      <c r="G419" s="31">
        <v>1</v>
      </c>
      <c r="H419" s="31">
        <v>1</v>
      </c>
      <c r="I419" s="31">
        <v>1</v>
      </c>
      <c r="J419" s="117">
        <f t="shared" si="6"/>
        <v>1</v>
      </c>
      <c r="K419" s="31">
        <v>1</v>
      </c>
      <c r="L419" s="31">
        <v>1</v>
      </c>
    </row>
    <row r="420" spans="1:12" outlineLevel="2" x14ac:dyDescent="0.2">
      <c r="A420" t="s">
        <v>1535</v>
      </c>
      <c r="B420" s="2" t="s">
        <v>2124</v>
      </c>
      <c r="C420" s="17" t="s">
        <v>7</v>
      </c>
      <c r="D420" s="3">
        <v>43474</v>
      </c>
      <c r="E420" s="115">
        <v>747000</v>
      </c>
      <c r="F420" s="31" t="s">
        <v>838</v>
      </c>
      <c r="G420" s="31">
        <v>1</v>
      </c>
      <c r="H420" s="31">
        <v>0</v>
      </c>
      <c r="I420" s="31">
        <v>1</v>
      </c>
      <c r="J420" s="117">
        <f t="shared" si="6"/>
        <v>1</v>
      </c>
      <c r="K420" s="31">
        <v>1</v>
      </c>
      <c r="L420" s="31">
        <v>0</v>
      </c>
    </row>
    <row r="421" spans="1:12" outlineLevel="2" x14ac:dyDescent="0.2">
      <c r="A421" t="s">
        <v>1535</v>
      </c>
      <c r="B421" s="2" t="s">
        <v>2936</v>
      </c>
      <c r="C421" s="17" t="s">
        <v>6</v>
      </c>
      <c r="D421" s="3">
        <v>43577</v>
      </c>
      <c r="E421" s="115">
        <v>190000</v>
      </c>
      <c r="F421" s="31" t="s">
        <v>838</v>
      </c>
      <c r="G421" s="31">
        <v>1</v>
      </c>
      <c r="H421" s="31">
        <v>0</v>
      </c>
      <c r="I421" s="31">
        <v>1</v>
      </c>
      <c r="J421" s="117">
        <f t="shared" si="6"/>
        <v>1</v>
      </c>
      <c r="K421" s="31">
        <v>1</v>
      </c>
      <c r="L421" s="31">
        <v>0</v>
      </c>
    </row>
    <row r="422" spans="1:12" outlineLevel="2" x14ac:dyDescent="0.2">
      <c r="A422" t="s">
        <v>1535</v>
      </c>
      <c r="B422" s="2" t="s">
        <v>3071</v>
      </c>
      <c r="C422" s="17" t="s">
        <v>1249</v>
      </c>
      <c r="D422" s="3">
        <v>43591</v>
      </c>
      <c r="E422" s="115">
        <v>240000</v>
      </c>
      <c r="F422" s="31">
        <v>20190731</v>
      </c>
      <c r="G422" s="31">
        <v>1</v>
      </c>
      <c r="H422" s="31">
        <v>1</v>
      </c>
      <c r="I422" s="31">
        <v>1</v>
      </c>
      <c r="J422" s="117">
        <f t="shared" si="6"/>
        <v>1</v>
      </c>
      <c r="K422" s="31">
        <v>1</v>
      </c>
      <c r="L422" s="31">
        <v>1</v>
      </c>
    </row>
    <row r="423" spans="1:12" outlineLevel="2" x14ac:dyDescent="0.2">
      <c r="A423" t="s">
        <v>1535</v>
      </c>
      <c r="B423" s="2" t="s">
        <v>2261</v>
      </c>
      <c r="C423" s="17" t="s">
        <v>6</v>
      </c>
      <c r="D423" s="3">
        <v>43496</v>
      </c>
      <c r="E423" s="115">
        <v>1000000</v>
      </c>
      <c r="F423" s="31">
        <v>20190056</v>
      </c>
      <c r="G423" s="31">
        <v>1</v>
      </c>
      <c r="H423" s="31">
        <v>1</v>
      </c>
      <c r="I423" s="31">
        <v>1</v>
      </c>
      <c r="J423" s="117">
        <f t="shared" si="6"/>
        <v>1</v>
      </c>
      <c r="K423" s="31">
        <v>1</v>
      </c>
      <c r="L423" s="31">
        <v>1</v>
      </c>
    </row>
    <row r="424" spans="1:12" outlineLevel="2" x14ac:dyDescent="0.2">
      <c r="A424" t="s">
        <v>1535</v>
      </c>
      <c r="B424" s="2" t="s">
        <v>2446</v>
      </c>
      <c r="C424" s="17" t="s">
        <v>7</v>
      </c>
      <c r="D424" s="3">
        <v>43523</v>
      </c>
      <c r="E424" s="115">
        <v>735000</v>
      </c>
      <c r="F424" s="31" t="s">
        <v>838</v>
      </c>
      <c r="G424" s="31">
        <v>1</v>
      </c>
      <c r="H424" s="31">
        <v>0</v>
      </c>
      <c r="I424" s="31">
        <v>1</v>
      </c>
      <c r="J424" s="117">
        <f t="shared" si="6"/>
        <v>1</v>
      </c>
      <c r="K424" s="31">
        <v>1</v>
      </c>
      <c r="L424" s="31">
        <v>0</v>
      </c>
    </row>
    <row r="425" spans="1:12" outlineLevel="2" x14ac:dyDescent="0.2">
      <c r="A425" t="s">
        <v>1535</v>
      </c>
      <c r="B425" s="2" t="s">
        <v>3201</v>
      </c>
      <c r="C425" s="17" t="s">
        <v>6</v>
      </c>
      <c r="D425" s="3">
        <v>43602</v>
      </c>
      <c r="E425" s="115">
        <v>735000</v>
      </c>
      <c r="F425" s="31">
        <v>20190594</v>
      </c>
      <c r="G425" s="31">
        <v>1</v>
      </c>
      <c r="H425" s="31">
        <v>1</v>
      </c>
      <c r="I425" s="31">
        <v>1</v>
      </c>
      <c r="J425" s="117">
        <f t="shared" si="6"/>
        <v>1</v>
      </c>
      <c r="K425" s="31">
        <v>1</v>
      </c>
      <c r="L425" s="31">
        <v>1</v>
      </c>
    </row>
    <row r="426" spans="1:12" outlineLevel="2" x14ac:dyDescent="0.2">
      <c r="A426" t="s">
        <v>1535</v>
      </c>
      <c r="B426" s="2" t="s">
        <v>2760</v>
      </c>
      <c r="C426" s="17" t="s">
        <v>1249</v>
      </c>
      <c r="D426" s="3">
        <v>43556</v>
      </c>
      <c r="E426" s="115">
        <v>267000</v>
      </c>
      <c r="F426" s="31">
        <v>20190334</v>
      </c>
      <c r="G426" s="31">
        <v>1</v>
      </c>
      <c r="H426" s="31">
        <v>1</v>
      </c>
      <c r="I426" s="31">
        <v>1</v>
      </c>
      <c r="J426" s="117">
        <f t="shared" si="6"/>
        <v>1</v>
      </c>
      <c r="K426" s="31">
        <v>1</v>
      </c>
      <c r="L426" s="31">
        <v>1</v>
      </c>
    </row>
    <row r="427" spans="1:12" outlineLevel="2" x14ac:dyDescent="0.2">
      <c r="A427" t="s">
        <v>1535</v>
      </c>
      <c r="B427" s="2" t="s">
        <v>2573</v>
      </c>
      <c r="C427" s="17" t="s">
        <v>6</v>
      </c>
      <c r="D427" s="3">
        <v>43535</v>
      </c>
      <c r="E427" s="115">
        <v>546500</v>
      </c>
      <c r="F427" s="31">
        <v>20190189</v>
      </c>
      <c r="G427" s="31">
        <v>1</v>
      </c>
      <c r="H427" s="31">
        <v>1</v>
      </c>
      <c r="I427" s="31">
        <v>1</v>
      </c>
      <c r="J427" s="117">
        <f t="shared" si="6"/>
        <v>1</v>
      </c>
      <c r="K427" s="31">
        <v>1</v>
      </c>
      <c r="L427" s="31">
        <v>1</v>
      </c>
    </row>
    <row r="428" spans="1:12" outlineLevel="2" x14ac:dyDescent="0.2">
      <c r="A428" t="s">
        <v>1535</v>
      </c>
      <c r="B428" s="2" t="s">
        <v>2166</v>
      </c>
      <c r="C428" s="17" t="s">
        <v>6</v>
      </c>
      <c r="D428" s="3">
        <v>43481</v>
      </c>
      <c r="E428" s="115">
        <v>204500</v>
      </c>
      <c r="F428" s="31" t="s">
        <v>838</v>
      </c>
      <c r="G428" s="31">
        <v>1</v>
      </c>
      <c r="H428" s="31">
        <v>0</v>
      </c>
      <c r="I428" s="31">
        <v>1</v>
      </c>
      <c r="J428" s="117">
        <f t="shared" si="6"/>
        <v>1</v>
      </c>
      <c r="K428" s="31">
        <v>0</v>
      </c>
      <c r="L428" s="31">
        <v>0</v>
      </c>
    </row>
    <row r="429" spans="1:12" outlineLevel="2" x14ac:dyDescent="0.2">
      <c r="A429" t="s">
        <v>1535</v>
      </c>
      <c r="B429" s="2" t="s">
        <v>3010</v>
      </c>
      <c r="C429" s="17" t="s">
        <v>6</v>
      </c>
      <c r="D429" s="3">
        <v>43585</v>
      </c>
      <c r="E429" s="115">
        <v>225000</v>
      </c>
      <c r="F429" s="31">
        <v>20190668</v>
      </c>
      <c r="G429" s="31">
        <v>1</v>
      </c>
      <c r="H429" s="31">
        <v>1</v>
      </c>
      <c r="I429" s="31">
        <v>1</v>
      </c>
      <c r="J429" s="117">
        <f t="shared" si="6"/>
        <v>1</v>
      </c>
      <c r="K429" s="31">
        <v>0</v>
      </c>
      <c r="L429" s="31">
        <v>0</v>
      </c>
    </row>
    <row r="430" spans="1:12" outlineLevel="2" x14ac:dyDescent="0.2">
      <c r="A430" t="s">
        <v>1535</v>
      </c>
      <c r="B430" s="2" t="s">
        <v>2770</v>
      </c>
      <c r="C430" s="17" t="s">
        <v>1249</v>
      </c>
      <c r="D430" s="3">
        <v>43557</v>
      </c>
      <c r="E430" s="115">
        <v>336000</v>
      </c>
      <c r="F430" s="31">
        <v>20190387</v>
      </c>
      <c r="G430" s="31">
        <v>1</v>
      </c>
      <c r="H430" s="31">
        <v>1</v>
      </c>
      <c r="I430" s="31">
        <v>1</v>
      </c>
      <c r="J430" s="117">
        <f t="shared" si="6"/>
        <v>1</v>
      </c>
      <c r="K430" s="31">
        <v>0</v>
      </c>
      <c r="L430" s="31">
        <v>0</v>
      </c>
    </row>
    <row r="431" spans="1:12" outlineLevel="2" x14ac:dyDescent="0.2">
      <c r="A431" t="s">
        <v>1535</v>
      </c>
      <c r="B431" s="2" t="s">
        <v>3205</v>
      </c>
      <c r="C431" s="17" t="s">
        <v>6</v>
      </c>
      <c r="D431" s="3">
        <v>43605</v>
      </c>
      <c r="E431" s="115">
        <v>416000</v>
      </c>
      <c r="F431" s="31">
        <v>20190924</v>
      </c>
      <c r="G431" s="31">
        <v>1</v>
      </c>
      <c r="H431" s="31">
        <v>1</v>
      </c>
      <c r="I431" s="31">
        <v>1</v>
      </c>
      <c r="J431" s="117">
        <f t="shared" si="6"/>
        <v>1</v>
      </c>
      <c r="K431" s="31">
        <v>0</v>
      </c>
      <c r="L431" s="31">
        <v>0</v>
      </c>
    </row>
    <row r="432" spans="1:12" outlineLevel="2" x14ac:dyDescent="0.2">
      <c r="A432" t="s">
        <v>1535</v>
      </c>
      <c r="B432" s="2" t="s">
        <v>2913</v>
      </c>
      <c r="C432" s="17" t="s">
        <v>1249</v>
      </c>
      <c r="D432" s="3">
        <v>43573</v>
      </c>
      <c r="E432" s="115">
        <v>152150</v>
      </c>
      <c r="F432" s="31">
        <v>20190586</v>
      </c>
      <c r="G432" s="31">
        <v>1</v>
      </c>
      <c r="H432" s="31">
        <v>1</v>
      </c>
      <c r="I432" s="31">
        <v>1</v>
      </c>
      <c r="J432" s="117">
        <f t="shared" si="6"/>
        <v>1</v>
      </c>
      <c r="K432" s="31">
        <v>0</v>
      </c>
      <c r="L432" s="31">
        <v>0</v>
      </c>
    </row>
    <row r="433" spans="1:12" outlineLevel="2" x14ac:dyDescent="0.2">
      <c r="A433" t="s">
        <v>1535</v>
      </c>
      <c r="B433" s="2" t="s">
        <v>2547</v>
      </c>
      <c r="C433" s="17" t="s">
        <v>1249</v>
      </c>
      <c r="D433" s="3">
        <v>43532</v>
      </c>
      <c r="E433" s="115">
        <v>256000</v>
      </c>
      <c r="F433" s="31">
        <v>20190298</v>
      </c>
      <c r="G433" s="31">
        <v>1</v>
      </c>
      <c r="H433" s="31">
        <v>1</v>
      </c>
      <c r="I433" s="31">
        <v>1</v>
      </c>
      <c r="J433" s="117">
        <f t="shared" si="6"/>
        <v>1</v>
      </c>
      <c r="K433" s="31">
        <v>0</v>
      </c>
      <c r="L433" s="31">
        <v>0</v>
      </c>
    </row>
    <row r="434" spans="1:12" outlineLevel="2" x14ac:dyDescent="0.2">
      <c r="A434" t="s">
        <v>1535</v>
      </c>
      <c r="B434" s="2" t="s">
        <v>2469</v>
      </c>
      <c r="C434" s="17" t="s">
        <v>70</v>
      </c>
      <c r="D434" s="3">
        <v>43524</v>
      </c>
      <c r="E434" s="115">
        <v>25000</v>
      </c>
      <c r="F434" s="31">
        <v>20190231</v>
      </c>
      <c r="G434" s="31">
        <v>1</v>
      </c>
      <c r="H434" s="31">
        <v>1</v>
      </c>
      <c r="I434" s="31">
        <v>1</v>
      </c>
      <c r="J434" s="117">
        <f t="shared" si="6"/>
        <v>1</v>
      </c>
      <c r="K434" s="31">
        <v>0</v>
      </c>
      <c r="L434" s="31">
        <v>0</v>
      </c>
    </row>
    <row r="435" spans="1:12" outlineLevel="2" x14ac:dyDescent="0.2">
      <c r="A435" t="s">
        <v>1535</v>
      </c>
      <c r="B435" s="2" t="s">
        <v>2258</v>
      </c>
      <c r="C435" s="17" t="s">
        <v>6</v>
      </c>
      <c r="D435" s="3">
        <v>43496</v>
      </c>
      <c r="E435" s="115">
        <v>240000</v>
      </c>
      <c r="F435" s="31">
        <v>20190020</v>
      </c>
      <c r="G435" s="31">
        <v>1</v>
      </c>
      <c r="H435" s="31">
        <v>1</v>
      </c>
      <c r="I435" s="31">
        <v>1</v>
      </c>
      <c r="J435" s="117">
        <f t="shared" si="6"/>
        <v>1</v>
      </c>
      <c r="K435" s="31">
        <v>0</v>
      </c>
      <c r="L435" s="31">
        <v>0</v>
      </c>
    </row>
    <row r="436" spans="1:12" outlineLevel="2" x14ac:dyDescent="0.2">
      <c r="A436" t="s">
        <v>1535</v>
      </c>
      <c r="B436" s="2" t="s">
        <v>3285</v>
      </c>
      <c r="C436" s="17" t="s">
        <v>216</v>
      </c>
      <c r="D436" s="3">
        <v>43609</v>
      </c>
      <c r="E436" s="115">
        <v>224000</v>
      </c>
      <c r="F436" s="31">
        <v>20190891</v>
      </c>
      <c r="G436" s="31">
        <v>1</v>
      </c>
      <c r="H436" s="31">
        <v>1</v>
      </c>
      <c r="I436" s="31">
        <v>1</v>
      </c>
      <c r="J436" s="117">
        <f t="shared" si="6"/>
        <v>1</v>
      </c>
      <c r="K436" s="31">
        <v>0</v>
      </c>
      <c r="L436" s="31">
        <v>0</v>
      </c>
    </row>
    <row r="437" spans="1:12" outlineLevel="2" x14ac:dyDescent="0.2">
      <c r="A437" t="s">
        <v>1535</v>
      </c>
      <c r="B437" s="2" t="s">
        <v>3225</v>
      </c>
      <c r="C437" s="17" t="s">
        <v>6</v>
      </c>
      <c r="D437" s="3">
        <v>43606</v>
      </c>
      <c r="E437" s="115">
        <v>153500</v>
      </c>
      <c r="F437" s="31">
        <v>20190958</v>
      </c>
      <c r="G437" s="31">
        <v>1</v>
      </c>
      <c r="H437" s="31">
        <v>1</v>
      </c>
      <c r="I437" s="31">
        <v>1</v>
      </c>
      <c r="J437" s="117">
        <f t="shared" si="6"/>
        <v>1</v>
      </c>
      <c r="K437" s="31">
        <v>0</v>
      </c>
      <c r="L437" s="31">
        <v>0</v>
      </c>
    </row>
    <row r="438" spans="1:12" outlineLevel="2" x14ac:dyDescent="0.2">
      <c r="A438" t="s">
        <v>1535</v>
      </c>
      <c r="B438" s="2" t="s">
        <v>2128</v>
      </c>
      <c r="C438" s="17" t="s">
        <v>6</v>
      </c>
      <c r="D438" s="3">
        <v>43475</v>
      </c>
      <c r="E438" s="115">
        <v>165400</v>
      </c>
      <c r="F438" s="31">
        <v>20182829</v>
      </c>
      <c r="G438" s="31">
        <v>1</v>
      </c>
      <c r="H438" s="31">
        <v>1</v>
      </c>
      <c r="I438" s="31">
        <v>1</v>
      </c>
      <c r="J438" s="117">
        <f t="shared" si="6"/>
        <v>1</v>
      </c>
      <c r="K438" s="31">
        <v>0</v>
      </c>
      <c r="L438" s="31">
        <v>0</v>
      </c>
    </row>
    <row r="439" spans="1:12" outlineLevel="2" x14ac:dyDescent="0.2">
      <c r="A439" t="s">
        <v>1535</v>
      </c>
      <c r="B439" s="2" t="s">
        <v>2947</v>
      </c>
      <c r="C439" s="17" t="s">
        <v>6</v>
      </c>
      <c r="D439" s="3">
        <v>43578</v>
      </c>
      <c r="E439" s="115">
        <v>214000</v>
      </c>
      <c r="F439" s="31">
        <v>20190623</v>
      </c>
      <c r="G439" s="31">
        <v>1</v>
      </c>
      <c r="H439" s="31">
        <v>1</v>
      </c>
      <c r="I439" s="31">
        <v>1</v>
      </c>
      <c r="J439" s="117">
        <f t="shared" si="6"/>
        <v>1</v>
      </c>
      <c r="K439" s="31">
        <v>0</v>
      </c>
      <c r="L439" s="31">
        <v>0</v>
      </c>
    </row>
    <row r="440" spans="1:12" outlineLevel="2" x14ac:dyDescent="0.2">
      <c r="A440" t="s">
        <v>1535</v>
      </c>
      <c r="B440" s="2" t="s">
        <v>2281</v>
      </c>
      <c r="C440" s="17" t="s">
        <v>1126</v>
      </c>
      <c r="D440" s="3">
        <v>43497</v>
      </c>
      <c r="E440" s="115">
        <v>334000</v>
      </c>
      <c r="F440" s="31">
        <v>20190001</v>
      </c>
      <c r="G440" s="31">
        <v>1</v>
      </c>
      <c r="H440" s="31">
        <v>1</v>
      </c>
      <c r="I440" s="31">
        <v>1</v>
      </c>
      <c r="J440" s="117">
        <f t="shared" si="6"/>
        <v>1</v>
      </c>
      <c r="K440" s="31">
        <v>0</v>
      </c>
      <c r="L440" s="31">
        <v>0</v>
      </c>
    </row>
    <row r="441" spans="1:12" outlineLevel="2" x14ac:dyDescent="0.2">
      <c r="A441" t="s">
        <v>1535</v>
      </c>
      <c r="B441" s="2" t="s">
        <v>2579</v>
      </c>
      <c r="C441" s="17" t="s">
        <v>6</v>
      </c>
      <c r="D441" s="3">
        <v>43536</v>
      </c>
      <c r="E441" s="115">
        <v>183000</v>
      </c>
      <c r="F441" s="31">
        <v>20190290</v>
      </c>
      <c r="G441" s="31">
        <v>1</v>
      </c>
      <c r="H441" s="31">
        <v>1</v>
      </c>
      <c r="I441" s="31">
        <v>1</v>
      </c>
      <c r="J441" s="117">
        <f t="shared" si="6"/>
        <v>1</v>
      </c>
      <c r="K441" s="31">
        <v>0</v>
      </c>
      <c r="L441" s="31">
        <v>0</v>
      </c>
    </row>
    <row r="442" spans="1:12" outlineLevel="2" x14ac:dyDescent="0.2">
      <c r="A442" t="s">
        <v>1535</v>
      </c>
      <c r="B442" s="2" t="s">
        <v>3358</v>
      </c>
      <c r="C442" s="17" t="s">
        <v>1249</v>
      </c>
      <c r="D442" s="3">
        <v>43616</v>
      </c>
      <c r="E442" s="115">
        <v>403000</v>
      </c>
      <c r="F442" s="31">
        <v>20190863</v>
      </c>
      <c r="G442" s="31">
        <v>1</v>
      </c>
      <c r="H442" s="31">
        <v>1</v>
      </c>
      <c r="I442" s="31">
        <v>1</v>
      </c>
      <c r="J442" s="117">
        <f t="shared" si="6"/>
        <v>1</v>
      </c>
      <c r="K442" s="31">
        <v>0</v>
      </c>
      <c r="L442" s="31">
        <v>0</v>
      </c>
    </row>
    <row r="443" spans="1:12" outlineLevel="2" x14ac:dyDescent="0.2">
      <c r="A443" t="s">
        <v>1535</v>
      </c>
      <c r="B443" s="2" t="s">
        <v>3128</v>
      </c>
      <c r="C443" s="17" t="s">
        <v>1249</v>
      </c>
      <c r="D443" s="3">
        <v>43595</v>
      </c>
      <c r="E443" s="115">
        <v>234900</v>
      </c>
      <c r="F443" s="31">
        <v>20190916</v>
      </c>
      <c r="G443" s="31">
        <v>1</v>
      </c>
      <c r="H443" s="31">
        <v>1</v>
      </c>
      <c r="I443" s="31">
        <v>1</v>
      </c>
      <c r="J443" s="117">
        <f t="shared" si="6"/>
        <v>1</v>
      </c>
      <c r="K443" s="31">
        <v>0</v>
      </c>
      <c r="L443" s="31">
        <v>0</v>
      </c>
    </row>
    <row r="444" spans="1:12" outlineLevel="2" x14ac:dyDescent="0.2">
      <c r="A444" t="s">
        <v>1535</v>
      </c>
      <c r="B444" s="2" t="s">
        <v>2796</v>
      </c>
      <c r="C444" s="17" t="s">
        <v>7</v>
      </c>
      <c r="D444" s="3">
        <v>43560</v>
      </c>
      <c r="E444" s="115">
        <v>1065000</v>
      </c>
      <c r="F444" s="31">
        <v>20190500</v>
      </c>
      <c r="G444" s="31">
        <v>1</v>
      </c>
      <c r="H444" s="31">
        <v>1</v>
      </c>
      <c r="I444" s="31">
        <v>1</v>
      </c>
      <c r="J444" s="117">
        <f t="shared" si="6"/>
        <v>1</v>
      </c>
      <c r="K444" s="31">
        <v>0</v>
      </c>
      <c r="L444" s="31">
        <v>0</v>
      </c>
    </row>
    <row r="445" spans="1:12" outlineLevel="2" x14ac:dyDescent="0.2">
      <c r="A445" t="s">
        <v>1535</v>
      </c>
      <c r="B445" s="2" t="s">
        <v>2276</v>
      </c>
      <c r="C445" s="17" t="s">
        <v>6</v>
      </c>
      <c r="D445" s="3">
        <v>43497</v>
      </c>
      <c r="E445" s="115">
        <v>57500</v>
      </c>
      <c r="F445" s="31" t="s">
        <v>838</v>
      </c>
      <c r="G445" s="31">
        <v>1</v>
      </c>
      <c r="H445" s="31">
        <v>0</v>
      </c>
      <c r="I445" s="31">
        <v>1</v>
      </c>
      <c r="J445" s="117">
        <f t="shared" si="6"/>
        <v>1</v>
      </c>
      <c r="K445" s="31">
        <v>0</v>
      </c>
      <c r="L445" s="31">
        <v>0</v>
      </c>
    </row>
    <row r="446" spans="1:12" outlineLevel="2" x14ac:dyDescent="0.2">
      <c r="A446" t="s">
        <v>1535</v>
      </c>
      <c r="B446" s="2" t="s">
        <v>2183</v>
      </c>
      <c r="C446" s="17" t="s">
        <v>216</v>
      </c>
      <c r="D446" s="3">
        <v>43483</v>
      </c>
      <c r="E446" s="115">
        <v>233000</v>
      </c>
      <c r="F446" s="31" t="s">
        <v>838</v>
      </c>
      <c r="G446" s="31">
        <v>1</v>
      </c>
      <c r="H446" s="31">
        <v>0</v>
      </c>
      <c r="I446" s="31">
        <v>1</v>
      </c>
      <c r="J446" s="117">
        <f t="shared" si="6"/>
        <v>1</v>
      </c>
      <c r="K446" s="31">
        <v>0</v>
      </c>
      <c r="L446" s="31">
        <v>0</v>
      </c>
    </row>
    <row r="447" spans="1:12" outlineLevel="2" x14ac:dyDescent="0.2">
      <c r="A447" t="s">
        <v>1535</v>
      </c>
      <c r="B447" s="2" t="s">
        <v>1716</v>
      </c>
      <c r="C447" s="17" t="s">
        <v>6</v>
      </c>
      <c r="D447" s="3">
        <v>43494</v>
      </c>
      <c r="E447" s="115">
        <v>177500</v>
      </c>
      <c r="F447" s="31" t="s">
        <v>838</v>
      </c>
      <c r="G447" s="31">
        <v>1</v>
      </c>
      <c r="H447" s="31">
        <v>0</v>
      </c>
      <c r="I447" s="31">
        <v>1</v>
      </c>
      <c r="J447" s="117">
        <f t="shared" si="6"/>
        <v>1</v>
      </c>
      <c r="K447" s="31">
        <v>0</v>
      </c>
      <c r="L447" s="31">
        <v>0</v>
      </c>
    </row>
    <row r="448" spans="1:12" outlineLevel="2" x14ac:dyDescent="0.2">
      <c r="A448" t="s">
        <v>1535</v>
      </c>
      <c r="B448" s="2" t="s">
        <v>2503</v>
      </c>
      <c r="C448" s="17" t="s">
        <v>6</v>
      </c>
      <c r="D448" s="3">
        <v>43528</v>
      </c>
      <c r="E448" s="115">
        <v>180000</v>
      </c>
      <c r="F448" s="31">
        <v>20190203</v>
      </c>
      <c r="G448" s="31">
        <v>1</v>
      </c>
      <c r="H448" s="31">
        <v>1</v>
      </c>
      <c r="I448" s="31">
        <v>1</v>
      </c>
      <c r="J448" s="117">
        <f t="shared" si="6"/>
        <v>1</v>
      </c>
      <c r="K448" s="31">
        <v>0</v>
      </c>
      <c r="L448" s="31">
        <v>0</v>
      </c>
    </row>
    <row r="449" spans="1:12" outlineLevel="2" x14ac:dyDescent="0.2">
      <c r="A449" t="s">
        <v>1535</v>
      </c>
      <c r="B449" s="2" t="s">
        <v>3070</v>
      </c>
      <c r="C449" s="17" t="s">
        <v>1126</v>
      </c>
      <c r="D449" s="3">
        <v>43591</v>
      </c>
      <c r="E449" s="115">
        <v>205000</v>
      </c>
      <c r="F449" s="31" t="s">
        <v>838</v>
      </c>
      <c r="G449" s="31">
        <v>1</v>
      </c>
      <c r="H449" s="31">
        <v>0</v>
      </c>
      <c r="I449" s="31">
        <v>1</v>
      </c>
      <c r="J449" s="117">
        <f t="shared" si="6"/>
        <v>1</v>
      </c>
      <c r="K449" s="31">
        <v>0</v>
      </c>
      <c r="L449" s="31">
        <v>0</v>
      </c>
    </row>
    <row r="450" spans="1:12" outlineLevel="2" x14ac:dyDescent="0.2">
      <c r="A450" t="s">
        <v>1535</v>
      </c>
      <c r="B450" s="2" t="s">
        <v>2651</v>
      </c>
      <c r="C450" s="17" t="s">
        <v>6</v>
      </c>
      <c r="D450" s="3">
        <v>43545</v>
      </c>
      <c r="E450" s="115">
        <v>145000</v>
      </c>
      <c r="F450" s="31" t="s">
        <v>838</v>
      </c>
      <c r="G450" s="31">
        <v>1</v>
      </c>
      <c r="H450" s="31">
        <v>0</v>
      </c>
      <c r="I450" s="31">
        <v>1</v>
      </c>
      <c r="J450" s="117">
        <f t="shared" si="6"/>
        <v>1</v>
      </c>
      <c r="K450" s="31">
        <v>0</v>
      </c>
      <c r="L450" s="31">
        <v>0</v>
      </c>
    </row>
    <row r="451" spans="1:12" outlineLevel="2" x14ac:dyDescent="0.2">
      <c r="A451" t="s">
        <v>1535</v>
      </c>
      <c r="B451" s="2" t="s">
        <v>2696</v>
      </c>
      <c r="C451" s="17" t="s">
        <v>1249</v>
      </c>
      <c r="D451" s="3">
        <v>43549</v>
      </c>
      <c r="E451" s="115">
        <v>225500</v>
      </c>
      <c r="F451" s="31">
        <v>20190420</v>
      </c>
      <c r="G451" s="31">
        <v>1</v>
      </c>
      <c r="H451" s="31">
        <v>1</v>
      </c>
      <c r="I451" s="31">
        <v>1</v>
      </c>
      <c r="J451" s="117">
        <f t="shared" si="6"/>
        <v>1</v>
      </c>
      <c r="K451" s="31">
        <v>0</v>
      </c>
      <c r="L451" s="31">
        <v>0</v>
      </c>
    </row>
    <row r="452" spans="1:12" outlineLevel="2" x14ac:dyDescent="0.2">
      <c r="A452" t="s">
        <v>1535</v>
      </c>
      <c r="B452" s="2" t="s">
        <v>3000</v>
      </c>
      <c r="C452" s="17" t="s">
        <v>6</v>
      </c>
      <c r="D452" s="3">
        <v>43584</v>
      </c>
      <c r="E452" s="115">
        <v>389774</v>
      </c>
      <c r="F452" s="31" t="s">
        <v>838</v>
      </c>
      <c r="G452" s="31">
        <v>1</v>
      </c>
      <c r="H452" s="31">
        <v>0</v>
      </c>
      <c r="I452" s="31">
        <v>1</v>
      </c>
      <c r="J452" s="117">
        <f t="shared" si="6"/>
        <v>1</v>
      </c>
      <c r="K452" s="31">
        <v>0</v>
      </c>
      <c r="L452" s="31">
        <v>0</v>
      </c>
    </row>
    <row r="453" spans="1:12" outlineLevel="2" x14ac:dyDescent="0.2">
      <c r="A453" t="s">
        <v>1535</v>
      </c>
      <c r="B453" s="2" t="s">
        <v>2957</v>
      </c>
      <c r="C453" s="17" t="s">
        <v>6</v>
      </c>
      <c r="D453" s="3">
        <v>43579</v>
      </c>
      <c r="E453" s="115">
        <v>362099</v>
      </c>
      <c r="F453" s="31" t="s">
        <v>838</v>
      </c>
      <c r="G453" s="31">
        <v>1</v>
      </c>
      <c r="H453" s="31">
        <v>0</v>
      </c>
      <c r="I453" s="31">
        <v>1</v>
      </c>
      <c r="J453" s="117">
        <f t="shared" si="6"/>
        <v>1</v>
      </c>
      <c r="K453" s="31">
        <v>0</v>
      </c>
      <c r="L453" s="31">
        <v>0</v>
      </c>
    </row>
    <row r="454" spans="1:12" outlineLevel="2" x14ac:dyDescent="0.2">
      <c r="A454" t="s">
        <v>1535</v>
      </c>
      <c r="B454" s="2" t="s">
        <v>2189</v>
      </c>
      <c r="C454" s="17" t="s">
        <v>123</v>
      </c>
      <c r="D454" s="3">
        <v>43483</v>
      </c>
      <c r="E454" s="115">
        <v>299000</v>
      </c>
      <c r="F454" s="31">
        <v>20182865</v>
      </c>
      <c r="G454" s="31">
        <v>1</v>
      </c>
      <c r="H454" s="31">
        <v>1</v>
      </c>
      <c r="I454" s="31">
        <v>1</v>
      </c>
      <c r="J454" s="117">
        <f t="shared" ref="J454:J517" si="7">+I454/G454</f>
        <v>1</v>
      </c>
      <c r="K454" s="31">
        <v>0</v>
      </c>
      <c r="L454" s="31">
        <v>0</v>
      </c>
    </row>
    <row r="455" spans="1:12" outlineLevel="2" x14ac:dyDescent="0.2">
      <c r="A455" t="s">
        <v>1535</v>
      </c>
      <c r="B455" s="2" t="s">
        <v>2778</v>
      </c>
      <c r="C455" s="17" t="s">
        <v>123</v>
      </c>
      <c r="D455" s="3">
        <v>43558</v>
      </c>
      <c r="E455" s="115">
        <v>277500</v>
      </c>
      <c r="F455" s="31" t="s">
        <v>838</v>
      </c>
      <c r="G455" s="31">
        <v>1</v>
      </c>
      <c r="H455" s="31">
        <v>0</v>
      </c>
      <c r="I455" s="31">
        <v>1</v>
      </c>
      <c r="J455" s="117">
        <f t="shared" si="7"/>
        <v>1</v>
      </c>
      <c r="K455" s="31">
        <v>0</v>
      </c>
      <c r="L455" s="31">
        <v>0</v>
      </c>
    </row>
    <row r="456" spans="1:12" outlineLevel="2" x14ac:dyDescent="0.2">
      <c r="A456" t="s">
        <v>1535</v>
      </c>
      <c r="B456" s="2" t="s">
        <v>2512</v>
      </c>
      <c r="C456" s="17" t="s">
        <v>6</v>
      </c>
      <c r="D456" s="3">
        <v>43528</v>
      </c>
      <c r="E456" s="115">
        <v>435000</v>
      </c>
      <c r="F456" s="31" t="s">
        <v>838</v>
      </c>
      <c r="G456" s="31">
        <v>1</v>
      </c>
      <c r="H456" s="31">
        <v>0</v>
      </c>
      <c r="I456" s="31">
        <v>1</v>
      </c>
      <c r="J456" s="117">
        <f t="shared" si="7"/>
        <v>1</v>
      </c>
      <c r="K456" s="31">
        <v>0</v>
      </c>
      <c r="L456" s="31">
        <v>0</v>
      </c>
    </row>
    <row r="457" spans="1:12" outlineLevel="2" x14ac:dyDescent="0.2">
      <c r="A457" t="s">
        <v>1535</v>
      </c>
      <c r="B457" s="2" t="s">
        <v>2421</v>
      </c>
      <c r="C457" s="17" t="s">
        <v>6</v>
      </c>
      <c r="D457" s="3">
        <v>43518</v>
      </c>
      <c r="E457" s="115">
        <v>387000</v>
      </c>
      <c r="F457" s="31" t="s">
        <v>838</v>
      </c>
      <c r="G457" s="31">
        <v>1</v>
      </c>
      <c r="H457" s="31">
        <v>0</v>
      </c>
      <c r="I457" s="31">
        <v>1</v>
      </c>
      <c r="J457" s="117">
        <f t="shared" si="7"/>
        <v>1</v>
      </c>
      <c r="K457" s="31">
        <v>0</v>
      </c>
      <c r="L457" s="31">
        <v>0</v>
      </c>
    </row>
    <row r="458" spans="1:12" outlineLevel="2" x14ac:dyDescent="0.2">
      <c r="A458" t="s">
        <v>1535</v>
      </c>
      <c r="B458" s="2" t="s">
        <v>2129</v>
      </c>
      <c r="C458" s="17" t="s">
        <v>6</v>
      </c>
      <c r="D458" s="3">
        <v>43475</v>
      </c>
      <c r="E458" s="115">
        <v>135000</v>
      </c>
      <c r="F458" s="31">
        <v>20182806</v>
      </c>
      <c r="G458" s="31">
        <v>1</v>
      </c>
      <c r="H458" s="31">
        <v>1</v>
      </c>
      <c r="I458" s="31">
        <v>1</v>
      </c>
      <c r="J458" s="117">
        <f t="shared" si="7"/>
        <v>1</v>
      </c>
      <c r="K458" s="31">
        <v>0</v>
      </c>
      <c r="L458" s="31">
        <v>0</v>
      </c>
    </row>
    <row r="459" spans="1:12" outlineLevel="2" x14ac:dyDescent="0.2">
      <c r="A459" t="s">
        <v>1535</v>
      </c>
      <c r="B459" s="2" t="s">
        <v>3094</v>
      </c>
      <c r="C459" s="17" t="s">
        <v>6</v>
      </c>
      <c r="D459" s="3">
        <v>43593</v>
      </c>
      <c r="E459" s="115">
        <v>238680</v>
      </c>
      <c r="F459" s="31" t="s">
        <v>838</v>
      </c>
      <c r="G459" s="31">
        <v>1</v>
      </c>
      <c r="H459" s="31">
        <v>0</v>
      </c>
      <c r="I459" s="31">
        <v>1</v>
      </c>
      <c r="J459" s="117">
        <f t="shared" si="7"/>
        <v>1</v>
      </c>
      <c r="K459" s="31">
        <v>0</v>
      </c>
      <c r="L459" s="31">
        <v>0</v>
      </c>
    </row>
    <row r="460" spans="1:12" outlineLevel="2" x14ac:dyDescent="0.2">
      <c r="A460" t="s">
        <v>1535</v>
      </c>
      <c r="B460" s="2" t="s">
        <v>3253</v>
      </c>
      <c r="C460" s="17" t="s">
        <v>6</v>
      </c>
      <c r="D460" s="3">
        <v>43608</v>
      </c>
      <c r="E460" s="115">
        <v>202000</v>
      </c>
      <c r="F460" s="31">
        <v>20190756</v>
      </c>
      <c r="G460" s="31">
        <v>1</v>
      </c>
      <c r="H460" s="31">
        <v>1</v>
      </c>
      <c r="I460" s="31">
        <v>1</v>
      </c>
      <c r="J460" s="117">
        <f t="shared" si="7"/>
        <v>1</v>
      </c>
      <c r="K460" s="31">
        <v>0</v>
      </c>
      <c r="L460" s="31">
        <v>0</v>
      </c>
    </row>
    <row r="461" spans="1:12" outlineLevel="2" x14ac:dyDescent="0.2">
      <c r="A461" t="s">
        <v>1535</v>
      </c>
      <c r="B461" s="2" t="s">
        <v>3301</v>
      </c>
      <c r="C461" s="17" t="s">
        <v>123</v>
      </c>
      <c r="D461" s="3">
        <v>43614</v>
      </c>
      <c r="E461" s="115">
        <v>83000</v>
      </c>
      <c r="F461" s="31" t="s">
        <v>838</v>
      </c>
      <c r="G461" s="31">
        <v>1</v>
      </c>
      <c r="H461" s="31">
        <v>0</v>
      </c>
      <c r="I461" s="31">
        <v>1</v>
      </c>
      <c r="J461" s="117">
        <f t="shared" si="7"/>
        <v>1</v>
      </c>
      <c r="K461" s="31">
        <v>0</v>
      </c>
      <c r="L461" s="31">
        <v>0</v>
      </c>
    </row>
    <row r="462" spans="1:12" outlineLevel="2" x14ac:dyDescent="0.2">
      <c r="A462" t="s">
        <v>1535</v>
      </c>
      <c r="B462" s="2" t="s">
        <v>541</v>
      </c>
      <c r="C462" s="17" t="s">
        <v>6</v>
      </c>
      <c r="D462" s="3">
        <v>43609</v>
      </c>
      <c r="E462" s="115">
        <v>246900</v>
      </c>
      <c r="F462" s="31">
        <v>20190836</v>
      </c>
      <c r="G462" s="31">
        <v>1</v>
      </c>
      <c r="H462" s="31">
        <v>1</v>
      </c>
      <c r="I462" s="31">
        <v>1</v>
      </c>
      <c r="J462" s="117">
        <f t="shared" si="7"/>
        <v>1</v>
      </c>
      <c r="K462" s="31">
        <v>0</v>
      </c>
      <c r="L462" s="31">
        <v>0</v>
      </c>
    </row>
    <row r="463" spans="1:12" outlineLevel="2" x14ac:dyDescent="0.2">
      <c r="A463" t="s">
        <v>1535</v>
      </c>
      <c r="B463" s="2" t="s">
        <v>2094</v>
      </c>
      <c r="C463" s="17" t="s">
        <v>216</v>
      </c>
      <c r="D463" s="3">
        <v>43467</v>
      </c>
      <c r="E463" s="115">
        <v>233000</v>
      </c>
      <c r="F463" s="31">
        <v>20182762</v>
      </c>
      <c r="G463" s="31">
        <v>1</v>
      </c>
      <c r="H463" s="31">
        <v>1</v>
      </c>
      <c r="I463" s="31">
        <v>1</v>
      </c>
      <c r="J463" s="117">
        <f t="shared" si="7"/>
        <v>1</v>
      </c>
      <c r="K463" s="31">
        <v>0</v>
      </c>
      <c r="L463" s="31">
        <v>0</v>
      </c>
    </row>
    <row r="464" spans="1:12" outlineLevel="2" x14ac:dyDescent="0.2">
      <c r="A464" t="s">
        <v>1535</v>
      </c>
      <c r="B464" s="2" t="s">
        <v>3145</v>
      </c>
      <c r="C464" s="17" t="s">
        <v>1249</v>
      </c>
      <c r="D464" s="3">
        <v>43598</v>
      </c>
      <c r="E464" s="115">
        <v>305000</v>
      </c>
      <c r="F464" s="31" t="s">
        <v>838</v>
      </c>
      <c r="G464" s="31">
        <v>1</v>
      </c>
      <c r="H464" s="31">
        <v>0</v>
      </c>
      <c r="I464" s="31">
        <v>1</v>
      </c>
      <c r="J464" s="117">
        <f t="shared" si="7"/>
        <v>1</v>
      </c>
      <c r="K464" s="31">
        <v>0</v>
      </c>
      <c r="L464" s="31">
        <v>0</v>
      </c>
    </row>
    <row r="465" spans="1:12" outlineLevel="2" x14ac:dyDescent="0.2">
      <c r="A465" t="s">
        <v>1535</v>
      </c>
      <c r="B465" s="2" t="s">
        <v>3198</v>
      </c>
      <c r="C465" s="17" t="s">
        <v>1126</v>
      </c>
      <c r="D465" s="3">
        <v>43602</v>
      </c>
      <c r="E465" s="115">
        <v>185000</v>
      </c>
      <c r="F465" s="31" t="s">
        <v>838</v>
      </c>
      <c r="G465" s="31">
        <v>1</v>
      </c>
      <c r="H465" s="31">
        <v>0</v>
      </c>
      <c r="I465" s="31">
        <v>1</v>
      </c>
      <c r="J465" s="117">
        <f t="shared" si="7"/>
        <v>1</v>
      </c>
      <c r="K465" s="31">
        <v>0</v>
      </c>
      <c r="L465" s="31">
        <v>0</v>
      </c>
    </row>
    <row r="466" spans="1:12" outlineLevel="2" x14ac:dyDescent="0.2">
      <c r="A466" t="s">
        <v>1535</v>
      </c>
      <c r="B466" s="2" t="s">
        <v>3315</v>
      </c>
      <c r="C466" s="17" t="s">
        <v>216</v>
      </c>
      <c r="D466" s="3">
        <v>43615</v>
      </c>
      <c r="E466" s="115">
        <v>207000</v>
      </c>
      <c r="F466" s="31" t="s">
        <v>838</v>
      </c>
      <c r="G466" s="31">
        <v>1</v>
      </c>
      <c r="H466" s="31">
        <v>0</v>
      </c>
      <c r="I466" s="31">
        <v>1</v>
      </c>
      <c r="J466" s="117">
        <f t="shared" si="7"/>
        <v>1</v>
      </c>
      <c r="K466" s="31">
        <v>0</v>
      </c>
      <c r="L466" s="31">
        <v>0</v>
      </c>
    </row>
    <row r="467" spans="1:12" outlineLevel="2" x14ac:dyDescent="0.2">
      <c r="A467" t="s">
        <v>1535</v>
      </c>
      <c r="B467" s="2" t="s">
        <v>2439</v>
      </c>
      <c r="C467" s="17" t="s">
        <v>6</v>
      </c>
      <c r="D467" s="3">
        <v>43522</v>
      </c>
      <c r="E467" s="115">
        <v>207500</v>
      </c>
      <c r="F467" s="31" t="s">
        <v>838</v>
      </c>
      <c r="G467" s="31">
        <v>1</v>
      </c>
      <c r="H467" s="31">
        <v>0</v>
      </c>
      <c r="I467" s="31">
        <v>1</v>
      </c>
      <c r="J467" s="117">
        <f t="shared" si="7"/>
        <v>1</v>
      </c>
      <c r="K467" s="31">
        <v>0</v>
      </c>
      <c r="L467" s="31">
        <v>0</v>
      </c>
    </row>
    <row r="468" spans="1:12" outlineLevel="2" x14ac:dyDescent="0.2">
      <c r="A468" t="s">
        <v>1535</v>
      </c>
      <c r="B468" s="2" t="s">
        <v>2540</v>
      </c>
      <c r="C468" s="17" t="s">
        <v>7</v>
      </c>
      <c r="D468" s="3">
        <v>43531</v>
      </c>
      <c r="E468" s="115">
        <v>118000</v>
      </c>
      <c r="F468" s="31">
        <v>20190212</v>
      </c>
      <c r="G468" s="31">
        <v>1</v>
      </c>
      <c r="H468" s="31">
        <v>1</v>
      </c>
      <c r="I468" s="31">
        <v>1</v>
      </c>
      <c r="J468" s="117">
        <f t="shared" si="7"/>
        <v>1</v>
      </c>
      <c r="K468" s="31">
        <v>0</v>
      </c>
      <c r="L468" s="31">
        <v>0</v>
      </c>
    </row>
    <row r="469" spans="1:12" outlineLevel="2" x14ac:dyDescent="0.2">
      <c r="A469" t="s">
        <v>1535</v>
      </c>
      <c r="B469" s="2" t="s">
        <v>2173</v>
      </c>
      <c r="C469" s="17" t="s">
        <v>6</v>
      </c>
      <c r="D469" s="3">
        <v>43482</v>
      </c>
      <c r="E469" s="115">
        <v>101400</v>
      </c>
      <c r="F469" s="31">
        <v>20190846</v>
      </c>
      <c r="G469" s="31">
        <v>1</v>
      </c>
      <c r="H469" s="31">
        <v>1</v>
      </c>
      <c r="I469" s="31">
        <v>1</v>
      </c>
      <c r="J469" s="117">
        <f t="shared" si="7"/>
        <v>1</v>
      </c>
      <c r="K469" s="31">
        <v>0</v>
      </c>
      <c r="L469" s="31">
        <v>0</v>
      </c>
    </row>
    <row r="470" spans="1:12" outlineLevel="2" x14ac:dyDescent="0.2">
      <c r="A470" t="s">
        <v>1535</v>
      </c>
      <c r="B470" s="2" t="s">
        <v>2022</v>
      </c>
      <c r="C470" s="17" t="s">
        <v>6</v>
      </c>
      <c r="D470" s="3">
        <v>43581</v>
      </c>
      <c r="E470" s="115">
        <v>165924</v>
      </c>
      <c r="F470" s="31">
        <v>20190854</v>
      </c>
      <c r="G470" s="31">
        <v>1</v>
      </c>
      <c r="H470" s="31">
        <v>1</v>
      </c>
      <c r="I470" s="31">
        <v>1</v>
      </c>
      <c r="J470" s="117">
        <f t="shared" si="7"/>
        <v>1</v>
      </c>
      <c r="K470" s="31">
        <v>0</v>
      </c>
      <c r="L470" s="31">
        <v>0</v>
      </c>
    </row>
    <row r="471" spans="1:12" outlineLevel="2" x14ac:dyDescent="0.2">
      <c r="A471" t="s">
        <v>1535</v>
      </c>
      <c r="B471" s="2" t="s">
        <v>2499</v>
      </c>
      <c r="C471" s="17" t="s">
        <v>7</v>
      </c>
      <c r="D471" s="3">
        <v>43525</v>
      </c>
      <c r="E471" s="115">
        <v>1123000</v>
      </c>
      <c r="F471" s="31">
        <v>20190169</v>
      </c>
      <c r="G471" s="31">
        <v>1</v>
      </c>
      <c r="H471" s="31">
        <v>1</v>
      </c>
      <c r="I471" s="31">
        <v>1</v>
      </c>
      <c r="J471" s="117">
        <f t="shared" si="7"/>
        <v>1</v>
      </c>
      <c r="K471" s="31">
        <v>0</v>
      </c>
      <c r="L471" s="31">
        <v>0</v>
      </c>
    </row>
    <row r="472" spans="1:12" outlineLevel="2" x14ac:dyDescent="0.2">
      <c r="A472" t="s">
        <v>1535</v>
      </c>
      <c r="B472" s="2" t="s">
        <v>3203</v>
      </c>
      <c r="C472" s="17" t="s">
        <v>7</v>
      </c>
      <c r="D472" s="3">
        <v>43602</v>
      </c>
      <c r="E472" s="115">
        <v>80000</v>
      </c>
      <c r="F472" s="31" t="s">
        <v>838</v>
      </c>
      <c r="G472" s="31">
        <v>1</v>
      </c>
      <c r="H472" s="31">
        <v>0</v>
      </c>
      <c r="I472" s="31">
        <v>1</v>
      </c>
      <c r="J472" s="117">
        <f t="shared" si="7"/>
        <v>1</v>
      </c>
      <c r="K472" s="31">
        <v>0</v>
      </c>
      <c r="L472" s="31">
        <v>0</v>
      </c>
    </row>
    <row r="473" spans="1:12" outlineLevel="2" x14ac:dyDescent="0.2">
      <c r="A473" t="s">
        <v>1535</v>
      </c>
      <c r="B473" s="2" t="s">
        <v>2812</v>
      </c>
      <c r="C473" s="17" t="s">
        <v>730</v>
      </c>
      <c r="D473" s="3">
        <v>43563</v>
      </c>
      <c r="E473" s="115">
        <v>100000</v>
      </c>
      <c r="F473" s="31" t="s">
        <v>838</v>
      </c>
      <c r="G473" s="31">
        <v>1</v>
      </c>
      <c r="H473" s="31">
        <v>0</v>
      </c>
      <c r="I473" s="31">
        <v>1</v>
      </c>
      <c r="J473" s="117">
        <f t="shared" si="7"/>
        <v>1</v>
      </c>
      <c r="K473" s="31">
        <v>0</v>
      </c>
      <c r="L473" s="31">
        <v>0</v>
      </c>
    </row>
    <row r="474" spans="1:12" outlineLevel="2" x14ac:dyDescent="0.2">
      <c r="A474" t="s">
        <v>1535</v>
      </c>
      <c r="B474" s="2" t="s">
        <v>2416</v>
      </c>
      <c r="C474" s="17" t="s">
        <v>7</v>
      </c>
      <c r="D474" s="3">
        <v>43518</v>
      </c>
      <c r="E474" s="115">
        <v>293000</v>
      </c>
      <c r="F474" s="31" t="s">
        <v>838</v>
      </c>
      <c r="G474" s="31">
        <v>1</v>
      </c>
      <c r="H474" s="31">
        <v>0</v>
      </c>
      <c r="I474" s="31">
        <v>1</v>
      </c>
      <c r="J474" s="117">
        <f t="shared" si="7"/>
        <v>1</v>
      </c>
      <c r="K474" s="31">
        <v>0</v>
      </c>
      <c r="L474" s="31">
        <v>0</v>
      </c>
    </row>
    <row r="475" spans="1:12" outlineLevel="2" x14ac:dyDescent="0.2">
      <c r="A475" t="s">
        <v>1535</v>
      </c>
      <c r="B475" s="31" t="s">
        <v>2860</v>
      </c>
      <c r="C475" t="s">
        <v>216</v>
      </c>
      <c r="D475" s="3">
        <v>43567</v>
      </c>
      <c r="E475" s="115">
        <v>228000</v>
      </c>
      <c r="F475" t="s">
        <v>838</v>
      </c>
      <c r="G475" s="31">
        <v>1</v>
      </c>
      <c r="H475" s="31">
        <v>0</v>
      </c>
      <c r="I475" s="31">
        <v>0</v>
      </c>
      <c r="J475" s="117">
        <f t="shared" si="7"/>
        <v>0</v>
      </c>
      <c r="K475" s="31">
        <v>0</v>
      </c>
      <c r="L475" s="31">
        <v>0</v>
      </c>
    </row>
    <row r="476" spans="1:12" outlineLevel="2" x14ac:dyDescent="0.2">
      <c r="A476" t="s">
        <v>1535</v>
      </c>
      <c r="B476" s="31" t="s">
        <v>3175</v>
      </c>
      <c r="C476" t="s">
        <v>6</v>
      </c>
      <c r="D476" s="3">
        <v>43600</v>
      </c>
      <c r="E476" s="115">
        <v>0</v>
      </c>
      <c r="F476">
        <v>20190761</v>
      </c>
      <c r="G476" s="31">
        <v>0</v>
      </c>
      <c r="H476" s="31">
        <v>0</v>
      </c>
      <c r="I476" s="31">
        <v>0</v>
      </c>
      <c r="J476" s="117" t="e">
        <f t="shared" si="7"/>
        <v>#DIV/0!</v>
      </c>
      <c r="K476" s="31">
        <v>1</v>
      </c>
      <c r="L476" s="31">
        <v>1</v>
      </c>
    </row>
    <row r="477" spans="1:12" outlineLevel="2" x14ac:dyDescent="0.2">
      <c r="A477" t="s">
        <v>1535</v>
      </c>
      <c r="B477" s="31" t="s">
        <v>2173</v>
      </c>
      <c r="C477" t="s">
        <v>1249</v>
      </c>
      <c r="D477" s="3">
        <v>43600</v>
      </c>
      <c r="E477" s="115">
        <v>209000</v>
      </c>
      <c r="F477">
        <v>20190846</v>
      </c>
      <c r="G477" s="31">
        <v>1</v>
      </c>
      <c r="H477" s="31">
        <v>1</v>
      </c>
      <c r="I477" s="31">
        <v>0</v>
      </c>
      <c r="J477" s="117">
        <f t="shared" si="7"/>
        <v>0</v>
      </c>
      <c r="K477" s="31">
        <v>0</v>
      </c>
      <c r="L477" s="31">
        <v>0</v>
      </c>
    </row>
    <row r="478" spans="1:12" outlineLevel="2" x14ac:dyDescent="0.2">
      <c r="A478" t="s">
        <v>1535</v>
      </c>
      <c r="B478" s="31" t="s">
        <v>3327</v>
      </c>
      <c r="C478" t="s">
        <v>7</v>
      </c>
      <c r="D478" s="3">
        <v>43615</v>
      </c>
      <c r="E478" s="115">
        <v>0</v>
      </c>
      <c r="F478">
        <v>20190557</v>
      </c>
      <c r="G478" s="31">
        <v>0</v>
      </c>
      <c r="H478" s="31">
        <v>0</v>
      </c>
      <c r="I478" s="31">
        <v>0</v>
      </c>
      <c r="J478" s="117" t="e">
        <f t="shared" si="7"/>
        <v>#DIV/0!</v>
      </c>
      <c r="K478" s="31">
        <v>1</v>
      </c>
      <c r="L478" s="31">
        <v>1</v>
      </c>
    </row>
    <row r="479" spans="1:12" outlineLevel="2" x14ac:dyDescent="0.2">
      <c r="A479" t="s">
        <v>1535</v>
      </c>
      <c r="B479" s="31" t="s">
        <v>2621</v>
      </c>
      <c r="C479" t="s">
        <v>6</v>
      </c>
      <c r="D479" s="3">
        <v>43539</v>
      </c>
      <c r="E479" s="115">
        <v>0</v>
      </c>
      <c r="F479">
        <v>20190257</v>
      </c>
      <c r="G479" s="31">
        <v>0</v>
      </c>
      <c r="H479" s="31">
        <v>0</v>
      </c>
      <c r="I479" s="31">
        <v>0</v>
      </c>
      <c r="J479" s="117" t="e">
        <f t="shared" si="7"/>
        <v>#DIV/0!</v>
      </c>
      <c r="K479" s="31">
        <v>1</v>
      </c>
      <c r="L479" s="31">
        <v>1</v>
      </c>
    </row>
    <row r="480" spans="1:12" outlineLevel="2" x14ac:dyDescent="0.2">
      <c r="A480" t="s">
        <v>1535</v>
      </c>
      <c r="B480" s="31" t="s">
        <v>3211</v>
      </c>
      <c r="C480" t="s">
        <v>216</v>
      </c>
      <c r="D480" s="3">
        <v>43605</v>
      </c>
      <c r="E480" s="115">
        <v>254000</v>
      </c>
      <c r="F480">
        <v>20190813</v>
      </c>
      <c r="G480" s="31">
        <v>1</v>
      </c>
      <c r="H480" s="31">
        <v>1</v>
      </c>
      <c r="I480" s="31">
        <v>0</v>
      </c>
      <c r="J480" s="117">
        <f t="shared" si="7"/>
        <v>0</v>
      </c>
      <c r="K480" s="31">
        <v>0</v>
      </c>
      <c r="L480" s="31">
        <v>0</v>
      </c>
    </row>
    <row r="481" spans="1:12" outlineLevel="2" x14ac:dyDescent="0.2">
      <c r="A481" t="s">
        <v>1535</v>
      </c>
      <c r="B481" s="31" t="s">
        <v>825</v>
      </c>
      <c r="C481" t="s">
        <v>6</v>
      </c>
      <c r="D481" s="3">
        <v>43573</v>
      </c>
      <c r="E481" s="115">
        <v>155000</v>
      </c>
      <c r="F481" t="s">
        <v>838</v>
      </c>
      <c r="G481" s="31">
        <v>1</v>
      </c>
      <c r="H481" s="31">
        <v>0</v>
      </c>
      <c r="I481" s="31">
        <v>0</v>
      </c>
      <c r="J481" s="117">
        <f t="shared" si="7"/>
        <v>0</v>
      </c>
      <c r="K481" s="31">
        <v>0</v>
      </c>
      <c r="L481" s="31">
        <v>0</v>
      </c>
    </row>
    <row r="482" spans="1:12" outlineLevel="2" x14ac:dyDescent="0.2">
      <c r="A482" t="s">
        <v>1535</v>
      </c>
      <c r="B482" s="31" t="s">
        <v>3146</v>
      </c>
      <c r="C482" t="s">
        <v>6</v>
      </c>
      <c r="D482" s="3">
        <v>43598</v>
      </c>
      <c r="E482" s="115">
        <v>166000</v>
      </c>
      <c r="F482" t="s">
        <v>838</v>
      </c>
      <c r="G482" s="31">
        <v>1</v>
      </c>
      <c r="H482" s="31">
        <v>0</v>
      </c>
      <c r="I482" s="31">
        <v>0</v>
      </c>
      <c r="J482" s="117">
        <f t="shared" si="7"/>
        <v>0</v>
      </c>
      <c r="K482" s="31">
        <v>0</v>
      </c>
      <c r="L482" s="31">
        <v>0</v>
      </c>
    </row>
    <row r="483" spans="1:12" outlineLevel="2" x14ac:dyDescent="0.2">
      <c r="A483" t="s">
        <v>1535</v>
      </c>
      <c r="B483" s="31" t="s">
        <v>2102</v>
      </c>
      <c r="C483" t="s">
        <v>6</v>
      </c>
      <c r="D483" s="3">
        <v>43468</v>
      </c>
      <c r="E483" s="115">
        <v>0</v>
      </c>
      <c r="F483" t="s">
        <v>838</v>
      </c>
      <c r="G483" s="31">
        <v>0</v>
      </c>
      <c r="H483" s="31">
        <v>0</v>
      </c>
      <c r="I483" s="31">
        <v>0</v>
      </c>
      <c r="J483" s="117" t="e">
        <f t="shared" si="7"/>
        <v>#DIV/0!</v>
      </c>
      <c r="K483" s="31">
        <v>1</v>
      </c>
      <c r="L483" s="31">
        <v>0</v>
      </c>
    </row>
    <row r="484" spans="1:12" outlineLevel="2" x14ac:dyDescent="0.2">
      <c r="A484" t="s">
        <v>1535</v>
      </c>
      <c r="B484" s="31" t="s">
        <v>2571</v>
      </c>
      <c r="C484" t="s">
        <v>6</v>
      </c>
      <c r="D484" s="3">
        <v>43535</v>
      </c>
      <c r="E484" s="115">
        <v>310000</v>
      </c>
      <c r="F484">
        <v>20190363</v>
      </c>
      <c r="G484" s="31">
        <v>1</v>
      </c>
      <c r="H484" s="31">
        <v>1</v>
      </c>
      <c r="I484" s="31">
        <v>0</v>
      </c>
      <c r="J484" s="117">
        <f t="shared" si="7"/>
        <v>0</v>
      </c>
      <c r="K484" s="31">
        <v>0</v>
      </c>
      <c r="L484" s="31">
        <v>0</v>
      </c>
    </row>
    <row r="485" spans="1:12" outlineLevel="2" x14ac:dyDescent="0.2">
      <c r="A485" t="s">
        <v>1535</v>
      </c>
      <c r="B485" s="31" t="s">
        <v>2872</v>
      </c>
      <c r="C485" t="s">
        <v>6</v>
      </c>
      <c r="D485" s="3">
        <v>43570</v>
      </c>
      <c r="E485" s="115">
        <v>0</v>
      </c>
      <c r="F485" t="s">
        <v>838</v>
      </c>
      <c r="G485" s="31">
        <v>0</v>
      </c>
      <c r="H485" s="31">
        <v>0</v>
      </c>
      <c r="I485" s="31">
        <v>0</v>
      </c>
      <c r="J485" s="117" t="e">
        <f t="shared" si="7"/>
        <v>#DIV/0!</v>
      </c>
      <c r="K485" s="31">
        <v>1</v>
      </c>
      <c r="L485" s="31">
        <v>0</v>
      </c>
    </row>
    <row r="486" spans="1:12" outlineLevel="2" x14ac:dyDescent="0.2">
      <c r="A486" t="s">
        <v>1535</v>
      </c>
      <c r="B486" s="31" t="s">
        <v>2677</v>
      </c>
      <c r="C486" t="s">
        <v>6</v>
      </c>
      <c r="D486" s="3">
        <v>43546</v>
      </c>
      <c r="E486" s="115">
        <v>79000</v>
      </c>
      <c r="F486" t="s">
        <v>838</v>
      </c>
      <c r="G486" s="31">
        <v>1</v>
      </c>
      <c r="H486" s="31">
        <v>0</v>
      </c>
      <c r="I486" s="31">
        <v>0</v>
      </c>
      <c r="J486" s="117">
        <f t="shared" si="7"/>
        <v>0</v>
      </c>
      <c r="K486" s="31">
        <v>0</v>
      </c>
      <c r="L486" s="31">
        <v>0</v>
      </c>
    </row>
    <row r="487" spans="1:12" outlineLevel="2" x14ac:dyDescent="0.2">
      <c r="A487" t="s">
        <v>1535</v>
      </c>
      <c r="B487" s="31" t="s">
        <v>3221</v>
      </c>
      <c r="C487" t="s">
        <v>6</v>
      </c>
      <c r="D487" s="3">
        <v>43605</v>
      </c>
      <c r="E487" s="115">
        <v>440000</v>
      </c>
      <c r="F487">
        <v>20191023</v>
      </c>
      <c r="G487" s="31">
        <v>1</v>
      </c>
      <c r="H487" s="31">
        <v>1</v>
      </c>
      <c r="I487" s="31">
        <v>0</v>
      </c>
      <c r="J487" s="117">
        <f t="shared" si="7"/>
        <v>0</v>
      </c>
      <c r="K487" s="31">
        <v>0</v>
      </c>
      <c r="L487" s="31">
        <v>0</v>
      </c>
    </row>
    <row r="488" spans="1:12" outlineLevel="2" x14ac:dyDescent="0.2">
      <c r="A488" t="s">
        <v>1535</v>
      </c>
      <c r="B488" s="31" t="s">
        <v>3303</v>
      </c>
      <c r="C488" t="s">
        <v>6</v>
      </c>
      <c r="D488" s="3">
        <v>43614</v>
      </c>
      <c r="E488" s="115">
        <v>130000</v>
      </c>
      <c r="F488" t="s">
        <v>838</v>
      </c>
      <c r="G488" s="31">
        <v>1</v>
      </c>
      <c r="H488" s="31">
        <v>0</v>
      </c>
      <c r="I488" s="31">
        <v>0</v>
      </c>
      <c r="J488" s="117">
        <f t="shared" si="7"/>
        <v>0</v>
      </c>
      <c r="K488" s="31">
        <v>0</v>
      </c>
      <c r="L488" s="31">
        <v>0</v>
      </c>
    </row>
    <row r="489" spans="1:12" outlineLevel="2" x14ac:dyDescent="0.2">
      <c r="A489" t="s">
        <v>1535</v>
      </c>
      <c r="B489" s="31" t="s">
        <v>2274</v>
      </c>
      <c r="C489" t="s">
        <v>6</v>
      </c>
      <c r="D489" s="3">
        <v>43496</v>
      </c>
      <c r="E489" s="115">
        <v>255000</v>
      </c>
      <c r="F489" t="s">
        <v>838</v>
      </c>
      <c r="G489" s="31">
        <v>1</v>
      </c>
      <c r="H489" s="31">
        <v>0</v>
      </c>
      <c r="I489" s="31">
        <v>0</v>
      </c>
      <c r="J489" s="117">
        <f t="shared" si="7"/>
        <v>0</v>
      </c>
      <c r="K489" s="31">
        <v>0</v>
      </c>
      <c r="L489" s="31">
        <v>0</v>
      </c>
    </row>
    <row r="490" spans="1:12" outlineLevel="2" x14ac:dyDescent="0.2">
      <c r="A490" t="s">
        <v>1535</v>
      </c>
      <c r="B490" s="31" t="s">
        <v>2139</v>
      </c>
      <c r="C490" t="s">
        <v>123</v>
      </c>
      <c r="D490" s="3">
        <v>43476</v>
      </c>
      <c r="E490" s="115">
        <v>186500</v>
      </c>
      <c r="F490">
        <v>20182810</v>
      </c>
      <c r="G490" s="31">
        <v>1</v>
      </c>
      <c r="H490" s="31">
        <v>1</v>
      </c>
      <c r="I490" s="31">
        <v>0</v>
      </c>
      <c r="J490" s="117">
        <f t="shared" si="7"/>
        <v>0</v>
      </c>
      <c r="K490" s="31">
        <v>0</v>
      </c>
      <c r="L490" s="31">
        <v>0</v>
      </c>
    </row>
    <row r="491" spans="1:12" outlineLevel="2" x14ac:dyDescent="0.2">
      <c r="A491" t="s">
        <v>1535</v>
      </c>
      <c r="B491" s="31" t="s">
        <v>2209</v>
      </c>
      <c r="C491" t="s">
        <v>6</v>
      </c>
      <c r="D491" s="3">
        <v>43489</v>
      </c>
      <c r="E491" s="115">
        <v>290000</v>
      </c>
      <c r="F491" t="s">
        <v>838</v>
      </c>
      <c r="G491" s="31">
        <v>1</v>
      </c>
      <c r="H491" s="31">
        <v>0</v>
      </c>
      <c r="I491" s="31">
        <v>0</v>
      </c>
      <c r="J491" s="117">
        <f t="shared" si="7"/>
        <v>0</v>
      </c>
      <c r="K491" s="31">
        <v>0</v>
      </c>
      <c r="L491" s="31">
        <v>0</v>
      </c>
    </row>
    <row r="492" spans="1:12" outlineLevel="2" x14ac:dyDescent="0.2">
      <c r="A492" t="s">
        <v>1535</v>
      </c>
      <c r="B492" s="31" t="s">
        <v>2172</v>
      </c>
      <c r="C492" t="s">
        <v>121</v>
      </c>
      <c r="D492" s="3">
        <v>43482</v>
      </c>
      <c r="E492" s="115">
        <v>0</v>
      </c>
      <c r="F492">
        <v>20182360</v>
      </c>
      <c r="G492" s="31">
        <v>0</v>
      </c>
      <c r="H492" s="31">
        <v>0</v>
      </c>
      <c r="I492" s="31">
        <v>0</v>
      </c>
      <c r="J492" s="117" t="e">
        <f t="shared" si="7"/>
        <v>#DIV/0!</v>
      </c>
      <c r="K492" s="31">
        <v>1</v>
      </c>
      <c r="L492" s="31">
        <v>1</v>
      </c>
    </row>
    <row r="493" spans="1:12" outlineLevel="2" x14ac:dyDescent="0.2">
      <c r="A493" t="s">
        <v>1535</v>
      </c>
      <c r="B493" s="31" t="s">
        <v>2720</v>
      </c>
      <c r="C493" t="s">
        <v>7</v>
      </c>
      <c r="D493" s="3">
        <v>43551</v>
      </c>
      <c r="E493" s="115">
        <v>0</v>
      </c>
      <c r="F493" t="s">
        <v>838</v>
      </c>
      <c r="G493" s="31">
        <v>0</v>
      </c>
      <c r="H493" s="31">
        <v>0</v>
      </c>
      <c r="I493" s="31">
        <v>0</v>
      </c>
      <c r="J493" s="117" t="e">
        <f t="shared" si="7"/>
        <v>#DIV/0!</v>
      </c>
      <c r="K493" s="31">
        <v>1</v>
      </c>
      <c r="L493" s="31">
        <v>0</v>
      </c>
    </row>
    <row r="494" spans="1:12" outlineLevel="2" x14ac:dyDescent="0.2">
      <c r="A494" t="s">
        <v>1535</v>
      </c>
      <c r="B494" s="31" t="s">
        <v>2754</v>
      </c>
      <c r="C494" t="s">
        <v>6</v>
      </c>
      <c r="D494" s="3">
        <v>43556</v>
      </c>
      <c r="E494" s="115">
        <v>0</v>
      </c>
      <c r="F494" t="s">
        <v>838</v>
      </c>
      <c r="G494" s="31">
        <v>0</v>
      </c>
      <c r="H494" s="31">
        <v>0</v>
      </c>
      <c r="I494" s="31">
        <v>0</v>
      </c>
      <c r="J494" s="117" t="e">
        <f t="shared" si="7"/>
        <v>#DIV/0!</v>
      </c>
      <c r="K494" s="31">
        <v>1</v>
      </c>
      <c r="L494" s="31">
        <v>0</v>
      </c>
    </row>
    <row r="495" spans="1:12" outlineLevel="2" x14ac:dyDescent="0.2">
      <c r="A495" t="s">
        <v>1535</v>
      </c>
      <c r="B495" s="31" t="s">
        <v>3251</v>
      </c>
      <c r="C495" t="s">
        <v>6</v>
      </c>
      <c r="D495" s="3">
        <v>43608</v>
      </c>
      <c r="E495" s="115">
        <v>0</v>
      </c>
      <c r="F495" t="s">
        <v>838</v>
      </c>
      <c r="G495" s="31">
        <v>0</v>
      </c>
      <c r="H495" s="31">
        <v>0</v>
      </c>
      <c r="I495" s="31">
        <v>0</v>
      </c>
      <c r="J495" s="117" t="e">
        <f t="shared" si="7"/>
        <v>#DIV/0!</v>
      </c>
      <c r="K495" s="31">
        <v>1</v>
      </c>
      <c r="L495" s="31">
        <v>0</v>
      </c>
    </row>
    <row r="496" spans="1:12" outlineLevel="2" x14ac:dyDescent="0.2">
      <c r="A496" t="s">
        <v>1535</v>
      </c>
      <c r="B496" s="31" t="s">
        <v>3097</v>
      </c>
      <c r="C496" t="s">
        <v>6</v>
      </c>
      <c r="D496" s="3">
        <v>43593</v>
      </c>
      <c r="E496" s="115">
        <v>673000</v>
      </c>
      <c r="F496">
        <v>20190708</v>
      </c>
      <c r="G496" s="31">
        <v>1</v>
      </c>
      <c r="H496" s="31">
        <v>1</v>
      </c>
      <c r="I496" s="31">
        <v>0</v>
      </c>
      <c r="J496" s="117">
        <f t="shared" si="7"/>
        <v>0</v>
      </c>
      <c r="K496" s="31">
        <v>0</v>
      </c>
      <c r="L496" s="31">
        <v>0</v>
      </c>
    </row>
    <row r="497" spans="1:12" outlineLevel="2" x14ac:dyDescent="0.2">
      <c r="A497" t="s">
        <v>1535</v>
      </c>
      <c r="B497" s="31" t="s">
        <v>3180</v>
      </c>
      <c r="C497" t="s">
        <v>6</v>
      </c>
      <c r="D497" s="3">
        <v>43600</v>
      </c>
      <c r="E497" s="115">
        <v>322000</v>
      </c>
      <c r="F497" t="s">
        <v>838</v>
      </c>
      <c r="G497" s="31">
        <v>1</v>
      </c>
      <c r="H497" s="31">
        <v>0</v>
      </c>
      <c r="I497" s="31">
        <v>0</v>
      </c>
      <c r="J497" s="117">
        <f t="shared" si="7"/>
        <v>0</v>
      </c>
      <c r="K497" s="31">
        <v>0</v>
      </c>
      <c r="L497" s="31">
        <v>0</v>
      </c>
    </row>
    <row r="498" spans="1:12" outlineLevel="2" x14ac:dyDescent="0.2">
      <c r="A498" t="s">
        <v>1535</v>
      </c>
      <c r="B498" s="31" t="s">
        <v>2202</v>
      </c>
      <c r="C498" t="s">
        <v>6</v>
      </c>
      <c r="D498" s="3">
        <v>43487</v>
      </c>
      <c r="E498" s="115">
        <v>450000</v>
      </c>
      <c r="F498">
        <v>20182896</v>
      </c>
      <c r="G498" s="31">
        <v>1</v>
      </c>
      <c r="H498" s="31">
        <v>1</v>
      </c>
      <c r="I498" s="31">
        <v>0</v>
      </c>
      <c r="J498" s="117">
        <f t="shared" si="7"/>
        <v>0</v>
      </c>
      <c r="K498" s="31">
        <v>0</v>
      </c>
      <c r="L498" s="31">
        <v>0</v>
      </c>
    </row>
    <row r="499" spans="1:12" outlineLevel="2" x14ac:dyDescent="0.2">
      <c r="A499" t="s">
        <v>1535</v>
      </c>
      <c r="B499" s="31" t="s">
        <v>3176</v>
      </c>
      <c r="C499" t="s">
        <v>425</v>
      </c>
      <c r="D499" s="3">
        <v>43600</v>
      </c>
      <c r="E499" s="115">
        <v>499000</v>
      </c>
      <c r="F499">
        <v>20190654</v>
      </c>
      <c r="G499" s="31">
        <v>1</v>
      </c>
      <c r="H499" s="31">
        <v>1</v>
      </c>
      <c r="I499" s="31">
        <v>0</v>
      </c>
      <c r="J499" s="117">
        <f t="shared" si="7"/>
        <v>0</v>
      </c>
      <c r="K499" s="31">
        <v>0</v>
      </c>
      <c r="L499" s="31">
        <v>0</v>
      </c>
    </row>
    <row r="500" spans="1:12" outlineLevel="2" x14ac:dyDescent="0.2">
      <c r="A500" t="s">
        <v>1535</v>
      </c>
      <c r="B500" s="31" t="s">
        <v>2566</v>
      </c>
      <c r="C500" t="s">
        <v>6</v>
      </c>
      <c r="D500" s="3">
        <v>43535</v>
      </c>
      <c r="E500" s="115">
        <v>126900</v>
      </c>
      <c r="F500" t="s">
        <v>838</v>
      </c>
      <c r="G500" s="31">
        <v>1</v>
      </c>
      <c r="H500" s="31">
        <v>0</v>
      </c>
      <c r="I500" s="31">
        <v>0</v>
      </c>
      <c r="J500" s="117">
        <f t="shared" si="7"/>
        <v>0</v>
      </c>
      <c r="K500" s="31">
        <v>0</v>
      </c>
      <c r="L500" s="31">
        <v>0</v>
      </c>
    </row>
    <row r="501" spans="1:12" outlineLevel="2" x14ac:dyDescent="0.2">
      <c r="A501" t="s">
        <v>1535</v>
      </c>
      <c r="B501" s="31" t="s">
        <v>2096</v>
      </c>
      <c r="C501" t="s">
        <v>6</v>
      </c>
      <c r="D501" s="3">
        <v>43467</v>
      </c>
      <c r="E501" s="115">
        <v>365000</v>
      </c>
      <c r="F501" t="s">
        <v>838</v>
      </c>
      <c r="G501" s="31">
        <v>1</v>
      </c>
      <c r="H501" s="31">
        <v>0</v>
      </c>
      <c r="I501" s="31">
        <v>0</v>
      </c>
      <c r="J501" s="117">
        <f t="shared" si="7"/>
        <v>0</v>
      </c>
      <c r="K501" s="31">
        <v>0</v>
      </c>
      <c r="L501" s="31">
        <v>0</v>
      </c>
    </row>
    <row r="502" spans="1:12" outlineLevel="2" x14ac:dyDescent="0.2">
      <c r="A502" t="s">
        <v>1535</v>
      </c>
      <c r="B502" s="31" t="s">
        <v>3104</v>
      </c>
      <c r="C502" t="s">
        <v>6</v>
      </c>
      <c r="D502" s="3">
        <v>43594</v>
      </c>
      <c r="E502" s="115">
        <v>0</v>
      </c>
      <c r="F502">
        <v>20190685</v>
      </c>
      <c r="G502" s="31">
        <v>0</v>
      </c>
      <c r="H502" s="31">
        <v>0</v>
      </c>
      <c r="I502" s="31">
        <v>0</v>
      </c>
      <c r="J502" s="117" t="e">
        <f t="shared" si="7"/>
        <v>#DIV/0!</v>
      </c>
      <c r="K502" s="31">
        <v>1</v>
      </c>
      <c r="L502" s="31">
        <v>1</v>
      </c>
    </row>
    <row r="503" spans="1:12" outlineLevel="2" x14ac:dyDescent="0.2">
      <c r="A503" t="s">
        <v>1535</v>
      </c>
      <c r="B503" s="31" t="s">
        <v>3127</v>
      </c>
      <c r="C503" t="s">
        <v>6</v>
      </c>
      <c r="D503" s="3">
        <v>43595</v>
      </c>
      <c r="E503" s="115">
        <v>191750</v>
      </c>
      <c r="F503">
        <v>20190632</v>
      </c>
      <c r="G503" s="31">
        <v>1</v>
      </c>
      <c r="H503" s="31">
        <v>1</v>
      </c>
      <c r="I503" s="31">
        <v>0</v>
      </c>
      <c r="J503" s="117">
        <f t="shared" si="7"/>
        <v>0</v>
      </c>
      <c r="K503" s="31">
        <v>0</v>
      </c>
      <c r="L503" s="31">
        <v>0</v>
      </c>
    </row>
    <row r="504" spans="1:12" outlineLevel="2" x14ac:dyDescent="0.2">
      <c r="A504" t="s">
        <v>1535</v>
      </c>
      <c r="B504" s="31" t="s">
        <v>2125</v>
      </c>
      <c r="C504" t="s">
        <v>6</v>
      </c>
      <c r="D504" s="3">
        <v>43474</v>
      </c>
      <c r="E504" s="115">
        <v>235000</v>
      </c>
      <c r="F504" t="s">
        <v>838</v>
      </c>
      <c r="G504" s="31">
        <v>1</v>
      </c>
      <c r="H504" s="31">
        <v>0</v>
      </c>
      <c r="I504" s="31">
        <v>0</v>
      </c>
      <c r="J504" s="117">
        <f t="shared" si="7"/>
        <v>0</v>
      </c>
      <c r="K504" s="31">
        <v>0</v>
      </c>
      <c r="L504" s="31">
        <v>0</v>
      </c>
    </row>
    <row r="505" spans="1:12" outlineLevel="2" x14ac:dyDescent="0.2">
      <c r="A505" t="s">
        <v>1535</v>
      </c>
      <c r="B505" s="31" t="s">
        <v>2578</v>
      </c>
      <c r="C505" t="s">
        <v>6</v>
      </c>
      <c r="D505" s="3">
        <v>43536</v>
      </c>
      <c r="E505" s="115">
        <v>239500</v>
      </c>
      <c r="F505">
        <v>20190346</v>
      </c>
      <c r="G505" s="31">
        <v>1</v>
      </c>
      <c r="H505" s="31">
        <v>1</v>
      </c>
      <c r="I505" s="31">
        <v>0</v>
      </c>
      <c r="J505" s="117">
        <f t="shared" si="7"/>
        <v>0</v>
      </c>
      <c r="K505" s="31">
        <v>0</v>
      </c>
      <c r="L505" s="31">
        <v>0</v>
      </c>
    </row>
    <row r="506" spans="1:12" outlineLevel="2" x14ac:dyDescent="0.2">
      <c r="A506" t="s">
        <v>1535</v>
      </c>
      <c r="B506" s="31" t="s">
        <v>2124</v>
      </c>
      <c r="C506" t="s">
        <v>7</v>
      </c>
      <c r="D506" s="3">
        <v>43474</v>
      </c>
      <c r="E506" s="115">
        <v>0</v>
      </c>
      <c r="F506" t="s">
        <v>838</v>
      </c>
      <c r="G506" s="31">
        <v>0</v>
      </c>
      <c r="H506" s="31">
        <v>0</v>
      </c>
      <c r="I506" s="31">
        <v>0</v>
      </c>
      <c r="J506" s="117" t="e">
        <f t="shared" si="7"/>
        <v>#DIV/0!</v>
      </c>
      <c r="K506" s="31">
        <v>1</v>
      </c>
      <c r="L506" s="31">
        <v>0</v>
      </c>
    </row>
    <row r="507" spans="1:12" outlineLevel="2" x14ac:dyDescent="0.2">
      <c r="A507" t="s">
        <v>1535</v>
      </c>
      <c r="B507" s="31" t="s">
        <v>2936</v>
      </c>
      <c r="C507" t="s">
        <v>6</v>
      </c>
      <c r="D507" s="3">
        <v>43577</v>
      </c>
      <c r="E507" s="115">
        <v>0</v>
      </c>
      <c r="F507" t="s">
        <v>838</v>
      </c>
      <c r="G507" s="31">
        <v>0</v>
      </c>
      <c r="H507" s="31">
        <v>0</v>
      </c>
      <c r="I507" s="31">
        <v>0</v>
      </c>
      <c r="J507" s="117" t="e">
        <f t="shared" si="7"/>
        <v>#DIV/0!</v>
      </c>
      <c r="K507" s="31">
        <v>1</v>
      </c>
      <c r="L507" s="31">
        <v>0</v>
      </c>
    </row>
    <row r="508" spans="1:12" outlineLevel="2" x14ac:dyDescent="0.2">
      <c r="A508" t="s">
        <v>1535</v>
      </c>
      <c r="B508" s="31" t="s">
        <v>3071</v>
      </c>
      <c r="C508" t="s">
        <v>1249</v>
      </c>
      <c r="D508" s="3">
        <v>43591</v>
      </c>
      <c r="E508" s="115">
        <v>0</v>
      </c>
      <c r="F508">
        <v>20190731</v>
      </c>
      <c r="G508" s="31">
        <v>0</v>
      </c>
      <c r="H508" s="31">
        <v>0</v>
      </c>
      <c r="I508" s="31">
        <v>0</v>
      </c>
      <c r="J508" s="117" t="e">
        <f t="shared" si="7"/>
        <v>#DIV/0!</v>
      </c>
      <c r="K508" s="31">
        <v>1</v>
      </c>
      <c r="L508" s="31">
        <v>1</v>
      </c>
    </row>
    <row r="509" spans="1:12" outlineLevel="2" x14ac:dyDescent="0.2">
      <c r="A509" t="s">
        <v>1535</v>
      </c>
      <c r="B509" s="31" t="s">
        <v>3334</v>
      </c>
      <c r="C509" s="5" t="s">
        <v>6</v>
      </c>
      <c r="D509" s="6">
        <v>43616</v>
      </c>
      <c r="E509" s="142">
        <v>222000</v>
      </c>
      <c r="F509" s="54" t="s">
        <v>838</v>
      </c>
      <c r="G509" s="108">
        <v>1</v>
      </c>
      <c r="H509" s="107">
        <v>0</v>
      </c>
      <c r="I509" s="31">
        <v>0</v>
      </c>
      <c r="J509" s="117">
        <f t="shared" si="7"/>
        <v>0</v>
      </c>
      <c r="K509" s="31">
        <v>0</v>
      </c>
      <c r="L509" s="31">
        <v>0</v>
      </c>
    </row>
    <row r="510" spans="1:12" outlineLevel="2" x14ac:dyDescent="0.2">
      <c r="A510" t="s">
        <v>1535</v>
      </c>
      <c r="B510" s="31" t="s">
        <v>2261</v>
      </c>
      <c r="C510" s="5" t="s">
        <v>6</v>
      </c>
      <c r="D510" s="6">
        <v>43496</v>
      </c>
      <c r="E510" s="142">
        <v>0</v>
      </c>
      <c r="F510" s="54">
        <v>20190056</v>
      </c>
      <c r="G510" s="108">
        <v>0</v>
      </c>
      <c r="H510" s="107">
        <v>0</v>
      </c>
      <c r="I510" s="31">
        <v>0</v>
      </c>
      <c r="J510" s="117" t="e">
        <f t="shared" si="7"/>
        <v>#DIV/0!</v>
      </c>
      <c r="K510" s="31">
        <v>1</v>
      </c>
      <c r="L510" s="31">
        <v>1</v>
      </c>
    </row>
    <row r="511" spans="1:12" outlineLevel="2" x14ac:dyDescent="0.2">
      <c r="A511" t="s">
        <v>1535</v>
      </c>
      <c r="B511" s="31" t="s">
        <v>2446</v>
      </c>
      <c r="C511" s="5" t="s">
        <v>7</v>
      </c>
      <c r="D511" s="6">
        <v>43523</v>
      </c>
      <c r="E511" s="142">
        <v>0</v>
      </c>
      <c r="F511" s="54" t="s">
        <v>838</v>
      </c>
      <c r="G511" s="108">
        <v>0</v>
      </c>
      <c r="H511" s="107">
        <v>0</v>
      </c>
      <c r="I511" s="31">
        <v>0</v>
      </c>
      <c r="J511" s="117" t="e">
        <f t="shared" si="7"/>
        <v>#DIV/0!</v>
      </c>
      <c r="K511" s="31">
        <v>1</v>
      </c>
      <c r="L511" s="31">
        <v>0</v>
      </c>
    </row>
    <row r="512" spans="1:12" outlineLevel="2" x14ac:dyDescent="0.2">
      <c r="A512" t="s">
        <v>1535</v>
      </c>
      <c r="B512" s="31" t="s">
        <v>3201</v>
      </c>
      <c r="C512" s="5" t="s">
        <v>6</v>
      </c>
      <c r="D512" s="6">
        <v>43602</v>
      </c>
      <c r="E512" s="142">
        <v>0</v>
      </c>
      <c r="F512" s="54">
        <v>20190594</v>
      </c>
      <c r="G512" s="108">
        <v>0</v>
      </c>
      <c r="H512" s="107">
        <v>0</v>
      </c>
      <c r="I512" s="31">
        <v>0</v>
      </c>
      <c r="J512" s="117" t="e">
        <f t="shared" si="7"/>
        <v>#DIV/0!</v>
      </c>
      <c r="K512" s="31">
        <v>1</v>
      </c>
      <c r="L512" s="31">
        <v>1</v>
      </c>
    </row>
    <row r="513" spans="1:12" outlineLevel="2" x14ac:dyDescent="0.2">
      <c r="A513" t="s">
        <v>1535</v>
      </c>
      <c r="B513" s="31" t="s">
        <v>3189</v>
      </c>
      <c r="C513" s="5" t="s">
        <v>7</v>
      </c>
      <c r="D513" s="6">
        <v>43602</v>
      </c>
      <c r="E513" s="142">
        <v>375000</v>
      </c>
      <c r="F513" s="54" t="s">
        <v>838</v>
      </c>
      <c r="G513" s="108">
        <v>1</v>
      </c>
      <c r="H513" s="107">
        <v>0</v>
      </c>
      <c r="I513" s="31">
        <v>0</v>
      </c>
      <c r="J513" s="117">
        <f t="shared" si="7"/>
        <v>0</v>
      </c>
      <c r="K513" s="31">
        <v>0</v>
      </c>
      <c r="L513" s="31">
        <v>0</v>
      </c>
    </row>
    <row r="514" spans="1:12" outlineLevel="2" x14ac:dyDescent="0.2">
      <c r="A514" t="s">
        <v>1535</v>
      </c>
      <c r="B514" s="31" t="s">
        <v>3004</v>
      </c>
      <c r="C514" s="5" t="s">
        <v>6</v>
      </c>
      <c r="D514" s="6">
        <v>43584</v>
      </c>
      <c r="E514" s="142">
        <v>557000</v>
      </c>
      <c r="F514" s="54" t="s">
        <v>838</v>
      </c>
      <c r="G514" s="108">
        <v>1</v>
      </c>
      <c r="H514" s="107">
        <v>0</v>
      </c>
      <c r="I514" s="31">
        <v>0</v>
      </c>
      <c r="J514" s="117">
        <f t="shared" si="7"/>
        <v>0</v>
      </c>
      <c r="K514" s="31">
        <v>0</v>
      </c>
      <c r="L514" s="31">
        <v>0</v>
      </c>
    </row>
    <row r="515" spans="1:12" outlineLevel="2" x14ac:dyDescent="0.2">
      <c r="A515" t="s">
        <v>1535</v>
      </c>
      <c r="B515" s="31" t="s">
        <v>2536</v>
      </c>
      <c r="C515" s="5" t="s">
        <v>123</v>
      </c>
      <c r="D515" s="6">
        <v>43531</v>
      </c>
      <c r="E515" s="142">
        <v>157900</v>
      </c>
      <c r="F515" s="54" t="s">
        <v>838</v>
      </c>
      <c r="G515" s="108">
        <v>1</v>
      </c>
      <c r="H515" s="107">
        <v>0</v>
      </c>
      <c r="I515" s="31">
        <v>0</v>
      </c>
      <c r="J515" s="117">
        <f t="shared" si="7"/>
        <v>0</v>
      </c>
      <c r="K515" s="31">
        <v>0</v>
      </c>
      <c r="L515" s="31">
        <v>0</v>
      </c>
    </row>
    <row r="516" spans="1:12" outlineLevel="2" x14ac:dyDescent="0.2">
      <c r="A516" t="s">
        <v>1535</v>
      </c>
      <c r="B516" s="31" t="s">
        <v>3087</v>
      </c>
      <c r="C516" s="5" t="s">
        <v>6</v>
      </c>
      <c r="D516" s="6">
        <v>43592</v>
      </c>
      <c r="E516" s="142">
        <v>149900</v>
      </c>
      <c r="F516" s="54">
        <v>20190738</v>
      </c>
      <c r="G516" s="108">
        <v>1</v>
      </c>
      <c r="H516" s="107">
        <v>1</v>
      </c>
      <c r="I516" s="31">
        <v>0</v>
      </c>
      <c r="J516" s="117">
        <f t="shared" si="7"/>
        <v>0</v>
      </c>
      <c r="K516" s="31">
        <v>0</v>
      </c>
      <c r="L516" s="31">
        <v>0</v>
      </c>
    </row>
    <row r="517" spans="1:12" outlineLevel="2" x14ac:dyDescent="0.2">
      <c r="A517" t="s">
        <v>1535</v>
      </c>
      <c r="B517" s="31" t="s">
        <v>2448</v>
      </c>
      <c r="C517" s="5" t="s">
        <v>123</v>
      </c>
      <c r="D517" s="6">
        <v>43523</v>
      </c>
      <c r="E517" s="142">
        <v>185000</v>
      </c>
      <c r="F517" s="54">
        <v>20190217</v>
      </c>
      <c r="G517" s="108">
        <v>1</v>
      </c>
      <c r="H517" s="107">
        <v>1</v>
      </c>
      <c r="I517" s="31">
        <v>0</v>
      </c>
      <c r="J517" s="117">
        <f t="shared" si="7"/>
        <v>0</v>
      </c>
      <c r="K517" s="31">
        <v>0</v>
      </c>
      <c r="L517" s="31">
        <v>0</v>
      </c>
    </row>
    <row r="518" spans="1:12" outlineLevel="2" x14ac:dyDescent="0.2">
      <c r="A518" t="s">
        <v>1535</v>
      </c>
      <c r="B518" s="31" t="s">
        <v>2635</v>
      </c>
      <c r="C518" s="5" t="s">
        <v>1126</v>
      </c>
      <c r="D518" s="6">
        <v>43543</v>
      </c>
      <c r="E518" s="142">
        <v>387500</v>
      </c>
      <c r="F518" s="54" t="s">
        <v>838</v>
      </c>
      <c r="G518" s="108">
        <v>1</v>
      </c>
      <c r="H518" s="107">
        <v>0</v>
      </c>
      <c r="I518" s="31">
        <v>0</v>
      </c>
      <c r="J518" s="117">
        <f t="shared" ref="J518:J581" si="8">+I518/G518</f>
        <v>0</v>
      </c>
      <c r="K518" s="31">
        <v>0</v>
      </c>
      <c r="L518" s="31">
        <v>0</v>
      </c>
    </row>
    <row r="519" spans="1:12" outlineLevel="2" x14ac:dyDescent="0.2">
      <c r="A519" t="s">
        <v>1535</v>
      </c>
      <c r="B519" s="31" t="s">
        <v>2760</v>
      </c>
      <c r="C519" s="5" t="s">
        <v>1249</v>
      </c>
      <c r="D519" s="6">
        <v>43556</v>
      </c>
      <c r="E519" s="142">
        <v>0</v>
      </c>
      <c r="F519" s="54">
        <v>20190334</v>
      </c>
      <c r="G519" s="108">
        <v>0</v>
      </c>
      <c r="H519" s="107">
        <v>0</v>
      </c>
      <c r="I519" s="31">
        <v>0</v>
      </c>
      <c r="J519" s="117" t="e">
        <f t="shared" si="8"/>
        <v>#DIV/0!</v>
      </c>
      <c r="K519" s="31">
        <v>1</v>
      </c>
      <c r="L519" s="31">
        <v>1</v>
      </c>
    </row>
    <row r="520" spans="1:12" outlineLevel="2" x14ac:dyDescent="0.2">
      <c r="A520" t="s">
        <v>1535</v>
      </c>
      <c r="B520" s="31" t="s">
        <v>2906</v>
      </c>
      <c r="C520" s="5" t="s">
        <v>6</v>
      </c>
      <c r="D520" s="6">
        <v>43573</v>
      </c>
      <c r="E520" s="142">
        <v>285000</v>
      </c>
      <c r="F520" s="54" t="s">
        <v>838</v>
      </c>
      <c r="G520" s="108">
        <v>1</v>
      </c>
      <c r="H520" s="107">
        <v>0</v>
      </c>
      <c r="I520" s="31">
        <v>0</v>
      </c>
      <c r="J520" s="117">
        <f t="shared" si="8"/>
        <v>0</v>
      </c>
      <c r="K520" s="31">
        <v>0</v>
      </c>
      <c r="L520" s="31">
        <v>0</v>
      </c>
    </row>
    <row r="521" spans="1:12" outlineLevel="2" x14ac:dyDescent="0.2">
      <c r="A521" t="s">
        <v>1535</v>
      </c>
      <c r="B521" s="31" t="s">
        <v>3003</v>
      </c>
      <c r="C521" s="5" t="s">
        <v>6</v>
      </c>
      <c r="D521" s="6">
        <v>43584</v>
      </c>
      <c r="E521" s="142">
        <v>250000</v>
      </c>
      <c r="F521" s="54" t="s">
        <v>838</v>
      </c>
      <c r="G521" s="108">
        <v>1</v>
      </c>
      <c r="H521" s="107">
        <v>0</v>
      </c>
      <c r="I521" s="31">
        <v>0</v>
      </c>
      <c r="J521" s="117">
        <f t="shared" si="8"/>
        <v>0</v>
      </c>
      <c r="K521" s="31">
        <v>0</v>
      </c>
      <c r="L521" s="31">
        <v>0</v>
      </c>
    </row>
    <row r="522" spans="1:12" outlineLevel="2" x14ac:dyDescent="0.2">
      <c r="A522" t="s">
        <v>1535</v>
      </c>
      <c r="B522" s="31" t="s">
        <v>2666</v>
      </c>
      <c r="C522" s="5" t="s">
        <v>1249</v>
      </c>
      <c r="D522" s="6">
        <v>43546</v>
      </c>
      <c r="E522" s="142">
        <v>167500</v>
      </c>
      <c r="F522" s="54" t="s">
        <v>838</v>
      </c>
      <c r="G522" s="108">
        <v>1</v>
      </c>
      <c r="H522" s="107">
        <v>0</v>
      </c>
      <c r="I522" s="31">
        <v>0</v>
      </c>
      <c r="J522" s="117">
        <f t="shared" si="8"/>
        <v>0</v>
      </c>
      <c r="K522" s="31">
        <v>0</v>
      </c>
      <c r="L522" s="31">
        <v>0</v>
      </c>
    </row>
    <row r="523" spans="1:12" outlineLevel="2" x14ac:dyDescent="0.2">
      <c r="A523" t="s">
        <v>1535</v>
      </c>
      <c r="B523" s="31" t="s">
        <v>3057</v>
      </c>
      <c r="C523" s="5" t="s">
        <v>425</v>
      </c>
      <c r="D523" s="6">
        <v>43588</v>
      </c>
      <c r="E523" s="142">
        <v>299900</v>
      </c>
      <c r="F523" s="54" t="s">
        <v>838</v>
      </c>
      <c r="G523" s="108">
        <v>1</v>
      </c>
      <c r="H523" s="107">
        <v>0</v>
      </c>
      <c r="I523" s="31">
        <v>0</v>
      </c>
      <c r="J523" s="117">
        <f t="shared" si="8"/>
        <v>0</v>
      </c>
      <c r="K523" s="31">
        <v>0</v>
      </c>
      <c r="L523" s="31">
        <v>0</v>
      </c>
    </row>
    <row r="524" spans="1:12" outlineLevel="2" x14ac:dyDescent="0.2">
      <c r="A524" t="s">
        <v>1535</v>
      </c>
      <c r="B524" s="31" t="s">
        <v>3313</v>
      </c>
      <c r="C524" s="5" t="s">
        <v>6</v>
      </c>
      <c r="D524" s="6">
        <v>43614</v>
      </c>
      <c r="E524" s="142">
        <v>338900</v>
      </c>
      <c r="F524" s="54">
        <v>20190631</v>
      </c>
      <c r="G524" s="108">
        <v>1</v>
      </c>
      <c r="H524" s="107">
        <v>1</v>
      </c>
      <c r="I524" s="31">
        <v>0</v>
      </c>
      <c r="J524" s="117">
        <f t="shared" si="8"/>
        <v>0</v>
      </c>
      <c r="K524" s="31">
        <v>0</v>
      </c>
      <c r="L524" s="31">
        <v>0</v>
      </c>
    </row>
    <row r="525" spans="1:12" outlineLevel="2" x14ac:dyDescent="0.2">
      <c r="A525" t="s">
        <v>1535</v>
      </c>
      <c r="B525" s="31" t="s">
        <v>2301</v>
      </c>
      <c r="C525" s="5" t="s">
        <v>70</v>
      </c>
      <c r="D525" s="6">
        <v>43500</v>
      </c>
      <c r="E525" s="142">
        <v>179900</v>
      </c>
      <c r="F525" s="54" t="s">
        <v>838</v>
      </c>
      <c r="G525" s="108">
        <v>1</v>
      </c>
      <c r="H525" s="107">
        <v>0</v>
      </c>
      <c r="I525" s="31">
        <v>0</v>
      </c>
      <c r="J525" s="117">
        <f t="shared" si="8"/>
        <v>0</v>
      </c>
      <c r="K525" s="31">
        <v>0</v>
      </c>
      <c r="L525" s="31">
        <v>0</v>
      </c>
    </row>
    <row r="526" spans="1:12" outlineLevel="2" x14ac:dyDescent="0.2">
      <c r="A526" t="s">
        <v>1535</v>
      </c>
      <c r="B526" s="31" t="s">
        <v>2380</v>
      </c>
      <c r="C526" s="5" t="s">
        <v>425</v>
      </c>
      <c r="D526" s="6">
        <v>43511</v>
      </c>
      <c r="E526" s="142">
        <v>800000</v>
      </c>
      <c r="F526" s="54">
        <v>20182900</v>
      </c>
      <c r="G526" s="108">
        <v>1</v>
      </c>
      <c r="H526" s="107">
        <v>1</v>
      </c>
      <c r="I526" s="31">
        <v>0</v>
      </c>
      <c r="J526" s="117">
        <f t="shared" si="8"/>
        <v>0</v>
      </c>
      <c r="K526" s="31">
        <v>0</v>
      </c>
      <c r="L526" s="31">
        <v>0</v>
      </c>
    </row>
    <row r="527" spans="1:12" outlineLevel="2" x14ac:dyDescent="0.2">
      <c r="A527" t="s">
        <v>1535</v>
      </c>
      <c r="B527" s="31" t="s">
        <v>2978</v>
      </c>
      <c r="C527" s="5" t="s">
        <v>6</v>
      </c>
      <c r="D527" s="6">
        <v>43581</v>
      </c>
      <c r="E527" s="142">
        <v>525000</v>
      </c>
      <c r="F527" s="54">
        <v>20190694</v>
      </c>
      <c r="G527" s="108">
        <v>1</v>
      </c>
      <c r="H527" s="107">
        <v>1</v>
      </c>
      <c r="I527" s="31">
        <v>0</v>
      </c>
      <c r="J527" s="117">
        <f t="shared" si="8"/>
        <v>0</v>
      </c>
      <c r="K527" s="31">
        <v>0</v>
      </c>
      <c r="L527" s="31">
        <v>0</v>
      </c>
    </row>
    <row r="528" spans="1:12" outlineLevel="2" x14ac:dyDescent="0.2">
      <c r="A528" t="s">
        <v>1535</v>
      </c>
      <c r="B528" s="31" t="s">
        <v>2225</v>
      </c>
      <c r="C528" s="5" t="s">
        <v>301</v>
      </c>
      <c r="D528" s="6">
        <v>43490</v>
      </c>
      <c r="E528" s="142">
        <v>63500</v>
      </c>
      <c r="F528" s="54" t="s">
        <v>838</v>
      </c>
      <c r="G528" s="108">
        <v>1</v>
      </c>
      <c r="H528" s="107">
        <v>0</v>
      </c>
      <c r="I528" s="31">
        <v>0</v>
      </c>
      <c r="J528" s="117">
        <f t="shared" si="8"/>
        <v>0</v>
      </c>
      <c r="K528" s="31">
        <v>0</v>
      </c>
      <c r="L528" s="31">
        <v>0</v>
      </c>
    </row>
    <row r="529" spans="1:12" outlineLevel="2" x14ac:dyDescent="0.2">
      <c r="A529" t="s">
        <v>1535</v>
      </c>
      <c r="B529" s="31" t="s">
        <v>3174</v>
      </c>
      <c r="C529" s="5" t="s">
        <v>7</v>
      </c>
      <c r="D529" s="6">
        <v>43600</v>
      </c>
      <c r="E529" s="142">
        <v>352900</v>
      </c>
      <c r="F529" s="54">
        <v>20190714</v>
      </c>
      <c r="G529" s="108">
        <v>1</v>
      </c>
      <c r="H529" s="107">
        <v>1</v>
      </c>
      <c r="I529" s="31">
        <v>0</v>
      </c>
      <c r="J529" s="117">
        <f t="shared" si="8"/>
        <v>0</v>
      </c>
      <c r="K529" s="31">
        <v>0</v>
      </c>
      <c r="L529" s="31">
        <v>0</v>
      </c>
    </row>
    <row r="530" spans="1:12" outlineLevel="2" x14ac:dyDescent="0.2">
      <c r="A530" t="s">
        <v>1535</v>
      </c>
      <c r="B530" s="31" t="s">
        <v>2882</v>
      </c>
      <c r="C530" s="5" t="s">
        <v>6</v>
      </c>
      <c r="D530" s="6">
        <v>43570</v>
      </c>
      <c r="E530" s="142">
        <v>92500</v>
      </c>
      <c r="F530" s="54">
        <v>20190543</v>
      </c>
      <c r="G530" s="108">
        <v>1</v>
      </c>
      <c r="H530" s="107">
        <v>1</v>
      </c>
      <c r="I530" s="31">
        <v>0</v>
      </c>
      <c r="J530" s="117">
        <f t="shared" si="8"/>
        <v>0</v>
      </c>
      <c r="K530" s="31">
        <v>0</v>
      </c>
      <c r="L530" s="31">
        <v>0</v>
      </c>
    </row>
    <row r="531" spans="1:12" outlineLevel="2" x14ac:dyDescent="0.2">
      <c r="A531" t="s">
        <v>1535</v>
      </c>
      <c r="B531" s="31" t="s">
        <v>2608</v>
      </c>
      <c r="C531" s="5" t="s">
        <v>6</v>
      </c>
      <c r="D531" s="6">
        <v>43539</v>
      </c>
      <c r="E531" s="142">
        <v>182500</v>
      </c>
      <c r="F531" s="54" t="s">
        <v>838</v>
      </c>
      <c r="G531" s="108">
        <v>1</v>
      </c>
      <c r="H531" s="107">
        <v>0</v>
      </c>
      <c r="I531" s="31">
        <v>0</v>
      </c>
      <c r="J531" s="117">
        <f t="shared" si="8"/>
        <v>0</v>
      </c>
      <c r="K531" s="31">
        <v>0</v>
      </c>
      <c r="L531" s="31">
        <v>0</v>
      </c>
    </row>
    <row r="532" spans="1:12" outlineLevel="2" x14ac:dyDescent="0.2">
      <c r="A532" t="s">
        <v>1535</v>
      </c>
      <c r="B532" s="31" t="s">
        <v>3039</v>
      </c>
      <c r="C532" s="5" t="s">
        <v>7</v>
      </c>
      <c r="D532" s="6">
        <v>43586</v>
      </c>
      <c r="E532" s="142">
        <v>450000</v>
      </c>
      <c r="F532" s="54" t="s">
        <v>838</v>
      </c>
      <c r="G532" s="108">
        <v>1</v>
      </c>
      <c r="H532" s="107">
        <v>0</v>
      </c>
      <c r="I532" s="31">
        <v>0</v>
      </c>
      <c r="J532" s="117">
        <f t="shared" si="8"/>
        <v>0</v>
      </c>
      <c r="K532" s="31">
        <v>0</v>
      </c>
      <c r="L532" s="31">
        <v>0</v>
      </c>
    </row>
    <row r="533" spans="1:12" outlineLevel="2" x14ac:dyDescent="0.2">
      <c r="A533" t="s">
        <v>1535</v>
      </c>
      <c r="B533" s="31" t="s">
        <v>2928</v>
      </c>
      <c r="C533" s="5" t="s">
        <v>6</v>
      </c>
      <c r="D533" s="6">
        <v>43577</v>
      </c>
      <c r="E533" s="142">
        <v>240000</v>
      </c>
      <c r="F533" s="54" t="s">
        <v>838</v>
      </c>
      <c r="G533" s="108">
        <v>1</v>
      </c>
      <c r="H533" s="107">
        <v>0</v>
      </c>
      <c r="I533" s="31">
        <v>0</v>
      </c>
      <c r="J533" s="117">
        <f t="shared" si="8"/>
        <v>0</v>
      </c>
      <c r="K533" s="31">
        <v>0</v>
      </c>
      <c r="L533" s="31">
        <v>0</v>
      </c>
    </row>
    <row r="534" spans="1:12" outlineLevel="2" x14ac:dyDescent="0.2">
      <c r="A534" t="s">
        <v>1535</v>
      </c>
      <c r="B534" s="31" t="s">
        <v>3042</v>
      </c>
      <c r="C534" s="5" t="s">
        <v>6</v>
      </c>
      <c r="D534" s="6">
        <v>43587</v>
      </c>
      <c r="E534" s="142">
        <v>183300</v>
      </c>
      <c r="F534" s="54" t="s">
        <v>838</v>
      </c>
      <c r="G534" s="108">
        <v>1</v>
      </c>
      <c r="H534" s="107">
        <v>0</v>
      </c>
      <c r="I534" s="31">
        <v>0</v>
      </c>
      <c r="J534" s="117">
        <f t="shared" si="8"/>
        <v>0</v>
      </c>
      <c r="K534" s="31">
        <v>0</v>
      </c>
      <c r="L534" s="31">
        <v>0</v>
      </c>
    </row>
    <row r="535" spans="1:12" outlineLevel="2" x14ac:dyDescent="0.2">
      <c r="A535" t="s">
        <v>1535</v>
      </c>
      <c r="B535" s="31" t="s">
        <v>3283</v>
      </c>
      <c r="C535" s="5" t="s">
        <v>6</v>
      </c>
      <c r="D535" s="6">
        <v>43609</v>
      </c>
      <c r="E535" s="142">
        <v>705000</v>
      </c>
      <c r="F535" s="54" t="s">
        <v>838</v>
      </c>
      <c r="G535" s="108">
        <v>1</v>
      </c>
      <c r="H535" s="107">
        <v>0</v>
      </c>
      <c r="I535" s="31">
        <v>0</v>
      </c>
      <c r="J535" s="117">
        <f t="shared" si="8"/>
        <v>0</v>
      </c>
      <c r="K535" s="31">
        <v>0</v>
      </c>
      <c r="L535" s="31">
        <v>0</v>
      </c>
    </row>
    <row r="536" spans="1:12" outlineLevel="2" x14ac:dyDescent="0.2">
      <c r="A536" t="s">
        <v>1535</v>
      </c>
      <c r="B536" s="31" t="s">
        <v>3297</v>
      </c>
      <c r="C536" s="5" t="s">
        <v>216</v>
      </c>
      <c r="D536" s="6">
        <v>43613</v>
      </c>
      <c r="E536" s="142">
        <v>297000</v>
      </c>
      <c r="F536" s="54" t="s">
        <v>838</v>
      </c>
      <c r="G536" s="108">
        <v>1</v>
      </c>
      <c r="H536" s="107">
        <v>0</v>
      </c>
      <c r="I536" s="31">
        <v>0</v>
      </c>
      <c r="J536" s="117">
        <f t="shared" si="8"/>
        <v>0</v>
      </c>
      <c r="K536" s="31">
        <v>0</v>
      </c>
      <c r="L536" s="31">
        <v>0</v>
      </c>
    </row>
    <row r="537" spans="1:12" outlineLevel="2" x14ac:dyDescent="0.2">
      <c r="A537" t="s">
        <v>1535</v>
      </c>
      <c r="B537" s="31" t="s">
        <v>2766</v>
      </c>
      <c r="C537" s="5" t="s">
        <v>216</v>
      </c>
      <c r="D537" s="6">
        <v>43557</v>
      </c>
      <c r="E537" s="142">
        <v>225500</v>
      </c>
      <c r="F537" s="54">
        <v>20190416</v>
      </c>
      <c r="G537" s="108">
        <v>1</v>
      </c>
      <c r="H537" s="107">
        <v>1</v>
      </c>
      <c r="I537" s="31">
        <v>0</v>
      </c>
      <c r="J537" s="117">
        <f t="shared" si="8"/>
        <v>0</v>
      </c>
      <c r="K537" s="31">
        <v>0</v>
      </c>
      <c r="L537" s="31">
        <v>0</v>
      </c>
    </row>
    <row r="538" spans="1:12" outlineLevel="2" x14ac:dyDescent="0.2">
      <c r="A538" t="s">
        <v>1535</v>
      </c>
      <c r="B538" s="31" t="s">
        <v>2181</v>
      </c>
      <c r="C538" s="5" t="s">
        <v>6</v>
      </c>
      <c r="D538" s="6">
        <v>43483</v>
      </c>
      <c r="E538" s="142">
        <v>297500</v>
      </c>
      <c r="F538" s="54">
        <v>20182729</v>
      </c>
      <c r="G538" s="108">
        <v>1</v>
      </c>
      <c r="H538" s="107">
        <v>1</v>
      </c>
      <c r="I538" s="31">
        <v>0</v>
      </c>
      <c r="J538" s="117">
        <f t="shared" si="8"/>
        <v>0</v>
      </c>
      <c r="K538" s="31">
        <v>0</v>
      </c>
      <c r="L538" s="31">
        <v>0</v>
      </c>
    </row>
    <row r="539" spans="1:12" outlineLevel="2" x14ac:dyDescent="0.2">
      <c r="A539" t="s">
        <v>1535</v>
      </c>
      <c r="B539" s="31" t="s">
        <v>3271</v>
      </c>
      <c r="C539" s="5" t="s">
        <v>6</v>
      </c>
      <c r="D539" s="6">
        <v>43609</v>
      </c>
      <c r="E539" s="142">
        <v>235500</v>
      </c>
      <c r="F539" s="54">
        <v>20190820</v>
      </c>
      <c r="G539" s="108">
        <v>1</v>
      </c>
      <c r="H539" s="107">
        <v>1</v>
      </c>
      <c r="I539" s="31">
        <v>0</v>
      </c>
      <c r="J539" s="117">
        <f t="shared" si="8"/>
        <v>0</v>
      </c>
      <c r="K539" s="31">
        <v>0</v>
      </c>
      <c r="L539" s="31">
        <v>0</v>
      </c>
    </row>
    <row r="540" spans="1:12" outlineLevel="2" x14ac:dyDescent="0.2">
      <c r="A540" t="s">
        <v>1535</v>
      </c>
      <c r="B540" s="31" t="s">
        <v>2402</v>
      </c>
      <c r="C540" s="5" t="s">
        <v>11</v>
      </c>
      <c r="D540" s="6">
        <v>43517</v>
      </c>
      <c r="E540" s="142">
        <v>160000</v>
      </c>
      <c r="F540" s="54" t="s">
        <v>838</v>
      </c>
      <c r="G540" s="108">
        <v>1</v>
      </c>
      <c r="H540" s="107">
        <v>0</v>
      </c>
      <c r="I540" s="31">
        <v>0</v>
      </c>
      <c r="J540" s="117">
        <f t="shared" si="8"/>
        <v>0</v>
      </c>
      <c r="K540" s="31">
        <v>0</v>
      </c>
      <c r="L540" s="31">
        <v>0</v>
      </c>
    </row>
    <row r="541" spans="1:12" outlineLevel="2" x14ac:dyDescent="0.2">
      <c r="A541" t="s">
        <v>1535</v>
      </c>
      <c r="B541" s="31" t="s">
        <v>2519</v>
      </c>
      <c r="C541" s="5" t="s">
        <v>1249</v>
      </c>
      <c r="D541" s="6">
        <v>43529</v>
      </c>
      <c r="E541" s="142">
        <v>180500</v>
      </c>
      <c r="F541" s="54" t="s">
        <v>838</v>
      </c>
      <c r="G541" s="108">
        <v>1</v>
      </c>
      <c r="H541" s="107">
        <v>0</v>
      </c>
      <c r="I541" s="31">
        <v>0</v>
      </c>
      <c r="J541" s="117">
        <f t="shared" si="8"/>
        <v>0</v>
      </c>
      <c r="K541" s="31">
        <v>0</v>
      </c>
      <c r="L541" s="31">
        <v>0</v>
      </c>
    </row>
    <row r="542" spans="1:12" outlineLevel="2" x14ac:dyDescent="0.2">
      <c r="A542" t="s">
        <v>1535</v>
      </c>
      <c r="B542" s="31" t="s">
        <v>2573</v>
      </c>
      <c r="C542" s="5" t="s">
        <v>6</v>
      </c>
      <c r="D542" s="6">
        <v>43535</v>
      </c>
      <c r="E542" s="142">
        <v>0</v>
      </c>
      <c r="F542" s="54">
        <v>20190189</v>
      </c>
      <c r="G542" s="108">
        <v>0</v>
      </c>
      <c r="H542" s="107">
        <v>0</v>
      </c>
      <c r="I542" s="31">
        <v>0</v>
      </c>
      <c r="J542" s="117" t="e">
        <f t="shared" si="8"/>
        <v>#DIV/0!</v>
      </c>
      <c r="K542" s="31">
        <v>1</v>
      </c>
      <c r="L542" s="31">
        <v>1</v>
      </c>
    </row>
    <row r="543" spans="1:12" outlineLevel="2" x14ac:dyDescent="0.2">
      <c r="A543" t="s">
        <v>1535</v>
      </c>
      <c r="B543" s="31" t="s">
        <v>3046</v>
      </c>
      <c r="C543" s="5" t="s">
        <v>6</v>
      </c>
      <c r="D543" s="6">
        <v>43588</v>
      </c>
      <c r="E543" s="142">
        <v>212000</v>
      </c>
      <c r="F543" s="54">
        <v>20190843</v>
      </c>
      <c r="G543" s="108">
        <v>1</v>
      </c>
      <c r="H543" s="107">
        <v>1</v>
      </c>
      <c r="I543" s="31">
        <v>0</v>
      </c>
      <c r="J543" s="117">
        <f t="shared" si="8"/>
        <v>0</v>
      </c>
      <c r="K543" s="31">
        <v>0</v>
      </c>
      <c r="L543" s="31">
        <v>0</v>
      </c>
    </row>
    <row r="544" spans="1:12" outlineLevel="2" x14ac:dyDescent="0.2">
      <c r="A544" t="s">
        <v>1535</v>
      </c>
      <c r="B544" s="31" t="s">
        <v>3244</v>
      </c>
      <c r="C544" s="5" t="s">
        <v>65</v>
      </c>
      <c r="D544" s="6">
        <v>43607</v>
      </c>
      <c r="E544" s="142">
        <v>244000</v>
      </c>
      <c r="F544" s="54" t="s">
        <v>838</v>
      </c>
      <c r="G544" s="108">
        <v>1</v>
      </c>
      <c r="H544" s="107">
        <v>0</v>
      </c>
      <c r="I544" s="31">
        <v>0</v>
      </c>
      <c r="J544" s="117">
        <f t="shared" si="8"/>
        <v>0</v>
      </c>
      <c r="K544" s="31">
        <v>0</v>
      </c>
      <c r="L544" s="31">
        <v>0</v>
      </c>
    </row>
    <row r="545" spans="1:12" outlineLevel="2" x14ac:dyDescent="0.2">
      <c r="A545" t="s">
        <v>1535</v>
      </c>
      <c r="B545" s="31" t="s">
        <v>3206</v>
      </c>
      <c r="C545" s="5" t="s">
        <v>7</v>
      </c>
      <c r="D545" s="6">
        <v>43605</v>
      </c>
      <c r="E545" s="142">
        <v>310000</v>
      </c>
      <c r="F545" s="54" t="s">
        <v>838</v>
      </c>
      <c r="G545" s="108">
        <v>1</v>
      </c>
      <c r="H545" s="107">
        <v>0</v>
      </c>
      <c r="I545" s="31">
        <v>0</v>
      </c>
      <c r="J545" s="117">
        <f t="shared" si="8"/>
        <v>0</v>
      </c>
      <c r="K545" s="31">
        <v>0</v>
      </c>
      <c r="L545" s="31">
        <v>0</v>
      </c>
    </row>
    <row r="546" spans="1:12" outlineLevel="1" x14ac:dyDescent="0.2">
      <c r="A546" s="29" t="s">
        <v>3755</v>
      </c>
      <c r="B546" s="31"/>
      <c r="C546" s="5"/>
      <c r="D546" s="6"/>
      <c r="E546" s="142">
        <f>SUBTOTAL(9,E403:E545)</f>
        <v>38278677</v>
      </c>
      <c r="F546" s="54"/>
      <c r="G546" s="108">
        <f>SUBTOTAL(9,G403:G545)</f>
        <v>125</v>
      </c>
      <c r="H546" s="107">
        <f>SUBTOTAL(9,H403:H545)</f>
        <v>61</v>
      </c>
      <c r="I546" s="31">
        <f>SUBTOTAL(9,I403:I545)</f>
        <v>72</v>
      </c>
      <c r="J546" s="117">
        <f t="shared" si="8"/>
        <v>0.57599999999999996</v>
      </c>
      <c r="K546" s="31">
        <f>SUBTOTAL(9,K403:K545)</f>
        <v>36</v>
      </c>
      <c r="L546" s="31">
        <f>SUBTOTAL(9,L403:L545)</f>
        <v>20</v>
      </c>
    </row>
    <row r="547" spans="1:12" outlineLevel="2" x14ac:dyDescent="0.2">
      <c r="A547" t="s">
        <v>126</v>
      </c>
      <c r="B547" s="31" t="s">
        <v>2455</v>
      </c>
      <c r="C547" s="5" t="s">
        <v>6</v>
      </c>
      <c r="D547" s="6">
        <v>43524</v>
      </c>
      <c r="E547" s="142">
        <v>133900</v>
      </c>
      <c r="F547" s="54" t="s">
        <v>838</v>
      </c>
      <c r="G547" s="108">
        <v>1</v>
      </c>
      <c r="H547" s="107">
        <v>0</v>
      </c>
      <c r="I547" s="31">
        <v>0</v>
      </c>
      <c r="J547" s="117">
        <f t="shared" si="8"/>
        <v>0</v>
      </c>
      <c r="K547" s="31">
        <v>0</v>
      </c>
      <c r="L547" s="31">
        <v>0</v>
      </c>
    </row>
    <row r="548" spans="1:12" outlineLevel="2" x14ac:dyDescent="0.2">
      <c r="A548" t="s">
        <v>126</v>
      </c>
      <c r="B548" s="31" t="s">
        <v>2166</v>
      </c>
      <c r="C548" s="5" t="s">
        <v>6</v>
      </c>
      <c r="D548" s="6">
        <v>43481</v>
      </c>
      <c r="E548" s="142">
        <v>204500</v>
      </c>
      <c r="F548" s="54" t="s">
        <v>838</v>
      </c>
      <c r="G548" s="108">
        <v>1</v>
      </c>
      <c r="H548" s="107">
        <v>0</v>
      </c>
      <c r="I548" s="31">
        <v>0</v>
      </c>
      <c r="J548" s="117">
        <f t="shared" si="8"/>
        <v>0</v>
      </c>
      <c r="K548" s="31">
        <v>0</v>
      </c>
      <c r="L548" s="31">
        <v>0</v>
      </c>
    </row>
    <row r="549" spans="1:12" outlineLevel="2" x14ac:dyDescent="0.2">
      <c r="A549" t="s">
        <v>126</v>
      </c>
      <c r="B549" s="31" t="s">
        <v>3122</v>
      </c>
      <c r="C549" s="5" t="s">
        <v>6</v>
      </c>
      <c r="D549" s="6">
        <v>43595</v>
      </c>
      <c r="E549" s="142">
        <v>157000</v>
      </c>
      <c r="F549" s="54" t="s">
        <v>838</v>
      </c>
      <c r="G549" s="108">
        <v>1</v>
      </c>
      <c r="H549" s="107">
        <v>0</v>
      </c>
      <c r="I549" s="31">
        <v>0</v>
      </c>
      <c r="J549" s="117">
        <f t="shared" si="8"/>
        <v>0</v>
      </c>
      <c r="K549" s="31">
        <v>0</v>
      </c>
      <c r="L549" s="31">
        <v>0</v>
      </c>
    </row>
    <row r="550" spans="1:12" outlineLevel="2" x14ac:dyDescent="0.2">
      <c r="A550" t="s">
        <v>126</v>
      </c>
      <c r="B550" s="31" t="s">
        <v>2363</v>
      </c>
      <c r="C550" s="5" t="s">
        <v>6</v>
      </c>
      <c r="D550" s="6">
        <v>43510</v>
      </c>
      <c r="E550" s="142">
        <v>187000</v>
      </c>
      <c r="F550" s="54" t="s">
        <v>838</v>
      </c>
      <c r="G550" s="108">
        <v>1</v>
      </c>
      <c r="H550" s="107">
        <v>0</v>
      </c>
      <c r="I550" s="31">
        <v>0</v>
      </c>
      <c r="J550" s="117">
        <f t="shared" si="8"/>
        <v>0</v>
      </c>
      <c r="K550" s="31">
        <v>0</v>
      </c>
      <c r="L550" s="31">
        <v>0</v>
      </c>
    </row>
    <row r="551" spans="1:12" outlineLevel="2" x14ac:dyDescent="0.2">
      <c r="A551" t="s">
        <v>126</v>
      </c>
      <c r="B551" s="31" t="s">
        <v>2413</v>
      </c>
      <c r="C551" s="5" t="s">
        <v>6</v>
      </c>
      <c r="D551" s="6">
        <v>43518</v>
      </c>
      <c r="E551" s="142">
        <v>179000</v>
      </c>
      <c r="F551" s="54">
        <v>20190152</v>
      </c>
      <c r="G551" s="108">
        <v>1</v>
      </c>
      <c r="H551" s="107">
        <v>1</v>
      </c>
      <c r="I551" s="31">
        <v>0</v>
      </c>
      <c r="J551" s="117">
        <f t="shared" si="8"/>
        <v>0</v>
      </c>
      <c r="K551" s="31">
        <v>0</v>
      </c>
      <c r="L551" s="31">
        <v>0</v>
      </c>
    </row>
    <row r="552" spans="1:12" outlineLevel="2" x14ac:dyDescent="0.2">
      <c r="A552" t="s">
        <v>126</v>
      </c>
      <c r="B552" s="31" t="s">
        <v>2015</v>
      </c>
      <c r="C552" s="5" t="s">
        <v>6</v>
      </c>
      <c r="D552" s="6">
        <v>43546</v>
      </c>
      <c r="E552" s="142">
        <v>126900</v>
      </c>
      <c r="F552" s="54" t="s">
        <v>838</v>
      </c>
      <c r="G552" s="108">
        <v>1</v>
      </c>
      <c r="H552" s="107">
        <v>0</v>
      </c>
      <c r="I552" s="31">
        <v>0</v>
      </c>
      <c r="J552" s="117">
        <f t="shared" si="8"/>
        <v>0</v>
      </c>
      <c r="K552" s="31">
        <v>0</v>
      </c>
      <c r="L552" s="31">
        <v>0</v>
      </c>
    </row>
    <row r="553" spans="1:12" outlineLevel="2" x14ac:dyDescent="0.2">
      <c r="A553" t="s">
        <v>126</v>
      </c>
      <c r="B553" s="31" t="s">
        <v>2576</v>
      </c>
      <c r="C553" s="5" t="s">
        <v>6</v>
      </c>
      <c r="D553" s="6">
        <v>43535</v>
      </c>
      <c r="E553" s="142">
        <v>117250</v>
      </c>
      <c r="F553" s="54">
        <v>20190139</v>
      </c>
      <c r="G553" s="108">
        <v>1</v>
      </c>
      <c r="H553" s="107">
        <v>1</v>
      </c>
      <c r="I553" s="31">
        <v>0</v>
      </c>
      <c r="J553" s="117">
        <f t="shared" si="8"/>
        <v>0</v>
      </c>
      <c r="K553" s="31">
        <v>0</v>
      </c>
      <c r="L553" s="31">
        <v>0</v>
      </c>
    </row>
    <row r="554" spans="1:12" outlineLevel="1" x14ac:dyDescent="0.2">
      <c r="A554" s="29" t="s">
        <v>3756</v>
      </c>
      <c r="B554" s="31"/>
      <c r="C554" s="5"/>
      <c r="D554" s="6"/>
      <c r="E554" s="142">
        <f>SUBTOTAL(9,E547:E553)</f>
        <v>1105550</v>
      </c>
      <c r="F554" s="54"/>
      <c r="G554" s="108">
        <f>SUBTOTAL(9,G547:G553)</f>
        <v>7</v>
      </c>
      <c r="H554" s="107">
        <f>SUBTOTAL(9,H547:H553)</f>
        <v>2</v>
      </c>
      <c r="I554" s="31">
        <f>SUBTOTAL(9,I547:I553)</f>
        <v>0</v>
      </c>
      <c r="J554" s="117">
        <f t="shared" si="8"/>
        <v>0</v>
      </c>
      <c r="K554" s="31">
        <f>SUBTOTAL(9,K547:K553)</f>
        <v>0</v>
      </c>
      <c r="L554" s="31">
        <f>SUBTOTAL(9,L547:L553)</f>
        <v>0</v>
      </c>
    </row>
    <row r="555" spans="1:12" outlineLevel="2" x14ac:dyDescent="0.2">
      <c r="A555" t="s">
        <v>197</v>
      </c>
      <c r="B555" s="2" t="s">
        <v>2050</v>
      </c>
      <c r="C555" s="12" t="s">
        <v>6</v>
      </c>
      <c r="D555" s="6">
        <v>43615</v>
      </c>
      <c r="E555" s="142">
        <v>71000</v>
      </c>
      <c r="F555" s="108">
        <v>20190135</v>
      </c>
      <c r="G555" s="108">
        <v>1</v>
      </c>
      <c r="H555" s="107">
        <v>1</v>
      </c>
      <c r="I555" s="31">
        <v>1</v>
      </c>
      <c r="J555" s="117">
        <f t="shared" si="8"/>
        <v>1</v>
      </c>
      <c r="K555" s="31">
        <v>1</v>
      </c>
      <c r="L555" s="31">
        <v>1</v>
      </c>
    </row>
    <row r="556" spans="1:12" outlineLevel="2" x14ac:dyDescent="0.2">
      <c r="A556" t="s">
        <v>197</v>
      </c>
      <c r="B556" s="2" t="s">
        <v>2523</v>
      </c>
      <c r="C556" s="12" t="s">
        <v>911</v>
      </c>
      <c r="D556" s="6">
        <v>43529</v>
      </c>
      <c r="E556" s="142">
        <v>78000</v>
      </c>
      <c r="F556" s="108" t="s">
        <v>838</v>
      </c>
      <c r="G556" s="108">
        <v>1</v>
      </c>
      <c r="H556" s="107">
        <v>0</v>
      </c>
      <c r="I556" s="31">
        <v>1</v>
      </c>
      <c r="J556" s="117">
        <f t="shared" si="8"/>
        <v>1</v>
      </c>
      <c r="K556" s="31">
        <v>1</v>
      </c>
      <c r="L556" s="31">
        <v>0</v>
      </c>
    </row>
    <row r="557" spans="1:12" outlineLevel="2" x14ac:dyDescent="0.2">
      <c r="A557" t="s">
        <v>197</v>
      </c>
      <c r="B557" s="2" t="s">
        <v>2122</v>
      </c>
      <c r="C557" s="12" t="s">
        <v>911</v>
      </c>
      <c r="D557" s="6">
        <v>43473</v>
      </c>
      <c r="E557" s="142">
        <v>33000</v>
      </c>
      <c r="F557" s="108" t="s">
        <v>838</v>
      </c>
      <c r="G557" s="108">
        <v>1</v>
      </c>
      <c r="H557" s="107">
        <v>0</v>
      </c>
      <c r="I557" s="31">
        <v>1</v>
      </c>
      <c r="J557" s="117">
        <f t="shared" si="8"/>
        <v>1</v>
      </c>
      <c r="K557" s="31">
        <v>0</v>
      </c>
      <c r="L557" s="31">
        <v>0</v>
      </c>
    </row>
    <row r="558" spans="1:12" outlineLevel="2" x14ac:dyDescent="0.2">
      <c r="A558" t="s">
        <v>197</v>
      </c>
      <c r="B558" s="2" t="s">
        <v>2260</v>
      </c>
      <c r="C558" s="12" t="s">
        <v>6</v>
      </c>
      <c r="D558" s="6">
        <v>43496</v>
      </c>
      <c r="E558" s="142">
        <v>180000</v>
      </c>
      <c r="F558" s="108" t="s">
        <v>838</v>
      </c>
      <c r="G558" s="108">
        <v>1</v>
      </c>
      <c r="H558" s="107">
        <v>0</v>
      </c>
      <c r="I558" s="31">
        <v>1</v>
      </c>
      <c r="J558" s="117">
        <f t="shared" si="8"/>
        <v>1</v>
      </c>
      <c r="K558" s="31">
        <v>0</v>
      </c>
      <c r="L558" s="31">
        <v>0</v>
      </c>
    </row>
    <row r="559" spans="1:12" outlineLevel="2" x14ac:dyDescent="0.2">
      <c r="A559" t="s">
        <v>197</v>
      </c>
      <c r="B559" s="2" t="s">
        <v>2898</v>
      </c>
      <c r="C559" s="12" t="s">
        <v>911</v>
      </c>
      <c r="D559" s="6">
        <v>43572</v>
      </c>
      <c r="E559" s="142">
        <v>55000</v>
      </c>
      <c r="F559" s="108" t="s">
        <v>838</v>
      </c>
      <c r="G559" s="108">
        <v>1</v>
      </c>
      <c r="H559" s="107">
        <v>0</v>
      </c>
      <c r="I559" s="31">
        <v>1</v>
      </c>
      <c r="J559" s="117">
        <f t="shared" si="8"/>
        <v>1</v>
      </c>
      <c r="K559" s="31">
        <v>0</v>
      </c>
      <c r="L559" s="31">
        <v>0</v>
      </c>
    </row>
    <row r="560" spans="1:12" outlineLevel="2" x14ac:dyDescent="0.2">
      <c r="A560" t="s">
        <v>197</v>
      </c>
      <c r="B560" s="2" t="s">
        <v>2472</v>
      </c>
      <c r="C560" s="12" t="s">
        <v>6</v>
      </c>
      <c r="D560" s="6">
        <v>43524</v>
      </c>
      <c r="E560" s="142">
        <v>218000</v>
      </c>
      <c r="F560" s="108" t="s">
        <v>838</v>
      </c>
      <c r="G560" s="108">
        <v>1</v>
      </c>
      <c r="H560" s="107">
        <v>0</v>
      </c>
      <c r="I560" s="31">
        <v>1</v>
      </c>
      <c r="J560" s="117">
        <f t="shared" si="8"/>
        <v>1</v>
      </c>
      <c r="K560" s="31">
        <v>0</v>
      </c>
      <c r="L560" s="31">
        <v>0</v>
      </c>
    </row>
    <row r="561" spans="1:12" outlineLevel="2" x14ac:dyDescent="0.2">
      <c r="A561" t="s">
        <v>197</v>
      </c>
      <c r="B561" s="31" t="s">
        <v>2050</v>
      </c>
      <c r="C561" s="5" t="s">
        <v>6</v>
      </c>
      <c r="D561" s="6">
        <v>43615</v>
      </c>
      <c r="E561" s="142">
        <v>0</v>
      </c>
      <c r="F561" s="54">
        <v>20190135</v>
      </c>
      <c r="G561" s="108">
        <v>0</v>
      </c>
      <c r="H561" s="107">
        <v>0</v>
      </c>
      <c r="I561" s="31">
        <v>0</v>
      </c>
      <c r="J561" s="117" t="e">
        <f t="shared" si="8"/>
        <v>#DIV/0!</v>
      </c>
      <c r="K561" s="31">
        <v>1</v>
      </c>
      <c r="L561" s="31">
        <v>1</v>
      </c>
    </row>
    <row r="562" spans="1:12" outlineLevel="2" x14ac:dyDescent="0.2">
      <c r="A562" t="s">
        <v>197</v>
      </c>
      <c r="B562" s="31" t="s">
        <v>2523</v>
      </c>
      <c r="C562" s="5" t="s">
        <v>911</v>
      </c>
      <c r="D562" s="6">
        <v>43529</v>
      </c>
      <c r="E562" s="142">
        <v>0</v>
      </c>
      <c r="F562" s="54" t="s">
        <v>838</v>
      </c>
      <c r="G562" s="108">
        <v>0</v>
      </c>
      <c r="H562" s="107">
        <v>0</v>
      </c>
      <c r="I562" s="31">
        <v>0</v>
      </c>
      <c r="J562" s="117" t="e">
        <f t="shared" si="8"/>
        <v>#DIV/0!</v>
      </c>
      <c r="K562" s="31">
        <v>1</v>
      </c>
      <c r="L562" s="31">
        <v>0</v>
      </c>
    </row>
    <row r="563" spans="1:12" outlineLevel="2" x14ac:dyDescent="0.2">
      <c r="A563" t="s">
        <v>197</v>
      </c>
      <c r="B563" s="31" t="s">
        <v>2940</v>
      </c>
      <c r="C563" s="5" t="s">
        <v>6</v>
      </c>
      <c r="D563" s="6">
        <v>43577</v>
      </c>
      <c r="E563" s="142">
        <v>117500</v>
      </c>
      <c r="F563" s="54" t="s">
        <v>838</v>
      </c>
      <c r="G563" s="108">
        <v>1</v>
      </c>
      <c r="H563" s="107">
        <v>0</v>
      </c>
      <c r="I563" s="31">
        <v>0</v>
      </c>
      <c r="J563" s="117">
        <f t="shared" si="8"/>
        <v>0</v>
      </c>
      <c r="K563" s="31">
        <v>0</v>
      </c>
      <c r="L563" s="31">
        <v>0</v>
      </c>
    </row>
    <row r="564" spans="1:12" outlineLevel="2" x14ac:dyDescent="0.2">
      <c r="A564" t="s">
        <v>197</v>
      </c>
      <c r="B564" s="31" t="s">
        <v>2132</v>
      </c>
      <c r="C564" s="5" t="s">
        <v>123</v>
      </c>
      <c r="D564" s="6">
        <v>43475</v>
      </c>
      <c r="E564" s="142">
        <v>98000</v>
      </c>
      <c r="F564" s="54" t="s">
        <v>838</v>
      </c>
      <c r="G564" s="108">
        <v>1</v>
      </c>
      <c r="H564" s="107">
        <v>0</v>
      </c>
      <c r="I564" s="31">
        <v>0</v>
      </c>
      <c r="J564" s="117">
        <f t="shared" si="8"/>
        <v>0</v>
      </c>
      <c r="K564" s="31">
        <v>0</v>
      </c>
      <c r="L564" s="31">
        <v>0</v>
      </c>
    </row>
    <row r="565" spans="1:12" outlineLevel="2" x14ac:dyDescent="0.2">
      <c r="A565" t="s">
        <v>197</v>
      </c>
      <c r="B565" s="31" t="s">
        <v>2863</v>
      </c>
      <c r="C565" s="5" t="s">
        <v>6</v>
      </c>
      <c r="D565" s="6">
        <v>43567</v>
      </c>
      <c r="E565" s="142">
        <v>115000</v>
      </c>
      <c r="F565" s="54" t="s">
        <v>838</v>
      </c>
      <c r="G565" s="108">
        <v>1</v>
      </c>
      <c r="H565" s="107">
        <v>0</v>
      </c>
      <c r="I565" s="31">
        <v>0</v>
      </c>
      <c r="J565" s="117">
        <f t="shared" si="8"/>
        <v>0</v>
      </c>
      <c r="K565" s="31">
        <v>0</v>
      </c>
      <c r="L565" s="31">
        <v>0</v>
      </c>
    </row>
    <row r="566" spans="1:12" outlineLevel="2" x14ac:dyDescent="0.2">
      <c r="A566" t="s">
        <v>197</v>
      </c>
      <c r="B566" s="31" t="s">
        <v>3140</v>
      </c>
      <c r="C566" s="5" t="s">
        <v>6</v>
      </c>
      <c r="D566" s="6">
        <v>43595</v>
      </c>
      <c r="E566" s="142">
        <v>214900</v>
      </c>
      <c r="F566" s="54" t="s">
        <v>838</v>
      </c>
      <c r="G566" s="108">
        <v>1</v>
      </c>
      <c r="H566" s="107">
        <v>0</v>
      </c>
      <c r="I566" s="31">
        <v>0</v>
      </c>
      <c r="J566" s="117">
        <f t="shared" si="8"/>
        <v>0</v>
      </c>
      <c r="K566" s="31">
        <v>0</v>
      </c>
      <c r="L566" s="31">
        <v>0</v>
      </c>
    </row>
    <row r="567" spans="1:12" outlineLevel="2" x14ac:dyDescent="0.2">
      <c r="A567" t="s">
        <v>197</v>
      </c>
      <c r="B567" s="31" t="s">
        <v>2510</v>
      </c>
      <c r="C567" s="5" t="s">
        <v>6</v>
      </c>
      <c r="D567" s="6">
        <v>43528</v>
      </c>
      <c r="E567" s="142">
        <v>160000</v>
      </c>
      <c r="F567" s="54" t="s">
        <v>838</v>
      </c>
      <c r="G567" s="108">
        <v>1</v>
      </c>
      <c r="H567" s="107">
        <v>0</v>
      </c>
      <c r="I567" s="31">
        <v>0</v>
      </c>
      <c r="J567" s="117">
        <f t="shared" si="8"/>
        <v>0</v>
      </c>
      <c r="K567" s="31">
        <v>0</v>
      </c>
      <c r="L567" s="31">
        <v>0</v>
      </c>
    </row>
    <row r="568" spans="1:12" outlineLevel="2" x14ac:dyDescent="0.2">
      <c r="A568" t="s">
        <v>197</v>
      </c>
      <c r="B568" s="31" t="s">
        <v>2048</v>
      </c>
      <c r="C568" s="5" t="s">
        <v>6</v>
      </c>
      <c r="D568" s="6">
        <v>43586</v>
      </c>
      <c r="E568" s="142">
        <v>100000</v>
      </c>
      <c r="F568" s="54" t="s">
        <v>838</v>
      </c>
      <c r="G568" s="108">
        <v>1</v>
      </c>
      <c r="H568" s="107">
        <v>0</v>
      </c>
      <c r="I568" s="31">
        <v>0</v>
      </c>
      <c r="J568" s="117">
        <f t="shared" si="8"/>
        <v>0</v>
      </c>
      <c r="K568" s="31">
        <v>0</v>
      </c>
      <c r="L568" s="31">
        <v>0</v>
      </c>
    </row>
    <row r="569" spans="1:12" outlineLevel="2" x14ac:dyDescent="0.2">
      <c r="A569" t="s">
        <v>197</v>
      </c>
      <c r="B569" s="31" t="s">
        <v>3290</v>
      </c>
      <c r="C569" s="5" t="s">
        <v>6</v>
      </c>
      <c r="D569" s="6">
        <v>43613</v>
      </c>
      <c r="E569" s="142">
        <v>103000</v>
      </c>
      <c r="F569" s="54" t="s">
        <v>838</v>
      </c>
      <c r="G569" s="108">
        <v>1</v>
      </c>
      <c r="H569" s="107">
        <v>0</v>
      </c>
      <c r="I569" s="31">
        <v>0</v>
      </c>
      <c r="J569" s="117">
        <f t="shared" si="8"/>
        <v>0</v>
      </c>
      <c r="K569" s="31">
        <v>0</v>
      </c>
      <c r="L569" s="31">
        <v>0</v>
      </c>
    </row>
    <row r="570" spans="1:12" outlineLevel="1" x14ac:dyDescent="0.2">
      <c r="A570" s="29" t="s">
        <v>3757</v>
      </c>
      <c r="B570" s="31"/>
      <c r="C570" s="5"/>
      <c r="D570" s="6"/>
      <c r="E570" s="142">
        <f>SUBTOTAL(9,E555:E569)</f>
        <v>1543400</v>
      </c>
      <c r="F570" s="54"/>
      <c r="G570" s="108">
        <f>SUBTOTAL(9,G555:G569)</f>
        <v>13</v>
      </c>
      <c r="H570" s="107">
        <f>SUBTOTAL(9,H555:H569)</f>
        <v>1</v>
      </c>
      <c r="I570" s="31">
        <f>SUBTOTAL(9,I555:I569)</f>
        <v>6</v>
      </c>
      <c r="J570" s="117">
        <f t="shared" si="8"/>
        <v>0.46153846153846156</v>
      </c>
      <c r="K570" s="31">
        <f>SUBTOTAL(9,K555:K569)</f>
        <v>4</v>
      </c>
      <c r="L570" s="31">
        <f>SUBTOTAL(9,L555:L569)</f>
        <v>2</v>
      </c>
    </row>
    <row r="571" spans="1:12" outlineLevel="2" x14ac:dyDescent="0.2">
      <c r="A571" t="s">
        <v>116</v>
      </c>
      <c r="B571" s="31" t="s">
        <v>2699</v>
      </c>
      <c r="C571" s="5" t="s">
        <v>6</v>
      </c>
      <c r="D571" s="6">
        <v>43549</v>
      </c>
      <c r="E571" s="142">
        <v>205000</v>
      </c>
      <c r="F571" s="54" t="s">
        <v>838</v>
      </c>
      <c r="G571" s="108">
        <v>1</v>
      </c>
      <c r="H571" s="107">
        <v>0</v>
      </c>
      <c r="I571" s="31">
        <v>0</v>
      </c>
      <c r="J571" s="117">
        <f t="shared" si="8"/>
        <v>0</v>
      </c>
      <c r="K571" s="31">
        <v>0</v>
      </c>
      <c r="L571" s="31">
        <v>0</v>
      </c>
    </row>
    <row r="572" spans="1:12" outlineLevel="1" x14ac:dyDescent="0.2">
      <c r="A572" s="29" t="s">
        <v>3758</v>
      </c>
      <c r="B572" s="31"/>
      <c r="C572" s="5"/>
      <c r="D572" s="6"/>
      <c r="E572" s="142">
        <f>SUBTOTAL(9,E571:E571)</f>
        <v>205000</v>
      </c>
      <c r="F572" s="54"/>
      <c r="G572" s="108">
        <f>SUBTOTAL(9,G571:G571)</f>
        <v>1</v>
      </c>
      <c r="H572" s="107">
        <f>SUBTOTAL(9,H571:H571)</f>
        <v>0</v>
      </c>
      <c r="I572" s="31">
        <f>SUBTOTAL(9,I571:I571)</f>
        <v>0</v>
      </c>
      <c r="J572" s="117">
        <f t="shared" si="8"/>
        <v>0</v>
      </c>
      <c r="K572" s="31">
        <f>SUBTOTAL(9,K571:K571)</f>
        <v>0</v>
      </c>
      <c r="L572" s="31">
        <f>SUBTOTAL(9,L571:L571)</f>
        <v>0</v>
      </c>
    </row>
    <row r="573" spans="1:12" outlineLevel="2" x14ac:dyDescent="0.2">
      <c r="A573" t="s">
        <v>1707</v>
      </c>
      <c r="B573" s="31" t="s">
        <v>2849</v>
      </c>
      <c r="C573" s="5" t="s">
        <v>6</v>
      </c>
      <c r="D573" s="6">
        <v>43566</v>
      </c>
      <c r="E573" s="142">
        <v>85000</v>
      </c>
      <c r="F573" s="54" t="s">
        <v>838</v>
      </c>
      <c r="G573" s="108">
        <v>1</v>
      </c>
      <c r="H573" s="107">
        <v>0</v>
      </c>
      <c r="I573" s="31">
        <v>0</v>
      </c>
      <c r="J573" s="117">
        <f t="shared" si="8"/>
        <v>0</v>
      </c>
      <c r="K573" s="31">
        <v>0</v>
      </c>
      <c r="L573" s="31">
        <v>0</v>
      </c>
    </row>
    <row r="574" spans="1:12" outlineLevel="2" x14ac:dyDescent="0.2">
      <c r="A574" t="s">
        <v>1707</v>
      </c>
      <c r="B574" s="31" t="s">
        <v>2673</v>
      </c>
      <c r="C574" s="5" t="s">
        <v>7</v>
      </c>
      <c r="D574" s="6">
        <v>43546</v>
      </c>
      <c r="E574" s="142">
        <v>97000</v>
      </c>
      <c r="F574" s="54" t="s">
        <v>838</v>
      </c>
      <c r="G574" s="108">
        <v>1</v>
      </c>
      <c r="H574" s="107">
        <v>0</v>
      </c>
      <c r="I574" s="31">
        <v>0</v>
      </c>
      <c r="J574" s="117">
        <f t="shared" si="8"/>
        <v>0</v>
      </c>
      <c r="K574" s="31">
        <v>0</v>
      </c>
      <c r="L574" s="31">
        <v>0</v>
      </c>
    </row>
    <row r="575" spans="1:12" outlineLevel="2" x14ac:dyDescent="0.2">
      <c r="A575" t="s">
        <v>1707</v>
      </c>
      <c r="B575" s="31" t="s">
        <v>2412</v>
      </c>
      <c r="C575" s="5" t="s">
        <v>6</v>
      </c>
      <c r="D575" s="6">
        <v>43518</v>
      </c>
      <c r="E575" s="142">
        <v>27000</v>
      </c>
      <c r="F575" s="54" t="s">
        <v>838</v>
      </c>
      <c r="G575" s="108">
        <v>1</v>
      </c>
      <c r="H575" s="107">
        <v>0</v>
      </c>
      <c r="I575" s="31">
        <v>0</v>
      </c>
      <c r="J575" s="117">
        <f t="shared" si="8"/>
        <v>0</v>
      </c>
      <c r="K575" s="31">
        <v>0</v>
      </c>
      <c r="L575" s="31">
        <v>0</v>
      </c>
    </row>
    <row r="576" spans="1:12" outlineLevel="2" x14ac:dyDescent="0.2">
      <c r="A576" t="s">
        <v>1707</v>
      </c>
      <c r="B576" s="31" t="s">
        <v>2614</v>
      </c>
      <c r="C576" s="5" t="s">
        <v>6</v>
      </c>
      <c r="D576" s="6">
        <v>43539</v>
      </c>
      <c r="E576" s="142">
        <v>67500</v>
      </c>
      <c r="F576" s="54">
        <v>20190445</v>
      </c>
      <c r="G576" s="108">
        <v>1</v>
      </c>
      <c r="H576" s="107">
        <v>1</v>
      </c>
      <c r="I576" s="31">
        <v>0</v>
      </c>
      <c r="J576" s="117">
        <f t="shared" si="8"/>
        <v>0</v>
      </c>
      <c r="K576" s="31">
        <v>0</v>
      </c>
      <c r="L576" s="31">
        <v>0</v>
      </c>
    </row>
    <row r="577" spans="1:12" outlineLevel="2" x14ac:dyDescent="0.2">
      <c r="A577" t="s">
        <v>1707</v>
      </c>
      <c r="B577" s="31" t="s">
        <v>2698</v>
      </c>
      <c r="C577" s="5" t="s">
        <v>6</v>
      </c>
      <c r="D577" s="6">
        <v>43549</v>
      </c>
      <c r="E577" s="142">
        <v>25000</v>
      </c>
      <c r="F577" s="54" t="s">
        <v>838</v>
      </c>
      <c r="G577" s="108">
        <v>1</v>
      </c>
      <c r="H577" s="107">
        <v>0</v>
      </c>
      <c r="I577" s="31">
        <v>0</v>
      </c>
      <c r="J577" s="117">
        <f t="shared" si="8"/>
        <v>0</v>
      </c>
      <c r="K577" s="31">
        <v>0</v>
      </c>
      <c r="L577" s="31">
        <v>0</v>
      </c>
    </row>
    <row r="578" spans="1:12" outlineLevel="2" x14ac:dyDescent="0.2">
      <c r="A578" t="s">
        <v>1707</v>
      </c>
      <c r="B578" s="31" t="s">
        <v>2687</v>
      </c>
      <c r="C578" s="5" t="s">
        <v>6</v>
      </c>
      <c r="D578" s="6">
        <v>43549</v>
      </c>
      <c r="E578" s="142">
        <v>50000</v>
      </c>
      <c r="F578" s="54" t="s">
        <v>838</v>
      </c>
      <c r="G578" s="108">
        <v>1</v>
      </c>
      <c r="H578" s="107">
        <v>0</v>
      </c>
      <c r="I578" s="31">
        <v>0</v>
      </c>
      <c r="J578" s="117">
        <f t="shared" si="8"/>
        <v>0</v>
      </c>
      <c r="K578" s="31">
        <v>0</v>
      </c>
      <c r="L578" s="31">
        <v>0</v>
      </c>
    </row>
    <row r="579" spans="1:12" outlineLevel="2" x14ac:dyDescent="0.2">
      <c r="A579" t="s">
        <v>1707</v>
      </c>
      <c r="B579" s="31" t="s">
        <v>3208</v>
      </c>
      <c r="C579" s="5" t="s">
        <v>6</v>
      </c>
      <c r="D579" s="6">
        <v>43605</v>
      </c>
      <c r="E579" s="142">
        <v>144000</v>
      </c>
      <c r="F579" s="54" t="s">
        <v>838</v>
      </c>
      <c r="G579" s="108">
        <v>1</v>
      </c>
      <c r="H579" s="107">
        <v>0</v>
      </c>
      <c r="I579" s="31">
        <v>0</v>
      </c>
      <c r="J579" s="117">
        <f t="shared" si="8"/>
        <v>0</v>
      </c>
      <c r="K579" s="31">
        <v>0</v>
      </c>
      <c r="L579" s="31">
        <v>0</v>
      </c>
    </row>
    <row r="580" spans="1:12" outlineLevel="2" x14ac:dyDescent="0.2">
      <c r="A580" t="s">
        <v>1707</v>
      </c>
      <c r="B580" s="31" t="s">
        <v>2293</v>
      </c>
      <c r="C580" s="5" t="s">
        <v>301</v>
      </c>
      <c r="D580" s="6">
        <v>43497</v>
      </c>
      <c r="E580" s="142">
        <v>75000</v>
      </c>
      <c r="F580" s="54" t="s">
        <v>838</v>
      </c>
      <c r="G580" s="108">
        <v>1</v>
      </c>
      <c r="H580" s="107">
        <v>0</v>
      </c>
      <c r="I580" s="31">
        <v>0</v>
      </c>
      <c r="J580" s="117">
        <f t="shared" si="8"/>
        <v>0</v>
      </c>
      <c r="K580" s="31">
        <v>0</v>
      </c>
      <c r="L580" s="31">
        <v>0</v>
      </c>
    </row>
    <row r="581" spans="1:12" outlineLevel="2" x14ac:dyDescent="0.2">
      <c r="A581" t="s">
        <v>1707</v>
      </c>
      <c r="B581" s="31" t="s">
        <v>3167</v>
      </c>
      <c r="C581" s="5" t="s">
        <v>216</v>
      </c>
      <c r="D581" s="6">
        <v>43600</v>
      </c>
      <c r="E581" s="142">
        <v>194500</v>
      </c>
      <c r="F581" s="54" t="s">
        <v>838</v>
      </c>
      <c r="G581" s="108">
        <v>1</v>
      </c>
      <c r="H581" s="107">
        <v>0</v>
      </c>
      <c r="I581" s="31">
        <v>0</v>
      </c>
      <c r="J581" s="117">
        <f t="shared" si="8"/>
        <v>0</v>
      </c>
      <c r="K581" s="31">
        <v>0</v>
      </c>
      <c r="L581" s="31">
        <v>0</v>
      </c>
    </row>
    <row r="582" spans="1:12" outlineLevel="1" x14ac:dyDescent="0.2">
      <c r="A582" s="29" t="s">
        <v>3759</v>
      </c>
      <c r="B582" s="31"/>
      <c r="C582" s="5"/>
      <c r="D582" s="6"/>
      <c r="E582" s="142">
        <f>SUBTOTAL(9,E573:E581)</f>
        <v>765000</v>
      </c>
      <c r="F582" s="54"/>
      <c r="G582" s="108">
        <f>SUBTOTAL(9,G573:G581)</f>
        <v>9</v>
      </c>
      <c r="H582" s="107">
        <f>SUBTOTAL(9,H573:H581)</f>
        <v>1</v>
      </c>
      <c r="I582" s="31">
        <f>SUBTOTAL(9,I573:I581)</f>
        <v>0</v>
      </c>
      <c r="J582" s="117">
        <f t="shared" ref="J582:J645" si="9">+I582/G582</f>
        <v>0</v>
      </c>
      <c r="K582" s="31">
        <f>SUBTOTAL(9,K573:K581)</f>
        <v>0</v>
      </c>
      <c r="L582" s="31">
        <f>SUBTOTAL(9,L573:L581)</f>
        <v>0</v>
      </c>
    </row>
    <row r="583" spans="1:12" outlineLevel="2" x14ac:dyDescent="0.2">
      <c r="A583" t="s">
        <v>118</v>
      </c>
      <c r="B583" s="2" t="s">
        <v>3165</v>
      </c>
      <c r="C583" s="12" t="s">
        <v>6</v>
      </c>
      <c r="D583" s="6">
        <v>43599</v>
      </c>
      <c r="E583" s="142">
        <v>34000</v>
      </c>
      <c r="F583" s="108" t="s">
        <v>838</v>
      </c>
      <c r="G583" s="108">
        <v>1</v>
      </c>
      <c r="H583" s="107">
        <v>0</v>
      </c>
      <c r="I583" s="31">
        <v>1</v>
      </c>
      <c r="J583" s="117">
        <f t="shared" si="9"/>
        <v>1</v>
      </c>
      <c r="K583" s="31">
        <v>0</v>
      </c>
      <c r="L583" s="31">
        <v>0</v>
      </c>
    </row>
    <row r="584" spans="1:12" outlineLevel="2" x14ac:dyDescent="0.2">
      <c r="A584" t="s">
        <v>118</v>
      </c>
      <c r="B584" s="2" t="s">
        <v>2721</v>
      </c>
      <c r="C584" s="12" t="s">
        <v>534</v>
      </c>
      <c r="D584" s="6">
        <v>43551</v>
      </c>
      <c r="E584" s="142">
        <v>23500</v>
      </c>
      <c r="F584" s="108" t="s">
        <v>838</v>
      </c>
      <c r="G584" s="108">
        <v>1</v>
      </c>
      <c r="H584" s="107">
        <v>0</v>
      </c>
      <c r="I584" s="31">
        <v>1</v>
      </c>
      <c r="J584" s="117">
        <f t="shared" si="9"/>
        <v>1</v>
      </c>
      <c r="K584" s="31">
        <v>1</v>
      </c>
      <c r="L584" s="31">
        <v>0</v>
      </c>
    </row>
    <row r="585" spans="1:12" outlineLevel="2" x14ac:dyDescent="0.2">
      <c r="A585" t="s">
        <v>118</v>
      </c>
      <c r="B585" s="2" t="s">
        <v>2854</v>
      </c>
      <c r="C585" s="12" t="s">
        <v>6</v>
      </c>
      <c r="D585" s="6">
        <v>43567</v>
      </c>
      <c r="E585" s="142">
        <v>164700</v>
      </c>
      <c r="F585" s="108" t="s">
        <v>838</v>
      </c>
      <c r="G585" s="108">
        <v>1</v>
      </c>
      <c r="H585" s="107">
        <v>0</v>
      </c>
      <c r="I585" s="31">
        <v>1</v>
      </c>
      <c r="J585" s="117">
        <f t="shared" si="9"/>
        <v>1</v>
      </c>
      <c r="K585" s="31">
        <v>1</v>
      </c>
      <c r="L585" s="31">
        <v>0</v>
      </c>
    </row>
    <row r="586" spans="1:12" outlineLevel="2" x14ac:dyDescent="0.2">
      <c r="A586" t="s">
        <v>118</v>
      </c>
      <c r="B586" s="2" t="s">
        <v>2391</v>
      </c>
      <c r="C586" s="12" t="s">
        <v>121</v>
      </c>
      <c r="D586" s="6">
        <v>43515</v>
      </c>
      <c r="E586" s="142">
        <v>102700</v>
      </c>
      <c r="F586" s="108" t="s">
        <v>838</v>
      </c>
      <c r="G586" s="108">
        <v>1</v>
      </c>
      <c r="H586" s="107">
        <v>0</v>
      </c>
      <c r="I586" s="31">
        <v>1</v>
      </c>
      <c r="J586" s="117">
        <f t="shared" si="9"/>
        <v>1</v>
      </c>
      <c r="K586" s="31">
        <v>0</v>
      </c>
      <c r="L586" s="31">
        <v>0</v>
      </c>
    </row>
    <row r="587" spans="1:12" outlineLevel="2" x14ac:dyDescent="0.2">
      <c r="A587" t="s">
        <v>118</v>
      </c>
      <c r="B587" s="2" t="s">
        <v>2003</v>
      </c>
      <c r="C587" s="12" t="s">
        <v>6</v>
      </c>
      <c r="D587" s="6">
        <v>43490</v>
      </c>
      <c r="E587" s="142">
        <v>232000</v>
      </c>
      <c r="F587" s="108" t="s">
        <v>838</v>
      </c>
      <c r="G587" s="108">
        <v>1</v>
      </c>
      <c r="H587" s="107">
        <v>0</v>
      </c>
      <c r="I587" s="31">
        <v>1</v>
      </c>
      <c r="J587" s="117">
        <f t="shared" si="9"/>
        <v>1</v>
      </c>
      <c r="K587" s="31">
        <v>0</v>
      </c>
      <c r="L587" s="31">
        <v>0</v>
      </c>
    </row>
    <row r="588" spans="1:12" outlineLevel="2" x14ac:dyDescent="0.2">
      <c r="A588" t="s">
        <v>118</v>
      </c>
      <c r="B588" s="2" t="s">
        <v>3027</v>
      </c>
      <c r="C588" s="12" t="s">
        <v>123</v>
      </c>
      <c r="D588" s="6">
        <v>43585</v>
      </c>
      <c r="E588" s="142">
        <v>98000</v>
      </c>
      <c r="F588" s="108" t="s">
        <v>838</v>
      </c>
      <c r="G588" s="108">
        <v>1</v>
      </c>
      <c r="H588" s="107">
        <v>0</v>
      </c>
      <c r="I588" s="31">
        <v>1</v>
      </c>
      <c r="J588" s="117">
        <f t="shared" si="9"/>
        <v>1</v>
      </c>
      <c r="K588" s="31">
        <v>0</v>
      </c>
      <c r="L588" s="31">
        <v>0</v>
      </c>
    </row>
    <row r="589" spans="1:12" outlineLevel="2" x14ac:dyDescent="0.2">
      <c r="A589" t="s">
        <v>118</v>
      </c>
      <c r="B589" s="31" t="s">
        <v>2521</v>
      </c>
      <c r="C589" s="5" t="s">
        <v>70</v>
      </c>
      <c r="D589" s="6">
        <v>43529</v>
      </c>
      <c r="E589" s="142">
        <v>99500</v>
      </c>
      <c r="F589" s="54" t="s">
        <v>838</v>
      </c>
      <c r="G589" s="108">
        <v>1</v>
      </c>
      <c r="H589" s="107">
        <v>0</v>
      </c>
      <c r="I589" s="31">
        <v>0</v>
      </c>
      <c r="J589" s="117">
        <f t="shared" si="9"/>
        <v>0</v>
      </c>
      <c r="K589" s="31">
        <v>0</v>
      </c>
      <c r="L589" s="31">
        <v>0</v>
      </c>
    </row>
    <row r="590" spans="1:12" outlineLevel="2" x14ac:dyDescent="0.2">
      <c r="A590" t="s">
        <v>118</v>
      </c>
      <c r="B590" s="31" t="s">
        <v>3353</v>
      </c>
      <c r="C590" s="5" t="s">
        <v>700</v>
      </c>
      <c r="D590" s="6">
        <v>43616</v>
      </c>
      <c r="E590" s="142">
        <v>150000</v>
      </c>
      <c r="F590" s="54" t="s">
        <v>838</v>
      </c>
      <c r="G590" s="108">
        <v>1</v>
      </c>
      <c r="H590" s="107">
        <v>0</v>
      </c>
      <c r="I590" s="31">
        <v>0</v>
      </c>
      <c r="J590" s="117">
        <f t="shared" si="9"/>
        <v>0</v>
      </c>
      <c r="K590" s="31">
        <v>0</v>
      </c>
      <c r="L590" s="31">
        <v>0</v>
      </c>
    </row>
    <row r="591" spans="1:12" outlineLevel="2" x14ac:dyDescent="0.2">
      <c r="A591" t="s">
        <v>118</v>
      </c>
      <c r="B591" s="31" t="s">
        <v>2235</v>
      </c>
      <c r="C591" s="5" t="s">
        <v>11</v>
      </c>
      <c r="D591" s="6">
        <v>43494</v>
      </c>
      <c r="E591" s="142">
        <v>160000</v>
      </c>
      <c r="F591" s="54">
        <v>20190022</v>
      </c>
      <c r="G591" s="108">
        <v>1</v>
      </c>
      <c r="H591" s="107">
        <v>1</v>
      </c>
      <c r="I591" s="31">
        <v>0</v>
      </c>
      <c r="J591" s="117">
        <f t="shared" si="9"/>
        <v>0</v>
      </c>
      <c r="K591" s="31">
        <v>0</v>
      </c>
      <c r="L591" s="31">
        <v>0</v>
      </c>
    </row>
    <row r="592" spans="1:12" outlineLevel="2" x14ac:dyDescent="0.2">
      <c r="A592" t="s">
        <v>118</v>
      </c>
      <c r="B592" s="31" t="s">
        <v>2991</v>
      </c>
      <c r="C592" s="5" t="s">
        <v>6</v>
      </c>
      <c r="D592" s="6">
        <v>43584</v>
      </c>
      <c r="E592" s="142">
        <v>89700</v>
      </c>
      <c r="F592" s="54" t="s">
        <v>838</v>
      </c>
      <c r="G592" s="108">
        <v>1</v>
      </c>
      <c r="H592" s="107">
        <v>0</v>
      </c>
      <c r="I592" s="31">
        <v>0</v>
      </c>
      <c r="J592" s="117">
        <f t="shared" si="9"/>
        <v>0</v>
      </c>
      <c r="K592" s="31">
        <v>0</v>
      </c>
      <c r="L592" s="31">
        <v>0</v>
      </c>
    </row>
    <row r="593" spans="1:12" outlineLevel="2" x14ac:dyDescent="0.2">
      <c r="A593" t="s">
        <v>118</v>
      </c>
      <c r="B593" s="31" t="s">
        <v>2932</v>
      </c>
      <c r="C593" s="5" t="s">
        <v>6</v>
      </c>
      <c r="D593" s="6">
        <v>43577</v>
      </c>
      <c r="E593" s="142">
        <v>155500</v>
      </c>
      <c r="F593" s="54" t="s">
        <v>838</v>
      </c>
      <c r="G593" s="108">
        <v>1</v>
      </c>
      <c r="H593" s="107">
        <v>0</v>
      </c>
      <c r="I593" s="31">
        <v>0</v>
      </c>
      <c r="J593" s="117">
        <f t="shared" si="9"/>
        <v>0</v>
      </c>
      <c r="K593" s="31">
        <v>0</v>
      </c>
      <c r="L593" s="31">
        <v>0</v>
      </c>
    </row>
    <row r="594" spans="1:12" outlineLevel="2" x14ac:dyDescent="0.2">
      <c r="A594" t="s">
        <v>118</v>
      </c>
      <c r="B594" s="31" t="s">
        <v>2646</v>
      </c>
      <c r="C594" s="5" t="s">
        <v>216</v>
      </c>
      <c r="D594" s="6">
        <v>43544</v>
      </c>
      <c r="E594" s="142">
        <v>168700</v>
      </c>
      <c r="F594" s="54">
        <v>20190251</v>
      </c>
      <c r="G594" s="108">
        <v>1</v>
      </c>
      <c r="H594" s="107">
        <v>1</v>
      </c>
      <c r="I594" s="31">
        <v>0</v>
      </c>
      <c r="J594" s="117">
        <f t="shared" si="9"/>
        <v>0</v>
      </c>
      <c r="K594" s="31">
        <v>0</v>
      </c>
      <c r="L594" s="31">
        <v>0</v>
      </c>
    </row>
    <row r="595" spans="1:12" outlineLevel="2" x14ac:dyDescent="0.2">
      <c r="A595" t="s">
        <v>118</v>
      </c>
      <c r="B595" s="31" t="s">
        <v>3269</v>
      </c>
      <c r="C595" s="5" t="s">
        <v>3270</v>
      </c>
      <c r="D595" s="6">
        <v>43609</v>
      </c>
      <c r="E595" s="142">
        <v>435000</v>
      </c>
      <c r="F595" s="54" t="s">
        <v>838</v>
      </c>
      <c r="G595" s="108">
        <v>1</v>
      </c>
      <c r="H595" s="107">
        <v>0</v>
      </c>
      <c r="I595" s="31">
        <v>0</v>
      </c>
      <c r="J595" s="117">
        <f t="shared" si="9"/>
        <v>0</v>
      </c>
      <c r="K595" s="31">
        <v>0</v>
      </c>
      <c r="L595" s="31">
        <v>0</v>
      </c>
    </row>
    <row r="596" spans="1:12" outlineLevel="2" x14ac:dyDescent="0.2">
      <c r="A596" t="s">
        <v>118</v>
      </c>
      <c r="B596" s="31" t="s">
        <v>2721</v>
      </c>
      <c r="C596" s="5" t="s">
        <v>534</v>
      </c>
      <c r="D596" s="6">
        <v>43551</v>
      </c>
      <c r="E596" s="142">
        <v>0</v>
      </c>
      <c r="F596" s="54" t="s">
        <v>838</v>
      </c>
      <c r="G596" s="108">
        <v>0</v>
      </c>
      <c r="H596" s="107">
        <v>0</v>
      </c>
      <c r="I596" s="31">
        <v>0</v>
      </c>
      <c r="J596" s="117" t="e">
        <f t="shared" si="9"/>
        <v>#DIV/0!</v>
      </c>
      <c r="K596" s="31">
        <v>1</v>
      </c>
      <c r="L596" s="31">
        <v>0</v>
      </c>
    </row>
    <row r="597" spans="1:12" outlineLevel="2" x14ac:dyDescent="0.2">
      <c r="A597" t="s">
        <v>118</v>
      </c>
      <c r="B597" s="31" t="s">
        <v>2854</v>
      </c>
      <c r="C597" s="5" t="s">
        <v>6</v>
      </c>
      <c r="D597" s="6">
        <v>43567</v>
      </c>
      <c r="E597" s="142">
        <v>0</v>
      </c>
      <c r="F597" s="54" t="s">
        <v>838</v>
      </c>
      <c r="G597" s="108">
        <v>0</v>
      </c>
      <c r="H597" s="107">
        <v>0</v>
      </c>
      <c r="I597" s="31">
        <v>0</v>
      </c>
      <c r="J597" s="117" t="e">
        <f t="shared" si="9"/>
        <v>#DIV/0!</v>
      </c>
      <c r="K597" s="31">
        <v>1</v>
      </c>
      <c r="L597" s="31">
        <v>0</v>
      </c>
    </row>
    <row r="598" spans="1:12" outlineLevel="2" x14ac:dyDescent="0.2">
      <c r="A598" t="s">
        <v>118</v>
      </c>
      <c r="B598" s="31" t="s">
        <v>3276</v>
      </c>
      <c r="C598" s="5" t="s">
        <v>6</v>
      </c>
      <c r="D598" s="6">
        <v>43609</v>
      </c>
      <c r="E598" s="142">
        <v>284700</v>
      </c>
      <c r="F598" s="54" t="s">
        <v>838</v>
      </c>
      <c r="G598" s="108">
        <v>1</v>
      </c>
      <c r="H598" s="107">
        <v>0</v>
      </c>
      <c r="I598" s="31">
        <v>0</v>
      </c>
      <c r="J598" s="117">
        <f t="shared" si="9"/>
        <v>0</v>
      </c>
      <c r="K598" s="31">
        <v>0</v>
      </c>
      <c r="L598" s="31">
        <v>0</v>
      </c>
    </row>
    <row r="599" spans="1:12" outlineLevel="1" x14ac:dyDescent="0.2">
      <c r="A599" s="29" t="s">
        <v>3760</v>
      </c>
      <c r="B599" s="31"/>
      <c r="C599" s="5"/>
      <c r="D599" s="6"/>
      <c r="E599" s="142">
        <f>SUBTOTAL(9,E583:E598)</f>
        <v>2198000</v>
      </c>
      <c r="F599" s="54"/>
      <c r="G599" s="108">
        <f>SUBTOTAL(9,G583:G598)</f>
        <v>14</v>
      </c>
      <c r="H599" s="107">
        <f>SUBTOTAL(9,H583:H598)</f>
        <v>2</v>
      </c>
      <c r="I599" s="31">
        <f>SUBTOTAL(9,I583:I598)</f>
        <v>6</v>
      </c>
      <c r="J599" s="117">
        <f t="shared" si="9"/>
        <v>0.42857142857142855</v>
      </c>
      <c r="K599" s="31">
        <f>SUBTOTAL(9,K583:K598)</f>
        <v>4</v>
      </c>
      <c r="L599" s="31">
        <f>SUBTOTAL(9,L583:L598)</f>
        <v>0</v>
      </c>
    </row>
    <row r="600" spans="1:12" outlineLevel="2" x14ac:dyDescent="0.2">
      <c r="A600" t="s">
        <v>1907</v>
      </c>
      <c r="B600" s="2" t="s">
        <v>2198</v>
      </c>
      <c r="C600" s="12" t="s">
        <v>1249</v>
      </c>
      <c r="D600" s="6">
        <v>43487</v>
      </c>
      <c r="E600" s="142">
        <v>139000</v>
      </c>
      <c r="F600" s="108" t="s">
        <v>838</v>
      </c>
      <c r="G600" s="108">
        <v>1</v>
      </c>
      <c r="H600" s="107">
        <v>0</v>
      </c>
      <c r="I600" s="31">
        <v>1</v>
      </c>
      <c r="J600" s="117">
        <f t="shared" si="9"/>
        <v>1</v>
      </c>
      <c r="K600" s="31">
        <v>0</v>
      </c>
      <c r="L600" s="31">
        <v>0</v>
      </c>
    </row>
    <row r="601" spans="1:12" outlineLevel="2" x14ac:dyDescent="0.2">
      <c r="A601" t="s">
        <v>1907</v>
      </c>
      <c r="B601" s="2" t="s">
        <v>2874</v>
      </c>
      <c r="C601" s="12" t="s">
        <v>6</v>
      </c>
      <c r="D601" s="6">
        <v>43570</v>
      </c>
      <c r="E601" s="142">
        <v>165000</v>
      </c>
      <c r="F601" s="108" t="s">
        <v>838</v>
      </c>
      <c r="G601" s="108">
        <v>1</v>
      </c>
      <c r="H601" s="107">
        <v>0</v>
      </c>
      <c r="I601" s="31">
        <v>1</v>
      </c>
      <c r="J601" s="117">
        <f t="shared" si="9"/>
        <v>1</v>
      </c>
      <c r="K601" s="31">
        <v>0</v>
      </c>
      <c r="L601" s="31">
        <v>0</v>
      </c>
    </row>
    <row r="602" spans="1:12" outlineLevel="2" x14ac:dyDescent="0.2">
      <c r="A602" t="s">
        <v>1907</v>
      </c>
      <c r="B602" s="2" t="s">
        <v>2518</v>
      </c>
      <c r="C602" s="12" t="s">
        <v>6</v>
      </c>
      <c r="D602" s="6">
        <v>43529</v>
      </c>
      <c r="E602" s="142">
        <v>65000</v>
      </c>
      <c r="F602" s="108" t="s">
        <v>838</v>
      </c>
      <c r="G602" s="108">
        <v>1</v>
      </c>
      <c r="H602" s="107">
        <v>0</v>
      </c>
      <c r="I602" s="31">
        <v>1</v>
      </c>
      <c r="J602" s="117">
        <f t="shared" si="9"/>
        <v>1</v>
      </c>
      <c r="K602" s="31">
        <v>1</v>
      </c>
      <c r="L602" s="31">
        <v>0</v>
      </c>
    </row>
    <row r="603" spans="1:12" outlineLevel="2" x14ac:dyDescent="0.2">
      <c r="A603" t="s">
        <v>1907</v>
      </c>
      <c r="B603" s="2" t="s">
        <v>3215</v>
      </c>
      <c r="C603" s="12" t="s">
        <v>426</v>
      </c>
      <c r="D603" s="6">
        <v>43605</v>
      </c>
      <c r="E603" s="142">
        <v>32500</v>
      </c>
      <c r="F603" s="108" t="s">
        <v>838</v>
      </c>
      <c r="G603" s="108">
        <v>1</v>
      </c>
      <c r="H603" s="107">
        <v>0</v>
      </c>
      <c r="I603" s="31">
        <v>1</v>
      </c>
      <c r="J603" s="117">
        <f t="shared" si="9"/>
        <v>1</v>
      </c>
      <c r="K603" s="31">
        <v>1</v>
      </c>
      <c r="L603" s="31">
        <v>0</v>
      </c>
    </row>
    <row r="604" spans="1:12" outlineLevel="2" x14ac:dyDescent="0.2">
      <c r="A604" t="s">
        <v>1907</v>
      </c>
      <c r="B604" s="2" t="s">
        <v>2725</v>
      </c>
      <c r="C604" s="12" t="s">
        <v>6</v>
      </c>
      <c r="D604" s="6">
        <v>43552</v>
      </c>
      <c r="E604" s="142">
        <v>115000</v>
      </c>
      <c r="F604" s="108" t="s">
        <v>838</v>
      </c>
      <c r="G604" s="108">
        <v>1</v>
      </c>
      <c r="H604" s="107">
        <v>0</v>
      </c>
      <c r="I604" s="31">
        <v>1</v>
      </c>
      <c r="J604" s="117">
        <f t="shared" si="9"/>
        <v>1</v>
      </c>
      <c r="K604" s="31">
        <v>0</v>
      </c>
      <c r="L604" s="31">
        <v>0</v>
      </c>
    </row>
    <row r="605" spans="1:12" outlineLevel="2" x14ac:dyDescent="0.2">
      <c r="A605" t="s">
        <v>1907</v>
      </c>
      <c r="B605" s="2" t="s">
        <v>2569</v>
      </c>
      <c r="C605" s="12" t="s">
        <v>6</v>
      </c>
      <c r="D605" s="6">
        <v>43535</v>
      </c>
      <c r="E605" s="142">
        <v>118250</v>
      </c>
      <c r="F605" s="108" t="s">
        <v>838</v>
      </c>
      <c r="G605" s="108">
        <v>1</v>
      </c>
      <c r="H605" s="107">
        <v>0</v>
      </c>
      <c r="I605" s="31">
        <v>1</v>
      </c>
      <c r="J605" s="117">
        <f t="shared" si="9"/>
        <v>1</v>
      </c>
      <c r="K605" s="31">
        <v>0</v>
      </c>
      <c r="L605" s="31">
        <v>0</v>
      </c>
    </row>
    <row r="606" spans="1:12" outlineLevel="2" x14ac:dyDescent="0.2">
      <c r="A606" t="s">
        <v>1907</v>
      </c>
      <c r="B606" s="2" t="s">
        <v>2524</v>
      </c>
      <c r="C606" s="12" t="s">
        <v>6</v>
      </c>
      <c r="D606" s="6">
        <v>43529</v>
      </c>
      <c r="E606" s="142">
        <v>87000</v>
      </c>
      <c r="F606" s="108" t="s">
        <v>838</v>
      </c>
      <c r="G606" s="108">
        <v>1</v>
      </c>
      <c r="H606" s="107">
        <v>0</v>
      </c>
      <c r="I606" s="31">
        <v>1</v>
      </c>
      <c r="J606" s="117">
        <f t="shared" si="9"/>
        <v>1</v>
      </c>
      <c r="K606" s="31">
        <v>0</v>
      </c>
      <c r="L606" s="31">
        <v>0</v>
      </c>
    </row>
    <row r="607" spans="1:12" outlineLevel="2" x14ac:dyDescent="0.2">
      <c r="A607" t="s">
        <v>1907</v>
      </c>
      <c r="B607" s="2" t="s">
        <v>2705</v>
      </c>
      <c r="C607" s="12" t="s">
        <v>1126</v>
      </c>
      <c r="D607" s="6">
        <v>43550</v>
      </c>
      <c r="E607" s="142">
        <v>105000</v>
      </c>
      <c r="F607" s="108" t="s">
        <v>838</v>
      </c>
      <c r="G607" s="108">
        <v>1</v>
      </c>
      <c r="H607" s="107">
        <v>0</v>
      </c>
      <c r="I607" s="31">
        <v>1</v>
      </c>
      <c r="J607" s="117">
        <f t="shared" si="9"/>
        <v>1</v>
      </c>
      <c r="K607" s="31">
        <v>0</v>
      </c>
      <c r="L607" s="31">
        <v>0</v>
      </c>
    </row>
    <row r="608" spans="1:12" outlineLevel="2" x14ac:dyDescent="0.2">
      <c r="A608" t="s">
        <v>1907</v>
      </c>
      <c r="B608" s="2" t="s">
        <v>3362</v>
      </c>
      <c r="C608" s="12" t="s">
        <v>6</v>
      </c>
      <c r="D608" s="6">
        <v>43616</v>
      </c>
      <c r="E608" s="142">
        <v>115500</v>
      </c>
      <c r="F608" s="108" t="s">
        <v>838</v>
      </c>
      <c r="G608" s="108">
        <v>1</v>
      </c>
      <c r="H608" s="107">
        <v>0</v>
      </c>
      <c r="I608" s="31">
        <v>1</v>
      </c>
      <c r="J608" s="117">
        <f t="shared" si="9"/>
        <v>1</v>
      </c>
      <c r="K608" s="31">
        <v>0</v>
      </c>
      <c r="L608" s="31">
        <v>0</v>
      </c>
    </row>
    <row r="609" spans="1:12" outlineLevel="2" x14ac:dyDescent="0.2">
      <c r="A609" t="s">
        <v>1907</v>
      </c>
      <c r="B609" s="2" t="s">
        <v>2257</v>
      </c>
      <c r="C609" s="12" t="s">
        <v>11</v>
      </c>
      <c r="D609" s="6">
        <v>43496</v>
      </c>
      <c r="E609" s="142">
        <v>64000</v>
      </c>
      <c r="F609" s="108" t="s">
        <v>838</v>
      </c>
      <c r="G609" s="108">
        <v>1</v>
      </c>
      <c r="H609" s="107">
        <v>0</v>
      </c>
      <c r="I609" s="31">
        <v>1</v>
      </c>
      <c r="J609" s="117">
        <f t="shared" si="9"/>
        <v>1</v>
      </c>
      <c r="K609" s="31">
        <v>0</v>
      </c>
      <c r="L609" s="31">
        <v>0</v>
      </c>
    </row>
    <row r="610" spans="1:12" outlineLevel="2" x14ac:dyDescent="0.2">
      <c r="A610" t="s">
        <v>1907</v>
      </c>
      <c r="B610" s="2" t="s">
        <v>2449</v>
      </c>
      <c r="C610" s="12" t="s">
        <v>11</v>
      </c>
      <c r="D610" s="6">
        <v>43523</v>
      </c>
      <c r="E610" s="142">
        <v>28000</v>
      </c>
      <c r="F610" s="108" t="s">
        <v>838</v>
      </c>
      <c r="G610" s="108">
        <v>1</v>
      </c>
      <c r="H610" s="107">
        <v>0</v>
      </c>
      <c r="I610" s="31">
        <v>1</v>
      </c>
      <c r="J610" s="117">
        <f t="shared" si="9"/>
        <v>1</v>
      </c>
      <c r="K610" s="31">
        <v>0</v>
      </c>
      <c r="L610" s="31">
        <v>0</v>
      </c>
    </row>
    <row r="611" spans="1:12" outlineLevel="2" x14ac:dyDescent="0.2">
      <c r="A611" t="s">
        <v>1907</v>
      </c>
      <c r="B611" s="2" t="s">
        <v>2881</v>
      </c>
      <c r="C611" s="12" t="s">
        <v>730</v>
      </c>
      <c r="D611" s="6">
        <v>43570</v>
      </c>
      <c r="E611" s="142">
        <v>150000</v>
      </c>
      <c r="F611" s="108">
        <v>20190186</v>
      </c>
      <c r="G611" s="108">
        <v>1</v>
      </c>
      <c r="H611" s="107">
        <v>1</v>
      </c>
      <c r="I611" s="31">
        <v>1</v>
      </c>
      <c r="J611" s="117">
        <f t="shared" si="9"/>
        <v>1</v>
      </c>
      <c r="K611" s="31">
        <v>0</v>
      </c>
      <c r="L611" s="31">
        <v>0</v>
      </c>
    </row>
    <row r="612" spans="1:12" outlineLevel="2" x14ac:dyDescent="0.2">
      <c r="A612" t="s">
        <v>1907</v>
      </c>
      <c r="B612" s="31" t="s">
        <v>3142</v>
      </c>
      <c r="C612" s="5" t="s">
        <v>1249</v>
      </c>
      <c r="D612" s="6">
        <v>43598</v>
      </c>
      <c r="E612" s="142">
        <v>186000</v>
      </c>
      <c r="F612" s="54" t="s">
        <v>838</v>
      </c>
      <c r="G612" s="108">
        <v>1</v>
      </c>
      <c r="H612" s="107">
        <v>0</v>
      </c>
      <c r="I612" s="31">
        <v>0</v>
      </c>
      <c r="J612" s="117">
        <f t="shared" si="9"/>
        <v>0</v>
      </c>
      <c r="K612" s="31">
        <v>0</v>
      </c>
      <c r="L612" s="31">
        <v>0</v>
      </c>
    </row>
    <row r="613" spans="1:12" outlineLevel="2" x14ac:dyDescent="0.2">
      <c r="A613" t="s">
        <v>1907</v>
      </c>
      <c r="B613" s="31" t="s">
        <v>3191</v>
      </c>
      <c r="C613" s="5" t="s">
        <v>6</v>
      </c>
      <c r="D613" s="6">
        <v>43602</v>
      </c>
      <c r="E613" s="142">
        <v>133000</v>
      </c>
      <c r="F613" s="54" t="s">
        <v>838</v>
      </c>
      <c r="G613" s="108">
        <v>1</v>
      </c>
      <c r="H613" s="107">
        <v>0</v>
      </c>
      <c r="I613" s="31">
        <v>0</v>
      </c>
      <c r="J613" s="117">
        <f t="shared" si="9"/>
        <v>0</v>
      </c>
      <c r="K613" s="31">
        <v>0</v>
      </c>
      <c r="L613" s="31">
        <v>0</v>
      </c>
    </row>
    <row r="614" spans="1:12" outlineLevel="2" x14ac:dyDescent="0.2">
      <c r="A614" t="s">
        <v>1907</v>
      </c>
      <c r="B614" s="31" t="s">
        <v>2793</v>
      </c>
      <c r="C614" s="5" t="s">
        <v>6</v>
      </c>
      <c r="D614" s="6">
        <v>43560</v>
      </c>
      <c r="E614" s="142">
        <v>131000</v>
      </c>
      <c r="F614" s="54">
        <v>20190523</v>
      </c>
      <c r="G614" s="108">
        <v>1</v>
      </c>
      <c r="H614" s="107">
        <v>1</v>
      </c>
      <c r="I614" s="31">
        <v>0</v>
      </c>
      <c r="J614" s="117">
        <f t="shared" si="9"/>
        <v>0</v>
      </c>
      <c r="K614" s="31">
        <v>0</v>
      </c>
      <c r="L614" s="31">
        <v>0</v>
      </c>
    </row>
    <row r="615" spans="1:12" outlineLevel="2" x14ac:dyDescent="0.2">
      <c r="A615" t="s">
        <v>1907</v>
      </c>
      <c r="B615" s="31" t="s">
        <v>2518</v>
      </c>
      <c r="C615" s="5" t="s">
        <v>6</v>
      </c>
      <c r="D615" s="6">
        <v>43529</v>
      </c>
      <c r="E615" s="142">
        <v>0</v>
      </c>
      <c r="F615" s="54" t="s">
        <v>838</v>
      </c>
      <c r="G615" s="108">
        <v>0</v>
      </c>
      <c r="H615" s="107">
        <v>0</v>
      </c>
      <c r="I615" s="31">
        <v>0</v>
      </c>
      <c r="J615" s="117" t="e">
        <f t="shared" si="9"/>
        <v>#DIV/0!</v>
      </c>
      <c r="K615" s="31">
        <v>1</v>
      </c>
      <c r="L615" s="31">
        <v>0</v>
      </c>
    </row>
    <row r="616" spans="1:12" outlineLevel="2" x14ac:dyDescent="0.2">
      <c r="A616" t="s">
        <v>1907</v>
      </c>
      <c r="B616" s="31" t="s">
        <v>2639</v>
      </c>
      <c r="C616" s="5" t="s">
        <v>6</v>
      </c>
      <c r="D616" s="6">
        <v>43543</v>
      </c>
      <c r="E616" s="142">
        <v>115000</v>
      </c>
      <c r="F616" s="54" t="s">
        <v>838</v>
      </c>
      <c r="G616" s="108">
        <v>1</v>
      </c>
      <c r="H616" s="107">
        <v>0</v>
      </c>
      <c r="I616" s="31">
        <v>0</v>
      </c>
      <c r="J616" s="117">
        <f t="shared" si="9"/>
        <v>0</v>
      </c>
      <c r="K616" s="31">
        <v>0</v>
      </c>
      <c r="L616" s="31">
        <v>0</v>
      </c>
    </row>
    <row r="617" spans="1:12" outlineLevel="2" x14ac:dyDescent="0.2">
      <c r="A617" t="s">
        <v>1907</v>
      </c>
      <c r="B617" s="31" t="s">
        <v>2918</v>
      </c>
      <c r="C617" s="5" t="s">
        <v>6</v>
      </c>
      <c r="D617" s="6">
        <v>43573</v>
      </c>
      <c r="E617" s="142">
        <v>187298</v>
      </c>
      <c r="F617" s="54" t="s">
        <v>838</v>
      </c>
      <c r="G617" s="108">
        <v>1</v>
      </c>
      <c r="H617" s="107">
        <v>0</v>
      </c>
      <c r="I617" s="31">
        <v>0</v>
      </c>
      <c r="J617" s="117">
        <f t="shared" si="9"/>
        <v>0</v>
      </c>
      <c r="K617" s="31">
        <v>0</v>
      </c>
      <c r="L617" s="31">
        <v>0</v>
      </c>
    </row>
    <row r="618" spans="1:12" outlineLevel="2" x14ac:dyDescent="0.2">
      <c r="A618" t="s">
        <v>1907</v>
      </c>
      <c r="B618" s="31" t="s">
        <v>3215</v>
      </c>
      <c r="C618" s="5" t="s">
        <v>426</v>
      </c>
      <c r="D618" s="6">
        <v>43605</v>
      </c>
      <c r="E618" s="142">
        <v>0</v>
      </c>
      <c r="F618" s="54" t="s">
        <v>838</v>
      </c>
      <c r="G618" s="108">
        <v>0</v>
      </c>
      <c r="H618" s="107">
        <v>0</v>
      </c>
      <c r="I618" s="31">
        <v>0</v>
      </c>
      <c r="J618" s="117" t="e">
        <f t="shared" si="9"/>
        <v>#DIV/0!</v>
      </c>
      <c r="K618" s="31">
        <v>1</v>
      </c>
      <c r="L618" s="31">
        <v>0</v>
      </c>
    </row>
    <row r="619" spans="1:12" outlineLevel="2" x14ac:dyDescent="0.2">
      <c r="A619" t="s">
        <v>1907</v>
      </c>
      <c r="B619" s="31" t="s">
        <v>2027</v>
      </c>
      <c r="C619" s="5" t="s">
        <v>6</v>
      </c>
      <c r="D619" s="6">
        <v>43595</v>
      </c>
      <c r="E619" s="142">
        <v>73000</v>
      </c>
      <c r="F619" s="54" t="s">
        <v>838</v>
      </c>
      <c r="G619" s="108">
        <v>1</v>
      </c>
      <c r="H619" s="107">
        <v>0</v>
      </c>
      <c r="I619" s="31">
        <v>0</v>
      </c>
      <c r="J619" s="117">
        <f t="shared" si="9"/>
        <v>0</v>
      </c>
      <c r="K619" s="31">
        <v>0</v>
      </c>
      <c r="L619" s="31">
        <v>0</v>
      </c>
    </row>
    <row r="620" spans="1:12" outlineLevel="1" x14ac:dyDescent="0.2">
      <c r="A620" s="29" t="s">
        <v>3761</v>
      </c>
      <c r="B620" s="31"/>
      <c r="C620" s="5"/>
      <c r="D620" s="6"/>
      <c r="E620" s="142">
        <f>SUBTOTAL(9,E600:E619)</f>
        <v>2009548</v>
      </c>
      <c r="F620" s="54"/>
      <c r="G620" s="108">
        <f>SUBTOTAL(9,G600:G619)</f>
        <v>18</v>
      </c>
      <c r="H620" s="107">
        <f>SUBTOTAL(9,H600:H619)</f>
        <v>2</v>
      </c>
      <c r="I620" s="31">
        <f>SUBTOTAL(9,I600:I619)</f>
        <v>12</v>
      </c>
      <c r="J620" s="117">
        <f t="shared" si="9"/>
        <v>0.66666666666666663</v>
      </c>
      <c r="K620" s="31">
        <f>SUBTOTAL(9,K600:K619)</f>
        <v>4</v>
      </c>
      <c r="L620" s="31">
        <f>SUBTOTAL(9,L600:L619)</f>
        <v>0</v>
      </c>
    </row>
    <row r="621" spans="1:12" outlineLevel="2" x14ac:dyDescent="0.2">
      <c r="A621" t="s">
        <v>1842</v>
      </c>
      <c r="B621" s="2" t="s">
        <v>3101</v>
      </c>
      <c r="C621" s="12" t="s">
        <v>6</v>
      </c>
      <c r="D621" s="6">
        <v>43594</v>
      </c>
      <c r="E621" s="142">
        <v>171000</v>
      </c>
      <c r="F621" s="108">
        <v>20190839</v>
      </c>
      <c r="G621" s="108">
        <v>1</v>
      </c>
      <c r="H621" s="107">
        <v>1</v>
      </c>
      <c r="I621" s="31">
        <v>1</v>
      </c>
      <c r="J621" s="117">
        <f t="shared" si="9"/>
        <v>1</v>
      </c>
      <c r="K621" s="31">
        <v>0</v>
      </c>
      <c r="L621" s="31">
        <v>0</v>
      </c>
    </row>
    <row r="622" spans="1:12" outlineLevel="2" x14ac:dyDescent="0.2">
      <c r="A622" t="s">
        <v>1842</v>
      </c>
      <c r="B622" s="2" t="s">
        <v>2971</v>
      </c>
      <c r="C622" s="12" t="s">
        <v>6</v>
      </c>
      <c r="D622" s="6">
        <v>43581</v>
      </c>
      <c r="E622" s="142">
        <v>183000</v>
      </c>
      <c r="F622" s="108">
        <v>20190575</v>
      </c>
      <c r="G622" s="108">
        <v>1</v>
      </c>
      <c r="H622" s="107">
        <v>1</v>
      </c>
      <c r="I622" s="31">
        <v>1</v>
      </c>
      <c r="J622" s="117">
        <f t="shared" si="9"/>
        <v>1</v>
      </c>
      <c r="K622" s="31">
        <v>0</v>
      </c>
      <c r="L622" s="31">
        <v>0</v>
      </c>
    </row>
    <row r="623" spans="1:12" outlineLevel="2" x14ac:dyDescent="0.2">
      <c r="A623" t="s">
        <v>1842</v>
      </c>
      <c r="B623" s="2" t="s">
        <v>2565</v>
      </c>
      <c r="C623" s="12" t="s">
        <v>6</v>
      </c>
      <c r="D623" s="6">
        <v>43535</v>
      </c>
      <c r="E623" s="142">
        <v>200000</v>
      </c>
      <c r="F623" s="108">
        <v>20190306</v>
      </c>
      <c r="G623" s="108">
        <v>1</v>
      </c>
      <c r="H623" s="107">
        <v>1</v>
      </c>
      <c r="I623" s="31">
        <v>1</v>
      </c>
      <c r="J623" s="117">
        <f t="shared" si="9"/>
        <v>1</v>
      </c>
      <c r="K623" s="31">
        <v>0</v>
      </c>
      <c r="L623" s="31">
        <v>0</v>
      </c>
    </row>
    <row r="624" spans="1:12" outlineLevel="2" x14ac:dyDescent="0.2">
      <c r="A624" t="s">
        <v>1842</v>
      </c>
      <c r="B624" s="2" t="s">
        <v>2393</v>
      </c>
      <c r="C624" s="12" t="s">
        <v>1126</v>
      </c>
      <c r="D624" s="6">
        <v>43515</v>
      </c>
      <c r="E624" s="142">
        <v>221430</v>
      </c>
      <c r="F624" s="108" t="s">
        <v>838</v>
      </c>
      <c r="G624" s="108">
        <v>1</v>
      </c>
      <c r="H624" s="107">
        <v>0</v>
      </c>
      <c r="I624" s="31">
        <v>1</v>
      </c>
      <c r="J624" s="117">
        <f t="shared" si="9"/>
        <v>1</v>
      </c>
      <c r="K624" s="31">
        <v>0</v>
      </c>
      <c r="L624" s="31">
        <v>0</v>
      </c>
    </row>
    <row r="625" spans="1:12" outlineLevel="2" x14ac:dyDescent="0.2">
      <c r="A625" t="s">
        <v>1842</v>
      </c>
      <c r="B625" s="2" t="s">
        <v>2636</v>
      </c>
      <c r="C625" s="12" t="s">
        <v>6</v>
      </c>
      <c r="D625" s="6">
        <v>43543</v>
      </c>
      <c r="E625" s="142">
        <v>168000</v>
      </c>
      <c r="F625" s="108">
        <v>20190371</v>
      </c>
      <c r="G625" s="108">
        <v>1</v>
      </c>
      <c r="H625" s="107">
        <v>1</v>
      </c>
      <c r="I625" s="31">
        <v>1</v>
      </c>
      <c r="J625" s="117">
        <f t="shared" si="9"/>
        <v>1</v>
      </c>
      <c r="K625" s="31">
        <v>0</v>
      </c>
      <c r="L625" s="31">
        <v>0</v>
      </c>
    </row>
    <row r="626" spans="1:12" outlineLevel="2" x14ac:dyDescent="0.2">
      <c r="A626" t="s">
        <v>1842</v>
      </c>
      <c r="B626" s="2" t="s">
        <v>2137</v>
      </c>
      <c r="C626" s="12" t="s">
        <v>6</v>
      </c>
      <c r="D626" s="6">
        <v>43476</v>
      </c>
      <c r="E626" s="142">
        <v>159500</v>
      </c>
      <c r="F626" s="108">
        <v>20190037</v>
      </c>
      <c r="G626" s="108">
        <v>1</v>
      </c>
      <c r="H626" s="107">
        <v>1</v>
      </c>
      <c r="I626" s="31">
        <v>1</v>
      </c>
      <c r="J626" s="117">
        <f t="shared" si="9"/>
        <v>1</v>
      </c>
      <c r="K626" s="31">
        <v>0</v>
      </c>
      <c r="L626" s="31">
        <v>0</v>
      </c>
    </row>
    <row r="627" spans="1:12" outlineLevel="2" x14ac:dyDescent="0.2">
      <c r="A627" t="s">
        <v>1842</v>
      </c>
      <c r="B627" s="2" t="s">
        <v>2693</v>
      </c>
      <c r="C627" s="12" t="s">
        <v>1249</v>
      </c>
      <c r="D627" s="6">
        <v>43549</v>
      </c>
      <c r="E627" s="142">
        <v>324900</v>
      </c>
      <c r="F627" s="108" t="s">
        <v>838</v>
      </c>
      <c r="G627" s="108">
        <v>1</v>
      </c>
      <c r="H627" s="107">
        <v>0</v>
      </c>
      <c r="I627" s="31">
        <v>1</v>
      </c>
      <c r="J627" s="117">
        <f t="shared" si="9"/>
        <v>1</v>
      </c>
      <c r="K627" s="31">
        <v>0</v>
      </c>
      <c r="L627" s="31">
        <v>0</v>
      </c>
    </row>
    <row r="628" spans="1:12" outlineLevel="2" x14ac:dyDescent="0.2">
      <c r="A628" t="s">
        <v>1842</v>
      </c>
      <c r="B628" s="2" t="s">
        <v>2825</v>
      </c>
      <c r="C628" s="12" t="s">
        <v>6</v>
      </c>
      <c r="D628" s="6">
        <v>43564</v>
      </c>
      <c r="E628" s="142">
        <v>265000</v>
      </c>
      <c r="F628" s="108">
        <v>20190620</v>
      </c>
      <c r="G628" s="108">
        <v>1</v>
      </c>
      <c r="H628" s="107">
        <v>1</v>
      </c>
      <c r="I628" s="31">
        <v>1</v>
      </c>
      <c r="J628" s="117">
        <f t="shared" si="9"/>
        <v>1</v>
      </c>
      <c r="K628" s="31">
        <v>0</v>
      </c>
      <c r="L628" s="31">
        <v>0</v>
      </c>
    </row>
    <row r="629" spans="1:12" outlineLevel="2" x14ac:dyDescent="0.2">
      <c r="A629" t="s">
        <v>1842</v>
      </c>
      <c r="B629" s="2" t="s">
        <v>2392</v>
      </c>
      <c r="C629" s="12" t="s">
        <v>6</v>
      </c>
      <c r="D629" s="6">
        <v>43515</v>
      </c>
      <c r="E629" s="142">
        <v>82000</v>
      </c>
      <c r="F629" s="108">
        <v>20190124</v>
      </c>
      <c r="G629" s="108">
        <v>1</v>
      </c>
      <c r="H629" s="107">
        <v>1</v>
      </c>
      <c r="I629" s="31">
        <v>1</v>
      </c>
      <c r="J629" s="117">
        <f t="shared" si="9"/>
        <v>1</v>
      </c>
      <c r="K629" s="31">
        <v>0</v>
      </c>
      <c r="L629" s="31">
        <v>0</v>
      </c>
    </row>
    <row r="630" spans="1:12" outlineLevel="2" x14ac:dyDescent="0.2">
      <c r="A630" t="s">
        <v>1842</v>
      </c>
      <c r="B630" s="2" t="s">
        <v>2093</v>
      </c>
      <c r="C630" s="12" t="s">
        <v>7</v>
      </c>
      <c r="D630" s="6">
        <v>43467</v>
      </c>
      <c r="E630" s="142">
        <v>105000</v>
      </c>
      <c r="F630" s="108">
        <v>20182608</v>
      </c>
      <c r="G630" s="108">
        <v>1</v>
      </c>
      <c r="H630" s="107">
        <v>1</v>
      </c>
      <c r="I630" s="31">
        <v>1</v>
      </c>
      <c r="J630" s="117">
        <f t="shared" si="9"/>
        <v>1</v>
      </c>
      <c r="K630" s="31">
        <v>0</v>
      </c>
      <c r="L630" s="31">
        <v>0</v>
      </c>
    </row>
    <row r="631" spans="1:12" outlineLevel="2" x14ac:dyDescent="0.2">
      <c r="A631" t="s">
        <v>1842</v>
      </c>
      <c r="B631" s="2" t="s">
        <v>3359</v>
      </c>
      <c r="C631" s="12" t="s">
        <v>7</v>
      </c>
      <c r="D631" s="6">
        <v>43616</v>
      </c>
      <c r="E631" s="142">
        <v>352950</v>
      </c>
      <c r="F631" s="108" t="s">
        <v>838</v>
      </c>
      <c r="G631" s="108">
        <v>1</v>
      </c>
      <c r="H631" s="107">
        <v>0</v>
      </c>
      <c r="I631" s="31">
        <v>1</v>
      </c>
      <c r="J631" s="117">
        <f t="shared" si="9"/>
        <v>1</v>
      </c>
      <c r="K631" s="31">
        <v>0</v>
      </c>
      <c r="L631" s="31">
        <v>0</v>
      </c>
    </row>
    <row r="632" spans="1:12" outlineLevel="2" x14ac:dyDescent="0.2">
      <c r="A632" t="s">
        <v>1842</v>
      </c>
      <c r="B632" s="2" t="s">
        <v>2169</v>
      </c>
      <c r="C632" s="12" t="s">
        <v>1249</v>
      </c>
      <c r="D632" s="6">
        <v>43482</v>
      </c>
      <c r="E632" s="142">
        <v>199900</v>
      </c>
      <c r="F632" s="108" t="s">
        <v>838</v>
      </c>
      <c r="G632" s="108">
        <v>1</v>
      </c>
      <c r="H632" s="107">
        <v>0</v>
      </c>
      <c r="I632" s="31">
        <v>1</v>
      </c>
      <c r="J632" s="117">
        <f t="shared" si="9"/>
        <v>1</v>
      </c>
      <c r="K632" s="31">
        <v>0</v>
      </c>
      <c r="L632" s="31">
        <v>0</v>
      </c>
    </row>
    <row r="633" spans="1:12" outlineLevel="2" x14ac:dyDescent="0.2">
      <c r="A633" t="s">
        <v>1842</v>
      </c>
      <c r="B633" s="2" t="s">
        <v>3023</v>
      </c>
      <c r="C633" s="12" t="s">
        <v>216</v>
      </c>
      <c r="D633" s="6">
        <v>43585</v>
      </c>
      <c r="E633" s="142">
        <v>218500</v>
      </c>
      <c r="F633" s="108" t="s">
        <v>838</v>
      </c>
      <c r="G633" s="108">
        <v>1</v>
      </c>
      <c r="H633" s="107">
        <v>0</v>
      </c>
      <c r="I633" s="31">
        <v>1</v>
      </c>
      <c r="J633" s="117">
        <f t="shared" si="9"/>
        <v>1</v>
      </c>
      <c r="K633" s="31">
        <v>0</v>
      </c>
      <c r="L633" s="31">
        <v>0</v>
      </c>
    </row>
    <row r="634" spans="1:12" outlineLevel="2" x14ac:dyDescent="0.2">
      <c r="A634" t="s">
        <v>1842</v>
      </c>
      <c r="B634" s="2" t="s">
        <v>2457</v>
      </c>
      <c r="C634" s="12" t="s">
        <v>6</v>
      </c>
      <c r="D634" s="6">
        <v>43524</v>
      </c>
      <c r="E634" s="142">
        <v>96000</v>
      </c>
      <c r="F634" s="108" t="s">
        <v>838</v>
      </c>
      <c r="G634" s="108">
        <v>1</v>
      </c>
      <c r="H634" s="107">
        <v>0</v>
      </c>
      <c r="I634" s="31">
        <v>1</v>
      </c>
      <c r="J634" s="117">
        <f t="shared" si="9"/>
        <v>1</v>
      </c>
      <c r="K634" s="31">
        <v>0</v>
      </c>
      <c r="L634" s="31">
        <v>0</v>
      </c>
    </row>
    <row r="635" spans="1:12" outlineLevel="2" x14ac:dyDescent="0.2">
      <c r="A635" t="s">
        <v>1842</v>
      </c>
      <c r="B635" s="2" t="s">
        <v>2361</v>
      </c>
      <c r="C635" s="12" t="s">
        <v>6</v>
      </c>
      <c r="D635" s="6">
        <v>43510</v>
      </c>
      <c r="E635" s="142">
        <v>77000</v>
      </c>
      <c r="F635" s="108" t="s">
        <v>838</v>
      </c>
      <c r="G635" s="108">
        <v>1</v>
      </c>
      <c r="H635" s="107">
        <v>0</v>
      </c>
      <c r="I635" s="31">
        <v>1</v>
      </c>
      <c r="J635" s="117">
        <f t="shared" si="9"/>
        <v>1</v>
      </c>
      <c r="K635" s="31">
        <v>0</v>
      </c>
      <c r="L635" s="31">
        <v>0</v>
      </c>
    </row>
    <row r="636" spans="1:12" outlineLevel="2" x14ac:dyDescent="0.2">
      <c r="A636" t="s">
        <v>1842</v>
      </c>
      <c r="B636" s="2" t="s">
        <v>2542</v>
      </c>
      <c r="C636" s="12" t="s">
        <v>6</v>
      </c>
      <c r="D636" s="6">
        <v>43531</v>
      </c>
      <c r="E636" s="142">
        <v>180000</v>
      </c>
      <c r="F636" s="108">
        <v>20190258</v>
      </c>
      <c r="G636" s="108">
        <v>1</v>
      </c>
      <c r="H636" s="107">
        <v>1</v>
      </c>
      <c r="I636" s="31">
        <v>1</v>
      </c>
      <c r="J636" s="117">
        <f t="shared" si="9"/>
        <v>1</v>
      </c>
      <c r="K636" s="31">
        <v>0</v>
      </c>
      <c r="L636" s="31">
        <v>0</v>
      </c>
    </row>
    <row r="637" spans="1:12" outlineLevel="2" x14ac:dyDescent="0.2">
      <c r="A637" t="s">
        <v>1842</v>
      </c>
      <c r="B637" s="2" t="s">
        <v>2177</v>
      </c>
      <c r="C637" s="12" t="s">
        <v>6</v>
      </c>
      <c r="D637" s="6">
        <v>43483</v>
      </c>
      <c r="E637" s="142">
        <v>237500</v>
      </c>
      <c r="F637" s="108" t="s">
        <v>838</v>
      </c>
      <c r="G637" s="108">
        <v>1</v>
      </c>
      <c r="H637" s="107">
        <v>0</v>
      </c>
      <c r="I637" s="31">
        <v>1</v>
      </c>
      <c r="J637" s="117">
        <f t="shared" si="9"/>
        <v>1</v>
      </c>
      <c r="K637" s="31">
        <v>0</v>
      </c>
      <c r="L637" s="31">
        <v>0</v>
      </c>
    </row>
    <row r="638" spans="1:12" outlineLevel="2" x14ac:dyDescent="0.2">
      <c r="A638" t="s">
        <v>1842</v>
      </c>
      <c r="B638" s="2" t="s">
        <v>2110</v>
      </c>
      <c r="C638" s="12" t="s">
        <v>6</v>
      </c>
      <c r="D638" s="6">
        <v>43469</v>
      </c>
      <c r="E638" s="142">
        <v>235000</v>
      </c>
      <c r="F638" s="108">
        <v>20182543</v>
      </c>
      <c r="G638" s="108">
        <v>1</v>
      </c>
      <c r="H638" s="107">
        <v>1</v>
      </c>
      <c r="I638" s="31">
        <v>1</v>
      </c>
      <c r="J638" s="117">
        <f t="shared" si="9"/>
        <v>1</v>
      </c>
      <c r="K638" s="31">
        <v>0</v>
      </c>
      <c r="L638" s="31">
        <v>0</v>
      </c>
    </row>
    <row r="639" spans="1:12" outlineLevel="2" x14ac:dyDescent="0.2">
      <c r="A639" t="s">
        <v>1842</v>
      </c>
      <c r="B639" s="2" t="s">
        <v>2959</v>
      </c>
      <c r="C639" s="12" t="s">
        <v>1126</v>
      </c>
      <c r="D639" s="6">
        <v>43580</v>
      </c>
      <c r="E639" s="142">
        <v>232000</v>
      </c>
      <c r="F639" s="108" t="s">
        <v>838</v>
      </c>
      <c r="G639" s="108">
        <v>1</v>
      </c>
      <c r="H639" s="107">
        <v>0</v>
      </c>
      <c r="I639" s="31">
        <v>1</v>
      </c>
      <c r="J639" s="117">
        <f t="shared" si="9"/>
        <v>1</v>
      </c>
      <c r="K639" s="31">
        <v>0</v>
      </c>
      <c r="L639" s="31">
        <v>0</v>
      </c>
    </row>
    <row r="640" spans="1:12" outlineLevel="2" x14ac:dyDescent="0.2">
      <c r="A640" t="s">
        <v>1842</v>
      </c>
      <c r="B640" s="2" t="s">
        <v>2602</v>
      </c>
      <c r="C640" s="12" t="s">
        <v>6</v>
      </c>
      <c r="D640" s="6">
        <v>43538</v>
      </c>
      <c r="E640" s="142">
        <v>365000</v>
      </c>
      <c r="F640" s="108">
        <v>20190215</v>
      </c>
      <c r="G640" s="108">
        <v>1</v>
      </c>
      <c r="H640" s="107">
        <v>1</v>
      </c>
      <c r="I640" s="31">
        <v>1</v>
      </c>
      <c r="J640" s="117">
        <f t="shared" si="9"/>
        <v>1</v>
      </c>
      <c r="K640" s="31">
        <v>0</v>
      </c>
      <c r="L640" s="31">
        <v>0</v>
      </c>
    </row>
    <row r="641" spans="1:12" outlineLevel="2" x14ac:dyDescent="0.2">
      <c r="A641" t="s">
        <v>1842</v>
      </c>
      <c r="B641" s="2" t="s">
        <v>2879</v>
      </c>
      <c r="C641" s="12" t="s">
        <v>123</v>
      </c>
      <c r="D641" s="6">
        <v>43570</v>
      </c>
      <c r="E641" s="142">
        <v>135000</v>
      </c>
      <c r="F641" s="108">
        <v>20190536</v>
      </c>
      <c r="G641" s="108">
        <v>1</v>
      </c>
      <c r="H641" s="107">
        <v>1</v>
      </c>
      <c r="I641" s="31">
        <v>1</v>
      </c>
      <c r="J641" s="117">
        <f t="shared" si="9"/>
        <v>1</v>
      </c>
      <c r="K641" s="31">
        <v>0</v>
      </c>
      <c r="L641" s="31">
        <v>0</v>
      </c>
    </row>
    <row r="642" spans="1:12" outlineLevel="2" x14ac:dyDescent="0.2">
      <c r="A642" t="s">
        <v>1842</v>
      </c>
      <c r="B642" s="2" t="s">
        <v>2836</v>
      </c>
      <c r="C642" s="12" t="s">
        <v>534</v>
      </c>
      <c r="D642" s="6">
        <v>43565</v>
      </c>
      <c r="E642" s="142">
        <v>200000</v>
      </c>
      <c r="F642" s="108">
        <v>20190397</v>
      </c>
      <c r="G642" s="108">
        <v>1</v>
      </c>
      <c r="H642" s="107">
        <v>1</v>
      </c>
      <c r="I642" s="31">
        <v>1</v>
      </c>
      <c r="J642" s="117">
        <f t="shared" si="9"/>
        <v>1</v>
      </c>
      <c r="K642" s="31">
        <v>0</v>
      </c>
      <c r="L642" s="31">
        <v>0</v>
      </c>
    </row>
    <row r="643" spans="1:12" outlineLevel="2" x14ac:dyDescent="0.2">
      <c r="A643" t="s">
        <v>1842</v>
      </c>
      <c r="B643" s="2" t="s">
        <v>2237</v>
      </c>
      <c r="C643" s="12" t="s">
        <v>6</v>
      </c>
      <c r="D643" s="6">
        <v>43494</v>
      </c>
      <c r="E643" s="142">
        <v>172000</v>
      </c>
      <c r="F643" s="108">
        <v>20190085</v>
      </c>
      <c r="G643" s="108">
        <v>1</v>
      </c>
      <c r="H643" s="107">
        <v>1</v>
      </c>
      <c r="I643" s="31">
        <v>1</v>
      </c>
      <c r="J643" s="117">
        <f t="shared" si="9"/>
        <v>1</v>
      </c>
      <c r="K643" s="31">
        <v>0</v>
      </c>
      <c r="L643" s="31">
        <v>0</v>
      </c>
    </row>
    <row r="644" spans="1:12" outlineLevel="2" x14ac:dyDescent="0.2">
      <c r="A644" t="s">
        <v>1842</v>
      </c>
      <c r="B644" s="2" t="s">
        <v>2367</v>
      </c>
      <c r="C644" s="12" t="s">
        <v>6</v>
      </c>
      <c r="D644" s="6">
        <v>43511</v>
      </c>
      <c r="E644" s="142">
        <v>203500</v>
      </c>
      <c r="F644" s="108">
        <v>20190070</v>
      </c>
      <c r="G644" s="108">
        <v>1</v>
      </c>
      <c r="H644" s="107">
        <v>1</v>
      </c>
      <c r="I644" s="31">
        <v>1</v>
      </c>
      <c r="J644" s="117">
        <f t="shared" si="9"/>
        <v>1</v>
      </c>
      <c r="K644" s="31">
        <v>0</v>
      </c>
      <c r="L644" s="31">
        <v>0</v>
      </c>
    </row>
    <row r="645" spans="1:12" outlineLevel="2" x14ac:dyDescent="0.2">
      <c r="A645" t="s">
        <v>1842</v>
      </c>
      <c r="B645" s="2" t="s">
        <v>3075</v>
      </c>
      <c r="C645" s="12" t="s">
        <v>1249</v>
      </c>
      <c r="D645" s="6">
        <v>43591</v>
      </c>
      <c r="E645" s="142">
        <v>232000</v>
      </c>
      <c r="F645" s="108">
        <v>20190698</v>
      </c>
      <c r="G645" s="108">
        <v>1</v>
      </c>
      <c r="H645" s="107">
        <v>1</v>
      </c>
      <c r="I645" s="31">
        <v>1</v>
      </c>
      <c r="J645" s="117">
        <f t="shared" si="9"/>
        <v>1</v>
      </c>
      <c r="K645" s="31">
        <v>0</v>
      </c>
      <c r="L645" s="31">
        <v>0</v>
      </c>
    </row>
    <row r="646" spans="1:12" outlineLevel="2" x14ac:dyDescent="0.2">
      <c r="A646" t="s">
        <v>1842</v>
      </c>
      <c r="B646" s="2" t="s">
        <v>2365</v>
      </c>
      <c r="C646" s="12" t="s">
        <v>216</v>
      </c>
      <c r="D646" s="6">
        <v>43511</v>
      </c>
      <c r="E646" s="142">
        <v>250000</v>
      </c>
      <c r="F646" s="108" t="s">
        <v>838</v>
      </c>
      <c r="G646" s="108">
        <v>1</v>
      </c>
      <c r="H646" s="107">
        <v>0</v>
      </c>
      <c r="I646" s="31">
        <v>1</v>
      </c>
      <c r="J646" s="117">
        <f t="shared" ref="J646:J709" si="10">+I646/G646</f>
        <v>1</v>
      </c>
      <c r="K646" s="31">
        <v>0</v>
      </c>
      <c r="L646" s="31">
        <v>0</v>
      </c>
    </row>
    <row r="647" spans="1:12" outlineLevel="2" x14ac:dyDescent="0.2">
      <c r="A647" t="s">
        <v>1842</v>
      </c>
      <c r="B647" s="2" t="s">
        <v>2282</v>
      </c>
      <c r="C647" s="12" t="s">
        <v>6</v>
      </c>
      <c r="D647" s="6">
        <v>43497</v>
      </c>
      <c r="E647" s="142">
        <v>185000</v>
      </c>
      <c r="F647" s="108">
        <v>20182857</v>
      </c>
      <c r="G647" s="108">
        <v>1</v>
      </c>
      <c r="H647" s="107">
        <v>1</v>
      </c>
      <c r="I647" s="31">
        <v>1</v>
      </c>
      <c r="J647" s="117">
        <f t="shared" si="10"/>
        <v>1</v>
      </c>
      <c r="K647" s="31">
        <v>0</v>
      </c>
      <c r="L647" s="31">
        <v>0</v>
      </c>
    </row>
    <row r="648" spans="1:12" outlineLevel="2" x14ac:dyDescent="0.2">
      <c r="A648" t="s">
        <v>1842</v>
      </c>
      <c r="B648" s="2" t="s">
        <v>2173</v>
      </c>
      <c r="C648" s="12" t="s">
        <v>1249</v>
      </c>
      <c r="D648" s="6">
        <v>43600</v>
      </c>
      <c r="E648" s="142">
        <v>209000</v>
      </c>
      <c r="F648" s="108">
        <v>20190846</v>
      </c>
      <c r="G648" s="108">
        <v>1</v>
      </c>
      <c r="H648" s="107">
        <v>1</v>
      </c>
      <c r="I648" s="31">
        <v>1</v>
      </c>
      <c r="J648" s="117">
        <f t="shared" si="10"/>
        <v>1</v>
      </c>
      <c r="K648" s="31">
        <v>0</v>
      </c>
      <c r="L648" s="31">
        <v>0</v>
      </c>
    </row>
    <row r="649" spans="1:12" outlineLevel="2" x14ac:dyDescent="0.2">
      <c r="A649" t="s">
        <v>1842</v>
      </c>
      <c r="B649" s="2" t="s">
        <v>825</v>
      </c>
      <c r="C649" s="12" t="s">
        <v>6</v>
      </c>
      <c r="D649" s="6">
        <v>43573</v>
      </c>
      <c r="E649" s="142">
        <v>155000</v>
      </c>
      <c r="F649" s="108" t="s">
        <v>838</v>
      </c>
      <c r="G649" s="108">
        <v>1</v>
      </c>
      <c r="H649" s="107">
        <v>0</v>
      </c>
      <c r="I649" s="31">
        <v>1</v>
      </c>
      <c r="J649" s="117">
        <f t="shared" si="10"/>
        <v>1</v>
      </c>
      <c r="K649" s="31">
        <v>0</v>
      </c>
      <c r="L649" s="31">
        <v>0</v>
      </c>
    </row>
    <row r="650" spans="1:12" outlineLevel="2" x14ac:dyDescent="0.2">
      <c r="A650" t="s">
        <v>1842</v>
      </c>
      <c r="B650" s="2" t="s">
        <v>2571</v>
      </c>
      <c r="C650" s="12" t="s">
        <v>6</v>
      </c>
      <c r="D650" s="6">
        <v>43535</v>
      </c>
      <c r="E650" s="142">
        <v>310000</v>
      </c>
      <c r="F650" s="108">
        <v>20190363</v>
      </c>
      <c r="G650" s="108">
        <v>1</v>
      </c>
      <c r="H650" s="107">
        <v>1</v>
      </c>
      <c r="I650" s="31">
        <v>1</v>
      </c>
      <c r="J650" s="117">
        <f t="shared" si="10"/>
        <v>1</v>
      </c>
      <c r="K650" s="31">
        <v>0</v>
      </c>
      <c r="L650" s="31">
        <v>0</v>
      </c>
    </row>
    <row r="651" spans="1:12" outlineLevel="2" x14ac:dyDescent="0.2">
      <c r="A651" t="s">
        <v>1842</v>
      </c>
      <c r="B651" s="2" t="s">
        <v>3221</v>
      </c>
      <c r="C651" s="12" t="s">
        <v>6</v>
      </c>
      <c r="D651" s="6">
        <v>43605</v>
      </c>
      <c r="E651" s="142">
        <v>440000</v>
      </c>
      <c r="F651" s="108">
        <v>20191023</v>
      </c>
      <c r="G651" s="108">
        <v>1</v>
      </c>
      <c r="H651" s="107">
        <v>1</v>
      </c>
      <c r="I651" s="31">
        <v>1</v>
      </c>
      <c r="J651" s="117">
        <f t="shared" si="10"/>
        <v>1</v>
      </c>
      <c r="K651" s="31">
        <v>0</v>
      </c>
      <c r="L651" s="31">
        <v>0</v>
      </c>
    </row>
    <row r="652" spans="1:12" outlineLevel="2" x14ac:dyDescent="0.2">
      <c r="A652" t="s">
        <v>1842</v>
      </c>
      <c r="B652" s="2" t="s">
        <v>3097</v>
      </c>
      <c r="C652" s="12" t="s">
        <v>6</v>
      </c>
      <c r="D652" s="6">
        <v>43593</v>
      </c>
      <c r="E652" s="142">
        <v>673000</v>
      </c>
      <c r="F652" s="108">
        <v>20190708</v>
      </c>
      <c r="G652" s="108">
        <v>1</v>
      </c>
      <c r="H652" s="107">
        <v>1</v>
      </c>
      <c r="I652" s="31">
        <v>1</v>
      </c>
      <c r="J652" s="117">
        <f t="shared" si="10"/>
        <v>1</v>
      </c>
      <c r="K652" s="31">
        <v>0</v>
      </c>
      <c r="L652" s="31">
        <v>0</v>
      </c>
    </row>
    <row r="653" spans="1:12" outlineLevel="2" x14ac:dyDescent="0.2">
      <c r="A653" t="s">
        <v>1842</v>
      </c>
      <c r="B653" s="2" t="s">
        <v>3127</v>
      </c>
      <c r="C653" s="12" t="s">
        <v>6</v>
      </c>
      <c r="D653" s="6">
        <v>43595</v>
      </c>
      <c r="E653" s="142">
        <v>191750</v>
      </c>
      <c r="F653" s="108">
        <v>20190632</v>
      </c>
      <c r="G653" s="108">
        <v>1</v>
      </c>
      <c r="H653" s="107">
        <v>1</v>
      </c>
      <c r="I653" s="31">
        <v>1</v>
      </c>
      <c r="J653" s="117">
        <f t="shared" si="10"/>
        <v>1</v>
      </c>
      <c r="K653" s="31">
        <v>0</v>
      </c>
      <c r="L653" s="31">
        <v>0</v>
      </c>
    </row>
    <row r="654" spans="1:12" outlineLevel="2" x14ac:dyDescent="0.2">
      <c r="A654" t="s">
        <v>1842</v>
      </c>
      <c r="B654" s="2" t="s">
        <v>2448</v>
      </c>
      <c r="C654" s="12" t="s">
        <v>123</v>
      </c>
      <c r="D654" s="6">
        <v>43523</v>
      </c>
      <c r="E654" s="142">
        <v>185000</v>
      </c>
      <c r="F654" s="108">
        <v>20190217</v>
      </c>
      <c r="G654" s="108">
        <v>1</v>
      </c>
      <c r="H654" s="107">
        <v>1</v>
      </c>
      <c r="I654" s="31">
        <v>1</v>
      </c>
      <c r="J654" s="117">
        <f t="shared" si="10"/>
        <v>1</v>
      </c>
      <c r="K654" s="31">
        <v>0</v>
      </c>
      <c r="L654" s="31">
        <v>0</v>
      </c>
    </row>
    <row r="655" spans="1:12" outlineLevel="2" x14ac:dyDescent="0.2">
      <c r="A655" t="s">
        <v>1842</v>
      </c>
      <c r="B655" s="2" t="s">
        <v>2766</v>
      </c>
      <c r="C655" s="12" t="s">
        <v>216</v>
      </c>
      <c r="D655" s="6">
        <v>43557</v>
      </c>
      <c r="E655" s="142">
        <v>225500</v>
      </c>
      <c r="F655" s="108">
        <v>20190416</v>
      </c>
      <c r="G655" s="108">
        <v>1</v>
      </c>
      <c r="H655" s="107">
        <v>1</v>
      </c>
      <c r="I655" s="31">
        <v>1</v>
      </c>
      <c r="J655" s="117">
        <f t="shared" si="10"/>
        <v>1</v>
      </c>
      <c r="K655" s="31">
        <v>0</v>
      </c>
      <c r="L655" s="31">
        <v>0</v>
      </c>
    </row>
    <row r="656" spans="1:12" outlineLevel="2" x14ac:dyDescent="0.2">
      <c r="A656" t="s">
        <v>1842</v>
      </c>
      <c r="B656" s="2" t="s">
        <v>2181</v>
      </c>
      <c r="C656" s="12" t="s">
        <v>6</v>
      </c>
      <c r="D656" s="6">
        <v>43483</v>
      </c>
      <c r="E656" s="142">
        <v>297500</v>
      </c>
      <c r="F656" s="108">
        <v>20182729</v>
      </c>
      <c r="G656" s="108">
        <v>1</v>
      </c>
      <c r="H656" s="107">
        <v>1</v>
      </c>
      <c r="I656" s="31">
        <v>1</v>
      </c>
      <c r="J656" s="117">
        <f t="shared" si="10"/>
        <v>1</v>
      </c>
      <c r="K656" s="31">
        <v>0</v>
      </c>
      <c r="L656" s="31">
        <v>0</v>
      </c>
    </row>
    <row r="657" spans="1:12" outlineLevel="2" x14ac:dyDescent="0.2">
      <c r="A657" t="s">
        <v>1842</v>
      </c>
      <c r="B657" s="2" t="s">
        <v>3271</v>
      </c>
      <c r="C657" s="12" t="s">
        <v>6</v>
      </c>
      <c r="D657" s="6">
        <v>43609</v>
      </c>
      <c r="E657" s="142">
        <v>235500</v>
      </c>
      <c r="F657" s="108">
        <v>20190820</v>
      </c>
      <c r="G657" s="108">
        <v>1</v>
      </c>
      <c r="H657" s="107">
        <v>1</v>
      </c>
      <c r="I657" s="31">
        <v>1</v>
      </c>
      <c r="J657" s="117">
        <f t="shared" si="10"/>
        <v>1</v>
      </c>
      <c r="K657" s="31">
        <v>0</v>
      </c>
      <c r="L657" s="31">
        <v>0</v>
      </c>
    </row>
    <row r="658" spans="1:12" outlineLevel="2" x14ac:dyDescent="0.2">
      <c r="A658" t="s">
        <v>1842</v>
      </c>
      <c r="B658" s="2" t="s">
        <v>2576</v>
      </c>
      <c r="C658" s="12" t="s">
        <v>6</v>
      </c>
      <c r="D658" s="6">
        <v>43535</v>
      </c>
      <c r="E658" s="142">
        <v>117250</v>
      </c>
      <c r="F658" s="108">
        <v>20190139</v>
      </c>
      <c r="G658" s="108">
        <v>1</v>
      </c>
      <c r="H658" s="107">
        <v>1</v>
      </c>
      <c r="I658" s="31">
        <v>1</v>
      </c>
      <c r="J658" s="117">
        <f t="shared" si="10"/>
        <v>1</v>
      </c>
      <c r="K658" s="31">
        <v>0</v>
      </c>
      <c r="L658" s="31">
        <v>0</v>
      </c>
    </row>
    <row r="659" spans="1:12" outlineLevel="2" x14ac:dyDescent="0.2">
      <c r="A659" t="s">
        <v>1842</v>
      </c>
      <c r="B659" s="2" t="s">
        <v>3290</v>
      </c>
      <c r="C659" s="12" t="s">
        <v>6</v>
      </c>
      <c r="D659" s="6">
        <v>43613</v>
      </c>
      <c r="E659" s="142">
        <v>103000</v>
      </c>
      <c r="F659" s="108" t="s">
        <v>838</v>
      </c>
      <c r="G659" s="108">
        <v>1</v>
      </c>
      <c r="H659" s="107">
        <v>0</v>
      </c>
      <c r="I659" s="31">
        <v>1</v>
      </c>
      <c r="J659" s="117">
        <f t="shared" si="10"/>
        <v>1</v>
      </c>
      <c r="K659" s="31">
        <v>0</v>
      </c>
      <c r="L659" s="31">
        <v>0</v>
      </c>
    </row>
    <row r="660" spans="1:12" outlineLevel="2" x14ac:dyDescent="0.2">
      <c r="A660" t="s">
        <v>1842</v>
      </c>
      <c r="B660" s="2" t="s">
        <v>2699</v>
      </c>
      <c r="C660" s="12" t="s">
        <v>6</v>
      </c>
      <c r="D660" s="6">
        <v>43549</v>
      </c>
      <c r="E660" s="142">
        <v>205000</v>
      </c>
      <c r="F660" s="108" t="s">
        <v>838</v>
      </c>
      <c r="G660" s="108">
        <v>1</v>
      </c>
      <c r="H660" s="107">
        <v>0</v>
      </c>
      <c r="I660" s="31">
        <v>1</v>
      </c>
      <c r="J660" s="117">
        <f t="shared" si="10"/>
        <v>1</v>
      </c>
      <c r="K660" s="31">
        <v>0</v>
      </c>
      <c r="L660" s="31">
        <v>0</v>
      </c>
    </row>
    <row r="661" spans="1:12" outlineLevel="2" x14ac:dyDescent="0.2">
      <c r="A661" t="s">
        <v>1842</v>
      </c>
      <c r="B661" s="2" t="s">
        <v>2235</v>
      </c>
      <c r="C661" s="12" t="s">
        <v>11</v>
      </c>
      <c r="D661" s="6">
        <v>43494</v>
      </c>
      <c r="E661" s="142">
        <v>160000</v>
      </c>
      <c r="F661" s="108">
        <v>20190022</v>
      </c>
      <c r="G661" s="108">
        <v>1</v>
      </c>
      <c r="H661" s="107">
        <v>1</v>
      </c>
      <c r="I661" s="31">
        <v>1</v>
      </c>
      <c r="J661" s="117">
        <f t="shared" si="10"/>
        <v>1</v>
      </c>
      <c r="K661" s="31">
        <v>0</v>
      </c>
      <c r="L661" s="31">
        <v>0</v>
      </c>
    </row>
    <row r="662" spans="1:12" outlineLevel="2" x14ac:dyDescent="0.2">
      <c r="A662" t="s">
        <v>1842</v>
      </c>
      <c r="B662" s="2" t="s">
        <v>3190</v>
      </c>
      <c r="C662" s="12" t="s">
        <v>1249</v>
      </c>
      <c r="D662" s="6">
        <v>43602</v>
      </c>
      <c r="E662" s="142">
        <v>454000</v>
      </c>
      <c r="F662" s="108">
        <v>20190886</v>
      </c>
      <c r="G662" s="108">
        <v>1</v>
      </c>
      <c r="H662" s="107">
        <v>1</v>
      </c>
      <c r="I662" s="31">
        <v>1</v>
      </c>
      <c r="J662" s="117">
        <f t="shared" si="10"/>
        <v>1</v>
      </c>
      <c r="K662" s="31">
        <v>1</v>
      </c>
      <c r="L662" s="31">
        <v>1</v>
      </c>
    </row>
    <row r="663" spans="1:12" outlineLevel="2" x14ac:dyDescent="0.2">
      <c r="A663" t="s">
        <v>1842</v>
      </c>
      <c r="B663" s="2" t="s">
        <v>2960</v>
      </c>
      <c r="C663" s="12" t="s">
        <v>7</v>
      </c>
      <c r="D663" s="6">
        <v>43580</v>
      </c>
      <c r="E663" s="142">
        <v>449000</v>
      </c>
      <c r="F663" s="108">
        <v>20190637</v>
      </c>
      <c r="G663" s="108">
        <v>1</v>
      </c>
      <c r="H663" s="107">
        <v>1</v>
      </c>
      <c r="I663" s="31">
        <v>1</v>
      </c>
      <c r="J663" s="117">
        <f t="shared" si="10"/>
        <v>1</v>
      </c>
      <c r="K663" s="31">
        <v>1</v>
      </c>
      <c r="L663" s="31">
        <v>1</v>
      </c>
    </row>
    <row r="664" spans="1:12" outlineLevel="2" x14ac:dyDescent="0.2">
      <c r="A664" t="s">
        <v>1842</v>
      </c>
      <c r="B664" s="2" t="s">
        <v>2555</v>
      </c>
      <c r="C664" s="12" t="s">
        <v>216</v>
      </c>
      <c r="D664" s="6">
        <v>43532</v>
      </c>
      <c r="E664" s="142">
        <v>245000</v>
      </c>
      <c r="F664" s="108">
        <v>20190305</v>
      </c>
      <c r="G664" s="108">
        <v>1</v>
      </c>
      <c r="H664" s="107">
        <v>1</v>
      </c>
      <c r="I664" s="31">
        <v>1</v>
      </c>
      <c r="J664" s="117">
        <f t="shared" si="10"/>
        <v>1</v>
      </c>
      <c r="K664" s="31">
        <v>1</v>
      </c>
      <c r="L664" s="31">
        <v>1</v>
      </c>
    </row>
    <row r="665" spans="1:12" outlineLevel="2" x14ac:dyDescent="0.2">
      <c r="A665" t="s">
        <v>1842</v>
      </c>
      <c r="B665" s="2" t="s">
        <v>3195</v>
      </c>
      <c r="C665" s="12" t="s">
        <v>1126</v>
      </c>
      <c r="D665" s="6">
        <v>43602</v>
      </c>
      <c r="E665" s="142">
        <v>352000</v>
      </c>
      <c r="F665" s="108" t="s">
        <v>838</v>
      </c>
      <c r="G665" s="108">
        <v>1</v>
      </c>
      <c r="H665" s="107">
        <v>0</v>
      </c>
      <c r="I665" s="31">
        <v>1</v>
      </c>
      <c r="J665" s="117">
        <f t="shared" si="10"/>
        <v>1</v>
      </c>
      <c r="K665" s="31">
        <v>1</v>
      </c>
      <c r="L665" s="31">
        <v>0</v>
      </c>
    </row>
    <row r="666" spans="1:12" outlineLevel="2" x14ac:dyDescent="0.2">
      <c r="A666" t="s">
        <v>1842</v>
      </c>
      <c r="B666" s="2" t="s">
        <v>2526</v>
      </c>
      <c r="C666" s="12" t="s">
        <v>1249</v>
      </c>
      <c r="D666" s="6">
        <v>43529</v>
      </c>
      <c r="E666" s="142">
        <v>900000</v>
      </c>
      <c r="F666" s="108" t="s">
        <v>838</v>
      </c>
      <c r="G666" s="108">
        <v>1</v>
      </c>
      <c r="H666" s="107">
        <v>0</v>
      </c>
      <c r="I666" s="31">
        <v>1</v>
      </c>
      <c r="J666" s="117">
        <f t="shared" si="10"/>
        <v>1</v>
      </c>
      <c r="K666" s="31">
        <v>1</v>
      </c>
      <c r="L666" s="31">
        <v>0</v>
      </c>
    </row>
    <row r="667" spans="1:12" outlineLevel="2" x14ac:dyDescent="0.2">
      <c r="A667" t="s">
        <v>1842</v>
      </c>
      <c r="B667" s="2" t="s">
        <v>2191</v>
      </c>
      <c r="C667" s="12" t="s">
        <v>6</v>
      </c>
      <c r="D667" s="6">
        <v>43486</v>
      </c>
      <c r="E667" s="142">
        <v>160000</v>
      </c>
      <c r="F667" s="108">
        <v>20182904</v>
      </c>
      <c r="G667" s="108">
        <v>1</v>
      </c>
      <c r="H667" s="107">
        <v>1</v>
      </c>
      <c r="I667" s="31">
        <v>1</v>
      </c>
      <c r="J667" s="117">
        <f t="shared" si="10"/>
        <v>1</v>
      </c>
      <c r="K667" s="31">
        <v>1</v>
      </c>
      <c r="L667" s="31">
        <v>1</v>
      </c>
    </row>
    <row r="668" spans="1:12" outlineLevel="2" x14ac:dyDescent="0.2">
      <c r="A668" t="s">
        <v>1842</v>
      </c>
      <c r="B668" s="2" t="s">
        <v>2357</v>
      </c>
      <c r="C668" s="12" t="s">
        <v>6</v>
      </c>
      <c r="D668" s="6">
        <v>43510</v>
      </c>
      <c r="E668" s="142">
        <v>152000</v>
      </c>
      <c r="F668" s="108">
        <v>20190092</v>
      </c>
      <c r="G668" s="108">
        <v>1</v>
      </c>
      <c r="H668" s="107">
        <v>1</v>
      </c>
      <c r="I668" s="31">
        <v>1</v>
      </c>
      <c r="J668" s="117">
        <f t="shared" si="10"/>
        <v>1</v>
      </c>
      <c r="K668" s="31">
        <v>1</v>
      </c>
      <c r="L668" s="31">
        <v>1</v>
      </c>
    </row>
    <row r="669" spans="1:12" outlineLevel="2" x14ac:dyDescent="0.2">
      <c r="A669" t="s">
        <v>1842</v>
      </c>
      <c r="B669" s="2" t="s">
        <v>3043</v>
      </c>
      <c r="C669" s="12" t="s">
        <v>1126</v>
      </c>
      <c r="D669" s="6">
        <v>43587</v>
      </c>
      <c r="E669" s="142">
        <v>233000</v>
      </c>
      <c r="F669" s="108">
        <v>20190773</v>
      </c>
      <c r="G669" s="108">
        <v>1</v>
      </c>
      <c r="H669" s="107">
        <v>1</v>
      </c>
      <c r="I669" s="31">
        <v>1</v>
      </c>
      <c r="J669" s="117">
        <f t="shared" si="10"/>
        <v>1</v>
      </c>
      <c r="K669" s="31">
        <v>1</v>
      </c>
      <c r="L669" s="31">
        <v>1</v>
      </c>
    </row>
    <row r="670" spans="1:12" outlineLevel="2" x14ac:dyDescent="0.2">
      <c r="A670" t="s">
        <v>1842</v>
      </c>
      <c r="B670" s="2" t="s">
        <v>2205</v>
      </c>
      <c r="C670" s="12" t="s">
        <v>6</v>
      </c>
      <c r="D670" s="6">
        <v>43488</v>
      </c>
      <c r="E670" s="142">
        <v>106000</v>
      </c>
      <c r="F670" s="108">
        <v>20190072</v>
      </c>
      <c r="G670" s="108">
        <v>1</v>
      </c>
      <c r="H670" s="107">
        <v>1</v>
      </c>
      <c r="I670" s="31">
        <v>1</v>
      </c>
      <c r="J670" s="117">
        <f t="shared" si="10"/>
        <v>1</v>
      </c>
      <c r="K670" s="31">
        <v>1</v>
      </c>
      <c r="L670" s="31">
        <v>1</v>
      </c>
    </row>
    <row r="671" spans="1:12" outlineLevel="2" x14ac:dyDescent="0.2">
      <c r="A671" t="s">
        <v>1842</v>
      </c>
      <c r="B671" s="2" t="s">
        <v>2567</v>
      </c>
      <c r="C671" s="12" t="s">
        <v>6</v>
      </c>
      <c r="D671" s="6">
        <v>43535</v>
      </c>
      <c r="E671" s="142">
        <v>219900</v>
      </c>
      <c r="F671" s="108">
        <v>20190293</v>
      </c>
      <c r="G671" s="108">
        <v>1</v>
      </c>
      <c r="H671" s="107">
        <v>1</v>
      </c>
      <c r="I671" s="31">
        <v>1</v>
      </c>
      <c r="J671" s="117">
        <f t="shared" si="10"/>
        <v>1</v>
      </c>
      <c r="K671" s="31">
        <v>1</v>
      </c>
      <c r="L671" s="31">
        <v>1</v>
      </c>
    </row>
    <row r="672" spans="1:12" outlineLevel="2" x14ac:dyDescent="0.2">
      <c r="A672" t="s">
        <v>1842</v>
      </c>
      <c r="B672" s="2" t="s">
        <v>2522</v>
      </c>
      <c r="C672" s="12" t="s">
        <v>6</v>
      </c>
      <c r="D672" s="6">
        <v>43529</v>
      </c>
      <c r="E672" s="142">
        <v>258000</v>
      </c>
      <c r="F672" s="108">
        <v>20190227</v>
      </c>
      <c r="G672" s="108">
        <v>1</v>
      </c>
      <c r="H672" s="107">
        <v>1</v>
      </c>
      <c r="I672" s="31">
        <v>1</v>
      </c>
      <c r="J672" s="117">
        <f t="shared" si="10"/>
        <v>1</v>
      </c>
      <c r="K672" s="31">
        <v>1</v>
      </c>
      <c r="L672" s="31">
        <v>1</v>
      </c>
    </row>
    <row r="673" spans="1:12" outlineLevel="2" x14ac:dyDescent="0.2">
      <c r="A673" t="s">
        <v>1842</v>
      </c>
      <c r="B673" s="2" t="s">
        <v>3274</v>
      </c>
      <c r="C673" s="12" t="s">
        <v>6</v>
      </c>
      <c r="D673" s="6">
        <v>43609</v>
      </c>
      <c r="E673" s="142">
        <v>134000</v>
      </c>
      <c r="F673" s="108">
        <v>20190816</v>
      </c>
      <c r="G673" s="108">
        <v>1</v>
      </c>
      <c r="H673" s="107">
        <v>1</v>
      </c>
      <c r="I673" s="31">
        <v>1</v>
      </c>
      <c r="J673" s="117">
        <f t="shared" si="10"/>
        <v>1</v>
      </c>
      <c r="K673" s="31">
        <v>1</v>
      </c>
      <c r="L673" s="31">
        <v>1</v>
      </c>
    </row>
    <row r="674" spans="1:12" outlineLevel="2" x14ac:dyDescent="0.2">
      <c r="A674" t="s">
        <v>1842</v>
      </c>
      <c r="B674" s="2" t="s">
        <v>2742</v>
      </c>
      <c r="C674" s="12" t="s">
        <v>6</v>
      </c>
      <c r="D674" s="6">
        <v>43553</v>
      </c>
      <c r="E674" s="142">
        <v>116000</v>
      </c>
      <c r="F674" s="108">
        <v>20190446</v>
      </c>
      <c r="G674" s="108">
        <v>1</v>
      </c>
      <c r="H674" s="107">
        <v>1</v>
      </c>
      <c r="I674" s="31">
        <v>1</v>
      </c>
      <c r="J674" s="117">
        <f t="shared" si="10"/>
        <v>1</v>
      </c>
      <c r="K674" s="31">
        <v>1</v>
      </c>
      <c r="L674" s="31">
        <v>1</v>
      </c>
    </row>
    <row r="675" spans="1:12" outlineLevel="2" x14ac:dyDescent="0.2">
      <c r="A675" t="s">
        <v>1842</v>
      </c>
      <c r="B675" s="2" t="s">
        <v>2287</v>
      </c>
      <c r="C675" s="12" t="s">
        <v>6</v>
      </c>
      <c r="D675" s="6">
        <v>43497</v>
      </c>
      <c r="E675" s="142">
        <v>355000</v>
      </c>
      <c r="F675" s="108">
        <v>20190011</v>
      </c>
      <c r="G675" s="108">
        <v>1</v>
      </c>
      <c r="H675" s="107">
        <v>1</v>
      </c>
      <c r="I675" s="31">
        <v>1</v>
      </c>
      <c r="J675" s="117">
        <f t="shared" si="10"/>
        <v>1</v>
      </c>
      <c r="K675" s="31">
        <v>1</v>
      </c>
      <c r="L675" s="31">
        <v>1</v>
      </c>
    </row>
    <row r="676" spans="1:12" outlineLevel="2" x14ac:dyDescent="0.2">
      <c r="A676" t="s">
        <v>1842</v>
      </c>
      <c r="B676" s="2" t="s">
        <v>3304</v>
      </c>
      <c r="C676" s="12" t="s">
        <v>6</v>
      </c>
      <c r="D676" s="6">
        <v>43614</v>
      </c>
      <c r="E676" s="142">
        <v>175000</v>
      </c>
      <c r="F676" s="108">
        <v>20190939</v>
      </c>
      <c r="G676" s="108">
        <v>1</v>
      </c>
      <c r="H676" s="107">
        <v>1</v>
      </c>
      <c r="I676" s="31">
        <v>1</v>
      </c>
      <c r="J676" s="117">
        <f t="shared" si="10"/>
        <v>1</v>
      </c>
      <c r="K676" s="31">
        <v>1</v>
      </c>
      <c r="L676" s="31">
        <v>1</v>
      </c>
    </row>
    <row r="677" spans="1:12" outlineLevel="2" x14ac:dyDescent="0.2">
      <c r="A677" t="s">
        <v>1842</v>
      </c>
      <c r="B677" s="2" t="s">
        <v>2975</v>
      </c>
      <c r="C677" s="12" t="s">
        <v>6</v>
      </c>
      <c r="D677" s="6">
        <v>43581</v>
      </c>
      <c r="E677" s="142">
        <v>120000</v>
      </c>
      <c r="F677" s="108">
        <v>20190824</v>
      </c>
      <c r="G677" s="108">
        <v>1</v>
      </c>
      <c r="H677" s="107">
        <v>1</v>
      </c>
      <c r="I677" s="31">
        <v>1</v>
      </c>
      <c r="J677" s="117">
        <f t="shared" si="10"/>
        <v>1</v>
      </c>
      <c r="K677" s="31">
        <v>1</v>
      </c>
      <c r="L677" s="31">
        <v>1</v>
      </c>
    </row>
    <row r="678" spans="1:12" outlineLevel="2" x14ac:dyDescent="0.2">
      <c r="A678" t="s">
        <v>1842</v>
      </c>
      <c r="B678" s="2" t="s">
        <v>2873</v>
      </c>
      <c r="C678" s="12" t="s">
        <v>123</v>
      </c>
      <c r="D678" s="6">
        <v>43570</v>
      </c>
      <c r="E678" s="142">
        <v>195900</v>
      </c>
      <c r="F678" s="108">
        <v>20190562</v>
      </c>
      <c r="G678" s="108">
        <v>1</v>
      </c>
      <c r="H678" s="107">
        <v>1</v>
      </c>
      <c r="I678" s="31">
        <v>1</v>
      </c>
      <c r="J678" s="117">
        <f t="shared" si="10"/>
        <v>1</v>
      </c>
      <c r="K678" s="31">
        <v>1</v>
      </c>
      <c r="L678" s="31">
        <v>1</v>
      </c>
    </row>
    <row r="679" spans="1:12" outlineLevel="2" x14ac:dyDescent="0.2">
      <c r="A679" t="s">
        <v>1842</v>
      </c>
      <c r="B679" s="2" t="s">
        <v>2642</v>
      </c>
      <c r="C679" s="12" t="s">
        <v>6</v>
      </c>
      <c r="D679" s="6">
        <v>43544</v>
      </c>
      <c r="E679" s="142">
        <v>198000</v>
      </c>
      <c r="F679" s="108">
        <v>20190498</v>
      </c>
      <c r="G679" s="108">
        <v>1</v>
      </c>
      <c r="H679" s="107">
        <v>1</v>
      </c>
      <c r="I679" s="31">
        <v>1</v>
      </c>
      <c r="J679" s="117">
        <f t="shared" si="10"/>
        <v>1</v>
      </c>
      <c r="K679" s="31">
        <v>1</v>
      </c>
      <c r="L679" s="31">
        <v>1</v>
      </c>
    </row>
    <row r="680" spans="1:12" outlineLevel="2" x14ac:dyDescent="0.2">
      <c r="A680" t="s">
        <v>1842</v>
      </c>
      <c r="B680" s="2" t="s">
        <v>3282</v>
      </c>
      <c r="C680" s="12" t="s">
        <v>6</v>
      </c>
      <c r="D680" s="6">
        <v>43609</v>
      </c>
      <c r="E680" s="142">
        <v>220000</v>
      </c>
      <c r="F680" s="108">
        <v>20190897</v>
      </c>
      <c r="G680" s="108">
        <v>1</v>
      </c>
      <c r="H680" s="107">
        <v>1</v>
      </c>
      <c r="I680" s="31">
        <v>1</v>
      </c>
      <c r="J680" s="117">
        <f t="shared" si="10"/>
        <v>1</v>
      </c>
      <c r="K680" s="31">
        <v>1</v>
      </c>
      <c r="L680" s="31">
        <v>1</v>
      </c>
    </row>
    <row r="681" spans="1:12" outlineLevel="2" x14ac:dyDescent="0.2">
      <c r="A681" t="s">
        <v>1842</v>
      </c>
      <c r="B681" s="2" t="s">
        <v>2553</v>
      </c>
      <c r="C681" s="12" t="s">
        <v>123</v>
      </c>
      <c r="D681" s="6">
        <v>43532</v>
      </c>
      <c r="E681" s="142">
        <v>186000</v>
      </c>
      <c r="F681" s="108">
        <v>20190198</v>
      </c>
      <c r="G681" s="108">
        <v>1</v>
      </c>
      <c r="H681" s="107">
        <v>1</v>
      </c>
      <c r="I681" s="31">
        <v>1</v>
      </c>
      <c r="J681" s="117">
        <f t="shared" si="10"/>
        <v>1</v>
      </c>
      <c r="K681" s="31">
        <v>1</v>
      </c>
      <c r="L681" s="31">
        <v>1</v>
      </c>
    </row>
    <row r="682" spans="1:12" outlineLevel="2" x14ac:dyDescent="0.2">
      <c r="A682" t="s">
        <v>1842</v>
      </c>
      <c r="B682" s="2" t="s">
        <v>2483</v>
      </c>
      <c r="C682" s="12" t="s">
        <v>6</v>
      </c>
      <c r="D682" s="6">
        <v>43525</v>
      </c>
      <c r="E682" s="142">
        <v>70000</v>
      </c>
      <c r="F682" s="108">
        <v>20190302</v>
      </c>
      <c r="G682" s="108">
        <v>1</v>
      </c>
      <c r="H682" s="107">
        <v>1</v>
      </c>
      <c r="I682" s="31">
        <v>1</v>
      </c>
      <c r="J682" s="117">
        <f t="shared" si="10"/>
        <v>1</v>
      </c>
      <c r="K682" s="31">
        <v>1</v>
      </c>
      <c r="L682" s="31">
        <v>1</v>
      </c>
    </row>
    <row r="683" spans="1:12" outlineLevel="2" x14ac:dyDescent="0.2">
      <c r="A683" t="s">
        <v>1842</v>
      </c>
      <c r="B683" s="2" t="s">
        <v>2617</v>
      </c>
      <c r="C683" s="12" t="s">
        <v>6</v>
      </c>
      <c r="D683" s="6">
        <v>43539</v>
      </c>
      <c r="E683" s="142">
        <v>63500</v>
      </c>
      <c r="F683" s="108">
        <v>20190351</v>
      </c>
      <c r="G683" s="108">
        <v>1</v>
      </c>
      <c r="H683" s="107">
        <v>1</v>
      </c>
      <c r="I683" s="31">
        <v>1</v>
      </c>
      <c r="J683" s="117">
        <f t="shared" si="10"/>
        <v>1</v>
      </c>
      <c r="K683" s="31">
        <v>1</v>
      </c>
      <c r="L683" s="31">
        <v>1</v>
      </c>
    </row>
    <row r="684" spans="1:12" outlineLevel="2" x14ac:dyDescent="0.2">
      <c r="A684" t="s">
        <v>1842</v>
      </c>
      <c r="B684" s="2" t="s">
        <v>3338</v>
      </c>
      <c r="C684" s="12" t="s">
        <v>730</v>
      </c>
      <c r="D684" s="6">
        <v>43616</v>
      </c>
      <c r="E684" s="142">
        <v>118000</v>
      </c>
      <c r="F684" s="108">
        <v>20190952</v>
      </c>
      <c r="G684" s="108">
        <v>1</v>
      </c>
      <c r="H684" s="107">
        <v>1</v>
      </c>
      <c r="I684" s="31">
        <v>1</v>
      </c>
      <c r="J684" s="117">
        <f t="shared" si="10"/>
        <v>1</v>
      </c>
      <c r="K684" s="31">
        <v>1</v>
      </c>
      <c r="L684" s="31">
        <v>1</v>
      </c>
    </row>
    <row r="685" spans="1:12" outlineLevel="2" x14ac:dyDescent="0.2">
      <c r="A685" t="s">
        <v>1842</v>
      </c>
      <c r="B685" s="2" t="s">
        <v>3351</v>
      </c>
      <c r="C685" s="12" t="s">
        <v>6</v>
      </c>
      <c r="D685" s="6">
        <v>43616</v>
      </c>
      <c r="E685" s="142">
        <v>127000</v>
      </c>
      <c r="F685" s="108" t="s">
        <v>838</v>
      </c>
      <c r="G685" s="108">
        <v>1</v>
      </c>
      <c r="H685" s="107">
        <v>0</v>
      </c>
      <c r="I685" s="31">
        <v>1</v>
      </c>
      <c r="J685" s="117">
        <f t="shared" si="10"/>
        <v>1</v>
      </c>
      <c r="K685" s="31">
        <v>1</v>
      </c>
      <c r="L685" s="31">
        <v>0</v>
      </c>
    </row>
    <row r="686" spans="1:12" outlineLevel="2" x14ac:dyDescent="0.2">
      <c r="A686" t="s">
        <v>1842</v>
      </c>
      <c r="B686" s="2" t="s">
        <v>2321</v>
      </c>
      <c r="C686" s="12" t="s">
        <v>6</v>
      </c>
      <c r="D686" s="6">
        <v>43504</v>
      </c>
      <c r="E686" s="142">
        <v>105000</v>
      </c>
      <c r="F686" s="108">
        <v>20190114</v>
      </c>
      <c r="G686" s="108">
        <v>1</v>
      </c>
      <c r="H686" s="107">
        <v>1</v>
      </c>
      <c r="I686" s="31">
        <v>1</v>
      </c>
      <c r="J686" s="117">
        <f t="shared" si="10"/>
        <v>1</v>
      </c>
      <c r="K686" s="31">
        <v>1</v>
      </c>
      <c r="L686" s="31">
        <v>1</v>
      </c>
    </row>
    <row r="687" spans="1:12" outlineLevel="2" x14ac:dyDescent="0.2">
      <c r="A687" t="s">
        <v>1842</v>
      </c>
      <c r="B687" s="2" t="s">
        <v>2538</v>
      </c>
      <c r="C687" s="12" t="s">
        <v>6</v>
      </c>
      <c r="D687" s="6">
        <v>43531</v>
      </c>
      <c r="E687" s="142">
        <v>280000</v>
      </c>
      <c r="F687" s="108">
        <v>20190390</v>
      </c>
      <c r="G687" s="108">
        <v>1</v>
      </c>
      <c r="H687" s="107">
        <v>1</v>
      </c>
      <c r="I687" s="31">
        <v>1</v>
      </c>
      <c r="J687" s="117">
        <f t="shared" si="10"/>
        <v>1</v>
      </c>
      <c r="K687" s="31">
        <v>1</v>
      </c>
      <c r="L687" s="31">
        <v>1</v>
      </c>
    </row>
    <row r="688" spans="1:12" outlineLevel="2" x14ac:dyDescent="0.2">
      <c r="A688" t="s">
        <v>1842</v>
      </c>
      <c r="B688" s="2" t="s">
        <v>2900</v>
      </c>
      <c r="C688" s="12" t="s">
        <v>6</v>
      </c>
      <c r="D688" s="6">
        <v>43572</v>
      </c>
      <c r="E688" s="142">
        <v>160000</v>
      </c>
      <c r="F688" s="108">
        <v>20190584</v>
      </c>
      <c r="G688" s="108">
        <v>1</v>
      </c>
      <c r="H688" s="107">
        <v>1</v>
      </c>
      <c r="I688" s="31">
        <v>1</v>
      </c>
      <c r="J688" s="117">
        <f t="shared" si="10"/>
        <v>1</v>
      </c>
      <c r="K688" s="31">
        <v>1</v>
      </c>
      <c r="L688" s="31">
        <v>1</v>
      </c>
    </row>
    <row r="689" spans="1:12" outlineLevel="2" x14ac:dyDescent="0.2">
      <c r="A689" t="s">
        <v>1842</v>
      </c>
      <c r="B689" s="2" t="s">
        <v>2819</v>
      </c>
      <c r="C689" s="12" t="s">
        <v>6</v>
      </c>
      <c r="D689" s="6">
        <v>43563</v>
      </c>
      <c r="E689" s="142">
        <v>207500</v>
      </c>
      <c r="F689" s="108">
        <v>20190360</v>
      </c>
      <c r="G689" s="108">
        <v>1</v>
      </c>
      <c r="H689" s="107">
        <v>1</v>
      </c>
      <c r="I689" s="31">
        <v>1</v>
      </c>
      <c r="J689" s="117">
        <f t="shared" si="10"/>
        <v>1</v>
      </c>
      <c r="K689" s="31">
        <v>1</v>
      </c>
      <c r="L689" s="31">
        <v>1</v>
      </c>
    </row>
    <row r="690" spans="1:12" outlineLevel="2" x14ac:dyDescent="0.2">
      <c r="A690" t="s">
        <v>1842</v>
      </c>
      <c r="B690" s="2" t="s">
        <v>2817</v>
      </c>
      <c r="C690" s="12" t="s">
        <v>123</v>
      </c>
      <c r="D690" s="6">
        <v>43563</v>
      </c>
      <c r="E690" s="142">
        <v>155000</v>
      </c>
      <c r="F690" s="108">
        <v>20190482</v>
      </c>
      <c r="G690" s="108">
        <v>1</v>
      </c>
      <c r="H690" s="107">
        <v>1</v>
      </c>
      <c r="I690" s="31">
        <v>1</v>
      </c>
      <c r="J690" s="117">
        <f t="shared" si="10"/>
        <v>1</v>
      </c>
      <c r="K690" s="31">
        <v>1</v>
      </c>
      <c r="L690" s="31">
        <v>1</v>
      </c>
    </row>
    <row r="691" spans="1:12" outlineLevel="2" x14ac:dyDescent="0.2">
      <c r="A691" t="s">
        <v>1842</v>
      </c>
      <c r="B691" s="2" t="s">
        <v>2623</v>
      </c>
      <c r="C691" s="12" t="s">
        <v>6</v>
      </c>
      <c r="D691" s="6">
        <v>43542</v>
      </c>
      <c r="E691" s="142">
        <v>140000</v>
      </c>
      <c r="F691" s="108">
        <v>20190411</v>
      </c>
      <c r="G691" s="108">
        <v>1</v>
      </c>
      <c r="H691" s="107">
        <v>1</v>
      </c>
      <c r="I691" s="31">
        <v>1</v>
      </c>
      <c r="J691" s="117">
        <f t="shared" si="10"/>
        <v>1</v>
      </c>
      <c r="K691" s="31">
        <v>1</v>
      </c>
      <c r="L691" s="31">
        <v>1</v>
      </c>
    </row>
    <row r="692" spans="1:12" outlineLevel="2" x14ac:dyDescent="0.2">
      <c r="A692" t="s">
        <v>1842</v>
      </c>
      <c r="B692" s="2" t="s">
        <v>2541</v>
      </c>
      <c r="C692" s="12" t="s">
        <v>6</v>
      </c>
      <c r="D692" s="6">
        <v>43531</v>
      </c>
      <c r="E692" s="142">
        <v>140000</v>
      </c>
      <c r="F692" s="108">
        <v>20190362</v>
      </c>
      <c r="G692" s="108">
        <v>1</v>
      </c>
      <c r="H692" s="107">
        <v>1</v>
      </c>
      <c r="I692" s="31">
        <v>1</v>
      </c>
      <c r="J692" s="117">
        <f t="shared" si="10"/>
        <v>1</v>
      </c>
      <c r="K692" s="31">
        <v>1</v>
      </c>
      <c r="L692" s="31">
        <v>1</v>
      </c>
    </row>
    <row r="693" spans="1:12" outlineLevel="2" x14ac:dyDescent="0.2">
      <c r="A693" t="s">
        <v>1842</v>
      </c>
      <c r="B693" s="2" t="s">
        <v>2916</v>
      </c>
      <c r="C693" s="12" t="s">
        <v>1249</v>
      </c>
      <c r="D693" s="6">
        <v>43573</v>
      </c>
      <c r="E693" s="142">
        <v>625000</v>
      </c>
      <c r="F693" s="108">
        <v>20190236</v>
      </c>
      <c r="G693" s="108">
        <v>1</v>
      </c>
      <c r="H693" s="107">
        <v>1</v>
      </c>
      <c r="I693" s="31">
        <v>1</v>
      </c>
      <c r="J693" s="117">
        <f t="shared" si="10"/>
        <v>1</v>
      </c>
      <c r="K693" s="31">
        <v>1</v>
      </c>
      <c r="L693" s="31">
        <v>1</v>
      </c>
    </row>
    <row r="694" spans="1:12" outlineLevel="2" x14ac:dyDescent="0.2">
      <c r="A694" t="s">
        <v>1842</v>
      </c>
      <c r="B694" s="2" t="s">
        <v>2157</v>
      </c>
      <c r="C694" s="12" t="s">
        <v>1249</v>
      </c>
      <c r="D694" s="6">
        <v>43480</v>
      </c>
      <c r="E694" s="142">
        <v>525000</v>
      </c>
      <c r="F694" s="108" t="s">
        <v>838</v>
      </c>
      <c r="G694" s="108">
        <v>1</v>
      </c>
      <c r="H694" s="107">
        <v>0</v>
      </c>
      <c r="I694" s="31">
        <v>1</v>
      </c>
      <c r="J694" s="117">
        <f t="shared" si="10"/>
        <v>1</v>
      </c>
      <c r="K694" s="31">
        <v>0</v>
      </c>
      <c r="L694" s="31">
        <v>0</v>
      </c>
    </row>
    <row r="695" spans="1:12" outlineLevel="2" x14ac:dyDescent="0.2">
      <c r="A695" t="s">
        <v>1842</v>
      </c>
      <c r="B695" s="2" t="s">
        <v>2304</v>
      </c>
      <c r="C695" s="12" t="s">
        <v>6</v>
      </c>
      <c r="D695" s="6">
        <v>43500</v>
      </c>
      <c r="E695" s="142">
        <v>159000</v>
      </c>
      <c r="F695" s="108">
        <v>20182845</v>
      </c>
      <c r="G695" s="108">
        <v>1</v>
      </c>
      <c r="H695" s="107">
        <v>1</v>
      </c>
      <c r="I695" s="31">
        <v>1</v>
      </c>
      <c r="J695" s="117">
        <f t="shared" si="10"/>
        <v>1</v>
      </c>
      <c r="K695" s="31">
        <v>0</v>
      </c>
      <c r="L695" s="31">
        <v>0</v>
      </c>
    </row>
    <row r="696" spans="1:12" outlineLevel="2" x14ac:dyDescent="0.2">
      <c r="A696" t="s">
        <v>1842</v>
      </c>
      <c r="B696" s="2" t="s">
        <v>3062</v>
      </c>
      <c r="C696" s="12" t="s">
        <v>6</v>
      </c>
      <c r="D696" s="6">
        <v>43591</v>
      </c>
      <c r="E696" s="142">
        <v>179000</v>
      </c>
      <c r="F696" s="108" t="s">
        <v>838</v>
      </c>
      <c r="G696" s="108">
        <v>1</v>
      </c>
      <c r="H696" s="107">
        <v>0</v>
      </c>
      <c r="I696" s="31">
        <v>1</v>
      </c>
      <c r="J696" s="117">
        <f t="shared" si="10"/>
        <v>1</v>
      </c>
      <c r="K696" s="31">
        <v>0</v>
      </c>
      <c r="L696" s="31">
        <v>0</v>
      </c>
    </row>
    <row r="697" spans="1:12" outlineLevel="2" x14ac:dyDescent="0.2">
      <c r="A697" t="s">
        <v>1842</v>
      </c>
      <c r="B697" s="2" t="s">
        <v>108</v>
      </c>
      <c r="C697" s="12" t="s">
        <v>553</v>
      </c>
      <c r="D697" s="6">
        <v>43539</v>
      </c>
      <c r="E697" s="142">
        <v>247500</v>
      </c>
      <c r="F697" s="108" t="s">
        <v>838</v>
      </c>
      <c r="G697" s="108">
        <v>1</v>
      </c>
      <c r="H697" s="107">
        <v>0</v>
      </c>
      <c r="I697" s="31">
        <v>1</v>
      </c>
      <c r="J697" s="117">
        <f t="shared" si="10"/>
        <v>1</v>
      </c>
      <c r="K697" s="31">
        <v>0</v>
      </c>
      <c r="L697" s="31">
        <v>0</v>
      </c>
    </row>
    <row r="698" spans="1:12" outlineLevel="2" x14ac:dyDescent="0.2">
      <c r="A698" t="s">
        <v>1842</v>
      </c>
      <c r="B698" s="2" t="s">
        <v>2149</v>
      </c>
      <c r="C698" s="12" t="s">
        <v>6</v>
      </c>
      <c r="D698" s="6">
        <v>43479</v>
      </c>
      <c r="E698" s="142">
        <v>55000</v>
      </c>
      <c r="F698" s="108">
        <v>20190030</v>
      </c>
      <c r="G698" s="108">
        <v>1</v>
      </c>
      <c r="H698" s="107">
        <v>1</v>
      </c>
      <c r="I698" s="31">
        <v>1</v>
      </c>
      <c r="J698" s="117">
        <f t="shared" si="10"/>
        <v>1</v>
      </c>
      <c r="K698" s="31">
        <v>0</v>
      </c>
      <c r="L698" s="31">
        <v>0</v>
      </c>
    </row>
    <row r="699" spans="1:12" outlineLevel="2" x14ac:dyDescent="0.2">
      <c r="A699" t="s">
        <v>1842</v>
      </c>
      <c r="B699" s="2" t="s">
        <v>3136</v>
      </c>
      <c r="C699" s="12" t="s">
        <v>123</v>
      </c>
      <c r="D699" s="6">
        <v>43595</v>
      </c>
      <c r="E699" s="142">
        <v>230000</v>
      </c>
      <c r="F699" s="108" t="s">
        <v>838</v>
      </c>
      <c r="G699" s="108">
        <v>1</v>
      </c>
      <c r="H699" s="107">
        <v>0</v>
      </c>
      <c r="I699" s="31">
        <v>1</v>
      </c>
      <c r="J699" s="117">
        <f t="shared" si="10"/>
        <v>1</v>
      </c>
      <c r="K699" s="31">
        <v>0</v>
      </c>
      <c r="L699" s="31">
        <v>0</v>
      </c>
    </row>
    <row r="700" spans="1:12" outlineLevel="2" x14ac:dyDescent="0.2">
      <c r="A700" t="s">
        <v>1842</v>
      </c>
      <c r="B700" s="2" t="s">
        <v>2931</v>
      </c>
      <c r="C700" s="12" t="s">
        <v>6</v>
      </c>
      <c r="D700" s="6">
        <v>43577</v>
      </c>
      <c r="E700" s="142">
        <v>303100</v>
      </c>
      <c r="F700" s="108" t="s">
        <v>838</v>
      </c>
      <c r="G700" s="108">
        <v>1</v>
      </c>
      <c r="H700" s="107">
        <v>0</v>
      </c>
      <c r="I700" s="31">
        <v>1</v>
      </c>
      <c r="J700" s="117">
        <f t="shared" si="10"/>
        <v>1</v>
      </c>
      <c r="K700" s="31">
        <v>0</v>
      </c>
      <c r="L700" s="31">
        <v>0</v>
      </c>
    </row>
    <row r="701" spans="1:12" outlineLevel="2" x14ac:dyDescent="0.2">
      <c r="A701" t="s">
        <v>1842</v>
      </c>
      <c r="B701" s="2" t="s">
        <v>2214</v>
      </c>
      <c r="C701" s="12" t="s">
        <v>7</v>
      </c>
      <c r="D701" s="6">
        <v>43489</v>
      </c>
      <c r="E701" s="142">
        <v>353000</v>
      </c>
      <c r="F701" s="108">
        <v>20192925</v>
      </c>
      <c r="G701" s="108">
        <v>1</v>
      </c>
      <c r="H701" s="107">
        <v>1</v>
      </c>
      <c r="I701" s="31">
        <v>1</v>
      </c>
      <c r="J701" s="117">
        <f t="shared" si="10"/>
        <v>1</v>
      </c>
      <c r="K701" s="31">
        <v>0</v>
      </c>
      <c r="L701" s="31">
        <v>0</v>
      </c>
    </row>
    <row r="702" spans="1:12" outlineLevel="2" x14ac:dyDescent="0.2">
      <c r="A702" t="s">
        <v>1842</v>
      </c>
      <c r="B702" s="2" t="s">
        <v>3008</v>
      </c>
      <c r="C702" s="12" t="s">
        <v>6</v>
      </c>
      <c r="D702" s="6">
        <v>43585</v>
      </c>
      <c r="E702" s="142">
        <v>185000</v>
      </c>
      <c r="F702" s="108">
        <v>20190864</v>
      </c>
      <c r="G702" s="108">
        <v>1</v>
      </c>
      <c r="H702" s="107">
        <v>1</v>
      </c>
      <c r="I702" s="31">
        <v>1</v>
      </c>
      <c r="J702" s="117">
        <f t="shared" si="10"/>
        <v>1</v>
      </c>
      <c r="K702" s="31">
        <v>0</v>
      </c>
      <c r="L702" s="31">
        <v>0</v>
      </c>
    </row>
    <row r="703" spans="1:12" outlineLevel="2" x14ac:dyDescent="0.2">
      <c r="A703" t="s">
        <v>1842</v>
      </c>
      <c r="B703" s="2" t="s">
        <v>2277</v>
      </c>
      <c r="C703" s="12" t="s">
        <v>216</v>
      </c>
      <c r="D703" s="6">
        <v>43497</v>
      </c>
      <c r="E703" s="142">
        <v>115000</v>
      </c>
      <c r="F703" s="108" t="s">
        <v>838</v>
      </c>
      <c r="G703" s="108">
        <v>1</v>
      </c>
      <c r="H703" s="107">
        <v>0</v>
      </c>
      <c r="I703" s="31">
        <v>1</v>
      </c>
      <c r="J703" s="117">
        <f t="shared" si="10"/>
        <v>1</v>
      </c>
      <c r="K703" s="31">
        <v>0</v>
      </c>
      <c r="L703" s="31">
        <v>0</v>
      </c>
    </row>
    <row r="704" spans="1:12" outlineLevel="2" x14ac:dyDescent="0.2">
      <c r="A704" t="s">
        <v>1842</v>
      </c>
      <c r="B704" s="2" t="s">
        <v>2746</v>
      </c>
      <c r="C704" s="12" t="s">
        <v>6</v>
      </c>
      <c r="D704" s="6">
        <v>43553</v>
      </c>
      <c r="E704" s="142">
        <v>302900</v>
      </c>
      <c r="F704" s="108">
        <v>20190226</v>
      </c>
      <c r="G704" s="108">
        <v>1</v>
      </c>
      <c r="H704" s="107">
        <v>1</v>
      </c>
      <c r="I704" s="31">
        <v>1</v>
      </c>
      <c r="J704" s="117">
        <f t="shared" si="10"/>
        <v>1</v>
      </c>
      <c r="K704" s="31">
        <v>0</v>
      </c>
      <c r="L704" s="31">
        <v>0</v>
      </c>
    </row>
    <row r="705" spans="1:12" outlineLevel="2" x14ac:dyDescent="0.2">
      <c r="A705" t="s">
        <v>1842</v>
      </c>
      <c r="B705" s="2" t="s">
        <v>2336</v>
      </c>
      <c r="C705" s="12" t="s">
        <v>425</v>
      </c>
      <c r="D705" s="6">
        <v>43504</v>
      </c>
      <c r="E705" s="142">
        <v>490000</v>
      </c>
      <c r="F705" s="108">
        <v>20190131</v>
      </c>
      <c r="G705" s="108">
        <v>1</v>
      </c>
      <c r="H705" s="107">
        <v>1</v>
      </c>
      <c r="I705" s="31">
        <v>1</v>
      </c>
      <c r="J705" s="117">
        <f t="shared" si="10"/>
        <v>1</v>
      </c>
      <c r="K705" s="31">
        <v>0</v>
      </c>
      <c r="L705" s="31">
        <v>0</v>
      </c>
    </row>
    <row r="706" spans="1:12" outlineLevel="2" x14ac:dyDescent="0.2">
      <c r="A706" t="s">
        <v>1842</v>
      </c>
      <c r="B706" s="2" t="s">
        <v>2466</v>
      </c>
      <c r="C706" s="12" t="s">
        <v>6</v>
      </c>
      <c r="D706" s="6">
        <v>43524</v>
      </c>
      <c r="E706" s="142">
        <v>170000</v>
      </c>
      <c r="F706" s="108" t="s">
        <v>838</v>
      </c>
      <c r="G706" s="108">
        <v>1</v>
      </c>
      <c r="H706" s="107">
        <v>0</v>
      </c>
      <c r="I706" s="31">
        <v>1</v>
      </c>
      <c r="J706" s="117">
        <f t="shared" si="10"/>
        <v>1</v>
      </c>
      <c r="K706" s="31">
        <v>0</v>
      </c>
      <c r="L706" s="31">
        <v>0</v>
      </c>
    </row>
    <row r="707" spans="1:12" outlineLevel="2" x14ac:dyDescent="0.2">
      <c r="A707" t="s">
        <v>1842</v>
      </c>
      <c r="B707" s="2" t="s">
        <v>2127</v>
      </c>
      <c r="C707" s="12" t="s">
        <v>6</v>
      </c>
      <c r="D707" s="6">
        <v>43474</v>
      </c>
      <c r="E707" s="142">
        <v>376320</v>
      </c>
      <c r="F707" s="108" t="s">
        <v>838</v>
      </c>
      <c r="G707" s="108">
        <v>1</v>
      </c>
      <c r="H707" s="107">
        <v>0</v>
      </c>
      <c r="I707" s="31">
        <v>1</v>
      </c>
      <c r="J707" s="117">
        <f t="shared" si="10"/>
        <v>1</v>
      </c>
      <c r="K707" s="31">
        <v>0</v>
      </c>
      <c r="L707" s="31">
        <v>0</v>
      </c>
    </row>
    <row r="708" spans="1:12" outlineLevel="2" x14ac:dyDescent="0.2">
      <c r="A708" t="s">
        <v>1842</v>
      </c>
      <c r="B708" s="2" t="s">
        <v>3300</v>
      </c>
      <c r="C708" s="12" t="s">
        <v>6</v>
      </c>
      <c r="D708" s="6">
        <v>43613</v>
      </c>
      <c r="E708" s="142">
        <v>301552</v>
      </c>
      <c r="F708" s="108" t="s">
        <v>838</v>
      </c>
      <c r="G708" s="108">
        <v>1</v>
      </c>
      <c r="H708" s="107">
        <v>0</v>
      </c>
      <c r="I708" s="31">
        <v>1</v>
      </c>
      <c r="J708" s="117">
        <f t="shared" si="10"/>
        <v>1</v>
      </c>
      <c r="K708" s="31">
        <v>0</v>
      </c>
      <c r="L708" s="31">
        <v>0</v>
      </c>
    </row>
    <row r="709" spans="1:12" outlineLevel="2" x14ac:dyDescent="0.2">
      <c r="A709" t="s">
        <v>1842</v>
      </c>
      <c r="B709" s="2" t="s">
        <v>2834</v>
      </c>
      <c r="C709" s="12" t="s">
        <v>6</v>
      </c>
      <c r="D709" s="6">
        <v>43565</v>
      </c>
      <c r="E709" s="142">
        <v>234000</v>
      </c>
      <c r="F709" s="108">
        <v>20190578</v>
      </c>
      <c r="G709" s="108">
        <v>1</v>
      </c>
      <c r="H709" s="107">
        <v>1</v>
      </c>
      <c r="I709" s="31">
        <v>1</v>
      </c>
      <c r="J709" s="117">
        <f t="shared" si="10"/>
        <v>1</v>
      </c>
      <c r="K709" s="31">
        <v>0</v>
      </c>
      <c r="L709" s="31">
        <v>0</v>
      </c>
    </row>
    <row r="710" spans="1:12" outlineLevel="2" x14ac:dyDescent="0.2">
      <c r="A710" t="s">
        <v>1842</v>
      </c>
      <c r="B710" s="2" t="s">
        <v>2723</v>
      </c>
      <c r="C710" s="12" t="s">
        <v>216</v>
      </c>
      <c r="D710" s="6">
        <v>43552</v>
      </c>
      <c r="E710" s="142">
        <v>132000</v>
      </c>
      <c r="F710" s="108" t="s">
        <v>838</v>
      </c>
      <c r="G710" s="108">
        <v>1</v>
      </c>
      <c r="H710" s="107">
        <v>0</v>
      </c>
      <c r="I710" s="31">
        <v>1</v>
      </c>
      <c r="J710" s="117">
        <f t="shared" ref="J710:J773" si="11">+I710/G710</f>
        <v>1</v>
      </c>
      <c r="K710" s="31">
        <v>0</v>
      </c>
      <c r="L710" s="31">
        <v>0</v>
      </c>
    </row>
    <row r="711" spans="1:12" outlineLevel="2" x14ac:dyDescent="0.2">
      <c r="A711" t="s">
        <v>1842</v>
      </c>
      <c r="B711" s="2" t="s">
        <v>2255</v>
      </c>
      <c r="C711" s="12" t="s">
        <v>123</v>
      </c>
      <c r="D711" s="6">
        <v>43496</v>
      </c>
      <c r="E711" s="142">
        <v>187500</v>
      </c>
      <c r="F711" s="108" t="s">
        <v>838</v>
      </c>
      <c r="G711" s="108">
        <v>1</v>
      </c>
      <c r="H711" s="107">
        <v>0</v>
      </c>
      <c r="I711" s="31">
        <v>1</v>
      </c>
      <c r="J711" s="117">
        <f t="shared" si="11"/>
        <v>1</v>
      </c>
      <c r="K711" s="31">
        <v>0</v>
      </c>
      <c r="L711" s="31">
        <v>0</v>
      </c>
    </row>
    <row r="712" spans="1:12" outlineLevel="2" x14ac:dyDescent="0.2">
      <c r="A712" t="s">
        <v>1842</v>
      </c>
      <c r="B712" s="2" t="s">
        <v>2385</v>
      </c>
      <c r="C712" s="12" t="s">
        <v>425</v>
      </c>
      <c r="D712" s="6">
        <v>43514</v>
      </c>
      <c r="E712" s="142">
        <v>239900</v>
      </c>
      <c r="F712" s="108" t="s">
        <v>838</v>
      </c>
      <c r="G712" s="108">
        <v>1</v>
      </c>
      <c r="H712" s="107">
        <v>0</v>
      </c>
      <c r="I712" s="31">
        <v>1</v>
      </c>
      <c r="J712" s="117">
        <f t="shared" si="11"/>
        <v>1</v>
      </c>
      <c r="K712" s="31">
        <v>0</v>
      </c>
      <c r="L712" s="31">
        <v>0</v>
      </c>
    </row>
    <row r="713" spans="1:12" outlineLevel="2" x14ac:dyDescent="0.2">
      <c r="A713" t="s">
        <v>1842</v>
      </c>
      <c r="B713" s="2" t="s">
        <v>2487</v>
      </c>
      <c r="C713" s="12" t="s">
        <v>216</v>
      </c>
      <c r="D713" s="6">
        <v>43525</v>
      </c>
      <c r="E713" s="142">
        <v>220000</v>
      </c>
      <c r="F713" s="108" t="s">
        <v>838</v>
      </c>
      <c r="G713" s="108">
        <v>1</v>
      </c>
      <c r="H713" s="107">
        <v>0</v>
      </c>
      <c r="I713" s="31">
        <v>1</v>
      </c>
      <c r="J713" s="117">
        <f t="shared" si="11"/>
        <v>1</v>
      </c>
      <c r="K713" s="31">
        <v>0</v>
      </c>
      <c r="L713" s="31">
        <v>0</v>
      </c>
    </row>
    <row r="714" spans="1:12" outlineLevel="2" x14ac:dyDescent="0.2">
      <c r="A714" t="s">
        <v>1842</v>
      </c>
      <c r="B714" s="2" t="s">
        <v>2420</v>
      </c>
      <c r="C714" s="12" t="s">
        <v>6</v>
      </c>
      <c r="D714" s="6">
        <v>43518</v>
      </c>
      <c r="E714" s="142">
        <v>98000</v>
      </c>
      <c r="F714" s="108">
        <v>20190168</v>
      </c>
      <c r="G714" s="108">
        <v>1</v>
      </c>
      <c r="H714" s="107">
        <v>1</v>
      </c>
      <c r="I714" s="31">
        <v>1</v>
      </c>
      <c r="J714" s="117">
        <f t="shared" si="11"/>
        <v>1</v>
      </c>
      <c r="K714" s="31">
        <v>0</v>
      </c>
      <c r="L714" s="31">
        <v>0</v>
      </c>
    </row>
    <row r="715" spans="1:12" outlineLevel="2" x14ac:dyDescent="0.2">
      <c r="A715" t="s">
        <v>1842</v>
      </c>
      <c r="B715" s="2" t="s">
        <v>3125</v>
      </c>
      <c r="C715" s="12" t="s">
        <v>216</v>
      </c>
      <c r="D715" s="6">
        <v>43595</v>
      </c>
      <c r="E715" s="142">
        <v>195000</v>
      </c>
      <c r="F715" s="108" t="s">
        <v>838</v>
      </c>
      <c r="G715" s="108">
        <v>1</v>
      </c>
      <c r="H715" s="107">
        <v>0</v>
      </c>
      <c r="I715" s="31">
        <v>1</v>
      </c>
      <c r="J715" s="117">
        <f t="shared" si="11"/>
        <v>1</v>
      </c>
      <c r="K715" s="31">
        <v>0</v>
      </c>
      <c r="L715" s="31">
        <v>0</v>
      </c>
    </row>
    <row r="716" spans="1:12" outlineLevel="2" x14ac:dyDescent="0.2">
      <c r="A716" t="s">
        <v>1842</v>
      </c>
      <c r="B716" s="2" t="s">
        <v>2741</v>
      </c>
      <c r="C716" s="12" t="s">
        <v>6</v>
      </c>
      <c r="D716" s="6">
        <v>43553</v>
      </c>
      <c r="E716" s="142">
        <v>267500</v>
      </c>
      <c r="F716" s="108">
        <v>20190502</v>
      </c>
      <c r="G716" s="108">
        <v>1</v>
      </c>
      <c r="H716" s="107">
        <v>1</v>
      </c>
      <c r="I716" s="31">
        <v>1</v>
      </c>
      <c r="J716" s="117">
        <f t="shared" si="11"/>
        <v>1</v>
      </c>
      <c r="K716" s="31">
        <v>0</v>
      </c>
      <c r="L716" s="31">
        <v>0</v>
      </c>
    </row>
    <row r="717" spans="1:12" outlineLevel="2" x14ac:dyDescent="0.2">
      <c r="A717" t="s">
        <v>1842</v>
      </c>
      <c r="B717" s="2" t="s">
        <v>3181</v>
      </c>
      <c r="C717" s="12" t="s">
        <v>216</v>
      </c>
      <c r="D717" s="6">
        <v>43601</v>
      </c>
      <c r="E717" s="142">
        <v>178000</v>
      </c>
      <c r="F717" s="108" t="s">
        <v>838</v>
      </c>
      <c r="G717" s="108">
        <v>1</v>
      </c>
      <c r="H717" s="107">
        <v>0</v>
      </c>
      <c r="I717" s="31">
        <v>1</v>
      </c>
      <c r="J717" s="117">
        <f t="shared" si="11"/>
        <v>1</v>
      </c>
      <c r="K717" s="31">
        <v>0</v>
      </c>
      <c r="L717" s="31">
        <v>0</v>
      </c>
    </row>
    <row r="718" spans="1:12" outlineLevel="2" x14ac:dyDescent="0.2">
      <c r="A718" t="s">
        <v>1842</v>
      </c>
      <c r="B718" t="s">
        <v>2548</v>
      </c>
      <c r="C718" s="5" t="s">
        <v>216</v>
      </c>
      <c r="D718" s="6">
        <v>43532</v>
      </c>
      <c r="E718" s="142">
        <v>219900</v>
      </c>
      <c r="F718" s="108">
        <v>20190192</v>
      </c>
      <c r="G718" s="108">
        <v>1</v>
      </c>
      <c r="H718" s="107">
        <v>1</v>
      </c>
      <c r="I718" s="31">
        <v>1</v>
      </c>
      <c r="J718" s="117">
        <f t="shared" si="11"/>
        <v>1</v>
      </c>
      <c r="K718" s="31">
        <v>0</v>
      </c>
      <c r="L718" s="31">
        <v>0</v>
      </c>
    </row>
    <row r="719" spans="1:12" outlineLevel="2" x14ac:dyDescent="0.2">
      <c r="A719" t="s">
        <v>1842</v>
      </c>
      <c r="B719" t="s">
        <v>3218</v>
      </c>
      <c r="C719" s="5" t="s">
        <v>123</v>
      </c>
      <c r="D719" s="6">
        <v>43605</v>
      </c>
      <c r="E719" s="142">
        <v>139000</v>
      </c>
      <c r="F719" s="108">
        <v>20190867</v>
      </c>
      <c r="G719" s="108">
        <v>1</v>
      </c>
      <c r="H719" s="107">
        <v>1</v>
      </c>
      <c r="I719" s="31">
        <v>1</v>
      </c>
      <c r="J719" s="117">
        <f t="shared" si="11"/>
        <v>1</v>
      </c>
      <c r="K719" s="31">
        <v>0</v>
      </c>
      <c r="L719" s="31">
        <v>0</v>
      </c>
    </row>
    <row r="720" spans="1:12" outlineLevel="2" x14ac:dyDescent="0.2">
      <c r="A720" t="s">
        <v>1842</v>
      </c>
      <c r="B720" t="s">
        <v>3014</v>
      </c>
      <c r="C720" s="5" t="s">
        <v>6</v>
      </c>
      <c r="D720" s="6">
        <v>43585</v>
      </c>
      <c r="E720" s="142">
        <v>195000</v>
      </c>
      <c r="F720" s="108">
        <v>20190665</v>
      </c>
      <c r="G720" s="108">
        <v>1</v>
      </c>
      <c r="H720" s="107">
        <v>1</v>
      </c>
      <c r="I720" s="31">
        <v>1</v>
      </c>
      <c r="J720" s="117">
        <f t="shared" si="11"/>
        <v>1</v>
      </c>
      <c r="K720" s="31">
        <v>0</v>
      </c>
      <c r="L720" s="31">
        <v>0</v>
      </c>
    </row>
    <row r="721" spans="1:12" outlineLevel="2" x14ac:dyDescent="0.2">
      <c r="A721" t="s">
        <v>1842</v>
      </c>
      <c r="B721" t="s">
        <v>2236</v>
      </c>
      <c r="C721" s="5" t="s">
        <v>6</v>
      </c>
      <c r="D721" s="6">
        <v>43494</v>
      </c>
      <c r="E721" s="142">
        <v>128900</v>
      </c>
      <c r="F721" s="108">
        <v>20182908</v>
      </c>
      <c r="G721" s="108">
        <v>1</v>
      </c>
      <c r="H721" s="107">
        <v>1</v>
      </c>
      <c r="I721" s="31">
        <v>1</v>
      </c>
      <c r="J721" s="117">
        <f t="shared" si="11"/>
        <v>1</v>
      </c>
      <c r="K721" s="31">
        <v>0</v>
      </c>
      <c r="L721" s="31">
        <v>0</v>
      </c>
    </row>
    <row r="722" spans="1:12" outlineLevel="2" x14ac:dyDescent="0.2">
      <c r="A722" t="s">
        <v>1842</v>
      </c>
      <c r="B722" t="s">
        <v>2704</v>
      </c>
      <c r="C722" s="5" t="s">
        <v>6</v>
      </c>
      <c r="D722" s="6">
        <v>43550</v>
      </c>
      <c r="E722" s="142">
        <v>65000</v>
      </c>
      <c r="F722" s="108" t="s">
        <v>838</v>
      </c>
      <c r="G722" s="108">
        <v>1</v>
      </c>
      <c r="H722" s="107">
        <v>0</v>
      </c>
      <c r="I722" s="31">
        <v>1</v>
      </c>
      <c r="J722" s="117">
        <f t="shared" si="11"/>
        <v>1</v>
      </c>
      <c r="K722" s="31">
        <v>0</v>
      </c>
      <c r="L722" s="31">
        <v>0</v>
      </c>
    </row>
    <row r="723" spans="1:12" outlineLevel="2" x14ac:dyDescent="0.2">
      <c r="A723" t="s">
        <v>1842</v>
      </c>
      <c r="B723" t="s">
        <v>2801</v>
      </c>
      <c r="C723" s="5" t="s">
        <v>6</v>
      </c>
      <c r="D723" s="6">
        <v>43560</v>
      </c>
      <c r="E723" s="142">
        <v>65000</v>
      </c>
      <c r="F723" s="108" t="s">
        <v>838</v>
      </c>
      <c r="G723" s="108">
        <v>1</v>
      </c>
      <c r="H723" s="107">
        <v>0</v>
      </c>
      <c r="I723" s="31">
        <v>1</v>
      </c>
      <c r="J723" s="117">
        <f t="shared" si="11"/>
        <v>1</v>
      </c>
      <c r="K723" s="31">
        <v>0</v>
      </c>
      <c r="L723" s="31">
        <v>0</v>
      </c>
    </row>
    <row r="724" spans="1:12" outlineLevel="2" x14ac:dyDescent="0.2">
      <c r="A724" t="s">
        <v>1842</v>
      </c>
      <c r="B724" t="s">
        <v>2833</v>
      </c>
      <c r="C724" s="5" t="s">
        <v>6</v>
      </c>
      <c r="D724" s="6">
        <v>43565</v>
      </c>
      <c r="E724" s="142">
        <v>78000</v>
      </c>
      <c r="F724" s="108" t="s">
        <v>838</v>
      </c>
      <c r="G724" s="108">
        <v>1</v>
      </c>
      <c r="H724" s="107">
        <v>0</v>
      </c>
      <c r="I724" s="31">
        <v>1</v>
      </c>
      <c r="J724" s="117">
        <f t="shared" si="11"/>
        <v>1</v>
      </c>
      <c r="K724" s="31">
        <v>0</v>
      </c>
      <c r="L724" s="31">
        <v>0</v>
      </c>
    </row>
    <row r="725" spans="1:12" outlineLevel="2" x14ac:dyDescent="0.2">
      <c r="A725" t="s">
        <v>1842</v>
      </c>
      <c r="B725" t="s">
        <v>2710</v>
      </c>
      <c r="C725" s="5" t="s">
        <v>6</v>
      </c>
      <c r="D725" s="6">
        <v>43551</v>
      </c>
      <c r="E725" s="142">
        <v>217000</v>
      </c>
      <c r="F725" s="108" t="s">
        <v>838</v>
      </c>
      <c r="G725" s="108">
        <v>1</v>
      </c>
      <c r="H725" s="107">
        <v>0</v>
      </c>
      <c r="I725" s="31">
        <v>1</v>
      </c>
      <c r="J725" s="117">
        <f t="shared" si="11"/>
        <v>1</v>
      </c>
      <c r="K725" s="31">
        <v>0</v>
      </c>
      <c r="L725" s="31">
        <v>0</v>
      </c>
    </row>
    <row r="726" spans="1:12" outlineLevel="2" x14ac:dyDescent="0.2">
      <c r="A726" t="s">
        <v>1842</v>
      </c>
      <c r="B726" t="s">
        <v>3106</v>
      </c>
      <c r="C726" s="5" t="s">
        <v>6</v>
      </c>
      <c r="D726" s="6">
        <v>43594</v>
      </c>
      <c r="E726" s="142">
        <v>169900</v>
      </c>
      <c r="F726" s="108" t="s">
        <v>838</v>
      </c>
      <c r="G726" s="108">
        <v>1</v>
      </c>
      <c r="H726" s="107">
        <v>0</v>
      </c>
      <c r="I726" s="31">
        <v>1</v>
      </c>
      <c r="J726" s="117">
        <f t="shared" si="11"/>
        <v>1</v>
      </c>
      <c r="K726" s="31">
        <v>0</v>
      </c>
      <c r="L726" s="31">
        <v>0</v>
      </c>
    </row>
    <row r="727" spans="1:12" outlineLevel="2" x14ac:dyDescent="0.2">
      <c r="A727" t="s">
        <v>1842</v>
      </c>
      <c r="B727" t="s">
        <v>3257</v>
      </c>
      <c r="C727" s="5" t="s">
        <v>730</v>
      </c>
      <c r="D727" s="6">
        <v>43608</v>
      </c>
      <c r="E727" s="142">
        <v>115000</v>
      </c>
      <c r="F727" s="108">
        <v>20191698</v>
      </c>
      <c r="G727" s="108">
        <v>1</v>
      </c>
      <c r="H727" s="107">
        <v>1</v>
      </c>
      <c r="I727" s="31">
        <v>1</v>
      </c>
      <c r="J727" s="117">
        <f t="shared" si="11"/>
        <v>1</v>
      </c>
      <c r="K727" s="31">
        <v>0</v>
      </c>
      <c r="L727" s="31">
        <v>0</v>
      </c>
    </row>
    <row r="728" spans="1:12" outlineLevel="2" x14ac:dyDescent="0.2">
      <c r="A728" t="s">
        <v>1842</v>
      </c>
      <c r="B728" t="s">
        <v>2689</v>
      </c>
      <c r="C728" s="5" t="s">
        <v>1127</v>
      </c>
      <c r="D728" s="6">
        <v>43549</v>
      </c>
      <c r="E728" s="142">
        <v>164000</v>
      </c>
      <c r="F728" s="108">
        <v>20190463</v>
      </c>
      <c r="G728" s="108">
        <v>1</v>
      </c>
      <c r="H728" s="107">
        <v>1</v>
      </c>
      <c r="I728" s="31">
        <v>1</v>
      </c>
      <c r="J728" s="117">
        <f t="shared" si="11"/>
        <v>1</v>
      </c>
      <c r="K728" s="31">
        <v>0</v>
      </c>
      <c r="L728" s="31">
        <v>0</v>
      </c>
    </row>
    <row r="729" spans="1:12" outlineLevel="2" x14ac:dyDescent="0.2">
      <c r="A729" t="s">
        <v>1842</v>
      </c>
      <c r="B729" t="s">
        <v>2616</v>
      </c>
      <c r="C729" s="5" t="s">
        <v>6</v>
      </c>
      <c r="D729" s="6">
        <v>43539</v>
      </c>
      <c r="E729" s="142">
        <v>220500</v>
      </c>
      <c r="F729" s="108" t="s">
        <v>838</v>
      </c>
      <c r="G729" s="108">
        <v>1</v>
      </c>
      <c r="H729" s="107">
        <v>0</v>
      </c>
      <c r="I729" s="31">
        <v>1</v>
      </c>
      <c r="J729" s="117">
        <f t="shared" si="11"/>
        <v>1</v>
      </c>
      <c r="K729" s="31">
        <v>0</v>
      </c>
      <c r="L729" s="31">
        <v>0</v>
      </c>
    </row>
    <row r="730" spans="1:12" outlineLevel="2" x14ac:dyDescent="0.2">
      <c r="A730" t="s">
        <v>1842</v>
      </c>
      <c r="B730" t="s">
        <v>3183</v>
      </c>
      <c r="C730" s="5" t="s">
        <v>6</v>
      </c>
      <c r="D730" s="6">
        <v>43601</v>
      </c>
      <c r="E730" s="142">
        <v>175000</v>
      </c>
      <c r="F730" s="108">
        <v>20190691</v>
      </c>
      <c r="G730" s="108">
        <v>1</v>
      </c>
      <c r="H730" s="107">
        <v>1</v>
      </c>
      <c r="I730" s="31">
        <v>1</v>
      </c>
      <c r="J730" s="117">
        <f t="shared" si="11"/>
        <v>1</v>
      </c>
      <c r="K730" s="31">
        <v>0</v>
      </c>
      <c r="L730" s="31">
        <v>0</v>
      </c>
    </row>
    <row r="731" spans="1:12" outlineLevel="2" x14ac:dyDescent="0.2">
      <c r="A731" t="s">
        <v>1842</v>
      </c>
      <c r="B731" t="s">
        <v>2714</v>
      </c>
      <c r="C731" s="5" t="s">
        <v>1249</v>
      </c>
      <c r="D731" s="6">
        <v>43551</v>
      </c>
      <c r="E731" s="142">
        <v>212900</v>
      </c>
      <c r="F731" s="108">
        <v>20190555</v>
      </c>
      <c r="G731" s="108">
        <v>1</v>
      </c>
      <c r="H731" s="107">
        <v>1</v>
      </c>
      <c r="I731" s="31">
        <v>1</v>
      </c>
      <c r="J731" s="117">
        <f t="shared" si="11"/>
        <v>1</v>
      </c>
      <c r="K731" s="31">
        <v>0</v>
      </c>
      <c r="L731" s="31">
        <v>0</v>
      </c>
    </row>
    <row r="732" spans="1:12" outlineLevel="2" x14ac:dyDescent="0.2">
      <c r="A732" t="s">
        <v>1842</v>
      </c>
      <c r="B732" t="s">
        <v>3242</v>
      </c>
      <c r="C732" s="5" t="s">
        <v>1249</v>
      </c>
      <c r="D732" s="6">
        <v>43607</v>
      </c>
      <c r="E732" s="142">
        <v>387500</v>
      </c>
      <c r="F732" s="108">
        <v>20190835</v>
      </c>
      <c r="G732" s="108">
        <v>1</v>
      </c>
      <c r="H732" s="107">
        <v>1</v>
      </c>
      <c r="I732" s="31">
        <v>1</v>
      </c>
      <c r="J732" s="117">
        <f t="shared" si="11"/>
        <v>1</v>
      </c>
      <c r="K732" s="31">
        <v>0</v>
      </c>
      <c r="L732" s="31">
        <v>0</v>
      </c>
    </row>
    <row r="733" spans="1:12" outlineLevel="2" x14ac:dyDescent="0.2">
      <c r="A733" t="s">
        <v>1842</v>
      </c>
      <c r="B733" t="s">
        <v>3223</v>
      </c>
      <c r="C733" s="5" t="s">
        <v>216</v>
      </c>
      <c r="D733" s="6">
        <v>43606</v>
      </c>
      <c r="E733" s="142">
        <v>137500</v>
      </c>
      <c r="F733" s="108">
        <v>20191000</v>
      </c>
      <c r="G733" s="108">
        <v>1</v>
      </c>
      <c r="H733" s="107">
        <v>1</v>
      </c>
      <c r="I733" s="31">
        <v>1</v>
      </c>
      <c r="J733" s="117">
        <f t="shared" si="11"/>
        <v>1</v>
      </c>
      <c r="K733" s="31">
        <v>0</v>
      </c>
      <c r="L733" s="31">
        <v>0</v>
      </c>
    </row>
    <row r="734" spans="1:12" outlineLevel="2" x14ac:dyDescent="0.2">
      <c r="A734" t="s">
        <v>1842</v>
      </c>
      <c r="B734" t="s">
        <v>2895</v>
      </c>
      <c r="C734" s="5" t="s">
        <v>216</v>
      </c>
      <c r="D734" s="6">
        <v>43572</v>
      </c>
      <c r="E734" s="142">
        <v>247000</v>
      </c>
      <c r="F734" s="108">
        <v>20190602</v>
      </c>
      <c r="G734" s="108">
        <v>1</v>
      </c>
      <c r="H734" s="107">
        <v>1</v>
      </c>
      <c r="I734" s="31">
        <v>1</v>
      </c>
      <c r="J734" s="117">
        <f t="shared" si="11"/>
        <v>1</v>
      </c>
      <c r="K734" s="31">
        <v>0</v>
      </c>
      <c r="L734" s="31">
        <v>0</v>
      </c>
    </row>
    <row r="735" spans="1:12" outlineLevel="2" x14ac:dyDescent="0.2">
      <c r="A735" t="s">
        <v>1842</v>
      </c>
      <c r="B735" t="s">
        <v>716</v>
      </c>
      <c r="C735" s="5" t="s">
        <v>6</v>
      </c>
      <c r="D735" s="6">
        <v>43563</v>
      </c>
      <c r="E735" s="142">
        <v>197700</v>
      </c>
      <c r="F735" s="108">
        <v>20190534</v>
      </c>
      <c r="G735" s="108">
        <v>1</v>
      </c>
      <c r="H735" s="107">
        <v>1</v>
      </c>
      <c r="I735" s="31">
        <v>1</v>
      </c>
      <c r="J735" s="117">
        <f t="shared" si="11"/>
        <v>1</v>
      </c>
      <c r="K735" s="31">
        <v>0</v>
      </c>
      <c r="L735" s="31">
        <v>0</v>
      </c>
    </row>
    <row r="736" spans="1:12" outlineLevel="2" x14ac:dyDescent="0.2">
      <c r="A736" t="s">
        <v>1842</v>
      </c>
      <c r="B736" t="s">
        <v>3116</v>
      </c>
      <c r="C736" s="5" t="s">
        <v>6</v>
      </c>
      <c r="D736" s="6">
        <v>43595</v>
      </c>
      <c r="E736" s="142">
        <v>119900</v>
      </c>
      <c r="F736" s="108">
        <v>20190782</v>
      </c>
      <c r="G736" s="108">
        <v>1</v>
      </c>
      <c r="H736" s="107">
        <v>1</v>
      </c>
      <c r="I736" s="31">
        <v>1</v>
      </c>
      <c r="J736" s="117">
        <f t="shared" si="11"/>
        <v>1</v>
      </c>
      <c r="K736" s="31">
        <v>0</v>
      </c>
      <c r="L736" s="31">
        <v>0</v>
      </c>
    </row>
    <row r="737" spans="1:12" outlineLevel="2" x14ac:dyDescent="0.2">
      <c r="A737" t="s">
        <v>1842</v>
      </c>
      <c r="B737" t="s">
        <v>2912</v>
      </c>
      <c r="C737" s="5" t="s">
        <v>6</v>
      </c>
      <c r="D737" s="6">
        <v>43573</v>
      </c>
      <c r="E737" s="142">
        <v>98590</v>
      </c>
      <c r="F737" s="108">
        <v>20190590</v>
      </c>
      <c r="G737" s="108">
        <v>1</v>
      </c>
      <c r="H737" s="107">
        <v>1</v>
      </c>
      <c r="I737" s="31">
        <v>1</v>
      </c>
      <c r="J737" s="117">
        <f t="shared" si="11"/>
        <v>1</v>
      </c>
      <c r="K737" s="31">
        <v>0</v>
      </c>
      <c r="L737" s="31">
        <v>0</v>
      </c>
    </row>
    <row r="738" spans="1:12" outlineLevel="2" x14ac:dyDescent="0.2">
      <c r="A738" t="s">
        <v>1842</v>
      </c>
      <c r="B738" t="s">
        <v>2180</v>
      </c>
      <c r="C738" s="5" t="s">
        <v>216</v>
      </c>
      <c r="D738" s="6">
        <v>43483</v>
      </c>
      <c r="E738" s="142">
        <v>197000</v>
      </c>
      <c r="F738" s="108">
        <v>20182880</v>
      </c>
      <c r="G738" s="108">
        <v>1</v>
      </c>
      <c r="H738" s="107">
        <v>1</v>
      </c>
      <c r="I738" s="31">
        <v>1</v>
      </c>
      <c r="J738" s="117">
        <f t="shared" si="11"/>
        <v>1</v>
      </c>
      <c r="K738" s="31">
        <v>0</v>
      </c>
      <c r="L738" s="31">
        <v>0</v>
      </c>
    </row>
    <row r="739" spans="1:12" outlineLevel="2" x14ac:dyDescent="0.2">
      <c r="A739" t="s">
        <v>1842</v>
      </c>
      <c r="B739" t="s">
        <v>2570</v>
      </c>
      <c r="C739" s="5" t="s">
        <v>1249</v>
      </c>
      <c r="D739" s="6">
        <v>43535</v>
      </c>
      <c r="E739" s="142">
        <v>205800</v>
      </c>
      <c r="F739" s="108" t="s">
        <v>838</v>
      </c>
      <c r="G739" s="108">
        <v>1</v>
      </c>
      <c r="H739" s="107">
        <v>0</v>
      </c>
      <c r="I739" s="31">
        <v>1</v>
      </c>
      <c r="J739" s="117">
        <f t="shared" si="11"/>
        <v>1</v>
      </c>
      <c r="K739" s="31">
        <v>0</v>
      </c>
      <c r="L739" s="31">
        <v>0</v>
      </c>
    </row>
    <row r="740" spans="1:12" outlineLevel="2" x14ac:dyDescent="0.2">
      <c r="A740" t="s">
        <v>1842</v>
      </c>
      <c r="B740" t="s">
        <v>2864</v>
      </c>
      <c r="C740" s="5" t="s">
        <v>1249</v>
      </c>
      <c r="D740" s="6">
        <v>43567</v>
      </c>
      <c r="E740" s="142">
        <v>303000</v>
      </c>
      <c r="F740" s="108">
        <v>20190614</v>
      </c>
      <c r="G740" s="108">
        <v>1</v>
      </c>
      <c r="H740" s="107">
        <v>1</v>
      </c>
      <c r="I740" s="31">
        <v>1</v>
      </c>
      <c r="J740" s="117">
        <f t="shared" si="11"/>
        <v>1</v>
      </c>
      <c r="K740" s="31">
        <v>0</v>
      </c>
      <c r="L740" s="31">
        <v>0</v>
      </c>
    </row>
    <row r="741" spans="1:12" outlineLevel="2" x14ac:dyDescent="0.2">
      <c r="A741" t="s">
        <v>1842</v>
      </c>
      <c r="B741" t="s">
        <v>2286</v>
      </c>
      <c r="C741" s="5" t="s">
        <v>1126</v>
      </c>
      <c r="D741" s="6">
        <v>43602</v>
      </c>
      <c r="E741" s="142">
        <v>356000</v>
      </c>
      <c r="F741" s="108">
        <v>20190898</v>
      </c>
      <c r="G741" s="108">
        <v>1</v>
      </c>
      <c r="H741" s="107">
        <v>1</v>
      </c>
      <c r="I741" s="31">
        <v>1</v>
      </c>
      <c r="J741" s="117">
        <f t="shared" si="11"/>
        <v>1</v>
      </c>
      <c r="K741" s="31">
        <v>0</v>
      </c>
      <c r="L741" s="31">
        <v>0</v>
      </c>
    </row>
    <row r="742" spans="1:12" outlineLevel="2" x14ac:dyDescent="0.2">
      <c r="A742" t="s">
        <v>1842</v>
      </c>
      <c r="B742" t="s">
        <v>3212</v>
      </c>
      <c r="C742" s="5" t="s">
        <v>6</v>
      </c>
      <c r="D742" s="6">
        <v>43605</v>
      </c>
      <c r="E742" s="142">
        <v>93000</v>
      </c>
      <c r="F742" s="108" t="s">
        <v>838</v>
      </c>
      <c r="G742" s="108">
        <v>1</v>
      </c>
      <c r="H742" s="107">
        <v>0</v>
      </c>
      <c r="I742" s="31">
        <v>1</v>
      </c>
      <c r="J742" s="117">
        <f t="shared" si="11"/>
        <v>1</v>
      </c>
      <c r="K742" s="31">
        <v>0</v>
      </c>
      <c r="L742" s="31">
        <v>0</v>
      </c>
    </row>
    <row r="743" spans="1:12" outlineLevel="2" x14ac:dyDescent="0.2">
      <c r="A743" t="s">
        <v>1842</v>
      </c>
      <c r="B743" t="s">
        <v>3207</v>
      </c>
      <c r="C743" s="5" t="s">
        <v>6</v>
      </c>
      <c r="D743" s="6">
        <v>43605</v>
      </c>
      <c r="E743" s="142">
        <v>279000</v>
      </c>
      <c r="F743" s="108">
        <v>20190860</v>
      </c>
      <c r="G743" s="108">
        <v>1</v>
      </c>
      <c r="H743" s="107">
        <v>1</v>
      </c>
      <c r="I743" s="31">
        <v>1</v>
      </c>
      <c r="J743" s="117">
        <f t="shared" si="11"/>
        <v>1</v>
      </c>
      <c r="K743" s="31">
        <v>0</v>
      </c>
      <c r="L743" s="31">
        <v>0</v>
      </c>
    </row>
    <row r="744" spans="1:12" outlineLevel="2" x14ac:dyDescent="0.2">
      <c r="A744" t="s">
        <v>1842</v>
      </c>
      <c r="B744" t="s">
        <v>2653</v>
      </c>
      <c r="C744" s="5" t="s">
        <v>216</v>
      </c>
      <c r="D744" s="6">
        <v>43545</v>
      </c>
      <c r="E744" s="142">
        <v>170000</v>
      </c>
      <c r="F744" s="108">
        <v>20190394</v>
      </c>
      <c r="G744" s="108">
        <v>1</v>
      </c>
      <c r="H744" s="107">
        <v>1</v>
      </c>
      <c r="I744" s="31">
        <v>1</v>
      </c>
      <c r="J744" s="117">
        <f t="shared" si="11"/>
        <v>1</v>
      </c>
      <c r="K744" s="31">
        <v>0</v>
      </c>
      <c r="L744" s="31">
        <v>0</v>
      </c>
    </row>
    <row r="745" spans="1:12" outlineLevel="2" x14ac:dyDescent="0.2">
      <c r="A745" t="s">
        <v>1842</v>
      </c>
      <c r="B745" t="s">
        <v>2532</v>
      </c>
      <c r="C745" s="5" t="s">
        <v>1249</v>
      </c>
      <c r="D745" s="6">
        <v>43531</v>
      </c>
      <c r="E745" s="142">
        <v>150100</v>
      </c>
      <c r="F745" s="108" t="s">
        <v>838</v>
      </c>
      <c r="G745" s="108">
        <v>1</v>
      </c>
      <c r="H745" s="107">
        <v>0</v>
      </c>
      <c r="I745" s="31">
        <v>1</v>
      </c>
      <c r="J745" s="117">
        <f t="shared" si="11"/>
        <v>1</v>
      </c>
      <c r="K745" s="31">
        <v>0</v>
      </c>
      <c r="L745" s="31">
        <v>0</v>
      </c>
    </row>
    <row r="746" spans="1:12" outlineLevel="2" x14ac:dyDescent="0.2">
      <c r="A746" t="s">
        <v>1842</v>
      </c>
      <c r="B746" t="s">
        <v>2949</v>
      </c>
      <c r="C746" s="5" t="s">
        <v>6</v>
      </c>
      <c r="D746" s="6">
        <v>43578</v>
      </c>
      <c r="E746" s="142">
        <v>170000</v>
      </c>
      <c r="F746" s="108">
        <v>20190653</v>
      </c>
      <c r="G746" s="108">
        <v>1</v>
      </c>
      <c r="H746" s="107">
        <v>1</v>
      </c>
      <c r="I746" s="31">
        <v>1</v>
      </c>
      <c r="J746" s="117">
        <f t="shared" si="11"/>
        <v>1</v>
      </c>
      <c r="K746" s="31">
        <v>0</v>
      </c>
      <c r="L746" s="31">
        <v>0</v>
      </c>
    </row>
    <row r="747" spans="1:12" outlineLevel="2" x14ac:dyDescent="0.2">
      <c r="A747" t="s">
        <v>1842</v>
      </c>
      <c r="B747" t="s">
        <v>3232</v>
      </c>
      <c r="C747" s="5" t="s">
        <v>216</v>
      </c>
      <c r="D747" s="6">
        <v>43607</v>
      </c>
      <c r="E747" s="142">
        <v>339990</v>
      </c>
      <c r="F747" s="108" t="s">
        <v>838</v>
      </c>
      <c r="G747" s="108">
        <v>1</v>
      </c>
      <c r="H747" s="107">
        <v>0</v>
      </c>
      <c r="I747" s="31">
        <v>1</v>
      </c>
      <c r="J747" s="117">
        <f t="shared" si="11"/>
        <v>1</v>
      </c>
      <c r="K747" s="31">
        <v>0</v>
      </c>
      <c r="L747" s="31">
        <v>0</v>
      </c>
    </row>
    <row r="748" spans="1:12" outlineLevel="2" x14ac:dyDescent="0.2">
      <c r="A748" t="s">
        <v>1842</v>
      </c>
      <c r="B748" t="s">
        <v>2869</v>
      </c>
      <c r="C748" s="5" t="s">
        <v>7</v>
      </c>
      <c r="D748" s="6">
        <v>43567</v>
      </c>
      <c r="E748" s="142">
        <v>359990</v>
      </c>
      <c r="F748" s="108" t="s">
        <v>838</v>
      </c>
      <c r="G748" s="108">
        <v>1</v>
      </c>
      <c r="H748" s="107">
        <v>0</v>
      </c>
      <c r="I748" s="31">
        <v>1</v>
      </c>
      <c r="J748" s="117">
        <f t="shared" si="11"/>
        <v>1</v>
      </c>
      <c r="K748" s="31">
        <v>0</v>
      </c>
      <c r="L748" s="31">
        <v>0</v>
      </c>
    </row>
    <row r="749" spans="1:12" outlineLevel="2" x14ac:dyDescent="0.2">
      <c r="A749" t="s">
        <v>1842</v>
      </c>
      <c r="B749" t="s">
        <v>2970</v>
      </c>
      <c r="C749" s="5" t="s">
        <v>6</v>
      </c>
      <c r="D749" s="6">
        <v>43581</v>
      </c>
      <c r="E749" s="142">
        <v>110500</v>
      </c>
      <c r="F749" s="108">
        <v>20190619</v>
      </c>
      <c r="G749" s="108">
        <v>1</v>
      </c>
      <c r="H749" s="107">
        <v>1</v>
      </c>
      <c r="I749" s="31">
        <v>1</v>
      </c>
      <c r="J749" s="117">
        <f t="shared" si="11"/>
        <v>1</v>
      </c>
      <c r="K749" s="31">
        <v>0</v>
      </c>
      <c r="L749" s="31">
        <v>0</v>
      </c>
    </row>
    <row r="750" spans="1:12" outlineLevel="2" x14ac:dyDescent="0.2">
      <c r="A750" t="s">
        <v>1842</v>
      </c>
      <c r="B750" t="s">
        <v>2839</v>
      </c>
      <c r="C750" s="5" t="s">
        <v>1249</v>
      </c>
      <c r="D750" s="6">
        <v>43566</v>
      </c>
      <c r="E750" s="142">
        <v>370000</v>
      </c>
      <c r="F750" s="108">
        <v>20190528</v>
      </c>
      <c r="G750" s="108">
        <v>1</v>
      </c>
      <c r="H750" s="107">
        <v>1</v>
      </c>
      <c r="I750" s="31">
        <v>1</v>
      </c>
      <c r="J750" s="117">
        <f t="shared" si="11"/>
        <v>1</v>
      </c>
      <c r="K750" s="31">
        <v>0</v>
      </c>
      <c r="L750" s="31">
        <v>0</v>
      </c>
    </row>
    <row r="751" spans="1:12" outlineLevel="2" x14ac:dyDescent="0.2">
      <c r="A751" t="s">
        <v>1842</v>
      </c>
      <c r="B751" t="s">
        <v>2756</v>
      </c>
      <c r="C751" s="5" t="s">
        <v>1249</v>
      </c>
      <c r="D751" s="6">
        <v>43556</v>
      </c>
      <c r="E751" s="142">
        <v>370000</v>
      </c>
      <c r="F751" s="108">
        <v>20190316</v>
      </c>
      <c r="G751" s="108">
        <v>1</v>
      </c>
      <c r="H751" s="107">
        <v>1</v>
      </c>
      <c r="I751" s="31">
        <v>1</v>
      </c>
      <c r="J751" s="117">
        <f t="shared" si="11"/>
        <v>1</v>
      </c>
      <c r="K751" s="31">
        <v>0</v>
      </c>
      <c r="L751" s="31">
        <v>0</v>
      </c>
    </row>
    <row r="752" spans="1:12" outlineLevel="2" x14ac:dyDescent="0.2">
      <c r="A752" t="s">
        <v>1842</v>
      </c>
      <c r="B752" t="s">
        <v>2428</v>
      </c>
      <c r="C752" s="5" t="s">
        <v>1126</v>
      </c>
      <c r="D752" s="6">
        <v>43521</v>
      </c>
      <c r="E752" s="142">
        <v>210000</v>
      </c>
      <c r="F752" s="108">
        <v>20190156</v>
      </c>
      <c r="G752" s="108">
        <v>1</v>
      </c>
      <c r="H752" s="107">
        <v>1</v>
      </c>
      <c r="I752" s="31">
        <v>1</v>
      </c>
      <c r="J752" s="117">
        <f t="shared" si="11"/>
        <v>1</v>
      </c>
      <c r="K752" s="31">
        <v>0</v>
      </c>
      <c r="L752" s="31">
        <v>0</v>
      </c>
    </row>
    <row r="753" spans="1:12" outlineLevel="2" x14ac:dyDescent="0.2">
      <c r="A753" t="s">
        <v>1842</v>
      </c>
      <c r="B753" t="s">
        <v>2967</v>
      </c>
      <c r="C753" s="5" t="s">
        <v>6</v>
      </c>
      <c r="D753" s="6">
        <v>43581</v>
      </c>
      <c r="E753" s="142">
        <v>47000</v>
      </c>
      <c r="F753" s="108" t="s">
        <v>838</v>
      </c>
      <c r="G753" s="108">
        <v>1</v>
      </c>
      <c r="H753" s="107">
        <v>0</v>
      </c>
      <c r="I753" s="31">
        <v>1</v>
      </c>
      <c r="J753" s="117">
        <f t="shared" si="11"/>
        <v>1</v>
      </c>
      <c r="K753" s="31">
        <v>0</v>
      </c>
      <c r="L753" s="31">
        <v>0</v>
      </c>
    </row>
    <row r="754" spans="1:12" outlineLevel="2" x14ac:dyDescent="0.2">
      <c r="A754" t="s">
        <v>1842</v>
      </c>
      <c r="B754" t="s">
        <v>2344</v>
      </c>
      <c r="C754" s="5" t="s">
        <v>1126</v>
      </c>
      <c r="D754" s="6">
        <v>43508</v>
      </c>
      <c r="E754" s="142">
        <v>499900</v>
      </c>
      <c r="F754" s="108">
        <v>20190150</v>
      </c>
      <c r="G754" s="108">
        <v>1</v>
      </c>
      <c r="H754" s="107">
        <v>1</v>
      </c>
      <c r="I754" s="31">
        <v>1</v>
      </c>
      <c r="J754" s="117">
        <f t="shared" si="11"/>
        <v>1</v>
      </c>
      <c r="K754" s="31">
        <v>0</v>
      </c>
      <c r="L754" s="31">
        <v>0</v>
      </c>
    </row>
    <row r="755" spans="1:12" outlineLevel="2" x14ac:dyDescent="0.2">
      <c r="A755" t="s">
        <v>1842</v>
      </c>
      <c r="B755" t="s">
        <v>2557</v>
      </c>
      <c r="C755" s="5" t="s">
        <v>123</v>
      </c>
      <c r="D755" s="6">
        <v>43532</v>
      </c>
      <c r="E755" s="142">
        <v>300000</v>
      </c>
      <c r="F755" s="108">
        <v>20190197</v>
      </c>
      <c r="G755" s="108">
        <v>1</v>
      </c>
      <c r="H755" s="107">
        <v>1</v>
      </c>
      <c r="I755" s="31">
        <v>1</v>
      </c>
      <c r="J755" s="117">
        <f t="shared" si="11"/>
        <v>1</v>
      </c>
      <c r="K755" s="31">
        <v>0</v>
      </c>
      <c r="L755" s="31">
        <v>0</v>
      </c>
    </row>
    <row r="756" spans="1:12" outlineLevel="2" x14ac:dyDescent="0.2">
      <c r="A756" t="s">
        <v>1842</v>
      </c>
      <c r="B756" t="s">
        <v>2808</v>
      </c>
      <c r="C756" s="5" t="s">
        <v>7</v>
      </c>
      <c r="D756" s="6">
        <v>43560</v>
      </c>
      <c r="E756" s="142">
        <v>229000</v>
      </c>
      <c r="F756" s="108">
        <v>20190460</v>
      </c>
      <c r="G756" s="108">
        <v>1</v>
      </c>
      <c r="H756" s="107">
        <v>1</v>
      </c>
      <c r="I756" s="31">
        <v>1</v>
      </c>
      <c r="J756" s="117">
        <f t="shared" si="11"/>
        <v>1</v>
      </c>
      <c r="K756" s="31">
        <v>0</v>
      </c>
      <c r="L756" s="31">
        <v>0</v>
      </c>
    </row>
    <row r="757" spans="1:12" outlineLevel="2" x14ac:dyDescent="0.2">
      <c r="A757" t="s">
        <v>1842</v>
      </c>
      <c r="B757" t="s">
        <v>2939</v>
      </c>
      <c r="C757" s="5" t="s">
        <v>6</v>
      </c>
      <c r="D757" s="6">
        <v>43577</v>
      </c>
      <c r="E757" s="142">
        <v>266400</v>
      </c>
      <c r="F757" s="108" t="s">
        <v>838</v>
      </c>
      <c r="G757" s="108">
        <v>1</v>
      </c>
      <c r="H757" s="107">
        <v>0</v>
      </c>
      <c r="I757" s="31">
        <v>1</v>
      </c>
      <c r="J757" s="117">
        <f t="shared" si="11"/>
        <v>1</v>
      </c>
      <c r="K757" s="31">
        <v>0</v>
      </c>
      <c r="L757" s="31">
        <v>0</v>
      </c>
    </row>
    <row r="758" spans="1:12" outlineLevel="2" x14ac:dyDescent="0.2">
      <c r="A758" t="s">
        <v>1842</v>
      </c>
      <c r="B758" t="s">
        <v>3107</v>
      </c>
      <c r="C758" s="5" t="s">
        <v>1126</v>
      </c>
      <c r="D758" s="6">
        <v>43594</v>
      </c>
      <c r="E758" s="142">
        <v>457000</v>
      </c>
      <c r="F758" s="108" t="s">
        <v>838</v>
      </c>
      <c r="G758" s="108">
        <v>1</v>
      </c>
      <c r="H758" s="107">
        <v>0</v>
      </c>
      <c r="I758" s="31">
        <v>1</v>
      </c>
      <c r="J758" s="117">
        <f t="shared" si="11"/>
        <v>1</v>
      </c>
      <c r="K758" s="31">
        <v>0</v>
      </c>
      <c r="L758" s="31">
        <v>0</v>
      </c>
    </row>
    <row r="759" spans="1:12" outlineLevel="2" x14ac:dyDescent="0.2">
      <c r="A759" t="s">
        <v>1842</v>
      </c>
      <c r="B759" t="s">
        <v>3341</v>
      </c>
      <c r="C759" s="5" t="s">
        <v>425</v>
      </c>
      <c r="D759" s="6">
        <v>43616</v>
      </c>
      <c r="E759" s="142">
        <v>385000</v>
      </c>
      <c r="F759" s="108">
        <v>20190948</v>
      </c>
      <c r="G759" s="108">
        <v>1</v>
      </c>
      <c r="H759" s="107">
        <v>1</v>
      </c>
      <c r="I759" s="31">
        <v>1</v>
      </c>
      <c r="J759" s="117">
        <f t="shared" si="11"/>
        <v>1</v>
      </c>
      <c r="K759" s="31">
        <v>0</v>
      </c>
      <c r="L759" s="31">
        <v>0</v>
      </c>
    </row>
    <row r="760" spans="1:12" outlineLevel="2" x14ac:dyDescent="0.2">
      <c r="A760" t="s">
        <v>1842</v>
      </c>
      <c r="B760" t="s">
        <v>3011</v>
      </c>
      <c r="C760" s="5" t="s">
        <v>121</v>
      </c>
      <c r="D760" s="6">
        <v>43585</v>
      </c>
      <c r="E760" s="142">
        <v>329900</v>
      </c>
      <c r="F760" s="108">
        <v>20190700</v>
      </c>
      <c r="G760" s="108">
        <v>1</v>
      </c>
      <c r="H760" s="107">
        <v>1</v>
      </c>
      <c r="I760" s="31">
        <v>1</v>
      </c>
      <c r="J760" s="117">
        <f t="shared" si="11"/>
        <v>1</v>
      </c>
      <c r="K760" s="31">
        <v>0</v>
      </c>
      <c r="L760" s="31">
        <v>0</v>
      </c>
    </row>
    <row r="761" spans="1:12" outlineLevel="2" x14ac:dyDescent="0.2">
      <c r="A761" t="s">
        <v>1842</v>
      </c>
      <c r="B761" t="s">
        <v>2539</v>
      </c>
      <c r="C761" s="5" t="s">
        <v>6</v>
      </c>
      <c r="D761" s="6">
        <v>43531</v>
      </c>
      <c r="E761" s="142">
        <v>220000</v>
      </c>
      <c r="F761" s="108">
        <v>20190245</v>
      </c>
      <c r="G761" s="108">
        <v>1</v>
      </c>
      <c r="H761" s="107">
        <v>1</v>
      </c>
      <c r="I761" s="31">
        <v>1</v>
      </c>
      <c r="J761" s="117">
        <f t="shared" si="11"/>
        <v>1</v>
      </c>
      <c r="K761" s="31">
        <v>0</v>
      </c>
      <c r="L761" s="31">
        <v>0</v>
      </c>
    </row>
    <row r="762" spans="1:12" outlineLevel="2" x14ac:dyDescent="0.2">
      <c r="A762" t="s">
        <v>1842</v>
      </c>
      <c r="B762" t="s">
        <v>3031</v>
      </c>
      <c r="C762" s="5" t="s">
        <v>11</v>
      </c>
      <c r="D762" s="6">
        <v>43586</v>
      </c>
      <c r="E762" s="142">
        <v>120000</v>
      </c>
      <c r="F762" s="108">
        <v>20190736</v>
      </c>
      <c r="G762" s="108">
        <v>1</v>
      </c>
      <c r="H762" s="107">
        <v>1</v>
      </c>
      <c r="I762" s="31">
        <v>1</v>
      </c>
      <c r="J762" s="117">
        <f t="shared" si="11"/>
        <v>1</v>
      </c>
      <c r="K762" s="31">
        <v>0</v>
      </c>
      <c r="L762" s="31">
        <v>0</v>
      </c>
    </row>
    <row r="763" spans="1:12" outlineLevel="2" x14ac:dyDescent="0.2">
      <c r="A763" t="s">
        <v>1842</v>
      </c>
      <c r="B763" t="s">
        <v>2632</v>
      </c>
      <c r="C763" s="5" t="s">
        <v>11</v>
      </c>
      <c r="D763" s="6">
        <v>43542</v>
      </c>
      <c r="E763" s="142">
        <v>112000</v>
      </c>
      <c r="F763" s="108">
        <v>20190331</v>
      </c>
      <c r="G763" s="108">
        <v>1</v>
      </c>
      <c r="H763" s="107">
        <v>1</v>
      </c>
      <c r="I763" s="31">
        <v>1</v>
      </c>
      <c r="J763" s="117">
        <f t="shared" si="11"/>
        <v>1</v>
      </c>
      <c r="K763" s="31">
        <v>0</v>
      </c>
      <c r="L763" s="31">
        <v>0</v>
      </c>
    </row>
    <row r="764" spans="1:12" outlineLevel="2" x14ac:dyDescent="0.2">
      <c r="A764" t="s">
        <v>1842</v>
      </c>
      <c r="B764" t="s">
        <v>2799</v>
      </c>
      <c r="C764" s="5" t="s">
        <v>123</v>
      </c>
      <c r="D764" s="6">
        <v>43560</v>
      </c>
      <c r="E764" s="142">
        <v>385000</v>
      </c>
      <c r="F764" s="108" t="s">
        <v>838</v>
      </c>
      <c r="G764" s="108">
        <v>1</v>
      </c>
      <c r="H764" s="107">
        <v>0</v>
      </c>
      <c r="I764" s="31">
        <v>1</v>
      </c>
      <c r="J764" s="117">
        <f t="shared" si="11"/>
        <v>1</v>
      </c>
      <c r="K764" s="31">
        <v>0</v>
      </c>
      <c r="L764" s="31">
        <v>0</v>
      </c>
    </row>
    <row r="765" spans="1:12" outlineLevel="2" x14ac:dyDescent="0.2">
      <c r="A765" t="s">
        <v>1842</v>
      </c>
      <c r="B765" t="s">
        <v>2886</v>
      </c>
      <c r="C765" s="5" t="s">
        <v>6</v>
      </c>
      <c r="D765" s="6">
        <v>43570</v>
      </c>
      <c r="E765" s="142">
        <v>166000</v>
      </c>
      <c r="F765" s="108" t="s">
        <v>838</v>
      </c>
      <c r="G765" s="108">
        <v>1</v>
      </c>
      <c r="H765" s="107">
        <v>0</v>
      </c>
      <c r="I765" s="31">
        <v>1</v>
      </c>
      <c r="J765" s="117">
        <f t="shared" si="11"/>
        <v>1</v>
      </c>
      <c r="K765" s="31">
        <v>0</v>
      </c>
      <c r="L765" s="31">
        <v>0</v>
      </c>
    </row>
    <row r="766" spans="1:12" outlineLevel="2" x14ac:dyDescent="0.2">
      <c r="A766" t="s">
        <v>1842</v>
      </c>
      <c r="B766" t="s">
        <v>3286</v>
      </c>
      <c r="C766" s="5" t="s">
        <v>6</v>
      </c>
      <c r="D766" s="6">
        <v>43609</v>
      </c>
      <c r="E766" s="142">
        <v>77707</v>
      </c>
      <c r="F766" s="108" t="s">
        <v>838</v>
      </c>
      <c r="G766" s="108">
        <v>1</v>
      </c>
      <c r="H766" s="107">
        <v>0</v>
      </c>
      <c r="I766" s="31">
        <v>1</v>
      </c>
      <c r="J766" s="117">
        <f t="shared" si="11"/>
        <v>1</v>
      </c>
      <c r="K766" s="31">
        <v>0</v>
      </c>
      <c r="L766" s="31">
        <v>0</v>
      </c>
    </row>
    <row r="767" spans="1:12" outlineLevel="2" x14ac:dyDescent="0.2">
      <c r="A767" t="s">
        <v>1842</v>
      </c>
      <c r="B767" t="s">
        <v>2248</v>
      </c>
      <c r="C767" s="5" t="s">
        <v>6</v>
      </c>
      <c r="D767" s="6">
        <v>43496</v>
      </c>
      <c r="E767" s="142">
        <v>175000</v>
      </c>
      <c r="F767" s="108" t="s">
        <v>838</v>
      </c>
      <c r="G767" s="108">
        <v>1</v>
      </c>
      <c r="H767" s="107">
        <v>0</v>
      </c>
      <c r="I767" s="31">
        <v>1</v>
      </c>
      <c r="J767" s="117">
        <f t="shared" si="11"/>
        <v>1</v>
      </c>
      <c r="K767" s="31">
        <v>0</v>
      </c>
      <c r="L767" s="31">
        <v>0</v>
      </c>
    </row>
    <row r="768" spans="1:12" outlineLevel="2" x14ac:dyDescent="0.2">
      <c r="A768" t="s">
        <v>1842</v>
      </c>
      <c r="B768" t="s">
        <v>3273</v>
      </c>
      <c r="C768" s="5" t="s">
        <v>6</v>
      </c>
      <c r="D768" s="6">
        <v>43609</v>
      </c>
      <c r="E768" s="142">
        <v>185000</v>
      </c>
      <c r="F768" s="108" t="s">
        <v>838</v>
      </c>
      <c r="G768" s="108">
        <v>1</v>
      </c>
      <c r="H768" s="107">
        <v>0</v>
      </c>
      <c r="I768" s="31">
        <v>1</v>
      </c>
      <c r="J768" s="117">
        <f t="shared" si="11"/>
        <v>1</v>
      </c>
      <c r="K768" s="31">
        <v>0</v>
      </c>
      <c r="L768" s="31">
        <v>0</v>
      </c>
    </row>
    <row r="769" spans="1:12" outlineLevel="2" x14ac:dyDescent="0.2">
      <c r="A769" t="s">
        <v>1842</v>
      </c>
      <c r="B769" t="s">
        <v>2915</v>
      </c>
      <c r="C769" s="5" t="s">
        <v>6</v>
      </c>
      <c r="D769" s="6">
        <v>43573</v>
      </c>
      <c r="E769" s="142">
        <v>331400</v>
      </c>
      <c r="F769" s="108">
        <v>20190693</v>
      </c>
      <c r="G769" s="108">
        <v>1</v>
      </c>
      <c r="H769" s="107">
        <v>1</v>
      </c>
      <c r="I769" s="31">
        <v>1</v>
      </c>
      <c r="J769" s="117">
        <f t="shared" si="11"/>
        <v>1</v>
      </c>
      <c r="K769" s="31">
        <v>0</v>
      </c>
      <c r="L769" s="31">
        <v>0</v>
      </c>
    </row>
    <row r="770" spans="1:12" outlineLevel="2" x14ac:dyDescent="0.2">
      <c r="A770" t="s">
        <v>1842</v>
      </c>
      <c r="B770" t="s">
        <v>3015</v>
      </c>
      <c r="C770" s="5" t="s">
        <v>425</v>
      </c>
      <c r="D770" s="6">
        <v>43585</v>
      </c>
      <c r="E770" s="142">
        <v>231000</v>
      </c>
      <c r="F770" s="108">
        <v>20190667</v>
      </c>
      <c r="G770" s="108">
        <v>1</v>
      </c>
      <c r="H770" s="107">
        <v>1</v>
      </c>
      <c r="I770" s="31">
        <v>1</v>
      </c>
      <c r="J770" s="117">
        <f t="shared" si="11"/>
        <v>1</v>
      </c>
      <c r="K770" s="31">
        <v>0</v>
      </c>
      <c r="L770" s="31">
        <v>0</v>
      </c>
    </row>
    <row r="771" spans="1:12" outlineLevel="2" x14ac:dyDescent="0.2">
      <c r="A771" t="s">
        <v>1842</v>
      </c>
      <c r="B771" t="s">
        <v>3345</v>
      </c>
      <c r="C771" s="5" t="s">
        <v>6</v>
      </c>
      <c r="D771" s="6">
        <v>43616</v>
      </c>
      <c r="E771" s="142">
        <v>165000</v>
      </c>
      <c r="F771" s="108">
        <v>20190993</v>
      </c>
      <c r="G771" s="108">
        <v>1</v>
      </c>
      <c r="H771" s="107">
        <v>1</v>
      </c>
      <c r="I771" s="31">
        <v>1</v>
      </c>
      <c r="J771" s="117">
        <f t="shared" si="11"/>
        <v>1</v>
      </c>
      <c r="K771" s="31">
        <v>0</v>
      </c>
      <c r="L771" s="31">
        <v>0</v>
      </c>
    </row>
    <row r="772" spans="1:12" outlineLevel="2" x14ac:dyDescent="0.2">
      <c r="A772" t="s">
        <v>1842</v>
      </c>
      <c r="B772" t="s">
        <v>2447</v>
      </c>
      <c r="C772" s="5" t="s">
        <v>6</v>
      </c>
      <c r="D772" s="6">
        <v>43523</v>
      </c>
      <c r="E772" s="142">
        <v>150000</v>
      </c>
      <c r="F772" s="108">
        <v>20190292</v>
      </c>
      <c r="G772" s="108">
        <v>1</v>
      </c>
      <c r="H772" s="107">
        <v>1</v>
      </c>
      <c r="I772" s="31">
        <v>1</v>
      </c>
      <c r="J772" s="117">
        <f t="shared" si="11"/>
        <v>1</v>
      </c>
      <c r="K772" s="31">
        <v>0</v>
      </c>
      <c r="L772" s="31">
        <v>0</v>
      </c>
    </row>
    <row r="773" spans="1:12" outlineLevel="2" x14ac:dyDescent="0.2">
      <c r="A773" t="s">
        <v>1842</v>
      </c>
      <c r="B773" t="s">
        <v>3322</v>
      </c>
      <c r="C773" s="5" t="s">
        <v>6</v>
      </c>
      <c r="D773" s="6">
        <v>43615</v>
      </c>
      <c r="E773" s="142">
        <v>85000</v>
      </c>
      <c r="F773" s="108" t="s">
        <v>838</v>
      </c>
      <c r="G773" s="108">
        <v>1</v>
      </c>
      <c r="H773" s="107">
        <v>0</v>
      </c>
      <c r="I773" s="31">
        <v>1</v>
      </c>
      <c r="J773" s="117">
        <f t="shared" si="11"/>
        <v>1</v>
      </c>
      <c r="K773" s="31">
        <v>0</v>
      </c>
      <c r="L773" s="31">
        <v>0</v>
      </c>
    </row>
    <row r="774" spans="1:12" outlineLevel="2" x14ac:dyDescent="0.2">
      <c r="A774" t="s">
        <v>1842</v>
      </c>
      <c r="B774" t="s">
        <v>791</v>
      </c>
      <c r="C774" s="5" t="s">
        <v>6</v>
      </c>
      <c r="D774" s="6">
        <v>43559</v>
      </c>
      <c r="E774" s="142">
        <v>147900</v>
      </c>
      <c r="F774" s="108" t="s">
        <v>838</v>
      </c>
      <c r="G774" s="108">
        <v>1</v>
      </c>
      <c r="H774" s="107">
        <v>0</v>
      </c>
      <c r="I774" s="31">
        <v>1</v>
      </c>
      <c r="J774" s="117">
        <f t="shared" ref="J774:J837" si="12">+I774/G774</f>
        <v>1</v>
      </c>
      <c r="K774" s="31">
        <v>0</v>
      </c>
      <c r="L774" s="31">
        <v>0</v>
      </c>
    </row>
    <row r="775" spans="1:12" outlineLevel="2" x14ac:dyDescent="0.2">
      <c r="A775" t="s">
        <v>1842</v>
      </c>
      <c r="B775" s="31" t="s">
        <v>2316</v>
      </c>
      <c r="C775" s="5" t="s">
        <v>1249</v>
      </c>
      <c r="D775" s="6">
        <v>43503</v>
      </c>
      <c r="E775" s="142">
        <v>174100</v>
      </c>
      <c r="F775" s="54" t="s">
        <v>838</v>
      </c>
      <c r="G775" s="108">
        <v>1</v>
      </c>
      <c r="H775" s="107">
        <v>0</v>
      </c>
      <c r="I775" s="31">
        <v>0</v>
      </c>
      <c r="J775" s="117">
        <f t="shared" si="12"/>
        <v>0</v>
      </c>
      <c r="K775" s="31">
        <v>0</v>
      </c>
      <c r="L775" s="31">
        <v>0</v>
      </c>
    </row>
    <row r="776" spans="1:12" outlineLevel="2" x14ac:dyDescent="0.2">
      <c r="A776" t="s">
        <v>1842</v>
      </c>
      <c r="B776" s="31" t="s">
        <v>2909</v>
      </c>
      <c r="C776" s="5" t="s">
        <v>6</v>
      </c>
      <c r="D776" s="6">
        <v>43573</v>
      </c>
      <c r="E776" s="142">
        <v>179900</v>
      </c>
      <c r="F776" s="54">
        <v>20190572</v>
      </c>
      <c r="G776" s="108">
        <v>1</v>
      </c>
      <c r="H776" s="107">
        <v>1</v>
      </c>
      <c r="I776" s="31">
        <v>0</v>
      </c>
      <c r="J776" s="117">
        <f t="shared" si="12"/>
        <v>0</v>
      </c>
      <c r="K776" s="31">
        <v>0</v>
      </c>
      <c r="L776" s="31">
        <v>0</v>
      </c>
    </row>
    <row r="777" spans="1:12" outlineLevel="2" x14ac:dyDescent="0.2">
      <c r="A777" t="s">
        <v>1842</v>
      </c>
      <c r="B777" s="31" t="s">
        <v>3209</v>
      </c>
      <c r="C777" s="5" t="s">
        <v>216</v>
      </c>
      <c r="D777" s="6">
        <v>43605</v>
      </c>
      <c r="E777" s="142">
        <v>177000</v>
      </c>
      <c r="F777" s="54">
        <v>20190900</v>
      </c>
      <c r="G777" s="108">
        <v>1</v>
      </c>
      <c r="H777" s="107">
        <v>1</v>
      </c>
      <c r="I777" s="31">
        <v>0</v>
      </c>
      <c r="J777" s="117">
        <f t="shared" si="12"/>
        <v>0</v>
      </c>
      <c r="K777" s="31">
        <v>0</v>
      </c>
      <c r="L777" s="31">
        <v>0</v>
      </c>
    </row>
    <row r="778" spans="1:12" outlineLevel="2" x14ac:dyDescent="0.2">
      <c r="A778" t="s">
        <v>1842</v>
      </c>
      <c r="B778" s="31" t="s">
        <v>3190</v>
      </c>
      <c r="C778" s="5" t="s">
        <v>1249</v>
      </c>
      <c r="D778" s="6">
        <v>43602</v>
      </c>
      <c r="E778" s="142">
        <v>0</v>
      </c>
      <c r="F778" s="54">
        <v>20190886</v>
      </c>
      <c r="G778" s="108">
        <v>0</v>
      </c>
      <c r="H778" s="107">
        <v>0</v>
      </c>
      <c r="I778" s="31">
        <v>0</v>
      </c>
      <c r="J778" s="117" t="e">
        <f t="shared" si="12"/>
        <v>#DIV/0!</v>
      </c>
      <c r="K778" s="31">
        <v>1</v>
      </c>
      <c r="L778" s="31">
        <v>1</v>
      </c>
    </row>
    <row r="779" spans="1:12" outlineLevel="2" x14ac:dyDescent="0.2">
      <c r="A779" t="s">
        <v>1842</v>
      </c>
      <c r="B779" s="31" t="s">
        <v>3213</v>
      </c>
      <c r="C779" s="5" t="s">
        <v>7</v>
      </c>
      <c r="D779" s="6">
        <v>43605</v>
      </c>
      <c r="E779" s="142">
        <v>589000</v>
      </c>
      <c r="F779" s="54">
        <v>20190749</v>
      </c>
      <c r="G779" s="108">
        <v>1</v>
      </c>
      <c r="H779" s="107">
        <v>1</v>
      </c>
      <c r="I779" s="31">
        <v>0</v>
      </c>
      <c r="J779" s="117">
        <f t="shared" si="12"/>
        <v>0</v>
      </c>
      <c r="K779" s="31">
        <v>0</v>
      </c>
      <c r="L779" s="31">
        <v>0</v>
      </c>
    </row>
    <row r="780" spans="1:12" outlineLevel="2" x14ac:dyDescent="0.2">
      <c r="A780" t="s">
        <v>1842</v>
      </c>
      <c r="B780" s="31" t="s">
        <v>2256</v>
      </c>
      <c r="C780" s="5" t="s">
        <v>7</v>
      </c>
      <c r="D780" s="6">
        <v>43496</v>
      </c>
      <c r="E780" s="142">
        <v>273000</v>
      </c>
      <c r="F780" s="54">
        <v>20190089</v>
      </c>
      <c r="G780" s="108">
        <v>1</v>
      </c>
      <c r="H780" s="107">
        <v>1</v>
      </c>
      <c r="I780" s="31">
        <v>0</v>
      </c>
      <c r="J780" s="117">
        <f t="shared" si="12"/>
        <v>0</v>
      </c>
      <c r="K780" s="31">
        <v>0</v>
      </c>
      <c r="L780" s="31">
        <v>0</v>
      </c>
    </row>
    <row r="781" spans="1:12" outlineLevel="2" x14ac:dyDescent="0.2">
      <c r="A781" t="s">
        <v>1842</v>
      </c>
      <c r="B781" s="31" t="s">
        <v>3010</v>
      </c>
      <c r="C781" s="5" t="s">
        <v>6</v>
      </c>
      <c r="D781" s="6">
        <v>43585</v>
      </c>
      <c r="E781" s="142">
        <v>225000</v>
      </c>
      <c r="F781" s="54">
        <v>20190668</v>
      </c>
      <c r="G781" s="108">
        <v>1</v>
      </c>
      <c r="H781" s="107">
        <v>1</v>
      </c>
      <c r="I781" s="31">
        <v>0</v>
      </c>
      <c r="J781" s="117">
        <f t="shared" si="12"/>
        <v>0</v>
      </c>
      <c r="K781" s="31">
        <v>0</v>
      </c>
      <c r="L781" s="31">
        <v>0</v>
      </c>
    </row>
    <row r="782" spans="1:12" outlineLevel="2" x14ac:dyDescent="0.2">
      <c r="A782" t="s">
        <v>1842</v>
      </c>
      <c r="B782" s="31" t="s">
        <v>2960</v>
      </c>
      <c r="C782" s="5" t="s">
        <v>7</v>
      </c>
      <c r="D782" s="6">
        <v>43580</v>
      </c>
      <c r="E782" s="142">
        <v>0</v>
      </c>
      <c r="F782" s="54">
        <v>20190637</v>
      </c>
      <c r="G782" s="108">
        <v>0</v>
      </c>
      <c r="H782" s="107">
        <v>0</v>
      </c>
      <c r="I782" s="31">
        <v>0</v>
      </c>
      <c r="J782" s="117" t="e">
        <f t="shared" si="12"/>
        <v>#DIV/0!</v>
      </c>
      <c r="K782" s="31">
        <v>1</v>
      </c>
      <c r="L782" s="31">
        <v>1</v>
      </c>
    </row>
    <row r="783" spans="1:12" outlineLevel="2" x14ac:dyDescent="0.2">
      <c r="A783" t="s">
        <v>1842</v>
      </c>
      <c r="B783" s="31" t="s">
        <v>2555</v>
      </c>
      <c r="C783" s="5" t="s">
        <v>216</v>
      </c>
      <c r="D783" s="6">
        <v>43532</v>
      </c>
      <c r="E783" s="142">
        <v>0</v>
      </c>
      <c r="F783" s="54">
        <v>20190305</v>
      </c>
      <c r="G783" s="108">
        <v>0</v>
      </c>
      <c r="H783" s="107">
        <v>0</v>
      </c>
      <c r="I783" s="31">
        <v>0</v>
      </c>
      <c r="J783" s="117" t="e">
        <f t="shared" si="12"/>
        <v>#DIV/0!</v>
      </c>
      <c r="K783" s="31">
        <v>1</v>
      </c>
      <c r="L783" s="31">
        <v>1</v>
      </c>
    </row>
    <row r="784" spans="1:12" outlineLevel="2" x14ac:dyDescent="0.2">
      <c r="A784" t="s">
        <v>1842</v>
      </c>
      <c r="B784" s="31" t="s">
        <v>2060</v>
      </c>
      <c r="C784" s="5" t="s">
        <v>6</v>
      </c>
      <c r="D784" s="6">
        <v>43609</v>
      </c>
      <c r="E784" s="142">
        <v>245000</v>
      </c>
      <c r="F784" s="54">
        <v>20190905</v>
      </c>
      <c r="G784" s="108">
        <v>1</v>
      </c>
      <c r="H784" s="107">
        <v>1</v>
      </c>
      <c r="I784" s="31">
        <v>0</v>
      </c>
      <c r="J784" s="117">
        <f t="shared" si="12"/>
        <v>0</v>
      </c>
      <c r="K784" s="31">
        <v>0</v>
      </c>
      <c r="L784" s="31">
        <v>0</v>
      </c>
    </row>
    <row r="785" spans="1:12" outlineLevel="2" x14ac:dyDescent="0.2">
      <c r="A785" t="s">
        <v>1842</v>
      </c>
      <c r="B785" s="31" t="s">
        <v>3195</v>
      </c>
      <c r="C785" s="5" t="s">
        <v>1126</v>
      </c>
      <c r="D785" s="6">
        <v>43602</v>
      </c>
      <c r="E785" s="142">
        <v>0</v>
      </c>
      <c r="F785" s="54" t="s">
        <v>838</v>
      </c>
      <c r="G785" s="108">
        <v>0</v>
      </c>
      <c r="H785" s="107">
        <v>0</v>
      </c>
      <c r="I785" s="31">
        <v>0</v>
      </c>
      <c r="J785" s="117" t="e">
        <f t="shared" si="12"/>
        <v>#DIV/0!</v>
      </c>
      <c r="K785" s="31">
        <v>1</v>
      </c>
      <c r="L785" s="31">
        <v>0</v>
      </c>
    </row>
    <row r="786" spans="1:12" outlineLevel="2" x14ac:dyDescent="0.2">
      <c r="A786" t="s">
        <v>1842</v>
      </c>
      <c r="B786" s="31" t="s">
        <v>2770</v>
      </c>
      <c r="C786" s="5" t="s">
        <v>1249</v>
      </c>
      <c r="D786" s="6">
        <v>43557</v>
      </c>
      <c r="E786" s="142">
        <v>336000</v>
      </c>
      <c r="F786" s="54">
        <v>20190387</v>
      </c>
      <c r="G786" s="108">
        <v>1</v>
      </c>
      <c r="H786" s="107">
        <v>1</v>
      </c>
      <c r="I786" s="31">
        <v>0</v>
      </c>
      <c r="J786" s="117">
        <f t="shared" si="12"/>
        <v>0</v>
      </c>
      <c r="K786" s="31">
        <v>0</v>
      </c>
      <c r="L786" s="31">
        <v>0</v>
      </c>
    </row>
    <row r="787" spans="1:12" outlineLevel="2" x14ac:dyDescent="0.2">
      <c r="A787" t="s">
        <v>1842</v>
      </c>
      <c r="B787" s="31" t="s">
        <v>2070</v>
      </c>
      <c r="C787" s="5" t="s">
        <v>1249</v>
      </c>
      <c r="D787" s="6">
        <v>43556</v>
      </c>
      <c r="E787" s="142">
        <v>175000</v>
      </c>
      <c r="F787" s="54" t="s">
        <v>838</v>
      </c>
      <c r="G787" s="108">
        <v>1</v>
      </c>
      <c r="H787" s="107">
        <v>0</v>
      </c>
      <c r="I787" s="31">
        <v>0</v>
      </c>
      <c r="J787" s="117">
        <f t="shared" si="12"/>
        <v>0</v>
      </c>
      <c r="K787" s="31">
        <v>0</v>
      </c>
      <c r="L787" s="31">
        <v>0</v>
      </c>
    </row>
    <row r="788" spans="1:12" outlineLevel="2" x14ac:dyDescent="0.2">
      <c r="A788" t="s">
        <v>1842</v>
      </c>
      <c r="B788" s="31" t="s">
        <v>2462</v>
      </c>
      <c r="C788" s="5" t="s">
        <v>1126</v>
      </c>
      <c r="D788" s="6">
        <v>43524</v>
      </c>
      <c r="E788" s="142">
        <v>336000</v>
      </c>
      <c r="F788" s="54">
        <v>20190196</v>
      </c>
      <c r="G788" s="108">
        <v>1</v>
      </c>
      <c r="H788" s="107">
        <v>1</v>
      </c>
      <c r="I788" s="31">
        <v>0</v>
      </c>
      <c r="J788" s="117">
        <f t="shared" si="12"/>
        <v>0</v>
      </c>
      <c r="K788" s="31">
        <v>0</v>
      </c>
      <c r="L788" s="31">
        <v>0</v>
      </c>
    </row>
    <row r="789" spans="1:12" outlineLevel="2" x14ac:dyDescent="0.2">
      <c r="A789" t="s">
        <v>1842</v>
      </c>
      <c r="B789" s="31" t="s">
        <v>2784</v>
      </c>
      <c r="C789" s="5" t="s">
        <v>1249</v>
      </c>
      <c r="D789" s="6">
        <v>43558</v>
      </c>
      <c r="E789" s="142">
        <v>185000</v>
      </c>
      <c r="F789" s="54">
        <v>20190402</v>
      </c>
      <c r="G789" s="108">
        <v>1</v>
      </c>
      <c r="H789" s="107">
        <v>1</v>
      </c>
      <c r="I789" s="31">
        <v>0</v>
      </c>
      <c r="J789" s="117">
        <f t="shared" si="12"/>
        <v>0</v>
      </c>
      <c r="K789" s="31">
        <v>0</v>
      </c>
      <c r="L789" s="31">
        <v>0</v>
      </c>
    </row>
    <row r="790" spans="1:12" outlineLevel="2" x14ac:dyDescent="0.2">
      <c r="A790" t="s">
        <v>1842</v>
      </c>
      <c r="B790" s="31" t="s">
        <v>2526</v>
      </c>
      <c r="C790" s="5" t="s">
        <v>1249</v>
      </c>
      <c r="D790" s="6">
        <v>43529</v>
      </c>
      <c r="E790" s="142">
        <v>0</v>
      </c>
      <c r="F790" s="54" t="s">
        <v>838</v>
      </c>
      <c r="G790" s="108">
        <v>0</v>
      </c>
      <c r="H790" s="107">
        <v>0</v>
      </c>
      <c r="I790" s="31">
        <v>0</v>
      </c>
      <c r="J790" s="117" t="e">
        <f t="shared" si="12"/>
        <v>#DIV/0!</v>
      </c>
      <c r="K790" s="31">
        <v>1</v>
      </c>
      <c r="L790" s="31">
        <v>0</v>
      </c>
    </row>
    <row r="791" spans="1:12" outlineLevel="2" x14ac:dyDescent="0.2">
      <c r="A791" t="s">
        <v>1842</v>
      </c>
      <c r="B791" s="31" t="s">
        <v>3241</v>
      </c>
      <c r="C791" s="5" t="s">
        <v>6</v>
      </c>
      <c r="D791" s="6">
        <v>43607</v>
      </c>
      <c r="E791" s="142">
        <v>162000</v>
      </c>
      <c r="F791" s="54" t="s">
        <v>838</v>
      </c>
      <c r="G791" s="108">
        <v>1</v>
      </c>
      <c r="H791" s="107">
        <v>0</v>
      </c>
      <c r="I791" s="31">
        <v>0</v>
      </c>
      <c r="J791" s="117">
        <f t="shared" si="12"/>
        <v>0</v>
      </c>
      <c r="K791" s="31">
        <v>0</v>
      </c>
      <c r="L791" s="31">
        <v>0</v>
      </c>
    </row>
    <row r="792" spans="1:12" outlineLevel="2" x14ac:dyDescent="0.2">
      <c r="A792" t="s">
        <v>1842</v>
      </c>
      <c r="B792" s="31" t="s">
        <v>2739</v>
      </c>
      <c r="C792" s="5" t="s">
        <v>6</v>
      </c>
      <c r="D792" s="6">
        <v>43553</v>
      </c>
      <c r="E792" s="142">
        <v>144750</v>
      </c>
      <c r="F792" s="54">
        <v>20190470</v>
      </c>
      <c r="G792" s="108">
        <v>1</v>
      </c>
      <c r="H792" s="107">
        <v>1</v>
      </c>
      <c r="I792" s="31">
        <v>0</v>
      </c>
      <c r="J792" s="117">
        <f t="shared" si="12"/>
        <v>0</v>
      </c>
      <c r="K792" s="31">
        <v>0</v>
      </c>
      <c r="L792" s="31">
        <v>0</v>
      </c>
    </row>
    <row r="793" spans="1:12" outlineLevel="2" x14ac:dyDescent="0.2">
      <c r="A793" t="s">
        <v>1842</v>
      </c>
      <c r="B793" s="31" t="s">
        <v>2545</v>
      </c>
      <c r="C793" s="5" t="s">
        <v>216</v>
      </c>
      <c r="D793" s="6">
        <v>43532</v>
      </c>
      <c r="E793" s="142">
        <v>405000</v>
      </c>
      <c r="F793" s="54">
        <v>20190368</v>
      </c>
      <c r="G793" s="108">
        <v>1</v>
      </c>
      <c r="H793" s="107">
        <v>1</v>
      </c>
      <c r="I793" s="31">
        <v>0</v>
      </c>
      <c r="J793" s="117">
        <f t="shared" si="12"/>
        <v>0</v>
      </c>
      <c r="K793" s="31">
        <v>0</v>
      </c>
      <c r="L793" s="31">
        <v>0</v>
      </c>
    </row>
    <row r="794" spans="1:12" outlineLevel="2" x14ac:dyDescent="0.2">
      <c r="A794" t="s">
        <v>1842</v>
      </c>
      <c r="B794" s="31" t="s">
        <v>3237</v>
      </c>
      <c r="C794" s="5" t="s">
        <v>6</v>
      </c>
      <c r="D794" s="6">
        <v>43607</v>
      </c>
      <c r="E794" s="142">
        <v>146000</v>
      </c>
      <c r="F794" s="54">
        <v>20190768</v>
      </c>
      <c r="G794" s="108">
        <v>1</v>
      </c>
      <c r="H794" s="107">
        <v>1</v>
      </c>
      <c r="I794" s="31">
        <v>0</v>
      </c>
      <c r="J794" s="117">
        <f t="shared" si="12"/>
        <v>0</v>
      </c>
      <c r="K794" s="31">
        <v>0</v>
      </c>
      <c r="L794" s="31">
        <v>0</v>
      </c>
    </row>
    <row r="795" spans="1:12" outlineLevel="2" x14ac:dyDescent="0.2">
      <c r="A795" t="s">
        <v>1842</v>
      </c>
      <c r="B795" s="31" t="s">
        <v>3360</v>
      </c>
      <c r="C795" s="5" t="s">
        <v>1249</v>
      </c>
      <c r="D795" s="6">
        <v>43616</v>
      </c>
      <c r="E795" s="142">
        <v>250000</v>
      </c>
      <c r="F795" s="54" t="s">
        <v>838</v>
      </c>
      <c r="G795" s="108">
        <v>1</v>
      </c>
      <c r="H795" s="107">
        <v>0</v>
      </c>
      <c r="I795" s="31">
        <v>0</v>
      </c>
      <c r="J795" s="117">
        <f t="shared" si="12"/>
        <v>0</v>
      </c>
      <c r="K795" s="31">
        <v>0</v>
      </c>
      <c r="L795" s="31">
        <v>0</v>
      </c>
    </row>
    <row r="796" spans="1:12" outlineLevel="2" x14ac:dyDescent="0.2">
      <c r="A796" t="s">
        <v>1842</v>
      </c>
      <c r="B796" s="31" t="s">
        <v>2750</v>
      </c>
      <c r="C796" s="5" t="s">
        <v>6</v>
      </c>
      <c r="D796" s="6">
        <v>43553</v>
      </c>
      <c r="E796" s="142">
        <v>55500</v>
      </c>
      <c r="F796" s="54" t="s">
        <v>838</v>
      </c>
      <c r="G796" s="108">
        <v>1</v>
      </c>
      <c r="H796" s="107">
        <v>0</v>
      </c>
      <c r="I796" s="31">
        <v>0</v>
      </c>
      <c r="J796" s="117">
        <f t="shared" si="12"/>
        <v>0</v>
      </c>
      <c r="K796" s="31">
        <v>0</v>
      </c>
      <c r="L796" s="31">
        <v>0</v>
      </c>
    </row>
    <row r="797" spans="1:12" outlineLevel="2" x14ac:dyDescent="0.2">
      <c r="A797" t="s">
        <v>1842</v>
      </c>
      <c r="B797" s="31" t="s">
        <v>2751</v>
      </c>
      <c r="C797" s="5" t="s">
        <v>6</v>
      </c>
      <c r="D797" s="6">
        <v>43553</v>
      </c>
      <c r="E797" s="142">
        <v>55500</v>
      </c>
      <c r="F797" s="54" t="s">
        <v>838</v>
      </c>
      <c r="G797" s="108">
        <v>1</v>
      </c>
      <c r="H797" s="107">
        <v>0</v>
      </c>
      <c r="I797" s="31">
        <v>0</v>
      </c>
      <c r="J797" s="117">
        <f t="shared" si="12"/>
        <v>0</v>
      </c>
      <c r="K797" s="31">
        <v>0</v>
      </c>
      <c r="L797" s="31">
        <v>0</v>
      </c>
    </row>
    <row r="798" spans="1:12" outlineLevel="2" x14ac:dyDescent="0.2">
      <c r="A798" t="s">
        <v>1842</v>
      </c>
      <c r="B798" s="31" t="s">
        <v>2908</v>
      </c>
      <c r="C798" s="5" t="s">
        <v>6</v>
      </c>
      <c r="D798" s="6">
        <v>43573</v>
      </c>
      <c r="E798" s="142">
        <v>123400</v>
      </c>
      <c r="F798" s="54" t="s">
        <v>838</v>
      </c>
      <c r="G798" s="108">
        <v>1</v>
      </c>
      <c r="H798" s="107">
        <v>0</v>
      </c>
      <c r="I798" s="31">
        <v>0</v>
      </c>
      <c r="J798" s="117">
        <f t="shared" si="12"/>
        <v>0</v>
      </c>
      <c r="K798" s="31">
        <v>0</v>
      </c>
      <c r="L798" s="31">
        <v>0</v>
      </c>
    </row>
    <row r="799" spans="1:12" outlineLevel="2" x14ac:dyDescent="0.2">
      <c r="A799" t="s">
        <v>1842</v>
      </c>
      <c r="B799" s="31" t="s">
        <v>2955</v>
      </c>
      <c r="C799" s="5" t="s">
        <v>7</v>
      </c>
      <c r="D799" s="6">
        <v>43579</v>
      </c>
      <c r="E799" s="142">
        <v>469000</v>
      </c>
      <c r="F799" s="54">
        <v>20190580</v>
      </c>
      <c r="G799" s="108">
        <v>1</v>
      </c>
      <c r="H799" s="107">
        <v>1</v>
      </c>
      <c r="I799" s="31">
        <v>0</v>
      </c>
      <c r="J799" s="117">
        <f t="shared" si="12"/>
        <v>0</v>
      </c>
      <c r="K799" s="31">
        <v>0</v>
      </c>
      <c r="L799" s="31">
        <v>0</v>
      </c>
    </row>
    <row r="800" spans="1:12" outlineLevel="2" x14ac:dyDescent="0.2">
      <c r="A800" t="s">
        <v>1842</v>
      </c>
      <c r="B800" s="31" t="s">
        <v>2816</v>
      </c>
      <c r="C800" s="5" t="s">
        <v>6</v>
      </c>
      <c r="D800" s="6">
        <v>43563</v>
      </c>
      <c r="E800" s="142">
        <v>344900</v>
      </c>
      <c r="F800" s="54" t="s">
        <v>838</v>
      </c>
      <c r="G800" s="108">
        <v>1</v>
      </c>
      <c r="H800" s="107">
        <v>0</v>
      </c>
      <c r="I800" s="31">
        <v>0</v>
      </c>
      <c r="J800" s="117">
        <f t="shared" si="12"/>
        <v>0</v>
      </c>
      <c r="K800" s="31">
        <v>0</v>
      </c>
      <c r="L800" s="31">
        <v>0</v>
      </c>
    </row>
    <row r="801" spans="1:12" outlineLevel="2" x14ac:dyDescent="0.2">
      <c r="A801" t="s">
        <v>1842</v>
      </c>
      <c r="B801" s="31" t="s">
        <v>3194</v>
      </c>
      <c r="C801" s="5" t="s">
        <v>6</v>
      </c>
      <c r="D801" s="6">
        <v>43602</v>
      </c>
      <c r="E801" s="142">
        <v>158900</v>
      </c>
      <c r="F801" s="54" t="s">
        <v>838</v>
      </c>
      <c r="G801" s="108">
        <v>1</v>
      </c>
      <c r="H801" s="107">
        <v>0</v>
      </c>
      <c r="I801" s="31">
        <v>0</v>
      </c>
      <c r="J801" s="117">
        <f t="shared" si="12"/>
        <v>0</v>
      </c>
      <c r="K801" s="31">
        <v>0</v>
      </c>
      <c r="L801" s="31">
        <v>0</v>
      </c>
    </row>
    <row r="802" spans="1:12" outlineLevel="2" x14ac:dyDescent="0.2">
      <c r="A802" t="s">
        <v>1842</v>
      </c>
      <c r="B802" s="31" t="s">
        <v>2191</v>
      </c>
      <c r="C802" s="5" t="s">
        <v>6</v>
      </c>
      <c r="D802" s="6">
        <v>43486</v>
      </c>
      <c r="E802" s="142">
        <v>0</v>
      </c>
      <c r="F802" s="54">
        <v>20182904</v>
      </c>
      <c r="G802" s="108">
        <v>0</v>
      </c>
      <c r="H802" s="107">
        <v>0</v>
      </c>
      <c r="I802" s="31">
        <v>0</v>
      </c>
      <c r="J802" s="117" t="e">
        <f t="shared" si="12"/>
        <v>#DIV/0!</v>
      </c>
      <c r="K802" s="31">
        <v>1</v>
      </c>
      <c r="L802" s="31">
        <v>1</v>
      </c>
    </row>
    <row r="803" spans="1:12" outlineLevel="2" x14ac:dyDescent="0.2">
      <c r="A803" t="s">
        <v>1842</v>
      </c>
      <c r="B803" s="31" t="s">
        <v>2357</v>
      </c>
      <c r="C803" s="5" t="s">
        <v>6</v>
      </c>
      <c r="D803" s="6">
        <v>43510</v>
      </c>
      <c r="E803" s="142">
        <v>0</v>
      </c>
      <c r="F803" s="54">
        <v>20190092</v>
      </c>
      <c r="G803" s="108">
        <v>0</v>
      </c>
      <c r="H803" s="107">
        <v>0</v>
      </c>
      <c r="I803" s="31">
        <v>0</v>
      </c>
      <c r="J803" s="117" t="e">
        <f t="shared" si="12"/>
        <v>#DIV/0!</v>
      </c>
      <c r="K803" s="31">
        <v>1</v>
      </c>
      <c r="L803" s="31">
        <v>1</v>
      </c>
    </row>
    <row r="804" spans="1:12" outlineLevel="2" x14ac:dyDescent="0.2">
      <c r="A804" t="s">
        <v>1842</v>
      </c>
      <c r="B804" s="31" t="s">
        <v>3343</v>
      </c>
      <c r="C804" s="5" t="s">
        <v>6</v>
      </c>
      <c r="D804" s="6">
        <v>43616</v>
      </c>
      <c r="E804" s="142">
        <v>205000</v>
      </c>
      <c r="F804" s="54">
        <v>20190931</v>
      </c>
      <c r="G804" s="108">
        <v>1</v>
      </c>
      <c r="H804" s="107">
        <v>1</v>
      </c>
      <c r="I804" s="31">
        <v>0</v>
      </c>
      <c r="J804" s="117">
        <f t="shared" si="12"/>
        <v>0</v>
      </c>
      <c r="K804" s="31">
        <v>0</v>
      </c>
      <c r="L804" s="31">
        <v>0</v>
      </c>
    </row>
    <row r="805" spans="1:12" outlineLevel="2" x14ac:dyDescent="0.2">
      <c r="A805" t="s">
        <v>1842</v>
      </c>
      <c r="B805" s="31" t="s">
        <v>2104</v>
      </c>
      <c r="C805" s="5" t="s">
        <v>6</v>
      </c>
      <c r="D805" s="6">
        <v>43469</v>
      </c>
      <c r="E805" s="142">
        <v>132000</v>
      </c>
      <c r="F805" s="54">
        <v>20182450</v>
      </c>
      <c r="G805" s="108">
        <v>1</v>
      </c>
      <c r="H805" s="107">
        <v>1</v>
      </c>
      <c r="I805" s="31">
        <v>0</v>
      </c>
      <c r="J805" s="117">
        <f t="shared" si="12"/>
        <v>0</v>
      </c>
      <c r="K805" s="31">
        <v>0</v>
      </c>
      <c r="L805" s="31">
        <v>0</v>
      </c>
    </row>
    <row r="806" spans="1:12" outlineLevel="2" x14ac:dyDescent="0.2">
      <c r="A806" t="s">
        <v>1842</v>
      </c>
      <c r="B806" s="31" t="s">
        <v>2192</v>
      </c>
      <c r="C806" s="5" t="s">
        <v>6</v>
      </c>
      <c r="D806" s="6">
        <v>43486</v>
      </c>
      <c r="E806" s="142">
        <v>103000</v>
      </c>
      <c r="F806" s="54" t="s">
        <v>838</v>
      </c>
      <c r="G806" s="108">
        <v>1</v>
      </c>
      <c r="H806" s="107">
        <v>0</v>
      </c>
      <c r="I806" s="31">
        <v>0</v>
      </c>
      <c r="J806" s="117">
        <f t="shared" si="12"/>
        <v>0</v>
      </c>
      <c r="K806" s="31">
        <v>0</v>
      </c>
      <c r="L806" s="31">
        <v>0</v>
      </c>
    </row>
    <row r="807" spans="1:12" outlineLevel="2" x14ac:dyDescent="0.2">
      <c r="A807" t="s">
        <v>1842</v>
      </c>
      <c r="B807" s="31" t="s">
        <v>2554</v>
      </c>
      <c r="C807" s="5" t="s">
        <v>7</v>
      </c>
      <c r="D807" s="6">
        <v>43532</v>
      </c>
      <c r="E807" s="142">
        <v>570000</v>
      </c>
      <c r="F807" s="54">
        <v>20190140</v>
      </c>
      <c r="G807" s="108">
        <v>1</v>
      </c>
      <c r="H807" s="107">
        <v>1</v>
      </c>
      <c r="I807" s="31">
        <v>0</v>
      </c>
      <c r="J807" s="117">
        <f t="shared" si="12"/>
        <v>0</v>
      </c>
      <c r="K807" s="31">
        <v>0</v>
      </c>
      <c r="L807" s="31">
        <v>0</v>
      </c>
    </row>
    <row r="808" spans="1:12" outlineLevel="2" x14ac:dyDescent="0.2">
      <c r="A808" t="s">
        <v>1842</v>
      </c>
      <c r="B808" s="31" t="s">
        <v>3060</v>
      </c>
      <c r="C808" s="5" t="s">
        <v>425</v>
      </c>
      <c r="D808" s="6">
        <v>43588</v>
      </c>
      <c r="E808" s="142">
        <v>433000</v>
      </c>
      <c r="F808" s="54" t="s">
        <v>838</v>
      </c>
      <c r="G808" s="108">
        <v>1</v>
      </c>
      <c r="H808" s="107">
        <v>0</v>
      </c>
      <c r="I808" s="31">
        <v>0</v>
      </c>
      <c r="J808" s="117">
        <f t="shared" si="12"/>
        <v>0</v>
      </c>
      <c r="K808" s="31">
        <v>0</v>
      </c>
      <c r="L808" s="31">
        <v>0</v>
      </c>
    </row>
    <row r="809" spans="1:12" outlineLevel="2" x14ac:dyDescent="0.2">
      <c r="A809" t="s">
        <v>1842</v>
      </c>
      <c r="B809" s="31" t="s">
        <v>3030</v>
      </c>
      <c r="C809" s="5" t="s">
        <v>123</v>
      </c>
      <c r="D809" s="6">
        <v>43586</v>
      </c>
      <c r="E809" s="142">
        <v>146000</v>
      </c>
      <c r="F809" s="54">
        <v>20190055</v>
      </c>
      <c r="G809" s="108">
        <v>1</v>
      </c>
      <c r="H809" s="107">
        <v>1</v>
      </c>
      <c r="I809" s="31">
        <v>0</v>
      </c>
      <c r="J809" s="117">
        <f t="shared" si="12"/>
        <v>0</v>
      </c>
      <c r="K809" s="31">
        <v>0</v>
      </c>
      <c r="L809" s="31">
        <v>0</v>
      </c>
    </row>
    <row r="810" spans="1:12" outlineLevel="2" x14ac:dyDescent="0.2">
      <c r="A810" t="s">
        <v>1842</v>
      </c>
      <c r="B810" s="31" t="s">
        <v>151</v>
      </c>
      <c r="C810" s="5" t="s">
        <v>6</v>
      </c>
      <c r="D810" s="6">
        <v>43539</v>
      </c>
      <c r="E810" s="142">
        <v>205000</v>
      </c>
      <c r="F810" s="54" t="s">
        <v>838</v>
      </c>
      <c r="G810" s="108">
        <v>1</v>
      </c>
      <c r="H810" s="107">
        <v>0</v>
      </c>
      <c r="I810" s="31">
        <v>0</v>
      </c>
      <c r="J810" s="117">
        <f t="shared" si="12"/>
        <v>0</v>
      </c>
      <c r="K810" s="31">
        <v>0</v>
      </c>
      <c r="L810" s="31">
        <v>0</v>
      </c>
    </row>
    <row r="811" spans="1:12" outlineLevel="2" x14ac:dyDescent="0.2">
      <c r="A811" t="s">
        <v>1842</v>
      </c>
      <c r="B811" s="31" t="s">
        <v>2154</v>
      </c>
      <c r="C811" s="5" t="s">
        <v>6</v>
      </c>
      <c r="D811" s="6">
        <v>43480</v>
      </c>
      <c r="E811" s="142">
        <v>420000</v>
      </c>
      <c r="F811" s="54" t="s">
        <v>838</v>
      </c>
      <c r="G811" s="108">
        <v>1</v>
      </c>
      <c r="H811" s="107">
        <v>0</v>
      </c>
      <c r="I811" s="31">
        <v>0</v>
      </c>
      <c r="J811" s="117">
        <f t="shared" si="12"/>
        <v>0</v>
      </c>
      <c r="K811" s="31">
        <v>0</v>
      </c>
      <c r="L811" s="31">
        <v>0</v>
      </c>
    </row>
    <row r="812" spans="1:12" outlineLevel="2" x14ac:dyDescent="0.2">
      <c r="A812" t="s">
        <v>1842</v>
      </c>
      <c r="B812" s="31" t="s">
        <v>3310</v>
      </c>
      <c r="C812" s="5" t="s">
        <v>6</v>
      </c>
      <c r="D812" s="6">
        <v>43614</v>
      </c>
      <c r="E812" s="142">
        <v>375000</v>
      </c>
      <c r="F812" s="54" t="s">
        <v>838</v>
      </c>
      <c r="G812" s="108">
        <v>1</v>
      </c>
      <c r="H812" s="107">
        <v>0</v>
      </c>
      <c r="I812" s="31">
        <v>0</v>
      </c>
      <c r="J812" s="117">
        <f t="shared" si="12"/>
        <v>0</v>
      </c>
      <c r="K812" s="31">
        <v>0</v>
      </c>
      <c r="L812" s="31">
        <v>0</v>
      </c>
    </row>
    <row r="813" spans="1:12" outlineLevel="2" x14ac:dyDescent="0.2">
      <c r="A813" t="s">
        <v>1842</v>
      </c>
      <c r="B813" s="31" t="s">
        <v>3205</v>
      </c>
      <c r="C813" s="5" t="s">
        <v>6</v>
      </c>
      <c r="D813" s="6">
        <v>43605</v>
      </c>
      <c r="E813" s="142">
        <v>416000</v>
      </c>
      <c r="F813" s="54">
        <v>20190924</v>
      </c>
      <c r="G813" s="108">
        <v>1</v>
      </c>
      <c r="H813" s="107">
        <v>1</v>
      </c>
      <c r="I813" s="31">
        <v>0</v>
      </c>
      <c r="J813" s="117">
        <f t="shared" si="12"/>
        <v>0</v>
      </c>
      <c r="K813" s="31">
        <v>0</v>
      </c>
      <c r="L813" s="31">
        <v>0</v>
      </c>
    </row>
    <row r="814" spans="1:12" outlineLevel="2" x14ac:dyDescent="0.2">
      <c r="A814" t="s">
        <v>1842</v>
      </c>
      <c r="B814" s="31" t="s">
        <v>2913</v>
      </c>
      <c r="C814" s="5" t="s">
        <v>1249</v>
      </c>
      <c r="D814" s="6">
        <v>43573</v>
      </c>
      <c r="E814" s="142">
        <v>152150</v>
      </c>
      <c r="F814" s="54">
        <v>20190586</v>
      </c>
      <c r="G814" s="108">
        <v>1</v>
      </c>
      <c r="H814" s="107">
        <v>1</v>
      </c>
      <c r="I814" s="31">
        <v>0</v>
      </c>
      <c r="J814" s="117">
        <f t="shared" si="12"/>
        <v>0</v>
      </c>
      <c r="K814" s="31">
        <v>0</v>
      </c>
      <c r="L814" s="31">
        <v>0</v>
      </c>
    </row>
    <row r="815" spans="1:12" outlineLevel="2" x14ac:dyDescent="0.2">
      <c r="A815" t="s">
        <v>1842</v>
      </c>
      <c r="B815" s="31" t="s">
        <v>2547</v>
      </c>
      <c r="C815" s="5" t="s">
        <v>1249</v>
      </c>
      <c r="D815" s="6">
        <v>43532</v>
      </c>
      <c r="E815" s="142">
        <v>256000</v>
      </c>
      <c r="F815" s="54">
        <v>20190298</v>
      </c>
      <c r="G815" s="108">
        <v>1</v>
      </c>
      <c r="H815" s="107">
        <v>1</v>
      </c>
      <c r="I815" s="31">
        <v>0</v>
      </c>
      <c r="J815" s="117">
        <f t="shared" si="12"/>
        <v>0</v>
      </c>
      <c r="K815" s="31">
        <v>0</v>
      </c>
      <c r="L815" s="31">
        <v>0</v>
      </c>
    </row>
    <row r="816" spans="1:12" outlineLevel="2" x14ac:dyDescent="0.2">
      <c r="A816" t="s">
        <v>1842</v>
      </c>
      <c r="B816" s="31" t="s">
        <v>3016</v>
      </c>
      <c r="C816" s="5" t="s">
        <v>7</v>
      </c>
      <c r="D816" s="6">
        <v>43585</v>
      </c>
      <c r="E816" s="142">
        <v>212900</v>
      </c>
      <c r="F816" s="54" t="s">
        <v>838</v>
      </c>
      <c r="G816" s="108">
        <v>1</v>
      </c>
      <c r="H816" s="107">
        <v>0</v>
      </c>
      <c r="I816" s="31">
        <v>0</v>
      </c>
      <c r="J816" s="117">
        <f t="shared" si="12"/>
        <v>0</v>
      </c>
      <c r="K816" s="31">
        <v>0</v>
      </c>
      <c r="L816" s="31">
        <v>0</v>
      </c>
    </row>
    <row r="817" spans="1:12" outlineLevel="2" x14ac:dyDescent="0.2">
      <c r="A817" t="s">
        <v>1842</v>
      </c>
      <c r="B817" s="31" t="s">
        <v>1895</v>
      </c>
      <c r="C817" s="5" t="s">
        <v>6</v>
      </c>
      <c r="D817" s="6">
        <v>43585</v>
      </c>
      <c r="E817" s="142">
        <v>196000</v>
      </c>
      <c r="F817" s="54" t="s">
        <v>838</v>
      </c>
      <c r="G817" s="108">
        <v>1</v>
      </c>
      <c r="H817" s="107">
        <v>0</v>
      </c>
      <c r="I817" s="31">
        <v>0</v>
      </c>
      <c r="J817" s="117">
        <f t="shared" si="12"/>
        <v>0</v>
      </c>
      <c r="K817" s="31">
        <v>0</v>
      </c>
      <c r="L817" s="31">
        <v>0</v>
      </c>
    </row>
    <row r="818" spans="1:12" outlineLevel="2" x14ac:dyDescent="0.2">
      <c r="A818" t="s">
        <v>1842</v>
      </c>
      <c r="B818" s="31" t="s">
        <v>2170</v>
      </c>
      <c r="C818" s="5" t="s">
        <v>6</v>
      </c>
      <c r="D818" s="6">
        <v>43482</v>
      </c>
      <c r="E818" s="142">
        <v>299000</v>
      </c>
      <c r="F818" s="54" t="s">
        <v>838</v>
      </c>
      <c r="G818" s="108">
        <v>1</v>
      </c>
      <c r="H818" s="107">
        <v>0</v>
      </c>
      <c r="I818" s="31">
        <v>0</v>
      </c>
      <c r="J818" s="117">
        <f t="shared" si="12"/>
        <v>0</v>
      </c>
      <c r="K818" s="31">
        <v>0</v>
      </c>
      <c r="L818" s="31">
        <v>0</v>
      </c>
    </row>
    <row r="819" spans="1:12" outlineLevel="2" x14ac:dyDescent="0.2">
      <c r="A819" t="s">
        <v>1842</v>
      </c>
      <c r="B819" s="31" t="s">
        <v>2875</v>
      </c>
      <c r="C819" s="5" t="s">
        <v>6</v>
      </c>
      <c r="D819" s="6">
        <v>43570</v>
      </c>
      <c r="E819" s="142">
        <v>309000</v>
      </c>
      <c r="F819" s="54" t="s">
        <v>838</v>
      </c>
      <c r="G819" s="108">
        <v>1</v>
      </c>
      <c r="H819" s="107">
        <v>0</v>
      </c>
      <c r="I819" s="31">
        <v>0</v>
      </c>
      <c r="J819" s="117">
        <f t="shared" si="12"/>
        <v>0</v>
      </c>
      <c r="K819" s="31">
        <v>0</v>
      </c>
      <c r="L819" s="31">
        <v>0</v>
      </c>
    </row>
    <row r="820" spans="1:12" outlineLevel="2" x14ac:dyDescent="0.2">
      <c r="A820" t="s">
        <v>1842</v>
      </c>
      <c r="B820" s="31" t="s">
        <v>2527</v>
      </c>
      <c r="C820" s="5" t="s">
        <v>6</v>
      </c>
      <c r="D820" s="6">
        <v>43530</v>
      </c>
      <c r="E820" s="142">
        <v>220000</v>
      </c>
      <c r="F820" s="54">
        <v>20190291</v>
      </c>
      <c r="G820" s="108">
        <v>1</v>
      </c>
      <c r="H820" s="107">
        <v>1</v>
      </c>
      <c r="I820" s="31">
        <v>0</v>
      </c>
      <c r="J820" s="117">
        <f t="shared" si="12"/>
        <v>0</v>
      </c>
      <c r="K820" s="31">
        <v>0</v>
      </c>
      <c r="L820" s="31">
        <v>0</v>
      </c>
    </row>
    <row r="821" spans="1:12" outlineLevel="2" x14ac:dyDescent="0.2">
      <c r="A821" t="s">
        <v>1842</v>
      </c>
      <c r="B821" s="31" t="s">
        <v>3043</v>
      </c>
      <c r="C821" s="5" t="s">
        <v>1126</v>
      </c>
      <c r="D821" s="6">
        <v>43587</v>
      </c>
      <c r="E821" s="142">
        <v>0</v>
      </c>
      <c r="F821" s="54">
        <v>20190773</v>
      </c>
      <c r="G821" s="108">
        <v>0</v>
      </c>
      <c r="H821" s="107">
        <v>0</v>
      </c>
      <c r="I821" s="31">
        <v>0</v>
      </c>
      <c r="J821" s="117" t="e">
        <f t="shared" si="12"/>
        <v>#DIV/0!</v>
      </c>
      <c r="K821" s="31">
        <v>1</v>
      </c>
      <c r="L821" s="31">
        <v>1</v>
      </c>
    </row>
    <row r="822" spans="1:12" outlineLevel="2" x14ac:dyDescent="0.2">
      <c r="A822" t="s">
        <v>1842</v>
      </c>
      <c r="B822" s="31" t="s">
        <v>2269</v>
      </c>
      <c r="C822" s="5" t="s">
        <v>6</v>
      </c>
      <c r="D822" s="6">
        <v>43496</v>
      </c>
      <c r="E822" s="142">
        <v>139900</v>
      </c>
      <c r="F822" s="54" t="s">
        <v>838</v>
      </c>
      <c r="G822" s="108">
        <v>1</v>
      </c>
      <c r="H822" s="107">
        <v>0</v>
      </c>
      <c r="I822" s="31">
        <v>0</v>
      </c>
      <c r="J822" s="117">
        <f t="shared" si="12"/>
        <v>0</v>
      </c>
      <c r="K822" s="31">
        <v>0</v>
      </c>
      <c r="L822" s="31">
        <v>0</v>
      </c>
    </row>
    <row r="823" spans="1:12" outlineLevel="2" x14ac:dyDescent="0.2">
      <c r="A823" t="s">
        <v>1842</v>
      </c>
      <c r="B823" s="31" t="s">
        <v>2469</v>
      </c>
      <c r="C823" s="5" t="s">
        <v>70</v>
      </c>
      <c r="D823" s="6">
        <v>43524</v>
      </c>
      <c r="E823" s="142">
        <v>25000</v>
      </c>
      <c r="F823" s="54">
        <v>20190231</v>
      </c>
      <c r="G823" s="108">
        <v>1</v>
      </c>
      <c r="H823" s="107">
        <v>1</v>
      </c>
      <c r="I823" s="31">
        <v>0</v>
      </c>
      <c r="J823" s="117">
        <f t="shared" si="12"/>
        <v>0</v>
      </c>
      <c r="K823" s="31">
        <v>0</v>
      </c>
      <c r="L823" s="31">
        <v>0</v>
      </c>
    </row>
    <row r="824" spans="1:12" outlineLevel="2" x14ac:dyDescent="0.2">
      <c r="A824" t="s">
        <v>1842</v>
      </c>
      <c r="B824" s="31" t="s">
        <v>2533</v>
      </c>
      <c r="C824" s="5" t="s">
        <v>6</v>
      </c>
      <c r="D824" s="6">
        <v>43531</v>
      </c>
      <c r="E824" s="142">
        <v>59900</v>
      </c>
      <c r="F824" s="54" t="s">
        <v>838</v>
      </c>
      <c r="G824" s="108">
        <v>1</v>
      </c>
      <c r="H824" s="107">
        <v>0</v>
      </c>
      <c r="I824" s="31">
        <v>0</v>
      </c>
      <c r="J824" s="117">
        <f t="shared" si="12"/>
        <v>0</v>
      </c>
      <c r="K824" s="31">
        <v>0</v>
      </c>
      <c r="L824" s="31">
        <v>0</v>
      </c>
    </row>
    <row r="825" spans="1:12" outlineLevel="2" x14ac:dyDescent="0.2">
      <c r="A825" t="s">
        <v>1842</v>
      </c>
      <c r="B825" s="31" t="s">
        <v>2391</v>
      </c>
      <c r="C825" s="5" t="s">
        <v>121</v>
      </c>
      <c r="D825" s="6">
        <v>43515</v>
      </c>
      <c r="E825" s="142">
        <v>102700</v>
      </c>
      <c r="F825" s="54" t="s">
        <v>838</v>
      </c>
      <c r="G825" s="108">
        <v>1</v>
      </c>
      <c r="H825" s="107">
        <v>0</v>
      </c>
      <c r="I825" s="31">
        <v>0</v>
      </c>
      <c r="J825" s="117">
        <f t="shared" si="12"/>
        <v>0</v>
      </c>
      <c r="K825" s="31">
        <v>0</v>
      </c>
      <c r="L825" s="31">
        <v>0</v>
      </c>
    </row>
    <row r="826" spans="1:12" outlineLevel="2" x14ac:dyDescent="0.2">
      <c r="A826" t="s">
        <v>1842</v>
      </c>
      <c r="B826" s="31" t="s">
        <v>2880</v>
      </c>
      <c r="C826" s="5" t="s">
        <v>6</v>
      </c>
      <c r="D826" s="6">
        <v>43570</v>
      </c>
      <c r="E826" s="142">
        <v>319000</v>
      </c>
      <c r="F826" s="54" t="s">
        <v>838</v>
      </c>
      <c r="G826" s="108">
        <v>1</v>
      </c>
      <c r="H826" s="107">
        <v>0</v>
      </c>
      <c r="I826" s="31">
        <v>0</v>
      </c>
      <c r="J826" s="117">
        <f t="shared" si="12"/>
        <v>0</v>
      </c>
      <c r="K826" s="31">
        <v>0</v>
      </c>
      <c r="L826" s="31">
        <v>0</v>
      </c>
    </row>
    <row r="827" spans="1:12" outlineLevel="2" x14ac:dyDescent="0.2">
      <c r="A827" t="s">
        <v>1842</v>
      </c>
      <c r="B827" s="31" t="s">
        <v>1725</v>
      </c>
      <c r="C827" s="5" t="s">
        <v>1126</v>
      </c>
      <c r="D827" s="6">
        <v>43509</v>
      </c>
      <c r="E827" s="142">
        <v>237000</v>
      </c>
      <c r="F827" s="54">
        <v>20190079</v>
      </c>
      <c r="G827" s="108">
        <v>1</v>
      </c>
      <c r="H827" s="107">
        <v>1</v>
      </c>
      <c r="I827" s="31">
        <v>0</v>
      </c>
      <c r="J827" s="117">
        <f t="shared" si="12"/>
        <v>0</v>
      </c>
      <c r="K827" s="31">
        <v>0</v>
      </c>
      <c r="L827" s="31">
        <v>0</v>
      </c>
    </row>
    <row r="828" spans="1:12" outlineLevel="2" x14ac:dyDescent="0.2">
      <c r="A828" t="s">
        <v>1842</v>
      </c>
      <c r="B828" s="31" t="s">
        <v>2450</v>
      </c>
      <c r="C828" s="5" t="s">
        <v>6</v>
      </c>
      <c r="D828" s="6">
        <v>43523</v>
      </c>
      <c r="E828" s="142">
        <v>109000</v>
      </c>
      <c r="F828" s="54">
        <v>20190214</v>
      </c>
      <c r="G828" s="108">
        <v>1</v>
      </c>
      <c r="H828" s="107">
        <v>1</v>
      </c>
      <c r="I828" s="31">
        <v>0</v>
      </c>
      <c r="J828" s="117">
        <f t="shared" si="12"/>
        <v>0</v>
      </c>
      <c r="K828" s="31">
        <v>0</v>
      </c>
      <c r="L828" s="31">
        <v>0</v>
      </c>
    </row>
    <row r="829" spans="1:12" outlineLevel="2" x14ac:dyDescent="0.2">
      <c r="A829" t="s">
        <v>1842</v>
      </c>
      <c r="B829" s="31" t="s">
        <v>3320</v>
      </c>
      <c r="C829" s="5" t="s">
        <v>216</v>
      </c>
      <c r="D829" s="6">
        <v>43615</v>
      </c>
      <c r="E829" s="142">
        <v>189000</v>
      </c>
      <c r="F829" s="54">
        <v>20190935</v>
      </c>
      <c r="G829" s="108">
        <v>1</v>
      </c>
      <c r="H829" s="107">
        <v>1</v>
      </c>
      <c r="I829" s="31">
        <v>0</v>
      </c>
      <c r="J829" s="117">
        <f t="shared" si="12"/>
        <v>0</v>
      </c>
      <c r="K829" s="31">
        <v>0</v>
      </c>
      <c r="L829" s="31">
        <v>0</v>
      </c>
    </row>
    <row r="830" spans="1:12" outlineLevel="2" x14ac:dyDescent="0.2">
      <c r="A830" t="s">
        <v>1842</v>
      </c>
      <c r="B830" s="31" t="s">
        <v>2658</v>
      </c>
      <c r="C830" s="5" t="s">
        <v>6</v>
      </c>
      <c r="D830" s="6">
        <v>43545</v>
      </c>
      <c r="E830" s="142">
        <v>125000</v>
      </c>
      <c r="F830" s="54" t="s">
        <v>838</v>
      </c>
      <c r="G830" s="108">
        <v>1</v>
      </c>
      <c r="H830" s="107">
        <v>0</v>
      </c>
      <c r="I830" s="31">
        <v>0</v>
      </c>
      <c r="J830" s="117">
        <f t="shared" si="12"/>
        <v>0</v>
      </c>
      <c r="K830" s="31">
        <v>0</v>
      </c>
      <c r="L830" s="31">
        <v>0</v>
      </c>
    </row>
    <row r="831" spans="1:12" outlineLevel="2" x14ac:dyDescent="0.2">
      <c r="A831" t="s">
        <v>1842</v>
      </c>
      <c r="B831" s="31" t="s">
        <v>3059</v>
      </c>
      <c r="C831" s="5" t="s">
        <v>216</v>
      </c>
      <c r="D831" s="6">
        <v>43588</v>
      </c>
      <c r="E831" s="142">
        <v>175000</v>
      </c>
      <c r="F831" s="54">
        <v>20190697</v>
      </c>
      <c r="G831" s="108">
        <v>1</v>
      </c>
      <c r="H831" s="107">
        <v>1</v>
      </c>
      <c r="I831" s="31">
        <v>0</v>
      </c>
      <c r="J831" s="117">
        <f t="shared" si="12"/>
        <v>0</v>
      </c>
      <c r="K831" s="31">
        <v>0</v>
      </c>
      <c r="L831" s="31">
        <v>0</v>
      </c>
    </row>
    <row r="832" spans="1:12" outlineLevel="2" x14ac:dyDescent="0.2">
      <c r="A832" t="s">
        <v>1842</v>
      </c>
      <c r="B832" s="31" t="s">
        <v>2118</v>
      </c>
      <c r="C832" s="5" t="s">
        <v>6</v>
      </c>
      <c r="D832" s="6">
        <v>43472</v>
      </c>
      <c r="E832" s="142">
        <v>165000</v>
      </c>
      <c r="F832" s="54">
        <v>20182779</v>
      </c>
      <c r="G832" s="108">
        <v>1</v>
      </c>
      <c r="H832" s="107">
        <v>1</v>
      </c>
      <c r="I832" s="31">
        <v>0</v>
      </c>
      <c r="J832" s="117">
        <f t="shared" si="12"/>
        <v>0</v>
      </c>
      <c r="K832" s="31">
        <v>0</v>
      </c>
      <c r="L832" s="31">
        <v>0</v>
      </c>
    </row>
    <row r="833" spans="1:12" outlineLevel="2" x14ac:dyDescent="0.2">
      <c r="A833" t="s">
        <v>1842</v>
      </c>
      <c r="B833" s="31" t="s">
        <v>2258</v>
      </c>
      <c r="C833" s="5" t="s">
        <v>6</v>
      </c>
      <c r="D833" s="6">
        <v>43496</v>
      </c>
      <c r="E833" s="142">
        <v>240000</v>
      </c>
      <c r="F833" s="54">
        <v>20190020</v>
      </c>
      <c r="G833" s="108">
        <v>1</v>
      </c>
      <c r="H833" s="107">
        <v>1</v>
      </c>
      <c r="I833" s="31">
        <v>0</v>
      </c>
      <c r="J833" s="117">
        <f t="shared" si="12"/>
        <v>0</v>
      </c>
      <c r="K833" s="31">
        <v>0</v>
      </c>
      <c r="L833" s="31">
        <v>0</v>
      </c>
    </row>
    <row r="834" spans="1:12" outlineLevel="2" x14ac:dyDescent="0.2">
      <c r="A834" t="s">
        <v>1842</v>
      </c>
      <c r="B834" s="31" t="s">
        <v>3285</v>
      </c>
      <c r="C834" s="5" t="s">
        <v>216</v>
      </c>
      <c r="D834" s="6">
        <v>43609</v>
      </c>
      <c r="E834" s="142">
        <v>224000</v>
      </c>
      <c r="F834" s="54">
        <v>20190891</v>
      </c>
      <c r="G834" s="108">
        <v>1</v>
      </c>
      <c r="H834" s="107">
        <v>1</v>
      </c>
      <c r="I834" s="31">
        <v>0</v>
      </c>
      <c r="J834" s="117">
        <f t="shared" si="12"/>
        <v>0</v>
      </c>
      <c r="K834" s="31">
        <v>0</v>
      </c>
      <c r="L834" s="31">
        <v>0</v>
      </c>
    </row>
    <row r="835" spans="1:12" outlineLevel="2" x14ac:dyDescent="0.2">
      <c r="A835" t="s">
        <v>1842</v>
      </c>
      <c r="B835" s="31" t="s">
        <v>3225</v>
      </c>
      <c r="C835" s="5" t="s">
        <v>6</v>
      </c>
      <c r="D835" s="6">
        <v>43606</v>
      </c>
      <c r="E835" s="142">
        <v>153500</v>
      </c>
      <c r="F835" s="54">
        <v>20190958</v>
      </c>
      <c r="G835" s="108">
        <v>1</v>
      </c>
      <c r="H835" s="107">
        <v>1</v>
      </c>
      <c r="I835" s="31">
        <v>0</v>
      </c>
      <c r="J835" s="117">
        <f t="shared" si="12"/>
        <v>0</v>
      </c>
      <c r="K835" s="31">
        <v>0</v>
      </c>
      <c r="L835" s="31">
        <v>0</v>
      </c>
    </row>
    <row r="836" spans="1:12" outlineLevel="2" x14ac:dyDescent="0.2">
      <c r="A836" t="s">
        <v>1842</v>
      </c>
      <c r="B836" s="31" t="s">
        <v>3026</v>
      </c>
      <c r="C836" s="5" t="s">
        <v>6</v>
      </c>
      <c r="D836" s="6">
        <v>43585</v>
      </c>
      <c r="E836" s="142">
        <v>195000</v>
      </c>
      <c r="F836" s="54">
        <v>20190132</v>
      </c>
      <c r="G836" s="108">
        <v>1</v>
      </c>
      <c r="H836" s="107">
        <v>1</v>
      </c>
      <c r="I836" s="31">
        <v>0</v>
      </c>
      <c r="J836" s="117">
        <f t="shared" si="12"/>
        <v>0</v>
      </c>
      <c r="K836" s="31">
        <v>0</v>
      </c>
      <c r="L836" s="31">
        <v>0</v>
      </c>
    </row>
    <row r="837" spans="1:12" outlineLevel="2" x14ac:dyDescent="0.2">
      <c r="A837" t="s">
        <v>1842</v>
      </c>
      <c r="B837" s="31" t="s">
        <v>1293</v>
      </c>
      <c r="C837" s="5" t="s">
        <v>216</v>
      </c>
      <c r="D837" s="6">
        <v>43560</v>
      </c>
      <c r="E837" s="142">
        <v>248000</v>
      </c>
      <c r="F837" s="54">
        <v>20190307</v>
      </c>
      <c r="G837" s="108">
        <v>1</v>
      </c>
      <c r="H837" s="107">
        <v>1</v>
      </c>
      <c r="I837" s="31">
        <v>0</v>
      </c>
      <c r="J837" s="117">
        <f t="shared" si="12"/>
        <v>0</v>
      </c>
      <c r="K837" s="31">
        <v>0</v>
      </c>
      <c r="L837" s="31">
        <v>0</v>
      </c>
    </row>
    <row r="838" spans="1:12" outlineLevel="2" x14ac:dyDescent="0.2">
      <c r="A838" t="s">
        <v>1842</v>
      </c>
      <c r="B838" s="31" t="s">
        <v>2126</v>
      </c>
      <c r="C838" s="5" t="s">
        <v>1249</v>
      </c>
      <c r="D838" s="6">
        <v>43474</v>
      </c>
      <c r="E838" s="142">
        <v>320000</v>
      </c>
      <c r="F838" s="54">
        <v>20182924</v>
      </c>
      <c r="G838" s="108">
        <v>1</v>
      </c>
      <c r="H838" s="107">
        <v>1</v>
      </c>
      <c r="I838" s="31">
        <v>0</v>
      </c>
      <c r="J838" s="117">
        <f t="shared" ref="J838:J901" si="13">+I838/G838</f>
        <v>0</v>
      </c>
      <c r="K838" s="31">
        <v>0</v>
      </c>
      <c r="L838" s="31">
        <v>0</v>
      </c>
    </row>
    <row r="839" spans="1:12" outlineLevel="2" x14ac:dyDescent="0.2">
      <c r="A839" t="s">
        <v>1842</v>
      </c>
      <c r="B839" s="31" t="s">
        <v>2841</v>
      </c>
      <c r="C839" s="5" t="s">
        <v>6</v>
      </c>
      <c r="D839" s="6">
        <v>43566</v>
      </c>
      <c r="E839" s="142">
        <v>365000</v>
      </c>
      <c r="F839" s="54">
        <v>20190618</v>
      </c>
      <c r="G839" s="108">
        <v>1</v>
      </c>
      <c r="H839" s="107">
        <v>1</v>
      </c>
      <c r="I839" s="31">
        <v>0</v>
      </c>
      <c r="J839" s="117">
        <f t="shared" si="13"/>
        <v>0</v>
      </c>
      <c r="K839" s="31">
        <v>0</v>
      </c>
      <c r="L839" s="31">
        <v>0</v>
      </c>
    </row>
    <row r="840" spans="1:12" outlineLevel="2" x14ac:dyDescent="0.2">
      <c r="A840" t="s">
        <v>1842</v>
      </c>
      <c r="B840" s="31" t="s">
        <v>2205</v>
      </c>
      <c r="C840" s="5" t="s">
        <v>6</v>
      </c>
      <c r="D840" s="6">
        <v>43488</v>
      </c>
      <c r="E840" s="142">
        <v>0</v>
      </c>
      <c r="F840" s="54">
        <v>20190072</v>
      </c>
      <c r="G840" s="108">
        <v>0</v>
      </c>
      <c r="H840" s="107">
        <v>0</v>
      </c>
      <c r="I840" s="31">
        <v>0</v>
      </c>
      <c r="J840" s="117" t="e">
        <f t="shared" si="13"/>
        <v>#DIV/0!</v>
      </c>
      <c r="K840" s="31">
        <v>1</v>
      </c>
      <c r="L840" s="31">
        <v>1</v>
      </c>
    </row>
    <row r="841" spans="1:12" outlineLevel="2" x14ac:dyDescent="0.2">
      <c r="A841" t="s">
        <v>1842</v>
      </c>
      <c r="B841" s="31" t="s">
        <v>2567</v>
      </c>
      <c r="C841" s="5" t="s">
        <v>6</v>
      </c>
      <c r="D841" s="6">
        <v>43535</v>
      </c>
      <c r="E841" s="142">
        <v>0</v>
      </c>
      <c r="F841" s="54">
        <v>20190293</v>
      </c>
      <c r="G841" s="108">
        <v>0</v>
      </c>
      <c r="H841" s="107">
        <v>0</v>
      </c>
      <c r="I841" s="31">
        <v>0</v>
      </c>
      <c r="J841" s="117" t="e">
        <f t="shared" si="13"/>
        <v>#DIV/0!</v>
      </c>
      <c r="K841" s="31">
        <v>1</v>
      </c>
      <c r="L841" s="31">
        <v>1</v>
      </c>
    </row>
    <row r="842" spans="1:12" outlineLevel="2" x14ac:dyDescent="0.2">
      <c r="A842" t="s">
        <v>1842</v>
      </c>
      <c r="B842" s="31" t="s">
        <v>2522</v>
      </c>
      <c r="C842" s="5" t="s">
        <v>6</v>
      </c>
      <c r="D842" s="6">
        <v>43529</v>
      </c>
      <c r="E842" s="142">
        <v>0</v>
      </c>
      <c r="F842" s="54">
        <v>20190227</v>
      </c>
      <c r="G842" s="108">
        <v>0</v>
      </c>
      <c r="H842" s="107">
        <v>0</v>
      </c>
      <c r="I842" s="31">
        <v>0</v>
      </c>
      <c r="J842" s="117" t="e">
        <f t="shared" si="13"/>
        <v>#DIV/0!</v>
      </c>
      <c r="K842" s="31">
        <v>1</v>
      </c>
      <c r="L842" s="31">
        <v>1</v>
      </c>
    </row>
    <row r="843" spans="1:12" outlineLevel="2" x14ac:dyDescent="0.2">
      <c r="A843" t="s">
        <v>1842</v>
      </c>
      <c r="B843" s="31" t="s">
        <v>2273</v>
      </c>
      <c r="C843" s="5" t="s">
        <v>123</v>
      </c>
      <c r="D843" s="6">
        <v>43496</v>
      </c>
      <c r="E843" s="142">
        <v>276000</v>
      </c>
      <c r="F843" s="54">
        <v>20190009</v>
      </c>
      <c r="G843" s="108">
        <v>1</v>
      </c>
      <c r="H843" s="107">
        <v>1</v>
      </c>
      <c r="I843" s="31">
        <v>0</v>
      </c>
      <c r="J843" s="117">
        <f t="shared" si="13"/>
        <v>0</v>
      </c>
      <c r="K843" s="31">
        <v>0</v>
      </c>
      <c r="L843" s="31">
        <v>0</v>
      </c>
    </row>
    <row r="844" spans="1:12" outlineLevel="2" x14ac:dyDescent="0.2">
      <c r="A844" t="s">
        <v>1842</v>
      </c>
      <c r="B844" s="31" t="s">
        <v>2857</v>
      </c>
      <c r="C844" s="5" t="s">
        <v>6</v>
      </c>
      <c r="D844" s="6">
        <v>43567</v>
      </c>
      <c r="E844" s="142">
        <v>124900</v>
      </c>
      <c r="F844" s="54">
        <v>20190525</v>
      </c>
      <c r="G844" s="108">
        <v>1</v>
      </c>
      <c r="H844" s="107">
        <v>1</v>
      </c>
      <c r="I844" s="31">
        <v>0</v>
      </c>
      <c r="J844" s="117">
        <f t="shared" si="13"/>
        <v>0</v>
      </c>
      <c r="K844" s="31">
        <v>0</v>
      </c>
      <c r="L844" s="31">
        <v>0</v>
      </c>
    </row>
    <row r="845" spans="1:12" outlineLevel="2" x14ac:dyDescent="0.2">
      <c r="A845" t="s">
        <v>1842</v>
      </c>
      <c r="B845" s="31" t="s">
        <v>3274</v>
      </c>
      <c r="C845" s="5" t="s">
        <v>6</v>
      </c>
      <c r="D845" s="6">
        <v>43609</v>
      </c>
      <c r="E845" s="142">
        <v>0</v>
      </c>
      <c r="F845" s="54">
        <v>20190816</v>
      </c>
      <c r="G845" s="108">
        <v>0</v>
      </c>
      <c r="H845" s="107">
        <v>0</v>
      </c>
      <c r="I845" s="31">
        <v>0</v>
      </c>
      <c r="J845" s="117" t="e">
        <f t="shared" si="13"/>
        <v>#DIV/0!</v>
      </c>
      <c r="K845" s="31">
        <v>1</v>
      </c>
      <c r="L845" s="31">
        <v>1</v>
      </c>
    </row>
    <row r="846" spans="1:12" outlineLevel="2" x14ac:dyDescent="0.2">
      <c r="A846" t="s">
        <v>1842</v>
      </c>
      <c r="B846" s="31" t="s">
        <v>2042</v>
      </c>
      <c r="C846" s="5" t="s">
        <v>1249</v>
      </c>
      <c r="D846" s="6">
        <v>43572</v>
      </c>
      <c r="E846" s="142">
        <v>141000</v>
      </c>
      <c r="F846" s="54" t="s">
        <v>838</v>
      </c>
      <c r="G846" s="108">
        <v>1</v>
      </c>
      <c r="H846" s="107">
        <v>0</v>
      </c>
      <c r="I846" s="31">
        <v>0</v>
      </c>
      <c r="J846" s="117">
        <f t="shared" si="13"/>
        <v>0</v>
      </c>
      <c r="K846" s="31">
        <v>0</v>
      </c>
      <c r="L846" s="31">
        <v>0</v>
      </c>
    </row>
    <row r="847" spans="1:12" outlineLevel="2" x14ac:dyDescent="0.2">
      <c r="A847" t="s">
        <v>1842</v>
      </c>
      <c r="B847" s="31" t="s">
        <v>2479</v>
      </c>
      <c r="C847" s="5" t="s">
        <v>6</v>
      </c>
      <c r="D847" s="6">
        <v>43524</v>
      </c>
      <c r="E847" s="142">
        <v>150000</v>
      </c>
      <c r="F847" s="54" t="s">
        <v>838</v>
      </c>
      <c r="G847" s="108">
        <v>1</v>
      </c>
      <c r="H847" s="107">
        <v>0</v>
      </c>
      <c r="I847" s="31">
        <v>0</v>
      </c>
      <c r="J847" s="117">
        <f t="shared" si="13"/>
        <v>0</v>
      </c>
      <c r="K847" s="31">
        <v>0</v>
      </c>
      <c r="L847" s="31">
        <v>0</v>
      </c>
    </row>
    <row r="848" spans="1:12" outlineLevel="2" x14ac:dyDescent="0.2">
      <c r="A848" t="s">
        <v>1842</v>
      </c>
      <c r="B848" s="31" t="s">
        <v>2706</v>
      </c>
      <c r="C848" s="5" t="s">
        <v>1249</v>
      </c>
      <c r="D848" s="6">
        <v>43550</v>
      </c>
      <c r="E848" s="142">
        <v>155000</v>
      </c>
      <c r="F848" s="54" t="s">
        <v>838</v>
      </c>
      <c r="G848" s="108">
        <v>1</v>
      </c>
      <c r="H848" s="107">
        <v>0</v>
      </c>
      <c r="I848" s="31">
        <v>0</v>
      </c>
      <c r="J848" s="117">
        <f t="shared" si="13"/>
        <v>0</v>
      </c>
      <c r="K848" s="31">
        <v>0</v>
      </c>
      <c r="L848" s="31">
        <v>0</v>
      </c>
    </row>
    <row r="849" spans="1:12" outlineLevel="2" x14ac:dyDescent="0.2">
      <c r="A849" t="s">
        <v>1842</v>
      </c>
      <c r="B849" s="31" t="s">
        <v>2656</v>
      </c>
      <c r="C849" s="5" t="s">
        <v>1249</v>
      </c>
      <c r="D849" s="6">
        <v>43545</v>
      </c>
      <c r="E849" s="142">
        <v>220000</v>
      </c>
      <c r="F849" s="54" t="s">
        <v>838</v>
      </c>
      <c r="G849" s="108">
        <v>1</v>
      </c>
      <c r="H849" s="107">
        <v>0</v>
      </c>
      <c r="I849" s="31">
        <v>0</v>
      </c>
      <c r="J849" s="117">
        <f t="shared" si="13"/>
        <v>0</v>
      </c>
      <c r="K849" s="31">
        <v>0</v>
      </c>
      <c r="L849" s="31">
        <v>0</v>
      </c>
    </row>
    <row r="850" spans="1:12" outlineLevel="2" x14ac:dyDescent="0.2">
      <c r="A850" t="s">
        <v>1842</v>
      </c>
      <c r="B850" s="31" t="s">
        <v>2128</v>
      </c>
      <c r="C850" s="5" t="s">
        <v>6</v>
      </c>
      <c r="D850" s="6">
        <v>43475</v>
      </c>
      <c r="E850" s="142">
        <v>165400</v>
      </c>
      <c r="F850" s="54">
        <v>20182829</v>
      </c>
      <c r="G850" s="108">
        <v>1</v>
      </c>
      <c r="H850" s="107">
        <v>1</v>
      </c>
      <c r="I850" s="31">
        <v>0</v>
      </c>
      <c r="J850" s="117">
        <f t="shared" si="13"/>
        <v>0</v>
      </c>
      <c r="K850" s="31">
        <v>0</v>
      </c>
      <c r="L850" s="31">
        <v>0</v>
      </c>
    </row>
    <row r="851" spans="1:12" outlineLevel="2" x14ac:dyDescent="0.2">
      <c r="A851" t="s">
        <v>1842</v>
      </c>
      <c r="B851" s="31" t="s">
        <v>2947</v>
      </c>
      <c r="C851" s="5" t="s">
        <v>6</v>
      </c>
      <c r="D851" s="6">
        <v>43578</v>
      </c>
      <c r="E851" s="142">
        <v>214000</v>
      </c>
      <c r="F851" s="54">
        <v>20190623</v>
      </c>
      <c r="G851" s="108">
        <v>1</v>
      </c>
      <c r="H851" s="107">
        <v>1</v>
      </c>
      <c r="I851" s="31">
        <v>0</v>
      </c>
      <c r="J851" s="117">
        <f t="shared" si="13"/>
        <v>0</v>
      </c>
      <c r="K851" s="31">
        <v>0</v>
      </c>
      <c r="L851" s="31">
        <v>0</v>
      </c>
    </row>
    <row r="852" spans="1:12" outlineLevel="2" x14ac:dyDescent="0.2">
      <c r="A852" t="s">
        <v>1842</v>
      </c>
      <c r="B852" s="31" t="s">
        <v>2742</v>
      </c>
      <c r="C852" s="5" t="s">
        <v>6</v>
      </c>
      <c r="D852" s="6">
        <v>43553</v>
      </c>
      <c r="E852" s="142">
        <v>0</v>
      </c>
      <c r="F852" s="54">
        <v>20190446</v>
      </c>
      <c r="G852" s="108">
        <v>0</v>
      </c>
      <c r="H852" s="107">
        <v>0</v>
      </c>
      <c r="I852" s="31">
        <v>0</v>
      </c>
      <c r="J852" s="117" t="e">
        <f t="shared" si="13"/>
        <v>#DIV/0!</v>
      </c>
      <c r="K852" s="31">
        <v>1</v>
      </c>
      <c r="L852" s="31">
        <v>1</v>
      </c>
    </row>
    <row r="853" spans="1:12" outlineLevel="2" x14ac:dyDescent="0.2">
      <c r="A853" t="s">
        <v>1842</v>
      </c>
      <c r="B853" s="31" t="s">
        <v>2287</v>
      </c>
      <c r="C853" s="5" t="s">
        <v>6</v>
      </c>
      <c r="D853" s="6">
        <v>43497</v>
      </c>
      <c r="E853" s="142">
        <v>0</v>
      </c>
      <c r="F853" s="54">
        <v>20190011</v>
      </c>
      <c r="G853" s="108">
        <v>0</v>
      </c>
      <c r="H853" s="107">
        <v>0</v>
      </c>
      <c r="I853" s="31">
        <v>0</v>
      </c>
      <c r="J853" s="117" t="e">
        <f t="shared" si="13"/>
        <v>#DIV/0!</v>
      </c>
      <c r="K853" s="31">
        <v>1</v>
      </c>
      <c r="L853" s="31">
        <v>1</v>
      </c>
    </row>
    <row r="854" spans="1:12" outlineLevel="2" x14ac:dyDescent="0.2">
      <c r="A854" t="s">
        <v>1842</v>
      </c>
      <c r="B854" s="31" t="s">
        <v>2822</v>
      </c>
      <c r="C854" s="5" t="s">
        <v>6</v>
      </c>
      <c r="D854" s="6">
        <v>43563</v>
      </c>
      <c r="E854" s="142">
        <v>245000</v>
      </c>
      <c r="F854" s="54" t="s">
        <v>838</v>
      </c>
      <c r="G854" s="108">
        <v>1</v>
      </c>
      <c r="H854" s="107">
        <v>0</v>
      </c>
      <c r="I854" s="31">
        <v>0</v>
      </c>
      <c r="J854" s="117">
        <f t="shared" si="13"/>
        <v>0</v>
      </c>
      <c r="K854" s="31">
        <v>0</v>
      </c>
      <c r="L854" s="31">
        <v>0</v>
      </c>
    </row>
    <row r="855" spans="1:12" outlineLevel="2" x14ac:dyDescent="0.2">
      <c r="A855" t="s">
        <v>1842</v>
      </c>
      <c r="B855" s="31" t="s">
        <v>2360</v>
      </c>
      <c r="C855" s="5" t="s">
        <v>6</v>
      </c>
      <c r="D855" s="6">
        <v>43510</v>
      </c>
      <c r="E855" s="142">
        <v>240000</v>
      </c>
      <c r="F855" s="54" t="s">
        <v>838</v>
      </c>
      <c r="G855" s="108">
        <v>1</v>
      </c>
      <c r="H855" s="107">
        <v>0</v>
      </c>
      <c r="I855" s="31">
        <v>0</v>
      </c>
      <c r="J855" s="117">
        <f t="shared" si="13"/>
        <v>0</v>
      </c>
      <c r="K855" s="31">
        <v>0</v>
      </c>
      <c r="L855" s="31">
        <v>0</v>
      </c>
    </row>
    <row r="856" spans="1:12" outlineLevel="2" x14ac:dyDescent="0.2">
      <c r="A856" t="s">
        <v>1842</v>
      </c>
      <c r="B856" s="31" t="s">
        <v>1218</v>
      </c>
      <c r="C856" s="5" t="s">
        <v>6</v>
      </c>
      <c r="D856" s="6">
        <v>43585</v>
      </c>
      <c r="E856" s="142">
        <v>195750</v>
      </c>
      <c r="F856" s="54">
        <v>20190504</v>
      </c>
      <c r="G856" s="108">
        <v>1</v>
      </c>
      <c r="H856" s="107">
        <v>1</v>
      </c>
      <c r="I856" s="31">
        <v>0</v>
      </c>
      <c r="J856" s="117">
        <f t="shared" si="13"/>
        <v>0</v>
      </c>
      <c r="K856" s="31">
        <v>0</v>
      </c>
      <c r="L856" s="31">
        <v>0</v>
      </c>
    </row>
    <row r="857" spans="1:12" outlineLevel="2" x14ac:dyDescent="0.2">
      <c r="A857" t="s">
        <v>1842</v>
      </c>
      <c r="B857" s="31" t="s">
        <v>2725</v>
      </c>
      <c r="C857" s="5" t="s">
        <v>6</v>
      </c>
      <c r="D857" s="6">
        <v>43552</v>
      </c>
      <c r="E857" s="142">
        <v>115000</v>
      </c>
      <c r="F857" s="54" t="s">
        <v>838</v>
      </c>
      <c r="G857" s="108">
        <v>1</v>
      </c>
      <c r="H857" s="107">
        <v>0</v>
      </c>
      <c r="I857" s="31">
        <v>0</v>
      </c>
      <c r="J857" s="117">
        <f t="shared" si="13"/>
        <v>0</v>
      </c>
      <c r="K857" s="31">
        <v>0</v>
      </c>
      <c r="L857" s="31">
        <v>0</v>
      </c>
    </row>
    <row r="858" spans="1:12" outlineLevel="2" x14ac:dyDescent="0.2">
      <c r="A858" t="s">
        <v>1842</v>
      </c>
      <c r="B858" s="31" t="s">
        <v>3230</v>
      </c>
      <c r="C858" s="5" t="s">
        <v>1249</v>
      </c>
      <c r="D858" s="6">
        <v>43606</v>
      </c>
      <c r="E858" s="142">
        <v>300500</v>
      </c>
      <c r="F858" s="54" t="s">
        <v>838</v>
      </c>
      <c r="G858" s="108">
        <v>1</v>
      </c>
      <c r="H858" s="107">
        <v>0</v>
      </c>
      <c r="I858" s="31">
        <v>0</v>
      </c>
      <c r="J858" s="117">
        <f t="shared" si="13"/>
        <v>0</v>
      </c>
      <c r="K858" s="31">
        <v>0</v>
      </c>
      <c r="L858" s="31">
        <v>0</v>
      </c>
    </row>
    <row r="859" spans="1:12" outlineLevel="2" x14ac:dyDescent="0.2">
      <c r="A859" t="s">
        <v>1842</v>
      </c>
      <c r="B859" s="31" t="s">
        <v>3197</v>
      </c>
      <c r="C859" s="5" t="s">
        <v>6</v>
      </c>
      <c r="D859" s="6">
        <v>43602</v>
      </c>
      <c r="E859" s="142">
        <v>94000</v>
      </c>
      <c r="F859" s="54" t="s">
        <v>838</v>
      </c>
      <c r="G859" s="108">
        <v>1</v>
      </c>
      <c r="H859" s="107">
        <v>0</v>
      </c>
      <c r="I859" s="31">
        <v>0</v>
      </c>
      <c r="J859" s="117">
        <f t="shared" si="13"/>
        <v>0</v>
      </c>
      <c r="K859" s="31">
        <v>0</v>
      </c>
      <c r="L859" s="31">
        <v>0</v>
      </c>
    </row>
    <row r="860" spans="1:12" outlineLevel="2" x14ac:dyDescent="0.2">
      <c r="A860" t="s">
        <v>1842</v>
      </c>
      <c r="B860" s="31" t="s">
        <v>3304</v>
      </c>
      <c r="C860" s="5" t="s">
        <v>6</v>
      </c>
      <c r="D860" s="6">
        <v>43614</v>
      </c>
      <c r="E860" s="142">
        <v>0</v>
      </c>
      <c r="F860" s="54">
        <v>20190939</v>
      </c>
      <c r="G860" s="108">
        <v>0</v>
      </c>
      <c r="H860" s="107">
        <v>0</v>
      </c>
      <c r="I860" s="31">
        <v>0</v>
      </c>
      <c r="J860" s="117" t="e">
        <f t="shared" si="13"/>
        <v>#DIV/0!</v>
      </c>
      <c r="K860" s="31">
        <v>1</v>
      </c>
      <c r="L860" s="31">
        <v>1</v>
      </c>
    </row>
    <row r="861" spans="1:12" outlineLevel="2" x14ac:dyDescent="0.2">
      <c r="A861" t="s">
        <v>1842</v>
      </c>
      <c r="B861" s="31" t="s">
        <v>2643</v>
      </c>
      <c r="C861" s="5" t="s">
        <v>6</v>
      </c>
      <c r="D861" s="6">
        <v>43544</v>
      </c>
      <c r="E861" s="142">
        <v>188400</v>
      </c>
      <c r="F861" s="54" t="s">
        <v>838</v>
      </c>
      <c r="G861" s="108">
        <v>1</v>
      </c>
      <c r="H861" s="107">
        <v>0</v>
      </c>
      <c r="I861" s="31">
        <v>0</v>
      </c>
      <c r="J861" s="117">
        <f t="shared" si="13"/>
        <v>0</v>
      </c>
      <c r="K861" s="31">
        <v>0</v>
      </c>
      <c r="L861" s="31">
        <v>0</v>
      </c>
    </row>
    <row r="862" spans="1:12" outlineLevel="2" x14ac:dyDescent="0.2">
      <c r="A862" t="s">
        <v>1842</v>
      </c>
      <c r="B862" s="31" t="s">
        <v>3284</v>
      </c>
      <c r="C862" s="5" t="s">
        <v>425</v>
      </c>
      <c r="D862" s="6">
        <v>43609</v>
      </c>
      <c r="E862" s="142">
        <v>525000</v>
      </c>
      <c r="F862" s="54" t="s">
        <v>838</v>
      </c>
      <c r="G862" s="108">
        <v>1</v>
      </c>
      <c r="H862" s="107">
        <v>0</v>
      </c>
      <c r="I862" s="31">
        <v>0</v>
      </c>
      <c r="J862" s="117">
        <f t="shared" si="13"/>
        <v>0</v>
      </c>
      <c r="K862" s="31">
        <v>0</v>
      </c>
      <c r="L862" s="31">
        <v>0</v>
      </c>
    </row>
    <row r="863" spans="1:12" outlineLevel="2" x14ac:dyDescent="0.2">
      <c r="A863" t="s">
        <v>1842</v>
      </c>
      <c r="B863" s="31" t="s">
        <v>2975</v>
      </c>
      <c r="C863" s="5" t="s">
        <v>6</v>
      </c>
      <c r="D863" s="6">
        <v>43581</v>
      </c>
      <c r="E863" s="142">
        <v>0</v>
      </c>
      <c r="F863" s="54">
        <v>20190824</v>
      </c>
      <c r="G863" s="108">
        <v>0</v>
      </c>
      <c r="H863" s="107">
        <v>0</v>
      </c>
      <c r="I863" s="31">
        <v>0</v>
      </c>
      <c r="J863" s="117" t="e">
        <f t="shared" si="13"/>
        <v>#DIV/0!</v>
      </c>
      <c r="K863" s="31">
        <v>1</v>
      </c>
      <c r="L863" s="31">
        <v>1</v>
      </c>
    </row>
    <row r="864" spans="1:12" outlineLevel="2" x14ac:dyDescent="0.2">
      <c r="A864" t="s">
        <v>1842</v>
      </c>
      <c r="B864" s="31" t="s">
        <v>2873</v>
      </c>
      <c r="C864" s="5" t="s">
        <v>123</v>
      </c>
      <c r="D864" s="6">
        <v>43570</v>
      </c>
      <c r="E864" s="142">
        <v>0</v>
      </c>
      <c r="F864" s="54">
        <v>20190562</v>
      </c>
      <c r="G864" s="108">
        <v>0</v>
      </c>
      <c r="H864" s="107">
        <v>0</v>
      </c>
      <c r="I864" s="31">
        <v>0</v>
      </c>
      <c r="J864" s="117" t="e">
        <f t="shared" si="13"/>
        <v>#DIV/0!</v>
      </c>
      <c r="K864" s="31">
        <v>1</v>
      </c>
      <c r="L864" s="31">
        <v>1</v>
      </c>
    </row>
    <row r="865" spans="1:12" outlineLevel="2" x14ac:dyDescent="0.2">
      <c r="A865" t="s">
        <v>1842</v>
      </c>
      <c r="B865" s="31" t="s">
        <v>2458</v>
      </c>
      <c r="C865" s="5" t="s">
        <v>6</v>
      </c>
      <c r="D865" s="6">
        <v>43524</v>
      </c>
      <c r="E865" s="142">
        <v>369000</v>
      </c>
      <c r="F865" s="54">
        <v>20190220</v>
      </c>
      <c r="G865" s="108">
        <v>1</v>
      </c>
      <c r="H865" s="107">
        <v>1</v>
      </c>
      <c r="I865" s="31">
        <v>0</v>
      </c>
      <c r="J865" s="117">
        <f t="shared" si="13"/>
        <v>0</v>
      </c>
      <c r="K865" s="31">
        <v>0</v>
      </c>
      <c r="L865" s="31">
        <v>0</v>
      </c>
    </row>
    <row r="866" spans="1:12" outlineLevel="2" x14ac:dyDescent="0.2">
      <c r="A866" t="s">
        <v>1842</v>
      </c>
      <c r="B866" s="31" t="s">
        <v>3248</v>
      </c>
      <c r="C866" s="5" t="s">
        <v>1126</v>
      </c>
      <c r="D866" s="6">
        <v>43608</v>
      </c>
      <c r="E866" s="142">
        <v>153000</v>
      </c>
      <c r="F866" s="54" t="s">
        <v>838</v>
      </c>
      <c r="G866" s="108">
        <v>1</v>
      </c>
      <c r="H866" s="107">
        <v>0</v>
      </c>
      <c r="I866" s="31">
        <v>0</v>
      </c>
      <c r="J866" s="117">
        <f t="shared" si="13"/>
        <v>0</v>
      </c>
      <c r="K866" s="31">
        <v>0</v>
      </c>
      <c r="L866" s="31">
        <v>0</v>
      </c>
    </row>
    <row r="867" spans="1:12" outlineLevel="2" x14ac:dyDescent="0.2">
      <c r="A867" t="s">
        <v>1842</v>
      </c>
      <c r="B867" s="31" t="s">
        <v>2160</v>
      </c>
      <c r="C867" s="5" t="s">
        <v>6</v>
      </c>
      <c r="D867" s="6">
        <v>43480</v>
      </c>
      <c r="E867" s="142">
        <v>223000</v>
      </c>
      <c r="F867" s="54" t="s">
        <v>838</v>
      </c>
      <c r="G867" s="108">
        <v>1</v>
      </c>
      <c r="H867" s="107">
        <v>0</v>
      </c>
      <c r="I867" s="31">
        <v>0</v>
      </c>
      <c r="J867" s="117">
        <f t="shared" si="13"/>
        <v>0</v>
      </c>
      <c r="K867" s="31">
        <v>0</v>
      </c>
      <c r="L867" s="31">
        <v>0</v>
      </c>
    </row>
    <row r="868" spans="1:12" outlineLevel="2" x14ac:dyDescent="0.2">
      <c r="A868" t="s">
        <v>1842</v>
      </c>
      <c r="B868" s="31" t="s">
        <v>3264</v>
      </c>
      <c r="C868" s="5" t="s">
        <v>1249</v>
      </c>
      <c r="D868" s="6">
        <v>43609</v>
      </c>
      <c r="E868" s="142">
        <v>218000</v>
      </c>
      <c r="F868" s="54" t="s">
        <v>838</v>
      </c>
      <c r="G868" s="108">
        <v>1</v>
      </c>
      <c r="H868" s="107">
        <v>0</v>
      </c>
      <c r="I868" s="31">
        <v>0</v>
      </c>
      <c r="J868" s="117">
        <f t="shared" si="13"/>
        <v>0</v>
      </c>
      <c r="K868" s="31">
        <v>0</v>
      </c>
      <c r="L868" s="31">
        <v>0</v>
      </c>
    </row>
    <row r="869" spans="1:12" outlineLevel="2" x14ac:dyDescent="0.2">
      <c r="A869" t="s">
        <v>1842</v>
      </c>
      <c r="B869" s="31" t="s">
        <v>2642</v>
      </c>
      <c r="C869" s="5" t="s">
        <v>6</v>
      </c>
      <c r="D869" s="6">
        <v>43544</v>
      </c>
      <c r="E869" s="142">
        <v>0</v>
      </c>
      <c r="F869" s="54">
        <v>20190498</v>
      </c>
      <c r="G869" s="108">
        <v>0</v>
      </c>
      <c r="H869" s="107">
        <v>0</v>
      </c>
      <c r="I869" s="31">
        <v>0</v>
      </c>
      <c r="J869" s="117" t="e">
        <f t="shared" si="13"/>
        <v>#DIV/0!</v>
      </c>
      <c r="K869" s="31">
        <v>1</v>
      </c>
      <c r="L869" s="31">
        <v>1</v>
      </c>
    </row>
    <row r="870" spans="1:12" outlineLevel="2" x14ac:dyDescent="0.2">
      <c r="A870" t="s">
        <v>1842</v>
      </c>
      <c r="B870" s="31" t="s">
        <v>2281</v>
      </c>
      <c r="C870" s="5" t="s">
        <v>1126</v>
      </c>
      <c r="D870" s="6">
        <v>43497</v>
      </c>
      <c r="E870" s="142">
        <v>334000</v>
      </c>
      <c r="F870" s="54">
        <v>20190001</v>
      </c>
      <c r="G870" s="108">
        <v>1</v>
      </c>
      <c r="H870" s="107">
        <v>1</v>
      </c>
      <c r="I870" s="31">
        <v>0</v>
      </c>
      <c r="J870" s="117">
        <f t="shared" si="13"/>
        <v>0</v>
      </c>
      <c r="K870" s="31">
        <v>0</v>
      </c>
      <c r="L870" s="31">
        <v>0</v>
      </c>
    </row>
    <row r="871" spans="1:12" outlineLevel="2" x14ac:dyDescent="0.2">
      <c r="A871" t="s">
        <v>1842</v>
      </c>
      <c r="B871" s="31" t="s">
        <v>2579</v>
      </c>
      <c r="C871" s="5" t="s">
        <v>6</v>
      </c>
      <c r="D871" s="6">
        <v>43536</v>
      </c>
      <c r="E871" s="142">
        <v>183000</v>
      </c>
      <c r="F871" s="54">
        <v>20190290</v>
      </c>
      <c r="G871" s="108">
        <v>1</v>
      </c>
      <c r="H871" s="107">
        <v>1</v>
      </c>
      <c r="I871" s="31">
        <v>0</v>
      </c>
      <c r="J871" s="117">
        <f t="shared" si="13"/>
        <v>0</v>
      </c>
      <c r="K871" s="31">
        <v>0</v>
      </c>
      <c r="L871" s="31">
        <v>0</v>
      </c>
    </row>
    <row r="872" spans="1:12" outlineLevel="2" x14ac:dyDescent="0.2">
      <c r="A872" t="s">
        <v>1842</v>
      </c>
      <c r="B872" s="31" t="s">
        <v>3041</v>
      </c>
      <c r="C872" s="5" t="s">
        <v>6</v>
      </c>
      <c r="D872" s="6">
        <v>43587</v>
      </c>
      <c r="E872" s="142">
        <v>215000</v>
      </c>
      <c r="F872" s="54">
        <v>20190742</v>
      </c>
      <c r="G872" s="108">
        <v>1</v>
      </c>
      <c r="H872" s="107">
        <v>1</v>
      </c>
      <c r="I872" s="31">
        <v>0</v>
      </c>
      <c r="J872" s="117">
        <f t="shared" si="13"/>
        <v>0</v>
      </c>
      <c r="K872" s="31">
        <v>0</v>
      </c>
      <c r="L872" s="31">
        <v>0</v>
      </c>
    </row>
    <row r="873" spans="1:12" outlineLevel="2" x14ac:dyDescent="0.2">
      <c r="A873" t="s">
        <v>1842</v>
      </c>
      <c r="B873" s="31" t="s">
        <v>2356</v>
      </c>
      <c r="C873" s="5" t="s">
        <v>6</v>
      </c>
      <c r="D873" s="6">
        <v>43510</v>
      </c>
      <c r="E873" s="142">
        <v>125000</v>
      </c>
      <c r="F873" s="54">
        <v>20190116</v>
      </c>
      <c r="G873" s="108">
        <v>1</v>
      </c>
      <c r="H873" s="107">
        <v>1</v>
      </c>
      <c r="I873" s="31">
        <v>0</v>
      </c>
      <c r="J873" s="117">
        <f t="shared" si="13"/>
        <v>0</v>
      </c>
      <c r="K873" s="31">
        <v>0</v>
      </c>
      <c r="L873" s="31">
        <v>0</v>
      </c>
    </row>
    <row r="874" spans="1:12" outlineLevel="2" x14ac:dyDescent="0.2">
      <c r="A874" t="s">
        <v>1842</v>
      </c>
      <c r="B874" s="31" t="s">
        <v>2133</v>
      </c>
      <c r="C874" s="5" t="s">
        <v>123</v>
      </c>
      <c r="D874" s="6">
        <v>43475</v>
      </c>
      <c r="E874" s="142">
        <v>197000</v>
      </c>
      <c r="F874" s="54">
        <v>20182836</v>
      </c>
      <c r="G874" s="108">
        <v>1</v>
      </c>
      <c r="H874" s="107">
        <v>1</v>
      </c>
      <c r="I874" s="31">
        <v>0</v>
      </c>
      <c r="J874" s="117">
        <f t="shared" si="13"/>
        <v>0</v>
      </c>
      <c r="K874" s="31">
        <v>0</v>
      </c>
      <c r="L874" s="31">
        <v>0</v>
      </c>
    </row>
    <row r="875" spans="1:12" outlineLevel="2" x14ac:dyDescent="0.2">
      <c r="A875" t="s">
        <v>1842</v>
      </c>
      <c r="B875" s="31" t="s">
        <v>2123</v>
      </c>
      <c r="C875" s="5" t="s">
        <v>6</v>
      </c>
      <c r="D875" s="6">
        <v>43474</v>
      </c>
      <c r="E875" s="142">
        <v>245000</v>
      </c>
      <c r="F875" s="54" t="s">
        <v>838</v>
      </c>
      <c r="G875" s="108">
        <v>1</v>
      </c>
      <c r="H875" s="107">
        <v>0</v>
      </c>
      <c r="I875" s="31">
        <v>0</v>
      </c>
      <c r="J875" s="117">
        <f t="shared" si="13"/>
        <v>0</v>
      </c>
      <c r="K875" s="31">
        <v>0</v>
      </c>
      <c r="L875" s="31">
        <v>0</v>
      </c>
    </row>
    <row r="876" spans="1:12" outlineLevel="2" x14ac:dyDescent="0.2">
      <c r="A876" t="s">
        <v>1842</v>
      </c>
      <c r="B876" s="31" t="s">
        <v>3282</v>
      </c>
      <c r="C876" s="5" t="s">
        <v>6</v>
      </c>
      <c r="D876" s="6">
        <v>43609</v>
      </c>
      <c r="E876" s="142">
        <v>0</v>
      </c>
      <c r="F876" s="54">
        <v>20190897</v>
      </c>
      <c r="G876" s="108">
        <v>0</v>
      </c>
      <c r="H876" s="107">
        <v>0</v>
      </c>
      <c r="I876" s="31">
        <v>0</v>
      </c>
      <c r="J876" s="117" t="e">
        <f t="shared" si="13"/>
        <v>#DIV/0!</v>
      </c>
      <c r="K876" s="31">
        <v>1</v>
      </c>
      <c r="L876" s="31">
        <v>1</v>
      </c>
    </row>
    <row r="877" spans="1:12" outlineLevel="2" x14ac:dyDescent="0.2">
      <c r="A877" t="s">
        <v>1842</v>
      </c>
      <c r="B877" s="31" t="s">
        <v>3317</v>
      </c>
      <c r="C877" s="5" t="s">
        <v>6</v>
      </c>
      <c r="D877" s="6">
        <v>43615</v>
      </c>
      <c r="E877" s="142">
        <v>77000</v>
      </c>
      <c r="F877" s="54">
        <v>20191019</v>
      </c>
      <c r="G877" s="108">
        <v>1</v>
      </c>
      <c r="H877" s="107">
        <v>1</v>
      </c>
      <c r="I877" s="31">
        <v>0</v>
      </c>
      <c r="J877" s="117">
        <f t="shared" si="13"/>
        <v>0</v>
      </c>
      <c r="K877" s="31">
        <v>0</v>
      </c>
      <c r="L877" s="31">
        <v>0</v>
      </c>
    </row>
    <row r="878" spans="1:12" outlineLevel="2" x14ac:dyDescent="0.2">
      <c r="A878" t="s">
        <v>1842</v>
      </c>
      <c r="B878" s="31" t="s">
        <v>3358</v>
      </c>
      <c r="C878" s="5" t="s">
        <v>1249</v>
      </c>
      <c r="D878" s="6">
        <v>43616</v>
      </c>
      <c r="E878" s="142">
        <v>403000</v>
      </c>
      <c r="F878" s="54">
        <v>20190863</v>
      </c>
      <c r="G878" s="108">
        <v>1</v>
      </c>
      <c r="H878" s="107">
        <v>1</v>
      </c>
      <c r="I878" s="31">
        <v>0</v>
      </c>
      <c r="J878" s="117">
        <f t="shared" si="13"/>
        <v>0</v>
      </c>
      <c r="K878" s="31">
        <v>0</v>
      </c>
      <c r="L878" s="31">
        <v>0</v>
      </c>
    </row>
    <row r="879" spans="1:12" outlineLevel="2" x14ac:dyDescent="0.2">
      <c r="A879" t="s">
        <v>1842</v>
      </c>
      <c r="B879" s="31" t="s">
        <v>3277</v>
      </c>
      <c r="C879" s="5" t="s">
        <v>6</v>
      </c>
      <c r="D879" s="6">
        <v>43609</v>
      </c>
      <c r="E879" s="142">
        <v>170000</v>
      </c>
      <c r="F879" s="54">
        <v>20190748</v>
      </c>
      <c r="G879" s="108">
        <v>1</v>
      </c>
      <c r="H879" s="107">
        <v>1</v>
      </c>
      <c r="I879" s="31">
        <v>0</v>
      </c>
      <c r="J879" s="117">
        <f t="shared" si="13"/>
        <v>0</v>
      </c>
      <c r="K879" s="31">
        <v>0</v>
      </c>
      <c r="L879" s="31">
        <v>0</v>
      </c>
    </row>
    <row r="880" spans="1:12" outlineLevel="2" x14ac:dyDescent="0.2">
      <c r="A880" t="s">
        <v>1842</v>
      </c>
      <c r="B880" s="31" t="s">
        <v>2405</v>
      </c>
      <c r="C880" s="5" t="s">
        <v>6</v>
      </c>
      <c r="D880" s="6">
        <v>43517</v>
      </c>
      <c r="E880" s="142">
        <v>75000</v>
      </c>
      <c r="F880" s="54" t="s">
        <v>838</v>
      </c>
      <c r="G880" s="108">
        <v>1</v>
      </c>
      <c r="H880" s="107">
        <v>0</v>
      </c>
      <c r="I880" s="31">
        <v>0</v>
      </c>
      <c r="J880" s="117">
        <f t="shared" si="13"/>
        <v>0</v>
      </c>
      <c r="K880" s="31">
        <v>0</v>
      </c>
      <c r="L880" s="31">
        <v>0</v>
      </c>
    </row>
    <row r="881" spans="1:12" outlineLevel="2" x14ac:dyDescent="0.2">
      <c r="A881" t="s">
        <v>1842</v>
      </c>
      <c r="B881" s="31" t="s">
        <v>2574</v>
      </c>
      <c r="C881" s="5" t="s">
        <v>6</v>
      </c>
      <c r="D881" s="6">
        <v>43535</v>
      </c>
      <c r="E881" s="142">
        <v>102000</v>
      </c>
      <c r="F881" s="54" t="s">
        <v>838</v>
      </c>
      <c r="G881" s="108">
        <v>1</v>
      </c>
      <c r="H881" s="107">
        <v>0</v>
      </c>
      <c r="I881" s="31">
        <v>0</v>
      </c>
      <c r="J881" s="117">
        <f t="shared" si="13"/>
        <v>0</v>
      </c>
      <c r="K881" s="31">
        <v>0</v>
      </c>
      <c r="L881" s="31">
        <v>0</v>
      </c>
    </row>
    <row r="882" spans="1:12" outlineLevel="2" x14ac:dyDescent="0.2">
      <c r="A882" t="s">
        <v>1842</v>
      </c>
      <c r="B882" s="31" t="s">
        <v>2553</v>
      </c>
      <c r="C882" s="5" t="s">
        <v>123</v>
      </c>
      <c r="D882" s="6">
        <v>43532</v>
      </c>
      <c r="E882" s="142">
        <v>0</v>
      </c>
      <c r="F882" s="54">
        <v>20190198</v>
      </c>
      <c r="G882" s="108">
        <v>0</v>
      </c>
      <c r="H882" s="107">
        <v>0</v>
      </c>
      <c r="I882" s="31">
        <v>0</v>
      </c>
      <c r="J882" s="117" t="e">
        <f t="shared" si="13"/>
        <v>#DIV/0!</v>
      </c>
      <c r="K882" s="31">
        <v>1</v>
      </c>
      <c r="L882" s="31">
        <v>1</v>
      </c>
    </row>
    <row r="883" spans="1:12" outlineLevel="2" x14ac:dyDescent="0.2">
      <c r="A883" t="s">
        <v>1842</v>
      </c>
      <c r="B883" s="31" t="s">
        <v>3249</v>
      </c>
      <c r="C883" s="5" t="s">
        <v>6</v>
      </c>
      <c r="D883" s="6">
        <v>43608</v>
      </c>
      <c r="E883" s="142">
        <v>165000</v>
      </c>
      <c r="F883" s="54">
        <v>20190941</v>
      </c>
      <c r="G883" s="108">
        <v>1</v>
      </c>
      <c r="H883" s="107">
        <v>1</v>
      </c>
      <c r="I883" s="31">
        <v>0</v>
      </c>
      <c r="J883" s="117">
        <f t="shared" si="13"/>
        <v>0</v>
      </c>
      <c r="K883" s="31">
        <v>0</v>
      </c>
      <c r="L883" s="31">
        <v>0</v>
      </c>
    </row>
    <row r="884" spans="1:12" outlineLevel="2" x14ac:dyDescent="0.2">
      <c r="A884" t="s">
        <v>1842</v>
      </c>
      <c r="B884" s="31" t="s">
        <v>2977</v>
      </c>
      <c r="C884" s="5" t="s">
        <v>123</v>
      </c>
      <c r="D884" s="6">
        <v>43581</v>
      </c>
      <c r="E884" s="142">
        <v>189900</v>
      </c>
      <c r="F884" s="54" t="s">
        <v>838</v>
      </c>
      <c r="G884" s="108">
        <v>1</v>
      </c>
      <c r="H884" s="107">
        <v>0</v>
      </c>
      <c r="I884" s="31">
        <v>0</v>
      </c>
      <c r="J884" s="117">
        <f t="shared" si="13"/>
        <v>0</v>
      </c>
      <c r="K884" s="31">
        <v>0</v>
      </c>
      <c r="L884" s="31">
        <v>0</v>
      </c>
    </row>
    <row r="885" spans="1:12" outlineLevel="2" x14ac:dyDescent="0.2">
      <c r="A885" t="s">
        <v>1842</v>
      </c>
      <c r="B885" s="31" t="s">
        <v>364</v>
      </c>
      <c r="C885" s="5" t="s">
        <v>216</v>
      </c>
      <c r="D885" s="6">
        <v>43521</v>
      </c>
      <c r="E885" s="142">
        <v>252000</v>
      </c>
      <c r="F885" s="54" t="s">
        <v>838</v>
      </c>
      <c r="G885" s="108">
        <v>1</v>
      </c>
      <c r="H885" s="107">
        <v>0</v>
      </c>
      <c r="I885" s="31">
        <v>0</v>
      </c>
      <c r="J885" s="117">
        <f t="shared" si="13"/>
        <v>0</v>
      </c>
      <c r="K885" s="31">
        <v>0</v>
      </c>
      <c r="L885" s="31">
        <v>0</v>
      </c>
    </row>
    <row r="886" spans="1:12" outlineLevel="2" x14ac:dyDescent="0.2">
      <c r="A886" t="s">
        <v>1842</v>
      </c>
      <c r="B886" s="31" t="s">
        <v>2140</v>
      </c>
      <c r="C886" s="5" t="s">
        <v>6</v>
      </c>
      <c r="D886" s="6">
        <v>43476</v>
      </c>
      <c r="E886" s="142">
        <v>142000</v>
      </c>
      <c r="F886" s="54">
        <v>20182801</v>
      </c>
      <c r="G886" s="108">
        <v>1</v>
      </c>
      <c r="H886" s="107">
        <v>1</v>
      </c>
      <c r="I886" s="31">
        <v>0</v>
      </c>
      <c r="J886" s="117">
        <f t="shared" si="13"/>
        <v>0</v>
      </c>
      <c r="K886" s="31">
        <v>0</v>
      </c>
      <c r="L886" s="31">
        <v>0</v>
      </c>
    </row>
    <row r="887" spans="1:12" outlineLevel="2" x14ac:dyDescent="0.2">
      <c r="A887" t="s">
        <v>1842</v>
      </c>
      <c r="B887" s="31" t="s">
        <v>2859</v>
      </c>
      <c r="C887" s="5" t="s">
        <v>1127</v>
      </c>
      <c r="D887" s="6">
        <v>43567</v>
      </c>
      <c r="E887" s="142">
        <v>135000</v>
      </c>
      <c r="F887" s="54" t="s">
        <v>838</v>
      </c>
      <c r="G887" s="108">
        <v>1</v>
      </c>
      <c r="H887" s="107">
        <v>0</v>
      </c>
      <c r="I887" s="31">
        <v>0</v>
      </c>
      <c r="J887" s="117">
        <f t="shared" si="13"/>
        <v>0</v>
      </c>
      <c r="K887" s="31">
        <v>0</v>
      </c>
      <c r="L887" s="31">
        <v>0</v>
      </c>
    </row>
    <row r="888" spans="1:12" outlineLevel="2" x14ac:dyDescent="0.2">
      <c r="A888" t="s">
        <v>1842</v>
      </c>
      <c r="B888" s="31" t="s">
        <v>2483</v>
      </c>
      <c r="C888" s="5" t="s">
        <v>6</v>
      </c>
      <c r="D888" s="6">
        <v>43525</v>
      </c>
      <c r="E888" s="142">
        <v>0</v>
      </c>
      <c r="F888" s="54">
        <v>20190302</v>
      </c>
      <c r="G888" s="108">
        <v>0</v>
      </c>
      <c r="H888" s="107">
        <v>0</v>
      </c>
      <c r="I888" s="31">
        <v>0</v>
      </c>
      <c r="J888" s="117" t="e">
        <f t="shared" si="13"/>
        <v>#DIV/0!</v>
      </c>
      <c r="K888" s="31">
        <v>1</v>
      </c>
      <c r="L888" s="31">
        <v>1</v>
      </c>
    </row>
    <row r="889" spans="1:12" outlineLevel="2" x14ac:dyDescent="0.2">
      <c r="A889" t="s">
        <v>1842</v>
      </c>
      <c r="B889" s="31" t="s">
        <v>2617</v>
      </c>
      <c r="C889" s="5" t="s">
        <v>6</v>
      </c>
      <c r="D889" s="6">
        <v>43539</v>
      </c>
      <c r="E889" s="142">
        <v>0</v>
      </c>
      <c r="F889" s="54">
        <v>20190351</v>
      </c>
      <c r="G889" s="108">
        <v>0</v>
      </c>
      <c r="H889" s="107">
        <v>0</v>
      </c>
      <c r="I889" s="31">
        <v>0</v>
      </c>
      <c r="J889" s="117" t="e">
        <f t="shared" si="13"/>
        <v>#DIV/0!</v>
      </c>
      <c r="K889" s="31">
        <v>1</v>
      </c>
      <c r="L889" s="31">
        <v>1</v>
      </c>
    </row>
    <row r="890" spans="1:12" outlineLevel="2" x14ac:dyDescent="0.2">
      <c r="A890" t="s">
        <v>1842</v>
      </c>
      <c r="B890" s="31" t="s">
        <v>2832</v>
      </c>
      <c r="C890" s="5" t="s">
        <v>6</v>
      </c>
      <c r="D890" s="6">
        <v>43565</v>
      </c>
      <c r="E890" s="142">
        <v>108500</v>
      </c>
      <c r="F890" s="54">
        <v>20190239</v>
      </c>
      <c r="G890" s="108">
        <v>1</v>
      </c>
      <c r="H890" s="107">
        <v>1</v>
      </c>
      <c r="I890" s="31">
        <v>0</v>
      </c>
      <c r="J890" s="117">
        <f t="shared" si="13"/>
        <v>0</v>
      </c>
      <c r="K890" s="31">
        <v>0</v>
      </c>
      <c r="L890" s="31">
        <v>0</v>
      </c>
    </row>
    <row r="891" spans="1:12" outlineLevel="2" x14ac:dyDescent="0.2">
      <c r="A891" t="s">
        <v>1842</v>
      </c>
      <c r="B891" s="31" t="s">
        <v>3128</v>
      </c>
      <c r="C891" s="5" t="s">
        <v>1249</v>
      </c>
      <c r="D891" s="6">
        <v>43595</v>
      </c>
      <c r="E891" s="142">
        <v>234900</v>
      </c>
      <c r="F891" s="54">
        <v>20190916</v>
      </c>
      <c r="G891" s="108">
        <v>1</v>
      </c>
      <c r="H891" s="107">
        <v>1</v>
      </c>
      <c r="I891" s="31">
        <v>0</v>
      </c>
      <c r="J891" s="117">
        <f t="shared" si="13"/>
        <v>0</v>
      </c>
      <c r="K891" s="31">
        <v>0</v>
      </c>
      <c r="L891" s="31">
        <v>0</v>
      </c>
    </row>
    <row r="892" spans="1:12" outlineLevel="2" x14ac:dyDescent="0.2">
      <c r="A892" t="s">
        <v>1842</v>
      </c>
      <c r="B892" s="31" t="s">
        <v>3240</v>
      </c>
      <c r="C892" s="5" t="s">
        <v>65</v>
      </c>
      <c r="D892" s="6">
        <v>43607</v>
      </c>
      <c r="E892" s="142">
        <v>394000</v>
      </c>
      <c r="F892" s="54">
        <v>20190896</v>
      </c>
      <c r="G892" s="108">
        <v>1</v>
      </c>
      <c r="H892" s="107">
        <v>1</v>
      </c>
      <c r="I892" s="31">
        <v>0</v>
      </c>
      <c r="J892" s="117">
        <f t="shared" si="13"/>
        <v>0</v>
      </c>
      <c r="K892" s="31">
        <v>0</v>
      </c>
      <c r="L892" s="31">
        <v>0</v>
      </c>
    </row>
    <row r="893" spans="1:12" outlineLevel="2" x14ac:dyDescent="0.2">
      <c r="A893" t="s">
        <v>1842</v>
      </c>
      <c r="B893" s="31" t="s">
        <v>3338</v>
      </c>
      <c r="C893" s="5" t="s">
        <v>730</v>
      </c>
      <c r="D893" s="6">
        <v>43616</v>
      </c>
      <c r="E893" s="142">
        <v>0</v>
      </c>
      <c r="F893" s="54">
        <v>20190952</v>
      </c>
      <c r="G893" s="108">
        <v>0</v>
      </c>
      <c r="H893" s="107">
        <v>0</v>
      </c>
      <c r="I893" s="31">
        <v>0</v>
      </c>
      <c r="J893" s="117" t="e">
        <f t="shared" si="13"/>
        <v>#DIV/0!</v>
      </c>
      <c r="K893" s="31">
        <v>1</v>
      </c>
      <c r="L893" s="31">
        <v>1</v>
      </c>
    </row>
    <row r="894" spans="1:12" outlineLevel="2" x14ac:dyDescent="0.2">
      <c r="A894" t="s">
        <v>1842</v>
      </c>
      <c r="B894" s="31" t="s">
        <v>3351</v>
      </c>
      <c r="C894" s="5" t="s">
        <v>6</v>
      </c>
      <c r="D894" s="6">
        <v>43616</v>
      </c>
      <c r="E894" s="142">
        <v>0</v>
      </c>
      <c r="F894" s="54" t="s">
        <v>838</v>
      </c>
      <c r="G894" s="108">
        <v>0</v>
      </c>
      <c r="H894" s="107">
        <v>0</v>
      </c>
      <c r="I894" s="31">
        <v>0</v>
      </c>
      <c r="J894" s="117" t="e">
        <f t="shared" si="13"/>
        <v>#DIV/0!</v>
      </c>
      <c r="K894" s="31">
        <v>1</v>
      </c>
      <c r="L894" s="31">
        <v>0</v>
      </c>
    </row>
    <row r="895" spans="1:12" outlineLevel="2" x14ac:dyDescent="0.2">
      <c r="A895" t="s">
        <v>1842</v>
      </c>
      <c r="B895" s="31" t="s">
        <v>3144</v>
      </c>
      <c r="C895" s="5" t="s">
        <v>6</v>
      </c>
      <c r="D895" s="6">
        <v>43598</v>
      </c>
      <c r="E895" s="142">
        <v>144000</v>
      </c>
      <c r="F895" s="54">
        <v>20190912</v>
      </c>
      <c r="G895" s="108">
        <v>1</v>
      </c>
      <c r="H895" s="107">
        <v>1</v>
      </c>
      <c r="I895" s="31">
        <v>0</v>
      </c>
      <c r="J895" s="117">
        <f t="shared" si="13"/>
        <v>0</v>
      </c>
      <c r="K895" s="31">
        <v>0</v>
      </c>
      <c r="L895" s="31">
        <v>0</v>
      </c>
    </row>
    <row r="896" spans="1:12" outlineLevel="2" x14ac:dyDescent="0.2">
      <c r="A896" t="s">
        <v>1842</v>
      </c>
      <c r="B896" s="31" t="s">
        <v>3171</v>
      </c>
      <c r="C896" s="5" t="s">
        <v>123</v>
      </c>
      <c r="D896" s="6">
        <v>43600</v>
      </c>
      <c r="E896" s="142">
        <v>170000</v>
      </c>
      <c r="F896" s="54" t="s">
        <v>838</v>
      </c>
      <c r="G896" s="108">
        <v>1</v>
      </c>
      <c r="H896" s="107">
        <v>0</v>
      </c>
      <c r="I896" s="31">
        <v>0</v>
      </c>
      <c r="J896" s="117">
        <f t="shared" si="13"/>
        <v>0</v>
      </c>
      <c r="K896" s="31">
        <v>0</v>
      </c>
      <c r="L896" s="31">
        <v>0</v>
      </c>
    </row>
    <row r="897" spans="1:12" outlineLevel="2" x14ac:dyDescent="0.2">
      <c r="A897" t="s">
        <v>1842</v>
      </c>
      <c r="B897" s="31" t="s">
        <v>3220</v>
      </c>
      <c r="C897" s="5" t="s">
        <v>6</v>
      </c>
      <c r="D897" s="6">
        <v>43605</v>
      </c>
      <c r="E897" s="142">
        <v>118000</v>
      </c>
      <c r="F897" s="54">
        <v>20190688</v>
      </c>
      <c r="G897" s="108">
        <v>1</v>
      </c>
      <c r="H897" s="107">
        <v>1</v>
      </c>
      <c r="I897" s="31">
        <v>0</v>
      </c>
      <c r="J897" s="117">
        <f t="shared" si="13"/>
        <v>0</v>
      </c>
      <c r="K897" s="31">
        <v>0</v>
      </c>
      <c r="L897" s="31">
        <v>0</v>
      </c>
    </row>
    <row r="898" spans="1:12" outlineLevel="2" x14ac:dyDescent="0.2">
      <c r="A898" t="s">
        <v>1842</v>
      </c>
      <c r="B898" s="31" t="s">
        <v>3111</v>
      </c>
      <c r="C898" s="5" t="s">
        <v>6</v>
      </c>
      <c r="D898" s="6">
        <v>43595</v>
      </c>
      <c r="E898" s="142">
        <v>198900</v>
      </c>
      <c r="F898" s="54" t="s">
        <v>838</v>
      </c>
      <c r="G898" s="108">
        <v>1</v>
      </c>
      <c r="H898" s="107">
        <v>0</v>
      </c>
      <c r="I898" s="31">
        <v>0</v>
      </c>
      <c r="J898" s="117">
        <f t="shared" si="13"/>
        <v>0</v>
      </c>
      <c r="K898" s="31">
        <v>0</v>
      </c>
      <c r="L898" s="31">
        <v>0</v>
      </c>
    </row>
    <row r="899" spans="1:12" outlineLevel="2" x14ac:dyDescent="0.2">
      <c r="A899" t="s">
        <v>1842</v>
      </c>
      <c r="B899" s="31" t="s">
        <v>831</v>
      </c>
      <c r="C899" s="5" t="s">
        <v>6</v>
      </c>
      <c r="D899" s="6">
        <v>43528</v>
      </c>
      <c r="E899" s="142">
        <v>176500</v>
      </c>
      <c r="F899" s="54">
        <v>20190327</v>
      </c>
      <c r="G899" s="108">
        <v>1</v>
      </c>
      <c r="H899" s="107">
        <v>1</v>
      </c>
      <c r="I899" s="31">
        <v>0</v>
      </c>
      <c r="J899" s="117">
        <f t="shared" si="13"/>
        <v>0</v>
      </c>
      <c r="K899" s="31">
        <v>0</v>
      </c>
      <c r="L899" s="31">
        <v>0</v>
      </c>
    </row>
    <row r="900" spans="1:12" outlineLevel="2" x14ac:dyDescent="0.2">
      <c r="A900" t="s">
        <v>1842</v>
      </c>
      <c r="B900" s="31" t="s">
        <v>2804</v>
      </c>
      <c r="C900" s="5" t="s">
        <v>301</v>
      </c>
      <c r="D900" s="6">
        <v>43560</v>
      </c>
      <c r="E900" s="142">
        <v>292000</v>
      </c>
      <c r="F900" s="54" t="s">
        <v>838</v>
      </c>
      <c r="G900" s="108">
        <v>1</v>
      </c>
      <c r="H900" s="107">
        <v>0</v>
      </c>
      <c r="I900" s="31">
        <v>0</v>
      </c>
      <c r="J900" s="117">
        <f t="shared" si="13"/>
        <v>0</v>
      </c>
      <c r="K900" s="31">
        <v>0</v>
      </c>
      <c r="L900" s="31">
        <v>0</v>
      </c>
    </row>
    <row r="901" spans="1:12" outlineLevel="2" x14ac:dyDescent="0.2">
      <c r="A901" t="s">
        <v>1842</v>
      </c>
      <c r="B901" s="31" t="s">
        <v>2713</v>
      </c>
      <c r="C901" s="5" t="s">
        <v>730</v>
      </c>
      <c r="D901" s="6">
        <v>43551</v>
      </c>
      <c r="E901" s="142">
        <v>43000</v>
      </c>
      <c r="F901" s="54" t="s">
        <v>838</v>
      </c>
      <c r="G901" s="108">
        <v>1</v>
      </c>
      <c r="H901" s="107">
        <v>0</v>
      </c>
      <c r="I901" s="31">
        <v>0</v>
      </c>
      <c r="J901" s="117">
        <f t="shared" si="13"/>
        <v>0</v>
      </c>
      <c r="K901" s="31">
        <v>0</v>
      </c>
      <c r="L901" s="31">
        <v>0</v>
      </c>
    </row>
    <row r="902" spans="1:12" outlineLevel="2" x14ac:dyDescent="0.2">
      <c r="A902" t="s">
        <v>1842</v>
      </c>
      <c r="B902" s="31" t="s">
        <v>2933</v>
      </c>
      <c r="C902" s="5" t="s">
        <v>6</v>
      </c>
      <c r="D902" s="6">
        <v>43577</v>
      </c>
      <c r="E902" s="142">
        <v>101260</v>
      </c>
      <c r="F902" s="54" t="s">
        <v>838</v>
      </c>
      <c r="G902" s="108">
        <v>1</v>
      </c>
      <c r="H902" s="107">
        <v>0</v>
      </c>
      <c r="I902" s="31">
        <v>0</v>
      </c>
      <c r="J902" s="117">
        <f t="shared" ref="J902:J965" si="14">+I902/G902</f>
        <v>0</v>
      </c>
      <c r="K902" s="31">
        <v>0</v>
      </c>
      <c r="L902" s="31">
        <v>0</v>
      </c>
    </row>
    <row r="903" spans="1:12" outlineLevel="2" x14ac:dyDescent="0.2">
      <c r="A903" t="s">
        <v>1842</v>
      </c>
      <c r="B903" s="31" t="s">
        <v>2242</v>
      </c>
      <c r="C903" s="5" t="s">
        <v>6</v>
      </c>
      <c r="D903" s="6">
        <v>43495</v>
      </c>
      <c r="E903" s="142">
        <v>335000</v>
      </c>
      <c r="F903" s="54" t="s">
        <v>838</v>
      </c>
      <c r="G903" s="108">
        <v>1</v>
      </c>
      <c r="H903" s="107">
        <v>0</v>
      </c>
      <c r="I903" s="31">
        <v>0</v>
      </c>
      <c r="J903" s="117">
        <f t="shared" si="14"/>
        <v>0</v>
      </c>
      <c r="K903" s="31">
        <v>0</v>
      </c>
      <c r="L903" s="31">
        <v>0</v>
      </c>
    </row>
    <row r="904" spans="1:12" outlineLevel="2" x14ac:dyDescent="0.2">
      <c r="A904" t="s">
        <v>1842</v>
      </c>
      <c r="B904" s="31" t="s">
        <v>2321</v>
      </c>
      <c r="C904" s="5" t="s">
        <v>6</v>
      </c>
      <c r="D904" s="6">
        <v>43504</v>
      </c>
      <c r="E904" s="142">
        <v>0</v>
      </c>
      <c r="F904" s="54">
        <v>20190114</v>
      </c>
      <c r="G904" s="108">
        <v>0</v>
      </c>
      <c r="H904" s="107">
        <v>0</v>
      </c>
      <c r="I904" s="31">
        <v>0</v>
      </c>
      <c r="J904" s="117" t="e">
        <f t="shared" si="14"/>
        <v>#DIV/0!</v>
      </c>
      <c r="K904" s="31">
        <v>1</v>
      </c>
      <c r="L904" s="31">
        <v>1</v>
      </c>
    </row>
    <row r="905" spans="1:12" outlineLevel="2" x14ac:dyDescent="0.2">
      <c r="A905" t="s">
        <v>1842</v>
      </c>
      <c r="B905" s="31" t="s">
        <v>2538</v>
      </c>
      <c r="C905" s="5" t="s">
        <v>6</v>
      </c>
      <c r="D905" s="6">
        <v>43531</v>
      </c>
      <c r="E905" s="142">
        <v>0</v>
      </c>
      <c r="F905" s="54">
        <v>20190390</v>
      </c>
      <c r="G905" s="108">
        <v>0</v>
      </c>
      <c r="H905" s="107">
        <v>0</v>
      </c>
      <c r="I905" s="31">
        <v>0</v>
      </c>
      <c r="J905" s="117" t="e">
        <f t="shared" si="14"/>
        <v>#DIV/0!</v>
      </c>
      <c r="K905" s="31">
        <v>1</v>
      </c>
      <c r="L905" s="31">
        <v>1</v>
      </c>
    </row>
    <row r="906" spans="1:12" outlineLevel="2" x14ac:dyDescent="0.2">
      <c r="A906" t="s">
        <v>1842</v>
      </c>
      <c r="B906" s="31" t="s">
        <v>2981</v>
      </c>
      <c r="C906" s="5" t="s">
        <v>6</v>
      </c>
      <c r="D906" s="6">
        <v>43581</v>
      </c>
      <c r="E906" s="142">
        <v>270000</v>
      </c>
      <c r="F906" s="54" t="s">
        <v>838</v>
      </c>
      <c r="G906" s="108">
        <v>1</v>
      </c>
      <c r="H906" s="107">
        <v>0</v>
      </c>
      <c r="I906" s="31">
        <v>0</v>
      </c>
      <c r="J906" s="117">
        <f t="shared" si="14"/>
        <v>0</v>
      </c>
      <c r="K906" s="31">
        <v>0</v>
      </c>
      <c r="L906" s="31">
        <v>0</v>
      </c>
    </row>
    <row r="907" spans="1:12" outlineLevel="2" x14ac:dyDescent="0.2">
      <c r="A907" t="s">
        <v>1842</v>
      </c>
      <c r="B907" s="31" t="s">
        <v>2345</v>
      </c>
      <c r="C907" s="5" t="s">
        <v>6</v>
      </c>
      <c r="D907" s="6">
        <v>43508</v>
      </c>
      <c r="E907" s="142">
        <v>167500</v>
      </c>
      <c r="F907" s="54" t="s">
        <v>838</v>
      </c>
      <c r="G907" s="108">
        <v>1</v>
      </c>
      <c r="H907" s="107">
        <v>0</v>
      </c>
      <c r="I907" s="31">
        <v>0</v>
      </c>
      <c r="J907" s="117">
        <f t="shared" si="14"/>
        <v>0</v>
      </c>
      <c r="K907" s="31">
        <v>0</v>
      </c>
      <c r="L907" s="31">
        <v>0</v>
      </c>
    </row>
    <row r="908" spans="1:12" outlineLevel="2" x14ac:dyDescent="0.2">
      <c r="A908" t="s">
        <v>1842</v>
      </c>
      <c r="B908" s="31" t="s">
        <v>2298</v>
      </c>
      <c r="C908" s="5" t="s">
        <v>6</v>
      </c>
      <c r="D908" s="6">
        <v>43500</v>
      </c>
      <c r="E908" s="142">
        <v>296500</v>
      </c>
      <c r="F908" s="54">
        <v>20190031</v>
      </c>
      <c r="G908" s="108">
        <v>1</v>
      </c>
      <c r="H908" s="107">
        <v>1</v>
      </c>
      <c r="I908" s="31">
        <v>0</v>
      </c>
      <c r="J908" s="117">
        <f t="shared" si="14"/>
        <v>0</v>
      </c>
      <c r="K908" s="31">
        <v>0</v>
      </c>
      <c r="L908" s="31">
        <v>0</v>
      </c>
    </row>
    <row r="909" spans="1:12" outlineLevel="2" x14ac:dyDescent="0.2">
      <c r="A909" t="s">
        <v>1842</v>
      </c>
      <c r="B909" s="31" t="s">
        <v>3305</v>
      </c>
      <c r="C909" s="5" t="s">
        <v>6</v>
      </c>
      <c r="D909" s="6">
        <v>43614</v>
      </c>
      <c r="E909" s="142">
        <v>342500</v>
      </c>
      <c r="F909" s="54">
        <v>20190903</v>
      </c>
      <c r="G909" s="108">
        <v>1</v>
      </c>
      <c r="H909" s="107">
        <v>1</v>
      </c>
      <c r="I909" s="31">
        <v>0</v>
      </c>
      <c r="J909" s="117">
        <f t="shared" si="14"/>
        <v>0</v>
      </c>
      <c r="K909" s="31">
        <v>0</v>
      </c>
      <c r="L909" s="31">
        <v>0</v>
      </c>
    </row>
    <row r="910" spans="1:12" outlineLevel="2" x14ac:dyDescent="0.2">
      <c r="A910" t="s">
        <v>1842</v>
      </c>
      <c r="B910" s="31" t="s">
        <v>2900</v>
      </c>
      <c r="C910" s="5" t="s">
        <v>6</v>
      </c>
      <c r="D910" s="6">
        <v>43572</v>
      </c>
      <c r="E910" s="142">
        <v>0</v>
      </c>
      <c r="F910" s="54">
        <v>20190584</v>
      </c>
      <c r="G910" s="108">
        <v>0</v>
      </c>
      <c r="H910" s="107">
        <v>0</v>
      </c>
      <c r="I910" s="31">
        <v>0</v>
      </c>
      <c r="J910" s="117" t="e">
        <f t="shared" si="14"/>
        <v>#DIV/0!</v>
      </c>
      <c r="K910" s="31">
        <v>1</v>
      </c>
      <c r="L910" s="31">
        <v>1</v>
      </c>
    </row>
    <row r="911" spans="1:12" outlineLevel="2" x14ac:dyDescent="0.2">
      <c r="A911" t="s">
        <v>1842</v>
      </c>
      <c r="B911" s="31" t="s">
        <v>2332</v>
      </c>
      <c r="C911" s="5" t="s">
        <v>1092</v>
      </c>
      <c r="D911" s="6">
        <v>43504</v>
      </c>
      <c r="E911" s="142">
        <v>301500</v>
      </c>
      <c r="F911" s="54" t="s">
        <v>838</v>
      </c>
      <c r="G911" s="108">
        <v>1</v>
      </c>
      <c r="H911" s="107">
        <v>0</v>
      </c>
      <c r="I911" s="31">
        <v>0</v>
      </c>
      <c r="J911" s="117">
        <f t="shared" si="14"/>
        <v>0</v>
      </c>
      <c r="K911" s="31">
        <v>0</v>
      </c>
      <c r="L911" s="31">
        <v>0</v>
      </c>
    </row>
    <row r="912" spans="1:12" outlineLevel="2" x14ac:dyDescent="0.2">
      <c r="A912" t="s">
        <v>1842</v>
      </c>
      <c r="B912" s="31" t="s">
        <v>2819</v>
      </c>
      <c r="C912" s="5" t="s">
        <v>6</v>
      </c>
      <c r="D912" s="6">
        <v>43563</v>
      </c>
      <c r="E912" s="142">
        <v>0</v>
      </c>
      <c r="F912" s="54">
        <v>20190360</v>
      </c>
      <c r="G912" s="108">
        <v>0</v>
      </c>
      <c r="H912" s="107">
        <v>0</v>
      </c>
      <c r="I912" s="31">
        <v>0</v>
      </c>
      <c r="J912" s="117" t="e">
        <f t="shared" si="14"/>
        <v>#DIV/0!</v>
      </c>
      <c r="K912" s="31">
        <v>1</v>
      </c>
      <c r="L912" s="31">
        <v>1</v>
      </c>
    </row>
    <row r="913" spans="1:12" outlineLevel="2" x14ac:dyDescent="0.2">
      <c r="A913" t="s">
        <v>1842</v>
      </c>
      <c r="B913" s="31" t="s">
        <v>2003</v>
      </c>
      <c r="C913" s="5" t="s">
        <v>6</v>
      </c>
      <c r="D913" s="6">
        <v>43490</v>
      </c>
      <c r="E913" s="142">
        <v>232000</v>
      </c>
      <c r="F913" s="54" t="s">
        <v>838</v>
      </c>
      <c r="G913" s="108">
        <v>1</v>
      </c>
      <c r="H913" s="107">
        <v>0</v>
      </c>
      <c r="I913" s="31">
        <v>0</v>
      </c>
      <c r="J913" s="117">
        <f t="shared" si="14"/>
        <v>0</v>
      </c>
      <c r="K913" s="31">
        <v>0</v>
      </c>
      <c r="L913" s="31">
        <v>0</v>
      </c>
    </row>
    <row r="914" spans="1:12" outlineLevel="2" x14ac:dyDescent="0.2">
      <c r="A914" t="s">
        <v>1842</v>
      </c>
      <c r="B914" s="31" t="s">
        <v>2817</v>
      </c>
      <c r="C914" s="5" t="s">
        <v>123</v>
      </c>
      <c r="D914" s="6">
        <v>43563</v>
      </c>
      <c r="E914" s="142">
        <v>0</v>
      </c>
      <c r="F914" s="54">
        <v>20190482</v>
      </c>
      <c r="G914" s="108">
        <v>0</v>
      </c>
      <c r="H914" s="107">
        <v>0</v>
      </c>
      <c r="I914" s="31">
        <v>0</v>
      </c>
      <c r="J914" s="117" t="e">
        <f t="shared" si="14"/>
        <v>#DIV/0!</v>
      </c>
      <c r="K914" s="31">
        <v>1</v>
      </c>
      <c r="L914" s="31">
        <v>1</v>
      </c>
    </row>
    <row r="915" spans="1:12" outlineLevel="2" x14ac:dyDescent="0.2">
      <c r="A915" t="s">
        <v>1842</v>
      </c>
      <c r="B915" s="31" t="s">
        <v>2162</v>
      </c>
      <c r="C915" s="5" t="s">
        <v>425</v>
      </c>
      <c r="D915" s="6">
        <v>43480</v>
      </c>
      <c r="E915" s="142">
        <v>468000</v>
      </c>
      <c r="F915" s="54">
        <v>20182899</v>
      </c>
      <c r="G915" s="108">
        <v>1</v>
      </c>
      <c r="H915" s="107">
        <v>1</v>
      </c>
      <c r="I915" s="31">
        <v>0</v>
      </c>
      <c r="J915" s="117">
        <f t="shared" si="14"/>
        <v>0</v>
      </c>
      <c r="K915" s="31">
        <v>0</v>
      </c>
      <c r="L915" s="31">
        <v>0</v>
      </c>
    </row>
    <row r="916" spans="1:12" outlineLevel="2" x14ac:dyDescent="0.2">
      <c r="A916" t="s">
        <v>1842</v>
      </c>
      <c r="B916" s="31" t="s">
        <v>2969</v>
      </c>
      <c r="C916" s="5" t="s">
        <v>6</v>
      </c>
      <c r="D916" s="6">
        <v>43581</v>
      </c>
      <c r="E916" s="142">
        <v>133000</v>
      </c>
      <c r="F916" s="54" t="s">
        <v>838</v>
      </c>
      <c r="G916" s="108">
        <v>1</v>
      </c>
      <c r="H916" s="107">
        <v>0</v>
      </c>
      <c r="I916" s="31">
        <v>0</v>
      </c>
      <c r="J916" s="117">
        <f t="shared" si="14"/>
        <v>0</v>
      </c>
      <c r="K916" s="31">
        <v>0</v>
      </c>
      <c r="L916" s="31">
        <v>0</v>
      </c>
    </row>
    <row r="917" spans="1:12" outlineLevel="2" x14ac:dyDescent="0.2">
      <c r="A917" t="s">
        <v>1842</v>
      </c>
      <c r="B917" s="31" t="s">
        <v>2459</v>
      </c>
      <c r="C917" s="5" t="s">
        <v>6</v>
      </c>
      <c r="D917" s="6">
        <v>43524</v>
      </c>
      <c r="E917" s="142">
        <v>177000</v>
      </c>
      <c r="F917" s="54" t="s">
        <v>838</v>
      </c>
      <c r="G917" s="108">
        <v>1</v>
      </c>
      <c r="H917" s="107">
        <v>0</v>
      </c>
      <c r="I917" s="31">
        <v>0</v>
      </c>
      <c r="J917" s="117">
        <f t="shared" si="14"/>
        <v>0</v>
      </c>
      <c r="K917" s="31">
        <v>0</v>
      </c>
      <c r="L917" s="31">
        <v>0</v>
      </c>
    </row>
    <row r="918" spans="1:12" outlineLevel="2" x14ac:dyDescent="0.2">
      <c r="A918" t="s">
        <v>1842</v>
      </c>
      <c r="B918" s="31" t="s">
        <v>2796</v>
      </c>
      <c r="C918" s="5" t="s">
        <v>7</v>
      </c>
      <c r="D918" s="6">
        <v>43560</v>
      </c>
      <c r="E918" s="142">
        <v>1065000</v>
      </c>
      <c r="F918" s="54">
        <v>20190500</v>
      </c>
      <c r="G918" s="108">
        <v>1</v>
      </c>
      <c r="H918" s="107">
        <v>1</v>
      </c>
      <c r="I918" s="31">
        <v>0</v>
      </c>
      <c r="J918" s="117">
        <f t="shared" si="14"/>
        <v>0</v>
      </c>
      <c r="K918" s="31">
        <v>0</v>
      </c>
      <c r="L918" s="31">
        <v>0</v>
      </c>
    </row>
    <row r="919" spans="1:12" outlineLevel="2" x14ac:dyDescent="0.2">
      <c r="A919" t="s">
        <v>1842</v>
      </c>
      <c r="B919" s="31" t="s">
        <v>2599</v>
      </c>
      <c r="C919" s="5" t="s">
        <v>1249</v>
      </c>
      <c r="D919" s="6">
        <v>43538</v>
      </c>
      <c r="E919" s="142">
        <v>250000</v>
      </c>
      <c r="F919" s="54" t="s">
        <v>838</v>
      </c>
      <c r="G919" s="108">
        <v>1</v>
      </c>
      <c r="H919" s="107">
        <v>0</v>
      </c>
      <c r="I919" s="31">
        <v>0</v>
      </c>
      <c r="J919" s="117">
        <f t="shared" si="14"/>
        <v>0</v>
      </c>
      <c r="K919" s="31">
        <v>0</v>
      </c>
      <c r="L919" s="31">
        <v>0</v>
      </c>
    </row>
    <row r="920" spans="1:12" outlineLevel="2" x14ac:dyDescent="0.2">
      <c r="A920" t="s">
        <v>1842</v>
      </c>
      <c r="B920" s="31" t="s">
        <v>2219</v>
      </c>
      <c r="C920" s="5" t="s">
        <v>6</v>
      </c>
      <c r="D920" s="6">
        <v>43490</v>
      </c>
      <c r="E920" s="142">
        <v>179000</v>
      </c>
      <c r="F920" s="54" t="s">
        <v>838</v>
      </c>
      <c r="G920" s="108">
        <v>1</v>
      </c>
      <c r="H920" s="107">
        <v>0</v>
      </c>
      <c r="I920" s="31">
        <v>0</v>
      </c>
      <c r="J920" s="117">
        <f t="shared" si="14"/>
        <v>0</v>
      </c>
      <c r="K920" s="31">
        <v>0</v>
      </c>
      <c r="L920" s="31">
        <v>0</v>
      </c>
    </row>
    <row r="921" spans="1:12" outlineLevel="2" x14ac:dyDescent="0.2">
      <c r="A921" t="s">
        <v>1842</v>
      </c>
      <c r="B921" s="31" t="s">
        <v>2484</v>
      </c>
      <c r="C921" s="5" t="s">
        <v>1249</v>
      </c>
      <c r="D921" s="6">
        <v>43525</v>
      </c>
      <c r="E921" s="142">
        <v>235000</v>
      </c>
      <c r="F921" s="54">
        <v>20190255</v>
      </c>
      <c r="G921" s="108">
        <v>1</v>
      </c>
      <c r="H921" s="107">
        <v>1</v>
      </c>
      <c r="I921" s="31">
        <v>0</v>
      </c>
      <c r="J921" s="117">
        <f t="shared" si="14"/>
        <v>0</v>
      </c>
      <c r="K921" s="31">
        <v>0</v>
      </c>
      <c r="L921" s="31">
        <v>0</v>
      </c>
    </row>
    <row r="922" spans="1:12" outlineLevel="2" x14ac:dyDescent="0.2">
      <c r="A922" t="s">
        <v>1842</v>
      </c>
      <c r="B922" s="31" t="s">
        <v>2601</v>
      </c>
      <c r="C922" s="5" t="s">
        <v>6</v>
      </c>
      <c r="D922" s="6">
        <v>43538</v>
      </c>
      <c r="E922" s="142">
        <v>180000</v>
      </c>
      <c r="F922" s="54">
        <v>20190218</v>
      </c>
      <c r="G922" s="108">
        <v>1</v>
      </c>
      <c r="H922" s="107">
        <v>1</v>
      </c>
      <c r="I922" s="31">
        <v>0</v>
      </c>
      <c r="J922" s="117">
        <f t="shared" si="14"/>
        <v>0</v>
      </c>
      <c r="K922" s="31">
        <v>0</v>
      </c>
      <c r="L922" s="31">
        <v>0</v>
      </c>
    </row>
    <row r="923" spans="1:12" outlineLevel="2" x14ac:dyDescent="0.2">
      <c r="A923" t="s">
        <v>1842</v>
      </c>
      <c r="B923" s="31" t="s">
        <v>3340</v>
      </c>
      <c r="C923" s="5" t="s">
        <v>6</v>
      </c>
      <c r="D923" s="6">
        <v>43616</v>
      </c>
      <c r="E923" s="142">
        <v>170850</v>
      </c>
      <c r="F923" s="54">
        <v>20190672</v>
      </c>
      <c r="G923" s="108">
        <v>1</v>
      </c>
      <c r="H923" s="107">
        <v>1</v>
      </c>
      <c r="I923" s="31">
        <v>0</v>
      </c>
      <c r="J923" s="117">
        <f t="shared" si="14"/>
        <v>0</v>
      </c>
      <c r="K923" s="31">
        <v>0</v>
      </c>
      <c r="L923" s="31">
        <v>0</v>
      </c>
    </row>
    <row r="924" spans="1:12" outlineLevel="2" x14ac:dyDescent="0.2">
      <c r="A924" t="s">
        <v>1842</v>
      </c>
      <c r="B924" s="31" t="s">
        <v>3328</v>
      </c>
      <c r="C924" s="5" t="s">
        <v>216</v>
      </c>
      <c r="D924" s="6">
        <v>43615</v>
      </c>
      <c r="E924" s="142">
        <v>345000</v>
      </c>
      <c r="F924" s="54">
        <v>20190391</v>
      </c>
      <c r="G924" s="108">
        <v>1</v>
      </c>
      <c r="H924" s="107">
        <v>1</v>
      </c>
      <c r="I924" s="31">
        <v>0</v>
      </c>
      <c r="J924" s="117">
        <f t="shared" si="14"/>
        <v>0</v>
      </c>
      <c r="K924" s="31">
        <v>0</v>
      </c>
      <c r="L924" s="31">
        <v>0</v>
      </c>
    </row>
    <row r="925" spans="1:12" outlineLevel="2" x14ac:dyDescent="0.2">
      <c r="A925" t="s">
        <v>1842</v>
      </c>
      <c r="B925" s="31" t="s">
        <v>3254</v>
      </c>
      <c r="C925" s="5" t="s">
        <v>216</v>
      </c>
      <c r="D925" s="6">
        <v>43608</v>
      </c>
      <c r="E925" s="142">
        <v>185000</v>
      </c>
      <c r="F925" s="54" t="s">
        <v>838</v>
      </c>
      <c r="G925" s="108">
        <v>1</v>
      </c>
      <c r="H925" s="107">
        <v>0</v>
      </c>
      <c r="I925" s="31">
        <v>0</v>
      </c>
      <c r="J925" s="117">
        <f t="shared" si="14"/>
        <v>0</v>
      </c>
      <c r="K925" s="31">
        <v>0</v>
      </c>
      <c r="L925" s="31">
        <v>0</v>
      </c>
    </row>
    <row r="926" spans="1:12" outlineLevel="2" x14ac:dyDescent="0.2">
      <c r="A926" t="s">
        <v>1842</v>
      </c>
      <c r="B926" s="31" t="s">
        <v>2474</v>
      </c>
      <c r="C926" s="5" t="s">
        <v>216</v>
      </c>
      <c r="D926" s="6">
        <v>43524</v>
      </c>
      <c r="E926" s="142">
        <v>222500</v>
      </c>
      <c r="F926" s="54">
        <v>20190177</v>
      </c>
      <c r="G926" s="108">
        <v>1</v>
      </c>
      <c r="H926" s="107">
        <v>1</v>
      </c>
      <c r="I926" s="31">
        <v>0</v>
      </c>
      <c r="J926" s="117">
        <f t="shared" si="14"/>
        <v>0</v>
      </c>
      <c r="K926" s="31">
        <v>0</v>
      </c>
      <c r="L926" s="31">
        <v>0</v>
      </c>
    </row>
    <row r="927" spans="1:12" outlineLevel="2" x14ac:dyDescent="0.2">
      <c r="A927" t="s">
        <v>1842</v>
      </c>
      <c r="B927" s="31" t="s">
        <v>2623</v>
      </c>
      <c r="C927" s="5" t="s">
        <v>6</v>
      </c>
      <c r="D927" s="6">
        <v>43542</v>
      </c>
      <c r="E927" s="142">
        <v>0</v>
      </c>
      <c r="F927" s="54">
        <v>20190411</v>
      </c>
      <c r="G927" s="108">
        <v>0</v>
      </c>
      <c r="H927" s="107">
        <v>0</v>
      </c>
      <c r="I927" s="31">
        <v>0</v>
      </c>
      <c r="J927" s="117" t="e">
        <f t="shared" si="14"/>
        <v>#DIV/0!</v>
      </c>
      <c r="K927" s="31">
        <v>1</v>
      </c>
      <c r="L927" s="31">
        <v>1</v>
      </c>
    </row>
    <row r="928" spans="1:12" outlineLevel="2" x14ac:dyDescent="0.2">
      <c r="A928" t="s">
        <v>1842</v>
      </c>
      <c r="B928" s="31" t="s">
        <v>2541</v>
      </c>
      <c r="C928" s="5" t="s">
        <v>6</v>
      </c>
      <c r="D928" s="6">
        <v>43531</v>
      </c>
      <c r="E928" s="142">
        <v>0</v>
      </c>
      <c r="F928" s="54">
        <v>20190362</v>
      </c>
      <c r="G928" s="108">
        <v>0</v>
      </c>
      <c r="H928" s="107">
        <v>0</v>
      </c>
      <c r="I928" s="31">
        <v>0</v>
      </c>
      <c r="J928" s="117" t="e">
        <f t="shared" si="14"/>
        <v>#DIV/0!</v>
      </c>
      <c r="K928" s="31">
        <v>1</v>
      </c>
      <c r="L928" s="31">
        <v>1</v>
      </c>
    </row>
    <row r="929" spans="1:12" outlineLevel="2" x14ac:dyDescent="0.2">
      <c r="A929" t="s">
        <v>1842</v>
      </c>
      <c r="B929" s="31" t="s">
        <v>2916</v>
      </c>
      <c r="C929" s="5" t="s">
        <v>1249</v>
      </c>
      <c r="D929" s="6">
        <v>43573</v>
      </c>
      <c r="E929" s="142">
        <v>0</v>
      </c>
      <c r="F929" s="54">
        <v>20190236</v>
      </c>
      <c r="G929" s="108">
        <v>0</v>
      </c>
      <c r="H929" s="107">
        <v>0</v>
      </c>
      <c r="I929" s="31">
        <v>0</v>
      </c>
      <c r="J929" s="117" t="e">
        <f t="shared" si="14"/>
        <v>#DIV/0!</v>
      </c>
      <c r="K929" s="31">
        <v>1</v>
      </c>
      <c r="L929" s="31">
        <v>1</v>
      </c>
    </row>
    <row r="930" spans="1:12" outlineLevel="1" x14ac:dyDescent="0.2">
      <c r="A930" s="29" t="s">
        <v>3762</v>
      </c>
      <c r="B930" s="31"/>
      <c r="C930" s="5"/>
      <c r="D930" s="6"/>
      <c r="E930" s="142">
        <f>SUBTOTAL(9,E621:E929)</f>
        <v>62336889</v>
      </c>
      <c r="F930" s="54"/>
      <c r="G930" s="108">
        <f>SUBTOTAL(9,G621:G929)</f>
        <v>277</v>
      </c>
      <c r="H930" s="107">
        <f>SUBTOTAL(9,H621:H929)</f>
        <v>167</v>
      </c>
      <c r="I930" s="31">
        <f>SUBTOTAL(9,I621:I929)</f>
        <v>154</v>
      </c>
      <c r="J930" s="117">
        <f t="shared" si="14"/>
        <v>0.55595667870036103</v>
      </c>
      <c r="K930" s="31">
        <f>SUBTOTAL(9,K621:K929)</f>
        <v>64</v>
      </c>
      <c r="L930" s="31">
        <f>SUBTOTAL(9,L621:L929)</f>
        <v>58</v>
      </c>
    </row>
    <row r="931" spans="1:12" outlineLevel="2" x14ac:dyDescent="0.2">
      <c r="A931" t="s">
        <v>2029</v>
      </c>
      <c r="B931" t="s">
        <v>2810</v>
      </c>
      <c r="C931" s="5" t="s">
        <v>213</v>
      </c>
      <c r="D931" s="6">
        <v>43560</v>
      </c>
      <c r="E931" s="142">
        <v>204000</v>
      </c>
      <c r="F931" s="108" t="s">
        <v>838</v>
      </c>
      <c r="G931" s="108">
        <v>1</v>
      </c>
      <c r="H931" s="107">
        <v>0</v>
      </c>
      <c r="I931" s="31">
        <v>1</v>
      </c>
      <c r="J931" s="117">
        <f t="shared" si="14"/>
        <v>1</v>
      </c>
      <c r="K931" s="31">
        <v>1</v>
      </c>
      <c r="L931" s="31">
        <v>0</v>
      </c>
    </row>
    <row r="932" spans="1:12" outlineLevel="2" x14ac:dyDescent="0.2">
      <c r="A932" t="s">
        <v>2029</v>
      </c>
      <c r="B932" s="31" t="s">
        <v>2810</v>
      </c>
      <c r="C932" s="5" t="s">
        <v>213</v>
      </c>
      <c r="D932" s="6">
        <v>43560</v>
      </c>
      <c r="E932" s="142">
        <v>0</v>
      </c>
      <c r="F932" s="54" t="s">
        <v>838</v>
      </c>
      <c r="G932" s="108">
        <v>0</v>
      </c>
      <c r="H932" s="107">
        <v>0</v>
      </c>
      <c r="I932" s="31">
        <v>0</v>
      </c>
      <c r="J932" s="117" t="e">
        <f t="shared" si="14"/>
        <v>#DIV/0!</v>
      </c>
      <c r="K932" s="31">
        <v>1</v>
      </c>
      <c r="L932" s="31">
        <v>0</v>
      </c>
    </row>
    <row r="933" spans="1:12" outlineLevel="1" x14ac:dyDescent="0.2">
      <c r="A933" s="29" t="s">
        <v>3763</v>
      </c>
      <c r="B933" s="31"/>
      <c r="C933" s="5"/>
      <c r="D933" s="6"/>
      <c r="E933" s="142">
        <f>SUBTOTAL(9,E931:E932)</f>
        <v>204000</v>
      </c>
      <c r="F933" s="54"/>
      <c r="G933" s="108">
        <f>SUBTOTAL(9,G931:G932)</f>
        <v>1</v>
      </c>
      <c r="H933" s="107">
        <f>SUBTOTAL(9,H931:H932)</f>
        <v>0</v>
      </c>
      <c r="I933" s="31">
        <f>SUBTOTAL(9,I931:I932)</f>
        <v>1</v>
      </c>
      <c r="J933" s="117">
        <f t="shared" si="14"/>
        <v>1</v>
      </c>
      <c r="K933" s="31">
        <f>SUBTOTAL(9,K931:K932)</f>
        <v>2</v>
      </c>
      <c r="L933" s="31">
        <f>SUBTOTAL(9,L931:L932)</f>
        <v>0</v>
      </c>
    </row>
    <row r="934" spans="1:12" outlineLevel="2" x14ac:dyDescent="0.2">
      <c r="A934" t="s">
        <v>1132</v>
      </c>
      <c r="B934" s="31" t="s">
        <v>2157</v>
      </c>
      <c r="C934" s="5" t="s">
        <v>1249</v>
      </c>
      <c r="D934" s="6">
        <v>43480</v>
      </c>
      <c r="E934" s="142">
        <v>525000</v>
      </c>
      <c r="F934" s="54" t="s">
        <v>838</v>
      </c>
      <c r="G934" s="108">
        <v>1</v>
      </c>
      <c r="H934" s="107">
        <v>0</v>
      </c>
      <c r="I934" s="31">
        <v>0</v>
      </c>
      <c r="J934" s="117">
        <f t="shared" si="14"/>
        <v>0</v>
      </c>
      <c r="K934" s="31">
        <v>0</v>
      </c>
      <c r="L934" s="31">
        <v>0</v>
      </c>
    </row>
    <row r="935" spans="1:12" outlineLevel="1" x14ac:dyDescent="0.2">
      <c r="A935" s="29" t="s">
        <v>3764</v>
      </c>
      <c r="B935" s="31"/>
      <c r="C935" s="5"/>
      <c r="D935" s="6"/>
      <c r="E935" s="142">
        <f>SUBTOTAL(9,E934:E934)</f>
        <v>525000</v>
      </c>
      <c r="F935" s="54"/>
      <c r="G935" s="108">
        <f>SUBTOTAL(9,G934:G934)</f>
        <v>1</v>
      </c>
      <c r="H935" s="107">
        <f>SUBTOTAL(9,H934:H934)</f>
        <v>0</v>
      </c>
      <c r="I935" s="31">
        <f>SUBTOTAL(9,I934:I934)</f>
        <v>0</v>
      </c>
      <c r="J935" s="117">
        <f t="shared" si="14"/>
        <v>0</v>
      </c>
      <c r="K935" s="31">
        <f>SUBTOTAL(9,K934:K934)</f>
        <v>0</v>
      </c>
      <c r="L935" s="31">
        <f>SUBTOTAL(9,L934:L934)</f>
        <v>0</v>
      </c>
    </row>
    <row r="936" spans="1:12" outlineLevel="2" x14ac:dyDescent="0.2">
      <c r="A936" t="s">
        <v>1043</v>
      </c>
      <c r="B936" t="s">
        <v>3235</v>
      </c>
      <c r="C936" s="5" t="s">
        <v>120</v>
      </c>
      <c r="D936" s="6">
        <v>43607</v>
      </c>
      <c r="E936" s="142">
        <v>120000</v>
      </c>
      <c r="F936" s="108" t="s">
        <v>838</v>
      </c>
      <c r="G936" s="108">
        <v>1</v>
      </c>
      <c r="H936" s="107">
        <v>0</v>
      </c>
      <c r="I936" s="31">
        <v>1</v>
      </c>
      <c r="J936" s="117">
        <f t="shared" si="14"/>
        <v>1</v>
      </c>
      <c r="K936" s="31">
        <v>1</v>
      </c>
      <c r="L936" s="31">
        <v>0</v>
      </c>
    </row>
    <row r="937" spans="1:12" outlineLevel="2" x14ac:dyDescent="0.2">
      <c r="A937" t="s">
        <v>1043</v>
      </c>
      <c r="B937" t="s">
        <v>2411</v>
      </c>
      <c r="C937" s="5" t="s">
        <v>6</v>
      </c>
      <c r="D937" s="6">
        <v>43518</v>
      </c>
      <c r="E937" s="142">
        <v>385000</v>
      </c>
      <c r="F937" s="108" t="s">
        <v>838</v>
      </c>
      <c r="G937" s="108">
        <v>1</v>
      </c>
      <c r="H937" s="107">
        <v>0</v>
      </c>
      <c r="I937" s="31">
        <v>1</v>
      </c>
      <c r="J937" s="117">
        <f t="shared" si="14"/>
        <v>1</v>
      </c>
      <c r="K937" s="31">
        <v>0</v>
      </c>
      <c r="L937" s="31">
        <v>0</v>
      </c>
    </row>
    <row r="938" spans="1:12" outlineLevel="2" x14ac:dyDescent="0.2">
      <c r="A938" t="s">
        <v>1043</v>
      </c>
      <c r="B938" t="s">
        <v>2348</v>
      </c>
      <c r="C938" s="5" t="s">
        <v>6</v>
      </c>
      <c r="D938" s="6">
        <v>43508</v>
      </c>
      <c r="E938" s="142">
        <v>150000</v>
      </c>
      <c r="F938" s="108">
        <v>20190108</v>
      </c>
      <c r="G938" s="108">
        <v>1</v>
      </c>
      <c r="H938" s="107">
        <v>1</v>
      </c>
      <c r="I938" s="31">
        <v>1</v>
      </c>
      <c r="J938" s="117">
        <f t="shared" si="14"/>
        <v>1</v>
      </c>
      <c r="K938" s="31">
        <v>0</v>
      </c>
      <c r="L938" s="31">
        <v>0</v>
      </c>
    </row>
    <row r="939" spans="1:12" outlineLevel="2" x14ac:dyDescent="0.2">
      <c r="A939" t="s">
        <v>1043</v>
      </c>
      <c r="B939" s="31" t="s">
        <v>3235</v>
      </c>
      <c r="C939" s="5" t="s">
        <v>120</v>
      </c>
      <c r="D939" s="6">
        <v>43607</v>
      </c>
      <c r="E939" s="142">
        <v>0</v>
      </c>
      <c r="F939" s="54" t="s">
        <v>838</v>
      </c>
      <c r="G939" s="108">
        <v>0</v>
      </c>
      <c r="H939" s="107">
        <v>0</v>
      </c>
      <c r="I939" s="31">
        <v>0</v>
      </c>
      <c r="J939" s="117" t="e">
        <f t="shared" si="14"/>
        <v>#DIV/0!</v>
      </c>
      <c r="K939" s="31">
        <v>1</v>
      </c>
      <c r="L939" s="31">
        <v>0</v>
      </c>
    </row>
    <row r="940" spans="1:12" outlineLevel="2" x14ac:dyDescent="0.2">
      <c r="A940" t="s">
        <v>1043</v>
      </c>
      <c r="B940" s="31" t="s">
        <v>2584</v>
      </c>
      <c r="C940" s="5" t="s">
        <v>6</v>
      </c>
      <c r="D940" s="6">
        <v>43536</v>
      </c>
      <c r="E940" s="142">
        <v>68000</v>
      </c>
      <c r="F940" s="54" t="s">
        <v>838</v>
      </c>
      <c r="G940" s="108">
        <v>1</v>
      </c>
      <c r="H940" s="107">
        <v>0</v>
      </c>
      <c r="I940" s="31">
        <v>0</v>
      </c>
      <c r="J940" s="117">
        <f t="shared" si="14"/>
        <v>0</v>
      </c>
      <c r="K940" s="31">
        <v>0</v>
      </c>
      <c r="L940" s="31">
        <v>0</v>
      </c>
    </row>
    <row r="941" spans="1:12" outlineLevel="2" x14ac:dyDescent="0.2">
      <c r="A941" t="s">
        <v>1043</v>
      </c>
      <c r="B941" s="31" t="s">
        <v>2304</v>
      </c>
      <c r="C941" s="5" t="s">
        <v>6</v>
      </c>
      <c r="D941" s="6">
        <v>43500</v>
      </c>
      <c r="E941" s="142">
        <v>159000</v>
      </c>
      <c r="F941" s="54">
        <v>20182845</v>
      </c>
      <c r="G941" s="108">
        <v>1</v>
      </c>
      <c r="H941" s="107">
        <v>1</v>
      </c>
      <c r="I941" s="31">
        <v>0</v>
      </c>
      <c r="J941" s="117">
        <f t="shared" si="14"/>
        <v>0</v>
      </c>
      <c r="K941" s="31">
        <v>0</v>
      </c>
      <c r="L941" s="31">
        <v>0</v>
      </c>
    </row>
    <row r="942" spans="1:12" outlineLevel="1" x14ac:dyDescent="0.2">
      <c r="A942" s="29" t="s">
        <v>3765</v>
      </c>
      <c r="B942" s="31"/>
      <c r="C942" s="5"/>
      <c r="D942" s="6"/>
      <c r="E942" s="142">
        <f>SUBTOTAL(9,E936:E941)</f>
        <v>882000</v>
      </c>
      <c r="F942" s="54"/>
      <c r="G942" s="108">
        <f>SUBTOTAL(9,G936:G941)</f>
        <v>5</v>
      </c>
      <c r="H942" s="107">
        <f>SUBTOTAL(9,H936:H941)</f>
        <v>2</v>
      </c>
      <c r="I942" s="31">
        <f>SUBTOTAL(9,I936:I941)</f>
        <v>3</v>
      </c>
      <c r="J942" s="117">
        <f t="shared" si="14"/>
        <v>0.6</v>
      </c>
      <c r="K942" s="31">
        <f>SUBTOTAL(9,K936:K941)</f>
        <v>2</v>
      </c>
      <c r="L942" s="31">
        <f>SUBTOTAL(9,L936:L941)</f>
        <v>0</v>
      </c>
    </row>
    <row r="943" spans="1:12" outlineLevel="2" x14ac:dyDescent="0.2">
      <c r="A943" t="s">
        <v>666</v>
      </c>
      <c r="B943" s="31" t="s">
        <v>3062</v>
      </c>
      <c r="C943" s="5" t="s">
        <v>6</v>
      </c>
      <c r="D943" s="6">
        <v>43591</v>
      </c>
      <c r="E943" s="142">
        <v>179000</v>
      </c>
      <c r="F943" s="54" t="s">
        <v>838</v>
      </c>
      <c r="G943" s="108">
        <v>1</v>
      </c>
      <c r="H943" s="107">
        <v>0</v>
      </c>
      <c r="I943" s="31">
        <v>0</v>
      </c>
      <c r="J943" s="117">
        <f t="shared" si="14"/>
        <v>0</v>
      </c>
      <c r="K943" s="31">
        <v>0</v>
      </c>
      <c r="L943" s="31">
        <v>0</v>
      </c>
    </row>
    <row r="944" spans="1:12" outlineLevel="1" x14ac:dyDescent="0.2">
      <c r="A944" s="29" t="s">
        <v>3766</v>
      </c>
      <c r="B944" s="31"/>
      <c r="C944" s="5"/>
      <c r="D944" s="6"/>
      <c r="E944" s="142">
        <f>SUBTOTAL(9,E943:E943)</f>
        <v>179000</v>
      </c>
      <c r="F944" s="54"/>
      <c r="G944" s="108">
        <f>SUBTOTAL(9,G943:G943)</f>
        <v>1</v>
      </c>
      <c r="H944" s="107">
        <f>SUBTOTAL(9,H943:H943)</f>
        <v>0</v>
      </c>
      <c r="I944" s="31">
        <f>SUBTOTAL(9,I943:I943)</f>
        <v>0</v>
      </c>
      <c r="J944" s="117">
        <f t="shared" si="14"/>
        <v>0</v>
      </c>
      <c r="K944" s="31">
        <f>SUBTOTAL(9,K943:K943)</f>
        <v>0</v>
      </c>
      <c r="L944" s="31">
        <f>SUBTOTAL(9,L943:L943)</f>
        <v>0</v>
      </c>
    </row>
    <row r="945" spans="1:12" outlineLevel="2" x14ac:dyDescent="0.2">
      <c r="A945" t="s">
        <v>1931</v>
      </c>
      <c r="B945" t="s">
        <v>2943</v>
      </c>
      <c r="C945" s="5" t="s">
        <v>1127</v>
      </c>
      <c r="D945" s="6">
        <v>43577</v>
      </c>
      <c r="E945" s="142">
        <v>142000</v>
      </c>
      <c r="F945" s="108" t="s">
        <v>838</v>
      </c>
      <c r="G945" s="108">
        <v>1</v>
      </c>
      <c r="H945" s="107">
        <v>0</v>
      </c>
      <c r="I945" s="31">
        <v>1</v>
      </c>
      <c r="J945" s="117">
        <f t="shared" si="14"/>
        <v>1</v>
      </c>
      <c r="K945" s="31">
        <v>1</v>
      </c>
      <c r="L945" s="31">
        <v>0</v>
      </c>
    </row>
    <row r="946" spans="1:12" outlineLevel="2" x14ac:dyDescent="0.2">
      <c r="A946" t="s">
        <v>1931</v>
      </c>
      <c r="B946" t="s">
        <v>3348</v>
      </c>
      <c r="C946" s="5" t="s">
        <v>6</v>
      </c>
      <c r="D946" s="6">
        <v>43616</v>
      </c>
      <c r="E946" s="142">
        <v>190700</v>
      </c>
      <c r="F946" s="108" t="s">
        <v>838</v>
      </c>
      <c r="G946" s="108">
        <v>1</v>
      </c>
      <c r="H946" s="107">
        <v>0</v>
      </c>
      <c r="I946" s="31">
        <v>1</v>
      </c>
      <c r="J946" s="117">
        <f t="shared" si="14"/>
        <v>1</v>
      </c>
      <c r="K946" s="31">
        <v>0</v>
      </c>
      <c r="L946" s="31">
        <v>0</v>
      </c>
    </row>
    <row r="947" spans="1:12" outlineLevel="2" x14ac:dyDescent="0.2">
      <c r="A947" t="s">
        <v>1931</v>
      </c>
      <c r="B947" s="31" t="s">
        <v>2943</v>
      </c>
      <c r="C947" s="5" t="s">
        <v>1127</v>
      </c>
      <c r="D947" s="6">
        <v>43577</v>
      </c>
      <c r="E947" s="142">
        <v>0</v>
      </c>
      <c r="F947" s="54" t="s">
        <v>838</v>
      </c>
      <c r="G947" s="108">
        <v>0</v>
      </c>
      <c r="H947" s="107">
        <v>0</v>
      </c>
      <c r="I947" s="31">
        <v>0</v>
      </c>
      <c r="J947" s="117" t="e">
        <f t="shared" si="14"/>
        <v>#DIV/0!</v>
      </c>
      <c r="K947" s="31">
        <v>1</v>
      </c>
      <c r="L947" s="31">
        <v>0</v>
      </c>
    </row>
    <row r="948" spans="1:12" outlineLevel="2" x14ac:dyDescent="0.2">
      <c r="A948" t="s">
        <v>1931</v>
      </c>
      <c r="B948" s="31" t="s">
        <v>2232</v>
      </c>
      <c r="C948" s="5" t="s">
        <v>6</v>
      </c>
      <c r="D948" s="6">
        <v>43493</v>
      </c>
      <c r="E948" s="142">
        <v>50500</v>
      </c>
      <c r="F948" s="54" t="s">
        <v>838</v>
      </c>
      <c r="G948" s="108">
        <v>1</v>
      </c>
      <c r="H948" s="107">
        <v>0</v>
      </c>
      <c r="I948" s="31">
        <v>0</v>
      </c>
      <c r="J948" s="117">
        <f t="shared" si="14"/>
        <v>0</v>
      </c>
      <c r="K948" s="31">
        <v>0</v>
      </c>
      <c r="L948" s="31">
        <v>0</v>
      </c>
    </row>
    <row r="949" spans="1:12" outlineLevel="2" x14ac:dyDescent="0.2">
      <c r="A949" t="s">
        <v>1931</v>
      </c>
      <c r="B949" s="31" t="s">
        <v>2276</v>
      </c>
      <c r="C949" s="5" t="s">
        <v>6</v>
      </c>
      <c r="D949" s="6">
        <v>43497</v>
      </c>
      <c r="E949" s="142">
        <v>57500</v>
      </c>
      <c r="F949" s="54" t="s">
        <v>838</v>
      </c>
      <c r="G949" s="108">
        <v>1</v>
      </c>
      <c r="H949" s="107">
        <v>0</v>
      </c>
      <c r="I949" s="31">
        <v>0</v>
      </c>
      <c r="J949" s="117">
        <f t="shared" si="14"/>
        <v>0</v>
      </c>
      <c r="K949" s="31">
        <v>0</v>
      </c>
      <c r="L949" s="31">
        <v>0</v>
      </c>
    </row>
    <row r="950" spans="1:12" outlineLevel="1" x14ac:dyDescent="0.2">
      <c r="A950" s="29" t="s">
        <v>3767</v>
      </c>
      <c r="B950" s="31"/>
      <c r="C950" s="5"/>
      <c r="D950" s="6"/>
      <c r="E950" s="142">
        <f>SUBTOTAL(9,E945:E949)</f>
        <v>440700</v>
      </c>
      <c r="F950" s="54"/>
      <c r="G950" s="108">
        <f>SUBTOTAL(9,G945:G949)</f>
        <v>4</v>
      </c>
      <c r="H950" s="107">
        <f>SUBTOTAL(9,H945:H949)</f>
        <v>0</v>
      </c>
      <c r="I950" s="31">
        <f>SUBTOTAL(9,I945:I949)</f>
        <v>2</v>
      </c>
      <c r="J950" s="117">
        <f t="shared" si="14"/>
        <v>0.5</v>
      </c>
      <c r="K950" s="31">
        <f>SUBTOTAL(9,K945:K949)</f>
        <v>2</v>
      </c>
      <c r="L950" s="31">
        <f>SUBTOTAL(9,L945:L949)</f>
        <v>0</v>
      </c>
    </row>
    <row r="951" spans="1:12" outlineLevel="2" x14ac:dyDescent="0.2">
      <c r="A951" t="s">
        <v>1484</v>
      </c>
      <c r="B951" t="s">
        <v>3237</v>
      </c>
      <c r="C951" s="5" t="s">
        <v>6</v>
      </c>
      <c r="D951" s="6">
        <v>43607</v>
      </c>
      <c r="E951" s="142">
        <v>146000</v>
      </c>
      <c r="F951" s="108">
        <v>20190768</v>
      </c>
      <c r="G951" s="108">
        <v>1</v>
      </c>
      <c r="H951" s="107">
        <v>1</v>
      </c>
      <c r="I951" s="31">
        <v>1</v>
      </c>
      <c r="J951" s="117">
        <f t="shared" si="14"/>
        <v>1</v>
      </c>
      <c r="K951" s="31">
        <v>0</v>
      </c>
      <c r="L951" s="31">
        <v>0</v>
      </c>
    </row>
    <row r="952" spans="1:12" outlineLevel="2" x14ac:dyDescent="0.2">
      <c r="A952" t="s">
        <v>1484</v>
      </c>
      <c r="B952" s="31" t="s">
        <v>3021</v>
      </c>
      <c r="C952" s="5" t="s">
        <v>123</v>
      </c>
      <c r="D952" s="6">
        <v>43585</v>
      </c>
      <c r="E952" s="142">
        <v>315000</v>
      </c>
      <c r="F952" s="54" t="s">
        <v>838</v>
      </c>
      <c r="G952" s="108">
        <v>1</v>
      </c>
      <c r="H952" s="107">
        <v>0</v>
      </c>
      <c r="I952" s="31">
        <v>0</v>
      </c>
      <c r="J952" s="117">
        <f t="shared" si="14"/>
        <v>0</v>
      </c>
      <c r="K952" s="31">
        <v>0</v>
      </c>
      <c r="L952" s="31">
        <v>0</v>
      </c>
    </row>
    <row r="953" spans="1:12" outlineLevel="1" x14ac:dyDescent="0.2">
      <c r="A953" s="29" t="s">
        <v>3768</v>
      </c>
      <c r="B953" s="31"/>
      <c r="C953" s="5"/>
      <c r="D953" s="6"/>
      <c r="E953" s="142">
        <f>SUBTOTAL(9,E951:E952)</f>
        <v>461000</v>
      </c>
      <c r="F953" s="54"/>
      <c r="G953" s="108">
        <f>SUBTOTAL(9,G951:G952)</f>
        <v>2</v>
      </c>
      <c r="H953" s="107">
        <f>SUBTOTAL(9,H951:H952)</f>
        <v>1</v>
      </c>
      <c r="I953" s="31">
        <f>SUBTOTAL(9,I951:I952)</f>
        <v>1</v>
      </c>
      <c r="J953" s="117">
        <f t="shared" si="14"/>
        <v>0.5</v>
      </c>
      <c r="K953" s="31">
        <f>SUBTOTAL(9,K951:K952)</f>
        <v>0</v>
      </c>
      <c r="L953" s="31">
        <f>SUBTOTAL(9,L951:L952)</f>
        <v>0</v>
      </c>
    </row>
    <row r="954" spans="1:12" outlineLevel="2" x14ac:dyDescent="0.2">
      <c r="A954" t="s">
        <v>1268</v>
      </c>
      <c r="B954" t="s">
        <v>2323</v>
      </c>
      <c r="C954" s="5" t="s">
        <v>6</v>
      </c>
      <c r="D954" s="6">
        <v>43504</v>
      </c>
      <c r="E954" s="142">
        <v>45000</v>
      </c>
      <c r="F954" s="108">
        <v>20182868</v>
      </c>
      <c r="G954" s="108">
        <v>1</v>
      </c>
      <c r="H954" s="107">
        <v>1</v>
      </c>
      <c r="I954" s="31">
        <v>1</v>
      </c>
      <c r="J954" s="117">
        <f t="shared" si="14"/>
        <v>1</v>
      </c>
      <c r="K954" s="31">
        <v>0</v>
      </c>
      <c r="L954" s="31">
        <v>0</v>
      </c>
    </row>
    <row r="955" spans="1:12" outlineLevel="1" x14ac:dyDescent="0.2">
      <c r="A955" s="29" t="s">
        <v>3769</v>
      </c>
      <c r="C955" s="5"/>
      <c r="D955" s="6"/>
      <c r="E955" s="142">
        <f>SUBTOTAL(9,E954:E954)</f>
        <v>45000</v>
      </c>
      <c r="F955" s="108"/>
      <c r="G955" s="108">
        <f>SUBTOTAL(9,G954:G954)</f>
        <v>1</v>
      </c>
      <c r="H955" s="107">
        <f>SUBTOTAL(9,H954:H954)</f>
        <v>1</v>
      </c>
      <c r="I955" s="31">
        <f>SUBTOTAL(9,I954:I954)</f>
        <v>1</v>
      </c>
      <c r="J955" s="117">
        <f t="shared" si="14"/>
        <v>1</v>
      </c>
      <c r="K955" s="31">
        <f>SUBTOTAL(9,K954:K954)</f>
        <v>0</v>
      </c>
      <c r="L955" s="31">
        <f>SUBTOTAL(9,L954:L954)</f>
        <v>0</v>
      </c>
    </row>
    <row r="956" spans="1:12" outlineLevel="2" x14ac:dyDescent="0.2">
      <c r="A956" t="s">
        <v>1547</v>
      </c>
      <c r="B956" t="s">
        <v>3017</v>
      </c>
      <c r="C956" s="5" t="s">
        <v>6</v>
      </c>
      <c r="D956" s="6">
        <v>43585</v>
      </c>
      <c r="E956" s="142">
        <v>305000</v>
      </c>
      <c r="F956" s="108" t="s">
        <v>838</v>
      </c>
      <c r="G956" s="108">
        <v>1</v>
      </c>
      <c r="H956" s="107">
        <v>0</v>
      </c>
      <c r="I956" s="31">
        <v>1</v>
      </c>
      <c r="J956" s="117">
        <f t="shared" si="14"/>
        <v>1</v>
      </c>
      <c r="K956" s="31">
        <v>0</v>
      </c>
      <c r="L956" s="31">
        <v>0</v>
      </c>
    </row>
    <row r="957" spans="1:12" outlineLevel="2" x14ac:dyDescent="0.2">
      <c r="A957" t="s">
        <v>1547</v>
      </c>
      <c r="B957" t="s">
        <v>3192</v>
      </c>
      <c r="C957" s="5" t="s">
        <v>216</v>
      </c>
      <c r="D957" s="6">
        <v>43602</v>
      </c>
      <c r="E957" s="142">
        <v>159900</v>
      </c>
      <c r="F957" s="108" t="s">
        <v>838</v>
      </c>
      <c r="G957" s="108">
        <v>1</v>
      </c>
      <c r="H957" s="107">
        <v>0</v>
      </c>
      <c r="I957" s="31">
        <v>1</v>
      </c>
      <c r="J957" s="117">
        <f t="shared" si="14"/>
        <v>1</v>
      </c>
      <c r="K957" s="31">
        <v>0</v>
      </c>
      <c r="L957" s="31">
        <v>0</v>
      </c>
    </row>
    <row r="958" spans="1:12" outlineLevel="2" x14ac:dyDescent="0.2">
      <c r="A958" t="s">
        <v>1547</v>
      </c>
      <c r="B958" t="s">
        <v>2860</v>
      </c>
      <c r="C958" s="5" t="s">
        <v>216</v>
      </c>
      <c r="D958" s="6">
        <v>43567</v>
      </c>
      <c r="E958" s="142">
        <v>228000</v>
      </c>
      <c r="F958" s="108" t="s">
        <v>838</v>
      </c>
      <c r="G958" s="108">
        <v>1</v>
      </c>
      <c r="H958" s="107">
        <v>0</v>
      </c>
      <c r="I958" s="31">
        <v>1</v>
      </c>
      <c r="J958" s="117">
        <f t="shared" si="14"/>
        <v>1</v>
      </c>
      <c r="K958" s="31">
        <v>0</v>
      </c>
      <c r="L958" s="31">
        <v>0</v>
      </c>
    </row>
    <row r="959" spans="1:12" outlineLevel="2" x14ac:dyDescent="0.2">
      <c r="A959" t="s">
        <v>1547</v>
      </c>
      <c r="B959" t="s">
        <v>2566</v>
      </c>
      <c r="C959" s="5" t="s">
        <v>6</v>
      </c>
      <c r="D959" s="6">
        <v>43535</v>
      </c>
      <c r="E959" s="142">
        <v>126900</v>
      </c>
      <c r="F959" s="108" t="s">
        <v>838</v>
      </c>
      <c r="G959" s="108">
        <v>1</v>
      </c>
      <c r="H959" s="107">
        <v>0</v>
      </c>
      <c r="I959" s="31">
        <v>1</v>
      </c>
      <c r="J959" s="117">
        <f t="shared" si="14"/>
        <v>1</v>
      </c>
      <c r="K959" s="31">
        <v>0</v>
      </c>
      <c r="L959" s="31">
        <v>0</v>
      </c>
    </row>
    <row r="960" spans="1:12" outlineLevel="2" x14ac:dyDescent="0.2">
      <c r="A960" t="s">
        <v>1547</v>
      </c>
      <c r="B960" t="s">
        <v>3213</v>
      </c>
      <c r="C960" s="5" t="s">
        <v>7</v>
      </c>
      <c r="D960" s="6">
        <v>43605</v>
      </c>
      <c r="E960" s="142">
        <v>589000</v>
      </c>
      <c r="F960" s="108">
        <v>20190749</v>
      </c>
      <c r="G960" s="108">
        <v>1</v>
      </c>
      <c r="H960" s="107">
        <v>1</v>
      </c>
      <c r="I960" s="31">
        <v>1</v>
      </c>
      <c r="J960" s="117">
        <f t="shared" si="14"/>
        <v>1</v>
      </c>
      <c r="K960" s="31">
        <v>0</v>
      </c>
      <c r="L960" s="31">
        <v>0</v>
      </c>
    </row>
    <row r="961" spans="1:12" outlineLevel="2" x14ac:dyDescent="0.2">
      <c r="A961" t="s">
        <v>1547</v>
      </c>
      <c r="B961" t="s">
        <v>2256</v>
      </c>
      <c r="C961" s="5" t="s">
        <v>7</v>
      </c>
      <c r="D961" s="6">
        <v>43496</v>
      </c>
      <c r="E961" s="142">
        <v>273000</v>
      </c>
      <c r="F961" s="108">
        <v>20190089</v>
      </c>
      <c r="G961" s="108">
        <v>1</v>
      </c>
      <c r="H961" s="107">
        <v>1</v>
      </c>
      <c r="I961" s="31">
        <v>1</v>
      </c>
      <c r="J961" s="117">
        <f t="shared" si="14"/>
        <v>1</v>
      </c>
      <c r="K961" s="31">
        <v>0</v>
      </c>
      <c r="L961" s="31">
        <v>0</v>
      </c>
    </row>
    <row r="962" spans="1:12" outlineLevel="2" x14ac:dyDescent="0.2">
      <c r="A962" t="s">
        <v>1547</v>
      </c>
      <c r="B962" t="s">
        <v>2656</v>
      </c>
      <c r="C962" s="5" t="s">
        <v>1249</v>
      </c>
      <c r="D962" s="6">
        <v>43545</v>
      </c>
      <c r="E962" s="142">
        <v>220000</v>
      </c>
      <c r="F962" s="108" t="s">
        <v>838</v>
      </c>
      <c r="G962" s="108">
        <v>1</v>
      </c>
      <c r="H962" s="107">
        <v>0</v>
      </c>
      <c r="I962" s="31">
        <v>1</v>
      </c>
      <c r="J962" s="117">
        <f t="shared" si="14"/>
        <v>1</v>
      </c>
      <c r="K962" s="31">
        <v>0</v>
      </c>
      <c r="L962" s="31">
        <v>0</v>
      </c>
    </row>
    <row r="963" spans="1:12" outlineLevel="2" x14ac:dyDescent="0.2">
      <c r="A963" t="s">
        <v>1547</v>
      </c>
      <c r="B963" t="s">
        <v>2790</v>
      </c>
      <c r="C963" s="5" t="s">
        <v>123</v>
      </c>
      <c r="D963" s="6">
        <v>43559</v>
      </c>
      <c r="E963" s="142">
        <v>315000</v>
      </c>
      <c r="F963" s="108" t="s">
        <v>838</v>
      </c>
      <c r="G963" s="108">
        <v>1</v>
      </c>
      <c r="H963" s="107">
        <v>0</v>
      </c>
      <c r="I963" s="31">
        <v>1</v>
      </c>
      <c r="J963" s="117">
        <f t="shared" si="14"/>
        <v>1</v>
      </c>
      <c r="K963" s="31">
        <v>0</v>
      </c>
      <c r="L963" s="31">
        <v>0</v>
      </c>
    </row>
    <row r="964" spans="1:12" outlineLevel="2" x14ac:dyDescent="0.2">
      <c r="A964" t="s">
        <v>1547</v>
      </c>
      <c r="B964" t="s">
        <v>2679</v>
      </c>
      <c r="C964" s="5" t="s">
        <v>6</v>
      </c>
      <c r="D964" s="6">
        <v>43546</v>
      </c>
      <c r="E964" s="142">
        <v>118000</v>
      </c>
      <c r="F964" s="108" t="s">
        <v>838</v>
      </c>
      <c r="G964" s="108">
        <v>1</v>
      </c>
      <c r="H964" s="107">
        <v>0</v>
      </c>
      <c r="I964" s="31">
        <v>1</v>
      </c>
      <c r="J964" s="117">
        <f t="shared" si="14"/>
        <v>1</v>
      </c>
      <c r="K964" s="31">
        <v>0</v>
      </c>
      <c r="L964" s="31">
        <v>0</v>
      </c>
    </row>
    <row r="965" spans="1:12" outlineLevel="2" x14ac:dyDescent="0.2">
      <c r="A965" t="s">
        <v>1547</v>
      </c>
      <c r="B965" t="s">
        <v>2961</v>
      </c>
      <c r="C965" s="5" t="s">
        <v>1249</v>
      </c>
      <c r="D965" s="6">
        <v>43580</v>
      </c>
      <c r="E965" s="142">
        <v>234000</v>
      </c>
      <c r="F965" s="108" t="s">
        <v>838</v>
      </c>
      <c r="G965" s="108">
        <v>1</v>
      </c>
      <c r="H965" s="107">
        <v>0</v>
      </c>
      <c r="I965" s="31">
        <v>1</v>
      </c>
      <c r="J965" s="117">
        <f t="shared" si="14"/>
        <v>1</v>
      </c>
      <c r="K965" s="31">
        <v>0</v>
      </c>
      <c r="L965" s="31">
        <v>0</v>
      </c>
    </row>
    <row r="966" spans="1:12" outlineLevel="2" x14ac:dyDescent="0.2">
      <c r="A966" t="s">
        <v>1547</v>
      </c>
      <c r="B966" t="s">
        <v>2604</v>
      </c>
      <c r="C966" s="5" t="s">
        <v>6</v>
      </c>
      <c r="D966" s="6">
        <v>43538</v>
      </c>
      <c r="E966" s="142">
        <v>425000</v>
      </c>
      <c r="F966" s="108" t="s">
        <v>838</v>
      </c>
      <c r="G966" s="108">
        <v>1</v>
      </c>
      <c r="H966" s="107">
        <v>0</v>
      </c>
      <c r="I966" s="31">
        <v>1</v>
      </c>
      <c r="J966" s="117">
        <f t="shared" ref="J966:J1029" si="15">+I966/G966</f>
        <v>1</v>
      </c>
      <c r="K966" s="31">
        <v>0</v>
      </c>
      <c r="L966" s="31">
        <v>0</v>
      </c>
    </row>
    <row r="967" spans="1:12" outlineLevel="2" x14ac:dyDescent="0.2">
      <c r="A967" t="s">
        <v>1547</v>
      </c>
      <c r="B967" t="s">
        <v>2984</v>
      </c>
      <c r="C967" s="5" t="s">
        <v>6</v>
      </c>
      <c r="D967" s="6">
        <v>43581</v>
      </c>
      <c r="E967" s="142">
        <v>284000</v>
      </c>
      <c r="F967" s="108" t="s">
        <v>838</v>
      </c>
      <c r="G967" s="108">
        <v>1</v>
      </c>
      <c r="H967" s="107">
        <v>0</v>
      </c>
      <c r="I967" s="31">
        <v>1</v>
      </c>
      <c r="J967" s="117">
        <f t="shared" si="15"/>
        <v>1</v>
      </c>
      <c r="K967" s="31">
        <v>0</v>
      </c>
      <c r="L967" s="31">
        <v>0</v>
      </c>
    </row>
    <row r="968" spans="1:12" outlineLevel="1" x14ac:dyDescent="0.2">
      <c r="A968" s="29" t="s">
        <v>3770</v>
      </c>
      <c r="C968" s="5"/>
      <c r="D968" s="6"/>
      <c r="E968" s="142">
        <f>SUBTOTAL(9,E956:E967)</f>
        <v>3277800</v>
      </c>
      <c r="F968" s="108"/>
      <c r="G968" s="108">
        <f>SUBTOTAL(9,G956:G967)</f>
        <v>12</v>
      </c>
      <c r="H968" s="107">
        <f>SUBTOTAL(9,H956:H967)</f>
        <v>2</v>
      </c>
      <c r="I968" s="31">
        <f>SUBTOTAL(9,I956:I967)</f>
        <v>12</v>
      </c>
      <c r="J968" s="117">
        <f t="shared" si="15"/>
        <v>1</v>
      </c>
      <c r="K968" s="31">
        <f>SUBTOTAL(9,K956:K967)</f>
        <v>0</v>
      </c>
      <c r="L968" s="31">
        <f>SUBTOTAL(9,L956:L967)</f>
        <v>0</v>
      </c>
    </row>
    <row r="969" spans="1:12" outlineLevel="2" x14ac:dyDescent="0.2">
      <c r="A969" t="s">
        <v>2253</v>
      </c>
      <c r="B969" t="s">
        <v>1293</v>
      </c>
      <c r="C969" s="5" t="s">
        <v>216</v>
      </c>
      <c r="D969" s="6">
        <v>43560</v>
      </c>
      <c r="E969" s="142">
        <v>248000</v>
      </c>
      <c r="F969" s="108">
        <v>20190307</v>
      </c>
      <c r="G969" s="108">
        <v>1</v>
      </c>
      <c r="H969" s="107">
        <v>1</v>
      </c>
      <c r="I969" s="31">
        <v>1</v>
      </c>
      <c r="J969" s="117">
        <f t="shared" si="15"/>
        <v>1</v>
      </c>
      <c r="K969" s="31">
        <v>0</v>
      </c>
      <c r="L969" s="31">
        <v>0</v>
      </c>
    </row>
    <row r="970" spans="1:12" outlineLevel="2" x14ac:dyDescent="0.2">
      <c r="A970" t="s">
        <v>2253</v>
      </c>
      <c r="B970" t="s">
        <v>2779</v>
      </c>
      <c r="C970" s="5" t="s">
        <v>425</v>
      </c>
      <c r="D970" s="6">
        <v>43558</v>
      </c>
      <c r="E970" s="142">
        <v>330000</v>
      </c>
      <c r="F970" s="108">
        <v>20190335</v>
      </c>
      <c r="G970" s="108">
        <v>1</v>
      </c>
      <c r="H970" s="107">
        <v>1</v>
      </c>
      <c r="I970" s="31">
        <v>1</v>
      </c>
      <c r="J970" s="117">
        <f t="shared" si="15"/>
        <v>1</v>
      </c>
      <c r="K970" s="31">
        <v>0</v>
      </c>
      <c r="L970" s="31">
        <v>0</v>
      </c>
    </row>
    <row r="971" spans="1:12" outlineLevel="2" x14ac:dyDescent="0.2">
      <c r="A971" t="s">
        <v>2253</v>
      </c>
      <c r="B971" s="31" t="s">
        <v>108</v>
      </c>
      <c r="C971" s="5" t="s">
        <v>553</v>
      </c>
      <c r="D971" s="6">
        <v>43539</v>
      </c>
      <c r="E971" s="142">
        <v>247500</v>
      </c>
      <c r="F971" s="54" t="s">
        <v>838</v>
      </c>
      <c r="G971" s="108">
        <v>1</v>
      </c>
      <c r="H971" s="107">
        <v>0</v>
      </c>
      <c r="I971" s="31">
        <v>0</v>
      </c>
      <c r="J971" s="117">
        <f t="shared" si="15"/>
        <v>0</v>
      </c>
      <c r="K971" s="31">
        <v>0</v>
      </c>
      <c r="L971" s="31">
        <v>0</v>
      </c>
    </row>
    <row r="972" spans="1:12" outlineLevel="2" x14ac:dyDescent="0.2">
      <c r="A972" t="s">
        <v>2253</v>
      </c>
      <c r="B972" s="31" t="s">
        <v>2850</v>
      </c>
      <c r="C972" s="5" t="s">
        <v>65</v>
      </c>
      <c r="D972" s="6">
        <v>43567</v>
      </c>
      <c r="E972" s="142">
        <v>54000</v>
      </c>
      <c r="F972" s="54">
        <v>20190444</v>
      </c>
      <c r="G972" s="108">
        <v>1</v>
      </c>
      <c r="H972" s="107">
        <v>1</v>
      </c>
      <c r="I972" s="31">
        <v>0</v>
      </c>
      <c r="J972" s="117">
        <f t="shared" si="15"/>
        <v>0</v>
      </c>
      <c r="K972" s="31">
        <v>0</v>
      </c>
      <c r="L972" s="31">
        <v>0</v>
      </c>
    </row>
    <row r="973" spans="1:12" outlineLevel="2" x14ac:dyDescent="0.2">
      <c r="A973" t="s">
        <v>2253</v>
      </c>
      <c r="B973" s="31" t="s">
        <v>2870</v>
      </c>
      <c r="C973" s="5" t="s">
        <v>1249</v>
      </c>
      <c r="D973" s="6">
        <v>43567</v>
      </c>
      <c r="E973" s="142">
        <v>362000</v>
      </c>
      <c r="F973" s="54" t="s">
        <v>838</v>
      </c>
      <c r="G973" s="108">
        <v>1</v>
      </c>
      <c r="H973" s="107">
        <v>0</v>
      </c>
      <c r="I973" s="31">
        <v>0</v>
      </c>
      <c r="J973" s="117">
        <f t="shared" si="15"/>
        <v>0</v>
      </c>
      <c r="K973" s="31">
        <v>0</v>
      </c>
      <c r="L973" s="31">
        <v>0</v>
      </c>
    </row>
    <row r="974" spans="1:12" outlineLevel="2" x14ac:dyDescent="0.2">
      <c r="A974" t="s">
        <v>2253</v>
      </c>
      <c r="B974" s="31" t="s">
        <v>2254</v>
      </c>
      <c r="C974" s="5" t="s">
        <v>65</v>
      </c>
      <c r="D974" s="6">
        <v>43496</v>
      </c>
      <c r="E974" s="142">
        <v>106500</v>
      </c>
      <c r="F974" s="54">
        <v>20190027</v>
      </c>
      <c r="G974" s="108">
        <v>1</v>
      </c>
      <c r="H974" s="107">
        <v>1</v>
      </c>
      <c r="I974" s="31">
        <v>0</v>
      </c>
      <c r="J974" s="117">
        <f t="shared" si="15"/>
        <v>0</v>
      </c>
      <c r="K974" s="31">
        <v>0</v>
      </c>
      <c r="L974" s="31">
        <v>0</v>
      </c>
    </row>
    <row r="975" spans="1:12" outlineLevel="1" x14ac:dyDescent="0.2">
      <c r="A975" s="29" t="s">
        <v>3771</v>
      </c>
      <c r="B975" s="31"/>
      <c r="C975" s="5"/>
      <c r="D975" s="6"/>
      <c r="E975" s="142">
        <f>SUBTOTAL(9,E969:E974)</f>
        <v>1348000</v>
      </c>
      <c r="F975" s="54"/>
      <c r="G975" s="108">
        <f>SUBTOTAL(9,G969:G974)</f>
        <v>6</v>
      </c>
      <c r="H975" s="107">
        <f>SUBTOTAL(9,H969:H974)</f>
        <v>4</v>
      </c>
      <c r="I975" s="31">
        <f>SUBTOTAL(9,I969:I974)</f>
        <v>2</v>
      </c>
      <c r="J975" s="117">
        <f t="shared" si="15"/>
        <v>0.33333333333333331</v>
      </c>
      <c r="K975" s="31">
        <f>SUBTOTAL(9,K969:K974)</f>
        <v>0</v>
      </c>
      <c r="L975" s="31">
        <f>SUBTOTAL(9,L969:L974)</f>
        <v>0</v>
      </c>
    </row>
    <row r="976" spans="1:12" outlineLevel="2" x14ac:dyDescent="0.2">
      <c r="A976" t="s">
        <v>2148</v>
      </c>
      <c r="B976" t="s">
        <v>2572</v>
      </c>
      <c r="C976" s="5" t="s">
        <v>6</v>
      </c>
      <c r="D976" s="6">
        <v>43535</v>
      </c>
      <c r="E976" s="142">
        <v>60000</v>
      </c>
      <c r="F976" s="108" t="s">
        <v>838</v>
      </c>
      <c r="G976" s="108">
        <v>1</v>
      </c>
      <c r="H976" s="107">
        <v>0</v>
      </c>
      <c r="I976" s="31">
        <v>1</v>
      </c>
      <c r="J976" s="117">
        <f t="shared" si="15"/>
        <v>1</v>
      </c>
      <c r="K976" s="31">
        <v>1</v>
      </c>
      <c r="L976" s="31">
        <v>0</v>
      </c>
    </row>
    <row r="977" spans="1:12" outlineLevel="2" x14ac:dyDescent="0.2">
      <c r="A977" t="s">
        <v>2148</v>
      </c>
      <c r="B977" s="31" t="s">
        <v>2572</v>
      </c>
      <c r="C977" s="5" t="s">
        <v>6</v>
      </c>
      <c r="D977" s="6">
        <v>43535</v>
      </c>
      <c r="E977" s="142">
        <v>0</v>
      </c>
      <c r="F977" s="54" t="s">
        <v>838</v>
      </c>
      <c r="G977" s="108">
        <v>0</v>
      </c>
      <c r="H977" s="107">
        <v>0</v>
      </c>
      <c r="I977" s="31">
        <v>0</v>
      </c>
      <c r="J977" s="117" t="e">
        <f t="shared" si="15"/>
        <v>#DIV/0!</v>
      </c>
      <c r="K977" s="31">
        <v>1</v>
      </c>
      <c r="L977" s="31">
        <v>0</v>
      </c>
    </row>
    <row r="978" spans="1:12" outlineLevel="2" x14ac:dyDescent="0.2">
      <c r="A978" t="s">
        <v>2148</v>
      </c>
      <c r="B978" s="31" t="s">
        <v>2149</v>
      </c>
      <c r="C978" s="5" t="s">
        <v>6</v>
      </c>
      <c r="D978" s="6">
        <v>43479</v>
      </c>
      <c r="E978" s="142">
        <v>55000</v>
      </c>
      <c r="F978" s="54">
        <v>20190030</v>
      </c>
      <c r="G978" s="108">
        <v>1</v>
      </c>
      <c r="H978" s="107">
        <v>1</v>
      </c>
      <c r="I978" s="31">
        <v>0</v>
      </c>
      <c r="J978" s="117">
        <f t="shared" si="15"/>
        <v>0</v>
      </c>
      <c r="K978" s="31">
        <v>0</v>
      </c>
      <c r="L978" s="31">
        <v>0</v>
      </c>
    </row>
    <row r="979" spans="1:12" outlineLevel="1" x14ac:dyDescent="0.2">
      <c r="A979" s="29" t="s">
        <v>3772</v>
      </c>
      <c r="B979" s="31"/>
      <c r="C979" s="5"/>
      <c r="D979" s="6"/>
      <c r="E979" s="142">
        <f>SUBTOTAL(9,E976:E978)</f>
        <v>115000</v>
      </c>
      <c r="F979" s="54"/>
      <c r="G979" s="108">
        <f>SUBTOTAL(9,G976:G978)</f>
        <v>2</v>
      </c>
      <c r="H979" s="107">
        <f>SUBTOTAL(9,H976:H978)</f>
        <v>1</v>
      </c>
      <c r="I979" s="31">
        <f>SUBTOTAL(9,I976:I978)</f>
        <v>1</v>
      </c>
      <c r="J979" s="117">
        <f t="shared" si="15"/>
        <v>0.5</v>
      </c>
      <c r="K979" s="31">
        <f>SUBTOTAL(9,K976:K978)</f>
        <v>2</v>
      </c>
      <c r="L979" s="31">
        <f>SUBTOTAL(9,L976:L978)</f>
        <v>0</v>
      </c>
    </row>
    <row r="980" spans="1:12" outlineLevel="2" x14ac:dyDescent="0.2">
      <c r="A980" t="s">
        <v>731</v>
      </c>
      <c r="B980" t="s">
        <v>3262</v>
      </c>
      <c r="C980" s="5" t="s">
        <v>6</v>
      </c>
      <c r="D980" s="6">
        <v>43609</v>
      </c>
      <c r="E980" s="142">
        <v>165000</v>
      </c>
      <c r="F980" s="108" t="s">
        <v>838</v>
      </c>
      <c r="G980" s="108">
        <v>1</v>
      </c>
      <c r="H980" s="107">
        <v>0</v>
      </c>
      <c r="I980" s="31">
        <v>1</v>
      </c>
      <c r="J980" s="117">
        <f t="shared" si="15"/>
        <v>1</v>
      </c>
      <c r="K980" s="31">
        <v>0</v>
      </c>
      <c r="L980" s="31">
        <v>0</v>
      </c>
    </row>
    <row r="981" spans="1:12" outlineLevel="2" x14ac:dyDescent="0.2">
      <c r="A981" t="s">
        <v>731</v>
      </c>
      <c r="B981" t="s">
        <v>3093</v>
      </c>
      <c r="C981" s="5" t="s">
        <v>6</v>
      </c>
      <c r="D981" s="6">
        <v>43593</v>
      </c>
      <c r="E981" s="142">
        <v>39995</v>
      </c>
      <c r="F981" s="108" t="s">
        <v>838</v>
      </c>
      <c r="G981" s="108">
        <v>1</v>
      </c>
      <c r="H981" s="107">
        <v>0</v>
      </c>
      <c r="I981" s="31">
        <v>1</v>
      </c>
      <c r="J981" s="117">
        <f t="shared" si="15"/>
        <v>1</v>
      </c>
      <c r="K981" s="31">
        <v>1</v>
      </c>
      <c r="L981" s="31">
        <v>0</v>
      </c>
    </row>
    <row r="982" spans="1:12" outlineLevel="2" x14ac:dyDescent="0.2">
      <c r="A982" t="s">
        <v>731</v>
      </c>
      <c r="B982" s="31" t="s">
        <v>3093</v>
      </c>
      <c r="C982" s="5" t="s">
        <v>6</v>
      </c>
      <c r="D982" s="6">
        <v>43593</v>
      </c>
      <c r="E982" s="142">
        <v>0</v>
      </c>
      <c r="F982" s="54" t="s">
        <v>838</v>
      </c>
      <c r="G982" s="108">
        <v>0</v>
      </c>
      <c r="H982" s="107">
        <v>0</v>
      </c>
      <c r="I982" s="31">
        <v>0</v>
      </c>
      <c r="J982" s="117" t="e">
        <f t="shared" si="15"/>
        <v>#DIV/0!</v>
      </c>
      <c r="K982" s="31">
        <v>1</v>
      </c>
      <c r="L982" s="31">
        <v>0</v>
      </c>
    </row>
    <row r="983" spans="1:12" outlineLevel="1" x14ac:dyDescent="0.2">
      <c r="A983" s="29" t="s">
        <v>3773</v>
      </c>
      <c r="B983" s="31"/>
      <c r="C983" s="5"/>
      <c r="D983" s="6"/>
      <c r="E983" s="142">
        <f>SUBTOTAL(9,E980:E982)</f>
        <v>204995</v>
      </c>
      <c r="F983" s="54"/>
      <c r="G983" s="108">
        <f>SUBTOTAL(9,G980:G982)</f>
        <v>2</v>
      </c>
      <c r="H983" s="107">
        <f>SUBTOTAL(9,H980:H982)</f>
        <v>0</v>
      </c>
      <c r="I983" s="31">
        <f>SUBTOTAL(9,I980:I982)</f>
        <v>2</v>
      </c>
      <c r="J983" s="117">
        <f t="shared" si="15"/>
        <v>1</v>
      </c>
      <c r="K983" s="31">
        <f>SUBTOTAL(9,K980:K982)</f>
        <v>2</v>
      </c>
      <c r="L983" s="31">
        <f>SUBTOTAL(9,L980:L982)</f>
        <v>0</v>
      </c>
    </row>
    <row r="984" spans="1:12" outlineLevel="2" x14ac:dyDescent="0.2">
      <c r="A984" t="s">
        <v>1475</v>
      </c>
      <c r="B984" t="s">
        <v>2945</v>
      </c>
      <c r="C984" s="5" t="s">
        <v>216</v>
      </c>
      <c r="D984" s="6">
        <v>43578</v>
      </c>
      <c r="E984" s="142">
        <v>199900</v>
      </c>
      <c r="F984" s="108" t="s">
        <v>838</v>
      </c>
      <c r="G984" s="108">
        <v>1</v>
      </c>
      <c r="H984" s="107">
        <v>0</v>
      </c>
      <c r="I984" s="31">
        <v>1</v>
      </c>
      <c r="J984" s="117">
        <f t="shared" si="15"/>
        <v>1</v>
      </c>
      <c r="K984" s="31">
        <v>0</v>
      </c>
      <c r="L984" s="31">
        <v>0</v>
      </c>
    </row>
    <row r="985" spans="1:12" outlineLevel="2" x14ac:dyDescent="0.2">
      <c r="A985" t="s">
        <v>1475</v>
      </c>
      <c r="B985" t="s">
        <v>2581</v>
      </c>
      <c r="C985" s="5" t="s">
        <v>6</v>
      </c>
      <c r="D985" s="6">
        <v>43536</v>
      </c>
      <c r="E985" s="142">
        <v>125000</v>
      </c>
      <c r="F985" s="108" t="s">
        <v>838</v>
      </c>
      <c r="G985" s="108">
        <v>1</v>
      </c>
      <c r="H985" s="107">
        <v>0</v>
      </c>
      <c r="I985" s="31">
        <v>1</v>
      </c>
      <c r="J985" s="117">
        <f t="shared" si="15"/>
        <v>1</v>
      </c>
      <c r="K985" s="31">
        <v>0</v>
      </c>
      <c r="L985" s="31">
        <v>0</v>
      </c>
    </row>
    <row r="986" spans="1:12" outlineLevel="2" x14ac:dyDescent="0.2">
      <c r="A986" t="s">
        <v>1475</v>
      </c>
      <c r="B986" t="s">
        <v>2221</v>
      </c>
      <c r="C986" s="5" t="s">
        <v>123</v>
      </c>
      <c r="D986" s="6">
        <v>43490</v>
      </c>
      <c r="E986" s="142">
        <v>184900</v>
      </c>
      <c r="F986" s="108" t="s">
        <v>838</v>
      </c>
      <c r="G986" s="108">
        <v>1</v>
      </c>
      <c r="H986" s="107">
        <v>0</v>
      </c>
      <c r="I986" s="31">
        <v>1</v>
      </c>
      <c r="J986" s="117">
        <f t="shared" si="15"/>
        <v>1</v>
      </c>
      <c r="K986" s="31">
        <v>0</v>
      </c>
      <c r="L986" s="31">
        <v>0</v>
      </c>
    </row>
    <row r="987" spans="1:12" outlineLevel="2" x14ac:dyDescent="0.2">
      <c r="A987" t="s">
        <v>1475</v>
      </c>
      <c r="B987" t="s">
        <v>3311</v>
      </c>
      <c r="C987" s="5" t="s">
        <v>6</v>
      </c>
      <c r="D987" s="6">
        <v>43614</v>
      </c>
      <c r="E987" s="142">
        <v>85000</v>
      </c>
      <c r="F987" s="108" t="s">
        <v>838</v>
      </c>
      <c r="G987" s="108">
        <v>1</v>
      </c>
      <c r="H987" s="107">
        <v>0</v>
      </c>
      <c r="I987" s="31">
        <v>1</v>
      </c>
      <c r="J987" s="117">
        <f t="shared" si="15"/>
        <v>1</v>
      </c>
      <c r="K987" s="31">
        <v>0</v>
      </c>
      <c r="L987" s="31">
        <v>0</v>
      </c>
    </row>
    <row r="988" spans="1:12" outlineLevel="2" x14ac:dyDescent="0.2">
      <c r="A988" t="s">
        <v>1475</v>
      </c>
      <c r="B988" t="s">
        <v>3146</v>
      </c>
      <c r="C988" s="5" t="s">
        <v>6</v>
      </c>
      <c r="D988" s="6">
        <v>43598</v>
      </c>
      <c r="E988" s="142">
        <v>166000</v>
      </c>
      <c r="F988" s="108" t="s">
        <v>838</v>
      </c>
      <c r="G988" s="108">
        <v>1</v>
      </c>
      <c r="H988" s="107">
        <v>0</v>
      </c>
      <c r="I988" s="31">
        <v>1</v>
      </c>
      <c r="J988" s="117">
        <f t="shared" si="15"/>
        <v>1</v>
      </c>
      <c r="K988" s="31">
        <v>0</v>
      </c>
      <c r="L988" s="31">
        <v>0</v>
      </c>
    </row>
    <row r="989" spans="1:12" outlineLevel="2" x14ac:dyDescent="0.2">
      <c r="A989" t="s">
        <v>1475</v>
      </c>
      <c r="B989" t="s">
        <v>3191</v>
      </c>
      <c r="C989" s="5" t="s">
        <v>6</v>
      </c>
      <c r="D989" s="6">
        <v>43602</v>
      </c>
      <c r="E989" s="142">
        <v>133000</v>
      </c>
      <c r="F989" s="108" t="s">
        <v>838</v>
      </c>
      <c r="G989" s="108">
        <v>1</v>
      </c>
      <c r="H989" s="107">
        <v>0</v>
      </c>
      <c r="I989" s="31">
        <v>1</v>
      </c>
      <c r="J989" s="117">
        <f t="shared" si="15"/>
        <v>1</v>
      </c>
      <c r="K989" s="31">
        <v>0</v>
      </c>
      <c r="L989" s="31">
        <v>0</v>
      </c>
    </row>
    <row r="990" spans="1:12" outlineLevel="2" x14ac:dyDescent="0.2">
      <c r="A990" t="s">
        <v>1475</v>
      </c>
      <c r="B990" t="s">
        <v>2908</v>
      </c>
      <c r="C990" s="5" t="s">
        <v>6</v>
      </c>
      <c r="D990" s="6">
        <v>43573</v>
      </c>
      <c r="E990" s="142">
        <v>123400</v>
      </c>
      <c r="F990" s="108" t="s">
        <v>838</v>
      </c>
      <c r="G990" s="108">
        <v>1</v>
      </c>
      <c r="H990" s="107">
        <v>0</v>
      </c>
      <c r="I990" s="31">
        <v>1</v>
      </c>
      <c r="J990" s="117">
        <f t="shared" si="15"/>
        <v>1</v>
      </c>
      <c r="K990" s="31">
        <v>0</v>
      </c>
      <c r="L990" s="31">
        <v>0</v>
      </c>
    </row>
    <row r="991" spans="1:12" outlineLevel="2" x14ac:dyDescent="0.2">
      <c r="A991" t="s">
        <v>1475</v>
      </c>
      <c r="B991" t="s">
        <v>2269</v>
      </c>
      <c r="C991" s="5" t="s">
        <v>6</v>
      </c>
      <c r="D991" s="6">
        <v>43496</v>
      </c>
      <c r="E991" s="142">
        <v>139900</v>
      </c>
      <c r="F991" s="108" t="s">
        <v>838</v>
      </c>
      <c r="G991" s="108">
        <v>1</v>
      </c>
      <c r="H991" s="107">
        <v>0</v>
      </c>
      <c r="I991" s="31">
        <v>1</v>
      </c>
      <c r="J991" s="117">
        <f t="shared" si="15"/>
        <v>1</v>
      </c>
      <c r="K991" s="31">
        <v>0</v>
      </c>
      <c r="L991" s="31">
        <v>0</v>
      </c>
    </row>
    <row r="992" spans="1:12" outlineLevel="2" x14ac:dyDescent="0.2">
      <c r="A992" t="s">
        <v>1475</v>
      </c>
      <c r="B992" t="s">
        <v>3033</v>
      </c>
      <c r="C992" s="5" t="s">
        <v>730</v>
      </c>
      <c r="D992" s="6">
        <v>43586</v>
      </c>
      <c r="E992" s="142">
        <v>21000</v>
      </c>
      <c r="F992" s="108" t="s">
        <v>838</v>
      </c>
      <c r="G992" s="108">
        <v>1</v>
      </c>
      <c r="H992" s="107">
        <v>0</v>
      </c>
      <c r="I992" s="31">
        <v>1</v>
      </c>
      <c r="J992" s="117">
        <f t="shared" si="15"/>
        <v>1</v>
      </c>
      <c r="K992" s="31">
        <v>1</v>
      </c>
      <c r="L992" s="31">
        <v>0</v>
      </c>
    </row>
    <row r="993" spans="1:12" outlineLevel="2" x14ac:dyDescent="0.2">
      <c r="A993" t="s">
        <v>1475</v>
      </c>
      <c r="B993" t="s">
        <v>2176</v>
      </c>
      <c r="C993" s="5" t="s">
        <v>216</v>
      </c>
      <c r="D993" s="6">
        <v>43483</v>
      </c>
      <c r="E993" s="142">
        <v>189000</v>
      </c>
      <c r="F993" s="108" t="s">
        <v>838</v>
      </c>
      <c r="G993" s="108">
        <v>1</v>
      </c>
      <c r="H993" s="107">
        <v>0</v>
      </c>
      <c r="I993" s="31">
        <v>1</v>
      </c>
      <c r="J993" s="117">
        <f t="shared" si="15"/>
        <v>1</v>
      </c>
      <c r="K993" s="31">
        <v>1</v>
      </c>
      <c r="L993" s="31">
        <v>0</v>
      </c>
    </row>
    <row r="994" spans="1:12" outlineLevel="2" x14ac:dyDescent="0.2">
      <c r="A994" t="s">
        <v>1475</v>
      </c>
      <c r="B994" t="s">
        <v>3161</v>
      </c>
      <c r="C994" s="5" t="s">
        <v>12</v>
      </c>
      <c r="D994" s="6">
        <v>43599</v>
      </c>
      <c r="E994" s="142">
        <v>115000</v>
      </c>
      <c r="F994" s="108" t="s">
        <v>838</v>
      </c>
      <c r="G994" s="108">
        <v>1</v>
      </c>
      <c r="H994" s="107">
        <v>0</v>
      </c>
      <c r="I994" s="31">
        <v>1</v>
      </c>
      <c r="J994" s="117">
        <f t="shared" si="15"/>
        <v>1</v>
      </c>
      <c r="K994" s="31">
        <v>1</v>
      </c>
      <c r="L994" s="31">
        <v>0</v>
      </c>
    </row>
    <row r="995" spans="1:12" outlineLevel="2" x14ac:dyDescent="0.2">
      <c r="A995" t="s">
        <v>1475</v>
      </c>
      <c r="B995" t="s">
        <v>2121</v>
      </c>
      <c r="C995" s="5" t="s">
        <v>216</v>
      </c>
      <c r="D995" s="6">
        <v>43472</v>
      </c>
      <c r="E995" s="142">
        <v>290000</v>
      </c>
      <c r="F995" s="108" t="s">
        <v>838</v>
      </c>
      <c r="G995" s="108">
        <v>1</v>
      </c>
      <c r="H995" s="107">
        <v>0</v>
      </c>
      <c r="I995" s="31">
        <v>1</v>
      </c>
      <c r="J995" s="117">
        <f t="shared" si="15"/>
        <v>1</v>
      </c>
      <c r="K995" s="31">
        <v>1</v>
      </c>
      <c r="L995" s="31">
        <v>0</v>
      </c>
    </row>
    <row r="996" spans="1:12" outlineLevel="2" x14ac:dyDescent="0.2">
      <c r="A996" t="s">
        <v>1475</v>
      </c>
      <c r="B996" t="s">
        <v>3299</v>
      </c>
      <c r="C996" s="5" t="s">
        <v>553</v>
      </c>
      <c r="D996" s="6">
        <v>43613</v>
      </c>
      <c r="E996" s="142">
        <v>310000</v>
      </c>
      <c r="F996" s="108" t="s">
        <v>838</v>
      </c>
      <c r="G996" s="108">
        <v>1</v>
      </c>
      <c r="H996" s="107">
        <v>0</v>
      </c>
      <c r="I996" s="31">
        <v>1</v>
      </c>
      <c r="J996" s="117">
        <f t="shared" si="15"/>
        <v>1</v>
      </c>
      <c r="K996" s="31">
        <v>0</v>
      </c>
      <c r="L996" s="31">
        <v>0</v>
      </c>
    </row>
    <row r="997" spans="1:12" outlineLevel="2" x14ac:dyDescent="0.2">
      <c r="A997" t="s">
        <v>1475</v>
      </c>
      <c r="B997" t="s">
        <v>3228</v>
      </c>
      <c r="C997" s="5" t="s">
        <v>6</v>
      </c>
      <c r="D997" s="6">
        <v>43606</v>
      </c>
      <c r="E997" s="142">
        <v>142000</v>
      </c>
      <c r="F997" s="108" t="s">
        <v>838</v>
      </c>
      <c r="G997" s="108">
        <v>1</v>
      </c>
      <c r="H997" s="107">
        <v>0</v>
      </c>
      <c r="I997" s="31">
        <v>1</v>
      </c>
      <c r="J997" s="117">
        <f t="shared" si="15"/>
        <v>1</v>
      </c>
      <c r="K997" s="31">
        <v>0</v>
      </c>
      <c r="L997" s="31">
        <v>0</v>
      </c>
    </row>
    <row r="998" spans="1:12" outlineLevel="2" x14ac:dyDescent="0.2">
      <c r="A998" t="s">
        <v>1475</v>
      </c>
      <c r="B998" t="s">
        <v>2330</v>
      </c>
      <c r="C998" s="5" t="s">
        <v>216</v>
      </c>
      <c r="D998" s="6">
        <v>43504</v>
      </c>
      <c r="E998" s="142">
        <v>233000</v>
      </c>
      <c r="F998" s="108" t="s">
        <v>838</v>
      </c>
      <c r="G998" s="108">
        <v>1</v>
      </c>
      <c r="H998" s="107">
        <v>0</v>
      </c>
      <c r="I998" s="31">
        <v>1</v>
      </c>
      <c r="J998" s="117">
        <f t="shared" si="15"/>
        <v>1</v>
      </c>
      <c r="K998" s="31">
        <v>0</v>
      </c>
      <c r="L998" s="31">
        <v>0</v>
      </c>
    </row>
    <row r="999" spans="1:12" outlineLevel="2" x14ac:dyDescent="0.2">
      <c r="A999" t="s">
        <v>1475</v>
      </c>
      <c r="B999" t="s">
        <v>3178</v>
      </c>
      <c r="C999" s="5" t="s">
        <v>1249</v>
      </c>
      <c r="D999" s="6">
        <v>43600</v>
      </c>
      <c r="E999" s="142">
        <v>263000</v>
      </c>
      <c r="F999" s="108" t="s">
        <v>838</v>
      </c>
      <c r="G999" s="108">
        <v>1</v>
      </c>
      <c r="H999" s="107">
        <v>0</v>
      </c>
      <c r="I999" s="31">
        <v>1</v>
      </c>
      <c r="J999" s="117">
        <f t="shared" si="15"/>
        <v>1</v>
      </c>
      <c r="K999" s="31">
        <v>0</v>
      </c>
      <c r="L999" s="31">
        <v>0</v>
      </c>
    </row>
    <row r="1000" spans="1:12" outlineLevel="2" x14ac:dyDescent="0.2">
      <c r="A1000" t="s">
        <v>1475</v>
      </c>
      <c r="B1000" t="s">
        <v>3309</v>
      </c>
      <c r="C1000" s="5" t="s">
        <v>6</v>
      </c>
      <c r="D1000" s="6">
        <v>43614</v>
      </c>
      <c r="E1000" s="142">
        <v>192000</v>
      </c>
      <c r="F1000" s="108" t="s">
        <v>838</v>
      </c>
      <c r="G1000" s="108">
        <v>1</v>
      </c>
      <c r="H1000" s="107">
        <v>0</v>
      </c>
      <c r="I1000" s="31">
        <v>1</v>
      </c>
      <c r="J1000" s="117">
        <f t="shared" si="15"/>
        <v>1</v>
      </c>
      <c r="K1000" s="31">
        <v>0</v>
      </c>
      <c r="L1000" s="31">
        <v>0</v>
      </c>
    </row>
    <row r="1001" spans="1:12" outlineLevel="2" x14ac:dyDescent="0.2">
      <c r="A1001" t="s">
        <v>1475</v>
      </c>
      <c r="B1001" t="s">
        <v>2835</v>
      </c>
      <c r="C1001" s="5" t="s">
        <v>6</v>
      </c>
      <c r="D1001" s="6">
        <v>43565</v>
      </c>
      <c r="E1001" s="142">
        <v>100000</v>
      </c>
      <c r="F1001" s="108" t="s">
        <v>838</v>
      </c>
      <c r="G1001" s="108">
        <v>1</v>
      </c>
      <c r="H1001" s="107">
        <v>0</v>
      </c>
      <c r="I1001" s="31">
        <v>1</v>
      </c>
      <c r="J1001" s="117">
        <f t="shared" si="15"/>
        <v>1</v>
      </c>
      <c r="K1001" s="31">
        <v>0</v>
      </c>
      <c r="L1001" s="31">
        <v>0</v>
      </c>
    </row>
    <row r="1002" spans="1:12" outlineLevel="2" x14ac:dyDescent="0.2">
      <c r="A1002" t="s">
        <v>1475</v>
      </c>
      <c r="B1002" t="s">
        <v>2018</v>
      </c>
      <c r="C1002" s="5" t="s">
        <v>6</v>
      </c>
      <c r="D1002" s="6">
        <v>43579</v>
      </c>
      <c r="E1002" s="142">
        <v>202900</v>
      </c>
      <c r="F1002" s="108" t="s">
        <v>838</v>
      </c>
      <c r="G1002" s="108">
        <v>1</v>
      </c>
      <c r="H1002" s="107">
        <v>0</v>
      </c>
      <c r="I1002" s="31">
        <v>1</v>
      </c>
      <c r="J1002" s="117">
        <f t="shared" si="15"/>
        <v>1</v>
      </c>
      <c r="K1002" s="31">
        <v>0</v>
      </c>
      <c r="L1002" s="31">
        <v>0</v>
      </c>
    </row>
    <row r="1003" spans="1:12" outlineLevel="2" x14ac:dyDescent="0.2">
      <c r="A1003" t="s">
        <v>1475</v>
      </c>
      <c r="B1003" t="s">
        <v>2678</v>
      </c>
      <c r="C1003" s="5" t="s">
        <v>123</v>
      </c>
      <c r="D1003" s="6">
        <v>43546</v>
      </c>
      <c r="E1003" s="142">
        <v>240000</v>
      </c>
      <c r="F1003" s="108" t="s">
        <v>838</v>
      </c>
      <c r="G1003" s="108">
        <v>1</v>
      </c>
      <c r="H1003" s="107">
        <v>0</v>
      </c>
      <c r="I1003" s="31">
        <v>1</v>
      </c>
      <c r="J1003" s="117">
        <f t="shared" si="15"/>
        <v>1</v>
      </c>
      <c r="K1003" s="31">
        <v>0</v>
      </c>
      <c r="L1003" s="31">
        <v>0</v>
      </c>
    </row>
    <row r="1004" spans="1:12" outlineLevel="2" x14ac:dyDescent="0.2">
      <c r="A1004" t="s">
        <v>1475</v>
      </c>
      <c r="B1004" t="s">
        <v>2217</v>
      </c>
      <c r="C1004" s="5" t="s">
        <v>6</v>
      </c>
      <c r="D1004" s="6">
        <v>43598</v>
      </c>
      <c r="E1004" s="142">
        <v>140000</v>
      </c>
      <c r="F1004" s="108" t="s">
        <v>838</v>
      </c>
      <c r="G1004" s="108">
        <v>1</v>
      </c>
      <c r="H1004" s="107">
        <v>0</v>
      </c>
      <c r="I1004" s="31">
        <v>1</v>
      </c>
      <c r="J1004" s="117">
        <f t="shared" si="15"/>
        <v>1</v>
      </c>
      <c r="K1004" s="31">
        <v>0</v>
      </c>
      <c r="L1004" s="31">
        <v>0</v>
      </c>
    </row>
    <row r="1005" spans="1:12" outlineLevel="2" x14ac:dyDescent="0.2">
      <c r="A1005" t="s">
        <v>1475</v>
      </c>
      <c r="B1005" t="s">
        <v>2733</v>
      </c>
      <c r="C1005" s="5" t="s">
        <v>6</v>
      </c>
      <c r="D1005" s="6">
        <v>43553</v>
      </c>
      <c r="E1005" s="142">
        <v>170000</v>
      </c>
      <c r="F1005" s="108">
        <v>20190452</v>
      </c>
      <c r="G1005" s="108">
        <v>1</v>
      </c>
      <c r="H1005" s="107">
        <v>1</v>
      </c>
      <c r="I1005" s="31">
        <v>1</v>
      </c>
      <c r="J1005" s="117">
        <f t="shared" si="15"/>
        <v>1</v>
      </c>
      <c r="K1005" s="31">
        <v>0</v>
      </c>
      <c r="L1005" s="31">
        <v>0</v>
      </c>
    </row>
    <row r="1006" spans="1:12" outlineLevel="2" x14ac:dyDescent="0.2">
      <c r="A1006" t="s">
        <v>1475</v>
      </c>
      <c r="B1006" t="s">
        <v>2495</v>
      </c>
      <c r="C1006" s="5" t="s">
        <v>426</v>
      </c>
      <c r="D1006" s="6">
        <v>43525</v>
      </c>
      <c r="E1006" s="142">
        <v>85500</v>
      </c>
      <c r="F1006" s="108" t="s">
        <v>838</v>
      </c>
      <c r="G1006" s="108">
        <v>1</v>
      </c>
      <c r="H1006" s="107">
        <v>0</v>
      </c>
      <c r="I1006" s="31">
        <v>1</v>
      </c>
      <c r="J1006" s="117">
        <f t="shared" si="15"/>
        <v>1</v>
      </c>
      <c r="K1006" s="31">
        <v>0</v>
      </c>
      <c r="L1006" s="31">
        <v>0</v>
      </c>
    </row>
    <row r="1007" spans="1:12" outlineLevel="2" x14ac:dyDescent="0.2">
      <c r="A1007" t="s">
        <v>1475</v>
      </c>
      <c r="B1007" t="s">
        <v>2855</v>
      </c>
      <c r="C1007" s="5" t="s">
        <v>216</v>
      </c>
      <c r="D1007" s="6">
        <v>43567</v>
      </c>
      <c r="E1007" s="142">
        <v>195000</v>
      </c>
      <c r="F1007" s="108" t="s">
        <v>838</v>
      </c>
      <c r="G1007" s="108">
        <v>1</v>
      </c>
      <c r="H1007" s="107">
        <v>0</v>
      </c>
      <c r="I1007" s="31">
        <v>1</v>
      </c>
      <c r="J1007" s="117">
        <f t="shared" si="15"/>
        <v>1</v>
      </c>
      <c r="K1007" s="31">
        <v>0</v>
      </c>
      <c r="L1007" s="31">
        <v>0</v>
      </c>
    </row>
    <row r="1008" spans="1:12" outlineLevel="2" x14ac:dyDescent="0.2">
      <c r="A1008" t="s">
        <v>1475</v>
      </c>
      <c r="B1008" s="2" t="s">
        <v>2587</v>
      </c>
      <c r="C1008" s="12" t="s">
        <v>6</v>
      </c>
      <c r="D1008" s="6">
        <v>43537</v>
      </c>
      <c r="E1008" s="142">
        <v>134000</v>
      </c>
      <c r="F1008" s="108" t="s">
        <v>838</v>
      </c>
      <c r="G1008" s="108">
        <v>1</v>
      </c>
      <c r="H1008" s="107">
        <v>0</v>
      </c>
      <c r="I1008" s="31">
        <v>1</v>
      </c>
      <c r="J1008" s="117">
        <f t="shared" si="15"/>
        <v>1</v>
      </c>
      <c r="K1008" s="31">
        <v>0</v>
      </c>
      <c r="L1008" s="31">
        <v>0</v>
      </c>
    </row>
    <row r="1009" spans="1:12" outlineLevel="2" x14ac:dyDescent="0.2">
      <c r="A1009" t="s">
        <v>1475</v>
      </c>
      <c r="B1009" s="2" t="s">
        <v>3217</v>
      </c>
      <c r="C1009" s="12" t="s">
        <v>65</v>
      </c>
      <c r="D1009" s="6">
        <v>43605</v>
      </c>
      <c r="E1009" s="142">
        <v>102000</v>
      </c>
      <c r="F1009" s="108">
        <v>20190571</v>
      </c>
      <c r="G1009" s="108">
        <v>1</v>
      </c>
      <c r="H1009" s="107">
        <v>1</v>
      </c>
      <c r="I1009" s="31">
        <v>1</v>
      </c>
      <c r="J1009" s="117">
        <f t="shared" si="15"/>
        <v>1</v>
      </c>
      <c r="K1009" s="31">
        <v>0</v>
      </c>
      <c r="L1009" s="31">
        <v>0</v>
      </c>
    </row>
    <row r="1010" spans="1:12" outlineLevel="2" x14ac:dyDescent="0.2">
      <c r="A1010" t="s">
        <v>1475</v>
      </c>
      <c r="B1010" s="2" t="s">
        <v>3066</v>
      </c>
      <c r="C1010" s="12" t="s">
        <v>6</v>
      </c>
      <c r="D1010" s="6">
        <v>43591</v>
      </c>
      <c r="E1010" s="142">
        <v>179000</v>
      </c>
      <c r="F1010" s="108" t="s">
        <v>838</v>
      </c>
      <c r="G1010" s="108">
        <v>1</v>
      </c>
      <c r="H1010" s="107">
        <v>0</v>
      </c>
      <c r="I1010" s="31">
        <v>1</v>
      </c>
      <c r="J1010" s="117">
        <f t="shared" si="15"/>
        <v>1</v>
      </c>
      <c r="K1010" s="31">
        <v>0</v>
      </c>
      <c r="L1010" s="31">
        <v>0</v>
      </c>
    </row>
    <row r="1011" spans="1:12" outlineLevel="2" x14ac:dyDescent="0.2">
      <c r="A1011" t="s">
        <v>1475</v>
      </c>
      <c r="B1011" s="2" t="s">
        <v>2091</v>
      </c>
      <c r="C1011" s="12" t="s">
        <v>6</v>
      </c>
      <c r="D1011" s="6">
        <v>43467</v>
      </c>
      <c r="E1011" s="142">
        <v>86500</v>
      </c>
      <c r="F1011" s="108" t="s">
        <v>838</v>
      </c>
      <c r="G1011" s="108">
        <v>1</v>
      </c>
      <c r="H1011" s="107">
        <v>0</v>
      </c>
      <c r="I1011" s="31">
        <v>1</v>
      </c>
      <c r="J1011" s="117">
        <f t="shared" si="15"/>
        <v>1</v>
      </c>
      <c r="K1011" s="31">
        <v>0</v>
      </c>
      <c r="L1011" s="31">
        <v>0</v>
      </c>
    </row>
    <row r="1012" spans="1:12" outlineLevel="2" x14ac:dyDescent="0.2">
      <c r="A1012" t="s">
        <v>1475</v>
      </c>
      <c r="B1012" s="2" t="s">
        <v>3108</v>
      </c>
      <c r="C1012" s="12" t="s">
        <v>110</v>
      </c>
      <c r="D1012" s="6">
        <v>43594</v>
      </c>
      <c r="E1012" s="142">
        <v>135000</v>
      </c>
      <c r="F1012" s="108" t="s">
        <v>838</v>
      </c>
      <c r="G1012" s="108">
        <v>1</v>
      </c>
      <c r="H1012" s="107">
        <v>0</v>
      </c>
      <c r="I1012" s="31">
        <v>1</v>
      </c>
      <c r="J1012" s="117">
        <f t="shared" si="15"/>
        <v>1</v>
      </c>
      <c r="K1012" s="31">
        <v>0</v>
      </c>
      <c r="L1012" s="31">
        <v>0</v>
      </c>
    </row>
    <row r="1013" spans="1:12" outlineLevel="2" x14ac:dyDescent="0.2">
      <c r="A1013" t="s">
        <v>1475</v>
      </c>
      <c r="B1013" s="2" t="s">
        <v>2052</v>
      </c>
      <c r="C1013" s="12" t="s">
        <v>6</v>
      </c>
      <c r="D1013" s="6">
        <v>43614</v>
      </c>
      <c r="E1013" s="142">
        <v>114000</v>
      </c>
      <c r="F1013" s="108">
        <v>20190833</v>
      </c>
      <c r="G1013" s="108">
        <v>1</v>
      </c>
      <c r="H1013" s="107">
        <v>1</v>
      </c>
      <c r="I1013" s="31">
        <v>1</v>
      </c>
      <c r="J1013" s="117">
        <f t="shared" si="15"/>
        <v>1</v>
      </c>
      <c r="K1013" s="31">
        <v>0</v>
      </c>
      <c r="L1013" s="31">
        <v>0</v>
      </c>
    </row>
    <row r="1014" spans="1:12" outlineLevel="2" x14ac:dyDescent="0.2">
      <c r="A1014" t="s">
        <v>1475</v>
      </c>
      <c r="B1014" s="2" t="s">
        <v>3053</v>
      </c>
      <c r="C1014" s="12" t="s">
        <v>1249</v>
      </c>
      <c r="D1014" s="6">
        <v>43588</v>
      </c>
      <c r="E1014" s="142">
        <v>494900</v>
      </c>
      <c r="F1014" s="108" t="s">
        <v>838</v>
      </c>
      <c r="G1014" s="108">
        <v>1</v>
      </c>
      <c r="H1014" s="107">
        <v>0</v>
      </c>
      <c r="I1014" s="31">
        <v>1</v>
      </c>
      <c r="J1014" s="117">
        <f t="shared" si="15"/>
        <v>1</v>
      </c>
      <c r="K1014" s="31">
        <v>0</v>
      </c>
      <c r="L1014" s="31">
        <v>0</v>
      </c>
    </row>
    <row r="1015" spans="1:12" outlineLevel="2" x14ac:dyDescent="0.2">
      <c r="A1015" t="s">
        <v>1475</v>
      </c>
      <c r="B1015" s="31" t="s">
        <v>2811</v>
      </c>
      <c r="C1015" s="5" t="s">
        <v>6</v>
      </c>
      <c r="D1015" s="6">
        <v>43563</v>
      </c>
      <c r="E1015" s="142">
        <v>126000</v>
      </c>
      <c r="F1015" s="54" t="s">
        <v>838</v>
      </c>
      <c r="G1015" s="108">
        <v>1</v>
      </c>
      <c r="H1015" s="107">
        <v>0</v>
      </c>
      <c r="I1015" s="31">
        <v>0</v>
      </c>
      <c r="J1015" s="117">
        <f t="shared" si="15"/>
        <v>0</v>
      </c>
      <c r="K1015" s="31">
        <v>0</v>
      </c>
      <c r="L1015" s="31">
        <v>0</v>
      </c>
    </row>
    <row r="1016" spans="1:12" outlineLevel="2" x14ac:dyDescent="0.2">
      <c r="A1016" t="s">
        <v>1475</v>
      </c>
      <c r="B1016" s="31" t="s">
        <v>3288</v>
      </c>
      <c r="C1016" s="5" t="s">
        <v>6</v>
      </c>
      <c r="D1016" s="6">
        <v>43609</v>
      </c>
      <c r="E1016" s="142">
        <v>181000</v>
      </c>
      <c r="F1016" s="54" t="s">
        <v>838</v>
      </c>
      <c r="G1016" s="108">
        <v>1</v>
      </c>
      <c r="H1016" s="107">
        <v>0</v>
      </c>
      <c r="I1016" s="31">
        <v>0</v>
      </c>
      <c r="J1016" s="117">
        <f t="shared" si="15"/>
        <v>0</v>
      </c>
      <c r="K1016" s="31">
        <v>0</v>
      </c>
      <c r="L1016" s="31">
        <v>0</v>
      </c>
    </row>
    <row r="1017" spans="1:12" outlineLevel="2" x14ac:dyDescent="0.2">
      <c r="A1017" t="s">
        <v>1475</v>
      </c>
      <c r="B1017" s="31" t="s">
        <v>2208</v>
      </c>
      <c r="C1017" s="5" t="s">
        <v>216</v>
      </c>
      <c r="D1017" s="6">
        <v>43488</v>
      </c>
      <c r="E1017" s="142">
        <v>164000</v>
      </c>
      <c r="F1017" s="54" t="s">
        <v>838</v>
      </c>
      <c r="G1017" s="108">
        <v>1</v>
      </c>
      <c r="H1017" s="107">
        <v>0</v>
      </c>
      <c r="I1017" s="31">
        <v>0</v>
      </c>
      <c r="J1017" s="117">
        <f t="shared" si="15"/>
        <v>0</v>
      </c>
      <c r="K1017" s="31">
        <v>0</v>
      </c>
      <c r="L1017" s="31">
        <v>0</v>
      </c>
    </row>
    <row r="1018" spans="1:12" outlineLevel="2" x14ac:dyDescent="0.2">
      <c r="A1018" t="s">
        <v>1475</v>
      </c>
      <c r="B1018" s="31" t="s">
        <v>2738</v>
      </c>
      <c r="C1018" s="5" t="s">
        <v>6</v>
      </c>
      <c r="D1018" s="6">
        <v>43553</v>
      </c>
      <c r="E1018" s="142">
        <v>141000</v>
      </c>
      <c r="F1018" s="54">
        <v>20190469</v>
      </c>
      <c r="G1018" s="108">
        <v>1</v>
      </c>
      <c r="H1018" s="107">
        <v>1</v>
      </c>
      <c r="I1018" s="31">
        <v>0</v>
      </c>
      <c r="J1018" s="117">
        <f t="shared" si="15"/>
        <v>0</v>
      </c>
      <c r="K1018" s="31">
        <v>0</v>
      </c>
      <c r="L1018" s="31">
        <v>0</v>
      </c>
    </row>
    <row r="1019" spans="1:12" outlineLevel="2" x14ac:dyDescent="0.2">
      <c r="A1019" t="s">
        <v>1475</v>
      </c>
      <c r="B1019" s="31" t="s">
        <v>2588</v>
      </c>
      <c r="C1019" s="5" t="s">
        <v>802</v>
      </c>
      <c r="D1019" s="6">
        <v>43537</v>
      </c>
      <c r="E1019" s="142">
        <v>195000</v>
      </c>
      <c r="F1019" s="54" t="s">
        <v>838</v>
      </c>
      <c r="G1019" s="108">
        <v>1</v>
      </c>
      <c r="H1019" s="107">
        <v>0</v>
      </c>
      <c r="I1019" s="31">
        <v>0</v>
      </c>
      <c r="J1019" s="117">
        <f t="shared" si="15"/>
        <v>0</v>
      </c>
      <c r="K1019" s="31">
        <v>0</v>
      </c>
      <c r="L1019" s="31">
        <v>0</v>
      </c>
    </row>
    <row r="1020" spans="1:12" outlineLevel="2" x14ac:dyDescent="0.2">
      <c r="A1020" t="s">
        <v>1475</v>
      </c>
      <c r="B1020" s="31" t="s">
        <v>2183</v>
      </c>
      <c r="C1020" s="5" t="s">
        <v>216</v>
      </c>
      <c r="D1020" s="6">
        <v>43483</v>
      </c>
      <c r="E1020" s="142">
        <v>233000</v>
      </c>
      <c r="F1020" s="54" t="s">
        <v>838</v>
      </c>
      <c r="G1020" s="108">
        <v>1</v>
      </c>
      <c r="H1020" s="107">
        <v>0</v>
      </c>
      <c r="I1020" s="31">
        <v>0</v>
      </c>
      <c r="J1020" s="117">
        <f t="shared" si="15"/>
        <v>0</v>
      </c>
      <c r="K1020" s="31">
        <v>0</v>
      </c>
      <c r="L1020" s="31">
        <v>0</v>
      </c>
    </row>
    <row r="1021" spans="1:12" outlineLevel="2" x14ac:dyDescent="0.2">
      <c r="A1021" t="s">
        <v>1475</v>
      </c>
      <c r="B1021" s="31" t="s">
        <v>2826</v>
      </c>
      <c r="C1021" s="5" t="s">
        <v>216</v>
      </c>
      <c r="D1021" s="6">
        <v>43564</v>
      </c>
      <c r="E1021" s="142">
        <v>121600</v>
      </c>
      <c r="F1021" s="54" t="s">
        <v>838</v>
      </c>
      <c r="G1021" s="108">
        <v>1</v>
      </c>
      <c r="H1021" s="107">
        <v>0</v>
      </c>
      <c r="I1021" s="31">
        <v>0</v>
      </c>
      <c r="J1021" s="117">
        <f t="shared" si="15"/>
        <v>0</v>
      </c>
      <c r="K1021" s="31">
        <v>0</v>
      </c>
      <c r="L1021" s="31">
        <v>0</v>
      </c>
    </row>
    <row r="1022" spans="1:12" outlineLevel="2" x14ac:dyDescent="0.2">
      <c r="A1022" t="s">
        <v>1475</v>
      </c>
      <c r="B1022" s="31" t="s">
        <v>2953</v>
      </c>
      <c r="C1022" s="5" t="s">
        <v>123</v>
      </c>
      <c r="D1022" s="6">
        <v>43579</v>
      </c>
      <c r="E1022" s="142">
        <v>155000</v>
      </c>
      <c r="F1022" s="54" t="s">
        <v>838</v>
      </c>
      <c r="G1022" s="108">
        <v>1</v>
      </c>
      <c r="H1022" s="107">
        <v>0</v>
      </c>
      <c r="I1022" s="31">
        <v>0</v>
      </c>
      <c r="J1022" s="117">
        <f t="shared" si="15"/>
        <v>0</v>
      </c>
      <c r="K1022" s="31">
        <v>0</v>
      </c>
      <c r="L1022" s="31">
        <v>0</v>
      </c>
    </row>
    <row r="1023" spans="1:12" outlineLevel="2" x14ac:dyDescent="0.2">
      <c r="A1023" t="s">
        <v>1475</v>
      </c>
      <c r="B1023" s="31" t="s">
        <v>2596</v>
      </c>
      <c r="C1023" s="5" t="s">
        <v>6</v>
      </c>
      <c r="D1023" s="6">
        <v>43538</v>
      </c>
      <c r="E1023" s="142">
        <v>113000</v>
      </c>
      <c r="F1023" s="54" t="s">
        <v>838</v>
      </c>
      <c r="G1023" s="108">
        <v>1</v>
      </c>
      <c r="H1023" s="107">
        <v>0</v>
      </c>
      <c r="I1023" s="31">
        <v>0</v>
      </c>
      <c r="J1023" s="117">
        <f t="shared" si="15"/>
        <v>0</v>
      </c>
      <c r="K1023" s="31">
        <v>0</v>
      </c>
      <c r="L1023" s="31">
        <v>0</v>
      </c>
    </row>
    <row r="1024" spans="1:12" outlineLevel="2" x14ac:dyDescent="0.2">
      <c r="A1024" t="s">
        <v>1475</v>
      </c>
      <c r="B1024" s="31" t="s">
        <v>2629</v>
      </c>
      <c r="C1024" s="5" t="s">
        <v>6</v>
      </c>
      <c r="D1024" s="6">
        <v>43542</v>
      </c>
      <c r="E1024" s="142">
        <v>60000</v>
      </c>
      <c r="F1024" s="54">
        <v>20190443</v>
      </c>
      <c r="G1024" s="108">
        <v>1</v>
      </c>
      <c r="H1024" s="107">
        <v>1</v>
      </c>
      <c r="I1024" s="31">
        <v>0</v>
      </c>
      <c r="J1024" s="117">
        <f t="shared" si="15"/>
        <v>0</v>
      </c>
      <c r="K1024" s="31">
        <v>0</v>
      </c>
      <c r="L1024" s="31">
        <v>0</v>
      </c>
    </row>
    <row r="1025" spans="1:12" outlineLevel="2" x14ac:dyDescent="0.2">
      <c r="A1025" t="s">
        <v>1475</v>
      </c>
      <c r="B1025" s="31" t="s">
        <v>3033</v>
      </c>
      <c r="C1025" s="5" t="s">
        <v>730</v>
      </c>
      <c r="D1025" s="6">
        <v>43586</v>
      </c>
      <c r="E1025" s="142">
        <v>0</v>
      </c>
      <c r="F1025" s="54" t="s">
        <v>838</v>
      </c>
      <c r="G1025" s="108">
        <v>0</v>
      </c>
      <c r="H1025" s="107">
        <v>0</v>
      </c>
      <c r="I1025" s="31">
        <v>0</v>
      </c>
      <c r="J1025" s="117" t="e">
        <f t="shared" si="15"/>
        <v>#DIV/0!</v>
      </c>
      <c r="K1025" s="31">
        <v>1</v>
      </c>
      <c r="L1025" s="31">
        <v>0</v>
      </c>
    </row>
    <row r="1026" spans="1:12" outlineLevel="2" x14ac:dyDescent="0.2">
      <c r="A1026" t="s">
        <v>1475</v>
      </c>
      <c r="B1026" s="31" t="s">
        <v>2176</v>
      </c>
      <c r="C1026" s="5" t="s">
        <v>216</v>
      </c>
      <c r="D1026" s="6">
        <v>43483</v>
      </c>
      <c r="E1026" s="142">
        <v>0</v>
      </c>
      <c r="F1026" s="54" t="s">
        <v>838</v>
      </c>
      <c r="G1026" s="108">
        <v>0</v>
      </c>
      <c r="H1026" s="107">
        <v>0</v>
      </c>
      <c r="I1026" s="31">
        <v>0</v>
      </c>
      <c r="J1026" s="117" t="e">
        <f t="shared" si="15"/>
        <v>#DIV/0!</v>
      </c>
      <c r="K1026" s="31">
        <v>1</v>
      </c>
      <c r="L1026" s="31">
        <v>0</v>
      </c>
    </row>
    <row r="1027" spans="1:12" outlineLevel="2" x14ac:dyDescent="0.2">
      <c r="A1027" t="s">
        <v>1475</v>
      </c>
      <c r="B1027" s="31" t="s">
        <v>3161</v>
      </c>
      <c r="C1027" s="5" t="s">
        <v>12</v>
      </c>
      <c r="D1027" s="6">
        <v>43599</v>
      </c>
      <c r="E1027" s="142">
        <v>0</v>
      </c>
      <c r="F1027" s="54" t="s">
        <v>838</v>
      </c>
      <c r="G1027" s="108">
        <v>0</v>
      </c>
      <c r="H1027" s="107">
        <v>0</v>
      </c>
      <c r="I1027" s="31">
        <v>0</v>
      </c>
      <c r="J1027" s="117" t="e">
        <f t="shared" si="15"/>
        <v>#DIV/0!</v>
      </c>
      <c r="K1027" s="31">
        <v>1</v>
      </c>
      <c r="L1027" s="31">
        <v>0</v>
      </c>
    </row>
    <row r="1028" spans="1:12" outlineLevel="2" x14ac:dyDescent="0.2">
      <c r="A1028" t="s">
        <v>1475</v>
      </c>
      <c r="B1028" s="31" t="s">
        <v>3136</v>
      </c>
      <c r="C1028" s="5" t="s">
        <v>123</v>
      </c>
      <c r="D1028" s="6">
        <v>43595</v>
      </c>
      <c r="E1028" s="142">
        <v>230000</v>
      </c>
      <c r="F1028" s="54" t="s">
        <v>838</v>
      </c>
      <c r="G1028" s="108">
        <v>1</v>
      </c>
      <c r="H1028" s="107">
        <v>0</v>
      </c>
      <c r="I1028" s="31">
        <v>0</v>
      </c>
      <c r="J1028" s="117">
        <f t="shared" si="15"/>
        <v>0</v>
      </c>
      <c r="K1028" s="31">
        <v>0</v>
      </c>
      <c r="L1028" s="31">
        <v>0</v>
      </c>
    </row>
    <row r="1029" spans="1:12" outlineLevel="2" x14ac:dyDescent="0.2">
      <c r="A1029" t="s">
        <v>1475</v>
      </c>
      <c r="B1029" s="31" t="s">
        <v>2827</v>
      </c>
      <c r="C1029" s="5" t="s">
        <v>802</v>
      </c>
      <c r="D1029" s="6">
        <v>43564</v>
      </c>
      <c r="E1029" s="142">
        <v>127500</v>
      </c>
      <c r="F1029" s="54" t="s">
        <v>838</v>
      </c>
      <c r="G1029" s="108">
        <v>1</v>
      </c>
      <c r="H1029" s="107">
        <v>0</v>
      </c>
      <c r="I1029" s="31">
        <v>0</v>
      </c>
      <c r="J1029" s="117">
        <f t="shared" si="15"/>
        <v>0</v>
      </c>
      <c r="K1029" s="31">
        <v>0</v>
      </c>
      <c r="L1029" s="31">
        <v>0</v>
      </c>
    </row>
    <row r="1030" spans="1:12" outlineLevel="2" x14ac:dyDescent="0.2">
      <c r="A1030" t="s">
        <v>1475</v>
      </c>
      <c r="B1030" s="31" t="s">
        <v>2729</v>
      </c>
      <c r="C1030" s="5" t="s">
        <v>6</v>
      </c>
      <c r="D1030" s="6">
        <v>43552</v>
      </c>
      <c r="E1030" s="142">
        <v>192500</v>
      </c>
      <c r="F1030" s="54" t="s">
        <v>838</v>
      </c>
      <c r="G1030" s="108">
        <v>1</v>
      </c>
      <c r="H1030" s="107">
        <v>0</v>
      </c>
      <c r="I1030" s="31">
        <v>0</v>
      </c>
      <c r="J1030" s="117">
        <f t="shared" ref="J1030:J1093" si="16">+I1030/G1030</f>
        <v>0</v>
      </c>
      <c r="K1030" s="31">
        <v>0</v>
      </c>
      <c r="L1030" s="31">
        <v>0</v>
      </c>
    </row>
    <row r="1031" spans="1:12" outlineLevel="2" x14ac:dyDescent="0.2">
      <c r="A1031" t="s">
        <v>1475</v>
      </c>
      <c r="B1031" s="31" t="s">
        <v>2681</v>
      </c>
      <c r="C1031" s="5" t="s">
        <v>6</v>
      </c>
      <c r="D1031" s="6">
        <v>43546</v>
      </c>
      <c r="E1031" s="142">
        <v>185000</v>
      </c>
      <c r="F1031" s="54" t="s">
        <v>838</v>
      </c>
      <c r="G1031" s="108">
        <v>1</v>
      </c>
      <c r="H1031" s="107">
        <v>0</v>
      </c>
      <c r="I1031" s="31">
        <v>0</v>
      </c>
      <c r="J1031" s="117">
        <f t="shared" si="16"/>
        <v>0</v>
      </c>
      <c r="K1031" s="31">
        <v>0</v>
      </c>
      <c r="L1031" s="31">
        <v>0</v>
      </c>
    </row>
    <row r="1032" spans="1:12" outlineLevel="2" x14ac:dyDescent="0.2">
      <c r="A1032" t="s">
        <v>1475</v>
      </c>
      <c r="B1032" s="31" t="s">
        <v>2771</v>
      </c>
      <c r="C1032" s="5" t="s">
        <v>6</v>
      </c>
      <c r="D1032" s="6">
        <v>43557</v>
      </c>
      <c r="E1032" s="142">
        <v>149000</v>
      </c>
      <c r="F1032" s="54" t="s">
        <v>838</v>
      </c>
      <c r="G1032" s="108">
        <v>1</v>
      </c>
      <c r="H1032" s="107">
        <v>0</v>
      </c>
      <c r="I1032" s="31">
        <v>0</v>
      </c>
      <c r="J1032" s="117">
        <f t="shared" si="16"/>
        <v>0</v>
      </c>
      <c r="K1032" s="31">
        <v>0</v>
      </c>
      <c r="L1032" s="31">
        <v>0</v>
      </c>
    </row>
    <row r="1033" spans="1:12" outlineLevel="2" x14ac:dyDescent="0.2">
      <c r="A1033" t="s">
        <v>1475</v>
      </c>
      <c r="B1033" s="31" t="s">
        <v>2891</v>
      </c>
      <c r="C1033" s="5" t="s">
        <v>6</v>
      </c>
      <c r="D1033" s="6">
        <v>43571</v>
      </c>
      <c r="E1033" s="142">
        <v>105000</v>
      </c>
      <c r="F1033" s="54" t="s">
        <v>838</v>
      </c>
      <c r="G1033" s="108">
        <v>1</v>
      </c>
      <c r="H1033" s="107">
        <v>0</v>
      </c>
      <c r="I1033" s="31">
        <v>0</v>
      </c>
      <c r="J1033" s="117">
        <f t="shared" si="16"/>
        <v>0</v>
      </c>
      <c r="K1033" s="31">
        <v>0</v>
      </c>
      <c r="L1033" s="31">
        <v>0</v>
      </c>
    </row>
    <row r="1034" spans="1:12" outlineLevel="2" x14ac:dyDescent="0.2">
      <c r="A1034" t="s">
        <v>1475</v>
      </c>
      <c r="B1034" s="31" t="s">
        <v>3352</v>
      </c>
      <c r="C1034" s="5" t="s">
        <v>121</v>
      </c>
      <c r="D1034" s="6">
        <v>43616</v>
      </c>
      <c r="E1034" s="142">
        <v>130000</v>
      </c>
      <c r="F1034" s="54" t="s">
        <v>838</v>
      </c>
      <c r="G1034" s="108">
        <v>1</v>
      </c>
      <c r="H1034" s="107">
        <v>0</v>
      </c>
      <c r="I1034" s="31">
        <v>0</v>
      </c>
      <c r="J1034" s="117">
        <f t="shared" si="16"/>
        <v>0</v>
      </c>
      <c r="K1034" s="31">
        <v>0</v>
      </c>
      <c r="L1034" s="31">
        <v>0</v>
      </c>
    </row>
    <row r="1035" spans="1:12" outlineLevel="2" x14ac:dyDescent="0.2">
      <c r="A1035" t="s">
        <v>1475</v>
      </c>
      <c r="B1035" s="31" t="s">
        <v>2121</v>
      </c>
      <c r="C1035" s="5" t="s">
        <v>216</v>
      </c>
      <c r="D1035" s="6">
        <v>43472</v>
      </c>
      <c r="E1035" s="142">
        <v>0</v>
      </c>
      <c r="F1035" s="54" t="s">
        <v>838</v>
      </c>
      <c r="G1035" s="108">
        <v>0</v>
      </c>
      <c r="H1035" s="107">
        <v>0</v>
      </c>
      <c r="I1035" s="31">
        <v>0</v>
      </c>
      <c r="J1035" s="117" t="e">
        <f t="shared" si="16"/>
        <v>#DIV/0!</v>
      </c>
      <c r="K1035" s="31">
        <v>1</v>
      </c>
      <c r="L1035" s="31">
        <v>0</v>
      </c>
    </row>
    <row r="1036" spans="1:12" outlineLevel="1" x14ac:dyDescent="0.2">
      <c r="A1036" s="29" t="s">
        <v>3774</v>
      </c>
      <c r="B1036" s="31"/>
      <c r="C1036" s="5"/>
      <c r="D1036" s="6"/>
      <c r="E1036" s="142">
        <f>SUBTOTAL(9,E984:E1035)</f>
        <v>7899500</v>
      </c>
      <c r="F1036" s="54"/>
      <c r="G1036" s="108">
        <f>SUBTOTAL(9,G984:G1035)</f>
        <v>48</v>
      </c>
      <c r="H1036" s="107">
        <f>SUBTOTAL(9,H984:H1035)</f>
        <v>5</v>
      </c>
      <c r="I1036" s="31">
        <f>SUBTOTAL(9,I984:I1035)</f>
        <v>31</v>
      </c>
      <c r="J1036" s="117">
        <f t="shared" si="16"/>
        <v>0.64583333333333337</v>
      </c>
      <c r="K1036" s="31">
        <f>SUBTOTAL(9,K984:K1035)</f>
        <v>8</v>
      </c>
      <c r="L1036" s="31">
        <f>SUBTOTAL(9,L984:L1035)</f>
        <v>0</v>
      </c>
    </row>
    <row r="1037" spans="1:12" outlineLevel="2" x14ac:dyDescent="0.2">
      <c r="A1037" t="s">
        <v>889</v>
      </c>
      <c r="B1037" s="31" t="s">
        <v>2049</v>
      </c>
      <c r="C1037" s="5" t="s">
        <v>6</v>
      </c>
      <c r="D1037" s="6">
        <v>43580</v>
      </c>
      <c r="E1037" s="142">
        <v>91500</v>
      </c>
      <c r="F1037" s="54" t="s">
        <v>838</v>
      </c>
      <c r="G1037" s="108">
        <v>1</v>
      </c>
      <c r="H1037" s="107">
        <v>0</v>
      </c>
      <c r="I1037" s="31">
        <v>0</v>
      </c>
      <c r="J1037" s="117">
        <f t="shared" si="16"/>
        <v>0</v>
      </c>
      <c r="K1037" s="31">
        <v>0</v>
      </c>
      <c r="L1037" s="31">
        <v>0</v>
      </c>
    </row>
    <row r="1038" spans="1:12" outlineLevel="1" x14ac:dyDescent="0.2">
      <c r="A1038" s="29" t="s">
        <v>3775</v>
      </c>
      <c r="B1038" s="31"/>
      <c r="C1038" s="5"/>
      <c r="D1038" s="6"/>
      <c r="E1038" s="142">
        <f>SUBTOTAL(9,E1037:E1037)</f>
        <v>91500</v>
      </c>
      <c r="F1038" s="54"/>
      <c r="G1038" s="108">
        <f>SUBTOTAL(9,G1037:G1037)</f>
        <v>1</v>
      </c>
      <c r="H1038" s="107">
        <f>SUBTOTAL(9,H1037:H1037)</f>
        <v>0</v>
      </c>
      <c r="I1038" s="31">
        <f>SUBTOTAL(9,I1037:I1037)</f>
        <v>0</v>
      </c>
      <c r="J1038" s="117">
        <f t="shared" si="16"/>
        <v>0</v>
      </c>
      <c r="K1038" s="31">
        <f>SUBTOTAL(9,K1037:K1037)</f>
        <v>0</v>
      </c>
      <c r="L1038" s="31">
        <f>SUBTOTAL(9,L1037:L1037)</f>
        <v>0</v>
      </c>
    </row>
    <row r="1039" spans="1:12" outlineLevel="2" x14ac:dyDescent="0.2">
      <c r="A1039" t="s">
        <v>2196</v>
      </c>
      <c r="B1039" s="31" t="s">
        <v>2197</v>
      </c>
      <c r="C1039" s="5" t="s">
        <v>6</v>
      </c>
      <c r="D1039" s="6">
        <v>43487</v>
      </c>
      <c r="E1039" s="142">
        <v>126900</v>
      </c>
      <c r="F1039" s="54">
        <v>20182874</v>
      </c>
      <c r="G1039" s="108">
        <v>1</v>
      </c>
      <c r="H1039" s="107">
        <v>1</v>
      </c>
      <c r="I1039" s="31">
        <v>0</v>
      </c>
      <c r="J1039" s="117">
        <f t="shared" si="16"/>
        <v>0</v>
      </c>
      <c r="K1039" s="31">
        <v>0</v>
      </c>
      <c r="L1039" s="31">
        <v>0</v>
      </c>
    </row>
    <row r="1040" spans="1:12" outlineLevel="1" x14ac:dyDescent="0.2">
      <c r="A1040" s="29" t="s">
        <v>3776</v>
      </c>
      <c r="B1040" s="31"/>
      <c r="C1040" s="5"/>
      <c r="D1040" s="6"/>
      <c r="E1040" s="142">
        <f>SUBTOTAL(9,E1039:E1039)</f>
        <v>126900</v>
      </c>
      <c r="F1040" s="54"/>
      <c r="G1040" s="108">
        <f>SUBTOTAL(9,G1039:G1039)</f>
        <v>1</v>
      </c>
      <c r="H1040" s="107">
        <f>SUBTOTAL(9,H1039:H1039)</f>
        <v>1</v>
      </c>
      <c r="I1040" s="31">
        <f>SUBTOTAL(9,I1039:I1039)</f>
        <v>0</v>
      </c>
      <c r="J1040" s="117">
        <f t="shared" si="16"/>
        <v>0</v>
      </c>
      <c r="K1040" s="31">
        <f>SUBTOTAL(9,K1039:K1039)</f>
        <v>0</v>
      </c>
      <c r="L1040" s="31">
        <f>SUBTOTAL(9,L1039:L1039)</f>
        <v>0</v>
      </c>
    </row>
    <row r="1041" spans="1:12" outlineLevel="2" x14ac:dyDescent="0.2">
      <c r="A1041" t="s">
        <v>2340</v>
      </c>
      <c r="B1041" s="2" t="s">
        <v>2341</v>
      </c>
      <c r="C1041" s="12" t="s">
        <v>6</v>
      </c>
      <c r="D1041" s="6">
        <v>43507</v>
      </c>
      <c r="E1041" s="142">
        <v>70000</v>
      </c>
      <c r="F1041" s="108" t="s">
        <v>838</v>
      </c>
      <c r="G1041" s="108">
        <v>1</v>
      </c>
      <c r="H1041" s="107">
        <v>0</v>
      </c>
      <c r="I1041" s="31">
        <v>1</v>
      </c>
      <c r="J1041" s="117">
        <f t="shared" si="16"/>
        <v>1</v>
      </c>
      <c r="K1041" s="31">
        <v>1</v>
      </c>
      <c r="L1041" s="31">
        <v>0</v>
      </c>
    </row>
    <row r="1042" spans="1:12" outlineLevel="2" x14ac:dyDescent="0.2">
      <c r="A1042" t="s">
        <v>2340</v>
      </c>
      <c r="B1042" s="31" t="s">
        <v>2341</v>
      </c>
      <c r="C1042" s="5" t="s">
        <v>6</v>
      </c>
      <c r="D1042" s="6">
        <v>43507</v>
      </c>
      <c r="E1042" s="142">
        <v>0</v>
      </c>
      <c r="F1042" s="54" t="s">
        <v>838</v>
      </c>
      <c r="G1042" s="108">
        <v>0</v>
      </c>
      <c r="H1042" s="107">
        <v>0</v>
      </c>
      <c r="I1042" s="31">
        <v>0</v>
      </c>
      <c r="J1042" s="117" t="e">
        <f t="shared" si="16"/>
        <v>#DIV/0!</v>
      </c>
      <c r="K1042" s="31">
        <v>1</v>
      </c>
      <c r="L1042" s="31">
        <v>0</v>
      </c>
    </row>
    <row r="1043" spans="1:12" outlineLevel="1" x14ac:dyDescent="0.2">
      <c r="A1043" s="29" t="s">
        <v>3777</v>
      </c>
      <c r="B1043" s="31"/>
      <c r="C1043" s="5"/>
      <c r="D1043" s="6"/>
      <c r="E1043" s="142">
        <f>SUBTOTAL(9,E1041:E1042)</f>
        <v>70000</v>
      </c>
      <c r="F1043" s="54"/>
      <c r="G1043" s="108">
        <f>SUBTOTAL(9,G1041:G1042)</f>
        <v>1</v>
      </c>
      <c r="H1043" s="107">
        <f>SUBTOTAL(9,H1041:H1042)</f>
        <v>0</v>
      </c>
      <c r="I1043" s="31">
        <f>SUBTOTAL(9,I1041:I1042)</f>
        <v>1</v>
      </c>
      <c r="J1043" s="117">
        <f t="shared" si="16"/>
        <v>1</v>
      </c>
      <c r="K1043" s="31">
        <f>SUBTOTAL(9,K1041:K1042)</f>
        <v>2</v>
      </c>
      <c r="L1043" s="31">
        <f>SUBTOTAL(9,L1041:L1042)</f>
        <v>0</v>
      </c>
    </row>
    <row r="1044" spans="1:12" outlineLevel="2" x14ac:dyDescent="0.2">
      <c r="A1044" t="s">
        <v>1861</v>
      </c>
      <c r="B1044" s="2" t="s">
        <v>1849</v>
      </c>
      <c r="C1044" s="12" t="s">
        <v>6</v>
      </c>
      <c r="D1044" s="6">
        <v>43552</v>
      </c>
      <c r="E1044" s="142">
        <v>211500</v>
      </c>
      <c r="F1044" s="108" t="s">
        <v>838</v>
      </c>
      <c r="G1044" s="108">
        <v>1</v>
      </c>
      <c r="H1044" s="107">
        <v>0</v>
      </c>
      <c r="I1044" s="31">
        <v>1</v>
      </c>
      <c r="J1044" s="117">
        <f t="shared" si="16"/>
        <v>1</v>
      </c>
      <c r="K1044" s="31">
        <v>0</v>
      </c>
      <c r="L1044" s="31">
        <v>0</v>
      </c>
    </row>
    <row r="1045" spans="1:12" outlineLevel="2" x14ac:dyDescent="0.2">
      <c r="A1045" t="s">
        <v>1861</v>
      </c>
      <c r="B1045" s="2" t="s">
        <v>2955</v>
      </c>
      <c r="C1045" s="12" t="s">
        <v>7</v>
      </c>
      <c r="D1045" s="6">
        <v>43579</v>
      </c>
      <c r="E1045" s="142">
        <v>469000</v>
      </c>
      <c r="F1045" s="108">
        <v>20190580</v>
      </c>
      <c r="G1045" s="108">
        <v>1</v>
      </c>
      <c r="H1045" s="107">
        <v>1</v>
      </c>
      <c r="I1045" s="31">
        <v>1</v>
      </c>
      <c r="J1045" s="117">
        <f t="shared" si="16"/>
        <v>1</v>
      </c>
      <c r="K1045" s="31">
        <v>0</v>
      </c>
      <c r="L1045" s="31">
        <v>0</v>
      </c>
    </row>
    <row r="1046" spans="1:12" outlineLevel="2" x14ac:dyDescent="0.2">
      <c r="A1046" t="s">
        <v>1861</v>
      </c>
      <c r="B1046" s="2" t="s">
        <v>3041</v>
      </c>
      <c r="C1046" s="12" t="s">
        <v>6</v>
      </c>
      <c r="D1046" s="6">
        <v>43587</v>
      </c>
      <c r="E1046" s="142">
        <v>215000</v>
      </c>
      <c r="F1046" s="108">
        <v>20190742</v>
      </c>
      <c r="G1046" s="108">
        <v>1</v>
      </c>
      <c r="H1046" s="107">
        <v>1</v>
      </c>
      <c r="I1046" s="31">
        <v>1</v>
      </c>
      <c r="J1046" s="117">
        <f t="shared" si="16"/>
        <v>1</v>
      </c>
      <c r="K1046" s="31">
        <v>0</v>
      </c>
      <c r="L1046" s="31">
        <v>0</v>
      </c>
    </row>
    <row r="1047" spans="1:12" outlineLevel="2" x14ac:dyDescent="0.2">
      <c r="A1047" t="s">
        <v>1861</v>
      </c>
      <c r="B1047" s="2" t="s">
        <v>2356</v>
      </c>
      <c r="C1047" s="12" t="s">
        <v>6</v>
      </c>
      <c r="D1047" s="6">
        <v>43510</v>
      </c>
      <c r="E1047" s="142">
        <v>125000</v>
      </c>
      <c r="F1047" s="108">
        <v>20190116</v>
      </c>
      <c r="G1047" s="108">
        <v>1</v>
      </c>
      <c r="H1047" s="107">
        <v>1</v>
      </c>
      <c r="I1047" s="31">
        <v>1</v>
      </c>
      <c r="J1047" s="117">
        <f t="shared" si="16"/>
        <v>1</v>
      </c>
      <c r="K1047" s="31">
        <v>0</v>
      </c>
      <c r="L1047" s="31">
        <v>0</v>
      </c>
    </row>
    <row r="1048" spans="1:12" outlineLevel="2" x14ac:dyDescent="0.2">
      <c r="A1048" t="s">
        <v>1861</v>
      </c>
      <c r="B1048" s="2" t="s">
        <v>2870</v>
      </c>
      <c r="C1048" s="12" t="s">
        <v>1249</v>
      </c>
      <c r="D1048" s="6">
        <v>43567</v>
      </c>
      <c r="E1048" s="142">
        <v>362000</v>
      </c>
      <c r="F1048" s="108" t="s">
        <v>838</v>
      </c>
      <c r="G1048" s="108">
        <v>1</v>
      </c>
      <c r="H1048" s="107">
        <v>0</v>
      </c>
      <c r="I1048" s="31">
        <v>1</v>
      </c>
      <c r="J1048" s="117">
        <f t="shared" si="16"/>
        <v>1</v>
      </c>
      <c r="K1048" s="31">
        <v>0</v>
      </c>
      <c r="L1048" s="31">
        <v>0</v>
      </c>
    </row>
    <row r="1049" spans="1:12" outlineLevel="2" x14ac:dyDescent="0.2">
      <c r="A1049" t="s">
        <v>1861</v>
      </c>
      <c r="B1049" s="2" t="s">
        <v>2582</v>
      </c>
      <c r="C1049" s="12" t="s">
        <v>1249</v>
      </c>
      <c r="D1049" s="6">
        <v>43536</v>
      </c>
      <c r="E1049" s="142">
        <v>145000</v>
      </c>
      <c r="F1049" s="108" t="s">
        <v>838</v>
      </c>
      <c r="G1049" s="108">
        <v>1</v>
      </c>
      <c r="H1049" s="107">
        <v>0</v>
      </c>
      <c r="I1049" s="31">
        <v>1</v>
      </c>
      <c r="J1049" s="117">
        <f t="shared" si="16"/>
        <v>1</v>
      </c>
      <c r="K1049" s="31">
        <v>1</v>
      </c>
      <c r="L1049" s="31">
        <v>0</v>
      </c>
    </row>
    <row r="1050" spans="1:12" outlineLevel="2" x14ac:dyDescent="0.2">
      <c r="A1050" t="s">
        <v>1861</v>
      </c>
      <c r="B1050" s="2" t="s">
        <v>2437</v>
      </c>
      <c r="C1050" s="12" t="s">
        <v>123</v>
      </c>
      <c r="D1050" s="6">
        <v>43521</v>
      </c>
      <c r="E1050" s="142">
        <v>135000</v>
      </c>
      <c r="F1050" s="108" t="s">
        <v>838</v>
      </c>
      <c r="G1050" s="108">
        <v>1</v>
      </c>
      <c r="H1050" s="107">
        <v>0</v>
      </c>
      <c r="I1050" s="31">
        <v>1</v>
      </c>
      <c r="J1050" s="117">
        <f t="shared" si="16"/>
        <v>1</v>
      </c>
      <c r="K1050" s="31">
        <v>0</v>
      </c>
      <c r="L1050" s="31">
        <v>0</v>
      </c>
    </row>
    <row r="1051" spans="1:12" outlineLevel="2" x14ac:dyDescent="0.2">
      <c r="A1051" t="s">
        <v>1861</v>
      </c>
      <c r="B1051" s="2" t="s">
        <v>2513</v>
      </c>
      <c r="C1051" s="12" t="s">
        <v>65</v>
      </c>
      <c r="D1051" s="6">
        <v>43528</v>
      </c>
      <c r="E1051" s="142">
        <v>342000</v>
      </c>
      <c r="F1051" s="108" t="s">
        <v>838</v>
      </c>
      <c r="G1051" s="108">
        <v>1</v>
      </c>
      <c r="H1051" s="107">
        <v>0</v>
      </c>
      <c r="I1051" s="31">
        <v>1</v>
      </c>
      <c r="J1051" s="117">
        <f t="shared" si="16"/>
        <v>1</v>
      </c>
      <c r="K1051" s="31">
        <v>0</v>
      </c>
      <c r="L1051" s="31">
        <v>0</v>
      </c>
    </row>
    <row r="1052" spans="1:12" outlineLevel="2" x14ac:dyDescent="0.2">
      <c r="A1052" t="s">
        <v>1861</v>
      </c>
      <c r="B1052" s="2" t="s">
        <v>3050</v>
      </c>
      <c r="C1052" s="12" t="s">
        <v>730</v>
      </c>
      <c r="D1052" s="6">
        <v>43588</v>
      </c>
      <c r="E1052" s="142">
        <v>63850</v>
      </c>
      <c r="F1052" s="108" t="s">
        <v>838</v>
      </c>
      <c r="G1052" s="108">
        <v>1</v>
      </c>
      <c r="H1052" s="107">
        <v>0</v>
      </c>
      <c r="I1052" s="31">
        <v>1</v>
      </c>
      <c r="J1052" s="117">
        <f t="shared" si="16"/>
        <v>1</v>
      </c>
      <c r="K1052" s="31">
        <v>0</v>
      </c>
      <c r="L1052" s="31">
        <v>0</v>
      </c>
    </row>
    <row r="1053" spans="1:12" outlineLevel="2" x14ac:dyDescent="0.2">
      <c r="A1053" t="s">
        <v>1861</v>
      </c>
      <c r="B1053" s="2" t="s">
        <v>2150</v>
      </c>
      <c r="C1053" s="12" t="s">
        <v>730</v>
      </c>
      <c r="D1053" s="6">
        <v>43479</v>
      </c>
      <c r="E1053" s="142">
        <v>155000</v>
      </c>
      <c r="F1053" s="108" t="s">
        <v>838</v>
      </c>
      <c r="G1053" s="108">
        <v>1</v>
      </c>
      <c r="H1053" s="107">
        <v>0</v>
      </c>
      <c r="I1053" s="31">
        <v>1</v>
      </c>
      <c r="J1053" s="117">
        <f t="shared" si="16"/>
        <v>1</v>
      </c>
      <c r="K1053" s="31">
        <v>0</v>
      </c>
      <c r="L1053" s="31">
        <v>0</v>
      </c>
    </row>
    <row r="1054" spans="1:12" outlineLevel="2" x14ac:dyDescent="0.2">
      <c r="A1054" t="s">
        <v>1861</v>
      </c>
      <c r="B1054" s="31" t="s">
        <v>3346</v>
      </c>
      <c r="C1054" s="5" t="s">
        <v>6</v>
      </c>
      <c r="D1054" s="6">
        <v>43616</v>
      </c>
      <c r="E1054" s="142">
        <v>215000</v>
      </c>
      <c r="F1054" s="54" t="s">
        <v>838</v>
      </c>
      <c r="G1054" s="108">
        <v>1</v>
      </c>
      <c r="H1054" s="107">
        <v>0</v>
      </c>
      <c r="I1054" s="31">
        <v>0</v>
      </c>
      <c r="J1054" s="117">
        <f t="shared" si="16"/>
        <v>0</v>
      </c>
      <c r="K1054" s="31">
        <v>0</v>
      </c>
      <c r="L1054" s="31">
        <v>0</v>
      </c>
    </row>
    <row r="1055" spans="1:12" outlineLevel="2" x14ac:dyDescent="0.2">
      <c r="A1055" t="s">
        <v>1861</v>
      </c>
      <c r="B1055" s="31" t="s">
        <v>3299</v>
      </c>
      <c r="C1055" s="5" t="s">
        <v>553</v>
      </c>
      <c r="D1055" s="6">
        <v>43613</v>
      </c>
      <c r="E1055" s="142">
        <v>310000</v>
      </c>
      <c r="F1055" s="54" t="s">
        <v>838</v>
      </c>
      <c r="G1055" s="108">
        <v>1</v>
      </c>
      <c r="H1055" s="107">
        <v>0</v>
      </c>
      <c r="I1055" s="31">
        <v>0</v>
      </c>
      <c r="J1055" s="117">
        <f t="shared" si="16"/>
        <v>0</v>
      </c>
      <c r="K1055" s="31">
        <v>0</v>
      </c>
      <c r="L1055" s="31">
        <v>0</v>
      </c>
    </row>
    <row r="1056" spans="1:12" outlineLevel="2" x14ac:dyDescent="0.2">
      <c r="A1056" t="s">
        <v>1861</v>
      </c>
      <c r="B1056" s="31" t="s">
        <v>2135</v>
      </c>
      <c r="C1056" s="5" t="s">
        <v>6</v>
      </c>
      <c r="D1056" s="6">
        <v>43475</v>
      </c>
      <c r="E1056" s="142">
        <v>117500</v>
      </c>
      <c r="F1056" s="54" t="s">
        <v>838</v>
      </c>
      <c r="G1056" s="108">
        <v>1</v>
      </c>
      <c r="H1056" s="107">
        <v>0</v>
      </c>
      <c r="I1056" s="31">
        <v>0</v>
      </c>
      <c r="J1056" s="117">
        <f t="shared" si="16"/>
        <v>0</v>
      </c>
      <c r="K1056" s="31">
        <v>0</v>
      </c>
      <c r="L1056" s="31">
        <v>0</v>
      </c>
    </row>
    <row r="1057" spans="1:12" outlineLevel="2" x14ac:dyDescent="0.2">
      <c r="A1057" t="s">
        <v>1861</v>
      </c>
      <c r="B1057" s="31" t="s">
        <v>1716</v>
      </c>
      <c r="C1057" s="5" t="s">
        <v>6</v>
      </c>
      <c r="D1057" s="6">
        <v>43494</v>
      </c>
      <c r="E1057" s="142">
        <v>177500</v>
      </c>
      <c r="F1057" s="54" t="s">
        <v>838</v>
      </c>
      <c r="G1057" s="108">
        <v>1</v>
      </c>
      <c r="H1057" s="107">
        <v>0</v>
      </c>
      <c r="I1057" s="31">
        <v>0</v>
      </c>
      <c r="J1057" s="117">
        <f t="shared" si="16"/>
        <v>0</v>
      </c>
      <c r="K1057" s="31">
        <v>0</v>
      </c>
      <c r="L1057" s="31">
        <v>0</v>
      </c>
    </row>
    <row r="1058" spans="1:12" outlineLevel="2" x14ac:dyDescent="0.2">
      <c r="A1058" t="s">
        <v>1861</v>
      </c>
      <c r="B1058" s="31" t="s">
        <v>3228</v>
      </c>
      <c r="C1058" s="5" t="s">
        <v>6</v>
      </c>
      <c r="D1058" s="6">
        <v>43606</v>
      </c>
      <c r="E1058" s="142">
        <v>142000</v>
      </c>
      <c r="F1058" s="54" t="s">
        <v>838</v>
      </c>
      <c r="G1058" s="108">
        <v>1</v>
      </c>
      <c r="H1058" s="107">
        <v>0</v>
      </c>
      <c r="I1058" s="31">
        <v>0</v>
      </c>
      <c r="J1058" s="117">
        <f t="shared" si="16"/>
        <v>0</v>
      </c>
      <c r="K1058" s="31">
        <v>0</v>
      </c>
      <c r="L1058" s="31">
        <v>0</v>
      </c>
    </row>
    <row r="1059" spans="1:12" outlineLevel="2" x14ac:dyDescent="0.2">
      <c r="A1059" t="s">
        <v>1861</v>
      </c>
      <c r="B1059" s="31" t="s">
        <v>2582</v>
      </c>
      <c r="C1059" s="5" t="s">
        <v>1249</v>
      </c>
      <c r="D1059" s="6">
        <v>43536</v>
      </c>
      <c r="E1059" s="142">
        <v>0</v>
      </c>
      <c r="F1059" s="54" t="s">
        <v>838</v>
      </c>
      <c r="G1059" s="108">
        <v>0</v>
      </c>
      <c r="H1059" s="107">
        <v>0</v>
      </c>
      <c r="I1059" s="31">
        <v>0</v>
      </c>
      <c r="J1059" s="117" t="e">
        <f t="shared" si="16"/>
        <v>#DIV/0!</v>
      </c>
      <c r="K1059" s="31">
        <v>1</v>
      </c>
      <c r="L1059" s="31">
        <v>0</v>
      </c>
    </row>
    <row r="1060" spans="1:12" outlineLevel="2" x14ac:dyDescent="0.2">
      <c r="A1060" t="s">
        <v>1861</v>
      </c>
      <c r="B1060" s="31" t="s">
        <v>2418</v>
      </c>
      <c r="C1060" s="5" t="s">
        <v>6</v>
      </c>
      <c r="D1060" s="6">
        <v>43518</v>
      </c>
      <c r="E1060" s="142">
        <v>187500</v>
      </c>
      <c r="F1060" s="54">
        <v>20191141</v>
      </c>
      <c r="G1060" s="108">
        <v>1</v>
      </c>
      <c r="H1060" s="107">
        <v>1</v>
      </c>
      <c r="I1060" s="31">
        <v>0</v>
      </c>
      <c r="J1060" s="117">
        <f t="shared" si="16"/>
        <v>0</v>
      </c>
      <c r="K1060" s="31">
        <v>0</v>
      </c>
      <c r="L1060" s="31">
        <v>0</v>
      </c>
    </row>
    <row r="1061" spans="1:12" outlineLevel="1" x14ac:dyDescent="0.2">
      <c r="A1061" s="29" t="s">
        <v>3778</v>
      </c>
      <c r="B1061" s="31"/>
      <c r="C1061" s="5"/>
      <c r="D1061" s="6"/>
      <c r="E1061" s="142">
        <f>SUBTOTAL(9,E1044:E1060)</f>
        <v>3372850</v>
      </c>
      <c r="F1061" s="54"/>
      <c r="G1061" s="108">
        <f>SUBTOTAL(9,G1044:G1060)</f>
        <v>16</v>
      </c>
      <c r="H1061" s="107">
        <f>SUBTOTAL(9,H1044:H1060)</f>
        <v>4</v>
      </c>
      <c r="I1061" s="31">
        <f>SUBTOTAL(9,I1044:I1060)</f>
        <v>10</v>
      </c>
      <c r="J1061" s="117">
        <f t="shared" si="16"/>
        <v>0.625</v>
      </c>
      <c r="K1061" s="31">
        <f>SUBTOTAL(9,K1044:K1060)</f>
        <v>2</v>
      </c>
      <c r="L1061" s="31">
        <f>SUBTOTAL(9,L1044:L1060)</f>
        <v>0</v>
      </c>
    </row>
    <row r="1062" spans="1:12" outlineLevel="2" x14ac:dyDescent="0.2">
      <c r="A1062" t="s">
        <v>1969</v>
      </c>
      <c r="B1062" s="31" t="s">
        <v>2034</v>
      </c>
      <c r="C1062" s="5" t="s">
        <v>1249</v>
      </c>
      <c r="D1062" s="6">
        <v>43573</v>
      </c>
      <c r="E1062" s="142">
        <v>559000</v>
      </c>
      <c r="F1062" s="54" t="s">
        <v>838</v>
      </c>
      <c r="G1062" s="108">
        <v>1</v>
      </c>
      <c r="H1062" s="107">
        <v>0</v>
      </c>
      <c r="I1062" s="31">
        <v>0</v>
      </c>
      <c r="J1062" s="117">
        <f t="shared" si="16"/>
        <v>0</v>
      </c>
      <c r="K1062" s="31">
        <v>0</v>
      </c>
      <c r="L1062" s="31">
        <v>0</v>
      </c>
    </row>
    <row r="1063" spans="1:12" outlineLevel="1" x14ac:dyDescent="0.2">
      <c r="A1063" s="29" t="s">
        <v>3779</v>
      </c>
      <c r="B1063" s="31"/>
      <c r="C1063" s="5"/>
      <c r="D1063" s="6"/>
      <c r="E1063" s="142">
        <f>SUBTOTAL(9,E1062:E1062)</f>
        <v>559000</v>
      </c>
      <c r="F1063" s="54"/>
      <c r="G1063" s="108">
        <f>SUBTOTAL(9,G1062:G1062)</f>
        <v>1</v>
      </c>
      <c r="H1063" s="107">
        <f>SUBTOTAL(9,H1062:H1062)</f>
        <v>0</v>
      </c>
      <c r="I1063" s="31">
        <f>SUBTOTAL(9,I1062:I1062)</f>
        <v>0</v>
      </c>
      <c r="J1063" s="117">
        <f t="shared" si="16"/>
        <v>0</v>
      </c>
      <c r="K1063" s="31">
        <f>SUBTOTAL(9,K1062:K1062)</f>
        <v>0</v>
      </c>
      <c r="L1063" s="31">
        <f>SUBTOTAL(9,L1062:L1062)</f>
        <v>0</v>
      </c>
    </row>
    <row r="1064" spans="1:12" outlineLevel="2" x14ac:dyDescent="0.2">
      <c r="A1064" t="s">
        <v>1923</v>
      </c>
      <c r="B1064" s="31" t="s">
        <v>2585</v>
      </c>
      <c r="C1064" s="5" t="s">
        <v>6</v>
      </c>
      <c r="D1064" s="6">
        <v>43536</v>
      </c>
      <c r="E1064" s="142">
        <v>306900</v>
      </c>
      <c r="F1064" s="54">
        <v>20190338</v>
      </c>
      <c r="G1064" s="108">
        <v>1</v>
      </c>
      <c r="H1064" s="107">
        <v>1</v>
      </c>
      <c r="I1064" s="31">
        <v>0</v>
      </c>
      <c r="J1064" s="117">
        <f t="shared" si="16"/>
        <v>0</v>
      </c>
      <c r="K1064" s="31">
        <v>0</v>
      </c>
      <c r="L1064" s="31">
        <v>0</v>
      </c>
    </row>
    <row r="1065" spans="1:12" outlineLevel="1" x14ac:dyDescent="0.2">
      <c r="A1065" s="29" t="s">
        <v>3780</v>
      </c>
      <c r="B1065" s="31"/>
      <c r="C1065" s="5"/>
      <c r="D1065" s="6"/>
      <c r="E1065" s="142">
        <f>SUBTOTAL(9,E1064:E1064)</f>
        <v>306900</v>
      </c>
      <c r="F1065" s="54"/>
      <c r="G1065" s="108">
        <f>SUBTOTAL(9,G1064:G1064)</f>
        <v>1</v>
      </c>
      <c r="H1065" s="107">
        <f>SUBTOTAL(9,H1064:H1064)</f>
        <v>1</v>
      </c>
      <c r="I1065" s="31">
        <f>SUBTOTAL(9,I1064:I1064)</f>
        <v>0</v>
      </c>
      <c r="J1065" s="117">
        <f t="shared" si="16"/>
        <v>0</v>
      </c>
      <c r="K1065" s="31">
        <f>SUBTOTAL(9,K1064:K1064)</f>
        <v>0</v>
      </c>
      <c r="L1065" s="31">
        <f>SUBTOTAL(9,L1064:L1064)</f>
        <v>0</v>
      </c>
    </row>
    <row r="1066" spans="1:12" outlineLevel="2" x14ac:dyDescent="0.2">
      <c r="A1066" t="s">
        <v>282</v>
      </c>
      <c r="B1066" s="2" t="s">
        <v>2784</v>
      </c>
      <c r="C1066" s="12" t="s">
        <v>1249</v>
      </c>
      <c r="D1066" s="6">
        <v>43558</v>
      </c>
      <c r="E1066" s="142">
        <v>185000</v>
      </c>
      <c r="F1066" s="108">
        <v>20190402</v>
      </c>
      <c r="G1066" s="108">
        <v>1</v>
      </c>
      <c r="H1066" s="107">
        <v>1</v>
      </c>
      <c r="I1066" s="31">
        <v>1</v>
      </c>
      <c r="J1066" s="117">
        <f t="shared" si="16"/>
        <v>1</v>
      </c>
      <c r="K1066" s="31">
        <v>0</v>
      </c>
      <c r="L1066" s="31">
        <v>0</v>
      </c>
    </row>
    <row r="1067" spans="1:12" outlineLevel="2" x14ac:dyDescent="0.2">
      <c r="A1067" t="s">
        <v>282</v>
      </c>
      <c r="B1067" s="2" t="s">
        <v>2877</v>
      </c>
      <c r="C1067" s="12" t="s">
        <v>1126</v>
      </c>
      <c r="D1067" s="6">
        <v>43570</v>
      </c>
      <c r="E1067" s="142">
        <v>386500</v>
      </c>
      <c r="F1067" s="108" t="s">
        <v>838</v>
      </c>
      <c r="G1067" s="108">
        <v>1</v>
      </c>
      <c r="H1067" s="107">
        <v>0</v>
      </c>
      <c r="I1067" s="31">
        <v>1</v>
      </c>
      <c r="J1067" s="117">
        <f t="shared" si="16"/>
        <v>1</v>
      </c>
      <c r="K1067" s="31">
        <v>0</v>
      </c>
      <c r="L1067" s="31">
        <v>0</v>
      </c>
    </row>
    <row r="1068" spans="1:12" outlineLevel="2" x14ac:dyDescent="0.2">
      <c r="A1068" t="s">
        <v>282</v>
      </c>
      <c r="B1068" s="2" t="s">
        <v>2775</v>
      </c>
      <c r="C1068" s="12" t="s">
        <v>7</v>
      </c>
      <c r="D1068" s="6">
        <v>43557</v>
      </c>
      <c r="E1068" s="142">
        <v>150000</v>
      </c>
      <c r="F1068" s="108">
        <v>20190297</v>
      </c>
      <c r="G1068" s="108">
        <v>1</v>
      </c>
      <c r="H1068" s="107">
        <v>1</v>
      </c>
      <c r="I1068" s="31">
        <v>1</v>
      </c>
      <c r="J1068" s="117">
        <f t="shared" si="16"/>
        <v>1</v>
      </c>
      <c r="K1068" s="31">
        <v>0</v>
      </c>
      <c r="L1068" s="31">
        <v>0</v>
      </c>
    </row>
    <row r="1069" spans="1:12" outlineLevel="2" x14ac:dyDescent="0.2">
      <c r="A1069" t="s">
        <v>282</v>
      </c>
      <c r="B1069" s="31" t="s">
        <v>1893</v>
      </c>
      <c r="C1069" s="5" t="s">
        <v>216</v>
      </c>
      <c r="D1069" s="6">
        <v>43563</v>
      </c>
      <c r="E1069" s="142">
        <v>208000</v>
      </c>
      <c r="F1069" s="54" t="s">
        <v>838</v>
      </c>
      <c r="G1069" s="108">
        <v>1</v>
      </c>
      <c r="H1069" s="107">
        <v>0</v>
      </c>
      <c r="I1069" s="31">
        <v>0</v>
      </c>
      <c r="J1069" s="117">
        <f t="shared" si="16"/>
        <v>0</v>
      </c>
      <c r="K1069" s="31">
        <v>0</v>
      </c>
      <c r="L1069" s="31">
        <v>0</v>
      </c>
    </row>
    <row r="1070" spans="1:12" outlineLevel="2" x14ac:dyDescent="0.2">
      <c r="A1070" t="s">
        <v>282</v>
      </c>
      <c r="B1070" s="31" t="s">
        <v>2043</v>
      </c>
      <c r="C1070" s="5" t="s">
        <v>1126</v>
      </c>
      <c r="D1070" s="6">
        <v>43592</v>
      </c>
      <c r="E1070" s="142">
        <v>148000</v>
      </c>
      <c r="F1070" s="54" t="s">
        <v>838</v>
      </c>
      <c r="G1070" s="108">
        <v>1</v>
      </c>
      <c r="H1070" s="107">
        <v>0</v>
      </c>
      <c r="I1070" s="31">
        <v>0</v>
      </c>
      <c r="J1070" s="117">
        <f t="shared" si="16"/>
        <v>0</v>
      </c>
      <c r="K1070" s="31">
        <v>0</v>
      </c>
      <c r="L1070" s="31">
        <v>0</v>
      </c>
    </row>
    <row r="1071" spans="1:12" outlineLevel="2" x14ac:dyDescent="0.2">
      <c r="A1071" t="s">
        <v>282</v>
      </c>
      <c r="B1071" s="31" t="s">
        <v>2787</v>
      </c>
      <c r="C1071" s="5" t="s">
        <v>216</v>
      </c>
      <c r="D1071" s="6">
        <v>43559</v>
      </c>
      <c r="E1071" s="142">
        <v>136000</v>
      </c>
      <c r="F1071" s="54" t="s">
        <v>838</v>
      </c>
      <c r="G1071" s="108">
        <v>1</v>
      </c>
      <c r="H1071" s="107">
        <v>0</v>
      </c>
      <c r="I1071" s="31">
        <v>0</v>
      </c>
      <c r="J1071" s="117">
        <f t="shared" si="16"/>
        <v>0</v>
      </c>
      <c r="K1071" s="31">
        <v>0</v>
      </c>
      <c r="L1071" s="31">
        <v>0</v>
      </c>
    </row>
    <row r="1072" spans="1:12" outlineLevel="2" x14ac:dyDescent="0.2">
      <c r="A1072" t="s">
        <v>282</v>
      </c>
      <c r="B1072" s="31" t="s">
        <v>2100</v>
      </c>
      <c r="C1072" s="5" t="s">
        <v>1249</v>
      </c>
      <c r="D1072" s="6">
        <v>43467</v>
      </c>
      <c r="E1072" s="142">
        <v>179500</v>
      </c>
      <c r="F1072" s="54" t="s">
        <v>838</v>
      </c>
      <c r="G1072" s="108">
        <v>1</v>
      </c>
      <c r="H1072" s="107">
        <v>0</v>
      </c>
      <c r="I1072" s="31">
        <v>0</v>
      </c>
      <c r="J1072" s="117">
        <f t="shared" si="16"/>
        <v>0</v>
      </c>
      <c r="K1072" s="31">
        <v>0</v>
      </c>
      <c r="L1072" s="31">
        <v>0</v>
      </c>
    </row>
    <row r="1073" spans="1:12" outlineLevel="1" x14ac:dyDescent="0.2">
      <c r="A1073" s="29" t="s">
        <v>3781</v>
      </c>
      <c r="B1073" s="31"/>
      <c r="C1073" s="5"/>
      <c r="D1073" s="6"/>
      <c r="E1073" s="142">
        <f>SUBTOTAL(9,E1066:E1072)</f>
        <v>1393000</v>
      </c>
      <c r="F1073" s="54"/>
      <c r="G1073" s="108">
        <f>SUBTOTAL(9,G1066:G1072)</f>
        <v>7</v>
      </c>
      <c r="H1073" s="107">
        <f>SUBTOTAL(9,H1066:H1072)</f>
        <v>2</v>
      </c>
      <c r="I1073" s="31">
        <f>SUBTOTAL(9,I1066:I1072)</f>
        <v>3</v>
      </c>
      <c r="J1073" s="117">
        <f t="shared" si="16"/>
        <v>0.42857142857142855</v>
      </c>
      <c r="K1073" s="31">
        <f>SUBTOTAL(9,K1066:K1072)</f>
        <v>0</v>
      </c>
      <c r="L1073" s="31">
        <f>SUBTOTAL(9,L1066:L1072)</f>
        <v>0</v>
      </c>
    </row>
    <row r="1074" spans="1:12" outlineLevel="2" x14ac:dyDescent="0.2">
      <c r="A1074" t="s">
        <v>1944</v>
      </c>
      <c r="B1074" s="2" t="s">
        <v>2647</v>
      </c>
      <c r="C1074" s="12" t="s">
        <v>730</v>
      </c>
      <c r="D1074" s="6">
        <v>43544</v>
      </c>
      <c r="E1074" s="142">
        <v>43500</v>
      </c>
      <c r="F1074" s="108" t="s">
        <v>838</v>
      </c>
      <c r="G1074" s="108">
        <v>1</v>
      </c>
      <c r="H1074" s="107">
        <v>0</v>
      </c>
      <c r="I1074" s="31">
        <v>1</v>
      </c>
      <c r="J1074" s="117">
        <f t="shared" si="16"/>
        <v>1</v>
      </c>
      <c r="K1074" s="31">
        <v>1</v>
      </c>
      <c r="L1074" s="31">
        <v>0</v>
      </c>
    </row>
    <row r="1075" spans="1:12" outlineLevel="2" x14ac:dyDescent="0.2">
      <c r="A1075" t="s">
        <v>1944</v>
      </c>
      <c r="B1075" s="2" t="s">
        <v>2648</v>
      </c>
      <c r="C1075" s="12" t="s">
        <v>730</v>
      </c>
      <c r="D1075" s="6">
        <v>43544</v>
      </c>
      <c r="E1075" s="142">
        <v>43500</v>
      </c>
      <c r="F1075" s="108" t="s">
        <v>838</v>
      </c>
      <c r="G1075" s="108">
        <v>1</v>
      </c>
      <c r="H1075" s="107">
        <v>0</v>
      </c>
      <c r="I1075" s="31">
        <v>1</v>
      </c>
      <c r="J1075" s="117">
        <f t="shared" si="16"/>
        <v>1</v>
      </c>
      <c r="K1075" s="31">
        <v>1</v>
      </c>
      <c r="L1075" s="31">
        <v>0</v>
      </c>
    </row>
    <row r="1076" spans="1:12" outlineLevel="2" x14ac:dyDescent="0.2">
      <c r="A1076" t="s">
        <v>1944</v>
      </c>
      <c r="B1076" s="2" t="s">
        <v>2649</v>
      </c>
      <c r="C1076" s="12" t="s">
        <v>730</v>
      </c>
      <c r="D1076" s="6">
        <v>43544</v>
      </c>
      <c r="E1076" s="142">
        <v>43500</v>
      </c>
      <c r="F1076" s="108" t="s">
        <v>838</v>
      </c>
      <c r="G1076" s="108">
        <v>1</v>
      </c>
      <c r="H1076" s="107">
        <v>0</v>
      </c>
      <c r="I1076" s="31">
        <v>1</v>
      </c>
      <c r="J1076" s="117">
        <f t="shared" si="16"/>
        <v>1</v>
      </c>
      <c r="K1076" s="31">
        <v>1</v>
      </c>
      <c r="L1076" s="31">
        <v>0</v>
      </c>
    </row>
    <row r="1077" spans="1:12" outlineLevel="2" x14ac:dyDescent="0.2">
      <c r="A1077" t="s">
        <v>1944</v>
      </c>
      <c r="B1077" s="31" t="s">
        <v>2647</v>
      </c>
      <c r="C1077" s="5" t="s">
        <v>730</v>
      </c>
      <c r="D1077" s="6">
        <v>43544</v>
      </c>
      <c r="E1077" s="142">
        <v>0</v>
      </c>
      <c r="F1077" s="54" t="s">
        <v>838</v>
      </c>
      <c r="G1077" s="108">
        <v>0</v>
      </c>
      <c r="H1077" s="107">
        <v>0</v>
      </c>
      <c r="I1077" s="31">
        <v>0</v>
      </c>
      <c r="J1077" s="117" t="e">
        <f t="shared" si="16"/>
        <v>#DIV/0!</v>
      </c>
      <c r="K1077" s="31">
        <v>1</v>
      </c>
      <c r="L1077" s="31">
        <v>0</v>
      </c>
    </row>
    <row r="1078" spans="1:12" outlineLevel="2" x14ac:dyDescent="0.2">
      <c r="A1078" t="s">
        <v>1944</v>
      </c>
      <c r="B1078" s="31" t="s">
        <v>2648</v>
      </c>
      <c r="C1078" s="5" t="s">
        <v>730</v>
      </c>
      <c r="D1078" s="6">
        <v>43544</v>
      </c>
      <c r="E1078" s="142">
        <v>0</v>
      </c>
      <c r="F1078" s="54" t="s">
        <v>838</v>
      </c>
      <c r="G1078" s="108">
        <v>0</v>
      </c>
      <c r="H1078" s="107">
        <v>0</v>
      </c>
      <c r="I1078" s="31">
        <v>0</v>
      </c>
      <c r="J1078" s="117" t="e">
        <f t="shared" si="16"/>
        <v>#DIV/0!</v>
      </c>
      <c r="K1078" s="31">
        <v>1</v>
      </c>
      <c r="L1078" s="31">
        <v>0</v>
      </c>
    </row>
    <row r="1079" spans="1:12" outlineLevel="2" x14ac:dyDescent="0.2">
      <c r="A1079" t="s">
        <v>1944</v>
      </c>
      <c r="B1079" s="31" t="s">
        <v>2649</v>
      </c>
      <c r="C1079" s="5" t="s">
        <v>730</v>
      </c>
      <c r="D1079" s="6">
        <v>43544</v>
      </c>
      <c r="E1079" s="142">
        <v>0</v>
      </c>
      <c r="F1079" s="54" t="s">
        <v>838</v>
      </c>
      <c r="G1079" s="108">
        <v>0</v>
      </c>
      <c r="H1079" s="107">
        <v>0</v>
      </c>
      <c r="I1079" s="31">
        <v>0</v>
      </c>
      <c r="J1079" s="117" t="e">
        <f t="shared" si="16"/>
        <v>#DIV/0!</v>
      </c>
      <c r="K1079" s="31">
        <v>1</v>
      </c>
      <c r="L1079" s="31">
        <v>0</v>
      </c>
    </row>
    <row r="1080" spans="1:12" outlineLevel="1" x14ac:dyDescent="0.2">
      <c r="A1080" s="29" t="s">
        <v>3782</v>
      </c>
      <c r="B1080" s="31"/>
      <c r="C1080" s="5"/>
      <c r="D1080" s="6"/>
      <c r="E1080" s="142">
        <f>SUBTOTAL(9,E1074:E1079)</f>
        <v>130500</v>
      </c>
      <c r="F1080" s="54"/>
      <c r="G1080" s="108">
        <f>SUBTOTAL(9,G1074:G1079)</f>
        <v>3</v>
      </c>
      <c r="H1080" s="107">
        <f>SUBTOTAL(9,H1074:H1079)</f>
        <v>0</v>
      </c>
      <c r="I1080" s="31">
        <f>SUBTOTAL(9,I1074:I1079)</f>
        <v>3</v>
      </c>
      <c r="J1080" s="117">
        <f t="shared" si="16"/>
        <v>1</v>
      </c>
      <c r="K1080" s="31">
        <f>SUBTOTAL(9,K1074:K1079)</f>
        <v>6</v>
      </c>
      <c r="L1080" s="31">
        <f>SUBTOTAL(9,L1074:L1079)</f>
        <v>0</v>
      </c>
    </row>
    <row r="1081" spans="1:12" outlineLevel="2" x14ac:dyDescent="0.2">
      <c r="A1081" t="s">
        <v>411</v>
      </c>
      <c r="B1081" s="2" t="s">
        <v>3065</v>
      </c>
      <c r="C1081" s="12" t="s">
        <v>328</v>
      </c>
      <c r="D1081" s="6">
        <v>43591</v>
      </c>
      <c r="E1081" s="142">
        <v>40000</v>
      </c>
      <c r="F1081" s="108" t="s">
        <v>838</v>
      </c>
      <c r="G1081" s="108">
        <v>1</v>
      </c>
      <c r="H1081" s="107">
        <v>0</v>
      </c>
      <c r="I1081" s="31">
        <v>1</v>
      </c>
      <c r="J1081" s="117">
        <f t="shared" si="16"/>
        <v>1</v>
      </c>
      <c r="K1081" s="31">
        <v>1</v>
      </c>
      <c r="L1081" s="31">
        <v>0</v>
      </c>
    </row>
    <row r="1082" spans="1:12" outlineLevel="2" x14ac:dyDescent="0.2">
      <c r="A1082" t="s">
        <v>411</v>
      </c>
      <c r="B1082" s="31" t="s">
        <v>2369</v>
      </c>
      <c r="C1082" s="5" t="s">
        <v>287</v>
      </c>
      <c r="D1082" s="6">
        <v>43511</v>
      </c>
      <c r="E1082" s="142">
        <v>129900</v>
      </c>
      <c r="F1082" s="54" t="s">
        <v>838</v>
      </c>
      <c r="G1082" s="108">
        <v>1</v>
      </c>
      <c r="H1082" s="107">
        <v>0</v>
      </c>
      <c r="I1082" s="31">
        <v>0</v>
      </c>
      <c r="J1082" s="117">
        <f t="shared" si="16"/>
        <v>0</v>
      </c>
      <c r="K1082" s="31">
        <v>0</v>
      </c>
      <c r="L1082" s="31">
        <v>0</v>
      </c>
    </row>
    <row r="1083" spans="1:12" outlineLevel="2" x14ac:dyDescent="0.2">
      <c r="A1083" t="s">
        <v>411</v>
      </c>
      <c r="B1083" s="31" t="s">
        <v>3065</v>
      </c>
      <c r="C1083" s="5" t="s">
        <v>328</v>
      </c>
      <c r="D1083" s="6">
        <v>43591</v>
      </c>
      <c r="E1083" s="142">
        <v>0</v>
      </c>
      <c r="F1083" s="54" t="s">
        <v>838</v>
      </c>
      <c r="G1083" s="108">
        <v>0</v>
      </c>
      <c r="H1083" s="107">
        <v>0</v>
      </c>
      <c r="I1083" s="31">
        <v>0</v>
      </c>
      <c r="J1083" s="117" t="e">
        <f t="shared" si="16"/>
        <v>#DIV/0!</v>
      </c>
      <c r="K1083" s="31">
        <v>1</v>
      </c>
      <c r="L1083" s="31">
        <v>0</v>
      </c>
    </row>
    <row r="1084" spans="1:12" outlineLevel="2" x14ac:dyDescent="0.2">
      <c r="A1084" t="s">
        <v>411</v>
      </c>
      <c r="B1084" s="31" t="s">
        <v>2291</v>
      </c>
      <c r="C1084" s="5" t="s">
        <v>328</v>
      </c>
      <c r="D1084" s="6">
        <v>43497</v>
      </c>
      <c r="E1084" s="142">
        <v>247000</v>
      </c>
      <c r="F1084" s="54" t="s">
        <v>838</v>
      </c>
      <c r="G1084" s="108">
        <v>1</v>
      </c>
      <c r="H1084" s="107">
        <v>0</v>
      </c>
      <c r="I1084" s="31">
        <v>0</v>
      </c>
      <c r="J1084" s="117">
        <f t="shared" si="16"/>
        <v>0</v>
      </c>
      <c r="K1084" s="31">
        <v>0</v>
      </c>
      <c r="L1084" s="31">
        <v>0</v>
      </c>
    </row>
    <row r="1085" spans="1:12" outlineLevel="2" x14ac:dyDescent="0.2">
      <c r="A1085" t="s">
        <v>411</v>
      </c>
      <c r="B1085" s="31" t="s">
        <v>2640</v>
      </c>
      <c r="C1085" s="5" t="s">
        <v>328</v>
      </c>
      <c r="D1085" s="6">
        <v>43543</v>
      </c>
      <c r="E1085" s="142">
        <v>170000</v>
      </c>
      <c r="F1085" s="54" t="s">
        <v>838</v>
      </c>
      <c r="G1085" s="108">
        <v>1</v>
      </c>
      <c r="H1085" s="107">
        <v>0</v>
      </c>
      <c r="I1085" s="31">
        <v>0</v>
      </c>
      <c r="J1085" s="117">
        <f t="shared" si="16"/>
        <v>0</v>
      </c>
      <c r="K1085" s="31">
        <v>0</v>
      </c>
      <c r="L1085" s="31">
        <v>0</v>
      </c>
    </row>
    <row r="1086" spans="1:12" outlineLevel="2" x14ac:dyDescent="0.2">
      <c r="A1086" t="s">
        <v>411</v>
      </c>
      <c r="B1086" s="31" t="s">
        <v>3056</v>
      </c>
      <c r="C1086" s="5" t="s">
        <v>328</v>
      </c>
      <c r="D1086" s="6">
        <v>43588</v>
      </c>
      <c r="E1086" s="142">
        <v>228500</v>
      </c>
      <c r="F1086" s="54" t="s">
        <v>838</v>
      </c>
      <c r="G1086" s="108">
        <v>1</v>
      </c>
      <c r="H1086" s="107">
        <v>0</v>
      </c>
      <c r="I1086" s="31">
        <v>0</v>
      </c>
      <c r="J1086" s="117">
        <f t="shared" si="16"/>
        <v>0</v>
      </c>
      <c r="K1086" s="31">
        <v>0</v>
      </c>
      <c r="L1086" s="31">
        <v>0</v>
      </c>
    </row>
    <row r="1087" spans="1:12" outlineLevel="2" x14ac:dyDescent="0.2">
      <c r="A1087" t="s">
        <v>411</v>
      </c>
      <c r="B1087" s="31" t="s">
        <v>3160</v>
      </c>
      <c r="C1087" s="5" t="s">
        <v>328</v>
      </c>
      <c r="D1087" s="6">
        <v>43598</v>
      </c>
      <c r="E1087" s="142">
        <v>289900</v>
      </c>
      <c r="F1087" s="54" t="s">
        <v>838</v>
      </c>
      <c r="G1087" s="108">
        <v>1</v>
      </c>
      <c r="H1087" s="107">
        <v>0</v>
      </c>
      <c r="I1087" s="31">
        <v>0</v>
      </c>
      <c r="J1087" s="117">
        <f t="shared" si="16"/>
        <v>0</v>
      </c>
      <c r="K1087" s="31">
        <v>0</v>
      </c>
      <c r="L1087" s="31">
        <v>0</v>
      </c>
    </row>
    <row r="1088" spans="1:12" outlineLevel="1" x14ac:dyDescent="0.2">
      <c r="A1088" s="29" t="s">
        <v>3783</v>
      </c>
      <c r="B1088" s="31"/>
      <c r="C1088" s="5"/>
      <c r="D1088" s="6"/>
      <c r="E1088" s="142">
        <f>SUBTOTAL(9,E1081:E1087)</f>
        <v>1105300</v>
      </c>
      <c r="F1088" s="54"/>
      <c r="G1088" s="108">
        <f>SUBTOTAL(9,G1081:G1087)</f>
        <v>6</v>
      </c>
      <c r="H1088" s="107">
        <f>SUBTOTAL(9,H1081:H1087)</f>
        <v>0</v>
      </c>
      <c r="I1088" s="31">
        <f>SUBTOTAL(9,I1081:I1087)</f>
        <v>1</v>
      </c>
      <c r="J1088" s="117">
        <f t="shared" si="16"/>
        <v>0.16666666666666666</v>
      </c>
      <c r="K1088" s="31">
        <f>SUBTOTAL(9,K1081:K1087)</f>
        <v>2</v>
      </c>
      <c r="L1088" s="31">
        <f>SUBTOTAL(9,L1081:L1087)</f>
        <v>0</v>
      </c>
    </row>
    <row r="1089" spans="1:12" outlineLevel="2" x14ac:dyDescent="0.2">
      <c r="A1089" t="s">
        <v>1844</v>
      </c>
      <c r="B1089" s="2" t="s">
        <v>2300</v>
      </c>
      <c r="C1089" s="12" t="s">
        <v>216</v>
      </c>
      <c r="D1089" s="6">
        <v>43500</v>
      </c>
      <c r="E1089" s="142">
        <v>218000</v>
      </c>
      <c r="F1089" s="108" t="s">
        <v>838</v>
      </c>
      <c r="G1089" s="108">
        <v>1</v>
      </c>
      <c r="H1089" s="107">
        <v>0</v>
      </c>
      <c r="I1089" s="31">
        <v>1</v>
      </c>
      <c r="J1089" s="117">
        <f t="shared" si="16"/>
        <v>1</v>
      </c>
      <c r="K1089" s="31">
        <v>0</v>
      </c>
      <c r="L1089" s="31">
        <v>0</v>
      </c>
    </row>
    <row r="1090" spans="1:12" outlineLevel="2" x14ac:dyDescent="0.2">
      <c r="A1090" t="s">
        <v>1844</v>
      </c>
      <c r="B1090" s="2" t="s">
        <v>2044</v>
      </c>
      <c r="C1090" s="12" t="s">
        <v>802</v>
      </c>
      <c r="D1090" s="6">
        <v>43546</v>
      </c>
      <c r="E1090" s="142">
        <v>122500</v>
      </c>
      <c r="F1090" s="108" t="s">
        <v>838</v>
      </c>
      <c r="G1090" s="108">
        <v>1</v>
      </c>
      <c r="H1090" s="107">
        <v>0</v>
      </c>
      <c r="I1090" s="31">
        <v>1</v>
      </c>
      <c r="J1090" s="117">
        <f t="shared" si="16"/>
        <v>1</v>
      </c>
      <c r="K1090" s="31">
        <v>0</v>
      </c>
      <c r="L1090" s="31">
        <v>0</v>
      </c>
    </row>
    <row r="1091" spans="1:12" outlineLevel="2" x14ac:dyDescent="0.2">
      <c r="A1091" t="s">
        <v>1844</v>
      </c>
      <c r="B1091" s="2" t="s">
        <v>2624</v>
      </c>
      <c r="C1091" s="12" t="s">
        <v>1127</v>
      </c>
      <c r="D1091" s="6">
        <v>43542</v>
      </c>
      <c r="E1091" s="142">
        <v>121000</v>
      </c>
      <c r="F1091" s="108" t="s">
        <v>838</v>
      </c>
      <c r="G1091" s="108">
        <v>1</v>
      </c>
      <c r="H1091" s="107">
        <v>0</v>
      </c>
      <c r="I1091" s="31">
        <v>1</v>
      </c>
      <c r="J1091" s="117">
        <f t="shared" si="16"/>
        <v>1</v>
      </c>
      <c r="K1091" s="31">
        <v>0</v>
      </c>
      <c r="L1091" s="31">
        <v>0</v>
      </c>
    </row>
    <row r="1092" spans="1:12" outlineLevel="2" x14ac:dyDescent="0.2">
      <c r="A1092" t="s">
        <v>1844</v>
      </c>
      <c r="B1092" s="2" t="s">
        <v>2707</v>
      </c>
      <c r="C1092" s="12" t="s">
        <v>1126</v>
      </c>
      <c r="D1092" s="6">
        <v>43550</v>
      </c>
      <c r="E1092" s="142">
        <v>222000</v>
      </c>
      <c r="F1092" s="108" t="s">
        <v>838</v>
      </c>
      <c r="G1092" s="108">
        <v>1</v>
      </c>
      <c r="H1092" s="107">
        <v>0</v>
      </c>
      <c r="I1092" s="31">
        <v>1</v>
      </c>
      <c r="J1092" s="117">
        <f t="shared" si="16"/>
        <v>1</v>
      </c>
      <c r="K1092" s="31">
        <v>0</v>
      </c>
      <c r="L1092" s="31">
        <v>0</v>
      </c>
    </row>
    <row r="1093" spans="1:12" outlineLevel="2" x14ac:dyDescent="0.2">
      <c r="A1093" t="s">
        <v>1844</v>
      </c>
      <c r="B1093" s="2" t="s">
        <v>3252</v>
      </c>
      <c r="C1093" s="12" t="s">
        <v>6</v>
      </c>
      <c r="D1093" s="6">
        <v>43608</v>
      </c>
      <c r="E1093" s="142">
        <v>152000</v>
      </c>
      <c r="F1093" s="108" t="s">
        <v>838</v>
      </c>
      <c r="G1093" s="108">
        <v>1</v>
      </c>
      <c r="H1093" s="107">
        <v>0</v>
      </c>
      <c r="I1093" s="31">
        <v>1</v>
      </c>
      <c r="J1093" s="117">
        <f t="shared" si="16"/>
        <v>1</v>
      </c>
      <c r="K1093" s="31">
        <v>0</v>
      </c>
      <c r="L1093" s="31">
        <v>0</v>
      </c>
    </row>
    <row r="1094" spans="1:12" outlineLevel="2" x14ac:dyDescent="0.2">
      <c r="A1094" t="s">
        <v>1844</v>
      </c>
      <c r="B1094" s="2" t="s">
        <v>2901</v>
      </c>
      <c r="C1094" s="12" t="s">
        <v>216</v>
      </c>
      <c r="D1094" s="6">
        <v>43572</v>
      </c>
      <c r="E1094" s="142">
        <v>258200</v>
      </c>
      <c r="F1094" s="108" t="s">
        <v>838</v>
      </c>
      <c r="G1094" s="108">
        <v>1</v>
      </c>
      <c r="H1094" s="107">
        <v>0</v>
      </c>
      <c r="I1094" s="31">
        <v>1</v>
      </c>
      <c r="J1094" s="117">
        <f t="shared" ref="J1094:J1157" si="17">+I1094/G1094</f>
        <v>1</v>
      </c>
      <c r="K1094" s="31">
        <v>0</v>
      </c>
      <c r="L1094" s="31">
        <v>0</v>
      </c>
    </row>
    <row r="1095" spans="1:12" outlineLevel="2" x14ac:dyDescent="0.2">
      <c r="A1095" t="s">
        <v>1844</v>
      </c>
      <c r="B1095" s="2" t="s">
        <v>2615</v>
      </c>
      <c r="C1095" s="12" t="s">
        <v>6</v>
      </c>
      <c r="D1095" s="6">
        <v>43539</v>
      </c>
      <c r="E1095" s="142">
        <v>85000</v>
      </c>
      <c r="F1095" s="108" t="s">
        <v>838</v>
      </c>
      <c r="G1095" s="108">
        <v>1</v>
      </c>
      <c r="H1095" s="107">
        <v>0</v>
      </c>
      <c r="I1095" s="31">
        <v>1</v>
      </c>
      <c r="J1095" s="117">
        <f t="shared" si="17"/>
        <v>1</v>
      </c>
      <c r="K1095" s="31">
        <v>0</v>
      </c>
      <c r="L1095" s="31">
        <v>0</v>
      </c>
    </row>
    <row r="1096" spans="1:12" outlineLevel="2" x14ac:dyDescent="0.2">
      <c r="A1096" t="s">
        <v>1844</v>
      </c>
      <c r="B1096" s="2" t="s">
        <v>2120</v>
      </c>
      <c r="C1096" s="12" t="s">
        <v>6</v>
      </c>
      <c r="D1096" s="6">
        <v>43472</v>
      </c>
      <c r="E1096" s="142">
        <v>91000</v>
      </c>
      <c r="F1096" s="108" t="s">
        <v>838</v>
      </c>
      <c r="G1096" s="108">
        <v>1</v>
      </c>
      <c r="H1096" s="107">
        <v>0</v>
      </c>
      <c r="I1096" s="31">
        <v>1</v>
      </c>
      <c r="J1096" s="117">
        <f t="shared" si="17"/>
        <v>1</v>
      </c>
      <c r="K1096" s="31">
        <v>0</v>
      </c>
      <c r="L1096" s="31">
        <v>0</v>
      </c>
    </row>
    <row r="1097" spans="1:12" outlineLevel="2" x14ac:dyDescent="0.2">
      <c r="A1097" t="s">
        <v>1844</v>
      </c>
      <c r="B1097" s="2" t="s">
        <v>2665</v>
      </c>
      <c r="C1097" s="12" t="s">
        <v>1126</v>
      </c>
      <c r="D1097" s="6">
        <v>43546</v>
      </c>
      <c r="E1097" s="142">
        <v>135000</v>
      </c>
      <c r="F1097" s="108" t="s">
        <v>838</v>
      </c>
      <c r="G1097" s="108">
        <v>1</v>
      </c>
      <c r="H1097" s="107">
        <v>0</v>
      </c>
      <c r="I1097" s="31">
        <v>1</v>
      </c>
      <c r="J1097" s="117">
        <f t="shared" si="17"/>
        <v>1</v>
      </c>
      <c r="K1097" s="31">
        <v>0</v>
      </c>
      <c r="L1097" s="31">
        <v>0</v>
      </c>
    </row>
    <row r="1098" spans="1:12" outlineLevel="2" x14ac:dyDescent="0.2">
      <c r="A1098" t="s">
        <v>1844</v>
      </c>
      <c r="B1098" s="2" t="s">
        <v>2608</v>
      </c>
      <c r="C1098" s="12" t="s">
        <v>6</v>
      </c>
      <c r="D1098" s="6">
        <v>43539</v>
      </c>
      <c r="E1098" s="142">
        <v>182500</v>
      </c>
      <c r="F1098" s="108" t="s">
        <v>838</v>
      </c>
      <c r="G1098" s="108">
        <v>1</v>
      </c>
      <c r="H1098" s="107">
        <v>0</v>
      </c>
      <c r="I1098" s="31">
        <v>1</v>
      </c>
      <c r="J1098" s="117">
        <f t="shared" si="17"/>
        <v>1</v>
      </c>
      <c r="K1098" s="31">
        <v>0</v>
      </c>
      <c r="L1098" s="31">
        <v>0</v>
      </c>
    </row>
    <row r="1099" spans="1:12" outlineLevel="2" x14ac:dyDescent="0.2">
      <c r="A1099" t="s">
        <v>1844</v>
      </c>
      <c r="B1099" s="2" t="s">
        <v>3039</v>
      </c>
      <c r="C1099" s="12" t="s">
        <v>7</v>
      </c>
      <c r="D1099" s="6">
        <v>43586</v>
      </c>
      <c r="E1099" s="142">
        <v>450000</v>
      </c>
      <c r="F1099" s="108" t="s">
        <v>838</v>
      </c>
      <c r="G1099" s="108">
        <v>1</v>
      </c>
      <c r="H1099" s="107">
        <v>0</v>
      </c>
      <c r="I1099" s="31">
        <v>1</v>
      </c>
      <c r="J1099" s="117">
        <f t="shared" si="17"/>
        <v>1</v>
      </c>
      <c r="K1099" s="31">
        <v>0</v>
      </c>
      <c r="L1099" s="31">
        <v>0</v>
      </c>
    </row>
    <row r="1100" spans="1:12" outlineLevel="2" x14ac:dyDescent="0.2">
      <c r="A1100" t="s">
        <v>1844</v>
      </c>
      <c r="B1100" s="2" t="s">
        <v>2928</v>
      </c>
      <c r="C1100" s="12" t="s">
        <v>6</v>
      </c>
      <c r="D1100" s="6">
        <v>43577</v>
      </c>
      <c r="E1100" s="142">
        <v>240000</v>
      </c>
      <c r="F1100" s="108" t="s">
        <v>838</v>
      </c>
      <c r="G1100" s="108">
        <v>1</v>
      </c>
      <c r="H1100" s="107">
        <v>0</v>
      </c>
      <c r="I1100" s="31">
        <v>1</v>
      </c>
      <c r="J1100" s="117">
        <f t="shared" si="17"/>
        <v>1</v>
      </c>
      <c r="K1100" s="31">
        <v>0</v>
      </c>
      <c r="L1100" s="31">
        <v>0</v>
      </c>
    </row>
    <row r="1101" spans="1:12" outlineLevel="2" x14ac:dyDescent="0.2">
      <c r="A1101" t="s">
        <v>1844</v>
      </c>
      <c r="B1101" s="2" t="s">
        <v>3042</v>
      </c>
      <c r="C1101" s="12" t="s">
        <v>6</v>
      </c>
      <c r="D1101" s="6">
        <v>43587</v>
      </c>
      <c r="E1101" s="142">
        <v>183300</v>
      </c>
      <c r="F1101" s="108" t="s">
        <v>838</v>
      </c>
      <c r="G1101" s="108">
        <v>1</v>
      </c>
      <c r="H1101" s="107">
        <v>0</v>
      </c>
      <c r="I1101" s="31">
        <v>1</v>
      </c>
      <c r="J1101" s="117">
        <f t="shared" si="17"/>
        <v>1</v>
      </c>
      <c r="K1101" s="31">
        <v>0</v>
      </c>
      <c r="L1101" s="31">
        <v>0</v>
      </c>
    </row>
    <row r="1102" spans="1:12" outlineLevel="2" x14ac:dyDescent="0.2">
      <c r="A1102" t="s">
        <v>1844</v>
      </c>
      <c r="B1102" s="2" t="s">
        <v>3283</v>
      </c>
      <c r="C1102" s="12" t="s">
        <v>6</v>
      </c>
      <c r="D1102" s="6">
        <v>43609</v>
      </c>
      <c r="E1102" s="142">
        <v>705000</v>
      </c>
      <c r="F1102" s="108" t="s">
        <v>838</v>
      </c>
      <c r="G1102" s="108">
        <v>1</v>
      </c>
      <c r="H1102" s="107">
        <v>0</v>
      </c>
      <c r="I1102" s="31">
        <v>1</v>
      </c>
      <c r="J1102" s="117">
        <f t="shared" si="17"/>
        <v>1</v>
      </c>
      <c r="K1102" s="31">
        <v>0</v>
      </c>
      <c r="L1102" s="31">
        <v>0</v>
      </c>
    </row>
    <row r="1103" spans="1:12" outlineLevel="2" x14ac:dyDescent="0.2">
      <c r="A1103" t="s">
        <v>1844</v>
      </c>
      <c r="B1103" s="2" t="s">
        <v>2015</v>
      </c>
      <c r="C1103" s="12" t="s">
        <v>6</v>
      </c>
      <c r="D1103" s="6">
        <v>43546</v>
      </c>
      <c r="E1103" s="142">
        <v>126900</v>
      </c>
      <c r="F1103" s="108" t="s">
        <v>838</v>
      </c>
      <c r="G1103" s="108">
        <v>1</v>
      </c>
      <c r="H1103" s="107">
        <v>0</v>
      </c>
      <c r="I1103" s="31">
        <v>1</v>
      </c>
      <c r="J1103" s="117">
        <f t="shared" si="17"/>
        <v>1</v>
      </c>
      <c r="K1103" s="31">
        <v>0</v>
      </c>
      <c r="L1103" s="31">
        <v>0</v>
      </c>
    </row>
    <row r="1104" spans="1:12" outlineLevel="2" x14ac:dyDescent="0.2">
      <c r="A1104" t="s">
        <v>1844</v>
      </c>
      <c r="B1104" s="2" t="s">
        <v>2048</v>
      </c>
      <c r="C1104" s="12" t="s">
        <v>6</v>
      </c>
      <c r="D1104" s="6">
        <v>43586</v>
      </c>
      <c r="E1104" s="142">
        <v>100000</v>
      </c>
      <c r="F1104" s="108" t="s">
        <v>838</v>
      </c>
      <c r="G1104" s="108">
        <v>1</v>
      </c>
      <c r="H1104" s="107">
        <v>0</v>
      </c>
      <c r="I1104" s="31">
        <v>1</v>
      </c>
      <c r="J1104" s="117">
        <f t="shared" si="17"/>
        <v>1</v>
      </c>
      <c r="K1104" s="31">
        <v>0</v>
      </c>
      <c r="L1104" s="31">
        <v>0</v>
      </c>
    </row>
    <row r="1105" spans="1:12" outlineLevel="2" x14ac:dyDescent="0.2">
      <c r="A1105" t="s">
        <v>1844</v>
      </c>
      <c r="B1105" s="2" t="s">
        <v>3167</v>
      </c>
      <c r="C1105" s="12" t="s">
        <v>216</v>
      </c>
      <c r="D1105" s="6">
        <v>43600</v>
      </c>
      <c r="E1105" s="142">
        <v>194500</v>
      </c>
      <c r="F1105" s="108" t="s">
        <v>838</v>
      </c>
      <c r="G1105" s="108">
        <v>1</v>
      </c>
      <c r="H1105" s="107">
        <v>0</v>
      </c>
      <c r="I1105" s="31">
        <v>1</v>
      </c>
      <c r="J1105" s="117">
        <f t="shared" si="17"/>
        <v>1</v>
      </c>
      <c r="K1105" s="31">
        <v>0</v>
      </c>
      <c r="L1105" s="31">
        <v>0</v>
      </c>
    </row>
    <row r="1106" spans="1:12" outlineLevel="2" x14ac:dyDescent="0.2">
      <c r="A1106" t="s">
        <v>1844</v>
      </c>
      <c r="B1106" s="2" t="s">
        <v>2918</v>
      </c>
      <c r="C1106" s="12" t="s">
        <v>6</v>
      </c>
      <c r="D1106" s="6">
        <v>43573</v>
      </c>
      <c r="E1106" s="142">
        <v>187298</v>
      </c>
      <c r="F1106" s="108" t="s">
        <v>838</v>
      </c>
      <c r="G1106" s="108">
        <v>1</v>
      </c>
      <c r="H1106" s="107">
        <v>0</v>
      </c>
      <c r="I1106" s="31">
        <v>1</v>
      </c>
      <c r="J1106" s="117">
        <f t="shared" si="17"/>
        <v>1</v>
      </c>
      <c r="K1106" s="31">
        <v>0</v>
      </c>
      <c r="L1106" s="31">
        <v>0</v>
      </c>
    </row>
    <row r="1107" spans="1:12" outlineLevel="2" x14ac:dyDescent="0.2">
      <c r="A1107" t="s">
        <v>1844</v>
      </c>
      <c r="B1107" s="2" t="s">
        <v>2981</v>
      </c>
      <c r="C1107" s="12" t="s">
        <v>6</v>
      </c>
      <c r="D1107" s="6">
        <v>43581</v>
      </c>
      <c r="E1107" s="142">
        <v>270000</v>
      </c>
      <c r="F1107" s="108" t="s">
        <v>838</v>
      </c>
      <c r="G1107" s="108">
        <v>1</v>
      </c>
      <c r="H1107" s="107">
        <v>0</v>
      </c>
      <c r="I1107" s="31">
        <v>1</v>
      </c>
      <c r="J1107" s="117">
        <f t="shared" si="17"/>
        <v>1</v>
      </c>
      <c r="K1107" s="31">
        <v>0</v>
      </c>
      <c r="L1107" s="31">
        <v>0</v>
      </c>
    </row>
    <row r="1108" spans="1:12" outlineLevel="2" x14ac:dyDescent="0.2">
      <c r="A1108" t="s">
        <v>1844</v>
      </c>
      <c r="B1108" s="2" t="s">
        <v>2345</v>
      </c>
      <c r="C1108" s="12" t="s">
        <v>6</v>
      </c>
      <c r="D1108" s="6">
        <v>43508</v>
      </c>
      <c r="E1108" s="142">
        <v>167500</v>
      </c>
      <c r="F1108" s="108" t="s">
        <v>838</v>
      </c>
      <c r="G1108" s="108">
        <v>1</v>
      </c>
      <c r="H1108" s="107">
        <v>0</v>
      </c>
      <c r="I1108" s="31">
        <v>1</v>
      </c>
      <c r="J1108" s="117">
        <f t="shared" si="17"/>
        <v>1</v>
      </c>
      <c r="K1108" s="31">
        <v>0</v>
      </c>
      <c r="L1108" s="31">
        <v>0</v>
      </c>
    </row>
    <row r="1109" spans="1:12" outlineLevel="2" x14ac:dyDescent="0.2">
      <c r="A1109" t="s">
        <v>1844</v>
      </c>
      <c r="B1109" s="2" t="s">
        <v>2298</v>
      </c>
      <c r="C1109" s="12" t="s">
        <v>6</v>
      </c>
      <c r="D1109" s="6">
        <v>43500</v>
      </c>
      <c r="E1109" s="142">
        <v>296500</v>
      </c>
      <c r="F1109" s="108">
        <v>20190031</v>
      </c>
      <c r="G1109" s="108">
        <v>1</v>
      </c>
      <c r="H1109" s="107">
        <v>1</v>
      </c>
      <c r="I1109" s="31">
        <v>1</v>
      </c>
      <c r="J1109" s="117">
        <f t="shared" si="17"/>
        <v>1</v>
      </c>
      <c r="K1109" s="31">
        <v>0</v>
      </c>
      <c r="L1109" s="31">
        <v>0</v>
      </c>
    </row>
    <row r="1110" spans="1:12" outlineLevel="2" x14ac:dyDescent="0.2">
      <c r="A1110" t="s">
        <v>1844</v>
      </c>
      <c r="B1110" s="2" t="s">
        <v>2101</v>
      </c>
      <c r="C1110" s="12" t="s">
        <v>6</v>
      </c>
      <c r="D1110" s="6">
        <v>43467</v>
      </c>
      <c r="E1110" s="142">
        <v>165000</v>
      </c>
      <c r="F1110" s="108" t="s">
        <v>838</v>
      </c>
      <c r="G1110" s="108">
        <v>1</v>
      </c>
      <c r="H1110" s="107">
        <v>0</v>
      </c>
      <c r="I1110" s="31">
        <v>1</v>
      </c>
      <c r="J1110" s="117">
        <f t="shared" si="17"/>
        <v>1</v>
      </c>
      <c r="K1110" s="31">
        <v>1</v>
      </c>
      <c r="L1110" s="31">
        <v>0</v>
      </c>
    </row>
    <row r="1111" spans="1:12" outlineLevel="2" x14ac:dyDescent="0.2">
      <c r="A1111" t="s">
        <v>1844</v>
      </c>
      <c r="B1111" s="2" t="s">
        <v>2194</v>
      </c>
      <c r="C1111" s="12" t="s">
        <v>6</v>
      </c>
      <c r="D1111" s="6">
        <v>43487</v>
      </c>
      <c r="E1111" s="142">
        <v>310000</v>
      </c>
      <c r="F1111" s="108" t="s">
        <v>838</v>
      </c>
      <c r="G1111" s="108">
        <v>1</v>
      </c>
      <c r="H1111" s="107">
        <v>0</v>
      </c>
      <c r="I1111" s="31">
        <v>1</v>
      </c>
      <c r="J1111" s="117">
        <f t="shared" si="17"/>
        <v>1</v>
      </c>
      <c r="K1111" s="31">
        <v>1</v>
      </c>
      <c r="L1111" s="31">
        <v>0</v>
      </c>
    </row>
    <row r="1112" spans="1:12" outlineLevel="2" x14ac:dyDescent="0.2">
      <c r="A1112" t="s">
        <v>1844</v>
      </c>
      <c r="B1112" s="2" t="s">
        <v>2303</v>
      </c>
      <c r="C1112" s="12" t="s">
        <v>730</v>
      </c>
      <c r="D1112" s="6">
        <v>43500</v>
      </c>
      <c r="E1112" s="142">
        <v>20000</v>
      </c>
      <c r="F1112" s="108" t="s">
        <v>838</v>
      </c>
      <c r="G1112" s="108">
        <v>1</v>
      </c>
      <c r="H1112" s="107">
        <v>0</v>
      </c>
      <c r="I1112" s="31">
        <v>1</v>
      </c>
      <c r="J1112" s="117">
        <f t="shared" si="17"/>
        <v>1</v>
      </c>
      <c r="K1112" s="31">
        <v>1</v>
      </c>
      <c r="L1112" s="31">
        <v>0</v>
      </c>
    </row>
    <row r="1113" spans="1:12" outlineLevel="2" x14ac:dyDescent="0.2">
      <c r="A1113" t="s">
        <v>1844</v>
      </c>
      <c r="B1113" s="2" t="s">
        <v>2358</v>
      </c>
      <c r="C1113" s="12" t="s">
        <v>6</v>
      </c>
      <c r="D1113" s="6">
        <v>43510</v>
      </c>
      <c r="E1113" s="142">
        <v>49000</v>
      </c>
      <c r="F1113" s="108" t="s">
        <v>838</v>
      </c>
      <c r="G1113" s="108">
        <v>1</v>
      </c>
      <c r="H1113" s="107">
        <v>0</v>
      </c>
      <c r="I1113" s="31">
        <v>1</v>
      </c>
      <c r="J1113" s="117">
        <f t="shared" si="17"/>
        <v>1</v>
      </c>
      <c r="K1113" s="31">
        <v>1</v>
      </c>
      <c r="L1113" s="31">
        <v>0</v>
      </c>
    </row>
    <row r="1114" spans="1:12" outlineLevel="2" x14ac:dyDescent="0.2">
      <c r="A1114" t="s">
        <v>1844</v>
      </c>
      <c r="B1114" s="2" t="s">
        <v>2452</v>
      </c>
      <c r="C1114" s="12" t="s">
        <v>7</v>
      </c>
      <c r="D1114" s="6">
        <v>43523</v>
      </c>
      <c r="E1114" s="142">
        <v>75000</v>
      </c>
      <c r="F1114" s="108" t="s">
        <v>838</v>
      </c>
      <c r="G1114" s="108">
        <v>1</v>
      </c>
      <c r="H1114" s="107">
        <v>0</v>
      </c>
      <c r="I1114" s="31">
        <v>1</v>
      </c>
      <c r="J1114" s="117">
        <f t="shared" si="17"/>
        <v>1</v>
      </c>
      <c r="K1114" s="31">
        <v>1</v>
      </c>
      <c r="L1114" s="31">
        <v>0</v>
      </c>
    </row>
    <row r="1115" spans="1:12" outlineLevel="2" x14ac:dyDescent="0.2">
      <c r="A1115" t="s">
        <v>1844</v>
      </c>
      <c r="B1115" s="2" t="s">
        <v>2463</v>
      </c>
      <c r="C1115" s="12" t="s">
        <v>216</v>
      </c>
      <c r="D1115" s="6">
        <v>43524</v>
      </c>
      <c r="E1115" s="142">
        <v>170000</v>
      </c>
      <c r="F1115" s="108" t="s">
        <v>838</v>
      </c>
      <c r="G1115" s="108">
        <v>1</v>
      </c>
      <c r="H1115" s="107">
        <v>0</v>
      </c>
      <c r="I1115" s="31">
        <v>1</v>
      </c>
      <c r="J1115" s="117">
        <f t="shared" si="17"/>
        <v>1</v>
      </c>
      <c r="K1115" s="31">
        <v>1</v>
      </c>
      <c r="L1115" s="31">
        <v>0</v>
      </c>
    </row>
    <row r="1116" spans="1:12" outlineLevel="2" x14ac:dyDescent="0.2">
      <c r="A1116" t="s">
        <v>1844</v>
      </c>
      <c r="B1116" s="2" t="s">
        <v>2546</v>
      </c>
      <c r="C1116" s="12" t="s">
        <v>6</v>
      </c>
      <c r="D1116" s="6">
        <v>43532</v>
      </c>
      <c r="E1116" s="142">
        <v>141250</v>
      </c>
      <c r="F1116" s="108">
        <v>20190139</v>
      </c>
      <c r="G1116" s="108">
        <v>1</v>
      </c>
      <c r="H1116" s="107">
        <v>1</v>
      </c>
      <c r="I1116" s="31">
        <v>1</v>
      </c>
      <c r="J1116" s="117">
        <f t="shared" si="17"/>
        <v>1</v>
      </c>
      <c r="K1116" s="31">
        <v>1</v>
      </c>
      <c r="L1116" s="31">
        <v>1</v>
      </c>
    </row>
    <row r="1117" spans="1:12" outlineLevel="2" x14ac:dyDescent="0.2">
      <c r="A1117" t="s">
        <v>1844</v>
      </c>
      <c r="B1117" s="2" t="s">
        <v>2558</v>
      </c>
      <c r="C1117" s="12" t="s">
        <v>6</v>
      </c>
      <c r="D1117" s="6">
        <v>43532</v>
      </c>
      <c r="E1117" s="142">
        <v>299000</v>
      </c>
      <c r="F1117" s="108" t="s">
        <v>838</v>
      </c>
      <c r="G1117" s="108">
        <v>1</v>
      </c>
      <c r="H1117" s="107">
        <v>0</v>
      </c>
      <c r="I1117" s="31">
        <v>1</v>
      </c>
      <c r="J1117" s="117">
        <f t="shared" si="17"/>
        <v>1</v>
      </c>
      <c r="K1117" s="31">
        <v>1</v>
      </c>
      <c r="L1117" s="31">
        <v>0</v>
      </c>
    </row>
    <row r="1118" spans="1:12" outlineLevel="2" x14ac:dyDescent="0.2">
      <c r="A1118" t="s">
        <v>1844</v>
      </c>
      <c r="B1118" s="2" t="s">
        <v>2858</v>
      </c>
      <c r="C1118" s="12" t="s">
        <v>6</v>
      </c>
      <c r="D1118" s="6">
        <v>43567</v>
      </c>
      <c r="E1118" s="142">
        <v>112000</v>
      </c>
      <c r="F1118" s="108" t="s">
        <v>838</v>
      </c>
      <c r="G1118" s="108">
        <v>1</v>
      </c>
      <c r="H1118" s="107">
        <v>0</v>
      </c>
      <c r="I1118" s="31">
        <v>1</v>
      </c>
      <c r="J1118" s="117">
        <f t="shared" si="17"/>
        <v>1</v>
      </c>
      <c r="K1118" s="31">
        <v>1</v>
      </c>
      <c r="L1118" s="31">
        <v>0</v>
      </c>
    </row>
    <row r="1119" spans="1:12" outlineLevel="2" x14ac:dyDescent="0.2">
      <c r="A1119" t="s">
        <v>1844</v>
      </c>
      <c r="B1119" s="2" t="s">
        <v>1991</v>
      </c>
      <c r="C1119" s="12" t="s">
        <v>123</v>
      </c>
      <c r="D1119" s="6">
        <v>43570</v>
      </c>
      <c r="E1119" s="142">
        <v>272900</v>
      </c>
      <c r="F1119" s="108" t="s">
        <v>838</v>
      </c>
      <c r="G1119" s="108">
        <v>1</v>
      </c>
      <c r="H1119" s="107">
        <v>0</v>
      </c>
      <c r="I1119" s="31">
        <v>1</v>
      </c>
      <c r="J1119" s="117">
        <f t="shared" si="17"/>
        <v>1</v>
      </c>
      <c r="K1119" s="31">
        <v>1</v>
      </c>
      <c r="L1119" s="31">
        <v>0</v>
      </c>
    </row>
    <row r="1120" spans="1:12" outlineLevel="2" x14ac:dyDescent="0.2">
      <c r="A1120" t="s">
        <v>1844</v>
      </c>
      <c r="B1120" s="2" t="s">
        <v>2904</v>
      </c>
      <c r="C1120" s="12" t="s">
        <v>6</v>
      </c>
      <c r="D1120" s="6">
        <v>43573</v>
      </c>
      <c r="E1120" s="142">
        <v>178000</v>
      </c>
      <c r="F1120" s="108" t="s">
        <v>838</v>
      </c>
      <c r="G1120" s="108">
        <v>1</v>
      </c>
      <c r="H1120" s="107">
        <v>0</v>
      </c>
      <c r="I1120" s="31">
        <v>1</v>
      </c>
      <c r="J1120" s="117">
        <f t="shared" si="17"/>
        <v>1</v>
      </c>
      <c r="K1120" s="31">
        <v>1</v>
      </c>
      <c r="L1120" s="31">
        <v>0</v>
      </c>
    </row>
    <row r="1121" spans="1:12" outlineLevel="2" x14ac:dyDescent="0.2">
      <c r="A1121" t="s">
        <v>1844</v>
      </c>
      <c r="B1121" s="2" t="s">
        <v>3124</v>
      </c>
      <c r="C1121" s="12" t="s">
        <v>910</v>
      </c>
      <c r="D1121" s="6">
        <v>43595</v>
      </c>
      <c r="E1121" s="142">
        <v>145000</v>
      </c>
      <c r="F1121" s="108" t="s">
        <v>838</v>
      </c>
      <c r="G1121" s="108">
        <v>1</v>
      </c>
      <c r="H1121" s="107">
        <v>0</v>
      </c>
      <c r="I1121" s="31">
        <v>1</v>
      </c>
      <c r="J1121" s="117">
        <f t="shared" si="17"/>
        <v>1</v>
      </c>
      <c r="K1121" s="31">
        <v>1</v>
      </c>
      <c r="L1121" s="31">
        <v>0</v>
      </c>
    </row>
    <row r="1122" spans="1:12" outlineLevel="2" x14ac:dyDescent="0.2">
      <c r="A1122" t="s">
        <v>1844</v>
      </c>
      <c r="B1122" s="2" t="s">
        <v>3166</v>
      </c>
      <c r="C1122" s="12" t="s">
        <v>6</v>
      </c>
      <c r="D1122" s="6">
        <v>43600</v>
      </c>
      <c r="E1122" s="142">
        <v>59000</v>
      </c>
      <c r="F1122" s="108" t="s">
        <v>838</v>
      </c>
      <c r="G1122" s="108">
        <v>1</v>
      </c>
      <c r="H1122" s="107">
        <v>0</v>
      </c>
      <c r="I1122" s="31">
        <v>1</v>
      </c>
      <c r="J1122" s="117">
        <f t="shared" si="17"/>
        <v>1</v>
      </c>
      <c r="K1122" s="31">
        <v>1</v>
      </c>
      <c r="L1122" s="31">
        <v>0</v>
      </c>
    </row>
    <row r="1123" spans="1:12" outlineLevel="2" x14ac:dyDescent="0.2">
      <c r="A1123" t="s">
        <v>1844</v>
      </c>
      <c r="B1123" s="2" t="s">
        <v>3321</v>
      </c>
      <c r="C1123" s="12" t="s">
        <v>7</v>
      </c>
      <c r="D1123" s="6">
        <v>43615</v>
      </c>
      <c r="E1123" s="142">
        <v>80000</v>
      </c>
      <c r="F1123" s="108" t="s">
        <v>838</v>
      </c>
      <c r="G1123" s="108">
        <v>1</v>
      </c>
      <c r="H1123" s="107">
        <v>0</v>
      </c>
      <c r="I1123" s="31">
        <v>1</v>
      </c>
      <c r="J1123" s="117">
        <f t="shared" si="17"/>
        <v>1</v>
      </c>
      <c r="K1123" s="31">
        <v>1</v>
      </c>
      <c r="L1123" s="31">
        <v>0</v>
      </c>
    </row>
    <row r="1124" spans="1:12" outlineLevel="2" x14ac:dyDescent="0.2">
      <c r="A1124" t="s">
        <v>1844</v>
      </c>
      <c r="B1124" s="2" t="s">
        <v>3342</v>
      </c>
      <c r="C1124" s="12" t="s">
        <v>216</v>
      </c>
      <c r="D1124" s="6">
        <v>43616</v>
      </c>
      <c r="E1124" s="142">
        <v>235000</v>
      </c>
      <c r="F1124" s="108" t="s">
        <v>838</v>
      </c>
      <c r="G1124" s="108">
        <v>1</v>
      </c>
      <c r="H1124" s="107">
        <v>0</v>
      </c>
      <c r="I1124" s="31">
        <v>1</v>
      </c>
      <c r="J1124" s="117">
        <f t="shared" si="17"/>
        <v>1</v>
      </c>
      <c r="K1124" s="31">
        <v>1</v>
      </c>
      <c r="L1124" s="31">
        <v>0</v>
      </c>
    </row>
    <row r="1125" spans="1:12" outlineLevel="2" x14ac:dyDescent="0.2">
      <c r="A1125" t="s">
        <v>1844</v>
      </c>
      <c r="B1125" s="2" t="s">
        <v>222</v>
      </c>
      <c r="C1125" s="12" t="s">
        <v>216</v>
      </c>
      <c r="D1125" s="6">
        <v>43616</v>
      </c>
      <c r="E1125" s="142">
        <v>315000</v>
      </c>
      <c r="F1125" s="108" t="s">
        <v>838</v>
      </c>
      <c r="G1125" s="108">
        <v>1</v>
      </c>
      <c r="H1125" s="107">
        <v>0</v>
      </c>
      <c r="I1125" s="31">
        <v>1</v>
      </c>
      <c r="J1125" s="117">
        <f t="shared" si="17"/>
        <v>1</v>
      </c>
      <c r="K1125" s="31">
        <v>1</v>
      </c>
      <c r="L1125" s="31">
        <v>0</v>
      </c>
    </row>
    <row r="1126" spans="1:12" outlineLevel="2" x14ac:dyDescent="0.2">
      <c r="A1126" t="s">
        <v>1844</v>
      </c>
      <c r="B1126" s="2" t="s">
        <v>3095</v>
      </c>
      <c r="C1126" s="12" t="s">
        <v>6</v>
      </c>
      <c r="D1126" s="6">
        <v>43593</v>
      </c>
      <c r="E1126" s="142">
        <v>139900</v>
      </c>
      <c r="F1126" s="108" t="s">
        <v>838</v>
      </c>
      <c r="G1126" s="108">
        <v>1</v>
      </c>
      <c r="H1126" s="107">
        <v>0</v>
      </c>
      <c r="I1126" s="31">
        <v>1</v>
      </c>
      <c r="J1126" s="117">
        <f t="shared" si="17"/>
        <v>1</v>
      </c>
      <c r="K1126" s="31">
        <v>0</v>
      </c>
      <c r="L1126" s="31">
        <v>0</v>
      </c>
    </row>
    <row r="1127" spans="1:12" outlineLevel="2" x14ac:dyDescent="0.2">
      <c r="A1127" t="s">
        <v>1844</v>
      </c>
      <c r="B1127" s="2" t="s">
        <v>2151</v>
      </c>
      <c r="C1127" s="12" t="s">
        <v>425</v>
      </c>
      <c r="D1127" s="6">
        <v>43479</v>
      </c>
      <c r="E1127" s="142">
        <v>495000</v>
      </c>
      <c r="F1127" s="108" t="s">
        <v>838</v>
      </c>
      <c r="G1127" s="108">
        <v>1</v>
      </c>
      <c r="H1127" s="107">
        <v>0</v>
      </c>
      <c r="I1127" s="31">
        <v>1</v>
      </c>
      <c r="J1127" s="117">
        <f t="shared" si="17"/>
        <v>1</v>
      </c>
      <c r="K1127" s="31">
        <v>0</v>
      </c>
      <c r="L1127" s="31">
        <v>0</v>
      </c>
    </row>
    <row r="1128" spans="1:12" outlineLevel="2" x14ac:dyDescent="0.2">
      <c r="A1128" t="s">
        <v>1844</v>
      </c>
      <c r="B1128" s="2" t="s">
        <v>3028</v>
      </c>
      <c r="C1128" s="12" t="s">
        <v>700</v>
      </c>
      <c r="D1128" s="6">
        <v>43585</v>
      </c>
      <c r="E1128" s="142">
        <v>175000</v>
      </c>
      <c r="F1128" s="108" t="s">
        <v>838</v>
      </c>
      <c r="G1128" s="108">
        <v>1</v>
      </c>
      <c r="H1128" s="107">
        <v>0</v>
      </c>
      <c r="I1128" s="31">
        <v>1</v>
      </c>
      <c r="J1128" s="117">
        <f t="shared" si="17"/>
        <v>1</v>
      </c>
      <c r="K1128" s="31">
        <v>0</v>
      </c>
      <c r="L1128" s="31">
        <v>0</v>
      </c>
    </row>
    <row r="1129" spans="1:12" outlineLevel="2" x14ac:dyDescent="0.2">
      <c r="A1129" t="s">
        <v>1844</v>
      </c>
      <c r="B1129" s="2" t="s">
        <v>3130</v>
      </c>
      <c r="C1129" s="12" t="s">
        <v>6</v>
      </c>
      <c r="D1129" s="6">
        <v>43595</v>
      </c>
      <c r="E1129" s="142">
        <v>83000</v>
      </c>
      <c r="F1129" s="108" t="s">
        <v>838</v>
      </c>
      <c r="G1129" s="108">
        <v>1</v>
      </c>
      <c r="H1129" s="107">
        <v>0</v>
      </c>
      <c r="I1129" s="31">
        <v>1</v>
      </c>
      <c r="J1129" s="117">
        <f t="shared" si="17"/>
        <v>1</v>
      </c>
      <c r="K1129" s="31">
        <v>0</v>
      </c>
      <c r="L1129" s="31">
        <v>0</v>
      </c>
    </row>
    <row r="1130" spans="1:12" outlineLevel="2" x14ac:dyDescent="0.2">
      <c r="A1130" t="s">
        <v>1844</v>
      </c>
      <c r="B1130" s="2" t="s">
        <v>2379</v>
      </c>
      <c r="C1130" s="12" t="s">
        <v>1249</v>
      </c>
      <c r="D1130" s="6">
        <v>43511</v>
      </c>
      <c r="E1130" s="142">
        <v>195000</v>
      </c>
      <c r="F1130" s="108" t="s">
        <v>838</v>
      </c>
      <c r="G1130" s="108">
        <v>1</v>
      </c>
      <c r="H1130" s="107">
        <v>0</v>
      </c>
      <c r="I1130" s="31">
        <v>1</v>
      </c>
      <c r="J1130" s="117">
        <f t="shared" si="17"/>
        <v>1</v>
      </c>
      <c r="K1130" s="31">
        <v>0</v>
      </c>
      <c r="L1130" s="31">
        <v>0</v>
      </c>
    </row>
    <row r="1131" spans="1:12" outlineLevel="2" x14ac:dyDescent="0.2">
      <c r="A1131" t="s">
        <v>1844</v>
      </c>
      <c r="B1131" s="2" t="s">
        <v>922</v>
      </c>
      <c r="C1131" s="12" t="s">
        <v>6</v>
      </c>
      <c r="D1131" s="6">
        <v>43500</v>
      </c>
      <c r="E1131" s="142">
        <v>152500</v>
      </c>
      <c r="F1131" s="108" t="s">
        <v>838</v>
      </c>
      <c r="G1131" s="108">
        <v>1</v>
      </c>
      <c r="H1131" s="107">
        <v>0</v>
      </c>
      <c r="I1131" s="31">
        <v>1</v>
      </c>
      <c r="J1131" s="117">
        <f t="shared" si="17"/>
        <v>1</v>
      </c>
      <c r="K1131" s="31">
        <v>0</v>
      </c>
      <c r="L1131" s="31">
        <v>0</v>
      </c>
    </row>
    <row r="1132" spans="1:12" outlineLevel="2" x14ac:dyDescent="0.2">
      <c r="A1132" t="s">
        <v>1844</v>
      </c>
      <c r="B1132" s="2" t="s">
        <v>2597</v>
      </c>
      <c r="C1132" s="12" t="s">
        <v>121</v>
      </c>
      <c r="D1132" s="6">
        <v>43538</v>
      </c>
      <c r="E1132" s="142">
        <v>73000</v>
      </c>
      <c r="F1132" s="108" t="s">
        <v>838</v>
      </c>
      <c r="G1132" s="108">
        <v>1</v>
      </c>
      <c r="H1132" s="107">
        <v>0</v>
      </c>
      <c r="I1132" s="31">
        <v>1</v>
      </c>
      <c r="J1132" s="117">
        <f t="shared" si="17"/>
        <v>1</v>
      </c>
      <c r="K1132" s="31">
        <v>0</v>
      </c>
      <c r="L1132" s="31">
        <v>0</v>
      </c>
    </row>
    <row r="1133" spans="1:12" outlineLevel="2" x14ac:dyDescent="0.2">
      <c r="A1133" t="s">
        <v>1844</v>
      </c>
      <c r="B1133" s="2" t="s">
        <v>2216</v>
      </c>
      <c r="C1133" s="12" t="s">
        <v>7</v>
      </c>
      <c r="D1133" s="6">
        <v>43490</v>
      </c>
      <c r="E1133" s="142">
        <v>80000</v>
      </c>
      <c r="F1133" s="108" t="s">
        <v>838</v>
      </c>
      <c r="G1133" s="108">
        <v>1</v>
      </c>
      <c r="H1133" s="107">
        <v>0</v>
      </c>
      <c r="I1133" s="31">
        <v>1</v>
      </c>
      <c r="J1133" s="117">
        <f t="shared" si="17"/>
        <v>1</v>
      </c>
      <c r="K1133" s="31">
        <v>0</v>
      </c>
      <c r="L1133" s="31">
        <v>0</v>
      </c>
    </row>
    <row r="1134" spans="1:12" outlineLevel="2" x14ac:dyDescent="0.2">
      <c r="A1134" t="s">
        <v>1844</v>
      </c>
      <c r="B1134" s="2" t="s">
        <v>3323</v>
      </c>
      <c r="C1134" s="12" t="s">
        <v>216</v>
      </c>
      <c r="D1134" s="6">
        <v>43615</v>
      </c>
      <c r="E1134" s="142">
        <v>150000</v>
      </c>
      <c r="F1134" s="108" t="s">
        <v>838</v>
      </c>
      <c r="G1134" s="108">
        <v>1</v>
      </c>
      <c r="H1134" s="107">
        <v>0</v>
      </c>
      <c r="I1134" s="31">
        <v>1</v>
      </c>
      <c r="J1134" s="117">
        <f t="shared" si="17"/>
        <v>1</v>
      </c>
      <c r="K1134" s="31">
        <v>0</v>
      </c>
      <c r="L1134" s="31">
        <v>0</v>
      </c>
    </row>
    <row r="1135" spans="1:12" outlineLevel="2" x14ac:dyDescent="0.2">
      <c r="A1135" t="s">
        <v>1844</v>
      </c>
      <c r="B1135" s="2" t="s">
        <v>2243</v>
      </c>
      <c r="C1135" s="12" t="s">
        <v>6</v>
      </c>
      <c r="D1135" s="6">
        <v>43495</v>
      </c>
      <c r="E1135" s="142">
        <v>97000</v>
      </c>
      <c r="F1135" s="108">
        <v>20182831</v>
      </c>
      <c r="G1135" s="108">
        <v>1</v>
      </c>
      <c r="H1135" s="107">
        <v>1</v>
      </c>
      <c r="I1135" s="31">
        <v>1</v>
      </c>
      <c r="J1135" s="117">
        <f t="shared" si="17"/>
        <v>1</v>
      </c>
      <c r="K1135" s="31">
        <v>0</v>
      </c>
      <c r="L1135" s="31">
        <v>0</v>
      </c>
    </row>
    <row r="1136" spans="1:12" outlineLevel="2" x14ac:dyDescent="0.2">
      <c r="A1136" t="s">
        <v>1844</v>
      </c>
      <c r="B1136" s="2" t="s">
        <v>2268</v>
      </c>
      <c r="C1136" s="12" t="s">
        <v>7</v>
      </c>
      <c r="D1136" s="6">
        <v>43496</v>
      </c>
      <c r="E1136" s="142">
        <v>366210</v>
      </c>
      <c r="F1136" s="108" t="s">
        <v>838</v>
      </c>
      <c r="G1136" s="108">
        <v>1</v>
      </c>
      <c r="H1136" s="107">
        <v>0</v>
      </c>
      <c r="I1136" s="31">
        <v>1</v>
      </c>
      <c r="J1136" s="117">
        <f t="shared" si="17"/>
        <v>1</v>
      </c>
      <c r="K1136" s="31">
        <v>0</v>
      </c>
      <c r="L1136" s="31">
        <v>0</v>
      </c>
    </row>
    <row r="1137" spans="1:12" outlineLevel="2" x14ac:dyDescent="0.2">
      <c r="A1137" t="s">
        <v>1844</v>
      </c>
      <c r="B1137" s="2" t="s">
        <v>2580</v>
      </c>
      <c r="C1137" s="12" t="s">
        <v>6</v>
      </c>
      <c r="D1137" s="6">
        <v>43536</v>
      </c>
      <c r="E1137" s="142">
        <v>179000</v>
      </c>
      <c r="F1137" s="108" t="s">
        <v>838</v>
      </c>
      <c r="G1137" s="108">
        <v>1</v>
      </c>
      <c r="H1137" s="107">
        <v>0</v>
      </c>
      <c r="I1137" s="31">
        <v>1</v>
      </c>
      <c r="J1137" s="117">
        <f t="shared" si="17"/>
        <v>1</v>
      </c>
      <c r="K1137" s="31">
        <v>0</v>
      </c>
      <c r="L1137" s="31">
        <v>0</v>
      </c>
    </row>
    <row r="1138" spans="1:12" outlineLevel="2" x14ac:dyDescent="0.2">
      <c r="A1138" t="s">
        <v>1844</v>
      </c>
      <c r="B1138" s="2" t="s">
        <v>2410</v>
      </c>
      <c r="C1138" s="12" t="s">
        <v>11</v>
      </c>
      <c r="D1138" s="6">
        <v>43517</v>
      </c>
      <c r="E1138" s="142">
        <v>333000</v>
      </c>
      <c r="F1138" s="108" t="s">
        <v>838</v>
      </c>
      <c r="G1138" s="108">
        <v>1</v>
      </c>
      <c r="H1138" s="107">
        <v>0</v>
      </c>
      <c r="I1138" s="31">
        <v>1</v>
      </c>
      <c r="J1138" s="117">
        <f t="shared" si="17"/>
        <v>1</v>
      </c>
      <c r="K1138" s="31">
        <v>0</v>
      </c>
      <c r="L1138" s="31">
        <v>0</v>
      </c>
    </row>
    <row r="1139" spans="1:12" outlineLevel="2" x14ac:dyDescent="0.2">
      <c r="A1139" t="s">
        <v>1844</v>
      </c>
      <c r="B1139" s="2" t="s">
        <v>3256</v>
      </c>
      <c r="C1139" s="12" t="s">
        <v>7</v>
      </c>
      <c r="D1139" s="6">
        <v>43608</v>
      </c>
      <c r="E1139" s="142">
        <v>179900</v>
      </c>
      <c r="F1139" s="108" t="s">
        <v>838</v>
      </c>
      <c r="G1139" s="108">
        <v>1</v>
      </c>
      <c r="H1139" s="107">
        <v>0</v>
      </c>
      <c r="I1139" s="31">
        <v>1</v>
      </c>
      <c r="J1139" s="117">
        <f t="shared" si="17"/>
        <v>1</v>
      </c>
      <c r="K1139" s="31">
        <v>0</v>
      </c>
      <c r="L1139" s="31">
        <v>0</v>
      </c>
    </row>
    <row r="1140" spans="1:12" outlineLevel="2" x14ac:dyDescent="0.2">
      <c r="A1140" t="s">
        <v>1844</v>
      </c>
      <c r="B1140" s="2" t="s">
        <v>2671</v>
      </c>
      <c r="C1140" s="12" t="s">
        <v>6</v>
      </c>
      <c r="D1140" s="6">
        <v>43546</v>
      </c>
      <c r="E1140" s="142">
        <v>141500</v>
      </c>
      <c r="F1140" s="108" t="s">
        <v>838</v>
      </c>
      <c r="G1140" s="108">
        <v>1</v>
      </c>
      <c r="H1140" s="107">
        <v>0</v>
      </c>
      <c r="I1140" s="31">
        <v>1</v>
      </c>
      <c r="J1140" s="117">
        <f t="shared" si="17"/>
        <v>1</v>
      </c>
      <c r="K1140" s="31">
        <v>0</v>
      </c>
      <c r="L1140" s="31">
        <v>0</v>
      </c>
    </row>
    <row r="1141" spans="1:12" outlineLevel="2" x14ac:dyDescent="0.2">
      <c r="A1141" t="s">
        <v>1844</v>
      </c>
      <c r="B1141" s="2" t="s">
        <v>2185</v>
      </c>
      <c r="C1141" s="12" t="s">
        <v>123</v>
      </c>
      <c r="D1141" s="6">
        <v>43483</v>
      </c>
      <c r="E1141" s="142">
        <v>370000</v>
      </c>
      <c r="F1141" s="108" t="s">
        <v>838</v>
      </c>
      <c r="G1141" s="108">
        <v>1</v>
      </c>
      <c r="H1141" s="107">
        <v>0</v>
      </c>
      <c r="I1141" s="31">
        <v>1</v>
      </c>
      <c r="J1141" s="117">
        <f t="shared" si="17"/>
        <v>1</v>
      </c>
      <c r="K1141" s="31">
        <v>0</v>
      </c>
      <c r="L1141" s="31">
        <v>0</v>
      </c>
    </row>
    <row r="1142" spans="1:12" outlineLevel="2" x14ac:dyDescent="0.2">
      <c r="A1142" t="s">
        <v>1844</v>
      </c>
      <c r="B1142" s="2" t="s">
        <v>2440</v>
      </c>
      <c r="C1142" s="12" t="s">
        <v>6</v>
      </c>
      <c r="D1142" s="6">
        <v>43522</v>
      </c>
      <c r="E1142" s="142">
        <v>129800</v>
      </c>
      <c r="F1142" s="108" t="s">
        <v>838</v>
      </c>
      <c r="G1142" s="108">
        <v>1</v>
      </c>
      <c r="H1142" s="107">
        <v>0</v>
      </c>
      <c r="I1142" s="31">
        <v>1</v>
      </c>
      <c r="J1142" s="117">
        <f t="shared" si="17"/>
        <v>1</v>
      </c>
      <c r="K1142" s="31">
        <v>0</v>
      </c>
      <c r="L1142" s="31">
        <v>0</v>
      </c>
    </row>
    <row r="1143" spans="1:12" outlineLevel="2" x14ac:dyDescent="0.2">
      <c r="A1143" t="s">
        <v>1844</v>
      </c>
      <c r="B1143" s="2" t="s">
        <v>2531</v>
      </c>
      <c r="C1143" s="12" t="s">
        <v>6</v>
      </c>
      <c r="D1143" s="6">
        <v>43530</v>
      </c>
      <c r="E1143" s="142">
        <v>305000</v>
      </c>
      <c r="F1143" s="108" t="s">
        <v>838</v>
      </c>
      <c r="G1143" s="108">
        <v>1</v>
      </c>
      <c r="H1143" s="107">
        <v>0</v>
      </c>
      <c r="I1143" s="31">
        <v>1</v>
      </c>
      <c r="J1143" s="117">
        <f t="shared" si="17"/>
        <v>1</v>
      </c>
      <c r="K1143" s="31">
        <v>0</v>
      </c>
      <c r="L1143" s="31">
        <v>0</v>
      </c>
    </row>
    <row r="1144" spans="1:12" outlineLevel="2" x14ac:dyDescent="0.2">
      <c r="A1144" t="s">
        <v>1844</v>
      </c>
      <c r="B1144" s="2" t="s">
        <v>2562</v>
      </c>
      <c r="C1144" s="12" t="s">
        <v>6</v>
      </c>
      <c r="D1144" s="6">
        <v>43532</v>
      </c>
      <c r="E1144" s="142">
        <v>171000</v>
      </c>
      <c r="F1144" s="108" t="s">
        <v>838</v>
      </c>
      <c r="G1144" s="108">
        <v>1</v>
      </c>
      <c r="H1144" s="107">
        <v>0</v>
      </c>
      <c r="I1144" s="31">
        <v>1</v>
      </c>
      <c r="J1144" s="117">
        <f t="shared" si="17"/>
        <v>1</v>
      </c>
      <c r="K1144" s="31">
        <v>0</v>
      </c>
      <c r="L1144" s="31">
        <v>0</v>
      </c>
    </row>
    <row r="1145" spans="1:12" outlineLevel="2" x14ac:dyDescent="0.2">
      <c r="A1145" t="s">
        <v>1844</v>
      </c>
      <c r="B1145" s="2" t="s">
        <v>2375</v>
      </c>
      <c r="C1145" s="12" t="s">
        <v>7</v>
      </c>
      <c r="D1145" s="6">
        <v>43511</v>
      </c>
      <c r="E1145" s="142">
        <v>192500</v>
      </c>
      <c r="F1145" s="108" t="s">
        <v>838</v>
      </c>
      <c r="G1145" s="108">
        <v>1</v>
      </c>
      <c r="H1145" s="107">
        <v>0</v>
      </c>
      <c r="I1145" s="31">
        <v>1</v>
      </c>
      <c r="J1145" s="117">
        <f t="shared" si="17"/>
        <v>1</v>
      </c>
      <c r="K1145" s="31">
        <v>0</v>
      </c>
      <c r="L1145" s="31">
        <v>0</v>
      </c>
    </row>
    <row r="1146" spans="1:12" outlineLevel="2" x14ac:dyDescent="0.2">
      <c r="A1146" t="s">
        <v>1844</v>
      </c>
      <c r="B1146" s="2" t="s">
        <v>2430</v>
      </c>
      <c r="C1146" s="12" t="s">
        <v>123</v>
      </c>
      <c r="D1146" s="6">
        <v>43521</v>
      </c>
      <c r="E1146" s="142">
        <v>145000</v>
      </c>
      <c r="F1146" s="108" t="s">
        <v>838</v>
      </c>
      <c r="G1146" s="108">
        <v>1</v>
      </c>
      <c r="H1146" s="107">
        <v>0</v>
      </c>
      <c r="I1146" s="31">
        <v>1</v>
      </c>
      <c r="J1146" s="117">
        <f t="shared" si="17"/>
        <v>1</v>
      </c>
      <c r="K1146" s="31">
        <v>0</v>
      </c>
      <c r="L1146" s="31">
        <v>0</v>
      </c>
    </row>
    <row r="1147" spans="1:12" outlineLevel="2" x14ac:dyDescent="0.2">
      <c r="A1147" t="s">
        <v>1844</v>
      </c>
      <c r="B1147" s="31" t="s">
        <v>3226</v>
      </c>
      <c r="C1147" s="5" t="s">
        <v>6</v>
      </c>
      <c r="D1147" s="6">
        <v>43606</v>
      </c>
      <c r="E1147" s="142">
        <v>159900</v>
      </c>
      <c r="F1147" s="54" t="s">
        <v>838</v>
      </c>
      <c r="G1147" s="108">
        <v>1</v>
      </c>
      <c r="H1147" s="107">
        <v>0</v>
      </c>
      <c r="I1147" s="31">
        <v>0</v>
      </c>
      <c r="J1147" s="117">
        <f t="shared" si="17"/>
        <v>0</v>
      </c>
      <c r="K1147" s="31">
        <v>0</v>
      </c>
      <c r="L1147" s="31">
        <v>0</v>
      </c>
    </row>
    <row r="1148" spans="1:12" outlineLevel="2" x14ac:dyDescent="0.2">
      <c r="A1148" t="s">
        <v>1844</v>
      </c>
      <c r="B1148" s="31" t="s">
        <v>3331</v>
      </c>
      <c r="C1148" s="5" t="s">
        <v>6</v>
      </c>
      <c r="D1148" s="6">
        <v>43615</v>
      </c>
      <c r="E1148" s="142">
        <v>90000</v>
      </c>
      <c r="F1148" s="54"/>
      <c r="G1148" s="108">
        <v>1</v>
      </c>
      <c r="H1148" s="107">
        <v>0</v>
      </c>
      <c r="I1148" s="31">
        <v>0</v>
      </c>
      <c r="J1148" s="117">
        <f t="shared" si="17"/>
        <v>0</v>
      </c>
      <c r="K1148" s="31">
        <v>0</v>
      </c>
      <c r="L1148" s="31">
        <v>0</v>
      </c>
    </row>
    <row r="1149" spans="1:12" outlineLevel="2" x14ac:dyDescent="0.2">
      <c r="A1149" t="s">
        <v>1844</v>
      </c>
      <c r="B1149" s="31" t="s">
        <v>2790</v>
      </c>
      <c r="C1149" s="5" t="s">
        <v>123</v>
      </c>
      <c r="D1149" s="6">
        <v>43559</v>
      </c>
      <c r="E1149" s="142">
        <v>315000</v>
      </c>
      <c r="F1149" s="54" t="s">
        <v>838</v>
      </c>
      <c r="G1149" s="108">
        <v>1</v>
      </c>
      <c r="H1149" s="107">
        <v>0</v>
      </c>
      <c r="I1149" s="31">
        <v>0</v>
      </c>
      <c r="J1149" s="117">
        <f t="shared" si="17"/>
        <v>0</v>
      </c>
      <c r="K1149" s="31">
        <v>0</v>
      </c>
      <c r="L1149" s="31">
        <v>0</v>
      </c>
    </row>
    <row r="1150" spans="1:12" outlineLevel="2" x14ac:dyDescent="0.2">
      <c r="A1150" t="s">
        <v>1844</v>
      </c>
      <c r="B1150" s="31" t="s">
        <v>2504</v>
      </c>
      <c r="C1150" s="5" t="s">
        <v>911</v>
      </c>
      <c r="D1150" s="6">
        <v>43528</v>
      </c>
      <c r="E1150" s="142">
        <v>107000</v>
      </c>
      <c r="F1150" s="54" t="s">
        <v>838</v>
      </c>
      <c r="G1150" s="108">
        <v>1</v>
      </c>
      <c r="H1150" s="107">
        <v>0</v>
      </c>
      <c r="I1150" s="31">
        <v>0</v>
      </c>
      <c r="J1150" s="117">
        <f t="shared" si="17"/>
        <v>0</v>
      </c>
      <c r="K1150" s="31">
        <v>0</v>
      </c>
      <c r="L1150" s="31">
        <v>0</v>
      </c>
    </row>
    <row r="1151" spans="1:12" outlineLevel="2" x14ac:dyDescent="0.2">
      <c r="A1151" t="s">
        <v>1844</v>
      </c>
      <c r="B1151" s="31" t="s">
        <v>2222</v>
      </c>
      <c r="C1151" s="5" t="s">
        <v>6</v>
      </c>
      <c r="D1151" s="6">
        <v>43490</v>
      </c>
      <c r="E1151" s="142">
        <v>112000</v>
      </c>
      <c r="F1151" s="54" t="s">
        <v>838</v>
      </c>
      <c r="G1151" s="108">
        <v>1</v>
      </c>
      <c r="H1151" s="107">
        <v>0</v>
      </c>
      <c r="I1151" s="31">
        <v>0</v>
      </c>
      <c r="J1151" s="117">
        <f t="shared" si="17"/>
        <v>0</v>
      </c>
      <c r="K1151" s="31">
        <v>0</v>
      </c>
      <c r="L1151" s="31">
        <v>0</v>
      </c>
    </row>
    <row r="1152" spans="1:12" outlineLevel="2" x14ac:dyDescent="0.2">
      <c r="A1152" t="s">
        <v>1844</v>
      </c>
      <c r="B1152" s="31" t="s">
        <v>2429</v>
      </c>
      <c r="C1152" s="5" t="s">
        <v>216</v>
      </c>
      <c r="D1152" s="6">
        <v>43521</v>
      </c>
      <c r="E1152" s="142">
        <v>192000</v>
      </c>
      <c r="F1152" s="54">
        <v>20190134</v>
      </c>
      <c r="G1152" s="108">
        <v>1</v>
      </c>
      <c r="H1152" s="107">
        <v>1</v>
      </c>
      <c r="I1152" s="31">
        <v>0</v>
      </c>
      <c r="J1152" s="117">
        <f t="shared" si="17"/>
        <v>0</v>
      </c>
      <c r="K1152" s="31">
        <v>0</v>
      </c>
      <c r="L1152" s="31">
        <v>0</v>
      </c>
    </row>
    <row r="1153" spans="1:12" outlineLevel="2" x14ac:dyDescent="0.2">
      <c r="A1153" t="s">
        <v>1844</v>
      </c>
      <c r="B1153" s="31" t="s">
        <v>2896</v>
      </c>
      <c r="C1153" s="5" t="s">
        <v>216</v>
      </c>
      <c r="D1153" s="6">
        <v>43572</v>
      </c>
      <c r="E1153" s="142">
        <v>212000</v>
      </c>
      <c r="F1153" s="54" t="s">
        <v>838</v>
      </c>
      <c r="G1153" s="108">
        <v>1</v>
      </c>
      <c r="H1153" s="107">
        <v>0</v>
      </c>
      <c r="I1153" s="31">
        <v>0</v>
      </c>
      <c r="J1153" s="117">
        <f t="shared" si="17"/>
        <v>0</v>
      </c>
      <c r="K1153" s="31">
        <v>0</v>
      </c>
      <c r="L1153" s="31">
        <v>0</v>
      </c>
    </row>
    <row r="1154" spans="1:12" outlineLevel="2" x14ac:dyDescent="0.2">
      <c r="A1154" t="s">
        <v>1844</v>
      </c>
      <c r="B1154" s="31" t="s">
        <v>2330</v>
      </c>
      <c r="C1154" s="5" t="s">
        <v>216</v>
      </c>
      <c r="D1154" s="6">
        <v>43504</v>
      </c>
      <c r="E1154" s="142">
        <v>233000</v>
      </c>
      <c r="F1154" s="54" t="s">
        <v>838</v>
      </c>
      <c r="G1154" s="108">
        <v>1</v>
      </c>
      <c r="H1154" s="107">
        <v>0</v>
      </c>
      <c r="I1154" s="31">
        <v>0</v>
      </c>
      <c r="J1154" s="117">
        <f t="shared" si="17"/>
        <v>0</v>
      </c>
      <c r="K1154" s="31">
        <v>0</v>
      </c>
      <c r="L1154" s="31">
        <v>0</v>
      </c>
    </row>
    <row r="1155" spans="1:12" outlineLevel="2" x14ac:dyDescent="0.2">
      <c r="A1155" t="s">
        <v>1844</v>
      </c>
      <c r="B1155" s="31" t="s">
        <v>2569</v>
      </c>
      <c r="C1155" s="5" t="s">
        <v>6</v>
      </c>
      <c r="D1155" s="6">
        <v>43535</v>
      </c>
      <c r="E1155" s="142">
        <v>118250</v>
      </c>
      <c r="F1155" s="54" t="s">
        <v>838</v>
      </c>
      <c r="G1155" s="108">
        <v>1</v>
      </c>
      <c r="H1155" s="107">
        <v>0</v>
      </c>
      <c r="I1155" s="31">
        <v>0</v>
      </c>
      <c r="J1155" s="117">
        <f t="shared" si="17"/>
        <v>0</v>
      </c>
      <c r="K1155" s="31">
        <v>0</v>
      </c>
      <c r="L1155" s="31">
        <v>0</v>
      </c>
    </row>
    <row r="1156" spans="1:12" outlineLevel="2" x14ac:dyDescent="0.2">
      <c r="A1156" t="s">
        <v>1844</v>
      </c>
      <c r="B1156" s="31" t="s">
        <v>2503</v>
      </c>
      <c r="C1156" s="5" t="s">
        <v>6</v>
      </c>
      <c r="D1156" s="6">
        <v>43528</v>
      </c>
      <c r="E1156" s="142">
        <v>180000</v>
      </c>
      <c r="F1156" s="54">
        <v>20190203</v>
      </c>
      <c r="G1156" s="108">
        <v>1</v>
      </c>
      <c r="H1156" s="107">
        <v>1</v>
      </c>
      <c r="I1156" s="31">
        <v>0</v>
      </c>
      <c r="J1156" s="117">
        <f t="shared" si="17"/>
        <v>0</v>
      </c>
      <c r="K1156" s="31">
        <v>0</v>
      </c>
      <c r="L1156" s="31">
        <v>0</v>
      </c>
    </row>
    <row r="1157" spans="1:12" outlineLevel="2" x14ac:dyDescent="0.2">
      <c r="A1157" t="s">
        <v>1844</v>
      </c>
      <c r="B1157" s="31" t="s">
        <v>2993</v>
      </c>
      <c r="C1157" s="5" t="s">
        <v>6</v>
      </c>
      <c r="D1157" s="6">
        <v>43584</v>
      </c>
      <c r="E1157" s="142">
        <v>225000</v>
      </c>
      <c r="F1157" s="54" t="s">
        <v>838</v>
      </c>
      <c r="G1157" s="108">
        <v>1</v>
      </c>
      <c r="H1157" s="107">
        <v>0</v>
      </c>
      <c r="I1157" s="31">
        <v>0</v>
      </c>
      <c r="J1157" s="117">
        <f t="shared" si="17"/>
        <v>0</v>
      </c>
      <c r="K1157" s="31">
        <v>0</v>
      </c>
      <c r="L1157" s="31">
        <v>0</v>
      </c>
    </row>
    <row r="1158" spans="1:12" outlineLevel="2" x14ac:dyDescent="0.2">
      <c r="A1158" t="s">
        <v>1844</v>
      </c>
      <c r="B1158" s="31" t="s">
        <v>2935</v>
      </c>
      <c r="C1158" s="5" t="s">
        <v>426</v>
      </c>
      <c r="D1158" s="6">
        <v>43577</v>
      </c>
      <c r="E1158" s="142">
        <v>393000</v>
      </c>
      <c r="F1158" s="54" t="s">
        <v>838</v>
      </c>
      <c r="G1158" s="108">
        <v>1</v>
      </c>
      <c r="H1158" s="107">
        <v>0</v>
      </c>
      <c r="I1158" s="31">
        <v>0</v>
      </c>
      <c r="J1158" s="117">
        <f t="shared" ref="J1158:J1221" si="18">+I1158/G1158</f>
        <v>0</v>
      </c>
      <c r="K1158" s="31">
        <v>0</v>
      </c>
      <c r="L1158" s="31">
        <v>0</v>
      </c>
    </row>
    <row r="1159" spans="1:12" outlineLevel="2" x14ac:dyDescent="0.2">
      <c r="A1159" t="s">
        <v>1844</v>
      </c>
      <c r="B1159" s="31" t="s">
        <v>3298</v>
      </c>
      <c r="C1159" s="5" t="s">
        <v>1126</v>
      </c>
      <c r="D1159" s="6">
        <v>43613</v>
      </c>
      <c r="E1159" s="142">
        <v>241500</v>
      </c>
      <c r="F1159" s="54" t="s">
        <v>838</v>
      </c>
      <c r="G1159" s="108">
        <v>1</v>
      </c>
      <c r="H1159" s="107">
        <v>0</v>
      </c>
      <c r="I1159" s="31">
        <v>0</v>
      </c>
      <c r="J1159" s="117">
        <f t="shared" si="18"/>
        <v>0</v>
      </c>
      <c r="K1159" s="31">
        <v>0</v>
      </c>
      <c r="L1159" s="31">
        <v>0</v>
      </c>
    </row>
    <row r="1160" spans="1:12" outlineLevel="2" x14ac:dyDescent="0.2">
      <c r="A1160" t="s">
        <v>1844</v>
      </c>
      <c r="B1160" s="31" t="s">
        <v>2389</v>
      </c>
      <c r="C1160" s="5" t="s">
        <v>216</v>
      </c>
      <c r="D1160" s="6">
        <v>43515</v>
      </c>
      <c r="E1160" s="142">
        <v>199000</v>
      </c>
      <c r="F1160" s="54" t="s">
        <v>838</v>
      </c>
      <c r="G1160" s="108">
        <v>1</v>
      </c>
      <c r="H1160" s="107">
        <v>0</v>
      </c>
      <c r="I1160" s="31">
        <v>0</v>
      </c>
      <c r="J1160" s="117">
        <f t="shared" si="18"/>
        <v>0</v>
      </c>
      <c r="K1160" s="31">
        <v>0</v>
      </c>
      <c r="L1160" s="31">
        <v>0</v>
      </c>
    </row>
    <row r="1161" spans="1:12" outlineLevel="2" x14ac:dyDescent="0.2">
      <c r="A1161" t="s">
        <v>1844</v>
      </c>
      <c r="B1161" s="31" t="s">
        <v>2592</v>
      </c>
      <c r="C1161" s="5" t="s">
        <v>7</v>
      </c>
      <c r="D1161" s="6">
        <v>43537</v>
      </c>
      <c r="E1161" s="142">
        <v>135530</v>
      </c>
      <c r="F1161" s="54" t="s">
        <v>838</v>
      </c>
      <c r="G1161" s="108">
        <v>1</v>
      </c>
      <c r="H1161" s="107">
        <v>0</v>
      </c>
      <c r="I1161" s="31">
        <v>0</v>
      </c>
      <c r="J1161" s="117">
        <f t="shared" si="18"/>
        <v>0</v>
      </c>
      <c r="K1161" s="31">
        <v>0</v>
      </c>
      <c r="L1161" s="31">
        <v>0</v>
      </c>
    </row>
    <row r="1162" spans="1:12" outlineLevel="2" x14ac:dyDescent="0.2">
      <c r="A1162" t="s">
        <v>1844</v>
      </c>
      <c r="B1162" s="31" t="s">
        <v>3070</v>
      </c>
      <c r="C1162" s="5" t="s">
        <v>1126</v>
      </c>
      <c r="D1162" s="6">
        <v>43591</v>
      </c>
      <c r="E1162" s="142">
        <v>205000</v>
      </c>
      <c r="F1162" s="54" t="s">
        <v>838</v>
      </c>
      <c r="G1162" s="108">
        <v>1</v>
      </c>
      <c r="H1162" s="107">
        <v>0</v>
      </c>
      <c r="I1162" s="31">
        <v>0</v>
      </c>
      <c r="J1162" s="117">
        <f t="shared" si="18"/>
        <v>0</v>
      </c>
      <c r="K1162" s="31">
        <v>0</v>
      </c>
      <c r="L1162" s="31">
        <v>0</v>
      </c>
    </row>
    <row r="1163" spans="1:12" outlineLevel="2" x14ac:dyDescent="0.2">
      <c r="A1163" t="s">
        <v>1844</v>
      </c>
      <c r="B1163" s="31" t="s">
        <v>3186</v>
      </c>
      <c r="C1163" s="5" t="s">
        <v>6</v>
      </c>
      <c r="D1163" s="6">
        <v>43602</v>
      </c>
      <c r="E1163" s="142">
        <v>86000</v>
      </c>
      <c r="F1163" s="54" t="s">
        <v>838</v>
      </c>
      <c r="G1163" s="108">
        <v>1</v>
      </c>
      <c r="H1163" s="107">
        <v>0</v>
      </c>
      <c r="I1163" s="31">
        <v>0</v>
      </c>
      <c r="J1163" s="117">
        <f t="shared" si="18"/>
        <v>0</v>
      </c>
      <c r="K1163" s="31">
        <v>0</v>
      </c>
      <c r="L1163" s="31">
        <v>0</v>
      </c>
    </row>
    <row r="1164" spans="1:12" outlineLevel="2" x14ac:dyDescent="0.2">
      <c r="A1164" t="s">
        <v>1844</v>
      </c>
      <c r="B1164" s="31" t="s">
        <v>3330</v>
      </c>
      <c r="C1164" s="5" t="s">
        <v>1249</v>
      </c>
      <c r="D1164" s="6">
        <v>43615</v>
      </c>
      <c r="E1164" s="142">
        <v>220000</v>
      </c>
      <c r="F1164" s="54" t="s">
        <v>838</v>
      </c>
      <c r="G1164" s="108">
        <v>1</v>
      </c>
      <c r="H1164" s="107">
        <v>0</v>
      </c>
      <c r="I1164" s="31">
        <v>0</v>
      </c>
      <c r="J1164" s="117">
        <f t="shared" si="18"/>
        <v>0</v>
      </c>
      <c r="K1164" s="31">
        <v>0</v>
      </c>
      <c r="L1164" s="31">
        <v>0</v>
      </c>
    </row>
    <row r="1165" spans="1:12" outlineLevel="2" x14ac:dyDescent="0.2">
      <c r="A1165" t="s">
        <v>1844</v>
      </c>
      <c r="B1165" s="31" t="s">
        <v>3052</v>
      </c>
      <c r="C1165" s="5" t="s">
        <v>11</v>
      </c>
      <c r="D1165" s="6">
        <v>43588</v>
      </c>
      <c r="E1165" s="142">
        <v>150000</v>
      </c>
      <c r="F1165" s="54" t="s">
        <v>838</v>
      </c>
      <c r="G1165" s="108">
        <v>1</v>
      </c>
      <c r="H1165" s="107">
        <v>0</v>
      </c>
      <c r="I1165" s="31">
        <v>0</v>
      </c>
      <c r="J1165" s="117">
        <f t="shared" si="18"/>
        <v>0</v>
      </c>
      <c r="K1165" s="31">
        <v>0</v>
      </c>
      <c r="L1165" s="31">
        <v>0</v>
      </c>
    </row>
    <row r="1166" spans="1:12" outlineLevel="2" x14ac:dyDescent="0.2">
      <c r="A1166" t="s">
        <v>1844</v>
      </c>
      <c r="B1166" s="31" t="s">
        <v>2101</v>
      </c>
      <c r="C1166" s="5" t="s">
        <v>6</v>
      </c>
      <c r="D1166" s="6">
        <v>43467</v>
      </c>
      <c r="E1166" s="142">
        <v>0</v>
      </c>
      <c r="F1166" s="54" t="s">
        <v>838</v>
      </c>
      <c r="G1166" s="108">
        <v>0</v>
      </c>
      <c r="H1166" s="107">
        <v>0</v>
      </c>
      <c r="I1166" s="31">
        <v>0</v>
      </c>
      <c r="J1166" s="117" t="e">
        <f t="shared" si="18"/>
        <v>#DIV/0!</v>
      </c>
      <c r="K1166" s="31">
        <v>1</v>
      </c>
      <c r="L1166" s="31">
        <v>0</v>
      </c>
    </row>
    <row r="1167" spans="1:12" outlineLevel="2" x14ac:dyDescent="0.2">
      <c r="A1167" t="s">
        <v>1844</v>
      </c>
      <c r="B1167" s="31" t="s">
        <v>2194</v>
      </c>
      <c r="C1167" s="5" t="s">
        <v>6</v>
      </c>
      <c r="D1167" s="6">
        <v>43487</v>
      </c>
      <c r="E1167" s="142">
        <v>0</v>
      </c>
      <c r="F1167" s="54" t="s">
        <v>838</v>
      </c>
      <c r="G1167" s="108">
        <v>0</v>
      </c>
      <c r="H1167" s="107">
        <v>0</v>
      </c>
      <c r="I1167" s="31">
        <v>0</v>
      </c>
      <c r="J1167" s="117" t="e">
        <f t="shared" si="18"/>
        <v>#DIV/0!</v>
      </c>
      <c r="K1167" s="31">
        <v>1</v>
      </c>
      <c r="L1167" s="31">
        <v>0</v>
      </c>
    </row>
    <row r="1168" spans="1:12" outlineLevel="2" x14ac:dyDescent="0.2">
      <c r="A1168" t="s">
        <v>1844</v>
      </c>
      <c r="B1168" s="31" t="s">
        <v>2303</v>
      </c>
      <c r="C1168" s="5" t="s">
        <v>730</v>
      </c>
      <c r="D1168" s="6">
        <v>43500</v>
      </c>
      <c r="E1168" s="142">
        <v>0</v>
      </c>
      <c r="F1168" s="54" t="s">
        <v>838</v>
      </c>
      <c r="G1168" s="108">
        <v>0</v>
      </c>
      <c r="H1168" s="107">
        <v>0</v>
      </c>
      <c r="I1168" s="31">
        <v>0</v>
      </c>
      <c r="J1168" s="117" t="e">
        <f t="shared" si="18"/>
        <v>#DIV/0!</v>
      </c>
      <c r="K1168" s="31">
        <v>1</v>
      </c>
      <c r="L1168" s="31">
        <v>0</v>
      </c>
    </row>
    <row r="1169" spans="1:12" outlineLevel="2" x14ac:dyDescent="0.2">
      <c r="A1169" t="s">
        <v>1844</v>
      </c>
      <c r="B1169" s="31" t="s">
        <v>2358</v>
      </c>
      <c r="C1169" s="5" t="s">
        <v>6</v>
      </c>
      <c r="D1169" s="6">
        <v>43510</v>
      </c>
      <c r="E1169" s="142">
        <v>0</v>
      </c>
      <c r="F1169" s="54" t="s">
        <v>838</v>
      </c>
      <c r="G1169" s="108">
        <v>0</v>
      </c>
      <c r="H1169" s="107">
        <v>0</v>
      </c>
      <c r="I1169" s="31">
        <v>0</v>
      </c>
      <c r="J1169" s="117" t="e">
        <f t="shared" si="18"/>
        <v>#DIV/0!</v>
      </c>
      <c r="K1169" s="31">
        <v>1</v>
      </c>
      <c r="L1169" s="31">
        <v>0</v>
      </c>
    </row>
    <row r="1170" spans="1:12" outlineLevel="2" x14ac:dyDescent="0.2">
      <c r="A1170" t="s">
        <v>1844</v>
      </c>
      <c r="B1170" s="31" t="s">
        <v>2452</v>
      </c>
      <c r="C1170" s="5" t="s">
        <v>7</v>
      </c>
      <c r="D1170" s="6">
        <v>43523</v>
      </c>
      <c r="E1170" s="142">
        <v>0</v>
      </c>
      <c r="F1170" s="54" t="s">
        <v>838</v>
      </c>
      <c r="G1170" s="108">
        <v>0</v>
      </c>
      <c r="H1170" s="107">
        <v>0</v>
      </c>
      <c r="I1170" s="31">
        <v>0</v>
      </c>
      <c r="J1170" s="117" t="e">
        <f t="shared" si="18"/>
        <v>#DIV/0!</v>
      </c>
      <c r="K1170" s="31">
        <v>1</v>
      </c>
      <c r="L1170" s="31">
        <v>0</v>
      </c>
    </row>
    <row r="1171" spans="1:12" outlineLevel="2" x14ac:dyDescent="0.2">
      <c r="A1171" t="s">
        <v>1844</v>
      </c>
      <c r="B1171" s="31" t="s">
        <v>2463</v>
      </c>
      <c r="C1171" s="5" t="s">
        <v>216</v>
      </c>
      <c r="D1171" s="6">
        <v>43524</v>
      </c>
      <c r="E1171" s="142">
        <v>0</v>
      </c>
      <c r="F1171" s="54" t="s">
        <v>838</v>
      </c>
      <c r="G1171" s="108">
        <v>0</v>
      </c>
      <c r="H1171" s="107">
        <v>0</v>
      </c>
      <c r="I1171" s="31">
        <v>0</v>
      </c>
      <c r="J1171" s="117" t="e">
        <f t="shared" si="18"/>
        <v>#DIV/0!</v>
      </c>
      <c r="K1171" s="31">
        <v>1</v>
      </c>
      <c r="L1171" s="31">
        <v>0</v>
      </c>
    </row>
    <row r="1172" spans="1:12" outlineLevel="2" x14ac:dyDescent="0.2">
      <c r="A1172" t="s">
        <v>1844</v>
      </c>
      <c r="B1172" s="31" t="s">
        <v>2546</v>
      </c>
      <c r="C1172" s="5" t="s">
        <v>6</v>
      </c>
      <c r="D1172" s="6">
        <v>43532</v>
      </c>
      <c r="E1172" s="142">
        <v>0</v>
      </c>
      <c r="F1172" s="54">
        <v>20190139</v>
      </c>
      <c r="G1172" s="108">
        <v>0</v>
      </c>
      <c r="H1172" s="107">
        <v>0</v>
      </c>
      <c r="I1172" s="31">
        <v>0</v>
      </c>
      <c r="J1172" s="117" t="e">
        <f t="shared" si="18"/>
        <v>#DIV/0!</v>
      </c>
      <c r="K1172" s="31">
        <v>1</v>
      </c>
      <c r="L1172" s="31">
        <v>1</v>
      </c>
    </row>
    <row r="1173" spans="1:12" outlineLevel="2" x14ac:dyDescent="0.2">
      <c r="A1173" t="s">
        <v>1844</v>
      </c>
      <c r="B1173" s="31" t="s">
        <v>2558</v>
      </c>
      <c r="C1173" s="5" t="s">
        <v>6</v>
      </c>
      <c r="D1173" s="6">
        <v>43532</v>
      </c>
      <c r="E1173" s="142">
        <v>0</v>
      </c>
      <c r="F1173" s="54" t="s">
        <v>838</v>
      </c>
      <c r="G1173" s="108">
        <v>0</v>
      </c>
      <c r="H1173" s="107">
        <v>0</v>
      </c>
      <c r="I1173" s="31">
        <v>0</v>
      </c>
      <c r="J1173" s="117" t="e">
        <f t="shared" si="18"/>
        <v>#DIV/0!</v>
      </c>
      <c r="K1173" s="31">
        <v>1</v>
      </c>
      <c r="L1173" s="31">
        <v>0</v>
      </c>
    </row>
    <row r="1174" spans="1:12" outlineLevel="2" x14ac:dyDescent="0.2">
      <c r="A1174" t="s">
        <v>1844</v>
      </c>
      <c r="B1174" s="31" t="s">
        <v>2858</v>
      </c>
      <c r="C1174" s="5" t="s">
        <v>6</v>
      </c>
      <c r="D1174" s="6">
        <v>43567</v>
      </c>
      <c r="E1174" s="142">
        <v>0</v>
      </c>
      <c r="F1174" s="54" t="s">
        <v>838</v>
      </c>
      <c r="G1174" s="108">
        <v>0</v>
      </c>
      <c r="H1174" s="107">
        <v>0</v>
      </c>
      <c r="I1174" s="31">
        <v>0</v>
      </c>
      <c r="J1174" s="117" t="e">
        <f t="shared" si="18"/>
        <v>#DIV/0!</v>
      </c>
      <c r="K1174" s="31">
        <v>1</v>
      </c>
      <c r="L1174" s="31">
        <v>0</v>
      </c>
    </row>
    <row r="1175" spans="1:12" outlineLevel="2" x14ac:dyDescent="0.2">
      <c r="A1175" t="s">
        <v>1844</v>
      </c>
      <c r="B1175" s="31" t="s">
        <v>1991</v>
      </c>
      <c r="C1175" s="5" t="s">
        <v>123</v>
      </c>
      <c r="D1175" s="6">
        <v>43570</v>
      </c>
      <c r="E1175" s="142">
        <v>0</v>
      </c>
      <c r="F1175" s="54" t="s">
        <v>838</v>
      </c>
      <c r="G1175" s="108">
        <v>0</v>
      </c>
      <c r="H1175" s="107">
        <v>0</v>
      </c>
      <c r="I1175" s="31">
        <v>0</v>
      </c>
      <c r="J1175" s="117" t="e">
        <f t="shared" si="18"/>
        <v>#DIV/0!</v>
      </c>
      <c r="K1175" s="31">
        <v>1</v>
      </c>
      <c r="L1175" s="31">
        <v>0</v>
      </c>
    </row>
    <row r="1176" spans="1:12" outlineLevel="2" x14ac:dyDescent="0.2">
      <c r="A1176" t="s">
        <v>1844</v>
      </c>
      <c r="B1176" s="31" t="s">
        <v>2904</v>
      </c>
      <c r="C1176" s="5" t="s">
        <v>6</v>
      </c>
      <c r="D1176" s="6">
        <v>43573</v>
      </c>
      <c r="E1176" s="142">
        <v>0</v>
      </c>
      <c r="F1176" s="54" t="s">
        <v>838</v>
      </c>
      <c r="G1176" s="108">
        <v>0</v>
      </c>
      <c r="H1176" s="107">
        <v>0</v>
      </c>
      <c r="I1176" s="31">
        <v>0</v>
      </c>
      <c r="J1176" s="117" t="e">
        <f t="shared" si="18"/>
        <v>#DIV/0!</v>
      </c>
      <c r="K1176" s="31">
        <v>1</v>
      </c>
      <c r="L1176" s="31">
        <v>0</v>
      </c>
    </row>
    <row r="1177" spans="1:12" outlineLevel="2" x14ac:dyDescent="0.2">
      <c r="A1177" t="s">
        <v>1844</v>
      </c>
      <c r="B1177" s="31" t="s">
        <v>3124</v>
      </c>
      <c r="C1177" s="5" t="s">
        <v>910</v>
      </c>
      <c r="D1177" s="6">
        <v>43595</v>
      </c>
      <c r="E1177" s="142">
        <v>0</v>
      </c>
      <c r="F1177" s="54" t="s">
        <v>838</v>
      </c>
      <c r="G1177" s="108">
        <v>0</v>
      </c>
      <c r="H1177" s="107">
        <v>0</v>
      </c>
      <c r="I1177" s="31">
        <v>0</v>
      </c>
      <c r="J1177" s="117" t="e">
        <f t="shared" si="18"/>
        <v>#DIV/0!</v>
      </c>
      <c r="K1177" s="31">
        <v>1</v>
      </c>
      <c r="L1177" s="31">
        <v>0</v>
      </c>
    </row>
    <row r="1178" spans="1:12" outlineLevel="2" x14ac:dyDescent="0.2">
      <c r="A1178" t="s">
        <v>1844</v>
      </c>
      <c r="B1178" s="31" t="s">
        <v>3166</v>
      </c>
      <c r="C1178" s="5" t="s">
        <v>6</v>
      </c>
      <c r="D1178" s="6">
        <v>43600</v>
      </c>
      <c r="E1178" s="142">
        <v>0</v>
      </c>
      <c r="F1178" s="54" t="s">
        <v>838</v>
      </c>
      <c r="G1178" s="108">
        <v>0</v>
      </c>
      <c r="H1178" s="107">
        <v>0</v>
      </c>
      <c r="I1178" s="31">
        <v>0</v>
      </c>
      <c r="J1178" s="117" t="e">
        <f t="shared" si="18"/>
        <v>#DIV/0!</v>
      </c>
      <c r="K1178" s="31">
        <v>1</v>
      </c>
      <c r="L1178" s="31">
        <v>0</v>
      </c>
    </row>
    <row r="1179" spans="1:12" outlineLevel="2" x14ac:dyDescent="0.2">
      <c r="A1179" t="s">
        <v>1844</v>
      </c>
      <c r="B1179" s="31" t="s">
        <v>3321</v>
      </c>
      <c r="C1179" s="5" t="s">
        <v>7</v>
      </c>
      <c r="D1179" s="6">
        <v>43615</v>
      </c>
      <c r="E1179" s="142">
        <v>0</v>
      </c>
      <c r="F1179" s="54" t="s">
        <v>838</v>
      </c>
      <c r="G1179" s="108">
        <v>0</v>
      </c>
      <c r="H1179" s="107">
        <v>0</v>
      </c>
      <c r="I1179" s="31">
        <v>0</v>
      </c>
      <c r="J1179" s="117" t="e">
        <f t="shared" si="18"/>
        <v>#DIV/0!</v>
      </c>
      <c r="K1179" s="31">
        <v>1</v>
      </c>
      <c r="L1179" s="31">
        <v>0</v>
      </c>
    </row>
    <row r="1180" spans="1:12" outlineLevel="2" x14ac:dyDescent="0.2">
      <c r="A1180" t="s">
        <v>1844</v>
      </c>
      <c r="B1180" s="31" t="s">
        <v>3342</v>
      </c>
      <c r="C1180" s="5" t="s">
        <v>216</v>
      </c>
      <c r="D1180" s="6">
        <v>43616</v>
      </c>
      <c r="E1180" s="142">
        <v>0</v>
      </c>
      <c r="F1180" s="54" t="s">
        <v>838</v>
      </c>
      <c r="G1180" s="108">
        <v>0</v>
      </c>
      <c r="H1180" s="107">
        <v>0</v>
      </c>
      <c r="I1180" s="31">
        <v>0</v>
      </c>
      <c r="J1180" s="117" t="e">
        <f t="shared" si="18"/>
        <v>#DIV/0!</v>
      </c>
      <c r="K1180" s="31">
        <v>1</v>
      </c>
      <c r="L1180" s="31">
        <v>0</v>
      </c>
    </row>
    <row r="1181" spans="1:12" outlineLevel="2" x14ac:dyDescent="0.2">
      <c r="A1181" t="s">
        <v>1844</v>
      </c>
      <c r="B1181" s="31" t="s">
        <v>222</v>
      </c>
      <c r="C1181" s="5" t="s">
        <v>216</v>
      </c>
      <c r="D1181" s="6">
        <v>43616</v>
      </c>
      <c r="E1181" s="142">
        <v>0</v>
      </c>
      <c r="F1181" s="54" t="s">
        <v>838</v>
      </c>
      <c r="G1181" s="108">
        <v>0</v>
      </c>
      <c r="H1181" s="107">
        <v>0</v>
      </c>
      <c r="I1181" s="31">
        <v>0</v>
      </c>
      <c r="J1181" s="117" t="e">
        <f t="shared" si="18"/>
        <v>#DIV/0!</v>
      </c>
      <c r="K1181" s="31">
        <v>1</v>
      </c>
      <c r="L1181" s="31">
        <v>0</v>
      </c>
    </row>
    <row r="1182" spans="1:12" outlineLevel="2" x14ac:dyDescent="0.2">
      <c r="A1182" t="s">
        <v>1844</v>
      </c>
      <c r="B1182" s="31" t="s">
        <v>2931</v>
      </c>
      <c r="C1182" s="5" t="s">
        <v>6</v>
      </c>
      <c r="D1182" s="6">
        <v>43577</v>
      </c>
      <c r="E1182" s="142">
        <v>303100</v>
      </c>
      <c r="F1182" s="54" t="s">
        <v>838</v>
      </c>
      <c r="G1182" s="108">
        <v>1</v>
      </c>
      <c r="H1182" s="107">
        <v>0</v>
      </c>
      <c r="I1182" s="31">
        <v>0</v>
      </c>
      <c r="J1182" s="117">
        <f t="shared" si="18"/>
        <v>0</v>
      </c>
      <c r="K1182" s="31">
        <v>0</v>
      </c>
      <c r="L1182" s="31">
        <v>0</v>
      </c>
    </row>
    <row r="1183" spans="1:12" outlineLevel="2" x14ac:dyDescent="0.2">
      <c r="A1183" t="s">
        <v>1844</v>
      </c>
      <c r="B1183" s="31" t="s">
        <v>2214</v>
      </c>
      <c r="C1183" s="5" t="s">
        <v>7</v>
      </c>
      <c r="D1183" s="6">
        <v>43489</v>
      </c>
      <c r="E1183" s="142">
        <v>353000</v>
      </c>
      <c r="F1183" s="54">
        <v>20192925</v>
      </c>
      <c r="G1183" s="108">
        <v>1</v>
      </c>
      <c r="H1183" s="107">
        <v>1</v>
      </c>
      <c r="I1183" s="31">
        <v>0</v>
      </c>
      <c r="J1183" s="117">
        <f t="shared" si="18"/>
        <v>0</v>
      </c>
      <c r="K1183" s="31">
        <v>0</v>
      </c>
      <c r="L1183" s="31">
        <v>0</v>
      </c>
    </row>
    <row r="1184" spans="1:12" outlineLevel="2" x14ac:dyDescent="0.2">
      <c r="A1184" t="s">
        <v>1844</v>
      </c>
      <c r="B1184" s="31" t="s">
        <v>3008</v>
      </c>
      <c r="C1184" s="5" t="s">
        <v>6</v>
      </c>
      <c r="D1184" s="6">
        <v>43585</v>
      </c>
      <c r="E1184" s="142">
        <v>185000</v>
      </c>
      <c r="F1184" s="54">
        <v>20190864</v>
      </c>
      <c r="G1184" s="108">
        <v>1</v>
      </c>
      <c r="H1184" s="107">
        <v>1</v>
      </c>
      <c r="I1184" s="31">
        <v>0</v>
      </c>
      <c r="J1184" s="117">
        <f t="shared" si="18"/>
        <v>0</v>
      </c>
      <c r="K1184" s="31">
        <v>0</v>
      </c>
      <c r="L1184" s="31">
        <v>0</v>
      </c>
    </row>
    <row r="1185" spans="1:12" outlineLevel="2" x14ac:dyDescent="0.2">
      <c r="A1185" t="s">
        <v>1844</v>
      </c>
      <c r="B1185" s="31" t="s">
        <v>2240</v>
      </c>
      <c r="C1185" s="5" t="s">
        <v>216</v>
      </c>
      <c r="D1185" s="6">
        <v>43495</v>
      </c>
      <c r="E1185" s="142">
        <v>214000</v>
      </c>
      <c r="F1185" s="54" t="s">
        <v>838</v>
      </c>
      <c r="G1185" s="108">
        <v>1</v>
      </c>
      <c r="H1185" s="107">
        <v>0</v>
      </c>
      <c r="I1185" s="31">
        <v>0</v>
      </c>
      <c r="J1185" s="117">
        <f t="shared" si="18"/>
        <v>0</v>
      </c>
      <c r="K1185" s="31">
        <v>0</v>
      </c>
      <c r="L1185" s="31">
        <v>0</v>
      </c>
    </row>
    <row r="1186" spans="1:12" outlineLevel="1" x14ac:dyDescent="0.2">
      <c r="A1186" s="29" t="s">
        <v>3784</v>
      </c>
      <c r="B1186" s="31"/>
      <c r="C1186" s="5"/>
      <c r="D1186" s="6"/>
      <c r="E1186" s="142">
        <f>SUBTOTAL(9,E1089:E1185)</f>
        <v>15916938</v>
      </c>
      <c r="F1186" s="54"/>
      <c r="G1186" s="108">
        <f>SUBTOTAL(9,G1089:G1185)</f>
        <v>81</v>
      </c>
      <c r="H1186" s="107">
        <f>SUBTOTAL(9,H1089:H1185)</f>
        <v>7</v>
      </c>
      <c r="I1186" s="31">
        <f>SUBTOTAL(9,I1089:I1185)</f>
        <v>58</v>
      </c>
      <c r="J1186" s="117">
        <f t="shared" si="18"/>
        <v>0.71604938271604934</v>
      </c>
      <c r="K1186" s="31">
        <f>SUBTOTAL(9,K1089:K1185)</f>
        <v>32</v>
      </c>
      <c r="L1186" s="31">
        <f>SUBTOTAL(9,L1089:L1185)</f>
        <v>2</v>
      </c>
    </row>
    <row r="1187" spans="1:12" outlineLevel="2" x14ac:dyDescent="0.2">
      <c r="A1187" t="s">
        <v>2063</v>
      </c>
      <c r="B1187" s="31" t="s">
        <v>2277</v>
      </c>
      <c r="C1187" s="5" t="s">
        <v>216</v>
      </c>
      <c r="D1187" s="6">
        <v>43497</v>
      </c>
      <c r="E1187" s="142">
        <v>115000</v>
      </c>
      <c r="F1187" s="54" t="s">
        <v>838</v>
      </c>
      <c r="G1187" s="108">
        <v>1</v>
      </c>
      <c r="H1187" s="107">
        <v>0</v>
      </c>
      <c r="I1187" s="31">
        <v>0</v>
      </c>
      <c r="J1187" s="117">
        <f t="shared" si="18"/>
        <v>0</v>
      </c>
      <c r="K1187" s="31">
        <v>0</v>
      </c>
      <c r="L1187" s="31">
        <v>0</v>
      </c>
    </row>
    <row r="1188" spans="1:12" outlineLevel="1" x14ac:dyDescent="0.2">
      <c r="A1188" s="29" t="s">
        <v>3785</v>
      </c>
      <c r="B1188" s="31"/>
      <c r="C1188" s="5"/>
      <c r="D1188" s="6"/>
      <c r="E1188" s="142">
        <f>SUBTOTAL(9,E1187:E1187)</f>
        <v>115000</v>
      </c>
      <c r="F1188" s="54"/>
      <c r="G1188" s="108">
        <f>SUBTOTAL(9,G1187:G1187)</f>
        <v>1</v>
      </c>
      <c r="H1188" s="107">
        <f>SUBTOTAL(9,H1187:H1187)</f>
        <v>0</v>
      </c>
      <c r="I1188" s="31">
        <f>SUBTOTAL(9,I1187:I1187)</f>
        <v>0</v>
      </c>
      <c r="J1188" s="117">
        <f t="shared" si="18"/>
        <v>0</v>
      </c>
      <c r="K1188" s="31">
        <f>SUBTOTAL(9,K1187:K1187)</f>
        <v>0</v>
      </c>
      <c r="L1188" s="31">
        <f>SUBTOTAL(9,L1187:L1187)</f>
        <v>0</v>
      </c>
    </row>
    <row r="1189" spans="1:12" outlineLevel="2" x14ac:dyDescent="0.2">
      <c r="A1189" t="s">
        <v>1180</v>
      </c>
      <c r="B1189" s="2" t="s">
        <v>2362</v>
      </c>
      <c r="C1189" s="12" t="s">
        <v>6</v>
      </c>
      <c r="D1189" s="6">
        <v>43510</v>
      </c>
      <c r="E1189" s="142">
        <v>189000</v>
      </c>
      <c r="F1189" s="108" t="s">
        <v>838</v>
      </c>
      <c r="G1189" s="108">
        <v>1</v>
      </c>
      <c r="H1189" s="107">
        <v>0</v>
      </c>
      <c r="I1189" s="31">
        <v>1</v>
      </c>
      <c r="J1189" s="117">
        <f t="shared" si="18"/>
        <v>1</v>
      </c>
      <c r="K1189" s="31">
        <v>0</v>
      </c>
      <c r="L1189" s="31">
        <v>0</v>
      </c>
    </row>
    <row r="1190" spans="1:12" outlineLevel="2" x14ac:dyDescent="0.2">
      <c r="A1190" t="s">
        <v>1180</v>
      </c>
      <c r="B1190" s="2" t="s">
        <v>2436</v>
      </c>
      <c r="C1190" s="12" t="s">
        <v>6</v>
      </c>
      <c r="D1190" s="6">
        <v>43521</v>
      </c>
      <c r="E1190" s="142">
        <v>132500</v>
      </c>
      <c r="F1190" s="108" t="s">
        <v>838</v>
      </c>
      <c r="G1190" s="108">
        <v>1</v>
      </c>
      <c r="H1190" s="107">
        <v>0</v>
      </c>
      <c r="I1190" s="31">
        <v>1</v>
      </c>
      <c r="J1190" s="117">
        <f t="shared" si="18"/>
        <v>1</v>
      </c>
      <c r="K1190" s="31">
        <v>0</v>
      </c>
      <c r="L1190" s="31">
        <v>0</v>
      </c>
    </row>
    <row r="1191" spans="1:12" outlineLevel="2" x14ac:dyDescent="0.2">
      <c r="A1191" t="s">
        <v>1180</v>
      </c>
      <c r="B1191" s="2" t="s">
        <v>2930</v>
      </c>
      <c r="C1191" s="12" t="s">
        <v>6</v>
      </c>
      <c r="D1191" s="6">
        <v>43577</v>
      </c>
      <c r="E1191" s="142">
        <v>80000</v>
      </c>
      <c r="F1191" s="108" t="s">
        <v>838</v>
      </c>
      <c r="G1191" s="108">
        <v>1</v>
      </c>
      <c r="H1191" s="107">
        <v>0</v>
      </c>
      <c r="I1191" s="31">
        <v>1</v>
      </c>
      <c r="J1191" s="117">
        <f t="shared" si="18"/>
        <v>1</v>
      </c>
      <c r="K1191" s="31">
        <v>0</v>
      </c>
      <c r="L1191" s="31">
        <v>0</v>
      </c>
    </row>
    <row r="1192" spans="1:12" outlineLevel="2" x14ac:dyDescent="0.2">
      <c r="A1192" t="s">
        <v>1180</v>
      </c>
      <c r="B1192" s="2" t="s">
        <v>3003</v>
      </c>
      <c r="C1192" s="12" t="s">
        <v>6</v>
      </c>
      <c r="D1192" s="6">
        <v>43584</v>
      </c>
      <c r="E1192" s="142">
        <v>250000</v>
      </c>
      <c r="F1192" s="108" t="s">
        <v>838</v>
      </c>
      <c r="G1192" s="108">
        <v>1</v>
      </c>
      <c r="H1192" s="107">
        <v>0</v>
      </c>
      <c r="I1192" s="31">
        <v>1</v>
      </c>
      <c r="J1192" s="117">
        <f t="shared" si="18"/>
        <v>1</v>
      </c>
      <c r="K1192" s="31">
        <v>0</v>
      </c>
      <c r="L1192" s="31">
        <v>0</v>
      </c>
    </row>
    <row r="1193" spans="1:12" outlineLevel="2" x14ac:dyDescent="0.2">
      <c r="A1193" t="s">
        <v>1180</v>
      </c>
      <c r="B1193" s="2" t="s">
        <v>2363</v>
      </c>
      <c r="C1193" s="12" t="s">
        <v>6</v>
      </c>
      <c r="D1193" s="6">
        <v>43510</v>
      </c>
      <c r="E1193" s="142">
        <v>187000</v>
      </c>
      <c r="F1193" s="108" t="s">
        <v>838</v>
      </c>
      <c r="G1193" s="108">
        <v>1</v>
      </c>
      <c r="H1193" s="107">
        <v>0</v>
      </c>
      <c r="I1193" s="31">
        <v>1</v>
      </c>
      <c r="J1193" s="117">
        <f t="shared" si="18"/>
        <v>1</v>
      </c>
      <c r="K1193" s="31">
        <v>0</v>
      </c>
      <c r="L1193" s="31">
        <v>0</v>
      </c>
    </row>
    <row r="1194" spans="1:12" outlineLevel="2" x14ac:dyDescent="0.2">
      <c r="A1194" t="s">
        <v>1180</v>
      </c>
      <c r="B1194" s="2" t="s">
        <v>2646</v>
      </c>
      <c r="C1194" s="12" t="s">
        <v>216</v>
      </c>
      <c r="D1194" s="6">
        <v>43544</v>
      </c>
      <c r="E1194" s="142">
        <v>168700</v>
      </c>
      <c r="F1194" s="108">
        <v>20190251</v>
      </c>
      <c r="G1194" s="108">
        <v>1</v>
      </c>
      <c r="H1194" s="107">
        <v>1</v>
      </c>
      <c r="I1194" s="31">
        <v>1</v>
      </c>
      <c r="J1194" s="117">
        <f t="shared" si="18"/>
        <v>1</v>
      </c>
      <c r="K1194" s="31">
        <v>0</v>
      </c>
      <c r="L1194" s="31">
        <v>0</v>
      </c>
    </row>
    <row r="1195" spans="1:12" outlineLevel="2" x14ac:dyDescent="0.2">
      <c r="A1195" t="s">
        <v>1180</v>
      </c>
      <c r="B1195" s="2" t="s">
        <v>2133</v>
      </c>
      <c r="C1195" s="12" t="s">
        <v>123</v>
      </c>
      <c r="D1195" s="6">
        <v>43475</v>
      </c>
      <c r="E1195" s="142">
        <v>197000</v>
      </c>
      <c r="F1195" s="108">
        <v>20182836</v>
      </c>
      <c r="G1195" s="108">
        <v>1</v>
      </c>
      <c r="H1195" s="107">
        <v>1</v>
      </c>
      <c r="I1195" s="31">
        <v>1</v>
      </c>
      <c r="J1195" s="117">
        <f t="shared" si="18"/>
        <v>1</v>
      </c>
      <c r="K1195" s="31">
        <v>0</v>
      </c>
      <c r="L1195" s="31">
        <v>0</v>
      </c>
    </row>
    <row r="1196" spans="1:12" outlineLevel="2" x14ac:dyDescent="0.2">
      <c r="A1196" t="s">
        <v>1180</v>
      </c>
      <c r="B1196" s="2" t="s">
        <v>2405</v>
      </c>
      <c r="C1196" s="12" t="s">
        <v>6</v>
      </c>
      <c r="D1196" s="6">
        <v>43517</v>
      </c>
      <c r="E1196" s="142">
        <v>75000</v>
      </c>
      <c r="F1196" s="108" t="s">
        <v>838</v>
      </c>
      <c r="G1196" s="108">
        <v>1</v>
      </c>
      <c r="H1196" s="107">
        <v>0</v>
      </c>
      <c r="I1196" s="31">
        <v>1</v>
      </c>
      <c r="J1196" s="117">
        <f t="shared" si="18"/>
        <v>1</v>
      </c>
      <c r="K1196" s="31">
        <v>0</v>
      </c>
      <c r="L1196" s="31">
        <v>0</v>
      </c>
    </row>
    <row r="1197" spans="1:12" outlineLevel="2" x14ac:dyDescent="0.2">
      <c r="A1197" t="s">
        <v>1180</v>
      </c>
      <c r="B1197" s="2" t="s">
        <v>2574</v>
      </c>
      <c r="C1197" s="12" t="s">
        <v>6</v>
      </c>
      <c r="D1197" s="6">
        <v>43535</v>
      </c>
      <c r="E1197" s="142">
        <v>102000</v>
      </c>
      <c r="F1197" s="108" t="s">
        <v>838</v>
      </c>
      <c r="G1197" s="108">
        <v>1</v>
      </c>
      <c r="H1197" s="107">
        <v>0</v>
      </c>
      <c r="I1197" s="31">
        <v>1</v>
      </c>
      <c r="J1197" s="117">
        <f t="shared" si="18"/>
        <v>1</v>
      </c>
      <c r="K1197" s="31">
        <v>0</v>
      </c>
      <c r="L1197" s="31">
        <v>0</v>
      </c>
    </row>
    <row r="1198" spans="1:12" outlineLevel="2" x14ac:dyDescent="0.2">
      <c r="A1198" t="s">
        <v>1180</v>
      </c>
      <c r="B1198" s="2" t="s">
        <v>2332</v>
      </c>
      <c r="C1198" s="12" t="s">
        <v>1092</v>
      </c>
      <c r="D1198" s="6">
        <v>43504</v>
      </c>
      <c r="E1198" s="142">
        <v>301500</v>
      </c>
      <c r="F1198" s="108" t="s">
        <v>838</v>
      </c>
      <c r="G1198" s="108">
        <v>1</v>
      </c>
      <c r="H1198" s="107">
        <v>0</v>
      </c>
      <c r="I1198" s="31">
        <v>1</v>
      </c>
      <c r="J1198" s="117">
        <f t="shared" si="18"/>
        <v>1</v>
      </c>
      <c r="K1198" s="31">
        <v>0</v>
      </c>
      <c r="L1198" s="31">
        <v>0</v>
      </c>
    </row>
    <row r="1199" spans="1:12" outlineLevel="2" x14ac:dyDescent="0.2">
      <c r="A1199" t="s">
        <v>1180</v>
      </c>
      <c r="B1199" s="2" t="s">
        <v>2232</v>
      </c>
      <c r="C1199" s="12" t="s">
        <v>6</v>
      </c>
      <c r="D1199" s="6">
        <v>43493</v>
      </c>
      <c r="E1199" s="142">
        <v>50500</v>
      </c>
      <c r="F1199" s="108" t="s">
        <v>838</v>
      </c>
      <c r="G1199" s="108">
        <v>1</v>
      </c>
      <c r="H1199" s="107">
        <v>0</v>
      </c>
      <c r="I1199" s="31">
        <v>1</v>
      </c>
      <c r="J1199" s="117">
        <f t="shared" si="18"/>
        <v>1</v>
      </c>
      <c r="K1199" s="31">
        <v>0</v>
      </c>
      <c r="L1199" s="31">
        <v>0</v>
      </c>
    </row>
    <row r="1200" spans="1:12" outlineLevel="2" x14ac:dyDescent="0.2">
      <c r="A1200" t="s">
        <v>1180</v>
      </c>
      <c r="B1200" s="2" t="s">
        <v>2043</v>
      </c>
      <c r="C1200" s="12" t="s">
        <v>1126</v>
      </c>
      <c r="D1200" s="6">
        <v>43592</v>
      </c>
      <c r="E1200" s="142">
        <v>148000</v>
      </c>
      <c r="F1200" s="108" t="s">
        <v>838</v>
      </c>
      <c r="G1200" s="108">
        <v>1</v>
      </c>
      <c r="H1200" s="107">
        <v>0</v>
      </c>
      <c r="I1200" s="31">
        <v>1</v>
      </c>
      <c r="J1200" s="117">
        <f t="shared" si="18"/>
        <v>1</v>
      </c>
      <c r="K1200" s="31">
        <v>0</v>
      </c>
      <c r="L1200" s="31">
        <v>0</v>
      </c>
    </row>
    <row r="1201" spans="1:12" outlineLevel="2" x14ac:dyDescent="0.2">
      <c r="A1201" t="s">
        <v>1180</v>
      </c>
      <c r="B1201" s="2" t="s">
        <v>2661</v>
      </c>
      <c r="C1201" s="12" t="s">
        <v>1126</v>
      </c>
      <c r="D1201" s="6">
        <v>43545</v>
      </c>
      <c r="E1201" s="142">
        <v>123000</v>
      </c>
      <c r="F1201" s="108">
        <v>20190401</v>
      </c>
      <c r="G1201" s="108">
        <v>1</v>
      </c>
      <c r="H1201" s="107">
        <v>1</v>
      </c>
      <c r="I1201" s="31">
        <v>1</v>
      </c>
      <c r="J1201" s="117">
        <f t="shared" si="18"/>
        <v>1</v>
      </c>
      <c r="K1201" s="31">
        <v>1</v>
      </c>
      <c r="L1201" s="31">
        <v>1</v>
      </c>
    </row>
    <row r="1202" spans="1:12" outlineLevel="2" x14ac:dyDescent="0.2">
      <c r="A1202" t="s">
        <v>1180</v>
      </c>
      <c r="B1202" s="2" t="s">
        <v>2246</v>
      </c>
      <c r="C1202" s="12" t="s">
        <v>11</v>
      </c>
      <c r="D1202" s="6">
        <v>43496</v>
      </c>
      <c r="E1202" s="142">
        <v>152590</v>
      </c>
      <c r="F1202" s="108" t="s">
        <v>838</v>
      </c>
      <c r="G1202" s="108">
        <v>1</v>
      </c>
      <c r="H1202" s="107">
        <v>0</v>
      </c>
      <c r="I1202" s="31">
        <v>1</v>
      </c>
      <c r="J1202" s="117">
        <f t="shared" si="18"/>
        <v>1</v>
      </c>
      <c r="K1202" s="31">
        <v>1</v>
      </c>
      <c r="L1202" s="31">
        <v>0</v>
      </c>
    </row>
    <row r="1203" spans="1:12" outlineLevel="2" x14ac:dyDescent="0.2">
      <c r="A1203" t="s">
        <v>1180</v>
      </c>
      <c r="B1203" s="2" t="s">
        <v>2761</v>
      </c>
      <c r="C1203" s="12" t="s">
        <v>6</v>
      </c>
      <c r="D1203" s="6">
        <v>43556</v>
      </c>
      <c r="E1203" s="142">
        <v>58000</v>
      </c>
      <c r="F1203" s="108">
        <v>20190506</v>
      </c>
      <c r="G1203" s="108">
        <v>1</v>
      </c>
      <c r="H1203" s="107">
        <v>1</v>
      </c>
      <c r="I1203" s="31">
        <v>1</v>
      </c>
      <c r="J1203" s="117">
        <f t="shared" si="18"/>
        <v>1</v>
      </c>
      <c r="K1203" s="31">
        <v>1</v>
      </c>
      <c r="L1203" s="31">
        <v>1</v>
      </c>
    </row>
    <row r="1204" spans="1:12" outlineLevel="2" x14ac:dyDescent="0.2">
      <c r="A1204" t="s">
        <v>1180</v>
      </c>
      <c r="B1204" s="2" t="s">
        <v>3109</v>
      </c>
      <c r="C1204" s="12" t="s">
        <v>216</v>
      </c>
      <c r="D1204" s="6">
        <v>43595</v>
      </c>
      <c r="E1204" s="142">
        <v>234900</v>
      </c>
      <c r="F1204" s="108" t="s">
        <v>838</v>
      </c>
      <c r="G1204" s="108">
        <v>1</v>
      </c>
      <c r="H1204" s="107">
        <v>0</v>
      </c>
      <c r="I1204" s="31">
        <v>1</v>
      </c>
      <c r="J1204" s="117">
        <f t="shared" si="18"/>
        <v>1</v>
      </c>
      <c r="K1204" s="31">
        <v>1</v>
      </c>
      <c r="L1204" s="31">
        <v>0</v>
      </c>
    </row>
    <row r="1205" spans="1:12" outlineLevel="2" x14ac:dyDescent="0.2">
      <c r="A1205" t="s">
        <v>1180</v>
      </c>
      <c r="B1205" s="2" t="s">
        <v>3113</v>
      </c>
      <c r="C1205" s="12" t="s">
        <v>6</v>
      </c>
      <c r="D1205" s="6">
        <v>43595</v>
      </c>
      <c r="E1205" s="142">
        <v>236500</v>
      </c>
      <c r="F1205" s="108">
        <v>20190766</v>
      </c>
      <c r="G1205" s="108">
        <v>1</v>
      </c>
      <c r="H1205" s="107">
        <v>1</v>
      </c>
      <c r="I1205" s="31">
        <v>1</v>
      </c>
      <c r="J1205" s="117">
        <f t="shared" si="18"/>
        <v>1</v>
      </c>
      <c r="K1205" s="31">
        <v>0</v>
      </c>
      <c r="L1205" s="31">
        <v>0</v>
      </c>
    </row>
    <row r="1206" spans="1:12" outlineLevel="2" x14ac:dyDescent="0.2">
      <c r="A1206" t="s">
        <v>1180</v>
      </c>
      <c r="B1206" s="2" t="s">
        <v>2311</v>
      </c>
      <c r="C1206" s="12" t="s">
        <v>6</v>
      </c>
      <c r="D1206" s="6">
        <v>43503</v>
      </c>
      <c r="E1206" s="142">
        <v>119000</v>
      </c>
      <c r="F1206" s="108">
        <v>20190201</v>
      </c>
      <c r="G1206" s="108">
        <v>1</v>
      </c>
      <c r="H1206" s="107">
        <v>1</v>
      </c>
      <c r="I1206" s="31">
        <v>1</v>
      </c>
      <c r="J1206" s="117">
        <f t="shared" si="18"/>
        <v>1</v>
      </c>
      <c r="K1206" s="31">
        <v>0</v>
      </c>
      <c r="L1206" s="31">
        <v>0</v>
      </c>
    </row>
    <row r="1207" spans="1:12" outlineLevel="2" x14ac:dyDescent="0.2">
      <c r="A1207" t="s">
        <v>1180</v>
      </c>
      <c r="B1207" s="2" t="s">
        <v>3055</v>
      </c>
      <c r="C1207" s="12" t="s">
        <v>6</v>
      </c>
      <c r="D1207" s="6">
        <v>43588</v>
      </c>
      <c r="E1207" s="142">
        <v>76000</v>
      </c>
      <c r="F1207" s="108" t="s">
        <v>838</v>
      </c>
      <c r="G1207" s="108">
        <v>1</v>
      </c>
      <c r="H1207" s="107">
        <v>0</v>
      </c>
      <c r="I1207" s="31">
        <v>1</v>
      </c>
      <c r="J1207" s="117">
        <f t="shared" si="18"/>
        <v>1</v>
      </c>
      <c r="K1207" s="31">
        <v>0</v>
      </c>
      <c r="L1207" s="31">
        <v>0</v>
      </c>
    </row>
    <row r="1208" spans="1:12" outlineLevel="2" x14ac:dyDescent="0.2">
      <c r="A1208" t="s">
        <v>1180</v>
      </c>
      <c r="B1208" s="2" t="s">
        <v>2715</v>
      </c>
      <c r="C1208" s="12" t="s">
        <v>1126</v>
      </c>
      <c r="D1208" s="6">
        <v>43551</v>
      </c>
      <c r="E1208" s="142">
        <v>316500</v>
      </c>
      <c r="F1208" s="108" t="s">
        <v>838</v>
      </c>
      <c r="G1208" s="108">
        <v>1</v>
      </c>
      <c r="H1208" s="107">
        <v>0</v>
      </c>
      <c r="I1208" s="31">
        <v>1</v>
      </c>
      <c r="J1208" s="117">
        <f t="shared" si="18"/>
        <v>1</v>
      </c>
      <c r="K1208" s="31">
        <v>0</v>
      </c>
      <c r="L1208" s="31">
        <v>0</v>
      </c>
    </row>
    <row r="1209" spans="1:12" outlineLevel="2" x14ac:dyDescent="0.2">
      <c r="A1209" t="s">
        <v>1180</v>
      </c>
      <c r="B1209" s="2" t="s">
        <v>2418</v>
      </c>
      <c r="C1209" s="12" t="s">
        <v>6</v>
      </c>
      <c r="D1209" s="6">
        <v>43609</v>
      </c>
      <c r="E1209" s="142">
        <v>315000</v>
      </c>
      <c r="F1209" s="108">
        <v>20191141</v>
      </c>
      <c r="G1209" s="108">
        <v>1</v>
      </c>
      <c r="H1209" s="107">
        <v>1</v>
      </c>
      <c r="I1209" s="31">
        <v>1</v>
      </c>
      <c r="J1209" s="117">
        <f t="shared" si="18"/>
        <v>1</v>
      </c>
      <c r="K1209" s="31">
        <v>0</v>
      </c>
      <c r="L1209" s="31">
        <v>0</v>
      </c>
    </row>
    <row r="1210" spans="1:12" outlineLevel="2" x14ac:dyDescent="0.2">
      <c r="A1210" t="s">
        <v>1180</v>
      </c>
      <c r="B1210" s="2" t="s">
        <v>2589</v>
      </c>
      <c r="C1210" s="12" t="s">
        <v>1126</v>
      </c>
      <c r="D1210" s="6">
        <v>43537</v>
      </c>
      <c r="E1210" s="142">
        <v>310000</v>
      </c>
      <c r="F1210" s="108">
        <v>20190367</v>
      </c>
      <c r="G1210" s="108">
        <v>1</v>
      </c>
      <c r="H1210" s="107">
        <v>1</v>
      </c>
      <c r="I1210" s="31">
        <v>1</v>
      </c>
      <c r="J1210" s="117">
        <f t="shared" si="18"/>
        <v>1</v>
      </c>
      <c r="K1210" s="31">
        <v>0</v>
      </c>
      <c r="L1210" s="31">
        <v>0</v>
      </c>
    </row>
    <row r="1211" spans="1:12" outlineLevel="2" x14ac:dyDescent="0.2">
      <c r="A1211" t="s">
        <v>1180</v>
      </c>
      <c r="B1211" s="2" t="s">
        <v>2279</v>
      </c>
      <c r="C1211" s="12" t="s">
        <v>1249</v>
      </c>
      <c r="D1211" s="6">
        <v>43497</v>
      </c>
      <c r="E1211" s="142">
        <v>184900</v>
      </c>
      <c r="F1211" s="108">
        <v>20190028</v>
      </c>
      <c r="G1211" s="108">
        <v>1</v>
      </c>
      <c r="H1211" s="107">
        <v>1</v>
      </c>
      <c r="I1211" s="31">
        <v>1</v>
      </c>
      <c r="J1211" s="117">
        <f t="shared" si="18"/>
        <v>1</v>
      </c>
      <c r="K1211" s="31">
        <v>0</v>
      </c>
      <c r="L1211" s="31">
        <v>0</v>
      </c>
    </row>
    <row r="1212" spans="1:12" outlineLevel="2" x14ac:dyDescent="0.2">
      <c r="A1212" t="s">
        <v>1180</v>
      </c>
      <c r="B1212" s="2" t="s">
        <v>3123</v>
      </c>
      <c r="C1212" s="12" t="s">
        <v>6</v>
      </c>
      <c r="D1212" s="6">
        <v>43595</v>
      </c>
      <c r="E1212" s="142">
        <v>124250</v>
      </c>
      <c r="F1212" s="108">
        <v>20190866</v>
      </c>
      <c r="G1212" s="108">
        <v>1</v>
      </c>
      <c r="H1212" s="107">
        <v>1</v>
      </c>
      <c r="I1212" s="31">
        <v>1</v>
      </c>
      <c r="J1212" s="117">
        <f t="shared" si="18"/>
        <v>1</v>
      </c>
      <c r="K1212" s="31">
        <v>0</v>
      </c>
      <c r="L1212" s="31">
        <v>0</v>
      </c>
    </row>
    <row r="1213" spans="1:12" outlineLevel="2" x14ac:dyDescent="0.2">
      <c r="A1213" t="s">
        <v>1180</v>
      </c>
      <c r="B1213" s="2" t="s">
        <v>1567</v>
      </c>
      <c r="C1213" s="12" t="s">
        <v>6</v>
      </c>
      <c r="D1213" s="6">
        <v>43518</v>
      </c>
      <c r="E1213" s="142">
        <v>130000</v>
      </c>
      <c r="F1213" s="108">
        <v>20190165</v>
      </c>
      <c r="G1213" s="108">
        <v>1</v>
      </c>
      <c r="H1213" s="107">
        <v>1</v>
      </c>
      <c r="I1213" s="31">
        <v>1</v>
      </c>
      <c r="J1213" s="117">
        <f t="shared" si="18"/>
        <v>1</v>
      </c>
      <c r="K1213" s="31">
        <v>0</v>
      </c>
      <c r="L1213" s="31">
        <v>0</v>
      </c>
    </row>
    <row r="1214" spans="1:12" outlineLevel="2" x14ac:dyDescent="0.2">
      <c r="A1214" t="s">
        <v>1180</v>
      </c>
      <c r="B1214" s="2" t="s">
        <v>2409</v>
      </c>
      <c r="C1214" s="12" t="s">
        <v>1249</v>
      </c>
      <c r="D1214" s="6">
        <v>43517</v>
      </c>
      <c r="E1214" s="142">
        <v>228000</v>
      </c>
      <c r="F1214" s="108" t="s">
        <v>838</v>
      </c>
      <c r="G1214" s="108">
        <v>1</v>
      </c>
      <c r="H1214" s="107">
        <v>0</v>
      </c>
      <c r="I1214" s="31">
        <v>1</v>
      </c>
      <c r="J1214" s="117">
        <f t="shared" si="18"/>
        <v>1</v>
      </c>
      <c r="K1214" s="31">
        <v>0</v>
      </c>
      <c r="L1214" s="31">
        <v>0</v>
      </c>
    </row>
    <row r="1215" spans="1:12" outlineLevel="2" x14ac:dyDescent="0.2">
      <c r="A1215" t="s">
        <v>1180</v>
      </c>
      <c r="B1215" s="31" t="s">
        <v>2746</v>
      </c>
      <c r="C1215" s="5" t="s">
        <v>6</v>
      </c>
      <c r="D1215" s="6">
        <v>43553</v>
      </c>
      <c r="E1215" s="142">
        <v>302900</v>
      </c>
      <c r="F1215" s="54">
        <v>20190226</v>
      </c>
      <c r="G1215" s="108">
        <v>1</v>
      </c>
      <c r="H1215" s="107">
        <v>1</v>
      </c>
      <c r="I1215" s="31">
        <v>0</v>
      </c>
      <c r="J1215" s="117">
        <f t="shared" si="18"/>
        <v>0</v>
      </c>
      <c r="K1215" s="31">
        <v>0</v>
      </c>
      <c r="L1215" s="31">
        <v>0</v>
      </c>
    </row>
    <row r="1216" spans="1:12" outlineLevel="2" x14ac:dyDescent="0.2">
      <c r="A1216" t="s">
        <v>1180</v>
      </c>
      <c r="B1216" s="31" t="s">
        <v>2598</v>
      </c>
      <c r="C1216" s="5" t="s">
        <v>6</v>
      </c>
      <c r="D1216" s="6">
        <v>43538</v>
      </c>
      <c r="E1216" s="142">
        <v>79000</v>
      </c>
      <c r="F1216" s="54" t="s">
        <v>838</v>
      </c>
      <c r="G1216" s="108">
        <v>1</v>
      </c>
      <c r="H1216" s="107">
        <v>0</v>
      </c>
      <c r="I1216" s="31">
        <v>0</v>
      </c>
      <c r="J1216" s="117">
        <f t="shared" si="18"/>
        <v>0</v>
      </c>
      <c r="K1216" s="31">
        <v>0</v>
      </c>
      <c r="L1216" s="31">
        <v>0</v>
      </c>
    </row>
    <row r="1217" spans="1:12" outlineLevel="2" x14ac:dyDescent="0.2">
      <c r="A1217" t="s">
        <v>1180</v>
      </c>
      <c r="B1217" s="31" t="s">
        <v>2661</v>
      </c>
      <c r="C1217" s="5" t="s">
        <v>1126</v>
      </c>
      <c r="D1217" s="6">
        <v>43545</v>
      </c>
      <c r="E1217" s="142">
        <v>0</v>
      </c>
      <c r="F1217" s="54">
        <v>20190401</v>
      </c>
      <c r="G1217" s="108">
        <v>0</v>
      </c>
      <c r="H1217" s="107">
        <v>0</v>
      </c>
      <c r="I1217" s="31">
        <v>0</v>
      </c>
      <c r="J1217" s="117" t="e">
        <f t="shared" si="18"/>
        <v>#DIV/0!</v>
      </c>
      <c r="K1217" s="31">
        <v>1</v>
      </c>
      <c r="L1217" s="31">
        <v>1</v>
      </c>
    </row>
    <row r="1218" spans="1:12" outlineLevel="2" x14ac:dyDescent="0.2">
      <c r="A1218" t="s">
        <v>1180</v>
      </c>
      <c r="B1218" s="31" t="s">
        <v>2605</v>
      </c>
      <c r="C1218" s="5" t="s">
        <v>6</v>
      </c>
      <c r="D1218" s="6">
        <v>43538</v>
      </c>
      <c r="E1218" s="142">
        <v>204900</v>
      </c>
      <c r="F1218" s="54" t="s">
        <v>838</v>
      </c>
      <c r="G1218" s="108">
        <v>1</v>
      </c>
      <c r="H1218" s="107">
        <v>0</v>
      </c>
      <c r="I1218" s="31">
        <v>0</v>
      </c>
      <c r="J1218" s="117">
        <f t="shared" si="18"/>
        <v>0</v>
      </c>
      <c r="K1218" s="31">
        <v>0</v>
      </c>
      <c r="L1218" s="31">
        <v>0</v>
      </c>
    </row>
    <row r="1219" spans="1:12" outlineLevel="2" x14ac:dyDescent="0.2">
      <c r="A1219" t="s">
        <v>1180</v>
      </c>
      <c r="B1219" s="31" t="s">
        <v>2246</v>
      </c>
      <c r="C1219" s="5" t="s">
        <v>11</v>
      </c>
      <c r="D1219" s="6">
        <v>43496</v>
      </c>
      <c r="E1219" s="142">
        <v>0</v>
      </c>
      <c r="F1219" s="54" t="s">
        <v>838</v>
      </c>
      <c r="G1219" s="108">
        <v>0</v>
      </c>
      <c r="H1219" s="107">
        <v>0</v>
      </c>
      <c r="I1219" s="31">
        <v>0</v>
      </c>
      <c r="J1219" s="117" t="e">
        <f t="shared" si="18"/>
        <v>#DIV/0!</v>
      </c>
      <c r="K1219" s="31">
        <v>1</v>
      </c>
      <c r="L1219" s="31">
        <v>0</v>
      </c>
    </row>
    <row r="1220" spans="1:12" outlineLevel="2" x14ac:dyDescent="0.2">
      <c r="A1220" t="s">
        <v>1180</v>
      </c>
      <c r="B1220" s="31" t="s">
        <v>2329</v>
      </c>
      <c r="C1220" s="5" t="s">
        <v>424</v>
      </c>
      <c r="D1220" s="6">
        <v>43504</v>
      </c>
      <c r="E1220" s="142">
        <v>62500</v>
      </c>
      <c r="F1220" s="54" t="s">
        <v>838</v>
      </c>
      <c r="G1220" s="108">
        <v>1</v>
      </c>
      <c r="H1220" s="107">
        <v>0</v>
      </c>
      <c r="I1220" s="31">
        <v>0</v>
      </c>
      <c r="J1220" s="117">
        <f t="shared" si="18"/>
        <v>0</v>
      </c>
      <c r="K1220" s="31">
        <v>0</v>
      </c>
      <c r="L1220" s="31">
        <v>0</v>
      </c>
    </row>
    <row r="1221" spans="1:12" outlineLevel="2" x14ac:dyDescent="0.2">
      <c r="A1221" t="s">
        <v>1180</v>
      </c>
      <c r="B1221" s="31" t="s">
        <v>2336</v>
      </c>
      <c r="C1221" s="5" t="s">
        <v>425</v>
      </c>
      <c r="D1221" s="6">
        <v>43504</v>
      </c>
      <c r="E1221" s="142">
        <v>490000</v>
      </c>
      <c r="F1221" s="54">
        <v>20190131</v>
      </c>
      <c r="G1221" s="108">
        <v>1</v>
      </c>
      <c r="H1221" s="107">
        <v>1</v>
      </c>
      <c r="I1221" s="31">
        <v>0</v>
      </c>
      <c r="J1221" s="117">
        <f t="shared" si="18"/>
        <v>0</v>
      </c>
      <c r="K1221" s="31">
        <v>0</v>
      </c>
      <c r="L1221" s="31">
        <v>0</v>
      </c>
    </row>
    <row r="1222" spans="1:12" outlineLevel="2" x14ac:dyDescent="0.2">
      <c r="A1222" t="s">
        <v>1180</v>
      </c>
      <c r="B1222" s="31" t="s">
        <v>3281</v>
      </c>
      <c r="C1222" s="5" t="s">
        <v>7</v>
      </c>
      <c r="D1222" s="6">
        <v>43609</v>
      </c>
      <c r="E1222" s="142">
        <v>219000</v>
      </c>
      <c r="F1222" s="54" t="s">
        <v>838</v>
      </c>
      <c r="G1222" s="108">
        <v>1</v>
      </c>
      <c r="H1222" s="107">
        <v>0</v>
      </c>
      <c r="I1222" s="31">
        <v>0</v>
      </c>
      <c r="J1222" s="117">
        <f t="shared" ref="J1222:J1285" si="19">+I1222/G1222</f>
        <v>0</v>
      </c>
      <c r="K1222" s="31">
        <v>0</v>
      </c>
      <c r="L1222" s="31">
        <v>0</v>
      </c>
    </row>
    <row r="1223" spans="1:12" outlineLevel="2" x14ac:dyDescent="0.2">
      <c r="A1223" t="s">
        <v>1180</v>
      </c>
      <c r="B1223" s="31" t="s">
        <v>2761</v>
      </c>
      <c r="C1223" s="5" t="s">
        <v>6</v>
      </c>
      <c r="D1223" s="6">
        <v>43556</v>
      </c>
      <c r="E1223" s="142">
        <v>0</v>
      </c>
      <c r="F1223" s="54">
        <v>20190506</v>
      </c>
      <c r="G1223" s="108">
        <v>0</v>
      </c>
      <c r="H1223" s="107">
        <v>0</v>
      </c>
      <c r="I1223" s="31">
        <v>0</v>
      </c>
      <c r="J1223" s="117" t="e">
        <f t="shared" si="19"/>
        <v>#DIV/0!</v>
      </c>
      <c r="K1223" s="31">
        <v>1</v>
      </c>
      <c r="L1223" s="31">
        <v>1</v>
      </c>
    </row>
    <row r="1224" spans="1:12" outlineLevel="2" x14ac:dyDescent="0.2">
      <c r="A1224" t="s">
        <v>1180</v>
      </c>
      <c r="B1224" s="31" t="s">
        <v>2651</v>
      </c>
      <c r="C1224" s="5" t="s">
        <v>6</v>
      </c>
      <c r="D1224" s="6">
        <v>43545</v>
      </c>
      <c r="E1224" s="142">
        <v>145000</v>
      </c>
      <c r="F1224" s="54" t="s">
        <v>838</v>
      </c>
      <c r="G1224" s="108">
        <v>1</v>
      </c>
      <c r="H1224" s="107">
        <v>0</v>
      </c>
      <c r="I1224" s="31">
        <v>0</v>
      </c>
      <c r="J1224" s="117">
        <f t="shared" si="19"/>
        <v>0</v>
      </c>
      <c r="K1224" s="31">
        <v>0</v>
      </c>
      <c r="L1224" s="31">
        <v>0</v>
      </c>
    </row>
    <row r="1225" spans="1:12" outlineLevel="2" x14ac:dyDescent="0.2">
      <c r="A1225" t="s">
        <v>1180</v>
      </c>
      <c r="B1225" s="31" t="s">
        <v>3178</v>
      </c>
      <c r="C1225" s="5" t="s">
        <v>1249</v>
      </c>
      <c r="D1225" s="6">
        <v>43600</v>
      </c>
      <c r="E1225" s="142">
        <v>263000</v>
      </c>
      <c r="F1225" s="54" t="s">
        <v>838</v>
      </c>
      <c r="G1225" s="108">
        <v>1</v>
      </c>
      <c r="H1225" s="107">
        <v>0</v>
      </c>
      <c r="I1225" s="31">
        <v>0</v>
      </c>
      <c r="J1225" s="117">
        <f t="shared" si="19"/>
        <v>0</v>
      </c>
      <c r="K1225" s="31">
        <v>0</v>
      </c>
      <c r="L1225" s="31">
        <v>0</v>
      </c>
    </row>
    <row r="1226" spans="1:12" outlineLevel="2" x14ac:dyDescent="0.2">
      <c r="A1226" t="s">
        <v>1180</v>
      </c>
      <c r="B1226" s="31" t="s">
        <v>2434</v>
      </c>
      <c r="C1226" s="5" t="s">
        <v>6</v>
      </c>
      <c r="D1226" s="6">
        <v>43521</v>
      </c>
      <c r="E1226" s="142">
        <v>185000</v>
      </c>
      <c r="F1226" s="54" t="s">
        <v>838</v>
      </c>
      <c r="G1226" s="108">
        <v>1</v>
      </c>
      <c r="H1226" s="107">
        <v>0</v>
      </c>
      <c r="I1226" s="31">
        <v>0</v>
      </c>
      <c r="J1226" s="117">
        <f t="shared" si="19"/>
        <v>0</v>
      </c>
      <c r="K1226" s="31">
        <v>0</v>
      </c>
      <c r="L1226" s="31">
        <v>0</v>
      </c>
    </row>
    <row r="1227" spans="1:12" outlineLevel="2" x14ac:dyDescent="0.2">
      <c r="A1227" t="s">
        <v>1180</v>
      </c>
      <c r="B1227" s="31" t="s">
        <v>2972</v>
      </c>
      <c r="C1227" s="5" t="s">
        <v>6</v>
      </c>
      <c r="D1227" s="6">
        <v>43581</v>
      </c>
      <c r="E1227" s="142">
        <v>248000</v>
      </c>
      <c r="F1227" s="54" t="s">
        <v>838</v>
      </c>
      <c r="G1227" s="108">
        <v>1</v>
      </c>
      <c r="H1227" s="107">
        <v>0</v>
      </c>
      <c r="I1227" s="31">
        <v>0</v>
      </c>
      <c r="J1227" s="117">
        <f t="shared" si="19"/>
        <v>0</v>
      </c>
      <c r="K1227" s="31">
        <v>0</v>
      </c>
      <c r="L1227" s="31">
        <v>0</v>
      </c>
    </row>
    <row r="1228" spans="1:12" outlineLevel="2" x14ac:dyDescent="0.2">
      <c r="A1228" t="s">
        <v>1180</v>
      </c>
      <c r="B1228" s="31" t="s">
        <v>3335</v>
      </c>
      <c r="C1228" s="5" t="s">
        <v>6</v>
      </c>
      <c r="D1228" s="6">
        <v>43616</v>
      </c>
      <c r="E1228" s="142">
        <v>184900</v>
      </c>
      <c r="F1228" s="54" t="s">
        <v>838</v>
      </c>
      <c r="G1228" s="108">
        <v>1</v>
      </c>
      <c r="H1228" s="107">
        <v>0</v>
      </c>
      <c r="I1228" s="31">
        <v>0</v>
      </c>
      <c r="J1228" s="117">
        <f t="shared" si="19"/>
        <v>0</v>
      </c>
      <c r="K1228" s="31">
        <v>0</v>
      </c>
      <c r="L1228" s="31">
        <v>0</v>
      </c>
    </row>
    <row r="1229" spans="1:12" outlineLevel="2" x14ac:dyDescent="0.2">
      <c r="A1229" t="s">
        <v>1180</v>
      </c>
      <c r="B1229" s="31" t="s">
        <v>3109</v>
      </c>
      <c r="C1229" s="5" t="s">
        <v>216</v>
      </c>
      <c r="D1229" s="6">
        <v>43595</v>
      </c>
      <c r="E1229" s="142">
        <v>0</v>
      </c>
      <c r="F1229" s="54" t="s">
        <v>838</v>
      </c>
      <c r="G1229" s="108">
        <v>0</v>
      </c>
      <c r="H1229" s="107">
        <v>0</v>
      </c>
      <c r="I1229" s="31">
        <v>0</v>
      </c>
      <c r="J1229" s="117" t="e">
        <f t="shared" si="19"/>
        <v>#DIV/0!</v>
      </c>
      <c r="K1229" s="31">
        <v>1</v>
      </c>
      <c r="L1229" s="31">
        <v>0</v>
      </c>
    </row>
    <row r="1230" spans="1:12" outlineLevel="2" x14ac:dyDescent="0.2">
      <c r="A1230" t="s">
        <v>1180</v>
      </c>
      <c r="B1230" s="31" t="s">
        <v>3048</v>
      </c>
      <c r="C1230" s="5" t="s">
        <v>7</v>
      </c>
      <c r="D1230" s="6">
        <v>43588</v>
      </c>
      <c r="E1230" s="142">
        <v>157500</v>
      </c>
      <c r="F1230" s="54" t="s">
        <v>838</v>
      </c>
      <c r="G1230" s="108">
        <v>1</v>
      </c>
      <c r="H1230" s="107">
        <v>0</v>
      </c>
      <c r="I1230" s="31">
        <v>0</v>
      </c>
      <c r="J1230" s="117">
        <f t="shared" si="19"/>
        <v>0</v>
      </c>
      <c r="K1230" s="31">
        <v>0</v>
      </c>
      <c r="L1230" s="31">
        <v>0</v>
      </c>
    </row>
    <row r="1231" spans="1:12" outlineLevel="2" x14ac:dyDescent="0.2">
      <c r="A1231" t="s">
        <v>1180</v>
      </c>
      <c r="B1231" s="31" t="s">
        <v>2318</v>
      </c>
      <c r="C1231" s="5" t="s">
        <v>216</v>
      </c>
      <c r="D1231" s="6">
        <v>43503</v>
      </c>
      <c r="E1231" s="142">
        <v>362500</v>
      </c>
      <c r="F1231" s="54">
        <v>20182884</v>
      </c>
      <c r="G1231" s="108">
        <v>1</v>
      </c>
      <c r="H1231" s="107">
        <v>1</v>
      </c>
      <c r="I1231" s="31">
        <v>0</v>
      </c>
      <c r="J1231" s="117">
        <f t="shared" si="19"/>
        <v>0</v>
      </c>
      <c r="K1231" s="31">
        <v>0</v>
      </c>
      <c r="L1231" s="31">
        <v>0</v>
      </c>
    </row>
    <row r="1232" spans="1:12" outlineLevel="2" x14ac:dyDescent="0.2">
      <c r="A1232" t="s">
        <v>1180</v>
      </c>
      <c r="B1232" s="31" t="s">
        <v>2310</v>
      </c>
      <c r="C1232" s="5" t="s">
        <v>6</v>
      </c>
      <c r="D1232" s="6">
        <v>43502</v>
      </c>
      <c r="E1232" s="142">
        <v>130000</v>
      </c>
      <c r="F1232" s="54">
        <v>20190138</v>
      </c>
      <c r="G1232" s="108">
        <v>1</v>
      </c>
      <c r="H1232" s="107">
        <v>1</v>
      </c>
      <c r="I1232" s="31">
        <v>0</v>
      </c>
      <c r="J1232" s="117">
        <f t="shared" si="19"/>
        <v>0</v>
      </c>
      <c r="K1232" s="31">
        <v>0</v>
      </c>
      <c r="L1232" s="31">
        <v>0</v>
      </c>
    </row>
    <row r="1233" spans="1:12" outlineLevel="2" x14ac:dyDescent="0.2">
      <c r="A1233" t="s">
        <v>1180</v>
      </c>
      <c r="B1233" s="31" t="s">
        <v>3137</v>
      </c>
      <c r="C1233" s="5" t="s">
        <v>6</v>
      </c>
      <c r="D1233" s="6">
        <v>43595</v>
      </c>
      <c r="E1233" s="142">
        <v>213000</v>
      </c>
      <c r="F1233" s="54" t="s">
        <v>838</v>
      </c>
      <c r="G1233" s="108">
        <v>1</v>
      </c>
      <c r="H1233" s="107">
        <v>0</v>
      </c>
      <c r="I1233" s="31">
        <v>0</v>
      </c>
      <c r="J1233" s="117">
        <f t="shared" si="19"/>
        <v>0</v>
      </c>
      <c r="K1233" s="31">
        <v>0</v>
      </c>
      <c r="L1233" s="31">
        <v>0</v>
      </c>
    </row>
    <row r="1234" spans="1:12" outlineLevel="2" x14ac:dyDescent="0.2">
      <c r="A1234" t="s">
        <v>1180</v>
      </c>
      <c r="B1234" s="31" t="s">
        <v>2136</v>
      </c>
      <c r="C1234" s="5" t="s">
        <v>6</v>
      </c>
      <c r="D1234" s="6">
        <v>43475</v>
      </c>
      <c r="E1234" s="142">
        <v>139900</v>
      </c>
      <c r="F1234" s="54" t="s">
        <v>838</v>
      </c>
      <c r="G1234" s="108">
        <v>1</v>
      </c>
      <c r="H1234" s="107">
        <v>0</v>
      </c>
      <c r="I1234" s="31">
        <v>0</v>
      </c>
      <c r="J1234" s="117">
        <f t="shared" si="19"/>
        <v>0</v>
      </c>
      <c r="K1234" s="31">
        <v>0</v>
      </c>
      <c r="L1234" s="31">
        <v>0</v>
      </c>
    </row>
    <row r="1235" spans="1:12" outlineLevel="2" x14ac:dyDescent="0.2">
      <c r="A1235" t="s">
        <v>1180</v>
      </c>
      <c r="B1235" s="31" t="s">
        <v>2889</v>
      </c>
      <c r="C1235" s="5" t="s">
        <v>216</v>
      </c>
      <c r="D1235" s="6">
        <v>43571</v>
      </c>
      <c r="E1235" s="142">
        <v>173000</v>
      </c>
      <c r="F1235" s="54" t="s">
        <v>838</v>
      </c>
      <c r="G1235" s="108">
        <v>1</v>
      </c>
      <c r="H1235" s="107">
        <v>0</v>
      </c>
      <c r="I1235" s="31">
        <v>0</v>
      </c>
      <c r="J1235" s="117">
        <f t="shared" si="19"/>
        <v>0</v>
      </c>
      <c r="K1235" s="31">
        <v>0</v>
      </c>
      <c r="L1235" s="31">
        <v>0</v>
      </c>
    </row>
    <row r="1236" spans="1:12" outlineLevel="1" x14ac:dyDescent="0.2">
      <c r="A1236" s="29" t="s">
        <v>3786</v>
      </c>
      <c r="B1236" s="31"/>
      <c r="C1236" s="5"/>
      <c r="D1236" s="6"/>
      <c r="E1236" s="142">
        <f>SUBTOTAL(9,E1189:E1235)</f>
        <v>8049940</v>
      </c>
      <c r="F1236" s="54"/>
      <c r="G1236" s="108">
        <f>SUBTOTAL(9,G1189:G1235)</f>
        <v>43</v>
      </c>
      <c r="H1236" s="107">
        <f>SUBTOTAL(9,H1189:H1235)</f>
        <v>15</v>
      </c>
      <c r="I1236" s="31">
        <f>SUBTOTAL(9,I1189:I1235)</f>
        <v>26</v>
      </c>
      <c r="J1236" s="117">
        <f t="shared" si="19"/>
        <v>0.60465116279069764</v>
      </c>
      <c r="K1236" s="31">
        <f>SUBTOTAL(9,K1189:K1235)</f>
        <v>8</v>
      </c>
      <c r="L1236" s="31">
        <f>SUBTOTAL(9,L1189:L1235)</f>
        <v>4</v>
      </c>
    </row>
    <row r="1237" spans="1:12" outlineLevel="2" x14ac:dyDescent="0.2">
      <c r="A1237" t="s">
        <v>993</v>
      </c>
      <c r="B1237" s="2" t="s">
        <v>2911</v>
      </c>
      <c r="C1237" s="12" t="s">
        <v>6</v>
      </c>
      <c r="D1237" s="6">
        <v>43573</v>
      </c>
      <c r="E1237" s="142">
        <v>191300</v>
      </c>
      <c r="F1237" s="108" t="s">
        <v>838</v>
      </c>
      <c r="G1237" s="108">
        <v>1</v>
      </c>
      <c r="H1237" s="107">
        <v>0</v>
      </c>
      <c r="I1237" s="31">
        <v>1</v>
      </c>
      <c r="J1237" s="117">
        <f t="shared" si="19"/>
        <v>1</v>
      </c>
      <c r="K1237" s="31">
        <v>1</v>
      </c>
      <c r="L1237" s="31">
        <v>0</v>
      </c>
    </row>
    <row r="1238" spans="1:12" outlineLevel="2" x14ac:dyDescent="0.2">
      <c r="A1238" t="s">
        <v>993</v>
      </c>
      <c r="B1238" s="31" t="s">
        <v>3268</v>
      </c>
      <c r="C1238" s="5" t="s">
        <v>6</v>
      </c>
      <c r="D1238" s="6">
        <v>43609</v>
      </c>
      <c r="E1238" s="142">
        <v>197500</v>
      </c>
      <c r="F1238" s="54" t="s">
        <v>838</v>
      </c>
      <c r="G1238" s="108">
        <v>1</v>
      </c>
      <c r="H1238" s="107">
        <v>0</v>
      </c>
      <c r="I1238" s="31">
        <v>0</v>
      </c>
      <c r="J1238" s="117">
        <f t="shared" si="19"/>
        <v>0</v>
      </c>
      <c r="K1238" s="31">
        <v>0</v>
      </c>
      <c r="L1238" s="31">
        <v>0</v>
      </c>
    </row>
    <row r="1239" spans="1:12" outlineLevel="2" x14ac:dyDescent="0.2">
      <c r="A1239" t="s">
        <v>993</v>
      </c>
      <c r="B1239" s="31" t="s">
        <v>2911</v>
      </c>
      <c r="C1239" s="5" t="s">
        <v>6</v>
      </c>
      <c r="D1239" s="6">
        <v>43573</v>
      </c>
      <c r="E1239" s="142">
        <v>0</v>
      </c>
      <c r="F1239" s="54" t="s">
        <v>838</v>
      </c>
      <c r="G1239" s="108">
        <v>0</v>
      </c>
      <c r="H1239" s="107">
        <v>0</v>
      </c>
      <c r="I1239" s="31">
        <v>0</v>
      </c>
      <c r="J1239" s="117" t="e">
        <f t="shared" si="19"/>
        <v>#DIV/0!</v>
      </c>
      <c r="K1239" s="31">
        <v>1</v>
      </c>
      <c r="L1239" s="31">
        <v>0</v>
      </c>
    </row>
    <row r="1240" spans="1:12" outlineLevel="2" x14ac:dyDescent="0.2">
      <c r="A1240" t="s">
        <v>993</v>
      </c>
      <c r="B1240" s="31" t="s">
        <v>2586</v>
      </c>
      <c r="C1240" s="5" t="s">
        <v>1249</v>
      </c>
      <c r="D1240" s="6">
        <v>43537</v>
      </c>
      <c r="E1240" s="142">
        <v>188000</v>
      </c>
      <c r="F1240" s="54" t="s">
        <v>838</v>
      </c>
      <c r="G1240" s="108">
        <v>1</v>
      </c>
      <c r="H1240" s="107">
        <v>0</v>
      </c>
      <c r="I1240" s="31">
        <v>0</v>
      </c>
      <c r="J1240" s="117">
        <f t="shared" si="19"/>
        <v>0</v>
      </c>
      <c r="K1240" s="31">
        <v>0</v>
      </c>
      <c r="L1240" s="31">
        <v>0</v>
      </c>
    </row>
    <row r="1241" spans="1:12" outlineLevel="2" x14ac:dyDescent="0.2">
      <c r="A1241" t="s">
        <v>993</v>
      </c>
      <c r="B1241" s="31" t="s">
        <v>2092</v>
      </c>
      <c r="C1241" s="5" t="s">
        <v>6</v>
      </c>
      <c r="D1241" s="6">
        <v>43467</v>
      </c>
      <c r="E1241" s="142">
        <v>135750</v>
      </c>
      <c r="F1241" s="54" t="s">
        <v>838</v>
      </c>
      <c r="G1241" s="108">
        <v>1</v>
      </c>
      <c r="H1241" s="107">
        <v>0</v>
      </c>
      <c r="I1241" s="31">
        <v>0</v>
      </c>
      <c r="J1241" s="117">
        <f t="shared" si="19"/>
        <v>0</v>
      </c>
      <c r="K1241" s="31">
        <v>0</v>
      </c>
      <c r="L1241" s="31">
        <v>0</v>
      </c>
    </row>
    <row r="1242" spans="1:12" outlineLevel="2" x14ac:dyDescent="0.2">
      <c r="A1242" t="s">
        <v>993</v>
      </c>
      <c r="B1242" s="31" t="s">
        <v>2759</v>
      </c>
      <c r="C1242" s="5" t="s">
        <v>1249</v>
      </c>
      <c r="D1242" s="6">
        <v>43556</v>
      </c>
      <c r="E1242" s="142">
        <v>255500</v>
      </c>
      <c r="F1242" s="54">
        <v>20190288</v>
      </c>
      <c r="G1242" s="108">
        <v>1</v>
      </c>
      <c r="H1242" s="107">
        <v>1</v>
      </c>
      <c r="I1242" s="31">
        <v>0</v>
      </c>
      <c r="J1242" s="117">
        <f t="shared" si="19"/>
        <v>0</v>
      </c>
      <c r="K1242" s="31">
        <v>0</v>
      </c>
      <c r="L1242" s="31">
        <v>0</v>
      </c>
    </row>
    <row r="1243" spans="1:12" outlineLevel="1" x14ac:dyDescent="0.2">
      <c r="A1243" s="29" t="s">
        <v>3787</v>
      </c>
      <c r="B1243" s="31"/>
      <c r="C1243" s="5"/>
      <c r="D1243" s="6"/>
      <c r="E1243" s="142">
        <f>SUBTOTAL(9,E1237:E1242)</f>
        <v>968050</v>
      </c>
      <c r="F1243" s="54"/>
      <c r="G1243" s="108">
        <f>SUBTOTAL(9,G1237:G1242)</f>
        <v>5</v>
      </c>
      <c r="H1243" s="107">
        <f>SUBTOTAL(9,H1237:H1242)</f>
        <v>1</v>
      </c>
      <c r="I1243" s="31">
        <f>SUBTOTAL(9,I1237:I1242)</f>
        <v>1</v>
      </c>
      <c r="J1243" s="117">
        <f t="shared" si="19"/>
        <v>0.2</v>
      </c>
      <c r="K1243" s="31">
        <f>SUBTOTAL(9,K1237:K1242)</f>
        <v>2</v>
      </c>
      <c r="L1243" s="31">
        <f>SUBTOTAL(9,L1237:L1242)</f>
        <v>0</v>
      </c>
    </row>
    <row r="1244" spans="1:12" outlineLevel="2" x14ac:dyDescent="0.2">
      <c r="A1244" t="s">
        <v>1286</v>
      </c>
      <c r="B1244" s="2" t="s">
        <v>2479</v>
      </c>
      <c r="C1244" s="12" t="s">
        <v>6</v>
      </c>
      <c r="D1244" s="6">
        <v>43524</v>
      </c>
      <c r="E1244" s="142">
        <v>150000</v>
      </c>
      <c r="F1244" s="108" t="s">
        <v>838</v>
      </c>
      <c r="G1244" s="108">
        <v>1</v>
      </c>
      <c r="H1244" s="107">
        <v>0</v>
      </c>
      <c r="I1244" s="31">
        <v>1</v>
      </c>
      <c r="J1244" s="117">
        <f t="shared" si="19"/>
        <v>1</v>
      </c>
      <c r="K1244" s="31">
        <v>0</v>
      </c>
      <c r="L1244" s="31">
        <v>0</v>
      </c>
    </row>
    <row r="1245" spans="1:12" outlineLevel="2" x14ac:dyDescent="0.2">
      <c r="A1245" t="s">
        <v>1286</v>
      </c>
      <c r="B1245" s="2" t="s">
        <v>2100</v>
      </c>
      <c r="C1245" s="12" t="s">
        <v>1249</v>
      </c>
      <c r="D1245" s="6">
        <v>43467</v>
      </c>
      <c r="E1245" s="142">
        <v>179500</v>
      </c>
      <c r="F1245" s="108" t="s">
        <v>838</v>
      </c>
      <c r="G1245" s="108">
        <v>1</v>
      </c>
      <c r="H1245" s="107">
        <v>0</v>
      </c>
      <c r="I1245" s="31">
        <v>1</v>
      </c>
      <c r="J1245" s="117">
        <f t="shared" si="19"/>
        <v>1</v>
      </c>
      <c r="K1245" s="31">
        <v>0</v>
      </c>
      <c r="L1245" s="31">
        <v>0</v>
      </c>
    </row>
    <row r="1246" spans="1:12" outlineLevel="2" x14ac:dyDescent="0.2">
      <c r="A1246" t="s">
        <v>1286</v>
      </c>
      <c r="B1246" s="2" t="s">
        <v>2638</v>
      </c>
      <c r="C1246" s="12" t="s">
        <v>111</v>
      </c>
      <c r="D1246" s="6">
        <v>43543</v>
      </c>
      <c r="E1246" s="142">
        <v>66000</v>
      </c>
      <c r="F1246" s="108" t="s">
        <v>838</v>
      </c>
      <c r="G1246" s="108">
        <v>1</v>
      </c>
      <c r="H1246" s="107">
        <v>0</v>
      </c>
      <c r="I1246" s="31">
        <v>1</v>
      </c>
      <c r="J1246" s="117">
        <f t="shared" si="19"/>
        <v>1</v>
      </c>
      <c r="K1246" s="31">
        <v>1</v>
      </c>
      <c r="L1246" s="31">
        <v>0</v>
      </c>
    </row>
    <row r="1247" spans="1:12" outlineLevel="2" x14ac:dyDescent="0.2">
      <c r="A1247" t="s">
        <v>1286</v>
      </c>
      <c r="B1247" s="2" t="s">
        <v>2607</v>
      </c>
      <c r="C1247" s="12" t="s">
        <v>426</v>
      </c>
      <c r="D1247" s="6">
        <v>43538</v>
      </c>
      <c r="E1247" s="142">
        <v>90000</v>
      </c>
      <c r="F1247" s="108" t="s">
        <v>838</v>
      </c>
      <c r="G1247" s="108">
        <v>1</v>
      </c>
      <c r="H1247" s="107">
        <v>0</v>
      </c>
      <c r="I1247" s="31">
        <v>1</v>
      </c>
      <c r="J1247" s="117">
        <f t="shared" si="19"/>
        <v>1</v>
      </c>
      <c r="K1247" s="31">
        <v>1</v>
      </c>
      <c r="L1247" s="31">
        <v>0</v>
      </c>
    </row>
    <row r="1248" spans="1:12" outlineLevel="2" x14ac:dyDescent="0.2">
      <c r="A1248" t="s">
        <v>1286</v>
      </c>
      <c r="B1248" s="2" t="s">
        <v>1179</v>
      </c>
      <c r="C1248" s="12" t="s">
        <v>6</v>
      </c>
      <c r="D1248" s="6">
        <v>43539</v>
      </c>
      <c r="E1248" s="142">
        <v>205000</v>
      </c>
      <c r="F1248" s="108" t="s">
        <v>838</v>
      </c>
      <c r="G1248" s="108">
        <v>1</v>
      </c>
      <c r="H1248" s="107">
        <v>0</v>
      </c>
      <c r="I1248" s="31">
        <v>1</v>
      </c>
      <c r="J1248" s="117">
        <f t="shared" si="19"/>
        <v>1</v>
      </c>
      <c r="K1248" s="31">
        <v>1</v>
      </c>
      <c r="L1248" s="31">
        <v>0</v>
      </c>
    </row>
    <row r="1249" spans="1:12" outlineLevel="2" x14ac:dyDescent="0.2">
      <c r="A1249" t="s">
        <v>1286</v>
      </c>
      <c r="B1249" s="31" t="s">
        <v>3196</v>
      </c>
      <c r="C1249" s="5" t="s">
        <v>1126</v>
      </c>
      <c r="D1249" s="6">
        <v>43602</v>
      </c>
      <c r="E1249" s="142">
        <v>162500</v>
      </c>
      <c r="F1249" s="54" t="s">
        <v>838</v>
      </c>
      <c r="G1249" s="108">
        <v>1</v>
      </c>
      <c r="H1249" s="107">
        <v>0</v>
      </c>
      <c r="I1249" s="31">
        <v>0</v>
      </c>
      <c r="J1249" s="117">
        <f t="shared" si="19"/>
        <v>0</v>
      </c>
      <c r="K1249" s="31">
        <v>0</v>
      </c>
      <c r="L1249" s="31">
        <v>0</v>
      </c>
    </row>
    <row r="1250" spans="1:12" outlineLevel="2" x14ac:dyDescent="0.2">
      <c r="A1250" t="s">
        <v>1286</v>
      </c>
      <c r="B1250" s="31" t="s">
        <v>2638</v>
      </c>
      <c r="C1250" s="5" t="s">
        <v>111</v>
      </c>
      <c r="D1250" s="6">
        <v>43543</v>
      </c>
      <c r="E1250" s="142">
        <v>0</v>
      </c>
      <c r="F1250" s="54" t="s">
        <v>838</v>
      </c>
      <c r="G1250" s="108">
        <v>0</v>
      </c>
      <c r="H1250" s="107">
        <v>0</v>
      </c>
      <c r="I1250" s="31">
        <v>0</v>
      </c>
      <c r="J1250" s="117" t="e">
        <f t="shared" si="19"/>
        <v>#DIV/0!</v>
      </c>
      <c r="K1250" s="31">
        <v>1</v>
      </c>
      <c r="L1250" s="31">
        <v>0</v>
      </c>
    </row>
    <row r="1251" spans="1:12" outlineLevel="2" x14ac:dyDescent="0.2">
      <c r="A1251" t="s">
        <v>1286</v>
      </c>
      <c r="B1251" s="31" t="s">
        <v>2607</v>
      </c>
      <c r="C1251" s="5" t="s">
        <v>426</v>
      </c>
      <c r="D1251" s="6">
        <v>43538</v>
      </c>
      <c r="E1251" s="142">
        <v>0</v>
      </c>
      <c r="F1251" s="54" t="s">
        <v>838</v>
      </c>
      <c r="G1251" s="108">
        <v>0</v>
      </c>
      <c r="H1251" s="107">
        <v>0</v>
      </c>
      <c r="I1251" s="31">
        <v>0</v>
      </c>
      <c r="J1251" s="117" t="e">
        <f t="shared" si="19"/>
        <v>#DIV/0!</v>
      </c>
      <c r="K1251" s="31">
        <v>1</v>
      </c>
      <c r="L1251" s="31">
        <v>0</v>
      </c>
    </row>
    <row r="1252" spans="1:12" outlineLevel="2" x14ac:dyDescent="0.2">
      <c r="A1252" t="s">
        <v>1286</v>
      </c>
      <c r="B1252" s="31" t="s">
        <v>1179</v>
      </c>
      <c r="C1252" s="5" t="s">
        <v>6</v>
      </c>
      <c r="D1252" s="6">
        <v>43539</v>
      </c>
      <c r="E1252" s="142">
        <v>0</v>
      </c>
      <c r="F1252" s="54" t="s">
        <v>838</v>
      </c>
      <c r="G1252" s="108">
        <v>0</v>
      </c>
      <c r="H1252" s="107">
        <v>0</v>
      </c>
      <c r="I1252" s="31">
        <v>0</v>
      </c>
      <c r="J1252" s="117" t="e">
        <f t="shared" si="19"/>
        <v>#DIV/0!</v>
      </c>
      <c r="K1252" s="31">
        <v>1</v>
      </c>
      <c r="L1252" s="31">
        <v>0</v>
      </c>
    </row>
    <row r="1253" spans="1:12" outlineLevel="2" x14ac:dyDescent="0.2">
      <c r="A1253" t="s">
        <v>1286</v>
      </c>
      <c r="B1253" s="31" t="s">
        <v>2696</v>
      </c>
      <c r="C1253" s="5" t="s">
        <v>1249</v>
      </c>
      <c r="D1253" s="6">
        <v>43549</v>
      </c>
      <c r="E1253" s="142">
        <v>225500</v>
      </c>
      <c r="F1253" s="54">
        <v>20190420</v>
      </c>
      <c r="G1253" s="108">
        <v>1</v>
      </c>
      <c r="H1253" s="107">
        <v>1</v>
      </c>
      <c r="I1253" s="31">
        <v>0</v>
      </c>
      <c r="J1253" s="117">
        <f t="shared" si="19"/>
        <v>0</v>
      </c>
      <c r="K1253" s="31">
        <v>0</v>
      </c>
      <c r="L1253" s="31">
        <v>0</v>
      </c>
    </row>
    <row r="1254" spans="1:12" outlineLevel="2" x14ac:dyDescent="0.2">
      <c r="A1254" t="s">
        <v>1286</v>
      </c>
      <c r="B1254" s="31" t="s">
        <v>2105</v>
      </c>
      <c r="C1254" s="5" t="s">
        <v>425</v>
      </c>
      <c r="D1254" s="6">
        <v>43469</v>
      </c>
      <c r="E1254" s="142">
        <v>186000</v>
      </c>
      <c r="F1254" s="54" t="s">
        <v>838</v>
      </c>
      <c r="G1254" s="108">
        <v>1</v>
      </c>
      <c r="H1254" s="107">
        <v>0</v>
      </c>
      <c r="I1254" s="31">
        <v>0</v>
      </c>
      <c r="J1254" s="117">
        <f t="shared" si="19"/>
        <v>0</v>
      </c>
      <c r="K1254" s="31">
        <v>0</v>
      </c>
      <c r="L1254" s="31">
        <v>0</v>
      </c>
    </row>
    <row r="1255" spans="1:12" outlineLevel="2" x14ac:dyDescent="0.2">
      <c r="A1255" t="s">
        <v>1286</v>
      </c>
      <c r="B1255" s="31" t="s">
        <v>2684</v>
      </c>
      <c r="C1255" s="5" t="s">
        <v>6</v>
      </c>
      <c r="D1255" s="6">
        <v>43546</v>
      </c>
      <c r="E1255" s="142">
        <v>120000</v>
      </c>
      <c r="F1255" s="54" t="s">
        <v>838</v>
      </c>
      <c r="G1255" s="108">
        <v>1</v>
      </c>
      <c r="H1255" s="107">
        <v>0</v>
      </c>
      <c r="I1255" s="31">
        <v>0</v>
      </c>
      <c r="J1255" s="117">
        <f t="shared" si="19"/>
        <v>0</v>
      </c>
      <c r="K1255" s="31">
        <v>0</v>
      </c>
      <c r="L1255" s="31">
        <v>0</v>
      </c>
    </row>
    <row r="1256" spans="1:12" outlineLevel="1" x14ac:dyDescent="0.2">
      <c r="A1256" s="29" t="s">
        <v>3788</v>
      </c>
      <c r="B1256" s="31"/>
      <c r="C1256" s="5"/>
      <c r="D1256" s="6"/>
      <c r="E1256" s="142">
        <f>SUBTOTAL(9,E1244:E1255)</f>
        <v>1384500</v>
      </c>
      <c r="F1256" s="54"/>
      <c r="G1256" s="108">
        <f>SUBTOTAL(9,G1244:G1255)</f>
        <v>9</v>
      </c>
      <c r="H1256" s="107">
        <f>SUBTOTAL(9,H1244:H1255)</f>
        <v>1</v>
      </c>
      <c r="I1256" s="31">
        <f>SUBTOTAL(9,I1244:I1255)</f>
        <v>5</v>
      </c>
      <c r="J1256" s="117">
        <f t="shared" si="19"/>
        <v>0.55555555555555558</v>
      </c>
      <c r="K1256" s="31">
        <f>SUBTOTAL(9,K1244:K1255)</f>
        <v>6</v>
      </c>
      <c r="L1256" s="31">
        <f>SUBTOTAL(9,L1244:L1255)</f>
        <v>0</v>
      </c>
    </row>
    <row r="1257" spans="1:12" outlineLevel="2" x14ac:dyDescent="0.2">
      <c r="A1257" t="s">
        <v>1260</v>
      </c>
      <c r="B1257" s="31" t="s">
        <v>3073</v>
      </c>
      <c r="C1257" s="5" t="s">
        <v>123</v>
      </c>
      <c r="D1257" s="6">
        <v>43591</v>
      </c>
      <c r="E1257" s="142">
        <v>223000</v>
      </c>
      <c r="F1257" s="54" t="s">
        <v>838</v>
      </c>
      <c r="G1257" s="108">
        <v>1</v>
      </c>
      <c r="H1257" s="107">
        <v>0</v>
      </c>
      <c r="I1257" s="31">
        <v>0</v>
      </c>
      <c r="J1257" s="117">
        <f t="shared" si="19"/>
        <v>0</v>
      </c>
      <c r="K1257" s="31">
        <v>0</v>
      </c>
      <c r="L1257" s="31">
        <v>0</v>
      </c>
    </row>
    <row r="1258" spans="1:12" outlineLevel="2" x14ac:dyDescent="0.2">
      <c r="A1258" t="s">
        <v>1260</v>
      </c>
      <c r="B1258" s="31" t="s">
        <v>2552</v>
      </c>
      <c r="C1258" s="5" t="s">
        <v>123</v>
      </c>
      <c r="D1258" s="6">
        <v>43532</v>
      </c>
      <c r="E1258" s="142">
        <v>221500</v>
      </c>
      <c r="F1258" s="54" t="s">
        <v>838</v>
      </c>
      <c r="G1258" s="108">
        <v>1</v>
      </c>
      <c r="H1258" s="107">
        <v>0</v>
      </c>
      <c r="I1258" s="31">
        <v>0</v>
      </c>
      <c r="J1258" s="117">
        <f t="shared" si="19"/>
        <v>0</v>
      </c>
      <c r="K1258" s="31">
        <v>0</v>
      </c>
      <c r="L1258" s="31">
        <v>0</v>
      </c>
    </row>
    <row r="1259" spans="1:12" outlineLevel="1" x14ac:dyDescent="0.2">
      <c r="A1259" s="29" t="s">
        <v>3789</v>
      </c>
      <c r="B1259" s="31"/>
      <c r="C1259" s="5"/>
      <c r="D1259" s="6"/>
      <c r="E1259" s="142">
        <f>SUBTOTAL(9,E1257:E1258)</f>
        <v>444500</v>
      </c>
      <c r="F1259" s="54"/>
      <c r="G1259" s="108">
        <f>SUBTOTAL(9,G1257:G1258)</f>
        <v>2</v>
      </c>
      <c r="H1259" s="107">
        <f>SUBTOTAL(9,H1257:H1258)</f>
        <v>0</v>
      </c>
      <c r="I1259" s="31">
        <f>SUBTOTAL(9,I1257:I1258)</f>
        <v>0</v>
      </c>
      <c r="J1259" s="117">
        <f t="shared" si="19"/>
        <v>0</v>
      </c>
      <c r="K1259" s="31">
        <f>SUBTOTAL(9,K1257:K1258)</f>
        <v>0</v>
      </c>
      <c r="L1259" s="31">
        <f>SUBTOTAL(9,L1257:L1258)</f>
        <v>0</v>
      </c>
    </row>
    <row r="1260" spans="1:12" outlineLevel="2" x14ac:dyDescent="0.2">
      <c r="A1260" t="s">
        <v>769</v>
      </c>
      <c r="B1260" s="31" t="s">
        <v>2134</v>
      </c>
      <c r="C1260" s="5" t="s">
        <v>6</v>
      </c>
      <c r="D1260" s="6">
        <v>43475</v>
      </c>
      <c r="E1260" s="142">
        <v>52500</v>
      </c>
      <c r="F1260" s="54" t="s">
        <v>838</v>
      </c>
      <c r="G1260" s="108">
        <v>1</v>
      </c>
      <c r="H1260" s="107">
        <v>0</v>
      </c>
      <c r="I1260" s="31">
        <v>0</v>
      </c>
      <c r="J1260" s="117">
        <f t="shared" si="19"/>
        <v>0</v>
      </c>
      <c r="K1260" s="31">
        <v>0</v>
      </c>
      <c r="L1260" s="31">
        <v>0</v>
      </c>
    </row>
    <row r="1261" spans="1:12" outlineLevel="2" x14ac:dyDescent="0.2">
      <c r="A1261" t="s">
        <v>769</v>
      </c>
      <c r="B1261" s="31" t="s">
        <v>3141</v>
      </c>
      <c r="C1261" s="5" t="s">
        <v>1249</v>
      </c>
      <c r="D1261" s="6">
        <v>43595</v>
      </c>
      <c r="E1261" s="142">
        <v>594750</v>
      </c>
      <c r="F1261" s="54">
        <v>20190755</v>
      </c>
      <c r="G1261" s="108">
        <v>1</v>
      </c>
      <c r="H1261" s="107">
        <v>1</v>
      </c>
      <c r="I1261" s="31">
        <v>0</v>
      </c>
      <c r="J1261" s="117">
        <f t="shared" si="19"/>
        <v>0</v>
      </c>
      <c r="K1261" s="31">
        <v>0</v>
      </c>
      <c r="L1261" s="31">
        <v>0</v>
      </c>
    </row>
    <row r="1262" spans="1:12" outlineLevel="1" x14ac:dyDescent="0.2">
      <c r="A1262" s="29" t="s">
        <v>3790</v>
      </c>
      <c r="B1262" s="31"/>
      <c r="C1262" s="5"/>
      <c r="D1262" s="6"/>
      <c r="E1262" s="142">
        <f>SUBTOTAL(9,E1260:E1261)</f>
        <v>647250</v>
      </c>
      <c r="F1262" s="54"/>
      <c r="G1262" s="108">
        <f>SUBTOTAL(9,G1260:G1261)</f>
        <v>2</v>
      </c>
      <c r="H1262" s="107">
        <f>SUBTOTAL(9,H1260:H1261)</f>
        <v>1</v>
      </c>
      <c r="I1262" s="31">
        <f>SUBTOTAL(9,I1260:I1261)</f>
        <v>0</v>
      </c>
      <c r="J1262" s="117">
        <f t="shared" si="19"/>
        <v>0</v>
      </c>
      <c r="K1262" s="31">
        <f>SUBTOTAL(9,K1260:K1261)</f>
        <v>0</v>
      </c>
      <c r="L1262" s="31">
        <f>SUBTOTAL(9,L1260:L1261)</f>
        <v>0</v>
      </c>
    </row>
    <row r="1263" spans="1:12" outlineLevel="2" x14ac:dyDescent="0.2">
      <c r="A1263" t="s">
        <v>1875</v>
      </c>
      <c r="B1263" s="2" t="s">
        <v>2465</v>
      </c>
      <c r="C1263" s="12" t="s">
        <v>6</v>
      </c>
      <c r="D1263" s="6">
        <v>43524</v>
      </c>
      <c r="E1263" s="142">
        <v>341900</v>
      </c>
      <c r="F1263" s="108">
        <v>20190105</v>
      </c>
      <c r="G1263" s="108">
        <v>1</v>
      </c>
      <c r="H1263" s="107">
        <v>1</v>
      </c>
      <c r="I1263" s="31">
        <v>1</v>
      </c>
      <c r="J1263" s="117">
        <f t="shared" si="19"/>
        <v>1</v>
      </c>
      <c r="K1263" s="31">
        <v>0</v>
      </c>
      <c r="L1263" s="31">
        <v>0</v>
      </c>
    </row>
    <row r="1264" spans="1:12" outlineLevel="2" x14ac:dyDescent="0.2">
      <c r="A1264" t="s">
        <v>1875</v>
      </c>
      <c r="B1264" s="31" t="s">
        <v>2297</v>
      </c>
      <c r="C1264" s="5" t="s">
        <v>7</v>
      </c>
      <c r="D1264" s="6">
        <v>43500</v>
      </c>
      <c r="E1264" s="142">
        <v>435000</v>
      </c>
      <c r="F1264" s="54" t="s">
        <v>838</v>
      </c>
      <c r="G1264" s="108">
        <v>1</v>
      </c>
      <c r="H1264" s="107">
        <v>0</v>
      </c>
      <c r="I1264" s="31">
        <v>0</v>
      </c>
      <c r="J1264" s="117">
        <f t="shared" si="19"/>
        <v>0</v>
      </c>
      <c r="K1264" s="31">
        <v>0</v>
      </c>
      <c r="L1264" s="31">
        <v>0</v>
      </c>
    </row>
    <row r="1265" spans="1:12" outlineLevel="2" x14ac:dyDescent="0.2">
      <c r="A1265" t="s">
        <v>1875</v>
      </c>
      <c r="B1265" s="31" t="s">
        <v>2466</v>
      </c>
      <c r="C1265" s="5" t="s">
        <v>6</v>
      </c>
      <c r="D1265" s="6">
        <v>43524</v>
      </c>
      <c r="E1265" s="142">
        <v>170000</v>
      </c>
      <c r="F1265" s="54" t="s">
        <v>838</v>
      </c>
      <c r="G1265" s="108">
        <v>1</v>
      </c>
      <c r="H1265" s="107">
        <v>0</v>
      </c>
      <c r="I1265" s="31">
        <v>0</v>
      </c>
      <c r="J1265" s="117">
        <f t="shared" si="19"/>
        <v>0</v>
      </c>
      <c r="K1265" s="31">
        <v>0</v>
      </c>
      <c r="L1265" s="31">
        <v>0</v>
      </c>
    </row>
    <row r="1266" spans="1:12" outlineLevel="2" x14ac:dyDescent="0.2">
      <c r="A1266" t="s">
        <v>1875</v>
      </c>
      <c r="B1266" s="31" t="s">
        <v>2633</v>
      </c>
      <c r="C1266" s="5" t="s">
        <v>6</v>
      </c>
      <c r="D1266" s="6">
        <v>43543</v>
      </c>
      <c r="E1266" s="142">
        <v>37000</v>
      </c>
      <c r="F1266" s="54">
        <v>20190521</v>
      </c>
      <c r="G1266" s="108">
        <v>1</v>
      </c>
      <c r="H1266" s="107">
        <v>1</v>
      </c>
      <c r="I1266" s="31">
        <v>0</v>
      </c>
      <c r="J1266" s="117">
        <f t="shared" si="19"/>
        <v>0</v>
      </c>
      <c r="K1266" s="31">
        <v>0</v>
      </c>
      <c r="L1266" s="31">
        <v>0</v>
      </c>
    </row>
    <row r="1267" spans="1:12" outlineLevel="1" x14ac:dyDescent="0.2">
      <c r="A1267" s="29" t="s">
        <v>3791</v>
      </c>
      <c r="B1267" s="31"/>
      <c r="C1267" s="5"/>
      <c r="D1267" s="6"/>
      <c r="E1267" s="142">
        <f>SUBTOTAL(9,E1263:E1266)</f>
        <v>983900</v>
      </c>
      <c r="F1267" s="54"/>
      <c r="G1267" s="108">
        <f>SUBTOTAL(9,G1263:G1266)</f>
        <v>4</v>
      </c>
      <c r="H1267" s="107">
        <f>SUBTOTAL(9,H1263:H1266)</f>
        <v>2</v>
      </c>
      <c r="I1267" s="31">
        <f>SUBTOTAL(9,I1263:I1266)</f>
        <v>1</v>
      </c>
      <c r="J1267" s="117">
        <f t="shared" si="19"/>
        <v>0.25</v>
      </c>
      <c r="K1267" s="31">
        <f>SUBTOTAL(9,K1263:K1266)</f>
        <v>0</v>
      </c>
      <c r="L1267" s="31">
        <f>SUBTOTAL(9,L1263:L1266)</f>
        <v>0</v>
      </c>
    </row>
    <row r="1268" spans="1:12" outlineLevel="2" x14ac:dyDescent="0.2">
      <c r="A1268" t="s">
        <v>718</v>
      </c>
      <c r="B1268" s="2" t="s">
        <v>1893</v>
      </c>
      <c r="C1268" s="12" t="s">
        <v>216</v>
      </c>
      <c r="D1268" s="6">
        <v>43563</v>
      </c>
      <c r="E1268" s="142">
        <v>208000</v>
      </c>
      <c r="F1268" s="108" t="s">
        <v>838</v>
      </c>
      <c r="G1268" s="108">
        <v>1</v>
      </c>
      <c r="H1268" s="107">
        <v>0</v>
      </c>
      <c r="I1268" s="31">
        <v>1</v>
      </c>
      <c r="J1268" s="117">
        <f t="shared" si="19"/>
        <v>1</v>
      </c>
      <c r="K1268" s="31">
        <v>0</v>
      </c>
      <c r="L1268" s="31">
        <v>0</v>
      </c>
    </row>
    <row r="1269" spans="1:12" outlineLevel="2" x14ac:dyDescent="0.2">
      <c r="A1269" t="s">
        <v>718</v>
      </c>
      <c r="B1269" s="2" t="s">
        <v>3083</v>
      </c>
      <c r="C1269" s="12" t="s">
        <v>552</v>
      </c>
      <c r="D1269" s="6">
        <v>43591</v>
      </c>
      <c r="E1269" s="142">
        <v>56500</v>
      </c>
      <c r="F1269" s="108" t="s">
        <v>838</v>
      </c>
      <c r="G1269" s="108">
        <v>1</v>
      </c>
      <c r="H1269" s="107">
        <v>0</v>
      </c>
      <c r="I1269" s="31">
        <v>1</v>
      </c>
      <c r="J1269" s="117">
        <f t="shared" si="19"/>
        <v>1</v>
      </c>
      <c r="K1269" s="31">
        <v>1</v>
      </c>
      <c r="L1269" s="31">
        <v>0</v>
      </c>
    </row>
    <row r="1270" spans="1:12" outlineLevel="2" x14ac:dyDescent="0.2">
      <c r="A1270" t="s">
        <v>718</v>
      </c>
      <c r="B1270" s="2" t="s">
        <v>3082</v>
      </c>
      <c r="C1270" s="12" t="s">
        <v>1092</v>
      </c>
      <c r="D1270" s="6">
        <v>43591</v>
      </c>
      <c r="E1270" s="142">
        <v>172500</v>
      </c>
      <c r="F1270" s="108" t="s">
        <v>838</v>
      </c>
      <c r="G1270" s="108">
        <v>1</v>
      </c>
      <c r="H1270" s="107">
        <v>0</v>
      </c>
      <c r="I1270" s="31">
        <v>1</v>
      </c>
      <c r="J1270" s="117">
        <f t="shared" si="19"/>
        <v>1</v>
      </c>
      <c r="K1270" s="31">
        <v>1</v>
      </c>
      <c r="L1270" s="31">
        <v>0</v>
      </c>
    </row>
    <row r="1271" spans="1:12" outlineLevel="2" x14ac:dyDescent="0.2">
      <c r="A1271" t="s">
        <v>718</v>
      </c>
      <c r="B1271" s="2" t="s">
        <v>2755</v>
      </c>
      <c r="C1271" s="12" t="s">
        <v>1092</v>
      </c>
      <c r="D1271" s="6">
        <v>43556</v>
      </c>
      <c r="E1271" s="142">
        <v>67000</v>
      </c>
      <c r="F1271" s="108" t="s">
        <v>838</v>
      </c>
      <c r="G1271" s="108">
        <v>1</v>
      </c>
      <c r="H1271" s="107">
        <v>0</v>
      </c>
      <c r="I1271" s="31">
        <v>1</v>
      </c>
      <c r="J1271" s="117">
        <f t="shared" si="19"/>
        <v>1</v>
      </c>
      <c r="K1271" s="31">
        <v>1</v>
      </c>
      <c r="L1271" s="31">
        <v>0</v>
      </c>
    </row>
    <row r="1272" spans="1:12" outlineLevel="2" x14ac:dyDescent="0.2">
      <c r="A1272" t="s">
        <v>718</v>
      </c>
      <c r="B1272" s="2" t="s">
        <v>2781</v>
      </c>
      <c r="C1272" s="12" t="s">
        <v>215</v>
      </c>
      <c r="D1272" s="6">
        <v>43558</v>
      </c>
      <c r="E1272" s="142">
        <v>195000</v>
      </c>
      <c r="F1272" s="108" t="s">
        <v>838</v>
      </c>
      <c r="G1272" s="108">
        <v>1</v>
      </c>
      <c r="H1272" s="107">
        <v>0</v>
      </c>
      <c r="I1272" s="31">
        <v>1</v>
      </c>
      <c r="J1272" s="117">
        <f t="shared" si="19"/>
        <v>1</v>
      </c>
      <c r="K1272" s="31">
        <v>1</v>
      </c>
      <c r="L1272" s="31">
        <v>0</v>
      </c>
    </row>
    <row r="1273" spans="1:12" outlineLevel="2" x14ac:dyDescent="0.2">
      <c r="A1273" t="s">
        <v>718</v>
      </c>
      <c r="B1273" s="2" t="s">
        <v>2674</v>
      </c>
      <c r="C1273" s="12" t="s">
        <v>1092</v>
      </c>
      <c r="D1273" s="6">
        <v>43546</v>
      </c>
      <c r="E1273" s="142">
        <v>105000</v>
      </c>
      <c r="F1273" s="108" t="s">
        <v>838</v>
      </c>
      <c r="G1273" s="108">
        <v>1</v>
      </c>
      <c r="H1273" s="107">
        <v>0</v>
      </c>
      <c r="I1273" s="31">
        <v>1</v>
      </c>
      <c r="J1273" s="117">
        <f t="shared" si="19"/>
        <v>1</v>
      </c>
      <c r="K1273" s="31">
        <v>0</v>
      </c>
      <c r="L1273" s="31">
        <v>0</v>
      </c>
    </row>
    <row r="1274" spans="1:12" outlineLevel="2" x14ac:dyDescent="0.2">
      <c r="A1274" t="s">
        <v>718</v>
      </c>
      <c r="B1274" s="2" t="s">
        <v>2851</v>
      </c>
      <c r="C1274" s="12" t="s">
        <v>6</v>
      </c>
      <c r="D1274" s="6">
        <v>43567</v>
      </c>
      <c r="E1274" s="142">
        <v>197000</v>
      </c>
      <c r="F1274" s="108" t="s">
        <v>838</v>
      </c>
      <c r="G1274" s="108">
        <v>1</v>
      </c>
      <c r="H1274" s="107">
        <v>0</v>
      </c>
      <c r="I1274" s="31">
        <v>1</v>
      </c>
      <c r="J1274" s="117">
        <f t="shared" si="19"/>
        <v>1</v>
      </c>
      <c r="K1274" s="31">
        <v>0</v>
      </c>
      <c r="L1274" s="31">
        <v>0</v>
      </c>
    </row>
    <row r="1275" spans="1:12" outlineLevel="2" x14ac:dyDescent="0.2">
      <c r="A1275" t="s">
        <v>718</v>
      </c>
      <c r="B1275" s="2" t="s">
        <v>3001</v>
      </c>
      <c r="C1275" s="12" t="s">
        <v>1092</v>
      </c>
      <c r="D1275" s="6">
        <v>43584</v>
      </c>
      <c r="E1275" s="142">
        <v>29000</v>
      </c>
      <c r="F1275" s="108" t="s">
        <v>838</v>
      </c>
      <c r="G1275" s="108">
        <v>1</v>
      </c>
      <c r="H1275" s="107">
        <v>0</v>
      </c>
      <c r="I1275" s="31">
        <v>1</v>
      </c>
      <c r="J1275" s="117">
        <f t="shared" si="19"/>
        <v>1</v>
      </c>
      <c r="K1275" s="31">
        <v>0</v>
      </c>
      <c r="L1275" s="31">
        <v>0</v>
      </c>
    </row>
    <row r="1276" spans="1:12" outlineLevel="2" x14ac:dyDescent="0.2">
      <c r="A1276" t="s">
        <v>718</v>
      </c>
      <c r="B1276" s="2" t="s">
        <v>2612</v>
      </c>
      <c r="C1276" s="12" t="s">
        <v>215</v>
      </c>
      <c r="D1276" s="6">
        <v>43539</v>
      </c>
      <c r="E1276" s="142">
        <v>55775</v>
      </c>
      <c r="F1276" s="108" t="s">
        <v>838</v>
      </c>
      <c r="G1276" s="108">
        <v>1</v>
      </c>
      <c r="H1276" s="107">
        <v>0</v>
      </c>
      <c r="I1276" s="31">
        <v>1</v>
      </c>
      <c r="J1276" s="117">
        <f t="shared" si="19"/>
        <v>1</v>
      </c>
      <c r="K1276" s="31">
        <v>0</v>
      </c>
      <c r="L1276" s="31">
        <v>0</v>
      </c>
    </row>
    <row r="1277" spans="1:12" outlineLevel="2" x14ac:dyDescent="0.2">
      <c r="A1277" t="s">
        <v>718</v>
      </c>
      <c r="B1277" s="2" t="s">
        <v>2773</v>
      </c>
      <c r="C1277" s="12" t="s">
        <v>215</v>
      </c>
      <c r="D1277" s="6">
        <v>43557</v>
      </c>
      <c r="E1277" s="142">
        <v>147000</v>
      </c>
      <c r="F1277" s="108" t="s">
        <v>838</v>
      </c>
      <c r="G1277" s="108">
        <v>1</v>
      </c>
      <c r="H1277" s="107">
        <v>0</v>
      </c>
      <c r="I1277" s="31">
        <v>1</v>
      </c>
      <c r="J1277" s="117">
        <f t="shared" si="19"/>
        <v>1</v>
      </c>
      <c r="K1277" s="31">
        <v>0</v>
      </c>
      <c r="L1277" s="31">
        <v>0</v>
      </c>
    </row>
    <row r="1278" spans="1:12" outlineLevel="2" x14ac:dyDescent="0.2">
      <c r="A1278" t="s">
        <v>718</v>
      </c>
      <c r="B1278" s="31" t="s">
        <v>3083</v>
      </c>
      <c r="C1278" s="5" t="s">
        <v>552</v>
      </c>
      <c r="D1278" s="6">
        <v>43591</v>
      </c>
      <c r="E1278" s="142">
        <v>0</v>
      </c>
      <c r="F1278" s="54" t="s">
        <v>838</v>
      </c>
      <c r="G1278" s="108">
        <v>0</v>
      </c>
      <c r="H1278" s="107">
        <v>0</v>
      </c>
      <c r="I1278" s="31">
        <v>0</v>
      </c>
      <c r="J1278" s="117" t="e">
        <f t="shared" si="19"/>
        <v>#DIV/0!</v>
      </c>
      <c r="K1278" s="31">
        <v>1</v>
      </c>
      <c r="L1278" s="31">
        <v>0</v>
      </c>
    </row>
    <row r="1279" spans="1:12" outlineLevel="2" x14ac:dyDescent="0.2">
      <c r="A1279" t="s">
        <v>718</v>
      </c>
      <c r="B1279" s="31" t="s">
        <v>3082</v>
      </c>
      <c r="C1279" s="5" t="s">
        <v>1092</v>
      </c>
      <c r="D1279" s="6">
        <v>43591</v>
      </c>
      <c r="E1279" s="142">
        <v>0</v>
      </c>
      <c r="F1279" s="54" t="s">
        <v>838</v>
      </c>
      <c r="G1279" s="108">
        <v>0</v>
      </c>
      <c r="H1279" s="107">
        <v>0</v>
      </c>
      <c r="I1279" s="31">
        <v>0</v>
      </c>
      <c r="J1279" s="117" t="e">
        <f t="shared" si="19"/>
        <v>#DIV/0!</v>
      </c>
      <c r="K1279" s="31">
        <v>1</v>
      </c>
      <c r="L1279" s="31">
        <v>0</v>
      </c>
    </row>
    <row r="1280" spans="1:12" outlineLevel="2" x14ac:dyDescent="0.2">
      <c r="A1280" t="s">
        <v>718</v>
      </c>
      <c r="B1280" s="31" t="s">
        <v>2755</v>
      </c>
      <c r="C1280" s="5" t="s">
        <v>1092</v>
      </c>
      <c r="D1280" s="6">
        <v>43556</v>
      </c>
      <c r="E1280" s="142">
        <v>0</v>
      </c>
      <c r="F1280" s="54" t="s">
        <v>838</v>
      </c>
      <c r="G1280" s="108">
        <v>0</v>
      </c>
      <c r="H1280" s="107">
        <v>0</v>
      </c>
      <c r="I1280" s="31">
        <v>0</v>
      </c>
      <c r="J1280" s="117" t="e">
        <f t="shared" si="19"/>
        <v>#DIV/0!</v>
      </c>
      <c r="K1280" s="31">
        <v>1</v>
      </c>
      <c r="L1280" s="31">
        <v>0</v>
      </c>
    </row>
    <row r="1281" spans="1:12" outlineLevel="2" x14ac:dyDescent="0.2">
      <c r="A1281" t="s">
        <v>718</v>
      </c>
      <c r="B1281" s="31" t="s">
        <v>2781</v>
      </c>
      <c r="C1281" s="5" t="s">
        <v>215</v>
      </c>
      <c r="D1281" s="6">
        <v>43558</v>
      </c>
      <c r="E1281" s="142">
        <v>0</v>
      </c>
      <c r="F1281" s="54" t="s">
        <v>838</v>
      </c>
      <c r="G1281" s="108">
        <v>0</v>
      </c>
      <c r="H1281" s="107">
        <v>0</v>
      </c>
      <c r="I1281" s="31">
        <v>0</v>
      </c>
      <c r="J1281" s="117" t="e">
        <f t="shared" si="19"/>
        <v>#DIV/0!</v>
      </c>
      <c r="K1281" s="31">
        <v>1</v>
      </c>
      <c r="L1281" s="31">
        <v>0</v>
      </c>
    </row>
    <row r="1282" spans="1:12" outlineLevel="2" x14ac:dyDescent="0.2">
      <c r="A1282" t="s">
        <v>718</v>
      </c>
      <c r="B1282" s="31" t="s">
        <v>2645</v>
      </c>
      <c r="C1282" s="5" t="s">
        <v>215</v>
      </c>
      <c r="D1282" s="6">
        <v>43544</v>
      </c>
      <c r="E1282" s="142">
        <v>66950</v>
      </c>
      <c r="F1282" s="54" t="s">
        <v>838</v>
      </c>
      <c r="G1282" s="108">
        <v>1</v>
      </c>
      <c r="H1282" s="107">
        <v>0</v>
      </c>
      <c r="I1282" s="31">
        <v>0</v>
      </c>
      <c r="J1282" s="117">
        <f t="shared" si="19"/>
        <v>0</v>
      </c>
      <c r="K1282" s="31">
        <v>0</v>
      </c>
      <c r="L1282" s="31">
        <v>0</v>
      </c>
    </row>
    <row r="1283" spans="1:12" outlineLevel="1" x14ac:dyDescent="0.2">
      <c r="A1283" s="29" t="s">
        <v>3792</v>
      </c>
      <c r="B1283" s="31"/>
      <c r="C1283" s="5"/>
      <c r="D1283" s="6"/>
      <c r="E1283" s="142">
        <f>SUBTOTAL(9,E1268:E1282)</f>
        <v>1299725</v>
      </c>
      <c r="F1283" s="54"/>
      <c r="G1283" s="108">
        <f>SUBTOTAL(9,G1268:G1282)</f>
        <v>11</v>
      </c>
      <c r="H1283" s="107">
        <f>SUBTOTAL(9,H1268:H1282)</f>
        <v>0</v>
      </c>
      <c r="I1283" s="31">
        <f>SUBTOTAL(9,I1268:I1282)</f>
        <v>10</v>
      </c>
      <c r="J1283" s="117">
        <f t="shared" si="19"/>
        <v>0.90909090909090906</v>
      </c>
      <c r="K1283" s="31">
        <f>SUBTOTAL(9,K1268:K1282)</f>
        <v>8</v>
      </c>
      <c r="L1283" s="31">
        <f>SUBTOTAL(9,L1268:L1282)</f>
        <v>0</v>
      </c>
    </row>
    <row r="1284" spans="1:12" outlineLevel="2" x14ac:dyDescent="0.2">
      <c r="A1284" t="s">
        <v>1887</v>
      </c>
      <c r="B1284" s="2" t="s">
        <v>2263</v>
      </c>
      <c r="C1284" s="12" t="s">
        <v>216</v>
      </c>
      <c r="D1284" s="6">
        <v>43496</v>
      </c>
      <c r="E1284" s="142">
        <v>159900</v>
      </c>
      <c r="F1284" s="108" t="s">
        <v>838</v>
      </c>
      <c r="G1284" s="108">
        <v>1</v>
      </c>
      <c r="H1284" s="107">
        <v>0</v>
      </c>
      <c r="I1284" s="31">
        <v>1</v>
      </c>
      <c r="J1284" s="117">
        <f t="shared" si="19"/>
        <v>1</v>
      </c>
      <c r="K1284" s="31">
        <v>0</v>
      </c>
      <c r="L1284" s="31">
        <v>0</v>
      </c>
    </row>
    <row r="1285" spans="1:12" outlineLevel="2" x14ac:dyDescent="0.2">
      <c r="A1285" t="s">
        <v>1887</v>
      </c>
      <c r="B1285" s="2" t="s">
        <v>3297</v>
      </c>
      <c r="C1285" s="12" t="s">
        <v>216</v>
      </c>
      <c r="D1285" s="6">
        <v>43613</v>
      </c>
      <c r="E1285" s="142">
        <v>297000</v>
      </c>
      <c r="F1285" s="108" t="s">
        <v>838</v>
      </c>
      <c r="G1285" s="108">
        <v>1</v>
      </c>
      <c r="H1285" s="107">
        <v>0</v>
      </c>
      <c r="I1285" s="31">
        <v>1</v>
      </c>
      <c r="J1285" s="117">
        <f t="shared" si="19"/>
        <v>1</v>
      </c>
      <c r="K1285" s="31">
        <v>0</v>
      </c>
      <c r="L1285" s="31">
        <v>0</v>
      </c>
    </row>
    <row r="1286" spans="1:12" outlineLevel="2" x14ac:dyDescent="0.2">
      <c r="A1286" t="s">
        <v>1887</v>
      </c>
      <c r="B1286" s="2" t="s">
        <v>2688</v>
      </c>
      <c r="C1286" s="12" t="s">
        <v>123</v>
      </c>
      <c r="D1286" s="6">
        <v>43549</v>
      </c>
      <c r="E1286" s="142">
        <v>161400</v>
      </c>
      <c r="F1286" s="108" t="s">
        <v>838</v>
      </c>
      <c r="G1286" s="108">
        <v>1</v>
      </c>
      <c r="H1286" s="107">
        <v>0</v>
      </c>
      <c r="I1286" s="31">
        <v>1</v>
      </c>
      <c r="J1286" s="117">
        <f t="shared" ref="J1286:J1349" si="20">+I1286/G1286</f>
        <v>1</v>
      </c>
      <c r="K1286" s="31">
        <v>0</v>
      </c>
      <c r="L1286" s="31">
        <v>0</v>
      </c>
    </row>
    <row r="1287" spans="1:12" outlineLevel="2" x14ac:dyDescent="0.2">
      <c r="A1287" t="s">
        <v>1887</v>
      </c>
      <c r="B1287" s="2" t="s">
        <v>2492</v>
      </c>
      <c r="C1287" s="12" t="s">
        <v>700</v>
      </c>
      <c r="D1287" s="6">
        <v>43525</v>
      </c>
      <c r="E1287" s="142">
        <v>239000</v>
      </c>
      <c r="F1287" s="108" t="s">
        <v>838</v>
      </c>
      <c r="G1287" s="108">
        <v>1</v>
      </c>
      <c r="H1287" s="107">
        <v>0</v>
      </c>
      <c r="I1287" s="31">
        <v>1</v>
      </c>
      <c r="J1287" s="117">
        <f t="shared" si="20"/>
        <v>1</v>
      </c>
      <c r="K1287" s="31">
        <v>0</v>
      </c>
      <c r="L1287" s="31">
        <v>0</v>
      </c>
    </row>
    <row r="1288" spans="1:12" outlineLevel="1" x14ac:dyDescent="0.2">
      <c r="A1288" s="29" t="s">
        <v>3793</v>
      </c>
      <c r="B1288" s="2"/>
      <c r="C1288" s="12"/>
      <c r="D1288" s="6"/>
      <c r="E1288" s="142">
        <f>SUBTOTAL(9,E1284:E1287)</f>
        <v>857300</v>
      </c>
      <c r="F1288" s="108"/>
      <c r="G1288" s="108">
        <f>SUBTOTAL(9,G1284:G1287)</f>
        <v>4</v>
      </c>
      <c r="H1288" s="107">
        <f>SUBTOTAL(9,H1284:H1287)</f>
        <v>0</v>
      </c>
      <c r="I1288" s="31">
        <f>SUBTOTAL(9,I1284:I1287)</f>
        <v>4</v>
      </c>
      <c r="J1288" s="117">
        <f t="shared" si="20"/>
        <v>1</v>
      </c>
      <c r="K1288" s="31">
        <f>SUBTOTAL(9,K1284:K1287)</f>
        <v>0</v>
      </c>
      <c r="L1288" s="31">
        <f>SUBTOTAL(9,L1284:L1287)</f>
        <v>0</v>
      </c>
    </row>
    <row r="1289" spans="1:12" outlineLevel="2" x14ac:dyDescent="0.2">
      <c r="A1289" t="s">
        <v>2086</v>
      </c>
      <c r="B1289" s="2" t="s">
        <v>2408</v>
      </c>
      <c r="C1289" s="12" t="s">
        <v>6</v>
      </c>
      <c r="D1289" s="6">
        <v>43517</v>
      </c>
      <c r="E1289" s="142">
        <v>143000</v>
      </c>
      <c r="F1289" s="108" t="s">
        <v>838</v>
      </c>
      <c r="G1289" s="108">
        <v>1</v>
      </c>
      <c r="H1289" s="107">
        <v>0</v>
      </c>
      <c r="I1289" s="31">
        <v>1</v>
      </c>
      <c r="J1289" s="117">
        <f t="shared" si="20"/>
        <v>1</v>
      </c>
      <c r="K1289" s="31">
        <v>1</v>
      </c>
      <c r="L1289" s="31">
        <v>0</v>
      </c>
    </row>
    <row r="1290" spans="1:12" outlineLevel="2" x14ac:dyDescent="0.2">
      <c r="A1290" t="s">
        <v>2086</v>
      </c>
      <c r="B1290" s="31" t="s">
        <v>2468</v>
      </c>
      <c r="C1290" s="5" t="s">
        <v>6</v>
      </c>
      <c r="D1290" s="6">
        <v>43524</v>
      </c>
      <c r="E1290" s="142">
        <v>8400</v>
      </c>
      <c r="F1290" s="54" t="s">
        <v>838</v>
      </c>
      <c r="G1290" s="108">
        <v>1</v>
      </c>
      <c r="H1290" s="107">
        <v>0</v>
      </c>
      <c r="I1290" s="31">
        <v>0</v>
      </c>
      <c r="J1290" s="117">
        <f t="shared" si="20"/>
        <v>0</v>
      </c>
      <c r="K1290" s="31">
        <v>0</v>
      </c>
      <c r="L1290" s="31">
        <v>0</v>
      </c>
    </row>
    <row r="1291" spans="1:12" outlineLevel="2" x14ac:dyDescent="0.2">
      <c r="A1291" t="s">
        <v>2086</v>
      </c>
      <c r="B1291" s="31" t="s">
        <v>2122</v>
      </c>
      <c r="C1291" s="5" t="s">
        <v>911</v>
      </c>
      <c r="D1291" s="6">
        <v>43473</v>
      </c>
      <c r="E1291" s="142">
        <v>33000</v>
      </c>
      <c r="F1291" s="54" t="s">
        <v>838</v>
      </c>
      <c r="G1291" s="108">
        <v>1</v>
      </c>
      <c r="H1291" s="107">
        <v>0</v>
      </c>
      <c r="I1291" s="31">
        <v>0</v>
      </c>
      <c r="J1291" s="117">
        <f t="shared" si="20"/>
        <v>0</v>
      </c>
      <c r="K1291" s="31">
        <v>0</v>
      </c>
      <c r="L1291" s="31">
        <v>0</v>
      </c>
    </row>
    <row r="1292" spans="1:12" outlineLevel="2" x14ac:dyDescent="0.2">
      <c r="A1292" t="s">
        <v>2086</v>
      </c>
      <c r="B1292" s="31" t="s">
        <v>2734</v>
      </c>
      <c r="C1292" s="5" t="s">
        <v>123</v>
      </c>
      <c r="D1292" s="6">
        <v>43553</v>
      </c>
      <c r="E1292" s="142">
        <v>174900</v>
      </c>
      <c r="F1292" s="54">
        <v>20190514</v>
      </c>
      <c r="G1292" s="108">
        <v>1</v>
      </c>
      <c r="H1292" s="107">
        <v>1</v>
      </c>
      <c r="I1292" s="31">
        <v>0</v>
      </c>
      <c r="J1292" s="117">
        <f t="shared" si="20"/>
        <v>0</v>
      </c>
      <c r="K1292" s="31">
        <v>0</v>
      </c>
      <c r="L1292" s="31">
        <v>0</v>
      </c>
    </row>
    <row r="1293" spans="1:12" outlineLevel="2" x14ac:dyDescent="0.2">
      <c r="A1293" t="s">
        <v>2086</v>
      </c>
      <c r="B1293" s="31" t="s">
        <v>3316</v>
      </c>
      <c r="C1293" s="5" t="s">
        <v>6</v>
      </c>
      <c r="D1293" s="6">
        <v>43615</v>
      </c>
      <c r="E1293" s="142">
        <v>57250</v>
      </c>
      <c r="F1293" s="54" t="s">
        <v>838</v>
      </c>
      <c r="G1293" s="108">
        <v>1</v>
      </c>
      <c r="H1293" s="107">
        <v>0</v>
      </c>
      <c r="I1293" s="31">
        <v>0</v>
      </c>
      <c r="J1293" s="117">
        <f t="shared" si="20"/>
        <v>0</v>
      </c>
      <c r="K1293" s="31">
        <v>0</v>
      </c>
      <c r="L1293" s="31">
        <v>0</v>
      </c>
    </row>
    <row r="1294" spans="1:12" outlineLevel="2" x14ac:dyDescent="0.2">
      <c r="A1294" t="s">
        <v>2086</v>
      </c>
      <c r="B1294" s="31" t="s">
        <v>2408</v>
      </c>
      <c r="C1294" s="5" t="s">
        <v>6</v>
      </c>
      <c r="D1294" s="6">
        <v>43517</v>
      </c>
      <c r="E1294" s="142">
        <v>0</v>
      </c>
      <c r="F1294" s="54" t="s">
        <v>838</v>
      </c>
      <c r="G1294" s="108">
        <v>0</v>
      </c>
      <c r="H1294" s="107">
        <v>0</v>
      </c>
      <c r="I1294" s="31">
        <v>0</v>
      </c>
      <c r="J1294" s="117" t="e">
        <f t="shared" si="20"/>
        <v>#DIV/0!</v>
      </c>
      <c r="K1294" s="31">
        <v>1</v>
      </c>
      <c r="L1294" s="31">
        <v>0</v>
      </c>
    </row>
    <row r="1295" spans="1:12" outlineLevel="2" x14ac:dyDescent="0.2">
      <c r="A1295" t="s">
        <v>2086</v>
      </c>
      <c r="B1295" s="31" t="s">
        <v>2847</v>
      </c>
      <c r="C1295" s="5" t="s">
        <v>802</v>
      </c>
      <c r="D1295" s="6">
        <v>43566</v>
      </c>
      <c r="E1295" s="142">
        <v>515000</v>
      </c>
      <c r="F1295" s="54">
        <v>20190554</v>
      </c>
      <c r="G1295" s="108">
        <v>1</v>
      </c>
      <c r="H1295" s="107">
        <v>1</v>
      </c>
      <c r="I1295" s="31">
        <v>0</v>
      </c>
      <c r="J1295" s="117">
        <f t="shared" si="20"/>
        <v>0</v>
      </c>
      <c r="K1295" s="31">
        <v>0</v>
      </c>
      <c r="L1295" s="31">
        <v>0</v>
      </c>
    </row>
    <row r="1296" spans="1:12" outlineLevel="1" x14ac:dyDescent="0.2">
      <c r="A1296" s="29" t="s">
        <v>3794</v>
      </c>
      <c r="B1296" s="31"/>
      <c r="C1296" s="5"/>
      <c r="D1296" s="6"/>
      <c r="E1296" s="142">
        <f>SUBTOTAL(9,E1289:E1295)</f>
        <v>931550</v>
      </c>
      <c r="F1296" s="54"/>
      <c r="G1296" s="108">
        <f>SUBTOTAL(9,G1289:G1295)</f>
        <v>6</v>
      </c>
      <c r="H1296" s="107">
        <f>SUBTOTAL(9,H1289:H1295)</f>
        <v>2</v>
      </c>
      <c r="I1296" s="31">
        <f>SUBTOTAL(9,I1289:I1295)</f>
        <v>1</v>
      </c>
      <c r="J1296" s="117">
        <f t="shared" si="20"/>
        <v>0.16666666666666666</v>
      </c>
      <c r="K1296" s="31">
        <f>SUBTOTAL(9,K1289:K1295)</f>
        <v>2</v>
      </c>
      <c r="L1296" s="31">
        <f>SUBTOTAL(9,L1289:L1295)</f>
        <v>0</v>
      </c>
    </row>
    <row r="1297" spans="1:12" outlineLevel="2" x14ac:dyDescent="0.2">
      <c r="A1297" t="s">
        <v>839</v>
      </c>
      <c r="B1297" s="2" t="s">
        <v>2838</v>
      </c>
      <c r="C1297" s="12" t="s">
        <v>6</v>
      </c>
      <c r="D1297" s="6">
        <v>43565</v>
      </c>
      <c r="E1297" s="142">
        <v>275000</v>
      </c>
      <c r="F1297" s="108" t="s">
        <v>838</v>
      </c>
      <c r="G1297" s="108">
        <v>1</v>
      </c>
      <c r="H1297" s="107">
        <v>0</v>
      </c>
      <c r="I1297" s="31">
        <v>1</v>
      </c>
      <c r="J1297" s="117">
        <f t="shared" si="20"/>
        <v>1</v>
      </c>
      <c r="K1297" s="31">
        <v>0</v>
      </c>
      <c r="L1297" s="31">
        <v>0</v>
      </c>
    </row>
    <row r="1298" spans="1:12" outlineLevel="2" x14ac:dyDescent="0.2">
      <c r="A1298" t="s">
        <v>839</v>
      </c>
      <c r="B1298" s="2" t="s">
        <v>2132</v>
      </c>
      <c r="C1298" s="12" t="s">
        <v>123</v>
      </c>
      <c r="D1298" s="6">
        <v>43475</v>
      </c>
      <c r="E1298" s="142">
        <v>98000</v>
      </c>
      <c r="F1298" s="108" t="s">
        <v>838</v>
      </c>
      <c r="G1298" s="108">
        <v>1</v>
      </c>
      <c r="H1298" s="107">
        <v>0</v>
      </c>
      <c r="I1298" s="31">
        <v>1</v>
      </c>
      <c r="J1298" s="117">
        <f t="shared" si="20"/>
        <v>1</v>
      </c>
      <c r="K1298" s="31">
        <v>0</v>
      </c>
      <c r="L1298" s="31">
        <v>0</v>
      </c>
    </row>
    <row r="1299" spans="1:12" outlineLevel="2" x14ac:dyDescent="0.2">
      <c r="A1299" t="s">
        <v>839</v>
      </c>
      <c r="B1299" s="2" t="s">
        <v>2458</v>
      </c>
      <c r="C1299" s="12" t="s">
        <v>6</v>
      </c>
      <c r="D1299" s="6">
        <v>43524</v>
      </c>
      <c r="E1299" s="142">
        <v>369000</v>
      </c>
      <c r="F1299" s="108">
        <v>20190220</v>
      </c>
      <c r="G1299" s="108">
        <v>1</v>
      </c>
      <c r="H1299" s="107">
        <v>1</v>
      </c>
      <c r="I1299" s="31">
        <v>1</v>
      </c>
      <c r="J1299" s="117">
        <f t="shared" si="20"/>
        <v>1</v>
      </c>
      <c r="K1299" s="31">
        <v>0</v>
      </c>
      <c r="L1299" s="31">
        <v>0</v>
      </c>
    </row>
    <row r="1300" spans="1:12" outlineLevel="2" x14ac:dyDescent="0.2">
      <c r="A1300" t="s">
        <v>839</v>
      </c>
      <c r="B1300" s="2" t="s">
        <v>3012</v>
      </c>
      <c r="C1300" s="12" t="s">
        <v>110</v>
      </c>
      <c r="D1300" s="6">
        <v>43585</v>
      </c>
      <c r="E1300" s="142">
        <v>75000</v>
      </c>
      <c r="F1300" s="108" t="s">
        <v>838</v>
      </c>
      <c r="G1300" s="108">
        <v>1</v>
      </c>
      <c r="H1300" s="107">
        <v>0</v>
      </c>
      <c r="I1300" s="31">
        <v>1</v>
      </c>
      <c r="J1300" s="117">
        <f t="shared" si="20"/>
        <v>1</v>
      </c>
      <c r="K1300" s="31">
        <v>1</v>
      </c>
      <c r="L1300" s="31">
        <v>0</v>
      </c>
    </row>
    <row r="1301" spans="1:12" outlineLevel="2" x14ac:dyDescent="0.2">
      <c r="A1301" t="s">
        <v>839</v>
      </c>
      <c r="B1301" s="2" t="s">
        <v>2762</v>
      </c>
      <c r="C1301" s="12" t="s">
        <v>301</v>
      </c>
      <c r="D1301" s="6">
        <v>43556</v>
      </c>
      <c r="E1301" s="142">
        <v>212500</v>
      </c>
      <c r="F1301" s="108" t="s">
        <v>838</v>
      </c>
      <c r="G1301" s="108">
        <v>1</v>
      </c>
      <c r="H1301" s="107">
        <v>0</v>
      </c>
      <c r="I1301" s="31">
        <v>1</v>
      </c>
      <c r="J1301" s="117">
        <f t="shared" si="20"/>
        <v>1</v>
      </c>
      <c r="K1301" s="31">
        <v>0</v>
      </c>
      <c r="L1301" s="31">
        <v>0</v>
      </c>
    </row>
    <row r="1302" spans="1:12" outlineLevel="2" x14ac:dyDescent="0.2">
      <c r="A1302" t="s">
        <v>839</v>
      </c>
      <c r="B1302" s="2" t="s">
        <v>3035</v>
      </c>
      <c r="C1302" s="12" t="s">
        <v>6</v>
      </c>
      <c r="D1302" s="6">
        <v>43586</v>
      </c>
      <c r="E1302" s="142">
        <v>315000</v>
      </c>
      <c r="F1302" s="108" t="s">
        <v>838</v>
      </c>
      <c r="G1302" s="108">
        <v>1</v>
      </c>
      <c r="H1302" s="107">
        <v>0</v>
      </c>
      <c r="I1302" s="31">
        <v>1</v>
      </c>
      <c r="J1302" s="117">
        <f t="shared" si="20"/>
        <v>1</v>
      </c>
      <c r="K1302" s="31">
        <v>0</v>
      </c>
      <c r="L1302" s="31">
        <v>0</v>
      </c>
    </row>
    <row r="1303" spans="1:12" outlineLevel="2" x14ac:dyDescent="0.2">
      <c r="A1303" t="s">
        <v>839</v>
      </c>
      <c r="B1303" s="31" t="s">
        <v>3051</v>
      </c>
      <c r="C1303" s="5" t="s">
        <v>11</v>
      </c>
      <c r="D1303" s="6">
        <v>43588</v>
      </c>
      <c r="E1303" s="142">
        <v>310000</v>
      </c>
      <c r="F1303" s="54" t="s">
        <v>838</v>
      </c>
      <c r="G1303" s="108">
        <v>1</v>
      </c>
      <c r="H1303" s="107">
        <v>0</v>
      </c>
      <c r="I1303" s="31">
        <v>0</v>
      </c>
      <c r="J1303" s="117">
        <f t="shared" si="20"/>
        <v>0</v>
      </c>
      <c r="K1303" s="31">
        <v>0</v>
      </c>
      <c r="L1303" s="31">
        <v>0</v>
      </c>
    </row>
    <row r="1304" spans="1:12" outlineLevel="2" x14ac:dyDescent="0.2">
      <c r="A1304" t="s">
        <v>839</v>
      </c>
      <c r="B1304" s="31" t="s">
        <v>3012</v>
      </c>
      <c r="C1304" s="5" t="s">
        <v>110</v>
      </c>
      <c r="D1304" s="6">
        <v>43585</v>
      </c>
      <c r="E1304" s="142">
        <v>0</v>
      </c>
      <c r="F1304" s="54" t="s">
        <v>838</v>
      </c>
      <c r="G1304" s="108">
        <v>0</v>
      </c>
      <c r="H1304" s="107">
        <v>0</v>
      </c>
      <c r="I1304" s="31">
        <v>0</v>
      </c>
      <c r="J1304" s="117" t="e">
        <f t="shared" si="20"/>
        <v>#DIV/0!</v>
      </c>
      <c r="K1304" s="31">
        <v>1</v>
      </c>
      <c r="L1304" s="31">
        <v>0</v>
      </c>
    </row>
    <row r="1305" spans="1:12" outlineLevel="2" x14ac:dyDescent="0.2">
      <c r="A1305" t="s">
        <v>839</v>
      </c>
      <c r="B1305" s="31" t="s">
        <v>2795</v>
      </c>
      <c r="C1305" s="5" t="s">
        <v>110</v>
      </c>
      <c r="D1305" s="6">
        <v>43560</v>
      </c>
      <c r="E1305" s="142">
        <v>72000</v>
      </c>
      <c r="F1305" s="54" t="s">
        <v>838</v>
      </c>
      <c r="G1305" s="108">
        <v>1</v>
      </c>
      <c r="H1305" s="107">
        <v>0</v>
      </c>
      <c r="I1305" s="31">
        <v>0</v>
      </c>
      <c r="J1305" s="117">
        <f t="shared" si="20"/>
        <v>0</v>
      </c>
      <c r="K1305" s="31">
        <v>0</v>
      </c>
      <c r="L1305" s="31">
        <v>0</v>
      </c>
    </row>
    <row r="1306" spans="1:12" outlineLevel="2" x14ac:dyDescent="0.2">
      <c r="A1306" t="s">
        <v>839</v>
      </c>
      <c r="B1306" s="31" t="s">
        <v>2388</v>
      </c>
      <c r="C1306" s="5" t="s">
        <v>110</v>
      </c>
      <c r="D1306" s="6">
        <v>43515</v>
      </c>
      <c r="E1306" s="142">
        <v>42000</v>
      </c>
      <c r="F1306" s="54" t="s">
        <v>838</v>
      </c>
      <c r="G1306" s="108">
        <v>1</v>
      </c>
      <c r="H1306" s="107">
        <v>0</v>
      </c>
      <c r="I1306" s="31">
        <v>0</v>
      </c>
      <c r="J1306" s="117">
        <f t="shared" si="20"/>
        <v>0</v>
      </c>
      <c r="K1306" s="31">
        <v>0</v>
      </c>
      <c r="L1306" s="31">
        <v>0</v>
      </c>
    </row>
    <row r="1307" spans="1:12" outlineLevel="2" x14ac:dyDescent="0.2">
      <c r="A1307" t="s">
        <v>839</v>
      </c>
      <c r="B1307" s="31" t="s">
        <v>2986</v>
      </c>
      <c r="C1307" s="5" t="s">
        <v>110</v>
      </c>
      <c r="D1307" s="6">
        <v>43584</v>
      </c>
      <c r="E1307" s="142">
        <v>30000</v>
      </c>
      <c r="F1307" s="54" t="s">
        <v>838</v>
      </c>
      <c r="G1307" s="108">
        <v>1</v>
      </c>
      <c r="H1307" s="107">
        <v>0</v>
      </c>
      <c r="I1307" s="31">
        <v>0</v>
      </c>
      <c r="J1307" s="117">
        <f t="shared" si="20"/>
        <v>0</v>
      </c>
      <c r="K1307" s="31">
        <v>0</v>
      </c>
      <c r="L1307" s="31">
        <v>0</v>
      </c>
    </row>
    <row r="1308" spans="1:12" outlineLevel="2" x14ac:dyDescent="0.2">
      <c r="A1308" t="s">
        <v>839</v>
      </c>
      <c r="B1308" s="31" t="s">
        <v>3032</v>
      </c>
      <c r="C1308" s="5" t="s">
        <v>6</v>
      </c>
      <c r="D1308" s="6">
        <v>43586</v>
      </c>
      <c r="E1308" s="142">
        <v>379900</v>
      </c>
      <c r="F1308" s="54" t="s">
        <v>838</v>
      </c>
      <c r="G1308" s="108">
        <v>1</v>
      </c>
      <c r="H1308" s="107">
        <v>0</v>
      </c>
      <c r="I1308" s="31">
        <v>0</v>
      </c>
      <c r="J1308" s="117">
        <f t="shared" si="20"/>
        <v>0</v>
      </c>
      <c r="K1308" s="31">
        <v>0</v>
      </c>
      <c r="L1308" s="31">
        <v>0</v>
      </c>
    </row>
    <row r="1309" spans="1:12" outlineLevel="1" x14ac:dyDescent="0.2">
      <c r="A1309" s="29" t="s">
        <v>3795</v>
      </c>
      <c r="B1309" s="31"/>
      <c r="C1309" s="5"/>
      <c r="D1309" s="6"/>
      <c r="E1309" s="142">
        <f>SUBTOTAL(9,E1297:E1308)</f>
        <v>2178400</v>
      </c>
      <c r="F1309" s="54"/>
      <c r="G1309" s="108">
        <f>SUBTOTAL(9,G1297:G1308)</f>
        <v>11</v>
      </c>
      <c r="H1309" s="107">
        <f>SUBTOTAL(9,H1297:H1308)</f>
        <v>1</v>
      </c>
      <c r="I1309" s="31">
        <f>SUBTOTAL(9,I1297:I1308)</f>
        <v>6</v>
      </c>
      <c r="J1309" s="117">
        <f t="shared" si="20"/>
        <v>0.54545454545454541</v>
      </c>
      <c r="K1309" s="31">
        <f>SUBTOTAL(9,K1297:K1308)</f>
        <v>2</v>
      </c>
      <c r="L1309" s="31">
        <f>SUBTOTAL(9,L1297:L1308)</f>
        <v>0</v>
      </c>
    </row>
    <row r="1310" spans="1:12" outlineLevel="2" x14ac:dyDescent="0.2">
      <c r="A1310" t="s">
        <v>2551</v>
      </c>
      <c r="B1310" s="2" t="s">
        <v>2552</v>
      </c>
      <c r="C1310" s="12" t="s">
        <v>123</v>
      </c>
      <c r="D1310" s="6">
        <v>43532</v>
      </c>
      <c r="E1310" s="142">
        <v>221500</v>
      </c>
      <c r="F1310" s="108" t="s">
        <v>838</v>
      </c>
      <c r="G1310" s="108">
        <v>1</v>
      </c>
      <c r="H1310" s="107">
        <v>0</v>
      </c>
      <c r="I1310" s="31">
        <v>1</v>
      </c>
      <c r="J1310" s="117">
        <f t="shared" si="20"/>
        <v>1</v>
      </c>
      <c r="K1310" s="31">
        <v>0</v>
      </c>
      <c r="L1310" s="31">
        <v>0</v>
      </c>
    </row>
    <row r="1311" spans="1:12" outlineLevel="1" x14ac:dyDescent="0.2">
      <c r="A1311" s="29" t="s">
        <v>3796</v>
      </c>
      <c r="B1311" s="2"/>
      <c r="C1311" s="12"/>
      <c r="D1311" s="6"/>
      <c r="E1311" s="142">
        <f>SUBTOTAL(9,E1310:E1310)</f>
        <v>221500</v>
      </c>
      <c r="F1311" s="108"/>
      <c r="G1311" s="108">
        <f>SUBTOTAL(9,G1310:G1310)</f>
        <v>1</v>
      </c>
      <c r="H1311" s="107">
        <f>SUBTOTAL(9,H1310:H1310)</f>
        <v>0</v>
      </c>
      <c r="I1311" s="31">
        <f>SUBTOTAL(9,I1310:I1310)</f>
        <v>1</v>
      </c>
      <c r="J1311" s="117">
        <f t="shared" si="20"/>
        <v>1</v>
      </c>
      <c r="K1311" s="31">
        <f>SUBTOTAL(9,K1310:K1310)</f>
        <v>0</v>
      </c>
      <c r="L1311" s="31">
        <f>SUBTOTAL(9,L1310:L1310)</f>
        <v>0</v>
      </c>
    </row>
    <row r="1312" spans="1:12" outlineLevel="2" x14ac:dyDescent="0.2">
      <c r="A1312" t="s">
        <v>721</v>
      </c>
      <c r="B1312" s="2" t="s">
        <v>3214</v>
      </c>
      <c r="C1312" s="12" t="s">
        <v>6</v>
      </c>
      <c r="D1312" s="6">
        <v>43605</v>
      </c>
      <c r="E1312" s="142">
        <v>50000</v>
      </c>
      <c r="F1312" s="108" t="s">
        <v>838</v>
      </c>
      <c r="G1312" s="108">
        <v>1</v>
      </c>
      <c r="H1312" s="107">
        <v>0</v>
      </c>
      <c r="I1312" s="31">
        <v>1</v>
      </c>
      <c r="J1312" s="117">
        <f t="shared" si="20"/>
        <v>1</v>
      </c>
      <c r="K1312" s="31">
        <v>0</v>
      </c>
      <c r="L1312" s="31">
        <v>0</v>
      </c>
    </row>
    <row r="1313" spans="1:12" outlineLevel="1" x14ac:dyDescent="0.2">
      <c r="A1313" s="29" t="s">
        <v>3797</v>
      </c>
      <c r="B1313" s="2"/>
      <c r="C1313" s="12"/>
      <c r="D1313" s="6"/>
      <c r="E1313" s="142">
        <f>SUBTOTAL(9,E1312:E1312)</f>
        <v>50000</v>
      </c>
      <c r="F1313" s="108"/>
      <c r="G1313" s="108">
        <f>SUBTOTAL(9,G1312:G1312)</f>
        <v>1</v>
      </c>
      <c r="H1313" s="107">
        <f>SUBTOTAL(9,H1312:H1312)</f>
        <v>0</v>
      </c>
      <c r="I1313" s="31">
        <f>SUBTOTAL(9,I1312:I1312)</f>
        <v>1</v>
      </c>
      <c r="J1313" s="117">
        <f t="shared" si="20"/>
        <v>1</v>
      </c>
      <c r="K1313" s="31">
        <f>SUBTOTAL(9,K1312:K1312)</f>
        <v>0</v>
      </c>
      <c r="L1313" s="31">
        <f>SUBTOTAL(9,L1312:L1312)</f>
        <v>0</v>
      </c>
    </row>
    <row r="1314" spans="1:12" outlineLevel="2" x14ac:dyDescent="0.2">
      <c r="A1314" t="s">
        <v>547</v>
      </c>
      <c r="B1314" s="31" t="s">
        <v>2127</v>
      </c>
      <c r="C1314" s="5" t="s">
        <v>6</v>
      </c>
      <c r="D1314" s="6">
        <v>43474</v>
      </c>
      <c r="E1314" s="142">
        <v>376320</v>
      </c>
      <c r="F1314" s="54" t="s">
        <v>838</v>
      </c>
      <c r="G1314" s="108">
        <v>1</v>
      </c>
      <c r="H1314" s="107">
        <v>0</v>
      </c>
      <c r="I1314" s="31">
        <v>0</v>
      </c>
      <c r="J1314" s="117">
        <f t="shared" si="20"/>
        <v>0</v>
      </c>
      <c r="K1314" s="31">
        <v>0</v>
      </c>
      <c r="L1314" s="31">
        <v>0</v>
      </c>
    </row>
    <row r="1315" spans="1:12" outlineLevel="2" x14ac:dyDescent="0.2">
      <c r="A1315" t="s">
        <v>547</v>
      </c>
      <c r="B1315" s="31" t="s">
        <v>2744</v>
      </c>
      <c r="C1315" s="5" t="s">
        <v>6</v>
      </c>
      <c r="D1315" s="6">
        <v>43553</v>
      </c>
      <c r="E1315" s="142">
        <v>297566</v>
      </c>
      <c r="F1315" s="54" t="s">
        <v>838</v>
      </c>
      <c r="G1315" s="108">
        <v>1</v>
      </c>
      <c r="H1315" s="107">
        <v>0</v>
      </c>
      <c r="I1315" s="31">
        <v>0</v>
      </c>
      <c r="J1315" s="117">
        <f t="shared" si="20"/>
        <v>0</v>
      </c>
      <c r="K1315" s="31">
        <v>0</v>
      </c>
      <c r="L1315" s="31">
        <v>0</v>
      </c>
    </row>
    <row r="1316" spans="1:12" outlineLevel="2" x14ac:dyDescent="0.2">
      <c r="A1316" t="s">
        <v>547</v>
      </c>
      <c r="B1316" s="31" t="s">
        <v>3300</v>
      </c>
      <c r="C1316" s="5" t="s">
        <v>6</v>
      </c>
      <c r="D1316" s="6">
        <v>43613</v>
      </c>
      <c r="E1316" s="142">
        <v>301552</v>
      </c>
      <c r="F1316" s="54" t="s">
        <v>838</v>
      </c>
      <c r="G1316" s="108">
        <v>1</v>
      </c>
      <c r="H1316" s="107">
        <v>0</v>
      </c>
      <c r="I1316" s="31">
        <v>0</v>
      </c>
      <c r="J1316" s="117">
        <f t="shared" si="20"/>
        <v>0</v>
      </c>
      <c r="K1316" s="31">
        <v>0</v>
      </c>
      <c r="L1316" s="31">
        <v>0</v>
      </c>
    </row>
    <row r="1317" spans="1:12" outlineLevel="2" x14ac:dyDescent="0.2">
      <c r="A1317" t="s">
        <v>547</v>
      </c>
      <c r="B1317" s="31" t="s">
        <v>2848</v>
      </c>
      <c r="C1317" t="s">
        <v>6</v>
      </c>
      <c r="D1317" s="3">
        <v>43566</v>
      </c>
      <c r="E1317" s="115">
        <v>311362</v>
      </c>
      <c r="F1317" t="s">
        <v>838</v>
      </c>
      <c r="G1317" s="31">
        <v>1</v>
      </c>
      <c r="H1317" s="31">
        <v>0</v>
      </c>
      <c r="I1317" s="31">
        <v>0</v>
      </c>
      <c r="J1317" s="117">
        <f t="shared" si="20"/>
        <v>0</v>
      </c>
      <c r="K1317" s="31">
        <v>0</v>
      </c>
      <c r="L1317" s="31">
        <v>0</v>
      </c>
    </row>
    <row r="1318" spans="1:12" outlineLevel="2" x14ac:dyDescent="0.2">
      <c r="A1318" t="s">
        <v>547</v>
      </c>
      <c r="B1318" s="31" t="s">
        <v>3000</v>
      </c>
      <c r="C1318" t="s">
        <v>6</v>
      </c>
      <c r="D1318" s="3">
        <v>43584</v>
      </c>
      <c r="E1318" s="115">
        <v>389774</v>
      </c>
      <c r="F1318" t="s">
        <v>838</v>
      </c>
      <c r="G1318" s="31">
        <v>1</v>
      </c>
      <c r="H1318" s="31">
        <v>0</v>
      </c>
      <c r="I1318" s="31">
        <v>0</v>
      </c>
      <c r="J1318" s="117">
        <f t="shared" si="20"/>
        <v>0</v>
      </c>
      <c r="K1318" s="31">
        <v>0</v>
      </c>
      <c r="L1318" s="31">
        <v>0</v>
      </c>
    </row>
    <row r="1319" spans="1:12" outlineLevel="2" x14ac:dyDescent="0.2">
      <c r="A1319" t="s">
        <v>547</v>
      </c>
      <c r="B1319" s="31" t="s">
        <v>2957</v>
      </c>
      <c r="C1319" t="s">
        <v>6</v>
      </c>
      <c r="D1319" s="3">
        <v>43579</v>
      </c>
      <c r="E1319" s="115">
        <v>362099</v>
      </c>
      <c r="F1319" t="s">
        <v>838</v>
      </c>
      <c r="G1319" s="31">
        <v>1</v>
      </c>
      <c r="H1319" s="31">
        <v>0</v>
      </c>
      <c r="I1319" s="31">
        <v>0</v>
      </c>
      <c r="J1319" s="117">
        <f t="shared" si="20"/>
        <v>0</v>
      </c>
      <c r="K1319" s="31">
        <v>0</v>
      </c>
      <c r="L1319" s="31">
        <v>0</v>
      </c>
    </row>
    <row r="1320" spans="1:12" outlineLevel="2" x14ac:dyDescent="0.2">
      <c r="A1320" t="s">
        <v>547</v>
      </c>
      <c r="B1320" s="31" t="s">
        <v>2743</v>
      </c>
      <c r="C1320" t="s">
        <v>6</v>
      </c>
      <c r="D1320" s="3">
        <v>43553</v>
      </c>
      <c r="E1320" s="115">
        <v>344941</v>
      </c>
      <c r="F1320" t="s">
        <v>838</v>
      </c>
      <c r="G1320" s="31">
        <v>1</v>
      </c>
      <c r="H1320" s="31">
        <v>0</v>
      </c>
      <c r="I1320" s="31">
        <v>0</v>
      </c>
      <c r="J1320" s="117">
        <f t="shared" si="20"/>
        <v>0</v>
      </c>
      <c r="K1320" s="31">
        <v>0</v>
      </c>
      <c r="L1320" s="31">
        <v>0</v>
      </c>
    </row>
    <row r="1321" spans="1:12" outlineLevel="2" x14ac:dyDescent="0.2">
      <c r="A1321" t="s">
        <v>547</v>
      </c>
      <c r="B1321" s="31" t="s">
        <v>2620</v>
      </c>
      <c r="C1321" t="s">
        <v>286</v>
      </c>
      <c r="D1321" s="3">
        <v>43539</v>
      </c>
      <c r="E1321" s="115">
        <v>163200</v>
      </c>
      <c r="F1321" t="s">
        <v>838</v>
      </c>
      <c r="G1321" s="31">
        <v>1</v>
      </c>
      <c r="H1321" s="31">
        <v>0</v>
      </c>
      <c r="I1321" s="31">
        <v>0</v>
      </c>
      <c r="J1321" s="117">
        <f t="shared" si="20"/>
        <v>0</v>
      </c>
      <c r="K1321" s="31">
        <v>0</v>
      </c>
      <c r="L1321" s="31">
        <v>0</v>
      </c>
    </row>
    <row r="1322" spans="1:12" outlineLevel="2" x14ac:dyDescent="0.2">
      <c r="A1322" t="s">
        <v>547</v>
      </c>
      <c r="B1322" s="31" t="s">
        <v>2944</v>
      </c>
      <c r="C1322" t="s">
        <v>6</v>
      </c>
      <c r="D1322" s="3">
        <v>43577</v>
      </c>
      <c r="E1322" s="115">
        <v>333998</v>
      </c>
      <c r="F1322" t="s">
        <v>838</v>
      </c>
      <c r="G1322" s="31">
        <v>1</v>
      </c>
      <c r="H1322" s="31">
        <v>0</v>
      </c>
      <c r="I1322" s="31">
        <v>0</v>
      </c>
      <c r="J1322" s="117">
        <f t="shared" si="20"/>
        <v>0</v>
      </c>
      <c r="K1322" s="31">
        <v>0</v>
      </c>
      <c r="L1322" s="31">
        <v>0</v>
      </c>
    </row>
    <row r="1323" spans="1:12" outlineLevel="2" x14ac:dyDescent="0.2">
      <c r="A1323" t="s">
        <v>547</v>
      </c>
      <c r="B1323" s="31" t="s">
        <v>2999</v>
      </c>
      <c r="C1323" t="s">
        <v>6</v>
      </c>
      <c r="D1323" s="3">
        <v>43584</v>
      </c>
      <c r="E1323" s="115">
        <v>346256</v>
      </c>
      <c r="F1323" t="s">
        <v>838</v>
      </c>
      <c r="G1323" s="31">
        <v>1</v>
      </c>
      <c r="H1323" s="31">
        <v>0</v>
      </c>
      <c r="I1323" s="31">
        <v>0</v>
      </c>
      <c r="J1323" s="117">
        <f t="shared" si="20"/>
        <v>0</v>
      </c>
      <c r="K1323" s="31">
        <v>0</v>
      </c>
      <c r="L1323" s="31">
        <v>0</v>
      </c>
    </row>
    <row r="1324" spans="1:12" outlineLevel="1" x14ac:dyDescent="0.2">
      <c r="A1324" s="29" t="s">
        <v>3798</v>
      </c>
      <c r="B1324" s="31"/>
      <c r="E1324" s="115">
        <f>SUBTOTAL(9,E1314:E1323)</f>
        <v>3227068</v>
      </c>
      <c r="F1324"/>
      <c r="G1324" s="31">
        <f>SUBTOTAL(9,G1314:G1323)</f>
        <v>10</v>
      </c>
      <c r="H1324" s="31">
        <f>SUBTOTAL(9,H1314:H1323)</f>
        <v>0</v>
      </c>
      <c r="I1324" s="31">
        <f>SUBTOTAL(9,I1314:I1323)</f>
        <v>0</v>
      </c>
      <c r="J1324" s="117">
        <f t="shared" si="20"/>
        <v>0</v>
      </c>
      <c r="K1324" s="31">
        <f>SUBTOTAL(9,K1314:K1323)</f>
        <v>0</v>
      </c>
      <c r="L1324" s="31">
        <f>SUBTOTAL(9,L1314:L1323)</f>
        <v>0</v>
      </c>
    </row>
    <row r="1325" spans="1:12" outlineLevel="2" x14ac:dyDescent="0.2">
      <c r="A1325" t="s">
        <v>1016</v>
      </c>
      <c r="B1325" s="31" t="s">
        <v>2425</v>
      </c>
      <c r="C1325" t="s">
        <v>6</v>
      </c>
      <c r="D1325" s="3">
        <v>43518</v>
      </c>
      <c r="E1325" s="115">
        <v>205000</v>
      </c>
      <c r="F1325" t="s">
        <v>838</v>
      </c>
      <c r="G1325" s="31">
        <v>1</v>
      </c>
      <c r="H1325" s="31">
        <v>0</v>
      </c>
      <c r="I1325" s="31">
        <v>0</v>
      </c>
      <c r="J1325" s="117">
        <f t="shared" si="20"/>
        <v>0</v>
      </c>
      <c r="K1325" s="31">
        <v>0</v>
      </c>
      <c r="L1325" s="31">
        <v>0</v>
      </c>
    </row>
    <row r="1326" spans="1:12" outlineLevel="1" x14ac:dyDescent="0.2">
      <c r="A1326" s="29" t="s">
        <v>3799</v>
      </c>
      <c r="B1326" s="31"/>
      <c r="E1326" s="115">
        <f>SUBTOTAL(9,E1325:E1325)</f>
        <v>205000</v>
      </c>
      <c r="F1326"/>
      <c r="G1326" s="31">
        <f>SUBTOTAL(9,G1325:G1325)</f>
        <v>1</v>
      </c>
      <c r="H1326" s="31">
        <f>SUBTOTAL(9,H1325:H1325)</f>
        <v>0</v>
      </c>
      <c r="I1326" s="31">
        <f>SUBTOTAL(9,I1325:I1325)</f>
        <v>0</v>
      </c>
      <c r="J1326" s="117">
        <f t="shared" si="20"/>
        <v>0</v>
      </c>
      <c r="K1326" s="31">
        <f>SUBTOTAL(9,K1325:K1325)</f>
        <v>0</v>
      </c>
      <c r="L1326" s="31">
        <f>SUBTOTAL(9,L1325:L1325)</f>
        <v>0</v>
      </c>
    </row>
    <row r="1327" spans="1:12" outlineLevel="2" x14ac:dyDescent="0.2">
      <c r="A1327" t="s">
        <v>3120</v>
      </c>
      <c r="B1327" s="31" t="s">
        <v>3121</v>
      </c>
      <c r="C1327" t="s">
        <v>110</v>
      </c>
      <c r="D1327" s="3">
        <v>43595</v>
      </c>
      <c r="E1327" s="115">
        <v>180000</v>
      </c>
      <c r="F1327" t="s">
        <v>838</v>
      </c>
      <c r="G1327" s="31">
        <v>1</v>
      </c>
      <c r="H1327" s="31">
        <v>0</v>
      </c>
      <c r="I1327" s="31">
        <v>0</v>
      </c>
      <c r="J1327" s="117">
        <f t="shared" si="20"/>
        <v>0</v>
      </c>
      <c r="K1327" s="31">
        <v>0</v>
      </c>
      <c r="L1327" s="31">
        <v>0</v>
      </c>
    </row>
    <row r="1328" spans="1:12" outlineLevel="2" x14ac:dyDescent="0.2">
      <c r="A1328" t="s">
        <v>3120</v>
      </c>
      <c r="B1328" s="31" t="s">
        <v>3147</v>
      </c>
      <c r="C1328" t="s">
        <v>110</v>
      </c>
      <c r="D1328" s="3">
        <v>43598</v>
      </c>
      <c r="E1328" s="115">
        <v>189900</v>
      </c>
      <c r="F1328" t="s">
        <v>838</v>
      </c>
      <c r="G1328" s="31">
        <v>1</v>
      </c>
      <c r="H1328" s="31">
        <v>0</v>
      </c>
      <c r="I1328" s="31">
        <v>0</v>
      </c>
      <c r="J1328" s="117">
        <f t="shared" si="20"/>
        <v>0</v>
      </c>
      <c r="K1328" s="31">
        <v>0</v>
      </c>
      <c r="L1328" s="31">
        <v>0</v>
      </c>
    </row>
    <row r="1329" spans="1:12" outlineLevel="2" x14ac:dyDescent="0.2">
      <c r="A1329" t="s">
        <v>3120</v>
      </c>
      <c r="B1329" s="31" t="s">
        <v>3154</v>
      </c>
      <c r="C1329" t="s">
        <v>110</v>
      </c>
      <c r="D1329" s="3">
        <v>43598</v>
      </c>
      <c r="E1329" s="115">
        <v>189900</v>
      </c>
      <c r="F1329" t="s">
        <v>838</v>
      </c>
      <c r="G1329" s="31">
        <v>1</v>
      </c>
      <c r="H1329" s="31">
        <v>0</v>
      </c>
      <c r="I1329" s="31">
        <v>0</v>
      </c>
      <c r="J1329" s="117">
        <f t="shared" si="20"/>
        <v>0</v>
      </c>
      <c r="K1329" s="31">
        <v>0</v>
      </c>
      <c r="L1329" s="31">
        <v>0</v>
      </c>
    </row>
    <row r="1330" spans="1:12" outlineLevel="1" x14ac:dyDescent="0.2">
      <c r="A1330" s="29" t="s">
        <v>3800</v>
      </c>
      <c r="B1330" s="31"/>
      <c r="E1330" s="115">
        <f>SUBTOTAL(9,E1327:E1329)</f>
        <v>559800</v>
      </c>
      <c r="F1330"/>
      <c r="G1330" s="31">
        <f>SUBTOTAL(9,G1327:G1329)</f>
        <v>3</v>
      </c>
      <c r="H1330" s="31">
        <f>SUBTOTAL(9,H1327:H1329)</f>
        <v>0</v>
      </c>
      <c r="I1330" s="31">
        <f>SUBTOTAL(9,I1327:I1329)</f>
        <v>0</v>
      </c>
      <c r="J1330" s="117">
        <f t="shared" si="20"/>
        <v>0</v>
      </c>
      <c r="K1330" s="31">
        <f>SUBTOTAL(9,K1327:K1329)</f>
        <v>0</v>
      </c>
      <c r="L1330" s="31">
        <f>SUBTOTAL(9,L1327:L1329)</f>
        <v>0</v>
      </c>
    </row>
    <row r="1331" spans="1:12" outlineLevel="2" x14ac:dyDescent="0.2">
      <c r="A1331" t="s">
        <v>1720</v>
      </c>
      <c r="B1331" s="2" t="s">
        <v>2371</v>
      </c>
      <c r="C1331" s="17" t="s">
        <v>426</v>
      </c>
      <c r="D1331" s="102">
        <v>43511</v>
      </c>
      <c r="E1331" s="127">
        <v>293000</v>
      </c>
      <c r="F1331" s="129" t="s">
        <v>838</v>
      </c>
      <c r="G1331" s="129">
        <v>1</v>
      </c>
      <c r="H1331" s="129">
        <v>0</v>
      </c>
      <c r="I1331" s="31">
        <v>1</v>
      </c>
      <c r="J1331" s="117">
        <f t="shared" si="20"/>
        <v>1</v>
      </c>
      <c r="K1331" s="31">
        <v>0</v>
      </c>
      <c r="L1331" s="31">
        <v>0</v>
      </c>
    </row>
    <row r="1332" spans="1:12" outlineLevel="2" x14ac:dyDescent="0.2">
      <c r="A1332" t="s">
        <v>1720</v>
      </c>
      <c r="B1332" s="2" t="s">
        <v>2697</v>
      </c>
      <c r="C1332" s="17" t="s">
        <v>6</v>
      </c>
      <c r="D1332" s="102">
        <v>43549</v>
      </c>
      <c r="E1332" s="127">
        <v>65000</v>
      </c>
      <c r="F1332" s="129">
        <v>20190191</v>
      </c>
      <c r="G1332" s="129">
        <v>1</v>
      </c>
      <c r="H1332" s="129">
        <v>1</v>
      </c>
      <c r="I1332" s="31">
        <v>1</v>
      </c>
      <c r="J1332" s="117">
        <f t="shared" si="20"/>
        <v>1</v>
      </c>
      <c r="K1332" s="31">
        <v>0</v>
      </c>
      <c r="L1332" s="31">
        <v>0</v>
      </c>
    </row>
    <row r="1333" spans="1:12" outlineLevel="1" x14ac:dyDescent="0.2">
      <c r="A1333" s="29" t="s">
        <v>3801</v>
      </c>
      <c r="B1333" s="2"/>
      <c r="C1333" s="17"/>
      <c r="D1333" s="102"/>
      <c r="E1333" s="127">
        <f>SUBTOTAL(9,E1331:E1332)</f>
        <v>358000</v>
      </c>
      <c r="F1333" s="129"/>
      <c r="G1333" s="129">
        <f>SUBTOTAL(9,G1331:G1332)</f>
        <v>2</v>
      </c>
      <c r="H1333" s="129">
        <f>SUBTOTAL(9,H1331:H1332)</f>
        <v>1</v>
      </c>
      <c r="I1333" s="31">
        <f>SUBTOTAL(9,I1331:I1332)</f>
        <v>2</v>
      </c>
      <c r="J1333" s="117">
        <f t="shared" si="20"/>
        <v>1</v>
      </c>
      <c r="K1333" s="31">
        <f>SUBTOTAL(9,K1331:K1332)</f>
        <v>0</v>
      </c>
      <c r="L1333" s="31">
        <f>SUBTOTAL(9,L1331:L1332)</f>
        <v>0</v>
      </c>
    </row>
    <row r="1334" spans="1:12" outlineLevel="2" x14ac:dyDescent="0.2">
      <c r="A1334" t="s">
        <v>1099</v>
      </c>
      <c r="B1334" s="2" t="s">
        <v>2987</v>
      </c>
      <c r="C1334" s="17" t="s">
        <v>1126</v>
      </c>
      <c r="D1334" s="102">
        <v>43584</v>
      </c>
      <c r="E1334" s="127">
        <v>145000</v>
      </c>
      <c r="F1334" s="129" t="s">
        <v>838</v>
      </c>
      <c r="G1334" s="129">
        <v>1</v>
      </c>
      <c r="H1334" s="129">
        <v>0</v>
      </c>
      <c r="I1334" s="31">
        <v>1</v>
      </c>
      <c r="J1334" s="117">
        <f t="shared" si="20"/>
        <v>1</v>
      </c>
      <c r="K1334" s="31">
        <v>0</v>
      </c>
      <c r="L1334" s="31">
        <v>0</v>
      </c>
    </row>
    <row r="1335" spans="1:12" outlineLevel="2" x14ac:dyDescent="0.2">
      <c r="A1335" t="s">
        <v>1099</v>
      </c>
      <c r="B1335" s="2" t="s">
        <v>2507</v>
      </c>
      <c r="C1335" s="17" t="s">
        <v>425</v>
      </c>
      <c r="D1335" s="102">
        <v>43528</v>
      </c>
      <c r="E1335" s="127">
        <v>228000</v>
      </c>
      <c r="F1335" s="129" t="s">
        <v>838</v>
      </c>
      <c r="G1335" s="129">
        <v>1</v>
      </c>
      <c r="H1335" s="129">
        <v>0</v>
      </c>
      <c r="I1335" s="31">
        <v>1</v>
      </c>
      <c r="J1335" s="117">
        <f t="shared" si="20"/>
        <v>1</v>
      </c>
      <c r="K1335" s="31">
        <v>0</v>
      </c>
      <c r="L1335" s="31">
        <v>0</v>
      </c>
    </row>
    <row r="1336" spans="1:12" outlineLevel="2" x14ac:dyDescent="0.2">
      <c r="A1336" t="s">
        <v>1099</v>
      </c>
      <c r="B1336" s="2" t="s">
        <v>2920</v>
      </c>
      <c r="C1336" s="17" t="s">
        <v>534</v>
      </c>
      <c r="D1336" s="102">
        <v>43573</v>
      </c>
      <c r="E1336" s="127">
        <v>167000</v>
      </c>
      <c r="F1336" s="129" t="s">
        <v>838</v>
      </c>
      <c r="G1336" s="129">
        <v>1</v>
      </c>
      <c r="H1336" s="129">
        <v>0</v>
      </c>
      <c r="I1336" s="31">
        <v>1</v>
      </c>
      <c r="J1336" s="117">
        <f t="shared" si="20"/>
        <v>1</v>
      </c>
      <c r="K1336" s="31">
        <v>0</v>
      </c>
      <c r="L1336" s="31">
        <v>0</v>
      </c>
    </row>
    <row r="1337" spans="1:12" outlineLevel="2" x14ac:dyDescent="0.2">
      <c r="A1337" t="s">
        <v>1099</v>
      </c>
      <c r="B1337" s="2" t="s">
        <v>2319</v>
      </c>
      <c r="C1337" s="17" t="s">
        <v>6</v>
      </c>
      <c r="D1337" s="102">
        <v>43503</v>
      </c>
      <c r="E1337" s="127">
        <v>259115</v>
      </c>
      <c r="F1337" s="129" t="s">
        <v>838</v>
      </c>
      <c r="G1337" s="129">
        <v>1</v>
      </c>
      <c r="H1337" s="129">
        <v>0</v>
      </c>
      <c r="I1337" s="31">
        <v>1</v>
      </c>
      <c r="J1337" s="117">
        <f t="shared" si="20"/>
        <v>1</v>
      </c>
      <c r="K1337" s="31">
        <v>0</v>
      </c>
      <c r="L1337" s="31">
        <v>0</v>
      </c>
    </row>
    <row r="1338" spans="1:12" outlineLevel="2" x14ac:dyDescent="0.2">
      <c r="A1338" t="s">
        <v>1099</v>
      </c>
      <c r="B1338" s="2" t="s">
        <v>2322</v>
      </c>
      <c r="C1338" s="17" t="s">
        <v>6</v>
      </c>
      <c r="D1338" s="102">
        <v>43504</v>
      </c>
      <c r="E1338" s="127">
        <v>53000</v>
      </c>
      <c r="F1338" s="129" t="s">
        <v>838</v>
      </c>
      <c r="G1338" s="129">
        <v>1</v>
      </c>
      <c r="H1338" s="129">
        <v>0</v>
      </c>
      <c r="I1338" s="31">
        <v>1</v>
      </c>
      <c r="J1338" s="117">
        <f t="shared" si="20"/>
        <v>1</v>
      </c>
      <c r="K1338" s="31">
        <v>0</v>
      </c>
      <c r="L1338" s="31">
        <v>0</v>
      </c>
    </row>
    <row r="1339" spans="1:12" outlineLevel="2" x14ac:dyDescent="0.2">
      <c r="A1339" t="s">
        <v>1099</v>
      </c>
      <c r="B1339" s="2" t="s">
        <v>2215</v>
      </c>
      <c r="C1339" s="17" t="s">
        <v>6</v>
      </c>
      <c r="D1339" s="102">
        <v>43490</v>
      </c>
      <c r="E1339" s="127">
        <v>180000</v>
      </c>
      <c r="F1339" s="129" t="s">
        <v>838</v>
      </c>
      <c r="G1339" s="129">
        <v>1</v>
      </c>
      <c r="H1339" s="129">
        <v>0</v>
      </c>
      <c r="I1339" s="31">
        <v>1</v>
      </c>
      <c r="J1339" s="117">
        <f t="shared" si="20"/>
        <v>1</v>
      </c>
      <c r="K1339" s="31">
        <v>0</v>
      </c>
      <c r="L1339" s="31">
        <v>0</v>
      </c>
    </row>
    <row r="1340" spans="1:12" outlineLevel="2" x14ac:dyDescent="0.2">
      <c r="A1340" t="s">
        <v>1099</v>
      </c>
      <c r="B1340" s="2" t="s">
        <v>2217</v>
      </c>
      <c r="C1340" s="17" t="s">
        <v>6</v>
      </c>
      <c r="D1340" s="102">
        <v>43490</v>
      </c>
      <c r="E1340" s="127">
        <v>43750</v>
      </c>
      <c r="F1340" s="129" t="s">
        <v>838</v>
      </c>
      <c r="G1340" s="129">
        <v>1</v>
      </c>
      <c r="H1340" s="129">
        <v>0</v>
      </c>
      <c r="I1340" s="31">
        <v>1</v>
      </c>
      <c r="J1340" s="117">
        <f t="shared" si="20"/>
        <v>1</v>
      </c>
      <c r="K1340" s="31">
        <v>0</v>
      </c>
      <c r="L1340" s="31">
        <v>0</v>
      </c>
    </row>
    <row r="1341" spans="1:12" outlineLevel="2" x14ac:dyDescent="0.2">
      <c r="A1341" t="s">
        <v>1099</v>
      </c>
      <c r="B1341" s="2" t="s">
        <v>2980</v>
      </c>
      <c r="C1341" s="17" t="s">
        <v>425</v>
      </c>
      <c r="D1341" s="102">
        <v>43581</v>
      </c>
      <c r="E1341" s="127">
        <v>127900</v>
      </c>
      <c r="F1341" s="129" t="s">
        <v>838</v>
      </c>
      <c r="G1341" s="129">
        <v>1</v>
      </c>
      <c r="H1341" s="129">
        <v>0</v>
      </c>
      <c r="I1341" s="31">
        <v>1</v>
      </c>
      <c r="J1341" s="117">
        <f t="shared" si="20"/>
        <v>1</v>
      </c>
      <c r="K1341" s="31">
        <v>0</v>
      </c>
      <c r="L1341" s="31">
        <v>0</v>
      </c>
    </row>
    <row r="1342" spans="1:12" outlineLevel="2" x14ac:dyDescent="0.2">
      <c r="A1342" t="s">
        <v>1099</v>
      </c>
      <c r="B1342" s="2" t="s">
        <v>2325</v>
      </c>
      <c r="C1342" s="17" t="s">
        <v>1126</v>
      </c>
      <c r="D1342" s="102">
        <v>43504</v>
      </c>
      <c r="E1342" s="127">
        <v>169900</v>
      </c>
      <c r="F1342" s="129" t="s">
        <v>838</v>
      </c>
      <c r="G1342" s="129">
        <v>1</v>
      </c>
      <c r="H1342" s="129">
        <v>0</v>
      </c>
      <c r="I1342" s="31">
        <v>1</v>
      </c>
      <c r="J1342" s="117">
        <f t="shared" si="20"/>
        <v>1</v>
      </c>
      <c r="K1342" s="31">
        <v>0</v>
      </c>
      <c r="L1342" s="31">
        <v>0</v>
      </c>
    </row>
    <row r="1343" spans="1:12" outlineLevel="2" x14ac:dyDescent="0.2">
      <c r="A1343" t="s">
        <v>1099</v>
      </c>
      <c r="B1343" s="2" t="s">
        <v>3020</v>
      </c>
      <c r="C1343" s="17" t="s">
        <v>6</v>
      </c>
      <c r="D1343" s="102">
        <v>43585</v>
      </c>
      <c r="E1343" s="127">
        <v>221000</v>
      </c>
      <c r="F1343" s="129">
        <v>20190673</v>
      </c>
      <c r="G1343" s="129">
        <v>1</v>
      </c>
      <c r="H1343" s="129">
        <v>1</v>
      </c>
      <c r="I1343" s="31">
        <v>1</v>
      </c>
      <c r="J1343" s="117">
        <f t="shared" si="20"/>
        <v>1</v>
      </c>
      <c r="K1343" s="31">
        <v>0</v>
      </c>
      <c r="L1343" s="31">
        <v>0</v>
      </c>
    </row>
    <row r="1344" spans="1:12" outlineLevel="2" x14ac:dyDescent="0.2">
      <c r="A1344" t="s">
        <v>1099</v>
      </c>
      <c r="B1344" s="2" t="s">
        <v>2922</v>
      </c>
      <c r="C1344" s="17" t="s">
        <v>6</v>
      </c>
      <c r="D1344" s="102">
        <v>43574</v>
      </c>
      <c r="E1344" s="127">
        <v>77000</v>
      </c>
      <c r="F1344" s="129" t="s">
        <v>838</v>
      </c>
      <c r="G1344" s="129">
        <v>1</v>
      </c>
      <c r="H1344" s="129">
        <v>0</v>
      </c>
      <c r="I1344" s="31">
        <v>1</v>
      </c>
      <c r="J1344" s="117">
        <f t="shared" si="20"/>
        <v>1</v>
      </c>
      <c r="K1344" s="31">
        <v>0</v>
      </c>
      <c r="L1344" s="31">
        <v>0</v>
      </c>
    </row>
    <row r="1345" spans="1:12" outlineLevel="2" x14ac:dyDescent="0.2">
      <c r="A1345" t="s">
        <v>1099</v>
      </c>
      <c r="B1345" s="2" t="s">
        <v>3038</v>
      </c>
      <c r="C1345" s="17" t="s">
        <v>425</v>
      </c>
      <c r="D1345" s="102">
        <v>43586</v>
      </c>
      <c r="E1345" s="127">
        <v>70000</v>
      </c>
      <c r="F1345" s="129" t="s">
        <v>838</v>
      </c>
      <c r="G1345" s="129">
        <v>1</v>
      </c>
      <c r="H1345" s="129">
        <v>0</v>
      </c>
      <c r="I1345" s="31">
        <v>1</v>
      </c>
      <c r="J1345" s="117">
        <f t="shared" si="20"/>
        <v>1</v>
      </c>
      <c r="K1345" s="31">
        <v>0</v>
      </c>
      <c r="L1345" s="31">
        <v>0</v>
      </c>
    </row>
    <row r="1346" spans="1:12" outlineLevel="2" x14ac:dyDescent="0.2">
      <c r="A1346" t="s">
        <v>1099</v>
      </c>
      <c r="B1346" s="2" t="s">
        <v>2139</v>
      </c>
      <c r="C1346" s="17" t="s">
        <v>123</v>
      </c>
      <c r="D1346" s="102">
        <v>43476</v>
      </c>
      <c r="E1346" s="127">
        <v>186500</v>
      </c>
      <c r="F1346" s="129">
        <v>20182810</v>
      </c>
      <c r="G1346" s="129">
        <v>1</v>
      </c>
      <c r="H1346" s="129">
        <v>1</v>
      </c>
      <c r="I1346" s="31">
        <v>1</v>
      </c>
      <c r="J1346" s="117">
        <f t="shared" si="20"/>
        <v>1</v>
      </c>
      <c r="K1346" s="31">
        <v>0</v>
      </c>
      <c r="L1346" s="31">
        <v>0</v>
      </c>
    </row>
    <row r="1347" spans="1:12" outlineLevel="2" x14ac:dyDescent="0.2">
      <c r="A1347" t="s">
        <v>1099</v>
      </c>
      <c r="B1347" s="2" t="s">
        <v>2209</v>
      </c>
      <c r="C1347" s="17" t="s">
        <v>6</v>
      </c>
      <c r="D1347" s="102">
        <v>43489</v>
      </c>
      <c r="E1347" s="127">
        <v>290000</v>
      </c>
      <c r="F1347" s="129" t="s">
        <v>838</v>
      </c>
      <c r="G1347" s="129">
        <v>1</v>
      </c>
      <c r="H1347" s="129">
        <v>0</v>
      </c>
      <c r="I1347" s="31">
        <v>1</v>
      </c>
      <c r="J1347" s="117">
        <f t="shared" si="20"/>
        <v>1</v>
      </c>
      <c r="K1347" s="31">
        <v>0</v>
      </c>
      <c r="L1347" s="31">
        <v>0</v>
      </c>
    </row>
    <row r="1348" spans="1:12" outlineLevel="2" x14ac:dyDescent="0.2">
      <c r="A1348" t="s">
        <v>1099</v>
      </c>
      <c r="B1348" s="2" t="s">
        <v>2125</v>
      </c>
      <c r="C1348" s="17" t="s">
        <v>6</v>
      </c>
      <c r="D1348" s="102">
        <v>43474</v>
      </c>
      <c r="E1348" s="127">
        <v>235000</v>
      </c>
      <c r="F1348" s="129" t="s">
        <v>838</v>
      </c>
      <c r="G1348" s="129">
        <v>1</v>
      </c>
      <c r="H1348" s="129">
        <v>0</v>
      </c>
      <c r="I1348" s="31">
        <v>1</v>
      </c>
      <c r="J1348" s="117">
        <f t="shared" si="20"/>
        <v>1</v>
      </c>
      <c r="K1348" s="31">
        <v>0</v>
      </c>
      <c r="L1348" s="31">
        <v>0</v>
      </c>
    </row>
    <row r="1349" spans="1:12" outlineLevel="2" x14ac:dyDescent="0.2">
      <c r="A1349" t="s">
        <v>1099</v>
      </c>
      <c r="B1349" s="2" t="s">
        <v>2666</v>
      </c>
      <c r="C1349" s="17" t="s">
        <v>1249</v>
      </c>
      <c r="D1349" s="102">
        <v>43546</v>
      </c>
      <c r="E1349" s="127">
        <v>167500</v>
      </c>
      <c r="F1349" s="129" t="s">
        <v>838</v>
      </c>
      <c r="G1349" s="129">
        <v>1</v>
      </c>
      <c r="H1349" s="129">
        <v>0</v>
      </c>
      <c r="I1349" s="31">
        <v>1</v>
      </c>
      <c r="J1349" s="117">
        <f t="shared" si="20"/>
        <v>1</v>
      </c>
      <c r="K1349" s="31">
        <v>0</v>
      </c>
      <c r="L1349" s="31">
        <v>0</v>
      </c>
    </row>
    <row r="1350" spans="1:12" outlineLevel="2" x14ac:dyDescent="0.2">
      <c r="A1350" t="s">
        <v>1099</v>
      </c>
      <c r="B1350" s="2" t="s">
        <v>3313</v>
      </c>
      <c r="C1350" s="17" t="s">
        <v>6</v>
      </c>
      <c r="D1350" s="102">
        <v>43614</v>
      </c>
      <c r="E1350" s="127">
        <v>338900</v>
      </c>
      <c r="F1350" s="129">
        <v>20190631</v>
      </c>
      <c r="G1350" s="129">
        <v>1</v>
      </c>
      <c r="H1350" s="129">
        <v>1</v>
      </c>
      <c r="I1350" s="31">
        <v>1</v>
      </c>
      <c r="J1350" s="117">
        <f t="shared" ref="J1350:J1413" si="21">+I1350/G1350</f>
        <v>1</v>
      </c>
      <c r="K1350" s="31">
        <v>0</v>
      </c>
      <c r="L1350" s="31">
        <v>0</v>
      </c>
    </row>
    <row r="1351" spans="1:12" outlineLevel="2" x14ac:dyDescent="0.2">
      <c r="A1351" t="s">
        <v>1099</v>
      </c>
      <c r="B1351" s="2" t="s">
        <v>2402</v>
      </c>
      <c r="C1351" s="17" t="s">
        <v>11</v>
      </c>
      <c r="D1351" s="102">
        <v>43517</v>
      </c>
      <c r="E1351" s="127">
        <v>160000</v>
      </c>
      <c r="F1351" s="129" t="s">
        <v>838</v>
      </c>
      <c r="G1351" s="129">
        <v>1</v>
      </c>
      <c r="H1351" s="129">
        <v>0</v>
      </c>
      <c r="I1351" s="31">
        <v>1</v>
      </c>
      <c r="J1351" s="117">
        <f t="shared" si="21"/>
        <v>1</v>
      </c>
      <c r="K1351" s="31">
        <v>0</v>
      </c>
      <c r="L1351" s="31">
        <v>0</v>
      </c>
    </row>
    <row r="1352" spans="1:12" outlineLevel="2" x14ac:dyDescent="0.2">
      <c r="A1352" t="s">
        <v>1099</v>
      </c>
      <c r="B1352" s="2" t="s">
        <v>2849</v>
      </c>
      <c r="C1352" s="17" t="s">
        <v>6</v>
      </c>
      <c r="D1352" s="102">
        <v>43566</v>
      </c>
      <c r="E1352" s="127">
        <v>85000</v>
      </c>
      <c r="F1352" s="129" t="s">
        <v>838</v>
      </c>
      <c r="G1352" s="129">
        <v>1</v>
      </c>
      <c r="H1352" s="129">
        <v>0</v>
      </c>
      <c r="I1352" s="31">
        <v>1</v>
      </c>
      <c r="J1352" s="117">
        <f t="shared" si="21"/>
        <v>1</v>
      </c>
      <c r="K1352" s="31">
        <v>0</v>
      </c>
      <c r="L1352" s="31">
        <v>0</v>
      </c>
    </row>
    <row r="1353" spans="1:12" outlineLevel="2" x14ac:dyDescent="0.2">
      <c r="A1353" t="s">
        <v>1099</v>
      </c>
      <c r="B1353" s="2" t="s">
        <v>3208</v>
      </c>
      <c r="C1353" s="17" t="s">
        <v>6</v>
      </c>
      <c r="D1353" s="102">
        <v>43605</v>
      </c>
      <c r="E1353" s="127">
        <v>144000</v>
      </c>
      <c r="F1353" s="129" t="s">
        <v>838</v>
      </c>
      <c r="G1353" s="129">
        <v>1</v>
      </c>
      <c r="H1353" s="129">
        <v>0</v>
      </c>
      <c r="I1353" s="31">
        <v>1</v>
      </c>
      <c r="J1353" s="117">
        <f t="shared" si="21"/>
        <v>1</v>
      </c>
      <c r="K1353" s="31">
        <v>0</v>
      </c>
      <c r="L1353" s="31">
        <v>0</v>
      </c>
    </row>
    <row r="1354" spans="1:12" outlineLevel="2" x14ac:dyDescent="0.2">
      <c r="A1354" t="s">
        <v>1099</v>
      </c>
      <c r="B1354" s="2" t="s">
        <v>2991</v>
      </c>
      <c r="C1354" s="17" t="s">
        <v>6</v>
      </c>
      <c r="D1354" s="102">
        <v>43584</v>
      </c>
      <c r="E1354" s="127">
        <v>89700</v>
      </c>
      <c r="F1354" s="129" t="s">
        <v>838</v>
      </c>
      <c r="G1354" s="129">
        <v>1</v>
      </c>
      <c r="H1354" s="129">
        <v>0</v>
      </c>
      <c r="I1354" s="31">
        <v>1</v>
      </c>
      <c r="J1354" s="117">
        <f t="shared" si="21"/>
        <v>1</v>
      </c>
      <c r="K1354" s="31">
        <v>0</v>
      </c>
      <c r="L1354" s="31">
        <v>0</v>
      </c>
    </row>
    <row r="1355" spans="1:12" outlineLevel="2" x14ac:dyDescent="0.2">
      <c r="A1355" t="s">
        <v>1099</v>
      </c>
      <c r="B1355" s="2" t="s">
        <v>2639</v>
      </c>
      <c r="C1355" s="17" t="s">
        <v>6</v>
      </c>
      <c r="D1355" s="102">
        <v>43543</v>
      </c>
      <c r="E1355" s="127">
        <v>115000</v>
      </c>
      <c r="F1355" s="129" t="s">
        <v>838</v>
      </c>
      <c r="G1355" s="129">
        <v>1</v>
      </c>
      <c r="H1355" s="129">
        <v>0</v>
      </c>
      <c r="I1355" s="31">
        <v>1</v>
      </c>
      <c r="J1355" s="117">
        <f t="shared" si="21"/>
        <v>1</v>
      </c>
      <c r="K1355" s="31">
        <v>0</v>
      </c>
      <c r="L1355" s="31">
        <v>0</v>
      </c>
    </row>
    <row r="1356" spans="1:12" outlineLevel="2" x14ac:dyDescent="0.2">
      <c r="A1356" t="s">
        <v>1099</v>
      </c>
      <c r="B1356" s="2" t="s">
        <v>2816</v>
      </c>
      <c r="C1356" s="17" t="s">
        <v>6</v>
      </c>
      <c r="D1356" s="102">
        <v>43563</v>
      </c>
      <c r="E1356" s="127">
        <v>344900</v>
      </c>
      <c r="F1356" s="129" t="s">
        <v>838</v>
      </c>
      <c r="G1356" s="129">
        <v>1</v>
      </c>
      <c r="H1356" s="129">
        <v>0</v>
      </c>
      <c r="I1356" s="31">
        <v>1</v>
      </c>
      <c r="J1356" s="117">
        <f t="shared" si="21"/>
        <v>1</v>
      </c>
      <c r="K1356" s="31">
        <v>0</v>
      </c>
      <c r="L1356" s="31">
        <v>0</v>
      </c>
    </row>
    <row r="1357" spans="1:12" outlineLevel="2" x14ac:dyDescent="0.2">
      <c r="A1357" t="s">
        <v>1099</v>
      </c>
      <c r="B1357" s="2" t="s">
        <v>3194</v>
      </c>
      <c r="C1357" s="17" t="s">
        <v>6</v>
      </c>
      <c r="D1357" s="102">
        <v>43602</v>
      </c>
      <c r="E1357" s="127">
        <v>158900</v>
      </c>
      <c r="F1357" s="129" t="s">
        <v>838</v>
      </c>
      <c r="G1357" s="129">
        <v>1</v>
      </c>
      <c r="H1357" s="129">
        <v>0</v>
      </c>
      <c r="I1357" s="31">
        <v>1</v>
      </c>
      <c r="J1357" s="117">
        <f t="shared" si="21"/>
        <v>1</v>
      </c>
      <c r="K1357" s="31">
        <v>0</v>
      </c>
      <c r="L1357" s="31">
        <v>0</v>
      </c>
    </row>
    <row r="1358" spans="1:12" outlineLevel="2" x14ac:dyDescent="0.2">
      <c r="A1358" t="s">
        <v>1099</v>
      </c>
      <c r="B1358" s="2" t="s">
        <v>2192</v>
      </c>
      <c r="C1358" s="17" t="s">
        <v>6</v>
      </c>
      <c r="D1358" s="102">
        <v>43486</v>
      </c>
      <c r="E1358" s="127">
        <v>103000</v>
      </c>
      <c r="F1358" s="129" t="s">
        <v>838</v>
      </c>
      <c r="G1358" s="129">
        <v>1</v>
      </c>
      <c r="H1358" s="129">
        <v>0</v>
      </c>
      <c r="I1358" s="31">
        <v>1</v>
      </c>
      <c r="J1358" s="117">
        <f t="shared" si="21"/>
        <v>1</v>
      </c>
      <c r="K1358" s="31">
        <v>0</v>
      </c>
      <c r="L1358" s="31">
        <v>0</v>
      </c>
    </row>
    <row r="1359" spans="1:12" outlineLevel="2" x14ac:dyDescent="0.2">
      <c r="A1359" t="s">
        <v>1099</v>
      </c>
      <c r="B1359" s="2" t="s">
        <v>3059</v>
      </c>
      <c r="C1359" s="17" t="s">
        <v>216</v>
      </c>
      <c r="D1359" s="102">
        <v>43588</v>
      </c>
      <c r="E1359" s="127">
        <v>175000</v>
      </c>
      <c r="F1359" s="129">
        <v>20190697</v>
      </c>
      <c r="G1359" s="129">
        <v>1</v>
      </c>
      <c r="H1359" s="129">
        <v>1</v>
      </c>
      <c r="I1359" s="31">
        <v>1</v>
      </c>
      <c r="J1359" s="117">
        <f t="shared" si="21"/>
        <v>1</v>
      </c>
      <c r="K1359" s="31">
        <v>0</v>
      </c>
      <c r="L1359" s="31">
        <v>0</v>
      </c>
    </row>
    <row r="1360" spans="1:12" outlineLevel="2" x14ac:dyDescent="0.2">
      <c r="A1360" t="s">
        <v>1099</v>
      </c>
      <c r="B1360" s="2" t="s">
        <v>2118</v>
      </c>
      <c r="C1360" s="17" t="s">
        <v>6</v>
      </c>
      <c r="D1360" s="102">
        <v>43472</v>
      </c>
      <c r="E1360" s="127">
        <v>165000</v>
      </c>
      <c r="F1360" s="129">
        <v>20182779</v>
      </c>
      <c r="G1360" s="129">
        <v>1</v>
      </c>
      <c r="H1360" s="129">
        <v>1</v>
      </c>
      <c r="I1360" s="31">
        <v>1</v>
      </c>
      <c r="J1360" s="117">
        <f t="shared" si="21"/>
        <v>1</v>
      </c>
      <c r="K1360" s="31">
        <v>0</v>
      </c>
      <c r="L1360" s="31">
        <v>0</v>
      </c>
    </row>
    <row r="1361" spans="1:12" outlineLevel="2" x14ac:dyDescent="0.2">
      <c r="A1361" t="s">
        <v>1099</v>
      </c>
      <c r="B1361" s="2" t="s">
        <v>2126</v>
      </c>
      <c r="C1361" s="17" t="s">
        <v>1249</v>
      </c>
      <c r="D1361" s="102">
        <v>43474</v>
      </c>
      <c r="E1361" s="127">
        <v>320000</v>
      </c>
      <c r="F1361" s="129">
        <v>20182924</v>
      </c>
      <c r="G1361" s="129">
        <v>1</v>
      </c>
      <c r="H1361" s="129">
        <v>1</v>
      </c>
      <c r="I1361" s="31">
        <v>1</v>
      </c>
      <c r="J1361" s="117">
        <f t="shared" si="21"/>
        <v>1</v>
      </c>
      <c r="K1361" s="31">
        <v>0</v>
      </c>
      <c r="L1361" s="31">
        <v>0</v>
      </c>
    </row>
    <row r="1362" spans="1:12" outlineLevel="2" x14ac:dyDescent="0.2">
      <c r="A1362" t="s">
        <v>1099</v>
      </c>
      <c r="B1362" s="2" t="s">
        <v>2841</v>
      </c>
      <c r="C1362" s="17" t="s">
        <v>6</v>
      </c>
      <c r="D1362" s="102">
        <v>43566</v>
      </c>
      <c r="E1362" s="127">
        <v>365000</v>
      </c>
      <c r="F1362" s="129">
        <v>20190618</v>
      </c>
      <c r="G1362" s="129">
        <v>1</v>
      </c>
      <c r="H1362" s="129">
        <v>1</v>
      </c>
      <c r="I1362" s="31">
        <v>1</v>
      </c>
      <c r="J1362" s="117">
        <f t="shared" si="21"/>
        <v>1</v>
      </c>
      <c r="K1362" s="31">
        <v>0</v>
      </c>
      <c r="L1362" s="31">
        <v>0</v>
      </c>
    </row>
    <row r="1363" spans="1:12" outlineLevel="2" x14ac:dyDescent="0.2">
      <c r="A1363" t="s">
        <v>1099</v>
      </c>
      <c r="B1363" s="2" t="s">
        <v>2822</v>
      </c>
      <c r="C1363" s="17" t="s">
        <v>6</v>
      </c>
      <c r="D1363" s="102">
        <v>43563</v>
      </c>
      <c r="E1363" s="127">
        <v>245000</v>
      </c>
      <c r="F1363" s="129" t="s">
        <v>838</v>
      </c>
      <c r="G1363" s="129">
        <v>1</v>
      </c>
      <c r="H1363" s="129">
        <v>0</v>
      </c>
      <c r="I1363" s="31">
        <v>1</v>
      </c>
      <c r="J1363" s="117">
        <f t="shared" si="21"/>
        <v>1</v>
      </c>
      <c r="K1363" s="31">
        <v>0</v>
      </c>
      <c r="L1363" s="31">
        <v>0</v>
      </c>
    </row>
    <row r="1364" spans="1:12" outlineLevel="2" x14ac:dyDescent="0.2">
      <c r="A1364" t="s">
        <v>1099</v>
      </c>
      <c r="B1364" s="2" t="s">
        <v>3277</v>
      </c>
      <c r="C1364" s="17" t="s">
        <v>6</v>
      </c>
      <c r="D1364" s="102">
        <v>43609</v>
      </c>
      <c r="E1364" s="127">
        <v>170000</v>
      </c>
      <c r="F1364" s="129">
        <v>20190748</v>
      </c>
      <c r="G1364" s="129">
        <v>1</v>
      </c>
      <c r="H1364" s="129">
        <v>1</v>
      </c>
      <c r="I1364" s="31">
        <v>1</v>
      </c>
      <c r="J1364" s="117">
        <f t="shared" si="21"/>
        <v>1</v>
      </c>
      <c r="K1364" s="31">
        <v>0</v>
      </c>
      <c r="L1364" s="31">
        <v>0</v>
      </c>
    </row>
    <row r="1365" spans="1:12" outlineLevel="2" x14ac:dyDescent="0.2">
      <c r="A1365" t="s">
        <v>1099</v>
      </c>
      <c r="B1365" s="2" t="s">
        <v>2977</v>
      </c>
      <c r="C1365" s="17" t="s">
        <v>123</v>
      </c>
      <c r="D1365" s="102">
        <v>43581</v>
      </c>
      <c r="E1365" s="127">
        <v>189900</v>
      </c>
      <c r="F1365" s="129" t="s">
        <v>838</v>
      </c>
      <c r="G1365" s="129">
        <v>1</v>
      </c>
      <c r="H1365" s="129">
        <v>0</v>
      </c>
      <c r="I1365" s="31">
        <v>1</v>
      </c>
      <c r="J1365" s="117">
        <f t="shared" si="21"/>
        <v>1</v>
      </c>
      <c r="K1365" s="31">
        <v>0</v>
      </c>
      <c r="L1365" s="31">
        <v>0</v>
      </c>
    </row>
    <row r="1366" spans="1:12" outlineLevel="2" x14ac:dyDescent="0.2">
      <c r="A1366" t="s">
        <v>1099</v>
      </c>
      <c r="B1366" s="2" t="s">
        <v>3171</v>
      </c>
      <c r="C1366" s="17" t="s">
        <v>123</v>
      </c>
      <c r="D1366" s="102">
        <v>43600</v>
      </c>
      <c r="E1366" s="127">
        <v>170000</v>
      </c>
      <c r="F1366" s="129" t="s">
        <v>838</v>
      </c>
      <c r="G1366" s="129">
        <v>1</v>
      </c>
      <c r="H1366" s="129">
        <v>0</v>
      </c>
      <c r="I1366" s="31">
        <v>1</v>
      </c>
      <c r="J1366" s="117">
        <f t="shared" si="21"/>
        <v>1</v>
      </c>
      <c r="K1366" s="31">
        <v>0</v>
      </c>
      <c r="L1366" s="31">
        <v>0</v>
      </c>
    </row>
    <row r="1367" spans="1:12" outlineLevel="2" x14ac:dyDescent="0.2">
      <c r="A1367" t="s">
        <v>1099</v>
      </c>
      <c r="B1367" s="2" t="s">
        <v>3220</v>
      </c>
      <c r="C1367" s="17" t="s">
        <v>6</v>
      </c>
      <c r="D1367" s="102">
        <v>43605</v>
      </c>
      <c r="E1367" s="127">
        <v>118000</v>
      </c>
      <c r="F1367" s="129">
        <v>20190688</v>
      </c>
      <c r="G1367" s="129">
        <v>1</v>
      </c>
      <c r="H1367" s="129">
        <v>1</v>
      </c>
      <c r="I1367" s="31">
        <v>1</v>
      </c>
      <c r="J1367" s="117">
        <f t="shared" si="21"/>
        <v>1</v>
      </c>
      <c r="K1367" s="31">
        <v>0</v>
      </c>
      <c r="L1367" s="31">
        <v>0</v>
      </c>
    </row>
    <row r="1368" spans="1:12" outlineLevel="2" x14ac:dyDescent="0.2">
      <c r="A1368" t="s">
        <v>1099</v>
      </c>
      <c r="B1368" s="2" t="s">
        <v>2459</v>
      </c>
      <c r="C1368" s="17" t="s">
        <v>6</v>
      </c>
      <c r="D1368" s="102">
        <v>43524</v>
      </c>
      <c r="E1368" s="127">
        <v>177000</v>
      </c>
      <c r="F1368" s="129" t="s">
        <v>838</v>
      </c>
      <c r="G1368" s="129">
        <v>1</v>
      </c>
      <c r="H1368" s="129">
        <v>0</v>
      </c>
      <c r="I1368" s="31">
        <v>1</v>
      </c>
      <c r="J1368" s="117">
        <f t="shared" si="21"/>
        <v>1</v>
      </c>
      <c r="K1368" s="31">
        <v>0</v>
      </c>
      <c r="L1368" s="31">
        <v>0</v>
      </c>
    </row>
    <row r="1369" spans="1:12" outlineLevel="2" x14ac:dyDescent="0.2">
      <c r="A1369" t="s">
        <v>1099</v>
      </c>
      <c r="B1369" s="2" t="s">
        <v>3340</v>
      </c>
      <c r="C1369" s="17" t="s">
        <v>6</v>
      </c>
      <c r="D1369" s="102">
        <v>43616</v>
      </c>
      <c r="E1369" s="127">
        <v>170850</v>
      </c>
      <c r="F1369" s="129">
        <v>20190672</v>
      </c>
      <c r="G1369" s="129">
        <v>1</v>
      </c>
      <c r="H1369" s="129">
        <v>1</v>
      </c>
      <c r="I1369" s="31">
        <v>1</v>
      </c>
      <c r="J1369" s="117">
        <f t="shared" si="21"/>
        <v>1</v>
      </c>
      <c r="K1369" s="31">
        <v>0</v>
      </c>
      <c r="L1369" s="31">
        <v>0</v>
      </c>
    </row>
    <row r="1370" spans="1:12" outlineLevel="2" x14ac:dyDescent="0.2">
      <c r="A1370" t="s">
        <v>1099</v>
      </c>
      <c r="B1370" s="2" t="s">
        <v>2584</v>
      </c>
      <c r="C1370" s="17" t="s">
        <v>6</v>
      </c>
      <c r="D1370" s="102">
        <v>43536</v>
      </c>
      <c r="E1370" s="127">
        <v>68000</v>
      </c>
      <c r="F1370" s="129" t="s">
        <v>838</v>
      </c>
      <c r="G1370" s="129">
        <v>1</v>
      </c>
      <c r="H1370" s="129">
        <v>0</v>
      </c>
      <c r="I1370" s="31">
        <v>1</v>
      </c>
      <c r="J1370" s="117">
        <f t="shared" si="21"/>
        <v>1</v>
      </c>
      <c r="K1370" s="31">
        <v>0</v>
      </c>
      <c r="L1370" s="31">
        <v>0</v>
      </c>
    </row>
    <row r="1371" spans="1:12" outlineLevel="2" x14ac:dyDescent="0.2">
      <c r="A1371" t="s">
        <v>1099</v>
      </c>
      <c r="B1371" s="2" t="s">
        <v>2208</v>
      </c>
      <c r="C1371" s="17" t="s">
        <v>216</v>
      </c>
      <c r="D1371" s="102">
        <v>43488</v>
      </c>
      <c r="E1371" s="127">
        <v>164000</v>
      </c>
      <c r="F1371" s="129" t="s">
        <v>838</v>
      </c>
      <c r="G1371" s="129">
        <v>1</v>
      </c>
      <c r="H1371" s="129">
        <v>0</v>
      </c>
      <c r="I1371" s="31">
        <v>1</v>
      </c>
      <c r="J1371" s="117">
        <f t="shared" si="21"/>
        <v>1</v>
      </c>
      <c r="K1371" s="31">
        <v>0</v>
      </c>
      <c r="L1371" s="31">
        <v>0</v>
      </c>
    </row>
    <row r="1372" spans="1:12" outlineLevel="2" x14ac:dyDescent="0.2">
      <c r="A1372" t="s">
        <v>1099</v>
      </c>
      <c r="B1372" s="2" t="s">
        <v>2891</v>
      </c>
      <c r="C1372" s="17" t="s">
        <v>6</v>
      </c>
      <c r="D1372" s="102">
        <v>43571</v>
      </c>
      <c r="E1372" s="127">
        <v>105000</v>
      </c>
      <c r="F1372" s="129" t="s">
        <v>838</v>
      </c>
      <c r="G1372" s="129">
        <v>1</v>
      </c>
      <c r="H1372" s="129">
        <v>0</v>
      </c>
      <c r="I1372" s="31">
        <v>1</v>
      </c>
      <c r="J1372" s="117">
        <f t="shared" si="21"/>
        <v>1</v>
      </c>
      <c r="K1372" s="31">
        <v>0</v>
      </c>
      <c r="L1372" s="31">
        <v>0</v>
      </c>
    </row>
    <row r="1373" spans="1:12" outlineLevel="2" x14ac:dyDescent="0.2">
      <c r="A1373" t="s">
        <v>1099</v>
      </c>
      <c r="B1373" s="2" t="s">
        <v>2504</v>
      </c>
      <c r="C1373" s="17" t="s">
        <v>911</v>
      </c>
      <c r="D1373" s="102">
        <v>43528</v>
      </c>
      <c r="E1373" s="127">
        <v>107000</v>
      </c>
      <c r="F1373" s="129" t="s">
        <v>838</v>
      </c>
      <c r="G1373" s="129">
        <v>1</v>
      </c>
      <c r="H1373" s="129">
        <v>0</v>
      </c>
      <c r="I1373" s="31">
        <v>1</v>
      </c>
      <c r="J1373" s="117">
        <f t="shared" si="21"/>
        <v>1</v>
      </c>
      <c r="K1373" s="31">
        <v>0</v>
      </c>
      <c r="L1373" s="31">
        <v>0</v>
      </c>
    </row>
    <row r="1374" spans="1:12" outlineLevel="2" x14ac:dyDescent="0.2">
      <c r="A1374" t="s">
        <v>1099</v>
      </c>
      <c r="B1374" s="2" t="s">
        <v>2935</v>
      </c>
      <c r="C1374" s="17" t="s">
        <v>426</v>
      </c>
      <c r="D1374" s="102">
        <v>43577</v>
      </c>
      <c r="E1374" s="127">
        <v>393000</v>
      </c>
      <c r="F1374" s="129" t="s">
        <v>838</v>
      </c>
      <c r="G1374" s="129">
        <v>1</v>
      </c>
      <c r="H1374" s="129">
        <v>0</v>
      </c>
      <c r="I1374" s="31">
        <v>1</v>
      </c>
      <c r="J1374" s="117">
        <f t="shared" si="21"/>
        <v>1</v>
      </c>
      <c r="K1374" s="31">
        <v>0</v>
      </c>
      <c r="L1374" s="31">
        <v>0</v>
      </c>
    </row>
    <row r="1375" spans="1:12" outlineLevel="2" x14ac:dyDescent="0.2">
      <c r="A1375" t="s">
        <v>1099</v>
      </c>
      <c r="B1375" s="2" t="s">
        <v>3335</v>
      </c>
      <c r="C1375" s="17" t="s">
        <v>6</v>
      </c>
      <c r="D1375" s="102">
        <v>43616</v>
      </c>
      <c r="E1375" s="127">
        <v>184900</v>
      </c>
      <c r="F1375" s="129" t="s">
        <v>838</v>
      </c>
      <c r="G1375" s="129">
        <v>1</v>
      </c>
      <c r="H1375" s="129">
        <v>0</v>
      </c>
      <c r="I1375" s="31">
        <v>1</v>
      </c>
      <c r="J1375" s="117">
        <f t="shared" si="21"/>
        <v>1</v>
      </c>
      <c r="K1375" s="31">
        <v>0</v>
      </c>
      <c r="L1375" s="31">
        <v>0</v>
      </c>
    </row>
    <row r="1376" spans="1:12" outlineLevel="2" x14ac:dyDescent="0.2">
      <c r="A1376" t="s">
        <v>1099</v>
      </c>
      <c r="B1376" s="2" t="s">
        <v>3196</v>
      </c>
      <c r="C1376" s="17" t="s">
        <v>1126</v>
      </c>
      <c r="D1376" s="102">
        <v>43602</v>
      </c>
      <c r="E1376" s="127">
        <v>162500</v>
      </c>
      <c r="F1376" s="129" t="s">
        <v>838</v>
      </c>
      <c r="G1376" s="129">
        <v>1</v>
      </c>
      <c r="H1376" s="129">
        <v>0</v>
      </c>
      <c r="I1376" s="31">
        <v>1</v>
      </c>
      <c r="J1376" s="117">
        <f t="shared" si="21"/>
        <v>1</v>
      </c>
      <c r="K1376" s="31">
        <v>0</v>
      </c>
      <c r="L1376" s="31">
        <v>0</v>
      </c>
    </row>
    <row r="1377" spans="1:12" outlineLevel="2" x14ac:dyDescent="0.2">
      <c r="A1377" t="s">
        <v>1099</v>
      </c>
      <c r="B1377" s="2" t="s">
        <v>2134</v>
      </c>
      <c r="C1377" s="17" t="s">
        <v>6</v>
      </c>
      <c r="D1377" s="102">
        <v>43475</v>
      </c>
      <c r="E1377" s="127">
        <v>52500</v>
      </c>
      <c r="F1377" s="129" t="s">
        <v>838</v>
      </c>
      <c r="G1377" s="129">
        <v>1</v>
      </c>
      <c r="H1377" s="129">
        <v>0</v>
      </c>
      <c r="I1377" s="31">
        <v>1</v>
      </c>
      <c r="J1377" s="117">
        <f t="shared" si="21"/>
        <v>1</v>
      </c>
      <c r="K1377" s="31">
        <v>0</v>
      </c>
      <c r="L1377" s="31">
        <v>0</v>
      </c>
    </row>
    <row r="1378" spans="1:12" outlineLevel="2" x14ac:dyDescent="0.2">
      <c r="A1378" t="s">
        <v>1099</v>
      </c>
      <c r="B1378" s="2" t="s">
        <v>3316</v>
      </c>
      <c r="C1378" s="17" t="s">
        <v>6</v>
      </c>
      <c r="D1378" s="102">
        <v>43615</v>
      </c>
      <c r="E1378" s="127">
        <v>57250</v>
      </c>
      <c r="F1378" s="129" t="s">
        <v>838</v>
      </c>
      <c r="G1378" s="129">
        <v>1</v>
      </c>
      <c r="H1378" s="129">
        <v>0</v>
      </c>
      <c r="I1378" s="31">
        <v>1</v>
      </c>
      <c r="J1378" s="117">
        <f t="shared" si="21"/>
        <v>1</v>
      </c>
      <c r="K1378" s="31">
        <v>0</v>
      </c>
      <c r="L1378" s="31">
        <v>0</v>
      </c>
    </row>
    <row r="1379" spans="1:12" outlineLevel="2" x14ac:dyDescent="0.2">
      <c r="A1379" t="s">
        <v>1099</v>
      </c>
      <c r="B1379" s="2" t="s">
        <v>2743</v>
      </c>
      <c r="C1379" s="17" t="s">
        <v>6</v>
      </c>
      <c r="D1379" s="102">
        <v>43553</v>
      </c>
      <c r="E1379" s="127">
        <v>344941</v>
      </c>
      <c r="F1379" s="129" t="s">
        <v>838</v>
      </c>
      <c r="G1379" s="129">
        <v>1</v>
      </c>
      <c r="H1379" s="129">
        <v>0</v>
      </c>
      <c r="I1379" s="31">
        <v>1</v>
      </c>
      <c r="J1379" s="117">
        <f t="shared" si="21"/>
        <v>1</v>
      </c>
      <c r="K1379" s="31">
        <v>0</v>
      </c>
      <c r="L1379" s="31">
        <v>0</v>
      </c>
    </row>
    <row r="1380" spans="1:12" outlineLevel="2" x14ac:dyDescent="0.2">
      <c r="A1380" t="s">
        <v>1099</v>
      </c>
      <c r="B1380" s="2" t="s">
        <v>2350</v>
      </c>
      <c r="C1380" s="17" t="s">
        <v>6</v>
      </c>
      <c r="D1380" s="102">
        <v>43509</v>
      </c>
      <c r="E1380" s="127">
        <v>37000</v>
      </c>
      <c r="F1380" s="129" t="s">
        <v>838</v>
      </c>
      <c r="G1380" s="129">
        <v>1</v>
      </c>
      <c r="H1380" s="129">
        <v>0</v>
      </c>
      <c r="I1380" s="31">
        <v>1</v>
      </c>
      <c r="J1380" s="117">
        <f t="shared" si="21"/>
        <v>1</v>
      </c>
      <c r="K1380" s="31">
        <v>1</v>
      </c>
      <c r="L1380" s="31">
        <v>0</v>
      </c>
    </row>
    <row r="1381" spans="1:12" outlineLevel="2" x14ac:dyDescent="0.2">
      <c r="A1381" t="s">
        <v>1099</v>
      </c>
      <c r="B1381" s="2" t="s">
        <v>2368</v>
      </c>
      <c r="C1381" s="17" t="s">
        <v>6</v>
      </c>
      <c r="D1381" s="102">
        <v>43511</v>
      </c>
      <c r="E1381" s="127">
        <v>144400</v>
      </c>
      <c r="F1381" s="129" t="s">
        <v>838</v>
      </c>
      <c r="G1381" s="129">
        <v>1</v>
      </c>
      <c r="H1381" s="129">
        <v>0</v>
      </c>
      <c r="I1381" s="31">
        <v>1</v>
      </c>
      <c r="J1381" s="117">
        <f t="shared" si="21"/>
        <v>1</v>
      </c>
      <c r="K1381" s="31">
        <v>1</v>
      </c>
      <c r="L1381" s="31">
        <v>0</v>
      </c>
    </row>
    <row r="1382" spans="1:12" outlineLevel="2" x14ac:dyDescent="0.2">
      <c r="A1382" t="s">
        <v>1099</v>
      </c>
      <c r="B1382" s="2" t="s">
        <v>2842</v>
      </c>
      <c r="C1382" s="17" t="s">
        <v>216</v>
      </c>
      <c r="D1382" s="102">
        <v>43566</v>
      </c>
      <c r="E1382" s="127">
        <v>186000</v>
      </c>
      <c r="F1382" s="129" t="s">
        <v>838</v>
      </c>
      <c r="G1382" s="129">
        <v>1</v>
      </c>
      <c r="H1382" s="129">
        <v>0</v>
      </c>
      <c r="I1382" s="31">
        <v>1</v>
      </c>
      <c r="J1382" s="117">
        <f t="shared" si="21"/>
        <v>1</v>
      </c>
      <c r="K1382" s="31">
        <v>1</v>
      </c>
      <c r="L1382" s="31">
        <v>0</v>
      </c>
    </row>
    <row r="1383" spans="1:12" outlineLevel="2" x14ac:dyDescent="0.2">
      <c r="A1383" t="s">
        <v>1099</v>
      </c>
      <c r="B1383" s="2" t="s">
        <v>3219</v>
      </c>
      <c r="C1383" s="17" t="s">
        <v>70</v>
      </c>
      <c r="D1383" s="102">
        <v>43605</v>
      </c>
      <c r="E1383" s="127">
        <v>72000</v>
      </c>
      <c r="F1383" s="129" t="s">
        <v>838</v>
      </c>
      <c r="G1383" s="129">
        <v>1</v>
      </c>
      <c r="H1383" s="129">
        <v>0</v>
      </c>
      <c r="I1383" s="31">
        <v>1</v>
      </c>
      <c r="J1383" s="117">
        <f t="shared" si="21"/>
        <v>1</v>
      </c>
      <c r="K1383" s="31">
        <v>1</v>
      </c>
      <c r="L1383" s="31">
        <v>0</v>
      </c>
    </row>
    <row r="1384" spans="1:12" outlineLevel="2" x14ac:dyDescent="0.2">
      <c r="A1384" t="s">
        <v>1099</v>
      </c>
      <c r="B1384" s="2" t="s">
        <v>3292</v>
      </c>
      <c r="C1384" s="17" t="s">
        <v>6</v>
      </c>
      <c r="D1384" s="102">
        <v>43613</v>
      </c>
      <c r="E1384" s="127">
        <v>110000</v>
      </c>
      <c r="F1384" s="129" t="s">
        <v>838</v>
      </c>
      <c r="G1384" s="129">
        <v>1</v>
      </c>
      <c r="H1384" s="129">
        <v>0</v>
      </c>
      <c r="I1384" s="31">
        <v>1</v>
      </c>
      <c r="J1384" s="117">
        <f t="shared" si="21"/>
        <v>1</v>
      </c>
      <c r="K1384" s="31">
        <v>1</v>
      </c>
      <c r="L1384" s="31">
        <v>0</v>
      </c>
    </row>
    <row r="1385" spans="1:12" outlineLevel="2" x14ac:dyDescent="0.2">
      <c r="A1385" t="s">
        <v>1099</v>
      </c>
      <c r="B1385" s="2" t="s">
        <v>3168</v>
      </c>
      <c r="C1385" s="17" t="s">
        <v>426</v>
      </c>
      <c r="D1385" s="102">
        <v>43600</v>
      </c>
      <c r="E1385" s="127">
        <v>195000</v>
      </c>
      <c r="F1385" s="129" t="s">
        <v>838</v>
      </c>
      <c r="G1385" s="129">
        <v>1</v>
      </c>
      <c r="H1385" s="129">
        <v>0</v>
      </c>
      <c r="I1385" s="31">
        <v>1</v>
      </c>
      <c r="J1385" s="117">
        <f t="shared" si="21"/>
        <v>1</v>
      </c>
      <c r="K1385" s="31">
        <v>1</v>
      </c>
      <c r="L1385" s="31">
        <v>0</v>
      </c>
    </row>
    <row r="1386" spans="1:12" outlineLevel="2" x14ac:dyDescent="0.2">
      <c r="A1386" t="s">
        <v>1099</v>
      </c>
      <c r="B1386" s="2" t="s">
        <v>2130</v>
      </c>
      <c r="C1386" s="17" t="s">
        <v>6</v>
      </c>
      <c r="D1386" s="102">
        <v>43475</v>
      </c>
      <c r="E1386" s="127">
        <v>63000</v>
      </c>
      <c r="F1386" s="129" t="s">
        <v>838</v>
      </c>
      <c r="G1386" s="129">
        <v>1</v>
      </c>
      <c r="H1386" s="129">
        <v>0</v>
      </c>
      <c r="I1386" s="31">
        <v>1</v>
      </c>
      <c r="J1386" s="117">
        <f t="shared" si="21"/>
        <v>1</v>
      </c>
      <c r="K1386" s="31">
        <v>1</v>
      </c>
      <c r="L1386" s="31">
        <v>0</v>
      </c>
    </row>
    <row r="1387" spans="1:12" outlineLevel="2" x14ac:dyDescent="0.2">
      <c r="A1387" t="s">
        <v>1099</v>
      </c>
      <c r="B1387" s="2" t="s">
        <v>2426</v>
      </c>
      <c r="C1387" s="17" t="s">
        <v>2427</v>
      </c>
      <c r="D1387" s="102">
        <v>43519</v>
      </c>
      <c r="E1387" s="127">
        <v>60000</v>
      </c>
      <c r="F1387" s="129" t="s">
        <v>838</v>
      </c>
      <c r="G1387" s="129">
        <v>1</v>
      </c>
      <c r="H1387" s="129">
        <v>0</v>
      </c>
      <c r="I1387" s="31">
        <v>1</v>
      </c>
      <c r="J1387" s="117">
        <f t="shared" si="21"/>
        <v>1</v>
      </c>
      <c r="K1387" s="31">
        <v>1</v>
      </c>
      <c r="L1387" s="31">
        <v>0</v>
      </c>
    </row>
    <row r="1388" spans="1:12" outlineLevel="2" x14ac:dyDescent="0.2">
      <c r="A1388" t="s">
        <v>1099</v>
      </c>
      <c r="B1388" s="2" t="s">
        <v>2481</v>
      </c>
      <c r="C1388" s="17" t="s">
        <v>425</v>
      </c>
      <c r="D1388" s="102">
        <v>43525</v>
      </c>
      <c r="E1388" s="127">
        <v>730000</v>
      </c>
      <c r="F1388" s="129" t="s">
        <v>838</v>
      </c>
      <c r="G1388" s="129">
        <v>1</v>
      </c>
      <c r="H1388" s="129">
        <v>0</v>
      </c>
      <c r="I1388" s="31">
        <v>1</v>
      </c>
      <c r="J1388" s="117">
        <f t="shared" si="21"/>
        <v>1</v>
      </c>
      <c r="K1388" s="31">
        <v>1</v>
      </c>
      <c r="L1388" s="31">
        <v>0</v>
      </c>
    </row>
    <row r="1389" spans="1:12" outlineLevel="2" x14ac:dyDescent="0.2">
      <c r="A1389" t="s">
        <v>1099</v>
      </c>
      <c r="B1389" s="2" t="s">
        <v>2600</v>
      </c>
      <c r="C1389" s="17" t="s">
        <v>6</v>
      </c>
      <c r="D1389" s="102">
        <v>43538</v>
      </c>
      <c r="E1389" s="127">
        <v>307000</v>
      </c>
      <c r="F1389" s="129" t="s">
        <v>838</v>
      </c>
      <c r="G1389" s="129">
        <v>1</v>
      </c>
      <c r="H1389" s="129">
        <v>0</v>
      </c>
      <c r="I1389" s="31">
        <v>1</v>
      </c>
      <c r="J1389" s="117">
        <f t="shared" si="21"/>
        <v>1</v>
      </c>
      <c r="K1389" s="31">
        <v>1</v>
      </c>
      <c r="L1389" s="31">
        <v>0</v>
      </c>
    </row>
    <row r="1390" spans="1:12" outlineLevel="2" x14ac:dyDescent="0.2">
      <c r="A1390" t="s">
        <v>1099</v>
      </c>
      <c r="B1390" s="2" t="s">
        <v>3324</v>
      </c>
      <c r="C1390" s="17" t="s">
        <v>425</v>
      </c>
      <c r="D1390" s="102">
        <v>43615</v>
      </c>
      <c r="E1390" s="127">
        <v>99350</v>
      </c>
      <c r="F1390" s="129" t="s">
        <v>838</v>
      </c>
      <c r="G1390" s="129">
        <v>1</v>
      </c>
      <c r="H1390" s="129">
        <v>0</v>
      </c>
      <c r="I1390" s="31">
        <v>1</v>
      </c>
      <c r="J1390" s="117">
        <f t="shared" si="21"/>
        <v>1</v>
      </c>
      <c r="K1390" s="31">
        <v>1</v>
      </c>
      <c r="L1390" s="31">
        <v>0</v>
      </c>
    </row>
    <row r="1391" spans="1:12" outlineLevel="2" x14ac:dyDescent="0.2">
      <c r="A1391" t="s">
        <v>1099</v>
      </c>
      <c r="B1391" s="2" t="s">
        <v>3164</v>
      </c>
      <c r="C1391" s="17" t="s">
        <v>6</v>
      </c>
      <c r="D1391" s="102">
        <v>43599</v>
      </c>
      <c r="E1391" s="127">
        <v>57000</v>
      </c>
      <c r="F1391" s="129" t="s">
        <v>838</v>
      </c>
      <c r="G1391" s="129">
        <v>1</v>
      </c>
      <c r="H1391" s="129">
        <v>0</v>
      </c>
      <c r="I1391" s="31">
        <v>1</v>
      </c>
      <c r="J1391" s="117">
        <f t="shared" si="21"/>
        <v>1</v>
      </c>
      <c r="K1391" s="31">
        <v>1</v>
      </c>
      <c r="L1391" s="31">
        <v>0</v>
      </c>
    </row>
    <row r="1392" spans="1:12" outlineLevel="2" x14ac:dyDescent="0.2">
      <c r="A1392" t="s">
        <v>1099</v>
      </c>
      <c r="B1392" s="2" t="s">
        <v>3210</v>
      </c>
      <c r="C1392" s="17" t="s">
        <v>802</v>
      </c>
      <c r="D1392" s="102">
        <v>43605</v>
      </c>
      <c r="E1392" s="127">
        <v>125000</v>
      </c>
      <c r="F1392" s="129" t="s">
        <v>838</v>
      </c>
      <c r="G1392" s="129">
        <v>1</v>
      </c>
      <c r="H1392" s="129">
        <v>0</v>
      </c>
      <c r="I1392" s="31">
        <v>1</v>
      </c>
      <c r="J1392" s="117">
        <f t="shared" si="21"/>
        <v>1</v>
      </c>
      <c r="K1392" s="31">
        <v>1</v>
      </c>
      <c r="L1392" s="31">
        <v>0</v>
      </c>
    </row>
    <row r="1393" spans="1:12" outlineLevel="2" x14ac:dyDescent="0.2">
      <c r="A1393" t="s">
        <v>1099</v>
      </c>
      <c r="B1393" s="2" t="s">
        <v>2190</v>
      </c>
      <c r="C1393" s="17" t="s">
        <v>328</v>
      </c>
      <c r="D1393" s="102">
        <v>43484</v>
      </c>
      <c r="E1393" s="127">
        <v>135000</v>
      </c>
      <c r="F1393" s="129" t="s">
        <v>838</v>
      </c>
      <c r="G1393" s="129">
        <v>1</v>
      </c>
      <c r="H1393" s="129">
        <v>0</v>
      </c>
      <c r="I1393" s="31">
        <v>1</v>
      </c>
      <c r="J1393" s="117">
        <f t="shared" si="21"/>
        <v>1</v>
      </c>
      <c r="K1393" s="31">
        <v>1</v>
      </c>
      <c r="L1393" s="31">
        <v>0</v>
      </c>
    </row>
    <row r="1394" spans="1:12" outlineLevel="2" x14ac:dyDescent="0.2">
      <c r="A1394" t="s">
        <v>1099</v>
      </c>
      <c r="B1394" s="2" t="s">
        <v>2213</v>
      </c>
      <c r="C1394" s="17" t="s">
        <v>6</v>
      </c>
      <c r="D1394" s="102">
        <v>43489</v>
      </c>
      <c r="E1394" s="127">
        <v>30000</v>
      </c>
      <c r="F1394" s="129" t="s">
        <v>838</v>
      </c>
      <c r="G1394" s="129">
        <v>1</v>
      </c>
      <c r="H1394" s="129">
        <v>0</v>
      </c>
      <c r="I1394" s="31">
        <v>1</v>
      </c>
      <c r="J1394" s="117">
        <f t="shared" si="21"/>
        <v>1</v>
      </c>
      <c r="K1394" s="31">
        <v>1</v>
      </c>
      <c r="L1394" s="31">
        <v>0</v>
      </c>
    </row>
    <row r="1395" spans="1:12" outlineLevel="2" x14ac:dyDescent="0.2">
      <c r="A1395" t="s">
        <v>1099</v>
      </c>
      <c r="B1395" s="2" t="s">
        <v>3319</v>
      </c>
      <c r="C1395" s="17" t="s">
        <v>216</v>
      </c>
      <c r="D1395" s="102">
        <v>43615</v>
      </c>
      <c r="E1395" s="127">
        <v>265000</v>
      </c>
      <c r="F1395" s="129">
        <v>20190986</v>
      </c>
      <c r="G1395" s="129">
        <v>1</v>
      </c>
      <c r="H1395" s="129">
        <v>1</v>
      </c>
      <c r="I1395" s="31">
        <v>1</v>
      </c>
      <c r="J1395" s="117">
        <f t="shared" si="21"/>
        <v>1</v>
      </c>
      <c r="K1395" s="31">
        <v>1</v>
      </c>
      <c r="L1395" s="31">
        <v>1</v>
      </c>
    </row>
    <row r="1396" spans="1:12" outlineLevel="2" x14ac:dyDescent="0.2">
      <c r="A1396" t="s">
        <v>1099</v>
      </c>
      <c r="B1396" s="2" t="s">
        <v>3222</v>
      </c>
      <c r="C1396" s="17" t="s">
        <v>6</v>
      </c>
      <c r="D1396" s="102">
        <v>43605</v>
      </c>
      <c r="E1396" s="127">
        <v>253000</v>
      </c>
      <c r="F1396" s="129">
        <v>20191129</v>
      </c>
      <c r="G1396" s="129">
        <v>1</v>
      </c>
      <c r="H1396" s="129">
        <v>1</v>
      </c>
      <c r="I1396" s="31">
        <v>1</v>
      </c>
      <c r="J1396" s="117">
        <f t="shared" si="21"/>
        <v>1</v>
      </c>
      <c r="K1396" s="31">
        <v>1</v>
      </c>
      <c r="L1396" s="31">
        <v>1</v>
      </c>
    </row>
    <row r="1397" spans="1:12" outlineLevel="2" x14ac:dyDescent="0.2">
      <c r="A1397" t="s">
        <v>1099</v>
      </c>
      <c r="B1397" s="2" t="s">
        <v>2563</v>
      </c>
      <c r="C1397" s="17" t="s">
        <v>6</v>
      </c>
      <c r="D1397" s="102">
        <v>43532</v>
      </c>
      <c r="E1397" s="127">
        <v>78250</v>
      </c>
      <c r="F1397" s="129" t="s">
        <v>838</v>
      </c>
      <c r="G1397" s="129">
        <v>1</v>
      </c>
      <c r="H1397" s="129">
        <v>0</v>
      </c>
      <c r="I1397" s="31">
        <v>1</v>
      </c>
      <c r="J1397" s="117">
        <f t="shared" si="21"/>
        <v>1</v>
      </c>
      <c r="K1397" s="31">
        <v>1</v>
      </c>
      <c r="L1397" s="31">
        <v>0</v>
      </c>
    </row>
    <row r="1398" spans="1:12" outlineLevel="2" x14ac:dyDescent="0.2">
      <c r="A1398" t="s">
        <v>1099</v>
      </c>
      <c r="B1398" s="2" t="s">
        <v>2637</v>
      </c>
      <c r="C1398" s="17" t="s">
        <v>6</v>
      </c>
      <c r="D1398" s="102">
        <v>43543</v>
      </c>
      <c r="E1398" s="127">
        <v>102000</v>
      </c>
      <c r="F1398" s="129" t="s">
        <v>838</v>
      </c>
      <c r="G1398" s="129">
        <v>1</v>
      </c>
      <c r="H1398" s="129">
        <v>0</v>
      </c>
      <c r="I1398" s="31">
        <v>1</v>
      </c>
      <c r="J1398" s="117">
        <f t="shared" si="21"/>
        <v>1</v>
      </c>
      <c r="K1398" s="31">
        <v>1</v>
      </c>
      <c r="L1398" s="31">
        <v>0</v>
      </c>
    </row>
    <row r="1399" spans="1:12" outlineLevel="2" x14ac:dyDescent="0.2">
      <c r="A1399" t="s">
        <v>1099</v>
      </c>
      <c r="B1399" s="2" t="s">
        <v>2144</v>
      </c>
      <c r="C1399" s="17" t="s">
        <v>6</v>
      </c>
      <c r="D1399" s="102">
        <v>43476</v>
      </c>
      <c r="E1399" s="127">
        <v>48000</v>
      </c>
      <c r="F1399" s="129" t="s">
        <v>838</v>
      </c>
      <c r="G1399" s="129">
        <v>1</v>
      </c>
      <c r="H1399" s="129">
        <v>0</v>
      </c>
      <c r="I1399" s="31">
        <v>1</v>
      </c>
      <c r="J1399" s="117">
        <f t="shared" si="21"/>
        <v>1</v>
      </c>
      <c r="K1399" s="31">
        <v>1</v>
      </c>
      <c r="L1399" s="31">
        <v>0</v>
      </c>
    </row>
    <row r="1400" spans="1:12" outlineLevel="2" x14ac:dyDescent="0.2">
      <c r="A1400" t="s">
        <v>1099</v>
      </c>
      <c r="B1400" s="2" t="s">
        <v>3155</v>
      </c>
      <c r="C1400" s="17" t="s">
        <v>11</v>
      </c>
      <c r="D1400" s="102">
        <v>43598</v>
      </c>
      <c r="E1400" s="127">
        <v>146000</v>
      </c>
      <c r="F1400" s="129" t="s">
        <v>838</v>
      </c>
      <c r="G1400" s="129">
        <v>1</v>
      </c>
      <c r="H1400" s="129">
        <v>0</v>
      </c>
      <c r="I1400" s="31">
        <v>1</v>
      </c>
      <c r="J1400" s="117">
        <f t="shared" si="21"/>
        <v>1</v>
      </c>
      <c r="K1400" s="31">
        <v>1</v>
      </c>
      <c r="L1400" s="31">
        <v>0</v>
      </c>
    </row>
    <row r="1401" spans="1:12" outlineLevel="2" x14ac:dyDescent="0.2">
      <c r="A1401" t="s">
        <v>1099</v>
      </c>
      <c r="B1401" s="2" t="s">
        <v>2695</v>
      </c>
      <c r="C1401" s="17" t="s">
        <v>6</v>
      </c>
      <c r="D1401" s="102">
        <v>43549</v>
      </c>
      <c r="E1401" s="127">
        <v>155000</v>
      </c>
      <c r="F1401" s="129" t="s">
        <v>838</v>
      </c>
      <c r="G1401" s="129">
        <v>1</v>
      </c>
      <c r="H1401" s="129">
        <v>0</v>
      </c>
      <c r="I1401" s="31">
        <v>1</v>
      </c>
      <c r="J1401" s="117">
        <f t="shared" si="21"/>
        <v>1</v>
      </c>
      <c r="K1401" s="31">
        <v>1</v>
      </c>
      <c r="L1401" s="31">
        <v>0</v>
      </c>
    </row>
    <row r="1402" spans="1:12" outlineLevel="2" x14ac:dyDescent="0.2">
      <c r="A1402" t="s">
        <v>1099</v>
      </c>
      <c r="B1402" s="2" t="s">
        <v>3272</v>
      </c>
      <c r="C1402" s="17" t="s">
        <v>6</v>
      </c>
      <c r="D1402" s="102">
        <v>43609</v>
      </c>
      <c r="E1402" s="127">
        <v>125000</v>
      </c>
      <c r="F1402" s="129" t="s">
        <v>838</v>
      </c>
      <c r="G1402" s="129">
        <v>1</v>
      </c>
      <c r="H1402" s="129">
        <v>0</v>
      </c>
      <c r="I1402" s="31">
        <v>1</v>
      </c>
      <c r="J1402" s="117">
        <f t="shared" si="21"/>
        <v>1</v>
      </c>
      <c r="K1402" s="31">
        <v>1</v>
      </c>
      <c r="L1402" s="31">
        <v>0</v>
      </c>
    </row>
    <row r="1403" spans="1:12" outlineLevel="2" x14ac:dyDescent="0.2">
      <c r="A1403" t="s">
        <v>1099</v>
      </c>
      <c r="B1403" s="2" t="s">
        <v>3112</v>
      </c>
      <c r="C1403" s="17" t="s">
        <v>6</v>
      </c>
      <c r="D1403" s="102">
        <v>43595</v>
      </c>
      <c r="E1403" s="127">
        <v>125000</v>
      </c>
      <c r="F1403" s="129" t="s">
        <v>838</v>
      </c>
      <c r="G1403" s="129">
        <v>1</v>
      </c>
      <c r="H1403" s="129">
        <v>0</v>
      </c>
      <c r="I1403" s="31">
        <v>1</v>
      </c>
      <c r="J1403" s="117">
        <f t="shared" si="21"/>
        <v>1</v>
      </c>
      <c r="K1403" s="31">
        <v>1</v>
      </c>
      <c r="L1403" s="31">
        <v>0</v>
      </c>
    </row>
    <row r="1404" spans="1:12" outlineLevel="2" x14ac:dyDescent="0.2">
      <c r="A1404" t="s">
        <v>1099</v>
      </c>
      <c r="B1404" s="2" t="s">
        <v>2722</v>
      </c>
      <c r="C1404" s="17" t="s">
        <v>123</v>
      </c>
      <c r="D1404" s="102">
        <v>43552</v>
      </c>
      <c r="E1404" s="127">
        <v>113900</v>
      </c>
      <c r="F1404" s="129" t="s">
        <v>838</v>
      </c>
      <c r="G1404" s="129">
        <v>1</v>
      </c>
      <c r="H1404" s="129">
        <v>0</v>
      </c>
      <c r="I1404" s="31">
        <v>1</v>
      </c>
      <c r="J1404" s="117">
        <f t="shared" si="21"/>
        <v>1</v>
      </c>
      <c r="K1404" s="31">
        <v>1</v>
      </c>
      <c r="L1404" s="31">
        <v>0</v>
      </c>
    </row>
    <row r="1405" spans="1:12" outlineLevel="2" x14ac:dyDescent="0.2">
      <c r="A1405" t="s">
        <v>1099</v>
      </c>
      <c r="B1405" s="2" t="s">
        <v>2315</v>
      </c>
      <c r="C1405" s="17" t="s">
        <v>6</v>
      </c>
      <c r="D1405" s="102">
        <v>43503</v>
      </c>
      <c r="E1405" s="127">
        <v>48000</v>
      </c>
      <c r="F1405" s="129" t="s">
        <v>838</v>
      </c>
      <c r="G1405" s="129">
        <v>1</v>
      </c>
      <c r="H1405" s="129">
        <v>0</v>
      </c>
      <c r="I1405" s="31">
        <v>1</v>
      </c>
      <c r="J1405" s="117">
        <f t="shared" si="21"/>
        <v>1</v>
      </c>
      <c r="K1405" s="31">
        <v>1</v>
      </c>
      <c r="L1405" s="31">
        <v>0</v>
      </c>
    </row>
    <row r="1406" spans="1:12" outlineLevel="2" x14ac:dyDescent="0.2">
      <c r="A1406" t="s">
        <v>1099</v>
      </c>
      <c r="B1406" s="2" t="s">
        <v>2800</v>
      </c>
      <c r="C1406" s="17" t="s">
        <v>6</v>
      </c>
      <c r="D1406" s="102">
        <v>43560</v>
      </c>
      <c r="E1406" s="127">
        <v>40250</v>
      </c>
      <c r="F1406" s="129" t="s">
        <v>838</v>
      </c>
      <c r="G1406" s="129">
        <v>1</v>
      </c>
      <c r="H1406" s="129">
        <v>0</v>
      </c>
      <c r="I1406" s="31">
        <v>1</v>
      </c>
      <c r="J1406" s="117">
        <f t="shared" si="21"/>
        <v>1</v>
      </c>
      <c r="K1406" s="31">
        <v>1</v>
      </c>
      <c r="L1406" s="31">
        <v>0</v>
      </c>
    </row>
    <row r="1407" spans="1:12" outlineLevel="2" x14ac:dyDescent="0.2">
      <c r="A1407" t="s">
        <v>1099</v>
      </c>
      <c r="B1407" s="2" t="s">
        <v>3260</v>
      </c>
      <c r="C1407" s="17" t="s">
        <v>1092</v>
      </c>
      <c r="D1407" s="102">
        <v>43609</v>
      </c>
      <c r="E1407" s="127">
        <v>27000</v>
      </c>
      <c r="F1407" s="129" t="s">
        <v>838</v>
      </c>
      <c r="G1407" s="129">
        <v>1</v>
      </c>
      <c r="H1407" s="129">
        <v>0</v>
      </c>
      <c r="I1407" s="31">
        <v>1</v>
      </c>
      <c r="J1407" s="117">
        <f t="shared" si="21"/>
        <v>1</v>
      </c>
      <c r="K1407" s="31">
        <v>1</v>
      </c>
      <c r="L1407" s="31">
        <v>0</v>
      </c>
    </row>
    <row r="1408" spans="1:12" outlineLevel="2" x14ac:dyDescent="0.2">
      <c r="A1408" t="s">
        <v>1099</v>
      </c>
      <c r="B1408" s="2" t="s">
        <v>2227</v>
      </c>
      <c r="C1408" s="17" t="s">
        <v>6</v>
      </c>
      <c r="D1408" s="102">
        <v>43493</v>
      </c>
      <c r="E1408" s="127">
        <v>55000</v>
      </c>
      <c r="F1408" s="129" t="s">
        <v>838</v>
      </c>
      <c r="G1408" s="129">
        <v>1</v>
      </c>
      <c r="H1408" s="129">
        <v>0</v>
      </c>
      <c r="I1408" s="31">
        <v>1</v>
      </c>
      <c r="J1408" s="117">
        <f t="shared" si="21"/>
        <v>1</v>
      </c>
      <c r="K1408" s="31">
        <v>1</v>
      </c>
      <c r="L1408" s="31">
        <v>0</v>
      </c>
    </row>
    <row r="1409" spans="1:12" outlineLevel="2" x14ac:dyDescent="0.2">
      <c r="A1409" t="s">
        <v>1099</v>
      </c>
      <c r="B1409" s="2" t="s">
        <v>3356</v>
      </c>
      <c r="C1409" s="17" t="s">
        <v>6</v>
      </c>
      <c r="D1409" s="102">
        <v>43616</v>
      </c>
      <c r="E1409" s="127">
        <v>135000</v>
      </c>
      <c r="F1409" s="129" t="s">
        <v>838</v>
      </c>
      <c r="G1409" s="129">
        <v>1</v>
      </c>
      <c r="H1409" s="129">
        <v>0</v>
      </c>
      <c r="I1409" s="31">
        <v>1</v>
      </c>
      <c r="J1409" s="117">
        <f t="shared" si="21"/>
        <v>1</v>
      </c>
      <c r="K1409" s="31">
        <v>0</v>
      </c>
      <c r="L1409" s="31">
        <v>0</v>
      </c>
    </row>
    <row r="1410" spans="1:12" outlineLevel="2" x14ac:dyDescent="0.2">
      <c r="A1410" t="s">
        <v>1099</v>
      </c>
      <c r="B1410" s="2" t="s">
        <v>3265</v>
      </c>
      <c r="C1410" s="17" t="s">
        <v>6</v>
      </c>
      <c r="D1410" s="102">
        <v>43609</v>
      </c>
      <c r="E1410" s="127">
        <v>199000</v>
      </c>
      <c r="F1410" s="129" t="s">
        <v>838</v>
      </c>
      <c r="G1410" s="129">
        <v>1</v>
      </c>
      <c r="H1410" s="129">
        <v>0</v>
      </c>
      <c r="I1410" s="31">
        <v>1</v>
      </c>
      <c r="J1410" s="117">
        <f t="shared" si="21"/>
        <v>1</v>
      </c>
      <c r="K1410" s="31">
        <v>0</v>
      </c>
      <c r="L1410" s="31">
        <v>0</v>
      </c>
    </row>
    <row r="1411" spans="1:12" outlineLevel="2" x14ac:dyDescent="0.2">
      <c r="A1411" t="s">
        <v>1099</v>
      </c>
      <c r="B1411" s="2" t="s">
        <v>2001</v>
      </c>
      <c r="C1411" s="17" t="s">
        <v>6</v>
      </c>
      <c r="D1411" s="102">
        <v>43552</v>
      </c>
      <c r="E1411" s="127">
        <v>277900</v>
      </c>
      <c r="F1411" s="129" t="s">
        <v>838</v>
      </c>
      <c r="G1411" s="129">
        <v>1</v>
      </c>
      <c r="H1411" s="129">
        <v>0</v>
      </c>
      <c r="I1411" s="31">
        <v>1</v>
      </c>
      <c r="J1411" s="117">
        <f t="shared" si="21"/>
        <v>1</v>
      </c>
      <c r="K1411" s="31">
        <v>0</v>
      </c>
      <c r="L1411" s="31">
        <v>0</v>
      </c>
    </row>
    <row r="1412" spans="1:12" outlineLevel="2" x14ac:dyDescent="0.2">
      <c r="A1412" t="s">
        <v>1099</v>
      </c>
      <c r="B1412" s="2" t="s">
        <v>2709</v>
      </c>
      <c r="C1412" s="17" t="s">
        <v>216</v>
      </c>
      <c r="D1412" s="102">
        <v>43551</v>
      </c>
      <c r="E1412" s="127">
        <v>210500</v>
      </c>
      <c r="F1412" s="129" t="s">
        <v>838</v>
      </c>
      <c r="G1412" s="129">
        <v>1</v>
      </c>
      <c r="H1412" s="129">
        <v>0</v>
      </c>
      <c r="I1412" s="31">
        <v>1</v>
      </c>
      <c r="J1412" s="117">
        <f t="shared" si="21"/>
        <v>1</v>
      </c>
      <c r="K1412" s="31">
        <v>0</v>
      </c>
      <c r="L1412" s="31">
        <v>0</v>
      </c>
    </row>
    <row r="1413" spans="1:12" outlineLevel="2" x14ac:dyDescent="0.2">
      <c r="A1413" t="s">
        <v>1099</v>
      </c>
      <c r="B1413" s="2" t="s">
        <v>2109</v>
      </c>
      <c r="C1413" s="17" t="s">
        <v>6</v>
      </c>
      <c r="D1413" s="102">
        <v>43469</v>
      </c>
      <c r="E1413" s="127">
        <v>82900</v>
      </c>
      <c r="F1413" s="129">
        <v>20182786</v>
      </c>
      <c r="G1413" s="129">
        <v>1</v>
      </c>
      <c r="H1413" s="129">
        <v>1</v>
      </c>
      <c r="I1413" s="31">
        <v>1</v>
      </c>
      <c r="J1413" s="117">
        <f t="shared" si="21"/>
        <v>1</v>
      </c>
      <c r="K1413" s="31">
        <v>0</v>
      </c>
      <c r="L1413" s="31">
        <v>0</v>
      </c>
    </row>
    <row r="1414" spans="1:12" outlineLevel="2" x14ac:dyDescent="0.2">
      <c r="A1414" t="s">
        <v>1099</v>
      </c>
      <c r="B1414" s="2" t="s">
        <v>2262</v>
      </c>
      <c r="C1414" s="17" t="s">
        <v>216</v>
      </c>
      <c r="D1414" s="102">
        <v>43496</v>
      </c>
      <c r="E1414" s="127">
        <v>240000</v>
      </c>
      <c r="F1414" s="129" t="s">
        <v>838</v>
      </c>
      <c r="G1414" s="129">
        <v>1</v>
      </c>
      <c r="H1414" s="129">
        <v>0</v>
      </c>
      <c r="I1414" s="31">
        <v>1</v>
      </c>
      <c r="J1414" s="117">
        <f t="shared" ref="J1414:J1477" si="22">+I1414/G1414</f>
        <v>1</v>
      </c>
      <c r="K1414" s="31">
        <v>0</v>
      </c>
      <c r="L1414" s="31">
        <v>0</v>
      </c>
    </row>
    <row r="1415" spans="1:12" outlineLevel="2" x14ac:dyDescent="0.2">
      <c r="A1415" t="s">
        <v>1099</v>
      </c>
      <c r="B1415" s="2" t="s">
        <v>2559</v>
      </c>
      <c r="C1415" s="17" t="s">
        <v>6</v>
      </c>
      <c r="D1415" s="102">
        <v>43532</v>
      </c>
      <c r="E1415" s="127">
        <v>89900</v>
      </c>
      <c r="F1415" s="129" t="s">
        <v>838</v>
      </c>
      <c r="G1415" s="129">
        <v>1</v>
      </c>
      <c r="H1415" s="129">
        <v>0</v>
      </c>
      <c r="I1415" s="31">
        <v>1</v>
      </c>
      <c r="J1415" s="117">
        <f t="shared" si="22"/>
        <v>1</v>
      </c>
      <c r="K1415" s="31">
        <v>0</v>
      </c>
      <c r="L1415" s="31">
        <v>0</v>
      </c>
    </row>
    <row r="1416" spans="1:12" outlineLevel="2" x14ac:dyDescent="0.2">
      <c r="A1416" t="s">
        <v>1099</v>
      </c>
      <c r="B1416" s="2" t="s">
        <v>2670</v>
      </c>
      <c r="C1416" s="17" t="s">
        <v>6</v>
      </c>
      <c r="D1416" s="102">
        <v>43546</v>
      </c>
      <c r="E1416" s="127">
        <v>173000</v>
      </c>
      <c r="F1416" s="129" t="s">
        <v>838</v>
      </c>
      <c r="G1416" s="129">
        <v>1</v>
      </c>
      <c r="H1416" s="129">
        <v>0</v>
      </c>
      <c r="I1416" s="31">
        <v>1</v>
      </c>
      <c r="J1416" s="117">
        <f t="shared" si="22"/>
        <v>1</v>
      </c>
      <c r="K1416" s="31">
        <v>0</v>
      </c>
      <c r="L1416" s="31">
        <v>0</v>
      </c>
    </row>
    <row r="1417" spans="1:12" outlineLevel="2" x14ac:dyDescent="0.2">
      <c r="A1417" t="s">
        <v>1099</v>
      </c>
      <c r="B1417" s="2" t="s">
        <v>2652</v>
      </c>
      <c r="C1417" s="17" t="s">
        <v>6</v>
      </c>
      <c r="D1417" s="102">
        <v>43545</v>
      </c>
      <c r="E1417" s="127">
        <v>238500</v>
      </c>
      <c r="F1417" s="129" t="s">
        <v>838</v>
      </c>
      <c r="G1417" s="129">
        <v>1</v>
      </c>
      <c r="H1417" s="129">
        <v>0</v>
      </c>
      <c r="I1417" s="31">
        <v>1</v>
      </c>
      <c r="J1417" s="117">
        <f t="shared" si="22"/>
        <v>1</v>
      </c>
      <c r="K1417" s="31">
        <v>0</v>
      </c>
      <c r="L1417" s="31">
        <v>0</v>
      </c>
    </row>
    <row r="1418" spans="1:12" outlineLevel="2" x14ac:dyDescent="0.2">
      <c r="A1418" t="s">
        <v>1099</v>
      </c>
      <c r="B1418" s="2" t="s">
        <v>3224</v>
      </c>
      <c r="C1418" s="17" t="s">
        <v>6</v>
      </c>
      <c r="D1418" s="102">
        <v>43606</v>
      </c>
      <c r="E1418" s="127">
        <v>100000</v>
      </c>
      <c r="F1418" s="129" t="s">
        <v>838</v>
      </c>
      <c r="G1418" s="129">
        <v>1</v>
      </c>
      <c r="H1418" s="129">
        <v>0</v>
      </c>
      <c r="I1418" s="31">
        <v>1</v>
      </c>
      <c r="J1418" s="117">
        <f t="shared" si="22"/>
        <v>1</v>
      </c>
      <c r="K1418" s="31">
        <v>0</v>
      </c>
      <c r="L1418" s="31">
        <v>0</v>
      </c>
    </row>
    <row r="1419" spans="1:12" outlineLevel="2" x14ac:dyDescent="0.2">
      <c r="A1419" t="s">
        <v>1099</v>
      </c>
      <c r="B1419" s="2" t="s">
        <v>2783</v>
      </c>
      <c r="C1419" s="17" t="s">
        <v>6</v>
      </c>
      <c r="D1419" s="102">
        <v>43558</v>
      </c>
      <c r="E1419" s="127">
        <v>103000</v>
      </c>
      <c r="F1419" s="129" t="s">
        <v>838</v>
      </c>
      <c r="G1419" s="129">
        <v>1</v>
      </c>
      <c r="H1419" s="129">
        <v>0</v>
      </c>
      <c r="I1419" s="31">
        <v>1</v>
      </c>
      <c r="J1419" s="117">
        <f t="shared" si="22"/>
        <v>1</v>
      </c>
      <c r="K1419" s="31">
        <v>0</v>
      </c>
      <c r="L1419" s="31">
        <v>0</v>
      </c>
    </row>
    <row r="1420" spans="1:12" outlineLevel="2" x14ac:dyDescent="0.2">
      <c r="A1420" t="s">
        <v>1099</v>
      </c>
      <c r="B1420" s="2" t="s">
        <v>2381</v>
      </c>
      <c r="C1420" s="17" t="s">
        <v>6</v>
      </c>
      <c r="D1420" s="102">
        <v>43514</v>
      </c>
      <c r="E1420" s="127">
        <v>91000</v>
      </c>
      <c r="F1420" s="129" t="s">
        <v>838</v>
      </c>
      <c r="G1420" s="129">
        <v>1</v>
      </c>
      <c r="H1420" s="129">
        <v>0</v>
      </c>
      <c r="I1420" s="31">
        <v>1</v>
      </c>
      <c r="J1420" s="117">
        <f t="shared" si="22"/>
        <v>1</v>
      </c>
      <c r="K1420" s="31">
        <v>0</v>
      </c>
      <c r="L1420" s="31">
        <v>0</v>
      </c>
    </row>
    <row r="1421" spans="1:12" outlineLevel="2" x14ac:dyDescent="0.2">
      <c r="A1421" t="s">
        <v>1099</v>
      </c>
      <c r="B1421" s="2" t="s">
        <v>2823</v>
      </c>
      <c r="C1421" s="17" t="s">
        <v>8</v>
      </c>
      <c r="D1421" s="102">
        <v>43564</v>
      </c>
      <c r="E1421" s="127">
        <v>161500</v>
      </c>
      <c r="F1421" s="129" t="s">
        <v>838</v>
      </c>
      <c r="G1421" s="129">
        <v>1</v>
      </c>
      <c r="H1421" s="129">
        <v>0</v>
      </c>
      <c r="I1421" s="31">
        <v>1</v>
      </c>
      <c r="J1421" s="117">
        <f t="shared" si="22"/>
        <v>1</v>
      </c>
      <c r="K1421" s="31">
        <v>0</v>
      </c>
      <c r="L1421" s="31">
        <v>0</v>
      </c>
    </row>
    <row r="1422" spans="1:12" outlineLevel="2" x14ac:dyDescent="0.2">
      <c r="A1422" t="s">
        <v>1099</v>
      </c>
      <c r="B1422" s="2" t="s">
        <v>2179</v>
      </c>
      <c r="C1422" s="17" t="s">
        <v>700</v>
      </c>
      <c r="D1422" s="102">
        <v>43483</v>
      </c>
      <c r="E1422" s="127">
        <v>78000</v>
      </c>
      <c r="F1422" s="129" t="s">
        <v>838</v>
      </c>
      <c r="G1422" s="129">
        <v>1</v>
      </c>
      <c r="H1422" s="129">
        <v>0</v>
      </c>
      <c r="I1422" s="31">
        <v>1</v>
      </c>
      <c r="J1422" s="117">
        <f t="shared" si="22"/>
        <v>1</v>
      </c>
      <c r="K1422" s="31">
        <v>0</v>
      </c>
      <c r="L1422" s="31">
        <v>0</v>
      </c>
    </row>
    <row r="1423" spans="1:12" outlineLevel="2" x14ac:dyDescent="0.2">
      <c r="A1423" t="s">
        <v>1099</v>
      </c>
      <c r="B1423" s="2" t="s">
        <v>2803</v>
      </c>
      <c r="C1423" s="17" t="s">
        <v>6</v>
      </c>
      <c r="D1423" s="102">
        <v>43560</v>
      </c>
      <c r="E1423" s="127">
        <v>138500</v>
      </c>
      <c r="F1423" s="129" t="s">
        <v>838</v>
      </c>
      <c r="G1423" s="129">
        <v>1</v>
      </c>
      <c r="H1423" s="129">
        <v>0</v>
      </c>
      <c r="I1423" s="31">
        <v>1</v>
      </c>
      <c r="J1423" s="117">
        <f t="shared" si="22"/>
        <v>1</v>
      </c>
      <c r="K1423" s="31">
        <v>0</v>
      </c>
      <c r="L1423" s="31">
        <v>0</v>
      </c>
    </row>
    <row r="1424" spans="1:12" outlineLevel="2" x14ac:dyDescent="0.2">
      <c r="A1424" t="s">
        <v>1099</v>
      </c>
      <c r="B1424" s="2" t="s">
        <v>2675</v>
      </c>
      <c r="C1424" s="17" t="s">
        <v>7</v>
      </c>
      <c r="D1424" s="102">
        <v>43546</v>
      </c>
      <c r="E1424" s="127">
        <v>172000</v>
      </c>
      <c r="F1424" s="129">
        <v>20190276</v>
      </c>
      <c r="G1424" s="129">
        <v>1</v>
      </c>
      <c r="H1424" s="129">
        <v>1</v>
      </c>
      <c r="I1424" s="31">
        <v>1</v>
      </c>
      <c r="J1424" s="117">
        <f t="shared" si="22"/>
        <v>1</v>
      </c>
      <c r="K1424" s="31">
        <v>0</v>
      </c>
      <c r="L1424" s="31">
        <v>0</v>
      </c>
    </row>
    <row r="1425" spans="1:12" outlineLevel="2" x14ac:dyDescent="0.2">
      <c r="A1425" t="s">
        <v>1099</v>
      </c>
      <c r="B1425" s="2" t="s">
        <v>3044</v>
      </c>
      <c r="C1425" s="17" t="s">
        <v>64</v>
      </c>
      <c r="D1425" s="102">
        <v>43587</v>
      </c>
      <c r="E1425" s="127">
        <v>145000</v>
      </c>
      <c r="F1425" s="129">
        <v>20190002</v>
      </c>
      <c r="G1425" s="129">
        <v>1</v>
      </c>
      <c r="H1425" s="129">
        <v>1</v>
      </c>
      <c r="I1425" s="31">
        <v>1</v>
      </c>
      <c r="J1425" s="117">
        <f t="shared" si="22"/>
        <v>1</v>
      </c>
      <c r="K1425" s="31">
        <v>0</v>
      </c>
      <c r="L1425" s="31">
        <v>0</v>
      </c>
    </row>
    <row r="1426" spans="1:12" outlineLevel="2" x14ac:dyDescent="0.2">
      <c r="A1426" t="s">
        <v>1099</v>
      </c>
      <c r="B1426" s="2" t="s">
        <v>3347</v>
      </c>
      <c r="C1426" s="17" t="s">
        <v>7</v>
      </c>
      <c r="D1426" s="102">
        <v>43616</v>
      </c>
      <c r="E1426" s="127">
        <v>350000</v>
      </c>
      <c r="F1426" s="129">
        <v>20191012</v>
      </c>
      <c r="G1426" s="129">
        <v>1</v>
      </c>
      <c r="H1426" s="129">
        <v>1</v>
      </c>
      <c r="I1426" s="31">
        <v>1</v>
      </c>
      <c r="J1426" s="117">
        <f t="shared" si="22"/>
        <v>1</v>
      </c>
      <c r="K1426" s="31">
        <v>0</v>
      </c>
      <c r="L1426" s="31">
        <v>0</v>
      </c>
    </row>
    <row r="1427" spans="1:12" outlineLevel="2" x14ac:dyDescent="0.2">
      <c r="A1427" t="s">
        <v>1099</v>
      </c>
      <c r="B1427" s="2" t="s">
        <v>2349</v>
      </c>
      <c r="C1427" s="17" t="s">
        <v>301</v>
      </c>
      <c r="D1427" s="102">
        <v>43508</v>
      </c>
      <c r="E1427" s="127">
        <v>139500</v>
      </c>
      <c r="F1427" s="129" t="s">
        <v>838</v>
      </c>
      <c r="G1427" s="129">
        <v>1</v>
      </c>
      <c r="H1427" s="129">
        <v>0</v>
      </c>
      <c r="I1427" s="31">
        <v>1</v>
      </c>
      <c r="J1427" s="117">
        <f t="shared" si="22"/>
        <v>1</v>
      </c>
      <c r="K1427" s="31">
        <v>0</v>
      </c>
      <c r="L1427" s="31">
        <v>0</v>
      </c>
    </row>
    <row r="1428" spans="1:12" outlineLevel="2" x14ac:dyDescent="0.2">
      <c r="A1428" t="s">
        <v>1099</v>
      </c>
      <c r="B1428" s="2" t="s">
        <v>2549</v>
      </c>
      <c r="C1428" s="17" t="s">
        <v>6</v>
      </c>
      <c r="D1428" s="102">
        <v>43532</v>
      </c>
      <c r="E1428" s="127">
        <v>207500</v>
      </c>
      <c r="F1428" s="129" t="s">
        <v>838</v>
      </c>
      <c r="G1428" s="129">
        <v>1</v>
      </c>
      <c r="H1428" s="129">
        <v>0</v>
      </c>
      <c r="I1428" s="31">
        <v>1</v>
      </c>
      <c r="J1428" s="117">
        <f t="shared" si="22"/>
        <v>1</v>
      </c>
      <c r="K1428" s="31">
        <v>0</v>
      </c>
      <c r="L1428" s="31">
        <v>0</v>
      </c>
    </row>
    <row r="1429" spans="1:12" outlineLevel="2" x14ac:dyDescent="0.2">
      <c r="A1429" t="s">
        <v>1099</v>
      </c>
      <c r="B1429" s="2" t="s">
        <v>2659</v>
      </c>
      <c r="C1429" s="17" t="s">
        <v>6</v>
      </c>
      <c r="D1429" s="102">
        <v>43545</v>
      </c>
      <c r="E1429" s="127">
        <v>138000</v>
      </c>
      <c r="F1429" s="129" t="s">
        <v>838</v>
      </c>
      <c r="G1429" s="129">
        <v>1</v>
      </c>
      <c r="H1429" s="129">
        <v>0</v>
      </c>
      <c r="I1429" s="31">
        <v>1</v>
      </c>
      <c r="J1429" s="117">
        <f t="shared" si="22"/>
        <v>1</v>
      </c>
      <c r="K1429" s="31">
        <v>0</v>
      </c>
      <c r="L1429" s="31">
        <v>0</v>
      </c>
    </row>
    <row r="1430" spans="1:12" outlineLevel="2" x14ac:dyDescent="0.2">
      <c r="A1430" t="s">
        <v>1099</v>
      </c>
      <c r="B1430" s="2" t="s">
        <v>2359</v>
      </c>
      <c r="C1430" s="17" t="s">
        <v>6</v>
      </c>
      <c r="D1430" s="102">
        <v>43510</v>
      </c>
      <c r="E1430" s="127">
        <v>178500</v>
      </c>
      <c r="F1430" s="129" t="s">
        <v>838</v>
      </c>
      <c r="G1430" s="129">
        <v>1</v>
      </c>
      <c r="H1430" s="129">
        <v>0</v>
      </c>
      <c r="I1430" s="31">
        <v>1</v>
      </c>
      <c r="J1430" s="117">
        <f t="shared" si="22"/>
        <v>1</v>
      </c>
      <c r="K1430" s="31">
        <v>0</v>
      </c>
      <c r="L1430" s="31">
        <v>0</v>
      </c>
    </row>
    <row r="1431" spans="1:12" outlineLevel="2" x14ac:dyDescent="0.2">
      <c r="A1431" t="s">
        <v>1099</v>
      </c>
      <c r="B1431" s="2" t="s">
        <v>2668</v>
      </c>
      <c r="C1431" s="17" t="s">
        <v>7</v>
      </c>
      <c r="D1431" s="102">
        <v>43546</v>
      </c>
      <c r="E1431" s="127">
        <v>101654</v>
      </c>
      <c r="F1431" s="129" t="s">
        <v>838</v>
      </c>
      <c r="G1431" s="129">
        <v>1</v>
      </c>
      <c r="H1431" s="129">
        <v>0</v>
      </c>
      <c r="I1431" s="31">
        <v>1</v>
      </c>
      <c r="J1431" s="117">
        <f t="shared" si="22"/>
        <v>1</v>
      </c>
      <c r="K1431" s="31">
        <v>0</v>
      </c>
      <c r="L1431" s="31">
        <v>0</v>
      </c>
    </row>
    <row r="1432" spans="1:12" outlineLevel="2" x14ac:dyDescent="0.2">
      <c r="A1432" t="s">
        <v>1099</v>
      </c>
      <c r="B1432" s="2" t="s">
        <v>2669</v>
      </c>
      <c r="C1432" s="17" t="s">
        <v>123</v>
      </c>
      <c r="D1432" s="102">
        <v>43546</v>
      </c>
      <c r="E1432" s="127">
        <v>242000</v>
      </c>
      <c r="F1432" s="129">
        <v>20190442</v>
      </c>
      <c r="G1432" s="129">
        <v>1</v>
      </c>
      <c r="H1432" s="129">
        <v>1</v>
      </c>
      <c r="I1432" s="31">
        <v>1</v>
      </c>
      <c r="J1432" s="117">
        <f t="shared" si="22"/>
        <v>1</v>
      </c>
      <c r="K1432" s="31">
        <v>0</v>
      </c>
      <c r="L1432" s="31">
        <v>0</v>
      </c>
    </row>
    <row r="1433" spans="1:12" outlineLevel="2" x14ac:dyDescent="0.2">
      <c r="A1433" t="s">
        <v>1099</v>
      </c>
      <c r="B1433" s="2" t="s">
        <v>2892</v>
      </c>
      <c r="C1433" s="17" t="s">
        <v>6</v>
      </c>
      <c r="D1433" s="102">
        <v>43571</v>
      </c>
      <c r="E1433" s="127">
        <v>106000</v>
      </c>
      <c r="F1433" s="129" t="s">
        <v>838</v>
      </c>
      <c r="G1433" s="129">
        <v>1</v>
      </c>
      <c r="H1433" s="129">
        <v>0</v>
      </c>
      <c r="I1433" s="31">
        <v>1</v>
      </c>
      <c r="J1433" s="117">
        <f t="shared" si="22"/>
        <v>1</v>
      </c>
      <c r="K1433" s="31">
        <v>0</v>
      </c>
      <c r="L1433" s="31">
        <v>0</v>
      </c>
    </row>
    <row r="1434" spans="1:12" outlineLevel="2" x14ac:dyDescent="0.2">
      <c r="A1434" t="s">
        <v>1099</v>
      </c>
      <c r="B1434" s="2" t="s">
        <v>2998</v>
      </c>
      <c r="C1434" s="17" t="s">
        <v>6</v>
      </c>
      <c r="D1434" s="102">
        <v>43584</v>
      </c>
      <c r="E1434" s="127">
        <v>87000</v>
      </c>
      <c r="F1434" s="129" t="s">
        <v>838</v>
      </c>
      <c r="G1434" s="129">
        <v>1</v>
      </c>
      <c r="H1434" s="129">
        <v>0</v>
      </c>
      <c r="I1434" s="31">
        <v>1</v>
      </c>
      <c r="J1434" s="117">
        <f t="shared" si="22"/>
        <v>1</v>
      </c>
      <c r="K1434" s="31">
        <v>0</v>
      </c>
      <c r="L1434" s="31">
        <v>0</v>
      </c>
    </row>
    <row r="1435" spans="1:12" outlineLevel="2" x14ac:dyDescent="0.2">
      <c r="A1435" t="s">
        <v>1099</v>
      </c>
      <c r="B1435" s="2" t="s">
        <v>3025</v>
      </c>
      <c r="C1435" s="17" t="s">
        <v>730</v>
      </c>
      <c r="D1435" s="102">
        <v>43585</v>
      </c>
      <c r="E1435" s="127">
        <v>48000</v>
      </c>
      <c r="F1435" s="129" t="s">
        <v>838</v>
      </c>
      <c r="G1435" s="129">
        <v>1</v>
      </c>
      <c r="H1435" s="129">
        <v>0</v>
      </c>
      <c r="I1435" s="31">
        <v>1</v>
      </c>
      <c r="J1435" s="117">
        <f t="shared" si="22"/>
        <v>1</v>
      </c>
      <c r="K1435" s="31">
        <v>0</v>
      </c>
      <c r="L1435" s="31">
        <v>0</v>
      </c>
    </row>
    <row r="1436" spans="1:12" outlineLevel="2" x14ac:dyDescent="0.2">
      <c r="A1436" t="s">
        <v>1099</v>
      </c>
      <c r="B1436" s="2" t="s">
        <v>3013</v>
      </c>
      <c r="C1436" s="17" t="s">
        <v>6</v>
      </c>
      <c r="D1436" s="102">
        <v>43585</v>
      </c>
      <c r="E1436" s="127">
        <v>327000</v>
      </c>
      <c r="F1436" s="129" t="s">
        <v>838</v>
      </c>
      <c r="G1436" s="129">
        <v>1</v>
      </c>
      <c r="H1436" s="129">
        <v>0</v>
      </c>
      <c r="I1436" s="31">
        <v>1</v>
      </c>
      <c r="J1436" s="117">
        <f t="shared" si="22"/>
        <v>1</v>
      </c>
      <c r="K1436" s="31">
        <v>0</v>
      </c>
      <c r="L1436" s="31">
        <v>0</v>
      </c>
    </row>
    <row r="1437" spans="1:12" outlineLevel="2" x14ac:dyDescent="0.2">
      <c r="A1437" t="s">
        <v>1099</v>
      </c>
      <c r="B1437" s="2" t="s">
        <v>3007</v>
      </c>
      <c r="C1437" s="17" t="s">
        <v>6</v>
      </c>
      <c r="D1437" s="102">
        <v>43585</v>
      </c>
      <c r="E1437" s="127">
        <v>149900</v>
      </c>
      <c r="F1437" s="129" t="s">
        <v>838</v>
      </c>
      <c r="G1437" s="129">
        <v>1</v>
      </c>
      <c r="H1437" s="129">
        <v>0</v>
      </c>
      <c r="I1437" s="31">
        <v>1</v>
      </c>
      <c r="J1437" s="117">
        <f t="shared" si="22"/>
        <v>1</v>
      </c>
      <c r="K1437" s="31">
        <v>0</v>
      </c>
      <c r="L1437" s="31">
        <v>0</v>
      </c>
    </row>
    <row r="1438" spans="1:12" outlineLevel="2" x14ac:dyDescent="0.2">
      <c r="A1438" t="s">
        <v>1099</v>
      </c>
      <c r="B1438" s="2" t="s">
        <v>2845</v>
      </c>
      <c r="C1438" s="17" t="s">
        <v>6</v>
      </c>
      <c r="D1438" s="102">
        <v>43566</v>
      </c>
      <c r="E1438" s="127">
        <v>120000</v>
      </c>
      <c r="F1438" s="129" t="s">
        <v>838</v>
      </c>
      <c r="G1438" s="129">
        <v>1</v>
      </c>
      <c r="H1438" s="129">
        <v>0</v>
      </c>
      <c r="I1438" s="31">
        <v>1</v>
      </c>
      <c r="J1438" s="117">
        <f t="shared" si="22"/>
        <v>1</v>
      </c>
      <c r="K1438" s="31">
        <v>0</v>
      </c>
      <c r="L1438" s="31">
        <v>0</v>
      </c>
    </row>
    <row r="1439" spans="1:12" outlineLevel="2" x14ac:dyDescent="0.2">
      <c r="A1439" t="s">
        <v>1099</v>
      </c>
      <c r="B1439" s="31" t="s">
        <v>2667</v>
      </c>
      <c r="C1439" t="s">
        <v>6</v>
      </c>
      <c r="D1439" s="3">
        <v>43546</v>
      </c>
      <c r="E1439" s="115">
        <v>167000</v>
      </c>
      <c r="F1439" t="s">
        <v>838</v>
      </c>
      <c r="G1439" s="31">
        <v>1</v>
      </c>
      <c r="H1439" s="31">
        <v>0</v>
      </c>
      <c r="I1439" s="31">
        <v>0</v>
      </c>
      <c r="J1439" s="117">
        <f t="shared" si="22"/>
        <v>0</v>
      </c>
      <c r="K1439" s="31">
        <v>0</v>
      </c>
      <c r="L1439" s="31">
        <v>0</v>
      </c>
    </row>
    <row r="1440" spans="1:12" outlineLevel="2" x14ac:dyDescent="0.2">
      <c r="A1440" t="s">
        <v>1099</v>
      </c>
      <c r="B1440" s="31" t="s">
        <v>2834</v>
      </c>
      <c r="C1440" t="s">
        <v>6</v>
      </c>
      <c r="D1440" s="3">
        <v>43565</v>
      </c>
      <c r="E1440" s="115">
        <v>234000</v>
      </c>
      <c r="F1440">
        <v>20190578</v>
      </c>
      <c r="G1440" s="31">
        <v>1</v>
      </c>
      <c r="H1440" s="31">
        <v>1</v>
      </c>
      <c r="I1440" s="31">
        <v>0</v>
      </c>
      <c r="J1440" s="117">
        <f t="shared" si="22"/>
        <v>0</v>
      </c>
      <c r="K1440" s="31">
        <v>0</v>
      </c>
      <c r="L1440" s="31">
        <v>0</v>
      </c>
    </row>
    <row r="1441" spans="1:12" outlineLevel="2" x14ac:dyDescent="0.2">
      <c r="A1441" t="s">
        <v>1099</v>
      </c>
      <c r="B1441" s="31" t="s">
        <v>2723</v>
      </c>
      <c r="C1441" t="s">
        <v>216</v>
      </c>
      <c r="D1441" s="3">
        <v>43552</v>
      </c>
      <c r="E1441" s="115">
        <v>132000</v>
      </c>
      <c r="F1441" t="s">
        <v>838</v>
      </c>
      <c r="G1441" s="31">
        <v>1</v>
      </c>
      <c r="H1441" s="31">
        <v>0</v>
      </c>
      <c r="I1441" s="31">
        <v>0</v>
      </c>
      <c r="J1441" s="117">
        <f t="shared" si="22"/>
        <v>0</v>
      </c>
      <c r="K1441" s="31">
        <v>0</v>
      </c>
      <c r="L1441" s="31">
        <v>0</v>
      </c>
    </row>
    <row r="1442" spans="1:12" outlineLevel="2" x14ac:dyDescent="0.2">
      <c r="A1442" t="s">
        <v>1099</v>
      </c>
      <c r="B1442" s="31" t="s">
        <v>2679</v>
      </c>
      <c r="C1442" t="s">
        <v>6</v>
      </c>
      <c r="D1442" s="3">
        <v>43546</v>
      </c>
      <c r="E1442" s="115">
        <v>118000</v>
      </c>
      <c r="F1442" t="s">
        <v>838</v>
      </c>
      <c r="G1442" s="31">
        <v>1</v>
      </c>
      <c r="H1442" s="31">
        <v>0</v>
      </c>
      <c r="I1442" s="31">
        <v>0</v>
      </c>
      <c r="J1442" s="117">
        <f t="shared" si="22"/>
        <v>0</v>
      </c>
      <c r="K1442" s="31">
        <v>0</v>
      </c>
      <c r="L1442" s="31">
        <v>0</v>
      </c>
    </row>
    <row r="1443" spans="1:12" outlineLevel="2" x14ac:dyDescent="0.2">
      <c r="A1443" t="s">
        <v>1099</v>
      </c>
      <c r="B1443" s="31" t="s">
        <v>3348</v>
      </c>
      <c r="C1443" t="s">
        <v>6</v>
      </c>
      <c r="D1443" s="3">
        <v>43616</v>
      </c>
      <c r="E1443" s="115">
        <v>190700</v>
      </c>
      <c r="F1443" t="s">
        <v>838</v>
      </c>
      <c r="G1443" s="31">
        <v>1</v>
      </c>
      <c r="H1443" s="31">
        <v>0</v>
      </c>
      <c r="I1443" s="31">
        <v>0</v>
      </c>
      <c r="J1443" s="117">
        <f t="shared" si="22"/>
        <v>0</v>
      </c>
      <c r="K1443" s="31">
        <v>0</v>
      </c>
      <c r="L1443" s="31">
        <v>0</v>
      </c>
    </row>
    <row r="1444" spans="1:12" outlineLevel="2" x14ac:dyDescent="0.2">
      <c r="A1444" t="s">
        <v>1099</v>
      </c>
      <c r="B1444" s="31" t="s">
        <v>2292</v>
      </c>
      <c r="C1444" t="s">
        <v>794</v>
      </c>
      <c r="D1444" s="3">
        <v>43497</v>
      </c>
      <c r="E1444" s="115">
        <v>285000</v>
      </c>
      <c r="F1444" t="s">
        <v>838</v>
      </c>
      <c r="G1444" s="31">
        <v>1</v>
      </c>
      <c r="H1444" s="31">
        <v>0</v>
      </c>
      <c r="I1444" s="31">
        <v>0</v>
      </c>
      <c r="J1444" s="117">
        <f t="shared" si="22"/>
        <v>0</v>
      </c>
      <c r="K1444" s="31">
        <v>0</v>
      </c>
      <c r="L1444" s="31">
        <v>0</v>
      </c>
    </row>
    <row r="1445" spans="1:12" outlineLevel="2" x14ac:dyDescent="0.2">
      <c r="A1445" t="s">
        <v>1099</v>
      </c>
      <c r="B1445" s="31" t="s">
        <v>2255</v>
      </c>
      <c r="C1445" t="s">
        <v>123</v>
      </c>
      <c r="D1445" s="3">
        <v>43496</v>
      </c>
      <c r="E1445" s="115">
        <v>187500</v>
      </c>
      <c r="F1445" t="s">
        <v>838</v>
      </c>
      <c r="G1445" s="31">
        <v>1</v>
      </c>
      <c r="H1445" s="31">
        <v>0</v>
      </c>
      <c r="I1445" s="31">
        <v>0</v>
      </c>
      <c r="J1445" s="117">
        <f t="shared" si="22"/>
        <v>0</v>
      </c>
      <c r="K1445" s="31">
        <v>0</v>
      </c>
      <c r="L1445" s="31">
        <v>0</v>
      </c>
    </row>
    <row r="1446" spans="1:12" outlineLevel="2" x14ac:dyDescent="0.2">
      <c r="A1446" t="s">
        <v>1099</v>
      </c>
      <c r="B1446" s="31" t="s">
        <v>2283</v>
      </c>
      <c r="C1446" t="s">
        <v>301</v>
      </c>
      <c r="D1446" s="3">
        <v>43497</v>
      </c>
      <c r="E1446" s="115">
        <v>267000</v>
      </c>
      <c r="F1446" t="s">
        <v>838</v>
      </c>
      <c r="G1446" s="31">
        <v>1</v>
      </c>
      <c r="H1446" s="31">
        <v>0</v>
      </c>
      <c r="I1446" s="31">
        <v>0</v>
      </c>
      <c r="J1446" s="117">
        <f t="shared" si="22"/>
        <v>0</v>
      </c>
      <c r="K1446" s="31">
        <v>0</v>
      </c>
      <c r="L1446" s="31">
        <v>0</v>
      </c>
    </row>
    <row r="1447" spans="1:12" outlineLevel="2" x14ac:dyDescent="0.2">
      <c r="A1447" t="s">
        <v>1099</v>
      </c>
      <c r="B1447" s="31" t="s">
        <v>2979</v>
      </c>
      <c r="C1447" t="s">
        <v>6</v>
      </c>
      <c r="D1447" s="3">
        <v>43581</v>
      </c>
      <c r="E1447" s="115">
        <v>138100</v>
      </c>
      <c r="F1447" t="s">
        <v>838</v>
      </c>
      <c r="G1447" s="31">
        <v>1</v>
      </c>
      <c r="H1447" s="31">
        <v>0</v>
      </c>
      <c r="I1447" s="31">
        <v>0</v>
      </c>
      <c r="J1447" s="117">
        <f t="shared" si="22"/>
        <v>0</v>
      </c>
      <c r="K1447" s="31">
        <v>0</v>
      </c>
      <c r="L1447" s="31">
        <v>0</v>
      </c>
    </row>
    <row r="1448" spans="1:12" outlineLevel="2" x14ac:dyDescent="0.2">
      <c r="A1448" t="s">
        <v>1099</v>
      </c>
      <c r="B1448" s="31" t="s">
        <v>2385</v>
      </c>
      <c r="C1448" t="s">
        <v>425</v>
      </c>
      <c r="D1448" s="3">
        <v>43514</v>
      </c>
      <c r="E1448" s="115">
        <v>239900</v>
      </c>
      <c r="F1448" t="s">
        <v>838</v>
      </c>
      <c r="G1448" s="31">
        <v>1</v>
      </c>
      <c r="H1448" s="31">
        <v>0</v>
      </c>
      <c r="I1448" s="31">
        <v>0</v>
      </c>
      <c r="J1448" s="117">
        <f t="shared" si="22"/>
        <v>0</v>
      </c>
      <c r="K1448" s="31">
        <v>0</v>
      </c>
      <c r="L1448" s="31">
        <v>0</v>
      </c>
    </row>
    <row r="1449" spans="1:12" outlineLevel="2" x14ac:dyDescent="0.2">
      <c r="A1449" t="s">
        <v>1099</v>
      </c>
      <c r="B1449" s="31" t="s">
        <v>2350</v>
      </c>
      <c r="C1449" t="s">
        <v>6</v>
      </c>
      <c r="D1449" s="3">
        <v>43509</v>
      </c>
      <c r="E1449" s="115">
        <v>0</v>
      </c>
      <c r="F1449" t="s">
        <v>838</v>
      </c>
      <c r="G1449" s="31">
        <v>0</v>
      </c>
      <c r="H1449" s="31">
        <v>0</v>
      </c>
      <c r="I1449" s="31">
        <v>0</v>
      </c>
      <c r="J1449" s="117" t="e">
        <f t="shared" si="22"/>
        <v>#DIV/0!</v>
      </c>
      <c r="K1449" s="31">
        <v>1</v>
      </c>
      <c r="L1449" s="31">
        <v>0</v>
      </c>
    </row>
    <row r="1450" spans="1:12" outlineLevel="2" x14ac:dyDescent="0.2">
      <c r="A1450" t="s">
        <v>1099</v>
      </c>
      <c r="B1450" s="31" t="s">
        <v>2368</v>
      </c>
      <c r="C1450" t="s">
        <v>6</v>
      </c>
      <c r="D1450" s="3">
        <v>43511</v>
      </c>
      <c r="E1450" s="115">
        <v>0</v>
      </c>
      <c r="F1450" t="s">
        <v>838</v>
      </c>
      <c r="G1450" s="31">
        <v>0</v>
      </c>
      <c r="H1450" s="31">
        <v>0</v>
      </c>
      <c r="I1450" s="31">
        <v>0</v>
      </c>
      <c r="J1450" s="117" t="e">
        <f t="shared" si="22"/>
        <v>#DIV/0!</v>
      </c>
      <c r="K1450" s="31">
        <v>1</v>
      </c>
      <c r="L1450" s="31">
        <v>0</v>
      </c>
    </row>
    <row r="1451" spans="1:12" outlineLevel="2" x14ac:dyDescent="0.2">
      <c r="A1451" t="s">
        <v>1099</v>
      </c>
      <c r="B1451" s="31" t="s">
        <v>2189</v>
      </c>
      <c r="C1451" t="s">
        <v>123</v>
      </c>
      <c r="D1451" s="3">
        <v>43483</v>
      </c>
      <c r="E1451" s="115">
        <v>299000</v>
      </c>
      <c r="F1451">
        <v>20182865</v>
      </c>
      <c r="G1451" s="31">
        <v>1</v>
      </c>
      <c r="H1451" s="31">
        <v>1</v>
      </c>
      <c r="I1451" s="31">
        <v>0</v>
      </c>
      <c r="J1451" s="117">
        <f t="shared" si="22"/>
        <v>0</v>
      </c>
      <c r="K1451" s="31">
        <v>0</v>
      </c>
      <c r="L1451" s="31">
        <v>0</v>
      </c>
    </row>
    <row r="1452" spans="1:12" outlineLevel="2" x14ac:dyDescent="0.2">
      <c r="A1452" t="s">
        <v>1099</v>
      </c>
      <c r="B1452" s="31" t="s">
        <v>2406</v>
      </c>
      <c r="C1452" t="s">
        <v>6</v>
      </c>
      <c r="D1452" s="3">
        <v>43517</v>
      </c>
      <c r="E1452" s="115">
        <v>226800</v>
      </c>
      <c r="F1452">
        <v>20190101</v>
      </c>
      <c r="G1452" s="31">
        <v>1</v>
      </c>
      <c r="H1452" s="31">
        <v>1</v>
      </c>
      <c r="I1452" s="31">
        <v>0</v>
      </c>
      <c r="J1452" s="117">
        <f t="shared" si="22"/>
        <v>0</v>
      </c>
      <c r="K1452" s="31">
        <v>0</v>
      </c>
      <c r="L1452" s="31">
        <v>0</v>
      </c>
    </row>
    <row r="1453" spans="1:12" outlineLevel="2" x14ac:dyDescent="0.2">
      <c r="A1453" t="s">
        <v>1099</v>
      </c>
      <c r="B1453" s="31" t="s">
        <v>3309</v>
      </c>
      <c r="C1453" t="s">
        <v>6</v>
      </c>
      <c r="D1453" s="3">
        <v>43614</v>
      </c>
      <c r="E1453" s="115">
        <v>192000</v>
      </c>
      <c r="F1453" t="s">
        <v>838</v>
      </c>
      <c r="G1453" s="31">
        <v>1</v>
      </c>
      <c r="H1453" s="31">
        <v>0</v>
      </c>
      <c r="I1453" s="31">
        <v>0</v>
      </c>
      <c r="J1453" s="117">
        <f t="shared" si="22"/>
        <v>0</v>
      </c>
      <c r="K1453" s="31">
        <v>0</v>
      </c>
      <c r="L1453" s="31">
        <v>0</v>
      </c>
    </row>
    <row r="1454" spans="1:12" outlineLevel="2" x14ac:dyDescent="0.2">
      <c r="A1454" t="s">
        <v>1099</v>
      </c>
      <c r="B1454" s="31" t="s">
        <v>2487</v>
      </c>
      <c r="C1454" t="s">
        <v>216</v>
      </c>
      <c r="D1454" s="3">
        <v>43525</v>
      </c>
      <c r="E1454" s="115">
        <v>220000</v>
      </c>
      <c r="F1454" t="s">
        <v>838</v>
      </c>
      <c r="G1454" s="31">
        <v>1</v>
      </c>
      <c r="H1454" s="31">
        <v>0</v>
      </c>
      <c r="I1454" s="31">
        <v>0</v>
      </c>
      <c r="J1454" s="117">
        <f t="shared" si="22"/>
        <v>0</v>
      </c>
      <c r="K1454" s="31">
        <v>0</v>
      </c>
      <c r="L1454" s="31">
        <v>0</v>
      </c>
    </row>
    <row r="1455" spans="1:12" outlineLevel="2" x14ac:dyDescent="0.2">
      <c r="A1455" t="s">
        <v>1099</v>
      </c>
      <c r="B1455" s="31" t="s">
        <v>2842</v>
      </c>
      <c r="C1455" t="s">
        <v>216</v>
      </c>
      <c r="D1455" s="3">
        <v>43566</v>
      </c>
      <c r="E1455" s="115">
        <v>0</v>
      </c>
      <c r="F1455" t="s">
        <v>838</v>
      </c>
      <c r="G1455" s="31">
        <v>0</v>
      </c>
      <c r="H1455" s="31">
        <v>0</v>
      </c>
      <c r="I1455" s="31">
        <v>0</v>
      </c>
      <c r="J1455" s="117" t="e">
        <f t="shared" si="22"/>
        <v>#DIV/0!</v>
      </c>
      <c r="K1455" s="31">
        <v>1</v>
      </c>
      <c r="L1455" s="31">
        <v>0</v>
      </c>
    </row>
    <row r="1456" spans="1:12" outlineLevel="2" x14ac:dyDescent="0.2">
      <c r="A1456" t="s">
        <v>1099</v>
      </c>
      <c r="B1456" s="31" t="s">
        <v>2023</v>
      </c>
      <c r="C1456" t="s">
        <v>6</v>
      </c>
      <c r="D1456" s="3">
        <v>43578</v>
      </c>
      <c r="E1456" s="115">
        <v>200000</v>
      </c>
      <c r="F1456" t="s">
        <v>838</v>
      </c>
      <c r="G1456" s="31">
        <v>1</v>
      </c>
      <c r="H1456" s="31">
        <v>0</v>
      </c>
      <c r="I1456" s="31">
        <v>0</v>
      </c>
      <c r="J1456" s="117">
        <f t="shared" si="22"/>
        <v>0</v>
      </c>
      <c r="K1456" s="31">
        <v>0</v>
      </c>
      <c r="L1456" s="31">
        <v>0</v>
      </c>
    </row>
    <row r="1457" spans="1:12" outlineLevel="2" x14ac:dyDescent="0.2">
      <c r="A1457" t="s">
        <v>1099</v>
      </c>
      <c r="B1457" s="31" t="s">
        <v>2420</v>
      </c>
      <c r="C1457" t="s">
        <v>6</v>
      </c>
      <c r="D1457" s="3">
        <v>43518</v>
      </c>
      <c r="E1457" s="115">
        <v>98000</v>
      </c>
      <c r="F1457">
        <v>20190168</v>
      </c>
      <c r="G1457" s="31">
        <v>1</v>
      </c>
      <c r="H1457" s="31">
        <v>1</v>
      </c>
      <c r="I1457" s="31">
        <v>0</v>
      </c>
      <c r="J1457" s="117">
        <f t="shared" si="22"/>
        <v>0</v>
      </c>
      <c r="K1457" s="31">
        <v>0</v>
      </c>
      <c r="L1457" s="31">
        <v>0</v>
      </c>
    </row>
    <row r="1458" spans="1:12" outlineLevel="2" x14ac:dyDescent="0.2">
      <c r="A1458" t="s">
        <v>1099</v>
      </c>
      <c r="B1458" s="31" t="s">
        <v>2147</v>
      </c>
      <c r="C1458" t="s">
        <v>6</v>
      </c>
      <c r="D1458" s="3">
        <v>43476</v>
      </c>
      <c r="E1458" s="115">
        <v>132000</v>
      </c>
      <c r="F1458" t="s">
        <v>838</v>
      </c>
      <c r="G1458" s="31">
        <v>1</v>
      </c>
      <c r="H1458" s="31">
        <v>0</v>
      </c>
      <c r="I1458" s="31">
        <v>0</v>
      </c>
      <c r="J1458" s="117">
        <f t="shared" si="22"/>
        <v>0</v>
      </c>
      <c r="K1458" s="31">
        <v>0</v>
      </c>
      <c r="L1458" s="31">
        <v>0</v>
      </c>
    </row>
    <row r="1459" spans="1:12" outlineLevel="2" x14ac:dyDescent="0.2">
      <c r="A1459" t="s">
        <v>1099</v>
      </c>
      <c r="B1459" s="31" t="s">
        <v>2837</v>
      </c>
      <c r="C1459" t="s">
        <v>1126</v>
      </c>
      <c r="D1459" s="3">
        <v>43565</v>
      </c>
      <c r="E1459" s="115">
        <v>685000</v>
      </c>
      <c r="F1459" t="s">
        <v>838</v>
      </c>
      <c r="G1459" s="31">
        <v>1</v>
      </c>
      <c r="H1459" s="31">
        <v>0</v>
      </c>
      <c r="I1459" s="31">
        <v>0</v>
      </c>
      <c r="J1459" s="117">
        <f t="shared" si="22"/>
        <v>0</v>
      </c>
      <c r="K1459" s="31">
        <v>0</v>
      </c>
      <c r="L1459" s="31">
        <v>0</v>
      </c>
    </row>
    <row r="1460" spans="1:12" outlineLevel="2" x14ac:dyDescent="0.2">
      <c r="A1460" t="s">
        <v>1099</v>
      </c>
      <c r="B1460" s="31" t="s">
        <v>2486</v>
      </c>
      <c r="C1460" t="s">
        <v>6</v>
      </c>
      <c r="D1460" s="3">
        <v>43525</v>
      </c>
      <c r="E1460" s="115">
        <v>160000</v>
      </c>
      <c r="F1460" t="s">
        <v>838</v>
      </c>
      <c r="G1460" s="31">
        <v>1</v>
      </c>
      <c r="H1460" s="31">
        <v>0</v>
      </c>
      <c r="I1460" s="31">
        <v>0</v>
      </c>
      <c r="J1460" s="117">
        <f t="shared" si="22"/>
        <v>0</v>
      </c>
      <c r="K1460" s="31">
        <v>0</v>
      </c>
      <c r="L1460" s="31">
        <v>0</v>
      </c>
    </row>
    <row r="1461" spans="1:12" outlineLevel="2" x14ac:dyDescent="0.2">
      <c r="A1461" t="s">
        <v>1099</v>
      </c>
      <c r="B1461" s="31" t="s">
        <v>2107</v>
      </c>
      <c r="C1461" t="s">
        <v>1249</v>
      </c>
      <c r="D1461" s="3">
        <v>43469</v>
      </c>
      <c r="E1461" s="115">
        <v>270000</v>
      </c>
      <c r="F1461" t="s">
        <v>838</v>
      </c>
      <c r="G1461" s="31">
        <v>1</v>
      </c>
      <c r="H1461" s="31">
        <v>0</v>
      </c>
      <c r="I1461" s="31">
        <v>0</v>
      </c>
      <c r="J1461" s="117">
        <f t="shared" si="22"/>
        <v>0</v>
      </c>
      <c r="K1461" s="31">
        <v>0</v>
      </c>
      <c r="L1461" s="31">
        <v>0</v>
      </c>
    </row>
    <row r="1462" spans="1:12" outlineLevel="2" x14ac:dyDescent="0.2">
      <c r="A1462" t="s">
        <v>1099</v>
      </c>
      <c r="B1462" s="31" t="s">
        <v>3113</v>
      </c>
      <c r="C1462" t="s">
        <v>6</v>
      </c>
      <c r="D1462" s="3">
        <v>43595</v>
      </c>
      <c r="E1462" s="115">
        <v>236500</v>
      </c>
      <c r="F1462">
        <v>20190766</v>
      </c>
      <c r="G1462" s="31">
        <v>1</v>
      </c>
      <c r="H1462" s="31">
        <v>1</v>
      </c>
      <c r="I1462" s="31">
        <v>0</v>
      </c>
      <c r="J1462" s="117">
        <f t="shared" si="22"/>
        <v>0</v>
      </c>
      <c r="K1462" s="31">
        <v>0</v>
      </c>
      <c r="L1462" s="31">
        <v>0</v>
      </c>
    </row>
    <row r="1463" spans="1:12" outlineLevel="2" x14ac:dyDescent="0.2">
      <c r="A1463" t="s">
        <v>1099</v>
      </c>
      <c r="B1463" s="31" t="s">
        <v>2311</v>
      </c>
      <c r="C1463" t="s">
        <v>6</v>
      </c>
      <c r="D1463" s="3">
        <v>43503</v>
      </c>
      <c r="E1463" s="115">
        <v>119000</v>
      </c>
      <c r="F1463">
        <v>20190201</v>
      </c>
      <c r="G1463" s="31">
        <v>1</v>
      </c>
      <c r="H1463" s="31">
        <v>1</v>
      </c>
      <c r="I1463" s="31">
        <v>0</v>
      </c>
      <c r="J1463" s="117">
        <f t="shared" si="22"/>
        <v>0</v>
      </c>
      <c r="K1463" s="31">
        <v>0</v>
      </c>
      <c r="L1463" s="31">
        <v>0</v>
      </c>
    </row>
    <row r="1464" spans="1:12" outlineLevel="2" x14ac:dyDescent="0.2">
      <c r="A1464" t="s">
        <v>1099</v>
      </c>
      <c r="B1464" s="31" t="s">
        <v>2883</v>
      </c>
      <c r="C1464" t="s">
        <v>6</v>
      </c>
      <c r="D1464" s="3">
        <v>43570</v>
      </c>
      <c r="E1464" s="115">
        <v>64000</v>
      </c>
      <c r="F1464" t="s">
        <v>838</v>
      </c>
      <c r="G1464" s="31">
        <v>1</v>
      </c>
      <c r="H1464" s="31">
        <v>0</v>
      </c>
      <c r="I1464" s="31">
        <v>0</v>
      </c>
      <c r="J1464" s="117">
        <f t="shared" si="22"/>
        <v>0</v>
      </c>
      <c r="K1464" s="31">
        <v>0</v>
      </c>
      <c r="L1464" s="31">
        <v>0</v>
      </c>
    </row>
    <row r="1465" spans="1:12" outlineLevel="2" x14ac:dyDescent="0.2">
      <c r="A1465" t="s">
        <v>1099</v>
      </c>
      <c r="B1465" s="31" t="s">
        <v>2346</v>
      </c>
      <c r="C1465" t="s">
        <v>6</v>
      </c>
      <c r="D1465" s="3">
        <v>43508</v>
      </c>
      <c r="E1465" s="115">
        <v>125000</v>
      </c>
      <c r="F1465">
        <v>20190076</v>
      </c>
      <c r="G1465" s="31">
        <v>1</v>
      </c>
      <c r="H1465" s="31">
        <v>1</v>
      </c>
      <c r="I1465" s="31">
        <v>0</v>
      </c>
      <c r="J1465" s="117">
        <f t="shared" si="22"/>
        <v>0</v>
      </c>
      <c r="K1465" s="31">
        <v>0</v>
      </c>
      <c r="L1465" s="31">
        <v>0</v>
      </c>
    </row>
    <row r="1466" spans="1:12" outlineLevel="2" x14ac:dyDescent="0.2">
      <c r="A1466" t="s">
        <v>1099</v>
      </c>
      <c r="B1466" s="31" t="s">
        <v>2556</v>
      </c>
      <c r="C1466" t="s">
        <v>700</v>
      </c>
      <c r="D1466" s="3">
        <v>43532</v>
      </c>
      <c r="E1466" s="115">
        <v>295000</v>
      </c>
      <c r="F1466">
        <v>20190155</v>
      </c>
      <c r="G1466" s="31">
        <v>1</v>
      </c>
      <c r="H1466" s="31">
        <v>1</v>
      </c>
      <c r="I1466" s="31">
        <v>0</v>
      </c>
      <c r="J1466" s="117">
        <f t="shared" si="22"/>
        <v>0</v>
      </c>
      <c r="K1466" s="31">
        <v>0</v>
      </c>
      <c r="L1466" s="31">
        <v>0</v>
      </c>
    </row>
    <row r="1467" spans="1:12" outlineLevel="2" x14ac:dyDescent="0.2">
      <c r="A1467" t="s">
        <v>1099</v>
      </c>
      <c r="B1467" s="31" t="s">
        <v>2835</v>
      </c>
      <c r="C1467" t="s">
        <v>6</v>
      </c>
      <c r="D1467" s="3">
        <v>43565</v>
      </c>
      <c r="E1467" s="115">
        <v>100000</v>
      </c>
      <c r="F1467" t="s">
        <v>838</v>
      </c>
      <c r="G1467" s="31">
        <v>1</v>
      </c>
      <c r="H1467" s="31">
        <v>0</v>
      </c>
      <c r="I1467" s="31">
        <v>0</v>
      </c>
      <c r="J1467" s="117">
        <f t="shared" si="22"/>
        <v>0</v>
      </c>
      <c r="K1467" s="31">
        <v>0</v>
      </c>
      <c r="L1467" s="31">
        <v>0</v>
      </c>
    </row>
    <row r="1468" spans="1:12" outlineLevel="2" x14ac:dyDescent="0.2">
      <c r="A1468" t="s">
        <v>1099</v>
      </c>
      <c r="B1468" s="31" t="s">
        <v>2018</v>
      </c>
      <c r="C1468" t="s">
        <v>6</v>
      </c>
      <c r="D1468" s="3">
        <v>43579</v>
      </c>
      <c r="E1468" s="115">
        <v>202900</v>
      </c>
      <c r="F1468" t="s">
        <v>838</v>
      </c>
      <c r="G1468" s="31">
        <v>1</v>
      </c>
      <c r="H1468" s="31">
        <v>0</v>
      </c>
      <c r="I1468" s="31">
        <v>0</v>
      </c>
      <c r="J1468" s="117">
        <f t="shared" si="22"/>
        <v>0</v>
      </c>
      <c r="K1468" s="31">
        <v>0</v>
      </c>
      <c r="L1468" s="31">
        <v>0</v>
      </c>
    </row>
    <row r="1469" spans="1:12" outlineLevel="2" x14ac:dyDescent="0.2">
      <c r="A1469" t="s">
        <v>1099</v>
      </c>
      <c r="B1469" s="31" t="s">
        <v>3294</v>
      </c>
      <c r="C1469" t="s">
        <v>6</v>
      </c>
      <c r="D1469" s="3">
        <v>43613</v>
      </c>
      <c r="E1469" s="115">
        <v>202500</v>
      </c>
      <c r="F1469" t="s">
        <v>838</v>
      </c>
      <c r="G1469" s="31">
        <v>1</v>
      </c>
      <c r="H1469" s="31">
        <v>0</v>
      </c>
      <c r="I1469" s="31">
        <v>0</v>
      </c>
      <c r="J1469" s="117">
        <f t="shared" si="22"/>
        <v>0</v>
      </c>
      <c r="K1469" s="31">
        <v>0</v>
      </c>
      <c r="L1469" s="31">
        <v>0</v>
      </c>
    </row>
    <row r="1470" spans="1:12" outlineLevel="2" x14ac:dyDescent="0.2">
      <c r="A1470" t="s">
        <v>1099</v>
      </c>
      <c r="B1470" s="31" t="s">
        <v>3219</v>
      </c>
      <c r="C1470" t="s">
        <v>70</v>
      </c>
      <c r="D1470" s="3">
        <v>43605</v>
      </c>
      <c r="E1470" s="115">
        <v>0</v>
      </c>
      <c r="F1470" t="s">
        <v>838</v>
      </c>
      <c r="G1470" s="31">
        <v>0</v>
      </c>
      <c r="H1470" s="31">
        <v>0</v>
      </c>
      <c r="I1470" s="31">
        <v>0</v>
      </c>
      <c r="J1470" s="117" t="e">
        <f t="shared" si="22"/>
        <v>#DIV/0!</v>
      </c>
      <c r="K1470" s="31">
        <v>1</v>
      </c>
      <c r="L1470" s="31">
        <v>0</v>
      </c>
    </row>
    <row r="1471" spans="1:12" outlineLevel="2" x14ac:dyDescent="0.2">
      <c r="A1471" t="s">
        <v>1099</v>
      </c>
      <c r="B1471" s="31" t="s">
        <v>3184</v>
      </c>
      <c r="C1471" t="s">
        <v>534</v>
      </c>
      <c r="D1471" s="3">
        <v>43601</v>
      </c>
      <c r="E1471" s="115">
        <v>315000</v>
      </c>
      <c r="F1471" t="s">
        <v>838</v>
      </c>
      <c r="G1471" s="31">
        <v>1</v>
      </c>
      <c r="H1471" s="31">
        <v>0</v>
      </c>
      <c r="I1471" s="31">
        <v>0</v>
      </c>
      <c r="J1471" s="117">
        <f t="shared" si="22"/>
        <v>0</v>
      </c>
      <c r="K1471" s="31">
        <v>0</v>
      </c>
      <c r="L1471" s="31">
        <v>0</v>
      </c>
    </row>
    <row r="1472" spans="1:12" outlineLevel="2" x14ac:dyDescent="0.2">
      <c r="A1472" t="s">
        <v>1099</v>
      </c>
      <c r="B1472" s="31" t="s">
        <v>2207</v>
      </c>
      <c r="C1472" t="s">
        <v>6</v>
      </c>
      <c r="D1472" s="3">
        <v>43488</v>
      </c>
      <c r="E1472" s="115">
        <v>78000</v>
      </c>
      <c r="F1472" t="s">
        <v>838</v>
      </c>
      <c r="G1472" s="31">
        <v>1</v>
      </c>
      <c r="H1472" s="31">
        <v>0</v>
      </c>
      <c r="I1472" s="31">
        <v>0</v>
      </c>
      <c r="J1472" s="117">
        <f t="shared" si="22"/>
        <v>0</v>
      </c>
      <c r="K1472" s="31">
        <v>0</v>
      </c>
      <c r="L1472" s="31">
        <v>0</v>
      </c>
    </row>
    <row r="1473" spans="1:12" outlineLevel="2" x14ac:dyDescent="0.2">
      <c r="A1473" t="s">
        <v>1099</v>
      </c>
      <c r="B1473" s="31" t="s">
        <v>2338</v>
      </c>
      <c r="C1473" t="s">
        <v>6</v>
      </c>
      <c r="D1473" s="3">
        <v>43507</v>
      </c>
      <c r="E1473" s="115">
        <v>371250</v>
      </c>
      <c r="F1473">
        <v>20190185</v>
      </c>
      <c r="G1473" s="31">
        <v>1</v>
      </c>
      <c r="H1473" s="31">
        <v>1</v>
      </c>
      <c r="I1473" s="31">
        <v>0</v>
      </c>
      <c r="J1473" s="117">
        <f t="shared" si="22"/>
        <v>0</v>
      </c>
      <c r="K1473" s="31">
        <v>0</v>
      </c>
      <c r="L1473" s="31">
        <v>0</v>
      </c>
    </row>
    <row r="1474" spans="1:12" outlineLevel="2" x14ac:dyDescent="0.2">
      <c r="A1474" t="s">
        <v>1099</v>
      </c>
      <c r="B1474" s="31" t="s">
        <v>2654</v>
      </c>
      <c r="C1474" t="s">
        <v>6</v>
      </c>
      <c r="D1474" s="3">
        <v>43545</v>
      </c>
      <c r="E1474" s="115">
        <v>185000</v>
      </c>
      <c r="F1474">
        <v>20190341</v>
      </c>
      <c r="G1474" s="31">
        <v>1</v>
      </c>
      <c r="H1474" s="31">
        <v>1</v>
      </c>
      <c r="I1474" s="31">
        <v>0</v>
      </c>
      <c r="J1474" s="117">
        <f t="shared" si="22"/>
        <v>0</v>
      </c>
      <c r="K1474" s="31">
        <v>0</v>
      </c>
      <c r="L1474" s="31">
        <v>0</v>
      </c>
    </row>
    <row r="1475" spans="1:12" outlineLevel="2" x14ac:dyDescent="0.2">
      <c r="A1475" t="s">
        <v>1099</v>
      </c>
      <c r="B1475" s="31" t="s">
        <v>3292</v>
      </c>
      <c r="C1475" t="s">
        <v>6</v>
      </c>
      <c r="D1475" s="3">
        <v>43613</v>
      </c>
      <c r="E1475" s="115">
        <v>0</v>
      </c>
      <c r="F1475" t="s">
        <v>838</v>
      </c>
      <c r="G1475" s="31">
        <v>0</v>
      </c>
      <c r="H1475" s="31">
        <v>0</v>
      </c>
      <c r="I1475" s="31">
        <v>0</v>
      </c>
      <c r="J1475" s="117" t="e">
        <f t="shared" si="22"/>
        <v>#DIV/0!</v>
      </c>
      <c r="K1475" s="31">
        <v>1</v>
      </c>
      <c r="L1475" s="31">
        <v>0</v>
      </c>
    </row>
    <row r="1476" spans="1:12" outlineLevel="2" x14ac:dyDescent="0.2">
      <c r="A1476" t="s">
        <v>1099</v>
      </c>
      <c r="B1476" s="31" t="s">
        <v>2866</v>
      </c>
      <c r="C1476" t="s">
        <v>1249</v>
      </c>
      <c r="D1476" s="3">
        <v>43567</v>
      </c>
      <c r="E1476" s="115">
        <v>222000</v>
      </c>
      <c r="F1476" t="s">
        <v>838</v>
      </c>
      <c r="G1476" s="31">
        <v>1</v>
      </c>
      <c r="H1476" s="31">
        <v>0</v>
      </c>
      <c r="I1476" s="31">
        <v>0</v>
      </c>
      <c r="J1476" s="117">
        <f t="shared" si="22"/>
        <v>0</v>
      </c>
      <c r="K1476" s="31">
        <v>0</v>
      </c>
      <c r="L1476" s="31">
        <v>0</v>
      </c>
    </row>
    <row r="1477" spans="1:12" outlineLevel="2" x14ac:dyDescent="0.2">
      <c r="A1477" t="s">
        <v>1099</v>
      </c>
      <c r="B1477" s="31" t="s">
        <v>3168</v>
      </c>
      <c r="C1477" t="s">
        <v>426</v>
      </c>
      <c r="D1477" s="3">
        <v>43600</v>
      </c>
      <c r="E1477" s="115">
        <v>0</v>
      </c>
      <c r="F1477" t="s">
        <v>838</v>
      </c>
      <c r="G1477" s="31">
        <v>0</v>
      </c>
      <c r="H1477" s="31">
        <v>0</v>
      </c>
      <c r="I1477" s="31">
        <v>0</v>
      </c>
      <c r="J1477" s="117" t="e">
        <f t="shared" si="22"/>
        <v>#DIV/0!</v>
      </c>
      <c r="K1477" s="31">
        <v>1</v>
      </c>
      <c r="L1477" s="31">
        <v>0</v>
      </c>
    </row>
    <row r="1478" spans="1:12" outlineLevel="2" x14ac:dyDescent="0.2">
      <c r="A1478" t="s">
        <v>1099</v>
      </c>
      <c r="B1478" s="31" t="s">
        <v>3246</v>
      </c>
      <c r="C1478" t="s">
        <v>6</v>
      </c>
      <c r="D1478" s="3">
        <v>43608</v>
      </c>
      <c r="E1478" s="115">
        <v>134000</v>
      </c>
      <c r="F1478" t="s">
        <v>838</v>
      </c>
      <c r="G1478" s="31">
        <v>1</v>
      </c>
      <c r="H1478" s="31">
        <v>0</v>
      </c>
      <c r="I1478" s="31">
        <v>0</v>
      </c>
      <c r="J1478" s="117">
        <f t="shared" ref="J1478:J1541" si="23">+I1478/G1478</f>
        <v>0</v>
      </c>
      <c r="K1478" s="31">
        <v>0</v>
      </c>
      <c r="L1478" s="31">
        <v>0</v>
      </c>
    </row>
    <row r="1479" spans="1:12" outlineLevel="2" x14ac:dyDescent="0.2">
      <c r="A1479" t="s">
        <v>1099</v>
      </c>
      <c r="B1479" s="31" t="s">
        <v>2929</v>
      </c>
      <c r="C1479" t="s">
        <v>216</v>
      </c>
      <c r="D1479" s="3">
        <v>43577</v>
      </c>
      <c r="E1479" s="115">
        <v>183000</v>
      </c>
      <c r="F1479" t="s">
        <v>838</v>
      </c>
      <c r="G1479" s="31">
        <v>1</v>
      </c>
      <c r="H1479" s="31">
        <v>0</v>
      </c>
      <c r="I1479" s="31">
        <v>0</v>
      </c>
      <c r="J1479" s="117">
        <f t="shared" si="23"/>
        <v>0</v>
      </c>
      <c r="K1479" s="31">
        <v>0</v>
      </c>
      <c r="L1479" s="31">
        <v>0</v>
      </c>
    </row>
    <row r="1480" spans="1:12" outlineLevel="2" x14ac:dyDescent="0.2">
      <c r="A1480" t="s">
        <v>1099</v>
      </c>
      <c r="B1480" s="31" t="s">
        <v>2899</v>
      </c>
      <c r="C1480" t="s">
        <v>123</v>
      </c>
      <c r="D1480" s="3">
        <v>43572</v>
      </c>
      <c r="E1480" s="115">
        <v>120500</v>
      </c>
      <c r="F1480" t="s">
        <v>838</v>
      </c>
      <c r="G1480" s="31">
        <v>1</v>
      </c>
      <c r="H1480" s="31">
        <v>0</v>
      </c>
      <c r="I1480" s="31">
        <v>0</v>
      </c>
      <c r="J1480" s="117">
        <f t="shared" si="23"/>
        <v>0</v>
      </c>
      <c r="K1480" s="31">
        <v>0</v>
      </c>
      <c r="L1480" s="31">
        <v>0</v>
      </c>
    </row>
    <row r="1481" spans="1:12" outlineLevel="2" x14ac:dyDescent="0.2">
      <c r="A1481" t="s">
        <v>1099</v>
      </c>
      <c r="B1481" s="31" t="s">
        <v>2259</v>
      </c>
      <c r="C1481" t="s">
        <v>6</v>
      </c>
      <c r="D1481" s="3">
        <v>43496</v>
      </c>
      <c r="E1481" s="115">
        <v>110000</v>
      </c>
      <c r="F1481" t="s">
        <v>838</v>
      </c>
      <c r="G1481" s="31">
        <v>1</v>
      </c>
      <c r="H1481" s="31">
        <v>0</v>
      </c>
      <c r="I1481" s="31">
        <v>0</v>
      </c>
      <c r="J1481" s="117">
        <f t="shared" si="23"/>
        <v>0</v>
      </c>
      <c r="K1481" s="31">
        <v>0</v>
      </c>
      <c r="L1481" s="31">
        <v>0</v>
      </c>
    </row>
    <row r="1482" spans="1:12" outlineLevel="2" x14ac:dyDescent="0.2">
      <c r="A1482" t="s">
        <v>1099</v>
      </c>
      <c r="B1482" s="31" t="s">
        <v>3096</v>
      </c>
      <c r="C1482" t="s">
        <v>6</v>
      </c>
      <c r="D1482" s="3">
        <v>43593</v>
      </c>
      <c r="E1482" s="115">
        <v>100000</v>
      </c>
      <c r="F1482" t="s">
        <v>838</v>
      </c>
      <c r="G1482" s="31">
        <v>1</v>
      </c>
      <c r="H1482" s="31">
        <v>0</v>
      </c>
      <c r="I1482" s="31">
        <v>0</v>
      </c>
      <c r="J1482" s="117">
        <f t="shared" si="23"/>
        <v>0</v>
      </c>
      <c r="K1482" s="31">
        <v>0</v>
      </c>
      <c r="L1482" s="31">
        <v>0</v>
      </c>
    </row>
    <row r="1483" spans="1:12" outlineLevel="2" x14ac:dyDescent="0.2">
      <c r="A1483" t="s">
        <v>1099</v>
      </c>
      <c r="B1483" s="31" t="s">
        <v>2130</v>
      </c>
      <c r="C1483" t="s">
        <v>6</v>
      </c>
      <c r="D1483" s="3">
        <v>43475</v>
      </c>
      <c r="E1483" s="115">
        <v>0</v>
      </c>
      <c r="F1483" t="s">
        <v>838</v>
      </c>
      <c r="G1483" s="31">
        <v>0</v>
      </c>
      <c r="H1483" s="31">
        <v>0</v>
      </c>
      <c r="I1483" s="31">
        <v>0</v>
      </c>
      <c r="J1483" s="117" t="e">
        <f t="shared" si="23"/>
        <v>#DIV/0!</v>
      </c>
      <c r="K1483" s="31">
        <v>1</v>
      </c>
      <c r="L1483" s="31">
        <v>0</v>
      </c>
    </row>
    <row r="1484" spans="1:12" outlineLevel="2" x14ac:dyDescent="0.2">
      <c r="A1484" t="s">
        <v>1099</v>
      </c>
      <c r="B1484" s="31" t="s">
        <v>2678</v>
      </c>
      <c r="C1484" t="s">
        <v>123</v>
      </c>
      <c r="D1484" s="3">
        <v>43546</v>
      </c>
      <c r="E1484" s="115">
        <v>240000</v>
      </c>
      <c r="F1484" t="s">
        <v>838</v>
      </c>
      <c r="G1484" s="31">
        <v>1</v>
      </c>
      <c r="H1484" s="31">
        <v>0</v>
      </c>
      <c r="I1484" s="31">
        <v>0</v>
      </c>
      <c r="J1484" s="117">
        <f t="shared" si="23"/>
        <v>0</v>
      </c>
      <c r="K1484" s="31">
        <v>0</v>
      </c>
      <c r="L1484" s="31">
        <v>0</v>
      </c>
    </row>
    <row r="1485" spans="1:12" outlineLevel="2" x14ac:dyDescent="0.2">
      <c r="A1485" t="s">
        <v>1099</v>
      </c>
      <c r="B1485" s="31" t="s">
        <v>2426</v>
      </c>
      <c r="C1485" t="s">
        <v>2427</v>
      </c>
      <c r="D1485" s="3">
        <v>43519</v>
      </c>
      <c r="E1485" s="115">
        <v>0</v>
      </c>
      <c r="F1485" t="s">
        <v>838</v>
      </c>
      <c r="G1485" s="31">
        <v>0</v>
      </c>
      <c r="H1485" s="31">
        <v>0</v>
      </c>
      <c r="I1485" s="31">
        <v>0</v>
      </c>
      <c r="J1485" s="117" t="e">
        <f t="shared" si="23"/>
        <v>#DIV/0!</v>
      </c>
      <c r="K1485" s="31">
        <v>1</v>
      </c>
      <c r="L1485" s="31">
        <v>0</v>
      </c>
    </row>
    <row r="1486" spans="1:12" outlineLevel="2" x14ac:dyDescent="0.2">
      <c r="A1486" t="s">
        <v>1099</v>
      </c>
      <c r="B1486" s="31" t="s">
        <v>2382</v>
      </c>
      <c r="C1486" t="s">
        <v>1209</v>
      </c>
      <c r="D1486" s="3">
        <v>43514</v>
      </c>
      <c r="E1486" s="115">
        <v>126000</v>
      </c>
      <c r="F1486" t="s">
        <v>838</v>
      </c>
      <c r="G1486" s="31">
        <v>1</v>
      </c>
      <c r="H1486" s="31">
        <v>0</v>
      </c>
      <c r="I1486" s="31">
        <v>0</v>
      </c>
      <c r="J1486" s="117">
        <f t="shared" si="23"/>
        <v>0</v>
      </c>
      <c r="K1486" s="31">
        <v>0</v>
      </c>
      <c r="L1486" s="31">
        <v>0</v>
      </c>
    </row>
    <row r="1487" spans="1:12" outlineLevel="2" x14ac:dyDescent="0.2">
      <c r="A1487" t="s">
        <v>1099</v>
      </c>
      <c r="B1487" s="31" t="s">
        <v>2919</v>
      </c>
      <c r="C1487" t="s">
        <v>6</v>
      </c>
      <c r="D1487" s="3">
        <v>43573</v>
      </c>
      <c r="E1487" s="115">
        <v>137500</v>
      </c>
      <c r="F1487" t="s">
        <v>838</v>
      </c>
      <c r="G1487" s="31">
        <v>1</v>
      </c>
      <c r="H1487" s="31">
        <v>0</v>
      </c>
      <c r="I1487" s="31">
        <v>0</v>
      </c>
      <c r="J1487" s="117">
        <f t="shared" si="23"/>
        <v>0</v>
      </c>
      <c r="K1487" s="31">
        <v>0</v>
      </c>
      <c r="L1487" s="31">
        <v>0</v>
      </c>
    </row>
    <row r="1488" spans="1:12" outlineLevel="2" x14ac:dyDescent="0.2">
      <c r="A1488" t="s">
        <v>1099</v>
      </c>
      <c r="B1488" s="31" t="s">
        <v>3125</v>
      </c>
      <c r="C1488" t="s">
        <v>216</v>
      </c>
      <c r="D1488" s="3">
        <v>43595</v>
      </c>
      <c r="E1488" s="115">
        <v>195000</v>
      </c>
      <c r="F1488" t="s">
        <v>838</v>
      </c>
      <c r="G1488" s="31">
        <v>1</v>
      </c>
      <c r="H1488" s="31">
        <v>0</v>
      </c>
      <c r="I1488" s="31">
        <v>0</v>
      </c>
      <c r="J1488" s="117">
        <f t="shared" si="23"/>
        <v>0</v>
      </c>
      <c r="K1488" s="31">
        <v>0</v>
      </c>
      <c r="L1488" s="31">
        <v>0</v>
      </c>
    </row>
    <row r="1489" spans="1:12" outlineLevel="2" x14ac:dyDescent="0.2">
      <c r="A1489" t="s">
        <v>1099</v>
      </c>
      <c r="B1489" s="31" t="s">
        <v>1308</v>
      </c>
      <c r="C1489" t="s">
        <v>1126</v>
      </c>
      <c r="D1489" s="3">
        <v>43600</v>
      </c>
      <c r="E1489" s="115">
        <v>365000</v>
      </c>
      <c r="F1489" t="s">
        <v>838</v>
      </c>
      <c r="G1489" s="31">
        <v>1</v>
      </c>
      <c r="H1489" s="31">
        <v>0</v>
      </c>
      <c r="I1489" s="31">
        <v>0</v>
      </c>
      <c r="J1489" s="117">
        <f t="shared" si="23"/>
        <v>0</v>
      </c>
      <c r="K1489" s="31">
        <v>0</v>
      </c>
      <c r="L1489" s="31">
        <v>0</v>
      </c>
    </row>
    <row r="1490" spans="1:12" outlineLevel="2" x14ac:dyDescent="0.2">
      <c r="A1490" t="s">
        <v>1099</v>
      </c>
      <c r="B1490" s="31" t="s">
        <v>2741</v>
      </c>
      <c r="C1490" t="s">
        <v>6</v>
      </c>
      <c r="D1490" s="3">
        <v>43553</v>
      </c>
      <c r="E1490" s="115">
        <v>267500</v>
      </c>
      <c r="F1490">
        <v>20190502</v>
      </c>
      <c r="G1490" s="31">
        <v>1</v>
      </c>
      <c r="H1490" s="31">
        <v>1</v>
      </c>
      <c r="I1490" s="31">
        <v>0</v>
      </c>
      <c r="J1490" s="117">
        <f t="shared" si="23"/>
        <v>0</v>
      </c>
      <c r="K1490" s="31">
        <v>0</v>
      </c>
      <c r="L1490" s="31">
        <v>0</v>
      </c>
    </row>
    <row r="1491" spans="1:12" outlineLevel="2" x14ac:dyDescent="0.2">
      <c r="A1491" t="s">
        <v>1099</v>
      </c>
      <c r="B1491" s="31" t="s">
        <v>2481</v>
      </c>
      <c r="C1491" t="s">
        <v>425</v>
      </c>
      <c r="D1491" s="3">
        <v>43525</v>
      </c>
      <c r="E1491" s="115">
        <v>0</v>
      </c>
      <c r="F1491" t="s">
        <v>838</v>
      </c>
      <c r="G1491" s="31">
        <v>0</v>
      </c>
      <c r="H1491" s="31">
        <v>0</v>
      </c>
      <c r="I1491" s="31">
        <v>0</v>
      </c>
      <c r="J1491" s="117" t="e">
        <f t="shared" si="23"/>
        <v>#DIV/0!</v>
      </c>
      <c r="K1491" s="31">
        <v>1</v>
      </c>
      <c r="L1491" s="31">
        <v>0</v>
      </c>
    </row>
    <row r="1492" spans="1:12" outlineLevel="2" x14ac:dyDescent="0.2">
      <c r="A1492" t="s">
        <v>1099</v>
      </c>
      <c r="B1492" s="31" t="s">
        <v>2600</v>
      </c>
      <c r="C1492" t="s">
        <v>6</v>
      </c>
      <c r="D1492" s="3">
        <v>43538</v>
      </c>
      <c r="E1492" s="115">
        <v>0</v>
      </c>
      <c r="F1492" t="s">
        <v>838</v>
      </c>
      <c r="G1492" s="31">
        <v>0</v>
      </c>
      <c r="H1492" s="31">
        <v>0</v>
      </c>
      <c r="I1492" s="31">
        <v>0</v>
      </c>
      <c r="J1492" s="117" t="e">
        <f t="shared" si="23"/>
        <v>#DIV/0!</v>
      </c>
      <c r="K1492" s="31">
        <v>1</v>
      </c>
      <c r="L1492" s="31">
        <v>0</v>
      </c>
    </row>
    <row r="1493" spans="1:12" outlineLevel="2" x14ac:dyDescent="0.2">
      <c r="A1493" t="s">
        <v>1099</v>
      </c>
      <c r="B1493" s="31" t="s">
        <v>3324</v>
      </c>
      <c r="C1493" t="s">
        <v>425</v>
      </c>
      <c r="D1493" s="3">
        <v>43615</v>
      </c>
      <c r="E1493" s="115">
        <v>0</v>
      </c>
      <c r="F1493" t="s">
        <v>838</v>
      </c>
      <c r="G1493" s="31">
        <v>0</v>
      </c>
      <c r="H1493" s="31">
        <v>0</v>
      </c>
      <c r="I1493" s="31">
        <v>0</v>
      </c>
      <c r="J1493" s="117" t="e">
        <f t="shared" si="23"/>
        <v>#DIV/0!</v>
      </c>
      <c r="K1493" s="31">
        <v>1</v>
      </c>
      <c r="L1493" s="31">
        <v>0</v>
      </c>
    </row>
    <row r="1494" spans="1:12" outlineLevel="2" x14ac:dyDescent="0.2">
      <c r="A1494" t="s">
        <v>1099</v>
      </c>
      <c r="B1494" s="31" t="s">
        <v>3278</v>
      </c>
      <c r="C1494" t="s">
        <v>425</v>
      </c>
      <c r="D1494" s="3">
        <v>43609</v>
      </c>
      <c r="E1494" s="115">
        <v>166000</v>
      </c>
      <c r="F1494">
        <v>20190983</v>
      </c>
      <c r="G1494" s="31">
        <v>1</v>
      </c>
      <c r="H1494" s="31">
        <v>1</v>
      </c>
      <c r="I1494" s="31">
        <v>0</v>
      </c>
      <c r="J1494" s="117">
        <f t="shared" si="23"/>
        <v>0</v>
      </c>
      <c r="K1494" s="31">
        <v>0</v>
      </c>
      <c r="L1494" s="31">
        <v>0</v>
      </c>
    </row>
    <row r="1495" spans="1:12" outlineLevel="2" x14ac:dyDescent="0.2">
      <c r="A1495" t="s">
        <v>1099</v>
      </c>
      <c r="B1495" s="31" t="s">
        <v>3181</v>
      </c>
      <c r="C1495" t="s">
        <v>216</v>
      </c>
      <c r="D1495" s="3">
        <v>43601</v>
      </c>
      <c r="E1495" s="115">
        <v>178000</v>
      </c>
      <c r="F1495" t="s">
        <v>838</v>
      </c>
      <c r="G1495" s="31">
        <v>1</v>
      </c>
      <c r="H1495" s="31">
        <v>0</v>
      </c>
      <c r="I1495" s="31">
        <v>0</v>
      </c>
      <c r="J1495" s="117">
        <f t="shared" si="23"/>
        <v>0</v>
      </c>
      <c r="K1495" s="31">
        <v>0</v>
      </c>
      <c r="L1495" s="31">
        <v>0</v>
      </c>
    </row>
    <row r="1496" spans="1:12" outlineLevel="2" x14ac:dyDescent="0.2">
      <c r="A1496" t="s">
        <v>1099</v>
      </c>
      <c r="B1496" s="31" t="s">
        <v>2308</v>
      </c>
      <c r="C1496" t="s">
        <v>1127</v>
      </c>
      <c r="D1496" s="3">
        <v>43501</v>
      </c>
      <c r="E1496" s="115">
        <v>6800</v>
      </c>
      <c r="F1496">
        <v>20190194</v>
      </c>
      <c r="G1496" s="31">
        <v>1</v>
      </c>
      <c r="H1496" s="31">
        <v>1</v>
      </c>
      <c r="I1496" s="31">
        <v>0</v>
      </c>
      <c r="J1496" s="117">
        <f t="shared" si="23"/>
        <v>0</v>
      </c>
      <c r="K1496" s="31">
        <v>0</v>
      </c>
      <c r="L1496" s="31">
        <v>0</v>
      </c>
    </row>
    <row r="1497" spans="1:12" outlineLevel="2" x14ac:dyDescent="0.2">
      <c r="A1497" t="s">
        <v>1099</v>
      </c>
      <c r="B1497" s="31" t="s">
        <v>2937</v>
      </c>
      <c r="C1497" t="s">
        <v>6</v>
      </c>
      <c r="D1497" s="3">
        <v>43577</v>
      </c>
      <c r="E1497" s="115">
        <v>120000</v>
      </c>
      <c r="F1497">
        <v>20190582</v>
      </c>
      <c r="G1497" s="31">
        <v>1</v>
      </c>
      <c r="H1497" s="31">
        <v>1</v>
      </c>
      <c r="I1497" s="31">
        <v>0</v>
      </c>
      <c r="J1497" s="117">
        <f t="shared" si="23"/>
        <v>0</v>
      </c>
      <c r="K1497" s="31">
        <v>0</v>
      </c>
      <c r="L1497" s="31">
        <v>0</v>
      </c>
    </row>
    <row r="1498" spans="1:12" outlineLevel="2" x14ac:dyDescent="0.2">
      <c r="A1498" t="s">
        <v>1099</v>
      </c>
      <c r="B1498" s="31" t="s">
        <v>2265</v>
      </c>
      <c r="C1498" t="s">
        <v>426</v>
      </c>
      <c r="D1498" s="3">
        <v>43496</v>
      </c>
      <c r="E1498" s="115">
        <v>225000</v>
      </c>
      <c r="F1498" t="s">
        <v>838</v>
      </c>
      <c r="G1498" s="31">
        <v>1</v>
      </c>
      <c r="H1498" s="31">
        <v>0</v>
      </c>
      <c r="I1498" s="31">
        <v>0</v>
      </c>
      <c r="J1498" s="117">
        <f t="shared" si="23"/>
        <v>0</v>
      </c>
      <c r="K1498" s="31">
        <v>0</v>
      </c>
      <c r="L1498" s="31">
        <v>0</v>
      </c>
    </row>
    <row r="1499" spans="1:12" outlineLevel="2" x14ac:dyDescent="0.2">
      <c r="A1499" t="s">
        <v>1099</v>
      </c>
      <c r="B1499" s="31" t="s">
        <v>3164</v>
      </c>
      <c r="C1499" t="s">
        <v>6</v>
      </c>
      <c r="D1499" s="3">
        <v>43599</v>
      </c>
      <c r="E1499" s="115">
        <v>0</v>
      </c>
      <c r="F1499" t="s">
        <v>838</v>
      </c>
      <c r="G1499" s="31">
        <v>0</v>
      </c>
      <c r="H1499" s="31">
        <v>0</v>
      </c>
      <c r="I1499" s="31">
        <v>0</v>
      </c>
      <c r="J1499" s="117" t="e">
        <f t="shared" si="23"/>
        <v>#DIV/0!</v>
      </c>
      <c r="K1499" s="31">
        <v>1</v>
      </c>
      <c r="L1499" s="31">
        <v>0</v>
      </c>
    </row>
    <row r="1500" spans="1:12" outlineLevel="2" x14ac:dyDescent="0.2">
      <c r="A1500" t="s">
        <v>1099</v>
      </c>
      <c r="B1500" s="31" t="s">
        <v>2674</v>
      </c>
      <c r="C1500" t="s">
        <v>1092</v>
      </c>
      <c r="D1500" s="3">
        <v>43546</v>
      </c>
      <c r="E1500" s="115">
        <v>105000</v>
      </c>
      <c r="F1500" t="s">
        <v>838</v>
      </c>
      <c r="G1500" s="31">
        <v>1</v>
      </c>
      <c r="H1500" s="31">
        <v>0</v>
      </c>
      <c r="I1500" s="31">
        <v>0</v>
      </c>
      <c r="J1500" s="117">
        <f t="shared" si="23"/>
        <v>0</v>
      </c>
      <c r="K1500" s="31">
        <v>0</v>
      </c>
      <c r="L1500" s="31">
        <v>0</v>
      </c>
    </row>
    <row r="1501" spans="1:12" outlineLevel="2" x14ac:dyDescent="0.2">
      <c r="A1501" t="s">
        <v>1099</v>
      </c>
      <c r="B1501" s="31" t="s">
        <v>2778</v>
      </c>
      <c r="C1501" t="s">
        <v>123</v>
      </c>
      <c r="D1501" s="3">
        <v>43558</v>
      </c>
      <c r="E1501" s="115">
        <v>277500</v>
      </c>
      <c r="F1501" t="s">
        <v>838</v>
      </c>
      <c r="G1501" s="31">
        <v>1</v>
      </c>
      <c r="H1501" s="31">
        <v>0</v>
      </c>
      <c r="I1501" s="31">
        <v>0</v>
      </c>
      <c r="J1501" s="117">
        <f t="shared" si="23"/>
        <v>0</v>
      </c>
      <c r="K1501" s="31">
        <v>0</v>
      </c>
      <c r="L1501" s="31">
        <v>0</v>
      </c>
    </row>
    <row r="1502" spans="1:12" outlineLevel="2" x14ac:dyDescent="0.2">
      <c r="A1502" t="s">
        <v>1099</v>
      </c>
      <c r="B1502" s="31" t="s">
        <v>2112</v>
      </c>
      <c r="C1502" t="s">
        <v>6</v>
      </c>
      <c r="D1502" s="3">
        <v>43469</v>
      </c>
      <c r="E1502" s="115">
        <v>223000</v>
      </c>
      <c r="F1502" t="s">
        <v>838</v>
      </c>
      <c r="G1502" s="31">
        <v>1</v>
      </c>
      <c r="H1502" s="31">
        <v>0</v>
      </c>
      <c r="I1502" s="31">
        <v>0</v>
      </c>
      <c r="J1502" s="117">
        <f t="shared" si="23"/>
        <v>0</v>
      </c>
      <c r="K1502" s="31">
        <v>0</v>
      </c>
      <c r="L1502" s="31">
        <v>0</v>
      </c>
    </row>
    <row r="1503" spans="1:12" outlineLevel="2" x14ac:dyDescent="0.2">
      <c r="A1503" t="s">
        <v>1099</v>
      </c>
      <c r="B1503" s="31" t="s">
        <v>3210</v>
      </c>
      <c r="C1503" t="s">
        <v>802</v>
      </c>
      <c r="D1503" s="3">
        <v>43605</v>
      </c>
      <c r="E1503" s="115">
        <v>0</v>
      </c>
      <c r="F1503" t="s">
        <v>838</v>
      </c>
      <c r="G1503" s="31">
        <v>0</v>
      </c>
      <c r="H1503" s="31">
        <v>0</v>
      </c>
      <c r="I1503" s="31">
        <v>0</v>
      </c>
      <c r="J1503" s="117" t="e">
        <f t="shared" si="23"/>
        <v>#DIV/0!</v>
      </c>
      <c r="K1503" s="31">
        <v>1</v>
      </c>
      <c r="L1503" s="31">
        <v>0</v>
      </c>
    </row>
    <row r="1504" spans="1:12" outlineLevel="2" x14ac:dyDescent="0.2">
      <c r="A1504" t="s">
        <v>1099</v>
      </c>
      <c r="B1504" s="31" t="s">
        <v>2190</v>
      </c>
      <c r="C1504" t="s">
        <v>328</v>
      </c>
      <c r="D1504" s="3">
        <v>43484</v>
      </c>
      <c r="E1504" s="115">
        <v>0</v>
      </c>
      <c r="F1504" t="s">
        <v>838</v>
      </c>
      <c r="G1504" s="31">
        <v>0</v>
      </c>
      <c r="H1504" s="31">
        <v>0</v>
      </c>
      <c r="I1504" s="31">
        <v>0</v>
      </c>
      <c r="J1504" s="117" t="e">
        <f t="shared" si="23"/>
        <v>#DIV/0!</v>
      </c>
      <c r="K1504" s="31">
        <v>1</v>
      </c>
      <c r="L1504" s="31">
        <v>0</v>
      </c>
    </row>
    <row r="1505" spans="1:12" outlineLevel="2" x14ac:dyDescent="0.2">
      <c r="A1505" t="s">
        <v>1099</v>
      </c>
      <c r="B1505" s="31" t="s">
        <v>2213</v>
      </c>
      <c r="C1505" t="s">
        <v>6</v>
      </c>
      <c r="D1505" s="3">
        <v>43489</v>
      </c>
      <c r="E1505" s="115">
        <v>0</v>
      </c>
      <c r="F1505" t="s">
        <v>838</v>
      </c>
      <c r="G1505" s="31">
        <v>0</v>
      </c>
      <c r="H1505" s="31">
        <v>0</v>
      </c>
      <c r="I1505" s="31">
        <v>0</v>
      </c>
      <c r="J1505" s="117" t="e">
        <f t="shared" si="23"/>
        <v>#DIV/0!</v>
      </c>
      <c r="K1505" s="31">
        <v>1</v>
      </c>
      <c r="L1505" s="31">
        <v>0</v>
      </c>
    </row>
    <row r="1506" spans="1:12" outlineLevel="2" x14ac:dyDescent="0.2">
      <c r="A1506" t="s">
        <v>1099</v>
      </c>
      <c r="B1506" s="31" t="s">
        <v>3319</v>
      </c>
      <c r="C1506" t="s">
        <v>216</v>
      </c>
      <c r="D1506" s="3">
        <v>43615</v>
      </c>
      <c r="E1506" s="115">
        <v>0</v>
      </c>
      <c r="F1506">
        <v>20190986</v>
      </c>
      <c r="G1506" s="31">
        <v>0</v>
      </c>
      <c r="H1506" s="31">
        <v>0</v>
      </c>
      <c r="I1506" s="31">
        <v>0</v>
      </c>
      <c r="J1506" s="117" t="e">
        <f t="shared" si="23"/>
        <v>#DIV/0!</v>
      </c>
      <c r="K1506" s="31">
        <v>1</v>
      </c>
      <c r="L1506" s="31">
        <v>1</v>
      </c>
    </row>
    <row r="1507" spans="1:12" outlineLevel="2" x14ac:dyDescent="0.2">
      <c r="A1507" t="s">
        <v>1099</v>
      </c>
      <c r="B1507" s="31" t="s">
        <v>2364</v>
      </c>
      <c r="C1507" t="s">
        <v>6</v>
      </c>
      <c r="D1507" s="3">
        <v>43510</v>
      </c>
      <c r="E1507" s="115">
        <v>90000</v>
      </c>
      <c r="F1507" t="s">
        <v>838</v>
      </c>
      <c r="G1507" s="31">
        <v>1</v>
      </c>
      <c r="H1507" s="31">
        <v>0</v>
      </c>
      <c r="I1507" s="31">
        <v>0</v>
      </c>
      <c r="J1507" s="117">
        <f t="shared" si="23"/>
        <v>0</v>
      </c>
      <c r="K1507" s="31">
        <v>0</v>
      </c>
      <c r="L1507" s="31">
        <v>0</v>
      </c>
    </row>
    <row r="1508" spans="1:12" outlineLevel="2" x14ac:dyDescent="0.2">
      <c r="A1508" t="s">
        <v>1099</v>
      </c>
      <c r="B1508" s="31" t="s">
        <v>2008</v>
      </c>
      <c r="C1508" t="s">
        <v>6</v>
      </c>
      <c r="D1508" s="3">
        <v>43508</v>
      </c>
      <c r="E1508" s="115">
        <v>101000</v>
      </c>
      <c r="F1508" t="s">
        <v>838</v>
      </c>
      <c r="G1508" s="31">
        <v>1</v>
      </c>
      <c r="H1508" s="31">
        <v>0</v>
      </c>
      <c r="I1508" s="31">
        <v>0</v>
      </c>
      <c r="J1508" s="117">
        <f t="shared" si="23"/>
        <v>0</v>
      </c>
      <c r="K1508" s="31">
        <v>0</v>
      </c>
      <c r="L1508" s="31">
        <v>0</v>
      </c>
    </row>
    <row r="1509" spans="1:12" outlineLevel="2" x14ac:dyDescent="0.2">
      <c r="A1509" t="s">
        <v>1099</v>
      </c>
      <c r="B1509" s="31" t="s">
        <v>3055</v>
      </c>
      <c r="C1509" t="s">
        <v>6</v>
      </c>
      <c r="D1509" s="3">
        <v>43588</v>
      </c>
      <c r="E1509" s="115">
        <v>76000</v>
      </c>
      <c r="F1509" t="s">
        <v>838</v>
      </c>
      <c r="G1509" s="31">
        <v>1</v>
      </c>
      <c r="H1509" s="31">
        <v>0</v>
      </c>
      <c r="I1509" s="31">
        <v>0</v>
      </c>
      <c r="J1509" s="117">
        <f t="shared" si="23"/>
        <v>0</v>
      </c>
      <c r="K1509" s="31">
        <v>0</v>
      </c>
      <c r="L1509" s="31">
        <v>0</v>
      </c>
    </row>
    <row r="1510" spans="1:12" outlineLevel="2" x14ac:dyDescent="0.2">
      <c r="A1510" t="s">
        <v>1099</v>
      </c>
      <c r="B1510" s="31" t="s">
        <v>1071</v>
      </c>
      <c r="C1510" t="s">
        <v>6</v>
      </c>
      <c r="D1510" s="3">
        <v>43529</v>
      </c>
      <c r="E1510" s="115">
        <v>205000</v>
      </c>
      <c r="F1510" t="s">
        <v>838</v>
      </c>
      <c r="G1510" s="31">
        <v>1</v>
      </c>
      <c r="H1510" s="31">
        <v>0</v>
      </c>
      <c r="I1510" s="31">
        <v>0</v>
      </c>
      <c r="J1510" s="117">
        <f t="shared" si="23"/>
        <v>0</v>
      </c>
      <c r="K1510" s="31">
        <v>0</v>
      </c>
      <c r="L1510" s="31">
        <v>0</v>
      </c>
    </row>
    <row r="1511" spans="1:12" outlineLevel="2" x14ac:dyDescent="0.2">
      <c r="A1511" t="s">
        <v>1099</v>
      </c>
      <c r="B1511" s="31" t="s">
        <v>3204</v>
      </c>
      <c r="C1511" t="s">
        <v>6</v>
      </c>
      <c r="D1511" s="3">
        <v>43605</v>
      </c>
      <c r="E1511" s="115">
        <v>23000</v>
      </c>
      <c r="F1511" t="s">
        <v>838</v>
      </c>
      <c r="G1511" s="31">
        <v>1</v>
      </c>
      <c r="H1511" s="31">
        <v>0</v>
      </c>
      <c r="I1511" s="31">
        <v>0</v>
      </c>
      <c r="J1511" s="117">
        <f t="shared" si="23"/>
        <v>0</v>
      </c>
      <c r="K1511" s="31">
        <v>0</v>
      </c>
      <c r="L1511" s="31">
        <v>0</v>
      </c>
    </row>
    <row r="1512" spans="1:12" outlineLevel="2" x14ac:dyDescent="0.2">
      <c r="A1512" t="s">
        <v>1099</v>
      </c>
      <c r="B1512" s="31" t="s">
        <v>2780</v>
      </c>
      <c r="C1512" t="s">
        <v>6</v>
      </c>
      <c r="D1512" s="3">
        <v>43558</v>
      </c>
      <c r="E1512" s="115">
        <v>70000</v>
      </c>
      <c r="F1512" t="s">
        <v>838</v>
      </c>
      <c r="G1512" s="31">
        <v>1</v>
      </c>
      <c r="H1512" s="31">
        <v>0</v>
      </c>
      <c r="I1512" s="31">
        <v>0</v>
      </c>
      <c r="J1512" s="117">
        <f t="shared" si="23"/>
        <v>0</v>
      </c>
      <c r="K1512" s="31">
        <v>0</v>
      </c>
      <c r="L1512" s="31">
        <v>0</v>
      </c>
    </row>
    <row r="1513" spans="1:12" outlineLevel="2" x14ac:dyDescent="0.2">
      <c r="A1513" t="s">
        <v>1099</v>
      </c>
      <c r="B1513" s="31" t="s">
        <v>3222</v>
      </c>
      <c r="C1513" t="s">
        <v>6</v>
      </c>
      <c r="D1513" s="3">
        <v>43605</v>
      </c>
      <c r="E1513" s="115">
        <v>0</v>
      </c>
      <c r="F1513">
        <v>20191129</v>
      </c>
      <c r="G1513" s="31">
        <v>0</v>
      </c>
      <c r="H1513" s="31">
        <v>0</v>
      </c>
      <c r="I1513" s="31">
        <v>0</v>
      </c>
      <c r="J1513" s="117" t="e">
        <f t="shared" si="23"/>
        <v>#DIV/0!</v>
      </c>
      <c r="K1513" s="31">
        <v>1</v>
      </c>
      <c r="L1513" s="31">
        <v>1</v>
      </c>
    </row>
    <row r="1514" spans="1:12" outlineLevel="2" x14ac:dyDescent="0.2">
      <c r="A1514" t="s">
        <v>1099</v>
      </c>
      <c r="B1514" s="31" t="s">
        <v>2563</v>
      </c>
      <c r="C1514" t="s">
        <v>6</v>
      </c>
      <c r="D1514" s="3">
        <v>43532</v>
      </c>
      <c r="E1514" s="115">
        <v>0</v>
      </c>
      <c r="F1514" t="s">
        <v>838</v>
      </c>
      <c r="G1514" s="31">
        <v>0</v>
      </c>
      <c r="H1514" s="31">
        <v>0</v>
      </c>
      <c r="I1514" s="31">
        <v>0</v>
      </c>
      <c r="J1514" s="117" t="e">
        <f t="shared" si="23"/>
        <v>#DIV/0!</v>
      </c>
      <c r="K1514" s="31">
        <v>1</v>
      </c>
      <c r="L1514" s="31">
        <v>0</v>
      </c>
    </row>
    <row r="1515" spans="1:12" outlineLevel="2" x14ac:dyDescent="0.2">
      <c r="A1515" t="s">
        <v>1099</v>
      </c>
      <c r="B1515" s="31" t="s">
        <v>2637</v>
      </c>
      <c r="C1515" t="s">
        <v>6</v>
      </c>
      <c r="D1515" s="3">
        <v>43543</v>
      </c>
      <c r="E1515" s="115">
        <v>0</v>
      </c>
      <c r="F1515" t="s">
        <v>838</v>
      </c>
      <c r="G1515" s="31">
        <v>0</v>
      </c>
      <c r="H1515" s="31">
        <v>0</v>
      </c>
      <c r="I1515" s="31">
        <v>0</v>
      </c>
      <c r="J1515" s="117" t="e">
        <f t="shared" si="23"/>
        <v>#DIV/0!</v>
      </c>
      <c r="K1515" s="31">
        <v>1</v>
      </c>
      <c r="L1515" s="31">
        <v>0</v>
      </c>
    </row>
    <row r="1516" spans="1:12" outlineLevel="2" x14ac:dyDescent="0.2">
      <c r="A1516" t="s">
        <v>1099</v>
      </c>
      <c r="B1516" s="31" t="s">
        <v>2144</v>
      </c>
      <c r="C1516" t="s">
        <v>6</v>
      </c>
      <c r="D1516" s="3">
        <v>43476</v>
      </c>
      <c r="E1516" s="115">
        <v>0</v>
      </c>
      <c r="F1516" t="s">
        <v>838</v>
      </c>
      <c r="G1516" s="31">
        <v>0</v>
      </c>
      <c r="H1516" s="31">
        <v>0</v>
      </c>
      <c r="I1516" s="31">
        <v>0</v>
      </c>
      <c r="J1516" s="117" t="e">
        <f t="shared" si="23"/>
        <v>#DIV/0!</v>
      </c>
      <c r="K1516" s="31">
        <v>1</v>
      </c>
      <c r="L1516" s="31">
        <v>0</v>
      </c>
    </row>
    <row r="1517" spans="1:12" outlineLevel="2" x14ac:dyDescent="0.2">
      <c r="A1517" t="s">
        <v>1099</v>
      </c>
      <c r="B1517" s="31" t="s">
        <v>3302</v>
      </c>
      <c r="C1517" t="s">
        <v>6</v>
      </c>
      <c r="D1517" s="3">
        <v>43614</v>
      </c>
      <c r="E1517" s="115">
        <v>54100</v>
      </c>
      <c r="F1517" t="s">
        <v>838</v>
      </c>
      <c r="G1517" s="31">
        <v>1</v>
      </c>
      <c r="H1517" s="31">
        <v>0</v>
      </c>
      <c r="I1517" s="31">
        <v>0</v>
      </c>
      <c r="J1517" s="117">
        <f t="shared" si="23"/>
        <v>0</v>
      </c>
      <c r="K1517" s="31">
        <v>0</v>
      </c>
      <c r="L1517" s="31">
        <v>0</v>
      </c>
    </row>
    <row r="1518" spans="1:12" outlineLevel="2" x14ac:dyDescent="0.2">
      <c r="A1518" t="s">
        <v>1099</v>
      </c>
      <c r="B1518" s="31" t="s">
        <v>2894</v>
      </c>
      <c r="C1518" t="s">
        <v>6</v>
      </c>
      <c r="D1518" s="3">
        <v>43572</v>
      </c>
      <c r="E1518" s="115">
        <v>66000</v>
      </c>
      <c r="F1518" t="s">
        <v>838</v>
      </c>
      <c r="G1518" s="31">
        <v>1</v>
      </c>
      <c r="H1518" s="31">
        <v>0</v>
      </c>
      <c r="I1518" s="31">
        <v>0</v>
      </c>
      <c r="J1518" s="117">
        <f t="shared" si="23"/>
        <v>0</v>
      </c>
      <c r="K1518" s="31">
        <v>0</v>
      </c>
      <c r="L1518" s="31">
        <v>0</v>
      </c>
    </row>
    <row r="1519" spans="1:12" outlineLevel="2" x14ac:dyDescent="0.2">
      <c r="A1519" t="s">
        <v>1099</v>
      </c>
      <c r="B1519" s="31" t="s">
        <v>3054</v>
      </c>
      <c r="C1519" t="s">
        <v>6</v>
      </c>
      <c r="D1519" s="3">
        <v>43588</v>
      </c>
      <c r="E1519" s="115">
        <v>225000</v>
      </c>
      <c r="F1519" t="s">
        <v>838</v>
      </c>
      <c r="G1519" s="31">
        <v>1</v>
      </c>
      <c r="H1519" s="31">
        <v>0</v>
      </c>
      <c r="I1519" s="31">
        <v>0</v>
      </c>
      <c r="J1519" s="117">
        <f t="shared" si="23"/>
        <v>0</v>
      </c>
      <c r="K1519" s="31">
        <v>0</v>
      </c>
      <c r="L1519" s="31">
        <v>0</v>
      </c>
    </row>
    <row r="1520" spans="1:12" outlineLevel="2" x14ac:dyDescent="0.2">
      <c r="A1520" t="s">
        <v>1099</v>
      </c>
      <c r="B1520" s="31" t="s">
        <v>2548</v>
      </c>
      <c r="C1520" t="s">
        <v>216</v>
      </c>
      <c r="D1520" s="3">
        <v>43532</v>
      </c>
      <c r="E1520" s="115">
        <v>219900</v>
      </c>
      <c r="F1520">
        <v>20190192</v>
      </c>
      <c r="G1520" s="31">
        <v>1</v>
      </c>
      <c r="H1520" s="31">
        <v>1</v>
      </c>
      <c r="I1520" s="31">
        <v>0</v>
      </c>
      <c r="J1520" s="117">
        <f t="shared" si="23"/>
        <v>0</v>
      </c>
      <c r="K1520" s="31">
        <v>0</v>
      </c>
      <c r="L1520" s="31">
        <v>0</v>
      </c>
    </row>
    <row r="1521" spans="1:12" outlineLevel="2" x14ac:dyDescent="0.2">
      <c r="A1521" t="s">
        <v>1099</v>
      </c>
      <c r="B1521" s="31" t="s">
        <v>2830</v>
      </c>
      <c r="C1521" t="s">
        <v>6</v>
      </c>
      <c r="D1521" s="3">
        <v>43564</v>
      </c>
      <c r="E1521" s="115">
        <v>105000</v>
      </c>
      <c r="F1521">
        <v>20190483</v>
      </c>
      <c r="G1521" s="31">
        <v>1</v>
      </c>
      <c r="H1521" s="31">
        <v>1</v>
      </c>
      <c r="I1521" s="31">
        <v>0</v>
      </c>
      <c r="J1521" s="117">
        <f t="shared" si="23"/>
        <v>0</v>
      </c>
      <c r="K1521" s="31">
        <v>0</v>
      </c>
      <c r="L1521" s="31">
        <v>0</v>
      </c>
    </row>
    <row r="1522" spans="1:12" outlineLevel="2" x14ac:dyDescent="0.2">
      <c r="A1522" t="s">
        <v>1099</v>
      </c>
      <c r="B1522" s="31" t="s">
        <v>3155</v>
      </c>
      <c r="C1522" t="s">
        <v>11</v>
      </c>
      <c r="D1522" s="3">
        <v>43598</v>
      </c>
      <c r="E1522" s="115">
        <v>0</v>
      </c>
      <c r="F1522" t="s">
        <v>838</v>
      </c>
      <c r="G1522" s="31">
        <v>0</v>
      </c>
      <c r="H1522" s="31">
        <v>0</v>
      </c>
      <c r="I1522" s="31">
        <v>0</v>
      </c>
      <c r="J1522" s="117" t="e">
        <f t="shared" si="23"/>
        <v>#DIV/0!</v>
      </c>
      <c r="K1522" s="31">
        <v>1</v>
      </c>
      <c r="L1522" s="31">
        <v>0</v>
      </c>
    </row>
    <row r="1523" spans="1:12" outlineLevel="2" x14ac:dyDescent="0.2">
      <c r="A1523" t="s">
        <v>1099</v>
      </c>
      <c r="B1523" s="31" t="s">
        <v>2695</v>
      </c>
      <c r="C1523" t="s">
        <v>6</v>
      </c>
      <c r="D1523" s="3">
        <v>43549</v>
      </c>
      <c r="E1523" s="115">
        <v>0</v>
      </c>
      <c r="F1523" t="s">
        <v>838</v>
      </c>
      <c r="G1523" s="31">
        <v>0</v>
      </c>
      <c r="H1523" s="31">
        <v>0</v>
      </c>
      <c r="I1523" s="31">
        <v>0</v>
      </c>
      <c r="J1523" s="117" t="e">
        <f t="shared" si="23"/>
        <v>#DIV/0!</v>
      </c>
      <c r="K1523" s="31">
        <v>1</v>
      </c>
      <c r="L1523" s="31">
        <v>0</v>
      </c>
    </row>
    <row r="1524" spans="1:12" outlineLevel="2" x14ac:dyDescent="0.2">
      <c r="A1524" t="s">
        <v>1099</v>
      </c>
      <c r="B1524" s="31" t="s">
        <v>3272</v>
      </c>
      <c r="C1524" t="s">
        <v>6</v>
      </c>
      <c r="D1524" s="3">
        <v>43609</v>
      </c>
      <c r="E1524" s="115">
        <v>0</v>
      </c>
      <c r="F1524" t="s">
        <v>838</v>
      </c>
      <c r="G1524" s="31">
        <v>0</v>
      </c>
      <c r="H1524" s="31">
        <v>0</v>
      </c>
      <c r="I1524" s="31">
        <v>0</v>
      </c>
      <c r="J1524" s="117" t="e">
        <f t="shared" si="23"/>
        <v>#DIV/0!</v>
      </c>
      <c r="K1524" s="31">
        <v>1</v>
      </c>
      <c r="L1524" s="31">
        <v>0</v>
      </c>
    </row>
    <row r="1525" spans="1:12" outlineLevel="2" x14ac:dyDescent="0.2">
      <c r="A1525" t="s">
        <v>1099</v>
      </c>
      <c r="B1525" s="31" t="s">
        <v>3239</v>
      </c>
      <c r="C1525" t="s">
        <v>6</v>
      </c>
      <c r="D1525" s="3">
        <v>43607</v>
      </c>
      <c r="E1525" s="115">
        <v>162000</v>
      </c>
      <c r="F1525">
        <v>20190613</v>
      </c>
      <c r="G1525" s="31">
        <v>1</v>
      </c>
      <c r="H1525" s="31">
        <v>1</v>
      </c>
      <c r="I1525" s="31">
        <v>0</v>
      </c>
      <c r="J1525" s="117">
        <f t="shared" si="23"/>
        <v>0</v>
      </c>
      <c r="K1525" s="31">
        <v>0</v>
      </c>
      <c r="L1525" s="31">
        <v>0</v>
      </c>
    </row>
    <row r="1526" spans="1:12" outlineLevel="2" x14ac:dyDescent="0.2">
      <c r="A1526" t="s">
        <v>1099</v>
      </c>
      <c r="B1526" s="31" t="s">
        <v>2432</v>
      </c>
      <c r="C1526" t="s">
        <v>216</v>
      </c>
      <c r="D1526" s="3">
        <v>43521</v>
      </c>
      <c r="E1526" s="115">
        <v>156000</v>
      </c>
      <c r="F1526" t="s">
        <v>838</v>
      </c>
      <c r="G1526" s="31">
        <v>1</v>
      </c>
      <c r="H1526" s="31">
        <v>0</v>
      </c>
      <c r="I1526" s="31">
        <v>0</v>
      </c>
      <c r="J1526" s="117">
        <f t="shared" si="23"/>
        <v>0</v>
      </c>
      <c r="K1526" s="31">
        <v>0</v>
      </c>
      <c r="L1526" s="31">
        <v>0</v>
      </c>
    </row>
    <row r="1527" spans="1:12" outlineLevel="2" x14ac:dyDescent="0.2">
      <c r="A1527" t="s">
        <v>1099</v>
      </c>
      <c r="B1527" s="31" t="s">
        <v>3077</v>
      </c>
      <c r="C1527" t="s">
        <v>6</v>
      </c>
      <c r="D1527" s="3">
        <v>43591</v>
      </c>
      <c r="E1527" s="115">
        <v>174900</v>
      </c>
      <c r="F1527" t="s">
        <v>838</v>
      </c>
      <c r="G1527" s="31">
        <v>1</v>
      </c>
      <c r="H1527" s="31">
        <v>0</v>
      </c>
      <c r="I1527" s="31">
        <v>0</v>
      </c>
      <c r="J1527" s="117">
        <f t="shared" si="23"/>
        <v>0</v>
      </c>
      <c r="K1527" s="31">
        <v>0</v>
      </c>
      <c r="L1527" s="31">
        <v>0</v>
      </c>
    </row>
    <row r="1528" spans="1:12" outlineLevel="2" x14ac:dyDescent="0.2">
      <c r="A1528" t="s">
        <v>1099</v>
      </c>
      <c r="B1528" s="31" t="s">
        <v>1856</v>
      </c>
      <c r="C1528" t="s">
        <v>6</v>
      </c>
      <c r="D1528" s="3">
        <v>43552</v>
      </c>
      <c r="E1528" s="115">
        <v>230000</v>
      </c>
      <c r="F1528" t="s">
        <v>838</v>
      </c>
      <c r="G1528" s="31">
        <v>1</v>
      </c>
      <c r="H1528" s="31">
        <v>0</v>
      </c>
      <c r="I1528" s="31">
        <v>0</v>
      </c>
      <c r="J1528" s="117">
        <f t="shared" si="23"/>
        <v>0</v>
      </c>
      <c r="K1528" s="31">
        <v>0</v>
      </c>
      <c r="L1528" s="31">
        <v>0</v>
      </c>
    </row>
    <row r="1529" spans="1:12" outlineLevel="2" x14ac:dyDescent="0.2">
      <c r="A1529" t="s">
        <v>1099</v>
      </c>
      <c r="B1529" s="31" t="s">
        <v>2095</v>
      </c>
      <c r="C1529" t="s">
        <v>6</v>
      </c>
      <c r="D1529" s="3">
        <v>43467</v>
      </c>
      <c r="E1529" s="115">
        <v>151800</v>
      </c>
      <c r="F1529" t="s">
        <v>838</v>
      </c>
      <c r="G1529" s="31">
        <v>1</v>
      </c>
      <c r="H1529" s="31">
        <v>0</v>
      </c>
      <c r="I1529" s="31">
        <v>0</v>
      </c>
      <c r="J1529" s="117">
        <f t="shared" si="23"/>
        <v>0</v>
      </c>
      <c r="K1529" s="31">
        <v>0</v>
      </c>
      <c r="L1529" s="31">
        <v>0</v>
      </c>
    </row>
    <row r="1530" spans="1:12" outlineLevel="2" x14ac:dyDescent="0.2">
      <c r="A1530" t="s">
        <v>1099</v>
      </c>
      <c r="B1530" s="31" t="s">
        <v>3112</v>
      </c>
      <c r="C1530" t="s">
        <v>6</v>
      </c>
      <c r="D1530" s="3">
        <v>43595</v>
      </c>
      <c r="E1530" s="115">
        <v>0</v>
      </c>
      <c r="F1530" t="s">
        <v>838</v>
      </c>
      <c r="G1530" s="31">
        <v>0</v>
      </c>
      <c r="H1530" s="31">
        <v>0</v>
      </c>
      <c r="I1530" s="31">
        <v>0</v>
      </c>
      <c r="J1530" s="117" t="e">
        <f t="shared" si="23"/>
        <v>#DIV/0!</v>
      </c>
      <c r="K1530" s="31">
        <v>1</v>
      </c>
      <c r="L1530" s="31">
        <v>0</v>
      </c>
    </row>
    <row r="1531" spans="1:12" outlineLevel="2" x14ac:dyDescent="0.2">
      <c r="A1531" t="s">
        <v>1099</v>
      </c>
      <c r="B1531" s="31" t="s">
        <v>2473</v>
      </c>
      <c r="C1531" t="s">
        <v>6</v>
      </c>
      <c r="D1531" s="3">
        <v>43524</v>
      </c>
      <c r="E1531" s="115">
        <v>245000</v>
      </c>
      <c r="F1531" t="s">
        <v>838</v>
      </c>
      <c r="G1531" s="31">
        <v>1</v>
      </c>
      <c r="H1531" s="31">
        <v>0</v>
      </c>
      <c r="I1531" s="31">
        <v>0</v>
      </c>
      <c r="J1531" s="117">
        <f t="shared" si="23"/>
        <v>0</v>
      </c>
      <c r="K1531" s="31">
        <v>0</v>
      </c>
      <c r="L1531" s="31">
        <v>0</v>
      </c>
    </row>
    <row r="1532" spans="1:12" outlineLevel="2" x14ac:dyDescent="0.2">
      <c r="A1532" t="s">
        <v>1099</v>
      </c>
      <c r="B1532" s="31" t="s">
        <v>2286</v>
      </c>
      <c r="C1532" t="s">
        <v>1126</v>
      </c>
      <c r="D1532" s="3">
        <v>43497</v>
      </c>
      <c r="E1532" s="115">
        <v>357000</v>
      </c>
      <c r="F1532">
        <v>20190898</v>
      </c>
      <c r="G1532" s="31">
        <v>1</v>
      </c>
      <c r="H1532" s="31">
        <v>1</v>
      </c>
      <c r="I1532" s="31">
        <v>0</v>
      </c>
      <c r="J1532" s="117">
        <f t="shared" si="23"/>
        <v>0</v>
      </c>
      <c r="K1532" s="31">
        <v>0</v>
      </c>
      <c r="L1532" s="31">
        <v>0</v>
      </c>
    </row>
    <row r="1533" spans="1:12" outlineLevel="2" x14ac:dyDescent="0.2">
      <c r="A1533" t="s">
        <v>1099</v>
      </c>
      <c r="B1533" s="31" t="s">
        <v>3024</v>
      </c>
      <c r="C1533" t="s">
        <v>1092</v>
      </c>
      <c r="D1533" s="3">
        <v>43585</v>
      </c>
      <c r="E1533" s="115">
        <v>185000</v>
      </c>
      <c r="F1533" t="s">
        <v>838</v>
      </c>
      <c r="G1533" s="31">
        <v>1</v>
      </c>
      <c r="H1533" s="31">
        <v>0</v>
      </c>
      <c r="I1533" s="31">
        <v>0</v>
      </c>
      <c r="J1533" s="117">
        <f t="shared" si="23"/>
        <v>0</v>
      </c>
      <c r="K1533" s="31">
        <v>0</v>
      </c>
      <c r="L1533" s="31">
        <v>0</v>
      </c>
    </row>
    <row r="1534" spans="1:12" outlineLevel="2" x14ac:dyDescent="0.2">
      <c r="A1534" t="s">
        <v>1099</v>
      </c>
      <c r="B1534" s="31" t="s">
        <v>3279</v>
      </c>
      <c r="C1534" t="s">
        <v>422</v>
      </c>
      <c r="D1534" s="3">
        <v>43609</v>
      </c>
      <c r="E1534" s="115">
        <v>75000</v>
      </c>
      <c r="F1534" t="s">
        <v>838</v>
      </c>
      <c r="G1534" s="31">
        <v>1</v>
      </c>
      <c r="H1534" s="31">
        <v>0</v>
      </c>
      <c r="I1534" s="31">
        <v>0</v>
      </c>
      <c r="J1534" s="117">
        <f t="shared" si="23"/>
        <v>0</v>
      </c>
      <c r="K1534" s="31">
        <v>0</v>
      </c>
      <c r="L1534" s="31">
        <v>0</v>
      </c>
    </row>
    <row r="1535" spans="1:12" outlineLevel="2" x14ac:dyDescent="0.2">
      <c r="A1535" t="s">
        <v>1099</v>
      </c>
      <c r="B1535" s="31" t="s">
        <v>1911</v>
      </c>
      <c r="C1535" t="s">
        <v>426</v>
      </c>
      <c r="D1535" s="3">
        <v>43553</v>
      </c>
      <c r="E1535" s="115">
        <v>29000</v>
      </c>
      <c r="F1535" t="s">
        <v>838</v>
      </c>
      <c r="G1535" s="31">
        <v>1</v>
      </c>
      <c r="H1535" s="31">
        <v>0</v>
      </c>
      <c r="I1535" s="31">
        <v>0</v>
      </c>
      <c r="J1535" s="117">
        <f t="shared" si="23"/>
        <v>0</v>
      </c>
      <c r="K1535" s="31">
        <v>0</v>
      </c>
      <c r="L1535" s="31">
        <v>0</v>
      </c>
    </row>
    <row r="1536" spans="1:12" outlineLevel="2" x14ac:dyDescent="0.2">
      <c r="A1536" t="s">
        <v>1099</v>
      </c>
      <c r="B1536" s="31" t="s">
        <v>2914</v>
      </c>
      <c r="C1536" t="s">
        <v>1831</v>
      </c>
      <c r="D1536" s="3">
        <v>43573</v>
      </c>
      <c r="E1536" s="115">
        <v>165000</v>
      </c>
      <c r="F1536" t="s">
        <v>838</v>
      </c>
      <c r="G1536" s="31">
        <v>1</v>
      </c>
      <c r="H1536" s="31">
        <v>0</v>
      </c>
      <c r="I1536" s="31">
        <v>0</v>
      </c>
      <c r="J1536" s="117">
        <f t="shared" si="23"/>
        <v>0</v>
      </c>
      <c r="K1536" s="31">
        <v>0</v>
      </c>
      <c r="L1536" s="31">
        <v>0</v>
      </c>
    </row>
    <row r="1537" spans="1:12" outlineLevel="2" x14ac:dyDescent="0.2">
      <c r="A1537" t="s">
        <v>1099</v>
      </c>
      <c r="B1537" s="31" t="s">
        <v>2351</v>
      </c>
      <c r="C1537" t="s">
        <v>6</v>
      </c>
      <c r="D1537" s="3">
        <v>43509</v>
      </c>
      <c r="E1537" s="115">
        <v>76000</v>
      </c>
      <c r="F1537" t="s">
        <v>838</v>
      </c>
      <c r="G1537" s="31">
        <v>1</v>
      </c>
      <c r="H1537" s="31">
        <v>0</v>
      </c>
      <c r="I1537" s="31">
        <v>0</v>
      </c>
      <c r="J1537" s="117">
        <f t="shared" si="23"/>
        <v>0</v>
      </c>
      <c r="K1537" s="31">
        <v>0</v>
      </c>
      <c r="L1537" s="31">
        <v>0</v>
      </c>
    </row>
    <row r="1538" spans="1:12" outlineLevel="2" x14ac:dyDescent="0.2">
      <c r="A1538" t="s">
        <v>1099</v>
      </c>
      <c r="B1538" s="31" t="s">
        <v>3218</v>
      </c>
      <c r="C1538" t="s">
        <v>123</v>
      </c>
      <c r="D1538" s="3">
        <v>43605</v>
      </c>
      <c r="E1538" s="115">
        <v>139000</v>
      </c>
      <c r="F1538">
        <v>20190867</v>
      </c>
      <c r="G1538" s="31">
        <v>1</v>
      </c>
      <c r="H1538" s="31">
        <v>1</v>
      </c>
      <c r="I1538" s="31">
        <v>0</v>
      </c>
      <c r="J1538" s="117">
        <f t="shared" si="23"/>
        <v>0</v>
      </c>
      <c r="K1538" s="31">
        <v>0</v>
      </c>
      <c r="L1538" s="31">
        <v>0</v>
      </c>
    </row>
    <row r="1539" spans="1:12" outlineLevel="2" x14ac:dyDescent="0.2">
      <c r="A1539" t="s">
        <v>1099</v>
      </c>
      <c r="B1539" s="31" t="s">
        <v>3014</v>
      </c>
      <c r="C1539" t="s">
        <v>6</v>
      </c>
      <c r="D1539" s="3">
        <v>43585</v>
      </c>
      <c r="E1539" s="115">
        <v>195000</v>
      </c>
      <c r="F1539">
        <v>20190665</v>
      </c>
      <c r="G1539" s="31">
        <v>1</v>
      </c>
      <c r="H1539" s="31">
        <v>1</v>
      </c>
      <c r="I1539" s="31">
        <v>0</v>
      </c>
      <c r="J1539" s="117">
        <f t="shared" si="23"/>
        <v>0</v>
      </c>
      <c r="K1539" s="31">
        <v>0</v>
      </c>
      <c r="L1539" s="31">
        <v>0</v>
      </c>
    </row>
    <row r="1540" spans="1:12" outlineLevel="2" x14ac:dyDescent="0.2">
      <c r="A1540" t="s">
        <v>1099</v>
      </c>
      <c r="B1540" s="31" t="s">
        <v>3095</v>
      </c>
      <c r="C1540" t="s">
        <v>6</v>
      </c>
      <c r="D1540" s="3">
        <v>43593</v>
      </c>
      <c r="E1540" s="115">
        <v>139900</v>
      </c>
      <c r="F1540" t="s">
        <v>838</v>
      </c>
      <c r="G1540" s="31">
        <v>1</v>
      </c>
      <c r="H1540" s="31">
        <v>0</v>
      </c>
      <c r="I1540" s="31">
        <v>0</v>
      </c>
      <c r="J1540" s="117">
        <f t="shared" si="23"/>
        <v>0</v>
      </c>
      <c r="K1540" s="31">
        <v>0</v>
      </c>
      <c r="L1540" s="31">
        <v>0</v>
      </c>
    </row>
    <row r="1541" spans="1:12" outlineLevel="2" x14ac:dyDescent="0.2">
      <c r="A1541" t="s">
        <v>1099</v>
      </c>
      <c r="B1541" s="31" t="s">
        <v>2151</v>
      </c>
      <c r="C1541" t="s">
        <v>425</v>
      </c>
      <c r="D1541" s="3">
        <v>43479</v>
      </c>
      <c r="E1541" s="115">
        <v>495000</v>
      </c>
      <c r="F1541" t="s">
        <v>838</v>
      </c>
      <c r="G1541" s="31">
        <v>1</v>
      </c>
      <c r="H1541" s="31">
        <v>0</v>
      </c>
      <c r="I1541" s="31">
        <v>0</v>
      </c>
      <c r="J1541" s="117">
        <f t="shared" si="23"/>
        <v>0</v>
      </c>
      <c r="K1541" s="31">
        <v>0</v>
      </c>
      <c r="L1541" s="31">
        <v>0</v>
      </c>
    </row>
    <row r="1542" spans="1:12" outlineLevel="2" x14ac:dyDescent="0.2">
      <c r="A1542" t="s">
        <v>1099</v>
      </c>
      <c r="B1542" s="31" t="s">
        <v>3028</v>
      </c>
      <c r="C1542" t="s">
        <v>700</v>
      </c>
      <c r="D1542" s="3">
        <v>43585</v>
      </c>
      <c r="E1542" s="115">
        <v>175000</v>
      </c>
      <c r="F1542" t="s">
        <v>838</v>
      </c>
      <c r="G1542" s="31">
        <v>1</v>
      </c>
      <c r="H1542" s="31">
        <v>0</v>
      </c>
      <c r="I1542" s="31">
        <v>0</v>
      </c>
      <c r="J1542" s="117">
        <f t="shared" ref="J1542:J1605" si="24">+I1542/G1542</f>
        <v>0</v>
      </c>
      <c r="K1542" s="31">
        <v>0</v>
      </c>
      <c r="L1542" s="31">
        <v>0</v>
      </c>
    </row>
    <row r="1543" spans="1:12" outlineLevel="2" x14ac:dyDescent="0.2">
      <c r="A1543" t="s">
        <v>1099</v>
      </c>
      <c r="B1543" s="31" t="s">
        <v>3130</v>
      </c>
      <c r="C1543" t="s">
        <v>6</v>
      </c>
      <c r="D1543" s="3">
        <v>43595</v>
      </c>
      <c r="E1543" s="115">
        <v>83000</v>
      </c>
      <c r="F1543" t="s">
        <v>838</v>
      </c>
      <c r="G1543" s="31">
        <v>1</v>
      </c>
      <c r="H1543" s="31">
        <v>0</v>
      </c>
      <c r="I1543" s="31">
        <v>0</v>
      </c>
      <c r="J1543" s="117">
        <f t="shared" si="24"/>
        <v>0</v>
      </c>
      <c r="K1543" s="31">
        <v>0</v>
      </c>
      <c r="L1543" s="31">
        <v>0</v>
      </c>
    </row>
    <row r="1544" spans="1:12" outlineLevel="2" x14ac:dyDescent="0.2">
      <c r="A1544" t="s">
        <v>1099</v>
      </c>
      <c r="B1544" s="31" t="s">
        <v>2379</v>
      </c>
      <c r="C1544" t="s">
        <v>1249</v>
      </c>
      <c r="D1544" s="3">
        <v>43511</v>
      </c>
      <c r="E1544" s="115">
        <v>195000</v>
      </c>
      <c r="F1544" t="s">
        <v>838</v>
      </c>
      <c r="G1544" s="31">
        <v>1</v>
      </c>
      <c r="H1544" s="31">
        <v>0</v>
      </c>
      <c r="I1544" s="31">
        <v>0</v>
      </c>
      <c r="J1544" s="117">
        <f t="shared" si="24"/>
        <v>0</v>
      </c>
      <c r="K1544" s="31">
        <v>0</v>
      </c>
      <c r="L1544" s="31">
        <v>0</v>
      </c>
    </row>
    <row r="1545" spans="1:12" outlineLevel="2" x14ac:dyDescent="0.2">
      <c r="A1545" t="s">
        <v>1099</v>
      </c>
      <c r="B1545" s="31" t="s">
        <v>2688</v>
      </c>
      <c r="C1545" t="s">
        <v>123</v>
      </c>
      <c r="D1545" s="3">
        <v>43549</v>
      </c>
      <c r="E1545" s="115">
        <v>161400</v>
      </c>
      <c r="F1545" t="s">
        <v>838</v>
      </c>
      <c r="G1545" s="31">
        <v>1</v>
      </c>
      <c r="H1545" s="31">
        <v>0</v>
      </c>
      <c r="I1545" s="31">
        <v>0</v>
      </c>
      <c r="J1545" s="117">
        <f t="shared" si="24"/>
        <v>0</v>
      </c>
      <c r="K1545" s="31">
        <v>0</v>
      </c>
      <c r="L1545" s="31">
        <v>0</v>
      </c>
    </row>
    <row r="1546" spans="1:12" outlineLevel="2" x14ac:dyDescent="0.2">
      <c r="A1546" t="s">
        <v>1099</v>
      </c>
      <c r="B1546" s="31" t="s">
        <v>2722</v>
      </c>
      <c r="C1546" t="s">
        <v>123</v>
      </c>
      <c r="D1546" s="3">
        <v>43552</v>
      </c>
      <c r="E1546" s="115">
        <v>0</v>
      </c>
      <c r="F1546" t="s">
        <v>838</v>
      </c>
      <c r="G1546" s="31">
        <v>0</v>
      </c>
      <c r="H1546" s="31">
        <v>0</v>
      </c>
      <c r="I1546" s="31">
        <v>0</v>
      </c>
      <c r="J1546" s="117" t="e">
        <f t="shared" si="24"/>
        <v>#DIV/0!</v>
      </c>
      <c r="K1546" s="31">
        <v>1</v>
      </c>
      <c r="L1546" s="31">
        <v>0</v>
      </c>
    </row>
    <row r="1547" spans="1:12" outlineLevel="2" x14ac:dyDescent="0.2">
      <c r="A1547" t="s">
        <v>1099</v>
      </c>
      <c r="B1547" s="31" t="s">
        <v>3306</v>
      </c>
      <c r="C1547" t="s">
        <v>6</v>
      </c>
      <c r="D1547" s="3">
        <v>43614</v>
      </c>
      <c r="E1547" s="115">
        <v>297000</v>
      </c>
      <c r="F1547" t="s">
        <v>838</v>
      </c>
      <c r="G1547" s="31">
        <v>1</v>
      </c>
      <c r="H1547" s="31">
        <v>0</v>
      </c>
      <c r="I1547" s="31">
        <v>0</v>
      </c>
      <c r="J1547" s="117">
        <f t="shared" si="24"/>
        <v>0</v>
      </c>
      <c r="K1547" s="31">
        <v>0</v>
      </c>
      <c r="L1547" s="31">
        <v>0</v>
      </c>
    </row>
    <row r="1548" spans="1:12" outlineLevel="2" x14ac:dyDescent="0.2">
      <c r="A1548" t="s">
        <v>1099</v>
      </c>
      <c r="B1548" s="31" t="s">
        <v>2853</v>
      </c>
      <c r="C1548" t="s">
        <v>6</v>
      </c>
      <c r="D1548" s="3">
        <v>43567</v>
      </c>
      <c r="E1548" s="115">
        <v>60000</v>
      </c>
      <c r="F1548" t="s">
        <v>838</v>
      </c>
      <c r="G1548" s="31">
        <v>1</v>
      </c>
      <c r="H1548" s="31">
        <v>0</v>
      </c>
      <c r="I1548" s="31">
        <v>0</v>
      </c>
      <c r="J1548" s="117">
        <f t="shared" si="24"/>
        <v>0</v>
      </c>
      <c r="K1548" s="31">
        <v>0</v>
      </c>
      <c r="L1548" s="31">
        <v>0</v>
      </c>
    </row>
    <row r="1549" spans="1:12" outlineLevel="2" x14ac:dyDescent="0.2">
      <c r="A1549" t="s">
        <v>1099</v>
      </c>
      <c r="B1549" s="31" t="s">
        <v>2236</v>
      </c>
      <c r="C1549" t="s">
        <v>6</v>
      </c>
      <c r="D1549" s="3">
        <v>43494</v>
      </c>
      <c r="E1549" s="115">
        <v>128900</v>
      </c>
      <c r="F1549">
        <v>20182908</v>
      </c>
      <c r="G1549" s="31">
        <v>1</v>
      </c>
      <c r="H1549" s="31">
        <v>1</v>
      </c>
      <c r="I1549" s="31">
        <v>0</v>
      </c>
      <c r="J1549" s="117">
        <f t="shared" si="24"/>
        <v>0</v>
      </c>
      <c r="K1549" s="31">
        <v>0</v>
      </c>
      <c r="L1549" s="31">
        <v>0</v>
      </c>
    </row>
    <row r="1550" spans="1:12" outlineLevel="2" x14ac:dyDescent="0.2">
      <c r="A1550" t="s">
        <v>1099</v>
      </c>
      <c r="B1550" s="31" t="s">
        <v>2704</v>
      </c>
      <c r="C1550" t="s">
        <v>6</v>
      </c>
      <c r="D1550" s="3">
        <v>43550</v>
      </c>
      <c r="E1550" s="115">
        <v>65000</v>
      </c>
      <c r="F1550" t="s">
        <v>838</v>
      </c>
      <c r="G1550" s="31">
        <v>1</v>
      </c>
      <c r="H1550" s="31">
        <v>0</v>
      </c>
      <c r="I1550" s="31">
        <v>0</v>
      </c>
      <c r="J1550" s="117">
        <f t="shared" si="24"/>
        <v>0</v>
      </c>
      <c r="K1550" s="31">
        <v>0</v>
      </c>
      <c r="L1550" s="31">
        <v>0</v>
      </c>
    </row>
    <row r="1551" spans="1:12" outlineLevel="2" x14ac:dyDescent="0.2">
      <c r="A1551" t="s">
        <v>1099</v>
      </c>
      <c r="B1551" s="31" t="s">
        <v>2801</v>
      </c>
      <c r="C1551" t="s">
        <v>6</v>
      </c>
      <c r="D1551" s="3">
        <v>43560</v>
      </c>
      <c r="E1551" s="115">
        <v>65000</v>
      </c>
      <c r="F1551" t="s">
        <v>838</v>
      </c>
      <c r="G1551" s="31">
        <v>1</v>
      </c>
      <c r="H1551" s="31">
        <v>0</v>
      </c>
      <c r="I1551" s="31">
        <v>0</v>
      </c>
      <c r="J1551" s="117">
        <f t="shared" si="24"/>
        <v>0</v>
      </c>
      <c r="K1551" s="31">
        <v>0</v>
      </c>
      <c r="L1551" s="31">
        <v>0</v>
      </c>
    </row>
    <row r="1552" spans="1:12" outlineLevel="2" x14ac:dyDescent="0.2">
      <c r="A1552" t="s">
        <v>1099</v>
      </c>
      <c r="B1552" s="31" t="s">
        <v>2833</v>
      </c>
      <c r="C1552" t="s">
        <v>6</v>
      </c>
      <c r="D1552" s="3">
        <v>43565</v>
      </c>
      <c r="E1552" s="115">
        <v>78000</v>
      </c>
      <c r="F1552" t="s">
        <v>838</v>
      </c>
      <c r="G1552" s="31">
        <v>1</v>
      </c>
      <c r="H1552" s="31">
        <v>0</v>
      </c>
      <c r="I1552" s="31">
        <v>0</v>
      </c>
      <c r="J1552" s="117">
        <f t="shared" si="24"/>
        <v>0</v>
      </c>
      <c r="K1552" s="31">
        <v>0</v>
      </c>
      <c r="L1552" s="31">
        <v>0</v>
      </c>
    </row>
    <row r="1553" spans="1:12" outlineLevel="2" x14ac:dyDescent="0.2">
      <c r="A1553" t="s">
        <v>1099</v>
      </c>
      <c r="B1553" s="31" t="s">
        <v>2710</v>
      </c>
      <c r="C1553" t="s">
        <v>6</v>
      </c>
      <c r="D1553" s="3">
        <v>43551</v>
      </c>
      <c r="E1553" s="115">
        <v>217000</v>
      </c>
      <c r="F1553" t="s">
        <v>838</v>
      </c>
      <c r="G1553" s="31">
        <v>1</v>
      </c>
      <c r="H1553" s="31">
        <v>0</v>
      </c>
      <c r="I1553" s="31">
        <v>0</v>
      </c>
      <c r="J1553" s="117">
        <f t="shared" si="24"/>
        <v>0</v>
      </c>
      <c r="K1553" s="31">
        <v>0</v>
      </c>
      <c r="L1553" s="31">
        <v>0</v>
      </c>
    </row>
    <row r="1554" spans="1:12" outlineLevel="2" x14ac:dyDescent="0.2">
      <c r="A1554" t="s">
        <v>1099</v>
      </c>
      <c r="B1554" s="31" t="s">
        <v>2315</v>
      </c>
      <c r="C1554" t="s">
        <v>6</v>
      </c>
      <c r="D1554" s="3">
        <v>43503</v>
      </c>
      <c r="E1554" s="115">
        <v>0</v>
      </c>
      <c r="F1554" t="s">
        <v>838</v>
      </c>
      <c r="G1554" s="31">
        <v>0</v>
      </c>
      <c r="H1554" s="31">
        <v>0</v>
      </c>
      <c r="I1554" s="31">
        <v>0</v>
      </c>
      <c r="J1554" s="117" t="e">
        <f t="shared" si="24"/>
        <v>#DIV/0!</v>
      </c>
      <c r="K1554" s="31">
        <v>1</v>
      </c>
      <c r="L1554" s="31">
        <v>0</v>
      </c>
    </row>
    <row r="1555" spans="1:12" outlineLevel="2" x14ac:dyDescent="0.2">
      <c r="A1555" t="s">
        <v>1099</v>
      </c>
      <c r="B1555" s="31" t="s">
        <v>2800</v>
      </c>
      <c r="C1555" t="s">
        <v>6</v>
      </c>
      <c r="D1555" s="3">
        <v>43560</v>
      </c>
      <c r="E1555" s="115">
        <v>0</v>
      </c>
      <c r="F1555" t="s">
        <v>838</v>
      </c>
      <c r="G1555" s="31">
        <v>0</v>
      </c>
      <c r="H1555" s="31">
        <v>0</v>
      </c>
      <c r="I1555" s="31">
        <v>0</v>
      </c>
      <c r="J1555" s="117" t="e">
        <f t="shared" si="24"/>
        <v>#DIV/0!</v>
      </c>
      <c r="K1555" s="31">
        <v>1</v>
      </c>
      <c r="L1555" s="31">
        <v>0</v>
      </c>
    </row>
    <row r="1556" spans="1:12" outlineLevel="2" x14ac:dyDescent="0.2">
      <c r="A1556" t="s">
        <v>1099</v>
      </c>
      <c r="B1556" s="31" t="s">
        <v>3260</v>
      </c>
      <c r="C1556" t="s">
        <v>1092</v>
      </c>
      <c r="D1556" s="3">
        <v>43609</v>
      </c>
      <c r="E1556" s="115">
        <v>0</v>
      </c>
      <c r="F1556" t="s">
        <v>838</v>
      </c>
      <c r="G1556" s="31">
        <v>0</v>
      </c>
      <c r="H1556" s="31">
        <v>0</v>
      </c>
      <c r="I1556" s="31">
        <v>0</v>
      </c>
      <c r="J1556" s="117" t="e">
        <f t="shared" si="24"/>
        <v>#DIV/0!</v>
      </c>
      <c r="K1556" s="31">
        <v>1</v>
      </c>
      <c r="L1556" s="31">
        <v>0</v>
      </c>
    </row>
    <row r="1557" spans="1:12" outlineLevel="2" x14ac:dyDescent="0.2">
      <c r="A1557" t="s">
        <v>1099</v>
      </c>
      <c r="B1557" s="31" t="s">
        <v>2163</v>
      </c>
      <c r="C1557" t="s">
        <v>1249</v>
      </c>
      <c r="D1557" s="3">
        <v>43480</v>
      </c>
      <c r="E1557" s="115">
        <v>450000</v>
      </c>
      <c r="F1557">
        <v>20182825</v>
      </c>
      <c r="G1557" s="31">
        <v>1</v>
      </c>
      <c r="H1557" s="31">
        <v>1</v>
      </c>
      <c r="I1557" s="31">
        <v>0</v>
      </c>
      <c r="J1557" s="117">
        <f t="shared" si="24"/>
        <v>0</v>
      </c>
      <c r="K1557" s="31">
        <v>0</v>
      </c>
      <c r="L1557" s="31">
        <v>0</v>
      </c>
    </row>
    <row r="1558" spans="1:12" outlineLevel="2" x14ac:dyDescent="0.2">
      <c r="A1558" t="s">
        <v>1099</v>
      </c>
      <c r="B1558" s="31" t="s">
        <v>2324</v>
      </c>
      <c r="C1558" t="s">
        <v>6</v>
      </c>
      <c r="D1558" s="3">
        <v>43504</v>
      </c>
      <c r="E1558" s="115">
        <v>52000</v>
      </c>
      <c r="F1558">
        <v>20190137</v>
      </c>
      <c r="G1558" s="31">
        <v>1</v>
      </c>
      <c r="H1558" s="31">
        <v>1</v>
      </c>
      <c r="I1558" s="31">
        <v>0</v>
      </c>
      <c r="J1558" s="117">
        <f t="shared" si="24"/>
        <v>0</v>
      </c>
      <c r="K1558" s="31">
        <v>0</v>
      </c>
      <c r="L1558" s="31">
        <v>0</v>
      </c>
    </row>
    <row r="1559" spans="1:12" outlineLevel="2" x14ac:dyDescent="0.2">
      <c r="A1559" t="s">
        <v>1099</v>
      </c>
      <c r="B1559" s="31" t="s">
        <v>2227</v>
      </c>
      <c r="C1559" t="s">
        <v>6</v>
      </c>
      <c r="D1559" s="3">
        <v>43493</v>
      </c>
      <c r="E1559" s="115">
        <v>0</v>
      </c>
      <c r="F1559" t="s">
        <v>838</v>
      </c>
      <c r="G1559" s="31">
        <v>0</v>
      </c>
      <c r="H1559" s="31">
        <v>0</v>
      </c>
      <c r="I1559" s="31">
        <v>0</v>
      </c>
      <c r="J1559" s="117" t="e">
        <f t="shared" si="24"/>
        <v>#DIV/0!</v>
      </c>
      <c r="K1559" s="31">
        <v>1</v>
      </c>
      <c r="L1559" s="31">
        <v>0</v>
      </c>
    </row>
    <row r="1560" spans="1:12" outlineLevel="2" x14ac:dyDescent="0.2">
      <c r="A1560" t="s">
        <v>1099</v>
      </c>
      <c r="B1560" s="31" t="s">
        <v>3040</v>
      </c>
      <c r="C1560" t="s">
        <v>123</v>
      </c>
      <c r="D1560" s="3">
        <v>43587</v>
      </c>
      <c r="E1560" s="115">
        <v>262000</v>
      </c>
      <c r="F1560" t="s">
        <v>838</v>
      </c>
      <c r="G1560" s="31">
        <v>1</v>
      </c>
      <c r="H1560" s="31">
        <v>0</v>
      </c>
      <c r="I1560" s="31">
        <v>0</v>
      </c>
      <c r="J1560" s="117">
        <f t="shared" si="24"/>
        <v>0</v>
      </c>
      <c r="K1560" s="31">
        <v>0</v>
      </c>
      <c r="L1560" s="31">
        <v>0</v>
      </c>
    </row>
    <row r="1561" spans="1:12" outlineLevel="2" x14ac:dyDescent="0.2">
      <c r="A1561" t="s">
        <v>1099</v>
      </c>
      <c r="B1561" s="31" t="s">
        <v>2715</v>
      </c>
      <c r="C1561" t="s">
        <v>1126</v>
      </c>
      <c r="D1561" s="3">
        <v>43551</v>
      </c>
      <c r="E1561" s="115">
        <v>316500</v>
      </c>
      <c r="F1561" t="s">
        <v>838</v>
      </c>
      <c r="G1561" s="31">
        <v>1</v>
      </c>
      <c r="H1561" s="31">
        <v>0</v>
      </c>
      <c r="I1561" s="31">
        <v>0</v>
      </c>
      <c r="J1561" s="117">
        <f t="shared" si="24"/>
        <v>0</v>
      </c>
      <c r="K1561" s="31">
        <v>0</v>
      </c>
      <c r="L1561" s="31">
        <v>0</v>
      </c>
    </row>
    <row r="1562" spans="1:12" outlineLevel="2" x14ac:dyDescent="0.2">
      <c r="A1562" t="s">
        <v>1099</v>
      </c>
      <c r="B1562" s="31" t="s">
        <v>3106</v>
      </c>
      <c r="C1562" t="s">
        <v>6</v>
      </c>
      <c r="D1562" s="3">
        <v>43594</v>
      </c>
      <c r="E1562" s="115">
        <v>169900</v>
      </c>
      <c r="F1562" t="s">
        <v>838</v>
      </c>
      <c r="G1562" s="31">
        <v>1</v>
      </c>
      <c r="H1562" s="31">
        <v>0</v>
      </c>
      <c r="I1562" s="31">
        <v>0</v>
      </c>
      <c r="J1562" s="117">
        <f t="shared" si="24"/>
        <v>0</v>
      </c>
      <c r="K1562" s="31">
        <v>0</v>
      </c>
      <c r="L1562" s="31">
        <v>0</v>
      </c>
    </row>
    <row r="1563" spans="1:12" outlineLevel="2" x14ac:dyDescent="0.2">
      <c r="A1563" t="s">
        <v>1099</v>
      </c>
      <c r="B1563" s="31" t="s">
        <v>3257</v>
      </c>
      <c r="C1563" t="s">
        <v>730</v>
      </c>
      <c r="D1563" s="3">
        <v>43608</v>
      </c>
      <c r="E1563" s="115">
        <v>115000</v>
      </c>
      <c r="F1563">
        <v>20191698</v>
      </c>
      <c r="G1563" s="31">
        <v>1</v>
      </c>
      <c r="H1563" s="31">
        <v>1</v>
      </c>
      <c r="I1563" s="31">
        <v>0</v>
      </c>
      <c r="J1563" s="117">
        <f t="shared" si="24"/>
        <v>0</v>
      </c>
      <c r="K1563" s="31">
        <v>0</v>
      </c>
      <c r="L1563" s="31">
        <v>0</v>
      </c>
    </row>
    <row r="1564" spans="1:12" outlineLevel="2" x14ac:dyDescent="0.2">
      <c r="A1564" t="s">
        <v>1099</v>
      </c>
      <c r="B1564" s="31" t="s">
        <v>3089</v>
      </c>
      <c r="C1564" t="s">
        <v>6</v>
      </c>
      <c r="D1564" s="3">
        <v>43592</v>
      </c>
      <c r="E1564" s="115">
        <v>180500</v>
      </c>
      <c r="F1564" t="s">
        <v>838</v>
      </c>
      <c r="G1564" s="31">
        <v>1</v>
      </c>
      <c r="H1564" s="31">
        <v>0</v>
      </c>
      <c r="I1564" s="31">
        <v>0</v>
      </c>
      <c r="J1564" s="117">
        <f t="shared" si="24"/>
        <v>0</v>
      </c>
      <c r="K1564" s="31">
        <v>0</v>
      </c>
      <c r="L1564" s="31">
        <v>0</v>
      </c>
    </row>
    <row r="1565" spans="1:12" outlineLevel="2" x14ac:dyDescent="0.2">
      <c r="A1565" t="s">
        <v>1099</v>
      </c>
      <c r="B1565" s="31" t="s">
        <v>2217</v>
      </c>
      <c r="C1565" t="s">
        <v>6</v>
      </c>
      <c r="D1565" s="3">
        <v>43598</v>
      </c>
      <c r="E1565" s="115">
        <v>140000</v>
      </c>
      <c r="F1565" t="s">
        <v>838</v>
      </c>
      <c r="G1565" s="31">
        <v>1</v>
      </c>
      <c r="H1565" s="31">
        <v>0</v>
      </c>
      <c r="I1565" s="31">
        <v>0</v>
      </c>
      <c r="J1565" s="117">
        <f t="shared" si="24"/>
        <v>0</v>
      </c>
      <c r="K1565" s="31">
        <v>0</v>
      </c>
      <c r="L1565" s="31">
        <v>0</v>
      </c>
    </row>
    <row r="1566" spans="1:12" outlineLevel="2" x14ac:dyDescent="0.2">
      <c r="A1566" t="s">
        <v>1099</v>
      </c>
      <c r="B1566" s="31" t="s">
        <v>2733</v>
      </c>
      <c r="C1566" t="s">
        <v>6</v>
      </c>
      <c r="D1566" s="3">
        <v>43553</v>
      </c>
      <c r="E1566" s="115">
        <v>170000</v>
      </c>
      <c r="F1566">
        <v>20190452</v>
      </c>
      <c r="G1566" s="31">
        <v>1</v>
      </c>
      <c r="H1566" s="31">
        <v>1</v>
      </c>
      <c r="I1566" s="31">
        <v>0</v>
      </c>
      <c r="J1566" s="117">
        <f t="shared" si="24"/>
        <v>0</v>
      </c>
      <c r="K1566" s="31">
        <v>0</v>
      </c>
      <c r="L1566" s="31">
        <v>0</v>
      </c>
    </row>
    <row r="1567" spans="1:12" outlineLevel="2" x14ac:dyDescent="0.2">
      <c r="A1567" t="s">
        <v>1099</v>
      </c>
      <c r="B1567" s="31" t="s">
        <v>2689</v>
      </c>
      <c r="C1567" t="s">
        <v>1127</v>
      </c>
      <c r="D1567" s="3">
        <v>43549</v>
      </c>
      <c r="E1567" s="115">
        <v>164000</v>
      </c>
      <c r="F1567">
        <v>20190463</v>
      </c>
      <c r="G1567" s="31">
        <v>1</v>
      </c>
      <c r="H1567" s="31">
        <v>1</v>
      </c>
      <c r="I1567" s="31">
        <v>0</v>
      </c>
      <c r="J1567" s="117">
        <f t="shared" si="24"/>
        <v>0</v>
      </c>
      <c r="K1567" s="31">
        <v>0</v>
      </c>
      <c r="L1567" s="31">
        <v>0</v>
      </c>
    </row>
    <row r="1568" spans="1:12" outlineLevel="2" x14ac:dyDescent="0.2">
      <c r="A1568" t="s">
        <v>1099</v>
      </c>
      <c r="B1568" s="31" t="s">
        <v>2305</v>
      </c>
      <c r="C1568" t="s">
        <v>6</v>
      </c>
      <c r="D1568" s="3">
        <v>43500</v>
      </c>
      <c r="E1568" s="115">
        <v>169900</v>
      </c>
      <c r="F1568">
        <v>20190050</v>
      </c>
      <c r="G1568" s="31">
        <v>1</v>
      </c>
      <c r="H1568" s="31">
        <v>1</v>
      </c>
      <c r="I1568" s="31">
        <v>0</v>
      </c>
      <c r="J1568" s="117">
        <f t="shared" si="24"/>
        <v>0</v>
      </c>
      <c r="K1568" s="31">
        <v>0</v>
      </c>
      <c r="L1568" s="31">
        <v>0</v>
      </c>
    </row>
    <row r="1569" spans="1:12" outlineLevel="1" x14ac:dyDescent="0.2">
      <c r="A1569" s="29" t="s">
        <v>3802</v>
      </c>
      <c r="B1569" s="31"/>
      <c r="E1569" s="115">
        <f>SUBTOTAL(9,E1334:E1568)</f>
        <v>34991460</v>
      </c>
      <c r="F1569"/>
      <c r="G1569" s="31">
        <f>SUBTOTAL(9,G1334:G1568)</f>
        <v>206</v>
      </c>
      <c r="H1569" s="31">
        <f>SUBTOTAL(9,H1334:H1568)</f>
        <v>44</v>
      </c>
      <c r="I1569" s="31">
        <f>SUBTOTAL(9,I1334:I1568)</f>
        <v>105</v>
      </c>
      <c r="J1569" s="117">
        <f t="shared" si="24"/>
        <v>0.50970873786407767</v>
      </c>
      <c r="K1569" s="31">
        <f>SUBTOTAL(9,K1334:K1568)</f>
        <v>58</v>
      </c>
      <c r="L1569" s="31">
        <f>SUBTOTAL(9,L1334:L1568)</f>
        <v>4</v>
      </c>
    </row>
    <row r="1570" spans="1:12" outlineLevel="2" x14ac:dyDescent="0.2">
      <c r="A1570" t="s">
        <v>2038</v>
      </c>
      <c r="B1570" s="2" t="s">
        <v>2468</v>
      </c>
      <c r="C1570" s="17" t="s">
        <v>6</v>
      </c>
      <c r="D1570" s="102">
        <v>43524</v>
      </c>
      <c r="E1570" s="127">
        <v>8400</v>
      </c>
      <c r="F1570" s="129" t="s">
        <v>838</v>
      </c>
      <c r="G1570" s="129">
        <v>1</v>
      </c>
      <c r="H1570" s="129">
        <v>0</v>
      </c>
      <c r="I1570" s="31">
        <v>1</v>
      </c>
      <c r="J1570" s="117">
        <f t="shared" si="24"/>
        <v>1</v>
      </c>
      <c r="K1570" s="31">
        <v>0</v>
      </c>
      <c r="L1570" s="31">
        <v>0</v>
      </c>
    </row>
    <row r="1571" spans="1:12" outlineLevel="2" x14ac:dyDescent="0.2">
      <c r="A1571" t="s">
        <v>2038</v>
      </c>
      <c r="B1571" s="2" t="s">
        <v>2438</v>
      </c>
      <c r="C1571" s="17" t="s">
        <v>6</v>
      </c>
      <c r="D1571" s="102">
        <v>43522</v>
      </c>
      <c r="E1571" s="127">
        <v>69850</v>
      </c>
      <c r="F1571" s="129" t="s">
        <v>838</v>
      </c>
      <c r="G1571" s="129">
        <v>1</v>
      </c>
      <c r="H1571" s="129">
        <v>0</v>
      </c>
      <c r="I1571" s="31">
        <v>1</v>
      </c>
      <c r="J1571" s="117">
        <f t="shared" si="24"/>
        <v>1</v>
      </c>
      <c r="K1571" s="31">
        <v>0</v>
      </c>
      <c r="L1571" s="31">
        <v>0</v>
      </c>
    </row>
    <row r="1572" spans="1:12" outlineLevel="2" x14ac:dyDescent="0.2">
      <c r="A1572" t="s">
        <v>2038</v>
      </c>
      <c r="B1572" s="31" t="s">
        <v>2885</v>
      </c>
      <c r="C1572" t="s">
        <v>215</v>
      </c>
      <c r="D1572" s="3">
        <v>43570</v>
      </c>
      <c r="E1572" s="115">
        <v>275000</v>
      </c>
      <c r="F1572" t="s">
        <v>838</v>
      </c>
      <c r="G1572" s="31">
        <v>1</v>
      </c>
      <c r="H1572" s="31">
        <v>0</v>
      </c>
      <c r="I1572" s="31">
        <v>0</v>
      </c>
      <c r="J1572" s="117">
        <f t="shared" si="24"/>
        <v>0</v>
      </c>
      <c r="K1572" s="31">
        <v>0</v>
      </c>
      <c r="L1572" s="31">
        <v>0</v>
      </c>
    </row>
    <row r="1573" spans="1:12" outlineLevel="1" x14ac:dyDescent="0.2">
      <c r="A1573" s="29" t="s">
        <v>3803</v>
      </c>
      <c r="B1573" s="31"/>
      <c r="E1573" s="115">
        <f>SUBTOTAL(9,E1570:E1572)</f>
        <v>353250</v>
      </c>
      <c r="F1573"/>
      <c r="G1573" s="31">
        <f>SUBTOTAL(9,G1570:G1572)</f>
        <v>3</v>
      </c>
      <c r="H1573" s="31">
        <f>SUBTOTAL(9,H1570:H1572)</f>
        <v>0</v>
      </c>
      <c r="I1573" s="31">
        <f>SUBTOTAL(9,I1570:I1572)</f>
        <v>2</v>
      </c>
      <c r="J1573" s="117">
        <f t="shared" si="24"/>
        <v>0.66666666666666663</v>
      </c>
      <c r="K1573" s="31">
        <f>SUBTOTAL(9,K1570:K1572)</f>
        <v>0</v>
      </c>
      <c r="L1573" s="31">
        <f>SUBTOTAL(9,L1570:L1572)</f>
        <v>0</v>
      </c>
    </row>
    <row r="1574" spans="1:12" outlineLevel="2" x14ac:dyDescent="0.2">
      <c r="A1574" t="s">
        <v>2251</v>
      </c>
      <c r="B1574" s="31" t="s">
        <v>2252</v>
      </c>
      <c r="C1574" t="s">
        <v>6</v>
      </c>
      <c r="D1574" s="3">
        <v>43496</v>
      </c>
      <c r="E1574" s="115">
        <v>225000</v>
      </c>
      <c r="F1574">
        <v>20182907</v>
      </c>
      <c r="G1574" s="31">
        <v>1</v>
      </c>
      <c r="H1574" s="31">
        <v>1</v>
      </c>
      <c r="I1574" s="31">
        <v>0</v>
      </c>
      <c r="J1574" s="117">
        <f t="shared" si="24"/>
        <v>0</v>
      </c>
      <c r="K1574" s="31">
        <v>0</v>
      </c>
      <c r="L1574" s="31">
        <v>0</v>
      </c>
    </row>
    <row r="1575" spans="1:12" outlineLevel="1" x14ac:dyDescent="0.2">
      <c r="A1575" s="29" t="s">
        <v>3804</v>
      </c>
      <c r="B1575" s="31"/>
      <c r="E1575" s="115">
        <f>SUBTOTAL(9,E1574:E1574)</f>
        <v>225000</v>
      </c>
      <c r="F1575"/>
      <c r="G1575" s="31">
        <f>SUBTOTAL(9,G1574:G1574)</f>
        <v>1</v>
      </c>
      <c r="H1575" s="31">
        <f>SUBTOTAL(9,H1574:H1574)</f>
        <v>1</v>
      </c>
      <c r="I1575" s="31">
        <f>SUBTOTAL(9,I1574:I1574)</f>
        <v>0</v>
      </c>
      <c r="J1575" s="117">
        <f t="shared" si="24"/>
        <v>0</v>
      </c>
      <c r="K1575" s="31">
        <f>SUBTOTAL(9,K1574:K1574)</f>
        <v>0</v>
      </c>
      <c r="L1575" s="31">
        <f>SUBTOTAL(9,L1574:L1574)</f>
        <v>0</v>
      </c>
    </row>
    <row r="1576" spans="1:12" outlineLevel="2" x14ac:dyDescent="0.2">
      <c r="A1576" t="s">
        <v>2736</v>
      </c>
      <c r="B1576" s="2" t="s">
        <v>2737</v>
      </c>
      <c r="C1576" s="17" t="s">
        <v>301</v>
      </c>
      <c r="D1576" s="102">
        <v>43553</v>
      </c>
      <c r="E1576" s="127">
        <v>135000</v>
      </c>
      <c r="F1576" s="129" t="s">
        <v>838</v>
      </c>
      <c r="G1576" s="129">
        <v>1</v>
      </c>
      <c r="H1576" s="129">
        <v>0</v>
      </c>
      <c r="I1576" s="31">
        <v>1</v>
      </c>
      <c r="J1576" s="117">
        <f t="shared" si="24"/>
        <v>1</v>
      </c>
      <c r="K1576" s="31">
        <v>1</v>
      </c>
      <c r="L1576" s="31">
        <v>0</v>
      </c>
    </row>
    <row r="1577" spans="1:12" outlineLevel="2" x14ac:dyDescent="0.2">
      <c r="A1577" t="s">
        <v>2736</v>
      </c>
      <c r="B1577" s="31" t="s">
        <v>2737</v>
      </c>
      <c r="C1577" t="s">
        <v>301</v>
      </c>
      <c r="D1577" s="3">
        <v>43553</v>
      </c>
      <c r="E1577" s="115">
        <v>0</v>
      </c>
      <c r="F1577" t="s">
        <v>838</v>
      </c>
      <c r="G1577" s="31">
        <v>0</v>
      </c>
      <c r="H1577" s="31">
        <v>0</v>
      </c>
      <c r="I1577" s="31">
        <v>0</v>
      </c>
      <c r="J1577" s="117" t="e">
        <f t="shared" si="24"/>
        <v>#DIV/0!</v>
      </c>
      <c r="K1577" s="31">
        <v>1</v>
      </c>
      <c r="L1577" s="31">
        <v>0</v>
      </c>
    </row>
    <row r="1578" spans="1:12" outlineLevel="1" x14ac:dyDescent="0.2">
      <c r="A1578" s="29" t="s">
        <v>3805</v>
      </c>
      <c r="B1578" s="31"/>
      <c r="E1578" s="115">
        <f>SUBTOTAL(9,E1576:E1577)</f>
        <v>135000</v>
      </c>
      <c r="F1578"/>
      <c r="G1578" s="31">
        <f>SUBTOTAL(9,G1576:G1577)</f>
        <v>1</v>
      </c>
      <c r="H1578" s="31">
        <f>SUBTOTAL(9,H1576:H1577)</f>
        <v>0</v>
      </c>
      <c r="I1578" s="31">
        <f>SUBTOTAL(9,I1576:I1577)</f>
        <v>1</v>
      </c>
      <c r="J1578" s="117">
        <f t="shared" si="24"/>
        <v>1</v>
      </c>
      <c r="K1578" s="31">
        <f>SUBTOTAL(9,K1576:K1577)</f>
        <v>2</v>
      </c>
      <c r="L1578" s="31">
        <f>SUBTOTAL(9,L1576:L1577)</f>
        <v>0</v>
      </c>
    </row>
    <row r="1579" spans="1:12" outlineLevel="2" x14ac:dyDescent="0.2">
      <c r="A1579" t="s">
        <v>2062</v>
      </c>
      <c r="B1579" s="2" t="s">
        <v>2186</v>
      </c>
      <c r="C1579" s="17" t="s">
        <v>6</v>
      </c>
      <c r="D1579" s="102">
        <v>43483</v>
      </c>
      <c r="E1579" s="127">
        <v>169900</v>
      </c>
      <c r="F1579" s="129">
        <v>20182852</v>
      </c>
      <c r="G1579" s="129">
        <v>1</v>
      </c>
      <c r="H1579" s="129">
        <v>1</v>
      </c>
      <c r="I1579" s="31">
        <v>1</v>
      </c>
      <c r="J1579" s="117">
        <f t="shared" si="24"/>
        <v>1</v>
      </c>
      <c r="K1579" s="31">
        <v>0</v>
      </c>
      <c r="L1579" s="31">
        <v>0</v>
      </c>
    </row>
    <row r="1580" spans="1:12" outlineLevel="2" x14ac:dyDescent="0.2">
      <c r="A1580" t="s">
        <v>2062</v>
      </c>
      <c r="B1580" s="31" t="s">
        <v>2498</v>
      </c>
      <c r="C1580" t="s">
        <v>6</v>
      </c>
      <c r="D1580" s="3">
        <v>43525</v>
      </c>
      <c r="E1580" s="115">
        <v>155000</v>
      </c>
      <c r="F1580">
        <v>20190121</v>
      </c>
      <c r="G1580" s="31">
        <v>1</v>
      </c>
      <c r="H1580" s="31">
        <v>1</v>
      </c>
      <c r="I1580" s="31">
        <v>0</v>
      </c>
      <c r="J1580" s="117">
        <f t="shared" si="24"/>
        <v>0</v>
      </c>
      <c r="K1580" s="31">
        <v>0</v>
      </c>
      <c r="L1580" s="31">
        <v>0</v>
      </c>
    </row>
    <row r="1581" spans="1:12" outlineLevel="1" x14ac:dyDescent="0.2">
      <c r="A1581" s="29" t="s">
        <v>3806</v>
      </c>
      <c r="B1581" s="31"/>
      <c r="E1581" s="115">
        <f>SUBTOTAL(9,E1579:E1580)</f>
        <v>324900</v>
      </c>
      <c r="F1581"/>
      <c r="G1581" s="31">
        <f>SUBTOTAL(9,G1579:G1580)</f>
        <v>2</v>
      </c>
      <c r="H1581" s="31">
        <f>SUBTOTAL(9,H1579:H1580)</f>
        <v>2</v>
      </c>
      <c r="I1581" s="31">
        <f>SUBTOTAL(9,I1579:I1580)</f>
        <v>1</v>
      </c>
      <c r="J1581" s="117">
        <f t="shared" si="24"/>
        <v>0.5</v>
      </c>
      <c r="K1581" s="31">
        <f>SUBTOTAL(9,K1579:K1580)</f>
        <v>0</v>
      </c>
      <c r="L1581" s="31">
        <f>SUBTOTAL(9,L1579:L1580)</f>
        <v>0</v>
      </c>
    </row>
    <row r="1582" spans="1:12" outlineLevel="2" x14ac:dyDescent="0.2">
      <c r="A1582" t="s">
        <v>2054</v>
      </c>
      <c r="B1582" s="2" t="s">
        <v>2353</v>
      </c>
      <c r="C1582" s="17" t="s">
        <v>7</v>
      </c>
      <c r="D1582" s="102">
        <v>43509</v>
      </c>
      <c r="E1582" s="127">
        <v>348000</v>
      </c>
      <c r="F1582" s="129" t="s">
        <v>838</v>
      </c>
      <c r="G1582" s="129">
        <v>1</v>
      </c>
      <c r="H1582" s="129">
        <v>0</v>
      </c>
      <c r="I1582" s="31">
        <v>1</v>
      </c>
      <c r="J1582" s="117">
        <f t="shared" si="24"/>
        <v>1</v>
      </c>
      <c r="K1582" s="31">
        <v>0</v>
      </c>
      <c r="L1582" s="31">
        <v>0</v>
      </c>
    </row>
    <row r="1583" spans="1:12" outlineLevel="2" x14ac:dyDescent="0.2">
      <c r="A1583" t="s">
        <v>2054</v>
      </c>
      <c r="B1583" s="2" t="s">
        <v>2990</v>
      </c>
      <c r="C1583" s="17" t="s">
        <v>1249</v>
      </c>
      <c r="D1583" s="102">
        <v>43584</v>
      </c>
      <c r="E1583" s="127">
        <v>150000</v>
      </c>
      <c r="F1583" s="129" t="s">
        <v>838</v>
      </c>
      <c r="G1583" s="129">
        <v>1</v>
      </c>
      <c r="H1583" s="129">
        <v>0</v>
      </c>
      <c r="I1583" s="31">
        <v>1</v>
      </c>
      <c r="J1583" s="117">
        <f t="shared" si="24"/>
        <v>1</v>
      </c>
      <c r="K1583" s="31">
        <v>0</v>
      </c>
      <c r="L1583" s="31">
        <v>0</v>
      </c>
    </row>
    <row r="1584" spans="1:12" outlineLevel="2" x14ac:dyDescent="0.2">
      <c r="A1584" t="s">
        <v>2054</v>
      </c>
      <c r="B1584" s="31" t="s">
        <v>3336</v>
      </c>
      <c r="C1584" t="s">
        <v>426</v>
      </c>
      <c r="D1584" s="3">
        <v>43616</v>
      </c>
      <c r="E1584" s="115">
        <v>135000</v>
      </c>
      <c r="F1584" t="s">
        <v>838</v>
      </c>
      <c r="G1584" s="31">
        <v>1</v>
      </c>
      <c r="H1584" s="31">
        <v>0</v>
      </c>
      <c r="I1584" s="31">
        <v>0</v>
      </c>
      <c r="J1584" s="117">
        <f t="shared" si="24"/>
        <v>0</v>
      </c>
      <c r="K1584" s="31">
        <v>0</v>
      </c>
      <c r="L1584" s="31">
        <v>0</v>
      </c>
    </row>
    <row r="1585" spans="1:12" outlineLevel="2" x14ac:dyDescent="0.2">
      <c r="A1585" t="s">
        <v>2054</v>
      </c>
      <c r="B1585" s="31" t="s">
        <v>2371</v>
      </c>
      <c r="C1585" t="s">
        <v>426</v>
      </c>
      <c r="D1585" s="3">
        <v>43511</v>
      </c>
      <c r="E1585" s="115">
        <v>293000</v>
      </c>
      <c r="F1585" t="s">
        <v>838</v>
      </c>
      <c r="G1585" s="31">
        <v>1</v>
      </c>
      <c r="H1585" s="31">
        <v>0</v>
      </c>
      <c r="I1585" s="31">
        <v>0</v>
      </c>
      <c r="J1585" s="117">
        <f t="shared" si="24"/>
        <v>0</v>
      </c>
      <c r="K1585" s="31">
        <v>0</v>
      </c>
      <c r="L1585" s="31">
        <v>0</v>
      </c>
    </row>
    <row r="1586" spans="1:12" outlineLevel="2" x14ac:dyDescent="0.2">
      <c r="A1586" t="s">
        <v>2054</v>
      </c>
      <c r="B1586" s="31" t="s">
        <v>3356</v>
      </c>
      <c r="C1586" t="s">
        <v>6</v>
      </c>
      <c r="D1586" s="3">
        <v>43616</v>
      </c>
      <c r="E1586" s="115">
        <v>135000</v>
      </c>
      <c r="F1586" t="s">
        <v>838</v>
      </c>
      <c r="G1586" s="31">
        <v>1</v>
      </c>
      <c r="H1586" s="31">
        <v>0</v>
      </c>
      <c r="I1586" s="31">
        <v>0</v>
      </c>
      <c r="J1586" s="117">
        <f t="shared" si="24"/>
        <v>0</v>
      </c>
      <c r="K1586" s="31">
        <v>0</v>
      </c>
      <c r="L1586" s="31">
        <v>0</v>
      </c>
    </row>
    <row r="1587" spans="1:12" outlineLevel="2" x14ac:dyDescent="0.2">
      <c r="A1587" t="s">
        <v>2054</v>
      </c>
      <c r="B1587" s="31" t="s">
        <v>2495</v>
      </c>
      <c r="C1587" t="s">
        <v>426</v>
      </c>
      <c r="D1587" s="3">
        <v>43525</v>
      </c>
      <c r="E1587" s="115">
        <v>85500</v>
      </c>
      <c r="F1587" t="s">
        <v>838</v>
      </c>
      <c r="G1587" s="31">
        <v>1</v>
      </c>
      <c r="H1587" s="31">
        <v>0</v>
      </c>
      <c r="I1587" s="31">
        <v>0</v>
      </c>
      <c r="J1587" s="117">
        <f t="shared" si="24"/>
        <v>0</v>
      </c>
      <c r="K1587" s="31">
        <v>0</v>
      </c>
      <c r="L1587" s="31">
        <v>0</v>
      </c>
    </row>
    <row r="1588" spans="1:12" outlineLevel="1" x14ac:dyDescent="0.2">
      <c r="A1588" s="29" t="s">
        <v>3807</v>
      </c>
      <c r="B1588" s="31"/>
      <c r="E1588" s="115">
        <f>SUBTOTAL(9,E1582:E1587)</f>
        <v>1146500</v>
      </c>
      <c r="F1588"/>
      <c r="G1588" s="31">
        <f>SUBTOTAL(9,G1582:G1587)</f>
        <v>6</v>
      </c>
      <c r="H1588" s="31">
        <f>SUBTOTAL(9,H1582:H1587)</f>
        <v>0</v>
      </c>
      <c r="I1588" s="31">
        <f>SUBTOTAL(9,I1582:I1587)</f>
        <v>2</v>
      </c>
      <c r="J1588" s="117">
        <f t="shared" si="24"/>
        <v>0.33333333333333331</v>
      </c>
      <c r="K1588" s="31">
        <f>SUBTOTAL(9,K1582:K1587)</f>
        <v>0</v>
      </c>
      <c r="L1588" s="31">
        <f>SUBTOTAL(9,L1582:L1587)</f>
        <v>0</v>
      </c>
    </row>
    <row r="1589" spans="1:12" outlineLevel="2" x14ac:dyDescent="0.2">
      <c r="A1589" t="s">
        <v>1959</v>
      </c>
      <c r="B1589" s="31" t="s">
        <v>2186</v>
      </c>
      <c r="C1589" t="s">
        <v>6</v>
      </c>
      <c r="D1589" s="3">
        <v>43483</v>
      </c>
      <c r="E1589" s="115">
        <v>169900</v>
      </c>
      <c r="F1589">
        <v>20182852</v>
      </c>
      <c r="G1589" s="31">
        <v>1</v>
      </c>
      <c r="H1589" s="31">
        <v>1</v>
      </c>
      <c r="I1589" s="31">
        <v>0</v>
      </c>
      <c r="J1589" s="117">
        <f t="shared" si="24"/>
        <v>0</v>
      </c>
      <c r="K1589" s="31">
        <v>0</v>
      </c>
      <c r="L1589" s="31">
        <v>0</v>
      </c>
    </row>
    <row r="1590" spans="1:12" outlineLevel="1" x14ac:dyDescent="0.2">
      <c r="A1590" s="29" t="s">
        <v>3808</v>
      </c>
      <c r="B1590" s="31"/>
      <c r="E1590" s="115">
        <f>SUBTOTAL(9,E1589:E1589)</f>
        <v>169900</v>
      </c>
      <c r="F1590"/>
      <c r="G1590" s="31">
        <f>SUBTOTAL(9,G1589:G1589)</f>
        <v>1</v>
      </c>
      <c r="H1590" s="31">
        <f>SUBTOTAL(9,H1589:H1589)</f>
        <v>1</v>
      </c>
      <c r="I1590" s="31">
        <f>SUBTOTAL(9,I1589:I1589)</f>
        <v>0</v>
      </c>
      <c r="J1590" s="117">
        <f t="shared" si="24"/>
        <v>0</v>
      </c>
      <c r="K1590" s="31">
        <f>SUBTOTAL(9,K1589:K1589)</f>
        <v>0</v>
      </c>
      <c r="L1590" s="31">
        <f>SUBTOTAL(9,L1589:L1589)</f>
        <v>0</v>
      </c>
    </row>
    <row r="1591" spans="1:12" outlineLevel="2" x14ac:dyDescent="0.2">
      <c r="A1591" t="s">
        <v>1840</v>
      </c>
      <c r="B1591" s="2" t="s">
        <v>2641</v>
      </c>
      <c r="C1591" s="17" t="s">
        <v>6</v>
      </c>
      <c r="D1591" s="102">
        <v>43544</v>
      </c>
      <c r="E1591" s="127">
        <v>224900</v>
      </c>
      <c r="F1591" s="129" t="s">
        <v>838</v>
      </c>
      <c r="G1591" s="129">
        <v>1</v>
      </c>
      <c r="H1591" s="129">
        <v>0</v>
      </c>
      <c r="I1591" s="31">
        <v>1</v>
      </c>
      <c r="J1591" s="117">
        <f t="shared" si="24"/>
        <v>1</v>
      </c>
      <c r="K1591" s="31">
        <v>0</v>
      </c>
      <c r="L1591" s="31">
        <v>0</v>
      </c>
    </row>
    <row r="1592" spans="1:12" outlineLevel="2" x14ac:dyDescent="0.2">
      <c r="A1592" t="s">
        <v>1840</v>
      </c>
      <c r="B1592" s="2" t="s">
        <v>2626</v>
      </c>
      <c r="C1592" s="17" t="s">
        <v>1249</v>
      </c>
      <c r="D1592" s="102">
        <v>43542</v>
      </c>
      <c r="E1592" s="127">
        <v>198000</v>
      </c>
      <c r="F1592" s="129" t="s">
        <v>838</v>
      </c>
      <c r="G1592" s="129">
        <v>1</v>
      </c>
      <c r="H1592" s="129">
        <v>0</v>
      </c>
      <c r="I1592" s="31">
        <v>1</v>
      </c>
      <c r="J1592" s="117">
        <f t="shared" si="24"/>
        <v>1</v>
      </c>
      <c r="K1592" s="31">
        <v>0</v>
      </c>
      <c r="L1592" s="31">
        <v>0</v>
      </c>
    </row>
    <row r="1593" spans="1:12" outlineLevel="2" x14ac:dyDescent="0.2">
      <c r="A1593" t="s">
        <v>1840</v>
      </c>
      <c r="B1593" s="2" t="s">
        <v>2520</v>
      </c>
      <c r="C1593" s="17" t="s">
        <v>6</v>
      </c>
      <c r="D1593" s="102">
        <v>43529</v>
      </c>
      <c r="E1593" s="127">
        <v>252000</v>
      </c>
      <c r="F1593" s="129">
        <v>20190069</v>
      </c>
      <c r="G1593" s="129">
        <v>1</v>
      </c>
      <c r="H1593" s="129">
        <v>1</v>
      </c>
      <c r="I1593" s="31">
        <v>1</v>
      </c>
      <c r="J1593" s="117">
        <f t="shared" si="24"/>
        <v>1</v>
      </c>
      <c r="K1593" s="31">
        <v>0</v>
      </c>
      <c r="L1593" s="31">
        <v>0</v>
      </c>
    </row>
    <row r="1594" spans="1:12" outlineLevel="2" x14ac:dyDescent="0.2">
      <c r="A1594" t="s">
        <v>1840</v>
      </c>
      <c r="B1594" s="2" t="s">
        <v>2917</v>
      </c>
      <c r="C1594" s="17" t="s">
        <v>6</v>
      </c>
      <c r="D1594" s="102">
        <v>43573</v>
      </c>
      <c r="E1594" s="127">
        <v>117500</v>
      </c>
      <c r="F1594" s="129" t="s">
        <v>838</v>
      </c>
      <c r="G1594" s="129">
        <v>1</v>
      </c>
      <c r="H1594" s="129">
        <v>0</v>
      </c>
      <c r="I1594" s="31">
        <v>1</v>
      </c>
      <c r="J1594" s="117">
        <f t="shared" si="24"/>
        <v>1</v>
      </c>
      <c r="K1594" s="31">
        <v>0</v>
      </c>
      <c r="L1594" s="31">
        <v>0</v>
      </c>
    </row>
    <row r="1595" spans="1:12" outlineLevel="2" x14ac:dyDescent="0.2">
      <c r="A1595" t="s">
        <v>1840</v>
      </c>
      <c r="B1595" s="2" t="s">
        <v>2818</v>
      </c>
      <c r="C1595" s="17" t="s">
        <v>6</v>
      </c>
      <c r="D1595" s="102">
        <v>43563</v>
      </c>
      <c r="E1595" s="127">
        <v>120000</v>
      </c>
      <c r="F1595" s="129" t="s">
        <v>838</v>
      </c>
      <c r="G1595" s="129">
        <v>1</v>
      </c>
      <c r="H1595" s="129">
        <v>0</v>
      </c>
      <c r="I1595" s="31">
        <v>1</v>
      </c>
      <c r="J1595" s="117">
        <f t="shared" si="24"/>
        <v>1</v>
      </c>
      <c r="K1595" s="31">
        <v>0</v>
      </c>
      <c r="L1595" s="31">
        <v>0</v>
      </c>
    </row>
    <row r="1596" spans="1:12" outlineLevel="2" x14ac:dyDescent="0.2">
      <c r="A1596" t="s">
        <v>1840</v>
      </c>
      <c r="B1596" s="2" t="s">
        <v>2672</v>
      </c>
      <c r="C1596" s="17" t="s">
        <v>6</v>
      </c>
      <c r="D1596" s="102">
        <v>43546</v>
      </c>
      <c r="E1596" s="127">
        <v>171749</v>
      </c>
      <c r="F1596" s="129" t="s">
        <v>838</v>
      </c>
      <c r="G1596" s="129">
        <v>1</v>
      </c>
      <c r="H1596" s="129">
        <v>0</v>
      </c>
      <c r="I1596" s="31">
        <v>1</v>
      </c>
      <c r="J1596" s="117">
        <f t="shared" si="24"/>
        <v>1</v>
      </c>
      <c r="K1596" s="31">
        <v>0</v>
      </c>
      <c r="L1596" s="31">
        <v>0</v>
      </c>
    </row>
    <row r="1597" spans="1:12" outlineLevel="2" x14ac:dyDescent="0.2">
      <c r="A1597" t="s">
        <v>1840</v>
      </c>
      <c r="B1597" s="2" t="s">
        <v>2378</v>
      </c>
      <c r="C1597" s="17" t="s">
        <v>65</v>
      </c>
      <c r="D1597" s="102">
        <v>43511</v>
      </c>
      <c r="E1597" s="127">
        <v>510000</v>
      </c>
      <c r="F1597" s="129">
        <v>20190058</v>
      </c>
      <c r="G1597" s="129">
        <v>1</v>
      </c>
      <c r="H1597" s="129">
        <v>1</v>
      </c>
      <c r="I1597" s="31">
        <v>1</v>
      </c>
      <c r="J1597" s="117">
        <f t="shared" si="24"/>
        <v>1</v>
      </c>
      <c r="K1597" s="31">
        <v>0</v>
      </c>
      <c r="L1597" s="31">
        <v>0</v>
      </c>
    </row>
    <row r="1598" spans="1:12" outlineLevel="2" x14ac:dyDescent="0.2">
      <c r="A1598" t="s">
        <v>1840</v>
      </c>
      <c r="B1598" s="2" t="s">
        <v>2876</v>
      </c>
      <c r="C1598" s="17" t="s">
        <v>216</v>
      </c>
      <c r="D1598" s="102">
        <v>43570</v>
      </c>
      <c r="E1598" s="127">
        <v>315000</v>
      </c>
      <c r="F1598" s="129" t="s">
        <v>838</v>
      </c>
      <c r="G1598" s="129">
        <v>1</v>
      </c>
      <c r="H1598" s="129">
        <v>0</v>
      </c>
      <c r="I1598" s="31">
        <v>1</v>
      </c>
      <c r="J1598" s="117">
        <f t="shared" si="24"/>
        <v>1</v>
      </c>
      <c r="K1598" s="31">
        <v>0</v>
      </c>
      <c r="L1598" s="31">
        <v>0</v>
      </c>
    </row>
    <row r="1599" spans="1:12" outlineLevel="2" x14ac:dyDescent="0.2">
      <c r="A1599" t="s">
        <v>1840</v>
      </c>
      <c r="B1599" s="2" t="s">
        <v>1067</v>
      </c>
      <c r="C1599" s="17" t="s">
        <v>6</v>
      </c>
      <c r="D1599" s="102">
        <v>43606</v>
      </c>
      <c r="E1599" s="127">
        <v>235000</v>
      </c>
      <c r="F1599" s="129">
        <v>20190881</v>
      </c>
      <c r="G1599" s="129">
        <v>1</v>
      </c>
      <c r="H1599" s="129">
        <v>1</v>
      </c>
      <c r="I1599" s="31">
        <v>1</v>
      </c>
      <c r="J1599" s="117">
        <f t="shared" si="24"/>
        <v>1</v>
      </c>
      <c r="K1599" s="31">
        <v>0</v>
      </c>
      <c r="L1599" s="31">
        <v>0</v>
      </c>
    </row>
    <row r="1600" spans="1:12" outlineLevel="2" x14ac:dyDescent="0.2">
      <c r="A1600" t="s">
        <v>1840</v>
      </c>
      <c r="B1600" s="2" t="s">
        <v>2747</v>
      </c>
      <c r="C1600" s="17" t="s">
        <v>6</v>
      </c>
      <c r="D1600" s="102">
        <v>43553</v>
      </c>
      <c r="E1600" s="127">
        <v>205000</v>
      </c>
      <c r="F1600" s="129" t="s">
        <v>838</v>
      </c>
      <c r="G1600" s="129">
        <v>1</v>
      </c>
      <c r="H1600" s="129">
        <v>0</v>
      </c>
      <c r="I1600" s="31">
        <v>1</v>
      </c>
      <c r="J1600" s="117">
        <f t="shared" si="24"/>
        <v>1</v>
      </c>
      <c r="K1600" s="31">
        <v>0</v>
      </c>
      <c r="L1600" s="31">
        <v>0</v>
      </c>
    </row>
    <row r="1601" spans="1:12" outlineLevel="2" x14ac:dyDescent="0.2">
      <c r="A1601" t="s">
        <v>1840</v>
      </c>
      <c r="B1601" s="2" t="s">
        <v>2142</v>
      </c>
      <c r="C1601" s="17" t="s">
        <v>700</v>
      </c>
      <c r="D1601" s="102">
        <v>43476</v>
      </c>
      <c r="E1601" s="127">
        <v>135000</v>
      </c>
      <c r="F1601" s="129" t="s">
        <v>838</v>
      </c>
      <c r="G1601" s="129">
        <v>1</v>
      </c>
      <c r="H1601" s="129">
        <v>0</v>
      </c>
      <c r="I1601" s="31">
        <v>1</v>
      </c>
      <c r="J1601" s="117">
        <f t="shared" si="24"/>
        <v>1</v>
      </c>
      <c r="K1601" s="31">
        <v>0</v>
      </c>
      <c r="L1601" s="31">
        <v>0</v>
      </c>
    </row>
    <row r="1602" spans="1:12" outlineLevel="2" x14ac:dyDescent="0.2">
      <c r="A1602" t="s">
        <v>1840</v>
      </c>
      <c r="B1602" s="2" t="s">
        <v>2578</v>
      </c>
      <c r="C1602" s="17" t="s">
        <v>6</v>
      </c>
      <c r="D1602" s="102">
        <v>43536</v>
      </c>
      <c r="E1602" s="127">
        <v>239500</v>
      </c>
      <c r="F1602" s="129">
        <v>20190346</v>
      </c>
      <c r="G1602" s="129">
        <v>1</v>
      </c>
      <c r="H1602" s="129">
        <v>1</v>
      </c>
      <c r="I1602" s="31">
        <v>1</v>
      </c>
      <c r="J1602" s="117">
        <f t="shared" si="24"/>
        <v>1</v>
      </c>
      <c r="K1602" s="31">
        <v>0</v>
      </c>
      <c r="L1602" s="31">
        <v>0</v>
      </c>
    </row>
    <row r="1603" spans="1:12" outlineLevel="2" x14ac:dyDescent="0.2">
      <c r="A1603" t="s">
        <v>1840</v>
      </c>
      <c r="B1603" s="2" t="s">
        <v>3276</v>
      </c>
      <c r="C1603" s="17" t="s">
        <v>6</v>
      </c>
      <c r="D1603" s="102">
        <v>43609</v>
      </c>
      <c r="E1603" s="127">
        <v>284700</v>
      </c>
      <c r="F1603" s="129" t="s">
        <v>838</v>
      </c>
      <c r="G1603" s="129">
        <v>1</v>
      </c>
      <c r="H1603" s="129">
        <v>0</v>
      </c>
      <c r="I1603" s="31">
        <v>1</v>
      </c>
      <c r="J1603" s="117">
        <f t="shared" si="24"/>
        <v>1</v>
      </c>
      <c r="K1603" s="31">
        <v>0</v>
      </c>
      <c r="L1603" s="31">
        <v>0</v>
      </c>
    </row>
    <row r="1604" spans="1:12" outlineLevel="2" x14ac:dyDescent="0.2">
      <c r="A1604" t="s">
        <v>1840</v>
      </c>
      <c r="B1604" s="2" t="s">
        <v>2793</v>
      </c>
      <c r="C1604" s="17" t="s">
        <v>6</v>
      </c>
      <c r="D1604" s="102">
        <v>43560</v>
      </c>
      <c r="E1604" s="127">
        <v>131000</v>
      </c>
      <c r="F1604" s="129">
        <v>20190523</v>
      </c>
      <c r="G1604" s="129">
        <v>1</v>
      </c>
      <c r="H1604" s="129">
        <v>1</v>
      </c>
      <c r="I1604" s="31">
        <v>1</v>
      </c>
      <c r="J1604" s="117">
        <f t="shared" si="24"/>
        <v>1</v>
      </c>
      <c r="K1604" s="31">
        <v>0</v>
      </c>
      <c r="L1604" s="31">
        <v>0</v>
      </c>
    </row>
    <row r="1605" spans="1:12" outlineLevel="2" x14ac:dyDescent="0.2">
      <c r="A1605" t="s">
        <v>1840</v>
      </c>
      <c r="B1605" s="2" t="s">
        <v>2060</v>
      </c>
      <c r="C1605" s="17" t="s">
        <v>6</v>
      </c>
      <c r="D1605" s="102">
        <v>43609</v>
      </c>
      <c r="E1605" s="127">
        <v>245000</v>
      </c>
      <c r="F1605" s="129">
        <v>20190905</v>
      </c>
      <c r="G1605" s="129">
        <v>1</v>
      </c>
      <c r="H1605" s="129">
        <v>1</v>
      </c>
      <c r="I1605" s="31">
        <v>1</v>
      </c>
      <c r="J1605" s="117">
        <f t="shared" si="24"/>
        <v>1</v>
      </c>
      <c r="K1605" s="31">
        <v>0</v>
      </c>
      <c r="L1605" s="31">
        <v>0</v>
      </c>
    </row>
    <row r="1606" spans="1:12" outlineLevel="2" x14ac:dyDescent="0.2">
      <c r="A1606" t="s">
        <v>1840</v>
      </c>
      <c r="B1606" s="2" t="s">
        <v>2545</v>
      </c>
      <c r="C1606" s="17" t="s">
        <v>216</v>
      </c>
      <c r="D1606" s="102">
        <v>43532</v>
      </c>
      <c r="E1606" s="127">
        <v>405000</v>
      </c>
      <c r="F1606" s="129">
        <v>20190368</v>
      </c>
      <c r="G1606" s="129">
        <v>1</v>
      </c>
      <c r="H1606" s="129">
        <v>1</v>
      </c>
      <c r="I1606" s="31">
        <v>1</v>
      </c>
      <c r="J1606" s="117">
        <f t="shared" ref="J1606:J1669" si="25">+I1606/G1606</f>
        <v>1</v>
      </c>
      <c r="K1606" s="31">
        <v>0</v>
      </c>
      <c r="L1606" s="31">
        <v>0</v>
      </c>
    </row>
    <row r="1607" spans="1:12" outlineLevel="2" x14ac:dyDescent="0.2">
      <c r="A1607" t="s">
        <v>1840</v>
      </c>
      <c r="B1607" s="2" t="s">
        <v>2154</v>
      </c>
      <c r="C1607" s="17" t="s">
        <v>6</v>
      </c>
      <c r="D1607" s="102">
        <v>43480</v>
      </c>
      <c r="E1607" s="127">
        <v>420000</v>
      </c>
      <c r="F1607" s="129" t="s">
        <v>838</v>
      </c>
      <c r="G1607" s="129">
        <v>1</v>
      </c>
      <c r="H1607" s="129">
        <v>0</v>
      </c>
      <c r="I1607" s="31">
        <v>1</v>
      </c>
      <c r="J1607" s="117">
        <f t="shared" si="25"/>
        <v>1</v>
      </c>
      <c r="K1607" s="31">
        <v>0</v>
      </c>
      <c r="L1607" s="31">
        <v>0</v>
      </c>
    </row>
    <row r="1608" spans="1:12" outlineLevel="2" x14ac:dyDescent="0.2">
      <c r="A1608" t="s">
        <v>1840</v>
      </c>
      <c r="B1608" s="2" t="s">
        <v>2527</v>
      </c>
      <c r="C1608" s="17" t="s">
        <v>6</v>
      </c>
      <c r="D1608" s="102">
        <v>43530</v>
      </c>
      <c r="E1608" s="127">
        <v>220000</v>
      </c>
      <c r="F1608" s="129">
        <v>20190291</v>
      </c>
      <c r="G1608" s="129">
        <v>1</v>
      </c>
      <c r="H1608" s="129">
        <v>1</v>
      </c>
      <c r="I1608" s="31">
        <v>1</v>
      </c>
      <c r="J1608" s="117">
        <f t="shared" si="25"/>
        <v>1</v>
      </c>
      <c r="K1608" s="31">
        <v>0</v>
      </c>
      <c r="L1608" s="31">
        <v>0</v>
      </c>
    </row>
    <row r="1609" spans="1:12" outlineLevel="2" x14ac:dyDescent="0.2">
      <c r="A1609" t="s">
        <v>1840</v>
      </c>
      <c r="B1609" s="2" t="s">
        <v>3320</v>
      </c>
      <c r="C1609" s="17" t="s">
        <v>216</v>
      </c>
      <c r="D1609" s="102">
        <v>43615</v>
      </c>
      <c r="E1609" s="127">
        <v>189000</v>
      </c>
      <c r="F1609" s="129">
        <v>20190935</v>
      </c>
      <c r="G1609" s="129">
        <v>1</v>
      </c>
      <c r="H1609" s="129">
        <v>1</v>
      </c>
      <c r="I1609" s="31">
        <v>1</v>
      </c>
      <c r="J1609" s="117">
        <f t="shared" si="25"/>
        <v>1</v>
      </c>
      <c r="K1609" s="31">
        <v>0</v>
      </c>
      <c r="L1609" s="31">
        <v>0</v>
      </c>
    </row>
    <row r="1610" spans="1:12" outlineLevel="2" x14ac:dyDescent="0.2">
      <c r="A1610" t="s">
        <v>1840</v>
      </c>
      <c r="B1610" s="2" t="s">
        <v>2706</v>
      </c>
      <c r="C1610" s="17" t="s">
        <v>1249</v>
      </c>
      <c r="D1610" s="102">
        <v>43550</v>
      </c>
      <c r="E1610" s="127">
        <v>155000</v>
      </c>
      <c r="F1610" s="129" t="s">
        <v>838</v>
      </c>
      <c r="G1610" s="129">
        <v>1</v>
      </c>
      <c r="H1610" s="129">
        <v>0</v>
      </c>
      <c r="I1610" s="31">
        <v>1</v>
      </c>
      <c r="J1610" s="117">
        <f t="shared" si="25"/>
        <v>1</v>
      </c>
      <c r="K1610" s="31">
        <v>0</v>
      </c>
      <c r="L1610" s="31">
        <v>0</v>
      </c>
    </row>
    <row r="1611" spans="1:12" outlineLevel="2" x14ac:dyDescent="0.2">
      <c r="A1611" t="s">
        <v>1840</v>
      </c>
      <c r="B1611" s="2" t="s">
        <v>3197</v>
      </c>
      <c r="C1611" s="17" t="s">
        <v>6</v>
      </c>
      <c r="D1611" s="102">
        <v>43602</v>
      </c>
      <c r="E1611" s="127">
        <v>94000</v>
      </c>
      <c r="F1611" s="129" t="s">
        <v>838</v>
      </c>
      <c r="G1611" s="129">
        <v>1</v>
      </c>
      <c r="H1611" s="129">
        <v>0</v>
      </c>
      <c r="I1611" s="31">
        <v>1</v>
      </c>
      <c r="J1611" s="117">
        <f t="shared" si="25"/>
        <v>1</v>
      </c>
      <c r="K1611" s="31">
        <v>0</v>
      </c>
      <c r="L1611" s="31">
        <v>0</v>
      </c>
    </row>
    <row r="1612" spans="1:12" outlineLevel="2" x14ac:dyDescent="0.2">
      <c r="A1612" t="s">
        <v>1840</v>
      </c>
      <c r="B1612" s="2" t="s">
        <v>3317</v>
      </c>
      <c r="C1612" s="17" t="s">
        <v>6</v>
      </c>
      <c r="D1612" s="102">
        <v>43615</v>
      </c>
      <c r="E1612" s="127">
        <v>77000</v>
      </c>
      <c r="F1612" s="129">
        <v>20191019</v>
      </c>
      <c r="G1612" s="129">
        <v>1</v>
      </c>
      <c r="H1612" s="129">
        <v>1</v>
      </c>
      <c r="I1612" s="31">
        <v>1</v>
      </c>
      <c r="J1612" s="117">
        <f t="shared" si="25"/>
        <v>1</v>
      </c>
      <c r="K1612" s="31">
        <v>0</v>
      </c>
      <c r="L1612" s="31">
        <v>0</v>
      </c>
    </row>
    <row r="1613" spans="1:12" outlineLevel="2" x14ac:dyDescent="0.2">
      <c r="A1613" t="s">
        <v>1840</v>
      </c>
      <c r="B1613" s="2" t="s">
        <v>3249</v>
      </c>
      <c r="C1613" s="17" t="s">
        <v>6</v>
      </c>
      <c r="D1613" s="102">
        <v>43608</v>
      </c>
      <c r="E1613" s="127">
        <v>165000</v>
      </c>
      <c r="F1613" s="129">
        <v>20190941</v>
      </c>
      <c r="G1613" s="129">
        <v>1</v>
      </c>
      <c r="H1613" s="129">
        <v>1</v>
      </c>
      <c r="I1613" s="31">
        <v>1</v>
      </c>
      <c r="J1613" s="117">
        <f t="shared" si="25"/>
        <v>1</v>
      </c>
      <c r="K1613" s="31">
        <v>0</v>
      </c>
      <c r="L1613" s="31">
        <v>0</v>
      </c>
    </row>
    <row r="1614" spans="1:12" outlineLevel="2" x14ac:dyDescent="0.2">
      <c r="A1614" t="s">
        <v>1840</v>
      </c>
      <c r="B1614" s="2" t="s">
        <v>2599</v>
      </c>
      <c r="C1614" s="17" t="s">
        <v>1249</v>
      </c>
      <c r="D1614" s="102">
        <v>43538</v>
      </c>
      <c r="E1614" s="127">
        <v>250000</v>
      </c>
      <c r="F1614" s="129" t="s">
        <v>838</v>
      </c>
      <c r="G1614" s="129">
        <v>1</v>
      </c>
      <c r="H1614" s="129">
        <v>0</v>
      </c>
      <c r="I1614" s="31">
        <v>1</v>
      </c>
      <c r="J1614" s="117">
        <f t="shared" si="25"/>
        <v>1</v>
      </c>
      <c r="K1614" s="31">
        <v>0</v>
      </c>
      <c r="L1614" s="31">
        <v>0</v>
      </c>
    </row>
    <row r="1615" spans="1:12" outlineLevel="2" x14ac:dyDescent="0.2">
      <c r="A1615" t="s">
        <v>1840</v>
      </c>
      <c r="B1615" s="2" t="s">
        <v>2596</v>
      </c>
      <c r="C1615" s="17" t="s">
        <v>6</v>
      </c>
      <c r="D1615" s="102">
        <v>43538</v>
      </c>
      <c r="E1615" s="127">
        <v>113000</v>
      </c>
      <c r="F1615" s="129" t="s">
        <v>838</v>
      </c>
      <c r="G1615" s="129">
        <v>1</v>
      </c>
      <c r="H1615" s="129">
        <v>0</v>
      </c>
      <c r="I1615" s="31">
        <v>1</v>
      </c>
      <c r="J1615" s="117">
        <f t="shared" si="25"/>
        <v>1</v>
      </c>
      <c r="K1615" s="31">
        <v>0</v>
      </c>
      <c r="L1615" s="31">
        <v>0</v>
      </c>
    </row>
    <row r="1616" spans="1:12" outlineLevel="2" x14ac:dyDescent="0.2">
      <c r="A1616" t="s">
        <v>1840</v>
      </c>
      <c r="B1616" s="2" t="s">
        <v>2197</v>
      </c>
      <c r="C1616" s="17" t="s">
        <v>6</v>
      </c>
      <c r="D1616" s="102">
        <v>43487</v>
      </c>
      <c r="E1616" s="127">
        <v>126900</v>
      </c>
      <c r="F1616" s="129">
        <v>20182874</v>
      </c>
      <c r="G1616" s="129">
        <v>1</v>
      </c>
      <c r="H1616" s="129">
        <v>1</v>
      </c>
      <c r="I1616" s="31">
        <v>1</v>
      </c>
      <c r="J1616" s="117">
        <f t="shared" si="25"/>
        <v>1</v>
      </c>
      <c r="K1616" s="31">
        <v>0</v>
      </c>
      <c r="L1616" s="31">
        <v>0</v>
      </c>
    </row>
    <row r="1617" spans="1:12" outlineLevel="2" x14ac:dyDescent="0.2">
      <c r="A1617" t="s">
        <v>1840</v>
      </c>
      <c r="B1617" s="2" t="s">
        <v>2418</v>
      </c>
      <c r="C1617" s="17" t="s">
        <v>6</v>
      </c>
      <c r="D1617" s="102">
        <v>43518</v>
      </c>
      <c r="E1617" s="127">
        <v>187500</v>
      </c>
      <c r="F1617" s="129">
        <v>20191141</v>
      </c>
      <c r="G1617" s="129">
        <v>1</v>
      </c>
      <c r="H1617" s="129">
        <v>1</v>
      </c>
      <c r="I1617" s="31">
        <v>1</v>
      </c>
      <c r="J1617" s="117">
        <f t="shared" si="25"/>
        <v>1</v>
      </c>
      <c r="K1617" s="31">
        <v>0</v>
      </c>
      <c r="L1617" s="31">
        <v>0</v>
      </c>
    </row>
    <row r="1618" spans="1:12" outlineLevel="2" x14ac:dyDescent="0.2">
      <c r="A1618" t="s">
        <v>1840</v>
      </c>
      <c r="B1618" s="2" t="s">
        <v>2787</v>
      </c>
      <c r="C1618" s="17" t="s">
        <v>216</v>
      </c>
      <c r="D1618" s="102">
        <v>43559</v>
      </c>
      <c r="E1618" s="127">
        <v>136000</v>
      </c>
      <c r="F1618" s="129" t="s">
        <v>838</v>
      </c>
      <c r="G1618" s="129">
        <v>1</v>
      </c>
      <c r="H1618" s="129">
        <v>0</v>
      </c>
      <c r="I1618" s="31">
        <v>1</v>
      </c>
      <c r="J1618" s="117">
        <f t="shared" si="25"/>
        <v>1</v>
      </c>
      <c r="K1618" s="31">
        <v>0</v>
      </c>
      <c r="L1618" s="31">
        <v>0</v>
      </c>
    </row>
    <row r="1619" spans="1:12" outlineLevel="2" x14ac:dyDescent="0.2">
      <c r="A1619" t="s">
        <v>1840</v>
      </c>
      <c r="B1619" s="2" t="s">
        <v>3226</v>
      </c>
      <c r="C1619" s="17" t="s">
        <v>6</v>
      </c>
      <c r="D1619" s="102">
        <v>43606</v>
      </c>
      <c r="E1619" s="127">
        <v>159900</v>
      </c>
      <c r="F1619" s="129" t="s">
        <v>838</v>
      </c>
      <c r="G1619" s="129">
        <v>1</v>
      </c>
      <c r="H1619" s="129">
        <v>0</v>
      </c>
      <c r="I1619" s="31">
        <v>1</v>
      </c>
      <c r="J1619" s="117">
        <f t="shared" si="25"/>
        <v>1</v>
      </c>
      <c r="K1619" s="31">
        <v>0</v>
      </c>
      <c r="L1619" s="31">
        <v>0</v>
      </c>
    </row>
    <row r="1620" spans="1:12" outlineLevel="2" x14ac:dyDescent="0.2">
      <c r="A1620" t="s">
        <v>1840</v>
      </c>
      <c r="B1620" s="2" t="s">
        <v>2429</v>
      </c>
      <c r="C1620" s="17" t="s">
        <v>216</v>
      </c>
      <c r="D1620" s="102">
        <v>43521</v>
      </c>
      <c r="E1620" s="127">
        <v>192000</v>
      </c>
      <c r="F1620" s="129">
        <v>20190134</v>
      </c>
      <c r="G1620" s="129">
        <v>1</v>
      </c>
      <c r="H1620" s="129">
        <v>1</v>
      </c>
      <c r="I1620" s="31">
        <v>1</v>
      </c>
      <c r="J1620" s="117">
        <f t="shared" si="25"/>
        <v>1</v>
      </c>
      <c r="K1620" s="31">
        <v>0</v>
      </c>
      <c r="L1620" s="31">
        <v>0</v>
      </c>
    </row>
    <row r="1621" spans="1:12" outlineLevel="2" x14ac:dyDescent="0.2">
      <c r="A1621" t="s">
        <v>1840</v>
      </c>
      <c r="B1621" s="2" t="s">
        <v>2759</v>
      </c>
      <c r="C1621" s="17" t="s">
        <v>1249</v>
      </c>
      <c r="D1621" s="102">
        <v>43556</v>
      </c>
      <c r="E1621" s="127">
        <v>255500</v>
      </c>
      <c r="F1621" s="129">
        <v>20190288</v>
      </c>
      <c r="G1621" s="129">
        <v>1</v>
      </c>
      <c r="H1621" s="129">
        <v>1</v>
      </c>
      <c r="I1621" s="31">
        <v>1</v>
      </c>
      <c r="J1621" s="117">
        <f t="shared" si="25"/>
        <v>1</v>
      </c>
      <c r="K1621" s="31">
        <v>0</v>
      </c>
      <c r="L1621" s="31">
        <v>0</v>
      </c>
    </row>
    <row r="1622" spans="1:12" outlineLevel="2" x14ac:dyDescent="0.2">
      <c r="A1622" t="s">
        <v>1840</v>
      </c>
      <c r="B1622" s="2" t="s">
        <v>2105</v>
      </c>
      <c r="C1622" s="17" t="s">
        <v>425</v>
      </c>
      <c r="D1622" s="102">
        <v>43469</v>
      </c>
      <c r="E1622" s="127">
        <v>186000</v>
      </c>
      <c r="F1622" s="129" t="s">
        <v>838</v>
      </c>
      <c r="G1622" s="129">
        <v>1</v>
      </c>
      <c r="H1622" s="129">
        <v>0</v>
      </c>
      <c r="I1622" s="31">
        <v>1</v>
      </c>
      <c r="J1622" s="117">
        <f t="shared" si="25"/>
        <v>1</v>
      </c>
      <c r="K1622" s="31">
        <v>0</v>
      </c>
      <c r="L1622" s="31">
        <v>0</v>
      </c>
    </row>
    <row r="1623" spans="1:12" outlineLevel="2" x14ac:dyDescent="0.2">
      <c r="A1623" t="s">
        <v>1840</v>
      </c>
      <c r="B1623" s="2" t="s">
        <v>2847</v>
      </c>
      <c r="C1623" s="17" t="s">
        <v>802</v>
      </c>
      <c r="D1623" s="102">
        <v>43566</v>
      </c>
      <c r="E1623" s="127">
        <v>515000</v>
      </c>
      <c r="F1623" s="129">
        <v>20190554</v>
      </c>
      <c r="G1623" s="129">
        <v>1</v>
      </c>
      <c r="H1623" s="129">
        <v>1</v>
      </c>
      <c r="I1623" s="31">
        <v>1</v>
      </c>
      <c r="J1623" s="117">
        <f t="shared" si="25"/>
        <v>1</v>
      </c>
      <c r="K1623" s="31">
        <v>0</v>
      </c>
      <c r="L1623" s="31">
        <v>0</v>
      </c>
    </row>
    <row r="1624" spans="1:12" outlineLevel="2" x14ac:dyDescent="0.2">
      <c r="A1624" t="s">
        <v>1840</v>
      </c>
      <c r="B1624" s="2" t="s">
        <v>2979</v>
      </c>
      <c r="C1624" s="17" t="s">
        <v>6</v>
      </c>
      <c r="D1624" s="102">
        <v>43581</v>
      </c>
      <c r="E1624" s="127">
        <v>138100</v>
      </c>
      <c r="F1624" s="129" t="s">
        <v>838</v>
      </c>
      <c r="G1624" s="129">
        <v>1</v>
      </c>
      <c r="H1624" s="129">
        <v>0</v>
      </c>
      <c r="I1624" s="31">
        <v>1</v>
      </c>
      <c r="J1624" s="117">
        <f t="shared" si="25"/>
        <v>1</v>
      </c>
      <c r="K1624" s="31">
        <v>0</v>
      </c>
      <c r="L1624" s="31">
        <v>0</v>
      </c>
    </row>
    <row r="1625" spans="1:12" outlineLevel="2" x14ac:dyDescent="0.2">
      <c r="A1625" t="s">
        <v>1840</v>
      </c>
      <c r="B1625" s="2" t="s">
        <v>2406</v>
      </c>
      <c r="C1625" s="17" t="s">
        <v>6</v>
      </c>
      <c r="D1625" s="102">
        <v>43517</v>
      </c>
      <c r="E1625" s="127">
        <v>226800</v>
      </c>
      <c r="F1625" s="129">
        <v>20190101</v>
      </c>
      <c r="G1625" s="129">
        <v>1</v>
      </c>
      <c r="H1625" s="129">
        <v>1</v>
      </c>
      <c r="I1625" s="31">
        <v>1</v>
      </c>
      <c r="J1625" s="117">
        <f t="shared" si="25"/>
        <v>1</v>
      </c>
      <c r="K1625" s="31">
        <v>0</v>
      </c>
      <c r="L1625" s="31">
        <v>0</v>
      </c>
    </row>
    <row r="1626" spans="1:12" outlineLevel="2" x14ac:dyDescent="0.2">
      <c r="A1626" t="s">
        <v>1840</v>
      </c>
      <c r="B1626" s="2" t="s">
        <v>2899</v>
      </c>
      <c r="C1626" s="17" t="s">
        <v>123</v>
      </c>
      <c r="D1626" s="102">
        <v>43572</v>
      </c>
      <c r="E1626" s="127">
        <v>120500</v>
      </c>
      <c r="F1626" s="129" t="s">
        <v>838</v>
      </c>
      <c r="G1626" s="129">
        <v>1</v>
      </c>
      <c r="H1626" s="129">
        <v>0</v>
      </c>
      <c r="I1626" s="31">
        <v>1</v>
      </c>
      <c r="J1626" s="117">
        <f t="shared" si="25"/>
        <v>1</v>
      </c>
      <c r="K1626" s="31">
        <v>0</v>
      </c>
      <c r="L1626" s="31">
        <v>0</v>
      </c>
    </row>
    <row r="1627" spans="1:12" outlineLevel="2" x14ac:dyDescent="0.2">
      <c r="A1627" t="s">
        <v>1840</v>
      </c>
      <c r="B1627" s="2" t="s">
        <v>2259</v>
      </c>
      <c r="C1627" s="17" t="s">
        <v>6</v>
      </c>
      <c r="D1627" s="102">
        <v>43496</v>
      </c>
      <c r="E1627" s="127">
        <v>110000</v>
      </c>
      <c r="F1627" s="129" t="s">
        <v>838</v>
      </c>
      <c r="G1627" s="129">
        <v>1</v>
      </c>
      <c r="H1627" s="129">
        <v>0</v>
      </c>
      <c r="I1627" s="31">
        <v>1</v>
      </c>
      <c r="J1627" s="117">
        <f t="shared" si="25"/>
        <v>1</v>
      </c>
      <c r="K1627" s="31">
        <v>0</v>
      </c>
      <c r="L1627" s="31">
        <v>0</v>
      </c>
    </row>
    <row r="1628" spans="1:12" outlineLevel="2" x14ac:dyDescent="0.2">
      <c r="A1628" t="s">
        <v>1840</v>
      </c>
      <c r="B1628" s="2" t="s">
        <v>3096</v>
      </c>
      <c r="C1628" s="17" t="s">
        <v>6</v>
      </c>
      <c r="D1628" s="102">
        <v>43593</v>
      </c>
      <c r="E1628" s="127">
        <v>100000</v>
      </c>
      <c r="F1628" s="129" t="s">
        <v>838</v>
      </c>
      <c r="G1628" s="129">
        <v>1</v>
      </c>
      <c r="H1628" s="129">
        <v>0</v>
      </c>
      <c r="I1628" s="31">
        <v>1</v>
      </c>
      <c r="J1628" s="117">
        <f t="shared" si="25"/>
        <v>1</v>
      </c>
      <c r="K1628" s="31">
        <v>0</v>
      </c>
      <c r="L1628" s="31">
        <v>0</v>
      </c>
    </row>
    <row r="1629" spans="1:12" outlineLevel="2" x14ac:dyDescent="0.2">
      <c r="A1629" t="s">
        <v>1840</v>
      </c>
      <c r="B1629" s="2" t="s">
        <v>1308</v>
      </c>
      <c r="C1629" s="17" t="s">
        <v>1126</v>
      </c>
      <c r="D1629" s="102">
        <v>43600</v>
      </c>
      <c r="E1629" s="127">
        <v>365000</v>
      </c>
      <c r="F1629" s="129" t="s">
        <v>838</v>
      </c>
      <c r="G1629" s="129">
        <v>1</v>
      </c>
      <c r="H1629" s="129">
        <v>0</v>
      </c>
      <c r="I1629" s="31">
        <v>1</v>
      </c>
      <c r="J1629" s="117">
        <f t="shared" si="25"/>
        <v>1</v>
      </c>
      <c r="K1629" s="31">
        <v>0</v>
      </c>
      <c r="L1629" s="31">
        <v>0</v>
      </c>
    </row>
    <row r="1630" spans="1:12" outlineLevel="2" x14ac:dyDescent="0.2">
      <c r="A1630" t="s">
        <v>1840</v>
      </c>
      <c r="B1630" s="2" t="s">
        <v>3278</v>
      </c>
      <c r="C1630" s="17" t="s">
        <v>425</v>
      </c>
      <c r="D1630" s="102">
        <v>43609</v>
      </c>
      <c r="E1630" s="127">
        <v>166000</v>
      </c>
      <c r="F1630" s="129">
        <v>20190983</v>
      </c>
      <c r="G1630" s="129">
        <v>1</v>
      </c>
      <c r="H1630" s="129">
        <v>1</v>
      </c>
      <c r="I1630" s="31">
        <v>1</v>
      </c>
      <c r="J1630" s="117">
        <f t="shared" si="25"/>
        <v>1</v>
      </c>
      <c r="K1630" s="31">
        <v>0</v>
      </c>
      <c r="L1630" s="31">
        <v>0</v>
      </c>
    </row>
    <row r="1631" spans="1:12" outlineLevel="2" x14ac:dyDescent="0.2">
      <c r="A1631" t="s">
        <v>1840</v>
      </c>
      <c r="B1631" s="2" t="s">
        <v>2364</v>
      </c>
      <c r="C1631" s="17" t="s">
        <v>6</v>
      </c>
      <c r="D1631" s="102">
        <v>43510</v>
      </c>
      <c r="E1631" s="127">
        <v>90000</v>
      </c>
      <c r="F1631" s="129" t="s">
        <v>838</v>
      </c>
      <c r="G1631" s="129">
        <v>1</v>
      </c>
      <c r="H1631" s="129">
        <v>0</v>
      </c>
      <c r="I1631" s="31">
        <v>1</v>
      </c>
      <c r="J1631" s="117">
        <f t="shared" si="25"/>
        <v>1</v>
      </c>
      <c r="K1631" s="31">
        <v>0</v>
      </c>
      <c r="L1631" s="31">
        <v>0</v>
      </c>
    </row>
    <row r="1632" spans="1:12" outlineLevel="2" x14ac:dyDescent="0.2">
      <c r="A1632" t="s">
        <v>1840</v>
      </c>
      <c r="B1632" s="2" t="s">
        <v>1071</v>
      </c>
      <c r="C1632" s="17" t="s">
        <v>6</v>
      </c>
      <c r="D1632" s="102">
        <v>43529</v>
      </c>
      <c r="E1632" s="127">
        <v>205000</v>
      </c>
      <c r="F1632" s="129" t="s">
        <v>838</v>
      </c>
      <c r="G1632" s="129">
        <v>1</v>
      </c>
      <c r="H1632" s="129">
        <v>0</v>
      </c>
      <c r="I1632" s="31">
        <v>1</v>
      </c>
      <c r="J1632" s="117">
        <f t="shared" si="25"/>
        <v>1</v>
      </c>
      <c r="K1632" s="31">
        <v>0</v>
      </c>
      <c r="L1632" s="31">
        <v>0</v>
      </c>
    </row>
    <row r="1633" spans="1:12" outlineLevel="2" x14ac:dyDescent="0.2">
      <c r="A1633" t="s">
        <v>1840</v>
      </c>
      <c r="B1633" s="2" t="s">
        <v>2305</v>
      </c>
      <c r="C1633" s="17" t="s">
        <v>6</v>
      </c>
      <c r="D1633" s="102">
        <v>43500</v>
      </c>
      <c r="E1633" s="127">
        <v>169900</v>
      </c>
      <c r="F1633" s="129">
        <v>20190050</v>
      </c>
      <c r="G1633" s="129">
        <v>1</v>
      </c>
      <c r="H1633" s="129">
        <v>1</v>
      </c>
      <c r="I1633" s="31">
        <v>1</v>
      </c>
      <c r="J1633" s="117">
        <f t="shared" si="25"/>
        <v>1</v>
      </c>
      <c r="K1633" s="31">
        <v>0</v>
      </c>
      <c r="L1633" s="31">
        <v>0</v>
      </c>
    </row>
    <row r="1634" spans="1:12" outlineLevel="2" x14ac:dyDescent="0.2">
      <c r="A1634" t="s">
        <v>1840</v>
      </c>
      <c r="B1634" s="2" t="s">
        <v>2856</v>
      </c>
      <c r="C1634" s="17" t="s">
        <v>6</v>
      </c>
      <c r="D1634" s="102">
        <v>43567</v>
      </c>
      <c r="E1634" s="127">
        <v>315000</v>
      </c>
      <c r="F1634" s="129">
        <v>20190456</v>
      </c>
      <c r="G1634" s="129">
        <v>1</v>
      </c>
      <c r="H1634" s="129">
        <v>1</v>
      </c>
      <c r="I1634" s="31">
        <v>1</v>
      </c>
      <c r="J1634" s="117">
        <f t="shared" si="25"/>
        <v>1</v>
      </c>
      <c r="K1634" s="31">
        <v>1</v>
      </c>
      <c r="L1634" s="31">
        <v>1</v>
      </c>
    </row>
    <row r="1635" spans="1:12" outlineLevel="2" x14ac:dyDescent="0.2">
      <c r="A1635" t="s">
        <v>1840</v>
      </c>
      <c r="B1635" s="2" t="s">
        <v>3129</v>
      </c>
      <c r="C1635" s="17" t="s">
        <v>6</v>
      </c>
      <c r="D1635" s="102">
        <v>43595</v>
      </c>
      <c r="E1635" s="127">
        <v>282500</v>
      </c>
      <c r="F1635" s="129">
        <v>20190519</v>
      </c>
      <c r="G1635" s="129">
        <v>1</v>
      </c>
      <c r="H1635" s="129">
        <v>1</v>
      </c>
      <c r="I1635" s="31">
        <v>1</v>
      </c>
      <c r="J1635" s="117">
        <f t="shared" si="25"/>
        <v>1</v>
      </c>
      <c r="K1635" s="31">
        <v>1</v>
      </c>
      <c r="L1635" s="31">
        <v>1</v>
      </c>
    </row>
    <row r="1636" spans="1:12" outlineLevel="2" x14ac:dyDescent="0.2">
      <c r="A1636" t="s">
        <v>1840</v>
      </c>
      <c r="B1636" s="2" t="s">
        <v>2460</v>
      </c>
      <c r="C1636" s="17" t="s">
        <v>6</v>
      </c>
      <c r="D1636" s="102">
        <v>43524</v>
      </c>
      <c r="E1636" s="127">
        <v>57000</v>
      </c>
      <c r="F1636" s="129" t="s">
        <v>838</v>
      </c>
      <c r="G1636" s="129">
        <v>1</v>
      </c>
      <c r="H1636" s="129">
        <v>0</v>
      </c>
      <c r="I1636" s="31">
        <v>1</v>
      </c>
      <c r="J1636" s="117">
        <f t="shared" si="25"/>
        <v>1</v>
      </c>
      <c r="K1636" s="31">
        <v>1</v>
      </c>
      <c r="L1636" s="31">
        <v>0</v>
      </c>
    </row>
    <row r="1637" spans="1:12" outlineLevel="2" x14ac:dyDescent="0.2">
      <c r="A1637" t="s">
        <v>1840</v>
      </c>
      <c r="B1637" s="2" t="s">
        <v>2950</v>
      </c>
      <c r="C1637" s="17" t="s">
        <v>700</v>
      </c>
      <c r="D1637" s="102">
        <v>43578</v>
      </c>
      <c r="E1637" s="127">
        <v>115000</v>
      </c>
      <c r="F1637" s="129" t="s">
        <v>838</v>
      </c>
      <c r="G1637" s="129">
        <v>1</v>
      </c>
      <c r="H1637" s="129">
        <v>0</v>
      </c>
      <c r="I1637" s="31">
        <v>1</v>
      </c>
      <c r="J1637" s="117">
        <f t="shared" si="25"/>
        <v>1</v>
      </c>
      <c r="K1637" s="31">
        <v>1</v>
      </c>
      <c r="L1637" s="31">
        <v>0</v>
      </c>
    </row>
    <row r="1638" spans="1:12" outlineLevel="2" x14ac:dyDescent="0.2">
      <c r="A1638" t="s">
        <v>1840</v>
      </c>
      <c r="B1638" s="2" t="s">
        <v>2482</v>
      </c>
      <c r="C1638" s="17" t="s">
        <v>6</v>
      </c>
      <c r="D1638" s="102">
        <v>43525</v>
      </c>
      <c r="E1638" s="127">
        <v>39000</v>
      </c>
      <c r="F1638" s="129" t="s">
        <v>838</v>
      </c>
      <c r="G1638" s="129">
        <v>1</v>
      </c>
      <c r="H1638" s="129">
        <v>0</v>
      </c>
      <c r="I1638" s="31">
        <v>1</v>
      </c>
      <c r="J1638" s="117">
        <f t="shared" si="25"/>
        <v>1</v>
      </c>
      <c r="K1638" s="31">
        <v>1</v>
      </c>
      <c r="L1638" s="31">
        <v>0</v>
      </c>
    </row>
    <row r="1639" spans="1:12" outlineLevel="2" x14ac:dyDescent="0.2">
      <c r="A1639" t="s">
        <v>1840</v>
      </c>
      <c r="B1639" s="2" t="s">
        <v>3267</v>
      </c>
      <c r="C1639" s="17" t="s">
        <v>6</v>
      </c>
      <c r="D1639" s="102">
        <v>43609</v>
      </c>
      <c r="E1639" s="127">
        <v>94900</v>
      </c>
      <c r="F1639" s="129" t="s">
        <v>838</v>
      </c>
      <c r="G1639" s="129">
        <v>1</v>
      </c>
      <c r="H1639" s="129">
        <v>0</v>
      </c>
      <c r="I1639" s="31">
        <v>1</v>
      </c>
      <c r="J1639" s="117">
        <f t="shared" si="25"/>
        <v>1</v>
      </c>
      <c r="K1639" s="31">
        <v>1</v>
      </c>
      <c r="L1639" s="31">
        <v>0</v>
      </c>
    </row>
    <row r="1640" spans="1:12" outlineLevel="2" x14ac:dyDescent="0.2">
      <c r="A1640" t="s">
        <v>1840</v>
      </c>
      <c r="B1640" s="2" t="s">
        <v>2802</v>
      </c>
      <c r="C1640" s="17" t="s">
        <v>911</v>
      </c>
      <c r="D1640" s="102">
        <v>43560</v>
      </c>
      <c r="E1640" s="127">
        <v>180000</v>
      </c>
      <c r="F1640" s="129">
        <v>20190392</v>
      </c>
      <c r="G1640" s="129">
        <v>1</v>
      </c>
      <c r="H1640" s="129">
        <v>1</v>
      </c>
      <c r="I1640" s="31">
        <v>1</v>
      </c>
      <c r="J1640" s="117">
        <f t="shared" si="25"/>
        <v>1</v>
      </c>
      <c r="K1640" s="31">
        <v>1</v>
      </c>
      <c r="L1640" s="31">
        <v>1</v>
      </c>
    </row>
    <row r="1641" spans="1:12" outlineLevel="2" x14ac:dyDescent="0.2">
      <c r="A1641" t="s">
        <v>1840</v>
      </c>
      <c r="B1641" s="2" t="s">
        <v>3170</v>
      </c>
      <c r="C1641" s="17" t="s">
        <v>700</v>
      </c>
      <c r="D1641" s="102">
        <v>43600</v>
      </c>
      <c r="E1641" s="127">
        <v>124900</v>
      </c>
      <c r="F1641" s="129" t="s">
        <v>838</v>
      </c>
      <c r="G1641" s="129">
        <v>1</v>
      </c>
      <c r="H1641" s="129">
        <v>0</v>
      </c>
      <c r="I1641" s="31">
        <v>1</v>
      </c>
      <c r="J1641" s="117">
        <f t="shared" si="25"/>
        <v>1</v>
      </c>
      <c r="K1641" s="31">
        <v>1</v>
      </c>
      <c r="L1641" s="31">
        <v>0</v>
      </c>
    </row>
    <row r="1642" spans="1:12" outlineLevel="2" x14ac:dyDescent="0.2">
      <c r="A1642" t="s">
        <v>1840</v>
      </c>
      <c r="B1642" s="2" t="s">
        <v>3296</v>
      </c>
      <c r="C1642" s="17" t="s">
        <v>700</v>
      </c>
      <c r="D1642" s="102">
        <v>43613</v>
      </c>
      <c r="E1642" s="127">
        <v>68000</v>
      </c>
      <c r="F1642" s="129">
        <v>20190817</v>
      </c>
      <c r="G1642" s="129">
        <v>1</v>
      </c>
      <c r="H1642" s="129">
        <v>1</v>
      </c>
      <c r="I1642" s="31">
        <v>1</v>
      </c>
      <c r="J1642" s="117">
        <f t="shared" si="25"/>
        <v>1</v>
      </c>
      <c r="K1642" s="31">
        <v>1</v>
      </c>
      <c r="L1642" s="31">
        <v>1</v>
      </c>
    </row>
    <row r="1643" spans="1:12" outlineLevel="2" x14ac:dyDescent="0.2">
      <c r="A1643" t="s">
        <v>1840</v>
      </c>
      <c r="B1643" s="2" t="s">
        <v>2797</v>
      </c>
      <c r="C1643" s="17" t="s">
        <v>911</v>
      </c>
      <c r="D1643" s="102">
        <v>43560</v>
      </c>
      <c r="E1643" s="127">
        <v>162000</v>
      </c>
      <c r="F1643" s="129">
        <v>20190455</v>
      </c>
      <c r="G1643" s="129">
        <v>1</v>
      </c>
      <c r="H1643" s="129">
        <v>1</v>
      </c>
      <c r="I1643" s="31">
        <v>1</v>
      </c>
      <c r="J1643" s="117">
        <f t="shared" si="25"/>
        <v>1</v>
      </c>
      <c r="K1643" s="31">
        <v>1</v>
      </c>
      <c r="L1643" s="31">
        <v>1</v>
      </c>
    </row>
    <row r="1644" spans="1:12" outlineLevel="2" x14ac:dyDescent="0.2">
      <c r="A1644" t="s">
        <v>1840</v>
      </c>
      <c r="B1644" s="2" t="s">
        <v>3263</v>
      </c>
      <c r="C1644" s="17" t="s">
        <v>6</v>
      </c>
      <c r="D1644" s="102">
        <v>43609</v>
      </c>
      <c r="E1644" s="127">
        <v>206000</v>
      </c>
      <c r="F1644" s="129">
        <v>20190929</v>
      </c>
      <c r="G1644" s="129">
        <v>1</v>
      </c>
      <c r="H1644" s="129">
        <v>1</v>
      </c>
      <c r="I1644" s="31">
        <v>1</v>
      </c>
      <c r="J1644" s="117">
        <f t="shared" si="25"/>
        <v>1</v>
      </c>
      <c r="K1644" s="31">
        <v>1</v>
      </c>
      <c r="L1644" s="31">
        <v>1</v>
      </c>
    </row>
    <row r="1645" spans="1:12" outlineLevel="2" x14ac:dyDescent="0.2">
      <c r="A1645" t="s">
        <v>1840</v>
      </c>
      <c r="B1645" s="2" t="s">
        <v>2829</v>
      </c>
      <c r="C1645" s="17" t="s">
        <v>6</v>
      </c>
      <c r="D1645" s="102">
        <v>43564</v>
      </c>
      <c r="E1645" s="127">
        <v>35000</v>
      </c>
      <c r="F1645" s="129" t="s">
        <v>838</v>
      </c>
      <c r="G1645" s="129">
        <v>1</v>
      </c>
      <c r="H1645" s="129">
        <v>0</v>
      </c>
      <c r="I1645" s="31">
        <v>1</v>
      </c>
      <c r="J1645" s="117">
        <f t="shared" si="25"/>
        <v>1</v>
      </c>
      <c r="K1645" s="31">
        <v>1</v>
      </c>
      <c r="L1645" s="31">
        <v>0</v>
      </c>
    </row>
    <row r="1646" spans="1:12" outlineLevel="2" x14ac:dyDescent="0.2">
      <c r="A1646" t="s">
        <v>1840</v>
      </c>
      <c r="B1646" s="2" t="s">
        <v>3158</v>
      </c>
      <c r="C1646" s="17" t="s">
        <v>1249</v>
      </c>
      <c r="D1646" s="102">
        <v>43598</v>
      </c>
      <c r="E1646" s="127">
        <v>352500</v>
      </c>
      <c r="F1646" s="129">
        <v>20190609</v>
      </c>
      <c r="G1646" s="129">
        <v>1</v>
      </c>
      <c r="H1646" s="129">
        <v>1</v>
      </c>
      <c r="I1646" s="31">
        <v>1</v>
      </c>
      <c r="J1646" s="117">
        <f t="shared" si="25"/>
        <v>1</v>
      </c>
      <c r="K1646" s="31">
        <v>1</v>
      </c>
      <c r="L1646" s="31">
        <v>1</v>
      </c>
    </row>
    <row r="1647" spans="1:12" outlineLevel="2" x14ac:dyDescent="0.2">
      <c r="A1647" t="s">
        <v>1840</v>
      </c>
      <c r="B1647" s="2" t="s">
        <v>2313</v>
      </c>
      <c r="C1647" s="17" t="s">
        <v>6</v>
      </c>
      <c r="D1647" s="102">
        <v>43503</v>
      </c>
      <c r="E1647" s="127">
        <v>200000</v>
      </c>
      <c r="F1647" s="129" t="s">
        <v>838</v>
      </c>
      <c r="G1647" s="129">
        <v>1</v>
      </c>
      <c r="H1647" s="129">
        <v>0</v>
      </c>
      <c r="I1647" s="31">
        <v>1</v>
      </c>
      <c r="J1647" s="117">
        <f t="shared" si="25"/>
        <v>1</v>
      </c>
      <c r="K1647" s="31">
        <v>1</v>
      </c>
      <c r="L1647" s="31">
        <v>0</v>
      </c>
    </row>
    <row r="1648" spans="1:12" outlineLevel="2" x14ac:dyDescent="0.2">
      <c r="A1648" t="s">
        <v>1840</v>
      </c>
      <c r="B1648" s="2" t="s">
        <v>2508</v>
      </c>
      <c r="C1648" s="17" t="s">
        <v>7</v>
      </c>
      <c r="D1648" s="102">
        <v>43528</v>
      </c>
      <c r="E1648" s="127">
        <v>525000</v>
      </c>
      <c r="F1648" s="129">
        <v>20190200</v>
      </c>
      <c r="G1648" s="129">
        <v>1</v>
      </c>
      <c r="H1648" s="129">
        <v>1</v>
      </c>
      <c r="I1648" s="31">
        <v>1</v>
      </c>
      <c r="J1648" s="117">
        <f t="shared" si="25"/>
        <v>1</v>
      </c>
      <c r="K1648" s="31">
        <v>1</v>
      </c>
      <c r="L1648" s="31">
        <v>1</v>
      </c>
    </row>
    <row r="1649" spans="1:12" outlineLevel="2" x14ac:dyDescent="0.2">
      <c r="A1649" t="s">
        <v>1840</v>
      </c>
      <c r="B1649" s="2" t="s">
        <v>2505</v>
      </c>
      <c r="C1649" s="17" t="s">
        <v>6</v>
      </c>
      <c r="D1649" s="102">
        <v>43528</v>
      </c>
      <c r="E1649" s="127">
        <v>290000</v>
      </c>
      <c r="F1649" s="129">
        <v>20182837</v>
      </c>
      <c r="G1649" s="129">
        <v>1</v>
      </c>
      <c r="H1649" s="129">
        <v>1</v>
      </c>
      <c r="I1649" s="31">
        <v>1</v>
      </c>
      <c r="J1649" s="117">
        <f t="shared" si="25"/>
        <v>1</v>
      </c>
      <c r="K1649" s="31">
        <v>1</v>
      </c>
      <c r="L1649" s="31">
        <v>1</v>
      </c>
    </row>
    <row r="1650" spans="1:12" outlineLevel="2" x14ac:dyDescent="0.2">
      <c r="A1650" t="s">
        <v>1840</v>
      </c>
      <c r="B1650" s="2" t="s">
        <v>2485</v>
      </c>
      <c r="C1650" s="17" t="s">
        <v>216</v>
      </c>
      <c r="D1650" s="102">
        <v>43525</v>
      </c>
      <c r="E1650" s="127">
        <v>146500</v>
      </c>
      <c r="F1650" s="129">
        <v>20190188</v>
      </c>
      <c r="G1650" s="129">
        <v>1</v>
      </c>
      <c r="H1650" s="129">
        <v>1</v>
      </c>
      <c r="I1650" s="31">
        <v>1</v>
      </c>
      <c r="J1650" s="117">
        <f t="shared" si="25"/>
        <v>1</v>
      </c>
      <c r="K1650" s="31">
        <v>1</v>
      </c>
      <c r="L1650" s="31">
        <v>1</v>
      </c>
    </row>
    <row r="1651" spans="1:12" outlineLevel="2" x14ac:dyDescent="0.2">
      <c r="A1651" t="s">
        <v>1840</v>
      </c>
      <c r="B1651" s="2" t="s">
        <v>3337</v>
      </c>
      <c r="C1651" s="17" t="s">
        <v>6</v>
      </c>
      <c r="D1651" s="102">
        <v>43616</v>
      </c>
      <c r="E1651" s="127">
        <v>189000</v>
      </c>
      <c r="F1651" s="129">
        <v>20190995</v>
      </c>
      <c r="G1651" s="129">
        <v>1</v>
      </c>
      <c r="H1651" s="129">
        <v>1</v>
      </c>
      <c r="I1651" s="31">
        <v>1</v>
      </c>
      <c r="J1651" s="117">
        <f t="shared" si="25"/>
        <v>1</v>
      </c>
      <c r="K1651" s="31">
        <v>1</v>
      </c>
      <c r="L1651" s="31">
        <v>1</v>
      </c>
    </row>
    <row r="1652" spans="1:12" outlineLevel="2" x14ac:dyDescent="0.2">
      <c r="A1652" t="s">
        <v>1840</v>
      </c>
      <c r="B1652" s="2" t="s">
        <v>2657</v>
      </c>
      <c r="C1652" s="17" t="s">
        <v>802</v>
      </c>
      <c r="D1652" s="102">
        <v>43545</v>
      </c>
      <c r="E1652" s="127">
        <v>191000</v>
      </c>
      <c r="F1652" s="129">
        <v>20190312</v>
      </c>
      <c r="G1652" s="129">
        <v>1</v>
      </c>
      <c r="H1652" s="129">
        <v>1</v>
      </c>
      <c r="I1652" s="31">
        <v>1</v>
      </c>
      <c r="J1652" s="117">
        <f t="shared" si="25"/>
        <v>1</v>
      </c>
      <c r="K1652" s="31">
        <v>0</v>
      </c>
      <c r="L1652" s="31">
        <v>0</v>
      </c>
    </row>
    <row r="1653" spans="1:12" outlineLevel="2" x14ac:dyDescent="0.2">
      <c r="A1653" t="s">
        <v>1840</v>
      </c>
      <c r="B1653" s="2" t="s">
        <v>2964</v>
      </c>
      <c r="C1653" s="17" t="s">
        <v>6</v>
      </c>
      <c r="D1653" s="102">
        <v>43580</v>
      </c>
      <c r="E1653" s="127">
        <v>105000</v>
      </c>
      <c r="F1653" s="129" t="s">
        <v>838</v>
      </c>
      <c r="G1653" s="129">
        <v>1</v>
      </c>
      <c r="H1653" s="129">
        <v>0</v>
      </c>
      <c r="I1653" s="31">
        <v>1</v>
      </c>
      <c r="J1653" s="117">
        <f t="shared" si="25"/>
        <v>1</v>
      </c>
      <c r="K1653" s="31">
        <v>0</v>
      </c>
      <c r="L1653" s="31">
        <v>0</v>
      </c>
    </row>
    <row r="1654" spans="1:12" outlineLevel="2" x14ac:dyDescent="0.2">
      <c r="A1654" t="s">
        <v>1840</v>
      </c>
      <c r="B1654" s="2" t="s">
        <v>2690</v>
      </c>
      <c r="C1654" s="17" t="s">
        <v>6</v>
      </c>
      <c r="D1654" s="102">
        <v>43549</v>
      </c>
      <c r="E1654" s="127">
        <v>225500</v>
      </c>
      <c r="F1654" s="129" t="s">
        <v>838</v>
      </c>
      <c r="G1654" s="129">
        <v>1</v>
      </c>
      <c r="H1654" s="129">
        <v>0</v>
      </c>
      <c r="I1654" s="31">
        <v>1</v>
      </c>
      <c r="J1654" s="117">
        <f t="shared" si="25"/>
        <v>1</v>
      </c>
      <c r="K1654" s="31">
        <v>0</v>
      </c>
      <c r="L1654" s="31">
        <v>0</v>
      </c>
    </row>
    <row r="1655" spans="1:12" outlineLevel="2" x14ac:dyDescent="0.2">
      <c r="A1655" t="s">
        <v>1840</v>
      </c>
      <c r="B1655" s="2" t="s">
        <v>3149</v>
      </c>
      <c r="C1655" s="17" t="s">
        <v>6</v>
      </c>
      <c r="D1655" s="102">
        <v>43598</v>
      </c>
      <c r="E1655" s="127">
        <v>214900</v>
      </c>
      <c r="F1655" s="129" t="s">
        <v>838</v>
      </c>
      <c r="G1655" s="129">
        <v>1</v>
      </c>
      <c r="H1655" s="129">
        <v>0</v>
      </c>
      <c r="I1655" s="31">
        <v>1</v>
      </c>
      <c r="J1655" s="117">
        <f t="shared" si="25"/>
        <v>1</v>
      </c>
      <c r="K1655" s="31">
        <v>0</v>
      </c>
      <c r="L1655" s="31">
        <v>0</v>
      </c>
    </row>
    <row r="1656" spans="1:12" outlineLevel="2" x14ac:dyDescent="0.2">
      <c r="A1656" t="s">
        <v>1840</v>
      </c>
      <c r="B1656" s="2" t="s">
        <v>2708</v>
      </c>
      <c r="C1656" s="17" t="s">
        <v>6</v>
      </c>
      <c r="D1656" s="102">
        <v>43551</v>
      </c>
      <c r="E1656" s="127">
        <v>182000</v>
      </c>
      <c r="F1656" s="129" t="s">
        <v>838</v>
      </c>
      <c r="G1656" s="129">
        <v>1</v>
      </c>
      <c r="H1656" s="129">
        <v>0</v>
      </c>
      <c r="I1656" s="31">
        <v>1</v>
      </c>
      <c r="J1656" s="117">
        <f t="shared" si="25"/>
        <v>1</v>
      </c>
      <c r="K1656" s="31">
        <v>0</v>
      </c>
      <c r="L1656" s="31">
        <v>0</v>
      </c>
    </row>
    <row r="1657" spans="1:12" outlineLevel="2" x14ac:dyDescent="0.2">
      <c r="A1657" t="s">
        <v>1840</v>
      </c>
      <c r="B1657" s="2" t="s">
        <v>2326</v>
      </c>
      <c r="C1657" s="17" t="s">
        <v>6</v>
      </c>
      <c r="D1657" s="102">
        <v>43504</v>
      </c>
      <c r="E1657" s="127">
        <v>208000</v>
      </c>
      <c r="F1657" s="129" t="s">
        <v>838</v>
      </c>
      <c r="G1657" s="129">
        <v>1</v>
      </c>
      <c r="H1657" s="129">
        <v>0</v>
      </c>
      <c r="I1657" s="31">
        <v>1</v>
      </c>
      <c r="J1657" s="117">
        <f t="shared" si="25"/>
        <v>1</v>
      </c>
      <c r="K1657" s="31">
        <v>0</v>
      </c>
      <c r="L1657" s="31">
        <v>0</v>
      </c>
    </row>
    <row r="1658" spans="1:12" outlineLevel="2" x14ac:dyDescent="0.2">
      <c r="A1658" t="s">
        <v>1840</v>
      </c>
      <c r="B1658" s="2" t="s">
        <v>3049</v>
      </c>
      <c r="C1658" s="17" t="s">
        <v>7</v>
      </c>
      <c r="D1658" s="102">
        <v>43588</v>
      </c>
      <c r="E1658" s="127">
        <v>299000</v>
      </c>
      <c r="F1658" s="129" t="s">
        <v>838</v>
      </c>
      <c r="G1658" s="129">
        <v>1</v>
      </c>
      <c r="H1658" s="129">
        <v>0</v>
      </c>
      <c r="I1658" s="31">
        <v>1</v>
      </c>
      <c r="J1658" s="117">
        <f t="shared" si="25"/>
        <v>1</v>
      </c>
      <c r="K1658" s="31">
        <v>0</v>
      </c>
      <c r="L1658" s="31">
        <v>0</v>
      </c>
    </row>
    <row r="1659" spans="1:12" outlineLevel="2" x14ac:dyDescent="0.2">
      <c r="A1659" t="s">
        <v>1840</v>
      </c>
      <c r="B1659" s="2" t="s">
        <v>2934</v>
      </c>
      <c r="C1659" s="17" t="s">
        <v>216</v>
      </c>
      <c r="D1659" s="102">
        <v>43577</v>
      </c>
      <c r="E1659" s="127">
        <v>202000</v>
      </c>
      <c r="F1659" s="129" t="s">
        <v>838</v>
      </c>
      <c r="G1659" s="129">
        <v>1</v>
      </c>
      <c r="H1659" s="129">
        <v>0</v>
      </c>
      <c r="I1659" s="31">
        <v>1</v>
      </c>
      <c r="J1659" s="117">
        <f t="shared" si="25"/>
        <v>1</v>
      </c>
      <c r="K1659" s="31">
        <v>0</v>
      </c>
      <c r="L1659" s="31">
        <v>0</v>
      </c>
    </row>
    <row r="1660" spans="1:12" outlineLevel="2" x14ac:dyDescent="0.2">
      <c r="A1660" t="s">
        <v>1840</v>
      </c>
      <c r="B1660" s="2" t="s">
        <v>3326</v>
      </c>
      <c r="C1660" s="17" t="s">
        <v>1249</v>
      </c>
      <c r="D1660" s="102">
        <v>43615</v>
      </c>
      <c r="E1660" s="127">
        <v>424000</v>
      </c>
      <c r="F1660" s="129">
        <v>20190894</v>
      </c>
      <c r="G1660" s="129">
        <v>1</v>
      </c>
      <c r="H1660" s="129">
        <v>1</v>
      </c>
      <c r="I1660" s="31">
        <v>1</v>
      </c>
      <c r="J1660" s="117">
        <f t="shared" si="25"/>
        <v>1</v>
      </c>
      <c r="K1660" s="31">
        <v>0</v>
      </c>
      <c r="L1660" s="31">
        <v>0</v>
      </c>
    </row>
    <row r="1661" spans="1:12" outlineLevel="2" x14ac:dyDescent="0.2">
      <c r="A1661" t="s">
        <v>1840</v>
      </c>
      <c r="B1661" s="2" t="s">
        <v>1039</v>
      </c>
      <c r="C1661" s="17" t="s">
        <v>6</v>
      </c>
      <c r="D1661" s="102">
        <v>43522</v>
      </c>
      <c r="E1661" s="127">
        <v>145000</v>
      </c>
      <c r="F1661" s="129">
        <v>20190333</v>
      </c>
      <c r="G1661" s="129">
        <v>1</v>
      </c>
      <c r="H1661" s="129">
        <v>1</v>
      </c>
      <c r="I1661" s="31">
        <v>1</v>
      </c>
      <c r="J1661" s="117">
        <f t="shared" si="25"/>
        <v>1</v>
      </c>
      <c r="K1661" s="31">
        <v>0</v>
      </c>
      <c r="L1661" s="31">
        <v>0</v>
      </c>
    </row>
    <row r="1662" spans="1:12" outlineLevel="2" x14ac:dyDescent="0.2">
      <c r="A1662" t="s">
        <v>1840</v>
      </c>
      <c r="B1662" s="2" t="s">
        <v>2535</v>
      </c>
      <c r="C1662" s="17" t="s">
        <v>6</v>
      </c>
      <c r="D1662" s="102">
        <v>43531</v>
      </c>
      <c r="E1662" s="127">
        <v>149000</v>
      </c>
      <c r="F1662" s="129" t="s">
        <v>838</v>
      </c>
      <c r="G1662" s="129">
        <v>1</v>
      </c>
      <c r="H1662" s="129">
        <v>0</v>
      </c>
      <c r="I1662" s="31">
        <v>1</v>
      </c>
      <c r="J1662" s="117">
        <f t="shared" si="25"/>
        <v>1</v>
      </c>
      <c r="K1662" s="31">
        <v>0</v>
      </c>
      <c r="L1662" s="31">
        <v>0</v>
      </c>
    </row>
    <row r="1663" spans="1:12" outlineLevel="2" x14ac:dyDescent="0.2">
      <c r="A1663" t="s">
        <v>1840</v>
      </c>
      <c r="B1663" s="2" t="s">
        <v>3162</v>
      </c>
      <c r="C1663" s="17" t="s">
        <v>123</v>
      </c>
      <c r="D1663" s="102">
        <v>43599</v>
      </c>
      <c r="E1663" s="127">
        <v>211000</v>
      </c>
      <c r="F1663" s="129">
        <v>20190769</v>
      </c>
      <c r="G1663" s="129">
        <v>1</v>
      </c>
      <c r="H1663" s="129">
        <v>1</v>
      </c>
      <c r="I1663" s="31">
        <v>1</v>
      </c>
      <c r="J1663" s="117">
        <f t="shared" si="25"/>
        <v>1</v>
      </c>
      <c r="K1663" s="31">
        <v>0</v>
      </c>
      <c r="L1663" s="31">
        <v>0</v>
      </c>
    </row>
    <row r="1664" spans="1:12" outlineLevel="2" x14ac:dyDescent="0.2">
      <c r="A1664" t="s">
        <v>1840</v>
      </c>
      <c r="B1664" s="2" t="s">
        <v>1070</v>
      </c>
      <c r="C1664" s="17" t="s">
        <v>6</v>
      </c>
      <c r="D1664" s="102">
        <v>43595</v>
      </c>
      <c r="E1664" s="127">
        <v>209500</v>
      </c>
      <c r="F1664" s="129" t="s">
        <v>838</v>
      </c>
      <c r="G1664" s="129">
        <v>1</v>
      </c>
      <c r="H1664" s="129">
        <v>0</v>
      </c>
      <c r="I1664" s="31">
        <v>1</v>
      </c>
      <c r="J1664" s="117">
        <f t="shared" si="25"/>
        <v>1</v>
      </c>
      <c r="K1664" s="31">
        <v>0</v>
      </c>
      <c r="L1664" s="31">
        <v>0</v>
      </c>
    </row>
    <row r="1665" spans="1:12" outlineLevel="2" x14ac:dyDescent="0.2">
      <c r="A1665" t="s">
        <v>1840</v>
      </c>
      <c r="B1665" s="2" t="s">
        <v>2767</v>
      </c>
      <c r="C1665" s="17" t="s">
        <v>6</v>
      </c>
      <c r="D1665" s="102">
        <v>43557</v>
      </c>
      <c r="E1665" s="127">
        <v>185000</v>
      </c>
      <c r="F1665" s="129" t="s">
        <v>838</v>
      </c>
      <c r="G1665" s="129">
        <v>1</v>
      </c>
      <c r="H1665" s="129">
        <v>0</v>
      </c>
      <c r="I1665" s="31">
        <v>1</v>
      </c>
      <c r="J1665" s="117">
        <f t="shared" si="25"/>
        <v>1</v>
      </c>
      <c r="K1665" s="31">
        <v>0</v>
      </c>
      <c r="L1665" s="31">
        <v>0</v>
      </c>
    </row>
    <row r="1666" spans="1:12" outlineLevel="2" x14ac:dyDescent="0.2">
      <c r="A1666" t="s">
        <v>1840</v>
      </c>
      <c r="B1666" s="2" t="s">
        <v>2650</v>
      </c>
      <c r="C1666" s="17" t="s">
        <v>6</v>
      </c>
      <c r="D1666" s="102">
        <v>43545</v>
      </c>
      <c r="E1666" s="127">
        <v>133375</v>
      </c>
      <c r="F1666" s="129">
        <v>20190520</v>
      </c>
      <c r="G1666" s="129">
        <v>1</v>
      </c>
      <c r="H1666" s="129">
        <v>1</v>
      </c>
      <c r="I1666" s="31">
        <v>1</v>
      </c>
      <c r="J1666" s="117">
        <f t="shared" si="25"/>
        <v>1</v>
      </c>
      <c r="K1666" s="31">
        <v>0</v>
      </c>
      <c r="L1666" s="31">
        <v>0</v>
      </c>
    </row>
    <row r="1667" spans="1:12" outlineLevel="2" x14ac:dyDescent="0.2">
      <c r="A1667" t="s">
        <v>1840</v>
      </c>
      <c r="B1667" s="31" t="s">
        <v>2961</v>
      </c>
      <c r="C1667" t="s">
        <v>1249</v>
      </c>
      <c r="D1667" s="3">
        <v>43580</v>
      </c>
      <c r="E1667" s="115">
        <v>234000</v>
      </c>
      <c r="F1667" t="s">
        <v>838</v>
      </c>
      <c r="G1667" s="31">
        <v>1</v>
      </c>
      <c r="H1667" s="31">
        <v>0</v>
      </c>
      <c r="I1667" s="31">
        <v>0</v>
      </c>
      <c r="J1667" s="117">
        <f t="shared" si="25"/>
        <v>0</v>
      </c>
      <c r="K1667" s="31">
        <v>0</v>
      </c>
      <c r="L1667" s="31">
        <v>0</v>
      </c>
    </row>
    <row r="1668" spans="1:12" outlineLevel="2" x14ac:dyDescent="0.2">
      <c r="A1668" t="s">
        <v>1840</v>
      </c>
      <c r="B1668" s="31" t="s">
        <v>2856</v>
      </c>
      <c r="C1668" t="s">
        <v>6</v>
      </c>
      <c r="D1668" s="3">
        <v>43567</v>
      </c>
      <c r="E1668" s="115">
        <v>0</v>
      </c>
      <c r="F1668">
        <v>20190456</v>
      </c>
      <c r="G1668" s="31">
        <v>0</v>
      </c>
      <c r="H1668" s="31">
        <v>0</v>
      </c>
      <c r="I1668" s="31">
        <v>0</v>
      </c>
      <c r="J1668" s="117" t="e">
        <f t="shared" si="25"/>
        <v>#DIV/0!</v>
      </c>
      <c r="K1668" s="31">
        <v>1</v>
      </c>
      <c r="L1668" s="31">
        <v>1</v>
      </c>
    </row>
    <row r="1669" spans="1:12" outlineLevel="2" x14ac:dyDescent="0.2">
      <c r="A1669" t="s">
        <v>1840</v>
      </c>
      <c r="B1669" s="31" t="s">
        <v>3129</v>
      </c>
      <c r="C1669" t="s">
        <v>6</v>
      </c>
      <c r="D1669" s="3">
        <v>43595</v>
      </c>
      <c r="E1669" s="115">
        <v>0</v>
      </c>
      <c r="F1669">
        <v>20190519</v>
      </c>
      <c r="G1669" s="31">
        <v>0</v>
      </c>
      <c r="H1669" s="31">
        <v>0</v>
      </c>
      <c r="I1669" s="31">
        <v>0</v>
      </c>
      <c r="J1669" s="117" t="e">
        <f t="shared" si="25"/>
        <v>#DIV/0!</v>
      </c>
      <c r="K1669" s="31">
        <v>1</v>
      </c>
      <c r="L1669" s="31">
        <v>1</v>
      </c>
    </row>
    <row r="1670" spans="1:12" outlineLevel="2" x14ac:dyDescent="0.2">
      <c r="A1670" t="s">
        <v>1840</v>
      </c>
      <c r="B1670" s="31" t="s">
        <v>3265</v>
      </c>
      <c r="C1670" t="s">
        <v>6</v>
      </c>
      <c r="D1670" s="3">
        <v>43609</v>
      </c>
      <c r="E1670" s="115">
        <v>199000</v>
      </c>
      <c r="F1670" t="s">
        <v>838</v>
      </c>
      <c r="G1670" s="31">
        <v>1</v>
      </c>
      <c r="H1670" s="31">
        <v>0</v>
      </c>
      <c r="I1670" s="31">
        <v>0</v>
      </c>
      <c r="J1670" s="117">
        <f t="shared" ref="J1670:J1733" si="26">+I1670/G1670</f>
        <v>0</v>
      </c>
      <c r="K1670" s="31">
        <v>0</v>
      </c>
      <c r="L1670" s="31">
        <v>0</v>
      </c>
    </row>
    <row r="1671" spans="1:12" outlineLevel="2" x14ac:dyDescent="0.2">
      <c r="A1671" t="s">
        <v>1840</v>
      </c>
      <c r="B1671" s="31" t="s">
        <v>2952</v>
      </c>
      <c r="C1671" t="s">
        <v>6</v>
      </c>
      <c r="D1671" s="3">
        <v>43579</v>
      </c>
      <c r="E1671" s="115">
        <v>185500</v>
      </c>
      <c r="F1671">
        <v>20190772</v>
      </c>
      <c r="G1671" s="31">
        <v>1</v>
      </c>
      <c r="H1671" s="31">
        <v>1</v>
      </c>
      <c r="I1671" s="31">
        <v>0</v>
      </c>
      <c r="J1671" s="117">
        <f t="shared" si="26"/>
        <v>0</v>
      </c>
      <c r="K1671" s="31">
        <v>0</v>
      </c>
      <c r="L1671" s="31">
        <v>0</v>
      </c>
    </row>
    <row r="1672" spans="1:12" outlineLevel="2" x14ac:dyDescent="0.2">
      <c r="A1672" t="s">
        <v>1840</v>
      </c>
      <c r="B1672" s="31" t="s">
        <v>2604</v>
      </c>
      <c r="C1672" t="s">
        <v>6</v>
      </c>
      <c r="D1672" s="3">
        <v>43538</v>
      </c>
      <c r="E1672" s="115">
        <v>425000</v>
      </c>
      <c r="F1672" t="s">
        <v>838</v>
      </c>
      <c r="G1672" s="31">
        <v>1</v>
      </c>
      <c r="H1672" s="31">
        <v>0</v>
      </c>
      <c r="I1672" s="31">
        <v>0</v>
      </c>
      <c r="J1672" s="117">
        <f t="shared" si="26"/>
        <v>0</v>
      </c>
      <c r="K1672" s="31">
        <v>0</v>
      </c>
      <c r="L1672" s="31">
        <v>0</v>
      </c>
    </row>
    <row r="1673" spans="1:12" outlineLevel="2" x14ac:dyDescent="0.2">
      <c r="A1673" t="s">
        <v>1840</v>
      </c>
      <c r="B1673" s="31" t="s">
        <v>2460</v>
      </c>
      <c r="C1673" t="s">
        <v>6</v>
      </c>
      <c r="D1673" s="3">
        <v>43524</v>
      </c>
      <c r="E1673" s="115">
        <v>0</v>
      </c>
      <c r="F1673" t="s">
        <v>838</v>
      </c>
      <c r="G1673" s="31">
        <v>0</v>
      </c>
      <c r="H1673" s="31">
        <v>0</v>
      </c>
      <c r="I1673" s="31">
        <v>0</v>
      </c>
      <c r="J1673" s="117" t="e">
        <f t="shared" si="26"/>
        <v>#DIV/0!</v>
      </c>
      <c r="K1673" s="31">
        <v>1</v>
      </c>
      <c r="L1673" s="31">
        <v>0</v>
      </c>
    </row>
    <row r="1674" spans="1:12" outlineLevel="2" x14ac:dyDescent="0.2">
      <c r="A1674" t="s">
        <v>1840</v>
      </c>
      <c r="B1674" s="31" t="s">
        <v>3069</v>
      </c>
      <c r="C1674" t="s">
        <v>6</v>
      </c>
      <c r="D1674" s="3">
        <v>43591</v>
      </c>
      <c r="E1674" s="115">
        <v>190000</v>
      </c>
      <c r="F1674" t="s">
        <v>838</v>
      </c>
      <c r="G1674" s="31">
        <v>1</v>
      </c>
      <c r="H1674" s="31">
        <v>0</v>
      </c>
      <c r="I1674" s="31">
        <v>0</v>
      </c>
      <c r="J1674" s="117">
        <f t="shared" si="26"/>
        <v>0</v>
      </c>
      <c r="K1674" s="31">
        <v>0</v>
      </c>
      <c r="L1674" s="31">
        <v>0</v>
      </c>
    </row>
    <row r="1675" spans="1:12" outlineLevel="2" x14ac:dyDescent="0.2">
      <c r="A1675" t="s">
        <v>1840</v>
      </c>
      <c r="B1675" s="31" t="s">
        <v>2616</v>
      </c>
      <c r="C1675" t="s">
        <v>6</v>
      </c>
      <c r="D1675" s="3">
        <v>43539</v>
      </c>
      <c r="E1675" s="115">
        <v>220500</v>
      </c>
      <c r="F1675" t="s">
        <v>838</v>
      </c>
      <c r="G1675" s="31">
        <v>1</v>
      </c>
      <c r="H1675" s="31">
        <v>0</v>
      </c>
      <c r="I1675" s="31">
        <v>0</v>
      </c>
      <c r="J1675" s="117">
        <f t="shared" si="26"/>
        <v>0</v>
      </c>
      <c r="K1675" s="31">
        <v>0</v>
      </c>
      <c r="L1675" s="31">
        <v>0</v>
      </c>
    </row>
    <row r="1676" spans="1:12" outlineLevel="2" x14ac:dyDescent="0.2">
      <c r="A1676" t="s">
        <v>1840</v>
      </c>
      <c r="B1676" s="31" t="s">
        <v>2512</v>
      </c>
      <c r="C1676" t="s">
        <v>6</v>
      </c>
      <c r="D1676" s="3">
        <v>43528</v>
      </c>
      <c r="E1676" s="115">
        <v>435000</v>
      </c>
      <c r="F1676" t="s">
        <v>838</v>
      </c>
      <c r="G1676" s="31">
        <v>1</v>
      </c>
      <c r="H1676" s="31">
        <v>0</v>
      </c>
      <c r="I1676" s="31">
        <v>0</v>
      </c>
      <c r="J1676" s="117">
        <f t="shared" si="26"/>
        <v>0</v>
      </c>
      <c r="K1676" s="31">
        <v>0</v>
      </c>
      <c r="L1676" s="31">
        <v>0</v>
      </c>
    </row>
    <row r="1677" spans="1:12" outlineLevel="2" x14ac:dyDescent="0.2">
      <c r="A1677" t="s">
        <v>1840</v>
      </c>
      <c r="B1677" s="31" t="s">
        <v>3103</v>
      </c>
      <c r="C1677" t="s">
        <v>6</v>
      </c>
      <c r="D1677" s="3">
        <v>43594</v>
      </c>
      <c r="E1677" s="115">
        <v>125500</v>
      </c>
      <c r="F1677" t="s">
        <v>838</v>
      </c>
      <c r="G1677" s="31">
        <v>1</v>
      </c>
      <c r="H1677" s="31">
        <v>0</v>
      </c>
      <c r="I1677" s="31">
        <v>0</v>
      </c>
      <c r="J1677" s="117">
        <f t="shared" si="26"/>
        <v>0</v>
      </c>
      <c r="K1677" s="31">
        <v>0</v>
      </c>
      <c r="L1677" s="31">
        <v>0</v>
      </c>
    </row>
    <row r="1678" spans="1:12" outlineLevel="2" x14ac:dyDescent="0.2">
      <c r="A1678" t="s">
        <v>1840</v>
      </c>
      <c r="B1678" s="31" t="s">
        <v>2296</v>
      </c>
      <c r="C1678" t="s">
        <v>6</v>
      </c>
      <c r="D1678" s="3">
        <v>43500</v>
      </c>
      <c r="E1678" s="115">
        <v>358000</v>
      </c>
      <c r="F1678">
        <v>20182101</v>
      </c>
      <c r="G1678" s="31">
        <v>1</v>
      </c>
      <c r="H1678" s="31">
        <v>1</v>
      </c>
      <c r="I1678" s="31">
        <v>0</v>
      </c>
      <c r="J1678" s="117">
        <f t="shared" si="26"/>
        <v>0</v>
      </c>
      <c r="K1678" s="31">
        <v>0</v>
      </c>
      <c r="L1678" s="31">
        <v>0</v>
      </c>
    </row>
    <row r="1679" spans="1:12" outlineLevel="2" x14ac:dyDescent="0.2">
      <c r="A1679" t="s">
        <v>1840</v>
      </c>
      <c r="B1679" s="31" t="s">
        <v>2821</v>
      </c>
      <c r="C1679" t="s">
        <v>6</v>
      </c>
      <c r="D1679" s="3">
        <v>43563</v>
      </c>
      <c r="E1679" s="115">
        <v>490000</v>
      </c>
      <c r="F1679" t="s">
        <v>838</v>
      </c>
      <c r="G1679" s="31">
        <v>1</v>
      </c>
      <c r="H1679" s="31">
        <v>0</v>
      </c>
      <c r="I1679" s="31">
        <v>0</v>
      </c>
      <c r="J1679" s="117">
        <f t="shared" si="26"/>
        <v>0</v>
      </c>
      <c r="K1679" s="31">
        <v>0</v>
      </c>
      <c r="L1679" s="31">
        <v>0</v>
      </c>
    </row>
    <row r="1680" spans="1:12" outlineLevel="2" x14ac:dyDescent="0.2">
      <c r="A1680" t="s">
        <v>1840</v>
      </c>
      <c r="B1680" s="31" t="s">
        <v>2627</v>
      </c>
      <c r="C1680" t="s">
        <v>123</v>
      </c>
      <c r="D1680" s="3">
        <v>43542</v>
      </c>
      <c r="E1680" s="115">
        <v>264600</v>
      </c>
      <c r="F1680" t="s">
        <v>838</v>
      </c>
      <c r="G1680" s="31">
        <v>1</v>
      </c>
      <c r="H1680" s="31">
        <v>0</v>
      </c>
      <c r="I1680" s="31">
        <v>0</v>
      </c>
      <c r="J1680" s="117">
        <f t="shared" si="26"/>
        <v>0</v>
      </c>
      <c r="K1680" s="31">
        <v>0</v>
      </c>
      <c r="L1680" s="31">
        <v>0</v>
      </c>
    </row>
    <row r="1681" spans="1:12" outlineLevel="2" x14ac:dyDescent="0.2">
      <c r="A1681" t="s">
        <v>1840</v>
      </c>
      <c r="B1681" s="31" t="s">
        <v>2421</v>
      </c>
      <c r="C1681" t="s">
        <v>6</v>
      </c>
      <c r="D1681" s="3">
        <v>43518</v>
      </c>
      <c r="E1681" s="115">
        <v>387000</v>
      </c>
      <c r="F1681" t="s">
        <v>838</v>
      </c>
      <c r="G1681" s="31">
        <v>1</v>
      </c>
      <c r="H1681" s="31">
        <v>0</v>
      </c>
      <c r="I1681" s="31">
        <v>0</v>
      </c>
      <c r="J1681" s="117">
        <f t="shared" si="26"/>
        <v>0</v>
      </c>
      <c r="K1681" s="31">
        <v>0</v>
      </c>
      <c r="L1681" s="31">
        <v>0</v>
      </c>
    </row>
    <row r="1682" spans="1:12" outlineLevel="2" x14ac:dyDescent="0.2">
      <c r="A1682" t="s">
        <v>1840</v>
      </c>
      <c r="B1682" s="31" t="s">
        <v>2129</v>
      </c>
      <c r="C1682" t="s">
        <v>6</v>
      </c>
      <c r="D1682" s="3">
        <v>43475</v>
      </c>
      <c r="E1682" s="115">
        <v>135000</v>
      </c>
      <c r="F1682">
        <v>20182806</v>
      </c>
      <c r="G1682" s="31">
        <v>1</v>
      </c>
      <c r="H1682" s="31">
        <v>1</v>
      </c>
      <c r="I1682" s="31">
        <v>0</v>
      </c>
      <c r="J1682" s="117">
        <f t="shared" si="26"/>
        <v>0</v>
      </c>
      <c r="K1682" s="31">
        <v>0</v>
      </c>
      <c r="L1682" s="31">
        <v>0</v>
      </c>
    </row>
    <row r="1683" spans="1:12" outlineLevel="2" x14ac:dyDescent="0.2">
      <c r="A1683" t="s">
        <v>1840</v>
      </c>
      <c r="B1683" s="31" t="s">
        <v>2220</v>
      </c>
      <c r="C1683" t="s">
        <v>1249</v>
      </c>
      <c r="D1683" s="3">
        <v>43490</v>
      </c>
      <c r="E1683" s="115">
        <v>75000</v>
      </c>
      <c r="F1683" t="s">
        <v>838</v>
      </c>
      <c r="G1683" s="31">
        <v>1</v>
      </c>
      <c r="H1683" s="31">
        <v>0</v>
      </c>
      <c r="I1683" s="31">
        <v>0</v>
      </c>
      <c r="J1683" s="117">
        <f t="shared" si="26"/>
        <v>0</v>
      </c>
      <c r="K1683" s="31">
        <v>0</v>
      </c>
      <c r="L1683" s="31">
        <v>0</v>
      </c>
    </row>
    <row r="1684" spans="1:12" outlineLevel="2" x14ac:dyDescent="0.2">
      <c r="A1684" t="s">
        <v>1840</v>
      </c>
      <c r="B1684" s="31" t="s">
        <v>2445</v>
      </c>
      <c r="C1684" t="s">
        <v>216</v>
      </c>
      <c r="D1684" s="3">
        <v>43523</v>
      </c>
      <c r="E1684" s="115">
        <v>166000</v>
      </c>
      <c r="F1684">
        <v>20190193</v>
      </c>
      <c r="G1684" s="31">
        <v>1</v>
      </c>
      <c r="H1684" s="31">
        <v>1</v>
      </c>
      <c r="I1684" s="31">
        <v>0</v>
      </c>
      <c r="J1684" s="117">
        <f t="shared" si="26"/>
        <v>0</v>
      </c>
      <c r="K1684" s="31">
        <v>0</v>
      </c>
      <c r="L1684" s="31">
        <v>0</v>
      </c>
    </row>
    <row r="1685" spans="1:12" outlineLevel="2" x14ac:dyDescent="0.2">
      <c r="A1685" t="s">
        <v>1840</v>
      </c>
      <c r="B1685" s="31" t="s">
        <v>3029</v>
      </c>
      <c r="C1685" t="s">
        <v>6</v>
      </c>
      <c r="D1685" s="3">
        <v>43585</v>
      </c>
      <c r="E1685" s="115">
        <v>294000</v>
      </c>
      <c r="F1685" t="s">
        <v>838</v>
      </c>
      <c r="G1685" s="31">
        <v>1</v>
      </c>
      <c r="H1685" s="31">
        <v>0</v>
      </c>
      <c r="I1685" s="31">
        <v>0</v>
      </c>
      <c r="J1685" s="117">
        <f t="shared" si="26"/>
        <v>0</v>
      </c>
      <c r="K1685" s="31">
        <v>0</v>
      </c>
      <c r="L1685" s="31">
        <v>0</v>
      </c>
    </row>
    <row r="1686" spans="1:12" outlineLevel="2" x14ac:dyDescent="0.2">
      <c r="A1686" t="s">
        <v>1840</v>
      </c>
      <c r="B1686" s="31" t="s">
        <v>3183</v>
      </c>
      <c r="C1686" t="s">
        <v>6</v>
      </c>
      <c r="D1686" s="3">
        <v>43601</v>
      </c>
      <c r="E1686" s="115">
        <v>175000</v>
      </c>
      <c r="F1686">
        <v>20190691</v>
      </c>
      <c r="G1686" s="31">
        <v>1</v>
      </c>
      <c r="H1686" s="31">
        <v>1</v>
      </c>
      <c r="I1686" s="31">
        <v>0</v>
      </c>
      <c r="J1686" s="117">
        <f t="shared" si="26"/>
        <v>0</v>
      </c>
      <c r="K1686" s="31">
        <v>0</v>
      </c>
      <c r="L1686" s="31">
        <v>0</v>
      </c>
    </row>
    <row r="1687" spans="1:12" outlineLevel="2" x14ac:dyDescent="0.2">
      <c r="A1687" t="s">
        <v>1840</v>
      </c>
      <c r="B1687" s="31" t="s">
        <v>2855</v>
      </c>
      <c r="C1687" t="s">
        <v>216</v>
      </c>
      <c r="D1687" s="3">
        <v>43567</v>
      </c>
      <c r="E1687" s="115">
        <v>195000</v>
      </c>
      <c r="F1687" t="s">
        <v>838</v>
      </c>
      <c r="G1687" s="31">
        <v>1</v>
      </c>
      <c r="H1687" s="31">
        <v>0</v>
      </c>
      <c r="I1687" s="31">
        <v>0</v>
      </c>
      <c r="J1687" s="117">
        <f t="shared" si="26"/>
        <v>0</v>
      </c>
      <c r="K1687" s="31">
        <v>0</v>
      </c>
      <c r="L1687" s="31">
        <v>0</v>
      </c>
    </row>
    <row r="1688" spans="1:12" outlineLevel="2" x14ac:dyDescent="0.2">
      <c r="A1688" t="s">
        <v>1840</v>
      </c>
      <c r="B1688" s="31" t="s">
        <v>2001</v>
      </c>
      <c r="C1688" t="s">
        <v>6</v>
      </c>
      <c r="D1688" s="3">
        <v>43552</v>
      </c>
      <c r="E1688" s="115">
        <v>277900</v>
      </c>
      <c r="F1688" t="s">
        <v>838</v>
      </c>
      <c r="G1688" s="31">
        <v>1</v>
      </c>
      <c r="H1688" s="31">
        <v>0</v>
      </c>
      <c r="I1688" s="31">
        <v>0</v>
      </c>
      <c r="J1688" s="117">
        <f t="shared" si="26"/>
        <v>0</v>
      </c>
      <c r="K1688" s="31">
        <v>0</v>
      </c>
      <c r="L1688" s="31">
        <v>0</v>
      </c>
    </row>
    <row r="1689" spans="1:12" outlineLevel="2" x14ac:dyDescent="0.2">
      <c r="A1689" t="s">
        <v>1840</v>
      </c>
      <c r="B1689" s="31" t="s">
        <v>2709</v>
      </c>
      <c r="C1689" t="s">
        <v>216</v>
      </c>
      <c r="D1689" s="3">
        <v>43551</v>
      </c>
      <c r="E1689" s="115">
        <v>210500</v>
      </c>
      <c r="F1689" t="s">
        <v>838</v>
      </c>
      <c r="G1689" s="31">
        <v>1</v>
      </c>
      <c r="H1689" s="31">
        <v>0</v>
      </c>
      <c r="I1689" s="31">
        <v>0</v>
      </c>
      <c r="J1689" s="117">
        <f t="shared" si="26"/>
        <v>0</v>
      </c>
      <c r="K1689" s="31">
        <v>0</v>
      </c>
      <c r="L1689" s="31">
        <v>0</v>
      </c>
    </row>
    <row r="1690" spans="1:12" outlineLevel="2" x14ac:dyDescent="0.2">
      <c r="A1690" t="s">
        <v>1840</v>
      </c>
      <c r="B1690" s="31" t="s">
        <v>2983</v>
      </c>
      <c r="C1690" t="s">
        <v>6</v>
      </c>
      <c r="D1690" s="3">
        <v>43581</v>
      </c>
      <c r="E1690" s="115">
        <v>370000</v>
      </c>
      <c r="F1690" t="s">
        <v>838</v>
      </c>
      <c r="G1690" s="31">
        <v>1</v>
      </c>
      <c r="H1690" s="31">
        <v>0</v>
      </c>
      <c r="I1690" s="31">
        <v>0</v>
      </c>
      <c r="J1690" s="117">
        <f t="shared" si="26"/>
        <v>0</v>
      </c>
      <c r="K1690" s="31">
        <v>0</v>
      </c>
      <c r="L1690" s="31">
        <v>0</v>
      </c>
    </row>
    <row r="1691" spans="1:12" outlineLevel="2" x14ac:dyDescent="0.2">
      <c r="A1691" t="s">
        <v>1840</v>
      </c>
      <c r="B1691" s="31" t="s">
        <v>2950</v>
      </c>
      <c r="C1691" t="s">
        <v>700</v>
      </c>
      <c r="D1691" s="3">
        <v>43578</v>
      </c>
      <c r="E1691" s="115">
        <v>0</v>
      </c>
      <c r="F1691" t="s">
        <v>838</v>
      </c>
      <c r="G1691" s="31">
        <v>0</v>
      </c>
      <c r="H1691" s="31">
        <v>0</v>
      </c>
      <c r="I1691" s="31">
        <v>0</v>
      </c>
      <c r="J1691" s="117" t="e">
        <f t="shared" si="26"/>
        <v>#DIV/0!</v>
      </c>
      <c r="K1691" s="31">
        <v>1</v>
      </c>
      <c r="L1691" s="31">
        <v>0</v>
      </c>
    </row>
    <row r="1692" spans="1:12" outlineLevel="2" x14ac:dyDescent="0.2">
      <c r="A1692" t="s">
        <v>1840</v>
      </c>
      <c r="B1692" s="31" t="s">
        <v>3243</v>
      </c>
      <c r="C1692" t="s">
        <v>6</v>
      </c>
      <c r="D1692" s="3">
        <v>43607</v>
      </c>
      <c r="E1692" s="115">
        <v>100000</v>
      </c>
      <c r="F1692" t="s">
        <v>838</v>
      </c>
      <c r="G1692" s="31">
        <v>1</v>
      </c>
      <c r="H1692" s="31">
        <v>0</v>
      </c>
      <c r="I1692" s="31">
        <v>0</v>
      </c>
      <c r="J1692" s="117">
        <f t="shared" si="26"/>
        <v>0</v>
      </c>
      <c r="K1692" s="31">
        <v>0</v>
      </c>
      <c r="L1692" s="31">
        <v>0</v>
      </c>
    </row>
    <row r="1693" spans="1:12" outlineLevel="2" x14ac:dyDescent="0.2">
      <c r="A1693" t="s">
        <v>1840</v>
      </c>
      <c r="B1693" s="31" t="s">
        <v>2045</v>
      </c>
      <c r="C1693" t="s">
        <v>216</v>
      </c>
      <c r="D1693" s="3">
        <v>43573</v>
      </c>
      <c r="E1693" s="115">
        <v>170000</v>
      </c>
      <c r="F1693" t="s">
        <v>838</v>
      </c>
      <c r="G1693" s="31">
        <v>1</v>
      </c>
      <c r="H1693" s="31">
        <v>0</v>
      </c>
      <c r="I1693" s="31">
        <v>0</v>
      </c>
      <c r="J1693" s="117">
        <f t="shared" si="26"/>
        <v>0</v>
      </c>
      <c r="K1693" s="31">
        <v>0</v>
      </c>
      <c r="L1693" s="31">
        <v>0</v>
      </c>
    </row>
    <row r="1694" spans="1:12" outlineLevel="2" x14ac:dyDescent="0.2">
      <c r="A1694" t="s">
        <v>1840</v>
      </c>
      <c r="B1694" s="31" t="s">
        <v>3173</v>
      </c>
      <c r="C1694" t="s">
        <v>123</v>
      </c>
      <c r="D1694" s="3">
        <v>43600</v>
      </c>
      <c r="E1694" s="115">
        <v>175000</v>
      </c>
      <c r="F1694" t="s">
        <v>838</v>
      </c>
      <c r="G1694" s="31">
        <v>1</v>
      </c>
      <c r="H1694" s="31">
        <v>0</v>
      </c>
      <c r="I1694" s="31">
        <v>0</v>
      </c>
      <c r="J1694" s="117">
        <f t="shared" si="26"/>
        <v>0</v>
      </c>
      <c r="K1694" s="31">
        <v>0</v>
      </c>
      <c r="L1694" s="31">
        <v>0</v>
      </c>
    </row>
    <row r="1695" spans="1:12" outlineLevel="2" x14ac:dyDescent="0.2">
      <c r="A1695" t="s">
        <v>1840</v>
      </c>
      <c r="B1695" s="31" t="s">
        <v>2727</v>
      </c>
      <c r="C1695" t="s">
        <v>6</v>
      </c>
      <c r="D1695" s="3">
        <v>43552</v>
      </c>
      <c r="E1695" s="115">
        <v>650000</v>
      </c>
      <c r="F1695" t="s">
        <v>838</v>
      </c>
      <c r="G1695" s="31">
        <v>1</v>
      </c>
      <c r="H1695" s="31">
        <v>0</v>
      </c>
      <c r="I1695" s="31">
        <v>0</v>
      </c>
      <c r="J1695" s="117">
        <f t="shared" si="26"/>
        <v>0</v>
      </c>
      <c r="K1695" s="31">
        <v>0</v>
      </c>
      <c r="L1695" s="31">
        <v>0</v>
      </c>
    </row>
    <row r="1696" spans="1:12" outlineLevel="2" x14ac:dyDescent="0.2">
      <c r="A1696" t="s">
        <v>1840</v>
      </c>
      <c r="B1696" s="31" t="s">
        <v>3115</v>
      </c>
      <c r="C1696" t="s">
        <v>216</v>
      </c>
      <c r="D1696" s="3">
        <v>43595</v>
      </c>
      <c r="E1696" s="115">
        <v>178000</v>
      </c>
      <c r="F1696" t="s">
        <v>838</v>
      </c>
      <c r="G1696" s="31">
        <v>1</v>
      </c>
      <c r="H1696" s="31">
        <v>0</v>
      </c>
      <c r="I1696" s="31">
        <v>0</v>
      </c>
      <c r="J1696" s="117">
        <f t="shared" si="26"/>
        <v>0</v>
      </c>
      <c r="K1696" s="31">
        <v>0</v>
      </c>
      <c r="L1696" s="31">
        <v>0</v>
      </c>
    </row>
    <row r="1697" spans="1:12" outlineLevel="2" x14ac:dyDescent="0.2">
      <c r="A1697" t="s">
        <v>1840</v>
      </c>
      <c r="B1697" s="31" t="s">
        <v>2109</v>
      </c>
      <c r="C1697" t="s">
        <v>6</v>
      </c>
      <c r="D1697" s="3">
        <v>43469</v>
      </c>
      <c r="E1697" s="115">
        <v>82900</v>
      </c>
      <c r="F1697">
        <v>20182786</v>
      </c>
      <c r="G1697" s="31">
        <v>1</v>
      </c>
      <c r="H1697" s="31">
        <v>1</v>
      </c>
      <c r="I1697" s="31">
        <v>0</v>
      </c>
      <c r="J1697" s="117">
        <f t="shared" si="26"/>
        <v>0</v>
      </c>
      <c r="K1697" s="31">
        <v>0</v>
      </c>
      <c r="L1697" s="31">
        <v>0</v>
      </c>
    </row>
    <row r="1698" spans="1:12" outlineLevel="2" x14ac:dyDescent="0.2">
      <c r="A1698" t="s">
        <v>1840</v>
      </c>
      <c r="B1698" s="31" t="s">
        <v>2482</v>
      </c>
      <c r="C1698" t="s">
        <v>6</v>
      </c>
      <c r="D1698" s="3">
        <v>43525</v>
      </c>
      <c r="E1698" s="115">
        <v>0</v>
      </c>
      <c r="F1698" t="s">
        <v>838</v>
      </c>
      <c r="G1698" s="31">
        <v>0</v>
      </c>
      <c r="H1698" s="31">
        <v>0</v>
      </c>
      <c r="I1698" s="31">
        <v>0</v>
      </c>
      <c r="J1698" s="117" t="e">
        <f t="shared" si="26"/>
        <v>#DIV/0!</v>
      </c>
      <c r="K1698" s="31">
        <v>1</v>
      </c>
      <c r="L1698" s="31">
        <v>0</v>
      </c>
    </row>
    <row r="1699" spans="1:12" outlineLevel="2" x14ac:dyDescent="0.2">
      <c r="A1699" t="s">
        <v>1840</v>
      </c>
      <c r="B1699" s="31" t="s">
        <v>1972</v>
      </c>
      <c r="C1699" t="s">
        <v>216</v>
      </c>
      <c r="D1699" s="3">
        <v>43553</v>
      </c>
      <c r="E1699" s="115">
        <v>184000</v>
      </c>
      <c r="F1699">
        <v>20190475</v>
      </c>
      <c r="G1699" s="31">
        <v>1</v>
      </c>
      <c r="H1699" s="31">
        <v>1</v>
      </c>
      <c r="I1699" s="31">
        <v>0</v>
      </c>
      <c r="J1699" s="117">
        <f t="shared" si="26"/>
        <v>0</v>
      </c>
      <c r="K1699" s="31">
        <v>0</v>
      </c>
      <c r="L1699" s="31">
        <v>0</v>
      </c>
    </row>
    <row r="1700" spans="1:12" outlineLevel="2" x14ac:dyDescent="0.2">
      <c r="A1700" t="s">
        <v>1840</v>
      </c>
      <c r="B1700" s="31" t="s">
        <v>3094</v>
      </c>
      <c r="C1700" t="s">
        <v>6</v>
      </c>
      <c r="D1700" s="3">
        <v>43593</v>
      </c>
      <c r="E1700" s="115">
        <v>238680</v>
      </c>
      <c r="F1700" t="s">
        <v>838</v>
      </c>
      <c r="G1700" s="31">
        <v>1</v>
      </c>
      <c r="H1700" s="31">
        <v>0</v>
      </c>
      <c r="I1700" s="31">
        <v>0</v>
      </c>
      <c r="J1700" s="117">
        <f t="shared" si="26"/>
        <v>0</v>
      </c>
      <c r="K1700" s="31">
        <v>0</v>
      </c>
      <c r="L1700" s="31">
        <v>0</v>
      </c>
    </row>
    <row r="1701" spans="1:12" outlineLevel="2" x14ac:dyDescent="0.2">
      <c r="A1701" t="s">
        <v>1840</v>
      </c>
      <c r="B1701" s="31" t="s">
        <v>2907</v>
      </c>
      <c r="C1701" t="s">
        <v>123</v>
      </c>
      <c r="D1701" s="3">
        <v>43573</v>
      </c>
      <c r="E1701" s="115">
        <v>229900</v>
      </c>
      <c r="F1701" t="s">
        <v>838</v>
      </c>
      <c r="G1701" s="31">
        <v>1</v>
      </c>
      <c r="H1701" s="31">
        <v>0</v>
      </c>
      <c r="I1701" s="31">
        <v>0</v>
      </c>
      <c r="J1701" s="117">
        <f t="shared" si="26"/>
        <v>0</v>
      </c>
      <c r="K1701" s="31">
        <v>0</v>
      </c>
      <c r="L1701" s="31">
        <v>0</v>
      </c>
    </row>
    <row r="1702" spans="1:12" outlineLevel="2" x14ac:dyDescent="0.2">
      <c r="A1702" t="s">
        <v>1840</v>
      </c>
      <c r="B1702" s="31" t="s">
        <v>2779</v>
      </c>
      <c r="C1702" t="s">
        <v>425</v>
      </c>
      <c r="D1702" s="3">
        <v>43558</v>
      </c>
      <c r="E1702" s="115">
        <v>330000</v>
      </c>
      <c r="F1702">
        <v>20190335</v>
      </c>
      <c r="G1702" s="31">
        <v>1</v>
      </c>
      <c r="H1702" s="31">
        <v>1</v>
      </c>
      <c r="I1702" s="31">
        <v>0</v>
      </c>
      <c r="J1702" s="117">
        <f t="shared" si="26"/>
        <v>0</v>
      </c>
      <c r="K1702" s="31">
        <v>0</v>
      </c>
      <c r="L1702" s="31">
        <v>0</v>
      </c>
    </row>
    <row r="1703" spans="1:12" outlineLevel="2" x14ac:dyDescent="0.2">
      <c r="A1703" t="s">
        <v>1840</v>
      </c>
      <c r="B1703" s="31" t="s">
        <v>2714</v>
      </c>
      <c r="C1703" t="s">
        <v>1249</v>
      </c>
      <c r="D1703" s="3">
        <v>43551</v>
      </c>
      <c r="E1703" s="115">
        <v>212900</v>
      </c>
      <c r="F1703">
        <v>20190555</v>
      </c>
      <c r="G1703" s="31">
        <v>1</v>
      </c>
      <c r="H1703" s="31">
        <v>1</v>
      </c>
      <c r="I1703" s="31">
        <v>0</v>
      </c>
      <c r="J1703" s="117">
        <f t="shared" si="26"/>
        <v>0</v>
      </c>
      <c r="K1703" s="31">
        <v>0</v>
      </c>
      <c r="L1703" s="31">
        <v>0</v>
      </c>
    </row>
    <row r="1704" spans="1:12" outlineLevel="2" x14ac:dyDescent="0.2">
      <c r="A1704" t="s">
        <v>1840</v>
      </c>
      <c r="B1704" s="31" t="s">
        <v>2262</v>
      </c>
      <c r="C1704" t="s">
        <v>216</v>
      </c>
      <c r="D1704" s="3">
        <v>43496</v>
      </c>
      <c r="E1704" s="115">
        <v>240000</v>
      </c>
      <c r="F1704" t="s">
        <v>838</v>
      </c>
      <c r="G1704" s="31">
        <v>1</v>
      </c>
      <c r="H1704" s="31">
        <v>0</v>
      </c>
      <c r="I1704" s="31">
        <v>0</v>
      </c>
      <c r="J1704" s="117">
        <f t="shared" si="26"/>
        <v>0</v>
      </c>
      <c r="K1704" s="31">
        <v>0</v>
      </c>
      <c r="L1704" s="31">
        <v>0</v>
      </c>
    </row>
    <row r="1705" spans="1:12" outlineLevel="2" x14ac:dyDescent="0.2">
      <c r="A1705" t="s">
        <v>1840</v>
      </c>
      <c r="B1705" s="31" t="s">
        <v>3242</v>
      </c>
      <c r="C1705" t="s">
        <v>1249</v>
      </c>
      <c r="D1705" s="3">
        <v>43607</v>
      </c>
      <c r="E1705" s="115">
        <v>387500</v>
      </c>
      <c r="F1705">
        <v>20190835</v>
      </c>
      <c r="G1705" s="31">
        <v>1</v>
      </c>
      <c r="H1705" s="31">
        <v>1</v>
      </c>
      <c r="I1705" s="31">
        <v>0</v>
      </c>
      <c r="J1705" s="117">
        <f t="shared" si="26"/>
        <v>0</v>
      </c>
      <c r="K1705" s="31">
        <v>0</v>
      </c>
      <c r="L1705" s="31">
        <v>0</v>
      </c>
    </row>
    <row r="1706" spans="1:12" outlineLevel="2" x14ac:dyDescent="0.2">
      <c r="A1706" t="s">
        <v>1840</v>
      </c>
      <c r="B1706" s="31" t="s">
        <v>3223</v>
      </c>
      <c r="C1706" t="s">
        <v>216</v>
      </c>
      <c r="D1706" s="3">
        <v>43606</v>
      </c>
      <c r="E1706" s="115">
        <v>137500</v>
      </c>
      <c r="F1706">
        <v>20191000</v>
      </c>
      <c r="G1706" s="31">
        <v>1</v>
      </c>
      <c r="H1706" s="31">
        <v>1</v>
      </c>
      <c r="I1706" s="31">
        <v>0</v>
      </c>
      <c r="J1706" s="117">
        <f t="shared" si="26"/>
        <v>0</v>
      </c>
      <c r="K1706" s="31">
        <v>0</v>
      </c>
      <c r="L1706" s="31">
        <v>0</v>
      </c>
    </row>
    <row r="1707" spans="1:12" outlineLevel="2" x14ac:dyDescent="0.2">
      <c r="A1707" t="s">
        <v>1840</v>
      </c>
      <c r="B1707" s="31" t="s">
        <v>2895</v>
      </c>
      <c r="C1707" t="s">
        <v>216</v>
      </c>
      <c r="D1707" s="3">
        <v>43572</v>
      </c>
      <c r="E1707" s="115">
        <v>247000</v>
      </c>
      <c r="F1707">
        <v>20190602</v>
      </c>
      <c r="G1707" s="31">
        <v>1</v>
      </c>
      <c r="H1707" s="31">
        <v>1</v>
      </c>
      <c r="I1707" s="31">
        <v>0</v>
      </c>
      <c r="J1707" s="117">
        <f t="shared" si="26"/>
        <v>0</v>
      </c>
      <c r="K1707" s="31">
        <v>0</v>
      </c>
      <c r="L1707" s="31">
        <v>0</v>
      </c>
    </row>
    <row r="1708" spans="1:12" outlineLevel="2" x14ac:dyDescent="0.2">
      <c r="A1708" t="s">
        <v>1840</v>
      </c>
      <c r="B1708" s="31" t="s">
        <v>2559</v>
      </c>
      <c r="C1708" t="s">
        <v>6</v>
      </c>
      <c r="D1708" s="3">
        <v>43532</v>
      </c>
      <c r="E1708" s="115">
        <v>89900</v>
      </c>
      <c r="F1708" t="s">
        <v>838</v>
      </c>
      <c r="G1708" s="31">
        <v>1</v>
      </c>
      <c r="H1708" s="31">
        <v>0</v>
      </c>
      <c r="I1708" s="31">
        <v>0</v>
      </c>
      <c r="J1708" s="117">
        <f t="shared" si="26"/>
        <v>0</v>
      </c>
      <c r="K1708" s="31">
        <v>0</v>
      </c>
      <c r="L1708" s="31">
        <v>0</v>
      </c>
    </row>
    <row r="1709" spans="1:12" outlineLevel="2" x14ac:dyDescent="0.2">
      <c r="A1709" t="s">
        <v>1840</v>
      </c>
      <c r="B1709" s="31" t="s">
        <v>3253</v>
      </c>
      <c r="C1709" t="s">
        <v>6</v>
      </c>
      <c r="D1709" s="3">
        <v>43608</v>
      </c>
      <c r="E1709" s="115">
        <v>202000</v>
      </c>
      <c r="F1709">
        <v>20190756</v>
      </c>
      <c r="G1709" s="31">
        <v>1</v>
      </c>
      <c r="H1709" s="31">
        <v>1</v>
      </c>
      <c r="I1709" s="31">
        <v>0</v>
      </c>
      <c r="J1709" s="117">
        <f t="shared" si="26"/>
        <v>0</v>
      </c>
      <c r="K1709" s="31">
        <v>0</v>
      </c>
      <c r="L1709" s="31">
        <v>0</v>
      </c>
    </row>
    <row r="1710" spans="1:12" outlineLevel="2" x14ac:dyDescent="0.2">
      <c r="A1710" t="s">
        <v>1840</v>
      </c>
      <c r="B1710" s="31" t="s">
        <v>2312</v>
      </c>
      <c r="C1710" t="s">
        <v>6</v>
      </c>
      <c r="D1710" s="3">
        <v>43503</v>
      </c>
      <c r="E1710" s="115">
        <v>190000</v>
      </c>
      <c r="F1710">
        <v>20190038</v>
      </c>
      <c r="G1710" s="31">
        <v>1</v>
      </c>
      <c r="H1710" s="31">
        <v>1</v>
      </c>
      <c r="I1710" s="31">
        <v>0</v>
      </c>
      <c r="J1710" s="117">
        <f t="shared" si="26"/>
        <v>0</v>
      </c>
      <c r="K1710" s="31">
        <v>0</v>
      </c>
      <c r="L1710" s="31">
        <v>0</v>
      </c>
    </row>
    <row r="1711" spans="1:12" outlineLevel="2" x14ac:dyDescent="0.2">
      <c r="A1711" t="s">
        <v>1840</v>
      </c>
      <c r="B1711" s="31" t="s">
        <v>3267</v>
      </c>
      <c r="C1711" t="s">
        <v>6</v>
      </c>
      <c r="D1711" s="3">
        <v>43609</v>
      </c>
      <c r="E1711" s="115">
        <v>0</v>
      </c>
      <c r="F1711" t="s">
        <v>838</v>
      </c>
      <c r="G1711" s="31">
        <v>0</v>
      </c>
      <c r="H1711" s="31">
        <v>0</v>
      </c>
      <c r="I1711" s="31">
        <v>0</v>
      </c>
      <c r="J1711" s="117" t="e">
        <f t="shared" si="26"/>
        <v>#DIV/0!</v>
      </c>
      <c r="K1711" s="31">
        <v>1</v>
      </c>
      <c r="L1711" s="31">
        <v>0</v>
      </c>
    </row>
    <row r="1712" spans="1:12" outlineLevel="2" x14ac:dyDescent="0.2">
      <c r="A1712" t="s">
        <v>1840</v>
      </c>
      <c r="B1712" s="31" t="s">
        <v>716</v>
      </c>
      <c r="C1712" t="s">
        <v>6</v>
      </c>
      <c r="D1712" s="3">
        <v>43563</v>
      </c>
      <c r="E1712" s="115">
        <v>197700</v>
      </c>
      <c r="F1712">
        <v>20190534</v>
      </c>
      <c r="G1712" s="31">
        <v>1</v>
      </c>
      <c r="H1712" s="31">
        <v>1</v>
      </c>
      <c r="I1712" s="31">
        <v>0</v>
      </c>
      <c r="J1712" s="117">
        <f t="shared" si="26"/>
        <v>0</v>
      </c>
      <c r="K1712" s="31">
        <v>0</v>
      </c>
      <c r="L1712" s="31">
        <v>0</v>
      </c>
    </row>
    <row r="1713" spans="1:12" outlineLevel="2" x14ac:dyDescent="0.2">
      <c r="A1713" t="s">
        <v>1840</v>
      </c>
      <c r="B1713" s="31" t="s">
        <v>2861</v>
      </c>
      <c r="C1713" t="s">
        <v>1249</v>
      </c>
      <c r="D1713" s="3">
        <v>43567</v>
      </c>
      <c r="E1713" s="115">
        <v>306000</v>
      </c>
      <c r="F1713">
        <v>20190533</v>
      </c>
      <c r="G1713" s="31">
        <v>1</v>
      </c>
      <c r="H1713" s="31">
        <v>1</v>
      </c>
      <c r="I1713" s="31">
        <v>0</v>
      </c>
      <c r="J1713" s="117">
        <f t="shared" si="26"/>
        <v>0</v>
      </c>
      <c r="K1713" s="31">
        <v>0</v>
      </c>
      <c r="L1713" s="31">
        <v>0</v>
      </c>
    </row>
    <row r="1714" spans="1:12" outlineLevel="2" x14ac:dyDescent="0.2">
      <c r="A1714" t="s">
        <v>1840</v>
      </c>
      <c r="B1714" s="31" t="s">
        <v>3361</v>
      </c>
      <c r="C1714" t="s">
        <v>802</v>
      </c>
      <c r="D1714" s="3">
        <v>43616</v>
      </c>
      <c r="E1714" s="115">
        <v>530000</v>
      </c>
      <c r="F1714" t="s">
        <v>838</v>
      </c>
      <c r="G1714" s="31">
        <v>1</v>
      </c>
      <c r="H1714" s="31">
        <v>0</v>
      </c>
      <c r="I1714" s="31">
        <v>0</v>
      </c>
      <c r="J1714" s="117">
        <f t="shared" si="26"/>
        <v>0</v>
      </c>
      <c r="K1714" s="31">
        <v>0</v>
      </c>
      <c r="L1714" s="31">
        <v>0</v>
      </c>
    </row>
    <row r="1715" spans="1:12" outlineLevel="2" x14ac:dyDescent="0.2">
      <c r="A1715" t="s">
        <v>1840</v>
      </c>
      <c r="B1715" s="31" t="s">
        <v>2758</v>
      </c>
      <c r="C1715" t="s">
        <v>6</v>
      </c>
      <c r="D1715" s="3">
        <v>43556</v>
      </c>
      <c r="E1715" s="115">
        <v>147700</v>
      </c>
      <c r="F1715" t="s">
        <v>838</v>
      </c>
      <c r="G1715" s="31">
        <v>1</v>
      </c>
      <c r="H1715" s="31">
        <v>0</v>
      </c>
      <c r="I1715" s="31">
        <v>0</v>
      </c>
      <c r="J1715" s="117">
        <f t="shared" si="26"/>
        <v>0</v>
      </c>
      <c r="K1715" s="31">
        <v>0</v>
      </c>
      <c r="L1715" s="31">
        <v>0</v>
      </c>
    </row>
    <row r="1716" spans="1:12" outlineLevel="2" x14ac:dyDescent="0.2">
      <c r="A1716" t="s">
        <v>1840</v>
      </c>
      <c r="B1716" s="31" t="s">
        <v>2697</v>
      </c>
      <c r="C1716" t="s">
        <v>6</v>
      </c>
      <c r="D1716" s="3">
        <v>43549</v>
      </c>
      <c r="E1716" s="115">
        <v>65000</v>
      </c>
      <c r="F1716">
        <v>20190191</v>
      </c>
      <c r="G1716" s="31">
        <v>1</v>
      </c>
      <c r="H1716" s="31">
        <v>1</v>
      </c>
      <c r="I1716" s="31">
        <v>0</v>
      </c>
      <c r="J1716" s="117">
        <f t="shared" si="26"/>
        <v>0</v>
      </c>
      <c r="K1716" s="31">
        <v>0</v>
      </c>
      <c r="L1716" s="31">
        <v>0</v>
      </c>
    </row>
    <row r="1717" spans="1:12" outlineLevel="2" x14ac:dyDescent="0.2">
      <c r="A1717" t="s">
        <v>1840</v>
      </c>
      <c r="B1717" s="31" t="s">
        <v>2451</v>
      </c>
      <c r="C1717" t="s">
        <v>6</v>
      </c>
      <c r="D1717" s="3">
        <v>43523</v>
      </c>
      <c r="E1717" s="115">
        <v>60000</v>
      </c>
      <c r="F1717" t="s">
        <v>838</v>
      </c>
      <c r="G1717" s="31">
        <v>1</v>
      </c>
      <c r="H1717" s="31">
        <v>0</v>
      </c>
      <c r="I1717" s="31">
        <v>0</v>
      </c>
      <c r="J1717" s="117">
        <f t="shared" si="26"/>
        <v>0</v>
      </c>
      <c r="K1717" s="31">
        <v>0</v>
      </c>
      <c r="L1717" s="31">
        <v>0</v>
      </c>
    </row>
    <row r="1718" spans="1:12" outlineLevel="2" x14ac:dyDescent="0.2">
      <c r="A1718" t="s">
        <v>1840</v>
      </c>
      <c r="B1718" s="31" t="s">
        <v>2496</v>
      </c>
      <c r="C1718" t="s">
        <v>730</v>
      </c>
      <c r="D1718" s="3">
        <v>43525</v>
      </c>
      <c r="E1718" s="115">
        <v>148000</v>
      </c>
      <c r="F1718" t="s">
        <v>838</v>
      </c>
      <c r="G1718" s="31">
        <v>1</v>
      </c>
      <c r="H1718" s="31">
        <v>0</v>
      </c>
      <c r="I1718" s="31">
        <v>0</v>
      </c>
      <c r="J1718" s="117">
        <f t="shared" si="26"/>
        <v>0</v>
      </c>
      <c r="K1718" s="31">
        <v>0</v>
      </c>
      <c r="L1718" s="31">
        <v>0</v>
      </c>
    </row>
    <row r="1719" spans="1:12" outlineLevel="2" x14ac:dyDescent="0.2">
      <c r="A1719" t="s">
        <v>1840</v>
      </c>
      <c r="B1719" s="31" t="s">
        <v>2152</v>
      </c>
      <c r="C1719" t="s">
        <v>1249</v>
      </c>
      <c r="D1719" s="3">
        <v>43479</v>
      </c>
      <c r="E1719" s="115">
        <v>414750</v>
      </c>
      <c r="F1719">
        <v>20182761</v>
      </c>
      <c r="G1719" s="31">
        <v>1</v>
      </c>
      <c r="H1719" s="31">
        <v>1</v>
      </c>
      <c r="I1719" s="31">
        <v>0</v>
      </c>
      <c r="J1719" s="117">
        <f t="shared" si="26"/>
        <v>0</v>
      </c>
      <c r="K1719" s="31">
        <v>0</v>
      </c>
      <c r="L1719" s="31">
        <v>0</v>
      </c>
    </row>
    <row r="1720" spans="1:12" outlineLevel="2" x14ac:dyDescent="0.2">
      <c r="A1720" t="s">
        <v>1840</v>
      </c>
      <c r="B1720" s="31" t="s">
        <v>3116</v>
      </c>
      <c r="C1720" t="s">
        <v>6</v>
      </c>
      <c r="D1720" s="3">
        <v>43595</v>
      </c>
      <c r="E1720" s="115">
        <v>119900</v>
      </c>
      <c r="F1720">
        <v>20190782</v>
      </c>
      <c r="G1720" s="31">
        <v>1</v>
      </c>
      <c r="H1720" s="31">
        <v>1</v>
      </c>
      <c r="I1720" s="31">
        <v>0</v>
      </c>
      <c r="J1720" s="117">
        <f t="shared" si="26"/>
        <v>0</v>
      </c>
      <c r="K1720" s="31">
        <v>0</v>
      </c>
      <c r="L1720" s="31">
        <v>0</v>
      </c>
    </row>
    <row r="1721" spans="1:12" outlineLevel="2" x14ac:dyDescent="0.2">
      <c r="A1721" t="s">
        <v>1840</v>
      </c>
      <c r="B1721" s="31" t="s">
        <v>2680</v>
      </c>
      <c r="C1721" t="s">
        <v>6</v>
      </c>
      <c r="D1721" s="3">
        <v>43546</v>
      </c>
      <c r="E1721" s="115">
        <v>280000</v>
      </c>
      <c r="F1721">
        <v>20190378</v>
      </c>
      <c r="G1721" s="31">
        <v>1</v>
      </c>
      <c r="H1721" s="31">
        <v>1</v>
      </c>
      <c r="I1721" s="31">
        <v>0</v>
      </c>
      <c r="J1721" s="117">
        <f t="shared" si="26"/>
        <v>0</v>
      </c>
      <c r="K1721" s="31">
        <v>0</v>
      </c>
      <c r="L1721" s="31">
        <v>0</v>
      </c>
    </row>
    <row r="1722" spans="1:12" outlineLevel="2" x14ac:dyDescent="0.2">
      <c r="A1722" t="s">
        <v>1840</v>
      </c>
      <c r="B1722" s="31" t="s">
        <v>3100</v>
      </c>
      <c r="C1722" t="s">
        <v>6</v>
      </c>
      <c r="D1722" s="3">
        <v>43594</v>
      </c>
      <c r="E1722" s="115">
        <v>64750</v>
      </c>
      <c r="F1722">
        <v>20182631</v>
      </c>
      <c r="G1722" s="31">
        <v>1</v>
      </c>
      <c r="H1722" s="31">
        <v>1</v>
      </c>
      <c r="I1722" s="31">
        <v>0</v>
      </c>
      <c r="J1722" s="117">
        <f t="shared" si="26"/>
        <v>0</v>
      </c>
      <c r="K1722" s="31">
        <v>0</v>
      </c>
      <c r="L1722" s="31">
        <v>0</v>
      </c>
    </row>
    <row r="1723" spans="1:12" outlineLevel="2" x14ac:dyDescent="0.2">
      <c r="A1723" t="s">
        <v>1840</v>
      </c>
      <c r="B1723" s="31" t="s">
        <v>3063</v>
      </c>
      <c r="C1723" t="s">
        <v>6</v>
      </c>
      <c r="D1723" s="3">
        <v>43591</v>
      </c>
      <c r="E1723" s="115">
        <v>180000</v>
      </c>
      <c r="F1723" t="s">
        <v>838</v>
      </c>
      <c r="G1723" s="31">
        <v>1</v>
      </c>
      <c r="H1723" s="31">
        <v>0</v>
      </c>
      <c r="I1723" s="31">
        <v>0</v>
      </c>
      <c r="J1723" s="117">
        <f t="shared" si="26"/>
        <v>0</v>
      </c>
      <c r="K1723" s="31">
        <v>0</v>
      </c>
      <c r="L1723" s="31">
        <v>0</v>
      </c>
    </row>
    <row r="1724" spans="1:12" outlineLevel="2" x14ac:dyDescent="0.2">
      <c r="A1724" t="s">
        <v>1840</v>
      </c>
      <c r="B1724" s="31" t="s">
        <v>3301</v>
      </c>
      <c r="C1724" t="s">
        <v>123</v>
      </c>
      <c r="D1724" s="3">
        <v>43614</v>
      </c>
      <c r="E1724" s="115">
        <v>83000</v>
      </c>
      <c r="F1724" t="s">
        <v>838</v>
      </c>
      <c r="G1724" s="31">
        <v>1</v>
      </c>
      <c r="H1724" s="31">
        <v>0</v>
      </c>
      <c r="I1724" s="31">
        <v>0</v>
      </c>
      <c r="J1724" s="117">
        <f t="shared" si="26"/>
        <v>0</v>
      </c>
      <c r="K1724" s="31">
        <v>0</v>
      </c>
      <c r="L1724" s="31">
        <v>0</v>
      </c>
    </row>
    <row r="1725" spans="1:12" outlineLevel="2" x14ac:dyDescent="0.2">
      <c r="A1725" t="s">
        <v>1840</v>
      </c>
      <c r="B1725" s="31" t="s">
        <v>2802</v>
      </c>
      <c r="C1725" t="s">
        <v>911</v>
      </c>
      <c r="D1725" s="3">
        <v>43560</v>
      </c>
      <c r="E1725" s="115">
        <v>0</v>
      </c>
      <c r="F1725">
        <v>20190392</v>
      </c>
      <c r="G1725" s="31">
        <v>0</v>
      </c>
      <c r="H1725" s="31">
        <v>0</v>
      </c>
      <c r="I1725" s="31">
        <v>0</v>
      </c>
      <c r="J1725" s="117" t="e">
        <f t="shared" si="26"/>
        <v>#DIV/0!</v>
      </c>
      <c r="K1725" s="31">
        <v>1</v>
      </c>
      <c r="L1725" s="31">
        <v>1</v>
      </c>
    </row>
    <row r="1726" spans="1:12" outlineLevel="2" x14ac:dyDescent="0.2">
      <c r="A1726" t="s">
        <v>1840</v>
      </c>
      <c r="B1726" s="31" t="s">
        <v>3170</v>
      </c>
      <c r="C1726" t="s">
        <v>700</v>
      </c>
      <c r="D1726" s="3">
        <v>43600</v>
      </c>
      <c r="E1726" s="115">
        <v>0</v>
      </c>
      <c r="F1726" t="s">
        <v>838</v>
      </c>
      <c r="G1726" s="31">
        <v>0</v>
      </c>
      <c r="H1726" s="31">
        <v>0</v>
      </c>
      <c r="I1726" s="31">
        <v>0</v>
      </c>
      <c r="J1726" s="117" t="e">
        <f t="shared" si="26"/>
        <v>#DIV/0!</v>
      </c>
      <c r="K1726" s="31">
        <v>1</v>
      </c>
      <c r="L1726" s="31">
        <v>0</v>
      </c>
    </row>
    <row r="1727" spans="1:12" outlineLevel="2" x14ac:dyDescent="0.2">
      <c r="A1727" t="s">
        <v>1840</v>
      </c>
      <c r="B1727" s="31" t="s">
        <v>3296</v>
      </c>
      <c r="C1727" t="s">
        <v>700</v>
      </c>
      <c r="D1727" s="3">
        <v>43613</v>
      </c>
      <c r="E1727" s="115">
        <v>0</v>
      </c>
      <c r="F1727">
        <v>20190817</v>
      </c>
      <c r="G1727" s="31">
        <v>0</v>
      </c>
      <c r="H1727" s="31">
        <v>0</v>
      </c>
      <c r="I1727" s="31">
        <v>0</v>
      </c>
      <c r="J1727" s="117" t="e">
        <f t="shared" si="26"/>
        <v>#DIV/0!</v>
      </c>
      <c r="K1727" s="31">
        <v>1</v>
      </c>
      <c r="L1727" s="31">
        <v>1</v>
      </c>
    </row>
    <row r="1728" spans="1:12" outlineLevel="2" x14ac:dyDescent="0.2">
      <c r="A1728" t="s">
        <v>1840</v>
      </c>
      <c r="B1728" s="31" t="s">
        <v>2442</v>
      </c>
      <c r="C1728" t="s">
        <v>216</v>
      </c>
      <c r="D1728" s="3">
        <v>43522</v>
      </c>
      <c r="E1728" s="115">
        <v>163500</v>
      </c>
      <c r="F1728">
        <v>20190157</v>
      </c>
      <c r="G1728" s="31">
        <v>1</v>
      </c>
      <c r="H1728" s="31">
        <v>1</v>
      </c>
      <c r="I1728" s="31">
        <v>0</v>
      </c>
      <c r="J1728" s="117">
        <f t="shared" si="26"/>
        <v>0</v>
      </c>
      <c r="K1728" s="31">
        <v>0</v>
      </c>
      <c r="L1728" s="31">
        <v>0</v>
      </c>
    </row>
    <row r="1729" spans="1:12" outlineLevel="2" x14ac:dyDescent="0.2">
      <c r="A1729" t="s">
        <v>1840</v>
      </c>
      <c r="B1729" s="31" t="s">
        <v>2797</v>
      </c>
      <c r="C1729" t="s">
        <v>911</v>
      </c>
      <c r="D1729" s="3">
        <v>43560</v>
      </c>
      <c r="E1729" s="115">
        <v>0</v>
      </c>
      <c r="F1729">
        <v>20190455</v>
      </c>
      <c r="G1729" s="31">
        <v>0</v>
      </c>
      <c r="H1729" s="31">
        <v>0</v>
      </c>
      <c r="I1729" s="31">
        <v>0</v>
      </c>
      <c r="J1729" s="117" t="e">
        <f t="shared" si="26"/>
        <v>#DIV/0!</v>
      </c>
      <c r="K1729" s="31">
        <v>1</v>
      </c>
      <c r="L1729" s="31">
        <v>1</v>
      </c>
    </row>
    <row r="1730" spans="1:12" outlineLevel="2" x14ac:dyDescent="0.2">
      <c r="A1730" t="s">
        <v>1840</v>
      </c>
      <c r="B1730" s="31" t="s">
        <v>3263</v>
      </c>
      <c r="C1730" t="s">
        <v>6</v>
      </c>
      <c r="D1730" s="3">
        <v>43609</v>
      </c>
      <c r="E1730" s="115">
        <v>0</v>
      </c>
      <c r="F1730">
        <v>20190929</v>
      </c>
      <c r="G1730" s="31">
        <v>0</v>
      </c>
      <c r="H1730" s="31">
        <v>0</v>
      </c>
      <c r="I1730" s="31">
        <v>0</v>
      </c>
      <c r="J1730" s="117" t="e">
        <f t="shared" si="26"/>
        <v>#DIV/0!</v>
      </c>
      <c r="K1730" s="31">
        <v>1</v>
      </c>
      <c r="L1730" s="31">
        <v>1</v>
      </c>
    </row>
    <row r="1731" spans="1:12" outlineLevel="2" x14ac:dyDescent="0.2">
      <c r="A1731" t="s">
        <v>1840</v>
      </c>
      <c r="B1731" s="31" t="s">
        <v>2840</v>
      </c>
      <c r="C1731" t="s">
        <v>1249</v>
      </c>
      <c r="D1731" s="3">
        <v>43566</v>
      </c>
      <c r="E1731" s="115">
        <v>209900</v>
      </c>
      <c r="F1731">
        <v>20190522</v>
      </c>
      <c r="G1731" s="31">
        <v>1</v>
      </c>
      <c r="H1731" s="31">
        <v>1</v>
      </c>
      <c r="I1731" s="31">
        <v>0</v>
      </c>
      <c r="J1731" s="117">
        <f t="shared" si="26"/>
        <v>0</v>
      </c>
      <c r="K1731" s="31">
        <v>0</v>
      </c>
      <c r="L1731" s="31">
        <v>0</v>
      </c>
    </row>
    <row r="1732" spans="1:12" outlineLevel="2" x14ac:dyDescent="0.2">
      <c r="A1732" t="s">
        <v>1840</v>
      </c>
      <c r="B1732" s="31" t="s">
        <v>2712</v>
      </c>
      <c r="C1732" t="s">
        <v>6</v>
      </c>
      <c r="D1732" s="3">
        <v>43551</v>
      </c>
      <c r="E1732" s="115">
        <v>170000</v>
      </c>
      <c r="F1732" t="s">
        <v>838</v>
      </c>
      <c r="G1732" s="31">
        <v>1</v>
      </c>
      <c r="H1732" s="31">
        <v>0</v>
      </c>
      <c r="I1732" s="31">
        <v>0</v>
      </c>
      <c r="J1732" s="117">
        <f t="shared" si="26"/>
        <v>0</v>
      </c>
      <c r="K1732" s="31">
        <v>0</v>
      </c>
      <c r="L1732" s="31">
        <v>0</v>
      </c>
    </row>
    <row r="1733" spans="1:12" outlineLevel="2" x14ac:dyDescent="0.2">
      <c r="A1733" t="s">
        <v>1840</v>
      </c>
      <c r="B1733" s="31" t="s">
        <v>2912</v>
      </c>
      <c r="C1733" t="s">
        <v>6</v>
      </c>
      <c r="D1733" s="3">
        <v>43573</v>
      </c>
      <c r="E1733" s="115">
        <v>98590</v>
      </c>
      <c r="F1733">
        <v>20190590</v>
      </c>
      <c r="G1733" s="31">
        <v>1</v>
      </c>
      <c r="H1733" s="31">
        <v>1</v>
      </c>
      <c r="I1733" s="31">
        <v>0</v>
      </c>
      <c r="J1733" s="117">
        <f t="shared" si="26"/>
        <v>0</v>
      </c>
      <c r="K1733" s="31">
        <v>0</v>
      </c>
      <c r="L1733" s="31">
        <v>0</v>
      </c>
    </row>
    <row r="1734" spans="1:12" outlineLevel="2" x14ac:dyDescent="0.2">
      <c r="A1734" t="s">
        <v>1840</v>
      </c>
      <c r="B1734" s="31" t="s">
        <v>2411</v>
      </c>
      <c r="C1734" t="s">
        <v>6</v>
      </c>
      <c r="D1734" s="3">
        <v>43518</v>
      </c>
      <c r="E1734" s="115">
        <v>385000</v>
      </c>
      <c r="F1734" t="s">
        <v>838</v>
      </c>
      <c r="G1734" s="31">
        <v>1</v>
      </c>
      <c r="H1734" s="31">
        <v>0</v>
      </c>
      <c r="I1734" s="31">
        <v>0</v>
      </c>
      <c r="J1734" s="117">
        <f t="shared" ref="J1734:J1797" si="27">+I1734/G1734</f>
        <v>0</v>
      </c>
      <c r="K1734" s="31">
        <v>0</v>
      </c>
      <c r="L1734" s="31">
        <v>0</v>
      </c>
    </row>
    <row r="1735" spans="1:12" outlineLevel="2" x14ac:dyDescent="0.2">
      <c r="A1735" t="s">
        <v>1840</v>
      </c>
      <c r="B1735" s="31" t="s">
        <v>3138</v>
      </c>
      <c r="C1735" t="s">
        <v>6</v>
      </c>
      <c r="D1735" s="3">
        <v>43595</v>
      </c>
      <c r="E1735" s="115">
        <v>300000</v>
      </c>
      <c r="F1735" t="s">
        <v>838</v>
      </c>
      <c r="G1735" s="31">
        <v>1</v>
      </c>
      <c r="H1735" s="31">
        <v>0</v>
      </c>
      <c r="I1735" s="31">
        <v>0</v>
      </c>
      <c r="J1735" s="117">
        <f t="shared" si="27"/>
        <v>0</v>
      </c>
      <c r="K1735" s="31">
        <v>0</v>
      </c>
      <c r="L1735" s="31">
        <v>0</v>
      </c>
    </row>
    <row r="1736" spans="1:12" outlineLevel="2" x14ac:dyDescent="0.2">
      <c r="A1736" t="s">
        <v>1840</v>
      </c>
      <c r="B1736" s="31" t="s">
        <v>2302</v>
      </c>
      <c r="C1736" t="s">
        <v>6</v>
      </c>
      <c r="D1736" s="3">
        <v>43500</v>
      </c>
      <c r="E1736" s="115">
        <v>101500</v>
      </c>
      <c r="F1736" t="s">
        <v>838</v>
      </c>
      <c r="G1736" s="31">
        <v>1</v>
      </c>
      <c r="H1736" s="31">
        <v>0</v>
      </c>
      <c r="I1736" s="31">
        <v>0</v>
      </c>
      <c r="J1736" s="117">
        <f t="shared" si="27"/>
        <v>0</v>
      </c>
      <c r="K1736" s="31">
        <v>0</v>
      </c>
      <c r="L1736" s="31">
        <v>0</v>
      </c>
    </row>
    <row r="1737" spans="1:12" outlineLevel="2" x14ac:dyDescent="0.2">
      <c r="A1737" t="s">
        <v>1840</v>
      </c>
      <c r="B1737" s="31" t="s">
        <v>2852</v>
      </c>
      <c r="C1737" t="s">
        <v>6</v>
      </c>
      <c r="D1737" s="3">
        <v>43567</v>
      </c>
      <c r="E1737" s="115">
        <v>74600</v>
      </c>
      <c r="F1737" t="s">
        <v>838</v>
      </c>
      <c r="G1737" s="31">
        <v>1</v>
      </c>
      <c r="H1737" s="31">
        <v>0</v>
      </c>
      <c r="I1737" s="31">
        <v>0</v>
      </c>
      <c r="J1737" s="117">
        <f t="shared" si="27"/>
        <v>0</v>
      </c>
      <c r="K1737" s="31">
        <v>0</v>
      </c>
      <c r="L1737" s="31">
        <v>0</v>
      </c>
    </row>
    <row r="1738" spans="1:12" outlineLevel="2" x14ac:dyDescent="0.2">
      <c r="A1738" t="s">
        <v>1840</v>
      </c>
      <c r="B1738" s="31" t="s">
        <v>2587</v>
      </c>
      <c r="C1738" t="s">
        <v>6</v>
      </c>
      <c r="D1738" s="3">
        <v>43537</v>
      </c>
      <c r="E1738" s="115">
        <v>134000</v>
      </c>
      <c r="F1738" t="s">
        <v>838</v>
      </c>
      <c r="G1738" s="31">
        <v>1</v>
      </c>
      <c r="H1738" s="31">
        <v>0</v>
      </c>
      <c r="I1738" s="31">
        <v>0</v>
      </c>
      <c r="J1738" s="117">
        <f t="shared" si="27"/>
        <v>0</v>
      </c>
      <c r="K1738" s="31">
        <v>0</v>
      </c>
      <c r="L1738" s="31">
        <v>0</v>
      </c>
    </row>
    <row r="1739" spans="1:12" outlineLevel="2" x14ac:dyDescent="0.2">
      <c r="A1739" t="s">
        <v>1840</v>
      </c>
      <c r="B1739" s="31" t="s">
        <v>2829</v>
      </c>
      <c r="C1739" t="s">
        <v>6</v>
      </c>
      <c r="D1739" s="3">
        <v>43564</v>
      </c>
      <c r="E1739" s="115">
        <v>0</v>
      </c>
      <c r="F1739" t="s">
        <v>838</v>
      </c>
      <c r="G1739" s="31">
        <v>0</v>
      </c>
      <c r="H1739" s="31">
        <v>0</v>
      </c>
      <c r="I1739" s="31">
        <v>0</v>
      </c>
      <c r="J1739" s="117" t="e">
        <f t="shared" si="27"/>
        <v>#DIV/0!</v>
      </c>
      <c r="K1739" s="31">
        <v>1</v>
      </c>
      <c r="L1739" s="31">
        <v>0</v>
      </c>
    </row>
    <row r="1740" spans="1:12" outlineLevel="2" x14ac:dyDescent="0.2">
      <c r="A1740" t="s">
        <v>1840</v>
      </c>
      <c r="B1740" s="31" t="s">
        <v>2670</v>
      </c>
      <c r="C1740" t="s">
        <v>6</v>
      </c>
      <c r="D1740" s="3">
        <v>43546</v>
      </c>
      <c r="E1740" s="115">
        <v>173000</v>
      </c>
      <c r="F1740" t="s">
        <v>838</v>
      </c>
      <c r="G1740" s="31">
        <v>1</v>
      </c>
      <c r="H1740" s="31">
        <v>0</v>
      </c>
      <c r="I1740" s="31">
        <v>0</v>
      </c>
      <c r="J1740" s="117">
        <f t="shared" si="27"/>
        <v>0</v>
      </c>
      <c r="K1740" s="31">
        <v>0</v>
      </c>
      <c r="L1740" s="31">
        <v>0</v>
      </c>
    </row>
    <row r="1741" spans="1:12" outlineLevel="2" x14ac:dyDescent="0.2">
      <c r="A1741" t="s">
        <v>1840</v>
      </c>
      <c r="B1741" s="31" t="s">
        <v>2962</v>
      </c>
      <c r="C1741" t="s">
        <v>6</v>
      </c>
      <c r="D1741" s="3">
        <v>43580</v>
      </c>
      <c r="E1741" s="115">
        <v>47000</v>
      </c>
      <c r="F1741" t="s">
        <v>838</v>
      </c>
      <c r="G1741" s="31">
        <v>1</v>
      </c>
      <c r="H1741" s="31">
        <v>0</v>
      </c>
      <c r="I1741" s="31">
        <v>0</v>
      </c>
      <c r="J1741" s="117">
        <f t="shared" si="27"/>
        <v>0</v>
      </c>
      <c r="K1741" s="31">
        <v>0</v>
      </c>
      <c r="L1741" s="31">
        <v>0</v>
      </c>
    </row>
    <row r="1742" spans="1:12" outlineLevel="2" x14ac:dyDescent="0.2">
      <c r="A1742" t="s">
        <v>1840</v>
      </c>
      <c r="B1742" s="31" t="s">
        <v>2662</v>
      </c>
      <c r="C1742" t="s">
        <v>6</v>
      </c>
      <c r="D1742" s="3">
        <v>43545</v>
      </c>
      <c r="E1742" s="115">
        <v>196000</v>
      </c>
      <c r="F1742" t="s">
        <v>838</v>
      </c>
      <c r="G1742" s="31">
        <v>1</v>
      </c>
      <c r="H1742" s="31">
        <v>0</v>
      </c>
      <c r="I1742" s="31">
        <v>0</v>
      </c>
      <c r="J1742" s="117">
        <f t="shared" si="27"/>
        <v>0</v>
      </c>
      <c r="K1742" s="31">
        <v>0</v>
      </c>
      <c r="L1742" s="31">
        <v>0</v>
      </c>
    </row>
    <row r="1743" spans="1:12" outlineLevel="2" x14ac:dyDescent="0.2">
      <c r="A1743" t="s">
        <v>1840</v>
      </c>
      <c r="B1743" s="31" t="s">
        <v>2417</v>
      </c>
      <c r="C1743" t="s">
        <v>6</v>
      </c>
      <c r="D1743" s="3">
        <v>43518</v>
      </c>
      <c r="E1743" s="115">
        <v>345000</v>
      </c>
      <c r="F1743">
        <v>20190171</v>
      </c>
      <c r="G1743" s="31">
        <v>1</v>
      </c>
      <c r="H1743" s="31">
        <v>1</v>
      </c>
      <c r="I1743" s="31">
        <v>0</v>
      </c>
      <c r="J1743" s="117">
        <f t="shared" si="27"/>
        <v>0</v>
      </c>
      <c r="K1743" s="31">
        <v>0</v>
      </c>
      <c r="L1743" s="31">
        <v>0</v>
      </c>
    </row>
    <row r="1744" spans="1:12" outlineLevel="2" x14ac:dyDescent="0.2">
      <c r="A1744" t="s">
        <v>1840</v>
      </c>
      <c r="B1744" s="31" t="s">
        <v>2628</v>
      </c>
      <c r="C1744" t="s">
        <v>6</v>
      </c>
      <c r="D1744" s="3">
        <v>43542</v>
      </c>
      <c r="E1744" s="115">
        <v>270000</v>
      </c>
      <c r="F1744">
        <v>20190365</v>
      </c>
      <c r="G1744" s="31">
        <v>1</v>
      </c>
      <c r="H1744" s="31">
        <v>1</v>
      </c>
      <c r="I1744" s="31">
        <v>0</v>
      </c>
      <c r="J1744" s="117">
        <f t="shared" si="27"/>
        <v>0</v>
      </c>
      <c r="K1744" s="31">
        <v>0</v>
      </c>
      <c r="L1744" s="31">
        <v>0</v>
      </c>
    </row>
    <row r="1745" spans="1:12" outlineLevel="2" x14ac:dyDescent="0.2">
      <c r="A1745" t="s">
        <v>1840</v>
      </c>
      <c r="B1745" s="31" t="s">
        <v>2965</v>
      </c>
      <c r="C1745" t="s">
        <v>6</v>
      </c>
      <c r="D1745" s="3">
        <v>43581</v>
      </c>
      <c r="E1745" s="115">
        <v>120000</v>
      </c>
      <c r="F1745" t="s">
        <v>838</v>
      </c>
      <c r="G1745" s="31">
        <v>1</v>
      </c>
      <c r="H1745" s="31">
        <v>0</v>
      </c>
      <c r="I1745" s="31">
        <v>0</v>
      </c>
      <c r="J1745" s="117">
        <f t="shared" si="27"/>
        <v>0</v>
      </c>
      <c r="K1745" s="31">
        <v>0</v>
      </c>
      <c r="L1745" s="31">
        <v>0</v>
      </c>
    </row>
    <row r="1746" spans="1:12" outlineLevel="2" x14ac:dyDescent="0.2">
      <c r="A1746" t="s">
        <v>1840</v>
      </c>
      <c r="B1746" s="31" t="s">
        <v>2454</v>
      </c>
      <c r="C1746" t="s">
        <v>6</v>
      </c>
      <c r="D1746" s="3">
        <v>43523</v>
      </c>
      <c r="E1746" s="115">
        <v>523000</v>
      </c>
      <c r="F1746">
        <v>20190184</v>
      </c>
      <c r="G1746" s="31">
        <v>1</v>
      </c>
      <c r="H1746" s="31">
        <v>1</v>
      </c>
      <c r="I1746" s="31">
        <v>0</v>
      </c>
      <c r="J1746" s="117">
        <f t="shared" si="27"/>
        <v>0</v>
      </c>
      <c r="K1746" s="31">
        <v>0</v>
      </c>
      <c r="L1746" s="31">
        <v>0</v>
      </c>
    </row>
    <row r="1747" spans="1:12" outlineLevel="2" x14ac:dyDescent="0.2">
      <c r="A1747" t="s">
        <v>1840</v>
      </c>
      <c r="B1747" s="31" t="s">
        <v>3088</v>
      </c>
      <c r="C1747" t="s">
        <v>111</v>
      </c>
      <c r="D1747" s="3">
        <v>43592</v>
      </c>
      <c r="E1747" s="115">
        <v>333000</v>
      </c>
      <c r="F1747" t="s">
        <v>838</v>
      </c>
      <c r="G1747" s="31">
        <v>1</v>
      </c>
      <c r="H1747" s="31">
        <v>0</v>
      </c>
      <c r="I1747" s="31">
        <v>0</v>
      </c>
      <c r="J1747" s="117">
        <f t="shared" si="27"/>
        <v>0</v>
      </c>
      <c r="K1747" s="31">
        <v>0</v>
      </c>
      <c r="L1747" s="31">
        <v>0</v>
      </c>
    </row>
    <row r="1748" spans="1:12" outlineLevel="2" x14ac:dyDescent="0.2">
      <c r="A1748" t="s">
        <v>1840</v>
      </c>
      <c r="B1748" s="31" t="s">
        <v>2902</v>
      </c>
      <c r="C1748" t="s">
        <v>124</v>
      </c>
      <c r="D1748" s="3">
        <v>43572</v>
      </c>
      <c r="E1748" s="115">
        <v>205000</v>
      </c>
      <c r="F1748">
        <v>20190587</v>
      </c>
      <c r="G1748" s="31">
        <v>1</v>
      </c>
      <c r="H1748" s="31">
        <v>1</v>
      </c>
      <c r="I1748" s="31">
        <v>0</v>
      </c>
      <c r="J1748" s="117">
        <f t="shared" si="27"/>
        <v>0</v>
      </c>
      <c r="K1748" s="31">
        <v>0</v>
      </c>
      <c r="L1748" s="31">
        <v>0</v>
      </c>
    </row>
    <row r="1749" spans="1:12" outlineLevel="2" x14ac:dyDescent="0.2">
      <c r="A1749" t="s">
        <v>1840</v>
      </c>
      <c r="B1749" s="31" t="s">
        <v>2603</v>
      </c>
      <c r="C1749" t="s">
        <v>426</v>
      </c>
      <c r="D1749" s="3">
        <v>43538</v>
      </c>
      <c r="E1749" s="115">
        <v>58500</v>
      </c>
      <c r="F1749" t="s">
        <v>838</v>
      </c>
      <c r="G1749" s="31">
        <v>1</v>
      </c>
      <c r="H1749" s="31">
        <v>0</v>
      </c>
      <c r="I1749" s="31">
        <v>0</v>
      </c>
      <c r="J1749" s="117">
        <f t="shared" si="27"/>
        <v>0</v>
      </c>
      <c r="K1749" s="31">
        <v>0</v>
      </c>
      <c r="L1749" s="31">
        <v>0</v>
      </c>
    </row>
    <row r="1750" spans="1:12" outlineLevel="2" x14ac:dyDescent="0.2">
      <c r="A1750" t="s">
        <v>1840</v>
      </c>
      <c r="B1750" s="31" t="s">
        <v>2782</v>
      </c>
      <c r="C1750" t="s">
        <v>1292</v>
      </c>
      <c r="D1750" s="3">
        <v>43558</v>
      </c>
      <c r="E1750" s="115">
        <v>167000</v>
      </c>
      <c r="F1750" t="s">
        <v>838</v>
      </c>
      <c r="G1750" s="31">
        <v>1</v>
      </c>
      <c r="H1750" s="31">
        <v>0</v>
      </c>
      <c r="I1750" s="31">
        <v>0</v>
      </c>
      <c r="J1750" s="117">
        <f t="shared" si="27"/>
        <v>0</v>
      </c>
      <c r="K1750" s="31">
        <v>0</v>
      </c>
      <c r="L1750" s="31">
        <v>0</v>
      </c>
    </row>
    <row r="1751" spans="1:12" outlineLevel="2" x14ac:dyDescent="0.2">
      <c r="A1751" t="s">
        <v>1840</v>
      </c>
      <c r="B1751" s="31" t="s">
        <v>2809</v>
      </c>
      <c r="C1751" t="s">
        <v>6</v>
      </c>
      <c r="D1751" s="3">
        <v>43560</v>
      </c>
      <c r="E1751" s="115">
        <v>1050000</v>
      </c>
      <c r="F1751">
        <v>20190424</v>
      </c>
      <c r="G1751" s="31">
        <v>1</v>
      </c>
      <c r="H1751" s="31">
        <v>1</v>
      </c>
      <c r="I1751" s="31">
        <v>0</v>
      </c>
      <c r="J1751" s="117">
        <f t="shared" si="27"/>
        <v>0</v>
      </c>
      <c r="K1751" s="31">
        <v>0</v>
      </c>
      <c r="L1751" s="31">
        <v>0</v>
      </c>
    </row>
    <row r="1752" spans="1:12" outlineLevel="2" x14ac:dyDescent="0.2">
      <c r="A1752" t="s">
        <v>1840</v>
      </c>
      <c r="B1752" s="31" t="s">
        <v>2180</v>
      </c>
      <c r="C1752" t="s">
        <v>216</v>
      </c>
      <c r="D1752" s="3">
        <v>43483</v>
      </c>
      <c r="E1752" s="115">
        <v>197000</v>
      </c>
      <c r="F1752">
        <v>20182880</v>
      </c>
      <c r="G1752" s="31">
        <v>1</v>
      </c>
      <c r="H1752" s="31">
        <v>1</v>
      </c>
      <c r="I1752" s="31">
        <v>0</v>
      </c>
      <c r="J1752" s="117">
        <f t="shared" si="27"/>
        <v>0</v>
      </c>
      <c r="K1752" s="31">
        <v>0</v>
      </c>
      <c r="L1752" s="31">
        <v>0</v>
      </c>
    </row>
    <row r="1753" spans="1:12" outlineLevel="2" x14ac:dyDescent="0.2">
      <c r="A1753" t="s">
        <v>1840</v>
      </c>
      <c r="B1753" s="31" t="s">
        <v>922</v>
      </c>
      <c r="C1753" t="s">
        <v>6</v>
      </c>
      <c r="D1753" s="3">
        <v>43500</v>
      </c>
      <c r="E1753" s="115">
        <v>152500</v>
      </c>
      <c r="F1753" t="s">
        <v>838</v>
      </c>
      <c r="G1753" s="31">
        <v>1</v>
      </c>
      <c r="H1753" s="31">
        <v>0</v>
      </c>
      <c r="I1753" s="31">
        <v>0</v>
      </c>
      <c r="J1753" s="117">
        <f t="shared" si="27"/>
        <v>0</v>
      </c>
      <c r="K1753" s="31">
        <v>0</v>
      </c>
      <c r="L1753" s="31">
        <v>0</v>
      </c>
    </row>
    <row r="1754" spans="1:12" outlineLevel="2" x14ac:dyDescent="0.2">
      <c r="A1754" t="s">
        <v>1840</v>
      </c>
      <c r="B1754" s="31" t="s">
        <v>2597</v>
      </c>
      <c r="C1754" t="s">
        <v>121</v>
      </c>
      <c r="D1754" s="3">
        <v>43538</v>
      </c>
      <c r="E1754" s="115">
        <v>73000</v>
      </c>
      <c r="F1754" t="s">
        <v>838</v>
      </c>
      <c r="G1754" s="31">
        <v>1</v>
      </c>
      <c r="H1754" s="31">
        <v>0</v>
      </c>
      <c r="I1754" s="31">
        <v>0</v>
      </c>
      <c r="J1754" s="117">
        <f t="shared" si="27"/>
        <v>0</v>
      </c>
      <c r="K1754" s="31">
        <v>0</v>
      </c>
      <c r="L1754" s="31">
        <v>0</v>
      </c>
    </row>
    <row r="1755" spans="1:12" outlineLevel="2" x14ac:dyDescent="0.2">
      <c r="A1755" t="s">
        <v>1840</v>
      </c>
      <c r="B1755" s="31" t="s">
        <v>2216</v>
      </c>
      <c r="C1755" t="s">
        <v>7</v>
      </c>
      <c r="D1755" s="3">
        <v>43490</v>
      </c>
      <c r="E1755" s="115">
        <v>80000</v>
      </c>
      <c r="F1755" t="s">
        <v>838</v>
      </c>
      <c r="G1755" s="31">
        <v>1</v>
      </c>
      <c r="H1755" s="31">
        <v>0</v>
      </c>
      <c r="I1755" s="31">
        <v>0</v>
      </c>
      <c r="J1755" s="117">
        <f t="shared" si="27"/>
        <v>0</v>
      </c>
      <c r="K1755" s="31">
        <v>0</v>
      </c>
      <c r="L1755" s="31">
        <v>0</v>
      </c>
    </row>
    <row r="1756" spans="1:12" outlineLevel="2" x14ac:dyDescent="0.2">
      <c r="A1756" t="s">
        <v>1840</v>
      </c>
      <c r="B1756" s="31" t="s">
        <v>3323</v>
      </c>
      <c r="C1756" t="s">
        <v>216</v>
      </c>
      <c r="D1756" s="3">
        <v>43615</v>
      </c>
      <c r="E1756" s="115">
        <v>150000</v>
      </c>
      <c r="F1756" t="s">
        <v>838</v>
      </c>
      <c r="G1756" s="31">
        <v>1</v>
      </c>
      <c r="H1756" s="31">
        <v>0</v>
      </c>
      <c r="I1756" s="31">
        <v>0</v>
      </c>
      <c r="J1756" s="117">
        <f t="shared" si="27"/>
        <v>0</v>
      </c>
      <c r="K1756" s="31">
        <v>0</v>
      </c>
      <c r="L1756" s="31">
        <v>0</v>
      </c>
    </row>
    <row r="1757" spans="1:12" outlineLevel="2" x14ac:dyDescent="0.2">
      <c r="A1757" t="s">
        <v>1840</v>
      </c>
      <c r="B1757" s="31" t="s">
        <v>2243</v>
      </c>
      <c r="C1757" t="s">
        <v>6</v>
      </c>
      <c r="D1757" s="3">
        <v>43495</v>
      </c>
      <c r="E1757" s="115">
        <v>97000</v>
      </c>
      <c r="F1757">
        <v>20182831</v>
      </c>
      <c r="G1757" s="31">
        <v>1</v>
      </c>
      <c r="H1757" s="31">
        <v>1</v>
      </c>
      <c r="I1757" s="31">
        <v>0</v>
      </c>
      <c r="J1757" s="117">
        <f t="shared" si="27"/>
        <v>0</v>
      </c>
      <c r="K1757" s="31">
        <v>0</v>
      </c>
      <c r="L1757" s="31">
        <v>0</v>
      </c>
    </row>
    <row r="1758" spans="1:12" outlineLevel="2" x14ac:dyDescent="0.2">
      <c r="A1758" t="s">
        <v>1840</v>
      </c>
      <c r="B1758" s="31" t="s">
        <v>2570</v>
      </c>
      <c r="C1758" t="s">
        <v>1249</v>
      </c>
      <c r="D1758" s="3">
        <v>43535</v>
      </c>
      <c r="E1758" s="115">
        <v>205800</v>
      </c>
      <c r="F1758" t="s">
        <v>838</v>
      </c>
      <c r="G1758" s="31">
        <v>1</v>
      </c>
      <c r="H1758" s="31">
        <v>0</v>
      </c>
      <c r="I1758" s="31">
        <v>0</v>
      </c>
      <c r="J1758" s="117">
        <f t="shared" si="27"/>
        <v>0</v>
      </c>
      <c r="K1758" s="31">
        <v>0</v>
      </c>
      <c r="L1758" s="31">
        <v>0</v>
      </c>
    </row>
    <row r="1759" spans="1:12" outlineLevel="2" x14ac:dyDescent="0.2">
      <c r="A1759" t="s">
        <v>1840</v>
      </c>
      <c r="B1759" s="31" t="s">
        <v>2938</v>
      </c>
      <c r="C1759" t="s">
        <v>6</v>
      </c>
      <c r="D1759" s="3">
        <v>43577</v>
      </c>
      <c r="E1759" s="115">
        <v>400000</v>
      </c>
      <c r="F1759" t="s">
        <v>838</v>
      </c>
      <c r="G1759" s="31">
        <v>1</v>
      </c>
      <c r="H1759" s="31">
        <v>0</v>
      </c>
      <c r="I1759" s="31">
        <v>0</v>
      </c>
      <c r="J1759" s="117">
        <f t="shared" si="27"/>
        <v>0</v>
      </c>
      <c r="K1759" s="31">
        <v>0</v>
      </c>
      <c r="L1759" s="31">
        <v>0</v>
      </c>
    </row>
    <row r="1760" spans="1:12" outlineLevel="2" x14ac:dyDescent="0.2">
      <c r="A1760" t="s">
        <v>1840</v>
      </c>
      <c r="B1760" s="31" t="s">
        <v>2323</v>
      </c>
      <c r="C1760" t="s">
        <v>6</v>
      </c>
      <c r="D1760" s="3">
        <v>43504</v>
      </c>
      <c r="E1760" s="115">
        <v>45000</v>
      </c>
      <c r="F1760">
        <v>20182868</v>
      </c>
      <c r="G1760" s="31">
        <v>1</v>
      </c>
      <c r="H1760" s="31">
        <v>1</v>
      </c>
      <c r="I1760" s="31">
        <v>0</v>
      </c>
      <c r="J1760" s="117">
        <f t="shared" si="27"/>
        <v>0</v>
      </c>
      <c r="K1760" s="31">
        <v>0</v>
      </c>
      <c r="L1760" s="31">
        <v>0</v>
      </c>
    </row>
    <row r="1761" spans="1:12" outlineLevel="2" x14ac:dyDescent="0.2">
      <c r="A1761" t="s">
        <v>1840</v>
      </c>
      <c r="B1761" s="31" t="s">
        <v>2652</v>
      </c>
      <c r="C1761" t="s">
        <v>6</v>
      </c>
      <c r="D1761" s="3">
        <v>43545</v>
      </c>
      <c r="E1761" s="115">
        <v>238500</v>
      </c>
      <c r="F1761" t="s">
        <v>838</v>
      </c>
      <c r="G1761" s="31">
        <v>1</v>
      </c>
      <c r="H1761" s="31">
        <v>0</v>
      </c>
      <c r="I1761" s="31">
        <v>0</v>
      </c>
      <c r="J1761" s="117">
        <f t="shared" si="27"/>
        <v>0</v>
      </c>
      <c r="K1761" s="31">
        <v>0</v>
      </c>
      <c r="L1761" s="31">
        <v>0</v>
      </c>
    </row>
    <row r="1762" spans="1:12" outlineLevel="2" x14ac:dyDescent="0.2">
      <c r="A1762" t="s">
        <v>1840</v>
      </c>
      <c r="B1762" s="31" t="s">
        <v>2763</v>
      </c>
      <c r="C1762" t="s">
        <v>7</v>
      </c>
      <c r="D1762" s="3">
        <v>43556</v>
      </c>
      <c r="E1762" s="115">
        <v>328800</v>
      </c>
      <c r="F1762" t="s">
        <v>838</v>
      </c>
      <c r="G1762" s="31">
        <v>1</v>
      </c>
      <c r="H1762" s="31">
        <v>0</v>
      </c>
      <c r="I1762" s="31">
        <v>0</v>
      </c>
      <c r="J1762" s="117">
        <f t="shared" si="27"/>
        <v>0</v>
      </c>
      <c r="K1762" s="31">
        <v>0</v>
      </c>
      <c r="L1762" s="31">
        <v>0</v>
      </c>
    </row>
    <row r="1763" spans="1:12" outlineLevel="2" x14ac:dyDescent="0.2">
      <c r="A1763" t="s">
        <v>1840</v>
      </c>
      <c r="B1763" s="31" t="s">
        <v>2864</v>
      </c>
      <c r="C1763" t="s">
        <v>1249</v>
      </c>
      <c r="D1763" s="3">
        <v>43567</v>
      </c>
      <c r="E1763" s="115">
        <v>303000</v>
      </c>
      <c r="F1763">
        <v>20190614</v>
      </c>
      <c r="G1763" s="31">
        <v>1</v>
      </c>
      <c r="H1763" s="31">
        <v>1</v>
      </c>
      <c r="I1763" s="31">
        <v>0</v>
      </c>
      <c r="J1763" s="117">
        <f t="shared" si="27"/>
        <v>0</v>
      </c>
      <c r="K1763" s="31">
        <v>0</v>
      </c>
      <c r="L1763" s="31">
        <v>0</v>
      </c>
    </row>
    <row r="1764" spans="1:12" outlineLevel="2" x14ac:dyDescent="0.2">
      <c r="A1764" t="s">
        <v>1840</v>
      </c>
      <c r="B1764" s="31" t="s">
        <v>2286</v>
      </c>
      <c r="C1764" t="s">
        <v>1126</v>
      </c>
      <c r="D1764" s="3">
        <v>43602</v>
      </c>
      <c r="E1764" s="115">
        <v>356000</v>
      </c>
      <c r="F1764">
        <v>20190898</v>
      </c>
      <c r="G1764" s="31">
        <v>1</v>
      </c>
      <c r="H1764" s="31">
        <v>1</v>
      </c>
      <c r="I1764" s="31">
        <v>0</v>
      </c>
      <c r="J1764" s="117">
        <f t="shared" si="27"/>
        <v>0</v>
      </c>
      <c r="K1764" s="31">
        <v>0</v>
      </c>
      <c r="L1764" s="31">
        <v>0</v>
      </c>
    </row>
    <row r="1765" spans="1:12" outlineLevel="2" x14ac:dyDescent="0.2">
      <c r="A1765" t="s">
        <v>1840</v>
      </c>
      <c r="B1765" s="31" t="s">
        <v>2491</v>
      </c>
      <c r="C1765" t="s">
        <v>123</v>
      </c>
      <c r="D1765" s="3">
        <v>43525</v>
      </c>
      <c r="E1765" s="115">
        <v>189900</v>
      </c>
      <c r="F1765" t="s">
        <v>838</v>
      </c>
      <c r="G1765" s="31">
        <v>1</v>
      </c>
      <c r="H1765" s="31">
        <v>0</v>
      </c>
      <c r="I1765" s="31">
        <v>0</v>
      </c>
      <c r="J1765" s="117">
        <f t="shared" si="27"/>
        <v>0</v>
      </c>
      <c r="K1765" s="31">
        <v>0</v>
      </c>
      <c r="L1765" s="31">
        <v>0</v>
      </c>
    </row>
    <row r="1766" spans="1:12" outlineLevel="2" x14ac:dyDescent="0.2">
      <c r="A1766" t="s">
        <v>1840</v>
      </c>
      <c r="B1766" s="31" t="s">
        <v>2249</v>
      </c>
      <c r="C1766" t="s">
        <v>6</v>
      </c>
      <c r="D1766" s="3">
        <v>43496</v>
      </c>
      <c r="E1766" s="115">
        <v>62500</v>
      </c>
      <c r="F1766" t="s">
        <v>838</v>
      </c>
      <c r="G1766" s="31">
        <v>1</v>
      </c>
      <c r="H1766" s="31">
        <v>0</v>
      </c>
      <c r="I1766" s="31">
        <v>0</v>
      </c>
      <c r="J1766" s="117">
        <f t="shared" si="27"/>
        <v>0</v>
      </c>
      <c r="K1766" s="31">
        <v>0</v>
      </c>
      <c r="L1766" s="31">
        <v>0</v>
      </c>
    </row>
    <row r="1767" spans="1:12" outlineLevel="2" x14ac:dyDescent="0.2">
      <c r="A1767" t="s">
        <v>1840</v>
      </c>
      <c r="B1767" s="31" t="s">
        <v>3158</v>
      </c>
      <c r="C1767" t="s">
        <v>1249</v>
      </c>
      <c r="D1767" s="3">
        <v>43598</v>
      </c>
      <c r="E1767" s="115">
        <v>0</v>
      </c>
      <c r="F1767">
        <v>20190609</v>
      </c>
      <c r="G1767" s="31">
        <v>0</v>
      </c>
      <c r="H1767" s="31">
        <v>0</v>
      </c>
      <c r="I1767" s="31">
        <v>0</v>
      </c>
      <c r="J1767" s="117" t="e">
        <f t="shared" si="27"/>
        <v>#DIV/0!</v>
      </c>
      <c r="K1767" s="31">
        <v>1</v>
      </c>
      <c r="L1767" s="31">
        <v>1</v>
      </c>
    </row>
    <row r="1768" spans="1:12" outlineLevel="2" x14ac:dyDescent="0.2">
      <c r="A1768" t="s">
        <v>1840</v>
      </c>
      <c r="B1768" s="31" t="s">
        <v>3212</v>
      </c>
      <c r="C1768" t="s">
        <v>6</v>
      </c>
      <c r="D1768" s="3">
        <v>43605</v>
      </c>
      <c r="E1768" s="115">
        <v>93000</v>
      </c>
      <c r="F1768" t="s">
        <v>838</v>
      </c>
      <c r="G1768" s="31">
        <v>1</v>
      </c>
      <c r="H1768" s="31">
        <v>0</v>
      </c>
      <c r="I1768" s="31">
        <v>0</v>
      </c>
      <c r="J1768" s="117">
        <f t="shared" si="27"/>
        <v>0</v>
      </c>
      <c r="K1768" s="31">
        <v>0</v>
      </c>
      <c r="L1768" s="31">
        <v>0</v>
      </c>
    </row>
    <row r="1769" spans="1:12" outlineLevel="2" x14ac:dyDescent="0.2">
      <c r="A1769" t="s">
        <v>1840</v>
      </c>
      <c r="B1769" s="31" t="s">
        <v>2951</v>
      </c>
      <c r="C1769" t="s">
        <v>6</v>
      </c>
      <c r="D1769" s="3">
        <v>43578</v>
      </c>
      <c r="E1769" s="115">
        <v>232500</v>
      </c>
      <c r="F1769" t="s">
        <v>838</v>
      </c>
      <c r="G1769" s="31">
        <v>1</v>
      </c>
      <c r="H1769" s="31">
        <v>0</v>
      </c>
      <c r="I1769" s="31">
        <v>0</v>
      </c>
      <c r="J1769" s="117">
        <f t="shared" si="27"/>
        <v>0</v>
      </c>
      <c r="K1769" s="31">
        <v>0</v>
      </c>
      <c r="L1769" s="31">
        <v>0</v>
      </c>
    </row>
    <row r="1770" spans="1:12" outlineLevel="2" x14ac:dyDescent="0.2">
      <c r="A1770" t="s">
        <v>1840</v>
      </c>
      <c r="B1770" s="31" t="s">
        <v>541</v>
      </c>
      <c r="C1770" t="s">
        <v>6</v>
      </c>
      <c r="D1770" s="3">
        <v>43609</v>
      </c>
      <c r="E1770" s="115">
        <v>246900</v>
      </c>
      <c r="F1770">
        <v>20190836</v>
      </c>
      <c r="G1770" s="31">
        <v>1</v>
      </c>
      <c r="H1770" s="31">
        <v>1</v>
      </c>
      <c r="I1770" s="31">
        <v>0</v>
      </c>
      <c r="J1770" s="117">
        <f t="shared" si="27"/>
        <v>0</v>
      </c>
      <c r="K1770" s="31">
        <v>0</v>
      </c>
      <c r="L1770" s="31">
        <v>0</v>
      </c>
    </row>
    <row r="1771" spans="1:12" outlineLevel="2" x14ac:dyDescent="0.2">
      <c r="A1771" t="s">
        <v>1840</v>
      </c>
      <c r="B1771" s="31" t="s">
        <v>3207</v>
      </c>
      <c r="C1771" t="s">
        <v>6</v>
      </c>
      <c r="D1771" s="3">
        <v>43605</v>
      </c>
      <c r="E1771" s="115">
        <v>279000</v>
      </c>
      <c r="F1771">
        <v>20190860</v>
      </c>
      <c r="G1771" s="31">
        <v>1</v>
      </c>
      <c r="H1771" s="31">
        <v>1</v>
      </c>
      <c r="I1771" s="31">
        <v>0</v>
      </c>
      <c r="J1771" s="117">
        <f t="shared" si="27"/>
        <v>0</v>
      </c>
      <c r="K1771" s="31">
        <v>0</v>
      </c>
      <c r="L1771" s="31">
        <v>0</v>
      </c>
    </row>
    <row r="1772" spans="1:12" outlineLevel="2" x14ac:dyDescent="0.2">
      <c r="A1772" t="s">
        <v>1840</v>
      </c>
      <c r="B1772" s="31" t="s">
        <v>2094</v>
      </c>
      <c r="C1772" t="s">
        <v>216</v>
      </c>
      <c r="D1772" s="3">
        <v>43467</v>
      </c>
      <c r="E1772" s="115">
        <v>233000</v>
      </c>
      <c r="F1772">
        <v>20182762</v>
      </c>
      <c r="G1772" s="31">
        <v>1</v>
      </c>
      <c r="H1772" s="31">
        <v>1</v>
      </c>
      <c r="I1772" s="31">
        <v>0</v>
      </c>
      <c r="J1772" s="117">
        <f t="shared" si="27"/>
        <v>0</v>
      </c>
      <c r="K1772" s="31">
        <v>0</v>
      </c>
      <c r="L1772" s="31">
        <v>0</v>
      </c>
    </row>
    <row r="1773" spans="1:12" outlineLevel="2" x14ac:dyDescent="0.2">
      <c r="A1773" t="s">
        <v>1840</v>
      </c>
      <c r="B1773" s="31" t="s">
        <v>2717</v>
      </c>
      <c r="C1773" t="s">
        <v>111</v>
      </c>
      <c r="D1773" s="3">
        <v>43551</v>
      </c>
      <c r="E1773" s="115">
        <v>184900</v>
      </c>
      <c r="F1773" t="s">
        <v>838</v>
      </c>
      <c r="G1773" s="31">
        <v>1</v>
      </c>
      <c r="H1773" s="31">
        <v>0</v>
      </c>
      <c r="I1773" s="31">
        <v>0</v>
      </c>
      <c r="J1773" s="117">
        <f t="shared" si="27"/>
        <v>0</v>
      </c>
      <c r="K1773" s="31">
        <v>0</v>
      </c>
      <c r="L1773" s="31">
        <v>0</v>
      </c>
    </row>
    <row r="1774" spans="1:12" outlineLevel="2" x14ac:dyDescent="0.2">
      <c r="A1774" t="s">
        <v>1840</v>
      </c>
      <c r="B1774" s="31" t="s">
        <v>2313</v>
      </c>
      <c r="C1774" t="s">
        <v>6</v>
      </c>
      <c r="D1774" s="3">
        <v>43503</v>
      </c>
      <c r="E1774" s="115">
        <v>0</v>
      </c>
      <c r="F1774" t="s">
        <v>838</v>
      </c>
      <c r="G1774" s="31">
        <v>0</v>
      </c>
      <c r="H1774" s="31">
        <v>0</v>
      </c>
      <c r="I1774" s="31">
        <v>0</v>
      </c>
      <c r="J1774" s="117" t="e">
        <f t="shared" si="27"/>
        <v>#DIV/0!</v>
      </c>
      <c r="K1774" s="31">
        <v>1</v>
      </c>
      <c r="L1774" s="31">
        <v>0</v>
      </c>
    </row>
    <row r="1775" spans="1:12" outlineLevel="2" x14ac:dyDescent="0.2">
      <c r="A1775" t="s">
        <v>1840</v>
      </c>
      <c r="B1775" s="31" t="s">
        <v>2984</v>
      </c>
      <c r="C1775" t="s">
        <v>6</v>
      </c>
      <c r="D1775" s="3">
        <v>43581</v>
      </c>
      <c r="E1775" s="115">
        <v>284000</v>
      </c>
      <c r="F1775" t="s">
        <v>838</v>
      </c>
      <c r="G1775" s="31">
        <v>1</v>
      </c>
      <c r="H1775" s="31">
        <v>0</v>
      </c>
      <c r="I1775" s="31">
        <v>0</v>
      </c>
      <c r="J1775" s="117">
        <f t="shared" si="27"/>
        <v>0</v>
      </c>
      <c r="K1775" s="31">
        <v>0</v>
      </c>
      <c r="L1775" s="31">
        <v>0</v>
      </c>
    </row>
    <row r="1776" spans="1:12" outlineLevel="2" x14ac:dyDescent="0.2">
      <c r="A1776" t="s">
        <v>1840</v>
      </c>
      <c r="B1776" s="31" t="s">
        <v>2792</v>
      </c>
      <c r="C1776" t="s">
        <v>6</v>
      </c>
      <c r="D1776" s="3">
        <v>43560</v>
      </c>
      <c r="E1776" s="115">
        <v>168500</v>
      </c>
      <c r="F1776">
        <v>20190545</v>
      </c>
      <c r="G1776" s="31">
        <v>1</v>
      </c>
      <c r="H1776" s="31">
        <v>1</v>
      </c>
      <c r="I1776" s="31">
        <v>0</v>
      </c>
      <c r="J1776" s="117">
        <f t="shared" si="27"/>
        <v>0</v>
      </c>
      <c r="K1776" s="31">
        <v>0</v>
      </c>
      <c r="L1776" s="31">
        <v>0</v>
      </c>
    </row>
    <row r="1777" spans="1:12" outlineLevel="2" x14ac:dyDescent="0.2">
      <c r="A1777" t="s">
        <v>1840</v>
      </c>
      <c r="B1777" s="31" t="s">
        <v>2317</v>
      </c>
      <c r="C1777" t="s">
        <v>6</v>
      </c>
      <c r="D1777" s="3">
        <v>43503</v>
      </c>
      <c r="E1777" s="115">
        <v>70000</v>
      </c>
      <c r="F1777" t="s">
        <v>838</v>
      </c>
      <c r="G1777" s="31">
        <v>1</v>
      </c>
      <c r="H1777" s="31">
        <v>0</v>
      </c>
      <c r="I1777" s="31">
        <v>0</v>
      </c>
      <c r="J1777" s="117">
        <f t="shared" si="27"/>
        <v>0</v>
      </c>
      <c r="K1777" s="31">
        <v>0</v>
      </c>
      <c r="L1777" s="31">
        <v>0</v>
      </c>
    </row>
    <row r="1778" spans="1:12" outlineLevel="2" x14ac:dyDescent="0.2">
      <c r="A1778" t="s">
        <v>1840</v>
      </c>
      <c r="B1778" s="31" t="s">
        <v>2418</v>
      </c>
      <c r="C1778" t="s">
        <v>6</v>
      </c>
      <c r="D1778" s="3">
        <v>43609</v>
      </c>
      <c r="E1778" s="115">
        <v>315000</v>
      </c>
      <c r="F1778">
        <v>20191141</v>
      </c>
      <c r="G1778" s="31">
        <v>1</v>
      </c>
      <c r="H1778" s="31">
        <v>1</v>
      </c>
      <c r="I1778" s="31">
        <v>0</v>
      </c>
      <c r="J1778" s="117">
        <f t="shared" si="27"/>
        <v>0</v>
      </c>
      <c r="K1778" s="31">
        <v>0</v>
      </c>
      <c r="L1778" s="31">
        <v>0</v>
      </c>
    </row>
    <row r="1779" spans="1:12" outlineLevel="2" x14ac:dyDescent="0.2">
      <c r="A1779" t="s">
        <v>1840</v>
      </c>
      <c r="B1779" s="31" t="s">
        <v>2814</v>
      </c>
      <c r="C1779" t="s">
        <v>6</v>
      </c>
      <c r="D1779" s="3">
        <v>43563</v>
      </c>
      <c r="E1779" s="115">
        <v>263500</v>
      </c>
      <c r="F1779">
        <v>20190515</v>
      </c>
      <c r="G1779" s="31">
        <v>1</v>
      </c>
      <c r="H1779" s="31">
        <v>1</v>
      </c>
      <c r="I1779" s="31">
        <v>0</v>
      </c>
      <c r="J1779" s="117">
        <f t="shared" si="27"/>
        <v>0</v>
      </c>
      <c r="K1779" s="31">
        <v>0</v>
      </c>
      <c r="L1779" s="31">
        <v>0</v>
      </c>
    </row>
    <row r="1780" spans="1:12" outlineLevel="2" x14ac:dyDescent="0.2">
      <c r="A1780" t="s">
        <v>1840</v>
      </c>
      <c r="B1780" s="31" t="s">
        <v>2653</v>
      </c>
      <c r="C1780" t="s">
        <v>216</v>
      </c>
      <c r="D1780" s="3">
        <v>43545</v>
      </c>
      <c r="E1780" s="115">
        <v>170000</v>
      </c>
      <c r="F1780">
        <v>20190394</v>
      </c>
      <c r="G1780" s="31">
        <v>1</v>
      </c>
      <c r="H1780" s="31">
        <v>1</v>
      </c>
      <c r="I1780" s="31">
        <v>0</v>
      </c>
      <c r="J1780" s="117">
        <f t="shared" si="27"/>
        <v>0</v>
      </c>
      <c r="K1780" s="31">
        <v>0</v>
      </c>
      <c r="L1780" s="31">
        <v>0</v>
      </c>
    </row>
    <row r="1781" spans="1:12" outlineLevel="2" x14ac:dyDescent="0.2">
      <c r="A1781" t="s">
        <v>1840</v>
      </c>
      <c r="B1781" s="31" t="s">
        <v>2508</v>
      </c>
      <c r="C1781" t="s">
        <v>7</v>
      </c>
      <c r="D1781" s="3">
        <v>43528</v>
      </c>
      <c r="E1781" s="115">
        <v>0</v>
      </c>
      <c r="F1781">
        <v>20190200</v>
      </c>
      <c r="G1781" s="31">
        <v>0</v>
      </c>
      <c r="H1781" s="31">
        <v>0</v>
      </c>
      <c r="I1781" s="31">
        <v>0</v>
      </c>
      <c r="J1781" s="117" t="e">
        <f t="shared" si="27"/>
        <v>#DIV/0!</v>
      </c>
      <c r="K1781" s="31">
        <v>1</v>
      </c>
      <c r="L1781" s="31">
        <v>1</v>
      </c>
    </row>
    <row r="1782" spans="1:12" outlineLevel="2" x14ac:dyDescent="0.2">
      <c r="A1782" t="s">
        <v>1840</v>
      </c>
      <c r="B1782" s="31" t="s">
        <v>2505</v>
      </c>
      <c r="C1782" t="s">
        <v>6</v>
      </c>
      <c r="D1782" s="3">
        <v>43528</v>
      </c>
      <c r="E1782" s="115">
        <v>0</v>
      </c>
      <c r="F1782">
        <v>20182837</v>
      </c>
      <c r="G1782" s="31">
        <v>0</v>
      </c>
      <c r="H1782" s="31">
        <v>0</v>
      </c>
      <c r="I1782" s="31">
        <v>0</v>
      </c>
      <c r="J1782" s="117" t="e">
        <f t="shared" si="27"/>
        <v>#DIV/0!</v>
      </c>
      <c r="K1782" s="31">
        <v>1</v>
      </c>
      <c r="L1782" s="31">
        <v>1</v>
      </c>
    </row>
    <row r="1783" spans="1:12" outlineLevel="2" x14ac:dyDescent="0.2">
      <c r="A1783" t="s">
        <v>1840</v>
      </c>
      <c r="B1783" s="31" t="s">
        <v>2353</v>
      </c>
      <c r="C1783" t="s">
        <v>7</v>
      </c>
      <c r="D1783" s="3">
        <v>43509</v>
      </c>
      <c r="E1783" s="115">
        <v>348000</v>
      </c>
      <c r="F1783" t="s">
        <v>838</v>
      </c>
      <c r="G1783" s="31">
        <v>1</v>
      </c>
      <c r="H1783" s="31">
        <v>0</v>
      </c>
      <c r="I1783" s="31">
        <v>0</v>
      </c>
      <c r="J1783" s="117">
        <f t="shared" si="27"/>
        <v>0</v>
      </c>
      <c r="K1783" s="31">
        <v>0</v>
      </c>
      <c r="L1783" s="31">
        <v>0</v>
      </c>
    </row>
    <row r="1784" spans="1:12" outlineLevel="2" x14ac:dyDescent="0.2">
      <c r="A1784" t="s">
        <v>1840</v>
      </c>
      <c r="B1784" s="31" t="s">
        <v>2485</v>
      </c>
      <c r="C1784" t="s">
        <v>216</v>
      </c>
      <c r="D1784" s="3">
        <v>43525</v>
      </c>
      <c r="E1784" s="115">
        <v>0</v>
      </c>
      <c r="F1784">
        <v>20190188</v>
      </c>
      <c r="G1784" s="31">
        <v>0</v>
      </c>
      <c r="H1784" s="31">
        <v>0</v>
      </c>
      <c r="I1784" s="31">
        <v>0</v>
      </c>
      <c r="J1784" s="117" t="e">
        <f t="shared" si="27"/>
        <v>#DIV/0!</v>
      </c>
      <c r="K1784" s="31">
        <v>1</v>
      </c>
      <c r="L1784" s="31">
        <v>1</v>
      </c>
    </row>
    <row r="1785" spans="1:12" outlineLevel="2" x14ac:dyDescent="0.2">
      <c r="A1785" t="s">
        <v>1840</v>
      </c>
      <c r="B1785" s="31" t="s">
        <v>3337</v>
      </c>
      <c r="C1785" t="s">
        <v>6</v>
      </c>
      <c r="D1785" s="3">
        <v>43616</v>
      </c>
      <c r="E1785" s="115">
        <v>0</v>
      </c>
      <c r="F1785">
        <v>20190995</v>
      </c>
      <c r="G1785" s="31">
        <v>0</v>
      </c>
      <c r="H1785" s="31">
        <v>0</v>
      </c>
      <c r="I1785" s="31">
        <v>0</v>
      </c>
      <c r="J1785" s="117" t="e">
        <f t="shared" si="27"/>
        <v>#DIV/0!</v>
      </c>
      <c r="K1785" s="31">
        <v>1</v>
      </c>
      <c r="L1785" s="31">
        <v>1</v>
      </c>
    </row>
    <row r="1786" spans="1:12" outlineLevel="2" x14ac:dyDescent="0.2">
      <c r="A1786" t="s">
        <v>1840</v>
      </c>
      <c r="B1786" s="31" t="s">
        <v>2435</v>
      </c>
      <c r="C1786" t="s">
        <v>6</v>
      </c>
      <c r="D1786" s="3">
        <v>43521</v>
      </c>
      <c r="E1786" s="115">
        <v>74900</v>
      </c>
      <c r="F1786" t="s">
        <v>838</v>
      </c>
      <c r="G1786" s="31">
        <v>1</v>
      </c>
      <c r="H1786" s="31">
        <v>0</v>
      </c>
      <c r="I1786" s="31">
        <v>0</v>
      </c>
      <c r="J1786" s="117">
        <f t="shared" si="27"/>
        <v>0</v>
      </c>
      <c r="K1786" s="31">
        <v>0</v>
      </c>
      <c r="L1786" s="31">
        <v>0</v>
      </c>
    </row>
    <row r="1787" spans="1:12" outlineLevel="1" x14ac:dyDescent="0.2">
      <c r="A1787" s="29" t="s">
        <v>3809</v>
      </c>
      <c r="B1787" s="31"/>
      <c r="E1787" s="115">
        <f>SUBTOTAL(9,E1591:E1786)</f>
        <v>38410394</v>
      </c>
      <c r="F1787"/>
      <c r="G1787" s="31">
        <f>SUBTOTAL(9,G1591:G1786)</f>
        <v>178</v>
      </c>
      <c r="H1787" s="31">
        <f>SUBTOTAL(9,H1591:H1786)</f>
        <v>76</v>
      </c>
      <c r="I1787" s="31">
        <f>SUBTOTAL(9,I1591:I1786)</f>
        <v>76</v>
      </c>
      <c r="J1787" s="117">
        <f t="shared" si="27"/>
        <v>0.42696629213483145</v>
      </c>
      <c r="K1787" s="31">
        <f>SUBTOTAL(9,K1591:K1786)</f>
        <v>36</v>
      </c>
      <c r="L1787" s="31">
        <f>SUBTOTAL(9,L1591:L1786)</f>
        <v>22</v>
      </c>
    </row>
    <row r="1788" spans="1:12" outlineLevel="2" x14ac:dyDescent="0.2">
      <c r="A1788" t="s">
        <v>1971</v>
      </c>
      <c r="B1788" s="31" t="s">
        <v>3224</v>
      </c>
      <c r="C1788" t="s">
        <v>6</v>
      </c>
      <c r="D1788" s="3">
        <v>43606</v>
      </c>
      <c r="E1788" s="115">
        <v>100000</v>
      </c>
      <c r="F1788" t="s">
        <v>838</v>
      </c>
      <c r="G1788" s="31">
        <v>1</v>
      </c>
      <c r="H1788" s="31">
        <v>0</v>
      </c>
      <c r="I1788" s="31">
        <v>0</v>
      </c>
      <c r="J1788" s="117">
        <f t="shared" si="27"/>
        <v>0</v>
      </c>
      <c r="K1788" s="31">
        <v>0</v>
      </c>
      <c r="L1788" s="31">
        <v>0</v>
      </c>
    </row>
    <row r="1789" spans="1:12" outlineLevel="2" x14ac:dyDescent="0.2">
      <c r="A1789" t="s">
        <v>1971</v>
      </c>
      <c r="B1789" s="31" t="s">
        <v>2532</v>
      </c>
      <c r="C1789" t="s">
        <v>1249</v>
      </c>
      <c r="D1789" s="3">
        <v>43531</v>
      </c>
      <c r="E1789" s="115">
        <v>150100</v>
      </c>
      <c r="F1789" t="s">
        <v>838</v>
      </c>
      <c r="G1789" s="31">
        <v>1</v>
      </c>
      <c r="H1789" s="31">
        <v>0</v>
      </c>
      <c r="I1789" s="31">
        <v>0</v>
      </c>
      <c r="J1789" s="117">
        <f t="shared" si="27"/>
        <v>0</v>
      </c>
      <c r="K1789" s="31">
        <v>0</v>
      </c>
      <c r="L1789" s="31">
        <v>0</v>
      </c>
    </row>
    <row r="1790" spans="1:12" outlineLevel="2" x14ac:dyDescent="0.2">
      <c r="A1790" t="s">
        <v>1971</v>
      </c>
      <c r="B1790" s="31" t="s">
        <v>2949</v>
      </c>
      <c r="C1790" t="s">
        <v>6</v>
      </c>
      <c r="D1790" s="3">
        <v>43578</v>
      </c>
      <c r="E1790" s="115">
        <v>170000</v>
      </c>
      <c r="F1790">
        <v>20190653</v>
      </c>
      <c r="G1790" s="31">
        <v>1</v>
      </c>
      <c r="H1790" s="31">
        <v>1</v>
      </c>
      <c r="I1790" s="31">
        <v>0</v>
      </c>
      <c r="J1790" s="117">
        <f t="shared" si="27"/>
        <v>0</v>
      </c>
      <c r="K1790" s="31">
        <v>0</v>
      </c>
      <c r="L1790" s="31">
        <v>0</v>
      </c>
    </row>
    <row r="1791" spans="1:12" outlineLevel="1" x14ac:dyDescent="0.2">
      <c r="A1791" s="29" t="s">
        <v>3810</v>
      </c>
      <c r="B1791" s="31"/>
      <c r="E1791" s="115">
        <f>SUBTOTAL(9,E1788:E1790)</f>
        <v>420100</v>
      </c>
      <c r="F1791"/>
      <c r="G1791" s="31">
        <f>SUBTOTAL(9,G1788:G1790)</f>
        <v>3</v>
      </c>
      <c r="H1791" s="31">
        <f>SUBTOTAL(9,H1788:H1790)</f>
        <v>1</v>
      </c>
      <c r="I1791" s="31">
        <f>SUBTOTAL(9,I1788:I1790)</f>
        <v>0</v>
      </c>
      <c r="J1791" s="117">
        <f t="shared" si="27"/>
        <v>0</v>
      </c>
      <c r="K1791" s="31">
        <f>SUBTOTAL(9,K1788:K1790)</f>
        <v>0</v>
      </c>
      <c r="L1791" s="31">
        <f>SUBTOTAL(9,L1788:L1790)</f>
        <v>0</v>
      </c>
    </row>
    <row r="1792" spans="1:12" outlineLevel="2" x14ac:dyDescent="0.2">
      <c r="A1792" t="s">
        <v>1909</v>
      </c>
      <c r="B1792" s="31" t="s">
        <v>2765</v>
      </c>
      <c r="C1792" t="s">
        <v>7</v>
      </c>
      <c r="D1792" s="3">
        <v>43556</v>
      </c>
      <c r="E1792" s="115">
        <v>311820</v>
      </c>
      <c r="F1792" t="s">
        <v>838</v>
      </c>
      <c r="G1792" s="31">
        <v>1</v>
      </c>
      <c r="H1792" s="31">
        <v>0</v>
      </c>
      <c r="I1792" s="31">
        <v>0</v>
      </c>
      <c r="J1792" s="117">
        <f t="shared" si="27"/>
        <v>0</v>
      </c>
      <c r="K1792" s="31">
        <v>0</v>
      </c>
      <c r="L1792" s="31">
        <v>0</v>
      </c>
    </row>
    <row r="1793" spans="1:12" outlineLevel="2" x14ac:dyDescent="0.2">
      <c r="A1793" t="s">
        <v>1909</v>
      </c>
      <c r="B1793" s="31" t="s">
        <v>3232</v>
      </c>
      <c r="C1793" t="s">
        <v>216</v>
      </c>
      <c r="D1793" s="3">
        <v>43607</v>
      </c>
      <c r="E1793" s="115">
        <v>339990</v>
      </c>
      <c r="F1793" t="s">
        <v>838</v>
      </c>
      <c r="G1793" s="31">
        <v>1</v>
      </c>
      <c r="H1793" s="31">
        <v>0</v>
      </c>
      <c r="I1793" s="31">
        <v>0</v>
      </c>
      <c r="J1793" s="117">
        <f t="shared" si="27"/>
        <v>0</v>
      </c>
      <c r="K1793" s="31">
        <v>0</v>
      </c>
      <c r="L1793" s="31">
        <v>0</v>
      </c>
    </row>
    <row r="1794" spans="1:12" outlineLevel="2" x14ac:dyDescent="0.2">
      <c r="A1794" t="s">
        <v>1909</v>
      </c>
      <c r="B1794" s="31" t="s">
        <v>3139</v>
      </c>
      <c r="C1794" t="s">
        <v>1249</v>
      </c>
      <c r="D1794" s="3">
        <v>43595</v>
      </c>
      <c r="E1794" s="115">
        <v>483990</v>
      </c>
      <c r="F1794" t="s">
        <v>838</v>
      </c>
      <c r="G1794" s="31">
        <v>1</v>
      </c>
      <c r="H1794" s="31">
        <v>0</v>
      </c>
      <c r="I1794" s="31">
        <v>0</v>
      </c>
      <c r="J1794" s="117">
        <f t="shared" si="27"/>
        <v>0</v>
      </c>
      <c r="K1794" s="31">
        <v>0</v>
      </c>
      <c r="L1794" s="31">
        <v>0</v>
      </c>
    </row>
    <row r="1795" spans="1:12" outlineLevel="2" x14ac:dyDescent="0.2">
      <c r="A1795" t="s">
        <v>1909</v>
      </c>
      <c r="B1795" s="31" t="s">
        <v>2199</v>
      </c>
      <c r="C1795" t="s">
        <v>1126</v>
      </c>
      <c r="D1795" s="3">
        <v>43487</v>
      </c>
      <c r="E1795" s="115">
        <v>112000</v>
      </c>
      <c r="F1795" t="s">
        <v>838</v>
      </c>
      <c r="G1795" s="31">
        <v>1</v>
      </c>
      <c r="H1795" s="31">
        <v>0</v>
      </c>
      <c r="I1795" s="31">
        <v>0</v>
      </c>
      <c r="J1795" s="117">
        <f t="shared" si="27"/>
        <v>0</v>
      </c>
      <c r="K1795" s="31">
        <v>0</v>
      </c>
      <c r="L1795" s="31">
        <v>0</v>
      </c>
    </row>
    <row r="1796" spans="1:12" outlineLevel="2" x14ac:dyDescent="0.2">
      <c r="A1796" t="s">
        <v>1909</v>
      </c>
      <c r="B1796" s="31" t="s">
        <v>2664</v>
      </c>
      <c r="C1796" t="s">
        <v>1249</v>
      </c>
      <c r="D1796" s="3">
        <v>43545</v>
      </c>
      <c r="E1796" s="115">
        <v>466630</v>
      </c>
      <c r="F1796" t="s">
        <v>838</v>
      </c>
      <c r="G1796" s="31">
        <v>1</v>
      </c>
      <c r="H1796" s="31">
        <v>0</v>
      </c>
      <c r="I1796" s="31">
        <v>0</v>
      </c>
      <c r="J1796" s="117">
        <f t="shared" si="27"/>
        <v>0</v>
      </c>
      <c r="K1796" s="31">
        <v>0</v>
      </c>
      <c r="L1796" s="31">
        <v>0</v>
      </c>
    </row>
    <row r="1797" spans="1:12" outlineLevel="2" x14ac:dyDescent="0.2">
      <c r="A1797" t="s">
        <v>1909</v>
      </c>
      <c r="B1797" s="31" t="s">
        <v>3034</v>
      </c>
      <c r="C1797" t="s">
        <v>6</v>
      </c>
      <c r="D1797" s="3">
        <v>43586</v>
      </c>
      <c r="E1797" s="115">
        <v>294000</v>
      </c>
      <c r="F1797" t="s">
        <v>838</v>
      </c>
      <c r="G1797" s="31">
        <v>1</v>
      </c>
      <c r="H1797" s="31">
        <v>0</v>
      </c>
      <c r="I1797" s="31">
        <v>0</v>
      </c>
      <c r="J1797" s="117">
        <f t="shared" si="27"/>
        <v>0</v>
      </c>
      <c r="K1797" s="31">
        <v>0</v>
      </c>
      <c r="L1797" s="31">
        <v>0</v>
      </c>
    </row>
    <row r="1798" spans="1:12" outlineLevel="2" x14ac:dyDescent="0.2">
      <c r="A1798" t="s">
        <v>1909</v>
      </c>
      <c r="B1798" s="31" t="s">
        <v>2869</v>
      </c>
      <c r="C1798" t="s">
        <v>7</v>
      </c>
      <c r="D1798" s="3">
        <v>43567</v>
      </c>
      <c r="E1798" s="115">
        <v>359990</v>
      </c>
      <c r="F1798" t="s">
        <v>838</v>
      </c>
      <c r="G1798" s="31">
        <v>1</v>
      </c>
      <c r="H1798" s="31">
        <v>0</v>
      </c>
      <c r="I1798" s="31">
        <v>0</v>
      </c>
      <c r="J1798" s="117">
        <f t="shared" ref="J1798:J1861" si="28">+I1798/G1798</f>
        <v>0</v>
      </c>
      <c r="K1798" s="31">
        <v>0</v>
      </c>
      <c r="L1798" s="31">
        <v>0</v>
      </c>
    </row>
    <row r="1799" spans="1:12" outlineLevel="2" x14ac:dyDescent="0.2">
      <c r="A1799" t="s">
        <v>1909</v>
      </c>
      <c r="B1799" s="31" t="s">
        <v>2268</v>
      </c>
      <c r="C1799" t="s">
        <v>7</v>
      </c>
      <c r="D1799" s="3">
        <v>43496</v>
      </c>
      <c r="E1799" s="115">
        <v>366210</v>
      </c>
      <c r="F1799" t="s">
        <v>838</v>
      </c>
      <c r="G1799" s="31">
        <v>1</v>
      </c>
      <c r="H1799" s="31">
        <v>0</v>
      </c>
      <c r="I1799" s="31">
        <v>0</v>
      </c>
      <c r="J1799" s="117">
        <f t="shared" si="28"/>
        <v>0</v>
      </c>
      <c r="K1799" s="31">
        <v>0</v>
      </c>
      <c r="L1799" s="31">
        <v>0</v>
      </c>
    </row>
    <row r="1800" spans="1:12" outlineLevel="2" x14ac:dyDescent="0.2">
      <c r="A1800" t="s">
        <v>1909</v>
      </c>
      <c r="B1800" s="31" t="s">
        <v>2464</v>
      </c>
      <c r="C1800" t="s">
        <v>7</v>
      </c>
      <c r="D1800" s="3">
        <v>43524</v>
      </c>
      <c r="E1800" s="115">
        <v>257000</v>
      </c>
      <c r="F1800" t="s">
        <v>838</v>
      </c>
      <c r="G1800" s="31">
        <v>1</v>
      </c>
      <c r="H1800" s="31">
        <v>0</v>
      </c>
      <c r="I1800" s="31">
        <v>0</v>
      </c>
      <c r="J1800" s="117">
        <f t="shared" si="28"/>
        <v>0</v>
      </c>
      <c r="K1800" s="31">
        <v>0</v>
      </c>
      <c r="L1800" s="31">
        <v>0</v>
      </c>
    </row>
    <row r="1801" spans="1:12" outlineLevel="1" x14ac:dyDescent="0.2">
      <c r="A1801" s="29" t="s">
        <v>3811</v>
      </c>
      <c r="B1801" s="31"/>
      <c r="E1801" s="115">
        <f>SUBTOTAL(9,E1792:E1800)</f>
        <v>2991630</v>
      </c>
      <c r="F1801"/>
      <c r="G1801" s="31">
        <f>SUBTOTAL(9,G1792:G1800)</f>
        <v>9</v>
      </c>
      <c r="H1801" s="31">
        <f>SUBTOTAL(9,H1792:H1800)</f>
        <v>0</v>
      </c>
      <c r="I1801" s="31">
        <f>SUBTOTAL(9,I1792:I1800)</f>
        <v>0</v>
      </c>
      <c r="J1801" s="117">
        <f t="shared" si="28"/>
        <v>0</v>
      </c>
      <c r="K1801" s="31">
        <f>SUBTOTAL(9,K1792:K1800)</f>
        <v>0</v>
      </c>
      <c r="L1801" s="31">
        <f>SUBTOTAL(9,L1792:L1800)</f>
        <v>0</v>
      </c>
    </row>
    <row r="1802" spans="1:12" outlineLevel="2" x14ac:dyDescent="0.2">
      <c r="A1802" t="s">
        <v>106</v>
      </c>
      <c r="B1802" s="2" t="s">
        <v>3040</v>
      </c>
      <c r="C1802" s="17" t="s">
        <v>123</v>
      </c>
      <c r="D1802" s="102">
        <v>43587</v>
      </c>
      <c r="E1802" s="127">
        <v>262000</v>
      </c>
      <c r="F1802" s="129" t="s">
        <v>838</v>
      </c>
      <c r="G1802" s="129">
        <v>1</v>
      </c>
      <c r="H1802" s="129">
        <v>0</v>
      </c>
      <c r="I1802" s="31">
        <v>1</v>
      </c>
      <c r="J1802" s="117">
        <f t="shared" si="28"/>
        <v>1</v>
      </c>
      <c r="K1802" s="31">
        <v>0</v>
      </c>
      <c r="L1802" s="31">
        <v>0</v>
      </c>
    </row>
    <row r="1803" spans="1:12" outlineLevel="2" x14ac:dyDescent="0.2">
      <c r="A1803" t="s">
        <v>106</v>
      </c>
      <c r="B1803" s="31" t="s">
        <v>3217</v>
      </c>
      <c r="C1803" t="s">
        <v>65</v>
      </c>
      <c r="D1803" s="3">
        <v>43605</v>
      </c>
      <c r="E1803" s="115">
        <v>102000</v>
      </c>
      <c r="F1803">
        <v>20190571</v>
      </c>
      <c r="G1803" s="31">
        <v>1</v>
      </c>
      <c r="H1803" s="31">
        <v>1</v>
      </c>
      <c r="I1803" s="31">
        <v>0</v>
      </c>
      <c r="J1803" s="117">
        <f t="shared" si="28"/>
        <v>0</v>
      </c>
      <c r="K1803" s="31">
        <v>0</v>
      </c>
      <c r="L1803" s="31">
        <v>0</v>
      </c>
    </row>
    <row r="1804" spans="1:12" outlineLevel="1" x14ac:dyDescent="0.2">
      <c r="A1804" s="29" t="s">
        <v>3812</v>
      </c>
      <c r="B1804" s="31"/>
      <c r="E1804" s="115">
        <f>SUBTOTAL(9,E1802:E1803)</f>
        <v>364000</v>
      </c>
      <c r="F1804"/>
      <c r="G1804" s="31">
        <f>SUBTOTAL(9,G1802:G1803)</f>
        <v>2</v>
      </c>
      <c r="H1804" s="31">
        <f>SUBTOTAL(9,H1802:H1803)</f>
        <v>1</v>
      </c>
      <c r="I1804" s="31">
        <f>SUBTOTAL(9,I1802:I1803)</f>
        <v>1</v>
      </c>
      <c r="J1804" s="117">
        <f t="shared" si="28"/>
        <v>0.5</v>
      </c>
      <c r="K1804" s="31">
        <f>SUBTOTAL(9,K1802:K1803)</f>
        <v>0</v>
      </c>
      <c r="L1804" s="31">
        <f>SUBTOTAL(9,L1802:L1803)</f>
        <v>0</v>
      </c>
    </row>
    <row r="1805" spans="1:12" outlineLevel="2" x14ac:dyDescent="0.2">
      <c r="A1805" t="s">
        <v>231</v>
      </c>
      <c r="B1805" s="31" t="s">
        <v>3329</v>
      </c>
      <c r="C1805" t="s">
        <v>6</v>
      </c>
      <c r="D1805" s="3">
        <v>43615</v>
      </c>
      <c r="E1805" s="115">
        <v>266000</v>
      </c>
      <c r="F1805" t="s">
        <v>838</v>
      </c>
      <c r="G1805" s="31">
        <v>1</v>
      </c>
      <c r="H1805" s="31">
        <v>0</v>
      </c>
      <c r="I1805" s="31">
        <v>0</v>
      </c>
      <c r="J1805" s="117">
        <f t="shared" si="28"/>
        <v>0</v>
      </c>
      <c r="K1805" s="31">
        <v>0</v>
      </c>
      <c r="L1805" s="31">
        <v>0</v>
      </c>
    </row>
    <row r="1806" spans="1:12" outlineLevel="2" x14ac:dyDescent="0.2">
      <c r="A1806" t="s">
        <v>231</v>
      </c>
      <c r="B1806" s="31" t="s">
        <v>2580</v>
      </c>
      <c r="C1806" t="s">
        <v>6</v>
      </c>
      <c r="D1806" s="3">
        <v>43536</v>
      </c>
      <c r="E1806" s="115">
        <v>179000</v>
      </c>
      <c r="F1806" t="s">
        <v>838</v>
      </c>
      <c r="G1806" s="31">
        <v>1</v>
      </c>
      <c r="H1806" s="31">
        <v>0</v>
      </c>
      <c r="I1806" s="31">
        <v>0</v>
      </c>
      <c r="J1806" s="117">
        <f t="shared" si="28"/>
        <v>0</v>
      </c>
      <c r="K1806" s="31">
        <v>0</v>
      </c>
      <c r="L1806" s="31">
        <v>0</v>
      </c>
    </row>
    <row r="1807" spans="1:12" outlineLevel="2" x14ac:dyDescent="0.2">
      <c r="A1807" t="s">
        <v>231</v>
      </c>
      <c r="B1807" s="31" t="s">
        <v>2461</v>
      </c>
      <c r="C1807" t="s">
        <v>6</v>
      </c>
      <c r="D1807" s="3">
        <v>43524</v>
      </c>
      <c r="E1807" s="115">
        <v>197000</v>
      </c>
      <c r="F1807" t="s">
        <v>838</v>
      </c>
      <c r="G1807" s="31">
        <v>1</v>
      </c>
      <c r="H1807" s="31">
        <v>0</v>
      </c>
      <c r="I1807" s="31">
        <v>0</v>
      </c>
      <c r="J1807" s="117">
        <f t="shared" si="28"/>
        <v>0</v>
      </c>
      <c r="K1807" s="31">
        <v>0</v>
      </c>
      <c r="L1807" s="31">
        <v>0</v>
      </c>
    </row>
    <row r="1808" spans="1:12" outlineLevel="1" x14ac:dyDescent="0.2">
      <c r="A1808" s="29" t="s">
        <v>3813</v>
      </c>
      <c r="B1808" s="31"/>
      <c r="E1808" s="115">
        <f>SUBTOTAL(9,E1805:E1807)</f>
        <v>642000</v>
      </c>
      <c r="F1808"/>
      <c r="G1808" s="31">
        <f>SUBTOTAL(9,G1805:G1807)</f>
        <v>3</v>
      </c>
      <c r="H1808" s="31">
        <f>SUBTOTAL(9,H1805:H1807)</f>
        <v>0</v>
      </c>
      <c r="I1808" s="31">
        <f>SUBTOTAL(9,I1805:I1807)</f>
        <v>0</v>
      </c>
      <c r="J1808" s="117">
        <f t="shared" si="28"/>
        <v>0</v>
      </c>
      <c r="K1808" s="31">
        <f>SUBTOTAL(9,K1805:K1807)</f>
        <v>0</v>
      </c>
      <c r="L1808" s="31">
        <f>SUBTOTAL(9,L1805:L1807)</f>
        <v>0</v>
      </c>
    </row>
    <row r="1809" spans="1:12" outlineLevel="2" x14ac:dyDescent="0.2">
      <c r="A1809" t="s">
        <v>1680</v>
      </c>
      <c r="B1809" s="31" t="s">
        <v>3145</v>
      </c>
      <c r="C1809" t="s">
        <v>1249</v>
      </c>
      <c r="D1809" s="3">
        <v>43598</v>
      </c>
      <c r="E1809" s="115">
        <v>305000</v>
      </c>
      <c r="F1809" t="s">
        <v>838</v>
      </c>
      <c r="G1809" s="31">
        <v>1</v>
      </c>
      <c r="H1809" s="31">
        <v>0</v>
      </c>
      <c r="I1809" s="31">
        <v>0</v>
      </c>
      <c r="J1809" s="117">
        <f t="shared" si="28"/>
        <v>0</v>
      </c>
      <c r="K1809" s="31">
        <v>0</v>
      </c>
      <c r="L1809" s="31">
        <v>0</v>
      </c>
    </row>
    <row r="1810" spans="1:12" outlineLevel="1" x14ac:dyDescent="0.2">
      <c r="A1810" s="29" t="s">
        <v>3814</v>
      </c>
      <c r="B1810" s="31"/>
      <c r="E1810" s="115">
        <f>SUBTOTAL(9,E1809:E1809)</f>
        <v>305000</v>
      </c>
      <c r="F1810"/>
      <c r="G1810" s="31">
        <f>SUBTOTAL(9,G1809:G1809)</f>
        <v>1</v>
      </c>
      <c r="H1810" s="31">
        <f>SUBTOTAL(9,H1809:H1809)</f>
        <v>0</v>
      </c>
      <c r="I1810" s="31">
        <f>SUBTOTAL(9,I1809:I1809)</f>
        <v>0</v>
      </c>
      <c r="J1810" s="117">
        <f t="shared" si="28"/>
        <v>0</v>
      </c>
      <c r="K1810" s="31">
        <f>SUBTOTAL(9,K1809:K1809)</f>
        <v>0</v>
      </c>
      <c r="L1810" s="31">
        <f>SUBTOTAL(9,L1809:L1809)</f>
        <v>0</v>
      </c>
    </row>
    <row r="1811" spans="1:12" outlineLevel="2" x14ac:dyDescent="0.2">
      <c r="A1811" t="s">
        <v>1529</v>
      </c>
      <c r="B1811" s="2" t="s">
        <v>2138</v>
      </c>
      <c r="C1811" s="17" t="s">
        <v>216</v>
      </c>
      <c r="D1811" s="102">
        <v>43476</v>
      </c>
      <c r="E1811" s="127">
        <v>159950</v>
      </c>
      <c r="F1811" s="129" t="s">
        <v>838</v>
      </c>
      <c r="G1811" s="129">
        <v>1</v>
      </c>
      <c r="H1811" s="129">
        <v>0</v>
      </c>
      <c r="I1811" s="31">
        <v>1</v>
      </c>
      <c r="J1811" s="117">
        <f t="shared" si="28"/>
        <v>1</v>
      </c>
      <c r="K1811" s="31">
        <v>0</v>
      </c>
      <c r="L1811" s="31">
        <v>0</v>
      </c>
    </row>
    <row r="1812" spans="1:12" outlineLevel="2" x14ac:dyDescent="0.2">
      <c r="A1812" t="s">
        <v>1529</v>
      </c>
      <c r="B1812" s="2" t="s">
        <v>2932</v>
      </c>
      <c r="C1812" s="17" t="s">
        <v>6</v>
      </c>
      <c r="D1812" s="102">
        <v>43577</v>
      </c>
      <c r="E1812" s="127">
        <v>155500</v>
      </c>
      <c r="F1812" s="129" t="s">
        <v>838</v>
      </c>
      <c r="G1812" s="129">
        <v>1</v>
      </c>
      <c r="H1812" s="129">
        <v>0</v>
      </c>
      <c r="I1812" s="31">
        <v>1</v>
      </c>
      <c r="J1812" s="117">
        <f t="shared" si="28"/>
        <v>1</v>
      </c>
      <c r="K1812" s="31">
        <v>0</v>
      </c>
      <c r="L1812" s="31">
        <v>0</v>
      </c>
    </row>
    <row r="1813" spans="1:12" outlineLevel="2" x14ac:dyDescent="0.2">
      <c r="A1813" t="s">
        <v>1529</v>
      </c>
      <c r="B1813" s="2" t="s">
        <v>3352</v>
      </c>
      <c r="C1813" s="17" t="s">
        <v>121</v>
      </c>
      <c r="D1813" s="102">
        <v>43616</v>
      </c>
      <c r="E1813" s="127">
        <v>130000</v>
      </c>
      <c r="F1813" s="129" t="s">
        <v>838</v>
      </c>
      <c r="G1813" s="129">
        <v>1</v>
      </c>
      <c r="H1813" s="129">
        <v>0</v>
      </c>
      <c r="I1813" s="31">
        <v>1</v>
      </c>
      <c r="J1813" s="117">
        <f t="shared" si="28"/>
        <v>1</v>
      </c>
      <c r="K1813" s="31">
        <v>0</v>
      </c>
      <c r="L1813" s="31">
        <v>0</v>
      </c>
    </row>
    <row r="1814" spans="1:12" outlineLevel="2" x14ac:dyDescent="0.2">
      <c r="A1814" t="s">
        <v>1529</v>
      </c>
      <c r="B1814" s="2" t="s">
        <v>2734</v>
      </c>
      <c r="C1814" s="17" t="s">
        <v>123</v>
      </c>
      <c r="D1814" s="102">
        <v>43553</v>
      </c>
      <c r="E1814" s="127">
        <v>174900</v>
      </c>
      <c r="F1814" s="129">
        <v>20190514</v>
      </c>
      <c r="G1814" s="129">
        <v>1</v>
      </c>
      <c r="H1814" s="129">
        <v>1</v>
      </c>
      <c r="I1814" s="31">
        <v>1</v>
      </c>
      <c r="J1814" s="117">
        <f t="shared" si="28"/>
        <v>1</v>
      </c>
      <c r="K1814" s="31">
        <v>0</v>
      </c>
      <c r="L1814" s="31">
        <v>0</v>
      </c>
    </row>
    <row r="1815" spans="1:12" outlineLevel="2" x14ac:dyDescent="0.2">
      <c r="A1815" t="s">
        <v>1529</v>
      </c>
      <c r="B1815" s="2" t="s">
        <v>2308</v>
      </c>
      <c r="C1815" s="17" t="s">
        <v>1127</v>
      </c>
      <c r="D1815" s="102">
        <v>43501</v>
      </c>
      <c r="E1815" s="127">
        <v>6800</v>
      </c>
      <c r="F1815" s="129">
        <v>20190194</v>
      </c>
      <c r="G1815" s="129">
        <v>1</v>
      </c>
      <c r="H1815" s="129">
        <v>1</v>
      </c>
      <c r="I1815" s="31">
        <v>1</v>
      </c>
      <c r="J1815" s="117">
        <f t="shared" si="28"/>
        <v>1</v>
      </c>
      <c r="K1815" s="31">
        <v>0</v>
      </c>
      <c r="L1815" s="31">
        <v>0</v>
      </c>
    </row>
    <row r="1816" spans="1:12" outlineLevel="2" x14ac:dyDescent="0.2">
      <c r="A1816" t="s">
        <v>1529</v>
      </c>
      <c r="B1816" s="2" t="s">
        <v>2937</v>
      </c>
      <c r="C1816" s="17" t="s">
        <v>6</v>
      </c>
      <c r="D1816" s="102">
        <v>43577</v>
      </c>
      <c r="E1816" s="127">
        <v>120000</v>
      </c>
      <c r="F1816" s="129">
        <v>20190582</v>
      </c>
      <c r="G1816" s="129">
        <v>1</v>
      </c>
      <c r="H1816" s="129">
        <v>1</v>
      </c>
      <c r="I1816" s="31">
        <v>1</v>
      </c>
      <c r="J1816" s="117">
        <f t="shared" si="28"/>
        <v>1</v>
      </c>
      <c r="K1816" s="31">
        <v>0</v>
      </c>
      <c r="L1816" s="31">
        <v>0</v>
      </c>
    </row>
    <row r="1817" spans="1:12" outlineLevel="2" x14ac:dyDescent="0.2">
      <c r="A1817" t="s">
        <v>1529</v>
      </c>
      <c r="B1817" s="2" t="s">
        <v>2265</v>
      </c>
      <c r="C1817" s="17" t="s">
        <v>426</v>
      </c>
      <c r="D1817" s="102">
        <v>43496</v>
      </c>
      <c r="E1817" s="127">
        <v>225000</v>
      </c>
      <c r="F1817" s="129" t="s">
        <v>838</v>
      </c>
      <c r="G1817" s="129">
        <v>1</v>
      </c>
      <c r="H1817" s="129">
        <v>0</v>
      </c>
      <c r="I1817" s="31">
        <v>1</v>
      </c>
      <c r="J1817" s="117">
        <f t="shared" si="28"/>
        <v>1</v>
      </c>
      <c r="K1817" s="31">
        <v>0</v>
      </c>
      <c r="L1817" s="31">
        <v>0</v>
      </c>
    </row>
    <row r="1818" spans="1:12" outlineLevel="2" x14ac:dyDescent="0.2">
      <c r="A1818" t="s">
        <v>1529</v>
      </c>
      <c r="B1818" s="2" t="s">
        <v>2791</v>
      </c>
      <c r="C1818" s="17" t="s">
        <v>6</v>
      </c>
      <c r="D1818" s="102">
        <v>43560</v>
      </c>
      <c r="E1818" s="127">
        <v>149900</v>
      </c>
      <c r="F1818" s="129">
        <v>20190617</v>
      </c>
      <c r="G1818" s="129">
        <v>1</v>
      </c>
      <c r="H1818" s="129">
        <v>1</v>
      </c>
      <c r="I1818" s="31">
        <v>1</v>
      </c>
      <c r="J1818" s="117">
        <f t="shared" si="28"/>
        <v>1</v>
      </c>
      <c r="K1818" s="31">
        <v>1</v>
      </c>
      <c r="L1818" s="31">
        <v>1</v>
      </c>
    </row>
    <row r="1819" spans="1:12" outlineLevel="2" x14ac:dyDescent="0.2">
      <c r="A1819" t="s">
        <v>1529</v>
      </c>
      <c r="B1819" s="2" t="s">
        <v>2686</v>
      </c>
      <c r="C1819" s="17" t="s">
        <v>6</v>
      </c>
      <c r="D1819" s="102">
        <v>43549</v>
      </c>
      <c r="E1819" s="127">
        <v>157200</v>
      </c>
      <c r="F1819" s="129" t="s">
        <v>838</v>
      </c>
      <c r="G1819" s="129">
        <v>1</v>
      </c>
      <c r="H1819" s="129">
        <v>0</v>
      </c>
      <c r="I1819" s="31">
        <v>1</v>
      </c>
      <c r="J1819" s="117">
        <f t="shared" si="28"/>
        <v>1</v>
      </c>
      <c r="K1819" s="31">
        <v>0</v>
      </c>
      <c r="L1819" s="31">
        <v>0</v>
      </c>
    </row>
    <row r="1820" spans="1:12" outlineLevel="2" x14ac:dyDescent="0.2">
      <c r="A1820" t="s">
        <v>1529</v>
      </c>
      <c r="B1820" s="2" t="s">
        <v>2724</v>
      </c>
      <c r="C1820" s="17" t="s">
        <v>11</v>
      </c>
      <c r="D1820" s="102">
        <v>43552</v>
      </c>
      <c r="E1820" s="127">
        <v>150000</v>
      </c>
      <c r="F1820" s="129">
        <v>20190249</v>
      </c>
      <c r="G1820" s="129">
        <v>1</v>
      </c>
      <c r="H1820" s="129">
        <v>1</v>
      </c>
      <c r="I1820" s="31">
        <v>1</v>
      </c>
      <c r="J1820" s="117">
        <f t="shared" si="28"/>
        <v>1</v>
      </c>
      <c r="K1820" s="31">
        <v>0</v>
      </c>
      <c r="L1820" s="31">
        <v>0</v>
      </c>
    </row>
    <row r="1821" spans="1:12" outlineLevel="2" x14ac:dyDescent="0.2">
      <c r="A1821" t="s">
        <v>1529</v>
      </c>
      <c r="B1821" s="31" t="s">
        <v>2783</v>
      </c>
      <c r="C1821" t="s">
        <v>6</v>
      </c>
      <c r="D1821" s="3">
        <v>43558</v>
      </c>
      <c r="E1821" s="115">
        <v>103000</v>
      </c>
      <c r="F1821" t="s">
        <v>838</v>
      </c>
      <c r="G1821" s="31">
        <v>1</v>
      </c>
      <c r="H1821" s="31">
        <v>0</v>
      </c>
      <c r="I1821" s="31">
        <v>0</v>
      </c>
      <c r="J1821" s="117">
        <f t="shared" si="28"/>
        <v>0</v>
      </c>
      <c r="K1821" s="31">
        <v>0</v>
      </c>
      <c r="L1821" s="31">
        <v>0</v>
      </c>
    </row>
    <row r="1822" spans="1:12" outlineLevel="2" x14ac:dyDescent="0.2">
      <c r="A1822" t="s">
        <v>1529</v>
      </c>
      <c r="B1822" s="31" t="s">
        <v>2973</v>
      </c>
      <c r="C1822" t="s">
        <v>11</v>
      </c>
      <c r="D1822" s="3">
        <v>43581</v>
      </c>
      <c r="E1822" s="115">
        <v>120000</v>
      </c>
      <c r="F1822" t="s">
        <v>838</v>
      </c>
      <c r="G1822" s="31">
        <v>1</v>
      </c>
      <c r="H1822" s="31">
        <v>0</v>
      </c>
      <c r="I1822" s="31">
        <v>0</v>
      </c>
      <c r="J1822" s="117">
        <f t="shared" si="28"/>
        <v>0</v>
      </c>
      <c r="K1822" s="31">
        <v>0</v>
      </c>
      <c r="L1822" s="31">
        <v>0</v>
      </c>
    </row>
    <row r="1823" spans="1:12" outlineLevel="2" x14ac:dyDescent="0.2">
      <c r="A1823" t="s">
        <v>1529</v>
      </c>
      <c r="B1823" s="31" t="s">
        <v>3259</v>
      </c>
      <c r="C1823" t="s">
        <v>534</v>
      </c>
      <c r="D1823" s="3">
        <v>43608</v>
      </c>
      <c r="E1823" s="115">
        <v>350000</v>
      </c>
      <c r="F1823" t="s">
        <v>838</v>
      </c>
      <c r="G1823" s="31">
        <v>1</v>
      </c>
      <c r="H1823" s="31">
        <v>0</v>
      </c>
      <c r="I1823" s="31">
        <v>0</v>
      </c>
      <c r="J1823" s="117">
        <f t="shared" si="28"/>
        <v>0</v>
      </c>
      <c r="K1823" s="31">
        <v>0</v>
      </c>
      <c r="L1823" s="31">
        <v>0</v>
      </c>
    </row>
    <row r="1824" spans="1:12" outlineLevel="2" x14ac:dyDescent="0.2">
      <c r="A1824" t="s">
        <v>1529</v>
      </c>
      <c r="B1824" s="31" t="s">
        <v>2791</v>
      </c>
      <c r="C1824" t="s">
        <v>6</v>
      </c>
      <c r="D1824" s="3">
        <v>43560</v>
      </c>
      <c r="E1824" s="115">
        <v>0</v>
      </c>
      <c r="F1824">
        <v>20190617</v>
      </c>
      <c r="G1824" s="31">
        <v>0</v>
      </c>
      <c r="H1824" s="31">
        <v>0</v>
      </c>
      <c r="I1824" s="31">
        <v>0</v>
      </c>
      <c r="J1824" s="117" t="e">
        <f t="shared" si="28"/>
        <v>#DIV/0!</v>
      </c>
      <c r="K1824" s="31">
        <v>1</v>
      </c>
      <c r="L1824" s="31">
        <v>1</v>
      </c>
    </row>
    <row r="1825" spans="1:12" outlineLevel="2" x14ac:dyDescent="0.2">
      <c r="A1825" t="s">
        <v>1529</v>
      </c>
      <c r="B1825" s="31" t="s">
        <v>2970</v>
      </c>
      <c r="C1825" t="s">
        <v>6</v>
      </c>
      <c r="D1825" s="3">
        <v>43581</v>
      </c>
      <c r="E1825" s="115">
        <v>110500</v>
      </c>
      <c r="F1825">
        <v>20190619</v>
      </c>
      <c r="G1825" s="31">
        <v>1</v>
      </c>
      <c r="H1825" s="31">
        <v>1</v>
      </c>
      <c r="I1825" s="31">
        <v>0</v>
      </c>
      <c r="J1825" s="117">
        <f t="shared" si="28"/>
        <v>0</v>
      </c>
      <c r="K1825" s="31">
        <v>0</v>
      </c>
      <c r="L1825" s="31">
        <v>0</v>
      </c>
    </row>
    <row r="1826" spans="1:12" outlineLevel="1" x14ac:dyDescent="0.2">
      <c r="A1826" s="29" t="s">
        <v>3815</v>
      </c>
      <c r="B1826" s="31"/>
      <c r="E1826" s="115">
        <f>SUBTOTAL(9,E1811:E1825)</f>
        <v>2112750</v>
      </c>
      <c r="F1826"/>
      <c r="G1826" s="31">
        <f>SUBTOTAL(9,G1811:G1825)</f>
        <v>14</v>
      </c>
      <c r="H1826" s="31">
        <f>SUBTOTAL(9,H1811:H1825)</f>
        <v>6</v>
      </c>
      <c r="I1826" s="31">
        <f>SUBTOTAL(9,I1811:I1825)</f>
        <v>10</v>
      </c>
      <c r="J1826" s="117">
        <f t="shared" si="28"/>
        <v>0.7142857142857143</v>
      </c>
      <c r="K1826" s="31">
        <f>SUBTOTAL(9,K1811:K1825)</f>
        <v>2</v>
      </c>
      <c r="L1826" s="31">
        <f>SUBTOTAL(9,L1811:L1825)</f>
        <v>2</v>
      </c>
    </row>
    <row r="1827" spans="1:12" outlineLevel="2" x14ac:dyDescent="0.2">
      <c r="A1827" t="s">
        <v>5</v>
      </c>
      <c r="B1827" s="2" t="s">
        <v>3307</v>
      </c>
      <c r="C1827" s="17" t="s">
        <v>216</v>
      </c>
      <c r="D1827" s="102">
        <v>43614</v>
      </c>
      <c r="E1827" s="127">
        <v>174900</v>
      </c>
      <c r="F1827" s="129" t="s">
        <v>838</v>
      </c>
      <c r="G1827" s="129">
        <v>1</v>
      </c>
      <c r="H1827" s="129">
        <v>0</v>
      </c>
      <c r="I1827" s="31">
        <v>1</v>
      </c>
      <c r="J1827" s="117">
        <f t="shared" si="28"/>
        <v>1</v>
      </c>
      <c r="K1827" s="31">
        <v>0</v>
      </c>
      <c r="L1827" s="31">
        <v>0</v>
      </c>
    </row>
    <row r="1828" spans="1:12" outlineLevel="2" x14ac:dyDescent="0.2">
      <c r="A1828" t="s">
        <v>5</v>
      </c>
      <c r="B1828" s="2" t="s">
        <v>2352</v>
      </c>
      <c r="C1828" s="17" t="s">
        <v>1249</v>
      </c>
      <c r="D1828" s="102">
        <v>43509</v>
      </c>
      <c r="E1828" s="127">
        <v>220000</v>
      </c>
      <c r="F1828" s="129" t="s">
        <v>838</v>
      </c>
      <c r="G1828" s="129">
        <v>1</v>
      </c>
      <c r="H1828" s="129">
        <v>0</v>
      </c>
      <c r="I1828" s="31">
        <v>1</v>
      </c>
      <c r="J1828" s="117">
        <f t="shared" si="28"/>
        <v>1</v>
      </c>
      <c r="K1828" s="31">
        <v>0</v>
      </c>
      <c r="L1828" s="31">
        <v>0</v>
      </c>
    </row>
    <row r="1829" spans="1:12" outlineLevel="2" x14ac:dyDescent="0.2">
      <c r="A1829" t="s">
        <v>5</v>
      </c>
      <c r="B1829" s="2" t="s">
        <v>2537</v>
      </c>
      <c r="C1829" s="17" t="s">
        <v>425</v>
      </c>
      <c r="D1829" s="102">
        <v>43531</v>
      </c>
      <c r="E1829" s="127">
        <v>399900</v>
      </c>
      <c r="F1829" s="129">
        <v>20190300</v>
      </c>
      <c r="G1829" s="129">
        <v>1</v>
      </c>
      <c r="H1829" s="129">
        <v>1</v>
      </c>
      <c r="I1829" s="31">
        <v>1</v>
      </c>
      <c r="J1829" s="117">
        <f t="shared" si="28"/>
        <v>1</v>
      </c>
      <c r="K1829" s="31">
        <v>0</v>
      </c>
      <c r="L1829" s="31">
        <v>0</v>
      </c>
    </row>
    <row r="1830" spans="1:12" outlineLevel="2" x14ac:dyDescent="0.2">
      <c r="A1830" t="s">
        <v>5</v>
      </c>
      <c r="B1830" s="2" t="s">
        <v>2700</v>
      </c>
      <c r="C1830" s="17" t="s">
        <v>1126</v>
      </c>
      <c r="D1830" s="102">
        <v>43549</v>
      </c>
      <c r="E1830" s="127">
        <v>221820</v>
      </c>
      <c r="F1830" s="129" t="s">
        <v>838</v>
      </c>
      <c r="G1830" s="129">
        <v>1</v>
      </c>
      <c r="H1830" s="129">
        <v>0</v>
      </c>
      <c r="I1830" s="31">
        <v>1</v>
      </c>
      <c r="J1830" s="117">
        <f t="shared" si="28"/>
        <v>1</v>
      </c>
      <c r="K1830" s="31">
        <v>0</v>
      </c>
      <c r="L1830" s="31">
        <v>0</v>
      </c>
    </row>
    <row r="1831" spans="1:12" outlineLevel="2" x14ac:dyDescent="0.2">
      <c r="A1831" t="s">
        <v>5</v>
      </c>
      <c r="B1831" s="2" t="s">
        <v>2423</v>
      </c>
      <c r="C1831" s="17" t="s">
        <v>1249</v>
      </c>
      <c r="D1831" s="102">
        <v>43518</v>
      </c>
      <c r="E1831" s="127">
        <v>225200</v>
      </c>
      <c r="F1831" s="129">
        <v>20190221</v>
      </c>
      <c r="G1831" s="129">
        <v>1</v>
      </c>
      <c r="H1831" s="129">
        <v>1</v>
      </c>
      <c r="I1831" s="31">
        <v>1</v>
      </c>
      <c r="J1831" s="117">
        <f t="shared" si="28"/>
        <v>1</v>
      </c>
      <c r="K1831" s="31">
        <v>0</v>
      </c>
      <c r="L1831" s="31">
        <v>0</v>
      </c>
    </row>
    <row r="1832" spans="1:12" outlineLevel="2" x14ac:dyDescent="0.2">
      <c r="A1832" t="s">
        <v>5</v>
      </c>
      <c r="B1832" s="2" t="s">
        <v>2745</v>
      </c>
      <c r="C1832" s="17" t="s">
        <v>6</v>
      </c>
      <c r="D1832" s="102">
        <v>43553</v>
      </c>
      <c r="E1832" s="127">
        <v>244000</v>
      </c>
      <c r="F1832" s="129" t="s">
        <v>838</v>
      </c>
      <c r="G1832" s="129">
        <v>1</v>
      </c>
      <c r="H1832" s="129">
        <v>0</v>
      </c>
      <c r="I1832" s="31">
        <v>1</v>
      </c>
      <c r="J1832" s="117">
        <f t="shared" si="28"/>
        <v>1</v>
      </c>
      <c r="K1832" s="31">
        <v>0</v>
      </c>
      <c r="L1832" s="31">
        <v>0</v>
      </c>
    </row>
    <row r="1833" spans="1:12" outlineLevel="2" x14ac:dyDescent="0.2">
      <c r="A1833" t="s">
        <v>5</v>
      </c>
      <c r="B1833" s="2" t="s">
        <v>2415</v>
      </c>
      <c r="C1833" s="17" t="s">
        <v>534</v>
      </c>
      <c r="D1833" s="102">
        <v>43518</v>
      </c>
      <c r="E1833" s="127">
        <v>299000</v>
      </c>
      <c r="F1833" s="129">
        <v>20190136</v>
      </c>
      <c r="G1833" s="129">
        <v>1</v>
      </c>
      <c r="H1833" s="129">
        <v>1</v>
      </c>
      <c r="I1833" s="31">
        <v>1</v>
      </c>
      <c r="J1833" s="117">
        <f t="shared" si="28"/>
        <v>1</v>
      </c>
      <c r="K1833" s="31">
        <v>0</v>
      </c>
      <c r="L1833" s="31">
        <v>0</v>
      </c>
    </row>
    <row r="1834" spans="1:12" outlineLevel="2" x14ac:dyDescent="0.2">
      <c r="A1834" t="s">
        <v>5</v>
      </c>
      <c r="B1834" s="2" t="s">
        <v>2805</v>
      </c>
      <c r="C1834" s="17" t="s">
        <v>425</v>
      </c>
      <c r="D1834" s="102">
        <v>43560</v>
      </c>
      <c r="E1834" s="127">
        <v>510000</v>
      </c>
      <c r="F1834" s="129" t="s">
        <v>838</v>
      </c>
      <c r="G1834" s="129">
        <v>1</v>
      </c>
      <c r="H1834" s="129">
        <v>0</v>
      </c>
      <c r="I1834" s="31">
        <v>1</v>
      </c>
      <c r="J1834" s="117">
        <f t="shared" si="28"/>
        <v>1</v>
      </c>
      <c r="K1834" s="31">
        <v>0</v>
      </c>
      <c r="L1834" s="31">
        <v>0</v>
      </c>
    </row>
    <row r="1835" spans="1:12" outlineLevel="2" x14ac:dyDescent="0.2">
      <c r="A1835" t="s">
        <v>5</v>
      </c>
      <c r="B1835" s="2" t="s">
        <v>3349</v>
      </c>
      <c r="C1835" s="17" t="s">
        <v>794</v>
      </c>
      <c r="D1835" s="102">
        <v>43616</v>
      </c>
      <c r="E1835" s="127">
        <v>264000</v>
      </c>
      <c r="F1835" s="129">
        <v>20190661</v>
      </c>
      <c r="G1835" s="129">
        <v>1</v>
      </c>
      <c r="H1835" s="129">
        <v>1</v>
      </c>
      <c r="I1835" s="31">
        <v>1</v>
      </c>
      <c r="J1835" s="117">
        <f t="shared" si="28"/>
        <v>1</v>
      </c>
      <c r="K1835" s="31">
        <v>0</v>
      </c>
      <c r="L1835" s="31">
        <v>0</v>
      </c>
    </row>
    <row r="1836" spans="1:12" outlineLevel="2" x14ac:dyDescent="0.2">
      <c r="A1836" t="s">
        <v>5</v>
      </c>
      <c r="B1836" s="2" t="s">
        <v>2453</v>
      </c>
      <c r="C1836" s="17" t="s">
        <v>6</v>
      </c>
      <c r="D1836" s="102">
        <v>43523</v>
      </c>
      <c r="E1836" s="127">
        <v>190500</v>
      </c>
      <c r="F1836" s="129" t="s">
        <v>838</v>
      </c>
      <c r="G1836" s="129">
        <v>1</v>
      </c>
      <c r="H1836" s="129">
        <v>0</v>
      </c>
      <c r="I1836" s="31">
        <v>1</v>
      </c>
      <c r="J1836" s="117">
        <f t="shared" si="28"/>
        <v>1</v>
      </c>
      <c r="K1836" s="31">
        <v>0</v>
      </c>
      <c r="L1836" s="31">
        <v>0</v>
      </c>
    </row>
    <row r="1837" spans="1:12" outlineLevel="2" x14ac:dyDescent="0.2">
      <c r="A1837" t="s">
        <v>5</v>
      </c>
      <c r="B1837" s="2" t="s">
        <v>2153</v>
      </c>
      <c r="C1837" s="17" t="s">
        <v>1092</v>
      </c>
      <c r="D1837" s="102">
        <v>43479</v>
      </c>
      <c r="E1837" s="127">
        <v>115000</v>
      </c>
      <c r="F1837" s="129" t="s">
        <v>838</v>
      </c>
      <c r="G1837" s="129">
        <v>1</v>
      </c>
      <c r="H1837" s="129">
        <v>0</v>
      </c>
      <c r="I1837" s="31">
        <v>1</v>
      </c>
      <c r="J1837" s="117">
        <f t="shared" si="28"/>
        <v>1</v>
      </c>
      <c r="K1837" s="31">
        <v>0</v>
      </c>
      <c r="L1837" s="31">
        <v>0</v>
      </c>
    </row>
    <row r="1838" spans="1:12" outlineLevel="2" x14ac:dyDescent="0.2">
      <c r="A1838" t="s">
        <v>5</v>
      </c>
      <c r="B1838" s="2" t="s">
        <v>2266</v>
      </c>
      <c r="C1838" s="17" t="s">
        <v>6</v>
      </c>
      <c r="D1838" s="102">
        <v>43496</v>
      </c>
      <c r="E1838" s="127">
        <v>195000</v>
      </c>
      <c r="F1838" s="129" t="s">
        <v>838</v>
      </c>
      <c r="G1838" s="129">
        <v>1</v>
      </c>
      <c r="H1838" s="129">
        <v>0</v>
      </c>
      <c r="I1838" s="31">
        <v>1</v>
      </c>
      <c r="J1838" s="117">
        <f t="shared" si="28"/>
        <v>1</v>
      </c>
      <c r="K1838" s="31">
        <v>0</v>
      </c>
      <c r="L1838" s="31">
        <v>0</v>
      </c>
    </row>
    <row r="1839" spans="1:12" outlineLevel="2" x14ac:dyDescent="0.2">
      <c r="A1839" t="s">
        <v>5</v>
      </c>
      <c r="B1839" s="2" t="s">
        <v>3325</v>
      </c>
      <c r="C1839" s="17" t="s">
        <v>216</v>
      </c>
      <c r="D1839" s="102">
        <v>43615</v>
      </c>
      <c r="E1839" s="127">
        <v>180000</v>
      </c>
      <c r="F1839" s="129" t="s">
        <v>838</v>
      </c>
      <c r="G1839" s="129">
        <v>1</v>
      </c>
      <c r="H1839" s="129">
        <v>0</v>
      </c>
      <c r="I1839" s="31">
        <v>1</v>
      </c>
      <c r="J1839" s="117">
        <f t="shared" si="28"/>
        <v>1</v>
      </c>
      <c r="K1839" s="31">
        <v>0</v>
      </c>
      <c r="L1839" s="31">
        <v>0</v>
      </c>
    </row>
    <row r="1840" spans="1:12" outlineLevel="2" x14ac:dyDescent="0.2">
      <c r="A1840" t="s">
        <v>5</v>
      </c>
      <c r="B1840" s="2" t="s">
        <v>3303</v>
      </c>
      <c r="C1840" s="17" t="s">
        <v>6</v>
      </c>
      <c r="D1840" s="102">
        <v>43614</v>
      </c>
      <c r="E1840" s="127">
        <v>130000</v>
      </c>
      <c r="F1840" s="129" t="s">
        <v>838</v>
      </c>
      <c r="G1840" s="129">
        <v>1</v>
      </c>
      <c r="H1840" s="129">
        <v>0</v>
      </c>
      <c r="I1840" s="31">
        <v>1</v>
      </c>
      <c r="J1840" s="117">
        <f t="shared" si="28"/>
        <v>1</v>
      </c>
      <c r="K1840" s="31">
        <v>0</v>
      </c>
      <c r="L1840" s="31">
        <v>0</v>
      </c>
    </row>
    <row r="1841" spans="1:12" outlineLevel="2" x14ac:dyDescent="0.2">
      <c r="A1841" t="s">
        <v>5</v>
      </c>
      <c r="B1841" s="2" t="s">
        <v>3180</v>
      </c>
      <c r="C1841" s="17" t="s">
        <v>6</v>
      </c>
      <c r="D1841" s="102">
        <v>43600</v>
      </c>
      <c r="E1841" s="127">
        <v>322000</v>
      </c>
      <c r="F1841" s="129" t="s">
        <v>838</v>
      </c>
      <c r="G1841" s="129">
        <v>1</v>
      </c>
      <c r="H1841" s="129">
        <v>0</v>
      </c>
      <c r="I1841" s="31">
        <v>1</v>
      </c>
      <c r="J1841" s="117">
        <f t="shared" si="28"/>
        <v>1</v>
      </c>
      <c r="K1841" s="31">
        <v>0</v>
      </c>
      <c r="L1841" s="31">
        <v>0</v>
      </c>
    </row>
    <row r="1842" spans="1:12" outlineLevel="2" x14ac:dyDescent="0.2">
      <c r="A1842" t="s">
        <v>5</v>
      </c>
      <c r="B1842" s="2" t="s">
        <v>2202</v>
      </c>
      <c r="C1842" s="17" t="s">
        <v>6</v>
      </c>
      <c r="D1842" s="102">
        <v>43487</v>
      </c>
      <c r="E1842" s="127">
        <v>450000</v>
      </c>
      <c r="F1842" s="129">
        <v>20182896</v>
      </c>
      <c r="G1842" s="129">
        <v>1</v>
      </c>
      <c r="H1842" s="129">
        <v>1</v>
      </c>
      <c r="I1842" s="31">
        <v>1</v>
      </c>
      <c r="J1842" s="117">
        <f t="shared" si="28"/>
        <v>1</v>
      </c>
      <c r="K1842" s="31">
        <v>0</v>
      </c>
      <c r="L1842" s="31">
        <v>0</v>
      </c>
    </row>
    <row r="1843" spans="1:12" outlineLevel="2" x14ac:dyDescent="0.2">
      <c r="A1843" t="s">
        <v>5</v>
      </c>
      <c r="B1843" s="2" t="s">
        <v>3176</v>
      </c>
      <c r="C1843" s="17" t="s">
        <v>425</v>
      </c>
      <c r="D1843" s="102">
        <v>43600</v>
      </c>
      <c r="E1843" s="127">
        <v>499000</v>
      </c>
      <c r="F1843" s="129">
        <v>20190654</v>
      </c>
      <c r="G1843" s="129">
        <v>1</v>
      </c>
      <c r="H1843" s="129">
        <v>1</v>
      </c>
      <c r="I1843" s="31">
        <v>1</v>
      </c>
      <c r="J1843" s="117">
        <f t="shared" si="28"/>
        <v>1</v>
      </c>
      <c r="K1843" s="31">
        <v>0</v>
      </c>
      <c r="L1843" s="31">
        <v>0</v>
      </c>
    </row>
    <row r="1844" spans="1:12" outlineLevel="2" x14ac:dyDescent="0.2">
      <c r="A1844" t="s">
        <v>5</v>
      </c>
      <c r="B1844" s="2" t="s">
        <v>3057</v>
      </c>
      <c r="C1844" s="17" t="s">
        <v>425</v>
      </c>
      <c r="D1844" s="102">
        <v>43588</v>
      </c>
      <c r="E1844" s="127">
        <v>299900</v>
      </c>
      <c r="F1844" s="129" t="s">
        <v>838</v>
      </c>
      <c r="G1844" s="129">
        <v>1</v>
      </c>
      <c r="H1844" s="129">
        <v>0</v>
      </c>
      <c r="I1844" s="31">
        <v>1</v>
      </c>
      <c r="J1844" s="117">
        <f t="shared" si="28"/>
        <v>1</v>
      </c>
      <c r="K1844" s="31">
        <v>0</v>
      </c>
      <c r="L1844" s="31">
        <v>0</v>
      </c>
    </row>
    <row r="1845" spans="1:12" outlineLevel="2" x14ac:dyDescent="0.2">
      <c r="A1845" t="s">
        <v>5</v>
      </c>
      <c r="B1845" s="2" t="s">
        <v>2673</v>
      </c>
      <c r="C1845" s="17" t="s">
        <v>7</v>
      </c>
      <c r="D1845" s="102">
        <v>43546</v>
      </c>
      <c r="E1845" s="127">
        <v>97000</v>
      </c>
      <c r="F1845" s="129" t="s">
        <v>838</v>
      </c>
      <c r="G1845" s="129">
        <v>1</v>
      </c>
      <c r="H1845" s="129">
        <v>0</v>
      </c>
      <c r="I1845" s="31">
        <v>1</v>
      </c>
      <c r="J1845" s="117">
        <f t="shared" si="28"/>
        <v>1</v>
      </c>
      <c r="K1845" s="31">
        <v>0</v>
      </c>
      <c r="L1845" s="31">
        <v>0</v>
      </c>
    </row>
    <row r="1846" spans="1:12" outlineLevel="2" x14ac:dyDescent="0.2">
      <c r="A1846" t="s">
        <v>5</v>
      </c>
      <c r="B1846" s="2" t="s">
        <v>2316</v>
      </c>
      <c r="C1846" s="17" t="s">
        <v>1249</v>
      </c>
      <c r="D1846" s="102">
        <v>43503</v>
      </c>
      <c r="E1846" s="127">
        <v>174100</v>
      </c>
      <c r="F1846" s="129" t="s">
        <v>838</v>
      </c>
      <c r="G1846" s="129">
        <v>1</v>
      </c>
      <c r="H1846" s="129">
        <v>0</v>
      </c>
      <c r="I1846" s="31">
        <v>1</v>
      </c>
      <c r="J1846" s="117">
        <f t="shared" si="28"/>
        <v>1</v>
      </c>
      <c r="K1846" s="31">
        <v>0</v>
      </c>
      <c r="L1846" s="31">
        <v>0</v>
      </c>
    </row>
    <row r="1847" spans="1:12" outlineLevel="2" x14ac:dyDescent="0.2">
      <c r="A1847" t="s">
        <v>5</v>
      </c>
      <c r="B1847" s="2" t="s">
        <v>2909</v>
      </c>
      <c r="C1847" s="17" t="s">
        <v>6</v>
      </c>
      <c r="D1847" s="102">
        <v>43573</v>
      </c>
      <c r="E1847" s="127">
        <v>179900</v>
      </c>
      <c r="F1847" s="129">
        <v>20190572</v>
      </c>
      <c r="G1847" s="129">
        <v>1</v>
      </c>
      <c r="H1847" s="129">
        <v>1</v>
      </c>
      <c r="I1847" s="31">
        <v>1</v>
      </c>
      <c r="J1847" s="117">
        <f t="shared" si="28"/>
        <v>1</v>
      </c>
      <c r="K1847" s="31">
        <v>0</v>
      </c>
      <c r="L1847" s="31">
        <v>0</v>
      </c>
    </row>
    <row r="1848" spans="1:12" outlineLevel="2" x14ac:dyDescent="0.2">
      <c r="A1848" t="s">
        <v>5</v>
      </c>
      <c r="B1848" s="2" t="s">
        <v>3209</v>
      </c>
      <c r="C1848" s="17" t="s">
        <v>216</v>
      </c>
      <c r="D1848" s="102">
        <v>43605</v>
      </c>
      <c r="E1848" s="127">
        <v>177000</v>
      </c>
      <c r="F1848" s="129">
        <v>20190900</v>
      </c>
      <c r="G1848" s="129">
        <v>1</v>
      </c>
      <c r="H1848" s="129">
        <v>1</v>
      </c>
      <c r="I1848" s="31">
        <v>1</v>
      </c>
      <c r="J1848" s="117">
        <f t="shared" si="28"/>
        <v>1</v>
      </c>
      <c r="K1848" s="31">
        <v>0</v>
      </c>
      <c r="L1848" s="31">
        <v>0</v>
      </c>
    </row>
    <row r="1849" spans="1:12" outlineLevel="2" x14ac:dyDescent="0.2">
      <c r="A1849" t="s">
        <v>5</v>
      </c>
      <c r="B1849" s="2" t="s">
        <v>151</v>
      </c>
      <c r="C1849" s="17" t="s">
        <v>6</v>
      </c>
      <c r="D1849" s="102">
        <v>43539</v>
      </c>
      <c r="E1849" s="127">
        <v>205000</v>
      </c>
      <c r="F1849" s="129" t="s">
        <v>838</v>
      </c>
      <c r="G1849" s="129">
        <v>1</v>
      </c>
      <c r="H1849" s="129">
        <v>0</v>
      </c>
      <c r="I1849" s="31">
        <v>1</v>
      </c>
      <c r="J1849" s="117">
        <f t="shared" si="28"/>
        <v>1</v>
      </c>
      <c r="K1849" s="31">
        <v>0</v>
      </c>
      <c r="L1849" s="31">
        <v>0</v>
      </c>
    </row>
    <row r="1850" spans="1:12" outlineLevel="2" x14ac:dyDescent="0.2">
      <c r="A1850" t="s">
        <v>5</v>
      </c>
      <c r="B1850" s="2" t="s">
        <v>3310</v>
      </c>
      <c r="C1850" s="17" t="s">
        <v>6</v>
      </c>
      <c r="D1850" s="102">
        <v>43614</v>
      </c>
      <c r="E1850" s="127">
        <v>375000</v>
      </c>
      <c r="F1850" s="129" t="s">
        <v>838</v>
      </c>
      <c r="G1850" s="129">
        <v>1</v>
      </c>
      <c r="H1850" s="129">
        <v>0</v>
      </c>
      <c r="I1850" s="31">
        <v>1</v>
      </c>
      <c r="J1850" s="117">
        <f t="shared" si="28"/>
        <v>1</v>
      </c>
      <c r="K1850" s="31">
        <v>0</v>
      </c>
      <c r="L1850" s="31">
        <v>0</v>
      </c>
    </row>
    <row r="1851" spans="1:12" outlineLevel="2" x14ac:dyDescent="0.2">
      <c r="A1851" t="s">
        <v>5</v>
      </c>
      <c r="B1851" s="2" t="s">
        <v>2273</v>
      </c>
      <c r="C1851" s="17" t="s">
        <v>123</v>
      </c>
      <c r="D1851" s="102">
        <v>43496</v>
      </c>
      <c r="E1851" s="127">
        <v>276000</v>
      </c>
      <c r="F1851" s="129">
        <v>20190009</v>
      </c>
      <c r="G1851" s="129">
        <v>1</v>
      </c>
      <c r="H1851" s="129">
        <v>1</v>
      </c>
      <c r="I1851" s="31">
        <v>1</v>
      </c>
      <c r="J1851" s="117">
        <f t="shared" si="28"/>
        <v>1</v>
      </c>
      <c r="K1851" s="31">
        <v>0</v>
      </c>
      <c r="L1851" s="31">
        <v>0</v>
      </c>
    </row>
    <row r="1852" spans="1:12" outlineLevel="2" x14ac:dyDescent="0.2">
      <c r="A1852" t="s">
        <v>5</v>
      </c>
      <c r="B1852" s="2" t="s">
        <v>2857</v>
      </c>
      <c r="C1852" s="17" t="s">
        <v>6</v>
      </c>
      <c r="D1852" s="102">
        <v>43567</v>
      </c>
      <c r="E1852" s="127">
        <v>124900</v>
      </c>
      <c r="F1852" s="129">
        <v>20190525</v>
      </c>
      <c r="G1852" s="129">
        <v>1</v>
      </c>
      <c r="H1852" s="129">
        <v>1</v>
      </c>
      <c r="I1852" s="31">
        <v>1</v>
      </c>
      <c r="J1852" s="117">
        <f t="shared" si="28"/>
        <v>1</v>
      </c>
      <c r="K1852" s="31">
        <v>0</v>
      </c>
      <c r="L1852" s="31">
        <v>0</v>
      </c>
    </row>
    <row r="1853" spans="1:12" outlineLevel="2" x14ac:dyDescent="0.2">
      <c r="A1853" t="s">
        <v>5</v>
      </c>
      <c r="B1853" s="2" t="s">
        <v>2042</v>
      </c>
      <c r="C1853" s="17" t="s">
        <v>1249</v>
      </c>
      <c r="D1853" s="102">
        <v>43572</v>
      </c>
      <c r="E1853" s="127">
        <v>141000</v>
      </c>
      <c r="F1853" s="129" t="s">
        <v>838</v>
      </c>
      <c r="G1853" s="129">
        <v>1</v>
      </c>
      <c r="H1853" s="129">
        <v>0</v>
      </c>
      <c r="I1853" s="31">
        <v>1</v>
      </c>
      <c r="J1853" s="117">
        <f t="shared" si="28"/>
        <v>1</v>
      </c>
      <c r="K1853" s="31">
        <v>0</v>
      </c>
      <c r="L1853" s="31">
        <v>0</v>
      </c>
    </row>
    <row r="1854" spans="1:12" outlineLevel="2" x14ac:dyDescent="0.2">
      <c r="A1854" t="s">
        <v>5</v>
      </c>
      <c r="B1854" s="2" t="s">
        <v>2123</v>
      </c>
      <c r="C1854" s="17" t="s">
        <v>6</v>
      </c>
      <c r="D1854" s="102">
        <v>43474</v>
      </c>
      <c r="E1854" s="127">
        <v>245000</v>
      </c>
      <c r="F1854" s="129" t="s">
        <v>838</v>
      </c>
      <c r="G1854" s="129">
        <v>1</v>
      </c>
      <c r="H1854" s="129">
        <v>0</v>
      </c>
      <c r="I1854" s="31">
        <v>1</v>
      </c>
      <c r="J1854" s="117">
        <f t="shared" si="28"/>
        <v>1</v>
      </c>
      <c r="K1854" s="31">
        <v>0</v>
      </c>
      <c r="L1854" s="31">
        <v>0</v>
      </c>
    </row>
    <row r="1855" spans="1:12" outlineLevel="2" x14ac:dyDescent="0.2">
      <c r="A1855" t="s">
        <v>5</v>
      </c>
      <c r="B1855" s="2" t="s">
        <v>364</v>
      </c>
      <c r="C1855" s="17" t="s">
        <v>216</v>
      </c>
      <c r="D1855" s="102">
        <v>43521</v>
      </c>
      <c r="E1855" s="127">
        <v>252000</v>
      </c>
      <c r="F1855" s="129" t="s">
        <v>838</v>
      </c>
      <c r="G1855" s="129">
        <v>1</v>
      </c>
      <c r="H1855" s="129">
        <v>0</v>
      </c>
      <c r="I1855" s="31">
        <v>1</v>
      </c>
      <c r="J1855" s="117">
        <f t="shared" si="28"/>
        <v>1</v>
      </c>
      <c r="K1855" s="31">
        <v>0</v>
      </c>
      <c r="L1855" s="31">
        <v>0</v>
      </c>
    </row>
    <row r="1856" spans="1:12" outlineLevel="2" x14ac:dyDescent="0.2">
      <c r="A1856" t="s">
        <v>5</v>
      </c>
      <c r="B1856" s="2" t="s">
        <v>2140</v>
      </c>
      <c r="C1856" s="17" t="s">
        <v>6</v>
      </c>
      <c r="D1856" s="102">
        <v>43476</v>
      </c>
      <c r="E1856" s="127">
        <v>142000</v>
      </c>
      <c r="F1856" s="129">
        <v>20182801</v>
      </c>
      <c r="G1856" s="129">
        <v>1</v>
      </c>
      <c r="H1856" s="129">
        <v>1</v>
      </c>
      <c r="I1856" s="31">
        <v>1</v>
      </c>
      <c r="J1856" s="117">
        <f t="shared" si="28"/>
        <v>1</v>
      </c>
      <c r="K1856" s="31">
        <v>0</v>
      </c>
      <c r="L1856" s="31">
        <v>0</v>
      </c>
    </row>
    <row r="1857" spans="1:12" outlineLevel="2" x14ac:dyDescent="0.2">
      <c r="A1857" t="s">
        <v>5</v>
      </c>
      <c r="B1857" s="2" t="s">
        <v>2859</v>
      </c>
      <c r="C1857" s="17" t="s">
        <v>1127</v>
      </c>
      <c r="D1857" s="102">
        <v>43567</v>
      </c>
      <c r="E1857" s="127">
        <v>135000</v>
      </c>
      <c r="F1857" s="129" t="s">
        <v>838</v>
      </c>
      <c r="G1857" s="129">
        <v>1</v>
      </c>
      <c r="H1857" s="129">
        <v>0</v>
      </c>
      <c r="I1857" s="31">
        <v>1</v>
      </c>
      <c r="J1857" s="117">
        <f t="shared" si="28"/>
        <v>1</v>
      </c>
      <c r="K1857" s="31">
        <v>0</v>
      </c>
      <c r="L1857" s="31">
        <v>0</v>
      </c>
    </row>
    <row r="1858" spans="1:12" outlineLevel="2" x14ac:dyDescent="0.2">
      <c r="A1858" t="s">
        <v>5</v>
      </c>
      <c r="B1858" s="2" t="s">
        <v>3305</v>
      </c>
      <c r="C1858" s="17" t="s">
        <v>6</v>
      </c>
      <c r="D1858" s="102">
        <v>43614</v>
      </c>
      <c r="E1858" s="127">
        <v>342500</v>
      </c>
      <c r="F1858" s="129">
        <v>20190903</v>
      </c>
      <c r="G1858" s="129">
        <v>1</v>
      </c>
      <c r="H1858" s="129">
        <v>1</v>
      </c>
      <c r="I1858" s="31">
        <v>1</v>
      </c>
      <c r="J1858" s="117">
        <f t="shared" si="28"/>
        <v>1</v>
      </c>
      <c r="K1858" s="31">
        <v>0</v>
      </c>
      <c r="L1858" s="31">
        <v>0</v>
      </c>
    </row>
    <row r="1859" spans="1:12" outlineLevel="2" x14ac:dyDescent="0.2">
      <c r="A1859" t="s">
        <v>5</v>
      </c>
      <c r="B1859" s="2" t="s">
        <v>2601</v>
      </c>
      <c r="C1859" s="17" t="s">
        <v>6</v>
      </c>
      <c r="D1859" s="102">
        <v>43538</v>
      </c>
      <c r="E1859" s="127">
        <v>180000</v>
      </c>
      <c r="F1859" s="129">
        <v>20190218</v>
      </c>
      <c r="G1859" s="129">
        <v>1</v>
      </c>
      <c r="H1859" s="129">
        <v>1</v>
      </c>
      <c r="I1859" s="31">
        <v>1</v>
      </c>
      <c r="J1859" s="117">
        <f t="shared" si="28"/>
        <v>1</v>
      </c>
      <c r="K1859" s="31">
        <v>0</v>
      </c>
      <c r="L1859" s="31">
        <v>0</v>
      </c>
    </row>
    <row r="1860" spans="1:12" outlineLevel="2" x14ac:dyDescent="0.2">
      <c r="A1860" t="s">
        <v>5</v>
      </c>
      <c r="B1860" s="2" t="s">
        <v>3254</v>
      </c>
      <c r="C1860" s="17" t="s">
        <v>216</v>
      </c>
      <c r="D1860" s="102">
        <v>43608</v>
      </c>
      <c r="E1860" s="127">
        <v>185000</v>
      </c>
      <c r="F1860" s="129" t="s">
        <v>838</v>
      </c>
      <c r="G1860" s="129">
        <v>1</v>
      </c>
      <c r="H1860" s="129">
        <v>0</v>
      </c>
      <c r="I1860" s="31">
        <v>1</v>
      </c>
      <c r="J1860" s="117">
        <f t="shared" si="28"/>
        <v>1</v>
      </c>
      <c r="K1860" s="31">
        <v>0</v>
      </c>
      <c r="L1860" s="31">
        <v>0</v>
      </c>
    </row>
    <row r="1861" spans="1:12" outlineLevel="2" x14ac:dyDescent="0.2">
      <c r="A1861" t="s">
        <v>5</v>
      </c>
      <c r="B1861" s="2" t="s">
        <v>2681</v>
      </c>
      <c r="C1861" s="17" t="s">
        <v>6</v>
      </c>
      <c r="D1861" s="102">
        <v>43546</v>
      </c>
      <c r="E1861" s="127">
        <v>185000</v>
      </c>
      <c r="F1861" s="129" t="s">
        <v>838</v>
      </c>
      <c r="G1861" s="129">
        <v>1</v>
      </c>
      <c r="H1861" s="129">
        <v>0</v>
      </c>
      <c r="I1861" s="31">
        <v>1</v>
      </c>
      <c r="J1861" s="117">
        <f t="shared" si="28"/>
        <v>1</v>
      </c>
      <c r="K1861" s="31">
        <v>0</v>
      </c>
      <c r="L1861" s="31">
        <v>0</v>
      </c>
    </row>
    <row r="1862" spans="1:12" outlineLevel="2" x14ac:dyDescent="0.2">
      <c r="A1862" t="s">
        <v>5</v>
      </c>
      <c r="B1862" s="2" t="s">
        <v>2034</v>
      </c>
      <c r="C1862" s="17" t="s">
        <v>1249</v>
      </c>
      <c r="D1862" s="102">
        <v>43573</v>
      </c>
      <c r="E1862" s="127">
        <v>559000</v>
      </c>
      <c r="F1862" s="129" t="s">
        <v>838</v>
      </c>
      <c r="G1862" s="129">
        <v>1</v>
      </c>
      <c r="H1862" s="129">
        <v>0</v>
      </c>
      <c r="I1862" s="31">
        <v>1</v>
      </c>
      <c r="J1862" s="117">
        <f t="shared" ref="J1862:J1925" si="29">+I1862/G1862</f>
        <v>1</v>
      </c>
      <c r="K1862" s="31">
        <v>0</v>
      </c>
      <c r="L1862" s="31">
        <v>0</v>
      </c>
    </row>
    <row r="1863" spans="1:12" outlineLevel="2" x14ac:dyDescent="0.2">
      <c r="A1863" t="s">
        <v>5</v>
      </c>
      <c r="B1863" s="2" t="s">
        <v>2369</v>
      </c>
      <c r="C1863" s="17" t="s">
        <v>287</v>
      </c>
      <c r="D1863" s="102">
        <v>43511</v>
      </c>
      <c r="E1863" s="127">
        <v>129900</v>
      </c>
      <c r="F1863" s="129" t="s">
        <v>838</v>
      </c>
      <c r="G1863" s="129">
        <v>1</v>
      </c>
      <c r="H1863" s="129">
        <v>0</v>
      </c>
      <c r="I1863" s="31">
        <v>1</v>
      </c>
      <c r="J1863" s="117">
        <f t="shared" si="29"/>
        <v>1</v>
      </c>
      <c r="K1863" s="31">
        <v>0</v>
      </c>
      <c r="L1863" s="31">
        <v>0</v>
      </c>
    </row>
    <row r="1864" spans="1:12" outlineLevel="2" x14ac:dyDescent="0.2">
      <c r="A1864" t="s">
        <v>5</v>
      </c>
      <c r="B1864" s="2" t="s">
        <v>3331</v>
      </c>
      <c r="C1864" s="17" t="s">
        <v>6</v>
      </c>
      <c r="D1864" s="102">
        <v>43615</v>
      </c>
      <c r="E1864" s="127">
        <v>90000</v>
      </c>
      <c r="F1864" s="129"/>
      <c r="G1864" s="129">
        <v>1</v>
      </c>
      <c r="H1864" s="129">
        <v>0</v>
      </c>
      <c r="I1864" s="31">
        <v>1</v>
      </c>
      <c r="J1864" s="117">
        <f t="shared" si="29"/>
        <v>1</v>
      </c>
      <c r="K1864" s="31">
        <v>0</v>
      </c>
      <c r="L1864" s="31">
        <v>0</v>
      </c>
    </row>
    <row r="1865" spans="1:12" outlineLevel="2" x14ac:dyDescent="0.2">
      <c r="A1865" t="s">
        <v>5</v>
      </c>
      <c r="B1865" s="2" t="s">
        <v>2389</v>
      </c>
      <c r="C1865" s="17" t="s">
        <v>216</v>
      </c>
      <c r="D1865" s="102">
        <v>43515</v>
      </c>
      <c r="E1865" s="127">
        <v>199000</v>
      </c>
      <c r="F1865" s="129" t="s">
        <v>838</v>
      </c>
      <c r="G1865" s="129">
        <v>1</v>
      </c>
      <c r="H1865" s="129">
        <v>0</v>
      </c>
      <c r="I1865" s="31">
        <v>1</v>
      </c>
      <c r="J1865" s="117">
        <f t="shared" si="29"/>
        <v>1</v>
      </c>
      <c r="K1865" s="31">
        <v>0</v>
      </c>
      <c r="L1865" s="31">
        <v>0</v>
      </c>
    </row>
    <row r="1866" spans="1:12" outlineLevel="2" x14ac:dyDescent="0.2">
      <c r="A1866" t="s">
        <v>5</v>
      </c>
      <c r="B1866" s="2" t="s">
        <v>2592</v>
      </c>
      <c r="C1866" s="17" t="s">
        <v>7</v>
      </c>
      <c r="D1866" s="102">
        <v>43537</v>
      </c>
      <c r="E1866" s="127">
        <v>135530</v>
      </c>
      <c r="F1866" s="129" t="s">
        <v>838</v>
      </c>
      <c r="G1866" s="129">
        <v>1</v>
      </c>
      <c r="H1866" s="129">
        <v>0</v>
      </c>
      <c r="I1866" s="31">
        <v>1</v>
      </c>
      <c r="J1866" s="117">
        <f t="shared" si="29"/>
        <v>1</v>
      </c>
      <c r="K1866" s="31">
        <v>0</v>
      </c>
      <c r="L1866" s="31">
        <v>0</v>
      </c>
    </row>
    <row r="1867" spans="1:12" outlineLevel="2" x14ac:dyDescent="0.2">
      <c r="A1867" t="s">
        <v>5</v>
      </c>
      <c r="B1867" s="2" t="s">
        <v>3330</v>
      </c>
      <c r="C1867" s="17" t="s">
        <v>1249</v>
      </c>
      <c r="D1867" s="102">
        <v>43615</v>
      </c>
      <c r="E1867" s="127">
        <v>220000</v>
      </c>
      <c r="F1867" s="129" t="s">
        <v>838</v>
      </c>
      <c r="G1867" s="129">
        <v>1</v>
      </c>
      <c r="H1867" s="129">
        <v>0</v>
      </c>
      <c r="I1867" s="31">
        <v>1</v>
      </c>
      <c r="J1867" s="117">
        <f t="shared" si="29"/>
        <v>1</v>
      </c>
      <c r="K1867" s="31">
        <v>0</v>
      </c>
      <c r="L1867" s="31">
        <v>0</v>
      </c>
    </row>
    <row r="1868" spans="1:12" outlineLevel="2" x14ac:dyDescent="0.2">
      <c r="A1868" t="s">
        <v>5</v>
      </c>
      <c r="B1868" s="2" t="s">
        <v>2605</v>
      </c>
      <c r="C1868" s="17" t="s">
        <v>6</v>
      </c>
      <c r="D1868" s="102">
        <v>43538</v>
      </c>
      <c r="E1868" s="127">
        <v>204900</v>
      </c>
      <c r="F1868" s="129" t="s">
        <v>838</v>
      </c>
      <c r="G1868" s="129">
        <v>1</v>
      </c>
      <c r="H1868" s="129">
        <v>0</v>
      </c>
      <c r="I1868" s="31">
        <v>1</v>
      </c>
      <c r="J1868" s="117">
        <f t="shared" si="29"/>
        <v>1</v>
      </c>
      <c r="K1868" s="31">
        <v>0</v>
      </c>
      <c r="L1868" s="31">
        <v>0</v>
      </c>
    </row>
    <row r="1869" spans="1:12" outlineLevel="2" x14ac:dyDescent="0.2">
      <c r="A1869" t="s">
        <v>5</v>
      </c>
      <c r="B1869" s="2" t="s">
        <v>3048</v>
      </c>
      <c r="C1869" s="17" t="s">
        <v>7</v>
      </c>
      <c r="D1869" s="102">
        <v>43588</v>
      </c>
      <c r="E1869" s="127">
        <v>157500</v>
      </c>
      <c r="F1869" s="129" t="s">
        <v>838</v>
      </c>
      <c r="G1869" s="129">
        <v>1</v>
      </c>
      <c r="H1869" s="129">
        <v>0</v>
      </c>
      <c r="I1869" s="31">
        <v>1</v>
      </c>
      <c r="J1869" s="117">
        <f t="shared" si="29"/>
        <v>1</v>
      </c>
      <c r="K1869" s="31">
        <v>0</v>
      </c>
      <c r="L1869" s="31">
        <v>0</v>
      </c>
    </row>
    <row r="1870" spans="1:12" outlineLevel="2" x14ac:dyDescent="0.2">
      <c r="A1870" t="s">
        <v>5</v>
      </c>
      <c r="B1870" s="2" t="s">
        <v>2318</v>
      </c>
      <c r="C1870" s="17" t="s">
        <v>216</v>
      </c>
      <c r="D1870" s="102">
        <v>43503</v>
      </c>
      <c r="E1870" s="127">
        <v>362500</v>
      </c>
      <c r="F1870" s="129">
        <v>20182884</v>
      </c>
      <c r="G1870" s="129">
        <v>1</v>
      </c>
      <c r="H1870" s="129">
        <v>1</v>
      </c>
      <c r="I1870" s="31">
        <v>1</v>
      </c>
      <c r="J1870" s="117">
        <f t="shared" si="29"/>
        <v>1</v>
      </c>
      <c r="K1870" s="31">
        <v>0</v>
      </c>
      <c r="L1870" s="31">
        <v>0</v>
      </c>
    </row>
    <row r="1871" spans="1:12" outlineLevel="2" x14ac:dyDescent="0.2">
      <c r="A1871" t="s">
        <v>5</v>
      </c>
      <c r="B1871" s="2" t="s">
        <v>2310</v>
      </c>
      <c r="C1871" s="17" t="s">
        <v>6</v>
      </c>
      <c r="D1871" s="102">
        <v>43502</v>
      </c>
      <c r="E1871" s="127">
        <v>130000</v>
      </c>
      <c r="F1871" s="129">
        <v>20190138</v>
      </c>
      <c r="G1871" s="129">
        <v>1</v>
      </c>
      <c r="H1871" s="129">
        <v>1</v>
      </c>
      <c r="I1871" s="31">
        <v>1</v>
      </c>
      <c r="J1871" s="117">
        <f t="shared" si="29"/>
        <v>1</v>
      </c>
      <c r="K1871" s="31">
        <v>0</v>
      </c>
      <c r="L1871" s="31">
        <v>0</v>
      </c>
    </row>
    <row r="1872" spans="1:12" outlineLevel="2" x14ac:dyDescent="0.2">
      <c r="A1872" t="s">
        <v>5</v>
      </c>
      <c r="B1872" s="2" t="s">
        <v>3073</v>
      </c>
      <c r="C1872" s="17" t="s">
        <v>123</v>
      </c>
      <c r="D1872" s="102">
        <v>43591</v>
      </c>
      <c r="E1872" s="127">
        <v>223000</v>
      </c>
      <c r="F1872" s="129" t="s">
        <v>838</v>
      </c>
      <c r="G1872" s="129">
        <v>1</v>
      </c>
      <c r="H1872" s="129">
        <v>0</v>
      </c>
      <c r="I1872" s="31">
        <v>1</v>
      </c>
      <c r="J1872" s="117">
        <f t="shared" si="29"/>
        <v>1</v>
      </c>
      <c r="K1872" s="31">
        <v>0</v>
      </c>
      <c r="L1872" s="31">
        <v>0</v>
      </c>
    </row>
    <row r="1873" spans="1:12" outlineLevel="2" x14ac:dyDescent="0.2">
      <c r="A1873" t="s">
        <v>5</v>
      </c>
      <c r="B1873" s="2" t="s">
        <v>2297</v>
      </c>
      <c r="C1873" s="17" t="s">
        <v>7</v>
      </c>
      <c r="D1873" s="102">
        <v>43500</v>
      </c>
      <c r="E1873" s="127">
        <v>435000</v>
      </c>
      <c r="F1873" s="129" t="s">
        <v>838</v>
      </c>
      <c r="G1873" s="129">
        <v>1</v>
      </c>
      <c r="H1873" s="129">
        <v>0</v>
      </c>
      <c r="I1873" s="31">
        <v>1</v>
      </c>
      <c r="J1873" s="117">
        <f t="shared" si="29"/>
        <v>1</v>
      </c>
      <c r="K1873" s="31">
        <v>0</v>
      </c>
      <c r="L1873" s="31">
        <v>0</v>
      </c>
    </row>
    <row r="1874" spans="1:12" outlineLevel="2" x14ac:dyDescent="0.2">
      <c r="A1874" t="s">
        <v>5</v>
      </c>
      <c r="B1874" s="2" t="s">
        <v>2667</v>
      </c>
      <c r="C1874" s="17" t="s">
        <v>6</v>
      </c>
      <c r="D1874" s="102">
        <v>43546</v>
      </c>
      <c r="E1874" s="127">
        <v>167000</v>
      </c>
      <c r="F1874" s="129" t="s">
        <v>838</v>
      </c>
      <c r="G1874" s="129">
        <v>1</v>
      </c>
      <c r="H1874" s="129">
        <v>0</v>
      </c>
      <c r="I1874" s="31">
        <v>1</v>
      </c>
      <c r="J1874" s="117">
        <f t="shared" si="29"/>
        <v>1</v>
      </c>
      <c r="K1874" s="31">
        <v>0</v>
      </c>
      <c r="L1874" s="31">
        <v>0</v>
      </c>
    </row>
    <row r="1875" spans="1:12" outlineLevel="2" x14ac:dyDescent="0.2">
      <c r="A1875" t="s">
        <v>5</v>
      </c>
      <c r="B1875" s="2" t="s">
        <v>2107</v>
      </c>
      <c r="C1875" s="17" t="s">
        <v>1249</v>
      </c>
      <c r="D1875" s="102">
        <v>43469</v>
      </c>
      <c r="E1875" s="127">
        <v>270000</v>
      </c>
      <c r="F1875" s="129" t="s">
        <v>838</v>
      </c>
      <c r="G1875" s="129">
        <v>1</v>
      </c>
      <c r="H1875" s="129">
        <v>0</v>
      </c>
      <c r="I1875" s="31">
        <v>1</v>
      </c>
      <c r="J1875" s="117">
        <f t="shared" si="29"/>
        <v>1</v>
      </c>
      <c r="K1875" s="31">
        <v>0</v>
      </c>
      <c r="L1875" s="31">
        <v>0</v>
      </c>
    </row>
    <row r="1876" spans="1:12" outlineLevel="2" x14ac:dyDescent="0.2">
      <c r="A1876" t="s">
        <v>5</v>
      </c>
      <c r="B1876" s="2" t="s">
        <v>2556</v>
      </c>
      <c r="C1876" s="17" t="s">
        <v>700</v>
      </c>
      <c r="D1876" s="102">
        <v>43532</v>
      </c>
      <c r="E1876" s="127">
        <v>295000</v>
      </c>
      <c r="F1876" s="129">
        <v>20190155</v>
      </c>
      <c r="G1876" s="129">
        <v>1</v>
      </c>
      <c r="H1876" s="129">
        <v>1</v>
      </c>
      <c r="I1876" s="31">
        <v>1</v>
      </c>
      <c r="J1876" s="117">
        <f t="shared" si="29"/>
        <v>1</v>
      </c>
      <c r="K1876" s="31">
        <v>0</v>
      </c>
      <c r="L1876" s="31">
        <v>0</v>
      </c>
    </row>
    <row r="1877" spans="1:12" outlineLevel="2" x14ac:dyDescent="0.2">
      <c r="A1877" t="s">
        <v>5</v>
      </c>
      <c r="B1877" s="2" t="s">
        <v>2382</v>
      </c>
      <c r="C1877" s="17" t="s">
        <v>1209</v>
      </c>
      <c r="D1877" s="102">
        <v>43514</v>
      </c>
      <c r="E1877" s="127">
        <v>126000</v>
      </c>
      <c r="F1877" s="129" t="s">
        <v>838</v>
      </c>
      <c r="G1877" s="129">
        <v>1</v>
      </c>
      <c r="H1877" s="129">
        <v>0</v>
      </c>
      <c r="I1877" s="31">
        <v>1</v>
      </c>
      <c r="J1877" s="117">
        <f t="shared" si="29"/>
        <v>1</v>
      </c>
      <c r="K1877" s="31">
        <v>0</v>
      </c>
      <c r="L1877" s="31">
        <v>0</v>
      </c>
    </row>
    <row r="1878" spans="1:12" outlineLevel="2" x14ac:dyDescent="0.2">
      <c r="A1878" t="s">
        <v>5</v>
      </c>
      <c r="B1878" s="2" t="s">
        <v>2919</v>
      </c>
      <c r="C1878" s="17" t="s">
        <v>6</v>
      </c>
      <c r="D1878" s="102">
        <v>43573</v>
      </c>
      <c r="E1878" s="127">
        <v>137500</v>
      </c>
      <c r="F1878" s="129" t="s">
        <v>838</v>
      </c>
      <c r="G1878" s="129">
        <v>1</v>
      </c>
      <c r="H1878" s="129">
        <v>0</v>
      </c>
      <c r="I1878" s="31">
        <v>1</v>
      </c>
      <c r="J1878" s="117">
        <f t="shared" si="29"/>
        <v>1</v>
      </c>
      <c r="K1878" s="31">
        <v>0</v>
      </c>
      <c r="L1878" s="31">
        <v>0</v>
      </c>
    </row>
    <row r="1879" spans="1:12" outlineLevel="2" x14ac:dyDescent="0.2">
      <c r="A1879" t="s">
        <v>5</v>
      </c>
      <c r="B1879" s="2" t="s">
        <v>3054</v>
      </c>
      <c r="C1879" s="17" t="s">
        <v>6</v>
      </c>
      <c r="D1879" s="102">
        <v>43588</v>
      </c>
      <c r="E1879" s="127">
        <v>225000</v>
      </c>
      <c r="F1879" s="129" t="s">
        <v>838</v>
      </c>
      <c r="G1879" s="129">
        <v>1</v>
      </c>
      <c r="H1879" s="129">
        <v>0</v>
      </c>
      <c r="I1879" s="31">
        <v>1</v>
      </c>
      <c r="J1879" s="117">
        <f t="shared" si="29"/>
        <v>1</v>
      </c>
      <c r="K1879" s="31">
        <v>0</v>
      </c>
      <c r="L1879" s="31">
        <v>0</v>
      </c>
    </row>
    <row r="1880" spans="1:12" outlineLevel="2" x14ac:dyDescent="0.2">
      <c r="A1880" t="s">
        <v>5</v>
      </c>
      <c r="B1880" s="2" t="s">
        <v>3239</v>
      </c>
      <c r="C1880" s="17" t="s">
        <v>6</v>
      </c>
      <c r="D1880" s="102">
        <v>43607</v>
      </c>
      <c r="E1880" s="127">
        <v>162000</v>
      </c>
      <c r="F1880" s="129">
        <v>20190613</v>
      </c>
      <c r="G1880" s="129">
        <v>1</v>
      </c>
      <c r="H1880" s="129">
        <v>1</v>
      </c>
      <c r="I1880" s="31">
        <v>1</v>
      </c>
      <c r="J1880" s="117">
        <f t="shared" si="29"/>
        <v>1</v>
      </c>
      <c r="K1880" s="31">
        <v>0</v>
      </c>
      <c r="L1880" s="31">
        <v>0</v>
      </c>
    </row>
    <row r="1881" spans="1:12" outlineLevel="2" x14ac:dyDescent="0.2">
      <c r="A1881" t="s">
        <v>5</v>
      </c>
      <c r="B1881" s="2" t="s">
        <v>2432</v>
      </c>
      <c r="C1881" s="17" t="s">
        <v>216</v>
      </c>
      <c r="D1881" s="102">
        <v>43521</v>
      </c>
      <c r="E1881" s="127">
        <v>156000</v>
      </c>
      <c r="F1881" s="129" t="s">
        <v>838</v>
      </c>
      <c r="G1881" s="129">
        <v>1</v>
      </c>
      <c r="H1881" s="129">
        <v>0</v>
      </c>
      <c r="I1881" s="31">
        <v>1</v>
      </c>
      <c r="J1881" s="117">
        <f t="shared" si="29"/>
        <v>1</v>
      </c>
      <c r="K1881" s="31">
        <v>0</v>
      </c>
      <c r="L1881" s="31">
        <v>0</v>
      </c>
    </row>
    <row r="1882" spans="1:12" outlineLevel="2" x14ac:dyDescent="0.2">
      <c r="A1882" t="s">
        <v>5</v>
      </c>
      <c r="B1882" s="2" t="s">
        <v>2095</v>
      </c>
      <c r="C1882" s="17" t="s">
        <v>6</v>
      </c>
      <c r="D1882" s="102">
        <v>43467</v>
      </c>
      <c r="E1882" s="127">
        <v>151800</v>
      </c>
      <c r="F1882" s="129" t="s">
        <v>838</v>
      </c>
      <c r="G1882" s="129">
        <v>1</v>
      </c>
      <c r="H1882" s="129">
        <v>0</v>
      </c>
      <c r="I1882" s="31">
        <v>1</v>
      </c>
      <c r="J1882" s="117">
        <f t="shared" si="29"/>
        <v>1</v>
      </c>
      <c r="K1882" s="31">
        <v>0</v>
      </c>
      <c r="L1882" s="31">
        <v>0</v>
      </c>
    </row>
    <row r="1883" spans="1:12" outlineLevel="2" x14ac:dyDescent="0.2">
      <c r="A1883" t="s">
        <v>5</v>
      </c>
      <c r="B1883" s="2" t="s">
        <v>2324</v>
      </c>
      <c r="C1883" s="17" t="s">
        <v>6</v>
      </c>
      <c r="D1883" s="102">
        <v>43504</v>
      </c>
      <c r="E1883" s="127">
        <v>52000</v>
      </c>
      <c r="F1883" s="129">
        <v>20190137</v>
      </c>
      <c r="G1883" s="129">
        <v>1</v>
      </c>
      <c r="H1883" s="129">
        <v>1</v>
      </c>
      <c r="I1883" s="31">
        <v>1</v>
      </c>
      <c r="J1883" s="117">
        <f t="shared" si="29"/>
        <v>1</v>
      </c>
      <c r="K1883" s="31">
        <v>0</v>
      </c>
      <c r="L1883" s="31">
        <v>0</v>
      </c>
    </row>
    <row r="1884" spans="1:12" outlineLevel="2" x14ac:dyDescent="0.2">
      <c r="A1884" t="s">
        <v>5</v>
      </c>
      <c r="B1884" s="2" t="s">
        <v>2220</v>
      </c>
      <c r="C1884" s="17" t="s">
        <v>1249</v>
      </c>
      <c r="D1884" s="102">
        <v>43490</v>
      </c>
      <c r="E1884" s="127">
        <v>75000</v>
      </c>
      <c r="F1884" s="129" t="s">
        <v>838</v>
      </c>
      <c r="G1884" s="129">
        <v>1</v>
      </c>
      <c r="H1884" s="129">
        <v>0</v>
      </c>
      <c r="I1884" s="31">
        <v>1</v>
      </c>
      <c r="J1884" s="117">
        <f t="shared" si="29"/>
        <v>1</v>
      </c>
      <c r="K1884" s="31">
        <v>0</v>
      </c>
      <c r="L1884" s="31">
        <v>0</v>
      </c>
    </row>
    <row r="1885" spans="1:12" outlineLevel="2" x14ac:dyDescent="0.2">
      <c r="A1885" t="s">
        <v>5</v>
      </c>
      <c r="B1885" s="2" t="s">
        <v>2907</v>
      </c>
      <c r="C1885" s="17" t="s">
        <v>123</v>
      </c>
      <c r="D1885" s="102">
        <v>43573</v>
      </c>
      <c r="E1885" s="127">
        <v>229900</v>
      </c>
      <c r="F1885" s="129" t="s">
        <v>838</v>
      </c>
      <c r="G1885" s="129">
        <v>1</v>
      </c>
      <c r="H1885" s="129">
        <v>0</v>
      </c>
      <c r="I1885" s="31">
        <v>1</v>
      </c>
      <c r="J1885" s="117">
        <f t="shared" si="29"/>
        <v>1</v>
      </c>
      <c r="K1885" s="31">
        <v>0</v>
      </c>
      <c r="L1885" s="31">
        <v>0</v>
      </c>
    </row>
    <row r="1886" spans="1:12" outlineLevel="2" x14ac:dyDescent="0.2">
      <c r="A1886" t="s">
        <v>5</v>
      </c>
      <c r="B1886" s="2" t="s">
        <v>2312</v>
      </c>
      <c r="C1886" s="17" t="s">
        <v>6</v>
      </c>
      <c r="D1886" s="102">
        <v>43503</v>
      </c>
      <c r="E1886" s="127">
        <v>190000</v>
      </c>
      <c r="F1886" s="129">
        <v>20190038</v>
      </c>
      <c r="G1886" s="129">
        <v>1</v>
      </c>
      <c r="H1886" s="129">
        <v>1</v>
      </c>
      <c r="I1886" s="31">
        <v>1</v>
      </c>
      <c r="J1886" s="117">
        <f t="shared" si="29"/>
        <v>1</v>
      </c>
      <c r="K1886" s="31">
        <v>0</v>
      </c>
      <c r="L1886" s="31">
        <v>0</v>
      </c>
    </row>
    <row r="1887" spans="1:12" outlineLevel="2" x14ac:dyDescent="0.2">
      <c r="A1887" t="s">
        <v>5</v>
      </c>
      <c r="B1887" s="2" t="s">
        <v>2861</v>
      </c>
      <c r="C1887" s="17" t="s">
        <v>1249</v>
      </c>
      <c r="D1887" s="102">
        <v>43567</v>
      </c>
      <c r="E1887" s="127">
        <v>306000</v>
      </c>
      <c r="F1887" s="129">
        <v>20190533</v>
      </c>
      <c r="G1887" s="129">
        <v>1</v>
      </c>
      <c r="H1887" s="129">
        <v>1</v>
      </c>
      <c r="I1887" s="31">
        <v>1</v>
      </c>
      <c r="J1887" s="117">
        <f t="shared" si="29"/>
        <v>1</v>
      </c>
      <c r="K1887" s="31">
        <v>0</v>
      </c>
      <c r="L1887" s="31">
        <v>0</v>
      </c>
    </row>
    <row r="1888" spans="1:12" outlineLevel="2" x14ac:dyDescent="0.2">
      <c r="A1888" t="s">
        <v>5</v>
      </c>
      <c r="B1888" s="2" t="s">
        <v>2712</v>
      </c>
      <c r="C1888" s="17" t="s">
        <v>6</v>
      </c>
      <c r="D1888" s="102">
        <v>43551</v>
      </c>
      <c r="E1888" s="127">
        <v>170000</v>
      </c>
      <c r="F1888" s="129" t="s">
        <v>838</v>
      </c>
      <c r="G1888" s="129">
        <v>1</v>
      </c>
      <c r="H1888" s="129">
        <v>0</v>
      </c>
      <c r="I1888" s="31">
        <v>1</v>
      </c>
      <c r="J1888" s="117">
        <f t="shared" si="29"/>
        <v>1</v>
      </c>
      <c r="K1888" s="31">
        <v>0</v>
      </c>
      <c r="L1888" s="31">
        <v>0</v>
      </c>
    </row>
    <row r="1889" spans="1:12" outlineLevel="2" x14ac:dyDescent="0.2">
      <c r="A1889" t="s">
        <v>5</v>
      </c>
      <c r="B1889" s="2" t="s">
        <v>2302</v>
      </c>
      <c r="C1889" s="17" t="s">
        <v>6</v>
      </c>
      <c r="D1889" s="102">
        <v>43500</v>
      </c>
      <c r="E1889" s="127">
        <v>101500</v>
      </c>
      <c r="F1889" s="129" t="s">
        <v>838</v>
      </c>
      <c r="G1889" s="129">
        <v>1</v>
      </c>
      <c r="H1889" s="129">
        <v>0</v>
      </c>
      <c r="I1889" s="31">
        <v>1</v>
      </c>
      <c r="J1889" s="117">
        <f t="shared" si="29"/>
        <v>1</v>
      </c>
      <c r="K1889" s="31">
        <v>0</v>
      </c>
      <c r="L1889" s="31">
        <v>0</v>
      </c>
    </row>
    <row r="1890" spans="1:12" outlineLevel="2" x14ac:dyDescent="0.2">
      <c r="A1890" t="s">
        <v>5</v>
      </c>
      <c r="B1890" s="2" t="s">
        <v>2852</v>
      </c>
      <c r="C1890" s="17" t="s">
        <v>6</v>
      </c>
      <c r="D1890" s="102">
        <v>43567</v>
      </c>
      <c r="E1890" s="127">
        <v>74600</v>
      </c>
      <c r="F1890" s="129" t="s">
        <v>838</v>
      </c>
      <c r="G1890" s="129">
        <v>1</v>
      </c>
      <c r="H1890" s="129">
        <v>0</v>
      </c>
      <c r="I1890" s="31">
        <v>1</v>
      </c>
      <c r="J1890" s="117">
        <f t="shared" si="29"/>
        <v>1</v>
      </c>
      <c r="K1890" s="31">
        <v>0</v>
      </c>
      <c r="L1890" s="31">
        <v>0</v>
      </c>
    </row>
    <row r="1891" spans="1:12" outlineLevel="2" x14ac:dyDescent="0.2">
      <c r="A1891" t="s">
        <v>5</v>
      </c>
      <c r="B1891" s="2" t="s">
        <v>2938</v>
      </c>
      <c r="C1891" s="17" t="s">
        <v>6</v>
      </c>
      <c r="D1891" s="102">
        <v>43577</v>
      </c>
      <c r="E1891" s="127">
        <v>400000</v>
      </c>
      <c r="F1891" s="129" t="s">
        <v>838</v>
      </c>
      <c r="G1891" s="129">
        <v>1</v>
      </c>
      <c r="H1891" s="129">
        <v>0</v>
      </c>
      <c r="I1891" s="31">
        <v>1</v>
      </c>
      <c r="J1891" s="117">
        <f t="shared" si="29"/>
        <v>1</v>
      </c>
      <c r="K1891" s="31">
        <v>0</v>
      </c>
      <c r="L1891" s="31">
        <v>0</v>
      </c>
    </row>
    <row r="1892" spans="1:12" outlineLevel="2" x14ac:dyDescent="0.2">
      <c r="A1892" t="s">
        <v>5</v>
      </c>
      <c r="B1892" s="2" t="s">
        <v>2973</v>
      </c>
      <c r="C1892" s="17" t="s">
        <v>11</v>
      </c>
      <c r="D1892" s="102">
        <v>43581</v>
      </c>
      <c r="E1892" s="127">
        <v>120000</v>
      </c>
      <c r="F1892" s="129" t="s">
        <v>838</v>
      </c>
      <c r="G1892" s="129">
        <v>1</v>
      </c>
      <c r="H1892" s="129">
        <v>0</v>
      </c>
      <c r="I1892" s="31">
        <v>1</v>
      </c>
      <c r="J1892" s="117">
        <f t="shared" si="29"/>
        <v>1</v>
      </c>
      <c r="K1892" s="31">
        <v>0</v>
      </c>
      <c r="L1892" s="31">
        <v>0</v>
      </c>
    </row>
    <row r="1893" spans="1:12" outlineLevel="2" x14ac:dyDescent="0.2">
      <c r="A1893" t="s">
        <v>5</v>
      </c>
      <c r="B1893" s="2" t="s">
        <v>3259</v>
      </c>
      <c r="C1893" s="17" t="s">
        <v>534</v>
      </c>
      <c r="D1893" s="102">
        <v>43608</v>
      </c>
      <c r="E1893" s="127">
        <v>350000</v>
      </c>
      <c r="F1893" s="129" t="s">
        <v>838</v>
      </c>
      <c r="G1893" s="129">
        <v>1</v>
      </c>
      <c r="H1893" s="129">
        <v>0</v>
      </c>
      <c r="I1893" s="31">
        <v>1</v>
      </c>
      <c r="J1893" s="117">
        <f t="shared" si="29"/>
        <v>1</v>
      </c>
      <c r="K1893" s="31">
        <v>0</v>
      </c>
      <c r="L1893" s="31">
        <v>0</v>
      </c>
    </row>
    <row r="1894" spans="1:12" outlineLevel="2" x14ac:dyDescent="0.2">
      <c r="A1894" t="s">
        <v>5</v>
      </c>
      <c r="B1894" s="2" t="s">
        <v>2776</v>
      </c>
      <c r="C1894" s="17" t="s">
        <v>6</v>
      </c>
      <c r="D1894" s="102">
        <v>43558</v>
      </c>
      <c r="E1894" s="127">
        <v>31500</v>
      </c>
      <c r="F1894" s="129" t="s">
        <v>838</v>
      </c>
      <c r="G1894" s="129">
        <v>1</v>
      </c>
      <c r="H1894" s="129">
        <v>0</v>
      </c>
      <c r="I1894" s="31">
        <v>1</v>
      </c>
      <c r="J1894" s="117">
        <f t="shared" si="29"/>
        <v>1</v>
      </c>
      <c r="K1894" s="31">
        <v>1</v>
      </c>
      <c r="L1894" s="31">
        <v>0</v>
      </c>
    </row>
    <row r="1895" spans="1:12" outlineLevel="2" x14ac:dyDescent="0.2">
      <c r="A1895" t="s">
        <v>5</v>
      </c>
      <c r="B1895" s="2" t="s">
        <v>3333</v>
      </c>
      <c r="C1895" s="17" t="s">
        <v>216</v>
      </c>
      <c r="D1895" s="102">
        <v>43616</v>
      </c>
      <c r="E1895" s="127">
        <v>167900</v>
      </c>
      <c r="F1895" s="129" t="s">
        <v>838</v>
      </c>
      <c r="G1895" s="129">
        <v>1</v>
      </c>
      <c r="H1895" s="129">
        <v>0</v>
      </c>
      <c r="I1895" s="31">
        <v>1</v>
      </c>
      <c r="J1895" s="117">
        <f t="shared" si="29"/>
        <v>1</v>
      </c>
      <c r="K1895" s="31">
        <v>1</v>
      </c>
      <c r="L1895" s="31">
        <v>0</v>
      </c>
    </row>
    <row r="1896" spans="1:12" outlineLevel="2" x14ac:dyDescent="0.2">
      <c r="A1896" t="s">
        <v>5</v>
      </c>
      <c r="B1896" s="2" t="s">
        <v>2386</v>
      </c>
      <c r="C1896" s="17" t="s">
        <v>6</v>
      </c>
      <c r="D1896" s="102">
        <v>43515</v>
      </c>
      <c r="E1896" s="127">
        <v>159900</v>
      </c>
      <c r="F1896" s="129" t="s">
        <v>838</v>
      </c>
      <c r="G1896" s="129">
        <v>1</v>
      </c>
      <c r="H1896" s="129">
        <v>0</v>
      </c>
      <c r="I1896" s="31">
        <v>1</v>
      </c>
      <c r="J1896" s="117">
        <f t="shared" si="29"/>
        <v>1</v>
      </c>
      <c r="K1896" s="31">
        <v>1</v>
      </c>
      <c r="L1896" s="31">
        <v>0</v>
      </c>
    </row>
    <row r="1897" spans="1:12" outlineLevel="2" x14ac:dyDescent="0.2">
      <c r="A1897" t="s">
        <v>5</v>
      </c>
      <c r="B1897" s="2" t="s">
        <v>2116</v>
      </c>
      <c r="C1897" s="17" t="s">
        <v>185</v>
      </c>
      <c r="D1897" s="102">
        <v>43472</v>
      </c>
      <c r="E1897" s="127">
        <v>245000</v>
      </c>
      <c r="F1897" s="129" t="s">
        <v>838</v>
      </c>
      <c r="G1897" s="129">
        <v>1</v>
      </c>
      <c r="H1897" s="129">
        <v>0</v>
      </c>
      <c r="I1897" s="31">
        <v>1</v>
      </c>
      <c r="J1897" s="117">
        <f t="shared" si="29"/>
        <v>1</v>
      </c>
      <c r="K1897" s="31">
        <v>1</v>
      </c>
      <c r="L1897" s="31">
        <v>0</v>
      </c>
    </row>
    <row r="1898" spans="1:12" outlineLevel="2" x14ac:dyDescent="0.2">
      <c r="A1898" t="s">
        <v>5</v>
      </c>
      <c r="B1898" s="2" t="s">
        <v>2480</v>
      </c>
      <c r="C1898" s="17" t="s">
        <v>6</v>
      </c>
      <c r="D1898" s="102">
        <v>43525</v>
      </c>
      <c r="E1898" s="127">
        <v>332900</v>
      </c>
      <c r="F1898" s="129" t="s">
        <v>838</v>
      </c>
      <c r="G1898" s="129">
        <v>1</v>
      </c>
      <c r="H1898" s="129">
        <v>0</v>
      </c>
      <c r="I1898" s="31">
        <v>1</v>
      </c>
      <c r="J1898" s="117">
        <f t="shared" si="29"/>
        <v>1</v>
      </c>
      <c r="K1898" s="31">
        <v>1</v>
      </c>
      <c r="L1898" s="31">
        <v>0</v>
      </c>
    </row>
    <row r="1899" spans="1:12" outlineLevel="2" x14ac:dyDescent="0.2">
      <c r="A1899" t="s">
        <v>5</v>
      </c>
      <c r="B1899" s="2" t="s">
        <v>2785</v>
      </c>
      <c r="C1899" s="17" t="s">
        <v>65</v>
      </c>
      <c r="D1899" s="102">
        <v>43558</v>
      </c>
      <c r="E1899" s="127">
        <v>155000</v>
      </c>
      <c r="F1899" s="129">
        <v>20190404</v>
      </c>
      <c r="G1899" s="129">
        <v>1</v>
      </c>
      <c r="H1899" s="129">
        <v>1</v>
      </c>
      <c r="I1899" s="31">
        <v>1</v>
      </c>
      <c r="J1899" s="117">
        <f t="shared" si="29"/>
        <v>1</v>
      </c>
      <c r="K1899" s="31">
        <v>1</v>
      </c>
      <c r="L1899" s="31">
        <v>1</v>
      </c>
    </row>
    <row r="1900" spans="1:12" outlineLevel="2" x14ac:dyDescent="0.2">
      <c r="A1900" t="s">
        <v>5</v>
      </c>
      <c r="B1900" s="2" t="s">
        <v>1967</v>
      </c>
      <c r="C1900" s="17" t="s">
        <v>6</v>
      </c>
      <c r="D1900" s="102">
        <v>43584</v>
      </c>
      <c r="E1900" s="127">
        <v>205000</v>
      </c>
      <c r="F1900" s="129">
        <v>20190565</v>
      </c>
      <c r="G1900" s="129">
        <v>1</v>
      </c>
      <c r="H1900" s="129">
        <v>1</v>
      </c>
      <c r="I1900" s="31">
        <v>1</v>
      </c>
      <c r="J1900" s="117">
        <f t="shared" si="29"/>
        <v>1</v>
      </c>
      <c r="K1900" s="31">
        <v>1</v>
      </c>
      <c r="L1900" s="31">
        <v>1</v>
      </c>
    </row>
    <row r="1901" spans="1:12" outlineLevel="2" x14ac:dyDescent="0.2">
      <c r="A1901" t="s">
        <v>5</v>
      </c>
      <c r="B1901" s="2" t="s">
        <v>2470</v>
      </c>
      <c r="C1901" s="17" t="s">
        <v>6</v>
      </c>
      <c r="D1901" s="102">
        <v>43524</v>
      </c>
      <c r="E1901" s="127">
        <v>249900</v>
      </c>
      <c r="F1901" s="129">
        <v>20182914</v>
      </c>
      <c r="G1901" s="129">
        <v>1</v>
      </c>
      <c r="H1901" s="129">
        <v>1</v>
      </c>
      <c r="I1901" s="31">
        <v>1</v>
      </c>
      <c r="J1901" s="117">
        <f t="shared" si="29"/>
        <v>1</v>
      </c>
      <c r="K1901" s="31">
        <v>1</v>
      </c>
      <c r="L1901" s="31">
        <v>1</v>
      </c>
    </row>
    <row r="1902" spans="1:12" outlineLevel="2" x14ac:dyDescent="0.2">
      <c r="A1902" t="s">
        <v>5</v>
      </c>
      <c r="B1902" s="2" t="s">
        <v>2294</v>
      </c>
      <c r="C1902" s="17" t="s">
        <v>301</v>
      </c>
      <c r="D1902" s="102">
        <v>43497</v>
      </c>
      <c r="E1902" s="127">
        <v>251000</v>
      </c>
      <c r="F1902" s="129" t="s">
        <v>838</v>
      </c>
      <c r="G1902" s="129">
        <v>1</v>
      </c>
      <c r="H1902" s="129">
        <v>0</v>
      </c>
      <c r="I1902" s="31">
        <v>1</v>
      </c>
      <c r="J1902" s="117">
        <f t="shared" si="29"/>
        <v>1</v>
      </c>
      <c r="K1902" s="31">
        <v>1</v>
      </c>
      <c r="L1902" s="31">
        <v>0</v>
      </c>
    </row>
    <row r="1903" spans="1:12" outlineLevel="2" x14ac:dyDescent="0.2">
      <c r="A1903" t="s">
        <v>5</v>
      </c>
      <c r="B1903" s="2" t="s">
        <v>2355</v>
      </c>
      <c r="C1903" s="17" t="s">
        <v>425</v>
      </c>
      <c r="D1903" s="102">
        <v>43509</v>
      </c>
      <c r="E1903" s="127">
        <v>1050000</v>
      </c>
      <c r="F1903" s="129">
        <v>20182861</v>
      </c>
      <c r="G1903" s="129">
        <v>1</v>
      </c>
      <c r="H1903" s="129">
        <v>1</v>
      </c>
      <c r="I1903" s="31">
        <v>1</v>
      </c>
      <c r="J1903" s="117">
        <f t="shared" si="29"/>
        <v>1</v>
      </c>
      <c r="K1903" s="31">
        <v>1</v>
      </c>
      <c r="L1903" s="31">
        <v>1</v>
      </c>
    </row>
    <row r="1904" spans="1:12" outlineLevel="2" x14ac:dyDescent="0.2">
      <c r="A1904" t="s">
        <v>5</v>
      </c>
      <c r="B1904" s="2" t="s">
        <v>2560</v>
      </c>
      <c r="C1904" s="17" t="s">
        <v>8</v>
      </c>
      <c r="D1904" s="102">
        <v>43532</v>
      </c>
      <c r="E1904" s="127">
        <v>123000</v>
      </c>
      <c r="F1904" s="129">
        <v>20190274</v>
      </c>
      <c r="G1904" s="129">
        <v>1</v>
      </c>
      <c r="H1904" s="129">
        <v>1</v>
      </c>
      <c r="I1904" s="31">
        <v>1</v>
      </c>
      <c r="J1904" s="117">
        <f t="shared" si="29"/>
        <v>1</v>
      </c>
      <c r="K1904" s="31">
        <v>1</v>
      </c>
      <c r="L1904" s="31">
        <v>1</v>
      </c>
    </row>
    <row r="1905" spans="1:12" outlineLevel="2" x14ac:dyDescent="0.2">
      <c r="A1905" t="s">
        <v>5</v>
      </c>
      <c r="B1905" s="2" t="s">
        <v>3227</v>
      </c>
      <c r="C1905" s="17" t="s">
        <v>553</v>
      </c>
      <c r="D1905" s="102">
        <v>43606</v>
      </c>
      <c r="E1905" s="127">
        <v>255000</v>
      </c>
      <c r="F1905" s="129">
        <v>20190937</v>
      </c>
      <c r="G1905" s="129">
        <v>1</v>
      </c>
      <c r="H1905" s="129">
        <v>1</v>
      </c>
      <c r="I1905" s="31">
        <v>1</v>
      </c>
      <c r="J1905" s="117">
        <f t="shared" si="29"/>
        <v>1</v>
      </c>
      <c r="K1905" s="31">
        <v>1</v>
      </c>
      <c r="L1905" s="31">
        <v>1</v>
      </c>
    </row>
    <row r="1906" spans="1:12" outlineLevel="2" x14ac:dyDescent="0.2">
      <c r="A1906" t="s">
        <v>5</v>
      </c>
      <c r="B1906" s="2" t="s">
        <v>2021</v>
      </c>
      <c r="C1906" s="17" t="s">
        <v>6</v>
      </c>
      <c r="D1906" s="102">
        <v>43607</v>
      </c>
      <c r="E1906" s="127">
        <v>195000</v>
      </c>
      <c r="F1906" s="129">
        <v>20190928</v>
      </c>
      <c r="G1906" s="129">
        <v>1</v>
      </c>
      <c r="H1906" s="129">
        <v>1</v>
      </c>
      <c r="I1906" s="31">
        <v>1</v>
      </c>
      <c r="J1906" s="117">
        <f t="shared" si="29"/>
        <v>1</v>
      </c>
      <c r="K1906" s="31">
        <v>1</v>
      </c>
      <c r="L1906" s="31">
        <v>1</v>
      </c>
    </row>
    <row r="1907" spans="1:12" outlineLevel="2" x14ac:dyDescent="0.2">
      <c r="A1907" t="s">
        <v>5</v>
      </c>
      <c r="B1907" s="2" t="s">
        <v>2828</v>
      </c>
      <c r="C1907" s="17" t="s">
        <v>6</v>
      </c>
      <c r="D1907" s="102">
        <v>43564</v>
      </c>
      <c r="E1907" s="127">
        <v>325000</v>
      </c>
      <c r="F1907" s="129">
        <v>20190242</v>
      </c>
      <c r="G1907" s="129">
        <v>1</v>
      </c>
      <c r="H1907" s="129">
        <v>1</v>
      </c>
      <c r="I1907" s="31">
        <v>1</v>
      </c>
      <c r="J1907" s="117">
        <f t="shared" si="29"/>
        <v>1</v>
      </c>
      <c r="K1907" s="31">
        <v>1</v>
      </c>
      <c r="L1907" s="31">
        <v>1</v>
      </c>
    </row>
    <row r="1908" spans="1:12" outlineLevel="2" x14ac:dyDescent="0.2">
      <c r="A1908" t="s">
        <v>5</v>
      </c>
      <c r="B1908" s="2" t="s">
        <v>2228</v>
      </c>
      <c r="C1908" s="17" t="s">
        <v>1209</v>
      </c>
      <c r="D1908" s="102">
        <v>43493</v>
      </c>
      <c r="E1908" s="127">
        <v>96000</v>
      </c>
      <c r="F1908" s="129" t="s">
        <v>838</v>
      </c>
      <c r="G1908" s="129">
        <v>1</v>
      </c>
      <c r="H1908" s="129">
        <v>0</v>
      </c>
      <c r="I1908" s="31">
        <v>1</v>
      </c>
      <c r="J1908" s="117">
        <f t="shared" si="29"/>
        <v>1</v>
      </c>
      <c r="K1908" s="31">
        <v>1</v>
      </c>
      <c r="L1908" s="31">
        <v>0</v>
      </c>
    </row>
    <row r="1909" spans="1:12" outlineLevel="2" x14ac:dyDescent="0.2">
      <c r="A1909" t="s">
        <v>5</v>
      </c>
      <c r="B1909" s="2" t="s">
        <v>2994</v>
      </c>
      <c r="C1909" s="17" t="s">
        <v>6</v>
      </c>
      <c r="D1909" s="102">
        <v>43584</v>
      </c>
      <c r="E1909" s="127">
        <v>112500</v>
      </c>
      <c r="F1909" s="129" t="s">
        <v>838</v>
      </c>
      <c r="G1909" s="129">
        <v>1</v>
      </c>
      <c r="H1909" s="129">
        <v>0</v>
      </c>
      <c r="I1909" s="31">
        <v>1</v>
      </c>
      <c r="J1909" s="117">
        <f t="shared" si="29"/>
        <v>1</v>
      </c>
      <c r="K1909" s="31">
        <v>1</v>
      </c>
      <c r="L1909" s="31">
        <v>0</v>
      </c>
    </row>
    <row r="1910" spans="1:12" outlineLevel="2" x14ac:dyDescent="0.2">
      <c r="A1910" t="s">
        <v>5</v>
      </c>
      <c r="B1910" s="2" t="s">
        <v>2289</v>
      </c>
      <c r="C1910" s="17" t="s">
        <v>6</v>
      </c>
      <c r="D1910" s="102">
        <v>43497</v>
      </c>
      <c r="E1910" s="127">
        <v>160000</v>
      </c>
      <c r="F1910" s="129" t="s">
        <v>838</v>
      </c>
      <c r="G1910" s="129">
        <v>1</v>
      </c>
      <c r="H1910" s="129">
        <v>0</v>
      </c>
      <c r="I1910" s="31">
        <v>1</v>
      </c>
      <c r="J1910" s="117">
        <f t="shared" si="29"/>
        <v>1</v>
      </c>
      <c r="K1910" s="31">
        <v>1</v>
      </c>
      <c r="L1910" s="31">
        <v>0</v>
      </c>
    </row>
    <row r="1911" spans="1:12" outlineLevel="2" x14ac:dyDescent="0.2">
      <c r="A1911" t="s">
        <v>5</v>
      </c>
      <c r="B1911" s="2" t="s">
        <v>3150</v>
      </c>
      <c r="C1911" s="17" t="s">
        <v>6</v>
      </c>
      <c r="D1911" s="102">
        <v>43598</v>
      </c>
      <c r="E1911" s="127">
        <v>159900</v>
      </c>
      <c r="F1911" s="129">
        <v>20190039</v>
      </c>
      <c r="G1911" s="129">
        <v>1</v>
      </c>
      <c r="H1911" s="129">
        <v>1</v>
      </c>
      <c r="I1911" s="31">
        <v>1</v>
      </c>
      <c r="J1911" s="117">
        <f t="shared" si="29"/>
        <v>1</v>
      </c>
      <c r="K1911" s="31">
        <v>1</v>
      </c>
      <c r="L1911" s="31">
        <v>1</v>
      </c>
    </row>
    <row r="1912" spans="1:12" outlineLevel="2" x14ac:dyDescent="0.2">
      <c r="A1912" t="s">
        <v>5</v>
      </c>
      <c r="B1912" s="2" t="s">
        <v>2097</v>
      </c>
      <c r="C1912" s="17" t="s">
        <v>6</v>
      </c>
      <c r="D1912" s="102">
        <v>43467</v>
      </c>
      <c r="E1912" s="127">
        <v>269000</v>
      </c>
      <c r="F1912" s="129" t="s">
        <v>838</v>
      </c>
      <c r="G1912" s="129">
        <v>1</v>
      </c>
      <c r="H1912" s="129">
        <v>0</v>
      </c>
      <c r="I1912" s="31">
        <v>1</v>
      </c>
      <c r="J1912" s="117">
        <f t="shared" si="29"/>
        <v>1</v>
      </c>
      <c r="K1912" s="31">
        <v>1</v>
      </c>
      <c r="L1912" s="31">
        <v>0</v>
      </c>
    </row>
    <row r="1913" spans="1:12" outlineLevel="2" x14ac:dyDescent="0.2">
      <c r="A1913" t="s">
        <v>5</v>
      </c>
      <c r="B1913" s="2" t="s">
        <v>2193</v>
      </c>
      <c r="C1913" s="17" t="s">
        <v>7</v>
      </c>
      <c r="D1913" s="102">
        <v>43486</v>
      </c>
      <c r="E1913" s="127">
        <v>274000</v>
      </c>
      <c r="F1913" s="129" t="s">
        <v>838</v>
      </c>
      <c r="G1913" s="129">
        <v>1</v>
      </c>
      <c r="H1913" s="129">
        <v>0</v>
      </c>
      <c r="I1913" s="31">
        <v>1</v>
      </c>
      <c r="J1913" s="117">
        <f t="shared" si="29"/>
        <v>1</v>
      </c>
      <c r="K1913" s="31">
        <v>1</v>
      </c>
      <c r="L1913" s="31">
        <v>0</v>
      </c>
    </row>
    <row r="1914" spans="1:12" outlineLevel="2" x14ac:dyDescent="0.2">
      <c r="A1914" t="s">
        <v>5</v>
      </c>
      <c r="B1914" s="2" t="s">
        <v>3058</v>
      </c>
      <c r="C1914" s="17" t="s">
        <v>6</v>
      </c>
      <c r="D1914" s="102">
        <v>43588</v>
      </c>
      <c r="E1914" s="127">
        <v>210000</v>
      </c>
      <c r="F1914" s="129">
        <v>20190814</v>
      </c>
      <c r="G1914" s="129">
        <v>1</v>
      </c>
      <c r="H1914" s="129">
        <v>1</v>
      </c>
      <c r="I1914" s="31">
        <v>1</v>
      </c>
      <c r="J1914" s="117">
        <f t="shared" si="29"/>
        <v>1</v>
      </c>
      <c r="K1914" s="31">
        <v>1</v>
      </c>
      <c r="L1914" s="31">
        <v>1</v>
      </c>
    </row>
    <row r="1915" spans="1:12" outlineLevel="2" x14ac:dyDescent="0.2">
      <c r="A1915" t="s">
        <v>5</v>
      </c>
      <c r="B1915" s="2" t="s">
        <v>3064</v>
      </c>
      <c r="C1915" s="17" t="s">
        <v>6</v>
      </c>
      <c r="D1915" s="102">
        <v>43591</v>
      </c>
      <c r="E1915" s="127">
        <v>150000</v>
      </c>
      <c r="F1915" s="129" t="s">
        <v>838</v>
      </c>
      <c r="G1915" s="129">
        <v>1</v>
      </c>
      <c r="H1915" s="129">
        <v>0</v>
      </c>
      <c r="I1915" s="31">
        <v>1</v>
      </c>
      <c r="J1915" s="117">
        <f t="shared" si="29"/>
        <v>1</v>
      </c>
      <c r="K1915" s="31">
        <v>0</v>
      </c>
      <c r="L1915" s="31">
        <v>0</v>
      </c>
    </row>
    <row r="1916" spans="1:12" outlineLevel="2" x14ac:dyDescent="0.2">
      <c r="A1916" t="s">
        <v>5</v>
      </c>
      <c r="B1916" s="2" t="s">
        <v>2893</v>
      </c>
      <c r="C1916" s="17" t="s">
        <v>1249</v>
      </c>
      <c r="D1916" s="102">
        <v>43572</v>
      </c>
      <c r="E1916" s="127">
        <v>310000</v>
      </c>
      <c r="F1916" s="129" t="s">
        <v>838</v>
      </c>
      <c r="G1916" s="129">
        <v>1</v>
      </c>
      <c r="H1916" s="129">
        <v>0</v>
      </c>
      <c r="I1916" s="31">
        <v>1</v>
      </c>
      <c r="J1916" s="117">
        <f t="shared" si="29"/>
        <v>1</v>
      </c>
      <c r="K1916" s="31">
        <v>0</v>
      </c>
      <c r="L1916" s="31">
        <v>0</v>
      </c>
    </row>
    <row r="1917" spans="1:12" outlineLevel="2" x14ac:dyDescent="0.2">
      <c r="A1917" t="s">
        <v>5</v>
      </c>
      <c r="B1917" s="2" t="s">
        <v>2343</v>
      </c>
      <c r="C1917" s="17" t="s">
        <v>6</v>
      </c>
      <c r="D1917" s="102">
        <v>43508</v>
      </c>
      <c r="E1917" s="127">
        <v>162000</v>
      </c>
      <c r="F1917" s="129" t="s">
        <v>838</v>
      </c>
      <c r="G1917" s="129">
        <v>1</v>
      </c>
      <c r="H1917" s="129">
        <v>0</v>
      </c>
      <c r="I1917" s="31">
        <v>1</v>
      </c>
      <c r="J1917" s="117">
        <f t="shared" si="29"/>
        <v>1</v>
      </c>
      <c r="K1917" s="31">
        <v>0</v>
      </c>
      <c r="L1917" s="31">
        <v>0</v>
      </c>
    </row>
    <row r="1918" spans="1:12" outlineLevel="2" x14ac:dyDescent="0.2">
      <c r="A1918" t="s">
        <v>5</v>
      </c>
      <c r="B1918" s="2" t="s">
        <v>3019</v>
      </c>
      <c r="C1918" s="17" t="s">
        <v>6</v>
      </c>
      <c r="D1918" s="102">
        <v>43585</v>
      </c>
      <c r="E1918" s="127">
        <v>65000</v>
      </c>
      <c r="F1918" s="129" t="s">
        <v>838</v>
      </c>
      <c r="G1918" s="129">
        <v>1</v>
      </c>
      <c r="H1918" s="129">
        <v>0</v>
      </c>
      <c r="I1918" s="31">
        <v>1</v>
      </c>
      <c r="J1918" s="117">
        <f t="shared" si="29"/>
        <v>1</v>
      </c>
      <c r="K1918" s="31">
        <v>0</v>
      </c>
      <c r="L1918" s="31">
        <v>0</v>
      </c>
    </row>
    <row r="1919" spans="1:12" outlineLevel="2" x14ac:dyDescent="0.2">
      <c r="A1919" t="s">
        <v>5</v>
      </c>
      <c r="B1919" s="2" t="s">
        <v>2238</v>
      </c>
      <c r="C1919" s="17" t="s">
        <v>6</v>
      </c>
      <c r="D1919" s="102">
        <v>43495</v>
      </c>
      <c r="E1919" s="127">
        <v>73000</v>
      </c>
      <c r="F1919" s="129" t="s">
        <v>838</v>
      </c>
      <c r="G1919" s="129">
        <v>1</v>
      </c>
      <c r="H1919" s="129">
        <v>0</v>
      </c>
      <c r="I1919" s="31">
        <v>1</v>
      </c>
      <c r="J1919" s="117">
        <f t="shared" si="29"/>
        <v>1</v>
      </c>
      <c r="K1919" s="31">
        <v>0</v>
      </c>
      <c r="L1919" s="31">
        <v>0</v>
      </c>
    </row>
    <row r="1920" spans="1:12" outlineLevel="2" x14ac:dyDescent="0.2">
      <c r="A1920" t="s">
        <v>5</v>
      </c>
      <c r="B1920" s="2" t="s">
        <v>3245</v>
      </c>
      <c r="C1920" s="17" t="s">
        <v>425</v>
      </c>
      <c r="D1920" s="102">
        <v>43607</v>
      </c>
      <c r="E1920" s="127">
        <v>240000</v>
      </c>
      <c r="F1920" s="129">
        <v>20190815</v>
      </c>
      <c r="G1920" s="129">
        <v>1</v>
      </c>
      <c r="H1920" s="129">
        <v>1</v>
      </c>
      <c r="I1920" s="31">
        <v>1</v>
      </c>
      <c r="J1920" s="117">
        <f t="shared" si="29"/>
        <v>1</v>
      </c>
      <c r="K1920" s="31">
        <v>0</v>
      </c>
      <c r="L1920" s="31">
        <v>0</v>
      </c>
    </row>
    <row r="1921" spans="1:12" outlineLevel="2" x14ac:dyDescent="0.2">
      <c r="A1921" t="s">
        <v>5</v>
      </c>
      <c r="B1921" s="2" t="s">
        <v>2752</v>
      </c>
      <c r="C1921" s="17" t="s">
        <v>215</v>
      </c>
      <c r="D1921" s="102">
        <v>43553</v>
      </c>
      <c r="E1921" s="127">
        <v>180000</v>
      </c>
      <c r="F1921" s="129" t="s">
        <v>838</v>
      </c>
      <c r="G1921" s="129">
        <v>1</v>
      </c>
      <c r="H1921" s="129">
        <v>0</v>
      </c>
      <c r="I1921" s="31">
        <v>1</v>
      </c>
      <c r="J1921" s="117">
        <f t="shared" si="29"/>
        <v>1</v>
      </c>
      <c r="K1921" s="31">
        <v>0</v>
      </c>
      <c r="L1921" s="31">
        <v>0</v>
      </c>
    </row>
    <row r="1922" spans="1:12" outlineLevel="2" x14ac:dyDescent="0.2">
      <c r="A1922" t="s">
        <v>5</v>
      </c>
      <c r="B1922" s="2" t="s">
        <v>2146</v>
      </c>
      <c r="C1922" s="17" t="s">
        <v>6</v>
      </c>
      <c r="D1922" s="102">
        <v>43476</v>
      </c>
      <c r="E1922" s="127">
        <v>240000</v>
      </c>
      <c r="F1922" s="129" t="s">
        <v>838</v>
      </c>
      <c r="G1922" s="129">
        <v>1</v>
      </c>
      <c r="H1922" s="129">
        <v>0</v>
      </c>
      <c r="I1922" s="31">
        <v>1</v>
      </c>
      <c r="J1922" s="117">
        <f t="shared" si="29"/>
        <v>1</v>
      </c>
      <c r="K1922" s="31">
        <v>0</v>
      </c>
      <c r="L1922" s="31">
        <v>0</v>
      </c>
    </row>
    <row r="1923" spans="1:12" outlineLevel="2" x14ac:dyDescent="0.2">
      <c r="A1923" t="s">
        <v>5</v>
      </c>
      <c r="B1923" s="2" t="s">
        <v>2264</v>
      </c>
      <c r="C1923" s="17" t="s">
        <v>216</v>
      </c>
      <c r="D1923" s="102">
        <v>43496</v>
      </c>
      <c r="E1923" s="127">
        <v>192000</v>
      </c>
      <c r="F1923" s="129" t="s">
        <v>838</v>
      </c>
      <c r="G1923" s="129">
        <v>1</v>
      </c>
      <c r="H1923" s="129">
        <v>0</v>
      </c>
      <c r="I1923" s="31">
        <v>1</v>
      </c>
      <c r="J1923" s="117">
        <f t="shared" si="29"/>
        <v>1</v>
      </c>
      <c r="K1923" s="31">
        <v>0</v>
      </c>
      <c r="L1923" s="31">
        <v>0</v>
      </c>
    </row>
    <row r="1924" spans="1:12" outlineLevel="2" x14ac:dyDescent="0.2">
      <c r="A1924" t="s">
        <v>5</v>
      </c>
      <c r="B1924" s="2" t="s">
        <v>2212</v>
      </c>
      <c r="C1924" s="17" t="s">
        <v>122</v>
      </c>
      <c r="D1924" s="102">
        <v>43489</v>
      </c>
      <c r="E1924" s="127">
        <v>158400</v>
      </c>
      <c r="F1924" s="129">
        <v>20182854</v>
      </c>
      <c r="G1924" s="129">
        <v>1</v>
      </c>
      <c r="H1924" s="129">
        <v>1</v>
      </c>
      <c r="I1924" s="31">
        <v>1</v>
      </c>
      <c r="J1924" s="117">
        <f t="shared" si="29"/>
        <v>1</v>
      </c>
      <c r="K1924" s="31">
        <v>0</v>
      </c>
      <c r="L1924" s="31">
        <v>0</v>
      </c>
    </row>
    <row r="1925" spans="1:12" outlineLevel="2" x14ac:dyDescent="0.2">
      <c r="A1925" t="s">
        <v>5</v>
      </c>
      <c r="B1925" s="2" t="s">
        <v>2226</v>
      </c>
      <c r="C1925" s="17" t="s">
        <v>424</v>
      </c>
      <c r="D1925" s="102">
        <v>43490</v>
      </c>
      <c r="E1925" s="127">
        <v>273000</v>
      </c>
      <c r="F1925" s="129" t="s">
        <v>838</v>
      </c>
      <c r="G1925" s="129">
        <v>1</v>
      </c>
      <c r="H1925" s="129">
        <v>0</v>
      </c>
      <c r="I1925" s="31">
        <v>1</v>
      </c>
      <c r="J1925" s="117">
        <f t="shared" si="29"/>
        <v>1</v>
      </c>
      <c r="K1925" s="31">
        <v>0</v>
      </c>
      <c r="L1925" s="31">
        <v>0</v>
      </c>
    </row>
    <row r="1926" spans="1:12" outlineLevel="2" x14ac:dyDescent="0.2">
      <c r="A1926" t="s">
        <v>5</v>
      </c>
      <c r="B1926" s="2" t="s">
        <v>3159</v>
      </c>
      <c r="C1926" s="17" t="s">
        <v>1126</v>
      </c>
      <c r="D1926" s="102">
        <v>43598</v>
      </c>
      <c r="E1926" s="127">
        <v>365000</v>
      </c>
      <c r="F1926" s="129" t="s">
        <v>838</v>
      </c>
      <c r="G1926" s="129">
        <v>1</v>
      </c>
      <c r="H1926" s="129">
        <v>0</v>
      </c>
      <c r="I1926" s="31">
        <v>1</v>
      </c>
      <c r="J1926" s="117">
        <f t="shared" ref="J1926:J1989" si="30">+I1926/G1926</f>
        <v>1</v>
      </c>
      <c r="K1926" s="31">
        <v>0</v>
      </c>
      <c r="L1926" s="31">
        <v>0</v>
      </c>
    </row>
    <row r="1927" spans="1:12" outlineLevel="2" x14ac:dyDescent="0.2">
      <c r="A1927" t="s">
        <v>5</v>
      </c>
      <c r="B1927" s="31" t="s">
        <v>2776</v>
      </c>
      <c r="C1927" t="s">
        <v>6</v>
      </c>
      <c r="D1927" s="3">
        <v>43558</v>
      </c>
      <c r="E1927" s="115">
        <v>0</v>
      </c>
      <c r="F1927" t="s">
        <v>838</v>
      </c>
      <c r="G1927" s="31">
        <v>0</v>
      </c>
      <c r="H1927" s="31">
        <v>0</v>
      </c>
      <c r="I1927" s="31">
        <v>0</v>
      </c>
      <c r="J1927" s="117" t="e">
        <f t="shared" si="30"/>
        <v>#DIV/0!</v>
      </c>
      <c r="K1927" s="31">
        <v>1</v>
      </c>
      <c r="L1927" s="31">
        <v>0</v>
      </c>
    </row>
    <row r="1928" spans="1:12" outlineLevel="2" x14ac:dyDescent="0.2">
      <c r="A1928" t="s">
        <v>5</v>
      </c>
      <c r="B1928" s="31" t="s">
        <v>2839</v>
      </c>
      <c r="C1928" t="s">
        <v>1249</v>
      </c>
      <c r="D1928" s="3">
        <v>43566</v>
      </c>
      <c r="E1928" s="115">
        <v>370000</v>
      </c>
      <c r="F1928">
        <v>20190528</v>
      </c>
      <c r="G1928" s="31">
        <v>1</v>
      </c>
      <c r="H1928" s="31">
        <v>1</v>
      </c>
      <c r="I1928" s="31">
        <v>0</v>
      </c>
      <c r="J1928" s="117">
        <f t="shared" si="30"/>
        <v>0</v>
      </c>
      <c r="K1928" s="31">
        <v>0</v>
      </c>
      <c r="L1928" s="31">
        <v>0</v>
      </c>
    </row>
    <row r="1929" spans="1:12" outlineLevel="2" x14ac:dyDescent="0.2">
      <c r="A1929" t="s">
        <v>5</v>
      </c>
      <c r="B1929" s="31" t="s">
        <v>2851</v>
      </c>
      <c r="C1929" t="s">
        <v>6</v>
      </c>
      <c r="D1929" s="3">
        <v>43567</v>
      </c>
      <c r="E1929" s="115">
        <v>197000</v>
      </c>
      <c r="F1929" t="s">
        <v>838</v>
      </c>
      <c r="G1929" s="31">
        <v>1</v>
      </c>
      <c r="H1929" s="31">
        <v>0</v>
      </c>
      <c r="I1929" s="31">
        <v>0</v>
      </c>
      <c r="J1929" s="117">
        <f t="shared" si="30"/>
        <v>0</v>
      </c>
      <c r="K1929" s="31">
        <v>0</v>
      </c>
      <c r="L1929" s="31">
        <v>0</v>
      </c>
    </row>
    <row r="1930" spans="1:12" outlineLevel="2" x14ac:dyDescent="0.2">
      <c r="A1930" t="s">
        <v>5</v>
      </c>
      <c r="B1930" s="31" t="s">
        <v>2756</v>
      </c>
      <c r="C1930" t="s">
        <v>1249</v>
      </c>
      <c r="D1930" s="3">
        <v>43556</v>
      </c>
      <c r="E1930" s="115">
        <v>370000</v>
      </c>
      <c r="F1930">
        <v>20190316</v>
      </c>
      <c r="G1930" s="31">
        <v>1</v>
      </c>
      <c r="H1930" s="31">
        <v>1</v>
      </c>
      <c r="I1930" s="31">
        <v>0</v>
      </c>
      <c r="J1930" s="117">
        <f t="shared" si="30"/>
        <v>0</v>
      </c>
      <c r="K1930" s="31">
        <v>0</v>
      </c>
      <c r="L1930" s="31">
        <v>0</v>
      </c>
    </row>
    <row r="1931" spans="1:12" outlineLevel="2" x14ac:dyDescent="0.2">
      <c r="A1931" t="s">
        <v>5</v>
      </c>
      <c r="B1931" s="31" t="s">
        <v>2428</v>
      </c>
      <c r="C1931" t="s">
        <v>1126</v>
      </c>
      <c r="D1931" s="3">
        <v>43521</v>
      </c>
      <c r="E1931" s="115">
        <v>210000</v>
      </c>
      <c r="F1931">
        <v>20190156</v>
      </c>
      <c r="G1931" s="31">
        <v>1</v>
      </c>
      <c r="H1931" s="31">
        <v>1</v>
      </c>
      <c r="I1931" s="31">
        <v>0</v>
      </c>
      <c r="J1931" s="117">
        <f t="shared" si="30"/>
        <v>0</v>
      </c>
      <c r="K1931" s="31">
        <v>0</v>
      </c>
      <c r="L1931" s="31">
        <v>0</v>
      </c>
    </row>
    <row r="1932" spans="1:12" outlineLevel="2" x14ac:dyDescent="0.2">
      <c r="A1932" t="s">
        <v>5</v>
      </c>
      <c r="B1932" s="31" t="s">
        <v>2381</v>
      </c>
      <c r="C1932" t="s">
        <v>6</v>
      </c>
      <c r="D1932" s="3">
        <v>43514</v>
      </c>
      <c r="E1932" s="115">
        <v>91000</v>
      </c>
      <c r="F1932" t="s">
        <v>838</v>
      </c>
      <c r="G1932" s="31">
        <v>1</v>
      </c>
      <c r="H1932" s="31">
        <v>0</v>
      </c>
      <c r="I1932" s="31">
        <v>0</v>
      </c>
      <c r="J1932" s="117">
        <f t="shared" si="30"/>
        <v>0</v>
      </c>
      <c r="K1932" s="31">
        <v>0</v>
      </c>
      <c r="L1932" s="31">
        <v>0</v>
      </c>
    </row>
    <row r="1933" spans="1:12" outlineLevel="2" x14ac:dyDescent="0.2">
      <c r="A1933" t="s">
        <v>5</v>
      </c>
      <c r="B1933" s="31" t="s">
        <v>3333</v>
      </c>
      <c r="C1933" t="s">
        <v>216</v>
      </c>
      <c r="D1933" s="3">
        <v>43616</v>
      </c>
      <c r="E1933" s="115">
        <v>0</v>
      </c>
      <c r="F1933" t="s">
        <v>838</v>
      </c>
      <c r="G1933" s="31">
        <v>0</v>
      </c>
      <c r="H1933" s="31">
        <v>0</v>
      </c>
      <c r="I1933" s="31">
        <v>0</v>
      </c>
      <c r="J1933" s="117" t="e">
        <f t="shared" si="30"/>
        <v>#DIV/0!</v>
      </c>
      <c r="K1933" s="31">
        <v>1</v>
      </c>
      <c r="L1933" s="31">
        <v>0</v>
      </c>
    </row>
    <row r="1934" spans="1:12" outlineLevel="2" x14ac:dyDescent="0.2">
      <c r="A1934" t="s">
        <v>5</v>
      </c>
      <c r="B1934" s="31" t="s">
        <v>2923</v>
      </c>
      <c r="C1934" t="s">
        <v>1249</v>
      </c>
      <c r="D1934" s="3">
        <v>43574</v>
      </c>
      <c r="E1934" s="115">
        <v>348000</v>
      </c>
      <c r="F1934">
        <v>20190644</v>
      </c>
      <c r="G1934" s="31">
        <v>1</v>
      </c>
      <c r="H1934" s="31">
        <v>1</v>
      </c>
      <c r="I1934" s="31">
        <v>0</v>
      </c>
      <c r="J1934" s="117">
        <f t="shared" si="30"/>
        <v>0</v>
      </c>
      <c r="K1934" s="31">
        <v>0</v>
      </c>
      <c r="L1934" s="31">
        <v>0</v>
      </c>
    </row>
    <row r="1935" spans="1:12" outlineLevel="2" x14ac:dyDescent="0.2">
      <c r="A1935" t="s">
        <v>5</v>
      </c>
      <c r="B1935" s="31" t="s">
        <v>3067</v>
      </c>
      <c r="C1935" t="s">
        <v>6</v>
      </c>
      <c r="D1935" s="3">
        <v>43591</v>
      </c>
      <c r="E1935" s="115">
        <v>64000</v>
      </c>
      <c r="F1935">
        <v>20190864</v>
      </c>
      <c r="G1935" s="31">
        <v>1</v>
      </c>
      <c r="H1935" s="31">
        <v>1</v>
      </c>
      <c r="I1935" s="31">
        <v>0</v>
      </c>
      <c r="J1935" s="117">
        <f t="shared" si="30"/>
        <v>0</v>
      </c>
      <c r="K1935" s="31">
        <v>0</v>
      </c>
      <c r="L1935" s="31">
        <v>0</v>
      </c>
    </row>
    <row r="1936" spans="1:12" outlineLevel="2" x14ac:dyDescent="0.2">
      <c r="A1936" t="s">
        <v>5</v>
      </c>
      <c r="B1936" s="31" t="s">
        <v>3275</v>
      </c>
      <c r="C1936" t="s">
        <v>6</v>
      </c>
      <c r="D1936" s="3">
        <v>43609</v>
      </c>
      <c r="E1936" s="115">
        <v>94133</v>
      </c>
      <c r="F1936" t="s">
        <v>838</v>
      </c>
      <c r="G1936" s="31">
        <v>1</v>
      </c>
      <c r="H1936" s="31">
        <v>0</v>
      </c>
      <c r="I1936" s="31">
        <v>0</v>
      </c>
      <c r="J1936" s="117">
        <f t="shared" si="30"/>
        <v>0</v>
      </c>
      <c r="K1936" s="31">
        <v>0</v>
      </c>
      <c r="L1936" s="31">
        <v>0</v>
      </c>
    </row>
    <row r="1937" spans="1:12" outlineLevel="2" x14ac:dyDescent="0.2">
      <c r="A1937" t="s">
        <v>5</v>
      </c>
      <c r="B1937" s="31" t="s">
        <v>3199</v>
      </c>
      <c r="C1937" t="s">
        <v>6</v>
      </c>
      <c r="D1937" s="3">
        <v>43602</v>
      </c>
      <c r="E1937" s="115">
        <v>115000</v>
      </c>
      <c r="F1937">
        <v>20190072</v>
      </c>
      <c r="G1937" s="31">
        <v>1</v>
      </c>
      <c r="H1937" s="31">
        <v>1</v>
      </c>
      <c r="I1937" s="31">
        <v>0</v>
      </c>
      <c r="J1937" s="117">
        <f t="shared" si="30"/>
        <v>0</v>
      </c>
      <c r="K1937" s="31">
        <v>0</v>
      </c>
      <c r="L1937" s="31">
        <v>0</v>
      </c>
    </row>
    <row r="1938" spans="1:12" outlineLevel="2" x14ac:dyDescent="0.2">
      <c r="A1938" t="s">
        <v>5</v>
      </c>
      <c r="B1938" s="31" t="s">
        <v>2230</v>
      </c>
      <c r="C1938" t="s">
        <v>6</v>
      </c>
      <c r="D1938" s="3">
        <v>43493</v>
      </c>
      <c r="E1938" s="115">
        <v>253500</v>
      </c>
      <c r="F1938">
        <v>20182858</v>
      </c>
      <c r="G1938" s="31">
        <v>1</v>
      </c>
      <c r="H1938" s="31">
        <v>1</v>
      </c>
      <c r="I1938" s="31">
        <v>0</v>
      </c>
      <c r="J1938" s="117">
        <f t="shared" si="30"/>
        <v>0</v>
      </c>
      <c r="K1938" s="31">
        <v>0</v>
      </c>
      <c r="L1938" s="31">
        <v>0</v>
      </c>
    </row>
    <row r="1939" spans="1:12" outlineLevel="2" x14ac:dyDescent="0.2">
      <c r="A1939" t="s">
        <v>5</v>
      </c>
      <c r="B1939" s="31" t="s">
        <v>2260</v>
      </c>
      <c r="C1939" t="s">
        <v>6</v>
      </c>
      <c r="D1939" s="3">
        <v>43496</v>
      </c>
      <c r="E1939" s="115">
        <v>180000</v>
      </c>
      <c r="F1939" t="s">
        <v>838</v>
      </c>
      <c r="G1939" s="31">
        <v>1</v>
      </c>
      <c r="H1939" s="31">
        <v>0</v>
      </c>
      <c r="I1939" s="31">
        <v>0</v>
      </c>
      <c r="J1939" s="117">
        <f t="shared" si="30"/>
        <v>0</v>
      </c>
      <c r="K1939" s="31">
        <v>0</v>
      </c>
      <c r="L1939" s="31">
        <v>0</v>
      </c>
    </row>
    <row r="1940" spans="1:12" outlineLevel="2" x14ac:dyDescent="0.2">
      <c r="A1940" t="s">
        <v>5</v>
      </c>
      <c r="B1940" s="31" t="s">
        <v>2280</v>
      </c>
      <c r="C1940" t="s">
        <v>216</v>
      </c>
      <c r="D1940" s="3">
        <v>43497</v>
      </c>
      <c r="E1940" s="115">
        <v>145375</v>
      </c>
      <c r="F1940" t="s">
        <v>838</v>
      </c>
      <c r="G1940" s="31">
        <v>1</v>
      </c>
      <c r="H1940" s="31">
        <v>0</v>
      </c>
      <c r="I1940" s="31">
        <v>0</v>
      </c>
      <c r="J1940" s="117">
        <f t="shared" si="30"/>
        <v>0</v>
      </c>
      <c r="K1940" s="31">
        <v>0</v>
      </c>
      <c r="L1940" s="31">
        <v>0</v>
      </c>
    </row>
    <row r="1941" spans="1:12" outlineLevel="2" x14ac:dyDescent="0.2">
      <c r="A1941" t="s">
        <v>5</v>
      </c>
      <c r="B1941" s="31" t="s">
        <v>2386</v>
      </c>
      <c r="C1941" t="s">
        <v>6</v>
      </c>
      <c r="D1941" s="3">
        <v>43515</v>
      </c>
      <c r="E1941" s="115">
        <v>0</v>
      </c>
      <c r="F1941" t="s">
        <v>838</v>
      </c>
      <c r="G1941" s="31">
        <v>0</v>
      </c>
      <c r="H1941" s="31">
        <v>0</v>
      </c>
      <c r="I1941" s="31">
        <v>0</v>
      </c>
      <c r="J1941" s="117" t="e">
        <f t="shared" si="30"/>
        <v>#DIV/0!</v>
      </c>
      <c r="K1941" s="31">
        <v>1</v>
      </c>
      <c r="L1941" s="31">
        <v>0</v>
      </c>
    </row>
    <row r="1942" spans="1:12" outlineLevel="2" x14ac:dyDescent="0.2">
      <c r="A1942" t="s">
        <v>5</v>
      </c>
      <c r="B1942" s="31" t="s">
        <v>2116</v>
      </c>
      <c r="C1942" t="s">
        <v>185</v>
      </c>
      <c r="D1942" s="3">
        <v>43472</v>
      </c>
      <c r="E1942" s="115">
        <v>0</v>
      </c>
      <c r="F1942" t="s">
        <v>838</v>
      </c>
      <c r="G1942" s="31">
        <v>0</v>
      </c>
      <c r="H1942" s="31">
        <v>0</v>
      </c>
      <c r="I1942" s="31">
        <v>0</v>
      </c>
      <c r="J1942" s="117" t="e">
        <f t="shared" si="30"/>
        <v>#DIV/0!</v>
      </c>
      <c r="K1942" s="31">
        <v>1</v>
      </c>
      <c r="L1942" s="31">
        <v>0</v>
      </c>
    </row>
    <row r="1943" spans="1:12" outlineLevel="2" x14ac:dyDescent="0.2">
      <c r="A1943" t="s">
        <v>5</v>
      </c>
      <c r="B1943" s="31" t="s">
        <v>2480</v>
      </c>
      <c r="C1943" t="s">
        <v>6</v>
      </c>
      <c r="D1943" s="3">
        <v>43525</v>
      </c>
      <c r="E1943" s="115">
        <v>0</v>
      </c>
      <c r="F1943" t="s">
        <v>838</v>
      </c>
      <c r="G1943" s="31">
        <v>0</v>
      </c>
      <c r="H1943" s="31">
        <v>0</v>
      </c>
      <c r="I1943" s="31">
        <v>0</v>
      </c>
      <c r="J1943" s="117" t="e">
        <f t="shared" si="30"/>
        <v>#DIV/0!</v>
      </c>
      <c r="K1943" s="31">
        <v>1</v>
      </c>
      <c r="L1943" s="31">
        <v>0</v>
      </c>
    </row>
    <row r="1944" spans="1:12" outlineLevel="2" x14ac:dyDescent="0.2">
      <c r="A1944" t="s">
        <v>5</v>
      </c>
      <c r="B1944" s="31" t="s">
        <v>2785</v>
      </c>
      <c r="C1944" t="s">
        <v>65</v>
      </c>
      <c r="D1944" s="3">
        <v>43558</v>
      </c>
      <c r="E1944" s="115">
        <v>0</v>
      </c>
      <c r="F1944">
        <v>20190404</v>
      </c>
      <c r="G1944" s="31">
        <v>0</v>
      </c>
      <c r="H1944" s="31">
        <v>0</v>
      </c>
      <c r="I1944" s="31">
        <v>0</v>
      </c>
      <c r="J1944" s="117" t="e">
        <f t="shared" si="30"/>
        <v>#DIV/0!</v>
      </c>
      <c r="K1944" s="31">
        <v>1</v>
      </c>
      <c r="L1944" s="31">
        <v>1</v>
      </c>
    </row>
    <row r="1945" spans="1:12" outlineLevel="2" x14ac:dyDescent="0.2">
      <c r="A1945" t="s">
        <v>5</v>
      </c>
      <c r="B1945" s="31" t="s">
        <v>3066</v>
      </c>
      <c r="C1945" t="s">
        <v>6</v>
      </c>
      <c r="D1945" s="3">
        <v>43591</v>
      </c>
      <c r="E1945" s="115">
        <v>179000</v>
      </c>
      <c r="F1945" t="s">
        <v>838</v>
      </c>
      <c r="G1945" s="31">
        <v>1</v>
      </c>
      <c r="H1945" s="31">
        <v>0</v>
      </c>
      <c r="I1945" s="31">
        <v>0</v>
      </c>
      <c r="J1945" s="117">
        <f t="shared" si="30"/>
        <v>0</v>
      </c>
      <c r="K1945" s="31">
        <v>0</v>
      </c>
      <c r="L1945" s="31">
        <v>0</v>
      </c>
    </row>
    <row r="1946" spans="1:12" outlineLevel="2" x14ac:dyDescent="0.2">
      <c r="A1946" t="s">
        <v>5</v>
      </c>
      <c r="B1946" s="31" t="s">
        <v>1967</v>
      </c>
      <c r="C1946" t="s">
        <v>6</v>
      </c>
      <c r="D1946" s="3">
        <v>43584</v>
      </c>
      <c r="E1946" s="115">
        <v>0</v>
      </c>
      <c r="F1946">
        <v>20190565</v>
      </c>
      <c r="G1946" s="31">
        <v>0</v>
      </c>
      <c r="H1946" s="31">
        <v>0</v>
      </c>
      <c r="I1946" s="31">
        <v>0</v>
      </c>
      <c r="J1946" s="117" t="e">
        <f t="shared" si="30"/>
        <v>#DIV/0!</v>
      </c>
      <c r="K1946" s="31">
        <v>1</v>
      </c>
      <c r="L1946" s="31">
        <v>1</v>
      </c>
    </row>
    <row r="1947" spans="1:12" outlineLevel="2" x14ac:dyDescent="0.2">
      <c r="A1947" t="s">
        <v>5</v>
      </c>
      <c r="B1947" s="31" t="s">
        <v>2561</v>
      </c>
      <c r="C1947" t="s">
        <v>6</v>
      </c>
      <c r="D1947" s="3">
        <v>43532</v>
      </c>
      <c r="E1947" s="115">
        <v>320000</v>
      </c>
      <c r="F1947">
        <v>20190202</v>
      </c>
      <c r="G1947" s="31">
        <v>1</v>
      </c>
      <c r="H1947" s="31">
        <v>1</v>
      </c>
      <c r="I1947" s="31">
        <v>0</v>
      </c>
      <c r="J1947" s="117">
        <f t="shared" si="30"/>
        <v>0</v>
      </c>
      <c r="K1947" s="31">
        <v>0</v>
      </c>
      <c r="L1947" s="31">
        <v>0</v>
      </c>
    </row>
    <row r="1948" spans="1:12" outlineLevel="2" x14ac:dyDescent="0.2">
      <c r="A1948" t="s">
        <v>5</v>
      </c>
      <c r="B1948" s="31" t="s">
        <v>2524</v>
      </c>
      <c r="C1948" t="s">
        <v>6</v>
      </c>
      <c r="D1948" s="3">
        <v>43529</v>
      </c>
      <c r="E1948" s="115">
        <v>87000</v>
      </c>
      <c r="F1948" t="s">
        <v>838</v>
      </c>
      <c r="G1948" s="31">
        <v>1</v>
      </c>
      <c r="H1948" s="31">
        <v>0</v>
      </c>
      <c r="I1948" s="31">
        <v>0</v>
      </c>
      <c r="J1948" s="117">
        <f t="shared" si="30"/>
        <v>0</v>
      </c>
      <c r="K1948" s="31">
        <v>0</v>
      </c>
      <c r="L1948" s="31">
        <v>0</v>
      </c>
    </row>
    <row r="1949" spans="1:12" outlineLevel="2" x14ac:dyDescent="0.2">
      <c r="A1949" t="s">
        <v>5</v>
      </c>
      <c r="B1949" s="31" t="s">
        <v>2575</v>
      </c>
      <c r="C1949" t="s">
        <v>6</v>
      </c>
      <c r="D1949" s="3">
        <v>43535</v>
      </c>
      <c r="E1949" s="115">
        <v>255000</v>
      </c>
      <c r="F1949" t="s">
        <v>838</v>
      </c>
      <c r="G1949" s="31">
        <v>1</v>
      </c>
      <c r="H1949" s="31">
        <v>0</v>
      </c>
      <c r="I1949" s="31">
        <v>0</v>
      </c>
      <c r="J1949" s="117">
        <f t="shared" si="30"/>
        <v>0</v>
      </c>
      <c r="K1949" s="31">
        <v>0</v>
      </c>
      <c r="L1949" s="31">
        <v>0</v>
      </c>
    </row>
    <row r="1950" spans="1:12" outlineLevel="2" x14ac:dyDescent="0.2">
      <c r="A1950" t="s">
        <v>5</v>
      </c>
      <c r="B1950" s="31" t="s">
        <v>3117</v>
      </c>
      <c r="C1950" t="s">
        <v>6</v>
      </c>
      <c r="D1950" s="3">
        <v>43595</v>
      </c>
      <c r="E1950" s="115">
        <v>327500</v>
      </c>
      <c r="F1950" t="s">
        <v>838</v>
      </c>
      <c r="G1950" s="31">
        <v>1</v>
      </c>
      <c r="H1950" s="31">
        <v>0</v>
      </c>
      <c r="I1950" s="31">
        <v>0</v>
      </c>
      <c r="J1950" s="117">
        <f t="shared" si="30"/>
        <v>0</v>
      </c>
      <c r="K1950" s="31">
        <v>0</v>
      </c>
      <c r="L1950" s="31">
        <v>0</v>
      </c>
    </row>
    <row r="1951" spans="1:12" outlineLevel="2" x14ac:dyDescent="0.2">
      <c r="A1951" t="s">
        <v>5</v>
      </c>
      <c r="B1951" s="31" t="s">
        <v>2470</v>
      </c>
      <c r="C1951" t="s">
        <v>6</v>
      </c>
      <c r="D1951" s="3">
        <v>43524</v>
      </c>
      <c r="E1951" s="115">
        <v>0</v>
      </c>
      <c r="F1951">
        <v>20182914</v>
      </c>
      <c r="G1951" s="31">
        <v>0</v>
      </c>
      <c r="H1951" s="31">
        <v>0</v>
      </c>
      <c r="I1951" s="31">
        <v>0</v>
      </c>
      <c r="J1951" s="117" t="e">
        <f t="shared" si="30"/>
        <v>#DIV/0!</v>
      </c>
      <c r="K1951" s="31">
        <v>1</v>
      </c>
      <c r="L1951" s="31">
        <v>1</v>
      </c>
    </row>
    <row r="1952" spans="1:12" outlineLevel="2" x14ac:dyDescent="0.2">
      <c r="A1952" t="s">
        <v>5</v>
      </c>
      <c r="B1952" s="31" t="s">
        <v>2294</v>
      </c>
      <c r="C1952" t="s">
        <v>301</v>
      </c>
      <c r="D1952" s="3">
        <v>43497</v>
      </c>
      <c r="E1952" s="115">
        <v>0</v>
      </c>
      <c r="F1952" t="s">
        <v>838</v>
      </c>
      <c r="G1952" s="31">
        <v>0</v>
      </c>
      <c r="H1952" s="31">
        <v>0</v>
      </c>
      <c r="I1952" s="31">
        <v>0</v>
      </c>
      <c r="J1952" s="117" t="e">
        <f t="shared" si="30"/>
        <v>#DIV/0!</v>
      </c>
      <c r="K1952" s="31">
        <v>1</v>
      </c>
      <c r="L1952" s="31">
        <v>0</v>
      </c>
    </row>
    <row r="1953" spans="1:12" outlineLevel="2" x14ac:dyDescent="0.2">
      <c r="A1953" t="s">
        <v>5</v>
      </c>
      <c r="B1953" s="31" t="s">
        <v>2355</v>
      </c>
      <c r="C1953" t="s">
        <v>425</v>
      </c>
      <c r="D1953" s="3">
        <v>43509</v>
      </c>
      <c r="E1953" s="115">
        <v>0</v>
      </c>
      <c r="F1953">
        <v>20182861</v>
      </c>
      <c r="G1953" s="31">
        <v>0</v>
      </c>
      <c r="H1953" s="31">
        <v>0</v>
      </c>
      <c r="I1953" s="31">
        <v>0</v>
      </c>
      <c r="J1953" s="117" t="e">
        <f t="shared" si="30"/>
        <v>#DIV/0!</v>
      </c>
      <c r="K1953" s="31">
        <v>1</v>
      </c>
      <c r="L1953" s="31">
        <v>1</v>
      </c>
    </row>
    <row r="1954" spans="1:12" outlineLevel="2" x14ac:dyDescent="0.2">
      <c r="A1954" t="s">
        <v>5</v>
      </c>
      <c r="B1954" s="31" t="s">
        <v>2560</v>
      </c>
      <c r="C1954" t="s">
        <v>8</v>
      </c>
      <c r="D1954" s="3">
        <v>43532</v>
      </c>
      <c r="E1954" s="115">
        <v>0</v>
      </c>
      <c r="F1954">
        <v>20190274</v>
      </c>
      <c r="G1954" s="31">
        <v>0</v>
      </c>
      <c r="H1954" s="31">
        <v>0</v>
      </c>
      <c r="I1954" s="31">
        <v>0</v>
      </c>
      <c r="J1954" s="117" t="e">
        <f t="shared" si="30"/>
        <v>#DIV/0!</v>
      </c>
      <c r="K1954" s="31">
        <v>1</v>
      </c>
      <c r="L1954" s="31">
        <v>1</v>
      </c>
    </row>
    <row r="1955" spans="1:12" outlineLevel="2" x14ac:dyDescent="0.2">
      <c r="A1955" t="s">
        <v>5</v>
      </c>
      <c r="B1955" s="31" t="s">
        <v>3227</v>
      </c>
      <c r="C1955" t="s">
        <v>553</v>
      </c>
      <c r="D1955" s="3">
        <v>43606</v>
      </c>
      <c r="E1955" s="115">
        <v>0</v>
      </c>
      <c r="F1955">
        <v>20190937</v>
      </c>
      <c r="G1955" s="31">
        <v>0</v>
      </c>
      <c r="H1955" s="31">
        <v>0</v>
      </c>
      <c r="I1955" s="31">
        <v>0</v>
      </c>
      <c r="J1955" s="117" t="e">
        <f t="shared" si="30"/>
        <v>#DIV/0!</v>
      </c>
      <c r="K1955" s="31">
        <v>1</v>
      </c>
      <c r="L1955" s="31">
        <v>1</v>
      </c>
    </row>
    <row r="1956" spans="1:12" outlineLevel="2" x14ac:dyDescent="0.2">
      <c r="A1956" t="s">
        <v>5</v>
      </c>
      <c r="B1956" s="31" t="s">
        <v>2021</v>
      </c>
      <c r="C1956" t="s">
        <v>6</v>
      </c>
      <c r="D1956" s="3">
        <v>43607</v>
      </c>
      <c r="E1956" s="115">
        <v>0</v>
      </c>
      <c r="F1956">
        <v>20190928</v>
      </c>
      <c r="G1956" s="31">
        <v>0</v>
      </c>
      <c r="H1956" s="31">
        <v>0</v>
      </c>
      <c r="I1956" s="31">
        <v>0</v>
      </c>
      <c r="J1956" s="117" t="e">
        <f t="shared" si="30"/>
        <v>#DIV/0!</v>
      </c>
      <c r="K1956" s="31">
        <v>1</v>
      </c>
      <c r="L1956" s="31">
        <v>1</v>
      </c>
    </row>
    <row r="1957" spans="1:12" outlineLevel="2" x14ac:dyDescent="0.2">
      <c r="A1957" t="s">
        <v>5</v>
      </c>
      <c r="B1957" s="31" t="s">
        <v>2828</v>
      </c>
      <c r="C1957" t="s">
        <v>6</v>
      </c>
      <c r="D1957" s="3">
        <v>43564</v>
      </c>
      <c r="E1957" s="115">
        <v>0</v>
      </c>
      <c r="F1957">
        <v>20190242</v>
      </c>
      <c r="G1957" s="31">
        <v>0</v>
      </c>
      <c r="H1957" s="31">
        <v>0</v>
      </c>
      <c r="I1957" s="31">
        <v>0</v>
      </c>
      <c r="J1957" s="117" t="e">
        <f t="shared" si="30"/>
        <v>#DIV/0!</v>
      </c>
      <c r="K1957" s="31">
        <v>1</v>
      </c>
      <c r="L1957" s="31">
        <v>1</v>
      </c>
    </row>
    <row r="1958" spans="1:12" outlineLevel="2" x14ac:dyDescent="0.2">
      <c r="A1958" t="s">
        <v>5</v>
      </c>
      <c r="B1958" s="31" t="s">
        <v>2967</v>
      </c>
      <c r="C1958" t="s">
        <v>6</v>
      </c>
      <c r="D1958" s="3">
        <v>43581</v>
      </c>
      <c r="E1958" s="115">
        <v>47000</v>
      </c>
      <c r="F1958" t="s">
        <v>838</v>
      </c>
      <c r="G1958" s="31">
        <v>1</v>
      </c>
      <c r="H1958" s="31">
        <v>0</v>
      </c>
      <c r="I1958" s="31">
        <v>0</v>
      </c>
      <c r="J1958" s="117">
        <f t="shared" si="30"/>
        <v>0</v>
      </c>
      <c r="K1958" s="31">
        <v>0</v>
      </c>
      <c r="L1958" s="31">
        <v>0</v>
      </c>
    </row>
    <row r="1959" spans="1:12" outlineLevel="2" x14ac:dyDescent="0.2">
      <c r="A1959" t="s">
        <v>5</v>
      </c>
      <c r="B1959" s="31" t="s">
        <v>2657</v>
      </c>
      <c r="C1959" t="s">
        <v>802</v>
      </c>
      <c r="D1959" s="3">
        <v>43545</v>
      </c>
      <c r="E1959" s="115">
        <v>191000</v>
      </c>
      <c r="F1959">
        <v>20190312</v>
      </c>
      <c r="G1959" s="31">
        <v>1</v>
      </c>
      <c r="H1959" s="31">
        <v>1</v>
      </c>
      <c r="I1959" s="31">
        <v>0</v>
      </c>
      <c r="J1959" s="117">
        <f t="shared" si="30"/>
        <v>0</v>
      </c>
      <c r="K1959" s="31">
        <v>0</v>
      </c>
      <c r="L1959" s="31">
        <v>0</v>
      </c>
    </row>
    <row r="1960" spans="1:12" outlineLevel="2" x14ac:dyDescent="0.2">
      <c r="A1960" t="s">
        <v>5</v>
      </c>
      <c r="B1960" s="31" t="s">
        <v>2228</v>
      </c>
      <c r="C1960" t="s">
        <v>1209</v>
      </c>
      <c r="D1960" s="3">
        <v>43493</v>
      </c>
      <c r="E1960" s="115">
        <v>0</v>
      </c>
      <c r="F1960" t="s">
        <v>838</v>
      </c>
      <c r="G1960" s="31">
        <v>0</v>
      </c>
      <c r="H1960" s="31">
        <v>0</v>
      </c>
      <c r="I1960" s="31">
        <v>0</v>
      </c>
      <c r="J1960" s="117" t="e">
        <f t="shared" si="30"/>
        <v>#DIV/0!</v>
      </c>
      <c r="K1960" s="31">
        <v>1</v>
      </c>
      <c r="L1960" s="31">
        <v>0</v>
      </c>
    </row>
    <row r="1961" spans="1:12" outlineLevel="2" x14ac:dyDescent="0.2">
      <c r="A1961" t="s">
        <v>5</v>
      </c>
      <c r="B1961" s="31" t="s">
        <v>2676</v>
      </c>
      <c r="C1961" t="s">
        <v>7</v>
      </c>
      <c r="D1961" s="3">
        <v>43546</v>
      </c>
      <c r="E1961" s="115">
        <v>149900</v>
      </c>
      <c r="F1961" t="s">
        <v>838</v>
      </c>
      <c r="G1961" s="31">
        <v>1</v>
      </c>
      <c r="H1961" s="31">
        <v>0</v>
      </c>
      <c r="I1961" s="31">
        <v>0</v>
      </c>
      <c r="J1961" s="117">
        <f t="shared" si="30"/>
        <v>0</v>
      </c>
      <c r="K1961" s="31">
        <v>0</v>
      </c>
      <c r="L1961" s="31">
        <v>0</v>
      </c>
    </row>
    <row r="1962" spans="1:12" outlineLevel="2" x14ac:dyDescent="0.2">
      <c r="A1962" t="s">
        <v>5</v>
      </c>
      <c r="B1962" s="31" t="s">
        <v>1717</v>
      </c>
      <c r="C1962" t="s">
        <v>6</v>
      </c>
      <c r="D1962" s="3">
        <v>43564</v>
      </c>
      <c r="E1962" s="115">
        <v>188500</v>
      </c>
      <c r="F1962" t="s">
        <v>838</v>
      </c>
      <c r="G1962" s="31">
        <v>1</v>
      </c>
      <c r="H1962" s="31">
        <v>0</v>
      </c>
      <c r="I1962" s="31">
        <v>0</v>
      </c>
      <c r="J1962" s="117">
        <f t="shared" si="30"/>
        <v>0</v>
      </c>
      <c r="K1962" s="31">
        <v>0</v>
      </c>
      <c r="L1962" s="31">
        <v>0</v>
      </c>
    </row>
    <row r="1963" spans="1:12" outlineLevel="2" x14ac:dyDescent="0.2">
      <c r="A1963" t="s">
        <v>5</v>
      </c>
      <c r="B1963" s="31" t="s">
        <v>2143</v>
      </c>
      <c r="C1963" t="s">
        <v>425</v>
      </c>
      <c r="D1963" s="3">
        <v>43476</v>
      </c>
      <c r="E1963" s="115">
        <v>535000</v>
      </c>
      <c r="F1963" t="s">
        <v>838</v>
      </c>
      <c r="G1963" s="31">
        <v>1</v>
      </c>
      <c r="H1963" s="31">
        <v>0</v>
      </c>
      <c r="I1963" s="31">
        <v>0</v>
      </c>
      <c r="J1963" s="117">
        <f t="shared" si="30"/>
        <v>0</v>
      </c>
      <c r="K1963" s="31">
        <v>0</v>
      </c>
      <c r="L1963" s="31">
        <v>0</v>
      </c>
    </row>
    <row r="1964" spans="1:12" outlineLevel="2" x14ac:dyDescent="0.2">
      <c r="A1964" t="s">
        <v>5</v>
      </c>
      <c r="B1964" s="31" t="s">
        <v>3198</v>
      </c>
      <c r="C1964" t="s">
        <v>1126</v>
      </c>
      <c r="D1964" s="3">
        <v>43602</v>
      </c>
      <c r="E1964" s="115">
        <v>185000</v>
      </c>
      <c r="F1964" t="s">
        <v>838</v>
      </c>
      <c r="G1964" s="31">
        <v>1</v>
      </c>
      <c r="H1964" s="31">
        <v>0</v>
      </c>
      <c r="I1964" s="31">
        <v>0</v>
      </c>
      <c r="J1964" s="117">
        <f t="shared" si="30"/>
        <v>0</v>
      </c>
      <c r="K1964" s="31">
        <v>0</v>
      </c>
      <c r="L1964" s="31">
        <v>0</v>
      </c>
    </row>
    <row r="1965" spans="1:12" outlineLevel="2" x14ac:dyDescent="0.2">
      <c r="A1965" t="s">
        <v>5</v>
      </c>
      <c r="B1965" s="31" t="s">
        <v>3315</v>
      </c>
      <c r="C1965" t="s">
        <v>216</v>
      </c>
      <c r="D1965" s="3">
        <v>43615</v>
      </c>
      <c r="E1965" s="115">
        <v>207000</v>
      </c>
      <c r="F1965" t="s">
        <v>838</v>
      </c>
      <c r="G1965" s="31">
        <v>1</v>
      </c>
      <c r="H1965" s="31">
        <v>0</v>
      </c>
      <c r="I1965" s="31">
        <v>0</v>
      </c>
      <c r="J1965" s="117">
        <f t="shared" si="30"/>
        <v>0</v>
      </c>
      <c r="K1965" s="31">
        <v>0</v>
      </c>
      <c r="L1965" s="31">
        <v>0</v>
      </c>
    </row>
    <row r="1966" spans="1:12" outlineLevel="2" x14ac:dyDescent="0.2">
      <c r="A1966" t="s">
        <v>5</v>
      </c>
      <c r="B1966" s="31" t="s">
        <v>2694</v>
      </c>
      <c r="C1966" t="s">
        <v>6</v>
      </c>
      <c r="D1966" s="3">
        <v>43549</v>
      </c>
      <c r="E1966" s="115">
        <v>219500</v>
      </c>
      <c r="F1966" t="s">
        <v>838</v>
      </c>
      <c r="G1966" s="31">
        <v>1</v>
      </c>
      <c r="H1966" s="31">
        <v>0</v>
      </c>
      <c r="I1966" s="31">
        <v>0</v>
      </c>
      <c r="J1966" s="117">
        <f t="shared" si="30"/>
        <v>0</v>
      </c>
      <c r="K1966" s="31">
        <v>0</v>
      </c>
      <c r="L1966" s="31">
        <v>0</v>
      </c>
    </row>
    <row r="1967" spans="1:12" outlineLevel="2" x14ac:dyDescent="0.2">
      <c r="A1967" t="s">
        <v>5</v>
      </c>
      <c r="B1967" s="31" t="s">
        <v>2589</v>
      </c>
      <c r="C1967" t="s">
        <v>1126</v>
      </c>
      <c r="D1967" s="3">
        <v>43537</v>
      </c>
      <c r="E1967" s="115">
        <v>310000</v>
      </c>
      <c r="F1967">
        <v>20190367</v>
      </c>
      <c r="G1967" s="31">
        <v>1</v>
      </c>
      <c r="H1967" s="31">
        <v>1</v>
      </c>
      <c r="I1967" s="31">
        <v>0</v>
      </c>
      <c r="J1967" s="117">
        <f t="shared" si="30"/>
        <v>0</v>
      </c>
      <c r="K1967" s="31">
        <v>0</v>
      </c>
      <c r="L1967" s="31">
        <v>0</v>
      </c>
    </row>
    <row r="1968" spans="1:12" outlineLevel="2" x14ac:dyDescent="0.2">
      <c r="A1968" t="s">
        <v>5</v>
      </c>
      <c r="B1968" s="31" t="s">
        <v>2994</v>
      </c>
      <c r="C1968" t="s">
        <v>6</v>
      </c>
      <c r="D1968" s="3">
        <v>43584</v>
      </c>
      <c r="E1968" s="115">
        <v>0</v>
      </c>
      <c r="F1968" t="s">
        <v>838</v>
      </c>
      <c r="G1968" s="31">
        <v>0</v>
      </c>
      <c r="H1968" s="31">
        <v>0</v>
      </c>
      <c r="I1968" s="31">
        <v>0</v>
      </c>
      <c r="J1968" s="117" t="e">
        <f t="shared" si="30"/>
        <v>#DIV/0!</v>
      </c>
      <c r="K1968" s="31">
        <v>1</v>
      </c>
      <c r="L1968" s="31">
        <v>0</v>
      </c>
    </row>
    <row r="1969" spans="1:12" outlineLevel="2" x14ac:dyDescent="0.2">
      <c r="A1969" t="s">
        <v>5</v>
      </c>
      <c r="B1969" s="31" t="s">
        <v>3214</v>
      </c>
      <c r="C1969" t="s">
        <v>6</v>
      </c>
      <c r="D1969" s="3">
        <v>43605</v>
      </c>
      <c r="E1969" s="115">
        <v>50000</v>
      </c>
      <c r="F1969" t="s">
        <v>838</v>
      </c>
      <c r="G1969" s="31">
        <v>1</v>
      </c>
      <c r="H1969" s="31">
        <v>0</v>
      </c>
      <c r="I1969" s="31">
        <v>0</v>
      </c>
      <c r="J1969" s="117">
        <f t="shared" si="30"/>
        <v>0</v>
      </c>
      <c r="K1969" s="31">
        <v>0</v>
      </c>
      <c r="L1969" s="31">
        <v>0</v>
      </c>
    </row>
    <row r="1970" spans="1:12" outlineLevel="2" x14ac:dyDescent="0.2">
      <c r="A1970" t="s">
        <v>5</v>
      </c>
      <c r="B1970" s="31" t="s">
        <v>2111</v>
      </c>
      <c r="C1970" t="s">
        <v>425</v>
      </c>
      <c r="D1970" s="3">
        <v>43469</v>
      </c>
      <c r="E1970" s="115">
        <v>512000</v>
      </c>
      <c r="F1970">
        <v>20182805</v>
      </c>
      <c r="G1970" s="31">
        <v>1</v>
      </c>
      <c r="H1970" s="31">
        <v>1</v>
      </c>
      <c r="I1970" s="31">
        <v>0</v>
      </c>
      <c r="J1970" s="117">
        <f t="shared" si="30"/>
        <v>0</v>
      </c>
      <c r="K1970" s="31">
        <v>0</v>
      </c>
      <c r="L1970" s="31">
        <v>0</v>
      </c>
    </row>
    <row r="1971" spans="1:12" outlineLevel="2" x14ac:dyDescent="0.2">
      <c r="A1971" t="s">
        <v>5</v>
      </c>
      <c r="B1971" s="31" t="s">
        <v>2289</v>
      </c>
      <c r="C1971" t="s">
        <v>6</v>
      </c>
      <c r="D1971" s="3">
        <v>43497</v>
      </c>
      <c r="E1971" s="115">
        <v>0</v>
      </c>
      <c r="F1971" t="s">
        <v>838</v>
      </c>
      <c r="G1971" s="31">
        <v>0</v>
      </c>
      <c r="H1971" s="31">
        <v>0</v>
      </c>
      <c r="I1971" s="31">
        <v>0</v>
      </c>
      <c r="J1971" s="117" t="e">
        <f t="shared" si="30"/>
        <v>#DIV/0!</v>
      </c>
      <c r="K1971" s="31">
        <v>1</v>
      </c>
      <c r="L1971" s="31">
        <v>0</v>
      </c>
    </row>
    <row r="1972" spans="1:12" outlineLevel="2" x14ac:dyDescent="0.2">
      <c r="A1972" t="s">
        <v>5</v>
      </c>
      <c r="B1972" s="31" t="s">
        <v>3150</v>
      </c>
      <c r="C1972" t="s">
        <v>6</v>
      </c>
      <c r="D1972" s="3">
        <v>43598</v>
      </c>
      <c r="E1972" s="115">
        <v>0</v>
      </c>
      <c r="F1972">
        <v>20190039</v>
      </c>
      <c r="G1972" s="31">
        <v>0</v>
      </c>
      <c r="H1972" s="31">
        <v>0</v>
      </c>
      <c r="I1972" s="31">
        <v>0</v>
      </c>
      <c r="J1972" s="117" t="e">
        <f t="shared" si="30"/>
        <v>#DIV/0!</v>
      </c>
      <c r="K1972" s="31">
        <v>1</v>
      </c>
      <c r="L1972" s="31">
        <v>1</v>
      </c>
    </row>
    <row r="1973" spans="1:12" outlineLevel="2" x14ac:dyDescent="0.2">
      <c r="A1973" t="s">
        <v>5</v>
      </c>
      <c r="B1973" s="31" t="s">
        <v>2097</v>
      </c>
      <c r="C1973" t="s">
        <v>6</v>
      </c>
      <c r="D1973" s="3">
        <v>43467</v>
      </c>
      <c r="E1973" s="115">
        <v>0</v>
      </c>
      <c r="F1973" t="s">
        <v>838</v>
      </c>
      <c r="G1973" s="31">
        <v>0</v>
      </c>
      <c r="H1973" s="31">
        <v>0</v>
      </c>
      <c r="I1973" s="31">
        <v>0</v>
      </c>
      <c r="J1973" s="117" t="e">
        <f t="shared" si="30"/>
        <v>#DIV/0!</v>
      </c>
      <c r="K1973" s="31">
        <v>1</v>
      </c>
      <c r="L1973" s="31">
        <v>0</v>
      </c>
    </row>
    <row r="1974" spans="1:12" outlineLevel="2" x14ac:dyDescent="0.2">
      <c r="A1974" t="s">
        <v>5</v>
      </c>
      <c r="B1974" s="31" t="s">
        <v>2193</v>
      </c>
      <c r="C1974" t="s">
        <v>7</v>
      </c>
      <c r="D1974" s="3">
        <v>43486</v>
      </c>
      <c r="E1974" s="115">
        <v>0</v>
      </c>
      <c r="F1974" t="s">
        <v>838</v>
      </c>
      <c r="G1974" s="31">
        <v>0</v>
      </c>
      <c r="H1974" s="31">
        <v>0</v>
      </c>
      <c r="I1974" s="31">
        <v>0</v>
      </c>
      <c r="J1974" s="117" t="e">
        <f t="shared" si="30"/>
        <v>#DIV/0!</v>
      </c>
      <c r="K1974" s="31">
        <v>1</v>
      </c>
      <c r="L1974" s="31">
        <v>0</v>
      </c>
    </row>
    <row r="1975" spans="1:12" outlineLevel="2" x14ac:dyDescent="0.2">
      <c r="A1975" t="s">
        <v>5</v>
      </c>
      <c r="B1975" s="31" t="s">
        <v>2497</v>
      </c>
      <c r="C1975" t="s">
        <v>794</v>
      </c>
      <c r="D1975" s="3">
        <v>43525</v>
      </c>
      <c r="E1975" s="115">
        <v>315000</v>
      </c>
      <c r="F1975" t="s">
        <v>838</v>
      </c>
      <c r="G1975" s="31">
        <v>1</v>
      </c>
      <c r="H1975" s="31">
        <v>0</v>
      </c>
      <c r="I1975" s="31">
        <v>0</v>
      </c>
      <c r="J1975" s="117">
        <f t="shared" si="30"/>
        <v>0</v>
      </c>
      <c r="K1975" s="31">
        <v>0</v>
      </c>
      <c r="L1975" s="31">
        <v>0</v>
      </c>
    </row>
    <row r="1976" spans="1:12" outlineLevel="2" x14ac:dyDescent="0.2">
      <c r="A1976" t="s">
        <v>5</v>
      </c>
      <c r="B1976" s="31" t="s">
        <v>2398</v>
      </c>
      <c r="C1976" t="s">
        <v>6</v>
      </c>
      <c r="D1976" s="3">
        <v>43516</v>
      </c>
      <c r="E1976" s="115">
        <v>157000</v>
      </c>
      <c r="F1976" t="s">
        <v>838</v>
      </c>
      <c r="G1976" s="31">
        <v>1</v>
      </c>
      <c r="H1976" s="31">
        <v>0</v>
      </c>
      <c r="I1976" s="31">
        <v>0</v>
      </c>
      <c r="J1976" s="117">
        <f t="shared" si="30"/>
        <v>0</v>
      </c>
      <c r="K1976" s="31">
        <v>0</v>
      </c>
      <c r="L1976" s="31">
        <v>0</v>
      </c>
    </row>
    <row r="1977" spans="1:12" outlineLevel="2" x14ac:dyDescent="0.2">
      <c r="A1977" t="s">
        <v>5</v>
      </c>
      <c r="B1977" s="31" t="s">
        <v>2686</v>
      </c>
      <c r="C1977" t="s">
        <v>6</v>
      </c>
      <c r="D1977" s="3">
        <v>43549</v>
      </c>
      <c r="E1977" s="115">
        <v>157200</v>
      </c>
      <c r="F1977" t="s">
        <v>838</v>
      </c>
      <c r="G1977" s="31">
        <v>1</v>
      </c>
      <c r="H1977" s="31">
        <v>0</v>
      </c>
      <c r="I1977" s="31">
        <v>0</v>
      </c>
      <c r="J1977" s="117">
        <f t="shared" si="30"/>
        <v>0</v>
      </c>
      <c r="K1977" s="31">
        <v>0</v>
      </c>
      <c r="L1977" s="31">
        <v>0</v>
      </c>
    </row>
    <row r="1978" spans="1:12" outlineLevel="2" x14ac:dyDescent="0.2">
      <c r="A1978" t="s">
        <v>5</v>
      </c>
      <c r="B1978" s="31" t="s">
        <v>2307</v>
      </c>
      <c r="C1978" t="s">
        <v>6</v>
      </c>
      <c r="D1978" s="3">
        <v>43501</v>
      </c>
      <c r="E1978" s="115">
        <v>199900</v>
      </c>
      <c r="F1978" t="s">
        <v>838</v>
      </c>
      <c r="G1978" s="31">
        <v>1</v>
      </c>
      <c r="H1978" s="31">
        <v>0</v>
      </c>
      <c r="I1978" s="31">
        <v>0</v>
      </c>
      <c r="J1978" s="117">
        <f t="shared" si="30"/>
        <v>0</v>
      </c>
      <c r="K1978" s="31">
        <v>0</v>
      </c>
      <c r="L1978" s="31">
        <v>0</v>
      </c>
    </row>
    <row r="1979" spans="1:12" outlineLevel="2" x14ac:dyDescent="0.2">
      <c r="A1979" t="s">
        <v>5</v>
      </c>
      <c r="B1979" s="31" t="s">
        <v>2831</v>
      </c>
      <c r="C1979" t="s">
        <v>6</v>
      </c>
      <c r="D1979" s="3">
        <v>43564</v>
      </c>
      <c r="E1979" s="115">
        <v>38500</v>
      </c>
      <c r="F1979" t="s">
        <v>838</v>
      </c>
      <c r="G1979" s="31">
        <v>1</v>
      </c>
      <c r="H1979" s="31">
        <v>0</v>
      </c>
      <c r="I1979" s="31">
        <v>0</v>
      </c>
      <c r="J1979" s="117">
        <f t="shared" si="30"/>
        <v>0</v>
      </c>
      <c r="K1979" s="31">
        <v>0</v>
      </c>
      <c r="L1979" s="31">
        <v>0</v>
      </c>
    </row>
    <row r="1980" spans="1:12" outlineLevel="2" x14ac:dyDescent="0.2">
      <c r="A1980" t="s">
        <v>5</v>
      </c>
      <c r="B1980" s="31" t="s">
        <v>2728</v>
      </c>
      <c r="C1980" t="s">
        <v>794</v>
      </c>
      <c r="D1980" s="3">
        <v>43552</v>
      </c>
      <c r="E1980" s="115">
        <v>175000</v>
      </c>
      <c r="F1980">
        <v>20190468</v>
      </c>
      <c r="G1980" s="31">
        <v>1</v>
      </c>
      <c r="H1980" s="31">
        <v>1</v>
      </c>
      <c r="I1980" s="31">
        <v>0</v>
      </c>
      <c r="J1980" s="117">
        <f t="shared" si="30"/>
        <v>0</v>
      </c>
      <c r="K1980" s="31">
        <v>0</v>
      </c>
      <c r="L1980" s="31">
        <v>0</v>
      </c>
    </row>
    <row r="1981" spans="1:12" outlineLevel="2" x14ac:dyDescent="0.2">
      <c r="A1981" t="s">
        <v>5</v>
      </c>
      <c r="B1981" s="31" t="s">
        <v>2509</v>
      </c>
      <c r="C1981" t="s">
        <v>65</v>
      </c>
      <c r="D1981" s="3">
        <v>43528</v>
      </c>
      <c r="E1981" s="115">
        <v>342000</v>
      </c>
      <c r="F1981" t="s">
        <v>838</v>
      </c>
      <c r="G1981" s="31">
        <v>1</v>
      </c>
      <c r="H1981" s="31">
        <v>0</v>
      </c>
      <c r="I1981" s="31">
        <v>0</v>
      </c>
      <c r="J1981" s="117">
        <f t="shared" si="30"/>
        <v>0</v>
      </c>
      <c r="K1981" s="31">
        <v>0</v>
      </c>
      <c r="L1981" s="31">
        <v>0</v>
      </c>
    </row>
    <row r="1982" spans="1:12" outlineLevel="2" x14ac:dyDescent="0.2">
      <c r="A1982" t="s">
        <v>5</v>
      </c>
      <c r="B1982" s="31" t="s">
        <v>2890</v>
      </c>
      <c r="C1982" t="s">
        <v>1126</v>
      </c>
      <c r="D1982" s="3">
        <v>43571</v>
      </c>
      <c r="E1982" s="115">
        <v>404900</v>
      </c>
      <c r="F1982">
        <v>20190540</v>
      </c>
      <c r="G1982" s="31">
        <v>1</v>
      </c>
      <c r="H1982" s="31">
        <v>1</v>
      </c>
      <c r="I1982" s="31">
        <v>0</v>
      </c>
      <c r="J1982" s="117">
        <f t="shared" si="30"/>
        <v>0</v>
      </c>
      <c r="K1982" s="31">
        <v>0</v>
      </c>
      <c r="L1982" s="31">
        <v>0</v>
      </c>
    </row>
    <row r="1983" spans="1:12" outlineLevel="2" x14ac:dyDescent="0.2">
      <c r="A1983" t="s">
        <v>5</v>
      </c>
      <c r="B1983" s="31" t="s">
        <v>3098</v>
      </c>
      <c r="C1983" t="s">
        <v>3099</v>
      </c>
      <c r="D1983" s="3">
        <v>43593</v>
      </c>
      <c r="E1983" s="115">
        <v>101000</v>
      </c>
      <c r="F1983" t="s">
        <v>838</v>
      </c>
      <c r="G1983" s="31">
        <v>1</v>
      </c>
      <c r="H1983" s="31">
        <v>0</v>
      </c>
      <c r="I1983" s="31">
        <v>0</v>
      </c>
      <c r="J1983" s="117">
        <f t="shared" si="30"/>
        <v>0</v>
      </c>
      <c r="K1983" s="31">
        <v>0</v>
      </c>
      <c r="L1983" s="31">
        <v>0</v>
      </c>
    </row>
    <row r="1984" spans="1:12" outlineLevel="2" x14ac:dyDescent="0.2">
      <c r="A1984" t="s">
        <v>5</v>
      </c>
      <c r="B1984" s="31" t="s">
        <v>3153</v>
      </c>
      <c r="C1984" t="s">
        <v>123</v>
      </c>
      <c r="D1984" s="3">
        <v>43598</v>
      </c>
      <c r="E1984" s="115">
        <v>369900</v>
      </c>
      <c r="F1984" t="s">
        <v>838</v>
      </c>
      <c r="G1984" s="31">
        <v>1</v>
      </c>
      <c r="H1984" s="31">
        <v>0</v>
      </c>
      <c r="I1984" s="31">
        <v>0</v>
      </c>
      <c r="J1984" s="117">
        <f t="shared" si="30"/>
        <v>0</v>
      </c>
      <c r="K1984" s="31">
        <v>0</v>
      </c>
      <c r="L1984" s="31">
        <v>0</v>
      </c>
    </row>
    <row r="1985" spans="1:12" outlineLevel="2" x14ac:dyDescent="0.2">
      <c r="A1985" t="s">
        <v>5</v>
      </c>
      <c r="B1985" s="31" t="s">
        <v>2410</v>
      </c>
      <c r="C1985" t="s">
        <v>11</v>
      </c>
      <c r="D1985" s="3">
        <v>43517</v>
      </c>
      <c r="E1985" s="115">
        <v>333000</v>
      </c>
      <c r="F1985" t="s">
        <v>838</v>
      </c>
      <c r="G1985" s="31">
        <v>1</v>
      </c>
      <c r="H1985" s="31">
        <v>0</v>
      </c>
      <c r="I1985" s="31">
        <v>0</v>
      </c>
      <c r="J1985" s="117">
        <f t="shared" si="30"/>
        <v>0</v>
      </c>
      <c r="K1985" s="31">
        <v>0</v>
      </c>
      <c r="L1985" s="31">
        <v>0</v>
      </c>
    </row>
    <row r="1986" spans="1:12" outlineLevel="2" x14ac:dyDescent="0.2">
      <c r="A1986" t="s">
        <v>5</v>
      </c>
      <c r="B1986" s="31" t="s">
        <v>3256</v>
      </c>
      <c r="C1986" t="s">
        <v>7</v>
      </c>
      <c r="D1986" s="3">
        <v>43608</v>
      </c>
      <c r="E1986" s="115">
        <v>179900</v>
      </c>
      <c r="F1986" t="s">
        <v>838</v>
      </c>
      <c r="G1986" s="31">
        <v>1</v>
      </c>
      <c r="H1986" s="31">
        <v>0</v>
      </c>
      <c r="I1986" s="31">
        <v>0</v>
      </c>
      <c r="J1986" s="117">
        <f t="shared" si="30"/>
        <v>0</v>
      </c>
      <c r="K1986" s="31">
        <v>0</v>
      </c>
      <c r="L1986" s="31">
        <v>0</v>
      </c>
    </row>
    <row r="1987" spans="1:12" outlineLevel="2" x14ac:dyDescent="0.2">
      <c r="A1987" t="s">
        <v>5</v>
      </c>
      <c r="B1987" s="31" t="s">
        <v>2671</v>
      </c>
      <c r="C1987" t="s">
        <v>6</v>
      </c>
      <c r="D1987" s="3">
        <v>43546</v>
      </c>
      <c r="E1987" s="115">
        <v>141500</v>
      </c>
      <c r="F1987" t="s">
        <v>838</v>
      </c>
      <c r="G1987" s="31">
        <v>1</v>
      </c>
      <c r="H1987" s="31">
        <v>0</v>
      </c>
      <c r="I1987" s="31">
        <v>0</v>
      </c>
      <c r="J1987" s="117">
        <f t="shared" si="30"/>
        <v>0</v>
      </c>
      <c r="K1987" s="31">
        <v>0</v>
      </c>
      <c r="L1987" s="31">
        <v>0</v>
      </c>
    </row>
    <row r="1988" spans="1:12" outlineLevel="2" x14ac:dyDescent="0.2">
      <c r="A1988" t="s">
        <v>5</v>
      </c>
      <c r="B1988" s="31" t="s">
        <v>2344</v>
      </c>
      <c r="C1988" t="s">
        <v>1126</v>
      </c>
      <c r="D1988" s="3">
        <v>43508</v>
      </c>
      <c r="E1988" s="115">
        <v>499900</v>
      </c>
      <c r="F1988">
        <v>20190150</v>
      </c>
      <c r="G1988" s="31">
        <v>1</v>
      </c>
      <c r="H1988" s="31">
        <v>1</v>
      </c>
      <c r="I1988" s="31">
        <v>0</v>
      </c>
      <c r="J1988" s="117">
        <f t="shared" si="30"/>
        <v>0</v>
      </c>
      <c r="K1988" s="31">
        <v>0</v>
      </c>
      <c r="L1988" s="31">
        <v>0</v>
      </c>
    </row>
    <row r="1989" spans="1:12" outlineLevel="2" x14ac:dyDescent="0.2">
      <c r="A1989" t="s">
        <v>5</v>
      </c>
      <c r="B1989" s="31" t="s">
        <v>2823</v>
      </c>
      <c r="C1989" t="s">
        <v>8</v>
      </c>
      <c r="D1989" s="3">
        <v>43564</v>
      </c>
      <c r="E1989" s="115">
        <v>161500</v>
      </c>
      <c r="F1989" t="s">
        <v>838</v>
      </c>
      <c r="G1989" s="31">
        <v>1</v>
      </c>
      <c r="H1989" s="31">
        <v>0</v>
      </c>
      <c r="I1989" s="31">
        <v>0</v>
      </c>
      <c r="J1989" s="117">
        <f t="shared" si="30"/>
        <v>0</v>
      </c>
      <c r="K1989" s="31">
        <v>0</v>
      </c>
      <c r="L1989" s="31">
        <v>0</v>
      </c>
    </row>
    <row r="1990" spans="1:12" outlineLevel="2" x14ac:dyDescent="0.2">
      <c r="A1990" t="s">
        <v>5</v>
      </c>
      <c r="B1990" s="31" t="s">
        <v>2333</v>
      </c>
      <c r="C1990" t="s">
        <v>425</v>
      </c>
      <c r="D1990" s="3">
        <v>43504</v>
      </c>
      <c r="E1990" s="115">
        <v>561900</v>
      </c>
      <c r="F1990" t="s">
        <v>838</v>
      </c>
      <c r="G1990" s="31">
        <v>1</v>
      </c>
      <c r="H1990" s="31">
        <v>0</v>
      </c>
      <c r="I1990" s="31">
        <v>0</v>
      </c>
      <c r="J1990" s="117">
        <f t="shared" ref="J1990:J2053" si="31">+I1990/G1990</f>
        <v>0</v>
      </c>
      <c r="K1990" s="31">
        <v>0</v>
      </c>
      <c r="L1990" s="31">
        <v>0</v>
      </c>
    </row>
    <row r="1991" spans="1:12" outlineLevel="2" x14ac:dyDescent="0.2">
      <c r="A1991" t="s">
        <v>5</v>
      </c>
      <c r="B1991" s="31" t="s">
        <v>2437</v>
      </c>
      <c r="C1991" t="s">
        <v>123</v>
      </c>
      <c r="D1991" s="3">
        <v>43521</v>
      </c>
      <c r="E1991" s="115">
        <v>135000</v>
      </c>
      <c r="F1991" t="s">
        <v>838</v>
      </c>
      <c r="G1991" s="31">
        <v>1</v>
      </c>
      <c r="H1991" s="31">
        <v>0</v>
      </c>
      <c r="I1991" s="31">
        <v>0</v>
      </c>
      <c r="J1991" s="117">
        <f t="shared" si="31"/>
        <v>0</v>
      </c>
      <c r="K1991" s="31">
        <v>0</v>
      </c>
      <c r="L1991" s="31">
        <v>0</v>
      </c>
    </row>
    <row r="1992" spans="1:12" outlineLevel="2" x14ac:dyDescent="0.2">
      <c r="A1992" t="s">
        <v>5</v>
      </c>
      <c r="B1992" s="31" t="s">
        <v>2513</v>
      </c>
      <c r="C1992" t="s">
        <v>65</v>
      </c>
      <c r="D1992" s="3">
        <v>43528</v>
      </c>
      <c r="E1992" s="115">
        <v>342000</v>
      </c>
      <c r="F1992" t="s">
        <v>838</v>
      </c>
      <c r="G1992" s="31">
        <v>1</v>
      </c>
      <c r="H1992" s="31">
        <v>0</v>
      </c>
      <c r="I1992" s="31">
        <v>0</v>
      </c>
      <c r="J1992" s="117">
        <f t="shared" si="31"/>
        <v>0</v>
      </c>
      <c r="K1992" s="31">
        <v>0</v>
      </c>
      <c r="L1992" s="31">
        <v>0</v>
      </c>
    </row>
    <row r="1993" spans="1:12" outlineLevel="2" x14ac:dyDescent="0.2">
      <c r="A1993" t="s">
        <v>5</v>
      </c>
      <c r="B1993" s="31" t="s">
        <v>2113</v>
      </c>
      <c r="C1993" t="s">
        <v>6</v>
      </c>
      <c r="D1993" s="3">
        <v>43469</v>
      </c>
      <c r="E1993" s="115">
        <v>499900</v>
      </c>
      <c r="F1993">
        <v>20182635</v>
      </c>
      <c r="G1993" s="31">
        <v>1</v>
      </c>
      <c r="H1993" s="31">
        <v>1</v>
      </c>
      <c r="I1993" s="31">
        <v>0</v>
      </c>
      <c r="J1993" s="117">
        <f t="shared" si="31"/>
        <v>0</v>
      </c>
      <c r="K1993" s="31">
        <v>0</v>
      </c>
      <c r="L1993" s="31">
        <v>0</v>
      </c>
    </row>
    <row r="1994" spans="1:12" outlineLevel="2" x14ac:dyDescent="0.2">
      <c r="A1994" t="s">
        <v>5</v>
      </c>
      <c r="B1994" s="31" t="s">
        <v>3058</v>
      </c>
      <c r="C1994" t="s">
        <v>6</v>
      </c>
      <c r="D1994" s="3">
        <v>43588</v>
      </c>
      <c r="E1994" s="115">
        <v>0</v>
      </c>
      <c r="F1994">
        <v>20190814</v>
      </c>
      <c r="G1994" s="31">
        <v>0</v>
      </c>
      <c r="H1994" s="31">
        <v>0</v>
      </c>
      <c r="I1994" s="31">
        <v>0</v>
      </c>
      <c r="J1994" s="117" t="e">
        <f t="shared" si="31"/>
        <v>#DIV/0!</v>
      </c>
      <c r="K1994" s="31">
        <v>1</v>
      </c>
      <c r="L1994" s="31">
        <v>1</v>
      </c>
    </row>
    <row r="1995" spans="1:12" outlineLevel="2" x14ac:dyDescent="0.2">
      <c r="A1995" t="s">
        <v>5</v>
      </c>
      <c r="B1995" s="31" t="s">
        <v>2557</v>
      </c>
      <c r="C1995" t="s">
        <v>123</v>
      </c>
      <c r="D1995" s="3">
        <v>43532</v>
      </c>
      <c r="E1995" s="115">
        <v>300000</v>
      </c>
      <c r="F1995">
        <v>20190197</v>
      </c>
      <c r="G1995" s="31">
        <v>1</v>
      </c>
      <c r="H1995" s="31">
        <v>1</v>
      </c>
      <c r="I1995" s="31">
        <v>0</v>
      </c>
      <c r="J1995" s="117">
        <f t="shared" si="31"/>
        <v>0</v>
      </c>
      <c r="K1995" s="31">
        <v>0</v>
      </c>
      <c r="L1995" s="31">
        <v>0</v>
      </c>
    </row>
    <row r="1996" spans="1:12" outlineLevel="2" x14ac:dyDescent="0.2">
      <c r="A1996" t="s">
        <v>5</v>
      </c>
      <c r="B1996" s="31" t="s">
        <v>2718</v>
      </c>
      <c r="C1996" t="s">
        <v>6</v>
      </c>
      <c r="D1996" s="3">
        <v>43551</v>
      </c>
      <c r="E1996" s="115">
        <v>95000</v>
      </c>
      <c r="F1996">
        <v>20190102</v>
      </c>
      <c r="G1996" s="31">
        <v>1</v>
      </c>
      <c r="H1996" s="31">
        <v>1</v>
      </c>
      <c r="I1996" s="31">
        <v>0</v>
      </c>
      <c r="J1996" s="117">
        <f t="shared" si="31"/>
        <v>0</v>
      </c>
      <c r="K1996" s="31">
        <v>0</v>
      </c>
      <c r="L1996" s="31">
        <v>0</v>
      </c>
    </row>
    <row r="1997" spans="1:12" outlineLevel="2" x14ac:dyDescent="0.2">
      <c r="A1997" t="s">
        <v>5</v>
      </c>
      <c r="B1997" s="31" t="s">
        <v>2387</v>
      </c>
      <c r="C1997" t="s">
        <v>6</v>
      </c>
      <c r="D1997" s="3">
        <v>43515</v>
      </c>
      <c r="E1997" s="115">
        <v>132000</v>
      </c>
      <c r="F1997">
        <v>20190110</v>
      </c>
      <c r="G1997" s="31">
        <v>1</v>
      </c>
      <c r="H1997" s="31">
        <v>1</v>
      </c>
      <c r="I1997" s="31">
        <v>0</v>
      </c>
      <c r="J1997" s="117">
        <f t="shared" si="31"/>
        <v>0</v>
      </c>
      <c r="K1997" s="31">
        <v>0</v>
      </c>
      <c r="L1997" s="31">
        <v>0</v>
      </c>
    </row>
    <row r="1998" spans="1:12" outlineLevel="2" x14ac:dyDescent="0.2">
      <c r="A1998" t="s">
        <v>5</v>
      </c>
      <c r="B1998" s="31" t="s">
        <v>2279</v>
      </c>
      <c r="C1998" t="s">
        <v>1249</v>
      </c>
      <c r="D1998" s="3">
        <v>43497</v>
      </c>
      <c r="E1998" s="115">
        <v>184900</v>
      </c>
      <c r="F1998">
        <v>20190028</v>
      </c>
      <c r="G1998" s="31">
        <v>1</v>
      </c>
      <c r="H1998" s="31">
        <v>1</v>
      </c>
      <c r="I1998" s="31">
        <v>0</v>
      </c>
      <c r="J1998" s="117">
        <f t="shared" si="31"/>
        <v>0</v>
      </c>
      <c r="K1998" s="31">
        <v>0</v>
      </c>
      <c r="L1998" s="31">
        <v>0</v>
      </c>
    </row>
    <row r="1999" spans="1:12" outlineLevel="1" x14ac:dyDescent="0.2">
      <c r="A1999" s="29" t="s">
        <v>3816</v>
      </c>
      <c r="B1999" s="31"/>
      <c r="E1999" s="115">
        <f>SUBTOTAL(9,E1827:E1998)</f>
        <v>34426458</v>
      </c>
      <c r="F1999"/>
      <c r="G1999" s="31">
        <f>SUBTOTAL(9,G1827:G1998)</f>
        <v>151</v>
      </c>
      <c r="H1999" s="31">
        <f>SUBTOTAL(9,H1827:H1998)</f>
        <v>51</v>
      </c>
      <c r="I1999" s="31">
        <f>SUBTOTAL(9,I1827:I1998)</f>
        <v>100</v>
      </c>
      <c r="J1999" s="117">
        <f t="shared" si="31"/>
        <v>0.66225165562913912</v>
      </c>
      <c r="K1999" s="31">
        <f>SUBTOTAL(9,K1827:K1998)</f>
        <v>42</v>
      </c>
      <c r="L1999" s="31">
        <f>SUBTOTAL(9,L1827:L1998)</f>
        <v>20</v>
      </c>
    </row>
    <row r="2000" spans="1:12" outlineLevel="2" x14ac:dyDescent="0.2">
      <c r="A2000" t="s">
        <v>125</v>
      </c>
      <c r="B2000" s="2" t="s">
        <v>2414</v>
      </c>
      <c r="C2000" s="17" t="s">
        <v>11</v>
      </c>
      <c r="D2000" s="102">
        <v>43518</v>
      </c>
      <c r="E2000" s="127">
        <v>165000</v>
      </c>
      <c r="F2000" s="129" t="s">
        <v>838</v>
      </c>
      <c r="G2000" s="129">
        <v>1</v>
      </c>
      <c r="H2000" s="129">
        <v>0</v>
      </c>
      <c r="I2000" s="31">
        <v>1</v>
      </c>
      <c r="J2000" s="117">
        <f t="shared" si="31"/>
        <v>1</v>
      </c>
      <c r="K2000" s="31">
        <v>0</v>
      </c>
      <c r="L2000" s="31">
        <v>0</v>
      </c>
    </row>
    <row r="2001" spans="1:12" outlineLevel="2" x14ac:dyDescent="0.2">
      <c r="A2001" t="s">
        <v>125</v>
      </c>
      <c r="B2001" s="2" t="s">
        <v>2942</v>
      </c>
      <c r="C2001" s="17" t="s">
        <v>11</v>
      </c>
      <c r="D2001" s="102">
        <v>43577</v>
      </c>
      <c r="E2001" s="127">
        <v>40000</v>
      </c>
      <c r="F2001" s="129" t="s">
        <v>838</v>
      </c>
      <c r="G2001" s="129">
        <v>1</v>
      </c>
      <c r="H2001" s="129">
        <v>0</v>
      </c>
      <c r="I2001" s="31">
        <v>1</v>
      </c>
      <c r="J2001" s="117">
        <f t="shared" si="31"/>
        <v>1</v>
      </c>
      <c r="K2001" s="31">
        <v>1</v>
      </c>
      <c r="L2001" s="31">
        <v>0</v>
      </c>
    </row>
    <row r="2002" spans="1:12" outlineLevel="2" x14ac:dyDescent="0.2">
      <c r="A2002" t="s">
        <v>125</v>
      </c>
      <c r="B2002" s="31" t="s">
        <v>2964</v>
      </c>
      <c r="C2002" t="s">
        <v>6</v>
      </c>
      <c r="D2002" s="3">
        <v>43580</v>
      </c>
      <c r="E2002" s="115">
        <v>105000</v>
      </c>
      <c r="F2002" t="s">
        <v>838</v>
      </c>
      <c r="G2002" s="31">
        <v>1</v>
      </c>
      <c r="H2002" s="31">
        <v>0</v>
      </c>
      <c r="I2002" s="31">
        <v>0</v>
      </c>
      <c r="J2002" s="117">
        <f t="shared" si="31"/>
        <v>0</v>
      </c>
      <c r="K2002" s="31">
        <v>0</v>
      </c>
      <c r="L2002" s="31">
        <v>0</v>
      </c>
    </row>
    <row r="2003" spans="1:12" outlineLevel="2" x14ac:dyDescent="0.2">
      <c r="A2003" t="s">
        <v>125</v>
      </c>
      <c r="B2003" s="31" t="s">
        <v>2724</v>
      </c>
      <c r="C2003" t="s">
        <v>11</v>
      </c>
      <c r="D2003" s="3">
        <v>43552</v>
      </c>
      <c r="E2003" s="115">
        <v>150000</v>
      </c>
      <c r="F2003">
        <v>20190249</v>
      </c>
      <c r="G2003" s="31">
        <v>1</v>
      </c>
      <c r="H2003" s="31">
        <v>1</v>
      </c>
      <c r="I2003" s="31">
        <v>0</v>
      </c>
      <c r="J2003" s="117">
        <f t="shared" si="31"/>
        <v>0</v>
      </c>
      <c r="K2003" s="31">
        <v>0</v>
      </c>
      <c r="L2003" s="31">
        <v>0</v>
      </c>
    </row>
    <row r="2004" spans="1:12" outlineLevel="2" x14ac:dyDescent="0.2">
      <c r="A2004" t="s">
        <v>125</v>
      </c>
      <c r="B2004" s="31" t="s">
        <v>2789</v>
      </c>
      <c r="C2004" t="s">
        <v>301</v>
      </c>
      <c r="D2004" s="3">
        <v>43559</v>
      </c>
      <c r="E2004" s="115">
        <v>192900</v>
      </c>
      <c r="F2004" t="s">
        <v>838</v>
      </c>
      <c r="G2004" s="31">
        <v>1</v>
      </c>
      <c r="H2004" s="31">
        <v>0</v>
      </c>
      <c r="I2004" s="31">
        <v>0</v>
      </c>
      <c r="J2004" s="117">
        <f t="shared" si="31"/>
        <v>0</v>
      </c>
      <c r="K2004" s="31">
        <v>0</v>
      </c>
      <c r="L2004" s="31">
        <v>0</v>
      </c>
    </row>
    <row r="2005" spans="1:12" outlineLevel="2" x14ac:dyDescent="0.2">
      <c r="A2005" t="s">
        <v>125</v>
      </c>
      <c r="B2005" s="31" t="s">
        <v>2942</v>
      </c>
      <c r="C2005" t="s">
        <v>11</v>
      </c>
      <c r="D2005" s="3">
        <v>43577</v>
      </c>
      <c r="E2005" s="115">
        <v>0</v>
      </c>
      <c r="F2005" t="s">
        <v>838</v>
      </c>
      <c r="G2005" s="31">
        <v>0</v>
      </c>
      <c r="H2005" s="31">
        <v>0</v>
      </c>
      <c r="I2005" s="31">
        <v>0</v>
      </c>
      <c r="J2005" s="117" t="e">
        <f t="shared" si="31"/>
        <v>#DIV/0!</v>
      </c>
      <c r="K2005" s="31">
        <v>1</v>
      </c>
      <c r="L2005" s="31">
        <v>0</v>
      </c>
    </row>
    <row r="2006" spans="1:12" outlineLevel="2" x14ac:dyDescent="0.2">
      <c r="A2006" t="s">
        <v>125</v>
      </c>
      <c r="B2006" s="31" t="s">
        <v>2164</v>
      </c>
      <c r="C2006" t="s">
        <v>6</v>
      </c>
      <c r="D2006" s="3">
        <v>43480</v>
      </c>
      <c r="E2006" s="115">
        <v>27000</v>
      </c>
      <c r="F2006" t="s">
        <v>838</v>
      </c>
      <c r="G2006" s="31">
        <v>1</v>
      </c>
      <c r="H2006" s="31">
        <v>0</v>
      </c>
      <c r="I2006" s="31">
        <v>0</v>
      </c>
      <c r="J2006" s="117">
        <f t="shared" si="31"/>
        <v>0</v>
      </c>
      <c r="K2006" s="31">
        <v>0</v>
      </c>
      <c r="L2006" s="31">
        <v>0</v>
      </c>
    </row>
    <row r="2007" spans="1:12" outlineLevel="1" x14ac:dyDescent="0.2">
      <c r="A2007" s="29" t="s">
        <v>3817</v>
      </c>
      <c r="B2007" s="31"/>
      <c r="E2007" s="115">
        <f>SUBTOTAL(9,E2000:E2006)</f>
        <v>679900</v>
      </c>
      <c r="F2007"/>
      <c r="G2007" s="31">
        <f>SUBTOTAL(9,G2000:G2006)</f>
        <v>6</v>
      </c>
      <c r="H2007" s="31">
        <f>SUBTOTAL(9,H2000:H2006)</f>
        <v>1</v>
      </c>
      <c r="I2007" s="31">
        <f>SUBTOTAL(9,I2000:I2006)</f>
        <v>2</v>
      </c>
      <c r="J2007" s="117">
        <f t="shared" si="31"/>
        <v>0.33333333333333331</v>
      </c>
      <c r="K2007" s="31">
        <f>SUBTOTAL(9,K2000:K2006)</f>
        <v>2</v>
      </c>
      <c r="L2007" s="31">
        <f>SUBTOTAL(9,L2000:L2006)</f>
        <v>0</v>
      </c>
    </row>
    <row r="2008" spans="1:12" outlineLevel="2" x14ac:dyDescent="0.2">
      <c r="A2008" t="s">
        <v>1983</v>
      </c>
      <c r="B2008" s="31" t="s">
        <v>2465</v>
      </c>
      <c r="C2008" t="s">
        <v>6</v>
      </c>
      <c r="D2008" s="3">
        <v>43524</v>
      </c>
      <c r="E2008" s="115">
        <v>341900</v>
      </c>
      <c r="F2008">
        <v>20190105</v>
      </c>
      <c r="G2008" s="31">
        <v>1</v>
      </c>
      <c r="H2008" s="31">
        <v>1</v>
      </c>
      <c r="I2008" s="31">
        <v>0</v>
      </c>
      <c r="J2008" s="117">
        <f t="shared" si="31"/>
        <v>0</v>
      </c>
      <c r="K2008" s="31">
        <v>0</v>
      </c>
      <c r="L2008" s="31">
        <v>0</v>
      </c>
    </row>
    <row r="2009" spans="1:12" outlineLevel="1" x14ac:dyDescent="0.2">
      <c r="A2009" s="29" t="s">
        <v>3818</v>
      </c>
      <c r="B2009" s="31"/>
      <c r="E2009" s="115">
        <f>SUBTOTAL(9,E2008:E2008)</f>
        <v>341900</v>
      </c>
      <c r="F2009"/>
      <c r="G2009" s="31">
        <f>SUBTOTAL(9,G2008:G2008)</f>
        <v>1</v>
      </c>
      <c r="H2009" s="31">
        <f>SUBTOTAL(9,H2008:H2008)</f>
        <v>1</v>
      </c>
      <c r="I2009" s="31">
        <f>SUBTOTAL(9,I2008:I2008)</f>
        <v>0</v>
      </c>
      <c r="J2009" s="117">
        <f t="shared" si="31"/>
        <v>0</v>
      </c>
      <c r="K2009" s="31">
        <f>SUBTOTAL(9,K2008:K2008)</f>
        <v>0</v>
      </c>
      <c r="L2009" s="31">
        <f>SUBTOTAL(9,L2008:L2008)</f>
        <v>0</v>
      </c>
    </row>
    <row r="2010" spans="1:12" outlineLevel="2" x14ac:dyDescent="0.2">
      <c r="A2010" t="s">
        <v>2031</v>
      </c>
      <c r="B2010" s="2" t="s">
        <v>2299</v>
      </c>
      <c r="C2010" s="17" t="s">
        <v>730</v>
      </c>
      <c r="D2010" s="102">
        <v>43500</v>
      </c>
      <c r="E2010" s="127">
        <v>92800</v>
      </c>
      <c r="F2010" s="129" t="s">
        <v>838</v>
      </c>
      <c r="G2010" s="129">
        <v>1</v>
      </c>
      <c r="H2010" s="129">
        <v>0</v>
      </c>
      <c r="I2010" s="31">
        <v>1</v>
      </c>
      <c r="J2010" s="117">
        <f t="shared" si="31"/>
        <v>1</v>
      </c>
      <c r="K2010" s="31">
        <v>0</v>
      </c>
      <c r="L2010" s="31">
        <v>0</v>
      </c>
    </row>
    <row r="2011" spans="1:12" outlineLevel="1" x14ac:dyDescent="0.2">
      <c r="A2011" s="29" t="s">
        <v>3819</v>
      </c>
      <c r="B2011" s="2"/>
      <c r="C2011" s="17"/>
      <c r="D2011" s="102"/>
      <c r="E2011" s="127">
        <f>SUBTOTAL(9,E2010:E2010)</f>
        <v>92800</v>
      </c>
      <c r="F2011" s="129"/>
      <c r="G2011" s="129">
        <f>SUBTOTAL(9,G2010:G2010)</f>
        <v>1</v>
      </c>
      <c r="H2011" s="129">
        <f>SUBTOTAL(9,H2010:H2010)</f>
        <v>0</v>
      </c>
      <c r="I2011" s="31">
        <f>SUBTOTAL(9,I2010:I2010)</f>
        <v>1</v>
      </c>
      <c r="J2011" s="117">
        <f t="shared" si="31"/>
        <v>1</v>
      </c>
      <c r="K2011" s="31">
        <f>SUBTOTAL(9,K2010:K2010)</f>
        <v>0</v>
      </c>
      <c r="L2011" s="31">
        <f>SUBTOTAL(9,L2010:L2010)</f>
        <v>0</v>
      </c>
    </row>
    <row r="2012" spans="1:12" outlineLevel="2" x14ac:dyDescent="0.2">
      <c r="A2012" t="s">
        <v>1565</v>
      </c>
      <c r="B2012" s="2" t="s">
        <v>3244</v>
      </c>
      <c r="C2012" s="17" t="s">
        <v>65</v>
      </c>
      <c r="D2012" s="102">
        <v>43607</v>
      </c>
      <c r="E2012" s="127">
        <v>244000</v>
      </c>
      <c r="F2012" s="129" t="s">
        <v>838</v>
      </c>
      <c r="G2012" s="129">
        <v>1</v>
      </c>
      <c r="H2012" s="129">
        <v>0</v>
      </c>
      <c r="I2012" s="31">
        <v>1</v>
      </c>
      <c r="J2012" s="117">
        <f t="shared" si="31"/>
        <v>1</v>
      </c>
      <c r="K2012" s="31">
        <v>0</v>
      </c>
      <c r="L2012" s="31">
        <v>0</v>
      </c>
    </row>
    <row r="2013" spans="1:12" outlineLevel="2" x14ac:dyDescent="0.2">
      <c r="A2013" t="s">
        <v>1565</v>
      </c>
      <c r="B2013" s="2" t="s">
        <v>3137</v>
      </c>
      <c r="C2013" s="17" t="s">
        <v>6</v>
      </c>
      <c r="D2013" s="102">
        <v>43595</v>
      </c>
      <c r="E2013" s="127">
        <v>213000</v>
      </c>
      <c r="F2013" s="129" t="s">
        <v>838</v>
      </c>
      <c r="G2013" s="129">
        <v>1</v>
      </c>
      <c r="H2013" s="129">
        <v>0</v>
      </c>
      <c r="I2013" s="31">
        <v>1</v>
      </c>
      <c r="J2013" s="117">
        <f t="shared" si="31"/>
        <v>1</v>
      </c>
      <c r="K2013" s="31">
        <v>0</v>
      </c>
      <c r="L2013" s="31">
        <v>0</v>
      </c>
    </row>
    <row r="2014" spans="1:12" outlineLevel="2" x14ac:dyDescent="0.2">
      <c r="A2014" t="s">
        <v>1565</v>
      </c>
      <c r="B2014" s="2" t="s">
        <v>3036</v>
      </c>
      <c r="C2014" s="17" t="s">
        <v>120</v>
      </c>
      <c r="D2014" s="102">
        <v>43586</v>
      </c>
      <c r="E2014" s="127">
        <v>35300</v>
      </c>
      <c r="F2014" s="129" t="s">
        <v>838</v>
      </c>
      <c r="G2014" s="129">
        <v>1</v>
      </c>
      <c r="H2014" s="129">
        <v>0</v>
      </c>
      <c r="I2014" s="31">
        <v>1</v>
      </c>
      <c r="J2014" s="117">
        <f t="shared" si="31"/>
        <v>1</v>
      </c>
      <c r="K2014" s="31">
        <v>0</v>
      </c>
      <c r="L2014" s="31">
        <v>0</v>
      </c>
    </row>
    <row r="2015" spans="1:12" outlineLevel="1" x14ac:dyDescent="0.2">
      <c r="A2015" s="29" t="s">
        <v>3820</v>
      </c>
      <c r="B2015" s="2"/>
      <c r="C2015" s="17"/>
      <c r="D2015" s="102"/>
      <c r="E2015" s="127">
        <f>SUBTOTAL(9,E2012:E2014)</f>
        <v>492300</v>
      </c>
      <c r="F2015" s="129"/>
      <c r="G2015" s="129">
        <f>SUBTOTAL(9,G2012:G2014)</f>
        <v>3</v>
      </c>
      <c r="H2015" s="129">
        <f>SUBTOTAL(9,H2012:H2014)</f>
        <v>0</v>
      </c>
      <c r="I2015" s="31">
        <f>SUBTOTAL(9,I2012:I2014)</f>
        <v>3</v>
      </c>
      <c r="J2015" s="117">
        <f t="shared" si="31"/>
        <v>1</v>
      </c>
      <c r="K2015" s="31">
        <f>SUBTOTAL(9,K2012:K2014)</f>
        <v>0</v>
      </c>
      <c r="L2015" s="31">
        <f>SUBTOTAL(9,L2012:L2014)</f>
        <v>0</v>
      </c>
    </row>
    <row r="2016" spans="1:12" outlineLevel="2" x14ac:dyDescent="0.2">
      <c r="A2016" t="s">
        <v>2007</v>
      </c>
      <c r="B2016" s="2" t="s">
        <v>2159</v>
      </c>
      <c r="C2016" s="17" t="s">
        <v>1126</v>
      </c>
      <c r="D2016" s="102">
        <v>43480</v>
      </c>
      <c r="E2016" s="127">
        <v>191425</v>
      </c>
      <c r="F2016" s="129" t="s">
        <v>838</v>
      </c>
      <c r="G2016" s="129">
        <v>1</v>
      </c>
      <c r="H2016" s="129">
        <v>0</v>
      </c>
      <c r="I2016" s="31">
        <v>1</v>
      </c>
      <c r="J2016" s="117">
        <f t="shared" si="31"/>
        <v>1</v>
      </c>
      <c r="K2016" s="31">
        <v>0</v>
      </c>
      <c r="L2016" s="31">
        <v>0</v>
      </c>
    </row>
    <row r="2017" spans="1:12" outlineLevel="2" x14ac:dyDescent="0.2">
      <c r="A2017" t="s">
        <v>2007</v>
      </c>
      <c r="B2017" s="2" t="s">
        <v>2182</v>
      </c>
      <c r="C2017" s="17" t="s">
        <v>1126</v>
      </c>
      <c r="D2017" s="102">
        <v>43483</v>
      </c>
      <c r="E2017" s="127">
        <v>369900</v>
      </c>
      <c r="F2017" s="129" t="s">
        <v>838</v>
      </c>
      <c r="G2017" s="129">
        <v>1</v>
      </c>
      <c r="H2017" s="129">
        <v>0</v>
      </c>
      <c r="I2017" s="31">
        <v>1</v>
      </c>
      <c r="J2017" s="117">
        <f t="shared" si="31"/>
        <v>1</v>
      </c>
      <c r="K2017" s="31">
        <v>0</v>
      </c>
      <c r="L2017" s="31">
        <v>0</v>
      </c>
    </row>
    <row r="2018" spans="1:12" outlineLevel="2" x14ac:dyDescent="0.2">
      <c r="A2018" t="s">
        <v>2007</v>
      </c>
      <c r="B2018" s="2" t="s">
        <v>2591</v>
      </c>
      <c r="C2018" s="17" t="s">
        <v>6</v>
      </c>
      <c r="D2018" s="102">
        <v>43537</v>
      </c>
      <c r="E2018" s="127">
        <v>240995</v>
      </c>
      <c r="F2018" s="129" t="s">
        <v>838</v>
      </c>
      <c r="G2018" s="129">
        <v>1</v>
      </c>
      <c r="H2018" s="129">
        <v>0</v>
      </c>
      <c r="I2018" s="31">
        <v>1</v>
      </c>
      <c r="J2018" s="117">
        <f t="shared" si="31"/>
        <v>1</v>
      </c>
      <c r="K2018" s="31">
        <v>0</v>
      </c>
      <c r="L2018" s="31">
        <v>0</v>
      </c>
    </row>
    <row r="2019" spans="1:12" outlineLevel="1" x14ac:dyDescent="0.2">
      <c r="A2019" s="29" t="s">
        <v>3821</v>
      </c>
      <c r="B2019" s="2"/>
      <c r="C2019" s="17"/>
      <c r="D2019" s="102"/>
      <c r="E2019" s="127">
        <f>SUBTOTAL(9,E2016:E2018)</f>
        <v>802320</v>
      </c>
      <c r="F2019" s="129"/>
      <c r="G2019" s="129">
        <f>SUBTOTAL(9,G2016:G2018)</f>
        <v>3</v>
      </c>
      <c r="H2019" s="129">
        <f>SUBTOTAL(9,H2016:H2018)</f>
        <v>0</v>
      </c>
      <c r="I2019" s="31">
        <f>SUBTOTAL(9,I2016:I2018)</f>
        <v>3</v>
      </c>
      <c r="J2019" s="117">
        <f t="shared" si="31"/>
        <v>1</v>
      </c>
      <c r="K2019" s="31">
        <f>SUBTOTAL(9,K2016:K2018)</f>
        <v>0</v>
      </c>
      <c r="L2019" s="31">
        <f>SUBTOTAL(9,L2016:L2018)</f>
        <v>0</v>
      </c>
    </row>
    <row r="2020" spans="1:12" outlineLevel="2" x14ac:dyDescent="0.2">
      <c r="A2020" t="s">
        <v>1869</v>
      </c>
      <c r="B2020" s="2" t="s">
        <v>2441</v>
      </c>
      <c r="C2020" s="17" t="s">
        <v>1570</v>
      </c>
      <c r="D2020" s="102">
        <v>43522</v>
      </c>
      <c r="E2020" s="127">
        <v>139900</v>
      </c>
      <c r="F2020" s="129" t="s">
        <v>838</v>
      </c>
      <c r="G2020" s="129">
        <v>1</v>
      </c>
      <c r="H2020" s="129">
        <v>0</v>
      </c>
      <c r="I2020" s="31">
        <v>1</v>
      </c>
      <c r="J2020" s="117">
        <f t="shared" si="31"/>
        <v>1</v>
      </c>
      <c r="K2020" s="31">
        <v>0</v>
      </c>
      <c r="L2020" s="31">
        <v>0</v>
      </c>
    </row>
    <row r="2021" spans="1:12" outlineLevel="2" x14ac:dyDescent="0.2">
      <c r="A2021" t="s">
        <v>1869</v>
      </c>
      <c r="B2021" s="2" t="s">
        <v>2926</v>
      </c>
      <c r="C2021" s="17" t="s">
        <v>6</v>
      </c>
      <c r="D2021" s="102">
        <v>43577</v>
      </c>
      <c r="E2021" s="127">
        <v>23000</v>
      </c>
      <c r="F2021" s="129" t="s">
        <v>838</v>
      </c>
      <c r="G2021" s="129">
        <v>1</v>
      </c>
      <c r="H2021" s="129">
        <v>0</v>
      </c>
      <c r="I2021" s="31">
        <v>1</v>
      </c>
      <c r="J2021" s="117">
        <f t="shared" si="31"/>
        <v>1</v>
      </c>
      <c r="K2021" s="31">
        <v>0</v>
      </c>
      <c r="L2021" s="31">
        <v>0</v>
      </c>
    </row>
    <row r="2022" spans="1:12" outlineLevel="2" x14ac:dyDescent="0.2">
      <c r="A2022" t="s">
        <v>1869</v>
      </c>
      <c r="B2022" s="2" t="s">
        <v>2927</v>
      </c>
      <c r="C2022" s="17" t="s">
        <v>6</v>
      </c>
      <c r="D2022" s="102">
        <v>43577</v>
      </c>
      <c r="E2022" s="127">
        <v>50000</v>
      </c>
      <c r="F2022" s="129" t="s">
        <v>838</v>
      </c>
      <c r="G2022" s="129">
        <v>1</v>
      </c>
      <c r="H2022" s="129">
        <v>0</v>
      </c>
      <c r="I2022" s="31">
        <v>1</v>
      </c>
      <c r="J2022" s="117">
        <f t="shared" si="31"/>
        <v>1</v>
      </c>
      <c r="K2022" s="31">
        <v>0</v>
      </c>
      <c r="L2022" s="31">
        <v>0</v>
      </c>
    </row>
    <row r="2023" spans="1:12" outlineLevel="2" x14ac:dyDescent="0.2">
      <c r="A2023" t="s">
        <v>1869</v>
      </c>
      <c r="B2023" s="2" t="s">
        <v>2377</v>
      </c>
      <c r="C2023" s="17" t="s">
        <v>6</v>
      </c>
      <c r="D2023" s="102">
        <v>43511</v>
      </c>
      <c r="E2023" s="127">
        <v>181500</v>
      </c>
      <c r="F2023" s="129" t="s">
        <v>838</v>
      </c>
      <c r="G2023" s="129">
        <v>1</v>
      </c>
      <c r="H2023" s="129">
        <v>0</v>
      </c>
      <c r="I2023" s="31">
        <v>1</v>
      </c>
      <c r="J2023" s="117">
        <f t="shared" si="31"/>
        <v>1</v>
      </c>
      <c r="K2023" s="31">
        <v>0</v>
      </c>
      <c r="L2023" s="31">
        <v>0</v>
      </c>
    </row>
    <row r="2024" spans="1:12" outlineLevel="2" x14ac:dyDescent="0.2">
      <c r="A2024" t="s">
        <v>1869</v>
      </c>
      <c r="B2024" s="2" t="s">
        <v>2267</v>
      </c>
      <c r="C2024" s="17" t="s">
        <v>911</v>
      </c>
      <c r="D2024" s="102">
        <v>43496</v>
      </c>
      <c r="E2024" s="127">
        <v>101500</v>
      </c>
      <c r="F2024" s="129" t="s">
        <v>838</v>
      </c>
      <c r="G2024" s="129">
        <v>1</v>
      </c>
      <c r="H2024" s="129">
        <v>0</v>
      </c>
      <c r="I2024" s="31">
        <v>1</v>
      </c>
      <c r="J2024" s="117">
        <f t="shared" si="31"/>
        <v>1</v>
      </c>
      <c r="K2024" s="31">
        <v>0</v>
      </c>
      <c r="L2024" s="31">
        <v>0</v>
      </c>
    </row>
    <row r="2025" spans="1:12" outlineLevel="2" x14ac:dyDescent="0.2">
      <c r="A2025" t="s">
        <v>1869</v>
      </c>
      <c r="B2025" s="2" t="s">
        <v>3157</v>
      </c>
      <c r="C2025" s="17" t="s">
        <v>286</v>
      </c>
      <c r="D2025" s="102">
        <v>43598</v>
      </c>
      <c r="E2025" s="127">
        <v>272000</v>
      </c>
      <c r="F2025" s="129" t="s">
        <v>838</v>
      </c>
      <c r="G2025" s="129">
        <v>1</v>
      </c>
      <c r="H2025" s="129">
        <v>0</v>
      </c>
      <c r="I2025" s="31">
        <v>1</v>
      </c>
      <c r="J2025" s="117">
        <f t="shared" si="31"/>
        <v>1</v>
      </c>
      <c r="K2025" s="31">
        <v>0</v>
      </c>
      <c r="L2025" s="31">
        <v>0</v>
      </c>
    </row>
    <row r="2026" spans="1:12" outlineLevel="2" x14ac:dyDescent="0.2">
      <c r="A2026" t="s">
        <v>1869</v>
      </c>
      <c r="B2026" s="2" t="s">
        <v>2342</v>
      </c>
      <c r="C2026" s="17" t="s">
        <v>301</v>
      </c>
      <c r="D2026" s="102">
        <v>43508</v>
      </c>
      <c r="E2026" s="127">
        <v>120000</v>
      </c>
      <c r="F2026" s="129" t="s">
        <v>838</v>
      </c>
      <c r="G2026" s="129">
        <v>1</v>
      </c>
      <c r="H2026" s="129">
        <v>0</v>
      </c>
      <c r="I2026" s="31">
        <v>1</v>
      </c>
      <c r="J2026" s="117">
        <f t="shared" si="31"/>
        <v>1</v>
      </c>
      <c r="K2026" s="31">
        <v>0</v>
      </c>
      <c r="L2026" s="31">
        <v>0</v>
      </c>
    </row>
    <row r="2027" spans="1:12" outlineLevel="2" x14ac:dyDescent="0.2">
      <c r="A2027" t="s">
        <v>1869</v>
      </c>
      <c r="B2027" s="2" t="s">
        <v>2685</v>
      </c>
      <c r="C2027" s="17" t="s">
        <v>8</v>
      </c>
      <c r="D2027" s="102">
        <v>43546</v>
      </c>
      <c r="E2027" s="127">
        <v>400000</v>
      </c>
      <c r="F2027" s="129" t="s">
        <v>838</v>
      </c>
      <c r="G2027" s="129">
        <v>1</v>
      </c>
      <c r="H2027" s="129">
        <v>0</v>
      </c>
      <c r="I2027" s="31">
        <v>1</v>
      </c>
      <c r="J2027" s="117">
        <f t="shared" si="31"/>
        <v>1</v>
      </c>
      <c r="K2027" s="31">
        <v>0</v>
      </c>
      <c r="L2027" s="31">
        <v>0</v>
      </c>
    </row>
    <row r="2028" spans="1:12" outlineLevel="2" x14ac:dyDescent="0.2">
      <c r="A2028" t="s">
        <v>1869</v>
      </c>
      <c r="B2028" s="2" t="s">
        <v>2590</v>
      </c>
      <c r="C2028" s="17" t="s">
        <v>6</v>
      </c>
      <c r="D2028" s="102">
        <v>43537</v>
      </c>
      <c r="E2028" s="127">
        <v>120000</v>
      </c>
      <c r="F2028" s="129" t="s">
        <v>838</v>
      </c>
      <c r="G2028" s="129">
        <v>1</v>
      </c>
      <c r="H2028" s="129">
        <v>0</v>
      </c>
      <c r="I2028" s="31">
        <v>1</v>
      </c>
      <c r="J2028" s="117">
        <f t="shared" si="31"/>
        <v>1</v>
      </c>
      <c r="K2028" s="31">
        <v>0</v>
      </c>
      <c r="L2028" s="31">
        <v>0</v>
      </c>
    </row>
    <row r="2029" spans="1:12" outlineLevel="2" x14ac:dyDescent="0.2">
      <c r="A2029" t="s">
        <v>1869</v>
      </c>
      <c r="B2029" s="2" t="s">
        <v>2529</v>
      </c>
      <c r="C2029" s="17" t="s">
        <v>301</v>
      </c>
      <c r="D2029" s="102">
        <v>43530</v>
      </c>
      <c r="E2029" s="127">
        <v>155000</v>
      </c>
      <c r="F2029" s="129" t="s">
        <v>838</v>
      </c>
      <c r="G2029" s="129">
        <v>1</v>
      </c>
      <c r="H2029" s="129">
        <v>0</v>
      </c>
      <c r="I2029" s="31">
        <v>1</v>
      </c>
      <c r="J2029" s="117">
        <f t="shared" si="31"/>
        <v>1</v>
      </c>
      <c r="K2029" s="31">
        <v>0</v>
      </c>
      <c r="L2029" s="31">
        <v>0</v>
      </c>
    </row>
    <row r="2030" spans="1:12" outlineLevel="2" x14ac:dyDescent="0.2">
      <c r="A2030" t="s">
        <v>1869</v>
      </c>
      <c r="B2030" s="2" t="s">
        <v>2622</v>
      </c>
      <c r="C2030" s="17" t="s">
        <v>6</v>
      </c>
      <c r="D2030" s="102">
        <v>43542</v>
      </c>
      <c r="E2030" s="127">
        <v>162000</v>
      </c>
      <c r="F2030" s="129" t="s">
        <v>838</v>
      </c>
      <c r="G2030" s="129">
        <v>1</v>
      </c>
      <c r="H2030" s="129">
        <v>0</v>
      </c>
      <c r="I2030" s="31">
        <v>1</v>
      </c>
      <c r="J2030" s="117">
        <f t="shared" si="31"/>
        <v>1</v>
      </c>
      <c r="K2030" s="31">
        <v>0</v>
      </c>
      <c r="L2030" s="31">
        <v>0</v>
      </c>
    </row>
    <row r="2031" spans="1:12" outlineLevel="2" x14ac:dyDescent="0.2">
      <c r="A2031" t="s">
        <v>1869</v>
      </c>
      <c r="B2031" s="2" t="s">
        <v>3068</v>
      </c>
      <c r="C2031" s="17" t="s">
        <v>6</v>
      </c>
      <c r="D2031" s="102">
        <v>43591</v>
      </c>
      <c r="E2031" s="127">
        <v>695000</v>
      </c>
      <c r="F2031" s="129" t="s">
        <v>838</v>
      </c>
      <c r="G2031" s="129">
        <v>1</v>
      </c>
      <c r="H2031" s="129">
        <v>0</v>
      </c>
      <c r="I2031" s="31">
        <v>1</v>
      </c>
      <c r="J2031" s="117">
        <f t="shared" si="31"/>
        <v>1</v>
      </c>
      <c r="K2031" s="31">
        <v>0</v>
      </c>
      <c r="L2031" s="31">
        <v>0</v>
      </c>
    </row>
    <row r="2032" spans="1:12" outlineLevel="2" x14ac:dyDescent="0.2">
      <c r="A2032" t="s">
        <v>1869</v>
      </c>
      <c r="B2032" s="2" t="s">
        <v>2301</v>
      </c>
      <c r="C2032" s="17" t="s">
        <v>70</v>
      </c>
      <c r="D2032" s="102">
        <v>43500</v>
      </c>
      <c r="E2032" s="127">
        <v>179900</v>
      </c>
      <c r="F2032" s="129" t="s">
        <v>838</v>
      </c>
      <c r="G2032" s="129">
        <v>1</v>
      </c>
      <c r="H2032" s="129">
        <v>0</v>
      </c>
      <c r="I2032" s="31">
        <v>1</v>
      </c>
      <c r="J2032" s="117">
        <f t="shared" si="31"/>
        <v>1</v>
      </c>
      <c r="K2032" s="31">
        <v>0</v>
      </c>
      <c r="L2032" s="31">
        <v>0</v>
      </c>
    </row>
    <row r="2033" spans="1:12" outlineLevel="2" x14ac:dyDescent="0.2">
      <c r="A2033" t="s">
        <v>1869</v>
      </c>
      <c r="B2033" s="2" t="s">
        <v>2380</v>
      </c>
      <c r="C2033" s="17" t="s">
        <v>425</v>
      </c>
      <c r="D2033" s="102">
        <v>43511</v>
      </c>
      <c r="E2033" s="127">
        <v>800000</v>
      </c>
      <c r="F2033" s="129">
        <v>20182900</v>
      </c>
      <c r="G2033" s="129">
        <v>1</v>
      </c>
      <c r="H2033" s="129">
        <v>1</v>
      </c>
      <c r="I2033" s="31">
        <v>1</v>
      </c>
      <c r="J2033" s="117">
        <f t="shared" si="31"/>
        <v>1</v>
      </c>
      <c r="K2033" s="31">
        <v>0</v>
      </c>
      <c r="L2033" s="31">
        <v>0</v>
      </c>
    </row>
    <row r="2034" spans="1:12" outlineLevel="2" x14ac:dyDescent="0.2">
      <c r="A2034" t="s">
        <v>1869</v>
      </c>
      <c r="B2034" s="2" t="s">
        <v>2978</v>
      </c>
      <c r="C2034" s="17" t="s">
        <v>6</v>
      </c>
      <c r="D2034" s="102">
        <v>43581</v>
      </c>
      <c r="E2034" s="127">
        <v>525000</v>
      </c>
      <c r="F2034" s="129">
        <v>20190694</v>
      </c>
      <c r="G2034" s="129">
        <v>1</v>
      </c>
      <c r="H2034" s="129">
        <v>1</v>
      </c>
      <c r="I2034" s="31">
        <v>1</v>
      </c>
      <c r="J2034" s="117">
        <f t="shared" si="31"/>
        <v>1</v>
      </c>
      <c r="K2034" s="31">
        <v>0</v>
      </c>
      <c r="L2034" s="31">
        <v>0</v>
      </c>
    </row>
    <row r="2035" spans="1:12" outlineLevel="2" x14ac:dyDescent="0.2">
      <c r="A2035" t="s">
        <v>1869</v>
      </c>
      <c r="B2035" s="2" t="s">
        <v>2225</v>
      </c>
      <c r="C2035" s="17" t="s">
        <v>301</v>
      </c>
      <c r="D2035" s="102">
        <v>43490</v>
      </c>
      <c r="E2035" s="127">
        <v>63500</v>
      </c>
      <c r="F2035" s="129" t="s">
        <v>838</v>
      </c>
      <c r="G2035" s="129">
        <v>1</v>
      </c>
      <c r="H2035" s="129">
        <v>0</v>
      </c>
      <c r="I2035" s="31">
        <v>1</v>
      </c>
      <c r="J2035" s="117">
        <f t="shared" si="31"/>
        <v>1</v>
      </c>
      <c r="K2035" s="31">
        <v>0</v>
      </c>
      <c r="L2035" s="31">
        <v>0</v>
      </c>
    </row>
    <row r="2036" spans="1:12" outlineLevel="2" x14ac:dyDescent="0.2">
      <c r="A2036" t="s">
        <v>1869</v>
      </c>
      <c r="B2036" s="2" t="s">
        <v>3174</v>
      </c>
      <c r="C2036" s="17" t="s">
        <v>7</v>
      </c>
      <c r="D2036" s="102">
        <v>43600</v>
      </c>
      <c r="E2036" s="127">
        <v>352900</v>
      </c>
      <c r="F2036" s="129">
        <v>20190714</v>
      </c>
      <c r="G2036" s="129">
        <v>1</v>
      </c>
      <c r="H2036" s="129">
        <v>1</v>
      </c>
      <c r="I2036" s="31">
        <v>1</v>
      </c>
      <c r="J2036" s="117">
        <f t="shared" si="31"/>
        <v>1</v>
      </c>
      <c r="K2036" s="31">
        <v>0</v>
      </c>
      <c r="L2036" s="31">
        <v>0</v>
      </c>
    </row>
    <row r="2037" spans="1:12" outlineLevel="2" x14ac:dyDescent="0.2">
      <c r="A2037" t="s">
        <v>1869</v>
      </c>
      <c r="B2037" s="2" t="s">
        <v>2882</v>
      </c>
      <c r="C2037" s="17" t="s">
        <v>6</v>
      </c>
      <c r="D2037" s="102">
        <v>43570</v>
      </c>
      <c r="E2037" s="127">
        <v>92500</v>
      </c>
      <c r="F2037" s="129">
        <v>20190543</v>
      </c>
      <c r="G2037" s="129">
        <v>1</v>
      </c>
      <c r="H2037" s="129">
        <v>1</v>
      </c>
      <c r="I2037" s="31">
        <v>1</v>
      </c>
      <c r="J2037" s="117">
        <f t="shared" si="31"/>
        <v>1</v>
      </c>
      <c r="K2037" s="31">
        <v>0</v>
      </c>
      <c r="L2037" s="31">
        <v>0</v>
      </c>
    </row>
    <row r="2038" spans="1:12" outlineLevel="2" x14ac:dyDescent="0.2">
      <c r="A2038" t="s">
        <v>1869</v>
      </c>
      <c r="B2038" s="2" t="s">
        <v>2413</v>
      </c>
      <c r="C2038" s="17" t="s">
        <v>6</v>
      </c>
      <c r="D2038" s="102">
        <v>43518</v>
      </c>
      <c r="E2038" s="127">
        <v>179000</v>
      </c>
      <c r="F2038" s="129">
        <v>20190152</v>
      </c>
      <c r="G2038" s="129">
        <v>1</v>
      </c>
      <c r="H2038" s="129">
        <v>1</v>
      </c>
      <c r="I2038" s="31">
        <v>1</v>
      </c>
      <c r="J2038" s="117">
        <f t="shared" si="31"/>
        <v>1</v>
      </c>
      <c r="K2038" s="31">
        <v>0</v>
      </c>
      <c r="L2038" s="31">
        <v>0</v>
      </c>
    </row>
    <row r="2039" spans="1:12" outlineLevel="2" x14ac:dyDescent="0.2">
      <c r="A2039" t="s">
        <v>1869</v>
      </c>
      <c r="B2039" s="2" t="s">
        <v>3140</v>
      </c>
      <c r="C2039" s="17" t="s">
        <v>6</v>
      </c>
      <c r="D2039" s="102">
        <v>43595</v>
      </c>
      <c r="E2039" s="127">
        <v>214900</v>
      </c>
      <c r="F2039" s="129" t="s">
        <v>838</v>
      </c>
      <c r="G2039" s="129">
        <v>1</v>
      </c>
      <c r="H2039" s="129">
        <v>0</v>
      </c>
      <c r="I2039" s="31">
        <v>1</v>
      </c>
      <c r="J2039" s="117">
        <f t="shared" si="31"/>
        <v>1</v>
      </c>
      <c r="K2039" s="31">
        <v>0</v>
      </c>
      <c r="L2039" s="31">
        <v>0</v>
      </c>
    </row>
    <row r="2040" spans="1:12" outlineLevel="2" x14ac:dyDescent="0.2">
      <c r="A2040" t="s">
        <v>1869</v>
      </c>
      <c r="B2040" s="2" t="s">
        <v>2510</v>
      </c>
      <c r="C2040" s="17" t="s">
        <v>6</v>
      </c>
      <c r="D2040" s="102">
        <v>43528</v>
      </c>
      <c r="E2040" s="127">
        <v>160000</v>
      </c>
      <c r="F2040" s="129" t="s">
        <v>838</v>
      </c>
      <c r="G2040" s="129">
        <v>1</v>
      </c>
      <c r="H2040" s="129">
        <v>0</v>
      </c>
      <c r="I2040" s="31">
        <v>1</v>
      </c>
      <c r="J2040" s="117">
        <f t="shared" si="31"/>
        <v>1</v>
      </c>
      <c r="K2040" s="31">
        <v>0</v>
      </c>
      <c r="L2040" s="31">
        <v>0</v>
      </c>
    </row>
    <row r="2041" spans="1:12" outlineLevel="2" x14ac:dyDescent="0.2">
      <c r="A2041" t="s">
        <v>1869</v>
      </c>
      <c r="B2041" s="2" t="s">
        <v>2293</v>
      </c>
      <c r="C2041" s="17" t="s">
        <v>301</v>
      </c>
      <c r="D2041" s="102">
        <v>43497</v>
      </c>
      <c r="E2041" s="127">
        <v>75000</v>
      </c>
      <c r="F2041" s="129" t="s">
        <v>838</v>
      </c>
      <c r="G2041" s="129">
        <v>1</v>
      </c>
      <c r="H2041" s="129">
        <v>0</v>
      </c>
      <c r="I2041" s="31">
        <v>1</v>
      </c>
      <c r="J2041" s="117">
        <f t="shared" si="31"/>
        <v>1</v>
      </c>
      <c r="K2041" s="31">
        <v>0</v>
      </c>
      <c r="L2041" s="31">
        <v>0</v>
      </c>
    </row>
    <row r="2042" spans="1:12" outlineLevel="2" x14ac:dyDescent="0.2">
      <c r="A2042" t="s">
        <v>1869</v>
      </c>
      <c r="B2042" s="2" t="s">
        <v>3269</v>
      </c>
      <c r="C2042" s="17" t="s">
        <v>3270</v>
      </c>
      <c r="D2042" s="102">
        <v>43609</v>
      </c>
      <c r="E2042" s="127">
        <v>435000</v>
      </c>
      <c r="F2042" s="129" t="s">
        <v>838</v>
      </c>
      <c r="G2042" s="129">
        <v>1</v>
      </c>
      <c r="H2042" s="129">
        <v>0</v>
      </c>
      <c r="I2042" s="31">
        <v>1</v>
      </c>
      <c r="J2042" s="117">
        <f t="shared" si="31"/>
        <v>1</v>
      </c>
      <c r="K2042" s="31">
        <v>0</v>
      </c>
      <c r="L2042" s="31">
        <v>0</v>
      </c>
    </row>
    <row r="2043" spans="1:12" outlineLevel="2" x14ac:dyDescent="0.2">
      <c r="A2043" t="s">
        <v>1869</v>
      </c>
      <c r="B2043" s="2" t="s">
        <v>831</v>
      </c>
      <c r="C2043" s="17" t="s">
        <v>6</v>
      </c>
      <c r="D2043" s="102">
        <v>43528</v>
      </c>
      <c r="E2043" s="127">
        <v>176500</v>
      </c>
      <c r="F2043" s="129">
        <v>20190327</v>
      </c>
      <c r="G2043" s="129">
        <v>1</v>
      </c>
      <c r="H2043" s="129">
        <v>1</v>
      </c>
      <c r="I2043" s="31">
        <v>1</v>
      </c>
      <c r="J2043" s="117">
        <f t="shared" si="31"/>
        <v>1</v>
      </c>
      <c r="K2043" s="31">
        <v>0</v>
      </c>
      <c r="L2043" s="31">
        <v>0</v>
      </c>
    </row>
    <row r="2044" spans="1:12" outlineLevel="2" x14ac:dyDescent="0.2">
      <c r="A2044" t="s">
        <v>1869</v>
      </c>
      <c r="B2044" s="2" t="s">
        <v>2804</v>
      </c>
      <c r="C2044" s="17" t="s">
        <v>301</v>
      </c>
      <c r="D2044" s="102">
        <v>43560</v>
      </c>
      <c r="E2044" s="127">
        <v>292000</v>
      </c>
      <c r="F2044" s="129" t="s">
        <v>838</v>
      </c>
      <c r="G2044" s="129">
        <v>1</v>
      </c>
      <c r="H2044" s="129">
        <v>0</v>
      </c>
      <c r="I2044" s="31">
        <v>1</v>
      </c>
      <c r="J2044" s="117">
        <f t="shared" si="31"/>
        <v>1</v>
      </c>
      <c r="K2044" s="31">
        <v>0</v>
      </c>
      <c r="L2044" s="31">
        <v>0</v>
      </c>
    </row>
    <row r="2045" spans="1:12" outlineLevel="2" x14ac:dyDescent="0.2">
      <c r="A2045" t="s">
        <v>1869</v>
      </c>
      <c r="B2045" s="2" t="s">
        <v>2713</v>
      </c>
      <c r="C2045" s="17" t="s">
        <v>730</v>
      </c>
      <c r="D2045" s="102">
        <v>43551</v>
      </c>
      <c r="E2045" s="127">
        <v>43000</v>
      </c>
      <c r="F2045" s="129" t="s">
        <v>838</v>
      </c>
      <c r="G2045" s="129">
        <v>1</v>
      </c>
      <c r="H2045" s="129">
        <v>0</v>
      </c>
      <c r="I2045" s="31">
        <v>1</v>
      </c>
      <c r="J2045" s="117">
        <f t="shared" si="31"/>
        <v>1</v>
      </c>
      <c r="K2045" s="31">
        <v>0</v>
      </c>
      <c r="L2045" s="31">
        <v>0</v>
      </c>
    </row>
    <row r="2046" spans="1:12" outlineLevel="2" x14ac:dyDescent="0.2">
      <c r="A2046" t="s">
        <v>1869</v>
      </c>
      <c r="B2046" s="2" t="s">
        <v>2933</v>
      </c>
      <c r="C2046" s="17" t="s">
        <v>6</v>
      </c>
      <c r="D2046" s="102">
        <v>43577</v>
      </c>
      <c r="E2046" s="127">
        <v>101260</v>
      </c>
      <c r="F2046" s="129" t="s">
        <v>838</v>
      </c>
      <c r="G2046" s="129">
        <v>1</v>
      </c>
      <c r="H2046" s="129">
        <v>0</v>
      </c>
      <c r="I2046" s="31">
        <v>1</v>
      </c>
      <c r="J2046" s="117">
        <f t="shared" si="31"/>
        <v>1</v>
      </c>
      <c r="K2046" s="31">
        <v>0</v>
      </c>
      <c r="L2046" s="31">
        <v>0</v>
      </c>
    </row>
    <row r="2047" spans="1:12" outlineLevel="2" x14ac:dyDescent="0.2">
      <c r="A2047" t="s">
        <v>1869</v>
      </c>
      <c r="B2047" s="2" t="s">
        <v>2242</v>
      </c>
      <c r="C2047" s="17" t="s">
        <v>6</v>
      </c>
      <c r="D2047" s="102">
        <v>43495</v>
      </c>
      <c r="E2047" s="127">
        <v>335000</v>
      </c>
      <c r="F2047" s="129" t="s">
        <v>838</v>
      </c>
      <c r="G2047" s="129">
        <v>1</v>
      </c>
      <c r="H2047" s="129">
        <v>0</v>
      </c>
      <c r="I2047" s="31">
        <v>1</v>
      </c>
      <c r="J2047" s="117">
        <f t="shared" si="31"/>
        <v>1</v>
      </c>
      <c r="K2047" s="31">
        <v>0</v>
      </c>
      <c r="L2047" s="31">
        <v>0</v>
      </c>
    </row>
    <row r="2048" spans="1:12" outlineLevel="2" x14ac:dyDescent="0.2">
      <c r="A2048" t="s">
        <v>1869</v>
      </c>
      <c r="B2048" s="2" t="s">
        <v>2254</v>
      </c>
      <c r="C2048" s="17" t="s">
        <v>65</v>
      </c>
      <c r="D2048" s="102">
        <v>43496</v>
      </c>
      <c r="E2048" s="127">
        <v>106500</v>
      </c>
      <c r="F2048" s="129">
        <v>20190027</v>
      </c>
      <c r="G2048" s="129">
        <v>1</v>
      </c>
      <c r="H2048" s="129">
        <v>1</v>
      </c>
      <c r="I2048" s="31">
        <v>1</v>
      </c>
      <c r="J2048" s="117">
        <f t="shared" si="31"/>
        <v>1</v>
      </c>
      <c r="K2048" s="31">
        <v>0</v>
      </c>
      <c r="L2048" s="31">
        <v>0</v>
      </c>
    </row>
    <row r="2049" spans="1:12" outlineLevel="2" x14ac:dyDescent="0.2">
      <c r="A2049" t="s">
        <v>1869</v>
      </c>
      <c r="B2049" s="2" t="s">
        <v>2291</v>
      </c>
      <c r="C2049" s="17" t="s">
        <v>328</v>
      </c>
      <c r="D2049" s="102">
        <v>43497</v>
      </c>
      <c r="E2049" s="127">
        <v>247000</v>
      </c>
      <c r="F2049" s="129" t="s">
        <v>838</v>
      </c>
      <c r="G2049" s="129">
        <v>1</v>
      </c>
      <c r="H2049" s="129">
        <v>0</v>
      </c>
      <c r="I2049" s="31">
        <v>1</v>
      </c>
      <c r="J2049" s="117">
        <f t="shared" si="31"/>
        <v>1</v>
      </c>
      <c r="K2049" s="31">
        <v>0</v>
      </c>
      <c r="L2049" s="31">
        <v>0</v>
      </c>
    </row>
    <row r="2050" spans="1:12" outlineLevel="2" x14ac:dyDescent="0.2">
      <c r="A2050" t="s">
        <v>1869</v>
      </c>
      <c r="B2050" s="2" t="s">
        <v>2640</v>
      </c>
      <c r="C2050" s="17" t="s">
        <v>328</v>
      </c>
      <c r="D2050" s="102">
        <v>43543</v>
      </c>
      <c r="E2050" s="127">
        <v>170000</v>
      </c>
      <c r="F2050" s="129" t="s">
        <v>838</v>
      </c>
      <c r="G2050" s="129">
        <v>1</v>
      </c>
      <c r="H2050" s="129">
        <v>0</v>
      </c>
      <c r="I2050" s="31">
        <v>1</v>
      </c>
      <c r="J2050" s="117">
        <f t="shared" si="31"/>
        <v>1</v>
      </c>
      <c r="K2050" s="31">
        <v>0</v>
      </c>
      <c r="L2050" s="31">
        <v>0</v>
      </c>
    </row>
    <row r="2051" spans="1:12" outlineLevel="2" x14ac:dyDescent="0.2">
      <c r="A2051" t="s">
        <v>1869</v>
      </c>
      <c r="B2051" s="2" t="s">
        <v>3056</v>
      </c>
      <c r="C2051" s="17" t="s">
        <v>328</v>
      </c>
      <c r="D2051" s="102">
        <v>43588</v>
      </c>
      <c r="E2051" s="127">
        <v>228500</v>
      </c>
      <c r="F2051" s="129" t="s">
        <v>838</v>
      </c>
      <c r="G2051" s="129">
        <v>1</v>
      </c>
      <c r="H2051" s="129">
        <v>0</v>
      </c>
      <c r="I2051" s="31">
        <v>1</v>
      </c>
      <c r="J2051" s="117">
        <f t="shared" si="31"/>
        <v>1</v>
      </c>
      <c r="K2051" s="31">
        <v>0</v>
      </c>
      <c r="L2051" s="31">
        <v>0</v>
      </c>
    </row>
    <row r="2052" spans="1:12" outlineLevel="2" x14ac:dyDescent="0.2">
      <c r="A2052" t="s">
        <v>1869</v>
      </c>
      <c r="B2052" s="2" t="s">
        <v>3160</v>
      </c>
      <c r="C2052" s="17" t="s">
        <v>328</v>
      </c>
      <c r="D2052" s="102">
        <v>43598</v>
      </c>
      <c r="E2052" s="127">
        <v>289900</v>
      </c>
      <c r="F2052" s="129" t="s">
        <v>838</v>
      </c>
      <c r="G2052" s="129">
        <v>1</v>
      </c>
      <c r="H2052" s="129">
        <v>0</v>
      </c>
      <c r="I2052" s="31">
        <v>1</v>
      </c>
      <c r="J2052" s="117">
        <f t="shared" si="31"/>
        <v>1</v>
      </c>
      <c r="K2052" s="31">
        <v>0</v>
      </c>
      <c r="L2052" s="31">
        <v>0</v>
      </c>
    </row>
    <row r="2053" spans="1:12" outlineLevel="2" x14ac:dyDescent="0.2">
      <c r="A2053" t="s">
        <v>1869</v>
      </c>
      <c r="B2053" s="2" t="s">
        <v>3052</v>
      </c>
      <c r="C2053" s="17" t="s">
        <v>11</v>
      </c>
      <c r="D2053" s="102">
        <v>43588</v>
      </c>
      <c r="E2053" s="127">
        <v>150000</v>
      </c>
      <c r="F2053" s="129" t="s">
        <v>838</v>
      </c>
      <c r="G2053" s="129">
        <v>1</v>
      </c>
      <c r="H2053" s="129">
        <v>0</v>
      </c>
      <c r="I2053" s="31">
        <v>1</v>
      </c>
      <c r="J2053" s="117">
        <f t="shared" si="31"/>
        <v>1</v>
      </c>
      <c r="K2053" s="31">
        <v>0</v>
      </c>
      <c r="L2053" s="31">
        <v>0</v>
      </c>
    </row>
    <row r="2054" spans="1:12" outlineLevel="2" x14ac:dyDescent="0.2">
      <c r="A2054" t="s">
        <v>1869</v>
      </c>
      <c r="B2054" s="2" t="s">
        <v>2645</v>
      </c>
      <c r="C2054" s="17" t="s">
        <v>215</v>
      </c>
      <c r="D2054" s="102">
        <v>43544</v>
      </c>
      <c r="E2054" s="127">
        <v>66950</v>
      </c>
      <c r="F2054" s="129" t="s">
        <v>838</v>
      </c>
      <c r="G2054" s="129">
        <v>1</v>
      </c>
      <c r="H2054" s="129">
        <v>0</v>
      </c>
      <c r="I2054" s="31">
        <v>1</v>
      </c>
      <c r="J2054" s="117">
        <f t="shared" ref="J2054:J2117" si="32">+I2054/G2054</f>
        <v>1</v>
      </c>
      <c r="K2054" s="31">
        <v>0</v>
      </c>
      <c r="L2054" s="31">
        <v>0</v>
      </c>
    </row>
    <row r="2055" spans="1:12" outlineLevel="2" x14ac:dyDescent="0.2">
      <c r="A2055" t="s">
        <v>1869</v>
      </c>
      <c r="B2055" s="2" t="s">
        <v>2795</v>
      </c>
      <c r="C2055" s="17" t="s">
        <v>110</v>
      </c>
      <c r="D2055" s="102">
        <v>43560</v>
      </c>
      <c r="E2055" s="127">
        <v>72000</v>
      </c>
      <c r="F2055" s="129" t="s">
        <v>838</v>
      </c>
      <c r="G2055" s="129">
        <v>1</v>
      </c>
      <c r="H2055" s="129">
        <v>0</v>
      </c>
      <c r="I2055" s="31">
        <v>1</v>
      </c>
      <c r="J2055" s="117">
        <f t="shared" si="32"/>
        <v>1</v>
      </c>
      <c r="K2055" s="31">
        <v>0</v>
      </c>
      <c r="L2055" s="31">
        <v>0</v>
      </c>
    </row>
    <row r="2056" spans="1:12" outlineLevel="2" x14ac:dyDescent="0.2">
      <c r="A2056" t="s">
        <v>1869</v>
      </c>
      <c r="B2056" s="2" t="s">
        <v>2388</v>
      </c>
      <c r="C2056" s="17" t="s">
        <v>110</v>
      </c>
      <c r="D2056" s="102">
        <v>43515</v>
      </c>
      <c r="E2056" s="127">
        <v>42000</v>
      </c>
      <c r="F2056" s="129" t="s">
        <v>838</v>
      </c>
      <c r="G2056" s="129">
        <v>1</v>
      </c>
      <c r="H2056" s="129">
        <v>0</v>
      </c>
      <c r="I2056" s="31">
        <v>1</v>
      </c>
      <c r="J2056" s="117">
        <f t="shared" si="32"/>
        <v>1</v>
      </c>
      <c r="K2056" s="31">
        <v>0</v>
      </c>
      <c r="L2056" s="31">
        <v>0</v>
      </c>
    </row>
    <row r="2057" spans="1:12" outlineLevel="2" x14ac:dyDescent="0.2">
      <c r="A2057" t="s">
        <v>1869</v>
      </c>
      <c r="B2057" s="2" t="s">
        <v>2986</v>
      </c>
      <c r="C2057" s="17" t="s">
        <v>110</v>
      </c>
      <c r="D2057" s="102">
        <v>43584</v>
      </c>
      <c r="E2057" s="127">
        <v>30000</v>
      </c>
      <c r="F2057" s="129" t="s">
        <v>838</v>
      </c>
      <c r="G2057" s="129">
        <v>1</v>
      </c>
      <c r="H2057" s="129">
        <v>0</v>
      </c>
      <c r="I2057" s="31">
        <v>1</v>
      </c>
      <c r="J2057" s="117">
        <f t="shared" si="32"/>
        <v>1</v>
      </c>
      <c r="K2057" s="31">
        <v>0</v>
      </c>
      <c r="L2057" s="31">
        <v>0</v>
      </c>
    </row>
    <row r="2058" spans="1:12" outlineLevel="2" x14ac:dyDescent="0.2">
      <c r="A2058" t="s">
        <v>1869</v>
      </c>
      <c r="B2058" s="2" t="s">
        <v>2620</v>
      </c>
      <c r="C2058" s="17" t="s">
        <v>286</v>
      </c>
      <c r="D2058" s="102">
        <v>43539</v>
      </c>
      <c r="E2058" s="127">
        <v>163200</v>
      </c>
      <c r="F2058" s="129" t="s">
        <v>838</v>
      </c>
      <c r="G2058" s="129">
        <v>1</v>
      </c>
      <c r="H2058" s="129">
        <v>0</v>
      </c>
      <c r="I2058" s="31">
        <v>1</v>
      </c>
      <c r="J2058" s="117">
        <f t="shared" si="32"/>
        <v>1</v>
      </c>
      <c r="K2058" s="31">
        <v>0</v>
      </c>
      <c r="L2058" s="31">
        <v>0</v>
      </c>
    </row>
    <row r="2059" spans="1:12" outlineLevel="2" x14ac:dyDescent="0.2">
      <c r="A2059" t="s">
        <v>1869</v>
      </c>
      <c r="B2059" s="2" t="s">
        <v>2944</v>
      </c>
      <c r="C2059" s="17" t="s">
        <v>6</v>
      </c>
      <c r="D2059" s="102">
        <v>43577</v>
      </c>
      <c r="E2059" s="127">
        <v>333998</v>
      </c>
      <c r="F2059" s="129" t="s">
        <v>838</v>
      </c>
      <c r="G2059" s="129">
        <v>1</v>
      </c>
      <c r="H2059" s="129">
        <v>0</v>
      </c>
      <c r="I2059" s="31">
        <v>1</v>
      </c>
      <c r="J2059" s="117">
        <f t="shared" si="32"/>
        <v>1</v>
      </c>
      <c r="K2059" s="31">
        <v>0</v>
      </c>
      <c r="L2059" s="31">
        <v>0</v>
      </c>
    </row>
    <row r="2060" spans="1:12" outlineLevel="2" x14ac:dyDescent="0.2">
      <c r="A2060" t="s">
        <v>1869</v>
      </c>
      <c r="B2060" s="2" t="s">
        <v>2999</v>
      </c>
      <c r="C2060" s="17" t="s">
        <v>6</v>
      </c>
      <c r="D2060" s="102">
        <v>43584</v>
      </c>
      <c r="E2060" s="127">
        <v>346256</v>
      </c>
      <c r="F2060" s="129" t="s">
        <v>838</v>
      </c>
      <c r="G2060" s="129">
        <v>1</v>
      </c>
      <c r="H2060" s="129">
        <v>0</v>
      </c>
      <c r="I2060" s="31">
        <v>1</v>
      </c>
      <c r="J2060" s="117">
        <f t="shared" si="32"/>
        <v>1</v>
      </c>
      <c r="K2060" s="31">
        <v>0</v>
      </c>
      <c r="L2060" s="31">
        <v>0</v>
      </c>
    </row>
    <row r="2061" spans="1:12" outlineLevel="2" x14ac:dyDescent="0.2">
      <c r="A2061" t="s">
        <v>1869</v>
      </c>
      <c r="B2061" s="2" t="s">
        <v>3121</v>
      </c>
      <c r="C2061" s="17" t="s">
        <v>110</v>
      </c>
      <c r="D2061" s="102">
        <v>43595</v>
      </c>
      <c r="E2061" s="127">
        <v>180000</v>
      </c>
      <c r="F2061" s="129" t="s">
        <v>838</v>
      </c>
      <c r="G2061" s="129">
        <v>1</v>
      </c>
      <c r="H2061" s="129">
        <v>0</v>
      </c>
      <c r="I2061" s="31">
        <v>1</v>
      </c>
      <c r="J2061" s="117">
        <f t="shared" si="32"/>
        <v>1</v>
      </c>
      <c r="K2061" s="31">
        <v>0</v>
      </c>
      <c r="L2061" s="31">
        <v>0</v>
      </c>
    </row>
    <row r="2062" spans="1:12" outlineLevel="2" x14ac:dyDescent="0.2">
      <c r="A2062" t="s">
        <v>1869</v>
      </c>
      <c r="B2062" s="2" t="s">
        <v>3147</v>
      </c>
      <c r="C2062" s="17" t="s">
        <v>110</v>
      </c>
      <c r="D2062" s="102">
        <v>43598</v>
      </c>
      <c r="E2062" s="127">
        <v>189900</v>
      </c>
      <c r="F2062" s="129" t="s">
        <v>838</v>
      </c>
      <c r="G2062" s="129">
        <v>1</v>
      </c>
      <c r="H2062" s="129">
        <v>0</v>
      </c>
      <c r="I2062" s="31">
        <v>1</v>
      </c>
      <c r="J2062" s="117">
        <f t="shared" si="32"/>
        <v>1</v>
      </c>
      <c r="K2062" s="31">
        <v>0</v>
      </c>
      <c r="L2062" s="31">
        <v>0</v>
      </c>
    </row>
    <row r="2063" spans="1:12" outlineLevel="2" x14ac:dyDescent="0.2">
      <c r="A2063" t="s">
        <v>1869</v>
      </c>
      <c r="B2063" s="2" t="s">
        <v>3154</v>
      </c>
      <c r="C2063" s="17" t="s">
        <v>110</v>
      </c>
      <c r="D2063" s="102">
        <v>43598</v>
      </c>
      <c r="E2063" s="127">
        <v>189900</v>
      </c>
      <c r="F2063" s="129" t="s">
        <v>838</v>
      </c>
      <c r="G2063" s="129">
        <v>1</v>
      </c>
      <c r="H2063" s="129">
        <v>0</v>
      </c>
      <c r="I2063" s="31">
        <v>1</v>
      </c>
      <c r="J2063" s="117">
        <f t="shared" si="32"/>
        <v>1</v>
      </c>
      <c r="K2063" s="31">
        <v>0</v>
      </c>
      <c r="L2063" s="31">
        <v>0</v>
      </c>
    </row>
    <row r="2064" spans="1:12" outlineLevel="2" x14ac:dyDescent="0.2">
      <c r="A2064" t="s">
        <v>1869</v>
      </c>
      <c r="B2064" s="2" t="s">
        <v>2473</v>
      </c>
      <c r="C2064" s="17" t="s">
        <v>6</v>
      </c>
      <c r="D2064" s="102">
        <v>43524</v>
      </c>
      <c r="E2064" s="127">
        <v>245000</v>
      </c>
      <c r="F2064" s="129" t="s">
        <v>838</v>
      </c>
      <c r="G2064" s="129">
        <v>1</v>
      </c>
      <c r="H2064" s="129">
        <v>0</v>
      </c>
      <c r="I2064" s="31">
        <v>1</v>
      </c>
      <c r="J2064" s="117">
        <f t="shared" si="32"/>
        <v>1</v>
      </c>
      <c r="K2064" s="31">
        <v>0</v>
      </c>
      <c r="L2064" s="31">
        <v>0</v>
      </c>
    </row>
    <row r="2065" spans="1:12" outlineLevel="2" x14ac:dyDescent="0.2">
      <c r="A2065" t="s">
        <v>1869</v>
      </c>
      <c r="B2065" s="2" t="s">
        <v>2286</v>
      </c>
      <c r="C2065" s="17" t="s">
        <v>1126</v>
      </c>
      <c r="D2065" s="102">
        <v>43497</v>
      </c>
      <c r="E2065" s="127">
        <v>357000</v>
      </c>
      <c r="F2065" s="129">
        <v>20190898</v>
      </c>
      <c r="G2065" s="129">
        <v>1</v>
      </c>
      <c r="H2065" s="129">
        <v>1</v>
      </c>
      <c r="I2065" s="31">
        <v>1</v>
      </c>
      <c r="J2065" s="117">
        <f t="shared" si="32"/>
        <v>1</v>
      </c>
      <c r="K2065" s="31">
        <v>0</v>
      </c>
      <c r="L2065" s="31">
        <v>0</v>
      </c>
    </row>
    <row r="2066" spans="1:12" outlineLevel="2" x14ac:dyDescent="0.2">
      <c r="A2066" t="s">
        <v>1869</v>
      </c>
      <c r="B2066" s="2" t="s">
        <v>3024</v>
      </c>
      <c r="C2066" s="17" t="s">
        <v>1092</v>
      </c>
      <c r="D2066" s="102">
        <v>43585</v>
      </c>
      <c r="E2066" s="127">
        <v>185000</v>
      </c>
      <c r="F2066" s="129" t="s">
        <v>838</v>
      </c>
      <c r="G2066" s="129">
        <v>1</v>
      </c>
      <c r="H2066" s="129">
        <v>0</v>
      </c>
      <c r="I2066" s="31">
        <v>1</v>
      </c>
      <c r="J2066" s="117">
        <f t="shared" si="32"/>
        <v>1</v>
      </c>
      <c r="K2066" s="31">
        <v>0</v>
      </c>
      <c r="L2066" s="31">
        <v>0</v>
      </c>
    </row>
    <row r="2067" spans="1:12" outlineLevel="2" x14ac:dyDescent="0.2">
      <c r="A2067" t="s">
        <v>1869</v>
      </c>
      <c r="B2067" s="2" t="s">
        <v>3279</v>
      </c>
      <c r="C2067" s="17" t="s">
        <v>422</v>
      </c>
      <c r="D2067" s="102">
        <v>43609</v>
      </c>
      <c r="E2067" s="127">
        <v>75000</v>
      </c>
      <c r="F2067" s="129" t="s">
        <v>838</v>
      </c>
      <c r="G2067" s="129">
        <v>1</v>
      </c>
      <c r="H2067" s="129">
        <v>0</v>
      </c>
      <c r="I2067" s="31">
        <v>1</v>
      </c>
      <c r="J2067" s="117">
        <f t="shared" si="32"/>
        <v>1</v>
      </c>
      <c r="K2067" s="31">
        <v>0</v>
      </c>
      <c r="L2067" s="31">
        <v>0</v>
      </c>
    </row>
    <row r="2068" spans="1:12" outlineLevel="2" x14ac:dyDescent="0.2">
      <c r="A2068" t="s">
        <v>1869</v>
      </c>
      <c r="B2068" s="2" t="s">
        <v>1911</v>
      </c>
      <c r="C2068" s="17" t="s">
        <v>426</v>
      </c>
      <c r="D2068" s="102">
        <v>43553</v>
      </c>
      <c r="E2068" s="127">
        <v>29000</v>
      </c>
      <c r="F2068" s="129" t="s">
        <v>838</v>
      </c>
      <c r="G2068" s="129">
        <v>1</v>
      </c>
      <c r="H2068" s="129">
        <v>0</v>
      </c>
      <c r="I2068" s="31">
        <v>1</v>
      </c>
      <c r="J2068" s="117">
        <f t="shared" si="32"/>
        <v>1</v>
      </c>
      <c r="K2068" s="31">
        <v>0</v>
      </c>
      <c r="L2068" s="31">
        <v>0</v>
      </c>
    </row>
    <row r="2069" spans="1:12" outlineLevel="2" x14ac:dyDescent="0.2">
      <c r="A2069" t="s">
        <v>1869</v>
      </c>
      <c r="B2069" s="2" t="s">
        <v>2914</v>
      </c>
      <c r="C2069" s="17" t="s">
        <v>1831</v>
      </c>
      <c r="D2069" s="102">
        <v>43573</v>
      </c>
      <c r="E2069" s="127">
        <v>165000</v>
      </c>
      <c r="F2069" s="129" t="s">
        <v>838</v>
      </c>
      <c r="G2069" s="129">
        <v>1</v>
      </c>
      <c r="H2069" s="129">
        <v>0</v>
      </c>
      <c r="I2069" s="31">
        <v>1</v>
      </c>
      <c r="J2069" s="117">
        <f t="shared" si="32"/>
        <v>1</v>
      </c>
      <c r="K2069" s="31">
        <v>0</v>
      </c>
      <c r="L2069" s="31">
        <v>0</v>
      </c>
    </row>
    <row r="2070" spans="1:12" outlineLevel="2" x14ac:dyDescent="0.2">
      <c r="A2070" t="s">
        <v>1869</v>
      </c>
      <c r="B2070" s="2" t="s">
        <v>2351</v>
      </c>
      <c r="C2070" s="17" t="s">
        <v>6</v>
      </c>
      <c r="D2070" s="102">
        <v>43509</v>
      </c>
      <c r="E2070" s="127">
        <v>76000</v>
      </c>
      <c r="F2070" s="129" t="s">
        <v>838</v>
      </c>
      <c r="G2070" s="129">
        <v>1</v>
      </c>
      <c r="H2070" s="129">
        <v>0</v>
      </c>
      <c r="I2070" s="31">
        <v>1</v>
      </c>
      <c r="J2070" s="117">
        <f t="shared" si="32"/>
        <v>1</v>
      </c>
      <c r="K2070" s="31">
        <v>0</v>
      </c>
      <c r="L2070" s="31">
        <v>0</v>
      </c>
    </row>
    <row r="2071" spans="1:12" outlineLevel="2" x14ac:dyDescent="0.2">
      <c r="A2071" t="s">
        <v>1869</v>
      </c>
      <c r="B2071" s="2" t="s">
        <v>2885</v>
      </c>
      <c r="C2071" s="17" t="s">
        <v>215</v>
      </c>
      <c r="D2071" s="102">
        <v>43570</v>
      </c>
      <c r="E2071" s="127">
        <v>275000</v>
      </c>
      <c r="F2071" s="129" t="s">
        <v>838</v>
      </c>
      <c r="G2071" s="129">
        <v>1</v>
      </c>
      <c r="H2071" s="129">
        <v>0</v>
      </c>
      <c r="I2071" s="31">
        <v>1</v>
      </c>
      <c r="J2071" s="117">
        <f t="shared" si="32"/>
        <v>1</v>
      </c>
      <c r="K2071" s="31">
        <v>0</v>
      </c>
      <c r="L2071" s="31">
        <v>0</v>
      </c>
    </row>
    <row r="2072" spans="1:12" outlineLevel="2" x14ac:dyDescent="0.2">
      <c r="A2072" t="s">
        <v>1869</v>
      </c>
      <c r="B2072" s="2" t="s">
        <v>2498</v>
      </c>
      <c r="C2072" s="17" t="s">
        <v>6</v>
      </c>
      <c r="D2072" s="102">
        <v>43525</v>
      </c>
      <c r="E2072" s="127">
        <v>155000</v>
      </c>
      <c r="F2072" s="129">
        <v>20190121</v>
      </c>
      <c r="G2072" s="129">
        <v>1</v>
      </c>
      <c r="H2072" s="129">
        <v>1</v>
      </c>
      <c r="I2072" s="31">
        <v>1</v>
      </c>
      <c r="J2072" s="117">
        <f t="shared" si="32"/>
        <v>1</v>
      </c>
      <c r="K2072" s="31">
        <v>0</v>
      </c>
      <c r="L2072" s="31">
        <v>0</v>
      </c>
    </row>
    <row r="2073" spans="1:12" outlineLevel="2" x14ac:dyDescent="0.2">
      <c r="A2073" t="s">
        <v>1869</v>
      </c>
      <c r="B2073" s="2" t="s">
        <v>2662</v>
      </c>
      <c r="C2073" s="17" t="s">
        <v>6</v>
      </c>
      <c r="D2073" s="102">
        <v>43545</v>
      </c>
      <c r="E2073" s="127">
        <v>196000</v>
      </c>
      <c r="F2073" s="129" t="s">
        <v>838</v>
      </c>
      <c r="G2073" s="129">
        <v>1</v>
      </c>
      <c r="H2073" s="129">
        <v>0</v>
      </c>
      <c r="I2073" s="31">
        <v>1</v>
      </c>
      <c r="J2073" s="117">
        <f t="shared" si="32"/>
        <v>1</v>
      </c>
      <c r="K2073" s="31">
        <v>0</v>
      </c>
      <c r="L2073" s="31">
        <v>0</v>
      </c>
    </row>
    <row r="2074" spans="1:12" outlineLevel="2" x14ac:dyDescent="0.2">
      <c r="A2074" t="s">
        <v>1869</v>
      </c>
      <c r="B2074" s="2" t="s">
        <v>2417</v>
      </c>
      <c r="C2074" s="17" t="s">
        <v>6</v>
      </c>
      <c r="D2074" s="102">
        <v>43518</v>
      </c>
      <c r="E2074" s="127">
        <v>345000</v>
      </c>
      <c r="F2074" s="129">
        <v>20190171</v>
      </c>
      <c r="G2074" s="129">
        <v>1</v>
      </c>
      <c r="H2074" s="129">
        <v>1</v>
      </c>
      <c r="I2074" s="31">
        <v>1</v>
      </c>
      <c r="J2074" s="117">
        <f t="shared" si="32"/>
        <v>1</v>
      </c>
      <c r="K2074" s="31">
        <v>0</v>
      </c>
      <c r="L2074" s="31">
        <v>0</v>
      </c>
    </row>
    <row r="2075" spans="1:12" outlineLevel="2" x14ac:dyDescent="0.2">
      <c r="A2075" t="s">
        <v>1869</v>
      </c>
      <c r="B2075" s="2" t="s">
        <v>2628</v>
      </c>
      <c r="C2075" s="17" t="s">
        <v>6</v>
      </c>
      <c r="D2075" s="102">
        <v>43542</v>
      </c>
      <c r="E2075" s="127">
        <v>270000</v>
      </c>
      <c r="F2075" s="129">
        <v>20190365</v>
      </c>
      <c r="G2075" s="129">
        <v>1</v>
      </c>
      <c r="H2075" s="129">
        <v>1</v>
      </c>
      <c r="I2075" s="31">
        <v>1</v>
      </c>
      <c r="J2075" s="117">
        <f t="shared" si="32"/>
        <v>1</v>
      </c>
      <c r="K2075" s="31">
        <v>0</v>
      </c>
      <c r="L2075" s="31">
        <v>0</v>
      </c>
    </row>
    <row r="2076" spans="1:12" outlineLevel="2" x14ac:dyDescent="0.2">
      <c r="A2076" t="s">
        <v>1869</v>
      </c>
      <c r="B2076" s="2" t="s">
        <v>2965</v>
      </c>
      <c r="C2076" s="17" t="s">
        <v>6</v>
      </c>
      <c r="D2076" s="102">
        <v>43581</v>
      </c>
      <c r="E2076" s="127">
        <v>120000</v>
      </c>
      <c r="F2076" s="129" t="s">
        <v>838</v>
      </c>
      <c r="G2076" s="129">
        <v>1</v>
      </c>
      <c r="H2076" s="129">
        <v>0</v>
      </c>
      <c r="I2076" s="31">
        <v>1</v>
      </c>
      <c r="J2076" s="117">
        <f t="shared" si="32"/>
        <v>1</v>
      </c>
      <c r="K2076" s="31">
        <v>0</v>
      </c>
      <c r="L2076" s="31">
        <v>0</v>
      </c>
    </row>
    <row r="2077" spans="1:12" outlineLevel="2" x14ac:dyDescent="0.2">
      <c r="A2077" t="s">
        <v>1869</v>
      </c>
      <c r="B2077" s="2" t="s">
        <v>2454</v>
      </c>
      <c r="C2077" s="17" t="s">
        <v>6</v>
      </c>
      <c r="D2077" s="102">
        <v>43523</v>
      </c>
      <c r="E2077" s="127">
        <v>523000</v>
      </c>
      <c r="F2077" s="129">
        <v>20190184</v>
      </c>
      <c r="G2077" s="129">
        <v>1</v>
      </c>
      <c r="H2077" s="129">
        <v>1</v>
      </c>
      <c r="I2077" s="31">
        <v>1</v>
      </c>
      <c r="J2077" s="117">
        <f t="shared" si="32"/>
        <v>1</v>
      </c>
      <c r="K2077" s="31">
        <v>0</v>
      </c>
      <c r="L2077" s="31">
        <v>0</v>
      </c>
    </row>
    <row r="2078" spans="1:12" outlineLevel="2" x14ac:dyDescent="0.2">
      <c r="A2078" t="s">
        <v>1869</v>
      </c>
      <c r="B2078" s="2" t="s">
        <v>3088</v>
      </c>
      <c r="C2078" s="17" t="s">
        <v>111</v>
      </c>
      <c r="D2078" s="102">
        <v>43592</v>
      </c>
      <c r="E2078" s="127">
        <v>333000</v>
      </c>
      <c r="F2078" s="129" t="s">
        <v>838</v>
      </c>
      <c r="G2078" s="129">
        <v>1</v>
      </c>
      <c r="H2078" s="129">
        <v>0</v>
      </c>
      <c r="I2078" s="31">
        <v>1</v>
      </c>
      <c r="J2078" s="117">
        <f t="shared" si="32"/>
        <v>1</v>
      </c>
      <c r="K2078" s="31">
        <v>0</v>
      </c>
      <c r="L2078" s="31">
        <v>0</v>
      </c>
    </row>
    <row r="2079" spans="1:12" outlineLevel="2" x14ac:dyDescent="0.2">
      <c r="A2079" t="s">
        <v>1869</v>
      </c>
      <c r="B2079" s="2" t="s">
        <v>2902</v>
      </c>
      <c r="C2079" s="17" t="s">
        <v>124</v>
      </c>
      <c r="D2079" s="102">
        <v>43572</v>
      </c>
      <c r="E2079" s="127">
        <v>205000</v>
      </c>
      <c r="F2079" s="129">
        <v>20190587</v>
      </c>
      <c r="G2079" s="129">
        <v>1</v>
      </c>
      <c r="H2079" s="129">
        <v>1</v>
      </c>
      <c r="I2079" s="31">
        <v>1</v>
      </c>
      <c r="J2079" s="117">
        <f t="shared" si="32"/>
        <v>1</v>
      </c>
      <c r="K2079" s="31">
        <v>0</v>
      </c>
      <c r="L2079" s="31">
        <v>0</v>
      </c>
    </row>
    <row r="2080" spans="1:12" outlineLevel="2" x14ac:dyDescent="0.2">
      <c r="A2080" t="s">
        <v>1869</v>
      </c>
      <c r="B2080" s="2" t="s">
        <v>2603</v>
      </c>
      <c r="C2080" s="17" t="s">
        <v>426</v>
      </c>
      <c r="D2080" s="102">
        <v>43538</v>
      </c>
      <c r="E2080" s="127">
        <v>58500</v>
      </c>
      <c r="F2080" s="129" t="s">
        <v>838</v>
      </c>
      <c r="G2080" s="129">
        <v>1</v>
      </c>
      <c r="H2080" s="129">
        <v>0</v>
      </c>
      <c r="I2080" s="31">
        <v>1</v>
      </c>
      <c r="J2080" s="117">
        <f t="shared" si="32"/>
        <v>1</v>
      </c>
      <c r="K2080" s="31">
        <v>0</v>
      </c>
      <c r="L2080" s="31">
        <v>0</v>
      </c>
    </row>
    <row r="2081" spans="1:12" outlineLevel="2" x14ac:dyDescent="0.2">
      <c r="A2081" t="s">
        <v>1869</v>
      </c>
      <c r="B2081" s="2" t="s">
        <v>2782</v>
      </c>
      <c r="C2081" s="17" t="s">
        <v>1292</v>
      </c>
      <c r="D2081" s="102">
        <v>43558</v>
      </c>
      <c r="E2081" s="127">
        <v>167000</v>
      </c>
      <c r="F2081" s="129" t="s">
        <v>838</v>
      </c>
      <c r="G2081" s="129">
        <v>1</v>
      </c>
      <c r="H2081" s="129">
        <v>0</v>
      </c>
      <c r="I2081" s="31">
        <v>1</v>
      </c>
      <c r="J2081" s="117">
        <f t="shared" si="32"/>
        <v>1</v>
      </c>
      <c r="K2081" s="31">
        <v>0</v>
      </c>
      <c r="L2081" s="31">
        <v>0</v>
      </c>
    </row>
    <row r="2082" spans="1:12" outlineLevel="2" x14ac:dyDescent="0.2">
      <c r="A2082" t="s">
        <v>1869</v>
      </c>
      <c r="B2082" s="2" t="s">
        <v>2809</v>
      </c>
      <c r="C2082" s="17" t="s">
        <v>6</v>
      </c>
      <c r="D2082" s="102">
        <v>43560</v>
      </c>
      <c r="E2082" s="127">
        <v>1050000</v>
      </c>
      <c r="F2082" s="129">
        <v>20190424</v>
      </c>
      <c r="G2082" s="129">
        <v>1</v>
      </c>
      <c r="H2082" s="129">
        <v>1</v>
      </c>
      <c r="I2082" s="31">
        <v>1</v>
      </c>
      <c r="J2082" s="117">
        <f t="shared" si="32"/>
        <v>1</v>
      </c>
      <c r="K2082" s="31">
        <v>0</v>
      </c>
      <c r="L2082" s="31">
        <v>0</v>
      </c>
    </row>
    <row r="2083" spans="1:12" outlineLevel="2" x14ac:dyDescent="0.2">
      <c r="A2083" t="s">
        <v>1869</v>
      </c>
      <c r="B2083" s="2" t="s">
        <v>2664</v>
      </c>
      <c r="C2083" s="17" t="s">
        <v>1249</v>
      </c>
      <c r="D2083" s="102">
        <v>43545</v>
      </c>
      <c r="E2083" s="127">
        <v>466630</v>
      </c>
      <c r="F2083" s="129" t="s">
        <v>838</v>
      </c>
      <c r="G2083" s="129">
        <v>1</v>
      </c>
      <c r="H2083" s="129">
        <v>0</v>
      </c>
      <c r="I2083" s="31">
        <v>1</v>
      </c>
      <c r="J2083" s="117">
        <f t="shared" si="32"/>
        <v>1</v>
      </c>
      <c r="K2083" s="31">
        <v>0</v>
      </c>
      <c r="L2083" s="31">
        <v>0</v>
      </c>
    </row>
    <row r="2084" spans="1:12" outlineLevel="2" x14ac:dyDescent="0.2">
      <c r="A2084" t="s">
        <v>1869</v>
      </c>
      <c r="B2084" s="2" t="s">
        <v>3034</v>
      </c>
      <c r="C2084" s="17" t="s">
        <v>6</v>
      </c>
      <c r="D2084" s="102">
        <v>43586</v>
      </c>
      <c r="E2084" s="127">
        <v>294000</v>
      </c>
      <c r="F2084" s="129" t="s">
        <v>838</v>
      </c>
      <c r="G2084" s="129">
        <v>1</v>
      </c>
      <c r="H2084" s="129">
        <v>0</v>
      </c>
      <c r="I2084" s="31">
        <v>1</v>
      </c>
      <c r="J2084" s="117">
        <f t="shared" si="32"/>
        <v>1</v>
      </c>
      <c r="K2084" s="31">
        <v>0</v>
      </c>
      <c r="L2084" s="31">
        <v>0</v>
      </c>
    </row>
    <row r="2085" spans="1:12" outlineLevel="2" x14ac:dyDescent="0.2">
      <c r="A2085" t="s">
        <v>1869</v>
      </c>
      <c r="B2085" s="2" t="s">
        <v>3329</v>
      </c>
      <c r="C2085" s="17" t="s">
        <v>6</v>
      </c>
      <c r="D2085" s="102">
        <v>43615</v>
      </c>
      <c r="E2085" s="127">
        <v>266000</v>
      </c>
      <c r="F2085" s="129" t="s">
        <v>838</v>
      </c>
      <c r="G2085" s="129">
        <v>1</v>
      </c>
      <c r="H2085" s="129">
        <v>0</v>
      </c>
      <c r="I2085" s="31">
        <v>1</v>
      </c>
      <c r="J2085" s="117">
        <f t="shared" si="32"/>
        <v>1</v>
      </c>
      <c r="K2085" s="31">
        <v>0</v>
      </c>
      <c r="L2085" s="31">
        <v>0</v>
      </c>
    </row>
    <row r="2086" spans="1:12" outlineLevel="2" x14ac:dyDescent="0.2">
      <c r="A2086" t="s">
        <v>1869</v>
      </c>
      <c r="B2086" s="2" t="s">
        <v>2728</v>
      </c>
      <c r="C2086" s="17" t="s">
        <v>794</v>
      </c>
      <c r="D2086" s="102">
        <v>43552</v>
      </c>
      <c r="E2086" s="127">
        <v>175000</v>
      </c>
      <c r="F2086" s="129">
        <v>20190468</v>
      </c>
      <c r="G2086" s="129">
        <v>1</v>
      </c>
      <c r="H2086" s="129">
        <v>1</v>
      </c>
      <c r="I2086" s="31">
        <v>1</v>
      </c>
      <c r="J2086" s="117">
        <f t="shared" si="32"/>
        <v>1</v>
      </c>
      <c r="K2086" s="31">
        <v>0</v>
      </c>
      <c r="L2086" s="31">
        <v>0</v>
      </c>
    </row>
    <row r="2087" spans="1:12" outlineLevel="2" x14ac:dyDescent="0.2">
      <c r="A2087" t="s">
        <v>1869</v>
      </c>
      <c r="B2087" s="2" t="s">
        <v>2509</v>
      </c>
      <c r="C2087" s="17" t="s">
        <v>65</v>
      </c>
      <c r="D2087" s="102">
        <v>43528</v>
      </c>
      <c r="E2087" s="127">
        <v>342000</v>
      </c>
      <c r="F2087" s="129" t="s">
        <v>838</v>
      </c>
      <c r="G2087" s="129">
        <v>1</v>
      </c>
      <c r="H2087" s="129">
        <v>0</v>
      </c>
      <c r="I2087" s="31">
        <v>1</v>
      </c>
      <c r="J2087" s="117">
        <f t="shared" si="32"/>
        <v>1</v>
      </c>
      <c r="K2087" s="31">
        <v>0</v>
      </c>
      <c r="L2087" s="31">
        <v>0</v>
      </c>
    </row>
    <row r="2088" spans="1:12" outlineLevel="2" x14ac:dyDescent="0.2">
      <c r="A2088" t="s">
        <v>1869</v>
      </c>
      <c r="B2088" s="2" t="s">
        <v>2890</v>
      </c>
      <c r="C2088" s="17" t="s">
        <v>1126</v>
      </c>
      <c r="D2088" s="102">
        <v>43571</v>
      </c>
      <c r="E2088" s="127">
        <v>404900</v>
      </c>
      <c r="F2088" s="129">
        <v>20190540</v>
      </c>
      <c r="G2088" s="129">
        <v>1</v>
      </c>
      <c r="H2088" s="129">
        <v>1</v>
      </c>
      <c r="I2088" s="31">
        <v>1</v>
      </c>
      <c r="J2088" s="117">
        <f t="shared" si="32"/>
        <v>1</v>
      </c>
      <c r="K2088" s="31">
        <v>0</v>
      </c>
      <c r="L2088" s="31">
        <v>0</v>
      </c>
    </row>
    <row r="2089" spans="1:12" outlineLevel="2" x14ac:dyDescent="0.2">
      <c r="A2089" t="s">
        <v>1869</v>
      </c>
      <c r="B2089" s="2" t="s">
        <v>3098</v>
      </c>
      <c r="C2089" s="17" t="s">
        <v>3099</v>
      </c>
      <c r="D2089" s="102">
        <v>43593</v>
      </c>
      <c r="E2089" s="127">
        <v>101000</v>
      </c>
      <c r="F2089" s="129" t="s">
        <v>838</v>
      </c>
      <c r="G2089" s="129">
        <v>1</v>
      </c>
      <c r="H2089" s="129">
        <v>0</v>
      </c>
      <c r="I2089" s="31">
        <v>1</v>
      </c>
      <c r="J2089" s="117">
        <f t="shared" si="32"/>
        <v>1</v>
      </c>
      <c r="K2089" s="31">
        <v>0</v>
      </c>
      <c r="L2089" s="31">
        <v>0</v>
      </c>
    </row>
    <row r="2090" spans="1:12" outlineLevel="2" x14ac:dyDescent="0.2">
      <c r="A2090" t="s">
        <v>1869</v>
      </c>
      <c r="B2090" s="2" t="s">
        <v>2789</v>
      </c>
      <c r="C2090" s="17" t="s">
        <v>301</v>
      </c>
      <c r="D2090" s="102">
        <v>43559</v>
      </c>
      <c r="E2090" s="127">
        <v>192900</v>
      </c>
      <c r="F2090" s="129" t="s">
        <v>838</v>
      </c>
      <c r="G2090" s="129">
        <v>1</v>
      </c>
      <c r="H2090" s="129">
        <v>0</v>
      </c>
      <c r="I2090" s="31">
        <v>1</v>
      </c>
      <c r="J2090" s="117">
        <f t="shared" si="32"/>
        <v>1</v>
      </c>
      <c r="K2090" s="31">
        <v>0</v>
      </c>
      <c r="L2090" s="31">
        <v>0</v>
      </c>
    </row>
    <row r="2091" spans="1:12" outlineLevel="2" x14ac:dyDescent="0.2">
      <c r="A2091" t="s">
        <v>1869</v>
      </c>
      <c r="B2091" s="2" t="s">
        <v>2444</v>
      </c>
      <c r="C2091" s="17" t="s">
        <v>123</v>
      </c>
      <c r="D2091" s="102">
        <v>43523</v>
      </c>
      <c r="E2091" s="127">
        <v>229000</v>
      </c>
      <c r="F2091" s="129" t="s">
        <v>838</v>
      </c>
      <c r="G2091" s="129">
        <v>1</v>
      </c>
      <c r="H2091" s="129">
        <v>0</v>
      </c>
      <c r="I2091" s="31">
        <v>1</v>
      </c>
      <c r="J2091" s="117">
        <f t="shared" si="32"/>
        <v>1</v>
      </c>
      <c r="K2091" s="31">
        <v>0</v>
      </c>
      <c r="L2091" s="31">
        <v>0</v>
      </c>
    </row>
    <row r="2092" spans="1:12" outlineLevel="2" x14ac:dyDescent="0.2">
      <c r="A2092" t="s">
        <v>1869</v>
      </c>
      <c r="B2092" s="2" t="s">
        <v>2511</v>
      </c>
      <c r="C2092" s="17" t="s">
        <v>122</v>
      </c>
      <c r="D2092" s="102">
        <v>43528</v>
      </c>
      <c r="E2092" s="127">
        <v>369900</v>
      </c>
      <c r="F2092" s="129" t="s">
        <v>838</v>
      </c>
      <c r="G2092" s="129">
        <v>1</v>
      </c>
      <c r="H2092" s="129">
        <v>0</v>
      </c>
      <c r="I2092" s="31">
        <v>1</v>
      </c>
      <c r="J2092" s="117">
        <f t="shared" si="32"/>
        <v>1</v>
      </c>
      <c r="K2092" s="31">
        <v>0</v>
      </c>
      <c r="L2092" s="31">
        <v>0</v>
      </c>
    </row>
    <row r="2093" spans="1:12" outlineLevel="2" x14ac:dyDescent="0.2">
      <c r="A2093" t="s">
        <v>1869</v>
      </c>
      <c r="B2093" s="2" t="s">
        <v>2175</v>
      </c>
      <c r="C2093" s="17" t="s">
        <v>6</v>
      </c>
      <c r="D2093" s="102">
        <v>43482</v>
      </c>
      <c r="E2093" s="127">
        <v>50000</v>
      </c>
      <c r="F2093" s="129" t="s">
        <v>838</v>
      </c>
      <c r="G2093" s="129">
        <v>1</v>
      </c>
      <c r="H2093" s="129">
        <v>0</v>
      </c>
      <c r="I2093" s="31">
        <v>1</v>
      </c>
      <c r="J2093" s="117">
        <f t="shared" si="32"/>
        <v>1</v>
      </c>
      <c r="K2093" s="31">
        <v>0</v>
      </c>
      <c r="L2093" s="31">
        <v>0</v>
      </c>
    </row>
    <row r="2094" spans="1:12" outlineLevel="2" x14ac:dyDescent="0.2">
      <c r="A2094" t="s">
        <v>1869</v>
      </c>
      <c r="B2094" s="2" t="s">
        <v>2740</v>
      </c>
      <c r="C2094" s="17" t="s">
        <v>6</v>
      </c>
      <c r="D2094" s="102">
        <v>43553</v>
      </c>
      <c r="E2094" s="127">
        <v>290100</v>
      </c>
      <c r="F2094" s="129" t="s">
        <v>838</v>
      </c>
      <c r="G2094" s="129">
        <v>1</v>
      </c>
      <c r="H2094" s="129">
        <v>0</v>
      </c>
      <c r="I2094" s="31">
        <v>1</v>
      </c>
      <c r="J2094" s="117">
        <f t="shared" si="32"/>
        <v>1</v>
      </c>
      <c r="K2094" s="31">
        <v>0</v>
      </c>
      <c r="L2094" s="31">
        <v>0</v>
      </c>
    </row>
    <row r="2095" spans="1:12" outlineLevel="2" x14ac:dyDescent="0.2">
      <c r="A2095" t="s">
        <v>1869</v>
      </c>
      <c r="B2095" s="2" t="s">
        <v>2786</v>
      </c>
      <c r="C2095" s="17" t="s">
        <v>7</v>
      </c>
      <c r="D2095" s="102">
        <v>43558</v>
      </c>
      <c r="E2095" s="127">
        <v>153900</v>
      </c>
      <c r="F2095" s="129" t="s">
        <v>838</v>
      </c>
      <c r="G2095" s="129">
        <v>1</v>
      </c>
      <c r="H2095" s="129">
        <v>0</v>
      </c>
      <c r="I2095" s="31">
        <v>1</v>
      </c>
      <c r="J2095" s="117">
        <f t="shared" si="32"/>
        <v>1</v>
      </c>
      <c r="K2095" s="31">
        <v>0</v>
      </c>
      <c r="L2095" s="31">
        <v>0</v>
      </c>
    </row>
    <row r="2096" spans="1:12" outlineLevel="2" x14ac:dyDescent="0.2">
      <c r="A2096" t="s">
        <v>1869</v>
      </c>
      <c r="B2096" s="2" t="s">
        <v>2514</v>
      </c>
      <c r="C2096" s="17" t="s">
        <v>2515</v>
      </c>
      <c r="D2096" s="102">
        <v>43528</v>
      </c>
      <c r="E2096" s="127">
        <v>295000</v>
      </c>
      <c r="F2096" s="129" t="s">
        <v>838</v>
      </c>
      <c r="G2096" s="129">
        <v>1</v>
      </c>
      <c r="H2096" s="129">
        <v>0</v>
      </c>
      <c r="I2096" s="31">
        <v>1</v>
      </c>
      <c r="J2096" s="117">
        <f t="shared" si="32"/>
        <v>1</v>
      </c>
      <c r="K2096" s="31">
        <v>0</v>
      </c>
      <c r="L2096" s="31">
        <v>0</v>
      </c>
    </row>
    <row r="2097" spans="1:12" outlineLevel="2" x14ac:dyDescent="0.2">
      <c r="A2097" t="s">
        <v>1869</v>
      </c>
      <c r="B2097" s="2" t="s">
        <v>2171</v>
      </c>
      <c r="C2097" s="17" t="s">
        <v>802</v>
      </c>
      <c r="D2097" s="102">
        <v>43482</v>
      </c>
      <c r="E2097" s="127">
        <v>133500</v>
      </c>
      <c r="F2097" s="129" t="s">
        <v>838</v>
      </c>
      <c r="G2097" s="129">
        <v>1</v>
      </c>
      <c r="H2097" s="129">
        <v>0</v>
      </c>
      <c r="I2097" s="31">
        <v>1</v>
      </c>
      <c r="J2097" s="117">
        <f t="shared" si="32"/>
        <v>1</v>
      </c>
      <c r="K2097" s="31">
        <v>0</v>
      </c>
      <c r="L2097" s="31">
        <v>0</v>
      </c>
    </row>
    <row r="2098" spans="1:12" outlineLevel="2" x14ac:dyDescent="0.2">
      <c r="A2098" t="s">
        <v>1869</v>
      </c>
      <c r="B2098" s="2" t="s">
        <v>3234</v>
      </c>
      <c r="C2098" s="17" t="s">
        <v>216</v>
      </c>
      <c r="D2098" s="102">
        <v>43607</v>
      </c>
      <c r="E2098" s="127">
        <v>206000</v>
      </c>
      <c r="F2098" s="129" t="s">
        <v>838</v>
      </c>
      <c r="G2098" s="129">
        <v>1</v>
      </c>
      <c r="H2098" s="129">
        <v>0</v>
      </c>
      <c r="I2098" s="31">
        <v>1</v>
      </c>
      <c r="J2098" s="117">
        <f t="shared" si="32"/>
        <v>1</v>
      </c>
      <c r="K2098" s="31">
        <v>0</v>
      </c>
      <c r="L2098" s="31">
        <v>0</v>
      </c>
    </row>
    <row r="2099" spans="1:12" outlineLevel="2" x14ac:dyDescent="0.2">
      <c r="A2099" t="s">
        <v>1869</v>
      </c>
      <c r="B2099" s="2" t="s">
        <v>2846</v>
      </c>
      <c r="C2099" s="17" t="s">
        <v>1831</v>
      </c>
      <c r="D2099" s="102">
        <v>43566</v>
      </c>
      <c r="E2099" s="127">
        <v>295000</v>
      </c>
      <c r="F2099" s="129" t="s">
        <v>838</v>
      </c>
      <c r="G2099" s="129">
        <v>1</v>
      </c>
      <c r="H2099" s="129">
        <v>0</v>
      </c>
      <c r="I2099" s="31">
        <v>1</v>
      </c>
      <c r="J2099" s="117">
        <f t="shared" si="32"/>
        <v>1</v>
      </c>
      <c r="K2099" s="31">
        <v>0</v>
      </c>
      <c r="L2099" s="31">
        <v>0</v>
      </c>
    </row>
    <row r="2100" spans="1:12" outlineLevel="2" x14ac:dyDescent="0.2">
      <c r="A2100" t="s">
        <v>1869</v>
      </c>
      <c r="B2100" s="2" t="s">
        <v>2335</v>
      </c>
      <c r="C2100" s="17" t="s">
        <v>880</v>
      </c>
      <c r="D2100" s="102">
        <v>43504</v>
      </c>
      <c r="E2100" s="127">
        <v>58000</v>
      </c>
      <c r="F2100" s="129" t="s">
        <v>838</v>
      </c>
      <c r="G2100" s="129">
        <v>1</v>
      </c>
      <c r="H2100" s="129">
        <v>0</v>
      </c>
      <c r="I2100" s="31">
        <v>1</v>
      </c>
      <c r="J2100" s="117">
        <f t="shared" si="32"/>
        <v>1</v>
      </c>
      <c r="K2100" s="31">
        <v>0</v>
      </c>
      <c r="L2100" s="31">
        <v>0</v>
      </c>
    </row>
    <row r="2101" spans="1:12" outlineLevel="2" x14ac:dyDescent="0.2">
      <c r="A2101" t="s">
        <v>1869</v>
      </c>
      <c r="B2101" s="2" t="s">
        <v>2958</v>
      </c>
      <c r="C2101" s="17" t="s">
        <v>215</v>
      </c>
      <c r="D2101" s="102">
        <v>43580</v>
      </c>
      <c r="E2101" s="127">
        <v>72500</v>
      </c>
      <c r="F2101" s="129" t="s">
        <v>838</v>
      </c>
      <c r="G2101" s="129">
        <v>1</v>
      </c>
      <c r="H2101" s="129">
        <v>0</v>
      </c>
      <c r="I2101" s="31">
        <v>1</v>
      </c>
      <c r="J2101" s="117">
        <f t="shared" si="32"/>
        <v>1</v>
      </c>
      <c r="K2101" s="31">
        <v>0</v>
      </c>
      <c r="L2101" s="31">
        <v>0</v>
      </c>
    </row>
    <row r="2102" spans="1:12" outlineLevel="2" x14ac:dyDescent="0.2">
      <c r="A2102" t="s">
        <v>1869</v>
      </c>
      <c r="B2102" s="2" t="s">
        <v>3293</v>
      </c>
      <c r="C2102" s="17" t="s">
        <v>953</v>
      </c>
      <c r="D2102" s="102">
        <v>43613</v>
      </c>
      <c r="E2102" s="127">
        <v>286250</v>
      </c>
      <c r="F2102" s="129" t="s">
        <v>838</v>
      </c>
      <c r="G2102" s="129">
        <v>1</v>
      </c>
      <c r="H2102" s="129">
        <v>0</v>
      </c>
      <c r="I2102" s="31">
        <v>1</v>
      </c>
      <c r="J2102" s="117">
        <f t="shared" si="32"/>
        <v>1</v>
      </c>
      <c r="K2102" s="31">
        <v>0</v>
      </c>
      <c r="L2102" s="31">
        <v>0</v>
      </c>
    </row>
    <row r="2103" spans="1:12" outlineLevel="2" x14ac:dyDescent="0.2">
      <c r="A2103" t="s">
        <v>1869</v>
      </c>
      <c r="B2103" s="2" t="s">
        <v>2871</v>
      </c>
      <c r="C2103" s="17" t="s">
        <v>213</v>
      </c>
      <c r="D2103" s="102">
        <v>43567</v>
      </c>
      <c r="E2103" s="127">
        <v>73000</v>
      </c>
      <c r="F2103" s="129" t="s">
        <v>838</v>
      </c>
      <c r="G2103" s="129">
        <v>1</v>
      </c>
      <c r="H2103" s="129">
        <v>0</v>
      </c>
      <c r="I2103" s="31">
        <v>1</v>
      </c>
      <c r="J2103" s="117">
        <f t="shared" si="32"/>
        <v>1</v>
      </c>
      <c r="K2103" s="31">
        <v>0</v>
      </c>
      <c r="L2103" s="31">
        <v>0</v>
      </c>
    </row>
    <row r="2104" spans="1:12" outlineLevel="2" x14ac:dyDescent="0.2">
      <c r="A2104" t="s">
        <v>1869</v>
      </c>
      <c r="B2104" s="2" t="s">
        <v>3187</v>
      </c>
      <c r="C2104" s="17" t="s">
        <v>880</v>
      </c>
      <c r="D2104" s="102">
        <v>43602</v>
      </c>
      <c r="E2104" s="127">
        <v>36500</v>
      </c>
      <c r="F2104" s="129" t="s">
        <v>838</v>
      </c>
      <c r="G2104" s="129">
        <v>1</v>
      </c>
      <c r="H2104" s="129">
        <v>0</v>
      </c>
      <c r="I2104" s="31">
        <v>1</v>
      </c>
      <c r="J2104" s="117">
        <f t="shared" si="32"/>
        <v>1</v>
      </c>
      <c r="K2104" s="31">
        <v>0</v>
      </c>
      <c r="L2104" s="31">
        <v>0</v>
      </c>
    </row>
    <row r="2105" spans="1:12" outlineLevel="2" x14ac:dyDescent="0.2">
      <c r="A2105" t="s">
        <v>1869</v>
      </c>
      <c r="B2105" s="2" t="s">
        <v>3258</v>
      </c>
      <c r="C2105" s="17" t="s">
        <v>6</v>
      </c>
      <c r="D2105" s="102">
        <v>43608</v>
      </c>
      <c r="E2105" s="127">
        <v>366500</v>
      </c>
      <c r="F2105" s="129" t="s">
        <v>838</v>
      </c>
      <c r="G2105" s="129">
        <v>1</v>
      </c>
      <c r="H2105" s="129">
        <v>0</v>
      </c>
      <c r="I2105" s="31">
        <v>1</v>
      </c>
      <c r="J2105" s="117">
        <f t="shared" si="32"/>
        <v>1</v>
      </c>
      <c r="K2105" s="31">
        <v>0</v>
      </c>
      <c r="L2105" s="31">
        <v>0</v>
      </c>
    </row>
    <row r="2106" spans="1:12" outlineLevel="2" x14ac:dyDescent="0.2">
      <c r="A2106" t="s">
        <v>1869</v>
      </c>
      <c r="B2106" s="2" t="s">
        <v>2271</v>
      </c>
      <c r="C2106" s="17" t="s">
        <v>301</v>
      </c>
      <c r="D2106" s="102">
        <v>43496</v>
      </c>
      <c r="E2106" s="127">
        <v>115000</v>
      </c>
      <c r="F2106" s="129" t="s">
        <v>838</v>
      </c>
      <c r="G2106" s="129">
        <v>1</v>
      </c>
      <c r="H2106" s="129">
        <v>0</v>
      </c>
      <c r="I2106" s="31">
        <v>1</v>
      </c>
      <c r="J2106" s="117">
        <f t="shared" si="32"/>
        <v>1</v>
      </c>
      <c r="K2106" s="31">
        <v>0</v>
      </c>
      <c r="L2106" s="31">
        <v>0</v>
      </c>
    </row>
    <row r="2107" spans="1:12" outlineLevel="2" x14ac:dyDescent="0.2">
      <c r="A2107" t="s">
        <v>1869</v>
      </c>
      <c r="B2107" s="2" t="s">
        <v>2862</v>
      </c>
      <c r="C2107" s="17" t="s">
        <v>301</v>
      </c>
      <c r="D2107" s="102">
        <v>43567</v>
      </c>
      <c r="E2107" s="127">
        <v>142900</v>
      </c>
      <c r="F2107" s="129" t="s">
        <v>838</v>
      </c>
      <c r="G2107" s="129">
        <v>1</v>
      </c>
      <c r="H2107" s="129">
        <v>0</v>
      </c>
      <c r="I2107" s="31">
        <v>1</v>
      </c>
      <c r="J2107" s="117">
        <f t="shared" si="32"/>
        <v>1</v>
      </c>
      <c r="K2107" s="31">
        <v>0</v>
      </c>
      <c r="L2107" s="31">
        <v>0</v>
      </c>
    </row>
    <row r="2108" spans="1:12" outlineLevel="2" x14ac:dyDescent="0.2">
      <c r="A2108" t="s">
        <v>1869</v>
      </c>
      <c r="B2108" s="2" t="s">
        <v>2630</v>
      </c>
      <c r="C2108" s="17" t="s">
        <v>1209</v>
      </c>
      <c r="D2108" s="102">
        <v>43542</v>
      </c>
      <c r="E2108" s="127">
        <v>22500</v>
      </c>
      <c r="F2108" s="129" t="s">
        <v>838</v>
      </c>
      <c r="G2108" s="129">
        <v>1</v>
      </c>
      <c r="H2108" s="129">
        <v>0</v>
      </c>
      <c r="I2108" s="31">
        <v>1</v>
      </c>
      <c r="J2108" s="117">
        <f t="shared" si="32"/>
        <v>1</v>
      </c>
      <c r="K2108" s="31">
        <v>0</v>
      </c>
      <c r="L2108" s="31">
        <v>0</v>
      </c>
    </row>
    <row r="2109" spans="1:12" outlineLevel="2" x14ac:dyDescent="0.2">
      <c r="A2109" t="s">
        <v>1869</v>
      </c>
      <c r="B2109" s="2" t="s">
        <v>532</v>
      </c>
      <c r="C2109" s="17" t="s">
        <v>8</v>
      </c>
      <c r="D2109" s="102">
        <v>43564</v>
      </c>
      <c r="E2109" s="127">
        <v>60000</v>
      </c>
      <c r="F2109" s="129" t="s">
        <v>838</v>
      </c>
      <c r="G2109" s="129">
        <v>1</v>
      </c>
      <c r="H2109" s="129">
        <v>0</v>
      </c>
      <c r="I2109" s="31">
        <v>1</v>
      </c>
      <c r="J2109" s="117">
        <f t="shared" si="32"/>
        <v>1</v>
      </c>
      <c r="K2109" s="31">
        <v>0</v>
      </c>
      <c r="L2109" s="31">
        <v>0</v>
      </c>
    </row>
    <row r="2110" spans="1:12" outlineLevel="2" x14ac:dyDescent="0.2">
      <c r="A2110" t="s">
        <v>1869</v>
      </c>
      <c r="B2110" s="2" t="s">
        <v>3291</v>
      </c>
      <c r="C2110" s="17" t="s">
        <v>301</v>
      </c>
      <c r="D2110" s="102">
        <v>43613</v>
      </c>
      <c r="E2110" s="127">
        <v>109000</v>
      </c>
      <c r="F2110" s="129" t="s">
        <v>838</v>
      </c>
      <c r="G2110" s="129">
        <v>1</v>
      </c>
      <c r="H2110" s="129">
        <v>0</v>
      </c>
      <c r="I2110" s="31">
        <v>1</v>
      </c>
      <c r="J2110" s="117">
        <f t="shared" si="32"/>
        <v>1</v>
      </c>
      <c r="K2110" s="31">
        <v>0</v>
      </c>
      <c r="L2110" s="31">
        <v>0</v>
      </c>
    </row>
    <row r="2111" spans="1:12" outlineLevel="2" x14ac:dyDescent="0.2">
      <c r="A2111" t="s">
        <v>1869</v>
      </c>
      <c r="B2111" s="2" t="s">
        <v>2660</v>
      </c>
      <c r="C2111" s="17" t="s">
        <v>301</v>
      </c>
      <c r="D2111" s="102">
        <v>43545</v>
      </c>
      <c r="E2111" s="127">
        <v>43000</v>
      </c>
      <c r="F2111" s="129" t="s">
        <v>838</v>
      </c>
      <c r="G2111" s="129">
        <v>1</v>
      </c>
      <c r="H2111" s="129">
        <v>0</v>
      </c>
      <c r="I2111" s="31">
        <v>1</v>
      </c>
      <c r="J2111" s="117">
        <f t="shared" si="32"/>
        <v>1</v>
      </c>
      <c r="K2111" s="31">
        <v>0</v>
      </c>
      <c r="L2111" s="31">
        <v>0</v>
      </c>
    </row>
    <row r="2112" spans="1:12" outlineLevel="2" x14ac:dyDescent="0.2">
      <c r="A2112" t="s">
        <v>1869</v>
      </c>
      <c r="B2112" s="2" t="s">
        <v>2878</v>
      </c>
      <c r="C2112" s="17" t="s">
        <v>426</v>
      </c>
      <c r="D2112" s="102">
        <v>43570</v>
      </c>
      <c r="E2112" s="127">
        <v>80000</v>
      </c>
      <c r="F2112" s="129">
        <v>20190570</v>
      </c>
      <c r="G2112" s="129">
        <v>1</v>
      </c>
      <c r="H2112" s="129">
        <v>1</v>
      </c>
      <c r="I2112" s="31">
        <v>1</v>
      </c>
      <c r="J2112" s="117">
        <f t="shared" si="32"/>
        <v>1</v>
      </c>
      <c r="K2112" s="31">
        <v>0</v>
      </c>
      <c r="L2112" s="31">
        <v>0</v>
      </c>
    </row>
    <row r="2113" spans="1:12" outlineLevel="2" x14ac:dyDescent="0.2">
      <c r="A2113" t="s">
        <v>1869</v>
      </c>
      <c r="B2113" s="2" t="s">
        <v>2777</v>
      </c>
      <c r="C2113" s="17" t="s">
        <v>6</v>
      </c>
      <c r="D2113" s="102">
        <v>43558</v>
      </c>
      <c r="E2113" s="127">
        <v>93000</v>
      </c>
      <c r="F2113" s="129" t="s">
        <v>838</v>
      </c>
      <c r="G2113" s="129">
        <v>1</v>
      </c>
      <c r="H2113" s="129">
        <v>0</v>
      </c>
      <c r="I2113" s="31">
        <v>1</v>
      </c>
      <c r="J2113" s="117">
        <f t="shared" si="32"/>
        <v>1</v>
      </c>
      <c r="K2113" s="31">
        <v>0</v>
      </c>
      <c r="L2113" s="31">
        <v>0</v>
      </c>
    </row>
    <row r="2114" spans="1:12" outlineLevel="2" x14ac:dyDescent="0.2">
      <c r="A2114" t="s">
        <v>1869</v>
      </c>
      <c r="B2114" s="2" t="s">
        <v>3266</v>
      </c>
      <c r="C2114" s="17" t="s">
        <v>215</v>
      </c>
      <c r="D2114" s="102">
        <v>43609</v>
      </c>
      <c r="E2114" s="127">
        <v>265900</v>
      </c>
      <c r="F2114" s="129" t="s">
        <v>838</v>
      </c>
      <c r="G2114" s="129">
        <v>1</v>
      </c>
      <c r="H2114" s="129">
        <v>0</v>
      </c>
      <c r="I2114" s="31">
        <v>1</v>
      </c>
      <c r="J2114" s="117">
        <f t="shared" si="32"/>
        <v>1</v>
      </c>
      <c r="K2114" s="31">
        <v>0</v>
      </c>
      <c r="L2114" s="31">
        <v>0</v>
      </c>
    </row>
    <row r="2115" spans="1:12" outlineLevel="2" x14ac:dyDescent="0.2">
      <c r="A2115" t="s">
        <v>1869</v>
      </c>
      <c r="B2115" s="2" t="s">
        <v>2443</v>
      </c>
      <c r="C2115" s="17" t="s">
        <v>730</v>
      </c>
      <c r="D2115" s="102">
        <v>43522</v>
      </c>
      <c r="E2115" s="127">
        <v>29000</v>
      </c>
      <c r="F2115" s="129" t="s">
        <v>838</v>
      </c>
      <c r="G2115" s="129">
        <v>1</v>
      </c>
      <c r="H2115" s="129">
        <v>0</v>
      </c>
      <c r="I2115" s="31">
        <v>1</v>
      </c>
      <c r="J2115" s="117">
        <f t="shared" si="32"/>
        <v>1</v>
      </c>
      <c r="K2115" s="31">
        <v>0</v>
      </c>
      <c r="L2115" s="31">
        <v>0</v>
      </c>
    </row>
    <row r="2116" spans="1:12" outlineLevel="2" x14ac:dyDescent="0.2">
      <c r="A2116" t="s">
        <v>1869</v>
      </c>
      <c r="B2116" s="2" t="s">
        <v>2467</v>
      </c>
      <c r="C2116" s="17" t="s">
        <v>121</v>
      </c>
      <c r="D2116" s="102">
        <v>43524</v>
      </c>
      <c r="E2116" s="127">
        <v>122900</v>
      </c>
      <c r="F2116" s="129" t="s">
        <v>838</v>
      </c>
      <c r="G2116" s="129">
        <v>1</v>
      </c>
      <c r="H2116" s="129">
        <v>0</v>
      </c>
      <c r="I2116" s="31">
        <v>1</v>
      </c>
      <c r="J2116" s="117">
        <f t="shared" si="32"/>
        <v>1</v>
      </c>
      <c r="K2116" s="31">
        <v>0</v>
      </c>
      <c r="L2116" s="31">
        <v>0</v>
      </c>
    </row>
    <row r="2117" spans="1:12" outlineLevel="2" x14ac:dyDescent="0.2">
      <c r="A2117" t="s">
        <v>1869</v>
      </c>
      <c r="B2117" s="2" t="s">
        <v>3280</v>
      </c>
      <c r="C2117" s="17" t="s">
        <v>70</v>
      </c>
      <c r="D2117" s="102">
        <v>43609</v>
      </c>
      <c r="E2117" s="127">
        <v>122900</v>
      </c>
      <c r="F2117" s="129" t="s">
        <v>838</v>
      </c>
      <c r="G2117" s="129">
        <v>1</v>
      </c>
      <c r="H2117" s="129">
        <v>0</v>
      </c>
      <c r="I2117" s="31">
        <v>1</v>
      </c>
      <c r="J2117" s="117">
        <f t="shared" si="32"/>
        <v>1</v>
      </c>
      <c r="K2117" s="31">
        <v>0</v>
      </c>
      <c r="L2117" s="31">
        <v>0</v>
      </c>
    </row>
    <row r="2118" spans="1:12" outlineLevel="2" x14ac:dyDescent="0.2">
      <c r="A2118" t="s">
        <v>1869</v>
      </c>
      <c r="B2118" s="2" t="s">
        <v>2373</v>
      </c>
      <c r="C2118" s="17" t="s">
        <v>65</v>
      </c>
      <c r="D2118" s="102">
        <v>43511</v>
      </c>
      <c r="E2118" s="127">
        <v>129000</v>
      </c>
      <c r="F2118" s="129" t="s">
        <v>838</v>
      </c>
      <c r="G2118" s="129">
        <v>1</v>
      </c>
      <c r="H2118" s="129">
        <v>0</v>
      </c>
      <c r="I2118" s="31">
        <v>1</v>
      </c>
      <c r="J2118" s="117">
        <f t="shared" ref="J2118:J2181" si="33">+I2118/G2118</f>
        <v>1</v>
      </c>
      <c r="K2118" s="31">
        <v>0</v>
      </c>
      <c r="L2118" s="31">
        <v>0</v>
      </c>
    </row>
    <row r="2119" spans="1:12" outlineLevel="1" x14ac:dyDescent="0.2">
      <c r="A2119" s="29" t="s">
        <v>3822</v>
      </c>
      <c r="B2119" s="2"/>
      <c r="C2119" s="17"/>
      <c r="D2119" s="102"/>
      <c r="E2119" s="127">
        <f>SUBTOTAL(9,E2020:E2118)</f>
        <v>20573644</v>
      </c>
      <c r="F2119" s="129"/>
      <c r="G2119" s="129">
        <f>SUBTOTAL(9,G2020:G2118)</f>
        <v>99</v>
      </c>
      <c r="H2119" s="129">
        <f>SUBTOTAL(9,H2020:H2118)</f>
        <v>17</v>
      </c>
      <c r="I2119" s="31">
        <f>SUBTOTAL(9,I2020:I2118)</f>
        <v>99</v>
      </c>
      <c r="J2119" s="117">
        <f t="shared" si="33"/>
        <v>1</v>
      </c>
      <c r="K2119" s="31">
        <f>SUBTOTAL(9,K2020:K2118)</f>
        <v>0</v>
      </c>
      <c r="L2119" s="31">
        <f>SUBTOTAL(9,L2020:L2118)</f>
        <v>0</v>
      </c>
    </row>
    <row r="2120" spans="1:12" outlineLevel="2" x14ac:dyDescent="0.2">
      <c r="A2120" t="s">
        <v>1253</v>
      </c>
      <c r="B2120" s="31" t="s">
        <v>2439</v>
      </c>
      <c r="C2120" t="s">
        <v>6</v>
      </c>
      <c r="D2120" s="3">
        <v>43522</v>
      </c>
      <c r="E2120" s="115">
        <v>207500</v>
      </c>
      <c r="F2120" t="s">
        <v>838</v>
      </c>
      <c r="G2120" s="31">
        <v>1</v>
      </c>
      <c r="H2120" s="31">
        <v>0</v>
      </c>
      <c r="I2120" s="31">
        <v>0</v>
      </c>
      <c r="J2120" s="117">
        <f t="shared" si="33"/>
        <v>0</v>
      </c>
      <c r="K2120" s="31">
        <v>0</v>
      </c>
      <c r="L2120" s="31">
        <v>0</v>
      </c>
    </row>
    <row r="2121" spans="1:12" outlineLevel="1" x14ac:dyDescent="0.2">
      <c r="A2121" s="29" t="s">
        <v>3823</v>
      </c>
      <c r="B2121" s="31"/>
      <c r="E2121" s="115">
        <f>SUBTOTAL(9,E2120:E2120)</f>
        <v>207500</v>
      </c>
      <c r="F2121"/>
      <c r="G2121" s="31">
        <f>SUBTOTAL(9,G2120:G2120)</f>
        <v>1</v>
      </c>
      <c r="H2121" s="31">
        <f>SUBTOTAL(9,H2120:H2120)</f>
        <v>0</v>
      </c>
      <c r="I2121" s="31">
        <f>SUBTOTAL(9,I2120:I2120)</f>
        <v>0</v>
      </c>
      <c r="J2121" s="117">
        <f t="shared" si="33"/>
        <v>0</v>
      </c>
      <c r="K2121" s="31">
        <f>SUBTOTAL(9,K2120:K2120)</f>
        <v>0</v>
      </c>
      <c r="L2121" s="31">
        <f>SUBTOTAL(9,L2120:L2120)</f>
        <v>0</v>
      </c>
    </row>
    <row r="2122" spans="1:12" outlineLevel="2" x14ac:dyDescent="0.2">
      <c r="A2122" t="s">
        <v>1936</v>
      </c>
      <c r="B2122" s="2" t="s">
        <v>2618</v>
      </c>
      <c r="C2122" s="17" t="s">
        <v>7</v>
      </c>
      <c r="D2122" s="102">
        <v>43539</v>
      </c>
      <c r="E2122" s="127">
        <v>165000</v>
      </c>
      <c r="F2122" s="129" t="s">
        <v>838</v>
      </c>
      <c r="G2122" s="129">
        <v>1</v>
      </c>
      <c r="H2122" s="129">
        <v>0</v>
      </c>
      <c r="I2122" s="31">
        <v>1</v>
      </c>
      <c r="J2122" s="117">
        <f t="shared" si="33"/>
        <v>1</v>
      </c>
      <c r="K2122" s="31">
        <v>1</v>
      </c>
      <c r="L2122" s="31">
        <v>0</v>
      </c>
    </row>
    <row r="2123" spans="1:12" outlineLevel="2" x14ac:dyDescent="0.2">
      <c r="A2123" t="s">
        <v>1936</v>
      </c>
      <c r="B2123" s="31" t="s">
        <v>3045</v>
      </c>
      <c r="C2123" t="s">
        <v>7</v>
      </c>
      <c r="D2123" s="3">
        <v>43588</v>
      </c>
      <c r="E2123" s="115">
        <v>145000</v>
      </c>
      <c r="F2123" t="s">
        <v>838</v>
      </c>
      <c r="G2123" s="31">
        <v>1</v>
      </c>
      <c r="H2123" s="31">
        <v>0</v>
      </c>
      <c r="I2123" s="31">
        <v>0</v>
      </c>
      <c r="J2123" s="117">
        <f t="shared" si="33"/>
        <v>0</v>
      </c>
      <c r="K2123" s="31">
        <v>0</v>
      </c>
      <c r="L2123" s="31">
        <v>0</v>
      </c>
    </row>
    <row r="2124" spans="1:12" outlineLevel="2" x14ac:dyDescent="0.2">
      <c r="A2124" t="s">
        <v>1936</v>
      </c>
      <c r="B2124" s="31" t="s">
        <v>2478</v>
      </c>
      <c r="C2124" t="s">
        <v>7</v>
      </c>
      <c r="D2124" s="3">
        <v>43524</v>
      </c>
      <c r="E2124" s="115">
        <v>152000</v>
      </c>
      <c r="F2124" t="s">
        <v>838</v>
      </c>
      <c r="G2124" s="31">
        <v>1</v>
      </c>
      <c r="H2124" s="31">
        <v>0</v>
      </c>
      <c r="I2124" s="31">
        <v>0</v>
      </c>
      <c r="J2124" s="117">
        <f t="shared" si="33"/>
        <v>0</v>
      </c>
      <c r="K2124" s="31">
        <v>0</v>
      </c>
      <c r="L2124" s="31">
        <v>0</v>
      </c>
    </row>
    <row r="2125" spans="1:12" outlineLevel="2" x14ac:dyDescent="0.2">
      <c r="A2125" t="s">
        <v>1936</v>
      </c>
      <c r="B2125" s="31" t="s">
        <v>2887</v>
      </c>
      <c r="C2125" t="s">
        <v>7</v>
      </c>
      <c r="D2125" s="3">
        <v>43570</v>
      </c>
      <c r="E2125" s="115">
        <v>50000</v>
      </c>
      <c r="F2125" t="s">
        <v>838</v>
      </c>
      <c r="G2125" s="31">
        <v>1</v>
      </c>
      <c r="H2125" s="31">
        <v>0</v>
      </c>
      <c r="I2125" s="31">
        <v>0</v>
      </c>
      <c r="J2125" s="117">
        <f t="shared" si="33"/>
        <v>0</v>
      </c>
      <c r="K2125" s="31">
        <v>0</v>
      </c>
      <c r="L2125" s="31">
        <v>0</v>
      </c>
    </row>
    <row r="2126" spans="1:12" outlineLevel="2" x14ac:dyDescent="0.2">
      <c r="A2126" t="s">
        <v>1936</v>
      </c>
      <c r="B2126" s="31" t="s">
        <v>2618</v>
      </c>
      <c r="C2126" t="s">
        <v>7</v>
      </c>
      <c r="D2126" s="3">
        <v>43539</v>
      </c>
      <c r="E2126" s="115">
        <v>0</v>
      </c>
      <c r="F2126" t="s">
        <v>838</v>
      </c>
      <c r="G2126" s="31">
        <v>0</v>
      </c>
      <c r="H2126" s="31">
        <v>0</v>
      </c>
      <c r="I2126" s="31">
        <v>0</v>
      </c>
      <c r="J2126" s="117" t="e">
        <f t="shared" si="33"/>
        <v>#DIV/0!</v>
      </c>
      <c r="K2126" s="31">
        <v>1</v>
      </c>
      <c r="L2126" s="31">
        <v>0</v>
      </c>
    </row>
    <row r="2127" spans="1:12" outlineLevel="2" x14ac:dyDescent="0.2">
      <c r="A2127" t="s">
        <v>1936</v>
      </c>
      <c r="B2127" s="31" t="s">
        <v>2808</v>
      </c>
      <c r="C2127" t="s">
        <v>7</v>
      </c>
      <c r="D2127" s="3">
        <v>43560</v>
      </c>
      <c r="E2127" s="115">
        <v>229000</v>
      </c>
      <c r="F2127">
        <v>20190460</v>
      </c>
      <c r="G2127" s="31">
        <v>1</v>
      </c>
      <c r="H2127" s="31">
        <v>1</v>
      </c>
      <c r="I2127" s="31">
        <v>0</v>
      </c>
      <c r="J2127" s="117">
        <f t="shared" si="33"/>
        <v>0</v>
      </c>
      <c r="K2127" s="31">
        <v>0</v>
      </c>
      <c r="L2127" s="31">
        <v>0</v>
      </c>
    </row>
    <row r="2128" spans="1:12" outlineLevel="2" x14ac:dyDescent="0.2">
      <c r="A2128" t="s">
        <v>1936</v>
      </c>
      <c r="B2128" s="31" t="s">
        <v>3022</v>
      </c>
      <c r="C2128" t="s">
        <v>7</v>
      </c>
      <c r="D2128" s="3">
        <v>43585</v>
      </c>
      <c r="E2128" s="115">
        <v>82000</v>
      </c>
      <c r="F2128">
        <v>20190531</v>
      </c>
      <c r="G2128" s="31">
        <v>1</v>
      </c>
      <c r="H2128" s="31">
        <v>1</v>
      </c>
      <c r="I2128" s="31">
        <v>0</v>
      </c>
      <c r="J2128" s="117">
        <f t="shared" si="33"/>
        <v>0</v>
      </c>
      <c r="K2128" s="31">
        <v>0</v>
      </c>
      <c r="L2128" s="31">
        <v>0</v>
      </c>
    </row>
    <row r="2129" spans="1:12" outlineLevel="2" x14ac:dyDescent="0.2">
      <c r="A2129" t="s">
        <v>1936</v>
      </c>
      <c r="B2129" s="31" t="s">
        <v>2540</v>
      </c>
      <c r="C2129" t="s">
        <v>7</v>
      </c>
      <c r="D2129" s="3">
        <v>43531</v>
      </c>
      <c r="E2129" s="115">
        <v>118000</v>
      </c>
      <c r="F2129">
        <v>20190212</v>
      </c>
      <c r="G2129" s="31">
        <v>1</v>
      </c>
      <c r="H2129" s="31">
        <v>1</v>
      </c>
      <c r="I2129" s="31">
        <v>0</v>
      </c>
      <c r="J2129" s="117">
        <f t="shared" si="33"/>
        <v>0</v>
      </c>
      <c r="K2129" s="31">
        <v>0</v>
      </c>
      <c r="L2129" s="31">
        <v>0</v>
      </c>
    </row>
    <row r="2130" spans="1:12" outlineLevel="1" x14ac:dyDescent="0.2">
      <c r="A2130" s="29" t="s">
        <v>3824</v>
      </c>
      <c r="B2130" s="31"/>
      <c r="E2130" s="115">
        <f>SUBTOTAL(9,E2122:E2129)</f>
        <v>941000</v>
      </c>
      <c r="F2130"/>
      <c r="G2130" s="31">
        <f>SUBTOTAL(9,G2122:G2129)</f>
        <v>7</v>
      </c>
      <c r="H2130" s="31">
        <f>SUBTOTAL(9,H2122:H2129)</f>
        <v>3</v>
      </c>
      <c r="I2130" s="31">
        <f>SUBTOTAL(9,I2122:I2129)</f>
        <v>1</v>
      </c>
      <c r="J2130" s="117">
        <f t="shared" si="33"/>
        <v>0.14285714285714285</v>
      </c>
      <c r="K2130" s="31">
        <f>SUBTOTAL(9,K2122:K2129)</f>
        <v>2</v>
      </c>
      <c r="L2130" s="31">
        <f>SUBTOTAL(9,L2122:L2129)</f>
        <v>0</v>
      </c>
    </row>
    <row r="2131" spans="1:12" outlineLevel="2" x14ac:dyDescent="0.2">
      <c r="A2131" t="s">
        <v>281</v>
      </c>
      <c r="B2131" s="31" t="s">
        <v>2091</v>
      </c>
      <c r="C2131" t="s">
        <v>6</v>
      </c>
      <c r="D2131" s="3">
        <v>43467</v>
      </c>
      <c r="E2131" s="115">
        <v>86500</v>
      </c>
      <c r="F2131" t="s">
        <v>838</v>
      </c>
      <c r="G2131" s="31">
        <v>1</v>
      </c>
      <c r="H2131" s="31">
        <v>0</v>
      </c>
      <c r="I2131" s="31">
        <v>0</v>
      </c>
      <c r="J2131" s="117">
        <f t="shared" si="33"/>
        <v>0</v>
      </c>
      <c r="K2131" s="31">
        <v>0</v>
      </c>
      <c r="L2131" s="31">
        <v>0</v>
      </c>
    </row>
    <row r="2132" spans="1:12" outlineLevel="1" x14ac:dyDescent="0.2">
      <c r="A2132" s="29" t="s">
        <v>3825</v>
      </c>
      <c r="B2132" s="31"/>
      <c r="E2132" s="115">
        <f>SUBTOTAL(9,E2131:E2131)</f>
        <v>86500</v>
      </c>
      <c r="F2132"/>
      <c r="G2132" s="31">
        <f>SUBTOTAL(9,G2131:G2131)</f>
        <v>1</v>
      </c>
      <c r="H2132" s="31">
        <f>SUBTOTAL(9,H2131:H2131)</f>
        <v>0</v>
      </c>
      <c r="I2132" s="31">
        <f>SUBTOTAL(9,I2131:I2131)</f>
        <v>0</v>
      </c>
      <c r="J2132" s="117">
        <f t="shared" si="33"/>
        <v>0</v>
      </c>
      <c r="K2132" s="31">
        <f>SUBTOTAL(9,K2131:K2131)</f>
        <v>0</v>
      </c>
      <c r="L2132" s="31">
        <f>SUBTOTAL(9,L2131:L2131)</f>
        <v>0</v>
      </c>
    </row>
    <row r="2133" spans="1:12" outlineLevel="2" x14ac:dyDescent="0.2">
      <c r="A2133" t="s">
        <v>991</v>
      </c>
      <c r="B2133" s="2" t="s">
        <v>2218</v>
      </c>
      <c r="C2133" s="17" t="s">
        <v>301</v>
      </c>
      <c r="D2133" s="102">
        <v>43490</v>
      </c>
      <c r="E2133" s="127">
        <v>53000</v>
      </c>
      <c r="F2133" s="129">
        <v>20182874</v>
      </c>
      <c r="G2133" s="129">
        <v>1</v>
      </c>
      <c r="H2133" s="129">
        <v>1</v>
      </c>
      <c r="I2133" s="31">
        <v>1</v>
      </c>
      <c r="J2133" s="117">
        <f t="shared" si="33"/>
        <v>1</v>
      </c>
      <c r="K2133" s="31">
        <v>1</v>
      </c>
      <c r="L2133" s="31">
        <v>1</v>
      </c>
    </row>
    <row r="2134" spans="1:12" outlineLevel="2" x14ac:dyDescent="0.2">
      <c r="A2134" t="s">
        <v>991</v>
      </c>
      <c r="B2134" s="31" t="s">
        <v>3185</v>
      </c>
      <c r="C2134" t="s">
        <v>6</v>
      </c>
      <c r="D2134" s="3">
        <v>43601</v>
      </c>
      <c r="E2134" s="115">
        <v>87000</v>
      </c>
      <c r="F2134" t="s">
        <v>838</v>
      </c>
      <c r="G2134" s="31">
        <v>1</v>
      </c>
      <c r="H2134" s="31">
        <v>0</v>
      </c>
      <c r="I2134" s="31">
        <v>0</v>
      </c>
      <c r="J2134" s="117">
        <f t="shared" si="33"/>
        <v>0</v>
      </c>
      <c r="K2134" s="31">
        <v>0</v>
      </c>
      <c r="L2134" s="31">
        <v>0</v>
      </c>
    </row>
    <row r="2135" spans="1:12" outlineLevel="2" x14ac:dyDescent="0.2">
      <c r="A2135" t="s">
        <v>991</v>
      </c>
      <c r="B2135" s="31" t="s">
        <v>2705</v>
      </c>
      <c r="C2135" t="s">
        <v>1126</v>
      </c>
      <c r="D2135" s="3">
        <v>43550</v>
      </c>
      <c r="E2135" s="115">
        <v>105000</v>
      </c>
      <c r="F2135" t="s">
        <v>838</v>
      </c>
      <c r="G2135" s="31">
        <v>1</v>
      </c>
      <c r="H2135" s="31">
        <v>0</v>
      </c>
      <c r="I2135" s="31">
        <v>0</v>
      </c>
      <c r="J2135" s="117">
        <f t="shared" si="33"/>
        <v>0</v>
      </c>
      <c r="K2135" s="31">
        <v>0</v>
      </c>
      <c r="L2135" s="31">
        <v>0</v>
      </c>
    </row>
    <row r="2136" spans="1:12" outlineLevel="2" x14ac:dyDescent="0.2">
      <c r="A2136" t="s">
        <v>991</v>
      </c>
      <c r="B2136" s="31" t="s">
        <v>2399</v>
      </c>
      <c r="C2136" t="s">
        <v>6</v>
      </c>
      <c r="D2136" s="3">
        <v>43516</v>
      </c>
      <c r="E2136" s="115">
        <v>71000</v>
      </c>
      <c r="F2136">
        <v>20191368</v>
      </c>
      <c r="G2136" s="31">
        <v>1</v>
      </c>
      <c r="H2136" s="31">
        <v>1</v>
      </c>
      <c r="I2136" s="31">
        <v>0</v>
      </c>
      <c r="J2136" s="117">
        <f t="shared" si="33"/>
        <v>0</v>
      </c>
      <c r="K2136" s="31">
        <v>0</v>
      </c>
      <c r="L2136" s="31">
        <v>0</v>
      </c>
    </row>
    <row r="2137" spans="1:12" outlineLevel="2" x14ac:dyDescent="0.2">
      <c r="A2137" t="s">
        <v>991</v>
      </c>
      <c r="B2137" s="31" t="s">
        <v>2210</v>
      </c>
      <c r="C2137" t="s">
        <v>120</v>
      </c>
      <c r="D2137" s="3">
        <v>43489</v>
      </c>
      <c r="E2137" s="115">
        <v>88400</v>
      </c>
      <c r="F2137" t="s">
        <v>838</v>
      </c>
      <c r="G2137" s="31">
        <v>1</v>
      </c>
      <c r="H2137" s="31">
        <v>0</v>
      </c>
      <c r="I2137" s="31">
        <v>0</v>
      </c>
      <c r="J2137" s="117">
        <f t="shared" si="33"/>
        <v>0</v>
      </c>
      <c r="K2137" s="31">
        <v>0</v>
      </c>
      <c r="L2137" s="31">
        <v>0</v>
      </c>
    </row>
    <row r="2138" spans="1:12" outlineLevel="2" x14ac:dyDescent="0.2">
      <c r="A2138" t="s">
        <v>991</v>
      </c>
      <c r="B2138" s="31" t="s">
        <v>2577</v>
      </c>
      <c r="C2138" t="s">
        <v>6</v>
      </c>
      <c r="D2138" s="3">
        <v>43536</v>
      </c>
      <c r="E2138" s="115">
        <v>57153</v>
      </c>
      <c r="F2138" t="s">
        <v>838</v>
      </c>
      <c r="G2138" s="31">
        <v>1</v>
      </c>
      <c r="H2138" s="31">
        <v>0</v>
      </c>
      <c r="I2138" s="31">
        <v>0</v>
      </c>
      <c r="J2138" s="117">
        <f t="shared" si="33"/>
        <v>0</v>
      </c>
      <c r="K2138" s="31">
        <v>0</v>
      </c>
      <c r="L2138" s="31">
        <v>0</v>
      </c>
    </row>
    <row r="2139" spans="1:12" outlineLevel="2" x14ac:dyDescent="0.2">
      <c r="A2139" t="s">
        <v>991</v>
      </c>
      <c r="B2139" s="31" t="s">
        <v>2173</v>
      </c>
      <c r="C2139" t="s">
        <v>6</v>
      </c>
      <c r="D2139" s="3">
        <v>43482</v>
      </c>
      <c r="E2139" s="115">
        <v>101400</v>
      </c>
      <c r="F2139">
        <v>20190846</v>
      </c>
      <c r="G2139" s="31">
        <v>1</v>
      </c>
      <c r="H2139" s="31">
        <v>1</v>
      </c>
      <c r="I2139" s="31">
        <v>0</v>
      </c>
      <c r="J2139" s="117">
        <f t="shared" si="33"/>
        <v>0</v>
      </c>
      <c r="K2139" s="31">
        <v>0</v>
      </c>
      <c r="L2139" s="31">
        <v>0</v>
      </c>
    </row>
    <row r="2140" spans="1:12" outlineLevel="2" x14ac:dyDescent="0.2">
      <c r="A2140" t="s">
        <v>991</v>
      </c>
      <c r="B2140" s="31" t="s">
        <v>3050</v>
      </c>
      <c r="C2140" t="s">
        <v>730</v>
      </c>
      <c r="D2140" s="3">
        <v>43588</v>
      </c>
      <c r="E2140" s="115">
        <v>63850</v>
      </c>
      <c r="F2140" t="s">
        <v>838</v>
      </c>
      <c r="G2140" s="31">
        <v>1</v>
      </c>
      <c r="H2140" s="31">
        <v>0</v>
      </c>
      <c r="I2140" s="31">
        <v>0</v>
      </c>
      <c r="J2140" s="117">
        <f t="shared" si="33"/>
        <v>0</v>
      </c>
      <c r="K2140" s="31">
        <v>0</v>
      </c>
      <c r="L2140" s="31">
        <v>0</v>
      </c>
    </row>
    <row r="2141" spans="1:12" outlineLevel="2" x14ac:dyDescent="0.2">
      <c r="A2141" t="s">
        <v>991</v>
      </c>
      <c r="B2141" s="31" t="s">
        <v>3238</v>
      </c>
      <c r="C2141" t="s">
        <v>216</v>
      </c>
      <c r="D2141" s="3">
        <v>43607</v>
      </c>
      <c r="E2141" s="115">
        <v>220000</v>
      </c>
      <c r="F2141" t="s">
        <v>838</v>
      </c>
      <c r="G2141" s="31">
        <v>1</v>
      </c>
      <c r="H2141" s="31">
        <v>0</v>
      </c>
      <c r="I2141" s="31">
        <v>0</v>
      </c>
      <c r="J2141" s="117">
        <f t="shared" si="33"/>
        <v>0</v>
      </c>
      <c r="K2141" s="31">
        <v>0</v>
      </c>
      <c r="L2141" s="31">
        <v>0</v>
      </c>
    </row>
    <row r="2142" spans="1:12" outlineLevel="2" x14ac:dyDescent="0.2">
      <c r="A2142" t="s">
        <v>991</v>
      </c>
      <c r="B2142" s="31" t="s">
        <v>2179</v>
      </c>
      <c r="C2142" t="s">
        <v>700</v>
      </c>
      <c r="D2142" s="3">
        <v>43483</v>
      </c>
      <c r="E2142" s="115">
        <v>78000</v>
      </c>
      <c r="F2142" t="s">
        <v>838</v>
      </c>
      <c r="G2142" s="31">
        <v>1</v>
      </c>
      <c r="H2142" s="31">
        <v>0</v>
      </c>
      <c r="I2142" s="31">
        <v>0</v>
      </c>
      <c r="J2142" s="117">
        <f t="shared" si="33"/>
        <v>0</v>
      </c>
      <c r="K2142" s="31">
        <v>0</v>
      </c>
      <c r="L2142" s="31">
        <v>0</v>
      </c>
    </row>
    <row r="2143" spans="1:12" outlineLevel="2" x14ac:dyDescent="0.2">
      <c r="A2143" t="s">
        <v>991</v>
      </c>
      <c r="B2143" s="31" t="s">
        <v>3236</v>
      </c>
      <c r="C2143" t="s">
        <v>6</v>
      </c>
      <c r="D2143" s="3">
        <v>43607</v>
      </c>
      <c r="E2143" s="115">
        <v>141500</v>
      </c>
      <c r="F2143" t="s">
        <v>838</v>
      </c>
      <c r="G2143" s="31">
        <v>1</v>
      </c>
      <c r="H2143" s="31">
        <v>0</v>
      </c>
      <c r="I2143" s="31">
        <v>0</v>
      </c>
      <c r="J2143" s="117">
        <f t="shared" si="33"/>
        <v>0</v>
      </c>
      <c r="K2143" s="31">
        <v>0</v>
      </c>
      <c r="L2143" s="31">
        <v>0</v>
      </c>
    </row>
    <row r="2144" spans="1:12" outlineLevel="2" x14ac:dyDescent="0.2">
      <c r="A2144" t="s">
        <v>991</v>
      </c>
      <c r="B2144" s="31" t="s">
        <v>2218</v>
      </c>
      <c r="C2144" t="s">
        <v>301</v>
      </c>
      <c r="D2144" s="3">
        <v>43490</v>
      </c>
      <c r="E2144" s="115">
        <v>0</v>
      </c>
      <c r="F2144">
        <v>20182874</v>
      </c>
      <c r="G2144" s="31">
        <v>0</v>
      </c>
      <c r="H2144" s="31">
        <v>0</v>
      </c>
      <c r="I2144" s="31">
        <v>0</v>
      </c>
      <c r="J2144" s="117" t="e">
        <f t="shared" si="33"/>
        <v>#DIV/0!</v>
      </c>
      <c r="K2144" s="31">
        <v>1</v>
      </c>
      <c r="L2144" s="31">
        <v>1</v>
      </c>
    </row>
    <row r="2145" spans="1:12" outlineLevel="2" x14ac:dyDescent="0.2">
      <c r="A2145" t="s">
        <v>991</v>
      </c>
      <c r="B2145" s="31" t="s">
        <v>3036</v>
      </c>
      <c r="C2145" t="s">
        <v>120</v>
      </c>
      <c r="D2145" s="3">
        <v>43586</v>
      </c>
      <c r="E2145" s="115">
        <v>35300</v>
      </c>
      <c r="F2145" t="s">
        <v>838</v>
      </c>
      <c r="G2145" s="31">
        <v>1</v>
      </c>
      <c r="H2145" s="31">
        <v>0</v>
      </c>
      <c r="I2145" s="31">
        <v>0</v>
      </c>
      <c r="J2145" s="117">
        <f t="shared" si="33"/>
        <v>0</v>
      </c>
      <c r="K2145" s="31">
        <v>0</v>
      </c>
      <c r="L2145" s="31">
        <v>0</v>
      </c>
    </row>
    <row r="2146" spans="1:12" outlineLevel="1" x14ac:dyDescent="0.2">
      <c r="A2146" s="29" t="s">
        <v>3826</v>
      </c>
      <c r="B2146" s="31"/>
      <c r="E2146" s="115">
        <f>SUBTOTAL(9,E2133:E2145)</f>
        <v>1101603</v>
      </c>
      <c r="F2146"/>
      <c r="G2146" s="31">
        <f>SUBTOTAL(9,G2133:G2145)</f>
        <v>12</v>
      </c>
      <c r="H2146" s="31">
        <f>SUBTOTAL(9,H2133:H2145)</f>
        <v>3</v>
      </c>
      <c r="I2146" s="31">
        <f>SUBTOTAL(9,I2133:I2145)</f>
        <v>1</v>
      </c>
      <c r="J2146" s="117">
        <f t="shared" si="33"/>
        <v>8.3333333333333329E-2</v>
      </c>
      <c r="K2146" s="31">
        <f>SUBTOTAL(9,K2133:K2145)</f>
        <v>2</v>
      </c>
      <c r="L2146" s="31">
        <f>SUBTOTAL(9,L2133:L2145)</f>
        <v>2</v>
      </c>
    </row>
    <row r="2147" spans="1:12" outlineLevel="2" x14ac:dyDescent="0.2">
      <c r="A2147" t="s">
        <v>854</v>
      </c>
      <c r="B2147" s="31" t="s">
        <v>2939</v>
      </c>
      <c r="C2147" t="s">
        <v>6</v>
      </c>
      <c r="D2147" s="3">
        <v>43577</v>
      </c>
      <c r="E2147" s="115">
        <v>266400</v>
      </c>
      <c r="F2147" t="s">
        <v>838</v>
      </c>
      <c r="G2147" s="31">
        <v>1</v>
      </c>
      <c r="H2147" s="31">
        <v>0</v>
      </c>
      <c r="I2147" s="31">
        <v>0</v>
      </c>
      <c r="J2147" s="117">
        <f t="shared" si="33"/>
        <v>0</v>
      </c>
      <c r="K2147" s="31">
        <v>0</v>
      </c>
      <c r="L2147" s="31">
        <v>0</v>
      </c>
    </row>
    <row r="2148" spans="1:12" outlineLevel="2" x14ac:dyDescent="0.2">
      <c r="A2148" t="s">
        <v>854</v>
      </c>
      <c r="B2148" s="31" t="s">
        <v>2690</v>
      </c>
      <c r="C2148" t="s">
        <v>6</v>
      </c>
      <c r="D2148" s="3">
        <v>43549</v>
      </c>
      <c r="E2148" s="115">
        <v>225500</v>
      </c>
      <c r="F2148" t="s">
        <v>838</v>
      </c>
      <c r="G2148" s="31">
        <v>1</v>
      </c>
      <c r="H2148" s="31">
        <v>0</v>
      </c>
      <c r="I2148" s="31">
        <v>0</v>
      </c>
      <c r="J2148" s="117">
        <f t="shared" si="33"/>
        <v>0</v>
      </c>
      <c r="K2148" s="31">
        <v>0</v>
      </c>
      <c r="L2148" s="31">
        <v>0</v>
      </c>
    </row>
    <row r="2149" spans="1:12" outlineLevel="1" x14ac:dyDescent="0.2">
      <c r="A2149" s="29" t="s">
        <v>3827</v>
      </c>
      <c r="B2149" s="31"/>
      <c r="E2149" s="115">
        <f>SUBTOTAL(9,E2147:E2148)</f>
        <v>491900</v>
      </c>
      <c r="F2149"/>
      <c r="G2149" s="31">
        <f>SUBTOTAL(9,G2147:G2148)</f>
        <v>2</v>
      </c>
      <c r="H2149" s="31">
        <f>SUBTOTAL(9,H2147:H2148)</f>
        <v>0</v>
      </c>
      <c r="I2149" s="31">
        <f>SUBTOTAL(9,I2147:I2148)</f>
        <v>0</v>
      </c>
      <c r="J2149" s="117">
        <f t="shared" si="33"/>
        <v>0</v>
      </c>
      <c r="K2149" s="31">
        <f>SUBTOTAL(9,K2147:K2148)</f>
        <v>0</v>
      </c>
      <c r="L2149" s="31">
        <f>SUBTOTAL(9,L2147:L2148)</f>
        <v>0</v>
      </c>
    </row>
    <row r="2150" spans="1:12" outlineLevel="2" x14ac:dyDescent="0.2">
      <c r="A2150" t="s">
        <v>1845</v>
      </c>
      <c r="B2150" s="31" t="s">
        <v>1846</v>
      </c>
      <c r="C2150" t="s">
        <v>6</v>
      </c>
      <c r="D2150" s="3">
        <v>43609</v>
      </c>
      <c r="E2150" s="115">
        <v>299000</v>
      </c>
      <c r="F2150" t="s">
        <v>838</v>
      </c>
      <c r="G2150" s="31">
        <v>1</v>
      </c>
      <c r="H2150" s="31">
        <v>0</v>
      </c>
      <c r="I2150" s="31">
        <v>0</v>
      </c>
      <c r="J2150" s="117">
        <f t="shared" si="33"/>
        <v>0</v>
      </c>
      <c r="K2150" s="31">
        <v>0</v>
      </c>
      <c r="L2150" s="31">
        <v>0</v>
      </c>
    </row>
    <row r="2151" spans="1:12" outlineLevel="1" x14ac:dyDescent="0.2">
      <c r="A2151" s="29" t="s">
        <v>3828</v>
      </c>
      <c r="B2151" s="31"/>
      <c r="E2151" s="115">
        <f>SUBTOTAL(9,E2150:E2150)</f>
        <v>299000</v>
      </c>
      <c r="F2151"/>
      <c r="G2151" s="31">
        <f>SUBTOTAL(9,G2150:G2150)</f>
        <v>1</v>
      </c>
      <c r="H2151" s="31">
        <f>SUBTOTAL(9,H2150:H2150)</f>
        <v>0</v>
      </c>
      <c r="I2151" s="31">
        <f>SUBTOTAL(9,I2150:I2150)</f>
        <v>0</v>
      </c>
      <c r="J2151" s="117">
        <f t="shared" si="33"/>
        <v>0</v>
      </c>
      <c r="K2151" s="31">
        <f>SUBTOTAL(9,K2150:K2150)</f>
        <v>0</v>
      </c>
      <c r="L2151" s="31">
        <f>SUBTOTAL(9,L2150:L2150)</f>
        <v>0</v>
      </c>
    </row>
    <row r="2152" spans="1:12" outlineLevel="2" x14ac:dyDescent="0.2">
      <c r="A2152" t="s">
        <v>1258</v>
      </c>
      <c r="B2152" s="2" t="s">
        <v>2489</v>
      </c>
      <c r="C2152" s="17" t="s">
        <v>6</v>
      </c>
      <c r="D2152" s="102">
        <v>43525</v>
      </c>
      <c r="E2152" s="127">
        <v>92500</v>
      </c>
      <c r="F2152" s="129">
        <v>20190135</v>
      </c>
      <c r="G2152" s="129">
        <v>1</v>
      </c>
      <c r="H2152" s="129">
        <v>1</v>
      </c>
      <c r="I2152" s="31">
        <v>1</v>
      </c>
      <c r="J2152" s="117">
        <f t="shared" si="33"/>
        <v>1</v>
      </c>
      <c r="K2152" s="31">
        <v>0</v>
      </c>
      <c r="L2152" s="31">
        <v>0</v>
      </c>
    </row>
    <row r="2153" spans="1:12" outlineLevel="2" x14ac:dyDescent="0.2">
      <c r="A2153" t="s">
        <v>1258</v>
      </c>
      <c r="B2153" s="2" t="s">
        <v>3312</v>
      </c>
      <c r="C2153" s="17" t="s">
        <v>1126</v>
      </c>
      <c r="D2153" s="102">
        <v>43614</v>
      </c>
      <c r="E2153" s="127">
        <v>190000</v>
      </c>
      <c r="F2153" s="129" t="s">
        <v>838</v>
      </c>
      <c r="G2153" s="129">
        <v>1</v>
      </c>
      <c r="H2153" s="129">
        <v>0</v>
      </c>
      <c r="I2153" s="31">
        <v>1</v>
      </c>
      <c r="J2153" s="117">
        <f t="shared" si="33"/>
        <v>1</v>
      </c>
      <c r="K2153" s="31">
        <v>0</v>
      </c>
      <c r="L2153" s="31">
        <v>0</v>
      </c>
    </row>
    <row r="2154" spans="1:12" outlineLevel="2" x14ac:dyDescent="0.2">
      <c r="A2154" t="s">
        <v>1258</v>
      </c>
      <c r="B2154" s="2" t="s">
        <v>2888</v>
      </c>
      <c r="C2154" s="17" t="s">
        <v>6</v>
      </c>
      <c r="D2154" s="102">
        <v>43570</v>
      </c>
      <c r="E2154" s="127">
        <v>400000</v>
      </c>
      <c r="F2154" s="129" t="s">
        <v>838</v>
      </c>
      <c r="G2154" s="129">
        <v>1</v>
      </c>
      <c r="H2154" s="129">
        <v>0</v>
      </c>
      <c r="I2154" s="31">
        <v>1</v>
      </c>
      <c r="J2154" s="117">
        <f t="shared" si="33"/>
        <v>1</v>
      </c>
      <c r="K2154" s="31">
        <v>0</v>
      </c>
      <c r="L2154" s="31">
        <v>0</v>
      </c>
    </row>
    <row r="2155" spans="1:12" outlineLevel="2" x14ac:dyDescent="0.2">
      <c r="A2155" t="s">
        <v>1258</v>
      </c>
      <c r="B2155" s="2" t="s">
        <v>2167</v>
      </c>
      <c r="C2155" s="17" t="s">
        <v>6</v>
      </c>
      <c r="D2155" s="102">
        <v>43481</v>
      </c>
      <c r="E2155" s="127">
        <v>142900</v>
      </c>
      <c r="F2155" s="129" t="s">
        <v>838</v>
      </c>
      <c r="G2155" s="129">
        <v>1</v>
      </c>
      <c r="H2155" s="129">
        <v>0</v>
      </c>
      <c r="I2155" s="31">
        <v>1</v>
      </c>
      <c r="J2155" s="117">
        <f t="shared" si="33"/>
        <v>1</v>
      </c>
      <c r="K2155" s="31">
        <v>0</v>
      </c>
      <c r="L2155" s="31">
        <v>0</v>
      </c>
    </row>
    <row r="2156" spans="1:12" outlineLevel="2" x14ac:dyDescent="0.2">
      <c r="A2156" t="s">
        <v>1258</v>
      </c>
      <c r="B2156" s="2" t="s">
        <v>3102</v>
      </c>
      <c r="C2156" s="17" t="s">
        <v>123</v>
      </c>
      <c r="D2156" s="102">
        <v>43594</v>
      </c>
      <c r="E2156" s="127">
        <v>177000</v>
      </c>
      <c r="F2156" s="129" t="s">
        <v>838</v>
      </c>
      <c r="G2156" s="129">
        <v>1</v>
      </c>
      <c r="H2156" s="129">
        <v>0</v>
      </c>
      <c r="I2156" s="31">
        <v>1</v>
      </c>
      <c r="J2156" s="117">
        <f t="shared" si="33"/>
        <v>1</v>
      </c>
      <c r="K2156" s="31">
        <v>0</v>
      </c>
      <c r="L2156" s="31">
        <v>0</v>
      </c>
    </row>
    <row r="2157" spans="1:12" outlineLevel="2" x14ac:dyDescent="0.2">
      <c r="A2157" t="s">
        <v>1258</v>
      </c>
      <c r="B2157" s="2" t="s">
        <v>2844</v>
      </c>
      <c r="C2157" s="17" t="s">
        <v>6</v>
      </c>
      <c r="D2157" s="102">
        <v>43566</v>
      </c>
      <c r="E2157" s="127">
        <v>217500</v>
      </c>
      <c r="F2157" s="129" t="s">
        <v>838</v>
      </c>
      <c r="G2157" s="129">
        <v>1</v>
      </c>
      <c r="H2157" s="129">
        <v>0</v>
      </c>
      <c r="I2157" s="31">
        <v>1</v>
      </c>
      <c r="J2157" s="117">
        <f t="shared" si="33"/>
        <v>1</v>
      </c>
      <c r="K2157" s="31">
        <v>0</v>
      </c>
      <c r="L2157" s="31">
        <v>0</v>
      </c>
    </row>
    <row r="2158" spans="1:12" outlineLevel="2" x14ac:dyDescent="0.2">
      <c r="A2158" t="s">
        <v>1258</v>
      </c>
      <c r="B2158" s="2" t="s">
        <v>2946</v>
      </c>
      <c r="C2158" s="17" t="s">
        <v>1249</v>
      </c>
      <c r="D2158" s="102">
        <v>43578</v>
      </c>
      <c r="E2158" s="127">
        <v>116500</v>
      </c>
      <c r="F2158" s="129" t="s">
        <v>838</v>
      </c>
      <c r="G2158" s="129">
        <v>1</v>
      </c>
      <c r="H2158" s="129">
        <v>0</v>
      </c>
      <c r="I2158" s="31">
        <v>1</v>
      </c>
      <c r="J2158" s="117">
        <f t="shared" si="33"/>
        <v>1</v>
      </c>
      <c r="K2158" s="31">
        <v>0</v>
      </c>
      <c r="L2158" s="31">
        <v>0</v>
      </c>
    </row>
    <row r="2159" spans="1:12" outlineLevel="2" x14ac:dyDescent="0.2">
      <c r="A2159" t="s">
        <v>1258</v>
      </c>
      <c r="B2159" s="2" t="s">
        <v>2635</v>
      </c>
      <c r="C2159" s="17" t="s">
        <v>1126</v>
      </c>
      <c r="D2159" s="102">
        <v>43543</v>
      </c>
      <c r="E2159" s="127">
        <v>387500</v>
      </c>
      <c r="F2159" s="129" t="s">
        <v>838</v>
      </c>
      <c r="G2159" s="129">
        <v>1</v>
      </c>
      <c r="H2159" s="129">
        <v>0</v>
      </c>
      <c r="I2159" s="31">
        <v>1</v>
      </c>
      <c r="J2159" s="117">
        <f t="shared" si="33"/>
        <v>1</v>
      </c>
      <c r="K2159" s="31">
        <v>0</v>
      </c>
      <c r="L2159" s="31">
        <v>0</v>
      </c>
    </row>
    <row r="2160" spans="1:12" outlineLevel="2" x14ac:dyDescent="0.2">
      <c r="A2160" t="s">
        <v>1258</v>
      </c>
      <c r="B2160" s="2" t="s">
        <v>2027</v>
      </c>
      <c r="C2160" s="17" t="s">
        <v>6</v>
      </c>
      <c r="D2160" s="102">
        <v>43595</v>
      </c>
      <c r="E2160" s="127">
        <v>73000</v>
      </c>
      <c r="F2160" s="129" t="s">
        <v>838</v>
      </c>
      <c r="G2160" s="129">
        <v>1</v>
      </c>
      <c r="H2160" s="129">
        <v>0</v>
      </c>
      <c r="I2160" s="31">
        <v>1</v>
      </c>
      <c r="J2160" s="117">
        <f t="shared" si="33"/>
        <v>1</v>
      </c>
      <c r="K2160" s="31">
        <v>0</v>
      </c>
      <c r="L2160" s="31">
        <v>0</v>
      </c>
    </row>
    <row r="2161" spans="1:12" outlineLevel="2" x14ac:dyDescent="0.2">
      <c r="A2161" t="s">
        <v>1258</v>
      </c>
      <c r="B2161" s="2" t="s">
        <v>2880</v>
      </c>
      <c r="C2161" s="17" t="s">
        <v>6</v>
      </c>
      <c r="D2161" s="102">
        <v>43570</v>
      </c>
      <c r="E2161" s="127">
        <v>319000</v>
      </c>
      <c r="F2161" s="129" t="s">
        <v>838</v>
      </c>
      <c r="G2161" s="129">
        <v>1</v>
      </c>
      <c r="H2161" s="129">
        <v>0</v>
      </c>
      <c r="I2161" s="31">
        <v>1</v>
      </c>
      <c r="J2161" s="117">
        <f t="shared" si="33"/>
        <v>1</v>
      </c>
      <c r="K2161" s="31">
        <v>0</v>
      </c>
      <c r="L2161" s="31">
        <v>0</v>
      </c>
    </row>
    <row r="2162" spans="1:12" outlineLevel="2" x14ac:dyDescent="0.2">
      <c r="A2162" t="s">
        <v>1258</v>
      </c>
      <c r="B2162" s="2" t="s">
        <v>3264</v>
      </c>
      <c r="C2162" s="17" t="s">
        <v>1249</v>
      </c>
      <c r="D2162" s="102">
        <v>43609</v>
      </c>
      <c r="E2162" s="127">
        <v>218000</v>
      </c>
      <c r="F2162" s="129" t="s">
        <v>838</v>
      </c>
      <c r="G2162" s="129">
        <v>1</v>
      </c>
      <c r="H2162" s="129">
        <v>0</v>
      </c>
      <c r="I2162" s="31">
        <v>1</v>
      </c>
      <c r="J2162" s="117">
        <f t="shared" si="33"/>
        <v>1</v>
      </c>
      <c r="K2162" s="31">
        <v>0</v>
      </c>
      <c r="L2162" s="31">
        <v>0</v>
      </c>
    </row>
    <row r="2163" spans="1:12" outlineLevel="2" x14ac:dyDescent="0.2">
      <c r="A2163" t="s">
        <v>1258</v>
      </c>
      <c r="B2163" s="2" t="s">
        <v>2219</v>
      </c>
      <c r="C2163" s="17" t="s">
        <v>6</v>
      </c>
      <c r="D2163" s="102">
        <v>43490</v>
      </c>
      <c r="E2163" s="127">
        <v>179000</v>
      </c>
      <c r="F2163" s="129" t="s">
        <v>838</v>
      </c>
      <c r="G2163" s="129">
        <v>1</v>
      </c>
      <c r="H2163" s="129">
        <v>0</v>
      </c>
      <c r="I2163" s="31">
        <v>1</v>
      </c>
      <c r="J2163" s="117">
        <f t="shared" si="33"/>
        <v>1</v>
      </c>
      <c r="K2163" s="31">
        <v>0</v>
      </c>
      <c r="L2163" s="31">
        <v>0</v>
      </c>
    </row>
    <row r="2164" spans="1:12" outlineLevel="2" x14ac:dyDescent="0.2">
      <c r="A2164" t="s">
        <v>1258</v>
      </c>
      <c r="B2164" s="2" t="s">
        <v>2484</v>
      </c>
      <c r="C2164" s="17" t="s">
        <v>1249</v>
      </c>
      <c r="D2164" s="102">
        <v>43525</v>
      </c>
      <c r="E2164" s="127">
        <v>235000</v>
      </c>
      <c r="F2164" s="129">
        <v>20190255</v>
      </c>
      <c r="G2164" s="129">
        <v>1</v>
      </c>
      <c r="H2164" s="129">
        <v>1</v>
      </c>
      <c r="I2164" s="31">
        <v>1</v>
      </c>
      <c r="J2164" s="117">
        <f t="shared" si="33"/>
        <v>1</v>
      </c>
      <c r="K2164" s="31">
        <v>0</v>
      </c>
      <c r="L2164" s="31">
        <v>0</v>
      </c>
    </row>
    <row r="2165" spans="1:12" outlineLevel="2" x14ac:dyDescent="0.2">
      <c r="A2165" t="s">
        <v>1258</v>
      </c>
      <c r="B2165" s="2" t="s">
        <v>3328</v>
      </c>
      <c r="C2165" s="17" t="s">
        <v>216</v>
      </c>
      <c r="D2165" s="102">
        <v>43615</v>
      </c>
      <c r="E2165" s="127">
        <v>345000</v>
      </c>
      <c r="F2165" s="129">
        <v>20190391</v>
      </c>
      <c r="G2165" s="129">
        <v>1</v>
      </c>
      <c r="H2165" s="129">
        <v>1</v>
      </c>
      <c r="I2165" s="31">
        <v>1</v>
      </c>
      <c r="J2165" s="117">
        <f t="shared" si="33"/>
        <v>1</v>
      </c>
      <c r="K2165" s="31">
        <v>0</v>
      </c>
      <c r="L2165" s="31">
        <v>0</v>
      </c>
    </row>
    <row r="2166" spans="1:12" outlineLevel="2" x14ac:dyDescent="0.2">
      <c r="A2166" t="s">
        <v>1258</v>
      </c>
      <c r="B2166" s="2" t="s">
        <v>2850</v>
      </c>
      <c r="C2166" s="17" t="s">
        <v>65</v>
      </c>
      <c r="D2166" s="102">
        <v>43567</v>
      </c>
      <c r="E2166" s="127">
        <v>54000</v>
      </c>
      <c r="F2166" s="129">
        <v>20190444</v>
      </c>
      <c r="G2166" s="129">
        <v>1</v>
      </c>
      <c r="H2166" s="129">
        <v>1</v>
      </c>
      <c r="I2166" s="31">
        <v>1</v>
      </c>
      <c r="J2166" s="117">
        <f t="shared" si="33"/>
        <v>1</v>
      </c>
      <c r="K2166" s="31">
        <v>0</v>
      </c>
      <c r="L2166" s="31">
        <v>0</v>
      </c>
    </row>
    <row r="2167" spans="1:12" outlineLevel="2" x14ac:dyDescent="0.2">
      <c r="A2167" t="s">
        <v>1258</v>
      </c>
      <c r="B2167" s="2" t="s">
        <v>3288</v>
      </c>
      <c r="C2167" s="17" t="s">
        <v>6</v>
      </c>
      <c r="D2167" s="102">
        <v>43609</v>
      </c>
      <c r="E2167" s="127">
        <v>181000</v>
      </c>
      <c r="F2167" s="129" t="s">
        <v>838</v>
      </c>
      <c r="G2167" s="129">
        <v>1</v>
      </c>
      <c r="H2167" s="129">
        <v>0</v>
      </c>
      <c r="I2167" s="31">
        <v>1</v>
      </c>
      <c r="J2167" s="117">
        <f t="shared" si="33"/>
        <v>1</v>
      </c>
      <c r="K2167" s="31">
        <v>0</v>
      </c>
      <c r="L2167" s="31">
        <v>0</v>
      </c>
    </row>
    <row r="2168" spans="1:12" outlineLevel="2" x14ac:dyDescent="0.2">
      <c r="A2168" t="s">
        <v>1258</v>
      </c>
      <c r="B2168" s="2" t="s">
        <v>2896</v>
      </c>
      <c r="C2168" s="17" t="s">
        <v>216</v>
      </c>
      <c r="D2168" s="102">
        <v>43572</v>
      </c>
      <c r="E2168" s="127">
        <v>212000</v>
      </c>
      <c r="F2168" s="129" t="s">
        <v>838</v>
      </c>
      <c r="G2168" s="129">
        <v>1</v>
      </c>
      <c r="H2168" s="129">
        <v>0</v>
      </c>
      <c r="I2168" s="31">
        <v>1</v>
      </c>
      <c r="J2168" s="117">
        <f t="shared" si="33"/>
        <v>1</v>
      </c>
      <c r="K2168" s="31">
        <v>0</v>
      </c>
      <c r="L2168" s="31">
        <v>0</v>
      </c>
    </row>
    <row r="2169" spans="1:12" outlineLevel="2" x14ac:dyDescent="0.2">
      <c r="A2169" t="s">
        <v>1258</v>
      </c>
      <c r="B2169" s="2" t="s">
        <v>3184</v>
      </c>
      <c r="C2169" s="17" t="s">
        <v>534</v>
      </c>
      <c r="D2169" s="102">
        <v>43601</v>
      </c>
      <c r="E2169" s="127">
        <v>315000</v>
      </c>
      <c r="F2169" s="129" t="s">
        <v>838</v>
      </c>
      <c r="G2169" s="129">
        <v>1</v>
      </c>
      <c r="H2169" s="129">
        <v>0</v>
      </c>
      <c r="I2169" s="31">
        <v>1</v>
      </c>
      <c r="J2169" s="117">
        <f t="shared" si="33"/>
        <v>1</v>
      </c>
      <c r="K2169" s="31">
        <v>0</v>
      </c>
      <c r="L2169" s="31">
        <v>0</v>
      </c>
    </row>
    <row r="2170" spans="1:12" outlineLevel="2" x14ac:dyDescent="0.2">
      <c r="A2170" t="s">
        <v>1258</v>
      </c>
      <c r="B2170" s="2" t="s">
        <v>3246</v>
      </c>
      <c r="C2170" s="17" t="s">
        <v>6</v>
      </c>
      <c r="D2170" s="102">
        <v>43608</v>
      </c>
      <c r="E2170" s="127">
        <v>134000</v>
      </c>
      <c r="F2170" s="129" t="s">
        <v>838</v>
      </c>
      <c r="G2170" s="129">
        <v>1</v>
      </c>
      <c r="H2170" s="129">
        <v>0</v>
      </c>
      <c r="I2170" s="31">
        <v>1</v>
      </c>
      <c r="J2170" s="117">
        <f t="shared" si="33"/>
        <v>1</v>
      </c>
      <c r="K2170" s="31">
        <v>0</v>
      </c>
      <c r="L2170" s="31">
        <v>0</v>
      </c>
    </row>
    <row r="2171" spans="1:12" outlineLevel="2" x14ac:dyDescent="0.2">
      <c r="A2171" t="s">
        <v>1258</v>
      </c>
      <c r="B2171" s="2" t="s">
        <v>2929</v>
      </c>
      <c r="C2171" s="17" t="s">
        <v>216</v>
      </c>
      <c r="D2171" s="102">
        <v>43577</v>
      </c>
      <c r="E2171" s="127">
        <v>183000</v>
      </c>
      <c r="F2171" s="129" t="s">
        <v>838</v>
      </c>
      <c r="G2171" s="129">
        <v>1</v>
      </c>
      <c r="H2171" s="129">
        <v>0</v>
      </c>
      <c r="I2171" s="31">
        <v>1</v>
      </c>
      <c r="J2171" s="117">
        <f t="shared" si="33"/>
        <v>1</v>
      </c>
      <c r="K2171" s="31">
        <v>0</v>
      </c>
      <c r="L2171" s="31">
        <v>0</v>
      </c>
    </row>
    <row r="2172" spans="1:12" outlineLevel="2" x14ac:dyDescent="0.2">
      <c r="A2172" t="s">
        <v>1258</v>
      </c>
      <c r="B2172" s="2" t="s">
        <v>3302</v>
      </c>
      <c r="C2172" s="17" t="s">
        <v>6</v>
      </c>
      <c r="D2172" s="102">
        <v>43614</v>
      </c>
      <c r="E2172" s="127">
        <v>54100</v>
      </c>
      <c r="F2172" s="129" t="s">
        <v>838</v>
      </c>
      <c r="G2172" s="129">
        <v>1</v>
      </c>
      <c r="H2172" s="129">
        <v>0</v>
      </c>
      <c r="I2172" s="31">
        <v>1</v>
      </c>
      <c r="J2172" s="117">
        <f t="shared" si="33"/>
        <v>1</v>
      </c>
      <c r="K2172" s="31">
        <v>0</v>
      </c>
      <c r="L2172" s="31">
        <v>0</v>
      </c>
    </row>
    <row r="2173" spans="1:12" outlineLevel="2" x14ac:dyDescent="0.2">
      <c r="A2173" t="s">
        <v>1258</v>
      </c>
      <c r="B2173" s="2" t="s">
        <v>2894</v>
      </c>
      <c r="C2173" s="17" t="s">
        <v>6</v>
      </c>
      <c r="D2173" s="102">
        <v>43572</v>
      </c>
      <c r="E2173" s="127">
        <v>66000</v>
      </c>
      <c r="F2173" s="129" t="s">
        <v>838</v>
      </c>
      <c r="G2173" s="129">
        <v>1</v>
      </c>
      <c r="H2173" s="129">
        <v>0</v>
      </c>
      <c r="I2173" s="31">
        <v>1</v>
      </c>
      <c r="J2173" s="117">
        <f t="shared" si="33"/>
        <v>1</v>
      </c>
      <c r="K2173" s="31">
        <v>0</v>
      </c>
      <c r="L2173" s="31">
        <v>0</v>
      </c>
    </row>
    <row r="2174" spans="1:12" outlineLevel="2" x14ac:dyDescent="0.2">
      <c r="A2174" t="s">
        <v>1258</v>
      </c>
      <c r="B2174" s="2" t="s">
        <v>3077</v>
      </c>
      <c r="C2174" s="17" t="s">
        <v>6</v>
      </c>
      <c r="D2174" s="102">
        <v>43591</v>
      </c>
      <c r="E2174" s="127">
        <v>174900</v>
      </c>
      <c r="F2174" s="129" t="s">
        <v>838</v>
      </c>
      <c r="G2174" s="129">
        <v>1</v>
      </c>
      <c r="H2174" s="129">
        <v>0</v>
      </c>
      <c r="I2174" s="31">
        <v>1</v>
      </c>
      <c r="J2174" s="117">
        <f t="shared" si="33"/>
        <v>1</v>
      </c>
      <c r="K2174" s="31">
        <v>0</v>
      </c>
      <c r="L2174" s="31">
        <v>0</v>
      </c>
    </row>
    <row r="2175" spans="1:12" outlineLevel="2" x14ac:dyDescent="0.2">
      <c r="A2175" t="s">
        <v>1258</v>
      </c>
      <c r="B2175" s="2" t="s">
        <v>1856</v>
      </c>
      <c r="C2175" s="17" t="s">
        <v>6</v>
      </c>
      <c r="D2175" s="102">
        <v>43552</v>
      </c>
      <c r="E2175" s="127">
        <v>230000</v>
      </c>
      <c r="F2175" s="129" t="s">
        <v>838</v>
      </c>
      <c r="G2175" s="129">
        <v>1</v>
      </c>
      <c r="H2175" s="129">
        <v>0</v>
      </c>
      <c r="I2175" s="31">
        <v>1</v>
      </c>
      <c r="J2175" s="117">
        <f t="shared" si="33"/>
        <v>1</v>
      </c>
      <c r="K2175" s="31">
        <v>0</v>
      </c>
      <c r="L2175" s="31">
        <v>0</v>
      </c>
    </row>
    <row r="2176" spans="1:12" outlineLevel="2" x14ac:dyDescent="0.2">
      <c r="A2176" t="s">
        <v>1258</v>
      </c>
      <c r="B2176" s="2" t="s">
        <v>2853</v>
      </c>
      <c r="C2176" s="17" t="s">
        <v>6</v>
      </c>
      <c r="D2176" s="102">
        <v>43567</v>
      </c>
      <c r="E2176" s="127">
        <v>60000</v>
      </c>
      <c r="F2176" s="129" t="s">
        <v>838</v>
      </c>
      <c r="G2176" s="129">
        <v>1</v>
      </c>
      <c r="H2176" s="129">
        <v>0</v>
      </c>
      <c r="I2176" s="31">
        <v>1</v>
      </c>
      <c r="J2176" s="117">
        <f t="shared" si="33"/>
        <v>1</v>
      </c>
      <c r="K2176" s="31">
        <v>0</v>
      </c>
      <c r="L2176" s="31">
        <v>0</v>
      </c>
    </row>
    <row r="2177" spans="1:12" outlineLevel="2" x14ac:dyDescent="0.2">
      <c r="A2177" t="s">
        <v>1258</v>
      </c>
      <c r="B2177" s="2" t="s">
        <v>3336</v>
      </c>
      <c r="C2177" s="17" t="s">
        <v>426</v>
      </c>
      <c r="D2177" s="102">
        <v>43616</v>
      </c>
      <c r="E2177" s="127">
        <v>135000</v>
      </c>
      <c r="F2177" s="129" t="s">
        <v>838</v>
      </c>
      <c r="G2177" s="129">
        <v>1</v>
      </c>
      <c r="H2177" s="129">
        <v>0</v>
      </c>
      <c r="I2177" s="31">
        <v>1</v>
      </c>
      <c r="J2177" s="117">
        <f t="shared" si="33"/>
        <v>1</v>
      </c>
      <c r="K2177" s="31">
        <v>0</v>
      </c>
      <c r="L2177" s="31">
        <v>0</v>
      </c>
    </row>
    <row r="2178" spans="1:12" outlineLevel="2" x14ac:dyDescent="0.2">
      <c r="A2178" t="s">
        <v>1258</v>
      </c>
      <c r="B2178" s="2" t="s">
        <v>2983</v>
      </c>
      <c r="C2178" s="17" t="s">
        <v>6</v>
      </c>
      <c r="D2178" s="102">
        <v>43581</v>
      </c>
      <c r="E2178" s="127">
        <v>370000</v>
      </c>
      <c r="F2178" s="129" t="s">
        <v>838</v>
      </c>
      <c r="G2178" s="129">
        <v>1</v>
      </c>
      <c r="H2178" s="129">
        <v>0</v>
      </c>
      <c r="I2178" s="31">
        <v>1</v>
      </c>
      <c r="J2178" s="117">
        <f t="shared" si="33"/>
        <v>1</v>
      </c>
      <c r="K2178" s="31">
        <v>0</v>
      </c>
      <c r="L2178" s="31">
        <v>0</v>
      </c>
    </row>
    <row r="2179" spans="1:12" outlineLevel="2" x14ac:dyDescent="0.2">
      <c r="A2179" t="s">
        <v>1258</v>
      </c>
      <c r="B2179" s="2" t="s">
        <v>2727</v>
      </c>
      <c r="C2179" s="17" t="s">
        <v>6</v>
      </c>
      <c r="D2179" s="102">
        <v>43552</v>
      </c>
      <c r="E2179" s="127">
        <v>650000</v>
      </c>
      <c r="F2179" s="129" t="s">
        <v>838</v>
      </c>
      <c r="G2179" s="129">
        <v>1</v>
      </c>
      <c r="H2179" s="129">
        <v>0</v>
      </c>
      <c r="I2179" s="31">
        <v>1</v>
      </c>
      <c r="J2179" s="117">
        <f t="shared" si="33"/>
        <v>1</v>
      </c>
      <c r="K2179" s="31">
        <v>0</v>
      </c>
      <c r="L2179" s="31">
        <v>0</v>
      </c>
    </row>
    <row r="2180" spans="1:12" outlineLevel="2" x14ac:dyDescent="0.2">
      <c r="A2180" t="s">
        <v>1258</v>
      </c>
      <c r="B2180" s="2" t="s">
        <v>3115</v>
      </c>
      <c r="C2180" s="17" t="s">
        <v>216</v>
      </c>
      <c r="D2180" s="102">
        <v>43595</v>
      </c>
      <c r="E2180" s="127">
        <v>178000</v>
      </c>
      <c r="F2180" s="129" t="s">
        <v>838</v>
      </c>
      <c r="G2180" s="129">
        <v>1</v>
      </c>
      <c r="H2180" s="129">
        <v>0</v>
      </c>
      <c r="I2180" s="31">
        <v>1</v>
      </c>
      <c r="J2180" s="117">
        <f t="shared" si="33"/>
        <v>1</v>
      </c>
      <c r="K2180" s="31">
        <v>0</v>
      </c>
      <c r="L2180" s="31">
        <v>0</v>
      </c>
    </row>
    <row r="2181" spans="1:12" outlineLevel="2" x14ac:dyDescent="0.2">
      <c r="A2181" t="s">
        <v>1258</v>
      </c>
      <c r="B2181" s="2" t="s">
        <v>1972</v>
      </c>
      <c r="C2181" s="17" t="s">
        <v>216</v>
      </c>
      <c r="D2181" s="102">
        <v>43553</v>
      </c>
      <c r="E2181" s="127">
        <v>184000</v>
      </c>
      <c r="F2181" s="129">
        <v>20190475</v>
      </c>
      <c r="G2181" s="129">
        <v>1</v>
      </c>
      <c r="H2181" s="129">
        <v>1</v>
      </c>
      <c r="I2181" s="31">
        <v>1</v>
      </c>
      <c r="J2181" s="117">
        <f t="shared" si="33"/>
        <v>1</v>
      </c>
      <c r="K2181" s="31">
        <v>0</v>
      </c>
      <c r="L2181" s="31">
        <v>0</v>
      </c>
    </row>
    <row r="2182" spans="1:12" outlineLevel="2" x14ac:dyDescent="0.2">
      <c r="A2182" t="s">
        <v>1258</v>
      </c>
      <c r="B2182" s="2" t="s">
        <v>2840</v>
      </c>
      <c r="C2182" s="17" t="s">
        <v>1249</v>
      </c>
      <c r="D2182" s="102">
        <v>43566</v>
      </c>
      <c r="E2182" s="127">
        <v>209900</v>
      </c>
      <c r="F2182" s="129">
        <v>20190522</v>
      </c>
      <c r="G2182" s="129">
        <v>1</v>
      </c>
      <c r="H2182" s="129">
        <v>1</v>
      </c>
      <c r="I2182" s="31">
        <v>1</v>
      </c>
      <c r="J2182" s="117">
        <f t="shared" ref="J2182:J2245" si="34">+I2182/G2182</f>
        <v>1</v>
      </c>
      <c r="K2182" s="31">
        <v>0</v>
      </c>
      <c r="L2182" s="31">
        <v>0</v>
      </c>
    </row>
    <row r="2183" spans="1:12" outlineLevel="2" x14ac:dyDescent="0.2">
      <c r="A2183" t="s">
        <v>1258</v>
      </c>
      <c r="B2183" s="2" t="s">
        <v>2951</v>
      </c>
      <c r="C2183" s="17" t="s">
        <v>6</v>
      </c>
      <c r="D2183" s="102">
        <v>43578</v>
      </c>
      <c r="E2183" s="127">
        <v>232500</v>
      </c>
      <c r="F2183" s="129" t="s">
        <v>838</v>
      </c>
      <c r="G2183" s="129">
        <v>1</v>
      </c>
      <c r="H2183" s="129">
        <v>0</v>
      </c>
      <c r="I2183" s="31">
        <v>1</v>
      </c>
      <c r="J2183" s="117">
        <f t="shared" si="34"/>
        <v>1</v>
      </c>
      <c r="K2183" s="31">
        <v>0</v>
      </c>
      <c r="L2183" s="31">
        <v>0</v>
      </c>
    </row>
    <row r="2184" spans="1:12" outlineLevel="2" x14ac:dyDescent="0.2">
      <c r="A2184" t="s">
        <v>1258</v>
      </c>
      <c r="B2184" s="2" t="s">
        <v>2435</v>
      </c>
      <c r="C2184" s="17" t="s">
        <v>6</v>
      </c>
      <c r="D2184" s="102">
        <v>43521</v>
      </c>
      <c r="E2184" s="127">
        <v>74900</v>
      </c>
      <c r="F2184" s="129" t="s">
        <v>838</v>
      </c>
      <c r="G2184" s="129">
        <v>1</v>
      </c>
      <c r="H2184" s="129">
        <v>0</v>
      </c>
      <c r="I2184" s="31">
        <v>1</v>
      </c>
      <c r="J2184" s="117">
        <f t="shared" si="34"/>
        <v>1</v>
      </c>
      <c r="K2184" s="31">
        <v>0</v>
      </c>
      <c r="L2184" s="31">
        <v>0</v>
      </c>
    </row>
    <row r="2185" spans="1:12" outlineLevel="2" x14ac:dyDescent="0.2">
      <c r="A2185" t="s">
        <v>1258</v>
      </c>
      <c r="B2185" s="2" t="s">
        <v>2111</v>
      </c>
      <c r="C2185" s="17" t="s">
        <v>425</v>
      </c>
      <c r="D2185" s="102">
        <v>43469</v>
      </c>
      <c r="E2185" s="127">
        <v>512000</v>
      </c>
      <c r="F2185" s="129">
        <v>20182805</v>
      </c>
      <c r="G2185" s="129">
        <v>1</v>
      </c>
      <c r="H2185" s="129">
        <v>1</v>
      </c>
      <c r="I2185" s="31">
        <v>1</v>
      </c>
      <c r="J2185" s="117">
        <f t="shared" si="34"/>
        <v>1</v>
      </c>
      <c r="K2185" s="31">
        <v>0</v>
      </c>
      <c r="L2185" s="31">
        <v>0</v>
      </c>
    </row>
    <row r="2186" spans="1:12" outlineLevel="2" x14ac:dyDescent="0.2">
      <c r="A2186" t="s">
        <v>1258</v>
      </c>
      <c r="B2186" s="2" t="s">
        <v>2497</v>
      </c>
      <c r="C2186" s="17" t="s">
        <v>794</v>
      </c>
      <c r="D2186" s="102">
        <v>43525</v>
      </c>
      <c r="E2186" s="127">
        <v>315000</v>
      </c>
      <c r="F2186" s="129" t="s">
        <v>838</v>
      </c>
      <c r="G2186" s="129">
        <v>1</v>
      </c>
      <c r="H2186" s="129">
        <v>0</v>
      </c>
      <c r="I2186" s="31">
        <v>1</v>
      </c>
      <c r="J2186" s="117">
        <f t="shared" si="34"/>
        <v>1</v>
      </c>
      <c r="K2186" s="31">
        <v>0</v>
      </c>
      <c r="L2186" s="31">
        <v>0</v>
      </c>
    </row>
    <row r="2187" spans="1:12" outlineLevel="2" x14ac:dyDescent="0.2">
      <c r="A2187" t="s">
        <v>1258</v>
      </c>
      <c r="B2187" s="2" t="s">
        <v>2164</v>
      </c>
      <c r="C2187" s="17" t="s">
        <v>6</v>
      </c>
      <c r="D2187" s="102">
        <v>43480</v>
      </c>
      <c r="E2187" s="127">
        <v>27000</v>
      </c>
      <c r="F2187" s="129" t="s">
        <v>838</v>
      </c>
      <c r="G2187" s="129">
        <v>1</v>
      </c>
      <c r="H2187" s="129">
        <v>0</v>
      </c>
      <c r="I2187" s="31">
        <v>1</v>
      </c>
      <c r="J2187" s="117">
        <f t="shared" si="34"/>
        <v>1</v>
      </c>
      <c r="K2187" s="31">
        <v>0</v>
      </c>
      <c r="L2187" s="31">
        <v>0</v>
      </c>
    </row>
    <row r="2188" spans="1:12" outlineLevel="2" x14ac:dyDescent="0.2">
      <c r="A2188" t="s">
        <v>1258</v>
      </c>
      <c r="B2188" s="2" t="s">
        <v>3236</v>
      </c>
      <c r="C2188" s="17" t="s">
        <v>6</v>
      </c>
      <c r="D2188" s="102">
        <v>43607</v>
      </c>
      <c r="E2188" s="127">
        <v>141500</v>
      </c>
      <c r="F2188" s="129" t="s">
        <v>838</v>
      </c>
      <c r="G2188" s="129">
        <v>1</v>
      </c>
      <c r="H2188" s="129">
        <v>0</v>
      </c>
      <c r="I2188" s="31">
        <v>1</v>
      </c>
      <c r="J2188" s="117">
        <f t="shared" si="34"/>
        <v>1</v>
      </c>
      <c r="K2188" s="31">
        <v>0</v>
      </c>
      <c r="L2188" s="31">
        <v>0</v>
      </c>
    </row>
    <row r="2189" spans="1:12" outlineLevel="2" x14ac:dyDescent="0.2">
      <c r="A2189" t="s">
        <v>1258</v>
      </c>
      <c r="B2189" s="2" t="s">
        <v>2396</v>
      </c>
      <c r="C2189" s="17" t="s">
        <v>424</v>
      </c>
      <c r="D2189" s="102">
        <v>43516</v>
      </c>
      <c r="E2189" s="127">
        <v>87900</v>
      </c>
      <c r="F2189" s="129" t="s">
        <v>838</v>
      </c>
      <c r="G2189" s="129">
        <v>1</v>
      </c>
      <c r="H2189" s="129">
        <v>0</v>
      </c>
      <c r="I2189" s="31">
        <v>1</v>
      </c>
      <c r="J2189" s="117">
        <f t="shared" si="34"/>
        <v>1</v>
      </c>
      <c r="K2189" s="31">
        <v>1</v>
      </c>
      <c r="L2189" s="31">
        <v>0</v>
      </c>
    </row>
    <row r="2190" spans="1:12" outlineLevel="2" x14ac:dyDescent="0.2">
      <c r="A2190" t="s">
        <v>1258</v>
      </c>
      <c r="B2190" s="2" t="s">
        <v>2337</v>
      </c>
      <c r="C2190" s="17" t="s">
        <v>844</v>
      </c>
      <c r="D2190" s="102">
        <v>43504</v>
      </c>
      <c r="E2190" s="127">
        <v>120000</v>
      </c>
      <c r="F2190" s="129" t="s">
        <v>838</v>
      </c>
      <c r="G2190" s="129">
        <v>1</v>
      </c>
      <c r="H2190" s="129">
        <v>0</v>
      </c>
      <c r="I2190" s="31">
        <v>1</v>
      </c>
      <c r="J2190" s="117">
        <f t="shared" si="34"/>
        <v>1</v>
      </c>
      <c r="K2190" s="31">
        <v>1</v>
      </c>
      <c r="L2190" s="31">
        <v>0</v>
      </c>
    </row>
    <row r="2191" spans="1:12" outlineLevel="2" x14ac:dyDescent="0.2">
      <c r="A2191" t="s">
        <v>1258</v>
      </c>
      <c r="B2191" s="2" t="s">
        <v>2583</v>
      </c>
      <c r="C2191" s="17" t="s">
        <v>6</v>
      </c>
      <c r="D2191" s="102">
        <v>43536</v>
      </c>
      <c r="E2191" s="127">
        <v>100000</v>
      </c>
      <c r="F2191" s="129" t="s">
        <v>838</v>
      </c>
      <c r="G2191" s="129">
        <v>1</v>
      </c>
      <c r="H2191" s="129">
        <v>0</v>
      </c>
      <c r="I2191" s="31">
        <v>1</v>
      </c>
      <c r="J2191" s="117">
        <f t="shared" si="34"/>
        <v>1</v>
      </c>
      <c r="K2191" s="31">
        <v>1</v>
      </c>
      <c r="L2191" s="31">
        <v>0</v>
      </c>
    </row>
    <row r="2192" spans="1:12" outlineLevel="2" x14ac:dyDescent="0.2">
      <c r="A2192" t="s">
        <v>1258</v>
      </c>
      <c r="B2192" s="2" t="s">
        <v>3295</v>
      </c>
      <c r="C2192" s="17" t="s">
        <v>6</v>
      </c>
      <c r="D2192" s="102">
        <v>43613</v>
      </c>
      <c r="E2192" s="127">
        <v>197500</v>
      </c>
      <c r="F2192" s="129" t="s">
        <v>838</v>
      </c>
      <c r="G2192" s="129">
        <v>1</v>
      </c>
      <c r="H2192" s="129">
        <v>0</v>
      </c>
      <c r="I2192" s="31">
        <v>1</v>
      </c>
      <c r="J2192" s="117">
        <f t="shared" si="34"/>
        <v>1</v>
      </c>
      <c r="K2192" s="31">
        <v>1</v>
      </c>
      <c r="L2192" s="31">
        <v>0</v>
      </c>
    </row>
    <row r="2193" spans="1:12" outlineLevel="2" x14ac:dyDescent="0.2">
      <c r="A2193" t="s">
        <v>1258</v>
      </c>
      <c r="B2193" s="2" t="s">
        <v>2494</v>
      </c>
      <c r="C2193" s="17" t="s">
        <v>6</v>
      </c>
      <c r="D2193" s="102">
        <v>43525</v>
      </c>
      <c r="E2193" s="127">
        <v>219000</v>
      </c>
      <c r="F2193" s="129" t="s">
        <v>838</v>
      </c>
      <c r="G2193" s="129">
        <v>1</v>
      </c>
      <c r="H2193" s="129">
        <v>0</v>
      </c>
      <c r="I2193" s="31">
        <v>1</v>
      </c>
      <c r="J2193" s="117">
        <f t="shared" si="34"/>
        <v>1</v>
      </c>
      <c r="K2193" s="31">
        <v>1</v>
      </c>
      <c r="L2193" s="31">
        <v>0</v>
      </c>
    </row>
    <row r="2194" spans="1:12" outlineLevel="2" x14ac:dyDescent="0.2">
      <c r="A2194" t="s">
        <v>1258</v>
      </c>
      <c r="B2194" s="2" t="s">
        <v>2288</v>
      </c>
      <c r="C2194" s="17" t="s">
        <v>6</v>
      </c>
      <c r="D2194" s="102">
        <v>43497</v>
      </c>
      <c r="E2194" s="127">
        <v>80650</v>
      </c>
      <c r="F2194" s="129" t="s">
        <v>838</v>
      </c>
      <c r="G2194" s="129">
        <v>1</v>
      </c>
      <c r="H2194" s="129">
        <v>0</v>
      </c>
      <c r="I2194" s="31">
        <v>1</v>
      </c>
      <c r="J2194" s="117">
        <f t="shared" si="34"/>
        <v>1</v>
      </c>
      <c r="K2194" s="31">
        <v>1</v>
      </c>
      <c r="L2194" s="31">
        <v>0</v>
      </c>
    </row>
    <row r="2195" spans="1:12" outlineLevel="2" x14ac:dyDescent="0.2">
      <c r="A2195" t="s">
        <v>1258</v>
      </c>
      <c r="B2195" s="2" t="s">
        <v>2941</v>
      </c>
      <c r="C2195" s="17" t="s">
        <v>216</v>
      </c>
      <c r="D2195" s="102">
        <v>43577</v>
      </c>
      <c r="E2195" s="127">
        <v>175000</v>
      </c>
      <c r="F2195" s="129" t="s">
        <v>838</v>
      </c>
      <c r="G2195" s="129">
        <v>1</v>
      </c>
      <c r="H2195" s="129">
        <v>0</v>
      </c>
      <c r="I2195" s="31">
        <v>1</v>
      </c>
      <c r="J2195" s="117">
        <f t="shared" si="34"/>
        <v>1</v>
      </c>
      <c r="K2195" s="31">
        <v>1</v>
      </c>
      <c r="L2195" s="31">
        <v>0</v>
      </c>
    </row>
    <row r="2196" spans="1:12" outlineLevel="2" x14ac:dyDescent="0.2">
      <c r="A2196" t="s">
        <v>1258</v>
      </c>
      <c r="B2196" s="2" t="s">
        <v>2663</v>
      </c>
      <c r="C2196" s="17" t="s">
        <v>6</v>
      </c>
      <c r="D2196" s="102">
        <v>43545</v>
      </c>
      <c r="E2196" s="127">
        <v>160000</v>
      </c>
      <c r="F2196" s="129" t="s">
        <v>838</v>
      </c>
      <c r="G2196" s="129">
        <v>1</v>
      </c>
      <c r="H2196" s="129">
        <v>0</v>
      </c>
      <c r="I2196" s="31">
        <v>1</v>
      </c>
      <c r="J2196" s="117">
        <f t="shared" si="34"/>
        <v>1</v>
      </c>
      <c r="K2196" s="31">
        <v>1</v>
      </c>
      <c r="L2196" s="31">
        <v>0</v>
      </c>
    </row>
    <row r="2197" spans="1:12" outlineLevel="2" x14ac:dyDescent="0.2">
      <c r="A2197" t="s">
        <v>1258</v>
      </c>
      <c r="B2197" s="2" t="s">
        <v>3135</v>
      </c>
      <c r="C2197" s="17" t="s">
        <v>121</v>
      </c>
      <c r="D2197" s="102">
        <v>43595</v>
      </c>
      <c r="E2197" s="127">
        <v>150000</v>
      </c>
      <c r="F2197" s="129" t="s">
        <v>838</v>
      </c>
      <c r="G2197" s="129">
        <v>1</v>
      </c>
      <c r="H2197" s="129">
        <v>0</v>
      </c>
      <c r="I2197" s="31">
        <v>1</v>
      </c>
      <c r="J2197" s="117">
        <f t="shared" si="34"/>
        <v>1</v>
      </c>
      <c r="K2197" s="31">
        <v>1</v>
      </c>
      <c r="L2197" s="31">
        <v>0</v>
      </c>
    </row>
    <row r="2198" spans="1:12" outlineLevel="2" x14ac:dyDescent="0.2">
      <c r="A2198" t="s">
        <v>1258</v>
      </c>
      <c r="B2198" s="2" t="s">
        <v>2106</v>
      </c>
      <c r="C2198" s="17" t="s">
        <v>6</v>
      </c>
      <c r="D2198" s="102">
        <v>43469</v>
      </c>
      <c r="E2198" s="127">
        <v>51500</v>
      </c>
      <c r="F2198" s="129">
        <v>20182596</v>
      </c>
      <c r="G2198" s="129">
        <v>1</v>
      </c>
      <c r="H2198" s="129">
        <v>1</v>
      </c>
      <c r="I2198" s="31">
        <v>1</v>
      </c>
      <c r="J2198" s="117">
        <f t="shared" si="34"/>
        <v>1</v>
      </c>
      <c r="K2198" s="31">
        <v>1</v>
      </c>
      <c r="L2198" s="31">
        <v>1</v>
      </c>
    </row>
    <row r="2199" spans="1:12" outlineLevel="2" x14ac:dyDescent="0.2">
      <c r="A2199" t="s">
        <v>1258</v>
      </c>
      <c r="B2199" s="2" t="s">
        <v>2395</v>
      </c>
      <c r="C2199" s="17" t="s">
        <v>6</v>
      </c>
      <c r="D2199" s="102">
        <v>43516</v>
      </c>
      <c r="E2199" s="127">
        <v>191400</v>
      </c>
      <c r="F2199" s="129" t="s">
        <v>838</v>
      </c>
      <c r="G2199" s="129">
        <v>1</v>
      </c>
      <c r="H2199" s="129">
        <v>0</v>
      </c>
      <c r="I2199" s="31">
        <v>1</v>
      </c>
      <c r="J2199" s="117">
        <f t="shared" si="34"/>
        <v>1</v>
      </c>
      <c r="K2199" s="31">
        <v>1</v>
      </c>
      <c r="L2199" s="31">
        <v>0</v>
      </c>
    </row>
    <row r="2200" spans="1:12" outlineLevel="2" x14ac:dyDescent="0.2">
      <c r="A2200" t="s">
        <v>1258</v>
      </c>
      <c r="B2200" s="2" t="s">
        <v>2074</v>
      </c>
      <c r="C2200" s="17" t="s">
        <v>1249</v>
      </c>
      <c r="D2200" s="102">
        <v>43577</v>
      </c>
      <c r="E2200" s="127">
        <v>253000</v>
      </c>
      <c r="F2200" s="129" t="s">
        <v>838</v>
      </c>
      <c r="G2200" s="129">
        <v>1</v>
      </c>
      <c r="H2200" s="129">
        <v>0</v>
      </c>
      <c r="I2200" s="31">
        <v>1</v>
      </c>
      <c r="J2200" s="117">
        <f t="shared" si="34"/>
        <v>1</v>
      </c>
      <c r="K2200" s="31">
        <v>0</v>
      </c>
      <c r="L2200" s="31">
        <v>0</v>
      </c>
    </row>
    <row r="2201" spans="1:12" outlineLevel="2" x14ac:dyDescent="0.2">
      <c r="A2201" t="s">
        <v>1258</v>
      </c>
      <c r="B2201" s="2" t="s">
        <v>2682</v>
      </c>
      <c r="C2201" s="17" t="s">
        <v>6</v>
      </c>
      <c r="D2201" s="102">
        <v>43546</v>
      </c>
      <c r="E2201" s="127">
        <v>125000</v>
      </c>
      <c r="F2201" s="129" t="s">
        <v>838</v>
      </c>
      <c r="G2201" s="129">
        <v>1</v>
      </c>
      <c r="H2201" s="129">
        <v>0</v>
      </c>
      <c r="I2201" s="31">
        <v>1</v>
      </c>
      <c r="J2201" s="117">
        <f t="shared" si="34"/>
        <v>1</v>
      </c>
      <c r="K2201" s="31">
        <v>0</v>
      </c>
      <c r="L2201" s="31">
        <v>0</v>
      </c>
    </row>
    <row r="2202" spans="1:12" outlineLevel="2" x14ac:dyDescent="0.2">
      <c r="A2202" t="s">
        <v>1258</v>
      </c>
      <c r="B2202" s="2" t="s">
        <v>2525</v>
      </c>
      <c r="C2202" s="17" t="s">
        <v>6</v>
      </c>
      <c r="D2202" s="102">
        <v>43529</v>
      </c>
      <c r="E2202" s="127">
        <v>174000</v>
      </c>
      <c r="F2202" s="129" t="s">
        <v>838</v>
      </c>
      <c r="G2202" s="129">
        <v>1</v>
      </c>
      <c r="H2202" s="129">
        <v>0</v>
      </c>
      <c r="I2202" s="31">
        <v>1</v>
      </c>
      <c r="J2202" s="117">
        <f t="shared" si="34"/>
        <v>1</v>
      </c>
      <c r="K2202" s="31">
        <v>0</v>
      </c>
      <c r="L2202" s="31">
        <v>0</v>
      </c>
    </row>
    <row r="2203" spans="1:12" outlineLevel="2" x14ac:dyDescent="0.2">
      <c r="A2203" t="s">
        <v>1258</v>
      </c>
      <c r="B2203" s="2" t="s">
        <v>2203</v>
      </c>
      <c r="C2203" s="17" t="s">
        <v>6</v>
      </c>
      <c r="D2203" s="102">
        <v>43487</v>
      </c>
      <c r="E2203" s="127">
        <v>130000</v>
      </c>
      <c r="F2203" s="129" t="s">
        <v>838</v>
      </c>
      <c r="G2203" s="129">
        <v>1</v>
      </c>
      <c r="H2203" s="129">
        <v>0</v>
      </c>
      <c r="I2203" s="31">
        <v>1</v>
      </c>
      <c r="J2203" s="117">
        <f t="shared" si="34"/>
        <v>1</v>
      </c>
      <c r="K2203" s="31">
        <v>0</v>
      </c>
      <c r="L2203" s="31">
        <v>0</v>
      </c>
    </row>
    <row r="2204" spans="1:12" outlineLevel="2" x14ac:dyDescent="0.2">
      <c r="A2204" t="s">
        <v>1258</v>
      </c>
      <c r="B2204" s="2" t="s">
        <v>2278</v>
      </c>
      <c r="C2204" s="17" t="s">
        <v>1126</v>
      </c>
      <c r="D2204" s="102">
        <v>43497</v>
      </c>
      <c r="E2204" s="127">
        <v>360000</v>
      </c>
      <c r="F2204" s="129" t="s">
        <v>838</v>
      </c>
      <c r="G2204" s="129">
        <v>1</v>
      </c>
      <c r="H2204" s="129">
        <v>0</v>
      </c>
      <c r="I2204" s="31">
        <v>1</v>
      </c>
      <c r="J2204" s="117">
        <f t="shared" si="34"/>
        <v>1</v>
      </c>
      <c r="K2204" s="31">
        <v>0</v>
      </c>
      <c r="L2204" s="31">
        <v>0</v>
      </c>
    </row>
    <row r="2205" spans="1:12" outlineLevel="2" x14ac:dyDescent="0.2">
      <c r="A2205" t="s">
        <v>1258</v>
      </c>
      <c r="B2205" s="2" t="s">
        <v>3009</v>
      </c>
      <c r="C2205" s="17" t="s">
        <v>6</v>
      </c>
      <c r="D2205" s="102">
        <v>43585</v>
      </c>
      <c r="E2205" s="127">
        <v>95000</v>
      </c>
      <c r="F2205" s="129" t="s">
        <v>838</v>
      </c>
      <c r="G2205" s="129">
        <v>1</v>
      </c>
      <c r="H2205" s="129">
        <v>0</v>
      </c>
      <c r="I2205" s="31">
        <v>1</v>
      </c>
      <c r="J2205" s="117">
        <f t="shared" si="34"/>
        <v>1</v>
      </c>
      <c r="K2205" s="31">
        <v>0</v>
      </c>
      <c r="L2205" s="31">
        <v>0</v>
      </c>
    </row>
    <row r="2206" spans="1:12" outlineLevel="2" x14ac:dyDescent="0.2">
      <c r="A2206" t="s">
        <v>1258</v>
      </c>
      <c r="B2206" s="2" t="s">
        <v>2963</v>
      </c>
      <c r="C2206" s="17" t="s">
        <v>1126</v>
      </c>
      <c r="D2206" s="102">
        <v>43580</v>
      </c>
      <c r="E2206" s="127">
        <v>356000</v>
      </c>
      <c r="F2206" s="129" t="s">
        <v>838</v>
      </c>
      <c r="G2206" s="129">
        <v>1</v>
      </c>
      <c r="H2206" s="129">
        <v>0</v>
      </c>
      <c r="I2206" s="31">
        <v>1</v>
      </c>
      <c r="J2206" s="117">
        <f t="shared" si="34"/>
        <v>1</v>
      </c>
      <c r="K2206" s="31">
        <v>0</v>
      </c>
      <c r="L2206" s="31">
        <v>0</v>
      </c>
    </row>
    <row r="2207" spans="1:12" outlineLevel="2" x14ac:dyDescent="0.2">
      <c r="A2207" t="s">
        <v>1258</v>
      </c>
      <c r="B2207" s="2" t="s">
        <v>2275</v>
      </c>
      <c r="C2207" s="17" t="s">
        <v>425</v>
      </c>
      <c r="D2207" s="102">
        <v>43496</v>
      </c>
      <c r="E2207" s="127">
        <v>430000</v>
      </c>
      <c r="F2207" s="129" t="s">
        <v>838</v>
      </c>
      <c r="G2207" s="129">
        <v>1</v>
      </c>
      <c r="H2207" s="129">
        <v>0</v>
      </c>
      <c r="I2207" s="31">
        <v>1</v>
      </c>
      <c r="J2207" s="117">
        <f t="shared" si="34"/>
        <v>1</v>
      </c>
      <c r="K2207" s="31">
        <v>0</v>
      </c>
      <c r="L2207" s="31">
        <v>0</v>
      </c>
    </row>
    <row r="2208" spans="1:12" outlineLevel="2" x14ac:dyDescent="0.2">
      <c r="A2208" t="s">
        <v>1258</v>
      </c>
      <c r="B2208" s="2" t="s">
        <v>2285</v>
      </c>
      <c r="C2208" s="17" t="s">
        <v>1126</v>
      </c>
      <c r="D2208" s="102">
        <v>43497</v>
      </c>
      <c r="E2208" s="127">
        <v>196000</v>
      </c>
      <c r="F2208" s="129" t="s">
        <v>838</v>
      </c>
      <c r="G2208" s="129">
        <v>1</v>
      </c>
      <c r="H2208" s="129">
        <v>0</v>
      </c>
      <c r="I2208" s="31">
        <v>1</v>
      </c>
      <c r="J2208" s="117">
        <f t="shared" si="34"/>
        <v>1</v>
      </c>
      <c r="K2208" s="31">
        <v>0</v>
      </c>
      <c r="L2208" s="31">
        <v>0</v>
      </c>
    </row>
    <row r="2209" spans="1:12" outlineLevel="2" x14ac:dyDescent="0.2">
      <c r="A2209" t="s">
        <v>1258</v>
      </c>
      <c r="B2209" s="2" t="s">
        <v>2204</v>
      </c>
      <c r="C2209" s="17" t="s">
        <v>6</v>
      </c>
      <c r="D2209" s="102">
        <v>43487</v>
      </c>
      <c r="E2209" s="127">
        <v>462000</v>
      </c>
      <c r="F2209" s="129">
        <v>20182817</v>
      </c>
      <c r="G2209" s="129">
        <v>1</v>
      </c>
      <c r="H2209" s="129">
        <v>1</v>
      </c>
      <c r="I2209" s="31">
        <v>1</v>
      </c>
      <c r="J2209" s="117">
        <f t="shared" si="34"/>
        <v>1</v>
      </c>
      <c r="K2209" s="31">
        <v>0</v>
      </c>
      <c r="L2209" s="31">
        <v>0</v>
      </c>
    </row>
    <row r="2210" spans="1:12" outlineLevel="2" x14ac:dyDescent="0.2">
      <c r="A2210" t="s">
        <v>1258</v>
      </c>
      <c r="B2210" s="31" t="s">
        <v>3107</v>
      </c>
      <c r="C2210" t="s">
        <v>1126</v>
      </c>
      <c r="D2210" s="3">
        <v>43594</v>
      </c>
      <c r="E2210" s="115">
        <v>457000</v>
      </c>
      <c r="F2210" t="s">
        <v>838</v>
      </c>
      <c r="G2210" s="31">
        <v>1</v>
      </c>
      <c r="H2210" s="31">
        <v>0</v>
      </c>
      <c r="I2210" s="31">
        <v>0</v>
      </c>
      <c r="J2210" s="117">
        <f t="shared" si="34"/>
        <v>0</v>
      </c>
      <c r="K2210" s="31">
        <v>0</v>
      </c>
      <c r="L2210" s="31">
        <v>0</v>
      </c>
    </row>
    <row r="2211" spans="1:12" outlineLevel="2" x14ac:dyDescent="0.2">
      <c r="A2211" t="s">
        <v>1258</v>
      </c>
      <c r="B2211" s="31" t="s">
        <v>3149</v>
      </c>
      <c r="C2211" t="s">
        <v>6</v>
      </c>
      <c r="D2211" s="3">
        <v>43598</v>
      </c>
      <c r="E2211" s="115">
        <v>214900</v>
      </c>
      <c r="F2211" t="s">
        <v>838</v>
      </c>
      <c r="G2211" s="31">
        <v>1</v>
      </c>
      <c r="H2211" s="31">
        <v>0</v>
      </c>
      <c r="I2211" s="31">
        <v>0</v>
      </c>
      <c r="J2211" s="117">
        <f t="shared" si="34"/>
        <v>0</v>
      </c>
      <c r="K2211" s="31">
        <v>0</v>
      </c>
      <c r="L2211" s="31">
        <v>0</v>
      </c>
    </row>
    <row r="2212" spans="1:12" outlineLevel="2" x14ac:dyDescent="0.2">
      <c r="A2212" t="s">
        <v>1258</v>
      </c>
      <c r="B2212" s="31" t="s">
        <v>2803</v>
      </c>
      <c r="C2212" t="s">
        <v>6</v>
      </c>
      <c r="D2212" s="3">
        <v>43560</v>
      </c>
      <c r="E2212" s="115">
        <v>138500</v>
      </c>
      <c r="F2212" t="s">
        <v>838</v>
      </c>
      <c r="G2212" s="31">
        <v>1</v>
      </c>
      <c r="H2212" s="31">
        <v>0</v>
      </c>
      <c r="I2212" s="31">
        <v>0</v>
      </c>
      <c r="J2212" s="117">
        <f t="shared" si="34"/>
        <v>0</v>
      </c>
      <c r="K2212" s="31">
        <v>0</v>
      </c>
      <c r="L2212" s="31">
        <v>0</v>
      </c>
    </row>
    <row r="2213" spans="1:12" outlineLevel="2" x14ac:dyDescent="0.2">
      <c r="A2213" t="s">
        <v>1258</v>
      </c>
      <c r="B2213" s="31" t="s">
        <v>2982</v>
      </c>
      <c r="C2213" t="s">
        <v>6</v>
      </c>
      <c r="D2213" s="3">
        <v>43581</v>
      </c>
      <c r="E2213" s="115">
        <v>159900</v>
      </c>
      <c r="F2213" t="s">
        <v>838</v>
      </c>
      <c r="G2213" s="31">
        <v>1</v>
      </c>
      <c r="H2213" s="31">
        <v>0</v>
      </c>
      <c r="I2213" s="31">
        <v>0</v>
      </c>
      <c r="J2213" s="117">
        <f t="shared" si="34"/>
        <v>0</v>
      </c>
      <c r="K2213" s="31">
        <v>0</v>
      </c>
      <c r="L2213" s="31">
        <v>0</v>
      </c>
    </row>
    <row r="2214" spans="1:12" outlineLevel="2" x14ac:dyDescent="0.2">
      <c r="A2214" t="s">
        <v>1258</v>
      </c>
      <c r="B2214" s="31" t="s">
        <v>3341</v>
      </c>
      <c r="C2214" t="s">
        <v>425</v>
      </c>
      <c r="D2214" s="3">
        <v>43616</v>
      </c>
      <c r="E2214" s="115">
        <v>385000</v>
      </c>
      <c r="F2214">
        <v>20190948</v>
      </c>
      <c r="G2214" s="31">
        <v>1</v>
      </c>
      <c r="H2214" s="31">
        <v>1</v>
      </c>
      <c r="I2214" s="31">
        <v>0</v>
      </c>
      <c r="J2214" s="117">
        <f t="shared" si="34"/>
        <v>0</v>
      </c>
      <c r="K2214" s="31">
        <v>0</v>
      </c>
      <c r="L2214" s="31">
        <v>0</v>
      </c>
    </row>
    <row r="2215" spans="1:12" outlineLevel="2" x14ac:dyDescent="0.2">
      <c r="A2215" t="s">
        <v>1258</v>
      </c>
      <c r="B2215" s="31" t="s">
        <v>3011</v>
      </c>
      <c r="C2215" t="s">
        <v>121</v>
      </c>
      <c r="D2215" s="3">
        <v>43585</v>
      </c>
      <c r="E2215" s="115">
        <v>329900</v>
      </c>
      <c r="F2215">
        <v>20190700</v>
      </c>
      <c r="G2215" s="31">
        <v>1</v>
      </c>
      <c r="H2215" s="31">
        <v>1</v>
      </c>
      <c r="I2215" s="31">
        <v>0</v>
      </c>
      <c r="J2215" s="117">
        <f t="shared" si="34"/>
        <v>0</v>
      </c>
      <c r="K2215" s="31">
        <v>0</v>
      </c>
      <c r="L2215" s="31">
        <v>0</v>
      </c>
    </row>
    <row r="2216" spans="1:12" outlineLevel="2" x14ac:dyDescent="0.2">
      <c r="A2216" t="s">
        <v>1258</v>
      </c>
      <c r="B2216" s="31" t="s">
        <v>3064</v>
      </c>
      <c r="C2216" t="s">
        <v>6</v>
      </c>
      <c r="D2216" s="3">
        <v>43591</v>
      </c>
      <c r="E2216" s="115">
        <v>150000</v>
      </c>
      <c r="F2216" t="s">
        <v>838</v>
      </c>
      <c r="G2216" s="31">
        <v>1</v>
      </c>
      <c r="H2216" s="31">
        <v>0</v>
      </c>
      <c r="I2216" s="31">
        <v>0</v>
      </c>
      <c r="J2216" s="117">
        <f t="shared" si="34"/>
        <v>0</v>
      </c>
      <c r="K2216" s="31">
        <v>0</v>
      </c>
      <c r="L2216" s="31">
        <v>0</v>
      </c>
    </row>
    <row r="2217" spans="1:12" outlineLevel="2" x14ac:dyDescent="0.2">
      <c r="A2217" t="s">
        <v>1258</v>
      </c>
      <c r="B2217" s="31" t="s">
        <v>2893</v>
      </c>
      <c r="C2217" t="s">
        <v>1249</v>
      </c>
      <c r="D2217" s="3">
        <v>43572</v>
      </c>
      <c r="E2217" s="115">
        <v>310000</v>
      </c>
      <c r="F2217" t="s">
        <v>838</v>
      </c>
      <c r="G2217" s="31">
        <v>1</v>
      </c>
      <c r="H2217" s="31">
        <v>0</v>
      </c>
      <c r="I2217" s="31">
        <v>0</v>
      </c>
      <c r="J2217" s="117">
        <f t="shared" si="34"/>
        <v>0</v>
      </c>
      <c r="K2217" s="31">
        <v>0</v>
      </c>
      <c r="L2217" s="31">
        <v>0</v>
      </c>
    </row>
    <row r="2218" spans="1:12" outlineLevel="2" x14ac:dyDescent="0.2">
      <c r="A2218" t="s">
        <v>1258</v>
      </c>
      <c r="B2218" s="31" t="s">
        <v>2239</v>
      </c>
      <c r="C2218" t="s">
        <v>6</v>
      </c>
      <c r="D2218" s="3">
        <v>43495</v>
      </c>
      <c r="E2218" s="115">
        <v>385000</v>
      </c>
      <c r="F2218" t="s">
        <v>838</v>
      </c>
      <c r="G2218" s="31">
        <v>1</v>
      </c>
      <c r="H2218" s="31">
        <v>0</v>
      </c>
      <c r="I2218" s="31">
        <v>0</v>
      </c>
      <c r="J2218" s="117">
        <f t="shared" si="34"/>
        <v>0</v>
      </c>
      <c r="K2218" s="31">
        <v>0</v>
      </c>
      <c r="L2218" s="31">
        <v>0</v>
      </c>
    </row>
    <row r="2219" spans="1:12" outlineLevel="2" x14ac:dyDescent="0.2">
      <c r="A2219" t="s">
        <v>1258</v>
      </c>
      <c r="B2219" s="31" t="s">
        <v>2609</v>
      </c>
      <c r="C2219" t="s">
        <v>6</v>
      </c>
      <c r="D2219" s="3">
        <v>43539</v>
      </c>
      <c r="E2219" s="115">
        <v>135500</v>
      </c>
      <c r="F2219" t="s">
        <v>838</v>
      </c>
      <c r="G2219" s="31">
        <v>1</v>
      </c>
      <c r="H2219" s="31">
        <v>0</v>
      </c>
      <c r="I2219" s="31">
        <v>0</v>
      </c>
      <c r="J2219" s="117">
        <f t="shared" si="34"/>
        <v>0</v>
      </c>
      <c r="K2219" s="31">
        <v>0</v>
      </c>
      <c r="L2219" s="31">
        <v>0</v>
      </c>
    </row>
    <row r="2220" spans="1:12" outlineLevel="2" x14ac:dyDescent="0.2">
      <c r="A2220" t="s">
        <v>1258</v>
      </c>
      <c r="B2220" s="31" t="s">
        <v>3362</v>
      </c>
      <c r="C2220" t="s">
        <v>6</v>
      </c>
      <c r="D2220" s="3">
        <v>43616</v>
      </c>
      <c r="E2220" s="115">
        <v>115500</v>
      </c>
      <c r="F2220" t="s">
        <v>838</v>
      </c>
      <c r="G2220" s="31">
        <v>1</v>
      </c>
      <c r="H2220" s="31">
        <v>0</v>
      </c>
      <c r="I2220" s="31">
        <v>0</v>
      </c>
      <c r="J2220" s="117">
        <f t="shared" si="34"/>
        <v>0</v>
      </c>
      <c r="K2220" s="31">
        <v>0</v>
      </c>
      <c r="L2220" s="31">
        <v>0</v>
      </c>
    </row>
    <row r="2221" spans="1:12" outlineLevel="2" x14ac:dyDescent="0.2">
      <c r="A2221" t="s">
        <v>1258</v>
      </c>
      <c r="B2221" s="31" t="s">
        <v>2396</v>
      </c>
      <c r="C2221" t="s">
        <v>424</v>
      </c>
      <c r="D2221" s="3">
        <v>43516</v>
      </c>
      <c r="E2221" s="115">
        <v>0</v>
      </c>
      <c r="F2221" t="s">
        <v>838</v>
      </c>
      <c r="G2221" s="31">
        <v>0</v>
      </c>
      <c r="H2221" s="31">
        <v>0</v>
      </c>
      <c r="I2221" s="31">
        <v>0</v>
      </c>
      <c r="J2221" s="117" t="e">
        <f t="shared" si="34"/>
        <v>#DIV/0!</v>
      </c>
      <c r="K2221" s="31">
        <v>1</v>
      </c>
      <c r="L2221" s="31">
        <v>0</v>
      </c>
    </row>
    <row r="2222" spans="1:12" outlineLevel="2" x14ac:dyDescent="0.2">
      <c r="A2222" t="s">
        <v>1258</v>
      </c>
      <c r="B2222" s="31" t="s">
        <v>2675</v>
      </c>
      <c r="C2222" t="s">
        <v>7</v>
      </c>
      <c r="D2222" s="3">
        <v>43546</v>
      </c>
      <c r="E2222" s="115">
        <v>172000</v>
      </c>
      <c r="F2222">
        <v>20190276</v>
      </c>
      <c r="G2222" s="31">
        <v>1</v>
      </c>
      <c r="H2222" s="31">
        <v>1</v>
      </c>
      <c r="I2222" s="31">
        <v>0</v>
      </c>
      <c r="J2222" s="117">
        <f t="shared" si="34"/>
        <v>0</v>
      </c>
      <c r="K2222" s="31">
        <v>0</v>
      </c>
      <c r="L2222" s="31">
        <v>0</v>
      </c>
    </row>
    <row r="2223" spans="1:12" outlineLevel="2" x14ac:dyDescent="0.2">
      <c r="A2223" t="s">
        <v>1258</v>
      </c>
      <c r="B2223" s="31" t="s">
        <v>2022</v>
      </c>
      <c r="C2223" t="s">
        <v>6</v>
      </c>
      <c r="D2223" s="3">
        <v>43581</v>
      </c>
      <c r="E2223" s="115">
        <v>165924</v>
      </c>
      <c r="F2223">
        <v>20190854</v>
      </c>
      <c r="G2223" s="31">
        <v>1</v>
      </c>
      <c r="H2223" s="31">
        <v>1</v>
      </c>
      <c r="I2223" s="31">
        <v>0</v>
      </c>
      <c r="J2223" s="117">
        <f t="shared" si="34"/>
        <v>0</v>
      </c>
      <c r="K2223" s="31">
        <v>0</v>
      </c>
      <c r="L2223" s="31">
        <v>0</v>
      </c>
    </row>
    <row r="2224" spans="1:12" outlineLevel="2" x14ac:dyDescent="0.2">
      <c r="A2224" t="s">
        <v>1258</v>
      </c>
      <c r="B2224" s="31" t="s">
        <v>2337</v>
      </c>
      <c r="C2224" t="s">
        <v>844</v>
      </c>
      <c r="D2224" s="3">
        <v>43504</v>
      </c>
      <c r="E2224" s="115">
        <v>0</v>
      </c>
      <c r="F2224" t="s">
        <v>838</v>
      </c>
      <c r="G2224" s="31">
        <v>0</v>
      </c>
      <c r="H2224" s="31">
        <v>0</v>
      </c>
      <c r="I2224" s="31">
        <v>0</v>
      </c>
      <c r="J2224" s="117" t="e">
        <f t="shared" si="34"/>
        <v>#DIV/0!</v>
      </c>
      <c r="K2224" s="31">
        <v>1</v>
      </c>
      <c r="L2224" s="31">
        <v>0</v>
      </c>
    </row>
    <row r="2225" spans="1:12" outlineLevel="2" x14ac:dyDescent="0.2">
      <c r="A2225" t="s">
        <v>1258</v>
      </c>
      <c r="B2225" s="31" t="s">
        <v>2583</v>
      </c>
      <c r="C2225" t="s">
        <v>6</v>
      </c>
      <c r="D2225" s="3">
        <v>43536</v>
      </c>
      <c r="E2225" s="115">
        <v>0</v>
      </c>
      <c r="F2225" t="s">
        <v>838</v>
      </c>
      <c r="G2225" s="31">
        <v>0</v>
      </c>
      <c r="H2225" s="31">
        <v>0</v>
      </c>
      <c r="I2225" s="31">
        <v>0</v>
      </c>
      <c r="J2225" s="117" t="e">
        <f t="shared" si="34"/>
        <v>#DIV/0!</v>
      </c>
      <c r="K2225" s="31">
        <v>1</v>
      </c>
      <c r="L2225" s="31">
        <v>0</v>
      </c>
    </row>
    <row r="2226" spans="1:12" outlineLevel="2" x14ac:dyDescent="0.2">
      <c r="A2226" t="s">
        <v>1258</v>
      </c>
      <c r="B2226" s="31" t="s">
        <v>3295</v>
      </c>
      <c r="C2226" t="s">
        <v>6</v>
      </c>
      <c r="D2226" s="3">
        <v>43613</v>
      </c>
      <c r="E2226" s="115">
        <v>0</v>
      </c>
      <c r="F2226" t="s">
        <v>838</v>
      </c>
      <c r="G2226" s="31">
        <v>0</v>
      </c>
      <c r="H2226" s="31">
        <v>0</v>
      </c>
      <c r="I2226" s="31">
        <v>0</v>
      </c>
      <c r="J2226" s="117" t="e">
        <f t="shared" si="34"/>
        <v>#DIV/0!</v>
      </c>
      <c r="K2226" s="31">
        <v>1</v>
      </c>
      <c r="L2226" s="31">
        <v>0</v>
      </c>
    </row>
    <row r="2227" spans="1:12" outlineLevel="2" x14ac:dyDescent="0.2">
      <c r="A2227" t="s">
        <v>1258</v>
      </c>
      <c r="B2227" s="31" t="s">
        <v>2343</v>
      </c>
      <c r="C2227" t="s">
        <v>6</v>
      </c>
      <c r="D2227" s="3">
        <v>43508</v>
      </c>
      <c r="E2227" s="115">
        <v>162000</v>
      </c>
      <c r="F2227" t="s">
        <v>838</v>
      </c>
      <c r="G2227" s="31">
        <v>1</v>
      </c>
      <c r="H2227" s="31">
        <v>0</v>
      </c>
      <c r="I2227" s="31">
        <v>0</v>
      </c>
      <c r="J2227" s="117">
        <f t="shared" si="34"/>
        <v>0</v>
      </c>
      <c r="K2227" s="31">
        <v>0</v>
      </c>
      <c r="L2227" s="31">
        <v>0</v>
      </c>
    </row>
    <row r="2228" spans="1:12" outlineLevel="2" x14ac:dyDescent="0.2">
      <c r="A2228" t="s">
        <v>1258</v>
      </c>
      <c r="B2228" s="31" t="s">
        <v>2708</v>
      </c>
      <c r="C2228" t="s">
        <v>6</v>
      </c>
      <c r="D2228" s="3">
        <v>43551</v>
      </c>
      <c r="E2228" s="115">
        <v>182000</v>
      </c>
      <c r="F2228" t="s">
        <v>838</v>
      </c>
      <c r="G2228" s="31">
        <v>1</v>
      </c>
      <c r="H2228" s="31">
        <v>0</v>
      </c>
      <c r="I2228" s="31">
        <v>0</v>
      </c>
      <c r="J2228" s="117">
        <f t="shared" si="34"/>
        <v>0</v>
      </c>
      <c r="K2228" s="31">
        <v>0</v>
      </c>
      <c r="L2228" s="31">
        <v>0</v>
      </c>
    </row>
    <row r="2229" spans="1:12" outlineLevel="2" x14ac:dyDescent="0.2">
      <c r="A2229" t="s">
        <v>1258</v>
      </c>
      <c r="B2229" s="31" t="s">
        <v>2749</v>
      </c>
      <c r="C2229" t="s">
        <v>328</v>
      </c>
      <c r="D2229" s="3">
        <v>43553</v>
      </c>
      <c r="E2229" s="115">
        <v>84000</v>
      </c>
      <c r="F2229" t="s">
        <v>838</v>
      </c>
      <c r="G2229" s="31">
        <v>1</v>
      </c>
      <c r="H2229" s="31">
        <v>0</v>
      </c>
      <c r="I2229" s="31">
        <v>0</v>
      </c>
      <c r="J2229" s="117">
        <f t="shared" si="34"/>
        <v>0</v>
      </c>
      <c r="K2229" s="31">
        <v>0</v>
      </c>
      <c r="L2229" s="31">
        <v>0</v>
      </c>
    </row>
    <row r="2230" spans="1:12" outlineLevel="2" x14ac:dyDescent="0.2">
      <c r="A2230" t="s">
        <v>1258</v>
      </c>
      <c r="B2230" s="31" t="s">
        <v>2201</v>
      </c>
      <c r="C2230" t="s">
        <v>425</v>
      </c>
      <c r="D2230" s="3">
        <v>43487</v>
      </c>
      <c r="E2230" s="115">
        <v>280000</v>
      </c>
      <c r="F2230" t="s">
        <v>838</v>
      </c>
      <c r="G2230" s="31">
        <v>1</v>
      </c>
      <c r="H2230" s="31">
        <v>0</v>
      </c>
      <c r="I2230" s="31">
        <v>0</v>
      </c>
      <c r="J2230" s="117">
        <f t="shared" si="34"/>
        <v>0</v>
      </c>
      <c r="K2230" s="31">
        <v>0</v>
      </c>
      <c r="L2230" s="31">
        <v>0</v>
      </c>
    </row>
    <row r="2231" spans="1:12" outlineLevel="2" x14ac:dyDescent="0.2">
      <c r="A2231" t="s">
        <v>1258</v>
      </c>
      <c r="B2231" s="31" t="s">
        <v>2326</v>
      </c>
      <c r="C2231" t="s">
        <v>6</v>
      </c>
      <c r="D2231" s="3">
        <v>43504</v>
      </c>
      <c r="E2231" s="115">
        <v>208000</v>
      </c>
      <c r="F2231" t="s">
        <v>838</v>
      </c>
      <c r="G2231" s="31">
        <v>1</v>
      </c>
      <c r="H2231" s="31">
        <v>0</v>
      </c>
      <c r="I2231" s="31">
        <v>0</v>
      </c>
      <c r="J2231" s="117">
        <f t="shared" si="34"/>
        <v>0</v>
      </c>
      <c r="K2231" s="31">
        <v>0</v>
      </c>
      <c r="L2231" s="31">
        <v>0</v>
      </c>
    </row>
    <row r="2232" spans="1:12" outlineLevel="2" x14ac:dyDescent="0.2">
      <c r="A2232" t="s">
        <v>1258</v>
      </c>
      <c r="B2232" s="31" t="s">
        <v>2494</v>
      </c>
      <c r="C2232" t="s">
        <v>6</v>
      </c>
      <c r="D2232" s="3">
        <v>43525</v>
      </c>
      <c r="E2232" s="115">
        <v>0</v>
      </c>
      <c r="F2232" t="s">
        <v>838</v>
      </c>
      <c r="G2232" s="31">
        <v>0</v>
      </c>
      <c r="H2232" s="31">
        <v>0</v>
      </c>
      <c r="I2232" s="31">
        <v>0</v>
      </c>
      <c r="J2232" s="117" t="e">
        <f t="shared" si="34"/>
        <v>#DIV/0!</v>
      </c>
      <c r="K2232" s="31">
        <v>1</v>
      </c>
      <c r="L2232" s="31">
        <v>0</v>
      </c>
    </row>
    <row r="2233" spans="1:12" outlineLevel="2" x14ac:dyDescent="0.2">
      <c r="A2233" t="s">
        <v>1258</v>
      </c>
      <c r="B2233" s="31" t="s">
        <v>2762</v>
      </c>
      <c r="C2233" t="s">
        <v>301</v>
      </c>
      <c r="D2233" s="3">
        <v>43556</v>
      </c>
      <c r="E2233" s="115">
        <v>212500</v>
      </c>
      <c r="F2233" t="s">
        <v>838</v>
      </c>
      <c r="G2233" s="31">
        <v>1</v>
      </c>
      <c r="H2233" s="31">
        <v>0</v>
      </c>
      <c r="I2233" s="31">
        <v>0</v>
      </c>
      <c r="J2233" s="117">
        <f t="shared" si="34"/>
        <v>0</v>
      </c>
      <c r="K2233" s="31">
        <v>0</v>
      </c>
      <c r="L2233" s="31">
        <v>0</v>
      </c>
    </row>
    <row r="2234" spans="1:12" outlineLevel="2" x14ac:dyDescent="0.2">
      <c r="A2234" t="s">
        <v>1258</v>
      </c>
      <c r="B2234" s="31" t="s">
        <v>3044</v>
      </c>
      <c r="C2234" t="s">
        <v>64</v>
      </c>
      <c r="D2234" s="3">
        <v>43587</v>
      </c>
      <c r="E2234" s="115">
        <v>145000</v>
      </c>
      <c r="F2234">
        <v>20190002</v>
      </c>
      <c r="G2234" s="31">
        <v>1</v>
      </c>
      <c r="H2234" s="31">
        <v>1</v>
      </c>
      <c r="I2234" s="31">
        <v>0</v>
      </c>
      <c r="J2234" s="117">
        <f t="shared" si="34"/>
        <v>0</v>
      </c>
      <c r="K2234" s="31">
        <v>0</v>
      </c>
      <c r="L2234" s="31">
        <v>0</v>
      </c>
    </row>
    <row r="2235" spans="1:12" outlineLevel="2" x14ac:dyDescent="0.2">
      <c r="A2235" t="s">
        <v>1258</v>
      </c>
      <c r="B2235" s="31" t="s">
        <v>2288</v>
      </c>
      <c r="C2235" t="s">
        <v>6</v>
      </c>
      <c r="D2235" s="3">
        <v>43497</v>
      </c>
      <c r="E2235" s="115">
        <v>0</v>
      </c>
      <c r="F2235" t="s">
        <v>838</v>
      </c>
      <c r="G2235" s="31">
        <v>0</v>
      </c>
      <c r="H2235" s="31">
        <v>0</v>
      </c>
      <c r="I2235" s="31">
        <v>0</v>
      </c>
      <c r="J2235" s="117" t="e">
        <f t="shared" si="34"/>
        <v>#DIV/0!</v>
      </c>
      <c r="K2235" s="31">
        <v>1</v>
      </c>
      <c r="L2235" s="31">
        <v>0</v>
      </c>
    </row>
    <row r="2236" spans="1:12" outlineLevel="2" x14ac:dyDescent="0.2">
      <c r="A2236" t="s">
        <v>1258</v>
      </c>
      <c r="B2236" s="31" t="s">
        <v>3287</v>
      </c>
      <c r="C2236" t="s">
        <v>6</v>
      </c>
      <c r="D2236" s="3">
        <v>43609</v>
      </c>
      <c r="E2236" s="115">
        <v>145000</v>
      </c>
      <c r="F2236" t="s">
        <v>838</v>
      </c>
      <c r="G2236" s="31">
        <v>1</v>
      </c>
      <c r="H2236" s="31">
        <v>0</v>
      </c>
      <c r="I2236" s="31">
        <v>0</v>
      </c>
      <c r="J2236" s="117">
        <f t="shared" si="34"/>
        <v>0</v>
      </c>
      <c r="K2236" s="31">
        <v>0</v>
      </c>
      <c r="L2236" s="31">
        <v>0</v>
      </c>
    </row>
    <row r="2237" spans="1:12" outlineLevel="2" x14ac:dyDescent="0.2">
      <c r="A2237" t="s">
        <v>1258</v>
      </c>
      <c r="B2237" s="31" t="s">
        <v>3049</v>
      </c>
      <c r="C2237" t="s">
        <v>7</v>
      </c>
      <c r="D2237" s="3">
        <v>43588</v>
      </c>
      <c r="E2237" s="115">
        <v>299000</v>
      </c>
      <c r="F2237" t="s">
        <v>838</v>
      </c>
      <c r="G2237" s="31">
        <v>1</v>
      </c>
      <c r="H2237" s="31">
        <v>0</v>
      </c>
      <c r="I2237" s="31">
        <v>0</v>
      </c>
      <c r="J2237" s="117">
        <f t="shared" si="34"/>
        <v>0</v>
      </c>
      <c r="K2237" s="31">
        <v>0</v>
      </c>
      <c r="L2237" s="31">
        <v>0</v>
      </c>
    </row>
    <row r="2238" spans="1:12" outlineLevel="2" x14ac:dyDescent="0.2">
      <c r="A2238" t="s">
        <v>1258</v>
      </c>
      <c r="B2238" s="31" t="s">
        <v>2477</v>
      </c>
      <c r="C2238" t="s">
        <v>6</v>
      </c>
      <c r="D2238" s="3">
        <v>43524</v>
      </c>
      <c r="E2238" s="115">
        <v>84000</v>
      </c>
      <c r="F2238">
        <v>20190351</v>
      </c>
      <c r="G2238" s="31">
        <v>1</v>
      </c>
      <c r="H2238" s="31">
        <v>1</v>
      </c>
      <c r="I2238" s="31">
        <v>0</v>
      </c>
      <c r="J2238" s="117">
        <f t="shared" si="34"/>
        <v>0</v>
      </c>
      <c r="K2238" s="31">
        <v>0</v>
      </c>
      <c r="L2238" s="31">
        <v>0</v>
      </c>
    </row>
    <row r="2239" spans="1:12" outlineLevel="2" x14ac:dyDescent="0.2">
      <c r="A2239" t="s">
        <v>1258</v>
      </c>
      <c r="B2239" s="31" t="s">
        <v>3108</v>
      </c>
      <c r="C2239" t="s">
        <v>110</v>
      </c>
      <c r="D2239" s="3">
        <v>43594</v>
      </c>
      <c r="E2239" s="115">
        <v>135000</v>
      </c>
      <c r="F2239" t="s">
        <v>838</v>
      </c>
      <c r="G2239" s="31">
        <v>1</v>
      </c>
      <c r="H2239" s="31">
        <v>0</v>
      </c>
      <c r="I2239" s="31">
        <v>0</v>
      </c>
      <c r="J2239" s="117">
        <f t="shared" si="34"/>
        <v>0</v>
      </c>
      <c r="K2239" s="31">
        <v>0</v>
      </c>
      <c r="L2239" s="31">
        <v>0</v>
      </c>
    </row>
    <row r="2240" spans="1:12" outlineLevel="2" x14ac:dyDescent="0.2">
      <c r="A2240" t="s">
        <v>1258</v>
      </c>
      <c r="B2240" s="31" t="s">
        <v>2150</v>
      </c>
      <c r="C2240" t="s">
        <v>730</v>
      </c>
      <c r="D2240" s="3">
        <v>43479</v>
      </c>
      <c r="E2240" s="115">
        <v>155000</v>
      </c>
      <c r="F2240" t="s">
        <v>838</v>
      </c>
      <c r="G2240" s="31">
        <v>1</v>
      </c>
      <c r="H2240" s="31">
        <v>0</v>
      </c>
      <c r="I2240" s="31">
        <v>0</v>
      </c>
      <c r="J2240" s="117">
        <f t="shared" si="34"/>
        <v>0</v>
      </c>
      <c r="K2240" s="31">
        <v>0</v>
      </c>
      <c r="L2240" s="31">
        <v>0</v>
      </c>
    </row>
    <row r="2241" spans="1:12" outlineLevel="2" x14ac:dyDescent="0.2">
      <c r="A2241" t="s">
        <v>1258</v>
      </c>
      <c r="B2241" s="31" t="s">
        <v>2934</v>
      </c>
      <c r="C2241" t="s">
        <v>216</v>
      </c>
      <c r="D2241" s="3">
        <v>43577</v>
      </c>
      <c r="E2241" s="115">
        <v>202000</v>
      </c>
      <c r="F2241" t="s">
        <v>838</v>
      </c>
      <c r="G2241" s="31">
        <v>1</v>
      </c>
      <c r="H2241" s="31">
        <v>0</v>
      </c>
      <c r="I2241" s="31">
        <v>0</v>
      </c>
      <c r="J2241" s="117">
        <f t="shared" si="34"/>
        <v>0</v>
      </c>
      <c r="K2241" s="31">
        <v>0</v>
      </c>
      <c r="L2241" s="31">
        <v>0</v>
      </c>
    </row>
    <row r="2242" spans="1:12" outlineLevel="2" x14ac:dyDescent="0.2">
      <c r="A2242" t="s">
        <v>1258</v>
      </c>
      <c r="B2242" s="31" t="s">
        <v>3123</v>
      </c>
      <c r="C2242" t="s">
        <v>6</v>
      </c>
      <c r="D2242" s="3">
        <v>43595</v>
      </c>
      <c r="E2242" s="115">
        <v>124250</v>
      </c>
      <c r="F2242">
        <v>20190866</v>
      </c>
      <c r="G2242" s="31">
        <v>1</v>
      </c>
      <c r="H2242" s="31">
        <v>1</v>
      </c>
      <c r="I2242" s="31">
        <v>0</v>
      </c>
      <c r="J2242" s="117">
        <f t="shared" si="34"/>
        <v>0</v>
      </c>
      <c r="K2242" s="31">
        <v>0</v>
      </c>
      <c r="L2242" s="31">
        <v>0</v>
      </c>
    </row>
    <row r="2243" spans="1:12" outlineLevel="2" x14ac:dyDescent="0.2">
      <c r="A2243" t="s">
        <v>1258</v>
      </c>
      <c r="B2243" s="31" t="s">
        <v>2941</v>
      </c>
      <c r="C2243" t="s">
        <v>216</v>
      </c>
      <c r="D2243" s="3">
        <v>43577</v>
      </c>
      <c r="E2243" s="115">
        <v>0</v>
      </c>
      <c r="F2243" t="s">
        <v>838</v>
      </c>
      <c r="G2243" s="31">
        <v>0</v>
      </c>
      <c r="H2243" s="31">
        <v>0</v>
      </c>
      <c r="I2243" s="31">
        <v>0</v>
      </c>
      <c r="J2243" s="117" t="e">
        <f t="shared" si="34"/>
        <v>#DIV/0!</v>
      </c>
      <c r="K2243" s="31">
        <v>1</v>
      </c>
      <c r="L2243" s="31">
        <v>0</v>
      </c>
    </row>
    <row r="2244" spans="1:12" outlineLevel="2" x14ac:dyDescent="0.2">
      <c r="A2244" t="s">
        <v>1258</v>
      </c>
      <c r="B2244" s="31" t="s">
        <v>2257</v>
      </c>
      <c r="C2244" t="s">
        <v>11</v>
      </c>
      <c r="D2244" s="3">
        <v>43496</v>
      </c>
      <c r="E2244" s="115">
        <v>64000</v>
      </c>
      <c r="F2244" t="s">
        <v>838</v>
      </c>
      <c r="G2244" s="31">
        <v>1</v>
      </c>
      <c r="H2244" s="31">
        <v>0</v>
      </c>
      <c r="I2244" s="31">
        <v>0</v>
      </c>
      <c r="J2244" s="117">
        <f t="shared" si="34"/>
        <v>0</v>
      </c>
      <c r="K2244" s="31">
        <v>0</v>
      </c>
      <c r="L2244" s="31">
        <v>0</v>
      </c>
    </row>
    <row r="2245" spans="1:12" outlineLevel="2" x14ac:dyDescent="0.2">
      <c r="A2245" t="s">
        <v>1258</v>
      </c>
      <c r="B2245" s="31" t="s">
        <v>2449</v>
      </c>
      <c r="C2245" t="s">
        <v>11</v>
      </c>
      <c r="D2245" s="3">
        <v>43523</v>
      </c>
      <c r="E2245" s="115">
        <v>28000</v>
      </c>
      <c r="F2245" t="s">
        <v>838</v>
      </c>
      <c r="G2245" s="31">
        <v>1</v>
      </c>
      <c r="H2245" s="31">
        <v>0</v>
      </c>
      <c r="I2245" s="31">
        <v>0</v>
      </c>
      <c r="J2245" s="117">
        <f t="shared" si="34"/>
        <v>0</v>
      </c>
      <c r="K2245" s="31">
        <v>0</v>
      </c>
      <c r="L2245" s="31">
        <v>0</v>
      </c>
    </row>
    <row r="2246" spans="1:12" outlineLevel="2" x14ac:dyDescent="0.2">
      <c r="A2246" t="s">
        <v>1258</v>
      </c>
      <c r="B2246" s="31" t="s">
        <v>3019</v>
      </c>
      <c r="C2246" t="s">
        <v>6</v>
      </c>
      <c r="D2246" s="3">
        <v>43585</v>
      </c>
      <c r="E2246" s="115">
        <v>65000</v>
      </c>
      <c r="F2246" t="s">
        <v>838</v>
      </c>
      <c r="G2246" s="31">
        <v>1</v>
      </c>
      <c r="H2246" s="31">
        <v>0</v>
      </c>
      <c r="I2246" s="31">
        <v>0</v>
      </c>
      <c r="J2246" s="117">
        <f t="shared" ref="J2246:J2309" si="35">+I2246/G2246</f>
        <v>0</v>
      </c>
      <c r="K2246" s="31">
        <v>0</v>
      </c>
      <c r="L2246" s="31">
        <v>0</v>
      </c>
    </row>
    <row r="2247" spans="1:12" outlineLevel="2" x14ac:dyDescent="0.2">
      <c r="A2247" t="s">
        <v>1258</v>
      </c>
      <c r="B2247" s="31" t="s">
        <v>2238</v>
      </c>
      <c r="C2247" t="s">
        <v>6</v>
      </c>
      <c r="D2247" s="3">
        <v>43495</v>
      </c>
      <c r="E2247" s="115">
        <v>73000</v>
      </c>
      <c r="F2247" t="s">
        <v>838</v>
      </c>
      <c r="G2247" s="31">
        <v>1</v>
      </c>
      <c r="H2247" s="31">
        <v>0</v>
      </c>
      <c r="I2247" s="31">
        <v>0</v>
      </c>
      <c r="J2247" s="117">
        <f t="shared" si="35"/>
        <v>0</v>
      </c>
      <c r="K2247" s="31">
        <v>0</v>
      </c>
      <c r="L2247" s="31">
        <v>0</v>
      </c>
    </row>
    <row r="2248" spans="1:12" outlineLevel="2" x14ac:dyDescent="0.2">
      <c r="A2248" t="s">
        <v>1258</v>
      </c>
      <c r="B2248" s="31" t="s">
        <v>2663</v>
      </c>
      <c r="C2248" t="s">
        <v>6</v>
      </c>
      <c r="D2248" s="3">
        <v>43545</v>
      </c>
      <c r="E2248" s="115">
        <v>0</v>
      </c>
      <c r="F2248" t="s">
        <v>838</v>
      </c>
      <c r="G2248" s="31">
        <v>0</v>
      </c>
      <c r="H2248" s="31">
        <v>0</v>
      </c>
      <c r="I2248" s="31">
        <v>0</v>
      </c>
      <c r="J2248" s="117" t="e">
        <f t="shared" si="35"/>
        <v>#DIV/0!</v>
      </c>
      <c r="K2248" s="31">
        <v>1</v>
      </c>
      <c r="L2248" s="31">
        <v>0</v>
      </c>
    </row>
    <row r="2249" spans="1:12" outlineLevel="2" x14ac:dyDescent="0.2">
      <c r="A2249" t="s">
        <v>1258</v>
      </c>
      <c r="B2249" s="31" t="s">
        <v>3347</v>
      </c>
      <c r="C2249" t="s">
        <v>7</v>
      </c>
      <c r="D2249" s="3">
        <v>43616</v>
      </c>
      <c r="E2249" s="115">
        <v>350000</v>
      </c>
      <c r="F2249">
        <v>20191012</v>
      </c>
      <c r="G2249" s="31">
        <v>1</v>
      </c>
      <c r="H2249" s="31">
        <v>1</v>
      </c>
      <c r="I2249" s="31">
        <v>0</v>
      </c>
      <c r="J2249" s="117">
        <f t="shared" si="35"/>
        <v>0</v>
      </c>
      <c r="K2249" s="31">
        <v>0</v>
      </c>
      <c r="L2249" s="31">
        <v>0</v>
      </c>
    </row>
    <row r="2250" spans="1:12" outlineLevel="2" x14ac:dyDescent="0.2">
      <c r="A2250" t="s">
        <v>1258</v>
      </c>
      <c r="B2250" s="31" t="s">
        <v>2444</v>
      </c>
      <c r="C2250" t="s">
        <v>123</v>
      </c>
      <c r="D2250" s="3">
        <v>43523</v>
      </c>
      <c r="E2250" s="115">
        <v>229000</v>
      </c>
      <c r="F2250" t="s">
        <v>838</v>
      </c>
      <c r="G2250" s="31">
        <v>1</v>
      </c>
      <c r="H2250" s="31">
        <v>0</v>
      </c>
      <c r="I2250" s="31">
        <v>0</v>
      </c>
      <c r="J2250" s="117">
        <f t="shared" si="35"/>
        <v>0</v>
      </c>
      <c r="K2250" s="31">
        <v>0</v>
      </c>
      <c r="L2250" s="31">
        <v>0</v>
      </c>
    </row>
    <row r="2251" spans="1:12" outlineLevel="2" x14ac:dyDescent="0.2">
      <c r="A2251" t="s">
        <v>1258</v>
      </c>
      <c r="B2251" s="31" t="s">
        <v>2511</v>
      </c>
      <c r="C2251" t="s">
        <v>122</v>
      </c>
      <c r="D2251" s="3">
        <v>43528</v>
      </c>
      <c r="E2251" s="115">
        <v>369900</v>
      </c>
      <c r="F2251" t="s">
        <v>838</v>
      </c>
      <c r="G2251" s="31">
        <v>1</v>
      </c>
      <c r="H2251" s="31">
        <v>0</v>
      </c>
      <c r="I2251" s="31">
        <v>0</v>
      </c>
      <c r="J2251" s="117">
        <f t="shared" si="35"/>
        <v>0</v>
      </c>
      <c r="K2251" s="31">
        <v>0</v>
      </c>
      <c r="L2251" s="31">
        <v>0</v>
      </c>
    </row>
    <row r="2252" spans="1:12" outlineLevel="2" x14ac:dyDescent="0.2">
      <c r="A2252" t="s">
        <v>1258</v>
      </c>
      <c r="B2252" s="31" t="s">
        <v>2175</v>
      </c>
      <c r="C2252" t="s">
        <v>6</v>
      </c>
      <c r="D2252" s="3">
        <v>43482</v>
      </c>
      <c r="E2252" s="115">
        <v>50000</v>
      </c>
      <c r="F2252" t="s">
        <v>838</v>
      </c>
      <c r="G2252" s="31">
        <v>1</v>
      </c>
      <c r="H2252" s="31">
        <v>0</v>
      </c>
      <c r="I2252" s="31">
        <v>0</v>
      </c>
      <c r="J2252" s="117">
        <f t="shared" si="35"/>
        <v>0</v>
      </c>
      <c r="K2252" s="31">
        <v>0</v>
      </c>
      <c r="L2252" s="31">
        <v>0</v>
      </c>
    </row>
    <row r="2253" spans="1:12" outlineLevel="2" x14ac:dyDescent="0.2">
      <c r="A2253" t="s">
        <v>1258</v>
      </c>
      <c r="B2253" s="31" t="s">
        <v>2740</v>
      </c>
      <c r="C2253" t="s">
        <v>6</v>
      </c>
      <c r="D2253" s="3">
        <v>43553</v>
      </c>
      <c r="E2253" s="115">
        <v>290100</v>
      </c>
      <c r="F2253" t="s">
        <v>838</v>
      </c>
      <c r="G2253" s="31">
        <v>1</v>
      </c>
      <c r="H2253" s="31">
        <v>0</v>
      </c>
      <c r="I2253" s="31">
        <v>0</v>
      </c>
      <c r="J2253" s="117">
        <f t="shared" si="35"/>
        <v>0</v>
      </c>
      <c r="K2253" s="31">
        <v>0</v>
      </c>
      <c r="L2253" s="31">
        <v>0</v>
      </c>
    </row>
    <row r="2254" spans="1:12" outlineLevel="2" x14ac:dyDescent="0.2">
      <c r="A2254" t="s">
        <v>1258</v>
      </c>
      <c r="B2254" s="31" t="s">
        <v>2786</v>
      </c>
      <c r="C2254" t="s">
        <v>7</v>
      </c>
      <c r="D2254" s="3">
        <v>43558</v>
      </c>
      <c r="E2254" s="115">
        <v>153900</v>
      </c>
      <c r="F2254" t="s">
        <v>838</v>
      </c>
      <c r="G2254" s="31">
        <v>1</v>
      </c>
      <c r="H2254" s="31">
        <v>0</v>
      </c>
      <c r="I2254" s="31">
        <v>0</v>
      </c>
      <c r="J2254" s="117">
        <f t="shared" si="35"/>
        <v>0</v>
      </c>
      <c r="K2254" s="31">
        <v>0</v>
      </c>
      <c r="L2254" s="31">
        <v>0</v>
      </c>
    </row>
    <row r="2255" spans="1:12" outlineLevel="2" x14ac:dyDescent="0.2">
      <c r="A2255" t="s">
        <v>1258</v>
      </c>
      <c r="B2255" s="31" t="s">
        <v>2514</v>
      </c>
      <c r="C2255" t="s">
        <v>2515</v>
      </c>
      <c r="D2255" s="3">
        <v>43528</v>
      </c>
      <c r="E2255" s="115">
        <v>295000</v>
      </c>
      <c r="F2255" t="s">
        <v>838</v>
      </c>
      <c r="G2255" s="31">
        <v>1</v>
      </c>
      <c r="H2255" s="31">
        <v>0</v>
      </c>
      <c r="I2255" s="31">
        <v>0</v>
      </c>
      <c r="J2255" s="117">
        <f t="shared" si="35"/>
        <v>0</v>
      </c>
      <c r="K2255" s="31">
        <v>0</v>
      </c>
      <c r="L2255" s="31">
        <v>0</v>
      </c>
    </row>
    <row r="2256" spans="1:12" outlineLevel="2" x14ac:dyDescent="0.2">
      <c r="A2256" t="s">
        <v>1258</v>
      </c>
      <c r="B2256" s="31" t="s">
        <v>2171</v>
      </c>
      <c r="C2256" t="s">
        <v>802</v>
      </c>
      <c r="D2256" s="3">
        <v>43482</v>
      </c>
      <c r="E2256" s="115">
        <v>133500</v>
      </c>
      <c r="F2256" t="s">
        <v>838</v>
      </c>
      <c r="G2256" s="31">
        <v>1</v>
      </c>
      <c r="H2256" s="31">
        <v>0</v>
      </c>
      <c r="I2256" s="31">
        <v>0</v>
      </c>
      <c r="J2256" s="117">
        <f t="shared" si="35"/>
        <v>0</v>
      </c>
      <c r="K2256" s="31">
        <v>0</v>
      </c>
      <c r="L2256" s="31">
        <v>0</v>
      </c>
    </row>
    <row r="2257" spans="1:12" outlineLevel="2" x14ac:dyDescent="0.2">
      <c r="A2257" t="s">
        <v>1258</v>
      </c>
      <c r="B2257" s="31" t="s">
        <v>3234</v>
      </c>
      <c r="C2257" t="s">
        <v>216</v>
      </c>
      <c r="D2257" s="3">
        <v>43607</v>
      </c>
      <c r="E2257" s="115">
        <v>206000</v>
      </c>
      <c r="F2257" t="s">
        <v>838</v>
      </c>
      <c r="G2257" s="31">
        <v>1</v>
      </c>
      <c r="H2257" s="31">
        <v>0</v>
      </c>
      <c r="I2257" s="31">
        <v>0</v>
      </c>
      <c r="J2257" s="117">
        <f t="shared" si="35"/>
        <v>0</v>
      </c>
      <c r="K2257" s="31">
        <v>0</v>
      </c>
      <c r="L2257" s="31">
        <v>0</v>
      </c>
    </row>
    <row r="2258" spans="1:12" outlineLevel="2" x14ac:dyDescent="0.2">
      <c r="A2258" t="s">
        <v>1258</v>
      </c>
      <c r="B2258" s="31" t="s">
        <v>3135</v>
      </c>
      <c r="C2258" t="s">
        <v>121</v>
      </c>
      <c r="D2258" s="3">
        <v>43595</v>
      </c>
      <c r="E2258" s="115">
        <v>0</v>
      </c>
      <c r="F2258" t="s">
        <v>838</v>
      </c>
      <c r="G2258" s="31">
        <v>0</v>
      </c>
      <c r="H2258" s="31">
        <v>0</v>
      </c>
      <c r="I2258" s="31">
        <v>0</v>
      </c>
      <c r="J2258" s="117" t="e">
        <f t="shared" si="35"/>
        <v>#DIV/0!</v>
      </c>
      <c r="K2258" s="31">
        <v>1</v>
      </c>
      <c r="L2258" s="31">
        <v>0</v>
      </c>
    </row>
    <row r="2259" spans="1:12" outlineLevel="2" x14ac:dyDescent="0.2">
      <c r="A2259" t="s">
        <v>1258</v>
      </c>
      <c r="B2259" s="31" t="s">
        <v>2334</v>
      </c>
      <c r="C2259" t="s">
        <v>6</v>
      </c>
      <c r="D2259" s="3">
        <v>43504</v>
      </c>
      <c r="E2259" s="115">
        <v>278900</v>
      </c>
      <c r="F2259" t="s">
        <v>838</v>
      </c>
      <c r="G2259" s="31">
        <v>1</v>
      </c>
      <c r="H2259" s="31">
        <v>0</v>
      </c>
      <c r="I2259" s="31">
        <v>0</v>
      </c>
      <c r="J2259" s="117">
        <f t="shared" si="35"/>
        <v>0</v>
      </c>
      <c r="K2259" s="31">
        <v>0</v>
      </c>
      <c r="L2259" s="31">
        <v>0</v>
      </c>
    </row>
    <row r="2260" spans="1:12" outlineLevel="2" x14ac:dyDescent="0.2">
      <c r="A2260" t="s">
        <v>1258</v>
      </c>
      <c r="B2260" s="31" t="s">
        <v>2106</v>
      </c>
      <c r="C2260" t="s">
        <v>6</v>
      </c>
      <c r="D2260" s="3">
        <v>43469</v>
      </c>
      <c r="E2260" s="115">
        <v>0</v>
      </c>
      <c r="F2260">
        <v>20182596</v>
      </c>
      <c r="G2260" s="31">
        <v>0</v>
      </c>
      <c r="H2260" s="31">
        <v>0</v>
      </c>
      <c r="I2260" s="31">
        <v>0</v>
      </c>
      <c r="J2260" s="117" t="e">
        <f t="shared" si="35"/>
        <v>#DIV/0!</v>
      </c>
      <c r="K2260" s="31">
        <v>1</v>
      </c>
      <c r="L2260" s="31">
        <v>1</v>
      </c>
    </row>
    <row r="2261" spans="1:12" outlineLevel="2" x14ac:dyDescent="0.2">
      <c r="A2261" t="s">
        <v>1258</v>
      </c>
      <c r="B2261" s="31" t="s">
        <v>1567</v>
      </c>
      <c r="C2261" t="s">
        <v>6</v>
      </c>
      <c r="D2261" s="3">
        <v>43518</v>
      </c>
      <c r="E2261" s="115">
        <v>130000</v>
      </c>
      <c r="F2261">
        <v>20190165</v>
      </c>
      <c r="G2261" s="31">
        <v>1</v>
      </c>
      <c r="H2261" s="31">
        <v>1</v>
      </c>
      <c r="I2261" s="31">
        <v>0</v>
      </c>
      <c r="J2261" s="117">
        <f t="shared" si="35"/>
        <v>0</v>
      </c>
      <c r="K2261" s="31">
        <v>0</v>
      </c>
      <c r="L2261" s="31">
        <v>0</v>
      </c>
    </row>
    <row r="2262" spans="1:12" outlineLevel="2" x14ac:dyDescent="0.2">
      <c r="A2262" t="s">
        <v>1258</v>
      </c>
      <c r="B2262" s="31" t="s">
        <v>3326</v>
      </c>
      <c r="C2262" t="s">
        <v>1249</v>
      </c>
      <c r="D2262" s="3">
        <v>43615</v>
      </c>
      <c r="E2262" s="115">
        <v>424000</v>
      </c>
      <c r="F2262">
        <v>20190894</v>
      </c>
      <c r="G2262" s="31">
        <v>1</v>
      </c>
      <c r="H2262" s="31">
        <v>1</v>
      </c>
      <c r="I2262" s="31">
        <v>0</v>
      </c>
      <c r="J2262" s="117">
        <f t="shared" si="35"/>
        <v>0</v>
      </c>
      <c r="K2262" s="31">
        <v>0</v>
      </c>
      <c r="L2262" s="31">
        <v>0</v>
      </c>
    </row>
    <row r="2263" spans="1:12" outlineLevel="2" x14ac:dyDescent="0.2">
      <c r="A2263" t="s">
        <v>1258</v>
      </c>
      <c r="B2263" s="31" t="s">
        <v>2395</v>
      </c>
      <c r="C2263" t="s">
        <v>6</v>
      </c>
      <c r="D2263" s="3">
        <v>43516</v>
      </c>
      <c r="E2263" s="115">
        <v>0</v>
      </c>
      <c r="F2263" t="s">
        <v>838</v>
      </c>
      <c r="G2263" s="31">
        <v>0</v>
      </c>
      <c r="H2263" s="31">
        <v>0</v>
      </c>
      <c r="I2263" s="31">
        <v>0</v>
      </c>
      <c r="J2263" s="117" t="e">
        <f t="shared" si="35"/>
        <v>#DIV/0!</v>
      </c>
      <c r="K2263" s="31">
        <v>1</v>
      </c>
      <c r="L2263" s="31">
        <v>0</v>
      </c>
    </row>
    <row r="2264" spans="1:12" outlineLevel="2" x14ac:dyDescent="0.2">
      <c r="A2264" t="s">
        <v>1258</v>
      </c>
      <c r="B2264" s="31" t="s">
        <v>2634</v>
      </c>
      <c r="C2264" t="s">
        <v>6</v>
      </c>
      <c r="D2264" s="3">
        <v>43543</v>
      </c>
      <c r="E2264" s="115">
        <v>209900</v>
      </c>
      <c r="F2264" t="s">
        <v>838</v>
      </c>
      <c r="G2264" s="31">
        <v>1</v>
      </c>
      <c r="H2264" s="31">
        <v>0</v>
      </c>
      <c r="I2264" s="31">
        <v>0</v>
      </c>
      <c r="J2264" s="117">
        <f t="shared" si="35"/>
        <v>0</v>
      </c>
      <c r="K2264" s="31">
        <v>0</v>
      </c>
      <c r="L2264" s="31">
        <v>0</v>
      </c>
    </row>
    <row r="2265" spans="1:12" outlineLevel="2" x14ac:dyDescent="0.2">
      <c r="A2265" t="s">
        <v>1258</v>
      </c>
      <c r="B2265" s="31" t="s">
        <v>3085</v>
      </c>
      <c r="C2265" t="s">
        <v>216</v>
      </c>
      <c r="D2265" s="3">
        <v>43592</v>
      </c>
      <c r="E2265" s="115">
        <v>230000</v>
      </c>
      <c r="F2265" t="s">
        <v>838</v>
      </c>
      <c r="G2265" s="31">
        <v>1</v>
      </c>
      <c r="H2265" s="31">
        <v>0</v>
      </c>
      <c r="I2265" s="31">
        <v>0</v>
      </c>
      <c r="J2265" s="117">
        <f t="shared" si="35"/>
        <v>0</v>
      </c>
      <c r="K2265" s="31">
        <v>0</v>
      </c>
      <c r="L2265" s="31">
        <v>0</v>
      </c>
    </row>
    <row r="2266" spans="1:12" outlineLevel="2" x14ac:dyDescent="0.2">
      <c r="A2266" t="s">
        <v>1258</v>
      </c>
      <c r="B2266" s="31" t="s">
        <v>1039</v>
      </c>
      <c r="C2266" t="s">
        <v>6</v>
      </c>
      <c r="D2266" s="3">
        <v>43522</v>
      </c>
      <c r="E2266" s="115">
        <v>145000</v>
      </c>
      <c r="F2266">
        <v>20190333</v>
      </c>
      <c r="G2266" s="31">
        <v>1</v>
      </c>
      <c r="H2266" s="31">
        <v>1</v>
      </c>
      <c r="I2266" s="31">
        <v>0</v>
      </c>
      <c r="J2266" s="117">
        <f t="shared" si="35"/>
        <v>0</v>
      </c>
      <c r="K2266" s="31">
        <v>0</v>
      </c>
      <c r="L2266" s="31">
        <v>0</v>
      </c>
    </row>
    <row r="2267" spans="1:12" outlineLevel="1" x14ac:dyDescent="0.2">
      <c r="A2267" s="29" t="s">
        <v>3829</v>
      </c>
      <c r="B2267" s="31"/>
      <c r="E2267" s="115">
        <f>SUBTOTAL(9,E2152:E2266)</f>
        <v>21162724</v>
      </c>
      <c r="F2267"/>
      <c r="G2267" s="31">
        <f>SUBTOTAL(9,G2152:G2266)</f>
        <v>104</v>
      </c>
      <c r="H2267" s="31">
        <f>SUBTOTAL(9,H2152:H2266)</f>
        <v>20</v>
      </c>
      <c r="I2267" s="31">
        <f>SUBTOTAL(9,I2152:I2266)</f>
        <v>58</v>
      </c>
      <c r="J2267" s="117">
        <f t="shared" si="35"/>
        <v>0.55769230769230771</v>
      </c>
      <c r="K2267" s="31">
        <f>SUBTOTAL(9,K2152:K2266)</f>
        <v>22</v>
      </c>
      <c r="L2267" s="31">
        <f>SUBTOTAL(9,L2152:L2266)</f>
        <v>2</v>
      </c>
    </row>
    <row r="2268" spans="1:12" outlineLevel="2" x14ac:dyDescent="0.2">
      <c r="A2268" t="s">
        <v>2069</v>
      </c>
      <c r="B2268" s="2" t="s">
        <v>2398</v>
      </c>
      <c r="C2268" s="17" t="s">
        <v>6</v>
      </c>
      <c r="D2268" s="102">
        <v>43516</v>
      </c>
      <c r="E2268" s="127">
        <v>157000</v>
      </c>
      <c r="F2268" s="129" t="s">
        <v>838</v>
      </c>
      <c r="G2268" s="129">
        <v>1</v>
      </c>
      <c r="H2268" s="129">
        <v>0</v>
      </c>
      <c r="I2268" s="31">
        <v>1</v>
      </c>
      <c r="J2268" s="117">
        <f t="shared" si="35"/>
        <v>1</v>
      </c>
      <c r="K2268" s="31">
        <v>0</v>
      </c>
      <c r="L2268" s="31">
        <v>0</v>
      </c>
    </row>
    <row r="2269" spans="1:12" outlineLevel="2" x14ac:dyDescent="0.2">
      <c r="A2269" t="s">
        <v>2069</v>
      </c>
      <c r="B2269" s="31" t="s">
        <v>2290</v>
      </c>
      <c r="C2269" t="s">
        <v>6</v>
      </c>
      <c r="D2269" s="3">
        <v>43497</v>
      </c>
      <c r="E2269" s="115">
        <v>169000</v>
      </c>
      <c r="F2269" t="s">
        <v>838</v>
      </c>
      <c r="G2269" s="31">
        <v>1</v>
      </c>
      <c r="H2269" s="31">
        <v>0</v>
      </c>
      <c r="I2269" s="31">
        <v>0</v>
      </c>
      <c r="J2269" s="117">
        <f t="shared" si="35"/>
        <v>0</v>
      </c>
      <c r="K2269" s="31">
        <v>0</v>
      </c>
      <c r="L2269" s="31">
        <v>0</v>
      </c>
    </row>
    <row r="2270" spans="1:12" outlineLevel="1" x14ac:dyDescent="0.2">
      <c r="A2270" s="29" t="s">
        <v>3830</v>
      </c>
      <c r="B2270" s="31"/>
      <c r="E2270" s="115">
        <f>SUBTOTAL(9,E2268:E2269)</f>
        <v>326000</v>
      </c>
      <c r="F2270"/>
      <c r="G2270" s="31">
        <f>SUBTOTAL(9,G2268:G2269)</f>
        <v>2</v>
      </c>
      <c r="H2270" s="31">
        <f>SUBTOTAL(9,H2268:H2269)</f>
        <v>0</v>
      </c>
      <c r="I2270" s="31">
        <f>SUBTOTAL(9,I2268:I2269)</f>
        <v>1</v>
      </c>
      <c r="J2270" s="117">
        <f t="shared" si="35"/>
        <v>0.5</v>
      </c>
      <c r="K2270" s="31">
        <f>SUBTOTAL(9,K2268:K2269)</f>
        <v>0</v>
      </c>
      <c r="L2270" s="31">
        <f>SUBTOTAL(9,L2268:L2269)</f>
        <v>0</v>
      </c>
    </row>
    <row r="2271" spans="1:12" outlineLevel="2" x14ac:dyDescent="0.2">
      <c r="A2271" t="s">
        <v>2085</v>
      </c>
      <c r="B2271" s="2" t="s">
        <v>2692</v>
      </c>
      <c r="C2271" s="17" t="s">
        <v>6</v>
      </c>
      <c r="D2271" s="102">
        <v>43549</v>
      </c>
      <c r="E2271" s="127">
        <v>225000</v>
      </c>
      <c r="F2271" s="129" t="s">
        <v>838</v>
      </c>
      <c r="G2271" s="129">
        <v>1</v>
      </c>
      <c r="H2271" s="129">
        <v>0</v>
      </c>
      <c r="I2271" s="31">
        <v>1</v>
      </c>
      <c r="J2271" s="117">
        <f t="shared" si="35"/>
        <v>1</v>
      </c>
      <c r="K2271" s="31">
        <v>0</v>
      </c>
      <c r="L2271" s="31">
        <v>0</v>
      </c>
    </row>
    <row r="2272" spans="1:12" outlineLevel="2" x14ac:dyDescent="0.2">
      <c r="A2272" t="s">
        <v>2085</v>
      </c>
      <c r="B2272" s="2" t="s">
        <v>2165</v>
      </c>
      <c r="C2272" s="17" t="s">
        <v>425</v>
      </c>
      <c r="D2272" s="102">
        <v>43480</v>
      </c>
      <c r="E2272" s="127">
        <v>530000</v>
      </c>
      <c r="F2272" s="129" t="s">
        <v>838</v>
      </c>
      <c r="G2272" s="129">
        <v>1</v>
      </c>
      <c r="H2272" s="129">
        <v>0</v>
      </c>
      <c r="I2272" s="31">
        <v>1</v>
      </c>
      <c r="J2272" s="117">
        <f t="shared" si="35"/>
        <v>1</v>
      </c>
      <c r="K2272" s="31">
        <v>0</v>
      </c>
      <c r="L2272" s="31">
        <v>0</v>
      </c>
    </row>
    <row r="2273" spans="1:12" outlineLevel="2" x14ac:dyDescent="0.2">
      <c r="A2273" t="s">
        <v>2085</v>
      </c>
      <c r="B2273" s="2" t="s">
        <v>2863</v>
      </c>
      <c r="C2273" s="17" t="s">
        <v>6</v>
      </c>
      <c r="D2273" s="102">
        <v>43567</v>
      </c>
      <c r="E2273" s="127">
        <v>115000</v>
      </c>
      <c r="F2273" s="129" t="s">
        <v>838</v>
      </c>
      <c r="G2273" s="129">
        <v>1</v>
      </c>
      <c r="H2273" s="129">
        <v>0</v>
      </c>
      <c r="I2273" s="31">
        <v>1</v>
      </c>
      <c r="J2273" s="117">
        <f t="shared" si="35"/>
        <v>1</v>
      </c>
      <c r="K2273" s="31">
        <v>0</v>
      </c>
      <c r="L2273" s="31">
        <v>0</v>
      </c>
    </row>
    <row r="2274" spans="1:12" outlineLevel="2" x14ac:dyDescent="0.2">
      <c r="A2274" t="s">
        <v>2085</v>
      </c>
      <c r="B2274" s="2" t="s">
        <v>2160</v>
      </c>
      <c r="C2274" s="17" t="s">
        <v>6</v>
      </c>
      <c r="D2274" s="102">
        <v>43480</v>
      </c>
      <c r="E2274" s="127">
        <v>223000</v>
      </c>
      <c r="F2274" s="129" t="s">
        <v>838</v>
      </c>
      <c r="G2274" s="129">
        <v>1</v>
      </c>
      <c r="H2274" s="129">
        <v>0</v>
      </c>
      <c r="I2274" s="31">
        <v>1</v>
      </c>
      <c r="J2274" s="117">
        <f t="shared" si="35"/>
        <v>1</v>
      </c>
      <c r="K2274" s="31">
        <v>0</v>
      </c>
      <c r="L2274" s="31">
        <v>0</v>
      </c>
    </row>
    <row r="2275" spans="1:12" outlineLevel="2" x14ac:dyDescent="0.2">
      <c r="A2275" t="s">
        <v>2085</v>
      </c>
      <c r="B2275" s="2" t="s">
        <v>2112</v>
      </c>
      <c r="C2275" s="17" t="s">
        <v>6</v>
      </c>
      <c r="D2275" s="102">
        <v>43469</v>
      </c>
      <c r="E2275" s="127">
        <v>223000</v>
      </c>
      <c r="F2275" s="129" t="s">
        <v>838</v>
      </c>
      <c r="G2275" s="129">
        <v>1</v>
      </c>
      <c r="H2275" s="129">
        <v>0</v>
      </c>
      <c r="I2275" s="31">
        <v>1</v>
      </c>
      <c r="J2275" s="117">
        <f t="shared" si="35"/>
        <v>1</v>
      </c>
      <c r="K2275" s="31">
        <v>0</v>
      </c>
      <c r="L2275" s="31">
        <v>0</v>
      </c>
    </row>
    <row r="2276" spans="1:12" outlineLevel="2" x14ac:dyDescent="0.2">
      <c r="A2276" t="s">
        <v>2085</v>
      </c>
      <c r="B2276" s="2" t="s">
        <v>3100</v>
      </c>
      <c r="C2276" s="17" t="s">
        <v>6</v>
      </c>
      <c r="D2276" s="102">
        <v>43594</v>
      </c>
      <c r="E2276" s="127">
        <v>64750</v>
      </c>
      <c r="F2276" s="129">
        <v>20182631</v>
      </c>
      <c r="G2276" s="129">
        <v>1</v>
      </c>
      <c r="H2276" s="129">
        <v>1</v>
      </c>
      <c r="I2276" s="31">
        <v>1</v>
      </c>
      <c r="J2276" s="117">
        <f t="shared" si="35"/>
        <v>1</v>
      </c>
      <c r="K2276" s="31">
        <v>0</v>
      </c>
      <c r="L2276" s="31">
        <v>0</v>
      </c>
    </row>
    <row r="2277" spans="1:12" outlineLevel="2" x14ac:dyDescent="0.2">
      <c r="A2277" t="s">
        <v>2085</v>
      </c>
      <c r="B2277" s="2" t="s">
        <v>3287</v>
      </c>
      <c r="C2277" s="17" t="s">
        <v>6</v>
      </c>
      <c r="D2277" s="102">
        <v>43609</v>
      </c>
      <c r="E2277" s="127">
        <v>145000</v>
      </c>
      <c r="F2277" s="129" t="s">
        <v>838</v>
      </c>
      <c r="G2277" s="129">
        <v>1</v>
      </c>
      <c r="H2277" s="129">
        <v>0</v>
      </c>
      <c r="I2277" s="31">
        <v>1</v>
      </c>
      <c r="J2277" s="117">
        <f t="shared" si="35"/>
        <v>1</v>
      </c>
      <c r="K2277" s="31">
        <v>0</v>
      </c>
      <c r="L2277" s="31">
        <v>0</v>
      </c>
    </row>
    <row r="2278" spans="1:12" outlineLevel="1" x14ac:dyDescent="0.2">
      <c r="A2278" s="29" t="s">
        <v>3831</v>
      </c>
      <c r="B2278" s="2"/>
      <c r="C2278" s="17"/>
      <c r="D2278" s="102"/>
      <c r="E2278" s="127">
        <f>SUBTOTAL(9,E2271:E2277)</f>
        <v>1525750</v>
      </c>
      <c r="F2278" s="129"/>
      <c r="G2278" s="129">
        <f>SUBTOTAL(9,G2271:G2277)</f>
        <v>7</v>
      </c>
      <c r="H2278" s="129">
        <f>SUBTOTAL(9,H2271:H2277)</f>
        <v>1</v>
      </c>
      <c r="I2278" s="31">
        <f>SUBTOTAL(9,I2271:I2277)</f>
        <v>7</v>
      </c>
      <c r="J2278" s="117">
        <f t="shared" si="35"/>
        <v>1</v>
      </c>
      <c r="K2278" s="31">
        <f>SUBTOTAL(9,K2271:K2277)</f>
        <v>0</v>
      </c>
      <c r="L2278" s="31">
        <f>SUBTOTAL(9,L2271:L2277)</f>
        <v>0</v>
      </c>
    </row>
    <row r="2279" spans="1:12" outlineLevel="2" x14ac:dyDescent="0.2">
      <c r="A2279" t="s">
        <v>1976</v>
      </c>
      <c r="B2279" s="31" t="s">
        <v>2155</v>
      </c>
      <c r="C2279" t="s">
        <v>111</v>
      </c>
      <c r="D2279" s="3">
        <v>43480</v>
      </c>
      <c r="E2279" s="115">
        <v>265250</v>
      </c>
      <c r="F2279" t="s">
        <v>838</v>
      </c>
      <c r="G2279" s="31">
        <v>1</v>
      </c>
      <c r="H2279" s="31">
        <v>0</v>
      </c>
      <c r="I2279" s="31">
        <v>0</v>
      </c>
      <c r="J2279" s="117">
        <f t="shared" si="35"/>
        <v>0</v>
      </c>
      <c r="K2279" s="31">
        <v>0</v>
      </c>
      <c r="L2279" s="31">
        <v>0</v>
      </c>
    </row>
    <row r="2280" spans="1:12" outlineLevel="2" x14ac:dyDescent="0.2">
      <c r="A2280" t="s">
        <v>1976</v>
      </c>
      <c r="B2280" s="31" t="s">
        <v>2539</v>
      </c>
      <c r="C2280" t="s">
        <v>6</v>
      </c>
      <c r="D2280" s="3">
        <v>43531</v>
      </c>
      <c r="E2280" s="115">
        <v>220000</v>
      </c>
      <c r="F2280">
        <v>20190245</v>
      </c>
      <c r="G2280" s="31">
        <v>1</v>
      </c>
      <c r="H2280" s="31">
        <v>1</v>
      </c>
      <c r="I2280" s="31">
        <v>0</v>
      </c>
      <c r="J2280" s="117">
        <f t="shared" si="35"/>
        <v>0</v>
      </c>
      <c r="K2280" s="31">
        <v>0</v>
      </c>
      <c r="L2280" s="31">
        <v>0</v>
      </c>
    </row>
    <row r="2281" spans="1:12" outlineLevel="2" x14ac:dyDescent="0.2">
      <c r="A2281" t="s">
        <v>1976</v>
      </c>
      <c r="B2281" s="31" t="s">
        <v>2846</v>
      </c>
      <c r="C2281" t="s">
        <v>1831</v>
      </c>
      <c r="D2281" s="3">
        <v>43566</v>
      </c>
      <c r="E2281" s="115">
        <v>295000</v>
      </c>
      <c r="F2281" t="s">
        <v>838</v>
      </c>
      <c r="G2281" s="31">
        <v>1</v>
      </c>
      <c r="H2281" s="31">
        <v>0</v>
      </c>
      <c r="I2281" s="31">
        <v>0</v>
      </c>
      <c r="J2281" s="117">
        <f t="shared" si="35"/>
        <v>0</v>
      </c>
      <c r="K2281" s="31">
        <v>0</v>
      </c>
      <c r="L2281" s="31">
        <v>0</v>
      </c>
    </row>
    <row r="2282" spans="1:12" outlineLevel="1" x14ac:dyDescent="0.2">
      <c r="A2282" s="29" t="s">
        <v>3832</v>
      </c>
      <c r="B2282" s="31"/>
      <c r="E2282" s="115">
        <f>SUBTOTAL(9,E2279:E2281)</f>
        <v>780250</v>
      </c>
      <c r="F2282"/>
      <c r="G2282" s="31">
        <f>SUBTOTAL(9,G2279:G2281)</f>
        <v>3</v>
      </c>
      <c r="H2282" s="31">
        <f>SUBTOTAL(9,H2279:H2281)</f>
        <v>1</v>
      </c>
      <c r="I2282" s="31">
        <f>SUBTOTAL(9,I2279:I2281)</f>
        <v>0</v>
      </c>
      <c r="J2282" s="117">
        <f t="shared" si="35"/>
        <v>0</v>
      </c>
      <c r="K2282" s="31">
        <f>SUBTOTAL(9,K2279:K2281)</f>
        <v>0</v>
      </c>
      <c r="L2282" s="31">
        <f>SUBTOTAL(9,L2279:L2281)</f>
        <v>0</v>
      </c>
    </row>
    <row r="2283" spans="1:12" outlineLevel="2" x14ac:dyDescent="0.2">
      <c r="A2283" t="s">
        <v>728</v>
      </c>
      <c r="B2283" s="2" t="s">
        <v>2711</v>
      </c>
      <c r="C2283" s="17" t="s">
        <v>70</v>
      </c>
      <c r="D2283" s="102">
        <v>43551</v>
      </c>
      <c r="E2283" s="127">
        <v>52500</v>
      </c>
      <c r="F2283" s="129" t="s">
        <v>838</v>
      </c>
      <c r="G2283" s="129">
        <v>1</v>
      </c>
      <c r="H2283" s="129">
        <v>0</v>
      </c>
      <c r="I2283" s="31">
        <v>1</v>
      </c>
      <c r="J2283" s="117">
        <f t="shared" si="35"/>
        <v>1</v>
      </c>
      <c r="K2283" s="31">
        <v>1</v>
      </c>
      <c r="L2283" s="31">
        <v>0</v>
      </c>
    </row>
    <row r="2284" spans="1:12" outlineLevel="2" x14ac:dyDescent="0.2">
      <c r="A2284" t="s">
        <v>728</v>
      </c>
      <c r="B2284" s="31" t="s">
        <v>2711</v>
      </c>
      <c r="C2284" t="s">
        <v>70</v>
      </c>
      <c r="D2284" s="3">
        <v>43551</v>
      </c>
      <c r="E2284" s="115">
        <v>0</v>
      </c>
      <c r="F2284" t="s">
        <v>838</v>
      </c>
      <c r="G2284" s="31">
        <v>0</v>
      </c>
      <c r="H2284" s="31">
        <v>0</v>
      </c>
      <c r="I2284" s="31">
        <v>0</v>
      </c>
      <c r="J2284" s="117" t="e">
        <f t="shared" si="35"/>
        <v>#DIV/0!</v>
      </c>
      <c r="K2284" s="31">
        <v>1</v>
      </c>
      <c r="L2284" s="31">
        <v>0</v>
      </c>
    </row>
    <row r="2285" spans="1:12" outlineLevel="1" x14ac:dyDescent="0.2">
      <c r="A2285" s="29" t="s">
        <v>3833</v>
      </c>
      <c r="B2285" s="31"/>
      <c r="E2285" s="115">
        <f>SUBTOTAL(9,E2283:E2284)</f>
        <v>52500</v>
      </c>
      <c r="F2285"/>
      <c r="G2285" s="31">
        <f>SUBTOTAL(9,G2283:G2284)</f>
        <v>1</v>
      </c>
      <c r="H2285" s="31">
        <f>SUBTOTAL(9,H2283:H2284)</f>
        <v>0</v>
      </c>
      <c r="I2285" s="31">
        <f>SUBTOTAL(9,I2283:I2284)</f>
        <v>1</v>
      </c>
      <c r="J2285" s="117">
        <f t="shared" si="35"/>
        <v>1</v>
      </c>
      <c r="K2285" s="31">
        <f>SUBTOTAL(9,K2283:K2284)</f>
        <v>2</v>
      </c>
      <c r="L2285" s="31">
        <f>SUBTOTAL(9,L2283:L2284)</f>
        <v>0</v>
      </c>
    </row>
    <row r="2286" spans="1:12" outlineLevel="2" x14ac:dyDescent="0.2">
      <c r="A2286" t="s">
        <v>1943</v>
      </c>
      <c r="B2286" s="2" t="s">
        <v>2092</v>
      </c>
      <c r="C2286" s="17" t="s">
        <v>6</v>
      </c>
      <c r="D2286" s="102">
        <v>43467</v>
      </c>
      <c r="E2286" s="127">
        <v>135750</v>
      </c>
      <c r="F2286" s="129" t="s">
        <v>838</v>
      </c>
      <c r="G2286" s="129">
        <v>1</v>
      </c>
      <c r="H2286" s="129">
        <v>0</v>
      </c>
      <c r="I2286" s="31">
        <v>1</v>
      </c>
      <c r="J2286" s="117">
        <f t="shared" si="35"/>
        <v>1</v>
      </c>
      <c r="K2286" s="31">
        <v>0</v>
      </c>
      <c r="L2286" s="31">
        <v>0</v>
      </c>
    </row>
    <row r="2287" spans="1:12" outlineLevel="2" x14ac:dyDescent="0.2">
      <c r="A2287" t="s">
        <v>1943</v>
      </c>
      <c r="B2287" s="2" t="s">
        <v>2496</v>
      </c>
      <c r="C2287" s="17" t="s">
        <v>730</v>
      </c>
      <c r="D2287" s="102">
        <v>43525</v>
      </c>
      <c r="E2287" s="127">
        <v>148000</v>
      </c>
      <c r="F2287" s="129" t="s">
        <v>838</v>
      </c>
      <c r="G2287" s="129">
        <v>1</v>
      </c>
      <c r="H2287" s="129">
        <v>0</v>
      </c>
      <c r="I2287" s="31">
        <v>1</v>
      </c>
      <c r="J2287" s="117">
        <f t="shared" si="35"/>
        <v>1</v>
      </c>
      <c r="K2287" s="31">
        <v>0</v>
      </c>
      <c r="L2287" s="31">
        <v>0</v>
      </c>
    </row>
    <row r="2288" spans="1:12" outlineLevel="2" x14ac:dyDescent="0.2">
      <c r="A2288" t="s">
        <v>1943</v>
      </c>
      <c r="B2288" s="2" t="s">
        <v>2372</v>
      </c>
      <c r="C2288" s="17" t="s">
        <v>215</v>
      </c>
      <c r="D2288" s="102">
        <v>43511</v>
      </c>
      <c r="E2288" s="127">
        <v>55000</v>
      </c>
      <c r="F2288" s="129" t="s">
        <v>838</v>
      </c>
      <c r="G2288" s="129">
        <v>1</v>
      </c>
      <c r="H2288" s="129">
        <v>0</v>
      </c>
      <c r="I2288" s="31">
        <v>1</v>
      </c>
      <c r="J2288" s="117">
        <f t="shared" si="35"/>
        <v>1</v>
      </c>
      <c r="K2288" s="31">
        <v>1</v>
      </c>
      <c r="L2288" s="31">
        <v>0</v>
      </c>
    </row>
    <row r="2289" spans="1:12" outlineLevel="2" x14ac:dyDescent="0.2">
      <c r="A2289" t="s">
        <v>1943</v>
      </c>
      <c r="B2289" s="2" t="s">
        <v>2788</v>
      </c>
      <c r="C2289" s="17" t="s">
        <v>215</v>
      </c>
      <c r="D2289" s="102">
        <v>43559</v>
      </c>
      <c r="E2289" s="127">
        <v>156600</v>
      </c>
      <c r="F2289" s="129" t="s">
        <v>838</v>
      </c>
      <c r="G2289" s="129">
        <v>1</v>
      </c>
      <c r="H2289" s="129">
        <v>0</v>
      </c>
      <c r="I2289" s="31">
        <v>1</v>
      </c>
      <c r="J2289" s="117">
        <f t="shared" si="35"/>
        <v>1</v>
      </c>
      <c r="K2289" s="31">
        <v>0</v>
      </c>
      <c r="L2289" s="31">
        <v>0</v>
      </c>
    </row>
    <row r="2290" spans="1:12" outlineLevel="2" x14ac:dyDescent="0.2">
      <c r="A2290" t="s">
        <v>1943</v>
      </c>
      <c r="B2290" s="31" t="s">
        <v>2372</v>
      </c>
      <c r="C2290" t="s">
        <v>215</v>
      </c>
      <c r="D2290" s="3">
        <v>43511</v>
      </c>
      <c r="E2290" s="115">
        <v>0</v>
      </c>
      <c r="F2290" t="s">
        <v>838</v>
      </c>
      <c r="G2290" s="31">
        <v>0</v>
      </c>
      <c r="H2290" s="31">
        <v>0</v>
      </c>
      <c r="I2290" s="31">
        <v>0</v>
      </c>
      <c r="J2290" s="117" t="e">
        <f t="shared" si="35"/>
        <v>#DIV/0!</v>
      </c>
      <c r="K2290" s="31">
        <v>1</v>
      </c>
      <c r="L2290" s="31">
        <v>0</v>
      </c>
    </row>
    <row r="2291" spans="1:12" outlineLevel="2" x14ac:dyDescent="0.2">
      <c r="A2291" t="s">
        <v>1943</v>
      </c>
      <c r="B2291" s="31" t="s">
        <v>2335</v>
      </c>
      <c r="C2291" t="s">
        <v>880</v>
      </c>
      <c r="D2291" s="3">
        <v>43504</v>
      </c>
      <c r="E2291" s="115">
        <v>58000</v>
      </c>
      <c r="F2291" t="s">
        <v>838</v>
      </c>
      <c r="G2291" s="31">
        <v>1</v>
      </c>
      <c r="H2291" s="31">
        <v>0</v>
      </c>
      <c r="I2291" s="31">
        <v>0</v>
      </c>
      <c r="J2291" s="117">
        <f t="shared" si="35"/>
        <v>0</v>
      </c>
      <c r="K2291" s="31">
        <v>0</v>
      </c>
      <c r="L2291" s="31">
        <v>0</v>
      </c>
    </row>
    <row r="2292" spans="1:12" outlineLevel="2" x14ac:dyDescent="0.2">
      <c r="A2292" t="s">
        <v>1943</v>
      </c>
      <c r="B2292" s="31" t="s">
        <v>2958</v>
      </c>
      <c r="C2292" t="s">
        <v>215</v>
      </c>
      <c r="D2292" s="3">
        <v>43580</v>
      </c>
      <c r="E2292" s="115">
        <v>72500</v>
      </c>
      <c r="F2292" t="s">
        <v>838</v>
      </c>
      <c r="G2292" s="31">
        <v>1</v>
      </c>
      <c r="H2292" s="31">
        <v>0</v>
      </c>
      <c r="I2292" s="31">
        <v>0</v>
      </c>
      <c r="J2292" s="117">
        <f t="shared" si="35"/>
        <v>0</v>
      </c>
      <c r="K2292" s="31">
        <v>0</v>
      </c>
      <c r="L2292" s="31">
        <v>0</v>
      </c>
    </row>
    <row r="2293" spans="1:12" outlineLevel="2" x14ac:dyDescent="0.2">
      <c r="A2293" t="s">
        <v>1943</v>
      </c>
      <c r="B2293" s="31" t="s">
        <v>3293</v>
      </c>
      <c r="C2293" t="s">
        <v>953</v>
      </c>
      <c r="D2293" s="3">
        <v>43613</v>
      </c>
      <c r="E2293" s="115">
        <v>286250</v>
      </c>
      <c r="F2293" t="s">
        <v>838</v>
      </c>
      <c r="G2293" s="31">
        <v>1</v>
      </c>
      <c r="H2293" s="31">
        <v>0</v>
      </c>
      <c r="I2293" s="31">
        <v>0</v>
      </c>
      <c r="J2293" s="117">
        <f t="shared" si="35"/>
        <v>0</v>
      </c>
      <c r="K2293" s="31">
        <v>0</v>
      </c>
      <c r="L2293" s="31">
        <v>0</v>
      </c>
    </row>
    <row r="2294" spans="1:12" outlineLevel="1" x14ac:dyDescent="0.2">
      <c r="A2294" s="29" t="s">
        <v>3834</v>
      </c>
      <c r="B2294" s="31"/>
      <c r="E2294" s="115">
        <f>SUBTOTAL(9,E2286:E2293)</f>
        <v>912100</v>
      </c>
      <c r="F2294"/>
      <c r="G2294" s="31">
        <f>SUBTOTAL(9,G2286:G2293)</f>
        <v>7</v>
      </c>
      <c r="H2294" s="31">
        <f>SUBTOTAL(9,H2286:H2293)</f>
        <v>0</v>
      </c>
      <c r="I2294" s="31">
        <f>SUBTOTAL(9,I2286:I2293)</f>
        <v>4</v>
      </c>
      <c r="J2294" s="117">
        <f t="shared" si="35"/>
        <v>0.5714285714285714</v>
      </c>
      <c r="K2294" s="31">
        <f>SUBTOTAL(9,K2286:K2293)</f>
        <v>2</v>
      </c>
      <c r="L2294" s="31">
        <f>SUBTOTAL(9,L2286:L2293)</f>
        <v>0</v>
      </c>
    </row>
    <row r="2295" spans="1:12" outlineLevel="2" x14ac:dyDescent="0.2">
      <c r="A2295" t="s">
        <v>1949</v>
      </c>
      <c r="B2295" s="2" t="s">
        <v>2442</v>
      </c>
      <c r="C2295" s="17" t="s">
        <v>216</v>
      </c>
      <c r="D2295" s="102">
        <v>43522</v>
      </c>
      <c r="E2295" s="127">
        <v>163500</v>
      </c>
      <c r="F2295" s="129">
        <v>20190157</v>
      </c>
      <c r="G2295" s="129">
        <v>1</v>
      </c>
      <c r="H2295" s="129">
        <v>1</v>
      </c>
      <c r="I2295" s="31">
        <v>1</v>
      </c>
      <c r="J2295" s="117">
        <f t="shared" si="35"/>
        <v>1</v>
      </c>
      <c r="K2295" s="31">
        <v>0</v>
      </c>
      <c r="L2295" s="31">
        <v>0</v>
      </c>
    </row>
    <row r="2296" spans="1:12" outlineLevel="2" x14ac:dyDescent="0.2">
      <c r="A2296" t="s">
        <v>1949</v>
      </c>
      <c r="B2296" s="2" t="s">
        <v>3002</v>
      </c>
      <c r="C2296" s="17" t="s">
        <v>213</v>
      </c>
      <c r="D2296" s="102">
        <v>43584</v>
      </c>
      <c r="E2296" s="127">
        <v>61900</v>
      </c>
      <c r="F2296" s="129" t="s">
        <v>838</v>
      </c>
      <c r="G2296" s="129">
        <v>1</v>
      </c>
      <c r="H2296" s="129">
        <v>0</v>
      </c>
      <c r="I2296" s="31">
        <v>1</v>
      </c>
      <c r="J2296" s="117">
        <f t="shared" si="35"/>
        <v>1</v>
      </c>
      <c r="K2296" s="31">
        <v>1</v>
      </c>
      <c r="L2296" s="31">
        <v>0</v>
      </c>
    </row>
    <row r="2297" spans="1:12" outlineLevel="2" x14ac:dyDescent="0.2">
      <c r="A2297" t="s">
        <v>1949</v>
      </c>
      <c r="B2297" s="2" t="s">
        <v>3005</v>
      </c>
      <c r="C2297" s="17" t="s">
        <v>1092</v>
      </c>
      <c r="D2297" s="102">
        <v>43584</v>
      </c>
      <c r="E2297" s="127">
        <v>61900</v>
      </c>
      <c r="F2297" s="129" t="s">
        <v>838</v>
      </c>
      <c r="G2297" s="129">
        <v>1</v>
      </c>
      <c r="H2297" s="129">
        <v>0</v>
      </c>
      <c r="I2297" s="31">
        <v>1</v>
      </c>
      <c r="J2297" s="117">
        <f t="shared" si="35"/>
        <v>1</v>
      </c>
      <c r="K2297" s="31">
        <v>1</v>
      </c>
      <c r="L2297" s="31">
        <v>0</v>
      </c>
    </row>
    <row r="2298" spans="1:12" outlineLevel="2" x14ac:dyDescent="0.2">
      <c r="A2298" t="s">
        <v>1949</v>
      </c>
      <c r="B2298" s="2" t="s">
        <v>2145</v>
      </c>
      <c r="C2298" s="17" t="s">
        <v>1092</v>
      </c>
      <c r="D2298" s="102">
        <v>43476</v>
      </c>
      <c r="E2298" s="127">
        <v>119900</v>
      </c>
      <c r="F2298" s="129" t="s">
        <v>838</v>
      </c>
      <c r="G2298" s="129">
        <v>1</v>
      </c>
      <c r="H2298" s="129">
        <v>0</v>
      </c>
      <c r="I2298" s="31">
        <v>1</v>
      </c>
      <c r="J2298" s="117">
        <f t="shared" si="35"/>
        <v>1</v>
      </c>
      <c r="K2298" s="31">
        <v>1</v>
      </c>
      <c r="L2298" s="31">
        <v>0</v>
      </c>
    </row>
    <row r="2299" spans="1:12" outlineLevel="2" x14ac:dyDescent="0.2">
      <c r="A2299" t="s">
        <v>1949</v>
      </c>
      <c r="B2299" s="2" t="s">
        <v>2594</v>
      </c>
      <c r="C2299" s="17" t="s">
        <v>1092</v>
      </c>
      <c r="D2299" s="102">
        <v>43537</v>
      </c>
      <c r="E2299" s="127">
        <v>163500</v>
      </c>
      <c r="F2299" s="129" t="s">
        <v>838</v>
      </c>
      <c r="G2299" s="129">
        <v>1</v>
      </c>
      <c r="H2299" s="129">
        <v>0</v>
      </c>
      <c r="I2299" s="31">
        <v>1</v>
      </c>
      <c r="J2299" s="117">
        <f t="shared" si="35"/>
        <v>1</v>
      </c>
      <c r="K2299" s="31">
        <v>1</v>
      </c>
      <c r="L2299" s="31">
        <v>0</v>
      </c>
    </row>
    <row r="2300" spans="1:12" outlineLevel="2" x14ac:dyDescent="0.2">
      <c r="A2300" t="s">
        <v>1949</v>
      </c>
      <c r="B2300" s="2" t="s">
        <v>2798</v>
      </c>
      <c r="C2300" s="17" t="s">
        <v>1092</v>
      </c>
      <c r="D2300" s="102">
        <v>43560</v>
      </c>
      <c r="E2300" s="127">
        <v>32000</v>
      </c>
      <c r="F2300" s="129" t="s">
        <v>838</v>
      </c>
      <c r="G2300" s="129">
        <v>1</v>
      </c>
      <c r="H2300" s="129">
        <v>0</v>
      </c>
      <c r="I2300" s="31">
        <v>1</v>
      </c>
      <c r="J2300" s="117">
        <f t="shared" si="35"/>
        <v>1</v>
      </c>
      <c r="K2300" s="31">
        <v>1</v>
      </c>
      <c r="L2300" s="31">
        <v>0</v>
      </c>
    </row>
    <row r="2301" spans="1:12" outlineLevel="2" x14ac:dyDescent="0.2">
      <c r="A2301" t="s">
        <v>1949</v>
      </c>
      <c r="B2301" s="2" t="s">
        <v>2948</v>
      </c>
      <c r="C2301" s="17" t="s">
        <v>1092</v>
      </c>
      <c r="D2301" s="102">
        <v>43578</v>
      </c>
      <c r="E2301" s="127">
        <v>132000</v>
      </c>
      <c r="F2301" s="129" t="s">
        <v>838</v>
      </c>
      <c r="G2301" s="129">
        <v>1</v>
      </c>
      <c r="H2301" s="129">
        <v>0</v>
      </c>
      <c r="I2301" s="31">
        <v>1</v>
      </c>
      <c r="J2301" s="117">
        <f t="shared" si="35"/>
        <v>1</v>
      </c>
      <c r="K2301" s="31">
        <v>1</v>
      </c>
      <c r="L2301" s="31">
        <v>0</v>
      </c>
    </row>
    <row r="2302" spans="1:12" outlineLevel="2" x14ac:dyDescent="0.2">
      <c r="A2302" t="s">
        <v>1949</v>
      </c>
      <c r="B2302" s="31" t="s">
        <v>3002</v>
      </c>
      <c r="C2302" t="s">
        <v>213</v>
      </c>
      <c r="D2302" s="3">
        <v>43584</v>
      </c>
      <c r="E2302" s="115">
        <v>0</v>
      </c>
      <c r="F2302" t="s">
        <v>838</v>
      </c>
      <c r="G2302" s="31">
        <v>0</v>
      </c>
      <c r="H2302" s="31">
        <v>0</v>
      </c>
      <c r="I2302" s="31">
        <v>0</v>
      </c>
      <c r="J2302" s="117" t="e">
        <f t="shared" si="35"/>
        <v>#DIV/0!</v>
      </c>
      <c r="K2302" s="31">
        <v>1</v>
      </c>
      <c r="L2302" s="31">
        <v>0</v>
      </c>
    </row>
    <row r="2303" spans="1:12" outlineLevel="2" x14ac:dyDescent="0.2">
      <c r="A2303" t="s">
        <v>1949</v>
      </c>
      <c r="B2303" s="31" t="s">
        <v>3005</v>
      </c>
      <c r="C2303" t="s">
        <v>1092</v>
      </c>
      <c r="D2303" s="3">
        <v>43584</v>
      </c>
      <c r="E2303" s="115">
        <v>0</v>
      </c>
      <c r="F2303" t="s">
        <v>838</v>
      </c>
      <c r="G2303" s="31">
        <v>0</v>
      </c>
      <c r="H2303" s="31">
        <v>0</v>
      </c>
      <c r="I2303" s="31">
        <v>0</v>
      </c>
      <c r="J2303" s="117" t="e">
        <f t="shared" si="35"/>
        <v>#DIV/0!</v>
      </c>
      <c r="K2303" s="31">
        <v>1</v>
      </c>
      <c r="L2303" s="31">
        <v>0</v>
      </c>
    </row>
    <row r="2304" spans="1:12" outlineLevel="2" x14ac:dyDescent="0.2">
      <c r="A2304" t="s">
        <v>1949</v>
      </c>
      <c r="B2304" s="31" t="s">
        <v>2145</v>
      </c>
      <c r="C2304" t="s">
        <v>1092</v>
      </c>
      <c r="D2304" s="3">
        <v>43476</v>
      </c>
      <c r="E2304" s="115">
        <v>0</v>
      </c>
      <c r="F2304" t="s">
        <v>838</v>
      </c>
      <c r="G2304" s="31">
        <v>0</v>
      </c>
      <c r="H2304" s="31">
        <v>0</v>
      </c>
      <c r="I2304" s="31">
        <v>0</v>
      </c>
      <c r="J2304" s="117" t="e">
        <f t="shared" si="35"/>
        <v>#DIV/0!</v>
      </c>
      <c r="K2304" s="31">
        <v>1</v>
      </c>
      <c r="L2304" s="31">
        <v>0</v>
      </c>
    </row>
    <row r="2305" spans="1:12" outlineLevel="2" x14ac:dyDescent="0.2">
      <c r="A2305" t="s">
        <v>1949</v>
      </c>
      <c r="B2305" s="31" t="s">
        <v>2594</v>
      </c>
      <c r="C2305" t="s">
        <v>1092</v>
      </c>
      <c r="D2305" s="3">
        <v>43537</v>
      </c>
      <c r="E2305" s="115">
        <v>0</v>
      </c>
      <c r="F2305" t="s">
        <v>838</v>
      </c>
      <c r="G2305" s="31">
        <v>0</v>
      </c>
      <c r="H2305" s="31">
        <v>0</v>
      </c>
      <c r="I2305" s="31">
        <v>0</v>
      </c>
      <c r="J2305" s="117" t="e">
        <f t="shared" si="35"/>
        <v>#DIV/0!</v>
      </c>
      <c r="K2305" s="31">
        <v>1</v>
      </c>
      <c r="L2305" s="31">
        <v>0</v>
      </c>
    </row>
    <row r="2306" spans="1:12" outlineLevel="2" x14ac:dyDescent="0.2">
      <c r="A2306" t="s">
        <v>1949</v>
      </c>
      <c r="B2306" s="31" t="s">
        <v>2798</v>
      </c>
      <c r="C2306" t="s">
        <v>1092</v>
      </c>
      <c r="D2306" s="3">
        <v>43560</v>
      </c>
      <c r="E2306" s="115">
        <v>0</v>
      </c>
      <c r="F2306" t="s">
        <v>838</v>
      </c>
      <c r="G2306" s="31">
        <v>0</v>
      </c>
      <c r="H2306" s="31">
        <v>0</v>
      </c>
      <c r="I2306" s="31">
        <v>0</v>
      </c>
      <c r="J2306" s="117" t="e">
        <f t="shared" si="35"/>
        <v>#DIV/0!</v>
      </c>
      <c r="K2306" s="31">
        <v>1</v>
      </c>
      <c r="L2306" s="31">
        <v>0</v>
      </c>
    </row>
    <row r="2307" spans="1:12" outlineLevel="2" x14ac:dyDescent="0.2">
      <c r="A2307" t="s">
        <v>1949</v>
      </c>
      <c r="B2307" s="31" t="s">
        <v>2948</v>
      </c>
      <c r="C2307" t="s">
        <v>1092</v>
      </c>
      <c r="D2307" s="3">
        <v>43578</v>
      </c>
      <c r="E2307" s="115">
        <v>0</v>
      </c>
      <c r="F2307" t="s">
        <v>838</v>
      </c>
      <c r="G2307" s="31">
        <v>0</v>
      </c>
      <c r="H2307" s="31">
        <v>0</v>
      </c>
      <c r="I2307" s="31">
        <v>0</v>
      </c>
      <c r="J2307" s="117" t="e">
        <f t="shared" si="35"/>
        <v>#DIV/0!</v>
      </c>
      <c r="K2307" s="31">
        <v>1</v>
      </c>
      <c r="L2307" s="31">
        <v>0</v>
      </c>
    </row>
    <row r="2308" spans="1:12" outlineLevel="2" x14ac:dyDescent="0.2">
      <c r="A2308" t="s">
        <v>1949</v>
      </c>
      <c r="B2308" s="31" t="s">
        <v>3001</v>
      </c>
      <c r="C2308" t="s">
        <v>1092</v>
      </c>
      <c r="D2308" s="3">
        <v>43584</v>
      </c>
      <c r="E2308" s="115">
        <v>29000</v>
      </c>
      <c r="F2308" t="s">
        <v>838</v>
      </c>
      <c r="G2308" s="31">
        <v>1</v>
      </c>
      <c r="H2308" s="31">
        <v>0</v>
      </c>
      <c r="I2308" s="31">
        <v>0</v>
      </c>
      <c r="J2308" s="117">
        <f t="shared" si="35"/>
        <v>0</v>
      </c>
      <c r="K2308" s="31">
        <v>0</v>
      </c>
      <c r="L2308" s="31">
        <v>0</v>
      </c>
    </row>
    <row r="2309" spans="1:12" outlineLevel="2" x14ac:dyDescent="0.2">
      <c r="A2309" t="s">
        <v>1949</v>
      </c>
      <c r="B2309" s="31" t="s">
        <v>2871</v>
      </c>
      <c r="C2309" t="s">
        <v>213</v>
      </c>
      <c r="D2309" s="3">
        <v>43567</v>
      </c>
      <c r="E2309" s="115">
        <v>73000</v>
      </c>
      <c r="F2309" t="s">
        <v>838</v>
      </c>
      <c r="G2309" s="31">
        <v>1</v>
      </c>
      <c r="H2309" s="31">
        <v>0</v>
      </c>
      <c r="I2309" s="31">
        <v>0</v>
      </c>
      <c r="J2309" s="117">
        <f t="shared" si="35"/>
        <v>0</v>
      </c>
      <c r="K2309" s="31">
        <v>0</v>
      </c>
      <c r="L2309" s="31">
        <v>0</v>
      </c>
    </row>
    <row r="2310" spans="1:12" outlineLevel="2" x14ac:dyDescent="0.2">
      <c r="A2310" t="s">
        <v>1949</v>
      </c>
      <c r="B2310" s="31" t="s">
        <v>3187</v>
      </c>
      <c r="C2310" t="s">
        <v>880</v>
      </c>
      <c r="D2310" s="3">
        <v>43602</v>
      </c>
      <c r="E2310" s="115">
        <v>36500</v>
      </c>
      <c r="F2310" t="s">
        <v>838</v>
      </c>
      <c r="G2310" s="31">
        <v>1</v>
      </c>
      <c r="H2310" s="31">
        <v>0</v>
      </c>
      <c r="I2310" s="31">
        <v>0</v>
      </c>
      <c r="J2310" s="117">
        <f t="shared" ref="J2310:J2373" si="36">+I2310/G2310</f>
        <v>0</v>
      </c>
      <c r="K2310" s="31">
        <v>0</v>
      </c>
      <c r="L2310" s="31">
        <v>0</v>
      </c>
    </row>
    <row r="2311" spans="1:12" outlineLevel="2" x14ac:dyDescent="0.2">
      <c r="A2311" t="s">
        <v>1949</v>
      </c>
      <c r="B2311" s="31" t="s">
        <v>2185</v>
      </c>
      <c r="C2311" t="s">
        <v>123</v>
      </c>
      <c r="D2311" s="3">
        <v>43483</v>
      </c>
      <c r="E2311" s="115">
        <v>370000</v>
      </c>
      <c r="F2311" t="s">
        <v>838</v>
      </c>
      <c r="G2311" s="31">
        <v>1</v>
      </c>
      <c r="H2311" s="31">
        <v>0</v>
      </c>
      <c r="I2311" s="31">
        <v>0</v>
      </c>
      <c r="J2311" s="117">
        <f t="shared" si="36"/>
        <v>0</v>
      </c>
      <c r="K2311" s="31">
        <v>0</v>
      </c>
      <c r="L2311" s="31">
        <v>0</v>
      </c>
    </row>
    <row r="2312" spans="1:12" outlineLevel="1" x14ac:dyDescent="0.2">
      <c r="A2312" s="29" t="s">
        <v>3835</v>
      </c>
      <c r="B2312" s="31"/>
      <c r="E2312" s="115">
        <f>SUBTOTAL(9,E2295:E2311)</f>
        <v>1243200</v>
      </c>
      <c r="F2312"/>
      <c r="G2312" s="31">
        <f>SUBTOTAL(9,G2295:G2311)</f>
        <v>11</v>
      </c>
      <c r="H2312" s="31">
        <f>SUBTOTAL(9,H2295:H2311)</f>
        <v>1</v>
      </c>
      <c r="I2312" s="31">
        <f>SUBTOTAL(9,I2295:I2311)</f>
        <v>7</v>
      </c>
      <c r="J2312" s="117">
        <f t="shared" si="36"/>
        <v>0.63636363636363635</v>
      </c>
      <c r="K2312" s="31">
        <f>SUBTOTAL(9,K2295:K2311)</f>
        <v>12</v>
      </c>
      <c r="L2312" s="31">
        <f>SUBTOTAL(9,L2295:L2311)</f>
        <v>0</v>
      </c>
    </row>
    <row r="2313" spans="1:12" outlineLevel="2" x14ac:dyDescent="0.2">
      <c r="A2313" t="s">
        <v>2025</v>
      </c>
      <c r="B2313" s="2" t="s">
        <v>2241</v>
      </c>
      <c r="C2313" s="17" t="s">
        <v>123</v>
      </c>
      <c r="D2313" s="102">
        <v>43495</v>
      </c>
      <c r="E2313" s="127">
        <v>208000</v>
      </c>
      <c r="F2313" s="129" t="s">
        <v>838</v>
      </c>
      <c r="G2313" s="129">
        <v>1</v>
      </c>
      <c r="H2313" s="129">
        <v>0</v>
      </c>
      <c r="I2313" s="31">
        <v>1</v>
      </c>
      <c r="J2313" s="117">
        <f t="shared" si="36"/>
        <v>1</v>
      </c>
      <c r="K2313" s="31">
        <v>1</v>
      </c>
      <c r="L2313" s="31">
        <v>0</v>
      </c>
    </row>
    <row r="2314" spans="1:12" outlineLevel="2" x14ac:dyDescent="0.2">
      <c r="A2314" t="s">
        <v>2025</v>
      </c>
      <c r="B2314" s="2" t="s">
        <v>2956</v>
      </c>
      <c r="C2314" s="17" t="s">
        <v>6</v>
      </c>
      <c r="D2314" s="102">
        <v>43579</v>
      </c>
      <c r="E2314" s="127">
        <v>350000</v>
      </c>
      <c r="F2314" s="129" t="s">
        <v>838</v>
      </c>
      <c r="G2314" s="129">
        <v>1</v>
      </c>
      <c r="H2314" s="129">
        <v>0</v>
      </c>
      <c r="I2314" s="31">
        <v>1</v>
      </c>
      <c r="J2314" s="117">
        <f t="shared" si="36"/>
        <v>1</v>
      </c>
      <c r="K2314" s="31">
        <v>1</v>
      </c>
      <c r="L2314" s="31">
        <v>0</v>
      </c>
    </row>
    <row r="2315" spans="1:12" outlineLevel="2" x14ac:dyDescent="0.2">
      <c r="A2315" t="s">
        <v>2025</v>
      </c>
      <c r="B2315" s="2" t="s">
        <v>798</v>
      </c>
      <c r="C2315" s="17" t="s">
        <v>1249</v>
      </c>
      <c r="D2315" s="102">
        <v>43606</v>
      </c>
      <c r="E2315" s="127">
        <v>194000</v>
      </c>
      <c r="F2315" s="129" t="s">
        <v>838</v>
      </c>
      <c r="G2315" s="129">
        <v>1</v>
      </c>
      <c r="H2315" s="129">
        <v>0</v>
      </c>
      <c r="I2315" s="31">
        <v>1</v>
      </c>
      <c r="J2315" s="117">
        <f t="shared" si="36"/>
        <v>1</v>
      </c>
      <c r="K2315" s="31">
        <v>1</v>
      </c>
      <c r="L2315" s="31">
        <v>0</v>
      </c>
    </row>
    <row r="2316" spans="1:12" outlineLevel="2" x14ac:dyDescent="0.2">
      <c r="A2316" t="s">
        <v>2025</v>
      </c>
      <c r="B2316" s="31" t="s">
        <v>2241</v>
      </c>
      <c r="C2316" t="s">
        <v>123</v>
      </c>
      <c r="D2316" s="3">
        <v>43495</v>
      </c>
      <c r="E2316" s="115">
        <v>0</v>
      </c>
      <c r="F2316" t="s">
        <v>838</v>
      </c>
      <c r="G2316" s="31">
        <v>0</v>
      </c>
      <c r="H2316" s="31">
        <v>0</v>
      </c>
      <c r="I2316" s="31">
        <v>0</v>
      </c>
      <c r="J2316" s="117" t="e">
        <f t="shared" si="36"/>
        <v>#DIV/0!</v>
      </c>
      <c r="K2316" s="31">
        <v>1</v>
      </c>
      <c r="L2316" s="31">
        <v>0</v>
      </c>
    </row>
    <row r="2317" spans="1:12" outlineLevel="2" x14ac:dyDescent="0.2">
      <c r="A2317" t="s">
        <v>2025</v>
      </c>
      <c r="B2317" s="31" t="s">
        <v>2956</v>
      </c>
      <c r="C2317" t="s">
        <v>6</v>
      </c>
      <c r="D2317" s="3">
        <v>43579</v>
      </c>
      <c r="E2317" s="115">
        <v>0</v>
      </c>
      <c r="F2317" t="s">
        <v>838</v>
      </c>
      <c r="G2317" s="31">
        <v>0</v>
      </c>
      <c r="H2317" s="31">
        <v>0</v>
      </c>
      <c r="I2317" s="31">
        <v>0</v>
      </c>
      <c r="J2317" s="117" t="e">
        <f t="shared" si="36"/>
        <v>#DIV/0!</v>
      </c>
      <c r="K2317" s="31">
        <v>1</v>
      </c>
      <c r="L2317" s="31">
        <v>0</v>
      </c>
    </row>
    <row r="2318" spans="1:12" outlineLevel="2" x14ac:dyDescent="0.2">
      <c r="A2318" t="s">
        <v>2025</v>
      </c>
      <c r="B2318" s="31" t="s">
        <v>798</v>
      </c>
      <c r="C2318" t="s">
        <v>1249</v>
      </c>
      <c r="D2318" s="3">
        <v>43606</v>
      </c>
      <c r="E2318" s="115">
        <v>0</v>
      </c>
      <c r="F2318" t="s">
        <v>838</v>
      </c>
      <c r="G2318" s="31">
        <v>0</v>
      </c>
      <c r="H2318" s="31">
        <v>0</v>
      </c>
      <c r="I2318" s="31">
        <v>0</v>
      </c>
      <c r="J2318" s="117" t="e">
        <f t="shared" si="36"/>
        <v>#DIV/0!</v>
      </c>
      <c r="K2318" s="31">
        <v>1</v>
      </c>
      <c r="L2318" s="31">
        <v>0</v>
      </c>
    </row>
    <row r="2319" spans="1:12" outlineLevel="2" x14ac:dyDescent="0.2">
      <c r="A2319" t="s">
        <v>2025</v>
      </c>
      <c r="B2319" s="31" t="s">
        <v>3134</v>
      </c>
      <c r="C2319" t="s">
        <v>6</v>
      </c>
      <c r="D2319" s="3">
        <v>43595</v>
      </c>
      <c r="E2319" s="115">
        <v>195900</v>
      </c>
      <c r="F2319" t="s">
        <v>838</v>
      </c>
      <c r="G2319" s="31">
        <v>1</v>
      </c>
      <c r="H2319" s="31">
        <v>0</v>
      </c>
      <c r="I2319" s="31">
        <v>0</v>
      </c>
      <c r="J2319" s="117">
        <f t="shared" si="36"/>
        <v>0</v>
      </c>
      <c r="K2319" s="31">
        <v>0</v>
      </c>
      <c r="L2319" s="31">
        <v>0</v>
      </c>
    </row>
    <row r="2320" spans="1:12" outlineLevel="2" x14ac:dyDescent="0.2">
      <c r="A2320" t="s">
        <v>2025</v>
      </c>
      <c r="B2320" s="31" t="s">
        <v>2074</v>
      </c>
      <c r="C2320" t="s">
        <v>1249</v>
      </c>
      <c r="D2320" s="3">
        <v>43577</v>
      </c>
      <c r="E2320" s="115">
        <v>253000</v>
      </c>
      <c r="F2320" t="s">
        <v>838</v>
      </c>
      <c r="G2320" s="31">
        <v>1</v>
      </c>
      <c r="H2320" s="31">
        <v>0</v>
      </c>
      <c r="I2320" s="31">
        <v>0</v>
      </c>
      <c r="J2320" s="117">
        <f t="shared" si="36"/>
        <v>0</v>
      </c>
      <c r="K2320" s="31">
        <v>0</v>
      </c>
      <c r="L2320" s="31">
        <v>0</v>
      </c>
    </row>
    <row r="2321" spans="1:12" outlineLevel="2" x14ac:dyDescent="0.2">
      <c r="A2321" t="s">
        <v>2025</v>
      </c>
      <c r="B2321" s="31" t="s">
        <v>3258</v>
      </c>
      <c r="C2321" t="s">
        <v>6</v>
      </c>
      <c r="D2321" s="3">
        <v>43608</v>
      </c>
      <c r="E2321" s="115">
        <v>366500</v>
      </c>
      <c r="F2321" t="s">
        <v>838</v>
      </c>
      <c r="G2321" s="31">
        <v>1</v>
      </c>
      <c r="H2321" s="31">
        <v>0</v>
      </c>
      <c r="I2321" s="31">
        <v>0</v>
      </c>
      <c r="J2321" s="117">
        <f t="shared" si="36"/>
        <v>0</v>
      </c>
      <c r="K2321" s="31">
        <v>0</v>
      </c>
      <c r="L2321" s="31">
        <v>0</v>
      </c>
    </row>
    <row r="2322" spans="1:12" outlineLevel="1" x14ac:dyDescent="0.2">
      <c r="A2322" s="29" t="s">
        <v>3836</v>
      </c>
      <c r="B2322" s="31"/>
      <c r="E2322" s="115">
        <f>SUBTOTAL(9,E2313:E2321)</f>
        <v>1567400</v>
      </c>
      <c r="F2322"/>
      <c r="G2322" s="31">
        <f>SUBTOTAL(9,G2313:G2321)</f>
        <v>6</v>
      </c>
      <c r="H2322" s="31">
        <f>SUBTOTAL(9,H2313:H2321)</f>
        <v>0</v>
      </c>
      <c r="I2322" s="31">
        <f>SUBTOTAL(9,I2313:I2321)</f>
        <v>3</v>
      </c>
      <c r="J2322" s="117">
        <f t="shared" si="36"/>
        <v>0.5</v>
      </c>
      <c r="K2322" s="31">
        <f>SUBTOTAL(9,K2313:K2321)</f>
        <v>6</v>
      </c>
      <c r="L2322" s="31">
        <f>SUBTOTAL(9,L2313:L2321)</f>
        <v>0</v>
      </c>
    </row>
    <row r="2323" spans="1:12" outlineLevel="2" x14ac:dyDescent="0.2">
      <c r="A2323" t="s">
        <v>729</v>
      </c>
      <c r="B2323" s="2" t="s">
        <v>2234</v>
      </c>
      <c r="C2323" s="17" t="s">
        <v>7</v>
      </c>
      <c r="D2323" s="102">
        <v>43493</v>
      </c>
      <c r="E2323" s="127">
        <v>34000</v>
      </c>
      <c r="F2323" s="129">
        <v>20190721</v>
      </c>
      <c r="G2323" s="129">
        <v>1</v>
      </c>
      <c r="H2323" s="129">
        <v>1</v>
      </c>
      <c r="I2323" s="31">
        <v>1</v>
      </c>
      <c r="J2323" s="117">
        <f t="shared" si="36"/>
        <v>1</v>
      </c>
      <c r="K2323" s="31">
        <v>0</v>
      </c>
      <c r="L2323" s="31">
        <v>0</v>
      </c>
    </row>
    <row r="2324" spans="1:12" outlineLevel="1" x14ac:dyDescent="0.2">
      <c r="A2324" s="29" t="s">
        <v>3837</v>
      </c>
      <c r="B2324" s="2"/>
      <c r="C2324" s="17"/>
      <c r="D2324" s="102"/>
      <c r="E2324" s="127">
        <f>SUBTOTAL(9,E2323:E2323)</f>
        <v>34000</v>
      </c>
      <c r="F2324" s="129"/>
      <c r="G2324" s="129">
        <f>SUBTOTAL(9,G2323:G2323)</f>
        <v>1</v>
      </c>
      <c r="H2324" s="129">
        <f>SUBTOTAL(9,H2323:H2323)</f>
        <v>1</v>
      </c>
      <c r="I2324" s="31">
        <f>SUBTOTAL(9,I2323:I2323)</f>
        <v>1</v>
      </c>
      <c r="J2324" s="117">
        <f t="shared" si="36"/>
        <v>1</v>
      </c>
      <c r="K2324" s="31">
        <f>SUBTOTAL(9,K2323:K2323)</f>
        <v>0</v>
      </c>
      <c r="L2324" s="31">
        <f>SUBTOTAL(9,L2323:L2323)</f>
        <v>0</v>
      </c>
    </row>
    <row r="2325" spans="1:12" outlineLevel="2" x14ac:dyDescent="0.2">
      <c r="A2325" t="s">
        <v>1703</v>
      </c>
      <c r="B2325" s="2" t="s">
        <v>3105</v>
      </c>
      <c r="C2325" s="17" t="s">
        <v>553</v>
      </c>
      <c r="D2325" s="102">
        <v>43594</v>
      </c>
      <c r="E2325" s="127">
        <v>60000</v>
      </c>
      <c r="F2325" s="129" t="s">
        <v>838</v>
      </c>
      <c r="G2325" s="129">
        <v>1</v>
      </c>
      <c r="H2325" s="129">
        <v>0</v>
      </c>
      <c r="I2325" s="31">
        <v>1</v>
      </c>
      <c r="J2325" s="117">
        <f t="shared" si="36"/>
        <v>1</v>
      </c>
      <c r="K2325" s="31">
        <v>0</v>
      </c>
      <c r="L2325" s="31">
        <v>0</v>
      </c>
    </row>
    <row r="2326" spans="1:12" outlineLevel="2" x14ac:dyDescent="0.2">
      <c r="A2326" t="s">
        <v>1703</v>
      </c>
      <c r="B2326" s="2" t="s">
        <v>2530</v>
      </c>
      <c r="C2326" s="17" t="s">
        <v>553</v>
      </c>
      <c r="D2326" s="102">
        <v>43530</v>
      </c>
      <c r="E2326" s="127">
        <v>45000</v>
      </c>
      <c r="F2326" s="129" t="s">
        <v>838</v>
      </c>
      <c r="G2326" s="129">
        <v>1</v>
      </c>
      <c r="H2326" s="129">
        <v>0</v>
      </c>
      <c r="I2326" s="31">
        <v>1</v>
      </c>
      <c r="J2326" s="117">
        <f t="shared" si="36"/>
        <v>1</v>
      </c>
      <c r="K2326" s="31">
        <v>1</v>
      </c>
      <c r="L2326" s="31">
        <v>0</v>
      </c>
    </row>
    <row r="2327" spans="1:12" outlineLevel="2" x14ac:dyDescent="0.2">
      <c r="A2327" t="s">
        <v>1703</v>
      </c>
      <c r="B2327" s="2" t="s">
        <v>3261</v>
      </c>
      <c r="C2327" s="17" t="s">
        <v>553</v>
      </c>
      <c r="D2327" s="102">
        <v>43609</v>
      </c>
      <c r="E2327" s="127">
        <v>94000</v>
      </c>
      <c r="F2327" s="129" t="s">
        <v>838</v>
      </c>
      <c r="G2327" s="129">
        <v>1</v>
      </c>
      <c r="H2327" s="129">
        <v>0</v>
      </c>
      <c r="I2327" s="31">
        <v>1</v>
      </c>
      <c r="J2327" s="117">
        <f t="shared" si="36"/>
        <v>1</v>
      </c>
      <c r="K2327" s="31">
        <v>1</v>
      </c>
      <c r="L2327" s="31">
        <v>0</v>
      </c>
    </row>
    <row r="2328" spans="1:12" outlineLevel="2" x14ac:dyDescent="0.2">
      <c r="A2328" t="s">
        <v>1703</v>
      </c>
      <c r="B2328" s="31" t="s">
        <v>2530</v>
      </c>
      <c r="C2328" t="s">
        <v>553</v>
      </c>
      <c r="D2328" s="3">
        <v>43530</v>
      </c>
      <c r="E2328" s="115">
        <v>0</v>
      </c>
      <c r="F2328" t="s">
        <v>838</v>
      </c>
      <c r="G2328" s="31">
        <v>0</v>
      </c>
      <c r="H2328" s="31">
        <v>0</v>
      </c>
      <c r="I2328" s="31">
        <v>0</v>
      </c>
      <c r="J2328" s="117" t="e">
        <f t="shared" si="36"/>
        <v>#DIV/0!</v>
      </c>
      <c r="K2328" s="31">
        <v>1</v>
      </c>
      <c r="L2328" s="31">
        <v>0</v>
      </c>
    </row>
    <row r="2329" spans="1:12" outlineLevel="2" x14ac:dyDescent="0.2">
      <c r="A2329" t="s">
        <v>1703</v>
      </c>
      <c r="B2329" s="31" t="s">
        <v>3261</v>
      </c>
      <c r="C2329" t="s">
        <v>553</v>
      </c>
      <c r="D2329" s="3">
        <v>43609</v>
      </c>
      <c r="E2329" s="115">
        <v>0</v>
      </c>
      <c r="F2329" t="s">
        <v>838</v>
      </c>
      <c r="G2329" s="31">
        <v>0</v>
      </c>
      <c r="H2329" s="31">
        <v>0</v>
      </c>
      <c r="I2329" s="31">
        <v>0</v>
      </c>
      <c r="J2329" s="117" t="e">
        <f t="shared" si="36"/>
        <v>#DIV/0!</v>
      </c>
      <c r="K2329" s="31">
        <v>1</v>
      </c>
      <c r="L2329" s="31">
        <v>0</v>
      </c>
    </row>
    <row r="2330" spans="1:12" outlineLevel="2" x14ac:dyDescent="0.2">
      <c r="A2330" t="s">
        <v>1703</v>
      </c>
      <c r="B2330" s="31" t="s">
        <v>3172</v>
      </c>
      <c r="C2330" t="s">
        <v>6</v>
      </c>
      <c r="D2330" s="3">
        <v>43600</v>
      </c>
      <c r="E2330" s="115">
        <v>230000</v>
      </c>
      <c r="F2330" t="s">
        <v>838</v>
      </c>
      <c r="G2330" s="31">
        <v>1</v>
      </c>
      <c r="H2330" s="31">
        <v>0</v>
      </c>
      <c r="I2330" s="31">
        <v>0</v>
      </c>
      <c r="J2330" s="117">
        <f t="shared" si="36"/>
        <v>0</v>
      </c>
      <c r="K2330" s="31">
        <v>0</v>
      </c>
      <c r="L2330" s="31">
        <v>0</v>
      </c>
    </row>
    <row r="2331" spans="1:12" outlineLevel="1" x14ac:dyDescent="0.2">
      <c r="A2331" s="29" t="s">
        <v>3838</v>
      </c>
      <c r="B2331" s="31"/>
      <c r="E2331" s="115">
        <f>SUBTOTAL(9,E2325:E2330)</f>
        <v>429000</v>
      </c>
      <c r="F2331"/>
      <c r="G2331" s="31">
        <f>SUBTOTAL(9,G2325:G2330)</f>
        <v>4</v>
      </c>
      <c r="H2331" s="31">
        <f>SUBTOTAL(9,H2325:H2330)</f>
        <v>0</v>
      </c>
      <c r="I2331" s="31">
        <f>SUBTOTAL(9,I2325:I2330)</f>
        <v>3</v>
      </c>
      <c r="J2331" s="117">
        <f t="shared" si="36"/>
        <v>0.75</v>
      </c>
      <c r="K2331" s="31">
        <f>SUBTOTAL(9,K2325:K2330)</f>
        <v>4</v>
      </c>
      <c r="L2331" s="31">
        <f>SUBTOTAL(9,L2325:L2330)</f>
        <v>0</v>
      </c>
    </row>
    <row r="2332" spans="1:12" outlineLevel="2" x14ac:dyDescent="0.2">
      <c r="A2332" t="s">
        <v>1953</v>
      </c>
      <c r="B2332" s="2" t="s">
        <v>2230</v>
      </c>
      <c r="C2332" s="17" t="s">
        <v>6</v>
      </c>
      <c r="D2332" s="102">
        <v>43493</v>
      </c>
      <c r="E2332" s="127">
        <v>253500</v>
      </c>
      <c r="F2332" s="129">
        <v>20182858</v>
      </c>
      <c r="G2332" s="129">
        <v>1</v>
      </c>
      <c r="H2332" s="129">
        <v>1</v>
      </c>
      <c r="I2332" s="31">
        <v>1</v>
      </c>
      <c r="J2332" s="117">
        <f t="shared" si="36"/>
        <v>1</v>
      </c>
      <c r="K2332" s="31">
        <v>0</v>
      </c>
      <c r="L2332" s="31">
        <v>0</v>
      </c>
    </row>
    <row r="2333" spans="1:12" outlineLevel="2" x14ac:dyDescent="0.2">
      <c r="A2333" t="s">
        <v>1953</v>
      </c>
      <c r="B2333" s="31" t="s">
        <v>3245</v>
      </c>
      <c r="C2333" t="s">
        <v>425</v>
      </c>
      <c r="D2333" s="3">
        <v>43607</v>
      </c>
      <c r="E2333" s="115">
        <v>240000</v>
      </c>
      <c r="F2333">
        <v>20190815</v>
      </c>
      <c r="G2333" s="31">
        <v>1</v>
      </c>
      <c r="H2333" s="31">
        <v>1</v>
      </c>
      <c r="I2333" s="31">
        <v>0</v>
      </c>
      <c r="J2333" s="117">
        <f t="shared" si="36"/>
        <v>0</v>
      </c>
      <c r="K2333" s="31">
        <v>0</v>
      </c>
      <c r="L2333" s="31">
        <v>0</v>
      </c>
    </row>
    <row r="2334" spans="1:12" outlineLevel="1" x14ac:dyDescent="0.2">
      <c r="A2334" s="29" t="s">
        <v>3839</v>
      </c>
      <c r="B2334" s="31"/>
      <c r="E2334" s="115">
        <f>SUBTOTAL(9,E2332:E2333)</f>
        <v>493500</v>
      </c>
      <c r="F2334"/>
      <c r="G2334" s="31">
        <f>SUBTOTAL(9,G2332:G2333)</f>
        <v>2</v>
      </c>
      <c r="H2334" s="31">
        <f>SUBTOTAL(9,H2332:H2333)</f>
        <v>2</v>
      </c>
      <c r="I2334" s="31">
        <f>SUBTOTAL(9,I2332:I2333)</f>
        <v>1</v>
      </c>
      <c r="J2334" s="117">
        <f t="shared" si="36"/>
        <v>0.5</v>
      </c>
      <c r="K2334" s="31">
        <f>SUBTOTAL(9,K2332:K2333)</f>
        <v>0</v>
      </c>
      <c r="L2334" s="31">
        <f>SUBTOTAL(9,L2332:L2333)</f>
        <v>0</v>
      </c>
    </row>
    <row r="2335" spans="1:12" outlineLevel="2" x14ac:dyDescent="0.2">
      <c r="A2335" t="s">
        <v>1921</v>
      </c>
      <c r="B2335" s="2" t="s">
        <v>3046</v>
      </c>
      <c r="C2335" s="17" t="s">
        <v>6</v>
      </c>
      <c r="D2335" s="102">
        <v>43588</v>
      </c>
      <c r="E2335" s="127">
        <v>212000</v>
      </c>
      <c r="F2335" s="129">
        <v>20190843</v>
      </c>
      <c r="G2335" s="129">
        <v>1</v>
      </c>
      <c r="H2335" s="129">
        <v>1</v>
      </c>
      <c r="I2335" s="31">
        <v>1</v>
      </c>
      <c r="J2335" s="117">
        <f t="shared" si="36"/>
        <v>1</v>
      </c>
      <c r="K2335" s="31">
        <v>0</v>
      </c>
      <c r="L2335" s="31">
        <v>0</v>
      </c>
    </row>
    <row r="2336" spans="1:12" outlineLevel="2" x14ac:dyDescent="0.2">
      <c r="A2336" t="s">
        <v>1921</v>
      </c>
      <c r="B2336" s="2" t="s">
        <v>3141</v>
      </c>
      <c r="C2336" s="17" t="s">
        <v>1249</v>
      </c>
      <c r="D2336" s="102">
        <v>43595</v>
      </c>
      <c r="E2336" s="127">
        <v>594750</v>
      </c>
      <c r="F2336" s="129">
        <v>20190755</v>
      </c>
      <c r="G2336" s="129">
        <v>1</v>
      </c>
      <c r="H2336" s="129">
        <v>1</v>
      </c>
      <c r="I2336" s="31">
        <v>1</v>
      </c>
      <c r="J2336" s="117">
        <f t="shared" si="36"/>
        <v>1</v>
      </c>
      <c r="K2336" s="31">
        <v>0</v>
      </c>
      <c r="L2336" s="31">
        <v>0</v>
      </c>
    </row>
    <row r="2337" spans="1:12" outlineLevel="1" x14ac:dyDescent="0.2">
      <c r="A2337" s="29" t="s">
        <v>3840</v>
      </c>
      <c r="B2337" s="2"/>
      <c r="C2337" s="17"/>
      <c r="D2337" s="102"/>
      <c r="E2337" s="127">
        <f>SUBTOTAL(9,E2335:E2336)</f>
        <v>806750</v>
      </c>
      <c r="F2337" s="129"/>
      <c r="G2337" s="129">
        <f>SUBTOTAL(9,G2335:G2336)</f>
        <v>2</v>
      </c>
      <c r="H2337" s="129">
        <f>SUBTOTAL(9,H2335:H2336)</f>
        <v>2</v>
      </c>
      <c r="I2337" s="31">
        <f>SUBTOTAL(9,I2335:I2336)</f>
        <v>2</v>
      </c>
      <c r="J2337" s="117">
        <f t="shared" si="36"/>
        <v>1</v>
      </c>
      <c r="K2337" s="31">
        <f>SUBTOTAL(9,K2335:K2336)</f>
        <v>0</v>
      </c>
      <c r="L2337" s="31">
        <f>SUBTOTAL(9,L2335:L2336)</f>
        <v>0</v>
      </c>
    </row>
    <row r="2338" spans="1:12" outlineLevel="2" x14ac:dyDescent="0.2">
      <c r="A2338" t="s">
        <v>2073</v>
      </c>
      <c r="B2338" s="2" t="s">
        <v>2327</v>
      </c>
      <c r="C2338" s="17" t="s">
        <v>215</v>
      </c>
      <c r="D2338" s="102">
        <v>43504</v>
      </c>
      <c r="E2338" s="127">
        <v>60000</v>
      </c>
      <c r="F2338" s="129" t="s">
        <v>838</v>
      </c>
      <c r="G2338" s="129">
        <v>1</v>
      </c>
      <c r="H2338" s="129">
        <v>0</v>
      </c>
      <c r="I2338" s="31">
        <v>1</v>
      </c>
      <c r="J2338" s="117">
        <f t="shared" si="36"/>
        <v>1</v>
      </c>
      <c r="K2338" s="31">
        <v>1</v>
      </c>
      <c r="L2338" s="31">
        <v>0</v>
      </c>
    </row>
    <row r="2339" spans="1:12" outlineLevel="2" x14ac:dyDescent="0.2">
      <c r="A2339" t="s">
        <v>2073</v>
      </c>
      <c r="B2339" s="2" t="s">
        <v>2424</v>
      </c>
      <c r="C2339" s="17" t="s">
        <v>214</v>
      </c>
      <c r="D2339" s="102">
        <v>43518</v>
      </c>
      <c r="E2339" s="127">
        <v>136000</v>
      </c>
      <c r="F2339" s="129" t="s">
        <v>838</v>
      </c>
      <c r="G2339" s="129">
        <v>1</v>
      </c>
      <c r="H2339" s="129">
        <v>0</v>
      </c>
      <c r="I2339" s="31">
        <v>1</v>
      </c>
      <c r="J2339" s="117">
        <f t="shared" si="36"/>
        <v>1</v>
      </c>
      <c r="K2339" s="31">
        <v>1</v>
      </c>
      <c r="L2339" s="31">
        <v>0</v>
      </c>
    </row>
    <row r="2340" spans="1:12" outlineLevel="2" x14ac:dyDescent="0.2">
      <c r="A2340" t="s">
        <v>2073</v>
      </c>
      <c r="B2340" s="2" t="s">
        <v>3289</v>
      </c>
      <c r="C2340" s="17" t="s">
        <v>215</v>
      </c>
      <c r="D2340" s="102">
        <v>43609</v>
      </c>
      <c r="E2340" s="127">
        <v>220000</v>
      </c>
      <c r="F2340" s="129" t="s">
        <v>838</v>
      </c>
      <c r="G2340" s="129">
        <v>1</v>
      </c>
      <c r="H2340" s="129">
        <v>0</v>
      </c>
      <c r="I2340" s="31">
        <v>1</v>
      </c>
      <c r="J2340" s="117">
        <f t="shared" si="36"/>
        <v>1</v>
      </c>
      <c r="K2340" s="31">
        <v>1</v>
      </c>
      <c r="L2340" s="31">
        <v>0</v>
      </c>
    </row>
    <row r="2341" spans="1:12" outlineLevel="2" x14ac:dyDescent="0.2">
      <c r="A2341" t="s">
        <v>2073</v>
      </c>
      <c r="B2341" s="2" t="s">
        <v>2996</v>
      </c>
      <c r="C2341" s="17" t="s">
        <v>215</v>
      </c>
      <c r="D2341" s="102">
        <v>43584</v>
      </c>
      <c r="E2341" s="127">
        <v>77500</v>
      </c>
      <c r="F2341" s="129" t="s">
        <v>838</v>
      </c>
      <c r="G2341" s="129">
        <v>1</v>
      </c>
      <c r="H2341" s="129">
        <v>0</v>
      </c>
      <c r="I2341" s="31">
        <v>1</v>
      </c>
      <c r="J2341" s="117">
        <f t="shared" si="36"/>
        <v>1</v>
      </c>
      <c r="K2341" s="31">
        <v>1</v>
      </c>
      <c r="L2341" s="31">
        <v>0</v>
      </c>
    </row>
    <row r="2342" spans="1:12" outlineLevel="2" x14ac:dyDescent="0.2">
      <c r="A2342" t="s">
        <v>2073</v>
      </c>
      <c r="B2342" s="31" t="s">
        <v>2612</v>
      </c>
      <c r="C2342" t="s">
        <v>215</v>
      </c>
      <c r="D2342" s="3">
        <v>43539</v>
      </c>
      <c r="E2342" s="115">
        <v>55775</v>
      </c>
      <c r="F2342" t="s">
        <v>838</v>
      </c>
      <c r="G2342" s="31">
        <v>1</v>
      </c>
      <c r="H2342" s="31">
        <v>0</v>
      </c>
      <c r="I2342" s="31">
        <v>0</v>
      </c>
      <c r="J2342" s="117">
        <f t="shared" si="36"/>
        <v>0</v>
      </c>
      <c r="K2342" s="31">
        <v>0</v>
      </c>
      <c r="L2342" s="31">
        <v>0</v>
      </c>
    </row>
    <row r="2343" spans="1:12" outlineLevel="2" x14ac:dyDescent="0.2">
      <c r="A2343" t="s">
        <v>2073</v>
      </c>
      <c r="B2343" s="31" t="s">
        <v>2773</v>
      </c>
      <c r="C2343" t="s">
        <v>215</v>
      </c>
      <c r="D2343" s="3">
        <v>43557</v>
      </c>
      <c r="E2343" s="115">
        <v>147000</v>
      </c>
      <c r="F2343" t="s">
        <v>838</v>
      </c>
      <c r="G2343" s="31">
        <v>1</v>
      </c>
      <c r="H2343" s="31">
        <v>0</v>
      </c>
      <c r="I2343" s="31">
        <v>0</v>
      </c>
      <c r="J2343" s="117">
        <f t="shared" si="36"/>
        <v>0</v>
      </c>
      <c r="K2343" s="31">
        <v>0</v>
      </c>
      <c r="L2343" s="31">
        <v>0</v>
      </c>
    </row>
    <row r="2344" spans="1:12" outlineLevel="2" x14ac:dyDescent="0.2">
      <c r="A2344" t="s">
        <v>2073</v>
      </c>
      <c r="B2344" s="31" t="s">
        <v>2327</v>
      </c>
      <c r="C2344" t="s">
        <v>215</v>
      </c>
      <c r="D2344" s="3">
        <v>43504</v>
      </c>
      <c r="E2344" s="115">
        <v>0</v>
      </c>
      <c r="F2344" t="s">
        <v>838</v>
      </c>
      <c r="G2344" s="31">
        <v>0</v>
      </c>
      <c r="H2344" s="31">
        <v>0</v>
      </c>
      <c r="I2344" s="31">
        <v>0</v>
      </c>
      <c r="J2344" s="117" t="e">
        <f t="shared" si="36"/>
        <v>#DIV/0!</v>
      </c>
      <c r="K2344" s="31">
        <v>1</v>
      </c>
      <c r="L2344" s="31">
        <v>0</v>
      </c>
    </row>
    <row r="2345" spans="1:12" outlineLevel="2" x14ac:dyDescent="0.2">
      <c r="A2345" t="s">
        <v>2073</v>
      </c>
      <c r="B2345" s="31" t="s">
        <v>2424</v>
      </c>
      <c r="C2345" t="s">
        <v>214</v>
      </c>
      <c r="D2345" s="3">
        <v>43518</v>
      </c>
      <c r="E2345" s="115">
        <v>0</v>
      </c>
      <c r="F2345" t="s">
        <v>838</v>
      </c>
      <c r="G2345" s="31">
        <v>0</v>
      </c>
      <c r="H2345" s="31">
        <v>0</v>
      </c>
      <c r="I2345" s="31">
        <v>0</v>
      </c>
      <c r="J2345" s="117" t="e">
        <f t="shared" si="36"/>
        <v>#DIV/0!</v>
      </c>
      <c r="K2345" s="31">
        <v>1</v>
      </c>
      <c r="L2345" s="31">
        <v>0</v>
      </c>
    </row>
    <row r="2346" spans="1:12" outlineLevel="2" x14ac:dyDescent="0.2">
      <c r="A2346" t="s">
        <v>2073</v>
      </c>
      <c r="B2346" s="31" t="s">
        <v>3289</v>
      </c>
      <c r="C2346" t="s">
        <v>215</v>
      </c>
      <c r="D2346" s="3">
        <v>43609</v>
      </c>
      <c r="E2346" s="115">
        <v>0</v>
      </c>
      <c r="F2346" t="s">
        <v>838</v>
      </c>
      <c r="G2346" s="31">
        <v>0</v>
      </c>
      <c r="H2346" s="31">
        <v>0</v>
      </c>
      <c r="I2346" s="31">
        <v>0</v>
      </c>
      <c r="J2346" s="117" t="e">
        <f t="shared" si="36"/>
        <v>#DIV/0!</v>
      </c>
      <c r="K2346" s="31">
        <v>1</v>
      </c>
      <c r="L2346" s="31">
        <v>0</v>
      </c>
    </row>
    <row r="2347" spans="1:12" outlineLevel="2" x14ac:dyDescent="0.2">
      <c r="A2347" t="s">
        <v>2073</v>
      </c>
      <c r="B2347" s="31" t="s">
        <v>2996</v>
      </c>
      <c r="C2347" t="s">
        <v>215</v>
      </c>
      <c r="D2347" s="3">
        <v>43584</v>
      </c>
      <c r="E2347" s="115">
        <v>0</v>
      </c>
      <c r="F2347" t="s">
        <v>838</v>
      </c>
      <c r="G2347" s="31">
        <v>0</v>
      </c>
      <c r="H2347" s="31">
        <v>0</v>
      </c>
      <c r="I2347" s="31">
        <v>0</v>
      </c>
      <c r="J2347" s="117" t="e">
        <f t="shared" si="36"/>
        <v>#DIV/0!</v>
      </c>
      <c r="K2347" s="31">
        <v>1</v>
      </c>
      <c r="L2347" s="31">
        <v>0</v>
      </c>
    </row>
    <row r="2348" spans="1:12" outlineLevel="2" x14ac:dyDescent="0.2">
      <c r="A2348" t="s">
        <v>2073</v>
      </c>
      <c r="B2348" s="31" t="s">
        <v>2788</v>
      </c>
      <c r="C2348" t="s">
        <v>215</v>
      </c>
      <c r="D2348" s="3">
        <v>43559</v>
      </c>
      <c r="E2348" s="115">
        <v>156600</v>
      </c>
      <c r="F2348" t="s">
        <v>838</v>
      </c>
      <c r="G2348" s="31">
        <v>1</v>
      </c>
      <c r="H2348" s="31">
        <v>0</v>
      </c>
      <c r="I2348" s="31">
        <v>0</v>
      </c>
      <c r="J2348" s="117">
        <f t="shared" si="36"/>
        <v>0</v>
      </c>
      <c r="K2348" s="31">
        <v>0</v>
      </c>
      <c r="L2348" s="31">
        <v>0</v>
      </c>
    </row>
    <row r="2349" spans="1:12" outlineLevel="2" x14ac:dyDescent="0.2">
      <c r="A2349" t="s">
        <v>2073</v>
      </c>
      <c r="B2349" s="31" t="s">
        <v>2752</v>
      </c>
      <c r="C2349" t="s">
        <v>215</v>
      </c>
      <c r="D2349" s="3">
        <v>43553</v>
      </c>
      <c r="E2349" s="115">
        <v>180000</v>
      </c>
      <c r="F2349" t="s">
        <v>838</v>
      </c>
      <c r="G2349" s="31">
        <v>1</v>
      </c>
      <c r="H2349" s="31">
        <v>0</v>
      </c>
      <c r="I2349" s="31">
        <v>0</v>
      </c>
      <c r="J2349" s="117">
        <f t="shared" si="36"/>
        <v>0</v>
      </c>
      <c r="K2349" s="31">
        <v>0</v>
      </c>
      <c r="L2349" s="31">
        <v>0</v>
      </c>
    </row>
    <row r="2350" spans="1:12" outlineLevel="1" x14ac:dyDescent="0.2">
      <c r="A2350" s="29" t="s">
        <v>3841</v>
      </c>
      <c r="B2350" s="31"/>
      <c r="E2350" s="115">
        <f>SUBTOTAL(9,E2338:E2349)</f>
        <v>1032875</v>
      </c>
      <c r="F2350"/>
      <c r="G2350" s="31">
        <f>SUBTOTAL(9,G2338:G2349)</f>
        <v>8</v>
      </c>
      <c r="H2350" s="31">
        <f>SUBTOTAL(9,H2338:H2349)</f>
        <v>0</v>
      </c>
      <c r="I2350" s="31">
        <f>SUBTOTAL(9,I2338:I2349)</f>
        <v>4</v>
      </c>
      <c r="J2350" s="117">
        <f t="shared" si="36"/>
        <v>0.5</v>
      </c>
      <c r="K2350" s="31">
        <f>SUBTOTAL(9,K2338:K2349)</f>
        <v>8</v>
      </c>
      <c r="L2350" s="31">
        <f>SUBTOTAL(9,L2338:L2349)</f>
        <v>0</v>
      </c>
    </row>
    <row r="2351" spans="1:12" outlineLevel="2" x14ac:dyDescent="0.2">
      <c r="A2351" t="s">
        <v>1984</v>
      </c>
      <c r="B2351" s="31" t="s">
        <v>2271</v>
      </c>
      <c r="C2351" t="s">
        <v>301</v>
      </c>
      <c r="D2351" s="3">
        <v>43496</v>
      </c>
      <c r="E2351" s="115">
        <v>115000</v>
      </c>
      <c r="F2351" t="s">
        <v>838</v>
      </c>
      <c r="G2351" s="31">
        <v>1</v>
      </c>
      <c r="H2351" s="31">
        <v>0</v>
      </c>
      <c r="I2351" s="31">
        <v>0</v>
      </c>
      <c r="J2351" s="117">
        <f t="shared" si="36"/>
        <v>0</v>
      </c>
      <c r="K2351" s="31">
        <v>0</v>
      </c>
      <c r="L2351" s="31">
        <v>0</v>
      </c>
    </row>
    <row r="2352" spans="1:12" outlineLevel="2" x14ac:dyDescent="0.2">
      <c r="A2352" t="s">
        <v>1984</v>
      </c>
      <c r="B2352" s="31" t="s">
        <v>2862</v>
      </c>
      <c r="C2352" t="s">
        <v>301</v>
      </c>
      <c r="D2352" s="3">
        <v>43567</v>
      </c>
      <c r="E2352" s="115">
        <v>142900</v>
      </c>
      <c r="F2352" t="s">
        <v>838</v>
      </c>
      <c r="G2352" s="31">
        <v>1</v>
      </c>
      <c r="H2352" s="31">
        <v>0</v>
      </c>
      <c r="I2352" s="31">
        <v>0</v>
      </c>
      <c r="J2352" s="117">
        <f t="shared" si="36"/>
        <v>0</v>
      </c>
      <c r="K2352" s="31">
        <v>0</v>
      </c>
      <c r="L2352" s="31">
        <v>0</v>
      </c>
    </row>
    <row r="2353" spans="1:12" outlineLevel="2" x14ac:dyDescent="0.2">
      <c r="A2353" t="s">
        <v>1984</v>
      </c>
      <c r="B2353" s="31" t="s">
        <v>2630</v>
      </c>
      <c r="C2353" t="s">
        <v>1209</v>
      </c>
      <c r="D2353" s="3">
        <v>43542</v>
      </c>
      <c r="E2353" s="115">
        <v>22500</v>
      </c>
      <c r="F2353" t="s">
        <v>838</v>
      </c>
      <c r="G2353" s="31">
        <v>1</v>
      </c>
      <c r="H2353" s="31">
        <v>0</v>
      </c>
      <c r="I2353" s="31">
        <v>0</v>
      </c>
      <c r="J2353" s="117">
        <f t="shared" si="36"/>
        <v>0</v>
      </c>
      <c r="K2353" s="31">
        <v>0</v>
      </c>
      <c r="L2353" s="31">
        <v>0</v>
      </c>
    </row>
    <row r="2354" spans="1:12" outlineLevel="2" x14ac:dyDescent="0.2">
      <c r="A2354" t="s">
        <v>1984</v>
      </c>
      <c r="B2354" s="31" t="s">
        <v>532</v>
      </c>
      <c r="C2354" t="s">
        <v>8</v>
      </c>
      <c r="D2354" s="3">
        <v>43564</v>
      </c>
      <c r="E2354" s="115">
        <v>60000</v>
      </c>
      <c r="F2354" t="s">
        <v>838</v>
      </c>
      <c r="G2354" s="31">
        <v>1</v>
      </c>
      <c r="H2354" s="31">
        <v>0</v>
      </c>
      <c r="I2354" s="31">
        <v>0</v>
      </c>
      <c r="J2354" s="117">
        <f t="shared" si="36"/>
        <v>0</v>
      </c>
      <c r="K2354" s="31">
        <v>0</v>
      </c>
      <c r="L2354" s="31">
        <v>0</v>
      </c>
    </row>
    <row r="2355" spans="1:12" outlineLevel="2" x14ac:dyDescent="0.2">
      <c r="A2355" t="s">
        <v>1984</v>
      </c>
      <c r="B2355" s="31" t="s">
        <v>3291</v>
      </c>
      <c r="C2355" t="s">
        <v>301</v>
      </c>
      <c r="D2355" s="3">
        <v>43613</v>
      </c>
      <c r="E2355" s="115">
        <v>109000</v>
      </c>
      <c r="F2355" t="s">
        <v>838</v>
      </c>
      <c r="G2355" s="31">
        <v>1</v>
      </c>
      <c r="H2355" s="31">
        <v>0</v>
      </c>
      <c r="I2355" s="31">
        <v>0</v>
      </c>
      <c r="J2355" s="117">
        <f t="shared" si="36"/>
        <v>0</v>
      </c>
      <c r="K2355" s="31">
        <v>0</v>
      </c>
      <c r="L2355" s="31">
        <v>0</v>
      </c>
    </row>
    <row r="2356" spans="1:12" outlineLevel="2" x14ac:dyDescent="0.2">
      <c r="A2356" t="s">
        <v>1984</v>
      </c>
      <c r="B2356" s="31" t="s">
        <v>2660</v>
      </c>
      <c r="C2356" t="s">
        <v>301</v>
      </c>
      <c r="D2356" s="3">
        <v>43545</v>
      </c>
      <c r="E2356" s="115">
        <v>43000</v>
      </c>
      <c r="F2356" t="s">
        <v>838</v>
      </c>
      <c r="G2356" s="31">
        <v>1</v>
      </c>
      <c r="H2356" s="31">
        <v>0</v>
      </c>
      <c r="I2356" s="31">
        <v>0</v>
      </c>
      <c r="J2356" s="117">
        <f t="shared" si="36"/>
        <v>0</v>
      </c>
      <c r="K2356" s="31">
        <v>0</v>
      </c>
      <c r="L2356" s="31">
        <v>0</v>
      </c>
    </row>
    <row r="2357" spans="1:12" outlineLevel="2" x14ac:dyDescent="0.2">
      <c r="A2357" t="s">
        <v>1984</v>
      </c>
      <c r="B2357" s="31" t="s">
        <v>2349</v>
      </c>
      <c r="C2357" t="s">
        <v>301</v>
      </c>
      <c r="D2357" s="3">
        <v>43508</v>
      </c>
      <c r="E2357" s="115">
        <v>139500</v>
      </c>
      <c r="F2357" t="s">
        <v>838</v>
      </c>
      <c r="G2357" s="31">
        <v>1</v>
      </c>
      <c r="H2357" s="31">
        <v>0</v>
      </c>
      <c r="I2357" s="31">
        <v>0</v>
      </c>
      <c r="J2357" s="117">
        <f t="shared" si="36"/>
        <v>0</v>
      </c>
      <c r="K2357" s="31">
        <v>0</v>
      </c>
      <c r="L2357" s="31">
        <v>0</v>
      </c>
    </row>
    <row r="2358" spans="1:12" outlineLevel="2" x14ac:dyDescent="0.2">
      <c r="A2358" t="s">
        <v>1984</v>
      </c>
      <c r="B2358" s="31" t="s">
        <v>3350</v>
      </c>
      <c r="C2358" t="s">
        <v>8</v>
      </c>
      <c r="D2358" s="3">
        <v>43616</v>
      </c>
      <c r="E2358" s="115">
        <v>107500</v>
      </c>
      <c r="F2358">
        <v>20191017</v>
      </c>
      <c r="G2358" s="31">
        <v>1</v>
      </c>
      <c r="H2358" s="31">
        <v>1</v>
      </c>
      <c r="I2358" s="31">
        <v>0</v>
      </c>
      <c r="J2358" s="117">
        <f t="shared" si="36"/>
        <v>0</v>
      </c>
      <c r="K2358" s="31">
        <v>0</v>
      </c>
      <c r="L2358" s="31">
        <v>0</v>
      </c>
    </row>
    <row r="2359" spans="1:12" outlineLevel="1" x14ac:dyDescent="0.2">
      <c r="A2359" s="29" t="s">
        <v>3842</v>
      </c>
      <c r="B2359" s="31"/>
      <c r="E2359" s="115">
        <f>SUBTOTAL(9,E2351:E2358)</f>
        <v>739400</v>
      </c>
      <c r="F2359"/>
      <c r="G2359" s="31">
        <f>SUBTOTAL(9,G2351:G2358)</f>
        <v>8</v>
      </c>
      <c r="H2359" s="31">
        <f>SUBTOTAL(9,H2351:H2358)</f>
        <v>1</v>
      </c>
      <c r="I2359" s="31">
        <f>SUBTOTAL(9,I2351:I2358)</f>
        <v>0</v>
      </c>
      <c r="J2359" s="117">
        <f t="shared" si="36"/>
        <v>0</v>
      </c>
      <c r="K2359" s="31">
        <f>SUBTOTAL(9,K2351:K2358)</f>
        <v>0</v>
      </c>
      <c r="L2359" s="31">
        <f>SUBTOTAL(9,L2351:L2358)</f>
        <v>0</v>
      </c>
    </row>
    <row r="2360" spans="1:12" outlineLevel="2" x14ac:dyDescent="0.2">
      <c r="A2360" t="s">
        <v>194</v>
      </c>
      <c r="B2360" s="31" t="s">
        <v>3031</v>
      </c>
      <c r="C2360" t="s">
        <v>11</v>
      </c>
      <c r="D2360" s="3">
        <v>43586</v>
      </c>
      <c r="E2360" s="115">
        <v>120000</v>
      </c>
      <c r="F2360">
        <v>20190736</v>
      </c>
      <c r="G2360" s="31">
        <v>1</v>
      </c>
      <c r="H2360" s="31">
        <v>1</v>
      </c>
      <c r="I2360" s="31">
        <v>0</v>
      </c>
      <c r="J2360" s="117">
        <f t="shared" si="36"/>
        <v>0</v>
      </c>
      <c r="K2360" s="31">
        <v>0</v>
      </c>
      <c r="L2360" s="31">
        <v>0</v>
      </c>
    </row>
    <row r="2361" spans="1:12" outlineLevel="2" x14ac:dyDescent="0.2">
      <c r="A2361" t="s">
        <v>194</v>
      </c>
      <c r="B2361" s="31" t="s">
        <v>2632</v>
      </c>
      <c r="C2361" t="s">
        <v>11</v>
      </c>
      <c r="D2361" s="3">
        <v>43542</v>
      </c>
      <c r="E2361" s="115">
        <v>112000</v>
      </c>
      <c r="F2361">
        <v>20190331</v>
      </c>
      <c r="G2361" s="31">
        <v>1</v>
      </c>
      <c r="H2361" s="31">
        <v>1</v>
      </c>
      <c r="I2361" s="31">
        <v>0</v>
      </c>
      <c r="J2361" s="117">
        <f t="shared" si="36"/>
        <v>0</v>
      </c>
      <c r="K2361" s="31">
        <v>0</v>
      </c>
      <c r="L2361" s="31">
        <v>0</v>
      </c>
    </row>
    <row r="2362" spans="1:12" outlineLevel="1" x14ac:dyDescent="0.2">
      <c r="A2362" s="29" t="s">
        <v>3843</v>
      </c>
      <c r="B2362" s="31"/>
      <c r="E2362" s="115">
        <f>SUBTOTAL(9,E2360:E2361)</f>
        <v>232000</v>
      </c>
      <c r="F2362"/>
      <c r="G2362" s="31">
        <f>SUBTOTAL(9,G2360:G2361)</f>
        <v>2</v>
      </c>
      <c r="H2362" s="31">
        <f>SUBTOTAL(9,H2360:H2361)</f>
        <v>2</v>
      </c>
      <c r="I2362" s="31">
        <f>SUBTOTAL(9,I2360:I2361)</f>
        <v>0</v>
      </c>
      <c r="J2362" s="117">
        <f t="shared" si="36"/>
        <v>0</v>
      </c>
      <c r="K2362" s="31">
        <f>SUBTOTAL(9,K2360:K2361)</f>
        <v>0</v>
      </c>
      <c r="L2362" s="31">
        <f>SUBTOTAL(9,L2360:L2361)</f>
        <v>0</v>
      </c>
    </row>
    <row r="2363" spans="1:12" outlineLevel="2" x14ac:dyDescent="0.2">
      <c r="A2363" t="s">
        <v>2328</v>
      </c>
      <c r="B2363" s="2" t="s">
        <v>2329</v>
      </c>
      <c r="C2363" s="17" t="s">
        <v>424</v>
      </c>
      <c r="D2363" s="102">
        <v>43504</v>
      </c>
      <c r="E2363" s="127">
        <v>62500</v>
      </c>
      <c r="F2363" s="129" t="s">
        <v>838</v>
      </c>
      <c r="G2363" s="129">
        <v>1</v>
      </c>
      <c r="H2363" s="129">
        <v>0</v>
      </c>
      <c r="I2363" s="31">
        <v>1</v>
      </c>
      <c r="J2363" s="117">
        <f t="shared" si="36"/>
        <v>1</v>
      </c>
      <c r="K2363" s="31">
        <v>0</v>
      </c>
      <c r="L2363" s="31">
        <v>0</v>
      </c>
    </row>
    <row r="2364" spans="1:12" outlineLevel="2" x14ac:dyDescent="0.2">
      <c r="A2364" t="s">
        <v>2328</v>
      </c>
      <c r="B2364" s="2" t="s">
        <v>2500</v>
      </c>
      <c r="C2364" s="17" t="s">
        <v>111</v>
      </c>
      <c r="D2364" s="102">
        <v>43526</v>
      </c>
      <c r="E2364" s="127">
        <v>40000</v>
      </c>
      <c r="F2364" s="129" t="s">
        <v>838</v>
      </c>
      <c r="G2364" s="129">
        <v>1</v>
      </c>
      <c r="H2364" s="129">
        <v>0</v>
      </c>
      <c r="I2364" s="31">
        <v>1</v>
      </c>
      <c r="J2364" s="117">
        <f t="shared" si="36"/>
        <v>1</v>
      </c>
      <c r="K2364" s="31">
        <v>1</v>
      </c>
      <c r="L2364" s="31">
        <v>0</v>
      </c>
    </row>
    <row r="2365" spans="1:12" outlineLevel="2" x14ac:dyDescent="0.2">
      <c r="A2365" t="s">
        <v>2328</v>
      </c>
      <c r="B2365" s="31" t="s">
        <v>3090</v>
      </c>
      <c r="C2365" t="s">
        <v>1249</v>
      </c>
      <c r="D2365" s="3">
        <v>43592</v>
      </c>
      <c r="E2365" s="115">
        <v>575000</v>
      </c>
      <c r="F2365" t="s">
        <v>838</v>
      </c>
      <c r="G2365" s="31">
        <v>1</v>
      </c>
      <c r="H2365" s="31">
        <v>0</v>
      </c>
      <c r="I2365" s="31">
        <v>0</v>
      </c>
      <c r="J2365" s="117">
        <f t="shared" si="36"/>
        <v>0</v>
      </c>
      <c r="K2365" s="31">
        <v>0</v>
      </c>
      <c r="L2365" s="31">
        <v>0</v>
      </c>
    </row>
    <row r="2366" spans="1:12" outlineLevel="2" x14ac:dyDescent="0.2">
      <c r="A2366" t="s">
        <v>2328</v>
      </c>
      <c r="B2366" s="31" t="s">
        <v>2500</v>
      </c>
      <c r="C2366" t="s">
        <v>111</v>
      </c>
      <c r="D2366" s="3">
        <v>43526</v>
      </c>
      <c r="E2366" s="115">
        <v>0</v>
      </c>
      <c r="F2366" t="s">
        <v>838</v>
      </c>
      <c r="G2366" s="31">
        <v>0</v>
      </c>
      <c r="H2366" s="31">
        <v>0</v>
      </c>
      <c r="I2366" s="31">
        <v>0</v>
      </c>
      <c r="J2366" s="117" t="e">
        <f t="shared" si="36"/>
        <v>#DIV/0!</v>
      </c>
      <c r="K2366" s="31">
        <v>1</v>
      </c>
      <c r="L2366" s="31">
        <v>0</v>
      </c>
    </row>
    <row r="2367" spans="1:12" outlineLevel="1" x14ac:dyDescent="0.2">
      <c r="A2367" s="29" t="s">
        <v>3844</v>
      </c>
      <c r="B2367" s="31"/>
      <c r="E2367" s="115">
        <f>SUBTOTAL(9,E2363:E2366)</f>
        <v>677500</v>
      </c>
      <c r="F2367"/>
      <c r="G2367" s="31">
        <f>SUBTOTAL(9,G2363:G2366)</f>
        <v>3</v>
      </c>
      <c r="H2367" s="31">
        <f>SUBTOTAL(9,H2363:H2366)</f>
        <v>0</v>
      </c>
      <c r="I2367" s="31">
        <f>SUBTOTAL(9,I2363:I2366)</f>
        <v>2</v>
      </c>
      <c r="J2367" s="117">
        <f t="shared" si="36"/>
        <v>0.66666666666666663</v>
      </c>
      <c r="K2367" s="31">
        <f>SUBTOTAL(9,K2363:K2366)</f>
        <v>2</v>
      </c>
      <c r="L2367" s="31">
        <f>SUBTOTAL(9,L2363:L2366)</f>
        <v>0</v>
      </c>
    </row>
    <row r="2368" spans="1:12" outlineLevel="2" x14ac:dyDescent="0.2">
      <c r="A2368" t="s">
        <v>2077</v>
      </c>
      <c r="B2368" s="2" t="s">
        <v>2962</v>
      </c>
      <c r="C2368" s="17" t="s">
        <v>6</v>
      </c>
      <c r="D2368" s="102">
        <v>43580</v>
      </c>
      <c r="E2368" s="127">
        <v>47000</v>
      </c>
      <c r="F2368" s="129" t="s">
        <v>838</v>
      </c>
      <c r="G2368" s="129">
        <v>1</v>
      </c>
      <c r="H2368" s="129">
        <v>0</v>
      </c>
      <c r="I2368" s="31">
        <v>1</v>
      </c>
      <c r="J2368" s="117">
        <f t="shared" si="36"/>
        <v>1</v>
      </c>
      <c r="K2368" s="31">
        <v>0</v>
      </c>
      <c r="L2368" s="31">
        <v>0</v>
      </c>
    </row>
    <row r="2369" spans="1:12" outlineLevel="1" x14ac:dyDescent="0.2">
      <c r="A2369" s="29" t="s">
        <v>3845</v>
      </c>
      <c r="B2369" s="2"/>
      <c r="C2369" s="17"/>
      <c r="D2369" s="102"/>
      <c r="E2369" s="127">
        <f>SUBTOTAL(9,E2368:E2368)</f>
        <v>47000</v>
      </c>
      <c r="F2369" s="129"/>
      <c r="G2369" s="129">
        <f>SUBTOTAL(9,G2368:G2368)</f>
        <v>1</v>
      </c>
      <c r="H2369" s="129">
        <f>SUBTOTAL(9,H2368:H2368)</f>
        <v>0</v>
      </c>
      <c r="I2369" s="31">
        <f>SUBTOTAL(9,I2368:I2368)</f>
        <v>1</v>
      </c>
      <c r="J2369" s="117">
        <f t="shared" si="36"/>
        <v>1</v>
      </c>
      <c r="K2369" s="31">
        <f>SUBTOTAL(9,K2368:K2368)</f>
        <v>0</v>
      </c>
      <c r="L2369" s="31">
        <f>SUBTOTAL(9,L2368:L2368)</f>
        <v>0</v>
      </c>
    </row>
    <row r="2370" spans="1:12" outlineLevel="2" x14ac:dyDescent="0.2">
      <c r="A2370" t="s">
        <v>1541</v>
      </c>
      <c r="B2370" s="2" t="s">
        <v>2772</v>
      </c>
      <c r="C2370" s="17" t="s">
        <v>286</v>
      </c>
      <c r="D2370" s="102">
        <v>43557</v>
      </c>
      <c r="E2370" s="127">
        <v>92500</v>
      </c>
      <c r="F2370" s="129" t="s">
        <v>838</v>
      </c>
      <c r="G2370" s="129">
        <v>1</v>
      </c>
      <c r="H2370" s="129">
        <v>0</v>
      </c>
      <c r="I2370" s="31">
        <v>1</v>
      </c>
      <c r="J2370" s="117">
        <f t="shared" si="36"/>
        <v>1</v>
      </c>
      <c r="K2370" s="31">
        <v>1</v>
      </c>
      <c r="L2370" s="31">
        <v>0</v>
      </c>
    </row>
    <row r="2371" spans="1:12" outlineLevel="2" x14ac:dyDescent="0.2">
      <c r="A2371" t="s">
        <v>1541</v>
      </c>
      <c r="B2371" s="31" t="s">
        <v>2682</v>
      </c>
      <c r="C2371" t="s">
        <v>6</v>
      </c>
      <c r="D2371" s="3">
        <v>43546</v>
      </c>
      <c r="E2371" s="115">
        <v>125000</v>
      </c>
      <c r="F2371" t="s">
        <v>838</v>
      </c>
      <c r="G2371" s="31">
        <v>1</v>
      </c>
      <c r="H2371" s="31">
        <v>0</v>
      </c>
      <c r="I2371" s="31">
        <v>0</v>
      </c>
      <c r="J2371" s="117">
        <f t="shared" si="36"/>
        <v>0</v>
      </c>
      <c r="K2371" s="31">
        <v>0</v>
      </c>
      <c r="L2371" s="31">
        <v>0</v>
      </c>
    </row>
    <row r="2372" spans="1:12" outlineLevel="2" x14ac:dyDescent="0.2">
      <c r="A2372" t="s">
        <v>1541</v>
      </c>
      <c r="B2372" s="31" t="s">
        <v>2772</v>
      </c>
      <c r="C2372" t="s">
        <v>286</v>
      </c>
      <c r="D2372" s="3">
        <v>43557</v>
      </c>
      <c r="E2372" s="115">
        <v>0</v>
      </c>
      <c r="F2372" t="s">
        <v>838</v>
      </c>
      <c r="G2372" s="31">
        <v>0</v>
      </c>
      <c r="H2372" s="31">
        <v>0</v>
      </c>
      <c r="I2372" s="31">
        <v>0</v>
      </c>
      <c r="J2372" s="117" t="e">
        <f t="shared" si="36"/>
        <v>#DIV/0!</v>
      </c>
      <c r="K2372" s="31">
        <v>1</v>
      </c>
      <c r="L2372" s="31">
        <v>0</v>
      </c>
    </row>
    <row r="2373" spans="1:12" outlineLevel="1" x14ac:dyDescent="0.2">
      <c r="A2373" s="29" t="s">
        <v>3846</v>
      </c>
      <c r="B2373" s="31"/>
      <c r="E2373" s="115">
        <f>SUBTOTAL(9,E2370:E2372)</f>
        <v>217500</v>
      </c>
      <c r="F2373"/>
      <c r="G2373" s="31">
        <f>SUBTOTAL(9,G2370:G2372)</f>
        <v>2</v>
      </c>
      <c r="H2373" s="31">
        <f>SUBTOTAL(9,H2370:H2372)</f>
        <v>0</v>
      </c>
      <c r="I2373" s="31">
        <f>SUBTOTAL(9,I2370:I2372)</f>
        <v>1</v>
      </c>
      <c r="J2373" s="117">
        <f t="shared" si="36"/>
        <v>0.5</v>
      </c>
      <c r="K2373" s="31">
        <f>SUBTOTAL(9,K2370:K2372)</f>
        <v>2</v>
      </c>
      <c r="L2373" s="31">
        <f>SUBTOTAL(9,L2370:L2372)</f>
        <v>0</v>
      </c>
    </row>
    <row r="2374" spans="1:12" outlineLevel="2" x14ac:dyDescent="0.2">
      <c r="A2374" t="s">
        <v>3133</v>
      </c>
      <c r="B2374" s="2" t="s">
        <v>3134</v>
      </c>
      <c r="C2374" s="17" t="s">
        <v>6</v>
      </c>
      <c r="D2374" s="102">
        <v>43595</v>
      </c>
      <c r="E2374" s="127">
        <v>195900</v>
      </c>
      <c r="F2374" s="129" t="s">
        <v>838</v>
      </c>
      <c r="G2374" s="129">
        <v>1</v>
      </c>
      <c r="H2374" s="129">
        <v>0</v>
      </c>
      <c r="I2374" s="31">
        <v>1</v>
      </c>
      <c r="J2374" s="117">
        <f t="shared" ref="J2374:J2437" si="37">+I2374/G2374</f>
        <v>1</v>
      </c>
      <c r="K2374" s="31">
        <v>0</v>
      </c>
      <c r="L2374" s="31">
        <v>0</v>
      </c>
    </row>
    <row r="2375" spans="1:12" outlineLevel="1" x14ac:dyDescent="0.2">
      <c r="A2375" s="29" t="s">
        <v>3847</v>
      </c>
      <c r="B2375" s="2"/>
      <c r="C2375" s="17"/>
      <c r="D2375" s="102"/>
      <c r="E2375" s="127">
        <f>SUBTOTAL(9,E2374:E2374)</f>
        <v>195900</v>
      </c>
      <c r="F2375" s="129"/>
      <c r="G2375" s="129">
        <f>SUBTOTAL(9,G2374:G2374)</f>
        <v>1</v>
      </c>
      <c r="H2375" s="129">
        <f>SUBTOTAL(9,H2374:H2374)</f>
        <v>0</v>
      </c>
      <c r="I2375" s="31">
        <f>SUBTOTAL(9,I2374:I2374)</f>
        <v>1</v>
      </c>
      <c r="J2375" s="117">
        <f t="shared" si="37"/>
        <v>1</v>
      </c>
      <c r="K2375" s="31">
        <f>SUBTOTAL(9,K2374:K2374)</f>
        <v>0</v>
      </c>
      <c r="L2375" s="31">
        <f>SUBTOTAL(9,L2374:L2374)</f>
        <v>0</v>
      </c>
    </row>
    <row r="2376" spans="1:12" outlineLevel="2" x14ac:dyDescent="0.2">
      <c r="A2376" t="s">
        <v>1886</v>
      </c>
      <c r="B2376" s="2" t="s">
        <v>2384</v>
      </c>
      <c r="C2376" s="17" t="s">
        <v>1126</v>
      </c>
      <c r="D2376" s="102">
        <v>43514</v>
      </c>
      <c r="E2376" s="127">
        <v>289970</v>
      </c>
      <c r="F2376" s="129" t="s">
        <v>838</v>
      </c>
      <c r="G2376" s="129">
        <v>1</v>
      </c>
      <c r="H2376" s="129">
        <v>0</v>
      </c>
      <c r="I2376" s="31">
        <v>1</v>
      </c>
      <c r="J2376" s="117">
        <f t="shared" si="37"/>
        <v>1</v>
      </c>
      <c r="K2376" s="31">
        <v>1</v>
      </c>
      <c r="L2376" s="31">
        <v>0</v>
      </c>
    </row>
    <row r="2377" spans="1:12" outlineLevel="2" x14ac:dyDescent="0.2">
      <c r="A2377" t="s">
        <v>1886</v>
      </c>
      <c r="B2377" s="31" t="s">
        <v>2384</v>
      </c>
      <c r="C2377" t="s">
        <v>1126</v>
      </c>
      <c r="D2377" s="3">
        <v>43514</v>
      </c>
      <c r="E2377" s="115">
        <v>0</v>
      </c>
      <c r="F2377" t="s">
        <v>838</v>
      </c>
      <c r="G2377" s="31">
        <v>0</v>
      </c>
      <c r="H2377" s="31">
        <v>0</v>
      </c>
      <c r="I2377" s="31">
        <v>0</v>
      </c>
      <c r="J2377" s="117" t="e">
        <f t="shared" si="37"/>
        <v>#DIV/0!</v>
      </c>
      <c r="K2377" s="31">
        <v>1</v>
      </c>
      <c r="L2377" s="31">
        <v>0</v>
      </c>
    </row>
    <row r="2378" spans="1:12" outlineLevel="1" x14ac:dyDescent="0.2">
      <c r="A2378" s="29" t="s">
        <v>3848</v>
      </c>
      <c r="B2378" s="31"/>
      <c r="E2378" s="115">
        <f>SUBTOTAL(9,E2376:E2377)</f>
        <v>289970</v>
      </c>
      <c r="F2378"/>
      <c r="G2378" s="31">
        <f>SUBTOTAL(9,G2376:G2377)</f>
        <v>1</v>
      </c>
      <c r="H2378" s="31">
        <f>SUBTOTAL(9,H2376:H2377)</f>
        <v>0</v>
      </c>
      <c r="I2378" s="31">
        <f>SUBTOTAL(9,I2376:I2377)</f>
        <v>1</v>
      </c>
      <c r="J2378" s="117">
        <f t="shared" si="37"/>
        <v>1</v>
      </c>
      <c r="K2378" s="31">
        <f>SUBTOTAL(9,K2376:K2377)</f>
        <v>2</v>
      </c>
      <c r="L2378" s="31">
        <f>SUBTOTAL(9,L2376:L2377)</f>
        <v>0</v>
      </c>
    </row>
    <row r="2379" spans="1:12" outlineLevel="2" x14ac:dyDescent="0.2">
      <c r="A2379" t="s">
        <v>0</v>
      </c>
      <c r="B2379" s="2" t="s">
        <v>2731</v>
      </c>
      <c r="C2379" s="17" t="s">
        <v>6</v>
      </c>
      <c r="D2379" s="102">
        <v>43553</v>
      </c>
      <c r="E2379" s="127">
        <v>101000</v>
      </c>
      <c r="F2379" s="129">
        <v>20190474</v>
      </c>
      <c r="G2379" s="129">
        <v>1</v>
      </c>
      <c r="H2379" s="129">
        <v>1</v>
      </c>
      <c r="I2379" s="31">
        <v>1</v>
      </c>
      <c r="J2379" s="117">
        <f t="shared" si="37"/>
        <v>1</v>
      </c>
      <c r="K2379" s="31">
        <v>0</v>
      </c>
      <c r="L2379" s="31">
        <v>0</v>
      </c>
    </row>
    <row r="2380" spans="1:12" outlineLevel="2" x14ac:dyDescent="0.2">
      <c r="A2380" t="s">
        <v>0</v>
      </c>
      <c r="B2380" s="2" t="s">
        <v>2771</v>
      </c>
      <c r="C2380" s="17" t="s">
        <v>6</v>
      </c>
      <c r="D2380" s="102">
        <v>43557</v>
      </c>
      <c r="E2380" s="127">
        <v>149000</v>
      </c>
      <c r="F2380" s="129" t="s">
        <v>838</v>
      </c>
      <c r="G2380" s="129">
        <v>1</v>
      </c>
      <c r="H2380" s="129">
        <v>0</v>
      </c>
      <c r="I2380" s="31">
        <v>1</v>
      </c>
      <c r="J2380" s="117">
        <f t="shared" si="37"/>
        <v>1</v>
      </c>
      <c r="K2380" s="31">
        <v>0</v>
      </c>
      <c r="L2380" s="31">
        <v>0</v>
      </c>
    </row>
    <row r="2381" spans="1:12" outlineLevel="2" x14ac:dyDescent="0.2">
      <c r="A2381" t="s">
        <v>0</v>
      </c>
      <c r="B2381" s="2" t="s">
        <v>3186</v>
      </c>
      <c r="C2381" s="17" t="s">
        <v>6</v>
      </c>
      <c r="D2381" s="102">
        <v>43602</v>
      </c>
      <c r="E2381" s="127">
        <v>86000</v>
      </c>
      <c r="F2381" s="129" t="s">
        <v>838</v>
      </c>
      <c r="G2381" s="129">
        <v>1</v>
      </c>
      <c r="H2381" s="129">
        <v>0</v>
      </c>
      <c r="I2381" s="31">
        <v>1</v>
      </c>
      <c r="J2381" s="117">
        <f t="shared" si="37"/>
        <v>1</v>
      </c>
      <c r="K2381" s="31">
        <v>0</v>
      </c>
      <c r="L2381" s="31">
        <v>0</v>
      </c>
    </row>
    <row r="2382" spans="1:12" outlineLevel="2" x14ac:dyDescent="0.2">
      <c r="A2382" t="s">
        <v>0</v>
      </c>
      <c r="B2382" s="2" t="s">
        <v>3172</v>
      </c>
      <c r="C2382" s="17" t="s">
        <v>6</v>
      </c>
      <c r="D2382" s="102">
        <v>43600</v>
      </c>
      <c r="E2382" s="127">
        <v>230000</v>
      </c>
      <c r="F2382" s="129" t="s">
        <v>838</v>
      </c>
      <c r="G2382" s="129">
        <v>1</v>
      </c>
      <c r="H2382" s="129">
        <v>0</v>
      </c>
      <c r="I2382" s="31">
        <v>1</v>
      </c>
      <c r="J2382" s="117">
        <f t="shared" si="37"/>
        <v>1</v>
      </c>
      <c r="K2382" s="31">
        <v>0</v>
      </c>
      <c r="L2382" s="31">
        <v>0</v>
      </c>
    </row>
    <row r="2383" spans="1:12" outlineLevel="1" x14ac:dyDescent="0.2">
      <c r="A2383" s="29" t="s">
        <v>3849</v>
      </c>
      <c r="B2383" s="2"/>
      <c r="C2383" s="17"/>
      <c r="D2383" s="102"/>
      <c r="E2383" s="127">
        <f>SUBTOTAL(9,E2379:E2382)</f>
        <v>566000</v>
      </c>
      <c r="F2383" s="129"/>
      <c r="G2383" s="129">
        <f>SUBTOTAL(9,G2379:G2382)</f>
        <v>4</v>
      </c>
      <c r="H2383" s="129">
        <f>SUBTOTAL(9,H2379:H2382)</f>
        <v>1</v>
      </c>
      <c r="I2383" s="31">
        <f>SUBTOTAL(9,I2379:I2382)</f>
        <v>4</v>
      </c>
      <c r="J2383" s="117">
        <f t="shared" si="37"/>
        <v>1</v>
      </c>
      <c r="K2383" s="31">
        <f>SUBTOTAL(9,K2379:K2382)</f>
        <v>0</v>
      </c>
      <c r="L2383" s="31">
        <f>SUBTOTAL(9,L2379:L2382)</f>
        <v>0</v>
      </c>
    </row>
    <row r="2384" spans="1:12" outlineLevel="2" x14ac:dyDescent="0.2">
      <c r="A2384" t="s">
        <v>1843</v>
      </c>
      <c r="B2384" s="2" t="s">
        <v>2528</v>
      </c>
      <c r="C2384" s="17" t="s">
        <v>6</v>
      </c>
      <c r="D2384" s="102">
        <v>43530</v>
      </c>
      <c r="E2384" s="127">
        <v>135000</v>
      </c>
      <c r="F2384" s="129" t="s">
        <v>838</v>
      </c>
      <c r="G2384" s="129">
        <v>1</v>
      </c>
      <c r="H2384" s="129">
        <v>0</v>
      </c>
      <c r="I2384" s="31">
        <v>1</v>
      </c>
      <c r="J2384" s="117">
        <f t="shared" si="37"/>
        <v>1</v>
      </c>
      <c r="K2384" s="31">
        <v>0</v>
      </c>
      <c r="L2384" s="31">
        <v>0</v>
      </c>
    </row>
    <row r="2385" spans="1:12" outlineLevel="2" x14ac:dyDescent="0.2">
      <c r="A2385" t="s">
        <v>1843</v>
      </c>
      <c r="B2385" s="2" t="s">
        <v>2906</v>
      </c>
      <c r="C2385" s="17" t="s">
        <v>6</v>
      </c>
      <c r="D2385" s="102">
        <v>43573</v>
      </c>
      <c r="E2385" s="127">
        <v>285000</v>
      </c>
      <c r="F2385" s="129" t="s">
        <v>838</v>
      </c>
      <c r="G2385" s="129">
        <v>1</v>
      </c>
      <c r="H2385" s="129">
        <v>0</v>
      </c>
      <c r="I2385" s="31">
        <v>1</v>
      </c>
      <c r="J2385" s="117">
        <f t="shared" si="37"/>
        <v>1</v>
      </c>
      <c r="K2385" s="31">
        <v>0</v>
      </c>
      <c r="L2385" s="31">
        <v>0</v>
      </c>
    </row>
    <row r="2386" spans="1:12" outlineLevel="2" x14ac:dyDescent="0.2">
      <c r="A2386" t="s">
        <v>1843</v>
      </c>
      <c r="B2386" s="2" t="s">
        <v>2412</v>
      </c>
      <c r="C2386" s="17" t="s">
        <v>6</v>
      </c>
      <c r="D2386" s="102">
        <v>43518</v>
      </c>
      <c r="E2386" s="127">
        <v>27000</v>
      </c>
      <c r="F2386" s="129" t="s">
        <v>838</v>
      </c>
      <c r="G2386" s="129">
        <v>1</v>
      </c>
      <c r="H2386" s="129">
        <v>0</v>
      </c>
      <c r="I2386" s="31">
        <v>1</v>
      </c>
      <c r="J2386" s="117">
        <f t="shared" si="37"/>
        <v>1</v>
      </c>
      <c r="K2386" s="31">
        <v>0</v>
      </c>
      <c r="L2386" s="31">
        <v>0</v>
      </c>
    </row>
    <row r="2387" spans="1:12" outlineLevel="2" x14ac:dyDescent="0.2">
      <c r="A2387" t="s">
        <v>1843</v>
      </c>
      <c r="B2387" s="2" t="s">
        <v>2533</v>
      </c>
      <c r="C2387" s="17" t="s">
        <v>6</v>
      </c>
      <c r="D2387" s="102">
        <v>43531</v>
      </c>
      <c r="E2387" s="127">
        <v>59900</v>
      </c>
      <c r="F2387" s="129" t="s">
        <v>838</v>
      </c>
      <c r="G2387" s="129">
        <v>1</v>
      </c>
      <c r="H2387" s="129">
        <v>0</v>
      </c>
      <c r="I2387" s="31">
        <v>1</v>
      </c>
      <c r="J2387" s="117">
        <f t="shared" si="37"/>
        <v>1</v>
      </c>
      <c r="K2387" s="31">
        <v>0</v>
      </c>
      <c r="L2387" s="31">
        <v>0</v>
      </c>
    </row>
    <row r="2388" spans="1:12" outlineLevel="2" x14ac:dyDescent="0.2">
      <c r="A2388" t="s">
        <v>1843</v>
      </c>
      <c r="B2388" s="2" t="s">
        <v>2135</v>
      </c>
      <c r="C2388" s="17" t="s">
        <v>6</v>
      </c>
      <c r="D2388" s="102">
        <v>43475</v>
      </c>
      <c r="E2388" s="127">
        <v>117500</v>
      </c>
      <c r="F2388" s="129" t="s">
        <v>838</v>
      </c>
      <c r="G2388" s="129">
        <v>1</v>
      </c>
      <c r="H2388" s="129">
        <v>0</v>
      </c>
      <c r="I2388" s="31">
        <v>1</v>
      </c>
      <c r="J2388" s="117">
        <f t="shared" si="37"/>
        <v>1</v>
      </c>
      <c r="K2388" s="31">
        <v>0</v>
      </c>
      <c r="L2388" s="31">
        <v>0</v>
      </c>
    </row>
    <row r="2389" spans="1:12" outlineLevel="2" x14ac:dyDescent="0.2">
      <c r="A2389" t="s">
        <v>1843</v>
      </c>
      <c r="B2389" s="2" t="s">
        <v>3294</v>
      </c>
      <c r="C2389" s="17" t="s">
        <v>6</v>
      </c>
      <c r="D2389" s="102">
        <v>43613</v>
      </c>
      <c r="E2389" s="127">
        <v>202500</v>
      </c>
      <c r="F2389" s="129" t="s">
        <v>838</v>
      </c>
      <c r="G2389" s="129">
        <v>1</v>
      </c>
      <c r="H2389" s="129">
        <v>0</v>
      </c>
      <c r="I2389" s="31">
        <v>1</v>
      </c>
      <c r="J2389" s="117">
        <f t="shared" si="37"/>
        <v>1</v>
      </c>
      <c r="K2389" s="31">
        <v>0</v>
      </c>
      <c r="L2389" s="31">
        <v>0</v>
      </c>
    </row>
    <row r="2390" spans="1:12" outlineLevel="2" x14ac:dyDescent="0.2">
      <c r="A2390" t="s">
        <v>1843</v>
      </c>
      <c r="B2390" s="2" t="s">
        <v>3138</v>
      </c>
      <c r="C2390" s="17" t="s">
        <v>6</v>
      </c>
      <c r="D2390" s="102">
        <v>43595</v>
      </c>
      <c r="E2390" s="127">
        <v>300000</v>
      </c>
      <c r="F2390" s="129" t="s">
        <v>838</v>
      </c>
      <c r="G2390" s="129">
        <v>1</v>
      </c>
      <c r="H2390" s="129">
        <v>0</v>
      </c>
      <c r="I2390" s="31">
        <v>1</v>
      </c>
      <c r="J2390" s="117">
        <f t="shared" si="37"/>
        <v>1</v>
      </c>
      <c r="K2390" s="31">
        <v>0</v>
      </c>
      <c r="L2390" s="31">
        <v>0</v>
      </c>
    </row>
    <row r="2391" spans="1:12" outlineLevel="2" x14ac:dyDescent="0.2">
      <c r="A2391" t="s">
        <v>1843</v>
      </c>
      <c r="B2391" s="2" t="s">
        <v>3185</v>
      </c>
      <c r="C2391" s="17" t="s">
        <v>6</v>
      </c>
      <c r="D2391" s="102">
        <v>43601</v>
      </c>
      <c r="E2391" s="127">
        <v>87000</v>
      </c>
      <c r="F2391" s="129" t="s">
        <v>838</v>
      </c>
      <c r="G2391" s="129">
        <v>1</v>
      </c>
      <c r="H2391" s="129">
        <v>0</v>
      </c>
      <c r="I2391" s="31">
        <v>1</v>
      </c>
      <c r="J2391" s="117">
        <f t="shared" si="37"/>
        <v>1</v>
      </c>
      <c r="K2391" s="31">
        <v>0</v>
      </c>
      <c r="L2391" s="31">
        <v>0</v>
      </c>
    </row>
    <row r="2392" spans="1:12" outlineLevel="2" x14ac:dyDescent="0.2">
      <c r="A2392" t="s">
        <v>1843</v>
      </c>
      <c r="B2392" s="2" t="s">
        <v>2609</v>
      </c>
      <c r="C2392" s="17" t="s">
        <v>6</v>
      </c>
      <c r="D2392" s="102">
        <v>43539</v>
      </c>
      <c r="E2392" s="127">
        <v>135500</v>
      </c>
      <c r="F2392" s="129" t="s">
        <v>838</v>
      </c>
      <c r="G2392" s="129">
        <v>1</v>
      </c>
      <c r="H2392" s="129">
        <v>0</v>
      </c>
      <c r="I2392" s="31">
        <v>1</v>
      </c>
      <c r="J2392" s="117">
        <f t="shared" si="37"/>
        <v>1</v>
      </c>
      <c r="K2392" s="31">
        <v>0</v>
      </c>
      <c r="L2392" s="31">
        <v>0</v>
      </c>
    </row>
    <row r="2393" spans="1:12" outlineLevel="2" x14ac:dyDescent="0.2">
      <c r="A2393" t="s">
        <v>1843</v>
      </c>
      <c r="B2393" s="2" t="s">
        <v>2477</v>
      </c>
      <c r="C2393" s="17" t="s">
        <v>6</v>
      </c>
      <c r="D2393" s="102">
        <v>43524</v>
      </c>
      <c r="E2393" s="127">
        <v>84000</v>
      </c>
      <c r="F2393" s="129">
        <v>20190351</v>
      </c>
      <c r="G2393" s="129">
        <v>1</v>
      </c>
      <c r="H2393" s="129">
        <v>1</v>
      </c>
      <c r="I2393" s="31">
        <v>1</v>
      </c>
      <c r="J2393" s="117">
        <f t="shared" si="37"/>
        <v>1</v>
      </c>
      <c r="K2393" s="31">
        <v>0</v>
      </c>
      <c r="L2393" s="31">
        <v>0</v>
      </c>
    </row>
    <row r="2394" spans="1:12" outlineLevel="2" x14ac:dyDescent="0.2">
      <c r="A2394" t="s">
        <v>1843</v>
      </c>
      <c r="B2394" s="2" t="s">
        <v>2200</v>
      </c>
      <c r="C2394" s="17" t="s">
        <v>802</v>
      </c>
      <c r="D2394" s="102">
        <v>43487</v>
      </c>
      <c r="E2394" s="127">
        <v>110100</v>
      </c>
      <c r="F2394" s="129" t="s">
        <v>838</v>
      </c>
      <c r="G2394" s="129">
        <v>1</v>
      </c>
      <c r="H2394" s="129">
        <v>0</v>
      </c>
      <c r="I2394" s="31">
        <v>1</v>
      </c>
      <c r="J2394" s="117">
        <f t="shared" si="37"/>
        <v>1</v>
      </c>
      <c r="K2394" s="31">
        <v>1</v>
      </c>
      <c r="L2394" s="31">
        <v>0</v>
      </c>
    </row>
    <row r="2395" spans="1:12" outlineLevel="2" x14ac:dyDescent="0.2">
      <c r="A2395" t="s">
        <v>1843</v>
      </c>
      <c r="B2395" s="2" t="s">
        <v>2374</v>
      </c>
      <c r="C2395" s="17" t="s">
        <v>111</v>
      </c>
      <c r="D2395" s="102">
        <v>43511</v>
      </c>
      <c r="E2395" s="127">
        <v>30000</v>
      </c>
      <c r="F2395" s="129" t="s">
        <v>838</v>
      </c>
      <c r="G2395" s="129">
        <v>1</v>
      </c>
      <c r="H2395" s="129">
        <v>0</v>
      </c>
      <c r="I2395" s="31">
        <v>1</v>
      </c>
      <c r="J2395" s="117">
        <f t="shared" si="37"/>
        <v>1</v>
      </c>
      <c r="K2395" s="31">
        <v>1</v>
      </c>
      <c r="L2395" s="31">
        <v>0</v>
      </c>
    </row>
    <row r="2396" spans="1:12" outlineLevel="2" x14ac:dyDescent="0.2">
      <c r="A2396" t="s">
        <v>1843</v>
      </c>
      <c r="B2396" s="2" t="s">
        <v>2924</v>
      </c>
      <c r="C2396" s="17" t="s">
        <v>6</v>
      </c>
      <c r="D2396" s="102">
        <v>43574</v>
      </c>
      <c r="E2396" s="127">
        <v>66000</v>
      </c>
      <c r="F2396" s="129" t="s">
        <v>838</v>
      </c>
      <c r="G2396" s="129">
        <v>1</v>
      </c>
      <c r="H2396" s="129">
        <v>0</v>
      </c>
      <c r="I2396" s="31">
        <v>1</v>
      </c>
      <c r="J2396" s="117">
        <f t="shared" si="37"/>
        <v>1</v>
      </c>
      <c r="K2396" s="31">
        <v>1</v>
      </c>
      <c r="L2396" s="31">
        <v>0</v>
      </c>
    </row>
    <row r="2397" spans="1:12" outlineLevel="2" x14ac:dyDescent="0.2">
      <c r="A2397" t="s">
        <v>1843</v>
      </c>
      <c r="B2397" s="2" t="s">
        <v>3177</v>
      </c>
      <c r="C2397" s="17" t="s">
        <v>425</v>
      </c>
      <c r="D2397" s="102">
        <v>43600</v>
      </c>
      <c r="E2397" s="127">
        <v>90000</v>
      </c>
      <c r="F2397" s="129" t="s">
        <v>838</v>
      </c>
      <c r="G2397" s="129">
        <v>1</v>
      </c>
      <c r="H2397" s="129">
        <v>0</v>
      </c>
      <c r="I2397" s="31">
        <v>1</v>
      </c>
      <c r="J2397" s="117">
        <f t="shared" si="37"/>
        <v>1</v>
      </c>
      <c r="K2397" s="31">
        <v>1</v>
      </c>
      <c r="L2397" s="31">
        <v>0</v>
      </c>
    </row>
    <row r="2398" spans="1:12" outlineLevel="2" x14ac:dyDescent="0.2">
      <c r="A2398" t="s">
        <v>1843</v>
      </c>
      <c r="B2398" s="2" t="s">
        <v>2114</v>
      </c>
      <c r="C2398" s="17" t="s">
        <v>1249</v>
      </c>
      <c r="D2398" s="102">
        <v>43469</v>
      </c>
      <c r="E2398" s="127">
        <v>260000</v>
      </c>
      <c r="F2398" s="129">
        <v>20182789</v>
      </c>
      <c r="G2398" s="129">
        <v>1</v>
      </c>
      <c r="H2398" s="129">
        <v>1</v>
      </c>
      <c r="I2398" s="31">
        <v>1</v>
      </c>
      <c r="J2398" s="117">
        <f t="shared" si="37"/>
        <v>1</v>
      </c>
      <c r="K2398" s="31">
        <v>1</v>
      </c>
      <c r="L2398" s="31">
        <v>1</v>
      </c>
    </row>
    <row r="2399" spans="1:12" outlineLevel="2" x14ac:dyDescent="0.2">
      <c r="A2399" t="s">
        <v>1843</v>
      </c>
      <c r="B2399" s="2" t="s">
        <v>2224</v>
      </c>
      <c r="C2399" s="17" t="s">
        <v>123</v>
      </c>
      <c r="D2399" s="102">
        <v>43490</v>
      </c>
      <c r="E2399" s="127">
        <v>405000</v>
      </c>
      <c r="F2399" s="129" t="s">
        <v>838</v>
      </c>
      <c r="G2399" s="129">
        <v>1</v>
      </c>
      <c r="H2399" s="129">
        <v>0</v>
      </c>
      <c r="I2399" s="31">
        <v>1</v>
      </c>
      <c r="J2399" s="117">
        <f t="shared" si="37"/>
        <v>1</v>
      </c>
      <c r="K2399" s="31">
        <v>1</v>
      </c>
      <c r="L2399" s="31">
        <v>0</v>
      </c>
    </row>
    <row r="2400" spans="1:12" outlineLevel="2" x14ac:dyDescent="0.2">
      <c r="A2400" t="s">
        <v>1843</v>
      </c>
      <c r="B2400" s="2" t="s">
        <v>2245</v>
      </c>
      <c r="C2400" s="17" t="s">
        <v>534</v>
      </c>
      <c r="D2400" s="102">
        <v>43495</v>
      </c>
      <c r="E2400" s="127">
        <v>442000</v>
      </c>
      <c r="F2400" s="129" t="s">
        <v>838</v>
      </c>
      <c r="G2400" s="129">
        <v>1</v>
      </c>
      <c r="H2400" s="129">
        <v>0</v>
      </c>
      <c r="I2400" s="31">
        <v>1</v>
      </c>
      <c r="J2400" s="117">
        <f t="shared" si="37"/>
        <v>1</v>
      </c>
      <c r="K2400" s="31">
        <v>1</v>
      </c>
      <c r="L2400" s="31">
        <v>0</v>
      </c>
    </row>
    <row r="2401" spans="1:12" outlineLevel="2" x14ac:dyDescent="0.2">
      <c r="A2401" t="s">
        <v>1843</v>
      </c>
      <c r="B2401" s="2" t="s">
        <v>2543</v>
      </c>
      <c r="C2401" s="17" t="s">
        <v>6</v>
      </c>
      <c r="D2401" s="102">
        <v>43532</v>
      </c>
      <c r="E2401" s="127">
        <v>192000</v>
      </c>
      <c r="F2401" s="129" t="s">
        <v>838</v>
      </c>
      <c r="G2401" s="129">
        <v>1</v>
      </c>
      <c r="H2401" s="129">
        <v>0</v>
      </c>
      <c r="I2401" s="31">
        <v>1</v>
      </c>
      <c r="J2401" s="117">
        <f t="shared" si="37"/>
        <v>1</v>
      </c>
      <c r="K2401" s="31">
        <v>1</v>
      </c>
      <c r="L2401" s="31">
        <v>0</v>
      </c>
    </row>
    <row r="2402" spans="1:12" outlineLevel="2" x14ac:dyDescent="0.2">
      <c r="A2402" t="s">
        <v>1843</v>
      </c>
      <c r="B2402" s="2" t="s">
        <v>2813</v>
      </c>
      <c r="C2402" s="17" t="s">
        <v>6</v>
      </c>
      <c r="D2402" s="102">
        <v>43563</v>
      </c>
      <c r="E2402" s="127">
        <v>235000</v>
      </c>
      <c r="F2402" s="129" t="s">
        <v>838</v>
      </c>
      <c r="G2402" s="129">
        <v>1</v>
      </c>
      <c r="H2402" s="129">
        <v>0</v>
      </c>
      <c r="I2402" s="31">
        <v>1</v>
      </c>
      <c r="J2402" s="117">
        <f t="shared" si="37"/>
        <v>1</v>
      </c>
      <c r="K2402" s="31">
        <v>1</v>
      </c>
      <c r="L2402" s="31">
        <v>0</v>
      </c>
    </row>
    <row r="2403" spans="1:12" outlineLevel="2" x14ac:dyDescent="0.2">
      <c r="A2403" t="s">
        <v>1843</v>
      </c>
      <c r="B2403" s="2" t="s">
        <v>2925</v>
      </c>
      <c r="C2403" s="17" t="s">
        <v>6</v>
      </c>
      <c r="D2403" s="102">
        <v>43577</v>
      </c>
      <c r="E2403" s="127">
        <v>210000</v>
      </c>
      <c r="F2403" s="129" t="s">
        <v>838</v>
      </c>
      <c r="G2403" s="129">
        <v>1</v>
      </c>
      <c r="H2403" s="129">
        <v>0</v>
      </c>
      <c r="I2403" s="31">
        <v>1</v>
      </c>
      <c r="J2403" s="117">
        <f t="shared" si="37"/>
        <v>1</v>
      </c>
      <c r="K2403" s="31">
        <v>1</v>
      </c>
      <c r="L2403" s="31">
        <v>0</v>
      </c>
    </row>
    <row r="2404" spans="1:12" outlineLevel="2" x14ac:dyDescent="0.2">
      <c r="A2404" t="s">
        <v>1843</v>
      </c>
      <c r="B2404" s="2" t="s">
        <v>2976</v>
      </c>
      <c r="C2404" s="17" t="s">
        <v>7</v>
      </c>
      <c r="D2404" s="102">
        <v>43581</v>
      </c>
      <c r="E2404" s="127">
        <v>1370000</v>
      </c>
      <c r="F2404" s="129">
        <v>20190652</v>
      </c>
      <c r="G2404" s="129">
        <v>1</v>
      </c>
      <c r="H2404" s="129">
        <v>1</v>
      </c>
      <c r="I2404" s="31">
        <v>1</v>
      </c>
      <c r="J2404" s="117">
        <f t="shared" si="37"/>
        <v>1</v>
      </c>
      <c r="K2404" s="31">
        <v>1</v>
      </c>
      <c r="L2404" s="31">
        <v>1</v>
      </c>
    </row>
    <row r="2405" spans="1:12" outlineLevel="2" x14ac:dyDescent="0.2">
      <c r="A2405" t="s">
        <v>1843</v>
      </c>
      <c r="B2405" s="2" t="s">
        <v>3247</v>
      </c>
      <c r="C2405" s="17" t="s">
        <v>216</v>
      </c>
      <c r="D2405" s="102">
        <v>43608</v>
      </c>
      <c r="E2405" s="127">
        <v>281000</v>
      </c>
      <c r="F2405" s="129" t="s">
        <v>838</v>
      </c>
      <c r="G2405" s="129">
        <v>1</v>
      </c>
      <c r="H2405" s="129">
        <v>0</v>
      </c>
      <c r="I2405" s="31">
        <v>1</v>
      </c>
      <c r="J2405" s="117">
        <f t="shared" si="37"/>
        <v>1</v>
      </c>
      <c r="K2405" s="31">
        <v>0</v>
      </c>
      <c r="L2405" s="31">
        <v>0</v>
      </c>
    </row>
    <row r="2406" spans="1:12" outlineLevel="2" x14ac:dyDescent="0.2">
      <c r="A2406" t="s">
        <v>1843</v>
      </c>
      <c r="B2406" s="31" t="s">
        <v>2549</v>
      </c>
      <c r="C2406" t="s">
        <v>6</v>
      </c>
      <c r="D2406" s="3">
        <v>43532</v>
      </c>
      <c r="E2406" s="115">
        <v>207500</v>
      </c>
      <c r="F2406" t="s">
        <v>838</v>
      </c>
      <c r="G2406" s="31">
        <v>1</v>
      </c>
      <c r="H2406" s="31">
        <v>0</v>
      </c>
      <c r="I2406" s="31">
        <v>0</v>
      </c>
      <c r="J2406" s="117">
        <f t="shared" si="37"/>
        <v>0</v>
      </c>
      <c r="K2406" s="31">
        <v>0</v>
      </c>
      <c r="L2406" s="31">
        <v>0</v>
      </c>
    </row>
    <row r="2407" spans="1:12" outlineLevel="2" x14ac:dyDescent="0.2">
      <c r="A2407" t="s">
        <v>1843</v>
      </c>
      <c r="B2407" s="31" t="s">
        <v>2799</v>
      </c>
      <c r="C2407" t="s">
        <v>123</v>
      </c>
      <c r="D2407" s="3">
        <v>43560</v>
      </c>
      <c r="E2407" s="115">
        <v>385000</v>
      </c>
      <c r="F2407" t="s">
        <v>838</v>
      </c>
      <c r="G2407" s="31">
        <v>1</v>
      </c>
      <c r="H2407" s="31">
        <v>0</v>
      </c>
      <c r="I2407" s="31">
        <v>0</v>
      </c>
      <c r="J2407" s="117">
        <f t="shared" si="37"/>
        <v>0</v>
      </c>
      <c r="K2407" s="31">
        <v>0</v>
      </c>
      <c r="L2407" s="31">
        <v>0</v>
      </c>
    </row>
    <row r="2408" spans="1:12" outlineLevel="2" x14ac:dyDescent="0.2">
      <c r="A2408" t="s">
        <v>1843</v>
      </c>
      <c r="B2408" s="31" t="s">
        <v>2726</v>
      </c>
      <c r="C2408" t="s">
        <v>123</v>
      </c>
      <c r="D2408" s="3">
        <v>43552</v>
      </c>
      <c r="E2408" s="115">
        <v>330000</v>
      </c>
      <c r="F2408" t="s">
        <v>838</v>
      </c>
      <c r="G2408" s="31">
        <v>1</v>
      </c>
      <c r="H2408" s="31">
        <v>0</v>
      </c>
      <c r="I2408" s="31">
        <v>0</v>
      </c>
      <c r="J2408" s="117">
        <f t="shared" si="37"/>
        <v>0</v>
      </c>
      <c r="K2408" s="31">
        <v>0</v>
      </c>
      <c r="L2408" s="31">
        <v>0</v>
      </c>
    </row>
    <row r="2409" spans="1:12" outlineLevel="2" x14ac:dyDescent="0.2">
      <c r="A2409" t="s">
        <v>1843</v>
      </c>
      <c r="B2409" s="31" t="s">
        <v>2499</v>
      </c>
      <c r="C2409" t="s">
        <v>7</v>
      </c>
      <c r="D2409" s="3">
        <v>43525</v>
      </c>
      <c r="E2409" s="115">
        <v>1123000</v>
      </c>
      <c r="F2409">
        <v>20190169</v>
      </c>
      <c r="G2409" s="31">
        <v>1</v>
      </c>
      <c r="H2409" s="31">
        <v>1</v>
      </c>
      <c r="I2409" s="31">
        <v>0</v>
      </c>
      <c r="J2409" s="117">
        <f t="shared" si="37"/>
        <v>0</v>
      </c>
      <c r="K2409" s="31">
        <v>0</v>
      </c>
      <c r="L2409" s="31">
        <v>0</v>
      </c>
    </row>
    <row r="2410" spans="1:12" outlineLevel="2" x14ac:dyDescent="0.2">
      <c r="A2410" t="s">
        <v>1843</v>
      </c>
      <c r="B2410" s="31" t="s">
        <v>2877</v>
      </c>
      <c r="C2410" t="s">
        <v>1126</v>
      </c>
      <c r="D2410" s="3">
        <v>43570</v>
      </c>
      <c r="E2410" s="115">
        <v>386500</v>
      </c>
      <c r="F2410" t="s">
        <v>838</v>
      </c>
      <c r="G2410" s="31">
        <v>1</v>
      </c>
      <c r="H2410" s="31">
        <v>0</v>
      </c>
      <c r="I2410" s="31">
        <v>0</v>
      </c>
      <c r="J2410" s="117">
        <f t="shared" si="37"/>
        <v>0</v>
      </c>
      <c r="K2410" s="31">
        <v>0</v>
      </c>
      <c r="L2410" s="31">
        <v>0</v>
      </c>
    </row>
    <row r="2411" spans="1:12" outlineLevel="2" x14ac:dyDescent="0.2">
      <c r="A2411" t="s">
        <v>1843</v>
      </c>
      <c r="B2411" s="31" t="s">
        <v>2806</v>
      </c>
      <c r="C2411" t="s">
        <v>6</v>
      </c>
      <c r="D2411" s="3">
        <v>43560</v>
      </c>
      <c r="E2411" s="115">
        <v>195625</v>
      </c>
      <c r="F2411" t="s">
        <v>838</v>
      </c>
      <c r="G2411" s="31">
        <v>1</v>
      </c>
      <c r="H2411" s="31">
        <v>0</v>
      </c>
      <c r="I2411" s="31">
        <v>0</v>
      </c>
      <c r="J2411" s="117">
        <f t="shared" si="37"/>
        <v>0</v>
      </c>
      <c r="K2411" s="31">
        <v>0</v>
      </c>
      <c r="L2411" s="31">
        <v>0</v>
      </c>
    </row>
    <row r="2412" spans="1:12" outlineLevel="2" x14ac:dyDescent="0.2">
      <c r="A2412" t="s">
        <v>1843</v>
      </c>
      <c r="B2412" s="31" t="s">
        <v>3006</v>
      </c>
      <c r="C2412" t="s">
        <v>6</v>
      </c>
      <c r="D2412" s="3">
        <v>43585</v>
      </c>
      <c r="E2412" s="115">
        <v>230000</v>
      </c>
      <c r="F2412" t="s">
        <v>838</v>
      </c>
      <c r="G2412" s="31">
        <v>1</v>
      </c>
      <c r="H2412" s="31">
        <v>0</v>
      </c>
      <c r="I2412" s="31">
        <v>0</v>
      </c>
      <c r="J2412" s="117">
        <f t="shared" si="37"/>
        <v>0</v>
      </c>
      <c r="K2412" s="31">
        <v>0</v>
      </c>
      <c r="L2412" s="31">
        <v>0</v>
      </c>
    </row>
    <row r="2413" spans="1:12" outlineLevel="2" x14ac:dyDescent="0.2">
      <c r="A2413" t="s">
        <v>1843</v>
      </c>
      <c r="B2413" s="31" t="s">
        <v>2732</v>
      </c>
      <c r="C2413" t="s">
        <v>216</v>
      </c>
      <c r="D2413" s="3">
        <v>43553</v>
      </c>
      <c r="E2413" s="115">
        <v>275000</v>
      </c>
      <c r="F2413" t="s">
        <v>838</v>
      </c>
      <c r="G2413" s="31">
        <v>1</v>
      </c>
      <c r="H2413" s="31">
        <v>0</v>
      </c>
      <c r="I2413" s="31">
        <v>0</v>
      </c>
      <c r="J2413" s="117">
        <f t="shared" si="37"/>
        <v>0</v>
      </c>
      <c r="K2413" s="31">
        <v>0</v>
      </c>
      <c r="L2413" s="31">
        <v>0</v>
      </c>
    </row>
    <row r="2414" spans="1:12" outlineLevel="2" x14ac:dyDescent="0.2">
      <c r="A2414" t="s">
        <v>1843</v>
      </c>
      <c r="B2414" s="31" t="s">
        <v>1386</v>
      </c>
      <c r="C2414" t="s">
        <v>6</v>
      </c>
      <c r="D2414" s="3">
        <v>43511</v>
      </c>
      <c r="E2414" s="115">
        <v>148000</v>
      </c>
      <c r="F2414" t="s">
        <v>838</v>
      </c>
      <c r="G2414" s="31">
        <v>1</v>
      </c>
      <c r="H2414" s="31">
        <v>0</v>
      </c>
      <c r="I2414" s="31">
        <v>0</v>
      </c>
      <c r="J2414" s="117">
        <f t="shared" si="37"/>
        <v>0</v>
      </c>
      <c r="K2414" s="31">
        <v>0</v>
      </c>
      <c r="L2414" s="31">
        <v>0</v>
      </c>
    </row>
    <row r="2415" spans="1:12" outlineLevel="2" x14ac:dyDescent="0.2">
      <c r="A2415" t="s">
        <v>1843</v>
      </c>
      <c r="B2415" s="31" t="s">
        <v>2886</v>
      </c>
      <c r="C2415" t="s">
        <v>6</v>
      </c>
      <c r="D2415" s="3">
        <v>43570</v>
      </c>
      <c r="E2415" s="115">
        <v>166000</v>
      </c>
      <c r="F2415" t="s">
        <v>838</v>
      </c>
      <c r="G2415" s="31">
        <v>1</v>
      </c>
      <c r="H2415" s="31">
        <v>0</v>
      </c>
      <c r="I2415" s="31">
        <v>0</v>
      </c>
      <c r="J2415" s="117">
        <f t="shared" si="37"/>
        <v>0</v>
      </c>
      <c r="K2415" s="31">
        <v>0</v>
      </c>
      <c r="L2415" s="31">
        <v>0</v>
      </c>
    </row>
    <row r="2416" spans="1:12" outlineLevel="2" x14ac:dyDescent="0.2">
      <c r="A2416" t="s">
        <v>1843</v>
      </c>
      <c r="B2416" s="31" t="s">
        <v>2200</v>
      </c>
      <c r="C2416" t="s">
        <v>802</v>
      </c>
      <c r="D2416" s="3">
        <v>43487</v>
      </c>
      <c r="E2416" s="115">
        <v>0</v>
      </c>
      <c r="F2416" t="s">
        <v>838</v>
      </c>
      <c r="G2416" s="31">
        <v>0</v>
      </c>
      <c r="H2416" s="31">
        <v>0</v>
      </c>
      <c r="I2416" s="31">
        <v>0</v>
      </c>
      <c r="J2416" s="117" t="e">
        <f t="shared" si="37"/>
        <v>#DIV/0!</v>
      </c>
      <c r="K2416" s="31">
        <v>1</v>
      </c>
      <c r="L2416" s="31">
        <v>0</v>
      </c>
    </row>
    <row r="2417" spans="1:12" outlineLevel="2" x14ac:dyDescent="0.2">
      <c r="A2417" t="s">
        <v>1843</v>
      </c>
      <c r="B2417" s="31" t="s">
        <v>2659</v>
      </c>
      <c r="C2417" t="s">
        <v>6</v>
      </c>
      <c r="D2417" s="3">
        <v>43545</v>
      </c>
      <c r="E2417" s="115">
        <v>138000</v>
      </c>
      <c r="F2417" t="s">
        <v>838</v>
      </c>
      <c r="G2417" s="31">
        <v>1</v>
      </c>
      <c r="H2417" s="31">
        <v>0</v>
      </c>
      <c r="I2417" s="31">
        <v>0</v>
      </c>
      <c r="J2417" s="117">
        <f t="shared" si="37"/>
        <v>0</v>
      </c>
      <c r="K2417" s="31">
        <v>0</v>
      </c>
      <c r="L2417" s="31">
        <v>0</v>
      </c>
    </row>
    <row r="2418" spans="1:12" outlineLevel="2" x14ac:dyDescent="0.2">
      <c r="A2418" t="s">
        <v>1843</v>
      </c>
      <c r="B2418" s="31" t="s">
        <v>2374</v>
      </c>
      <c r="C2418" t="s">
        <v>111</v>
      </c>
      <c r="D2418" s="3">
        <v>43511</v>
      </c>
      <c r="E2418" s="115">
        <v>0</v>
      </c>
      <c r="F2418" t="s">
        <v>838</v>
      </c>
      <c r="G2418" s="31">
        <v>0</v>
      </c>
      <c r="H2418" s="31">
        <v>0</v>
      </c>
      <c r="I2418" s="31">
        <v>0</v>
      </c>
      <c r="J2418" s="117" t="e">
        <f t="shared" si="37"/>
        <v>#DIV/0!</v>
      </c>
      <c r="K2418" s="31">
        <v>1</v>
      </c>
      <c r="L2418" s="31">
        <v>0</v>
      </c>
    </row>
    <row r="2419" spans="1:12" outlineLevel="2" x14ac:dyDescent="0.2">
      <c r="A2419" t="s">
        <v>1843</v>
      </c>
      <c r="B2419" s="31" t="s">
        <v>2924</v>
      </c>
      <c r="C2419" t="s">
        <v>6</v>
      </c>
      <c r="D2419" s="3">
        <v>43574</v>
      </c>
      <c r="E2419" s="115">
        <v>0</v>
      </c>
      <c r="F2419" t="s">
        <v>838</v>
      </c>
      <c r="G2419" s="31">
        <v>0</v>
      </c>
      <c r="H2419" s="31">
        <v>0</v>
      </c>
      <c r="I2419" s="31">
        <v>0</v>
      </c>
      <c r="J2419" s="117" t="e">
        <f t="shared" si="37"/>
        <v>#DIV/0!</v>
      </c>
      <c r="K2419" s="31">
        <v>1</v>
      </c>
      <c r="L2419" s="31">
        <v>0</v>
      </c>
    </row>
    <row r="2420" spans="1:12" outlineLevel="2" x14ac:dyDescent="0.2">
      <c r="A2420" t="s">
        <v>1843</v>
      </c>
      <c r="B2420" s="31" t="s">
        <v>3177</v>
      </c>
      <c r="C2420" t="s">
        <v>425</v>
      </c>
      <c r="D2420" s="3">
        <v>43600</v>
      </c>
      <c r="E2420" s="115">
        <v>0</v>
      </c>
      <c r="F2420" t="s">
        <v>838</v>
      </c>
      <c r="G2420" s="31">
        <v>0</v>
      </c>
      <c r="H2420" s="31">
        <v>0</v>
      </c>
      <c r="I2420" s="31">
        <v>0</v>
      </c>
      <c r="J2420" s="117" t="e">
        <f t="shared" si="37"/>
        <v>#DIV/0!</v>
      </c>
      <c r="K2420" s="31">
        <v>1</v>
      </c>
      <c r="L2420" s="31">
        <v>0</v>
      </c>
    </row>
    <row r="2421" spans="1:12" outlineLevel="2" x14ac:dyDescent="0.2">
      <c r="A2421" t="s">
        <v>1843</v>
      </c>
      <c r="B2421" s="31" t="s">
        <v>2174</v>
      </c>
      <c r="C2421" t="s">
        <v>6</v>
      </c>
      <c r="D2421" s="3">
        <v>43482</v>
      </c>
      <c r="E2421" s="115">
        <v>345000</v>
      </c>
      <c r="F2421" t="s">
        <v>838</v>
      </c>
      <c r="G2421" s="31">
        <v>1</v>
      </c>
      <c r="H2421" s="31">
        <v>0</v>
      </c>
      <c r="I2421" s="31">
        <v>0</v>
      </c>
      <c r="J2421" s="117">
        <f t="shared" si="37"/>
        <v>0</v>
      </c>
      <c r="K2421" s="31">
        <v>0</v>
      </c>
      <c r="L2421" s="31">
        <v>0</v>
      </c>
    </row>
    <row r="2422" spans="1:12" outlineLevel="2" x14ac:dyDescent="0.2">
      <c r="A2422" t="s">
        <v>1843</v>
      </c>
      <c r="B2422" s="31" t="s">
        <v>2764</v>
      </c>
      <c r="C2422" t="s">
        <v>1249</v>
      </c>
      <c r="D2422" s="3">
        <v>43556</v>
      </c>
      <c r="E2422" s="115">
        <v>660000</v>
      </c>
      <c r="F2422" t="s">
        <v>838</v>
      </c>
      <c r="G2422" s="31">
        <v>1</v>
      </c>
      <c r="H2422" s="31">
        <v>0</v>
      </c>
      <c r="I2422" s="31">
        <v>0</v>
      </c>
      <c r="J2422" s="117">
        <f t="shared" si="37"/>
        <v>0</v>
      </c>
      <c r="K2422" s="31">
        <v>0</v>
      </c>
      <c r="L2422" s="31">
        <v>0</v>
      </c>
    </row>
    <row r="2423" spans="1:12" outlineLevel="2" x14ac:dyDescent="0.2">
      <c r="A2423" t="s">
        <v>1843</v>
      </c>
      <c r="B2423" s="31" t="s">
        <v>2234</v>
      </c>
      <c r="C2423" t="s">
        <v>7</v>
      </c>
      <c r="D2423" s="3">
        <v>43493</v>
      </c>
      <c r="E2423" s="115">
        <v>34000</v>
      </c>
      <c r="F2423">
        <v>20190721</v>
      </c>
      <c r="G2423" s="31">
        <v>1</v>
      </c>
      <c r="H2423" s="31">
        <v>1</v>
      </c>
      <c r="I2423" s="31">
        <v>0</v>
      </c>
      <c r="J2423" s="117">
        <f t="shared" si="37"/>
        <v>0</v>
      </c>
      <c r="K2423" s="31">
        <v>0</v>
      </c>
      <c r="L2423" s="31">
        <v>0</v>
      </c>
    </row>
    <row r="2424" spans="1:12" outlineLevel="2" x14ac:dyDescent="0.2">
      <c r="A2424" t="s">
        <v>1843</v>
      </c>
      <c r="B2424" s="31" t="s">
        <v>2146</v>
      </c>
      <c r="C2424" t="s">
        <v>6</v>
      </c>
      <c r="D2424" s="3">
        <v>43476</v>
      </c>
      <c r="E2424" s="115">
        <v>240000</v>
      </c>
      <c r="F2424" t="s">
        <v>838</v>
      </c>
      <c r="G2424" s="31">
        <v>1</v>
      </c>
      <c r="H2424" s="31">
        <v>0</v>
      </c>
      <c r="I2424" s="31">
        <v>0</v>
      </c>
      <c r="J2424" s="117">
        <f t="shared" si="37"/>
        <v>0</v>
      </c>
      <c r="K2424" s="31">
        <v>0</v>
      </c>
      <c r="L2424" s="31">
        <v>0</v>
      </c>
    </row>
    <row r="2425" spans="1:12" outlineLevel="2" x14ac:dyDescent="0.2">
      <c r="A2425" t="s">
        <v>1843</v>
      </c>
      <c r="B2425" s="31" t="s">
        <v>3203</v>
      </c>
      <c r="C2425" t="s">
        <v>7</v>
      </c>
      <c r="D2425" s="3">
        <v>43602</v>
      </c>
      <c r="E2425" s="115">
        <v>80000</v>
      </c>
      <c r="F2425" t="s">
        <v>838</v>
      </c>
      <c r="G2425" s="31">
        <v>1</v>
      </c>
      <c r="H2425" s="31">
        <v>0</v>
      </c>
      <c r="I2425" s="31">
        <v>0</v>
      </c>
      <c r="J2425" s="117">
        <f t="shared" si="37"/>
        <v>0</v>
      </c>
      <c r="K2425" s="31">
        <v>0</v>
      </c>
      <c r="L2425" s="31">
        <v>0</v>
      </c>
    </row>
    <row r="2426" spans="1:12" outlineLevel="2" x14ac:dyDescent="0.2">
      <c r="A2426" t="s">
        <v>1843</v>
      </c>
      <c r="B2426" s="31" t="s">
        <v>3035</v>
      </c>
      <c r="C2426" t="s">
        <v>6</v>
      </c>
      <c r="D2426" s="3">
        <v>43586</v>
      </c>
      <c r="E2426" s="115">
        <v>315000</v>
      </c>
      <c r="F2426" t="s">
        <v>838</v>
      </c>
      <c r="G2426" s="31">
        <v>1</v>
      </c>
      <c r="H2426" s="31">
        <v>0</v>
      </c>
      <c r="I2426" s="31">
        <v>0</v>
      </c>
      <c r="J2426" s="117">
        <f t="shared" si="37"/>
        <v>0</v>
      </c>
      <c r="K2426" s="31">
        <v>0</v>
      </c>
      <c r="L2426" s="31">
        <v>0</v>
      </c>
    </row>
    <row r="2427" spans="1:12" outlineLevel="2" x14ac:dyDescent="0.2">
      <c r="A2427" t="s">
        <v>1843</v>
      </c>
      <c r="B2427" s="31" t="s">
        <v>2535</v>
      </c>
      <c r="C2427" t="s">
        <v>6</v>
      </c>
      <c r="D2427" s="3">
        <v>43531</v>
      </c>
      <c r="E2427" s="115">
        <v>149000</v>
      </c>
      <c r="F2427" t="s">
        <v>838</v>
      </c>
      <c r="G2427" s="31">
        <v>1</v>
      </c>
      <c r="H2427" s="31">
        <v>0</v>
      </c>
      <c r="I2427" s="31">
        <v>0</v>
      </c>
      <c r="J2427" s="117">
        <f t="shared" si="37"/>
        <v>0</v>
      </c>
      <c r="K2427" s="31">
        <v>0</v>
      </c>
      <c r="L2427" s="31">
        <v>0</v>
      </c>
    </row>
    <row r="2428" spans="1:12" outlineLevel="2" x14ac:dyDescent="0.2">
      <c r="A2428" t="s">
        <v>1843</v>
      </c>
      <c r="B2428" s="31" t="s">
        <v>2525</v>
      </c>
      <c r="C2428" t="s">
        <v>6</v>
      </c>
      <c r="D2428" s="3">
        <v>43529</v>
      </c>
      <c r="E2428" s="115">
        <v>174000</v>
      </c>
      <c r="F2428" t="s">
        <v>838</v>
      </c>
      <c r="G2428" s="31">
        <v>1</v>
      </c>
      <c r="H2428" s="31">
        <v>0</v>
      </c>
      <c r="I2428" s="31">
        <v>0</v>
      </c>
      <c r="J2428" s="117">
        <f t="shared" si="37"/>
        <v>0</v>
      </c>
      <c r="K2428" s="31">
        <v>0</v>
      </c>
      <c r="L2428" s="31">
        <v>0</v>
      </c>
    </row>
    <row r="2429" spans="1:12" outlineLevel="2" x14ac:dyDescent="0.2">
      <c r="A2429" t="s">
        <v>1843</v>
      </c>
      <c r="B2429" s="31" t="s">
        <v>2114</v>
      </c>
      <c r="C2429" t="s">
        <v>1249</v>
      </c>
      <c r="D2429" s="3">
        <v>43469</v>
      </c>
      <c r="E2429" s="115">
        <v>0</v>
      </c>
      <c r="F2429">
        <v>20182789</v>
      </c>
      <c r="G2429" s="31">
        <v>0</v>
      </c>
      <c r="H2429" s="31">
        <v>0</v>
      </c>
      <c r="I2429" s="31">
        <v>0</v>
      </c>
      <c r="J2429" s="117" t="e">
        <f t="shared" si="37"/>
        <v>#DIV/0!</v>
      </c>
      <c r="K2429" s="31">
        <v>1</v>
      </c>
      <c r="L2429" s="31">
        <v>1</v>
      </c>
    </row>
    <row r="2430" spans="1:12" outlineLevel="2" x14ac:dyDescent="0.2">
      <c r="A2430" t="s">
        <v>1843</v>
      </c>
      <c r="B2430" s="31" t="s">
        <v>2224</v>
      </c>
      <c r="C2430" t="s">
        <v>123</v>
      </c>
      <c r="D2430" s="3">
        <v>43490</v>
      </c>
      <c r="E2430" s="115">
        <v>0</v>
      </c>
      <c r="F2430" t="s">
        <v>838</v>
      </c>
      <c r="G2430" s="31">
        <v>0</v>
      </c>
      <c r="H2430" s="31">
        <v>0</v>
      </c>
      <c r="I2430" s="31">
        <v>0</v>
      </c>
      <c r="J2430" s="117" t="e">
        <f t="shared" si="37"/>
        <v>#DIV/0!</v>
      </c>
      <c r="K2430" s="31">
        <v>1</v>
      </c>
      <c r="L2430" s="31">
        <v>0</v>
      </c>
    </row>
    <row r="2431" spans="1:12" outlineLevel="2" x14ac:dyDescent="0.2">
      <c r="A2431" t="s">
        <v>1843</v>
      </c>
      <c r="B2431" s="31" t="s">
        <v>2245</v>
      </c>
      <c r="C2431" t="s">
        <v>534</v>
      </c>
      <c r="D2431" s="3">
        <v>43495</v>
      </c>
      <c r="E2431" s="115">
        <v>0</v>
      </c>
      <c r="F2431" t="s">
        <v>838</v>
      </c>
      <c r="G2431" s="31">
        <v>0</v>
      </c>
      <c r="H2431" s="31">
        <v>0</v>
      </c>
      <c r="I2431" s="31">
        <v>0</v>
      </c>
      <c r="J2431" s="117" t="e">
        <f t="shared" si="37"/>
        <v>#DIV/0!</v>
      </c>
      <c r="K2431" s="31">
        <v>1</v>
      </c>
      <c r="L2431" s="31">
        <v>0</v>
      </c>
    </row>
    <row r="2432" spans="1:12" outlineLevel="2" x14ac:dyDescent="0.2">
      <c r="A2432" t="s">
        <v>1843</v>
      </c>
      <c r="B2432" s="31" t="s">
        <v>2543</v>
      </c>
      <c r="C2432" t="s">
        <v>6</v>
      </c>
      <c r="D2432" s="3">
        <v>43532</v>
      </c>
      <c r="E2432" s="115">
        <v>0</v>
      </c>
      <c r="F2432" t="s">
        <v>838</v>
      </c>
      <c r="G2432" s="31">
        <v>0</v>
      </c>
      <c r="H2432" s="31">
        <v>0</v>
      </c>
      <c r="I2432" s="31">
        <v>0</v>
      </c>
      <c r="J2432" s="117" t="e">
        <f t="shared" si="37"/>
        <v>#DIV/0!</v>
      </c>
      <c r="K2432" s="31">
        <v>1</v>
      </c>
      <c r="L2432" s="31">
        <v>0</v>
      </c>
    </row>
    <row r="2433" spans="1:12" outlineLevel="2" x14ac:dyDescent="0.2">
      <c r="A2433" t="s">
        <v>1843</v>
      </c>
      <c r="B2433" s="31" t="s">
        <v>2813</v>
      </c>
      <c r="C2433" t="s">
        <v>6</v>
      </c>
      <c r="D2433" s="3">
        <v>43563</v>
      </c>
      <c r="E2433" s="115">
        <v>0</v>
      </c>
      <c r="F2433" t="s">
        <v>838</v>
      </c>
      <c r="G2433" s="31">
        <v>0</v>
      </c>
      <c r="H2433" s="31">
        <v>0</v>
      </c>
      <c r="I2433" s="31">
        <v>0</v>
      </c>
      <c r="J2433" s="117" t="e">
        <f t="shared" si="37"/>
        <v>#DIV/0!</v>
      </c>
      <c r="K2433" s="31">
        <v>1</v>
      </c>
      <c r="L2433" s="31">
        <v>0</v>
      </c>
    </row>
    <row r="2434" spans="1:12" outlineLevel="2" x14ac:dyDescent="0.2">
      <c r="A2434" t="s">
        <v>1843</v>
      </c>
      <c r="B2434" s="31" t="s">
        <v>2925</v>
      </c>
      <c r="C2434" t="s">
        <v>6</v>
      </c>
      <c r="D2434" s="3">
        <v>43577</v>
      </c>
      <c r="E2434" s="115">
        <v>0</v>
      </c>
      <c r="F2434" t="s">
        <v>838</v>
      </c>
      <c r="G2434" s="31">
        <v>0</v>
      </c>
      <c r="H2434" s="31">
        <v>0</v>
      </c>
      <c r="I2434" s="31">
        <v>0</v>
      </c>
      <c r="J2434" s="117" t="e">
        <f t="shared" si="37"/>
        <v>#DIV/0!</v>
      </c>
      <c r="K2434" s="31">
        <v>1</v>
      </c>
      <c r="L2434" s="31">
        <v>0</v>
      </c>
    </row>
    <row r="2435" spans="1:12" outlineLevel="2" x14ac:dyDescent="0.2">
      <c r="A2435" t="s">
        <v>1843</v>
      </c>
      <c r="B2435" s="31" t="s">
        <v>2976</v>
      </c>
      <c r="C2435" t="s">
        <v>7</v>
      </c>
      <c r="D2435" s="3">
        <v>43581</v>
      </c>
      <c r="E2435" s="115">
        <v>0</v>
      </c>
      <c r="F2435">
        <v>20190652</v>
      </c>
      <c r="G2435" s="31">
        <v>0</v>
      </c>
      <c r="H2435" s="31">
        <v>0</v>
      </c>
      <c r="I2435" s="31">
        <v>0</v>
      </c>
      <c r="J2435" s="117" t="e">
        <f t="shared" si="37"/>
        <v>#DIV/0!</v>
      </c>
      <c r="K2435" s="31">
        <v>1</v>
      </c>
      <c r="L2435" s="31">
        <v>1</v>
      </c>
    </row>
    <row r="2436" spans="1:12" outlineLevel="2" x14ac:dyDescent="0.2">
      <c r="A2436" t="s">
        <v>1843</v>
      </c>
      <c r="B2436" s="31" t="s">
        <v>2264</v>
      </c>
      <c r="C2436" t="s">
        <v>216</v>
      </c>
      <c r="D2436" s="3">
        <v>43496</v>
      </c>
      <c r="E2436" s="115">
        <v>192000</v>
      </c>
      <c r="F2436" t="s">
        <v>838</v>
      </c>
      <c r="G2436" s="31">
        <v>1</v>
      </c>
      <c r="H2436" s="31">
        <v>0</v>
      </c>
      <c r="I2436" s="31">
        <v>0</v>
      </c>
      <c r="J2436" s="117">
        <f t="shared" si="37"/>
        <v>0</v>
      </c>
      <c r="K2436" s="31">
        <v>0</v>
      </c>
      <c r="L2436" s="31">
        <v>0</v>
      </c>
    </row>
    <row r="2437" spans="1:12" outlineLevel="2" x14ac:dyDescent="0.2">
      <c r="A2437" t="s">
        <v>1843</v>
      </c>
      <c r="B2437" s="31" t="s">
        <v>2359</v>
      </c>
      <c r="C2437" t="s">
        <v>6</v>
      </c>
      <c r="D2437" s="3">
        <v>43510</v>
      </c>
      <c r="E2437" s="115">
        <v>178500</v>
      </c>
      <c r="F2437" t="s">
        <v>838</v>
      </c>
      <c r="G2437" s="31">
        <v>1</v>
      </c>
      <c r="H2437" s="31">
        <v>0</v>
      </c>
      <c r="I2437" s="31">
        <v>0</v>
      </c>
      <c r="J2437" s="117">
        <f t="shared" si="37"/>
        <v>0</v>
      </c>
      <c r="K2437" s="31">
        <v>0</v>
      </c>
      <c r="L2437" s="31">
        <v>0</v>
      </c>
    </row>
    <row r="2438" spans="1:12" outlineLevel="2" x14ac:dyDescent="0.2">
      <c r="A2438" t="s">
        <v>1843</v>
      </c>
      <c r="B2438" s="31" t="s">
        <v>2878</v>
      </c>
      <c r="C2438" t="s">
        <v>426</v>
      </c>
      <c r="D2438" s="3">
        <v>43570</v>
      </c>
      <c r="E2438" s="115">
        <v>80000</v>
      </c>
      <c r="F2438">
        <v>20190570</v>
      </c>
      <c r="G2438" s="31">
        <v>1</v>
      </c>
      <c r="H2438" s="31">
        <v>1</v>
      </c>
      <c r="I2438" s="31">
        <v>0</v>
      </c>
      <c r="J2438" s="117">
        <f t="shared" ref="J2438:J2501" si="38">+I2438/G2438</f>
        <v>0</v>
      </c>
      <c r="K2438" s="31">
        <v>0</v>
      </c>
      <c r="L2438" s="31">
        <v>0</v>
      </c>
    </row>
    <row r="2439" spans="1:12" outlineLevel="2" x14ac:dyDescent="0.2">
      <c r="A2439" t="s">
        <v>1843</v>
      </c>
      <c r="B2439" s="31" t="s">
        <v>2440</v>
      </c>
      <c r="C2439" t="s">
        <v>6</v>
      </c>
      <c r="D2439" s="3">
        <v>43522</v>
      </c>
      <c r="E2439" s="115">
        <v>129800</v>
      </c>
      <c r="F2439" t="s">
        <v>838</v>
      </c>
      <c r="G2439" s="31">
        <v>1</v>
      </c>
      <c r="H2439" s="31">
        <v>0</v>
      </c>
      <c r="I2439" s="31">
        <v>0</v>
      </c>
      <c r="J2439" s="117">
        <f t="shared" si="38"/>
        <v>0</v>
      </c>
      <c r="K2439" s="31">
        <v>0</v>
      </c>
      <c r="L2439" s="31">
        <v>0</v>
      </c>
    </row>
    <row r="2440" spans="1:12" outlineLevel="2" x14ac:dyDescent="0.2">
      <c r="A2440" t="s">
        <v>1843</v>
      </c>
      <c r="B2440" s="31" t="s">
        <v>2492</v>
      </c>
      <c r="C2440" t="s">
        <v>700</v>
      </c>
      <c r="D2440" s="3">
        <v>43525</v>
      </c>
      <c r="E2440" s="115">
        <v>239000</v>
      </c>
      <c r="F2440" t="s">
        <v>838</v>
      </c>
      <c r="G2440" s="31">
        <v>1</v>
      </c>
      <c r="H2440" s="31">
        <v>0</v>
      </c>
      <c r="I2440" s="31">
        <v>0</v>
      </c>
      <c r="J2440" s="117">
        <f t="shared" si="38"/>
        <v>0</v>
      </c>
      <c r="K2440" s="31">
        <v>0</v>
      </c>
      <c r="L2440" s="31">
        <v>0</v>
      </c>
    </row>
    <row r="2441" spans="1:12" outlineLevel="2" x14ac:dyDescent="0.2">
      <c r="A2441" t="s">
        <v>1843</v>
      </c>
      <c r="B2441" s="31" t="s">
        <v>3286</v>
      </c>
      <c r="C2441" t="s">
        <v>6</v>
      </c>
      <c r="D2441" s="3">
        <v>43609</v>
      </c>
      <c r="E2441" s="115">
        <v>77707</v>
      </c>
      <c r="F2441" t="s">
        <v>838</v>
      </c>
      <c r="G2441" s="31">
        <v>1</v>
      </c>
      <c r="H2441" s="31">
        <v>0</v>
      </c>
      <c r="I2441" s="31">
        <v>0</v>
      </c>
      <c r="J2441" s="117">
        <f t="shared" si="38"/>
        <v>0</v>
      </c>
      <c r="K2441" s="31">
        <v>0</v>
      </c>
      <c r="L2441" s="31">
        <v>0</v>
      </c>
    </row>
    <row r="2442" spans="1:12" outlineLevel="2" x14ac:dyDescent="0.2">
      <c r="A2442" t="s">
        <v>1843</v>
      </c>
      <c r="B2442" s="31" t="s">
        <v>2203</v>
      </c>
      <c r="C2442" t="s">
        <v>6</v>
      </c>
      <c r="D2442" s="3">
        <v>43487</v>
      </c>
      <c r="E2442" s="115">
        <v>130000</v>
      </c>
      <c r="F2442" t="s">
        <v>838</v>
      </c>
      <c r="G2442" s="31">
        <v>1</v>
      </c>
      <c r="H2442" s="31">
        <v>0</v>
      </c>
      <c r="I2442" s="31">
        <v>0</v>
      </c>
      <c r="J2442" s="117">
        <f t="shared" si="38"/>
        <v>0</v>
      </c>
      <c r="K2442" s="31">
        <v>0</v>
      </c>
      <c r="L2442" s="31">
        <v>0</v>
      </c>
    </row>
    <row r="2443" spans="1:12" outlineLevel="2" x14ac:dyDescent="0.2">
      <c r="A2443" t="s">
        <v>1843</v>
      </c>
      <c r="B2443" s="31" t="s">
        <v>2248</v>
      </c>
      <c r="C2443" t="s">
        <v>6</v>
      </c>
      <c r="D2443" s="3">
        <v>43496</v>
      </c>
      <c r="E2443" s="115">
        <v>175000</v>
      </c>
      <c r="F2443" t="s">
        <v>838</v>
      </c>
      <c r="G2443" s="31">
        <v>1</v>
      </c>
      <c r="H2443" s="31">
        <v>0</v>
      </c>
      <c r="I2443" s="31">
        <v>0</v>
      </c>
      <c r="J2443" s="117">
        <f t="shared" si="38"/>
        <v>0</v>
      </c>
      <c r="K2443" s="31">
        <v>0</v>
      </c>
      <c r="L2443" s="31">
        <v>0</v>
      </c>
    </row>
    <row r="2444" spans="1:12" outlineLevel="2" x14ac:dyDescent="0.2">
      <c r="A2444" t="s">
        <v>1843</v>
      </c>
      <c r="B2444" s="31" t="s">
        <v>3273</v>
      </c>
      <c r="C2444" t="s">
        <v>6</v>
      </c>
      <c r="D2444" s="3">
        <v>43609</v>
      </c>
      <c r="E2444" s="115">
        <v>185000</v>
      </c>
      <c r="F2444" t="s">
        <v>838</v>
      </c>
      <c r="G2444" s="31">
        <v>1</v>
      </c>
      <c r="H2444" s="31">
        <v>0</v>
      </c>
      <c r="I2444" s="31">
        <v>0</v>
      </c>
      <c r="J2444" s="117">
        <f t="shared" si="38"/>
        <v>0</v>
      </c>
      <c r="K2444" s="31">
        <v>0</v>
      </c>
      <c r="L2444" s="31">
        <v>0</v>
      </c>
    </row>
    <row r="2445" spans="1:12" outlineLevel="2" x14ac:dyDescent="0.2">
      <c r="A2445" t="s">
        <v>1843</v>
      </c>
      <c r="B2445" s="31" t="s">
        <v>2354</v>
      </c>
      <c r="C2445" t="s">
        <v>6</v>
      </c>
      <c r="D2445" s="3">
        <v>43509</v>
      </c>
      <c r="E2445" s="115">
        <v>162500</v>
      </c>
      <c r="F2445" t="s">
        <v>838</v>
      </c>
      <c r="G2445" s="31">
        <v>1</v>
      </c>
      <c r="H2445" s="31">
        <v>0</v>
      </c>
      <c r="I2445" s="31">
        <v>0</v>
      </c>
      <c r="J2445" s="117">
        <f t="shared" si="38"/>
        <v>0</v>
      </c>
      <c r="K2445" s="31">
        <v>0</v>
      </c>
      <c r="L2445" s="31">
        <v>0</v>
      </c>
    </row>
    <row r="2446" spans="1:12" outlineLevel="2" x14ac:dyDescent="0.2">
      <c r="A2446" t="s">
        <v>1843</v>
      </c>
      <c r="B2446" s="31" t="s">
        <v>2915</v>
      </c>
      <c r="C2446" t="s">
        <v>6</v>
      </c>
      <c r="D2446" s="3">
        <v>43573</v>
      </c>
      <c r="E2446" s="115">
        <v>331400</v>
      </c>
      <c r="F2446">
        <v>20190693</v>
      </c>
      <c r="G2446" s="31">
        <v>1</v>
      </c>
      <c r="H2446" s="31">
        <v>1</v>
      </c>
      <c r="I2446" s="31">
        <v>0</v>
      </c>
      <c r="J2446" s="117">
        <f t="shared" si="38"/>
        <v>0</v>
      </c>
      <c r="K2446" s="31">
        <v>0</v>
      </c>
      <c r="L2446" s="31">
        <v>0</v>
      </c>
    </row>
    <row r="2447" spans="1:12" outlineLevel="2" x14ac:dyDescent="0.2">
      <c r="A2447" t="s">
        <v>1843</v>
      </c>
      <c r="B2447" s="31" t="s">
        <v>2990</v>
      </c>
      <c r="C2447" t="s">
        <v>1249</v>
      </c>
      <c r="D2447" s="3">
        <v>43584</v>
      </c>
      <c r="E2447" s="115">
        <v>150000</v>
      </c>
      <c r="F2447" t="s">
        <v>838</v>
      </c>
      <c r="G2447" s="31">
        <v>1</v>
      </c>
      <c r="H2447" s="31">
        <v>0</v>
      </c>
      <c r="I2447" s="31">
        <v>0</v>
      </c>
      <c r="J2447" s="117">
        <f t="shared" si="38"/>
        <v>0</v>
      </c>
      <c r="K2447" s="31">
        <v>0</v>
      </c>
      <c r="L2447" s="31">
        <v>0</v>
      </c>
    </row>
    <row r="2448" spans="1:12" outlineLevel="1" x14ac:dyDescent="0.2">
      <c r="A2448" s="29" t="s">
        <v>3850</v>
      </c>
      <c r="B2448" s="31"/>
      <c r="E2448" s="115">
        <f>SUBTOTAL(9,E2384:E2447)</f>
        <v>12737032</v>
      </c>
      <c r="F2448"/>
      <c r="G2448" s="31">
        <f>SUBTOTAL(9,G2384:G2447)</f>
        <v>53</v>
      </c>
      <c r="H2448" s="31">
        <f>SUBTOTAL(9,H2384:H2447)</f>
        <v>7</v>
      </c>
      <c r="I2448" s="31">
        <f>SUBTOTAL(9,I2384:I2447)</f>
        <v>22</v>
      </c>
      <c r="J2448" s="117">
        <f t="shared" si="38"/>
        <v>0.41509433962264153</v>
      </c>
      <c r="K2448" s="31">
        <f>SUBTOTAL(9,K2384:K2447)</f>
        <v>22</v>
      </c>
      <c r="L2448" s="31">
        <f>SUBTOTAL(9,L2384:L2447)</f>
        <v>4</v>
      </c>
    </row>
    <row r="2449" spans="1:12" outlineLevel="2" x14ac:dyDescent="0.2">
      <c r="A2449" t="s">
        <v>1031</v>
      </c>
      <c r="B2449" s="31" t="s">
        <v>2188</v>
      </c>
      <c r="C2449" t="s">
        <v>911</v>
      </c>
      <c r="D2449" s="3">
        <v>43483</v>
      </c>
      <c r="E2449" s="115">
        <v>130000</v>
      </c>
      <c r="F2449" t="s">
        <v>838</v>
      </c>
      <c r="G2449" s="31">
        <v>1</v>
      </c>
      <c r="H2449" s="31">
        <v>0</v>
      </c>
      <c r="I2449" s="31">
        <v>0</v>
      </c>
      <c r="J2449" s="117">
        <f t="shared" si="38"/>
        <v>0</v>
      </c>
      <c r="K2449" s="31">
        <v>0</v>
      </c>
      <c r="L2449" s="31">
        <v>0</v>
      </c>
    </row>
    <row r="2450" spans="1:12" outlineLevel="2" x14ac:dyDescent="0.2">
      <c r="A2450" t="s">
        <v>1031</v>
      </c>
      <c r="B2450" s="31" t="s">
        <v>2898</v>
      </c>
      <c r="C2450" t="s">
        <v>911</v>
      </c>
      <c r="D2450" s="3">
        <v>43572</v>
      </c>
      <c r="E2450" s="115">
        <v>55000</v>
      </c>
      <c r="F2450" t="s">
        <v>838</v>
      </c>
      <c r="G2450" s="31">
        <v>1</v>
      </c>
      <c r="H2450" s="31">
        <v>0</v>
      </c>
      <c r="I2450" s="31">
        <v>0</v>
      </c>
      <c r="J2450" s="117">
        <f t="shared" si="38"/>
        <v>0</v>
      </c>
      <c r="K2450" s="31">
        <v>0</v>
      </c>
      <c r="L2450" s="31">
        <v>0</v>
      </c>
    </row>
    <row r="2451" spans="1:12" outlineLevel="1" x14ac:dyDescent="0.2">
      <c r="A2451" s="29" t="s">
        <v>3851</v>
      </c>
      <c r="B2451" s="31"/>
      <c r="E2451" s="115">
        <f>SUBTOTAL(9,E2449:E2450)</f>
        <v>185000</v>
      </c>
      <c r="F2451"/>
      <c r="G2451" s="31">
        <f>SUBTOTAL(9,G2449:G2450)</f>
        <v>2</v>
      </c>
      <c r="H2451" s="31">
        <f>SUBTOTAL(9,H2449:H2450)</f>
        <v>0</v>
      </c>
      <c r="I2451" s="31">
        <f>SUBTOTAL(9,I2449:I2450)</f>
        <v>0</v>
      </c>
      <c r="J2451" s="117">
        <f t="shared" si="38"/>
        <v>0</v>
      </c>
      <c r="K2451" s="31">
        <f>SUBTOTAL(9,K2449:K2450)</f>
        <v>0</v>
      </c>
      <c r="L2451" s="31">
        <f>SUBTOTAL(9,L2449:L2450)</f>
        <v>0</v>
      </c>
    </row>
    <row r="2452" spans="1:12" outlineLevel="2" x14ac:dyDescent="0.2">
      <c r="A2452" t="s">
        <v>1867</v>
      </c>
      <c r="B2452" s="31" t="s">
        <v>2278</v>
      </c>
      <c r="C2452" t="s">
        <v>1126</v>
      </c>
      <c r="D2452" s="3">
        <v>43497</v>
      </c>
      <c r="E2452" s="115">
        <v>360000</v>
      </c>
      <c r="F2452" t="s">
        <v>838</v>
      </c>
      <c r="G2452" s="31">
        <v>1</v>
      </c>
      <c r="H2452" s="31">
        <v>0</v>
      </c>
      <c r="I2452" s="31">
        <v>0</v>
      </c>
      <c r="J2452" s="117">
        <f t="shared" si="38"/>
        <v>0</v>
      </c>
      <c r="K2452" s="31">
        <v>0</v>
      </c>
      <c r="L2452" s="31">
        <v>0</v>
      </c>
    </row>
    <row r="2453" spans="1:12" outlineLevel="2" x14ac:dyDescent="0.2">
      <c r="A2453" t="s">
        <v>1867</v>
      </c>
      <c r="B2453" s="31" t="s">
        <v>2531</v>
      </c>
      <c r="C2453" t="s">
        <v>6</v>
      </c>
      <c r="D2453" s="3">
        <v>43530</v>
      </c>
      <c r="E2453" s="115">
        <v>305000</v>
      </c>
      <c r="F2453" t="s">
        <v>838</v>
      </c>
      <c r="G2453" s="31">
        <v>1</v>
      </c>
      <c r="H2453" s="31">
        <v>0</v>
      </c>
      <c r="I2453" s="31">
        <v>0</v>
      </c>
      <c r="J2453" s="117">
        <f t="shared" si="38"/>
        <v>0</v>
      </c>
      <c r="K2453" s="31">
        <v>0</v>
      </c>
      <c r="L2453" s="31">
        <v>0</v>
      </c>
    </row>
    <row r="2454" spans="1:12" outlineLevel="1" x14ac:dyDescent="0.2">
      <c r="A2454" s="29" t="s">
        <v>3852</v>
      </c>
      <c r="B2454" s="31"/>
      <c r="E2454" s="115">
        <f>SUBTOTAL(9,E2452:E2453)</f>
        <v>665000</v>
      </c>
      <c r="F2454"/>
      <c r="G2454" s="31">
        <f>SUBTOTAL(9,G2452:G2453)</f>
        <v>2</v>
      </c>
      <c r="H2454" s="31">
        <f>SUBTOTAL(9,H2452:H2453)</f>
        <v>0</v>
      </c>
      <c r="I2454" s="31">
        <f>SUBTOTAL(9,I2452:I2453)</f>
        <v>0</v>
      </c>
      <c r="J2454" s="117">
        <f t="shared" si="38"/>
        <v>0</v>
      </c>
      <c r="K2454" s="31">
        <f>SUBTOTAL(9,K2452:K2453)</f>
        <v>0</v>
      </c>
      <c r="L2454" s="31">
        <f>SUBTOTAL(9,L2452:L2453)</f>
        <v>0</v>
      </c>
    </row>
    <row r="2455" spans="1:12" outlineLevel="2" x14ac:dyDescent="0.2">
      <c r="A2455" t="s">
        <v>801</v>
      </c>
      <c r="B2455" s="2" t="s">
        <v>3314</v>
      </c>
      <c r="C2455" s="17" t="s">
        <v>730</v>
      </c>
      <c r="D2455" s="102">
        <v>43614</v>
      </c>
      <c r="E2455" s="127">
        <v>50000</v>
      </c>
      <c r="F2455" s="129" t="s">
        <v>838</v>
      </c>
      <c r="G2455" s="129">
        <v>1</v>
      </c>
      <c r="H2455" s="129">
        <v>0</v>
      </c>
      <c r="I2455" s="31">
        <v>1</v>
      </c>
      <c r="J2455" s="117">
        <f t="shared" si="38"/>
        <v>1</v>
      </c>
      <c r="K2455" s="31">
        <v>1</v>
      </c>
      <c r="L2455" s="31">
        <v>0</v>
      </c>
    </row>
    <row r="2456" spans="1:12" outlineLevel="2" x14ac:dyDescent="0.2">
      <c r="A2456" t="s">
        <v>801</v>
      </c>
      <c r="B2456" s="2" t="s">
        <v>2168</v>
      </c>
      <c r="C2456" s="17" t="s">
        <v>730</v>
      </c>
      <c r="D2456" s="102">
        <v>43481</v>
      </c>
      <c r="E2456" s="127">
        <v>50000</v>
      </c>
      <c r="F2456" s="129" t="s">
        <v>838</v>
      </c>
      <c r="G2456" s="129">
        <v>1</v>
      </c>
      <c r="H2456" s="129">
        <v>0</v>
      </c>
      <c r="I2456" s="31">
        <v>1</v>
      </c>
      <c r="J2456" s="117">
        <f t="shared" si="38"/>
        <v>1</v>
      </c>
      <c r="K2456" s="31">
        <v>0</v>
      </c>
      <c r="L2456" s="31">
        <v>0</v>
      </c>
    </row>
    <row r="2457" spans="1:12" outlineLevel="2" x14ac:dyDescent="0.2">
      <c r="A2457" t="s">
        <v>801</v>
      </c>
      <c r="B2457" s="31" t="s">
        <v>3314</v>
      </c>
      <c r="C2457" t="s">
        <v>730</v>
      </c>
      <c r="D2457" s="3">
        <v>43614</v>
      </c>
      <c r="E2457" s="115">
        <v>0</v>
      </c>
      <c r="F2457" t="s">
        <v>838</v>
      </c>
      <c r="G2457" s="31">
        <v>0</v>
      </c>
      <c r="H2457" s="31">
        <v>0</v>
      </c>
      <c r="I2457" s="31">
        <v>0</v>
      </c>
      <c r="J2457" s="117" t="e">
        <f t="shared" si="38"/>
        <v>#DIV/0!</v>
      </c>
      <c r="K2457" s="31">
        <v>1</v>
      </c>
      <c r="L2457" s="31">
        <v>0</v>
      </c>
    </row>
    <row r="2458" spans="1:12" outlineLevel="1" x14ac:dyDescent="0.2">
      <c r="A2458" s="29" t="s">
        <v>3853</v>
      </c>
      <c r="B2458" s="31"/>
      <c r="E2458" s="115">
        <f>SUBTOTAL(9,E2455:E2457)</f>
        <v>100000</v>
      </c>
      <c r="F2458"/>
      <c r="G2458" s="31">
        <f>SUBTOTAL(9,G2455:G2457)</f>
        <v>2</v>
      </c>
      <c r="H2458" s="31">
        <f>SUBTOTAL(9,H2455:H2457)</f>
        <v>0</v>
      </c>
      <c r="I2458" s="31">
        <f>SUBTOTAL(9,I2455:I2457)</f>
        <v>2</v>
      </c>
      <c r="J2458" s="117">
        <f t="shared" si="38"/>
        <v>1</v>
      </c>
      <c r="K2458" s="31">
        <f>SUBTOTAL(9,K2455:K2457)</f>
        <v>2</v>
      </c>
      <c r="L2458" s="31">
        <f>SUBTOTAL(9,L2455:L2457)</f>
        <v>0</v>
      </c>
    </row>
    <row r="2459" spans="1:12" outlineLevel="2" x14ac:dyDescent="0.2">
      <c r="A2459" t="s">
        <v>1087</v>
      </c>
      <c r="B2459" s="2" t="s">
        <v>3332</v>
      </c>
      <c r="C2459" s="17" t="s">
        <v>7</v>
      </c>
      <c r="D2459" s="102">
        <v>43616</v>
      </c>
      <c r="E2459" s="127">
        <v>120000</v>
      </c>
      <c r="F2459" s="129" t="s">
        <v>838</v>
      </c>
      <c r="G2459" s="129">
        <v>1</v>
      </c>
      <c r="H2459" s="129">
        <v>0</v>
      </c>
      <c r="I2459" s="31">
        <v>1</v>
      </c>
      <c r="J2459" s="117">
        <f t="shared" si="38"/>
        <v>1</v>
      </c>
      <c r="K2459" s="31">
        <v>0</v>
      </c>
      <c r="L2459" s="31">
        <v>0</v>
      </c>
    </row>
    <row r="2460" spans="1:12" outlineLevel="2" x14ac:dyDescent="0.2">
      <c r="A2460" t="s">
        <v>1087</v>
      </c>
      <c r="B2460" s="2" t="s">
        <v>3142</v>
      </c>
      <c r="C2460" s="17" t="s">
        <v>1249</v>
      </c>
      <c r="D2460" s="102">
        <v>43598</v>
      </c>
      <c r="E2460" s="127">
        <v>186000</v>
      </c>
      <c r="F2460" s="129" t="s">
        <v>838</v>
      </c>
      <c r="G2460" s="129">
        <v>1</v>
      </c>
      <c r="H2460" s="129">
        <v>0</v>
      </c>
      <c r="I2460" s="31">
        <v>1</v>
      </c>
      <c r="J2460" s="117">
        <f t="shared" si="38"/>
        <v>1</v>
      </c>
      <c r="K2460" s="31">
        <v>0</v>
      </c>
      <c r="L2460" s="31">
        <v>0</v>
      </c>
    </row>
    <row r="2461" spans="1:12" outlineLevel="2" x14ac:dyDescent="0.2">
      <c r="A2461" t="s">
        <v>1087</v>
      </c>
      <c r="B2461" s="2" t="s">
        <v>1218</v>
      </c>
      <c r="C2461" s="17" t="s">
        <v>6</v>
      </c>
      <c r="D2461" s="102">
        <v>43585</v>
      </c>
      <c r="E2461" s="127">
        <v>195750</v>
      </c>
      <c r="F2461" s="129">
        <v>20190504</v>
      </c>
      <c r="G2461" s="129">
        <v>1</v>
      </c>
      <c r="H2461" s="129">
        <v>1</v>
      </c>
      <c r="I2461" s="31">
        <v>1</v>
      </c>
      <c r="J2461" s="117">
        <f t="shared" si="38"/>
        <v>1</v>
      </c>
      <c r="K2461" s="31">
        <v>0</v>
      </c>
      <c r="L2461" s="31">
        <v>0</v>
      </c>
    </row>
    <row r="2462" spans="1:12" outlineLevel="2" x14ac:dyDescent="0.2">
      <c r="A2462" t="s">
        <v>1087</v>
      </c>
      <c r="B2462" s="2" t="s">
        <v>3240</v>
      </c>
      <c r="C2462" s="17" t="s">
        <v>65</v>
      </c>
      <c r="D2462" s="102">
        <v>43607</v>
      </c>
      <c r="E2462" s="127">
        <v>394000</v>
      </c>
      <c r="F2462" s="129">
        <v>20190896</v>
      </c>
      <c r="G2462" s="129">
        <v>1</v>
      </c>
      <c r="H2462" s="129">
        <v>1</v>
      </c>
      <c r="I2462" s="31">
        <v>1</v>
      </c>
      <c r="J2462" s="117">
        <f t="shared" si="38"/>
        <v>1</v>
      </c>
      <c r="K2462" s="31">
        <v>0</v>
      </c>
      <c r="L2462" s="31">
        <v>0</v>
      </c>
    </row>
    <row r="2463" spans="1:12" outlineLevel="2" x14ac:dyDescent="0.2">
      <c r="A2463" t="s">
        <v>1087</v>
      </c>
      <c r="B2463" s="2" t="s">
        <v>2586</v>
      </c>
      <c r="C2463" s="17" t="s">
        <v>1249</v>
      </c>
      <c r="D2463" s="102">
        <v>43537</v>
      </c>
      <c r="E2463" s="127">
        <v>188000</v>
      </c>
      <c r="F2463" s="129" t="s">
        <v>838</v>
      </c>
      <c r="G2463" s="129">
        <v>1</v>
      </c>
      <c r="H2463" s="129">
        <v>0</v>
      </c>
      <c r="I2463" s="31">
        <v>1</v>
      </c>
      <c r="J2463" s="117">
        <f t="shared" si="38"/>
        <v>1</v>
      </c>
      <c r="K2463" s="31">
        <v>0</v>
      </c>
      <c r="L2463" s="31">
        <v>0</v>
      </c>
    </row>
    <row r="2464" spans="1:12" outlineLevel="2" x14ac:dyDescent="0.2">
      <c r="A2464" t="s">
        <v>1087</v>
      </c>
      <c r="B2464" s="2" t="s">
        <v>2008</v>
      </c>
      <c r="C2464" s="17" t="s">
        <v>6</v>
      </c>
      <c r="D2464" s="102">
        <v>43508</v>
      </c>
      <c r="E2464" s="127">
        <v>101000</v>
      </c>
      <c r="F2464" s="129" t="s">
        <v>838</v>
      </c>
      <c r="G2464" s="129">
        <v>1</v>
      </c>
      <c r="H2464" s="129">
        <v>0</v>
      </c>
      <c r="I2464" s="31">
        <v>1</v>
      </c>
      <c r="J2464" s="117">
        <f t="shared" si="38"/>
        <v>1</v>
      </c>
      <c r="K2464" s="31">
        <v>0</v>
      </c>
      <c r="L2464" s="31">
        <v>0</v>
      </c>
    </row>
    <row r="2465" spans="1:12" outlineLevel="2" x14ac:dyDescent="0.2">
      <c r="A2465" t="s">
        <v>1087</v>
      </c>
      <c r="B2465" s="2" t="s">
        <v>2830</v>
      </c>
      <c r="C2465" s="17" t="s">
        <v>6</v>
      </c>
      <c r="D2465" s="102">
        <v>43564</v>
      </c>
      <c r="E2465" s="127">
        <v>105000</v>
      </c>
      <c r="F2465" s="129">
        <v>20190483</v>
      </c>
      <c r="G2465" s="129">
        <v>1</v>
      </c>
      <c r="H2465" s="129">
        <v>1</v>
      </c>
      <c r="I2465" s="31">
        <v>1</v>
      </c>
      <c r="J2465" s="117">
        <f t="shared" si="38"/>
        <v>1</v>
      </c>
      <c r="K2465" s="31">
        <v>0</v>
      </c>
      <c r="L2465" s="31">
        <v>0</v>
      </c>
    </row>
    <row r="2466" spans="1:12" outlineLevel="2" x14ac:dyDescent="0.2">
      <c r="A2466" t="s">
        <v>1087</v>
      </c>
      <c r="B2466" s="2" t="s">
        <v>3199</v>
      </c>
      <c r="C2466" s="17" t="s">
        <v>6</v>
      </c>
      <c r="D2466" s="102">
        <v>43602</v>
      </c>
      <c r="E2466" s="127">
        <v>115000</v>
      </c>
      <c r="F2466" s="129">
        <v>20190072</v>
      </c>
      <c r="G2466" s="129">
        <v>1</v>
      </c>
      <c r="H2466" s="129">
        <v>1</v>
      </c>
      <c r="I2466" s="31">
        <v>1</v>
      </c>
      <c r="J2466" s="117">
        <f t="shared" si="38"/>
        <v>1</v>
      </c>
      <c r="K2466" s="31">
        <v>0</v>
      </c>
      <c r="L2466" s="31">
        <v>0</v>
      </c>
    </row>
    <row r="2467" spans="1:12" outlineLevel="2" x14ac:dyDescent="0.2">
      <c r="A2467" t="s">
        <v>1087</v>
      </c>
      <c r="B2467" s="2" t="s">
        <v>3143</v>
      </c>
      <c r="C2467" s="17" t="s">
        <v>6</v>
      </c>
      <c r="D2467" s="102">
        <v>43598</v>
      </c>
      <c r="E2467" s="127">
        <v>164000</v>
      </c>
      <c r="F2467" s="129" t="s">
        <v>838</v>
      </c>
      <c r="G2467" s="129">
        <v>1</v>
      </c>
      <c r="H2467" s="129">
        <v>0</v>
      </c>
      <c r="I2467" s="31">
        <v>1</v>
      </c>
      <c r="J2467" s="117">
        <f t="shared" si="38"/>
        <v>1</v>
      </c>
      <c r="K2467" s="31">
        <v>1</v>
      </c>
      <c r="L2467" s="31">
        <v>0</v>
      </c>
    </row>
    <row r="2468" spans="1:12" outlineLevel="2" x14ac:dyDescent="0.2">
      <c r="A2468" t="s">
        <v>1087</v>
      </c>
      <c r="B2468" s="2" t="s">
        <v>3354</v>
      </c>
      <c r="C2468" s="17" t="s">
        <v>6</v>
      </c>
      <c r="D2468" s="102">
        <v>43616</v>
      </c>
      <c r="E2468" s="127">
        <v>105000</v>
      </c>
      <c r="F2468" s="129" t="s">
        <v>838</v>
      </c>
      <c r="G2468" s="129">
        <v>1</v>
      </c>
      <c r="H2468" s="129">
        <v>0</v>
      </c>
      <c r="I2468" s="31">
        <v>1</v>
      </c>
      <c r="J2468" s="117">
        <f t="shared" si="38"/>
        <v>1</v>
      </c>
      <c r="K2468" s="31">
        <v>1</v>
      </c>
      <c r="L2468" s="31">
        <v>0</v>
      </c>
    </row>
    <row r="2469" spans="1:12" outlineLevel="2" x14ac:dyDescent="0.2">
      <c r="A2469" t="s">
        <v>1087</v>
      </c>
      <c r="B2469" s="2" t="s">
        <v>3018</v>
      </c>
      <c r="C2469" s="17" t="s">
        <v>6</v>
      </c>
      <c r="D2469" s="102">
        <v>43585</v>
      </c>
      <c r="E2469" s="127">
        <v>51000</v>
      </c>
      <c r="F2469" s="129" t="s">
        <v>838</v>
      </c>
      <c r="G2469" s="129">
        <v>1</v>
      </c>
      <c r="H2469" s="129">
        <v>0</v>
      </c>
      <c r="I2469" s="31">
        <v>1</v>
      </c>
      <c r="J2469" s="117">
        <f t="shared" si="38"/>
        <v>1</v>
      </c>
      <c r="K2469" s="31">
        <v>1</v>
      </c>
      <c r="L2469" s="31">
        <v>0</v>
      </c>
    </row>
    <row r="2470" spans="1:12" outlineLevel="2" x14ac:dyDescent="0.2">
      <c r="A2470" t="s">
        <v>1087</v>
      </c>
      <c r="B2470" s="2" t="s">
        <v>2903</v>
      </c>
      <c r="C2470" s="17" t="s">
        <v>1126</v>
      </c>
      <c r="D2470" s="102">
        <v>43572</v>
      </c>
      <c r="E2470" s="127">
        <v>366000</v>
      </c>
      <c r="F2470" s="129" t="s">
        <v>838</v>
      </c>
      <c r="G2470" s="129">
        <v>1</v>
      </c>
      <c r="H2470" s="129">
        <v>0</v>
      </c>
      <c r="I2470" s="31">
        <v>1</v>
      </c>
      <c r="J2470" s="117">
        <f t="shared" si="38"/>
        <v>1</v>
      </c>
      <c r="K2470" s="31">
        <v>0</v>
      </c>
      <c r="L2470" s="31">
        <v>0</v>
      </c>
    </row>
    <row r="2471" spans="1:12" outlineLevel="2" x14ac:dyDescent="0.2">
      <c r="A2471" t="s">
        <v>1087</v>
      </c>
      <c r="B2471" s="31" t="s">
        <v>3084</v>
      </c>
      <c r="C2471" t="s">
        <v>6</v>
      </c>
      <c r="D2471" s="3">
        <v>43592</v>
      </c>
      <c r="E2471" s="115">
        <v>290000</v>
      </c>
      <c r="F2471" t="s">
        <v>838</v>
      </c>
      <c r="G2471" s="31">
        <v>1</v>
      </c>
      <c r="H2471" s="31">
        <v>0</v>
      </c>
      <c r="I2471" s="31">
        <v>0</v>
      </c>
      <c r="J2471" s="117">
        <f t="shared" si="38"/>
        <v>0</v>
      </c>
      <c r="K2471" s="31">
        <v>0</v>
      </c>
      <c r="L2471" s="31">
        <v>0</v>
      </c>
    </row>
    <row r="2472" spans="1:12" outlineLevel="2" x14ac:dyDescent="0.2">
      <c r="A2472" t="s">
        <v>1087</v>
      </c>
      <c r="B2472" s="31" t="s">
        <v>3143</v>
      </c>
      <c r="C2472" t="s">
        <v>6</v>
      </c>
      <c r="D2472" s="3">
        <v>43598</v>
      </c>
      <c r="E2472" s="115">
        <v>0</v>
      </c>
      <c r="F2472" t="s">
        <v>838</v>
      </c>
      <c r="G2472" s="31">
        <v>0</v>
      </c>
      <c r="H2472" s="31">
        <v>0</v>
      </c>
      <c r="I2472" s="31">
        <v>0</v>
      </c>
      <c r="J2472" s="117" t="e">
        <f t="shared" si="38"/>
        <v>#DIV/0!</v>
      </c>
      <c r="K2472" s="31">
        <v>1</v>
      </c>
      <c r="L2472" s="31">
        <v>0</v>
      </c>
    </row>
    <row r="2473" spans="1:12" outlineLevel="2" x14ac:dyDescent="0.2">
      <c r="A2473" t="s">
        <v>1087</v>
      </c>
      <c r="B2473" s="31" t="s">
        <v>3354</v>
      </c>
      <c r="C2473" t="s">
        <v>6</v>
      </c>
      <c r="D2473" s="3">
        <v>43616</v>
      </c>
      <c r="E2473" s="115">
        <v>0</v>
      </c>
      <c r="F2473" t="s">
        <v>838</v>
      </c>
      <c r="G2473" s="31">
        <v>0</v>
      </c>
      <c r="H2473" s="31">
        <v>0</v>
      </c>
      <c r="I2473" s="31">
        <v>0</v>
      </c>
      <c r="J2473" s="117" t="e">
        <f t="shared" si="38"/>
        <v>#DIV/0!</v>
      </c>
      <c r="K2473" s="31">
        <v>1</v>
      </c>
      <c r="L2473" s="31">
        <v>0</v>
      </c>
    </row>
    <row r="2474" spans="1:12" outlineLevel="2" x14ac:dyDescent="0.2">
      <c r="A2474" t="s">
        <v>1087</v>
      </c>
      <c r="B2474" s="31" t="s">
        <v>2438</v>
      </c>
      <c r="C2474" t="s">
        <v>6</v>
      </c>
      <c r="D2474" s="3">
        <v>43522</v>
      </c>
      <c r="E2474" s="115">
        <v>69850</v>
      </c>
      <c r="F2474" t="s">
        <v>838</v>
      </c>
      <c r="G2474" s="31">
        <v>1</v>
      </c>
      <c r="H2474" s="31">
        <v>0</v>
      </c>
      <c r="I2474" s="31">
        <v>0</v>
      </c>
      <c r="J2474" s="117">
        <f t="shared" si="38"/>
        <v>0</v>
      </c>
      <c r="K2474" s="31">
        <v>0</v>
      </c>
      <c r="L2474" s="31">
        <v>0</v>
      </c>
    </row>
    <row r="2475" spans="1:12" outlineLevel="2" x14ac:dyDescent="0.2">
      <c r="A2475" t="s">
        <v>1087</v>
      </c>
      <c r="B2475" s="31" t="s">
        <v>3015</v>
      </c>
      <c r="C2475" t="s">
        <v>425</v>
      </c>
      <c r="D2475" s="3">
        <v>43585</v>
      </c>
      <c r="E2475" s="115">
        <v>231000</v>
      </c>
      <c r="F2475">
        <v>20190667</v>
      </c>
      <c r="G2475" s="31">
        <v>1</v>
      </c>
      <c r="H2475" s="31">
        <v>1</v>
      </c>
      <c r="I2475" s="31">
        <v>0</v>
      </c>
      <c r="J2475" s="117">
        <f t="shared" si="38"/>
        <v>0</v>
      </c>
      <c r="K2475" s="31">
        <v>0</v>
      </c>
      <c r="L2475" s="31">
        <v>0</v>
      </c>
    </row>
    <row r="2476" spans="1:12" outlineLevel="2" x14ac:dyDescent="0.2">
      <c r="A2476" t="s">
        <v>1087</v>
      </c>
      <c r="B2476" s="31" t="s">
        <v>2212</v>
      </c>
      <c r="C2476" t="s">
        <v>122</v>
      </c>
      <c r="D2476" s="3">
        <v>43489</v>
      </c>
      <c r="E2476" s="115">
        <v>158400</v>
      </c>
      <c r="F2476">
        <v>20182854</v>
      </c>
      <c r="G2476" s="31">
        <v>1</v>
      </c>
      <c r="H2476" s="31">
        <v>1</v>
      </c>
      <c r="I2476" s="31">
        <v>0</v>
      </c>
      <c r="J2476" s="117">
        <f t="shared" si="38"/>
        <v>0</v>
      </c>
      <c r="K2476" s="31">
        <v>0</v>
      </c>
      <c r="L2476" s="31">
        <v>0</v>
      </c>
    </row>
    <row r="2477" spans="1:12" outlineLevel="2" x14ac:dyDescent="0.2">
      <c r="A2477" t="s">
        <v>1087</v>
      </c>
      <c r="B2477" s="31" t="s">
        <v>2668</v>
      </c>
      <c r="C2477" t="s">
        <v>7</v>
      </c>
      <c r="D2477" s="3">
        <v>43546</v>
      </c>
      <c r="E2477" s="115">
        <v>101654</v>
      </c>
      <c r="F2477" t="s">
        <v>838</v>
      </c>
      <c r="G2477" s="31">
        <v>1</v>
      </c>
      <c r="H2477" s="31">
        <v>0</v>
      </c>
      <c r="I2477" s="31">
        <v>0</v>
      </c>
      <c r="J2477" s="117">
        <f t="shared" si="38"/>
        <v>0</v>
      </c>
      <c r="K2477" s="31">
        <v>0</v>
      </c>
      <c r="L2477" s="31">
        <v>0</v>
      </c>
    </row>
    <row r="2478" spans="1:12" outlineLevel="2" x14ac:dyDescent="0.2">
      <c r="A2478" t="s">
        <v>1087</v>
      </c>
      <c r="B2478" s="31" t="s">
        <v>2669</v>
      </c>
      <c r="C2478" t="s">
        <v>123</v>
      </c>
      <c r="D2478" s="3">
        <v>43546</v>
      </c>
      <c r="E2478" s="115">
        <v>242000</v>
      </c>
      <c r="F2478">
        <v>20190442</v>
      </c>
      <c r="G2478" s="31">
        <v>1</v>
      </c>
      <c r="H2478" s="31">
        <v>1</v>
      </c>
      <c r="I2478" s="31">
        <v>0</v>
      </c>
      <c r="J2478" s="117">
        <f t="shared" si="38"/>
        <v>0</v>
      </c>
      <c r="K2478" s="31">
        <v>0</v>
      </c>
      <c r="L2478" s="31">
        <v>0</v>
      </c>
    </row>
    <row r="2479" spans="1:12" outlineLevel="2" x14ac:dyDescent="0.2">
      <c r="A2479" t="s">
        <v>1087</v>
      </c>
      <c r="B2479" s="31" t="s">
        <v>3009</v>
      </c>
      <c r="C2479" t="s">
        <v>6</v>
      </c>
      <c r="D2479" s="3">
        <v>43585</v>
      </c>
      <c r="E2479" s="115">
        <v>95000</v>
      </c>
      <c r="F2479" t="s">
        <v>838</v>
      </c>
      <c r="G2479" s="31">
        <v>1</v>
      </c>
      <c r="H2479" s="31">
        <v>0</v>
      </c>
      <c r="I2479" s="31">
        <v>0</v>
      </c>
      <c r="J2479" s="117">
        <f t="shared" si="38"/>
        <v>0</v>
      </c>
      <c r="K2479" s="31">
        <v>0</v>
      </c>
      <c r="L2479" s="31">
        <v>0</v>
      </c>
    </row>
    <row r="2480" spans="1:12" outlineLevel="2" x14ac:dyDescent="0.2">
      <c r="A2480" t="s">
        <v>1087</v>
      </c>
      <c r="B2480" s="31" t="s">
        <v>3018</v>
      </c>
      <c r="C2480" t="s">
        <v>6</v>
      </c>
      <c r="D2480" s="3">
        <v>43585</v>
      </c>
      <c r="E2480" s="115">
        <v>0</v>
      </c>
      <c r="F2480" t="s">
        <v>838</v>
      </c>
      <c r="G2480" s="31">
        <v>0</v>
      </c>
      <c r="H2480" s="31">
        <v>0</v>
      </c>
      <c r="I2480" s="31">
        <v>0</v>
      </c>
      <c r="J2480" s="117" t="e">
        <f t="shared" si="38"/>
        <v>#DIV/0!</v>
      </c>
      <c r="K2480" s="31">
        <v>1</v>
      </c>
      <c r="L2480" s="31">
        <v>0</v>
      </c>
    </row>
    <row r="2481" spans="1:12" outlineLevel="2" x14ac:dyDescent="0.2">
      <c r="A2481" t="s">
        <v>1087</v>
      </c>
      <c r="B2481" s="31" t="s">
        <v>3162</v>
      </c>
      <c r="C2481" t="s">
        <v>123</v>
      </c>
      <c r="D2481" s="3">
        <v>43599</v>
      </c>
      <c r="E2481" s="115">
        <v>211000</v>
      </c>
      <c r="F2481">
        <v>20190769</v>
      </c>
      <c r="G2481" s="31">
        <v>1</v>
      </c>
      <c r="H2481" s="31">
        <v>1</v>
      </c>
      <c r="I2481" s="31">
        <v>0</v>
      </c>
      <c r="J2481" s="117">
        <f t="shared" si="38"/>
        <v>0</v>
      </c>
      <c r="K2481" s="31">
        <v>0</v>
      </c>
      <c r="L2481" s="31">
        <v>0</v>
      </c>
    </row>
    <row r="2482" spans="1:12" outlineLevel="1" x14ac:dyDescent="0.2">
      <c r="A2482" s="29" t="s">
        <v>3854</v>
      </c>
      <c r="B2482" s="31"/>
      <c r="E2482" s="115">
        <f>SUBTOTAL(9,E2459:E2481)</f>
        <v>3489654</v>
      </c>
      <c r="F2482"/>
      <c r="G2482" s="31">
        <f>SUBTOTAL(9,G2459:G2481)</f>
        <v>20</v>
      </c>
      <c r="H2482" s="31">
        <f>SUBTOTAL(9,H2459:H2481)</f>
        <v>8</v>
      </c>
      <c r="I2482" s="31">
        <f>SUBTOTAL(9,I2459:I2481)</f>
        <v>12</v>
      </c>
      <c r="J2482" s="117">
        <f t="shared" si="38"/>
        <v>0.6</v>
      </c>
      <c r="K2482" s="31">
        <f>SUBTOTAL(9,K2459:K2481)</f>
        <v>6</v>
      </c>
      <c r="L2482" s="31">
        <f>SUBTOTAL(9,L2459:L2481)</f>
        <v>0</v>
      </c>
    </row>
    <row r="2483" spans="1:12" outlineLevel="2" x14ac:dyDescent="0.2">
      <c r="A2483" t="s">
        <v>2968</v>
      </c>
      <c r="B2483" s="2" t="s">
        <v>2969</v>
      </c>
      <c r="C2483" s="17" t="s">
        <v>6</v>
      </c>
      <c r="D2483" s="102">
        <v>43581</v>
      </c>
      <c r="E2483" s="127">
        <v>133000</v>
      </c>
      <c r="F2483" s="129" t="s">
        <v>838</v>
      </c>
      <c r="G2483" s="129">
        <v>1</v>
      </c>
      <c r="H2483" s="129">
        <v>0</v>
      </c>
      <c r="I2483" s="31">
        <v>1</v>
      </c>
      <c r="J2483" s="117">
        <f t="shared" si="38"/>
        <v>1</v>
      </c>
      <c r="K2483" s="31">
        <v>0</v>
      </c>
      <c r="L2483" s="31">
        <v>0</v>
      </c>
    </row>
    <row r="2484" spans="1:12" outlineLevel="1" x14ac:dyDescent="0.2">
      <c r="A2484" s="29" t="s">
        <v>3855</v>
      </c>
      <c r="B2484" s="2"/>
      <c r="C2484" s="17"/>
      <c r="D2484" s="102"/>
      <c r="E2484" s="127">
        <f>SUBTOTAL(9,E2483:E2483)</f>
        <v>133000</v>
      </c>
      <c r="F2484" s="129"/>
      <c r="G2484" s="129">
        <f>SUBTOTAL(9,G2483:G2483)</f>
        <v>1</v>
      </c>
      <c r="H2484" s="129">
        <f>SUBTOTAL(9,H2483:H2483)</f>
        <v>0</v>
      </c>
      <c r="I2484" s="31">
        <f>SUBTOTAL(9,I2483:I2483)</f>
        <v>1</v>
      </c>
      <c r="J2484" s="117">
        <f t="shared" si="38"/>
        <v>1</v>
      </c>
      <c r="K2484" s="31">
        <f>SUBTOTAL(9,K2483:K2483)</f>
        <v>0</v>
      </c>
      <c r="L2484" s="31">
        <f>SUBTOTAL(9,L2483:L2483)</f>
        <v>0</v>
      </c>
    </row>
    <row r="2485" spans="1:12" outlineLevel="2" x14ac:dyDescent="0.2">
      <c r="A2485" t="s">
        <v>359</v>
      </c>
      <c r="B2485" s="31" t="s">
        <v>2562</v>
      </c>
      <c r="C2485" t="s">
        <v>6</v>
      </c>
      <c r="D2485" s="3">
        <v>43532</v>
      </c>
      <c r="E2485" s="115">
        <v>171000</v>
      </c>
      <c r="F2485" t="s">
        <v>838</v>
      </c>
      <c r="G2485" s="31">
        <v>1</v>
      </c>
      <c r="H2485" s="31">
        <v>0</v>
      </c>
      <c r="I2485" s="31">
        <v>0</v>
      </c>
      <c r="J2485" s="117">
        <f t="shared" si="38"/>
        <v>0</v>
      </c>
      <c r="K2485" s="31">
        <v>0</v>
      </c>
      <c r="L2485" s="31">
        <v>0</v>
      </c>
    </row>
    <row r="2486" spans="1:12" outlineLevel="1" x14ac:dyDescent="0.2">
      <c r="A2486" s="29" t="s">
        <v>3856</v>
      </c>
      <c r="B2486" s="31"/>
      <c r="E2486" s="115">
        <f>SUBTOTAL(9,E2485:E2485)</f>
        <v>171000</v>
      </c>
      <c r="F2486"/>
      <c r="G2486" s="31">
        <f>SUBTOTAL(9,G2485:G2485)</f>
        <v>1</v>
      </c>
      <c r="H2486" s="31">
        <f>SUBTOTAL(9,H2485:H2485)</f>
        <v>0</v>
      </c>
      <c r="I2486" s="31">
        <f>SUBTOTAL(9,I2485:I2485)</f>
        <v>0</v>
      </c>
      <c r="J2486" s="117">
        <f t="shared" si="38"/>
        <v>0</v>
      </c>
      <c r="K2486" s="31">
        <f>SUBTOTAL(9,K2485:K2485)</f>
        <v>0</v>
      </c>
      <c r="L2486" s="31">
        <f>SUBTOTAL(9,L2485:L2485)</f>
        <v>0</v>
      </c>
    </row>
    <row r="2487" spans="1:12" outlineLevel="2" x14ac:dyDescent="0.2">
      <c r="A2487" t="s">
        <v>559</v>
      </c>
      <c r="B2487" s="31" t="s">
        <v>2892</v>
      </c>
      <c r="C2487" t="s">
        <v>6</v>
      </c>
      <c r="D2487" s="3">
        <v>43571</v>
      </c>
      <c r="E2487" s="115">
        <v>106000</v>
      </c>
      <c r="F2487" t="s">
        <v>838</v>
      </c>
      <c r="G2487" s="31">
        <v>1</v>
      </c>
      <c r="H2487" s="31">
        <v>0</v>
      </c>
      <c r="I2487" s="31">
        <v>0</v>
      </c>
      <c r="J2487" s="117">
        <f t="shared" si="38"/>
        <v>0</v>
      </c>
      <c r="K2487" s="31">
        <v>0</v>
      </c>
      <c r="L2487" s="31">
        <v>0</v>
      </c>
    </row>
    <row r="2488" spans="1:12" outlineLevel="2" x14ac:dyDescent="0.2">
      <c r="A2488" t="s">
        <v>559</v>
      </c>
      <c r="B2488" s="31" t="s">
        <v>3233</v>
      </c>
      <c r="C2488" t="s">
        <v>6</v>
      </c>
      <c r="D2488" s="3">
        <v>43607</v>
      </c>
      <c r="E2488" s="115">
        <v>87000</v>
      </c>
      <c r="F2488">
        <v>20190872</v>
      </c>
      <c r="G2488" s="31">
        <v>1</v>
      </c>
      <c r="H2488" s="31">
        <v>1</v>
      </c>
      <c r="I2488" s="31">
        <v>0</v>
      </c>
      <c r="J2488" s="117">
        <f t="shared" si="38"/>
        <v>0</v>
      </c>
      <c r="K2488" s="31">
        <v>0</v>
      </c>
      <c r="L2488" s="31">
        <v>0</v>
      </c>
    </row>
    <row r="2489" spans="1:12" outlineLevel="2" x14ac:dyDescent="0.2">
      <c r="A2489" t="s">
        <v>559</v>
      </c>
      <c r="B2489" s="31" t="s">
        <v>2223</v>
      </c>
      <c r="C2489" t="s">
        <v>6</v>
      </c>
      <c r="D2489" s="3">
        <v>43490</v>
      </c>
      <c r="E2489" s="115">
        <v>200000</v>
      </c>
      <c r="F2489">
        <v>20182848</v>
      </c>
      <c r="G2489" s="31">
        <v>1</v>
      </c>
      <c r="H2489" s="31">
        <v>1</v>
      </c>
      <c r="I2489" s="31">
        <v>0</v>
      </c>
      <c r="J2489" s="117">
        <f t="shared" si="38"/>
        <v>0</v>
      </c>
      <c r="K2489" s="31">
        <v>0</v>
      </c>
      <c r="L2489" s="31">
        <v>0</v>
      </c>
    </row>
    <row r="2490" spans="1:12" outlineLevel="2" x14ac:dyDescent="0.2">
      <c r="A2490" t="s">
        <v>559</v>
      </c>
      <c r="B2490" s="31" t="s">
        <v>2226</v>
      </c>
      <c r="C2490" t="s">
        <v>424</v>
      </c>
      <c r="D2490" s="3">
        <v>43490</v>
      </c>
      <c r="E2490" s="115">
        <v>273000</v>
      </c>
      <c r="F2490" t="s">
        <v>838</v>
      </c>
      <c r="G2490" s="31">
        <v>1</v>
      </c>
      <c r="H2490" s="31">
        <v>0</v>
      </c>
      <c r="I2490" s="31">
        <v>0</v>
      </c>
      <c r="J2490" s="117">
        <f t="shared" si="38"/>
        <v>0</v>
      </c>
      <c r="K2490" s="31">
        <v>0</v>
      </c>
      <c r="L2490" s="31">
        <v>0</v>
      </c>
    </row>
    <row r="2491" spans="1:12" outlineLevel="2" x14ac:dyDescent="0.2">
      <c r="A2491" t="s">
        <v>559</v>
      </c>
      <c r="B2491" s="31" t="s">
        <v>2998</v>
      </c>
      <c r="C2491" t="s">
        <v>6</v>
      </c>
      <c r="D2491" s="3">
        <v>43584</v>
      </c>
      <c r="E2491" s="115">
        <v>87000</v>
      </c>
      <c r="F2491" t="s">
        <v>838</v>
      </c>
      <c r="G2491" s="31">
        <v>1</v>
      </c>
      <c r="H2491" s="31">
        <v>0</v>
      </c>
      <c r="I2491" s="31">
        <v>0</v>
      </c>
      <c r="J2491" s="117">
        <f t="shared" si="38"/>
        <v>0</v>
      </c>
      <c r="K2491" s="31">
        <v>0</v>
      </c>
      <c r="L2491" s="31">
        <v>0</v>
      </c>
    </row>
    <row r="2492" spans="1:12" outlineLevel="1" x14ac:dyDescent="0.2">
      <c r="A2492" s="29" t="s">
        <v>3857</v>
      </c>
      <c r="B2492" s="31"/>
      <c r="E2492" s="115">
        <f>SUBTOTAL(9,E2487:E2491)</f>
        <v>753000</v>
      </c>
      <c r="F2492"/>
      <c r="G2492" s="31">
        <f>SUBTOTAL(9,G2487:G2491)</f>
        <v>5</v>
      </c>
      <c r="H2492" s="31">
        <f>SUBTOTAL(9,H2487:H2491)</f>
        <v>2</v>
      </c>
      <c r="I2492" s="31">
        <f>SUBTOTAL(9,I2487:I2491)</f>
        <v>0</v>
      </c>
      <c r="J2492" s="117">
        <f t="shared" si="38"/>
        <v>0</v>
      </c>
      <c r="K2492" s="31">
        <f>SUBTOTAL(9,K2487:K2491)</f>
        <v>0</v>
      </c>
      <c r="L2492" s="31">
        <f>SUBTOTAL(9,L2487:L2491)</f>
        <v>0</v>
      </c>
    </row>
    <row r="2493" spans="1:12" outlineLevel="2" x14ac:dyDescent="0.2">
      <c r="A2493" t="s">
        <v>1989</v>
      </c>
      <c r="B2493" s="31" t="s">
        <v>2903</v>
      </c>
      <c r="C2493" t="s">
        <v>1126</v>
      </c>
      <c r="D2493" s="3">
        <v>43572</v>
      </c>
      <c r="E2493" s="115">
        <v>366000</v>
      </c>
      <c r="F2493" t="s">
        <v>838</v>
      </c>
      <c r="G2493" s="31">
        <v>1</v>
      </c>
      <c r="H2493" s="31">
        <v>0</v>
      </c>
      <c r="I2493" s="31">
        <v>0</v>
      </c>
      <c r="J2493" s="117">
        <f t="shared" si="38"/>
        <v>0</v>
      </c>
      <c r="K2493" s="31">
        <v>0</v>
      </c>
      <c r="L2493" s="31">
        <v>0</v>
      </c>
    </row>
    <row r="2494" spans="1:12" outlineLevel="2" x14ac:dyDescent="0.2">
      <c r="A2494" t="s">
        <v>1989</v>
      </c>
      <c r="B2494" s="31" t="s">
        <v>3159</v>
      </c>
      <c r="C2494" t="s">
        <v>1126</v>
      </c>
      <c r="D2494" s="3">
        <v>43598</v>
      </c>
      <c r="E2494" s="115">
        <v>365000</v>
      </c>
      <c r="F2494" t="s">
        <v>838</v>
      </c>
      <c r="G2494" s="31">
        <v>1</v>
      </c>
      <c r="H2494" s="31">
        <v>0</v>
      </c>
      <c r="I2494" s="31">
        <v>0</v>
      </c>
      <c r="J2494" s="117">
        <f t="shared" si="38"/>
        <v>0</v>
      </c>
      <c r="K2494" s="31">
        <v>0</v>
      </c>
      <c r="L2494" s="31">
        <v>0</v>
      </c>
    </row>
    <row r="2495" spans="1:12" outlineLevel="2" x14ac:dyDescent="0.2">
      <c r="A2495" t="s">
        <v>1989</v>
      </c>
      <c r="B2495" s="31" t="s">
        <v>2963</v>
      </c>
      <c r="C2495" t="s">
        <v>1126</v>
      </c>
      <c r="D2495" s="3">
        <v>43580</v>
      </c>
      <c r="E2495" s="115">
        <v>356000</v>
      </c>
      <c r="F2495" t="s">
        <v>838</v>
      </c>
      <c r="G2495" s="31">
        <v>1</v>
      </c>
      <c r="H2495" s="31">
        <v>0</v>
      </c>
      <c r="I2495" s="31">
        <v>0</v>
      </c>
      <c r="J2495" s="117">
        <f t="shared" si="38"/>
        <v>0</v>
      </c>
      <c r="K2495" s="31">
        <v>0</v>
      </c>
      <c r="L2495" s="31">
        <v>0</v>
      </c>
    </row>
    <row r="2496" spans="1:12" outlineLevel="1" x14ac:dyDescent="0.2">
      <c r="A2496" s="29" t="s">
        <v>3858</v>
      </c>
      <c r="B2496" s="31"/>
      <c r="E2496" s="115">
        <f>SUBTOTAL(9,E2493:E2495)</f>
        <v>1087000</v>
      </c>
      <c r="F2496"/>
      <c r="G2496" s="31">
        <f>SUBTOTAL(9,G2493:G2495)</f>
        <v>3</v>
      </c>
      <c r="H2496" s="31">
        <f>SUBTOTAL(9,H2493:H2495)</f>
        <v>0</v>
      </c>
      <c r="I2496" s="31">
        <f>SUBTOTAL(9,I2493:I2495)</f>
        <v>0</v>
      </c>
      <c r="J2496" s="117">
        <f t="shared" si="38"/>
        <v>0</v>
      </c>
      <c r="K2496" s="31">
        <f>SUBTOTAL(9,K2493:K2495)</f>
        <v>0</v>
      </c>
      <c r="L2496" s="31">
        <f>SUBTOTAL(9,L2493:L2495)</f>
        <v>0</v>
      </c>
    </row>
    <row r="2497" spans="1:12" outlineLevel="2" x14ac:dyDescent="0.2">
      <c r="A2497" t="s">
        <v>1889</v>
      </c>
      <c r="B2497" s="2" t="s">
        <v>2995</v>
      </c>
      <c r="C2497" s="17" t="s">
        <v>1126</v>
      </c>
      <c r="D2497" s="102">
        <v>43584</v>
      </c>
      <c r="E2497" s="127">
        <v>479900</v>
      </c>
      <c r="F2497" s="129" t="s">
        <v>838</v>
      </c>
      <c r="G2497" s="129">
        <v>1</v>
      </c>
      <c r="H2497" s="129">
        <v>0</v>
      </c>
      <c r="I2497" s="31">
        <v>1</v>
      </c>
      <c r="J2497" s="117">
        <f t="shared" si="38"/>
        <v>1</v>
      </c>
      <c r="K2497" s="31">
        <v>0</v>
      </c>
      <c r="L2497" s="31">
        <v>0</v>
      </c>
    </row>
    <row r="2498" spans="1:12" outlineLevel="2" x14ac:dyDescent="0.2">
      <c r="A2498" t="s">
        <v>1889</v>
      </c>
      <c r="B2498" s="2" t="s">
        <v>3156</v>
      </c>
      <c r="C2498" s="17" t="s">
        <v>6</v>
      </c>
      <c r="D2498" s="102">
        <v>43598</v>
      </c>
      <c r="E2498" s="127">
        <v>200000</v>
      </c>
      <c r="F2498" s="129" t="s">
        <v>838</v>
      </c>
      <c r="G2498" s="129">
        <v>1</v>
      </c>
      <c r="H2498" s="129">
        <v>0</v>
      </c>
      <c r="I2498" s="31">
        <v>1</v>
      </c>
      <c r="J2498" s="117">
        <f t="shared" si="38"/>
        <v>1</v>
      </c>
      <c r="K2498" s="31">
        <v>0</v>
      </c>
      <c r="L2498" s="31">
        <v>0</v>
      </c>
    </row>
    <row r="2499" spans="1:12" outlineLevel="2" x14ac:dyDescent="0.2">
      <c r="A2499" t="s">
        <v>1889</v>
      </c>
      <c r="B2499" s="2" t="s">
        <v>2536</v>
      </c>
      <c r="C2499" s="17" t="s">
        <v>123</v>
      </c>
      <c r="D2499" s="102">
        <v>43531</v>
      </c>
      <c r="E2499" s="127">
        <v>157900</v>
      </c>
      <c r="F2499" s="129" t="s">
        <v>838</v>
      </c>
      <c r="G2499" s="129">
        <v>1</v>
      </c>
      <c r="H2499" s="129">
        <v>0</v>
      </c>
      <c r="I2499" s="31">
        <v>1</v>
      </c>
      <c r="J2499" s="117">
        <f t="shared" si="38"/>
        <v>1</v>
      </c>
      <c r="K2499" s="31">
        <v>0</v>
      </c>
      <c r="L2499" s="31">
        <v>0</v>
      </c>
    </row>
    <row r="2500" spans="1:12" outlineLevel="2" x14ac:dyDescent="0.2">
      <c r="A2500" t="s">
        <v>1889</v>
      </c>
      <c r="B2500" s="2" t="s">
        <v>2614</v>
      </c>
      <c r="C2500" s="17" t="s">
        <v>6</v>
      </c>
      <c r="D2500" s="102">
        <v>43539</v>
      </c>
      <c r="E2500" s="127">
        <v>67500</v>
      </c>
      <c r="F2500" s="129">
        <v>20190445</v>
      </c>
      <c r="G2500" s="129">
        <v>1</v>
      </c>
      <c r="H2500" s="129">
        <v>1</v>
      </c>
      <c r="I2500" s="31">
        <v>1</v>
      </c>
      <c r="J2500" s="117">
        <f t="shared" si="38"/>
        <v>1</v>
      </c>
      <c r="K2500" s="31">
        <v>0</v>
      </c>
      <c r="L2500" s="31">
        <v>0</v>
      </c>
    </row>
    <row r="2501" spans="1:12" outlineLevel="2" x14ac:dyDescent="0.2">
      <c r="A2501" t="s">
        <v>1889</v>
      </c>
      <c r="B2501" s="2" t="s">
        <v>2629</v>
      </c>
      <c r="C2501" s="17" t="s">
        <v>6</v>
      </c>
      <c r="D2501" s="102">
        <v>43542</v>
      </c>
      <c r="E2501" s="127">
        <v>60000</v>
      </c>
      <c r="F2501" s="129">
        <v>20190443</v>
      </c>
      <c r="G2501" s="129">
        <v>1</v>
      </c>
      <c r="H2501" s="129">
        <v>1</v>
      </c>
      <c r="I2501" s="31">
        <v>1</v>
      </c>
      <c r="J2501" s="117">
        <f t="shared" si="38"/>
        <v>1</v>
      </c>
      <c r="K2501" s="31">
        <v>0</v>
      </c>
      <c r="L2501" s="31">
        <v>0</v>
      </c>
    </row>
    <row r="2502" spans="1:12" outlineLevel="2" x14ac:dyDescent="0.2">
      <c r="A2502" t="s">
        <v>1889</v>
      </c>
      <c r="B2502" s="2" t="s">
        <v>3091</v>
      </c>
      <c r="C2502" s="17" t="s">
        <v>6</v>
      </c>
      <c r="D2502" s="102">
        <v>43592</v>
      </c>
      <c r="E2502" s="127">
        <v>45000</v>
      </c>
      <c r="F2502" s="129" t="s">
        <v>838</v>
      </c>
      <c r="G2502" s="129">
        <v>1</v>
      </c>
      <c r="H2502" s="129">
        <v>0</v>
      </c>
      <c r="I2502" s="31">
        <v>1</v>
      </c>
      <c r="J2502" s="117">
        <f t="shared" ref="J2502:J2565" si="39">+I2502/G2502</f>
        <v>1</v>
      </c>
      <c r="K2502" s="31">
        <v>1</v>
      </c>
      <c r="L2502" s="31">
        <v>0</v>
      </c>
    </row>
    <row r="2503" spans="1:12" outlineLevel="2" x14ac:dyDescent="0.2">
      <c r="A2503" t="s">
        <v>1889</v>
      </c>
      <c r="B2503" s="31" t="s">
        <v>2272</v>
      </c>
      <c r="C2503" t="s">
        <v>6</v>
      </c>
      <c r="D2503" s="3">
        <v>43496</v>
      </c>
      <c r="E2503" s="115">
        <v>274500</v>
      </c>
      <c r="F2503" t="s">
        <v>838</v>
      </c>
      <c r="G2503" s="31">
        <v>1</v>
      </c>
      <c r="H2503" s="31">
        <v>0</v>
      </c>
      <c r="I2503" s="31">
        <v>0</v>
      </c>
      <c r="J2503" s="117">
        <f t="shared" si="39"/>
        <v>0</v>
      </c>
      <c r="K2503" s="31">
        <v>0</v>
      </c>
      <c r="L2503" s="31">
        <v>0</v>
      </c>
    </row>
    <row r="2504" spans="1:12" outlineLevel="2" x14ac:dyDescent="0.2">
      <c r="A2504" t="s">
        <v>1889</v>
      </c>
      <c r="B2504" s="31" t="s">
        <v>2052</v>
      </c>
      <c r="C2504" t="s">
        <v>6</v>
      </c>
      <c r="D2504" s="3">
        <v>43614</v>
      </c>
      <c r="E2504" s="115">
        <v>114000</v>
      </c>
      <c r="F2504">
        <v>20190833</v>
      </c>
      <c r="G2504" s="31">
        <v>1</v>
      </c>
      <c r="H2504" s="31">
        <v>1</v>
      </c>
      <c r="I2504" s="31">
        <v>0</v>
      </c>
      <c r="J2504" s="117">
        <f t="shared" si="39"/>
        <v>0</v>
      </c>
      <c r="K2504" s="31">
        <v>0</v>
      </c>
      <c r="L2504" s="31">
        <v>0</v>
      </c>
    </row>
    <row r="2505" spans="1:12" outlineLevel="2" x14ac:dyDescent="0.2">
      <c r="A2505" t="s">
        <v>1889</v>
      </c>
      <c r="B2505" s="31" t="s">
        <v>3091</v>
      </c>
      <c r="C2505" t="s">
        <v>6</v>
      </c>
      <c r="D2505" s="3">
        <v>43592</v>
      </c>
      <c r="E2505" s="115">
        <v>0</v>
      </c>
      <c r="F2505" t="s">
        <v>838</v>
      </c>
      <c r="G2505" s="31">
        <v>0</v>
      </c>
      <c r="H2505" s="31">
        <v>0</v>
      </c>
      <c r="I2505" s="31">
        <v>0</v>
      </c>
      <c r="J2505" s="117" t="e">
        <f t="shared" si="39"/>
        <v>#DIV/0!</v>
      </c>
      <c r="K2505" s="31">
        <v>1</v>
      </c>
      <c r="L2505" s="31">
        <v>0</v>
      </c>
    </row>
    <row r="2506" spans="1:12" outlineLevel="2" x14ac:dyDescent="0.2">
      <c r="A2506" t="s">
        <v>1889</v>
      </c>
      <c r="B2506" s="31" t="s">
        <v>2777</v>
      </c>
      <c r="C2506" t="s">
        <v>6</v>
      </c>
      <c r="D2506" s="3">
        <v>43558</v>
      </c>
      <c r="E2506" s="115">
        <v>93000</v>
      </c>
      <c r="F2506" t="s">
        <v>838</v>
      </c>
      <c r="G2506" s="31">
        <v>1</v>
      </c>
      <c r="H2506" s="31">
        <v>0</v>
      </c>
      <c r="I2506" s="31">
        <v>0</v>
      </c>
      <c r="J2506" s="117">
        <f t="shared" si="39"/>
        <v>0</v>
      </c>
      <c r="K2506" s="31">
        <v>0</v>
      </c>
      <c r="L2506" s="31">
        <v>0</v>
      </c>
    </row>
    <row r="2507" spans="1:12" outlineLevel="2" x14ac:dyDescent="0.2">
      <c r="A2507" t="s">
        <v>1889</v>
      </c>
      <c r="B2507" s="31" t="s">
        <v>2966</v>
      </c>
      <c r="C2507" t="s">
        <v>6</v>
      </c>
      <c r="D2507" s="3">
        <v>43581</v>
      </c>
      <c r="E2507" s="115">
        <v>273999</v>
      </c>
      <c r="F2507" t="s">
        <v>838</v>
      </c>
      <c r="G2507" s="31">
        <v>1</v>
      </c>
      <c r="H2507" s="31">
        <v>0</v>
      </c>
      <c r="I2507" s="31">
        <v>0</v>
      </c>
      <c r="J2507" s="117">
        <f t="shared" si="39"/>
        <v>0</v>
      </c>
      <c r="K2507" s="31">
        <v>0</v>
      </c>
      <c r="L2507" s="31">
        <v>0</v>
      </c>
    </row>
    <row r="2508" spans="1:12" outlineLevel="1" x14ac:dyDescent="0.2">
      <c r="A2508" s="29" t="s">
        <v>3859</v>
      </c>
      <c r="B2508" s="31"/>
      <c r="E2508" s="115">
        <f>SUBTOTAL(9,E2497:E2507)</f>
        <v>1765799</v>
      </c>
      <c r="F2508"/>
      <c r="G2508" s="31">
        <f>SUBTOTAL(9,G2497:G2507)</f>
        <v>10</v>
      </c>
      <c r="H2508" s="31">
        <f>SUBTOTAL(9,H2497:H2507)</f>
        <v>3</v>
      </c>
      <c r="I2508" s="31">
        <f>SUBTOTAL(9,I2497:I2507)</f>
        <v>6</v>
      </c>
      <c r="J2508" s="117">
        <f t="shared" si="39"/>
        <v>0.6</v>
      </c>
      <c r="K2508" s="31">
        <f>SUBTOTAL(9,K2497:K2507)</f>
        <v>2</v>
      </c>
      <c r="L2508" s="31">
        <f>SUBTOTAL(9,L2497:L2507)</f>
        <v>0</v>
      </c>
    </row>
    <row r="2509" spans="1:12" outlineLevel="2" x14ac:dyDescent="0.2">
      <c r="A2509" t="s">
        <v>3152</v>
      </c>
      <c r="B2509" s="2" t="s">
        <v>3153</v>
      </c>
      <c r="C2509" s="17" t="s">
        <v>123</v>
      </c>
      <c r="D2509" s="102">
        <v>43598</v>
      </c>
      <c r="E2509" s="127">
        <v>369900</v>
      </c>
      <c r="F2509" s="129" t="s">
        <v>838</v>
      </c>
      <c r="G2509" s="129">
        <v>1</v>
      </c>
      <c r="H2509" s="129">
        <v>0</v>
      </c>
      <c r="I2509" s="31">
        <v>1</v>
      </c>
      <c r="J2509" s="117">
        <f t="shared" si="39"/>
        <v>1</v>
      </c>
      <c r="K2509" s="31">
        <v>0</v>
      </c>
      <c r="L2509" s="31">
        <v>0</v>
      </c>
    </row>
    <row r="2510" spans="1:12" outlineLevel="1" x14ac:dyDescent="0.2">
      <c r="A2510" s="29" t="s">
        <v>3860</v>
      </c>
      <c r="B2510" s="2"/>
      <c r="C2510" s="17"/>
      <c r="D2510" s="102"/>
      <c r="E2510" s="127">
        <f>SUBTOTAL(9,E2509:E2509)</f>
        <v>369900</v>
      </c>
      <c r="F2510" s="129"/>
      <c r="G2510" s="129">
        <f>SUBTOTAL(9,G2509:G2509)</f>
        <v>1</v>
      </c>
      <c r="H2510" s="129">
        <f>SUBTOTAL(9,H2509:H2509)</f>
        <v>0</v>
      </c>
      <c r="I2510" s="31">
        <f>SUBTOTAL(9,I2509:I2509)</f>
        <v>1</v>
      </c>
      <c r="J2510" s="117">
        <f t="shared" si="39"/>
        <v>1</v>
      </c>
      <c r="K2510" s="31">
        <f>SUBTOTAL(9,K2509:K2509)</f>
        <v>0</v>
      </c>
      <c r="L2510" s="31">
        <f>SUBTOTAL(9,L2509:L2509)</f>
        <v>0</v>
      </c>
    </row>
    <row r="2511" spans="1:12" outlineLevel="2" x14ac:dyDescent="0.2">
      <c r="A2511" t="s">
        <v>1847</v>
      </c>
      <c r="B2511" s="2" t="s">
        <v>2474</v>
      </c>
      <c r="C2511" s="17" t="s">
        <v>216</v>
      </c>
      <c r="D2511" s="102">
        <v>43524</v>
      </c>
      <c r="E2511" s="127">
        <v>222500</v>
      </c>
      <c r="F2511" s="129">
        <v>20190177</v>
      </c>
      <c r="G2511" s="129">
        <v>1</v>
      </c>
      <c r="H2511" s="129">
        <v>1</v>
      </c>
      <c r="I2511" s="31">
        <v>1</v>
      </c>
      <c r="J2511" s="117">
        <f t="shared" si="39"/>
        <v>1</v>
      </c>
      <c r="K2511" s="31">
        <v>0</v>
      </c>
      <c r="L2511" s="31">
        <v>0</v>
      </c>
    </row>
    <row r="2512" spans="1:12" outlineLevel="2" x14ac:dyDescent="0.2">
      <c r="A2512" t="s">
        <v>1847</v>
      </c>
      <c r="B2512" s="2" t="s">
        <v>2240</v>
      </c>
      <c r="C2512" s="17" t="s">
        <v>216</v>
      </c>
      <c r="D2512" s="102">
        <v>43495</v>
      </c>
      <c r="E2512" s="127">
        <v>214000</v>
      </c>
      <c r="F2512" s="129" t="s">
        <v>838</v>
      </c>
      <c r="G2512" s="129">
        <v>1</v>
      </c>
      <c r="H2512" s="129">
        <v>0</v>
      </c>
      <c r="I2512" s="31">
        <v>1</v>
      </c>
      <c r="J2512" s="117">
        <f t="shared" si="39"/>
        <v>1</v>
      </c>
      <c r="K2512" s="31">
        <v>0</v>
      </c>
      <c r="L2512" s="31">
        <v>0</v>
      </c>
    </row>
    <row r="2513" spans="1:12" outlineLevel="2" x14ac:dyDescent="0.2">
      <c r="A2513" t="s">
        <v>1847</v>
      </c>
      <c r="B2513" s="2" t="s">
        <v>2136</v>
      </c>
      <c r="C2513" s="17" t="s">
        <v>6</v>
      </c>
      <c r="D2513" s="102">
        <v>43475</v>
      </c>
      <c r="E2513" s="127">
        <v>139900</v>
      </c>
      <c r="F2513" s="129" t="s">
        <v>838</v>
      </c>
      <c r="G2513" s="129">
        <v>1</v>
      </c>
      <c r="H2513" s="129">
        <v>0</v>
      </c>
      <c r="I2513" s="31">
        <v>1</v>
      </c>
      <c r="J2513" s="117">
        <f t="shared" si="39"/>
        <v>1</v>
      </c>
      <c r="K2513" s="31">
        <v>0</v>
      </c>
      <c r="L2513" s="31">
        <v>0</v>
      </c>
    </row>
    <row r="2514" spans="1:12" outlineLevel="2" x14ac:dyDescent="0.2">
      <c r="A2514" t="s">
        <v>1847</v>
      </c>
      <c r="B2514" s="2" t="s">
        <v>2718</v>
      </c>
      <c r="C2514" s="17" t="s">
        <v>6</v>
      </c>
      <c r="D2514" s="102">
        <v>43551</v>
      </c>
      <c r="E2514" s="127">
        <v>95000</v>
      </c>
      <c r="F2514" s="129">
        <v>20190102</v>
      </c>
      <c r="G2514" s="129">
        <v>1</v>
      </c>
      <c r="H2514" s="129">
        <v>1</v>
      </c>
      <c r="I2514" s="31">
        <v>1</v>
      </c>
      <c r="J2514" s="117">
        <f t="shared" si="39"/>
        <v>1</v>
      </c>
      <c r="K2514" s="31">
        <v>0</v>
      </c>
      <c r="L2514" s="31">
        <v>0</v>
      </c>
    </row>
    <row r="2515" spans="1:12" outlineLevel="2" x14ac:dyDescent="0.2">
      <c r="A2515" t="s">
        <v>1847</v>
      </c>
      <c r="B2515" s="2" t="s">
        <v>2387</v>
      </c>
      <c r="C2515" s="17" t="s">
        <v>6</v>
      </c>
      <c r="D2515" s="102">
        <v>43515</v>
      </c>
      <c r="E2515" s="127">
        <v>132000</v>
      </c>
      <c r="F2515" s="129">
        <v>20190110</v>
      </c>
      <c r="G2515" s="129">
        <v>1</v>
      </c>
      <c r="H2515" s="129">
        <v>1</v>
      </c>
      <c r="I2515" s="31">
        <v>1</v>
      </c>
      <c r="J2515" s="117">
        <f t="shared" si="39"/>
        <v>1</v>
      </c>
      <c r="K2515" s="31">
        <v>0</v>
      </c>
      <c r="L2515" s="31">
        <v>0</v>
      </c>
    </row>
    <row r="2516" spans="1:12" outlineLevel="2" x14ac:dyDescent="0.2">
      <c r="A2516" t="s">
        <v>1847</v>
      </c>
      <c r="B2516" s="2" t="s">
        <v>3022</v>
      </c>
      <c r="C2516" s="17" t="s">
        <v>7</v>
      </c>
      <c r="D2516" s="102">
        <v>43585</v>
      </c>
      <c r="E2516" s="127">
        <v>82000</v>
      </c>
      <c r="F2516" s="129">
        <v>20190531</v>
      </c>
      <c r="G2516" s="129">
        <v>1</v>
      </c>
      <c r="H2516" s="129">
        <v>1</v>
      </c>
      <c r="I2516" s="31">
        <v>1</v>
      </c>
      <c r="J2516" s="117">
        <f t="shared" si="39"/>
        <v>1</v>
      </c>
      <c r="K2516" s="31">
        <v>0</v>
      </c>
      <c r="L2516" s="31">
        <v>0</v>
      </c>
    </row>
    <row r="2517" spans="1:12" outlineLevel="2" x14ac:dyDescent="0.2">
      <c r="A2517" t="s">
        <v>1847</v>
      </c>
      <c r="B2517" s="2" t="s">
        <v>2354</v>
      </c>
      <c r="C2517" s="17" t="s">
        <v>6</v>
      </c>
      <c r="D2517" s="102">
        <v>43509</v>
      </c>
      <c r="E2517" s="127">
        <v>162500</v>
      </c>
      <c r="F2517" s="129" t="s">
        <v>838</v>
      </c>
      <c r="G2517" s="129">
        <v>1</v>
      </c>
      <c r="H2517" s="129">
        <v>0</v>
      </c>
      <c r="I2517" s="31">
        <v>1</v>
      </c>
      <c r="J2517" s="117">
        <f t="shared" si="39"/>
        <v>1</v>
      </c>
      <c r="K2517" s="31">
        <v>0</v>
      </c>
      <c r="L2517" s="31">
        <v>0</v>
      </c>
    </row>
    <row r="2518" spans="1:12" outlineLevel="2" x14ac:dyDescent="0.2">
      <c r="A2518" t="s">
        <v>1847</v>
      </c>
      <c r="B2518" s="2" t="s">
        <v>2610</v>
      </c>
      <c r="C2518" s="17" t="s">
        <v>6</v>
      </c>
      <c r="D2518" s="102">
        <v>43539</v>
      </c>
      <c r="E2518" s="127">
        <v>140000</v>
      </c>
      <c r="F2518" s="129">
        <v>20190303</v>
      </c>
      <c r="G2518" s="129">
        <v>1</v>
      </c>
      <c r="H2518" s="129">
        <v>1</v>
      </c>
      <c r="I2518" s="31">
        <v>1</v>
      </c>
      <c r="J2518" s="117">
        <f t="shared" si="39"/>
        <v>1</v>
      </c>
      <c r="K2518" s="31">
        <v>1</v>
      </c>
      <c r="L2518" s="31">
        <v>1</v>
      </c>
    </row>
    <row r="2519" spans="1:12" outlineLevel="2" x14ac:dyDescent="0.2">
      <c r="A2519" t="s">
        <v>1847</v>
      </c>
      <c r="B2519" s="31" t="s">
        <v>2610</v>
      </c>
      <c r="C2519" t="s">
        <v>6</v>
      </c>
      <c r="D2519" s="3">
        <v>43539</v>
      </c>
      <c r="E2519" s="115">
        <v>0</v>
      </c>
      <c r="F2519">
        <v>20190303</v>
      </c>
      <c r="G2519" s="31">
        <v>0</v>
      </c>
      <c r="H2519" s="31">
        <v>0</v>
      </c>
      <c r="I2519" s="31">
        <v>0</v>
      </c>
      <c r="J2519" s="117" t="e">
        <f t="shared" si="39"/>
        <v>#DIV/0!</v>
      </c>
      <c r="K2519" s="31">
        <v>1</v>
      </c>
      <c r="L2519" s="31">
        <v>1</v>
      </c>
    </row>
    <row r="2520" spans="1:12" outlineLevel="1" x14ac:dyDescent="0.2">
      <c r="A2520" s="29" t="s">
        <v>3861</v>
      </c>
      <c r="B2520" s="31"/>
      <c r="E2520" s="115">
        <f>SUBTOTAL(9,E2511:E2519)</f>
        <v>1187900</v>
      </c>
      <c r="F2520"/>
      <c r="G2520" s="31">
        <f>SUBTOTAL(9,G2511:G2519)</f>
        <v>8</v>
      </c>
      <c r="H2520" s="31">
        <f>SUBTOTAL(9,H2511:H2519)</f>
        <v>5</v>
      </c>
      <c r="I2520" s="31">
        <f>SUBTOTAL(9,I2511:I2519)</f>
        <v>8</v>
      </c>
      <c r="J2520" s="117">
        <f t="shared" si="39"/>
        <v>1</v>
      </c>
      <c r="K2520" s="31">
        <f>SUBTOTAL(9,K2511:K2519)</f>
        <v>2</v>
      </c>
      <c r="L2520" s="31">
        <f>SUBTOTAL(9,L2511:L2519)</f>
        <v>2</v>
      </c>
    </row>
    <row r="2521" spans="1:12" outlineLevel="2" x14ac:dyDescent="0.2">
      <c r="A2521" t="s">
        <v>3080</v>
      </c>
      <c r="B2521" s="2" t="s">
        <v>3081</v>
      </c>
      <c r="C2521" s="17" t="s">
        <v>730</v>
      </c>
      <c r="D2521" s="102">
        <v>43591</v>
      </c>
      <c r="E2521" s="127">
        <v>27000</v>
      </c>
      <c r="F2521" s="129" t="s">
        <v>838</v>
      </c>
      <c r="G2521" s="129">
        <v>1</v>
      </c>
      <c r="H2521" s="129">
        <v>0</v>
      </c>
      <c r="I2521" s="31">
        <v>1</v>
      </c>
      <c r="J2521" s="117">
        <f t="shared" si="39"/>
        <v>1</v>
      </c>
      <c r="K2521" s="31">
        <v>0</v>
      </c>
      <c r="L2521" s="31">
        <v>0</v>
      </c>
    </row>
    <row r="2522" spans="1:12" outlineLevel="1" x14ac:dyDescent="0.2">
      <c r="A2522" s="29" t="s">
        <v>3862</v>
      </c>
      <c r="B2522" s="2"/>
      <c r="C2522" s="17"/>
      <c r="D2522" s="102"/>
      <c r="E2522" s="127">
        <f>SUBTOTAL(9,E2521:E2521)</f>
        <v>27000</v>
      </c>
      <c r="F2522" s="129"/>
      <c r="G2522" s="129">
        <f>SUBTOTAL(9,G2521:G2521)</f>
        <v>1</v>
      </c>
      <c r="H2522" s="129">
        <f>SUBTOTAL(9,H2521:H2521)</f>
        <v>0</v>
      </c>
      <c r="I2522" s="31">
        <f>SUBTOTAL(9,I2521:I2521)</f>
        <v>1</v>
      </c>
      <c r="J2522" s="117">
        <f t="shared" si="39"/>
        <v>1</v>
      </c>
      <c r="K2522" s="31">
        <f>SUBTOTAL(9,K2521:K2521)</f>
        <v>0</v>
      </c>
      <c r="L2522" s="31">
        <f>SUBTOTAL(9,L2521:L2521)</f>
        <v>0</v>
      </c>
    </row>
    <row r="2523" spans="1:12" outlineLevel="2" x14ac:dyDescent="0.2">
      <c r="A2523" t="s">
        <v>2516</v>
      </c>
      <c r="B2523" s="2" t="s">
        <v>2517</v>
      </c>
      <c r="C2523" s="17" t="s">
        <v>6</v>
      </c>
      <c r="D2523" s="102">
        <v>43529</v>
      </c>
      <c r="E2523" s="127">
        <v>178000</v>
      </c>
      <c r="F2523" s="129" t="s">
        <v>838</v>
      </c>
      <c r="G2523" s="129">
        <v>1</v>
      </c>
      <c r="H2523" s="129">
        <v>0</v>
      </c>
      <c r="I2523" s="31">
        <v>1</v>
      </c>
      <c r="J2523" s="117">
        <f t="shared" si="39"/>
        <v>1</v>
      </c>
      <c r="K2523" s="31">
        <v>0</v>
      </c>
      <c r="L2523" s="31">
        <v>0</v>
      </c>
    </row>
    <row r="2524" spans="1:12" outlineLevel="2" x14ac:dyDescent="0.2">
      <c r="A2524" t="s">
        <v>2516</v>
      </c>
      <c r="B2524" s="2" t="s">
        <v>2758</v>
      </c>
      <c r="C2524" s="17" t="s">
        <v>6</v>
      </c>
      <c r="D2524" s="102">
        <v>43556</v>
      </c>
      <c r="E2524" s="127">
        <v>147700</v>
      </c>
      <c r="F2524" s="129" t="s">
        <v>838</v>
      </c>
      <c r="G2524" s="129">
        <v>1</v>
      </c>
      <c r="H2524" s="129">
        <v>0</v>
      </c>
      <c r="I2524" s="31">
        <v>1</v>
      </c>
      <c r="J2524" s="117">
        <f t="shared" si="39"/>
        <v>1</v>
      </c>
      <c r="K2524" s="31">
        <v>0</v>
      </c>
      <c r="L2524" s="31">
        <v>0</v>
      </c>
    </row>
    <row r="2525" spans="1:12" outlineLevel="1" x14ac:dyDescent="0.2">
      <c r="A2525" s="29" t="s">
        <v>3863</v>
      </c>
      <c r="B2525" s="2"/>
      <c r="C2525" s="17"/>
      <c r="D2525" s="102"/>
      <c r="E2525" s="127">
        <f>SUBTOTAL(9,E2523:E2524)</f>
        <v>325700</v>
      </c>
      <c r="F2525" s="129"/>
      <c r="G2525" s="129">
        <f>SUBTOTAL(9,G2523:G2524)</f>
        <v>2</v>
      </c>
      <c r="H2525" s="129">
        <f>SUBTOTAL(9,H2523:H2524)</f>
        <v>0</v>
      </c>
      <c r="I2525" s="31">
        <f>SUBTOTAL(9,I2523:I2524)</f>
        <v>2</v>
      </c>
      <c r="J2525" s="117">
        <f t="shared" si="39"/>
        <v>1</v>
      </c>
      <c r="K2525" s="31">
        <f>SUBTOTAL(9,K2523:K2524)</f>
        <v>0</v>
      </c>
      <c r="L2525" s="31">
        <f>SUBTOTAL(9,L2523:L2524)</f>
        <v>0</v>
      </c>
    </row>
    <row r="2526" spans="1:12" outlineLevel="2" x14ac:dyDescent="0.2">
      <c r="A2526" t="s">
        <v>1941</v>
      </c>
      <c r="B2526" s="2" t="s">
        <v>2905</v>
      </c>
      <c r="C2526" s="17" t="s">
        <v>6</v>
      </c>
      <c r="D2526" s="102">
        <v>43573</v>
      </c>
      <c r="E2526" s="127">
        <v>94000</v>
      </c>
      <c r="F2526" s="129" t="s">
        <v>838</v>
      </c>
      <c r="G2526" s="129">
        <v>1</v>
      </c>
      <c r="H2526" s="129">
        <v>0</v>
      </c>
      <c r="I2526" s="31">
        <v>1</v>
      </c>
      <c r="J2526" s="117">
        <f t="shared" si="39"/>
        <v>1</v>
      </c>
      <c r="K2526" s="31">
        <v>0</v>
      </c>
      <c r="L2526" s="31">
        <v>0</v>
      </c>
    </row>
    <row r="2527" spans="1:12" outlineLevel="2" x14ac:dyDescent="0.2">
      <c r="A2527" t="s">
        <v>1941</v>
      </c>
      <c r="B2527" s="2" t="s">
        <v>2239</v>
      </c>
      <c r="C2527" s="17" t="s">
        <v>6</v>
      </c>
      <c r="D2527" s="102">
        <v>43495</v>
      </c>
      <c r="E2527" s="127">
        <v>385000</v>
      </c>
      <c r="F2527" s="129" t="s">
        <v>838</v>
      </c>
      <c r="G2527" s="129">
        <v>1</v>
      </c>
      <c r="H2527" s="129">
        <v>0</v>
      </c>
      <c r="I2527" s="31">
        <v>1</v>
      </c>
      <c r="J2527" s="117">
        <f t="shared" si="39"/>
        <v>1</v>
      </c>
      <c r="K2527" s="31">
        <v>0</v>
      </c>
      <c r="L2527" s="31">
        <v>0</v>
      </c>
    </row>
    <row r="2528" spans="1:12" outlineLevel="2" x14ac:dyDescent="0.2">
      <c r="A2528" t="s">
        <v>1941</v>
      </c>
      <c r="B2528" s="2" t="s">
        <v>2502</v>
      </c>
      <c r="C2528" s="17" t="s">
        <v>796</v>
      </c>
      <c r="D2528" s="102">
        <v>43528</v>
      </c>
      <c r="E2528" s="127">
        <v>140000</v>
      </c>
      <c r="F2528" s="129" t="s">
        <v>838</v>
      </c>
      <c r="G2528" s="129">
        <v>1</v>
      </c>
      <c r="H2528" s="129">
        <v>0</v>
      </c>
      <c r="I2528" s="31">
        <v>1</v>
      </c>
      <c r="J2528" s="117">
        <f t="shared" si="39"/>
        <v>1</v>
      </c>
      <c r="K2528" s="31">
        <v>1</v>
      </c>
      <c r="L2528" s="31">
        <v>0</v>
      </c>
    </row>
    <row r="2529" spans="1:12" outlineLevel="2" x14ac:dyDescent="0.2">
      <c r="A2529" t="s">
        <v>1941</v>
      </c>
      <c r="B2529" s="31" t="s">
        <v>2502</v>
      </c>
      <c r="C2529" t="s">
        <v>796</v>
      </c>
      <c r="D2529" s="3">
        <v>43528</v>
      </c>
      <c r="E2529" s="115">
        <v>0</v>
      </c>
      <c r="F2529" t="s">
        <v>838</v>
      </c>
      <c r="G2529" s="31">
        <v>0</v>
      </c>
      <c r="H2529" s="31">
        <v>0</v>
      </c>
      <c r="I2529" s="31">
        <v>0</v>
      </c>
      <c r="J2529" s="117" t="e">
        <f t="shared" si="39"/>
        <v>#DIV/0!</v>
      </c>
      <c r="K2529" s="31">
        <v>1</v>
      </c>
      <c r="L2529" s="31">
        <v>0</v>
      </c>
    </row>
    <row r="2530" spans="1:12" outlineLevel="2" x14ac:dyDescent="0.2">
      <c r="A2530" t="s">
        <v>1941</v>
      </c>
      <c r="B2530" s="31" t="s">
        <v>2275</v>
      </c>
      <c r="C2530" t="s">
        <v>425</v>
      </c>
      <c r="D2530" s="3">
        <v>43496</v>
      </c>
      <c r="E2530" s="115">
        <v>430000</v>
      </c>
      <c r="F2530" t="s">
        <v>838</v>
      </c>
      <c r="G2530" s="31">
        <v>1</v>
      </c>
      <c r="H2530" s="31">
        <v>0</v>
      </c>
      <c r="I2530" s="31">
        <v>0</v>
      </c>
      <c r="J2530" s="117">
        <f t="shared" si="39"/>
        <v>0</v>
      </c>
      <c r="K2530" s="31">
        <v>0</v>
      </c>
      <c r="L2530" s="31">
        <v>0</v>
      </c>
    </row>
    <row r="2531" spans="1:12" outlineLevel="2" x14ac:dyDescent="0.2">
      <c r="A2531" t="s">
        <v>1941</v>
      </c>
      <c r="B2531" s="31" t="s">
        <v>3266</v>
      </c>
      <c r="C2531" t="s">
        <v>215</v>
      </c>
      <c r="D2531" s="3">
        <v>43609</v>
      </c>
      <c r="E2531" s="115">
        <v>265900</v>
      </c>
      <c r="F2531" t="s">
        <v>838</v>
      </c>
      <c r="G2531" s="31">
        <v>1</v>
      </c>
      <c r="H2531" s="31">
        <v>0</v>
      </c>
      <c r="I2531" s="31">
        <v>0</v>
      </c>
      <c r="J2531" s="117">
        <f t="shared" si="39"/>
        <v>0</v>
      </c>
      <c r="K2531" s="31">
        <v>0</v>
      </c>
      <c r="L2531" s="31">
        <v>0</v>
      </c>
    </row>
    <row r="2532" spans="1:12" outlineLevel="1" x14ac:dyDescent="0.2">
      <c r="A2532" s="29" t="s">
        <v>3864</v>
      </c>
      <c r="B2532" s="31"/>
      <c r="E2532" s="115">
        <f>SUBTOTAL(9,E2526:E2531)</f>
        <v>1314900</v>
      </c>
      <c r="F2532"/>
      <c r="G2532" s="31">
        <f>SUBTOTAL(9,G2526:G2531)</f>
        <v>5</v>
      </c>
      <c r="H2532" s="31">
        <f>SUBTOTAL(9,H2526:H2531)</f>
        <v>0</v>
      </c>
      <c r="I2532" s="31">
        <f>SUBTOTAL(9,I2526:I2531)</f>
        <v>3</v>
      </c>
      <c r="J2532" s="117">
        <f t="shared" si="39"/>
        <v>0.6</v>
      </c>
      <c r="K2532" s="31">
        <f>SUBTOTAL(9,K2526:K2531)</f>
        <v>2</v>
      </c>
      <c r="L2532" s="31">
        <f>SUBTOTAL(9,L2526:L2531)</f>
        <v>0</v>
      </c>
    </row>
    <row r="2533" spans="1:12" outlineLevel="2" x14ac:dyDescent="0.2">
      <c r="A2533" t="s">
        <v>285</v>
      </c>
      <c r="B2533" s="31" t="s">
        <v>2471</v>
      </c>
      <c r="C2533" t="s">
        <v>730</v>
      </c>
      <c r="D2533" s="3">
        <v>43524</v>
      </c>
      <c r="E2533" s="115">
        <v>44000</v>
      </c>
      <c r="F2533" t="s">
        <v>838</v>
      </c>
      <c r="G2533" s="31">
        <v>1</v>
      </c>
      <c r="H2533" s="31">
        <v>0</v>
      </c>
      <c r="I2533" s="31">
        <v>0</v>
      </c>
      <c r="J2533" s="117">
        <f t="shared" si="39"/>
        <v>0</v>
      </c>
      <c r="K2533" s="31">
        <v>0</v>
      </c>
      <c r="L2533" s="31">
        <v>0</v>
      </c>
    </row>
    <row r="2534" spans="1:12" outlineLevel="2" x14ac:dyDescent="0.2">
      <c r="A2534" t="s">
        <v>285</v>
      </c>
      <c r="B2534" s="31" t="s">
        <v>2812</v>
      </c>
      <c r="C2534" t="s">
        <v>730</v>
      </c>
      <c r="D2534" s="3">
        <v>43563</v>
      </c>
      <c r="E2534" s="115">
        <v>100000</v>
      </c>
      <c r="F2534" t="s">
        <v>838</v>
      </c>
      <c r="G2534" s="31">
        <v>1</v>
      </c>
      <c r="H2534" s="31">
        <v>0</v>
      </c>
      <c r="I2534" s="31">
        <v>0</v>
      </c>
      <c r="J2534" s="117">
        <f t="shared" si="39"/>
        <v>0</v>
      </c>
      <c r="K2534" s="31">
        <v>0</v>
      </c>
      <c r="L2534" s="31">
        <v>0</v>
      </c>
    </row>
    <row r="2535" spans="1:12" outlineLevel="2" x14ac:dyDescent="0.2">
      <c r="A2535" t="s">
        <v>285</v>
      </c>
      <c r="B2535" s="31" t="s">
        <v>3081</v>
      </c>
      <c r="C2535" t="s">
        <v>730</v>
      </c>
      <c r="D2535" s="3">
        <v>43591</v>
      </c>
      <c r="E2535" s="115">
        <v>27000</v>
      </c>
      <c r="F2535" t="s">
        <v>838</v>
      </c>
      <c r="G2535" s="31">
        <v>1</v>
      </c>
      <c r="H2535" s="31">
        <v>0</v>
      </c>
      <c r="I2535" s="31">
        <v>0</v>
      </c>
      <c r="J2535" s="117">
        <f t="shared" si="39"/>
        <v>0</v>
      </c>
      <c r="K2535" s="31">
        <v>0</v>
      </c>
      <c r="L2535" s="31">
        <v>0</v>
      </c>
    </row>
    <row r="2536" spans="1:12" outlineLevel="2" x14ac:dyDescent="0.2">
      <c r="A2536" t="s">
        <v>285</v>
      </c>
      <c r="B2536" s="31" t="s">
        <v>3025</v>
      </c>
      <c r="C2536" t="s">
        <v>730</v>
      </c>
      <c r="D2536" s="3">
        <v>43585</v>
      </c>
      <c r="E2536" s="115">
        <v>48000</v>
      </c>
      <c r="F2536" t="s">
        <v>838</v>
      </c>
      <c r="G2536" s="31">
        <v>1</v>
      </c>
      <c r="H2536" s="31">
        <v>0</v>
      </c>
      <c r="I2536" s="31">
        <v>0</v>
      </c>
      <c r="J2536" s="117">
        <f t="shared" si="39"/>
        <v>0</v>
      </c>
      <c r="K2536" s="31">
        <v>0</v>
      </c>
      <c r="L2536" s="31">
        <v>0</v>
      </c>
    </row>
    <row r="2537" spans="1:12" outlineLevel="2" x14ac:dyDescent="0.2">
      <c r="A2537" t="s">
        <v>285</v>
      </c>
      <c r="B2537" s="31" t="s">
        <v>2299</v>
      </c>
      <c r="C2537" t="s">
        <v>730</v>
      </c>
      <c r="D2537" s="3">
        <v>43500</v>
      </c>
      <c r="E2537" s="115">
        <v>92800</v>
      </c>
      <c r="F2537" t="s">
        <v>838</v>
      </c>
      <c r="G2537" s="31">
        <v>1</v>
      </c>
      <c r="H2537" s="31">
        <v>0</v>
      </c>
      <c r="I2537" s="31">
        <v>0</v>
      </c>
      <c r="J2537" s="117">
        <f t="shared" si="39"/>
        <v>0</v>
      </c>
      <c r="K2537" s="31">
        <v>0</v>
      </c>
      <c r="L2537" s="31">
        <v>0</v>
      </c>
    </row>
    <row r="2538" spans="1:12" outlineLevel="2" x14ac:dyDescent="0.2">
      <c r="A2538" t="s">
        <v>285</v>
      </c>
      <c r="B2538" s="31" t="s">
        <v>2443</v>
      </c>
      <c r="C2538" t="s">
        <v>730</v>
      </c>
      <c r="D2538" s="3">
        <v>43522</v>
      </c>
      <c r="E2538" s="115">
        <v>29000</v>
      </c>
      <c r="F2538" t="s">
        <v>838</v>
      </c>
      <c r="G2538" s="31">
        <v>1</v>
      </c>
      <c r="H2538" s="31">
        <v>0</v>
      </c>
      <c r="I2538" s="31">
        <v>0</v>
      </c>
      <c r="J2538" s="117">
        <f t="shared" si="39"/>
        <v>0</v>
      </c>
      <c r="K2538" s="31">
        <v>0</v>
      </c>
      <c r="L2538" s="31">
        <v>0</v>
      </c>
    </row>
    <row r="2539" spans="1:12" outlineLevel="2" x14ac:dyDescent="0.2">
      <c r="A2539" t="s">
        <v>285</v>
      </c>
      <c r="B2539" s="31" t="s">
        <v>2881</v>
      </c>
      <c r="C2539" t="s">
        <v>730</v>
      </c>
      <c r="D2539" s="3">
        <v>43570</v>
      </c>
      <c r="E2539" s="115">
        <v>150000</v>
      </c>
      <c r="F2539">
        <v>20190186</v>
      </c>
      <c r="G2539" s="31">
        <v>1</v>
      </c>
      <c r="H2539" s="31">
        <v>1</v>
      </c>
      <c r="I2539" s="31">
        <v>0</v>
      </c>
      <c r="J2539" s="117">
        <f t="shared" si="39"/>
        <v>0</v>
      </c>
      <c r="K2539" s="31">
        <v>0</v>
      </c>
      <c r="L2539" s="31">
        <v>0</v>
      </c>
    </row>
    <row r="2540" spans="1:12" outlineLevel="1" x14ac:dyDescent="0.2">
      <c r="A2540" s="29" t="s">
        <v>3865</v>
      </c>
      <c r="B2540" s="31"/>
      <c r="E2540" s="115">
        <f>SUBTOTAL(9,E2533:E2539)</f>
        <v>490800</v>
      </c>
      <c r="F2540"/>
      <c r="G2540" s="31">
        <f>SUBTOTAL(9,G2533:G2539)</f>
        <v>7</v>
      </c>
      <c r="H2540" s="31">
        <f>SUBTOTAL(9,H2533:H2539)</f>
        <v>1</v>
      </c>
      <c r="I2540" s="31">
        <f>SUBTOTAL(9,I2533:I2539)</f>
        <v>0</v>
      </c>
      <c r="J2540" s="117">
        <f t="shared" si="39"/>
        <v>0</v>
      </c>
      <c r="K2540" s="31">
        <f>SUBTOTAL(9,K2533:K2539)</f>
        <v>0</v>
      </c>
      <c r="L2540" s="31">
        <f>SUBTOTAL(9,L2533:L2539)</f>
        <v>0</v>
      </c>
    </row>
    <row r="2541" spans="1:12" outlineLevel="2" x14ac:dyDescent="0.2">
      <c r="A2541" t="s">
        <v>1284</v>
      </c>
      <c r="B2541" s="2" t="s">
        <v>2867</v>
      </c>
      <c r="C2541" s="17" t="s">
        <v>1126</v>
      </c>
      <c r="D2541" s="102">
        <v>43567</v>
      </c>
      <c r="E2541" s="127">
        <v>225465</v>
      </c>
      <c r="F2541" s="129" t="s">
        <v>838</v>
      </c>
      <c r="G2541" s="129">
        <v>1</v>
      </c>
      <c r="H2541" s="129">
        <v>0</v>
      </c>
      <c r="I2541" s="31">
        <v>1</v>
      </c>
      <c r="J2541" s="117">
        <f t="shared" si="39"/>
        <v>1</v>
      </c>
      <c r="K2541" s="31">
        <v>0</v>
      </c>
      <c r="L2541" s="31">
        <v>0</v>
      </c>
    </row>
    <row r="2542" spans="1:12" outlineLevel="1" x14ac:dyDescent="0.2">
      <c r="A2542" s="29" t="s">
        <v>3866</v>
      </c>
      <c r="B2542" s="2"/>
      <c r="C2542" s="17"/>
      <c r="D2542" s="102"/>
      <c r="E2542" s="127">
        <f>SUBTOTAL(9,E2541:E2541)</f>
        <v>225465</v>
      </c>
      <c r="F2542" s="129"/>
      <c r="G2542" s="129">
        <f>SUBTOTAL(9,G2541:G2541)</f>
        <v>1</v>
      </c>
      <c r="H2542" s="129">
        <f>SUBTOTAL(9,H2541:H2541)</f>
        <v>0</v>
      </c>
      <c r="I2542" s="31">
        <f>SUBTOTAL(9,I2541:I2541)</f>
        <v>1</v>
      </c>
      <c r="J2542" s="117">
        <f t="shared" si="39"/>
        <v>1</v>
      </c>
      <c r="K2542" s="31">
        <f>SUBTOTAL(9,K2541:K2541)</f>
        <v>0</v>
      </c>
      <c r="L2542" s="31">
        <f>SUBTOTAL(9,L2541:L2541)</f>
        <v>0</v>
      </c>
    </row>
    <row r="2543" spans="1:12" outlineLevel="2" x14ac:dyDescent="0.2">
      <c r="A2543" t="s">
        <v>2088</v>
      </c>
      <c r="B2543" s="2" t="s">
        <v>2206</v>
      </c>
      <c r="C2543" s="17" t="s">
        <v>6</v>
      </c>
      <c r="D2543" s="102">
        <v>43488</v>
      </c>
      <c r="E2543" s="127">
        <v>145000</v>
      </c>
      <c r="F2543" s="129" t="s">
        <v>838</v>
      </c>
      <c r="G2543" s="129">
        <v>1</v>
      </c>
      <c r="H2543" s="129">
        <v>0</v>
      </c>
      <c r="I2543" s="31">
        <v>1</v>
      </c>
      <c r="J2543" s="117">
        <f t="shared" si="39"/>
        <v>1</v>
      </c>
      <c r="K2543" s="31">
        <v>1</v>
      </c>
      <c r="L2543" s="31">
        <v>0</v>
      </c>
    </row>
    <row r="2544" spans="1:12" outlineLevel="2" x14ac:dyDescent="0.2">
      <c r="A2544" t="s">
        <v>2088</v>
      </c>
      <c r="B2544" s="2" t="s">
        <v>2611</v>
      </c>
      <c r="C2544" s="17" t="s">
        <v>6</v>
      </c>
      <c r="D2544" s="102">
        <v>43539</v>
      </c>
      <c r="E2544" s="127">
        <v>125000</v>
      </c>
      <c r="F2544" s="129" t="s">
        <v>838</v>
      </c>
      <c r="G2544" s="129">
        <v>1</v>
      </c>
      <c r="H2544" s="129">
        <v>0</v>
      </c>
      <c r="I2544" s="31">
        <v>1</v>
      </c>
      <c r="J2544" s="117">
        <f t="shared" si="39"/>
        <v>1</v>
      </c>
      <c r="K2544" s="31">
        <v>1</v>
      </c>
      <c r="L2544" s="31">
        <v>0</v>
      </c>
    </row>
    <row r="2545" spans="1:12" outlineLevel="2" x14ac:dyDescent="0.2">
      <c r="A2545" t="s">
        <v>2088</v>
      </c>
      <c r="B2545" s="31" t="s">
        <v>2206</v>
      </c>
      <c r="C2545" t="s">
        <v>6</v>
      </c>
      <c r="D2545" s="3">
        <v>43488</v>
      </c>
      <c r="E2545" s="115">
        <v>0</v>
      </c>
      <c r="F2545" t="s">
        <v>838</v>
      </c>
      <c r="G2545" s="31">
        <v>0</v>
      </c>
      <c r="H2545" s="31">
        <v>0</v>
      </c>
      <c r="I2545" s="31">
        <v>0</v>
      </c>
      <c r="J2545" s="117" t="e">
        <f t="shared" si="39"/>
        <v>#DIV/0!</v>
      </c>
      <c r="K2545" s="31">
        <v>1</v>
      </c>
      <c r="L2545" s="31">
        <v>0</v>
      </c>
    </row>
    <row r="2546" spans="1:12" outlineLevel="2" x14ac:dyDescent="0.2">
      <c r="A2546" t="s">
        <v>2088</v>
      </c>
      <c r="B2546" s="31" t="s">
        <v>2611</v>
      </c>
      <c r="C2546" t="s">
        <v>6</v>
      </c>
      <c r="D2546" s="3">
        <v>43539</v>
      </c>
      <c r="E2546" s="115">
        <v>0</v>
      </c>
      <c r="F2546" t="s">
        <v>838</v>
      </c>
      <c r="G2546" s="31">
        <v>0</v>
      </c>
      <c r="H2546" s="31">
        <v>0</v>
      </c>
      <c r="I2546" s="31">
        <v>0</v>
      </c>
      <c r="J2546" s="117" t="e">
        <f t="shared" si="39"/>
        <v>#DIV/0!</v>
      </c>
      <c r="K2546" s="31">
        <v>1</v>
      </c>
      <c r="L2546" s="31">
        <v>0</v>
      </c>
    </row>
    <row r="2547" spans="1:12" outlineLevel="1" x14ac:dyDescent="0.2">
      <c r="A2547" s="29" t="s">
        <v>3867</v>
      </c>
      <c r="B2547" s="31"/>
      <c r="E2547" s="115">
        <f>SUBTOTAL(9,E2543:E2546)</f>
        <v>270000</v>
      </c>
      <c r="F2547"/>
      <c r="G2547" s="31">
        <f>SUBTOTAL(9,G2543:G2546)</f>
        <v>2</v>
      </c>
      <c r="H2547" s="31">
        <f>SUBTOTAL(9,H2543:H2546)</f>
        <v>0</v>
      </c>
      <c r="I2547" s="31">
        <f>SUBTOTAL(9,I2543:I2546)</f>
        <v>2</v>
      </c>
      <c r="J2547" s="117">
        <f t="shared" si="39"/>
        <v>1</v>
      </c>
      <c r="K2547" s="31">
        <f>SUBTOTAL(9,K2543:K2546)</f>
        <v>4</v>
      </c>
      <c r="L2547" s="31">
        <f>SUBTOTAL(9,L2543:L2546)</f>
        <v>0</v>
      </c>
    </row>
    <row r="2548" spans="1:12" outlineLevel="2" x14ac:dyDescent="0.2">
      <c r="A2548" t="s">
        <v>761</v>
      </c>
      <c r="B2548" s="2" t="s">
        <v>2366</v>
      </c>
      <c r="C2548" s="17" t="s">
        <v>6</v>
      </c>
      <c r="D2548" s="102">
        <v>43511</v>
      </c>
      <c r="E2548" s="127">
        <v>46000</v>
      </c>
      <c r="F2548" s="129" t="s">
        <v>838</v>
      </c>
      <c r="G2548" s="129">
        <v>1</v>
      </c>
      <c r="H2548" s="129">
        <v>0</v>
      </c>
      <c r="I2548" s="31">
        <v>1</v>
      </c>
      <c r="J2548" s="117">
        <f t="shared" si="39"/>
        <v>1</v>
      </c>
      <c r="K2548" s="31">
        <v>0</v>
      </c>
      <c r="L2548" s="31">
        <v>0</v>
      </c>
    </row>
    <row r="2549" spans="1:12" outlineLevel="1" x14ac:dyDescent="0.2">
      <c r="A2549" s="29" t="s">
        <v>3868</v>
      </c>
      <c r="B2549" s="2"/>
      <c r="C2549" s="17"/>
      <c r="D2549" s="102"/>
      <c r="E2549" s="127">
        <f>SUBTOTAL(9,E2548:E2548)</f>
        <v>46000</v>
      </c>
      <c r="F2549" s="129"/>
      <c r="G2549" s="129">
        <f>SUBTOTAL(9,G2548:G2548)</f>
        <v>1</v>
      </c>
      <c r="H2549" s="129">
        <f>SUBTOTAL(9,H2548:H2548)</f>
        <v>0</v>
      </c>
      <c r="I2549" s="31">
        <f>SUBTOTAL(9,I2548:I2548)</f>
        <v>1</v>
      </c>
      <c r="J2549" s="117">
        <f t="shared" si="39"/>
        <v>1</v>
      </c>
      <c r="K2549" s="31">
        <f>SUBTOTAL(9,K2548:K2548)</f>
        <v>0</v>
      </c>
      <c r="L2549" s="31">
        <f>SUBTOTAL(9,L2548:L2548)</f>
        <v>0</v>
      </c>
    </row>
    <row r="2550" spans="1:12" outlineLevel="2" x14ac:dyDescent="0.2">
      <c r="A2550" t="s">
        <v>557</v>
      </c>
      <c r="B2550" s="2" t="s">
        <v>3350</v>
      </c>
      <c r="C2550" s="17" t="s">
        <v>8</v>
      </c>
      <c r="D2550" s="102">
        <v>43616</v>
      </c>
      <c r="E2550" s="127">
        <v>107500</v>
      </c>
      <c r="F2550" s="129">
        <v>20191017</v>
      </c>
      <c r="G2550" s="129">
        <v>1</v>
      </c>
      <c r="H2550" s="129">
        <v>1</v>
      </c>
      <c r="I2550" s="31">
        <v>1</v>
      </c>
      <c r="J2550" s="117">
        <f t="shared" si="39"/>
        <v>1</v>
      </c>
      <c r="K2550" s="31">
        <v>0</v>
      </c>
      <c r="L2550" s="31">
        <v>0</v>
      </c>
    </row>
    <row r="2551" spans="1:12" outlineLevel="2" x14ac:dyDescent="0.2">
      <c r="A2551" t="s">
        <v>557</v>
      </c>
      <c r="B2551" s="31" t="s">
        <v>3345</v>
      </c>
      <c r="C2551" t="s">
        <v>6</v>
      </c>
      <c r="D2551" s="3">
        <v>43616</v>
      </c>
      <c r="E2551" s="115">
        <v>165000</v>
      </c>
      <c r="F2551">
        <v>20190993</v>
      </c>
      <c r="G2551" s="31">
        <v>1</v>
      </c>
      <c r="H2551" s="31">
        <v>1</v>
      </c>
      <c r="I2551" s="31">
        <v>0</v>
      </c>
      <c r="J2551" s="117">
        <f t="shared" si="39"/>
        <v>0</v>
      </c>
      <c r="K2551" s="31">
        <v>0</v>
      </c>
      <c r="L2551" s="31">
        <v>0</v>
      </c>
    </row>
    <row r="2552" spans="1:12" outlineLevel="1" x14ac:dyDescent="0.2">
      <c r="A2552" s="29" t="s">
        <v>3869</v>
      </c>
      <c r="B2552" s="31"/>
      <c r="E2552" s="115">
        <f>SUBTOTAL(9,E2550:E2551)</f>
        <v>272500</v>
      </c>
      <c r="F2552"/>
      <c r="G2552" s="31">
        <f>SUBTOTAL(9,G2550:G2551)</f>
        <v>2</v>
      </c>
      <c r="H2552" s="31">
        <f>SUBTOTAL(9,H2550:H2551)</f>
        <v>2</v>
      </c>
      <c r="I2552" s="31">
        <f>SUBTOTAL(9,I2550:I2551)</f>
        <v>1</v>
      </c>
      <c r="J2552" s="117">
        <f t="shared" si="39"/>
        <v>0.5</v>
      </c>
      <c r="K2552" s="31">
        <f>SUBTOTAL(9,K2550:K2551)</f>
        <v>0</v>
      </c>
      <c r="L2552" s="31">
        <f>SUBTOTAL(9,L2550:L2551)</f>
        <v>0</v>
      </c>
    </row>
    <row r="2553" spans="1:12" outlineLevel="2" x14ac:dyDescent="0.2">
      <c r="A2553" t="s">
        <v>1751</v>
      </c>
      <c r="B2553" s="2" t="s">
        <v>2729</v>
      </c>
      <c r="C2553" s="17" t="s">
        <v>6</v>
      </c>
      <c r="D2553" s="102">
        <v>43552</v>
      </c>
      <c r="E2553" s="127">
        <v>192500</v>
      </c>
      <c r="F2553" s="129" t="s">
        <v>838</v>
      </c>
      <c r="G2553" s="129">
        <v>1</v>
      </c>
      <c r="H2553" s="129">
        <v>0</v>
      </c>
      <c r="I2553" s="31">
        <v>1</v>
      </c>
      <c r="J2553" s="117">
        <f t="shared" si="39"/>
        <v>1</v>
      </c>
      <c r="K2553" s="31">
        <v>0</v>
      </c>
      <c r="L2553" s="31">
        <v>0</v>
      </c>
    </row>
    <row r="2554" spans="1:12" outlineLevel="2" x14ac:dyDescent="0.2">
      <c r="A2554" t="s">
        <v>1751</v>
      </c>
      <c r="B2554" s="2" t="s">
        <v>2283</v>
      </c>
      <c r="C2554" s="17" t="s">
        <v>301</v>
      </c>
      <c r="D2554" s="102">
        <v>43497</v>
      </c>
      <c r="E2554" s="127">
        <v>267000</v>
      </c>
      <c r="F2554" s="129" t="s">
        <v>838</v>
      </c>
      <c r="G2554" s="129">
        <v>1</v>
      </c>
      <c r="H2554" s="129">
        <v>0</v>
      </c>
      <c r="I2554" s="31">
        <v>1</v>
      </c>
      <c r="J2554" s="117">
        <f t="shared" si="39"/>
        <v>1</v>
      </c>
      <c r="K2554" s="31">
        <v>0</v>
      </c>
      <c r="L2554" s="31">
        <v>0</v>
      </c>
    </row>
    <row r="2555" spans="1:12" outlineLevel="2" x14ac:dyDescent="0.2">
      <c r="A2555" t="s">
        <v>1751</v>
      </c>
      <c r="B2555" s="2" t="s">
        <v>2717</v>
      </c>
      <c r="C2555" s="17" t="s">
        <v>111</v>
      </c>
      <c r="D2555" s="102">
        <v>43551</v>
      </c>
      <c r="E2555" s="127">
        <v>184900</v>
      </c>
      <c r="F2555" s="129" t="s">
        <v>838</v>
      </c>
      <c r="G2555" s="129">
        <v>1</v>
      </c>
      <c r="H2555" s="129">
        <v>0</v>
      </c>
      <c r="I2555" s="31">
        <v>1</v>
      </c>
      <c r="J2555" s="117">
        <f t="shared" si="39"/>
        <v>1</v>
      </c>
      <c r="K2555" s="31">
        <v>0</v>
      </c>
      <c r="L2555" s="31">
        <v>0</v>
      </c>
    </row>
    <row r="2556" spans="1:12" outlineLevel="2" x14ac:dyDescent="0.2">
      <c r="A2556" t="s">
        <v>1751</v>
      </c>
      <c r="B2556" s="2" t="s">
        <v>2726</v>
      </c>
      <c r="C2556" s="17" t="s">
        <v>123</v>
      </c>
      <c r="D2556" s="102">
        <v>43552</v>
      </c>
      <c r="E2556" s="127">
        <v>330000</v>
      </c>
      <c r="F2556" s="129" t="s">
        <v>838</v>
      </c>
      <c r="G2556" s="129">
        <v>1</v>
      </c>
      <c r="H2556" s="129">
        <v>0</v>
      </c>
      <c r="I2556" s="31">
        <v>1</v>
      </c>
      <c r="J2556" s="117">
        <f t="shared" si="39"/>
        <v>1</v>
      </c>
      <c r="K2556" s="31">
        <v>0</v>
      </c>
      <c r="L2556" s="31">
        <v>0</v>
      </c>
    </row>
    <row r="2557" spans="1:12" outlineLevel="2" x14ac:dyDescent="0.2">
      <c r="A2557" t="s">
        <v>1751</v>
      </c>
      <c r="B2557" s="31" t="s">
        <v>2285</v>
      </c>
      <c r="C2557" t="s">
        <v>1126</v>
      </c>
      <c r="D2557" s="3">
        <v>43497</v>
      </c>
      <c r="E2557" s="115">
        <v>196000</v>
      </c>
      <c r="F2557" t="s">
        <v>838</v>
      </c>
      <c r="G2557" s="31">
        <v>1</v>
      </c>
      <c r="H2557" s="31">
        <v>0</v>
      </c>
      <c r="I2557" s="31">
        <v>0</v>
      </c>
      <c r="J2557" s="117">
        <f t="shared" si="39"/>
        <v>0</v>
      </c>
      <c r="K2557" s="31">
        <v>0</v>
      </c>
      <c r="L2557" s="31">
        <v>0</v>
      </c>
    </row>
    <row r="2558" spans="1:12" outlineLevel="1" x14ac:dyDescent="0.2">
      <c r="A2558" s="29" t="s">
        <v>3870</v>
      </c>
      <c r="B2558" s="31"/>
      <c r="E2558" s="115">
        <f>SUBTOTAL(9,E2553:E2557)</f>
        <v>1170400</v>
      </c>
      <c r="F2558"/>
      <c r="G2558" s="31">
        <f>SUBTOTAL(9,G2553:G2557)</f>
        <v>5</v>
      </c>
      <c r="H2558" s="31">
        <f>SUBTOTAL(9,H2553:H2557)</f>
        <v>0</v>
      </c>
      <c r="I2558" s="31">
        <f>SUBTOTAL(9,I2553:I2557)</f>
        <v>4</v>
      </c>
      <c r="J2558" s="117">
        <f t="shared" si="39"/>
        <v>0.8</v>
      </c>
      <c r="K2558" s="31">
        <f>SUBTOTAL(9,K2553:K2557)</f>
        <v>0</v>
      </c>
      <c r="L2558" s="31">
        <f>SUBTOTAL(9,L2553:L2557)</f>
        <v>0</v>
      </c>
    </row>
    <row r="2559" spans="1:12" outlineLevel="2" x14ac:dyDescent="0.2">
      <c r="A2559" t="s">
        <v>209</v>
      </c>
      <c r="B2559" s="31" t="s">
        <v>2456</v>
      </c>
      <c r="C2559" t="s">
        <v>6</v>
      </c>
      <c r="D2559" s="3">
        <v>43524</v>
      </c>
      <c r="E2559" s="115">
        <v>103700</v>
      </c>
      <c r="F2559" t="s">
        <v>838</v>
      </c>
      <c r="G2559" s="31">
        <v>1</v>
      </c>
      <c r="H2559" s="31">
        <v>0</v>
      </c>
      <c r="I2559" s="31">
        <v>0</v>
      </c>
      <c r="J2559" s="117">
        <f t="shared" si="39"/>
        <v>0</v>
      </c>
      <c r="K2559" s="31">
        <v>0</v>
      </c>
      <c r="L2559" s="31">
        <v>0</v>
      </c>
    </row>
    <row r="2560" spans="1:12" outlineLevel="1" x14ac:dyDescent="0.2">
      <c r="A2560" s="29" t="s">
        <v>3871</v>
      </c>
      <c r="B2560" s="31"/>
      <c r="E2560" s="115">
        <f>SUBTOTAL(9,E2559:E2559)</f>
        <v>103700</v>
      </c>
      <c r="F2560"/>
      <c r="G2560" s="31">
        <f>SUBTOTAL(9,G2559:G2559)</f>
        <v>1</v>
      </c>
      <c r="H2560" s="31">
        <f>SUBTOTAL(9,H2559:H2559)</f>
        <v>0</v>
      </c>
      <c r="I2560" s="31">
        <f>SUBTOTAL(9,I2559:I2559)</f>
        <v>0</v>
      </c>
      <c r="J2560" s="117">
        <f t="shared" si="39"/>
        <v>0</v>
      </c>
      <c r="K2560" s="31">
        <f>SUBTOTAL(9,K2559:K2559)</f>
        <v>0</v>
      </c>
      <c r="L2560" s="31">
        <f>SUBTOTAL(9,L2559:L2559)</f>
        <v>0</v>
      </c>
    </row>
    <row r="2561" spans="1:12" outlineLevel="2" x14ac:dyDescent="0.2">
      <c r="A2561" t="s">
        <v>1854</v>
      </c>
      <c r="B2561" s="2" t="s">
        <v>2376</v>
      </c>
      <c r="C2561" s="17" t="s">
        <v>6</v>
      </c>
      <c r="D2561" s="102">
        <v>43511</v>
      </c>
      <c r="E2561" s="127">
        <v>85000</v>
      </c>
      <c r="F2561" s="129" t="s">
        <v>838</v>
      </c>
      <c r="G2561" s="129">
        <v>1</v>
      </c>
      <c r="H2561" s="129">
        <v>0</v>
      </c>
      <c r="I2561" s="31">
        <v>1</v>
      </c>
      <c r="J2561" s="117">
        <f t="shared" si="39"/>
        <v>1</v>
      </c>
      <c r="K2561" s="31">
        <v>0</v>
      </c>
      <c r="L2561" s="31">
        <v>0</v>
      </c>
    </row>
    <row r="2562" spans="1:12" outlineLevel="2" x14ac:dyDescent="0.2">
      <c r="A2562" t="s">
        <v>1854</v>
      </c>
      <c r="B2562" s="2" t="s">
        <v>365</v>
      </c>
      <c r="C2562" s="17" t="s">
        <v>6</v>
      </c>
      <c r="D2562" s="102">
        <v>43537</v>
      </c>
      <c r="E2562" s="127">
        <v>160000</v>
      </c>
      <c r="F2562" s="129" t="s">
        <v>838</v>
      </c>
      <c r="G2562" s="129">
        <v>1</v>
      </c>
      <c r="H2562" s="129">
        <v>0</v>
      </c>
      <c r="I2562" s="31">
        <v>1</v>
      </c>
      <c r="J2562" s="117">
        <f t="shared" si="39"/>
        <v>1</v>
      </c>
      <c r="K2562" s="31">
        <v>0</v>
      </c>
      <c r="L2562" s="31">
        <v>0</v>
      </c>
    </row>
    <row r="2563" spans="1:12" outlineLevel="2" x14ac:dyDescent="0.2">
      <c r="A2563" t="s">
        <v>1854</v>
      </c>
      <c r="B2563" s="2" t="s">
        <v>3118</v>
      </c>
      <c r="C2563" s="17" t="s">
        <v>1249</v>
      </c>
      <c r="D2563" s="102">
        <v>43595</v>
      </c>
      <c r="E2563" s="127">
        <v>185500</v>
      </c>
      <c r="F2563" s="129" t="s">
        <v>838</v>
      </c>
      <c r="G2563" s="129">
        <v>1</v>
      </c>
      <c r="H2563" s="129">
        <v>0</v>
      </c>
      <c r="I2563" s="31">
        <v>1</v>
      </c>
      <c r="J2563" s="117">
        <f t="shared" si="39"/>
        <v>1</v>
      </c>
      <c r="K2563" s="31">
        <v>0</v>
      </c>
      <c r="L2563" s="31">
        <v>0</v>
      </c>
    </row>
    <row r="2564" spans="1:12" outlineLevel="2" x14ac:dyDescent="0.2">
      <c r="A2564" t="s">
        <v>1854</v>
      </c>
      <c r="B2564" s="2" t="s">
        <v>1708</v>
      </c>
      <c r="C2564" s="17" t="s">
        <v>6</v>
      </c>
      <c r="D2564" s="102">
        <v>43615</v>
      </c>
      <c r="E2564" s="127">
        <v>182000</v>
      </c>
      <c r="F2564" s="129" t="s">
        <v>838</v>
      </c>
      <c r="G2564" s="129">
        <v>1</v>
      </c>
      <c r="H2564" s="129">
        <v>0</v>
      </c>
      <c r="I2564" s="31">
        <v>1</v>
      </c>
      <c r="J2564" s="117">
        <f t="shared" si="39"/>
        <v>1</v>
      </c>
      <c r="K2564" s="31">
        <v>0</v>
      </c>
      <c r="L2564" s="31">
        <v>0</v>
      </c>
    </row>
    <row r="2565" spans="1:12" outlineLevel="2" x14ac:dyDescent="0.2">
      <c r="A2565" t="s">
        <v>1854</v>
      </c>
      <c r="B2565" s="2" t="s">
        <v>2184</v>
      </c>
      <c r="C2565" s="17" t="s">
        <v>6</v>
      </c>
      <c r="D2565" s="102">
        <v>43483</v>
      </c>
      <c r="E2565" s="127">
        <v>133000</v>
      </c>
      <c r="F2565" s="129" t="s">
        <v>838</v>
      </c>
      <c r="G2565" s="129">
        <v>1</v>
      </c>
      <c r="H2565" s="129">
        <v>0</v>
      </c>
      <c r="I2565" s="31">
        <v>1</v>
      </c>
      <c r="J2565" s="117">
        <f t="shared" si="39"/>
        <v>1</v>
      </c>
      <c r="K2565" s="31">
        <v>0</v>
      </c>
      <c r="L2565" s="31">
        <v>0</v>
      </c>
    </row>
    <row r="2566" spans="1:12" outlineLevel="2" x14ac:dyDescent="0.2">
      <c r="A2566" t="s">
        <v>1854</v>
      </c>
      <c r="B2566" s="2" t="s">
        <v>2593</v>
      </c>
      <c r="C2566" s="17" t="s">
        <v>123</v>
      </c>
      <c r="D2566" s="102">
        <v>43537</v>
      </c>
      <c r="E2566" s="127">
        <v>229000</v>
      </c>
      <c r="F2566" s="129" t="s">
        <v>838</v>
      </c>
      <c r="G2566" s="129">
        <v>1</v>
      </c>
      <c r="H2566" s="129">
        <v>0</v>
      </c>
      <c r="I2566" s="31">
        <v>1</v>
      </c>
      <c r="J2566" s="117">
        <f t="shared" ref="J2566:J2629" si="40">+I2566/G2566</f>
        <v>1</v>
      </c>
      <c r="K2566" s="31">
        <v>0</v>
      </c>
      <c r="L2566" s="31">
        <v>0</v>
      </c>
    </row>
    <row r="2567" spans="1:12" outlineLevel="2" x14ac:dyDescent="0.2">
      <c r="A2567" t="s">
        <v>1854</v>
      </c>
      <c r="B2567" s="2" t="s">
        <v>2677</v>
      </c>
      <c r="C2567" s="17" t="s">
        <v>6</v>
      </c>
      <c r="D2567" s="102">
        <v>43546</v>
      </c>
      <c r="E2567" s="127">
        <v>79000</v>
      </c>
      <c r="F2567" s="129" t="s">
        <v>838</v>
      </c>
      <c r="G2567" s="129">
        <v>1</v>
      </c>
      <c r="H2567" s="129">
        <v>0</v>
      </c>
      <c r="I2567" s="31">
        <v>1</v>
      </c>
      <c r="J2567" s="117">
        <f t="shared" si="40"/>
        <v>1</v>
      </c>
      <c r="K2567" s="31">
        <v>0</v>
      </c>
      <c r="L2567" s="31">
        <v>0</v>
      </c>
    </row>
    <row r="2568" spans="1:12" outlineLevel="2" x14ac:dyDescent="0.2">
      <c r="A2568" t="s">
        <v>1854</v>
      </c>
      <c r="B2568" s="2" t="s">
        <v>3189</v>
      </c>
      <c r="C2568" s="17" t="s">
        <v>7</v>
      </c>
      <c r="D2568" s="102">
        <v>43602</v>
      </c>
      <c r="E2568" s="127">
        <v>375000</v>
      </c>
      <c r="F2568" s="129" t="s">
        <v>838</v>
      </c>
      <c r="G2568" s="129">
        <v>1</v>
      </c>
      <c r="H2568" s="129">
        <v>0</v>
      </c>
      <c r="I2568" s="31">
        <v>1</v>
      </c>
      <c r="J2568" s="117">
        <f t="shared" si="40"/>
        <v>1</v>
      </c>
      <c r="K2568" s="31">
        <v>0</v>
      </c>
      <c r="L2568" s="31">
        <v>0</v>
      </c>
    </row>
    <row r="2569" spans="1:12" outlineLevel="2" x14ac:dyDescent="0.2">
      <c r="A2569" t="s">
        <v>1854</v>
      </c>
      <c r="B2569" s="2" t="s">
        <v>2455</v>
      </c>
      <c r="C2569" s="17" t="s">
        <v>6</v>
      </c>
      <c r="D2569" s="102">
        <v>43524</v>
      </c>
      <c r="E2569" s="127">
        <v>133900</v>
      </c>
      <c r="F2569" s="129" t="s">
        <v>838</v>
      </c>
      <c r="G2569" s="129">
        <v>1</v>
      </c>
      <c r="H2569" s="129">
        <v>0</v>
      </c>
      <c r="I2569" s="31">
        <v>1</v>
      </c>
      <c r="J2569" s="117">
        <f t="shared" si="40"/>
        <v>1</v>
      </c>
      <c r="K2569" s="31">
        <v>0</v>
      </c>
      <c r="L2569" s="31">
        <v>0</v>
      </c>
    </row>
    <row r="2570" spans="1:12" outlineLevel="2" x14ac:dyDescent="0.2">
      <c r="A2570" t="s">
        <v>1854</v>
      </c>
      <c r="B2570" s="2" t="s">
        <v>3353</v>
      </c>
      <c r="C2570" s="17" t="s">
        <v>700</v>
      </c>
      <c r="D2570" s="102">
        <v>43616</v>
      </c>
      <c r="E2570" s="127">
        <v>150000</v>
      </c>
      <c r="F2570" s="129" t="s">
        <v>838</v>
      </c>
      <c r="G2570" s="129">
        <v>1</v>
      </c>
      <c r="H2570" s="129">
        <v>0</v>
      </c>
      <c r="I2570" s="31">
        <v>1</v>
      </c>
      <c r="J2570" s="117">
        <f t="shared" si="40"/>
        <v>1</v>
      </c>
      <c r="K2570" s="31">
        <v>0</v>
      </c>
      <c r="L2570" s="31">
        <v>0</v>
      </c>
    </row>
    <row r="2571" spans="1:12" outlineLevel="2" x14ac:dyDescent="0.2">
      <c r="A2571" t="s">
        <v>1854</v>
      </c>
      <c r="B2571" s="2" t="s">
        <v>2104</v>
      </c>
      <c r="C2571" s="17" t="s">
        <v>6</v>
      </c>
      <c r="D2571" s="102">
        <v>43469</v>
      </c>
      <c r="E2571" s="127">
        <v>132000</v>
      </c>
      <c r="F2571" s="129">
        <v>20182450</v>
      </c>
      <c r="G2571" s="129">
        <v>1</v>
      </c>
      <c r="H2571" s="129">
        <v>1</v>
      </c>
      <c r="I2571" s="31">
        <v>1</v>
      </c>
      <c r="J2571" s="117">
        <f t="shared" si="40"/>
        <v>1</v>
      </c>
      <c r="K2571" s="31">
        <v>0</v>
      </c>
      <c r="L2571" s="31">
        <v>0</v>
      </c>
    </row>
    <row r="2572" spans="1:12" outlineLevel="2" x14ac:dyDescent="0.2">
      <c r="A2572" t="s">
        <v>1854</v>
      </c>
      <c r="B2572" s="2" t="s">
        <v>3016</v>
      </c>
      <c r="C2572" s="17" t="s">
        <v>7</v>
      </c>
      <c r="D2572" s="102">
        <v>43585</v>
      </c>
      <c r="E2572" s="127">
        <v>212900</v>
      </c>
      <c r="F2572" s="129" t="s">
        <v>838</v>
      </c>
      <c r="G2572" s="129">
        <v>1</v>
      </c>
      <c r="H2572" s="129">
        <v>0</v>
      </c>
      <c r="I2572" s="31">
        <v>1</v>
      </c>
      <c r="J2572" s="117">
        <f t="shared" si="40"/>
        <v>1</v>
      </c>
      <c r="K2572" s="31">
        <v>0</v>
      </c>
      <c r="L2572" s="31">
        <v>0</v>
      </c>
    </row>
    <row r="2573" spans="1:12" outlineLevel="2" x14ac:dyDescent="0.2">
      <c r="A2573" t="s">
        <v>1854</v>
      </c>
      <c r="B2573" s="2" t="s">
        <v>1725</v>
      </c>
      <c r="C2573" s="17" t="s">
        <v>1126</v>
      </c>
      <c r="D2573" s="102">
        <v>43509</v>
      </c>
      <c r="E2573" s="127">
        <v>237000</v>
      </c>
      <c r="F2573" s="129">
        <v>20190079</v>
      </c>
      <c r="G2573" s="129">
        <v>1</v>
      </c>
      <c r="H2573" s="129">
        <v>1</v>
      </c>
      <c r="I2573" s="31">
        <v>1</v>
      </c>
      <c r="J2573" s="117">
        <f t="shared" si="40"/>
        <v>1</v>
      </c>
      <c r="K2573" s="31">
        <v>0</v>
      </c>
      <c r="L2573" s="31">
        <v>0</v>
      </c>
    </row>
    <row r="2574" spans="1:12" outlineLevel="2" x14ac:dyDescent="0.2">
      <c r="A2574" t="s">
        <v>1854</v>
      </c>
      <c r="B2574" s="2" t="s">
        <v>3026</v>
      </c>
      <c r="C2574" s="17" t="s">
        <v>6</v>
      </c>
      <c r="D2574" s="102">
        <v>43585</v>
      </c>
      <c r="E2574" s="127">
        <v>195000</v>
      </c>
      <c r="F2574" s="129">
        <v>20190132</v>
      </c>
      <c r="G2574" s="129">
        <v>1</v>
      </c>
      <c r="H2574" s="129">
        <v>1</v>
      </c>
      <c r="I2574" s="31">
        <v>1</v>
      </c>
      <c r="J2574" s="117">
        <f t="shared" si="40"/>
        <v>1</v>
      </c>
      <c r="K2574" s="31">
        <v>0</v>
      </c>
      <c r="L2574" s="31">
        <v>0</v>
      </c>
    </row>
    <row r="2575" spans="1:12" outlineLevel="2" x14ac:dyDescent="0.2">
      <c r="A2575" t="s">
        <v>1854</v>
      </c>
      <c r="B2575" s="2" t="s">
        <v>3230</v>
      </c>
      <c r="C2575" s="17" t="s">
        <v>1249</v>
      </c>
      <c r="D2575" s="102">
        <v>43606</v>
      </c>
      <c r="E2575" s="127">
        <v>300500</v>
      </c>
      <c r="F2575" s="129" t="s">
        <v>838</v>
      </c>
      <c r="G2575" s="129">
        <v>1</v>
      </c>
      <c r="H2575" s="129">
        <v>0</v>
      </c>
      <c r="I2575" s="31">
        <v>1</v>
      </c>
      <c r="J2575" s="117">
        <f t="shared" si="40"/>
        <v>1</v>
      </c>
      <c r="K2575" s="31">
        <v>0</v>
      </c>
      <c r="L2575" s="31">
        <v>0</v>
      </c>
    </row>
    <row r="2576" spans="1:12" outlineLevel="2" x14ac:dyDescent="0.2">
      <c r="A2576" t="s">
        <v>1854</v>
      </c>
      <c r="B2576" s="2" t="s">
        <v>3111</v>
      </c>
      <c r="C2576" s="17" t="s">
        <v>6</v>
      </c>
      <c r="D2576" s="102">
        <v>43595</v>
      </c>
      <c r="E2576" s="127">
        <v>198900</v>
      </c>
      <c r="F2576" s="129" t="s">
        <v>838</v>
      </c>
      <c r="G2576" s="129">
        <v>1</v>
      </c>
      <c r="H2576" s="129">
        <v>0</v>
      </c>
      <c r="I2576" s="31">
        <v>1</v>
      </c>
      <c r="J2576" s="117">
        <f t="shared" si="40"/>
        <v>1</v>
      </c>
      <c r="K2576" s="31">
        <v>0</v>
      </c>
      <c r="L2576" s="31">
        <v>0</v>
      </c>
    </row>
    <row r="2577" spans="1:12" outlineLevel="2" x14ac:dyDescent="0.2">
      <c r="A2577" t="s">
        <v>1854</v>
      </c>
      <c r="B2577" s="2" t="s">
        <v>2827</v>
      </c>
      <c r="C2577" s="17" t="s">
        <v>802</v>
      </c>
      <c r="D2577" s="102">
        <v>43564</v>
      </c>
      <c r="E2577" s="127">
        <v>127500</v>
      </c>
      <c r="F2577" s="129" t="s">
        <v>838</v>
      </c>
      <c r="G2577" s="129">
        <v>1</v>
      </c>
      <c r="H2577" s="129">
        <v>0</v>
      </c>
      <c r="I2577" s="31">
        <v>1</v>
      </c>
      <c r="J2577" s="117">
        <f t="shared" si="40"/>
        <v>1</v>
      </c>
      <c r="K2577" s="31">
        <v>0</v>
      </c>
      <c r="L2577" s="31">
        <v>0</v>
      </c>
    </row>
    <row r="2578" spans="1:12" outlineLevel="2" x14ac:dyDescent="0.2">
      <c r="A2578" t="s">
        <v>1854</v>
      </c>
      <c r="B2578" s="2" t="s">
        <v>3032</v>
      </c>
      <c r="C2578" s="17" t="s">
        <v>6</v>
      </c>
      <c r="D2578" s="102">
        <v>43586</v>
      </c>
      <c r="E2578" s="127">
        <v>379900</v>
      </c>
      <c r="F2578" s="129" t="s">
        <v>838</v>
      </c>
      <c r="G2578" s="129">
        <v>1</v>
      </c>
      <c r="H2578" s="129">
        <v>0</v>
      </c>
      <c r="I2578" s="31">
        <v>1</v>
      </c>
      <c r="J2578" s="117">
        <f t="shared" si="40"/>
        <v>1</v>
      </c>
      <c r="K2578" s="31">
        <v>0</v>
      </c>
      <c r="L2578" s="31">
        <v>0</v>
      </c>
    </row>
    <row r="2579" spans="1:12" outlineLevel="2" x14ac:dyDescent="0.2">
      <c r="A2579" t="s">
        <v>1854</v>
      </c>
      <c r="B2579" s="2" t="s">
        <v>2837</v>
      </c>
      <c r="C2579" s="17" t="s">
        <v>1126</v>
      </c>
      <c r="D2579" s="102">
        <v>43565</v>
      </c>
      <c r="E2579" s="127">
        <v>685000</v>
      </c>
      <c r="F2579" s="129" t="s">
        <v>838</v>
      </c>
      <c r="G2579" s="129">
        <v>1</v>
      </c>
      <c r="H2579" s="129">
        <v>0</v>
      </c>
      <c r="I2579" s="31">
        <v>1</v>
      </c>
      <c r="J2579" s="117">
        <f t="shared" si="40"/>
        <v>1</v>
      </c>
      <c r="K2579" s="31">
        <v>0</v>
      </c>
      <c r="L2579" s="31">
        <v>0</v>
      </c>
    </row>
    <row r="2580" spans="1:12" outlineLevel="2" x14ac:dyDescent="0.2">
      <c r="A2580" t="s">
        <v>1854</v>
      </c>
      <c r="B2580" s="2" t="s">
        <v>2207</v>
      </c>
      <c r="C2580" s="17" t="s">
        <v>6</v>
      </c>
      <c r="D2580" s="102">
        <v>43488</v>
      </c>
      <c r="E2580" s="127">
        <v>78000</v>
      </c>
      <c r="F2580" s="129" t="s">
        <v>838</v>
      </c>
      <c r="G2580" s="129">
        <v>1</v>
      </c>
      <c r="H2580" s="129">
        <v>0</v>
      </c>
      <c r="I2580" s="31">
        <v>1</v>
      </c>
      <c r="J2580" s="117">
        <f t="shared" si="40"/>
        <v>1</v>
      </c>
      <c r="K2580" s="31">
        <v>0</v>
      </c>
      <c r="L2580" s="31">
        <v>0</v>
      </c>
    </row>
    <row r="2581" spans="1:12" outlineLevel="2" x14ac:dyDescent="0.2">
      <c r="A2581" t="s">
        <v>1854</v>
      </c>
      <c r="B2581" s="2" t="s">
        <v>2252</v>
      </c>
      <c r="C2581" s="17" t="s">
        <v>6</v>
      </c>
      <c r="D2581" s="102">
        <v>43496</v>
      </c>
      <c r="E2581" s="127">
        <v>225000</v>
      </c>
      <c r="F2581" s="129">
        <v>20182907</v>
      </c>
      <c r="G2581" s="129">
        <v>1</v>
      </c>
      <c r="H2581" s="129">
        <v>1</v>
      </c>
      <c r="I2581" s="31">
        <v>1</v>
      </c>
      <c r="J2581" s="117">
        <f t="shared" si="40"/>
        <v>1</v>
      </c>
      <c r="K2581" s="31">
        <v>0</v>
      </c>
      <c r="L2581" s="31">
        <v>0</v>
      </c>
    </row>
    <row r="2582" spans="1:12" outlineLevel="2" x14ac:dyDescent="0.2">
      <c r="A2582" t="s">
        <v>1854</v>
      </c>
      <c r="B2582" s="2" t="s">
        <v>3243</v>
      </c>
      <c r="C2582" s="17" t="s">
        <v>6</v>
      </c>
      <c r="D2582" s="102">
        <v>43607</v>
      </c>
      <c r="E2582" s="127">
        <v>100000</v>
      </c>
      <c r="F2582" s="129" t="s">
        <v>838</v>
      </c>
      <c r="G2582" s="129">
        <v>1</v>
      </c>
      <c r="H2582" s="129">
        <v>0</v>
      </c>
      <c r="I2582" s="31">
        <v>1</v>
      </c>
      <c r="J2582" s="117">
        <f t="shared" si="40"/>
        <v>1</v>
      </c>
      <c r="K2582" s="31">
        <v>0</v>
      </c>
      <c r="L2582" s="31">
        <v>0</v>
      </c>
    </row>
    <row r="2583" spans="1:12" outlineLevel="2" x14ac:dyDescent="0.2">
      <c r="A2583" t="s">
        <v>1854</v>
      </c>
      <c r="B2583" s="2" t="s">
        <v>2575</v>
      </c>
      <c r="C2583" s="17" t="s">
        <v>6</v>
      </c>
      <c r="D2583" s="102">
        <v>43535</v>
      </c>
      <c r="E2583" s="127">
        <v>255000</v>
      </c>
      <c r="F2583" s="129" t="s">
        <v>838</v>
      </c>
      <c r="G2583" s="129">
        <v>1</v>
      </c>
      <c r="H2583" s="129">
        <v>0</v>
      </c>
      <c r="I2583" s="31">
        <v>1</v>
      </c>
      <c r="J2583" s="117">
        <f t="shared" si="40"/>
        <v>1</v>
      </c>
      <c r="K2583" s="31">
        <v>0</v>
      </c>
      <c r="L2583" s="31">
        <v>0</v>
      </c>
    </row>
    <row r="2584" spans="1:12" outlineLevel="2" x14ac:dyDescent="0.2">
      <c r="A2584" t="s">
        <v>1854</v>
      </c>
      <c r="B2584" s="2" t="s">
        <v>3117</v>
      </c>
      <c r="C2584" s="17" t="s">
        <v>6</v>
      </c>
      <c r="D2584" s="102">
        <v>43595</v>
      </c>
      <c r="E2584" s="127">
        <v>327500</v>
      </c>
      <c r="F2584" s="129" t="s">
        <v>838</v>
      </c>
      <c r="G2584" s="129">
        <v>1</v>
      </c>
      <c r="H2584" s="129">
        <v>0</v>
      </c>
      <c r="I2584" s="31">
        <v>1</v>
      </c>
      <c r="J2584" s="117">
        <f t="shared" si="40"/>
        <v>1</v>
      </c>
      <c r="K2584" s="31">
        <v>0</v>
      </c>
      <c r="L2584" s="31">
        <v>0</v>
      </c>
    </row>
    <row r="2585" spans="1:12" outlineLevel="2" x14ac:dyDescent="0.2">
      <c r="A2585" t="s">
        <v>1854</v>
      </c>
      <c r="B2585" s="2" t="s">
        <v>2694</v>
      </c>
      <c r="C2585" s="17" t="s">
        <v>6</v>
      </c>
      <c r="D2585" s="102">
        <v>43549</v>
      </c>
      <c r="E2585" s="127">
        <v>219500</v>
      </c>
      <c r="F2585" s="129" t="s">
        <v>838</v>
      </c>
      <c r="G2585" s="129">
        <v>1</v>
      </c>
      <c r="H2585" s="129">
        <v>0</v>
      </c>
      <c r="I2585" s="31">
        <v>1</v>
      </c>
      <c r="J2585" s="117">
        <f t="shared" si="40"/>
        <v>1</v>
      </c>
      <c r="K2585" s="31">
        <v>0</v>
      </c>
      <c r="L2585" s="31">
        <v>0</v>
      </c>
    </row>
    <row r="2586" spans="1:12" outlineLevel="2" x14ac:dyDescent="0.2">
      <c r="A2586" t="s">
        <v>1854</v>
      </c>
      <c r="B2586" s="2" t="s">
        <v>2307</v>
      </c>
      <c r="C2586" s="17" t="s">
        <v>6</v>
      </c>
      <c r="D2586" s="102">
        <v>43501</v>
      </c>
      <c r="E2586" s="127">
        <v>199900</v>
      </c>
      <c r="F2586" s="129" t="s">
        <v>838</v>
      </c>
      <c r="G2586" s="129">
        <v>1</v>
      </c>
      <c r="H2586" s="129">
        <v>0</v>
      </c>
      <c r="I2586" s="31">
        <v>1</v>
      </c>
      <c r="J2586" s="117">
        <f t="shared" si="40"/>
        <v>1</v>
      </c>
      <c r="K2586" s="31">
        <v>0</v>
      </c>
      <c r="L2586" s="31">
        <v>0</v>
      </c>
    </row>
    <row r="2587" spans="1:12" outlineLevel="2" x14ac:dyDescent="0.2">
      <c r="A2587" t="s">
        <v>1854</v>
      </c>
      <c r="B2587" s="2" t="s">
        <v>2478</v>
      </c>
      <c r="C2587" s="17" t="s">
        <v>7</v>
      </c>
      <c r="D2587" s="102">
        <v>43524</v>
      </c>
      <c r="E2587" s="127">
        <v>152000</v>
      </c>
      <c r="F2587" s="129" t="s">
        <v>838</v>
      </c>
      <c r="G2587" s="129">
        <v>1</v>
      </c>
      <c r="H2587" s="129">
        <v>0</v>
      </c>
      <c r="I2587" s="31">
        <v>1</v>
      </c>
      <c r="J2587" s="117">
        <f t="shared" si="40"/>
        <v>1</v>
      </c>
      <c r="K2587" s="31">
        <v>0</v>
      </c>
      <c r="L2587" s="31">
        <v>0</v>
      </c>
    </row>
    <row r="2588" spans="1:12" outlineLevel="2" x14ac:dyDescent="0.2">
      <c r="A2588" t="s">
        <v>1854</v>
      </c>
      <c r="B2588" s="2" t="s">
        <v>2456</v>
      </c>
      <c r="C2588" s="17" t="s">
        <v>6</v>
      </c>
      <c r="D2588" s="102">
        <v>43524</v>
      </c>
      <c r="E2588" s="127">
        <v>103700</v>
      </c>
      <c r="F2588" s="129" t="s">
        <v>838</v>
      </c>
      <c r="G2588" s="129">
        <v>1</v>
      </c>
      <c r="H2588" s="129">
        <v>0</v>
      </c>
      <c r="I2588" s="31">
        <v>1</v>
      </c>
      <c r="J2588" s="117">
        <f t="shared" si="40"/>
        <v>1</v>
      </c>
      <c r="K2588" s="31">
        <v>0</v>
      </c>
      <c r="L2588" s="31">
        <v>0</v>
      </c>
    </row>
    <row r="2589" spans="1:12" outlineLevel="2" x14ac:dyDescent="0.2">
      <c r="A2589" t="s">
        <v>1854</v>
      </c>
      <c r="B2589" s="2" t="s">
        <v>2490</v>
      </c>
      <c r="C2589" s="17" t="s">
        <v>6</v>
      </c>
      <c r="D2589" s="102">
        <v>43525</v>
      </c>
      <c r="E2589" s="127">
        <v>109900</v>
      </c>
      <c r="F2589" s="129" t="s">
        <v>838</v>
      </c>
      <c r="G2589" s="129">
        <v>1</v>
      </c>
      <c r="H2589" s="129">
        <v>0</v>
      </c>
      <c r="I2589" s="31">
        <v>1</v>
      </c>
      <c r="J2589" s="117">
        <f t="shared" si="40"/>
        <v>1</v>
      </c>
      <c r="K2589" s="31">
        <v>1</v>
      </c>
      <c r="L2589" s="31">
        <v>0</v>
      </c>
    </row>
    <row r="2590" spans="1:12" outlineLevel="2" x14ac:dyDescent="0.2">
      <c r="A2590" t="s">
        <v>1854</v>
      </c>
      <c r="B2590" s="2" t="s">
        <v>2595</v>
      </c>
      <c r="C2590" s="17" t="s">
        <v>6</v>
      </c>
      <c r="D2590" s="102">
        <v>43537</v>
      </c>
      <c r="E2590" s="127">
        <v>239000</v>
      </c>
      <c r="F2590" s="129" t="s">
        <v>838</v>
      </c>
      <c r="G2590" s="129">
        <v>1</v>
      </c>
      <c r="H2590" s="129">
        <v>0</v>
      </c>
      <c r="I2590" s="31">
        <v>1</v>
      </c>
      <c r="J2590" s="117">
        <f t="shared" si="40"/>
        <v>1</v>
      </c>
      <c r="K2590" s="31">
        <v>1</v>
      </c>
      <c r="L2590" s="31">
        <v>0</v>
      </c>
    </row>
    <row r="2591" spans="1:12" outlineLevel="2" x14ac:dyDescent="0.2">
      <c r="A2591" t="s">
        <v>1854</v>
      </c>
      <c r="B2591" s="2" t="s">
        <v>2158</v>
      </c>
      <c r="C2591" s="17" t="s">
        <v>844</v>
      </c>
      <c r="D2591" s="102">
        <v>43480</v>
      </c>
      <c r="E2591" s="127">
        <v>198000</v>
      </c>
      <c r="F2591" s="129" t="s">
        <v>838</v>
      </c>
      <c r="G2591" s="129">
        <v>1</v>
      </c>
      <c r="H2591" s="129">
        <v>0</v>
      </c>
      <c r="I2591" s="31">
        <v>1</v>
      </c>
      <c r="J2591" s="117">
        <f t="shared" si="40"/>
        <v>1</v>
      </c>
      <c r="K2591" s="31">
        <v>1</v>
      </c>
      <c r="L2591" s="31">
        <v>0</v>
      </c>
    </row>
    <row r="2592" spans="1:12" outlineLevel="2" x14ac:dyDescent="0.2">
      <c r="A2592" t="s">
        <v>1854</v>
      </c>
      <c r="B2592" s="2" t="s">
        <v>1042</v>
      </c>
      <c r="C2592" s="17" t="s">
        <v>6</v>
      </c>
      <c r="D2592" s="102">
        <v>43530</v>
      </c>
      <c r="E2592" s="127">
        <v>170000</v>
      </c>
      <c r="F2592" s="129" t="s">
        <v>838</v>
      </c>
      <c r="G2592" s="129">
        <v>1</v>
      </c>
      <c r="H2592" s="129">
        <v>0</v>
      </c>
      <c r="I2592" s="31">
        <v>1</v>
      </c>
      <c r="J2592" s="117">
        <f t="shared" si="40"/>
        <v>1</v>
      </c>
      <c r="K2592" s="31">
        <v>1</v>
      </c>
      <c r="L2592" s="31">
        <v>0</v>
      </c>
    </row>
    <row r="2593" spans="1:12" outlineLevel="2" x14ac:dyDescent="0.2">
      <c r="A2593" t="s">
        <v>1854</v>
      </c>
      <c r="B2593" s="2" t="s">
        <v>3114</v>
      </c>
      <c r="C2593" s="17" t="s">
        <v>6</v>
      </c>
      <c r="D2593" s="102">
        <v>43595</v>
      </c>
      <c r="E2593" s="127">
        <v>236000</v>
      </c>
      <c r="F2593" s="129" t="s">
        <v>838</v>
      </c>
      <c r="G2593" s="129">
        <v>1</v>
      </c>
      <c r="H2593" s="129">
        <v>0</v>
      </c>
      <c r="I2593" s="31">
        <v>1</v>
      </c>
      <c r="J2593" s="117">
        <f t="shared" si="40"/>
        <v>1</v>
      </c>
      <c r="K2593" s="31">
        <v>1</v>
      </c>
      <c r="L2593" s="31">
        <v>0</v>
      </c>
    </row>
    <row r="2594" spans="1:12" outlineLevel="2" x14ac:dyDescent="0.2">
      <c r="A2594" t="s">
        <v>1854</v>
      </c>
      <c r="B2594" s="31" t="s">
        <v>2775</v>
      </c>
      <c r="C2594" t="s">
        <v>7</v>
      </c>
      <c r="D2594" s="3">
        <v>43557</v>
      </c>
      <c r="E2594" s="115">
        <v>150000</v>
      </c>
      <c r="F2594">
        <v>20190297</v>
      </c>
      <c r="G2594" s="31">
        <v>1</v>
      </c>
      <c r="H2594" s="31">
        <v>1</v>
      </c>
      <c r="I2594" s="31">
        <v>0</v>
      </c>
      <c r="J2594" s="117">
        <f t="shared" si="40"/>
        <v>0</v>
      </c>
      <c r="K2594" s="31">
        <v>0</v>
      </c>
      <c r="L2594" s="31">
        <v>0</v>
      </c>
    </row>
    <row r="2595" spans="1:12" outlineLevel="2" x14ac:dyDescent="0.2">
      <c r="A2595" t="s">
        <v>1854</v>
      </c>
      <c r="B2595" s="31" t="s">
        <v>2490</v>
      </c>
      <c r="C2595" t="s">
        <v>6</v>
      </c>
      <c r="D2595" s="3">
        <v>43525</v>
      </c>
      <c r="E2595" s="115">
        <v>0</v>
      </c>
      <c r="F2595" t="s">
        <v>838</v>
      </c>
      <c r="G2595" s="31">
        <v>0</v>
      </c>
      <c r="H2595" s="31">
        <v>0</v>
      </c>
      <c r="I2595" s="31">
        <v>0</v>
      </c>
      <c r="J2595" s="117" t="e">
        <f t="shared" si="40"/>
        <v>#DIV/0!</v>
      </c>
      <c r="K2595" s="31">
        <v>1</v>
      </c>
      <c r="L2595" s="31">
        <v>0</v>
      </c>
    </row>
    <row r="2596" spans="1:12" outlineLevel="2" x14ac:dyDescent="0.2">
      <c r="A2596" t="s">
        <v>1854</v>
      </c>
      <c r="B2596" s="31" t="s">
        <v>2472</v>
      </c>
      <c r="C2596" t="s">
        <v>6</v>
      </c>
      <c r="D2596" s="3">
        <v>43524</v>
      </c>
      <c r="E2596" s="115">
        <v>218000</v>
      </c>
      <c r="F2596" t="s">
        <v>838</v>
      </c>
      <c r="G2596" s="31">
        <v>1</v>
      </c>
      <c r="H2596" s="31">
        <v>0</v>
      </c>
      <c r="I2596" s="31">
        <v>0</v>
      </c>
      <c r="J2596" s="117">
        <f t="shared" si="40"/>
        <v>0</v>
      </c>
      <c r="K2596" s="31">
        <v>0</v>
      </c>
      <c r="L2596" s="31">
        <v>0</v>
      </c>
    </row>
    <row r="2597" spans="1:12" outlineLevel="2" x14ac:dyDescent="0.2">
      <c r="A2597" t="s">
        <v>1854</v>
      </c>
      <c r="B2597" s="31" t="s">
        <v>2416</v>
      </c>
      <c r="C2597" t="s">
        <v>7</v>
      </c>
      <c r="D2597" s="3">
        <v>43518</v>
      </c>
      <c r="E2597" s="115">
        <v>293000</v>
      </c>
      <c r="F2597" t="s">
        <v>838</v>
      </c>
      <c r="G2597" s="31">
        <v>1</v>
      </c>
      <c r="H2597" s="31">
        <v>0</v>
      </c>
      <c r="I2597" s="31">
        <v>0</v>
      </c>
      <c r="J2597" s="117">
        <f t="shared" si="40"/>
        <v>0</v>
      </c>
      <c r="K2597" s="31">
        <v>0</v>
      </c>
      <c r="L2597" s="31">
        <v>0</v>
      </c>
    </row>
    <row r="2598" spans="1:12" outlineLevel="2" x14ac:dyDescent="0.2">
      <c r="A2598" t="s">
        <v>1854</v>
      </c>
      <c r="B2598" s="31" t="s">
        <v>2595</v>
      </c>
      <c r="C2598" t="s">
        <v>6</v>
      </c>
      <c r="D2598" s="3">
        <v>43537</v>
      </c>
      <c r="E2598" s="115">
        <v>0</v>
      </c>
      <c r="F2598" t="s">
        <v>838</v>
      </c>
      <c r="G2598" s="31">
        <v>0</v>
      </c>
      <c r="H2598" s="31">
        <v>0</v>
      </c>
      <c r="I2598" s="31">
        <v>0</v>
      </c>
      <c r="J2598" s="117" t="e">
        <f t="shared" si="40"/>
        <v>#DIV/0!</v>
      </c>
      <c r="K2598" s="31">
        <v>1</v>
      </c>
      <c r="L2598" s="31">
        <v>0</v>
      </c>
    </row>
    <row r="2599" spans="1:12" outlineLevel="2" x14ac:dyDescent="0.2">
      <c r="A2599" t="s">
        <v>1854</v>
      </c>
      <c r="B2599" s="31" t="s">
        <v>2158</v>
      </c>
      <c r="C2599" t="s">
        <v>844</v>
      </c>
      <c r="D2599" s="3">
        <v>43480</v>
      </c>
      <c r="E2599" s="115">
        <v>0</v>
      </c>
      <c r="F2599" t="s">
        <v>838</v>
      </c>
      <c r="G2599" s="31">
        <v>0</v>
      </c>
      <c r="H2599" s="31">
        <v>0</v>
      </c>
      <c r="I2599" s="31">
        <v>0</v>
      </c>
      <c r="J2599" s="117" t="e">
        <f t="shared" si="40"/>
        <v>#DIV/0!</v>
      </c>
      <c r="K2599" s="31">
        <v>1</v>
      </c>
      <c r="L2599" s="31">
        <v>0</v>
      </c>
    </row>
    <row r="2600" spans="1:12" outlineLevel="2" x14ac:dyDescent="0.2">
      <c r="A2600" t="s">
        <v>1854</v>
      </c>
      <c r="B2600" s="31" t="s">
        <v>1042</v>
      </c>
      <c r="C2600" t="s">
        <v>6</v>
      </c>
      <c r="D2600" s="3">
        <v>43530</v>
      </c>
      <c r="E2600" s="115">
        <v>0</v>
      </c>
      <c r="F2600" t="s">
        <v>838</v>
      </c>
      <c r="G2600" s="31">
        <v>0</v>
      </c>
      <c r="H2600" s="31">
        <v>0</v>
      </c>
      <c r="I2600" s="31">
        <v>0</v>
      </c>
      <c r="J2600" s="117" t="e">
        <f t="shared" si="40"/>
        <v>#DIV/0!</v>
      </c>
      <c r="K2600" s="31">
        <v>1</v>
      </c>
      <c r="L2600" s="31">
        <v>0</v>
      </c>
    </row>
    <row r="2601" spans="1:12" outlineLevel="2" x14ac:dyDescent="0.2">
      <c r="A2601" t="s">
        <v>1854</v>
      </c>
      <c r="B2601" s="31" t="s">
        <v>3013</v>
      </c>
      <c r="C2601" t="s">
        <v>6</v>
      </c>
      <c r="D2601" s="3">
        <v>43585</v>
      </c>
      <c r="E2601" s="115">
        <v>327000</v>
      </c>
      <c r="F2601" t="s">
        <v>838</v>
      </c>
      <c r="G2601" s="31">
        <v>1</v>
      </c>
      <c r="H2601" s="31">
        <v>0</v>
      </c>
      <c r="I2601" s="31">
        <v>0</v>
      </c>
      <c r="J2601" s="117">
        <f t="shared" si="40"/>
        <v>0</v>
      </c>
      <c r="K2601" s="31">
        <v>0</v>
      </c>
      <c r="L2601" s="31">
        <v>0</v>
      </c>
    </row>
    <row r="2602" spans="1:12" outlineLevel="2" x14ac:dyDescent="0.2">
      <c r="A2602" t="s">
        <v>1854</v>
      </c>
      <c r="B2602" s="31" t="s">
        <v>3007</v>
      </c>
      <c r="C2602" t="s">
        <v>6</v>
      </c>
      <c r="D2602" s="3">
        <v>43585</v>
      </c>
      <c r="E2602" s="115">
        <v>149900</v>
      </c>
      <c r="F2602" t="s">
        <v>838</v>
      </c>
      <c r="G2602" s="31">
        <v>1</v>
      </c>
      <c r="H2602" s="31">
        <v>0</v>
      </c>
      <c r="I2602" s="31">
        <v>0</v>
      </c>
      <c r="J2602" s="117">
        <f t="shared" si="40"/>
        <v>0</v>
      </c>
      <c r="K2602" s="31">
        <v>0</v>
      </c>
      <c r="L2602" s="31">
        <v>0</v>
      </c>
    </row>
    <row r="2603" spans="1:12" outlineLevel="2" x14ac:dyDescent="0.2">
      <c r="A2603" t="s">
        <v>1854</v>
      </c>
      <c r="B2603" s="31" t="s">
        <v>1070</v>
      </c>
      <c r="C2603" t="s">
        <v>6</v>
      </c>
      <c r="D2603" s="3">
        <v>43595</v>
      </c>
      <c r="E2603" s="115">
        <v>209500</v>
      </c>
      <c r="F2603" t="s">
        <v>838</v>
      </c>
      <c r="G2603" s="31">
        <v>1</v>
      </c>
      <c r="H2603" s="31">
        <v>0</v>
      </c>
      <c r="I2603" s="31">
        <v>0</v>
      </c>
      <c r="J2603" s="117">
        <f t="shared" si="40"/>
        <v>0</v>
      </c>
      <c r="K2603" s="31">
        <v>0</v>
      </c>
      <c r="L2603" s="31">
        <v>0</v>
      </c>
    </row>
    <row r="2604" spans="1:12" outlineLevel="2" x14ac:dyDescent="0.2">
      <c r="A2604" t="s">
        <v>1854</v>
      </c>
      <c r="B2604" s="31" t="s">
        <v>2409</v>
      </c>
      <c r="C2604" t="s">
        <v>1249</v>
      </c>
      <c r="D2604" s="3">
        <v>43517</v>
      </c>
      <c r="E2604" s="115">
        <v>228000</v>
      </c>
      <c r="F2604" t="s">
        <v>838</v>
      </c>
      <c r="G2604" s="31">
        <v>1</v>
      </c>
      <c r="H2604" s="31">
        <v>0</v>
      </c>
      <c r="I2604" s="31">
        <v>0</v>
      </c>
      <c r="J2604" s="117">
        <f t="shared" si="40"/>
        <v>0</v>
      </c>
      <c r="K2604" s="31">
        <v>0</v>
      </c>
      <c r="L2604" s="31">
        <v>0</v>
      </c>
    </row>
    <row r="2605" spans="1:12" outlineLevel="2" x14ac:dyDescent="0.2">
      <c r="A2605" t="s">
        <v>1854</v>
      </c>
      <c r="B2605" s="31" t="s">
        <v>3247</v>
      </c>
      <c r="C2605" t="s">
        <v>216</v>
      </c>
      <c r="D2605" s="3">
        <v>43608</v>
      </c>
      <c r="E2605" s="115">
        <v>281000</v>
      </c>
      <c r="F2605" t="s">
        <v>838</v>
      </c>
      <c r="G2605" s="31">
        <v>1</v>
      </c>
      <c r="H2605" s="31">
        <v>0</v>
      </c>
      <c r="I2605" s="31">
        <v>0</v>
      </c>
      <c r="J2605" s="117">
        <f t="shared" si="40"/>
        <v>0</v>
      </c>
      <c r="K2605" s="31">
        <v>0</v>
      </c>
      <c r="L2605" s="31">
        <v>0</v>
      </c>
    </row>
    <row r="2606" spans="1:12" outlineLevel="2" x14ac:dyDescent="0.2">
      <c r="A2606" t="s">
        <v>1854</v>
      </c>
      <c r="B2606" s="31" t="s">
        <v>3053</v>
      </c>
      <c r="C2606" t="s">
        <v>1249</v>
      </c>
      <c r="D2606" s="3">
        <v>43588</v>
      </c>
      <c r="E2606" s="115">
        <v>494900</v>
      </c>
      <c r="F2606" t="s">
        <v>838</v>
      </c>
      <c r="G2606" s="31">
        <v>1</v>
      </c>
      <c r="H2606" s="31">
        <v>0</v>
      </c>
      <c r="I2606" s="31">
        <v>0</v>
      </c>
      <c r="J2606" s="117">
        <f t="shared" si="40"/>
        <v>0</v>
      </c>
      <c r="K2606" s="31">
        <v>0</v>
      </c>
      <c r="L2606" s="31">
        <v>0</v>
      </c>
    </row>
    <row r="2607" spans="1:12" outlineLevel="2" x14ac:dyDescent="0.2">
      <c r="A2607" t="s">
        <v>1854</v>
      </c>
      <c r="B2607" s="31" t="s">
        <v>2168</v>
      </c>
      <c r="C2607" t="s">
        <v>730</v>
      </c>
      <c r="D2607" s="3">
        <v>43481</v>
      </c>
      <c r="E2607" s="115">
        <v>50000</v>
      </c>
      <c r="F2607" t="s">
        <v>838</v>
      </c>
      <c r="G2607" s="31">
        <v>1</v>
      </c>
      <c r="H2607" s="31">
        <v>0</v>
      </c>
      <c r="I2607" s="31">
        <v>0</v>
      </c>
      <c r="J2607" s="117">
        <f t="shared" si="40"/>
        <v>0</v>
      </c>
      <c r="K2607" s="31">
        <v>0</v>
      </c>
      <c r="L2607" s="31">
        <v>0</v>
      </c>
    </row>
    <row r="2608" spans="1:12" outlineLevel="2" x14ac:dyDescent="0.2">
      <c r="A2608" t="s">
        <v>1854</v>
      </c>
      <c r="B2608" s="31" t="s">
        <v>2845</v>
      </c>
      <c r="C2608" t="s">
        <v>6</v>
      </c>
      <c r="D2608" s="3">
        <v>43566</v>
      </c>
      <c r="E2608" s="115">
        <v>120000</v>
      </c>
      <c r="F2608" t="s">
        <v>838</v>
      </c>
      <c r="G2608" s="31">
        <v>1</v>
      </c>
      <c r="H2608" s="31">
        <v>0</v>
      </c>
      <c r="I2608" s="31">
        <v>0</v>
      </c>
      <c r="J2608" s="117">
        <f t="shared" si="40"/>
        <v>0</v>
      </c>
      <c r="K2608" s="31">
        <v>0</v>
      </c>
      <c r="L2608" s="31">
        <v>0</v>
      </c>
    </row>
    <row r="2609" spans="1:12" outlineLevel="2" x14ac:dyDescent="0.2">
      <c r="A2609" t="s">
        <v>1854</v>
      </c>
      <c r="B2609" s="31" t="s">
        <v>3114</v>
      </c>
      <c r="C2609" t="s">
        <v>6</v>
      </c>
      <c r="D2609" s="3">
        <v>43595</v>
      </c>
      <c r="E2609" s="115">
        <v>0</v>
      </c>
      <c r="F2609" t="s">
        <v>838</v>
      </c>
      <c r="G2609" s="31">
        <v>0</v>
      </c>
      <c r="H2609" s="31">
        <v>0</v>
      </c>
      <c r="I2609" s="31">
        <v>0</v>
      </c>
      <c r="J2609" s="117" t="e">
        <f t="shared" si="40"/>
        <v>#DIV/0!</v>
      </c>
      <c r="K2609" s="31">
        <v>1</v>
      </c>
      <c r="L2609" s="31">
        <v>0</v>
      </c>
    </row>
    <row r="2610" spans="1:12" outlineLevel="2" x14ac:dyDescent="0.2">
      <c r="A2610" t="s">
        <v>1854</v>
      </c>
      <c r="B2610" s="31" t="s">
        <v>2467</v>
      </c>
      <c r="C2610" t="s">
        <v>121</v>
      </c>
      <c r="D2610" s="3">
        <v>43524</v>
      </c>
      <c r="E2610" s="115">
        <v>122900</v>
      </c>
      <c r="F2610" t="s">
        <v>838</v>
      </c>
      <c r="G2610" s="31">
        <v>1</v>
      </c>
      <c r="H2610" s="31">
        <v>0</v>
      </c>
      <c r="I2610" s="31">
        <v>0</v>
      </c>
      <c r="J2610" s="117">
        <f t="shared" si="40"/>
        <v>0</v>
      </c>
      <c r="K2610" s="31">
        <v>0</v>
      </c>
      <c r="L2610" s="31">
        <v>0</v>
      </c>
    </row>
    <row r="2611" spans="1:12" outlineLevel="2" x14ac:dyDescent="0.2">
      <c r="A2611" t="s">
        <v>1854</v>
      </c>
      <c r="B2611" s="31" t="s">
        <v>3280</v>
      </c>
      <c r="C2611" t="s">
        <v>70</v>
      </c>
      <c r="D2611" s="3">
        <v>43609</v>
      </c>
      <c r="E2611" s="115">
        <v>122900</v>
      </c>
      <c r="F2611" t="s">
        <v>838</v>
      </c>
      <c r="G2611" s="31">
        <v>1</v>
      </c>
      <c r="H2611" s="31">
        <v>0</v>
      </c>
      <c r="I2611" s="31">
        <v>0</v>
      </c>
      <c r="J2611" s="117">
        <f t="shared" si="40"/>
        <v>0</v>
      </c>
      <c r="K2611" s="31">
        <v>0</v>
      </c>
      <c r="L2611" s="31">
        <v>0</v>
      </c>
    </row>
    <row r="2612" spans="1:12" outlineLevel="2" x14ac:dyDescent="0.2">
      <c r="A2612" t="s">
        <v>1854</v>
      </c>
      <c r="B2612" s="31" t="s">
        <v>2373</v>
      </c>
      <c r="C2612" t="s">
        <v>65</v>
      </c>
      <c r="D2612" s="3">
        <v>43511</v>
      </c>
      <c r="E2612" s="115">
        <v>129000</v>
      </c>
      <c r="F2612" t="s">
        <v>838</v>
      </c>
      <c r="G2612" s="31">
        <v>1</v>
      </c>
      <c r="H2612" s="31">
        <v>0</v>
      </c>
      <c r="I2612" s="31">
        <v>0</v>
      </c>
      <c r="J2612" s="117">
        <f t="shared" si="40"/>
        <v>0</v>
      </c>
      <c r="K2612" s="31">
        <v>0</v>
      </c>
      <c r="L2612" s="31">
        <v>0</v>
      </c>
    </row>
    <row r="2613" spans="1:12" outlineLevel="2" x14ac:dyDescent="0.2">
      <c r="A2613" t="s">
        <v>1854</v>
      </c>
      <c r="B2613" s="31" t="s">
        <v>2447</v>
      </c>
      <c r="C2613" t="s">
        <v>6</v>
      </c>
      <c r="D2613" s="3">
        <v>43523</v>
      </c>
      <c r="E2613" s="115">
        <v>150000</v>
      </c>
      <c r="F2613">
        <v>20190292</v>
      </c>
      <c r="G2613" s="31">
        <v>1</v>
      </c>
      <c r="H2613" s="31">
        <v>1</v>
      </c>
      <c r="I2613" s="31">
        <v>0</v>
      </c>
      <c r="J2613" s="117">
        <f t="shared" si="40"/>
        <v>0</v>
      </c>
      <c r="K2613" s="31">
        <v>0</v>
      </c>
      <c r="L2613" s="31">
        <v>0</v>
      </c>
    </row>
    <row r="2614" spans="1:12" outlineLevel="2" x14ac:dyDescent="0.2">
      <c r="A2614" t="s">
        <v>1854</v>
      </c>
      <c r="B2614" s="31" t="s">
        <v>2375</v>
      </c>
      <c r="C2614" t="s">
        <v>7</v>
      </c>
      <c r="D2614" s="3">
        <v>43511</v>
      </c>
      <c r="E2614" s="115">
        <v>192500</v>
      </c>
      <c r="F2614" t="s">
        <v>838</v>
      </c>
      <c r="G2614" s="31">
        <v>1</v>
      </c>
      <c r="H2614" s="31">
        <v>0</v>
      </c>
      <c r="I2614" s="31">
        <v>0</v>
      </c>
      <c r="J2614" s="117">
        <f t="shared" si="40"/>
        <v>0</v>
      </c>
      <c r="K2614" s="31">
        <v>0</v>
      </c>
      <c r="L2614" s="31">
        <v>0</v>
      </c>
    </row>
    <row r="2615" spans="1:12" outlineLevel="2" x14ac:dyDescent="0.2">
      <c r="A2615" t="s">
        <v>1854</v>
      </c>
      <c r="B2615" s="31" t="s">
        <v>2430</v>
      </c>
      <c r="C2615" t="s">
        <v>123</v>
      </c>
      <c r="D2615" s="3">
        <v>43521</v>
      </c>
      <c r="E2615" s="115">
        <v>145000</v>
      </c>
      <c r="F2615" t="s">
        <v>838</v>
      </c>
      <c r="G2615" s="31">
        <v>1</v>
      </c>
      <c r="H2615" s="31">
        <v>0</v>
      </c>
      <c r="I2615" s="31">
        <v>0</v>
      </c>
      <c r="J2615" s="117">
        <f t="shared" si="40"/>
        <v>0</v>
      </c>
      <c r="K2615" s="31">
        <v>0</v>
      </c>
      <c r="L2615" s="31">
        <v>0</v>
      </c>
    </row>
    <row r="2616" spans="1:12" outlineLevel="2" x14ac:dyDescent="0.2">
      <c r="A2616" t="s">
        <v>1854</v>
      </c>
      <c r="B2616" s="31" t="s">
        <v>3027</v>
      </c>
      <c r="C2616" t="s">
        <v>123</v>
      </c>
      <c r="D2616" s="3">
        <v>43585</v>
      </c>
      <c r="E2616" s="115">
        <v>98000</v>
      </c>
      <c r="F2616" t="s">
        <v>838</v>
      </c>
      <c r="G2616" s="31">
        <v>1</v>
      </c>
      <c r="H2616" s="31">
        <v>0</v>
      </c>
      <c r="I2616" s="31">
        <v>0</v>
      </c>
      <c r="J2616" s="117">
        <f t="shared" si="40"/>
        <v>0</v>
      </c>
      <c r="K2616" s="31">
        <v>0</v>
      </c>
      <c r="L2616" s="31">
        <v>0</v>
      </c>
    </row>
    <row r="2617" spans="1:12" outlineLevel="2" x14ac:dyDescent="0.2">
      <c r="A2617" t="s">
        <v>1854</v>
      </c>
      <c r="B2617" s="31" t="s">
        <v>2619</v>
      </c>
      <c r="C2617" t="s">
        <v>301</v>
      </c>
      <c r="D2617" s="3">
        <v>43539</v>
      </c>
      <c r="E2617" s="115">
        <v>79350</v>
      </c>
      <c r="F2617" t="s">
        <v>838</v>
      </c>
      <c r="G2617" s="31">
        <v>1</v>
      </c>
      <c r="H2617" s="31">
        <v>0</v>
      </c>
      <c r="I2617" s="31">
        <v>0</v>
      </c>
      <c r="J2617" s="117">
        <f t="shared" si="40"/>
        <v>0</v>
      </c>
      <c r="K2617" s="31">
        <v>0</v>
      </c>
      <c r="L2617" s="31">
        <v>0</v>
      </c>
    </row>
    <row r="2618" spans="1:12" outlineLevel="2" x14ac:dyDescent="0.2">
      <c r="A2618" t="s">
        <v>1854</v>
      </c>
      <c r="B2618" s="31" t="s">
        <v>2767</v>
      </c>
      <c r="C2618" t="s">
        <v>6</v>
      </c>
      <c r="D2618" s="3">
        <v>43557</v>
      </c>
      <c r="E2618" s="115">
        <v>185000</v>
      </c>
      <c r="F2618" t="s">
        <v>838</v>
      </c>
      <c r="G2618" s="31">
        <v>1</v>
      </c>
      <c r="H2618" s="31">
        <v>0</v>
      </c>
      <c r="I2618" s="31">
        <v>0</v>
      </c>
      <c r="J2618" s="117">
        <f t="shared" si="40"/>
        <v>0</v>
      </c>
      <c r="K2618" s="31">
        <v>0</v>
      </c>
      <c r="L2618" s="31">
        <v>0</v>
      </c>
    </row>
    <row r="2619" spans="1:12" outlineLevel="2" x14ac:dyDescent="0.2">
      <c r="A2619" t="s">
        <v>1854</v>
      </c>
      <c r="B2619" s="31" t="s">
        <v>3322</v>
      </c>
      <c r="C2619" t="s">
        <v>6</v>
      </c>
      <c r="D2619" s="3">
        <v>43615</v>
      </c>
      <c r="E2619" s="115">
        <v>85000</v>
      </c>
      <c r="F2619" t="s">
        <v>838</v>
      </c>
      <c r="G2619" s="31">
        <v>1</v>
      </c>
      <c r="H2619" s="31">
        <v>0</v>
      </c>
      <c r="I2619" s="31">
        <v>0</v>
      </c>
      <c r="J2619" s="117">
        <f t="shared" si="40"/>
        <v>0</v>
      </c>
      <c r="K2619" s="31">
        <v>0</v>
      </c>
      <c r="L2619" s="31">
        <v>0</v>
      </c>
    </row>
    <row r="2620" spans="1:12" outlineLevel="2" x14ac:dyDescent="0.2">
      <c r="A2620" t="s">
        <v>1854</v>
      </c>
      <c r="B2620" s="31" t="s">
        <v>2824</v>
      </c>
      <c r="C2620" t="s">
        <v>6</v>
      </c>
      <c r="D2620" s="3">
        <v>43564</v>
      </c>
      <c r="E2620" s="115">
        <v>197000</v>
      </c>
      <c r="F2620">
        <v>20190524</v>
      </c>
      <c r="G2620" s="31">
        <v>1</v>
      </c>
      <c r="H2620" s="31">
        <v>1</v>
      </c>
      <c r="I2620" s="31">
        <v>0</v>
      </c>
      <c r="J2620" s="117">
        <f t="shared" si="40"/>
        <v>0</v>
      </c>
      <c r="K2620" s="31">
        <v>0</v>
      </c>
      <c r="L2620" s="31">
        <v>0</v>
      </c>
    </row>
    <row r="2621" spans="1:12" outlineLevel="2" x14ac:dyDescent="0.2">
      <c r="A2621" t="s">
        <v>1854</v>
      </c>
      <c r="B2621" s="31" t="s">
        <v>2650</v>
      </c>
      <c r="C2621" t="s">
        <v>6</v>
      </c>
      <c r="D2621" s="3">
        <v>43545</v>
      </c>
      <c r="E2621" s="115">
        <v>133375</v>
      </c>
      <c r="F2621">
        <v>20190520</v>
      </c>
      <c r="G2621" s="31">
        <v>1</v>
      </c>
      <c r="H2621" s="31">
        <v>1</v>
      </c>
      <c r="I2621" s="31">
        <v>0</v>
      </c>
      <c r="J2621" s="117">
        <f t="shared" si="40"/>
        <v>0</v>
      </c>
      <c r="K2621" s="31">
        <v>0</v>
      </c>
      <c r="L2621" s="31">
        <v>0</v>
      </c>
    </row>
    <row r="2622" spans="1:12" outlineLevel="2" x14ac:dyDescent="0.2">
      <c r="A2622" t="s">
        <v>1854</v>
      </c>
      <c r="B2622" s="31" t="s">
        <v>3148</v>
      </c>
      <c r="C2622" t="s">
        <v>287</v>
      </c>
      <c r="D2622" s="3">
        <v>43598</v>
      </c>
      <c r="E2622" s="115">
        <v>130000</v>
      </c>
      <c r="F2622" t="s">
        <v>838</v>
      </c>
      <c r="G2622" s="31">
        <v>1</v>
      </c>
      <c r="H2622" s="31">
        <v>0</v>
      </c>
      <c r="I2622" s="31">
        <v>0</v>
      </c>
      <c r="J2622" s="117">
        <f t="shared" si="40"/>
        <v>0</v>
      </c>
      <c r="K2622" s="31">
        <v>0</v>
      </c>
      <c r="L2622" s="31">
        <v>0</v>
      </c>
    </row>
    <row r="2623" spans="1:12" outlineLevel="1" x14ac:dyDescent="0.2">
      <c r="A2623" s="29" t="s">
        <v>3872</v>
      </c>
      <c r="B2623" s="31"/>
      <c r="E2623" s="115">
        <f>SUBTOTAL(9,E2561:E2622)</f>
        <v>11085925</v>
      </c>
      <c r="F2623"/>
      <c r="G2623" s="31">
        <f>SUBTOTAL(9,G2561:G2622)</f>
        <v>57</v>
      </c>
      <c r="H2623" s="31">
        <f>SUBTOTAL(9,H2561:H2622)</f>
        <v>8</v>
      </c>
      <c r="I2623" s="31">
        <f>SUBTOTAL(9,I2561:I2622)</f>
        <v>33</v>
      </c>
      <c r="J2623" s="117">
        <f t="shared" si="40"/>
        <v>0.57894736842105265</v>
      </c>
      <c r="K2623" s="31">
        <f>SUBTOTAL(9,K2561:K2622)</f>
        <v>10</v>
      </c>
      <c r="L2623" s="31">
        <f>SUBTOTAL(9,L2561:L2622)</f>
        <v>0</v>
      </c>
    </row>
    <row r="2624" spans="1:12" outlineLevel="2" x14ac:dyDescent="0.2">
      <c r="A2624" t="s">
        <v>1940</v>
      </c>
      <c r="B2624" s="2" t="s">
        <v>973</v>
      </c>
      <c r="C2624" s="17" t="s">
        <v>6</v>
      </c>
      <c r="D2624" s="102">
        <v>43525</v>
      </c>
      <c r="E2624" s="127">
        <v>164900</v>
      </c>
      <c r="F2624" s="129">
        <v>20190273</v>
      </c>
      <c r="G2624" s="129">
        <v>1</v>
      </c>
      <c r="H2624" s="129">
        <v>1</v>
      </c>
      <c r="I2624" s="31">
        <v>1</v>
      </c>
      <c r="J2624" s="117">
        <f t="shared" si="40"/>
        <v>1</v>
      </c>
      <c r="K2624" s="31">
        <v>0</v>
      </c>
      <c r="L2624" s="31">
        <v>0</v>
      </c>
    </row>
    <row r="2625" spans="1:12" outlineLevel="2" x14ac:dyDescent="0.2">
      <c r="A2625" t="s">
        <v>1940</v>
      </c>
      <c r="B2625" s="2" t="s">
        <v>2274</v>
      </c>
      <c r="C2625" s="17" t="s">
        <v>6</v>
      </c>
      <c r="D2625" s="102">
        <v>43496</v>
      </c>
      <c r="E2625" s="127">
        <v>255000</v>
      </c>
      <c r="F2625" s="129" t="s">
        <v>838</v>
      </c>
      <c r="G2625" s="129">
        <v>1</v>
      </c>
      <c r="H2625" s="129">
        <v>0</v>
      </c>
      <c r="I2625" s="31">
        <v>1</v>
      </c>
      <c r="J2625" s="117">
        <f t="shared" si="40"/>
        <v>1</v>
      </c>
      <c r="K2625" s="31">
        <v>0</v>
      </c>
      <c r="L2625" s="31">
        <v>0</v>
      </c>
    </row>
    <row r="2626" spans="1:12" outlineLevel="2" x14ac:dyDescent="0.2">
      <c r="A2626" t="s">
        <v>1940</v>
      </c>
      <c r="B2626" s="2" t="s">
        <v>1895</v>
      </c>
      <c r="C2626" s="17" t="s">
        <v>6</v>
      </c>
      <c r="D2626" s="102">
        <v>43585</v>
      </c>
      <c r="E2626" s="127">
        <v>196000</v>
      </c>
      <c r="F2626" s="129" t="s">
        <v>838</v>
      </c>
      <c r="G2626" s="129">
        <v>1</v>
      </c>
      <c r="H2626" s="129">
        <v>0</v>
      </c>
      <c r="I2626" s="31">
        <v>1</v>
      </c>
      <c r="J2626" s="117">
        <f t="shared" si="40"/>
        <v>1</v>
      </c>
      <c r="K2626" s="31">
        <v>0</v>
      </c>
      <c r="L2626" s="31">
        <v>0</v>
      </c>
    </row>
    <row r="2627" spans="1:12" outlineLevel="2" x14ac:dyDescent="0.2">
      <c r="A2627" t="s">
        <v>1940</v>
      </c>
      <c r="B2627" s="2" t="s">
        <v>2170</v>
      </c>
      <c r="C2627" s="17" t="s">
        <v>6</v>
      </c>
      <c r="D2627" s="102">
        <v>43482</v>
      </c>
      <c r="E2627" s="127">
        <v>299000</v>
      </c>
      <c r="F2627" s="129" t="s">
        <v>838</v>
      </c>
      <c r="G2627" s="129">
        <v>1</v>
      </c>
      <c r="H2627" s="129">
        <v>0</v>
      </c>
      <c r="I2627" s="31">
        <v>1</v>
      </c>
      <c r="J2627" s="117">
        <f t="shared" si="40"/>
        <v>1</v>
      </c>
      <c r="K2627" s="31">
        <v>0</v>
      </c>
      <c r="L2627" s="31">
        <v>0</v>
      </c>
    </row>
    <row r="2628" spans="1:12" outlineLevel="2" x14ac:dyDescent="0.2">
      <c r="A2628" t="s">
        <v>1940</v>
      </c>
      <c r="B2628" s="2" t="s">
        <v>2875</v>
      </c>
      <c r="C2628" s="17" t="s">
        <v>6</v>
      </c>
      <c r="D2628" s="102">
        <v>43570</v>
      </c>
      <c r="E2628" s="127">
        <v>309000</v>
      </c>
      <c r="F2628" s="129" t="s">
        <v>838</v>
      </c>
      <c r="G2628" s="129">
        <v>1</v>
      </c>
      <c r="H2628" s="129">
        <v>0</v>
      </c>
      <c r="I2628" s="31">
        <v>1</v>
      </c>
      <c r="J2628" s="117">
        <f t="shared" si="40"/>
        <v>1</v>
      </c>
      <c r="K2628" s="31">
        <v>0</v>
      </c>
      <c r="L2628" s="31">
        <v>0</v>
      </c>
    </row>
    <row r="2629" spans="1:12" outlineLevel="2" x14ac:dyDescent="0.2">
      <c r="A2629" t="s">
        <v>1940</v>
      </c>
      <c r="B2629" s="2" t="s">
        <v>3051</v>
      </c>
      <c r="C2629" s="17" t="s">
        <v>11</v>
      </c>
      <c r="D2629" s="102">
        <v>43588</v>
      </c>
      <c r="E2629" s="127">
        <v>310000</v>
      </c>
      <c r="F2629" s="129" t="s">
        <v>838</v>
      </c>
      <c r="G2629" s="129">
        <v>1</v>
      </c>
      <c r="H2629" s="129">
        <v>0</v>
      </c>
      <c r="I2629" s="31">
        <v>1</v>
      </c>
      <c r="J2629" s="117">
        <f t="shared" si="40"/>
        <v>1</v>
      </c>
      <c r="K2629" s="31">
        <v>0</v>
      </c>
      <c r="L2629" s="31">
        <v>0</v>
      </c>
    </row>
    <row r="2630" spans="1:12" outlineLevel="2" x14ac:dyDescent="0.2">
      <c r="A2630" t="s">
        <v>1940</v>
      </c>
      <c r="B2630" s="2" t="s">
        <v>2445</v>
      </c>
      <c r="C2630" s="17" t="s">
        <v>216</v>
      </c>
      <c r="D2630" s="102">
        <v>43523</v>
      </c>
      <c r="E2630" s="127">
        <v>166000</v>
      </c>
      <c r="F2630" s="129">
        <v>20190193</v>
      </c>
      <c r="G2630" s="129">
        <v>1</v>
      </c>
      <c r="H2630" s="129">
        <v>1</v>
      </c>
      <c r="I2630" s="31">
        <v>1</v>
      </c>
      <c r="J2630" s="117">
        <f t="shared" ref="J2630:J2684" si="41">+I2630/G2630</f>
        <v>1</v>
      </c>
      <c r="K2630" s="31">
        <v>0</v>
      </c>
      <c r="L2630" s="31">
        <v>0</v>
      </c>
    </row>
    <row r="2631" spans="1:12" outlineLevel="2" x14ac:dyDescent="0.2">
      <c r="A2631" t="s">
        <v>1940</v>
      </c>
      <c r="B2631" s="2" t="s">
        <v>3029</v>
      </c>
      <c r="C2631" s="17" t="s">
        <v>6</v>
      </c>
      <c r="D2631" s="102">
        <v>43585</v>
      </c>
      <c r="E2631" s="127">
        <v>294000</v>
      </c>
      <c r="F2631" s="129" t="s">
        <v>838</v>
      </c>
      <c r="G2631" s="129">
        <v>1</v>
      </c>
      <c r="H2631" s="129">
        <v>0</v>
      </c>
      <c r="I2631" s="31">
        <v>1</v>
      </c>
      <c r="J2631" s="117">
        <f t="shared" si="41"/>
        <v>1</v>
      </c>
      <c r="K2631" s="31">
        <v>0</v>
      </c>
      <c r="L2631" s="31">
        <v>0</v>
      </c>
    </row>
    <row r="2632" spans="1:12" outlineLevel="2" x14ac:dyDescent="0.2">
      <c r="A2632" t="s">
        <v>1940</v>
      </c>
      <c r="B2632" s="31" t="s">
        <v>3047</v>
      </c>
      <c r="C2632" t="s">
        <v>425</v>
      </c>
      <c r="D2632" s="3">
        <v>43588</v>
      </c>
      <c r="E2632" s="115">
        <v>160000</v>
      </c>
      <c r="F2632" t="s">
        <v>838</v>
      </c>
      <c r="G2632" s="31">
        <v>1</v>
      </c>
      <c r="H2632" s="31">
        <v>0</v>
      </c>
      <c r="I2632" s="31">
        <v>0</v>
      </c>
      <c r="J2632" s="117">
        <f t="shared" si="41"/>
        <v>0</v>
      </c>
      <c r="K2632" s="31">
        <v>0</v>
      </c>
      <c r="L2632" s="31">
        <v>0</v>
      </c>
    </row>
    <row r="2633" spans="1:12" outlineLevel="2" x14ac:dyDescent="0.2">
      <c r="A2633" t="s">
        <v>1940</v>
      </c>
      <c r="B2633" s="31" t="s">
        <v>3061</v>
      </c>
      <c r="C2633" t="s">
        <v>216</v>
      </c>
      <c r="D2633" s="3">
        <v>43591</v>
      </c>
      <c r="E2633" s="115">
        <v>300000</v>
      </c>
      <c r="F2633" t="s">
        <v>838</v>
      </c>
      <c r="G2633" s="31">
        <v>1</v>
      </c>
      <c r="H2633" s="31">
        <v>0</v>
      </c>
      <c r="I2633" s="31">
        <v>0</v>
      </c>
      <c r="J2633" s="117">
        <f t="shared" si="41"/>
        <v>0</v>
      </c>
      <c r="K2633" s="31">
        <v>0</v>
      </c>
      <c r="L2633" s="31">
        <v>0</v>
      </c>
    </row>
    <row r="2634" spans="1:12" outlineLevel="2" x14ac:dyDescent="0.2">
      <c r="A2634" t="s">
        <v>1940</v>
      </c>
      <c r="B2634" s="31" t="s">
        <v>2204</v>
      </c>
      <c r="C2634" t="s">
        <v>6</v>
      </c>
      <c r="D2634" s="3">
        <v>43487</v>
      </c>
      <c r="E2634" s="115">
        <v>462000</v>
      </c>
      <c r="F2634">
        <v>20182817</v>
      </c>
      <c r="G2634" s="31">
        <v>1</v>
      </c>
      <c r="H2634" s="31">
        <v>1</v>
      </c>
      <c r="I2634" s="31">
        <v>0</v>
      </c>
      <c r="J2634" s="117">
        <f t="shared" si="41"/>
        <v>0</v>
      </c>
      <c r="K2634" s="31">
        <v>0</v>
      </c>
      <c r="L2634" s="31">
        <v>0</v>
      </c>
    </row>
    <row r="2635" spans="1:12" outlineLevel="2" x14ac:dyDescent="0.2">
      <c r="A2635" t="s">
        <v>1940</v>
      </c>
      <c r="B2635" s="31" t="s">
        <v>2348</v>
      </c>
      <c r="C2635" t="s">
        <v>6</v>
      </c>
      <c r="D2635" s="3">
        <v>43508</v>
      </c>
      <c r="E2635" s="115">
        <v>150000</v>
      </c>
      <c r="F2635">
        <v>20190108</v>
      </c>
      <c r="G2635" s="31">
        <v>1</v>
      </c>
      <c r="H2635" s="31">
        <v>1</v>
      </c>
      <c r="I2635" s="31">
        <v>0</v>
      </c>
      <c r="J2635" s="117">
        <f t="shared" si="41"/>
        <v>0</v>
      </c>
      <c r="K2635" s="31">
        <v>0</v>
      </c>
      <c r="L2635" s="31">
        <v>0</v>
      </c>
    </row>
    <row r="2636" spans="1:12" outlineLevel="1" x14ac:dyDescent="0.2">
      <c r="A2636" s="29" t="s">
        <v>3873</v>
      </c>
      <c r="B2636" s="31"/>
      <c r="E2636" s="115">
        <f>SUBTOTAL(9,E2624:E2635)</f>
        <v>3065900</v>
      </c>
      <c r="F2636"/>
      <c r="G2636" s="31">
        <f>SUBTOTAL(9,G2624:G2635)</f>
        <v>12</v>
      </c>
      <c r="H2636" s="31">
        <f>SUBTOTAL(9,H2624:H2635)</f>
        <v>4</v>
      </c>
      <c r="I2636" s="31">
        <f>SUBTOTAL(9,I2624:I2635)</f>
        <v>8</v>
      </c>
      <c r="J2636" s="117">
        <f t="shared" si="41"/>
        <v>0.66666666666666663</v>
      </c>
      <c r="K2636" s="31">
        <f>SUBTOTAL(9,K2624:K2635)</f>
        <v>0</v>
      </c>
      <c r="L2636" s="31">
        <f>SUBTOTAL(9,L2624:L2635)</f>
        <v>0</v>
      </c>
    </row>
    <row r="2637" spans="1:12" outlineLevel="2" x14ac:dyDescent="0.2">
      <c r="A2637" t="s">
        <v>982</v>
      </c>
      <c r="B2637" s="2" t="s">
        <v>2534</v>
      </c>
      <c r="C2637" s="17" t="s">
        <v>6</v>
      </c>
      <c r="D2637" s="102">
        <v>43531</v>
      </c>
      <c r="E2637" s="127">
        <v>212900</v>
      </c>
      <c r="F2637" s="129" t="s">
        <v>838</v>
      </c>
      <c r="G2637" s="129">
        <v>1</v>
      </c>
      <c r="H2637" s="129">
        <v>0</v>
      </c>
      <c r="I2637" s="31">
        <v>1</v>
      </c>
      <c r="J2637" s="117">
        <f t="shared" si="41"/>
        <v>1</v>
      </c>
      <c r="K2637" s="31">
        <v>0</v>
      </c>
      <c r="L2637" s="31">
        <v>0</v>
      </c>
    </row>
    <row r="2638" spans="1:12" outlineLevel="2" x14ac:dyDescent="0.2">
      <c r="A2638" t="s">
        <v>982</v>
      </c>
      <c r="B2638" s="2" t="s">
        <v>3241</v>
      </c>
      <c r="C2638" s="17" t="s">
        <v>6</v>
      </c>
      <c r="D2638" s="102">
        <v>43607</v>
      </c>
      <c r="E2638" s="127">
        <v>162000</v>
      </c>
      <c r="F2638" s="129" t="s">
        <v>838</v>
      </c>
      <c r="G2638" s="129">
        <v>1</v>
      </c>
      <c r="H2638" s="129">
        <v>0</v>
      </c>
      <c r="I2638" s="31">
        <v>1</v>
      </c>
      <c r="J2638" s="117">
        <f t="shared" si="41"/>
        <v>1</v>
      </c>
      <c r="K2638" s="31">
        <v>0</v>
      </c>
      <c r="L2638" s="31">
        <v>0</v>
      </c>
    </row>
    <row r="2639" spans="1:12" outlineLevel="2" x14ac:dyDescent="0.2">
      <c r="A2639" t="s">
        <v>982</v>
      </c>
      <c r="B2639" s="2" t="s">
        <v>2394</v>
      </c>
      <c r="C2639" s="17" t="s">
        <v>6</v>
      </c>
      <c r="D2639" s="102">
        <v>43515</v>
      </c>
      <c r="E2639" s="127">
        <v>169000</v>
      </c>
      <c r="F2639" s="129" t="s">
        <v>838</v>
      </c>
      <c r="G2639" s="129">
        <v>1</v>
      </c>
      <c r="H2639" s="129">
        <v>0</v>
      </c>
      <c r="I2639" s="31">
        <v>1</v>
      </c>
      <c r="J2639" s="117">
        <f t="shared" si="41"/>
        <v>1</v>
      </c>
      <c r="K2639" s="31">
        <v>1</v>
      </c>
      <c r="L2639" s="31">
        <v>0</v>
      </c>
    </row>
    <row r="2640" spans="1:12" outlineLevel="2" x14ac:dyDescent="0.2">
      <c r="A2640" t="s">
        <v>982</v>
      </c>
      <c r="B2640" s="2" t="s">
        <v>2703</v>
      </c>
      <c r="C2640" s="17" t="s">
        <v>910</v>
      </c>
      <c r="D2640" s="102">
        <v>43549</v>
      </c>
      <c r="E2640" s="127">
        <v>171400</v>
      </c>
      <c r="F2640" s="129" t="s">
        <v>838</v>
      </c>
      <c r="G2640" s="129">
        <v>1</v>
      </c>
      <c r="H2640" s="129">
        <v>0</v>
      </c>
      <c r="I2640" s="31">
        <v>1</v>
      </c>
      <c r="J2640" s="117">
        <f t="shared" si="41"/>
        <v>1</v>
      </c>
      <c r="K2640" s="31">
        <v>1</v>
      </c>
      <c r="L2640" s="31">
        <v>0</v>
      </c>
    </row>
    <row r="2641" spans="1:12" outlineLevel="2" x14ac:dyDescent="0.2">
      <c r="A2641" t="s">
        <v>982</v>
      </c>
      <c r="B2641" s="2" t="s">
        <v>3179</v>
      </c>
      <c r="C2641" s="17" t="s">
        <v>6</v>
      </c>
      <c r="D2641" s="102">
        <v>43600</v>
      </c>
      <c r="E2641" s="127">
        <v>145000</v>
      </c>
      <c r="F2641" s="129" t="s">
        <v>838</v>
      </c>
      <c r="G2641" s="129">
        <v>1</v>
      </c>
      <c r="H2641" s="129">
        <v>0</v>
      </c>
      <c r="I2641" s="31">
        <v>1</v>
      </c>
      <c r="J2641" s="117">
        <f t="shared" si="41"/>
        <v>1</v>
      </c>
      <c r="K2641" s="31">
        <v>1</v>
      </c>
      <c r="L2641" s="31">
        <v>0</v>
      </c>
    </row>
    <row r="2642" spans="1:12" outlineLevel="2" x14ac:dyDescent="0.2">
      <c r="A2642" t="s">
        <v>982</v>
      </c>
      <c r="B2642" s="2" t="s">
        <v>3229</v>
      </c>
      <c r="C2642" s="17" t="s">
        <v>910</v>
      </c>
      <c r="D2642" s="102">
        <v>43606</v>
      </c>
      <c r="E2642" s="127">
        <v>166010</v>
      </c>
      <c r="F2642" s="129" t="s">
        <v>838</v>
      </c>
      <c r="G2642" s="129">
        <v>1</v>
      </c>
      <c r="H2642" s="129">
        <v>0</v>
      </c>
      <c r="I2642" s="31">
        <v>1</v>
      </c>
      <c r="J2642" s="117">
        <f t="shared" si="41"/>
        <v>1</v>
      </c>
      <c r="K2642" s="31">
        <v>1</v>
      </c>
      <c r="L2642" s="31">
        <v>0</v>
      </c>
    </row>
    <row r="2643" spans="1:12" outlineLevel="2" x14ac:dyDescent="0.2">
      <c r="A2643" t="s">
        <v>982</v>
      </c>
      <c r="B2643" s="31" t="s">
        <v>2394</v>
      </c>
      <c r="C2643" t="s">
        <v>6</v>
      </c>
      <c r="D2643" s="3">
        <v>43515</v>
      </c>
      <c r="E2643" s="115">
        <v>0</v>
      </c>
      <c r="F2643" t="s">
        <v>838</v>
      </c>
      <c r="G2643" s="31">
        <v>0</v>
      </c>
      <c r="H2643" s="31">
        <v>0</v>
      </c>
      <c r="I2643" s="31">
        <v>0</v>
      </c>
      <c r="J2643" s="117" t="e">
        <f t="shared" si="41"/>
        <v>#DIV/0!</v>
      </c>
      <c r="K2643" s="31">
        <v>1</v>
      </c>
      <c r="L2643" s="31">
        <v>0</v>
      </c>
    </row>
    <row r="2644" spans="1:12" outlineLevel="2" x14ac:dyDescent="0.2">
      <c r="A2644" t="s">
        <v>982</v>
      </c>
      <c r="B2644" s="31" t="s">
        <v>2703</v>
      </c>
      <c r="C2644" t="s">
        <v>910</v>
      </c>
      <c r="D2644" s="3">
        <v>43549</v>
      </c>
      <c r="E2644" s="115">
        <v>0</v>
      </c>
      <c r="F2644" t="s">
        <v>838</v>
      </c>
      <c r="G2644" s="31">
        <v>0</v>
      </c>
      <c r="H2644" s="31">
        <v>0</v>
      </c>
      <c r="I2644" s="31">
        <v>0</v>
      </c>
      <c r="J2644" s="117" t="e">
        <f t="shared" si="41"/>
        <v>#DIV/0!</v>
      </c>
      <c r="K2644" s="31">
        <v>1</v>
      </c>
      <c r="L2644" s="31">
        <v>0</v>
      </c>
    </row>
    <row r="2645" spans="1:12" outlineLevel="2" x14ac:dyDescent="0.2">
      <c r="A2645" t="s">
        <v>982</v>
      </c>
      <c r="B2645" s="31" t="s">
        <v>3179</v>
      </c>
      <c r="C2645" t="s">
        <v>6</v>
      </c>
      <c r="D2645" s="3">
        <v>43600</v>
      </c>
      <c r="E2645" s="115">
        <v>0</v>
      </c>
      <c r="F2645" t="s">
        <v>838</v>
      </c>
      <c r="G2645" s="31">
        <v>0</v>
      </c>
      <c r="H2645" s="31">
        <v>0</v>
      </c>
      <c r="I2645" s="31">
        <v>0</v>
      </c>
      <c r="J2645" s="117" t="e">
        <f t="shared" si="41"/>
        <v>#DIV/0!</v>
      </c>
      <c r="K2645" s="31">
        <v>1</v>
      </c>
      <c r="L2645" s="31">
        <v>0</v>
      </c>
    </row>
    <row r="2646" spans="1:12" outlineLevel="2" x14ac:dyDescent="0.2">
      <c r="A2646" t="s">
        <v>982</v>
      </c>
      <c r="B2646" s="31" t="s">
        <v>3229</v>
      </c>
      <c r="C2646" t="s">
        <v>910</v>
      </c>
      <c r="D2646" s="3">
        <v>43606</v>
      </c>
      <c r="E2646" s="115">
        <v>0</v>
      </c>
      <c r="F2646" t="s">
        <v>838</v>
      </c>
      <c r="G2646" s="31">
        <v>0</v>
      </c>
      <c r="H2646" s="31">
        <v>0</v>
      </c>
      <c r="I2646" s="31">
        <v>0</v>
      </c>
      <c r="J2646" s="117" t="e">
        <f t="shared" si="41"/>
        <v>#DIV/0!</v>
      </c>
      <c r="K2646" s="31">
        <v>1</v>
      </c>
      <c r="L2646" s="31">
        <v>0</v>
      </c>
    </row>
    <row r="2647" spans="1:12" outlineLevel="2" x14ac:dyDescent="0.2">
      <c r="A2647" t="s">
        <v>982</v>
      </c>
      <c r="B2647" s="31" t="s">
        <v>791</v>
      </c>
      <c r="C2647" t="s">
        <v>6</v>
      </c>
      <c r="D2647" s="3">
        <v>43559</v>
      </c>
      <c r="E2647" s="115">
        <v>147900</v>
      </c>
      <c r="F2647" t="s">
        <v>838</v>
      </c>
      <c r="G2647" s="31">
        <v>1</v>
      </c>
      <c r="H2647" s="31">
        <v>0</v>
      </c>
      <c r="I2647" s="31">
        <v>0</v>
      </c>
      <c r="J2647" s="117">
        <f t="shared" si="41"/>
        <v>0</v>
      </c>
      <c r="K2647" s="31">
        <v>0</v>
      </c>
      <c r="L2647" s="31">
        <v>0</v>
      </c>
    </row>
    <row r="2648" spans="1:12" outlineLevel="1" x14ac:dyDescent="0.2">
      <c r="A2648" s="29" t="s">
        <v>3874</v>
      </c>
      <c r="B2648" s="31"/>
      <c r="E2648" s="115">
        <f>SUBTOTAL(9,E2637:E2647)</f>
        <v>1174210</v>
      </c>
      <c r="F2648"/>
      <c r="G2648" s="31">
        <f>SUBTOTAL(9,G2637:G2647)</f>
        <v>7</v>
      </c>
      <c r="H2648" s="31">
        <f>SUBTOTAL(9,H2637:H2647)</f>
        <v>0</v>
      </c>
      <c r="I2648" s="31">
        <f>SUBTOTAL(9,I2637:I2647)</f>
        <v>6</v>
      </c>
      <c r="J2648" s="117">
        <f t="shared" si="41"/>
        <v>0.8571428571428571</v>
      </c>
      <c r="K2648" s="31">
        <f>SUBTOTAL(9,K2637:K2647)</f>
        <v>8</v>
      </c>
      <c r="L2648" s="31">
        <f>SUBTOTAL(9,L2637:L2647)</f>
        <v>0</v>
      </c>
    </row>
    <row r="2649" spans="1:12" x14ac:dyDescent="0.2">
      <c r="A2649" s="29" t="s">
        <v>3736</v>
      </c>
      <c r="B2649" s="31"/>
      <c r="E2649" s="115">
        <f>SUBTOTAL(9,E3:E2647)</f>
        <v>458517664</v>
      </c>
      <c r="F2649"/>
      <c r="G2649" s="31">
        <f>SUBTOTAL(9,G3:G2647)</f>
        <v>2229</v>
      </c>
      <c r="H2649" s="31">
        <f>SUBTOTAL(9,H3:H2647)</f>
        <v>639</v>
      </c>
      <c r="I2649" s="31">
        <f>SUBTOTAL(9,I3:I2647)</f>
        <v>1253</v>
      </c>
      <c r="J2649" s="117">
        <f t="shared" si="41"/>
        <v>0.56213548676536562</v>
      </c>
      <c r="K2649" s="31">
        <f>SUBTOTAL(9,K3:K2647)</f>
        <v>558</v>
      </c>
      <c r="L2649" s="31">
        <f>SUBTOTAL(9,L3:L2647)</f>
        <v>154</v>
      </c>
    </row>
    <row r="2650" spans="1:12" x14ac:dyDescent="0.2">
      <c r="I2650" s="31">
        <v>1</v>
      </c>
      <c r="J2650" s="117" t="e">
        <f t="shared" si="41"/>
        <v>#DIV/0!</v>
      </c>
    </row>
    <row r="2651" spans="1:12" x14ac:dyDescent="0.2">
      <c r="I2651" s="31">
        <v>1</v>
      </c>
      <c r="J2651" s="117" t="e">
        <f t="shared" si="41"/>
        <v>#DIV/0!</v>
      </c>
    </row>
    <row r="2652" spans="1:12" x14ac:dyDescent="0.2">
      <c r="I2652" s="31">
        <v>1</v>
      </c>
      <c r="J2652" s="117" t="e">
        <f t="shared" si="41"/>
        <v>#DIV/0!</v>
      </c>
    </row>
    <row r="2653" spans="1:12" x14ac:dyDescent="0.2">
      <c r="I2653" s="31">
        <v>1</v>
      </c>
      <c r="J2653" s="117" t="e">
        <f t="shared" si="41"/>
        <v>#DIV/0!</v>
      </c>
    </row>
    <row r="2654" spans="1:12" x14ac:dyDescent="0.2">
      <c r="I2654" s="31">
        <v>1</v>
      </c>
      <c r="J2654" s="117" t="e">
        <f t="shared" si="41"/>
        <v>#DIV/0!</v>
      </c>
    </row>
    <row r="2655" spans="1:12" x14ac:dyDescent="0.2">
      <c r="I2655" s="31">
        <v>1</v>
      </c>
      <c r="J2655" s="117" t="e">
        <f t="shared" si="41"/>
        <v>#DIV/0!</v>
      </c>
    </row>
    <row r="2656" spans="1:12" x14ac:dyDescent="0.2">
      <c r="I2656" s="31">
        <v>1</v>
      </c>
      <c r="J2656" s="117" t="e">
        <f t="shared" si="41"/>
        <v>#DIV/0!</v>
      </c>
    </row>
    <row r="2657" spans="9:10" x14ac:dyDescent="0.2">
      <c r="I2657" s="31">
        <v>1</v>
      </c>
      <c r="J2657" s="117" t="e">
        <f t="shared" si="41"/>
        <v>#DIV/0!</v>
      </c>
    </row>
    <row r="2658" spans="9:10" x14ac:dyDescent="0.2">
      <c r="I2658" s="31">
        <v>1</v>
      </c>
      <c r="J2658" s="117" t="e">
        <f t="shared" si="41"/>
        <v>#DIV/0!</v>
      </c>
    </row>
    <row r="2659" spans="9:10" x14ac:dyDescent="0.2">
      <c r="I2659" s="31">
        <v>1</v>
      </c>
      <c r="J2659" s="117" t="e">
        <f t="shared" si="41"/>
        <v>#DIV/0!</v>
      </c>
    </row>
    <row r="2660" spans="9:10" x14ac:dyDescent="0.2">
      <c r="I2660" s="31">
        <v>1</v>
      </c>
      <c r="J2660" s="117" t="e">
        <f t="shared" si="41"/>
        <v>#DIV/0!</v>
      </c>
    </row>
    <row r="2661" spans="9:10" x14ac:dyDescent="0.2">
      <c r="I2661" s="31">
        <v>1</v>
      </c>
      <c r="J2661" s="117" t="e">
        <f t="shared" si="41"/>
        <v>#DIV/0!</v>
      </c>
    </row>
    <row r="2662" spans="9:10" x14ac:dyDescent="0.2">
      <c r="I2662" s="31">
        <v>1</v>
      </c>
      <c r="J2662" s="117" t="e">
        <f t="shared" si="41"/>
        <v>#DIV/0!</v>
      </c>
    </row>
    <row r="2663" spans="9:10" x14ac:dyDescent="0.2">
      <c r="I2663" s="31">
        <v>1</v>
      </c>
      <c r="J2663" s="117" t="e">
        <f t="shared" si="41"/>
        <v>#DIV/0!</v>
      </c>
    </row>
    <row r="2664" spans="9:10" x14ac:dyDescent="0.2">
      <c r="I2664" s="31">
        <v>1</v>
      </c>
      <c r="J2664" s="117" t="e">
        <f t="shared" si="41"/>
        <v>#DIV/0!</v>
      </c>
    </row>
    <row r="2665" spans="9:10" x14ac:dyDescent="0.2">
      <c r="I2665" s="31">
        <v>1</v>
      </c>
      <c r="J2665" s="117" t="e">
        <f t="shared" si="41"/>
        <v>#DIV/0!</v>
      </c>
    </row>
    <row r="2666" spans="9:10" x14ac:dyDescent="0.2">
      <c r="I2666" s="31">
        <v>1</v>
      </c>
      <c r="J2666" s="117" t="e">
        <f t="shared" si="41"/>
        <v>#DIV/0!</v>
      </c>
    </row>
    <row r="2667" spans="9:10" x14ac:dyDescent="0.2">
      <c r="I2667" s="31">
        <v>1</v>
      </c>
      <c r="J2667" s="117" t="e">
        <f t="shared" si="41"/>
        <v>#DIV/0!</v>
      </c>
    </row>
    <row r="2668" spans="9:10" x14ac:dyDescent="0.2">
      <c r="I2668" s="31">
        <v>1</v>
      </c>
      <c r="J2668" s="117" t="e">
        <f t="shared" si="41"/>
        <v>#DIV/0!</v>
      </c>
    </row>
    <row r="2669" spans="9:10" x14ac:dyDescent="0.2">
      <c r="I2669" s="31">
        <v>1</v>
      </c>
      <c r="J2669" s="117" t="e">
        <f t="shared" si="41"/>
        <v>#DIV/0!</v>
      </c>
    </row>
    <row r="2670" spans="9:10" x14ac:dyDescent="0.2">
      <c r="I2670" s="31">
        <v>1</v>
      </c>
      <c r="J2670" s="117" t="e">
        <f t="shared" si="41"/>
        <v>#DIV/0!</v>
      </c>
    </row>
    <row r="2671" spans="9:10" x14ac:dyDescent="0.2">
      <c r="I2671" s="31">
        <v>1</v>
      </c>
      <c r="J2671" s="117" t="e">
        <f t="shared" si="41"/>
        <v>#DIV/0!</v>
      </c>
    </row>
    <row r="2672" spans="9:10" x14ac:dyDescent="0.2">
      <c r="I2672" s="31">
        <v>1</v>
      </c>
      <c r="J2672" s="117" t="e">
        <f t="shared" si="41"/>
        <v>#DIV/0!</v>
      </c>
    </row>
    <row r="2673" spans="9:10" x14ac:dyDescent="0.2">
      <c r="I2673" s="31">
        <v>1</v>
      </c>
      <c r="J2673" s="117" t="e">
        <f t="shared" si="41"/>
        <v>#DIV/0!</v>
      </c>
    </row>
    <row r="2674" spans="9:10" x14ac:dyDescent="0.2">
      <c r="I2674" s="31">
        <v>1</v>
      </c>
      <c r="J2674" s="117" t="e">
        <f t="shared" si="41"/>
        <v>#DIV/0!</v>
      </c>
    </row>
    <row r="2675" spans="9:10" x14ac:dyDescent="0.2">
      <c r="I2675" s="31">
        <v>1</v>
      </c>
      <c r="J2675" s="117" t="e">
        <f t="shared" si="41"/>
        <v>#DIV/0!</v>
      </c>
    </row>
    <row r="2676" spans="9:10" x14ac:dyDescent="0.2">
      <c r="I2676" s="31">
        <v>1</v>
      </c>
      <c r="J2676" s="117" t="e">
        <f t="shared" si="41"/>
        <v>#DIV/0!</v>
      </c>
    </row>
    <row r="2677" spans="9:10" x14ac:dyDescent="0.2">
      <c r="I2677" s="31">
        <v>1</v>
      </c>
      <c r="J2677" s="117" t="e">
        <f t="shared" si="41"/>
        <v>#DIV/0!</v>
      </c>
    </row>
    <row r="2678" spans="9:10" x14ac:dyDescent="0.2">
      <c r="I2678" s="31">
        <v>1</v>
      </c>
      <c r="J2678" s="117" t="e">
        <f t="shared" si="41"/>
        <v>#DIV/0!</v>
      </c>
    </row>
    <row r="2679" spans="9:10" x14ac:dyDescent="0.2">
      <c r="I2679" s="31">
        <v>1</v>
      </c>
      <c r="J2679" s="117" t="e">
        <f t="shared" si="41"/>
        <v>#DIV/0!</v>
      </c>
    </row>
    <row r="2680" spans="9:10" x14ac:dyDescent="0.2">
      <c r="I2680" s="31">
        <v>1</v>
      </c>
      <c r="J2680" s="117" t="e">
        <f t="shared" si="41"/>
        <v>#DIV/0!</v>
      </c>
    </row>
    <row r="2681" spans="9:10" x14ac:dyDescent="0.2">
      <c r="I2681" s="31">
        <v>1</v>
      </c>
      <c r="J2681" s="117" t="e">
        <f t="shared" si="41"/>
        <v>#DIV/0!</v>
      </c>
    </row>
    <row r="2682" spans="9:10" x14ac:dyDescent="0.2">
      <c r="I2682" s="31">
        <v>1</v>
      </c>
      <c r="J2682" s="117" t="e">
        <f t="shared" si="41"/>
        <v>#DIV/0!</v>
      </c>
    </row>
    <row r="2683" spans="9:10" x14ac:dyDescent="0.2">
      <c r="I2683" s="31">
        <v>1</v>
      </c>
      <c r="J2683" s="117" t="e">
        <f t="shared" si="41"/>
        <v>#DIV/0!</v>
      </c>
    </row>
    <row r="2684" spans="9:10" x14ac:dyDescent="0.2">
      <c r="I2684" s="31">
        <v>1</v>
      </c>
      <c r="J2684" s="117" t="e">
        <f t="shared" si="41"/>
        <v>#DIV/0!</v>
      </c>
    </row>
    <row r="2685" spans="9:10" x14ac:dyDescent="0.2">
      <c r="I2685" s="31">
        <v>1</v>
      </c>
      <c r="J2685" s="117" t="e">
        <f t="shared" ref="J2685:J2702" si="42">+I2685/G2685</f>
        <v>#DIV/0!</v>
      </c>
    </row>
    <row r="2686" spans="9:10" x14ac:dyDescent="0.2">
      <c r="I2686" s="31">
        <v>1</v>
      </c>
      <c r="J2686" s="117" t="e">
        <f t="shared" si="42"/>
        <v>#DIV/0!</v>
      </c>
    </row>
    <row r="2687" spans="9:10" x14ac:dyDescent="0.2">
      <c r="I2687" s="31">
        <v>1</v>
      </c>
      <c r="J2687" s="117" t="e">
        <f t="shared" si="42"/>
        <v>#DIV/0!</v>
      </c>
    </row>
    <row r="2688" spans="9:10" x14ac:dyDescent="0.2">
      <c r="I2688" s="31">
        <v>1</v>
      </c>
      <c r="J2688" s="117" t="e">
        <f t="shared" si="42"/>
        <v>#DIV/0!</v>
      </c>
    </row>
    <row r="2689" spans="9:10" x14ac:dyDescent="0.2">
      <c r="I2689" s="31">
        <v>1</v>
      </c>
      <c r="J2689" s="117" t="e">
        <f t="shared" si="42"/>
        <v>#DIV/0!</v>
      </c>
    </row>
    <row r="2690" spans="9:10" x14ac:dyDescent="0.2">
      <c r="I2690" s="31">
        <v>1</v>
      </c>
      <c r="J2690" s="117" t="e">
        <f t="shared" si="42"/>
        <v>#DIV/0!</v>
      </c>
    </row>
    <row r="2691" spans="9:10" x14ac:dyDescent="0.2">
      <c r="I2691" s="31">
        <v>1</v>
      </c>
      <c r="J2691" s="117" t="e">
        <f t="shared" si="42"/>
        <v>#DIV/0!</v>
      </c>
    </row>
    <row r="2692" spans="9:10" x14ac:dyDescent="0.2">
      <c r="I2692" s="31">
        <v>1</v>
      </c>
      <c r="J2692" s="117" t="e">
        <f t="shared" si="42"/>
        <v>#DIV/0!</v>
      </c>
    </row>
    <row r="2693" spans="9:10" x14ac:dyDescent="0.2">
      <c r="I2693" s="31">
        <v>1</v>
      </c>
      <c r="J2693" s="117" t="e">
        <f t="shared" si="42"/>
        <v>#DIV/0!</v>
      </c>
    </row>
    <row r="2694" spans="9:10" x14ac:dyDescent="0.2">
      <c r="I2694" s="31">
        <v>1</v>
      </c>
      <c r="J2694" s="117" t="e">
        <f t="shared" si="42"/>
        <v>#DIV/0!</v>
      </c>
    </row>
    <row r="2695" spans="9:10" x14ac:dyDescent="0.2">
      <c r="I2695" s="31">
        <v>1</v>
      </c>
      <c r="J2695" s="117" t="e">
        <f t="shared" si="42"/>
        <v>#DIV/0!</v>
      </c>
    </row>
    <row r="2696" spans="9:10" x14ac:dyDescent="0.2">
      <c r="I2696" s="31">
        <v>1</v>
      </c>
      <c r="J2696" s="117" t="e">
        <f t="shared" si="42"/>
        <v>#DIV/0!</v>
      </c>
    </row>
    <row r="2697" spans="9:10" x14ac:dyDescent="0.2">
      <c r="I2697" s="31">
        <v>1</v>
      </c>
      <c r="J2697" s="117" t="e">
        <f t="shared" si="42"/>
        <v>#DIV/0!</v>
      </c>
    </row>
    <row r="2698" spans="9:10" x14ac:dyDescent="0.2">
      <c r="I2698" s="31">
        <v>1</v>
      </c>
      <c r="J2698" s="117" t="e">
        <f t="shared" si="42"/>
        <v>#DIV/0!</v>
      </c>
    </row>
    <row r="2699" spans="9:10" x14ac:dyDescent="0.2">
      <c r="I2699" s="31">
        <v>1</v>
      </c>
      <c r="J2699" s="117" t="e">
        <f t="shared" si="42"/>
        <v>#DIV/0!</v>
      </c>
    </row>
    <row r="2700" spans="9:10" x14ac:dyDescent="0.2">
      <c r="I2700" s="31">
        <v>1</v>
      </c>
      <c r="J2700" s="117" t="e">
        <f t="shared" si="42"/>
        <v>#DIV/0!</v>
      </c>
    </row>
    <row r="2701" spans="9:10" x14ac:dyDescent="0.2">
      <c r="I2701" s="31">
        <v>1</v>
      </c>
      <c r="J2701" s="117" t="e">
        <f t="shared" si="42"/>
        <v>#DIV/0!</v>
      </c>
    </row>
    <row r="2702" spans="9:10" x14ac:dyDescent="0.2">
      <c r="I2702" s="31">
        <v>1</v>
      </c>
      <c r="J2702" s="117" t="e">
        <f t="shared" si="42"/>
        <v>#DIV/0!</v>
      </c>
    </row>
    <row r="2703" spans="9:10" x14ac:dyDescent="0.2">
      <c r="I2703" s="31">
        <v>1</v>
      </c>
      <c r="J2703" s="117" t="e">
        <f t="shared" ref="J2703:J2766" si="43">+I2703/G2703</f>
        <v>#DIV/0!</v>
      </c>
    </row>
    <row r="2704" spans="9:10" x14ac:dyDescent="0.2">
      <c r="I2704" s="31">
        <v>1</v>
      </c>
      <c r="J2704" s="117" t="e">
        <f t="shared" si="43"/>
        <v>#DIV/0!</v>
      </c>
    </row>
    <row r="2705" spans="9:10" x14ac:dyDescent="0.2">
      <c r="I2705" s="31">
        <v>1</v>
      </c>
      <c r="J2705" s="117" t="e">
        <f t="shared" si="43"/>
        <v>#DIV/0!</v>
      </c>
    </row>
    <row r="2706" spans="9:10" x14ac:dyDescent="0.2">
      <c r="I2706" s="31">
        <v>1</v>
      </c>
      <c r="J2706" s="117" t="e">
        <f t="shared" si="43"/>
        <v>#DIV/0!</v>
      </c>
    </row>
    <row r="2707" spans="9:10" x14ac:dyDescent="0.2">
      <c r="I2707" s="31">
        <v>1</v>
      </c>
      <c r="J2707" s="117" t="e">
        <f t="shared" si="43"/>
        <v>#DIV/0!</v>
      </c>
    </row>
    <row r="2708" spans="9:10" x14ac:dyDescent="0.2">
      <c r="I2708" s="31">
        <v>1</v>
      </c>
      <c r="J2708" s="117" t="e">
        <f t="shared" si="43"/>
        <v>#DIV/0!</v>
      </c>
    </row>
    <row r="2709" spans="9:10" x14ac:dyDescent="0.2">
      <c r="I2709" s="31">
        <v>1</v>
      </c>
      <c r="J2709" s="117" t="e">
        <f t="shared" si="43"/>
        <v>#DIV/0!</v>
      </c>
    </row>
    <row r="2710" spans="9:10" x14ac:dyDescent="0.2">
      <c r="I2710" s="31">
        <v>1</v>
      </c>
      <c r="J2710" s="117" t="e">
        <f t="shared" si="43"/>
        <v>#DIV/0!</v>
      </c>
    </row>
    <row r="2711" spans="9:10" x14ac:dyDescent="0.2">
      <c r="I2711" s="31">
        <v>1</v>
      </c>
      <c r="J2711" s="117" t="e">
        <f t="shared" si="43"/>
        <v>#DIV/0!</v>
      </c>
    </row>
    <row r="2712" spans="9:10" x14ac:dyDescent="0.2">
      <c r="I2712" s="31">
        <v>1</v>
      </c>
      <c r="J2712" s="117" t="e">
        <f t="shared" si="43"/>
        <v>#DIV/0!</v>
      </c>
    </row>
    <row r="2713" spans="9:10" x14ac:dyDescent="0.2">
      <c r="I2713" s="31">
        <v>1</v>
      </c>
      <c r="J2713" s="117" t="e">
        <f t="shared" si="43"/>
        <v>#DIV/0!</v>
      </c>
    </row>
    <row r="2714" spans="9:10" x14ac:dyDescent="0.2">
      <c r="I2714" s="31">
        <v>1</v>
      </c>
      <c r="J2714" s="117" t="e">
        <f t="shared" si="43"/>
        <v>#DIV/0!</v>
      </c>
    </row>
    <row r="2715" spans="9:10" x14ac:dyDescent="0.2">
      <c r="I2715" s="31">
        <v>1</v>
      </c>
      <c r="J2715" s="117" t="e">
        <f t="shared" si="43"/>
        <v>#DIV/0!</v>
      </c>
    </row>
    <row r="2716" spans="9:10" x14ac:dyDescent="0.2">
      <c r="I2716" s="31">
        <v>1</v>
      </c>
      <c r="J2716" s="117" t="e">
        <f t="shared" si="43"/>
        <v>#DIV/0!</v>
      </c>
    </row>
    <row r="2717" spans="9:10" x14ac:dyDescent="0.2">
      <c r="I2717" s="31">
        <v>1</v>
      </c>
      <c r="J2717" s="117" t="e">
        <f t="shared" si="43"/>
        <v>#DIV/0!</v>
      </c>
    </row>
    <row r="2718" spans="9:10" x14ac:dyDescent="0.2">
      <c r="I2718" s="31">
        <v>1</v>
      </c>
      <c r="J2718" s="117" t="e">
        <f t="shared" si="43"/>
        <v>#DIV/0!</v>
      </c>
    </row>
    <row r="2719" spans="9:10" x14ac:dyDescent="0.2">
      <c r="I2719" s="31">
        <v>1</v>
      </c>
      <c r="J2719" s="117" t="e">
        <f t="shared" si="43"/>
        <v>#DIV/0!</v>
      </c>
    </row>
    <row r="2720" spans="9:10" x14ac:dyDescent="0.2">
      <c r="I2720" s="31">
        <v>1</v>
      </c>
      <c r="J2720" s="117" t="e">
        <f t="shared" si="43"/>
        <v>#DIV/0!</v>
      </c>
    </row>
    <row r="2721" spans="9:10" x14ac:dyDescent="0.2">
      <c r="I2721" s="31">
        <v>1</v>
      </c>
      <c r="J2721" s="117" t="e">
        <f t="shared" si="43"/>
        <v>#DIV/0!</v>
      </c>
    </row>
    <row r="2722" spans="9:10" x14ac:dyDescent="0.2">
      <c r="I2722" s="31">
        <v>1</v>
      </c>
      <c r="J2722" s="117" t="e">
        <f t="shared" si="43"/>
        <v>#DIV/0!</v>
      </c>
    </row>
    <row r="2723" spans="9:10" x14ac:dyDescent="0.2">
      <c r="I2723" s="31">
        <v>1</v>
      </c>
      <c r="J2723" s="117" t="e">
        <f t="shared" si="43"/>
        <v>#DIV/0!</v>
      </c>
    </row>
    <row r="2724" spans="9:10" x14ac:dyDescent="0.2">
      <c r="I2724" s="31">
        <v>1</v>
      </c>
      <c r="J2724" s="117" t="e">
        <f t="shared" si="43"/>
        <v>#DIV/0!</v>
      </c>
    </row>
    <row r="2725" spans="9:10" x14ac:dyDescent="0.2">
      <c r="I2725" s="31">
        <v>1</v>
      </c>
      <c r="J2725" s="117" t="e">
        <f t="shared" si="43"/>
        <v>#DIV/0!</v>
      </c>
    </row>
    <row r="2726" spans="9:10" x14ac:dyDescent="0.2">
      <c r="I2726" s="31">
        <v>1</v>
      </c>
      <c r="J2726" s="117" t="e">
        <f t="shared" si="43"/>
        <v>#DIV/0!</v>
      </c>
    </row>
    <row r="2727" spans="9:10" x14ac:dyDescent="0.2">
      <c r="I2727" s="31">
        <v>1</v>
      </c>
      <c r="J2727" s="117" t="e">
        <f t="shared" si="43"/>
        <v>#DIV/0!</v>
      </c>
    </row>
    <row r="2728" spans="9:10" x14ac:dyDescent="0.2">
      <c r="I2728" s="31">
        <v>1</v>
      </c>
      <c r="J2728" s="117" t="e">
        <f t="shared" si="43"/>
        <v>#DIV/0!</v>
      </c>
    </row>
    <row r="2729" spans="9:10" x14ac:dyDescent="0.2">
      <c r="I2729" s="31">
        <v>1</v>
      </c>
      <c r="J2729" s="117" t="e">
        <f t="shared" si="43"/>
        <v>#DIV/0!</v>
      </c>
    </row>
    <row r="2730" spans="9:10" x14ac:dyDescent="0.2">
      <c r="I2730" s="31">
        <v>1</v>
      </c>
      <c r="J2730" s="117" t="e">
        <f t="shared" si="43"/>
        <v>#DIV/0!</v>
      </c>
    </row>
    <row r="2731" spans="9:10" x14ac:dyDescent="0.2">
      <c r="I2731" s="31">
        <v>1</v>
      </c>
      <c r="J2731" s="117" t="e">
        <f t="shared" si="43"/>
        <v>#DIV/0!</v>
      </c>
    </row>
    <row r="2732" spans="9:10" x14ac:dyDescent="0.2">
      <c r="I2732" s="31">
        <v>1</v>
      </c>
      <c r="J2732" s="117" t="e">
        <f t="shared" si="43"/>
        <v>#DIV/0!</v>
      </c>
    </row>
    <row r="2733" spans="9:10" x14ac:dyDescent="0.2">
      <c r="I2733" s="31">
        <v>1</v>
      </c>
      <c r="J2733" s="117" t="e">
        <f t="shared" si="43"/>
        <v>#DIV/0!</v>
      </c>
    </row>
    <row r="2734" spans="9:10" x14ac:dyDescent="0.2">
      <c r="I2734" s="31">
        <v>1</v>
      </c>
      <c r="J2734" s="117" t="e">
        <f t="shared" si="43"/>
        <v>#DIV/0!</v>
      </c>
    </row>
    <row r="2735" spans="9:10" x14ac:dyDescent="0.2">
      <c r="I2735" s="31">
        <v>1</v>
      </c>
      <c r="J2735" s="117" t="e">
        <f t="shared" si="43"/>
        <v>#DIV/0!</v>
      </c>
    </row>
    <row r="2736" spans="9:10" x14ac:dyDescent="0.2">
      <c r="I2736" s="31">
        <v>1</v>
      </c>
      <c r="J2736" s="117" t="e">
        <f t="shared" si="43"/>
        <v>#DIV/0!</v>
      </c>
    </row>
    <row r="2737" spans="9:10" x14ac:dyDescent="0.2">
      <c r="I2737" s="31">
        <v>1</v>
      </c>
      <c r="J2737" s="117" t="e">
        <f t="shared" si="43"/>
        <v>#DIV/0!</v>
      </c>
    </row>
    <row r="2738" spans="9:10" x14ac:dyDescent="0.2">
      <c r="I2738" s="31">
        <v>1</v>
      </c>
      <c r="J2738" s="117" t="e">
        <f t="shared" si="43"/>
        <v>#DIV/0!</v>
      </c>
    </row>
    <row r="2739" spans="9:10" x14ac:dyDescent="0.2">
      <c r="I2739" s="31">
        <v>1</v>
      </c>
      <c r="J2739" s="117" t="e">
        <f t="shared" si="43"/>
        <v>#DIV/0!</v>
      </c>
    </row>
    <row r="2740" spans="9:10" x14ac:dyDescent="0.2">
      <c r="I2740" s="31">
        <v>1</v>
      </c>
      <c r="J2740" s="117" t="e">
        <f t="shared" si="43"/>
        <v>#DIV/0!</v>
      </c>
    </row>
    <row r="2741" spans="9:10" x14ac:dyDescent="0.2">
      <c r="I2741" s="31">
        <v>1</v>
      </c>
      <c r="J2741" s="117" t="e">
        <f t="shared" si="43"/>
        <v>#DIV/0!</v>
      </c>
    </row>
    <row r="2742" spans="9:10" x14ac:dyDescent="0.2">
      <c r="I2742" s="31">
        <v>1</v>
      </c>
      <c r="J2742" s="117" t="e">
        <f t="shared" si="43"/>
        <v>#DIV/0!</v>
      </c>
    </row>
    <row r="2743" spans="9:10" x14ac:dyDescent="0.2">
      <c r="I2743" s="31">
        <v>1</v>
      </c>
      <c r="J2743" s="117" t="e">
        <f t="shared" si="43"/>
        <v>#DIV/0!</v>
      </c>
    </row>
    <row r="2744" spans="9:10" x14ac:dyDescent="0.2">
      <c r="I2744" s="31">
        <v>1</v>
      </c>
      <c r="J2744" s="117" t="e">
        <f t="shared" si="43"/>
        <v>#DIV/0!</v>
      </c>
    </row>
    <row r="2745" spans="9:10" x14ac:dyDescent="0.2">
      <c r="I2745" s="31">
        <v>1</v>
      </c>
      <c r="J2745" s="117" t="e">
        <f t="shared" si="43"/>
        <v>#DIV/0!</v>
      </c>
    </row>
    <row r="2746" spans="9:10" x14ac:dyDescent="0.2">
      <c r="I2746" s="31">
        <v>1</v>
      </c>
      <c r="J2746" s="117" t="e">
        <f t="shared" si="43"/>
        <v>#DIV/0!</v>
      </c>
    </row>
    <row r="2747" spans="9:10" x14ac:dyDescent="0.2">
      <c r="I2747" s="31">
        <v>1</v>
      </c>
      <c r="J2747" s="117" t="e">
        <f t="shared" si="43"/>
        <v>#DIV/0!</v>
      </c>
    </row>
    <row r="2748" spans="9:10" x14ac:dyDescent="0.2">
      <c r="I2748" s="31">
        <v>1</v>
      </c>
      <c r="J2748" s="117" t="e">
        <f t="shared" si="43"/>
        <v>#DIV/0!</v>
      </c>
    </row>
    <row r="2749" spans="9:10" x14ac:dyDescent="0.2">
      <c r="I2749" s="31">
        <v>1</v>
      </c>
      <c r="J2749" s="117" t="e">
        <f t="shared" si="43"/>
        <v>#DIV/0!</v>
      </c>
    </row>
    <row r="2750" spans="9:10" x14ac:dyDescent="0.2">
      <c r="I2750" s="31">
        <v>1</v>
      </c>
      <c r="J2750" s="117" t="e">
        <f t="shared" si="43"/>
        <v>#DIV/0!</v>
      </c>
    </row>
    <row r="2751" spans="9:10" x14ac:dyDescent="0.2">
      <c r="I2751" s="31">
        <v>1</v>
      </c>
      <c r="J2751" s="117" t="e">
        <f t="shared" si="43"/>
        <v>#DIV/0!</v>
      </c>
    </row>
    <row r="2752" spans="9:10" x14ac:dyDescent="0.2">
      <c r="I2752" s="31">
        <v>1</v>
      </c>
      <c r="J2752" s="117" t="e">
        <f t="shared" si="43"/>
        <v>#DIV/0!</v>
      </c>
    </row>
    <row r="2753" spans="9:10" x14ac:dyDescent="0.2">
      <c r="I2753" s="31">
        <v>1</v>
      </c>
      <c r="J2753" s="117" t="e">
        <f t="shared" si="43"/>
        <v>#DIV/0!</v>
      </c>
    </row>
    <row r="2754" spans="9:10" x14ac:dyDescent="0.2">
      <c r="I2754" s="31">
        <v>1</v>
      </c>
      <c r="J2754" s="117" t="e">
        <f t="shared" si="43"/>
        <v>#DIV/0!</v>
      </c>
    </row>
    <row r="2755" spans="9:10" x14ac:dyDescent="0.2">
      <c r="I2755" s="31">
        <v>1</v>
      </c>
      <c r="J2755" s="117" t="e">
        <f t="shared" si="43"/>
        <v>#DIV/0!</v>
      </c>
    </row>
    <row r="2756" spans="9:10" x14ac:dyDescent="0.2">
      <c r="I2756" s="31">
        <v>1</v>
      </c>
      <c r="J2756" s="117" t="e">
        <f t="shared" si="43"/>
        <v>#DIV/0!</v>
      </c>
    </row>
    <row r="2757" spans="9:10" x14ac:dyDescent="0.2">
      <c r="I2757" s="31">
        <v>1</v>
      </c>
      <c r="J2757" s="117" t="e">
        <f t="shared" si="43"/>
        <v>#DIV/0!</v>
      </c>
    </row>
    <row r="2758" spans="9:10" x14ac:dyDescent="0.2">
      <c r="I2758" s="31">
        <v>1</v>
      </c>
      <c r="J2758" s="117" t="e">
        <f t="shared" si="43"/>
        <v>#DIV/0!</v>
      </c>
    </row>
    <row r="2759" spans="9:10" x14ac:dyDescent="0.2">
      <c r="I2759" s="31">
        <v>1</v>
      </c>
      <c r="J2759" s="117" t="e">
        <f t="shared" si="43"/>
        <v>#DIV/0!</v>
      </c>
    </row>
    <row r="2760" spans="9:10" x14ac:dyDescent="0.2">
      <c r="I2760" s="31">
        <v>1</v>
      </c>
      <c r="J2760" s="117" t="e">
        <f t="shared" si="43"/>
        <v>#DIV/0!</v>
      </c>
    </row>
    <row r="2761" spans="9:10" x14ac:dyDescent="0.2">
      <c r="I2761" s="31">
        <v>1</v>
      </c>
      <c r="J2761" s="117" t="e">
        <f t="shared" si="43"/>
        <v>#DIV/0!</v>
      </c>
    </row>
    <row r="2762" spans="9:10" x14ac:dyDescent="0.2">
      <c r="I2762" s="31">
        <v>1</v>
      </c>
      <c r="J2762" s="117" t="e">
        <f t="shared" si="43"/>
        <v>#DIV/0!</v>
      </c>
    </row>
    <row r="2763" spans="9:10" x14ac:dyDescent="0.2">
      <c r="I2763" s="31">
        <v>1</v>
      </c>
      <c r="J2763" s="117" t="e">
        <f t="shared" si="43"/>
        <v>#DIV/0!</v>
      </c>
    </row>
    <row r="2764" spans="9:10" x14ac:dyDescent="0.2">
      <c r="I2764" s="31">
        <v>1</v>
      </c>
      <c r="J2764" s="117" t="e">
        <f t="shared" si="43"/>
        <v>#DIV/0!</v>
      </c>
    </row>
    <row r="2765" spans="9:10" x14ac:dyDescent="0.2">
      <c r="I2765" s="31">
        <v>1</v>
      </c>
      <c r="J2765" s="117" t="e">
        <f t="shared" si="43"/>
        <v>#DIV/0!</v>
      </c>
    </row>
    <row r="2766" spans="9:10" x14ac:dyDescent="0.2">
      <c r="I2766" s="31">
        <v>1</v>
      </c>
      <c r="J2766" s="117" t="e">
        <f t="shared" si="43"/>
        <v>#DIV/0!</v>
      </c>
    </row>
    <row r="2767" spans="9:10" x14ac:dyDescent="0.2">
      <c r="I2767" s="31">
        <v>1</v>
      </c>
      <c r="J2767" s="117" t="e">
        <f t="shared" ref="J2767:J2830" si="44">+I2767/G2767</f>
        <v>#DIV/0!</v>
      </c>
    </row>
    <row r="2768" spans="9:10" x14ac:dyDescent="0.2">
      <c r="I2768" s="31">
        <v>1</v>
      </c>
      <c r="J2768" s="117" t="e">
        <f t="shared" si="44"/>
        <v>#DIV/0!</v>
      </c>
    </row>
    <row r="2769" spans="9:10" x14ac:dyDescent="0.2">
      <c r="I2769" s="31">
        <v>1</v>
      </c>
      <c r="J2769" s="117" t="e">
        <f t="shared" si="44"/>
        <v>#DIV/0!</v>
      </c>
    </row>
    <row r="2770" spans="9:10" x14ac:dyDescent="0.2">
      <c r="I2770" s="31">
        <v>1</v>
      </c>
      <c r="J2770" s="117" t="e">
        <f t="shared" si="44"/>
        <v>#DIV/0!</v>
      </c>
    </row>
    <row r="2771" spans="9:10" x14ac:dyDescent="0.2">
      <c r="I2771" s="31">
        <v>1</v>
      </c>
      <c r="J2771" s="117" t="e">
        <f t="shared" si="44"/>
        <v>#DIV/0!</v>
      </c>
    </row>
    <row r="2772" spans="9:10" x14ac:dyDescent="0.2">
      <c r="I2772" s="31">
        <v>1</v>
      </c>
      <c r="J2772" s="117" t="e">
        <f t="shared" si="44"/>
        <v>#DIV/0!</v>
      </c>
    </row>
    <row r="2773" spans="9:10" x14ac:dyDescent="0.2">
      <c r="I2773" s="31">
        <v>1</v>
      </c>
      <c r="J2773" s="117" t="e">
        <f t="shared" si="44"/>
        <v>#DIV/0!</v>
      </c>
    </row>
    <row r="2774" spans="9:10" x14ac:dyDescent="0.2">
      <c r="I2774" s="31">
        <v>1</v>
      </c>
      <c r="J2774" s="117" t="e">
        <f t="shared" si="44"/>
        <v>#DIV/0!</v>
      </c>
    </row>
    <row r="2775" spans="9:10" x14ac:dyDescent="0.2">
      <c r="I2775" s="31">
        <v>1</v>
      </c>
      <c r="J2775" s="117" t="e">
        <f t="shared" si="44"/>
        <v>#DIV/0!</v>
      </c>
    </row>
    <row r="2776" spans="9:10" x14ac:dyDescent="0.2">
      <c r="I2776" s="31">
        <v>1</v>
      </c>
      <c r="J2776" s="117" t="e">
        <f t="shared" si="44"/>
        <v>#DIV/0!</v>
      </c>
    </row>
    <row r="2777" spans="9:10" x14ac:dyDescent="0.2">
      <c r="I2777" s="31">
        <v>1</v>
      </c>
      <c r="J2777" s="117" t="e">
        <f t="shared" si="44"/>
        <v>#DIV/0!</v>
      </c>
    </row>
    <row r="2778" spans="9:10" x14ac:dyDescent="0.2">
      <c r="I2778" s="31">
        <v>1</v>
      </c>
      <c r="J2778" s="117" t="e">
        <f t="shared" si="44"/>
        <v>#DIV/0!</v>
      </c>
    </row>
    <row r="2779" spans="9:10" x14ac:dyDescent="0.2">
      <c r="I2779" s="31">
        <v>1</v>
      </c>
      <c r="J2779" s="117" t="e">
        <f t="shared" si="44"/>
        <v>#DIV/0!</v>
      </c>
    </row>
    <row r="2780" spans="9:10" x14ac:dyDescent="0.2">
      <c r="I2780" s="31">
        <v>1</v>
      </c>
      <c r="J2780" s="117" t="e">
        <f t="shared" si="44"/>
        <v>#DIV/0!</v>
      </c>
    </row>
    <row r="2781" spans="9:10" x14ac:dyDescent="0.2">
      <c r="I2781" s="31">
        <v>1</v>
      </c>
      <c r="J2781" s="117" t="e">
        <f t="shared" si="44"/>
        <v>#DIV/0!</v>
      </c>
    </row>
    <row r="2782" spans="9:10" x14ac:dyDescent="0.2">
      <c r="I2782" s="31">
        <v>1</v>
      </c>
      <c r="J2782" s="117" t="e">
        <f t="shared" si="44"/>
        <v>#DIV/0!</v>
      </c>
    </row>
    <row r="2783" spans="9:10" x14ac:dyDescent="0.2">
      <c r="I2783" s="31">
        <v>1</v>
      </c>
      <c r="J2783" s="117" t="e">
        <f t="shared" si="44"/>
        <v>#DIV/0!</v>
      </c>
    </row>
    <row r="2784" spans="9:10" x14ac:dyDescent="0.2">
      <c r="I2784" s="31">
        <v>1</v>
      </c>
      <c r="J2784" s="117" t="e">
        <f t="shared" si="44"/>
        <v>#DIV/0!</v>
      </c>
    </row>
    <row r="2785" spans="9:10" x14ac:dyDescent="0.2">
      <c r="I2785" s="31">
        <v>1</v>
      </c>
      <c r="J2785" s="117" t="e">
        <f t="shared" si="44"/>
        <v>#DIV/0!</v>
      </c>
    </row>
    <row r="2786" spans="9:10" x14ac:dyDescent="0.2">
      <c r="I2786" s="31">
        <v>1</v>
      </c>
      <c r="J2786" s="117" t="e">
        <f t="shared" si="44"/>
        <v>#DIV/0!</v>
      </c>
    </row>
    <row r="2787" spans="9:10" x14ac:dyDescent="0.2">
      <c r="I2787" s="31">
        <v>1</v>
      </c>
      <c r="J2787" s="117" t="e">
        <f t="shared" si="44"/>
        <v>#DIV/0!</v>
      </c>
    </row>
    <row r="2788" spans="9:10" x14ac:dyDescent="0.2">
      <c r="I2788" s="31">
        <v>1</v>
      </c>
      <c r="J2788" s="117" t="e">
        <f t="shared" si="44"/>
        <v>#DIV/0!</v>
      </c>
    </row>
    <row r="2789" spans="9:10" x14ac:dyDescent="0.2">
      <c r="I2789" s="31">
        <v>1</v>
      </c>
      <c r="J2789" s="117" t="e">
        <f t="shared" si="44"/>
        <v>#DIV/0!</v>
      </c>
    </row>
    <row r="2790" spans="9:10" x14ac:dyDescent="0.2">
      <c r="I2790" s="31">
        <v>1</v>
      </c>
      <c r="J2790" s="117" t="e">
        <f t="shared" si="44"/>
        <v>#DIV/0!</v>
      </c>
    </row>
    <row r="2791" spans="9:10" x14ac:dyDescent="0.2">
      <c r="I2791" s="31">
        <v>1</v>
      </c>
      <c r="J2791" s="117" t="e">
        <f t="shared" si="44"/>
        <v>#DIV/0!</v>
      </c>
    </row>
    <row r="2792" spans="9:10" x14ac:dyDescent="0.2">
      <c r="I2792" s="31">
        <v>1</v>
      </c>
      <c r="J2792" s="117" t="e">
        <f t="shared" si="44"/>
        <v>#DIV/0!</v>
      </c>
    </row>
    <row r="2793" spans="9:10" x14ac:dyDescent="0.2">
      <c r="I2793" s="31">
        <v>1</v>
      </c>
      <c r="J2793" s="117" t="e">
        <f t="shared" si="44"/>
        <v>#DIV/0!</v>
      </c>
    </row>
    <row r="2794" spans="9:10" x14ac:dyDescent="0.2">
      <c r="I2794" s="31">
        <v>1</v>
      </c>
      <c r="J2794" s="117" t="e">
        <f t="shared" si="44"/>
        <v>#DIV/0!</v>
      </c>
    </row>
    <row r="2795" spans="9:10" x14ac:dyDescent="0.2">
      <c r="I2795" s="31">
        <v>1</v>
      </c>
      <c r="J2795" s="117" t="e">
        <f t="shared" si="44"/>
        <v>#DIV/0!</v>
      </c>
    </row>
    <row r="2796" spans="9:10" x14ac:dyDescent="0.2">
      <c r="I2796" s="31">
        <v>1</v>
      </c>
      <c r="J2796" s="117" t="e">
        <f t="shared" si="44"/>
        <v>#DIV/0!</v>
      </c>
    </row>
    <row r="2797" spans="9:10" x14ac:dyDescent="0.2">
      <c r="I2797" s="31">
        <v>1</v>
      </c>
      <c r="J2797" s="117" t="e">
        <f t="shared" si="44"/>
        <v>#DIV/0!</v>
      </c>
    </row>
    <row r="2798" spans="9:10" x14ac:dyDescent="0.2">
      <c r="I2798" s="31">
        <v>1</v>
      </c>
      <c r="J2798" s="117" t="e">
        <f t="shared" si="44"/>
        <v>#DIV/0!</v>
      </c>
    </row>
    <row r="2799" spans="9:10" x14ac:dyDescent="0.2">
      <c r="I2799" s="31">
        <v>1</v>
      </c>
      <c r="J2799" s="117" t="e">
        <f t="shared" si="44"/>
        <v>#DIV/0!</v>
      </c>
    </row>
    <row r="2800" spans="9:10" x14ac:dyDescent="0.2">
      <c r="I2800" s="31">
        <v>1</v>
      </c>
      <c r="J2800" s="117" t="e">
        <f t="shared" si="44"/>
        <v>#DIV/0!</v>
      </c>
    </row>
    <row r="2801" spans="9:10" x14ac:dyDescent="0.2">
      <c r="I2801" s="31">
        <v>1</v>
      </c>
      <c r="J2801" s="117" t="e">
        <f t="shared" si="44"/>
        <v>#DIV/0!</v>
      </c>
    </row>
    <row r="2802" spans="9:10" x14ac:dyDescent="0.2">
      <c r="I2802" s="31">
        <v>1</v>
      </c>
      <c r="J2802" s="117" t="e">
        <f t="shared" si="44"/>
        <v>#DIV/0!</v>
      </c>
    </row>
    <row r="2803" spans="9:10" x14ac:dyDescent="0.2">
      <c r="I2803" s="31">
        <v>1</v>
      </c>
      <c r="J2803" s="117" t="e">
        <f t="shared" si="44"/>
        <v>#DIV/0!</v>
      </c>
    </row>
    <row r="2804" spans="9:10" x14ac:dyDescent="0.2">
      <c r="I2804" s="31">
        <v>1</v>
      </c>
      <c r="J2804" s="117" t="e">
        <f t="shared" si="44"/>
        <v>#DIV/0!</v>
      </c>
    </row>
    <row r="2805" spans="9:10" x14ac:dyDescent="0.2">
      <c r="I2805" s="31">
        <v>1</v>
      </c>
      <c r="J2805" s="117" t="e">
        <f t="shared" si="44"/>
        <v>#DIV/0!</v>
      </c>
    </row>
    <row r="2806" spans="9:10" x14ac:dyDescent="0.2">
      <c r="I2806" s="31">
        <v>1</v>
      </c>
      <c r="J2806" s="117" t="e">
        <f t="shared" si="44"/>
        <v>#DIV/0!</v>
      </c>
    </row>
    <row r="2807" spans="9:10" x14ac:dyDescent="0.2">
      <c r="I2807" s="31">
        <v>1</v>
      </c>
      <c r="J2807" s="117" t="e">
        <f t="shared" si="44"/>
        <v>#DIV/0!</v>
      </c>
    </row>
    <row r="2808" spans="9:10" x14ac:dyDescent="0.2">
      <c r="I2808" s="31">
        <v>1</v>
      </c>
      <c r="J2808" s="117" t="e">
        <f t="shared" si="44"/>
        <v>#DIV/0!</v>
      </c>
    </row>
    <row r="2809" spans="9:10" x14ac:dyDescent="0.2">
      <c r="I2809" s="31">
        <v>1</v>
      </c>
      <c r="J2809" s="117" t="e">
        <f t="shared" si="44"/>
        <v>#DIV/0!</v>
      </c>
    </row>
    <row r="2810" spans="9:10" x14ac:dyDescent="0.2">
      <c r="I2810" s="31">
        <v>1</v>
      </c>
      <c r="J2810" s="117" t="e">
        <f t="shared" si="44"/>
        <v>#DIV/0!</v>
      </c>
    </row>
    <row r="2811" spans="9:10" x14ac:dyDescent="0.2">
      <c r="I2811" s="31">
        <v>1</v>
      </c>
      <c r="J2811" s="117" t="e">
        <f t="shared" si="44"/>
        <v>#DIV/0!</v>
      </c>
    </row>
    <row r="2812" spans="9:10" x14ac:dyDescent="0.2">
      <c r="I2812" s="31">
        <v>1</v>
      </c>
      <c r="J2812" s="117" t="e">
        <f t="shared" si="44"/>
        <v>#DIV/0!</v>
      </c>
    </row>
    <row r="2813" spans="9:10" x14ac:dyDescent="0.2">
      <c r="I2813" s="31">
        <v>1</v>
      </c>
      <c r="J2813" s="117" t="e">
        <f t="shared" si="44"/>
        <v>#DIV/0!</v>
      </c>
    </row>
    <row r="2814" spans="9:10" x14ac:dyDescent="0.2">
      <c r="I2814" s="31">
        <v>1</v>
      </c>
      <c r="J2814" s="117" t="e">
        <f t="shared" si="44"/>
        <v>#DIV/0!</v>
      </c>
    </row>
    <row r="2815" spans="9:10" x14ac:dyDescent="0.2">
      <c r="I2815" s="31">
        <v>1</v>
      </c>
      <c r="J2815" s="117" t="e">
        <f t="shared" si="44"/>
        <v>#DIV/0!</v>
      </c>
    </row>
    <row r="2816" spans="9:10" x14ac:dyDescent="0.2">
      <c r="I2816" s="31">
        <v>1</v>
      </c>
      <c r="J2816" s="117" t="e">
        <f t="shared" si="44"/>
        <v>#DIV/0!</v>
      </c>
    </row>
    <row r="2817" spans="9:10" x14ac:dyDescent="0.2">
      <c r="I2817" s="31">
        <v>1</v>
      </c>
      <c r="J2817" s="117" t="e">
        <f t="shared" si="44"/>
        <v>#DIV/0!</v>
      </c>
    </row>
    <row r="2818" spans="9:10" x14ac:dyDescent="0.2">
      <c r="I2818" s="31">
        <v>1</v>
      </c>
      <c r="J2818" s="117" t="e">
        <f t="shared" si="44"/>
        <v>#DIV/0!</v>
      </c>
    </row>
    <row r="2819" spans="9:10" x14ac:dyDescent="0.2">
      <c r="I2819" s="31">
        <v>1</v>
      </c>
      <c r="J2819" s="117" t="e">
        <f t="shared" si="44"/>
        <v>#DIV/0!</v>
      </c>
    </row>
    <row r="2820" spans="9:10" x14ac:dyDescent="0.2">
      <c r="I2820" s="31">
        <v>1</v>
      </c>
      <c r="J2820" s="117" t="e">
        <f t="shared" si="44"/>
        <v>#DIV/0!</v>
      </c>
    </row>
    <row r="2821" spans="9:10" x14ac:dyDescent="0.2">
      <c r="I2821" s="31">
        <v>1</v>
      </c>
      <c r="J2821" s="117" t="e">
        <f t="shared" si="44"/>
        <v>#DIV/0!</v>
      </c>
    </row>
    <row r="2822" spans="9:10" x14ac:dyDescent="0.2">
      <c r="I2822" s="31">
        <v>1</v>
      </c>
      <c r="J2822" s="117" t="e">
        <f t="shared" si="44"/>
        <v>#DIV/0!</v>
      </c>
    </row>
    <row r="2823" spans="9:10" x14ac:dyDescent="0.2">
      <c r="I2823" s="31">
        <v>1</v>
      </c>
      <c r="J2823" s="117" t="e">
        <f t="shared" si="44"/>
        <v>#DIV/0!</v>
      </c>
    </row>
    <row r="2824" spans="9:10" x14ac:dyDescent="0.2">
      <c r="I2824" s="31">
        <v>1</v>
      </c>
      <c r="J2824" s="117" t="e">
        <f t="shared" si="44"/>
        <v>#DIV/0!</v>
      </c>
    </row>
    <row r="2825" spans="9:10" x14ac:dyDescent="0.2">
      <c r="I2825" s="31">
        <v>1</v>
      </c>
      <c r="J2825" s="117" t="e">
        <f t="shared" si="44"/>
        <v>#DIV/0!</v>
      </c>
    </row>
    <row r="2826" spans="9:10" x14ac:dyDescent="0.2">
      <c r="I2826" s="31">
        <v>1</v>
      </c>
      <c r="J2826" s="117" t="e">
        <f t="shared" si="44"/>
        <v>#DIV/0!</v>
      </c>
    </row>
    <row r="2827" spans="9:10" x14ac:dyDescent="0.2">
      <c r="I2827" s="31">
        <v>1</v>
      </c>
      <c r="J2827" s="117" t="e">
        <f t="shared" si="44"/>
        <v>#DIV/0!</v>
      </c>
    </row>
    <row r="2828" spans="9:10" x14ac:dyDescent="0.2">
      <c r="I2828" s="31">
        <v>1</v>
      </c>
      <c r="J2828" s="117" t="e">
        <f t="shared" si="44"/>
        <v>#DIV/0!</v>
      </c>
    </row>
    <row r="2829" spans="9:10" x14ac:dyDescent="0.2">
      <c r="I2829" s="31">
        <v>1</v>
      </c>
      <c r="J2829" s="117" t="e">
        <f t="shared" si="44"/>
        <v>#DIV/0!</v>
      </c>
    </row>
    <row r="2830" spans="9:10" x14ac:dyDescent="0.2">
      <c r="I2830" s="31">
        <v>1</v>
      </c>
      <c r="J2830" s="117" t="e">
        <f t="shared" si="44"/>
        <v>#DIV/0!</v>
      </c>
    </row>
    <row r="2831" spans="9:10" x14ac:dyDescent="0.2">
      <c r="I2831" s="31">
        <v>1</v>
      </c>
      <c r="J2831" s="117" t="e">
        <f t="shared" ref="J2831:J2894" si="45">+I2831/G2831</f>
        <v>#DIV/0!</v>
      </c>
    </row>
    <row r="2832" spans="9:10" x14ac:dyDescent="0.2">
      <c r="I2832" s="31">
        <v>1</v>
      </c>
      <c r="J2832" s="117" t="e">
        <f t="shared" si="45"/>
        <v>#DIV/0!</v>
      </c>
    </row>
    <row r="2833" spans="9:10" x14ac:dyDescent="0.2">
      <c r="I2833" s="31">
        <v>1</v>
      </c>
      <c r="J2833" s="117" t="e">
        <f t="shared" si="45"/>
        <v>#DIV/0!</v>
      </c>
    </row>
    <row r="2834" spans="9:10" x14ac:dyDescent="0.2">
      <c r="I2834" s="31">
        <v>1</v>
      </c>
      <c r="J2834" s="117" t="e">
        <f t="shared" si="45"/>
        <v>#DIV/0!</v>
      </c>
    </row>
    <row r="2835" spans="9:10" x14ac:dyDescent="0.2">
      <c r="I2835" s="31">
        <v>1</v>
      </c>
      <c r="J2835" s="117" t="e">
        <f t="shared" si="45"/>
        <v>#DIV/0!</v>
      </c>
    </row>
    <row r="2836" spans="9:10" x14ac:dyDescent="0.2">
      <c r="I2836" s="31">
        <v>1</v>
      </c>
      <c r="J2836" s="117" t="e">
        <f t="shared" si="45"/>
        <v>#DIV/0!</v>
      </c>
    </row>
    <row r="2837" spans="9:10" x14ac:dyDescent="0.2">
      <c r="I2837" s="31">
        <v>1</v>
      </c>
      <c r="J2837" s="117" t="e">
        <f t="shared" si="45"/>
        <v>#DIV/0!</v>
      </c>
    </row>
    <row r="2838" spans="9:10" x14ac:dyDescent="0.2">
      <c r="I2838" s="31">
        <v>1</v>
      </c>
      <c r="J2838" s="117" t="e">
        <f t="shared" si="45"/>
        <v>#DIV/0!</v>
      </c>
    </row>
    <row r="2839" spans="9:10" x14ac:dyDescent="0.2">
      <c r="I2839" s="31">
        <v>1</v>
      </c>
      <c r="J2839" s="117" t="e">
        <f t="shared" si="45"/>
        <v>#DIV/0!</v>
      </c>
    </row>
    <row r="2840" spans="9:10" x14ac:dyDescent="0.2">
      <c r="I2840" s="31">
        <v>1</v>
      </c>
      <c r="J2840" s="117" t="e">
        <f t="shared" si="45"/>
        <v>#DIV/0!</v>
      </c>
    </row>
    <row r="2841" spans="9:10" x14ac:dyDescent="0.2">
      <c r="I2841" s="31">
        <v>1</v>
      </c>
      <c r="J2841" s="117" t="e">
        <f t="shared" si="45"/>
        <v>#DIV/0!</v>
      </c>
    </row>
    <row r="2842" spans="9:10" x14ac:dyDescent="0.2">
      <c r="I2842" s="31">
        <v>1</v>
      </c>
      <c r="J2842" s="117" t="e">
        <f t="shared" si="45"/>
        <v>#DIV/0!</v>
      </c>
    </row>
    <row r="2843" spans="9:10" x14ac:dyDescent="0.2">
      <c r="I2843" s="31">
        <v>1</v>
      </c>
      <c r="J2843" s="117" t="e">
        <f t="shared" si="45"/>
        <v>#DIV/0!</v>
      </c>
    </row>
    <row r="2844" spans="9:10" x14ac:dyDescent="0.2">
      <c r="I2844" s="31">
        <v>1</v>
      </c>
      <c r="J2844" s="117" t="e">
        <f t="shared" si="45"/>
        <v>#DIV/0!</v>
      </c>
    </row>
    <row r="2845" spans="9:10" x14ac:dyDescent="0.2">
      <c r="I2845" s="31">
        <v>1</v>
      </c>
      <c r="J2845" s="117" t="e">
        <f t="shared" si="45"/>
        <v>#DIV/0!</v>
      </c>
    </row>
    <row r="2846" spans="9:10" x14ac:dyDescent="0.2">
      <c r="I2846" s="31">
        <v>1</v>
      </c>
      <c r="J2846" s="117" t="e">
        <f t="shared" si="45"/>
        <v>#DIV/0!</v>
      </c>
    </row>
    <row r="2847" spans="9:10" x14ac:dyDescent="0.2">
      <c r="I2847" s="31">
        <v>1</v>
      </c>
      <c r="J2847" s="117" t="e">
        <f t="shared" si="45"/>
        <v>#DIV/0!</v>
      </c>
    </row>
    <row r="2848" spans="9:10" x14ac:dyDescent="0.2">
      <c r="I2848" s="31">
        <v>1</v>
      </c>
      <c r="J2848" s="117" t="e">
        <f t="shared" si="45"/>
        <v>#DIV/0!</v>
      </c>
    </row>
    <row r="2849" spans="9:10" x14ac:dyDescent="0.2">
      <c r="I2849" s="31">
        <v>1</v>
      </c>
      <c r="J2849" s="117" t="e">
        <f t="shared" si="45"/>
        <v>#DIV/0!</v>
      </c>
    </row>
    <row r="2850" spans="9:10" x14ac:dyDescent="0.2">
      <c r="I2850" s="31">
        <v>1</v>
      </c>
      <c r="J2850" s="117" t="e">
        <f t="shared" si="45"/>
        <v>#DIV/0!</v>
      </c>
    </row>
    <row r="2851" spans="9:10" x14ac:dyDescent="0.2">
      <c r="I2851" s="31">
        <v>1</v>
      </c>
      <c r="J2851" s="117" t="e">
        <f t="shared" si="45"/>
        <v>#DIV/0!</v>
      </c>
    </row>
    <row r="2852" spans="9:10" x14ac:dyDescent="0.2">
      <c r="I2852" s="31">
        <v>1</v>
      </c>
      <c r="J2852" s="117" t="e">
        <f t="shared" si="45"/>
        <v>#DIV/0!</v>
      </c>
    </row>
    <row r="2853" spans="9:10" x14ac:dyDescent="0.2">
      <c r="I2853" s="31">
        <v>1</v>
      </c>
      <c r="J2853" s="117" t="e">
        <f t="shared" si="45"/>
        <v>#DIV/0!</v>
      </c>
    </row>
    <row r="2854" spans="9:10" x14ac:dyDescent="0.2">
      <c r="I2854" s="31">
        <v>1</v>
      </c>
      <c r="J2854" s="117" t="e">
        <f t="shared" si="45"/>
        <v>#DIV/0!</v>
      </c>
    </row>
    <row r="2855" spans="9:10" x14ac:dyDescent="0.2">
      <c r="I2855" s="31">
        <v>1</v>
      </c>
      <c r="J2855" s="117" t="e">
        <f t="shared" si="45"/>
        <v>#DIV/0!</v>
      </c>
    </row>
    <row r="2856" spans="9:10" x14ac:dyDescent="0.2">
      <c r="I2856" s="31">
        <v>1</v>
      </c>
      <c r="J2856" s="117" t="e">
        <f t="shared" si="45"/>
        <v>#DIV/0!</v>
      </c>
    </row>
    <row r="2857" spans="9:10" x14ac:dyDescent="0.2">
      <c r="I2857" s="31">
        <v>1</v>
      </c>
      <c r="J2857" s="117" t="e">
        <f t="shared" si="45"/>
        <v>#DIV/0!</v>
      </c>
    </row>
    <row r="2858" spans="9:10" x14ac:dyDescent="0.2">
      <c r="I2858" s="31">
        <v>1</v>
      </c>
      <c r="J2858" s="117" t="e">
        <f t="shared" si="45"/>
        <v>#DIV/0!</v>
      </c>
    </row>
    <row r="2859" spans="9:10" x14ac:dyDescent="0.2">
      <c r="I2859" s="31">
        <v>1</v>
      </c>
      <c r="J2859" s="117" t="e">
        <f t="shared" si="45"/>
        <v>#DIV/0!</v>
      </c>
    </row>
    <row r="2860" spans="9:10" x14ac:dyDescent="0.2">
      <c r="I2860" s="31">
        <v>1</v>
      </c>
      <c r="J2860" s="117" t="e">
        <f t="shared" si="45"/>
        <v>#DIV/0!</v>
      </c>
    </row>
    <row r="2861" spans="9:10" x14ac:dyDescent="0.2">
      <c r="I2861" s="31">
        <v>1</v>
      </c>
      <c r="J2861" s="117" t="e">
        <f t="shared" si="45"/>
        <v>#DIV/0!</v>
      </c>
    </row>
    <row r="2862" spans="9:10" x14ac:dyDescent="0.2">
      <c r="I2862" s="31">
        <v>1</v>
      </c>
      <c r="J2862" s="117" t="e">
        <f t="shared" si="45"/>
        <v>#DIV/0!</v>
      </c>
    </row>
    <row r="2863" spans="9:10" x14ac:dyDescent="0.2">
      <c r="I2863" s="31">
        <v>1</v>
      </c>
      <c r="J2863" s="117" t="e">
        <f t="shared" si="45"/>
        <v>#DIV/0!</v>
      </c>
    </row>
    <row r="2864" spans="9:10" x14ac:dyDescent="0.2">
      <c r="I2864" s="31">
        <v>1</v>
      </c>
      <c r="J2864" s="117" t="e">
        <f t="shared" si="45"/>
        <v>#DIV/0!</v>
      </c>
    </row>
    <row r="2865" spans="9:10" x14ac:dyDescent="0.2">
      <c r="I2865" s="31">
        <v>1</v>
      </c>
      <c r="J2865" s="117" t="e">
        <f t="shared" si="45"/>
        <v>#DIV/0!</v>
      </c>
    </row>
    <row r="2866" spans="9:10" x14ac:dyDescent="0.2">
      <c r="I2866" s="31">
        <v>1</v>
      </c>
      <c r="J2866" s="117" t="e">
        <f t="shared" si="45"/>
        <v>#DIV/0!</v>
      </c>
    </row>
    <row r="2867" spans="9:10" x14ac:dyDescent="0.2">
      <c r="I2867" s="31">
        <v>1</v>
      </c>
      <c r="J2867" s="117" t="e">
        <f t="shared" si="45"/>
        <v>#DIV/0!</v>
      </c>
    </row>
    <row r="2868" spans="9:10" x14ac:dyDescent="0.2">
      <c r="I2868" s="31">
        <v>1</v>
      </c>
      <c r="J2868" s="117" t="e">
        <f t="shared" si="45"/>
        <v>#DIV/0!</v>
      </c>
    </row>
    <row r="2869" spans="9:10" x14ac:dyDescent="0.2">
      <c r="I2869" s="31">
        <v>1</v>
      </c>
      <c r="J2869" s="117" t="e">
        <f t="shared" si="45"/>
        <v>#DIV/0!</v>
      </c>
    </row>
    <row r="2870" spans="9:10" x14ac:dyDescent="0.2">
      <c r="I2870" s="31">
        <v>1</v>
      </c>
      <c r="J2870" s="117" t="e">
        <f t="shared" si="45"/>
        <v>#DIV/0!</v>
      </c>
    </row>
    <row r="2871" spans="9:10" x14ac:dyDescent="0.2">
      <c r="I2871" s="31">
        <v>1</v>
      </c>
      <c r="J2871" s="117" t="e">
        <f t="shared" si="45"/>
        <v>#DIV/0!</v>
      </c>
    </row>
    <row r="2872" spans="9:10" x14ac:dyDescent="0.2">
      <c r="I2872" s="31">
        <v>1</v>
      </c>
      <c r="J2872" s="117" t="e">
        <f t="shared" si="45"/>
        <v>#DIV/0!</v>
      </c>
    </row>
    <row r="2873" spans="9:10" x14ac:dyDescent="0.2">
      <c r="I2873" s="31">
        <v>1</v>
      </c>
      <c r="J2873" s="117" t="e">
        <f t="shared" si="45"/>
        <v>#DIV/0!</v>
      </c>
    </row>
    <row r="2874" spans="9:10" x14ac:dyDescent="0.2">
      <c r="I2874" s="31">
        <v>1</v>
      </c>
      <c r="J2874" s="117" t="e">
        <f t="shared" si="45"/>
        <v>#DIV/0!</v>
      </c>
    </row>
    <row r="2875" spans="9:10" x14ac:dyDescent="0.2">
      <c r="I2875" s="31">
        <v>1</v>
      </c>
      <c r="J2875" s="117" t="e">
        <f t="shared" si="45"/>
        <v>#DIV/0!</v>
      </c>
    </row>
    <row r="2876" spans="9:10" x14ac:dyDescent="0.2">
      <c r="I2876" s="31">
        <v>1</v>
      </c>
      <c r="J2876" s="117" t="e">
        <f t="shared" si="45"/>
        <v>#DIV/0!</v>
      </c>
    </row>
    <row r="2877" spans="9:10" x14ac:dyDescent="0.2">
      <c r="I2877" s="31">
        <v>1</v>
      </c>
      <c r="J2877" s="117" t="e">
        <f t="shared" si="45"/>
        <v>#DIV/0!</v>
      </c>
    </row>
    <row r="2878" spans="9:10" x14ac:dyDescent="0.2">
      <c r="I2878" s="31">
        <v>1</v>
      </c>
      <c r="J2878" s="117" t="e">
        <f t="shared" si="45"/>
        <v>#DIV/0!</v>
      </c>
    </row>
    <row r="2879" spans="9:10" x14ac:dyDescent="0.2">
      <c r="I2879" s="31">
        <v>1</v>
      </c>
      <c r="J2879" s="117" t="e">
        <f t="shared" si="45"/>
        <v>#DIV/0!</v>
      </c>
    </row>
    <row r="2880" spans="9:10" x14ac:dyDescent="0.2">
      <c r="I2880" s="31">
        <v>1</v>
      </c>
      <c r="J2880" s="117" t="e">
        <f t="shared" si="45"/>
        <v>#DIV/0!</v>
      </c>
    </row>
    <row r="2881" spans="9:10" x14ac:dyDescent="0.2">
      <c r="I2881" s="31">
        <v>1</v>
      </c>
      <c r="J2881" s="117" t="e">
        <f t="shared" si="45"/>
        <v>#DIV/0!</v>
      </c>
    </row>
    <row r="2882" spans="9:10" x14ac:dyDescent="0.2">
      <c r="I2882" s="31">
        <v>1</v>
      </c>
      <c r="J2882" s="117" t="e">
        <f t="shared" si="45"/>
        <v>#DIV/0!</v>
      </c>
    </row>
    <row r="2883" spans="9:10" x14ac:dyDescent="0.2">
      <c r="I2883" s="31">
        <v>1</v>
      </c>
      <c r="J2883" s="117" t="e">
        <f t="shared" si="45"/>
        <v>#DIV/0!</v>
      </c>
    </row>
    <row r="2884" spans="9:10" x14ac:dyDescent="0.2">
      <c r="I2884" s="31">
        <v>1</v>
      </c>
      <c r="J2884" s="117" t="e">
        <f t="shared" si="45"/>
        <v>#DIV/0!</v>
      </c>
    </row>
    <row r="2885" spans="9:10" x14ac:dyDescent="0.2">
      <c r="I2885" s="31">
        <v>1</v>
      </c>
      <c r="J2885" s="117" t="e">
        <f t="shared" si="45"/>
        <v>#DIV/0!</v>
      </c>
    </row>
    <row r="2886" spans="9:10" x14ac:dyDescent="0.2">
      <c r="I2886" s="31">
        <v>1</v>
      </c>
      <c r="J2886" s="117" t="e">
        <f t="shared" si="45"/>
        <v>#DIV/0!</v>
      </c>
    </row>
    <row r="2887" spans="9:10" x14ac:dyDescent="0.2">
      <c r="I2887" s="31">
        <v>1</v>
      </c>
      <c r="J2887" s="117" t="e">
        <f t="shared" si="45"/>
        <v>#DIV/0!</v>
      </c>
    </row>
    <row r="2888" spans="9:10" x14ac:dyDescent="0.2">
      <c r="I2888" s="31">
        <v>1</v>
      </c>
      <c r="J2888" s="117" t="e">
        <f t="shared" si="45"/>
        <v>#DIV/0!</v>
      </c>
    </row>
    <row r="2889" spans="9:10" x14ac:dyDescent="0.2">
      <c r="I2889" s="31">
        <v>1</v>
      </c>
      <c r="J2889" s="117" t="e">
        <f t="shared" si="45"/>
        <v>#DIV/0!</v>
      </c>
    </row>
    <row r="2890" spans="9:10" x14ac:dyDescent="0.2">
      <c r="I2890" s="31">
        <v>1</v>
      </c>
      <c r="J2890" s="117" t="e">
        <f t="shared" si="45"/>
        <v>#DIV/0!</v>
      </c>
    </row>
    <row r="2891" spans="9:10" x14ac:dyDescent="0.2">
      <c r="I2891" s="31">
        <v>1</v>
      </c>
      <c r="J2891" s="117" t="e">
        <f t="shared" si="45"/>
        <v>#DIV/0!</v>
      </c>
    </row>
    <row r="2892" spans="9:10" x14ac:dyDescent="0.2">
      <c r="I2892" s="31">
        <v>1</v>
      </c>
      <c r="J2892" s="117" t="e">
        <f t="shared" si="45"/>
        <v>#DIV/0!</v>
      </c>
    </row>
    <row r="2893" spans="9:10" x14ac:dyDescent="0.2">
      <c r="I2893" s="31">
        <v>1</v>
      </c>
      <c r="J2893" s="117" t="e">
        <f t="shared" si="45"/>
        <v>#DIV/0!</v>
      </c>
    </row>
    <row r="2894" spans="9:10" x14ac:dyDescent="0.2">
      <c r="I2894" s="31">
        <v>1</v>
      </c>
      <c r="J2894" s="117" t="e">
        <f t="shared" si="45"/>
        <v>#DIV/0!</v>
      </c>
    </row>
    <row r="2895" spans="9:10" x14ac:dyDescent="0.2">
      <c r="I2895" s="31">
        <v>1</v>
      </c>
      <c r="J2895" s="117" t="e">
        <f t="shared" ref="J2895:J2958" si="46">+I2895/G2895</f>
        <v>#DIV/0!</v>
      </c>
    </row>
    <row r="2896" spans="9:10" x14ac:dyDescent="0.2">
      <c r="I2896" s="31">
        <v>1</v>
      </c>
      <c r="J2896" s="117" t="e">
        <f t="shared" si="46"/>
        <v>#DIV/0!</v>
      </c>
    </row>
    <row r="2897" spans="9:10" x14ac:dyDescent="0.2">
      <c r="I2897" s="31">
        <v>1</v>
      </c>
      <c r="J2897" s="117" t="e">
        <f t="shared" si="46"/>
        <v>#DIV/0!</v>
      </c>
    </row>
    <row r="2898" spans="9:10" x14ac:dyDescent="0.2">
      <c r="I2898" s="31">
        <v>1</v>
      </c>
      <c r="J2898" s="117" t="e">
        <f t="shared" si="46"/>
        <v>#DIV/0!</v>
      </c>
    </row>
    <row r="2899" spans="9:10" x14ac:dyDescent="0.2">
      <c r="I2899" s="31">
        <v>1</v>
      </c>
      <c r="J2899" s="117" t="e">
        <f t="shared" si="46"/>
        <v>#DIV/0!</v>
      </c>
    </row>
    <row r="2900" spans="9:10" x14ac:dyDescent="0.2">
      <c r="I2900" s="31">
        <v>1</v>
      </c>
      <c r="J2900" s="117" t="e">
        <f t="shared" si="46"/>
        <v>#DIV/0!</v>
      </c>
    </row>
    <row r="2901" spans="9:10" x14ac:dyDescent="0.2">
      <c r="I2901" s="31">
        <v>1</v>
      </c>
      <c r="J2901" s="117" t="e">
        <f t="shared" si="46"/>
        <v>#DIV/0!</v>
      </c>
    </row>
    <row r="2902" spans="9:10" x14ac:dyDescent="0.2">
      <c r="I2902" s="31">
        <v>1</v>
      </c>
      <c r="J2902" s="117" t="e">
        <f t="shared" si="46"/>
        <v>#DIV/0!</v>
      </c>
    </row>
    <row r="2903" spans="9:10" x14ac:dyDescent="0.2">
      <c r="I2903" s="31">
        <v>1</v>
      </c>
      <c r="J2903" s="117" t="e">
        <f t="shared" si="46"/>
        <v>#DIV/0!</v>
      </c>
    </row>
    <row r="2904" spans="9:10" x14ac:dyDescent="0.2">
      <c r="I2904" s="31">
        <v>1</v>
      </c>
      <c r="J2904" s="117" t="e">
        <f t="shared" si="46"/>
        <v>#DIV/0!</v>
      </c>
    </row>
    <row r="2905" spans="9:10" x14ac:dyDescent="0.2">
      <c r="I2905" s="31">
        <v>1</v>
      </c>
      <c r="J2905" s="117" t="e">
        <f t="shared" si="46"/>
        <v>#DIV/0!</v>
      </c>
    </row>
    <row r="2906" spans="9:10" x14ac:dyDescent="0.2">
      <c r="I2906" s="31">
        <v>1</v>
      </c>
      <c r="J2906" s="117" t="e">
        <f t="shared" si="46"/>
        <v>#DIV/0!</v>
      </c>
    </row>
    <row r="2907" spans="9:10" x14ac:dyDescent="0.2">
      <c r="I2907" s="31">
        <v>1</v>
      </c>
      <c r="J2907" s="117" t="e">
        <f t="shared" si="46"/>
        <v>#DIV/0!</v>
      </c>
    </row>
    <row r="2908" spans="9:10" x14ac:dyDescent="0.2">
      <c r="I2908" s="31">
        <v>1</v>
      </c>
      <c r="J2908" s="117" t="e">
        <f t="shared" si="46"/>
        <v>#DIV/0!</v>
      </c>
    </row>
    <row r="2909" spans="9:10" x14ac:dyDescent="0.2">
      <c r="I2909" s="31">
        <v>1</v>
      </c>
      <c r="J2909" s="117" t="e">
        <f t="shared" si="46"/>
        <v>#DIV/0!</v>
      </c>
    </row>
    <row r="2910" spans="9:10" x14ac:dyDescent="0.2">
      <c r="I2910" s="31">
        <v>1</v>
      </c>
      <c r="J2910" s="117" t="e">
        <f t="shared" si="46"/>
        <v>#DIV/0!</v>
      </c>
    </row>
    <row r="2911" spans="9:10" x14ac:dyDescent="0.2">
      <c r="I2911" s="31">
        <v>1</v>
      </c>
      <c r="J2911" s="117" t="e">
        <f t="shared" si="46"/>
        <v>#DIV/0!</v>
      </c>
    </row>
    <row r="2912" spans="9:10" x14ac:dyDescent="0.2">
      <c r="I2912" s="31">
        <v>1</v>
      </c>
      <c r="J2912" s="117" t="e">
        <f t="shared" si="46"/>
        <v>#DIV/0!</v>
      </c>
    </row>
    <row r="2913" spans="9:10" x14ac:dyDescent="0.2">
      <c r="I2913" s="31">
        <v>1</v>
      </c>
      <c r="J2913" s="117" t="e">
        <f t="shared" si="46"/>
        <v>#DIV/0!</v>
      </c>
    </row>
    <row r="2914" spans="9:10" x14ac:dyDescent="0.2">
      <c r="I2914" s="31">
        <v>1</v>
      </c>
      <c r="J2914" s="117" t="e">
        <f t="shared" si="46"/>
        <v>#DIV/0!</v>
      </c>
    </row>
    <row r="2915" spans="9:10" x14ac:dyDescent="0.2">
      <c r="I2915" s="31">
        <v>1</v>
      </c>
      <c r="J2915" s="117" t="e">
        <f t="shared" si="46"/>
        <v>#DIV/0!</v>
      </c>
    </row>
    <row r="2916" spans="9:10" x14ac:dyDescent="0.2">
      <c r="I2916" s="31">
        <v>1</v>
      </c>
      <c r="J2916" s="117" t="e">
        <f t="shared" si="46"/>
        <v>#DIV/0!</v>
      </c>
    </row>
    <row r="2917" spans="9:10" x14ac:dyDescent="0.2">
      <c r="I2917" s="31">
        <v>1</v>
      </c>
      <c r="J2917" s="117" t="e">
        <f t="shared" si="46"/>
        <v>#DIV/0!</v>
      </c>
    </row>
    <row r="2918" spans="9:10" x14ac:dyDescent="0.2">
      <c r="I2918" s="31">
        <v>1</v>
      </c>
      <c r="J2918" s="117" t="e">
        <f t="shared" si="46"/>
        <v>#DIV/0!</v>
      </c>
    </row>
    <row r="2919" spans="9:10" x14ac:dyDescent="0.2">
      <c r="I2919" s="31">
        <v>1</v>
      </c>
      <c r="J2919" s="117" t="e">
        <f t="shared" si="46"/>
        <v>#DIV/0!</v>
      </c>
    </row>
    <row r="2920" spans="9:10" x14ac:dyDescent="0.2">
      <c r="I2920" s="31">
        <v>1</v>
      </c>
      <c r="J2920" s="117" t="e">
        <f t="shared" si="46"/>
        <v>#DIV/0!</v>
      </c>
    </row>
    <row r="2921" spans="9:10" x14ac:dyDescent="0.2">
      <c r="I2921" s="31">
        <v>1</v>
      </c>
      <c r="J2921" s="117" t="e">
        <f t="shared" si="46"/>
        <v>#DIV/0!</v>
      </c>
    </row>
    <row r="2922" spans="9:10" x14ac:dyDescent="0.2">
      <c r="I2922" s="31">
        <v>1</v>
      </c>
      <c r="J2922" s="117" t="e">
        <f t="shared" si="46"/>
        <v>#DIV/0!</v>
      </c>
    </row>
    <row r="2923" spans="9:10" x14ac:dyDescent="0.2">
      <c r="I2923" s="31">
        <v>1</v>
      </c>
      <c r="J2923" s="117" t="e">
        <f t="shared" si="46"/>
        <v>#DIV/0!</v>
      </c>
    </row>
    <row r="2924" spans="9:10" x14ac:dyDescent="0.2">
      <c r="I2924" s="31">
        <v>1</v>
      </c>
      <c r="J2924" s="117" t="e">
        <f t="shared" si="46"/>
        <v>#DIV/0!</v>
      </c>
    </row>
    <row r="2925" spans="9:10" x14ac:dyDescent="0.2">
      <c r="I2925" s="31">
        <v>1</v>
      </c>
      <c r="J2925" s="117" t="e">
        <f t="shared" si="46"/>
        <v>#DIV/0!</v>
      </c>
    </row>
    <row r="2926" spans="9:10" x14ac:dyDescent="0.2">
      <c r="I2926" s="31">
        <v>1</v>
      </c>
      <c r="J2926" s="117" t="e">
        <f t="shared" si="46"/>
        <v>#DIV/0!</v>
      </c>
    </row>
    <row r="2927" spans="9:10" x14ac:dyDescent="0.2">
      <c r="I2927" s="31">
        <v>1</v>
      </c>
      <c r="J2927" s="117" t="e">
        <f t="shared" si="46"/>
        <v>#DIV/0!</v>
      </c>
    </row>
    <row r="2928" spans="9:10" x14ac:dyDescent="0.2">
      <c r="I2928" s="31">
        <v>1</v>
      </c>
      <c r="J2928" s="117" t="e">
        <f t="shared" si="46"/>
        <v>#DIV/0!</v>
      </c>
    </row>
    <row r="2929" spans="9:10" x14ac:dyDescent="0.2">
      <c r="I2929" s="31">
        <v>1</v>
      </c>
      <c r="J2929" s="117" t="e">
        <f t="shared" si="46"/>
        <v>#DIV/0!</v>
      </c>
    </row>
    <row r="2930" spans="9:10" x14ac:dyDescent="0.2">
      <c r="I2930" s="31">
        <v>1</v>
      </c>
      <c r="J2930" s="117" t="e">
        <f t="shared" si="46"/>
        <v>#DIV/0!</v>
      </c>
    </row>
    <row r="2931" spans="9:10" x14ac:dyDescent="0.2">
      <c r="I2931" s="31">
        <v>1</v>
      </c>
      <c r="J2931" s="117" t="e">
        <f t="shared" si="46"/>
        <v>#DIV/0!</v>
      </c>
    </row>
    <row r="2932" spans="9:10" x14ac:dyDescent="0.2">
      <c r="I2932" s="31">
        <v>1</v>
      </c>
      <c r="J2932" s="117" t="e">
        <f t="shared" si="46"/>
        <v>#DIV/0!</v>
      </c>
    </row>
    <row r="2933" spans="9:10" x14ac:dyDescent="0.2">
      <c r="I2933" s="31">
        <v>1</v>
      </c>
      <c r="J2933" s="117" t="e">
        <f t="shared" si="46"/>
        <v>#DIV/0!</v>
      </c>
    </row>
    <row r="2934" spans="9:10" x14ac:dyDescent="0.2">
      <c r="I2934" s="31">
        <v>1</v>
      </c>
      <c r="J2934" s="117" t="e">
        <f t="shared" si="46"/>
        <v>#DIV/0!</v>
      </c>
    </row>
    <row r="2935" spans="9:10" x14ac:dyDescent="0.2">
      <c r="I2935" s="31">
        <v>1</v>
      </c>
      <c r="J2935" s="117" t="e">
        <f t="shared" si="46"/>
        <v>#DIV/0!</v>
      </c>
    </row>
    <row r="2936" spans="9:10" x14ac:dyDescent="0.2">
      <c r="I2936" s="31">
        <v>1</v>
      </c>
      <c r="J2936" s="117" t="e">
        <f t="shared" si="46"/>
        <v>#DIV/0!</v>
      </c>
    </row>
    <row r="2937" spans="9:10" x14ac:dyDescent="0.2">
      <c r="I2937" s="31">
        <v>1</v>
      </c>
      <c r="J2937" s="117" t="e">
        <f t="shared" si="46"/>
        <v>#DIV/0!</v>
      </c>
    </row>
    <row r="2938" spans="9:10" x14ac:dyDescent="0.2">
      <c r="I2938" s="31">
        <v>1</v>
      </c>
      <c r="J2938" s="117" t="e">
        <f t="shared" si="46"/>
        <v>#DIV/0!</v>
      </c>
    </row>
    <row r="2939" spans="9:10" x14ac:dyDescent="0.2">
      <c r="I2939" s="31">
        <v>1</v>
      </c>
      <c r="J2939" s="117" t="e">
        <f t="shared" si="46"/>
        <v>#DIV/0!</v>
      </c>
    </row>
    <row r="2940" spans="9:10" x14ac:dyDescent="0.2">
      <c r="I2940" s="31">
        <v>1</v>
      </c>
      <c r="J2940" s="117" t="e">
        <f t="shared" si="46"/>
        <v>#DIV/0!</v>
      </c>
    </row>
    <row r="2941" spans="9:10" x14ac:dyDescent="0.2">
      <c r="I2941" s="31">
        <v>1</v>
      </c>
      <c r="J2941" s="117" t="e">
        <f t="shared" si="46"/>
        <v>#DIV/0!</v>
      </c>
    </row>
    <row r="2942" spans="9:10" x14ac:dyDescent="0.2">
      <c r="I2942" s="31">
        <v>1</v>
      </c>
      <c r="J2942" s="117" t="e">
        <f t="shared" si="46"/>
        <v>#DIV/0!</v>
      </c>
    </row>
    <row r="2943" spans="9:10" x14ac:dyDescent="0.2">
      <c r="I2943" s="31">
        <v>1</v>
      </c>
      <c r="J2943" s="117" t="e">
        <f t="shared" si="46"/>
        <v>#DIV/0!</v>
      </c>
    </row>
    <row r="2944" spans="9:10" x14ac:dyDescent="0.2">
      <c r="I2944" s="31">
        <v>1</v>
      </c>
      <c r="J2944" s="117" t="e">
        <f t="shared" si="46"/>
        <v>#DIV/0!</v>
      </c>
    </row>
    <row r="2945" spans="9:10" x14ac:dyDescent="0.2">
      <c r="I2945" s="31">
        <v>1</v>
      </c>
      <c r="J2945" s="117" t="e">
        <f t="shared" si="46"/>
        <v>#DIV/0!</v>
      </c>
    </row>
    <row r="2946" spans="9:10" x14ac:dyDescent="0.2">
      <c r="I2946" s="31">
        <v>1</v>
      </c>
      <c r="J2946" s="117" t="e">
        <f t="shared" si="46"/>
        <v>#DIV/0!</v>
      </c>
    </row>
    <row r="2947" spans="9:10" x14ac:dyDescent="0.2">
      <c r="I2947" s="31">
        <v>1</v>
      </c>
      <c r="J2947" s="117" t="e">
        <f t="shared" si="46"/>
        <v>#DIV/0!</v>
      </c>
    </row>
    <row r="2948" spans="9:10" x14ac:dyDescent="0.2">
      <c r="I2948" s="31">
        <v>1</v>
      </c>
      <c r="J2948" s="117" t="e">
        <f t="shared" si="46"/>
        <v>#DIV/0!</v>
      </c>
    </row>
    <row r="2949" spans="9:10" x14ac:dyDescent="0.2">
      <c r="I2949" s="31">
        <v>1</v>
      </c>
      <c r="J2949" s="117" t="e">
        <f t="shared" si="46"/>
        <v>#DIV/0!</v>
      </c>
    </row>
    <row r="2950" spans="9:10" x14ac:dyDescent="0.2">
      <c r="I2950" s="31">
        <v>1</v>
      </c>
      <c r="J2950" s="117" t="e">
        <f t="shared" si="46"/>
        <v>#DIV/0!</v>
      </c>
    </row>
    <row r="2951" spans="9:10" x14ac:dyDescent="0.2">
      <c r="I2951" s="31">
        <v>1</v>
      </c>
      <c r="J2951" s="117" t="e">
        <f t="shared" si="46"/>
        <v>#DIV/0!</v>
      </c>
    </row>
    <row r="2952" spans="9:10" x14ac:dyDescent="0.2">
      <c r="I2952" s="31">
        <v>1</v>
      </c>
      <c r="J2952" s="117" t="e">
        <f t="shared" si="46"/>
        <v>#DIV/0!</v>
      </c>
    </row>
    <row r="2953" spans="9:10" x14ac:dyDescent="0.2">
      <c r="I2953" s="31">
        <v>1</v>
      </c>
      <c r="J2953" s="117" t="e">
        <f t="shared" si="46"/>
        <v>#DIV/0!</v>
      </c>
    </row>
    <row r="2954" spans="9:10" x14ac:dyDescent="0.2">
      <c r="I2954" s="31">
        <v>1</v>
      </c>
      <c r="J2954" s="117" t="e">
        <f t="shared" si="46"/>
        <v>#DIV/0!</v>
      </c>
    </row>
    <row r="2955" spans="9:10" x14ac:dyDescent="0.2">
      <c r="I2955" s="31">
        <v>1</v>
      </c>
      <c r="J2955" s="117" t="e">
        <f t="shared" si="46"/>
        <v>#DIV/0!</v>
      </c>
    </row>
    <row r="2956" spans="9:10" x14ac:dyDescent="0.2">
      <c r="I2956" s="31">
        <v>1</v>
      </c>
      <c r="J2956" s="117" t="e">
        <f t="shared" si="46"/>
        <v>#DIV/0!</v>
      </c>
    </row>
    <row r="2957" spans="9:10" x14ac:dyDescent="0.2">
      <c r="I2957" s="31">
        <v>1</v>
      </c>
      <c r="J2957" s="117" t="e">
        <f t="shared" si="46"/>
        <v>#DIV/0!</v>
      </c>
    </row>
    <row r="2958" spans="9:10" x14ac:dyDescent="0.2">
      <c r="I2958" s="31">
        <v>1</v>
      </c>
      <c r="J2958" s="117" t="e">
        <f t="shared" si="46"/>
        <v>#DIV/0!</v>
      </c>
    </row>
    <row r="2959" spans="9:10" x14ac:dyDescent="0.2">
      <c r="I2959" s="31">
        <v>1</v>
      </c>
      <c r="J2959" s="117" t="e">
        <f t="shared" ref="J2959:J3022" si="47">+I2959/G2959</f>
        <v>#DIV/0!</v>
      </c>
    </row>
    <row r="2960" spans="9:10" x14ac:dyDescent="0.2">
      <c r="I2960" s="31">
        <v>1</v>
      </c>
      <c r="J2960" s="117" t="e">
        <f t="shared" si="47"/>
        <v>#DIV/0!</v>
      </c>
    </row>
    <row r="2961" spans="9:10" x14ac:dyDescent="0.2">
      <c r="I2961" s="31">
        <v>1</v>
      </c>
      <c r="J2961" s="117" t="e">
        <f t="shared" si="47"/>
        <v>#DIV/0!</v>
      </c>
    </row>
    <row r="2962" spans="9:10" x14ac:dyDescent="0.2">
      <c r="I2962" s="31">
        <v>1</v>
      </c>
      <c r="J2962" s="117" t="e">
        <f t="shared" si="47"/>
        <v>#DIV/0!</v>
      </c>
    </row>
    <row r="2963" spans="9:10" x14ac:dyDescent="0.2">
      <c r="I2963" s="31">
        <v>1</v>
      </c>
      <c r="J2963" s="117" t="e">
        <f t="shared" si="47"/>
        <v>#DIV/0!</v>
      </c>
    </row>
    <row r="2964" spans="9:10" x14ac:dyDescent="0.2">
      <c r="I2964" s="31">
        <v>1</v>
      </c>
      <c r="J2964" s="117" t="e">
        <f t="shared" si="47"/>
        <v>#DIV/0!</v>
      </c>
    </row>
    <row r="2965" spans="9:10" x14ac:dyDescent="0.2">
      <c r="I2965" s="31">
        <v>1</v>
      </c>
      <c r="J2965" s="117" t="e">
        <f t="shared" si="47"/>
        <v>#DIV/0!</v>
      </c>
    </row>
    <row r="2966" spans="9:10" x14ac:dyDescent="0.2">
      <c r="I2966" s="31">
        <v>1</v>
      </c>
      <c r="J2966" s="117" t="e">
        <f t="shared" si="47"/>
        <v>#DIV/0!</v>
      </c>
    </row>
    <row r="2967" spans="9:10" x14ac:dyDescent="0.2">
      <c r="I2967" s="31">
        <v>1</v>
      </c>
      <c r="J2967" s="117" t="e">
        <f t="shared" si="47"/>
        <v>#DIV/0!</v>
      </c>
    </row>
    <row r="2968" spans="9:10" x14ac:dyDescent="0.2">
      <c r="I2968" s="31">
        <v>1</v>
      </c>
      <c r="J2968" s="117" t="e">
        <f t="shared" si="47"/>
        <v>#DIV/0!</v>
      </c>
    </row>
    <row r="2969" spans="9:10" x14ac:dyDescent="0.2">
      <c r="I2969" s="31">
        <v>1</v>
      </c>
      <c r="J2969" s="117" t="e">
        <f t="shared" si="47"/>
        <v>#DIV/0!</v>
      </c>
    </row>
    <row r="2970" spans="9:10" x14ac:dyDescent="0.2">
      <c r="I2970" s="31">
        <v>1</v>
      </c>
      <c r="J2970" s="117" t="e">
        <f t="shared" si="47"/>
        <v>#DIV/0!</v>
      </c>
    </row>
    <row r="2971" spans="9:10" x14ac:dyDescent="0.2">
      <c r="I2971" s="31">
        <v>1</v>
      </c>
      <c r="J2971" s="117" t="e">
        <f t="shared" si="47"/>
        <v>#DIV/0!</v>
      </c>
    </row>
    <row r="2972" spans="9:10" x14ac:dyDescent="0.2">
      <c r="I2972" s="31">
        <v>1</v>
      </c>
      <c r="J2972" s="117" t="e">
        <f t="shared" si="47"/>
        <v>#DIV/0!</v>
      </c>
    </row>
    <row r="2973" spans="9:10" x14ac:dyDescent="0.2">
      <c r="I2973" s="31">
        <v>1</v>
      </c>
      <c r="J2973" s="117" t="e">
        <f t="shared" si="47"/>
        <v>#DIV/0!</v>
      </c>
    </row>
    <row r="2974" spans="9:10" x14ac:dyDescent="0.2">
      <c r="I2974" s="31">
        <v>1</v>
      </c>
      <c r="J2974" s="117" t="e">
        <f t="shared" si="47"/>
        <v>#DIV/0!</v>
      </c>
    </row>
    <row r="2975" spans="9:10" x14ac:dyDescent="0.2">
      <c r="I2975" s="31">
        <v>1</v>
      </c>
      <c r="J2975" s="117" t="e">
        <f t="shared" si="47"/>
        <v>#DIV/0!</v>
      </c>
    </row>
    <row r="2976" spans="9:10" x14ac:dyDescent="0.2">
      <c r="I2976" s="31">
        <v>1</v>
      </c>
      <c r="J2976" s="117" t="e">
        <f t="shared" si="47"/>
        <v>#DIV/0!</v>
      </c>
    </row>
    <row r="2977" spans="9:10" x14ac:dyDescent="0.2">
      <c r="I2977" s="31">
        <v>1</v>
      </c>
      <c r="J2977" s="117" t="e">
        <f t="shared" si="47"/>
        <v>#DIV/0!</v>
      </c>
    </row>
    <row r="2978" spans="9:10" x14ac:dyDescent="0.2">
      <c r="I2978" s="31">
        <v>1</v>
      </c>
      <c r="J2978" s="117" t="e">
        <f t="shared" si="47"/>
        <v>#DIV/0!</v>
      </c>
    </row>
    <row r="2979" spans="9:10" x14ac:dyDescent="0.2">
      <c r="I2979" s="31">
        <v>1</v>
      </c>
      <c r="J2979" s="117" t="e">
        <f t="shared" si="47"/>
        <v>#DIV/0!</v>
      </c>
    </row>
    <row r="2980" spans="9:10" x14ac:dyDescent="0.2">
      <c r="I2980" s="31">
        <v>1</v>
      </c>
      <c r="J2980" s="117" t="e">
        <f t="shared" si="47"/>
        <v>#DIV/0!</v>
      </c>
    </row>
    <row r="2981" spans="9:10" x14ac:dyDescent="0.2">
      <c r="I2981" s="31">
        <v>1</v>
      </c>
      <c r="J2981" s="117" t="e">
        <f t="shared" si="47"/>
        <v>#DIV/0!</v>
      </c>
    </row>
    <row r="2982" spans="9:10" x14ac:dyDescent="0.2">
      <c r="I2982" s="31">
        <v>1</v>
      </c>
      <c r="J2982" s="117" t="e">
        <f t="shared" si="47"/>
        <v>#DIV/0!</v>
      </c>
    </row>
    <row r="2983" spans="9:10" x14ac:dyDescent="0.2">
      <c r="I2983" s="31">
        <v>1</v>
      </c>
      <c r="J2983" s="117" t="e">
        <f t="shared" si="47"/>
        <v>#DIV/0!</v>
      </c>
    </row>
    <row r="2984" spans="9:10" x14ac:dyDescent="0.2">
      <c r="I2984" s="31">
        <v>1</v>
      </c>
      <c r="J2984" s="117" t="e">
        <f t="shared" si="47"/>
        <v>#DIV/0!</v>
      </c>
    </row>
    <row r="2985" spans="9:10" x14ac:dyDescent="0.2">
      <c r="I2985" s="31">
        <v>1</v>
      </c>
      <c r="J2985" s="117" t="e">
        <f t="shared" si="47"/>
        <v>#DIV/0!</v>
      </c>
    </row>
    <row r="2986" spans="9:10" x14ac:dyDescent="0.2">
      <c r="I2986" s="31">
        <v>1</v>
      </c>
      <c r="J2986" s="117" t="e">
        <f t="shared" si="47"/>
        <v>#DIV/0!</v>
      </c>
    </row>
    <row r="2987" spans="9:10" x14ac:dyDescent="0.2">
      <c r="I2987" s="31">
        <v>1</v>
      </c>
      <c r="J2987" s="117" t="e">
        <f t="shared" si="47"/>
        <v>#DIV/0!</v>
      </c>
    </row>
    <row r="2988" spans="9:10" x14ac:dyDescent="0.2">
      <c r="I2988" s="31">
        <v>1</v>
      </c>
      <c r="J2988" s="117" t="e">
        <f t="shared" si="47"/>
        <v>#DIV/0!</v>
      </c>
    </row>
    <row r="2989" spans="9:10" x14ac:dyDescent="0.2">
      <c r="I2989" s="31">
        <v>1</v>
      </c>
      <c r="J2989" s="117" t="e">
        <f t="shared" si="47"/>
        <v>#DIV/0!</v>
      </c>
    </row>
    <row r="2990" spans="9:10" x14ac:dyDescent="0.2">
      <c r="I2990" s="31">
        <v>1</v>
      </c>
      <c r="J2990" s="117" t="e">
        <f t="shared" si="47"/>
        <v>#DIV/0!</v>
      </c>
    </row>
    <row r="2991" spans="9:10" x14ac:dyDescent="0.2">
      <c r="I2991" s="31">
        <v>1</v>
      </c>
      <c r="J2991" s="117" t="e">
        <f t="shared" si="47"/>
        <v>#DIV/0!</v>
      </c>
    </row>
    <row r="2992" spans="9:10" x14ac:dyDescent="0.2">
      <c r="I2992" s="31">
        <v>1</v>
      </c>
      <c r="J2992" s="117" t="e">
        <f t="shared" si="47"/>
        <v>#DIV/0!</v>
      </c>
    </row>
    <row r="2993" spans="9:10" x14ac:dyDescent="0.2">
      <c r="I2993" s="31">
        <v>1</v>
      </c>
      <c r="J2993" s="117" t="e">
        <f t="shared" si="47"/>
        <v>#DIV/0!</v>
      </c>
    </row>
    <row r="2994" spans="9:10" x14ac:dyDescent="0.2">
      <c r="I2994" s="31">
        <v>1</v>
      </c>
      <c r="J2994" s="117" t="e">
        <f t="shared" si="47"/>
        <v>#DIV/0!</v>
      </c>
    </row>
    <row r="2995" spans="9:10" x14ac:dyDescent="0.2">
      <c r="I2995" s="31">
        <v>1</v>
      </c>
      <c r="J2995" s="117" t="e">
        <f t="shared" si="47"/>
        <v>#DIV/0!</v>
      </c>
    </row>
    <row r="2996" spans="9:10" x14ac:dyDescent="0.2">
      <c r="I2996" s="31">
        <v>1</v>
      </c>
      <c r="J2996" s="117" t="e">
        <f t="shared" si="47"/>
        <v>#DIV/0!</v>
      </c>
    </row>
    <row r="2997" spans="9:10" x14ac:dyDescent="0.2">
      <c r="I2997" s="31">
        <v>1</v>
      </c>
      <c r="J2997" s="117" t="e">
        <f t="shared" si="47"/>
        <v>#DIV/0!</v>
      </c>
    </row>
    <row r="2998" spans="9:10" x14ac:dyDescent="0.2">
      <c r="I2998" s="31">
        <v>1</v>
      </c>
      <c r="J2998" s="117" t="e">
        <f t="shared" si="47"/>
        <v>#DIV/0!</v>
      </c>
    </row>
    <row r="2999" spans="9:10" x14ac:dyDescent="0.2">
      <c r="I2999" s="31">
        <v>1</v>
      </c>
      <c r="J2999" s="117" t="e">
        <f t="shared" si="47"/>
        <v>#DIV/0!</v>
      </c>
    </row>
    <row r="3000" spans="9:10" x14ac:dyDescent="0.2">
      <c r="I3000" s="31">
        <v>1</v>
      </c>
      <c r="J3000" s="117" t="e">
        <f t="shared" si="47"/>
        <v>#DIV/0!</v>
      </c>
    </row>
    <row r="3001" spans="9:10" x14ac:dyDescent="0.2">
      <c r="I3001" s="31">
        <v>1</v>
      </c>
      <c r="J3001" s="117" t="e">
        <f t="shared" si="47"/>
        <v>#DIV/0!</v>
      </c>
    </row>
    <row r="3002" spans="9:10" x14ac:dyDescent="0.2">
      <c r="I3002" s="31">
        <v>1</v>
      </c>
      <c r="J3002" s="117" t="e">
        <f t="shared" si="47"/>
        <v>#DIV/0!</v>
      </c>
    </row>
    <row r="3003" spans="9:10" x14ac:dyDescent="0.2">
      <c r="I3003" s="31">
        <v>1</v>
      </c>
      <c r="J3003" s="117" t="e">
        <f t="shared" si="47"/>
        <v>#DIV/0!</v>
      </c>
    </row>
    <row r="3004" spans="9:10" x14ac:dyDescent="0.2">
      <c r="I3004" s="31">
        <v>1</v>
      </c>
      <c r="J3004" s="117" t="e">
        <f t="shared" si="47"/>
        <v>#DIV/0!</v>
      </c>
    </row>
    <row r="3005" spans="9:10" x14ac:dyDescent="0.2">
      <c r="I3005" s="31">
        <v>1</v>
      </c>
      <c r="J3005" s="117" t="e">
        <f t="shared" si="47"/>
        <v>#DIV/0!</v>
      </c>
    </row>
    <row r="3006" spans="9:10" x14ac:dyDescent="0.2">
      <c r="I3006" s="31">
        <v>1</v>
      </c>
      <c r="J3006" s="117" t="e">
        <f t="shared" si="47"/>
        <v>#DIV/0!</v>
      </c>
    </row>
    <row r="3007" spans="9:10" x14ac:dyDescent="0.2">
      <c r="I3007" s="31">
        <v>1</v>
      </c>
      <c r="J3007" s="117" t="e">
        <f t="shared" si="47"/>
        <v>#DIV/0!</v>
      </c>
    </row>
    <row r="3008" spans="9:10" x14ac:dyDescent="0.2">
      <c r="I3008" s="31">
        <v>1</v>
      </c>
      <c r="J3008" s="117" t="e">
        <f t="shared" si="47"/>
        <v>#DIV/0!</v>
      </c>
    </row>
    <row r="3009" spans="9:10" x14ac:dyDescent="0.2">
      <c r="I3009" s="31">
        <v>1</v>
      </c>
      <c r="J3009" s="117" t="e">
        <f t="shared" si="47"/>
        <v>#DIV/0!</v>
      </c>
    </row>
    <row r="3010" spans="9:10" x14ac:dyDescent="0.2">
      <c r="I3010" s="31">
        <v>1</v>
      </c>
      <c r="J3010" s="117" t="e">
        <f t="shared" si="47"/>
        <v>#DIV/0!</v>
      </c>
    </row>
    <row r="3011" spans="9:10" x14ac:dyDescent="0.2">
      <c r="I3011" s="31">
        <v>1</v>
      </c>
      <c r="J3011" s="117" t="e">
        <f t="shared" si="47"/>
        <v>#DIV/0!</v>
      </c>
    </row>
    <row r="3012" spans="9:10" x14ac:dyDescent="0.2">
      <c r="I3012" s="31">
        <v>1</v>
      </c>
      <c r="J3012" s="117" t="e">
        <f t="shared" si="47"/>
        <v>#DIV/0!</v>
      </c>
    </row>
    <row r="3013" spans="9:10" x14ac:dyDescent="0.2">
      <c r="I3013" s="31">
        <v>1</v>
      </c>
      <c r="J3013" s="117" t="e">
        <f t="shared" si="47"/>
        <v>#DIV/0!</v>
      </c>
    </row>
    <row r="3014" spans="9:10" x14ac:dyDescent="0.2">
      <c r="I3014" s="31">
        <v>1</v>
      </c>
      <c r="J3014" s="117" t="e">
        <f t="shared" si="47"/>
        <v>#DIV/0!</v>
      </c>
    </row>
    <row r="3015" spans="9:10" x14ac:dyDescent="0.2">
      <c r="I3015" s="31">
        <v>1</v>
      </c>
      <c r="J3015" s="117" t="e">
        <f t="shared" si="47"/>
        <v>#DIV/0!</v>
      </c>
    </row>
    <row r="3016" spans="9:10" x14ac:dyDescent="0.2">
      <c r="I3016" s="31">
        <v>1</v>
      </c>
      <c r="J3016" s="117" t="e">
        <f t="shared" si="47"/>
        <v>#DIV/0!</v>
      </c>
    </row>
    <row r="3017" spans="9:10" x14ac:dyDescent="0.2">
      <c r="I3017" s="31">
        <v>1</v>
      </c>
      <c r="J3017" s="117" t="e">
        <f t="shared" si="47"/>
        <v>#DIV/0!</v>
      </c>
    </row>
    <row r="3018" spans="9:10" x14ac:dyDescent="0.2">
      <c r="I3018" s="31">
        <v>1</v>
      </c>
      <c r="J3018" s="117" t="e">
        <f t="shared" si="47"/>
        <v>#DIV/0!</v>
      </c>
    </row>
    <row r="3019" spans="9:10" x14ac:dyDescent="0.2">
      <c r="I3019" s="31">
        <v>1</v>
      </c>
      <c r="J3019" s="117" t="e">
        <f t="shared" si="47"/>
        <v>#DIV/0!</v>
      </c>
    </row>
    <row r="3020" spans="9:10" x14ac:dyDescent="0.2">
      <c r="I3020" s="31">
        <v>1</v>
      </c>
      <c r="J3020" s="117" t="e">
        <f t="shared" si="47"/>
        <v>#DIV/0!</v>
      </c>
    </row>
    <row r="3021" spans="9:10" x14ac:dyDescent="0.2">
      <c r="I3021" s="31">
        <v>1</v>
      </c>
      <c r="J3021" s="117" t="e">
        <f t="shared" si="47"/>
        <v>#DIV/0!</v>
      </c>
    </row>
    <row r="3022" spans="9:10" x14ac:dyDescent="0.2">
      <c r="I3022" s="31">
        <v>1</v>
      </c>
      <c r="J3022" s="117" t="e">
        <f t="shared" si="47"/>
        <v>#DIV/0!</v>
      </c>
    </row>
    <row r="3023" spans="9:10" x14ac:dyDescent="0.2">
      <c r="I3023" s="31">
        <v>1</v>
      </c>
      <c r="J3023" s="117" t="e">
        <f t="shared" ref="J3023:J3086" si="48">+I3023/G3023</f>
        <v>#DIV/0!</v>
      </c>
    </row>
    <row r="3024" spans="9:10" x14ac:dyDescent="0.2">
      <c r="I3024" s="31">
        <v>1</v>
      </c>
      <c r="J3024" s="117" t="e">
        <f t="shared" si="48"/>
        <v>#DIV/0!</v>
      </c>
    </row>
    <row r="3025" spans="9:10" x14ac:dyDescent="0.2">
      <c r="I3025" s="31">
        <v>1</v>
      </c>
      <c r="J3025" s="117" t="e">
        <f t="shared" si="48"/>
        <v>#DIV/0!</v>
      </c>
    </row>
    <row r="3026" spans="9:10" x14ac:dyDescent="0.2">
      <c r="I3026" s="31">
        <v>1</v>
      </c>
      <c r="J3026" s="117" t="e">
        <f t="shared" si="48"/>
        <v>#DIV/0!</v>
      </c>
    </row>
    <row r="3027" spans="9:10" x14ac:dyDescent="0.2">
      <c r="I3027" s="31">
        <v>1</v>
      </c>
      <c r="J3027" s="117" t="e">
        <f t="shared" si="48"/>
        <v>#DIV/0!</v>
      </c>
    </row>
    <row r="3028" spans="9:10" x14ac:dyDescent="0.2">
      <c r="I3028" s="31">
        <v>1</v>
      </c>
      <c r="J3028" s="117" t="e">
        <f t="shared" si="48"/>
        <v>#DIV/0!</v>
      </c>
    </row>
    <row r="3029" spans="9:10" x14ac:dyDescent="0.2">
      <c r="I3029" s="31">
        <v>1</v>
      </c>
      <c r="J3029" s="117" t="e">
        <f t="shared" si="48"/>
        <v>#DIV/0!</v>
      </c>
    </row>
    <row r="3030" spans="9:10" x14ac:dyDescent="0.2">
      <c r="I3030" s="31">
        <v>1</v>
      </c>
      <c r="J3030" s="117" t="e">
        <f t="shared" si="48"/>
        <v>#DIV/0!</v>
      </c>
    </row>
    <row r="3031" spans="9:10" x14ac:dyDescent="0.2">
      <c r="I3031" s="31">
        <v>1</v>
      </c>
      <c r="J3031" s="117" t="e">
        <f t="shared" si="48"/>
        <v>#DIV/0!</v>
      </c>
    </row>
    <row r="3032" spans="9:10" x14ac:dyDescent="0.2">
      <c r="I3032" s="31">
        <v>1</v>
      </c>
      <c r="J3032" s="117" t="e">
        <f t="shared" si="48"/>
        <v>#DIV/0!</v>
      </c>
    </row>
    <row r="3033" spans="9:10" x14ac:dyDescent="0.2">
      <c r="I3033" s="31">
        <v>1</v>
      </c>
      <c r="J3033" s="117" t="e">
        <f t="shared" si="48"/>
        <v>#DIV/0!</v>
      </c>
    </row>
    <row r="3034" spans="9:10" x14ac:dyDescent="0.2">
      <c r="I3034" s="31">
        <v>1</v>
      </c>
      <c r="J3034" s="117" t="e">
        <f t="shared" si="48"/>
        <v>#DIV/0!</v>
      </c>
    </row>
    <row r="3035" spans="9:10" x14ac:dyDescent="0.2">
      <c r="I3035" s="31">
        <v>1</v>
      </c>
      <c r="J3035" s="117" t="e">
        <f t="shared" si="48"/>
        <v>#DIV/0!</v>
      </c>
    </row>
    <row r="3036" spans="9:10" x14ac:dyDescent="0.2">
      <c r="I3036" s="31">
        <v>1</v>
      </c>
      <c r="J3036" s="117" t="e">
        <f t="shared" si="48"/>
        <v>#DIV/0!</v>
      </c>
    </row>
    <row r="3037" spans="9:10" x14ac:dyDescent="0.2">
      <c r="I3037" s="31">
        <v>1</v>
      </c>
      <c r="J3037" s="117" t="e">
        <f t="shared" si="48"/>
        <v>#DIV/0!</v>
      </c>
    </row>
    <row r="3038" spans="9:10" x14ac:dyDescent="0.2">
      <c r="I3038" s="31">
        <v>1</v>
      </c>
      <c r="J3038" s="117" t="e">
        <f t="shared" si="48"/>
        <v>#DIV/0!</v>
      </c>
    </row>
    <row r="3039" spans="9:10" x14ac:dyDescent="0.2">
      <c r="I3039" s="31">
        <v>1</v>
      </c>
      <c r="J3039" s="117" t="e">
        <f t="shared" si="48"/>
        <v>#DIV/0!</v>
      </c>
    </row>
    <row r="3040" spans="9:10" x14ac:dyDescent="0.2">
      <c r="I3040" s="31">
        <v>1</v>
      </c>
      <c r="J3040" s="117" t="e">
        <f t="shared" si="48"/>
        <v>#DIV/0!</v>
      </c>
    </row>
    <row r="3041" spans="9:10" x14ac:dyDescent="0.2">
      <c r="I3041" s="31">
        <v>1</v>
      </c>
      <c r="J3041" s="117" t="e">
        <f t="shared" si="48"/>
        <v>#DIV/0!</v>
      </c>
    </row>
    <row r="3042" spans="9:10" x14ac:dyDescent="0.2">
      <c r="I3042" s="31">
        <v>1</v>
      </c>
      <c r="J3042" s="117" t="e">
        <f t="shared" si="48"/>
        <v>#DIV/0!</v>
      </c>
    </row>
    <row r="3043" spans="9:10" x14ac:dyDescent="0.2">
      <c r="I3043" s="31">
        <v>1</v>
      </c>
      <c r="J3043" s="117" t="e">
        <f t="shared" si="48"/>
        <v>#DIV/0!</v>
      </c>
    </row>
    <row r="3044" spans="9:10" x14ac:dyDescent="0.2">
      <c r="I3044" s="31">
        <v>1</v>
      </c>
      <c r="J3044" s="117" t="e">
        <f t="shared" si="48"/>
        <v>#DIV/0!</v>
      </c>
    </row>
    <row r="3045" spans="9:10" x14ac:dyDescent="0.2">
      <c r="I3045" s="31">
        <v>1</v>
      </c>
      <c r="J3045" s="117" t="e">
        <f t="shared" si="48"/>
        <v>#DIV/0!</v>
      </c>
    </row>
    <row r="3046" spans="9:10" x14ac:dyDescent="0.2">
      <c r="I3046" s="31">
        <v>1</v>
      </c>
      <c r="J3046" s="117" t="e">
        <f t="shared" si="48"/>
        <v>#DIV/0!</v>
      </c>
    </row>
    <row r="3047" spans="9:10" x14ac:dyDescent="0.2">
      <c r="I3047" s="31">
        <v>1</v>
      </c>
      <c r="J3047" s="117" t="e">
        <f t="shared" si="48"/>
        <v>#DIV/0!</v>
      </c>
    </row>
    <row r="3048" spans="9:10" x14ac:dyDescent="0.2">
      <c r="I3048" s="31">
        <v>1</v>
      </c>
      <c r="J3048" s="117" t="e">
        <f t="shared" si="48"/>
        <v>#DIV/0!</v>
      </c>
    </row>
    <row r="3049" spans="9:10" x14ac:dyDescent="0.2">
      <c r="I3049" s="31">
        <v>1</v>
      </c>
      <c r="J3049" s="117" t="e">
        <f t="shared" si="48"/>
        <v>#DIV/0!</v>
      </c>
    </row>
    <row r="3050" spans="9:10" x14ac:dyDescent="0.2">
      <c r="I3050" s="31">
        <v>1</v>
      </c>
      <c r="J3050" s="117" t="e">
        <f t="shared" si="48"/>
        <v>#DIV/0!</v>
      </c>
    </row>
    <row r="3051" spans="9:10" x14ac:dyDescent="0.2">
      <c r="I3051" s="31">
        <v>1</v>
      </c>
      <c r="J3051" s="117" t="e">
        <f t="shared" si="48"/>
        <v>#DIV/0!</v>
      </c>
    </row>
    <row r="3052" spans="9:10" x14ac:dyDescent="0.2">
      <c r="I3052" s="31">
        <v>1</v>
      </c>
      <c r="J3052" s="117" t="e">
        <f t="shared" si="48"/>
        <v>#DIV/0!</v>
      </c>
    </row>
    <row r="3053" spans="9:10" x14ac:dyDescent="0.2">
      <c r="I3053" s="31">
        <v>1</v>
      </c>
      <c r="J3053" s="117" t="e">
        <f t="shared" si="48"/>
        <v>#DIV/0!</v>
      </c>
    </row>
    <row r="3054" spans="9:10" x14ac:dyDescent="0.2">
      <c r="I3054" s="31">
        <v>1</v>
      </c>
      <c r="J3054" s="117" t="e">
        <f t="shared" si="48"/>
        <v>#DIV/0!</v>
      </c>
    </row>
    <row r="3055" spans="9:10" x14ac:dyDescent="0.2">
      <c r="I3055" s="31">
        <v>1</v>
      </c>
      <c r="J3055" s="117" t="e">
        <f t="shared" si="48"/>
        <v>#DIV/0!</v>
      </c>
    </row>
    <row r="3056" spans="9:10" x14ac:dyDescent="0.2">
      <c r="I3056" s="31">
        <v>1</v>
      </c>
      <c r="J3056" s="117" t="e">
        <f t="shared" si="48"/>
        <v>#DIV/0!</v>
      </c>
    </row>
    <row r="3057" spans="9:10" x14ac:dyDescent="0.2">
      <c r="I3057" s="31">
        <v>1</v>
      </c>
      <c r="J3057" s="117" t="e">
        <f t="shared" si="48"/>
        <v>#DIV/0!</v>
      </c>
    </row>
    <row r="3058" spans="9:10" x14ac:dyDescent="0.2">
      <c r="I3058" s="31">
        <v>1</v>
      </c>
      <c r="J3058" s="117" t="e">
        <f t="shared" si="48"/>
        <v>#DIV/0!</v>
      </c>
    </row>
    <row r="3059" spans="9:10" x14ac:dyDescent="0.2">
      <c r="I3059" s="31">
        <v>1</v>
      </c>
      <c r="J3059" s="117" t="e">
        <f t="shared" si="48"/>
        <v>#DIV/0!</v>
      </c>
    </row>
    <row r="3060" spans="9:10" x14ac:dyDescent="0.2">
      <c r="I3060" s="31">
        <v>1</v>
      </c>
      <c r="J3060" s="117" t="e">
        <f t="shared" si="48"/>
        <v>#DIV/0!</v>
      </c>
    </row>
    <row r="3061" spans="9:10" x14ac:dyDescent="0.2">
      <c r="I3061" s="31">
        <v>1</v>
      </c>
      <c r="J3061" s="117" t="e">
        <f t="shared" si="48"/>
        <v>#DIV/0!</v>
      </c>
    </row>
    <row r="3062" spans="9:10" x14ac:dyDescent="0.2">
      <c r="I3062" s="31">
        <v>1</v>
      </c>
      <c r="J3062" s="117" t="e">
        <f t="shared" si="48"/>
        <v>#DIV/0!</v>
      </c>
    </row>
    <row r="3063" spans="9:10" x14ac:dyDescent="0.2">
      <c r="I3063" s="31">
        <v>1</v>
      </c>
      <c r="J3063" s="117" t="e">
        <f t="shared" si="48"/>
        <v>#DIV/0!</v>
      </c>
    </row>
    <row r="3064" spans="9:10" x14ac:dyDescent="0.2">
      <c r="I3064" s="31">
        <v>1</v>
      </c>
      <c r="J3064" s="117" t="e">
        <f t="shared" si="48"/>
        <v>#DIV/0!</v>
      </c>
    </row>
    <row r="3065" spans="9:10" x14ac:dyDescent="0.2">
      <c r="I3065" s="31">
        <v>1</v>
      </c>
      <c r="J3065" s="117" t="e">
        <f t="shared" si="48"/>
        <v>#DIV/0!</v>
      </c>
    </row>
    <row r="3066" spans="9:10" x14ac:dyDescent="0.2">
      <c r="I3066" s="31">
        <v>1</v>
      </c>
      <c r="J3066" s="117" t="e">
        <f t="shared" si="48"/>
        <v>#DIV/0!</v>
      </c>
    </row>
    <row r="3067" spans="9:10" x14ac:dyDescent="0.2">
      <c r="I3067" s="31">
        <v>1</v>
      </c>
      <c r="J3067" s="117" t="e">
        <f t="shared" si="48"/>
        <v>#DIV/0!</v>
      </c>
    </row>
    <row r="3068" spans="9:10" x14ac:dyDescent="0.2">
      <c r="I3068" s="31">
        <v>1</v>
      </c>
      <c r="J3068" s="117" t="e">
        <f t="shared" si="48"/>
        <v>#DIV/0!</v>
      </c>
    </row>
    <row r="3069" spans="9:10" x14ac:dyDescent="0.2">
      <c r="I3069" s="31">
        <v>1</v>
      </c>
      <c r="J3069" s="117" t="e">
        <f t="shared" si="48"/>
        <v>#DIV/0!</v>
      </c>
    </row>
    <row r="3070" spans="9:10" x14ac:dyDescent="0.2">
      <c r="I3070" s="31">
        <v>1</v>
      </c>
      <c r="J3070" s="117" t="e">
        <f t="shared" si="48"/>
        <v>#DIV/0!</v>
      </c>
    </row>
    <row r="3071" spans="9:10" x14ac:dyDescent="0.2">
      <c r="I3071" s="31">
        <v>1</v>
      </c>
      <c r="J3071" s="117" t="e">
        <f t="shared" si="48"/>
        <v>#DIV/0!</v>
      </c>
    </row>
    <row r="3072" spans="9:10" x14ac:dyDescent="0.2">
      <c r="I3072" s="31">
        <v>1</v>
      </c>
      <c r="J3072" s="117" t="e">
        <f t="shared" si="48"/>
        <v>#DIV/0!</v>
      </c>
    </row>
    <row r="3073" spans="9:10" x14ac:dyDescent="0.2">
      <c r="I3073" s="31">
        <v>1</v>
      </c>
      <c r="J3073" s="117" t="e">
        <f t="shared" si="48"/>
        <v>#DIV/0!</v>
      </c>
    </row>
    <row r="3074" spans="9:10" x14ac:dyDescent="0.2">
      <c r="I3074" s="31">
        <v>1</v>
      </c>
      <c r="J3074" s="117" t="e">
        <f t="shared" si="48"/>
        <v>#DIV/0!</v>
      </c>
    </row>
    <row r="3075" spans="9:10" x14ac:dyDescent="0.2">
      <c r="I3075" s="31">
        <v>1</v>
      </c>
      <c r="J3075" s="117" t="e">
        <f t="shared" si="48"/>
        <v>#DIV/0!</v>
      </c>
    </row>
    <row r="3076" spans="9:10" x14ac:dyDescent="0.2">
      <c r="I3076" s="31">
        <v>1</v>
      </c>
      <c r="J3076" s="117" t="e">
        <f t="shared" si="48"/>
        <v>#DIV/0!</v>
      </c>
    </row>
    <row r="3077" spans="9:10" x14ac:dyDescent="0.2">
      <c r="I3077" s="31">
        <v>1</v>
      </c>
      <c r="J3077" s="117" t="e">
        <f t="shared" si="48"/>
        <v>#DIV/0!</v>
      </c>
    </row>
    <row r="3078" spans="9:10" x14ac:dyDescent="0.2">
      <c r="I3078" s="31">
        <v>1</v>
      </c>
      <c r="J3078" s="117" t="e">
        <f t="shared" si="48"/>
        <v>#DIV/0!</v>
      </c>
    </row>
    <row r="3079" spans="9:10" x14ac:dyDescent="0.2">
      <c r="I3079" s="31">
        <v>1</v>
      </c>
      <c r="J3079" s="117" t="e">
        <f t="shared" si="48"/>
        <v>#DIV/0!</v>
      </c>
    </row>
    <row r="3080" spans="9:10" x14ac:dyDescent="0.2">
      <c r="I3080" s="31">
        <v>1</v>
      </c>
      <c r="J3080" s="117" t="e">
        <f t="shared" si="48"/>
        <v>#DIV/0!</v>
      </c>
    </row>
    <row r="3081" spans="9:10" x14ac:dyDescent="0.2">
      <c r="I3081" s="31">
        <v>1</v>
      </c>
      <c r="J3081" s="117" t="e">
        <f t="shared" si="48"/>
        <v>#DIV/0!</v>
      </c>
    </row>
    <row r="3082" spans="9:10" x14ac:dyDescent="0.2">
      <c r="I3082" s="31">
        <v>1</v>
      </c>
      <c r="J3082" s="117" t="e">
        <f t="shared" si="48"/>
        <v>#DIV/0!</v>
      </c>
    </row>
    <row r="3083" spans="9:10" x14ac:dyDescent="0.2">
      <c r="I3083" s="31">
        <v>1</v>
      </c>
      <c r="J3083" s="117" t="e">
        <f t="shared" si="48"/>
        <v>#DIV/0!</v>
      </c>
    </row>
    <row r="3084" spans="9:10" x14ac:dyDescent="0.2">
      <c r="I3084" s="31">
        <v>1</v>
      </c>
      <c r="J3084" s="117" t="e">
        <f t="shared" si="48"/>
        <v>#DIV/0!</v>
      </c>
    </row>
    <row r="3085" spans="9:10" x14ac:dyDescent="0.2">
      <c r="I3085" s="31">
        <v>1</v>
      </c>
      <c r="J3085" s="117" t="e">
        <f t="shared" si="48"/>
        <v>#DIV/0!</v>
      </c>
    </row>
    <row r="3086" spans="9:10" x14ac:dyDescent="0.2">
      <c r="I3086" s="31">
        <v>1</v>
      </c>
      <c r="J3086" s="117" t="e">
        <f t="shared" si="48"/>
        <v>#DIV/0!</v>
      </c>
    </row>
    <row r="3087" spans="9:10" x14ac:dyDescent="0.2">
      <c r="I3087" s="31">
        <v>1</v>
      </c>
      <c r="J3087" s="117" t="e">
        <f t="shared" ref="J3087:J3150" si="49">+I3087/G3087</f>
        <v>#DIV/0!</v>
      </c>
    </row>
    <row r="3088" spans="9:10" x14ac:dyDescent="0.2">
      <c r="I3088" s="31">
        <v>1</v>
      </c>
      <c r="J3088" s="117" t="e">
        <f t="shared" si="49"/>
        <v>#DIV/0!</v>
      </c>
    </row>
    <row r="3089" spans="9:10" x14ac:dyDescent="0.2">
      <c r="I3089" s="31">
        <v>1</v>
      </c>
      <c r="J3089" s="117" t="e">
        <f t="shared" si="49"/>
        <v>#DIV/0!</v>
      </c>
    </row>
    <row r="3090" spans="9:10" x14ac:dyDescent="0.2">
      <c r="I3090" s="31">
        <v>1</v>
      </c>
      <c r="J3090" s="117" t="e">
        <f t="shared" si="49"/>
        <v>#DIV/0!</v>
      </c>
    </row>
    <row r="3091" spans="9:10" x14ac:dyDescent="0.2">
      <c r="I3091" s="31">
        <v>1</v>
      </c>
      <c r="J3091" s="117" t="e">
        <f t="shared" si="49"/>
        <v>#DIV/0!</v>
      </c>
    </row>
    <row r="3092" spans="9:10" x14ac:dyDescent="0.2">
      <c r="I3092" s="31">
        <v>1</v>
      </c>
      <c r="J3092" s="117" t="e">
        <f t="shared" si="49"/>
        <v>#DIV/0!</v>
      </c>
    </row>
    <row r="3093" spans="9:10" x14ac:dyDescent="0.2">
      <c r="I3093" s="31">
        <v>1</v>
      </c>
      <c r="J3093" s="117" t="e">
        <f t="shared" si="49"/>
        <v>#DIV/0!</v>
      </c>
    </row>
    <row r="3094" spans="9:10" x14ac:dyDescent="0.2">
      <c r="I3094" s="31">
        <v>1</v>
      </c>
      <c r="J3094" s="117" t="e">
        <f t="shared" si="49"/>
        <v>#DIV/0!</v>
      </c>
    </row>
    <row r="3095" spans="9:10" x14ac:dyDescent="0.2">
      <c r="I3095" s="31">
        <v>1</v>
      </c>
      <c r="J3095" s="117" t="e">
        <f t="shared" si="49"/>
        <v>#DIV/0!</v>
      </c>
    </row>
    <row r="3096" spans="9:10" x14ac:dyDescent="0.2">
      <c r="I3096" s="31">
        <v>1</v>
      </c>
      <c r="J3096" s="117" t="e">
        <f t="shared" si="49"/>
        <v>#DIV/0!</v>
      </c>
    </row>
    <row r="3097" spans="9:10" x14ac:dyDescent="0.2">
      <c r="I3097" s="31">
        <v>1</v>
      </c>
      <c r="J3097" s="117" t="e">
        <f t="shared" si="49"/>
        <v>#DIV/0!</v>
      </c>
    </row>
    <row r="3098" spans="9:10" x14ac:dyDescent="0.2">
      <c r="I3098" s="31">
        <v>1</v>
      </c>
      <c r="J3098" s="117" t="e">
        <f t="shared" si="49"/>
        <v>#DIV/0!</v>
      </c>
    </row>
    <row r="3099" spans="9:10" x14ac:dyDescent="0.2">
      <c r="I3099" s="31">
        <v>1</v>
      </c>
      <c r="J3099" s="117" t="e">
        <f t="shared" si="49"/>
        <v>#DIV/0!</v>
      </c>
    </row>
    <row r="3100" spans="9:10" x14ac:dyDescent="0.2">
      <c r="I3100" s="31">
        <v>1</v>
      </c>
      <c r="J3100" s="117" t="e">
        <f t="shared" si="49"/>
        <v>#DIV/0!</v>
      </c>
    </row>
    <row r="3101" spans="9:10" x14ac:dyDescent="0.2">
      <c r="I3101" s="31">
        <v>1</v>
      </c>
      <c r="J3101" s="117" t="e">
        <f t="shared" si="49"/>
        <v>#DIV/0!</v>
      </c>
    </row>
    <row r="3102" spans="9:10" x14ac:dyDescent="0.2">
      <c r="I3102" s="31">
        <v>1</v>
      </c>
      <c r="J3102" s="117" t="e">
        <f t="shared" si="49"/>
        <v>#DIV/0!</v>
      </c>
    </row>
    <row r="3103" spans="9:10" x14ac:dyDescent="0.2">
      <c r="I3103" s="31">
        <v>1</v>
      </c>
      <c r="J3103" s="117" t="e">
        <f t="shared" si="49"/>
        <v>#DIV/0!</v>
      </c>
    </row>
    <row r="3104" spans="9:10" x14ac:dyDescent="0.2">
      <c r="I3104" s="31">
        <v>1</v>
      </c>
      <c r="J3104" s="117" t="e">
        <f t="shared" si="49"/>
        <v>#DIV/0!</v>
      </c>
    </row>
    <row r="3105" spans="9:10" x14ac:dyDescent="0.2">
      <c r="I3105" s="31">
        <v>1</v>
      </c>
      <c r="J3105" s="117" t="e">
        <f t="shared" si="49"/>
        <v>#DIV/0!</v>
      </c>
    </row>
    <row r="3106" spans="9:10" x14ac:dyDescent="0.2">
      <c r="I3106" s="31">
        <v>1</v>
      </c>
      <c r="J3106" s="117" t="e">
        <f t="shared" si="49"/>
        <v>#DIV/0!</v>
      </c>
    </row>
    <row r="3107" spans="9:10" x14ac:dyDescent="0.2">
      <c r="I3107" s="31">
        <v>1</v>
      </c>
      <c r="J3107" s="117" t="e">
        <f t="shared" si="49"/>
        <v>#DIV/0!</v>
      </c>
    </row>
    <row r="3108" spans="9:10" x14ac:dyDescent="0.2">
      <c r="I3108" s="31">
        <v>1</v>
      </c>
      <c r="J3108" s="117" t="e">
        <f t="shared" si="49"/>
        <v>#DIV/0!</v>
      </c>
    </row>
    <row r="3109" spans="9:10" x14ac:dyDescent="0.2">
      <c r="I3109" s="31">
        <v>1</v>
      </c>
      <c r="J3109" s="117" t="e">
        <f t="shared" si="49"/>
        <v>#DIV/0!</v>
      </c>
    </row>
    <row r="3110" spans="9:10" x14ac:dyDescent="0.2">
      <c r="I3110" s="31">
        <v>1</v>
      </c>
      <c r="J3110" s="117" t="e">
        <f t="shared" si="49"/>
        <v>#DIV/0!</v>
      </c>
    </row>
    <row r="3111" spans="9:10" x14ac:dyDescent="0.2">
      <c r="I3111" s="31">
        <v>1</v>
      </c>
      <c r="J3111" s="117" t="e">
        <f t="shared" si="49"/>
        <v>#DIV/0!</v>
      </c>
    </row>
    <row r="3112" spans="9:10" x14ac:dyDescent="0.2">
      <c r="I3112" s="31">
        <v>1</v>
      </c>
      <c r="J3112" s="117" t="e">
        <f t="shared" si="49"/>
        <v>#DIV/0!</v>
      </c>
    </row>
    <row r="3113" spans="9:10" x14ac:dyDescent="0.2">
      <c r="I3113" s="31">
        <v>1</v>
      </c>
      <c r="J3113" s="117" t="e">
        <f t="shared" si="49"/>
        <v>#DIV/0!</v>
      </c>
    </row>
    <row r="3114" spans="9:10" x14ac:dyDescent="0.2">
      <c r="I3114" s="31">
        <v>1</v>
      </c>
      <c r="J3114" s="117" t="e">
        <f t="shared" si="49"/>
        <v>#DIV/0!</v>
      </c>
    </row>
    <row r="3115" spans="9:10" x14ac:dyDescent="0.2">
      <c r="I3115" s="31">
        <v>1</v>
      </c>
      <c r="J3115" s="117" t="e">
        <f t="shared" si="49"/>
        <v>#DIV/0!</v>
      </c>
    </row>
    <row r="3116" spans="9:10" x14ac:dyDescent="0.2">
      <c r="I3116" s="31">
        <v>1</v>
      </c>
      <c r="J3116" s="117" t="e">
        <f t="shared" si="49"/>
        <v>#DIV/0!</v>
      </c>
    </row>
    <row r="3117" spans="9:10" x14ac:dyDescent="0.2">
      <c r="I3117" s="31">
        <v>1</v>
      </c>
      <c r="J3117" s="117" t="e">
        <f t="shared" si="49"/>
        <v>#DIV/0!</v>
      </c>
    </row>
    <row r="3118" spans="9:10" x14ac:dyDescent="0.2">
      <c r="I3118" s="31">
        <v>1</v>
      </c>
      <c r="J3118" s="117" t="e">
        <f t="shared" si="49"/>
        <v>#DIV/0!</v>
      </c>
    </row>
    <row r="3119" spans="9:10" x14ac:dyDescent="0.2">
      <c r="I3119" s="31">
        <v>1</v>
      </c>
      <c r="J3119" s="117" t="e">
        <f t="shared" si="49"/>
        <v>#DIV/0!</v>
      </c>
    </row>
    <row r="3120" spans="9:10" x14ac:dyDescent="0.2">
      <c r="I3120" s="31">
        <v>1</v>
      </c>
      <c r="J3120" s="117" t="e">
        <f t="shared" si="49"/>
        <v>#DIV/0!</v>
      </c>
    </row>
    <row r="3121" spans="9:10" x14ac:dyDescent="0.2">
      <c r="I3121" s="31">
        <v>1</v>
      </c>
      <c r="J3121" s="117" t="e">
        <f t="shared" si="49"/>
        <v>#DIV/0!</v>
      </c>
    </row>
    <row r="3122" spans="9:10" x14ac:dyDescent="0.2">
      <c r="I3122" s="31">
        <v>1</v>
      </c>
      <c r="J3122" s="117" t="e">
        <f t="shared" si="49"/>
        <v>#DIV/0!</v>
      </c>
    </row>
    <row r="3123" spans="9:10" x14ac:dyDescent="0.2">
      <c r="I3123" s="31">
        <v>1</v>
      </c>
      <c r="J3123" s="117" t="e">
        <f t="shared" si="49"/>
        <v>#DIV/0!</v>
      </c>
    </row>
    <row r="3124" spans="9:10" x14ac:dyDescent="0.2">
      <c r="I3124" s="31">
        <v>1</v>
      </c>
      <c r="J3124" s="117" t="e">
        <f t="shared" si="49"/>
        <v>#DIV/0!</v>
      </c>
    </row>
    <row r="3125" spans="9:10" x14ac:dyDescent="0.2">
      <c r="I3125" s="31">
        <v>1</v>
      </c>
      <c r="J3125" s="117" t="e">
        <f t="shared" si="49"/>
        <v>#DIV/0!</v>
      </c>
    </row>
    <row r="3126" spans="9:10" x14ac:dyDescent="0.2">
      <c r="I3126" s="31">
        <v>1</v>
      </c>
      <c r="J3126" s="117" t="e">
        <f t="shared" si="49"/>
        <v>#DIV/0!</v>
      </c>
    </row>
    <row r="3127" spans="9:10" x14ac:dyDescent="0.2">
      <c r="I3127" s="31">
        <v>1</v>
      </c>
      <c r="J3127" s="117" t="e">
        <f t="shared" si="49"/>
        <v>#DIV/0!</v>
      </c>
    </row>
    <row r="3128" spans="9:10" x14ac:dyDescent="0.2">
      <c r="I3128" s="31">
        <v>1</v>
      </c>
      <c r="J3128" s="117" t="e">
        <f t="shared" si="49"/>
        <v>#DIV/0!</v>
      </c>
    </row>
    <row r="3129" spans="9:10" x14ac:dyDescent="0.2">
      <c r="I3129" s="31">
        <v>1</v>
      </c>
      <c r="J3129" s="117" t="e">
        <f t="shared" si="49"/>
        <v>#DIV/0!</v>
      </c>
    </row>
    <row r="3130" spans="9:10" x14ac:dyDescent="0.2">
      <c r="I3130" s="31">
        <v>1</v>
      </c>
      <c r="J3130" s="117" t="e">
        <f t="shared" si="49"/>
        <v>#DIV/0!</v>
      </c>
    </row>
    <row r="3131" spans="9:10" x14ac:dyDescent="0.2">
      <c r="I3131" s="31">
        <v>1</v>
      </c>
      <c r="J3131" s="117" t="e">
        <f t="shared" si="49"/>
        <v>#DIV/0!</v>
      </c>
    </row>
    <row r="3132" spans="9:10" x14ac:dyDescent="0.2">
      <c r="I3132" s="31">
        <v>1</v>
      </c>
      <c r="J3132" s="117" t="e">
        <f t="shared" si="49"/>
        <v>#DIV/0!</v>
      </c>
    </row>
    <row r="3133" spans="9:10" x14ac:dyDescent="0.2">
      <c r="I3133" s="31">
        <v>1</v>
      </c>
      <c r="J3133" s="117" t="e">
        <f t="shared" si="49"/>
        <v>#DIV/0!</v>
      </c>
    </row>
    <row r="3134" spans="9:10" x14ac:dyDescent="0.2">
      <c r="I3134" s="31">
        <v>1</v>
      </c>
      <c r="J3134" s="117" t="e">
        <f t="shared" si="49"/>
        <v>#DIV/0!</v>
      </c>
    </row>
    <row r="3135" spans="9:10" x14ac:dyDescent="0.2">
      <c r="I3135" s="31">
        <v>1</v>
      </c>
      <c r="J3135" s="117" t="e">
        <f t="shared" si="49"/>
        <v>#DIV/0!</v>
      </c>
    </row>
    <row r="3136" spans="9:10" x14ac:dyDescent="0.2">
      <c r="I3136" s="31">
        <v>1</v>
      </c>
      <c r="J3136" s="117" t="e">
        <f t="shared" si="49"/>
        <v>#DIV/0!</v>
      </c>
    </row>
    <row r="3137" spans="9:10" x14ac:dyDescent="0.2">
      <c r="I3137" s="31">
        <v>1</v>
      </c>
      <c r="J3137" s="117" t="e">
        <f t="shared" si="49"/>
        <v>#DIV/0!</v>
      </c>
    </row>
    <row r="3138" spans="9:10" x14ac:dyDescent="0.2">
      <c r="I3138" s="31">
        <v>1</v>
      </c>
      <c r="J3138" s="117" t="e">
        <f t="shared" si="49"/>
        <v>#DIV/0!</v>
      </c>
    </row>
    <row r="3139" spans="9:10" x14ac:dyDescent="0.2">
      <c r="I3139" s="31">
        <v>1</v>
      </c>
      <c r="J3139" s="117" t="e">
        <f t="shared" si="49"/>
        <v>#DIV/0!</v>
      </c>
    </row>
    <row r="3140" spans="9:10" x14ac:dyDescent="0.2">
      <c r="I3140" s="31">
        <v>1</v>
      </c>
      <c r="J3140" s="117" t="e">
        <f t="shared" si="49"/>
        <v>#DIV/0!</v>
      </c>
    </row>
    <row r="3141" spans="9:10" x14ac:dyDescent="0.2">
      <c r="I3141" s="31">
        <v>1</v>
      </c>
      <c r="J3141" s="117" t="e">
        <f t="shared" si="49"/>
        <v>#DIV/0!</v>
      </c>
    </row>
    <row r="3142" spans="9:10" x14ac:dyDescent="0.2">
      <c r="I3142" s="31">
        <v>1</v>
      </c>
      <c r="J3142" s="117" t="e">
        <f t="shared" si="49"/>
        <v>#DIV/0!</v>
      </c>
    </row>
    <row r="3143" spans="9:10" x14ac:dyDescent="0.2">
      <c r="I3143" s="31">
        <v>1</v>
      </c>
      <c r="J3143" s="117" t="e">
        <f t="shared" si="49"/>
        <v>#DIV/0!</v>
      </c>
    </row>
    <row r="3144" spans="9:10" x14ac:dyDescent="0.2">
      <c r="I3144" s="31">
        <v>1</v>
      </c>
      <c r="J3144" s="117" t="e">
        <f t="shared" si="49"/>
        <v>#DIV/0!</v>
      </c>
    </row>
    <row r="3145" spans="9:10" x14ac:dyDescent="0.2">
      <c r="I3145" s="31">
        <v>1</v>
      </c>
      <c r="J3145" s="117" t="e">
        <f t="shared" si="49"/>
        <v>#DIV/0!</v>
      </c>
    </row>
    <row r="3146" spans="9:10" x14ac:dyDescent="0.2">
      <c r="I3146" s="31">
        <v>1</v>
      </c>
      <c r="J3146" s="117" t="e">
        <f t="shared" si="49"/>
        <v>#DIV/0!</v>
      </c>
    </row>
    <row r="3147" spans="9:10" x14ac:dyDescent="0.2">
      <c r="I3147" s="31">
        <v>1</v>
      </c>
      <c r="J3147" s="117" t="e">
        <f t="shared" si="49"/>
        <v>#DIV/0!</v>
      </c>
    </row>
    <row r="3148" spans="9:10" x14ac:dyDescent="0.2">
      <c r="I3148" s="31">
        <v>1</v>
      </c>
      <c r="J3148" s="117" t="e">
        <f t="shared" si="49"/>
        <v>#DIV/0!</v>
      </c>
    </row>
    <row r="3149" spans="9:10" x14ac:dyDescent="0.2">
      <c r="I3149" s="31">
        <v>1</v>
      </c>
      <c r="J3149" s="117" t="e">
        <f t="shared" si="49"/>
        <v>#DIV/0!</v>
      </c>
    </row>
    <row r="3150" spans="9:10" x14ac:dyDescent="0.2">
      <c r="I3150" s="31">
        <v>1</v>
      </c>
      <c r="J3150" s="117" t="e">
        <f t="shared" si="49"/>
        <v>#DIV/0!</v>
      </c>
    </row>
    <row r="3151" spans="9:10" x14ac:dyDescent="0.2">
      <c r="I3151" s="31">
        <v>1</v>
      </c>
      <c r="J3151" s="117" t="e">
        <f t="shared" ref="J3151:J3214" si="50">+I3151/G3151</f>
        <v>#DIV/0!</v>
      </c>
    </row>
    <row r="3152" spans="9:10" x14ac:dyDescent="0.2">
      <c r="I3152" s="31">
        <v>1</v>
      </c>
      <c r="J3152" s="117" t="e">
        <f t="shared" si="50"/>
        <v>#DIV/0!</v>
      </c>
    </row>
    <row r="3153" spans="9:10" x14ac:dyDescent="0.2">
      <c r="I3153" s="31">
        <v>1</v>
      </c>
      <c r="J3153" s="117" t="e">
        <f t="shared" si="50"/>
        <v>#DIV/0!</v>
      </c>
    </row>
    <row r="3154" spans="9:10" x14ac:dyDescent="0.2">
      <c r="I3154" s="31">
        <v>1</v>
      </c>
      <c r="J3154" s="117" t="e">
        <f t="shared" si="50"/>
        <v>#DIV/0!</v>
      </c>
    </row>
    <row r="3155" spans="9:10" x14ac:dyDescent="0.2">
      <c r="I3155" s="31">
        <v>1</v>
      </c>
      <c r="J3155" s="117" t="e">
        <f t="shared" si="50"/>
        <v>#DIV/0!</v>
      </c>
    </row>
    <row r="3156" spans="9:10" x14ac:dyDescent="0.2">
      <c r="I3156" s="31">
        <v>1</v>
      </c>
      <c r="J3156" s="117" t="e">
        <f t="shared" si="50"/>
        <v>#DIV/0!</v>
      </c>
    </row>
    <row r="3157" spans="9:10" x14ac:dyDescent="0.2">
      <c r="I3157" s="31">
        <v>1</v>
      </c>
      <c r="J3157" s="117" t="e">
        <f t="shared" si="50"/>
        <v>#DIV/0!</v>
      </c>
    </row>
    <row r="3158" spans="9:10" x14ac:dyDescent="0.2">
      <c r="I3158" s="31">
        <v>1</v>
      </c>
      <c r="J3158" s="117" t="e">
        <f t="shared" si="50"/>
        <v>#DIV/0!</v>
      </c>
    </row>
    <row r="3159" spans="9:10" x14ac:dyDescent="0.2">
      <c r="I3159" s="31">
        <v>1</v>
      </c>
      <c r="J3159" s="117" t="e">
        <f t="shared" si="50"/>
        <v>#DIV/0!</v>
      </c>
    </row>
    <row r="3160" spans="9:10" x14ac:dyDescent="0.2">
      <c r="I3160" s="31">
        <v>1</v>
      </c>
      <c r="J3160" s="117" t="e">
        <f t="shared" si="50"/>
        <v>#DIV/0!</v>
      </c>
    </row>
    <row r="3161" spans="9:10" x14ac:dyDescent="0.2">
      <c r="I3161" s="31">
        <v>1</v>
      </c>
      <c r="J3161" s="117" t="e">
        <f t="shared" si="50"/>
        <v>#DIV/0!</v>
      </c>
    </row>
    <row r="3162" spans="9:10" x14ac:dyDescent="0.2">
      <c r="I3162" s="31">
        <v>1</v>
      </c>
      <c r="J3162" s="117" t="e">
        <f t="shared" si="50"/>
        <v>#DIV/0!</v>
      </c>
    </row>
    <row r="3163" spans="9:10" x14ac:dyDescent="0.2">
      <c r="I3163" s="31">
        <v>1</v>
      </c>
      <c r="J3163" s="117" t="e">
        <f t="shared" si="50"/>
        <v>#DIV/0!</v>
      </c>
    </row>
    <row r="3164" spans="9:10" x14ac:dyDescent="0.2">
      <c r="I3164" s="31">
        <v>1</v>
      </c>
      <c r="J3164" s="117" t="e">
        <f t="shared" si="50"/>
        <v>#DIV/0!</v>
      </c>
    </row>
    <row r="3165" spans="9:10" x14ac:dyDescent="0.2">
      <c r="I3165" s="31">
        <v>1</v>
      </c>
      <c r="J3165" s="117" t="e">
        <f t="shared" si="50"/>
        <v>#DIV/0!</v>
      </c>
    </row>
    <row r="3166" spans="9:10" x14ac:dyDescent="0.2">
      <c r="I3166" s="31">
        <v>1</v>
      </c>
      <c r="J3166" s="117" t="e">
        <f t="shared" si="50"/>
        <v>#DIV/0!</v>
      </c>
    </row>
    <row r="3167" spans="9:10" x14ac:dyDescent="0.2">
      <c r="I3167" s="31">
        <v>1</v>
      </c>
      <c r="J3167" s="117" t="e">
        <f t="shared" si="50"/>
        <v>#DIV/0!</v>
      </c>
    </row>
    <row r="3168" spans="9:10" x14ac:dyDescent="0.2">
      <c r="I3168" s="31">
        <v>1</v>
      </c>
      <c r="J3168" s="117" t="e">
        <f t="shared" si="50"/>
        <v>#DIV/0!</v>
      </c>
    </row>
    <row r="3169" spans="9:10" x14ac:dyDescent="0.2">
      <c r="I3169" s="31">
        <v>1</v>
      </c>
      <c r="J3169" s="117" t="e">
        <f t="shared" si="50"/>
        <v>#DIV/0!</v>
      </c>
    </row>
    <row r="3170" spans="9:10" x14ac:dyDescent="0.2">
      <c r="I3170" s="31">
        <v>1</v>
      </c>
      <c r="J3170" s="117" t="e">
        <f t="shared" si="50"/>
        <v>#DIV/0!</v>
      </c>
    </row>
    <row r="3171" spans="9:10" x14ac:dyDescent="0.2">
      <c r="I3171" s="31">
        <v>1</v>
      </c>
      <c r="J3171" s="117" t="e">
        <f t="shared" si="50"/>
        <v>#DIV/0!</v>
      </c>
    </row>
    <row r="3172" spans="9:10" x14ac:dyDescent="0.2">
      <c r="I3172" s="31">
        <v>1</v>
      </c>
      <c r="J3172" s="117" t="e">
        <f t="shared" si="50"/>
        <v>#DIV/0!</v>
      </c>
    </row>
    <row r="3173" spans="9:10" x14ac:dyDescent="0.2">
      <c r="I3173" s="31">
        <v>1</v>
      </c>
      <c r="J3173" s="117" t="e">
        <f t="shared" si="50"/>
        <v>#DIV/0!</v>
      </c>
    </row>
    <row r="3174" spans="9:10" x14ac:dyDescent="0.2">
      <c r="I3174" s="31">
        <v>1</v>
      </c>
      <c r="J3174" s="117" t="e">
        <f t="shared" si="50"/>
        <v>#DIV/0!</v>
      </c>
    </row>
    <row r="3175" spans="9:10" x14ac:dyDescent="0.2">
      <c r="I3175" s="31">
        <v>1</v>
      </c>
      <c r="J3175" s="117" t="e">
        <f t="shared" si="50"/>
        <v>#DIV/0!</v>
      </c>
    </row>
    <row r="3176" spans="9:10" x14ac:dyDescent="0.2">
      <c r="I3176" s="31">
        <v>1</v>
      </c>
      <c r="J3176" s="117" t="e">
        <f t="shared" si="50"/>
        <v>#DIV/0!</v>
      </c>
    </row>
    <row r="3177" spans="9:10" x14ac:dyDescent="0.2">
      <c r="I3177" s="31">
        <v>1</v>
      </c>
      <c r="J3177" s="117" t="e">
        <f t="shared" si="50"/>
        <v>#DIV/0!</v>
      </c>
    </row>
    <row r="3178" spans="9:10" x14ac:dyDescent="0.2">
      <c r="I3178" s="31">
        <v>1</v>
      </c>
      <c r="J3178" s="117" t="e">
        <f t="shared" si="50"/>
        <v>#DIV/0!</v>
      </c>
    </row>
    <row r="3179" spans="9:10" x14ac:dyDescent="0.2">
      <c r="I3179" s="31">
        <v>1</v>
      </c>
      <c r="J3179" s="117" t="e">
        <f t="shared" si="50"/>
        <v>#DIV/0!</v>
      </c>
    </row>
    <row r="3180" spans="9:10" x14ac:dyDescent="0.2">
      <c r="I3180" s="31">
        <v>1</v>
      </c>
      <c r="J3180" s="117" t="e">
        <f t="shared" si="50"/>
        <v>#DIV/0!</v>
      </c>
    </row>
    <row r="3181" spans="9:10" x14ac:dyDescent="0.2">
      <c r="I3181" s="31">
        <v>1</v>
      </c>
      <c r="J3181" s="117" t="e">
        <f t="shared" si="50"/>
        <v>#DIV/0!</v>
      </c>
    </row>
    <row r="3182" spans="9:10" x14ac:dyDescent="0.2">
      <c r="I3182" s="31">
        <v>1</v>
      </c>
      <c r="J3182" s="117" t="e">
        <f t="shared" si="50"/>
        <v>#DIV/0!</v>
      </c>
    </row>
    <row r="3183" spans="9:10" x14ac:dyDescent="0.2">
      <c r="I3183" s="31">
        <v>1</v>
      </c>
      <c r="J3183" s="117" t="e">
        <f t="shared" si="50"/>
        <v>#DIV/0!</v>
      </c>
    </row>
    <row r="3184" spans="9:10" x14ac:dyDescent="0.2">
      <c r="I3184" s="31">
        <v>1</v>
      </c>
      <c r="J3184" s="117" t="e">
        <f t="shared" si="50"/>
        <v>#DIV/0!</v>
      </c>
    </row>
    <row r="3185" spans="9:10" x14ac:dyDescent="0.2">
      <c r="I3185" s="31">
        <v>1</v>
      </c>
      <c r="J3185" s="117" t="e">
        <f t="shared" si="50"/>
        <v>#DIV/0!</v>
      </c>
    </row>
    <row r="3186" spans="9:10" x14ac:dyDescent="0.2">
      <c r="I3186" s="31">
        <v>1</v>
      </c>
      <c r="J3186" s="117" t="e">
        <f t="shared" si="50"/>
        <v>#DIV/0!</v>
      </c>
    </row>
    <row r="3187" spans="9:10" x14ac:dyDescent="0.2">
      <c r="I3187" s="31">
        <v>1</v>
      </c>
      <c r="J3187" s="117" t="e">
        <f t="shared" si="50"/>
        <v>#DIV/0!</v>
      </c>
    </row>
    <row r="3188" spans="9:10" x14ac:dyDescent="0.2">
      <c r="I3188" s="31">
        <v>1</v>
      </c>
      <c r="J3188" s="117" t="e">
        <f t="shared" si="50"/>
        <v>#DIV/0!</v>
      </c>
    </row>
    <row r="3189" spans="9:10" x14ac:dyDescent="0.2">
      <c r="I3189" s="31">
        <v>1</v>
      </c>
      <c r="J3189" s="117" t="e">
        <f t="shared" si="50"/>
        <v>#DIV/0!</v>
      </c>
    </row>
    <row r="3190" spans="9:10" x14ac:dyDescent="0.2">
      <c r="I3190" s="31">
        <v>1</v>
      </c>
      <c r="J3190" s="117" t="e">
        <f t="shared" si="50"/>
        <v>#DIV/0!</v>
      </c>
    </row>
    <row r="3191" spans="9:10" x14ac:dyDescent="0.2">
      <c r="I3191" s="31">
        <v>1</v>
      </c>
      <c r="J3191" s="117" t="e">
        <f t="shared" si="50"/>
        <v>#DIV/0!</v>
      </c>
    </row>
    <row r="3192" spans="9:10" x14ac:dyDescent="0.2">
      <c r="I3192" s="31">
        <v>1</v>
      </c>
      <c r="J3192" s="117" t="e">
        <f t="shared" si="50"/>
        <v>#DIV/0!</v>
      </c>
    </row>
    <row r="3193" spans="9:10" x14ac:dyDescent="0.2">
      <c r="I3193" s="31">
        <v>1</v>
      </c>
      <c r="J3193" s="117" t="e">
        <f t="shared" si="50"/>
        <v>#DIV/0!</v>
      </c>
    </row>
    <row r="3194" spans="9:10" x14ac:dyDescent="0.2">
      <c r="I3194" s="31">
        <v>1</v>
      </c>
      <c r="J3194" s="117" t="e">
        <f t="shared" si="50"/>
        <v>#DIV/0!</v>
      </c>
    </row>
    <row r="3195" spans="9:10" x14ac:dyDescent="0.2">
      <c r="I3195" s="31">
        <v>1</v>
      </c>
      <c r="J3195" s="117" t="e">
        <f t="shared" si="50"/>
        <v>#DIV/0!</v>
      </c>
    </row>
    <row r="3196" spans="9:10" x14ac:dyDescent="0.2">
      <c r="I3196" s="31">
        <v>1</v>
      </c>
      <c r="J3196" s="117" t="e">
        <f t="shared" si="50"/>
        <v>#DIV/0!</v>
      </c>
    </row>
    <row r="3197" spans="9:10" x14ac:dyDescent="0.2">
      <c r="I3197" s="31">
        <v>1</v>
      </c>
      <c r="J3197" s="117" t="e">
        <f t="shared" si="50"/>
        <v>#DIV/0!</v>
      </c>
    </row>
    <row r="3198" spans="9:10" x14ac:dyDescent="0.2">
      <c r="I3198" s="31">
        <v>1</v>
      </c>
      <c r="J3198" s="117" t="e">
        <f t="shared" si="50"/>
        <v>#DIV/0!</v>
      </c>
    </row>
    <row r="3199" spans="9:10" x14ac:dyDescent="0.2">
      <c r="I3199" s="31">
        <v>1</v>
      </c>
      <c r="J3199" s="117" t="e">
        <f t="shared" si="50"/>
        <v>#DIV/0!</v>
      </c>
    </row>
    <row r="3200" spans="9:10" x14ac:dyDescent="0.2">
      <c r="I3200" s="31">
        <v>1</v>
      </c>
      <c r="J3200" s="117" t="e">
        <f t="shared" si="50"/>
        <v>#DIV/0!</v>
      </c>
    </row>
    <row r="3201" spans="9:10" x14ac:dyDescent="0.2">
      <c r="I3201" s="31">
        <v>1</v>
      </c>
      <c r="J3201" s="117" t="e">
        <f t="shared" si="50"/>
        <v>#DIV/0!</v>
      </c>
    </row>
    <row r="3202" spans="9:10" x14ac:dyDescent="0.2">
      <c r="I3202" s="31">
        <v>1</v>
      </c>
      <c r="J3202" s="117" t="e">
        <f t="shared" si="50"/>
        <v>#DIV/0!</v>
      </c>
    </row>
    <row r="3203" spans="9:10" x14ac:dyDescent="0.2">
      <c r="I3203" s="31">
        <v>1</v>
      </c>
      <c r="J3203" s="117" t="e">
        <f t="shared" si="50"/>
        <v>#DIV/0!</v>
      </c>
    </row>
    <row r="3204" spans="9:10" x14ac:dyDescent="0.2">
      <c r="I3204" s="31">
        <v>1</v>
      </c>
      <c r="J3204" s="117" t="e">
        <f t="shared" si="50"/>
        <v>#DIV/0!</v>
      </c>
    </row>
    <row r="3205" spans="9:10" x14ac:dyDescent="0.2">
      <c r="I3205" s="31">
        <v>1</v>
      </c>
      <c r="J3205" s="117" t="e">
        <f t="shared" si="50"/>
        <v>#DIV/0!</v>
      </c>
    </row>
    <row r="3206" spans="9:10" x14ac:dyDescent="0.2">
      <c r="I3206" s="31">
        <v>1</v>
      </c>
      <c r="J3206" s="117" t="e">
        <f t="shared" si="50"/>
        <v>#DIV/0!</v>
      </c>
    </row>
    <row r="3207" spans="9:10" x14ac:dyDescent="0.2">
      <c r="I3207" s="31">
        <v>1</v>
      </c>
      <c r="J3207" s="117" t="e">
        <f t="shared" si="50"/>
        <v>#DIV/0!</v>
      </c>
    </row>
    <row r="3208" spans="9:10" x14ac:dyDescent="0.2">
      <c r="I3208" s="31">
        <v>1</v>
      </c>
      <c r="J3208" s="117" t="e">
        <f t="shared" si="50"/>
        <v>#DIV/0!</v>
      </c>
    </row>
    <row r="3209" spans="9:10" x14ac:dyDescent="0.2">
      <c r="I3209" s="31">
        <v>1</v>
      </c>
      <c r="J3209" s="117" t="e">
        <f t="shared" si="50"/>
        <v>#DIV/0!</v>
      </c>
    </row>
    <row r="3210" spans="9:10" x14ac:dyDescent="0.2">
      <c r="I3210" s="31">
        <v>1</v>
      </c>
      <c r="J3210" s="117" t="e">
        <f t="shared" si="50"/>
        <v>#DIV/0!</v>
      </c>
    </row>
    <row r="3211" spans="9:10" x14ac:dyDescent="0.2">
      <c r="I3211" s="31">
        <v>1</v>
      </c>
      <c r="J3211" s="117" t="e">
        <f t="shared" si="50"/>
        <v>#DIV/0!</v>
      </c>
    </row>
    <row r="3212" spans="9:10" x14ac:dyDescent="0.2">
      <c r="I3212" s="31">
        <v>1</v>
      </c>
      <c r="J3212" s="117" t="e">
        <f t="shared" si="50"/>
        <v>#DIV/0!</v>
      </c>
    </row>
    <row r="3213" spans="9:10" x14ac:dyDescent="0.2">
      <c r="I3213" s="31">
        <v>1</v>
      </c>
      <c r="J3213" s="117" t="e">
        <f t="shared" si="50"/>
        <v>#DIV/0!</v>
      </c>
    </row>
    <row r="3214" spans="9:10" x14ac:dyDescent="0.2">
      <c r="I3214" s="31">
        <v>1</v>
      </c>
      <c r="J3214" s="117" t="e">
        <f t="shared" si="50"/>
        <v>#DIV/0!</v>
      </c>
    </row>
    <row r="3215" spans="9:10" x14ac:dyDescent="0.2">
      <c r="I3215" s="31">
        <v>1</v>
      </c>
      <c r="J3215" s="117" t="e">
        <f t="shared" ref="J3215:J3278" si="51">+I3215/G3215</f>
        <v>#DIV/0!</v>
      </c>
    </row>
    <row r="3216" spans="9:10" x14ac:dyDescent="0.2">
      <c r="I3216" s="31">
        <v>1</v>
      </c>
      <c r="J3216" s="117" t="e">
        <f t="shared" si="51"/>
        <v>#DIV/0!</v>
      </c>
    </row>
    <row r="3217" spans="9:10" x14ac:dyDescent="0.2">
      <c r="I3217" s="31">
        <v>1</v>
      </c>
      <c r="J3217" s="117" t="e">
        <f t="shared" si="51"/>
        <v>#DIV/0!</v>
      </c>
    </row>
    <row r="3218" spans="9:10" x14ac:dyDescent="0.2">
      <c r="I3218" s="31">
        <v>1</v>
      </c>
      <c r="J3218" s="117" t="e">
        <f t="shared" si="51"/>
        <v>#DIV/0!</v>
      </c>
    </row>
    <row r="3219" spans="9:10" x14ac:dyDescent="0.2">
      <c r="I3219" s="31">
        <v>1</v>
      </c>
      <c r="J3219" s="117" t="e">
        <f t="shared" si="51"/>
        <v>#DIV/0!</v>
      </c>
    </row>
    <row r="3220" spans="9:10" x14ac:dyDescent="0.2">
      <c r="I3220" s="31">
        <v>1</v>
      </c>
      <c r="J3220" s="117" t="e">
        <f t="shared" si="51"/>
        <v>#DIV/0!</v>
      </c>
    </row>
    <row r="3221" spans="9:10" x14ac:dyDescent="0.2">
      <c r="I3221" s="31">
        <v>1</v>
      </c>
      <c r="J3221" s="117" t="e">
        <f t="shared" si="51"/>
        <v>#DIV/0!</v>
      </c>
    </row>
    <row r="3222" spans="9:10" x14ac:dyDescent="0.2">
      <c r="I3222" s="31">
        <v>1</v>
      </c>
      <c r="J3222" s="117" t="e">
        <f t="shared" si="51"/>
        <v>#DIV/0!</v>
      </c>
    </row>
    <row r="3223" spans="9:10" x14ac:dyDescent="0.2">
      <c r="I3223" s="31">
        <v>1</v>
      </c>
      <c r="J3223" s="117" t="e">
        <f t="shared" si="51"/>
        <v>#DIV/0!</v>
      </c>
    </row>
    <row r="3224" spans="9:10" x14ac:dyDescent="0.2">
      <c r="I3224" s="31">
        <v>1</v>
      </c>
      <c r="J3224" s="117" t="e">
        <f t="shared" si="51"/>
        <v>#DIV/0!</v>
      </c>
    </row>
    <row r="3225" spans="9:10" x14ac:dyDescent="0.2">
      <c r="I3225" s="31">
        <v>1</v>
      </c>
      <c r="J3225" s="117" t="e">
        <f t="shared" si="51"/>
        <v>#DIV/0!</v>
      </c>
    </row>
    <row r="3226" spans="9:10" x14ac:dyDescent="0.2">
      <c r="I3226" s="31">
        <v>1</v>
      </c>
      <c r="J3226" s="117" t="e">
        <f t="shared" si="51"/>
        <v>#DIV/0!</v>
      </c>
    </row>
    <row r="3227" spans="9:10" x14ac:dyDescent="0.2">
      <c r="I3227" s="31">
        <v>1</v>
      </c>
      <c r="J3227" s="117" t="e">
        <f t="shared" si="51"/>
        <v>#DIV/0!</v>
      </c>
    </row>
    <row r="3228" spans="9:10" x14ac:dyDescent="0.2">
      <c r="I3228" s="31">
        <v>1</v>
      </c>
      <c r="J3228" s="117" t="e">
        <f t="shared" si="51"/>
        <v>#DIV/0!</v>
      </c>
    </row>
    <row r="3229" spans="9:10" x14ac:dyDescent="0.2">
      <c r="I3229" s="31">
        <v>1</v>
      </c>
      <c r="J3229" s="117" t="e">
        <f t="shared" si="51"/>
        <v>#DIV/0!</v>
      </c>
    </row>
    <row r="3230" spans="9:10" x14ac:dyDescent="0.2">
      <c r="I3230" s="31">
        <v>1</v>
      </c>
      <c r="J3230" s="117" t="e">
        <f t="shared" si="51"/>
        <v>#DIV/0!</v>
      </c>
    </row>
    <row r="3231" spans="9:10" x14ac:dyDescent="0.2">
      <c r="I3231" s="31">
        <v>1</v>
      </c>
      <c r="J3231" s="117" t="e">
        <f t="shared" si="51"/>
        <v>#DIV/0!</v>
      </c>
    </row>
    <row r="3232" spans="9:10" x14ac:dyDescent="0.2">
      <c r="I3232" s="31">
        <v>1</v>
      </c>
      <c r="J3232" s="117" t="e">
        <f t="shared" si="51"/>
        <v>#DIV/0!</v>
      </c>
    </row>
    <row r="3233" spans="9:10" x14ac:dyDescent="0.2">
      <c r="I3233" s="31">
        <v>1</v>
      </c>
      <c r="J3233" s="117" t="e">
        <f t="shared" si="51"/>
        <v>#DIV/0!</v>
      </c>
    </row>
    <row r="3234" spans="9:10" x14ac:dyDescent="0.2">
      <c r="I3234" s="31">
        <v>1</v>
      </c>
      <c r="J3234" s="117" t="e">
        <f t="shared" si="51"/>
        <v>#DIV/0!</v>
      </c>
    </row>
    <row r="3235" spans="9:10" x14ac:dyDescent="0.2">
      <c r="I3235" s="31">
        <v>1</v>
      </c>
      <c r="J3235" s="117" t="e">
        <f t="shared" si="51"/>
        <v>#DIV/0!</v>
      </c>
    </row>
    <row r="3236" spans="9:10" x14ac:dyDescent="0.2">
      <c r="I3236" s="31">
        <v>1</v>
      </c>
      <c r="J3236" s="117" t="e">
        <f t="shared" si="51"/>
        <v>#DIV/0!</v>
      </c>
    </row>
    <row r="3237" spans="9:10" x14ac:dyDescent="0.2">
      <c r="I3237" s="31">
        <v>1</v>
      </c>
      <c r="J3237" s="117" t="e">
        <f t="shared" si="51"/>
        <v>#DIV/0!</v>
      </c>
    </row>
    <row r="3238" spans="9:10" x14ac:dyDescent="0.2">
      <c r="I3238" s="31">
        <v>1</v>
      </c>
      <c r="J3238" s="117" t="e">
        <f t="shared" si="51"/>
        <v>#DIV/0!</v>
      </c>
    </row>
    <row r="3239" spans="9:10" x14ac:dyDescent="0.2">
      <c r="I3239" s="31">
        <v>1</v>
      </c>
      <c r="J3239" s="117" t="e">
        <f t="shared" si="51"/>
        <v>#DIV/0!</v>
      </c>
    </row>
    <row r="3240" spans="9:10" x14ac:dyDescent="0.2">
      <c r="I3240" s="31">
        <v>1</v>
      </c>
      <c r="J3240" s="117" t="e">
        <f t="shared" si="51"/>
        <v>#DIV/0!</v>
      </c>
    </row>
    <row r="3241" spans="9:10" x14ac:dyDescent="0.2">
      <c r="I3241" s="31">
        <v>1</v>
      </c>
      <c r="J3241" s="117" t="e">
        <f t="shared" si="51"/>
        <v>#DIV/0!</v>
      </c>
    </row>
    <row r="3242" spans="9:10" x14ac:dyDescent="0.2">
      <c r="I3242" s="31">
        <v>1</v>
      </c>
      <c r="J3242" s="117" t="e">
        <f t="shared" si="51"/>
        <v>#DIV/0!</v>
      </c>
    </row>
    <row r="3243" spans="9:10" x14ac:dyDescent="0.2">
      <c r="I3243" s="31">
        <v>1</v>
      </c>
      <c r="J3243" s="117" t="e">
        <f t="shared" si="51"/>
        <v>#DIV/0!</v>
      </c>
    </row>
    <row r="3244" spans="9:10" x14ac:dyDescent="0.2">
      <c r="I3244" s="31">
        <v>1</v>
      </c>
      <c r="J3244" s="117" t="e">
        <f t="shared" si="51"/>
        <v>#DIV/0!</v>
      </c>
    </row>
    <row r="3245" spans="9:10" x14ac:dyDescent="0.2">
      <c r="I3245" s="31">
        <v>1</v>
      </c>
      <c r="J3245" s="117" t="e">
        <f t="shared" si="51"/>
        <v>#DIV/0!</v>
      </c>
    </row>
    <row r="3246" spans="9:10" x14ac:dyDescent="0.2">
      <c r="I3246" s="31">
        <v>1</v>
      </c>
      <c r="J3246" s="117" t="e">
        <f t="shared" si="51"/>
        <v>#DIV/0!</v>
      </c>
    </row>
    <row r="3247" spans="9:10" x14ac:dyDescent="0.2">
      <c r="I3247" s="31">
        <v>1</v>
      </c>
      <c r="J3247" s="117" t="e">
        <f t="shared" si="51"/>
        <v>#DIV/0!</v>
      </c>
    </row>
    <row r="3248" spans="9:10" x14ac:dyDescent="0.2">
      <c r="I3248" s="31">
        <v>1</v>
      </c>
      <c r="J3248" s="117" t="e">
        <f t="shared" si="51"/>
        <v>#DIV/0!</v>
      </c>
    </row>
    <row r="3249" spans="9:10" x14ac:dyDescent="0.2">
      <c r="I3249" s="31">
        <v>1</v>
      </c>
      <c r="J3249" s="117" t="e">
        <f t="shared" si="51"/>
        <v>#DIV/0!</v>
      </c>
    </row>
    <row r="3250" spans="9:10" x14ac:dyDescent="0.2">
      <c r="I3250" s="31">
        <v>1</v>
      </c>
      <c r="J3250" s="117" t="e">
        <f t="shared" si="51"/>
        <v>#DIV/0!</v>
      </c>
    </row>
    <row r="3251" spans="9:10" x14ac:dyDescent="0.2">
      <c r="I3251" s="31">
        <v>1</v>
      </c>
      <c r="J3251" s="117" t="e">
        <f t="shared" si="51"/>
        <v>#DIV/0!</v>
      </c>
    </row>
    <row r="3252" spans="9:10" x14ac:dyDescent="0.2">
      <c r="I3252" s="31">
        <v>1</v>
      </c>
      <c r="J3252" s="117" t="e">
        <f t="shared" si="51"/>
        <v>#DIV/0!</v>
      </c>
    </row>
    <row r="3253" spans="9:10" x14ac:dyDescent="0.2">
      <c r="I3253" s="31">
        <v>1</v>
      </c>
      <c r="J3253" s="117" t="e">
        <f t="shared" si="51"/>
        <v>#DIV/0!</v>
      </c>
    </row>
    <row r="3254" spans="9:10" x14ac:dyDescent="0.2">
      <c r="I3254" s="31">
        <v>1</v>
      </c>
      <c r="J3254" s="117" t="e">
        <f t="shared" si="51"/>
        <v>#DIV/0!</v>
      </c>
    </row>
    <row r="3255" spans="9:10" x14ac:dyDescent="0.2">
      <c r="I3255" s="31">
        <v>1</v>
      </c>
      <c r="J3255" s="117" t="e">
        <f t="shared" si="51"/>
        <v>#DIV/0!</v>
      </c>
    </row>
    <row r="3256" spans="9:10" x14ac:dyDescent="0.2">
      <c r="I3256" s="31">
        <v>1</v>
      </c>
      <c r="J3256" s="117" t="e">
        <f t="shared" si="51"/>
        <v>#DIV/0!</v>
      </c>
    </row>
    <row r="3257" spans="9:10" x14ac:dyDescent="0.2">
      <c r="I3257" s="31">
        <v>1</v>
      </c>
      <c r="J3257" s="117" t="e">
        <f t="shared" si="51"/>
        <v>#DIV/0!</v>
      </c>
    </row>
    <row r="3258" spans="9:10" x14ac:dyDescent="0.2">
      <c r="I3258" s="31">
        <v>1</v>
      </c>
      <c r="J3258" s="117" t="e">
        <f t="shared" si="51"/>
        <v>#DIV/0!</v>
      </c>
    </row>
    <row r="3259" spans="9:10" x14ac:dyDescent="0.2">
      <c r="I3259" s="31">
        <v>1</v>
      </c>
      <c r="J3259" s="117" t="e">
        <f t="shared" si="51"/>
        <v>#DIV/0!</v>
      </c>
    </row>
    <row r="3260" spans="9:10" x14ac:dyDescent="0.2">
      <c r="I3260" s="31">
        <v>1</v>
      </c>
      <c r="J3260" s="117" t="e">
        <f t="shared" si="51"/>
        <v>#DIV/0!</v>
      </c>
    </row>
    <row r="3261" spans="9:10" x14ac:dyDescent="0.2">
      <c r="I3261" s="31">
        <v>1</v>
      </c>
      <c r="J3261" s="117" t="e">
        <f t="shared" si="51"/>
        <v>#DIV/0!</v>
      </c>
    </row>
    <row r="3262" spans="9:10" x14ac:dyDescent="0.2">
      <c r="I3262" s="31">
        <v>1</v>
      </c>
      <c r="J3262" s="117" t="e">
        <f t="shared" si="51"/>
        <v>#DIV/0!</v>
      </c>
    </row>
    <row r="3263" spans="9:10" x14ac:dyDescent="0.2">
      <c r="I3263" s="31">
        <v>1</v>
      </c>
      <c r="J3263" s="117" t="e">
        <f t="shared" si="51"/>
        <v>#DIV/0!</v>
      </c>
    </row>
    <row r="3264" spans="9:10" x14ac:dyDescent="0.2">
      <c r="I3264" s="31">
        <v>1</v>
      </c>
      <c r="J3264" s="117" t="e">
        <f t="shared" si="51"/>
        <v>#DIV/0!</v>
      </c>
    </row>
    <row r="3265" spans="9:10" x14ac:dyDescent="0.2">
      <c r="I3265" s="31">
        <v>1</v>
      </c>
      <c r="J3265" s="117" t="e">
        <f t="shared" si="51"/>
        <v>#DIV/0!</v>
      </c>
    </row>
    <row r="3266" spans="9:10" x14ac:dyDescent="0.2">
      <c r="I3266" s="31">
        <v>1</v>
      </c>
      <c r="J3266" s="117" t="e">
        <f t="shared" si="51"/>
        <v>#DIV/0!</v>
      </c>
    </row>
    <row r="3267" spans="9:10" x14ac:dyDescent="0.2">
      <c r="I3267" s="31">
        <v>1</v>
      </c>
      <c r="J3267" s="117" t="e">
        <f t="shared" si="51"/>
        <v>#DIV/0!</v>
      </c>
    </row>
    <row r="3268" spans="9:10" x14ac:dyDescent="0.2">
      <c r="I3268" s="31">
        <v>1</v>
      </c>
      <c r="J3268" s="117" t="e">
        <f t="shared" si="51"/>
        <v>#DIV/0!</v>
      </c>
    </row>
    <row r="3269" spans="9:10" x14ac:dyDescent="0.2">
      <c r="I3269" s="31">
        <v>1</v>
      </c>
      <c r="J3269" s="117" t="e">
        <f t="shared" si="51"/>
        <v>#DIV/0!</v>
      </c>
    </row>
    <row r="3270" spans="9:10" x14ac:dyDescent="0.2">
      <c r="I3270" s="31">
        <v>1</v>
      </c>
      <c r="J3270" s="117" t="e">
        <f t="shared" si="51"/>
        <v>#DIV/0!</v>
      </c>
    </row>
    <row r="3271" spans="9:10" x14ac:dyDescent="0.2">
      <c r="I3271" s="31">
        <v>1</v>
      </c>
      <c r="J3271" s="117" t="e">
        <f t="shared" si="51"/>
        <v>#DIV/0!</v>
      </c>
    </row>
    <row r="3272" spans="9:10" x14ac:dyDescent="0.2">
      <c r="I3272" s="31">
        <v>1</v>
      </c>
      <c r="J3272" s="117" t="e">
        <f t="shared" si="51"/>
        <v>#DIV/0!</v>
      </c>
    </row>
    <row r="3273" spans="9:10" x14ac:dyDescent="0.2">
      <c r="I3273" s="31">
        <v>1</v>
      </c>
      <c r="J3273" s="117" t="e">
        <f t="shared" si="51"/>
        <v>#DIV/0!</v>
      </c>
    </row>
    <row r="3274" spans="9:10" x14ac:dyDescent="0.2">
      <c r="I3274" s="31">
        <v>1</v>
      </c>
      <c r="J3274" s="117" t="e">
        <f t="shared" si="51"/>
        <v>#DIV/0!</v>
      </c>
    </row>
    <row r="3275" spans="9:10" x14ac:dyDescent="0.2">
      <c r="I3275" s="31">
        <v>1</v>
      </c>
      <c r="J3275" s="117" t="e">
        <f t="shared" si="51"/>
        <v>#DIV/0!</v>
      </c>
    </row>
    <row r="3276" spans="9:10" x14ac:dyDescent="0.2">
      <c r="I3276" s="31">
        <v>1</v>
      </c>
      <c r="J3276" s="117" t="e">
        <f t="shared" si="51"/>
        <v>#DIV/0!</v>
      </c>
    </row>
    <row r="3277" spans="9:10" x14ac:dyDescent="0.2">
      <c r="I3277" s="31">
        <v>1</v>
      </c>
      <c r="J3277" s="117" t="e">
        <f t="shared" si="51"/>
        <v>#DIV/0!</v>
      </c>
    </row>
    <row r="3278" spans="9:10" x14ac:dyDescent="0.2">
      <c r="I3278" s="31">
        <v>1</v>
      </c>
      <c r="J3278" s="117" t="e">
        <f t="shared" si="51"/>
        <v>#DIV/0!</v>
      </c>
    </row>
    <row r="3279" spans="9:10" x14ac:dyDescent="0.2">
      <c r="I3279" s="31">
        <v>1</v>
      </c>
      <c r="J3279" s="117" t="e">
        <f t="shared" ref="J3279:J3342" si="52">+I3279/G3279</f>
        <v>#DIV/0!</v>
      </c>
    </row>
    <row r="3280" spans="9:10" x14ac:dyDescent="0.2">
      <c r="I3280" s="31">
        <v>1</v>
      </c>
      <c r="J3280" s="117" t="e">
        <f t="shared" si="52"/>
        <v>#DIV/0!</v>
      </c>
    </row>
    <row r="3281" spans="9:10" x14ac:dyDescent="0.2">
      <c r="I3281" s="31">
        <v>1</v>
      </c>
      <c r="J3281" s="117" t="e">
        <f t="shared" si="52"/>
        <v>#DIV/0!</v>
      </c>
    </row>
    <row r="3282" spans="9:10" x14ac:dyDescent="0.2">
      <c r="I3282" s="31">
        <v>1</v>
      </c>
      <c r="J3282" s="117" t="e">
        <f t="shared" si="52"/>
        <v>#DIV/0!</v>
      </c>
    </row>
    <row r="3283" spans="9:10" x14ac:dyDescent="0.2">
      <c r="I3283" s="31">
        <v>1</v>
      </c>
      <c r="J3283" s="117" t="e">
        <f t="shared" si="52"/>
        <v>#DIV/0!</v>
      </c>
    </row>
    <row r="3284" spans="9:10" x14ac:dyDescent="0.2">
      <c r="I3284" s="31">
        <v>1</v>
      </c>
      <c r="J3284" s="117" t="e">
        <f t="shared" si="52"/>
        <v>#DIV/0!</v>
      </c>
    </row>
    <row r="3285" spans="9:10" x14ac:dyDescent="0.2">
      <c r="I3285" s="31">
        <v>1</v>
      </c>
      <c r="J3285" s="117" t="e">
        <f t="shared" si="52"/>
        <v>#DIV/0!</v>
      </c>
    </row>
    <row r="3286" spans="9:10" x14ac:dyDescent="0.2">
      <c r="I3286" s="31">
        <v>1</v>
      </c>
      <c r="J3286" s="117" t="e">
        <f t="shared" si="52"/>
        <v>#DIV/0!</v>
      </c>
    </row>
    <row r="3287" spans="9:10" x14ac:dyDescent="0.2">
      <c r="I3287" s="31">
        <v>1</v>
      </c>
      <c r="J3287" s="117" t="e">
        <f t="shared" si="52"/>
        <v>#DIV/0!</v>
      </c>
    </row>
    <row r="3288" spans="9:10" x14ac:dyDescent="0.2">
      <c r="I3288" s="31">
        <v>1</v>
      </c>
      <c r="J3288" s="117" t="e">
        <f t="shared" si="52"/>
        <v>#DIV/0!</v>
      </c>
    </row>
    <row r="3289" spans="9:10" x14ac:dyDescent="0.2">
      <c r="I3289" s="31">
        <v>1</v>
      </c>
      <c r="J3289" s="117" t="e">
        <f t="shared" si="52"/>
        <v>#DIV/0!</v>
      </c>
    </row>
    <row r="3290" spans="9:10" x14ac:dyDescent="0.2">
      <c r="I3290" s="31">
        <v>1</v>
      </c>
      <c r="J3290" s="117" t="e">
        <f t="shared" si="52"/>
        <v>#DIV/0!</v>
      </c>
    </row>
    <row r="3291" spans="9:10" x14ac:dyDescent="0.2">
      <c r="I3291" s="31">
        <v>1</v>
      </c>
      <c r="J3291" s="117" t="e">
        <f t="shared" si="52"/>
        <v>#DIV/0!</v>
      </c>
    </row>
    <row r="3292" spans="9:10" x14ac:dyDescent="0.2">
      <c r="I3292" s="31">
        <v>1</v>
      </c>
      <c r="J3292" s="117" t="e">
        <f t="shared" si="52"/>
        <v>#DIV/0!</v>
      </c>
    </row>
    <row r="3293" spans="9:10" x14ac:dyDescent="0.2">
      <c r="I3293" s="31">
        <v>1</v>
      </c>
      <c r="J3293" s="117" t="e">
        <f t="shared" si="52"/>
        <v>#DIV/0!</v>
      </c>
    </row>
    <row r="3294" spans="9:10" x14ac:dyDescent="0.2">
      <c r="I3294" s="31">
        <v>1</v>
      </c>
      <c r="J3294" s="117" t="e">
        <f t="shared" si="52"/>
        <v>#DIV/0!</v>
      </c>
    </row>
    <row r="3295" spans="9:10" x14ac:dyDescent="0.2">
      <c r="I3295" s="31">
        <v>1</v>
      </c>
      <c r="J3295" s="117" t="e">
        <f t="shared" si="52"/>
        <v>#DIV/0!</v>
      </c>
    </row>
    <row r="3296" spans="9:10" x14ac:dyDescent="0.2">
      <c r="I3296" s="31">
        <v>1</v>
      </c>
      <c r="J3296" s="117" t="e">
        <f t="shared" si="52"/>
        <v>#DIV/0!</v>
      </c>
    </row>
    <row r="3297" spans="9:10" x14ac:dyDescent="0.2">
      <c r="I3297" s="31">
        <v>1</v>
      </c>
      <c r="J3297" s="117" t="e">
        <f t="shared" si="52"/>
        <v>#DIV/0!</v>
      </c>
    </row>
    <row r="3298" spans="9:10" x14ac:dyDescent="0.2">
      <c r="I3298" s="31">
        <v>1</v>
      </c>
      <c r="J3298" s="117" t="e">
        <f t="shared" si="52"/>
        <v>#DIV/0!</v>
      </c>
    </row>
    <row r="3299" spans="9:10" x14ac:dyDescent="0.2">
      <c r="I3299" s="31">
        <v>1</v>
      </c>
      <c r="J3299" s="117" t="e">
        <f t="shared" si="52"/>
        <v>#DIV/0!</v>
      </c>
    </row>
    <row r="3300" spans="9:10" x14ac:dyDescent="0.2">
      <c r="I3300" s="31">
        <v>1</v>
      </c>
      <c r="J3300" s="117" t="e">
        <f t="shared" si="52"/>
        <v>#DIV/0!</v>
      </c>
    </row>
    <row r="3301" spans="9:10" x14ac:dyDescent="0.2">
      <c r="I3301" s="31">
        <v>1</v>
      </c>
      <c r="J3301" s="117" t="e">
        <f t="shared" si="52"/>
        <v>#DIV/0!</v>
      </c>
    </row>
    <row r="3302" spans="9:10" x14ac:dyDescent="0.2">
      <c r="I3302" s="31">
        <v>1</v>
      </c>
      <c r="J3302" s="117" t="e">
        <f t="shared" si="52"/>
        <v>#DIV/0!</v>
      </c>
    </row>
    <row r="3303" spans="9:10" x14ac:dyDescent="0.2">
      <c r="I3303" s="31">
        <v>1</v>
      </c>
      <c r="J3303" s="117" t="e">
        <f t="shared" si="52"/>
        <v>#DIV/0!</v>
      </c>
    </row>
    <row r="3304" spans="9:10" x14ac:dyDescent="0.2">
      <c r="I3304" s="31">
        <v>1</v>
      </c>
      <c r="J3304" s="117" t="e">
        <f t="shared" si="52"/>
        <v>#DIV/0!</v>
      </c>
    </row>
    <row r="3305" spans="9:10" x14ac:dyDescent="0.2">
      <c r="I3305" s="31">
        <v>1</v>
      </c>
      <c r="J3305" s="117" t="e">
        <f t="shared" si="52"/>
        <v>#DIV/0!</v>
      </c>
    </row>
    <row r="3306" spans="9:10" x14ac:dyDescent="0.2">
      <c r="I3306" s="31">
        <v>1</v>
      </c>
      <c r="J3306" s="117" t="e">
        <f t="shared" si="52"/>
        <v>#DIV/0!</v>
      </c>
    </row>
    <row r="3307" spans="9:10" x14ac:dyDescent="0.2">
      <c r="I3307" s="31">
        <v>1</v>
      </c>
      <c r="J3307" s="117" t="e">
        <f t="shared" si="52"/>
        <v>#DIV/0!</v>
      </c>
    </row>
    <row r="3308" spans="9:10" x14ac:dyDescent="0.2">
      <c r="I3308" s="31">
        <v>1</v>
      </c>
      <c r="J3308" s="117" t="e">
        <f t="shared" si="52"/>
        <v>#DIV/0!</v>
      </c>
    </row>
    <row r="3309" spans="9:10" x14ac:dyDescent="0.2">
      <c r="I3309" s="31">
        <v>1</v>
      </c>
      <c r="J3309" s="117" t="e">
        <f t="shared" si="52"/>
        <v>#DIV/0!</v>
      </c>
    </row>
    <row r="3310" spans="9:10" x14ac:dyDescent="0.2">
      <c r="I3310" s="31">
        <v>1</v>
      </c>
      <c r="J3310" s="117" t="e">
        <f t="shared" si="52"/>
        <v>#DIV/0!</v>
      </c>
    </row>
    <row r="3311" spans="9:10" x14ac:dyDescent="0.2">
      <c r="I3311" s="31">
        <v>1</v>
      </c>
      <c r="J3311" s="117" t="e">
        <f t="shared" si="52"/>
        <v>#DIV/0!</v>
      </c>
    </row>
    <row r="3312" spans="9:10" x14ac:dyDescent="0.2">
      <c r="I3312" s="31">
        <v>1</v>
      </c>
      <c r="J3312" s="117" t="e">
        <f t="shared" si="52"/>
        <v>#DIV/0!</v>
      </c>
    </row>
    <row r="3313" spans="9:10" x14ac:dyDescent="0.2">
      <c r="I3313" s="31">
        <v>1</v>
      </c>
      <c r="J3313" s="117" t="e">
        <f t="shared" si="52"/>
        <v>#DIV/0!</v>
      </c>
    </row>
    <row r="3314" spans="9:10" x14ac:dyDescent="0.2">
      <c r="I3314" s="31">
        <v>1</v>
      </c>
      <c r="J3314" s="117" t="e">
        <f t="shared" si="52"/>
        <v>#DIV/0!</v>
      </c>
    </row>
    <row r="3315" spans="9:10" x14ac:dyDescent="0.2">
      <c r="I3315" s="31">
        <v>1</v>
      </c>
      <c r="J3315" s="117" t="e">
        <f t="shared" si="52"/>
        <v>#DIV/0!</v>
      </c>
    </row>
    <row r="3316" spans="9:10" x14ac:dyDescent="0.2">
      <c r="I3316" s="31">
        <v>1</v>
      </c>
      <c r="J3316" s="117" t="e">
        <f t="shared" si="52"/>
        <v>#DIV/0!</v>
      </c>
    </row>
    <row r="3317" spans="9:10" x14ac:dyDescent="0.2">
      <c r="I3317" s="31">
        <v>1</v>
      </c>
      <c r="J3317" s="117" t="e">
        <f t="shared" si="52"/>
        <v>#DIV/0!</v>
      </c>
    </row>
    <row r="3318" spans="9:10" x14ac:dyDescent="0.2">
      <c r="I3318" s="31">
        <v>1</v>
      </c>
      <c r="J3318" s="117" t="e">
        <f t="shared" si="52"/>
        <v>#DIV/0!</v>
      </c>
    </row>
    <row r="3319" spans="9:10" x14ac:dyDescent="0.2">
      <c r="I3319" s="31">
        <v>1</v>
      </c>
      <c r="J3319" s="117" t="e">
        <f t="shared" si="52"/>
        <v>#DIV/0!</v>
      </c>
    </row>
    <row r="3320" spans="9:10" x14ac:dyDescent="0.2">
      <c r="I3320" s="31">
        <v>1</v>
      </c>
      <c r="J3320" s="117" t="e">
        <f t="shared" si="52"/>
        <v>#DIV/0!</v>
      </c>
    </row>
    <row r="3321" spans="9:10" x14ac:dyDescent="0.2">
      <c r="I3321" s="31">
        <v>1</v>
      </c>
      <c r="J3321" s="117" t="e">
        <f t="shared" si="52"/>
        <v>#DIV/0!</v>
      </c>
    </row>
    <row r="3322" spans="9:10" x14ac:dyDescent="0.2">
      <c r="I3322" s="31">
        <v>1</v>
      </c>
      <c r="J3322" s="117" t="e">
        <f t="shared" si="52"/>
        <v>#DIV/0!</v>
      </c>
    </row>
    <row r="3323" spans="9:10" x14ac:dyDescent="0.2">
      <c r="I3323" s="31">
        <v>1</v>
      </c>
      <c r="J3323" s="117" t="e">
        <f t="shared" si="52"/>
        <v>#DIV/0!</v>
      </c>
    </row>
    <row r="3324" spans="9:10" x14ac:dyDescent="0.2">
      <c r="I3324" s="31">
        <v>1</v>
      </c>
      <c r="J3324" s="117" t="e">
        <f t="shared" si="52"/>
        <v>#DIV/0!</v>
      </c>
    </row>
    <row r="3325" spans="9:10" x14ac:dyDescent="0.2">
      <c r="I3325" s="31">
        <v>1</v>
      </c>
      <c r="J3325" s="117" t="e">
        <f t="shared" si="52"/>
        <v>#DIV/0!</v>
      </c>
    </row>
    <row r="3326" spans="9:10" x14ac:dyDescent="0.2">
      <c r="I3326" s="31">
        <v>1</v>
      </c>
      <c r="J3326" s="117" t="e">
        <f t="shared" si="52"/>
        <v>#DIV/0!</v>
      </c>
    </row>
    <row r="3327" spans="9:10" x14ac:dyDescent="0.2">
      <c r="I3327" s="31">
        <v>1</v>
      </c>
      <c r="J3327" s="117" t="e">
        <f t="shared" si="52"/>
        <v>#DIV/0!</v>
      </c>
    </row>
    <row r="3328" spans="9:10" x14ac:dyDescent="0.2">
      <c r="I3328" s="31">
        <v>1</v>
      </c>
      <c r="J3328" s="117" t="e">
        <f t="shared" si="52"/>
        <v>#DIV/0!</v>
      </c>
    </row>
    <row r="3329" spans="9:10" x14ac:dyDescent="0.2">
      <c r="I3329" s="31">
        <v>1</v>
      </c>
      <c r="J3329" s="117" t="e">
        <f t="shared" si="52"/>
        <v>#DIV/0!</v>
      </c>
    </row>
    <row r="3330" spans="9:10" x14ac:dyDescent="0.2">
      <c r="I3330" s="31">
        <v>1</v>
      </c>
      <c r="J3330" s="117" t="e">
        <f t="shared" si="52"/>
        <v>#DIV/0!</v>
      </c>
    </row>
    <row r="3331" spans="9:10" x14ac:dyDescent="0.2">
      <c r="I3331" s="31">
        <v>1</v>
      </c>
      <c r="J3331" s="117" t="e">
        <f t="shared" si="52"/>
        <v>#DIV/0!</v>
      </c>
    </row>
    <row r="3332" spans="9:10" x14ac:dyDescent="0.2">
      <c r="I3332" s="31">
        <v>1</v>
      </c>
      <c r="J3332" s="117" t="e">
        <f t="shared" si="52"/>
        <v>#DIV/0!</v>
      </c>
    </row>
    <row r="3333" spans="9:10" x14ac:dyDescent="0.2">
      <c r="I3333" s="31">
        <v>1</v>
      </c>
      <c r="J3333" s="117" t="e">
        <f t="shared" si="52"/>
        <v>#DIV/0!</v>
      </c>
    </row>
    <row r="3334" spans="9:10" x14ac:dyDescent="0.2">
      <c r="I3334" s="31">
        <v>1</v>
      </c>
      <c r="J3334" s="117" t="e">
        <f t="shared" si="52"/>
        <v>#DIV/0!</v>
      </c>
    </row>
    <row r="3335" spans="9:10" x14ac:dyDescent="0.2">
      <c r="I3335" s="31">
        <v>1</v>
      </c>
      <c r="J3335" s="117" t="e">
        <f t="shared" si="52"/>
        <v>#DIV/0!</v>
      </c>
    </row>
    <row r="3336" spans="9:10" x14ac:dyDescent="0.2">
      <c r="I3336" s="31">
        <v>1</v>
      </c>
      <c r="J3336" s="117" t="e">
        <f t="shared" si="52"/>
        <v>#DIV/0!</v>
      </c>
    </row>
    <row r="3337" spans="9:10" x14ac:dyDescent="0.2">
      <c r="I3337" s="31">
        <v>1</v>
      </c>
      <c r="J3337" s="117" t="e">
        <f t="shared" si="52"/>
        <v>#DIV/0!</v>
      </c>
    </row>
    <row r="3338" spans="9:10" x14ac:dyDescent="0.2">
      <c r="I3338" s="31">
        <v>1</v>
      </c>
      <c r="J3338" s="117" t="e">
        <f t="shared" si="52"/>
        <v>#DIV/0!</v>
      </c>
    </row>
    <row r="3339" spans="9:10" x14ac:dyDescent="0.2">
      <c r="I3339" s="31">
        <v>1</v>
      </c>
      <c r="J3339" s="117" t="e">
        <f t="shared" si="52"/>
        <v>#DIV/0!</v>
      </c>
    </row>
    <row r="3340" spans="9:10" x14ac:dyDescent="0.2">
      <c r="I3340" s="31">
        <v>1</v>
      </c>
      <c r="J3340" s="117" t="e">
        <f t="shared" si="52"/>
        <v>#DIV/0!</v>
      </c>
    </row>
    <row r="3341" spans="9:10" x14ac:dyDescent="0.2">
      <c r="I3341" s="31">
        <v>1</v>
      </c>
      <c r="J3341" s="117" t="e">
        <f t="shared" si="52"/>
        <v>#DIV/0!</v>
      </c>
    </row>
    <row r="3342" spans="9:10" x14ac:dyDescent="0.2">
      <c r="I3342" s="31">
        <v>1</v>
      </c>
      <c r="J3342" s="117" t="e">
        <f t="shared" si="52"/>
        <v>#DIV/0!</v>
      </c>
    </row>
    <row r="3343" spans="9:10" x14ac:dyDescent="0.2">
      <c r="I3343" s="31">
        <v>1</v>
      </c>
      <c r="J3343" s="117" t="e">
        <f t="shared" ref="J3343:J3406" si="53">+I3343/G3343</f>
        <v>#DIV/0!</v>
      </c>
    </row>
    <row r="3344" spans="9:10" x14ac:dyDescent="0.2">
      <c r="I3344" s="31">
        <v>1</v>
      </c>
      <c r="J3344" s="117" t="e">
        <f t="shared" si="53"/>
        <v>#DIV/0!</v>
      </c>
    </row>
    <row r="3345" spans="9:10" x14ac:dyDescent="0.2">
      <c r="I3345" s="31">
        <v>1</v>
      </c>
      <c r="J3345" s="117" t="e">
        <f t="shared" si="53"/>
        <v>#DIV/0!</v>
      </c>
    </row>
    <row r="3346" spans="9:10" x14ac:dyDescent="0.2">
      <c r="I3346" s="31">
        <v>1</v>
      </c>
      <c r="J3346" s="117" t="e">
        <f t="shared" si="53"/>
        <v>#DIV/0!</v>
      </c>
    </row>
    <row r="3347" spans="9:10" x14ac:dyDescent="0.2">
      <c r="I3347" s="31">
        <v>1</v>
      </c>
      <c r="J3347" s="117" t="e">
        <f t="shared" si="53"/>
        <v>#DIV/0!</v>
      </c>
    </row>
    <row r="3348" spans="9:10" x14ac:dyDescent="0.2">
      <c r="I3348" s="31">
        <v>1</v>
      </c>
      <c r="J3348" s="117" t="e">
        <f t="shared" si="53"/>
        <v>#DIV/0!</v>
      </c>
    </row>
    <row r="3349" spans="9:10" x14ac:dyDescent="0.2">
      <c r="I3349" s="31">
        <v>1</v>
      </c>
      <c r="J3349" s="117" t="e">
        <f t="shared" si="53"/>
        <v>#DIV/0!</v>
      </c>
    </row>
    <row r="3350" spans="9:10" x14ac:dyDescent="0.2">
      <c r="I3350" s="31">
        <v>1</v>
      </c>
      <c r="J3350" s="117" t="e">
        <f t="shared" si="53"/>
        <v>#DIV/0!</v>
      </c>
    </row>
    <row r="3351" spans="9:10" x14ac:dyDescent="0.2">
      <c r="I3351" s="31">
        <v>1</v>
      </c>
      <c r="J3351" s="117" t="e">
        <f t="shared" si="53"/>
        <v>#DIV/0!</v>
      </c>
    </row>
    <row r="3352" spans="9:10" x14ac:dyDescent="0.2">
      <c r="I3352" s="31">
        <v>1</v>
      </c>
      <c r="J3352" s="117" t="e">
        <f t="shared" si="53"/>
        <v>#DIV/0!</v>
      </c>
    </row>
    <row r="3353" spans="9:10" x14ac:dyDescent="0.2">
      <c r="I3353" s="31">
        <v>1</v>
      </c>
      <c r="J3353" s="117" t="e">
        <f t="shared" si="53"/>
        <v>#DIV/0!</v>
      </c>
    </row>
    <row r="3354" spans="9:10" x14ac:dyDescent="0.2">
      <c r="I3354" s="31">
        <v>1</v>
      </c>
      <c r="J3354" s="117" t="e">
        <f t="shared" si="53"/>
        <v>#DIV/0!</v>
      </c>
    </row>
    <row r="3355" spans="9:10" x14ac:dyDescent="0.2">
      <c r="I3355" s="31">
        <v>1</v>
      </c>
      <c r="J3355" s="117" t="e">
        <f t="shared" si="53"/>
        <v>#DIV/0!</v>
      </c>
    </row>
    <row r="3356" spans="9:10" x14ac:dyDescent="0.2">
      <c r="I3356" s="31">
        <v>1</v>
      </c>
      <c r="J3356" s="117" t="e">
        <f t="shared" si="53"/>
        <v>#DIV/0!</v>
      </c>
    </row>
    <row r="3357" spans="9:10" x14ac:dyDescent="0.2">
      <c r="I3357" s="31">
        <v>1</v>
      </c>
      <c r="J3357" s="117" t="e">
        <f t="shared" si="53"/>
        <v>#DIV/0!</v>
      </c>
    </row>
    <row r="3358" spans="9:10" x14ac:dyDescent="0.2">
      <c r="I3358" s="31">
        <v>1</v>
      </c>
      <c r="J3358" s="117" t="e">
        <f t="shared" si="53"/>
        <v>#DIV/0!</v>
      </c>
    </row>
    <row r="3359" spans="9:10" x14ac:dyDescent="0.2">
      <c r="I3359" s="31">
        <v>1</v>
      </c>
      <c r="J3359" s="117" t="e">
        <f t="shared" si="53"/>
        <v>#DIV/0!</v>
      </c>
    </row>
    <row r="3360" spans="9:10" x14ac:dyDescent="0.2">
      <c r="I3360" s="31">
        <v>1</v>
      </c>
      <c r="J3360" s="117" t="e">
        <f t="shared" si="53"/>
        <v>#DIV/0!</v>
      </c>
    </row>
    <row r="3361" spans="9:10" x14ac:dyDescent="0.2">
      <c r="I3361" s="31">
        <v>1</v>
      </c>
      <c r="J3361" s="117" t="e">
        <f t="shared" si="53"/>
        <v>#DIV/0!</v>
      </c>
    </row>
    <row r="3362" spans="9:10" x14ac:dyDescent="0.2">
      <c r="I3362" s="31">
        <v>1</v>
      </c>
      <c r="J3362" s="117" t="e">
        <f t="shared" si="53"/>
        <v>#DIV/0!</v>
      </c>
    </row>
    <row r="3363" spans="9:10" x14ac:dyDescent="0.2">
      <c r="I3363" s="31">
        <v>1</v>
      </c>
      <c r="J3363" s="117" t="e">
        <f t="shared" si="53"/>
        <v>#DIV/0!</v>
      </c>
    </row>
    <row r="3364" spans="9:10" x14ac:dyDescent="0.2">
      <c r="I3364" s="31">
        <v>1</v>
      </c>
      <c r="J3364" s="117" t="e">
        <f t="shared" si="53"/>
        <v>#DIV/0!</v>
      </c>
    </row>
    <row r="3365" spans="9:10" x14ac:dyDescent="0.2">
      <c r="I3365" s="31">
        <v>1</v>
      </c>
      <c r="J3365" s="117" t="e">
        <f t="shared" si="53"/>
        <v>#DIV/0!</v>
      </c>
    </row>
    <row r="3366" spans="9:10" x14ac:dyDescent="0.2">
      <c r="I3366" s="31">
        <v>1</v>
      </c>
      <c r="J3366" s="117" t="e">
        <f t="shared" si="53"/>
        <v>#DIV/0!</v>
      </c>
    </row>
    <row r="3367" spans="9:10" x14ac:dyDescent="0.2">
      <c r="I3367" s="31">
        <v>1</v>
      </c>
      <c r="J3367" s="117" t="e">
        <f t="shared" si="53"/>
        <v>#DIV/0!</v>
      </c>
    </row>
    <row r="3368" spans="9:10" x14ac:dyDescent="0.2">
      <c r="I3368" s="31">
        <v>1</v>
      </c>
      <c r="J3368" s="117" t="e">
        <f t="shared" si="53"/>
        <v>#DIV/0!</v>
      </c>
    </row>
    <row r="3369" spans="9:10" x14ac:dyDescent="0.2">
      <c r="I3369" s="31">
        <v>1</v>
      </c>
      <c r="J3369" s="117" t="e">
        <f t="shared" si="53"/>
        <v>#DIV/0!</v>
      </c>
    </row>
    <row r="3370" spans="9:10" x14ac:dyDescent="0.2">
      <c r="I3370" s="31">
        <v>1</v>
      </c>
      <c r="J3370" s="117" t="e">
        <f t="shared" si="53"/>
        <v>#DIV/0!</v>
      </c>
    </row>
    <row r="3371" spans="9:10" x14ac:dyDescent="0.2">
      <c r="I3371" s="31">
        <v>1</v>
      </c>
      <c r="J3371" s="117" t="e">
        <f t="shared" si="53"/>
        <v>#DIV/0!</v>
      </c>
    </row>
    <row r="3372" spans="9:10" x14ac:dyDescent="0.2">
      <c r="I3372" s="31">
        <v>1</v>
      </c>
      <c r="J3372" s="117" t="e">
        <f t="shared" si="53"/>
        <v>#DIV/0!</v>
      </c>
    </row>
    <row r="3373" spans="9:10" x14ac:dyDescent="0.2">
      <c r="I3373" s="31">
        <v>1</v>
      </c>
      <c r="J3373" s="117" t="e">
        <f t="shared" si="53"/>
        <v>#DIV/0!</v>
      </c>
    </row>
    <row r="3374" spans="9:10" x14ac:dyDescent="0.2">
      <c r="I3374" s="31">
        <v>1</v>
      </c>
      <c r="J3374" s="117" t="e">
        <f t="shared" si="53"/>
        <v>#DIV/0!</v>
      </c>
    </row>
    <row r="3375" spans="9:10" x14ac:dyDescent="0.2">
      <c r="I3375" s="31">
        <v>1</v>
      </c>
      <c r="J3375" s="117" t="e">
        <f t="shared" si="53"/>
        <v>#DIV/0!</v>
      </c>
    </row>
    <row r="3376" spans="9:10" x14ac:dyDescent="0.2">
      <c r="I3376" s="31">
        <v>1</v>
      </c>
      <c r="J3376" s="117" t="e">
        <f t="shared" si="53"/>
        <v>#DIV/0!</v>
      </c>
    </row>
    <row r="3377" spans="9:10" x14ac:dyDescent="0.2">
      <c r="I3377" s="31">
        <v>1</v>
      </c>
      <c r="J3377" s="117" t="e">
        <f t="shared" si="53"/>
        <v>#DIV/0!</v>
      </c>
    </row>
    <row r="3378" spans="9:10" x14ac:dyDescent="0.2">
      <c r="I3378" s="31">
        <v>1</v>
      </c>
      <c r="J3378" s="117" t="e">
        <f t="shared" si="53"/>
        <v>#DIV/0!</v>
      </c>
    </row>
    <row r="3379" spans="9:10" x14ac:dyDescent="0.2">
      <c r="I3379" s="31">
        <v>1</v>
      </c>
      <c r="J3379" s="117" t="e">
        <f t="shared" si="53"/>
        <v>#DIV/0!</v>
      </c>
    </row>
    <row r="3380" spans="9:10" x14ac:dyDescent="0.2">
      <c r="I3380" s="31">
        <v>1</v>
      </c>
      <c r="J3380" s="117" t="e">
        <f t="shared" si="53"/>
        <v>#DIV/0!</v>
      </c>
    </row>
    <row r="3381" spans="9:10" x14ac:dyDescent="0.2">
      <c r="I3381" s="31">
        <v>1</v>
      </c>
      <c r="J3381" s="117" t="e">
        <f t="shared" si="53"/>
        <v>#DIV/0!</v>
      </c>
    </row>
    <row r="3382" spans="9:10" x14ac:dyDescent="0.2">
      <c r="I3382" s="31">
        <v>1</v>
      </c>
      <c r="J3382" s="117" t="e">
        <f t="shared" si="53"/>
        <v>#DIV/0!</v>
      </c>
    </row>
    <row r="3383" spans="9:10" x14ac:dyDescent="0.2">
      <c r="I3383" s="31">
        <v>1</v>
      </c>
      <c r="J3383" s="117" t="e">
        <f t="shared" si="53"/>
        <v>#DIV/0!</v>
      </c>
    </row>
    <row r="3384" spans="9:10" x14ac:dyDescent="0.2">
      <c r="I3384" s="31">
        <v>1</v>
      </c>
      <c r="J3384" s="117" t="e">
        <f t="shared" si="53"/>
        <v>#DIV/0!</v>
      </c>
    </row>
    <row r="3385" spans="9:10" x14ac:dyDescent="0.2">
      <c r="I3385" s="31">
        <v>1</v>
      </c>
      <c r="J3385" s="117" t="e">
        <f t="shared" si="53"/>
        <v>#DIV/0!</v>
      </c>
    </row>
    <row r="3386" spans="9:10" x14ac:dyDescent="0.2">
      <c r="I3386" s="31">
        <v>1</v>
      </c>
      <c r="J3386" s="117" t="e">
        <f t="shared" si="53"/>
        <v>#DIV/0!</v>
      </c>
    </row>
    <row r="3387" spans="9:10" x14ac:dyDescent="0.2">
      <c r="I3387" s="31">
        <v>1</v>
      </c>
      <c r="J3387" s="117" t="e">
        <f t="shared" si="53"/>
        <v>#DIV/0!</v>
      </c>
    </row>
    <row r="3388" spans="9:10" x14ac:dyDescent="0.2">
      <c r="I3388" s="31">
        <v>1</v>
      </c>
      <c r="J3388" s="117" t="e">
        <f t="shared" si="53"/>
        <v>#DIV/0!</v>
      </c>
    </row>
    <row r="3389" spans="9:10" x14ac:dyDescent="0.2">
      <c r="I3389" s="31">
        <v>1</v>
      </c>
      <c r="J3389" s="117" t="e">
        <f t="shared" si="53"/>
        <v>#DIV/0!</v>
      </c>
    </row>
    <row r="3390" spans="9:10" x14ac:dyDescent="0.2">
      <c r="I3390" s="31">
        <v>1</v>
      </c>
      <c r="J3390" s="117" t="e">
        <f t="shared" si="53"/>
        <v>#DIV/0!</v>
      </c>
    </row>
    <row r="3391" spans="9:10" x14ac:dyDescent="0.2">
      <c r="I3391" s="31">
        <v>1</v>
      </c>
      <c r="J3391" s="117" t="e">
        <f t="shared" si="53"/>
        <v>#DIV/0!</v>
      </c>
    </row>
    <row r="3392" spans="9:10" x14ac:dyDescent="0.2">
      <c r="I3392" s="31">
        <v>1</v>
      </c>
      <c r="J3392" s="117" t="e">
        <f t="shared" si="53"/>
        <v>#DIV/0!</v>
      </c>
    </row>
    <row r="3393" spans="9:10" x14ac:dyDescent="0.2">
      <c r="I3393" s="31">
        <v>1</v>
      </c>
      <c r="J3393" s="117" t="e">
        <f t="shared" si="53"/>
        <v>#DIV/0!</v>
      </c>
    </row>
    <row r="3394" spans="9:10" x14ac:dyDescent="0.2">
      <c r="I3394" s="31">
        <v>1</v>
      </c>
      <c r="J3394" s="117" t="e">
        <f t="shared" si="53"/>
        <v>#DIV/0!</v>
      </c>
    </row>
    <row r="3395" spans="9:10" x14ac:dyDescent="0.2">
      <c r="I3395" s="31">
        <v>1</v>
      </c>
      <c r="J3395" s="117" t="e">
        <f t="shared" si="53"/>
        <v>#DIV/0!</v>
      </c>
    </row>
    <row r="3396" spans="9:10" x14ac:dyDescent="0.2">
      <c r="I3396" s="31">
        <v>1</v>
      </c>
      <c r="J3396" s="117" t="e">
        <f t="shared" si="53"/>
        <v>#DIV/0!</v>
      </c>
    </row>
    <row r="3397" spans="9:10" x14ac:dyDescent="0.2">
      <c r="I3397" s="31">
        <v>1</v>
      </c>
      <c r="J3397" s="117" t="e">
        <f t="shared" si="53"/>
        <v>#DIV/0!</v>
      </c>
    </row>
    <row r="3398" spans="9:10" x14ac:dyDescent="0.2">
      <c r="I3398" s="31">
        <v>1</v>
      </c>
      <c r="J3398" s="117" t="e">
        <f t="shared" si="53"/>
        <v>#DIV/0!</v>
      </c>
    </row>
    <row r="3399" spans="9:10" x14ac:dyDescent="0.2">
      <c r="I3399" s="31">
        <v>1</v>
      </c>
      <c r="J3399" s="117" t="e">
        <f t="shared" si="53"/>
        <v>#DIV/0!</v>
      </c>
    </row>
    <row r="3400" spans="9:10" x14ac:dyDescent="0.2">
      <c r="I3400" s="31">
        <v>1</v>
      </c>
      <c r="J3400" s="117" t="e">
        <f t="shared" si="53"/>
        <v>#DIV/0!</v>
      </c>
    </row>
    <row r="3401" spans="9:10" x14ac:dyDescent="0.2">
      <c r="I3401" s="31">
        <v>1</v>
      </c>
      <c r="J3401" s="117" t="e">
        <f t="shared" si="53"/>
        <v>#DIV/0!</v>
      </c>
    </row>
    <row r="3402" spans="9:10" x14ac:dyDescent="0.2">
      <c r="I3402" s="31">
        <v>1</v>
      </c>
      <c r="J3402" s="117" t="e">
        <f t="shared" si="53"/>
        <v>#DIV/0!</v>
      </c>
    </row>
    <row r="3403" spans="9:10" x14ac:dyDescent="0.2">
      <c r="I3403" s="31">
        <v>1</v>
      </c>
      <c r="J3403" s="117" t="e">
        <f t="shared" si="53"/>
        <v>#DIV/0!</v>
      </c>
    </row>
    <row r="3404" spans="9:10" x14ac:dyDescent="0.2">
      <c r="I3404" s="31">
        <v>1</v>
      </c>
      <c r="J3404" s="117" t="e">
        <f t="shared" si="53"/>
        <v>#DIV/0!</v>
      </c>
    </row>
    <row r="3405" spans="9:10" x14ac:dyDescent="0.2">
      <c r="I3405" s="31">
        <v>1</v>
      </c>
      <c r="J3405" s="117" t="e">
        <f t="shared" si="53"/>
        <v>#DIV/0!</v>
      </c>
    </row>
    <row r="3406" spans="9:10" x14ac:dyDescent="0.2">
      <c r="I3406" s="31">
        <v>1</v>
      </c>
      <c r="J3406" s="117" t="e">
        <f t="shared" si="53"/>
        <v>#DIV/0!</v>
      </c>
    </row>
    <row r="3407" spans="9:10" x14ac:dyDescent="0.2">
      <c r="I3407" s="31">
        <v>1</v>
      </c>
      <c r="J3407" s="117" t="e">
        <f t="shared" ref="J3407:J3470" si="54">+I3407/G3407</f>
        <v>#DIV/0!</v>
      </c>
    </row>
    <row r="3408" spans="9:10" x14ac:dyDescent="0.2">
      <c r="I3408" s="31">
        <v>1</v>
      </c>
      <c r="J3408" s="117" t="e">
        <f t="shared" si="54"/>
        <v>#DIV/0!</v>
      </c>
    </row>
    <row r="3409" spans="9:10" x14ac:dyDescent="0.2">
      <c r="I3409" s="31">
        <v>1</v>
      </c>
      <c r="J3409" s="117" t="e">
        <f t="shared" si="54"/>
        <v>#DIV/0!</v>
      </c>
    </row>
    <row r="3410" spans="9:10" x14ac:dyDescent="0.2">
      <c r="I3410" s="31">
        <v>1</v>
      </c>
      <c r="J3410" s="117" t="e">
        <f t="shared" si="54"/>
        <v>#DIV/0!</v>
      </c>
    </row>
    <row r="3411" spans="9:10" x14ac:dyDescent="0.2">
      <c r="I3411" s="31">
        <v>1</v>
      </c>
      <c r="J3411" s="117" t="e">
        <f t="shared" si="54"/>
        <v>#DIV/0!</v>
      </c>
    </row>
    <row r="3412" spans="9:10" x14ac:dyDescent="0.2">
      <c r="I3412" s="31">
        <v>1</v>
      </c>
      <c r="J3412" s="117" t="e">
        <f t="shared" si="54"/>
        <v>#DIV/0!</v>
      </c>
    </row>
    <row r="3413" spans="9:10" x14ac:dyDescent="0.2">
      <c r="I3413" s="31">
        <v>1</v>
      </c>
      <c r="J3413" s="117" t="e">
        <f t="shared" si="54"/>
        <v>#DIV/0!</v>
      </c>
    </row>
    <row r="3414" spans="9:10" x14ac:dyDescent="0.2">
      <c r="I3414" s="31">
        <v>1</v>
      </c>
      <c r="J3414" s="117" t="e">
        <f t="shared" si="54"/>
        <v>#DIV/0!</v>
      </c>
    </row>
    <row r="3415" spans="9:10" x14ac:dyDescent="0.2">
      <c r="I3415" s="31">
        <v>1</v>
      </c>
      <c r="J3415" s="117" t="e">
        <f t="shared" si="54"/>
        <v>#DIV/0!</v>
      </c>
    </row>
    <row r="3416" spans="9:10" x14ac:dyDescent="0.2">
      <c r="I3416" s="31">
        <v>1</v>
      </c>
      <c r="J3416" s="117" t="e">
        <f t="shared" si="54"/>
        <v>#DIV/0!</v>
      </c>
    </row>
    <row r="3417" spans="9:10" x14ac:dyDescent="0.2">
      <c r="I3417" s="31">
        <v>1</v>
      </c>
      <c r="J3417" s="117" t="e">
        <f t="shared" si="54"/>
        <v>#DIV/0!</v>
      </c>
    </row>
    <row r="3418" spans="9:10" x14ac:dyDescent="0.2">
      <c r="I3418" s="31">
        <v>1</v>
      </c>
      <c r="J3418" s="117" t="e">
        <f t="shared" si="54"/>
        <v>#DIV/0!</v>
      </c>
    </row>
    <row r="3419" spans="9:10" x14ac:dyDescent="0.2">
      <c r="I3419" s="31">
        <v>1</v>
      </c>
      <c r="J3419" s="117" t="e">
        <f t="shared" si="54"/>
        <v>#DIV/0!</v>
      </c>
    </row>
    <row r="3420" spans="9:10" x14ac:dyDescent="0.2">
      <c r="I3420" s="31">
        <v>1</v>
      </c>
      <c r="J3420" s="117" t="e">
        <f t="shared" si="54"/>
        <v>#DIV/0!</v>
      </c>
    </row>
    <row r="3421" spans="9:10" x14ac:dyDescent="0.2">
      <c r="I3421" s="31">
        <v>1</v>
      </c>
      <c r="J3421" s="117" t="e">
        <f t="shared" si="54"/>
        <v>#DIV/0!</v>
      </c>
    </row>
    <row r="3422" spans="9:10" x14ac:dyDescent="0.2">
      <c r="I3422" s="31">
        <v>1</v>
      </c>
      <c r="J3422" s="117" t="e">
        <f t="shared" si="54"/>
        <v>#DIV/0!</v>
      </c>
    </row>
    <row r="3423" spans="9:10" x14ac:dyDescent="0.2">
      <c r="I3423" s="31">
        <v>1</v>
      </c>
      <c r="J3423" s="117" t="e">
        <f t="shared" si="54"/>
        <v>#DIV/0!</v>
      </c>
    </row>
    <row r="3424" spans="9:10" x14ac:dyDescent="0.2">
      <c r="I3424" s="31">
        <v>1</v>
      </c>
      <c r="J3424" s="117" t="e">
        <f t="shared" si="54"/>
        <v>#DIV/0!</v>
      </c>
    </row>
    <row r="3425" spans="9:10" x14ac:dyDescent="0.2">
      <c r="I3425" s="31">
        <v>1</v>
      </c>
      <c r="J3425" s="117" t="e">
        <f t="shared" si="54"/>
        <v>#DIV/0!</v>
      </c>
    </row>
    <row r="3426" spans="9:10" x14ac:dyDescent="0.2">
      <c r="I3426" s="31">
        <v>1</v>
      </c>
      <c r="J3426" s="117" t="e">
        <f t="shared" si="54"/>
        <v>#DIV/0!</v>
      </c>
    </row>
    <row r="3427" spans="9:10" x14ac:dyDescent="0.2">
      <c r="I3427" s="31">
        <v>1</v>
      </c>
      <c r="J3427" s="117" t="e">
        <f t="shared" si="54"/>
        <v>#DIV/0!</v>
      </c>
    </row>
    <row r="3428" spans="9:10" x14ac:dyDescent="0.2">
      <c r="I3428" s="31">
        <v>1</v>
      </c>
      <c r="J3428" s="117" t="e">
        <f t="shared" si="54"/>
        <v>#DIV/0!</v>
      </c>
    </row>
    <row r="3429" spans="9:10" x14ac:dyDescent="0.2">
      <c r="I3429" s="31">
        <v>1</v>
      </c>
      <c r="J3429" s="117" t="e">
        <f t="shared" si="54"/>
        <v>#DIV/0!</v>
      </c>
    </row>
    <row r="3430" spans="9:10" x14ac:dyDescent="0.2">
      <c r="I3430" s="31">
        <v>1</v>
      </c>
      <c r="J3430" s="117" t="e">
        <f t="shared" si="54"/>
        <v>#DIV/0!</v>
      </c>
    </row>
    <row r="3431" spans="9:10" x14ac:dyDescent="0.2">
      <c r="I3431" s="31">
        <v>1</v>
      </c>
      <c r="J3431" s="117" t="e">
        <f t="shared" si="54"/>
        <v>#DIV/0!</v>
      </c>
    </row>
    <row r="3432" spans="9:10" x14ac:dyDescent="0.2">
      <c r="I3432" s="31">
        <v>1</v>
      </c>
      <c r="J3432" s="117" t="e">
        <f t="shared" si="54"/>
        <v>#DIV/0!</v>
      </c>
    </row>
    <row r="3433" spans="9:10" x14ac:dyDescent="0.2">
      <c r="I3433" s="31">
        <v>1</v>
      </c>
      <c r="J3433" s="117" t="e">
        <f t="shared" si="54"/>
        <v>#DIV/0!</v>
      </c>
    </row>
    <row r="3434" spans="9:10" x14ac:dyDescent="0.2">
      <c r="I3434" s="31">
        <v>1</v>
      </c>
      <c r="J3434" s="117" t="e">
        <f t="shared" si="54"/>
        <v>#DIV/0!</v>
      </c>
    </row>
    <row r="3435" spans="9:10" x14ac:dyDescent="0.2">
      <c r="I3435" s="31">
        <v>1</v>
      </c>
      <c r="J3435" s="117" t="e">
        <f t="shared" si="54"/>
        <v>#DIV/0!</v>
      </c>
    </row>
    <row r="3436" spans="9:10" x14ac:dyDescent="0.2">
      <c r="I3436" s="31">
        <v>1</v>
      </c>
      <c r="J3436" s="117" t="e">
        <f t="shared" si="54"/>
        <v>#DIV/0!</v>
      </c>
    </row>
    <row r="3437" spans="9:10" x14ac:dyDescent="0.2">
      <c r="I3437" s="31">
        <v>1</v>
      </c>
      <c r="J3437" s="117" t="e">
        <f t="shared" si="54"/>
        <v>#DIV/0!</v>
      </c>
    </row>
    <row r="3438" spans="9:10" x14ac:dyDescent="0.2">
      <c r="I3438" s="31">
        <v>1</v>
      </c>
      <c r="J3438" s="117" t="e">
        <f t="shared" si="54"/>
        <v>#DIV/0!</v>
      </c>
    </row>
    <row r="3439" spans="9:10" x14ac:dyDescent="0.2">
      <c r="I3439" s="31">
        <v>1</v>
      </c>
      <c r="J3439" s="117" t="e">
        <f t="shared" si="54"/>
        <v>#DIV/0!</v>
      </c>
    </row>
    <row r="3440" spans="9:10" x14ac:dyDescent="0.2">
      <c r="I3440" s="31">
        <v>1</v>
      </c>
      <c r="J3440" s="117" t="e">
        <f t="shared" si="54"/>
        <v>#DIV/0!</v>
      </c>
    </row>
    <row r="3441" spans="9:10" x14ac:dyDescent="0.2">
      <c r="I3441" s="31">
        <v>1</v>
      </c>
      <c r="J3441" s="117" t="e">
        <f t="shared" si="54"/>
        <v>#DIV/0!</v>
      </c>
    </row>
    <row r="3442" spans="9:10" x14ac:dyDescent="0.2">
      <c r="I3442" s="31">
        <v>1</v>
      </c>
      <c r="J3442" s="117" t="e">
        <f t="shared" si="54"/>
        <v>#DIV/0!</v>
      </c>
    </row>
    <row r="3443" spans="9:10" x14ac:dyDescent="0.2">
      <c r="I3443" s="31">
        <v>1</v>
      </c>
      <c r="J3443" s="117" t="e">
        <f t="shared" si="54"/>
        <v>#DIV/0!</v>
      </c>
    </row>
    <row r="3444" spans="9:10" x14ac:dyDescent="0.2">
      <c r="I3444" s="31">
        <v>1</v>
      </c>
      <c r="J3444" s="117" t="e">
        <f t="shared" si="54"/>
        <v>#DIV/0!</v>
      </c>
    </row>
    <row r="3445" spans="9:10" x14ac:dyDescent="0.2">
      <c r="I3445" s="31">
        <v>1</v>
      </c>
      <c r="J3445" s="117" t="e">
        <f t="shared" si="54"/>
        <v>#DIV/0!</v>
      </c>
    </row>
    <row r="3446" spans="9:10" x14ac:dyDescent="0.2">
      <c r="I3446" s="31">
        <v>1</v>
      </c>
      <c r="J3446" s="117" t="e">
        <f t="shared" si="54"/>
        <v>#DIV/0!</v>
      </c>
    </row>
    <row r="3447" spans="9:10" x14ac:dyDescent="0.2">
      <c r="I3447" s="31">
        <v>1</v>
      </c>
      <c r="J3447" s="117" t="e">
        <f t="shared" si="54"/>
        <v>#DIV/0!</v>
      </c>
    </row>
    <row r="3448" spans="9:10" x14ac:dyDescent="0.2">
      <c r="I3448" s="31">
        <v>1</v>
      </c>
      <c r="J3448" s="117" t="e">
        <f t="shared" si="54"/>
        <v>#DIV/0!</v>
      </c>
    </row>
    <row r="3449" spans="9:10" x14ac:dyDescent="0.2">
      <c r="I3449" s="31">
        <v>1</v>
      </c>
      <c r="J3449" s="117" t="e">
        <f t="shared" si="54"/>
        <v>#DIV/0!</v>
      </c>
    </row>
    <row r="3450" spans="9:10" x14ac:dyDescent="0.2">
      <c r="I3450" s="31">
        <v>1</v>
      </c>
      <c r="J3450" s="117" t="e">
        <f t="shared" si="54"/>
        <v>#DIV/0!</v>
      </c>
    </row>
    <row r="3451" spans="9:10" x14ac:dyDescent="0.2">
      <c r="I3451" s="31">
        <v>1</v>
      </c>
      <c r="J3451" s="117" t="e">
        <f t="shared" si="54"/>
        <v>#DIV/0!</v>
      </c>
    </row>
    <row r="3452" spans="9:10" x14ac:dyDescent="0.2">
      <c r="I3452" s="31">
        <v>1</v>
      </c>
      <c r="J3452" s="117" t="e">
        <f t="shared" si="54"/>
        <v>#DIV/0!</v>
      </c>
    </row>
    <row r="3453" spans="9:10" x14ac:dyDescent="0.2">
      <c r="I3453" s="31">
        <v>1</v>
      </c>
      <c r="J3453" s="117" t="e">
        <f t="shared" si="54"/>
        <v>#DIV/0!</v>
      </c>
    </row>
    <row r="3454" spans="9:10" x14ac:dyDescent="0.2">
      <c r="I3454" s="31">
        <v>1</v>
      </c>
      <c r="J3454" s="117" t="e">
        <f t="shared" si="54"/>
        <v>#DIV/0!</v>
      </c>
    </row>
    <row r="3455" spans="9:10" x14ac:dyDescent="0.2">
      <c r="I3455" s="31">
        <v>1</v>
      </c>
      <c r="J3455" s="117" t="e">
        <f t="shared" si="54"/>
        <v>#DIV/0!</v>
      </c>
    </row>
    <row r="3456" spans="9:10" x14ac:dyDescent="0.2">
      <c r="I3456" s="31">
        <v>1</v>
      </c>
      <c r="J3456" s="117" t="e">
        <f t="shared" si="54"/>
        <v>#DIV/0!</v>
      </c>
    </row>
    <row r="3457" spans="9:10" x14ac:dyDescent="0.2">
      <c r="I3457" s="31">
        <v>1</v>
      </c>
      <c r="J3457" s="117" t="e">
        <f t="shared" si="54"/>
        <v>#DIV/0!</v>
      </c>
    </row>
    <row r="3458" spans="9:10" x14ac:dyDescent="0.2">
      <c r="I3458" s="31">
        <v>1</v>
      </c>
      <c r="J3458" s="117" t="e">
        <f t="shared" si="54"/>
        <v>#DIV/0!</v>
      </c>
    </row>
    <row r="3459" spans="9:10" x14ac:dyDescent="0.2">
      <c r="I3459" s="31">
        <v>1</v>
      </c>
      <c r="J3459" s="117" t="e">
        <f t="shared" si="54"/>
        <v>#DIV/0!</v>
      </c>
    </row>
    <row r="3460" spans="9:10" x14ac:dyDescent="0.2">
      <c r="I3460" s="31">
        <v>1</v>
      </c>
      <c r="J3460" s="117" t="e">
        <f t="shared" si="54"/>
        <v>#DIV/0!</v>
      </c>
    </row>
    <row r="3461" spans="9:10" x14ac:dyDescent="0.2">
      <c r="I3461" s="31">
        <v>1</v>
      </c>
      <c r="J3461" s="117" t="e">
        <f t="shared" si="54"/>
        <v>#DIV/0!</v>
      </c>
    </row>
    <row r="3462" spans="9:10" x14ac:dyDescent="0.2">
      <c r="I3462" s="31">
        <v>1</v>
      </c>
      <c r="J3462" s="117" t="e">
        <f t="shared" si="54"/>
        <v>#DIV/0!</v>
      </c>
    </row>
    <row r="3463" spans="9:10" x14ac:dyDescent="0.2">
      <c r="I3463" s="31">
        <v>1</v>
      </c>
      <c r="J3463" s="117" t="e">
        <f t="shared" si="54"/>
        <v>#DIV/0!</v>
      </c>
    </row>
    <row r="3464" spans="9:10" x14ac:dyDescent="0.2">
      <c r="I3464" s="31">
        <v>1</v>
      </c>
      <c r="J3464" s="117" t="e">
        <f t="shared" si="54"/>
        <v>#DIV/0!</v>
      </c>
    </row>
    <row r="3465" spans="9:10" x14ac:dyDescent="0.2">
      <c r="I3465" s="31">
        <v>1</v>
      </c>
      <c r="J3465" s="117" t="e">
        <f t="shared" si="54"/>
        <v>#DIV/0!</v>
      </c>
    </row>
    <row r="3466" spans="9:10" x14ac:dyDescent="0.2">
      <c r="I3466" s="31">
        <v>1</v>
      </c>
      <c r="J3466" s="117" t="e">
        <f t="shared" si="54"/>
        <v>#DIV/0!</v>
      </c>
    </row>
    <row r="3467" spans="9:10" x14ac:dyDescent="0.2">
      <c r="I3467" s="31">
        <v>1</v>
      </c>
      <c r="J3467" s="117" t="e">
        <f t="shared" si="54"/>
        <v>#DIV/0!</v>
      </c>
    </row>
    <row r="3468" spans="9:10" x14ac:dyDescent="0.2">
      <c r="I3468" s="31">
        <v>1</v>
      </c>
      <c r="J3468" s="117" t="e">
        <f t="shared" si="54"/>
        <v>#DIV/0!</v>
      </c>
    </row>
    <row r="3469" spans="9:10" x14ac:dyDescent="0.2">
      <c r="I3469" s="31">
        <v>1</v>
      </c>
      <c r="J3469" s="117" t="e">
        <f t="shared" si="54"/>
        <v>#DIV/0!</v>
      </c>
    </row>
    <row r="3470" spans="9:10" x14ac:dyDescent="0.2">
      <c r="I3470" s="31">
        <v>1</v>
      </c>
      <c r="J3470" s="117" t="e">
        <f t="shared" si="54"/>
        <v>#DIV/0!</v>
      </c>
    </row>
    <row r="3471" spans="9:10" x14ac:dyDescent="0.2">
      <c r="I3471" s="31">
        <v>1</v>
      </c>
      <c r="J3471" s="117" t="e">
        <f t="shared" ref="J3471:J3534" si="55">+I3471/G3471</f>
        <v>#DIV/0!</v>
      </c>
    </row>
    <row r="3472" spans="9:10" x14ac:dyDescent="0.2">
      <c r="I3472" s="31">
        <v>1</v>
      </c>
      <c r="J3472" s="117" t="e">
        <f t="shared" si="55"/>
        <v>#DIV/0!</v>
      </c>
    </row>
    <row r="3473" spans="9:10" x14ac:dyDescent="0.2">
      <c r="I3473" s="31">
        <v>1</v>
      </c>
      <c r="J3473" s="117" t="e">
        <f t="shared" si="55"/>
        <v>#DIV/0!</v>
      </c>
    </row>
    <row r="3474" spans="9:10" x14ac:dyDescent="0.2">
      <c r="I3474" s="31">
        <v>1</v>
      </c>
      <c r="J3474" s="117" t="e">
        <f t="shared" si="55"/>
        <v>#DIV/0!</v>
      </c>
    </row>
    <row r="3475" spans="9:10" x14ac:dyDescent="0.2">
      <c r="I3475" s="31">
        <v>1</v>
      </c>
      <c r="J3475" s="117" t="e">
        <f t="shared" si="55"/>
        <v>#DIV/0!</v>
      </c>
    </row>
    <row r="3476" spans="9:10" x14ac:dyDescent="0.2">
      <c r="I3476" s="31">
        <v>1</v>
      </c>
      <c r="J3476" s="117" t="e">
        <f t="shared" si="55"/>
        <v>#DIV/0!</v>
      </c>
    </row>
    <row r="3477" spans="9:10" x14ac:dyDescent="0.2">
      <c r="I3477" s="31">
        <v>1</v>
      </c>
      <c r="J3477" s="117" t="e">
        <f t="shared" si="55"/>
        <v>#DIV/0!</v>
      </c>
    </row>
    <row r="3478" spans="9:10" x14ac:dyDescent="0.2">
      <c r="I3478" s="31">
        <v>1</v>
      </c>
      <c r="J3478" s="117" t="e">
        <f t="shared" si="55"/>
        <v>#DIV/0!</v>
      </c>
    </row>
    <row r="3479" spans="9:10" x14ac:dyDescent="0.2">
      <c r="I3479" s="31">
        <v>1</v>
      </c>
      <c r="J3479" s="117" t="e">
        <f t="shared" si="55"/>
        <v>#DIV/0!</v>
      </c>
    </row>
    <row r="3480" spans="9:10" x14ac:dyDescent="0.2">
      <c r="I3480" s="31">
        <v>1</v>
      </c>
      <c r="J3480" s="117" t="e">
        <f t="shared" si="55"/>
        <v>#DIV/0!</v>
      </c>
    </row>
    <row r="3481" spans="9:10" x14ac:dyDescent="0.2">
      <c r="I3481" s="31">
        <v>1</v>
      </c>
      <c r="J3481" s="117" t="e">
        <f t="shared" si="55"/>
        <v>#DIV/0!</v>
      </c>
    </row>
    <row r="3482" spans="9:10" x14ac:dyDescent="0.2">
      <c r="I3482" s="31">
        <v>1</v>
      </c>
      <c r="J3482" s="117" t="e">
        <f t="shared" si="55"/>
        <v>#DIV/0!</v>
      </c>
    </row>
    <row r="3483" spans="9:10" x14ac:dyDescent="0.2">
      <c r="I3483" s="31">
        <v>1</v>
      </c>
      <c r="J3483" s="117" t="e">
        <f t="shared" si="55"/>
        <v>#DIV/0!</v>
      </c>
    </row>
    <row r="3484" spans="9:10" x14ac:dyDescent="0.2">
      <c r="I3484" s="31">
        <v>1</v>
      </c>
      <c r="J3484" s="117" t="e">
        <f t="shared" si="55"/>
        <v>#DIV/0!</v>
      </c>
    </row>
    <row r="3485" spans="9:10" x14ac:dyDescent="0.2">
      <c r="I3485" s="31">
        <v>1</v>
      </c>
      <c r="J3485" s="117" t="e">
        <f t="shared" si="55"/>
        <v>#DIV/0!</v>
      </c>
    </row>
    <row r="3486" spans="9:10" x14ac:dyDescent="0.2">
      <c r="I3486" s="31">
        <v>1</v>
      </c>
      <c r="J3486" s="117" t="e">
        <f t="shared" si="55"/>
        <v>#DIV/0!</v>
      </c>
    </row>
    <row r="3487" spans="9:10" x14ac:dyDescent="0.2">
      <c r="I3487" s="31">
        <v>1</v>
      </c>
      <c r="J3487" s="117" t="e">
        <f t="shared" si="55"/>
        <v>#DIV/0!</v>
      </c>
    </row>
    <row r="3488" spans="9:10" x14ac:dyDescent="0.2">
      <c r="I3488" s="31">
        <v>1</v>
      </c>
      <c r="J3488" s="117" t="e">
        <f t="shared" si="55"/>
        <v>#DIV/0!</v>
      </c>
    </row>
    <row r="3489" spans="9:10" x14ac:dyDescent="0.2">
      <c r="I3489" s="31">
        <v>1</v>
      </c>
      <c r="J3489" s="117" t="e">
        <f t="shared" si="55"/>
        <v>#DIV/0!</v>
      </c>
    </row>
    <row r="3490" spans="9:10" x14ac:dyDescent="0.2">
      <c r="I3490" s="31">
        <v>1</v>
      </c>
      <c r="J3490" s="117" t="e">
        <f t="shared" si="55"/>
        <v>#DIV/0!</v>
      </c>
    </row>
    <row r="3491" spans="9:10" x14ac:dyDescent="0.2">
      <c r="I3491" s="31">
        <v>1</v>
      </c>
      <c r="J3491" s="117" t="e">
        <f t="shared" si="55"/>
        <v>#DIV/0!</v>
      </c>
    </row>
    <row r="3492" spans="9:10" x14ac:dyDescent="0.2">
      <c r="I3492" s="31">
        <v>1</v>
      </c>
      <c r="J3492" s="117" t="e">
        <f t="shared" si="55"/>
        <v>#DIV/0!</v>
      </c>
    </row>
    <row r="3493" spans="9:10" x14ac:dyDescent="0.2">
      <c r="I3493" s="31">
        <v>1</v>
      </c>
      <c r="J3493" s="117" t="e">
        <f t="shared" si="55"/>
        <v>#DIV/0!</v>
      </c>
    </row>
    <row r="3494" spans="9:10" x14ac:dyDescent="0.2">
      <c r="I3494" s="31">
        <v>1</v>
      </c>
      <c r="J3494" s="117" t="e">
        <f t="shared" si="55"/>
        <v>#DIV/0!</v>
      </c>
    </row>
    <row r="3495" spans="9:10" x14ac:dyDescent="0.2">
      <c r="I3495" s="31">
        <v>1</v>
      </c>
      <c r="J3495" s="117" t="e">
        <f t="shared" si="55"/>
        <v>#DIV/0!</v>
      </c>
    </row>
    <row r="3496" spans="9:10" x14ac:dyDescent="0.2">
      <c r="I3496" s="31">
        <v>1</v>
      </c>
      <c r="J3496" s="117" t="e">
        <f t="shared" si="55"/>
        <v>#DIV/0!</v>
      </c>
    </row>
    <row r="3497" spans="9:10" x14ac:dyDescent="0.2">
      <c r="I3497" s="31">
        <v>1</v>
      </c>
      <c r="J3497" s="117" t="e">
        <f t="shared" si="55"/>
        <v>#DIV/0!</v>
      </c>
    </row>
    <row r="3498" spans="9:10" x14ac:dyDescent="0.2">
      <c r="I3498" s="31">
        <v>1</v>
      </c>
      <c r="J3498" s="117" t="e">
        <f t="shared" si="55"/>
        <v>#DIV/0!</v>
      </c>
    </row>
    <row r="3499" spans="9:10" x14ac:dyDescent="0.2">
      <c r="I3499" s="31">
        <v>1</v>
      </c>
      <c r="J3499" s="117" t="e">
        <f t="shared" si="55"/>
        <v>#DIV/0!</v>
      </c>
    </row>
    <row r="3500" spans="9:10" x14ac:dyDescent="0.2">
      <c r="I3500" s="31">
        <v>1</v>
      </c>
      <c r="J3500" s="117" t="e">
        <f t="shared" si="55"/>
        <v>#DIV/0!</v>
      </c>
    </row>
    <row r="3501" spans="9:10" x14ac:dyDescent="0.2">
      <c r="I3501" s="31">
        <v>1</v>
      </c>
      <c r="J3501" s="117" t="e">
        <f t="shared" si="55"/>
        <v>#DIV/0!</v>
      </c>
    </row>
    <row r="3502" spans="9:10" x14ac:dyDescent="0.2">
      <c r="I3502" s="31">
        <v>1</v>
      </c>
      <c r="J3502" s="117" t="e">
        <f t="shared" si="55"/>
        <v>#DIV/0!</v>
      </c>
    </row>
    <row r="3503" spans="9:10" x14ac:dyDescent="0.2">
      <c r="I3503" s="31">
        <v>1</v>
      </c>
      <c r="J3503" s="117" t="e">
        <f t="shared" si="55"/>
        <v>#DIV/0!</v>
      </c>
    </row>
    <row r="3504" spans="9:10" x14ac:dyDescent="0.2">
      <c r="I3504" s="31">
        <v>1</v>
      </c>
      <c r="J3504" s="117" t="e">
        <f t="shared" si="55"/>
        <v>#DIV/0!</v>
      </c>
    </row>
    <row r="3505" spans="9:10" x14ac:dyDescent="0.2">
      <c r="I3505" s="31">
        <v>1</v>
      </c>
      <c r="J3505" s="117" t="e">
        <f t="shared" si="55"/>
        <v>#DIV/0!</v>
      </c>
    </row>
    <row r="3506" spans="9:10" x14ac:dyDescent="0.2">
      <c r="I3506" s="31">
        <v>1</v>
      </c>
      <c r="J3506" s="117" t="e">
        <f t="shared" si="55"/>
        <v>#DIV/0!</v>
      </c>
    </row>
    <row r="3507" spans="9:10" x14ac:dyDescent="0.2">
      <c r="I3507" s="31">
        <v>1</v>
      </c>
      <c r="J3507" s="117" t="e">
        <f t="shared" si="55"/>
        <v>#DIV/0!</v>
      </c>
    </row>
    <row r="3508" spans="9:10" x14ac:dyDescent="0.2">
      <c r="I3508" s="31">
        <v>1</v>
      </c>
      <c r="J3508" s="117" t="e">
        <f t="shared" si="55"/>
        <v>#DIV/0!</v>
      </c>
    </row>
    <row r="3509" spans="9:10" x14ac:dyDescent="0.2">
      <c r="I3509" s="31">
        <v>1</v>
      </c>
      <c r="J3509" s="117" t="e">
        <f t="shared" si="55"/>
        <v>#DIV/0!</v>
      </c>
    </row>
    <row r="3510" spans="9:10" x14ac:dyDescent="0.2">
      <c r="I3510" s="31">
        <v>1</v>
      </c>
      <c r="J3510" s="117" t="e">
        <f t="shared" si="55"/>
        <v>#DIV/0!</v>
      </c>
    </row>
    <row r="3511" spans="9:10" x14ac:dyDescent="0.2">
      <c r="I3511" s="31">
        <v>1</v>
      </c>
      <c r="J3511" s="117" t="e">
        <f t="shared" si="55"/>
        <v>#DIV/0!</v>
      </c>
    </row>
    <row r="3512" spans="9:10" x14ac:dyDescent="0.2">
      <c r="I3512" s="31">
        <v>1</v>
      </c>
      <c r="J3512" s="117" t="e">
        <f t="shared" si="55"/>
        <v>#DIV/0!</v>
      </c>
    </row>
    <row r="3513" spans="9:10" x14ac:dyDescent="0.2">
      <c r="I3513" s="31">
        <v>1</v>
      </c>
      <c r="J3513" s="117" t="e">
        <f t="shared" si="55"/>
        <v>#DIV/0!</v>
      </c>
    </row>
    <row r="3514" spans="9:10" x14ac:dyDescent="0.2">
      <c r="I3514" s="31">
        <v>1</v>
      </c>
      <c r="J3514" s="117" t="e">
        <f t="shared" si="55"/>
        <v>#DIV/0!</v>
      </c>
    </row>
    <row r="3515" spans="9:10" x14ac:dyDescent="0.2">
      <c r="I3515" s="31">
        <v>1</v>
      </c>
      <c r="J3515" s="117" t="e">
        <f t="shared" si="55"/>
        <v>#DIV/0!</v>
      </c>
    </row>
    <row r="3516" spans="9:10" x14ac:dyDescent="0.2">
      <c r="I3516" s="31">
        <v>1</v>
      </c>
      <c r="J3516" s="117" t="e">
        <f t="shared" si="55"/>
        <v>#DIV/0!</v>
      </c>
    </row>
    <row r="3517" spans="9:10" x14ac:dyDescent="0.2">
      <c r="I3517" s="31">
        <v>1</v>
      </c>
      <c r="J3517" s="117" t="e">
        <f t="shared" si="55"/>
        <v>#DIV/0!</v>
      </c>
    </row>
    <row r="3518" spans="9:10" x14ac:dyDescent="0.2">
      <c r="I3518" s="31">
        <v>1</v>
      </c>
      <c r="J3518" s="117" t="e">
        <f t="shared" si="55"/>
        <v>#DIV/0!</v>
      </c>
    </row>
    <row r="3519" spans="9:10" x14ac:dyDescent="0.2">
      <c r="I3519" s="31">
        <v>1</v>
      </c>
      <c r="J3519" s="117" t="e">
        <f t="shared" si="55"/>
        <v>#DIV/0!</v>
      </c>
    </row>
    <row r="3520" spans="9:10" x14ac:dyDescent="0.2">
      <c r="I3520" s="31">
        <v>1</v>
      </c>
      <c r="J3520" s="117" t="e">
        <f t="shared" si="55"/>
        <v>#DIV/0!</v>
      </c>
    </row>
    <row r="3521" spans="9:10" x14ac:dyDescent="0.2">
      <c r="I3521" s="31">
        <v>1</v>
      </c>
      <c r="J3521" s="117" t="e">
        <f t="shared" si="55"/>
        <v>#DIV/0!</v>
      </c>
    </row>
    <row r="3522" spans="9:10" x14ac:dyDescent="0.2">
      <c r="I3522" s="31">
        <v>1</v>
      </c>
      <c r="J3522" s="117" t="e">
        <f t="shared" si="55"/>
        <v>#DIV/0!</v>
      </c>
    </row>
    <row r="3523" spans="9:10" x14ac:dyDescent="0.2">
      <c r="I3523" s="31">
        <v>1</v>
      </c>
      <c r="J3523" s="117" t="e">
        <f t="shared" si="55"/>
        <v>#DIV/0!</v>
      </c>
    </row>
    <row r="3524" spans="9:10" x14ac:dyDescent="0.2">
      <c r="I3524" s="31">
        <v>1</v>
      </c>
      <c r="J3524" s="117" t="e">
        <f t="shared" si="55"/>
        <v>#DIV/0!</v>
      </c>
    </row>
    <row r="3525" spans="9:10" x14ac:dyDescent="0.2">
      <c r="I3525" s="31">
        <v>1</v>
      </c>
      <c r="J3525" s="117" t="e">
        <f t="shared" si="55"/>
        <v>#DIV/0!</v>
      </c>
    </row>
    <row r="3526" spans="9:10" x14ac:dyDescent="0.2">
      <c r="I3526" s="31">
        <v>1</v>
      </c>
      <c r="J3526" s="117" t="e">
        <f t="shared" si="55"/>
        <v>#DIV/0!</v>
      </c>
    </row>
    <row r="3527" spans="9:10" x14ac:dyDescent="0.2">
      <c r="I3527" s="31">
        <v>1</v>
      </c>
      <c r="J3527" s="117" t="e">
        <f t="shared" si="55"/>
        <v>#DIV/0!</v>
      </c>
    </row>
    <row r="3528" spans="9:10" x14ac:dyDescent="0.2">
      <c r="I3528" s="31">
        <v>1</v>
      </c>
      <c r="J3528" s="117" t="e">
        <f t="shared" si="55"/>
        <v>#DIV/0!</v>
      </c>
    </row>
    <row r="3529" spans="9:10" x14ac:dyDescent="0.2">
      <c r="I3529" s="31">
        <v>1</v>
      </c>
      <c r="J3529" s="117" t="e">
        <f t="shared" si="55"/>
        <v>#DIV/0!</v>
      </c>
    </row>
    <row r="3530" spans="9:10" x14ac:dyDescent="0.2">
      <c r="I3530" s="31">
        <v>1</v>
      </c>
      <c r="J3530" s="117" t="e">
        <f t="shared" si="55"/>
        <v>#DIV/0!</v>
      </c>
    </row>
    <row r="3531" spans="9:10" x14ac:dyDescent="0.2">
      <c r="I3531" s="31">
        <v>1</v>
      </c>
      <c r="J3531" s="117" t="e">
        <f t="shared" si="55"/>
        <v>#DIV/0!</v>
      </c>
    </row>
    <row r="3532" spans="9:10" x14ac:dyDescent="0.2">
      <c r="I3532" s="31">
        <v>1</v>
      </c>
      <c r="J3532" s="117" t="e">
        <f t="shared" si="55"/>
        <v>#DIV/0!</v>
      </c>
    </row>
    <row r="3533" spans="9:10" x14ac:dyDescent="0.2">
      <c r="I3533" s="31">
        <v>1</v>
      </c>
      <c r="J3533" s="117" t="e">
        <f t="shared" si="55"/>
        <v>#DIV/0!</v>
      </c>
    </row>
    <row r="3534" spans="9:10" x14ac:dyDescent="0.2">
      <c r="I3534" s="31">
        <v>1</v>
      </c>
      <c r="J3534" s="117" t="e">
        <f t="shared" si="55"/>
        <v>#DIV/0!</v>
      </c>
    </row>
    <row r="3535" spans="9:10" x14ac:dyDescent="0.2">
      <c r="I3535" s="31">
        <v>1</v>
      </c>
      <c r="J3535" s="117" t="e">
        <f t="shared" ref="J3535:J3598" si="56">+I3535/G3535</f>
        <v>#DIV/0!</v>
      </c>
    </row>
    <row r="3536" spans="9:10" x14ac:dyDescent="0.2">
      <c r="I3536" s="31">
        <v>1</v>
      </c>
      <c r="J3536" s="117" t="e">
        <f t="shared" si="56"/>
        <v>#DIV/0!</v>
      </c>
    </row>
    <row r="3537" spans="9:10" x14ac:dyDescent="0.2">
      <c r="I3537" s="31">
        <v>1</v>
      </c>
      <c r="J3537" s="117" t="e">
        <f t="shared" si="56"/>
        <v>#DIV/0!</v>
      </c>
    </row>
    <row r="3538" spans="9:10" x14ac:dyDescent="0.2">
      <c r="I3538" s="31">
        <v>1</v>
      </c>
      <c r="J3538" s="117" t="e">
        <f t="shared" si="56"/>
        <v>#DIV/0!</v>
      </c>
    </row>
    <row r="3539" spans="9:10" x14ac:dyDescent="0.2">
      <c r="I3539" s="31">
        <v>1</v>
      </c>
      <c r="J3539" s="117" t="e">
        <f t="shared" si="56"/>
        <v>#DIV/0!</v>
      </c>
    </row>
    <row r="3540" spans="9:10" x14ac:dyDescent="0.2">
      <c r="I3540" s="31">
        <v>1</v>
      </c>
      <c r="J3540" s="117" t="e">
        <f t="shared" si="56"/>
        <v>#DIV/0!</v>
      </c>
    </row>
    <row r="3541" spans="9:10" x14ac:dyDescent="0.2">
      <c r="I3541" s="31">
        <v>1</v>
      </c>
      <c r="J3541" s="117" t="e">
        <f t="shared" si="56"/>
        <v>#DIV/0!</v>
      </c>
    </row>
    <row r="3542" spans="9:10" x14ac:dyDescent="0.2">
      <c r="I3542" s="31">
        <v>1</v>
      </c>
      <c r="J3542" s="117" t="e">
        <f t="shared" si="56"/>
        <v>#DIV/0!</v>
      </c>
    </row>
    <row r="3543" spans="9:10" x14ac:dyDescent="0.2">
      <c r="I3543" s="31">
        <v>1</v>
      </c>
      <c r="J3543" s="117" t="e">
        <f t="shared" si="56"/>
        <v>#DIV/0!</v>
      </c>
    </row>
    <row r="3544" spans="9:10" x14ac:dyDescent="0.2">
      <c r="I3544" s="31">
        <v>1</v>
      </c>
      <c r="J3544" s="117" t="e">
        <f t="shared" si="56"/>
        <v>#DIV/0!</v>
      </c>
    </row>
    <row r="3545" spans="9:10" x14ac:dyDescent="0.2">
      <c r="I3545" s="31">
        <v>1</v>
      </c>
      <c r="J3545" s="117" t="e">
        <f t="shared" si="56"/>
        <v>#DIV/0!</v>
      </c>
    </row>
    <row r="3546" spans="9:10" x14ac:dyDescent="0.2">
      <c r="I3546" s="31">
        <v>1</v>
      </c>
      <c r="J3546" s="117" t="e">
        <f t="shared" si="56"/>
        <v>#DIV/0!</v>
      </c>
    </row>
    <row r="3547" spans="9:10" x14ac:dyDescent="0.2">
      <c r="I3547" s="31">
        <v>1</v>
      </c>
      <c r="J3547" s="117" t="e">
        <f t="shared" si="56"/>
        <v>#DIV/0!</v>
      </c>
    </row>
    <row r="3548" spans="9:10" x14ac:dyDescent="0.2">
      <c r="I3548" s="31">
        <v>1</v>
      </c>
      <c r="J3548" s="117" t="e">
        <f t="shared" si="56"/>
        <v>#DIV/0!</v>
      </c>
    </row>
    <row r="3549" spans="9:10" x14ac:dyDescent="0.2">
      <c r="I3549" s="31">
        <v>1</v>
      </c>
      <c r="J3549" s="117" t="e">
        <f t="shared" si="56"/>
        <v>#DIV/0!</v>
      </c>
    </row>
    <row r="3550" spans="9:10" x14ac:dyDescent="0.2">
      <c r="I3550" s="31">
        <v>1</v>
      </c>
      <c r="J3550" s="117" t="e">
        <f t="shared" si="56"/>
        <v>#DIV/0!</v>
      </c>
    </row>
    <row r="3551" spans="9:10" x14ac:dyDescent="0.2">
      <c r="I3551" s="31">
        <v>1</v>
      </c>
      <c r="J3551" s="117" t="e">
        <f t="shared" si="56"/>
        <v>#DIV/0!</v>
      </c>
    </row>
    <row r="3552" spans="9:10" x14ac:dyDescent="0.2">
      <c r="I3552" s="31">
        <v>1</v>
      </c>
      <c r="J3552" s="117" t="e">
        <f t="shared" si="56"/>
        <v>#DIV/0!</v>
      </c>
    </row>
    <row r="3553" spans="9:10" x14ac:dyDescent="0.2">
      <c r="I3553" s="31">
        <v>1</v>
      </c>
      <c r="J3553" s="117" t="e">
        <f t="shared" si="56"/>
        <v>#DIV/0!</v>
      </c>
    </row>
    <row r="3554" spans="9:10" x14ac:dyDescent="0.2">
      <c r="I3554" s="31">
        <v>1</v>
      </c>
      <c r="J3554" s="117" t="e">
        <f t="shared" si="56"/>
        <v>#DIV/0!</v>
      </c>
    </row>
    <row r="3555" spans="9:10" x14ac:dyDescent="0.2">
      <c r="I3555" s="31">
        <v>1</v>
      </c>
      <c r="J3555" s="117" t="e">
        <f t="shared" si="56"/>
        <v>#DIV/0!</v>
      </c>
    </row>
    <row r="3556" spans="9:10" x14ac:dyDescent="0.2">
      <c r="I3556" s="31">
        <v>1</v>
      </c>
      <c r="J3556" s="117" t="e">
        <f t="shared" si="56"/>
        <v>#DIV/0!</v>
      </c>
    </row>
    <row r="3557" spans="9:10" x14ac:dyDescent="0.2">
      <c r="I3557" s="31">
        <v>1</v>
      </c>
      <c r="J3557" s="117" t="e">
        <f t="shared" si="56"/>
        <v>#DIV/0!</v>
      </c>
    </row>
    <row r="3558" spans="9:10" x14ac:dyDescent="0.2">
      <c r="I3558" s="31">
        <v>1</v>
      </c>
      <c r="J3558" s="117" t="e">
        <f t="shared" si="56"/>
        <v>#DIV/0!</v>
      </c>
    </row>
    <row r="3559" spans="9:10" x14ac:dyDescent="0.2">
      <c r="I3559" s="31">
        <v>1</v>
      </c>
      <c r="J3559" s="117" t="e">
        <f t="shared" si="56"/>
        <v>#DIV/0!</v>
      </c>
    </row>
    <row r="3560" spans="9:10" x14ac:dyDescent="0.2">
      <c r="I3560" s="31">
        <v>1</v>
      </c>
      <c r="J3560" s="117" t="e">
        <f t="shared" si="56"/>
        <v>#DIV/0!</v>
      </c>
    </row>
    <row r="3561" spans="9:10" x14ac:dyDescent="0.2">
      <c r="I3561" s="31">
        <v>1</v>
      </c>
      <c r="J3561" s="117" t="e">
        <f t="shared" si="56"/>
        <v>#DIV/0!</v>
      </c>
    </row>
    <row r="3562" spans="9:10" x14ac:dyDescent="0.2">
      <c r="I3562" s="31">
        <v>1</v>
      </c>
      <c r="J3562" s="117" t="e">
        <f t="shared" si="56"/>
        <v>#DIV/0!</v>
      </c>
    </row>
    <row r="3563" spans="9:10" x14ac:dyDescent="0.2">
      <c r="I3563" s="31">
        <v>1</v>
      </c>
      <c r="J3563" s="117" t="e">
        <f t="shared" si="56"/>
        <v>#DIV/0!</v>
      </c>
    </row>
    <row r="3564" spans="9:10" x14ac:dyDescent="0.2">
      <c r="I3564" s="31">
        <v>1</v>
      </c>
      <c r="J3564" s="117" t="e">
        <f t="shared" si="56"/>
        <v>#DIV/0!</v>
      </c>
    </row>
    <row r="3565" spans="9:10" x14ac:dyDescent="0.2">
      <c r="I3565" s="31">
        <v>1</v>
      </c>
      <c r="J3565" s="117" t="e">
        <f t="shared" si="56"/>
        <v>#DIV/0!</v>
      </c>
    </row>
    <row r="3566" spans="9:10" x14ac:dyDescent="0.2">
      <c r="I3566" s="31">
        <v>1</v>
      </c>
      <c r="J3566" s="117" t="e">
        <f t="shared" si="56"/>
        <v>#DIV/0!</v>
      </c>
    </row>
    <row r="3567" spans="9:10" x14ac:dyDescent="0.2">
      <c r="I3567" s="31">
        <v>1</v>
      </c>
      <c r="J3567" s="117" t="e">
        <f t="shared" si="56"/>
        <v>#DIV/0!</v>
      </c>
    </row>
    <row r="3568" spans="9:10" x14ac:dyDescent="0.2">
      <c r="I3568" s="31">
        <v>1</v>
      </c>
      <c r="J3568" s="117" t="e">
        <f t="shared" si="56"/>
        <v>#DIV/0!</v>
      </c>
    </row>
    <row r="3569" spans="9:10" x14ac:dyDescent="0.2">
      <c r="I3569" s="31">
        <v>1</v>
      </c>
      <c r="J3569" s="117" t="e">
        <f t="shared" si="56"/>
        <v>#DIV/0!</v>
      </c>
    </row>
    <row r="3570" spans="9:10" x14ac:dyDescent="0.2">
      <c r="I3570" s="31">
        <v>1</v>
      </c>
      <c r="J3570" s="117" t="e">
        <f t="shared" si="56"/>
        <v>#DIV/0!</v>
      </c>
    </row>
    <row r="3571" spans="9:10" x14ac:dyDescent="0.2">
      <c r="I3571" s="31">
        <v>1</v>
      </c>
      <c r="J3571" s="117" t="e">
        <f t="shared" si="56"/>
        <v>#DIV/0!</v>
      </c>
    </row>
    <row r="3572" spans="9:10" x14ac:dyDescent="0.2">
      <c r="I3572" s="31">
        <v>1</v>
      </c>
      <c r="J3572" s="117" t="e">
        <f t="shared" si="56"/>
        <v>#DIV/0!</v>
      </c>
    </row>
    <row r="3573" spans="9:10" x14ac:dyDescent="0.2">
      <c r="I3573" s="31">
        <v>1</v>
      </c>
      <c r="J3573" s="117" t="e">
        <f t="shared" si="56"/>
        <v>#DIV/0!</v>
      </c>
    </row>
    <row r="3574" spans="9:10" x14ac:dyDescent="0.2">
      <c r="I3574" s="31">
        <v>1</v>
      </c>
      <c r="J3574" s="117" t="e">
        <f t="shared" si="56"/>
        <v>#DIV/0!</v>
      </c>
    </row>
    <row r="3575" spans="9:10" x14ac:dyDescent="0.2">
      <c r="I3575" s="31">
        <v>1</v>
      </c>
      <c r="J3575" s="117" t="e">
        <f t="shared" si="56"/>
        <v>#DIV/0!</v>
      </c>
    </row>
    <row r="3576" spans="9:10" x14ac:dyDescent="0.2">
      <c r="I3576" s="31">
        <v>1</v>
      </c>
      <c r="J3576" s="117" t="e">
        <f t="shared" si="56"/>
        <v>#DIV/0!</v>
      </c>
    </row>
    <row r="3577" spans="9:10" x14ac:dyDescent="0.2">
      <c r="I3577" s="31">
        <v>1</v>
      </c>
      <c r="J3577" s="117" t="e">
        <f t="shared" si="56"/>
        <v>#DIV/0!</v>
      </c>
    </row>
    <row r="3578" spans="9:10" x14ac:dyDescent="0.2">
      <c r="I3578" s="31">
        <v>1</v>
      </c>
      <c r="J3578" s="117" t="e">
        <f t="shared" si="56"/>
        <v>#DIV/0!</v>
      </c>
    </row>
    <row r="3579" spans="9:10" x14ac:dyDescent="0.2">
      <c r="I3579" s="31">
        <v>1</v>
      </c>
      <c r="J3579" s="117" t="e">
        <f t="shared" si="56"/>
        <v>#DIV/0!</v>
      </c>
    </row>
    <row r="3580" spans="9:10" x14ac:dyDescent="0.2">
      <c r="I3580" s="31">
        <v>1</v>
      </c>
      <c r="J3580" s="117" t="e">
        <f t="shared" si="56"/>
        <v>#DIV/0!</v>
      </c>
    </row>
    <row r="3581" spans="9:10" x14ac:dyDescent="0.2">
      <c r="I3581" s="31">
        <v>1</v>
      </c>
      <c r="J3581" s="117" t="e">
        <f t="shared" si="56"/>
        <v>#DIV/0!</v>
      </c>
    </row>
    <row r="3582" spans="9:10" x14ac:dyDescent="0.2">
      <c r="I3582" s="31">
        <v>1</v>
      </c>
      <c r="J3582" s="117" t="e">
        <f t="shared" si="56"/>
        <v>#DIV/0!</v>
      </c>
    </row>
    <row r="3583" spans="9:10" x14ac:dyDescent="0.2">
      <c r="I3583" s="31">
        <v>1</v>
      </c>
      <c r="J3583" s="117" t="e">
        <f t="shared" si="56"/>
        <v>#DIV/0!</v>
      </c>
    </row>
    <row r="3584" spans="9:10" x14ac:dyDescent="0.2">
      <c r="I3584" s="31">
        <v>1</v>
      </c>
      <c r="J3584" s="117" t="e">
        <f t="shared" si="56"/>
        <v>#DIV/0!</v>
      </c>
    </row>
    <row r="3585" spans="9:10" x14ac:dyDescent="0.2">
      <c r="I3585" s="31">
        <v>1</v>
      </c>
      <c r="J3585" s="117" t="e">
        <f t="shared" si="56"/>
        <v>#DIV/0!</v>
      </c>
    </row>
    <row r="3586" spans="9:10" x14ac:dyDescent="0.2">
      <c r="I3586" s="31">
        <v>1</v>
      </c>
      <c r="J3586" s="117" t="e">
        <f t="shared" si="56"/>
        <v>#DIV/0!</v>
      </c>
    </row>
    <row r="3587" spans="9:10" x14ac:dyDescent="0.2">
      <c r="I3587" s="31">
        <v>1</v>
      </c>
      <c r="J3587" s="117" t="e">
        <f t="shared" si="56"/>
        <v>#DIV/0!</v>
      </c>
    </row>
    <row r="3588" spans="9:10" x14ac:dyDescent="0.2">
      <c r="I3588" s="31">
        <v>1</v>
      </c>
      <c r="J3588" s="117" t="e">
        <f t="shared" si="56"/>
        <v>#DIV/0!</v>
      </c>
    </row>
    <row r="3589" spans="9:10" x14ac:dyDescent="0.2">
      <c r="I3589" s="31">
        <v>1</v>
      </c>
      <c r="J3589" s="117" t="e">
        <f t="shared" si="56"/>
        <v>#DIV/0!</v>
      </c>
    </row>
    <row r="3590" spans="9:10" x14ac:dyDescent="0.2">
      <c r="I3590" s="31">
        <v>1</v>
      </c>
      <c r="J3590" s="117" t="e">
        <f t="shared" si="56"/>
        <v>#DIV/0!</v>
      </c>
    </row>
    <row r="3591" spans="9:10" x14ac:dyDescent="0.2">
      <c r="I3591" s="31">
        <v>1</v>
      </c>
      <c r="J3591" s="117" t="e">
        <f t="shared" si="56"/>
        <v>#DIV/0!</v>
      </c>
    </row>
    <row r="3592" spans="9:10" x14ac:dyDescent="0.2">
      <c r="I3592" s="31">
        <v>1</v>
      </c>
      <c r="J3592" s="117" t="e">
        <f t="shared" si="56"/>
        <v>#DIV/0!</v>
      </c>
    </row>
    <row r="3593" spans="9:10" x14ac:dyDescent="0.2">
      <c r="I3593" s="31">
        <v>1</v>
      </c>
      <c r="J3593" s="117" t="e">
        <f t="shared" si="56"/>
        <v>#DIV/0!</v>
      </c>
    </row>
    <row r="3594" spans="9:10" x14ac:dyDescent="0.2">
      <c r="I3594" s="31">
        <v>1</v>
      </c>
      <c r="J3594" s="117" t="e">
        <f t="shared" si="56"/>
        <v>#DIV/0!</v>
      </c>
    </row>
    <row r="3595" spans="9:10" x14ac:dyDescent="0.2">
      <c r="I3595" s="31">
        <v>1</v>
      </c>
      <c r="J3595" s="117" t="e">
        <f t="shared" si="56"/>
        <v>#DIV/0!</v>
      </c>
    </row>
    <row r="3596" spans="9:10" x14ac:dyDescent="0.2">
      <c r="I3596" s="31">
        <v>1</v>
      </c>
      <c r="J3596" s="117" t="e">
        <f t="shared" si="56"/>
        <v>#DIV/0!</v>
      </c>
    </row>
    <row r="3597" spans="9:10" x14ac:dyDescent="0.2">
      <c r="I3597" s="31">
        <v>1</v>
      </c>
      <c r="J3597" s="117" t="e">
        <f t="shared" si="56"/>
        <v>#DIV/0!</v>
      </c>
    </row>
    <row r="3598" spans="9:10" x14ac:dyDescent="0.2">
      <c r="I3598" s="31">
        <v>1</v>
      </c>
      <c r="J3598" s="117" t="e">
        <f t="shared" si="56"/>
        <v>#DIV/0!</v>
      </c>
    </row>
    <row r="3599" spans="9:10" x14ac:dyDescent="0.2">
      <c r="I3599" s="31">
        <v>1</v>
      </c>
      <c r="J3599" s="117" t="e">
        <f t="shared" ref="J3599:J3662" si="57">+I3599/G3599</f>
        <v>#DIV/0!</v>
      </c>
    </row>
    <row r="3600" spans="9:10" x14ac:dyDescent="0.2">
      <c r="I3600" s="31">
        <v>1</v>
      </c>
      <c r="J3600" s="117" t="e">
        <f t="shared" si="57"/>
        <v>#DIV/0!</v>
      </c>
    </row>
    <row r="3601" spans="9:10" x14ac:dyDescent="0.2">
      <c r="I3601" s="31">
        <v>1</v>
      </c>
      <c r="J3601" s="117" t="e">
        <f t="shared" si="57"/>
        <v>#DIV/0!</v>
      </c>
    </row>
    <row r="3602" spans="9:10" x14ac:dyDescent="0.2">
      <c r="I3602" s="31">
        <v>1</v>
      </c>
      <c r="J3602" s="117" t="e">
        <f t="shared" si="57"/>
        <v>#DIV/0!</v>
      </c>
    </row>
    <row r="3603" spans="9:10" x14ac:dyDescent="0.2">
      <c r="I3603" s="31">
        <v>1</v>
      </c>
      <c r="J3603" s="117" t="e">
        <f t="shared" si="57"/>
        <v>#DIV/0!</v>
      </c>
    </row>
    <row r="3604" spans="9:10" x14ac:dyDescent="0.2">
      <c r="I3604" s="31">
        <v>1</v>
      </c>
      <c r="J3604" s="117" t="e">
        <f t="shared" si="57"/>
        <v>#DIV/0!</v>
      </c>
    </row>
    <row r="3605" spans="9:10" x14ac:dyDescent="0.2">
      <c r="I3605" s="31">
        <v>1</v>
      </c>
      <c r="J3605" s="117" t="e">
        <f t="shared" si="57"/>
        <v>#DIV/0!</v>
      </c>
    </row>
    <row r="3606" spans="9:10" x14ac:dyDescent="0.2">
      <c r="I3606" s="31">
        <v>1</v>
      </c>
      <c r="J3606" s="117" t="e">
        <f t="shared" si="57"/>
        <v>#DIV/0!</v>
      </c>
    </row>
    <row r="3607" spans="9:10" x14ac:dyDescent="0.2">
      <c r="I3607" s="31">
        <v>1</v>
      </c>
      <c r="J3607" s="117" t="e">
        <f t="shared" si="57"/>
        <v>#DIV/0!</v>
      </c>
    </row>
    <row r="3608" spans="9:10" x14ac:dyDescent="0.2">
      <c r="I3608" s="31">
        <v>1</v>
      </c>
      <c r="J3608" s="117" t="e">
        <f t="shared" si="57"/>
        <v>#DIV/0!</v>
      </c>
    </row>
    <row r="3609" spans="9:10" x14ac:dyDescent="0.2">
      <c r="I3609" s="31">
        <v>1</v>
      </c>
      <c r="J3609" s="117" t="e">
        <f t="shared" si="57"/>
        <v>#DIV/0!</v>
      </c>
    </row>
    <row r="3610" spans="9:10" x14ac:dyDescent="0.2">
      <c r="I3610" s="31">
        <v>1</v>
      </c>
      <c r="J3610" s="117" t="e">
        <f t="shared" si="57"/>
        <v>#DIV/0!</v>
      </c>
    </row>
    <row r="3611" spans="9:10" x14ac:dyDescent="0.2">
      <c r="I3611" s="31">
        <v>1</v>
      </c>
      <c r="J3611" s="117" t="e">
        <f t="shared" si="57"/>
        <v>#DIV/0!</v>
      </c>
    </row>
    <row r="3612" spans="9:10" x14ac:dyDescent="0.2">
      <c r="I3612" s="31">
        <v>1</v>
      </c>
      <c r="J3612" s="117" t="e">
        <f t="shared" si="57"/>
        <v>#DIV/0!</v>
      </c>
    </row>
    <row r="3613" spans="9:10" x14ac:dyDescent="0.2">
      <c r="I3613" s="31">
        <v>1</v>
      </c>
      <c r="J3613" s="117" t="e">
        <f t="shared" si="57"/>
        <v>#DIV/0!</v>
      </c>
    </row>
    <row r="3614" spans="9:10" x14ac:dyDescent="0.2">
      <c r="I3614" s="31">
        <v>1</v>
      </c>
      <c r="J3614" s="117" t="e">
        <f t="shared" si="57"/>
        <v>#DIV/0!</v>
      </c>
    </row>
    <row r="3615" spans="9:10" x14ac:dyDescent="0.2">
      <c r="I3615" s="31">
        <v>1</v>
      </c>
      <c r="J3615" s="117" t="e">
        <f t="shared" si="57"/>
        <v>#DIV/0!</v>
      </c>
    </row>
    <row r="3616" spans="9:10" x14ac:dyDescent="0.2">
      <c r="I3616" s="31">
        <v>1</v>
      </c>
      <c r="J3616" s="117" t="e">
        <f t="shared" si="57"/>
        <v>#DIV/0!</v>
      </c>
    </row>
    <row r="3617" spans="9:10" x14ac:dyDescent="0.2">
      <c r="I3617" s="31">
        <v>1</v>
      </c>
      <c r="J3617" s="117" t="e">
        <f t="shared" si="57"/>
        <v>#DIV/0!</v>
      </c>
    </row>
    <row r="3618" spans="9:10" x14ac:dyDescent="0.2">
      <c r="I3618" s="31">
        <v>1</v>
      </c>
      <c r="J3618" s="117" t="e">
        <f t="shared" si="57"/>
        <v>#DIV/0!</v>
      </c>
    </row>
    <row r="3619" spans="9:10" x14ac:dyDescent="0.2">
      <c r="I3619" s="31">
        <v>1</v>
      </c>
      <c r="J3619" s="117" t="e">
        <f t="shared" si="57"/>
        <v>#DIV/0!</v>
      </c>
    </row>
    <row r="3620" spans="9:10" x14ac:dyDescent="0.2">
      <c r="I3620" s="31">
        <v>1</v>
      </c>
      <c r="J3620" s="117" t="e">
        <f t="shared" si="57"/>
        <v>#DIV/0!</v>
      </c>
    </row>
    <row r="3621" spans="9:10" x14ac:dyDescent="0.2">
      <c r="I3621" s="31">
        <v>1</v>
      </c>
      <c r="J3621" s="117" t="e">
        <f t="shared" si="57"/>
        <v>#DIV/0!</v>
      </c>
    </row>
    <row r="3622" spans="9:10" x14ac:dyDescent="0.2">
      <c r="I3622" s="31">
        <v>1</v>
      </c>
      <c r="J3622" s="117" t="e">
        <f t="shared" si="57"/>
        <v>#DIV/0!</v>
      </c>
    </row>
    <row r="3623" spans="9:10" x14ac:dyDescent="0.2">
      <c r="I3623" s="31">
        <v>1</v>
      </c>
      <c r="J3623" s="117" t="e">
        <f t="shared" si="57"/>
        <v>#DIV/0!</v>
      </c>
    </row>
    <row r="3624" spans="9:10" x14ac:dyDescent="0.2">
      <c r="I3624" s="31">
        <v>1</v>
      </c>
      <c r="J3624" s="117" t="e">
        <f t="shared" si="57"/>
        <v>#DIV/0!</v>
      </c>
    </row>
    <row r="3625" spans="9:10" x14ac:dyDescent="0.2">
      <c r="I3625" s="31">
        <v>1</v>
      </c>
      <c r="J3625" s="117" t="e">
        <f t="shared" si="57"/>
        <v>#DIV/0!</v>
      </c>
    </row>
    <row r="3626" spans="9:10" x14ac:dyDescent="0.2">
      <c r="I3626" s="31">
        <v>1</v>
      </c>
      <c r="J3626" s="117" t="e">
        <f t="shared" si="57"/>
        <v>#DIV/0!</v>
      </c>
    </row>
    <row r="3627" spans="9:10" x14ac:dyDescent="0.2">
      <c r="I3627" s="31">
        <v>1</v>
      </c>
      <c r="J3627" s="117" t="e">
        <f t="shared" si="57"/>
        <v>#DIV/0!</v>
      </c>
    </row>
    <row r="3628" spans="9:10" x14ac:dyDescent="0.2">
      <c r="I3628" s="31">
        <v>1</v>
      </c>
      <c r="J3628" s="117" t="e">
        <f t="shared" si="57"/>
        <v>#DIV/0!</v>
      </c>
    </row>
    <row r="3629" spans="9:10" x14ac:dyDescent="0.2">
      <c r="I3629" s="31">
        <v>1</v>
      </c>
      <c r="J3629" s="117" t="e">
        <f t="shared" si="57"/>
        <v>#DIV/0!</v>
      </c>
    </row>
    <row r="3630" spans="9:10" x14ac:dyDescent="0.2">
      <c r="I3630" s="31">
        <v>1</v>
      </c>
      <c r="J3630" s="117" t="e">
        <f t="shared" si="57"/>
        <v>#DIV/0!</v>
      </c>
    </row>
    <row r="3631" spans="9:10" x14ac:dyDescent="0.2">
      <c r="I3631" s="31">
        <v>1</v>
      </c>
      <c r="J3631" s="117" t="e">
        <f t="shared" si="57"/>
        <v>#DIV/0!</v>
      </c>
    </row>
    <row r="3632" spans="9:10" x14ac:dyDescent="0.2">
      <c r="I3632" s="31">
        <v>1</v>
      </c>
      <c r="J3632" s="117" t="e">
        <f t="shared" si="57"/>
        <v>#DIV/0!</v>
      </c>
    </row>
    <row r="3633" spans="9:10" x14ac:dyDescent="0.2">
      <c r="I3633" s="31">
        <v>1</v>
      </c>
      <c r="J3633" s="117" t="e">
        <f t="shared" si="57"/>
        <v>#DIV/0!</v>
      </c>
    </row>
    <row r="3634" spans="9:10" x14ac:dyDescent="0.2">
      <c r="I3634" s="31">
        <v>1</v>
      </c>
      <c r="J3634" s="117" t="e">
        <f t="shared" si="57"/>
        <v>#DIV/0!</v>
      </c>
    </row>
    <row r="3635" spans="9:10" x14ac:dyDescent="0.2">
      <c r="I3635" s="31">
        <v>1</v>
      </c>
      <c r="J3635" s="117" t="e">
        <f t="shared" si="57"/>
        <v>#DIV/0!</v>
      </c>
    </row>
    <row r="3636" spans="9:10" x14ac:dyDescent="0.2">
      <c r="I3636" s="31">
        <v>1</v>
      </c>
      <c r="J3636" s="117" t="e">
        <f t="shared" si="57"/>
        <v>#DIV/0!</v>
      </c>
    </row>
    <row r="3637" spans="9:10" x14ac:dyDescent="0.2">
      <c r="I3637" s="31">
        <v>1</v>
      </c>
      <c r="J3637" s="117" t="e">
        <f t="shared" si="57"/>
        <v>#DIV/0!</v>
      </c>
    </row>
    <row r="3638" spans="9:10" x14ac:dyDescent="0.2">
      <c r="I3638" s="31">
        <v>1</v>
      </c>
      <c r="J3638" s="117" t="e">
        <f t="shared" si="57"/>
        <v>#DIV/0!</v>
      </c>
    </row>
    <row r="3639" spans="9:10" x14ac:dyDescent="0.2">
      <c r="I3639" s="31">
        <v>1</v>
      </c>
      <c r="J3639" s="117" t="e">
        <f t="shared" si="57"/>
        <v>#DIV/0!</v>
      </c>
    </row>
    <row r="3640" spans="9:10" x14ac:dyDescent="0.2">
      <c r="I3640" s="31">
        <v>1</v>
      </c>
      <c r="J3640" s="117" t="e">
        <f t="shared" si="57"/>
        <v>#DIV/0!</v>
      </c>
    </row>
    <row r="3641" spans="9:10" x14ac:dyDescent="0.2">
      <c r="I3641" s="31">
        <v>1</v>
      </c>
      <c r="J3641" s="117" t="e">
        <f t="shared" si="57"/>
        <v>#DIV/0!</v>
      </c>
    </row>
    <row r="3642" spans="9:10" x14ac:dyDescent="0.2">
      <c r="I3642" s="31">
        <v>1</v>
      </c>
      <c r="J3642" s="117" t="e">
        <f t="shared" si="57"/>
        <v>#DIV/0!</v>
      </c>
    </row>
    <row r="3643" spans="9:10" x14ac:dyDescent="0.2">
      <c r="I3643" s="31">
        <v>1</v>
      </c>
      <c r="J3643" s="117" t="e">
        <f t="shared" si="57"/>
        <v>#DIV/0!</v>
      </c>
    </row>
    <row r="3644" spans="9:10" x14ac:dyDescent="0.2">
      <c r="I3644" s="31">
        <v>1</v>
      </c>
      <c r="J3644" s="117" t="e">
        <f t="shared" si="57"/>
        <v>#DIV/0!</v>
      </c>
    </row>
    <row r="3645" spans="9:10" x14ac:dyDescent="0.2">
      <c r="I3645" s="31">
        <v>1</v>
      </c>
      <c r="J3645" s="117" t="e">
        <f t="shared" si="57"/>
        <v>#DIV/0!</v>
      </c>
    </row>
    <row r="3646" spans="9:10" x14ac:dyDescent="0.2">
      <c r="I3646" s="31">
        <v>1</v>
      </c>
      <c r="J3646" s="117" t="e">
        <f t="shared" si="57"/>
        <v>#DIV/0!</v>
      </c>
    </row>
    <row r="3647" spans="9:10" x14ac:dyDescent="0.2">
      <c r="I3647" s="31">
        <v>1</v>
      </c>
      <c r="J3647" s="117" t="e">
        <f t="shared" si="57"/>
        <v>#DIV/0!</v>
      </c>
    </row>
    <row r="3648" spans="9:10" x14ac:dyDescent="0.2">
      <c r="I3648" s="31">
        <v>1</v>
      </c>
      <c r="J3648" s="117" t="e">
        <f t="shared" si="57"/>
        <v>#DIV/0!</v>
      </c>
    </row>
    <row r="3649" spans="9:10" x14ac:dyDescent="0.2">
      <c r="I3649" s="31">
        <v>1</v>
      </c>
      <c r="J3649" s="117" t="e">
        <f t="shared" si="57"/>
        <v>#DIV/0!</v>
      </c>
    </row>
    <row r="3650" spans="9:10" x14ac:dyDescent="0.2">
      <c r="I3650" s="31">
        <v>1</v>
      </c>
      <c r="J3650" s="117" t="e">
        <f t="shared" si="57"/>
        <v>#DIV/0!</v>
      </c>
    </row>
    <row r="3651" spans="9:10" x14ac:dyDescent="0.2">
      <c r="I3651" s="31">
        <v>1</v>
      </c>
      <c r="J3651" s="117" t="e">
        <f t="shared" si="57"/>
        <v>#DIV/0!</v>
      </c>
    </row>
    <row r="3652" spans="9:10" x14ac:dyDescent="0.2">
      <c r="I3652" s="31">
        <v>1</v>
      </c>
      <c r="J3652" s="117" t="e">
        <f t="shared" si="57"/>
        <v>#DIV/0!</v>
      </c>
    </row>
    <row r="3653" spans="9:10" x14ac:dyDescent="0.2">
      <c r="I3653" s="31">
        <v>1</v>
      </c>
      <c r="J3653" s="117" t="e">
        <f t="shared" si="57"/>
        <v>#DIV/0!</v>
      </c>
    </row>
    <row r="3654" spans="9:10" x14ac:dyDescent="0.2">
      <c r="I3654" s="31">
        <v>1</v>
      </c>
      <c r="J3654" s="117" t="e">
        <f t="shared" si="57"/>
        <v>#DIV/0!</v>
      </c>
    </row>
    <row r="3655" spans="9:10" x14ac:dyDescent="0.2">
      <c r="I3655" s="31">
        <v>1</v>
      </c>
      <c r="J3655" s="117" t="e">
        <f t="shared" si="57"/>
        <v>#DIV/0!</v>
      </c>
    </row>
    <row r="3656" spans="9:10" x14ac:dyDescent="0.2">
      <c r="I3656" s="31">
        <v>1</v>
      </c>
      <c r="J3656" s="117" t="e">
        <f t="shared" si="57"/>
        <v>#DIV/0!</v>
      </c>
    </row>
    <row r="3657" spans="9:10" x14ac:dyDescent="0.2">
      <c r="I3657" s="31">
        <v>1</v>
      </c>
      <c r="J3657" s="117" t="e">
        <f t="shared" si="57"/>
        <v>#DIV/0!</v>
      </c>
    </row>
    <row r="3658" spans="9:10" x14ac:dyDescent="0.2">
      <c r="I3658" s="31">
        <v>1</v>
      </c>
      <c r="J3658" s="117" t="e">
        <f t="shared" si="57"/>
        <v>#DIV/0!</v>
      </c>
    </row>
    <row r="3659" spans="9:10" x14ac:dyDescent="0.2">
      <c r="I3659" s="31">
        <v>1</v>
      </c>
      <c r="J3659" s="117" t="e">
        <f t="shared" si="57"/>
        <v>#DIV/0!</v>
      </c>
    </row>
    <row r="3660" spans="9:10" x14ac:dyDescent="0.2">
      <c r="I3660" s="31">
        <v>1</v>
      </c>
      <c r="J3660" s="117" t="e">
        <f t="shared" si="57"/>
        <v>#DIV/0!</v>
      </c>
    </row>
    <row r="3661" spans="9:10" x14ac:dyDescent="0.2">
      <c r="I3661" s="31">
        <v>1</v>
      </c>
      <c r="J3661" s="117" t="e">
        <f t="shared" si="57"/>
        <v>#DIV/0!</v>
      </c>
    </row>
    <row r="3662" spans="9:10" x14ac:dyDescent="0.2">
      <c r="I3662" s="31">
        <v>1</v>
      </c>
      <c r="J3662" s="117" t="e">
        <f t="shared" si="57"/>
        <v>#DIV/0!</v>
      </c>
    </row>
    <row r="3663" spans="9:10" x14ac:dyDescent="0.2">
      <c r="I3663" s="31">
        <v>1</v>
      </c>
      <c r="J3663" s="117" t="e">
        <f t="shared" ref="J3663:J3726" si="58">+I3663/G3663</f>
        <v>#DIV/0!</v>
      </c>
    </row>
    <row r="3664" spans="9:10" x14ac:dyDescent="0.2">
      <c r="I3664" s="31">
        <v>1</v>
      </c>
      <c r="J3664" s="117" t="e">
        <f t="shared" si="58"/>
        <v>#DIV/0!</v>
      </c>
    </row>
    <row r="3665" spans="9:10" x14ac:dyDescent="0.2">
      <c r="I3665" s="31">
        <v>1</v>
      </c>
      <c r="J3665" s="117" t="e">
        <f t="shared" si="58"/>
        <v>#DIV/0!</v>
      </c>
    </row>
    <row r="3666" spans="9:10" x14ac:dyDescent="0.2">
      <c r="I3666" s="31">
        <v>1</v>
      </c>
      <c r="J3666" s="117" t="e">
        <f t="shared" si="58"/>
        <v>#DIV/0!</v>
      </c>
    </row>
    <row r="3667" spans="9:10" x14ac:dyDescent="0.2">
      <c r="I3667" s="31">
        <v>1</v>
      </c>
      <c r="J3667" s="117" t="e">
        <f t="shared" si="58"/>
        <v>#DIV/0!</v>
      </c>
    </row>
    <row r="3668" spans="9:10" x14ac:dyDescent="0.2">
      <c r="I3668" s="31">
        <v>1</v>
      </c>
      <c r="J3668" s="117" t="e">
        <f t="shared" si="58"/>
        <v>#DIV/0!</v>
      </c>
    </row>
    <row r="3669" spans="9:10" x14ac:dyDescent="0.2">
      <c r="I3669" s="31">
        <v>1</v>
      </c>
      <c r="J3669" s="117" t="e">
        <f t="shared" si="58"/>
        <v>#DIV/0!</v>
      </c>
    </row>
    <row r="3670" spans="9:10" x14ac:dyDescent="0.2">
      <c r="I3670" s="31">
        <v>1</v>
      </c>
      <c r="J3670" s="117" t="e">
        <f t="shared" si="58"/>
        <v>#DIV/0!</v>
      </c>
    </row>
    <row r="3671" spans="9:10" x14ac:dyDescent="0.2">
      <c r="I3671" s="31">
        <v>1</v>
      </c>
      <c r="J3671" s="117" t="e">
        <f t="shared" si="58"/>
        <v>#DIV/0!</v>
      </c>
    </row>
    <row r="3672" spans="9:10" x14ac:dyDescent="0.2">
      <c r="I3672" s="31">
        <v>1</v>
      </c>
      <c r="J3672" s="117" t="e">
        <f t="shared" si="58"/>
        <v>#DIV/0!</v>
      </c>
    </row>
    <row r="3673" spans="9:10" x14ac:dyDescent="0.2">
      <c r="I3673" s="31">
        <v>1</v>
      </c>
      <c r="J3673" s="117" t="e">
        <f t="shared" si="58"/>
        <v>#DIV/0!</v>
      </c>
    </row>
    <row r="3674" spans="9:10" x14ac:dyDescent="0.2">
      <c r="I3674" s="31">
        <v>1</v>
      </c>
      <c r="J3674" s="117" t="e">
        <f t="shared" si="58"/>
        <v>#DIV/0!</v>
      </c>
    </row>
    <row r="3675" spans="9:10" x14ac:dyDescent="0.2">
      <c r="I3675" s="31">
        <v>1</v>
      </c>
      <c r="J3675" s="117" t="e">
        <f t="shared" si="58"/>
        <v>#DIV/0!</v>
      </c>
    </row>
    <row r="3676" spans="9:10" x14ac:dyDescent="0.2">
      <c r="I3676" s="31">
        <v>1</v>
      </c>
      <c r="J3676" s="117" t="e">
        <f t="shared" si="58"/>
        <v>#DIV/0!</v>
      </c>
    </row>
    <row r="3677" spans="9:10" x14ac:dyDescent="0.2">
      <c r="I3677" s="31">
        <v>1</v>
      </c>
      <c r="J3677" s="117" t="e">
        <f t="shared" si="58"/>
        <v>#DIV/0!</v>
      </c>
    </row>
    <row r="3678" spans="9:10" x14ac:dyDescent="0.2">
      <c r="I3678" s="31">
        <v>1</v>
      </c>
      <c r="J3678" s="117" t="e">
        <f t="shared" si="58"/>
        <v>#DIV/0!</v>
      </c>
    </row>
    <row r="3679" spans="9:10" x14ac:dyDescent="0.2">
      <c r="I3679" s="31">
        <v>1</v>
      </c>
      <c r="J3679" s="117" t="e">
        <f t="shared" si="58"/>
        <v>#DIV/0!</v>
      </c>
    </row>
    <row r="3680" spans="9:10" x14ac:dyDescent="0.2">
      <c r="I3680" s="31">
        <v>1</v>
      </c>
      <c r="J3680" s="117" t="e">
        <f t="shared" si="58"/>
        <v>#DIV/0!</v>
      </c>
    </row>
    <row r="3681" spans="9:10" x14ac:dyDescent="0.2">
      <c r="I3681" s="31">
        <v>1</v>
      </c>
      <c r="J3681" s="117" t="e">
        <f t="shared" si="58"/>
        <v>#DIV/0!</v>
      </c>
    </row>
    <row r="3682" spans="9:10" x14ac:dyDescent="0.2">
      <c r="I3682" s="31">
        <v>1</v>
      </c>
      <c r="J3682" s="117" t="e">
        <f t="shared" si="58"/>
        <v>#DIV/0!</v>
      </c>
    </row>
    <row r="3683" spans="9:10" x14ac:dyDescent="0.2">
      <c r="I3683" s="31">
        <v>1</v>
      </c>
      <c r="J3683" s="117" t="e">
        <f t="shared" si="58"/>
        <v>#DIV/0!</v>
      </c>
    </row>
    <row r="3684" spans="9:10" x14ac:dyDescent="0.2">
      <c r="I3684" s="31">
        <v>1</v>
      </c>
      <c r="J3684" s="117" t="e">
        <f t="shared" si="58"/>
        <v>#DIV/0!</v>
      </c>
    </row>
    <row r="3685" spans="9:10" x14ac:dyDescent="0.2">
      <c r="I3685" s="31">
        <v>1</v>
      </c>
      <c r="J3685" s="117" t="e">
        <f t="shared" si="58"/>
        <v>#DIV/0!</v>
      </c>
    </row>
    <row r="3686" spans="9:10" x14ac:dyDescent="0.2">
      <c r="I3686" s="31">
        <v>1</v>
      </c>
      <c r="J3686" s="117" t="e">
        <f t="shared" si="58"/>
        <v>#DIV/0!</v>
      </c>
    </row>
    <row r="3687" spans="9:10" x14ac:dyDescent="0.2">
      <c r="I3687" s="31">
        <v>1</v>
      </c>
      <c r="J3687" s="117" t="e">
        <f t="shared" si="58"/>
        <v>#DIV/0!</v>
      </c>
    </row>
    <row r="3688" spans="9:10" x14ac:dyDescent="0.2">
      <c r="I3688" s="31">
        <v>1</v>
      </c>
      <c r="J3688" s="117" t="e">
        <f t="shared" si="58"/>
        <v>#DIV/0!</v>
      </c>
    </row>
    <row r="3689" spans="9:10" x14ac:dyDescent="0.2">
      <c r="I3689" s="31">
        <v>1</v>
      </c>
      <c r="J3689" s="117" t="e">
        <f t="shared" si="58"/>
        <v>#DIV/0!</v>
      </c>
    </row>
    <row r="3690" spans="9:10" x14ac:dyDescent="0.2">
      <c r="I3690" s="31">
        <v>1</v>
      </c>
      <c r="J3690" s="117" t="e">
        <f t="shared" si="58"/>
        <v>#DIV/0!</v>
      </c>
    </row>
    <row r="3691" spans="9:10" x14ac:dyDescent="0.2">
      <c r="I3691" s="31">
        <v>1</v>
      </c>
      <c r="J3691" s="117" t="e">
        <f t="shared" si="58"/>
        <v>#DIV/0!</v>
      </c>
    </row>
    <row r="3692" spans="9:10" x14ac:dyDescent="0.2">
      <c r="I3692" s="31">
        <v>1</v>
      </c>
      <c r="J3692" s="117" t="e">
        <f t="shared" si="58"/>
        <v>#DIV/0!</v>
      </c>
    </row>
    <row r="3693" spans="9:10" x14ac:dyDescent="0.2">
      <c r="I3693" s="31">
        <v>1</v>
      </c>
      <c r="J3693" s="117" t="e">
        <f t="shared" si="58"/>
        <v>#DIV/0!</v>
      </c>
    </row>
    <row r="3694" spans="9:10" x14ac:dyDescent="0.2">
      <c r="I3694" s="31">
        <v>1</v>
      </c>
      <c r="J3694" s="117" t="e">
        <f t="shared" si="58"/>
        <v>#DIV/0!</v>
      </c>
    </row>
    <row r="3695" spans="9:10" x14ac:dyDescent="0.2">
      <c r="I3695" s="31">
        <v>1</v>
      </c>
      <c r="J3695" s="117" t="e">
        <f t="shared" si="58"/>
        <v>#DIV/0!</v>
      </c>
    </row>
    <row r="3696" spans="9:10" x14ac:dyDescent="0.2">
      <c r="I3696" s="31">
        <v>1</v>
      </c>
      <c r="J3696" s="117" t="e">
        <f t="shared" si="58"/>
        <v>#DIV/0!</v>
      </c>
    </row>
    <row r="3697" spans="9:10" x14ac:dyDescent="0.2">
      <c r="I3697" s="31">
        <v>1</v>
      </c>
      <c r="J3697" s="117" t="e">
        <f t="shared" si="58"/>
        <v>#DIV/0!</v>
      </c>
    </row>
    <row r="3698" spans="9:10" x14ac:dyDescent="0.2">
      <c r="I3698" s="31">
        <v>1</v>
      </c>
      <c r="J3698" s="117" t="e">
        <f t="shared" si="58"/>
        <v>#DIV/0!</v>
      </c>
    </row>
    <row r="3699" spans="9:10" x14ac:dyDescent="0.2">
      <c r="I3699" s="31">
        <v>1</v>
      </c>
      <c r="J3699" s="117" t="e">
        <f t="shared" si="58"/>
        <v>#DIV/0!</v>
      </c>
    </row>
    <row r="3700" spans="9:10" x14ac:dyDescent="0.2">
      <c r="I3700" s="31">
        <v>1</v>
      </c>
      <c r="J3700" s="117" t="e">
        <f t="shared" si="58"/>
        <v>#DIV/0!</v>
      </c>
    </row>
    <row r="3701" spans="9:10" x14ac:dyDescent="0.2">
      <c r="I3701" s="31">
        <v>1</v>
      </c>
      <c r="J3701" s="117" t="e">
        <f t="shared" si="58"/>
        <v>#DIV/0!</v>
      </c>
    </row>
    <row r="3702" spans="9:10" x14ac:dyDescent="0.2">
      <c r="I3702" s="31">
        <v>1</v>
      </c>
      <c r="J3702" s="117" t="e">
        <f t="shared" si="58"/>
        <v>#DIV/0!</v>
      </c>
    </row>
    <row r="3703" spans="9:10" x14ac:dyDescent="0.2">
      <c r="I3703" s="31">
        <v>1</v>
      </c>
      <c r="J3703" s="117" t="e">
        <f t="shared" si="58"/>
        <v>#DIV/0!</v>
      </c>
    </row>
    <row r="3704" spans="9:10" x14ac:dyDescent="0.2">
      <c r="I3704" s="31">
        <v>1</v>
      </c>
      <c r="J3704" s="117" t="e">
        <f t="shared" si="58"/>
        <v>#DIV/0!</v>
      </c>
    </row>
    <row r="3705" spans="9:10" x14ac:dyDescent="0.2">
      <c r="I3705" s="31">
        <v>1</v>
      </c>
      <c r="J3705" s="117" t="e">
        <f t="shared" si="58"/>
        <v>#DIV/0!</v>
      </c>
    </row>
    <row r="3706" spans="9:10" x14ac:dyDescent="0.2">
      <c r="I3706" s="31">
        <v>1</v>
      </c>
      <c r="J3706" s="117" t="e">
        <f t="shared" si="58"/>
        <v>#DIV/0!</v>
      </c>
    </row>
    <row r="3707" spans="9:10" x14ac:dyDescent="0.2">
      <c r="I3707" s="31">
        <v>1</v>
      </c>
      <c r="J3707" s="117" t="e">
        <f t="shared" si="58"/>
        <v>#DIV/0!</v>
      </c>
    </row>
    <row r="3708" spans="9:10" x14ac:dyDescent="0.2">
      <c r="I3708" s="31">
        <v>1</v>
      </c>
      <c r="J3708" s="117" t="e">
        <f t="shared" si="58"/>
        <v>#DIV/0!</v>
      </c>
    </row>
    <row r="3709" spans="9:10" x14ac:dyDescent="0.2">
      <c r="I3709" s="31">
        <v>1</v>
      </c>
      <c r="J3709" s="117" t="e">
        <f t="shared" si="58"/>
        <v>#DIV/0!</v>
      </c>
    </row>
    <row r="3710" spans="9:10" x14ac:dyDescent="0.2">
      <c r="I3710" s="31">
        <v>1</v>
      </c>
      <c r="J3710" s="117" t="e">
        <f t="shared" si="58"/>
        <v>#DIV/0!</v>
      </c>
    </row>
    <row r="3711" spans="9:10" x14ac:dyDescent="0.2">
      <c r="I3711" s="31">
        <v>1</v>
      </c>
      <c r="J3711" s="117" t="e">
        <f t="shared" si="58"/>
        <v>#DIV/0!</v>
      </c>
    </row>
    <row r="3712" spans="9:10" x14ac:dyDescent="0.2">
      <c r="I3712" s="31">
        <v>1</v>
      </c>
      <c r="J3712" s="117" t="e">
        <f t="shared" si="58"/>
        <v>#DIV/0!</v>
      </c>
    </row>
    <row r="3713" spans="9:10" x14ac:dyDescent="0.2">
      <c r="I3713" s="31">
        <v>1</v>
      </c>
      <c r="J3713" s="117" t="e">
        <f t="shared" si="58"/>
        <v>#DIV/0!</v>
      </c>
    </row>
    <row r="3714" spans="9:10" x14ac:dyDescent="0.2">
      <c r="I3714" s="31">
        <v>1</v>
      </c>
      <c r="J3714" s="117" t="e">
        <f t="shared" si="58"/>
        <v>#DIV/0!</v>
      </c>
    </row>
    <row r="3715" spans="9:10" x14ac:dyDescent="0.2">
      <c r="I3715" s="31">
        <v>1</v>
      </c>
      <c r="J3715" s="117" t="e">
        <f t="shared" si="58"/>
        <v>#DIV/0!</v>
      </c>
    </row>
    <row r="3716" spans="9:10" x14ac:dyDescent="0.2">
      <c r="I3716" s="31">
        <v>1</v>
      </c>
      <c r="J3716" s="117" t="e">
        <f t="shared" si="58"/>
        <v>#DIV/0!</v>
      </c>
    </row>
    <row r="3717" spans="9:10" x14ac:dyDescent="0.2">
      <c r="I3717" s="31">
        <v>1</v>
      </c>
      <c r="J3717" s="117" t="e">
        <f t="shared" si="58"/>
        <v>#DIV/0!</v>
      </c>
    </row>
    <row r="3718" spans="9:10" x14ac:dyDescent="0.2">
      <c r="I3718" s="31">
        <v>1</v>
      </c>
      <c r="J3718" s="117" t="e">
        <f t="shared" si="58"/>
        <v>#DIV/0!</v>
      </c>
    </row>
    <row r="3719" spans="9:10" x14ac:dyDescent="0.2">
      <c r="I3719" s="31">
        <v>1</v>
      </c>
      <c r="J3719" s="117" t="e">
        <f t="shared" si="58"/>
        <v>#DIV/0!</v>
      </c>
    </row>
    <row r="3720" spans="9:10" x14ac:dyDescent="0.2">
      <c r="I3720" s="31">
        <v>1</v>
      </c>
      <c r="J3720" s="117" t="e">
        <f t="shared" si="58"/>
        <v>#DIV/0!</v>
      </c>
    </row>
    <row r="3721" spans="9:10" x14ac:dyDescent="0.2">
      <c r="I3721" s="31">
        <v>1</v>
      </c>
      <c r="J3721" s="117" t="e">
        <f t="shared" si="58"/>
        <v>#DIV/0!</v>
      </c>
    </row>
    <row r="3722" spans="9:10" x14ac:dyDescent="0.2">
      <c r="I3722" s="31">
        <v>1</v>
      </c>
      <c r="J3722" s="117" t="e">
        <f t="shared" si="58"/>
        <v>#DIV/0!</v>
      </c>
    </row>
    <row r="3723" spans="9:10" x14ac:dyDescent="0.2">
      <c r="I3723" s="31">
        <v>1</v>
      </c>
      <c r="J3723" s="117" t="e">
        <f t="shared" si="58"/>
        <v>#DIV/0!</v>
      </c>
    </row>
    <row r="3724" spans="9:10" x14ac:dyDescent="0.2">
      <c r="I3724" s="31">
        <v>1</v>
      </c>
      <c r="J3724" s="117" t="e">
        <f t="shared" si="58"/>
        <v>#DIV/0!</v>
      </c>
    </row>
    <row r="3725" spans="9:10" x14ac:dyDescent="0.2">
      <c r="I3725" s="31">
        <v>1</v>
      </c>
      <c r="J3725" s="117" t="e">
        <f t="shared" si="58"/>
        <v>#DIV/0!</v>
      </c>
    </row>
    <row r="3726" spans="9:10" x14ac:dyDescent="0.2">
      <c r="I3726" s="31">
        <v>1</v>
      </c>
      <c r="J3726" s="117" t="e">
        <f t="shared" si="58"/>
        <v>#DIV/0!</v>
      </c>
    </row>
    <row r="3727" spans="9:10" x14ac:dyDescent="0.2">
      <c r="I3727" s="31">
        <v>1</v>
      </c>
      <c r="J3727" s="117" t="e">
        <f t="shared" ref="J3727:J3790" si="59">+I3727/G3727</f>
        <v>#DIV/0!</v>
      </c>
    </row>
    <row r="3728" spans="9:10" x14ac:dyDescent="0.2">
      <c r="I3728" s="31">
        <v>1</v>
      </c>
      <c r="J3728" s="117" t="e">
        <f t="shared" si="59"/>
        <v>#DIV/0!</v>
      </c>
    </row>
    <row r="3729" spans="9:10" x14ac:dyDescent="0.2">
      <c r="I3729" s="31">
        <v>1</v>
      </c>
      <c r="J3729" s="117" t="e">
        <f t="shared" si="59"/>
        <v>#DIV/0!</v>
      </c>
    </row>
    <row r="3730" spans="9:10" x14ac:dyDescent="0.2">
      <c r="I3730" s="31">
        <v>1</v>
      </c>
      <c r="J3730" s="117" t="e">
        <f t="shared" si="59"/>
        <v>#DIV/0!</v>
      </c>
    </row>
    <row r="3731" spans="9:10" x14ac:dyDescent="0.2">
      <c r="I3731" s="31">
        <v>1</v>
      </c>
      <c r="J3731" s="117" t="e">
        <f t="shared" si="59"/>
        <v>#DIV/0!</v>
      </c>
    </row>
    <row r="3732" spans="9:10" x14ac:dyDescent="0.2">
      <c r="I3732" s="31">
        <v>1</v>
      </c>
      <c r="J3732" s="117" t="e">
        <f t="shared" si="59"/>
        <v>#DIV/0!</v>
      </c>
    </row>
    <row r="3733" spans="9:10" x14ac:dyDescent="0.2">
      <c r="I3733" s="31">
        <v>1</v>
      </c>
      <c r="J3733" s="117" t="e">
        <f t="shared" si="59"/>
        <v>#DIV/0!</v>
      </c>
    </row>
    <row r="3734" spans="9:10" x14ac:dyDescent="0.2">
      <c r="I3734" s="31">
        <v>1</v>
      </c>
      <c r="J3734" s="117" t="e">
        <f t="shared" si="59"/>
        <v>#DIV/0!</v>
      </c>
    </row>
    <row r="3735" spans="9:10" x14ac:dyDescent="0.2">
      <c r="I3735" s="31">
        <v>1</v>
      </c>
      <c r="J3735" s="117" t="e">
        <f t="shared" si="59"/>
        <v>#DIV/0!</v>
      </c>
    </row>
    <row r="3736" spans="9:10" x14ac:dyDescent="0.2">
      <c r="I3736" s="31">
        <v>1</v>
      </c>
      <c r="J3736" s="117" t="e">
        <f t="shared" si="59"/>
        <v>#DIV/0!</v>
      </c>
    </row>
    <row r="3737" spans="9:10" x14ac:dyDescent="0.2">
      <c r="I3737" s="31">
        <v>1</v>
      </c>
      <c r="J3737" s="117" t="e">
        <f t="shared" si="59"/>
        <v>#DIV/0!</v>
      </c>
    </row>
    <row r="3738" spans="9:10" x14ac:dyDescent="0.2">
      <c r="I3738" s="31">
        <v>1</v>
      </c>
      <c r="J3738" s="117" t="e">
        <f t="shared" si="59"/>
        <v>#DIV/0!</v>
      </c>
    </row>
    <row r="3739" spans="9:10" x14ac:dyDescent="0.2">
      <c r="I3739" s="31">
        <v>1</v>
      </c>
      <c r="J3739" s="117" t="e">
        <f t="shared" si="59"/>
        <v>#DIV/0!</v>
      </c>
    </row>
    <row r="3740" spans="9:10" x14ac:dyDescent="0.2">
      <c r="I3740" s="31">
        <v>1</v>
      </c>
      <c r="J3740" s="117" t="e">
        <f t="shared" si="59"/>
        <v>#DIV/0!</v>
      </c>
    </row>
    <row r="3741" spans="9:10" x14ac:dyDescent="0.2">
      <c r="I3741" s="31">
        <v>1</v>
      </c>
      <c r="J3741" s="117" t="e">
        <f t="shared" si="59"/>
        <v>#DIV/0!</v>
      </c>
    </row>
    <row r="3742" spans="9:10" x14ac:dyDescent="0.2">
      <c r="I3742" s="31">
        <v>1</v>
      </c>
      <c r="J3742" s="117" t="e">
        <f t="shared" si="59"/>
        <v>#DIV/0!</v>
      </c>
    </row>
    <row r="3743" spans="9:10" x14ac:dyDescent="0.2">
      <c r="I3743" s="31">
        <v>1</v>
      </c>
      <c r="J3743" s="117" t="e">
        <f t="shared" si="59"/>
        <v>#DIV/0!</v>
      </c>
    </row>
    <row r="3744" spans="9:10" x14ac:dyDescent="0.2">
      <c r="I3744" s="31">
        <v>1</v>
      </c>
      <c r="J3744" s="117" t="e">
        <f t="shared" si="59"/>
        <v>#DIV/0!</v>
      </c>
    </row>
    <row r="3745" spans="9:10" x14ac:dyDescent="0.2">
      <c r="I3745" s="31">
        <v>1</v>
      </c>
      <c r="J3745" s="117" t="e">
        <f t="shared" si="59"/>
        <v>#DIV/0!</v>
      </c>
    </row>
    <row r="3746" spans="9:10" x14ac:dyDescent="0.2">
      <c r="I3746" s="31">
        <v>1</v>
      </c>
      <c r="J3746" s="117" t="e">
        <f t="shared" si="59"/>
        <v>#DIV/0!</v>
      </c>
    </row>
    <row r="3747" spans="9:10" x14ac:dyDescent="0.2">
      <c r="I3747" s="31">
        <v>1</v>
      </c>
      <c r="J3747" s="117" t="e">
        <f t="shared" si="59"/>
        <v>#DIV/0!</v>
      </c>
    </row>
    <row r="3748" spans="9:10" x14ac:dyDescent="0.2">
      <c r="I3748" s="31">
        <v>1</v>
      </c>
      <c r="J3748" s="117" t="e">
        <f t="shared" si="59"/>
        <v>#DIV/0!</v>
      </c>
    </row>
    <row r="3749" spans="9:10" x14ac:dyDescent="0.2">
      <c r="I3749" s="31">
        <v>1</v>
      </c>
      <c r="J3749" s="117" t="e">
        <f t="shared" si="59"/>
        <v>#DIV/0!</v>
      </c>
    </row>
    <row r="3750" spans="9:10" x14ac:dyDescent="0.2">
      <c r="I3750" s="31">
        <v>1</v>
      </c>
      <c r="J3750" s="117" t="e">
        <f t="shared" si="59"/>
        <v>#DIV/0!</v>
      </c>
    </row>
    <row r="3751" spans="9:10" x14ac:dyDescent="0.2">
      <c r="I3751" s="31">
        <v>1</v>
      </c>
      <c r="J3751" s="117" t="e">
        <f t="shared" si="59"/>
        <v>#DIV/0!</v>
      </c>
    </row>
    <row r="3752" spans="9:10" x14ac:dyDescent="0.2">
      <c r="I3752" s="31">
        <v>1</v>
      </c>
      <c r="J3752" s="117" t="e">
        <f t="shared" si="59"/>
        <v>#DIV/0!</v>
      </c>
    </row>
    <row r="3753" spans="9:10" x14ac:dyDescent="0.2">
      <c r="I3753" s="31">
        <v>1</v>
      </c>
      <c r="J3753" s="117" t="e">
        <f t="shared" si="59"/>
        <v>#DIV/0!</v>
      </c>
    </row>
    <row r="3754" spans="9:10" x14ac:dyDescent="0.2">
      <c r="I3754" s="31">
        <v>1</v>
      </c>
      <c r="J3754" s="117" t="e">
        <f t="shared" si="59"/>
        <v>#DIV/0!</v>
      </c>
    </row>
    <row r="3755" spans="9:10" x14ac:dyDescent="0.2">
      <c r="I3755" s="31">
        <v>1</v>
      </c>
      <c r="J3755" s="117" t="e">
        <f t="shared" si="59"/>
        <v>#DIV/0!</v>
      </c>
    </row>
    <row r="3756" spans="9:10" x14ac:dyDescent="0.2">
      <c r="I3756" s="31">
        <v>1</v>
      </c>
      <c r="J3756" s="117" t="e">
        <f t="shared" si="59"/>
        <v>#DIV/0!</v>
      </c>
    </row>
    <row r="3757" spans="9:10" x14ac:dyDescent="0.2">
      <c r="I3757" s="31">
        <v>1</v>
      </c>
      <c r="J3757" s="117" t="e">
        <f t="shared" si="59"/>
        <v>#DIV/0!</v>
      </c>
    </row>
    <row r="3758" spans="9:10" x14ac:dyDescent="0.2">
      <c r="I3758" s="31">
        <v>1</v>
      </c>
      <c r="J3758" s="117" t="e">
        <f t="shared" si="59"/>
        <v>#DIV/0!</v>
      </c>
    </row>
    <row r="3759" spans="9:10" x14ac:dyDescent="0.2">
      <c r="I3759" s="31">
        <v>1</v>
      </c>
      <c r="J3759" s="117" t="e">
        <f t="shared" si="59"/>
        <v>#DIV/0!</v>
      </c>
    </row>
    <row r="3760" spans="9:10" x14ac:dyDescent="0.2">
      <c r="I3760" s="31">
        <v>1</v>
      </c>
      <c r="J3760" s="117" t="e">
        <f t="shared" si="59"/>
        <v>#DIV/0!</v>
      </c>
    </row>
    <row r="3761" spans="9:10" x14ac:dyDescent="0.2">
      <c r="I3761" s="31">
        <v>1</v>
      </c>
      <c r="J3761" s="117" t="e">
        <f t="shared" si="59"/>
        <v>#DIV/0!</v>
      </c>
    </row>
    <row r="3762" spans="9:10" x14ac:dyDescent="0.2">
      <c r="I3762" s="31">
        <v>1</v>
      </c>
      <c r="J3762" s="117" t="e">
        <f t="shared" si="59"/>
        <v>#DIV/0!</v>
      </c>
    </row>
    <row r="3763" spans="9:10" x14ac:dyDescent="0.2">
      <c r="I3763" s="31">
        <v>1</v>
      </c>
      <c r="J3763" s="117" t="e">
        <f t="shared" si="59"/>
        <v>#DIV/0!</v>
      </c>
    </row>
    <row r="3764" spans="9:10" x14ac:dyDescent="0.2">
      <c r="I3764" s="31">
        <v>1</v>
      </c>
      <c r="J3764" s="117" t="e">
        <f t="shared" si="59"/>
        <v>#DIV/0!</v>
      </c>
    </row>
    <row r="3765" spans="9:10" x14ac:dyDescent="0.2">
      <c r="I3765" s="31">
        <v>1</v>
      </c>
      <c r="J3765" s="117" t="e">
        <f t="shared" si="59"/>
        <v>#DIV/0!</v>
      </c>
    </row>
    <row r="3766" spans="9:10" x14ac:dyDescent="0.2">
      <c r="I3766" s="31">
        <v>1</v>
      </c>
      <c r="J3766" s="117" t="e">
        <f t="shared" si="59"/>
        <v>#DIV/0!</v>
      </c>
    </row>
    <row r="3767" spans="9:10" x14ac:dyDescent="0.2">
      <c r="I3767" s="31">
        <v>1</v>
      </c>
      <c r="J3767" s="117" t="e">
        <f t="shared" si="59"/>
        <v>#DIV/0!</v>
      </c>
    </row>
    <row r="3768" spans="9:10" x14ac:dyDescent="0.2">
      <c r="I3768" s="31">
        <v>1</v>
      </c>
      <c r="J3768" s="117" t="e">
        <f t="shared" si="59"/>
        <v>#DIV/0!</v>
      </c>
    </row>
    <row r="3769" spans="9:10" x14ac:dyDescent="0.2">
      <c r="I3769" s="31">
        <v>1</v>
      </c>
      <c r="J3769" s="117" t="e">
        <f t="shared" si="59"/>
        <v>#DIV/0!</v>
      </c>
    </row>
    <row r="3770" spans="9:10" x14ac:dyDescent="0.2">
      <c r="I3770" s="31">
        <v>1</v>
      </c>
      <c r="J3770" s="117" t="e">
        <f t="shared" si="59"/>
        <v>#DIV/0!</v>
      </c>
    </row>
    <row r="3771" spans="9:10" x14ac:dyDescent="0.2">
      <c r="I3771" s="31">
        <v>1</v>
      </c>
      <c r="J3771" s="117" t="e">
        <f t="shared" si="59"/>
        <v>#DIV/0!</v>
      </c>
    </row>
    <row r="3772" spans="9:10" x14ac:dyDescent="0.2">
      <c r="I3772" s="31">
        <v>1</v>
      </c>
      <c r="J3772" s="117" t="e">
        <f t="shared" si="59"/>
        <v>#DIV/0!</v>
      </c>
    </row>
    <row r="3773" spans="9:10" x14ac:dyDescent="0.2">
      <c r="I3773" s="31">
        <v>1</v>
      </c>
      <c r="J3773" s="117" t="e">
        <f t="shared" si="59"/>
        <v>#DIV/0!</v>
      </c>
    </row>
    <row r="3774" spans="9:10" x14ac:dyDescent="0.2">
      <c r="I3774" s="31">
        <v>1</v>
      </c>
      <c r="J3774" s="117" t="e">
        <f t="shared" si="59"/>
        <v>#DIV/0!</v>
      </c>
    </row>
    <row r="3775" spans="9:10" x14ac:dyDescent="0.2">
      <c r="I3775" s="31">
        <v>1</v>
      </c>
      <c r="J3775" s="117" t="e">
        <f t="shared" si="59"/>
        <v>#DIV/0!</v>
      </c>
    </row>
    <row r="3776" spans="9:10" x14ac:dyDescent="0.2">
      <c r="I3776" s="31">
        <v>1</v>
      </c>
      <c r="J3776" s="117" t="e">
        <f t="shared" si="59"/>
        <v>#DIV/0!</v>
      </c>
    </row>
    <row r="3777" spans="9:10" x14ac:dyDescent="0.2">
      <c r="I3777" s="31">
        <v>1</v>
      </c>
      <c r="J3777" s="117" t="e">
        <f t="shared" si="59"/>
        <v>#DIV/0!</v>
      </c>
    </row>
    <row r="3778" spans="9:10" x14ac:dyDescent="0.2">
      <c r="I3778" s="31">
        <v>1</v>
      </c>
      <c r="J3778" s="117" t="e">
        <f t="shared" si="59"/>
        <v>#DIV/0!</v>
      </c>
    </row>
    <row r="3779" spans="9:10" x14ac:dyDescent="0.2">
      <c r="I3779" s="31">
        <v>1</v>
      </c>
      <c r="J3779" s="117" t="e">
        <f t="shared" si="59"/>
        <v>#DIV/0!</v>
      </c>
    </row>
    <row r="3780" spans="9:10" x14ac:dyDescent="0.2">
      <c r="I3780" s="31">
        <v>1</v>
      </c>
      <c r="J3780" s="117" t="e">
        <f t="shared" si="59"/>
        <v>#DIV/0!</v>
      </c>
    </row>
    <row r="3781" spans="9:10" x14ac:dyDescent="0.2">
      <c r="I3781" s="31">
        <v>1</v>
      </c>
      <c r="J3781" s="117" t="e">
        <f t="shared" si="59"/>
        <v>#DIV/0!</v>
      </c>
    </row>
    <row r="3782" spans="9:10" x14ac:dyDescent="0.2">
      <c r="I3782" s="31">
        <v>1</v>
      </c>
      <c r="J3782" s="117" t="e">
        <f t="shared" si="59"/>
        <v>#DIV/0!</v>
      </c>
    </row>
    <row r="3783" spans="9:10" x14ac:dyDescent="0.2">
      <c r="I3783" s="31">
        <v>1</v>
      </c>
      <c r="J3783" s="117" t="e">
        <f t="shared" si="59"/>
        <v>#DIV/0!</v>
      </c>
    </row>
    <row r="3784" spans="9:10" x14ac:dyDescent="0.2">
      <c r="I3784" s="31">
        <v>1</v>
      </c>
      <c r="J3784" s="117" t="e">
        <f t="shared" si="59"/>
        <v>#DIV/0!</v>
      </c>
    </row>
    <row r="3785" spans="9:10" x14ac:dyDescent="0.2">
      <c r="I3785" s="31">
        <v>1</v>
      </c>
      <c r="J3785" s="117" t="e">
        <f t="shared" si="59"/>
        <v>#DIV/0!</v>
      </c>
    </row>
    <row r="3786" spans="9:10" x14ac:dyDescent="0.2">
      <c r="I3786" s="31">
        <v>1</v>
      </c>
      <c r="J3786" s="117" t="e">
        <f t="shared" si="59"/>
        <v>#DIV/0!</v>
      </c>
    </row>
    <row r="3787" spans="9:10" x14ac:dyDescent="0.2">
      <c r="I3787" s="31">
        <v>1</v>
      </c>
      <c r="J3787" s="117" t="e">
        <f t="shared" si="59"/>
        <v>#DIV/0!</v>
      </c>
    </row>
    <row r="3788" spans="9:10" x14ac:dyDescent="0.2">
      <c r="I3788" s="31">
        <v>1</v>
      </c>
      <c r="J3788" s="117" t="e">
        <f t="shared" si="59"/>
        <v>#DIV/0!</v>
      </c>
    </row>
    <row r="3789" spans="9:10" x14ac:dyDescent="0.2">
      <c r="I3789" s="31">
        <v>1</v>
      </c>
      <c r="J3789" s="117" t="e">
        <f t="shared" si="59"/>
        <v>#DIV/0!</v>
      </c>
    </row>
    <row r="3790" spans="9:10" x14ac:dyDescent="0.2">
      <c r="I3790" s="31">
        <v>1</v>
      </c>
      <c r="J3790" s="117" t="e">
        <f t="shared" si="59"/>
        <v>#DIV/0!</v>
      </c>
    </row>
    <row r="3791" spans="9:10" x14ac:dyDescent="0.2">
      <c r="I3791" s="31">
        <v>1</v>
      </c>
      <c r="J3791" s="117" t="e">
        <f t="shared" ref="J3791:J3854" si="60">+I3791/G3791</f>
        <v>#DIV/0!</v>
      </c>
    </row>
    <row r="3792" spans="9:10" x14ac:dyDescent="0.2">
      <c r="I3792" s="31">
        <v>1</v>
      </c>
      <c r="J3792" s="117" t="e">
        <f t="shared" si="60"/>
        <v>#DIV/0!</v>
      </c>
    </row>
    <row r="3793" spans="9:10" x14ac:dyDescent="0.2">
      <c r="I3793" s="31">
        <v>1</v>
      </c>
      <c r="J3793" s="117" t="e">
        <f t="shared" si="60"/>
        <v>#DIV/0!</v>
      </c>
    </row>
    <row r="3794" spans="9:10" x14ac:dyDescent="0.2">
      <c r="I3794" s="31">
        <v>1</v>
      </c>
      <c r="J3794" s="117" t="e">
        <f t="shared" si="60"/>
        <v>#DIV/0!</v>
      </c>
    </row>
    <row r="3795" spans="9:10" x14ac:dyDescent="0.2">
      <c r="I3795" s="31">
        <v>1</v>
      </c>
      <c r="J3795" s="117" t="e">
        <f t="shared" si="60"/>
        <v>#DIV/0!</v>
      </c>
    </row>
    <row r="3796" spans="9:10" x14ac:dyDescent="0.2">
      <c r="I3796" s="31">
        <v>1</v>
      </c>
      <c r="J3796" s="117" t="e">
        <f t="shared" si="60"/>
        <v>#DIV/0!</v>
      </c>
    </row>
    <row r="3797" spans="9:10" x14ac:dyDescent="0.2">
      <c r="I3797" s="31">
        <v>1</v>
      </c>
      <c r="J3797" s="117" t="e">
        <f t="shared" si="60"/>
        <v>#DIV/0!</v>
      </c>
    </row>
    <row r="3798" spans="9:10" x14ac:dyDescent="0.2">
      <c r="I3798" s="31">
        <v>1</v>
      </c>
      <c r="J3798" s="117" t="e">
        <f t="shared" si="60"/>
        <v>#DIV/0!</v>
      </c>
    </row>
    <row r="3799" spans="9:10" x14ac:dyDescent="0.2">
      <c r="I3799" s="31">
        <v>1</v>
      </c>
      <c r="J3799" s="117" t="e">
        <f t="shared" si="60"/>
        <v>#DIV/0!</v>
      </c>
    </row>
    <row r="3800" spans="9:10" x14ac:dyDescent="0.2">
      <c r="I3800" s="31">
        <v>1</v>
      </c>
      <c r="J3800" s="117" t="e">
        <f t="shared" si="60"/>
        <v>#DIV/0!</v>
      </c>
    </row>
    <row r="3801" spans="9:10" x14ac:dyDescent="0.2">
      <c r="I3801" s="31">
        <v>1</v>
      </c>
      <c r="J3801" s="117" t="e">
        <f t="shared" si="60"/>
        <v>#DIV/0!</v>
      </c>
    </row>
    <row r="3802" spans="9:10" x14ac:dyDescent="0.2">
      <c r="I3802" s="31">
        <v>1</v>
      </c>
      <c r="J3802" s="117" t="e">
        <f t="shared" si="60"/>
        <v>#DIV/0!</v>
      </c>
    </row>
    <row r="3803" spans="9:10" x14ac:dyDescent="0.2">
      <c r="I3803" s="31">
        <v>1</v>
      </c>
      <c r="J3803" s="117" t="e">
        <f t="shared" si="60"/>
        <v>#DIV/0!</v>
      </c>
    </row>
    <row r="3804" spans="9:10" x14ac:dyDescent="0.2">
      <c r="I3804" s="31">
        <v>1</v>
      </c>
      <c r="J3804" s="117" t="e">
        <f t="shared" si="60"/>
        <v>#DIV/0!</v>
      </c>
    </row>
    <row r="3805" spans="9:10" x14ac:dyDescent="0.2">
      <c r="I3805" s="31">
        <v>1</v>
      </c>
      <c r="J3805" s="117" t="e">
        <f t="shared" si="60"/>
        <v>#DIV/0!</v>
      </c>
    </row>
    <row r="3806" spans="9:10" x14ac:dyDescent="0.2">
      <c r="I3806" s="31">
        <v>1</v>
      </c>
      <c r="J3806" s="117" t="e">
        <f t="shared" si="60"/>
        <v>#DIV/0!</v>
      </c>
    </row>
    <row r="3807" spans="9:10" x14ac:dyDescent="0.2">
      <c r="I3807" s="31">
        <v>1</v>
      </c>
      <c r="J3807" s="117" t="e">
        <f t="shared" si="60"/>
        <v>#DIV/0!</v>
      </c>
    </row>
    <row r="3808" spans="9:10" x14ac:dyDescent="0.2">
      <c r="I3808" s="31">
        <v>1</v>
      </c>
      <c r="J3808" s="117" t="e">
        <f t="shared" si="60"/>
        <v>#DIV/0!</v>
      </c>
    </row>
    <row r="3809" spans="9:10" x14ac:dyDescent="0.2">
      <c r="I3809" s="31">
        <v>1</v>
      </c>
      <c r="J3809" s="117" t="e">
        <f t="shared" si="60"/>
        <v>#DIV/0!</v>
      </c>
    </row>
    <row r="3810" spans="9:10" x14ac:dyDescent="0.2">
      <c r="I3810" s="31">
        <v>1</v>
      </c>
      <c r="J3810" s="117" t="e">
        <f t="shared" si="60"/>
        <v>#DIV/0!</v>
      </c>
    </row>
    <row r="3811" spans="9:10" x14ac:dyDescent="0.2">
      <c r="I3811" s="31">
        <v>1</v>
      </c>
      <c r="J3811" s="117" t="e">
        <f t="shared" si="60"/>
        <v>#DIV/0!</v>
      </c>
    </row>
    <row r="3812" spans="9:10" x14ac:dyDescent="0.2">
      <c r="I3812" s="31">
        <v>1</v>
      </c>
      <c r="J3812" s="117" t="e">
        <f t="shared" si="60"/>
        <v>#DIV/0!</v>
      </c>
    </row>
    <row r="3813" spans="9:10" x14ac:dyDescent="0.2">
      <c r="I3813" s="31">
        <v>1</v>
      </c>
      <c r="J3813" s="117" t="e">
        <f t="shared" si="60"/>
        <v>#DIV/0!</v>
      </c>
    </row>
    <row r="3814" spans="9:10" x14ac:dyDescent="0.2">
      <c r="I3814" s="31">
        <v>1</v>
      </c>
      <c r="J3814" s="117" t="e">
        <f t="shared" si="60"/>
        <v>#DIV/0!</v>
      </c>
    </row>
    <row r="3815" spans="9:10" x14ac:dyDescent="0.2">
      <c r="I3815" s="31">
        <v>1</v>
      </c>
      <c r="J3815" s="117" t="e">
        <f t="shared" si="60"/>
        <v>#DIV/0!</v>
      </c>
    </row>
    <row r="3816" spans="9:10" x14ac:dyDescent="0.2">
      <c r="I3816" s="31">
        <v>1</v>
      </c>
      <c r="J3816" s="117" t="e">
        <f t="shared" si="60"/>
        <v>#DIV/0!</v>
      </c>
    </row>
    <row r="3817" spans="9:10" x14ac:dyDescent="0.2">
      <c r="I3817" s="31">
        <v>1</v>
      </c>
      <c r="J3817" s="117" t="e">
        <f t="shared" si="60"/>
        <v>#DIV/0!</v>
      </c>
    </row>
    <row r="3818" spans="9:10" x14ac:dyDescent="0.2">
      <c r="I3818" s="31">
        <v>1</v>
      </c>
      <c r="J3818" s="117" t="e">
        <f t="shared" si="60"/>
        <v>#DIV/0!</v>
      </c>
    </row>
    <row r="3819" spans="9:10" x14ac:dyDescent="0.2">
      <c r="I3819" s="31">
        <v>1</v>
      </c>
      <c r="J3819" s="117" t="e">
        <f t="shared" si="60"/>
        <v>#DIV/0!</v>
      </c>
    </row>
    <row r="3820" spans="9:10" x14ac:dyDescent="0.2">
      <c r="I3820" s="31">
        <v>1</v>
      </c>
      <c r="J3820" s="117" t="e">
        <f t="shared" si="60"/>
        <v>#DIV/0!</v>
      </c>
    </row>
    <row r="3821" spans="9:10" x14ac:dyDescent="0.2">
      <c r="I3821" s="31">
        <v>1</v>
      </c>
      <c r="J3821" s="117" t="e">
        <f t="shared" si="60"/>
        <v>#DIV/0!</v>
      </c>
    </row>
    <row r="3822" spans="9:10" x14ac:dyDescent="0.2">
      <c r="I3822" s="31">
        <v>1</v>
      </c>
      <c r="J3822" s="117" t="e">
        <f t="shared" si="60"/>
        <v>#DIV/0!</v>
      </c>
    </row>
    <row r="3823" spans="9:10" x14ac:dyDescent="0.2">
      <c r="I3823" s="31">
        <v>1</v>
      </c>
      <c r="J3823" s="117" t="e">
        <f t="shared" si="60"/>
        <v>#DIV/0!</v>
      </c>
    </row>
    <row r="3824" spans="9:10" x14ac:dyDescent="0.2">
      <c r="I3824" s="31">
        <v>1</v>
      </c>
      <c r="J3824" s="117" t="e">
        <f t="shared" si="60"/>
        <v>#DIV/0!</v>
      </c>
    </row>
    <row r="3825" spans="9:10" x14ac:dyDescent="0.2">
      <c r="I3825" s="31">
        <v>1</v>
      </c>
      <c r="J3825" s="117" t="e">
        <f t="shared" si="60"/>
        <v>#DIV/0!</v>
      </c>
    </row>
    <row r="3826" spans="9:10" x14ac:dyDescent="0.2">
      <c r="I3826" s="31">
        <v>1</v>
      </c>
      <c r="J3826" s="117" t="e">
        <f t="shared" si="60"/>
        <v>#DIV/0!</v>
      </c>
    </row>
    <row r="3827" spans="9:10" x14ac:dyDescent="0.2">
      <c r="I3827" s="31">
        <v>1</v>
      </c>
      <c r="J3827" s="117" t="e">
        <f t="shared" si="60"/>
        <v>#DIV/0!</v>
      </c>
    </row>
    <row r="3828" spans="9:10" x14ac:dyDescent="0.2">
      <c r="I3828" s="31">
        <v>1</v>
      </c>
      <c r="J3828" s="117" t="e">
        <f t="shared" si="60"/>
        <v>#DIV/0!</v>
      </c>
    </row>
    <row r="3829" spans="9:10" x14ac:dyDescent="0.2">
      <c r="I3829" s="31">
        <v>1</v>
      </c>
      <c r="J3829" s="117" t="e">
        <f t="shared" si="60"/>
        <v>#DIV/0!</v>
      </c>
    </row>
    <row r="3830" spans="9:10" x14ac:dyDescent="0.2">
      <c r="I3830" s="31">
        <v>1</v>
      </c>
      <c r="J3830" s="117" t="e">
        <f t="shared" si="60"/>
        <v>#DIV/0!</v>
      </c>
    </row>
    <row r="3831" spans="9:10" x14ac:dyDescent="0.2">
      <c r="I3831" s="31">
        <v>1</v>
      </c>
      <c r="J3831" s="117" t="e">
        <f t="shared" si="60"/>
        <v>#DIV/0!</v>
      </c>
    </row>
    <row r="3832" spans="9:10" x14ac:dyDescent="0.2">
      <c r="I3832" s="31">
        <v>1</v>
      </c>
      <c r="J3832" s="117" t="e">
        <f t="shared" si="60"/>
        <v>#DIV/0!</v>
      </c>
    </row>
    <row r="3833" spans="9:10" x14ac:dyDescent="0.2">
      <c r="I3833" s="31">
        <v>1</v>
      </c>
      <c r="J3833" s="117" t="e">
        <f t="shared" si="60"/>
        <v>#DIV/0!</v>
      </c>
    </row>
    <row r="3834" spans="9:10" x14ac:dyDescent="0.2">
      <c r="I3834" s="31">
        <v>1</v>
      </c>
      <c r="J3834" s="117" t="e">
        <f t="shared" si="60"/>
        <v>#DIV/0!</v>
      </c>
    </row>
    <row r="3835" spans="9:10" x14ac:dyDescent="0.2">
      <c r="I3835" s="31">
        <v>1</v>
      </c>
      <c r="J3835" s="117" t="e">
        <f t="shared" si="60"/>
        <v>#DIV/0!</v>
      </c>
    </row>
    <row r="3836" spans="9:10" x14ac:dyDescent="0.2">
      <c r="I3836" s="31">
        <v>1</v>
      </c>
      <c r="J3836" s="117" t="e">
        <f t="shared" si="60"/>
        <v>#DIV/0!</v>
      </c>
    </row>
    <row r="3837" spans="9:10" x14ac:dyDescent="0.2">
      <c r="I3837" s="31">
        <v>1</v>
      </c>
      <c r="J3837" s="117" t="e">
        <f t="shared" si="60"/>
        <v>#DIV/0!</v>
      </c>
    </row>
    <row r="3838" spans="9:10" x14ac:dyDescent="0.2">
      <c r="I3838" s="31">
        <v>1</v>
      </c>
      <c r="J3838" s="117" t="e">
        <f t="shared" si="60"/>
        <v>#DIV/0!</v>
      </c>
    </row>
    <row r="3839" spans="9:10" x14ac:dyDescent="0.2">
      <c r="I3839" s="31">
        <v>1</v>
      </c>
      <c r="J3839" s="117" t="e">
        <f t="shared" si="60"/>
        <v>#DIV/0!</v>
      </c>
    </row>
    <row r="3840" spans="9:10" x14ac:dyDescent="0.2">
      <c r="I3840" s="31">
        <v>1</v>
      </c>
      <c r="J3840" s="117" t="e">
        <f t="shared" si="60"/>
        <v>#DIV/0!</v>
      </c>
    </row>
    <row r="3841" spans="9:10" x14ac:dyDescent="0.2">
      <c r="I3841" s="31">
        <v>1</v>
      </c>
      <c r="J3841" s="117" t="e">
        <f t="shared" si="60"/>
        <v>#DIV/0!</v>
      </c>
    </row>
    <row r="3842" spans="9:10" x14ac:dyDescent="0.2">
      <c r="I3842" s="31">
        <v>1</v>
      </c>
      <c r="J3842" s="117" t="e">
        <f t="shared" si="60"/>
        <v>#DIV/0!</v>
      </c>
    </row>
    <row r="3843" spans="9:10" x14ac:dyDescent="0.2">
      <c r="I3843" s="31">
        <v>1</v>
      </c>
      <c r="J3843" s="117" t="e">
        <f t="shared" si="60"/>
        <v>#DIV/0!</v>
      </c>
    </row>
    <row r="3844" spans="9:10" x14ac:dyDescent="0.2">
      <c r="I3844" s="31">
        <v>1</v>
      </c>
      <c r="J3844" s="117" t="e">
        <f t="shared" si="60"/>
        <v>#DIV/0!</v>
      </c>
    </row>
    <row r="3845" spans="9:10" x14ac:dyDescent="0.2">
      <c r="I3845" s="31">
        <v>1</v>
      </c>
      <c r="J3845" s="117" t="e">
        <f t="shared" si="60"/>
        <v>#DIV/0!</v>
      </c>
    </row>
    <row r="3846" spans="9:10" x14ac:dyDescent="0.2">
      <c r="I3846" s="31">
        <v>1</v>
      </c>
      <c r="J3846" s="117" t="e">
        <f t="shared" si="60"/>
        <v>#DIV/0!</v>
      </c>
    </row>
    <row r="3847" spans="9:10" x14ac:dyDescent="0.2">
      <c r="I3847" s="31">
        <v>1</v>
      </c>
      <c r="J3847" s="117" t="e">
        <f t="shared" si="60"/>
        <v>#DIV/0!</v>
      </c>
    </row>
    <row r="3848" spans="9:10" x14ac:dyDescent="0.2">
      <c r="I3848" s="31">
        <v>1</v>
      </c>
      <c r="J3848" s="117" t="e">
        <f t="shared" si="60"/>
        <v>#DIV/0!</v>
      </c>
    </row>
    <row r="3849" spans="9:10" x14ac:dyDescent="0.2">
      <c r="I3849" s="31">
        <v>1</v>
      </c>
      <c r="J3849" s="117" t="e">
        <f t="shared" si="60"/>
        <v>#DIV/0!</v>
      </c>
    </row>
    <row r="3850" spans="9:10" x14ac:dyDescent="0.2">
      <c r="I3850" s="31">
        <v>1</v>
      </c>
      <c r="J3850" s="117" t="e">
        <f t="shared" si="60"/>
        <v>#DIV/0!</v>
      </c>
    </row>
    <row r="3851" spans="9:10" x14ac:dyDescent="0.2">
      <c r="I3851" s="31">
        <v>1</v>
      </c>
      <c r="J3851" s="117" t="e">
        <f t="shared" si="60"/>
        <v>#DIV/0!</v>
      </c>
    </row>
    <row r="3852" spans="9:10" x14ac:dyDescent="0.2">
      <c r="I3852" s="31">
        <v>1</v>
      </c>
      <c r="J3852" s="117" t="e">
        <f t="shared" si="60"/>
        <v>#DIV/0!</v>
      </c>
    </row>
    <row r="3853" spans="9:10" x14ac:dyDescent="0.2">
      <c r="I3853" s="31">
        <v>1</v>
      </c>
      <c r="J3853" s="117" t="e">
        <f t="shared" si="60"/>
        <v>#DIV/0!</v>
      </c>
    </row>
    <row r="3854" spans="9:10" x14ac:dyDescent="0.2">
      <c r="I3854" s="31">
        <v>1</v>
      </c>
      <c r="J3854" s="117" t="e">
        <f t="shared" si="60"/>
        <v>#DIV/0!</v>
      </c>
    </row>
    <row r="3855" spans="9:10" x14ac:dyDescent="0.2">
      <c r="I3855" s="31">
        <v>1</v>
      </c>
      <c r="J3855" s="117" t="e">
        <f t="shared" ref="J3855:J3918" si="61">+I3855/G3855</f>
        <v>#DIV/0!</v>
      </c>
    </row>
    <row r="3856" spans="9:10" x14ac:dyDescent="0.2">
      <c r="I3856" s="31">
        <v>1</v>
      </c>
      <c r="J3856" s="117" t="e">
        <f t="shared" si="61"/>
        <v>#DIV/0!</v>
      </c>
    </row>
    <row r="3857" spans="9:10" x14ac:dyDescent="0.2">
      <c r="I3857" s="31">
        <v>1</v>
      </c>
      <c r="J3857" s="117" t="e">
        <f t="shared" si="61"/>
        <v>#DIV/0!</v>
      </c>
    </row>
    <row r="3858" spans="9:10" x14ac:dyDescent="0.2">
      <c r="I3858" s="31">
        <v>1</v>
      </c>
      <c r="J3858" s="117" t="e">
        <f t="shared" si="61"/>
        <v>#DIV/0!</v>
      </c>
    </row>
    <row r="3859" spans="9:10" x14ac:dyDescent="0.2">
      <c r="I3859" s="31">
        <v>1</v>
      </c>
      <c r="J3859" s="117" t="e">
        <f t="shared" si="61"/>
        <v>#DIV/0!</v>
      </c>
    </row>
    <row r="3860" spans="9:10" x14ac:dyDescent="0.2">
      <c r="I3860" s="31">
        <v>1</v>
      </c>
      <c r="J3860" s="117" t="e">
        <f t="shared" si="61"/>
        <v>#DIV/0!</v>
      </c>
    </row>
    <row r="3861" spans="9:10" x14ac:dyDescent="0.2">
      <c r="I3861" s="31">
        <v>1</v>
      </c>
      <c r="J3861" s="117" t="e">
        <f t="shared" si="61"/>
        <v>#DIV/0!</v>
      </c>
    </row>
    <row r="3862" spans="9:10" x14ac:dyDescent="0.2">
      <c r="I3862" s="31">
        <v>1</v>
      </c>
      <c r="J3862" s="117" t="e">
        <f t="shared" si="61"/>
        <v>#DIV/0!</v>
      </c>
    </row>
    <row r="3863" spans="9:10" x14ac:dyDescent="0.2">
      <c r="I3863" s="31">
        <v>1</v>
      </c>
      <c r="J3863" s="117" t="e">
        <f t="shared" si="61"/>
        <v>#DIV/0!</v>
      </c>
    </row>
    <row r="3864" spans="9:10" x14ac:dyDescent="0.2">
      <c r="I3864" s="31">
        <v>1</v>
      </c>
      <c r="J3864" s="117" t="e">
        <f t="shared" si="61"/>
        <v>#DIV/0!</v>
      </c>
    </row>
    <row r="3865" spans="9:10" x14ac:dyDescent="0.2">
      <c r="I3865" s="31">
        <v>1</v>
      </c>
      <c r="J3865" s="117" t="e">
        <f t="shared" si="61"/>
        <v>#DIV/0!</v>
      </c>
    </row>
    <row r="3866" spans="9:10" x14ac:dyDescent="0.2">
      <c r="I3866" s="31">
        <v>1</v>
      </c>
      <c r="J3866" s="117" t="e">
        <f t="shared" si="61"/>
        <v>#DIV/0!</v>
      </c>
    </row>
    <row r="3867" spans="9:10" x14ac:dyDescent="0.2">
      <c r="I3867" s="31">
        <v>1</v>
      </c>
      <c r="J3867" s="117" t="e">
        <f t="shared" si="61"/>
        <v>#DIV/0!</v>
      </c>
    </row>
    <row r="3868" spans="9:10" x14ac:dyDescent="0.2">
      <c r="I3868" s="31">
        <v>1</v>
      </c>
      <c r="J3868" s="117" t="e">
        <f t="shared" si="61"/>
        <v>#DIV/0!</v>
      </c>
    </row>
    <row r="3869" spans="9:10" x14ac:dyDescent="0.2">
      <c r="I3869" s="31">
        <v>1</v>
      </c>
      <c r="J3869" s="117" t="e">
        <f t="shared" si="61"/>
        <v>#DIV/0!</v>
      </c>
    </row>
    <row r="3870" spans="9:10" x14ac:dyDescent="0.2">
      <c r="I3870" s="31">
        <v>1</v>
      </c>
      <c r="J3870" s="117" t="e">
        <f t="shared" si="61"/>
        <v>#DIV/0!</v>
      </c>
    </row>
    <row r="3871" spans="9:10" x14ac:dyDescent="0.2">
      <c r="I3871" s="31">
        <v>1</v>
      </c>
      <c r="J3871" s="117" t="e">
        <f t="shared" si="61"/>
        <v>#DIV/0!</v>
      </c>
    </row>
    <row r="3872" spans="9:10" x14ac:dyDescent="0.2">
      <c r="I3872" s="31">
        <v>1</v>
      </c>
      <c r="J3872" s="117" t="e">
        <f t="shared" si="61"/>
        <v>#DIV/0!</v>
      </c>
    </row>
    <row r="3873" spans="9:10" x14ac:dyDescent="0.2">
      <c r="I3873" s="31">
        <v>1</v>
      </c>
      <c r="J3873" s="117" t="e">
        <f t="shared" si="61"/>
        <v>#DIV/0!</v>
      </c>
    </row>
    <row r="3874" spans="9:10" x14ac:dyDescent="0.2">
      <c r="I3874" s="31">
        <v>1</v>
      </c>
      <c r="J3874" s="117" t="e">
        <f t="shared" si="61"/>
        <v>#DIV/0!</v>
      </c>
    </row>
    <row r="3875" spans="9:10" x14ac:dyDescent="0.2">
      <c r="I3875" s="31">
        <v>1</v>
      </c>
      <c r="J3875" s="117" t="e">
        <f t="shared" si="61"/>
        <v>#DIV/0!</v>
      </c>
    </row>
    <row r="3876" spans="9:10" x14ac:dyDescent="0.2">
      <c r="I3876" s="31">
        <v>1</v>
      </c>
      <c r="J3876" s="117" t="e">
        <f t="shared" si="61"/>
        <v>#DIV/0!</v>
      </c>
    </row>
    <row r="3877" spans="9:10" x14ac:dyDescent="0.2">
      <c r="I3877" s="31">
        <v>1</v>
      </c>
      <c r="J3877" s="117" t="e">
        <f t="shared" si="61"/>
        <v>#DIV/0!</v>
      </c>
    </row>
    <row r="3878" spans="9:10" x14ac:dyDescent="0.2">
      <c r="I3878" s="31">
        <v>1</v>
      </c>
      <c r="J3878" s="117" t="e">
        <f t="shared" si="61"/>
        <v>#DIV/0!</v>
      </c>
    </row>
    <row r="3879" spans="9:10" x14ac:dyDescent="0.2">
      <c r="I3879" s="31">
        <v>1</v>
      </c>
      <c r="J3879" s="117" t="e">
        <f t="shared" si="61"/>
        <v>#DIV/0!</v>
      </c>
    </row>
    <row r="3880" spans="9:10" x14ac:dyDescent="0.2">
      <c r="I3880" s="31">
        <v>1</v>
      </c>
      <c r="J3880" s="117" t="e">
        <f t="shared" si="61"/>
        <v>#DIV/0!</v>
      </c>
    </row>
    <row r="3881" spans="9:10" x14ac:dyDescent="0.2">
      <c r="I3881" s="31">
        <v>1</v>
      </c>
      <c r="J3881" s="117" t="e">
        <f t="shared" si="61"/>
        <v>#DIV/0!</v>
      </c>
    </row>
    <row r="3882" spans="9:10" x14ac:dyDescent="0.2">
      <c r="I3882" s="31">
        <v>1</v>
      </c>
      <c r="J3882" s="117" t="e">
        <f t="shared" si="61"/>
        <v>#DIV/0!</v>
      </c>
    </row>
    <row r="3883" spans="9:10" x14ac:dyDescent="0.2">
      <c r="I3883" s="31">
        <v>1</v>
      </c>
      <c r="J3883" s="117" t="e">
        <f t="shared" si="61"/>
        <v>#DIV/0!</v>
      </c>
    </row>
    <row r="3884" spans="9:10" x14ac:dyDescent="0.2">
      <c r="I3884" s="31">
        <v>1</v>
      </c>
      <c r="J3884" s="117" t="e">
        <f t="shared" si="61"/>
        <v>#DIV/0!</v>
      </c>
    </row>
    <row r="3885" spans="9:10" x14ac:dyDescent="0.2">
      <c r="I3885" s="31">
        <v>1</v>
      </c>
      <c r="J3885" s="117" t="e">
        <f t="shared" si="61"/>
        <v>#DIV/0!</v>
      </c>
    </row>
    <row r="3886" spans="9:10" x14ac:dyDescent="0.2">
      <c r="I3886" s="31">
        <v>1</v>
      </c>
      <c r="J3886" s="117" t="e">
        <f t="shared" si="61"/>
        <v>#DIV/0!</v>
      </c>
    </row>
    <row r="3887" spans="9:10" x14ac:dyDescent="0.2">
      <c r="I3887" s="31">
        <v>1</v>
      </c>
      <c r="J3887" s="117" t="e">
        <f t="shared" si="61"/>
        <v>#DIV/0!</v>
      </c>
    </row>
    <row r="3888" spans="9:10" x14ac:dyDescent="0.2">
      <c r="I3888" s="31">
        <v>1</v>
      </c>
      <c r="J3888" s="117" t="e">
        <f t="shared" si="61"/>
        <v>#DIV/0!</v>
      </c>
    </row>
    <row r="3889" spans="9:10" x14ac:dyDescent="0.2">
      <c r="I3889" s="31">
        <v>1</v>
      </c>
      <c r="J3889" s="117" t="e">
        <f t="shared" si="61"/>
        <v>#DIV/0!</v>
      </c>
    </row>
    <row r="3890" spans="9:10" x14ac:dyDescent="0.2">
      <c r="I3890" s="31">
        <v>1</v>
      </c>
      <c r="J3890" s="117" t="e">
        <f t="shared" si="61"/>
        <v>#DIV/0!</v>
      </c>
    </row>
    <row r="3891" spans="9:10" x14ac:dyDescent="0.2">
      <c r="I3891" s="31">
        <v>1</v>
      </c>
      <c r="J3891" s="117" t="e">
        <f t="shared" si="61"/>
        <v>#DIV/0!</v>
      </c>
    </row>
    <row r="3892" spans="9:10" x14ac:dyDescent="0.2">
      <c r="I3892" s="31">
        <v>1</v>
      </c>
      <c r="J3892" s="117" t="e">
        <f t="shared" si="61"/>
        <v>#DIV/0!</v>
      </c>
    </row>
    <row r="3893" spans="9:10" x14ac:dyDescent="0.2">
      <c r="I3893" s="31">
        <v>1</v>
      </c>
      <c r="J3893" s="117" t="e">
        <f t="shared" si="61"/>
        <v>#DIV/0!</v>
      </c>
    </row>
    <row r="3894" spans="9:10" x14ac:dyDescent="0.2">
      <c r="I3894" s="31">
        <v>1</v>
      </c>
      <c r="J3894" s="117" t="e">
        <f t="shared" si="61"/>
        <v>#DIV/0!</v>
      </c>
    </row>
    <row r="3895" spans="9:10" x14ac:dyDescent="0.2">
      <c r="I3895" s="31">
        <v>1</v>
      </c>
      <c r="J3895" s="117" t="e">
        <f t="shared" si="61"/>
        <v>#DIV/0!</v>
      </c>
    </row>
    <row r="3896" spans="9:10" x14ac:dyDescent="0.2">
      <c r="I3896" s="31">
        <v>1</v>
      </c>
      <c r="J3896" s="117" t="e">
        <f t="shared" si="61"/>
        <v>#DIV/0!</v>
      </c>
    </row>
    <row r="3897" spans="9:10" x14ac:dyDescent="0.2">
      <c r="I3897" s="31">
        <v>1</v>
      </c>
      <c r="J3897" s="117" t="e">
        <f t="shared" si="61"/>
        <v>#DIV/0!</v>
      </c>
    </row>
    <row r="3898" spans="9:10" x14ac:dyDescent="0.2">
      <c r="I3898" s="31">
        <v>1</v>
      </c>
      <c r="J3898" s="117" t="e">
        <f t="shared" si="61"/>
        <v>#DIV/0!</v>
      </c>
    </row>
    <row r="3899" spans="9:10" x14ac:dyDescent="0.2">
      <c r="I3899" s="31">
        <v>1</v>
      </c>
      <c r="J3899" s="117" t="e">
        <f t="shared" si="61"/>
        <v>#DIV/0!</v>
      </c>
    </row>
    <row r="3900" spans="9:10" x14ac:dyDescent="0.2">
      <c r="I3900" s="31">
        <v>1</v>
      </c>
      <c r="J3900" s="117" t="e">
        <f t="shared" si="61"/>
        <v>#DIV/0!</v>
      </c>
    </row>
    <row r="3901" spans="9:10" x14ac:dyDescent="0.2">
      <c r="I3901" s="31">
        <v>1</v>
      </c>
      <c r="J3901" s="117" t="e">
        <f t="shared" si="61"/>
        <v>#DIV/0!</v>
      </c>
    </row>
    <row r="3902" spans="9:10" x14ac:dyDescent="0.2">
      <c r="I3902" s="31">
        <v>1</v>
      </c>
      <c r="J3902" s="117" t="e">
        <f t="shared" si="61"/>
        <v>#DIV/0!</v>
      </c>
    </row>
    <row r="3903" spans="9:10" x14ac:dyDescent="0.2">
      <c r="I3903" s="31">
        <v>1</v>
      </c>
      <c r="J3903" s="117" t="e">
        <f t="shared" si="61"/>
        <v>#DIV/0!</v>
      </c>
    </row>
    <row r="3904" spans="9:10" x14ac:dyDescent="0.2">
      <c r="I3904" s="31">
        <v>1</v>
      </c>
      <c r="J3904" s="117" t="e">
        <f t="shared" si="61"/>
        <v>#DIV/0!</v>
      </c>
    </row>
    <row r="3905" spans="9:10" x14ac:dyDescent="0.2">
      <c r="I3905" s="31">
        <v>1</v>
      </c>
      <c r="J3905" s="117" t="e">
        <f t="shared" si="61"/>
        <v>#DIV/0!</v>
      </c>
    </row>
    <row r="3906" spans="9:10" x14ac:dyDescent="0.2">
      <c r="I3906" s="31">
        <v>1</v>
      </c>
      <c r="J3906" s="117" t="e">
        <f t="shared" si="61"/>
        <v>#DIV/0!</v>
      </c>
    </row>
    <row r="3907" spans="9:10" x14ac:dyDescent="0.2">
      <c r="I3907" s="31">
        <v>1</v>
      </c>
      <c r="J3907" s="117" t="e">
        <f t="shared" si="61"/>
        <v>#DIV/0!</v>
      </c>
    </row>
    <row r="3908" spans="9:10" x14ac:dyDescent="0.2">
      <c r="I3908" s="31">
        <v>1</v>
      </c>
      <c r="J3908" s="117" t="e">
        <f t="shared" si="61"/>
        <v>#DIV/0!</v>
      </c>
    </row>
    <row r="3909" spans="9:10" x14ac:dyDescent="0.2">
      <c r="I3909" s="31">
        <v>1</v>
      </c>
      <c r="J3909" s="117" t="e">
        <f t="shared" si="61"/>
        <v>#DIV/0!</v>
      </c>
    </row>
    <row r="3910" spans="9:10" x14ac:dyDescent="0.2">
      <c r="I3910" s="31">
        <v>1</v>
      </c>
      <c r="J3910" s="117" t="e">
        <f t="shared" si="61"/>
        <v>#DIV/0!</v>
      </c>
    </row>
    <row r="3911" spans="9:10" x14ac:dyDescent="0.2">
      <c r="I3911" s="31">
        <v>1</v>
      </c>
      <c r="J3911" s="117" t="e">
        <f t="shared" si="61"/>
        <v>#DIV/0!</v>
      </c>
    </row>
    <row r="3912" spans="9:10" x14ac:dyDescent="0.2">
      <c r="I3912" s="31">
        <v>1</v>
      </c>
      <c r="J3912" s="117" t="e">
        <f t="shared" si="61"/>
        <v>#DIV/0!</v>
      </c>
    </row>
    <row r="3913" spans="9:10" x14ac:dyDescent="0.2">
      <c r="I3913" s="31">
        <v>1</v>
      </c>
      <c r="J3913" s="117" t="e">
        <f t="shared" si="61"/>
        <v>#DIV/0!</v>
      </c>
    </row>
    <row r="3914" spans="9:10" x14ac:dyDescent="0.2">
      <c r="I3914" s="31">
        <v>1</v>
      </c>
      <c r="J3914" s="117" t="e">
        <f t="shared" si="61"/>
        <v>#DIV/0!</v>
      </c>
    </row>
    <row r="3915" spans="9:10" x14ac:dyDescent="0.2">
      <c r="I3915" s="31">
        <v>1</v>
      </c>
      <c r="J3915" s="117" t="e">
        <f t="shared" si="61"/>
        <v>#DIV/0!</v>
      </c>
    </row>
    <row r="3916" spans="9:10" x14ac:dyDescent="0.2">
      <c r="I3916" s="31">
        <v>1</v>
      </c>
      <c r="J3916" s="117" t="e">
        <f t="shared" si="61"/>
        <v>#DIV/0!</v>
      </c>
    </row>
    <row r="3917" spans="9:10" x14ac:dyDescent="0.2">
      <c r="I3917" s="31">
        <v>1</v>
      </c>
      <c r="J3917" s="117" t="e">
        <f t="shared" si="61"/>
        <v>#DIV/0!</v>
      </c>
    </row>
    <row r="3918" spans="9:10" x14ac:dyDescent="0.2">
      <c r="I3918" s="31">
        <v>1</v>
      </c>
      <c r="J3918" s="117" t="e">
        <f t="shared" si="61"/>
        <v>#DIV/0!</v>
      </c>
    </row>
    <row r="3919" spans="9:10" x14ac:dyDescent="0.2">
      <c r="I3919" s="31">
        <v>1</v>
      </c>
      <c r="J3919" s="117" t="e">
        <f t="shared" ref="J3919:J3982" si="62">+I3919/G3919</f>
        <v>#DIV/0!</v>
      </c>
    </row>
    <row r="3920" spans="9:10" x14ac:dyDescent="0.2">
      <c r="I3920" s="31">
        <v>1</v>
      </c>
      <c r="J3920" s="117" t="e">
        <f t="shared" si="62"/>
        <v>#DIV/0!</v>
      </c>
    </row>
    <row r="3921" spans="9:10" x14ac:dyDescent="0.2">
      <c r="I3921" s="31">
        <v>1</v>
      </c>
      <c r="J3921" s="117" t="e">
        <f t="shared" si="62"/>
        <v>#DIV/0!</v>
      </c>
    </row>
    <row r="3922" spans="9:10" x14ac:dyDescent="0.2">
      <c r="I3922" s="31">
        <v>1</v>
      </c>
      <c r="J3922" s="117" t="e">
        <f t="shared" si="62"/>
        <v>#DIV/0!</v>
      </c>
    </row>
    <row r="3923" spans="9:10" x14ac:dyDescent="0.2">
      <c r="I3923" s="31">
        <v>1</v>
      </c>
      <c r="J3923" s="117" t="e">
        <f t="shared" si="62"/>
        <v>#DIV/0!</v>
      </c>
    </row>
    <row r="3924" spans="9:10" x14ac:dyDescent="0.2">
      <c r="I3924" s="31">
        <v>1</v>
      </c>
      <c r="J3924" s="117" t="e">
        <f t="shared" si="62"/>
        <v>#DIV/0!</v>
      </c>
    </row>
    <row r="3925" spans="9:10" x14ac:dyDescent="0.2">
      <c r="I3925" s="31">
        <v>1</v>
      </c>
      <c r="J3925" s="117" t="e">
        <f t="shared" si="62"/>
        <v>#DIV/0!</v>
      </c>
    </row>
    <row r="3926" spans="9:10" x14ac:dyDescent="0.2">
      <c r="I3926" s="31">
        <v>1</v>
      </c>
      <c r="J3926" s="117" t="e">
        <f t="shared" si="62"/>
        <v>#DIV/0!</v>
      </c>
    </row>
    <row r="3927" spans="9:10" x14ac:dyDescent="0.2">
      <c r="I3927" s="31">
        <v>1</v>
      </c>
      <c r="J3927" s="117" t="e">
        <f t="shared" si="62"/>
        <v>#DIV/0!</v>
      </c>
    </row>
    <row r="3928" spans="9:10" x14ac:dyDescent="0.2">
      <c r="I3928" s="31">
        <v>1</v>
      </c>
      <c r="J3928" s="117" t="e">
        <f t="shared" si="62"/>
        <v>#DIV/0!</v>
      </c>
    </row>
    <row r="3929" spans="9:10" x14ac:dyDescent="0.2">
      <c r="I3929" s="31">
        <v>1</v>
      </c>
      <c r="J3929" s="117" t="e">
        <f t="shared" si="62"/>
        <v>#DIV/0!</v>
      </c>
    </row>
    <row r="3930" spans="9:10" x14ac:dyDescent="0.2">
      <c r="I3930" s="31">
        <v>1</v>
      </c>
      <c r="J3930" s="117" t="e">
        <f t="shared" si="62"/>
        <v>#DIV/0!</v>
      </c>
    </row>
    <row r="3931" spans="9:10" x14ac:dyDescent="0.2">
      <c r="I3931" s="31">
        <v>1</v>
      </c>
      <c r="J3931" s="117" t="e">
        <f t="shared" si="62"/>
        <v>#DIV/0!</v>
      </c>
    </row>
    <row r="3932" spans="9:10" x14ac:dyDescent="0.2">
      <c r="I3932" s="31">
        <v>1</v>
      </c>
      <c r="J3932" s="117" t="e">
        <f t="shared" si="62"/>
        <v>#DIV/0!</v>
      </c>
    </row>
    <row r="3933" spans="9:10" x14ac:dyDescent="0.2">
      <c r="I3933" s="31">
        <v>1</v>
      </c>
      <c r="J3933" s="117" t="e">
        <f t="shared" si="62"/>
        <v>#DIV/0!</v>
      </c>
    </row>
    <row r="3934" spans="9:10" x14ac:dyDescent="0.2">
      <c r="I3934" s="31">
        <v>1</v>
      </c>
      <c r="J3934" s="117" t="e">
        <f t="shared" si="62"/>
        <v>#DIV/0!</v>
      </c>
    </row>
    <row r="3935" spans="9:10" x14ac:dyDescent="0.2">
      <c r="I3935" s="31">
        <v>1</v>
      </c>
      <c r="J3935" s="117" t="e">
        <f t="shared" si="62"/>
        <v>#DIV/0!</v>
      </c>
    </row>
    <row r="3936" spans="9:10" x14ac:dyDescent="0.2">
      <c r="I3936" s="31">
        <v>1</v>
      </c>
      <c r="J3936" s="117" t="e">
        <f t="shared" si="62"/>
        <v>#DIV/0!</v>
      </c>
    </row>
    <row r="3937" spans="9:10" x14ac:dyDescent="0.2">
      <c r="I3937" s="31">
        <v>1</v>
      </c>
      <c r="J3937" s="117" t="e">
        <f t="shared" si="62"/>
        <v>#DIV/0!</v>
      </c>
    </row>
    <row r="3938" spans="9:10" x14ac:dyDescent="0.2">
      <c r="I3938" s="31">
        <v>1</v>
      </c>
      <c r="J3938" s="117" t="e">
        <f t="shared" si="62"/>
        <v>#DIV/0!</v>
      </c>
    </row>
    <row r="3939" spans="9:10" x14ac:dyDescent="0.2">
      <c r="I3939" s="31">
        <v>1</v>
      </c>
      <c r="J3939" s="117" t="e">
        <f t="shared" si="62"/>
        <v>#DIV/0!</v>
      </c>
    </row>
    <row r="3940" spans="9:10" x14ac:dyDescent="0.2">
      <c r="I3940" s="31">
        <v>1</v>
      </c>
      <c r="J3940" s="117" t="e">
        <f t="shared" si="62"/>
        <v>#DIV/0!</v>
      </c>
    </row>
    <row r="3941" spans="9:10" x14ac:dyDescent="0.2">
      <c r="I3941" s="31">
        <v>1</v>
      </c>
      <c r="J3941" s="117" t="e">
        <f t="shared" si="62"/>
        <v>#DIV/0!</v>
      </c>
    </row>
    <row r="3942" spans="9:10" x14ac:dyDescent="0.2">
      <c r="I3942" s="31">
        <v>1</v>
      </c>
      <c r="J3942" s="117" t="e">
        <f t="shared" si="62"/>
        <v>#DIV/0!</v>
      </c>
    </row>
    <row r="3943" spans="9:10" x14ac:dyDescent="0.2">
      <c r="I3943" s="31">
        <v>1</v>
      </c>
      <c r="J3943" s="117" t="e">
        <f t="shared" si="62"/>
        <v>#DIV/0!</v>
      </c>
    </row>
    <row r="3944" spans="9:10" x14ac:dyDescent="0.2">
      <c r="I3944" s="31">
        <v>1</v>
      </c>
      <c r="J3944" s="117" t="e">
        <f t="shared" si="62"/>
        <v>#DIV/0!</v>
      </c>
    </row>
    <row r="3945" spans="9:10" x14ac:dyDescent="0.2">
      <c r="I3945" s="31">
        <v>1</v>
      </c>
      <c r="J3945" s="117" t="e">
        <f t="shared" si="62"/>
        <v>#DIV/0!</v>
      </c>
    </row>
    <row r="3946" spans="9:10" x14ac:dyDescent="0.2">
      <c r="I3946" s="31">
        <v>1</v>
      </c>
      <c r="J3946" s="117" t="e">
        <f t="shared" si="62"/>
        <v>#DIV/0!</v>
      </c>
    </row>
    <row r="3947" spans="9:10" x14ac:dyDescent="0.2">
      <c r="I3947" s="31">
        <v>1</v>
      </c>
      <c r="J3947" s="117" t="e">
        <f t="shared" si="62"/>
        <v>#DIV/0!</v>
      </c>
    </row>
    <row r="3948" spans="9:10" x14ac:dyDescent="0.2">
      <c r="I3948" s="31">
        <v>1</v>
      </c>
      <c r="J3948" s="117" t="e">
        <f t="shared" si="62"/>
        <v>#DIV/0!</v>
      </c>
    </row>
    <row r="3949" spans="9:10" x14ac:dyDescent="0.2">
      <c r="I3949" s="31">
        <v>1</v>
      </c>
      <c r="J3949" s="117" t="e">
        <f t="shared" si="62"/>
        <v>#DIV/0!</v>
      </c>
    </row>
    <row r="3950" spans="9:10" x14ac:dyDescent="0.2">
      <c r="I3950" s="31">
        <v>1</v>
      </c>
      <c r="J3950" s="117" t="e">
        <f t="shared" si="62"/>
        <v>#DIV/0!</v>
      </c>
    </row>
    <row r="3951" spans="9:10" x14ac:dyDescent="0.2">
      <c r="I3951" s="31">
        <v>1</v>
      </c>
      <c r="J3951" s="117" t="e">
        <f t="shared" si="62"/>
        <v>#DIV/0!</v>
      </c>
    </row>
    <row r="3952" spans="9:10" x14ac:dyDescent="0.2">
      <c r="I3952" s="31">
        <v>1</v>
      </c>
      <c r="J3952" s="117" t="e">
        <f t="shared" si="62"/>
        <v>#DIV/0!</v>
      </c>
    </row>
    <row r="3953" spans="9:10" x14ac:dyDescent="0.2">
      <c r="I3953" s="31">
        <v>1</v>
      </c>
      <c r="J3953" s="117" t="e">
        <f t="shared" si="62"/>
        <v>#DIV/0!</v>
      </c>
    </row>
    <row r="3954" spans="9:10" x14ac:dyDescent="0.2">
      <c r="I3954" s="31">
        <v>1</v>
      </c>
      <c r="J3954" s="117" t="e">
        <f t="shared" si="62"/>
        <v>#DIV/0!</v>
      </c>
    </row>
    <row r="3955" spans="9:10" x14ac:dyDescent="0.2">
      <c r="I3955" s="31">
        <v>1</v>
      </c>
      <c r="J3955" s="117" t="e">
        <f t="shared" si="62"/>
        <v>#DIV/0!</v>
      </c>
    </row>
    <row r="3956" spans="9:10" x14ac:dyDescent="0.2">
      <c r="I3956" s="31">
        <v>1</v>
      </c>
      <c r="J3956" s="117" t="e">
        <f t="shared" si="62"/>
        <v>#DIV/0!</v>
      </c>
    </row>
    <row r="3957" spans="9:10" x14ac:dyDescent="0.2">
      <c r="I3957" s="31">
        <v>1</v>
      </c>
      <c r="J3957" s="117" t="e">
        <f t="shared" si="62"/>
        <v>#DIV/0!</v>
      </c>
    </row>
    <row r="3958" spans="9:10" x14ac:dyDescent="0.2">
      <c r="I3958" s="31">
        <v>1</v>
      </c>
      <c r="J3958" s="117" t="e">
        <f t="shared" si="62"/>
        <v>#DIV/0!</v>
      </c>
    </row>
    <row r="3959" spans="9:10" x14ac:dyDescent="0.2">
      <c r="I3959" s="31">
        <v>1</v>
      </c>
      <c r="J3959" s="117" t="e">
        <f t="shared" si="62"/>
        <v>#DIV/0!</v>
      </c>
    </row>
    <row r="3960" spans="9:10" x14ac:dyDescent="0.2">
      <c r="I3960" s="31">
        <v>1</v>
      </c>
      <c r="J3960" s="117" t="e">
        <f t="shared" si="62"/>
        <v>#DIV/0!</v>
      </c>
    </row>
    <row r="3961" spans="9:10" x14ac:dyDescent="0.2">
      <c r="I3961" s="31">
        <v>1</v>
      </c>
      <c r="J3961" s="117" t="e">
        <f t="shared" si="62"/>
        <v>#DIV/0!</v>
      </c>
    </row>
    <row r="3962" spans="9:10" x14ac:dyDescent="0.2">
      <c r="I3962" s="31">
        <v>1</v>
      </c>
      <c r="J3962" s="117" t="e">
        <f t="shared" si="62"/>
        <v>#DIV/0!</v>
      </c>
    </row>
    <row r="3963" spans="9:10" x14ac:dyDescent="0.2">
      <c r="I3963" s="31">
        <v>1</v>
      </c>
      <c r="J3963" s="117" t="e">
        <f t="shared" si="62"/>
        <v>#DIV/0!</v>
      </c>
    </row>
    <row r="3964" spans="9:10" x14ac:dyDescent="0.2">
      <c r="I3964" s="31">
        <v>1</v>
      </c>
      <c r="J3964" s="117" t="e">
        <f t="shared" si="62"/>
        <v>#DIV/0!</v>
      </c>
    </row>
    <row r="3965" spans="9:10" x14ac:dyDescent="0.2">
      <c r="I3965" s="31">
        <v>1</v>
      </c>
      <c r="J3965" s="117" t="e">
        <f t="shared" si="62"/>
        <v>#DIV/0!</v>
      </c>
    </row>
    <row r="3966" spans="9:10" x14ac:dyDescent="0.2">
      <c r="I3966" s="31">
        <v>1</v>
      </c>
      <c r="J3966" s="117" t="e">
        <f t="shared" si="62"/>
        <v>#DIV/0!</v>
      </c>
    </row>
    <row r="3967" spans="9:10" x14ac:dyDescent="0.2">
      <c r="I3967" s="31">
        <v>1</v>
      </c>
      <c r="J3967" s="117" t="e">
        <f t="shared" si="62"/>
        <v>#DIV/0!</v>
      </c>
    </row>
    <row r="3968" spans="9:10" x14ac:dyDescent="0.2">
      <c r="I3968" s="31">
        <v>1</v>
      </c>
      <c r="J3968" s="117" t="e">
        <f t="shared" si="62"/>
        <v>#DIV/0!</v>
      </c>
    </row>
    <row r="3969" spans="9:10" x14ac:dyDescent="0.2">
      <c r="I3969" s="31">
        <v>1</v>
      </c>
      <c r="J3969" s="117" t="e">
        <f t="shared" si="62"/>
        <v>#DIV/0!</v>
      </c>
    </row>
    <row r="3970" spans="9:10" x14ac:dyDescent="0.2">
      <c r="I3970" s="31">
        <v>1</v>
      </c>
      <c r="J3970" s="117" t="e">
        <f t="shared" si="62"/>
        <v>#DIV/0!</v>
      </c>
    </row>
    <row r="3971" spans="9:10" x14ac:dyDescent="0.2">
      <c r="I3971" s="31">
        <v>1</v>
      </c>
      <c r="J3971" s="117" t="e">
        <f t="shared" si="62"/>
        <v>#DIV/0!</v>
      </c>
    </row>
    <row r="3972" spans="9:10" x14ac:dyDescent="0.2">
      <c r="I3972" s="31">
        <v>1</v>
      </c>
      <c r="J3972" s="117" t="e">
        <f t="shared" si="62"/>
        <v>#DIV/0!</v>
      </c>
    </row>
    <row r="3973" spans="9:10" x14ac:dyDescent="0.2">
      <c r="I3973" s="31">
        <v>1</v>
      </c>
      <c r="J3973" s="117" t="e">
        <f t="shared" si="62"/>
        <v>#DIV/0!</v>
      </c>
    </row>
    <row r="3974" spans="9:10" x14ac:dyDescent="0.2">
      <c r="I3974" s="31">
        <v>1</v>
      </c>
      <c r="J3974" s="117" t="e">
        <f t="shared" si="62"/>
        <v>#DIV/0!</v>
      </c>
    </row>
    <row r="3975" spans="9:10" x14ac:dyDescent="0.2">
      <c r="I3975" s="31">
        <v>1</v>
      </c>
      <c r="J3975" s="117" t="e">
        <f t="shared" si="62"/>
        <v>#DIV/0!</v>
      </c>
    </row>
    <row r="3976" spans="9:10" x14ac:dyDescent="0.2">
      <c r="I3976" s="31">
        <v>1</v>
      </c>
      <c r="J3976" s="117" t="e">
        <f t="shared" si="62"/>
        <v>#DIV/0!</v>
      </c>
    </row>
    <row r="3977" spans="9:10" x14ac:dyDescent="0.2">
      <c r="I3977" s="31">
        <v>1</v>
      </c>
      <c r="J3977" s="117" t="e">
        <f t="shared" si="62"/>
        <v>#DIV/0!</v>
      </c>
    </row>
    <row r="3978" spans="9:10" x14ac:dyDescent="0.2">
      <c r="I3978" s="31">
        <v>1</v>
      </c>
      <c r="J3978" s="117" t="e">
        <f t="shared" si="62"/>
        <v>#DIV/0!</v>
      </c>
    </row>
    <row r="3979" spans="9:10" x14ac:dyDescent="0.2">
      <c r="I3979" s="31">
        <v>1</v>
      </c>
      <c r="J3979" s="117" t="e">
        <f t="shared" si="62"/>
        <v>#DIV/0!</v>
      </c>
    </row>
    <row r="3980" spans="9:10" x14ac:dyDescent="0.2">
      <c r="I3980" s="31">
        <v>1</v>
      </c>
      <c r="J3980" s="117" t="e">
        <f t="shared" si="62"/>
        <v>#DIV/0!</v>
      </c>
    </row>
    <row r="3981" spans="9:10" x14ac:dyDescent="0.2">
      <c r="I3981" s="31">
        <v>1</v>
      </c>
      <c r="J3981" s="117" t="e">
        <f t="shared" si="62"/>
        <v>#DIV/0!</v>
      </c>
    </row>
    <row r="3982" spans="9:10" x14ac:dyDescent="0.2">
      <c r="I3982" s="31">
        <v>1</v>
      </c>
      <c r="J3982" s="117" t="e">
        <f t="shared" si="62"/>
        <v>#DIV/0!</v>
      </c>
    </row>
    <row r="3983" spans="9:10" x14ac:dyDescent="0.2">
      <c r="I3983" s="31">
        <v>1</v>
      </c>
      <c r="J3983" s="117" t="e">
        <f t="shared" ref="J3983:J4046" si="63">+I3983/G3983</f>
        <v>#DIV/0!</v>
      </c>
    </row>
    <row r="3984" spans="9:10" x14ac:dyDescent="0.2">
      <c r="I3984" s="31">
        <v>1</v>
      </c>
      <c r="J3984" s="117" t="e">
        <f t="shared" si="63"/>
        <v>#DIV/0!</v>
      </c>
    </row>
    <row r="3985" spans="9:10" x14ac:dyDescent="0.2">
      <c r="I3985" s="31">
        <v>1</v>
      </c>
      <c r="J3985" s="117" t="e">
        <f t="shared" si="63"/>
        <v>#DIV/0!</v>
      </c>
    </row>
    <row r="3986" spans="9:10" x14ac:dyDescent="0.2">
      <c r="I3986" s="31">
        <v>1</v>
      </c>
      <c r="J3986" s="117" t="e">
        <f t="shared" si="63"/>
        <v>#DIV/0!</v>
      </c>
    </row>
    <row r="3987" spans="9:10" x14ac:dyDescent="0.2">
      <c r="I3987" s="31">
        <v>1</v>
      </c>
      <c r="J3987" s="117" t="e">
        <f t="shared" si="63"/>
        <v>#DIV/0!</v>
      </c>
    </row>
    <row r="3988" spans="9:10" x14ac:dyDescent="0.2">
      <c r="I3988" s="31">
        <v>1</v>
      </c>
      <c r="J3988" s="117" t="e">
        <f t="shared" si="63"/>
        <v>#DIV/0!</v>
      </c>
    </row>
    <row r="3989" spans="9:10" x14ac:dyDescent="0.2">
      <c r="I3989" s="31">
        <v>1</v>
      </c>
      <c r="J3989" s="117" t="e">
        <f t="shared" si="63"/>
        <v>#DIV/0!</v>
      </c>
    </row>
    <row r="3990" spans="9:10" x14ac:dyDescent="0.2">
      <c r="I3990" s="31">
        <v>1</v>
      </c>
      <c r="J3990" s="117" t="e">
        <f t="shared" si="63"/>
        <v>#DIV/0!</v>
      </c>
    </row>
    <row r="3991" spans="9:10" x14ac:dyDescent="0.2">
      <c r="I3991" s="31">
        <v>1</v>
      </c>
      <c r="J3991" s="117" t="e">
        <f t="shared" si="63"/>
        <v>#DIV/0!</v>
      </c>
    </row>
    <row r="3992" spans="9:10" x14ac:dyDescent="0.2">
      <c r="I3992" s="31">
        <v>1</v>
      </c>
      <c r="J3992" s="117" t="e">
        <f t="shared" si="63"/>
        <v>#DIV/0!</v>
      </c>
    </row>
    <row r="3993" spans="9:10" x14ac:dyDescent="0.2">
      <c r="I3993" s="31">
        <v>1</v>
      </c>
      <c r="J3993" s="117" t="e">
        <f t="shared" si="63"/>
        <v>#DIV/0!</v>
      </c>
    </row>
    <row r="3994" spans="9:10" x14ac:dyDescent="0.2">
      <c r="I3994" s="31">
        <v>1</v>
      </c>
      <c r="J3994" s="117" t="e">
        <f t="shared" si="63"/>
        <v>#DIV/0!</v>
      </c>
    </row>
    <row r="3995" spans="9:10" x14ac:dyDescent="0.2">
      <c r="I3995" s="31">
        <v>1</v>
      </c>
      <c r="J3995" s="117" t="e">
        <f t="shared" si="63"/>
        <v>#DIV/0!</v>
      </c>
    </row>
    <row r="3996" spans="9:10" x14ac:dyDescent="0.2">
      <c r="I3996" s="31">
        <v>1</v>
      </c>
      <c r="J3996" s="117" t="e">
        <f t="shared" si="63"/>
        <v>#DIV/0!</v>
      </c>
    </row>
    <row r="3997" spans="9:10" x14ac:dyDescent="0.2">
      <c r="I3997" s="31">
        <v>1</v>
      </c>
      <c r="J3997" s="117" t="e">
        <f t="shared" si="63"/>
        <v>#DIV/0!</v>
      </c>
    </row>
    <row r="3998" spans="9:10" x14ac:dyDescent="0.2">
      <c r="I3998" s="31">
        <v>1</v>
      </c>
      <c r="J3998" s="117" t="e">
        <f t="shared" si="63"/>
        <v>#DIV/0!</v>
      </c>
    </row>
    <row r="3999" spans="9:10" x14ac:dyDescent="0.2">
      <c r="I3999" s="31">
        <v>1</v>
      </c>
      <c r="J3999" s="117" t="e">
        <f t="shared" si="63"/>
        <v>#DIV/0!</v>
      </c>
    </row>
    <row r="4000" spans="9:10" x14ac:dyDescent="0.2">
      <c r="I4000" s="31">
        <v>1</v>
      </c>
      <c r="J4000" s="117" t="e">
        <f t="shared" si="63"/>
        <v>#DIV/0!</v>
      </c>
    </row>
    <row r="4001" spans="9:10" x14ac:dyDescent="0.2">
      <c r="I4001" s="31">
        <v>1</v>
      </c>
      <c r="J4001" s="117" t="e">
        <f t="shared" si="63"/>
        <v>#DIV/0!</v>
      </c>
    </row>
    <row r="4002" spans="9:10" x14ac:dyDescent="0.2">
      <c r="I4002" s="31">
        <v>1</v>
      </c>
      <c r="J4002" s="117" t="e">
        <f t="shared" si="63"/>
        <v>#DIV/0!</v>
      </c>
    </row>
    <row r="4003" spans="9:10" x14ac:dyDescent="0.2">
      <c r="I4003" s="31">
        <v>1</v>
      </c>
      <c r="J4003" s="117" t="e">
        <f t="shared" si="63"/>
        <v>#DIV/0!</v>
      </c>
    </row>
    <row r="4004" spans="9:10" x14ac:dyDescent="0.2">
      <c r="I4004" s="31">
        <v>1</v>
      </c>
      <c r="J4004" s="117" t="e">
        <f t="shared" si="63"/>
        <v>#DIV/0!</v>
      </c>
    </row>
    <row r="4005" spans="9:10" x14ac:dyDescent="0.2">
      <c r="I4005" s="31">
        <v>1</v>
      </c>
      <c r="J4005" s="117" t="e">
        <f t="shared" si="63"/>
        <v>#DIV/0!</v>
      </c>
    </row>
    <row r="4006" spans="9:10" x14ac:dyDescent="0.2">
      <c r="I4006" s="31">
        <v>1</v>
      </c>
      <c r="J4006" s="117" t="e">
        <f t="shared" si="63"/>
        <v>#DIV/0!</v>
      </c>
    </row>
    <row r="4007" spans="9:10" x14ac:dyDescent="0.2">
      <c r="I4007" s="31">
        <v>1</v>
      </c>
      <c r="J4007" s="117" t="e">
        <f t="shared" si="63"/>
        <v>#DIV/0!</v>
      </c>
    </row>
    <row r="4008" spans="9:10" x14ac:dyDescent="0.2">
      <c r="I4008" s="31">
        <v>1</v>
      </c>
      <c r="J4008" s="117" t="e">
        <f t="shared" si="63"/>
        <v>#DIV/0!</v>
      </c>
    </row>
    <row r="4009" spans="9:10" x14ac:dyDescent="0.2">
      <c r="I4009" s="31">
        <v>1</v>
      </c>
      <c r="J4009" s="117" t="e">
        <f t="shared" si="63"/>
        <v>#DIV/0!</v>
      </c>
    </row>
    <row r="4010" spans="9:10" x14ac:dyDescent="0.2">
      <c r="I4010" s="31">
        <v>1</v>
      </c>
      <c r="J4010" s="117" t="e">
        <f t="shared" si="63"/>
        <v>#DIV/0!</v>
      </c>
    </row>
    <row r="4011" spans="9:10" x14ac:dyDescent="0.2">
      <c r="I4011" s="31">
        <v>1</v>
      </c>
      <c r="J4011" s="117" t="e">
        <f t="shared" si="63"/>
        <v>#DIV/0!</v>
      </c>
    </row>
    <row r="4012" spans="9:10" x14ac:dyDescent="0.2">
      <c r="I4012" s="31">
        <v>1</v>
      </c>
      <c r="J4012" s="117" t="e">
        <f t="shared" si="63"/>
        <v>#DIV/0!</v>
      </c>
    </row>
    <row r="4013" spans="9:10" x14ac:dyDescent="0.2">
      <c r="I4013" s="31">
        <v>1</v>
      </c>
      <c r="J4013" s="117" t="e">
        <f t="shared" si="63"/>
        <v>#DIV/0!</v>
      </c>
    </row>
    <row r="4014" spans="9:10" x14ac:dyDescent="0.2">
      <c r="I4014" s="31">
        <v>1</v>
      </c>
      <c r="J4014" s="117" t="e">
        <f t="shared" si="63"/>
        <v>#DIV/0!</v>
      </c>
    </row>
    <row r="4015" spans="9:10" x14ac:dyDescent="0.2">
      <c r="I4015" s="31">
        <v>1</v>
      </c>
      <c r="J4015" s="117" t="e">
        <f t="shared" si="63"/>
        <v>#DIV/0!</v>
      </c>
    </row>
    <row r="4016" spans="9:10" x14ac:dyDescent="0.2">
      <c r="I4016" s="31">
        <v>1</v>
      </c>
      <c r="J4016" s="117" t="e">
        <f t="shared" si="63"/>
        <v>#DIV/0!</v>
      </c>
    </row>
    <row r="4017" spans="9:10" x14ac:dyDescent="0.2">
      <c r="I4017" s="31">
        <v>1</v>
      </c>
      <c r="J4017" s="117" t="e">
        <f t="shared" si="63"/>
        <v>#DIV/0!</v>
      </c>
    </row>
    <row r="4018" spans="9:10" x14ac:dyDescent="0.2">
      <c r="I4018" s="31">
        <v>1</v>
      </c>
      <c r="J4018" s="117" t="e">
        <f t="shared" si="63"/>
        <v>#DIV/0!</v>
      </c>
    </row>
    <row r="4019" spans="9:10" x14ac:dyDescent="0.2">
      <c r="I4019" s="31">
        <v>1</v>
      </c>
      <c r="J4019" s="117" t="e">
        <f t="shared" si="63"/>
        <v>#DIV/0!</v>
      </c>
    </row>
    <row r="4020" spans="9:10" x14ac:dyDescent="0.2">
      <c r="I4020" s="31">
        <v>1</v>
      </c>
      <c r="J4020" s="117" t="e">
        <f t="shared" si="63"/>
        <v>#DIV/0!</v>
      </c>
    </row>
    <row r="4021" spans="9:10" x14ac:dyDescent="0.2">
      <c r="I4021" s="31">
        <v>1</v>
      </c>
      <c r="J4021" s="117" t="e">
        <f t="shared" si="63"/>
        <v>#DIV/0!</v>
      </c>
    </row>
    <row r="4022" spans="9:10" x14ac:dyDescent="0.2">
      <c r="I4022" s="31">
        <v>1</v>
      </c>
      <c r="J4022" s="117" t="e">
        <f t="shared" si="63"/>
        <v>#DIV/0!</v>
      </c>
    </row>
    <row r="4023" spans="9:10" x14ac:dyDescent="0.2">
      <c r="I4023" s="31">
        <v>1</v>
      </c>
      <c r="J4023" s="117" t="e">
        <f t="shared" si="63"/>
        <v>#DIV/0!</v>
      </c>
    </row>
    <row r="4024" spans="9:10" x14ac:dyDescent="0.2">
      <c r="I4024" s="31">
        <v>1</v>
      </c>
      <c r="J4024" s="117" t="e">
        <f t="shared" si="63"/>
        <v>#DIV/0!</v>
      </c>
    </row>
    <row r="4025" spans="9:10" x14ac:dyDescent="0.2">
      <c r="I4025" s="31">
        <v>1</v>
      </c>
      <c r="J4025" s="117" t="e">
        <f t="shared" si="63"/>
        <v>#DIV/0!</v>
      </c>
    </row>
    <row r="4026" spans="9:10" x14ac:dyDescent="0.2">
      <c r="I4026" s="31">
        <v>1</v>
      </c>
      <c r="J4026" s="117" t="e">
        <f t="shared" si="63"/>
        <v>#DIV/0!</v>
      </c>
    </row>
    <row r="4027" spans="9:10" x14ac:dyDescent="0.2">
      <c r="I4027" s="31">
        <v>1</v>
      </c>
      <c r="J4027" s="117" t="e">
        <f t="shared" si="63"/>
        <v>#DIV/0!</v>
      </c>
    </row>
    <row r="4028" spans="9:10" x14ac:dyDescent="0.2">
      <c r="I4028" s="31">
        <v>1</v>
      </c>
      <c r="J4028" s="117" t="e">
        <f t="shared" si="63"/>
        <v>#DIV/0!</v>
      </c>
    </row>
    <row r="4029" spans="9:10" x14ac:dyDescent="0.2">
      <c r="I4029" s="31">
        <v>1</v>
      </c>
      <c r="J4029" s="117" t="e">
        <f t="shared" si="63"/>
        <v>#DIV/0!</v>
      </c>
    </row>
    <row r="4030" spans="9:10" x14ac:dyDescent="0.2">
      <c r="I4030" s="31">
        <v>1</v>
      </c>
      <c r="J4030" s="117" t="e">
        <f t="shared" si="63"/>
        <v>#DIV/0!</v>
      </c>
    </row>
    <row r="4031" spans="9:10" x14ac:dyDescent="0.2">
      <c r="I4031" s="31">
        <v>1</v>
      </c>
      <c r="J4031" s="117" t="e">
        <f t="shared" si="63"/>
        <v>#DIV/0!</v>
      </c>
    </row>
    <row r="4032" spans="9:10" x14ac:dyDescent="0.2">
      <c r="I4032" s="31">
        <v>1</v>
      </c>
      <c r="J4032" s="117" t="e">
        <f t="shared" si="63"/>
        <v>#DIV/0!</v>
      </c>
    </row>
    <row r="4033" spans="9:10" x14ac:dyDescent="0.2">
      <c r="I4033" s="31">
        <v>1</v>
      </c>
      <c r="J4033" s="117" t="e">
        <f t="shared" si="63"/>
        <v>#DIV/0!</v>
      </c>
    </row>
    <row r="4034" spans="9:10" x14ac:dyDescent="0.2">
      <c r="I4034" s="31">
        <v>1</v>
      </c>
      <c r="J4034" s="117" t="e">
        <f t="shared" si="63"/>
        <v>#DIV/0!</v>
      </c>
    </row>
    <row r="4035" spans="9:10" x14ac:dyDescent="0.2">
      <c r="I4035" s="31">
        <v>1</v>
      </c>
      <c r="J4035" s="117" t="e">
        <f t="shared" si="63"/>
        <v>#DIV/0!</v>
      </c>
    </row>
    <row r="4036" spans="9:10" x14ac:dyDescent="0.2">
      <c r="I4036" s="31">
        <v>1</v>
      </c>
      <c r="J4036" s="117" t="e">
        <f t="shared" si="63"/>
        <v>#DIV/0!</v>
      </c>
    </row>
    <row r="4037" spans="9:10" x14ac:dyDescent="0.2">
      <c r="I4037" s="31">
        <v>1</v>
      </c>
      <c r="J4037" s="117" t="e">
        <f t="shared" si="63"/>
        <v>#DIV/0!</v>
      </c>
    </row>
    <row r="4038" spans="9:10" x14ac:dyDescent="0.2">
      <c r="I4038" s="31">
        <v>1</v>
      </c>
      <c r="J4038" s="117" t="e">
        <f t="shared" si="63"/>
        <v>#DIV/0!</v>
      </c>
    </row>
    <row r="4039" spans="9:10" x14ac:dyDescent="0.2">
      <c r="I4039" s="31">
        <v>1</v>
      </c>
      <c r="J4039" s="117" t="e">
        <f t="shared" si="63"/>
        <v>#DIV/0!</v>
      </c>
    </row>
    <row r="4040" spans="9:10" x14ac:dyDescent="0.2">
      <c r="I4040" s="31">
        <v>1</v>
      </c>
      <c r="J4040" s="117" t="e">
        <f t="shared" si="63"/>
        <v>#DIV/0!</v>
      </c>
    </row>
    <row r="4041" spans="9:10" x14ac:dyDescent="0.2">
      <c r="I4041" s="31">
        <v>1</v>
      </c>
      <c r="J4041" s="117" t="e">
        <f t="shared" si="63"/>
        <v>#DIV/0!</v>
      </c>
    </row>
    <row r="4042" spans="9:10" x14ac:dyDescent="0.2">
      <c r="I4042" s="31">
        <v>1</v>
      </c>
      <c r="J4042" s="117" t="e">
        <f t="shared" si="63"/>
        <v>#DIV/0!</v>
      </c>
    </row>
    <row r="4043" spans="9:10" x14ac:dyDescent="0.2">
      <c r="I4043" s="31">
        <v>1</v>
      </c>
      <c r="J4043" s="117" t="e">
        <f t="shared" si="63"/>
        <v>#DIV/0!</v>
      </c>
    </row>
    <row r="4044" spans="9:10" x14ac:dyDescent="0.2">
      <c r="I4044" s="31">
        <v>1</v>
      </c>
      <c r="J4044" s="117" t="e">
        <f t="shared" si="63"/>
        <v>#DIV/0!</v>
      </c>
    </row>
    <row r="4045" spans="9:10" x14ac:dyDescent="0.2">
      <c r="I4045" s="31">
        <v>1</v>
      </c>
      <c r="J4045" s="117" t="e">
        <f t="shared" si="63"/>
        <v>#DIV/0!</v>
      </c>
    </row>
    <row r="4046" spans="9:10" x14ac:dyDescent="0.2">
      <c r="I4046" s="31">
        <v>1</v>
      </c>
      <c r="J4046" s="117" t="e">
        <f t="shared" si="63"/>
        <v>#DIV/0!</v>
      </c>
    </row>
    <row r="4047" spans="9:10" x14ac:dyDescent="0.2">
      <c r="I4047" s="31">
        <v>1</v>
      </c>
      <c r="J4047" s="117" t="e">
        <f t="shared" ref="J4047:J4110" si="64">+I4047/G4047</f>
        <v>#DIV/0!</v>
      </c>
    </row>
    <row r="4048" spans="9:10" x14ac:dyDescent="0.2">
      <c r="I4048" s="31">
        <v>1</v>
      </c>
      <c r="J4048" s="117" t="e">
        <f t="shared" si="64"/>
        <v>#DIV/0!</v>
      </c>
    </row>
    <row r="4049" spans="9:10" x14ac:dyDescent="0.2">
      <c r="I4049" s="31">
        <v>1</v>
      </c>
      <c r="J4049" s="117" t="e">
        <f t="shared" si="64"/>
        <v>#DIV/0!</v>
      </c>
    </row>
    <row r="4050" spans="9:10" x14ac:dyDescent="0.2">
      <c r="I4050" s="31">
        <v>1</v>
      </c>
      <c r="J4050" s="117" t="e">
        <f t="shared" si="64"/>
        <v>#DIV/0!</v>
      </c>
    </row>
    <row r="4051" spans="9:10" x14ac:dyDescent="0.2">
      <c r="I4051" s="31">
        <v>1</v>
      </c>
      <c r="J4051" s="117" t="e">
        <f t="shared" si="64"/>
        <v>#DIV/0!</v>
      </c>
    </row>
    <row r="4052" spans="9:10" x14ac:dyDescent="0.2">
      <c r="I4052" s="31">
        <v>1</v>
      </c>
      <c r="J4052" s="117" t="e">
        <f t="shared" si="64"/>
        <v>#DIV/0!</v>
      </c>
    </row>
    <row r="4053" spans="9:10" x14ac:dyDescent="0.2">
      <c r="I4053" s="31">
        <v>1</v>
      </c>
      <c r="J4053" s="117" t="e">
        <f t="shared" si="64"/>
        <v>#DIV/0!</v>
      </c>
    </row>
    <row r="4054" spans="9:10" x14ac:dyDescent="0.2">
      <c r="I4054" s="31">
        <v>1</v>
      </c>
      <c r="J4054" s="117" t="e">
        <f t="shared" si="64"/>
        <v>#DIV/0!</v>
      </c>
    </row>
    <row r="4055" spans="9:10" x14ac:dyDescent="0.2">
      <c r="I4055" s="31">
        <v>1</v>
      </c>
      <c r="J4055" s="117" t="e">
        <f t="shared" si="64"/>
        <v>#DIV/0!</v>
      </c>
    </row>
    <row r="4056" spans="9:10" x14ac:dyDescent="0.2">
      <c r="I4056" s="31">
        <v>1</v>
      </c>
      <c r="J4056" s="117" t="e">
        <f t="shared" si="64"/>
        <v>#DIV/0!</v>
      </c>
    </row>
    <row r="4057" spans="9:10" x14ac:dyDescent="0.2">
      <c r="I4057" s="31">
        <v>1</v>
      </c>
      <c r="J4057" s="117" t="e">
        <f t="shared" si="64"/>
        <v>#DIV/0!</v>
      </c>
    </row>
    <row r="4058" spans="9:10" x14ac:dyDescent="0.2">
      <c r="I4058" s="31">
        <v>1</v>
      </c>
      <c r="J4058" s="117" t="e">
        <f t="shared" si="64"/>
        <v>#DIV/0!</v>
      </c>
    </row>
    <row r="4059" spans="9:10" x14ac:dyDescent="0.2">
      <c r="I4059" s="31">
        <v>1</v>
      </c>
      <c r="J4059" s="117" t="e">
        <f t="shared" si="64"/>
        <v>#DIV/0!</v>
      </c>
    </row>
    <row r="4060" spans="9:10" x14ac:dyDescent="0.2">
      <c r="I4060" s="31">
        <v>1</v>
      </c>
      <c r="J4060" s="117" t="e">
        <f t="shared" si="64"/>
        <v>#DIV/0!</v>
      </c>
    </row>
    <row r="4061" spans="9:10" x14ac:dyDescent="0.2">
      <c r="I4061" s="31">
        <v>1</v>
      </c>
      <c r="J4061" s="117" t="e">
        <f t="shared" si="64"/>
        <v>#DIV/0!</v>
      </c>
    </row>
    <row r="4062" spans="9:10" x14ac:dyDescent="0.2">
      <c r="I4062" s="31">
        <v>1</v>
      </c>
      <c r="J4062" s="117" t="e">
        <f t="shared" si="64"/>
        <v>#DIV/0!</v>
      </c>
    </row>
    <row r="4063" spans="9:10" x14ac:dyDescent="0.2">
      <c r="I4063" s="31">
        <v>1</v>
      </c>
      <c r="J4063" s="117" t="e">
        <f t="shared" si="64"/>
        <v>#DIV/0!</v>
      </c>
    </row>
    <row r="4064" spans="9:10" x14ac:dyDescent="0.2">
      <c r="I4064" s="31">
        <v>1</v>
      </c>
      <c r="J4064" s="117" t="e">
        <f t="shared" si="64"/>
        <v>#DIV/0!</v>
      </c>
    </row>
    <row r="4065" spans="9:10" x14ac:dyDescent="0.2">
      <c r="I4065" s="31">
        <v>1</v>
      </c>
      <c r="J4065" s="117" t="e">
        <f t="shared" si="64"/>
        <v>#DIV/0!</v>
      </c>
    </row>
    <row r="4066" spans="9:10" x14ac:dyDescent="0.2">
      <c r="I4066" s="31">
        <v>1</v>
      </c>
      <c r="J4066" s="117" t="e">
        <f t="shared" si="64"/>
        <v>#DIV/0!</v>
      </c>
    </row>
    <row r="4067" spans="9:10" x14ac:dyDescent="0.2">
      <c r="I4067" s="31">
        <v>1</v>
      </c>
      <c r="J4067" s="117" t="e">
        <f t="shared" si="64"/>
        <v>#DIV/0!</v>
      </c>
    </row>
    <row r="4068" spans="9:10" x14ac:dyDescent="0.2">
      <c r="I4068" s="31">
        <v>1</v>
      </c>
      <c r="J4068" s="117" t="e">
        <f t="shared" si="64"/>
        <v>#DIV/0!</v>
      </c>
    </row>
    <row r="4069" spans="9:10" x14ac:dyDescent="0.2">
      <c r="I4069" s="31">
        <v>1</v>
      </c>
      <c r="J4069" s="117" t="e">
        <f t="shared" si="64"/>
        <v>#DIV/0!</v>
      </c>
    </row>
    <row r="4070" spans="9:10" x14ac:dyDescent="0.2">
      <c r="I4070" s="31">
        <v>1</v>
      </c>
      <c r="J4070" s="117" t="e">
        <f t="shared" si="64"/>
        <v>#DIV/0!</v>
      </c>
    </row>
    <row r="4071" spans="9:10" x14ac:dyDescent="0.2">
      <c r="I4071" s="31">
        <v>1</v>
      </c>
      <c r="J4071" s="117" t="e">
        <f t="shared" si="64"/>
        <v>#DIV/0!</v>
      </c>
    </row>
    <row r="4072" spans="9:10" x14ac:dyDescent="0.2">
      <c r="I4072" s="31">
        <v>1</v>
      </c>
      <c r="J4072" s="117" t="e">
        <f t="shared" si="64"/>
        <v>#DIV/0!</v>
      </c>
    </row>
    <row r="4073" spans="9:10" x14ac:dyDescent="0.2">
      <c r="I4073" s="31">
        <v>1</v>
      </c>
      <c r="J4073" s="117" t="e">
        <f t="shared" si="64"/>
        <v>#DIV/0!</v>
      </c>
    </row>
    <row r="4074" spans="9:10" x14ac:dyDescent="0.2">
      <c r="I4074" s="31">
        <v>1</v>
      </c>
      <c r="J4074" s="117" t="e">
        <f t="shared" si="64"/>
        <v>#DIV/0!</v>
      </c>
    </row>
    <row r="4075" spans="9:10" x14ac:dyDescent="0.2">
      <c r="I4075" s="31">
        <v>1</v>
      </c>
      <c r="J4075" s="117" t="e">
        <f t="shared" si="64"/>
        <v>#DIV/0!</v>
      </c>
    </row>
    <row r="4076" spans="9:10" x14ac:dyDescent="0.2">
      <c r="I4076" s="31">
        <v>1</v>
      </c>
      <c r="J4076" s="117" t="e">
        <f t="shared" si="64"/>
        <v>#DIV/0!</v>
      </c>
    </row>
    <row r="4077" spans="9:10" x14ac:dyDescent="0.2">
      <c r="I4077" s="31">
        <v>1</v>
      </c>
      <c r="J4077" s="117" t="e">
        <f t="shared" si="64"/>
        <v>#DIV/0!</v>
      </c>
    </row>
    <row r="4078" spans="9:10" x14ac:dyDescent="0.2">
      <c r="I4078" s="31">
        <v>1</v>
      </c>
      <c r="J4078" s="117" t="e">
        <f t="shared" si="64"/>
        <v>#DIV/0!</v>
      </c>
    </row>
    <row r="4079" spans="9:10" x14ac:dyDescent="0.2">
      <c r="I4079" s="31">
        <v>1</v>
      </c>
      <c r="J4079" s="117" t="e">
        <f t="shared" si="64"/>
        <v>#DIV/0!</v>
      </c>
    </row>
    <row r="4080" spans="9:10" x14ac:dyDescent="0.2">
      <c r="I4080" s="31">
        <v>1</v>
      </c>
      <c r="J4080" s="117" t="e">
        <f t="shared" si="64"/>
        <v>#DIV/0!</v>
      </c>
    </row>
    <row r="4081" spans="9:10" x14ac:dyDescent="0.2">
      <c r="I4081" s="31">
        <v>1</v>
      </c>
      <c r="J4081" s="117" t="e">
        <f t="shared" si="64"/>
        <v>#DIV/0!</v>
      </c>
    </row>
    <row r="4082" spans="9:10" x14ac:dyDescent="0.2">
      <c r="I4082" s="31">
        <v>1</v>
      </c>
      <c r="J4082" s="117" t="e">
        <f t="shared" si="64"/>
        <v>#DIV/0!</v>
      </c>
    </row>
    <row r="4083" spans="9:10" x14ac:dyDescent="0.2">
      <c r="I4083" s="31">
        <v>1</v>
      </c>
      <c r="J4083" s="117" t="e">
        <f t="shared" si="64"/>
        <v>#DIV/0!</v>
      </c>
    </row>
    <row r="4084" spans="9:10" x14ac:dyDescent="0.2">
      <c r="I4084" s="31">
        <v>1</v>
      </c>
      <c r="J4084" s="117" t="e">
        <f t="shared" si="64"/>
        <v>#DIV/0!</v>
      </c>
    </row>
    <row r="4085" spans="9:10" x14ac:dyDescent="0.2">
      <c r="I4085" s="31">
        <v>1</v>
      </c>
      <c r="J4085" s="117" t="e">
        <f t="shared" si="64"/>
        <v>#DIV/0!</v>
      </c>
    </row>
    <row r="4086" spans="9:10" x14ac:dyDescent="0.2">
      <c r="I4086" s="31">
        <v>1</v>
      </c>
      <c r="J4086" s="117" t="e">
        <f t="shared" si="64"/>
        <v>#DIV/0!</v>
      </c>
    </row>
    <row r="4087" spans="9:10" x14ac:dyDescent="0.2">
      <c r="I4087" s="31">
        <v>1</v>
      </c>
      <c r="J4087" s="117" t="e">
        <f t="shared" si="64"/>
        <v>#DIV/0!</v>
      </c>
    </row>
    <row r="4088" spans="9:10" x14ac:dyDescent="0.2">
      <c r="I4088" s="31">
        <v>1</v>
      </c>
      <c r="J4088" s="117" t="e">
        <f t="shared" si="64"/>
        <v>#DIV/0!</v>
      </c>
    </row>
    <row r="4089" spans="9:10" x14ac:dyDescent="0.2">
      <c r="I4089" s="31">
        <v>1</v>
      </c>
      <c r="J4089" s="117" t="e">
        <f t="shared" si="64"/>
        <v>#DIV/0!</v>
      </c>
    </row>
    <row r="4090" spans="9:10" x14ac:dyDescent="0.2">
      <c r="I4090" s="31">
        <v>1</v>
      </c>
      <c r="J4090" s="117" t="e">
        <f t="shared" si="64"/>
        <v>#DIV/0!</v>
      </c>
    </row>
    <row r="4091" spans="9:10" x14ac:dyDescent="0.2">
      <c r="I4091" s="31">
        <v>1</v>
      </c>
      <c r="J4091" s="117" t="e">
        <f t="shared" si="64"/>
        <v>#DIV/0!</v>
      </c>
    </row>
    <row r="4092" spans="9:10" x14ac:dyDescent="0.2">
      <c r="I4092" s="31">
        <v>1</v>
      </c>
      <c r="J4092" s="117" t="e">
        <f t="shared" si="64"/>
        <v>#DIV/0!</v>
      </c>
    </row>
    <row r="4093" spans="9:10" x14ac:dyDescent="0.2">
      <c r="I4093" s="31">
        <v>1</v>
      </c>
      <c r="J4093" s="117" t="e">
        <f t="shared" si="64"/>
        <v>#DIV/0!</v>
      </c>
    </row>
    <row r="4094" spans="9:10" x14ac:dyDescent="0.2">
      <c r="I4094" s="31">
        <v>1</v>
      </c>
      <c r="J4094" s="117" t="e">
        <f t="shared" si="64"/>
        <v>#DIV/0!</v>
      </c>
    </row>
    <row r="4095" spans="9:10" x14ac:dyDescent="0.2">
      <c r="I4095" s="31">
        <v>1</v>
      </c>
      <c r="J4095" s="117" t="e">
        <f t="shared" si="64"/>
        <v>#DIV/0!</v>
      </c>
    </row>
    <row r="4096" spans="9:10" x14ac:dyDescent="0.2">
      <c r="I4096" s="31">
        <v>1</v>
      </c>
      <c r="J4096" s="117" t="e">
        <f t="shared" si="64"/>
        <v>#DIV/0!</v>
      </c>
    </row>
    <row r="4097" spans="9:10" x14ac:dyDescent="0.2">
      <c r="I4097" s="31">
        <v>1</v>
      </c>
      <c r="J4097" s="117" t="e">
        <f t="shared" si="64"/>
        <v>#DIV/0!</v>
      </c>
    </row>
    <row r="4098" spans="9:10" x14ac:dyDescent="0.2">
      <c r="I4098" s="31">
        <v>1</v>
      </c>
      <c r="J4098" s="117" t="e">
        <f t="shared" si="64"/>
        <v>#DIV/0!</v>
      </c>
    </row>
    <row r="4099" spans="9:10" x14ac:dyDescent="0.2">
      <c r="I4099" s="31">
        <v>1</v>
      </c>
      <c r="J4099" s="117" t="e">
        <f t="shared" si="64"/>
        <v>#DIV/0!</v>
      </c>
    </row>
    <row r="4100" spans="9:10" x14ac:dyDescent="0.2">
      <c r="I4100" s="31">
        <v>1</v>
      </c>
      <c r="J4100" s="117" t="e">
        <f t="shared" si="64"/>
        <v>#DIV/0!</v>
      </c>
    </row>
    <row r="4101" spans="9:10" x14ac:dyDescent="0.2">
      <c r="I4101" s="31">
        <v>1</v>
      </c>
      <c r="J4101" s="117" t="e">
        <f t="shared" si="64"/>
        <v>#DIV/0!</v>
      </c>
    </row>
    <row r="4102" spans="9:10" x14ac:dyDescent="0.2">
      <c r="I4102" s="31">
        <v>1</v>
      </c>
      <c r="J4102" s="117" t="e">
        <f t="shared" si="64"/>
        <v>#DIV/0!</v>
      </c>
    </row>
    <row r="4103" spans="9:10" x14ac:dyDescent="0.2">
      <c r="I4103" s="31">
        <v>1</v>
      </c>
      <c r="J4103" s="117" t="e">
        <f t="shared" si="64"/>
        <v>#DIV/0!</v>
      </c>
    </row>
    <row r="4104" spans="9:10" x14ac:dyDescent="0.2">
      <c r="I4104" s="31">
        <v>1</v>
      </c>
      <c r="J4104" s="117" t="e">
        <f t="shared" si="64"/>
        <v>#DIV/0!</v>
      </c>
    </row>
    <row r="4105" spans="9:10" x14ac:dyDescent="0.2">
      <c r="I4105" s="31">
        <v>1</v>
      </c>
      <c r="J4105" s="117" t="e">
        <f t="shared" si="64"/>
        <v>#DIV/0!</v>
      </c>
    </row>
    <row r="4106" spans="9:10" x14ac:dyDescent="0.2">
      <c r="I4106" s="31">
        <v>1</v>
      </c>
      <c r="J4106" s="117" t="e">
        <f t="shared" si="64"/>
        <v>#DIV/0!</v>
      </c>
    </row>
    <row r="4107" spans="9:10" x14ac:dyDescent="0.2">
      <c r="I4107" s="31">
        <v>1</v>
      </c>
      <c r="J4107" s="117" t="e">
        <f t="shared" si="64"/>
        <v>#DIV/0!</v>
      </c>
    </row>
    <row r="4108" spans="9:10" x14ac:dyDescent="0.2">
      <c r="I4108" s="31">
        <v>1</v>
      </c>
      <c r="J4108" s="117" t="e">
        <f t="shared" si="64"/>
        <v>#DIV/0!</v>
      </c>
    </row>
    <row r="4109" spans="9:10" x14ac:dyDescent="0.2">
      <c r="I4109" s="31">
        <v>1</v>
      </c>
      <c r="J4109" s="117" t="e">
        <f t="shared" si="64"/>
        <v>#DIV/0!</v>
      </c>
    </row>
    <row r="4110" spans="9:10" x14ac:dyDescent="0.2">
      <c r="I4110" s="31">
        <v>1</v>
      </c>
      <c r="J4110" s="117" t="e">
        <f t="shared" si="64"/>
        <v>#DIV/0!</v>
      </c>
    </row>
    <row r="4111" spans="9:10" x14ac:dyDescent="0.2">
      <c r="I4111" s="31">
        <v>1</v>
      </c>
      <c r="J4111" s="117" t="e">
        <f t="shared" ref="J4111:J4174" si="65">+I4111/G4111</f>
        <v>#DIV/0!</v>
      </c>
    </row>
    <row r="4112" spans="9:10" x14ac:dyDescent="0.2">
      <c r="I4112" s="31">
        <v>1</v>
      </c>
      <c r="J4112" s="117" t="e">
        <f t="shared" si="65"/>
        <v>#DIV/0!</v>
      </c>
    </row>
    <row r="4113" spans="9:10" x14ac:dyDescent="0.2">
      <c r="I4113" s="31">
        <v>1</v>
      </c>
      <c r="J4113" s="117" t="e">
        <f t="shared" si="65"/>
        <v>#DIV/0!</v>
      </c>
    </row>
    <row r="4114" spans="9:10" x14ac:dyDescent="0.2">
      <c r="I4114" s="31">
        <v>1</v>
      </c>
      <c r="J4114" s="117" t="e">
        <f t="shared" si="65"/>
        <v>#DIV/0!</v>
      </c>
    </row>
    <row r="4115" spans="9:10" x14ac:dyDescent="0.2">
      <c r="I4115" s="31">
        <v>1</v>
      </c>
      <c r="J4115" s="117" t="e">
        <f t="shared" si="65"/>
        <v>#DIV/0!</v>
      </c>
    </row>
    <row r="4116" spans="9:10" x14ac:dyDescent="0.2">
      <c r="I4116" s="31">
        <v>1</v>
      </c>
      <c r="J4116" s="117" t="e">
        <f t="shared" si="65"/>
        <v>#DIV/0!</v>
      </c>
    </row>
    <row r="4117" spans="9:10" x14ac:dyDescent="0.2">
      <c r="I4117" s="31">
        <v>1</v>
      </c>
      <c r="J4117" s="117" t="e">
        <f t="shared" si="65"/>
        <v>#DIV/0!</v>
      </c>
    </row>
    <row r="4118" spans="9:10" x14ac:dyDescent="0.2">
      <c r="I4118" s="31">
        <v>1</v>
      </c>
      <c r="J4118" s="117" t="e">
        <f t="shared" si="65"/>
        <v>#DIV/0!</v>
      </c>
    </row>
    <row r="4119" spans="9:10" x14ac:dyDescent="0.2">
      <c r="I4119" s="31">
        <v>1</v>
      </c>
      <c r="J4119" s="117" t="e">
        <f t="shared" si="65"/>
        <v>#DIV/0!</v>
      </c>
    </row>
    <row r="4120" spans="9:10" x14ac:dyDescent="0.2">
      <c r="I4120" s="31">
        <v>1</v>
      </c>
      <c r="J4120" s="117" t="e">
        <f t="shared" si="65"/>
        <v>#DIV/0!</v>
      </c>
    </row>
    <row r="4121" spans="9:10" x14ac:dyDescent="0.2">
      <c r="I4121" s="31">
        <v>1</v>
      </c>
      <c r="J4121" s="117" t="e">
        <f t="shared" si="65"/>
        <v>#DIV/0!</v>
      </c>
    </row>
    <row r="4122" spans="9:10" x14ac:dyDescent="0.2">
      <c r="I4122" s="31">
        <v>1</v>
      </c>
      <c r="J4122" s="117" t="e">
        <f t="shared" si="65"/>
        <v>#DIV/0!</v>
      </c>
    </row>
    <row r="4123" spans="9:10" x14ac:dyDescent="0.2">
      <c r="I4123" s="31">
        <v>1</v>
      </c>
      <c r="J4123" s="117" t="e">
        <f t="shared" si="65"/>
        <v>#DIV/0!</v>
      </c>
    </row>
    <row r="4124" spans="9:10" x14ac:dyDescent="0.2">
      <c r="I4124" s="31">
        <v>1</v>
      </c>
      <c r="J4124" s="117" t="e">
        <f t="shared" si="65"/>
        <v>#DIV/0!</v>
      </c>
    </row>
    <row r="4125" spans="9:10" x14ac:dyDescent="0.2">
      <c r="I4125" s="31">
        <v>1</v>
      </c>
      <c r="J4125" s="117" t="e">
        <f t="shared" si="65"/>
        <v>#DIV/0!</v>
      </c>
    </row>
    <row r="4126" spans="9:10" x14ac:dyDescent="0.2">
      <c r="I4126" s="31">
        <v>1</v>
      </c>
      <c r="J4126" s="117" t="e">
        <f t="shared" si="65"/>
        <v>#DIV/0!</v>
      </c>
    </row>
    <row r="4127" spans="9:10" x14ac:dyDescent="0.2">
      <c r="I4127" s="31">
        <v>1</v>
      </c>
      <c r="J4127" s="117" t="e">
        <f t="shared" si="65"/>
        <v>#DIV/0!</v>
      </c>
    </row>
    <row r="4128" spans="9:10" x14ac:dyDescent="0.2">
      <c r="I4128" s="31">
        <v>1</v>
      </c>
      <c r="J4128" s="117" t="e">
        <f t="shared" si="65"/>
        <v>#DIV/0!</v>
      </c>
    </row>
    <row r="4129" spans="9:10" x14ac:dyDescent="0.2">
      <c r="I4129" s="31">
        <v>1</v>
      </c>
      <c r="J4129" s="117" t="e">
        <f t="shared" si="65"/>
        <v>#DIV/0!</v>
      </c>
    </row>
    <row r="4130" spans="9:10" x14ac:dyDescent="0.2">
      <c r="I4130" s="31">
        <v>1</v>
      </c>
      <c r="J4130" s="117" t="e">
        <f t="shared" si="65"/>
        <v>#DIV/0!</v>
      </c>
    </row>
    <row r="4131" spans="9:10" x14ac:dyDescent="0.2">
      <c r="I4131" s="31">
        <v>1</v>
      </c>
      <c r="J4131" s="117" t="e">
        <f t="shared" si="65"/>
        <v>#DIV/0!</v>
      </c>
    </row>
    <row r="4132" spans="9:10" x14ac:dyDescent="0.2">
      <c r="I4132" s="31">
        <v>1</v>
      </c>
      <c r="J4132" s="117" t="e">
        <f t="shared" si="65"/>
        <v>#DIV/0!</v>
      </c>
    </row>
    <row r="4133" spans="9:10" x14ac:dyDescent="0.2">
      <c r="I4133" s="31">
        <v>1</v>
      </c>
      <c r="J4133" s="117" t="e">
        <f t="shared" si="65"/>
        <v>#DIV/0!</v>
      </c>
    </row>
    <row r="4134" spans="9:10" x14ac:dyDescent="0.2">
      <c r="I4134" s="31">
        <v>1</v>
      </c>
      <c r="J4134" s="117" t="e">
        <f t="shared" si="65"/>
        <v>#DIV/0!</v>
      </c>
    </row>
    <row r="4135" spans="9:10" x14ac:dyDescent="0.2">
      <c r="I4135" s="31">
        <v>1</v>
      </c>
      <c r="J4135" s="117" t="e">
        <f t="shared" si="65"/>
        <v>#DIV/0!</v>
      </c>
    </row>
    <row r="4136" spans="9:10" x14ac:dyDescent="0.2">
      <c r="I4136" s="31">
        <v>1</v>
      </c>
      <c r="J4136" s="117" t="e">
        <f t="shared" si="65"/>
        <v>#DIV/0!</v>
      </c>
    </row>
    <row r="4137" spans="9:10" x14ac:dyDescent="0.2">
      <c r="I4137" s="31">
        <v>1</v>
      </c>
      <c r="J4137" s="117" t="e">
        <f t="shared" si="65"/>
        <v>#DIV/0!</v>
      </c>
    </row>
    <row r="4138" spans="9:10" x14ac:dyDescent="0.2">
      <c r="I4138" s="31">
        <v>1</v>
      </c>
      <c r="J4138" s="117" t="e">
        <f t="shared" si="65"/>
        <v>#DIV/0!</v>
      </c>
    </row>
    <row r="4139" spans="9:10" x14ac:dyDescent="0.2">
      <c r="I4139" s="31">
        <v>1</v>
      </c>
      <c r="J4139" s="117" t="e">
        <f t="shared" si="65"/>
        <v>#DIV/0!</v>
      </c>
    </row>
    <row r="4140" spans="9:10" x14ac:dyDescent="0.2">
      <c r="I4140" s="31">
        <v>1</v>
      </c>
      <c r="J4140" s="117" t="e">
        <f t="shared" si="65"/>
        <v>#DIV/0!</v>
      </c>
    </row>
    <row r="4141" spans="9:10" x14ac:dyDescent="0.2">
      <c r="I4141" s="31">
        <v>1</v>
      </c>
      <c r="J4141" s="117" t="e">
        <f t="shared" si="65"/>
        <v>#DIV/0!</v>
      </c>
    </row>
    <row r="4142" spans="9:10" x14ac:dyDescent="0.2">
      <c r="I4142" s="31">
        <v>1</v>
      </c>
      <c r="J4142" s="117" t="e">
        <f t="shared" si="65"/>
        <v>#DIV/0!</v>
      </c>
    </row>
    <row r="4143" spans="9:10" x14ac:dyDescent="0.2">
      <c r="I4143" s="31">
        <v>1</v>
      </c>
      <c r="J4143" s="117" t="e">
        <f t="shared" si="65"/>
        <v>#DIV/0!</v>
      </c>
    </row>
    <row r="4144" spans="9:10" x14ac:dyDescent="0.2">
      <c r="I4144" s="31">
        <v>1</v>
      </c>
      <c r="J4144" s="117" t="e">
        <f t="shared" si="65"/>
        <v>#DIV/0!</v>
      </c>
    </row>
    <row r="4145" spans="9:10" x14ac:dyDescent="0.2">
      <c r="I4145" s="31">
        <v>1</v>
      </c>
      <c r="J4145" s="117" t="e">
        <f t="shared" si="65"/>
        <v>#DIV/0!</v>
      </c>
    </row>
    <row r="4146" spans="9:10" x14ac:dyDescent="0.2">
      <c r="I4146" s="31">
        <v>1</v>
      </c>
      <c r="J4146" s="117" t="e">
        <f t="shared" si="65"/>
        <v>#DIV/0!</v>
      </c>
    </row>
    <row r="4147" spans="9:10" x14ac:dyDescent="0.2">
      <c r="I4147" s="31">
        <v>1</v>
      </c>
      <c r="J4147" s="117" t="e">
        <f t="shared" si="65"/>
        <v>#DIV/0!</v>
      </c>
    </row>
    <row r="4148" spans="9:10" x14ac:dyDescent="0.2">
      <c r="I4148" s="31">
        <v>1</v>
      </c>
      <c r="J4148" s="117" t="e">
        <f t="shared" si="65"/>
        <v>#DIV/0!</v>
      </c>
    </row>
    <row r="4149" spans="9:10" x14ac:dyDescent="0.2">
      <c r="I4149" s="31">
        <v>1</v>
      </c>
      <c r="J4149" s="117" t="e">
        <f t="shared" si="65"/>
        <v>#DIV/0!</v>
      </c>
    </row>
    <row r="4150" spans="9:10" x14ac:dyDescent="0.2">
      <c r="I4150" s="31">
        <v>1</v>
      </c>
      <c r="J4150" s="117" t="e">
        <f t="shared" si="65"/>
        <v>#DIV/0!</v>
      </c>
    </row>
    <row r="4151" spans="9:10" x14ac:dyDescent="0.2">
      <c r="I4151" s="31">
        <v>1</v>
      </c>
      <c r="J4151" s="117" t="e">
        <f t="shared" si="65"/>
        <v>#DIV/0!</v>
      </c>
    </row>
    <row r="4152" spans="9:10" x14ac:dyDescent="0.2">
      <c r="I4152" s="31">
        <v>1</v>
      </c>
      <c r="J4152" s="117" t="e">
        <f t="shared" si="65"/>
        <v>#DIV/0!</v>
      </c>
    </row>
    <row r="4153" spans="9:10" x14ac:dyDescent="0.2">
      <c r="I4153" s="31">
        <v>1</v>
      </c>
      <c r="J4153" s="117" t="e">
        <f t="shared" si="65"/>
        <v>#DIV/0!</v>
      </c>
    </row>
    <row r="4154" spans="9:10" x14ac:dyDescent="0.2">
      <c r="I4154" s="31">
        <v>1</v>
      </c>
      <c r="J4154" s="117" t="e">
        <f t="shared" si="65"/>
        <v>#DIV/0!</v>
      </c>
    </row>
    <row r="4155" spans="9:10" x14ac:dyDescent="0.2">
      <c r="I4155" s="31">
        <v>1</v>
      </c>
      <c r="J4155" s="117" t="e">
        <f t="shared" si="65"/>
        <v>#DIV/0!</v>
      </c>
    </row>
    <row r="4156" spans="9:10" x14ac:dyDescent="0.2">
      <c r="I4156" s="31">
        <v>1</v>
      </c>
      <c r="J4156" s="117" t="e">
        <f t="shared" si="65"/>
        <v>#DIV/0!</v>
      </c>
    </row>
    <row r="4157" spans="9:10" x14ac:dyDescent="0.2">
      <c r="I4157" s="31">
        <v>1</v>
      </c>
      <c r="J4157" s="117" t="e">
        <f t="shared" si="65"/>
        <v>#DIV/0!</v>
      </c>
    </row>
    <row r="4158" spans="9:10" x14ac:dyDescent="0.2">
      <c r="I4158" s="31">
        <v>1</v>
      </c>
      <c r="J4158" s="117" t="e">
        <f t="shared" si="65"/>
        <v>#DIV/0!</v>
      </c>
    </row>
    <row r="4159" spans="9:10" x14ac:dyDescent="0.2">
      <c r="I4159" s="31">
        <v>1</v>
      </c>
      <c r="J4159" s="117" t="e">
        <f t="shared" si="65"/>
        <v>#DIV/0!</v>
      </c>
    </row>
    <row r="4160" spans="9:10" x14ac:dyDescent="0.2">
      <c r="I4160" s="31">
        <v>1</v>
      </c>
      <c r="J4160" s="117" t="e">
        <f t="shared" si="65"/>
        <v>#DIV/0!</v>
      </c>
    </row>
    <row r="4161" spans="9:10" x14ac:dyDescent="0.2">
      <c r="I4161" s="31">
        <v>1</v>
      </c>
      <c r="J4161" s="117" t="e">
        <f t="shared" si="65"/>
        <v>#DIV/0!</v>
      </c>
    </row>
    <row r="4162" spans="9:10" x14ac:dyDescent="0.2">
      <c r="I4162" s="31">
        <v>1</v>
      </c>
      <c r="J4162" s="117" t="e">
        <f t="shared" si="65"/>
        <v>#DIV/0!</v>
      </c>
    </row>
    <row r="4163" spans="9:10" x14ac:dyDescent="0.2">
      <c r="I4163" s="31">
        <v>1</v>
      </c>
      <c r="J4163" s="117" t="e">
        <f t="shared" si="65"/>
        <v>#DIV/0!</v>
      </c>
    </row>
    <row r="4164" spans="9:10" x14ac:dyDescent="0.2">
      <c r="I4164" s="31">
        <v>1</v>
      </c>
      <c r="J4164" s="117" t="e">
        <f t="shared" si="65"/>
        <v>#DIV/0!</v>
      </c>
    </row>
    <row r="4165" spans="9:10" x14ac:dyDescent="0.2">
      <c r="I4165" s="31">
        <v>1</v>
      </c>
      <c r="J4165" s="117" t="e">
        <f t="shared" si="65"/>
        <v>#DIV/0!</v>
      </c>
    </row>
    <row r="4166" spans="9:10" x14ac:dyDescent="0.2">
      <c r="I4166" s="31">
        <v>1</v>
      </c>
      <c r="J4166" s="117" t="e">
        <f t="shared" si="65"/>
        <v>#DIV/0!</v>
      </c>
    </row>
    <row r="4167" spans="9:10" x14ac:dyDescent="0.2">
      <c r="I4167" s="31">
        <v>1</v>
      </c>
      <c r="J4167" s="117" t="e">
        <f t="shared" si="65"/>
        <v>#DIV/0!</v>
      </c>
    </row>
    <row r="4168" spans="9:10" x14ac:dyDescent="0.2">
      <c r="I4168" s="31">
        <v>1</v>
      </c>
      <c r="J4168" s="117" t="e">
        <f t="shared" si="65"/>
        <v>#DIV/0!</v>
      </c>
    </row>
    <row r="4169" spans="9:10" x14ac:dyDescent="0.2">
      <c r="I4169" s="31">
        <v>1</v>
      </c>
      <c r="J4169" s="117" t="e">
        <f t="shared" si="65"/>
        <v>#DIV/0!</v>
      </c>
    </row>
    <row r="4170" spans="9:10" x14ac:dyDescent="0.2">
      <c r="I4170" s="31">
        <v>1</v>
      </c>
      <c r="J4170" s="117" t="e">
        <f t="shared" si="65"/>
        <v>#DIV/0!</v>
      </c>
    </row>
    <row r="4171" spans="9:10" x14ac:dyDescent="0.2">
      <c r="I4171" s="31">
        <v>1</v>
      </c>
      <c r="J4171" s="117" t="e">
        <f t="shared" si="65"/>
        <v>#DIV/0!</v>
      </c>
    </row>
    <row r="4172" spans="9:10" x14ac:dyDescent="0.2">
      <c r="I4172" s="31">
        <v>1</v>
      </c>
      <c r="J4172" s="117" t="e">
        <f t="shared" si="65"/>
        <v>#DIV/0!</v>
      </c>
    </row>
    <row r="4173" spans="9:10" x14ac:dyDescent="0.2">
      <c r="I4173" s="31">
        <v>1</v>
      </c>
      <c r="J4173" s="117" t="e">
        <f t="shared" si="65"/>
        <v>#DIV/0!</v>
      </c>
    </row>
    <row r="4174" spans="9:10" x14ac:dyDescent="0.2">
      <c r="I4174" s="31">
        <v>1</v>
      </c>
      <c r="J4174" s="117" t="e">
        <f t="shared" si="65"/>
        <v>#DIV/0!</v>
      </c>
    </row>
    <row r="4175" spans="9:10" x14ac:dyDescent="0.2">
      <c r="I4175" s="31">
        <v>1</v>
      </c>
      <c r="J4175" s="117" t="e">
        <f t="shared" ref="J4175:J4238" si="66">+I4175/G4175</f>
        <v>#DIV/0!</v>
      </c>
    </row>
    <row r="4176" spans="9:10" x14ac:dyDescent="0.2">
      <c r="I4176" s="31">
        <v>1</v>
      </c>
      <c r="J4176" s="117" t="e">
        <f t="shared" si="66"/>
        <v>#DIV/0!</v>
      </c>
    </row>
    <row r="4177" spans="9:10" x14ac:dyDescent="0.2">
      <c r="I4177" s="31">
        <v>1</v>
      </c>
      <c r="J4177" s="117" t="e">
        <f t="shared" si="66"/>
        <v>#DIV/0!</v>
      </c>
    </row>
    <row r="4178" spans="9:10" x14ac:dyDescent="0.2">
      <c r="I4178" s="31">
        <v>1</v>
      </c>
      <c r="J4178" s="117" t="e">
        <f t="shared" si="66"/>
        <v>#DIV/0!</v>
      </c>
    </row>
    <row r="4179" spans="9:10" x14ac:dyDescent="0.2">
      <c r="I4179" s="31">
        <v>1</v>
      </c>
      <c r="J4179" s="117" t="e">
        <f t="shared" si="66"/>
        <v>#DIV/0!</v>
      </c>
    </row>
    <row r="4180" spans="9:10" x14ac:dyDescent="0.2">
      <c r="I4180" s="31">
        <v>1</v>
      </c>
      <c r="J4180" s="117" t="e">
        <f t="shared" si="66"/>
        <v>#DIV/0!</v>
      </c>
    </row>
    <row r="4181" spans="9:10" x14ac:dyDescent="0.2">
      <c r="I4181" s="31">
        <v>1</v>
      </c>
      <c r="J4181" s="117" t="e">
        <f t="shared" si="66"/>
        <v>#DIV/0!</v>
      </c>
    </row>
    <row r="4182" spans="9:10" x14ac:dyDescent="0.2">
      <c r="I4182" s="31">
        <v>1</v>
      </c>
      <c r="J4182" s="117" t="e">
        <f t="shared" si="66"/>
        <v>#DIV/0!</v>
      </c>
    </row>
    <row r="4183" spans="9:10" x14ac:dyDescent="0.2">
      <c r="I4183" s="31">
        <v>1</v>
      </c>
      <c r="J4183" s="117" t="e">
        <f t="shared" si="66"/>
        <v>#DIV/0!</v>
      </c>
    </row>
    <row r="4184" spans="9:10" x14ac:dyDescent="0.2">
      <c r="I4184" s="31">
        <v>1</v>
      </c>
      <c r="J4184" s="117" t="e">
        <f t="shared" si="66"/>
        <v>#DIV/0!</v>
      </c>
    </row>
    <row r="4185" spans="9:10" x14ac:dyDescent="0.2">
      <c r="I4185" s="31">
        <v>1</v>
      </c>
      <c r="J4185" s="117" t="e">
        <f t="shared" si="66"/>
        <v>#DIV/0!</v>
      </c>
    </row>
    <row r="4186" spans="9:10" x14ac:dyDescent="0.2">
      <c r="I4186" s="31">
        <v>1</v>
      </c>
      <c r="J4186" s="117" t="e">
        <f t="shared" si="66"/>
        <v>#DIV/0!</v>
      </c>
    </row>
    <row r="4187" spans="9:10" x14ac:dyDescent="0.2">
      <c r="I4187" s="31">
        <v>1</v>
      </c>
      <c r="J4187" s="117" t="e">
        <f t="shared" si="66"/>
        <v>#DIV/0!</v>
      </c>
    </row>
    <row r="4188" spans="9:10" x14ac:dyDescent="0.2">
      <c r="I4188" s="31">
        <v>1</v>
      </c>
      <c r="J4188" s="117" t="e">
        <f t="shared" si="66"/>
        <v>#DIV/0!</v>
      </c>
    </row>
    <row r="4189" spans="9:10" x14ac:dyDescent="0.2">
      <c r="I4189" s="31">
        <v>1</v>
      </c>
      <c r="J4189" s="117" t="e">
        <f t="shared" si="66"/>
        <v>#DIV/0!</v>
      </c>
    </row>
    <row r="4190" spans="9:10" x14ac:dyDescent="0.2">
      <c r="I4190" s="31">
        <v>1</v>
      </c>
      <c r="J4190" s="117" t="e">
        <f t="shared" si="66"/>
        <v>#DIV/0!</v>
      </c>
    </row>
    <row r="4191" spans="9:10" x14ac:dyDescent="0.2">
      <c r="I4191" s="31">
        <v>1</v>
      </c>
      <c r="J4191" s="117" t="e">
        <f t="shared" si="66"/>
        <v>#DIV/0!</v>
      </c>
    </row>
    <row r="4192" spans="9:10" x14ac:dyDescent="0.2">
      <c r="I4192" s="31">
        <v>1</v>
      </c>
      <c r="J4192" s="117" t="e">
        <f t="shared" si="66"/>
        <v>#DIV/0!</v>
      </c>
    </row>
    <row r="4193" spans="9:10" x14ac:dyDescent="0.2">
      <c r="I4193" s="31">
        <v>1</v>
      </c>
      <c r="J4193" s="117" t="e">
        <f t="shared" si="66"/>
        <v>#DIV/0!</v>
      </c>
    </row>
    <row r="4194" spans="9:10" x14ac:dyDescent="0.2">
      <c r="I4194" s="31">
        <v>1</v>
      </c>
      <c r="J4194" s="117" t="e">
        <f t="shared" si="66"/>
        <v>#DIV/0!</v>
      </c>
    </row>
    <row r="4195" spans="9:10" x14ac:dyDescent="0.2">
      <c r="I4195" s="31">
        <v>1</v>
      </c>
      <c r="J4195" s="117" t="e">
        <f t="shared" si="66"/>
        <v>#DIV/0!</v>
      </c>
    </row>
    <row r="4196" spans="9:10" x14ac:dyDescent="0.2">
      <c r="I4196" s="31">
        <v>1</v>
      </c>
      <c r="J4196" s="117" t="e">
        <f t="shared" si="66"/>
        <v>#DIV/0!</v>
      </c>
    </row>
    <row r="4197" spans="9:10" x14ac:dyDescent="0.2">
      <c r="I4197" s="31">
        <v>1</v>
      </c>
      <c r="J4197" s="117" t="e">
        <f t="shared" si="66"/>
        <v>#DIV/0!</v>
      </c>
    </row>
    <row r="4198" spans="9:10" x14ac:dyDescent="0.2">
      <c r="I4198" s="31">
        <v>1</v>
      </c>
      <c r="J4198" s="117" t="e">
        <f t="shared" si="66"/>
        <v>#DIV/0!</v>
      </c>
    </row>
    <row r="4199" spans="9:10" x14ac:dyDescent="0.2">
      <c r="I4199" s="31">
        <v>1</v>
      </c>
      <c r="J4199" s="117" t="e">
        <f t="shared" si="66"/>
        <v>#DIV/0!</v>
      </c>
    </row>
    <row r="4200" spans="9:10" x14ac:dyDescent="0.2">
      <c r="I4200" s="31">
        <v>1</v>
      </c>
      <c r="J4200" s="117" t="e">
        <f t="shared" si="66"/>
        <v>#DIV/0!</v>
      </c>
    </row>
    <row r="4201" spans="9:10" x14ac:dyDescent="0.2">
      <c r="I4201" s="31">
        <v>1</v>
      </c>
      <c r="J4201" s="117" t="e">
        <f t="shared" si="66"/>
        <v>#DIV/0!</v>
      </c>
    </row>
    <row r="4202" spans="9:10" x14ac:dyDescent="0.2">
      <c r="I4202" s="31">
        <v>1</v>
      </c>
      <c r="J4202" s="117" t="e">
        <f t="shared" si="66"/>
        <v>#DIV/0!</v>
      </c>
    </row>
    <row r="4203" spans="9:10" x14ac:dyDescent="0.2">
      <c r="I4203" s="31">
        <v>1</v>
      </c>
      <c r="J4203" s="117" t="e">
        <f t="shared" si="66"/>
        <v>#DIV/0!</v>
      </c>
    </row>
    <row r="4204" spans="9:10" x14ac:dyDescent="0.2">
      <c r="I4204" s="31">
        <v>1</v>
      </c>
      <c r="J4204" s="117" t="e">
        <f t="shared" si="66"/>
        <v>#DIV/0!</v>
      </c>
    </row>
    <row r="4205" spans="9:10" x14ac:dyDescent="0.2">
      <c r="I4205" s="31">
        <v>1</v>
      </c>
      <c r="J4205" s="117" t="e">
        <f t="shared" si="66"/>
        <v>#DIV/0!</v>
      </c>
    </row>
    <row r="4206" spans="9:10" x14ac:dyDescent="0.2">
      <c r="I4206" s="31">
        <v>1</v>
      </c>
      <c r="J4206" s="117" t="e">
        <f t="shared" si="66"/>
        <v>#DIV/0!</v>
      </c>
    </row>
    <row r="4207" spans="9:10" x14ac:dyDescent="0.2">
      <c r="I4207" s="31">
        <v>1</v>
      </c>
      <c r="J4207" s="117" t="e">
        <f t="shared" si="66"/>
        <v>#DIV/0!</v>
      </c>
    </row>
    <row r="4208" spans="9:10" x14ac:dyDescent="0.2">
      <c r="I4208" s="31">
        <v>1</v>
      </c>
      <c r="J4208" s="117" t="e">
        <f t="shared" si="66"/>
        <v>#DIV/0!</v>
      </c>
    </row>
    <row r="4209" spans="9:10" x14ac:dyDescent="0.2">
      <c r="I4209" s="31">
        <v>1</v>
      </c>
      <c r="J4209" s="117" t="e">
        <f t="shared" si="66"/>
        <v>#DIV/0!</v>
      </c>
    </row>
    <row r="4210" spans="9:10" x14ac:dyDescent="0.2">
      <c r="I4210" s="31">
        <v>1</v>
      </c>
      <c r="J4210" s="117" t="e">
        <f t="shared" si="66"/>
        <v>#DIV/0!</v>
      </c>
    </row>
    <row r="4211" spans="9:10" x14ac:dyDescent="0.2">
      <c r="I4211" s="31">
        <v>1</v>
      </c>
      <c r="J4211" s="117" t="e">
        <f t="shared" si="66"/>
        <v>#DIV/0!</v>
      </c>
    </row>
    <row r="4212" spans="9:10" x14ac:dyDescent="0.2">
      <c r="I4212" s="31">
        <v>1</v>
      </c>
      <c r="J4212" s="117" t="e">
        <f t="shared" si="66"/>
        <v>#DIV/0!</v>
      </c>
    </row>
    <row r="4213" spans="9:10" x14ac:dyDescent="0.2">
      <c r="I4213" s="31">
        <v>1</v>
      </c>
      <c r="J4213" s="117" t="e">
        <f t="shared" si="66"/>
        <v>#DIV/0!</v>
      </c>
    </row>
    <row r="4214" spans="9:10" x14ac:dyDescent="0.2">
      <c r="I4214" s="31">
        <v>1</v>
      </c>
      <c r="J4214" s="117" t="e">
        <f t="shared" si="66"/>
        <v>#DIV/0!</v>
      </c>
    </row>
    <row r="4215" spans="9:10" x14ac:dyDescent="0.2">
      <c r="I4215" s="31">
        <v>1</v>
      </c>
      <c r="J4215" s="117" t="e">
        <f t="shared" si="66"/>
        <v>#DIV/0!</v>
      </c>
    </row>
    <row r="4216" spans="9:10" x14ac:dyDescent="0.2">
      <c r="I4216" s="31">
        <v>1</v>
      </c>
      <c r="J4216" s="117" t="e">
        <f t="shared" si="66"/>
        <v>#DIV/0!</v>
      </c>
    </row>
    <row r="4217" spans="9:10" x14ac:dyDescent="0.2">
      <c r="I4217" s="31">
        <v>1</v>
      </c>
      <c r="J4217" s="117" t="e">
        <f t="shared" si="66"/>
        <v>#DIV/0!</v>
      </c>
    </row>
    <row r="4218" spans="9:10" x14ac:dyDescent="0.2">
      <c r="I4218" s="31">
        <v>1</v>
      </c>
      <c r="J4218" s="117" t="e">
        <f t="shared" si="66"/>
        <v>#DIV/0!</v>
      </c>
    </row>
    <row r="4219" spans="9:10" x14ac:dyDescent="0.2">
      <c r="I4219" s="31">
        <v>1</v>
      </c>
      <c r="J4219" s="117" t="e">
        <f t="shared" si="66"/>
        <v>#DIV/0!</v>
      </c>
    </row>
    <row r="4220" spans="9:10" x14ac:dyDescent="0.2">
      <c r="I4220" s="31">
        <v>1</v>
      </c>
      <c r="J4220" s="117" t="e">
        <f t="shared" si="66"/>
        <v>#DIV/0!</v>
      </c>
    </row>
    <row r="4221" spans="9:10" x14ac:dyDescent="0.2">
      <c r="I4221" s="31">
        <v>1</v>
      </c>
      <c r="J4221" s="117" t="e">
        <f t="shared" si="66"/>
        <v>#DIV/0!</v>
      </c>
    </row>
    <row r="4222" spans="9:10" x14ac:dyDescent="0.2">
      <c r="I4222" s="31">
        <v>1</v>
      </c>
      <c r="J4222" s="117" t="e">
        <f t="shared" si="66"/>
        <v>#DIV/0!</v>
      </c>
    </row>
    <row r="4223" spans="9:10" x14ac:dyDescent="0.2">
      <c r="I4223" s="31">
        <v>1</v>
      </c>
      <c r="J4223" s="117" t="e">
        <f t="shared" si="66"/>
        <v>#DIV/0!</v>
      </c>
    </row>
    <row r="4224" spans="9:10" x14ac:dyDescent="0.2">
      <c r="I4224" s="31">
        <v>1</v>
      </c>
      <c r="J4224" s="117" t="e">
        <f t="shared" si="66"/>
        <v>#DIV/0!</v>
      </c>
    </row>
    <row r="4225" spans="9:10" x14ac:dyDescent="0.2">
      <c r="I4225" s="31">
        <v>1</v>
      </c>
      <c r="J4225" s="117" t="e">
        <f t="shared" si="66"/>
        <v>#DIV/0!</v>
      </c>
    </row>
    <row r="4226" spans="9:10" x14ac:dyDescent="0.2">
      <c r="I4226" s="31">
        <v>1</v>
      </c>
      <c r="J4226" s="117" t="e">
        <f t="shared" si="66"/>
        <v>#DIV/0!</v>
      </c>
    </row>
    <row r="4227" spans="9:10" x14ac:dyDescent="0.2">
      <c r="I4227" s="31">
        <v>1</v>
      </c>
      <c r="J4227" s="117" t="e">
        <f t="shared" si="66"/>
        <v>#DIV/0!</v>
      </c>
    </row>
    <row r="4228" spans="9:10" x14ac:dyDescent="0.2">
      <c r="I4228" s="31">
        <v>1</v>
      </c>
      <c r="J4228" s="117" t="e">
        <f t="shared" si="66"/>
        <v>#DIV/0!</v>
      </c>
    </row>
    <row r="4229" spans="9:10" x14ac:dyDescent="0.2">
      <c r="I4229" s="31">
        <v>1</v>
      </c>
      <c r="J4229" s="117" t="e">
        <f t="shared" si="66"/>
        <v>#DIV/0!</v>
      </c>
    </row>
    <row r="4230" spans="9:10" x14ac:dyDescent="0.2">
      <c r="I4230" s="31">
        <v>1</v>
      </c>
      <c r="J4230" s="117" t="e">
        <f t="shared" si="66"/>
        <v>#DIV/0!</v>
      </c>
    </row>
    <row r="4231" spans="9:10" x14ac:dyDescent="0.2">
      <c r="I4231" s="31">
        <v>1</v>
      </c>
      <c r="J4231" s="117" t="e">
        <f t="shared" si="66"/>
        <v>#DIV/0!</v>
      </c>
    </row>
    <row r="4232" spans="9:10" x14ac:dyDescent="0.2">
      <c r="I4232" s="31">
        <v>1</v>
      </c>
      <c r="J4232" s="117" t="e">
        <f t="shared" si="66"/>
        <v>#DIV/0!</v>
      </c>
    </row>
    <row r="4233" spans="9:10" x14ac:dyDescent="0.2">
      <c r="I4233" s="31">
        <v>1</v>
      </c>
      <c r="J4233" s="117" t="e">
        <f t="shared" si="66"/>
        <v>#DIV/0!</v>
      </c>
    </row>
    <row r="4234" spans="9:10" x14ac:dyDescent="0.2">
      <c r="I4234" s="31">
        <v>1</v>
      </c>
      <c r="J4234" s="117" t="e">
        <f t="shared" si="66"/>
        <v>#DIV/0!</v>
      </c>
    </row>
    <row r="4235" spans="9:10" x14ac:dyDescent="0.2">
      <c r="I4235" s="31">
        <v>1</v>
      </c>
      <c r="J4235" s="117" t="e">
        <f t="shared" si="66"/>
        <v>#DIV/0!</v>
      </c>
    </row>
    <row r="4236" spans="9:10" x14ac:dyDescent="0.2">
      <c r="I4236" s="31">
        <v>1</v>
      </c>
      <c r="J4236" s="117" t="e">
        <f t="shared" si="66"/>
        <v>#DIV/0!</v>
      </c>
    </row>
    <row r="4237" spans="9:10" x14ac:dyDescent="0.2">
      <c r="I4237" s="31">
        <v>1</v>
      </c>
      <c r="J4237" s="117" t="e">
        <f t="shared" si="66"/>
        <v>#DIV/0!</v>
      </c>
    </row>
    <row r="4238" spans="9:10" x14ac:dyDescent="0.2">
      <c r="I4238" s="31">
        <v>1</v>
      </c>
      <c r="J4238" s="117" t="e">
        <f t="shared" si="66"/>
        <v>#DIV/0!</v>
      </c>
    </row>
    <row r="4239" spans="9:10" x14ac:dyDescent="0.2">
      <c r="I4239" s="31">
        <v>1</v>
      </c>
      <c r="J4239" s="117" t="e">
        <f t="shared" ref="J4239:J4302" si="67">+I4239/G4239</f>
        <v>#DIV/0!</v>
      </c>
    </row>
    <row r="4240" spans="9:10" x14ac:dyDescent="0.2">
      <c r="I4240" s="31">
        <v>1</v>
      </c>
      <c r="J4240" s="117" t="e">
        <f t="shared" si="67"/>
        <v>#DIV/0!</v>
      </c>
    </row>
    <row r="4241" spans="9:10" x14ac:dyDescent="0.2">
      <c r="I4241" s="31">
        <v>1</v>
      </c>
      <c r="J4241" s="117" t="e">
        <f t="shared" si="67"/>
        <v>#DIV/0!</v>
      </c>
    </row>
    <row r="4242" spans="9:10" x14ac:dyDescent="0.2">
      <c r="I4242" s="31">
        <v>1</v>
      </c>
      <c r="J4242" s="117" t="e">
        <f t="shared" si="67"/>
        <v>#DIV/0!</v>
      </c>
    </row>
    <row r="4243" spans="9:10" x14ac:dyDescent="0.2">
      <c r="I4243" s="31">
        <v>1</v>
      </c>
      <c r="J4243" s="117" t="e">
        <f t="shared" si="67"/>
        <v>#DIV/0!</v>
      </c>
    </row>
    <row r="4244" spans="9:10" x14ac:dyDescent="0.2">
      <c r="I4244" s="31">
        <v>1</v>
      </c>
      <c r="J4244" s="117" t="e">
        <f t="shared" si="67"/>
        <v>#DIV/0!</v>
      </c>
    </row>
    <row r="4245" spans="9:10" x14ac:dyDescent="0.2">
      <c r="I4245" s="31">
        <v>1</v>
      </c>
      <c r="J4245" s="117" t="e">
        <f t="shared" si="67"/>
        <v>#DIV/0!</v>
      </c>
    </row>
    <row r="4246" spans="9:10" x14ac:dyDescent="0.2">
      <c r="I4246" s="31">
        <v>1</v>
      </c>
      <c r="J4246" s="117" t="e">
        <f t="shared" si="67"/>
        <v>#DIV/0!</v>
      </c>
    </row>
    <row r="4247" spans="9:10" x14ac:dyDescent="0.2">
      <c r="I4247" s="31">
        <v>1</v>
      </c>
      <c r="J4247" s="117" t="e">
        <f t="shared" si="67"/>
        <v>#DIV/0!</v>
      </c>
    </row>
    <row r="4248" spans="9:10" x14ac:dyDescent="0.2">
      <c r="I4248" s="31">
        <v>1</v>
      </c>
      <c r="J4248" s="117" t="e">
        <f t="shared" si="67"/>
        <v>#DIV/0!</v>
      </c>
    </row>
    <row r="4249" spans="9:10" x14ac:dyDescent="0.2">
      <c r="I4249" s="31">
        <v>1</v>
      </c>
      <c r="J4249" s="117" t="e">
        <f t="shared" si="67"/>
        <v>#DIV/0!</v>
      </c>
    </row>
    <row r="4250" spans="9:10" x14ac:dyDescent="0.2">
      <c r="I4250" s="31">
        <v>1</v>
      </c>
      <c r="J4250" s="117" t="e">
        <f t="shared" si="67"/>
        <v>#DIV/0!</v>
      </c>
    </row>
    <row r="4251" spans="9:10" x14ac:dyDescent="0.2">
      <c r="I4251" s="31">
        <v>1</v>
      </c>
      <c r="J4251" s="117" t="e">
        <f t="shared" si="67"/>
        <v>#DIV/0!</v>
      </c>
    </row>
    <row r="4252" spans="9:10" x14ac:dyDescent="0.2">
      <c r="I4252" s="31">
        <v>1</v>
      </c>
      <c r="J4252" s="117" t="e">
        <f t="shared" si="67"/>
        <v>#DIV/0!</v>
      </c>
    </row>
    <row r="4253" spans="9:10" x14ac:dyDescent="0.2">
      <c r="I4253" s="31">
        <v>1</v>
      </c>
      <c r="J4253" s="117" t="e">
        <f t="shared" si="67"/>
        <v>#DIV/0!</v>
      </c>
    </row>
    <row r="4254" spans="9:10" x14ac:dyDescent="0.2">
      <c r="I4254" s="31">
        <v>1</v>
      </c>
      <c r="J4254" s="117" t="e">
        <f t="shared" si="67"/>
        <v>#DIV/0!</v>
      </c>
    </row>
    <row r="4255" spans="9:10" x14ac:dyDescent="0.2">
      <c r="I4255" s="31">
        <v>1</v>
      </c>
      <c r="J4255" s="117" t="e">
        <f t="shared" si="67"/>
        <v>#DIV/0!</v>
      </c>
    </row>
    <row r="4256" spans="9:10" x14ac:dyDescent="0.2">
      <c r="I4256" s="31">
        <v>1</v>
      </c>
      <c r="J4256" s="117" t="e">
        <f t="shared" si="67"/>
        <v>#DIV/0!</v>
      </c>
    </row>
    <row r="4257" spans="9:10" x14ac:dyDescent="0.2">
      <c r="I4257" s="31">
        <v>1</v>
      </c>
      <c r="J4257" s="117" t="e">
        <f t="shared" si="67"/>
        <v>#DIV/0!</v>
      </c>
    </row>
    <row r="4258" spans="9:10" x14ac:dyDescent="0.2">
      <c r="I4258" s="31">
        <v>1</v>
      </c>
      <c r="J4258" s="117" t="e">
        <f t="shared" si="67"/>
        <v>#DIV/0!</v>
      </c>
    </row>
    <row r="4259" spans="9:10" x14ac:dyDescent="0.2">
      <c r="I4259" s="31">
        <v>1</v>
      </c>
      <c r="J4259" s="117" t="e">
        <f t="shared" si="67"/>
        <v>#DIV/0!</v>
      </c>
    </row>
    <row r="4260" spans="9:10" x14ac:dyDescent="0.2">
      <c r="I4260" s="31">
        <v>1</v>
      </c>
      <c r="J4260" s="117" t="e">
        <f t="shared" si="67"/>
        <v>#DIV/0!</v>
      </c>
    </row>
    <row r="4261" spans="9:10" x14ac:dyDescent="0.2">
      <c r="I4261" s="31">
        <v>1</v>
      </c>
      <c r="J4261" s="117" t="e">
        <f t="shared" si="67"/>
        <v>#DIV/0!</v>
      </c>
    </row>
    <row r="4262" spans="9:10" x14ac:dyDescent="0.2">
      <c r="I4262" s="31">
        <v>1</v>
      </c>
      <c r="J4262" s="117" t="e">
        <f t="shared" si="67"/>
        <v>#DIV/0!</v>
      </c>
    </row>
    <row r="4263" spans="9:10" x14ac:dyDescent="0.2">
      <c r="I4263" s="31">
        <v>1</v>
      </c>
      <c r="J4263" s="117" t="e">
        <f t="shared" si="67"/>
        <v>#DIV/0!</v>
      </c>
    </row>
    <row r="4264" spans="9:10" x14ac:dyDescent="0.2">
      <c r="I4264" s="31">
        <v>1</v>
      </c>
      <c r="J4264" s="117" t="e">
        <f t="shared" si="67"/>
        <v>#DIV/0!</v>
      </c>
    </row>
    <row r="4265" spans="9:10" x14ac:dyDescent="0.2">
      <c r="I4265" s="31">
        <v>1</v>
      </c>
      <c r="J4265" s="117" t="e">
        <f t="shared" si="67"/>
        <v>#DIV/0!</v>
      </c>
    </row>
    <row r="4266" spans="9:10" x14ac:dyDescent="0.2">
      <c r="I4266" s="31">
        <v>1</v>
      </c>
      <c r="J4266" s="117" t="e">
        <f t="shared" si="67"/>
        <v>#DIV/0!</v>
      </c>
    </row>
    <row r="4267" spans="9:10" x14ac:dyDescent="0.2">
      <c r="I4267" s="31">
        <v>1</v>
      </c>
      <c r="J4267" s="117" t="e">
        <f t="shared" si="67"/>
        <v>#DIV/0!</v>
      </c>
    </row>
    <row r="4268" spans="9:10" x14ac:dyDescent="0.2">
      <c r="I4268" s="31">
        <v>1</v>
      </c>
      <c r="J4268" s="117" t="e">
        <f t="shared" si="67"/>
        <v>#DIV/0!</v>
      </c>
    </row>
    <row r="4269" spans="9:10" x14ac:dyDescent="0.2">
      <c r="I4269" s="31">
        <v>1</v>
      </c>
      <c r="J4269" s="117" t="e">
        <f t="shared" si="67"/>
        <v>#DIV/0!</v>
      </c>
    </row>
    <row r="4270" spans="9:10" x14ac:dyDescent="0.2">
      <c r="I4270" s="31">
        <v>1</v>
      </c>
      <c r="J4270" s="117" t="e">
        <f t="shared" si="67"/>
        <v>#DIV/0!</v>
      </c>
    </row>
    <row r="4271" spans="9:10" x14ac:dyDescent="0.2">
      <c r="I4271" s="31">
        <v>1</v>
      </c>
      <c r="J4271" s="117" t="e">
        <f t="shared" si="67"/>
        <v>#DIV/0!</v>
      </c>
    </row>
    <row r="4272" spans="9:10" x14ac:dyDescent="0.2">
      <c r="I4272" s="31">
        <v>1</v>
      </c>
      <c r="J4272" s="117" t="e">
        <f t="shared" si="67"/>
        <v>#DIV/0!</v>
      </c>
    </row>
    <row r="4273" spans="9:10" x14ac:dyDescent="0.2">
      <c r="I4273" s="31">
        <v>1</v>
      </c>
      <c r="J4273" s="117" t="e">
        <f t="shared" si="67"/>
        <v>#DIV/0!</v>
      </c>
    </row>
    <row r="4274" spans="9:10" x14ac:dyDescent="0.2">
      <c r="I4274" s="31">
        <v>1</v>
      </c>
      <c r="J4274" s="117" t="e">
        <f t="shared" si="67"/>
        <v>#DIV/0!</v>
      </c>
    </row>
    <row r="4275" spans="9:10" x14ac:dyDescent="0.2">
      <c r="I4275" s="31">
        <v>1</v>
      </c>
      <c r="J4275" s="117" t="e">
        <f t="shared" si="67"/>
        <v>#DIV/0!</v>
      </c>
    </row>
    <row r="4276" spans="9:10" x14ac:dyDescent="0.2">
      <c r="I4276" s="31">
        <v>1</v>
      </c>
      <c r="J4276" s="117" t="e">
        <f t="shared" si="67"/>
        <v>#DIV/0!</v>
      </c>
    </row>
    <row r="4277" spans="9:10" x14ac:dyDescent="0.2">
      <c r="I4277" s="31">
        <v>1</v>
      </c>
      <c r="J4277" s="117" t="e">
        <f t="shared" si="67"/>
        <v>#DIV/0!</v>
      </c>
    </row>
    <row r="4278" spans="9:10" x14ac:dyDescent="0.2">
      <c r="I4278" s="31">
        <v>1</v>
      </c>
      <c r="J4278" s="117" t="e">
        <f t="shared" si="67"/>
        <v>#DIV/0!</v>
      </c>
    </row>
    <row r="4279" spans="9:10" x14ac:dyDescent="0.2">
      <c r="I4279" s="31">
        <v>1</v>
      </c>
      <c r="J4279" s="117" t="e">
        <f t="shared" si="67"/>
        <v>#DIV/0!</v>
      </c>
    </row>
    <row r="4280" spans="9:10" x14ac:dyDescent="0.2">
      <c r="I4280" s="31">
        <v>1</v>
      </c>
      <c r="J4280" s="117" t="e">
        <f t="shared" si="67"/>
        <v>#DIV/0!</v>
      </c>
    </row>
    <row r="4281" spans="9:10" x14ac:dyDescent="0.2">
      <c r="I4281" s="31">
        <v>1</v>
      </c>
      <c r="J4281" s="117" t="e">
        <f t="shared" si="67"/>
        <v>#DIV/0!</v>
      </c>
    </row>
    <row r="4282" spans="9:10" x14ac:dyDescent="0.2">
      <c r="I4282" s="31">
        <v>1</v>
      </c>
      <c r="J4282" s="117" t="e">
        <f t="shared" si="67"/>
        <v>#DIV/0!</v>
      </c>
    </row>
    <row r="4283" spans="9:10" x14ac:dyDescent="0.2">
      <c r="I4283" s="31">
        <v>1</v>
      </c>
      <c r="J4283" s="117" t="e">
        <f t="shared" si="67"/>
        <v>#DIV/0!</v>
      </c>
    </row>
    <row r="4284" spans="9:10" x14ac:dyDescent="0.2">
      <c r="I4284" s="31">
        <v>1</v>
      </c>
      <c r="J4284" s="117" t="e">
        <f t="shared" si="67"/>
        <v>#DIV/0!</v>
      </c>
    </row>
    <row r="4285" spans="9:10" x14ac:dyDescent="0.2">
      <c r="I4285" s="31">
        <v>1</v>
      </c>
      <c r="J4285" s="117" t="e">
        <f t="shared" si="67"/>
        <v>#DIV/0!</v>
      </c>
    </row>
    <row r="4286" spans="9:10" x14ac:dyDescent="0.2">
      <c r="I4286" s="31">
        <v>1</v>
      </c>
      <c r="J4286" s="117" t="e">
        <f t="shared" si="67"/>
        <v>#DIV/0!</v>
      </c>
    </row>
    <row r="4287" spans="9:10" x14ac:dyDescent="0.2">
      <c r="I4287" s="31">
        <v>1</v>
      </c>
      <c r="J4287" s="117" t="e">
        <f t="shared" si="67"/>
        <v>#DIV/0!</v>
      </c>
    </row>
    <row r="4288" spans="9:10" x14ac:dyDescent="0.2">
      <c r="I4288" s="31">
        <v>1</v>
      </c>
      <c r="J4288" s="117" t="e">
        <f t="shared" si="67"/>
        <v>#DIV/0!</v>
      </c>
    </row>
    <row r="4289" spans="9:10" x14ac:dyDescent="0.2">
      <c r="I4289" s="31">
        <v>1</v>
      </c>
      <c r="J4289" s="117" t="e">
        <f t="shared" si="67"/>
        <v>#DIV/0!</v>
      </c>
    </row>
    <row r="4290" spans="9:10" x14ac:dyDescent="0.2">
      <c r="I4290" s="31">
        <v>1</v>
      </c>
      <c r="J4290" s="117" t="e">
        <f t="shared" si="67"/>
        <v>#DIV/0!</v>
      </c>
    </row>
    <row r="4291" spans="9:10" x14ac:dyDescent="0.2">
      <c r="I4291" s="31">
        <v>1</v>
      </c>
      <c r="J4291" s="117" t="e">
        <f t="shared" si="67"/>
        <v>#DIV/0!</v>
      </c>
    </row>
    <row r="4292" spans="9:10" x14ac:dyDescent="0.2">
      <c r="I4292" s="31">
        <v>1</v>
      </c>
      <c r="J4292" s="117" t="e">
        <f t="shared" si="67"/>
        <v>#DIV/0!</v>
      </c>
    </row>
    <row r="4293" spans="9:10" x14ac:dyDescent="0.2">
      <c r="I4293" s="31">
        <v>1</v>
      </c>
      <c r="J4293" s="117" t="e">
        <f t="shared" si="67"/>
        <v>#DIV/0!</v>
      </c>
    </row>
    <row r="4294" spans="9:10" x14ac:dyDescent="0.2">
      <c r="I4294" s="31">
        <v>1</v>
      </c>
      <c r="J4294" s="117" t="e">
        <f t="shared" si="67"/>
        <v>#DIV/0!</v>
      </c>
    </row>
    <row r="4295" spans="9:10" x14ac:dyDescent="0.2">
      <c r="I4295" s="31">
        <v>1</v>
      </c>
      <c r="J4295" s="117" t="e">
        <f t="shared" si="67"/>
        <v>#DIV/0!</v>
      </c>
    </row>
    <row r="4296" spans="9:10" x14ac:dyDescent="0.2">
      <c r="I4296" s="31">
        <v>1</v>
      </c>
      <c r="J4296" s="117" t="e">
        <f t="shared" si="67"/>
        <v>#DIV/0!</v>
      </c>
    </row>
    <row r="4297" spans="9:10" x14ac:dyDescent="0.2">
      <c r="I4297" s="31">
        <v>1</v>
      </c>
      <c r="J4297" s="117" t="e">
        <f t="shared" si="67"/>
        <v>#DIV/0!</v>
      </c>
    </row>
    <row r="4298" spans="9:10" x14ac:dyDescent="0.2">
      <c r="I4298" s="31">
        <v>1</v>
      </c>
      <c r="J4298" s="117" t="e">
        <f t="shared" si="67"/>
        <v>#DIV/0!</v>
      </c>
    </row>
    <row r="4299" spans="9:10" x14ac:dyDescent="0.2">
      <c r="I4299" s="31">
        <v>1</v>
      </c>
      <c r="J4299" s="117" t="e">
        <f t="shared" si="67"/>
        <v>#DIV/0!</v>
      </c>
    </row>
    <row r="4300" spans="9:10" x14ac:dyDescent="0.2">
      <c r="I4300" s="31">
        <v>1</v>
      </c>
      <c r="J4300" s="117" t="e">
        <f t="shared" si="67"/>
        <v>#DIV/0!</v>
      </c>
    </row>
    <row r="4301" spans="9:10" x14ac:dyDescent="0.2">
      <c r="I4301" s="31">
        <v>1</v>
      </c>
      <c r="J4301" s="117" t="e">
        <f t="shared" si="67"/>
        <v>#DIV/0!</v>
      </c>
    </row>
    <row r="4302" spans="9:10" x14ac:dyDescent="0.2">
      <c r="I4302" s="31">
        <v>1</v>
      </c>
      <c r="J4302" s="117" t="e">
        <f t="shared" si="67"/>
        <v>#DIV/0!</v>
      </c>
    </row>
    <row r="4303" spans="9:10" x14ac:dyDescent="0.2">
      <c r="I4303" s="31">
        <v>1</v>
      </c>
      <c r="J4303" s="117" t="e">
        <f t="shared" ref="J4303:J4366" si="68">+I4303/G4303</f>
        <v>#DIV/0!</v>
      </c>
    </row>
    <row r="4304" spans="9:10" x14ac:dyDescent="0.2">
      <c r="I4304" s="31">
        <v>1</v>
      </c>
      <c r="J4304" s="117" t="e">
        <f t="shared" si="68"/>
        <v>#DIV/0!</v>
      </c>
    </row>
    <row r="4305" spans="9:10" x14ac:dyDescent="0.2">
      <c r="I4305" s="31">
        <v>1</v>
      </c>
      <c r="J4305" s="117" t="e">
        <f t="shared" si="68"/>
        <v>#DIV/0!</v>
      </c>
    </row>
    <row r="4306" spans="9:10" x14ac:dyDescent="0.2">
      <c r="I4306" s="31">
        <v>1</v>
      </c>
      <c r="J4306" s="117" t="e">
        <f t="shared" si="68"/>
        <v>#DIV/0!</v>
      </c>
    </row>
    <row r="4307" spans="9:10" x14ac:dyDescent="0.2">
      <c r="I4307" s="31">
        <v>1</v>
      </c>
      <c r="J4307" s="117" t="e">
        <f t="shared" si="68"/>
        <v>#DIV/0!</v>
      </c>
    </row>
    <row r="4308" spans="9:10" x14ac:dyDescent="0.2">
      <c r="I4308" s="31">
        <v>1</v>
      </c>
      <c r="J4308" s="117" t="e">
        <f t="shared" si="68"/>
        <v>#DIV/0!</v>
      </c>
    </row>
    <row r="4309" spans="9:10" x14ac:dyDescent="0.2">
      <c r="I4309" s="31">
        <v>1</v>
      </c>
      <c r="J4309" s="117" t="e">
        <f t="shared" si="68"/>
        <v>#DIV/0!</v>
      </c>
    </row>
    <row r="4310" spans="9:10" x14ac:dyDescent="0.2">
      <c r="I4310" s="31">
        <v>1</v>
      </c>
      <c r="J4310" s="117" t="e">
        <f t="shared" si="68"/>
        <v>#DIV/0!</v>
      </c>
    </row>
    <row r="4311" spans="9:10" x14ac:dyDescent="0.2">
      <c r="I4311" s="31">
        <v>1</v>
      </c>
      <c r="J4311" s="117" t="e">
        <f t="shared" si="68"/>
        <v>#DIV/0!</v>
      </c>
    </row>
    <row r="4312" spans="9:10" x14ac:dyDescent="0.2">
      <c r="I4312" s="31">
        <v>1</v>
      </c>
      <c r="J4312" s="117" t="e">
        <f t="shared" si="68"/>
        <v>#DIV/0!</v>
      </c>
    </row>
    <row r="4313" spans="9:10" x14ac:dyDescent="0.2">
      <c r="I4313" s="31">
        <v>1</v>
      </c>
      <c r="J4313" s="117" t="e">
        <f t="shared" si="68"/>
        <v>#DIV/0!</v>
      </c>
    </row>
    <row r="4314" spans="9:10" x14ac:dyDescent="0.2">
      <c r="I4314" s="31">
        <v>1</v>
      </c>
      <c r="J4314" s="117" t="e">
        <f t="shared" si="68"/>
        <v>#DIV/0!</v>
      </c>
    </row>
    <row r="4315" spans="9:10" x14ac:dyDescent="0.2">
      <c r="I4315" s="31">
        <v>1</v>
      </c>
      <c r="J4315" s="117" t="e">
        <f t="shared" si="68"/>
        <v>#DIV/0!</v>
      </c>
    </row>
    <row r="4316" spans="9:10" x14ac:dyDescent="0.2">
      <c r="I4316" s="31">
        <v>1</v>
      </c>
      <c r="J4316" s="117" t="e">
        <f t="shared" si="68"/>
        <v>#DIV/0!</v>
      </c>
    </row>
    <row r="4317" spans="9:10" x14ac:dyDescent="0.2">
      <c r="I4317" s="31">
        <v>1</v>
      </c>
      <c r="J4317" s="117" t="e">
        <f t="shared" si="68"/>
        <v>#DIV/0!</v>
      </c>
    </row>
    <row r="4318" spans="9:10" x14ac:dyDescent="0.2">
      <c r="I4318" s="31">
        <v>1</v>
      </c>
      <c r="J4318" s="117" t="e">
        <f t="shared" si="68"/>
        <v>#DIV/0!</v>
      </c>
    </row>
    <row r="4319" spans="9:10" x14ac:dyDescent="0.2">
      <c r="I4319" s="31">
        <v>1</v>
      </c>
      <c r="J4319" s="117" t="e">
        <f t="shared" si="68"/>
        <v>#DIV/0!</v>
      </c>
    </row>
    <row r="4320" spans="9:10" x14ac:dyDescent="0.2">
      <c r="I4320" s="31">
        <v>1</v>
      </c>
      <c r="J4320" s="117" t="e">
        <f t="shared" si="68"/>
        <v>#DIV/0!</v>
      </c>
    </row>
    <row r="4321" spans="9:10" x14ac:dyDescent="0.2">
      <c r="I4321" s="31">
        <v>1</v>
      </c>
      <c r="J4321" s="117" t="e">
        <f t="shared" si="68"/>
        <v>#DIV/0!</v>
      </c>
    </row>
    <row r="4322" spans="9:10" x14ac:dyDescent="0.2">
      <c r="I4322" s="31">
        <v>1</v>
      </c>
      <c r="J4322" s="117" t="e">
        <f t="shared" si="68"/>
        <v>#DIV/0!</v>
      </c>
    </row>
    <row r="4323" spans="9:10" x14ac:dyDescent="0.2">
      <c r="I4323" s="31">
        <v>1</v>
      </c>
      <c r="J4323" s="117" t="e">
        <f t="shared" si="68"/>
        <v>#DIV/0!</v>
      </c>
    </row>
    <row r="4324" spans="9:10" x14ac:dyDescent="0.2">
      <c r="I4324" s="31">
        <v>1</v>
      </c>
      <c r="J4324" s="117" t="e">
        <f t="shared" si="68"/>
        <v>#DIV/0!</v>
      </c>
    </row>
    <row r="4325" spans="9:10" x14ac:dyDescent="0.2">
      <c r="I4325" s="31">
        <v>1</v>
      </c>
      <c r="J4325" s="117" t="e">
        <f t="shared" si="68"/>
        <v>#DIV/0!</v>
      </c>
    </row>
    <row r="4326" spans="9:10" x14ac:dyDescent="0.2">
      <c r="I4326" s="31">
        <v>1</v>
      </c>
      <c r="J4326" s="117" t="e">
        <f t="shared" si="68"/>
        <v>#DIV/0!</v>
      </c>
    </row>
    <row r="4327" spans="9:10" x14ac:dyDescent="0.2">
      <c r="I4327" s="31">
        <v>1</v>
      </c>
      <c r="J4327" s="117" t="e">
        <f t="shared" si="68"/>
        <v>#DIV/0!</v>
      </c>
    </row>
    <row r="4328" spans="9:10" x14ac:dyDescent="0.2">
      <c r="I4328" s="31">
        <v>1</v>
      </c>
      <c r="J4328" s="117" t="e">
        <f t="shared" si="68"/>
        <v>#DIV/0!</v>
      </c>
    </row>
    <row r="4329" spans="9:10" x14ac:dyDescent="0.2">
      <c r="I4329" s="31">
        <v>1</v>
      </c>
      <c r="J4329" s="117" t="e">
        <f t="shared" si="68"/>
        <v>#DIV/0!</v>
      </c>
    </row>
    <row r="4330" spans="9:10" x14ac:dyDescent="0.2">
      <c r="I4330" s="31">
        <v>1</v>
      </c>
      <c r="J4330" s="117" t="e">
        <f t="shared" si="68"/>
        <v>#DIV/0!</v>
      </c>
    </row>
    <row r="4331" spans="9:10" x14ac:dyDescent="0.2">
      <c r="I4331" s="31">
        <v>1</v>
      </c>
      <c r="J4331" s="117" t="e">
        <f t="shared" si="68"/>
        <v>#DIV/0!</v>
      </c>
    </row>
    <row r="4332" spans="9:10" x14ac:dyDescent="0.2">
      <c r="I4332" s="31">
        <v>1</v>
      </c>
      <c r="J4332" s="117" t="e">
        <f t="shared" si="68"/>
        <v>#DIV/0!</v>
      </c>
    </row>
    <row r="4333" spans="9:10" x14ac:dyDescent="0.2">
      <c r="I4333" s="31">
        <v>1</v>
      </c>
      <c r="J4333" s="117" t="e">
        <f t="shared" si="68"/>
        <v>#DIV/0!</v>
      </c>
    </row>
    <row r="4334" spans="9:10" x14ac:dyDescent="0.2">
      <c r="I4334" s="31">
        <v>1</v>
      </c>
      <c r="J4334" s="117" t="e">
        <f t="shared" si="68"/>
        <v>#DIV/0!</v>
      </c>
    </row>
    <row r="4335" spans="9:10" x14ac:dyDescent="0.2">
      <c r="I4335" s="31">
        <v>1</v>
      </c>
      <c r="J4335" s="117" t="e">
        <f t="shared" si="68"/>
        <v>#DIV/0!</v>
      </c>
    </row>
    <row r="4336" spans="9:10" x14ac:dyDescent="0.2">
      <c r="I4336" s="31">
        <v>1</v>
      </c>
      <c r="J4336" s="117" t="e">
        <f t="shared" si="68"/>
        <v>#DIV/0!</v>
      </c>
    </row>
    <row r="4337" spans="9:10" x14ac:dyDescent="0.2">
      <c r="I4337" s="31">
        <v>1</v>
      </c>
      <c r="J4337" s="117" t="e">
        <f t="shared" si="68"/>
        <v>#DIV/0!</v>
      </c>
    </row>
    <row r="4338" spans="9:10" x14ac:dyDescent="0.2">
      <c r="I4338" s="31">
        <v>1</v>
      </c>
      <c r="J4338" s="117" t="e">
        <f t="shared" si="68"/>
        <v>#DIV/0!</v>
      </c>
    </row>
    <row r="4339" spans="9:10" x14ac:dyDescent="0.2">
      <c r="I4339" s="31">
        <v>1</v>
      </c>
      <c r="J4339" s="117" t="e">
        <f t="shared" si="68"/>
        <v>#DIV/0!</v>
      </c>
    </row>
    <row r="4340" spans="9:10" x14ac:dyDescent="0.2">
      <c r="I4340" s="31">
        <v>1</v>
      </c>
      <c r="J4340" s="117" t="e">
        <f t="shared" si="68"/>
        <v>#DIV/0!</v>
      </c>
    </row>
    <row r="4341" spans="9:10" x14ac:dyDescent="0.2">
      <c r="I4341" s="31">
        <v>1</v>
      </c>
      <c r="J4341" s="117" t="e">
        <f t="shared" si="68"/>
        <v>#DIV/0!</v>
      </c>
    </row>
    <row r="4342" spans="9:10" x14ac:dyDescent="0.2">
      <c r="I4342" s="31">
        <v>1</v>
      </c>
      <c r="J4342" s="117" t="e">
        <f t="shared" si="68"/>
        <v>#DIV/0!</v>
      </c>
    </row>
    <row r="4343" spans="9:10" x14ac:dyDescent="0.2">
      <c r="I4343" s="31">
        <v>1</v>
      </c>
      <c r="J4343" s="117" t="e">
        <f t="shared" si="68"/>
        <v>#DIV/0!</v>
      </c>
    </row>
    <row r="4344" spans="9:10" x14ac:dyDescent="0.2">
      <c r="I4344" s="31">
        <v>1</v>
      </c>
      <c r="J4344" s="117" t="e">
        <f t="shared" si="68"/>
        <v>#DIV/0!</v>
      </c>
    </row>
    <row r="4345" spans="9:10" x14ac:dyDescent="0.2">
      <c r="I4345" s="31">
        <v>1</v>
      </c>
      <c r="J4345" s="117" t="e">
        <f t="shared" si="68"/>
        <v>#DIV/0!</v>
      </c>
    </row>
    <row r="4346" spans="9:10" x14ac:dyDescent="0.2">
      <c r="I4346" s="31">
        <v>1</v>
      </c>
      <c r="J4346" s="117" t="e">
        <f t="shared" si="68"/>
        <v>#DIV/0!</v>
      </c>
    </row>
    <row r="4347" spans="9:10" x14ac:dyDescent="0.2">
      <c r="I4347" s="31">
        <v>1</v>
      </c>
      <c r="J4347" s="117" t="e">
        <f t="shared" si="68"/>
        <v>#DIV/0!</v>
      </c>
    </row>
    <row r="4348" spans="9:10" x14ac:dyDescent="0.2">
      <c r="I4348" s="31">
        <v>1</v>
      </c>
      <c r="J4348" s="117" t="e">
        <f t="shared" si="68"/>
        <v>#DIV/0!</v>
      </c>
    </row>
    <row r="4349" spans="9:10" x14ac:dyDescent="0.2">
      <c r="I4349" s="31">
        <v>1</v>
      </c>
      <c r="J4349" s="117" t="e">
        <f t="shared" si="68"/>
        <v>#DIV/0!</v>
      </c>
    </row>
    <row r="4350" spans="9:10" x14ac:dyDescent="0.2">
      <c r="I4350" s="31">
        <v>1</v>
      </c>
      <c r="J4350" s="117" t="e">
        <f t="shared" si="68"/>
        <v>#DIV/0!</v>
      </c>
    </row>
    <row r="4351" spans="9:10" x14ac:dyDescent="0.2">
      <c r="I4351" s="31">
        <v>1</v>
      </c>
      <c r="J4351" s="117" t="e">
        <f t="shared" si="68"/>
        <v>#DIV/0!</v>
      </c>
    </row>
    <row r="4352" spans="9:10" x14ac:dyDescent="0.2">
      <c r="I4352" s="31">
        <v>1</v>
      </c>
      <c r="J4352" s="117" t="e">
        <f t="shared" si="68"/>
        <v>#DIV/0!</v>
      </c>
    </row>
    <row r="4353" spans="9:10" x14ac:dyDescent="0.2">
      <c r="I4353" s="31">
        <v>1</v>
      </c>
      <c r="J4353" s="117" t="e">
        <f t="shared" si="68"/>
        <v>#DIV/0!</v>
      </c>
    </row>
    <row r="4354" spans="9:10" x14ac:dyDescent="0.2">
      <c r="I4354" s="31">
        <v>1</v>
      </c>
      <c r="J4354" s="117" t="e">
        <f t="shared" si="68"/>
        <v>#DIV/0!</v>
      </c>
    </row>
    <row r="4355" spans="9:10" x14ac:dyDescent="0.2">
      <c r="I4355" s="31">
        <v>1</v>
      </c>
      <c r="J4355" s="117" t="e">
        <f t="shared" si="68"/>
        <v>#DIV/0!</v>
      </c>
    </row>
    <row r="4356" spans="9:10" x14ac:dyDescent="0.2">
      <c r="I4356" s="31">
        <v>1</v>
      </c>
      <c r="J4356" s="117" t="e">
        <f t="shared" si="68"/>
        <v>#DIV/0!</v>
      </c>
    </row>
    <row r="4357" spans="9:10" x14ac:dyDescent="0.2">
      <c r="I4357" s="31">
        <v>1</v>
      </c>
      <c r="J4357" s="117" t="e">
        <f t="shared" si="68"/>
        <v>#DIV/0!</v>
      </c>
    </row>
    <row r="4358" spans="9:10" x14ac:dyDescent="0.2">
      <c r="I4358" s="31">
        <v>1</v>
      </c>
      <c r="J4358" s="117" t="e">
        <f t="shared" si="68"/>
        <v>#DIV/0!</v>
      </c>
    </row>
    <row r="4359" spans="9:10" x14ac:dyDescent="0.2">
      <c r="I4359" s="31">
        <v>1</v>
      </c>
      <c r="J4359" s="117" t="e">
        <f t="shared" si="68"/>
        <v>#DIV/0!</v>
      </c>
    </row>
    <row r="4360" spans="9:10" x14ac:dyDescent="0.2">
      <c r="I4360" s="31">
        <v>1</v>
      </c>
      <c r="J4360" s="117" t="e">
        <f t="shared" si="68"/>
        <v>#DIV/0!</v>
      </c>
    </row>
    <row r="4361" spans="9:10" x14ac:dyDescent="0.2">
      <c r="I4361" s="31">
        <v>1</v>
      </c>
      <c r="J4361" s="117" t="e">
        <f t="shared" si="68"/>
        <v>#DIV/0!</v>
      </c>
    </row>
    <row r="4362" spans="9:10" x14ac:dyDescent="0.2">
      <c r="I4362" s="31">
        <v>1</v>
      </c>
      <c r="J4362" s="117" t="e">
        <f t="shared" si="68"/>
        <v>#DIV/0!</v>
      </c>
    </row>
    <row r="4363" spans="9:10" x14ac:dyDescent="0.2">
      <c r="I4363" s="31">
        <v>1</v>
      </c>
      <c r="J4363" s="117" t="e">
        <f t="shared" si="68"/>
        <v>#DIV/0!</v>
      </c>
    </row>
    <row r="4364" spans="9:10" x14ac:dyDescent="0.2">
      <c r="I4364" s="31">
        <v>1</v>
      </c>
      <c r="J4364" s="117" t="e">
        <f t="shared" si="68"/>
        <v>#DIV/0!</v>
      </c>
    </row>
    <row r="4365" spans="9:10" x14ac:dyDescent="0.2">
      <c r="I4365" s="31">
        <v>1</v>
      </c>
      <c r="J4365" s="117" t="e">
        <f t="shared" si="68"/>
        <v>#DIV/0!</v>
      </c>
    </row>
    <row r="4366" spans="9:10" x14ac:dyDescent="0.2">
      <c r="I4366" s="31">
        <v>1</v>
      </c>
      <c r="J4366" s="117" t="e">
        <f t="shared" si="68"/>
        <v>#DIV/0!</v>
      </c>
    </row>
    <row r="4367" spans="9:10" x14ac:dyDescent="0.2">
      <c r="I4367" s="31">
        <v>1</v>
      </c>
      <c r="J4367" s="117" t="e">
        <f t="shared" ref="J4367:J4430" si="69">+I4367/G4367</f>
        <v>#DIV/0!</v>
      </c>
    </row>
    <row r="4368" spans="9:10" x14ac:dyDescent="0.2">
      <c r="I4368" s="31">
        <v>1</v>
      </c>
      <c r="J4368" s="117" t="e">
        <f t="shared" si="69"/>
        <v>#DIV/0!</v>
      </c>
    </row>
    <row r="4369" spans="9:10" x14ac:dyDescent="0.2">
      <c r="I4369" s="31">
        <v>1</v>
      </c>
      <c r="J4369" s="117" t="e">
        <f t="shared" si="69"/>
        <v>#DIV/0!</v>
      </c>
    </row>
    <row r="4370" spans="9:10" x14ac:dyDescent="0.2">
      <c r="I4370" s="31">
        <v>1</v>
      </c>
      <c r="J4370" s="117" t="e">
        <f t="shared" si="69"/>
        <v>#DIV/0!</v>
      </c>
    </row>
    <row r="4371" spans="9:10" x14ac:dyDescent="0.2">
      <c r="I4371" s="31">
        <v>1</v>
      </c>
      <c r="J4371" s="117" t="e">
        <f t="shared" si="69"/>
        <v>#DIV/0!</v>
      </c>
    </row>
    <row r="4372" spans="9:10" x14ac:dyDescent="0.2">
      <c r="I4372" s="31">
        <v>1</v>
      </c>
      <c r="J4372" s="117" t="e">
        <f t="shared" si="69"/>
        <v>#DIV/0!</v>
      </c>
    </row>
    <row r="4373" spans="9:10" x14ac:dyDescent="0.2">
      <c r="I4373" s="31">
        <v>1</v>
      </c>
      <c r="J4373" s="117" t="e">
        <f t="shared" si="69"/>
        <v>#DIV/0!</v>
      </c>
    </row>
    <row r="4374" spans="9:10" x14ac:dyDescent="0.2">
      <c r="I4374" s="31">
        <v>1</v>
      </c>
      <c r="J4374" s="117" t="e">
        <f t="shared" si="69"/>
        <v>#DIV/0!</v>
      </c>
    </row>
    <row r="4375" spans="9:10" x14ac:dyDescent="0.2">
      <c r="I4375" s="31">
        <v>1</v>
      </c>
      <c r="J4375" s="117" t="e">
        <f t="shared" si="69"/>
        <v>#DIV/0!</v>
      </c>
    </row>
    <row r="4376" spans="9:10" x14ac:dyDescent="0.2">
      <c r="I4376" s="31">
        <v>1</v>
      </c>
      <c r="J4376" s="117" t="e">
        <f t="shared" si="69"/>
        <v>#DIV/0!</v>
      </c>
    </row>
    <row r="4377" spans="9:10" x14ac:dyDescent="0.2">
      <c r="I4377" s="31">
        <v>1</v>
      </c>
      <c r="J4377" s="117" t="e">
        <f t="shared" si="69"/>
        <v>#DIV/0!</v>
      </c>
    </row>
    <row r="4378" spans="9:10" x14ac:dyDescent="0.2">
      <c r="I4378" s="31">
        <v>1</v>
      </c>
      <c r="J4378" s="117" t="e">
        <f t="shared" si="69"/>
        <v>#DIV/0!</v>
      </c>
    </row>
    <row r="4379" spans="9:10" x14ac:dyDescent="0.2">
      <c r="I4379" s="31">
        <v>1</v>
      </c>
      <c r="J4379" s="117" t="e">
        <f t="shared" si="69"/>
        <v>#DIV/0!</v>
      </c>
    </row>
    <row r="4380" spans="9:10" x14ac:dyDescent="0.2">
      <c r="I4380" s="31">
        <v>1</v>
      </c>
      <c r="J4380" s="117" t="e">
        <f t="shared" si="69"/>
        <v>#DIV/0!</v>
      </c>
    </row>
    <row r="4381" spans="9:10" x14ac:dyDescent="0.2">
      <c r="I4381" s="31">
        <v>1</v>
      </c>
      <c r="J4381" s="117" t="e">
        <f t="shared" si="69"/>
        <v>#DIV/0!</v>
      </c>
    </row>
    <row r="4382" spans="9:10" x14ac:dyDescent="0.2">
      <c r="I4382" s="31">
        <v>1</v>
      </c>
      <c r="J4382" s="117" t="e">
        <f t="shared" si="69"/>
        <v>#DIV/0!</v>
      </c>
    </row>
    <row r="4383" spans="9:10" x14ac:dyDescent="0.2">
      <c r="I4383" s="31">
        <v>1</v>
      </c>
      <c r="J4383" s="117" t="e">
        <f t="shared" si="69"/>
        <v>#DIV/0!</v>
      </c>
    </row>
    <row r="4384" spans="9:10" x14ac:dyDescent="0.2">
      <c r="I4384" s="31">
        <v>1</v>
      </c>
      <c r="J4384" s="117" t="e">
        <f t="shared" si="69"/>
        <v>#DIV/0!</v>
      </c>
    </row>
    <row r="4385" spans="9:10" x14ac:dyDescent="0.2">
      <c r="I4385" s="31">
        <v>1</v>
      </c>
      <c r="J4385" s="117" t="e">
        <f t="shared" si="69"/>
        <v>#DIV/0!</v>
      </c>
    </row>
    <row r="4386" spans="9:10" x14ac:dyDescent="0.2">
      <c r="I4386" s="31">
        <v>1</v>
      </c>
      <c r="J4386" s="117" t="e">
        <f t="shared" si="69"/>
        <v>#DIV/0!</v>
      </c>
    </row>
    <row r="4387" spans="9:10" x14ac:dyDescent="0.2">
      <c r="I4387" s="31">
        <v>1</v>
      </c>
      <c r="J4387" s="117" t="e">
        <f t="shared" si="69"/>
        <v>#DIV/0!</v>
      </c>
    </row>
    <row r="4388" spans="9:10" x14ac:dyDescent="0.2">
      <c r="I4388" s="31">
        <v>1</v>
      </c>
      <c r="J4388" s="117" t="e">
        <f t="shared" si="69"/>
        <v>#DIV/0!</v>
      </c>
    </row>
    <row r="4389" spans="9:10" x14ac:dyDescent="0.2">
      <c r="I4389" s="31">
        <v>1</v>
      </c>
      <c r="J4389" s="117" t="e">
        <f t="shared" si="69"/>
        <v>#DIV/0!</v>
      </c>
    </row>
    <row r="4390" spans="9:10" x14ac:dyDescent="0.2">
      <c r="I4390" s="31">
        <v>1</v>
      </c>
      <c r="J4390" s="117" t="e">
        <f t="shared" si="69"/>
        <v>#DIV/0!</v>
      </c>
    </row>
    <row r="4391" spans="9:10" x14ac:dyDescent="0.2">
      <c r="I4391" s="31">
        <v>1</v>
      </c>
      <c r="J4391" s="117" t="e">
        <f t="shared" si="69"/>
        <v>#DIV/0!</v>
      </c>
    </row>
    <row r="4392" spans="9:10" x14ac:dyDescent="0.2">
      <c r="I4392" s="31">
        <v>1</v>
      </c>
      <c r="J4392" s="117" t="e">
        <f t="shared" si="69"/>
        <v>#DIV/0!</v>
      </c>
    </row>
    <row r="4393" spans="9:10" x14ac:dyDescent="0.2">
      <c r="I4393" s="31">
        <v>1</v>
      </c>
      <c r="J4393" s="117" t="e">
        <f t="shared" si="69"/>
        <v>#DIV/0!</v>
      </c>
    </row>
    <row r="4394" spans="9:10" x14ac:dyDescent="0.2">
      <c r="I4394" s="31">
        <v>1</v>
      </c>
      <c r="J4394" s="117" t="e">
        <f t="shared" si="69"/>
        <v>#DIV/0!</v>
      </c>
    </row>
    <row r="4395" spans="9:10" x14ac:dyDescent="0.2">
      <c r="I4395" s="31">
        <v>1</v>
      </c>
      <c r="J4395" s="117" t="e">
        <f t="shared" si="69"/>
        <v>#DIV/0!</v>
      </c>
    </row>
    <row r="4396" spans="9:10" x14ac:dyDescent="0.2">
      <c r="I4396" s="31">
        <v>1</v>
      </c>
      <c r="J4396" s="117" t="e">
        <f t="shared" si="69"/>
        <v>#DIV/0!</v>
      </c>
    </row>
    <row r="4397" spans="9:10" x14ac:dyDescent="0.2">
      <c r="I4397" s="31">
        <v>1</v>
      </c>
      <c r="J4397" s="117" t="e">
        <f t="shared" si="69"/>
        <v>#DIV/0!</v>
      </c>
    </row>
    <row r="4398" spans="9:10" x14ac:dyDescent="0.2">
      <c r="I4398" s="31">
        <v>1</v>
      </c>
      <c r="J4398" s="117" t="e">
        <f t="shared" si="69"/>
        <v>#DIV/0!</v>
      </c>
    </row>
    <row r="4399" spans="9:10" x14ac:dyDescent="0.2">
      <c r="I4399" s="31">
        <v>1</v>
      </c>
      <c r="J4399" s="117" t="e">
        <f t="shared" si="69"/>
        <v>#DIV/0!</v>
      </c>
    </row>
    <row r="4400" spans="9:10" x14ac:dyDescent="0.2">
      <c r="I4400" s="31">
        <v>1</v>
      </c>
      <c r="J4400" s="117" t="e">
        <f t="shared" si="69"/>
        <v>#DIV/0!</v>
      </c>
    </row>
    <row r="4401" spans="9:10" x14ac:dyDescent="0.2">
      <c r="I4401" s="31">
        <v>1</v>
      </c>
      <c r="J4401" s="117" t="e">
        <f t="shared" si="69"/>
        <v>#DIV/0!</v>
      </c>
    </row>
    <row r="4402" spans="9:10" x14ac:dyDescent="0.2">
      <c r="I4402" s="31">
        <v>1</v>
      </c>
      <c r="J4402" s="117" t="e">
        <f t="shared" si="69"/>
        <v>#DIV/0!</v>
      </c>
    </row>
    <row r="4403" spans="9:10" x14ac:dyDescent="0.2">
      <c r="I4403" s="31">
        <v>1</v>
      </c>
      <c r="J4403" s="117" t="e">
        <f t="shared" si="69"/>
        <v>#DIV/0!</v>
      </c>
    </row>
    <row r="4404" spans="9:10" x14ac:dyDescent="0.2">
      <c r="I4404" s="31">
        <v>1</v>
      </c>
      <c r="J4404" s="117" t="e">
        <f t="shared" si="69"/>
        <v>#DIV/0!</v>
      </c>
    </row>
    <row r="4405" spans="9:10" x14ac:dyDescent="0.2">
      <c r="I4405" s="31">
        <v>1</v>
      </c>
      <c r="J4405" s="117" t="e">
        <f t="shared" si="69"/>
        <v>#DIV/0!</v>
      </c>
    </row>
    <row r="4406" spans="9:10" x14ac:dyDescent="0.2">
      <c r="I4406" s="31">
        <v>1</v>
      </c>
      <c r="J4406" s="117" t="e">
        <f t="shared" si="69"/>
        <v>#DIV/0!</v>
      </c>
    </row>
    <row r="4407" spans="9:10" x14ac:dyDescent="0.2">
      <c r="I4407" s="31">
        <v>1</v>
      </c>
      <c r="J4407" s="117" t="e">
        <f t="shared" si="69"/>
        <v>#DIV/0!</v>
      </c>
    </row>
    <row r="4408" spans="9:10" x14ac:dyDescent="0.2">
      <c r="I4408" s="31">
        <v>1</v>
      </c>
      <c r="J4408" s="117" t="e">
        <f t="shared" si="69"/>
        <v>#DIV/0!</v>
      </c>
    </row>
    <row r="4409" spans="9:10" x14ac:dyDescent="0.2">
      <c r="I4409" s="31">
        <v>1</v>
      </c>
      <c r="J4409" s="117" t="e">
        <f t="shared" si="69"/>
        <v>#DIV/0!</v>
      </c>
    </row>
    <row r="4410" spans="9:10" x14ac:dyDescent="0.2">
      <c r="I4410" s="31">
        <v>1</v>
      </c>
      <c r="J4410" s="117" t="e">
        <f t="shared" si="69"/>
        <v>#DIV/0!</v>
      </c>
    </row>
    <row r="4411" spans="9:10" x14ac:dyDescent="0.2">
      <c r="I4411" s="31">
        <v>1</v>
      </c>
      <c r="J4411" s="117" t="e">
        <f t="shared" si="69"/>
        <v>#DIV/0!</v>
      </c>
    </row>
    <row r="4412" spans="9:10" x14ac:dyDescent="0.2">
      <c r="I4412" s="31">
        <v>1</v>
      </c>
      <c r="J4412" s="117" t="e">
        <f t="shared" si="69"/>
        <v>#DIV/0!</v>
      </c>
    </row>
    <row r="4413" spans="9:10" x14ac:dyDescent="0.2">
      <c r="I4413" s="31">
        <v>1</v>
      </c>
      <c r="J4413" s="117" t="e">
        <f t="shared" si="69"/>
        <v>#DIV/0!</v>
      </c>
    </row>
    <row r="4414" spans="9:10" x14ac:dyDescent="0.2">
      <c r="I4414" s="31">
        <v>1</v>
      </c>
      <c r="J4414" s="117" t="e">
        <f t="shared" si="69"/>
        <v>#DIV/0!</v>
      </c>
    </row>
    <row r="4415" spans="9:10" x14ac:dyDescent="0.2">
      <c r="I4415" s="31">
        <v>1</v>
      </c>
      <c r="J4415" s="117" t="e">
        <f t="shared" si="69"/>
        <v>#DIV/0!</v>
      </c>
    </row>
    <row r="4416" spans="9:10" x14ac:dyDescent="0.2">
      <c r="I4416" s="31">
        <v>1</v>
      </c>
      <c r="J4416" s="117" t="e">
        <f t="shared" si="69"/>
        <v>#DIV/0!</v>
      </c>
    </row>
    <row r="4417" spans="9:10" x14ac:dyDescent="0.2">
      <c r="I4417" s="31">
        <v>1</v>
      </c>
      <c r="J4417" s="117" t="e">
        <f t="shared" si="69"/>
        <v>#DIV/0!</v>
      </c>
    </row>
    <row r="4418" spans="9:10" x14ac:dyDescent="0.2">
      <c r="I4418" s="31">
        <v>1</v>
      </c>
      <c r="J4418" s="117" t="e">
        <f t="shared" si="69"/>
        <v>#DIV/0!</v>
      </c>
    </row>
    <row r="4419" spans="9:10" x14ac:dyDescent="0.2">
      <c r="I4419" s="31">
        <v>1</v>
      </c>
      <c r="J4419" s="117" t="e">
        <f t="shared" si="69"/>
        <v>#DIV/0!</v>
      </c>
    </row>
    <row r="4420" spans="9:10" x14ac:dyDescent="0.2">
      <c r="I4420" s="31">
        <v>1</v>
      </c>
      <c r="J4420" s="117" t="e">
        <f t="shared" si="69"/>
        <v>#DIV/0!</v>
      </c>
    </row>
    <row r="4421" spans="9:10" x14ac:dyDescent="0.2">
      <c r="I4421" s="31">
        <v>1</v>
      </c>
      <c r="J4421" s="117" t="e">
        <f t="shared" si="69"/>
        <v>#DIV/0!</v>
      </c>
    </row>
    <row r="4422" spans="9:10" x14ac:dyDescent="0.2">
      <c r="I4422" s="31">
        <v>1</v>
      </c>
      <c r="J4422" s="117" t="e">
        <f t="shared" si="69"/>
        <v>#DIV/0!</v>
      </c>
    </row>
    <row r="4423" spans="9:10" x14ac:dyDescent="0.2">
      <c r="I4423" s="31">
        <v>1</v>
      </c>
      <c r="J4423" s="117" t="e">
        <f t="shared" si="69"/>
        <v>#DIV/0!</v>
      </c>
    </row>
    <row r="4424" spans="9:10" x14ac:dyDescent="0.2">
      <c r="I4424" s="31">
        <v>1</v>
      </c>
      <c r="J4424" s="117" t="e">
        <f t="shared" si="69"/>
        <v>#DIV/0!</v>
      </c>
    </row>
    <row r="4425" spans="9:10" x14ac:dyDescent="0.2">
      <c r="I4425" s="31">
        <v>1</v>
      </c>
      <c r="J4425" s="117" t="e">
        <f t="shared" si="69"/>
        <v>#DIV/0!</v>
      </c>
    </row>
    <row r="4426" spans="9:10" x14ac:dyDescent="0.2">
      <c r="I4426" s="31">
        <v>1</v>
      </c>
      <c r="J4426" s="117" t="e">
        <f t="shared" si="69"/>
        <v>#DIV/0!</v>
      </c>
    </row>
    <row r="4427" spans="9:10" x14ac:dyDescent="0.2">
      <c r="I4427" s="31">
        <v>1</v>
      </c>
      <c r="J4427" s="117" t="e">
        <f t="shared" si="69"/>
        <v>#DIV/0!</v>
      </c>
    </row>
    <row r="4428" spans="9:10" x14ac:dyDescent="0.2">
      <c r="I4428" s="31">
        <v>1</v>
      </c>
      <c r="J4428" s="117" t="e">
        <f t="shared" si="69"/>
        <v>#DIV/0!</v>
      </c>
    </row>
    <row r="4429" spans="9:10" x14ac:dyDescent="0.2">
      <c r="I4429" s="31">
        <v>1</v>
      </c>
      <c r="J4429" s="117" t="e">
        <f t="shared" si="69"/>
        <v>#DIV/0!</v>
      </c>
    </row>
    <row r="4430" spans="9:10" x14ac:dyDescent="0.2">
      <c r="I4430" s="31">
        <v>1</v>
      </c>
      <c r="J4430" s="117" t="e">
        <f t="shared" si="69"/>
        <v>#DIV/0!</v>
      </c>
    </row>
    <row r="4431" spans="9:10" x14ac:dyDescent="0.2">
      <c r="I4431" s="31">
        <v>1</v>
      </c>
      <c r="J4431" s="117" t="e">
        <f t="shared" ref="J4431:J4494" si="70">+I4431/G4431</f>
        <v>#DIV/0!</v>
      </c>
    </row>
    <row r="4432" spans="9:10" x14ac:dyDescent="0.2">
      <c r="I4432" s="31">
        <v>1</v>
      </c>
      <c r="J4432" s="117" t="e">
        <f t="shared" si="70"/>
        <v>#DIV/0!</v>
      </c>
    </row>
    <row r="4433" spans="9:10" x14ac:dyDescent="0.2">
      <c r="I4433" s="31">
        <v>1</v>
      </c>
      <c r="J4433" s="117" t="e">
        <f t="shared" si="70"/>
        <v>#DIV/0!</v>
      </c>
    </row>
    <row r="4434" spans="9:10" x14ac:dyDescent="0.2">
      <c r="I4434" s="31">
        <v>1</v>
      </c>
      <c r="J4434" s="117" t="e">
        <f t="shared" si="70"/>
        <v>#DIV/0!</v>
      </c>
    </row>
    <row r="4435" spans="9:10" x14ac:dyDescent="0.2">
      <c r="I4435" s="31">
        <v>1</v>
      </c>
      <c r="J4435" s="117" t="e">
        <f t="shared" si="70"/>
        <v>#DIV/0!</v>
      </c>
    </row>
    <row r="4436" spans="9:10" x14ac:dyDescent="0.2">
      <c r="I4436" s="31">
        <v>1</v>
      </c>
      <c r="J4436" s="117" t="e">
        <f t="shared" si="70"/>
        <v>#DIV/0!</v>
      </c>
    </row>
    <row r="4437" spans="9:10" x14ac:dyDescent="0.2">
      <c r="I4437" s="31">
        <v>1</v>
      </c>
      <c r="J4437" s="117" t="e">
        <f t="shared" si="70"/>
        <v>#DIV/0!</v>
      </c>
    </row>
    <row r="4438" spans="9:10" x14ac:dyDescent="0.2">
      <c r="I4438" s="31">
        <v>1</v>
      </c>
      <c r="J4438" s="117" t="e">
        <f t="shared" si="70"/>
        <v>#DIV/0!</v>
      </c>
    </row>
    <row r="4439" spans="9:10" x14ac:dyDescent="0.2">
      <c r="I4439" s="31">
        <v>1</v>
      </c>
      <c r="J4439" s="117" t="e">
        <f t="shared" si="70"/>
        <v>#DIV/0!</v>
      </c>
    </row>
    <row r="4440" spans="9:10" x14ac:dyDescent="0.2">
      <c r="I4440" s="31">
        <v>1</v>
      </c>
      <c r="J4440" s="117" t="e">
        <f t="shared" si="70"/>
        <v>#DIV/0!</v>
      </c>
    </row>
    <row r="4441" spans="9:10" x14ac:dyDescent="0.2">
      <c r="I4441" s="31">
        <v>1</v>
      </c>
      <c r="J4441" s="117" t="e">
        <f t="shared" si="70"/>
        <v>#DIV/0!</v>
      </c>
    </row>
    <row r="4442" spans="9:10" x14ac:dyDescent="0.2">
      <c r="I4442" s="31">
        <v>1</v>
      </c>
      <c r="J4442" s="117" t="e">
        <f t="shared" si="70"/>
        <v>#DIV/0!</v>
      </c>
    </row>
    <row r="4443" spans="9:10" x14ac:dyDescent="0.2">
      <c r="I4443" s="31">
        <v>1</v>
      </c>
      <c r="J4443" s="117" t="e">
        <f t="shared" si="70"/>
        <v>#DIV/0!</v>
      </c>
    </row>
    <row r="4444" spans="9:10" x14ac:dyDescent="0.2">
      <c r="I4444" s="31">
        <v>1</v>
      </c>
      <c r="J4444" s="117" t="e">
        <f t="shared" si="70"/>
        <v>#DIV/0!</v>
      </c>
    </row>
    <row r="4445" spans="9:10" x14ac:dyDescent="0.2">
      <c r="I4445" s="31">
        <v>1</v>
      </c>
      <c r="J4445" s="117" t="e">
        <f t="shared" si="70"/>
        <v>#DIV/0!</v>
      </c>
    </row>
    <row r="4446" spans="9:10" x14ac:dyDescent="0.2">
      <c r="I4446" s="31">
        <v>1</v>
      </c>
      <c r="J4446" s="117" t="e">
        <f t="shared" si="70"/>
        <v>#DIV/0!</v>
      </c>
    </row>
    <row r="4447" spans="9:10" x14ac:dyDescent="0.2">
      <c r="I4447" s="31">
        <v>1</v>
      </c>
      <c r="J4447" s="117" t="e">
        <f t="shared" si="70"/>
        <v>#DIV/0!</v>
      </c>
    </row>
    <row r="4448" spans="9:10" x14ac:dyDescent="0.2">
      <c r="I4448" s="31">
        <v>1</v>
      </c>
      <c r="J4448" s="117" t="e">
        <f t="shared" si="70"/>
        <v>#DIV/0!</v>
      </c>
    </row>
    <row r="4449" spans="9:10" x14ac:dyDescent="0.2">
      <c r="I4449" s="31">
        <v>1</v>
      </c>
      <c r="J4449" s="117" t="e">
        <f t="shared" si="70"/>
        <v>#DIV/0!</v>
      </c>
    </row>
    <row r="4450" spans="9:10" x14ac:dyDescent="0.2">
      <c r="I4450" s="31">
        <v>1</v>
      </c>
      <c r="J4450" s="117" t="e">
        <f t="shared" si="70"/>
        <v>#DIV/0!</v>
      </c>
    </row>
    <row r="4451" spans="9:10" x14ac:dyDescent="0.2">
      <c r="I4451" s="31">
        <v>1</v>
      </c>
      <c r="J4451" s="117" t="e">
        <f t="shared" si="70"/>
        <v>#DIV/0!</v>
      </c>
    </row>
    <row r="4452" spans="9:10" x14ac:dyDescent="0.2">
      <c r="I4452" s="31">
        <v>1</v>
      </c>
      <c r="J4452" s="117" t="e">
        <f t="shared" si="70"/>
        <v>#DIV/0!</v>
      </c>
    </row>
    <row r="4453" spans="9:10" x14ac:dyDescent="0.2">
      <c r="I4453" s="31">
        <v>1</v>
      </c>
      <c r="J4453" s="117" t="e">
        <f t="shared" si="70"/>
        <v>#DIV/0!</v>
      </c>
    </row>
    <row r="4454" spans="9:10" x14ac:dyDescent="0.2">
      <c r="I4454" s="31">
        <v>1</v>
      </c>
      <c r="J4454" s="117" t="e">
        <f t="shared" si="70"/>
        <v>#DIV/0!</v>
      </c>
    </row>
    <row r="4455" spans="9:10" x14ac:dyDescent="0.2">
      <c r="I4455" s="31">
        <v>1</v>
      </c>
      <c r="J4455" s="117" t="e">
        <f t="shared" si="70"/>
        <v>#DIV/0!</v>
      </c>
    </row>
    <row r="4456" spans="9:10" x14ac:dyDescent="0.2">
      <c r="I4456" s="31">
        <v>1</v>
      </c>
      <c r="J4456" s="117" t="e">
        <f t="shared" si="70"/>
        <v>#DIV/0!</v>
      </c>
    </row>
    <row r="4457" spans="9:10" x14ac:dyDescent="0.2">
      <c r="I4457" s="31">
        <v>1</v>
      </c>
      <c r="J4457" s="117" t="e">
        <f t="shared" si="70"/>
        <v>#DIV/0!</v>
      </c>
    </row>
    <row r="4458" spans="9:10" x14ac:dyDescent="0.2">
      <c r="I4458" s="31">
        <v>1</v>
      </c>
      <c r="J4458" s="117" t="e">
        <f t="shared" si="70"/>
        <v>#DIV/0!</v>
      </c>
    </row>
    <row r="4459" spans="9:10" x14ac:dyDescent="0.2">
      <c r="I4459" s="31">
        <v>1</v>
      </c>
      <c r="J4459" s="117" t="e">
        <f t="shared" si="70"/>
        <v>#DIV/0!</v>
      </c>
    </row>
    <row r="4460" spans="9:10" x14ac:dyDescent="0.2">
      <c r="I4460" s="31">
        <v>1</v>
      </c>
      <c r="J4460" s="117" t="e">
        <f t="shared" si="70"/>
        <v>#DIV/0!</v>
      </c>
    </row>
    <row r="4461" spans="9:10" x14ac:dyDescent="0.2">
      <c r="I4461" s="31">
        <v>1</v>
      </c>
      <c r="J4461" s="117" t="e">
        <f t="shared" si="70"/>
        <v>#DIV/0!</v>
      </c>
    </row>
    <row r="4462" spans="9:10" x14ac:dyDescent="0.2">
      <c r="I4462" s="31">
        <v>1</v>
      </c>
      <c r="J4462" s="117" t="e">
        <f t="shared" si="70"/>
        <v>#DIV/0!</v>
      </c>
    </row>
    <row r="4463" spans="9:10" x14ac:dyDescent="0.2">
      <c r="I4463" s="31">
        <v>1</v>
      </c>
      <c r="J4463" s="117" t="e">
        <f t="shared" si="70"/>
        <v>#DIV/0!</v>
      </c>
    </row>
    <row r="4464" spans="9:10" x14ac:dyDescent="0.2">
      <c r="I4464" s="31">
        <v>1</v>
      </c>
      <c r="J4464" s="117" t="e">
        <f t="shared" si="70"/>
        <v>#DIV/0!</v>
      </c>
    </row>
    <row r="4465" spans="9:10" x14ac:dyDescent="0.2">
      <c r="I4465" s="31">
        <v>1</v>
      </c>
      <c r="J4465" s="117" t="e">
        <f t="shared" si="70"/>
        <v>#DIV/0!</v>
      </c>
    </row>
    <row r="4466" spans="9:10" x14ac:dyDescent="0.2">
      <c r="I4466" s="31">
        <v>1</v>
      </c>
      <c r="J4466" s="117" t="e">
        <f t="shared" si="70"/>
        <v>#DIV/0!</v>
      </c>
    </row>
    <row r="4467" spans="9:10" x14ac:dyDescent="0.2">
      <c r="I4467" s="31">
        <v>1</v>
      </c>
      <c r="J4467" s="117" t="e">
        <f t="shared" si="70"/>
        <v>#DIV/0!</v>
      </c>
    </row>
    <row r="4468" spans="9:10" x14ac:dyDescent="0.2">
      <c r="I4468" s="31">
        <v>1</v>
      </c>
      <c r="J4468" s="117" t="e">
        <f t="shared" si="70"/>
        <v>#DIV/0!</v>
      </c>
    </row>
    <row r="4469" spans="9:10" x14ac:dyDescent="0.2">
      <c r="I4469" s="31">
        <v>1</v>
      </c>
      <c r="J4469" s="117" t="e">
        <f t="shared" si="70"/>
        <v>#DIV/0!</v>
      </c>
    </row>
    <row r="4470" spans="9:10" x14ac:dyDescent="0.2">
      <c r="I4470" s="31">
        <v>1</v>
      </c>
      <c r="J4470" s="117" t="e">
        <f t="shared" si="70"/>
        <v>#DIV/0!</v>
      </c>
    </row>
    <row r="4471" spans="9:10" x14ac:dyDescent="0.2">
      <c r="I4471" s="31">
        <v>1</v>
      </c>
      <c r="J4471" s="117" t="e">
        <f t="shared" si="70"/>
        <v>#DIV/0!</v>
      </c>
    </row>
    <row r="4472" spans="9:10" x14ac:dyDescent="0.2">
      <c r="I4472" s="31">
        <v>1</v>
      </c>
      <c r="J4472" s="117" t="e">
        <f t="shared" si="70"/>
        <v>#DIV/0!</v>
      </c>
    </row>
    <row r="4473" spans="9:10" x14ac:dyDescent="0.2">
      <c r="I4473" s="31">
        <v>1</v>
      </c>
      <c r="J4473" s="117" t="e">
        <f t="shared" si="70"/>
        <v>#DIV/0!</v>
      </c>
    </row>
    <row r="4474" spans="9:10" x14ac:dyDescent="0.2">
      <c r="I4474" s="31">
        <v>1</v>
      </c>
      <c r="J4474" s="117" t="e">
        <f t="shared" si="70"/>
        <v>#DIV/0!</v>
      </c>
    </row>
    <row r="4475" spans="9:10" x14ac:dyDescent="0.2">
      <c r="I4475" s="31">
        <v>1</v>
      </c>
      <c r="J4475" s="117" t="e">
        <f t="shared" si="70"/>
        <v>#DIV/0!</v>
      </c>
    </row>
    <row r="4476" spans="9:10" x14ac:dyDescent="0.2">
      <c r="I4476" s="31">
        <v>1</v>
      </c>
      <c r="J4476" s="117" t="e">
        <f t="shared" si="70"/>
        <v>#DIV/0!</v>
      </c>
    </row>
    <row r="4477" spans="9:10" x14ac:dyDescent="0.2">
      <c r="I4477" s="31">
        <v>1</v>
      </c>
      <c r="J4477" s="117" t="e">
        <f t="shared" si="70"/>
        <v>#DIV/0!</v>
      </c>
    </row>
    <row r="4478" spans="9:10" x14ac:dyDescent="0.2">
      <c r="I4478" s="31">
        <v>1</v>
      </c>
      <c r="J4478" s="117" t="e">
        <f t="shared" si="70"/>
        <v>#DIV/0!</v>
      </c>
    </row>
    <row r="4479" spans="9:10" x14ac:dyDescent="0.2">
      <c r="I4479" s="31">
        <v>1</v>
      </c>
      <c r="J4479" s="117" t="e">
        <f t="shared" si="70"/>
        <v>#DIV/0!</v>
      </c>
    </row>
    <row r="4480" spans="9:10" x14ac:dyDescent="0.2">
      <c r="I4480" s="31">
        <v>1</v>
      </c>
      <c r="J4480" s="117" t="e">
        <f t="shared" si="70"/>
        <v>#DIV/0!</v>
      </c>
    </row>
    <row r="4481" spans="9:10" x14ac:dyDescent="0.2">
      <c r="I4481" s="31">
        <v>1</v>
      </c>
      <c r="J4481" s="117" t="e">
        <f t="shared" si="70"/>
        <v>#DIV/0!</v>
      </c>
    </row>
    <row r="4482" spans="9:10" x14ac:dyDescent="0.2">
      <c r="I4482" s="31">
        <v>1</v>
      </c>
      <c r="J4482" s="117" t="e">
        <f t="shared" si="70"/>
        <v>#DIV/0!</v>
      </c>
    </row>
    <row r="4483" spans="9:10" x14ac:dyDescent="0.2">
      <c r="I4483" s="31">
        <v>1</v>
      </c>
      <c r="J4483" s="117" t="e">
        <f t="shared" si="70"/>
        <v>#DIV/0!</v>
      </c>
    </row>
    <row r="4484" spans="9:10" x14ac:dyDescent="0.2">
      <c r="I4484" s="31">
        <v>1</v>
      </c>
      <c r="J4484" s="117" t="e">
        <f t="shared" si="70"/>
        <v>#DIV/0!</v>
      </c>
    </row>
    <row r="4485" spans="9:10" x14ac:dyDescent="0.2">
      <c r="I4485" s="31">
        <v>1</v>
      </c>
      <c r="J4485" s="117" t="e">
        <f t="shared" si="70"/>
        <v>#DIV/0!</v>
      </c>
    </row>
    <row r="4486" spans="9:10" x14ac:dyDescent="0.2">
      <c r="I4486" s="31">
        <v>1</v>
      </c>
      <c r="J4486" s="117" t="e">
        <f t="shared" si="70"/>
        <v>#DIV/0!</v>
      </c>
    </row>
    <row r="4487" spans="9:10" x14ac:dyDescent="0.2">
      <c r="I4487" s="31">
        <v>1</v>
      </c>
      <c r="J4487" s="117" t="e">
        <f t="shared" si="70"/>
        <v>#DIV/0!</v>
      </c>
    </row>
    <row r="4488" spans="9:10" x14ac:dyDescent="0.2">
      <c r="I4488" s="31">
        <v>1</v>
      </c>
      <c r="J4488" s="117" t="e">
        <f t="shared" si="70"/>
        <v>#DIV/0!</v>
      </c>
    </row>
    <row r="4489" spans="9:10" x14ac:dyDescent="0.2">
      <c r="I4489" s="31">
        <v>1</v>
      </c>
      <c r="J4489" s="117" t="e">
        <f t="shared" si="70"/>
        <v>#DIV/0!</v>
      </c>
    </row>
    <row r="4490" spans="9:10" x14ac:dyDescent="0.2">
      <c r="I4490" s="31">
        <v>1</v>
      </c>
      <c r="J4490" s="117" t="e">
        <f t="shared" si="70"/>
        <v>#DIV/0!</v>
      </c>
    </row>
    <row r="4491" spans="9:10" x14ac:dyDescent="0.2">
      <c r="I4491" s="31">
        <v>1</v>
      </c>
      <c r="J4491" s="117" t="e">
        <f t="shared" si="70"/>
        <v>#DIV/0!</v>
      </c>
    </row>
    <row r="4492" spans="9:10" x14ac:dyDescent="0.2">
      <c r="I4492" s="31">
        <v>1</v>
      </c>
      <c r="J4492" s="117" t="e">
        <f t="shared" si="70"/>
        <v>#DIV/0!</v>
      </c>
    </row>
    <row r="4493" spans="9:10" x14ac:dyDescent="0.2">
      <c r="I4493" s="31">
        <v>1</v>
      </c>
      <c r="J4493" s="117" t="e">
        <f t="shared" si="70"/>
        <v>#DIV/0!</v>
      </c>
    </row>
    <row r="4494" spans="9:10" x14ac:dyDescent="0.2">
      <c r="I4494" s="31">
        <v>1</v>
      </c>
      <c r="J4494" s="117" t="e">
        <f t="shared" si="70"/>
        <v>#DIV/0!</v>
      </c>
    </row>
    <row r="4495" spans="9:10" x14ac:dyDescent="0.2">
      <c r="I4495" s="31">
        <v>1</v>
      </c>
      <c r="J4495" s="117" t="e">
        <f t="shared" ref="J4495:J4558" si="71">+I4495/G4495</f>
        <v>#DIV/0!</v>
      </c>
    </row>
    <row r="4496" spans="9:10" x14ac:dyDescent="0.2">
      <c r="I4496" s="31">
        <v>1</v>
      </c>
      <c r="J4496" s="117" t="e">
        <f t="shared" si="71"/>
        <v>#DIV/0!</v>
      </c>
    </row>
    <row r="4497" spans="9:10" x14ac:dyDescent="0.2">
      <c r="I4497" s="31">
        <v>1</v>
      </c>
      <c r="J4497" s="117" t="e">
        <f t="shared" si="71"/>
        <v>#DIV/0!</v>
      </c>
    </row>
    <row r="4498" spans="9:10" x14ac:dyDescent="0.2">
      <c r="I4498" s="31">
        <v>1</v>
      </c>
      <c r="J4498" s="117" t="e">
        <f t="shared" si="71"/>
        <v>#DIV/0!</v>
      </c>
    </row>
    <row r="4499" spans="9:10" x14ac:dyDescent="0.2">
      <c r="I4499" s="31">
        <v>1</v>
      </c>
      <c r="J4499" s="117" t="e">
        <f t="shared" si="71"/>
        <v>#DIV/0!</v>
      </c>
    </row>
    <row r="4500" spans="9:10" x14ac:dyDescent="0.2">
      <c r="I4500" s="31">
        <v>1</v>
      </c>
      <c r="J4500" s="117" t="e">
        <f t="shared" si="71"/>
        <v>#DIV/0!</v>
      </c>
    </row>
    <row r="4501" spans="9:10" x14ac:dyDescent="0.2">
      <c r="I4501" s="31">
        <v>1</v>
      </c>
      <c r="J4501" s="117" t="e">
        <f t="shared" si="71"/>
        <v>#DIV/0!</v>
      </c>
    </row>
    <row r="4502" spans="9:10" x14ac:dyDescent="0.2">
      <c r="I4502" s="31">
        <v>1</v>
      </c>
      <c r="J4502" s="117" t="e">
        <f t="shared" si="71"/>
        <v>#DIV/0!</v>
      </c>
    </row>
    <row r="4503" spans="9:10" x14ac:dyDescent="0.2">
      <c r="I4503" s="31">
        <v>1</v>
      </c>
      <c r="J4503" s="117" t="e">
        <f t="shared" si="71"/>
        <v>#DIV/0!</v>
      </c>
    </row>
    <row r="4504" spans="9:10" x14ac:dyDescent="0.2">
      <c r="I4504" s="31">
        <v>1</v>
      </c>
      <c r="J4504" s="117" t="e">
        <f t="shared" si="71"/>
        <v>#DIV/0!</v>
      </c>
    </row>
    <row r="4505" spans="9:10" x14ac:dyDescent="0.2">
      <c r="I4505" s="31">
        <v>1</v>
      </c>
      <c r="J4505" s="117" t="e">
        <f t="shared" si="71"/>
        <v>#DIV/0!</v>
      </c>
    </row>
    <row r="4506" spans="9:10" x14ac:dyDescent="0.2">
      <c r="I4506" s="31">
        <v>1</v>
      </c>
      <c r="J4506" s="117" t="e">
        <f t="shared" si="71"/>
        <v>#DIV/0!</v>
      </c>
    </row>
    <row r="4507" spans="9:10" x14ac:dyDescent="0.2">
      <c r="I4507" s="31">
        <v>1</v>
      </c>
      <c r="J4507" s="117" t="e">
        <f t="shared" si="71"/>
        <v>#DIV/0!</v>
      </c>
    </row>
    <row r="4508" spans="9:10" x14ac:dyDescent="0.2">
      <c r="I4508" s="31">
        <v>1</v>
      </c>
      <c r="J4508" s="117" t="e">
        <f t="shared" si="71"/>
        <v>#DIV/0!</v>
      </c>
    </row>
    <row r="4509" spans="9:10" x14ac:dyDescent="0.2">
      <c r="I4509" s="31">
        <v>1</v>
      </c>
      <c r="J4509" s="117" t="e">
        <f t="shared" si="71"/>
        <v>#DIV/0!</v>
      </c>
    </row>
    <row r="4510" spans="9:10" x14ac:dyDescent="0.2">
      <c r="I4510" s="31">
        <v>1</v>
      </c>
      <c r="J4510" s="117" t="e">
        <f t="shared" si="71"/>
        <v>#DIV/0!</v>
      </c>
    </row>
    <row r="4511" spans="9:10" x14ac:dyDescent="0.2">
      <c r="I4511" s="31">
        <v>1</v>
      </c>
      <c r="J4511" s="117" t="e">
        <f t="shared" si="71"/>
        <v>#DIV/0!</v>
      </c>
    </row>
    <row r="4512" spans="9:10" x14ac:dyDescent="0.2">
      <c r="I4512" s="31">
        <v>1</v>
      </c>
      <c r="J4512" s="117" t="e">
        <f t="shared" si="71"/>
        <v>#DIV/0!</v>
      </c>
    </row>
    <row r="4513" spans="9:10" x14ac:dyDescent="0.2">
      <c r="I4513" s="31">
        <v>1</v>
      </c>
      <c r="J4513" s="117" t="e">
        <f t="shared" si="71"/>
        <v>#DIV/0!</v>
      </c>
    </row>
    <row r="4514" spans="9:10" x14ac:dyDescent="0.2">
      <c r="I4514" s="31">
        <v>1</v>
      </c>
      <c r="J4514" s="117" t="e">
        <f t="shared" si="71"/>
        <v>#DIV/0!</v>
      </c>
    </row>
    <row r="4515" spans="9:10" x14ac:dyDescent="0.2">
      <c r="I4515" s="31">
        <v>1</v>
      </c>
      <c r="J4515" s="117" t="e">
        <f t="shared" si="71"/>
        <v>#DIV/0!</v>
      </c>
    </row>
    <row r="4516" spans="9:10" x14ac:dyDescent="0.2">
      <c r="I4516" s="31">
        <v>1</v>
      </c>
      <c r="J4516" s="117" t="e">
        <f t="shared" si="71"/>
        <v>#DIV/0!</v>
      </c>
    </row>
    <row r="4517" spans="9:10" x14ac:dyDescent="0.2">
      <c r="I4517" s="31">
        <v>1</v>
      </c>
      <c r="J4517" s="117" t="e">
        <f t="shared" si="71"/>
        <v>#DIV/0!</v>
      </c>
    </row>
    <row r="4518" spans="9:10" x14ac:dyDescent="0.2">
      <c r="I4518" s="31">
        <v>1</v>
      </c>
      <c r="J4518" s="117" t="e">
        <f t="shared" si="71"/>
        <v>#DIV/0!</v>
      </c>
    </row>
    <row r="4519" spans="9:10" x14ac:dyDescent="0.2">
      <c r="I4519" s="31">
        <v>1</v>
      </c>
      <c r="J4519" s="117" t="e">
        <f t="shared" si="71"/>
        <v>#DIV/0!</v>
      </c>
    </row>
    <row r="4520" spans="9:10" x14ac:dyDescent="0.2">
      <c r="I4520" s="31">
        <v>1</v>
      </c>
      <c r="J4520" s="117" t="e">
        <f t="shared" si="71"/>
        <v>#DIV/0!</v>
      </c>
    </row>
    <row r="4521" spans="9:10" x14ac:dyDescent="0.2">
      <c r="I4521" s="31">
        <v>1</v>
      </c>
      <c r="J4521" s="117" t="e">
        <f t="shared" si="71"/>
        <v>#DIV/0!</v>
      </c>
    </row>
    <row r="4522" spans="9:10" x14ac:dyDescent="0.2">
      <c r="I4522" s="31">
        <v>1</v>
      </c>
      <c r="J4522" s="117" t="e">
        <f t="shared" si="71"/>
        <v>#DIV/0!</v>
      </c>
    </row>
    <row r="4523" spans="9:10" x14ac:dyDescent="0.2">
      <c r="I4523" s="31">
        <v>1</v>
      </c>
      <c r="J4523" s="117" t="e">
        <f t="shared" si="71"/>
        <v>#DIV/0!</v>
      </c>
    </row>
    <row r="4524" spans="9:10" x14ac:dyDescent="0.2">
      <c r="I4524" s="31">
        <v>1</v>
      </c>
      <c r="J4524" s="117" t="e">
        <f t="shared" si="71"/>
        <v>#DIV/0!</v>
      </c>
    </row>
    <row r="4525" spans="9:10" x14ac:dyDescent="0.2">
      <c r="I4525" s="31">
        <v>1</v>
      </c>
      <c r="J4525" s="117" t="e">
        <f t="shared" si="71"/>
        <v>#DIV/0!</v>
      </c>
    </row>
    <row r="4526" spans="9:10" x14ac:dyDescent="0.2">
      <c r="I4526" s="31">
        <v>1</v>
      </c>
      <c r="J4526" s="117" t="e">
        <f t="shared" si="71"/>
        <v>#DIV/0!</v>
      </c>
    </row>
    <row r="4527" spans="9:10" x14ac:dyDescent="0.2">
      <c r="I4527" s="31">
        <v>1</v>
      </c>
      <c r="J4527" s="117" t="e">
        <f t="shared" si="71"/>
        <v>#DIV/0!</v>
      </c>
    </row>
    <row r="4528" spans="9:10" x14ac:dyDescent="0.2">
      <c r="I4528" s="31">
        <v>1</v>
      </c>
      <c r="J4528" s="117" t="e">
        <f t="shared" si="71"/>
        <v>#DIV/0!</v>
      </c>
    </row>
    <row r="4529" spans="9:10" x14ac:dyDescent="0.2">
      <c r="I4529" s="31">
        <v>1</v>
      </c>
      <c r="J4529" s="117" t="e">
        <f t="shared" si="71"/>
        <v>#DIV/0!</v>
      </c>
    </row>
    <row r="4530" spans="9:10" x14ac:dyDescent="0.2">
      <c r="I4530" s="31">
        <v>1</v>
      </c>
      <c r="J4530" s="117" t="e">
        <f t="shared" si="71"/>
        <v>#DIV/0!</v>
      </c>
    </row>
    <row r="4531" spans="9:10" x14ac:dyDescent="0.2">
      <c r="I4531" s="31">
        <v>1</v>
      </c>
      <c r="J4531" s="117" t="e">
        <f t="shared" si="71"/>
        <v>#DIV/0!</v>
      </c>
    </row>
    <row r="4532" spans="9:10" x14ac:dyDescent="0.2">
      <c r="I4532" s="31">
        <v>1</v>
      </c>
      <c r="J4532" s="117" t="e">
        <f t="shared" si="71"/>
        <v>#DIV/0!</v>
      </c>
    </row>
    <row r="4533" spans="9:10" x14ac:dyDescent="0.2">
      <c r="I4533" s="31">
        <v>1</v>
      </c>
      <c r="J4533" s="117" t="e">
        <f t="shared" si="71"/>
        <v>#DIV/0!</v>
      </c>
    </row>
    <row r="4534" spans="9:10" x14ac:dyDescent="0.2">
      <c r="I4534" s="31">
        <v>1</v>
      </c>
      <c r="J4534" s="117" t="e">
        <f t="shared" si="71"/>
        <v>#DIV/0!</v>
      </c>
    </row>
    <row r="4535" spans="9:10" x14ac:dyDescent="0.2">
      <c r="I4535" s="31">
        <v>1</v>
      </c>
      <c r="J4535" s="117" t="e">
        <f t="shared" si="71"/>
        <v>#DIV/0!</v>
      </c>
    </row>
    <row r="4536" spans="9:10" x14ac:dyDescent="0.2">
      <c r="I4536" s="31">
        <v>1</v>
      </c>
      <c r="J4536" s="117" t="e">
        <f t="shared" si="71"/>
        <v>#DIV/0!</v>
      </c>
    </row>
    <row r="4537" spans="9:10" x14ac:dyDescent="0.2">
      <c r="I4537" s="31">
        <v>1</v>
      </c>
      <c r="J4537" s="117" t="e">
        <f t="shared" si="71"/>
        <v>#DIV/0!</v>
      </c>
    </row>
    <row r="4538" spans="9:10" x14ac:dyDescent="0.2">
      <c r="I4538" s="31">
        <v>1</v>
      </c>
      <c r="J4538" s="117" t="e">
        <f t="shared" si="71"/>
        <v>#DIV/0!</v>
      </c>
    </row>
    <row r="4539" spans="9:10" x14ac:dyDescent="0.2">
      <c r="I4539" s="31">
        <v>1</v>
      </c>
      <c r="J4539" s="117" t="e">
        <f t="shared" si="71"/>
        <v>#DIV/0!</v>
      </c>
    </row>
    <row r="4540" spans="9:10" x14ac:dyDescent="0.2">
      <c r="I4540" s="31">
        <v>1</v>
      </c>
      <c r="J4540" s="117" t="e">
        <f t="shared" si="71"/>
        <v>#DIV/0!</v>
      </c>
    </row>
    <row r="4541" spans="9:10" x14ac:dyDescent="0.2">
      <c r="I4541" s="31">
        <v>1</v>
      </c>
      <c r="J4541" s="117" t="e">
        <f t="shared" si="71"/>
        <v>#DIV/0!</v>
      </c>
    </row>
    <row r="4542" spans="9:10" x14ac:dyDescent="0.2">
      <c r="I4542" s="31">
        <v>1</v>
      </c>
      <c r="J4542" s="117" t="e">
        <f t="shared" si="71"/>
        <v>#DIV/0!</v>
      </c>
    </row>
    <row r="4543" spans="9:10" x14ac:dyDescent="0.2">
      <c r="I4543" s="31">
        <v>1</v>
      </c>
      <c r="J4543" s="117" t="e">
        <f t="shared" si="71"/>
        <v>#DIV/0!</v>
      </c>
    </row>
    <row r="4544" spans="9:10" x14ac:dyDescent="0.2">
      <c r="I4544" s="31">
        <v>1</v>
      </c>
      <c r="J4544" s="117" t="e">
        <f t="shared" si="71"/>
        <v>#DIV/0!</v>
      </c>
    </row>
    <row r="4545" spans="9:10" x14ac:dyDescent="0.2">
      <c r="I4545" s="31">
        <v>1</v>
      </c>
      <c r="J4545" s="117" t="e">
        <f t="shared" si="71"/>
        <v>#DIV/0!</v>
      </c>
    </row>
    <row r="4546" spans="9:10" x14ac:dyDescent="0.2">
      <c r="I4546" s="31">
        <v>1</v>
      </c>
      <c r="J4546" s="117" t="e">
        <f t="shared" si="71"/>
        <v>#DIV/0!</v>
      </c>
    </row>
    <row r="4547" spans="9:10" x14ac:dyDescent="0.2">
      <c r="I4547" s="31">
        <v>1</v>
      </c>
      <c r="J4547" s="117" t="e">
        <f t="shared" si="71"/>
        <v>#DIV/0!</v>
      </c>
    </row>
    <row r="4548" spans="9:10" x14ac:dyDescent="0.2">
      <c r="I4548" s="31">
        <v>1</v>
      </c>
      <c r="J4548" s="117" t="e">
        <f t="shared" si="71"/>
        <v>#DIV/0!</v>
      </c>
    </row>
    <row r="4549" spans="9:10" x14ac:dyDescent="0.2">
      <c r="I4549" s="31">
        <v>1</v>
      </c>
      <c r="J4549" s="117" t="e">
        <f t="shared" si="71"/>
        <v>#DIV/0!</v>
      </c>
    </row>
    <row r="4550" spans="9:10" x14ac:dyDescent="0.2">
      <c r="I4550" s="31">
        <v>1</v>
      </c>
      <c r="J4550" s="117" t="e">
        <f t="shared" si="71"/>
        <v>#DIV/0!</v>
      </c>
    </row>
    <row r="4551" spans="9:10" x14ac:dyDescent="0.2">
      <c r="I4551" s="31">
        <v>1</v>
      </c>
      <c r="J4551" s="117" t="e">
        <f t="shared" si="71"/>
        <v>#DIV/0!</v>
      </c>
    </row>
    <row r="4552" spans="9:10" x14ac:dyDescent="0.2">
      <c r="I4552" s="31">
        <v>1</v>
      </c>
      <c r="J4552" s="117" t="e">
        <f t="shared" si="71"/>
        <v>#DIV/0!</v>
      </c>
    </row>
    <row r="4553" spans="9:10" x14ac:dyDescent="0.2">
      <c r="I4553" s="31">
        <v>1</v>
      </c>
      <c r="J4553" s="117" t="e">
        <f t="shared" si="71"/>
        <v>#DIV/0!</v>
      </c>
    </row>
    <row r="4554" spans="9:10" x14ac:dyDescent="0.2">
      <c r="I4554" s="31">
        <v>1</v>
      </c>
      <c r="J4554" s="117" t="e">
        <f t="shared" si="71"/>
        <v>#DIV/0!</v>
      </c>
    </row>
    <row r="4555" spans="9:10" x14ac:dyDescent="0.2">
      <c r="I4555" s="31">
        <v>1</v>
      </c>
      <c r="J4555" s="117" t="e">
        <f t="shared" si="71"/>
        <v>#DIV/0!</v>
      </c>
    </row>
    <row r="4556" spans="9:10" x14ac:dyDescent="0.2">
      <c r="I4556" s="31">
        <v>1</v>
      </c>
      <c r="J4556" s="117" t="e">
        <f t="shared" si="71"/>
        <v>#DIV/0!</v>
      </c>
    </row>
    <row r="4557" spans="9:10" x14ac:dyDescent="0.2">
      <c r="I4557" s="31">
        <v>1</v>
      </c>
      <c r="J4557" s="117" t="e">
        <f t="shared" si="71"/>
        <v>#DIV/0!</v>
      </c>
    </row>
    <row r="4558" spans="9:10" x14ac:dyDescent="0.2">
      <c r="I4558" s="31">
        <v>1</v>
      </c>
      <c r="J4558" s="117" t="e">
        <f t="shared" si="71"/>
        <v>#DIV/0!</v>
      </c>
    </row>
    <row r="4559" spans="9:10" x14ac:dyDescent="0.2">
      <c r="I4559" s="31">
        <v>1</v>
      </c>
      <c r="J4559" s="117" t="e">
        <f t="shared" ref="J4559:J4622" si="72">+I4559/G4559</f>
        <v>#DIV/0!</v>
      </c>
    </row>
    <row r="4560" spans="9:10" x14ac:dyDescent="0.2">
      <c r="I4560" s="31">
        <v>1</v>
      </c>
      <c r="J4560" s="117" t="e">
        <f t="shared" si="72"/>
        <v>#DIV/0!</v>
      </c>
    </row>
    <row r="4561" spans="9:10" x14ac:dyDescent="0.2">
      <c r="I4561" s="31">
        <v>1</v>
      </c>
      <c r="J4561" s="117" t="e">
        <f t="shared" si="72"/>
        <v>#DIV/0!</v>
      </c>
    </row>
    <row r="4562" spans="9:10" x14ac:dyDescent="0.2">
      <c r="I4562" s="31">
        <v>1</v>
      </c>
      <c r="J4562" s="117" t="e">
        <f t="shared" si="72"/>
        <v>#DIV/0!</v>
      </c>
    </row>
    <row r="4563" spans="9:10" x14ac:dyDescent="0.2">
      <c r="I4563" s="31">
        <v>1</v>
      </c>
      <c r="J4563" s="117" t="e">
        <f t="shared" si="72"/>
        <v>#DIV/0!</v>
      </c>
    </row>
    <row r="4564" spans="9:10" x14ac:dyDescent="0.2">
      <c r="I4564" s="31">
        <v>1</v>
      </c>
      <c r="J4564" s="117" t="e">
        <f t="shared" si="72"/>
        <v>#DIV/0!</v>
      </c>
    </row>
    <row r="4565" spans="9:10" x14ac:dyDescent="0.2">
      <c r="I4565" s="31">
        <v>1</v>
      </c>
      <c r="J4565" s="117" t="e">
        <f t="shared" si="72"/>
        <v>#DIV/0!</v>
      </c>
    </row>
    <row r="4566" spans="9:10" x14ac:dyDescent="0.2">
      <c r="I4566" s="31">
        <v>1</v>
      </c>
      <c r="J4566" s="117" t="e">
        <f t="shared" si="72"/>
        <v>#DIV/0!</v>
      </c>
    </row>
    <row r="4567" spans="9:10" x14ac:dyDescent="0.2">
      <c r="I4567" s="31">
        <v>1</v>
      </c>
      <c r="J4567" s="117" t="e">
        <f t="shared" si="72"/>
        <v>#DIV/0!</v>
      </c>
    </row>
    <row r="4568" spans="9:10" x14ac:dyDescent="0.2">
      <c r="I4568" s="31">
        <v>1</v>
      </c>
      <c r="J4568" s="117" t="e">
        <f t="shared" si="72"/>
        <v>#DIV/0!</v>
      </c>
    </row>
    <row r="4569" spans="9:10" x14ac:dyDescent="0.2">
      <c r="I4569" s="31">
        <v>1</v>
      </c>
      <c r="J4569" s="117" t="e">
        <f t="shared" si="72"/>
        <v>#DIV/0!</v>
      </c>
    </row>
    <row r="4570" spans="9:10" x14ac:dyDescent="0.2">
      <c r="I4570" s="31">
        <v>1</v>
      </c>
      <c r="J4570" s="117" t="e">
        <f t="shared" si="72"/>
        <v>#DIV/0!</v>
      </c>
    </row>
    <row r="4571" spans="9:10" x14ac:dyDescent="0.2">
      <c r="I4571" s="31">
        <v>1</v>
      </c>
      <c r="J4571" s="117" t="e">
        <f t="shared" si="72"/>
        <v>#DIV/0!</v>
      </c>
    </row>
    <row r="4572" spans="9:10" x14ac:dyDescent="0.2">
      <c r="I4572" s="31">
        <v>1</v>
      </c>
      <c r="J4572" s="117" t="e">
        <f t="shared" si="72"/>
        <v>#DIV/0!</v>
      </c>
    </row>
    <row r="4573" spans="9:10" x14ac:dyDescent="0.2">
      <c r="I4573" s="31">
        <v>1</v>
      </c>
      <c r="J4573" s="117" t="e">
        <f t="shared" si="72"/>
        <v>#DIV/0!</v>
      </c>
    </row>
    <row r="4574" spans="9:10" x14ac:dyDescent="0.2">
      <c r="I4574" s="31">
        <v>1</v>
      </c>
      <c r="J4574" s="117" t="e">
        <f t="shared" si="72"/>
        <v>#DIV/0!</v>
      </c>
    </row>
    <row r="4575" spans="9:10" x14ac:dyDescent="0.2">
      <c r="I4575" s="31">
        <v>1</v>
      </c>
      <c r="J4575" s="117" t="e">
        <f t="shared" si="72"/>
        <v>#DIV/0!</v>
      </c>
    </row>
    <row r="4576" spans="9:10" x14ac:dyDescent="0.2">
      <c r="I4576" s="31">
        <v>1</v>
      </c>
      <c r="J4576" s="117" t="e">
        <f t="shared" si="72"/>
        <v>#DIV/0!</v>
      </c>
    </row>
    <row r="4577" spans="9:10" x14ac:dyDescent="0.2">
      <c r="I4577" s="31">
        <v>1</v>
      </c>
      <c r="J4577" s="117" t="e">
        <f t="shared" si="72"/>
        <v>#DIV/0!</v>
      </c>
    </row>
    <row r="4578" spans="9:10" x14ac:dyDescent="0.2">
      <c r="I4578" s="31">
        <v>1</v>
      </c>
      <c r="J4578" s="117" t="e">
        <f t="shared" si="72"/>
        <v>#DIV/0!</v>
      </c>
    </row>
    <row r="4579" spans="9:10" x14ac:dyDescent="0.2">
      <c r="I4579" s="31">
        <v>1</v>
      </c>
      <c r="J4579" s="117" t="e">
        <f t="shared" si="72"/>
        <v>#DIV/0!</v>
      </c>
    </row>
    <row r="4580" spans="9:10" x14ac:dyDescent="0.2">
      <c r="I4580" s="31">
        <v>1</v>
      </c>
      <c r="J4580" s="117" t="e">
        <f t="shared" si="72"/>
        <v>#DIV/0!</v>
      </c>
    </row>
    <row r="4581" spans="9:10" x14ac:dyDescent="0.2">
      <c r="I4581" s="31">
        <v>1</v>
      </c>
      <c r="J4581" s="117" t="e">
        <f t="shared" si="72"/>
        <v>#DIV/0!</v>
      </c>
    </row>
    <row r="4582" spans="9:10" x14ac:dyDescent="0.2">
      <c r="I4582" s="31">
        <v>1</v>
      </c>
      <c r="J4582" s="117" t="e">
        <f t="shared" si="72"/>
        <v>#DIV/0!</v>
      </c>
    </row>
    <row r="4583" spans="9:10" x14ac:dyDescent="0.2">
      <c r="I4583" s="31">
        <v>1</v>
      </c>
      <c r="J4583" s="117" t="e">
        <f t="shared" si="72"/>
        <v>#DIV/0!</v>
      </c>
    </row>
    <row r="4584" spans="9:10" x14ac:dyDescent="0.2">
      <c r="I4584" s="31">
        <v>1</v>
      </c>
      <c r="J4584" s="117" t="e">
        <f t="shared" si="72"/>
        <v>#DIV/0!</v>
      </c>
    </row>
    <row r="4585" spans="9:10" x14ac:dyDescent="0.2">
      <c r="I4585" s="31">
        <v>1</v>
      </c>
      <c r="J4585" s="117" t="e">
        <f t="shared" si="72"/>
        <v>#DIV/0!</v>
      </c>
    </row>
    <row r="4586" spans="9:10" x14ac:dyDescent="0.2">
      <c r="I4586" s="31">
        <v>1</v>
      </c>
      <c r="J4586" s="117" t="e">
        <f t="shared" si="72"/>
        <v>#DIV/0!</v>
      </c>
    </row>
    <row r="4587" spans="9:10" x14ac:dyDescent="0.2">
      <c r="I4587" s="31">
        <v>1</v>
      </c>
      <c r="J4587" s="117" t="e">
        <f t="shared" si="72"/>
        <v>#DIV/0!</v>
      </c>
    </row>
    <row r="4588" spans="9:10" x14ac:dyDescent="0.2">
      <c r="I4588" s="31">
        <v>1</v>
      </c>
      <c r="J4588" s="117" t="e">
        <f t="shared" si="72"/>
        <v>#DIV/0!</v>
      </c>
    </row>
    <row r="4589" spans="9:10" x14ac:dyDescent="0.2">
      <c r="I4589" s="31">
        <v>1</v>
      </c>
      <c r="J4589" s="117" t="e">
        <f t="shared" si="72"/>
        <v>#DIV/0!</v>
      </c>
    </row>
    <row r="4590" spans="9:10" x14ac:dyDescent="0.2">
      <c r="I4590" s="31">
        <v>1</v>
      </c>
      <c r="J4590" s="117" t="e">
        <f t="shared" si="72"/>
        <v>#DIV/0!</v>
      </c>
    </row>
    <row r="4591" spans="9:10" x14ac:dyDescent="0.2">
      <c r="I4591" s="31">
        <v>1</v>
      </c>
      <c r="J4591" s="117" t="e">
        <f t="shared" si="72"/>
        <v>#DIV/0!</v>
      </c>
    </row>
    <row r="4592" spans="9:10" x14ac:dyDescent="0.2">
      <c r="I4592" s="31">
        <v>1</v>
      </c>
      <c r="J4592" s="117" t="e">
        <f t="shared" si="72"/>
        <v>#DIV/0!</v>
      </c>
    </row>
    <row r="4593" spans="9:10" x14ac:dyDescent="0.2">
      <c r="I4593" s="31">
        <v>1</v>
      </c>
      <c r="J4593" s="117" t="e">
        <f t="shared" si="72"/>
        <v>#DIV/0!</v>
      </c>
    </row>
    <row r="4594" spans="9:10" x14ac:dyDescent="0.2">
      <c r="I4594" s="31">
        <v>1</v>
      </c>
      <c r="J4594" s="117" t="e">
        <f t="shared" si="72"/>
        <v>#DIV/0!</v>
      </c>
    </row>
    <row r="4595" spans="9:10" x14ac:dyDescent="0.2">
      <c r="I4595" s="31">
        <v>1</v>
      </c>
      <c r="J4595" s="117" t="e">
        <f t="shared" si="72"/>
        <v>#DIV/0!</v>
      </c>
    </row>
    <row r="4596" spans="9:10" x14ac:dyDescent="0.2">
      <c r="I4596" s="31">
        <v>1</v>
      </c>
      <c r="J4596" s="117" t="e">
        <f t="shared" si="72"/>
        <v>#DIV/0!</v>
      </c>
    </row>
    <row r="4597" spans="9:10" x14ac:dyDescent="0.2">
      <c r="I4597" s="31">
        <v>1</v>
      </c>
      <c r="J4597" s="117" t="e">
        <f t="shared" si="72"/>
        <v>#DIV/0!</v>
      </c>
    </row>
    <row r="4598" spans="9:10" x14ac:dyDescent="0.2">
      <c r="I4598" s="31">
        <v>1</v>
      </c>
      <c r="J4598" s="117" t="e">
        <f t="shared" si="72"/>
        <v>#DIV/0!</v>
      </c>
    </row>
    <row r="4599" spans="9:10" x14ac:dyDescent="0.2">
      <c r="I4599" s="31">
        <v>1</v>
      </c>
      <c r="J4599" s="117" t="e">
        <f t="shared" si="72"/>
        <v>#DIV/0!</v>
      </c>
    </row>
    <row r="4600" spans="9:10" x14ac:dyDescent="0.2">
      <c r="I4600" s="31">
        <v>1</v>
      </c>
      <c r="J4600" s="117" t="e">
        <f t="shared" si="72"/>
        <v>#DIV/0!</v>
      </c>
    </row>
    <row r="4601" spans="9:10" x14ac:dyDescent="0.2">
      <c r="I4601" s="31">
        <v>1</v>
      </c>
      <c r="J4601" s="117" t="e">
        <f t="shared" si="72"/>
        <v>#DIV/0!</v>
      </c>
    </row>
    <row r="4602" spans="9:10" x14ac:dyDescent="0.2">
      <c r="I4602" s="31">
        <v>1</v>
      </c>
      <c r="J4602" s="117" t="e">
        <f t="shared" si="72"/>
        <v>#DIV/0!</v>
      </c>
    </row>
    <row r="4603" spans="9:10" x14ac:dyDescent="0.2">
      <c r="I4603" s="31">
        <v>1</v>
      </c>
      <c r="J4603" s="117" t="e">
        <f t="shared" si="72"/>
        <v>#DIV/0!</v>
      </c>
    </row>
    <row r="4604" spans="9:10" x14ac:dyDescent="0.2">
      <c r="I4604" s="31">
        <v>1</v>
      </c>
      <c r="J4604" s="117" t="e">
        <f t="shared" si="72"/>
        <v>#DIV/0!</v>
      </c>
    </row>
    <row r="4605" spans="9:10" x14ac:dyDescent="0.2">
      <c r="I4605" s="31">
        <v>1</v>
      </c>
      <c r="J4605" s="117" t="e">
        <f t="shared" si="72"/>
        <v>#DIV/0!</v>
      </c>
    </row>
    <row r="4606" spans="9:10" x14ac:dyDescent="0.2">
      <c r="I4606" s="31">
        <v>1</v>
      </c>
      <c r="J4606" s="117" t="e">
        <f t="shared" si="72"/>
        <v>#DIV/0!</v>
      </c>
    </row>
    <row r="4607" spans="9:10" x14ac:dyDescent="0.2">
      <c r="I4607" s="31">
        <v>1</v>
      </c>
      <c r="J4607" s="117" t="e">
        <f t="shared" si="72"/>
        <v>#DIV/0!</v>
      </c>
    </row>
    <row r="4608" spans="9:10" x14ac:dyDescent="0.2">
      <c r="I4608" s="31">
        <v>1</v>
      </c>
      <c r="J4608" s="117" t="e">
        <f t="shared" si="72"/>
        <v>#DIV/0!</v>
      </c>
    </row>
    <row r="4609" spans="9:10" x14ac:dyDescent="0.2">
      <c r="I4609" s="31">
        <v>1</v>
      </c>
      <c r="J4609" s="117" t="e">
        <f t="shared" si="72"/>
        <v>#DIV/0!</v>
      </c>
    </row>
    <row r="4610" spans="9:10" x14ac:dyDescent="0.2">
      <c r="I4610" s="31">
        <v>1</v>
      </c>
      <c r="J4610" s="117" t="e">
        <f t="shared" si="72"/>
        <v>#DIV/0!</v>
      </c>
    </row>
    <row r="4611" spans="9:10" x14ac:dyDescent="0.2">
      <c r="I4611" s="31">
        <v>1</v>
      </c>
      <c r="J4611" s="117" t="e">
        <f t="shared" si="72"/>
        <v>#DIV/0!</v>
      </c>
    </row>
    <row r="4612" spans="9:10" x14ac:dyDescent="0.2">
      <c r="I4612" s="31">
        <v>1</v>
      </c>
      <c r="J4612" s="117" t="e">
        <f t="shared" si="72"/>
        <v>#DIV/0!</v>
      </c>
    </row>
    <row r="4613" spans="9:10" x14ac:dyDescent="0.2">
      <c r="I4613" s="31">
        <v>1</v>
      </c>
      <c r="J4613" s="117" t="e">
        <f t="shared" si="72"/>
        <v>#DIV/0!</v>
      </c>
    </row>
    <row r="4614" spans="9:10" x14ac:dyDescent="0.2">
      <c r="I4614" s="31">
        <v>1</v>
      </c>
      <c r="J4614" s="117" t="e">
        <f t="shared" si="72"/>
        <v>#DIV/0!</v>
      </c>
    </row>
    <row r="4615" spans="9:10" x14ac:dyDescent="0.2">
      <c r="I4615" s="31">
        <v>1</v>
      </c>
      <c r="J4615" s="117" t="e">
        <f t="shared" si="72"/>
        <v>#DIV/0!</v>
      </c>
    </row>
    <row r="4616" spans="9:10" x14ac:dyDescent="0.2">
      <c r="I4616" s="31">
        <v>1</v>
      </c>
      <c r="J4616" s="117" t="e">
        <f t="shared" si="72"/>
        <v>#DIV/0!</v>
      </c>
    </row>
    <row r="4617" spans="9:10" x14ac:dyDescent="0.2">
      <c r="I4617" s="31">
        <v>1</v>
      </c>
      <c r="J4617" s="117" t="e">
        <f t="shared" si="72"/>
        <v>#DIV/0!</v>
      </c>
    </row>
    <row r="4618" spans="9:10" x14ac:dyDescent="0.2">
      <c r="I4618" s="31">
        <v>1</v>
      </c>
      <c r="J4618" s="117" t="e">
        <f t="shared" si="72"/>
        <v>#DIV/0!</v>
      </c>
    </row>
    <row r="4619" spans="9:10" x14ac:dyDescent="0.2">
      <c r="I4619" s="31">
        <v>1</v>
      </c>
      <c r="J4619" s="117" t="e">
        <f t="shared" si="72"/>
        <v>#DIV/0!</v>
      </c>
    </row>
    <row r="4620" spans="9:10" x14ac:dyDescent="0.2">
      <c r="I4620" s="31">
        <v>1</v>
      </c>
      <c r="J4620" s="117" t="e">
        <f t="shared" si="72"/>
        <v>#DIV/0!</v>
      </c>
    </row>
    <row r="4621" spans="9:10" x14ac:dyDescent="0.2">
      <c r="I4621" s="31">
        <v>1</v>
      </c>
      <c r="J4621" s="117" t="e">
        <f t="shared" si="72"/>
        <v>#DIV/0!</v>
      </c>
    </row>
    <row r="4622" spans="9:10" x14ac:dyDescent="0.2">
      <c r="I4622" s="31">
        <v>1</v>
      </c>
      <c r="J4622" s="117" t="e">
        <f t="shared" si="72"/>
        <v>#DIV/0!</v>
      </c>
    </row>
    <row r="4623" spans="9:10" x14ac:dyDescent="0.2">
      <c r="I4623" s="31">
        <v>1</v>
      </c>
      <c r="J4623" s="117" t="e">
        <f t="shared" ref="J4623:J4686" si="73">+I4623/G4623</f>
        <v>#DIV/0!</v>
      </c>
    </row>
    <row r="4624" spans="9:10" x14ac:dyDescent="0.2">
      <c r="I4624" s="31">
        <v>1</v>
      </c>
      <c r="J4624" s="117" t="e">
        <f t="shared" si="73"/>
        <v>#DIV/0!</v>
      </c>
    </row>
    <row r="4625" spans="9:10" x14ac:dyDescent="0.2">
      <c r="I4625" s="31">
        <v>1</v>
      </c>
      <c r="J4625" s="117" t="e">
        <f t="shared" si="73"/>
        <v>#DIV/0!</v>
      </c>
    </row>
    <row r="4626" spans="9:10" x14ac:dyDescent="0.2">
      <c r="I4626" s="31">
        <v>1</v>
      </c>
      <c r="J4626" s="117" t="e">
        <f t="shared" si="73"/>
        <v>#DIV/0!</v>
      </c>
    </row>
    <row r="4627" spans="9:10" x14ac:dyDescent="0.2">
      <c r="I4627" s="31">
        <v>1</v>
      </c>
      <c r="J4627" s="117" t="e">
        <f t="shared" si="73"/>
        <v>#DIV/0!</v>
      </c>
    </row>
    <row r="4628" spans="9:10" x14ac:dyDescent="0.2">
      <c r="I4628" s="31">
        <v>1</v>
      </c>
      <c r="J4628" s="117" t="e">
        <f t="shared" si="73"/>
        <v>#DIV/0!</v>
      </c>
    </row>
    <row r="4629" spans="9:10" x14ac:dyDescent="0.2">
      <c r="I4629" s="31">
        <v>1</v>
      </c>
      <c r="J4629" s="117" t="e">
        <f t="shared" si="73"/>
        <v>#DIV/0!</v>
      </c>
    </row>
    <row r="4630" spans="9:10" x14ac:dyDescent="0.2">
      <c r="I4630" s="31">
        <v>1</v>
      </c>
      <c r="J4630" s="117" t="e">
        <f t="shared" si="73"/>
        <v>#DIV/0!</v>
      </c>
    </row>
    <row r="4631" spans="9:10" x14ac:dyDescent="0.2">
      <c r="I4631" s="31">
        <v>1</v>
      </c>
      <c r="J4631" s="117" t="e">
        <f t="shared" si="73"/>
        <v>#DIV/0!</v>
      </c>
    </row>
    <row r="4632" spans="9:10" x14ac:dyDescent="0.2">
      <c r="I4632" s="31">
        <v>1</v>
      </c>
      <c r="J4632" s="117" t="e">
        <f t="shared" si="73"/>
        <v>#DIV/0!</v>
      </c>
    </row>
    <row r="4633" spans="9:10" x14ac:dyDescent="0.2">
      <c r="I4633" s="31">
        <v>1</v>
      </c>
      <c r="J4633" s="117" t="e">
        <f t="shared" si="73"/>
        <v>#DIV/0!</v>
      </c>
    </row>
    <row r="4634" spans="9:10" x14ac:dyDescent="0.2">
      <c r="I4634" s="31">
        <v>1</v>
      </c>
      <c r="J4634" s="117" t="e">
        <f t="shared" si="73"/>
        <v>#DIV/0!</v>
      </c>
    </row>
    <row r="4635" spans="9:10" x14ac:dyDescent="0.2">
      <c r="I4635" s="31">
        <v>1</v>
      </c>
      <c r="J4635" s="117" t="e">
        <f t="shared" si="73"/>
        <v>#DIV/0!</v>
      </c>
    </row>
    <row r="4636" spans="9:10" x14ac:dyDescent="0.2">
      <c r="I4636" s="31">
        <v>1</v>
      </c>
      <c r="J4636" s="117" t="e">
        <f t="shared" si="73"/>
        <v>#DIV/0!</v>
      </c>
    </row>
    <row r="4637" spans="9:10" x14ac:dyDescent="0.2">
      <c r="I4637" s="31">
        <v>1</v>
      </c>
      <c r="J4637" s="117" t="e">
        <f t="shared" si="73"/>
        <v>#DIV/0!</v>
      </c>
    </row>
    <row r="4638" spans="9:10" x14ac:dyDescent="0.2">
      <c r="I4638" s="31">
        <v>1</v>
      </c>
      <c r="J4638" s="117" t="e">
        <f t="shared" si="73"/>
        <v>#DIV/0!</v>
      </c>
    </row>
    <row r="4639" spans="9:10" x14ac:dyDescent="0.2">
      <c r="I4639" s="31">
        <v>1</v>
      </c>
      <c r="J4639" s="117" t="e">
        <f t="shared" si="73"/>
        <v>#DIV/0!</v>
      </c>
    </row>
    <row r="4640" spans="9:10" x14ac:dyDescent="0.2">
      <c r="I4640" s="31">
        <v>1</v>
      </c>
      <c r="J4640" s="117" t="e">
        <f t="shared" si="73"/>
        <v>#DIV/0!</v>
      </c>
    </row>
    <row r="4641" spans="9:10" x14ac:dyDescent="0.2">
      <c r="I4641" s="31">
        <v>1</v>
      </c>
      <c r="J4641" s="117" t="e">
        <f t="shared" si="73"/>
        <v>#DIV/0!</v>
      </c>
    </row>
    <row r="4642" spans="9:10" x14ac:dyDescent="0.2">
      <c r="I4642" s="31">
        <v>1</v>
      </c>
      <c r="J4642" s="117" t="e">
        <f t="shared" si="73"/>
        <v>#DIV/0!</v>
      </c>
    </row>
    <row r="4643" spans="9:10" x14ac:dyDescent="0.2">
      <c r="I4643" s="31">
        <v>1</v>
      </c>
      <c r="J4643" s="117" t="e">
        <f t="shared" si="73"/>
        <v>#DIV/0!</v>
      </c>
    </row>
    <row r="4644" spans="9:10" x14ac:dyDescent="0.2">
      <c r="I4644" s="31">
        <v>1</v>
      </c>
      <c r="J4644" s="117" t="e">
        <f t="shared" si="73"/>
        <v>#DIV/0!</v>
      </c>
    </row>
    <row r="4645" spans="9:10" x14ac:dyDescent="0.2">
      <c r="I4645" s="31">
        <v>1</v>
      </c>
      <c r="J4645" s="117" t="e">
        <f t="shared" si="73"/>
        <v>#DIV/0!</v>
      </c>
    </row>
    <row r="4646" spans="9:10" x14ac:dyDescent="0.2">
      <c r="I4646" s="31">
        <v>1</v>
      </c>
      <c r="J4646" s="117" t="e">
        <f t="shared" si="73"/>
        <v>#DIV/0!</v>
      </c>
    </row>
    <row r="4647" spans="9:10" x14ac:dyDescent="0.2">
      <c r="I4647" s="31">
        <v>1</v>
      </c>
      <c r="J4647" s="117" t="e">
        <f t="shared" si="73"/>
        <v>#DIV/0!</v>
      </c>
    </row>
    <row r="4648" spans="9:10" x14ac:dyDescent="0.2">
      <c r="I4648" s="31">
        <v>1</v>
      </c>
      <c r="J4648" s="117" t="e">
        <f t="shared" si="73"/>
        <v>#DIV/0!</v>
      </c>
    </row>
    <row r="4649" spans="9:10" x14ac:dyDescent="0.2">
      <c r="I4649" s="31">
        <v>1</v>
      </c>
      <c r="J4649" s="117" t="e">
        <f t="shared" si="73"/>
        <v>#DIV/0!</v>
      </c>
    </row>
    <row r="4650" spans="9:10" x14ac:dyDescent="0.2">
      <c r="I4650" s="31">
        <v>1</v>
      </c>
      <c r="J4650" s="117" t="e">
        <f t="shared" si="73"/>
        <v>#DIV/0!</v>
      </c>
    </row>
    <row r="4651" spans="9:10" x14ac:dyDescent="0.2">
      <c r="I4651" s="31">
        <v>1</v>
      </c>
      <c r="J4651" s="117" t="e">
        <f t="shared" si="73"/>
        <v>#DIV/0!</v>
      </c>
    </row>
    <row r="4652" spans="9:10" x14ac:dyDescent="0.2">
      <c r="I4652" s="31">
        <v>1</v>
      </c>
      <c r="J4652" s="117" t="e">
        <f t="shared" si="73"/>
        <v>#DIV/0!</v>
      </c>
    </row>
    <row r="4653" spans="9:10" x14ac:dyDescent="0.2">
      <c r="I4653" s="31">
        <v>1</v>
      </c>
      <c r="J4653" s="117" t="e">
        <f t="shared" si="73"/>
        <v>#DIV/0!</v>
      </c>
    </row>
    <row r="4654" spans="9:10" x14ac:dyDescent="0.2">
      <c r="I4654" s="31">
        <v>1</v>
      </c>
      <c r="J4654" s="117" t="e">
        <f t="shared" si="73"/>
        <v>#DIV/0!</v>
      </c>
    </row>
    <row r="4655" spans="9:10" x14ac:dyDescent="0.2">
      <c r="I4655" s="31">
        <v>1</v>
      </c>
      <c r="J4655" s="117" t="e">
        <f t="shared" si="73"/>
        <v>#DIV/0!</v>
      </c>
    </row>
    <row r="4656" spans="9:10" x14ac:dyDescent="0.2">
      <c r="I4656" s="31">
        <v>1</v>
      </c>
      <c r="J4656" s="117" t="e">
        <f t="shared" si="73"/>
        <v>#DIV/0!</v>
      </c>
    </row>
    <row r="4657" spans="9:10" x14ac:dyDescent="0.2">
      <c r="I4657" s="31">
        <v>1</v>
      </c>
      <c r="J4657" s="117" t="e">
        <f t="shared" si="73"/>
        <v>#DIV/0!</v>
      </c>
    </row>
    <row r="4658" spans="9:10" x14ac:dyDescent="0.2">
      <c r="I4658" s="31">
        <v>1</v>
      </c>
      <c r="J4658" s="117" t="e">
        <f t="shared" si="73"/>
        <v>#DIV/0!</v>
      </c>
    </row>
    <row r="4659" spans="9:10" x14ac:dyDescent="0.2">
      <c r="I4659" s="31">
        <v>1</v>
      </c>
      <c r="J4659" s="117" t="e">
        <f t="shared" si="73"/>
        <v>#DIV/0!</v>
      </c>
    </row>
    <row r="4660" spans="9:10" x14ac:dyDescent="0.2">
      <c r="I4660" s="31">
        <v>1</v>
      </c>
      <c r="J4660" s="117" t="e">
        <f t="shared" si="73"/>
        <v>#DIV/0!</v>
      </c>
    </row>
    <row r="4661" spans="9:10" x14ac:dyDescent="0.2">
      <c r="I4661" s="31">
        <v>1</v>
      </c>
      <c r="J4661" s="117" t="e">
        <f t="shared" si="73"/>
        <v>#DIV/0!</v>
      </c>
    </row>
    <row r="4662" spans="9:10" x14ac:dyDescent="0.2">
      <c r="I4662" s="31">
        <v>1</v>
      </c>
      <c r="J4662" s="117" t="e">
        <f t="shared" si="73"/>
        <v>#DIV/0!</v>
      </c>
    </row>
    <row r="4663" spans="9:10" x14ac:dyDescent="0.2">
      <c r="I4663" s="31">
        <v>1</v>
      </c>
      <c r="J4663" s="117" t="e">
        <f t="shared" si="73"/>
        <v>#DIV/0!</v>
      </c>
    </row>
    <row r="4664" spans="9:10" x14ac:dyDescent="0.2">
      <c r="I4664" s="31">
        <v>1</v>
      </c>
      <c r="J4664" s="117" t="e">
        <f t="shared" si="73"/>
        <v>#DIV/0!</v>
      </c>
    </row>
    <row r="4665" spans="9:10" x14ac:dyDescent="0.2">
      <c r="I4665" s="31">
        <v>1</v>
      </c>
      <c r="J4665" s="117" t="e">
        <f t="shared" si="73"/>
        <v>#DIV/0!</v>
      </c>
    </row>
    <row r="4666" spans="9:10" x14ac:dyDescent="0.2">
      <c r="I4666" s="31">
        <v>1</v>
      </c>
      <c r="J4666" s="117" t="e">
        <f t="shared" si="73"/>
        <v>#DIV/0!</v>
      </c>
    </row>
    <row r="4667" spans="9:10" x14ac:dyDescent="0.2">
      <c r="I4667" s="31">
        <v>1</v>
      </c>
      <c r="J4667" s="117" t="e">
        <f t="shared" si="73"/>
        <v>#DIV/0!</v>
      </c>
    </row>
    <row r="4668" spans="9:10" x14ac:dyDescent="0.2">
      <c r="I4668" s="31">
        <v>1</v>
      </c>
      <c r="J4668" s="117" t="e">
        <f t="shared" si="73"/>
        <v>#DIV/0!</v>
      </c>
    </row>
    <row r="4669" spans="9:10" x14ac:dyDescent="0.2">
      <c r="I4669" s="31">
        <v>1</v>
      </c>
      <c r="J4669" s="117" t="e">
        <f t="shared" si="73"/>
        <v>#DIV/0!</v>
      </c>
    </row>
    <row r="4670" spans="9:10" x14ac:dyDescent="0.2">
      <c r="I4670" s="31">
        <v>1</v>
      </c>
      <c r="J4670" s="117" t="e">
        <f t="shared" si="73"/>
        <v>#DIV/0!</v>
      </c>
    </row>
    <row r="4671" spans="9:10" x14ac:dyDescent="0.2">
      <c r="I4671" s="31">
        <v>1</v>
      </c>
      <c r="J4671" s="117" t="e">
        <f t="shared" si="73"/>
        <v>#DIV/0!</v>
      </c>
    </row>
    <row r="4672" spans="9:10" x14ac:dyDescent="0.2">
      <c r="I4672" s="31">
        <v>1</v>
      </c>
      <c r="J4672" s="117" t="e">
        <f t="shared" si="73"/>
        <v>#DIV/0!</v>
      </c>
    </row>
    <row r="4673" spans="9:10" x14ac:dyDescent="0.2">
      <c r="I4673" s="31">
        <v>1</v>
      </c>
      <c r="J4673" s="117" t="e">
        <f t="shared" si="73"/>
        <v>#DIV/0!</v>
      </c>
    </row>
    <row r="4674" spans="9:10" x14ac:dyDescent="0.2">
      <c r="I4674" s="31">
        <v>1</v>
      </c>
      <c r="J4674" s="117" t="e">
        <f t="shared" si="73"/>
        <v>#DIV/0!</v>
      </c>
    </row>
    <row r="4675" spans="9:10" x14ac:dyDescent="0.2">
      <c r="I4675" s="31">
        <v>1</v>
      </c>
      <c r="J4675" s="117" t="e">
        <f t="shared" si="73"/>
        <v>#DIV/0!</v>
      </c>
    </row>
    <row r="4676" spans="9:10" x14ac:dyDescent="0.2">
      <c r="I4676" s="31">
        <v>1</v>
      </c>
      <c r="J4676" s="117" t="e">
        <f t="shared" si="73"/>
        <v>#DIV/0!</v>
      </c>
    </row>
    <row r="4677" spans="9:10" x14ac:dyDescent="0.2">
      <c r="I4677" s="31">
        <v>1</v>
      </c>
      <c r="J4677" s="117" t="e">
        <f t="shared" si="73"/>
        <v>#DIV/0!</v>
      </c>
    </row>
    <row r="4678" spans="9:10" x14ac:dyDescent="0.2">
      <c r="I4678" s="31">
        <v>1</v>
      </c>
      <c r="J4678" s="117" t="e">
        <f t="shared" si="73"/>
        <v>#DIV/0!</v>
      </c>
    </row>
    <row r="4679" spans="9:10" x14ac:dyDescent="0.2">
      <c r="I4679" s="31">
        <v>1</v>
      </c>
      <c r="J4679" s="117" t="e">
        <f t="shared" si="73"/>
        <v>#DIV/0!</v>
      </c>
    </row>
    <row r="4680" spans="9:10" x14ac:dyDescent="0.2">
      <c r="I4680" s="31">
        <v>1</v>
      </c>
      <c r="J4680" s="117" t="e">
        <f t="shared" si="73"/>
        <v>#DIV/0!</v>
      </c>
    </row>
    <row r="4681" spans="9:10" x14ac:dyDescent="0.2">
      <c r="I4681" s="31">
        <v>1</v>
      </c>
      <c r="J4681" s="117" t="e">
        <f t="shared" si="73"/>
        <v>#DIV/0!</v>
      </c>
    </row>
    <row r="4682" spans="9:10" x14ac:dyDescent="0.2">
      <c r="I4682" s="31">
        <v>1</v>
      </c>
      <c r="J4682" s="117" t="e">
        <f t="shared" si="73"/>
        <v>#DIV/0!</v>
      </c>
    </row>
    <row r="4683" spans="9:10" x14ac:dyDescent="0.2">
      <c r="I4683" s="31">
        <v>1</v>
      </c>
      <c r="J4683" s="117" t="e">
        <f t="shared" si="73"/>
        <v>#DIV/0!</v>
      </c>
    </row>
    <row r="4684" spans="9:10" x14ac:dyDescent="0.2">
      <c r="I4684" s="31">
        <v>1</v>
      </c>
      <c r="J4684" s="117" t="e">
        <f t="shared" si="73"/>
        <v>#DIV/0!</v>
      </c>
    </row>
    <row r="4685" spans="9:10" x14ac:dyDescent="0.2">
      <c r="I4685" s="31">
        <v>1</v>
      </c>
      <c r="J4685" s="117" t="e">
        <f t="shared" si="73"/>
        <v>#DIV/0!</v>
      </c>
    </row>
    <row r="4686" spans="9:10" x14ac:dyDescent="0.2">
      <c r="I4686" s="31">
        <v>1</v>
      </c>
      <c r="J4686" s="117" t="e">
        <f t="shared" si="73"/>
        <v>#DIV/0!</v>
      </c>
    </row>
    <row r="4687" spans="9:10" x14ac:dyDescent="0.2">
      <c r="I4687" s="31">
        <v>1</v>
      </c>
      <c r="J4687" s="117" t="e">
        <f t="shared" ref="J4687:J4750" si="74">+I4687/G4687</f>
        <v>#DIV/0!</v>
      </c>
    </row>
    <row r="4688" spans="9:10" x14ac:dyDescent="0.2">
      <c r="I4688" s="31">
        <v>1</v>
      </c>
      <c r="J4688" s="117" t="e">
        <f t="shared" si="74"/>
        <v>#DIV/0!</v>
      </c>
    </row>
    <row r="4689" spans="9:10" x14ac:dyDescent="0.2">
      <c r="I4689" s="31">
        <v>1</v>
      </c>
      <c r="J4689" s="117" t="e">
        <f t="shared" si="74"/>
        <v>#DIV/0!</v>
      </c>
    </row>
    <row r="4690" spans="9:10" x14ac:dyDescent="0.2">
      <c r="I4690" s="31">
        <v>1</v>
      </c>
      <c r="J4690" s="117" t="e">
        <f t="shared" si="74"/>
        <v>#DIV/0!</v>
      </c>
    </row>
    <row r="4691" spans="9:10" x14ac:dyDescent="0.2">
      <c r="I4691" s="31">
        <v>1</v>
      </c>
      <c r="J4691" s="117" t="e">
        <f t="shared" si="74"/>
        <v>#DIV/0!</v>
      </c>
    </row>
    <row r="4692" spans="9:10" x14ac:dyDescent="0.2">
      <c r="I4692" s="31">
        <v>1</v>
      </c>
      <c r="J4692" s="117" t="e">
        <f t="shared" si="74"/>
        <v>#DIV/0!</v>
      </c>
    </row>
    <row r="4693" spans="9:10" x14ac:dyDescent="0.2">
      <c r="I4693" s="31">
        <v>1</v>
      </c>
      <c r="J4693" s="117" t="e">
        <f t="shared" si="74"/>
        <v>#DIV/0!</v>
      </c>
    </row>
    <row r="4694" spans="9:10" x14ac:dyDescent="0.2">
      <c r="I4694" s="31">
        <v>1</v>
      </c>
      <c r="J4694" s="117" t="e">
        <f t="shared" si="74"/>
        <v>#DIV/0!</v>
      </c>
    </row>
    <row r="4695" spans="9:10" x14ac:dyDescent="0.2">
      <c r="I4695" s="31">
        <v>1</v>
      </c>
      <c r="J4695" s="117" t="e">
        <f t="shared" si="74"/>
        <v>#DIV/0!</v>
      </c>
    </row>
    <row r="4696" spans="9:10" x14ac:dyDescent="0.2">
      <c r="I4696" s="31">
        <v>1</v>
      </c>
      <c r="J4696" s="117" t="e">
        <f t="shared" si="74"/>
        <v>#DIV/0!</v>
      </c>
    </row>
    <row r="4697" spans="9:10" x14ac:dyDescent="0.2">
      <c r="I4697" s="31">
        <v>1</v>
      </c>
      <c r="J4697" s="117" t="e">
        <f t="shared" si="74"/>
        <v>#DIV/0!</v>
      </c>
    </row>
    <row r="4698" spans="9:10" x14ac:dyDescent="0.2">
      <c r="I4698" s="31">
        <v>1</v>
      </c>
      <c r="J4698" s="117" t="e">
        <f t="shared" si="74"/>
        <v>#DIV/0!</v>
      </c>
    </row>
    <row r="4699" spans="9:10" x14ac:dyDescent="0.2">
      <c r="I4699" s="31">
        <v>1</v>
      </c>
      <c r="J4699" s="117" t="e">
        <f t="shared" si="74"/>
        <v>#DIV/0!</v>
      </c>
    </row>
    <row r="4700" spans="9:10" x14ac:dyDescent="0.2">
      <c r="I4700" s="31">
        <v>1</v>
      </c>
      <c r="J4700" s="117" t="e">
        <f t="shared" si="74"/>
        <v>#DIV/0!</v>
      </c>
    </row>
    <row r="4701" spans="9:10" x14ac:dyDescent="0.2">
      <c r="I4701" s="31">
        <v>1</v>
      </c>
      <c r="J4701" s="117" t="e">
        <f t="shared" si="74"/>
        <v>#DIV/0!</v>
      </c>
    </row>
    <row r="4702" spans="9:10" x14ac:dyDescent="0.2">
      <c r="I4702" s="31">
        <v>1</v>
      </c>
      <c r="J4702" s="117" t="e">
        <f t="shared" si="74"/>
        <v>#DIV/0!</v>
      </c>
    </row>
    <row r="4703" spans="9:10" x14ac:dyDescent="0.2">
      <c r="I4703" s="31">
        <v>1</v>
      </c>
      <c r="J4703" s="117" t="e">
        <f t="shared" si="74"/>
        <v>#DIV/0!</v>
      </c>
    </row>
    <row r="4704" spans="9:10" x14ac:dyDescent="0.2">
      <c r="I4704" s="31">
        <v>1</v>
      </c>
      <c r="J4704" s="117" t="e">
        <f t="shared" si="74"/>
        <v>#DIV/0!</v>
      </c>
    </row>
    <row r="4705" spans="9:10" x14ac:dyDescent="0.2">
      <c r="I4705" s="31">
        <v>1</v>
      </c>
      <c r="J4705" s="117" t="e">
        <f t="shared" si="74"/>
        <v>#DIV/0!</v>
      </c>
    </row>
    <row r="4706" spans="9:10" x14ac:dyDescent="0.2">
      <c r="I4706" s="31">
        <v>1</v>
      </c>
      <c r="J4706" s="117" t="e">
        <f t="shared" si="74"/>
        <v>#DIV/0!</v>
      </c>
    </row>
    <row r="4707" spans="9:10" x14ac:dyDescent="0.2">
      <c r="I4707" s="31">
        <v>1</v>
      </c>
      <c r="J4707" s="117" t="e">
        <f t="shared" si="74"/>
        <v>#DIV/0!</v>
      </c>
    </row>
    <row r="4708" spans="9:10" x14ac:dyDescent="0.2">
      <c r="I4708" s="31">
        <v>1</v>
      </c>
      <c r="J4708" s="117" t="e">
        <f t="shared" si="74"/>
        <v>#DIV/0!</v>
      </c>
    </row>
    <row r="4709" spans="9:10" x14ac:dyDescent="0.2">
      <c r="I4709" s="31">
        <v>1</v>
      </c>
      <c r="J4709" s="117" t="e">
        <f t="shared" si="74"/>
        <v>#DIV/0!</v>
      </c>
    </row>
    <row r="4710" spans="9:10" x14ac:dyDescent="0.2">
      <c r="I4710" s="31">
        <v>1</v>
      </c>
      <c r="J4710" s="117" t="e">
        <f t="shared" si="74"/>
        <v>#DIV/0!</v>
      </c>
    </row>
    <row r="4711" spans="9:10" x14ac:dyDescent="0.2">
      <c r="I4711" s="31">
        <v>1</v>
      </c>
      <c r="J4711" s="117" t="e">
        <f t="shared" si="74"/>
        <v>#DIV/0!</v>
      </c>
    </row>
    <row r="4712" spans="9:10" x14ac:dyDescent="0.2">
      <c r="I4712" s="31">
        <v>1</v>
      </c>
      <c r="J4712" s="117" t="e">
        <f t="shared" si="74"/>
        <v>#DIV/0!</v>
      </c>
    </row>
    <row r="4713" spans="9:10" x14ac:dyDescent="0.2">
      <c r="I4713" s="31">
        <v>1</v>
      </c>
      <c r="J4713" s="117" t="e">
        <f t="shared" si="74"/>
        <v>#DIV/0!</v>
      </c>
    </row>
    <row r="4714" spans="9:10" x14ac:dyDescent="0.2">
      <c r="I4714" s="31">
        <v>1</v>
      </c>
      <c r="J4714" s="117" t="e">
        <f t="shared" si="74"/>
        <v>#DIV/0!</v>
      </c>
    </row>
    <row r="4715" spans="9:10" x14ac:dyDescent="0.2">
      <c r="I4715" s="31">
        <v>1</v>
      </c>
      <c r="J4715" s="117" t="e">
        <f t="shared" si="74"/>
        <v>#DIV/0!</v>
      </c>
    </row>
    <row r="4716" spans="9:10" x14ac:dyDescent="0.2">
      <c r="I4716" s="31">
        <v>1</v>
      </c>
      <c r="J4716" s="117" t="e">
        <f t="shared" si="74"/>
        <v>#DIV/0!</v>
      </c>
    </row>
    <row r="4717" spans="9:10" x14ac:dyDescent="0.2">
      <c r="I4717" s="31">
        <v>1</v>
      </c>
      <c r="J4717" s="117" t="e">
        <f t="shared" si="74"/>
        <v>#DIV/0!</v>
      </c>
    </row>
    <row r="4718" spans="9:10" x14ac:dyDescent="0.2">
      <c r="I4718" s="31">
        <v>1</v>
      </c>
      <c r="J4718" s="117" t="e">
        <f t="shared" si="74"/>
        <v>#DIV/0!</v>
      </c>
    </row>
    <row r="4719" spans="9:10" x14ac:dyDescent="0.2">
      <c r="I4719" s="31">
        <v>1</v>
      </c>
      <c r="J4719" s="117" t="e">
        <f t="shared" si="74"/>
        <v>#DIV/0!</v>
      </c>
    </row>
    <row r="4720" spans="9:10" x14ac:dyDescent="0.2">
      <c r="I4720" s="31">
        <v>1</v>
      </c>
      <c r="J4720" s="117" t="e">
        <f t="shared" si="74"/>
        <v>#DIV/0!</v>
      </c>
    </row>
    <row r="4721" spans="9:10" x14ac:dyDescent="0.2">
      <c r="I4721" s="31">
        <v>1</v>
      </c>
      <c r="J4721" s="117" t="e">
        <f t="shared" si="74"/>
        <v>#DIV/0!</v>
      </c>
    </row>
    <row r="4722" spans="9:10" x14ac:dyDescent="0.2">
      <c r="I4722" s="31">
        <v>1</v>
      </c>
      <c r="J4722" s="117" t="e">
        <f t="shared" si="74"/>
        <v>#DIV/0!</v>
      </c>
    </row>
    <row r="4723" spans="9:10" x14ac:dyDescent="0.2">
      <c r="I4723" s="31">
        <v>1</v>
      </c>
      <c r="J4723" s="117" t="e">
        <f t="shared" si="74"/>
        <v>#DIV/0!</v>
      </c>
    </row>
    <row r="4724" spans="9:10" x14ac:dyDescent="0.2">
      <c r="I4724" s="31">
        <v>1</v>
      </c>
      <c r="J4724" s="117" t="e">
        <f t="shared" si="74"/>
        <v>#DIV/0!</v>
      </c>
    </row>
    <row r="4725" spans="9:10" x14ac:dyDescent="0.2">
      <c r="I4725" s="31">
        <v>1</v>
      </c>
      <c r="J4725" s="117" t="e">
        <f t="shared" si="74"/>
        <v>#DIV/0!</v>
      </c>
    </row>
    <row r="4726" spans="9:10" x14ac:dyDescent="0.2">
      <c r="I4726" s="31">
        <v>1</v>
      </c>
      <c r="J4726" s="117" t="e">
        <f t="shared" si="74"/>
        <v>#DIV/0!</v>
      </c>
    </row>
    <row r="4727" spans="9:10" x14ac:dyDescent="0.2">
      <c r="I4727" s="31">
        <v>1</v>
      </c>
      <c r="J4727" s="117" t="e">
        <f t="shared" si="74"/>
        <v>#DIV/0!</v>
      </c>
    </row>
    <row r="4728" spans="9:10" x14ac:dyDescent="0.2">
      <c r="I4728" s="31">
        <v>1</v>
      </c>
      <c r="J4728" s="117" t="e">
        <f t="shared" si="74"/>
        <v>#DIV/0!</v>
      </c>
    </row>
    <row r="4729" spans="9:10" x14ac:dyDescent="0.2">
      <c r="I4729" s="31">
        <v>1</v>
      </c>
      <c r="J4729" s="117" t="e">
        <f t="shared" si="74"/>
        <v>#DIV/0!</v>
      </c>
    </row>
    <row r="4730" spans="9:10" x14ac:dyDescent="0.2">
      <c r="I4730" s="31">
        <v>1</v>
      </c>
      <c r="J4730" s="117" t="e">
        <f t="shared" si="74"/>
        <v>#DIV/0!</v>
      </c>
    </row>
    <row r="4731" spans="9:10" x14ac:dyDescent="0.2">
      <c r="I4731" s="31">
        <v>1</v>
      </c>
      <c r="J4731" s="117" t="e">
        <f t="shared" si="74"/>
        <v>#DIV/0!</v>
      </c>
    </row>
    <row r="4732" spans="9:10" x14ac:dyDescent="0.2">
      <c r="I4732" s="31">
        <v>1</v>
      </c>
      <c r="J4732" s="117" t="e">
        <f t="shared" si="74"/>
        <v>#DIV/0!</v>
      </c>
    </row>
    <row r="4733" spans="9:10" x14ac:dyDescent="0.2">
      <c r="I4733" s="31">
        <v>1</v>
      </c>
      <c r="J4733" s="117" t="e">
        <f t="shared" si="74"/>
        <v>#DIV/0!</v>
      </c>
    </row>
    <row r="4734" spans="9:10" x14ac:dyDescent="0.2">
      <c r="I4734" s="31">
        <v>1</v>
      </c>
      <c r="J4734" s="117" t="e">
        <f t="shared" si="74"/>
        <v>#DIV/0!</v>
      </c>
    </row>
    <row r="4735" spans="9:10" x14ac:dyDescent="0.2">
      <c r="I4735" s="31">
        <v>1</v>
      </c>
      <c r="J4735" s="117" t="e">
        <f t="shared" si="74"/>
        <v>#DIV/0!</v>
      </c>
    </row>
    <row r="4736" spans="9:10" x14ac:dyDescent="0.2">
      <c r="I4736" s="31">
        <v>1</v>
      </c>
      <c r="J4736" s="117" t="e">
        <f t="shared" si="74"/>
        <v>#DIV/0!</v>
      </c>
    </row>
    <row r="4737" spans="9:10" x14ac:dyDescent="0.2">
      <c r="I4737" s="31">
        <v>1</v>
      </c>
      <c r="J4737" s="117" t="e">
        <f t="shared" si="74"/>
        <v>#DIV/0!</v>
      </c>
    </row>
    <row r="4738" spans="9:10" x14ac:dyDescent="0.2">
      <c r="I4738" s="31">
        <v>1</v>
      </c>
      <c r="J4738" s="117" t="e">
        <f t="shared" si="74"/>
        <v>#DIV/0!</v>
      </c>
    </row>
    <row r="4739" spans="9:10" x14ac:dyDescent="0.2">
      <c r="I4739" s="31">
        <v>1</v>
      </c>
      <c r="J4739" s="117" t="e">
        <f t="shared" si="74"/>
        <v>#DIV/0!</v>
      </c>
    </row>
    <row r="4740" spans="9:10" x14ac:dyDescent="0.2">
      <c r="I4740" s="31">
        <v>1</v>
      </c>
      <c r="J4740" s="117" t="e">
        <f t="shared" si="74"/>
        <v>#DIV/0!</v>
      </c>
    </row>
    <row r="4741" spans="9:10" x14ac:dyDescent="0.2">
      <c r="I4741" s="31">
        <v>1</v>
      </c>
      <c r="J4741" s="117" t="e">
        <f t="shared" si="74"/>
        <v>#DIV/0!</v>
      </c>
    </row>
    <row r="4742" spans="9:10" x14ac:dyDescent="0.2">
      <c r="I4742" s="31">
        <v>1</v>
      </c>
      <c r="J4742" s="117" t="e">
        <f t="shared" si="74"/>
        <v>#DIV/0!</v>
      </c>
    </row>
    <row r="4743" spans="9:10" x14ac:dyDescent="0.2">
      <c r="I4743" s="31">
        <v>1</v>
      </c>
      <c r="J4743" s="117" t="e">
        <f t="shared" si="74"/>
        <v>#DIV/0!</v>
      </c>
    </row>
    <row r="4744" spans="9:10" x14ac:dyDescent="0.2">
      <c r="I4744" s="31">
        <v>1</v>
      </c>
      <c r="J4744" s="117" t="e">
        <f t="shared" si="74"/>
        <v>#DIV/0!</v>
      </c>
    </row>
    <row r="4745" spans="9:10" x14ac:dyDescent="0.2">
      <c r="I4745" s="31">
        <v>1</v>
      </c>
      <c r="J4745" s="117" t="e">
        <f t="shared" si="74"/>
        <v>#DIV/0!</v>
      </c>
    </row>
    <row r="4746" spans="9:10" x14ac:dyDescent="0.2">
      <c r="I4746" s="31">
        <v>1</v>
      </c>
      <c r="J4746" s="117" t="e">
        <f t="shared" si="74"/>
        <v>#DIV/0!</v>
      </c>
    </row>
    <row r="4747" spans="9:10" x14ac:dyDescent="0.2">
      <c r="I4747" s="31">
        <v>1</v>
      </c>
      <c r="J4747" s="117" t="e">
        <f t="shared" si="74"/>
        <v>#DIV/0!</v>
      </c>
    </row>
    <row r="4748" spans="9:10" x14ac:dyDescent="0.2">
      <c r="I4748" s="31">
        <v>1</v>
      </c>
      <c r="J4748" s="117" t="e">
        <f t="shared" si="74"/>
        <v>#DIV/0!</v>
      </c>
    </row>
    <row r="4749" spans="9:10" x14ac:dyDescent="0.2">
      <c r="I4749" s="31">
        <v>1</v>
      </c>
      <c r="J4749" s="117" t="e">
        <f t="shared" si="74"/>
        <v>#DIV/0!</v>
      </c>
    </row>
    <row r="4750" spans="9:10" x14ac:dyDescent="0.2">
      <c r="I4750" s="31">
        <v>1</v>
      </c>
      <c r="J4750" s="117" t="e">
        <f t="shared" si="74"/>
        <v>#DIV/0!</v>
      </c>
    </row>
    <row r="4751" spans="9:10" x14ac:dyDescent="0.2">
      <c r="I4751" s="31">
        <v>1</v>
      </c>
      <c r="J4751" s="117" t="e">
        <f t="shared" ref="J4751:J4814" si="75">+I4751/G4751</f>
        <v>#DIV/0!</v>
      </c>
    </row>
    <row r="4752" spans="9:10" x14ac:dyDescent="0.2">
      <c r="I4752" s="31">
        <v>1</v>
      </c>
      <c r="J4752" s="117" t="e">
        <f t="shared" si="75"/>
        <v>#DIV/0!</v>
      </c>
    </row>
    <row r="4753" spans="9:10" x14ac:dyDescent="0.2">
      <c r="I4753" s="31">
        <v>1</v>
      </c>
      <c r="J4753" s="117" t="e">
        <f t="shared" si="75"/>
        <v>#DIV/0!</v>
      </c>
    </row>
    <row r="4754" spans="9:10" x14ac:dyDescent="0.2">
      <c r="I4754" s="31">
        <v>1</v>
      </c>
      <c r="J4754" s="117" t="e">
        <f t="shared" si="75"/>
        <v>#DIV/0!</v>
      </c>
    </row>
    <row r="4755" spans="9:10" x14ac:dyDescent="0.2">
      <c r="I4755" s="31">
        <v>1</v>
      </c>
      <c r="J4755" s="117" t="e">
        <f t="shared" si="75"/>
        <v>#DIV/0!</v>
      </c>
    </row>
    <row r="4756" spans="9:10" x14ac:dyDescent="0.2">
      <c r="I4756" s="31">
        <v>1</v>
      </c>
      <c r="J4756" s="117" t="e">
        <f t="shared" si="75"/>
        <v>#DIV/0!</v>
      </c>
    </row>
    <row r="4757" spans="9:10" x14ac:dyDescent="0.2">
      <c r="I4757" s="31">
        <v>1</v>
      </c>
      <c r="J4757" s="117" t="e">
        <f t="shared" si="75"/>
        <v>#DIV/0!</v>
      </c>
    </row>
    <row r="4758" spans="9:10" x14ac:dyDescent="0.2">
      <c r="I4758" s="31">
        <v>1</v>
      </c>
      <c r="J4758" s="117" t="e">
        <f t="shared" si="75"/>
        <v>#DIV/0!</v>
      </c>
    </row>
    <row r="4759" spans="9:10" x14ac:dyDescent="0.2">
      <c r="I4759" s="31">
        <v>1</v>
      </c>
      <c r="J4759" s="117" t="e">
        <f t="shared" si="75"/>
        <v>#DIV/0!</v>
      </c>
    </row>
    <row r="4760" spans="9:10" x14ac:dyDescent="0.2">
      <c r="I4760" s="31">
        <v>1</v>
      </c>
      <c r="J4760" s="117" t="e">
        <f t="shared" si="75"/>
        <v>#DIV/0!</v>
      </c>
    </row>
    <row r="4761" spans="9:10" x14ac:dyDescent="0.2">
      <c r="I4761" s="31">
        <v>1</v>
      </c>
      <c r="J4761" s="117" t="e">
        <f t="shared" si="75"/>
        <v>#DIV/0!</v>
      </c>
    </row>
    <row r="4762" spans="9:10" x14ac:dyDescent="0.2">
      <c r="I4762" s="31">
        <v>1</v>
      </c>
      <c r="J4762" s="117" t="e">
        <f t="shared" si="75"/>
        <v>#DIV/0!</v>
      </c>
    </row>
    <row r="4763" spans="9:10" x14ac:dyDescent="0.2">
      <c r="I4763" s="31">
        <v>1</v>
      </c>
      <c r="J4763" s="117" t="e">
        <f t="shared" si="75"/>
        <v>#DIV/0!</v>
      </c>
    </row>
    <row r="4764" spans="9:10" x14ac:dyDescent="0.2">
      <c r="I4764" s="31">
        <v>1</v>
      </c>
      <c r="J4764" s="117" t="e">
        <f t="shared" si="75"/>
        <v>#DIV/0!</v>
      </c>
    </row>
    <row r="4765" spans="9:10" x14ac:dyDescent="0.2">
      <c r="I4765" s="31">
        <v>1</v>
      </c>
      <c r="J4765" s="117" t="e">
        <f t="shared" si="75"/>
        <v>#DIV/0!</v>
      </c>
    </row>
    <row r="4766" spans="9:10" x14ac:dyDescent="0.2">
      <c r="I4766" s="31">
        <v>1</v>
      </c>
      <c r="J4766" s="117" t="e">
        <f t="shared" si="75"/>
        <v>#DIV/0!</v>
      </c>
    </row>
    <row r="4767" spans="9:10" x14ac:dyDescent="0.2">
      <c r="I4767" s="31">
        <v>1</v>
      </c>
      <c r="J4767" s="117" t="e">
        <f t="shared" si="75"/>
        <v>#DIV/0!</v>
      </c>
    </row>
    <row r="4768" spans="9:10" x14ac:dyDescent="0.2">
      <c r="I4768" s="31">
        <v>1</v>
      </c>
      <c r="J4768" s="117" t="e">
        <f t="shared" si="75"/>
        <v>#DIV/0!</v>
      </c>
    </row>
    <row r="4769" spans="9:10" x14ac:dyDescent="0.2">
      <c r="I4769" s="31">
        <v>1</v>
      </c>
      <c r="J4769" s="117" t="e">
        <f t="shared" si="75"/>
        <v>#DIV/0!</v>
      </c>
    </row>
    <row r="4770" spans="9:10" x14ac:dyDescent="0.2">
      <c r="I4770" s="31">
        <v>1</v>
      </c>
      <c r="J4770" s="117" t="e">
        <f t="shared" si="75"/>
        <v>#DIV/0!</v>
      </c>
    </row>
    <row r="4771" spans="9:10" x14ac:dyDescent="0.2">
      <c r="I4771" s="31">
        <v>1</v>
      </c>
      <c r="J4771" s="117" t="e">
        <f t="shared" si="75"/>
        <v>#DIV/0!</v>
      </c>
    </row>
    <row r="4772" spans="9:10" x14ac:dyDescent="0.2">
      <c r="I4772" s="31">
        <v>1</v>
      </c>
      <c r="J4772" s="117" t="e">
        <f t="shared" si="75"/>
        <v>#DIV/0!</v>
      </c>
    </row>
    <row r="4773" spans="9:10" x14ac:dyDescent="0.2">
      <c r="I4773" s="31">
        <v>1</v>
      </c>
      <c r="J4773" s="117" t="e">
        <f t="shared" si="75"/>
        <v>#DIV/0!</v>
      </c>
    </row>
    <row r="4774" spans="9:10" x14ac:dyDescent="0.2">
      <c r="I4774" s="31">
        <v>1</v>
      </c>
      <c r="J4774" s="117" t="e">
        <f t="shared" si="75"/>
        <v>#DIV/0!</v>
      </c>
    </row>
    <row r="4775" spans="9:10" x14ac:dyDescent="0.2">
      <c r="I4775" s="31">
        <v>1</v>
      </c>
      <c r="J4775" s="117" t="e">
        <f t="shared" si="75"/>
        <v>#DIV/0!</v>
      </c>
    </row>
    <row r="4776" spans="9:10" x14ac:dyDescent="0.2">
      <c r="I4776" s="31">
        <v>1</v>
      </c>
      <c r="J4776" s="117" t="e">
        <f t="shared" si="75"/>
        <v>#DIV/0!</v>
      </c>
    </row>
    <row r="4777" spans="9:10" x14ac:dyDescent="0.2">
      <c r="I4777" s="31">
        <v>1</v>
      </c>
      <c r="J4777" s="117" t="e">
        <f t="shared" si="75"/>
        <v>#DIV/0!</v>
      </c>
    </row>
    <row r="4778" spans="9:10" x14ac:dyDescent="0.2">
      <c r="I4778" s="31">
        <v>1</v>
      </c>
      <c r="J4778" s="117" t="e">
        <f t="shared" si="75"/>
        <v>#DIV/0!</v>
      </c>
    </row>
    <row r="4779" spans="9:10" x14ac:dyDescent="0.2">
      <c r="I4779" s="31">
        <v>1</v>
      </c>
      <c r="J4779" s="117" t="e">
        <f t="shared" si="75"/>
        <v>#DIV/0!</v>
      </c>
    </row>
    <row r="4780" spans="9:10" x14ac:dyDescent="0.2">
      <c r="I4780" s="31">
        <v>1</v>
      </c>
      <c r="J4780" s="117" t="e">
        <f t="shared" si="75"/>
        <v>#DIV/0!</v>
      </c>
    </row>
    <row r="4781" spans="9:10" x14ac:dyDescent="0.2">
      <c r="I4781" s="31">
        <v>1</v>
      </c>
      <c r="J4781" s="117" t="e">
        <f t="shared" si="75"/>
        <v>#DIV/0!</v>
      </c>
    </row>
    <row r="4782" spans="9:10" x14ac:dyDescent="0.2">
      <c r="I4782" s="31">
        <v>1</v>
      </c>
      <c r="J4782" s="117" t="e">
        <f t="shared" si="75"/>
        <v>#DIV/0!</v>
      </c>
    </row>
    <row r="4783" spans="9:10" x14ac:dyDescent="0.2">
      <c r="I4783" s="31">
        <v>1</v>
      </c>
      <c r="J4783" s="117" t="e">
        <f t="shared" si="75"/>
        <v>#DIV/0!</v>
      </c>
    </row>
    <row r="4784" spans="9:10" x14ac:dyDescent="0.2">
      <c r="I4784" s="31">
        <v>1</v>
      </c>
      <c r="J4784" s="117" t="e">
        <f t="shared" si="75"/>
        <v>#DIV/0!</v>
      </c>
    </row>
    <row r="4785" spans="9:10" x14ac:dyDescent="0.2">
      <c r="I4785" s="31">
        <v>1</v>
      </c>
      <c r="J4785" s="117" t="e">
        <f t="shared" si="75"/>
        <v>#DIV/0!</v>
      </c>
    </row>
    <row r="4786" spans="9:10" x14ac:dyDescent="0.2">
      <c r="I4786" s="31">
        <v>1</v>
      </c>
      <c r="J4786" s="117" t="e">
        <f t="shared" si="75"/>
        <v>#DIV/0!</v>
      </c>
    </row>
    <row r="4787" spans="9:10" x14ac:dyDescent="0.2">
      <c r="I4787" s="31">
        <v>1</v>
      </c>
      <c r="J4787" s="117" t="e">
        <f t="shared" si="75"/>
        <v>#DIV/0!</v>
      </c>
    </row>
    <row r="4788" spans="9:10" x14ac:dyDescent="0.2">
      <c r="I4788" s="31">
        <v>1</v>
      </c>
      <c r="J4788" s="117" t="e">
        <f t="shared" si="75"/>
        <v>#DIV/0!</v>
      </c>
    </row>
    <row r="4789" spans="9:10" x14ac:dyDescent="0.2">
      <c r="I4789" s="31">
        <v>1</v>
      </c>
      <c r="J4789" s="117" t="e">
        <f t="shared" si="75"/>
        <v>#DIV/0!</v>
      </c>
    </row>
    <row r="4790" spans="9:10" x14ac:dyDescent="0.2">
      <c r="I4790" s="31">
        <v>1</v>
      </c>
      <c r="J4790" s="117" t="e">
        <f t="shared" si="75"/>
        <v>#DIV/0!</v>
      </c>
    </row>
    <row r="4791" spans="9:10" x14ac:dyDescent="0.2">
      <c r="I4791" s="31">
        <v>1</v>
      </c>
      <c r="J4791" s="117" t="e">
        <f t="shared" si="75"/>
        <v>#DIV/0!</v>
      </c>
    </row>
    <row r="4792" spans="9:10" x14ac:dyDescent="0.2">
      <c r="I4792" s="31">
        <v>1</v>
      </c>
      <c r="J4792" s="117" t="e">
        <f t="shared" si="75"/>
        <v>#DIV/0!</v>
      </c>
    </row>
    <row r="4793" spans="9:10" x14ac:dyDescent="0.2">
      <c r="I4793" s="31">
        <v>1</v>
      </c>
      <c r="J4793" s="117" t="e">
        <f t="shared" si="75"/>
        <v>#DIV/0!</v>
      </c>
    </row>
    <row r="4794" spans="9:10" x14ac:dyDescent="0.2">
      <c r="I4794" s="31">
        <v>1</v>
      </c>
      <c r="J4794" s="117" t="e">
        <f t="shared" si="75"/>
        <v>#DIV/0!</v>
      </c>
    </row>
    <row r="4795" spans="9:10" x14ac:dyDescent="0.2">
      <c r="I4795" s="31">
        <v>1</v>
      </c>
      <c r="J4795" s="117" t="e">
        <f t="shared" si="75"/>
        <v>#DIV/0!</v>
      </c>
    </row>
    <row r="4796" spans="9:10" x14ac:dyDescent="0.2">
      <c r="I4796" s="31">
        <v>1</v>
      </c>
      <c r="J4796" s="117" t="e">
        <f t="shared" si="75"/>
        <v>#DIV/0!</v>
      </c>
    </row>
    <row r="4797" spans="9:10" x14ac:dyDescent="0.2">
      <c r="I4797" s="31">
        <v>1</v>
      </c>
      <c r="J4797" s="117" t="e">
        <f t="shared" si="75"/>
        <v>#DIV/0!</v>
      </c>
    </row>
    <row r="4798" spans="9:10" x14ac:dyDescent="0.2">
      <c r="I4798" s="31">
        <v>1</v>
      </c>
      <c r="J4798" s="117" t="e">
        <f t="shared" si="75"/>
        <v>#DIV/0!</v>
      </c>
    </row>
    <row r="4799" spans="9:10" x14ac:dyDescent="0.2">
      <c r="I4799" s="31">
        <v>1</v>
      </c>
      <c r="J4799" s="117" t="e">
        <f t="shared" si="75"/>
        <v>#DIV/0!</v>
      </c>
    </row>
    <row r="4800" spans="9:10" x14ac:dyDescent="0.2">
      <c r="I4800" s="31">
        <v>1</v>
      </c>
      <c r="J4800" s="117" t="e">
        <f t="shared" si="75"/>
        <v>#DIV/0!</v>
      </c>
    </row>
    <row r="4801" spans="9:10" x14ac:dyDescent="0.2">
      <c r="I4801" s="31">
        <v>1</v>
      </c>
      <c r="J4801" s="117" t="e">
        <f t="shared" si="75"/>
        <v>#DIV/0!</v>
      </c>
    </row>
    <row r="4802" spans="9:10" x14ac:dyDescent="0.2">
      <c r="I4802" s="31">
        <v>1</v>
      </c>
      <c r="J4802" s="117" t="e">
        <f t="shared" si="75"/>
        <v>#DIV/0!</v>
      </c>
    </row>
    <row r="4803" spans="9:10" x14ac:dyDescent="0.2">
      <c r="I4803" s="31">
        <v>1</v>
      </c>
      <c r="J4803" s="117" t="e">
        <f t="shared" si="75"/>
        <v>#DIV/0!</v>
      </c>
    </row>
    <row r="4804" spans="9:10" x14ac:dyDescent="0.2">
      <c r="I4804" s="31">
        <v>1</v>
      </c>
      <c r="J4804" s="117" t="e">
        <f t="shared" si="75"/>
        <v>#DIV/0!</v>
      </c>
    </row>
    <row r="4805" spans="9:10" x14ac:dyDescent="0.2">
      <c r="I4805" s="31">
        <v>1</v>
      </c>
      <c r="J4805" s="117" t="e">
        <f t="shared" si="75"/>
        <v>#DIV/0!</v>
      </c>
    </row>
    <row r="4806" spans="9:10" x14ac:dyDescent="0.2">
      <c r="I4806" s="31">
        <v>1</v>
      </c>
      <c r="J4806" s="117" t="e">
        <f t="shared" si="75"/>
        <v>#DIV/0!</v>
      </c>
    </row>
    <row r="4807" spans="9:10" x14ac:dyDescent="0.2">
      <c r="I4807" s="31">
        <v>1</v>
      </c>
      <c r="J4807" s="117" t="e">
        <f t="shared" si="75"/>
        <v>#DIV/0!</v>
      </c>
    </row>
    <row r="4808" spans="9:10" x14ac:dyDescent="0.2">
      <c r="I4808" s="31">
        <v>1</v>
      </c>
      <c r="J4808" s="117" t="e">
        <f t="shared" si="75"/>
        <v>#DIV/0!</v>
      </c>
    </row>
    <row r="4809" spans="9:10" x14ac:dyDescent="0.2">
      <c r="I4809" s="31">
        <v>1</v>
      </c>
      <c r="J4809" s="117" t="e">
        <f t="shared" si="75"/>
        <v>#DIV/0!</v>
      </c>
    </row>
    <row r="4810" spans="9:10" x14ac:dyDescent="0.2">
      <c r="I4810" s="31">
        <v>1</v>
      </c>
      <c r="J4810" s="117" t="e">
        <f t="shared" si="75"/>
        <v>#DIV/0!</v>
      </c>
    </row>
    <row r="4811" spans="9:10" x14ac:dyDescent="0.2">
      <c r="I4811" s="31">
        <v>1</v>
      </c>
      <c r="J4811" s="117" t="e">
        <f t="shared" si="75"/>
        <v>#DIV/0!</v>
      </c>
    </row>
    <row r="4812" spans="9:10" x14ac:dyDescent="0.2">
      <c r="I4812" s="31">
        <v>1</v>
      </c>
      <c r="J4812" s="117" t="e">
        <f t="shared" si="75"/>
        <v>#DIV/0!</v>
      </c>
    </row>
    <row r="4813" spans="9:10" x14ac:dyDescent="0.2">
      <c r="I4813" s="31">
        <v>1</v>
      </c>
      <c r="J4813" s="117" t="e">
        <f t="shared" si="75"/>
        <v>#DIV/0!</v>
      </c>
    </row>
    <row r="4814" spans="9:10" x14ac:dyDescent="0.2">
      <c r="I4814" s="31">
        <v>1</v>
      </c>
      <c r="J4814" s="117" t="e">
        <f t="shared" si="75"/>
        <v>#DIV/0!</v>
      </c>
    </row>
    <row r="4815" spans="9:10" x14ac:dyDescent="0.2">
      <c r="I4815" s="31">
        <v>1</v>
      </c>
      <c r="J4815" s="117" t="e">
        <f t="shared" ref="J4815:J4816" si="76">+I4815/G4815</f>
        <v>#DIV/0!</v>
      </c>
    </row>
    <row r="4816" spans="9:10" x14ac:dyDescent="0.2">
      <c r="I4816" s="31">
        <v>1</v>
      </c>
      <c r="J4816" s="117" t="e">
        <f t="shared" si="76"/>
        <v>#DIV/0!</v>
      </c>
    </row>
  </sheetData>
  <sortState xmlns:xlrd2="http://schemas.microsoft.com/office/spreadsheetml/2017/richdata2" ref="A3:L2647">
    <sortCondition ref="A3:A2647"/>
  </sortState>
  <pageMargins left="0.75" right="0.75" top="1" bottom="1" header="0.5" footer="0.5"/>
  <pageSetup orientation="portrait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470"/>
  <sheetViews>
    <sheetView zoomScale="75" workbookViewId="0">
      <selection activeCell="M4" sqref="M4"/>
    </sheetView>
  </sheetViews>
  <sheetFormatPr defaultRowHeight="12.75" x14ac:dyDescent="0.2"/>
  <cols>
    <col min="1" max="1" width="26.85546875" bestFit="1" customWidth="1"/>
    <col min="2" max="2" width="13.7109375" bestFit="1" customWidth="1"/>
    <col min="3" max="3" width="32.5703125" bestFit="1" customWidth="1"/>
    <col min="4" max="4" width="13.5703125" customWidth="1"/>
    <col min="5" max="5" width="21.85546875" customWidth="1"/>
    <col min="6" max="6" width="11.140625" customWidth="1"/>
    <col min="7" max="7" width="14.85546875" style="33" bestFit="1" customWidth="1"/>
    <col min="8" max="8" width="15.42578125" style="33" bestFit="1" customWidth="1"/>
    <col min="9" max="9" width="12.5703125" style="34" bestFit="1" customWidth="1"/>
    <col min="10" max="10" width="16.85546875" style="96" bestFit="1" customWidth="1"/>
    <col min="11" max="11" width="9.28515625" style="31" bestFit="1" customWidth="1"/>
    <col min="12" max="12" width="9.140625" style="31"/>
    <col min="13" max="13" width="43" bestFit="1" customWidth="1"/>
    <col min="14" max="14" width="12.85546875" style="31" bestFit="1" customWidth="1"/>
    <col min="15" max="15" width="11.5703125" style="31" bestFit="1" customWidth="1"/>
  </cols>
  <sheetData>
    <row r="1" spans="1:15" x14ac:dyDescent="0.2">
      <c r="A1" t="s">
        <v>412</v>
      </c>
      <c r="G1"/>
      <c r="I1"/>
      <c r="M1" s="52"/>
    </row>
    <row r="2" spans="1:15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57" t="s">
        <v>293</v>
      </c>
      <c r="I2" s="27" t="s">
        <v>770</v>
      </c>
      <c r="J2" s="112" t="s">
        <v>402</v>
      </c>
      <c r="K2" s="24" t="s">
        <v>224</v>
      </c>
      <c r="L2" s="53" t="s">
        <v>297</v>
      </c>
      <c r="M2" s="55" t="s">
        <v>1283</v>
      </c>
      <c r="N2" s="31" t="s">
        <v>403</v>
      </c>
      <c r="O2" s="31" t="s">
        <v>404</v>
      </c>
    </row>
    <row r="3" spans="1:15" x14ac:dyDescent="0.2">
      <c r="C3" t="s">
        <v>1679</v>
      </c>
      <c r="G3" s="3"/>
      <c r="H3" s="2"/>
      <c r="I3" s="12"/>
      <c r="J3" s="31">
        <v>135000</v>
      </c>
      <c r="K3" s="31">
        <v>1</v>
      </c>
      <c r="L3" s="31">
        <v>0</v>
      </c>
      <c r="M3" s="31" t="s">
        <v>1680</v>
      </c>
      <c r="N3">
        <v>0</v>
      </c>
      <c r="O3">
        <v>0</v>
      </c>
    </row>
    <row r="4" spans="1:15" x14ac:dyDescent="0.2">
      <c r="G4" s="3"/>
      <c r="H4" s="2"/>
      <c r="I4" s="17"/>
      <c r="J4" s="111"/>
      <c r="M4" s="31"/>
      <c r="N4"/>
      <c r="O4"/>
    </row>
    <row r="5" spans="1:15" x14ac:dyDescent="0.2">
      <c r="G5" s="3"/>
      <c r="H5" s="2"/>
      <c r="I5" s="17"/>
      <c r="J5" s="31"/>
      <c r="M5" s="31"/>
      <c r="N5"/>
      <c r="O5"/>
    </row>
    <row r="6" spans="1:15" x14ac:dyDescent="0.2">
      <c r="G6" s="3"/>
      <c r="H6" s="2"/>
      <c r="I6" s="17"/>
      <c r="J6" s="111"/>
      <c r="M6" s="31"/>
      <c r="N6"/>
      <c r="O6"/>
    </row>
    <row r="7" spans="1:15" x14ac:dyDescent="0.2">
      <c r="G7" s="3"/>
      <c r="H7" s="2"/>
      <c r="I7" s="17"/>
      <c r="J7" s="31"/>
      <c r="M7" s="31"/>
      <c r="N7"/>
      <c r="O7"/>
    </row>
    <row r="8" spans="1:15" x14ac:dyDescent="0.2">
      <c r="G8" s="3"/>
      <c r="H8" s="2"/>
      <c r="I8" s="17"/>
      <c r="J8" s="111"/>
      <c r="M8" s="31"/>
      <c r="N8"/>
      <c r="O8"/>
    </row>
    <row r="9" spans="1:15" x14ac:dyDescent="0.2">
      <c r="G9" s="3"/>
      <c r="H9" s="2"/>
      <c r="I9" s="17"/>
      <c r="J9" s="111"/>
      <c r="M9" s="31"/>
      <c r="N9"/>
      <c r="O9"/>
    </row>
    <row r="10" spans="1:15" x14ac:dyDescent="0.2">
      <c r="G10" s="3"/>
      <c r="H10" s="2"/>
      <c r="I10" s="17"/>
      <c r="J10" s="31"/>
      <c r="M10" s="31"/>
      <c r="N10"/>
      <c r="O10"/>
    </row>
    <row r="11" spans="1:15" x14ac:dyDescent="0.2">
      <c r="G11" s="3"/>
      <c r="H11" s="2"/>
      <c r="I11" s="17"/>
      <c r="J11" s="31"/>
      <c r="M11" s="31"/>
      <c r="N11"/>
      <c r="O11"/>
    </row>
    <row r="12" spans="1:15" x14ac:dyDescent="0.2">
      <c r="G12" s="3"/>
      <c r="H12" s="2"/>
      <c r="I12" s="17"/>
      <c r="J12" s="111"/>
      <c r="M12" s="31"/>
      <c r="N12"/>
      <c r="O12"/>
    </row>
    <row r="13" spans="1:15" x14ac:dyDescent="0.2">
      <c r="G13" s="3"/>
      <c r="H13" s="2"/>
      <c r="I13" s="17"/>
      <c r="J13" s="111"/>
      <c r="M13" s="31"/>
      <c r="N13"/>
      <c r="O13"/>
    </row>
    <row r="14" spans="1:15" x14ac:dyDescent="0.2">
      <c r="G14" s="3"/>
      <c r="H14" s="2"/>
      <c r="I14" s="17"/>
      <c r="J14" s="111"/>
      <c r="M14" s="31"/>
      <c r="N14"/>
      <c r="O14"/>
    </row>
    <row r="15" spans="1:15" x14ac:dyDescent="0.2">
      <c r="G15" s="3"/>
      <c r="H15" s="2"/>
      <c r="I15" s="17"/>
      <c r="J15" s="111"/>
      <c r="M15" s="31"/>
      <c r="N15"/>
      <c r="O15"/>
    </row>
    <row r="16" spans="1:15" x14ac:dyDescent="0.2">
      <c r="G16" s="3"/>
      <c r="H16" s="2"/>
      <c r="I16" s="17"/>
      <c r="J16" s="111"/>
      <c r="M16" s="31"/>
      <c r="N16"/>
      <c r="O16"/>
    </row>
    <row r="17" spans="7:15" x14ac:dyDescent="0.2">
      <c r="G17" s="3"/>
      <c r="H17" s="2"/>
      <c r="I17" s="17"/>
      <c r="J17" s="31"/>
      <c r="M17" s="31"/>
      <c r="N17"/>
      <c r="O17"/>
    </row>
    <row r="18" spans="7:15" x14ac:dyDescent="0.2">
      <c r="G18" s="3"/>
      <c r="H18" s="2"/>
      <c r="I18" s="17"/>
      <c r="J18" s="111"/>
      <c r="M18" s="31"/>
      <c r="N18"/>
      <c r="O18"/>
    </row>
    <row r="19" spans="7:15" x14ac:dyDescent="0.2">
      <c r="G19" s="3"/>
      <c r="H19" s="2"/>
      <c r="I19" s="17"/>
      <c r="J19" s="31"/>
      <c r="M19" s="31"/>
      <c r="N19"/>
      <c r="O19"/>
    </row>
    <row r="20" spans="7:15" x14ac:dyDescent="0.2">
      <c r="G20" s="3"/>
      <c r="H20" s="2"/>
      <c r="I20" s="17"/>
      <c r="J20" s="111"/>
      <c r="M20" s="31"/>
      <c r="N20"/>
      <c r="O20"/>
    </row>
    <row r="21" spans="7:15" x14ac:dyDescent="0.2">
      <c r="G21" s="3"/>
      <c r="H21" s="2"/>
      <c r="I21" s="17"/>
      <c r="J21" s="31"/>
      <c r="M21" s="31"/>
      <c r="N21"/>
      <c r="O21"/>
    </row>
    <row r="22" spans="7:15" x14ac:dyDescent="0.2">
      <c r="G22" s="3"/>
      <c r="H22" s="2"/>
      <c r="I22" s="17"/>
      <c r="J22" s="31"/>
      <c r="M22" s="31"/>
      <c r="N22"/>
      <c r="O22"/>
    </row>
    <row r="23" spans="7:15" x14ac:dyDescent="0.2">
      <c r="G23" s="3"/>
      <c r="H23" s="2"/>
      <c r="I23" s="17"/>
      <c r="J23" s="111"/>
      <c r="M23" s="31"/>
      <c r="N23"/>
      <c r="O23"/>
    </row>
    <row r="24" spans="7:15" x14ac:dyDescent="0.2">
      <c r="G24" s="3"/>
      <c r="H24" s="2"/>
      <c r="I24" s="17"/>
      <c r="J24" s="31"/>
      <c r="M24" s="31"/>
      <c r="N24"/>
      <c r="O24"/>
    </row>
    <row r="25" spans="7:15" x14ac:dyDescent="0.2">
      <c r="G25" s="3"/>
      <c r="H25" s="2"/>
      <c r="I25" s="17"/>
      <c r="J25" s="31"/>
      <c r="M25" s="31"/>
      <c r="N25"/>
      <c r="O25"/>
    </row>
    <row r="26" spans="7:15" x14ac:dyDescent="0.2">
      <c r="G26" s="3"/>
      <c r="H26" s="2"/>
      <c r="I26" s="17"/>
      <c r="J26" s="111"/>
      <c r="M26" s="31"/>
      <c r="N26"/>
      <c r="O26"/>
    </row>
    <row r="27" spans="7:15" x14ac:dyDescent="0.2">
      <c r="G27" s="3"/>
      <c r="H27" s="2"/>
      <c r="I27" s="17"/>
      <c r="J27" s="31"/>
      <c r="M27" s="31"/>
      <c r="N27"/>
      <c r="O27"/>
    </row>
    <row r="28" spans="7:15" x14ac:dyDescent="0.2">
      <c r="G28" s="3"/>
      <c r="H28" s="2"/>
      <c r="I28" s="17"/>
      <c r="J28" s="31"/>
      <c r="M28" s="31"/>
      <c r="N28"/>
      <c r="O28"/>
    </row>
    <row r="29" spans="7:15" x14ac:dyDescent="0.2">
      <c r="G29" s="3"/>
      <c r="H29" s="2"/>
      <c r="I29" s="17"/>
      <c r="J29" s="111"/>
      <c r="M29" s="31"/>
      <c r="N29"/>
      <c r="O29"/>
    </row>
    <row r="30" spans="7:15" x14ac:dyDescent="0.2">
      <c r="G30" s="3"/>
      <c r="H30" s="2"/>
      <c r="I30" s="17"/>
      <c r="J30" s="31"/>
      <c r="M30" s="31"/>
      <c r="N30"/>
      <c r="O30"/>
    </row>
    <row r="31" spans="7:15" x14ac:dyDescent="0.2">
      <c r="G31" s="3"/>
      <c r="H31" s="2"/>
      <c r="I31" s="17"/>
      <c r="J31" s="31"/>
      <c r="M31" s="31"/>
      <c r="N31"/>
      <c r="O31"/>
    </row>
    <row r="32" spans="7:15" x14ac:dyDescent="0.2">
      <c r="G32" s="3"/>
      <c r="H32" s="2"/>
      <c r="I32" s="17"/>
      <c r="J32" s="111"/>
      <c r="M32" s="31"/>
      <c r="N32"/>
      <c r="O32"/>
    </row>
    <row r="33" spans="7:15" x14ac:dyDescent="0.2">
      <c r="G33" s="3"/>
      <c r="H33" s="2"/>
      <c r="I33" s="17"/>
      <c r="J33" s="31"/>
      <c r="M33" s="31"/>
      <c r="N33"/>
      <c r="O33"/>
    </row>
    <row r="34" spans="7:15" x14ac:dyDescent="0.2">
      <c r="G34" s="3"/>
      <c r="H34" s="2"/>
      <c r="I34" s="17"/>
      <c r="J34" s="111"/>
      <c r="M34" s="31"/>
      <c r="N34"/>
      <c r="O34"/>
    </row>
    <row r="35" spans="7:15" x14ac:dyDescent="0.2">
      <c r="G35" s="3"/>
      <c r="H35" s="2"/>
      <c r="I35" s="17"/>
      <c r="J35" s="111"/>
      <c r="M35" s="31"/>
      <c r="N35"/>
      <c r="O35"/>
    </row>
    <row r="36" spans="7:15" x14ac:dyDescent="0.2">
      <c r="G36" s="3"/>
      <c r="H36" s="2"/>
      <c r="I36" s="17"/>
      <c r="J36" s="31"/>
      <c r="M36" s="31"/>
      <c r="N36"/>
      <c r="O36"/>
    </row>
    <row r="37" spans="7:15" x14ac:dyDescent="0.2">
      <c r="G37" s="3"/>
      <c r="H37" s="2"/>
      <c r="I37" s="17"/>
      <c r="J37" s="31"/>
      <c r="M37" s="31"/>
      <c r="N37"/>
      <c r="O37"/>
    </row>
    <row r="38" spans="7:15" x14ac:dyDescent="0.2">
      <c r="G38" s="3"/>
      <c r="H38" s="2"/>
      <c r="I38" s="17"/>
      <c r="J38" s="31"/>
      <c r="M38" s="31"/>
      <c r="N38"/>
      <c r="O38"/>
    </row>
    <row r="39" spans="7:15" x14ac:dyDescent="0.2">
      <c r="G39" s="3"/>
      <c r="H39" s="2"/>
      <c r="I39" s="17"/>
      <c r="J39" s="31"/>
      <c r="M39" s="31"/>
      <c r="N39"/>
      <c r="O39"/>
    </row>
    <row r="40" spans="7:15" x14ac:dyDescent="0.2">
      <c r="G40" s="3"/>
      <c r="H40" s="2"/>
      <c r="I40" s="17"/>
      <c r="J40" s="31"/>
      <c r="M40" s="31"/>
      <c r="N40"/>
      <c r="O40"/>
    </row>
    <row r="41" spans="7:15" x14ac:dyDescent="0.2">
      <c r="G41" s="3"/>
      <c r="H41" s="2"/>
      <c r="I41" s="17"/>
      <c r="J41" s="111"/>
      <c r="M41" s="31"/>
      <c r="N41"/>
      <c r="O41"/>
    </row>
    <row r="42" spans="7:15" x14ac:dyDescent="0.2">
      <c r="G42" s="3"/>
      <c r="H42" s="2"/>
      <c r="I42" s="17"/>
      <c r="J42" s="31"/>
      <c r="M42" s="31"/>
      <c r="N42"/>
      <c r="O42"/>
    </row>
    <row r="43" spans="7:15" x14ac:dyDescent="0.2">
      <c r="G43" s="3"/>
      <c r="H43" s="2"/>
      <c r="I43" s="17"/>
      <c r="J43" s="31"/>
      <c r="M43" s="31"/>
      <c r="N43"/>
      <c r="O43"/>
    </row>
    <row r="44" spans="7:15" x14ac:dyDescent="0.2">
      <c r="G44" s="3"/>
      <c r="H44" s="2"/>
      <c r="I44" s="17"/>
      <c r="J44" s="111"/>
      <c r="M44" s="31"/>
      <c r="N44"/>
      <c r="O44"/>
    </row>
    <row r="45" spans="7:15" x14ac:dyDescent="0.2">
      <c r="G45" s="3"/>
      <c r="H45" s="2"/>
      <c r="I45" s="17"/>
      <c r="J45" s="111"/>
      <c r="M45" s="31"/>
      <c r="N45"/>
      <c r="O45"/>
    </row>
    <row r="46" spans="7:15" x14ac:dyDescent="0.2">
      <c r="G46" s="3"/>
      <c r="H46" s="2"/>
      <c r="I46" s="17"/>
      <c r="J46" s="31"/>
      <c r="M46" s="31"/>
      <c r="N46"/>
      <c r="O46"/>
    </row>
    <row r="47" spans="7:15" x14ac:dyDescent="0.2">
      <c r="G47" s="3"/>
      <c r="H47" s="2"/>
      <c r="I47" s="17"/>
      <c r="J47" s="111"/>
      <c r="M47" s="31"/>
      <c r="N47"/>
      <c r="O47"/>
    </row>
    <row r="48" spans="7:15" x14ac:dyDescent="0.2">
      <c r="G48" s="3"/>
      <c r="H48" s="2"/>
      <c r="I48" s="17"/>
      <c r="J48" s="111"/>
      <c r="M48" s="31"/>
      <c r="N48"/>
      <c r="O48"/>
    </row>
    <row r="49" spans="7:15" x14ac:dyDescent="0.2">
      <c r="G49" s="3"/>
      <c r="H49" s="2"/>
      <c r="I49" s="17"/>
      <c r="J49" s="31"/>
      <c r="M49" s="31"/>
      <c r="N49"/>
      <c r="O49"/>
    </row>
    <row r="50" spans="7:15" x14ac:dyDescent="0.2">
      <c r="G50" s="3"/>
      <c r="H50" s="2"/>
      <c r="I50" s="17"/>
      <c r="J50" s="111"/>
      <c r="M50" s="31"/>
      <c r="N50"/>
      <c r="O50"/>
    </row>
    <row r="51" spans="7:15" x14ac:dyDescent="0.2">
      <c r="G51" s="3"/>
      <c r="H51" s="2"/>
      <c r="I51" s="17"/>
      <c r="J51" s="31"/>
      <c r="M51" s="31"/>
      <c r="N51"/>
      <c r="O51"/>
    </row>
    <row r="52" spans="7:15" x14ac:dyDescent="0.2">
      <c r="G52" s="3"/>
      <c r="H52" s="2"/>
      <c r="I52" s="17"/>
      <c r="J52" s="31"/>
      <c r="M52" s="31"/>
      <c r="N52"/>
      <c r="O52"/>
    </row>
    <row r="53" spans="7:15" x14ac:dyDescent="0.2">
      <c r="G53" s="3"/>
      <c r="H53" s="2"/>
      <c r="I53" s="17"/>
      <c r="J53" s="31"/>
      <c r="M53" s="31"/>
      <c r="N53"/>
      <c r="O53"/>
    </row>
    <row r="54" spans="7:15" x14ac:dyDescent="0.2">
      <c r="G54" s="3"/>
      <c r="H54" s="2"/>
      <c r="I54" s="17"/>
      <c r="J54" s="31"/>
      <c r="M54" s="31"/>
      <c r="N54"/>
      <c r="O54"/>
    </row>
    <row r="55" spans="7:15" x14ac:dyDescent="0.2">
      <c r="G55" s="3"/>
      <c r="H55" s="2"/>
      <c r="I55" s="17"/>
      <c r="J55" s="31"/>
      <c r="M55" s="31"/>
      <c r="N55"/>
      <c r="O55"/>
    </row>
    <row r="56" spans="7:15" x14ac:dyDescent="0.2">
      <c r="G56" s="3"/>
      <c r="H56" s="2"/>
      <c r="I56" s="17"/>
      <c r="J56" s="31"/>
      <c r="M56" s="31"/>
      <c r="N56"/>
      <c r="O56"/>
    </row>
    <row r="57" spans="7:15" x14ac:dyDescent="0.2">
      <c r="G57" s="3"/>
      <c r="H57" s="2"/>
      <c r="I57" s="17"/>
      <c r="J57" s="111"/>
      <c r="M57" s="31"/>
      <c r="N57"/>
      <c r="O57"/>
    </row>
    <row r="58" spans="7:15" x14ac:dyDescent="0.2">
      <c r="G58" s="3"/>
      <c r="H58" s="2"/>
      <c r="I58" s="17"/>
      <c r="J58" s="31"/>
      <c r="M58" s="31"/>
      <c r="N58"/>
      <c r="O58"/>
    </row>
    <row r="59" spans="7:15" x14ac:dyDescent="0.2">
      <c r="G59" s="3"/>
      <c r="H59" s="2"/>
      <c r="I59" s="17"/>
      <c r="J59" s="31"/>
      <c r="M59" s="31"/>
      <c r="N59"/>
      <c r="O59"/>
    </row>
    <row r="60" spans="7:15" x14ac:dyDescent="0.2">
      <c r="G60" s="3"/>
      <c r="H60" s="2"/>
      <c r="I60" s="17"/>
      <c r="J60" s="31"/>
      <c r="M60" s="31"/>
      <c r="N60"/>
      <c r="O60"/>
    </row>
    <row r="61" spans="7:15" x14ac:dyDescent="0.2">
      <c r="G61" s="3"/>
      <c r="H61" s="2"/>
      <c r="I61" s="17"/>
      <c r="J61" s="111"/>
      <c r="M61" s="31"/>
      <c r="N61"/>
      <c r="O61"/>
    </row>
    <row r="62" spans="7:15" x14ac:dyDescent="0.2">
      <c r="G62" s="3"/>
      <c r="H62" s="2"/>
      <c r="I62" s="17"/>
      <c r="J62" s="31"/>
      <c r="M62" s="31"/>
      <c r="N62"/>
      <c r="O62"/>
    </row>
    <row r="63" spans="7:15" x14ac:dyDescent="0.2">
      <c r="G63" s="3"/>
      <c r="H63" s="2"/>
      <c r="I63" s="17"/>
      <c r="J63" s="31"/>
      <c r="M63" s="31"/>
      <c r="N63"/>
      <c r="O63"/>
    </row>
    <row r="64" spans="7:15" x14ac:dyDescent="0.2">
      <c r="G64" s="3"/>
      <c r="H64" s="2"/>
      <c r="I64" s="17"/>
      <c r="J64" s="111"/>
      <c r="M64" s="31"/>
      <c r="N64"/>
      <c r="O64"/>
    </row>
    <row r="65" spans="7:15" x14ac:dyDescent="0.2">
      <c r="G65" s="3"/>
      <c r="H65" s="2"/>
      <c r="I65" s="17"/>
      <c r="J65" s="31"/>
      <c r="M65" s="31"/>
      <c r="N65"/>
      <c r="O65"/>
    </row>
    <row r="66" spans="7:15" x14ac:dyDescent="0.2">
      <c r="G66" s="3"/>
      <c r="H66" s="2"/>
      <c r="I66" s="17"/>
      <c r="J66" s="31"/>
      <c r="M66" s="31"/>
      <c r="N66"/>
      <c r="O66"/>
    </row>
    <row r="67" spans="7:15" x14ac:dyDescent="0.2">
      <c r="G67" s="3"/>
      <c r="H67" s="2"/>
      <c r="I67" s="17"/>
      <c r="J67" s="111"/>
      <c r="M67" s="31"/>
      <c r="N67"/>
      <c r="O67"/>
    </row>
    <row r="68" spans="7:15" x14ac:dyDescent="0.2">
      <c r="G68" s="3"/>
      <c r="H68" s="2"/>
      <c r="I68" s="17"/>
      <c r="J68" s="31"/>
      <c r="M68" s="31"/>
      <c r="N68"/>
      <c r="O68"/>
    </row>
    <row r="69" spans="7:15" x14ac:dyDescent="0.2">
      <c r="G69" s="3"/>
      <c r="H69" s="2"/>
      <c r="I69" s="17"/>
      <c r="J69" s="111"/>
      <c r="M69" s="31"/>
      <c r="N69"/>
      <c r="O69"/>
    </row>
    <row r="70" spans="7:15" x14ac:dyDescent="0.2">
      <c r="G70" s="3"/>
      <c r="H70" s="2"/>
      <c r="I70" s="17"/>
      <c r="J70" s="31"/>
      <c r="M70" s="31"/>
      <c r="N70"/>
      <c r="O70"/>
    </row>
    <row r="71" spans="7:15" x14ac:dyDescent="0.2">
      <c r="G71" s="3"/>
      <c r="H71" s="2"/>
      <c r="I71" s="17"/>
      <c r="J71" s="111"/>
      <c r="M71" s="31"/>
      <c r="N71"/>
      <c r="O71"/>
    </row>
    <row r="72" spans="7:15" x14ac:dyDescent="0.2">
      <c r="G72" s="3"/>
      <c r="H72" s="2"/>
      <c r="I72" s="17"/>
      <c r="J72" s="31"/>
      <c r="M72" s="31"/>
      <c r="N72"/>
      <c r="O72"/>
    </row>
    <row r="73" spans="7:15" x14ac:dyDescent="0.2">
      <c r="G73" s="3"/>
      <c r="H73" s="2"/>
      <c r="I73" s="17"/>
      <c r="J73" s="31"/>
      <c r="M73" s="31"/>
      <c r="N73"/>
      <c r="O73"/>
    </row>
    <row r="74" spans="7:15" x14ac:dyDescent="0.2">
      <c r="G74" s="3"/>
      <c r="H74" s="2"/>
      <c r="I74" s="17"/>
      <c r="J74" s="111"/>
      <c r="M74" s="31"/>
      <c r="N74"/>
      <c r="O74"/>
    </row>
    <row r="75" spans="7:15" x14ac:dyDescent="0.2">
      <c r="G75" s="3"/>
      <c r="H75" s="2"/>
      <c r="I75" s="17"/>
      <c r="J75" s="31"/>
      <c r="M75" s="31"/>
      <c r="N75"/>
      <c r="O75"/>
    </row>
    <row r="76" spans="7:15" x14ac:dyDescent="0.2">
      <c r="G76" s="3"/>
      <c r="H76" s="2"/>
      <c r="I76" s="17"/>
      <c r="J76" s="31"/>
      <c r="M76" s="31"/>
      <c r="N76"/>
      <c r="O76"/>
    </row>
    <row r="77" spans="7:15" x14ac:dyDescent="0.2">
      <c r="G77" s="3"/>
      <c r="H77" s="2"/>
      <c r="I77" s="17"/>
      <c r="J77" s="31"/>
      <c r="M77" s="31"/>
      <c r="N77"/>
      <c r="O77"/>
    </row>
    <row r="78" spans="7:15" x14ac:dyDescent="0.2">
      <c r="G78" s="3"/>
      <c r="H78" s="2"/>
      <c r="I78" s="17"/>
      <c r="J78" s="111"/>
      <c r="M78" s="31"/>
      <c r="N78"/>
      <c r="O78"/>
    </row>
    <row r="79" spans="7:15" x14ac:dyDescent="0.2">
      <c r="G79" s="3"/>
      <c r="H79" s="2"/>
      <c r="I79" s="17"/>
      <c r="J79" s="31"/>
      <c r="M79" s="31"/>
      <c r="N79"/>
      <c r="O79"/>
    </row>
    <row r="80" spans="7:15" x14ac:dyDescent="0.2">
      <c r="G80" s="3"/>
      <c r="H80" s="2"/>
      <c r="I80" s="17"/>
      <c r="J80" s="111"/>
      <c r="M80" s="31"/>
      <c r="N80"/>
      <c r="O80"/>
    </row>
    <row r="81" spans="7:15" x14ac:dyDescent="0.2">
      <c r="G81" s="3"/>
      <c r="H81" s="2"/>
      <c r="I81" s="17"/>
      <c r="J81" s="31"/>
      <c r="M81" s="31"/>
      <c r="N81"/>
      <c r="O81"/>
    </row>
    <row r="82" spans="7:15" x14ac:dyDescent="0.2">
      <c r="G82" s="3"/>
      <c r="H82" s="2"/>
      <c r="I82" s="17"/>
      <c r="J82" s="111"/>
      <c r="M82" s="31"/>
      <c r="N82"/>
      <c r="O82"/>
    </row>
    <row r="83" spans="7:15" x14ac:dyDescent="0.2">
      <c r="G83" s="3"/>
      <c r="H83" s="2"/>
      <c r="I83" s="17"/>
      <c r="J83" s="31"/>
      <c r="M83" s="31"/>
      <c r="N83"/>
      <c r="O83"/>
    </row>
    <row r="84" spans="7:15" x14ac:dyDescent="0.2">
      <c r="G84" s="3"/>
      <c r="H84" s="2"/>
      <c r="I84" s="17"/>
      <c r="J84" s="31"/>
      <c r="M84" s="31"/>
      <c r="N84"/>
      <c r="O84"/>
    </row>
    <row r="85" spans="7:15" x14ac:dyDescent="0.2">
      <c r="G85" s="3"/>
      <c r="H85" s="2"/>
      <c r="I85" s="17"/>
      <c r="J85" s="111"/>
      <c r="M85" s="31"/>
      <c r="N85"/>
      <c r="O85"/>
    </row>
    <row r="86" spans="7:15" x14ac:dyDescent="0.2">
      <c r="G86" s="3"/>
      <c r="H86" s="2"/>
      <c r="I86" s="17"/>
      <c r="J86" s="31"/>
      <c r="M86" s="31"/>
      <c r="N86"/>
      <c r="O86"/>
    </row>
    <row r="87" spans="7:15" x14ac:dyDescent="0.2">
      <c r="G87" s="3"/>
      <c r="H87" s="2"/>
      <c r="I87" s="17"/>
      <c r="J87" s="31"/>
      <c r="M87" s="31"/>
      <c r="N87"/>
      <c r="O87"/>
    </row>
    <row r="88" spans="7:15" x14ac:dyDescent="0.2">
      <c r="G88" s="3"/>
      <c r="H88" s="2"/>
      <c r="I88" s="17"/>
      <c r="J88" s="111"/>
      <c r="M88" s="31"/>
      <c r="N88"/>
      <c r="O88"/>
    </row>
    <row r="89" spans="7:15" x14ac:dyDescent="0.2">
      <c r="G89" s="3"/>
      <c r="H89" s="2"/>
      <c r="I89" s="17"/>
      <c r="J89" s="31"/>
      <c r="M89" s="31"/>
      <c r="N89"/>
      <c r="O89"/>
    </row>
    <row r="90" spans="7:15" x14ac:dyDescent="0.2">
      <c r="G90" s="3"/>
      <c r="H90" s="2"/>
      <c r="I90" s="17"/>
      <c r="J90" s="111"/>
      <c r="M90" s="31"/>
      <c r="N90"/>
      <c r="O90"/>
    </row>
    <row r="91" spans="7:15" x14ac:dyDescent="0.2">
      <c r="G91" s="3"/>
      <c r="H91" s="2"/>
      <c r="I91" s="17"/>
      <c r="J91" s="31"/>
      <c r="M91" s="31"/>
      <c r="N91"/>
      <c r="O91"/>
    </row>
    <row r="92" spans="7:15" x14ac:dyDescent="0.2">
      <c r="G92" s="3"/>
      <c r="H92" s="2"/>
      <c r="I92" s="17"/>
      <c r="J92" s="31"/>
      <c r="M92" s="31"/>
      <c r="N92"/>
      <c r="O92"/>
    </row>
    <row r="93" spans="7:15" x14ac:dyDescent="0.2">
      <c r="G93" s="3"/>
      <c r="H93" s="2"/>
      <c r="I93" s="17"/>
      <c r="J93" s="31"/>
      <c r="M93" s="31"/>
      <c r="N93"/>
      <c r="O93"/>
    </row>
    <row r="94" spans="7:15" x14ac:dyDescent="0.2">
      <c r="G94" s="3"/>
      <c r="H94" s="2"/>
      <c r="I94" s="17"/>
      <c r="J94" s="31"/>
      <c r="M94" s="31"/>
      <c r="N94"/>
      <c r="O94"/>
    </row>
    <row r="95" spans="7:15" x14ac:dyDescent="0.2">
      <c r="G95" s="3"/>
      <c r="H95" s="2"/>
      <c r="I95" s="17"/>
      <c r="J95" s="31"/>
      <c r="M95" s="31"/>
      <c r="N95"/>
      <c r="O95"/>
    </row>
    <row r="96" spans="7:15" x14ac:dyDescent="0.2">
      <c r="G96" s="3"/>
      <c r="H96" s="2"/>
      <c r="I96" s="17"/>
      <c r="J96" s="111"/>
      <c r="M96" s="31"/>
      <c r="N96"/>
      <c r="O96"/>
    </row>
    <row r="97" spans="7:15" x14ac:dyDescent="0.2">
      <c r="G97" s="3"/>
      <c r="H97" s="2"/>
      <c r="I97" s="17"/>
      <c r="J97" s="31"/>
      <c r="M97" s="31"/>
      <c r="N97"/>
      <c r="O97"/>
    </row>
    <row r="98" spans="7:15" x14ac:dyDescent="0.2">
      <c r="G98" s="3"/>
      <c r="H98" s="2"/>
      <c r="I98" s="17"/>
      <c r="J98" s="31"/>
      <c r="M98" s="31"/>
      <c r="N98"/>
      <c r="O98"/>
    </row>
    <row r="99" spans="7:15" x14ac:dyDescent="0.2">
      <c r="G99" s="3"/>
      <c r="H99" s="2"/>
      <c r="I99" s="17"/>
      <c r="J99" s="31"/>
      <c r="M99" s="31"/>
      <c r="N99"/>
      <c r="O99"/>
    </row>
    <row r="100" spans="7:15" x14ac:dyDescent="0.2">
      <c r="G100" s="3"/>
      <c r="H100" s="2"/>
      <c r="I100" s="17"/>
      <c r="J100" s="31"/>
      <c r="M100" s="31"/>
      <c r="N100"/>
      <c r="O100"/>
    </row>
    <row r="101" spans="7:15" x14ac:dyDescent="0.2">
      <c r="G101" s="3"/>
      <c r="H101" s="2"/>
      <c r="I101" s="17"/>
      <c r="J101" s="31"/>
      <c r="M101" s="31"/>
      <c r="N101"/>
      <c r="O101"/>
    </row>
    <row r="102" spans="7:15" x14ac:dyDescent="0.2">
      <c r="G102" s="3"/>
      <c r="H102" s="2"/>
      <c r="I102" s="17"/>
      <c r="J102" s="31"/>
      <c r="M102" s="31"/>
      <c r="N102"/>
      <c r="O102"/>
    </row>
    <row r="103" spans="7:15" x14ac:dyDescent="0.2">
      <c r="G103" s="3"/>
      <c r="H103" s="2"/>
      <c r="I103" s="17"/>
      <c r="J103" s="31"/>
      <c r="M103" s="31"/>
      <c r="N103"/>
      <c r="O103"/>
    </row>
    <row r="104" spans="7:15" x14ac:dyDescent="0.2">
      <c r="G104" s="3"/>
      <c r="H104" s="2"/>
      <c r="I104" s="17"/>
      <c r="J104" s="111"/>
      <c r="M104" s="31"/>
      <c r="N104"/>
      <c r="O104"/>
    </row>
    <row r="105" spans="7:15" x14ac:dyDescent="0.2">
      <c r="G105" s="3"/>
      <c r="H105" s="2"/>
      <c r="I105" s="17"/>
      <c r="J105" s="31"/>
      <c r="M105" s="31"/>
      <c r="N105"/>
      <c r="O105"/>
    </row>
    <row r="106" spans="7:15" x14ac:dyDescent="0.2">
      <c r="G106" s="3"/>
      <c r="H106" s="2"/>
      <c r="I106" s="17"/>
      <c r="J106" s="31"/>
      <c r="M106" s="31"/>
      <c r="N106"/>
      <c r="O106"/>
    </row>
    <row r="107" spans="7:15" x14ac:dyDescent="0.2">
      <c r="G107" s="3"/>
      <c r="H107" s="2"/>
      <c r="I107" s="17"/>
      <c r="J107" s="31"/>
      <c r="M107" s="31"/>
      <c r="N107"/>
      <c r="O107"/>
    </row>
    <row r="108" spans="7:15" x14ac:dyDescent="0.2">
      <c r="G108" s="3"/>
      <c r="H108" s="2"/>
      <c r="I108" s="17"/>
      <c r="J108" s="31"/>
      <c r="M108" s="31"/>
      <c r="N108"/>
      <c r="O108"/>
    </row>
    <row r="109" spans="7:15" x14ac:dyDescent="0.2">
      <c r="G109" s="3"/>
      <c r="H109" s="2"/>
      <c r="I109" s="17"/>
      <c r="J109" s="31"/>
      <c r="M109" s="31"/>
      <c r="N109"/>
      <c r="O109"/>
    </row>
    <row r="110" spans="7:15" x14ac:dyDescent="0.2">
      <c r="G110" s="3"/>
      <c r="H110" s="2"/>
      <c r="I110" s="17"/>
      <c r="J110" s="31"/>
      <c r="M110" s="31"/>
      <c r="N110"/>
      <c r="O110"/>
    </row>
    <row r="111" spans="7:15" x14ac:dyDescent="0.2">
      <c r="G111" s="3"/>
      <c r="H111" s="2"/>
      <c r="I111" s="17"/>
      <c r="J111" s="111"/>
      <c r="M111" s="31"/>
      <c r="N111"/>
      <c r="O111"/>
    </row>
    <row r="112" spans="7:15" x14ac:dyDescent="0.2">
      <c r="G112" s="3"/>
      <c r="H112" s="2"/>
      <c r="I112" s="17"/>
      <c r="J112" s="111"/>
      <c r="M112" s="31"/>
      <c r="N112"/>
      <c r="O112"/>
    </row>
    <row r="113" spans="7:15" x14ac:dyDescent="0.2">
      <c r="G113" s="3"/>
      <c r="H113" s="2"/>
      <c r="I113" s="17"/>
      <c r="J113" s="111"/>
      <c r="M113" s="31"/>
      <c r="N113"/>
      <c r="O113"/>
    </row>
    <row r="114" spans="7:15" x14ac:dyDescent="0.2">
      <c r="G114" s="3"/>
      <c r="H114" s="2"/>
      <c r="I114" s="17"/>
      <c r="J114" s="31"/>
      <c r="M114" s="31"/>
      <c r="N114"/>
      <c r="O114"/>
    </row>
    <row r="115" spans="7:15" x14ac:dyDescent="0.2">
      <c r="G115" s="3"/>
      <c r="H115" s="2"/>
      <c r="I115" s="17"/>
      <c r="J115" s="31"/>
      <c r="M115" s="31"/>
      <c r="N115"/>
      <c r="O115"/>
    </row>
    <row r="116" spans="7:15" x14ac:dyDescent="0.2">
      <c r="G116" s="3"/>
      <c r="H116" s="2"/>
      <c r="I116" s="17"/>
      <c r="J116" s="111"/>
      <c r="M116" s="31"/>
      <c r="N116"/>
      <c r="O116"/>
    </row>
    <row r="117" spans="7:15" x14ac:dyDescent="0.2">
      <c r="G117" s="3"/>
      <c r="H117" s="2"/>
      <c r="I117" s="17"/>
      <c r="J117" s="31"/>
      <c r="M117" s="31"/>
      <c r="N117"/>
      <c r="O117"/>
    </row>
    <row r="118" spans="7:15" x14ac:dyDescent="0.2">
      <c r="G118" s="3"/>
      <c r="H118" s="2"/>
      <c r="I118" s="17"/>
      <c r="J118" s="111"/>
      <c r="M118" s="31"/>
      <c r="N118"/>
      <c r="O118"/>
    </row>
    <row r="119" spans="7:15" x14ac:dyDescent="0.2">
      <c r="G119" s="3"/>
      <c r="H119" s="2"/>
      <c r="I119" s="17"/>
      <c r="J119" s="31"/>
      <c r="M119" s="31"/>
      <c r="N119"/>
      <c r="O119"/>
    </row>
    <row r="120" spans="7:15" x14ac:dyDescent="0.2">
      <c r="G120" s="3"/>
      <c r="H120" s="2"/>
      <c r="I120" s="17"/>
      <c r="J120" s="31"/>
      <c r="M120" s="31"/>
      <c r="N120"/>
      <c r="O120"/>
    </row>
    <row r="121" spans="7:15" x14ac:dyDescent="0.2">
      <c r="G121" s="3"/>
      <c r="H121" s="2"/>
      <c r="I121" s="17"/>
      <c r="J121" s="111"/>
      <c r="M121" s="31"/>
      <c r="N121"/>
      <c r="O121"/>
    </row>
    <row r="122" spans="7:15" x14ac:dyDescent="0.2">
      <c r="G122" s="3"/>
      <c r="H122" s="2"/>
      <c r="I122" s="17"/>
      <c r="J122" s="111"/>
      <c r="M122" s="31"/>
      <c r="N122"/>
      <c r="O122"/>
    </row>
    <row r="123" spans="7:15" x14ac:dyDescent="0.2">
      <c r="G123" s="3"/>
      <c r="H123" s="2"/>
      <c r="I123" s="17"/>
      <c r="J123" s="111"/>
      <c r="M123" s="31"/>
      <c r="N123"/>
      <c r="O123"/>
    </row>
    <row r="124" spans="7:15" x14ac:dyDescent="0.2">
      <c r="G124" s="3"/>
      <c r="H124" s="2"/>
      <c r="I124" s="17"/>
      <c r="J124" s="31"/>
      <c r="M124" s="31"/>
      <c r="N124"/>
      <c r="O124"/>
    </row>
    <row r="125" spans="7:15" x14ac:dyDescent="0.2">
      <c r="G125" s="3"/>
      <c r="H125" s="2"/>
      <c r="I125" s="17"/>
      <c r="J125" s="31"/>
      <c r="M125" s="31"/>
      <c r="N125"/>
      <c r="O125"/>
    </row>
    <row r="126" spans="7:15" x14ac:dyDescent="0.2">
      <c r="G126" s="3"/>
      <c r="H126" s="2"/>
      <c r="I126" s="17"/>
      <c r="J126" s="31"/>
      <c r="M126" s="31"/>
      <c r="N126"/>
      <c r="O126"/>
    </row>
    <row r="127" spans="7:15" x14ac:dyDescent="0.2">
      <c r="G127" s="3"/>
      <c r="H127" s="2"/>
      <c r="I127" s="17"/>
      <c r="J127" s="31"/>
      <c r="M127" s="31"/>
      <c r="N127"/>
      <c r="O127"/>
    </row>
    <row r="128" spans="7:15" x14ac:dyDescent="0.2">
      <c r="G128" s="3"/>
      <c r="H128" s="2"/>
      <c r="I128" s="17"/>
      <c r="J128" s="31"/>
      <c r="M128" s="31"/>
      <c r="N128"/>
      <c r="O128"/>
    </row>
    <row r="129" spans="7:15" x14ac:dyDescent="0.2">
      <c r="G129" s="3"/>
      <c r="H129" s="2"/>
      <c r="I129" s="17"/>
      <c r="J129" s="31"/>
      <c r="M129" s="31"/>
      <c r="N129"/>
      <c r="O129"/>
    </row>
    <row r="130" spans="7:15" x14ac:dyDescent="0.2">
      <c r="G130" s="3"/>
      <c r="H130" s="2"/>
      <c r="I130" s="17"/>
      <c r="J130" s="31"/>
      <c r="M130" s="31"/>
      <c r="N130"/>
      <c r="O130"/>
    </row>
    <row r="131" spans="7:15" x14ac:dyDescent="0.2">
      <c r="G131" s="3"/>
      <c r="H131" s="2"/>
      <c r="I131" s="17"/>
      <c r="J131" s="111"/>
      <c r="M131" s="31"/>
      <c r="N131"/>
      <c r="O131"/>
    </row>
    <row r="132" spans="7:15" x14ac:dyDescent="0.2">
      <c r="G132" s="3"/>
      <c r="H132" s="2"/>
      <c r="I132" s="17"/>
      <c r="J132" s="111"/>
      <c r="M132" s="31"/>
      <c r="N132"/>
      <c r="O132"/>
    </row>
    <row r="133" spans="7:15" x14ac:dyDescent="0.2">
      <c r="G133" s="3"/>
      <c r="H133" s="2"/>
      <c r="I133" s="17"/>
      <c r="J133" s="31"/>
      <c r="M133" s="31"/>
      <c r="N133"/>
      <c r="O133"/>
    </row>
    <row r="134" spans="7:15" x14ac:dyDescent="0.2">
      <c r="G134" s="3"/>
      <c r="H134" s="2"/>
      <c r="I134" s="17"/>
      <c r="J134" s="111"/>
      <c r="M134" s="31"/>
      <c r="N134"/>
      <c r="O134"/>
    </row>
    <row r="135" spans="7:15" x14ac:dyDescent="0.2">
      <c r="G135" s="3"/>
      <c r="H135" s="2"/>
      <c r="I135" s="17"/>
      <c r="J135" s="31"/>
      <c r="M135" s="31"/>
      <c r="N135"/>
      <c r="O135"/>
    </row>
    <row r="136" spans="7:15" x14ac:dyDescent="0.2">
      <c r="G136" s="3"/>
      <c r="H136" s="2"/>
      <c r="I136" s="17"/>
      <c r="J136" s="31"/>
      <c r="M136" s="31"/>
      <c r="N136"/>
      <c r="O136"/>
    </row>
    <row r="137" spans="7:15" x14ac:dyDescent="0.2">
      <c r="G137" s="3"/>
      <c r="H137" s="2"/>
      <c r="I137" s="17"/>
      <c r="J137" s="111"/>
      <c r="M137" s="31"/>
      <c r="N137"/>
      <c r="O137"/>
    </row>
    <row r="138" spans="7:15" x14ac:dyDescent="0.2">
      <c r="G138" s="3"/>
      <c r="H138" s="2"/>
      <c r="I138" s="17"/>
      <c r="J138" s="31"/>
      <c r="M138" s="31"/>
      <c r="N138"/>
      <c r="O138"/>
    </row>
    <row r="139" spans="7:15" x14ac:dyDescent="0.2">
      <c r="G139" s="3"/>
      <c r="H139" s="2"/>
      <c r="I139" s="17"/>
      <c r="J139" s="31"/>
      <c r="M139" s="31"/>
      <c r="N139"/>
      <c r="O139"/>
    </row>
    <row r="140" spans="7:15" x14ac:dyDescent="0.2">
      <c r="G140" s="3"/>
      <c r="H140" s="2"/>
      <c r="I140" s="17"/>
      <c r="J140" s="31"/>
      <c r="M140" s="31"/>
      <c r="N140"/>
      <c r="O140"/>
    </row>
    <row r="141" spans="7:15" x14ac:dyDescent="0.2">
      <c r="G141" s="3"/>
      <c r="H141" s="2"/>
      <c r="I141" s="17"/>
      <c r="J141" s="111"/>
      <c r="M141" s="31"/>
      <c r="N141"/>
      <c r="O141"/>
    </row>
    <row r="142" spans="7:15" x14ac:dyDescent="0.2">
      <c r="G142" s="3"/>
      <c r="H142" s="2"/>
      <c r="I142" s="17"/>
      <c r="J142" s="111"/>
      <c r="M142" s="31"/>
      <c r="N142"/>
      <c r="O142"/>
    </row>
    <row r="143" spans="7:15" x14ac:dyDescent="0.2">
      <c r="G143" s="3"/>
      <c r="H143" s="2"/>
      <c r="I143" s="17"/>
      <c r="J143" s="31"/>
      <c r="M143" s="31"/>
      <c r="N143"/>
      <c r="O143"/>
    </row>
    <row r="144" spans="7:15" x14ac:dyDescent="0.2">
      <c r="G144" s="3"/>
      <c r="H144" s="2"/>
      <c r="I144" s="17"/>
      <c r="J144" s="111"/>
      <c r="M144" s="31"/>
      <c r="N144"/>
      <c r="O144"/>
    </row>
    <row r="145" spans="7:15" x14ac:dyDescent="0.2">
      <c r="G145" s="3"/>
      <c r="H145" s="2"/>
      <c r="I145" s="17"/>
      <c r="J145" s="111"/>
      <c r="M145" s="31"/>
      <c r="N145"/>
      <c r="O145"/>
    </row>
    <row r="146" spans="7:15" x14ac:dyDescent="0.2">
      <c r="G146" s="3"/>
      <c r="H146" s="2"/>
      <c r="I146" s="17"/>
      <c r="J146" s="111"/>
      <c r="M146" s="31"/>
      <c r="N146"/>
      <c r="O146"/>
    </row>
    <row r="147" spans="7:15" x14ac:dyDescent="0.2">
      <c r="G147" s="3"/>
      <c r="H147" s="2"/>
      <c r="I147" s="17"/>
      <c r="J147" s="111"/>
      <c r="M147" s="31"/>
      <c r="N147"/>
      <c r="O147"/>
    </row>
    <row r="148" spans="7:15" x14ac:dyDescent="0.2">
      <c r="G148" s="3"/>
      <c r="H148" s="2"/>
      <c r="I148" s="17"/>
      <c r="J148" s="111"/>
      <c r="M148" s="31"/>
      <c r="N148"/>
      <c r="O148"/>
    </row>
    <row r="149" spans="7:15" x14ac:dyDescent="0.2">
      <c r="G149" s="3"/>
      <c r="H149" s="2"/>
      <c r="I149" s="17"/>
      <c r="J149" s="111"/>
      <c r="M149" s="31"/>
      <c r="N149"/>
      <c r="O149"/>
    </row>
    <row r="150" spans="7:15" x14ac:dyDescent="0.2">
      <c r="G150" s="3"/>
      <c r="H150" s="2"/>
      <c r="I150" s="17"/>
      <c r="J150" s="111"/>
      <c r="M150" s="31"/>
      <c r="N150"/>
      <c r="O150"/>
    </row>
    <row r="151" spans="7:15" x14ac:dyDescent="0.2">
      <c r="G151" s="3"/>
      <c r="H151" s="2"/>
      <c r="I151" s="17"/>
      <c r="J151" s="111"/>
      <c r="M151" s="31"/>
      <c r="N151"/>
      <c r="O151"/>
    </row>
    <row r="152" spans="7:15" x14ac:dyDescent="0.2">
      <c r="G152" s="3"/>
      <c r="H152" s="2"/>
      <c r="I152" s="17"/>
      <c r="J152" s="111"/>
      <c r="M152" s="31"/>
      <c r="N152"/>
      <c r="O152"/>
    </row>
    <row r="153" spans="7:15" x14ac:dyDescent="0.2">
      <c r="G153" s="3"/>
      <c r="H153" s="2"/>
      <c r="I153" s="17"/>
      <c r="J153" s="111"/>
      <c r="M153" s="31"/>
      <c r="N153"/>
      <c r="O153"/>
    </row>
    <row r="154" spans="7:15" x14ac:dyDescent="0.2">
      <c r="G154" s="3"/>
      <c r="H154" s="2"/>
      <c r="I154" s="17"/>
      <c r="J154" s="111"/>
      <c r="M154" s="31"/>
      <c r="N154"/>
      <c r="O154"/>
    </row>
    <row r="155" spans="7:15" x14ac:dyDescent="0.2">
      <c r="G155" s="3"/>
      <c r="H155" s="2"/>
      <c r="I155" s="17"/>
      <c r="J155" s="111"/>
      <c r="M155" s="31"/>
      <c r="N155"/>
      <c r="O155"/>
    </row>
    <row r="156" spans="7:15" x14ac:dyDescent="0.2">
      <c r="G156" s="3"/>
      <c r="H156" s="2"/>
      <c r="I156" s="17"/>
      <c r="J156" s="111"/>
      <c r="M156" s="31"/>
      <c r="N156"/>
      <c r="O156"/>
    </row>
    <row r="157" spans="7:15" x14ac:dyDescent="0.2">
      <c r="G157" s="3"/>
      <c r="H157" s="2"/>
      <c r="I157" s="17"/>
      <c r="J157" s="111"/>
      <c r="M157" s="31"/>
      <c r="N157"/>
      <c r="O157"/>
    </row>
    <row r="158" spans="7:15" x14ac:dyDescent="0.2">
      <c r="G158" s="3"/>
      <c r="H158" s="2"/>
      <c r="I158" s="17"/>
      <c r="J158" s="111"/>
      <c r="M158" s="31"/>
      <c r="N158"/>
      <c r="O158"/>
    </row>
    <row r="159" spans="7:15" x14ac:dyDescent="0.2">
      <c r="G159" s="3"/>
      <c r="H159" s="2"/>
      <c r="I159" s="17"/>
      <c r="J159" s="111"/>
      <c r="M159" s="31"/>
      <c r="N159"/>
      <c r="O159"/>
    </row>
    <row r="160" spans="7:15" x14ac:dyDescent="0.2">
      <c r="G160" s="3"/>
      <c r="H160" s="2"/>
      <c r="I160" s="17"/>
      <c r="J160" s="111"/>
      <c r="M160" s="31"/>
      <c r="N160"/>
      <c r="O160"/>
    </row>
    <row r="161" spans="7:15" x14ac:dyDescent="0.2">
      <c r="G161" s="3"/>
      <c r="H161" s="2"/>
      <c r="I161" s="17"/>
      <c r="J161" s="111"/>
      <c r="M161" s="31"/>
      <c r="N161"/>
      <c r="O161"/>
    </row>
    <row r="162" spans="7:15" x14ac:dyDescent="0.2">
      <c r="G162" s="3"/>
      <c r="H162" s="2"/>
      <c r="I162" s="17"/>
      <c r="J162" s="111"/>
      <c r="M162" s="31"/>
      <c r="N162"/>
      <c r="O162"/>
    </row>
    <row r="163" spans="7:15" x14ac:dyDescent="0.2">
      <c r="G163" s="3"/>
      <c r="H163" s="2"/>
      <c r="I163" s="17"/>
      <c r="J163" s="111"/>
      <c r="M163" s="31"/>
      <c r="N163"/>
      <c r="O163"/>
    </row>
    <row r="164" spans="7:15" x14ac:dyDescent="0.2">
      <c r="G164" s="3"/>
      <c r="H164" s="2"/>
      <c r="I164" s="17"/>
      <c r="J164" s="111"/>
      <c r="M164" s="31"/>
      <c r="N164"/>
      <c r="O164"/>
    </row>
    <row r="165" spans="7:15" x14ac:dyDescent="0.2">
      <c r="G165" s="3"/>
      <c r="H165" s="2"/>
      <c r="I165" s="17"/>
      <c r="J165" s="111"/>
      <c r="M165" s="31"/>
      <c r="N165"/>
      <c r="O165"/>
    </row>
    <row r="166" spans="7:15" x14ac:dyDescent="0.2">
      <c r="G166" s="3"/>
      <c r="H166" s="2"/>
      <c r="I166" s="17"/>
      <c r="J166" s="111"/>
      <c r="M166" s="31"/>
      <c r="N166"/>
      <c r="O166"/>
    </row>
    <row r="167" spans="7:15" x14ac:dyDescent="0.2">
      <c r="G167" s="3"/>
      <c r="H167" s="2"/>
      <c r="I167" s="17"/>
      <c r="J167" s="111"/>
      <c r="M167" s="31"/>
      <c r="N167"/>
      <c r="O167"/>
    </row>
    <row r="168" spans="7:15" x14ac:dyDescent="0.2">
      <c r="G168" s="3"/>
      <c r="H168" s="2"/>
      <c r="I168" s="17"/>
      <c r="J168" s="111"/>
      <c r="M168" s="31"/>
      <c r="N168"/>
      <c r="O168"/>
    </row>
    <row r="169" spans="7:15" x14ac:dyDescent="0.2">
      <c r="G169" s="3"/>
      <c r="H169" s="2"/>
      <c r="I169" s="17"/>
      <c r="J169" s="111"/>
      <c r="M169" s="31"/>
      <c r="N169"/>
      <c r="O169"/>
    </row>
    <row r="170" spans="7:15" x14ac:dyDescent="0.2">
      <c r="G170" s="3"/>
      <c r="H170" s="2"/>
      <c r="I170" s="17"/>
      <c r="J170" s="111"/>
      <c r="M170" s="31"/>
      <c r="N170"/>
      <c r="O170"/>
    </row>
    <row r="171" spans="7:15" x14ac:dyDescent="0.2">
      <c r="G171" s="3"/>
      <c r="H171" s="2"/>
      <c r="I171" s="17"/>
      <c r="J171" s="111"/>
      <c r="M171" s="31"/>
      <c r="N171"/>
      <c r="O171"/>
    </row>
    <row r="172" spans="7:15" x14ac:dyDescent="0.2">
      <c r="G172" s="3"/>
      <c r="H172" s="2"/>
      <c r="I172" s="17"/>
      <c r="J172" s="111"/>
      <c r="M172" s="31"/>
      <c r="N172"/>
      <c r="O172"/>
    </row>
    <row r="173" spans="7:15" x14ac:dyDescent="0.2">
      <c r="G173" s="3"/>
      <c r="H173" s="2"/>
      <c r="I173" s="17"/>
      <c r="J173" s="111"/>
      <c r="M173" s="31"/>
      <c r="N173"/>
      <c r="O173"/>
    </row>
    <row r="174" spans="7:15" x14ac:dyDescent="0.2">
      <c r="G174" s="3"/>
      <c r="H174" s="2"/>
      <c r="I174" s="17"/>
      <c r="J174" s="111"/>
      <c r="M174" s="31"/>
      <c r="N174"/>
      <c r="O174"/>
    </row>
    <row r="175" spans="7:15" x14ac:dyDescent="0.2">
      <c r="G175" s="3"/>
      <c r="H175" s="2"/>
      <c r="I175" s="17"/>
      <c r="J175" s="111"/>
      <c r="M175" s="31"/>
      <c r="N175"/>
      <c r="O175"/>
    </row>
    <row r="176" spans="7:15" x14ac:dyDescent="0.2">
      <c r="G176" s="3"/>
      <c r="H176" s="2"/>
      <c r="I176" s="17"/>
      <c r="J176" s="111"/>
      <c r="M176" s="31"/>
      <c r="N176"/>
      <c r="O176"/>
    </row>
    <row r="177" spans="7:15" x14ac:dyDescent="0.2">
      <c r="G177" s="3"/>
      <c r="H177" s="2"/>
      <c r="I177" s="17"/>
      <c r="J177" s="111"/>
      <c r="M177" s="31"/>
      <c r="N177"/>
      <c r="O177"/>
    </row>
    <row r="178" spans="7:15" x14ac:dyDescent="0.2">
      <c r="G178" s="3"/>
      <c r="H178" s="2"/>
      <c r="I178" s="17"/>
      <c r="J178" s="111"/>
      <c r="M178" s="31"/>
      <c r="N178"/>
      <c r="O178"/>
    </row>
    <row r="179" spans="7:15" x14ac:dyDescent="0.2">
      <c r="G179" s="3"/>
      <c r="H179" s="2"/>
      <c r="I179" s="17"/>
      <c r="J179" s="111"/>
      <c r="M179" s="31"/>
      <c r="N179"/>
      <c r="O179"/>
    </row>
    <row r="180" spans="7:15" x14ac:dyDescent="0.2">
      <c r="G180" s="3"/>
      <c r="H180" s="2"/>
      <c r="I180" s="17"/>
      <c r="J180" s="111"/>
      <c r="M180" s="31"/>
      <c r="N180"/>
      <c r="O180"/>
    </row>
    <row r="181" spans="7:15" x14ac:dyDescent="0.2">
      <c r="G181" s="3"/>
      <c r="H181" s="2"/>
      <c r="I181" s="17"/>
      <c r="J181" s="111"/>
      <c r="M181" s="31"/>
      <c r="N181"/>
      <c r="O181"/>
    </row>
    <row r="182" spans="7:15" x14ac:dyDescent="0.2">
      <c r="G182" s="3"/>
      <c r="H182" s="2"/>
      <c r="I182" s="17"/>
      <c r="J182" s="111"/>
      <c r="M182" s="31"/>
      <c r="N182"/>
      <c r="O182"/>
    </row>
    <row r="183" spans="7:15" x14ac:dyDescent="0.2">
      <c r="G183" s="3"/>
      <c r="H183" s="2"/>
      <c r="I183" s="17"/>
      <c r="J183" s="111"/>
      <c r="M183" s="31"/>
      <c r="N183"/>
      <c r="O183"/>
    </row>
    <row r="184" spans="7:15" x14ac:dyDescent="0.2">
      <c r="G184" s="3"/>
      <c r="H184" s="2"/>
      <c r="I184" s="17"/>
      <c r="J184" s="111"/>
      <c r="M184" s="31"/>
      <c r="N184"/>
      <c r="O184"/>
    </row>
    <row r="185" spans="7:15" x14ac:dyDescent="0.2">
      <c r="G185" s="3"/>
      <c r="H185" s="2"/>
      <c r="I185" s="17"/>
      <c r="J185" s="111"/>
      <c r="M185" s="31"/>
      <c r="N185"/>
      <c r="O185"/>
    </row>
    <row r="186" spans="7:15" x14ac:dyDescent="0.2">
      <c r="G186" s="3"/>
      <c r="H186" s="2"/>
      <c r="I186" s="17"/>
      <c r="J186" s="111"/>
      <c r="M186" s="31"/>
      <c r="N186"/>
      <c r="O186"/>
    </row>
    <row r="187" spans="7:15" x14ac:dyDescent="0.2">
      <c r="G187" s="3"/>
      <c r="H187" s="2"/>
      <c r="I187" s="17"/>
      <c r="J187" s="111"/>
      <c r="M187" s="31"/>
      <c r="N187"/>
      <c r="O187"/>
    </row>
    <row r="188" spans="7:15" x14ac:dyDescent="0.2">
      <c r="G188" s="3"/>
      <c r="H188" s="2"/>
      <c r="I188" s="17"/>
      <c r="J188" s="111"/>
      <c r="M188" s="31"/>
      <c r="N188"/>
      <c r="O188"/>
    </row>
    <row r="189" spans="7:15" x14ac:dyDescent="0.2">
      <c r="G189" s="3"/>
      <c r="H189" s="2"/>
      <c r="I189" s="17"/>
      <c r="J189" s="111"/>
      <c r="M189" s="31"/>
      <c r="N189"/>
      <c r="O189"/>
    </row>
    <row r="190" spans="7:15" x14ac:dyDescent="0.2">
      <c r="G190" s="3"/>
      <c r="H190" s="2"/>
      <c r="I190" s="17"/>
      <c r="J190" s="111"/>
      <c r="M190" s="31"/>
      <c r="N190"/>
      <c r="O190"/>
    </row>
    <row r="191" spans="7:15" x14ac:dyDescent="0.2">
      <c r="G191" s="3"/>
      <c r="H191" s="2"/>
      <c r="I191" s="17"/>
      <c r="J191" s="111"/>
      <c r="M191" s="31"/>
      <c r="N191"/>
      <c r="O191"/>
    </row>
    <row r="192" spans="7:15" x14ac:dyDescent="0.2">
      <c r="G192" s="3"/>
      <c r="H192" s="2"/>
      <c r="I192" s="17"/>
      <c r="J192" s="111"/>
      <c r="M192" s="31"/>
      <c r="N192"/>
      <c r="O192"/>
    </row>
    <row r="193" spans="7:15" x14ac:dyDescent="0.2">
      <c r="G193" s="3"/>
      <c r="H193" s="2"/>
      <c r="I193" s="17"/>
      <c r="J193" s="111"/>
      <c r="M193" s="31"/>
      <c r="N193"/>
      <c r="O193"/>
    </row>
    <row r="194" spans="7:15" x14ac:dyDescent="0.2">
      <c r="G194" s="3"/>
      <c r="H194" s="2"/>
      <c r="I194" s="17"/>
      <c r="J194" s="111"/>
      <c r="M194" s="31"/>
      <c r="N194"/>
      <c r="O194"/>
    </row>
    <row r="195" spans="7:15" x14ac:dyDescent="0.2">
      <c r="G195" s="3"/>
      <c r="H195" s="2"/>
      <c r="I195" s="17"/>
      <c r="J195" s="111"/>
      <c r="M195" s="31"/>
      <c r="N195"/>
      <c r="O195"/>
    </row>
    <row r="196" spans="7:15" x14ac:dyDescent="0.2">
      <c r="G196" s="3"/>
      <c r="H196" s="2"/>
      <c r="I196" s="17"/>
      <c r="J196" s="111"/>
      <c r="M196" s="31"/>
      <c r="N196"/>
      <c r="O196"/>
    </row>
    <row r="197" spans="7:15" x14ac:dyDescent="0.2">
      <c r="G197" s="3"/>
      <c r="H197" s="2"/>
      <c r="I197" s="17"/>
      <c r="J197" s="111"/>
      <c r="M197" s="31"/>
      <c r="N197"/>
      <c r="O197"/>
    </row>
    <row r="198" spans="7:15" x14ac:dyDescent="0.2">
      <c r="G198" s="3"/>
      <c r="H198" s="2"/>
      <c r="I198" s="17"/>
      <c r="J198" s="111"/>
      <c r="M198" s="31"/>
      <c r="N198"/>
      <c r="O198"/>
    </row>
    <row r="199" spans="7:15" x14ac:dyDescent="0.2">
      <c r="G199" s="3"/>
      <c r="H199" s="2"/>
      <c r="I199" s="17"/>
      <c r="J199" s="111"/>
      <c r="M199" s="31"/>
      <c r="N199"/>
      <c r="O199"/>
    </row>
    <row r="200" spans="7:15" x14ac:dyDescent="0.2">
      <c r="G200" s="3"/>
      <c r="H200" s="2"/>
      <c r="I200" s="17"/>
      <c r="J200" s="111"/>
      <c r="M200" s="31"/>
      <c r="N200"/>
      <c r="O200"/>
    </row>
    <row r="201" spans="7:15" x14ac:dyDescent="0.2">
      <c r="G201" s="3"/>
      <c r="H201" s="2"/>
      <c r="I201" s="17"/>
      <c r="J201" s="111"/>
      <c r="M201" s="31"/>
      <c r="N201"/>
      <c r="O201"/>
    </row>
    <row r="202" spans="7:15" x14ac:dyDescent="0.2">
      <c r="G202" s="3"/>
      <c r="H202" s="2"/>
      <c r="I202" s="17"/>
      <c r="J202" s="111"/>
      <c r="M202" s="31"/>
      <c r="N202"/>
      <c r="O202"/>
    </row>
    <row r="203" spans="7:15" x14ac:dyDescent="0.2">
      <c r="G203" s="3"/>
      <c r="H203" s="2"/>
      <c r="I203" s="17"/>
      <c r="J203" s="111"/>
      <c r="M203" s="31"/>
      <c r="N203"/>
      <c r="O203"/>
    </row>
    <row r="204" spans="7:15" x14ac:dyDescent="0.2">
      <c r="G204" s="3"/>
      <c r="H204" s="2"/>
      <c r="I204" s="17"/>
      <c r="J204" s="111"/>
      <c r="M204" s="31"/>
      <c r="N204"/>
      <c r="O204"/>
    </row>
    <row r="205" spans="7:15" x14ac:dyDescent="0.2">
      <c r="G205" s="3"/>
      <c r="H205" s="2"/>
      <c r="I205" s="17"/>
      <c r="J205" s="111"/>
      <c r="M205" s="31"/>
      <c r="N205"/>
      <c r="O205"/>
    </row>
    <row r="206" spans="7:15" x14ac:dyDescent="0.2">
      <c r="G206" s="3"/>
      <c r="H206" s="2"/>
      <c r="I206" s="17"/>
      <c r="J206" s="111"/>
      <c r="M206" s="31"/>
      <c r="N206"/>
      <c r="O206"/>
    </row>
    <row r="207" spans="7:15" x14ac:dyDescent="0.2">
      <c r="G207" s="3"/>
      <c r="H207" s="2"/>
      <c r="I207" s="17"/>
      <c r="J207" s="111"/>
      <c r="M207" s="31"/>
      <c r="N207"/>
      <c r="O207"/>
    </row>
    <row r="208" spans="7:15" x14ac:dyDescent="0.2">
      <c r="G208" s="3"/>
      <c r="H208" s="2"/>
      <c r="I208" s="17"/>
      <c r="J208" s="111"/>
      <c r="M208" s="31"/>
      <c r="N208"/>
      <c r="O208"/>
    </row>
    <row r="209" spans="7:15" x14ac:dyDescent="0.2">
      <c r="G209" s="3"/>
      <c r="H209" s="2"/>
      <c r="I209" s="17"/>
      <c r="J209" s="111"/>
      <c r="M209" s="31"/>
      <c r="N209"/>
      <c r="O209"/>
    </row>
    <row r="210" spans="7:15" x14ac:dyDescent="0.2">
      <c r="G210" s="3"/>
      <c r="H210" s="2"/>
      <c r="I210" s="17"/>
      <c r="J210" s="111"/>
      <c r="M210" s="31"/>
      <c r="N210"/>
      <c r="O210"/>
    </row>
    <row r="211" spans="7:15" x14ac:dyDescent="0.2">
      <c r="G211" s="3"/>
      <c r="H211" s="2"/>
      <c r="I211" s="17"/>
      <c r="J211" s="111"/>
      <c r="M211" s="31"/>
      <c r="N211"/>
      <c r="O211"/>
    </row>
    <row r="212" spans="7:15" x14ac:dyDescent="0.2">
      <c r="G212" s="3"/>
      <c r="H212" s="2"/>
      <c r="I212" s="17"/>
      <c r="J212" s="111"/>
      <c r="M212" s="31"/>
      <c r="N212"/>
      <c r="O212"/>
    </row>
    <row r="213" spans="7:15" x14ac:dyDescent="0.2">
      <c r="G213" s="3"/>
      <c r="H213" s="2"/>
      <c r="I213" s="17"/>
      <c r="J213" s="111"/>
      <c r="M213" s="31"/>
      <c r="N213"/>
      <c r="O213"/>
    </row>
    <row r="214" spans="7:15" x14ac:dyDescent="0.2">
      <c r="G214" s="3"/>
      <c r="H214" s="2"/>
      <c r="I214" s="17"/>
      <c r="J214" s="111"/>
      <c r="M214" s="31"/>
      <c r="N214"/>
      <c r="O214"/>
    </row>
    <row r="215" spans="7:15" x14ac:dyDescent="0.2">
      <c r="G215" s="3"/>
      <c r="H215" s="2"/>
      <c r="I215" s="17"/>
      <c r="J215" s="111"/>
      <c r="M215" s="31"/>
      <c r="N215"/>
      <c r="O215"/>
    </row>
    <row r="216" spans="7:15" x14ac:dyDescent="0.2">
      <c r="G216" s="3"/>
      <c r="H216" s="2"/>
      <c r="I216" s="17"/>
      <c r="J216" s="111"/>
      <c r="M216" s="31"/>
      <c r="N216"/>
      <c r="O216"/>
    </row>
    <row r="217" spans="7:15" x14ac:dyDescent="0.2">
      <c r="G217" s="3"/>
      <c r="H217" s="2"/>
      <c r="I217" s="17"/>
      <c r="J217" s="111"/>
      <c r="M217" s="31"/>
      <c r="N217"/>
      <c r="O217"/>
    </row>
    <row r="218" spans="7:15" x14ac:dyDescent="0.2">
      <c r="G218" s="3"/>
      <c r="H218" s="2"/>
      <c r="I218" s="17"/>
      <c r="J218" s="111"/>
      <c r="M218" s="31"/>
      <c r="N218"/>
      <c r="O218"/>
    </row>
    <row r="219" spans="7:15" x14ac:dyDescent="0.2">
      <c r="G219" s="3"/>
      <c r="H219" s="2"/>
      <c r="I219" s="17"/>
      <c r="J219" s="111"/>
      <c r="M219" s="31"/>
      <c r="N219"/>
      <c r="O219"/>
    </row>
    <row r="220" spans="7:15" x14ac:dyDescent="0.2">
      <c r="G220" s="3"/>
      <c r="H220" s="2"/>
      <c r="I220" s="17"/>
      <c r="J220" s="111"/>
      <c r="M220" s="31"/>
      <c r="N220"/>
      <c r="O220"/>
    </row>
    <row r="221" spans="7:15" x14ac:dyDescent="0.2">
      <c r="G221" s="3"/>
      <c r="H221" s="2"/>
      <c r="I221" s="17"/>
      <c r="J221" s="111"/>
      <c r="M221" s="31"/>
      <c r="N221"/>
      <c r="O221"/>
    </row>
    <row r="222" spans="7:15" x14ac:dyDescent="0.2">
      <c r="G222" s="3"/>
      <c r="H222" s="2"/>
      <c r="I222" s="17"/>
      <c r="J222" s="111"/>
      <c r="M222" s="31"/>
      <c r="N222"/>
      <c r="O222"/>
    </row>
    <row r="223" spans="7:15" x14ac:dyDescent="0.2">
      <c r="G223" s="3"/>
      <c r="H223" s="2"/>
      <c r="I223" s="17"/>
      <c r="J223" s="111"/>
      <c r="M223" s="31"/>
      <c r="N223"/>
      <c r="O223"/>
    </row>
    <row r="224" spans="7:15" x14ac:dyDescent="0.2">
      <c r="G224" s="3"/>
      <c r="H224" s="2"/>
      <c r="I224" s="17"/>
      <c r="J224" s="111"/>
      <c r="M224" s="31"/>
      <c r="N224"/>
      <c r="O224"/>
    </row>
    <row r="225" spans="7:15" x14ac:dyDescent="0.2">
      <c r="G225" s="3"/>
      <c r="H225" s="2"/>
      <c r="I225" s="17"/>
      <c r="J225" s="111"/>
      <c r="M225" s="31"/>
      <c r="N225"/>
      <c r="O225"/>
    </row>
    <row r="226" spans="7:15" x14ac:dyDescent="0.2">
      <c r="G226" s="3"/>
      <c r="H226" s="2"/>
      <c r="I226" s="17"/>
      <c r="J226" s="111"/>
      <c r="M226" s="31"/>
      <c r="N226"/>
      <c r="O226"/>
    </row>
    <row r="227" spans="7:15" x14ac:dyDescent="0.2">
      <c r="G227" s="3"/>
      <c r="H227" s="2"/>
      <c r="I227" s="17"/>
      <c r="J227" s="111"/>
      <c r="M227" s="31"/>
      <c r="N227"/>
      <c r="O227"/>
    </row>
    <row r="228" spans="7:15" x14ac:dyDescent="0.2">
      <c r="G228" s="3"/>
      <c r="H228" s="2"/>
      <c r="I228" s="17"/>
      <c r="J228" s="111"/>
      <c r="M228" s="31"/>
      <c r="N228"/>
      <c r="O228"/>
    </row>
    <row r="229" spans="7:15" x14ac:dyDescent="0.2">
      <c r="G229" s="3"/>
      <c r="H229" s="2"/>
      <c r="I229" s="17"/>
      <c r="J229" s="111"/>
      <c r="M229" s="31"/>
      <c r="N229"/>
      <c r="O229"/>
    </row>
    <row r="230" spans="7:15" x14ac:dyDescent="0.2">
      <c r="G230" s="3"/>
      <c r="H230" s="2"/>
      <c r="I230" s="17"/>
      <c r="J230" s="111"/>
      <c r="M230" s="31"/>
      <c r="N230"/>
      <c r="O230"/>
    </row>
    <row r="231" spans="7:15" x14ac:dyDescent="0.2">
      <c r="G231" s="3"/>
      <c r="H231" s="2"/>
      <c r="I231" s="17"/>
      <c r="J231" s="111"/>
      <c r="M231" s="31"/>
      <c r="N231"/>
      <c r="O231"/>
    </row>
    <row r="232" spans="7:15" x14ac:dyDescent="0.2">
      <c r="G232" s="3"/>
      <c r="H232" s="2"/>
      <c r="I232" s="17"/>
      <c r="J232" s="111"/>
      <c r="M232" s="31"/>
      <c r="N232"/>
      <c r="O232"/>
    </row>
    <row r="233" spans="7:15" x14ac:dyDescent="0.2">
      <c r="G233" s="3"/>
      <c r="H233" s="2"/>
      <c r="I233" s="17"/>
      <c r="J233" s="111"/>
      <c r="M233" s="31"/>
      <c r="N233"/>
      <c r="O233"/>
    </row>
    <row r="234" spans="7:15" x14ac:dyDescent="0.2">
      <c r="G234" s="3"/>
      <c r="H234" s="2"/>
      <c r="I234" s="17"/>
      <c r="J234" s="111"/>
      <c r="M234" s="31"/>
      <c r="N234"/>
      <c r="O234"/>
    </row>
    <row r="235" spans="7:15" x14ac:dyDescent="0.2">
      <c r="G235" s="3"/>
      <c r="H235" s="2"/>
      <c r="I235" s="17"/>
      <c r="J235" s="111"/>
      <c r="M235" s="31"/>
      <c r="N235"/>
      <c r="O235"/>
    </row>
    <row r="236" spans="7:15" x14ac:dyDescent="0.2">
      <c r="G236" s="3"/>
      <c r="H236" s="2"/>
      <c r="I236" s="17"/>
      <c r="J236" s="111"/>
      <c r="M236" s="31"/>
      <c r="N236"/>
      <c r="O236"/>
    </row>
    <row r="237" spans="7:15" x14ac:dyDescent="0.2">
      <c r="G237" s="3"/>
      <c r="H237" s="2"/>
      <c r="I237" s="17"/>
      <c r="J237" s="111"/>
      <c r="M237" s="31"/>
      <c r="N237"/>
      <c r="O237"/>
    </row>
    <row r="238" spans="7:15" x14ac:dyDescent="0.2">
      <c r="G238" s="3"/>
      <c r="H238" s="2"/>
      <c r="I238" s="17"/>
      <c r="J238" s="111"/>
      <c r="M238" s="31"/>
      <c r="N238"/>
      <c r="O238"/>
    </row>
    <row r="239" spans="7:15" x14ac:dyDescent="0.2">
      <c r="G239" s="3"/>
      <c r="H239" s="2"/>
      <c r="I239" s="17"/>
      <c r="J239" s="111"/>
      <c r="M239" s="31"/>
      <c r="N239"/>
      <c r="O239"/>
    </row>
    <row r="240" spans="7:15" x14ac:dyDescent="0.2">
      <c r="G240" s="3"/>
      <c r="H240" s="2"/>
      <c r="I240" s="17"/>
      <c r="J240" s="111"/>
      <c r="M240" s="31"/>
      <c r="N240"/>
      <c r="O240"/>
    </row>
    <row r="241" spans="7:15" x14ac:dyDescent="0.2">
      <c r="G241" s="3"/>
      <c r="H241" s="2"/>
      <c r="I241" s="17"/>
      <c r="J241" s="111"/>
      <c r="M241" s="31"/>
      <c r="N241"/>
      <c r="O241"/>
    </row>
    <row r="242" spans="7:15" x14ac:dyDescent="0.2">
      <c r="G242" s="3"/>
      <c r="H242" s="2"/>
      <c r="I242" s="17"/>
      <c r="J242" s="111"/>
      <c r="M242" s="31"/>
      <c r="N242"/>
      <c r="O242"/>
    </row>
    <row r="243" spans="7:15" x14ac:dyDescent="0.2">
      <c r="G243" s="3"/>
      <c r="H243" s="2"/>
      <c r="I243" s="17"/>
      <c r="J243" s="111"/>
      <c r="M243" s="31"/>
      <c r="N243"/>
      <c r="O243"/>
    </row>
    <row r="244" spans="7:15" x14ac:dyDescent="0.2">
      <c r="G244" s="3"/>
      <c r="H244" s="2"/>
      <c r="I244" s="17"/>
      <c r="J244" s="111"/>
      <c r="M244" s="31"/>
      <c r="N244"/>
      <c r="O244"/>
    </row>
    <row r="245" spans="7:15" x14ac:dyDescent="0.2">
      <c r="G245" s="3"/>
      <c r="H245" s="2"/>
      <c r="I245" s="17"/>
      <c r="J245" s="111"/>
      <c r="M245" s="31"/>
      <c r="N245"/>
      <c r="O245"/>
    </row>
    <row r="246" spans="7:15" x14ac:dyDescent="0.2">
      <c r="G246" s="3"/>
      <c r="H246" s="2"/>
      <c r="I246" s="17"/>
      <c r="J246" s="111"/>
      <c r="M246" s="31"/>
      <c r="N246"/>
      <c r="O246"/>
    </row>
    <row r="247" spans="7:15" x14ac:dyDescent="0.2">
      <c r="G247" s="3"/>
      <c r="H247" s="2"/>
      <c r="I247" s="17"/>
      <c r="J247" s="111"/>
      <c r="M247" s="31"/>
      <c r="N247"/>
      <c r="O247"/>
    </row>
    <row r="248" spans="7:15" x14ac:dyDescent="0.2">
      <c r="G248" s="3"/>
      <c r="H248" s="2"/>
      <c r="I248" s="17"/>
      <c r="J248" s="111"/>
      <c r="M248" s="31"/>
      <c r="N248"/>
      <c r="O248"/>
    </row>
    <row r="249" spans="7:15" x14ac:dyDescent="0.2">
      <c r="G249" s="3"/>
      <c r="H249" s="2"/>
      <c r="I249" s="17"/>
      <c r="J249" s="111"/>
      <c r="M249" s="31"/>
      <c r="N249"/>
      <c r="O249"/>
    </row>
    <row r="250" spans="7:15" x14ac:dyDescent="0.2">
      <c r="G250" s="3"/>
      <c r="H250" s="2"/>
      <c r="I250" s="17"/>
      <c r="J250" s="111"/>
      <c r="M250" s="31"/>
      <c r="N250"/>
      <c r="O250"/>
    </row>
    <row r="251" spans="7:15" x14ac:dyDescent="0.2">
      <c r="G251" s="3"/>
      <c r="H251" s="2"/>
      <c r="I251" s="17"/>
      <c r="J251" s="111"/>
      <c r="M251" s="31"/>
      <c r="N251"/>
      <c r="O251"/>
    </row>
    <row r="252" spans="7:15" x14ac:dyDescent="0.2">
      <c r="G252" s="3"/>
      <c r="H252" s="2"/>
      <c r="I252" s="17"/>
      <c r="J252" s="111"/>
      <c r="M252" s="31"/>
      <c r="N252"/>
      <c r="O252"/>
    </row>
    <row r="253" spans="7:15" x14ac:dyDescent="0.2">
      <c r="G253" s="3"/>
      <c r="H253" s="2"/>
      <c r="I253" s="17"/>
      <c r="J253" s="111"/>
      <c r="M253" s="31"/>
      <c r="N253"/>
      <c r="O253"/>
    </row>
    <row r="254" spans="7:15" x14ac:dyDescent="0.2">
      <c r="G254" s="3"/>
      <c r="H254" s="2"/>
      <c r="I254" s="17"/>
      <c r="J254" s="111"/>
      <c r="M254" s="31"/>
      <c r="N254"/>
      <c r="O254"/>
    </row>
    <row r="255" spans="7:15" x14ac:dyDescent="0.2">
      <c r="G255" s="3"/>
      <c r="H255" s="2"/>
      <c r="I255" s="17"/>
      <c r="J255" s="111"/>
      <c r="M255" s="31"/>
      <c r="N255"/>
      <c r="O255"/>
    </row>
    <row r="256" spans="7:15" x14ac:dyDescent="0.2">
      <c r="G256" s="3"/>
      <c r="H256" s="2"/>
      <c r="I256" s="17"/>
      <c r="J256" s="111"/>
      <c r="M256" s="31"/>
      <c r="N256"/>
      <c r="O256"/>
    </row>
    <row r="257" spans="7:15" x14ac:dyDescent="0.2">
      <c r="G257" s="3"/>
      <c r="H257" s="2"/>
      <c r="I257" s="17"/>
      <c r="J257" s="111"/>
      <c r="M257" s="31"/>
      <c r="N257"/>
      <c r="O257"/>
    </row>
    <row r="258" spans="7:15" x14ac:dyDescent="0.2">
      <c r="G258" s="3"/>
      <c r="H258" s="2"/>
      <c r="I258" s="17"/>
      <c r="J258" s="111"/>
      <c r="M258" s="31"/>
      <c r="N258"/>
      <c r="O258"/>
    </row>
    <row r="259" spans="7:15" x14ac:dyDescent="0.2">
      <c r="G259" s="3"/>
      <c r="H259" s="2"/>
      <c r="I259" s="17"/>
      <c r="J259" s="111"/>
      <c r="M259" s="31"/>
      <c r="N259"/>
      <c r="O259"/>
    </row>
    <row r="260" spans="7:15" x14ac:dyDescent="0.2">
      <c r="G260" s="3"/>
      <c r="H260" s="2"/>
      <c r="I260" s="17"/>
      <c r="J260" s="111"/>
      <c r="M260" s="31"/>
      <c r="N260"/>
      <c r="O260"/>
    </row>
    <row r="261" spans="7:15" x14ac:dyDescent="0.2">
      <c r="G261" s="3"/>
      <c r="H261" s="2"/>
      <c r="I261" s="17"/>
      <c r="J261" s="111"/>
      <c r="M261" s="31"/>
      <c r="N261"/>
      <c r="O261"/>
    </row>
    <row r="262" spans="7:15" x14ac:dyDescent="0.2">
      <c r="G262" s="3"/>
      <c r="H262" s="2"/>
      <c r="I262" s="17"/>
      <c r="J262" s="111"/>
      <c r="M262" s="31"/>
      <c r="N262"/>
      <c r="O262"/>
    </row>
    <row r="263" spans="7:15" x14ac:dyDescent="0.2">
      <c r="G263" s="3"/>
      <c r="H263" s="2"/>
      <c r="I263" s="17"/>
      <c r="J263" s="111"/>
      <c r="M263" s="31"/>
      <c r="N263"/>
      <c r="O263"/>
    </row>
    <row r="264" spans="7:15" x14ac:dyDescent="0.2">
      <c r="G264" s="3"/>
      <c r="H264" s="2"/>
      <c r="I264" s="17"/>
      <c r="J264" s="111"/>
      <c r="M264" s="31"/>
      <c r="N264"/>
      <c r="O264"/>
    </row>
    <row r="265" spans="7:15" x14ac:dyDescent="0.2">
      <c r="G265" s="3"/>
      <c r="H265" s="2"/>
      <c r="I265" s="17"/>
      <c r="J265" s="111"/>
      <c r="M265" s="31"/>
      <c r="N265"/>
      <c r="O265"/>
    </row>
    <row r="266" spans="7:15" x14ac:dyDescent="0.2">
      <c r="G266" s="3"/>
      <c r="H266" s="2"/>
      <c r="I266" s="17"/>
      <c r="J266" s="111"/>
      <c r="M266" s="31"/>
      <c r="N266"/>
      <c r="O266"/>
    </row>
    <row r="267" spans="7:15" x14ac:dyDescent="0.2">
      <c r="G267" s="3"/>
      <c r="H267" s="2"/>
      <c r="I267" s="17"/>
      <c r="J267" s="111"/>
      <c r="M267" s="31"/>
      <c r="N267"/>
      <c r="O267"/>
    </row>
    <row r="268" spans="7:15" x14ac:dyDescent="0.2">
      <c r="G268" s="3"/>
      <c r="H268" s="2"/>
      <c r="I268" s="17"/>
      <c r="J268" s="111"/>
      <c r="M268" s="31"/>
      <c r="N268"/>
      <c r="O268"/>
    </row>
    <row r="269" spans="7:15" x14ac:dyDescent="0.2">
      <c r="G269" s="3"/>
      <c r="H269" s="2"/>
      <c r="I269" s="17"/>
      <c r="J269" s="111"/>
      <c r="M269" s="31"/>
      <c r="N269"/>
      <c r="O269"/>
    </row>
    <row r="270" spans="7:15" x14ac:dyDescent="0.2">
      <c r="G270" s="3"/>
      <c r="H270" s="2"/>
      <c r="I270" s="17"/>
      <c r="J270" s="111"/>
      <c r="M270" s="31"/>
      <c r="N270"/>
      <c r="O270"/>
    </row>
    <row r="271" spans="7:15" x14ac:dyDescent="0.2">
      <c r="G271" s="3"/>
      <c r="H271" s="2"/>
      <c r="I271" s="17"/>
      <c r="J271" s="111"/>
      <c r="M271" s="31"/>
      <c r="N271"/>
      <c r="O271"/>
    </row>
    <row r="272" spans="7:15" x14ac:dyDescent="0.2">
      <c r="G272" s="3"/>
      <c r="H272" s="2"/>
      <c r="I272" s="17"/>
      <c r="J272" s="111"/>
      <c r="M272" s="31"/>
      <c r="N272"/>
      <c r="O272"/>
    </row>
    <row r="273" spans="7:15" x14ac:dyDescent="0.2">
      <c r="G273" s="3"/>
      <c r="H273" s="2"/>
      <c r="I273" s="17"/>
      <c r="J273" s="111"/>
      <c r="M273" s="31"/>
      <c r="N273"/>
      <c r="O273"/>
    </row>
    <row r="274" spans="7:15" x14ac:dyDescent="0.2">
      <c r="G274" s="3"/>
      <c r="H274" s="2"/>
      <c r="I274" s="17"/>
      <c r="J274" s="111"/>
      <c r="M274" s="31"/>
      <c r="N274"/>
      <c r="O274"/>
    </row>
    <row r="275" spans="7:15" x14ac:dyDescent="0.2">
      <c r="G275" s="3"/>
      <c r="H275" s="2"/>
      <c r="I275" s="17"/>
      <c r="J275" s="111"/>
      <c r="M275" s="31"/>
      <c r="N275"/>
      <c r="O275"/>
    </row>
    <row r="276" spans="7:15" x14ac:dyDescent="0.2">
      <c r="G276" s="3"/>
      <c r="H276" s="2"/>
      <c r="I276" s="17"/>
      <c r="J276" s="111"/>
      <c r="M276" s="31"/>
      <c r="N276"/>
      <c r="O276"/>
    </row>
    <row r="277" spans="7:15" x14ac:dyDescent="0.2">
      <c r="G277" s="3"/>
      <c r="H277" s="2"/>
      <c r="I277" s="17"/>
      <c r="J277" s="111"/>
      <c r="M277" s="31"/>
      <c r="N277"/>
      <c r="O277"/>
    </row>
    <row r="278" spans="7:15" x14ac:dyDescent="0.2">
      <c r="G278" s="3"/>
      <c r="H278" s="2"/>
      <c r="I278" s="17"/>
      <c r="J278" s="111"/>
      <c r="M278" s="31"/>
      <c r="N278"/>
      <c r="O278"/>
    </row>
    <row r="279" spans="7:15" x14ac:dyDescent="0.2">
      <c r="G279" s="3"/>
      <c r="H279" s="2"/>
      <c r="I279" s="17"/>
      <c r="J279" s="111"/>
      <c r="M279" s="31"/>
      <c r="N279"/>
      <c r="O279"/>
    </row>
    <row r="280" spans="7:15" x14ac:dyDescent="0.2">
      <c r="G280" s="3"/>
      <c r="H280" s="2"/>
      <c r="I280" s="17"/>
      <c r="J280" s="111"/>
      <c r="M280" s="31"/>
      <c r="N280"/>
      <c r="O280"/>
    </row>
    <row r="281" spans="7:15" x14ac:dyDescent="0.2">
      <c r="G281" s="3"/>
      <c r="H281" s="2"/>
      <c r="I281" s="17"/>
      <c r="J281" s="111"/>
      <c r="M281" s="31"/>
      <c r="N281"/>
      <c r="O281"/>
    </row>
    <row r="282" spans="7:15" x14ac:dyDescent="0.2">
      <c r="G282" s="3"/>
      <c r="H282" s="2"/>
      <c r="I282" s="17"/>
      <c r="J282" s="111"/>
      <c r="M282" s="31"/>
      <c r="N282"/>
      <c r="O282"/>
    </row>
    <row r="283" spans="7:15" x14ac:dyDescent="0.2">
      <c r="G283" s="3"/>
      <c r="H283" s="2"/>
      <c r="I283" s="17"/>
      <c r="J283" s="111"/>
      <c r="M283" s="31"/>
      <c r="N283"/>
      <c r="O283"/>
    </row>
    <row r="284" spans="7:15" x14ac:dyDescent="0.2">
      <c r="G284" s="3"/>
      <c r="H284" s="2"/>
      <c r="I284" s="17"/>
      <c r="J284" s="111"/>
      <c r="M284" s="31"/>
      <c r="N284"/>
      <c r="O284"/>
    </row>
    <row r="285" spans="7:15" x14ac:dyDescent="0.2">
      <c r="G285" s="3"/>
      <c r="H285" s="2"/>
      <c r="I285" s="17"/>
      <c r="J285" s="111"/>
      <c r="M285" s="31"/>
      <c r="N285"/>
      <c r="O285"/>
    </row>
    <row r="286" spans="7:15" x14ac:dyDescent="0.2">
      <c r="G286" s="3"/>
      <c r="H286" s="2"/>
      <c r="I286" s="17"/>
      <c r="J286" s="111"/>
      <c r="M286" s="31"/>
      <c r="N286"/>
      <c r="O286"/>
    </row>
    <row r="287" spans="7:15" x14ac:dyDescent="0.2">
      <c r="G287" s="3"/>
      <c r="H287" s="2"/>
      <c r="I287" s="17"/>
      <c r="J287" s="111"/>
      <c r="M287" s="31"/>
      <c r="N287"/>
      <c r="O287"/>
    </row>
    <row r="288" spans="7:15" x14ac:dyDescent="0.2">
      <c r="G288" s="3"/>
      <c r="H288" s="2"/>
      <c r="I288" s="17"/>
      <c r="J288" s="111"/>
      <c r="M288" s="31"/>
      <c r="N288"/>
      <c r="O288"/>
    </row>
    <row r="289" spans="7:15" x14ac:dyDescent="0.2">
      <c r="G289" s="3"/>
      <c r="H289" s="2"/>
      <c r="I289" s="17"/>
      <c r="J289" s="111"/>
      <c r="M289" s="31"/>
      <c r="N289"/>
      <c r="O289"/>
    </row>
    <row r="290" spans="7:15" x14ac:dyDescent="0.2">
      <c r="G290" s="3"/>
      <c r="H290" s="2"/>
      <c r="I290" s="17"/>
      <c r="J290" s="111"/>
      <c r="M290" s="31"/>
      <c r="N290"/>
      <c r="O290"/>
    </row>
    <row r="291" spans="7:15" x14ac:dyDescent="0.2">
      <c r="G291" s="3"/>
      <c r="H291" s="2"/>
      <c r="I291" s="17"/>
      <c r="J291" s="111"/>
      <c r="M291" s="31"/>
      <c r="N291"/>
      <c r="O291"/>
    </row>
    <row r="292" spans="7:15" x14ac:dyDescent="0.2">
      <c r="G292" s="3"/>
      <c r="H292" s="2"/>
      <c r="I292" s="17"/>
      <c r="J292" s="111"/>
      <c r="M292" s="31"/>
      <c r="N292"/>
      <c r="O292"/>
    </row>
    <row r="293" spans="7:15" x14ac:dyDescent="0.2">
      <c r="G293" s="3"/>
      <c r="H293" s="2"/>
      <c r="I293" s="17"/>
      <c r="J293" s="111"/>
      <c r="M293" s="31"/>
      <c r="N293"/>
      <c r="O293"/>
    </row>
    <row r="294" spans="7:15" x14ac:dyDescent="0.2">
      <c r="G294" s="3"/>
      <c r="H294" s="2"/>
      <c r="I294" s="17"/>
      <c r="J294" s="111"/>
      <c r="M294" s="31"/>
      <c r="N294"/>
      <c r="O294"/>
    </row>
    <row r="295" spans="7:15" x14ac:dyDescent="0.2">
      <c r="G295" s="3"/>
      <c r="H295" s="2"/>
      <c r="I295" s="17"/>
      <c r="J295" s="111"/>
      <c r="M295" s="31"/>
      <c r="N295"/>
      <c r="O295"/>
    </row>
    <row r="296" spans="7:15" x14ac:dyDescent="0.2">
      <c r="G296" s="3"/>
      <c r="H296" s="2"/>
      <c r="I296" s="17"/>
      <c r="J296" s="111"/>
      <c r="M296" s="31"/>
      <c r="N296"/>
      <c r="O296"/>
    </row>
    <row r="297" spans="7:15" x14ac:dyDescent="0.2">
      <c r="G297" s="3"/>
      <c r="H297" s="2"/>
      <c r="I297" s="17"/>
      <c r="J297" s="111"/>
      <c r="M297" s="31"/>
      <c r="N297"/>
      <c r="O297"/>
    </row>
    <row r="298" spans="7:15" x14ac:dyDescent="0.2">
      <c r="G298" s="3"/>
      <c r="H298" s="2"/>
      <c r="I298" s="17"/>
      <c r="J298" s="111"/>
      <c r="M298" s="31"/>
      <c r="N298"/>
      <c r="O298"/>
    </row>
    <row r="299" spans="7:15" x14ac:dyDescent="0.2">
      <c r="G299" s="3"/>
      <c r="H299" s="2"/>
      <c r="I299" s="17"/>
      <c r="J299" s="111"/>
      <c r="M299" s="31"/>
      <c r="N299"/>
      <c r="O299"/>
    </row>
    <row r="300" spans="7:15" x14ac:dyDescent="0.2">
      <c r="G300" s="3"/>
      <c r="H300" s="2"/>
      <c r="I300" s="17"/>
      <c r="J300" s="111"/>
      <c r="M300" s="31"/>
      <c r="N300"/>
      <c r="O300"/>
    </row>
    <row r="301" spans="7:15" x14ac:dyDescent="0.2">
      <c r="G301" s="3"/>
      <c r="H301" s="2"/>
      <c r="I301" s="17"/>
      <c r="J301" s="111"/>
      <c r="M301" s="31"/>
      <c r="N301"/>
      <c r="O301"/>
    </row>
    <row r="302" spans="7:15" x14ac:dyDescent="0.2">
      <c r="G302" s="3"/>
      <c r="H302" s="2"/>
      <c r="I302" s="17"/>
      <c r="J302" s="111"/>
      <c r="M302" s="31"/>
      <c r="N302"/>
      <c r="O302"/>
    </row>
    <row r="303" spans="7:15" x14ac:dyDescent="0.2">
      <c r="G303" s="3"/>
      <c r="H303" s="2"/>
      <c r="I303" s="17"/>
      <c r="J303" s="111"/>
      <c r="M303" s="31"/>
      <c r="N303"/>
      <c r="O303"/>
    </row>
    <row r="304" spans="7:15" x14ac:dyDescent="0.2">
      <c r="G304" s="3"/>
      <c r="H304" s="2"/>
      <c r="I304" s="17"/>
      <c r="J304" s="111"/>
      <c r="M304" s="31"/>
      <c r="N304"/>
      <c r="O304"/>
    </row>
    <row r="305" spans="7:15" x14ac:dyDescent="0.2">
      <c r="G305" s="3"/>
      <c r="H305" s="2"/>
      <c r="I305" s="17"/>
      <c r="J305" s="111"/>
      <c r="M305" s="31"/>
      <c r="N305"/>
      <c r="O305"/>
    </row>
    <row r="306" spans="7:15" x14ac:dyDescent="0.2">
      <c r="G306" s="3"/>
      <c r="H306" s="2"/>
      <c r="I306" s="17"/>
      <c r="J306" s="111"/>
      <c r="M306" s="31"/>
      <c r="N306"/>
      <c r="O306"/>
    </row>
    <row r="307" spans="7:15" x14ac:dyDescent="0.2">
      <c r="G307" s="3"/>
      <c r="H307" s="2"/>
      <c r="I307" s="17"/>
      <c r="J307" s="111"/>
      <c r="M307" s="31"/>
      <c r="N307"/>
      <c r="O307"/>
    </row>
    <row r="308" spans="7:15" x14ac:dyDescent="0.2">
      <c r="G308" s="3"/>
      <c r="H308" s="2"/>
      <c r="I308" s="17"/>
      <c r="J308" s="111"/>
      <c r="M308" s="31"/>
      <c r="N308"/>
      <c r="O308"/>
    </row>
    <row r="309" spans="7:15" x14ac:dyDescent="0.2">
      <c r="G309" s="3"/>
      <c r="H309" s="2"/>
      <c r="I309" s="17"/>
      <c r="J309" s="111"/>
      <c r="M309" s="31"/>
      <c r="N309"/>
      <c r="O309"/>
    </row>
    <row r="310" spans="7:15" x14ac:dyDescent="0.2">
      <c r="G310" s="3"/>
      <c r="H310" s="2"/>
      <c r="I310" s="17"/>
      <c r="J310" s="111"/>
      <c r="M310" s="31"/>
      <c r="N310"/>
      <c r="O310"/>
    </row>
    <row r="311" spans="7:15" x14ac:dyDescent="0.2">
      <c r="G311" s="3"/>
      <c r="H311" s="2"/>
      <c r="I311" s="17"/>
      <c r="J311" s="111"/>
      <c r="M311" s="31"/>
      <c r="N311"/>
      <c r="O311"/>
    </row>
    <row r="312" spans="7:15" x14ac:dyDescent="0.2">
      <c r="G312" s="3"/>
      <c r="H312" s="2"/>
      <c r="I312" s="17"/>
      <c r="J312" s="111"/>
      <c r="M312" s="31"/>
      <c r="N312"/>
      <c r="O312"/>
    </row>
    <row r="313" spans="7:15" x14ac:dyDescent="0.2">
      <c r="G313" s="3"/>
      <c r="H313" s="2"/>
      <c r="I313" s="17"/>
      <c r="J313" s="111"/>
      <c r="M313" s="31"/>
      <c r="N313"/>
      <c r="O313"/>
    </row>
    <row r="314" spans="7:15" x14ac:dyDescent="0.2">
      <c r="G314" s="3"/>
      <c r="H314" s="2"/>
      <c r="I314" s="17"/>
      <c r="J314" s="111"/>
      <c r="M314" s="31"/>
      <c r="N314"/>
      <c r="O314"/>
    </row>
    <row r="315" spans="7:15" x14ac:dyDescent="0.2">
      <c r="G315" s="3"/>
      <c r="H315" s="2"/>
      <c r="I315" s="17"/>
      <c r="J315" s="111"/>
      <c r="M315" s="31"/>
      <c r="N315"/>
      <c r="O315"/>
    </row>
    <row r="316" spans="7:15" x14ac:dyDescent="0.2">
      <c r="G316" s="3"/>
      <c r="H316" s="2"/>
      <c r="I316" s="17"/>
      <c r="J316" s="111"/>
      <c r="M316" s="31"/>
      <c r="N316"/>
      <c r="O316"/>
    </row>
    <row r="317" spans="7:15" x14ac:dyDescent="0.2">
      <c r="G317" s="3"/>
      <c r="H317" s="2"/>
      <c r="I317" s="17"/>
      <c r="J317" s="111"/>
      <c r="M317" s="31"/>
      <c r="N317"/>
      <c r="O317"/>
    </row>
    <row r="318" spans="7:15" x14ac:dyDescent="0.2">
      <c r="G318" s="3"/>
      <c r="H318" s="2"/>
      <c r="I318" s="17"/>
      <c r="J318" s="111"/>
      <c r="M318" s="31"/>
      <c r="N318"/>
      <c r="O318"/>
    </row>
    <row r="319" spans="7:15" x14ac:dyDescent="0.2">
      <c r="G319" s="3"/>
      <c r="H319" s="2"/>
      <c r="I319" s="17"/>
      <c r="J319" s="111"/>
      <c r="M319" s="31"/>
      <c r="N319"/>
      <c r="O319"/>
    </row>
    <row r="320" spans="7:15" x14ac:dyDescent="0.2">
      <c r="G320" s="3"/>
      <c r="H320" s="2"/>
      <c r="I320" s="17"/>
      <c r="J320" s="111"/>
      <c r="M320" s="31"/>
      <c r="N320"/>
      <c r="O320"/>
    </row>
    <row r="321" spans="7:15" x14ac:dyDescent="0.2">
      <c r="G321" s="3"/>
      <c r="H321" s="2"/>
      <c r="I321" s="17"/>
      <c r="J321" s="111"/>
      <c r="M321" s="31"/>
      <c r="N321"/>
      <c r="O321"/>
    </row>
    <row r="322" spans="7:15" x14ac:dyDescent="0.2">
      <c r="G322" s="3"/>
      <c r="H322" s="2"/>
      <c r="I322" s="17"/>
      <c r="J322" s="111"/>
      <c r="M322" s="31"/>
      <c r="N322"/>
      <c r="O322"/>
    </row>
    <row r="323" spans="7:15" x14ac:dyDescent="0.2">
      <c r="G323" s="3"/>
      <c r="H323" s="2"/>
      <c r="I323" s="17"/>
      <c r="J323" s="111"/>
      <c r="M323" s="31"/>
      <c r="N323"/>
      <c r="O323"/>
    </row>
    <row r="324" spans="7:15" x14ac:dyDescent="0.2">
      <c r="G324" s="3"/>
      <c r="H324" s="2"/>
      <c r="I324" s="17"/>
      <c r="J324" s="111"/>
      <c r="M324" s="31"/>
      <c r="N324"/>
      <c r="O324"/>
    </row>
    <row r="325" spans="7:15" x14ac:dyDescent="0.2">
      <c r="G325" s="3"/>
      <c r="H325" s="2"/>
      <c r="I325" s="17"/>
      <c r="J325" s="111"/>
      <c r="M325" s="31"/>
      <c r="N325"/>
      <c r="O325"/>
    </row>
    <row r="326" spans="7:15" x14ac:dyDescent="0.2">
      <c r="G326" s="3"/>
      <c r="H326" s="2"/>
      <c r="I326" s="17"/>
      <c r="J326" s="111"/>
      <c r="M326" s="31"/>
      <c r="N326"/>
      <c r="O326"/>
    </row>
    <row r="327" spans="7:15" x14ac:dyDescent="0.2">
      <c r="G327" s="3"/>
      <c r="H327" s="2"/>
      <c r="I327" s="17"/>
      <c r="J327" s="111"/>
      <c r="M327" s="31"/>
      <c r="N327"/>
      <c r="O327"/>
    </row>
    <row r="328" spans="7:15" x14ac:dyDescent="0.2">
      <c r="G328" s="3"/>
      <c r="H328" s="2"/>
      <c r="I328" s="17"/>
      <c r="J328" s="111"/>
      <c r="M328" s="31"/>
      <c r="N328"/>
      <c r="O328"/>
    </row>
    <row r="329" spans="7:15" x14ac:dyDescent="0.2">
      <c r="G329" s="3"/>
      <c r="H329" s="2"/>
      <c r="I329" s="17"/>
      <c r="J329" s="111"/>
      <c r="M329" s="31"/>
      <c r="N329"/>
      <c r="O329"/>
    </row>
    <row r="330" spans="7:15" x14ac:dyDescent="0.2">
      <c r="G330" s="3"/>
      <c r="H330" s="2"/>
      <c r="I330" s="17"/>
      <c r="J330" s="111"/>
      <c r="M330" s="31"/>
      <c r="N330"/>
      <c r="O330"/>
    </row>
    <row r="331" spans="7:15" x14ac:dyDescent="0.2">
      <c r="G331" s="3"/>
      <c r="H331" s="2"/>
      <c r="I331" s="17"/>
      <c r="J331" s="111"/>
      <c r="M331" s="31"/>
      <c r="N331"/>
      <c r="O331"/>
    </row>
    <row r="332" spans="7:15" x14ac:dyDescent="0.2">
      <c r="G332" s="3"/>
      <c r="H332" s="2"/>
      <c r="I332" s="17"/>
      <c r="J332" s="111"/>
      <c r="M332" s="31"/>
      <c r="N332"/>
      <c r="O332"/>
    </row>
    <row r="333" spans="7:15" x14ac:dyDescent="0.2">
      <c r="G333" s="3"/>
      <c r="H333" s="2"/>
      <c r="I333" s="17"/>
      <c r="J333" s="111"/>
      <c r="M333" s="31"/>
      <c r="N333"/>
      <c r="O333"/>
    </row>
    <row r="334" spans="7:15" x14ac:dyDescent="0.2">
      <c r="G334" s="3"/>
      <c r="H334" s="2"/>
      <c r="I334" s="17"/>
      <c r="J334" s="111"/>
      <c r="M334" s="31"/>
      <c r="N334"/>
      <c r="O334"/>
    </row>
    <row r="335" spans="7:15" x14ac:dyDescent="0.2">
      <c r="G335" s="3"/>
      <c r="H335" s="2"/>
      <c r="I335" s="17"/>
      <c r="J335" s="111"/>
      <c r="M335" s="31"/>
      <c r="N335"/>
      <c r="O335"/>
    </row>
    <row r="336" spans="7:15" x14ac:dyDescent="0.2">
      <c r="G336" s="3"/>
      <c r="H336" s="2"/>
      <c r="I336" s="17"/>
      <c r="J336" s="111"/>
      <c r="M336" s="31"/>
      <c r="N336"/>
      <c r="O336"/>
    </row>
    <row r="337" spans="7:15" x14ac:dyDescent="0.2">
      <c r="G337" s="3"/>
      <c r="H337" s="2"/>
      <c r="I337" s="17"/>
      <c r="J337" s="111"/>
      <c r="M337" s="31"/>
      <c r="N337"/>
      <c r="O337"/>
    </row>
    <row r="338" spans="7:15" x14ac:dyDescent="0.2">
      <c r="G338" s="3"/>
      <c r="H338" s="2"/>
      <c r="I338" s="17"/>
      <c r="J338" s="111"/>
      <c r="M338" s="31"/>
      <c r="N338"/>
      <c r="O338"/>
    </row>
    <row r="339" spans="7:15" x14ac:dyDescent="0.2">
      <c r="G339" s="3"/>
      <c r="H339" s="2"/>
      <c r="I339" s="17"/>
      <c r="J339" s="111"/>
      <c r="M339" s="31"/>
      <c r="N339"/>
      <c r="O339"/>
    </row>
    <row r="340" spans="7:15" x14ac:dyDescent="0.2">
      <c r="G340" s="3"/>
      <c r="H340" s="2"/>
      <c r="I340" s="17"/>
      <c r="J340" s="111"/>
      <c r="M340" s="31"/>
      <c r="N340"/>
      <c r="O340"/>
    </row>
    <row r="341" spans="7:15" x14ac:dyDescent="0.2">
      <c r="G341" s="3"/>
      <c r="H341" s="2"/>
      <c r="I341" s="17"/>
      <c r="J341" s="111"/>
      <c r="M341" s="31"/>
      <c r="N341"/>
      <c r="O341"/>
    </row>
    <row r="342" spans="7:15" x14ac:dyDescent="0.2">
      <c r="G342" s="3"/>
      <c r="H342" s="2"/>
      <c r="I342" s="17"/>
      <c r="J342" s="111"/>
      <c r="M342" s="31"/>
      <c r="N342"/>
      <c r="O342"/>
    </row>
    <row r="343" spans="7:15" x14ac:dyDescent="0.2">
      <c r="G343" s="3"/>
      <c r="H343" s="2"/>
      <c r="I343" s="17"/>
      <c r="J343" s="111"/>
      <c r="M343" s="31"/>
      <c r="N343"/>
      <c r="O343"/>
    </row>
    <row r="344" spans="7:15" x14ac:dyDescent="0.2">
      <c r="G344" s="3"/>
      <c r="H344" s="2"/>
      <c r="I344" s="17"/>
      <c r="J344" s="111"/>
      <c r="M344" s="31"/>
      <c r="N344"/>
      <c r="O344"/>
    </row>
    <row r="345" spans="7:15" x14ac:dyDescent="0.2">
      <c r="G345" s="3"/>
      <c r="H345" s="2"/>
      <c r="I345" s="17"/>
      <c r="J345" s="111"/>
      <c r="M345" s="31"/>
      <c r="N345"/>
      <c r="O345"/>
    </row>
    <row r="346" spans="7:15" x14ac:dyDescent="0.2">
      <c r="G346" s="3"/>
      <c r="H346" s="2"/>
      <c r="I346" s="17"/>
      <c r="J346" s="111"/>
      <c r="M346" s="31"/>
      <c r="N346"/>
      <c r="O346"/>
    </row>
    <row r="347" spans="7:15" x14ac:dyDescent="0.2">
      <c r="G347" s="3"/>
      <c r="H347" s="2"/>
      <c r="I347" s="17"/>
      <c r="J347" s="111"/>
      <c r="M347" s="31"/>
      <c r="N347"/>
      <c r="O347"/>
    </row>
    <row r="348" spans="7:15" x14ac:dyDescent="0.2">
      <c r="G348" s="3"/>
      <c r="H348" s="2"/>
      <c r="I348" s="17"/>
      <c r="J348" s="111"/>
      <c r="M348" s="31"/>
      <c r="N348"/>
      <c r="O348"/>
    </row>
    <row r="349" spans="7:15" x14ac:dyDescent="0.2">
      <c r="G349" s="3"/>
      <c r="H349" s="2"/>
      <c r="I349" s="17"/>
      <c r="J349" s="111"/>
      <c r="M349" s="31"/>
      <c r="N349"/>
      <c r="O349"/>
    </row>
    <row r="350" spans="7:15" x14ac:dyDescent="0.2">
      <c r="G350" s="3"/>
      <c r="H350" s="2"/>
      <c r="I350" s="17"/>
      <c r="J350" s="111"/>
      <c r="M350" s="31"/>
      <c r="N350"/>
      <c r="O350"/>
    </row>
    <row r="351" spans="7:15" x14ac:dyDescent="0.2">
      <c r="G351" s="3"/>
      <c r="H351" s="2"/>
      <c r="I351" s="17"/>
      <c r="J351" s="111"/>
      <c r="M351" s="31"/>
      <c r="N351"/>
      <c r="O351"/>
    </row>
    <row r="352" spans="7:15" x14ac:dyDescent="0.2">
      <c r="G352" s="3"/>
      <c r="H352" s="2"/>
      <c r="I352" s="17"/>
      <c r="J352" s="111"/>
      <c r="M352" s="31"/>
      <c r="N352"/>
      <c r="O352"/>
    </row>
    <row r="353" spans="7:15" x14ac:dyDescent="0.2">
      <c r="G353" s="3"/>
      <c r="H353" s="2"/>
      <c r="I353" s="17"/>
      <c r="J353" s="111"/>
      <c r="M353" s="31"/>
      <c r="N353"/>
      <c r="O353"/>
    </row>
    <row r="354" spans="7:15" x14ac:dyDescent="0.2">
      <c r="G354" s="3"/>
      <c r="H354" s="2"/>
      <c r="I354" s="17"/>
      <c r="J354" s="111"/>
      <c r="M354" s="31"/>
      <c r="N354"/>
      <c r="O354"/>
    </row>
    <row r="355" spans="7:15" x14ac:dyDescent="0.2">
      <c r="G355" s="3"/>
      <c r="H355" s="2"/>
      <c r="I355" s="17"/>
      <c r="J355" s="111"/>
      <c r="M355" s="31"/>
      <c r="N355"/>
      <c r="O355"/>
    </row>
    <row r="356" spans="7:15" x14ac:dyDescent="0.2">
      <c r="G356" s="3"/>
      <c r="H356" s="2"/>
      <c r="I356" s="17"/>
      <c r="J356" s="111"/>
      <c r="M356" s="31"/>
      <c r="N356"/>
      <c r="O356"/>
    </row>
    <row r="357" spans="7:15" x14ac:dyDescent="0.2">
      <c r="G357" s="3"/>
      <c r="H357" s="2"/>
      <c r="I357" s="17"/>
      <c r="J357" s="111"/>
      <c r="M357" s="31"/>
      <c r="N357"/>
      <c r="O357"/>
    </row>
    <row r="358" spans="7:15" x14ac:dyDescent="0.2">
      <c r="G358" s="3"/>
      <c r="H358" s="2"/>
      <c r="I358" s="17"/>
      <c r="J358" s="111"/>
      <c r="M358" s="31"/>
      <c r="N358"/>
      <c r="O358"/>
    </row>
    <row r="359" spans="7:15" x14ac:dyDescent="0.2">
      <c r="G359" s="3"/>
      <c r="H359" s="2"/>
      <c r="I359" s="17"/>
      <c r="J359" s="111"/>
      <c r="M359" s="31"/>
      <c r="N359"/>
      <c r="O359"/>
    </row>
    <row r="360" spans="7:15" x14ac:dyDescent="0.2">
      <c r="G360" s="3"/>
      <c r="H360" s="2"/>
      <c r="I360" s="17"/>
      <c r="J360" s="111"/>
      <c r="M360" s="31"/>
      <c r="N360"/>
      <c r="O360"/>
    </row>
    <row r="361" spans="7:15" x14ac:dyDescent="0.2">
      <c r="G361" s="3"/>
      <c r="H361" s="2"/>
      <c r="I361" s="17"/>
      <c r="J361" s="111"/>
      <c r="M361" s="31"/>
      <c r="N361"/>
      <c r="O361"/>
    </row>
    <row r="362" spans="7:15" x14ac:dyDescent="0.2">
      <c r="G362" s="3"/>
      <c r="H362" s="2"/>
      <c r="I362" s="17"/>
      <c r="J362" s="111"/>
      <c r="M362" s="31"/>
      <c r="N362"/>
      <c r="O362"/>
    </row>
    <row r="363" spans="7:15" x14ac:dyDescent="0.2">
      <c r="G363" s="3"/>
      <c r="H363" s="2"/>
      <c r="I363" s="17"/>
      <c r="J363" s="111"/>
      <c r="M363" s="31"/>
      <c r="N363"/>
      <c r="O363"/>
    </row>
    <row r="364" spans="7:15" x14ac:dyDescent="0.2">
      <c r="G364" s="3"/>
      <c r="H364" s="2"/>
      <c r="I364" s="17"/>
      <c r="J364" s="111"/>
      <c r="M364" s="31"/>
      <c r="N364"/>
      <c r="O364"/>
    </row>
    <row r="365" spans="7:15" x14ac:dyDescent="0.2">
      <c r="G365" s="3"/>
      <c r="H365" s="2"/>
      <c r="I365" s="17"/>
      <c r="J365" s="111"/>
      <c r="M365" s="31"/>
      <c r="N365"/>
      <c r="O365"/>
    </row>
    <row r="366" spans="7:15" x14ac:dyDescent="0.2">
      <c r="G366" s="3"/>
      <c r="H366" s="2"/>
      <c r="I366" s="17"/>
      <c r="J366" s="111"/>
      <c r="M366" s="31"/>
      <c r="N366"/>
      <c r="O366"/>
    </row>
    <row r="367" spans="7:15" x14ac:dyDescent="0.2">
      <c r="G367" s="3"/>
      <c r="H367" s="2"/>
      <c r="I367" s="17"/>
      <c r="J367" s="111"/>
      <c r="M367" s="31"/>
      <c r="N367"/>
      <c r="O367"/>
    </row>
    <row r="368" spans="7:15" x14ac:dyDescent="0.2">
      <c r="G368" s="3"/>
      <c r="H368" s="2"/>
      <c r="I368" s="17"/>
      <c r="J368" s="111"/>
      <c r="M368" s="31"/>
      <c r="N368"/>
      <c r="O368"/>
    </row>
    <row r="369" spans="7:15" x14ac:dyDescent="0.2">
      <c r="G369" s="3"/>
      <c r="H369" s="2"/>
      <c r="I369" s="17"/>
      <c r="J369" s="111"/>
      <c r="M369" s="31"/>
      <c r="N369"/>
      <c r="O369"/>
    </row>
    <row r="370" spans="7:15" x14ac:dyDescent="0.2">
      <c r="G370" s="3"/>
      <c r="H370" s="2"/>
      <c r="I370" s="17"/>
      <c r="J370" s="111"/>
      <c r="M370" s="31"/>
      <c r="N370"/>
      <c r="O370"/>
    </row>
    <row r="371" spans="7:15" x14ac:dyDescent="0.2">
      <c r="G371" s="3"/>
      <c r="H371" s="2"/>
      <c r="I371" s="17"/>
      <c r="J371" s="111"/>
      <c r="M371" s="31"/>
      <c r="N371"/>
      <c r="O371"/>
    </row>
    <row r="372" spans="7:15" x14ac:dyDescent="0.2">
      <c r="G372" s="3"/>
      <c r="H372" s="2"/>
      <c r="I372" s="17"/>
      <c r="J372" s="111"/>
      <c r="M372" s="31"/>
      <c r="N372"/>
      <c r="O372"/>
    </row>
    <row r="373" spans="7:15" x14ac:dyDescent="0.2">
      <c r="G373" s="3"/>
      <c r="H373" s="2"/>
      <c r="I373" s="17"/>
      <c r="J373" s="111"/>
      <c r="M373" s="31"/>
      <c r="N373"/>
      <c r="O373"/>
    </row>
    <row r="374" spans="7:15" x14ac:dyDescent="0.2">
      <c r="G374" s="3"/>
      <c r="H374" s="2"/>
      <c r="I374" s="17"/>
      <c r="J374" s="111"/>
      <c r="M374" s="31"/>
      <c r="N374"/>
      <c r="O374"/>
    </row>
    <row r="375" spans="7:15" x14ac:dyDescent="0.2">
      <c r="G375" s="3"/>
      <c r="H375" s="2"/>
      <c r="I375" s="17"/>
      <c r="J375" s="111"/>
      <c r="M375" s="31"/>
      <c r="N375"/>
      <c r="O375"/>
    </row>
    <row r="376" spans="7:15" x14ac:dyDescent="0.2">
      <c r="G376" s="3"/>
      <c r="H376" s="2"/>
      <c r="I376" s="17"/>
      <c r="J376" s="111"/>
      <c r="M376" s="31"/>
      <c r="N376"/>
      <c r="O376"/>
    </row>
    <row r="377" spans="7:15" x14ac:dyDescent="0.2">
      <c r="G377" s="3"/>
      <c r="H377" s="2"/>
      <c r="I377" s="17"/>
      <c r="J377" s="111"/>
      <c r="M377" s="31"/>
      <c r="N377"/>
      <c r="O377"/>
    </row>
    <row r="378" spans="7:15" x14ac:dyDescent="0.2">
      <c r="G378" s="3"/>
      <c r="H378" s="2"/>
      <c r="I378" s="17"/>
      <c r="J378" s="111"/>
      <c r="M378" s="31"/>
      <c r="N378"/>
      <c r="O378"/>
    </row>
    <row r="379" spans="7:15" x14ac:dyDescent="0.2">
      <c r="G379" s="3"/>
      <c r="H379" s="2"/>
      <c r="I379" s="17"/>
      <c r="J379" s="111"/>
      <c r="M379" s="31"/>
      <c r="N379"/>
      <c r="O379"/>
    </row>
    <row r="380" spans="7:15" x14ac:dyDescent="0.2">
      <c r="G380" s="3"/>
      <c r="H380" s="2"/>
      <c r="I380" s="17"/>
      <c r="J380" s="111"/>
      <c r="M380" s="31"/>
      <c r="N380"/>
      <c r="O380"/>
    </row>
    <row r="381" spans="7:15" x14ac:dyDescent="0.2">
      <c r="G381" s="3"/>
      <c r="H381" s="2"/>
      <c r="I381" s="17"/>
      <c r="J381" s="111"/>
      <c r="M381" s="31"/>
      <c r="N381"/>
      <c r="O381"/>
    </row>
    <row r="382" spans="7:15" x14ac:dyDescent="0.2">
      <c r="G382" s="3"/>
      <c r="H382" s="2"/>
      <c r="I382" s="17"/>
      <c r="J382" s="111"/>
      <c r="M382" s="31"/>
      <c r="N382"/>
      <c r="O382"/>
    </row>
    <row r="383" spans="7:15" x14ac:dyDescent="0.2">
      <c r="G383" s="3"/>
      <c r="H383" s="2"/>
      <c r="I383" s="17"/>
      <c r="J383" s="111"/>
      <c r="M383" s="31"/>
      <c r="N383"/>
      <c r="O383"/>
    </row>
    <row r="384" spans="7:15" x14ac:dyDescent="0.2">
      <c r="G384" s="3"/>
      <c r="H384" s="2"/>
      <c r="I384" s="17"/>
      <c r="J384" s="111"/>
      <c r="M384" s="31"/>
      <c r="N384"/>
      <c r="O384"/>
    </row>
    <row r="385" spans="7:15" x14ac:dyDescent="0.2">
      <c r="G385" s="3"/>
      <c r="H385" s="2"/>
      <c r="I385" s="17"/>
      <c r="J385" s="111"/>
      <c r="M385" s="31"/>
      <c r="N385"/>
      <c r="O385"/>
    </row>
    <row r="386" spans="7:15" x14ac:dyDescent="0.2">
      <c r="G386"/>
      <c r="H386"/>
      <c r="I386"/>
      <c r="J386" s="111"/>
      <c r="M386" s="31"/>
      <c r="N386"/>
      <c r="O386"/>
    </row>
    <row r="387" spans="7:15" x14ac:dyDescent="0.2">
      <c r="G387"/>
      <c r="H387"/>
      <c r="I387"/>
      <c r="J387" s="111"/>
      <c r="M387" s="31"/>
      <c r="N387"/>
      <c r="O387"/>
    </row>
    <row r="388" spans="7:15" x14ac:dyDescent="0.2">
      <c r="G388"/>
      <c r="H388"/>
      <c r="I388"/>
      <c r="J388" s="111"/>
      <c r="M388" s="31"/>
      <c r="N388"/>
      <c r="O388"/>
    </row>
    <row r="389" spans="7:15" x14ac:dyDescent="0.2">
      <c r="G389"/>
      <c r="H389"/>
      <c r="I389"/>
      <c r="J389" s="111"/>
      <c r="M389" s="31"/>
      <c r="N389"/>
      <c r="O389"/>
    </row>
    <row r="390" spans="7:15" x14ac:dyDescent="0.2">
      <c r="G390"/>
      <c r="H390"/>
      <c r="I390"/>
      <c r="J390" s="111"/>
      <c r="M390" s="31"/>
      <c r="N390"/>
      <c r="O390"/>
    </row>
    <row r="391" spans="7:15" x14ac:dyDescent="0.2">
      <c r="G391"/>
      <c r="H391"/>
      <c r="I391"/>
      <c r="J391" s="111"/>
      <c r="M391" s="31"/>
      <c r="N391"/>
      <c r="O391"/>
    </row>
    <row r="392" spans="7:15" x14ac:dyDescent="0.2">
      <c r="G392"/>
      <c r="H392"/>
      <c r="I392"/>
      <c r="J392" s="111"/>
      <c r="M392" s="31"/>
      <c r="N392"/>
      <c r="O392"/>
    </row>
    <row r="393" spans="7:15" x14ac:dyDescent="0.2">
      <c r="G393"/>
      <c r="H393"/>
      <c r="I393"/>
      <c r="J393" s="111"/>
      <c r="M393" s="31"/>
      <c r="N393"/>
      <c r="O393"/>
    </row>
    <row r="394" spans="7:15" x14ac:dyDescent="0.2">
      <c r="G394"/>
      <c r="H394"/>
      <c r="I394"/>
      <c r="J394" s="111"/>
      <c r="M394" s="31"/>
      <c r="N394"/>
      <c r="O394"/>
    </row>
    <row r="395" spans="7:15" x14ac:dyDescent="0.2">
      <c r="G395"/>
      <c r="H395"/>
      <c r="I395"/>
      <c r="J395" s="111"/>
      <c r="M395" s="31"/>
      <c r="N395"/>
      <c r="O395"/>
    </row>
    <row r="396" spans="7:15" x14ac:dyDescent="0.2">
      <c r="G396"/>
      <c r="H396"/>
      <c r="I396"/>
      <c r="J396" s="111"/>
      <c r="M396" s="31"/>
      <c r="N396"/>
      <c r="O396"/>
    </row>
    <row r="397" spans="7:15" x14ac:dyDescent="0.2">
      <c r="G397"/>
      <c r="H397"/>
      <c r="I397"/>
      <c r="J397" s="111"/>
      <c r="M397" s="31"/>
      <c r="N397"/>
      <c r="O397"/>
    </row>
    <row r="398" spans="7:15" x14ac:dyDescent="0.2">
      <c r="G398"/>
      <c r="H398"/>
      <c r="I398"/>
      <c r="J398" s="111"/>
      <c r="M398" s="31"/>
      <c r="N398"/>
      <c r="O398"/>
    </row>
    <row r="399" spans="7:15" x14ac:dyDescent="0.2">
      <c r="G399"/>
      <c r="H399"/>
      <c r="I399"/>
      <c r="J399" s="111"/>
      <c r="M399" s="31"/>
      <c r="N399"/>
      <c r="O399"/>
    </row>
    <row r="400" spans="7:15" x14ac:dyDescent="0.2">
      <c r="G400"/>
      <c r="H400"/>
      <c r="I400"/>
      <c r="J400" s="111"/>
      <c r="M400" s="31"/>
      <c r="N400"/>
      <c r="O400"/>
    </row>
    <row r="401" spans="7:15" x14ac:dyDescent="0.2">
      <c r="G401"/>
      <c r="H401"/>
      <c r="I401"/>
      <c r="J401" s="111"/>
      <c r="M401" s="31"/>
      <c r="N401"/>
      <c r="O401"/>
    </row>
    <row r="402" spans="7:15" x14ac:dyDescent="0.2">
      <c r="G402"/>
      <c r="H402"/>
      <c r="I402"/>
      <c r="J402" s="111"/>
      <c r="M402" s="31"/>
      <c r="N402"/>
      <c r="O402"/>
    </row>
    <row r="403" spans="7:15" x14ac:dyDescent="0.2">
      <c r="G403"/>
      <c r="H403"/>
      <c r="I403"/>
      <c r="J403" s="111"/>
      <c r="M403" s="31"/>
      <c r="N403"/>
      <c r="O403"/>
    </row>
    <row r="404" spans="7:15" x14ac:dyDescent="0.2">
      <c r="G404"/>
      <c r="H404"/>
      <c r="I404"/>
      <c r="J404" s="111"/>
      <c r="M404" s="31"/>
      <c r="N404"/>
      <c r="O404"/>
    </row>
    <row r="405" spans="7:15" x14ac:dyDescent="0.2">
      <c r="G405"/>
      <c r="H405"/>
      <c r="I405"/>
      <c r="J405" s="111"/>
      <c r="M405" s="31"/>
      <c r="N405"/>
      <c r="O405"/>
    </row>
    <row r="406" spans="7:15" x14ac:dyDescent="0.2">
      <c r="G406"/>
      <c r="H406"/>
      <c r="I406"/>
      <c r="J406" s="111"/>
      <c r="M406" s="31"/>
      <c r="N406"/>
      <c r="O406"/>
    </row>
    <row r="407" spans="7:15" x14ac:dyDescent="0.2">
      <c r="G407"/>
      <c r="H407"/>
      <c r="I407"/>
      <c r="J407" s="111"/>
      <c r="M407" s="31"/>
      <c r="N407"/>
      <c r="O407"/>
    </row>
    <row r="408" spans="7:15" x14ac:dyDescent="0.2">
      <c r="G408"/>
      <c r="H408"/>
      <c r="I408"/>
      <c r="J408" s="111"/>
      <c r="M408" s="31"/>
      <c r="N408"/>
      <c r="O408"/>
    </row>
    <row r="409" spans="7:15" x14ac:dyDescent="0.2">
      <c r="G409"/>
      <c r="H409"/>
      <c r="I409"/>
      <c r="J409" s="111"/>
      <c r="M409" s="31"/>
      <c r="N409"/>
      <c r="O409"/>
    </row>
    <row r="410" spans="7:15" x14ac:dyDescent="0.2">
      <c r="G410"/>
      <c r="H410"/>
      <c r="I410"/>
      <c r="J410" s="111"/>
      <c r="M410" s="31"/>
      <c r="N410"/>
      <c r="O410"/>
    </row>
    <row r="411" spans="7:15" x14ac:dyDescent="0.2">
      <c r="G411"/>
      <c r="H411"/>
      <c r="I411"/>
      <c r="J411" s="111"/>
      <c r="M411" s="31"/>
      <c r="N411"/>
      <c r="O411"/>
    </row>
    <row r="412" spans="7:15" x14ac:dyDescent="0.2">
      <c r="G412"/>
      <c r="H412"/>
      <c r="I412"/>
      <c r="J412" s="111"/>
      <c r="M412" s="31"/>
      <c r="N412"/>
      <c r="O412"/>
    </row>
    <row r="413" spans="7:15" x14ac:dyDescent="0.2">
      <c r="G413"/>
      <c r="H413"/>
      <c r="I413"/>
      <c r="J413" s="111"/>
      <c r="M413" s="31"/>
      <c r="N413"/>
      <c r="O413"/>
    </row>
    <row r="414" spans="7:15" x14ac:dyDescent="0.2">
      <c r="G414"/>
      <c r="H414"/>
      <c r="I414"/>
      <c r="J414" s="111"/>
      <c r="M414" s="31"/>
      <c r="N414"/>
      <c r="O414"/>
    </row>
    <row r="415" spans="7:15" x14ac:dyDescent="0.2">
      <c r="G415"/>
      <c r="H415"/>
      <c r="I415"/>
      <c r="J415" s="111"/>
      <c r="M415" s="31"/>
      <c r="N415"/>
      <c r="O415"/>
    </row>
    <row r="416" spans="7:15" x14ac:dyDescent="0.2">
      <c r="G416"/>
      <c r="H416"/>
      <c r="I416"/>
      <c r="J416" s="111"/>
      <c r="M416" s="31"/>
      <c r="N416"/>
      <c r="O416"/>
    </row>
    <row r="417" spans="7:15" x14ac:dyDescent="0.2">
      <c r="G417"/>
      <c r="H417"/>
      <c r="I417"/>
      <c r="J417" s="111"/>
      <c r="M417" s="31"/>
      <c r="N417"/>
      <c r="O417"/>
    </row>
    <row r="418" spans="7:15" x14ac:dyDescent="0.2">
      <c r="G418"/>
      <c r="H418"/>
      <c r="I418"/>
      <c r="J418" s="111"/>
      <c r="M418" s="31"/>
      <c r="N418"/>
      <c r="O418"/>
    </row>
    <row r="419" spans="7:15" x14ac:dyDescent="0.2">
      <c r="G419"/>
      <c r="H419"/>
      <c r="I419"/>
      <c r="J419" s="111"/>
      <c r="M419" s="31"/>
      <c r="N419"/>
      <c r="O419"/>
    </row>
    <row r="420" spans="7:15" x14ac:dyDescent="0.2">
      <c r="G420"/>
      <c r="H420"/>
      <c r="I420"/>
      <c r="J420" s="111"/>
      <c r="M420" s="31"/>
      <c r="N420"/>
      <c r="O420"/>
    </row>
    <row r="421" spans="7:15" x14ac:dyDescent="0.2">
      <c r="G421"/>
      <c r="H421"/>
      <c r="I421"/>
      <c r="J421" s="111"/>
      <c r="M421" s="31"/>
      <c r="N421"/>
      <c r="O421"/>
    </row>
    <row r="422" spans="7:15" x14ac:dyDescent="0.2">
      <c r="G422"/>
      <c r="H422"/>
      <c r="I422"/>
      <c r="J422" s="111"/>
      <c r="M422" s="31"/>
      <c r="N422"/>
      <c r="O422"/>
    </row>
    <row r="423" spans="7:15" x14ac:dyDescent="0.2">
      <c r="G423"/>
      <c r="H423"/>
      <c r="I423"/>
      <c r="J423" s="111"/>
      <c r="M423" s="31"/>
      <c r="N423"/>
      <c r="O423"/>
    </row>
    <row r="424" spans="7:15" x14ac:dyDescent="0.2">
      <c r="G424"/>
      <c r="H424"/>
      <c r="I424"/>
      <c r="J424" s="111"/>
      <c r="M424" s="31"/>
      <c r="N424"/>
      <c r="O424"/>
    </row>
    <row r="425" spans="7:15" x14ac:dyDescent="0.2">
      <c r="G425"/>
      <c r="H425"/>
      <c r="I425"/>
      <c r="J425" s="111"/>
      <c r="M425" s="31"/>
      <c r="N425"/>
      <c r="O425"/>
    </row>
    <row r="426" spans="7:15" x14ac:dyDescent="0.2">
      <c r="G426"/>
      <c r="H426"/>
      <c r="I426"/>
      <c r="J426" s="111"/>
      <c r="M426" s="31"/>
      <c r="N426"/>
      <c r="O426"/>
    </row>
    <row r="427" spans="7:15" x14ac:dyDescent="0.2">
      <c r="G427"/>
      <c r="H427"/>
      <c r="I427"/>
      <c r="J427" s="111"/>
      <c r="M427" s="31"/>
      <c r="N427"/>
      <c r="O427"/>
    </row>
    <row r="428" spans="7:15" x14ac:dyDescent="0.2">
      <c r="G428"/>
      <c r="H428"/>
      <c r="I428"/>
      <c r="J428" s="111"/>
      <c r="M428" s="31"/>
      <c r="N428"/>
      <c r="O428"/>
    </row>
    <row r="429" spans="7:15" x14ac:dyDescent="0.2">
      <c r="G429"/>
      <c r="H429"/>
      <c r="I429"/>
      <c r="J429" s="111"/>
      <c r="M429" s="31"/>
      <c r="N429"/>
      <c r="O429"/>
    </row>
    <row r="430" spans="7:15" x14ac:dyDescent="0.2">
      <c r="G430"/>
      <c r="H430"/>
      <c r="I430"/>
      <c r="J430" s="111"/>
      <c r="M430" s="31"/>
      <c r="N430"/>
      <c r="O430"/>
    </row>
    <row r="431" spans="7:15" x14ac:dyDescent="0.2">
      <c r="G431"/>
      <c r="H431"/>
      <c r="I431"/>
      <c r="J431" s="111"/>
      <c r="M431" s="31"/>
      <c r="N431"/>
      <c r="O431"/>
    </row>
    <row r="432" spans="7:15" x14ac:dyDescent="0.2">
      <c r="G432"/>
      <c r="H432"/>
      <c r="I432"/>
      <c r="J432" s="111"/>
      <c r="M432" s="31"/>
      <c r="N432"/>
      <c r="O432"/>
    </row>
    <row r="433" spans="7:15" x14ac:dyDescent="0.2">
      <c r="G433"/>
      <c r="H433"/>
      <c r="I433"/>
      <c r="J433" s="111"/>
      <c r="M433" s="31"/>
      <c r="N433"/>
      <c r="O433"/>
    </row>
    <row r="434" spans="7:15" x14ac:dyDescent="0.2">
      <c r="G434"/>
      <c r="H434"/>
      <c r="I434"/>
      <c r="J434" s="111"/>
      <c r="M434" s="31"/>
      <c r="N434"/>
      <c r="O434"/>
    </row>
    <row r="435" spans="7:15" x14ac:dyDescent="0.2">
      <c r="G435"/>
      <c r="H435"/>
      <c r="I435"/>
      <c r="J435" s="111"/>
      <c r="M435" s="31"/>
      <c r="N435"/>
      <c r="O435"/>
    </row>
    <row r="436" spans="7:15" x14ac:dyDescent="0.2">
      <c r="G436"/>
      <c r="H436"/>
      <c r="I436"/>
      <c r="J436" s="111"/>
      <c r="M436" s="31"/>
      <c r="N436"/>
      <c r="O436"/>
    </row>
    <row r="437" spans="7:15" x14ac:dyDescent="0.2">
      <c r="G437"/>
      <c r="H437"/>
      <c r="I437"/>
      <c r="J437" s="111"/>
      <c r="M437" s="31"/>
      <c r="N437"/>
      <c r="O437"/>
    </row>
    <row r="438" spans="7:15" x14ac:dyDescent="0.2">
      <c r="G438"/>
      <c r="H438"/>
      <c r="I438"/>
      <c r="J438" s="111"/>
      <c r="M438" s="31"/>
      <c r="N438"/>
      <c r="O438"/>
    </row>
    <row r="439" spans="7:15" x14ac:dyDescent="0.2">
      <c r="G439"/>
      <c r="H439"/>
      <c r="I439"/>
      <c r="J439" s="111"/>
      <c r="M439" s="31"/>
      <c r="N439"/>
      <c r="O439"/>
    </row>
    <row r="440" spans="7:15" x14ac:dyDescent="0.2">
      <c r="G440"/>
      <c r="H440"/>
      <c r="I440"/>
      <c r="J440" s="111"/>
      <c r="M440" s="31"/>
      <c r="N440"/>
      <c r="O440"/>
    </row>
    <row r="441" spans="7:15" x14ac:dyDescent="0.2">
      <c r="G441"/>
      <c r="H441"/>
      <c r="I441"/>
      <c r="J441" s="111"/>
      <c r="M441" s="31"/>
      <c r="N441"/>
      <c r="O441"/>
    </row>
    <row r="442" spans="7:15" x14ac:dyDescent="0.2">
      <c r="G442"/>
      <c r="H442"/>
      <c r="I442"/>
      <c r="J442" s="111"/>
      <c r="M442" s="31"/>
      <c r="N442"/>
      <c r="O442"/>
    </row>
    <row r="443" spans="7:15" x14ac:dyDescent="0.2">
      <c r="G443"/>
      <c r="H443"/>
      <c r="I443"/>
      <c r="J443" s="111"/>
      <c r="M443" s="31"/>
      <c r="N443"/>
      <c r="O443"/>
    </row>
    <row r="444" spans="7:15" x14ac:dyDescent="0.2">
      <c r="G444"/>
      <c r="H444"/>
      <c r="I444"/>
      <c r="J444" s="111"/>
      <c r="M444" s="31"/>
      <c r="N444"/>
      <c r="O444"/>
    </row>
    <row r="445" spans="7:15" x14ac:dyDescent="0.2">
      <c r="G445"/>
      <c r="H445"/>
      <c r="I445"/>
      <c r="J445" s="111"/>
      <c r="M445" s="31"/>
      <c r="N445"/>
      <c r="O445"/>
    </row>
    <row r="446" spans="7:15" x14ac:dyDescent="0.2">
      <c r="G446"/>
      <c r="H446"/>
      <c r="I446"/>
      <c r="J446" s="111"/>
      <c r="M446" s="31"/>
      <c r="N446"/>
      <c r="O446"/>
    </row>
    <row r="447" spans="7:15" x14ac:dyDescent="0.2">
      <c r="G447"/>
      <c r="H447"/>
      <c r="I447"/>
      <c r="J447" s="111"/>
      <c r="M447" s="31"/>
      <c r="N447"/>
      <c r="O447"/>
    </row>
    <row r="448" spans="7:15" x14ac:dyDescent="0.2">
      <c r="G448"/>
      <c r="H448"/>
      <c r="I448"/>
      <c r="J448" s="111"/>
      <c r="M448" s="31"/>
      <c r="N448"/>
      <c r="O448"/>
    </row>
    <row r="449" spans="7:15" x14ac:dyDescent="0.2">
      <c r="G449"/>
      <c r="H449"/>
      <c r="I449"/>
      <c r="J449" s="111"/>
      <c r="M449" s="31"/>
      <c r="N449"/>
      <c r="O449"/>
    </row>
    <row r="450" spans="7:15" x14ac:dyDescent="0.2">
      <c r="G450"/>
      <c r="H450"/>
      <c r="I450"/>
      <c r="J450" s="111"/>
      <c r="M450" s="31"/>
      <c r="N450"/>
      <c r="O450"/>
    </row>
    <row r="451" spans="7:15" x14ac:dyDescent="0.2">
      <c r="G451"/>
      <c r="H451"/>
      <c r="I451"/>
      <c r="J451" s="111"/>
      <c r="M451" s="31"/>
      <c r="N451"/>
      <c r="O451"/>
    </row>
    <row r="452" spans="7:15" x14ac:dyDescent="0.2">
      <c r="G452"/>
      <c r="H452"/>
      <c r="I452"/>
      <c r="J452" s="111"/>
      <c r="M452" s="31"/>
      <c r="N452"/>
      <c r="O452"/>
    </row>
    <row r="453" spans="7:15" x14ac:dyDescent="0.2">
      <c r="G453"/>
      <c r="H453"/>
      <c r="I453"/>
      <c r="J453" s="111"/>
      <c r="M453" s="31"/>
      <c r="N453"/>
      <c r="O453"/>
    </row>
    <row r="454" spans="7:15" x14ac:dyDescent="0.2">
      <c r="G454"/>
      <c r="H454"/>
      <c r="I454"/>
      <c r="J454" s="111"/>
      <c r="M454" s="31"/>
      <c r="N454"/>
      <c r="O454"/>
    </row>
    <row r="455" spans="7:15" x14ac:dyDescent="0.2">
      <c r="G455"/>
      <c r="H455"/>
      <c r="I455"/>
      <c r="J455" s="111"/>
      <c r="M455" s="31"/>
      <c r="N455"/>
      <c r="O455"/>
    </row>
    <row r="456" spans="7:15" x14ac:dyDescent="0.2">
      <c r="G456"/>
      <c r="H456"/>
      <c r="I456"/>
      <c r="J456" s="111"/>
      <c r="M456" s="31"/>
      <c r="N456"/>
      <c r="O456"/>
    </row>
    <row r="457" spans="7:15" x14ac:dyDescent="0.2">
      <c r="G457"/>
      <c r="H457"/>
      <c r="I457"/>
      <c r="J457" s="111"/>
      <c r="M457" s="31"/>
      <c r="N457"/>
      <c r="O457"/>
    </row>
    <row r="458" spans="7:15" x14ac:dyDescent="0.2">
      <c r="G458"/>
      <c r="H458"/>
      <c r="I458"/>
      <c r="J458" s="111"/>
      <c r="M458" s="31"/>
      <c r="N458"/>
      <c r="O458"/>
    </row>
    <row r="459" spans="7:15" x14ac:dyDescent="0.2">
      <c r="G459"/>
      <c r="H459"/>
      <c r="I459"/>
      <c r="J459" s="111"/>
      <c r="M459" s="31"/>
      <c r="N459"/>
      <c r="O459"/>
    </row>
    <row r="460" spans="7:15" x14ac:dyDescent="0.2">
      <c r="G460"/>
      <c r="H460"/>
      <c r="I460"/>
      <c r="J460" s="111"/>
      <c r="M460" s="31"/>
      <c r="N460"/>
      <c r="O460"/>
    </row>
    <row r="461" spans="7:15" x14ac:dyDescent="0.2">
      <c r="G461"/>
      <c r="H461"/>
      <c r="I461"/>
      <c r="J461" s="111"/>
      <c r="M461" s="31"/>
      <c r="N461"/>
      <c r="O461"/>
    </row>
    <row r="462" spans="7:15" x14ac:dyDescent="0.2">
      <c r="G462"/>
      <c r="H462"/>
      <c r="I462"/>
      <c r="J462" s="111"/>
      <c r="M462" s="31"/>
      <c r="N462"/>
      <c r="O462"/>
    </row>
    <row r="463" spans="7:15" x14ac:dyDescent="0.2">
      <c r="G463"/>
      <c r="H463"/>
      <c r="I463"/>
      <c r="J463" s="111"/>
      <c r="M463" s="31"/>
      <c r="N463"/>
      <c r="O463"/>
    </row>
    <row r="464" spans="7:15" x14ac:dyDescent="0.2">
      <c r="G464"/>
      <c r="H464"/>
      <c r="I464"/>
      <c r="J464" s="111"/>
      <c r="M464" s="31"/>
      <c r="N464"/>
      <c r="O464"/>
    </row>
    <row r="465" spans="7:15" x14ac:dyDescent="0.2">
      <c r="G465"/>
      <c r="H465"/>
      <c r="I465"/>
      <c r="J465" s="111"/>
      <c r="M465" s="31"/>
      <c r="N465"/>
      <c r="O465"/>
    </row>
    <row r="466" spans="7:15" x14ac:dyDescent="0.2">
      <c r="G466"/>
      <c r="H466"/>
      <c r="I466"/>
      <c r="J466" s="111"/>
      <c r="M466" s="31"/>
      <c r="N466"/>
      <c r="O466"/>
    </row>
    <row r="467" spans="7:15" x14ac:dyDescent="0.2">
      <c r="G467"/>
      <c r="H467"/>
      <c r="I467"/>
      <c r="J467" s="111"/>
      <c r="M467" s="31"/>
      <c r="N467"/>
      <c r="O467"/>
    </row>
    <row r="468" spans="7:15" x14ac:dyDescent="0.2">
      <c r="G468"/>
      <c r="H468"/>
      <c r="I468"/>
      <c r="J468" s="111"/>
      <c r="M468" s="31"/>
      <c r="N468"/>
      <c r="O468"/>
    </row>
    <row r="469" spans="7:15" x14ac:dyDescent="0.2">
      <c r="G469"/>
      <c r="H469"/>
      <c r="I469"/>
      <c r="J469" s="111"/>
      <c r="M469" s="31"/>
      <c r="N469"/>
      <c r="O469"/>
    </row>
    <row r="470" spans="7:15" x14ac:dyDescent="0.2">
      <c r="G470"/>
      <c r="H470"/>
      <c r="I470"/>
      <c r="J470" s="111"/>
      <c r="M470" s="31"/>
      <c r="N470"/>
      <c r="O470"/>
    </row>
    <row r="471" spans="7:15" x14ac:dyDescent="0.2">
      <c r="G471"/>
      <c r="H471"/>
      <c r="I471"/>
      <c r="J471" s="111"/>
      <c r="M471" s="31"/>
      <c r="N471"/>
      <c r="O471"/>
    </row>
    <row r="472" spans="7:15" x14ac:dyDescent="0.2">
      <c r="G472"/>
      <c r="H472"/>
      <c r="I472"/>
      <c r="J472" s="111"/>
      <c r="M472" s="31"/>
      <c r="N472"/>
      <c r="O472"/>
    </row>
    <row r="473" spans="7:15" x14ac:dyDescent="0.2">
      <c r="G473"/>
      <c r="H473"/>
      <c r="I473"/>
      <c r="J473" s="111"/>
      <c r="M473" s="31"/>
      <c r="N473"/>
      <c r="O473"/>
    </row>
    <row r="474" spans="7:15" x14ac:dyDescent="0.2">
      <c r="G474"/>
      <c r="H474"/>
      <c r="I474"/>
      <c r="J474" s="111"/>
      <c r="M474" s="31"/>
      <c r="N474"/>
      <c r="O474"/>
    </row>
    <row r="475" spans="7:15" x14ac:dyDescent="0.2">
      <c r="G475"/>
      <c r="H475"/>
      <c r="I475"/>
      <c r="J475" s="111"/>
      <c r="M475" s="31"/>
      <c r="N475"/>
      <c r="O475"/>
    </row>
    <row r="476" spans="7:15" x14ac:dyDescent="0.2">
      <c r="G476"/>
      <c r="H476"/>
      <c r="I476"/>
      <c r="J476" s="111"/>
      <c r="M476" s="31"/>
      <c r="N476"/>
      <c r="O476"/>
    </row>
    <row r="477" spans="7:15" x14ac:dyDescent="0.2">
      <c r="G477"/>
      <c r="H477"/>
      <c r="I477"/>
      <c r="J477" s="111"/>
      <c r="M477" s="31"/>
      <c r="N477"/>
      <c r="O477"/>
    </row>
    <row r="478" spans="7:15" x14ac:dyDescent="0.2">
      <c r="G478"/>
      <c r="H478"/>
      <c r="I478"/>
      <c r="J478" s="111"/>
      <c r="M478" s="31"/>
      <c r="N478"/>
      <c r="O478"/>
    </row>
    <row r="479" spans="7:15" x14ac:dyDescent="0.2">
      <c r="G479"/>
      <c r="H479"/>
      <c r="I479"/>
      <c r="J479" s="111"/>
      <c r="M479" s="31"/>
      <c r="N479"/>
      <c r="O479"/>
    </row>
    <row r="480" spans="7:15" x14ac:dyDescent="0.2">
      <c r="G480"/>
      <c r="H480"/>
      <c r="I480"/>
      <c r="J480" s="111"/>
      <c r="M480" s="31"/>
      <c r="N480"/>
      <c r="O480"/>
    </row>
    <row r="481" spans="7:15" x14ac:dyDescent="0.2">
      <c r="G481"/>
      <c r="H481"/>
      <c r="I481"/>
      <c r="J481" s="111"/>
      <c r="M481" s="31"/>
      <c r="N481"/>
      <c r="O481"/>
    </row>
    <row r="482" spans="7:15" x14ac:dyDescent="0.2">
      <c r="G482"/>
      <c r="H482"/>
      <c r="I482"/>
      <c r="J482" s="111"/>
      <c r="M482" s="31"/>
      <c r="N482"/>
      <c r="O482"/>
    </row>
    <row r="483" spans="7:15" x14ac:dyDescent="0.2">
      <c r="G483"/>
      <c r="H483"/>
      <c r="I483"/>
      <c r="J483" s="111"/>
      <c r="M483" s="31"/>
      <c r="N483"/>
      <c r="O483"/>
    </row>
    <row r="484" spans="7:15" x14ac:dyDescent="0.2">
      <c r="G484"/>
      <c r="H484"/>
      <c r="I484"/>
      <c r="J484" s="111"/>
      <c r="M484" s="31"/>
      <c r="N484"/>
      <c r="O484"/>
    </row>
    <row r="485" spans="7:15" x14ac:dyDescent="0.2">
      <c r="G485"/>
      <c r="H485"/>
      <c r="I485"/>
      <c r="J485" s="111"/>
      <c r="M485" s="31"/>
      <c r="N485"/>
      <c r="O485"/>
    </row>
    <row r="486" spans="7:15" x14ac:dyDescent="0.2">
      <c r="G486"/>
      <c r="H486"/>
      <c r="I486"/>
      <c r="J486" s="111"/>
      <c r="M486" s="31"/>
      <c r="N486"/>
      <c r="O486"/>
    </row>
    <row r="487" spans="7:15" x14ac:dyDescent="0.2">
      <c r="G487"/>
      <c r="H487"/>
      <c r="I487"/>
      <c r="J487" s="111"/>
      <c r="M487" s="31"/>
      <c r="N487"/>
      <c r="O487"/>
    </row>
    <row r="488" spans="7:15" x14ac:dyDescent="0.2">
      <c r="G488"/>
      <c r="H488"/>
      <c r="I488"/>
      <c r="J488" s="111"/>
      <c r="M488" s="31"/>
      <c r="N488"/>
      <c r="O488"/>
    </row>
    <row r="489" spans="7:15" x14ac:dyDescent="0.2">
      <c r="G489"/>
      <c r="H489"/>
      <c r="I489"/>
      <c r="J489" s="111"/>
      <c r="M489" s="31"/>
      <c r="N489"/>
      <c r="O489"/>
    </row>
    <row r="490" spans="7:15" x14ac:dyDescent="0.2">
      <c r="G490"/>
      <c r="H490"/>
      <c r="I490"/>
      <c r="J490" s="111"/>
      <c r="M490" s="31"/>
      <c r="N490"/>
      <c r="O490"/>
    </row>
    <row r="491" spans="7:15" x14ac:dyDescent="0.2">
      <c r="G491"/>
      <c r="H491"/>
      <c r="I491"/>
      <c r="J491" s="111"/>
      <c r="M491" s="31"/>
      <c r="N491"/>
      <c r="O491"/>
    </row>
    <row r="492" spans="7:15" x14ac:dyDescent="0.2">
      <c r="G492" s="3"/>
      <c r="H492" s="2"/>
      <c r="I492" s="12"/>
      <c r="J492" s="113"/>
      <c r="K492" s="107"/>
      <c r="L492" s="108"/>
      <c r="M492" s="56"/>
      <c r="N492" s="107"/>
      <c r="O492" s="107"/>
    </row>
    <row r="493" spans="7:15" x14ac:dyDescent="0.2">
      <c r="G493" s="3"/>
      <c r="H493" s="2"/>
      <c r="I493" s="12"/>
      <c r="J493" s="113"/>
      <c r="K493" s="107"/>
      <c r="L493" s="108"/>
      <c r="M493" s="56"/>
      <c r="N493" s="107"/>
      <c r="O493" s="107"/>
    </row>
    <row r="494" spans="7:15" x14ac:dyDescent="0.2">
      <c r="G494" s="3"/>
      <c r="H494" s="2"/>
      <c r="I494" s="12"/>
      <c r="J494" s="113"/>
      <c r="K494" s="107"/>
      <c r="L494" s="108"/>
      <c r="M494" s="56"/>
      <c r="N494" s="107"/>
      <c r="O494" s="107"/>
    </row>
    <row r="495" spans="7:15" x14ac:dyDescent="0.2">
      <c r="G495" s="3"/>
      <c r="H495" s="2"/>
      <c r="I495" s="12"/>
      <c r="J495" s="113"/>
      <c r="K495" s="107"/>
      <c r="L495" s="108"/>
      <c r="M495" s="56"/>
      <c r="N495" s="107"/>
      <c r="O495" s="107"/>
    </row>
    <row r="496" spans="7:15" x14ac:dyDescent="0.2">
      <c r="G496" s="3"/>
      <c r="H496" s="2"/>
      <c r="I496" s="12"/>
      <c r="J496" s="113"/>
      <c r="K496" s="107"/>
      <c r="L496" s="108"/>
      <c r="M496" s="56"/>
      <c r="N496" s="107"/>
      <c r="O496" s="107"/>
    </row>
    <row r="497" spans="7:15" x14ac:dyDescent="0.2">
      <c r="G497" s="3"/>
      <c r="H497" s="2"/>
      <c r="I497" s="12"/>
      <c r="J497" s="113"/>
      <c r="K497" s="107"/>
      <c r="L497" s="108"/>
      <c r="M497" s="56"/>
      <c r="N497" s="107"/>
      <c r="O497" s="107"/>
    </row>
    <row r="498" spans="7:15" x14ac:dyDescent="0.2">
      <c r="G498" s="3"/>
      <c r="H498" s="2"/>
      <c r="I498" s="12"/>
      <c r="J498" s="113"/>
      <c r="K498" s="107"/>
      <c r="L498" s="108"/>
      <c r="M498" s="56"/>
      <c r="N498" s="107"/>
      <c r="O498" s="107"/>
    </row>
    <row r="499" spans="7:15" x14ac:dyDescent="0.2">
      <c r="G499" s="3"/>
      <c r="H499" s="2"/>
      <c r="I499" s="12"/>
      <c r="J499" s="113"/>
      <c r="K499" s="107"/>
      <c r="L499" s="108"/>
      <c r="M499" s="56"/>
      <c r="N499" s="107"/>
      <c r="O499" s="107"/>
    </row>
    <row r="500" spans="7:15" x14ac:dyDescent="0.2">
      <c r="G500" s="3"/>
      <c r="H500" s="2"/>
      <c r="I500" s="12"/>
      <c r="J500" s="113"/>
      <c r="K500" s="107"/>
      <c r="L500" s="108"/>
      <c r="M500" s="56"/>
      <c r="N500" s="107"/>
      <c r="O500" s="107"/>
    </row>
    <row r="501" spans="7:15" x14ac:dyDescent="0.2">
      <c r="G501" s="3"/>
      <c r="H501" s="2"/>
      <c r="I501" s="12"/>
      <c r="J501" s="113"/>
      <c r="K501" s="107"/>
      <c r="L501" s="108"/>
      <c r="M501" s="56"/>
      <c r="N501" s="107"/>
      <c r="O501" s="107"/>
    </row>
    <row r="502" spans="7:15" x14ac:dyDescent="0.2">
      <c r="G502" s="3"/>
      <c r="H502" s="2"/>
      <c r="I502" s="12"/>
      <c r="J502" s="113"/>
      <c r="K502" s="107"/>
      <c r="L502" s="108"/>
      <c r="M502" s="56"/>
      <c r="N502" s="107"/>
      <c r="O502" s="107"/>
    </row>
    <row r="503" spans="7:15" x14ac:dyDescent="0.2">
      <c r="G503" s="3"/>
      <c r="H503" s="2"/>
      <c r="I503" s="12"/>
      <c r="J503" s="113"/>
      <c r="K503" s="107"/>
      <c r="L503" s="108"/>
      <c r="M503" s="56"/>
      <c r="N503" s="107"/>
      <c r="O503" s="107"/>
    </row>
    <row r="504" spans="7:15" x14ac:dyDescent="0.2">
      <c r="G504" s="3"/>
      <c r="H504" s="2"/>
      <c r="I504" s="12"/>
      <c r="J504" s="113"/>
      <c r="K504" s="107"/>
      <c r="L504" s="108"/>
      <c r="M504" s="56"/>
      <c r="N504" s="107"/>
      <c r="O504" s="107"/>
    </row>
    <row r="505" spans="7:15" x14ac:dyDescent="0.2">
      <c r="G505" s="3"/>
      <c r="H505" s="2"/>
      <c r="I505" s="12"/>
      <c r="J505" s="113"/>
      <c r="K505" s="107"/>
      <c r="L505" s="108"/>
      <c r="M505" s="56"/>
      <c r="N505" s="107"/>
      <c r="O505" s="107"/>
    </row>
    <row r="506" spans="7:15" x14ac:dyDescent="0.2">
      <c r="G506" s="3"/>
      <c r="H506" s="2"/>
      <c r="I506" s="12"/>
      <c r="J506" s="113"/>
      <c r="K506" s="107"/>
      <c r="L506" s="108"/>
      <c r="M506" s="56"/>
      <c r="N506" s="107"/>
      <c r="O506" s="107"/>
    </row>
    <row r="507" spans="7:15" x14ac:dyDescent="0.2">
      <c r="G507" s="3"/>
      <c r="H507" s="2"/>
      <c r="I507" s="12"/>
      <c r="J507" s="113"/>
      <c r="K507" s="107"/>
      <c r="L507" s="108"/>
      <c r="M507" s="56"/>
      <c r="N507" s="107"/>
      <c r="O507" s="107"/>
    </row>
    <row r="508" spans="7:15" x14ac:dyDescent="0.2">
      <c r="G508" s="3"/>
      <c r="H508" s="2"/>
      <c r="I508" s="12"/>
      <c r="J508" s="113"/>
      <c r="K508" s="107"/>
      <c r="L508" s="108"/>
      <c r="M508" s="56"/>
      <c r="N508" s="107"/>
      <c r="O508" s="107"/>
    </row>
    <row r="509" spans="7:15" x14ac:dyDescent="0.2">
      <c r="G509" s="3"/>
      <c r="H509" s="2"/>
      <c r="I509" s="12"/>
      <c r="J509" s="113"/>
      <c r="K509" s="107"/>
      <c r="L509" s="108"/>
      <c r="M509" s="56"/>
      <c r="N509" s="107"/>
      <c r="O509" s="107"/>
    </row>
    <row r="510" spans="7:15" x14ac:dyDescent="0.2">
      <c r="G510" s="3"/>
      <c r="H510" s="2"/>
      <c r="I510" s="12"/>
      <c r="J510" s="113"/>
      <c r="K510" s="107"/>
      <c r="L510" s="108"/>
      <c r="M510" s="56"/>
      <c r="N510" s="107"/>
      <c r="O510" s="107"/>
    </row>
    <row r="511" spans="7:15" x14ac:dyDescent="0.2">
      <c r="G511" s="3"/>
      <c r="H511" s="2"/>
      <c r="I511" s="12"/>
      <c r="J511" s="113"/>
      <c r="K511" s="107"/>
      <c r="L511" s="108"/>
      <c r="M511" s="56"/>
      <c r="N511" s="107"/>
      <c r="O511" s="107"/>
    </row>
    <row r="512" spans="7:15" x14ac:dyDescent="0.2">
      <c r="G512" s="3"/>
      <c r="H512" s="2"/>
      <c r="I512" s="12"/>
      <c r="J512" s="113"/>
      <c r="K512" s="107"/>
      <c r="L512" s="108"/>
      <c r="M512" s="56"/>
      <c r="N512" s="107"/>
      <c r="O512" s="107"/>
    </row>
    <row r="513" spans="7:15" x14ac:dyDescent="0.2">
      <c r="G513" s="3"/>
      <c r="H513" s="2"/>
      <c r="I513" s="12"/>
      <c r="J513" s="113"/>
      <c r="K513" s="107"/>
      <c r="L513" s="108"/>
      <c r="M513" s="56"/>
      <c r="N513" s="107"/>
      <c r="O513" s="107"/>
    </row>
    <row r="514" spans="7:15" x14ac:dyDescent="0.2">
      <c r="G514" s="3"/>
      <c r="H514" s="2"/>
      <c r="I514" s="12"/>
      <c r="J514" s="113"/>
      <c r="K514" s="107"/>
      <c r="L514" s="108"/>
      <c r="M514" s="56"/>
      <c r="N514" s="107"/>
      <c r="O514" s="107"/>
    </row>
    <row r="515" spans="7:15" x14ac:dyDescent="0.2">
      <c r="G515" s="3"/>
      <c r="H515" s="2"/>
      <c r="I515" s="12"/>
      <c r="J515" s="113"/>
      <c r="K515" s="107"/>
      <c r="L515" s="108"/>
      <c r="M515" s="56"/>
      <c r="N515" s="107"/>
      <c r="O515" s="107"/>
    </row>
    <row r="516" spans="7:15" x14ac:dyDescent="0.2">
      <c r="G516" s="3"/>
      <c r="H516" s="2"/>
      <c r="I516" s="12"/>
      <c r="J516" s="113"/>
      <c r="K516" s="107"/>
      <c r="L516" s="108"/>
      <c r="M516" s="56"/>
      <c r="N516" s="107"/>
      <c r="O516" s="107"/>
    </row>
    <row r="517" spans="7:15" x14ac:dyDescent="0.2">
      <c r="G517" s="3"/>
      <c r="H517" s="2"/>
      <c r="I517" s="12"/>
      <c r="J517" s="113"/>
      <c r="K517" s="107"/>
      <c r="L517" s="108"/>
      <c r="M517" s="56"/>
      <c r="N517" s="107"/>
      <c r="O517" s="107"/>
    </row>
    <row r="518" spans="7:15" x14ac:dyDescent="0.2">
      <c r="G518" s="3"/>
      <c r="H518" s="2"/>
      <c r="I518" s="12"/>
      <c r="J518" s="113"/>
      <c r="K518" s="107"/>
      <c r="L518" s="108"/>
      <c r="M518" s="56"/>
      <c r="N518" s="107"/>
      <c r="O518" s="107"/>
    </row>
    <row r="519" spans="7:15" x14ac:dyDescent="0.2">
      <c r="G519" s="3"/>
      <c r="H519" s="2"/>
      <c r="I519" s="12"/>
      <c r="J519" s="113"/>
      <c r="K519" s="107"/>
      <c r="L519" s="108"/>
      <c r="M519" s="56"/>
      <c r="N519" s="107"/>
      <c r="O519" s="107"/>
    </row>
    <row r="520" spans="7:15" x14ac:dyDescent="0.2">
      <c r="G520" s="3"/>
      <c r="H520" s="2"/>
      <c r="I520" s="12"/>
      <c r="J520" s="113"/>
      <c r="K520" s="107"/>
      <c r="L520" s="108"/>
      <c r="M520" s="56"/>
      <c r="N520" s="107"/>
      <c r="O520" s="107"/>
    </row>
    <row r="521" spans="7:15" x14ac:dyDescent="0.2">
      <c r="G521" s="3"/>
      <c r="H521" s="2"/>
      <c r="I521" s="12"/>
      <c r="J521" s="113"/>
      <c r="K521" s="107"/>
      <c r="L521" s="108"/>
      <c r="M521" s="56"/>
      <c r="N521" s="107"/>
      <c r="O521" s="107"/>
    </row>
    <row r="522" spans="7:15" x14ac:dyDescent="0.2">
      <c r="G522" s="3"/>
      <c r="H522" s="2"/>
      <c r="I522" s="12"/>
      <c r="J522" s="113"/>
      <c r="K522" s="107"/>
      <c r="L522" s="108"/>
      <c r="M522" s="56"/>
      <c r="N522" s="107"/>
      <c r="O522" s="107"/>
    </row>
    <row r="523" spans="7:15" x14ac:dyDescent="0.2">
      <c r="G523" s="3"/>
      <c r="H523" s="2"/>
      <c r="I523" s="12"/>
      <c r="J523" s="113"/>
      <c r="K523" s="107"/>
      <c r="L523" s="108"/>
      <c r="M523" s="56"/>
      <c r="N523" s="107"/>
      <c r="O523" s="107"/>
    </row>
    <row r="524" spans="7:15" x14ac:dyDescent="0.2">
      <c r="G524" s="3"/>
      <c r="H524" s="2"/>
      <c r="I524" s="12"/>
      <c r="J524" s="113"/>
      <c r="K524" s="107"/>
      <c r="L524" s="108"/>
      <c r="M524" s="56"/>
      <c r="N524" s="107"/>
      <c r="O524" s="107"/>
    </row>
    <row r="525" spans="7:15" x14ac:dyDescent="0.2">
      <c r="G525" s="3"/>
      <c r="H525" s="2"/>
      <c r="I525" s="12"/>
      <c r="J525" s="113"/>
      <c r="K525" s="107"/>
      <c r="L525" s="108"/>
      <c r="M525" s="56"/>
      <c r="N525" s="107"/>
      <c r="O525" s="107"/>
    </row>
    <row r="526" spans="7:15" x14ac:dyDescent="0.2">
      <c r="G526" s="3"/>
      <c r="H526" s="2"/>
      <c r="I526" s="12"/>
      <c r="J526" s="113"/>
      <c r="K526" s="107"/>
      <c r="L526" s="108"/>
      <c r="M526" s="56"/>
      <c r="N526" s="107"/>
      <c r="O526" s="107"/>
    </row>
    <row r="527" spans="7:15" x14ac:dyDescent="0.2">
      <c r="G527" s="3"/>
      <c r="H527" s="2"/>
      <c r="I527" s="12"/>
      <c r="J527" s="113"/>
      <c r="K527" s="107"/>
      <c r="L527" s="108"/>
      <c r="M527" s="56"/>
      <c r="N527" s="107"/>
      <c r="O527" s="107"/>
    </row>
    <row r="528" spans="7:15" x14ac:dyDescent="0.2">
      <c r="G528" s="3"/>
      <c r="H528" s="2"/>
      <c r="I528" s="12"/>
      <c r="J528" s="113"/>
      <c r="K528" s="107"/>
      <c r="L528" s="108"/>
      <c r="M528" s="56"/>
      <c r="N528" s="107"/>
      <c r="O528" s="107"/>
    </row>
    <row r="529" spans="7:15" x14ac:dyDescent="0.2">
      <c r="G529" s="3"/>
      <c r="H529" s="2"/>
      <c r="I529" s="12"/>
      <c r="J529" s="113"/>
      <c r="K529" s="107"/>
      <c r="L529" s="108"/>
      <c r="M529" s="56"/>
      <c r="N529" s="107"/>
      <c r="O529" s="107"/>
    </row>
    <row r="530" spans="7:15" x14ac:dyDescent="0.2">
      <c r="G530" s="3"/>
      <c r="H530" s="2"/>
      <c r="I530" s="12"/>
      <c r="J530" s="113"/>
      <c r="K530" s="107"/>
      <c r="L530" s="108"/>
      <c r="M530" s="56"/>
      <c r="N530" s="107"/>
      <c r="O530" s="107"/>
    </row>
    <row r="531" spans="7:15" x14ac:dyDescent="0.2">
      <c r="G531" s="3"/>
      <c r="H531" s="2"/>
      <c r="I531" s="12"/>
      <c r="J531" s="113"/>
      <c r="K531" s="107"/>
      <c r="L531" s="108"/>
      <c r="M531" s="56"/>
      <c r="N531" s="107"/>
      <c r="O531" s="107"/>
    </row>
    <row r="532" spans="7:15" x14ac:dyDescent="0.2">
      <c r="G532" s="3"/>
      <c r="H532" s="2"/>
      <c r="I532" s="12"/>
      <c r="J532" s="113"/>
      <c r="K532" s="107"/>
      <c r="L532" s="108"/>
      <c r="M532" s="56"/>
      <c r="N532" s="107"/>
      <c r="O532" s="107"/>
    </row>
    <row r="533" spans="7:15" x14ac:dyDescent="0.2">
      <c r="G533" s="3"/>
      <c r="H533" s="2"/>
      <c r="I533" s="12"/>
      <c r="J533" s="113"/>
      <c r="K533" s="107"/>
      <c r="L533" s="108"/>
      <c r="M533" s="56"/>
      <c r="N533" s="107"/>
      <c r="O533" s="107"/>
    </row>
    <row r="534" spans="7:15" x14ac:dyDescent="0.2">
      <c r="G534" s="3"/>
      <c r="H534" s="2"/>
      <c r="I534" s="12"/>
      <c r="J534" s="113"/>
      <c r="K534" s="107"/>
      <c r="L534" s="108"/>
      <c r="M534" s="56"/>
      <c r="N534" s="107"/>
      <c r="O534" s="107"/>
    </row>
    <row r="535" spans="7:15" x14ac:dyDescent="0.2">
      <c r="G535" s="3"/>
      <c r="H535" s="2"/>
      <c r="I535" s="12"/>
      <c r="J535" s="113"/>
      <c r="K535" s="107"/>
      <c r="L535" s="108"/>
      <c r="M535" s="56"/>
      <c r="N535" s="107"/>
      <c r="O535" s="107"/>
    </row>
    <row r="536" spans="7:15" x14ac:dyDescent="0.2">
      <c r="G536" s="3"/>
      <c r="H536" s="2"/>
      <c r="I536" s="12"/>
      <c r="J536" s="113"/>
      <c r="K536" s="107"/>
      <c r="L536" s="108"/>
      <c r="M536" s="56"/>
      <c r="N536" s="107"/>
      <c r="O536" s="107"/>
    </row>
    <row r="537" spans="7:15" x14ac:dyDescent="0.2">
      <c r="G537" s="3"/>
      <c r="H537" s="2"/>
      <c r="I537" s="12"/>
      <c r="J537" s="113"/>
      <c r="K537" s="107"/>
      <c r="L537" s="108"/>
      <c r="M537" s="56"/>
      <c r="N537" s="107"/>
      <c r="O537" s="107"/>
    </row>
    <row r="538" spans="7:15" x14ac:dyDescent="0.2">
      <c r="G538" s="3"/>
      <c r="H538" s="2"/>
      <c r="I538" s="12"/>
      <c r="J538" s="113"/>
      <c r="K538" s="107"/>
      <c r="L538" s="108"/>
      <c r="M538" s="56"/>
      <c r="N538" s="107"/>
      <c r="O538" s="107"/>
    </row>
    <row r="539" spans="7:15" x14ac:dyDescent="0.2">
      <c r="G539" s="3"/>
      <c r="H539" s="2"/>
      <c r="I539" s="12"/>
      <c r="J539" s="113"/>
      <c r="K539" s="107"/>
      <c r="L539" s="108"/>
      <c r="M539" s="56"/>
      <c r="N539" s="107"/>
      <c r="O539" s="107"/>
    </row>
    <row r="540" spans="7:15" x14ac:dyDescent="0.2">
      <c r="G540" s="3"/>
      <c r="H540" s="2"/>
      <c r="I540" s="12"/>
      <c r="J540" s="113"/>
      <c r="K540" s="107"/>
      <c r="L540" s="108"/>
      <c r="M540" s="56"/>
      <c r="N540" s="107"/>
      <c r="O540" s="107"/>
    </row>
    <row r="541" spans="7:15" x14ac:dyDescent="0.2">
      <c r="G541" s="3"/>
      <c r="H541" s="2"/>
      <c r="I541" s="12"/>
      <c r="J541" s="113"/>
      <c r="K541" s="107"/>
      <c r="L541" s="108"/>
      <c r="M541" s="56"/>
      <c r="N541" s="107"/>
      <c r="O541" s="107"/>
    </row>
    <row r="542" spans="7:15" x14ac:dyDescent="0.2">
      <c r="G542" s="3"/>
      <c r="H542" s="2"/>
      <c r="I542" s="12"/>
      <c r="J542" s="113"/>
      <c r="K542" s="107"/>
      <c r="L542" s="108"/>
      <c r="M542" s="56"/>
      <c r="N542" s="107"/>
      <c r="O542" s="107"/>
    </row>
    <row r="543" spans="7:15" x14ac:dyDescent="0.2">
      <c r="G543" s="3"/>
      <c r="H543" s="2"/>
      <c r="I543" s="12"/>
      <c r="J543" s="113"/>
      <c r="K543" s="107"/>
      <c r="L543" s="108"/>
      <c r="M543" s="56"/>
      <c r="N543" s="107"/>
      <c r="O543" s="107"/>
    </row>
    <row r="544" spans="7:15" x14ac:dyDescent="0.2">
      <c r="G544" s="3"/>
      <c r="H544" s="2"/>
      <c r="I544" s="12"/>
      <c r="J544" s="113"/>
      <c r="K544" s="107"/>
      <c r="L544" s="108"/>
      <c r="M544" s="56"/>
      <c r="N544" s="107"/>
      <c r="O544" s="107"/>
    </row>
    <row r="545" spans="7:15" x14ac:dyDescent="0.2">
      <c r="G545" s="3"/>
      <c r="H545" s="2"/>
      <c r="I545" s="12"/>
      <c r="J545" s="113"/>
      <c r="K545" s="107"/>
      <c r="L545" s="108"/>
      <c r="M545" s="56"/>
      <c r="N545" s="107"/>
      <c r="O545" s="107"/>
    </row>
    <row r="546" spans="7:15" x14ac:dyDescent="0.2">
      <c r="G546" s="3"/>
      <c r="H546" s="2"/>
      <c r="I546" s="12"/>
      <c r="J546" s="113"/>
      <c r="K546" s="107"/>
      <c r="L546" s="108"/>
      <c r="M546" s="56"/>
      <c r="N546" s="107"/>
      <c r="O546" s="107"/>
    </row>
    <row r="547" spans="7:15" x14ac:dyDescent="0.2">
      <c r="G547" s="3"/>
      <c r="H547" s="2"/>
      <c r="I547" s="12"/>
      <c r="J547" s="113"/>
      <c r="K547" s="107"/>
      <c r="L547" s="108"/>
      <c r="M547" s="56"/>
      <c r="N547" s="107"/>
      <c r="O547" s="107"/>
    </row>
    <row r="548" spans="7:15" x14ac:dyDescent="0.2">
      <c r="G548" s="3"/>
      <c r="H548" s="2"/>
      <c r="I548" s="12"/>
      <c r="J548" s="113"/>
      <c r="K548" s="107"/>
      <c r="L548" s="108"/>
      <c r="M548" s="56"/>
      <c r="N548" s="107"/>
      <c r="O548" s="107"/>
    </row>
    <row r="549" spans="7:15" x14ac:dyDescent="0.2">
      <c r="G549" s="3"/>
      <c r="H549" s="2"/>
      <c r="I549" s="12"/>
      <c r="J549" s="113"/>
      <c r="K549" s="107"/>
      <c r="L549" s="108"/>
      <c r="M549" s="56"/>
      <c r="N549" s="107"/>
      <c r="O549" s="107"/>
    </row>
    <row r="550" spans="7:15" x14ac:dyDescent="0.2">
      <c r="G550" s="3"/>
      <c r="H550" s="2"/>
      <c r="I550" s="12"/>
      <c r="J550" s="113"/>
      <c r="K550" s="107"/>
      <c r="L550" s="108"/>
      <c r="M550" s="56"/>
      <c r="N550" s="107"/>
      <c r="O550" s="107"/>
    </row>
    <row r="551" spans="7:15" x14ac:dyDescent="0.2">
      <c r="G551" s="3"/>
      <c r="H551" s="2"/>
      <c r="I551" s="12"/>
      <c r="J551" s="113"/>
      <c r="K551" s="107"/>
      <c r="L551" s="108"/>
      <c r="M551" s="56"/>
      <c r="N551" s="107"/>
      <c r="O551" s="107"/>
    </row>
    <row r="552" spans="7:15" x14ac:dyDescent="0.2">
      <c r="G552" s="3"/>
      <c r="H552" s="2"/>
      <c r="I552" s="12"/>
      <c r="J552" s="113"/>
      <c r="K552" s="107"/>
      <c r="L552" s="108"/>
      <c r="M552" s="56"/>
      <c r="N552" s="107"/>
      <c r="O552" s="107"/>
    </row>
    <row r="553" spans="7:15" x14ac:dyDescent="0.2">
      <c r="G553" s="3"/>
      <c r="H553" s="2"/>
      <c r="I553" s="12"/>
      <c r="J553" s="113"/>
      <c r="K553" s="107"/>
      <c r="L553" s="108"/>
      <c r="M553" s="56"/>
      <c r="N553" s="107"/>
      <c r="O553" s="107"/>
    </row>
    <row r="554" spans="7:15" x14ac:dyDescent="0.2">
      <c r="G554" s="3"/>
      <c r="H554" s="2"/>
      <c r="I554" s="12"/>
      <c r="J554" s="113"/>
      <c r="K554" s="107"/>
      <c r="L554" s="108"/>
      <c r="M554" s="56"/>
      <c r="N554" s="107"/>
      <c r="O554" s="107"/>
    </row>
    <row r="555" spans="7:15" x14ac:dyDescent="0.2">
      <c r="G555" s="3"/>
      <c r="H555" s="2"/>
      <c r="I555" s="12"/>
      <c r="J555" s="113"/>
      <c r="K555" s="107"/>
      <c r="L555" s="108"/>
      <c r="M555" s="56"/>
      <c r="N555" s="107"/>
      <c r="O555" s="107"/>
    </row>
    <row r="556" spans="7:15" x14ac:dyDescent="0.2">
      <c r="G556" s="3"/>
      <c r="H556" s="2"/>
      <c r="I556" s="12"/>
      <c r="J556" s="113"/>
      <c r="K556" s="107"/>
      <c r="L556" s="108"/>
      <c r="M556" s="56"/>
      <c r="N556" s="107"/>
      <c r="O556" s="107"/>
    </row>
    <row r="557" spans="7:15" x14ac:dyDescent="0.2">
      <c r="G557" s="3"/>
      <c r="H557" s="2"/>
      <c r="I557" s="12"/>
      <c r="J557" s="113"/>
      <c r="K557" s="107"/>
      <c r="L557" s="108"/>
      <c r="M557" s="56"/>
      <c r="N557" s="107"/>
      <c r="O557" s="107"/>
    </row>
    <row r="558" spans="7:15" x14ac:dyDescent="0.2">
      <c r="G558" s="3"/>
      <c r="H558" s="2"/>
      <c r="I558" s="12"/>
      <c r="J558" s="113"/>
      <c r="K558" s="107"/>
      <c r="L558" s="108"/>
      <c r="M558" s="56"/>
      <c r="N558" s="107"/>
      <c r="O558" s="107"/>
    </row>
    <row r="559" spans="7:15" x14ac:dyDescent="0.2">
      <c r="G559" s="3"/>
      <c r="H559" s="2"/>
      <c r="I559" s="12"/>
      <c r="J559" s="113"/>
      <c r="K559" s="107"/>
      <c r="L559" s="108"/>
      <c r="M559" s="56"/>
      <c r="N559" s="107"/>
      <c r="O559" s="107"/>
    </row>
    <row r="560" spans="7:15" x14ac:dyDescent="0.2">
      <c r="G560" s="3"/>
      <c r="H560" s="2"/>
      <c r="I560" s="12"/>
      <c r="J560" s="113"/>
      <c r="K560" s="107"/>
      <c r="L560" s="108"/>
      <c r="M560" s="56"/>
      <c r="N560" s="107"/>
      <c r="O560" s="107"/>
    </row>
    <row r="561" spans="7:15" x14ac:dyDescent="0.2">
      <c r="G561" s="3"/>
      <c r="H561" s="2"/>
      <c r="I561" s="12"/>
      <c r="J561" s="113"/>
      <c r="K561" s="107"/>
      <c r="L561" s="108"/>
      <c r="M561" s="56"/>
      <c r="N561" s="107"/>
      <c r="O561" s="107"/>
    </row>
    <row r="562" spans="7:15" x14ac:dyDescent="0.2">
      <c r="G562" s="3"/>
      <c r="H562" s="2"/>
      <c r="I562" s="12"/>
      <c r="J562" s="113"/>
      <c r="K562" s="107"/>
      <c r="L562" s="108"/>
      <c r="M562" s="56"/>
      <c r="N562" s="107"/>
      <c r="O562" s="107"/>
    </row>
    <row r="563" spans="7:15" x14ac:dyDescent="0.2">
      <c r="G563" s="3"/>
      <c r="H563" s="2"/>
      <c r="I563" s="12"/>
      <c r="J563" s="113"/>
      <c r="K563" s="107"/>
      <c r="L563" s="108"/>
      <c r="M563" s="56"/>
      <c r="N563" s="107"/>
      <c r="O563" s="107"/>
    </row>
    <row r="564" spans="7:15" x14ac:dyDescent="0.2">
      <c r="G564" s="3"/>
      <c r="H564" s="2"/>
      <c r="I564" s="12"/>
      <c r="J564" s="113"/>
      <c r="K564" s="107"/>
      <c r="L564" s="108"/>
      <c r="M564" s="56"/>
      <c r="N564" s="107"/>
      <c r="O564" s="107"/>
    </row>
    <row r="565" spans="7:15" x14ac:dyDescent="0.2">
      <c r="G565" s="3"/>
      <c r="H565" s="2"/>
      <c r="I565" s="12"/>
      <c r="J565" s="113"/>
      <c r="K565" s="107"/>
      <c r="L565" s="108"/>
      <c r="M565" s="56"/>
      <c r="N565" s="107"/>
      <c r="O565" s="107"/>
    </row>
    <row r="566" spans="7:15" x14ac:dyDescent="0.2">
      <c r="G566" s="3"/>
      <c r="H566" s="2"/>
      <c r="I566" s="12"/>
      <c r="J566" s="113"/>
      <c r="K566" s="107"/>
      <c r="L566" s="108"/>
      <c r="M566" s="56"/>
      <c r="N566" s="107"/>
      <c r="O566" s="107"/>
    </row>
    <row r="567" spans="7:15" x14ac:dyDescent="0.2">
      <c r="G567" s="3"/>
      <c r="H567" s="2"/>
      <c r="I567" s="12"/>
      <c r="J567" s="113"/>
      <c r="K567" s="107"/>
      <c r="L567" s="108"/>
      <c r="M567" s="56"/>
      <c r="N567" s="107"/>
      <c r="O567" s="107"/>
    </row>
    <row r="568" spans="7:15" x14ac:dyDescent="0.2">
      <c r="G568" s="3"/>
      <c r="H568" s="2"/>
      <c r="I568" s="12"/>
      <c r="J568" s="113"/>
      <c r="K568" s="107"/>
      <c r="L568" s="108"/>
      <c r="M568" s="56"/>
      <c r="N568" s="107"/>
      <c r="O568" s="107"/>
    </row>
    <row r="569" spans="7:15" x14ac:dyDescent="0.2">
      <c r="G569" s="3"/>
      <c r="H569" s="2"/>
      <c r="I569" s="12"/>
      <c r="J569" s="113"/>
      <c r="K569" s="107"/>
      <c r="L569" s="108"/>
      <c r="M569" s="56"/>
      <c r="N569" s="107"/>
      <c r="O569" s="107"/>
    </row>
    <row r="570" spans="7:15" x14ac:dyDescent="0.2">
      <c r="G570" s="3"/>
      <c r="H570" s="2"/>
      <c r="I570" s="12"/>
      <c r="J570" s="113"/>
      <c r="K570" s="107"/>
      <c r="L570" s="108"/>
      <c r="M570" s="56"/>
      <c r="N570" s="107"/>
      <c r="O570" s="107"/>
    </row>
    <row r="571" spans="7:15" x14ac:dyDescent="0.2">
      <c r="G571" s="3"/>
      <c r="H571" s="2"/>
      <c r="I571" s="12"/>
      <c r="J571" s="113"/>
      <c r="K571" s="107"/>
      <c r="L571" s="108"/>
      <c r="M571" s="56"/>
      <c r="N571" s="107"/>
      <c r="O571" s="107"/>
    </row>
    <row r="572" spans="7:15" x14ac:dyDescent="0.2">
      <c r="G572" s="3"/>
      <c r="H572" s="2"/>
      <c r="I572" s="12"/>
      <c r="J572" s="113"/>
      <c r="K572" s="107"/>
      <c r="L572" s="108"/>
      <c r="M572" s="56"/>
      <c r="N572" s="107"/>
      <c r="O572" s="107"/>
    </row>
    <row r="573" spans="7:15" x14ac:dyDescent="0.2">
      <c r="G573" s="3"/>
      <c r="H573" s="2"/>
      <c r="I573" s="12"/>
      <c r="J573" s="113"/>
      <c r="K573" s="107"/>
      <c r="L573" s="108"/>
      <c r="M573" s="56"/>
      <c r="N573" s="107"/>
      <c r="O573" s="107"/>
    </row>
    <row r="574" spans="7:15" x14ac:dyDescent="0.2">
      <c r="G574" s="3"/>
      <c r="H574" s="2"/>
      <c r="I574" s="12"/>
      <c r="J574" s="113"/>
      <c r="K574" s="107"/>
      <c r="L574" s="108"/>
      <c r="M574" s="56"/>
      <c r="N574" s="107"/>
      <c r="O574" s="107"/>
    </row>
    <row r="575" spans="7:15" x14ac:dyDescent="0.2">
      <c r="G575" s="3"/>
      <c r="H575" s="2"/>
      <c r="I575" s="12"/>
      <c r="J575" s="113"/>
      <c r="K575" s="107"/>
      <c r="L575" s="108"/>
      <c r="M575" s="56"/>
      <c r="N575" s="107"/>
      <c r="O575" s="107"/>
    </row>
    <row r="576" spans="7:15" x14ac:dyDescent="0.2">
      <c r="G576" s="3"/>
      <c r="H576" s="2"/>
      <c r="I576" s="12"/>
      <c r="J576" s="113"/>
      <c r="K576" s="107"/>
      <c r="L576" s="108"/>
      <c r="M576" s="56"/>
      <c r="N576" s="107"/>
      <c r="O576" s="107"/>
    </row>
    <row r="577" spans="7:15" x14ac:dyDescent="0.2">
      <c r="G577" s="3"/>
      <c r="H577" s="2"/>
      <c r="I577" s="12"/>
      <c r="J577" s="113"/>
      <c r="K577" s="107"/>
      <c r="L577" s="108"/>
      <c r="M577" s="56"/>
      <c r="N577" s="107"/>
      <c r="O577" s="107"/>
    </row>
    <row r="578" spans="7:15" x14ac:dyDescent="0.2">
      <c r="G578" s="3"/>
      <c r="H578" s="2"/>
      <c r="I578" s="12"/>
      <c r="J578" s="113"/>
      <c r="K578" s="107"/>
      <c r="L578" s="108"/>
      <c r="M578" s="56"/>
      <c r="N578" s="107"/>
      <c r="O578" s="107"/>
    </row>
    <row r="579" spans="7:15" x14ac:dyDescent="0.2">
      <c r="G579" s="3"/>
      <c r="H579" s="2"/>
      <c r="I579" s="12"/>
      <c r="J579" s="113"/>
      <c r="K579" s="107"/>
      <c r="L579" s="108"/>
      <c r="M579" s="56"/>
      <c r="N579" s="107"/>
      <c r="O579" s="107"/>
    </row>
    <row r="580" spans="7:15" x14ac:dyDescent="0.2">
      <c r="G580" s="3"/>
      <c r="H580" s="2"/>
      <c r="I580" s="12"/>
      <c r="J580" s="113"/>
      <c r="K580" s="107"/>
      <c r="L580" s="108"/>
      <c r="M580" s="56"/>
      <c r="N580" s="107"/>
      <c r="O580" s="107"/>
    </row>
    <row r="581" spans="7:15" x14ac:dyDescent="0.2">
      <c r="G581" s="3"/>
      <c r="H581" s="2"/>
      <c r="I581" s="12"/>
      <c r="J581" s="113"/>
      <c r="K581" s="107"/>
      <c r="L581" s="108"/>
      <c r="M581" s="56"/>
      <c r="N581" s="107"/>
      <c r="O581" s="107"/>
    </row>
    <row r="582" spans="7:15" x14ac:dyDescent="0.2">
      <c r="G582" s="3"/>
      <c r="H582" s="2"/>
      <c r="I582" s="12"/>
      <c r="J582" s="113"/>
      <c r="K582" s="107"/>
      <c r="L582" s="108"/>
      <c r="M582" s="56"/>
      <c r="N582" s="107"/>
      <c r="O582" s="107"/>
    </row>
    <row r="583" spans="7:15" x14ac:dyDescent="0.2">
      <c r="G583" s="3"/>
      <c r="H583" s="2"/>
      <c r="I583" s="12"/>
      <c r="J583" s="113"/>
      <c r="K583" s="107"/>
      <c r="L583" s="108"/>
      <c r="M583" s="56"/>
      <c r="N583" s="107"/>
      <c r="O583" s="107"/>
    </row>
    <row r="584" spans="7:15" x14ac:dyDescent="0.2">
      <c r="G584" s="3"/>
      <c r="H584" s="2"/>
      <c r="I584" s="12"/>
      <c r="J584" s="113"/>
      <c r="K584" s="107"/>
      <c r="L584" s="108"/>
      <c r="M584" s="56"/>
      <c r="N584" s="107"/>
      <c r="O584" s="107"/>
    </row>
    <row r="585" spans="7:15" x14ac:dyDescent="0.2">
      <c r="G585" s="3"/>
      <c r="H585" s="2"/>
      <c r="I585" s="12"/>
      <c r="J585" s="113"/>
      <c r="K585" s="107"/>
      <c r="L585" s="108"/>
      <c r="M585" s="56"/>
      <c r="N585" s="107"/>
      <c r="O585" s="107"/>
    </row>
    <row r="586" spans="7:15" x14ac:dyDescent="0.2">
      <c r="G586" s="3"/>
      <c r="H586" s="2"/>
      <c r="I586" s="12"/>
      <c r="J586" s="113"/>
      <c r="K586" s="107"/>
      <c r="L586" s="108"/>
      <c r="M586" s="56"/>
      <c r="N586" s="107"/>
      <c r="O586" s="107"/>
    </row>
    <row r="587" spans="7:15" x14ac:dyDescent="0.2">
      <c r="G587" s="3"/>
      <c r="H587" s="2"/>
      <c r="I587" s="12"/>
      <c r="J587" s="113"/>
      <c r="K587" s="107"/>
      <c r="L587" s="108"/>
      <c r="M587" s="56"/>
      <c r="N587" s="107"/>
      <c r="O587" s="107"/>
    </row>
    <row r="588" spans="7:15" x14ac:dyDescent="0.2">
      <c r="G588" s="3"/>
      <c r="H588" s="2"/>
      <c r="I588" s="12"/>
      <c r="J588" s="113"/>
      <c r="K588" s="107"/>
      <c r="L588" s="108"/>
      <c r="M588" s="56"/>
      <c r="N588" s="107"/>
      <c r="O588" s="107"/>
    </row>
    <row r="589" spans="7:15" x14ac:dyDescent="0.2">
      <c r="G589" s="3"/>
      <c r="H589" s="2"/>
      <c r="I589" s="12"/>
      <c r="J589" s="113"/>
      <c r="K589" s="107"/>
      <c r="L589" s="108"/>
      <c r="M589" s="56"/>
      <c r="N589" s="107"/>
      <c r="O589" s="107"/>
    </row>
    <row r="590" spans="7:15" x14ac:dyDescent="0.2">
      <c r="G590" s="3"/>
      <c r="H590" s="2"/>
      <c r="I590" s="12"/>
      <c r="J590" s="113"/>
      <c r="K590" s="107"/>
      <c r="L590" s="108"/>
      <c r="M590" s="56"/>
      <c r="N590" s="107"/>
      <c r="O590" s="107"/>
    </row>
    <row r="591" spans="7:15" x14ac:dyDescent="0.2">
      <c r="G591" s="3"/>
      <c r="H591" s="2"/>
      <c r="I591" s="12"/>
      <c r="J591" s="113"/>
      <c r="K591" s="107"/>
      <c r="L591" s="108"/>
      <c r="M591" s="56"/>
      <c r="N591" s="107"/>
      <c r="O591" s="107"/>
    </row>
    <row r="592" spans="7:15" x14ac:dyDescent="0.2">
      <c r="G592" s="3"/>
      <c r="H592" s="2"/>
      <c r="I592" s="12"/>
      <c r="J592" s="113"/>
      <c r="K592" s="107"/>
      <c r="L592" s="108"/>
      <c r="M592" s="56"/>
      <c r="N592" s="107"/>
      <c r="O592" s="107"/>
    </row>
    <row r="593" spans="7:15" x14ac:dyDescent="0.2">
      <c r="G593" s="3"/>
      <c r="H593" s="2"/>
      <c r="I593" s="12"/>
      <c r="J593" s="113"/>
      <c r="K593" s="107"/>
      <c r="L593" s="108"/>
      <c r="M593" s="56"/>
      <c r="N593" s="107"/>
      <c r="O593" s="107"/>
    </row>
    <row r="594" spans="7:15" x14ac:dyDescent="0.2">
      <c r="G594" s="3"/>
      <c r="H594" s="2"/>
      <c r="I594" s="12"/>
      <c r="J594" s="113"/>
      <c r="K594" s="107"/>
      <c r="L594" s="108"/>
      <c r="M594" s="56"/>
      <c r="N594" s="107"/>
      <c r="O594" s="107"/>
    </row>
    <row r="595" spans="7:15" x14ac:dyDescent="0.2">
      <c r="G595" s="3"/>
      <c r="H595" s="2"/>
      <c r="I595" s="12"/>
      <c r="J595" s="113"/>
      <c r="K595" s="107"/>
      <c r="L595" s="108"/>
      <c r="M595" s="56"/>
      <c r="N595" s="107"/>
      <c r="O595" s="107"/>
    </row>
    <row r="596" spans="7:15" x14ac:dyDescent="0.2">
      <c r="G596" s="3"/>
      <c r="H596" s="2"/>
      <c r="I596" s="12"/>
      <c r="J596" s="113"/>
      <c r="K596" s="107"/>
      <c r="L596" s="108"/>
      <c r="M596" s="56"/>
      <c r="N596" s="107"/>
      <c r="O596" s="107"/>
    </row>
    <row r="597" spans="7:15" x14ac:dyDescent="0.2">
      <c r="G597" s="3"/>
      <c r="H597" s="2"/>
      <c r="I597" s="12"/>
      <c r="J597" s="113"/>
      <c r="K597" s="107"/>
      <c r="L597" s="108"/>
      <c r="M597" s="56"/>
      <c r="N597" s="107"/>
      <c r="O597" s="107"/>
    </row>
    <row r="598" spans="7:15" x14ac:dyDescent="0.2">
      <c r="G598" s="3"/>
      <c r="H598" s="2"/>
      <c r="I598" s="12"/>
      <c r="J598" s="113"/>
      <c r="K598" s="107"/>
      <c r="L598" s="108"/>
      <c r="M598" s="56"/>
      <c r="N598" s="107"/>
      <c r="O598" s="107"/>
    </row>
    <row r="599" spans="7:15" x14ac:dyDescent="0.2">
      <c r="G599" s="3"/>
      <c r="H599" s="2"/>
      <c r="I599" s="12"/>
      <c r="J599" s="113"/>
      <c r="K599" s="107"/>
      <c r="L599" s="108"/>
      <c r="M599" s="56"/>
      <c r="N599" s="107"/>
      <c r="O599" s="107"/>
    </row>
    <row r="600" spans="7:15" x14ac:dyDescent="0.2">
      <c r="G600" s="3"/>
      <c r="H600" s="2"/>
      <c r="I600" s="12"/>
      <c r="J600" s="113"/>
      <c r="K600" s="107"/>
      <c r="L600" s="108"/>
      <c r="M600" s="56"/>
      <c r="N600" s="107"/>
      <c r="O600" s="107"/>
    </row>
    <row r="601" spans="7:15" x14ac:dyDescent="0.2">
      <c r="G601" s="3"/>
      <c r="H601" s="2"/>
      <c r="I601" s="12"/>
      <c r="J601" s="113"/>
      <c r="K601" s="107"/>
      <c r="L601" s="108"/>
      <c r="M601" s="56"/>
      <c r="N601" s="107"/>
      <c r="O601" s="107"/>
    </row>
    <row r="602" spans="7:15" x14ac:dyDescent="0.2">
      <c r="G602" s="3"/>
      <c r="H602" s="2"/>
      <c r="I602" s="12"/>
      <c r="J602" s="113"/>
      <c r="K602" s="107"/>
      <c r="L602" s="108"/>
      <c r="M602" s="56"/>
      <c r="N602" s="107"/>
      <c r="O602" s="107"/>
    </row>
    <row r="603" spans="7:15" x14ac:dyDescent="0.2">
      <c r="G603" s="3"/>
      <c r="H603" s="2"/>
      <c r="I603" s="12"/>
      <c r="J603" s="113"/>
      <c r="K603" s="107"/>
      <c r="L603" s="108"/>
      <c r="M603" s="56"/>
      <c r="N603" s="107"/>
      <c r="O603" s="107"/>
    </row>
    <row r="604" spans="7:15" x14ac:dyDescent="0.2">
      <c r="G604" s="3"/>
      <c r="H604" s="2"/>
      <c r="I604" s="12"/>
      <c r="J604" s="113"/>
      <c r="K604" s="107"/>
      <c r="L604" s="108"/>
      <c r="M604" s="56"/>
      <c r="N604" s="107"/>
      <c r="O604" s="107"/>
    </row>
    <row r="605" spans="7:15" x14ac:dyDescent="0.2">
      <c r="G605" s="3"/>
      <c r="H605" s="2"/>
      <c r="I605" s="12"/>
      <c r="J605" s="113"/>
      <c r="K605" s="107"/>
      <c r="L605" s="108"/>
      <c r="M605" s="56"/>
      <c r="N605" s="107"/>
      <c r="O605" s="107"/>
    </row>
    <row r="606" spans="7:15" x14ac:dyDescent="0.2">
      <c r="G606" s="3"/>
      <c r="H606" s="2"/>
      <c r="I606" s="12"/>
      <c r="J606" s="113"/>
      <c r="K606" s="107"/>
      <c r="L606" s="108"/>
      <c r="M606" s="56"/>
      <c r="N606" s="107"/>
      <c r="O606" s="107"/>
    </row>
    <row r="607" spans="7:15" x14ac:dyDescent="0.2">
      <c r="G607" s="3"/>
      <c r="H607" s="2"/>
      <c r="I607" s="12"/>
      <c r="J607" s="113"/>
      <c r="K607" s="107"/>
      <c r="L607" s="108"/>
      <c r="M607" s="56"/>
      <c r="N607" s="107"/>
      <c r="O607" s="107"/>
    </row>
    <row r="608" spans="7:15" x14ac:dyDescent="0.2">
      <c r="G608" s="3"/>
      <c r="H608" s="2"/>
      <c r="I608" s="12"/>
      <c r="J608" s="113"/>
      <c r="K608" s="107"/>
      <c r="L608" s="108"/>
      <c r="M608" s="56"/>
      <c r="N608" s="107"/>
      <c r="O608" s="107"/>
    </row>
    <row r="609" spans="7:15" x14ac:dyDescent="0.2">
      <c r="G609" s="3"/>
      <c r="H609" s="2"/>
      <c r="I609" s="12"/>
      <c r="J609" s="113"/>
      <c r="K609" s="107"/>
      <c r="L609" s="108"/>
      <c r="M609" s="56"/>
      <c r="N609" s="107"/>
      <c r="O609" s="107"/>
    </row>
    <row r="610" spans="7:15" x14ac:dyDescent="0.2">
      <c r="G610" s="3"/>
      <c r="H610" s="2"/>
      <c r="I610" s="12"/>
      <c r="J610" s="113"/>
      <c r="K610" s="107"/>
      <c r="L610" s="108"/>
      <c r="M610" s="56"/>
      <c r="N610" s="107"/>
      <c r="O610" s="107"/>
    </row>
    <row r="611" spans="7:15" x14ac:dyDescent="0.2">
      <c r="G611" s="3"/>
      <c r="H611" s="2"/>
      <c r="I611" s="12"/>
      <c r="J611" s="113"/>
      <c r="K611" s="107"/>
      <c r="L611" s="108"/>
      <c r="M611" s="56"/>
      <c r="N611" s="107"/>
      <c r="O611" s="107"/>
    </row>
    <row r="612" spans="7:15" x14ac:dyDescent="0.2">
      <c r="G612" s="3"/>
      <c r="H612" s="2"/>
      <c r="I612" s="12"/>
      <c r="J612" s="113"/>
      <c r="K612" s="107"/>
      <c r="L612" s="108"/>
      <c r="M612" s="56"/>
      <c r="N612" s="107"/>
      <c r="O612" s="107"/>
    </row>
    <row r="613" spans="7:15" x14ac:dyDescent="0.2">
      <c r="G613" s="3"/>
      <c r="H613" s="2"/>
      <c r="I613" s="12"/>
      <c r="J613" s="113"/>
      <c r="K613" s="107"/>
      <c r="L613" s="108"/>
      <c r="M613" s="56"/>
      <c r="N613" s="107"/>
      <c r="O613" s="107"/>
    </row>
    <row r="614" spans="7:15" x14ac:dyDescent="0.2">
      <c r="G614" s="3"/>
      <c r="H614" s="2"/>
      <c r="I614" s="12"/>
      <c r="J614" s="113"/>
      <c r="K614" s="107"/>
      <c r="L614" s="108"/>
      <c r="M614" s="56"/>
      <c r="N614" s="107"/>
      <c r="O614" s="107"/>
    </row>
    <row r="615" spans="7:15" x14ac:dyDescent="0.2">
      <c r="G615" s="3"/>
      <c r="H615" s="2"/>
      <c r="I615" s="12"/>
      <c r="J615" s="113"/>
      <c r="K615" s="107"/>
      <c r="L615" s="108"/>
      <c r="M615" s="56"/>
      <c r="N615" s="107"/>
      <c r="O615" s="107"/>
    </row>
    <row r="616" spans="7:15" x14ac:dyDescent="0.2">
      <c r="G616" s="3"/>
      <c r="H616" s="2"/>
      <c r="I616" s="12"/>
      <c r="J616" s="113"/>
      <c r="K616" s="107"/>
      <c r="L616" s="108"/>
      <c r="M616" s="56"/>
      <c r="N616" s="107"/>
      <c r="O616" s="107"/>
    </row>
    <row r="617" spans="7:15" x14ac:dyDescent="0.2">
      <c r="G617" s="3"/>
      <c r="H617" s="2"/>
      <c r="I617" s="12"/>
      <c r="J617" s="113"/>
      <c r="K617" s="107"/>
      <c r="L617" s="108"/>
      <c r="M617" s="56"/>
      <c r="N617" s="107"/>
      <c r="O617" s="107"/>
    </row>
    <row r="618" spans="7:15" x14ac:dyDescent="0.2">
      <c r="G618" s="3"/>
      <c r="H618" s="2"/>
      <c r="I618" s="12"/>
      <c r="J618" s="113"/>
      <c r="K618" s="107"/>
      <c r="L618" s="108"/>
      <c r="M618" s="56"/>
      <c r="N618" s="107"/>
      <c r="O618" s="107"/>
    </row>
    <row r="619" spans="7:15" x14ac:dyDescent="0.2">
      <c r="G619" s="3"/>
      <c r="H619" s="2"/>
      <c r="I619" s="12"/>
      <c r="J619" s="113"/>
      <c r="K619" s="107"/>
      <c r="L619" s="108"/>
      <c r="M619" s="56"/>
      <c r="N619" s="107"/>
      <c r="O619" s="107"/>
    </row>
    <row r="620" spans="7:15" x14ac:dyDescent="0.2">
      <c r="G620" s="3"/>
      <c r="H620" s="2"/>
      <c r="I620" s="12"/>
      <c r="J620" s="113"/>
      <c r="K620" s="107"/>
      <c r="L620" s="108"/>
      <c r="M620" s="56"/>
      <c r="N620" s="107"/>
      <c r="O620" s="107"/>
    </row>
    <row r="621" spans="7:15" x14ac:dyDescent="0.2">
      <c r="G621" s="3"/>
      <c r="H621" s="2"/>
      <c r="I621" s="12"/>
      <c r="J621" s="113"/>
      <c r="K621" s="107"/>
      <c r="L621" s="108"/>
      <c r="M621" s="56"/>
      <c r="N621" s="107"/>
      <c r="O621" s="107"/>
    </row>
    <row r="622" spans="7:15" x14ac:dyDescent="0.2">
      <c r="G622" s="3"/>
      <c r="H622" s="2"/>
      <c r="I622" s="12"/>
      <c r="J622" s="113"/>
      <c r="K622" s="107"/>
      <c r="L622" s="108"/>
      <c r="M622" s="56"/>
      <c r="N622" s="107"/>
      <c r="O622" s="107"/>
    </row>
    <row r="623" spans="7:15" x14ac:dyDescent="0.2">
      <c r="G623" s="3"/>
      <c r="H623" s="2"/>
      <c r="I623" s="12"/>
      <c r="J623" s="113"/>
      <c r="K623" s="107"/>
      <c r="L623" s="108"/>
      <c r="M623" s="56"/>
      <c r="N623" s="107"/>
      <c r="O623" s="107"/>
    </row>
    <row r="624" spans="7:15" x14ac:dyDescent="0.2">
      <c r="G624" s="3"/>
      <c r="H624" s="2"/>
      <c r="I624" s="12"/>
      <c r="J624" s="113"/>
      <c r="K624" s="107"/>
      <c r="L624" s="108"/>
      <c r="M624" s="56"/>
      <c r="N624" s="107"/>
      <c r="O624" s="107"/>
    </row>
    <row r="625" spans="7:15" x14ac:dyDescent="0.2">
      <c r="G625" s="3"/>
      <c r="H625" s="2"/>
      <c r="I625" s="12"/>
      <c r="J625" s="113"/>
      <c r="K625" s="107"/>
      <c r="L625" s="108"/>
      <c r="M625" s="56"/>
      <c r="N625" s="107"/>
      <c r="O625" s="107"/>
    </row>
    <row r="626" spans="7:15" x14ac:dyDescent="0.2">
      <c r="G626" s="3"/>
      <c r="H626" s="2"/>
      <c r="I626" s="12"/>
      <c r="J626" s="113"/>
      <c r="K626" s="107"/>
      <c r="L626" s="108"/>
      <c r="M626" s="56"/>
      <c r="N626" s="107"/>
      <c r="O626" s="107"/>
    </row>
    <row r="627" spans="7:15" x14ac:dyDescent="0.2">
      <c r="G627" s="3"/>
      <c r="H627" s="2"/>
      <c r="I627" s="12"/>
      <c r="J627" s="113"/>
      <c r="K627" s="107"/>
      <c r="L627" s="108"/>
      <c r="M627" s="56"/>
      <c r="N627" s="107"/>
      <c r="O627" s="107"/>
    </row>
    <row r="628" spans="7:15" x14ac:dyDescent="0.2">
      <c r="G628" s="3"/>
      <c r="H628" s="2"/>
      <c r="I628" s="12"/>
      <c r="J628" s="113"/>
      <c r="K628" s="107"/>
      <c r="L628" s="108"/>
      <c r="M628" s="56"/>
      <c r="N628" s="107"/>
      <c r="O628" s="107"/>
    </row>
    <row r="629" spans="7:15" x14ac:dyDescent="0.2">
      <c r="G629" s="3"/>
      <c r="H629" s="2"/>
      <c r="I629" s="12"/>
      <c r="J629" s="113"/>
      <c r="K629" s="107"/>
      <c r="L629" s="108"/>
      <c r="M629" s="56"/>
      <c r="N629" s="107"/>
      <c r="O629" s="107"/>
    </row>
    <row r="630" spans="7:15" x14ac:dyDescent="0.2">
      <c r="G630" s="3"/>
      <c r="H630" s="2"/>
      <c r="I630" s="12"/>
      <c r="J630" s="113"/>
      <c r="K630" s="107"/>
      <c r="L630" s="108"/>
      <c r="M630" s="56"/>
      <c r="N630" s="107"/>
      <c r="O630" s="107"/>
    </row>
    <row r="631" spans="7:15" x14ac:dyDescent="0.2">
      <c r="G631" s="3"/>
      <c r="H631" s="2"/>
      <c r="I631" s="12"/>
      <c r="J631" s="113"/>
      <c r="K631" s="107"/>
      <c r="L631" s="108"/>
      <c r="M631" s="56"/>
      <c r="N631" s="107"/>
      <c r="O631" s="107"/>
    </row>
    <row r="632" spans="7:15" x14ac:dyDescent="0.2">
      <c r="G632" s="3"/>
      <c r="H632" s="2"/>
      <c r="I632" s="12"/>
      <c r="J632" s="113"/>
      <c r="K632" s="107"/>
      <c r="L632" s="108"/>
      <c r="M632" s="56"/>
      <c r="N632" s="107"/>
      <c r="O632" s="107"/>
    </row>
    <row r="633" spans="7:15" x14ac:dyDescent="0.2">
      <c r="G633" s="3"/>
      <c r="H633" s="2"/>
      <c r="I633" s="12"/>
      <c r="J633" s="113"/>
      <c r="K633" s="107"/>
      <c r="L633" s="108"/>
      <c r="M633" s="56"/>
      <c r="N633" s="107"/>
      <c r="O633" s="107"/>
    </row>
    <row r="634" spans="7:15" x14ac:dyDescent="0.2">
      <c r="G634" s="3"/>
      <c r="H634" s="2"/>
      <c r="I634" s="12"/>
      <c r="J634" s="113"/>
      <c r="K634" s="107"/>
      <c r="L634" s="108"/>
      <c r="M634" s="56"/>
      <c r="N634" s="107"/>
      <c r="O634" s="107"/>
    </row>
    <row r="635" spans="7:15" x14ac:dyDescent="0.2">
      <c r="G635" s="3"/>
      <c r="H635" s="2"/>
      <c r="I635" s="12"/>
      <c r="J635" s="113"/>
      <c r="K635" s="107"/>
      <c r="L635" s="108"/>
      <c r="M635" s="56"/>
      <c r="N635" s="107"/>
      <c r="O635" s="107"/>
    </row>
    <row r="636" spans="7:15" x14ac:dyDescent="0.2">
      <c r="G636" s="3"/>
      <c r="H636" s="2"/>
      <c r="I636" s="12"/>
      <c r="J636" s="113"/>
      <c r="K636" s="107"/>
      <c r="L636" s="108"/>
      <c r="M636" s="56"/>
      <c r="N636" s="107"/>
      <c r="O636" s="107"/>
    </row>
    <row r="637" spans="7:15" x14ac:dyDescent="0.2">
      <c r="G637" s="3"/>
      <c r="H637" s="2"/>
      <c r="I637" s="12"/>
      <c r="J637" s="113"/>
      <c r="K637" s="107"/>
      <c r="L637" s="108"/>
      <c r="M637" s="56"/>
      <c r="N637" s="107"/>
      <c r="O637" s="107"/>
    </row>
    <row r="638" spans="7:15" x14ac:dyDescent="0.2">
      <c r="G638" s="3"/>
      <c r="H638" s="2"/>
      <c r="I638" s="12"/>
      <c r="J638" s="113"/>
      <c r="K638" s="107"/>
      <c r="L638" s="108"/>
      <c r="M638" s="56"/>
      <c r="N638" s="107"/>
      <c r="O638" s="107"/>
    </row>
    <row r="639" spans="7:15" x14ac:dyDescent="0.2">
      <c r="G639" s="3"/>
      <c r="H639" s="2"/>
      <c r="I639" s="12"/>
      <c r="J639" s="113"/>
      <c r="K639" s="107"/>
      <c r="L639" s="108"/>
      <c r="M639" s="56"/>
      <c r="N639" s="107"/>
      <c r="O639" s="107"/>
    </row>
    <row r="640" spans="7:15" x14ac:dyDescent="0.2">
      <c r="G640" s="3"/>
      <c r="H640" s="2"/>
      <c r="I640" s="12"/>
      <c r="J640" s="113"/>
      <c r="K640" s="107"/>
      <c r="L640" s="108"/>
      <c r="M640" s="56"/>
      <c r="N640" s="107"/>
      <c r="O640" s="107"/>
    </row>
    <row r="641" spans="7:15" x14ac:dyDescent="0.2">
      <c r="G641" s="3"/>
      <c r="H641" s="2"/>
      <c r="I641" s="12"/>
      <c r="J641" s="113"/>
      <c r="K641" s="107"/>
      <c r="L641" s="108"/>
      <c r="M641" s="56"/>
      <c r="N641" s="107"/>
      <c r="O641" s="107"/>
    </row>
    <row r="642" spans="7:15" x14ac:dyDescent="0.2">
      <c r="G642" s="3"/>
      <c r="H642" s="2"/>
      <c r="I642" s="12"/>
      <c r="J642" s="113"/>
      <c r="K642" s="107"/>
      <c r="L642" s="108"/>
      <c r="M642" s="56"/>
      <c r="N642" s="107"/>
      <c r="O642" s="107"/>
    </row>
    <row r="643" spans="7:15" x14ac:dyDescent="0.2">
      <c r="G643" s="3"/>
      <c r="H643" s="2"/>
      <c r="I643" s="12"/>
      <c r="J643" s="113"/>
      <c r="K643" s="107"/>
      <c r="L643" s="108"/>
      <c r="M643" s="56"/>
      <c r="N643" s="107"/>
      <c r="O643" s="107"/>
    </row>
    <row r="644" spans="7:15" x14ac:dyDescent="0.2">
      <c r="G644" s="3"/>
      <c r="H644" s="2"/>
      <c r="I644" s="12"/>
      <c r="J644" s="113"/>
      <c r="K644" s="107"/>
      <c r="L644" s="108"/>
      <c r="M644" s="56"/>
      <c r="N644" s="107"/>
      <c r="O644" s="107"/>
    </row>
    <row r="645" spans="7:15" x14ac:dyDescent="0.2">
      <c r="G645" s="3"/>
      <c r="H645" s="2"/>
      <c r="I645" s="12"/>
      <c r="J645" s="113"/>
      <c r="K645" s="107"/>
      <c r="L645" s="108"/>
      <c r="M645" s="56"/>
      <c r="N645" s="107"/>
      <c r="O645" s="107"/>
    </row>
    <row r="646" spans="7:15" x14ac:dyDescent="0.2">
      <c r="G646" s="3"/>
      <c r="H646" s="2"/>
      <c r="I646" s="12"/>
      <c r="J646" s="113"/>
      <c r="K646" s="107"/>
      <c r="L646" s="108"/>
      <c r="M646" s="56"/>
      <c r="N646" s="107"/>
      <c r="O646" s="107"/>
    </row>
    <row r="647" spans="7:15" x14ac:dyDescent="0.2">
      <c r="G647" s="3"/>
      <c r="H647" s="2"/>
      <c r="I647" s="12"/>
      <c r="J647" s="113"/>
      <c r="K647" s="107"/>
      <c r="L647" s="108"/>
      <c r="M647" s="56"/>
      <c r="N647" s="107"/>
      <c r="O647" s="107"/>
    </row>
    <row r="648" spans="7:15" x14ac:dyDescent="0.2">
      <c r="G648" s="3"/>
      <c r="H648" s="2"/>
      <c r="I648" s="12"/>
      <c r="J648" s="113"/>
      <c r="K648" s="107"/>
      <c r="L648" s="108"/>
      <c r="M648" s="56"/>
      <c r="N648" s="107"/>
      <c r="O648" s="107"/>
    </row>
    <row r="649" spans="7:15" x14ac:dyDescent="0.2">
      <c r="G649" s="3"/>
      <c r="H649" s="2"/>
      <c r="I649" s="12"/>
      <c r="J649" s="113"/>
      <c r="K649" s="107"/>
      <c r="L649" s="108"/>
      <c r="M649" s="56"/>
      <c r="N649" s="107"/>
      <c r="O649" s="107"/>
    </row>
    <row r="650" spans="7:15" x14ac:dyDescent="0.2">
      <c r="G650" s="3"/>
      <c r="H650" s="2"/>
      <c r="I650" s="12"/>
      <c r="J650" s="113"/>
      <c r="K650" s="107"/>
      <c r="L650" s="108"/>
      <c r="M650" s="56"/>
      <c r="N650" s="107"/>
      <c r="O650" s="107"/>
    </row>
    <row r="651" spans="7:15" x14ac:dyDescent="0.2">
      <c r="G651" s="3"/>
      <c r="H651" s="2"/>
      <c r="I651" s="12"/>
      <c r="J651" s="113"/>
      <c r="K651" s="107"/>
      <c r="L651" s="108"/>
      <c r="M651" s="56"/>
      <c r="N651" s="107"/>
      <c r="O651" s="107"/>
    </row>
    <row r="652" spans="7:15" x14ac:dyDescent="0.2">
      <c r="G652" s="3"/>
      <c r="H652" s="2"/>
      <c r="I652" s="12"/>
      <c r="J652" s="113"/>
      <c r="K652" s="107"/>
      <c r="L652" s="108"/>
      <c r="M652" s="56"/>
      <c r="N652" s="107"/>
      <c r="O652" s="107"/>
    </row>
    <row r="653" spans="7:15" x14ac:dyDescent="0.2">
      <c r="G653" s="3"/>
      <c r="H653" s="2"/>
      <c r="I653" s="12"/>
      <c r="J653" s="113"/>
      <c r="K653" s="107"/>
      <c r="L653" s="108"/>
      <c r="M653" s="56"/>
      <c r="N653" s="107"/>
      <c r="O653" s="107"/>
    </row>
    <row r="654" spans="7:15" x14ac:dyDescent="0.2">
      <c r="G654" s="3"/>
      <c r="H654" s="2"/>
      <c r="I654" s="12"/>
      <c r="J654" s="113"/>
      <c r="K654" s="107"/>
      <c r="L654" s="108"/>
      <c r="M654" s="56"/>
      <c r="N654" s="107"/>
      <c r="O654" s="107"/>
    </row>
    <row r="655" spans="7:15" x14ac:dyDescent="0.2">
      <c r="G655" s="3"/>
      <c r="H655" s="2"/>
      <c r="I655" s="12"/>
      <c r="J655" s="113"/>
      <c r="K655" s="107"/>
      <c r="L655" s="108"/>
      <c r="M655" s="56"/>
      <c r="N655" s="107"/>
      <c r="O655" s="107"/>
    </row>
    <row r="656" spans="7:15" x14ac:dyDescent="0.2">
      <c r="G656" s="3"/>
      <c r="H656" s="2"/>
      <c r="I656" s="12"/>
      <c r="J656" s="113"/>
      <c r="K656" s="107"/>
      <c r="L656" s="108"/>
      <c r="M656" s="56"/>
      <c r="N656" s="107"/>
      <c r="O656" s="107"/>
    </row>
    <row r="657" spans="7:15" x14ac:dyDescent="0.2">
      <c r="G657" s="3"/>
      <c r="H657" s="2"/>
      <c r="I657" s="12"/>
      <c r="J657" s="113"/>
      <c r="K657" s="107"/>
      <c r="L657" s="108"/>
      <c r="M657" s="56"/>
      <c r="N657" s="107"/>
      <c r="O657" s="107"/>
    </row>
    <row r="658" spans="7:15" x14ac:dyDescent="0.2">
      <c r="G658" s="3"/>
      <c r="H658" s="2"/>
      <c r="I658" s="12"/>
      <c r="J658" s="113"/>
      <c r="K658" s="107"/>
      <c r="L658" s="108"/>
      <c r="M658" s="56"/>
      <c r="N658" s="107"/>
      <c r="O658" s="107"/>
    </row>
    <row r="659" spans="7:15" x14ac:dyDescent="0.2">
      <c r="G659" s="3"/>
      <c r="H659" s="2"/>
      <c r="I659" s="12"/>
      <c r="J659" s="113"/>
      <c r="K659" s="107"/>
      <c r="L659" s="108"/>
      <c r="M659" s="56"/>
      <c r="N659" s="107"/>
      <c r="O659" s="107"/>
    </row>
    <row r="660" spans="7:15" x14ac:dyDescent="0.2">
      <c r="G660" s="3"/>
      <c r="H660" s="2"/>
      <c r="I660" s="12"/>
      <c r="J660" s="113"/>
      <c r="K660" s="107"/>
      <c r="L660" s="108"/>
      <c r="M660" s="56"/>
      <c r="N660" s="107"/>
      <c r="O660" s="107"/>
    </row>
    <row r="661" spans="7:15" x14ac:dyDescent="0.2">
      <c r="G661" s="3"/>
      <c r="H661" s="2"/>
      <c r="I661" s="12"/>
      <c r="J661" s="113"/>
      <c r="K661" s="107"/>
      <c r="L661" s="108"/>
      <c r="M661" s="56"/>
      <c r="N661" s="107"/>
      <c r="O661" s="107"/>
    </row>
    <row r="662" spans="7:15" x14ac:dyDescent="0.2">
      <c r="G662" s="3"/>
      <c r="H662" s="2"/>
      <c r="I662" s="12"/>
      <c r="J662" s="113"/>
      <c r="K662" s="107"/>
      <c r="L662" s="108"/>
      <c r="M662" s="56"/>
      <c r="N662" s="107"/>
      <c r="O662" s="107"/>
    </row>
    <row r="663" spans="7:15" x14ac:dyDescent="0.2">
      <c r="G663" s="3"/>
      <c r="H663" s="2"/>
      <c r="I663" s="12"/>
      <c r="J663" s="113"/>
      <c r="K663" s="107"/>
      <c r="L663" s="108"/>
      <c r="M663" s="56"/>
      <c r="N663" s="107"/>
      <c r="O663" s="107"/>
    </row>
    <row r="664" spans="7:15" x14ac:dyDescent="0.2">
      <c r="G664" s="3"/>
      <c r="H664" s="2"/>
      <c r="I664" s="12"/>
      <c r="J664" s="113"/>
      <c r="K664" s="107"/>
      <c r="L664" s="108"/>
      <c r="M664" s="56"/>
      <c r="N664" s="107"/>
      <c r="O664" s="107"/>
    </row>
    <row r="665" spans="7:15" x14ac:dyDescent="0.2">
      <c r="G665" s="3"/>
      <c r="H665" s="2"/>
      <c r="I665" s="12"/>
      <c r="J665" s="113"/>
      <c r="K665" s="107"/>
      <c r="L665" s="108"/>
      <c r="M665" s="56"/>
      <c r="N665" s="107"/>
      <c r="O665" s="107"/>
    </row>
    <row r="666" spans="7:15" x14ac:dyDescent="0.2">
      <c r="G666" s="3"/>
      <c r="H666" s="2"/>
      <c r="I666" s="12"/>
      <c r="J666" s="113"/>
      <c r="K666" s="107"/>
      <c r="L666" s="108"/>
      <c r="M666" s="56"/>
      <c r="N666" s="107"/>
      <c r="O666" s="107"/>
    </row>
    <row r="667" spans="7:15" x14ac:dyDescent="0.2">
      <c r="G667" s="3"/>
      <c r="H667" s="2"/>
      <c r="I667" s="12"/>
      <c r="J667" s="113"/>
      <c r="K667" s="107"/>
      <c r="L667" s="108"/>
      <c r="M667" s="56"/>
      <c r="N667" s="107"/>
      <c r="O667" s="107"/>
    </row>
    <row r="668" spans="7:15" x14ac:dyDescent="0.2">
      <c r="G668" s="3"/>
      <c r="H668" s="2"/>
      <c r="I668" s="12"/>
      <c r="J668" s="113"/>
      <c r="K668" s="107"/>
      <c r="L668" s="108"/>
      <c r="M668" s="56"/>
      <c r="N668" s="107"/>
      <c r="O668" s="107"/>
    </row>
    <row r="669" spans="7:15" x14ac:dyDescent="0.2">
      <c r="G669" s="3"/>
      <c r="H669" s="2"/>
      <c r="I669" s="12"/>
      <c r="J669" s="113"/>
      <c r="K669" s="107"/>
      <c r="L669" s="108"/>
      <c r="M669" s="56"/>
      <c r="N669" s="107"/>
      <c r="O669" s="107"/>
    </row>
    <row r="670" spans="7:15" x14ac:dyDescent="0.2">
      <c r="G670" s="3"/>
      <c r="H670" s="2"/>
      <c r="I670" s="12"/>
      <c r="J670" s="113"/>
      <c r="K670" s="107"/>
      <c r="L670" s="108"/>
      <c r="M670" s="56"/>
      <c r="N670" s="107"/>
      <c r="O670" s="107"/>
    </row>
    <row r="671" spans="7:15" x14ac:dyDescent="0.2">
      <c r="G671" s="3"/>
      <c r="H671" s="2"/>
      <c r="I671" s="12"/>
      <c r="J671" s="113"/>
      <c r="K671" s="107"/>
      <c r="L671" s="108"/>
      <c r="M671" s="56"/>
      <c r="N671" s="107"/>
      <c r="O671" s="107"/>
    </row>
    <row r="672" spans="7:15" x14ac:dyDescent="0.2">
      <c r="G672" s="3"/>
      <c r="H672" s="2"/>
      <c r="I672" s="12"/>
      <c r="J672" s="113"/>
      <c r="K672" s="107"/>
      <c r="L672" s="108"/>
      <c r="M672" s="56"/>
      <c r="N672" s="107"/>
      <c r="O672" s="107"/>
    </row>
    <row r="673" spans="7:15" x14ac:dyDescent="0.2">
      <c r="G673" s="3"/>
      <c r="H673" s="2"/>
      <c r="I673" s="12"/>
      <c r="J673" s="113"/>
      <c r="K673" s="107"/>
      <c r="L673" s="108"/>
      <c r="M673" s="56"/>
      <c r="N673" s="107"/>
      <c r="O673" s="107"/>
    </row>
    <row r="674" spans="7:15" x14ac:dyDescent="0.2">
      <c r="G674" s="3"/>
      <c r="H674" s="2"/>
      <c r="I674" s="12"/>
      <c r="J674" s="113"/>
      <c r="K674" s="107"/>
      <c r="L674" s="108"/>
      <c r="M674" s="56"/>
      <c r="N674" s="107"/>
      <c r="O674" s="107"/>
    </row>
    <row r="675" spans="7:15" x14ac:dyDescent="0.2">
      <c r="G675" s="3"/>
      <c r="H675" s="2"/>
      <c r="I675" s="12"/>
      <c r="J675" s="113"/>
      <c r="K675" s="107"/>
      <c r="L675" s="108"/>
      <c r="M675" s="56"/>
      <c r="N675" s="107"/>
      <c r="O675" s="107"/>
    </row>
    <row r="676" spans="7:15" x14ac:dyDescent="0.2">
      <c r="G676" s="3"/>
      <c r="H676" s="2"/>
      <c r="I676" s="12"/>
      <c r="J676" s="113"/>
      <c r="K676" s="107"/>
      <c r="L676" s="108"/>
      <c r="M676" s="56"/>
      <c r="N676" s="107"/>
      <c r="O676" s="107"/>
    </row>
    <row r="677" spans="7:15" x14ac:dyDescent="0.2">
      <c r="G677" s="3"/>
      <c r="H677" s="2"/>
      <c r="I677" s="12"/>
      <c r="J677" s="113"/>
      <c r="K677" s="107"/>
      <c r="L677" s="108"/>
      <c r="M677" s="56"/>
      <c r="N677" s="107"/>
      <c r="O677" s="107"/>
    </row>
    <row r="678" spans="7:15" x14ac:dyDescent="0.2">
      <c r="G678" s="3"/>
      <c r="H678" s="2"/>
      <c r="I678" s="12"/>
      <c r="J678" s="113"/>
      <c r="K678" s="107"/>
      <c r="L678" s="108"/>
      <c r="M678" s="56"/>
      <c r="N678" s="107"/>
      <c r="O678" s="107"/>
    </row>
    <row r="679" spans="7:15" x14ac:dyDescent="0.2">
      <c r="G679" s="3"/>
      <c r="H679" s="2"/>
      <c r="I679" s="12"/>
      <c r="J679" s="113"/>
      <c r="K679" s="107"/>
      <c r="L679" s="108"/>
      <c r="M679" s="56"/>
      <c r="N679" s="107"/>
      <c r="O679" s="107"/>
    </row>
    <row r="680" spans="7:15" x14ac:dyDescent="0.2">
      <c r="G680" s="3"/>
      <c r="H680" s="2"/>
      <c r="I680" s="12"/>
      <c r="J680" s="113"/>
      <c r="K680" s="107"/>
      <c r="L680" s="108"/>
      <c r="M680" s="56"/>
      <c r="N680" s="107"/>
      <c r="O680" s="107"/>
    </row>
    <row r="681" spans="7:15" x14ac:dyDescent="0.2">
      <c r="G681" s="3"/>
      <c r="H681" s="2"/>
      <c r="I681" s="12"/>
      <c r="J681" s="113"/>
      <c r="K681" s="107"/>
      <c r="L681" s="108"/>
      <c r="M681" s="56"/>
      <c r="N681" s="107"/>
      <c r="O681" s="107"/>
    </row>
    <row r="682" spans="7:15" x14ac:dyDescent="0.2">
      <c r="G682" s="3"/>
      <c r="H682" s="2"/>
      <c r="I682" s="12"/>
      <c r="J682" s="113"/>
      <c r="K682" s="107"/>
      <c r="L682" s="108"/>
      <c r="M682" s="56"/>
      <c r="N682" s="107"/>
      <c r="O682" s="107"/>
    </row>
    <row r="683" spans="7:15" x14ac:dyDescent="0.2">
      <c r="G683" s="3"/>
      <c r="H683" s="2"/>
      <c r="I683" s="12"/>
      <c r="J683" s="113"/>
      <c r="K683" s="107"/>
      <c r="L683" s="108"/>
      <c r="M683" s="56"/>
      <c r="N683" s="107"/>
      <c r="O683" s="107"/>
    </row>
    <row r="684" spans="7:15" x14ac:dyDescent="0.2">
      <c r="G684" s="3"/>
      <c r="H684" s="2"/>
      <c r="I684" s="12"/>
      <c r="J684" s="113"/>
      <c r="K684" s="107"/>
      <c r="L684" s="108"/>
      <c r="M684" s="56"/>
      <c r="N684" s="107"/>
      <c r="O684" s="107"/>
    </row>
    <row r="685" spans="7:15" x14ac:dyDescent="0.2">
      <c r="G685" s="3"/>
      <c r="H685" s="2"/>
      <c r="I685" s="12"/>
      <c r="J685" s="113"/>
      <c r="K685" s="107"/>
      <c r="L685" s="108"/>
      <c r="M685" s="56"/>
      <c r="N685" s="107"/>
      <c r="O685" s="107"/>
    </row>
    <row r="686" spans="7:15" x14ac:dyDescent="0.2">
      <c r="G686" s="3"/>
      <c r="H686" s="2"/>
      <c r="I686" s="12"/>
      <c r="J686" s="113"/>
      <c r="K686" s="107"/>
      <c r="L686" s="108"/>
      <c r="M686" s="56"/>
      <c r="N686" s="107"/>
      <c r="O686" s="107"/>
    </row>
    <row r="687" spans="7:15" x14ac:dyDescent="0.2">
      <c r="G687" s="3"/>
      <c r="H687" s="2"/>
      <c r="I687" s="12"/>
      <c r="J687" s="113"/>
      <c r="K687" s="107"/>
      <c r="L687" s="108"/>
      <c r="M687" s="56"/>
      <c r="N687" s="107"/>
      <c r="O687" s="107"/>
    </row>
    <row r="688" spans="7:15" x14ac:dyDescent="0.2">
      <c r="G688" s="3"/>
      <c r="H688" s="2"/>
      <c r="I688" s="12"/>
      <c r="J688" s="113"/>
      <c r="K688" s="107"/>
      <c r="L688" s="108"/>
      <c r="M688" s="56"/>
      <c r="N688" s="107"/>
      <c r="O688" s="107"/>
    </row>
    <row r="689" spans="7:15" x14ac:dyDescent="0.2">
      <c r="G689" s="3"/>
      <c r="H689" s="2"/>
      <c r="I689" s="12"/>
      <c r="J689" s="113"/>
      <c r="K689" s="107"/>
      <c r="L689" s="108"/>
      <c r="M689" s="56"/>
      <c r="N689" s="107"/>
      <c r="O689" s="107"/>
    </row>
    <row r="690" spans="7:15" x14ac:dyDescent="0.2">
      <c r="G690" s="3"/>
      <c r="H690" s="2"/>
      <c r="I690" s="12"/>
      <c r="J690" s="113"/>
      <c r="K690" s="107"/>
      <c r="L690" s="108"/>
      <c r="M690" s="56"/>
      <c r="N690" s="107"/>
      <c r="O690" s="107"/>
    </row>
    <row r="691" spans="7:15" x14ac:dyDescent="0.2">
      <c r="G691" s="3"/>
      <c r="H691" s="2"/>
      <c r="I691" s="12"/>
      <c r="J691" s="113"/>
      <c r="K691" s="107"/>
      <c r="L691" s="108"/>
      <c r="M691" s="56"/>
      <c r="N691" s="107"/>
      <c r="O691" s="107"/>
    </row>
    <row r="692" spans="7:15" x14ac:dyDescent="0.2">
      <c r="G692" s="3"/>
      <c r="H692" s="2"/>
      <c r="I692" s="12"/>
      <c r="J692" s="113"/>
      <c r="K692" s="107"/>
      <c r="L692" s="108"/>
      <c r="M692" s="56"/>
      <c r="N692" s="107"/>
      <c r="O692" s="107"/>
    </row>
    <row r="693" spans="7:15" x14ac:dyDescent="0.2">
      <c r="G693" s="3"/>
      <c r="H693" s="2"/>
      <c r="I693" s="12"/>
      <c r="J693" s="113"/>
      <c r="K693" s="107"/>
      <c r="L693" s="108"/>
      <c r="M693" s="56"/>
      <c r="N693" s="107"/>
      <c r="O693" s="107"/>
    </row>
    <row r="694" spans="7:15" x14ac:dyDescent="0.2">
      <c r="G694" s="3"/>
      <c r="H694" s="2"/>
      <c r="I694" s="12"/>
      <c r="J694" s="113"/>
      <c r="K694" s="107"/>
      <c r="L694" s="108"/>
      <c r="M694" s="56"/>
      <c r="N694" s="107"/>
      <c r="O694" s="107"/>
    </row>
    <row r="695" spans="7:15" x14ac:dyDescent="0.2">
      <c r="G695" s="3"/>
      <c r="H695" s="2"/>
      <c r="I695" s="12"/>
      <c r="J695" s="113"/>
      <c r="K695" s="107"/>
      <c r="L695" s="108"/>
      <c r="M695" s="56"/>
      <c r="N695" s="107"/>
      <c r="O695" s="107"/>
    </row>
    <row r="696" spans="7:15" x14ac:dyDescent="0.2">
      <c r="G696" s="3"/>
      <c r="H696" s="2"/>
      <c r="I696" s="12"/>
      <c r="J696" s="113"/>
      <c r="K696" s="107"/>
      <c r="L696" s="108"/>
      <c r="M696" s="56"/>
      <c r="N696" s="107"/>
      <c r="O696" s="107"/>
    </row>
    <row r="697" spans="7:15" x14ac:dyDescent="0.2">
      <c r="G697" s="3"/>
      <c r="H697" s="2"/>
      <c r="I697" s="12"/>
      <c r="J697" s="113"/>
      <c r="K697" s="107"/>
      <c r="L697" s="108"/>
      <c r="M697" s="56"/>
      <c r="N697" s="107"/>
      <c r="O697" s="107"/>
    </row>
    <row r="698" spans="7:15" x14ac:dyDescent="0.2">
      <c r="G698" s="3"/>
      <c r="H698" s="2"/>
      <c r="I698" s="12"/>
      <c r="J698" s="113"/>
      <c r="K698" s="107"/>
      <c r="L698" s="108"/>
      <c r="M698" s="56"/>
      <c r="N698" s="107"/>
      <c r="O698" s="107"/>
    </row>
    <row r="699" spans="7:15" x14ac:dyDescent="0.2">
      <c r="G699" s="3"/>
      <c r="H699" s="2"/>
      <c r="I699" s="12"/>
      <c r="J699" s="113"/>
      <c r="K699" s="107"/>
      <c r="L699" s="108"/>
      <c r="M699" s="56"/>
      <c r="N699" s="107"/>
      <c r="O699" s="107"/>
    </row>
    <row r="700" spans="7:15" x14ac:dyDescent="0.2">
      <c r="G700" s="3"/>
      <c r="H700" s="2"/>
      <c r="I700" s="12"/>
      <c r="J700" s="113"/>
      <c r="K700" s="107"/>
      <c r="L700" s="108"/>
      <c r="M700" s="56"/>
      <c r="N700" s="107"/>
      <c r="O700" s="107"/>
    </row>
    <row r="701" spans="7:15" x14ac:dyDescent="0.2">
      <c r="G701" s="3"/>
      <c r="H701" s="2"/>
      <c r="I701" s="12"/>
      <c r="J701" s="113"/>
      <c r="K701" s="107"/>
      <c r="L701" s="108"/>
      <c r="M701" s="56"/>
      <c r="N701" s="107"/>
      <c r="O701" s="107"/>
    </row>
    <row r="702" spans="7:15" x14ac:dyDescent="0.2">
      <c r="G702" s="3"/>
      <c r="H702" s="2"/>
      <c r="I702" s="12"/>
      <c r="J702" s="113"/>
      <c r="K702" s="107"/>
      <c r="L702" s="108"/>
      <c r="M702" s="56"/>
      <c r="N702" s="107"/>
      <c r="O702" s="107"/>
    </row>
    <row r="703" spans="7:15" x14ac:dyDescent="0.2">
      <c r="G703" s="3"/>
      <c r="H703" s="2"/>
      <c r="I703" s="12"/>
      <c r="J703" s="113"/>
      <c r="K703" s="107"/>
      <c r="L703" s="108"/>
      <c r="M703" s="56"/>
      <c r="N703" s="107"/>
      <c r="O703" s="107"/>
    </row>
    <row r="704" spans="7:15" x14ac:dyDescent="0.2">
      <c r="G704" s="3"/>
      <c r="H704" s="2"/>
      <c r="I704" s="12"/>
      <c r="J704" s="113"/>
      <c r="K704" s="107"/>
      <c r="L704" s="108"/>
      <c r="M704" s="56"/>
      <c r="N704" s="107"/>
      <c r="O704" s="107"/>
    </row>
    <row r="705" spans="7:15" x14ac:dyDescent="0.2">
      <c r="G705" s="3"/>
      <c r="H705" s="2"/>
      <c r="I705" s="12"/>
      <c r="J705" s="113"/>
      <c r="K705" s="107"/>
      <c r="L705" s="108"/>
      <c r="M705" s="56"/>
      <c r="N705" s="107"/>
      <c r="O705" s="107"/>
    </row>
    <row r="706" spans="7:15" x14ac:dyDescent="0.2">
      <c r="G706" s="3"/>
      <c r="H706" s="2"/>
      <c r="I706" s="12"/>
      <c r="J706" s="113"/>
      <c r="K706" s="107"/>
      <c r="L706" s="108"/>
      <c r="M706" s="56"/>
      <c r="N706" s="107"/>
      <c r="O706" s="107"/>
    </row>
    <row r="707" spans="7:15" x14ac:dyDescent="0.2">
      <c r="G707" s="3"/>
      <c r="H707" s="2"/>
      <c r="I707" s="12"/>
      <c r="J707" s="113"/>
      <c r="K707" s="107"/>
      <c r="L707" s="108"/>
      <c r="M707" s="56"/>
      <c r="N707" s="107"/>
      <c r="O707" s="107"/>
    </row>
    <row r="708" spans="7:15" x14ac:dyDescent="0.2">
      <c r="G708" s="3"/>
      <c r="H708" s="2"/>
      <c r="I708" s="12"/>
      <c r="J708" s="113"/>
      <c r="K708" s="107"/>
      <c r="L708" s="108"/>
      <c r="M708" s="56"/>
      <c r="N708" s="107"/>
      <c r="O708" s="107"/>
    </row>
    <row r="709" spans="7:15" x14ac:dyDescent="0.2">
      <c r="G709" s="3"/>
      <c r="H709" s="2"/>
      <c r="I709" s="12"/>
      <c r="J709" s="113"/>
      <c r="K709" s="107"/>
      <c r="L709" s="108"/>
      <c r="M709" s="56"/>
      <c r="N709" s="107"/>
      <c r="O709" s="107"/>
    </row>
    <row r="710" spans="7:15" x14ac:dyDescent="0.2">
      <c r="G710" s="3"/>
      <c r="H710" s="2"/>
      <c r="I710" s="12"/>
      <c r="J710" s="113"/>
      <c r="K710" s="107"/>
      <c r="L710" s="108"/>
      <c r="M710" s="56"/>
      <c r="N710" s="107"/>
      <c r="O710" s="107"/>
    </row>
    <row r="711" spans="7:15" x14ac:dyDescent="0.2">
      <c r="G711" s="3"/>
      <c r="H711" s="2"/>
      <c r="I711" s="12"/>
      <c r="J711" s="113"/>
      <c r="K711" s="107"/>
      <c r="L711" s="108"/>
      <c r="M711" s="56"/>
      <c r="N711" s="107"/>
      <c r="O711" s="107"/>
    </row>
    <row r="712" spans="7:15" x14ac:dyDescent="0.2">
      <c r="G712" s="3"/>
      <c r="H712" s="2"/>
      <c r="I712" s="12"/>
      <c r="J712" s="113"/>
      <c r="K712" s="107"/>
      <c r="L712" s="108"/>
      <c r="M712" s="56"/>
      <c r="N712" s="107"/>
      <c r="O712" s="107"/>
    </row>
    <row r="713" spans="7:15" x14ac:dyDescent="0.2">
      <c r="G713" s="3"/>
      <c r="H713" s="2"/>
      <c r="I713" s="12"/>
      <c r="J713" s="113"/>
      <c r="K713" s="107"/>
      <c r="L713" s="108"/>
      <c r="M713" s="56"/>
      <c r="N713" s="107"/>
      <c r="O713" s="107"/>
    </row>
    <row r="714" spans="7:15" x14ac:dyDescent="0.2">
      <c r="G714" s="3"/>
      <c r="H714" s="2"/>
      <c r="I714" s="12"/>
      <c r="J714" s="113"/>
      <c r="K714" s="107"/>
      <c r="L714" s="108"/>
      <c r="M714" s="56"/>
      <c r="N714" s="107"/>
      <c r="O714" s="107"/>
    </row>
    <row r="715" spans="7:15" x14ac:dyDescent="0.2">
      <c r="G715" s="3"/>
      <c r="H715" s="2"/>
      <c r="I715" s="12"/>
      <c r="J715" s="113"/>
      <c r="K715" s="107"/>
      <c r="L715" s="108"/>
      <c r="M715" s="56"/>
      <c r="N715" s="107"/>
      <c r="O715" s="107"/>
    </row>
    <row r="716" spans="7:15" x14ac:dyDescent="0.2">
      <c r="G716" s="3"/>
      <c r="H716" s="2"/>
      <c r="I716" s="12"/>
      <c r="J716" s="113"/>
      <c r="K716" s="107"/>
      <c r="L716" s="108"/>
      <c r="M716" s="56"/>
      <c r="N716" s="107"/>
      <c r="O716" s="107"/>
    </row>
    <row r="717" spans="7:15" x14ac:dyDescent="0.2">
      <c r="G717" s="3"/>
      <c r="H717" s="2"/>
      <c r="I717" s="12"/>
      <c r="J717" s="113"/>
      <c r="K717" s="107"/>
      <c r="L717" s="108"/>
      <c r="M717" s="56"/>
      <c r="N717" s="107"/>
      <c r="O717" s="107"/>
    </row>
    <row r="718" spans="7:15" x14ac:dyDescent="0.2">
      <c r="G718" s="3"/>
      <c r="H718" s="2"/>
      <c r="I718" s="12"/>
      <c r="J718" s="113"/>
      <c r="K718" s="107"/>
      <c r="L718" s="108"/>
      <c r="M718" s="56"/>
      <c r="N718" s="107"/>
      <c r="O718" s="107"/>
    </row>
    <row r="719" spans="7:15" x14ac:dyDescent="0.2">
      <c r="G719" s="3"/>
      <c r="H719" s="2"/>
      <c r="I719" s="12"/>
      <c r="J719" s="113"/>
      <c r="K719" s="107"/>
      <c r="L719" s="108"/>
      <c r="M719" s="56"/>
      <c r="N719" s="107"/>
      <c r="O719" s="107"/>
    </row>
    <row r="720" spans="7:15" x14ac:dyDescent="0.2">
      <c r="G720" s="3"/>
      <c r="H720" s="2"/>
      <c r="I720" s="12"/>
      <c r="J720" s="113"/>
      <c r="K720" s="107"/>
      <c r="L720" s="108"/>
      <c r="M720" s="56"/>
      <c r="N720" s="107"/>
      <c r="O720" s="107"/>
    </row>
    <row r="721" spans="7:15" x14ac:dyDescent="0.2">
      <c r="G721" s="3"/>
      <c r="H721" s="2"/>
      <c r="I721" s="12"/>
      <c r="J721" s="113"/>
      <c r="K721" s="107"/>
      <c r="L721" s="108"/>
      <c r="M721" s="56"/>
      <c r="N721" s="107"/>
      <c r="O721" s="107"/>
    </row>
    <row r="722" spans="7:15" x14ac:dyDescent="0.2">
      <c r="G722" s="3"/>
      <c r="H722" s="2"/>
      <c r="I722" s="12"/>
      <c r="J722" s="113"/>
      <c r="K722" s="107"/>
      <c r="L722" s="108"/>
      <c r="M722" s="56"/>
      <c r="N722" s="107"/>
      <c r="O722" s="107"/>
    </row>
    <row r="723" spans="7:15" x14ac:dyDescent="0.2">
      <c r="G723" s="3"/>
      <c r="H723" s="2"/>
      <c r="I723" s="12"/>
      <c r="J723" s="113"/>
      <c r="K723" s="107"/>
      <c r="L723" s="108"/>
      <c r="M723" s="56"/>
      <c r="N723" s="107"/>
      <c r="O723" s="107"/>
    </row>
    <row r="724" spans="7:15" x14ac:dyDescent="0.2">
      <c r="G724" s="3"/>
      <c r="H724" s="2"/>
      <c r="I724" s="12"/>
      <c r="J724" s="113"/>
      <c r="K724" s="107"/>
      <c r="L724" s="108"/>
      <c r="M724" s="56"/>
      <c r="N724" s="107"/>
      <c r="O724" s="107"/>
    </row>
    <row r="725" spans="7:15" x14ac:dyDescent="0.2">
      <c r="G725" s="3"/>
      <c r="H725" s="2"/>
      <c r="I725" s="12"/>
      <c r="J725" s="113"/>
      <c r="K725" s="107"/>
      <c r="L725" s="108"/>
      <c r="M725" s="56"/>
      <c r="N725" s="107"/>
      <c r="O725" s="107"/>
    </row>
    <row r="726" spans="7:15" x14ac:dyDescent="0.2">
      <c r="G726" s="3"/>
      <c r="H726" s="2"/>
      <c r="I726" s="12"/>
      <c r="J726" s="113"/>
      <c r="K726" s="107"/>
      <c r="L726" s="108"/>
      <c r="M726" s="56"/>
      <c r="N726" s="107"/>
      <c r="O726" s="107"/>
    </row>
    <row r="727" spans="7:15" x14ac:dyDescent="0.2">
      <c r="G727" s="3"/>
      <c r="H727" s="2"/>
      <c r="I727" s="12"/>
      <c r="J727" s="113"/>
      <c r="K727" s="107"/>
      <c r="L727" s="108"/>
      <c r="M727" s="56"/>
      <c r="N727" s="107"/>
      <c r="O727" s="107"/>
    </row>
    <row r="728" spans="7:15" x14ac:dyDescent="0.2">
      <c r="G728" s="3"/>
      <c r="H728" s="2"/>
      <c r="I728" s="12"/>
      <c r="J728" s="113"/>
      <c r="K728" s="107"/>
      <c r="L728" s="108"/>
      <c r="M728" s="56"/>
      <c r="N728" s="107"/>
      <c r="O728" s="107"/>
    </row>
    <row r="729" spans="7:15" x14ac:dyDescent="0.2">
      <c r="G729" s="3"/>
      <c r="H729" s="2"/>
      <c r="I729" s="12"/>
      <c r="J729" s="113"/>
      <c r="K729" s="107"/>
      <c r="L729" s="108"/>
      <c r="M729" s="56"/>
      <c r="N729" s="107"/>
      <c r="O729" s="107"/>
    </row>
    <row r="730" spans="7:15" x14ac:dyDescent="0.2">
      <c r="G730" s="3"/>
      <c r="H730" s="2"/>
      <c r="I730" s="12"/>
      <c r="J730" s="113"/>
      <c r="K730" s="107"/>
      <c r="L730" s="108"/>
      <c r="M730" s="56"/>
      <c r="N730" s="107"/>
      <c r="O730" s="107"/>
    </row>
    <row r="731" spans="7:15" x14ac:dyDescent="0.2">
      <c r="G731" s="3"/>
      <c r="H731" s="2"/>
      <c r="I731" s="12"/>
      <c r="J731" s="113"/>
      <c r="K731" s="107"/>
      <c r="L731" s="108"/>
      <c r="M731" s="56"/>
      <c r="N731" s="107"/>
      <c r="O731" s="107"/>
    </row>
    <row r="732" spans="7:15" x14ac:dyDescent="0.2">
      <c r="G732" s="3"/>
      <c r="H732" s="2"/>
      <c r="I732" s="12"/>
      <c r="J732" s="113"/>
      <c r="K732" s="107"/>
      <c r="L732" s="108"/>
      <c r="M732" s="56"/>
      <c r="N732" s="107"/>
      <c r="O732" s="107"/>
    </row>
    <row r="733" spans="7:15" x14ac:dyDescent="0.2">
      <c r="G733" s="3"/>
      <c r="H733" s="2"/>
      <c r="I733" s="12"/>
      <c r="J733" s="113"/>
      <c r="K733" s="107"/>
      <c r="L733" s="108"/>
      <c r="M733" s="56"/>
      <c r="N733" s="107"/>
      <c r="O733" s="107"/>
    </row>
    <row r="734" spans="7:15" x14ac:dyDescent="0.2">
      <c r="G734" s="3"/>
      <c r="H734" s="2"/>
      <c r="I734" s="12"/>
      <c r="J734" s="113"/>
      <c r="K734" s="107"/>
      <c r="L734" s="108"/>
      <c r="M734" s="56"/>
      <c r="N734" s="107"/>
      <c r="O734" s="107"/>
    </row>
    <row r="735" spans="7:15" x14ac:dyDescent="0.2">
      <c r="G735" s="3"/>
      <c r="H735" s="2"/>
      <c r="I735" s="12"/>
      <c r="J735" s="113"/>
      <c r="K735" s="107"/>
      <c r="L735" s="108"/>
      <c r="M735" s="56"/>
      <c r="N735" s="107"/>
      <c r="O735" s="107"/>
    </row>
    <row r="736" spans="7:15" x14ac:dyDescent="0.2">
      <c r="G736" s="3"/>
      <c r="H736" s="2"/>
      <c r="I736" s="12"/>
      <c r="J736" s="113"/>
      <c r="K736" s="107"/>
      <c r="L736" s="108"/>
      <c r="M736" s="56"/>
      <c r="N736" s="107"/>
      <c r="O736" s="107"/>
    </row>
    <row r="737" spans="7:15" x14ac:dyDescent="0.2">
      <c r="G737" s="3"/>
      <c r="H737" s="2"/>
      <c r="I737" s="12"/>
      <c r="J737" s="113"/>
      <c r="K737" s="107"/>
      <c r="L737" s="108"/>
      <c r="M737" s="56"/>
      <c r="N737" s="107"/>
      <c r="O737" s="107"/>
    </row>
    <row r="738" spans="7:15" x14ac:dyDescent="0.2">
      <c r="G738" s="3"/>
      <c r="H738" s="2"/>
      <c r="I738" s="12"/>
      <c r="J738" s="113"/>
      <c r="K738" s="107"/>
      <c r="L738" s="108"/>
      <c r="M738" s="56"/>
      <c r="N738" s="107"/>
      <c r="O738" s="107"/>
    </row>
    <row r="739" spans="7:15" x14ac:dyDescent="0.2">
      <c r="G739" s="3"/>
      <c r="H739" s="2"/>
      <c r="I739" s="12"/>
      <c r="J739" s="113"/>
      <c r="K739" s="107"/>
      <c r="L739" s="108"/>
      <c r="M739" s="56"/>
      <c r="N739" s="107"/>
      <c r="O739" s="107"/>
    </row>
    <row r="740" spans="7:15" x14ac:dyDescent="0.2">
      <c r="G740" s="3"/>
      <c r="H740" s="2"/>
      <c r="I740" s="12"/>
      <c r="J740" s="113"/>
      <c r="K740" s="107"/>
      <c r="L740" s="108"/>
      <c r="M740" s="56"/>
      <c r="N740" s="107"/>
      <c r="O740" s="107"/>
    </row>
    <row r="741" spans="7:15" x14ac:dyDescent="0.2">
      <c r="G741" s="3"/>
      <c r="H741" s="2"/>
      <c r="I741" s="12"/>
      <c r="J741" s="113"/>
      <c r="K741" s="107"/>
      <c r="L741" s="108"/>
      <c r="M741" s="56"/>
      <c r="N741" s="107"/>
      <c r="O741" s="107"/>
    </row>
    <row r="742" spans="7:15" x14ac:dyDescent="0.2">
      <c r="G742" s="3"/>
      <c r="H742" s="2"/>
      <c r="I742" s="12"/>
      <c r="J742" s="113"/>
      <c r="K742" s="107"/>
      <c r="L742" s="108"/>
      <c r="M742" s="56"/>
      <c r="N742" s="107"/>
      <c r="O742" s="107"/>
    </row>
    <row r="743" spans="7:15" x14ac:dyDescent="0.2">
      <c r="G743" s="3"/>
      <c r="H743" s="2"/>
      <c r="I743" s="12"/>
      <c r="J743" s="113"/>
      <c r="K743" s="107"/>
      <c r="L743" s="108"/>
      <c r="M743" s="56"/>
      <c r="N743" s="107"/>
      <c r="O743" s="107"/>
    </row>
    <row r="744" spans="7:15" x14ac:dyDescent="0.2">
      <c r="G744" s="3"/>
      <c r="H744" s="2"/>
      <c r="I744" s="12"/>
      <c r="J744" s="113"/>
      <c r="K744" s="107"/>
      <c r="L744" s="108"/>
      <c r="M744" s="56"/>
      <c r="N744" s="107"/>
      <c r="O744" s="107"/>
    </row>
    <row r="745" spans="7:15" x14ac:dyDescent="0.2">
      <c r="G745" s="3"/>
      <c r="H745" s="2"/>
      <c r="I745" s="12"/>
      <c r="J745" s="113"/>
      <c r="K745" s="107"/>
      <c r="L745" s="108"/>
      <c r="M745" s="56"/>
      <c r="N745" s="107"/>
      <c r="O745" s="107"/>
    </row>
    <row r="746" spans="7:15" x14ac:dyDescent="0.2">
      <c r="G746" s="3"/>
      <c r="H746" s="2"/>
      <c r="I746" s="12"/>
      <c r="J746" s="113"/>
      <c r="K746" s="107"/>
      <c r="L746" s="108"/>
      <c r="M746" s="56"/>
      <c r="N746" s="107"/>
      <c r="O746" s="107"/>
    </row>
    <row r="747" spans="7:15" x14ac:dyDescent="0.2">
      <c r="G747" s="3"/>
      <c r="H747" s="2"/>
      <c r="I747" s="12"/>
      <c r="J747" s="113"/>
      <c r="K747" s="107"/>
      <c r="L747" s="108"/>
      <c r="M747" s="56"/>
      <c r="N747" s="107"/>
      <c r="O747" s="107"/>
    </row>
    <row r="748" spans="7:15" x14ac:dyDescent="0.2">
      <c r="G748" s="3"/>
      <c r="H748" s="2"/>
      <c r="I748" s="12"/>
      <c r="J748" s="113"/>
      <c r="K748" s="107"/>
      <c r="L748" s="108"/>
      <c r="M748" s="56"/>
      <c r="N748" s="107"/>
      <c r="O748" s="107"/>
    </row>
    <row r="749" spans="7:15" x14ac:dyDescent="0.2">
      <c r="G749" s="3"/>
      <c r="H749" s="2"/>
      <c r="I749" s="12"/>
      <c r="J749" s="113"/>
      <c r="K749" s="107"/>
      <c r="L749" s="108"/>
      <c r="M749" s="56"/>
      <c r="N749" s="107"/>
      <c r="O749" s="107"/>
    </row>
    <row r="750" spans="7:15" x14ac:dyDescent="0.2">
      <c r="G750" s="3"/>
      <c r="H750" s="2"/>
      <c r="I750" s="12"/>
      <c r="J750" s="113"/>
      <c r="K750" s="107"/>
      <c r="L750" s="108"/>
      <c r="M750" s="56"/>
      <c r="N750" s="107"/>
      <c r="O750" s="107"/>
    </row>
    <row r="751" spans="7:15" x14ac:dyDescent="0.2">
      <c r="G751" s="3"/>
      <c r="H751" s="2"/>
      <c r="I751" s="12"/>
      <c r="J751" s="113"/>
      <c r="K751" s="107"/>
      <c r="L751" s="108"/>
      <c r="M751" s="56"/>
      <c r="N751" s="107"/>
      <c r="O751" s="107"/>
    </row>
    <row r="752" spans="7:15" x14ac:dyDescent="0.2">
      <c r="G752" s="3"/>
      <c r="H752" s="2"/>
      <c r="I752" s="12"/>
      <c r="J752" s="113"/>
      <c r="K752" s="107"/>
      <c r="L752" s="108"/>
      <c r="M752" s="56"/>
      <c r="N752" s="107"/>
      <c r="O752" s="107"/>
    </row>
    <row r="753" spans="7:15" x14ac:dyDescent="0.2">
      <c r="G753" s="3"/>
      <c r="H753" s="2"/>
      <c r="I753" s="12"/>
      <c r="J753" s="113"/>
      <c r="K753" s="107"/>
      <c r="L753" s="108"/>
      <c r="M753" s="56"/>
      <c r="N753" s="107"/>
      <c r="O753" s="107"/>
    </row>
    <row r="754" spans="7:15" x14ac:dyDescent="0.2">
      <c r="G754" s="3"/>
      <c r="H754" s="2"/>
      <c r="I754" s="12"/>
      <c r="J754" s="113"/>
      <c r="K754" s="107"/>
      <c r="L754" s="108"/>
      <c r="M754" s="56"/>
      <c r="N754" s="107"/>
      <c r="O754" s="107"/>
    </row>
    <row r="755" spans="7:15" x14ac:dyDescent="0.2">
      <c r="G755" s="3"/>
      <c r="H755" s="2"/>
      <c r="I755" s="12"/>
      <c r="J755" s="113"/>
      <c r="K755" s="107"/>
      <c r="L755" s="108"/>
      <c r="M755" s="56"/>
      <c r="N755" s="107"/>
      <c r="O755" s="107"/>
    </row>
    <row r="756" spans="7:15" x14ac:dyDescent="0.2">
      <c r="G756" s="3"/>
      <c r="H756" s="2"/>
      <c r="I756" s="12"/>
      <c r="J756" s="113"/>
      <c r="K756" s="107"/>
      <c r="L756" s="108"/>
      <c r="M756" s="56"/>
      <c r="N756" s="107"/>
      <c r="O756" s="107"/>
    </row>
    <row r="757" spans="7:15" x14ac:dyDescent="0.2">
      <c r="G757" s="3"/>
      <c r="H757" s="2"/>
      <c r="I757" s="12"/>
      <c r="J757" s="113"/>
      <c r="K757" s="107"/>
      <c r="L757" s="108"/>
      <c r="M757" s="56"/>
      <c r="N757" s="107"/>
      <c r="O757" s="107"/>
    </row>
    <row r="758" spans="7:15" x14ac:dyDescent="0.2">
      <c r="G758" s="3"/>
      <c r="H758" s="2"/>
      <c r="I758" s="12"/>
      <c r="J758" s="113"/>
      <c r="K758" s="107"/>
      <c r="L758" s="108"/>
      <c r="M758" s="56"/>
      <c r="N758" s="107"/>
      <c r="O758" s="107"/>
    </row>
    <row r="759" spans="7:15" x14ac:dyDescent="0.2">
      <c r="G759" s="3"/>
      <c r="H759" s="2"/>
      <c r="I759" s="12"/>
      <c r="J759" s="113"/>
      <c r="K759" s="107"/>
      <c r="L759" s="108"/>
      <c r="M759" s="56"/>
      <c r="N759" s="107"/>
      <c r="O759" s="107"/>
    </row>
    <row r="760" spans="7:15" x14ac:dyDescent="0.2">
      <c r="G760" s="3"/>
      <c r="H760" s="2"/>
      <c r="I760" s="12"/>
      <c r="J760" s="113"/>
      <c r="K760" s="107"/>
      <c r="L760" s="108"/>
      <c r="M760" s="56"/>
      <c r="N760" s="107"/>
      <c r="O760" s="107"/>
    </row>
    <row r="761" spans="7:15" x14ac:dyDescent="0.2">
      <c r="G761" s="3"/>
      <c r="H761" s="2"/>
      <c r="I761" s="12"/>
      <c r="J761" s="113"/>
      <c r="K761" s="107"/>
      <c r="L761" s="108"/>
      <c r="M761" s="56"/>
      <c r="N761" s="107"/>
      <c r="O761" s="107"/>
    </row>
    <row r="762" spans="7:15" x14ac:dyDescent="0.2">
      <c r="G762" s="3"/>
      <c r="H762" s="2"/>
      <c r="I762" s="12"/>
      <c r="J762" s="113"/>
      <c r="K762" s="107"/>
      <c r="L762" s="108"/>
      <c r="M762" s="56"/>
      <c r="N762" s="107"/>
      <c r="O762" s="107"/>
    </row>
    <row r="763" spans="7:15" x14ac:dyDescent="0.2">
      <c r="G763" s="3"/>
      <c r="H763" s="2"/>
      <c r="I763" s="12"/>
      <c r="J763" s="113"/>
      <c r="K763" s="107"/>
      <c r="L763" s="108"/>
      <c r="M763" s="56"/>
      <c r="N763" s="107"/>
      <c r="O763" s="107"/>
    </row>
    <row r="764" spans="7:15" x14ac:dyDescent="0.2">
      <c r="G764" s="3"/>
      <c r="H764" s="2"/>
      <c r="I764" s="12"/>
      <c r="J764" s="113"/>
      <c r="K764" s="107"/>
      <c r="L764" s="108"/>
      <c r="M764" s="56"/>
      <c r="N764" s="107"/>
      <c r="O764" s="107"/>
    </row>
    <row r="765" spans="7:15" x14ac:dyDescent="0.2">
      <c r="G765" s="3"/>
      <c r="H765" s="2"/>
      <c r="I765" s="12"/>
      <c r="J765" s="113"/>
      <c r="K765" s="107"/>
      <c r="L765" s="108"/>
      <c r="M765" s="56"/>
      <c r="N765" s="107"/>
      <c r="O765" s="107"/>
    </row>
    <row r="766" spans="7:15" x14ac:dyDescent="0.2">
      <c r="G766" s="3"/>
      <c r="H766" s="2"/>
      <c r="I766" s="12"/>
      <c r="J766" s="113"/>
      <c r="K766" s="107"/>
      <c r="L766" s="108"/>
      <c r="M766" s="56"/>
      <c r="N766" s="107"/>
      <c r="O766" s="107"/>
    </row>
    <row r="767" spans="7:15" x14ac:dyDescent="0.2">
      <c r="G767" s="3"/>
      <c r="H767" s="2"/>
      <c r="I767" s="12"/>
      <c r="J767" s="113"/>
      <c r="K767" s="107"/>
      <c r="L767" s="108"/>
      <c r="M767" s="56"/>
      <c r="N767" s="107"/>
      <c r="O767" s="107"/>
    </row>
    <row r="768" spans="7:15" x14ac:dyDescent="0.2">
      <c r="G768" s="3"/>
      <c r="H768" s="2"/>
      <c r="I768" s="12"/>
      <c r="J768" s="113"/>
      <c r="K768" s="107"/>
      <c r="L768" s="108"/>
      <c r="M768" s="56"/>
      <c r="N768" s="107"/>
      <c r="O768" s="107"/>
    </row>
    <row r="769" spans="7:15" x14ac:dyDescent="0.2">
      <c r="G769" s="3"/>
      <c r="H769" s="2"/>
      <c r="I769" s="12"/>
      <c r="J769" s="113"/>
      <c r="K769" s="107"/>
      <c r="L769" s="108"/>
      <c r="M769" s="56"/>
      <c r="N769" s="107"/>
      <c r="O769" s="107"/>
    </row>
    <row r="770" spans="7:15" x14ac:dyDescent="0.2">
      <c r="G770" s="3"/>
      <c r="H770" s="2"/>
      <c r="I770" s="12"/>
      <c r="J770" s="113"/>
      <c r="K770" s="107"/>
      <c r="L770" s="108"/>
      <c r="M770" s="56"/>
      <c r="N770" s="107"/>
      <c r="O770" s="107"/>
    </row>
    <row r="771" spans="7:15" x14ac:dyDescent="0.2">
      <c r="G771" s="3"/>
      <c r="H771" s="2"/>
      <c r="I771" s="12"/>
      <c r="J771" s="113"/>
      <c r="K771" s="107"/>
      <c r="L771" s="108"/>
      <c r="M771" s="56"/>
      <c r="N771" s="107"/>
      <c r="O771" s="107"/>
    </row>
    <row r="772" spans="7:15" x14ac:dyDescent="0.2">
      <c r="G772" s="3"/>
      <c r="H772" s="2"/>
      <c r="I772" s="12"/>
      <c r="J772" s="113"/>
      <c r="K772" s="107"/>
      <c r="L772" s="108"/>
      <c r="M772" s="56"/>
      <c r="N772" s="107"/>
      <c r="O772" s="107"/>
    </row>
    <row r="773" spans="7:15" x14ac:dyDescent="0.2">
      <c r="G773" s="3"/>
      <c r="H773" s="2"/>
      <c r="I773" s="12"/>
      <c r="J773" s="113"/>
      <c r="K773" s="107"/>
      <c r="L773" s="108"/>
      <c r="M773" s="56"/>
      <c r="N773" s="107"/>
      <c r="O773" s="107"/>
    </row>
    <row r="774" spans="7:15" x14ac:dyDescent="0.2">
      <c r="G774" s="3"/>
      <c r="H774" s="2"/>
      <c r="I774" s="12"/>
      <c r="J774" s="113"/>
      <c r="K774" s="107"/>
      <c r="L774" s="108"/>
      <c r="M774" s="56"/>
      <c r="N774" s="107"/>
      <c r="O774" s="107"/>
    </row>
    <row r="775" spans="7:15" x14ac:dyDescent="0.2">
      <c r="G775" s="3"/>
      <c r="H775" s="2"/>
      <c r="I775" s="12"/>
      <c r="J775" s="113"/>
      <c r="K775" s="107"/>
      <c r="L775" s="108"/>
      <c r="M775" s="56"/>
      <c r="N775" s="107"/>
      <c r="O775" s="107"/>
    </row>
    <row r="776" spans="7:15" x14ac:dyDescent="0.2">
      <c r="G776" s="3"/>
      <c r="H776" s="2"/>
      <c r="I776" s="12"/>
      <c r="J776" s="113"/>
      <c r="K776" s="107"/>
      <c r="L776" s="108"/>
      <c r="M776" s="56"/>
      <c r="N776" s="107"/>
      <c r="O776" s="107"/>
    </row>
    <row r="777" spans="7:15" x14ac:dyDescent="0.2">
      <c r="G777" s="3"/>
      <c r="H777" s="2"/>
      <c r="I777" s="12"/>
      <c r="J777" s="113"/>
      <c r="K777" s="107"/>
      <c r="L777" s="108"/>
      <c r="M777" s="56"/>
      <c r="N777" s="107"/>
      <c r="O777" s="107"/>
    </row>
    <row r="778" spans="7:15" x14ac:dyDescent="0.2">
      <c r="G778" s="3"/>
      <c r="H778" s="2"/>
      <c r="I778" s="12"/>
      <c r="J778" s="113"/>
      <c r="K778" s="107"/>
      <c r="L778" s="108"/>
      <c r="M778" s="56"/>
      <c r="N778" s="107"/>
      <c r="O778" s="107"/>
    </row>
    <row r="779" spans="7:15" x14ac:dyDescent="0.2">
      <c r="G779" s="3"/>
      <c r="H779" s="2"/>
      <c r="I779" s="12"/>
      <c r="J779" s="113"/>
      <c r="K779" s="107"/>
      <c r="L779" s="108"/>
      <c r="M779" s="56"/>
      <c r="N779" s="107"/>
      <c r="O779" s="107"/>
    </row>
    <row r="780" spans="7:15" x14ac:dyDescent="0.2">
      <c r="G780" s="3"/>
      <c r="H780" s="2"/>
      <c r="I780" s="12"/>
      <c r="J780" s="113"/>
      <c r="K780" s="107"/>
      <c r="L780" s="108"/>
      <c r="M780" s="56"/>
      <c r="N780" s="107"/>
      <c r="O780" s="107"/>
    </row>
    <row r="781" spans="7:15" x14ac:dyDescent="0.2">
      <c r="G781" s="3"/>
      <c r="H781" s="2"/>
      <c r="I781" s="12"/>
      <c r="J781" s="113"/>
      <c r="K781" s="107"/>
      <c r="L781" s="108"/>
      <c r="M781" s="56"/>
      <c r="N781" s="107"/>
      <c r="O781" s="107"/>
    </row>
    <row r="782" spans="7:15" x14ac:dyDescent="0.2">
      <c r="G782" s="3"/>
      <c r="H782" s="2"/>
      <c r="I782" s="12"/>
      <c r="J782" s="113"/>
      <c r="K782" s="107"/>
      <c r="L782" s="108"/>
      <c r="M782" s="56"/>
      <c r="N782" s="107"/>
      <c r="O782" s="107"/>
    </row>
    <row r="783" spans="7:15" x14ac:dyDescent="0.2">
      <c r="G783" s="3"/>
      <c r="H783" s="2"/>
      <c r="I783" s="12"/>
      <c r="J783" s="113"/>
      <c r="K783" s="107"/>
      <c r="L783" s="108"/>
      <c r="M783" s="56"/>
      <c r="N783" s="107"/>
      <c r="O783" s="107"/>
    </row>
    <row r="784" spans="7:15" x14ac:dyDescent="0.2">
      <c r="G784" s="3"/>
      <c r="H784" s="2"/>
      <c r="I784" s="12"/>
      <c r="J784" s="113"/>
      <c r="K784" s="107"/>
      <c r="L784" s="108"/>
      <c r="M784" s="56"/>
      <c r="N784" s="107"/>
      <c r="O784" s="107"/>
    </row>
    <row r="785" spans="7:15" x14ac:dyDescent="0.2">
      <c r="G785" s="3"/>
      <c r="H785" s="2"/>
      <c r="I785" s="12"/>
      <c r="J785" s="113"/>
      <c r="K785" s="107"/>
      <c r="L785" s="108"/>
      <c r="M785" s="56"/>
      <c r="N785" s="107"/>
      <c r="O785" s="107"/>
    </row>
    <row r="786" spans="7:15" x14ac:dyDescent="0.2">
      <c r="G786" s="3"/>
      <c r="H786" s="2"/>
      <c r="I786" s="12"/>
      <c r="J786" s="113"/>
      <c r="K786" s="107"/>
      <c r="L786" s="108"/>
      <c r="M786" s="56"/>
      <c r="N786" s="107"/>
      <c r="O786" s="107"/>
    </row>
    <row r="787" spans="7:15" x14ac:dyDescent="0.2">
      <c r="G787" s="3"/>
      <c r="H787" s="2"/>
      <c r="I787" s="12"/>
      <c r="J787" s="113"/>
      <c r="K787" s="107"/>
      <c r="L787" s="108"/>
      <c r="M787" s="56"/>
      <c r="N787" s="107"/>
      <c r="O787" s="107"/>
    </row>
    <row r="788" spans="7:15" x14ac:dyDescent="0.2">
      <c r="G788" s="3"/>
      <c r="H788" s="2"/>
      <c r="I788" s="12"/>
      <c r="J788" s="113"/>
      <c r="K788" s="107"/>
      <c r="L788" s="108"/>
      <c r="M788" s="56"/>
      <c r="N788" s="107"/>
      <c r="O788" s="107"/>
    </row>
    <row r="789" spans="7:15" x14ac:dyDescent="0.2">
      <c r="G789" s="3"/>
      <c r="H789" s="2"/>
      <c r="I789" s="12"/>
      <c r="J789" s="113"/>
      <c r="K789" s="107"/>
      <c r="L789" s="108"/>
      <c r="M789" s="56"/>
      <c r="N789" s="107"/>
      <c r="O789" s="107"/>
    </row>
    <row r="790" spans="7:15" x14ac:dyDescent="0.2">
      <c r="G790" s="3"/>
      <c r="H790" s="2"/>
      <c r="I790" s="12"/>
      <c r="J790" s="113"/>
      <c r="K790" s="107"/>
      <c r="L790" s="108"/>
      <c r="M790" s="56"/>
      <c r="N790" s="107"/>
      <c r="O790" s="107"/>
    </row>
    <row r="791" spans="7:15" x14ac:dyDescent="0.2">
      <c r="G791" s="3"/>
      <c r="H791" s="2"/>
      <c r="I791" s="12"/>
      <c r="J791" s="113"/>
      <c r="K791" s="107"/>
      <c r="L791" s="108"/>
      <c r="M791" s="56"/>
      <c r="N791" s="107"/>
      <c r="O791" s="107"/>
    </row>
    <row r="792" spans="7:15" x14ac:dyDescent="0.2">
      <c r="G792" s="3"/>
      <c r="H792" s="2"/>
      <c r="I792" s="12"/>
      <c r="J792" s="113"/>
      <c r="K792" s="107"/>
      <c r="L792" s="108"/>
      <c r="M792" s="56"/>
      <c r="N792" s="107"/>
      <c r="O792" s="107"/>
    </row>
    <row r="793" spans="7:15" x14ac:dyDescent="0.2">
      <c r="G793" s="3"/>
      <c r="H793" s="2"/>
      <c r="I793" s="12"/>
      <c r="J793" s="113"/>
      <c r="K793" s="107"/>
      <c r="L793" s="108"/>
      <c r="M793" s="56"/>
      <c r="N793" s="107"/>
      <c r="O793" s="107"/>
    </row>
    <row r="794" spans="7:15" x14ac:dyDescent="0.2">
      <c r="G794" s="3"/>
      <c r="H794" s="2"/>
      <c r="I794" s="12"/>
      <c r="J794" s="113"/>
      <c r="K794" s="107"/>
      <c r="L794" s="108"/>
      <c r="M794" s="56"/>
      <c r="N794" s="107"/>
      <c r="O794" s="107"/>
    </row>
    <row r="795" spans="7:15" x14ac:dyDescent="0.2">
      <c r="G795" s="3"/>
      <c r="H795" s="2"/>
      <c r="I795" s="12"/>
      <c r="J795" s="113"/>
      <c r="K795" s="107"/>
      <c r="L795" s="108"/>
      <c r="M795" s="56"/>
      <c r="N795" s="107"/>
      <c r="O795" s="107"/>
    </row>
    <row r="796" spans="7:15" x14ac:dyDescent="0.2">
      <c r="G796" s="3"/>
      <c r="H796" s="2"/>
      <c r="I796" s="12"/>
      <c r="J796" s="113"/>
      <c r="K796" s="107"/>
      <c r="L796" s="108"/>
      <c r="M796" s="56"/>
      <c r="N796" s="107"/>
      <c r="O796" s="107"/>
    </row>
    <row r="797" spans="7:15" x14ac:dyDescent="0.2">
      <c r="G797" s="3"/>
      <c r="H797" s="2"/>
      <c r="I797" s="12"/>
      <c r="J797" s="113"/>
      <c r="K797" s="107"/>
      <c r="L797" s="108"/>
      <c r="M797" s="56"/>
      <c r="N797" s="107"/>
      <c r="O797" s="107"/>
    </row>
    <row r="798" spans="7:15" x14ac:dyDescent="0.2">
      <c r="G798" s="3"/>
      <c r="H798" s="2"/>
      <c r="I798" s="12"/>
      <c r="J798" s="113"/>
      <c r="K798" s="107"/>
      <c r="L798" s="108"/>
      <c r="M798" s="56"/>
      <c r="N798" s="107"/>
      <c r="O798" s="107"/>
    </row>
    <row r="799" spans="7:15" x14ac:dyDescent="0.2">
      <c r="G799" s="3"/>
      <c r="H799" s="2"/>
      <c r="I799" s="12"/>
      <c r="J799" s="113"/>
      <c r="K799" s="107"/>
      <c r="L799" s="108"/>
      <c r="M799" s="56"/>
      <c r="N799" s="107"/>
      <c r="O799" s="107"/>
    </row>
    <row r="800" spans="7:15" x14ac:dyDescent="0.2">
      <c r="G800" s="3"/>
      <c r="H800" s="2"/>
      <c r="I800" s="12"/>
      <c r="J800" s="113"/>
      <c r="K800" s="107"/>
      <c r="L800" s="108"/>
      <c r="M800" s="56"/>
      <c r="N800" s="107"/>
      <c r="O800" s="107"/>
    </row>
    <row r="801" spans="7:15" x14ac:dyDescent="0.2">
      <c r="G801" s="3"/>
      <c r="H801" s="2"/>
      <c r="I801" s="12"/>
      <c r="J801" s="113"/>
      <c r="K801" s="107"/>
      <c r="L801" s="108"/>
      <c r="M801" s="56"/>
      <c r="N801" s="107"/>
      <c r="O801" s="107"/>
    </row>
    <row r="802" spans="7:15" x14ac:dyDescent="0.2">
      <c r="G802" s="3"/>
      <c r="H802" s="2"/>
      <c r="I802" s="12"/>
      <c r="J802" s="113"/>
      <c r="K802" s="107"/>
      <c r="L802" s="108"/>
      <c r="M802" s="56"/>
      <c r="N802" s="107"/>
      <c r="O802" s="107"/>
    </row>
    <row r="803" spans="7:15" x14ac:dyDescent="0.2">
      <c r="G803" s="3"/>
      <c r="H803" s="2"/>
      <c r="I803" s="12"/>
      <c r="J803" s="113"/>
      <c r="K803" s="107"/>
      <c r="L803" s="108"/>
      <c r="M803" s="56"/>
      <c r="N803" s="107"/>
      <c r="O803" s="107"/>
    </row>
    <row r="804" spans="7:15" x14ac:dyDescent="0.2">
      <c r="G804" s="3"/>
      <c r="H804" s="2"/>
      <c r="I804" s="12"/>
      <c r="J804" s="113"/>
      <c r="K804" s="107"/>
      <c r="L804" s="108"/>
      <c r="M804" s="56"/>
      <c r="N804" s="107"/>
      <c r="O804" s="107"/>
    </row>
    <row r="805" spans="7:15" x14ac:dyDescent="0.2">
      <c r="G805" s="3"/>
      <c r="H805" s="2"/>
      <c r="I805" s="12"/>
      <c r="J805" s="113"/>
      <c r="K805" s="107"/>
      <c r="L805" s="108"/>
      <c r="M805" s="56"/>
      <c r="N805" s="107"/>
      <c r="O805" s="107"/>
    </row>
    <row r="806" spans="7:15" x14ac:dyDescent="0.2">
      <c r="G806" s="3"/>
      <c r="H806" s="2"/>
      <c r="I806" s="12"/>
      <c r="J806" s="113"/>
      <c r="K806" s="107"/>
      <c r="L806" s="108"/>
      <c r="M806" s="56"/>
      <c r="N806" s="107"/>
      <c r="O806" s="107"/>
    </row>
    <row r="807" spans="7:15" x14ac:dyDescent="0.2">
      <c r="G807" s="3"/>
      <c r="H807" s="2"/>
      <c r="I807" s="12"/>
      <c r="J807" s="113"/>
      <c r="K807" s="107"/>
      <c r="L807" s="108"/>
      <c r="M807" s="56"/>
      <c r="N807" s="107"/>
      <c r="O807" s="107"/>
    </row>
    <row r="808" spans="7:15" x14ac:dyDescent="0.2">
      <c r="G808" s="3"/>
      <c r="H808" s="2"/>
      <c r="I808" s="12"/>
      <c r="J808" s="113"/>
      <c r="K808" s="107"/>
      <c r="L808" s="108"/>
      <c r="M808" s="56"/>
      <c r="N808" s="107"/>
      <c r="O808" s="107"/>
    </row>
    <row r="809" spans="7:15" x14ac:dyDescent="0.2">
      <c r="G809" s="3"/>
      <c r="H809" s="2"/>
      <c r="I809" s="12"/>
      <c r="J809" s="113"/>
      <c r="K809" s="107"/>
      <c r="L809" s="108"/>
      <c r="M809" s="56"/>
      <c r="N809" s="107"/>
      <c r="O809" s="107"/>
    </row>
    <row r="810" spans="7:15" x14ac:dyDescent="0.2">
      <c r="G810" s="3"/>
      <c r="H810" s="2"/>
      <c r="I810" s="12"/>
      <c r="J810" s="113"/>
      <c r="K810" s="107"/>
      <c r="L810" s="108"/>
      <c r="M810" s="56"/>
      <c r="N810" s="107"/>
      <c r="O810" s="107"/>
    </row>
    <row r="811" spans="7:15" x14ac:dyDescent="0.2">
      <c r="G811" s="3"/>
      <c r="H811" s="2"/>
      <c r="I811" s="12"/>
      <c r="J811" s="113"/>
      <c r="K811" s="107"/>
      <c r="L811" s="108"/>
      <c r="M811" s="56"/>
      <c r="N811" s="107"/>
      <c r="O811" s="107"/>
    </row>
    <row r="812" spans="7:15" x14ac:dyDescent="0.2">
      <c r="G812" s="3"/>
      <c r="H812" s="2"/>
      <c r="I812" s="12"/>
      <c r="J812" s="113"/>
      <c r="K812" s="107"/>
      <c r="L812" s="108"/>
      <c r="M812" s="56"/>
      <c r="N812" s="107"/>
      <c r="O812" s="107"/>
    </row>
    <row r="813" spans="7:15" x14ac:dyDescent="0.2">
      <c r="G813" s="3"/>
      <c r="H813" s="2"/>
      <c r="I813" s="12"/>
      <c r="J813" s="113"/>
      <c r="K813" s="107"/>
      <c r="L813" s="108"/>
      <c r="M813" s="56"/>
      <c r="N813" s="107"/>
      <c r="O813" s="107"/>
    </row>
    <row r="814" spans="7:15" x14ac:dyDescent="0.2">
      <c r="G814" s="3"/>
      <c r="H814" s="2"/>
      <c r="I814" s="12"/>
      <c r="J814" s="113"/>
      <c r="K814" s="107"/>
      <c r="L814" s="108"/>
      <c r="M814" s="56"/>
      <c r="N814" s="107"/>
      <c r="O814" s="107"/>
    </row>
    <row r="815" spans="7:15" x14ac:dyDescent="0.2">
      <c r="G815" s="3"/>
      <c r="H815" s="2"/>
      <c r="I815" s="12"/>
      <c r="J815" s="113"/>
      <c r="K815" s="107"/>
      <c r="L815" s="108"/>
      <c r="M815" s="56"/>
      <c r="N815" s="107"/>
      <c r="O815" s="107"/>
    </row>
    <row r="816" spans="7:15" x14ac:dyDescent="0.2">
      <c r="G816" s="3"/>
      <c r="H816" s="2"/>
      <c r="I816" s="12"/>
      <c r="J816" s="113"/>
      <c r="K816" s="107"/>
      <c r="L816" s="108"/>
      <c r="M816" s="56"/>
      <c r="N816" s="107"/>
      <c r="O816" s="107"/>
    </row>
    <row r="817" spans="7:15" x14ac:dyDescent="0.2">
      <c r="G817" s="3"/>
      <c r="H817" s="2"/>
      <c r="I817" s="12"/>
      <c r="J817" s="113"/>
      <c r="K817" s="107"/>
      <c r="L817" s="108"/>
      <c r="M817" s="56"/>
      <c r="N817" s="107"/>
      <c r="O817" s="107"/>
    </row>
    <row r="818" spans="7:15" x14ac:dyDescent="0.2">
      <c r="G818" s="3"/>
      <c r="H818" s="2"/>
      <c r="I818" s="12"/>
      <c r="J818" s="113"/>
      <c r="K818" s="107"/>
      <c r="L818" s="108"/>
      <c r="M818" s="56"/>
      <c r="N818" s="107"/>
      <c r="O818" s="107"/>
    </row>
    <row r="819" spans="7:15" x14ac:dyDescent="0.2">
      <c r="G819" s="3"/>
      <c r="H819" s="2"/>
      <c r="I819" s="12"/>
      <c r="J819" s="113"/>
      <c r="K819" s="107"/>
      <c r="L819" s="108"/>
      <c r="M819" s="56"/>
      <c r="N819" s="107"/>
      <c r="O819" s="107"/>
    </row>
    <row r="820" spans="7:15" x14ac:dyDescent="0.2">
      <c r="G820" s="3"/>
      <c r="H820" s="2"/>
      <c r="I820" s="12"/>
      <c r="J820" s="113"/>
      <c r="K820" s="107"/>
      <c r="L820" s="108"/>
      <c r="M820" s="56"/>
      <c r="N820" s="107"/>
      <c r="O820" s="107"/>
    </row>
    <row r="821" spans="7:15" x14ac:dyDescent="0.2">
      <c r="G821" s="3"/>
      <c r="H821" s="2"/>
      <c r="I821" s="12"/>
      <c r="J821" s="113"/>
      <c r="K821" s="107"/>
      <c r="L821" s="108"/>
      <c r="M821" s="56"/>
      <c r="N821" s="107"/>
      <c r="O821" s="107"/>
    </row>
    <row r="822" spans="7:15" x14ac:dyDescent="0.2">
      <c r="G822" s="3"/>
      <c r="H822" s="2"/>
      <c r="I822" s="12"/>
      <c r="J822" s="113"/>
      <c r="K822" s="107"/>
      <c r="L822" s="108"/>
      <c r="M822" s="56"/>
      <c r="N822" s="107"/>
      <c r="O822" s="107"/>
    </row>
    <row r="823" spans="7:15" x14ac:dyDescent="0.2">
      <c r="G823" s="3"/>
      <c r="H823" s="2"/>
      <c r="I823" s="12"/>
      <c r="J823" s="113"/>
      <c r="K823" s="107"/>
      <c r="L823" s="108"/>
      <c r="M823" s="56"/>
      <c r="N823" s="107"/>
      <c r="O823" s="107"/>
    </row>
    <row r="824" spans="7:15" x14ac:dyDescent="0.2">
      <c r="G824" s="3"/>
      <c r="H824" s="2"/>
      <c r="I824" s="12"/>
      <c r="J824" s="113"/>
      <c r="K824" s="107"/>
      <c r="L824" s="108"/>
      <c r="M824" s="56"/>
      <c r="N824" s="107"/>
      <c r="O824" s="107"/>
    </row>
    <row r="825" spans="7:15" x14ac:dyDescent="0.2">
      <c r="G825" s="3"/>
      <c r="H825" s="2"/>
      <c r="I825" s="12"/>
      <c r="J825" s="113"/>
      <c r="K825" s="107"/>
      <c r="L825" s="108"/>
      <c r="M825" s="56"/>
      <c r="N825" s="107"/>
      <c r="O825" s="107"/>
    </row>
    <row r="826" spans="7:15" x14ac:dyDescent="0.2">
      <c r="G826" s="3"/>
      <c r="H826" s="2"/>
      <c r="I826" s="12"/>
      <c r="J826" s="113"/>
      <c r="K826" s="107"/>
      <c r="L826" s="108"/>
      <c r="M826" s="56"/>
      <c r="N826" s="107"/>
      <c r="O826" s="107"/>
    </row>
    <row r="827" spans="7:15" x14ac:dyDescent="0.2">
      <c r="G827" s="3"/>
      <c r="H827" s="2"/>
      <c r="I827" s="12"/>
      <c r="J827" s="113"/>
      <c r="K827" s="107"/>
      <c r="L827" s="108"/>
      <c r="M827" s="56"/>
      <c r="N827" s="107"/>
      <c r="O827" s="107"/>
    </row>
    <row r="828" spans="7:15" x14ac:dyDescent="0.2">
      <c r="G828" s="3"/>
      <c r="H828" s="2"/>
      <c r="I828" s="12"/>
      <c r="J828" s="113"/>
      <c r="K828" s="107"/>
      <c r="L828" s="108"/>
      <c r="M828" s="56"/>
      <c r="N828" s="107"/>
      <c r="O828" s="107"/>
    </row>
    <row r="829" spans="7:15" x14ac:dyDescent="0.2">
      <c r="G829" s="3"/>
      <c r="H829" s="2"/>
      <c r="I829" s="12"/>
      <c r="J829" s="113"/>
      <c r="K829" s="107"/>
      <c r="L829" s="108"/>
      <c r="M829" s="56"/>
      <c r="N829" s="107"/>
      <c r="O829" s="107"/>
    </row>
    <row r="830" spans="7:15" x14ac:dyDescent="0.2">
      <c r="G830" s="3"/>
      <c r="H830" s="2"/>
      <c r="I830" s="12"/>
      <c r="J830" s="113"/>
      <c r="K830" s="107"/>
      <c r="L830" s="108"/>
      <c r="M830" s="56"/>
      <c r="N830" s="107"/>
      <c r="O830" s="107"/>
    </row>
    <row r="831" spans="7:15" x14ac:dyDescent="0.2">
      <c r="G831" s="3"/>
      <c r="H831" s="2"/>
      <c r="I831" s="12"/>
      <c r="J831" s="113"/>
      <c r="K831" s="107"/>
      <c r="L831" s="108"/>
      <c r="M831" s="56"/>
      <c r="N831" s="107"/>
      <c r="O831" s="107"/>
    </row>
    <row r="832" spans="7:15" x14ac:dyDescent="0.2">
      <c r="G832" s="3"/>
      <c r="H832" s="2"/>
      <c r="I832" s="12"/>
      <c r="J832" s="113"/>
      <c r="K832" s="107"/>
      <c r="L832" s="108"/>
      <c r="M832" s="56"/>
      <c r="N832" s="107"/>
      <c r="O832" s="107"/>
    </row>
    <row r="833" spans="7:15" x14ac:dyDescent="0.2">
      <c r="G833" s="3"/>
      <c r="H833" s="2"/>
      <c r="I833" s="12"/>
      <c r="J833" s="113"/>
      <c r="K833" s="107"/>
      <c r="L833" s="108"/>
      <c r="M833" s="56"/>
      <c r="N833" s="107"/>
      <c r="O833" s="107"/>
    </row>
    <row r="834" spans="7:15" x14ac:dyDescent="0.2">
      <c r="G834" s="3"/>
      <c r="H834" s="2"/>
      <c r="I834" s="12"/>
      <c r="J834" s="113"/>
      <c r="K834" s="107"/>
      <c r="L834" s="108"/>
      <c r="M834" s="56"/>
      <c r="N834" s="107"/>
      <c r="O834" s="107"/>
    </row>
    <row r="835" spans="7:15" x14ac:dyDescent="0.2">
      <c r="G835" s="3"/>
      <c r="H835" s="2"/>
      <c r="I835" s="12"/>
      <c r="J835" s="113"/>
      <c r="K835" s="107"/>
      <c r="L835" s="108"/>
      <c r="M835" s="56"/>
      <c r="N835" s="107"/>
      <c r="O835" s="107"/>
    </row>
    <row r="836" spans="7:15" x14ac:dyDescent="0.2">
      <c r="G836" s="3"/>
      <c r="H836" s="2"/>
      <c r="I836" s="12"/>
      <c r="J836" s="113"/>
      <c r="K836" s="107"/>
      <c r="L836" s="108"/>
      <c r="M836" s="56"/>
      <c r="N836" s="107"/>
      <c r="O836" s="107"/>
    </row>
    <row r="837" spans="7:15" x14ac:dyDescent="0.2">
      <c r="G837" s="3"/>
      <c r="H837" s="2"/>
      <c r="I837" s="12"/>
      <c r="J837" s="113"/>
      <c r="K837" s="107"/>
      <c r="L837" s="108"/>
      <c r="M837" s="56"/>
      <c r="N837" s="107"/>
      <c r="O837" s="107"/>
    </row>
    <row r="838" spans="7:15" x14ac:dyDescent="0.2">
      <c r="G838" s="3"/>
      <c r="H838" s="2"/>
      <c r="I838" s="12"/>
      <c r="J838" s="113"/>
      <c r="K838" s="107"/>
      <c r="L838" s="108"/>
      <c r="M838" s="56"/>
      <c r="N838" s="107"/>
      <c r="O838" s="107"/>
    </row>
    <row r="839" spans="7:15" x14ac:dyDescent="0.2">
      <c r="G839" s="3"/>
      <c r="H839" s="2"/>
      <c r="I839" s="12"/>
      <c r="J839" s="113"/>
      <c r="K839" s="107"/>
      <c r="L839" s="108"/>
      <c r="M839" s="56"/>
      <c r="N839" s="107"/>
      <c r="O839" s="107"/>
    </row>
    <row r="840" spans="7:15" x14ac:dyDescent="0.2">
      <c r="G840" s="3"/>
      <c r="H840" s="2"/>
      <c r="I840" s="12"/>
      <c r="J840" s="113"/>
      <c r="K840" s="107"/>
      <c r="L840" s="108"/>
      <c r="M840" s="56"/>
      <c r="N840" s="107"/>
      <c r="O840" s="107"/>
    </row>
    <row r="841" spans="7:15" x14ac:dyDescent="0.2">
      <c r="G841" s="3"/>
      <c r="H841" s="2"/>
      <c r="I841" s="12"/>
      <c r="J841" s="113"/>
      <c r="K841" s="107"/>
      <c r="L841" s="108"/>
      <c r="M841" s="56"/>
      <c r="N841" s="107"/>
      <c r="O841" s="107"/>
    </row>
    <row r="842" spans="7:15" x14ac:dyDescent="0.2">
      <c r="G842" s="3"/>
      <c r="H842" s="2"/>
      <c r="I842" s="12"/>
      <c r="J842" s="113"/>
      <c r="K842" s="107"/>
      <c r="L842" s="108"/>
      <c r="M842" s="56"/>
      <c r="N842" s="107"/>
      <c r="O842" s="107"/>
    </row>
    <row r="843" spans="7:15" x14ac:dyDescent="0.2">
      <c r="G843" s="3"/>
      <c r="H843" s="2"/>
      <c r="I843" s="12"/>
      <c r="J843" s="113"/>
      <c r="K843" s="107"/>
      <c r="L843" s="108"/>
      <c r="M843" s="56"/>
      <c r="N843" s="107"/>
      <c r="O843" s="107"/>
    </row>
    <row r="844" spans="7:15" x14ac:dyDescent="0.2">
      <c r="G844" s="3"/>
      <c r="H844" s="2"/>
      <c r="I844" s="12"/>
      <c r="J844" s="113"/>
      <c r="K844" s="107"/>
      <c r="L844" s="108"/>
      <c r="M844" s="56"/>
      <c r="N844" s="107"/>
      <c r="O844" s="107"/>
    </row>
    <row r="845" spans="7:15" x14ac:dyDescent="0.2">
      <c r="G845" s="3"/>
      <c r="H845" s="2"/>
      <c r="I845" s="12"/>
      <c r="J845" s="113"/>
      <c r="K845" s="107"/>
      <c r="L845" s="108"/>
      <c r="M845" s="56"/>
      <c r="N845" s="107"/>
      <c r="O845" s="107"/>
    </row>
    <row r="846" spans="7:15" x14ac:dyDescent="0.2">
      <c r="G846" s="3"/>
      <c r="H846" s="2"/>
      <c r="I846" s="12"/>
      <c r="J846" s="113"/>
      <c r="K846" s="107"/>
      <c r="L846" s="108"/>
      <c r="M846" s="56"/>
      <c r="N846" s="107"/>
      <c r="O846" s="107"/>
    </row>
    <row r="847" spans="7:15" x14ac:dyDescent="0.2">
      <c r="G847" s="3"/>
      <c r="H847" s="2"/>
      <c r="I847" s="12"/>
      <c r="J847" s="113"/>
      <c r="K847" s="107"/>
      <c r="L847" s="108"/>
      <c r="M847" s="56"/>
      <c r="N847" s="107"/>
      <c r="O847" s="107"/>
    </row>
    <row r="848" spans="7:15" x14ac:dyDescent="0.2">
      <c r="G848" s="3"/>
      <c r="H848" s="2"/>
      <c r="I848" s="12"/>
      <c r="J848" s="113"/>
      <c r="K848" s="107"/>
      <c r="L848" s="108"/>
      <c r="M848" s="56"/>
      <c r="N848" s="107"/>
      <c r="O848" s="107"/>
    </row>
    <row r="849" spans="7:15" x14ac:dyDescent="0.2">
      <c r="G849" s="3"/>
      <c r="H849" s="2"/>
      <c r="I849" s="12"/>
      <c r="J849" s="113"/>
      <c r="K849" s="107"/>
      <c r="L849" s="108"/>
      <c r="M849" s="56"/>
      <c r="N849" s="107"/>
      <c r="O849" s="107"/>
    </row>
    <row r="850" spans="7:15" x14ac:dyDescent="0.2">
      <c r="G850" s="3"/>
      <c r="H850" s="2"/>
      <c r="I850" s="12"/>
      <c r="J850" s="113"/>
      <c r="K850" s="107"/>
      <c r="L850" s="108"/>
      <c r="M850" s="56"/>
      <c r="N850" s="107"/>
      <c r="O850" s="107"/>
    </row>
    <row r="851" spans="7:15" x14ac:dyDescent="0.2">
      <c r="G851" s="3"/>
      <c r="H851" s="2"/>
      <c r="I851" s="12"/>
      <c r="J851" s="113"/>
      <c r="K851" s="107"/>
      <c r="L851" s="108"/>
      <c r="M851" s="56"/>
      <c r="N851" s="107"/>
      <c r="O851" s="107"/>
    </row>
    <row r="852" spans="7:15" x14ac:dyDescent="0.2">
      <c r="G852" s="3"/>
      <c r="H852" s="2"/>
      <c r="I852" s="12"/>
      <c r="J852" s="113"/>
      <c r="K852" s="107"/>
      <c r="L852" s="108"/>
      <c r="M852" s="56"/>
      <c r="N852" s="107"/>
      <c r="O852" s="107"/>
    </row>
    <row r="853" spans="7:15" x14ac:dyDescent="0.2">
      <c r="G853" s="3"/>
      <c r="H853" s="2"/>
      <c r="I853" s="12"/>
      <c r="J853" s="113"/>
      <c r="K853" s="107"/>
      <c r="L853" s="108"/>
      <c r="M853" s="56"/>
      <c r="N853" s="107"/>
      <c r="O853" s="107"/>
    </row>
    <row r="854" spans="7:15" x14ac:dyDescent="0.2">
      <c r="G854" s="3"/>
      <c r="H854" s="2"/>
      <c r="I854" s="12"/>
      <c r="J854" s="113"/>
      <c r="K854" s="107"/>
      <c r="L854" s="108"/>
      <c r="M854" s="56"/>
      <c r="N854" s="107"/>
      <c r="O854" s="107"/>
    </row>
    <row r="855" spans="7:15" x14ac:dyDescent="0.2">
      <c r="G855" s="3"/>
      <c r="H855" s="2"/>
      <c r="I855" s="12"/>
      <c r="J855" s="113"/>
      <c r="K855" s="107"/>
      <c r="L855" s="108"/>
      <c r="M855" s="56"/>
      <c r="N855" s="107"/>
      <c r="O855" s="107"/>
    </row>
    <row r="856" spans="7:15" x14ac:dyDescent="0.2">
      <c r="G856" s="3"/>
      <c r="H856" s="2"/>
      <c r="I856" s="12"/>
      <c r="J856" s="113"/>
      <c r="K856" s="107"/>
      <c r="L856" s="108"/>
      <c r="M856" s="56"/>
      <c r="N856" s="107"/>
      <c r="O856" s="107"/>
    </row>
    <row r="857" spans="7:15" x14ac:dyDescent="0.2">
      <c r="G857" s="3"/>
      <c r="H857" s="2"/>
      <c r="I857" s="12"/>
      <c r="J857" s="113"/>
      <c r="K857" s="107"/>
      <c r="L857" s="108"/>
      <c r="M857" s="56"/>
      <c r="N857" s="107"/>
      <c r="O857" s="107"/>
    </row>
    <row r="858" spans="7:15" x14ac:dyDescent="0.2">
      <c r="G858" s="3"/>
      <c r="H858" s="2"/>
      <c r="I858" s="12"/>
      <c r="J858" s="113"/>
      <c r="K858" s="107"/>
      <c r="L858" s="108"/>
      <c r="M858" s="56"/>
      <c r="N858" s="107"/>
      <c r="O858" s="107"/>
    </row>
    <row r="859" spans="7:15" x14ac:dyDescent="0.2">
      <c r="G859" s="3"/>
      <c r="H859" s="2"/>
      <c r="I859" s="12"/>
      <c r="J859" s="113"/>
      <c r="K859" s="107"/>
      <c r="L859" s="108"/>
      <c r="M859" s="56"/>
      <c r="N859" s="107"/>
      <c r="O859" s="107"/>
    </row>
    <row r="860" spans="7:15" x14ac:dyDescent="0.2">
      <c r="G860" s="3"/>
      <c r="H860" s="2"/>
      <c r="I860" s="12"/>
      <c r="J860" s="113"/>
      <c r="K860" s="107"/>
      <c r="L860" s="108"/>
      <c r="M860" s="56"/>
      <c r="N860" s="107"/>
      <c r="O860" s="107"/>
    </row>
    <row r="861" spans="7:15" x14ac:dyDescent="0.2">
      <c r="G861" s="3"/>
      <c r="H861" s="2"/>
      <c r="I861" s="12"/>
      <c r="J861" s="113"/>
      <c r="K861" s="107"/>
      <c r="L861" s="108"/>
      <c r="M861" s="56"/>
      <c r="N861" s="107"/>
      <c r="O861" s="107"/>
    </row>
    <row r="862" spans="7:15" x14ac:dyDescent="0.2">
      <c r="G862" s="3"/>
      <c r="H862" s="2"/>
      <c r="I862" s="12"/>
      <c r="J862" s="113"/>
      <c r="K862" s="107"/>
      <c r="L862" s="108"/>
      <c r="M862" s="56"/>
      <c r="N862" s="107"/>
      <c r="O862" s="107"/>
    </row>
    <row r="863" spans="7:15" x14ac:dyDescent="0.2">
      <c r="G863" s="3"/>
      <c r="H863" s="2"/>
      <c r="I863" s="12"/>
      <c r="J863" s="113"/>
      <c r="K863" s="107"/>
      <c r="L863" s="108"/>
      <c r="M863" s="56"/>
      <c r="N863" s="107"/>
      <c r="O863" s="107"/>
    </row>
    <row r="864" spans="7:15" x14ac:dyDescent="0.2">
      <c r="G864" s="3"/>
      <c r="H864" s="2"/>
      <c r="I864" s="12"/>
      <c r="J864" s="113"/>
      <c r="K864" s="107"/>
      <c r="L864" s="108"/>
      <c r="M864" s="56"/>
      <c r="N864" s="107"/>
      <c r="O864" s="107"/>
    </row>
    <row r="865" spans="7:15" x14ac:dyDescent="0.2">
      <c r="G865" s="3"/>
      <c r="H865" s="2"/>
      <c r="I865" s="12"/>
      <c r="J865" s="113"/>
      <c r="K865" s="107"/>
      <c r="L865" s="108"/>
      <c r="M865" s="56"/>
      <c r="N865" s="107"/>
      <c r="O865" s="107"/>
    </row>
    <row r="866" spans="7:15" x14ac:dyDescent="0.2">
      <c r="G866" s="3"/>
      <c r="H866" s="2"/>
      <c r="I866" s="12"/>
      <c r="J866" s="113"/>
      <c r="K866" s="107"/>
      <c r="L866" s="108"/>
      <c r="M866" s="56"/>
      <c r="N866" s="107"/>
      <c r="O866" s="107"/>
    </row>
    <row r="867" spans="7:15" x14ac:dyDescent="0.2">
      <c r="G867" s="3"/>
      <c r="H867" s="2"/>
      <c r="I867" s="12"/>
      <c r="J867" s="113"/>
      <c r="K867" s="107"/>
      <c r="L867" s="108"/>
      <c r="M867" s="56"/>
      <c r="N867" s="107"/>
      <c r="O867" s="107"/>
    </row>
    <row r="868" spans="7:15" x14ac:dyDescent="0.2">
      <c r="G868" s="3"/>
      <c r="H868" s="2"/>
      <c r="I868" s="12"/>
      <c r="J868" s="113"/>
      <c r="K868" s="107"/>
      <c r="L868" s="108"/>
      <c r="M868" s="56"/>
      <c r="N868" s="107"/>
      <c r="O868" s="107"/>
    </row>
    <row r="869" spans="7:15" x14ac:dyDescent="0.2">
      <c r="G869" s="3"/>
      <c r="H869" s="2"/>
      <c r="I869" s="12"/>
      <c r="J869" s="113"/>
      <c r="K869" s="107"/>
      <c r="L869" s="108"/>
      <c r="M869" s="56"/>
      <c r="N869" s="107"/>
      <c r="O869" s="107"/>
    </row>
    <row r="870" spans="7:15" x14ac:dyDescent="0.2">
      <c r="G870" s="3"/>
      <c r="H870" s="2"/>
      <c r="I870" s="12"/>
      <c r="J870" s="113"/>
      <c r="K870" s="107"/>
      <c r="L870" s="108"/>
      <c r="M870" s="56"/>
      <c r="N870" s="107"/>
      <c r="O870" s="107"/>
    </row>
    <row r="871" spans="7:15" x14ac:dyDescent="0.2">
      <c r="G871" s="3"/>
      <c r="H871" s="2"/>
      <c r="I871" s="12"/>
      <c r="J871" s="113"/>
      <c r="K871" s="107"/>
      <c r="L871" s="108"/>
      <c r="M871" s="56"/>
      <c r="N871" s="107"/>
      <c r="O871" s="107"/>
    </row>
    <row r="872" spans="7:15" x14ac:dyDescent="0.2">
      <c r="G872" s="3"/>
      <c r="H872" s="2"/>
      <c r="I872" s="12"/>
      <c r="J872" s="113"/>
      <c r="K872" s="107"/>
      <c r="L872" s="108"/>
      <c r="M872" s="56"/>
      <c r="N872" s="107"/>
      <c r="O872" s="107"/>
    </row>
    <row r="873" spans="7:15" x14ac:dyDescent="0.2">
      <c r="G873" s="3"/>
      <c r="H873" s="2"/>
      <c r="I873" s="12"/>
      <c r="J873" s="113"/>
      <c r="K873" s="107"/>
      <c r="L873" s="108"/>
      <c r="M873" s="56"/>
      <c r="N873" s="107"/>
      <c r="O873" s="107"/>
    </row>
    <row r="874" spans="7:15" x14ac:dyDescent="0.2">
      <c r="G874" s="3"/>
      <c r="H874" s="2"/>
      <c r="I874" s="12"/>
      <c r="J874" s="113"/>
      <c r="K874" s="107"/>
      <c r="L874" s="108"/>
      <c r="M874" s="56"/>
      <c r="N874" s="107"/>
      <c r="O874" s="107"/>
    </row>
    <row r="875" spans="7:15" x14ac:dyDescent="0.2">
      <c r="G875" s="3"/>
      <c r="H875" s="2"/>
      <c r="I875" s="12"/>
      <c r="J875" s="113"/>
      <c r="K875" s="107"/>
      <c r="L875" s="108"/>
      <c r="M875" s="56"/>
      <c r="N875" s="107"/>
      <c r="O875" s="107"/>
    </row>
    <row r="876" spans="7:15" x14ac:dyDescent="0.2">
      <c r="G876" s="3"/>
      <c r="H876" s="2"/>
      <c r="I876" s="12"/>
      <c r="J876" s="113"/>
      <c r="K876" s="107"/>
      <c r="L876" s="108"/>
      <c r="M876" s="56"/>
      <c r="N876" s="107"/>
      <c r="O876" s="107"/>
    </row>
    <row r="877" spans="7:15" x14ac:dyDescent="0.2">
      <c r="G877" s="3"/>
      <c r="H877" s="2"/>
      <c r="I877" s="12"/>
      <c r="J877" s="113"/>
      <c r="K877" s="107"/>
      <c r="L877" s="108"/>
      <c r="M877" s="56"/>
      <c r="N877" s="107"/>
      <c r="O877" s="107"/>
    </row>
    <row r="878" spans="7:15" x14ac:dyDescent="0.2">
      <c r="G878" s="3"/>
      <c r="H878" s="2"/>
      <c r="I878" s="12"/>
      <c r="J878" s="113"/>
      <c r="K878" s="107"/>
      <c r="L878" s="108"/>
      <c r="M878" s="56"/>
      <c r="N878" s="107"/>
      <c r="O878" s="107"/>
    </row>
    <row r="879" spans="7:15" x14ac:dyDescent="0.2">
      <c r="G879" s="3"/>
      <c r="H879" s="2"/>
      <c r="I879" s="12"/>
      <c r="J879" s="113"/>
      <c r="K879" s="107"/>
      <c r="L879" s="108"/>
      <c r="M879" s="56"/>
      <c r="N879" s="107"/>
      <c r="O879" s="107"/>
    </row>
    <row r="880" spans="7:15" x14ac:dyDescent="0.2">
      <c r="G880" s="3"/>
      <c r="H880" s="2"/>
      <c r="I880" s="12"/>
      <c r="J880" s="113"/>
      <c r="K880" s="107"/>
      <c r="L880" s="108"/>
      <c r="M880" s="56"/>
      <c r="N880" s="107"/>
      <c r="O880" s="107"/>
    </row>
    <row r="881" spans="7:15" x14ac:dyDescent="0.2">
      <c r="G881" s="3"/>
      <c r="H881" s="2"/>
      <c r="I881" s="12"/>
      <c r="J881" s="113"/>
      <c r="K881" s="107"/>
      <c r="L881" s="108"/>
      <c r="M881" s="56"/>
      <c r="N881" s="107"/>
      <c r="O881" s="107"/>
    </row>
    <row r="882" spans="7:15" x14ac:dyDescent="0.2">
      <c r="G882" s="3"/>
      <c r="H882" s="2"/>
      <c r="I882" s="12"/>
      <c r="J882" s="113"/>
      <c r="K882" s="107"/>
      <c r="L882" s="108"/>
      <c r="M882" s="56"/>
      <c r="N882" s="107"/>
      <c r="O882" s="107"/>
    </row>
    <row r="883" spans="7:15" x14ac:dyDescent="0.2">
      <c r="G883" s="3"/>
      <c r="H883" s="2"/>
      <c r="I883" s="12"/>
      <c r="J883" s="113"/>
      <c r="K883" s="107"/>
      <c r="L883" s="108"/>
      <c r="M883" s="56"/>
      <c r="N883" s="107"/>
      <c r="O883" s="107"/>
    </row>
    <row r="884" spans="7:15" x14ac:dyDescent="0.2">
      <c r="G884" s="3"/>
      <c r="H884" s="2"/>
      <c r="I884" s="12"/>
      <c r="J884" s="113"/>
      <c r="K884" s="107"/>
      <c r="L884" s="108"/>
      <c r="M884" s="56"/>
      <c r="N884" s="107"/>
      <c r="O884" s="107"/>
    </row>
    <row r="885" spans="7:15" x14ac:dyDescent="0.2">
      <c r="G885" s="3"/>
      <c r="H885" s="2"/>
      <c r="I885" s="12"/>
      <c r="J885" s="113"/>
      <c r="K885" s="107"/>
      <c r="L885" s="108"/>
      <c r="M885" s="56"/>
      <c r="N885" s="107"/>
      <c r="O885" s="107"/>
    </row>
    <row r="886" spans="7:15" x14ac:dyDescent="0.2">
      <c r="G886" s="3"/>
      <c r="H886" s="2"/>
      <c r="I886" s="12"/>
      <c r="J886" s="113"/>
      <c r="K886" s="107"/>
      <c r="L886" s="108"/>
      <c r="M886" s="56"/>
      <c r="N886" s="107"/>
      <c r="O886" s="107"/>
    </row>
    <row r="887" spans="7:15" x14ac:dyDescent="0.2">
      <c r="G887" s="3"/>
      <c r="H887" s="2"/>
      <c r="I887" s="12"/>
      <c r="J887" s="113"/>
      <c r="K887" s="107"/>
      <c r="L887" s="108"/>
      <c r="M887" s="56"/>
      <c r="N887" s="107"/>
      <c r="O887" s="107"/>
    </row>
    <row r="888" spans="7:15" x14ac:dyDescent="0.2">
      <c r="G888" s="3"/>
      <c r="H888" s="2"/>
      <c r="I888" s="12"/>
      <c r="J888" s="113"/>
      <c r="K888" s="107"/>
      <c r="L888" s="108"/>
      <c r="M888" s="56"/>
      <c r="N888" s="107"/>
      <c r="O888" s="107"/>
    </row>
    <row r="889" spans="7:15" x14ac:dyDescent="0.2">
      <c r="G889" s="3"/>
      <c r="H889" s="2"/>
      <c r="I889" s="12"/>
      <c r="J889" s="113"/>
      <c r="K889" s="107"/>
      <c r="L889" s="108"/>
      <c r="M889" s="56"/>
      <c r="N889" s="107"/>
      <c r="O889" s="107"/>
    </row>
    <row r="890" spans="7:15" x14ac:dyDescent="0.2">
      <c r="G890" s="3"/>
      <c r="H890" s="2"/>
      <c r="I890" s="12"/>
      <c r="J890" s="113"/>
      <c r="K890" s="107"/>
      <c r="L890" s="108"/>
      <c r="M890" s="56"/>
      <c r="N890" s="107"/>
      <c r="O890" s="107"/>
    </row>
    <row r="891" spans="7:15" x14ac:dyDescent="0.2">
      <c r="G891" s="3"/>
      <c r="H891" s="2"/>
      <c r="I891" s="12"/>
      <c r="J891" s="113"/>
      <c r="K891" s="107"/>
      <c r="L891" s="108"/>
      <c r="M891" s="56"/>
      <c r="N891" s="107"/>
      <c r="O891" s="107"/>
    </row>
    <row r="892" spans="7:15" x14ac:dyDescent="0.2">
      <c r="G892" s="3"/>
      <c r="H892" s="2"/>
      <c r="I892" s="12"/>
      <c r="J892" s="113"/>
      <c r="K892" s="107"/>
      <c r="L892" s="108"/>
      <c r="M892" s="56"/>
      <c r="N892" s="107"/>
      <c r="O892" s="107"/>
    </row>
    <row r="893" spans="7:15" x14ac:dyDescent="0.2">
      <c r="G893" s="3"/>
      <c r="H893" s="2"/>
      <c r="I893" s="12"/>
      <c r="J893" s="113"/>
      <c r="K893" s="107"/>
      <c r="L893" s="108"/>
      <c r="M893" s="56"/>
      <c r="N893" s="107"/>
      <c r="O893" s="107"/>
    </row>
    <row r="894" spans="7:15" x14ac:dyDescent="0.2">
      <c r="G894" s="3"/>
      <c r="H894" s="2"/>
      <c r="I894" s="12"/>
      <c r="J894" s="113"/>
      <c r="K894" s="107"/>
      <c r="L894" s="108"/>
      <c r="M894" s="56"/>
      <c r="N894" s="107"/>
      <c r="O894" s="107"/>
    </row>
    <row r="895" spans="7:15" x14ac:dyDescent="0.2">
      <c r="G895" s="3"/>
      <c r="H895" s="2"/>
      <c r="I895" s="12"/>
      <c r="J895" s="113"/>
      <c r="K895" s="107"/>
      <c r="L895" s="108"/>
      <c r="M895" s="56"/>
      <c r="N895" s="107"/>
      <c r="O895" s="107"/>
    </row>
    <row r="896" spans="7:15" x14ac:dyDescent="0.2">
      <c r="G896" s="3"/>
      <c r="H896" s="2"/>
      <c r="I896" s="12"/>
      <c r="J896" s="113"/>
      <c r="K896" s="107"/>
      <c r="L896" s="108"/>
      <c r="M896" s="56"/>
      <c r="N896" s="107"/>
      <c r="O896" s="107"/>
    </row>
    <row r="897" spans="7:15" x14ac:dyDescent="0.2">
      <c r="G897" s="3"/>
      <c r="H897" s="2"/>
      <c r="I897" s="12"/>
      <c r="J897" s="113"/>
      <c r="K897" s="107"/>
      <c r="L897" s="108"/>
      <c r="M897" s="56"/>
      <c r="N897" s="107"/>
      <c r="O897" s="107"/>
    </row>
    <row r="898" spans="7:15" x14ac:dyDescent="0.2">
      <c r="G898" s="3"/>
      <c r="H898" s="2"/>
      <c r="I898" s="12"/>
      <c r="J898" s="113"/>
      <c r="K898" s="107"/>
      <c r="L898" s="108"/>
      <c r="M898" s="56"/>
      <c r="N898" s="107"/>
      <c r="O898" s="107"/>
    </row>
    <row r="899" spans="7:15" x14ac:dyDescent="0.2">
      <c r="G899" s="3"/>
      <c r="H899" s="2"/>
      <c r="I899" s="12"/>
      <c r="J899" s="113"/>
      <c r="K899" s="107"/>
      <c r="L899" s="108"/>
      <c r="M899" s="56"/>
      <c r="N899" s="107"/>
      <c r="O899" s="107"/>
    </row>
    <row r="900" spans="7:15" x14ac:dyDescent="0.2">
      <c r="G900" s="3"/>
      <c r="H900" s="2"/>
      <c r="I900" s="12"/>
      <c r="J900" s="113"/>
      <c r="K900" s="107"/>
      <c r="L900" s="108"/>
      <c r="M900" s="56"/>
      <c r="N900" s="107"/>
      <c r="O900" s="107"/>
    </row>
    <row r="901" spans="7:15" x14ac:dyDescent="0.2">
      <c r="G901" s="3"/>
      <c r="H901" s="2"/>
      <c r="I901" s="12"/>
      <c r="J901" s="113"/>
      <c r="K901" s="107"/>
      <c r="L901" s="108"/>
      <c r="M901" s="56"/>
      <c r="N901" s="107"/>
      <c r="O901" s="107"/>
    </row>
    <row r="902" spans="7:15" x14ac:dyDescent="0.2">
      <c r="G902" s="3"/>
      <c r="H902" s="2"/>
      <c r="I902" s="12"/>
      <c r="J902" s="113"/>
      <c r="K902" s="107"/>
      <c r="L902" s="108"/>
      <c r="M902" s="56"/>
      <c r="N902" s="107"/>
      <c r="O902" s="107"/>
    </row>
    <row r="903" spans="7:15" x14ac:dyDescent="0.2">
      <c r="G903" s="3"/>
      <c r="H903" s="2"/>
      <c r="I903" s="12"/>
      <c r="J903" s="113"/>
      <c r="K903" s="107"/>
      <c r="L903" s="108"/>
      <c r="M903" s="56"/>
      <c r="N903" s="107"/>
      <c r="O903" s="107"/>
    </row>
    <row r="904" spans="7:15" x14ac:dyDescent="0.2">
      <c r="G904" s="3"/>
      <c r="H904" s="2"/>
      <c r="I904" s="12"/>
      <c r="J904" s="113"/>
      <c r="K904" s="107"/>
      <c r="L904" s="108"/>
      <c r="M904" s="56"/>
      <c r="N904" s="107"/>
      <c r="O904" s="107"/>
    </row>
    <row r="905" spans="7:15" x14ac:dyDescent="0.2">
      <c r="G905" s="3"/>
      <c r="H905" s="2"/>
      <c r="I905" s="12"/>
      <c r="J905" s="113"/>
      <c r="K905" s="107"/>
      <c r="L905" s="108"/>
      <c r="M905" s="56"/>
      <c r="N905" s="107"/>
      <c r="O905" s="107"/>
    </row>
    <row r="906" spans="7:15" x14ac:dyDescent="0.2">
      <c r="G906" s="3"/>
      <c r="H906" s="2"/>
      <c r="I906" s="12"/>
      <c r="J906" s="113"/>
      <c r="K906" s="107"/>
      <c r="L906" s="108"/>
      <c r="M906" s="56"/>
      <c r="N906" s="107"/>
      <c r="O906" s="107"/>
    </row>
    <row r="907" spans="7:15" x14ac:dyDescent="0.2">
      <c r="G907" s="3"/>
      <c r="H907" s="2"/>
      <c r="I907" s="12"/>
      <c r="J907" s="113"/>
      <c r="K907" s="107"/>
      <c r="L907" s="108"/>
      <c r="M907" s="56"/>
      <c r="N907" s="107"/>
      <c r="O907" s="107"/>
    </row>
    <row r="908" spans="7:15" x14ac:dyDescent="0.2">
      <c r="G908" s="3"/>
      <c r="H908" s="2"/>
      <c r="I908" s="12"/>
      <c r="J908" s="113"/>
      <c r="K908" s="107"/>
      <c r="L908" s="108"/>
      <c r="M908" s="56"/>
      <c r="N908" s="107"/>
      <c r="O908" s="107"/>
    </row>
    <row r="909" spans="7:15" x14ac:dyDescent="0.2">
      <c r="G909" s="3"/>
      <c r="H909" s="2"/>
      <c r="I909" s="12"/>
      <c r="J909" s="113"/>
      <c r="K909" s="107"/>
      <c r="L909" s="108"/>
      <c r="M909" s="56"/>
      <c r="N909" s="107"/>
      <c r="O909" s="107"/>
    </row>
    <row r="910" spans="7:15" x14ac:dyDescent="0.2">
      <c r="G910" s="3"/>
      <c r="H910" s="2"/>
      <c r="I910" s="12"/>
      <c r="J910" s="113"/>
      <c r="K910" s="107"/>
      <c r="L910" s="108"/>
      <c r="M910" s="56"/>
      <c r="N910" s="107"/>
      <c r="O910" s="107"/>
    </row>
    <row r="911" spans="7:15" x14ac:dyDescent="0.2">
      <c r="G911" s="3"/>
      <c r="H911" s="2"/>
      <c r="I911" s="12"/>
      <c r="J911" s="113"/>
      <c r="K911" s="107"/>
      <c r="L911" s="108"/>
      <c r="M911" s="56"/>
      <c r="N911" s="107"/>
      <c r="O911" s="107"/>
    </row>
    <row r="912" spans="7:15" x14ac:dyDescent="0.2">
      <c r="G912" s="3"/>
      <c r="H912" s="2"/>
      <c r="I912" s="12"/>
      <c r="J912" s="113"/>
      <c r="K912" s="107"/>
      <c r="L912" s="108"/>
      <c r="M912" s="56"/>
      <c r="N912" s="107"/>
      <c r="O912" s="107"/>
    </row>
    <row r="913" spans="7:15" x14ac:dyDescent="0.2">
      <c r="G913" s="3"/>
      <c r="H913" s="2"/>
      <c r="I913" s="12"/>
      <c r="J913" s="113"/>
      <c r="K913" s="107"/>
      <c r="L913" s="108"/>
      <c r="M913" s="56"/>
      <c r="N913" s="107"/>
      <c r="O913" s="107"/>
    </row>
    <row r="914" spans="7:15" x14ac:dyDescent="0.2">
      <c r="G914" s="3"/>
      <c r="H914" s="2"/>
      <c r="I914" s="12"/>
      <c r="J914" s="113"/>
      <c r="K914" s="107"/>
      <c r="L914" s="108"/>
      <c r="M914" s="56"/>
      <c r="N914" s="107"/>
      <c r="O914" s="107"/>
    </row>
    <row r="915" spans="7:15" x14ac:dyDescent="0.2">
      <c r="G915" s="3"/>
      <c r="H915" s="2"/>
      <c r="I915" s="12"/>
      <c r="J915" s="113"/>
      <c r="K915" s="107"/>
      <c r="L915" s="108"/>
      <c r="M915" s="56"/>
      <c r="N915" s="107"/>
      <c r="O915" s="107"/>
    </row>
    <row r="916" spans="7:15" x14ac:dyDescent="0.2">
      <c r="G916" s="3"/>
      <c r="H916" s="2"/>
      <c r="I916" s="12"/>
      <c r="J916" s="113"/>
      <c r="K916" s="107"/>
      <c r="L916" s="108"/>
      <c r="M916" s="56"/>
      <c r="N916" s="107"/>
      <c r="O916" s="107"/>
    </row>
    <row r="917" spans="7:15" x14ac:dyDescent="0.2">
      <c r="G917" s="3"/>
      <c r="H917" s="2"/>
      <c r="I917" s="12"/>
      <c r="J917" s="113"/>
      <c r="K917" s="107"/>
      <c r="L917" s="108"/>
      <c r="M917" s="56"/>
      <c r="N917" s="107"/>
      <c r="O917" s="107"/>
    </row>
    <row r="918" spans="7:15" x14ac:dyDescent="0.2">
      <c r="G918" s="3"/>
      <c r="H918" s="2"/>
      <c r="I918" s="12"/>
      <c r="J918" s="113"/>
      <c r="K918" s="107"/>
      <c r="L918" s="108"/>
      <c r="M918" s="56"/>
      <c r="N918" s="107"/>
      <c r="O918" s="107"/>
    </row>
    <row r="919" spans="7:15" x14ac:dyDescent="0.2">
      <c r="G919" s="3"/>
      <c r="H919" s="2"/>
      <c r="I919" s="12"/>
      <c r="J919" s="113"/>
      <c r="K919" s="107"/>
      <c r="L919" s="108"/>
      <c r="M919" s="56"/>
      <c r="N919" s="107"/>
      <c r="O919" s="107"/>
    </row>
    <row r="920" spans="7:15" x14ac:dyDescent="0.2">
      <c r="G920" s="3"/>
      <c r="H920" s="2"/>
      <c r="I920" s="12"/>
      <c r="J920" s="113"/>
      <c r="K920" s="107"/>
      <c r="L920" s="108"/>
      <c r="M920" s="56"/>
      <c r="N920" s="107"/>
      <c r="O920" s="107"/>
    </row>
    <row r="921" spans="7:15" x14ac:dyDescent="0.2">
      <c r="G921" s="3"/>
      <c r="H921" s="2"/>
      <c r="I921" s="12"/>
      <c r="J921" s="113"/>
      <c r="K921" s="107"/>
      <c r="L921" s="108"/>
      <c r="M921" s="56"/>
      <c r="N921" s="107"/>
      <c r="O921" s="107"/>
    </row>
    <row r="922" spans="7:15" x14ac:dyDescent="0.2">
      <c r="G922" s="3"/>
      <c r="H922" s="2"/>
      <c r="I922" s="12"/>
      <c r="J922" s="113"/>
      <c r="K922" s="107"/>
      <c r="L922" s="108"/>
      <c r="M922" s="56"/>
      <c r="N922" s="107"/>
      <c r="O922" s="107"/>
    </row>
    <row r="923" spans="7:15" x14ac:dyDescent="0.2">
      <c r="G923" s="3"/>
      <c r="H923" s="2"/>
      <c r="I923" s="12"/>
      <c r="J923" s="113"/>
      <c r="K923" s="107"/>
      <c r="L923" s="108"/>
      <c r="M923" s="56"/>
      <c r="N923" s="107"/>
      <c r="O923" s="107"/>
    </row>
    <row r="924" spans="7:15" x14ac:dyDescent="0.2">
      <c r="G924" s="3"/>
      <c r="H924" s="2"/>
      <c r="I924" s="12"/>
      <c r="J924" s="113"/>
      <c r="K924" s="107"/>
      <c r="L924" s="108"/>
      <c r="M924" s="56"/>
      <c r="N924" s="107"/>
      <c r="O924" s="107"/>
    </row>
    <row r="925" spans="7:15" x14ac:dyDescent="0.2">
      <c r="G925" s="3"/>
      <c r="H925" s="2"/>
      <c r="I925" s="12"/>
      <c r="J925" s="113"/>
      <c r="K925" s="107"/>
      <c r="L925" s="108"/>
      <c r="M925" s="56"/>
      <c r="N925" s="107"/>
      <c r="O925" s="107"/>
    </row>
    <row r="926" spans="7:15" x14ac:dyDescent="0.2">
      <c r="G926" s="3"/>
      <c r="H926" s="2"/>
      <c r="I926" s="12"/>
      <c r="J926" s="113"/>
      <c r="K926" s="107"/>
      <c r="L926" s="108"/>
      <c r="M926" s="56"/>
      <c r="N926" s="107"/>
      <c r="O926" s="107"/>
    </row>
    <row r="927" spans="7:15" x14ac:dyDescent="0.2">
      <c r="G927" s="3"/>
      <c r="H927" s="2"/>
      <c r="I927" s="12"/>
      <c r="J927" s="113"/>
      <c r="K927" s="107"/>
      <c r="L927" s="108"/>
      <c r="M927" s="56"/>
      <c r="N927" s="107"/>
      <c r="O927" s="107"/>
    </row>
    <row r="928" spans="7:15" x14ac:dyDescent="0.2">
      <c r="G928" s="3"/>
      <c r="H928" s="2"/>
      <c r="I928" s="12"/>
      <c r="J928" s="113"/>
      <c r="K928" s="107"/>
      <c r="L928" s="108"/>
      <c r="M928" s="56"/>
      <c r="N928" s="107"/>
      <c r="O928" s="107"/>
    </row>
    <row r="929" spans="7:15" x14ac:dyDescent="0.2">
      <c r="G929" s="3"/>
      <c r="H929" s="2"/>
      <c r="I929" s="12"/>
      <c r="J929" s="113"/>
      <c r="K929" s="107"/>
      <c r="L929" s="108"/>
      <c r="M929" s="56"/>
      <c r="N929" s="107"/>
      <c r="O929" s="107"/>
    </row>
    <row r="930" spans="7:15" x14ac:dyDescent="0.2">
      <c r="G930" s="3"/>
      <c r="H930" s="2"/>
      <c r="I930" s="12"/>
      <c r="J930" s="113"/>
      <c r="K930" s="107"/>
      <c r="L930" s="108"/>
      <c r="M930" s="56"/>
      <c r="N930" s="107"/>
      <c r="O930" s="107"/>
    </row>
    <row r="931" spans="7:15" x14ac:dyDescent="0.2">
      <c r="G931" s="3"/>
      <c r="H931" s="2"/>
      <c r="I931" s="12"/>
      <c r="J931" s="113"/>
      <c r="K931" s="107"/>
      <c r="L931" s="108"/>
      <c r="M931" s="56"/>
      <c r="N931" s="107"/>
      <c r="O931" s="107"/>
    </row>
    <row r="932" spans="7:15" x14ac:dyDescent="0.2">
      <c r="G932" s="3"/>
      <c r="H932" s="2"/>
      <c r="I932" s="12"/>
      <c r="J932" s="113"/>
      <c r="K932" s="107"/>
      <c r="L932" s="108"/>
      <c r="M932" s="56"/>
      <c r="N932" s="107"/>
      <c r="O932" s="107"/>
    </row>
    <row r="933" spans="7:15" x14ac:dyDescent="0.2">
      <c r="G933" s="3"/>
      <c r="H933" s="2"/>
      <c r="I933" s="12"/>
      <c r="J933" s="113"/>
      <c r="K933" s="107"/>
      <c r="L933" s="108"/>
      <c r="M933" s="56"/>
      <c r="N933" s="107"/>
      <c r="O933" s="107"/>
    </row>
    <row r="934" spans="7:15" x14ac:dyDescent="0.2">
      <c r="G934" s="3"/>
      <c r="H934" s="2"/>
      <c r="I934" s="12"/>
      <c r="J934" s="113"/>
      <c r="K934" s="107"/>
      <c r="L934" s="108"/>
      <c r="M934" s="56"/>
      <c r="N934" s="107"/>
      <c r="O934" s="107"/>
    </row>
    <row r="935" spans="7:15" x14ac:dyDescent="0.2">
      <c r="G935" s="3"/>
      <c r="H935" s="2"/>
      <c r="I935" s="12"/>
      <c r="J935" s="113"/>
      <c r="K935" s="107"/>
      <c r="L935" s="108"/>
      <c r="M935" s="56"/>
      <c r="N935" s="107"/>
      <c r="O935" s="107"/>
    </row>
    <row r="936" spans="7:15" x14ac:dyDescent="0.2">
      <c r="G936" s="3"/>
      <c r="H936" s="2"/>
      <c r="I936" s="12"/>
      <c r="J936" s="113"/>
      <c r="K936" s="107"/>
      <c r="L936" s="108"/>
      <c r="M936" s="56"/>
      <c r="N936" s="107"/>
      <c r="O936" s="107"/>
    </row>
    <row r="937" spans="7:15" x14ac:dyDescent="0.2">
      <c r="G937" s="3"/>
      <c r="H937" s="2"/>
      <c r="I937" s="12"/>
      <c r="J937" s="113"/>
      <c r="K937" s="107"/>
      <c r="L937" s="108"/>
      <c r="M937" s="56"/>
      <c r="N937" s="107"/>
      <c r="O937" s="107"/>
    </row>
    <row r="938" spans="7:15" x14ac:dyDescent="0.2">
      <c r="G938" s="3"/>
      <c r="H938" s="2"/>
      <c r="I938" s="12"/>
      <c r="J938" s="113"/>
      <c r="K938" s="107"/>
      <c r="L938" s="108"/>
      <c r="M938" s="56"/>
      <c r="N938" s="107"/>
      <c r="O938" s="107"/>
    </row>
    <row r="939" spans="7:15" x14ac:dyDescent="0.2">
      <c r="G939" s="3"/>
      <c r="H939" s="2"/>
      <c r="I939" s="12"/>
      <c r="J939" s="113"/>
      <c r="K939" s="107"/>
      <c r="L939" s="108"/>
      <c r="M939" s="56"/>
      <c r="N939" s="107"/>
      <c r="O939" s="107"/>
    </row>
    <row r="940" spans="7:15" x14ac:dyDescent="0.2">
      <c r="G940" s="3"/>
      <c r="H940" s="2"/>
      <c r="I940" s="12"/>
      <c r="J940" s="113"/>
      <c r="K940" s="107"/>
      <c r="L940" s="108"/>
      <c r="M940" s="56"/>
      <c r="N940" s="107"/>
      <c r="O940" s="107"/>
    </row>
    <row r="941" spans="7:15" x14ac:dyDescent="0.2">
      <c r="G941" s="3"/>
      <c r="H941" s="2"/>
      <c r="I941" s="12"/>
      <c r="J941" s="113"/>
      <c r="K941" s="107"/>
      <c r="L941" s="108"/>
      <c r="M941" s="56"/>
      <c r="N941" s="107"/>
      <c r="O941" s="107"/>
    </row>
    <row r="942" spans="7:15" x14ac:dyDescent="0.2">
      <c r="G942" s="3"/>
      <c r="H942" s="2"/>
      <c r="I942" s="12"/>
      <c r="J942" s="113"/>
      <c r="K942" s="107"/>
      <c r="L942" s="108"/>
      <c r="M942" s="56"/>
      <c r="N942" s="107"/>
      <c r="O942" s="107"/>
    </row>
    <row r="943" spans="7:15" x14ac:dyDescent="0.2">
      <c r="G943" s="3"/>
      <c r="H943" s="2"/>
      <c r="I943" s="12"/>
      <c r="J943" s="113"/>
      <c r="K943" s="107"/>
      <c r="L943" s="108"/>
      <c r="M943" s="56"/>
      <c r="N943" s="107"/>
      <c r="O943" s="107"/>
    </row>
    <row r="944" spans="7:15" x14ac:dyDescent="0.2">
      <c r="G944" s="3"/>
      <c r="H944" s="2"/>
      <c r="I944" s="12"/>
      <c r="J944" s="113"/>
      <c r="K944" s="107"/>
      <c r="L944" s="108"/>
      <c r="M944" s="56"/>
      <c r="N944" s="107"/>
      <c r="O944" s="107"/>
    </row>
    <row r="945" spans="7:15" x14ac:dyDescent="0.2">
      <c r="G945" s="3"/>
      <c r="H945" s="2"/>
      <c r="I945" s="12"/>
      <c r="J945" s="113"/>
      <c r="K945" s="107"/>
      <c r="L945" s="108"/>
      <c r="M945" s="56"/>
      <c r="N945" s="107"/>
      <c r="O945" s="107"/>
    </row>
    <row r="946" spans="7:15" x14ac:dyDescent="0.2">
      <c r="G946" s="3"/>
      <c r="H946" s="2"/>
      <c r="I946" s="12"/>
      <c r="J946" s="113"/>
      <c r="K946" s="107"/>
      <c r="L946" s="108"/>
      <c r="M946" s="56"/>
      <c r="N946" s="107"/>
      <c r="O946" s="107"/>
    </row>
    <row r="947" spans="7:15" x14ac:dyDescent="0.2">
      <c r="G947" s="3"/>
      <c r="H947" s="2"/>
      <c r="I947" s="12"/>
      <c r="J947" s="113"/>
      <c r="K947" s="107"/>
      <c r="L947" s="108"/>
      <c r="M947" s="56"/>
      <c r="N947" s="107"/>
      <c r="O947" s="107"/>
    </row>
    <row r="948" spans="7:15" x14ac:dyDescent="0.2">
      <c r="G948" s="3"/>
      <c r="H948" s="2"/>
      <c r="I948" s="12"/>
      <c r="J948" s="113"/>
      <c r="K948" s="107"/>
      <c r="L948" s="108"/>
      <c r="M948" s="56"/>
      <c r="N948" s="107"/>
      <c r="O948" s="107"/>
    </row>
    <row r="949" spans="7:15" x14ac:dyDescent="0.2">
      <c r="G949" s="3"/>
      <c r="H949" s="2"/>
      <c r="I949" s="12"/>
      <c r="J949" s="113"/>
      <c r="K949" s="107"/>
      <c r="L949" s="108"/>
      <c r="M949" s="56"/>
      <c r="N949" s="107"/>
      <c r="O949" s="107"/>
    </row>
    <row r="950" spans="7:15" x14ac:dyDescent="0.2">
      <c r="G950" s="3"/>
      <c r="H950" s="2"/>
      <c r="I950" s="12"/>
      <c r="J950" s="113"/>
      <c r="K950" s="107"/>
      <c r="L950" s="108"/>
      <c r="M950" s="56"/>
      <c r="N950" s="107"/>
      <c r="O950" s="107"/>
    </row>
    <row r="951" spans="7:15" x14ac:dyDescent="0.2">
      <c r="G951" s="3"/>
      <c r="H951" s="2"/>
      <c r="I951" s="12"/>
      <c r="J951" s="113"/>
      <c r="K951" s="107"/>
      <c r="L951" s="108"/>
      <c r="M951" s="56"/>
      <c r="N951" s="107"/>
      <c r="O951" s="107"/>
    </row>
    <row r="952" spans="7:15" x14ac:dyDescent="0.2">
      <c r="G952" s="3"/>
      <c r="H952" s="2"/>
      <c r="I952" s="12"/>
      <c r="J952" s="113"/>
      <c r="K952" s="107"/>
      <c r="L952" s="108"/>
      <c r="M952" s="56"/>
      <c r="N952" s="107"/>
      <c r="O952" s="107"/>
    </row>
    <row r="953" spans="7:15" x14ac:dyDescent="0.2">
      <c r="G953" s="3"/>
      <c r="H953" s="2"/>
      <c r="I953" s="12"/>
      <c r="J953" s="113"/>
      <c r="K953" s="107"/>
      <c r="L953" s="108"/>
      <c r="M953" s="56"/>
      <c r="N953" s="107"/>
      <c r="O953" s="107"/>
    </row>
    <row r="954" spans="7:15" x14ac:dyDescent="0.2">
      <c r="G954" s="3"/>
      <c r="H954" s="2"/>
      <c r="I954" s="12"/>
      <c r="J954" s="113"/>
      <c r="K954" s="107"/>
      <c r="L954" s="108"/>
      <c r="M954" s="56"/>
      <c r="N954" s="107"/>
      <c r="O954" s="107"/>
    </row>
    <row r="955" spans="7:15" x14ac:dyDescent="0.2">
      <c r="G955" s="3"/>
      <c r="H955" s="2"/>
      <c r="I955" s="12"/>
      <c r="J955" s="113"/>
      <c r="K955" s="107"/>
      <c r="L955" s="108"/>
      <c r="M955" s="56"/>
      <c r="N955" s="107"/>
      <c r="O955" s="107"/>
    </row>
    <row r="956" spans="7:15" x14ac:dyDescent="0.2">
      <c r="G956" s="3"/>
      <c r="H956" s="2"/>
      <c r="I956" s="12"/>
      <c r="J956" s="113"/>
      <c r="K956" s="107"/>
      <c r="L956" s="108"/>
      <c r="M956" s="56"/>
      <c r="N956" s="107"/>
      <c r="O956" s="107"/>
    </row>
    <row r="957" spans="7:15" x14ac:dyDescent="0.2">
      <c r="G957" s="3"/>
      <c r="H957" s="2"/>
      <c r="I957" s="12"/>
      <c r="J957" s="113"/>
      <c r="K957" s="107"/>
      <c r="L957" s="108"/>
      <c r="M957" s="56"/>
      <c r="N957" s="107"/>
      <c r="O957" s="107"/>
    </row>
    <row r="958" spans="7:15" x14ac:dyDescent="0.2">
      <c r="G958" s="3"/>
      <c r="H958" s="2"/>
      <c r="I958" s="12"/>
      <c r="J958" s="113"/>
      <c r="K958" s="107"/>
      <c r="L958" s="108"/>
      <c r="M958" s="56"/>
      <c r="N958" s="107"/>
      <c r="O958" s="107"/>
    </row>
    <row r="959" spans="7:15" x14ac:dyDescent="0.2">
      <c r="G959" s="3"/>
      <c r="H959" s="2"/>
      <c r="I959" s="12"/>
      <c r="J959" s="113"/>
      <c r="K959" s="107"/>
      <c r="L959" s="108"/>
      <c r="M959" s="56"/>
      <c r="N959" s="107"/>
      <c r="O959" s="107"/>
    </row>
    <row r="960" spans="7:15" x14ac:dyDescent="0.2">
      <c r="G960" s="3"/>
      <c r="H960" s="2"/>
      <c r="I960" s="12"/>
      <c r="J960" s="113"/>
      <c r="K960" s="107"/>
      <c r="L960" s="108"/>
      <c r="M960" s="56"/>
      <c r="N960" s="107"/>
      <c r="O960" s="107"/>
    </row>
    <row r="961" spans="7:15" x14ac:dyDescent="0.2">
      <c r="G961" s="3"/>
      <c r="H961" s="2"/>
      <c r="I961" s="12"/>
      <c r="J961" s="113"/>
      <c r="K961" s="107"/>
      <c r="L961" s="108"/>
      <c r="M961" s="56"/>
      <c r="N961" s="107"/>
      <c r="O961" s="107"/>
    </row>
    <row r="962" spans="7:15" x14ac:dyDescent="0.2">
      <c r="G962" s="3"/>
      <c r="H962" s="2"/>
      <c r="I962" s="12"/>
      <c r="J962" s="113"/>
      <c r="K962" s="107"/>
      <c r="L962" s="108"/>
      <c r="M962" s="56"/>
      <c r="N962" s="107"/>
      <c r="O962" s="107"/>
    </row>
    <row r="963" spans="7:15" x14ac:dyDescent="0.2">
      <c r="G963" s="3"/>
      <c r="H963" s="2"/>
      <c r="I963" s="12"/>
      <c r="J963" s="113"/>
      <c r="K963" s="107"/>
      <c r="L963" s="108"/>
      <c r="M963" s="56"/>
      <c r="N963" s="107"/>
      <c r="O963" s="107"/>
    </row>
    <row r="964" spans="7:15" x14ac:dyDescent="0.2">
      <c r="G964" s="3"/>
      <c r="H964" s="2"/>
      <c r="I964" s="12"/>
      <c r="J964" s="113"/>
      <c r="K964" s="107"/>
      <c r="L964" s="108"/>
      <c r="M964" s="56"/>
      <c r="N964" s="107"/>
      <c r="O964" s="107"/>
    </row>
    <row r="965" spans="7:15" x14ac:dyDescent="0.2">
      <c r="G965" s="3"/>
      <c r="H965" s="2"/>
      <c r="I965" s="12"/>
      <c r="J965" s="113"/>
      <c r="K965" s="107"/>
      <c r="L965" s="108"/>
      <c r="M965" s="56"/>
      <c r="N965" s="107"/>
      <c r="O965" s="107"/>
    </row>
    <row r="966" spans="7:15" x14ac:dyDescent="0.2">
      <c r="G966" s="3"/>
      <c r="H966" s="2"/>
      <c r="I966" s="12"/>
      <c r="J966" s="113"/>
      <c r="K966" s="107"/>
      <c r="L966" s="108"/>
      <c r="M966" s="56"/>
      <c r="N966" s="107"/>
      <c r="O966" s="107"/>
    </row>
    <row r="967" spans="7:15" x14ac:dyDescent="0.2">
      <c r="G967" s="3"/>
      <c r="H967" s="2"/>
      <c r="I967" s="12"/>
      <c r="J967" s="113"/>
      <c r="K967" s="107"/>
      <c r="L967" s="108"/>
      <c r="M967" s="56"/>
      <c r="N967" s="107"/>
      <c r="O967" s="107"/>
    </row>
    <row r="968" spans="7:15" x14ac:dyDescent="0.2">
      <c r="G968" s="3"/>
      <c r="H968" s="2"/>
      <c r="I968" s="12"/>
      <c r="J968" s="113"/>
      <c r="K968" s="107"/>
      <c r="L968" s="108"/>
      <c r="M968" s="56"/>
      <c r="N968" s="107"/>
      <c r="O968" s="107"/>
    </row>
    <row r="969" spans="7:15" x14ac:dyDescent="0.2">
      <c r="G969" s="3"/>
      <c r="H969" s="2"/>
      <c r="I969" s="12"/>
      <c r="J969" s="113"/>
      <c r="K969" s="107"/>
      <c r="L969" s="108"/>
      <c r="M969" s="56"/>
      <c r="N969" s="107"/>
      <c r="O969" s="107"/>
    </row>
    <row r="970" spans="7:15" x14ac:dyDescent="0.2">
      <c r="G970" s="3"/>
      <c r="H970" s="2"/>
      <c r="I970" s="12"/>
      <c r="J970" s="113"/>
      <c r="K970" s="107"/>
      <c r="L970" s="108"/>
      <c r="M970" s="56"/>
      <c r="N970" s="107"/>
      <c r="O970" s="107"/>
    </row>
    <row r="971" spans="7:15" x14ac:dyDescent="0.2">
      <c r="G971" s="3"/>
      <c r="H971" s="2"/>
      <c r="I971" s="12"/>
      <c r="J971" s="113"/>
      <c r="K971" s="107"/>
      <c r="L971" s="108"/>
      <c r="M971" s="56"/>
      <c r="N971" s="107"/>
      <c r="O971" s="107"/>
    </row>
    <row r="972" spans="7:15" x14ac:dyDescent="0.2">
      <c r="G972" s="3"/>
      <c r="H972" s="2"/>
      <c r="I972" s="12"/>
      <c r="J972" s="113"/>
      <c r="K972" s="107"/>
      <c r="L972" s="108"/>
      <c r="M972" s="56"/>
      <c r="N972" s="107"/>
      <c r="O972" s="107"/>
    </row>
    <row r="973" spans="7:15" x14ac:dyDescent="0.2">
      <c r="G973" s="3"/>
      <c r="H973" s="2"/>
      <c r="I973" s="12"/>
      <c r="J973" s="113"/>
      <c r="K973" s="107"/>
      <c r="L973" s="108"/>
      <c r="M973" s="56"/>
      <c r="N973" s="107"/>
      <c r="O973" s="107"/>
    </row>
    <row r="974" spans="7:15" x14ac:dyDescent="0.2">
      <c r="G974" s="3"/>
      <c r="H974" s="2"/>
      <c r="I974" s="12"/>
      <c r="J974" s="113"/>
      <c r="K974" s="107"/>
      <c r="L974" s="108"/>
      <c r="M974" s="56"/>
      <c r="N974" s="107"/>
      <c r="O974" s="107"/>
    </row>
    <row r="975" spans="7:15" x14ac:dyDescent="0.2">
      <c r="G975" s="3"/>
      <c r="H975" s="2"/>
      <c r="I975" s="12"/>
      <c r="J975" s="113"/>
      <c r="K975" s="107"/>
      <c r="L975" s="108"/>
      <c r="M975" s="56"/>
      <c r="N975" s="107"/>
      <c r="O975" s="107"/>
    </row>
    <row r="976" spans="7:15" x14ac:dyDescent="0.2">
      <c r="G976" s="3"/>
      <c r="H976" s="2"/>
      <c r="I976" s="12"/>
      <c r="J976" s="113"/>
      <c r="K976" s="107"/>
      <c r="L976" s="108"/>
      <c r="M976" s="56"/>
      <c r="N976" s="107"/>
      <c r="O976" s="107"/>
    </row>
    <row r="977" spans="7:15" x14ac:dyDescent="0.2">
      <c r="G977" s="3"/>
      <c r="H977" s="2"/>
      <c r="I977" s="12"/>
      <c r="J977" s="113"/>
      <c r="K977" s="107"/>
      <c r="L977" s="108"/>
      <c r="M977" s="56"/>
      <c r="N977" s="107"/>
      <c r="O977" s="107"/>
    </row>
    <row r="978" spans="7:15" x14ac:dyDescent="0.2">
      <c r="G978" s="3"/>
      <c r="H978" s="2"/>
      <c r="I978" s="12"/>
      <c r="J978" s="113"/>
      <c r="K978" s="107"/>
      <c r="L978" s="108"/>
      <c r="M978" s="56"/>
      <c r="N978" s="107"/>
      <c r="O978" s="107"/>
    </row>
    <row r="979" spans="7:15" x14ac:dyDescent="0.2">
      <c r="G979" s="3"/>
      <c r="H979" s="2"/>
      <c r="I979" s="12"/>
      <c r="J979" s="113"/>
      <c r="K979" s="107"/>
      <c r="L979" s="108"/>
      <c r="M979" s="56"/>
      <c r="N979" s="107"/>
      <c r="O979" s="107"/>
    </row>
    <row r="980" spans="7:15" x14ac:dyDescent="0.2">
      <c r="G980" s="3"/>
      <c r="H980" s="2"/>
      <c r="I980" s="12"/>
      <c r="J980" s="113"/>
      <c r="K980" s="107"/>
      <c r="L980" s="108"/>
      <c r="M980" s="56"/>
      <c r="N980" s="107"/>
      <c r="O980" s="107"/>
    </row>
    <row r="981" spans="7:15" x14ac:dyDescent="0.2">
      <c r="G981" s="3"/>
      <c r="H981" s="2"/>
      <c r="I981" s="12"/>
      <c r="J981" s="113"/>
      <c r="K981" s="107"/>
      <c r="L981" s="108"/>
      <c r="M981" s="56"/>
      <c r="N981" s="107"/>
      <c r="O981" s="107"/>
    </row>
    <row r="982" spans="7:15" x14ac:dyDescent="0.2">
      <c r="G982" s="3"/>
      <c r="H982" s="2"/>
      <c r="I982" s="12"/>
      <c r="J982" s="113"/>
      <c r="K982" s="107"/>
      <c r="L982" s="108"/>
      <c r="M982" s="56"/>
      <c r="N982" s="107"/>
      <c r="O982" s="107"/>
    </row>
    <row r="983" spans="7:15" x14ac:dyDescent="0.2">
      <c r="G983" s="3"/>
      <c r="H983" s="2"/>
      <c r="I983" s="12"/>
      <c r="J983" s="113"/>
      <c r="K983" s="107"/>
      <c r="L983" s="108"/>
      <c r="M983" s="56"/>
      <c r="N983" s="107"/>
      <c r="O983" s="107"/>
    </row>
    <row r="984" spans="7:15" x14ac:dyDescent="0.2">
      <c r="G984" s="3"/>
      <c r="H984" s="2"/>
      <c r="I984" s="12"/>
      <c r="J984" s="113"/>
      <c r="K984" s="107"/>
      <c r="L984" s="108"/>
      <c r="M984" s="56"/>
      <c r="N984" s="107"/>
      <c r="O984" s="107"/>
    </row>
    <row r="985" spans="7:15" x14ac:dyDescent="0.2">
      <c r="G985" s="3"/>
      <c r="H985" s="2"/>
      <c r="I985" s="12"/>
      <c r="J985" s="113"/>
      <c r="K985" s="107"/>
      <c r="L985" s="108"/>
      <c r="M985" s="56"/>
      <c r="N985" s="107"/>
      <c r="O985" s="107"/>
    </row>
    <row r="986" spans="7:15" x14ac:dyDescent="0.2">
      <c r="G986" s="3"/>
      <c r="H986" s="2"/>
      <c r="I986" s="12"/>
      <c r="J986" s="113"/>
      <c r="K986" s="107"/>
      <c r="L986" s="108"/>
      <c r="M986" s="56"/>
      <c r="N986" s="107"/>
      <c r="O986" s="107"/>
    </row>
    <row r="987" spans="7:15" x14ac:dyDescent="0.2">
      <c r="G987" s="3"/>
      <c r="H987" s="2"/>
      <c r="I987" s="12"/>
      <c r="J987" s="113"/>
      <c r="K987" s="107"/>
      <c r="L987" s="108"/>
      <c r="M987" s="56"/>
      <c r="N987" s="107"/>
      <c r="O987" s="107"/>
    </row>
    <row r="988" spans="7:15" x14ac:dyDescent="0.2">
      <c r="G988" s="3"/>
      <c r="H988" s="2"/>
      <c r="I988" s="12"/>
      <c r="J988" s="113"/>
      <c r="K988" s="107"/>
      <c r="L988" s="108"/>
      <c r="M988" s="56"/>
      <c r="N988" s="107"/>
      <c r="O988" s="107"/>
    </row>
    <row r="989" spans="7:15" x14ac:dyDescent="0.2">
      <c r="G989" s="3"/>
      <c r="H989" s="2"/>
      <c r="I989" s="12"/>
      <c r="J989" s="113"/>
      <c r="K989" s="107"/>
      <c r="L989" s="108"/>
      <c r="M989" s="56"/>
      <c r="N989" s="107"/>
      <c r="O989" s="107"/>
    </row>
    <row r="990" spans="7:15" x14ac:dyDescent="0.2">
      <c r="G990" s="3"/>
      <c r="H990" s="2"/>
      <c r="I990" s="12"/>
      <c r="J990" s="113"/>
      <c r="K990" s="107"/>
      <c r="L990" s="108"/>
      <c r="M990" s="56"/>
      <c r="N990" s="107"/>
      <c r="O990" s="107"/>
    </row>
    <row r="991" spans="7:15" x14ac:dyDescent="0.2">
      <c r="G991" s="3"/>
      <c r="H991" s="2"/>
      <c r="I991" s="12"/>
      <c r="J991" s="113"/>
      <c r="K991" s="107"/>
      <c r="L991" s="108"/>
      <c r="M991" s="56"/>
      <c r="N991" s="107"/>
      <c r="O991" s="107"/>
    </row>
    <row r="992" spans="7:15" x14ac:dyDescent="0.2">
      <c r="G992" s="3"/>
      <c r="H992" s="2"/>
      <c r="I992" s="12"/>
      <c r="J992" s="113"/>
      <c r="K992" s="107"/>
      <c r="L992" s="108"/>
      <c r="M992" s="56"/>
      <c r="N992" s="107"/>
      <c r="O992" s="107"/>
    </row>
    <row r="993" spans="7:15" x14ac:dyDescent="0.2">
      <c r="G993" s="3"/>
      <c r="H993" s="2"/>
      <c r="I993" s="12"/>
      <c r="J993" s="113"/>
      <c r="K993" s="107"/>
      <c r="L993" s="108"/>
      <c r="M993" s="56"/>
      <c r="N993" s="107"/>
      <c r="O993" s="107"/>
    </row>
    <row r="994" spans="7:15" x14ac:dyDescent="0.2">
      <c r="G994" s="3"/>
      <c r="H994" s="2"/>
      <c r="I994" s="12"/>
      <c r="J994" s="113"/>
      <c r="K994" s="107"/>
      <c r="L994" s="108"/>
      <c r="M994" s="56"/>
      <c r="N994" s="107"/>
      <c r="O994" s="107"/>
    </row>
    <row r="995" spans="7:15" x14ac:dyDescent="0.2">
      <c r="G995" s="3"/>
      <c r="H995" s="2"/>
      <c r="I995" s="12"/>
      <c r="J995" s="113"/>
      <c r="K995" s="107"/>
      <c r="L995" s="108"/>
      <c r="M995" s="56"/>
      <c r="N995" s="107"/>
      <c r="O995" s="107"/>
    </row>
    <row r="996" spans="7:15" x14ac:dyDescent="0.2">
      <c r="G996" s="3"/>
      <c r="H996" s="2"/>
      <c r="I996" s="12"/>
      <c r="J996" s="113"/>
      <c r="K996" s="107"/>
      <c r="L996" s="108"/>
      <c r="M996" s="56"/>
      <c r="N996" s="107"/>
      <c r="O996" s="107"/>
    </row>
    <row r="997" spans="7:15" x14ac:dyDescent="0.2">
      <c r="G997" s="3"/>
      <c r="H997" s="2"/>
      <c r="I997" s="12"/>
      <c r="J997" s="113"/>
      <c r="K997" s="107"/>
      <c r="L997" s="108"/>
      <c r="M997" s="56"/>
      <c r="N997" s="107"/>
      <c r="O997" s="107"/>
    </row>
    <row r="998" spans="7:15" x14ac:dyDescent="0.2">
      <c r="G998" s="3"/>
      <c r="H998" s="2"/>
      <c r="I998" s="12"/>
      <c r="J998" s="113"/>
      <c r="K998" s="107"/>
      <c r="L998" s="108"/>
      <c r="M998" s="56"/>
      <c r="N998" s="107"/>
      <c r="O998" s="107"/>
    </row>
    <row r="999" spans="7:15" x14ac:dyDescent="0.2">
      <c r="G999" s="3"/>
      <c r="H999" s="2"/>
      <c r="I999" s="12"/>
      <c r="J999" s="113"/>
      <c r="K999" s="107"/>
      <c r="L999" s="108"/>
      <c r="M999" s="56"/>
      <c r="N999" s="107"/>
      <c r="O999" s="107"/>
    </row>
    <row r="1000" spans="7:15" x14ac:dyDescent="0.2">
      <c r="G1000" s="3"/>
      <c r="H1000" s="2"/>
      <c r="I1000" s="12"/>
      <c r="J1000" s="113"/>
      <c r="K1000" s="107"/>
      <c r="L1000" s="108"/>
      <c r="M1000" s="56"/>
      <c r="N1000" s="107"/>
      <c r="O1000" s="107"/>
    </row>
    <row r="1001" spans="7:15" x14ac:dyDescent="0.2">
      <c r="G1001" s="3"/>
      <c r="H1001" s="2"/>
      <c r="I1001" s="12"/>
      <c r="J1001" s="113"/>
      <c r="K1001" s="107"/>
      <c r="L1001" s="108"/>
      <c r="M1001" s="56"/>
      <c r="N1001" s="107"/>
      <c r="O1001" s="107"/>
    </row>
    <row r="1002" spans="7:15" x14ac:dyDescent="0.2">
      <c r="G1002" s="3"/>
      <c r="H1002" s="2"/>
      <c r="I1002" s="12"/>
      <c r="J1002" s="113"/>
      <c r="K1002" s="107"/>
      <c r="L1002" s="108"/>
      <c r="M1002" s="56"/>
      <c r="N1002" s="107"/>
      <c r="O1002" s="107"/>
    </row>
    <row r="1003" spans="7:15" x14ac:dyDescent="0.2">
      <c r="G1003" s="3"/>
      <c r="H1003" s="2"/>
      <c r="I1003" s="12"/>
      <c r="J1003" s="113"/>
      <c r="K1003" s="107"/>
      <c r="L1003" s="108"/>
      <c r="M1003" s="56"/>
      <c r="N1003" s="107"/>
      <c r="O1003" s="107"/>
    </row>
    <row r="1004" spans="7:15" x14ac:dyDescent="0.2">
      <c r="G1004" s="3"/>
      <c r="H1004" s="2"/>
      <c r="I1004" s="12"/>
      <c r="J1004" s="113"/>
      <c r="K1004" s="107"/>
      <c r="L1004" s="108"/>
      <c r="M1004" s="56"/>
      <c r="N1004" s="107"/>
      <c r="O1004" s="107"/>
    </row>
    <row r="1005" spans="7:15" x14ac:dyDescent="0.2">
      <c r="G1005" s="3"/>
      <c r="H1005" s="2"/>
      <c r="I1005" s="12"/>
      <c r="J1005" s="113"/>
      <c r="K1005" s="107"/>
      <c r="L1005" s="108"/>
      <c r="M1005" s="56"/>
      <c r="N1005" s="107"/>
      <c r="O1005" s="107"/>
    </row>
    <row r="1006" spans="7:15" x14ac:dyDescent="0.2">
      <c r="G1006" s="3"/>
      <c r="H1006" s="2"/>
      <c r="I1006" s="12"/>
      <c r="J1006" s="113"/>
      <c r="K1006" s="107"/>
      <c r="L1006" s="108"/>
      <c r="M1006" s="56"/>
      <c r="N1006" s="107"/>
      <c r="O1006" s="107"/>
    </row>
    <row r="1007" spans="7:15" x14ac:dyDescent="0.2">
      <c r="G1007" s="3"/>
      <c r="H1007" s="2"/>
      <c r="I1007" s="12"/>
      <c r="J1007" s="113"/>
      <c r="K1007" s="107"/>
      <c r="L1007" s="108"/>
      <c r="M1007" s="56"/>
      <c r="N1007" s="107"/>
      <c r="O1007" s="107"/>
    </row>
    <row r="1008" spans="7:15" x14ac:dyDescent="0.2">
      <c r="G1008" s="3"/>
      <c r="H1008" s="2"/>
      <c r="I1008" s="12"/>
      <c r="J1008" s="113"/>
      <c r="K1008" s="107"/>
      <c r="L1008" s="108"/>
      <c r="M1008" s="56"/>
      <c r="N1008" s="107"/>
      <c r="O1008" s="107"/>
    </row>
    <row r="1009" spans="7:15" x14ac:dyDescent="0.2">
      <c r="G1009" s="3"/>
      <c r="H1009" s="2"/>
      <c r="I1009" s="12"/>
      <c r="J1009" s="113"/>
      <c r="K1009" s="107"/>
      <c r="L1009" s="108"/>
      <c r="M1009" s="56"/>
      <c r="N1009" s="107"/>
      <c r="O1009" s="107"/>
    </row>
    <row r="1010" spans="7:15" x14ac:dyDescent="0.2">
      <c r="G1010" s="3"/>
      <c r="H1010" s="2"/>
      <c r="I1010" s="12"/>
      <c r="J1010" s="113"/>
      <c r="K1010" s="107"/>
      <c r="L1010" s="108"/>
      <c r="M1010" s="56"/>
      <c r="N1010" s="107"/>
      <c r="O1010" s="107"/>
    </row>
    <row r="1011" spans="7:15" x14ac:dyDescent="0.2">
      <c r="G1011" s="3"/>
      <c r="H1011" s="2"/>
      <c r="I1011" s="12"/>
      <c r="J1011" s="113"/>
      <c r="K1011" s="107"/>
      <c r="L1011" s="108"/>
      <c r="M1011" s="56"/>
      <c r="N1011" s="107"/>
      <c r="O1011" s="107"/>
    </row>
    <row r="1012" spans="7:15" x14ac:dyDescent="0.2">
      <c r="G1012" s="3"/>
      <c r="H1012" s="2"/>
      <c r="I1012" s="12"/>
      <c r="J1012" s="113"/>
      <c r="K1012" s="107"/>
      <c r="L1012" s="108"/>
      <c r="M1012" s="56"/>
      <c r="N1012" s="107"/>
      <c r="O1012" s="107"/>
    </row>
    <row r="1013" spans="7:15" x14ac:dyDescent="0.2">
      <c r="G1013" s="3"/>
      <c r="H1013" s="2"/>
      <c r="I1013" s="12"/>
      <c r="J1013" s="113"/>
      <c r="K1013" s="107"/>
      <c r="L1013" s="108"/>
      <c r="M1013" s="56"/>
      <c r="N1013" s="107"/>
      <c r="O1013" s="107"/>
    </row>
    <row r="1014" spans="7:15" x14ac:dyDescent="0.2">
      <c r="G1014" s="3"/>
      <c r="H1014" s="2"/>
      <c r="I1014" s="12"/>
      <c r="J1014" s="113"/>
      <c r="K1014" s="107"/>
      <c r="L1014" s="108"/>
      <c r="M1014" s="56"/>
      <c r="N1014" s="107"/>
      <c r="O1014" s="107"/>
    </row>
    <row r="1015" spans="7:15" x14ac:dyDescent="0.2">
      <c r="G1015" s="3"/>
      <c r="H1015" s="2"/>
      <c r="I1015" s="12"/>
      <c r="J1015" s="113"/>
      <c r="K1015" s="107"/>
      <c r="L1015" s="108"/>
      <c r="M1015" s="56"/>
      <c r="N1015" s="107"/>
      <c r="O1015" s="107"/>
    </row>
    <row r="1016" spans="7:15" x14ac:dyDescent="0.2">
      <c r="G1016" s="3"/>
      <c r="H1016" s="2"/>
      <c r="I1016" s="12"/>
      <c r="J1016" s="113"/>
      <c r="K1016" s="107"/>
      <c r="L1016" s="108"/>
      <c r="M1016" s="56"/>
      <c r="N1016" s="107"/>
      <c r="O1016" s="107"/>
    </row>
    <row r="1017" spans="7:15" x14ac:dyDescent="0.2">
      <c r="G1017" s="3"/>
      <c r="H1017" s="2"/>
      <c r="I1017" s="12"/>
      <c r="J1017" s="113"/>
      <c r="K1017" s="107"/>
      <c r="L1017" s="108"/>
      <c r="M1017" s="56"/>
      <c r="N1017" s="107"/>
      <c r="O1017" s="107"/>
    </row>
    <row r="1018" spans="7:15" x14ac:dyDescent="0.2">
      <c r="G1018" s="3"/>
      <c r="H1018" s="2"/>
      <c r="I1018" s="12"/>
      <c r="J1018" s="113"/>
      <c r="K1018" s="107"/>
      <c r="L1018" s="108"/>
      <c r="M1018" s="56"/>
      <c r="N1018" s="107"/>
      <c r="O1018" s="107"/>
    </row>
    <row r="1019" spans="7:15" x14ac:dyDescent="0.2">
      <c r="G1019" s="3"/>
      <c r="H1019" s="2"/>
      <c r="I1019" s="12"/>
      <c r="J1019" s="113"/>
      <c r="K1019" s="107"/>
      <c r="L1019" s="108"/>
      <c r="M1019" s="56"/>
      <c r="N1019" s="107"/>
      <c r="O1019" s="107"/>
    </row>
    <row r="1020" spans="7:15" x14ac:dyDescent="0.2">
      <c r="G1020" s="3"/>
      <c r="H1020" s="2"/>
      <c r="I1020" s="12"/>
      <c r="J1020" s="113"/>
      <c r="K1020" s="107"/>
      <c r="L1020" s="108"/>
      <c r="M1020" s="56"/>
      <c r="N1020" s="107"/>
      <c r="O1020" s="107"/>
    </row>
    <row r="1021" spans="7:15" x14ac:dyDescent="0.2">
      <c r="G1021" s="3"/>
      <c r="H1021" s="2"/>
      <c r="I1021" s="12"/>
      <c r="J1021" s="113"/>
      <c r="K1021" s="107"/>
      <c r="L1021" s="108"/>
      <c r="M1021" s="56"/>
      <c r="N1021" s="107"/>
      <c r="O1021" s="107"/>
    </row>
    <row r="1022" spans="7:15" x14ac:dyDescent="0.2">
      <c r="G1022" s="3"/>
      <c r="H1022" s="2"/>
      <c r="I1022" s="12"/>
      <c r="J1022" s="113"/>
      <c r="K1022" s="107"/>
      <c r="L1022" s="108"/>
      <c r="M1022" s="56"/>
      <c r="N1022" s="107"/>
      <c r="O1022" s="107"/>
    </row>
    <row r="1023" spans="7:15" x14ac:dyDescent="0.2">
      <c r="G1023" s="3"/>
      <c r="H1023" s="2"/>
      <c r="I1023" s="12"/>
      <c r="J1023" s="113"/>
      <c r="K1023" s="107"/>
      <c r="L1023" s="108"/>
      <c r="M1023" s="56"/>
      <c r="N1023" s="107"/>
      <c r="O1023" s="107"/>
    </row>
    <row r="1024" spans="7:15" x14ac:dyDescent="0.2">
      <c r="G1024" s="3"/>
      <c r="H1024" s="2"/>
      <c r="I1024" s="12"/>
      <c r="J1024" s="113"/>
      <c r="K1024" s="107"/>
      <c r="L1024" s="108"/>
      <c r="M1024" s="56"/>
      <c r="N1024" s="107"/>
      <c r="O1024" s="107"/>
    </row>
    <row r="1025" spans="7:15" x14ac:dyDescent="0.2">
      <c r="G1025" s="3"/>
      <c r="H1025" s="2"/>
      <c r="I1025" s="12"/>
      <c r="J1025" s="113"/>
      <c r="K1025" s="107"/>
      <c r="L1025" s="108"/>
      <c r="M1025" s="56"/>
      <c r="N1025" s="107"/>
      <c r="O1025" s="107"/>
    </row>
    <row r="1026" spans="7:15" x14ac:dyDescent="0.2">
      <c r="G1026" s="3"/>
      <c r="H1026" s="2"/>
      <c r="I1026" s="12"/>
      <c r="J1026" s="113"/>
      <c r="K1026" s="107"/>
      <c r="L1026" s="108"/>
      <c r="M1026" s="56"/>
      <c r="N1026" s="107"/>
      <c r="O1026" s="107"/>
    </row>
    <row r="1027" spans="7:15" x14ac:dyDescent="0.2">
      <c r="G1027" s="3"/>
      <c r="H1027" s="2"/>
      <c r="I1027" s="12"/>
      <c r="J1027" s="113"/>
      <c r="K1027" s="107"/>
      <c r="L1027" s="108"/>
      <c r="M1027" s="56"/>
      <c r="N1027" s="107"/>
      <c r="O1027" s="107"/>
    </row>
    <row r="1028" spans="7:15" x14ac:dyDescent="0.2">
      <c r="G1028" s="3"/>
      <c r="H1028" s="2"/>
      <c r="I1028" s="12"/>
      <c r="J1028" s="113"/>
      <c r="K1028" s="107"/>
      <c r="L1028" s="108"/>
      <c r="M1028" s="56"/>
      <c r="N1028" s="107"/>
      <c r="O1028" s="107"/>
    </row>
    <row r="1029" spans="7:15" x14ac:dyDescent="0.2">
      <c r="G1029" s="3"/>
      <c r="H1029" s="2"/>
      <c r="I1029" s="12"/>
      <c r="J1029" s="113"/>
      <c r="K1029" s="107"/>
      <c r="L1029" s="108"/>
      <c r="M1029" s="56"/>
      <c r="N1029" s="107"/>
      <c r="O1029" s="107"/>
    </row>
    <row r="1030" spans="7:15" x14ac:dyDescent="0.2">
      <c r="G1030" s="3"/>
      <c r="H1030" s="2"/>
      <c r="I1030" s="12"/>
      <c r="J1030" s="113"/>
      <c r="K1030" s="107"/>
      <c r="L1030" s="108"/>
      <c r="M1030" s="56"/>
      <c r="N1030" s="107"/>
      <c r="O1030" s="107"/>
    </row>
    <row r="1031" spans="7:15" x14ac:dyDescent="0.2">
      <c r="G1031" s="3"/>
      <c r="H1031" s="2"/>
      <c r="I1031" s="12"/>
      <c r="J1031" s="113"/>
      <c r="K1031" s="107"/>
      <c r="L1031" s="108"/>
      <c r="M1031" s="56"/>
      <c r="N1031" s="107"/>
      <c r="O1031" s="107"/>
    </row>
    <row r="1032" spans="7:15" x14ac:dyDescent="0.2">
      <c r="G1032" s="3"/>
      <c r="H1032" s="2"/>
      <c r="I1032" s="12"/>
      <c r="J1032" s="113"/>
      <c r="K1032" s="107"/>
      <c r="L1032" s="108"/>
      <c r="M1032" s="56"/>
      <c r="N1032" s="107"/>
      <c r="O1032" s="107"/>
    </row>
    <row r="1033" spans="7:15" x14ac:dyDescent="0.2">
      <c r="G1033" s="3"/>
      <c r="H1033" s="2"/>
      <c r="I1033" s="12"/>
      <c r="J1033" s="113"/>
      <c r="K1033" s="107"/>
      <c r="L1033" s="108"/>
      <c r="M1033" s="56"/>
      <c r="N1033" s="107"/>
      <c r="O1033" s="107"/>
    </row>
    <row r="1034" spans="7:15" x14ac:dyDescent="0.2">
      <c r="G1034" s="3"/>
      <c r="H1034" s="2"/>
      <c r="I1034" s="12"/>
      <c r="J1034" s="113"/>
      <c r="K1034" s="107"/>
      <c r="L1034" s="108"/>
      <c r="M1034" s="56"/>
      <c r="N1034" s="107"/>
      <c r="O1034" s="107"/>
    </row>
    <row r="1035" spans="7:15" x14ac:dyDescent="0.2">
      <c r="G1035" s="3"/>
      <c r="H1035" s="2"/>
      <c r="I1035" s="12"/>
      <c r="J1035" s="113"/>
      <c r="K1035" s="107"/>
      <c r="L1035" s="108"/>
      <c r="M1035" s="56"/>
      <c r="N1035" s="107"/>
      <c r="O1035" s="107"/>
    </row>
    <row r="1036" spans="7:15" x14ac:dyDescent="0.2">
      <c r="G1036" s="3"/>
      <c r="H1036" s="2"/>
      <c r="I1036" s="12"/>
      <c r="J1036" s="113"/>
      <c r="K1036" s="107"/>
      <c r="L1036" s="108"/>
      <c r="M1036" s="56"/>
      <c r="N1036" s="107"/>
      <c r="O1036" s="107"/>
    </row>
    <row r="1037" spans="7:15" x14ac:dyDescent="0.2">
      <c r="G1037" s="3"/>
      <c r="H1037" s="2"/>
      <c r="I1037" s="12"/>
      <c r="J1037" s="113"/>
      <c r="K1037" s="107"/>
      <c r="L1037" s="108"/>
      <c r="M1037" s="56"/>
      <c r="N1037" s="107"/>
      <c r="O1037" s="107"/>
    </row>
    <row r="1038" spans="7:15" x14ac:dyDescent="0.2">
      <c r="G1038" s="3"/>
      <c r="H1038" s="2"/>
      <c r="I1038" s="12"/>
      <c r="J1038" s="113"/>
      <c r="K1038" s="107"/>
      <c r="L1038" s="108"/>
      <c r="M1038" s="56"/>
      <c r="N1038" s="107"/>
      <c r="O1038" s="107"/>
    </row>
    <row r="1039" spans="7:15" x14ac:dyDescent="0.2">
      <c r="G1039" s="3"/>
      <c r="H1039" s="2"/>
      <c r="I1039" s="12"/>
      <c r="J1039" s="113"/>
      <c r="K1039" s="107"/>
      <c r="L1039" s="108"/>
      <c r="M1039" s="56"/>
      <c r="N1039" s="107"/>
      <c r="O1039" s="107"/>
    </row>
    <row r="1040" spans="7:15" x14ac:dyDescent="0.2">
      <c r="G1040" s="3"/>
      <c r="H1040" s="2"/>
      <c r="I1040" s="12"/>
      <c r="J1040" s="113"/>
      <c r="K1040" s="107"/>
      <c r="L1040" s="108"/>
      <c r="M1040" s="56"/>
      <c r="N1040" s="107"/>
      <c r="O1040" s="107"/>
    </row>
    <row r="1041" spans="7:15" x14ac:dyDescent="0.2">
      <c r="G1041" s="3"/>
      <c r="H1041" s="2"/>
      <c r="I1041" s="12"/>
      <c r="J1041" s="113"/>
      <c r="K1041" s="107"/>
      <c r="L1041" s="108"/>
      <c r="M1041" s="56"/>
      <c r="N1041" s="107"/>
      <c r="O1041" s="107"/>
    </row>
    <row r="1042" spans="7:15" x14ac:dyDescent="0.2">
      <c r="G1042" s="3"/>
      <c r="H1042" s="2"/>
      <c r="I1042" s="12"/>
      <c r="J1042" s="113"/>
      <c r="K1042" s="107"/>
      <c r="L1042" s="108"/>
      <c r="M1042" s="56"/>
      <c r="N1042" s="107"/>
      <c r="O1042" s="107"/>
    </row>
    <row r="1043" spans="7:15" x14ac:dyDescent="0.2">
      <c r="G1043" s="3"/>
      <c r="H1043" s="2"/>
      <c r="I1043" s="12"/>
      <c r="J1043" s="113"/>
      <c r="K1043" s="107"/>
      <c r="L1043" s="108"/>
      <c r="M1043" s="56"/>
      <c r="N1043" s="107"/>
      <c r="O1043" s="107"/>
    </row>
    <row r="1044" spans="7:15" x14ac:dyDescent="0.2">
      <c r="G1044" s="3"/>
      <c r="H1044" s="2"/>
      <c r="I1044" s="12"/>
      <c r="J1044" s="113"/>
      <c r="K1044" s="107"/>
      <c r="L1044" s="108"/>
      <c r="M1044" s="56"/>
      <c r="N1044" s="107"/>
      <c r="O1044" s="107"/>
    </row>
    <row r="1045" spans="7:15" x14ac:dyDescent="0.2">
      <c r="G1045" s="3"/>
      <c r="H1045" s="2"/>
      <c r="I1045" s="12"/>
      <c r="J1045" s="113"/>
      <c r="K1045" s="107"/>
      <c r="L1045" s="108"/>
      <c r="M1045" s="56"/>
      <c r="N1045" s="107"/>
      <c r="O1045" s="107"/>
    </row>
    <row r="1046" spans="7:15" x14ac:dyDescent="0.2">
      <c r="G1046" s="3"/>
      <c r="H1046" s="2"/>
      <c r="I1046" s="12"/>
      <c r="J1046" s="113"/>
      <c r="K1046" s="107"/>
      <c r="L1046" s="108"/>
      <c r="M1046" s="56"/>
      <c r="N1046" s="107"/>
      <c r="O1046" s="107"/>
    </row>
    <row r="1047" spans="7:15" x14ac:dyDescent="0.2">
      <c r="G1047" s="3"/>
      <c r="H1047" s="2"/>
      <c r="I1047" s="12"/>
      <c r="J1047" s="113"/>
      <c r="K1047" s="107"/>
      <c r="L1047" s="108"/>
      <c r="M1047" s="56"/>
      <c r="N1047" s="107"/>
      <c r="O1047" s="107"/>
    </row>
    <row r="1048" spans="7:15" x14ac:dyDescent="0.2">
      <c r="G1048" s="3"/>
      <c r="H1048" s="2"/>
      <c r="I1048" s="12"/>
      <c r="J1048" s="113"/>
      <c r="K1048" s="107"/>
      <c r="L1048" s="108"/>
      <c r="M1048" s="56"/>
      <c r="N1048" s="107"/>
      <c r="O1048" s="107"/>
    </row>
    <row r="1049" spans="7:15" x14ac:dyDescent="0.2">
      <c r="G1049" s="3"/>
      <c r="H1049" s="2"/>
      <c r="I1049" s="12"/>
      <c r="J1049" s="113"/>
      <c r="K1049" s="107"/>
      <c r="L1049" s="108"/>
      <c r="M1049" s="56"/>
      <c r="N1049" s="107"/>
      <c r="O1049" s="107"/>
    </row>
    <row r="1050" spans="7:15" x14ac:dyDescent="0.2">
      <c r="G1050" s="3"/>
      <c r="H1050" s="2"/>
      <c r="I1050" s="12"/>
      <c r="J1050" s="113"/>
      <c r="K1050" s="107"/>
      <c r="L1050" s="108"/>
      <c r="M1050" s="56"/>
      <c r="N1050" s="107"/>
      <c r="O1050" s="107"/>
    </row>
    <row r="1051" spans="7:15" x14ac:dyDescent="0.2">
      <c r="G1051" s="3"/>
      <c r="H1051" s="2"/>
      <c r="I1051" s="12"/>
      <c r="J1051" s="113"/>
      <c r="K1051" s="107"/>
      <c r="L1051" s="108"/>
      <c r="M1051" s="56"/>
      <c r="N1051" s="107"/>
      <c r="O1051" s="107"/>
    </row>
    <row r="1052" spans="7:15" x14ac:dyDescent="0.2">
      <c r="G1052" s="3"/>
      <c r="H1052" s="2"/>
      <c r="I1052" s="12"/>
      <c r="J1052" s="113"/>
      <c r="K1052" s="107"/>
      <c r="L1052" s="108"/>
      <c r="M1052" s="56"/>
      <c r="N1052" s="107"/>
      <c r="O1052" s="107"/>
    </row>
    <row r="1053" spans="7:15" x14ac:dyDescent="0.2">
      <c r="G1053" s="3"/>
      <c r="H1053" s="2"/>
      <c r="I1053" s="12"/>
      <c r="J1053" s="113"/>
      <c r="K1053" s="107"/>
      <c r="L1053" s="108"/>
      <c r="M1053" s="56"/>
      <c r="N1053" s="107"/>
      <c r="O1053" s="107"/>
    </row>
    <row r="1054" spans="7:15" x14ac:dyDescent="0.2">
      <c r="G1054" s="3"/>
      <c r="H1054" s="2"/>
      <c r="I1054" s="12"/>
      <c r="J1054" s="113"/>
      <c r="K1054" s="107"/>
      <c r="L1054" s="108"/>
      <c r="M1054" s="56"/>
      <c r="N1054" s="107"/>
      <c r="O1054" s="107"/>
    </row>
    <row r="1055" spans="7:15" x14ac:dyDescent="0.2">
      <c r="G1055" s="3"/>
      <c r="H1055" s="2"/>
      <c r="I1055" s="12"/>
      <c r="J1055" s="113"/>
      <c r="K1055" s="107"/>
      <c r="L1055" s="108"/>
      <c r="M1055" s="56"/>
      <c r="N1055" s="107"/>
      <c r="O1055" s="107"/>
    </row>
    <row r="1056" spans="7:15" x14ac:dyDescent="0.2">
      <c r="G1056" s="3"/>
      <c r="H1056" s="2"/>
      <c r="I1056" s="12"/>
      <c r="J1056" s="113"/>
      <c r="K1056" s="107"/>
      <c r="L1056" s="108"/>
      <c r="M1056" s="56"/>
      <c r="N1056" s="107"/>
      <c r="O1056" s="107"/>
    </row>
    <row r="1057" spans="7:15" x14ac:dyDescent="0.2">
      <c r="G1057" s="3"/>
      <c r="H1057" s="2"/>
      <c r="I1057" s="12"/>
      <c r="J1057" s="113"/>
      <c r="K1057" s="107"/>
      <c r="L1057" s="108"/>
      <c r="M1057" s="56"/>
      <c r="N1057" s="107"/>
      <c r="O1057" s="107"/>
    </row>
    <row r="1058" spans="7:15" x14ac:dyDescent="0.2">
      <c r="G1058" s="3"/>
      <c r="H1058" s="2"/>
      <c r="I1058" s="12"/>
      <c r="J1058" s="113"/>
      <c r="K1058" s="107"/>
      <c r="L1058" s="108"/>
      <c r="M1058" s="56"/>
      <c r="N1058" s="107"/>
      <c r="O1058" s="107"/>
    </row>
    <row r="1059" spans="7:15" x14ac:dyDescent="0.2">
      <c r="G1059" s="3"/>
      <c r="H1059" s="2"/>
      <c r="I1059" s="12"/>
      <c r="J1059" s="113"/>
      <c r="K1059" s="107"/>
      <c r="L1059" s="108"/>
      <c r="M1059" s="56"/>
      <c r="N1059" s="107"/>
      <c r="O1059" s="107"/>
    </row>
    <row r="1060" spans="7:15" x14ac:dyDescent="0.2">
      <c r="G1060" s="3"/>
      <c r="H1060" s="2"/>
      <c r="I1060" s="12"/>
      <c r="J1060" s="113"/>
      <c r="K1060" s="107"/>
      <c r="L1060" s="108"/>
      <c r="M1060" s="56"/>
      <c r="N1060" s="107"/>
      <c r="O1060" s="107"/>
    </row>
    <row r="1061" spans="7:15" x14ac:dyDescent="0.2">
      <c r="G1061" s="3"/>
      <c r="H1061" s="2"/>
      <c r="I1061" s="12"/>
      <c r="J1061" s="113"/>
      <c r="K1061" s="107"/>
      <c r="L1061" s="108"/>
      <c r="M1061" s="56"/>
      <c r="N1061" s="107"/>
      <c r="O1061" s="107"/>
    </row>
    <row r="1062" spans="7:15" x14ac:dyDescent="0.2">
      <c r="G1062" s="3"/>
      <c r="H1062" s="2"/>
      <c r="I1062" s="12"/>
      <c r="J1062" s="113"/>
      <c r="K1062" s="107"/>
      <c r="L1062" s="108"/>
      <c r="M1062" s="56"/>
      <c r="N1062" s="107"/>
      <c r="O1062" s="107"/>
    </row>
    <row r="1063" spans="7:15" x14ac:dyDescent="0.2">
      <c r="G1063" s="3"/>
      <c r="H1063" s="2"/>
      <c r="I1063" s="12"/>
      <c r="J1063" s="113"/>
      <c r="K1063" s="107"/>
      <c r="L1063" s="108"/>
      <c r="M1063" s="56"/>
      <c r="N1063" s="107"/>
      <c r="O1063" s="107"/>
    </row>
    <row r="1064" spans="7:15" x14ac:dyDescent="0.2">
      <c r="G1064" s="3"/>
      <c r="H1064" s="2"/>
      <c r="I1064" s="12"/>
      <c r="J1064" s="113"/>
      <c r="K1064" s="107"/>
      <c r="L1064" s="108"/>
      <c r="M1064" s="56"/>
      <c r="N1064" s="107"/>
      <c r="O1064" s="107"/>
    </row>
    <row r="1065" spans="7:15" x14ac:dyDescent="0.2">
      <c r="G1065" s="3"/>
      <c r="H1065" s="2"/>
      <c r="I1065" s="12"/>
      <c r="J1065" s="113"/>
      <c r="K1065" s="107"/>
      <c r="L1065" s="108"/>
      <c r="M1065" s="56"/>
      <c r="N1065" s="107"/>
      <c r="O1065" s="107"/>
    </row>
    <row r="1066" spans="7:15" x14ac:dyDescent="0.2">
      <c r="G1066" s="3"/>
      <c r="H1066" s="2"/>
      <c r="I1066" s="12"/>
      <c r="J1066" s="113"/>
      <c r="K1066" s="107"/>
      <c r="L1066" s="108"/>
      <c r="M1066" s="56"/>
      <c r="N1066" s="107"/>
      <c r="O1066" s="107"/>
    </row>
    <row r="1067" spans="7:15" x14ac:dyDescent="0.2">
      <c r="G1067" s="3"/>
      <c r="H1067" s="2"/>
      <c r="I1067" s="12"/>
      <c r="J1067" s="113"/>
      <c r="K1067" s="107"/>
      <c r="L1067" s="108"/>
      <c r="M1067" s="56"/>
      <c r="N1067" s="107"/>
      <c r="O1067" s="107"/>
    </row>
    <row r="1068" spans="7:15" x14ac:dyDescent="0.2">
      <c r="G1068" s="3"/>
      <c r="H1068" s="2"/>
      <c r="I1068" s="12"/>
      <c r="J1068" s="113"/>
      <c r="K1068" s="107"/>
      <c r="L1068" s="108"/>
      <c r="M1068" s="56"/>
      <c r="N1068" s="107"/>
      <c r="O1068" s="107"/>
    </row>
    <row r="1069" spans="7:15" x14ac:dyDescent="0.2">
      <c r="G1069" s="3"/>
      <c r="H1069" s="2"/>
      <c r="I1069" s="12"/>
      <c r="J1069" s="113"/>
      <c r="K1069" s="107"/>
      <c r="L1069" s="108"/>
      <c r="M1069" s="56"/>
      <c r="N1069" s="107"/>
      <c r="O1069" s="107"/>
    </row>
    <row r="1070" spans="7:15" x14ac:dyDescent="0.2">
      <c r="G1070" s="3"/>
      <c r="H1070" s="2"/>
      <c r="I1070" s="12"/>
      <c r="J1070" s="113"/>
      <c r="K1070" s="107"/>
      <c r="L1070" s="108"/>
      <c r="M1070" s="56"/>
      <c r="N1070" s="107"/>
      <c r="O1070" s="107"/>
    </row>
    <row r="1071" spans="7:15" x14ac:dyDescent="0.2">
      <c r="G1071" s="3"/>
      <c r="H1071" s="2"/>
      <c r="I1071" s="12"/>
      <c r="J1071" s="113"/>
      <c r="K1071" s="107"/>
      <c r="L1071" s="108"/>
      <c r="M1071" s="56"/>
      <c r="N1071" s="107"/>
      <c r="O1071" s="107"/>
    </row>
    <row r="1072" spans="7:15" x14ac:dyDescent="0.2">
      <c r="G1072" s="3"/>
      <c r="H1072" s="2"/>
      <c r="I1072" s="12"/>
      <c r="J1072" s="113"/>
      <c r="K1072" s="107"/>
      <c r="L1072" s="108"/>
      <c r="M1072" s="56"/>
      <c r="N1072" s="107"/>
      <c r="O1072" s="107"/>
    </row>
    <row r="1073" spans="7:15" x14ac:dyDescent="0.2">
      <c r="G1073" s="3"/>
      <c r="H1073" s="2"/>
      <c r="I1073" s="12"/>
      <c r="J1073" s="113"/>
      <c r="K1073" s="107"/>
      <c r="L1073" s="108"/>
      <c r="M1073" s="56"/>
      <c r="N1073" s="107"/>
      <c r="O1073" s="107"/>
    </row>
    <row r="1074" spans="7:15" x14ac:dyDescent="0.2">
      <c r="G1074" s="3"/>
      <c r="H1074" s="2"/>
      <c r="I1074" s="12"/>
      <c r="J1074" s="113"/>
      <c r="K1074" s="107"/>
      <c r="L1074" s="108"/>
      <c r="M1074" s="56"/>
      <c r="N1074" s="107"/>
      <c r="O1074" s="107"/>
    </row>
    <row r="1075" spans="7:15" x14ac:dyDescent="0.2">
      <c r="G1075" s="3"/>
      <c r="H1075" s="2"/>
      <c r="I1075" s="12"/>
      <c r="J1075" s="113"/>
      <c r="K1075" s="107"/>
      <c r="L1075" s="108"/>
      <c r="M1075" s="56"/>
      <c r="N1075" s="107"/>
      <c r="O1075" s="107"/>
    </row>
    <row r="1076" spans="7:15" x14ac:dyDescent="0.2">
      <c r="G1076" s="3"/>
      <c r="H1076" s="2"/>
      <c r="I1076" s="12"/>
      <c r="J1076" s="113"/>
      <c r="K1076" s="107"/>
      <c r="L1076" s="108"/>
      <c r="M1076" s="56"/>
      <c r="N1076" s="107"/>
      <c r="O1076" s="107"/>
    </row>
    <row r="1077" spans="7:15" x14ac:dyDescent="0.2">
      <c r="G1077" s="3"/>
      <c r="H1077" s="2"/>
      <c r="I1077" s="12"/>
      <c r="J1077" s="113"/>
      <c r="K1077" s="107"/>
      <c r="L1077" s="108"/>
      <c r="M1077" s="56"/>
      <c r="N1077" s="107"/>
      <c r="O1077" s="107"/>
    </row>
    <row r="1078" spans="7:15" x14ac:dyDescent="0.2">
      <c r="G1078" s="3"/>
      <c r="H1078" s="2"/>
      <c r="I1078" s="12"/>
      <c r="J1078" s="113"/>
      <c r="K1078" s="107"/>
      <c r="L1078" s="108"/>
      <c r="M1078" s="56"/>
      <c r="N1078" s="107"/>
      <c r="O1078" s="107"/>
    </row>
    <row r="1079" spans="7:15" x14ac:dyDescent="0.2">
      <c r="G1079" s="3"/>
      <c r="H1079" s="2"/>
      <c r="I1079" s="12"/>
      <c r="J1079" s="113"/>
      <c r="K1079" s="107"/>
      <c r="L1079" s="108"/>
      <c r="M1079" s="56"/>
      <c r="N1079" s="107"/>
      <c r="O1079" s="107"/>
    </row>
    <row r="1080" spans="7:15" x14ac:dyDescent="0.2">
      <c r="G1080" s="3"/>
      <c r="H1080" s="2"/>
      <c r="I1080" s="12"/>
      <c r="J1080" s="113"/>
      <c r="K1080" s="107"/>
      <c r="L1080" s="108"/>
      <c r="M1080" s="56"/>
      <c r="N1080" s="107"/>
      <c r="O1080" s="107"/>
    </row>
    <row r="1081" spans="7:15" x14ac:dyDescent="0.2">
      <c r="G1081" s="3"/>
      <c r="H1081" s="2"/>
      <c r="I1081" s="12"/>
      <c r="J1081" s="113"/>
      <c r="K1081" s="107"/>
      <c r="L1081" s="108"/>
      <c r="M1081" s="56"/>
      <c r="N1081" s="107"/>
      <c r="O1081" s="107"/>
    </row>
    <row r="1082" spans="7:15" x14ac:dyDescent="0.2">
      <c r="G1082" s="3"/>
      <c r="H1082" s="2"/>
      <c r="I1082" s="12"/>
      <c r="J1082" s="113"/>
      <c r="K1082" s="107"/>
      <c r="L1082" s="108"/>
      <c r="M1082" s="56"/>
      <c r="N1082" s="107"/>
      <c r="O1082" s="107"/>
    </row>
    <row r="1083" spans="7:15" x14ac:dyDescent="0.2">
      <c r="G1083" s="3"/>
      <c r="H1083" s="2"/>
      <c r="I1083" s="12"/>
      <c r="J1083" s="113"/>
      <c r="K1083" s="107"/>
      <c r="L1083" s="108"/>
      <c r="M1083" s="56"/>
      <c r="N1083" s="107"/>
      <c r="O1083" s="107"/>
    </row>
    <row r="1084" spans="7:15" x14ac:dyDescent="0.2">
      <c r="G1084" s="3"/>
      <c r="H1084" s="2"/>
      <c r="I1084" s="12"/>
      <c r="J1084" s="113"/>
      <c r="K1084" s="107"/>
      <c r="L1084" s="108"/>
      <c r="M1084" s="56"/>
      <c r="N1084" s="107"/>
      <c r="O1084" s="107"/>
    </row>
    <row r="1085" spans="7:15" x14ac:dyDescent="0.2">
      <c r="G1085" s="3"/>
      <c r="H1085" s="2"/>
      <c r="I1085" s="12"/>
      <c r="J1085" s="113"/>
      <c r="K1085" s="107"/>
      <c r="L1085" s="108"/>
      <c r="M1085" s="56"/>
      <c r="N1085" s="107"/>
      <c r="O1085" s="107"/>
    </row>
    <row r="1086" spans="7:15" x14ac:dyDescent="0.2">
      <c r="G1086" s="3"/>
      <c r="H1086" s="2"/>
      <c r="I1086" s="12"/>
      <c r="J1086" s="113"/>
      <c r="K1086" s="107"/>
      <c r="L1086" s="108"/>
      <c r="M1086" s="56"/>
      <c r="N1086" s="107"/>
      <c r="O1086" s="107"/>
    </row>
    <row r="1087" spans="7:15" x14ac:dyDescent="0.2">
      <c r="G1087" s="3"/>
      <c r="H1087" s="2"/>
      <c r="I1087" s="12"/>
      <c r="J1087" s="113"/>
      <c r="K1087" s="107"/>
      <c r="L1087" s="108"/>
      <c r="M1087" s="56"/>
      <c r="N1087" s="107"/>
      <c r="O1087" s="107"/>
    </row>
    <row r="1088" spans="7:15" x14ac:dyDescent="0.2">
      <c r="G1088" s="3"/>
      <c r="H1088" s="2"/>
      <c r="I1088" s="12"/>
      <c r="J1088" s="113"/>
      <c r="K1088" s="107"/>
      <c r="L1088" s="108"/>
      <c r="M1088" s="56"/>
      <c r="N1088" s="107"/>
      <c r="O1088" s="107"/>
    </row>
    <row r="1089" spans="7:15" x14ac:dyDescent="0.2">
      <c r="G1089" s="3"/>
      <c r="H1089" s="2"/>
      <c r="I1089" s="12"/>
      <c r="J1089" s="113"/>
      <c r="K1089" s="107"/>
      <c r="L1089" s="108"/>
      <c r="M1089" s="56"/>
      <c r="N1089" s="107"/>
      <c r="O1089" s="107"/>
    </row>
    <row r="1090" spans="7:15" x14ac:dyDescent="0.2">
      <c r="G1090" s="3"/>
      <c r="H1090" s="2"/>
      <c r="I1090" s="12"/>
      <c r="J1090" s="113"/>
      <c r="K1090" s="107"/>
      <c r="L1090" s="108"/>
      <c r="M1090" s="56"/>
      <c r="N1090" s="107"/>
      <c r="O1090" s="107"/>
    </row>
    <row r="1091" spans="7:15" x14ac:dyDescent="0.2">
      <c r="G1091" s="3"/>
      <c r="H1091" s="2"/>
      <c r="I1091" s="12"/>
      <c r="J1091" s="113"/>
      <c r="K1091" s="107"/>
      <c r="L1091" s="108"/>
      <c r="M1091" s="56"/>
      <c r="N1091" s="107"/>
      <c r="O1091" s="107"/>
    </row>
    <row r="1092" spans="7:15" x14ac:dyDescent="0.2">
      <c r="G1092" s="3"/>
      <c r="H1092" s="2"/>
      <c r="I1092" s="12"/>
      <c r="J1092" s="113"/>
      <c r="K1092" s="107"/>
      <c r="L1092" s="108"/>
      <c r="M1092" s="56"/>
      <c r="N1092" s="107"/>
      <c r="O1092" s="107"/>
    </row>
    <row r="1093" spans="7:15" x14ac:dyDescent="0.2">
      <c r="G1093" s="3"/>
      <c r="H1093" s="2"/>
      <c r="I1093" s="12"/>
      <c r="J1093" s="113"/>
      <c r="K1093" s="107"/>
      <c r="L1093" s="108"/>
      <c r="M1093" s="56"/>
      <c r="N1093" s="107"/>
      <c r="O1093" s="107"/>
    </row>
    <row r="1094" spans="7:15" x14ac:dyDescent="0.2">
      <c r="G1094" s="3"/>
      <c r="H1094" s="2"/>
      <c r="I1094" s="12"/>
      <c r="J1094" s="113"/>
      <c r="K1094" s="107"/>
      <c r="L1094" s="108"/>
      <c r="M1094" s="56"/>
      <c r="N1094" s="107"/>
      <c r="O1094" s="107"/>
    </row>
    <row r="1095" spans="7:15" x14ac:dyDescent="0.2">
      <c r="G1095" s="3"/>
      <c r="H1095" s="2"/>
      <c r="I1095" s="12"/>
      <c r="J1095" s="113"/>
      <c r="K1095" s="107"/>
      <c r="L1095" s="108"/>
      <c r="M1095" s="56"/>
      <c r="N1095" s="107"/>
      <c r="O1095" s="107"/>
    </row>
    <row r="1096" spans="7:15" x14ac:dyDescent="0.2">
      <c r="G1096" s="3"/>
      <c r="H1096" s="2"/>
      <c r="I1096" s="12"/>
      <c r="J1096" s="113"/>
      <c r="K1096" s="107"/>
      <c r="L1096" s="108"/>
      <c r="M1096" s="56"/>
      <c r="N1096" s="107"/>
      <c r="O1096" s="107"/>
    </row>
    <row r="1097" spans="7:15" x14ac:dyDescent="0.2">
      <c r="G1097" s="3"/>
      <c r="H1097" s="2"/>
      <c r="I1097" s="12"/>
      <c r="J1097" s="113"/>
      <c r="K1097" s="107"/>
      <c r="L1097" s="108"/>
      <c r="M1097" s="56"/>
      <c r="N1097" s="107"/>
      <c r="O1097" s="107"/>
    </row>
    <row r="1098" spans="7:15" x14ac:dyDescent="0.2">
      <c r="G1098" s="3"/>
      <c r="H1098" s="2"/>
      <c r="I1098" s="12"/>
      <c r="J1098" s="113"/>
      <c r="K1098" s="107"/>
      <c r="L1098" s="108"/>
      <c r="M1098" s="56"/>
      <c r="N1098" s="107"/>
      <c r="O1098" s="107"/>
    </row>
    <row r="1099" spans="7:15" x14ac:dyDescent="0.2">
      <c r="G1099" s="3"/>
      <c r="H1099" s="2"/>
      <c r="I1099" s="12"/>
      <c r="J1099" s="113"/>
      <c r="K1099" s="107"/>
      <c r="L1099" s="108"/>
      <c r="M1099" s="56"/>
      <c r="N1099" s="107"/>
      <c r="O1099" s="107"/>
    </row>
    <row r="1100" spans="7:15" x14ac:dyDescent="0.2">
      <c r="G1100" s="3"/>
      <c r="H1100" s="2"/>
      <c r="I1100" s="12"/>
      <c r="J1100" s="113"/>
      <c r="K1100" s="107"/>
      <c r="L1100" s="108"/>
      <c r="M1100" s="56"/>
      <c r="N1100" s="107"/>
      <c r="O1100" s="107"/>
    </row>
    <row r="1101" spans="7:15" x14ac:dyDescent="0.2">
      <c r="G1101" s="3"/>
      <c r="H1101" s="2"/>
      <c r="I1101" s="12"/>
      <c r="J1101" s="113"/>
      <c r="K1101" s="107"/>
      <c r="L1101" s="108"/>
      <c r="M1101" s="56"/>
      <c r="N1101" s="107"/>
      <c r="O1101" s="107"/>
    </row>
    <row r="1102" spans="7:15" x14ac:dyDescent="0.2">
      <c r="G1102" s="3"/>
      <c r="H1102" s="2"/>
      <c r="I1102" s="12"/>
      <c r="J1102" s="113"/>
      <c r="K1102" s="107"/>
      <c r="L1102" s="108"/>
      <c r="M1102" s="56"/>
      <c r="N1102" s="107"/>
      <c r="O1102" s="107"/>
    </row>
    <row r="1103" spans="7:15" x14ac:dyDescent="0.2">
      <c r="G1103" s="3"/>
      <c r="H1103" s="2"/>
      <c r="I1103" s="12"/>
      <c r="J1103" s="113"/>
      <c r="K1103" s="107"/>
      <c r="L1103" s="108"/>
      <c r="M1103" s="56"/>
      <c r="N1103" s="107"/>
      <c r="O1103" s="107"/>
    </row>
    <row r="1104" spans="7:15" x14ac:dyDescent="0.2">
      <c r="G1104" s="3"/>
      <c r="H1104" s="2"/>
      <c r="I1104" s="12"/>
      <c r="J1104" s="113"/>
      <c r="K1104" s="107"/>
      <c r="L1104" s="108"/>
      <c r="M1104" s="56"/>
      <c r="N1104" s="107"/>
      <c r="O1104" s="107"/>
    </row>
    <row r="1105" spans="7:15" x14ac:dyDescent="0.2">
      <c r="G1105" s="3"/>
      <c r="H1105" s="2"/>
      <c r="I1105" s="12"/>
      <c r="J1105" s="113"/>
      <c r="K1105" s="107"/>
      <c r="L1105" s="108"/>
      <c r="M1105" s="56"/>
      <c r="N1105" s="107"/>
      <c r="O1105" s="107"/>
    </row>
    <row r="1106" spans="7:15" x14ac:dyDescent="0.2">
      <c r="G1106" s="3"/>
      <c r="H1106" s="2"/>
      <c r="I1106" s="12"/>
      <c r="J1106" s="113"/>
      <c r="K1106" s="107"/>
      <c r="L1106" s="108"/>
      <c r="M1106" s="56"/>
      <c r="N1106" s="107"/>
      <c r="O1106" s="107"/>
    </row>
    <row r="1107" spans="7:15" x14ac:dyDescent="0.2">
      <c r="G1107" s="3"/>
      <c r="H1107" s="2"/>
      <c r="I1107" s="12"/>
      <c r="J1107" s="113"/>
      <c r="K1107" s="107"/>
      <c r="L1107" s="108"/>
      <c r="M1107" s="56"/>
      <c r="N1107" s="107"/>
      <c r="O1107" s="107"/>
    </row>
    <row r="1108" spans="7:15" x14ac:dyDescent="0.2">
      <c r="G1108" s="3"/>
      <c r="H1108" s="2"/>
      <c r="I1108" s="12"/>
      <c r="J1108" s="113"/>
      <c r="K1108" s="107"/>
      <c r="L1108" s="108"/>
      <c r="M1108" s="56"/>
      <c r="N1108" s="107"/>
      <c r="O1108" s="107"/>
    </row>
    <row r="1109" spans="7:15" x14ac:dyDescent="0.2">
      <c r="G1109" s="3"/>
      <c r="H1109" s="2"/>
      <c r="I1109" s="12"/>
      <c r="J1109" s="113"/>
      <c r="K1109" s="107"/>
      <c r="L1109" s="108"/>
      <c r="M1109" s="56"/>
      <c r="N1109" s="107"/>
      <c r="O1109" s="107"/>
    </row>
    <row r="1110" spans="7:15" x14ac:dyDescent="0.2">
      <c r="G1110" s="3"/>
      <c r="H1110" s="2"/>
      <c r="I1110" s="12"/>
      <c r="J1110" s="113"/>
      <c r="K1110" s="107"/>
      <c r="L1110" s="108"/>
      <c r="M1110" s="56"/>
      <c r="N1110" s="107"/>
      <c r="O1110" s="107"/>
    </row>
    <row r="1111" spans="7:15" x14ac:dyDescent="0.2">
      <c r="G1111" s="3"/>
      <c r="H1111" s="2"/>
      <c r="I1111" s="12"/>
      <c r="J1111" s="113"/>
      <c r="K1111" s="107"/>
      <c r="L1111" s="108"/>
      <c r="M1111" s="56"/>
      <c r="N1111" s="107"/>
      <c r="O1111" s="107"/>
    </row>
    <row r="1112" spans="7:15" x14ac:dyDescent="0.2">
      <c r="G1112" s="3"/>
      <c r="H1112" s="2"/>
      <c r="I1112" s="12"/>
      <c r="J1112" s="113"/>
      <c r="K1112" s="107"/>
      <c r="L1112" s="108"/>
      <c r="M1112" s="56"/>
      <c r="N1112" s="107"/>
      <c r="O1112" s="107"/>
    </row>
    <row r="1113" spans="7:15" x14ac:dyDescent="0.2">
      <c r="G1113" s="3"/>
      <c r="H1113" s="2"/>
      <c r="I1113" s="12"/>
      <c r="J1113" s="113"/>
      <c r="K1113" s="107"/>
      <c r="L1113" s="108"/>
      <c r="M1113" s="56"/>
      <c r="N1113" s="107"/>
      <c r="O1113" s="107"/>
    </row>
    <row r="1114" spans="7:15" x14ac:dyDescent="0.2">
      <c r="G1114" s="3"/>
      <c r="H1114" s="2"/>
      <c r="I1114" s="12"/>
      <c r="J1114" s="113"/>
      <c r="K1114" s="107"/>
      <c r="L1114" s="108"/>
      <c r="M1114" s="56"/>
      <c r="N1114" s="107"/>
      <c r="O1114" s="107"/>
    </row>
    <row r="1115" spans="7:15" x14ac:dyDescent="0.2">
      <c r="G1115" s="3"/>
      <c r="H1115" s="2"/>
      <c r="I1115" s="12"/>
      <c r="J1115" s="113"/>
      <c r="K1115" s="107"/>
      <c r="L1115" s="108"/>
      <c r="M1115" s="56"/>
      <c r="N1115" s="107"/>
      <c r="O1115" s="107"/>
    </row>
    <row r="1116" spans="7:15" x14ac:dyDescent="0.2">
      <c r="G1116" s="3"/>
      <c r="H1116" s="2"/>
      <c r="I1116" s="12"/>
      <c r="J1116" s="113"/>
      <c r="K1116" s="107"/>
      <c r="L1116" s="108"/>
      <c r="M1116" s="56"/>
      <c r="N1116" s="107"/>
      <c r="O1116" s="107"/>
    </row>
    <row r="1117" spans="7:15" x14ac:dyDescent="0.2">
      <c r="G1117" s="3"/>
      <c r="H1117" s="2"/>
      <c r="I1117" s="12"/>
      <c r="J1117" s="113"/>
      <c r="K1117" s="107"/>
      <c r="L1117" s="108"/>
      <c r="M1117" s="56"/>
      <c r="N1117" s="107"/>
      <c r="O1117" s="107"/>
    </row>
    <row r="1118" spans="7:15" x14ac:dyDescent="0.2">
      <c r="G1118" s="3"/>
      <c r="H1118" s="2"/>
      <c r="I1118" s="12"/>
      <c r="J1118" s="113"/>
      <c r="K1118" s="107"/>
      <c r="L1118" s="108"/>
      <c r="M1118" s="56"/>
      <c r="N1118" s="107"/>
      <c r="O1118" s="107"/>
    </row>
    <row r="1119" spans="7:15" x14ac:dyDescent="0.2">
      <c r="G1119" s="3"/>
      <c r="H1119" s="2"/>
      <c r="I1119" s="12"/>
      <c r="J1119" s="113"/>
      <c r="K1119" s="107"/>
      <c r="L1119" s="108"/>
      <c r="M1119" s="56"/>
      <c r="N1119" s="107"/>
      <c r="O1119" s="107"/>
    </row>
    <row r="1120" spans="7:15" x14ac:dyDescent="0.2">
      <c r="G1120" s="3"/>
      <c r="H1120" s="2"/>
      <c r="I1120" s="12"/>
      <c r="J1120" s="113"/>
      <c r="K1120" s="107"/>
      <c r="L1120" s="108"/>
      <c r="M1120" s="56"/>
      <c r="N1120" s="107"/>
      <c r="O1120" s="107"/>
    </row>
    <row r="1121" spans="7:15" x14ac:dyDescent="0.2">
      <c r="G1121" s="3"/>
      <c r="H1121" s="2"/>
      <c r="I1121" s="12"/>
      <c r="J1121" s="113"/>
      <c r="K1121" s="107"/>
      <c r="L1121" s="108"/>
      <c r="M1121" s="56"/>
      <c r="N1121" s="107"/>
      <c r="O1121" s="107"/>
    </row>
    <row r="1122" spans="7:15" x14ac:dyDescent="0.2">
      <c r="G1122" s="3"/>
      <c r="H1122" s="2"/>
      <c r="I1122" s="12"/>
      <c r="J1122" s="113"/>
      <c r="K1122" s="107"/>
      <c r="L1122" s="108"/>
      <c r="M1122" s="56"/>
      <c r="N1122" s="107"/>
      <c r="O1122" s="107"/>
    </row>
    <row r="1123" spans="7:15" x14ac:dyDescent="0.2">
      <c r="G1123" s="3"/>
      <c r="H1123" s="2"/>
      <c r="I1123" s="12"/>
      <c r="J1123" s="113"/>
      <c r="K1123" s="107"/>
      <c r="L1123" s="108"/>
      <c r="M1123" s="56"/>
      <c r="N1123" s="107"/>
      <c r="O1123" s="107"/>
    </row>
    <row r="1124" spans="7:15" x14ac:dyDescent="0.2">
      <c r="G1124" s="3"/>
      <c r="H1124" s="2"/>
      <c r="I1124" s="12"/>
      <c r="J1124" s="113"/>
      <c r="K1124" s="107"/>
      <c r="L1124" s="108"/>
      <c r="M1124" s="56"/>
      <c r="N1124" s="107"/>
      <c r="O1124" s="107"/>
    </row>
    <row r="1125" spans="7:15" x14ac:dyDescent="0.2">
      <c r="G1125" s="3"/>
      <c r="H1125" s="2"/>
      <c r="I1125" s="12"/>
      <c r="J1125" s="113"/>
      <c r="K1125" s="107"/>
      <c r="L1125" s="108"/>
      <c r="M1125" s="56"/>
      <c r="N1125" s="107"/>
      <c r="O1125" s="107"/>
    </row>
    <row r="1126" spans="7:15" x14ac:dyDescent="0.2">
      <c r="G1126" s="3"/>
      <c r="H1126" s="2"/>
      <c r="I1126" s="12"/>
      <c r="J1126" s="113"/>
      <c r="K1126" s="107"/>
      <c r="L1126" s="108"/>
      <c r="M1126" s="56"/>
      <c r="N1126" s="107"/>
      <c r="O1126" s="107"/>
    </row>
    <row r="1127" spans="7:15" x14ac:dyDescent="0.2">
      <c r="G1127" s="3"/>
      <c r="H1127" s="2"/>
      <c r="I1127" s="12"/>
      <c r="J1127" s="113"/>
      <c r="K1127" s="107"/>
      <c r="L1127" s="108"/>
      <c r="M1127" s="56"/>
      <c r="N1127" s="107"/>
      <c r="O1127" s="107"/>
    </row>
    <row r="1128" spans="7:15" x14ac:dyDescent="0.2">
      <c r="G1128" s="3"/>
      <c r="H1128" s="2"/>
      <c r="I1128" s="12"/>
      <c r="J1128" s="113"/>
      <c r="K1128" s="107"/>
      <c r="L1128" s="108"/>
      <c r="M1128" s="56"/>
      <c r="N1128" s="107"/>
      <c r="O1128" s="107"/>
    </row>
    <row r="1129" spans="7:15" x14ac:dyDescent="0.2">
      <c r="G1129" s="3"/>
      <c r="H1129" s="2"/>
      <c r="I1129" s="12"/>
      <c r="J1129" s="113"/>
      <c r="K1129" s="107"/>
      <c r="L1129" s="108"/>
      <c r="M1129" s="56"/>
      <c r="N1129" s="107"/>
      <c r="O1129" s="107"/>
    </row>
    <row r="1130" spans="7:15" x14ac:dyDescent="0.2">
      <c r="G1130" s="3"/>
      <c r="H1130" s="2"/>
      <c r="I1130" s="12"/>
      <c r="J1130" s="113"/>
      <c r="K1130" s="107"/>
      <c r="L1130" s="108"/>
      <c r="M1130" s="56"/>
      <c r="N1130" s="107"/>
      <c r="O1130" s="107"/>
    </row>
    <row r="1131" spans="7:15" x14ac:dyDescent="0.2">
      <c r="G1131" s="3"/>
      <c r="H1131" s="2"/>
      <c r="I1131" s="12"/>
      <c r="J1131" s="113"/>
      <c r="K1131" s="107"/>
      <c r="L1131" s="108"/>
      <c r="M1131" s="56"/>
      <c r="N1131" s="107"/>
      <c r="O1131" s="107"/>
    </row>
    <row r="1132" spans="7:15" x14ac:dyDescent="0.2">
      <c r="G1132" s="3"/>
      <c r="H1132" s="2"/>
      <c r="I1132" s="12"/>
      <c r="J1132" s="113"/>
      <c r="K1132" s="107"/>
      <c r="L1132" s="108"/>
      <c r="M1132" s="56"/>
      <c r="N1132" s="107"/>
      <c r="O1132" s="107"/>
    </row>
    <row r="1133" spans="7:15" x14ac:dyDescent="0.2">
      <c r="G1133" s="3"/>
      <c r="H1133" s="2"/>
      <c r="I1133" s="12"/>
      <c r="J1133" s="113"/>
      <c r="K1133" s="107"/>
      <c r="L1133" s="108"/>
      <c r="M1133" s="56"/>
      <c r="N1133" s="107"/>
      <c r="O1133" s="107"/>
    </row>
    <row r="1134" spans="7:15" x14ac:dyDescent="0.2">
      <c r="G1134" s="3"/>
      <c r="H1134" s="2"/>
      <c r="I1134" s="12"/>
      <c r="J1134" s="113"/>
      <c r="K1134" s="107"/>
      <c r="L1134" s="108"/>
      <c r="M1134" s="56"/>
      <c r="N1134" s="107"/>
      <c r="O1134" s="107"/>
    </row>
    <row r="1135" spans="7:15" x14ac:dyDescent="0.2">
      <c r="G1135" s="3"/>
      <c r="H1135" s="2"/>
      <c r="I1135" s="12"/>
      <c r="J1135" s="113"/>
      <c r="K1135" s="107"/>
      <c r="L1135" s="108"/>
      <c r="M1135" s="56"/>
      <c r="N1135" s="107"/>
      <c r="O1135" s="107"/>
    </row>
    <row r="1136" spans="7:15" x14ac:dyDescent="0.2">
      <c r="G1136" s="3"/>
      <c r="H1136" s="2"/>
      <c r="I1136" s="12"/>
      <c r="J1136" s="113"/>
      <c r="K1136" s="107"/>
      <c r="L1136" s="108"/>
      <c r="M1136" s="56"/>
      <c r="N1136" s="107"/>
      <c r="O1136" s="107"/>
    </row>
    <row r="1137" spans="7:15" x14ac:dyDescent="0.2">
      <c r="G1137" s="3"/>
      <c r="H1137" s="2"/>
      <c r="I1137" s="12"/>
      <c r="J1137" s="113"/>
      <c r="K1137" s="107"/>
      <c r="L1137" s="108"/>
      <c r="M1137" s="56"/>
      <c r="N1137" s="107"/>
      <c r="O1137" s="107"/>
    </row>
    <row r="1138" spans="7:15" x14ac:dyDescent="0.2">
      <c r="G1138" s="3"/>
      <c r="H1138" s="2"/>
      <c r="I1138" s="12"/>
      <c r="J1138" s="113"/>
      <c r="K1138" s="107"/>
      <c r="L1138" s="108"/>
      <c r="M1138" s="56"/>
      <c r="N1138" s="107"/>
      <c r="O1138" s="107"/>
    </row>
    <row r="1139" spans="7:15" x14ac:dyDescent="0.2">
      <c r="G1139" s="3"/>
      <c r="H1139" s="2"/>
      <c r="I1139" s="12"/>
      <c r="J1139" s="113"/>
      <c r="K1139" s="107"/>
      <c r="L1139" s="108"/>
      <c r="M1139" s="56"/>
      <c r="N1139" s="107"/>
      <c r="O1139" s="107"/>
    </row>
    <row r="1140" spans="7:15" x14ac:dyDescent="0.2">
      <c r="G1140" s="3"/>
      <c r="H1140" s="2"/>
      <c r="I1140" s="12"/>
      <c r="J1140" s="113"/>
      <c r="K1140" s="107"/>
      <c r="L1140" s="108"/>
      <c r="M1140" s="56"/>
      <c r="N1140" s="107"/>
      <c r="O1140" s="107"/>
    </row>
    <row r="1141" spans="7:15" x14ac:dyDescent="0.2">
      <c r="G1141" s="3"/>
      <c r="H1141" s="2"/>
      <c r="I1141" s="12"/>
      <c r="J1141" s="113"/>
      <c r="K1141" s="107"/>
      <c r="L1141" s="108"/>
      <c r="M1141" s="56"/>
      <c r="N1141" s="107"/>
      <c r="O1141" s="107"/>
    </row>
    <row r="1142" spans="7:15" x14ac:dyDescent="0.2">
      <c r="G1142" s="3"/>
      <c r="H1142" s="2"/>
      <c r="I1142" s="12"/>
      <c r="J1142" s="113"/>
      <c r="K1142" s="107"/>
      <c r="L1142" s="108"/>
      <c r="M1142" s="56"/>
      <c r="N1142" s="107"/>
      <c r="O1142" s="107"/>
    </row>
    <row r="1143" spans="7:15" x14ac:dyDescent="0.2">
      <c r="G1143" s="3"/>
      <c r="H1143" s="2"/>
      <c r="I1143" s="12"/>
      <c r="J1143" s="113"/>
      <c r="K1143" s="107"/>
      <c r="L1143" s="108"/>
      <c r="M1143" s="56"/>
      <c r="N1143" s="107"/>
      <c r="O1143" s="107"/>
    </row>
    <row r="1144" spans="7:15" x14ac:dyDescent="0.2">
      <c r="G1144" s="3"/>
      <c r="H1144" s="2"/>
      <c r="I1144" s="12"/>
      <c r="J1144" s="113"/>
      <c r="K1144" s="107"/>
      <c r="L1144" s="108"/>
      <c r="M1144" s="56"/>
      <c r="N1144" s="107"/>
      <c r="O1144" s="107"/>
    </row>
    <row r="1145" spans="7:15" x14ac:dyDescent="0.2">
      <c r="G1145" s="3"/>
      <c r="H1145" s="2"/>
      <c r="I1145" s="12"/>
      <c r="J1145" s="113"/>
      <c r="K1145" s="107"/>
      <c r="L1145" s="108"/>
      <c r="M1145" s="56"/>
      <c r="N1145" s="107"/>
      <c r="O1145" s="107"/>
    </row>
    <row r="1146" spans="7:15" x14ac:dyDescent="0.2">
      <c r="G1146" s="3"/>
      <c r="H1146" s="2"/>
      <c r="I1146" s="12"/>
      <c r="J1146" s="113"/>
      <c r="K1146" s="107"/>
      <c r="L1146" s="108"/>
      <c r="M1146" s="56"/>
      <c r="N1146" s="107"/>
      <c r="O1146" s="107"/>
    </row>
    <row r="1147" spans="7:15" x14ac:dyDescent="0.2">
      <c r="G1147" s="3"/>
      <c r="H1147" s="2"/>
      <c r="I1147" s="12"/>
      <c r="J1147" s="113"/>
      <c r="K1147" s="107"/>
      <c r="L1147" s="108"/>
      <c r="M1147" s="56"/>
      <c r="N1147" s="107"/>
      <c r="O1147" s="107"/>
    </row>
    <row r="1148" spans="7:15" x14ac:dyDescent="0.2">
      <c r="G1148" s="3"/>
      <c r="H1148" s="2"/>
      <c r="I1148" s="12"/>
      <c r="J1148" s="113"/>
      <c r="K1148" s="107"/>
      <c r="L1148" s="108"/>
      <c r="M1148" s="56"/>
      <c r="N1148" s="107"/>
      <c r="O1148" s="107"/>
    </row>
    <row r="1149" spans="7:15" x14ac:dyDescent="0.2">
      <c r="G1149" s="3"/>
      <c r="H1149" s="2"/>
      <c r="I1149" s="12"/>
      <c r="J1149" s="113"/>
      <c r="K1149" s="107"/>
      <c r="L1149" s="108"/>
      <c r="M1149" s="56"/>
      <c r="N1149" s="107"/>
      <c r="O1149" s="107"/>
    </row>
    <row r="1150" spans="7:15" x14ac:dyDescent="0.2">
      <c r="G1150" s="3"/>
      <c r="H1150" s="2"/>
      <c r="I1150" s="12"/>
      <c r="J1150" s="113"/>
      <c r="K1150" s="107"/>
      <c r="L1150" s="108"/>
      <c r="M1150" s="56"/>
      <c r="N1150" s="107"/>
      <c r="O1150" s="107"/>
    </row>
    <row r="1151" spans="7:15" x14ac:dyDescent="0.2">
      <c r="G1151" s="3"/>
      <c r="H1151" s="2"/>
      <c r="I1151" s="12"/>
      <c r="J1151" s="113"/>
      <c r="K1151" s="107"/>
      <c r="L1151" s="108"/>
      <c r="M1151" s="56"/>
      <c r="N1151" s="107"/>
      <c r="O1151" s="107"/>
    </row>
    <row r="1152" spans="7:15" x14ac:dyDescent="0.2">
      <c r="G1152" s="3"/>
      <c r="H1152" s="2"/>
      <c r="I1152" s="12"/>
      <c r="J1152" s="113"/>
      <c r="K1152" s="107"/>
      <c r="L1152" s="108"/>
      <c r="M1152" s="56"/>
      <c r="N1152" s="107"/>
      <c r="O1152" s="107"/>
    </row>
    <row r="1153" spans="7:15" x14ac:dyDescent="0.2">
      <c r="G1153" s="3"/>
      <c r="H1153" s="2"/>
      <c r="I1153" s="12"/>
      <c r="J1153" s="113"/>
      <c r="K1153" s="107"/>
      <c r="L1153" s="108"/>
      <c r="M1153" s="56"/>
      <c r="N1153" s="107"/>
      <c r="O1153" s="107"/>
    </row>
    <row r="1154" spans="7:15" x14ac:dyDescent="0.2">
      <c r="G1154" s="3"/>
      <c r="H1154" s="2"/>
      <c r="I1154" s="12"/>
      <c r="J1154" s="113"/>
      <c r="K1154" s="107"/>
      <c r="L1154" s="108"/>
      <c r="M1154" s="56"/>
      <c r="N1154" s="107"/>
      <c r="O1154" s="107"/>
    </row>
    <row r="1155" spans="7:15" x14ac:dyDescent="0.2">
      <c r="G1155" s="3"/>
      <c r="H1155" s="2"/>
      <c r="I1155" s="12"/>
      <c r="J1155" s="113"/>
      <c r="K1155" s="107"/>
      <c r="L1155" s="108"/>
      <c r="M1155" s="56"/>
      <c r="N1155" s="107"/>
      <c r="O1155" s="107"/>
    </row>
    <row r="1156" spans="7:15" x14ac:dyDescent="0.2">
      <c r="G1156" s="3"/>
      <c r="H1156" s="2"/>
      <c r="I1156" s="12"/>
      <c r="J1156" s="113"/>
      <c r="K1156" s="107"/>
      <c r="L1156" s="108"/>
      <c r="M1156" s="56"/>
      <c r="N1156" s="107"/>
      <c r="O1156" s="107"/>
    </row>
    <row r="1157" spans="7:15" x14ac:dyDescent="0.2">
      <c r="G1157" s="3"/>
      <c r="H1157" s="2"/>
      <c r="I1157" s="12"/>
      <c r="J1157" s="113"/>
      <c r="K1157" s="107"/>
      <c r="L1157" s="108"/>
      <c r="M1157" s="56"/>
      <c r="N1157" s="107"/>
      <c r="O1157" s="107"/>
    </row>
    <row r="1158" spans="7:15" x14ac:dyDescent="0.2">
      <c r="G1158" s="3"/>
      <c r="H1158" s="2"/>
      <c r="I1158" s="12"/>
      <c r="J1158" s="113"/>
      <c r="K1158" s="107"/>
      <c r="L1158" s="108"/>
      <c r="M1158" s="56"/>
      <c r="N1158" s="107"/>
      <c r="O1158" s="107"/>
    </row>
    <row r="1159" spans="7:15" x14ac:dyDescent="0.2">
      <c r="G1159" s="3"/>
      <c r="H1159" s="2"/>
      <c r="I1159" s="12"/>
      <c r="J1159" s="113"/>
      <c r="K1159" s="107"/>
      <c r="L1159" s="108"/>
      <c r="M1159" s="56"/>
      <c r="N1159" s="107"/>
      <c r="O1159" s="107"/>
    </row>
    <row r="1160" spans="7:15" x14ac:dyDescent="0.2">
      <c r="G1160" s="3"/>
      <c r="H1160" s="2"/>
      <c r="I1160" s="12"/>
      <c r="J1160" s="113"/>
      <c r="K1160" s="107"/>
      <c r="L1160" s="108"/>
      <c r="M1160" s="56"/>
      <c r="N1160" s="107"/>
      <c r="O1160" s="107"/>
    </row>
    <row r="1161" spans="7:15" x14ac:dyDescent="0.2">
      <c r="G1161" s="3"/>
      <c r="H1161" s="2"/>
      <c r="I1161" s="12"/>
      <c r="J1161" s="113"/>
      <c r="K1161" s="107"/>
      <c r="L1161" s="108"/>
      <c r="M1161" s="56"/>
      <c r="N1161" s="107"/>
      <c r="O1161" s="107"/>
    </row>
    <row r="1162" spans="7:15" x14ac:dyDescent="0.2">
      <c r="G1162" s="3"/>
      <c r="H1162" s="2"/>
      <c r="I1162" s="12"/>
      <c r="J1162" s="113"/>
      <c r="K1162" s="107"/>
      <c r="L1162" s="108"/>
      <c r="M1162" s="56"/>
      <c r="N1162" s="107"/>
      <c r="O1162" s="107"/>
    </row>
    <row r="1163" spans="7:15" x14ac:dyDescent="0.2">
      <c r="G1163" s="3"/>
      <c r="H1163" s="2"/>
      <c r="I1163" s="12"/>
      <c r="J1163" s="113"/>
      <c r="K1163" s="107"/>
      <c r="L1163" s="108"/>
      <c r="M1163" s="56"/>
      <c r="N1163" s="107"/>
      <c r="O1163" s="107"/>
    </row>
    <row r="1164" spans="7:15" x14ac:dyDescent="0.2">
      <c r="G1164" s="3"/>
      <c r="H1164" s="2"/>
      <c r="I1164" s="12"/>
      <c r="J1164" s="113"/>
      <c r="K1164" s="107"/>
      <c r="L1164" s="108"/>
      <c r="M1164" s="56"/>
      <c r="N1164" s="107"/>
      <c r="O1164" s="107"/>
    </row>
    <row r="1165" spans="7:15" x14ac:dyDescent="0.2">
      <c r="G1165" s="3"/>
      <c r="H1165" s="2"/>
      <c r="I1165" s="12"/>
      <c r="J1165" s="113"/>
      <c r="K1165" s="107"/>
      <c r="L1165" s="108"/>
      <c r="M1165" s="56"/>
      <c r="N1165" s="107"/>
      <c r="O1165" s="107"/>
    </row>
    <row r="1166" spans="7:15" x14ac:dyDescent="0.2">
      <c r="G1166" s="3"/>
      <c r="H1166" s="2"/>
      <c r="I1166" s="12"/>
      <c r="J1166" s="113"/>
      <c r="K1166" s="107"/>
      <c r="L1166" s="108"/>
      <c r="M1166" s="56"/>
      <c r="N1166" s="107"/>
      <c r="O1166" s="107"/>
    </row>
    <row r="1167" spans="7:15" x14ac:dyDescent="0.2">
      <c r="G1167" s="3"/>
      <c r="H1167" s="2"/>
      <c r="I1167" s="12"/>
      <c r="J1167" s="113"/>
      <c r="K1167" s="107"/>
      <c r="L1167" s="108"/>
      <c r="M1167" s="56"/>
      <c r="N1167" s="107"/>
      <c r="O1167" s="107"/>
    </row>
    <row r="1168" spans="7:15" x14ac:dyDescent="0.2">
      <c r="G1168" s="3"/>
      <c r="H1168" s="2"/>
      <c r="I1168" s="12"/>
      <c r="J1168" s="113"/>
      <c r="K1168" s="107"/>
      <c r="L1168" s="108"/>
      <c r="M1168" s="56"/>
      <c r="N1168" s="107"/>
      <c r="O1168" s="107"/>
    </row>
    <row r="1169" spans="7:15" x14ac:dyDescent="0.2">
      <c r="G1169" s="3"/>
      <c r="H1169" s="2"/>
      <c r="I1169" s="12"/>
      <c r="J1169" s="113"/>
      <c r="K1169" s="107"/>
      <c r="L1169" s="108"/>
      <c r="M1169" s="56"/>
      <c r="N1169" s="107"/>
      <c r="O1169" s="107"/>
    </row>
    <row r="1170" spans="7:15" x14ac:dyDescent="0.2">
      <c r="G1170" s="3"/>
      <c r="H1170" s="2"/>
      <c r="I1170" s="12"/>
      <c r="J1170" s="113"/>
      <c r="K1170" s="107"/>
      <c r="L1170" s="108"/>
      <c r="M1170" s="56"/>
      <c r="N1170" s="107"/>
      <c r="O1170" s="107"/>
    </row>
    <row r="1171" spans="7:15" x14ac:dyDescent="0.2">
      <c r="G1171" s="3"/>
      <c r="H1171" s="2"/>
      <c r="I1171" s="12"/>
      <c r="J1171" s="113"/>
      <c r="K1171" s="107"/>
      <c r="L1171" s="108"/>
      <c r="M1171" s="56"/>
      <c r="N1171" s="107"/>
      <c r="O1171" s="107"/>
    </row>
    <row r="1172" spans="7:15" x14ac:dyDescent="0.2">
      <c r="G1172" s="3"/>
      <c r="H1172" s="2"/>
      <c r="I1172" s="12"/>
      <c r="J1172" s="113"/>
      <c r="K1172" s="107"/>
      <c r="L1172" s="108"/>
      <c r="M1172" s="56"/>
      <c r="N1172" s="107"/>
      <c r="O1172" s="107"/>
    </row>
    <row r="1173" spans="7:15" x14ac:dyDescent="0.2">
      <c r="G1173" s="3"/>
      <c r="H1173" s="2"/>
      <c r="I1173" s="12"/>
      <c r="J1173" s="113"/>
      <c r="K1173" s="107"/>
      <c r="L1173" s="108"/>
      <c r="M1173" s="56"/>
      <c r="N1173" s="107"/>
      <c r="O1173" s="107"/>
    </row>
    <row r="1174" spans="7:15" x14ac:dyDescent="0.2">
      <c r="G1174" s="3"/>
      <c r="H1174" s="2"/>
      <c r="I1174" s="12"/>
      <c r="J1174" s="113"/>
      <c r="K1174" s="107"/>
      <c r="L1174" s="108"/>
      <c r="M1174" s="56"/>
      <c r="N1174" s="107"/>
      <c r="O1174" s="107"/>
    </row>
    <row r="1175" spans="7:15" x14ac:dyDescent="0.2">
      <c r="G1175" s="3"/>
      <c r="H1175" s="2"/>
      <c r="I1175" s="12"/>
      <c r="J1175" s="113"/>
      <c r="K1175" s="107"/>
      <c r="L1175" s="108"/>
      <c r="M1175" s="56"/>
      <c r="N1175" s="107"/>
      <c r="O1175" s="107"/>
    </row>
    <row r="1176" spans="7:15" x14ac:dyDescent="0.2">
      <c r="G1176" s="3"/>
      <c r="H1176" s="2"/>
      <c r="I1176" s="12"/>
      <c r="J1176" s="113"/>
      <c r="K1176" s="107"/>
      <c r="L1176" s="108"/>
      <c r="M1176" s="56"/>
      <c r="N1176" s="107"/>
      <c r="O1176" s="107"/>
    </row>
    <row r="1177" spans="7:15" x14ac:dyDescent="0.2">
      <c r="G1177" s="3"/>
      <c r="H1177" s="2"/>
      <c r="I1177" s="12"/>
      <c r="J1177" s="113"/>
      <c r="K1177" s="107"/>
      <c r="L1177" s="108"/>
      <c r="M1177" s="56"/>
      <c r="N1177" s="107"/>
      <c r="O1177" s="107"/>
    </row>
    <row r="1178" spans="7:15" x14ac:dyDescent="0.2">
      <c r="G1178" s="3"/>
      <c r="H1178" s="2"/>
      <c r="I1178" s="12"/>
      <c r="J1178" s="113"/>
      <c r="K1178" s="107"/>
      <c r="L1178" s="108"/>
      <c r="M1178" s="56"/>
      <c r="N1178" s="107"/>
      <c r="O1178" s="107"/>
    </row>
    <row r="1179" spans="7:15" x14ac:dyDescent="0.2">
      <c r="G1179" s="3"/>
      <c r="H1179" s="2"/>
      <c r="I1179" s="12"/>
      <c r="J1179" s="113"/>
      <c r="K1179" s="107"/>
      <c r="L1179" s="108"/>
      <c r="M1179" s="56"/>
      <c r="N1179" s="107"/>
      <c r="O1179" s="107"/>
    </row>
    <row r="1180" spans="7:15" x14ac:dyDescent="0.2">
      <c r="G1180" s="3"/>
      <c r="H1180" s="2"/>
      <c r="I1180" s="12"/>
      <c r="J1180" s="113"/>
      <c r="K1180" s="107"/>
      <c r="L1180" s="108"/>
      <c r="M1180" s="56"/>
      <c r="N1180" s="107"/>
      <c r="O1180" s="107"/>
    </row>
    <row r="1181" spans="7:15" x14ac:dyDescent="0.2">
      <c r="G1181" s="3"/>
      <c r="H1181" s="2"/>
      <c r="I1181" s="12"/>
      <c r="J1181" s="113"/>
      <c r="K1181" s="107"/>
      <c r="L1181" s="108"/>
      <c r="M1181" s="56"/>
      <c r="N1181" s="107"/>
      <c r="O1181" s="107"/>
    </row>
    <row r="1182" spans="7:15" x14ac:dyDescent="0.2">
      <c r="G1182" s="3"/>
      <c r="H1182" s="2"/>
      <c r="I1182" s="12"/>
      <c r="J1182" s="113"/>
      <c r="K1182" s="107"/>
      <c r="L1182" s="108"/>
      <c r="M1182" s="56"/>
      <c r="N1182" s="107"/>
      <c r="O1182" s="107"/>
    </row>
    <row r="1183" spans="7:15" x14ac:dyDescent="0.2">
      <c r="G1183" s="3"/>
      <c r="H1183" s="2"/>
      <c r="I1183" s="12"/>
      <c r="J1183" s="113"/>
      <c r="K1183" s="107"/>
      <c r="L1183" s="108"/>
      <c r="M1183" s="56"/>
      <c r="N1183" s="107"/>
      <c r="O1183" s="107"/>
    </row>
    <row r="1184" spans="7:15" x14ac:dyDescent="0.2">
      <c r="G1184" s="3"/>
      <c r="H1184" s="2"/>
      <c r="I1184" s="12"/>
      <c r="J1184" s="113"/>
      <c r="K1184" s="107"/>
      <c r="L1184" s="108"/>
      <c r="M1184" s="56"/>
      <c r="N1184" s="107"/>
      <c r="O1184" s="107"/>
    </row>
    <row r="1185" spans="7:15" x14ac:dyDescent="0.2">
      <c r="G1185" s="3"/>
      <c r="H1185" s="2"/>
      <c r="I1185" s="12"/>
      <c r="J1185" s="113"/>
      <c r="K1185" s="107"/>
      <c r="L1185" s="108"/>
      <c r="M1185" s="56"/>
      <c r="N1185" s="107"/>
      <c r="O1185" s="107"/>
    </row>
    <row r="1186" spans="7:15" x14ac:dyDescent="0.2">
      <c r="G1186" s="3"/>
      <c r="H1186" s="2"/>
      <c r="I1186" s="12"/>
      <c r="J1186" s="113"/>
      <c r="K1186" s="107"/>
      <c r="L1186" s="108"/>
      <c r="M1186" s="56"/>
      <c r="N1186" s="107"/>
      <c r="O1186" s="107"/>
    </row>
    <row r="1187" spans="7:15" x14ac:dyDescent="0.2">
      <c r="G1187" s="3"/>
      <c r="H1187" s="2"/>
      <c r="I1187" s="12"/>
      <c r="J1187" s="113"/>
      <c r="K1187" s="107"/>
      <c r="L1187" s="108"/>
      <c r="M1187" s="56"/>
      <c r="N1187" s="107"/>
      <c r="O1187" s="107"/>
    </row>
    <row r="1188" spans="7:15" x14ac:dyDescent="0.2">
      <c r="G1188" s="3"/>
      <c r="H1188" s="2"/>
      <c r="I1188" s="12"/>
      <c r="J1188" s="113"/>
      <c r="K1188" s="107"/>
      <c r="L1188" s="108"/>
      <c r="M1188" s="56"/>
      <c r="N1188" s="107"/>
      <c r="O1188" s="107"/>
    </row>
    <row r="1189" spans="7:15" x14ac:dyDescent="0.2">
      <c r="G1189" s="3"/>
      <c r="H1189" s="2"/>
      <c r="I1189" s="12"/>
      <c r="J1189" s="113"/>
      <c r="K1189" s="107"/>
      <c r="L1189" s="108"/>
      <c r="M1189" s="56"/>
      <c r="N1189" s="107"/>
      <c r="O1189" s="107"/>
    </row>
    <row r="1190" spans="7:15" x14ac:dyDescent="0.2">
      <c r="G1190" s="3"/>
      <c r="H1190" s="2"/>
      <c r="I1190" s="12"/>
      <c r="J1190" s="113"/>
      <c r="K1190" s="107"/>
      <c r="L1190" s="108"/>
      <c r="M1190" s="56"/>
      <c r="N1190" s="107"/>
      <c r="O1190" s="107"/>
    </row>
    <row r="1191" spans="7:15" x14ac:dyDescent="0.2">
      <c r="G1191" s="3"/>
      <c r="H1191" s="2"/>
      <c r="I1191" s="12"/>
      <c r="J1191" s="113"/>
      <c r="K1191" s="107"/>
      <c r="L1191" s="108"/>
      <c r="M1191" s="56"/>
      <c r="N1191" s="107"/>
      <c r="O1191" s="107"/>
    </row>
    <row r="1192" spans="7:15" x14ac:dyDescent="0.2">
      <c r="G1192" s="3"/>
      <c r="H1192" s="2"/>
      <c r="I1192" s="12"/>
      <c r="J1192" s="113"/>
      <c r="K1192" s="107"/>
      <c r="L1192" s="108"/>
      <c r="M1192" s="56"/>
      <c r="N1192" s="107"/>
      <c r="O1192" s="107"/>
    </row>
    <row r="1193" spans="7:15" x14ac:dyDescent="0.2">
      <c r="G1193" s="3"/>
      <c r="H1193" s="2"/>
      <c r="I1193" s="12"/>
      <c r="J1193" s="113"/>
      <c r="K1193" s="107"/>
      <c r="L1193" s="108"/>
      <c r="M1193" s="56"/>
      <c r="N1193" s="107"/>
      <c r="O1193" s="107"/>
    </row>
    <row r="1194" spans="7:15" x14ac:dyDescent="0.2">
      <c r="G1194" s="3"/>
      <c r="H1194" s="2"/>
      <c r="I1194" s="12"/>
      <c r="J1194" s="113"/>
      <c r="K1194" s="107"/>
      <c r="L1194" s="108"/>
      <c r="M1194" s="56"/>
      <c r="N1194" s="107"/>
      <c r="O1194" s="107"/>
    </row>
    <row r="1195" spans="7:15" x14ac:dyDescent="0.2">
      <c r="G1195" s="3"/>
      <c r="H1195" s="2"/>
      <c r="I1195" s="12"/>
      <c r="J1195" s="113"/>
      <c r="K1195" s="107"/>
      <c r="L1195" s="108"/>
      <c r="M1195" s="56"/>
      <c r="N1195" s="107"/>
      <c r="O1195" s="107"/>
    </row>
    <row r="1196" spans="7:15" x14ac:dyDescent="0.2">
      <c r="G1196" s="3"/>
      <c r="H1196" s="2"/>
      <c r="I1196" s="12"/>
      <c r="J1196" s="113"/>
      <c r="K1196" s="107"/>
      <c r="L1196" s="108"/>
      <c r="M1196" s="56"/>
      <c r="N1196" s="107"/>
      <c r="O1196" s="107"/>
    </row>
    <row r="1197" spans="7:15" x14ac:dyDescent="0.2">
      <c r="G1197" s="3"/>
      <c r="H1197" s="2"/>
      <c r="I1197" s="12"/>
      <c r="J1197" s="113"/>
      <c r="K1197" s="107"/>
      <c r="L1197" s="108"/>
      <c r="M1197" s="56"/>
      <c r="N1197" s="107"/>
      <c r="O1197" s="107"/>
    </row>
    <row r="1198" spans="7:15" x14ac:dyDescent="0.2">
      <c r="G1198" s="3"/>
      <c r="H1198" s="2"/>
      <c r="I1198" s="12"/>
      <c r="J1198" s="113"/>
      <c r="K1198" s="107"/>
      <c r="L1198" s="108"/>
      <c r="M1198" s="56"/>
      <c r="N1198" s="107"/>
      <c r="O1198" s="107"/>
    </row>
    <row r="1199" spans="7:15" x14ac:dyDescent="0.2">
      <c r="G1199" s="3"/>
      <c r="H1199" s="2"/>
      <c r="I1199" s="12"/>
      <c r="J1199" s="113"/>
      <c r="K1199" s="107"/>
      <c r="L1199" s="108"/>
      <c r="M1199" s="56"/>
      <c r="N1199" s="107"/>
      <c r="O1199" s="107"/>
    </row>
    <row r="1200" spans="7:15" x14ac:dyDescent="0.2">
      <c r="G1200" s="3"/>
      <c r="H1200" s="2"/>
      <c r="I1200" s="12"/>
      <c r="J1200" s="113"/>
      <c r="K1200" s="107"/>
      <c r="L1200" s="108"/>
      <c r="M1200" s="56"/>
      <c r="N1200" s="107"/>
      <c r="O1200" s="107"/>
    </row>
    <row r="1201" spans="7:15" x14ac:dyDescent="0.2">
      <c r="G1201" s="3"/>
      <c r="H1201" s="2"/>
      <c r="I1201" s="12"/>
      <c r="J1201" s="113"/>
      <c r="K1201" s="107"/>
      <c r="L1201" s="108"/>
      <c r="M1201" s="56"/>
      <c r="N1201" s="107"/>
      <c r="O1201" s="107"/>
    </row>
    <row r="1202" spans="7:15" x14ac:dyDescent="0.2">
      <c r="G1202" s="3"/>
      <c r="H1202" s="2"/>
      <c r="I1202" s="12"/>
      <c r="J1202" s="113"/>
      <c r="K1202" s="107"/>
      <c r="L1202" s="108"/>
      <c r="M1202" s="56"/>
      <c r="N1202" s="107"/>
      <c r="O1202" s="107"/>
    </row>
    <row r="1203" spans="7:15" x14ac:dyDescent="0.2">
      <c r="G1203" s="3"/>
      <c r="H1203" s="2"/>
      <c r="I1203" s="12"/>
      <c r="J1203" s="113"/>
      <c r="K1203" s="107"/>
      <c r="L1203" s="108"/>
      <c r="M1203" s="56"/>
      <c r="N1203" s="107"/>
      <c r="O1203" s="107"/>
    </row>
    <row r="1204" spans="7:15" x14ac:dyDescent="0.2">
      <c r="G1204" s="3"/>
      <c r="H1204" s="2"/>
      <c r="I1204" s="12"/>
      <c r="J1204" s="113"/>
      <c r="K1204" s="107"/>
      <c r="L1204" s="108"/>
      <c r="M1204" s="56"/>
      <c r="N1204" s="107"/>
      <c r="O1204" s="107"/>
    </row>
    <row r="1205" spans="7:15" x14ac:dyDescent="0.2">
      <c r="G1205" s="3"/>
      <c r="H1205" s="2"/>
      <c r="I1205" s="12"/>
      <c r="J1205" s="113"/>
      <c r="K1205" s="107"/>
      <c r="L1205" s="108"/>
      <c r="M1205" s="56"/>
      <c r="N1205" s="107"/>
      <c r="O1205" s="107"/>
    </row>
    <row r="1206" spans="7:15" x14ac:dyDescent="0.2">
      <c r="G1206" s="3"/>
      <c r="H1206" s="2"/>
      <c r="I1206" s="12"/>
      <c r="J1206" s="113"/>
      <c r="K1206" s="107"/>
      <c r="L1206" s="108"/>
      <c r="M1206" s="56"/>
      <c r="N1206" s="107"/>
      <c r="O1206" s="107"/>
    </row>
    <row r="1207" spans="7:15" x14ac:dyDescent="0.2">
      <c r="G1207" s="3"/>
      <c r="H1207" s="2"/>
      <c r="I1207" s="12"/>
      <c r="J1207" s="113"/>
      <c r="K1207" s="107"/>
      <c r="L1207" s="108"/>
      <c r="M1207" s="56"/>
      <c r="N1207" s="107"/>
      <c r="O1207" s="107"/>
    </row>
    <row r="1208" spans="7:15" x14ac:dyDescent="0.2">
      <c r="G1208" s="3"/>
      <c r="H1208" s="2"/>
      <c r="I1208" s="12"/>
      <c r="J1208" s="113"/>
      <c r="K1208" s="107"/>
      <c r="L1208" s="108"/>
      <c r="M1208" s="56"/>
      <c r="N1208" s="107"/>
      <c r="O1208" s="107"/>
    </row>
    <row r="1209" spans="7:15" x14ac:dyDescent="0.2">
      <c r="G1209" s="3"/>
      <c r="H1209" s="2"/>
      <c r="I1209" s="12"/>
      <c r="J1209" s="113"/>
      <c r="K1209" s="107"/>
      <c r="L1209" s="108"/>
      <c r="M1209" s="56"/>
      <c r="N1209" s="107"/>
      <c r="O1209" s="107"/>
    </row>
    <row r="1210" spans="7:15" x14ac:dyDescent="0.2">
      <c r="G1210" s="3"/>
      <c r="H1210" s="2"/>
      <c r="I1210" s="12"/>
      <c r="J1210" s="113"/>
      <c r="K1210" s="107"/>
      <c r="L1210" s="108"/>
      <c r="M1210" s="56"/>
      <c r="N1210" s="107"/>
      <c r="O1210" s="107"/>
    </row>
    <row r="1211" spans="7:15" x14ac:dyDescent="0.2">
      <c r="G1211" s="3"/>
      <c r="H1211" s="2"/>
      <c r="I1211" s="12"/>
      <c r="J1211" s="113"/>
      <c r="K1211" s="107"/>
      <c r="L1211" s="108"/>
      <c r="M1211" s="56"/>
      <c r="N1211" s="107"/>
      <c r="O1211" s="107"/>
    </row>
    <row r="1212" spans="7:15" x14ac:dyDescent="0.2">
      <c r="G1212" s="3"/>
      <c r="H1212" s="2"/>
      <c r="I1212" s="12"/>
      <c r="J1212" s="113"/>
      <c r="K1212" s="107"/>
      <c r="L1212" s="108"/>
      <c r="M1212" s="56"/>
      <c r="N1212" s="107"/>
      <c r="O1212" s="107"/>
    </row>
    <row r="1213" spans="7:15" x14ac:dyDescent="0.2">
      <c r="G1213" s="3"/>
      <c r="H1213" s="2"/>
      <c r="I1213" s="12"/>
      <c r="J1213" s="113"/>
      <c r="K1213" s="107"/>
      <c r="L1213" s="108"/>
      <c r="M1213" s="56"/>
      <c r="N1213" s="107"/>
      <c r="O1213" s="107"/>
    </row>
    <row r="1214" spans="7:15" x14ac:dyDescent="0.2">
      <c r="G1214" s="3"/>
      <c r="H1214" s="2"/>
      <c r="I1214" s="12"/>
      <c r="J1214" s="113"/>
      <c r="K1214" s="107"/>
      <c r="L1214" s="108"/>
      <c r="M1214" s="56"/>
      <c r="N1214" s="107"/>
      <c r="O1214" s="107"/>
    </row>
    <row r="1215" spans="7:15" x14ac:dyDescent="0.2">
      <c r="G1215" s="3"/>
      <c r="H1215" s="2"/>
      <c r="I1215" s="12"/>
      <c r="J1215" s="113"/>
      <c r="K1215" s="107"/>
      <c r="L1215" s="108"/>
      <c r="M1215" s="56"/>
      <c r="N1215" s="107"/>
      <c r="O1215" s="107"/>
    </row>
    <row r="1216" spans="7:15" x14ac:dyDescent="0.2">
      <c r="G1216" s="3"/>
      <c r="H1216" s="2"/>
      <c r="I1216" s="12"/>
      <c r="J1216" s="113"/>
      <c r="K1216" s="107"/>
      <c r="L1216" s="108"/>
      <c r="M1216" s="56"/>
      <c r="N1216" s="107"/>
      <c r="O1216" s="107"/>
    </row>
    <row r="1217" spans="7:15" x14ac:dyDescent="0.2">
      <c r="G1217" s="3"/>
      <c r="H1217" s="2"/>
      <c r="I1217" s="12"/>
      <c r="J1217" s="113"/>
      <c r="K1217" s="107"/>
      <c r="L1217" s="108"/>
      <c r="M1217" s="56"/>
      <c r="N1217" s="107"/>
      <c r="O1217" s="107"/>
    </row>
    <row r="1218" spans="7:15" x14ac:dyDescent="0.2">
      <c r="G1218" s="3"/>
      <c r="H1218" s="2"/>
      <c r="I1218" s="12"/>
      <c r="J1218" s="113"/>
      <c r="K1218" s="107"/>
      <c r="L1218" s="108"/>
      <c r="M1218" s="56"/>
      <c r="N1218" s="107"/>
      <c r="O1218" s="107"/>
    </row>
    <row r="1219" spans="7:15" x14ac:dyDescent="0.2">
      <c r="G1219" s="3"/>
      <c r="H1219" s="2"/>
      <c r="I1219" s="12"/>
      <c r="J1219" s="113"/>
      <c r="K1219" s="107"/>
      <c r="L1219" s="108"/>
      <c r="M1219" s="56"/>
      <c r="N1219" s="107"/>
      <c r="O1219" s="107"/>
    </row>
    <row r="1220" spans="7:15" x14ac:dyDescent="0.2">
      <c r="G1220" s="3"/>
      <c r="H1220" s="2"/>
      <c r="I1220" s="12"/>
      <c r="J1220" s="113"/>
      <c r="K1220" s="107"/>
      <c r="L1220" s="108"/>
      <c r="M1220" s="56"/>
      <c r="N1220" s="107"/>
      <c r="O1220" s="107"/>
    </row>
    <row r="1221" spans="7:15" x14ac:dyDescent="0.2">
      <c r="G1221" s="3"/>
      <c r="H1221" s="2"/>
      <c r="I1221" s="12"/>
      <c r="J1221" s="113"/>
      <c r="K1221" s="107"/>
      <c r="L1221" s="108"/>
      <c r="M1221" s="56"/>
      <c r="N1221" s="107"/>
      <c r="O1221" s="107"/>
    </row>
    <row r="1222" spans="7:15" x14ac:dyDescent="0.2">
      <c r="G1222" s="3"/>
      <c r="H1222" s="2"/>
      <c r="I1222" s="12"/>
      <c r="J1222" s="113"/>
      <c r="K1222" s="107"/>
      <c r="L1222" s="108"/>
      <c r="M1222" s="56"/>
      <c r="N1222" s="107"/>
      <c r="O1222" s="107"/>
    </row>
    <row r="1223" spans="7:15" x14ac:dyDescent="0.2">
      <c r="G1223" s="3"/>
      <c r="H1223" s="2"/>
      <c r="I1223" s="12"/>
      <c r="J1223" s="113"/>
      <c r="K1223" s="107"/>
      <c r="L1223" s="108"/>
      <c r="M1223" s="56"/>
      <c r="N1223" s="107"/>
      <c r="O1223" s="107"/>
    </row>
    <row r="1224" spans="7:15" x14ac:dyDescent="0.2">
      <c r="G1224" s="3"/>
      <c r="H1224" s="2"/>
      <c r="I1224" s="12"/>
      <c r="J1224" s="113"/>
      <c r="K1224" s="107"/>
      <c r="L1224" s="108"/>
      <c r="M1224" s="56"/>
      <c r="N1224" s="107"/>
      <c r="O1224" s="107"/>
    </row>
    <row r="1225" spans="7:15" x14ac:dyDescent="0.2">
      <c r="G1225" s="3"/>
      <c r="H1225" s="2"/>
      <c r="I1225" s="12"/>
      <c r="J1225" s="113"/>
      <c r="K1225" s="107"/>
      <c r="L1225" s="108"/>
      <c r="M1225" s="56"/>
      <c r="N1225" s="107"/>
      <c r="O1225" s="107"/>
    </row>
    <row r="1226" spans="7:15" x14ac:dyDescent="0.2">
      <c r="G1226" s="3"/>
      <c r="H1226" s="2"/>
      <c r="I1226" s="12"/>
      <c r="J1226" s="113"/>
      <c r="K1226" s="107"/>
      <c r="L1226" s="108"/>
      <c r="M1226" s="56"/>
      <c r="N1226" s="107"/>
      <c r="O1226" s="107"/>
    </row>
    <row r="1227" spans="7:15" x14ac:dyDescent="0.2">
      <c r="G1227" s="3"/>
      <c r="H1227" s="2"/>
      <c r="I1227" s="12"/>
      <c r="J1227" s="113"/>
      <c r="K1227" s="107"/>
      <c r="L1227" s="108"/>
      <c r="M1227" s="56"/>
      <c r="N1227" s="107"/>
      <c r="O1227" s="107"/>
    </row>
    <row r="1228" spans="7:15" x14ac:dyDescent="0.2">
      <c r="G1228" s="3"/>
      <c r="H1228" s="2"/>
      <c r="I1228" s="12"/>
      <c r="J1228" s="113"/>
      <c r="K1228" s="107"/>
      <c r="L1228" s="108"/>
      <c r="M1228" s="56"/>
      <c r="N1228" s="107"/>
      <c r="O1228" s="107"/>
    </row>
    <row r="1229" spans="7:15" x14ac:dyDescent="0.2">
      <c r="G1229" s="3"/>
      <c r="H1229" s="2"/>
      <c r="I1229" s="12"/>
      <c r="J1229" s="113"/>
      <c r="K1229" s="107"/>
      <c r="L1229" s="108"/>
      <c r="M1229" s="56"/>
      <c r="N1229" s="107"/>
      <c r="O1229" s="107"/>
    </row>
    <row r="1230" spans="7:15" x14ac:dyDescent="0.2">
      <c r="G1230" s="3"/>
      <c r="H1230" s="2"/>
      <c r="I1230" s="12"/>
      <c r="J1230" s="113"/>
      <c r="K1230" s="107"/>
      <c r="L1230" s="108"/>
      <c r="M1230" s="56"/>
      <c r="N1230" s="107"/>
      <c r="O1230" s="107"/>
    </row>
    <row r="1231" spans="7:15" x14ac:dyDescent="0.2">
      <c r="G1231" s="3"/>
      <c r="H1231" s="2"/>
      <c r="I1231" s="12"/>
      <c r="J1231" s="113"/>
      <c r="K1231" s="107"/>
      <c r="L1231" s="108"/>
      <c r="M1231" s="56"/>
      <c r="N1231" s="107"/>
      <c r="O1231" s="107"/>
    </row>
    <row r="1232" spans="7:15" x14ac:dyDescent="0.2">
      <c r="G1232" s="3"/>
      <c r="H1232" s="2"/>
      <c r="I1232" s="12"/>
      <c r="J1232" s="113"/>
      <c r="K1232" s="107"/>
      <c r="L1232" s="108"/>
      <c r="M1232" s="56"/>
      <c r="N1232" s="107"/>
      <c r="O1232" s="107"/>
    </row>
    <row r="1233" spans="7:15" x14ac:dyDescent="0.2">
      <c r="G1233" s="3"/>
      <c r="H1233" s="2"/>
      <c r="I1233" s="12"/>
      <c r="J1233" s="113"/>
      <c r="K1233" s="107"/>
      <c r="L1233" s="108"/>
      <c r="M1233" s="56"/>
      <c r="N1233" s="107"/>
      <c r="O1233" s="107"/>
    </row>
    <row r="1234" spans="7:15" x14ac:dyDescent="0.2">
      <c r="G1234" s="3"/>
      <c r="H1234" s="2"/>
      <c r="I1234" s="12"/>
      <c r="J1234" s="113"/>
      <c r="K1234" s="107"/>
      <c r="L1234" s="108"/>
      <c r="M1234" s="56"/>
      <c r="N1234" s="107"/>
      <c r="O1234" s="107"/>
    </row>
    <row r="1235" spans="7:15" x14ac:dyDescent="0.2">
      <c r="G1235" s="3"/>
      <c r="H1235" s="2"/>
      <c r="I1235" s="12"/>
      <c r="J1235" s="113"/>
      <c r="K1235" s="107"/>
      <c r="L1235" s="108"/>
      <c r="M1235" s="56"/>
      <c r="N1235" s="107"/>
      <c r="O1235" s="107"/>
    </row>
    <row r="1236" spans="7:15" x14ac:dyDescent="0.2">
      <c r="G1236" s="3"/>
      <c r="H1236" s="2"/>
      <c r="I1236" s="12"/>
      <c r="J1236" s="113"/>
      <c r="K1236" s="107"/>
      <c r="L1236" s="108"/>
      <c r="M1236" s="56"/>
      <c r="N1236" s="107"/>
      <c r="O1236" s="107"/>
    </row>
    <row r="1237" spans="7:15" x14ac:dyDescent="0.2">
      <c r="G1237" s="3"/>
      <c r="H1237" s="2"/>
      <c r="I1237" s="12"/>
      <c r="J1237" s="113"/>
      <c r="K1237" s="107"/>
      <c r="L1237" s="108"/>
      <c r="M1237" s="56"/>
      <c r="N1237" s="107"/>
      <c r="O1237" s="107"/>
    </row>
    <row r="1238" spans="7:15" x14ac:dyDescent="0.2">
      <c r="G1238" s="3"/>
      <c r="H1238" s="2"/>
      <c r="I1238" s="12"/>
      <c r="J1238" s="113"/>
      <c r="K1238" s="107"/>
      <c r="L1238" s="108"/>
      <c r="M1238" s="56"/>
      <c r="N1238" s="107"/>
      <c r="O1238" s="107"/>
    </row>
    <row r="1239" spans="7:15" x14ac:dyDescent="0.2">
      <c r="G1239" s="3"/>
      <c r="H1239" s="2"/>
      <c r="I1239" s="12"/>
      <c r="J1239" s="113"/>
      <c r="K1239" s="107"/>
      <c r="L1239" s="108"/>
      <c r="M1239" s="56"/>
      <c r="N1239" s="107"/>
      <c r="O1239" s="107"/>
    </row>
    <row r="1240" spans="7:15" x14ac:dyDescent="0.2">
      <c r="G1240" s="3"/>
      <c r="H1240" s="2"/>
      <c r="I1240" s="12"/>
      <c r="J1240" s="113"/>
      <c r="K1240" s="107"/>
      <c r="L1240" s="108"/>
      <c r="M1240" s="56"/>
      <c r="N1240" s="107"/>
      <c r="O1240" s="107"/>
    </row>
    <row r="1241" spans="7:15" x14ac:dyDescent="0.2">
      <c r="G1241" s="3"/>
      <c r="H1241" s="2"/>
      <c r="I1241" s="12"/>
      <c r="J1241" s="113"/>
      <c r="K1241" s="107"/>
      <c r="L1241" s="108"/>
      <c r="M1241" s="56"/>
      <c r="N1241" s="107"/>
      <c r="O1241" s="107"/>
    </row>
    <row r="1242" spans="7:15" x14ac:dyDescent="0.2">
      <c r="G1242" s="3"/>
      <c r="H1242" s="2"/>
      <c r="I1242" s="12"/>
      <c r="J1242" s="113"/>
      <c r="K1242" s="107"/>
      <c r="L1242" s="108"/>
      <c r="M1242" s="56"/>
      <c r="N1242" s="107"/>
      <c r="O1242" s="107"/>
    </row>
    <row r="1243" spans="7:15" x14ac:dyDescent="0.2">
      <c r="G1243" s="3"/>
      <c r="H1243" s="2"/>
      <c r="I1243" s="12"/>
      <c r="J1243" s="113"/>
      <c r="K1243" s="107"/>
      <c r="L1243" s="108"/>
      <c r="M1243" s="56"/>
      <c r="N1243" s="107"/>
      <c r="O1243" s="107"/>
    </row>
    <row r="1244" spans="7:15" x14ac:dyDescent="0.2">
      <c r="G1244" s="3"/>
      <c r="H1244" s="2"/>
      <c r="I1244" s="12"/>
      <c r="J1244" s="113"/>
      <c r="K1244" s="107"/>
      <c r="L1244" s="108"/>
      <c r="M1244" s="56"/>
      <c r="N1244" s="107"/>
      <c r="O1244" s="107"/>
    </row>
    <row r="1245" spans="7:15" x14ac:dyDescent="0.2">
      <c r="G1245" s="3"/>
      <c r="H1245" s="2"/>
      <c r="I1245" s="12"/>
      <c r="J1245" s="113"/>
      <c r="K1245" s="107"/>
      <c r="L1245" s="108"/>
      <c r="M1245" s="56"/>
      <c r="N1245" s="107"/>
      <c r="O1245" s="107"/>
    </row>
    <row r="1246" spans="7:15" x14ac:dyDescent="0.2">
      <c r="G1246" s="3"/>
      <c r="H1246" s="2"/>
      <c r="I1246" s="12"/>
      <c r="J1246" s="113"/>
      <c r="K1246" s="107"/>
      <c r="L1246" s="108"/>
      <c r="M1246" s="56"/>
      <c r="N1246" s="107"/>
      <c r="O1246" s="107"/>
    </row>
    <row r="1247" spans="7:15" x14ac:dyDescent="0.2">
      <c r="G1247" s="3"/>
      <c r="H1247" s="2"/>
      <c r="I1247" s="12"/>
      <c r="J1247" s="113"/>
      <c r="K1247" s="107"/>
      <c r="L1247" s="108"/>
      <c r="M1247" s="56"/>
      <c r="N1247" s="107"/>
      <c r="O1247" s="107"/>
    </row>
    <row r="1248" spans="7:15" x14ac:dyDescent="0.2">
      <c r="G1248" s="3"/>
      <c r="H1248" s="2"/>
      <c r="I1248" s="12"/>
      <c r="J1248" s="113"/>
      <c r="K1248" s="107"/>
      <c r="L1248" s="108"/>
      <c r="M1248" s="56"/>
      <c r="N1248" s="107"/>
      <c r="O1248" s="107"/>
    </row>
    <row r="1249" spans="7:15" x14ac:dyDescent="0.2">
      <c r="G1249" s="3"/>
      <c r="H1249" s="2"/>
      <c r="I1249" s="12"/>
      <c r="J1249" s="113"/>
      <c r="K1249" s="107"/>
      <c r="L1249" s="108"/>
      <c r="M1249" s="56"/>
      <c r="N1249" s="107"/>
      <c r="O1249" s="107"/>
    </row>
    <row r="1250" spans="7:15" x14ac:dyDescent="0.2">
      <c r="G1250" s="3"/>
      <c r="H1250" s="2"/>
      <c r="I1250" s="12"/>
      <c r="J1250" s="113"/>
      <c r="K1250" s="107"/>
      <c r="L1250" s="108"/>
      <c r="M1250" s="56"/>
      <c r="N1250" s="107"/>
      <c r="O1250" s="107"/>
    </row>
    <row r="1251" spans="7:15" x14ac:dyDescent="0.2">
      <c r="G1251" s="3"/>
      <c r="H1251" s="2"/>
      <c r="I1251" s="12"/>
      <c r="J1251" s="113"/>
      <c r="K1251" s="107"/>
      <c r="L1251" s="108"/>
      <c r="M1251" s="56"/>
      <c r="N1251" s="107"/>
      <c r="O1251" s="107"/>
    </row>
    <row r="1252" spans="7:15" x14ac:dyDescent="0.2">
      <c r="G1252" s="3"/>
      <c r="H1252" s="2"/>
      <c r="I1252" s="12"/>
      <c r="J1252" s="113"/>
      <c r="K1252" s="107"/>
      <c r="L1252" s="108"/>
      <c r="M1252" s="56"/>
      <c r="N1252" s="107"/>
      <c r="O1252" s="107"/>
    </row>
    <row r="1253" spans="7:15" x14ac:dyDescent="0.2">
      <c r="G1253" s="3"/>
      <c r="H1253" s="2"/>
      <c r="I1253" s="12"/>
      <c r="J1253" s="113"/>
      <c r="K1253" s="107"/>
      <c r="L1253" s="108"/>
      <c r="M1253" s="56"/>
      <c r="N1253" s="107"/>
      <c r="O1253" s="107"/>
    </row>
    <row r="1254" spans="7:15" x14ac:dyDescent="0.2">
      <c r="G1254" s="3"/>
      <c r="H1254" s="2"/>
      <c r="I1254" s="12"/>
      <c r="J1254" s="113"/>
      <c r="K1254" s="107"/>
      <c r="L1254" s="108"/>
      <c r="M1254" s="56"/>
      <c r="N1254" s="107"/>
      <c r="O1254" s="107"/>
    </row>
    <row r="1255" spans="7:15" x14ac:dyDescent="0.2">
      <c r="G1255" s="3"/>
      <c r="H1255" s="2"/>
      <c r="I1255" s="12"/>
      <c r="J1255" s="113"/>
      <c r="K1255" s="107"/>
      <c r="L1255" s="108"/>
      <c r="M1255" s="56"/>
      <c r="N1255" s="107"/>
      <c r="O1255" s="107"/>
    </row>
    <row r="1256" spans="7:15" x14ac:dyDescent="0.2">
      <c r="G1256" s="3"/>
      <c r="H1256" s="2"/>
      <c r="I1256" s="12"/>
      <c r="J1256" s="113"/>
      <c r="K1256" s="107"/>
      <c r="L1256" s="108"/>
      <c r="M1256" s="56"/>
      <c r="N1256" s="107"/>
      <c r="O1256" s="107"/>
    </row>
    <row r="1257" spans="7:15" x14ac:dyDescent="0.2">
      <c r="G1257" s="3"/>
      <c r="H1257" s="2"/>
      <c r="I1257" s="12"/>
      <c r="J1257" s="113"/>
      <c r="K1257" s="107"/>
      <c r="L1257" s="108"/>
      <c r="M1257" s="56"/>
      <c r="N1257" s="107"/>
      <c r="O1257" s="107"/>
    </row>
    <row r="1258" spans="7:15" x14ac:dyDescent="0.2">
      <c r="G1258" s="3"/>
      <c r="H1258" s="2"/>
      <c r="I1258" s="12"/>
      <c r="J1258" s="113"/>
      <c r="K1258" s="107"/>
      <c r="L1258" s="108"/>
      <c r="M1258" s="56"/>
      <c r="N1258" s="107"/>
      <c r="O1258" s="107"/>
    </row>
    <row r="1259" spans="7:15" x14ac:dyDescent="0.2">
      <c r="G1259" s="3"/>
      <c r="H1259" s="2"/>
      <c r="I1259" s="12"/>
      <c r="J1259" s="113"/>
      <c r="K1259" s="107"/>
      <c r="L1259" s="108"/>
      <c r="M1259" s="56"/>
      <c r="N1259" s="107"/>
      <c r="O1259" s="107"/>
    </row>
    <row r="1260" spans="7:15" x14ac:dyDescent="0.2">
      <c r="G1260" s="3"/>
      <c r="H1260" s="2"/>
      <c r="I1260" s="12"/>
      <c r="J1260" s="113"/>
      <c r="K1260" s="107"/>
      <c r="L1260" s="108"/>
      <c r="M1260" s="56"/>
      <c r="N1260" s="107"/>
      <c r="O1260" s="107"/>
    </row>
    <row r="1261" spans="7:15" x14ac:dyDescent="0.2">
      <c r="G1261" s="3"/>
      <c r="H1261" s="2"/>
      <c r="I1261" s="12"/>
      <c r="J1261" s="113"/>
      <c r="K1261" s="107"/>
      <c r="L1261" s="108"/>
      <c r="M1261" s="56"/>
      <c r="N1261" s="107"/>
      <c r="O1261" s="107"/>
    </row>
    <row r="1262" spans="7:15" x14ac:dyDescent="0.2">
      <c r="G1262" s="3"/>
      <c r="H1262" s="2"/>
      <c r="I1262" s="12"/>
      <c r="J1262" s="113"/>
      <c r="K1262" s="107"/>
      <c r="L1262" s="108"/>
      <c r="M1262" s="56"/>
      <c r="N1262" s="107"/>
      <c r="O1262" s="107"/>
    </row>
    <row r="1263" spans="7:15" x14ac:dyDescent="0.2">
      <c r="G1263" s="3"/>
      <c r="H1263" s="2"/>
      <c r="I1263" s="12"/>
      <c r="J1263" s="113"/>
      <c r="K1263" s="107"/>
      <c r="L1263" s="108"/>
      <c r="M1263" s="56"/>
      <c r="N1263" s="107"/>
      <c r="O1263" s="107"/>
    </row>
    <row r="1264" spans="7:15" x14ac:dyDescent="0.2">
      <c r="G1264" s="3"/>
      <c r="H1264" s="2"/>
      <c r="I1264" s="12"/>
      <c r="J1264" s="113"/>
      <c r="K1264" s="107"/>
      <c r="L1264" s="108"/>
      <c r="M1264" s="56"/>
      <c r="N1264" s="107"/>
      <c r="O1264" s="107"/>
    </row>
    <row r="1265" spans="7:15" x14ac:dyDescent="0.2">
      <c r="G1265" s="3"/>
      <c r="H1265" s="2"/>
      <c r="I1265" s="12"/>
      <c r="J1265" s="113"/>
      <c r="K1265" s="107"/>
      <c r="L1265" s="108"/>
      <c r="M1265" s="56"/>
      <c r="N1265" s="107"/>
      <c r="O1265" s="107"/>
    </row>
    <row r="1266" spans="7:15" x14ac:dyDescent="0.2">
      <c r="G1266" s="3"/>
      <c r="H1266" s="2"/>
      <c r="I1266" s="12"/>
      <c r="J1266" s="113"/>
      <c r="K1266" s="107"/>
      <c r="L1266" s="108"/>
      <c r="M1266" s="56"/>
      <c r="N1266" s="107"/>
      <c r="O1266" s="107"/>
    </row>
    <row r="1267" spans="7:15" x14ac:dyDescent="0.2">
      <c r="G1267" s="3"/>
      <c r="H1267" s="2"/>
      <c r="I1267" s="12"/>
      <c r="J1267" s="113"/>
      <c r="K1267" s="107"/>
      <c r="L1267" s="108"/>
      <c r="M1267" s="56"/>
      <c r="N1267" s="107"/>
      <c r="O1267" s="107"/>
    </row>
    <row r="1268" spans="7:15" x14ac:dyDescent="0.2">
      <c r="G1268" s="3"/>
      <c r="H1268" s="2"/>
      <c r="I1268" s="12"/>
      <c r="J1268" s="113"/>
      <c r="K1268" s="107"/>
      <c r="L1268" s="108"/>
      <c r="M1268" s="56"/>
      <c r="N1268" s="107"/>
      <c r="O1268" s="107"/>
    </row>
    <row r="1269" spans="7:15" x14ac:dyDescent="0.2">
      <c r="G1269" s="3"/>
      <c r="H1269" s="2"/>
      <c r="I1269" s="12"/>
      <c r="J1269" s="113"/>
      <c r="K1269" s="107"/>
      <c r="L1269" s="108"/>
      <c r="M1269" s="56"/>
      <c r="N1269" s="107"/>
      <c r="O1269" s="107"/>
    </row>
    <row r="1270" spans="7:15" x14ac:dyDescent="0.2">
      <c r="G1270" s="3"/>
      <c r="H1270" s="2"/>
      <c r="I1270" s="12"/>
      <c r="J1270" s="113"/>
      <c r="K1270" s="107"/>
      <c r="L1270" s="108"/>
      <c r="M1270" s="56"/>
      <c r="N1270" s="107"/>
      <c r="O1270" s="107"/>
    </row>
    <row r="1271" spans="7:15" x14ac:dyDescent="0.2">
      <c r="G1271" s="3"/>
      <c r="H1271" s="2"/>
      <c r="I1271" s="12"/>
      <c r="J1271" s="113"/>
      <c r="K1271" s="107"/>
      <c r="L1271" s="108"/>
      <c r="M1271" s="56"/>
      <c r="N1271" s="107"/>
      <c r="O1271" s="107"/>
    </row>
    <row r="1272" spans="7:15" x14ac:dyDescent="0.2">
      <c r="G1272" s="3"/>
      <c r="H1272" s="2"/>
      <c r="I1272" s="12"/>
      <c r="J1272" s="113"/>
      <c r="K1272" s="107"/>
      <c r="L1272" s="108"/>
      <c r="M1272" s="56"/>
      <c r="N1272" s="107"/>
      <c r="O1272" s="107"/>
    </row>
    <row r="1273" spans="7:15" x14ac:dyDescent="0.2">
      <c r="G1273" s="3"/>
      <c r="H1273" s="2"/>
      <c r="I1273" s="12"/>
      <c r="J1273" s="113"/>
      <c r="K1273" s="107"/>
      <c r="L1273" s="108"/>
      <c r="M1273" s="56"/>
      <c r="N1273" s="107"/>
      <c r="O1273" s="107"/>
    </row>
    <row r="1274" spans="7:15" x14ac:dyDescent="0.2">
      <c r="G1274" s="3"/>
      <c r="H1274" s="2"/>
      <c r="I1274" s="12"/>
      <c r="J1274" s="113"/>
      <c r="K1274" s="107"/>
      <c r="L1274" s="108"/>
      <c r="M1274" s="56"/>
      <c r="N1274" s="107"/>
      <c r="O1274" s="107"/>
    </row>
    <row r="1275" spans="7:15" x14ac:dyDescent="0.2">
      <c r="G1275" s="3"/>
      <c r="H1275" s="2"/>
      <c r="I1275" s="12"/>
      <c r="J1275" s="113"/>
      <c r="K1275" s="107"/>
      <c r="L1275" s="108"/>
      <c r="M1275" s="56"/>
      <c r="N1275" s="107"/>
      <c r="O1275" s="107"/>
    </row>
    <row r="1276" spans="7:15" x14ac:dyDescent="0.2">
      <c r="G1276" s="3"/>
      <c r="H1276" s="2"/>
      <c r="I1276" s="12"/>
      <c r="J1276" s="113"/>
      <c r="K1276" s="107"/>
      <c r="L1276" s="108"/>
      <c r="M1276" s="56"/>
      <c r="N1276" s="107"/>
      <c r="O1276" s="107"/>
    </row>
    <row r="1277" spans="7:15" x14ac:dyDescent="0.2">
      <c r="G1277" s="3"/>
      <c r="H1277" s="2"/>
      <c r="I1277" s="12"/>
      <c r="J1277" s="113"/>
      <c r="K1277" s="107"/>
      <c r="L1277" s="108"/>
      <c r="M1277" s="56"/>
      <c r="N1277" s="107"/>
      <c r="O1277" s="107"/>
    </row>
    <row r="1278" spans="7:15" x14ac:dyDescent="0.2">
      <c r="G1278" s="3"/>
      <c r="H1278" s="2"/>
      <c r="I1278" s="12"/>
      <c r="J1278" s="113"/>
      <c r="K1278" s="107"/>
      <c r="L1278" s="108"/>
      <c r="M1278" s="56"/>
      <c r="N1278" s="107"/>
      <c r="O1278" s="107"/>
    </row>
    <row r="1279" spans="7:15" x14ac:dyDescent="0.2">
      <c r="G1279" s="3"/>
      <c r="H1279" s="2"/>
      <c r="I1279" s="12"/>
      <c r="J1279" s="113"/>
      <c r="K1279" s="107"/>
      <c r="L1279" s="108"/>
      <c r="M1279" s="56"/>
      <c r="N1279" s="107"/>
      <c r="O1279" s="107"/>
    </row>
    <row r="1280" spans="7:15" x14ac:dyDescent="0.2">
      <c r="G1280" s="3"/>
      <c r="H1280" s="2"/>
      <c r="I1280" s="12"/>
      <c r="J1280" s="113"/>
      <c r="K1280" s="107"/>
      <c r="L1280" s="108"/>
      <c r="M1280" s="56"/>
      <c r="N1280" s="107"/>
      <c r="O1280" s="107"/>
    </row>
    <row r="1281" spans="7:15" x14ac:dyDescent="0.2">
      <c r="G1281" s="3"/>
      <c r="H1281" s="2"/>
      <c r="I1281" s="12"/>
      <c r="J1281" s="113"/>
      <c r="K1281" s="107"/>
      <c r="L1281" s="108"/>
      <c r="M1281" s="56"/>
      <c r="N1281" s="107"/>
      <c r="O1281" s="107"/>
    </row>
    <row r="1282" spans="7:15" x14ac:dyDescent="0.2">
      <c r="G1282" s="3"/>
      <c r="H1282" s="2"/>
      <c r="I1282" s="12"/>
      <c r="J1282" s="113"/>
      <c r="K1282" s="107"/>
      <c r="L1282" s="108"/>
      <c r="M1282" s="56"/>
      <c r="N1282" s="107"/>
      <c r="O1282" s="107"/>
    </row>
    <row r="1283" spans="7:15" x14ac:dyDescent="0.2">
      <c r="G1283" s="3"/>
      <c r="H1283" s="2"/>
      <c r="I1283" s="12"/>
      <c r="J1283" s="113"/>
      <c r="K1283" s="107"/>
      <c r="L1283" s="108"/>
      <c r="M1283" s="56"/>
      <c r="N1283" s="107"/>
      <c r="O1283" s="107"/>
    </row>
    <row r="1284" spans="7:15" x14ac:dyDescent="0.2">
      <c r="G1284" s="3"/>
      <c r="H1284" s="2"/>
      <c r="I1284" s="12"/>
      <c r="J1284" s="113"/>
      <c r="K1284" s="107"/>
      <c r="L1284" s="108"/>
      <c r="M1284" s="56"/>
      <c r="N1284" s="107"/>
      <c r="O1284" s="107"/>
    </row>
    <row r="1285" spans="7:15" x14ac:dyDescent="0.2">
      <c r="G1285" s="3"/>
      <c r="H1285" s="2"/>
      <c r="I1285" s="12"/>
      <c r="J1285" s="113"/>
      <c r="K1285" s="107"/>
      <c r="L1285" s="108"/>
      <c r="M1285" s="56"/>
      <c r="N1285" s="107"/>
      <c r="O1285" s="107"/>
    </row>
    <row r="1286" spans="7:15" x14ac:dyDescent="0.2">
      <c r="G1286" s="3"/>
      <c r="H1286" s="2"/>
      <c r="I1286" s="12"/>
      <c r="J1286" s="113"/>
      <c r="K1286" s="107"/>
      <c r="L1286" s="108"/>
      <c r="M1286" s="56"/>
      <c r="N1286" s="107"/>
      <c r="O1286" s="107"/>
    </row>
    <row r="1287" spans="7:15" x14ac:dyDescent="0.2">
      <c r="G1287" s="3"/>
      <c r="H1287" s="2"/>
      <c r="I1287" s="12"/>
      <c r="J1287" s="113"/>
      <c r="K1287" s="107"/>
      <c r="L1287" s="108"/>
      <c r="M1287" s="56"/>
      <c r="N1287" s="107"/>
      <c r="O1287" s="107"/>
    </row>
    <row r="1288" spans="7:15" x14ac:dyDescent="0.2">
      <c r="G1288" s="3"/>
      <c r="H1288" s="2"/>
      <c r="I1288" s="12"/>
      <c r="J1288" s="113"/>
      <c r="K1288" s="107"/>
      <c r="L1288" s="108"/>
      <c r="M1288" s="56"/>
      <c r="N1288" s="107"/>
      <c r="O1288" s="107"/>
    </row>
    <row r="1289" spans="7:15" x14ac:dyDescent="0.2">
      <c r="G1289" s="3"/>
      <c r="H1289" s="2"/>
      <c r="I1289" s="12"/>
      <c r="J1289" s="113"/>
      <c r="K1289" s="107"/>
      <c r="L1289" s="108"/>
      <c r="M1289" s="56"/>
      <c r="N1289" s="107"/>
      <c r="O1289" s="107"/>
    </row>
    <row r="1290" spans="7:15" x14ac:dyDescent="0.2">
      <c r="G1290" s="3"/>
      <c r="H1290" s="2"/>
      <c r="I1290" s="12"/>
      <c r="J1290" s="113"/>
      <c r="K1290" s="107"/>
      <c r="L1290" s="108"/>
      <c r="M1290" s="56"/>
      <c r="N1290" s="107"/>
      <c r="O1290" s="107"/>
    </row>
    <row r="1291" spans="7:15" x14ac:dyDescent="0.2">
      <c r="G1291" s="3"/>
      <c r="H1291" s="2"/>
      <c r="I1291" s="12"/>
      <c r="J1291" s="113"/>
      <c r="K1291" s="107"/>
      <c r="L1291" s="108"/>
      <c r="M1291" s="56"/>
      <c r="N1291" s="107"/>
      <c r="O1291" s="107"/>
    </row>
    <row r="1292" spans="7:15" x14ac:dyDescent="0.2">
      <c r="G1292" s="3"/>
      <c r="H1292" s="2"/>
      <c r="I1292" s="12"/>
      <c r="J1292" s="113"/>
      <c r="K1292" s="107"/>
      <c r="L1292" s="108"/>
      <c r="M1292" s="56"/>
      <c r="N1292" s="107"/>
      <c r="O1292" s="107"/>
    </row>
    <row r="1293" spans="7:15" x14ac:dyDescent="0.2">
      <c r="G1293" s="3"/>
      <c r="H1293" s="2"/>
      <c r="I1293" s="12"/>
      <c r="J1293" s="113"/>
      <c r="K1293" s="107"/>
      <c r="L1293" s="108"/>
      <c r="M1293" s="56"/>
      <c r="N1293" s="107"/>
      <c r="O1293" s="107"/>
    </row>
    <row r="1294" spans="7:15" x14ac:dyDescent="0.2">
      <c r="G1294" s="3"/>
      <c r="H1294" s="2"/>
      <c r="I1294" s="12"/>
      <c r="J1294" s="113"/>
      <c r="K1294" s="107"/>
      <c r="L1294" s="108"/>
      <c r="M1294" s="56"/>
      <c r="N1294" s="107"/>
      <c r="O1294" s="107"/>
    </row>
    <row r="1295" spans="7:15" x14ac:dyDescent="0.2">
      <c r="G1295" s="3"/>
      <c r="H1295" s="2"/>
      <c r="I1295" s="12"/>
      <c r="J1295" s="113"/>
      <c r="K1295" s="107"/>
      <c r="L1295" s="108"/>
      <c r="M1295" s="56"/>
      <c r="N1295" s="107"/>
      <c r="O1295" s="107"/>
    </row>
    <row r="1296" spans="7:15" x14ac:dyDescent="0.2">
      <c r="G1296" s="3"/>
      <c r="H1296" s="2"/>
      <c r="I1296" s="12"/>
      <c r="J1296" s="113"/>
      <c r="K1296" s="107"/>
      <c r="L1296" s="108"/>
      <c r="M1296" s="56"/>
      <c r="N1296" s="107"/>
      <c r="O1296" s="107"/>
    </row>
    <row r="1297" spans="7:15" x14ac:dyDescent="0.2">
      <c r="G1297" s="3"/>
      <c r="H1297" s="2"/>
      <c r="I1297" s="12"/>
      <c r="J1297" s="113"/>
      <c r="K1297" s="107"/>
      <c r="L1297" s="108"/>
      <c r="M1297" s="56"/>
      <c r="N1297" s="107"/>
      <c r="O1297" s="107"/>
    </row>
    <row r="1298" spans="7:15" x14ac:dyDescent="0.2">
      <c r="G1298" s="3"/>
      <c r="H1298" s="2"/>
      <c r="I1298" s="12"/>
      <c r="J1298" s="113"/>
      <c r="K1298" s="107"/>
      <c r="L1298" s="108"/>
      <c r="M1298" s="56"/>
      <c r="N1298" s="107"/>
      <c r="O1298" s="107"/>
    </row>
    <row r="1299" spans="7:15" x14ac:dyDescent="0.2">
      <c r="G1299" s="3"/>
      <c r="H1299" s="2"/>
      <c r="I1299" s="12"/>
      <c r="J1299" s="113"/>
      <c r="K1299" s="107"/>
      <c r="L1299" s="108"/>
      <c r="M1299" s="56"/>
      <c r="N1299" s="107"/>
      <c r="O1299" s="107"/>
    </row>
    <row r="1300" spans="7:15" x14ac:dyDescent="0.2">
      <c r="G1300" s="3"/>
      <c r="H1300" s="2"/>
      <c r="I1300" s="12"/>
      <c r="J1300" s="113"/>
      <c r="K1300" s="107"/>
      <c r="L1300" s="108"/>
      <c r="M1300" s="56"/>
      <c r="N1300" s="107"/>
      <c r="O1300" s="107"/>
    </row>
    <row r="1301" spans="7:15" x14ac:dyDescent="0.2">
      <c r="G1301" s="3"/>
      <c r="H1301" s="2"/>
      <c r="I1301" s="12"/>
      <c r="J1301" s="113"/>
      <c r="K1301" s="107"/>
      <c r="L1301" s="108"/>
      <c r="M1301" s="56"/>
      <c r="N1301" s="107"/>
      <c r="O1301" s="107"/>
    </row>
    <row r="1302" spans="7:15" x14ac:dyDescent="0.2">
      <c r="G1302" s="3"/>
      <c r="H1302" s="2"/>
      <c r="I1302" s="12"/>
      <c r="J1302" s="113"/>
      <c r="K1302" s="107"/>
      <c r="L1302" s="108"/>
      <c r="M1302" s="56"/>
      <c r="N1302" s="107"/>
      <c r="O1302" s="107"/>
    </row>
    <row r="1303" spans="7:15" x14ac:dyDescent="0.2">
      <c r="G1303" s="3"/>
      <c r="H1303" s="2"/>
      <c r="I1303" s="12"/>
      <c r="J1303" s="113"/>
      <c r="K1303" s="107"/>
      <c r="L1303" s="108"/>
      <c r="M1303" s="56"/>
      <c r="N1303" s="107"/>
      <c r="O1303" s="107"/>
    </row>
    <row r="1304" spans="7:15" x14ac:dyDescent="0.2">
      <c r="G1304" s="3"/>
      <c r="H1304" s="2"/>
      <c r="I1304" s="12"/>
      <c r="J1304" s="113"/>
      <c r="K1304" s="107"/>
      <c r="L1304" s="108"/>
      <c r="M1304" s="56"/>
      <c r="N1304" s="107"/>
      <c r="O1304" s="107"/>
    </row>
    <row r="1305" spans="7:15" x14ac:dyDescent="0.2">
      <c r="G1305" s="3"/>
      <c r="H1305" s="2"/>
      <c r="I1305" s="12"/>
      <c r="J1305" s="113"/>
      <c r="K1305" s="107"/>
      <c r="L1305" s="108"/>
      <c r="M1305" s="56"/>
      <c r="N1305" s="107"/>
      <c r="O1305" s="107"/>
    </row>
    <row r="1306" spans="7:15" x14ac:dyDescent="0.2">
      <c r="G1306" s="3"/>
      <c r="H1306" s="2"/>
      <c r="I1306" s="12"/>
      <c r="J1306" s="113"/>
      <c r="K1306" s="107"/>
      <c r="L1306" s="108"/>
      <c r="M1306" s="56"/>
      <c r="N1306" s="107"/>
      <c r="O1306" s="107"/>
    </row>
    <row r="1307" spans="7:15" x14ac:dyDescent="0.2">
      <c r="G1307" s="3"/>
      <c r="H1307" s="2"/>
      <c r="I1307" s="12"/>
      <c r="J1307" s="113"/>
      <c r="K1307" s="107"/>
      <c r="L1307" s="108"/>
      <c r="M1307" s="56"/>
      <c r="N1307" s="107"/>
      <c r="O1307" s="107"/>
    </row>
    <row r="1308" spans="7:15" x14ac:dyDescent="0.2">
      <c r="G1308" s="3"/>
      <c r="H1308" s="2"/>
      <c r="I1308" s="12"/>
      <c r="J1308" s="113"/>
      <c r="K1308" s="107"/>
      <c r="L1308" s="108"/>
      <c r="M1308" s="56"/>
      <c r="N1308" s="107"/>
      <c r="O1308" s="107"/>
    </row>
    <row r="1309" spans="7:15" x14ac:dyDescent="0.2">
      <c r="G1309" s="3"/>
      <c r="H1309" s="2"/>
      <c r="I1309" s="12"/>
      <c r="J1309" s="113"/>
      <c r="K1309" s="107"/>
      <c r="L1309" s="108"/>
      <c r="M1309" s="56"/>
      <c r="N1309" s="107"/>
      <c r="O1309" s="107"/>
    </row>
    <row r="1310" spans="7:15" x14ac:dyDescent="0.2">
      <c r="G1310" s="3"/>
      <c r="H1310" s="2"/>
      <c r="I1310" s="12"/>
      <c r="J1310" s="113"/>
      <c r="K1310" s="107"/>
      <c r="L1310" s="108"/>
      <c r="M1310" s="56"/>
      <c r="N1310" s="107"/>
      <c r="O1310" s="107"/>
    </row>
    <row r="1311" spans="7:15" x14ac:dyDescent="0.2">
      <c r="G1311" s="3"/>
      <c r="H1311" s="2"/>
      <c r="I1311" s="12"/>
      <c r="J1311" s="113"/>
      <c r="K1311" s="107"/>
      <c r="L1311" s="108"/>
      <c r="M1311" s="56"/>
      <c r="N1311" s="107"/>
      <c r="O1311" s="107"/>
    </row>
    <row r="1312" spans="7:15" x14ac:dyDescent="0.2">
      <c r="G1312" s="3"/>
      <c r="H1312" s="2"/>
      <c r="I1312" s="12"/>
      <c r="J1312" s="113"/>
      <c r="K1312" s="107"/>
      <c r="L1312" s="108"/>
      <c r="M1312" s="56"/>
      <c r="N1312" s="107"/>
      <c r="O1312" s="107"/>
    </row>
    <row r="1313" spans="7:15" x14ac:dyDescent="0.2">
      <c r="G1313" s="3"/>
      <c r="H1313" s="2"/>
      <c r="I1313" s="12"/>
      <c r="J1313" s="113"/>
      <c r="K1313" s="107"/>
      <c r="L1313" s="108"/>
      <c r="M1313" s="56"/>
      <c r="N1313" s="107"/>
      <c r="O1313" s="107"/>
    </row>
    <row r="1314" spans="7:15" x14ac:dyDescent="0.2">
      <c r="G1314" s="3"/>
      <c r="H1314" s="2"/>
      <c r="I1314" s="12"/>
      <c r="J1314" s="113"/>
      <c r="K1314" s="107"/>
      <c r="L1314" s="108"/>
      <c r="M1314" s="56"/>
      <c r="N1314" s="107"/>
      <c r="O1314" s="107"/>
    </row>
    <row r="1315" spans="7:15" x14ac:dyDescent="0.2">
      <c r="G1315" s="3"/>
      <c r="H1315" s="2"/>
      <c r="I1315" s="12"/>
      <c r="J1315" s="113"/>
      <c r="K1315" s="107"/>
      <c r="L1315" s="108"/>
      <c r="M1315" s="56"/>
      <c r="N1315" s="107"/>
      <c r="O1315" s="107"/>
    </row>
    <row r="1316" spans="7:15" x14ac:dyDescent="0.2">
      <c r="G1316" s="3"/>
      <c r="H1316" s="2"/>
      <c r="I1316" s="12"/>
      <c r="J1316" s="113"/>
      <c r="K1316" s="107"/>
      <c r="L1316" s="108"/>
      <c r="M1316" s="56"/>
      <c r="N1316" s="107"/>
      <c r="O1316" s="107"/>
    </row>
    <row r="1317" spans="7:15" x14ac:dyDescent="0.2">
      <c r="G1317" s="3"/>
      <c r="H1317" s="2"/>
      <c r="I1317" s="12"/>
      <c r="J1317" s="113"/>
      <c r="K1317" s="107"/>
      <c r="L1317" s="108"/>
      <c r="M1317" s="56"/>
      <c r="N1317" s="107"/>
      <c r="O1317" s="107"/>
    </row>
    <row r="1318" spans="7:15" x14ac:dyDescent="0.2">
      <c r="G1318" s="3"/>
      <c r="H1318" s="2"/>
      <c r="I1318" s="12"/>
      <c r="J1318" s="113"/>
      <c r="K1318" s="107"/>
      <c r="L1318" s="108"/>
      <c r="M1318" s="56"/>
      <c r="N1318" s="107"/>
      <c r="O1318" s="107"/>
    </row>
    <row r="1319" spans="7:15" x14ac:dyDescent="0.2">
      <c r="G1319" s="3"/>
      <c r="H1319" s="2"/>
      <c r="I1319" s="12"/>
      <c r="J1319" s="113"/>
      <c r="K1319" s="107"/>
      <c r="L1319" s="108"/>
      <c r="M1319" s="56"/>
      <c r="N1319" s="107"/>
      <c r="O1319" s="107"/>
    </row>
    <row r="1320" spans="7:15" x14ac:dyDescent="0.2">
      <c r="G1320" s="3"/>
      <c r="H1320" s="2"/>
      <c r="I1320" s="12"/>
      <c r="J1320" s="113"/>
      <c r="K1320" s="107"/>
      <c r="L1320" s="108"/>
      <c r="M1320" s="56"/>
      <c r="N1320" s="107"/>
      <c r="O1320" s="107"/>
    </row>
    <row r="1321" spans="7:15" x14ac:dyDescent="0.2">
      <c r="G1321" s="3"/>
      <c r="H1321" s="2"/>
      <c r="I1321" s="12"/>
      <c r="J1321" s="113"/>
      <c r="K1321" s="107"/>
      <c r="L1321" s="108"/>
      <c r="M1321" s="56"/>
      <c r="N1321" s="107"/>
      <c r="O1321" s="107"/>
    </row>
    <row r="1322" spans="7:15" x14ac:dyDescent="0.2">
      <c r="G1322" s="3"/>
      <c r="H1322" s="2"/>
      <c r="I1322" s="12"/>
      <c r="J1322" s="113"/>
      <c r="K1322" s="107"/>
      <c r="L1322" s="108"/>
      <c r="M1322" s="56"/>
      <c r="N1322" s="107"/>
      <c r="O1322" s="107"/>
    </row>
    <row r="1323" spans="7:15" x14ac:dyDescent="0.2">
      <c r="G1323" s="3"/>
      <c r="H1323" s="2"/>
      <c r="I1323" s="12"/>
      <c r="J1323" s="113"/>
      <c r="K1323" s="107"/>
      <c r="L1323" s="108"/>
      <c r="M1323" s="56"/>
      <c r="N1323" s="107"/>
      <c r="O1323" s="107"/>
    </row>
    <row r="1324" spans="7:15" x14ac:dyDescent="0.2">
      <c r="G1324" s="3"/>
      <c r="H1324" s="2"/>
      <c r="I1324" s="12"/>
      <c r="J1324" s="113"/>
      <c r="K1324" s="107"/>
      <c r="L1324" s="108"/>
      <c r="M1324" s="56"/>
      <c r="N1324" s="107"/>
      <c r="O1324" s="107"/>
    </row>
    <row r="1325" spans="7:15" x14ac:dyDescent="0.2">
      <c r="G1325" s="3"/>
      <c r="H1325" s="2"/>
      <c r="I1325" s="12"/>
      <c r="J1325" s="113"/>
      <c r="K1325" s="107"/>
      <c r="L1325" s="108"/>
      <c r="M1325" s="56"/>
      <c r="N1325" s="107"/>
      <c r="O1325" s="107"/>
    </row>
    <row r="1326" spans="7:15" x14ac:dyDescent="0.2">
      <c r="G1326" s="3"/>
      <c r="H1326" s="2"/>
      <c r="I1326" s="12"/>
      <c r="J1326" s="113"/>
      <c r="K1326" s="107"/>
      <c r="L1326" s="108"/>
      <c r="M1326" s="56"/>
      <c r="N1326" s="107"/>
      <c r="O1326" s="107"/>
    </row>
    <row r="1327" spans="7:15" x14ac:dyDescent="0.2">
      <c r="G1327" s="3"/>
      <c r="H1327" s="2"/>
      <c r="I1327" s="12"/>
      <c r="J1327" s="113"/>
      <c r="K1327" s="107"/>
      <c r="L1327" s="108"/>
      <c r="M1327" s="56"/>
      <c r="N1327" s="107"/>
      <c r="O1327" s="107"/>
    </row>
    <row r="1328" spans="7:15" x14ac:dyDescent="0.2">
      <c r="G1328" s="3"/>
      <c r="H1328" s="2"/>
      <c r="I1328" s="12"/>
      <c r="J1328" s="113"/>
      <c r="K1328" s="107"/>
      <c r="L1328" s="108"/>
      <c r="M1328" s="56"/>
      <c r="N1328" s="107"/>
      <c r="O1328" s="107"/>
    </row>
    <row r="1329" spans="7:15" x14ac:dyDescent="0.2">
      <c r="G1329" s="3"/>
      <c r="H1329" s="2"/>
      <c r="I1329" s="12"/>
      <c r="J1329" s="113"/>
      <c r="K1329" s="107"/>
      <c r="L1329" s="108"/>
      <c r="M1329" s="56"/>
      <c r="N1329" s="107"/>
      <c r="O1329" s="107"/>
    </row>
    <row r="1330" spans="7:15" x14ac:dyDescent="0.2">
      <c r="G1330" s="3"/>
      <c r="H1330" s="2"/>
      <c r="I1330" s="12"/>
      <c r="J1330" s="113"/>
      <c r="K1330" s="107"/>
      <c r="L1330" s="108"/>
      <c r="M1330" s="56"/>
      <c r="N1330" s="107"/>
      <c r="O1330" s="107"/>
    </row>
    <row r="1331" spans="7:15" x14ac:dyDescent="0.2">
      <c r="G1331" s="3"/>
      <c r="H1331" s="2"/>
      <c r="I1331" s="12"/>
      <c r="J1331" s="113"/>
      <c r="K1331" s="107"/>
      <c r="L1331" s="108"/>
      <c r="M1331" s="56"/>
      <c r="N1331" s="107"/>
      <c r="O1331" s="107"/>
    </row>
    <row r="1332" spans="7:15" x14ac:dyDescent="0.2">
      <c r="G1332" s="3"/>
      <c r="H1332" s="2"/>
      <c r="I1332" s="12"/>
      <c r="J1332" s="113"/>
      <c r="K1332" s="107"/>
      <c r="L1332" s="108"/>
      <c r="M1332" s="56"/>
      <c r="N1332" s="107"/>
      <c r="O1332" s="107"/>
    </row>
    <row r="1333" spans="7:15" x14ac:dyDescent="0.2">
      <c r="G1333" s="3"/>
      <c r="H1333" s="2"/>
      <c r="I1333" s="12"/>
      <c r="J1333" s="113"/>
      <c r="K1333" s="107"/>
      <c r="L1333" s="108"/>
      <c r="M1333" s="56"/>
      <c r="N1333" s="107"/>
      <c r="O1333" s="107"/>
    </row>
    <row r="1334" spans="7:15" x14ac:dyDescent="0.2">
      <c r="G1334" s="3"/>
      <c r="H1334" s="2"/>
      <c r="I1334" s="12"/>
      <c r="J1334" s="113"/>
      <c r="K1334" s="107"/>
      <c r="L1334" s="108"/>
      <c r="M1334" s="56"/>
      <c r="N1334" s="107"/>
      <c r="O1334" s="107"/>
    </row>
    <row r="1335" spans="7:15" x14ac:dyDescent="0.2">
      <c r="G1335" s="3"/>
      <c r="H1335" s="2"/>
      <c r="I1335" s="12"/>
      <c r="J1335" s="113"/>
      <c r="K1335" s="107"/>
      <c r="L1335" s="108"/>
      <c r="M1335" s="56"/>
      <c r="N1335" s="107"/>
      <c r="O1335" s="107"/>
    </row>
    <row r="1336" spans="7:15" x14ac:dyDescent="0.2">
      <c r="G1336" s="3"/>
      <c r="H1336" s="2"/>
      <c r="I1336" s="12"/>
      <c r="J1336" s="113"/>
      <c r="K1336" s="107"/>
      <c r="L1336" s="108"/>
      <c r="M1336" s="56"/>
      <c r="N1336" s="107"/>
      <c r="O1336" s="107"/>
    </row>
    <row r="1337" spans="7:15" x14ac:dyDescent="0.2">
      <c r="G1337" s="3"/>
      <c r="H1337" s="2"/>
      <c r="I1337" s="12"/>
      <c r="J1337" s="113"/>
      <c r="K1337" s="107"/>
      <c r="L1337" s="108"/>
      <c r="M1337" s="56"/>
      <c r="N1337" s="107"/>
      <c r="O1337" s="107"/>
    </row>
    <row r="1338" spans="7:15" x14ac:dyDescent="0.2">
      <c r="G1338" s="3"/>
      <c r="H1338" s="2"/>
      <c r="I1338" s="12"/>
      <c r="J1338" s="113"/>
      <c r="K1338" s="107"/>
      <c r="L1338" s="108"/>
      <c r="M1338" s="56"/>
      <c r="N1338" s="107"/>
      <c r="O1338" s="107"/>
    </row>
    <row r="1339" spans="7:15" x14ac:dyDescent="0.2">
      <c r="G1339" s="3"/>
      <c r="H1339" s="2"/>
      <c r="I1339" s="12"/>
      <c r="J1339" s="113"/>
      <c r="K1339" s="107"/>
      <c r="L1339" s="108"/>
      <c r="M1339" s="56"/>
      <c r="N1339" s="107"/>
      <c r="O1339" s="107"/>
    </row>
    <row r="1340" spans="7:15" x14ac:dyDescent="0.2">
      <c r="G1340" s="3"/>
      <c r="H1340" s="2"/>
      <c r="I1340" s="12"/>
      <c r="J1340" s="113"/>
      <c r="K1340" s="107"/>
      <c r="L1340" s="108"/>
      <c r="M1340" s="56"/>
      <c r="N1340" s="107"/>
      <c r="O1340" s="107"/>
    </row>
    <row r="1341" spans="7:15" x14ac:dyDescent="0.2">
      <c r="G1341" s="3"/>
      <c r="H1341" s="2"/>
      <c r="I1341" s="12"/>
      <c r="J1341" s="113"/>
      <c r="K1341" s="107"/>
      <c r="L1341" s="108"/>
      <c r="M1341" s="56"/>
      <c r="N1341" s="107"/>
      <c r="O1341" s="107"/>
    </row>
    <row r="1342" spans="7:15" x14ac:dyDescent="0.2">
      <c r="G1342" s="3"/>
      <c r="H1342" s="2"/>
      <c r="I1342" s="12"/>
      <c r="J1342" s="113"/>
      <c r="K1342" s="107"/>
      <c r="L1342" s="108"/>
      <c r="M1342" s="56"/>
      <c r="N1342" s="107"/>
      <c r="O1342" s="107"/>
    </row>
    <row r="1343" spans="7:15" x14ac:dyDescent="0.2">
      <c r="G1343" s="3"/>
      <c r="H1343" s="2"/>
      <c r="I1343" s="12"/>
      <c r="J1343" s="113"/>
      <c r="K1343" s="107"/>
      <c r="L1343" s="108"/>
      <c r="M1343" s="56"/>
      <c r="N1343" s="107"/>
      <c r="O1343" s="107"/>
    </row>
    <row r="1344" spans="7:15" x14ac:dyDescent="0.2">
      <c r="G1344" s="3"/>
      <c r="H1344" s="2"/>
      <c r="I1344" s="12"/>
      <c r="J1344" s="113"/>
      <c r="K1344" s="107"/>
      <c r="L1344" s="108"/>
      <c r="M1344" s="56"/>
      <c r="N1344" s="107"/>
      <c r="O1344" s="107"/>
    </row>
    <row r="1345" spans="7:15" x14ac:dyDescent="0.2">
      <c r="G1345" s="3"/>
      <c r="H1345" s="2"/>
      <c r="I1345" s="12"/>
      <c r="J1345" s="113"/>
      <c r="K1345" s="107"/>
      <c r="L1345" s="108"/>
      <c r="M1345" s="56"/>
      <c r="N1345" s="107"/>
      <c r="O1345" s="107"/>
    </row>
    <row r="1346" spans="7:15" x14ac:dyDescent="0.2">
      <c r="G1346" s="3"/>
      <c r="H1346" s="2"/>
      <c r="I1346" s="12"/>
      <c r="J1346" s="113"/>
      <c r="K1346" s="107"/>
      <c r="L1346" s="108"/>
      <c r="M1346" s="56"/>
      <c r="N1346" s="107"/>
      <c r="O1346" s="107"/>
    </row>
    <row r="1347" spans="7:15" x14ac:dyDescent="0.2">
      <c r="G1347" s="3"/>
      <c r="H1347" s="2"/>
      <c r="I1347" s="12"/>
      <c r="J1347" s="113"/>
      <c r="K1347" s="107"/>
      <c r="L1347" s="108"/>
      <c r="M1347" s="56"/>
      <c r="N1347" s="107"/>
      <c r="O1347" s="107"/>
    </row>
    <row r="1348" spans="7:15" x14ac:dyDescent="0.2">
      <c r="G1348" s="3"/>
      <c r="H1348" s="2"/>
      <c r="I1348" s="12"/>
      <c r="J1348" s="113"/>
      <c r="K1348" s="107"/>
      <c r="L1348" s="108"/>
      <c r="M1348" s="56"/>
      <c r="N1348" s="107"/>
      <c r="O1348" s="107"/>
    </row>
    <row r="1349" spans="7:15" x14ac:dyDescent="0.2">
      <c r="G1349" s="3"/>
      <c r="H1349" s="2"/>
      <c r="I1349" s="12"/>
      <c r="J1349" s="113"/>
      <c r="K1349" s="107"/>
      <c r="L1349" s="108"/>
      <c r="M1349" s="56"/>
      <c r="N1349" s="107"/>
      <c r="O1349" s="107"/>
    </row>
    <row r="1350" spans="7:15" x14ac:dyDescent="0.2">
      <c r="G1350" s="3"/>
      <c r="H1350" s="2"/>
      <c r="I1350" s="12"/>
      <c r="J1350" s="113"/>
      <c r="K1350" s="107"/>
      <c r="L1350" s="108"/>
      <c r="M1350" s="56"/>
      <c r="N1350" s="107"/>
      <c r="O1350" s="107"/>
    </row>
    <row r="1351" spans="7:15" x14ac:dyDescent="0.2">
      <c r="G1351" s="3"/>
      <c r="H1351" s="2"/>
      <c r="I1351" s="12"/>
      <c r="J1351" s="113"/>
      <c r="K1351" s="107"/>
      <c r="L1351" s="108"/>
      <c r="M1351" s="56"/>
      <c r="N1351" s="107"/>
      <c r="O1351" s="107"/>
    </row>
    <row r="1352" spans="7:15" x14ac:dyDescent="0.2">
      <c r="G1352" s="3"/>
      <c r="H1352" s="2"/>
      <c r="I1352" s="12"/>
      <c r="J1352" s="113"/>
      <c r="K1352" s="107"/>
      <c r="L1352" s="108"/>
      <c r="M1352" s="56"/>
      <c r="N1352" s="107"/>
      <c r="O1352" s="107"/>
    </row>
    <row r="1353" spans="7:15" x14ac:dyDescent="0.2">
      <c r="G1353" s="3"/>
      <c r="H1353" s="2"/>
      <c r="I1353" s="12"/>
      <c r="J1353" s="113"/>
      <c r="K1353" s="107"/>
      <c r="L1353" s="108"/>
      <c r="M1353" s="56"/>
      <c r="N1353" s="107"/>
      <c r="O1353" s="107"/>
    </row>
    <row r="1354" spans="7:15" x14ac:dyDescent="0.2">
      <c r="G1354" s="3"/>
      <c r="H1354" s="2"/>
      <c r="I1354" s="12"/>
      <c r="J1354" s="113"/>
      <c r="K1354" s="107"/>
      <c r="L1354" s="108"/>
      <c r="M1354" s="56"/>
      <c r="N1354" s="107"/>
      <c r="O1354" s="107"/>
    </row>
    <row r="1355" spans="7:15" x14ac:dyDescent="0.2">
      <c r="G1355" s="3"/>
      <c r="H1355" s="2"/>
      <c r="I1355" s="12"/>
      <c r="J1355" s="113"/>
      <c r="K1355" s="107"/>
      <c r="L1355" s="108"/>
      <c r="M1355" s="56"/>
      <c r="N1355" s="107"/>
      <c r="O1355" s="107"/>
    </row>
    <row r="1356" spans="7:15" x14ac:dyDescent="0.2">
      <c r="G1356" s="3"/>
      <c r="H1356" s="2"/>
      <c r="I1356" s="12"/>
      <c r="J1356" s="113"/>
      <c r="K1356" s="107"/>
      <c r="L1356" s="108"/>
      <c r="M1356" s="56"/>
      <c r="N1356" s="107"/>
      <c r="O1356" s="107"/>
    </row>
    <row r="1357" spans="7:15" x14ac:dyDescent="0.2">
      <c r="G1357" s="3"/>
      <c r="H1357" s="2"/>
      <c r="I1357" s="12"/>
      <c r="J1357" s="113"/>
      <c r="K1357" s="107"/>
      <c r="L1357" s="108"/>
      <c r="M1357" s="56"/>
      <c r="N1357" s="107"/>
      <c r="O1357" s="107"/>
    </row>
    <row r="1358" spans="7:15" x14ac:dyDescent="0.2">
      <c r="G1358" s="3"/>
      <c r="H1358" s="2"/>
      <c r="I1358" s="12"/>
      <c r="J1358" s="113"/>
      <c r="K1358" s="107"/>
      <c r="L1358" s="108"/>
      <c r="M1358" s="56"/>
      <c r="N1358" s="107"/>
      <c r="O1358" s="107"/>
    </row>
    <row r="1359" spans="7:15" x14ac:dyDescent="0.2">
      <c r="G1359" s="3"/>
      <c r="H1359" s="2"/>
      <c r="I1359" s="12"/>
      <c r="J1359" s="113"/>
      <c r="K1359" s="107"/>
      <c r="L1359" s="108"/>
      <c r="M1359" s="56"/>
      <c r="N1359" s="107"/>
      <c r="O1359" s="107"/>
    </row>
    <row r="1360" spans="7:15" x14ac:dyDescent="0.2">
      <c r="G1360" s="3"/>
      <c r="H1360" s="2"/>
      <c r="I1360" s="12"/>
      <c r="J1360" s="113"/>
      <c r="K1360" s="107"/>
      <c r="L1360" s="108"/>
      <c r="M1360" s="56"/>
      <c r="N1360" s="107"/>
      <c r="O1360" s="107"/>
    </row>
    <row r="1361" spans="7:15" x14ac:dyDescent="0.2">
      <c r="G1361" s="3"/>
      <c r="H1361" s="2"/>
      <c r="I1361" s="12"/>
      <c r="J1361" s="113"/>
      <c r="K1361" s="107"/>
      <c r="L1361" s="108"/>
      <c r="M1361" s="56"/>
      <c r="N1361" s="107"/>
      <c r="O1361" s="107"/>
    </row>
    <row r="1362" spans="7:15" x14ac:dyDescent="0.2">
      <c r="G1362" s="3"/>
      <c r="H1362" s="2"/>
      <c r="I1362" s="12"/>
      <c r="J1362" s="113"/>
      <c r="K1362" s="107"/>
      <c r="L1362" s="108"/>
      <c r="M1362" s="56"/>
      <c r="N1362" s="107"/>
      <c r="O1362" s="107"/>
    </row>
    <row r="1363" spans="7:15" x14ac:dyDescent="0.2">
      <c r="G1363" s="3"/>
      <c r="H1363" s="2"/>
      <c r="I1363" s="12"/>
      <c r="J1363" s="113"/>
      <c r="K1363" s="107"/>
      <c r="L1363" s="108"/>
      <c r="M1363" s="56"/>
      <c r="N1363" s="107"/>
      <c r="O1363" s="107"/>
    </row>
    <row r="1364" spans="7:15" x14ac:dyDescent="0.2">
      <c r="G1364" s="3"/>
      <c r="H1364" s="2"/>
      <c r="I1364" s="12"/>
      <c r="J1364" s="113"/>
      <c r="K1364" s="107"/>
      <c r="L1364" s="108"/>
      <c r="M1364" s="56"/>
      <c r="N1364" s="107"/>
      <c r="O1364" s="107"/>
    </row>
    <row r="1365" spans="7:15" x14ac:dyDescent="0.2">
      <c r="G1365" s="3"/>
      <c r="H1365" s="2"/>
      <c r="I1365" s="12"/>
      <c r="J1365" s="113"/>
      <c r="K1365" s="107"/>
      <c r="L1365" s="108"/>
      <c r="M1365" s="56"/>
      <c r="N1365" s="107"/>
      <c r="O1365" s="107"/>
    </row>
    <row r="1366" spans="7:15" x14ac:dyDescent="0.2">
      <c r="G1366" s="3"/>
      <c r="H1366" s="2"/>
      <c r="I1366" s="12"/>
      <c r="J1366" s="113"/>
      <c r="K1366" s="107"/>
      <c r="L1366" s="108"/>
      <c r="M1366" s="56"/>
      <c r="N1366" s="107"/>
      <c r="O1366" s="107"/>
    </row>
    <row r="1367" spans="7:15" x14ac:dyDescent="0.2">
      <c r="G1367" s="3"/>
      <c r="H1367" s="2"/>
      <c r="I1367" s="12"/>
      <c r="J1367" s="113"/>
      <c r="K1367" s="107"/>
      <c r="L1367" s="108"/>
      <c r="M1367" s="56"/>
      <c r="N1367" s="107"/>
      <c r="O1367" s="107"/>
    </row>
    <row r="1368" spans="7:15" x14ac:dyDescent="0.2">
      <c r="G1368" s="3"/>
      <c r="H1368" s="2"/>
      <c r="I1368" s="12"/>
      <c r="J1368" s="113"/>
      <c r="K1368" s="107"/>
      <c r="L1368" s="108"/>
      <c r="M1368" s="56"/>
      <c r="N1368" s="107"/>
      <c r="O1368" s="107"/>
    </row>
    <row r="1369" spans="7:15" x14ac:dyDescent="0.2">
      <c r="G1369" s="3"/>
      <c r="H1369" s="2"/>
      <c r="I1369" s="12"/>
      <c r="J1369" s="113"/>
      <c r="K1369" s="107"/>
      <c r="L1369" s="108"/>
      <c r="M1369" s="56"/>
      <c r="N1369" s="107"/>
      <c r="O1369" s="107"/>
    </row>
    <row r="1370" spans="7:15" x14ac:dyDescent="0.2">
      <c r="G1370" s="3"/>
      <c r="H1370" s="2"/>
      <c r="I1370" s="12"/>
      <c r="J1370" s="113"/>
      <c r="K1370" s="107"/>
      <c r="L1370" s="108"/>
      <c r="M1370" s="56"/>
      <c r="N1370" s="107"/>
      <c r="O1370" s="107"/>
    </row>
    <row r="1371" spans="7:15" x14ac:dyDescent="0.2">
      <c r="G1371" s="3"/>
      <c r="H1371" s="2"/>
      <c r="I1371" s="12"/>
      <c r="J1371" s="113"/>
      <c r="K1371" s="107"/>
      <c r="L1371" s="108"/>
      <c r="M1371" s="56"/>
      <c r="N1371" s="107"/>
      <c r="O1371" s="107"/>
    </row>
    <row r="1372" spans="7:15" x14ac:dyDescent="0.2">
      <c r="G1372" s="3"/>
      <c r="H1372" s="2"/>
      <c r="I1372" s="12"/>
      <c r="J1372" s="113"/>
      <c r="K1372" s="107"/>
      <c r="L1372" s="108"/>
      <c r="M1372" s="56"/>
      <c r="N1372" s="107"/>
      <c r="O1372" s="107"/>
    </row>
    <row r="1373" spans="7:15" x14ac:dyDescent="0.2">
      <c r="G1373" s="3"/>
      <c r="H1373" s="2"/>
      <c r="I1373" s="12"/>
      <c r="J1373" s="113"/>
      <c r="K1373" s="107"/>
      <c r="L1373" s="108"/>
      <c r="M1373" s="56"/>
      <c r="N1373" s="107"/>
      <c r="O1373" s="107"/>
    </row>
    <row r="1374" spans="7:15" x14ac:dyDescent="0.2">
      <c r="G1374" s="3"/>
      <c r="H1374" s="2"/>
      <c r="I1374" s="12"/>
      <c r="J1374" s="113"/>
      <c r="K1374" s="107"/>
      <c r="L1374" s="108"/>
      <c r="M1374" s="56"/>
      <c r="N1374" s="107"/>
      <c r="O1374" s="107"/>
    </row>
    <row r="1375" spans="7:15" x14ac:dyDescent="0.2">
      <c r="G1375" s="3"/>
      <c r="H1375" s="2"/>
      <c r="I1375" s="12"/>
      <c r="J1375" s="113"/>
      <c r="K1375" s="107"/>
      <c r="L1375" s="108"/>
      <c r="M1375" s="56"/>
      <c r="N1375" s="107"/>
      <c r="O1375" s="107"/>
    </row>
    <row r="1376" spans="7:15" x14ac:dyDescent="0.2">
      <c r="G1376" s="3"/>
      <c r="H1376" s="2"/>
      <c r="I1376" s="12"/>
      <c r="J1376" s="113"/>
      <c r="K1376" s="107"/>
      <c r="L1376" s="108"/>
      <c r="M1376" s="56"/>
      <c r="N1376" s="107"/>
      <c r="O1376" s="107"/>
    </row>
    <row r="1377" spans="7:15" x14ac:dyDescent="0.2">
      <c r="G1377" s="3"/>
      <c r="H1377" s="2"/>
      <c r="I1377" s="12"/>
      <c r="J1377" s="113"/>
      <c r="K1377" s="107"/>
      <c r="L1377" s="108"/>
      <c r="M1377" s="56"/>
      <c r="N1377" s="107"/>
      <c r="O1377" s="107"/>
    </row>
    <row r="1378" spans="7:15" x14ac:dyDescent="0.2">
      <c r="G1378" s="3"/>
      <c r="H1378" s="2"/>
      <c r="I1378" s="12"/>
      <c r="J1378" s="113"/>
      <c r="K1378" s="107"/>
      <c r="L1378" s="108"/>
      <c r="M1378" s="56"/>
      <c r="N1378" s="107"/>
      <c r="O1378" s="107"/>
    </row>
    <row r="1379" spans="7:15" x14ac:dyDescent="0.2">
      <c r="G1379" s="3"/>
      <c r="H1379" s="2"/>
      <c r="I1379" s="12"/>
      <c r="J1379" s="113"/>
      <c r="K1379" s="107"/>
      <c r="L1379" s="108"/>
      <c r="M1379" s="56"/>
      <c r="N1379" s="107"/>
      <c r="O1379" s="107"/>
    </row>
    <row r="1380" spans="7:15" x14ac:dyDescent="0.2">
      <c r="G1380" s="3"/>
      <c r="H1380" s="2"/>
      <c r="I1380" s="12"/>
      <c r="J1380" s="113"/>
      <c r="K1380" s="107"/>
      <c r="L1380" s="108"/>
      <c r="M1380" s="56"/>
      <c r="N1380" s="107"/>
      <c r="O1380" s="107"/>
    </row>
    <row r="1381" spans="7:15" x14ac:dyDescent="0.2">
      <c r="G1381" s="3"/>
      <c r="H1381" s="2"/>
      <c r="I1381" s="12"/>
      <c r="J1381" s="113"/>
      <c r="K1381" s="107"/>
      <c r="L1381" s="108"/>
      <c r="M1381" s="56"/>
      <c r="N1381" s="107"/>
      <c r="O1381" s="107"/>
    </row>
    <row r="1382" spans="7:15" x14ac:dyDescent="0.2">
      <c r="G1382" s="3"/>
      <c r="H1382" s="2"/>
      <c r="I1382" s="12"/>
      <c r="J1382" s="113"/>
      <c r="K1382" s="107"/>
      <c r="L1382" s="108"/>
      <c r="M1382" s="56"/>
      <c r="N1382" s="107"/>
      <c r="O1382" s="107"/>
    </row>
    <row r="1383" spans="7:15" x14ac:dyDescent="0.2">
      <c r="G1383" s="3"/>
      <c r="H1383" s="2"/>
      <c r="I1383" s="12"/>
      <c r="J1383" s="113"/>
      <c r="K1383" s="107"/>
      <c r="L1383" s="108"/>
      <c r="M1383" s="56"/>
      <c r="N1383" s="107"/>
      <c r="O1383" s="107"/>
    </row>
    <row r="1384" spans="7:15" x14ac:dyDescent="0.2">
      <c r="G1384" s="3"/>
      <c r="H1384" s="2"/>
      <c r="I1384" s="12"/>
      <c r="J1384" s="113"/>
      <c r="K1384" s="107"/>
      <c r="L1384" s="108"/>
      <c r="M1384" s="56"/>
      <c r="N1384" s="107"/>
      <c r="O1384" s="107"/>
    </row>
    <row r="1385" spans="7:15" x14ac:dyDescent="0.2">
      <c r="G1385" s="3"/>
      <c r="H1385" s="2"/>
      <c r="I1385" s="12"/>
      <c r="J1385" s="113"/>
      <c r="K1385" s="107"/>
      <c r="L1385" s="108"/>
      <c r="M1385" s="56"/>
      <c r="N1385" s="107"/>
      <c r="O1385" s="107"/>
    </row>
    <row r="1386" spans="7:15" x14ac:dyDescent="0.2">
      <c r="G1386" s="3"/>
      <c r="H1386" s="2"/>
      <c r="I1386" s="12"/>
      <c r="J1386" s="113"/>
      <c r="K1386" s="107"/>
      <c r="L1386" s="108"/>
      <c r="M1386" s="56"/>
      <c r="N1386" s="107"/>
      <c r="O1386" s="107"/>
    </row>
    <row r="1387" spans="7:15" x14ac:dyDescent="0.2">
      <c r="G1387" s="3"/>
      <c r="H1387" s="2"/>
      <c r="I1387" s="12"/>
      <c r="J1387" s="113"/>
      <c r="K1387" s="107"/>
      <c r="L1387" s="108"/>
      <c r="M1387" s="56"/>
      <c r="N1387" s="107"/>
      <c r="O1387" s="107"/>
    </row>
    <row r="1388" spans="7:15" x14ac:dyDescent="0.2">
      <c r="G1388" s="3"/>
      <c r="H1388" s="2"/>
      <c r="I1388" s="12"/>
      <c r="J1388" s="113"/>
      <c r="K1388" s="107"/>
      <c r="L1388" s="108"/>
      <c r="M1388" s="56"/>
      <c r="N1388" s="107"/>
      <c r="O1388" s="107"/>
    </row>
    <row r="1389" spans="7:15" x14ac:dyDescent="0.2">
      <c r="G1389" s="3"/>
      <c r="H1389" s="2"/>
      <c r="I1389" s="12"/>
      <c r="J1389" s="113"/>
      <c r="K1389" s="107"/>
      <c r="L1389" s="108"/>
      <c r="M1389" s="56"/>
      <c r="N1389" s="107"/>
      <c r="O1389" s="107"/>
    </row>
    <row r="1390" spans="7:15" x14ac:dyDescent="0.2">
      <c r="G1390" s="3"/>
      <c r="H1390" s="2"/>
      <c r="I1390" s="12"/>
      <c r="J1390" s="113"/>
      <c r="K1390" s="107"/>
      <c r="L1390" s="108"/>
      <c r="M1390" s="56"/>
      <c r="N1390" s="107"/>
      <c r="O1390" s="107"/>
    </row>
    <row r="1391" spans="7:15" x14ac:dyDescent="0.2">
      <c r="G1391" s="3"/>
      <c r="H1391" s="2"/>
      <c r="I1391" s="12"/>
      <c r="J1391" s="113"/>
      <c r="K1391" s="107"/>
      <c r="L1391" s="108"/>
      <c r="M1391" s="56"/>
      <c r="N1391" s="107"/>
      <c r="O1391" s="107"/>
    </row>
    <row r="1392" spans="7:15" x14ac:dyDescent="0.2">
      <c r="G1392" s="3"/>
      <c r="H1392" s="2"/>
      <c r="I1392" s="12"/>
      <c r="J1392" s="113"/>
      <c r="K1392" s="107"/>
      <c r="L1392" s="108"/>
      <c r="M1392" s="56"/>
      <c r="N1392" s="107"/>
      <c r="O1392" s="107"/>
    </row>
    <row r="1393" spans="7:15" x14ac:dyDescent="0.2">
      <c r="G1393" s="3"/>
      <c r="H1393" s="2"/>
      <c r="I1393" s="12"/>
      <c r="J1393" s="113"/>
      <c r="K1393" s="107"/>
      <c r="L1393" s="108"/>
      <c r="M1393" s="56"/>
      <c r="N1393" s="107"/>
      <c r="O1393" s="107"/>
    </row>
    <row r="1394" spans="7:15" x14ac:dyDescent="0.2">
      <c r="G1394" s="3"/>
      <c r="H1394" s="2"/>
      <c r="I1394" s="12"/>
      <c r="J1394" s="113"/>
      <c r="K1394" s="107"/>
      <c r="L1394" s="108"/>
      <c r="M1394" s="56"/>
      <c r="N1394" s="107"/>
      <c r="O1394" s="107"/>
    </row>
    <row r="1395" spans="7:15" x14ac:dyDescent="0.2">
      <c r="G1395" s="3"/>
      <c r="H1395" s="2"/>
      <c r="I1395" s="12"/>
      <c r="J1395" s="113"/>
      <c r="K1395" s="107"/>
      <c r="L1395" s="108"/>
      <c r="M1395" s="56"/>
      <c r="N1395" s="107"/>
      <c r="O1395" s="107"/>
    </row>
    <row r="1396" spans="7:15" x14ac:dyDescent="0.2">
      <c r="G1396" s="3"/>
      <c r="H1396" s="2"/>
      <c r="I1396" s="12"/>
      <c r="J1396" s="113"/>
      <c r="K1396" s="107"/>
      <c r="L1396" s="108"/>
      <c r="M1396" s="56"/>
      <c r="N1396" s="107"/>
      <c r="O1396" s="107"/>
    </row>
    <row r="1397" spans="7:15" x14ac:dyDescent="0.2">
      <c r="G1397" s="3"/>
      <c r="H1397" s="2"/>
      <c r="I1397" s="12"/>
      <c r="J1397" s="113"/>
      <c r="K1397" s="107"/>
      <c r="L1397" s="108"/>
      <c r="M1397" s="56"/>
      <c r="N1397" s="107"/>
      <c r="O1397" s="107"/>
    </row>
    <row r="1398" spans="7:15" x14ac:dyDescent="0.2">
      <c r="G1398" s="3"/>
      <c r="H1398" s="2"/>
      <c r="I1398" s="12"/>
      <c r="J1398" s="113"/>
      <c r="K1398" s="107"/>
      <c r="L1398" s="108"/>
      <c r="M1398" s="56"/>
      <c r="N1398" s="107"/>
      <c r="O1398" s="107"/>
    </row>
    <row r="1399" spans="7:15" x14ac:dyDescent="0.2">
      <c r="G1399" s="3"/>
      <c r="H1399" s="2"/>
      <c r="I1399" s="12"/>
      <c r="J1399" s="113"/>
      <c r="K1399" s="107"/>
      <c r="L1399" s="108"/>
      <c r="M1399" s="56"/>
      <c r="N1399" s="107"/>
      <c r="O1399" s="107"/>
    </row>
    <row r="1400" spans="7:15" x14ac:dyDescent="0.2">
      <c r="G1400" s="3"/>
      <c r="H1400" s="2"/>
      <c r="I1400" s="12"/>
      <c r="J1400" s="113"/>
      <c r="K1400" s="107"/>
      <c r="L1400" s="108"/>
      <c r="M1400" s="56"/>
      <c r="N1400" s="107"/>
      <c r="O1400" s="107"/>
    </row>
    <row r="1401" spans="7:15" x14ac:dyDescent="0.2">
      <c r="G1401" s="3"/>
      <c r="H1401" s="2"/>
      <c r="I1401" s="12"/>
      <c r="J1401" s="113"/>
      <c r="K1401" s="107"/>
      <c r="L1401" s="108"/>
      <c r="M1401" s="56"/>
      <c r="N1401" s="107"/>
      <c r="O1401" s="107"/>
    </row>
    <row r="1402" spans="7:15" x14ac:dyDescent="0.2">
      <c r="G1402" s="3"/>
      <c r="H1402" s="2"/>
      <c r="I1402" s="12"/>
      <c r="J1402" s="113"/>
      <c r="K1402" s="107"/>
      <c r="L1402" s="108"/>
      <c r="M1402" s="56"/>
      <c r="N1402" s="107"/>
      <c r="O1402" s="107"/>
    </row>
    <row r="1403" spans="7:15" x14ac:dyDescent="0.2">
      <c r="G1403" s="3"/>
      <c r="H1403" s="2"/>
      <c r="I1403" s="12"/>
      <c r="J1403" s="113"/>
      <c r="K1403" s="107"/>
      <c r="L1403" s="108"/>
      <c r="M1403" s="56"/>
      <c r="N1403" s="107"/>
      <c r="O1403" s="107"/>
    </row>
    <row r="1404" spans="7:15" x14ac:dyDescent="0.2">
      <c r="G1404" s="3"/>
      <c r="H1404" s="2"/>
      <c r="I1404" s="12"/>
      <c r="J1404" s="113"/>
      <c r="K1404" s="107"/>
      <c r="L1404" s="108"/>
      <c r="M1404" s="56"/>
      <c r="N1404" s="107"/>
      <c r="O1404" s="107"/>
    </row>
    <row r="1405" spans="7:15" x14ac:dyDescent="0.2">
      <c r="G1405" s="3"/>
      <c r="H1405" s="2"/>
      <c r="I1405" s="12"/>
      <c r="J1405" s="113"/>
      <c r="K1405" s="107"/>
      <c r="L1405" s="108"/>
      <c r="M1405" s="56"/>
      <c r="N1405" s="107"/>
      <c r="O1405" s="107"/>
    </row>
    <row r="1406" spans="7:15" x14ac:dyDescent="0.2">
      <c r="G1406" s="3"/>
      <c r="H1406" s="2"/>
      <c r="I1406" s="12"/>
      <c r="J1406" s="113"/>
      <c r="K1406" s="107"/>
      <c r="L1406" s="108"/>
      <c r="M1406" s="56"/>
      <c r="N1406" s="107"/>
      <c r="O1406" s="107"/>
    </row>
    <row r="1407" spans="7:15" x14ac:dyDescent="0.2">
      <c r="G1407" s="3"/>
      <c r="H1407" s="2"/>
      <c r="I1407" s="12"/>
      <c r="J1407" s="113"/>
      <c r="K1407" s="107"/>
      <c r="L1407" s="108"/>
      <c r="M1407" s="56"/>
      <c r="N1407" s="107"/>
      <c r="O1407" s="107"/>
    </row>
    <row r="1408" spans="7:15" x14ac:dyDescent="0.2">
      <c r="G1408" s="3"/>
      <c r="H1408" s="2"/>
      <c r="I1408" s="12"/>
      <c r="J1408" s="113"/>
      <c r="K1408" s="107"/>
      <c r="L1408" s="108"/>
      <c r="M1408" s="56"/>
      <c r="N1408" s="107"/>
      <c r="O1408" s="107"/>
    </row>
    <row r="1409" spans="7:15" x14ac:dyDescent="0.2">
      <c r="G1409" s="3"/>
      <c r="H1409" s="2"/>
      <c r="I1409" s="12"/>
      <c r="J1409" s="113"/>
      <c r="K1409" s="107"/>
      <c r="L1409" s="108"/>
      <c r="M1409" s="56"/>
      <c r="N1409" s="107"/>
      <c r="O1409" s="107"/>
    </row>
    <row r="1410" spans="7:15" x14ac:dyDescent="0.2">
      <c r="G1410" s="3"/>
      <c r="H1410" s="2"/>
      <c r="I1410" s="12"/>
      <c r="J1410" s="113"/>
      <c r="K1410" s="107"/>
      <c r="L1410" s="108"/>
      <c r="M1410" s="56"/>
      <c r="N1410" s="107"/>
      <c r="O1410" s="107"/>
    </row>
    <row r="1411" spans="7:15" x14ac:dyDescent="0.2">
      <c r="G1411" s="3"/>
      <c r="H1411" s="2"/>
      <c r="I1411" s="12"/>
      <c r="J1411" s="113"/>
      <c r="K1411" s="107"/>
      <c r="L1411" s="108"/>
      <c r="M1411" s="56"/>
      <c r="N1411" s="107"/>
      <c r="O1411" s="107"/>
    </row>
    <row r="1412" spans="7:15" x14ac:dyDescent="0.2">
      <c r="G1412" s="3"/>
      <c r="H1412" s="2"/>
      <c r="I1412" s="12"/>
      <c r="J1412" s="113"/>
      <c r="K1412" s="107"/>
      <c r="L1412" s="108"/>
      <c r="M1412" s="56"/>
      <c r="N1412" s="107"/>
      <c r="O1412" s="107"/>
    </row>
    <row r="1413" spans="7:15" x14ac:dyDescent="0.2">
      <c r="G1413" s="3"/>
      <c r="H1413" s="2"/>
      <c r="I1413" s="12"/>
      <c r="J1413" s="113"/>
      <c r="K1413" s="107"/>
      <c r="L1413" s="108"/>
      <c r="M1413" s="56"/>
      <c r="N1413" s="107"/>
      <c r="O1413" s="107"/>
    </row>
    <row r="1414" spans="7:15" x14ac:dyDescent="0.2">
      <c r="G1414" s="3"/>
      <c r="H1414" s="2"/>
      <c r="I1414" s="12"/>
      <c r="J1414" s="113"/>
      <c r="K1414" s="107"/>
      <c r="L1414" s="108"/>
      <c r="M1414" s="56"/>
      <c r="N1414" s="107"/>
      <c r="O1414" s="107"/>
    </row>
    <row r="1415" spans="7:15" x14ac:dyDescent="0.2">
      <c r="G1415" s="3"/>
      <c r="H1415" s="2"/>
      <c r="I1415" s="12"/>
      <c r="J1415" s="113"/>
      <c r="K1415" s="107"/>
      <c r="L1415" s="108"/>
      <c r="M1415" s="56"/>
      <c r="N1415" s="107"/>
      <c r="O1415" s="107"/>
    </row>
    <row r="1416" spans="7:15" x14ac:dyDescent="0.2">
      <c r="G1416" s="3"/>
      <c r="H1416" s="2"/>
      <c r="I1416" s="12"/>
      <c r="J1416" s="113"/>
      <c r="K1416" s="107"/>
      <c r="L1416" s="108"/>
      <c r="M1416" s="56"/>
      <c r="N1416" s="107"/>
      <c r="O1416" s="107"/>
    </row>
    <row r="1417" spans="7:15" x14ac:dyDescent="0.2">
      <c r="G1417" s="3"/>
      <c r="H1417" s="2"/>
      <c r="I1417" s="12"/>
      <c r="J1417" s="113"/>
      <c r="K1417" s="107"/>
      <c r="L1417" s="108"/>
      <c r="M1417" s="56"/>
      <c r="N1417" s="107"/>
      <c r="O1417" s="107"/>
    </row>
    <row r="1418" spans="7:15" x14ac:dyDescent="0.2">
      <c r="G1418" s="3"/>
      <c r="H1418" s="2"/>
      <c r="I1418" s="12"/>
      <c r="J1418" s="113"/>
      <c r="K1418" s="107"/>
      <c r="L1418" s="108"/>
      <c r="M1418" s="56"/>
      <c r="N1418" s="107"/>
      <c r="O1418" s="107"/>
    </row>
    <row r="1419" spans="7:15" x14ac:dyDescent="0.2">
      <c r="G1419" s="3"/>
      <c r="H1419" s="2"/>
      <c r="I1419" s="12"/>
      <c r="J1419" s="113"/>
      <c r="K1419" s="107"/>
      <c r="L1419" s="108"/>
      <c r="M1419" s="56"/>
      <c r="N1419" s="107"/>
      <c r="O1419" s="107"/>
    </row>
    <row r="1420" spans="7:15" x14ac:dyDescent="0.2">
      <c r="G1420" s="3"/>
      <c r="H1420" s="2"/>
      <c r="I1420" s="12"/>
      <c r="J1420" s="113"/>
      <c r="K1420" s="107"/>
      <c r="L1420" s="108"/>
      <c r="M1420" s="56"/>
      <c r="N1420" s="107"/>
      <c r="O1420" s="107"/>
    </row>
    <row r="1421" spans="7:15" x14ac:dyDescent="0.2">
      <c r="G1421" s="3"/>
      <c r="H1421" s="2"/>
      <c r="I1421" s="12"/>
      <c r="J1421" s="113"/>
      <c r="K1421" s="107"/>
      <c r="L1421" s="108"/>
      <c r="M1421" s="56"/>
      <c r="N1421" s="107"/>
      <c r="O1421" s="107"/>
    </row>
    <row r="1422" spans="7:15" x14ac:dyDescent="0.2">
      <c r="G1422" s="3"/>
      <c r="H1422" s="2"/>
      <c r="I1422" s="12"/>
      <c r="J1422" s="113"/>
      <c r="K1422" s="107"/>
      <c r="L1422" s="108"/>
      <c r="M1422" s="56"/>
      <c r="N1422" s="107"/>
      <c r="O1422" s="107"/>
    </row>
    <row r="1423" spans="7:15" x14ac:dyDescent="0.2">
      <c r="G1423" s="3"/>
      <c r="H1423" s="2"/>
      <c r="I1423" s="12"/>
      <c r="J1423" s="113"/>
      <c r="K1423" s="107"/>
      <c r="L1423" s="108"/>
      <c r="M1423" s="56"/>
      <c r="N1423" s="107"/>
      <c r="O1423" s="107"/>
    </row>
    <row r="1424" spans="7:15" x14ac:dyDescent="0.2">
      <c r="G1424" s="3"/>
      <c r="H1424" s="2"/>
      <c r="I1424" s="12"/>
      <c r="J1424" s="113"/>
      <c r="K1424" s="107"/>
      <c r="L1424" s="108"/>
      <c r="M1424" s="56"/>
      <c r="N1424" s="107"/>
      <c r="O1424" s="107"/>
    </row>
    <row r="1425" spans="7:15" x14ac:dyDescent="0.2">
      <c r="G1425" s="3"/>
      <c r="H1425" s="2"/>
      <c r="I1425" s="12"/>
      <c r="J1425" s="113"/>
      <c r="K1425" s="107"/>
      <c r="L1425" s="108"/>
      <c r="M1425" s="56"/>
      <c r="N1425" s="107"/>
      <c r="O1425" s="107"/>
    </row>
    <row r="1426" spans="7:15" x14ac:dyDescent="0.2">
      <c r="G1426" s="3"/>
      <c r="H1426" s="2"/>
      <c r="I1426" s="12"/>
      <c r="J1426" s="113"/>
      <c r="K1426" s="107"/>
      <c r="L1426" s="108"/>
      <c r="M1426" s="56"/>
      <c r="N1426" s="107"/>
      <c r="O1426" s="107"/>
    </row>
    <row r="1427" spans="7:15" x14ac:dyDescent="0.2">
      <c r="G1427" s="3"/>
      <c r="H1427" s="2"/>
      <c r="I1427" s="12"/>
      <c r="J1427" s="113"/>
      <c r="K1427" s="107"/>
      <c r="L1427" s="108"/>
      <c r="M1427" s="56"/>
      <c r="N1427" s="107"/>
      <c r="O1427" s="107"/>
    </row>
    <row r="1428" spans="7:15" x14ac:dyDescent="0.2">
      <c r="G1428" s="3"/>
      <c r="H1428" s="2"/>
      <c r="I1428" s="12"/>
      <c r="J1428" s="113"/>
      <c r="K1428" s="107"/>
      <c r="L1428" s="108"/>
      <c r="M1428" s="56"/>
      <c r="N1428" s="107"/>
      <c r="O1428" s="107"/>
    </row>
    <row r="1429" spans="7:15" x14ac:dyDescent="0.2">
      <c r="G1429" s="3"/>
      <c r="H1429" s="2"/>
      <c r="I1429" s="12"/>
      <c r="J1429" s="113"/>
      <c r="K1429" s="107"/>
      <c r="L1429" s="108"/>
      <c r="M1429" s="56"/>
      <c r="N1429" s="107"/>
      <c r="O1429" s="107"/>
    </row>
    <row r="1430" spans="7:15" x14ac:dyDescent="0.2">
      <c r="G1430" s="3"/>
      <c r="H1430" s="2"/>
      <c r="I1430" s="12"/>
      <c r="J1430" s="113"/>
      <c r="K1430" s="107"/>
      <c r="L1430" s="108"/>
      <c r="M1430" s="56"/>
      <c r="N1430" s="107"/>
      <c r="O1430" s="107"/>
    </row>
    <row r="1431" spans="7:15" x14ac:dyDescent="0.2">
      <c r="G1431" s="3"/>
      <c r="H1431" s="2"/>
      <c r="I1431" s="12"/>
      <c r="J1431" s="113"/>
      <c r="K1431" s="107"/>
      <c r="L1431" s="108"/>
      <c r="M1431" s="56"/>
      <c r="N1431" s="107"/>
      <c r="O1431" s="107"/>
    </row>
    <row r="1432" spans="7:15" x14ac:dyDescent="0.2">
      <c r="G1432" s="3"/>
      <c r="H1432" s="2"/>
      <c r="I1432" s="12"/>
      <c r="J1432" s="113"/>
      <c r="K1432" s="107"/>
      <c r="L1432" s="108"/>
      <c r="M1432" s="56"/>
      <c r="N1432" s="107"/>
      <c r="O1432" s="107"/>
    </row>
    <row r="1433" spans="7:15" x14ac:dyDescent="0.2">
      <c r="G1433" s="3"/>
      <c r="H1433" s="2"/>
      <c r="I1433" s="12"/>
      <c r="J1433" s="113"/>
      <c r="K1433" s="107"/>
      <c r="L1433" s="108"/>
      <c r="M1433" s="56"/>
      <c r="N1433" s="107"/>
      <c r="O1433" s="107"/>
    </row>
    <row r="1434" spans="7:15" x14ac:dyDescent="0.2">
      <c r="G1434" s="3"/>
      <c r="H1434" s="2"/>
      <c r="I1434" s="12"/>
      <c r="J1434" s="113"/>
      <c r="K1434" s="107"/>
      <c r="L1434" s="108"/>
      <c r="M1434" s="56"/>
      <c r="N1434" s="107"/>
      <c r="O1434" s="107"/>
    </row>
    <row r="1435" spans="7:15" x14ac:dyDescent="0.2">
      <c r="G1435" s="3"/>
      <c r="H1435" s="2"/>
      <c r="I1435" s="12"/>
      <c r="J1435" s="113"/>
      <c r="K1435" s="107"/>
      <c r="L1435" s="108"/>
      <c r="M1435" s="56"/>
      <c r="N1435" s="107"/>
      <c r="O1435" s="107"/>
    </row>
    <row r="1436" spans="7:15" x14ac:dyDescent="0.2">
      <c r="G1436" s="3"/>
      <c r="H1436" s="2"/>
      <c r="I1436" s="12"/>
      <c r="J1436" s="113"/>
      <c r="K1436" s="107"/>
      <c r="L1436" s="108"/>
      <c r="M1436" s="56"/>
      <c r="N1436" s="107"/>
      <c r="O1436" s="107"/>
    </row>
    <row r="1437" spans="7:15" x14ac:dyDescent="0.2">
      <c r="G1437" s="3"/>
      <c r="H1437" s="2"/>
      <c r="I1437" s="12"/>
      <c r="J1437" s="113"/>
      <c r="K1437" s="107"/>
      <c r="L1437" s="108"/>
      <c r="M1437" s="56"/>
      <c r="N1437" s="107"/>
      <c r="O1437" s="107"/>
    </row>
    <row r="1438" spans="7:15" x14ac:dyDescent="0.2">
      <c r="G1438" s="3"/>
      <c r="H1438" s="2"/>
      <c r="I1438" s="12"/>
      <c r="J1438" s="113"/>
      <c r="K1438" s="107"/>
      <c r="L1438" s="108"/>
      <c r="M1438" s="56"/>
      <c r="N1438" s="107"/>
      <c r="O1438" s="107"/>
    </row>
    <row r="1439" spans="7:15" x14ac:dyDescent="0.2">
      <c r="G1439" s="3"/>
      <c r="H1439" s="2"/>
      <c r="I1439" s="12"/>
      <c r="J1439" s="113"/>
      <c r="K1439" s="107"/>
      <c r="L1439" s="108"/>
      <c r="M1439" s="56"/>
      <c r="N1439" s="107"/>
      <c r="O1439" s="107"/>
    </row>
    <row r="1440" spans="7:15" x14ac:dyDescent="0.2">
      <c r="G1440" s="3"/>
      <c r="H1440" s="2"/>
      <c r="I1440" s="12"/>
      <c r="J1440" s="113"/>
      <c r="K1440" s="107"/>
      <c r="L1440" s="108"/>
      <c r="M1440" s="56"/>
      <c r="N1440" s="107"/>
      <c r="O1440" s="107"/>
    </row>
    <row r="1441" spans="7:15" x14ac:dyDescent="0.2">
      <c r="G1441" s="3"/>
      <c r="H1441" s="2"/>
      <c r="I1441" s="12"/>
      <c r="J1441" s="113"/>
      <c r="K1441" s="107"/>
      <c r="L1441" s="108"/>
      <c r="M1441" s="56"/>
      <c r="N1441" s="107"/>
      <c r="O1441" s="107"/>
    </row>
    <row r="1442" spans="7:15" x14ac:dyDescent="0.2">
      <c r="G1442" s="3"/>
      <c r="H1442" s="2"/>
      <c r="I1442" s="12"/>
      <c r="J1442" s="113"/>
      <c r="K1442" s="107"/>
      <c r="L1442" s="108"/>
      <c r="M1442" s="56"/>
      <c r="N1442" s="107"/>
      <c r="O1442" s="107"/>
    </row>
    <row r="1443" spans="7:15" x14ac:dyDescent="0.2">
      <c r="G1443" s="3"/>
      <c r="H1443" s="2"/>
      <c r="I1443" s="12"/>
      <c r="J1443" s="113"/>
      <c r="K1443" s="107"/>
      <c r="L1443" s="108"/>
      <c r="M1443" s="56"/>
      <c r="N1443" s="107"/>
      <c r="O1443" s="107"/>
    </row>
    <row r="1444" spans="7:15" x14ac:dyDescent="0.2">
      <c r="G1444" s="3"/>
      <c r="H1444" s="2"/>
      <c r="I1444" s="12"/>
      <c r="J1444" s="113"/>
      <c r="K1444" s="107"/>
      <c r="L1444" s="108"/>
      <c r="M1444" s="56"/>
      <c r="N1444" s="107"/>
      <c r="O1444" s="107"/>
    </row>
    <row r="1445" spans="7:15" x14ac:dyDescent="0.2">
      <c r="G1445" s="3"/>
      <c r="H1445" s="2"/>
      <c r="I1445" s="12"/>
      <c r="J1445" s="113"/>
      <c r="K1445" s="107"/>
      <c r="L1445" s="108"/>
      <c r="M1445" s="56"/>
      <c r="N1445" s="107"/>
      <c r="O1445" s="107"/>
    </row>
    <row r="1446" spans="7:15" x14ac:dyDescent="0.2">
      <c r="G1446" s="3"/>
      <c r="H1446" s="2"/>
      <c r="I1446" s="12"/>
      <c r="J1446" s="113"/>
      <c r="K1446" s="107"/>
      <c r="L1446" s="108"/>
      <c r="M1446" s="56"/>
      <c r="N1446" s="107"/>
      <c r="O1446" s="107"/>
    </row>
    <row r="1447" spans="7:15" x14ac:dyDescent="0.2">
      <c r="G1447" s="3"/>
      <c r="H1447" s="2"/>
      <c r="I1447" s="12"/>
      <c r="J1447" s="113"/>
      <c r="K1447" s="107"/>
      <c r="L1447" s="108"/>
      <c r="M1447" s="56"/>
      <c r="N1447" s="107"/>
      <c r="O1447" s="107"/>
    </row>
    <row r="1448" spans="7:15" x14ac:dyDescent="0.2">
      <c r="G1448" s="3"/>
      <c r="H1448" s="2"/>
      <c r="I1448" s="12"/>
      <c r="J1448" s="113"/>
      <c r="K1448" s="107"/>
      <c r="L1448" s="108"/>
      <c r="M1448" s="56"/>
      <c r="N1448" s="107"/>
      <c r="O1448" s="107"/>
    </row>
    <row r="1449" spans="7:15" x14ac:dyDescent="0.2">
      <c r="G1449" s="3"/>
      <c r="H1449" s="2"/>
      <c r="I1449" s="12"/>
      <c r="J1449" s="113"/>
      <c r="K1449" s="107"/>
      <c r="L1449" s="108"/>
      <c r="M1449" s="56"/>
      <c r="N1449" s="107"/>
      <c r="O1449" s="107"/>
    </row>
    <row r="1450" spans="7:15" x14ac:dyDescent="0.2">
      <c r="G1450" s="3"/>
      <c r="H1450" s="2"/>
      <c r="I1450" s="12"/>
      <c r="J1450" s="113"/>
      <c r="K1450" s="107"/>
      <c r="L1450" s="108"/>
      <c r="M1450" s="56"/>
      <c r="N1450" s="107"/>
      <c r="O1450" s="107"/>
    </row>
    <row r="1451" spans="7:15" x14ac:dyDescent="0.2">
      <c r="G1451" s="3"/>
      <c r="H1451" s="2"/>
      <c r="I1451" s="12"/>
      <c r="J1451" s="113"/>
      <c r="K1451" s="107"/>
      <c r="L1451" s="108"/>
      <c r="M1451" s="56"/>
      <c r="N1451" s="107"/>
      <c r="O1451" s="107"/>
    </row>
    <row r="1452" spans="7:15" x14ac:dyDescent="0.2">
      <c r="G1452" s="3"/>
      <c r="H1452" s="2"/>
      <c r="I1452" s="12"/>
      <c r="J1452" s="113"/>
      <c r="K1452" s="107"/>
      <c r="L1452" s="108"/>
      <c r="M1452" s="56"/>
      <c r="N1452" s="107"/>
      <c r="O1452" s="107"/>
    </row>
    <row r="1453" spans="7:15" x14ac:dyDescent="0.2">
      <c r="G1453" s="3"/>
      <c r="H1453" s="2"/>
      <c r="I1453" s="12"/>
      <c r="J1453" s="113"/>
      <c r="K1453" s="107"/>
      <c r="L1453" s="108"/>
      <c r="M1453" s="56"/>
      <c r="N1453" s="107"/>
      <c r="O1453" s="107"/>
    </row>
    <row r="1454" spans="7:15" x14ac:dyDescent="0.2">
      <c r="G1454" s="3"/>
      <c r="H1454" s="2"/>
      <c r="I1454" s="12"/>
      <c r="J1454" s="113"/>
      <c r="K1454" s="107"/>
      <c r="L1454" s="108"/>
      <c r="M1454" s="56"/>
      <c r="N1454" s="107"/>
      <c r="O1454" s="107"/>
    </row>
    <row r="1455" spans="7:15" x14ac:dyDescent="0.2">
      <c r="G1455" s="3"/>
      <c r="H1455" s="2"/>
      <c r="I1455" s="12"/>
      <c r="J1455" s="113"/>
      <c r="K1455" s="107"/>
      <c r="L1455" s="108"/>
      <c r="M1455" s="56"/>
      <c r="N1455" s="107"/>
      <c r="O1455" s="107"/>
    </row>
    <row r="1456" spans="7:15" x14ac:dyDescent="0.2">
      <c r="G1456" s="3"/>
      <c r="H1456" s="2"/>
      <c r="I1456" s="12"/>
      <c r="J1456" s="113"/>
      <c r="K1456" s="107"/>
      <c r="L1456" s="108"/>
      <c r="M1456" s="56"/>
      <c r="N1456" s="107"/>
      <c r="O1456" s="107"/>
    </row>
    <row r="1457" spans="7:15" x14ac:dyDescent="0.2">
      <c r="G1457" s="3"/>
      <c r="H1457" s="2"/>
      <c r="I1457" s="12"/>
      <c r="J1457" s="113"/>
      <c r="K1457" s="107"/>
      <c r="L1457" s="108"/>
      <c r="M1457" s="56"/>
      <c r="N1457" s="107"/>
      <c r="O1457" s="107"/>
    </row>
    <row r="1458" spans="7:15" x14ac:dyDescent="0.2">
      <c r="G1458" s="3"/>
      <c r="H1458" s="2"/>
      <c r="I1458" s="12"/>
      <c r="J1458" s="113"/>
      <c r="K1458" s="107"/>
      <c r="L1458" s="108"/>
      <c r="M1458" s="56"/>
      <c r="N1458" s="107"/>
      <c r="O1458" s="107"/>
    </row>
    <row r="1459" spans="7:15" x14ac:dyDescent="0.2">
      <c r="G1459" s="3"/>
      <c r="H1459" s="2"/>
      <c r="I1459" s="12"/>
      <c r="J1459" s="113"/>
      <c r="K1459" s="107"/>
      <c r="L1459" s="108"/>
      <c r="M1459" s="56"/>
      <c r="N1459" s="107"/>
      <c r="O1459" s="107"/>
    </row>
    <row r="1460" spans="7:15" x14ac:dyDescent="0.2">
      <c r="G1460" s="3"/>
      <c r="H1460" s="2"/>
      <c r="I1460" s="12"/>
      <c r="J1460" s="113"/>
      <c r="K1460" s="107"/>
      <c r="L1460" s="108"/>
      <c r="M1460" s="56"/>
      <c r="N1460" s="107"/>
      <c r="O1460" s="107"/>
    </row>
    <row r="1461" spans="7:15" x14ac:dyDescent="0.2">
      <c r="G1461" s="3"/>
      <c r="H1461" s="2"/>
      <c r="I1461" s="12"/>
      <c r="J1461" s="113"/>
      <c r="K1461" s="107"/>
      <c r="L1461" s="108"/>
      <c r="M1461" s="56"/>
      <c r="N1461" s="107"/>
      <c r="O1461" s="107"/>
    </row>
    <row r="1462" spans="7:15" x14ac:dyDescent="0.2">
      <c r="G1462" s="3"/>
      <c r="H1462" s="2"/>
      <c r="I1462" s="12"/>
      <c r="J1462" s="113"/>
      <c r="K1462" s="107"/>
      <c r="L1462" s="108"/>
      <c r="M1462" s="56"/>
      <c r="N1462" s="107"/>
      <c r="O1462" s="107"/>
    </row>
    <row r="1463" spans="7:15" x14ac:dyDescent="0.2">
      <c r="G1463" s="3"/>
      <c r="H1463" s="2"/>
      <c r="I1463" s="12"/>
      <c r="J1463" s="113"/>
      <c r="K1463" s="107"/>
      <c r="L1463" s="108"/>
      <c r="M1463" s="56"/>
      <c r="N1463" s="107"/>
      <c r="O1463" s="107"/>
    </row>
    <row r="1464" spans="7:15" x14ac:dyDescent="0.2">
      <c r="G1464" s="3"/>
      <c r="H1464" s="2"/>
      <c r="I1464" s="12"/>
      <c r="J1464" s="113"/>
      <c r="K1464" s="107"/>
      <c r="L1464" s="108"/>
      <c r="M1464" s="56"/>
      <c r="N1464" s="107"/>
      <c r="O1464" s="107"/>
    </row>
    <row r="1465" spans="7:15" x14ac:dyDescent="0.2">
      <c r="G1465" s="3"/>
      <c r="H1465" s="2"/>
      <c r="I1465" s="12"/>
      <c r="J1465" s="113"/>
      <c r="K1465" s="107"/>
      <c r="L1465" s="108"/>
      <c r="M1465" s="56"/>
      <c r="N1465" s="107"/>
      <c r="O1465" s="107"/>
    </row>
    <row r="1466" spans="7:15" x14ac:dyDescent="0.2">
      <c r="G1466" s="3"/>
      <c r="H1466" s="2"/>
      <c r="I1466" s="12"/>
      <c r="J1466" s="113"/>
      <c r="K1466" s="107"/>
      <c r="L1466" s="108"/>
      <c r="M1466" s="56"/>
      <c r="N1466" s="107"/>
      <c r="O1466" s="107"/>
    </row>
    <row r="1467" spans="7:15" x14ac:dyDescent="0.2">
      <c r="G1467" s="3"/>
      <c r="H1467" s="2"/>
      <c r="I1467" s="12"/>
      <c r="J1467" s="113"/>
      <c r="K1467" s="107"/>
      <c r="L1467" s="108"/>
      <c r="M1467" s="56"/>
      <c r="N1467" s="107"/>
      <c r="O1467" s="107"/>
    </row>
    <row r="1468" spans="7:15" x14ac:dyDescent="0.2">
      <c r="G1468" s="3"/>
      <c r="H1468" s="2"/>
      <c r="I1468" s="12"/>
      <c r="J1468" s="113"/>
      <c r="K1468" s="107"/>
      <c r="L1468" s="108"/>
      <c r="M1468" s="56"/>
      <c r="N1468" s="107"/>
      <c r="O1468" s="107"/>
    </row>
    <row r="1469" spans="7:15" x14ac:dyDescent="0.2">
      <c r="G1469" s="3"/>
      <c r="H1469" s="2"/>
      <c r="I1469" s="12"/>
      <c r="J1469" s="113"/>
      <c r="K1469" s="107"/>
      <c r="L1469" s="108"/>
      <c r="M1469" s="56"/>
      <c r="N1469" s="107"/>
      <c r="O1469" s="107"/>
    </row>
    <row r="1470" spans="7:15" x14ac:dyDescent="0.2">
      <c r="G1470" s="3"/>
      <c r="H1470" s="2"/>
      <c r="I1470" s="12"/>
      <c r="J1470" s="113"/>
      <c r="K1470" s="107"/>
      <c r="L1470" s="108"/>
      <c r="M1470" s="56"/>
      <c r="N1470" s="107"/>
      <c r="O1470" s="107"/>
    </row>
  </sheetData>
  <phoneticPr fontId="3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1470"/>
  <sheetViews>
    <sheetView topLeftCell="G1" zoomScale="75" workbookViewId="0">
      <selection activeCell="U1" sqref="U1:V1048576"/>
    </sheetView>
  </sheetViews>
  <sheetFormatPr defaultRowHeight="12.75" x14ac:dyDescent="0.2"/>
  <cols>
    <col min="1" max="1" width="34.140625" customWidth="1"/>
    <col min="2" max="2" width="39.5703125" customWidth="1"/>
    <col min="3" max="3" width="11.85546875" customWidth="1"/>
    <col min="4" max="4" width="21.85546875" customWidth="1"/>
    <col min="5" max="5" width="10.140625" customWidth="1"/>
    <col min="6" max="6" width="14.85546875" style="33" bestFit="1" customWidth="1"/>
    <col min="7" max="7" width="14" bestFit="1" customWidth="1"/>
    <col min="8" max="8" width="17.7109375" style="33" customWidth="1"/>
    <col min="9" max="9" width="10.7109375" style="34" customWidth="1"/>
    <col min="10" max="10" width="11" style="31" customWidth="1"/>
    <col min="11" max="11" width="9.28515625" style="31" customWidth="1"/>
    <col min="12" max="12" width="6.5703125" style="31" customWidth="1"/>
    <col min="13" max="13" width="13.7109375" style="34" customWidth="1"/>
    <col min="14" max="14" width="19.140625" style="33" bestFit="1" customWidth="1"/>
    <col min="17" max="17" width="21.28515625" customWidth="1"/>
    <col min="20" max="20" width="9.140625" style="40"/>
    <col min="21" max="21" width="11.42578125" bestFit="1" customWidth="1"/>
    <col min="22" max="22" width="10.85546875" bestFit="1" customWidth="1"/>
    <col min="25" max="25" width="9.140625" style="40"/>
  </cols>
  <sheetData>
    <row r="1" spans="1:25" s="29" customFormat="1" x14ac:dyDescent="0.2">
      <c r="A1" s="29" t="s">
        <v>1348</v>
      </c>
      <c r="E1" s="36"/>
      <c r="F1" s="35"/>
      <c r="G1" s="37"/>
      <c r="H1" s="35"/>
      <c r="I1" s="38"/>
      <c r="J1" s="32"/>
      <c r="K1" s="32"/>
      <c r="L1" s="70"/>
      <c r="M1" s="62"/>
      <c r="N1" s="58" t="s">
        <v>412</v>
      </c>
      <c r="O1" s="59"/>
      <c r="P1" s="59"/>
      <c r="Q1" s="59" t="s">
        <v>413</v>
      </c>
      <c r="R1" s="59"/>
      <c r="S1" s="59"/>
      <c r="T1" s="60"/>
      <c r="U1" s="59" t="s">
        <v>417</v>
      </c>
      <c r="V1" s="59" t="s">
        <v>416</v>
      </c>
      <c r="W1" s="59" t="s">
        <v>1281</v>
      </c>
      <c r="X1" s="59"/>
      <c r="Y1" s="60"/>
    </row>
    <row r="2" spans="1:25" s="29" customFormat="1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57" t="s">
        <v>293</v>
      </c>
      <c r="I2" s="27" t="s">
        <v>770</v>
      </c>
      <c r="J2" s="24" t="s">
        <v>224</v>
      </c>
      <c r="K2" s="53" t="s">
        <v>297</v>
      </c>
      <c r="L2" s="80"/>
      <c r="M2" s="61"/>
      <c r="N2" s="35" t="s">
        <v>293</v>
      </c>
      <c r="O2" s="29" t="s">
        <v>224</v>
      </c>
      <c r="P2" s="29" t="s">
        <v>297</v>
      </c>
      <c r="Q2" s="29" t="s">
        <v>293</v>
      </c>
      <c r="R2" s="29" t="s">
        <v>224</v>
      </c>
      <c r="S2" s="29" t="s">
        <v>414</v>
      </c>
      <c r="T2" s="39" t="s">
        <v>415</v>
      </c>
      <c r="U2" s="29">
        <v>4</v>
      </c>
      <c r="V2" s="39">
        <v>0.25</v>
      </c>
      <c r="W2" s="29" t="s">
        <v>224</v>
      </c>
      <c r="X2" s="29" t="s">
        <v>414</v>
      </c>
      <c r="Y2" s="39" t="s">
        <v>415</v>
      </c>
    </row>
    <row r="3" spans="1:25" x14ac:dyDescent="0.2">
      <c r="A3" s="106" t="s">
        <v>1685</v>
      </c>
      <c r="F3"/>
      <c r="G3" s="3"/>
      <c r="H3" s="2">
        <v>217990</v>
      </c>
      <c r="I3" s="12"/>
      <c r="J3" s="5">
        <v>1</v>
      </c>
      <c r="K3" s="5">
        <v>0</v>
      </c>
      <c r="L3" s="56" t="s">
        <v>1907</v>
      </c>
      <c r="M3" s="34" t="str">
        <f>VLOOKUP(A3,LATotals!$C$3:$O$500,1)</f>
        <v>Aaron Jistel</v>
      </c>
      <c r="N3" s="33">
        <f>IF(M3=A3,VLOOKUP(A3,LATotals!$C$3:$O$500,8),0)</f>
        <v>0</v>
      </c>
      <c r="O3" s="63">
        <f>IF(M3=A3,VLOOKUP(A3,LATotals!$C$3:$O$500,9),0)</f>
        <v>0</v>
      </c>
      <c r="P3" s="63">
        <f>IF(M3=A3,VLOOKUP(A3,LATotals!$C$3:$O$500,10),0)</f>
        <v>0</v>
      </c>
      <c r="Q3" s="33">
        <f t="shared" ref="Q3:Q6" si="0">H3+N3</f>
        <v>217990</v>
      </c>
      <c r="R3" s="63">
        <f t="shared" ref="R3:R6" si="1">J3+O3</f>
        <v>1</v>
      </c>
      <c r="S3" s="31">
        <f t="shared" ref="S3:S6" si="2">+K3+P3</f>
        <v>0</v>
      </c>
      <c r="T3" s="40">
        <f t="shared" ref="T3:T6" si="3">+S3/R3</f>
        <v>0</v>
      </c>
      <c r="U3" t="str">
        <f t="shared" ref="U3:U6" si="4">IF(R3&gt;=$U$2,"Yes","No")</f>
        <v>No</v>
      </c>
      <c r="V3" t="str">
        <f t="shared" ref="V3:V6" si="5">IF(T3&gt;=$V$2,"Yes","No")</f>
        <v>No</v>
      </c>
      <c r="W3" s="63">
        <f>IF(M3=A3,VLOOKUP(A3,LATotals!$C$3:$O$500,12),0)</f>
        <v>0</v>
      </c>
      <c r="X3" s="31">
        <f>IF(M3=A3,VLOOKUP(A3,LATotals!$C$3:$O$500,13),0)</f>
        <v>0</v>
      </c>
      <c r="Y3" s="40">
        <f t="shared" ref="Y3:Y6" si="6">IF(W3=0,0,X3/W3)</f>
        <v>0</v>
      </c>
    </row>
    <row r="4" spans="1:25" x14ac:dyDescent="0.2">
      <c r="A4" s="106"/>
      <c r="F4"/>
      <c r="G4" s="3"/>
      <c r="H4" s="2"/>
      <c r="I4" s="12"/>
      <c r="J4" s="5"/>
      <c r="K4" s="5"/>
      <c r="L4" s="56"/>
      <c r="M4" s="34" t="e">
        <f>VLOOKUP(A4,LATotals!$C$3:$O$500,1)</f>
        <v>#N/A</v>
      </c>
      <c r="N4" s="33" t="e">
        <f>IF(M4=A4,VLOOKUP(A4,LATotals!$C$3:$O$500,8),0)</f>
        <v>#N/A</v>
      </c>
      <c r="O4" s="63" t="e">
        <f>IF(M4=A4,VLOOKUP(A4,LATotals!$C$3:$O$500,9),0)</f>
        <v>#N/A</v>
      </c>
      <c r="P4" s="63" t="e">
        <f>IF(M4=A4,VLOOKUP(A4,LATotals!$C$3:$O$500,10),0)</f>
        <v>#N/A</v>
      </c>
      <c r="Q4" s="33" t="e">
        <f t="shared" si="0"/>
        <v>#N/A</v>
      </c>
      <c r="R4" s="63" t="e">
        <f t="shared" si="1"/>
        <v>#N/A</v>
      </c>
      <c r="S4" s="31" t="e">
        <f t="shared" si="2"/>
        <v>#N/A</v>
      </c>
      <c r="T4" s="40" t="e">
        <f t="shared" si="3"/>
        <v>#N/A</v>
      </c>
      <c r="U4" t="e">
        <f t="shared" si="4"/>
        <v>#N/A</v>
      </c>
      <c r="V4" t="e">
        <f t="shared" si="5"/>
        <v>#N/A</v>
      </c>
      <c r="W4" s="63" t="e">
        <f>IF(M4=A4,VLOOKUP(A4,LATotals!$C$3:$O$500,12),0)</f>
        <v>#N/A</v>
      </c>
      <c r="X4" s="31" t="e">
        <f>IF(M4=A4,VLOOKUP(A4,LATotals!$C$3:$O$500,13),0)</f>
        <v>#N/A</v>
      </c>
      <c r="Y4" s="40" t="e">
        <f t="shared" si="6"/>
        <v>#N/A</v>
      </c>
    </row>
    <row r="5" spans="1:25" x14ac:dyDescent="0.2">
      <c r="A5" s="106"/>
      <c r="F5"/>
      <c r="G5" s="3"/>
      <c r="H5" s="2"/>
      <c r="I5" s="12"/>
      <c r="J5" s="5"/>
      <c r="K5" s="5"/>
      <c r="L5" s="56"/>
      <c r="M5" s="34" t="e">
        <f>VLOOKUP(A5,LATotals!$C$3:$O$500,1)</f>
        <v>#N/A</v>
      </c>
      <c r="N5" s="33" t="e">
        <f>IF(M5=A5,VLOOKUP(A5,LATotals!$C$3:$O$500,8),0)</f>
        <v>#N/A</v>
      </c>
      <c r="O5" s="63" t="e">
        <f>IF(M5=A5,VLOOKUP(A5,LATotals!$C$3:$O$500,9),0)</f>
        <v>#N/A</v>
      </c>
      <c r="P5" s="63" t="e">
        <f>IF(M5=A5,VLOOKUP(A5,LATotals!$C$3:$O$500,10),0)</f>
        <v>#N/A</v>
      </c>
      <c r="Q5" s="33" t="e">
        <f t="shared" si="0"/>
        <v>#N/A</v>
      </c>
      <c r="R5" s="63" t="e">
        <f t="shared" si="1"/>
        <v>#N/A</v>
      </c>
      <c r="S5" s="31" t="e">
        <f t="shared" si="2"/>
        <v>#N/A</v>
      </c>
      <c r="T5" s="40" t="e">
        <f t="shared" si="3"/>
        <v>#N/A</v>
      </c>
      <c r="U5" t="e">
        <f t="shared" si="4"/>
        <v>#N/A</v>
      </c>
      <c r="V5" t="e">
        <f t="shared" si="5"/>
        <v>#N/A</v>
      </c>
      <c r="W5" s="63" t="e">
        <f>IF(M5=A5,VLOOKUP(A5,LATotals!$C$3:$O$500,12),0)</f>
        <v>#N/A</v>
      </c>
      <c r="X5" s="31" t="e">
        <f>IF(M5=A5,VLOOKUP(A5,LATotals!$C$3:$O$500,13),0)</f>
        <v>#N/A</v>
      </c>
      <c r="Y5" s="40" t="e">
        <f t="shared" si="6"/>
        <v>#N/A</v>
      </c>
    </row>
    <row r="6" spans="1:25" x14ac:dyDescent="0.2">
      <c r="A6" s="106"/>
      <c r="F6"/>
      <c r="G6" s="3"/>
      <c r="H6" s="2"/>
      <c r="I6" s="12"/>
      <c r="J6" s="5"/>
      <c r="K6" s="5"/>
      <c r="L6" s="56"/>
      <c r="M6" s="34" t="e">
        <f>VLOOKUP(A6,LATotals!$C$3:$O$500,1)</f>
        <v>#N/A</v>
      </c>
      <c r="N6" s="33" t="e">
        <f>IF(M6=A6,VLOOKUP(A6,LATotals!$C$3:$O$500,8),0)</f>
        <v>#N/A</v>
      </c>
      <c r="O6" s="63" t="e">
        <f>IF(M6=A6,VLOOKUP(A6,LATotals!$C$3:$O$500,9),0)</f>
        <v>#N/A</v>
      </c>
      <c r="P6" s="63" t="e">
        <f>IF(M6=A6,VLOOKUP(A6,LATotals!$C$3:$O$500,10),0)</f>
        <v>#N/A</v>
      </c>
      <c r="Q6" s="33" t="e">
        <f t="shared" si="0"/>
        <v>#N/A</v>
      </c>
      <c r="R6" s="63" t="e">
        <f t="shared" si="1"/>
        <v>#N/A</v>
      </c>
      <c r="S6" s="31" t="e">
        <f t="shared" si="2"/>
        <v>#N/A</v>
      </c>
      <c r="T6" s="40" t="e">
        <f t="shared" si="3"/>
        <v>#N/A</v>
      </c>
      <c r="U6" t="e">
        <f t="shared" si="4"/>
        <v>#N/A</v>
      </c>
      <c r="V6" t="e">
        <f t="shared" si="5"/>
        <v>#N/A</v>
      </c>
      <c r="W6" s="63" t="e">
        <f>IF(M6=A6,VLOOKUP(A6,LATotals!$C$3:$O$500,12),0)</f>
        <v>#N/A</v>
      </c>
      <c r="X6" s="31" t="e">
        <f>IF(M6=A6,VLOOKUP(A6,LATotals!$C$3:$O$500,13),0)</f>
        <v>#N/A</v>
      </c>
      <c r="Y6" s="40" t="e">
        <f t="shared" si="6"/>
        <v>#N/A</v>
      </c>
    </row>
    <row r="7" spans="1:25" x14ac:dyDescent="0.2">
      <c r="A7" s="106"/>
      <c r="F7"/>
      <c r="G7" s="3"/>
      <c r="H7" s="2"/>
      <c r="I7" s="12"/>
      <c r="J7" s="5"/>
      <c r="K7" s="5"/>
      <c r="L7" s="56"/>
      <c r="M7" s="34" t="e">
        <f>VLOOKUP(A7,LATotals!$C$3:$O$500,1)</f>
        <v>#N/A</v>
      </c>
      <c r="N7" s="33" t="e">
        <f>IF(M7=A7,VLOOKUP(A7,LATotals!$C$3:$O$500,8),0)</f>
        <v>#N/A</v>
      </c>
      <c r="O7" s="63" t="e">
        <f>IF(M7=A7,VLOOKUP(A7,LATotals!$C$3:$O$500,9),0)</f>
        <v>#N/A</v>
      </c>
      <c r="P7" s="63" t="e">
        <f>IF(M7=A7,VLOOKUP(A7,LATotals!$C$3:$O$500,10),0)</f>
        <v>#N/A</v>
      </c>
      <c r="Q7" s="33" t="e">
        <f t="shared" ref="Q7:Q70" si="7">H7+N7</f>
        <v>#N/A</v>
      </c>
      <c r="R7" s="63" t="e">
        <f t="shared" ref="R7:R70" si="8">J7+O7</f>
        <v>#N/A</v>
      </c>
      <c r="S7" s="31" t="e">
        <f t="shared" ref="S7:S70" si="9">+K7+P7</f>
        <v>#N/A</v>
      </c>
      <c r="T7" s="40" t="e">
        <f t="shared" ref="T7:T70" si="10">+S7/R7</f>
        <v>#N/A</v>
      </c>
      <c r="U7" t="e">
        <f t="shared" ref="U7:U70" si="11">IF(R7&gt;=$U$2,"Yes","No")</f>
        <v>#N/A</v>
      </c>
      <c r="V7" t="e">
        <f t="shared" ref="V7:V70" si="12">IF(T7&gt;=$V$2,"Yes","No")</f>
        <v>#N/A</v>
      </c>
      <c r="W7" s="63" t="e">
        <f>IF(M7=A7,VLOOKUP(A7,LATotals!$C$3:$O$500,12),0)</f>
        <v>#N/A</v>
      </c>
      <c r="X7" s="31" t="e">
        <f>IF(M7=A7,VLOOKUP(A7,LATotals!$C$3:$O$500,13),0)</f>
        <v>#N/A</v>
      </c>
      <c r="Y7" s="40" t="e">
        <f t="shared" ref="Y7:Y70" si="13">IF(W7=0,0,X7/W7)</f>
        <v>#N/A</v>
      </c>
    </row>
    <row r="8" spans="1:25" x14ac:dyDescent="0.2">
      <c r="A8" s="106"/>
      <c r="F8"/>
      <c r="G8" s="3"/>
      <c r="H8" s="2"/>
      <c r="I8" s="12"/>
      <c r="J8" s="5"/>
      <c r="K8" s="5"/>
      <c r="L8" s="56"/>
      <c r="M8" s="34" t="e">
        <f>VLOOKUP(A8,LATotals!$C$3:$O$500,1)</f>
        <v>#N/A</v>
      </c>
      <c r="N8" s="33" t="e">
        <f>IF(M8=A8,VLOOKUP(A8,LATotals!$C$3:$O$500,8),0)</f>
        <v>#N/A</v>
      </c>
      <c r="O8" s="63" t="e">
        <f>IF(M8=A8,VLOOKUP(A8,LATotals!$C$3:$O$500,9),0)</f>
        <v>#N/A</v>
      </c>
      <c r="P8" s="63" t="e">
        <f>IF(M8=A8,VLOOKUP(A8,LATotals!$C$3:$O$500,10),0)</f>
        <v>#N/A</v>
      </c>
      <c r="Q8" s="33" t="e">
        <f t="shared" si="7"/>
        <v>#N/A</v>
      </c>
      <c r="R8" s="63" t="e">
        <f t="shared" si="8"/>
        <v>#N/A</v>
      </c>
      <c r="S8" s="31" t="e">
        <f t="shared" si="9"/>
        <v>#N/A</v>
      </c>
      <c r="T8" s="40" t="e">
        <f t="shared" si="10"/>
        <v>#N/A</v>
      </c>
      <c r="U8" t="e">
        <f t="shared" si="11"/>
        <v>#N/A</v>
      </c>
      <c r="V8" t="e">
        <f t="shared" si="12"/>
        <v>#N/A</v>
      </c>
      <c r="W8" s="63" t="e">
        <f>IF(M8=A8,VLOOKUP(A8,LATotals!$C$3:$O$500,12),0)</f>
        <v>#N/A</v>
      </c>
      <c r="X8" s="31" t="e">
        <f>IF(M8=A8,VLOOKUP(A8,LATotals!$C$3:$O$500,13),0)</f>
        <v>#N/A</v>
      </c>
      <c r="Y8" s="40" t="e">
        <f t="shared" si="13"/>
        <v>#N/A</v>
      </c>
    </row>
    <row r="9" spans="1:25" x14ac:dyDescent="0.2">
      <c r="A9" s="106"/>
      <c r="F9"/>
      <c r="G9" s="3"/>
      <c r="H9" s="2"/>
      <c r="I9" s="12"/>
      <c r="J9" s="5"/>
      <c r="K9" s="5"/>
      <c r="L9" s="56"/>
      <c r="M9" s="34" t="e">
        <f>VLOOKUP(A9,LATotals!$C$3:$O$500,1)</f>
        <v>#N/A</v>
      </c>
      <c r="N9" s="33" t="e">
        <f>IF(M9=A9,VLOOKUP(A9,LATotals!$C$3:$O$500,8),0)</f>
        <v>#N/A</v>
      </c>
      <c r="O9" s="63" t="e">
        <f>IF(M9=A9,VLOOKUP(A9,LATotals!$C$3:$O$500,9),0)</f>
        <v>#N/A</v>
      </c>
      <c r="P9" s="63" t="e">
        <f>IF(M9=A9,VLOOKUP(A9,LATotals!$C$3:$O$500,10),0)</f>
        <v>#N/A</v>
      </c>
      <c r="Q9" s="33" t="e">
        <f t="shared" si="7"/>
        <v>#N/A</v>
      </c>
      <c r="R9" s="63" t="e">
        <f t="shared" si="8"/>
        <v>#N/A</v>
      </c>
      <c r="S9" s="31" t="e">
        <f t="shared" si="9"/>
        <v>#N/A</v>
      </c>
      <c r="T9" s="40" t="e">
        <f t="shared" si="10"/>
        <v>#N/A</v>
      </c>
      <c r="U9" t="e">
        <f t="shared" si="11"/>
        <v>#N/A</v>
      </c>
      <c r="V9" t="e">
        <f t="shared" si="12"/>
        <v>#N/A</v>
      </c>
      <c r="W9" s="63" t="e">
        <f>IF(M9=A9,VLOOKUP(A9,LATotals!$C$3:$O$500,12),0)</f>
        <v>#N/A</v>
      </c>
      <c r="X9" s="31" t="e">
        <f>IF(M9=A9,VLOOKUP(A9,LATotals!$C$3:$O$500,13),0)</f>
        <v>#N/A</v>
      </c>
      <c r="Y9" s="40" t="e">
        <f t="shared" si="13"/>
        <v>#N/A</v>
      </c>
    </row>
    <row r="10" spans="1:25" x14ac:dyDescent="0.2">
      <c r="A10" s="106"/>
      <c r="F10"/>
      <c r="G10" s="3"/>
      <c r="H10" s="2"/>
      <c r="I10" s="12"/>
      <c r="J10" s="5"/>
      <c r="K10" s="5"/>
      <c r="L10" s="56"/>
      <c r="M10" s="34" t="e">
        <f>VLOOKUP(A10,LATotals!$C$3:$O$500,1)</f>
        <v>#N/A</v>
      </c>
      <c r="N10" s="33" t="e">
        <f>IF(M10=A10,VLOOKUP(A10,LATotals!$C$3:$O$500,8),0)</f>
        <v>#N/A</v>
      </c>
      <c r="O10" s="63" t="e">
        <f>IF(M10=A10,VLOOKUP(A10,LATotals!$C$3:$O$500,9),0)</f>
        <v>#N/A</v>
      </c>
      <c r="P10" s="63" t="e">
        <f>IF(M10=A10,VLOOKUP(A10,LATotals!$C$3:$O$500,10),0)</f>
        <v>#N/A</v>
      </c>
      <c r="Q10" s="33" t="e">
        <f t="shared" si="7"/>
        <v>#N/A</v>
      </c>
      <c r="R10" s="63" t="e">
        <f t="shared" si="8"/>
        <v>#N/A</v>
      </c>
      <c r="S10" s="31" t="e">
        <f t="shared" si="9"/>
        <v>#N/A</v>
      </c>
      <c r="T10" s="40" t="e">
        <f t="shared" si="10"/>
        <v>#N/A</v>
      </c>
      <c r="U10" t="e">
        <f t="shared" si="11"/>
        <v>#N/A</v>
      </c>
      <c r="V10" t="e">
        <f t="shared" si="12"/>
        <v>#N/A</v>
      </c>
      <c r="W10" s="63" t="e">
        <f>IF(M10=A10,VLOOKUP(A10,LATotals!$C$3:$O$500,12),0)</f>
        <v>#N/A</v>
      </c>
      <c r="X10" s="31" t="e">
        <f>IF(M10=A10,VLOOKUP(A10,LATotals!$C$3:$O$500,13),0)</f>
        <v>#N/A</v>
      </c>
      <c r="Y10" s="40" t="e">
        <f t="shared" si="13"/>
        <v>#N/A</v>
      </c>
    </row>
    <row r="11" spans="1:25" x14ac:dyDescent="0.2">
      <c r="A11" s="106"/>
      <c r="F11"/>
      <c r="G11" s="3"/>
      <c r="H11" s="2"/>
      <c r="I11" s="12"/>
      <c r="J11" s="5"/>
      <c r="K11" s="5"/>
      <c r="L11" s="56"/>
      <c r="M11" s="34" t="e">
        <f>VLOOKUP(A11,LATotals!$C$3:$O$500,1)</f>
        <v>#N/A</v>
      </c>
      <c r="N11" s="33" t="e">
        <f>IF(M11=A11,VLOOKUP(A11,LATotals!$C$3:$O$500,8),0)</f>
        <v>#N/A</v>
      </c>
      <c r="O11" s="63" t="e">
        <f>IF(M11=A11,VLOOKUP(A11,LATotals!$C$3:$O$500,9),0)</f>
        <v>#N/A</v>
      </c>
      <c r="P11" s="63" t="e">
        <f>IF(M11=A11,VLOOKUP(A11,LATotals!$C$3:$O$500,10),0)</f>
        <v>#N/A</v>
      </c>
      <c r="Q11" s="33" t="e">
        <f t="shared" si="7"/>
        <v>#N/A</v>
      </c>
      <c r="R11" s="63" t="e">
        <f t="shared" si="8"/>
        <v>#N/A</v>
      </c>
      <c r="S11" s="31" t="e">
        <f t="shared" si="9"/>
        <v>#N/A</v>
      </c>
      <c r="T11" s="40" t="e">
        <f t="shared" si="10"/>
        <v>#N/A</v>
      </c>
      <c r="U11" t="e">
        <f t="shared" si="11"/>
        <v>#N/A</v>
      </c>
      <c r="V11" t="e">
        <f t="shared" si="12"/>
        <v>#N/A</v>
      </c>
      <c r="W11" s="63" t="e">
        <f>IF(M11=A11,VLOOKUP(A11,LATotals!$C$3:$O$500,12),0)</f>
        <v>#N/A</v>
      </c>
      <c r="X11" s="31" t="e">
        <f>IF(M11=A11,VLOOKUP(A11,LATotals!$C$3:$O$500,13),0)</f>
        <v>#N/A</v>
      </c>
      <c r="Y11" s="40" t="e">
        <f t="shared" si="13"/>
        <v>#N/A</v>
      </c>
    </row>
    <row r="12" spans="1:25" x14ac:dyDescent="0.2">
      <c r="A12" s="106"/>
      <c r="F12"/>
      <c r="G12" s="3"/>
      <c r="H12" s="2"/>
      <c r="I12" s="12"/>
      <c r="J12" s="5"/>
      <c r="K12" s="5"/>
      <c r="L12" s="56"/>
      <c r="M12" s="34" t="e">
        <f>VLOOKUP(A12,LATotals!$C$3:$O$500,1)</f>
        <v>#N/A</v>
      </c>
      <c r="N12" s="33" t="e">
        <f>IF(M12=A12,VLOOKUP(A12,LATotals!$C$3:$O$500,8),0)</f>
        <v>#N/A</v>
      </c>
      <c r="O12" s="63" t="e">
        <f>IF(M12=A12,VLOOKUP(A12,LATotals!$C$3:$O$500,9),0)</f>
        <v>#N/A</v>
      </c>
      <c r="P12" s="63" t="e">
        <f>IF(M12=A12,VLOOKUP(A12,LATotals!$C$3:$O$500,10),0)</f>
        <v>#N/A</v>
      </c>
      <c r="Q12" s="33" t="e">
        <f t="shared" si="7"/>
        <v>#N/A</v>
      </c>
      <c r="R12" s="63" t="e">
        <f t="shared" si="8"/>
        <v>#N/A</v>
      </c>
      <c r="S12" s="31" t="e">
        <f t="shared" si="9"/>
        <v>#N/A</v>
      </c>
      <c r="T12" s="40" t="e">
        <f t="shared" si="10"/>
        <v>#N/A</v>
      </c>
      <c r="U12" t="e">
        <f t="shared" si="11"/>
        <v>#N/A</v>
      </c>
      <c r="V12" t="e">
        <f t="shared" si="12"/>
        <v>#N/A</v>
      </c>
      <c r="W12" s="63" t="e">
        <f>IF(M12=A12,VLOOKUP(A12,LATotals!$C$3:$O$500,12),0)</f>
        <v>#N/A</v>
      </c>
      <c r="X12" s="31" t="e">
        <f>IF(M12=A12,VLOOKUP(A12,LATotals!$C$3:$O$500,13),0)</f>
        <v>#N/A</v>
      </c>
      <c r="Y12" s="40" t="e">
        <f t="shared" si="13"/>
        <v>#N/A</v>
      </c>
    </row>
    <row r="13" spans="1:25" x14ac:dyDescent="0.2">
      <c r="A13" s="106"/>
      <c r="F13"/>
      <c r="G13" s="3"/>
      <c r="H13" s="2"/>
      <c r="I13" s="12"/>
      <c r="J13" s="5"/>
      <c r="K13" s="5"/>
      <c r="L13" s="56"/>
      <c r="M13" s="34" t="e">
        <f>VLOOKUP(A13,LATotals!$C$3:$O$500,1)</f>
        <v>#N/A</v>
      </c>
      <c r="N13" s="33" t="e">
        <f>IF(M13=A13,VLOOKUP(A13,LATotals!$C$3:$O$500,8),0)</f>
        <v>#N/A</v>
      </c>
      <c r="O13" s="63" t="e">
        <f>IF(M13=A13,VLOOKUP(A13,LATotals!$C$3:$O$500,9),0)</f>
        <v>#N/A</v>
      </c>
      <c r="P13" s="63" t="e">
        <f>IF(M13=A13,VLOOKUP(A13,LATotals!$C$3:$O$500,10),0)</f>
        <v>#N/A</v>
      </c>
      <c r="Q13" s="33" t="e">
        <f t="shared" si="7"/>
        <v>#N/A</v>
      </c>
      <c r="R13" s="63" t="e">
        <f t="shared" si="8"/>
        <v>#N/A</v>
      </c>
      <c r="S13" s="31" t="e">
        <f t="shared" si="9"/>
        <v>#N/A</v>
      </c>
      <c r="T13" s="40" t="e">
        <f t="shared" si="10"/>
        <v>#N/A</v>
      </c>
      <c r="U13" t="e">
        <f t="shared" si="11"/>
        <v>#N/A</v>
      </c>
      <c r="V13" t="e">
        <f t="shared" si="12"/>
        <v>#N/A</v>
      </c>
      <c r="W13" s="63" t="e">
        <f>IF(M13=A13,VLOOKUP(A13,LATotals!$C$3:$O$500,12),0)</f>
        <v>#N/A</v>
      </c>
      <c r="X13" s="31" t="e">
        <f>IF(M13=A13,VLOOKUP(A13,LATotals!$C$3:$O$500,13),0)</f>
        <v>#N/A</v>
      </c>
      <c r="Y13" s="40" t="e">
        <f t="shared" si="13"/>
        <v>#N/A</v>
      </c>
    </row>
    <row r="14" spans="1:25" x14ac:dyDescent="0.2">
      <c r="A14" s="106"/>
      <c r="F14"/>
      <c r="G14" s="3"/>
      <c r="H14" s="2"/>
      <c r="I14" s="12"/>
      <c r="J14" s="5"/>
      <c r="K14" s="5"/>
      <c r="L14" s="56"/>
      <c r="M14" s="34" t="e">
        <f>VLOOKUP(A14,LATotals!$C$3:$O$500,1)</f>
        <v>#N/A</v>
      </c>
      <c r="N14" s="33" t="e">
        <f>IF(M14=A14,VLOOKUP(A14,LATotals!$C$3:$O$500,8),0)</f>
        <v>#N/A</v>
      </c>
      <c r="O14" s="63" t="e">
        <f>IF(M14=A14,VLOOKUP(A14,LATotals!$C$3:$O$500,9),0)</f>
        <v>#N/A</v>
      </c>
      <c r="P14" s="63" t="e">
        <f>IF(M14=A14,VLOOKUP(A14,LATotals!$C$3:$O$500,10),0)</f>
        <v>#N/A</v>
      </c>
      <c r="Q14" s="33" t="e">
        <f t="shared" si="7"/>
        <v>#N/A</v>
      </c>
      <c r="R14" s="63" t="e">
        <f t="shared" si="8"/>
        <v>#N/A</v>
      </c>
      <c r="S14" s="31" t="e">
        <f t="shared" si="9"/>
        <v>#N/A</v>
      </c>
      <c r="T14" s="40" t="e">
        <f t="shared" si="10"/>
        <v>#N/A</v>
      </c>
      <c r="U14" t="e">
        <f t="shared" si="11"/>
        <v>#N/A</v>
      </c>
      <c r="V14" t="e">
        <f t="shared" si="12"/>
        <v>#N/A</v>
      </c>
      <c r="W14" s="63" t="e">
        <f>IF(M14=A14,VLOOKUP(A14,LATotals!$C$3:$O$500,12),0)</f>
        <v>#N/A</v>
      </c>
      <c r="X14" s="31" t="e">
        <f>IF(M14=A14,VLOOKUP(A14,LATotals!$C$3:$O$500,13),0)</f>
        <v>#N/A</v>
      </c>
      <c r="Y14" s="40" t="e">
        <f t="shared" si="13"/>
        <v>#N/A</v>
      </c>
    </row>
    <row r="15" spans="1:25" x14ac:dyDescent="0.2">
      <c r="A15" s="106"/>
      <c r="F15"/>
      <c r="G15" s="3"/>
      <c r="H15" s="2"/>
      <c r="I15" s="12"/>
      <c r="J15" s="5"/>
      <c r="K15" s="5"/>
      <c r="L15" s="56"/>
      <c r="M15" s="34" t="e">
        <f>VLOOKUP(A15,LATotals!$C$3:$O$500,1)</f>
        <v>#N/A</v>
      </c>
      <c r="N15" s="33" t="e">
        <f>IF(M15=A15,VLOOKUP(A15,LATotals!$C$3:$O$500,8),0)</f>
        <v>#N/A</v>
      </c>
      <c r="O15" s="63" t="e">
        <f>IF(M15=A15,VLOOKUP(A15,LATotals!$C$3:$O$500,9),0)</f>
        <v>#N/A</v>
      </c>
      <c r="P15" s="63" t="e">
        <f>IF(M15=A15,VLOOKUP(A15,LATotals!$C$3:$O$500,10),0)</f>
        <v>#N/A</v>
      </c>
      <c r="Q15" s="33" t="e">
        <f t="shared" si="7"/>
        <v>#N/A</v>
      </c>
      <c r="R15" s="63" t="e">
        <f t="shared" si="8"/>
        <v>#N/A</v>
      </c>
      <c r="S15" s="31" t="e">
        <f t="shared" si="9"/>
        <v>#N/A</v>
      </c>
      <c r="T15" s="40" t="e">
        <f t="shared" si="10"/>
        <v>#N/A</v>
      </c>
      <c r="U15" t="e">
        <f t="shared" si="11"/>
        <v>#N/A</v>
      </c>
      <c r="V15" t="e">
        <f t="shared" si="12"/>
        <v>#N/A</v>
      </c>
      <c r="W15" s="63" t="e">
        <f>IF(M15=A15,VLOOKUP(A15,LATotals!$C$3:$O$500,12),0)</f>
        <v>#N/A</v>
      </c>
      <c r="X15" s="31" t="e">
        <f>IF(M15=A15,VLOOKUP(A15,LATotals!$C$3:$O$500,13),0)</f>
        <v>#N/A</v>
      </c>
      <c r="Y15" s="40" t="e">
        <f t="shared" si="13"/>
        <v>#N/A</v>
      </c>
    </row>
    <row r="16" spans="1:25" x14ac:dyDescent="0.2">
      <c r="A16" s="106"/>
      <c r="F16"/>
      <c r="G16" s="3"/>
      <c r="H16" s="2"/>
      <c r="I16" s="12"/>
      <c r="J16" s="5"/>
      <c r="K16" s="5"/>
      <c r="L16" s="56"/>
      <c r="M16" s="34" t="e">
        <f>VLOOKUP(A16,LATotals!$C$3:$O$500,1)</f>
        <v>#N/A</v>
      </c>
      <c r="N16" s="33" t="e">
        <f>IF(M16=A16,VLOOKUP(A16,LATotals!$C$3:$O$500,8),0)</f>
        <v>#N/A</v>
      </c>
      <c r="O16" s="63" t="e">
        <f>IF(M16=A16,VLOOKUP(A16,LATotals!$C$3:$O$500,9),0)</f>
        <v>#N/A</v>
      </c>
      <c r="P16" s="63" t="e">
        <f>IF(M16=A16,VLOOKUP(A16,LATotals!$C$3:$O$500,10),0)</f>
        <v>#N/A</v>
      </c>
      <c r="Q16" s="33" t="e">
        <f t="shared" si="7"/>
        <v>#N/A</v>
      </c>
      <c r="R16" s="63" t="e">
        <f t="shared" si="8"/>
        <v>#N/A</v>
      </c>
      <c r="S16" s="31" t="e">
        <f t="shared" si="9"/>
        <v>#N/A</v>
      </c>
      <c r="T16" s="40" t="e">
        <f t="shared" si="10"/>
        <v>#N/A</v>
      </c>
      <c r="U16" t="e">
        <f t="shared" si="11"/>
        <v>#N/A</v>
      </c>
      <c r="V16" t="e">
        <f t="shared" si="12"/>
        <v>#N/A</v>
      </c>
      <c r="W16" s="63" t="e">
        <f>IF(M16=A16,VLOOKUP(A16,LATotals!$C$3:$O$500,12),0)</f>
        <v>#N/A</v>
      </c>
      <c r="X16" s="31" t="e">
        <f>IF(M16=A16,VLOOKUP(A16,LATotals!$C$3:$O$500,13),0)</f>
        <v>#N/A</v>
      </c>
      <c r="Y16" s="40" t="e">
        <f t="shared" si="13"/>
        <v>#N/A</v>
      </c>
    </row>
    <row r="17" spans="1:25" x14ac:dyDescent="0.2">
      <c r="A17" s="106"/>
      <c r="F17"/>
      <c r="G17" s="3"/>
      <c r="H17" s="2"/>
      <c r="I17" s="12"/>
      <c r="J17" s="5"/>
      <c r="K17" s="5"/>
      <c r="L17" s="56"/>
      <c r="M17" s="34" t="e">
        <f>VLOOKUP(A17,LATotals!$C$3:$O$500,1)</f>
        <v>#N/A</v>
      </c>
      <c r="N17" s="33" t="e">
        <f>IF(M17=A17,VLOOKUP(A17,LATotals!$C$3:$O$500,8),0)</f>
        <v>#N/A</v>
      </c>
      <c r="O17" s="63" t="e">
        <f>IF(M17=A17,VLOOKUP(A17,LATotals!$C$3:$O$500,9),0)</f>
        <v>#N/A</v>
      </c>
      <c r="P17" s="63" t="e">
        <f>IF(M17=A17,VLOOKUP(A17,LATotals!$C$3:$O$500,10),0)</f>
        <v>#N/A</v>
      </c>
      <c r="Q17" s="33" t="e">
        <f t="shared" si="7"/>
        <v>#N/A</v>
      </c>
      <c r="R17" s="63" t="e">
        <f t="shared" si="8"/>
        <v>#N/A</v>
      </c>
      <c r="S17" s="31" t="e">
        <f t="shared" si="9"/>
        <v>#N/A</v>
      </c>
      <c r="T17" s="40" t="e">
        <f t="shared" si="10"/>
        <v>#N/A</v>
      </c>
      <c r="U17" t="e">
        <f t="shared" si="11"/>
        <v>#N/A</v>
      </c>
      <c r="V17" t="e">
        <f t="shared" si="12"/>
        <v>#N/A</v>
      </c>
      <c r="W17" s="63" t="e">
        <f>IF(M17=A17,VLOOKUP(A17,LATotals!$C$3:$O$500,12),0)</f>
        <v>#N/A</v>
      </c>
      <c r="X17" s="31" t="e">
        <f>IF(M17=A17,VLOOKUP(A17,LATotals!$C$3:$O$500,13),0)</f>
        <v>#N/A</v>
      </c>
      <c r="Y17" s="40" t="e">
        <f t="shared" si="13"/>
        <v>#N/A</v>
      </c>
    </row>
    <row r="18" spans="1:25" x14ac:dyDescent="0.2">
      <c r="A18" s="106"/>
      <c r="F18"/>
      <c r="G18" s="3"/>
      <c r="H18" s="2"/>
      <c r="I18" s="12"/>
      <c r="J18" s="5"/>
      <c r="K18" s="5"/>
      <c r="L18" s="56"/>
      <c r="M18" s="34" t="e">
        <f>VLOOKUP(A18,LATotals!$C$3:$O$500,1)</f>
        <v>#N/A</v>
      </c>
      <c r="N18" s="33" t="e">
        <f>IF(M18=A18,VLOOKUP(A18,LATotals!$C$3:$O$500,8),0)</f>
        <v>#N/A</v>
      </c>
      <c r="O18" s="63" t="e">
        <f>IF(M18=A18,VLOOKUP(A18,LATotals!$C$3:$O$500,9),0)</f>
        <v>#N/A</v>
      </c>
      <c r="P18" s="63" t="e">
        <f>IF(M18=A18,VLOOKUP(A18,LATotals!$C$3:$O$500,10),0)</f>
        <v>#N/A</v>
      </c>
      <c r="Q18" s="33" t="e">
        <f t="shared" si="7"/>
        <v>#N/A</v>
      </c>
      <c r="R18" s="63" t="e">
        <f t="shared" si="8"/>
        <v>#N/A</v>
      </c>
      <c r="S18" s="31" t="e">
        <f t="shared" si="9"/>
        <v>#N/A</v>
      </c>
      <c r="T18" s="40" t="e">
        <f t="shared" si="10"/>
        <v>#N/A</v>
      </c>
      <c r="U18" t="e">
        <f t="shared" si="11"/>
        <v>#N/A</v>
      </c>
      <c r="V18" t="e">
        <f t="shared" si="12"/>
        <v>#N/A</v>
      </c>
      <c r="W18" s="63" t="e">
        <f>IF(M18=A18,VLOOKUP(A18,LATotals!$C$3:$O$500,12),0)</f>
        <v>#N/A</v>
      </c>
      <c r="X18" s="31" t="e">
        <f>IF(M18=A18,VLOOKUP(A18,LATotals!$C$3:$O$500,13),0)</f>
        <v>#N/A</v>
      </c>
      <c r="Y18" s="40" t="e">
        <f t="shared" si="13"/>
        <v>#N/A</v>
      </c>
    </row>
    <row r="19" spans="1:25" x14ac:dyDescent="0.2">
      <c r="A19" s="106"/>
      <c r="F19"/>
      <c r="G19" s="3"/>
      <c r="H19" s="2"/>
      <c r="I19" s="12"/>
      <c r="J19" s="5"/>
      <c r="K19" s="5"/>
      <c r="L19" s="56"/>
      <c r="M19" s="34" t="e">
        <f>VLOOKUP(A19,LATotals!$C$3:$O$500,1)</f>
        <v>#N/A</v>
      </c>
      <c r="N19" s="33" t="e">
        <f>IF(M19=A19,VLOOKUP(A19,LATotals!$C$3:$O$500,8),0)</f>
        <v>#N/A</v>
      </c>
      <c r="O19" s="63" t="e">
        <f>IF(M19=A19,VLOOKUP(A19,LATotals!$C$3:$O$500,9),0)</f>
        <v>#N/A</v>
      </c>
      <c r="P19" s="63" t="e">
        <f>IF(M19=A19,VLOOKUP(A19,LATotals!$C$3:$O$500,10),0)</f>
        <v>#N/A</v>
      </c>
      <c r="Q19" s="33" t="e">
        <f t="shared" si="7"/>
        <v>#N/A</v>
      </c>
      <c r="R19" s="63" t="e">
        <f t="shared" si="8"/>
        <v>#N/A</v>
      </c>
      <c r="S19" s="31" t="e">
        <f t="shared" si="9"/>
        <v>#N/A</v>
      </c>
      <c r="T19" s="40" t="e">
        <f t="shared" si="10"/>
        <v>#N/A</v>
      </c>
      <c r="U19" t="e">
        <f t="shared" si="11"/>
        <v>#N/A</v>
      </c>
      <c r="V19" t="e">
        <f t="shared" si="12"/>
        <v>#N/A</v>
      </c>
      <c r="W19" s="63" t="e">
        <f>IF(M19=A19,VLOOKUP(A19,LATotals!$C$3:$O$500,12),0)</f>
        <v>#N/A</v>
      </c>
      <c r="X19" s="31" t="e">
        <f>IF(M19=A19,VLOOKUP(A19,LATotals!$C$3:$O$500,13),0)</f>
        <v>#N/A</v>
      </c>
      <c r="Y19" s="40" t="e">
        <f t="shared" si="13"/>
        <v>#N/A</v>
      </c>
    </row>
    <row r="20" spans="1:25" x14ac:dyDescent="0.2">
      <c r="A20" s="106"/>
      <c r="F20"/>
      <c r="G20" s="3"/>
      <c r="H20" s="2"/>
      <c r="I20" s="12"/>
      <c r="J20" s="5"/>
      <c r="K20" s="5"/>
      <c r="L20" s="56"/>
      <c r="M20" s="34" t="e">
        <f>VLOOKUP(A20,LATotals!$C$3:$O$500,1)</f>
        <v>#N/A</v>
      </c>
      <c r="N20" s="33" t="e">
        <f>IF(M20=A20,VLOOKUP(A20,LATotals!$C$3:$O$500,8),0)</f>
        <v>#N/A</v>
      </c>
      <c r="O20" s="63" t="e">
        <f>IF(M20=A20,VLOOKUP(A20,LATotals!$C$3:$O$500,9),0)</f>
        <v>#N/A</v>
      </c>
      <c r="P20" s="63" t="e">
        <f>IF(M20=A20,VLOOKUP(A20,LATotals!$C$3:$O$500,10),0)</f>
        <v>#N/A</v>
      </c>
      <c r="Q20" s="33" t="e">
        <f t="shared" si="7"/>
        <v>#N/A</v>
      </c>
      <c r="R20" s="63" t="e">
        <f t="shared" si="8"/>
        <v>#N/A</v>
      </c>
      <c r="S20" s="31" t="e">
        <f t="shared" si="9"/>
        <v>#N/A</v>
      </c>
      <c r="T20" s="40" t="e">
        <f t="shared" si="10"/>
        <v>#N/A</v>
      </c>
      <c r="U20" t="e">
        <f t="shared" si="11"/>
        <v>#N/A</v>
      </c>
      <c r="V20" t="e">
        <f t="shared" si="12"/>
        <v>#N/A</v>
      </c>
      <c r="W20" s="63" t="e">
        <f>IF(M20=A20,VLOOKUP(A20,LATotals!$C$3:$O$500,12),0)</f>
        <v>#N/A</v>
      </c>
      <c r="X20" s="31" t="e">
        <f>IF(M20=A20,VLOOKUP(A20,LATotals!$C$3:$O$500,13),0)</f>
        <v>#N/A</v>
      </c>
      <c r="Y20" s="40" t="e">
        <f t="shared" si="13"/>
        <v>#N/A</v>
      </c>
    </row>
    <row r="21" spans="1:25" x14ac:dyDescent="0.2">
      <c r="A21" s="106"/>
      <c r="F21"/>
      <c r="G21" s="3"/>
      <c r="H21" s="2"/>
      <c r="I21" s="12"/>
      <c r="J21" s="5"/>
      <c r="K21" s="5"/>
      <c r="L21" s="56"/>
      <c r="M21" s="34" t="e">
        <f>VLOOKUP(A21,LATotals!$C$3:$O$500,1)</f>
        <v>#N/A</v>
      </c>
      <c r="N21" s="33" t="e">
        <f>IF(M21=A21,VLOOKUP(A21,LATotals!$C$3:$O$500,8),0)</f>
        <v>#N/A</v>
      </c>
      <c r="O21" s="63" t="e">
        <f>IF(M21=A21,VLOOKUP(A21,LATotals!$C$3:$O$500,9),0)</f>
        <v>#N/A</v>
      </c>
      <c r="P21" s="63" t="e">
        <f>IF(M21=A21,VLOOKUP(A21,LATotals!$C$3:$O$500,10),0)</f>
        <v>#N/A</v>
      </c>
      <c r="Q21" s="33" t="e">
        <f t="shared" si="7"/>
        <v>#N/A</v>
      </c>
      <c r="R21" s="63" t="e">
        <f t="shared" si="8"/>
        <v>#N/A</v>
      </c>
      <c r="S21" s="31" t="e">
        <f t="shared" si="9"/>
        <v>#N/A</v>
      </c>
      <c r="T21" s="40" t="e">
        <f t="shared" si="10"/>
        <v>#N/A</v>
      </c>
      <c r="U21" t="e">
        <f t="shared" si="11"/>
        <v>#N/A</v>
      </c>
      <c r="V21" t="e">
        <f t="shared" si="12"/>
        <v>#N/A</v>
      </c>
      <c r="W21" s="63" t="e">
        <f>IF(M21=A21,VLOOKUP(A21,LATotals!$C$3:$O$500,12),0)</f>
        <v>#N/A</v>
      </c>
      <c r="X21" s="31" t="e">
        <f>IF(M21=A21,VLOOKUP(A21,LATotals!$C$3:$O$500,13),0)</f>
        <v>#N/A</v>
      </c>
      <c r="Y21" s="40" t="e">
        <f t="shared" si="13"/>
        <v>#N/A</v>
      </c>
    </row>
    <row r="22" spans="1:25" x14ac:dyDescent="0.2">
      <c r="A22" s="106"/>
      <c r="F22"/>
      <c r="G22" s="3"/>
      <c r="H22" s="2"/>
      <c r="I22" s="12"/>
      <c r="J22" s="5"/>
      <c r="K22" s="5"/>
      <c r="L22" s="56"/>
      <c r="M22" s="34" t="e">
        <f>VLOOKUP(A22,LATotals!$C$3:$O$500,1)</f>
        <v>#N/A</v>
      </c>
      <c r="N22" s="33" t="e">
        <f>IF(M22=A22,VLOOKUP(A22,LATotals!$C$3:$O$500,8),0)</f>
        <v>#N/A</v>
      </c>
      <c r="O22" s="63" t="e">
        <f>IF(M22=A22,VLOOKUP(A22,LATotals!$C$3:$O$500,9),0)</f>
        <v>#N/A</v>
      </c>
      <c r="P22" s="63" t="e">
        <f>IF(M22=A22,VLOOKUP(A22,LATotals!$C$3:$O$500,10),0)</f>
        <v>#N/A</v>
      </c>
      <c r="Q22" s="33" t="e">
        <f t="shared" si="7"/>
        <v>#N/A</v>
      </c>
      <c r="R22" s="63" t="e">
        <f t="shared" si="8"/>
        <v>#N/A</v>
      </c>
      <c r="S22" s="31" t="e">
        <f t="shared" si="9"/>
        <v>#N/A</v>
      </c>
      <c r="T22" s="40" t="e">
        <f t="shared" si="10"/>
        <v>#N/A</v>
      </c>
      <c r="U22" t="e">
        <f t="shared" si="11"/>
        <v>#N/A</v>
      </c>
      <c r="V22" t="e">
        <f t="shared" si="12"/>
        <v>#N/A</v>
      </c>
      <c r="W22" s="63" t="e">
        <f>IF(M22=A22,VLOOKUP(A22,LATotals!$C$3:$O$500,12),0)</f>
        <v>#N/A</v>
      </c>
      <c r="X22" s="31" t="e">
        <f>IF(M22=A22,VLOOKUP(A22,LATotals!$C$3:$O$500,13),0)</f>
        <v>#N/A</v>
      </c>
      <c r="Y22" s="40" t="e">
        <f t="shared" si="13"/>
        <v>#N/A</v>
      </c>
    </row>
    <row r="23" spans="1:25" x14ac:dyDescent="0.2">
      <c r="A23" s="106"/>
      <c r="F23"/>
      <c r="G23" s="3"/>
      <c r="H23" s="2"/>
      <c r="I23" s="12"/>
      <c r="J23" s="5"/>
      <c r="K23" s="5"/>
      <c r="L23" s="56"/>
      <c r="M23" s="34" t="e">
        <f>VLOOKUP(A23,LATotals!$C$3:$O$500,1)</f>
        <v>#N/A</v>
      </c>
      <c r="N23" s="33" t="e">
        <f>IF(M23=A23,VLOOKUP(A23,LATotals!$C$3:$O$500,8),0)</f>
        <v>#N/A</v>
      </c>
      <c r="O23" s="63" t="e">
        <f>IF(M23=A23,VLOOKUP(A23,LATotals!$C$3:$O$500,9),0)</f>
        <v>#N/A</v>
      </c>
      <c r="P23" s="63" t="e">
        <f>IF(M23=A23,VLOOKUP(A23,LATotals!$C$3:$O$500,10),0)</f>
        <v>#N/A</v>
      </c>
      <c r="Q23" s="33" t="e">
        <f t="shared" si="7"/>
        <v>#N/A</v>
      </c>
      <c r="R23" s="63" t="e">
        <f t="shared" si="8"/>
        <v>#N/A</v>
      </c>
      <c r="S23" s="31" t="e">
        <f t="shared" si="9"/>
        <v>#N/A</v>
      </c>
      <c r="T23" s="40" t="e">
        <f t="shared" si="10"/>
        <v>#N/A</v>
      </c>
      <c r="U23" t="e">
        <f t="shared" si="11"/>
        <v>#N/A</v>
      </c>
      <c r="V23" t="e">
        <f t="shared" si="12"/>
        <v>#N/A</v>
      </c>
      <c r="W23" s="63" t="e">
        <f>IF(M23=A23,VLOOKUP(A23,LATotals!$C$3:$O$500,12),0)</f>
        <v>#N/A</v>
      </c>
      <c r="X23" s="31" t="e">
        <f>IF(M23=A23,VLOOKUP(A23,LATotals!$C$3:$O$500,13),0)</f>
        <v>#N/A</v>
      </c>
      <c r="Y23" s="40" t="e">
        <f t="shared" si="13"/>
        <v>#N/A</v>
      </c>
    </row>
    <row r="24" spans="1:25" x14ac:dyDescent="0.2">
      <c r="A24" s="106"/>
      <c r="F24"/>
      <c r="G24" s="3"/>
      <c r="H24" s="2"/>
      <c r="I24" s="12"/>
      <c r="J24" s="5"/>
      <c r="K24" s="5"/>
      <c r="L24" s="56"/>
      <c r="M24" s="34" t="e">
        <f>VLOOKUP(A24,LATotals!$C$3:$O$500,1)</f>
        <v>#N/A</v>
      </c>
      <c r="N24" s="33" t="e">
        <f>IF(M24=A24,VLOOKUP(A24,LATotals!$C$3:$O$500,8),0)</f>
        <v>#N/A</v>
      </c>
      <c r="O24" s="63" t="e">
        <f>IF(M24=A24,VLOOKUP(A24,LATotals!$C$3:$O$500,9),0)</f>
        <v>#N/A</v>
      </c>
      <c r="P24" s="63" t="e">
        <f>IF(M24=A24,VLOOKUP(A24,LATotals!$C$3:$O$500,10),0)</f>
        <v>#N/A</v>
      </c>
      <c r="Q24" s="33" t="e">
        <f t="shared" si="7"/>
        <v>#N/A</v>
      </c>
      <c r="R24" s="63" t="e">
        <f t="shared" si="8"/>
        <v>#N/A</v>
      </c>
      <c r="S24" s="31" t="e">
        <f t="shared" si="9"/>
        <v>#N/A</v>
      </c>
      <c r="T24" s="40" t="e">
        <f t="shared" si="10"/>
        <v>#N/A</v>
      </c>
      <c r="U24" t="e">
        <f t="shared" si="11"/>
        <v>#N/A</v>
      </c>
      <c r="V24" t="e">
        <f t="shared" si="12"/>
        <v>#N/A</v>
      </c>
      <c r="W24" s="63" t="e">
        <f>IF(M24=A24,VLOOKUP(A24,LATotals!$C$3:$O$500,12),0)</f>
        <v>#N/A</v>
      </c>
      <c r="X24" s="31" t="e">
        <f>IF(M24=A24,VLOOKUP(A24,LATotals!$C$3:$O$500,13),0)</f>
        <v>#N/A</v>
      </c>
      <c r="Y24" s="40" t="e">
        <f t="shared" si="13"/>
        <v>#N/A</v>
      </c>
    </row>
    <row r="25" spans="1:25" x14ac:dyDescent="0.2">
      <c r="A25" s="106"/>
      <c r="F25"/>
      <c r="G25" s="3"/>
      <c r="H25" s="2"/>
      <c r="I25" s="12"/>
      <c r="J25" s="5"/>
      <c r="K25" s="5"/>
      <c r="L25" s="56"/>
      <c r="M25" s="34" t="e">
        <f>VLOOKUP(A25,LATotals!$C$3:$O$500,1)</f>
        <v>#N/A</v>
      </c>
      <c r="N25" s="33" t="e">
        <f>IF(M25=A25,VLOOKUP(A25,LATotals!$C$3:$O$500,8),0)</f>
        <v>#N/A</v>
      </c>
      <c r="O25" s="63" t="e">
        <f>IF(M25=A25,VLOOKUP(A25,LATotals!$C$3:$O$500,9),0)</f>
        <v>#N/A</v>
      </c>
      <c r="P25" s="63" t="e">
        <f>IF(M25=A25,VLOOKUP(A25,LATotals!$C$3:$O$500,10),0)</f>
        <v>#N/A</v>
      </c>
      <c r="Q25" s="33" t="e">
        <f t="shared" si="7"/>
        <v>#N/A</v>
      </c>
      <c r="R25" s="63" t="e">
        <f t="shared" si="8"/>
        <v>#N/A</v>
      </c>
      <c r="S25" s="31" t="e">
        <f t="shared" si="9"/>
        <v>#N/A</v>
      </c>
      <c r="T25" s="40" t="e">
        <f t="shared" si="10"/>
        <v>#N/A</v>
      </c>
      <c r="U25" t="e">
        <f t="shared" si="11"/>
        <v>#N/A</v>
      </c>
      <c r="V25" t="e">
        <f t="shared" si="12"/>
        <v>#N/A</v>
      </c>
      <c r="W25" s="63" t="e">
        <f>IF(M25=A25,VLOOKUP(A25,LATotals!$C$3:$O$500,12),0)</f>
        <v>#N/A</v>
      </c>
      <c r="X25" s="31" t="e">
        <f>IF(M25=A25,VLOOKUP(A25,LATotals!$C$3:$O$500,13),0)</f>
        <v>#N/A</v>
      </c>
      <c r="Y25" s="40" t="e">
        <f t="shared" si="13"/>
        <v>#N/A</v>
      </c>
    </row>
    <row r="26" spans="1:25" x14ac:dyDescent="0.2">
      <c r="A26" s="106"/>
      <c r="F26"/>
      <c r="G26" s="3"/>
      <c r="H26" s="2"/>
      <c r="I26" s="12"/>
      <c r="J26" s="5"/>
      <c r="K26" s="5"/>
      <c r="L26" s="56"/>
      <c r="M26" s="34" t="e">
        <f>VLOOKUP(A26,LATotals!$C$3:$O$500,1)</f>
        <v>#N/A</v>
      </c>
      <c r="N26" s="33" t="e">
        <f>IF(M26=A26,VLOOKUP(A26,LATotals!$C$3:$O$500,8),0)</f>
        <v>#N/A</v>
      </c>
      <c r="O26" s="63" t="e">
        <f>IF(M26=A26,VLOOKUP(A26,LATotals!$C$3:$O$500,9),0)</f>
        <v>#N/A</v>
      </c>
      <c r="P26" s="63" t="e">
        <f>IF(M26=A26,VLOOKUP(A26,LATotals!$C$3:$O$500,10),0)</f>
        <v>#N/A</v>
      </c>
      <c r="Q26" s="33" t="e">
        <f t="shared" si="7"/>
        <v>#N/A</v>
      </c>
      <c r="R26" s="63" t="e">
        <f t="shared" si="8"/>
        <v>#N/A</v>
      </c>
      <c r="S26" s="31" t="e">
        <f t="shared" si="9"/>
        <v>#N/A</v>
      </c>
      <c r="T26" s="40" t="e">
        <f t="shared" si="10"/>
        <v>#N/A</v>
      </c>
      <c r="U26" t="e">
        <f t="shared" si="11"/>
        <v>#N/A</v>
      </c>
      <c r="V26" t="e">
        <f t="shared" si="12"/>
        <v>#N/A</v>
      </c>
      <c r="W26" s="63" t="e">
        <f>IF(M26=A26,VLOOKUP(A26,LATotals!$C$3:$O$500,12),0)</f>
        <v>#N/A</v>
      </c>
      <c r="X26" s="31" t="e">
        <f>IF(M26=A26,VLOOKUP(A26,LATotals!$C$3:$O$500,13),0)</f>
        <v>#N/A</v>
      </c>
      <c r="Y26" s="40" t="e">
        <f t="shared" si="13"/>
        <v>#N/A</v>
      </c>
    </row>
    <row r="27" spans="1:25" x14ac:dyDescent="0.2">
      <c r="A27" s="106"/>
      <c r="F27"/>
      <c r="G27" s="3"/>
      <c r="H27" s="2"/>
      <c r="I27" s="12"/>
      <c r="J27" s="5"/>
      <c r="K27" s="5"/>
      <c r="L27" s="56"/>
      <c r="M27" s="34" t="e">
        <f>VLOOKUP(A27,LATotals!$C$3:$O$500,1)</f>
        <v>#N/A</v>
      </c>
      <c r="N27" s="33" t="e">
        <f>IF(M27=A27,VLOOKUP(A27,LATotals!$C$3:$O$500,8),0)</f>
        <v>#N/A</v>
      </c>
      <c r="O27" s="63" t="e">
        <f>IF(M27=A27,VLOOKUP(A27,LATotals!$C$3:$O$500,9),0)</f>
        <v>#N/A</v>
      </c>
      <c r="P27" s="63" t="e">
        <f>IF(M27=A27,VLOOKUP(A27,LATotals!$C$3:$O$500,10),0)</f>
        <v>#N/A</v>
      </c>
      <c r="Q27" s="33" t="e">
        <f t="shared" si="7"/>
        <v>#N/A</v>
      </c>
      <c r="R27" s="63" t="e">
        <f t="shared" si="8"/>
        <v>#N/A</v>
      </c>
      <c r="S27" s="31" t="e">
        <f t="shared" si="9"/>
        <v>#N/A</v>
      </c>
      <c r="T27" s="40" t="e">
        <f t="shared" si="10"/>
        <v>#N/A</v>
      </c>
      <c r="U27" t="e">
        <f t="shared" si="11"/>
        <v>#N/A</v>
      </c>
      <c r="V27" t="e">
        <f t="shared" si="12"/>
        <v>#N/A</v>
      </c>
      <c r="W27" s="63" t="e">
        <f>IF(M27=A27,VLOOKUP(A27,LATotals!$C$3:$O$500,12),0)</f>
        <v>#N/A</v>
      </c>
      <c r="X27" s="31" t="e">
        <f>IF(M27=A27,VLOOKUP(A27,LATotals!$C$3:$O$500,13),0)</f>
        <v>#N/A</v>
      </c>
      <c r="Y27" s="40" t="e">
        <f t="shared" si="13"/>
        <v>#N/A</v>
      </c>
    </row>
    <row r="28" spans="1:25" x14ac:dyDescent="0.2">
      <c r="A28" s="106"/>
      <c r="F28"/>
      <c r="G28" s="3"/>
      <c r="H28" s="2"/>
      <c r="I28" s="12"/>
      <c r="J28" s="5"/>
      <c r="K28" s="5"/>
      <c r="L28" s="56"/>
      <c r="M28" s="34" t="e">
        <f>VLOOKUP(A28,LATotals!$C$3:$O$500,1)</f>
        <v>#N/A</v>
      </c>
      <c r="N28" s="33" t="e">
        <f>IF(M28=A28,VLOOKUP(A28,LATotals!$C$3:$O$500,8),0)</f>
        <v>#N/A</v>
      </c>
      <c r="O28" s="63" t="e">
        <f>IF(M28=A28,VLOOKUP(A28,LATotals!$C$3:$O$500,9),0)</f>
        <v>#N/A</v>
      </c>
      <c r="P28" s="63" t="e">
        <f>IF(M28=A28,VLOOKUP(A28,LATotals!$C$3:$O$500,10),0)</f>
        <v>#N/A</v>
      </c>
      <c r="Q28" s="33" t="e">
        <f t="shared" si="7"/>
        <v>#N/A</v>
      </c>
      <c r="R28" s="63" t="e">
        <f t="shared" si="8"/>
        <v>#N/A</v>
      </c>
      <c r="S28" s="31" t="e">
        <f t="shared" si="9"/>
        <v>#N/A</v>
      </c>
      <c r="T28" s="40" t="e">
        <f t="shared" si="10"/>
        <v>#N/A</v>
      </c>
      <c r="U28" t="e">
        <f t="shared" si="11"/>
        <v>#N/A</v>
      </c>
      <c r="V28" t="e">
        <f t="shared" si="12"/>
        <v>#N/A</v>
      </c>
      <c r="W28" s="63" t="e">
        <f>IF(M28=A28,VLOOKUP(A28,LATotals!$C$3:$O$500,12),0)</f>
        <v>#N/A</v>
      </c>
      <c r="X28" s="31" t="e">
        <f>IF(M28=A28,VLOOKUP(A28,LATotals!$C$3:$O$500,13),0)</f>
        <v>#N/A</v>
      </c>
      <c r="Y28" s="40" t="e">
        <f t="shared" si="13"/>
        <v>#N/A</v>
      </c>
    </row>
    <row r="29" spans="1:25" x14ac:dyDescent="0.2">
      <c r="A29" s="106"/>
      <c r="F29"/>
      <c r="G29" s="3"/>
      <c r="H29" s="2"/>
      <c r="I29" s="12"/>
      <c r="J29" s="5"/>
      <c r="K29" s="5"/>
      <c r="L29" s="56"/>
      <c r="M29" s="34" t="e">
        <f>VLOOKUP(A29,LATotals!$C$3:$O$500,1)</f>
        <v>#N/A</v>
      </c>
      <c r="N29" s="33" t="e">
        <f>IF(M29=A29,VLOOKUP(A29,LATotals!$C$3:$O$500,8),0)</f>
        <v>#N/A</v>
      </c>
      <c r="O29" s="63" t="e">
        <f>IF(M29=A29,VLOOKUP(A29,LATotals!$C$3:$O$500,9),0)</f>
        <v>#N/A</v>
      </c>
      <c r="P29" s="63" t="e">
        <f>IF(M29=A29,VLOOKUP(A29,LATotals!$C$3:$O$500,10),0)</f>
        <v>#N/A</v>
      </c>
      <c r="Q29" s="33" t="e">
        <f t="shared" si="7"/>
        <v>#N/A</v>
      </c>
      <c r="R29" s="63" t="e">
        <f t="shared" si="8"/>
        <v>#N/A</v>
      </c>
      <c r="S29" s="31" t="e">
        <f t="shared" si="9"/>
        <v>#N/A</v>
      </c>
      <c r="T29" s="40" t="e">
        <f t="shared" si="10"/>
        <v>#N/A</v>
      </c>
      <c r="U29" t="e">
        <f t="shared" si="11"/>
        <v>#N/A</v>
      </c>
      <c r="V29" t="e">
        <f t="shared" si="12"/>
        <v>#N/A</v>
      </c>
      <c r="W29" s="63" t="e">
        <f>IF(M29=A29,VLOOKUP(A29,LATotals!$C$3:$O$500,12),0)</f>
        <v>#N/A</v>
      </c>
      <c r="X29" s="31" t="e">
        <f>IF(M29=A29,VLOOKUP(A29,LATotals!$C$3:$O$500,13),0)</f>
        <v>#N/A</v>
      </c>
      <c r="Y29" s="40" t="e">
        <f t="shared" si="13"/>
        <v>#N/A</v>
      </c>
    </row>
    <row r="30" spans="1:25" x14ac:dyDescent="0.2">
      <c r="A30" s="106"/>
      <c r="F30"/>
      <c r="G30" s="3"/>
      <c r="H30" s="2"/>
      <c r="I30" s="12"/>
      <c r="J30" s="5"/>
      <c r="K30" s="5"/>
      <c r="L30" s="56"/>
      <c r="M30" s="34" t="e">
        <f>VLOOKUP(A30,LATotals!$C$3:$O$500,1)</f>
        <v>#N/A</v>
      </c>
      <c r="N30" s="33" t="e">
        <f>IF(M30=A30,VLOOKUP(A30,LATotals!$C$3:$O$500,8),0)</f>
        <v>#N/A</v>
      </c>
      <c r="O30" s="63" t="e">
        <f>IF(M30=A30,VLOOKUP(A30,LATotals!$C$3:$O$500,9),0)</f>
        <v>#N/A</v>
      </c>
      <c r="P30" s="63" t="e">
        <f>IF(M30=A30,VLOOKUP(A30,LATotals!$C$3:$O$500,10),0)</f>
        <v>#N/A</v>
      </c>
      <c r="Q30" s="33" t="e">
        <f t="shared" si="7"/>
        <v>#N/A</v>
      </c>
      <c r="R30" s="63" t="e">
        <f t="shared" si="8"/>
        <v>#N/A</v>
      </c>
      <c r="S30" s="31" t="e">
        <f t="shared" si="9"/>
        <v>#N/A</v>
      </c>
      <c r="T30" s="40" t="e">
        <f t="shared" si="10"/>
        <v>#N/A</v>
      </c>
      <c r="U30" t="e">
        <f t="shared" si="11"/>
        <v>#N/A</v>
      </c>
      <c r="V30" t="e">
        <f t="shared" si="12"/>
        <v>#N/A</v>
      </c>
      <c r="W30" s="63" t="e">
        <f>IF(M30=A30,VLOOKUP(A30,LATotals!$C$3:$O$500,12),0)</f>
        <v>#N/A</v>
      </c>
      <c r="X30" s="31" t="e">
        <f>IF(M30=A30,VLOOKUP(A30,LATotals!$C$3:$O$500,13),0)</f>
        <v>#N/A</v>
      </c>
      <c r="Y30" s="40" t="e">
        <f t="shared" si="13"/>
        <v>#N/A</v>
      </c>
    </row>
    <row r="31" spans="1:25" x14ac:dyDescent="0.2">
      <c r="A31" s="106"/>
      <c r="F31"/>
      <c r="G31" s="3"/>
      <c r="H31" s="2"/>
      <c r="I31" s="12"/>
      <c r="J31" s="5"/>
      <c r="K31" s="5"/>
      <c r="L31" s="56"/>
      <c r="M31" s="34" t="e">
        <f>VLOOKUP(A31,LATotals!$C$3:$O$500,1)</f>
        <v>#N/A</v>
      </c>
      <c r="N31" s="33" t="e">
        <f>IF(M31=A31,VLOOKUP(A31,LATotals!$C$3:$O$500,8),0)</f>
        <v>#N/A</v>
      </c>
      <c r="O31" s="63" t="e">
        <f>IF(M31=A31,VLOOKUP(A31,LATotals!$C$3:$O$500,9),0)</f>
        <v>#N/A</v>
      </c>
      <c r="P31" s="63" t="e">
        <f>IF(M31=A31,VLOOKUP(A31,LATotals!$C$3:$O$500,10),0)</f>
        <v>#N/A</v>
      </c>
      <c r="Q31" s="33" t="e">
        <f t="shared" si="7"/>
        <v>#N/A</v>
      </c>
      <c r="R31" s="63" t="e">
        <f t="shared" si="8"/>
        <v>#N/A</v>
      </c>
      <c r="S31" s="31" t="e">
        <f t="shared" si="9"/>
        <v>#N/A</v>
      </c>
      <c r="T31" s="40" t="e">
        <f t="shared" si="10"/>
        <v>#N/A</v>
      </c>
      <c r="U31" t="e">
        <f t="shared" si="11"/>
        <v>#N/A</v>
      </c>
      <c r="V31" t="e">
        <f t="shared" si="12"/>
        <v>#N/A</v>
      </c>
      <c r="W31" s="63" t="e">
        <f>IF(M31=A31,VLOOKUP(A31,LATotals!$C$3:$O$500,12),0)</f>
        <v>#N/A</v>
      </c>
      <c r="X31" s="31" t="e">
        <f>IF(M31=A31,VLOOKUP(A31,LATotals!$C$3:$O$500,13),0)</f>
        <v>#N/A</v>
      </c>
      <c r="Y31" s="40" t="e">
        <f t="shared" si="13"/>
        <v>#N/A</v>
      </c>
    </row>
    <row r="32" spans="1:25" x14ac:dyDescent="0.2">
      <c r="A32" s="106"/>
      <c r="F32"/>
      <c r="G32" s="3"/>
      <c r="H32" s="2"/>
      <c r="I32" s="12"/>
      <c r="J32" s="5"/>
      <c r="K32" s="5"/>
      <c r="L32" s="56"/>
      <c r="M32" s="34" t="e">
        <f>VLOOKUP(A32,LATotals!$C$3:$O$500,1)</f>
        <v>#N/A</v>
      </c>
      <c r="N32" s="33" t="e">
        <f>IF(M32=A32,VLOOKUP(A32,LATotals!$C$3:$O$500,8),0)</f>
        <v>#N/A</v>
      </c>
      <c r="O32" s="63" t="e">
        <f>IF(M32=A32,VLOOKUP(A32,LATotals!$C$3:$O$500,9),0)</f>
        <v>#N/A</v>
      </c>
      <c r="P32" s="63" t="e">
        <f>IF(M32=A32,VLOOKUP(A32,LATotals!$C$3:$O$500,10),0)</f>
        <v>#N/A</v>
      </c>
      <c r="Q32" s="33" t="e">
        <f t="shared" si="7"/>
        <v>#N/A</v>
      </c>
      <c r="R32" s="63" t="e">
        <f t="shared" si="8"/>
        <v>#N/A</v>
      </c>
      <c r="S32" s="31" t="e">
        <f t="shared" si="9"/>
        <v>#N/A</v>
      </c>
      <c r="T32" s="40" t="e">
        <f t="shared" si="10"/>
        <v>#N/A</v>
      </c>
      <c r="U32" t="e">
        <f t="shared" si="11"/>
        <v>#N/A</v>
      </c>
      <c r="V32" t="e">
        <f t="shared" si="12"/>
        <v>#N/A</v>
      </c>
      <c r="W32" s="63" t="e">
        <f>IF(M32=A32,VLOOKUP(A32,LATotals!$C$3:$O$500,12),0)</f>
        <v>#N/A</v>
      </c>
      <c r="X32" s="31" t="e">
        <f>IF(M32=A32,VLOOKUP(A32,LATotals!$C$3:$O$500,13),0)</f>
        <v>#N/A</v>
      </c>
      <c r="Y32" s="40" t="e">
        <f t="shared" si="13"/>
        <v>#N/A</v>
      </c>
    </row>
    <row r="33" spans="1:25" x14ac:dyDescent="0.2">
      <c r="A33" s="106"/>
      <c r="F33"/>
      <c r="G33" s="3"/>
      <c r="H33" s="2"/>
      <c r="I33" s="12"/>
      <c r="J33" s="5"/>
      <c r="K33" s="5"/>
      <c r="L33" s="56"/>
      <c r="M33" s="34" t="e">
        <f>VLOOKUP(A33,LATotals!$C$3:$O$500,1)</f>
        <v>#N/A</v>
      </c>
      <c r="N33" s="33" t="e">
        <f>IF(M33=A33,VLOOKUP(A33,LATotals!$C$3:$O$500,8),0)</f>
        <v>#N/A</v>
      </c>
      <c r="O33" s="63" t="e">
        <f>IF(M33=A33,VLOOKUP(A33,LATotals!$C$3:$O$500,9),0)</f>
        <v>#N/A</v>
      </c>
      <c r="P33" s="63" t="e">
        <f>IF(M33=A33,VLOOKUP(A33,LATotals!$C$3:$O$500,10),0)</f>
        <v>#N/A</v>
      </c>
      <c r="Q33" s="33" t="e">
        <f t="shared" si="7"/>
        <v>#N/A</v>
      </c>
      <c r="R33" s="63" t="e">
        <f t="shared" si="8"/>
        <v>#N/A</v>
      </c>
      <c r="S33" s="31" t="e">
        <f t="shared" si="9"/>
        <v>#N/A</v>
      </c>
      <c r="T33" s="40" t="e">
        <f t="shared" si="10"/>
        <v>#N/A</v>
      </c>
      <c r="U33" t="e">
        <f t="shared" si="11"/>
        <v>#N/A</v>
      </c>
      <c r="V33" t="e">
        <f t="shared" si="12"/>
        <v>#N/A</v>
      </c>
      <c r="W33" s="63" t="e">
        <f>IF(M33=A33,VLOOKUP(A33,LATotals!$C$3:$O$500,12),0)</f>
        <v>#N/A</v>
      </c>
      <c r="X33" s="31" t="e">
        <f>IF(M33=A33,VLOOKUP(A33,LATotals!$C$3:$O$500,13),0)</f>
        <v>#N/A</v>
      </c>
      <c r="Y33" s="40" t="e">
        <f t="shared" si="13"/>
        <v>#N/A</v>
      </c>
    </row>
    <row r="34" spans="1:25" x14ac:dyDescent="0.2">
      <c r="A34" s="106"/>
      <c r="F34"/>
      <c r="G34" s="3"/>
      <c r="H34" s="2"/>
      <c r="I34" s="12"/>
      <c r="J34" s="5"/>
      <c r="K34" s="5"/>
      <c r="L34" s="56"/>
      <c r="M34" s="34" t="e">
        <f>VLOOKUP(A34,LATotals!$C$3:$O$500,1)</f>
        <v>#N/A</v>
      </c>
      <c r="N34" s="33" t="e">
        <f>IF(M34=A34,VLOOKUP(A34,LATotals!$C$3:$O$500,8),0)</f>
        <v>#N/A</v>
      </c>
      <c r="O34" s="63" t="e">
        <f>IF(M34=A34,VLOOKUP(A34,LATotals!$C$3:$O$500,9),0)</f>
        <v>#N/A</v>
      </c>
      <c r="P34" s="63" t="e">
        <f>IF(M34=A34,VLOOKUP(A34,LATotals!$C$3:$O$500,10),0)</f>
        <v>#N/A</v>
      </c>
      <c r="Q34" s="33" t="e">
        <f t="shared" si="7"/>
        <v>#N/A</v>
      </c>
      <c r="R34" s="63" t="e">
        <f t="shared" si="8"/>
        <v>#N/A</v>
      </c>
      <c r="S34" s="31" t="e">
        <f t="shared" si="9"/>
        <v>#N/A</v>
      </c>
      <c r="T34" s="40" t="e">
        <f t="shared" si="10"/>
        <v>#N/A</v>
      </c>
      <c r="U34" t="e">
        <f t="shared" si="11"/>
        <v>#N/A</v>
      </c>
      <c r="V34" t="e">
        <f t="shared" si="12"/>
        <v>#N/A</v>
      </c>
      <c r="W34" s="63" t="e">
        <f>IF(M34=A34,VLOOKUP(A34,LATotals!$C$3:$O$500,12),0)</f>
        <v>#N/A</v>
      </c>
      <c r="X34" s="31" t="e">
        <f>IF(M34=A34,VLOOKUP(A34,LATotals!$C$3:$O$500,13),0)</f>
        <v>#N/A</v>
      </c>
      <c r="Y34" s="40" t="e">
        <f t="shared" si="13"/>
        <v>#N/A</v>
      </c>
    </row>
    <row r="35" spans="1:25" x14ac:dyDescent="0.2">
      <c r="A35" s="106"/>
      <c r="F35"/>
      <c r="G35" s="3"/>
      <c r="H35" s="2"/>
      <c r="I35" s="12"/>
      <c r="J35" s="5"/>
      <c r="K35" s="5"/>
      <c r="L35" s="56"/>
      <c r="M35" s="34" t="e">
        <f>VLOOKUP(A35,LATotals!$C$3:$O$500,1)</f>
        <v>#N/A</v>
      </c>
      <c r="N35" s="33" t="e">
        <f>IF(M35=A35,VLOOKUP(A35,LATotals!$C$3:$O$500,8),0)</f>
        <v>#N/A</v>
      </c>
      <c r="O35" s="63" t="e">
        <f>IF(M35=A35,VLOOKUP(A35,LATotals!$C$3:$O$500,9),0)</f>
        <v>#N/A</v>
      </c>
      <c r="P35" s="63" t="e">
        <f>IF(M35=A35,VLOOKUP(A35,LATotals!$C$3:$O$500,10),0)</f>
        <v>#N/A</v>
      </c>
      <c r="Q35" s="33" t="e">
        <f t="shared" si="7"/>
        <v>#N/A</v>
      </c>
      <c r="R35" s="63" t="e">
        <f t="shared" si="8"/>
        <v>#N/A</v>
      </c>
      <c r="S35" s="31" t="e">
        <f t="shared" si="9"/>
        <v>#N/A</v>
      </c>
      <c r="T35" s="40" t="e">
        <f t="shared" si="10"/>
        <v>#N/A</v>
      </c>
      <c r="U35" t="e">
        <f t="shared" si="11"/>
        <v>#N/A</v>
      </c>
      <c r="V35" t="e">
        <f t="shared" si="12"/>
        <v>#N/A</v>
      </c>
      <c r="W35" s="63" t="e">
        <f>IF(M35=A35,VLOOKUP(A35,LATotals!$C$3:$O$500,12),0)</f>
        <v>#N/A</v>
      </c>
      <c r="X35" s="31" t="e">
        <f>IF(M35=A35,VLOOKUP(A35,LATotals!$C$3:$O$500,13),0)</f>
        <v>#N/A</v>
      </c>
      <c r="Y35" s="40" t="e">
        <f t="shared" si="13"/>
        <v>#N/A</v>
      </c>
    </row>
    <row r="36" spans="1:25" x14ac:dyDescent="0.2">
      <c r="A36" s="106"/>
      <c r="F36"/>
      <c r="G36" s="3"/>
      <c r="H36" s="2"/>
      <c r="I36" s="12"/>
      <c r="J36" s="5"/>
      <c r="K36" s="5"/>
      <c r="L36" s="56"/>
      <c r="M36" s="34" t="e">
        <f>VLOOKUP(A36,LATotals!$C$3:$O$500,1)</f>
        <v>#N/A</v>
      </c>
      <c r="N36" s="33" t="e">
        <f>IF(M36=A36,VLOOKUP(A36,LATotals!$C$3:$O$500,8),0)</f>
        <v>#N/A</v>
      </c>
      <c r="O36" s="63" t="e">
        <f>IF(M36=A36,VLOOKUP(A36,LATotals!$C$3:$O$500,9),0)</f>
        <v>#N/A</v>
      </c>
      <c r="P36" s="63" t="e">
        <f>IF(M36=A36,VLOOKUP(A36,LATotals!$C$3:$O$500,10),0)</f>
        <v>#N/A</v>
      </c>
      <c r="Q36" s="33" t="e">
        <f t="shared" si="7"/>
        <v>#N/A</v>
      </c>
      <c r="R36" s="63" t="e">
        <f t="shared" si="8"/>
        <v>#N/A</v>
      </c>
      <c r="S36" s="31" t="e">
        <f t="shared" si="9"/>
        <v>#N/A</v>
      </c>
      <c r="T36" s="40" t="e">
        <f t="shared" si="10"/>
        <v>#N/A</v>
      </c>
      <c r="U36" t="e">
        <f t="shared" si="11"/>
        <v>#N/A</v>
      </c>
      <c r="V36" t="e">
        <f t="shared" si="12"/>
        <v>#N/A</v>
      </c>
      <c r="W36" s="63" t="e">
        <f>IF(M36=A36,VLOOKUP(A36,LATotals!$C$3:$O$500,12),0)</f>
        <v>#N/A</v>
      </c>
      <c r="X36" s="31" t="e">
        <f>IF(M36=A36,VLOOKUP(A36,LATotals!$C$3:$O$500,13),0)</f>
        <v>#N/A</v>
      </c>
      <c r="Y36" s="40" t="e">
        <f t="shared" si="13"/>
        <v>#N/A</v>
      </c>
    </row>
    <row r="37" spans="1:25" x14ac:dyDescent="0.2">
      <c r="A37" s="106"/>
      <c r="F37"/>
      <c r="G37" s="3"/>
      <c r="H37" s="2"/>
      <c r="I37" s="12"/>
      <c r="J37" s="5"/>
      <c r="K37" s="5"/>
      <c r="L37" s="56"/>
      <c r="M37" s="34" t="e">
        <f>VLOOKUP(A37,LATotals!$C$3:$O$500,1)</f>
        <v>#N/A</v>
      </c>
      <c r="N37" s="33" t="e">
        <f>IF(M37=A37,VLOOKUP(A37,LATotals!$C$3:$O$500,8),0)</f>
        <v>#N/A</v>
      </c>
      <c r="O37" s="63" t="e">
        <f>IF(M37=A37,VLOOKUP(A37,LATotals!$C$3:$O$500,9),0)</f>
        <v>#N/A</v>
      </c>
      <c r="P37" s="63" t="e">
        <f>IF(M37=A37,VLOOKUP(A37,LATotals!$C$3:$O$500,10),0)</f>
        <v>#N/A</v>
      </c>
      <c r="Q37" s="33" t="e">
        <f t="shared" si="7"/>
        <v>#N/A</v>
      </c>
      <c r="R37" s="63" t="e">
        <f t="shared" si="8"/>
        <v>#N/A</v>
      </c>
      <c r="S37" s="31" t="e">
        <f t="shared" si="9"/>
        <v>#N/A</v>
      </c>
      <c r="T37" s="40" t="e">
        <f t="shared" si="10"/>
        <v>#N/A</v>
      </c>
      <c r="U37" t="e">
        <f t="shared" si="11"/>
        <v>#N/A</v>
      </c>
      <c r="V37" t="e">
        <f t="shared" si="12"/>
        <v>#N/A</v>
      </c>
      <c r="W37" s="63" t="e">
        <f>IF(M37=A37,VLOOKUP(A37,LATotals!$C$3:$O$500,12),0)</f>
        <v>#N/A</v>
      </c>
      <c r="X37" s="31" t="e">
        <f>IF(M37=A37,VLOOKUP(A37,LATotals!$C$3:$O$500,13),0)</f>
        <v>#N/A</v>
      </c>
      <c r="Y37" s="40" t="e">
        <f t="shared" si="13"/>
        <v>#N/A</v>
      </c>
    </row>
    <row r="38" spans="1:25" x14ac:dyDescent="0.2">
      <c r="A38" s="106"/>
      <c r="F38"/>
      <c r="G38" s="3"/>
      <c r="H38" s="2"/>
      <c r="I38" s="12"/>
      <c r="J38" s="5"/>
      <c r="K38" s="5"/>
      <c r="L38" s="56"/>
      <c r="M38" s="34" t="e">
        <f>VLOOKUP(A38,LATotals!$C$3:$O$500,1)</f>
        <v>#N/A</v>
      </c>
      <c r="N38" s="33" t="e">
        <f>IF(M38=A38,VLOOKUP(A38,LATotals!$C$3:$O$500,8),0)</f>
        <v>#N/A</v>
      </c>
      <c r="O38" s="63" t="e">
        <f>IF(M38=A38,VLOOKUP(A38,LATotals!$C$3:$O$500,9),0)</f>
        <v>#N/A</v>
      </c>
      <c r="P38" s="63" t="e">
        <f>IF(M38=A38,VLOOKUP(A38,LATotals!$C$3:$O$500,10),0)</f>
        <v>#N/A</v>
      </c>
      <c r="Q38" s="33" t="e">
        <f t="shared" si="7"/>
        <v>#N/A</v>
      </c>
      <c r="R38" s="63" t="e">
        <f t="shared" si="8"/>
        <v>#N/A</v>
      </c>
      <c r="S38" s="31" t="e">
        <f t="shared" si="9"/>
        <v>#N/A</v>
      </c>
      <c r="T38" s="40" t="e">
        <f t="shared" si="10"/>
        <v>#N/A</v>
      </c>
      <c r="U38" t="e">
        <f t="shared" si="11"/>
        <v>#N/A</v>
      </c>
      <c r="V38" t="e">
        <f t="shared" si="12"/>
        <v>#N/A</v>
      </c>
      <c r="W38" s="63" t="e">
        <f>IF(M38=A38,VLOOKUP(A38,LATotals!$C$3:$O$500,12),0)</f>
        <v>#N/A</v>
      </c>
      <c r="X38" s="31" t="e">
        <f>IF(M38=A38,VLOOKUP(A38,LATotals!$C$3:$O$500,13),0)</f>
        <v>#N/A</v>
      </c>
      <c r="Y38" s="40" t="e">
        <f t="shared" si="13"/>
        <v>#N/A</v>
      </c>
    </row>
    <row r="39" spans="1:25" x14ac:dyDescent="0.2">
      <c r="A39" s="106"/>
      <c r="F39"/>
      <c r="G39" s="3"/>
      <c r="H39" s="2"/>
      <c r="I39" s="12"/>
      <c r="J39" s="5"/>
      <c r="K39" s="5"/>
      <c r="L39" s="56"/>
      <c r="M39" s="34" t="e">
        <f>VLOOKUP(A39,LATotals!$C$3:$O$500,1)</f>
        <v>#N/A</v>
      </c>
      <c r="N39" s="33" t="e">
        <f>IF(M39=A39,VLOOKUP(A39,LATotals!$C$3:$O$500,8),0)</f>
        <v>#N/A</v>
      </c>
      <c r="O39" s="63" t="e">
        <f>IF(M39=A39,VLOOKUP(A39,LATotals!$C$3:$O$500,9),0)</f>
        <v>#N/A</v>
      </c>
      <c r="P39" s="63" t="e">
        <f>IF(M39=A39,VLOOKUP(A39,LATotals!$C$3:$O$500,10),0)</f>
        <v>#N/A</v>
      </c>
      <c r="Q39" s="33" t="e">
        <f t="shared" si="7"/>
        <v>#N/A</v>
      </c>
      <c r="R39" s="63" t="e">
        <f t="shared" si="8"/>
        <v>#N/A</v>
      </c>
      <c r="S39" s="31" t="e">
        <f t="shared" si="9"/>
        <v>#N/A</v>
      </c>
      <c r="T39" s="40" t="e">
        <f t="shared" si="10"/>
        <v>#N/A</v>
      </c>
      <c r="U39" t="e">
        <f t="shared" si="11"/>
        <v>#N/A</v>
      </c>
      <c r="V39" t="e">
        <f t="shared" si="12"/>
        <v>#N/A</v>
      </c>
      <c r="W39" s="63" t="e">
        <f>IF(M39=A39,VLOOKUP(A39,LATotals!$C$3:$O$500,12),0)</f>
        <v>#N/A</v>
      </c>
      <c r="X39" s="31" t="e">
        <f>IF(M39=A39,VLOOKUP(A39,LATotals!$C$3:$O$500,13),0)</f>
        <v>#N/A</v>
      </c>
      <c r="Y39" s="40" t="e">
        <f t="shared" si="13"/>
        <v>#N/A</v>
      </c>
    </row>
    <row r="40" spans="1:25" x14ac:dyDescent="0.2">
      <c r="A40" s="106"/>
      <c r="F40"/>
      <c r="G40" s="3"/>
      <c r="H40" s="2"/>
      <c r="I40" s="12"/>
      <c r="J40" s="5"/>
      <c r="K40" s="5"/>
      <c r="L40" s="56"/>
      <c r="M40" s="34" t="e">
        <f>VLOOKUP(A40,LATotals!$C$3:$O$500,1)</f>
        <v>#N/A</v>
      </c>
      <c r="N40" s="33" t="e">
        <f>IF(M40=A40,VLOOKUP(A40,LATotals!$C$3:$O$500,8),0)</f>
        <v>#N/A</v>
      </c>
      <c r="O40" s="63" t="e">
        <f>IF(M40=A40,VLOOKUP(A40,LATotals!$C$3:$O$500,9),0)</f>
        <v>#N/A</v>
      </c>
      <c r="P40" s="63" t="e">
        <f>IF(M40=A40,VLOOKUP(A40,LATotals!$C$3:$O$500,10),0)</f>
        <v>#N/A</v>
      </c>
      <c r="Q40" s="33" t="e">
        <f t="shared" si="7"/>
        <v>#N/A</v>
      </c>
      <c r="R40" s="63" t="e">
        <f t="shared" si="8"/>
        <v>#N/A</v>
      </c>
      <c r="S40" s="31" t="e">
        <f t="shared" si="9"/>
        <v>#N/A</v>
      </c>
      <c r="T40" s="40" t="e">
        <f t="shared" si="10"/>
        <v>#N/A</v>
      </c>
      <c r="U40" t="e">
        <f t="shared" si="11"/>
        <v>#N/A</v>
      </c>
      <c r="V40" t="e">
        <f t="shared" si="12"/>
        <v>#N/A</v>
      </c>
      <c r="W40" s="63" t="e">
        <f>IF(M40=A40,VLOOKUP(A40,LATotals!$C$3:$O$500,12),0)</f>
        <v>#N/A</v>
      </c>
      <c r="X40" s="31" t="e">
        <f>IF(M40=A40,VLOOKUP(A40,LATotals!$C$3:$O$500,13),0)</f>
        <v>#N/A</v>
      </c>
      <c r="Y40" s="40" t="e">
        <f t="shared" si="13"/>
        <v>#N/A</v>
      </c>
    </row>
    <row r="41" spans="1:25" x14ac:dyDescent="0.2">
      <c r="A41" s="106"/>
      <c r="F41"/>
      <c r="G41" s="3"/>
      <c r="H41" s="2"/>
      <c r="I41" s="12"/>
      <c r="J41" s="5"/>
      <c r="K41" s="5"/>
      <c r="L41" s="56"/>
      <c r="M41" s="34" t="e">
        <f>VLOOKUP(A41,LATotals!$C$3:$O$500,1)</f>
        <v>#N/A</v>
      </c>
      <c r="N41" s="33" t="e">
        <f>IF(M41=A41,VLOOKUP(A41,LATotals!$C$3:$O$500,8),0)</f>
        <v>#N/A</v>
      </c>
      <c r="O41" s="63" t="e">
        <f>IF(M41=A41,VLOOKUP(A41,LATotals!$C$3:$O$500,9),0)</f>
        <v>#N/A</v>
      </c>
      <c r="P41" s="63" t="e">
        <f>IF(M41=A41,VLOOKUP(A41,LATotals!$C$3:$O$500,10),0)</f>
        <v>#N/A</v>
      </c>
      <c r="Q41" s="33" t="e">
        <f t="shared" si="7"/>
        <v>#N/A</v>
      </c>
      <c r="R41" s="63" t="e">
        <f t="shared" si="8"/>
        <v>#N/A</v>
      </c>
      <c r="S41" s="31" t="e">
        <f t="shared" si="9"/>
        <v>#N/A</v>
      </c>
      <c r="T41" s="40" t="e">
        <f t="shared" si="10"/>
        <v>#N/A</v>
      </c>
      <c r="U41" t="e">
        <f t="shared" si="11"/>
        <v>#N/A</v>
      </c>
      <c r="V41" t="e">
        <f t="shared" si="12"/>
        <v>#N/A</v>
      </c>
      <c r="W41" s="63" t="e">
        <f>IF(M41=A41,VLOOKUP(A41,LATotals!$C$3:$O$500,12),0)</f>
        <v>#N/A</v>
      </c>
      <c r="X41" s="31" t="e">
        <f>IF(M41=A41,VLOOKUP(A41,LATotals!$C$3:$O$500,13),0)</f>
        <v>#N/A</v>
      </c>
      <c r="Y41" s="40" t="e">
        <f t="shared" si="13"/>
        <v>#N/A</v>
      </c>
    </row>
    <row r="42" spans="1:25" x14ac:dyDescent="0.2">
      <c r="A42" s="106"/>
      <c r="F42"/>
      <c r="G42" s="3"/>
      <c r="H42" s="2"/>
      <c r="I42" s="12"/>
      <c r="J42" s="5"/>
      <c r="K42" s="5"/>
      <c r="L42" s="56"/>
      <c r="M42" s="34" t="e">
        <f>VLOOKUP(A42,LATotals!$C$3:$O$500,1)</f>
        <v>#N/A</v>
      </c>
      <c r="N42" s="33" t="e">
        <f>IF(M42=A42,VLOOKUP(A42,LATotals!$C$3:$O$500,8),0)</f>
        <v>#N/A</v>
      </c>
      <c r="O42" s="63" t="e">
        <f>IF(M42=A42,VLOOKUP(A42,LATotals!$C$3:$O$500,9),0)</f>
        <v>#N/A</v>
      </c>
      <c r="P42" s="63" t="e">
        <f>IF(M42=A42,VLOOKUP(A42,LATotals!$C$3:$O$500,10),0)</f>
        <v>#N/A</v>
      </c>
      <c r="Q42" s="33" t="e">
        <f t="shared" si="7"/>
        <v>#N/A</v>
      </c>
      <c r="R42" s="63" t="e">
        <f t="shared" si="8"/>
        <v>#N/A</v>
      </c>
      <c r="S42" s="31" t="e">
        <f t="shared" si="9"/>
        <v>#N/A</v>
      </c>
      <c r="T42" s="40" t="e">
        <f t="shared" si="10"/>
        <v>#N/A</v>
      </c>
      <c r="U42" t="e">
        <f t="shared" si="11"/>
        <v>#N/A</v>
      </c>
      <c r="V42" t="e">
        <f t="shared" si="12"/>
        <v>#N/A</v>
      </c>
      <c r="W42" s="63" t="e">
        <f>IF(M42=A42,VLOOKUP(A42,LATotals!$C$3:$O$500,12),0)</f>
        <v>#N/A</v>
      </c>
      <c r="X42" s="31" t="e">
        <f>IF(M42=A42,VLOOKUP(A42,LATotals!$C$3:$O$500,13),0)</f>
        <v>#N/A</v>
      </c>
      <c r="Y42" s="40" t="e">
        <f t="shared" si="13"/>
        <v>#N/A</v>
      </c>
    </row>
    <row r="43" spans="1:25" x14ac:dyDescent="0.2">
      <c r="A43" s="106"/>
      <c r="F43"/>
      <c r="G43" s="3"/>
      <c r="H43" s="2"/>
      <c r="I43" s="12"/>
      <c r="J43" s="5"/>
      <c r="K43" s="5"/>
      <c r="L43" s="56"/>
      <c r="M43" s="34" t="e">
        <f>VLOOKUP(A43,LATotals!$C$3:$O$500,1)</f>
        <v>#N/A</v>
      </c>
      <c r="N43" s="33" t="e">
        <f>IF(M43=A43,VLOOKUP(A43,LATotals!$C$3:$O$500,8),0)</f>
        <v>#N/A</v>
      </c>
      <c r="O43" s="63" t="e">
        <f>IF(M43=A43,VLOOKUP(A43,LATotals!$C$3:$O$500,9),0)</f>
        <v>#N/A</v>
      </c>
      <c r="P43" s="63" t="e">
        <f>IF(M43=A43,VLOOKUP(A43,LATotals!$C$3:$O$500,10),0)</f>
        <v>#N/A</v>
      </c>
      <c r="Q43" s="33" t="e">
        <f t="shared" si="7"/>
        <v>#N/A</v>
      </c>
      <c r="R43" s="63" t="e">
        <f t="shared" si="8"/>
        <v>#N/A</v>
      </c>
      <c r="S43" s="31" t="e">
        <f t="shared" si="9"/>
        <v>#N/A</v>
      </c>
      <c r="T43" s="40" t="e">
        <f t="shared" si="10"/>
        <v>#N/A</v>
      </c>
      <c r="U43" t="e">
        <f t="shared" si="11"/>
        <v>#N/A</v>
      </c>
      <c r="V43" t="e">
        <f t="shared" si="12"/>
        <v>#N/A</v>
      </c>
      <c r="W43" s="63" t="e">
        <f>IF(M43=A43,VLOOKUP(A43,LATotals!$C$3:$O$500,12),0)</f>
        <v>#N/A</v>
      </c>
      <c r="X43" s="31" t="e">
        <f>IF(M43=A43,VLOOKUP(A43,LATotals!$C$3:$O$500,13),0)</f>
        <v>#N/A</v>
      </c>
      <c r="Y43" s="40" t="e">
        <f t="shared" si="13"/>
        <v>#N/A</v>
      </c>
    </row>
    <row r="44" spans="1:25" x14ac:dyDescent="0.2">
      <c r="A44" s="106"/>
      <c r="F44"/>
      <c r="G44" s="3"/>
      <c r="H44" s="2"/>
      <c r="I44" s="12"/>
      <c r="J44" s="5"/>
      <c r="K44" s="5"/>
      <c r="L44" s="56"/>
      <c r="M44" s="34" t="e">
        <f>VLOOKUP(A44,LATotals!$C$3:$O$500,1)</f>
        <v>#N/A</v>
      </c>
      <c r="N44" s="33" t="e">
        <f>IF(M44=A44,VLOOKUP(A44,LATotals!$C$3:$O$500,8),0)</f>
        <v>#N/A</v>
      </c>
      <c r="O44" s="63" t="e">
        <f>IF(M44=A44,VLOOKUP(A44,LATotals!$C$3:$O$500,9),0)</f>
        <v>#N/A</v>
      </c>
      <c r="P44" s="63" t="e">
        <f>IF(M44=A44,VLOOKUP(A44,LATotals!$C$3:$O$500,10),0)</f>
        <v>#N/A</v>
      </c>
      <c r="Q44" s="33" t="e">
        <f t="shared" si="7"/>
        <v>#N/A</v>
      </c>
      <c r="R44" s="63" t="e">
        <f t="shared" si="8"/>
        <v>#N/A</v>
      </c>
      <c r="S44" s="31" t="e">
        <f t="shared" si="9"/>
        <v>#N/A</v>
      </c>
      <c r="T44" s="40" t="e">
        <f t="shared" si="10"/>
        <v>#N/A</v>
      </c>
      <c r="U44" t="e">
        <f t="shared" si="11"/>
        <v>#N/A</v>
      </c>
      <c r="V44" t="e">
        <f t="shared" si="12"/>
        <v>#N/A</v>
      </c>
      <c r="W44" s="63" t="e">
        <f>IF(M44=A44,VLOOKUP(A44,LATotals!$C$3:$O$500,12),0)</f>
        <v>#N/A</v>
      </c>
      <c r="X44" s="31" t="e">
        <f>IF(M44=A44,VLOOKUP(A44,LATotals!$C$3:$O$500,13),0)</f>
        <v>#N/A</v>
      </c>
      <c r="Y44" s="40" t="e">
        <f t="shared" si="13"/>
        <v>#N/A</v>
      </c>
    </row>
    <row r="45" spans="1:25" x14ac:dyDescent="0.2">
      <c r="A45" s="106"/>
      <c r="F45"/>
      <c r="G45" s="3"/>
      <c r="H45" s="2"/>
      <c r="I45" s="12"/>
      <c r="J45" s="5"/>
      <c r="K45" s="5"/>
      <c r="L45" s="56"/>
      <c r="M45" s="34" t="e">
        <f>VLOOKUP(A45,LATotals!$C$3:$O$500,1)</f>
        <v>#N/A</v>
      </c>
      <c r="N45" s="33" t="e">
        <f>IF(M45=A45,VLOOKUP(A45,LATotals!$C$3:$O$500,8),0)</f>
        <v>#N/A</v>
      </c>
      <c r="O45" s="63" t="e">
        <f>IF(M45=A45,VLOOKUP(A45,LATotals!$C$3:$O$500,9),0)</f>
        <v>#N/A</v>
      </c>
      <c r="P45" s="63" t="e">
        <f>IF(M45=A45,VLOOKUP(A45,LATotals!$C$3:$O$500,10),0)</f>
        <v>#N/A</v>
      </c>
      <c r="Q45" s="33" t="e">
        <f t="shared" si="7"/>
        <v>#N/A</v>
      </c>
      <c r="R45" s="63" t="e">
        <f t="shared" si="8"/>
        <v>#N/A</v>
      </c>
      <c r="S45" s="31" t="e">
        <f t="shared" si="9"/>
        <v>#N/A</v>
      </c>
      <c r="T45" s="40" t="e">
        <f t="shared" si="10"/>
        <v>#N/A</v>
      </c>
      <c r="U45" t="e">
        <f t="shared" si="11"/>
        <v>#N/A</v>
      </c>
      <c r="V45" t="e">
        <f t="shared" si="12"/>
        <v>#N/A</v>
      </c>
      <c r="W45" s="63" t="e">
        <f>IF(M45=A45,VLOOKUP(A45,LATotals!$C$3:$O$500,12),0)</f>
        <v>#N/A</v>
      </c>
      <c r="X45" s="31" t="e">
        <f>IF(M45=A45,VLOOKUP(A45,LATotals!$C$3:$O$500,13),0)</f>
        <v>#N/A</v>
      </c>
      <c r="Y45" s="40" t="e">
        <f t="shared" si="13"/>
        <v>#N/A</v>
      </c>
    </row>
    <row r="46" spans="1:25" x14ac:dyDescent="0.2">
      <c r="A46" s="106"/>
      <c r="F46"/>
      <c r="G46" s="3"/>
      <c r="H46" s="2"/>
      <c r="I46" s="12"/>
      <c r="J46" s="5"/>
      <c r="K46" s="5"/>
      <c r="L46" s="56"/>
      <c r="M46" s="34" t="e">
        <f>VLOOKUP(A46,LATotals!$C$3:$O$500,1)</f>
        <v>#N/A</v>
      </c>
      <c r="N46" s="33" t="e">
        <f>IF(M46=A46,VLOOKUP(A46,LATotals!$C$3:$O$500,8),0)</f>
        <v>#N/A</v>
      </c>
      <c r="O46" s="63" t="e">
        <f>IF(M46=A46,VLOOKUP(A46,LATotals!$C$3:$O$500,9),0)</f>
        <v>#N/A</v>
      </c>
      <c r="P46" s="63" t="e">
        <f>IF(M46=A46,VLOOKUP(A46,LATotals!$C$3:$O$500,10),0)</f>
        <v>#N/A</v>
      </c>
      <c r="Q46" s="33" t="e">
        <f t="shared" si="7"/>
        <v>#N/A</v>
      </c>
      <c r="R46" s="63" t="e">
        <f t="shared" si="8"/>
        <v>#N/A</v>
      </c>
      <c r="S46" s="31" t="e">
        <f t="shared" si="9"/>
        <v>#N/A</v>
      </c>
      <c r="T46" s="40" t="e">
        <f t="shared" si="10"/>
        <v>#N/A</v>
      </c>
      <c r="U46" t="e">
        <f t="shared" si="11"/>
        <v>#N/A</v>
      </c>
      <c r="V46" t="e">
        <f t="shared" si="12"/>
        <v>#N/A</v>
      </c>
      <c r="W46" s="63" t="e">
        <f>IF(M46=A46,VLOOKUP(A46,LATotals!$C$3:$O$500,12),0)</f>
        <v>#N/A</v>
      </c>
      <c r="X46" s="31" t="e">
        <f>IF(M46=A46,VLOOKUP(A46,LATotals!$C$3:$O$500,13),0)</f>
        <v>#N/A</v>
      </c>
      <c r="Y46" s="40" t="e">
        <f t="shared" si="13"/>
        <v>#N/A</v>
      </c>
    </row>
    <row r="47" spans="1:25" x14ac:dyDescent="0.2">
      <c r="A47" s="106"/>
      <c r="F47"/>
      <c r="G47" s="3"/>
      <c r="H47" s="2"/>
      <c r="I47" s="12"/>
      <c r="J47" s="5"/>
      <c r="K47" s="5"/>
      <c r="L47" s="56"/>
      <c r="M47" s="34" t="e">
        <f>VLOOKUP(A47,LATotals!$C$3:$O$500,1)</f>
        <v>#N/A</v>
      </c>
      <c r="N47" s="33" t="e">
        <f>IF(M47=A47,VLOOKUP(A47,LATotals!$C$3:$O$500,8),0)</f>
        <v>#N/A</v>
      </c>
      <c r="O47" s="63" t="e">
        <f>IF(M47=A47,VLOOKUP(A47,LATotals!$C$3:$O$500,9),0)</f>
        <v>#N/A</v>
      </c>
      <c r="P47" s="63" t="e">
        <f>IF(M47=A47,VLOOKUP(A47,LATotals!$C$3:$O$500,10),0)</f>
        <v>#N/A</v>
      </c>
      <c r="Q47" s="33" t="e">
        <f t="shared" si="7"/>
        <v>#N/A</v>
      </c>
      <c r="R47" s="63" t="e">
        <f t="shared" si="8"/>
        <v>#N/A</v>
      </c>
      <c r="S47" s="31" t="e">
        <f t="shared" si="9"/>
        <v>#N/A</v>
      </c>
      <c r="T47" s="40" t="e">
        <f t="shared" si="10"/>
        <v>#N/A</v>
      </c>
      <c r="U47" t="e">
        <f t="shared" si="11"/>
        <v>#N/A</v>
      </c>
      <c r="V47" t="e">
        <f t="shared" si="12"/>
        <v>#N/A</v>
      </c>
      <c r="W47" s="63" t="e">
        <f>IF(M47=A47,VLOOKUP(A47,LATotals!$C$3:$O$500,12),0)</f>
        <v>#N/A</v>
      </c>
      <c r="X47" s="31" t="e">
        <f>IF(M47=A47,VLOOKUP(A47,LATotals!$C$3:$O$500,13),0)</f>
        <v>#N/A</v>
      </c>
      <c r="Y47" s="40" t="e">
        <f t="shared" si="13"/>
        <v>#N/A</v>
      </c>
    </row>
    <row r="48" spans="1:25" x14ac:dyDescent="0.2">
      <c r="A48" s="106"/>
      <c r="F48"/>
      <c r="G48" s="3"/>
      <c r="H48" s="2"/>
      <c r="I48" s="12"/>
      <c r="J48" s="5"/>
      <c r="K48" s="5"/>
      <c r="L48" s="56"/>
      <c r="M48" s="34" t="e">
        <f>VLOOKUP(A48,LATotals!$C$3:$O$500,1)</f>
        <v>#N/A</v>
      </c>
      <c r="N48" s="33" t="e">
        <f>IF(M48=A48,VLOOKUP(A48,LATotals!$C$3:$O$500,8),0)</f>
        <v>#N/A</v>
      </c>
      <c r="O48" s="63" t="e">
        <f>IF(M48=A48,VLOOKUP(A48,LATotals!$C$3:$O$500,9),0)</f>
        <v>#N/A</v>
      </c>
      <c r="P48" s="63" t="e">
        <f>IF(M48=A48,VLOOKUP(A48,LATotals!$C$3:$O$500,10),0)</f>
        <v>#N/A</v>
      </c>
      <c r="Q48" s="33" t="e">
        <f t="shared" si="7"/>
        <v>#N/A</v>
      </c>
      <c r="R48" s="63" t="e">
        <f t="shared" si="8"/>
        <v>#N/A</v>
      </c>
      <c r="S48" s="31" t="e">
        <f t="shared" si="9"/>
        <v>#N/A</v>
      </c>
      <c r="T48" s="40" t="e">
        <f t="shared" si="10"/>
        <v>#N/A</v>
      </c>
      <c r="U48" t="e">
        <f t="shared" si="11"/>
        <v>#N/A</v>
      </c>
      <c r="V48" t="e">
        <f t="shared" si="12"/>
        <v>#N/A</v>
      </c>
      <c r="W48" s="63" t="e">
        <f>IF(M48=A48,VLOOKUP(A48,LATotals!$C$3:$O$500,12),0)</f>
        <v>#N/A</v>
      </c>
      <c r="X48" s="31" t="e">
        <f>IF(M48=A48,VLOOKUP(A48,LATotals!$C$3:$O$500,13),0)</f>
        <v>#N/A</v>
      </c>
      <c r="Y48" s="40" t="e">
        <f t="shared" si="13"/>
        <v>#N/A</v>
      </c>
    </row>
    <row r="49" spans="1:25" x14ac:dyDescent="0.2">
      <c r="A49" s="106"/>
      <c r="F49"/>
      <c r="G49" s="3"/>
      <c r="H49" s="2"/>
      <c r="I49" s="12"/>
      <c r="J49" s="5"/>
      <c r="K49" s="5"/>
      <c r="L49" s="56"/>
      <c r="M49" s="34" t="e">
        <f>VLOOKUP(A49,LATotals!$C$3:$O$500,1)</f>
        <v>#N/A</v>
      </c>
      <c r="N49" s="33" t="e">
        <f>IF(M49=A49,VLOOKUP(A49,LATotals!$C$3:$O$500,8),0)</f>
        <v>#N/A</v>
      </c>
      <c r="O49" s="63" t="e">
        <f>IF(M49=A49,VLOOKUP(A49,LATotals!$C$3:$O$500,9),0)</f>
        <v>#N/A</v>
      </c>
      <c r="P49" s="63" t="e">
        <f>IF(M49=A49,VLOOKUP(A49,LATotals!$C$3:$O$500,10),0)</f>
        <v>#N/A</v>
      </c>
      <c r="Q49" s="33" t="e">
        <f t="shared" si="7"/>
        <v>#N/A</v>
      </c>
      <c r="R49" s="63" t="e">
        <f t="shared" si="8"/>
        <v>#N/A</v>
      </c>
      <c r="S49" s="31" t="e">
        <f t="shared" si="9"/>
        <v>#N/A</v>
      </c>
      <c r="T49" s="40" t="e">
        <f t="shared" si="10"/>
        <v>#N/A</v>
      </c>
      <c r="U49" t="e">
        <f t="shared" si="11"/>
        <v>#N/A</v>
      </c>
      <c r="V49" t="e">
        <f t="shared" si="12"/>
        <v>#N/A</v>
      </c>
      <c r="W49" s="63" t="e">
        <f>IF(M49=A49,VLOOKUP(A49,LATotals!$C$3:$O$500,12),0)</f>
        <v>#N/A</v>
      </c>
      <c r="X49" s="31" t="e">
        <f>IF(M49=A49,VLOOKUP(A49,LATotals!$C$3:$O$500,13),0)</f>
        <v>#N/A</v>
      </c>
      <c r="Y49" s="40" t="e">
        <f t="shared" si="13"/>
        <v>#N/A</v>
      </c>
    </row>
    <row r="50" spans="1:25" x14ac:dyDescent="0.2">
      <c r="A50" s="106"/>
      <c r="F50"/>
      <c r="G50" s="3"/>
      <c r="H50" s="2"/>
      <c r="I50" s="12"/>
      <c r="J50" s="5"/>
      <c r="K50" s="5"/>
      <c r="L50" s="56"/>
      <c r="M50" s="34" t="e">
        <f>VLOOKUP(A50,LATotals!$C$3:$O$500,1)</f>
        <v>#N/A</v>
      </c>
      <c r="N50" s="33" t="e">
        <f>IF(M50=A50,VLOOKUP(A50,LATotals!$C$3:$O$500,8),0)</f>
        <v>#N/A</v>
      </c>
      <c r="O50" s="63" t="e">
        <f>IF(M50=A50,VLOOKUP(A50,LATotals!$C$3:$O$500,9),0)</f>
        <v>#N/A</v>
      </c>
      <c r="P50" s="63" t="e">
        <f>IF(M50=A50,VLOOKUP(A50,LATotals!$C$3:$O$500,10),0)</f>
        <v>#N/A</v>
      </c>
      <c r="Q50" s="33" t="e">
        <f t="shared" si="7"/>
        <v>#N/A</v>
      </c>
      <c r="R50" s="63" t="e">
        <f t="shared" si="8"/>
        <v>#N/A</v>
      </c>
      <c r="S50" s="31" t="e">
        <f t="shared" si="9"/>
        <v>#N/A</v>
      </c>
      <c r="T50" s="40" t="e">
        <f t="shared" si="10"/>
        <v>#N/A</v>
      </c>
      <c r="U50" t="e">
        <f t="shared" si="11"/>
        <v>#N/A</v>
      </c>
      <c r="V50" t="e">
        <f t="shared" si="12"/>
        <v>#N/A</v>
      </c>
      <c r="W50" s="63" t="e">
        <f>IF(M50=A50,VLOOKUP(A50,LATotals!$C$3:$O$500,12),0)</f>
        <v>#N/A</v>
      </c>
      <c r="X50" s="31" t="e">
        <f>IF(M50=A50,VLOOKUP(A50,LATotals!$C$3:$O$500,13),0)</f>
        <v>#N/A</v>
      </c>
      <c r="Y50" s="40" t="e">
        <f t="shared" si="13"/>
        <v>#N/A</v>
      </c>
    </row>
    <row r="51" spans="1:25" x14ac:dyDescent="0.2">
      <c r="A51" s="106"/>
      <c r="F51"/>
      <c r="G51" s="3"/>
      <c r="H51" s="2"/>
      <c r="I51" s="12"/>
      <c r="J51" s="5"/>
      <c r="K51" s="5"/>
      <c r="L51" s="56"/>
      <c r="M51" s="34" t="e">
        <f>VLOOKUP(A51,LATotals!$C$3:$O$500,1)</f>
        <v>#N/A</v>
      </c>
      <c r="N51" s="33" t="e">
        <f>IF(M51=A51,VLOOKUP(A51,LATotals!$C$3:$O$500,8),0)</f>
        <v>#N/A</v>
      </c>
      <c r="O51" s="63" t="e">
        <f>IF(M51=A51,VLOOKUP(A51,LATotals!$C$3:$O$500,9),0)</f>
        <v>#N/A</v>
      </c>
      <c r="P51" s="63" t="e">
        <f>IF(M51=A51,VLOOKUP(A51,LATotals!$C$3:$O$500,10),0)</f>
        <v>#N/A</v>
      </c>
      <c r="Q51" s="33" t="e">
        <f t="shared" si="7"/>
        <v>#N/A</v>
      </c>
      <c r="R51" s="63" t="e">
        <f t="shared" si="8"/>
        <v>#N/A</v>
      </c>
      <c r="S51" s="31" t="e">
        <f t="shared" si="9"/>
        <v>#N/A</v>
      </c>
      <c r="T51" s="40" t="e">
        <f t="shared" si="10"/>
        <v>#N/A</v>
      </c>
      <c r="U51" t="e">
        <f t="shared" si="11"/>
        <v>#N/A</v>
      </c>
      <c r="V51" t="e">
        <f t="shared" si="12"/>
        <v>#N/A</v>
      </c>
      <c r="W51" s="63" t="e">
        <f>IF(M51=A51,VLOOKUP(A51,LATotals!$C$3:$O$500,12),0)</f>
        <v>#N/A</v>
      </c>
      <c r="X51" s="31" t="e">
        <f>IF(M51=A51,VLOOKUP(A51,LATotals!$C$3:$O$500,13),0)</f>
        <v>#N/A</v>
      </c>
      <c r="Y51" s="40" t="e">
        <f t="shared" si="13"/>
        <v>#N/A</v>
      </c>
    </row>
    <row r="52" spans="1:25" x14ac:dyDescent="0.2">
      <c r="A52" s="106"/>
      <c r="F52"/>
      <c r="G52" s="3"/>
      <c r="H52" s="2"/>
      <c r="I52" s="12"/>
      <c r="J52" s="5"/>
      <c r="K52" s="5"/>
      <c r="L52" s="56"/>
      <c r="M52" s="34" t="e">
        <f>VLOOKUP(A52,LATotals!$C$3:$O$500,1)</f>
        <v>#N/A</v>
      </c>
      <c r="N52" s="33" t="e">
        <f>IF(M52=A52,VLOOKUP(A52,LATotals!$C$3:$O$500,8),0)</f>
        <v>#N/A</v>
      </c>
      <c r="O52" s="63" t="e">
        <f>IF(M52=A52,VLOOKUP(A52,LATotals!$C$3:$O$500,9),0)</f>
        <v>#N/A</v>
      </c>
      <c r="P52" s="63" t="e">
        <f>IF(M52=A52,VLOOKUP(A52,LATotals!$C$3:$O$500,10),0)</f>
        <v>#N/A</v>
      </c>
      <c r="Q52" s="33" t="e">
        <f t="shared" si="7"/>
        <v>#N/A</v>
      </c>
      <c r="R52" s="63" t="e">
        <f t="shared" si="8"/>
        <v>#N/A</v>
      </c>
      <c r="S52" s="31" t="e">
        <f t="shared" si="9"/>
        <v>#N/A</v>
      </c>
      <c r="T52" s="40" t="e">
        <f t="shared" si="10"/>
        <v>#N/A</v>
      </c>
      <c r="U52" t="e">
        <f t="shared" si="11"/>
        <v>#N/A</v>
      </c>
      <c r="V52" t="e">
        <f t="shared" si="12"/>
        <v>#N/A</v>
      </c>
      <c r="W52" s="63" t="e">
        <f>IF(M52=A52,VLOOKUP(A52,LATotals!$C$3:$O$500,12),0)</f>
        <v>#N/A</v>
      </c>
      <c r="X52" s="31" t="e">
        <f>IF(M52=A52,VLOOKUP(A52,LATotals!$C$3:$O$500,13),0)</f>
        <v>#N/A</v>
      </c>
      <c r="Y52" s="40" t="e">
        <f t="shared" si="13"/>
        <v>#N/A</v>
      </c>
    </row>
    <row r="53" spans="1:25" x14ac:dyDescent="0.2">
      <c r="A53" s="106"/>
      <c r="F53"/>
      <c r="G53" s="3"/>
      <c r="H53" s="2"/>
      <c r="I53" s="12"/>
      <c r="J53" s="5"/>
      <c r="K53" s="5"/>
      <c r="L53" s="56"/>
      <c r="M53" s="34" t="e">
        <f>VLOOKUP(A53,LATotals!$C$3:$O$500,1)</f>
        <v>#N/A</v>
      </c>
      <c r="N53" s="33" t="e">
        <f>IF(M53=A53,VLOOKUP(A53,LATotals!$C$3:$O$500,8),0)</f>
        <v>#N/A</v>
      </c>
      <c r="O53" s="63" t="e">
        <f>IF(M53=A53,VLOOKUP(A53,LATotals!$C$3:$O$500,9),0)</f>
        <v>#N/A</v>
      </c>
      <c r="P53" s="63" t="e">
        <f>IF(M53=A53,VLOOKUP(A53,LATotals!$C$3:$O$500,10),0)</f>
        <v>#N/A</v>
      </c>
      <c r="Q53" s="33" t="e">
        <f t="shared" si="7"/>
        <v>#N/A</v>
      </c>
      <c r="R53" s="63" t="e">
        <f t="shared" si="8"/>
        <v>#N/A</v>
      </c>
      <c r="S53" s="31" t="e">
        <f t="shared" si="9"/>
        <v>#N/A</v>
      </c>
      <c r="T53" s="40" t="e">
        <f t="shared" si="10"/>
        <v>#N/A</v>
      </c>
      <c r="U53" t="e">
        <f t="shared" si="11"/>
        <v>#N/A</v>
      </c>
      <c r="V53" t="e">
        <f t="shared" si="12"/>
        <v>#N/A</v>
      </c>
      <c r="W53" s="63" t="e">
        <f>IF(M53=A53,VLOOKUP(A53,LATotals!$C$3:$O$500,12),0)</f>
        <v>#N/A</v>
      </c>
      <c r="X53" s="31" t="e">
        <f>IF(M53=A53,VLOOKUP(A53,LATotals!$C$3:$O$500,13),0)</f>
        <v>#N/A</v>
      </c>
      <c r="Y53" s="40" t="e">
        <f t="shared" si="13"/>
        <v>#N/A</v>
      </c>
    </row>
    <row r="54" spans="1:25" x14ac:dyDescent="0.2">
      <c r="A54" s="106"/>
      <c r="F54"/>
      <c r="G54" s="3"/>
      <c r="H54" s="2"/>
      <c r="I54" s="12"/>
      <c r="J54" s="5"/>
      <c r="K54" s="5"/>
      <c r="L54" s="56"/>
      <c r="M54" s="34" t="e">
        <f>VLOOKUP(A54,LATotals!$C$3:$O$500,1)</f>
        <v>#N/A</v>
      </c>
      <c r="N54" s="33" t="e">
        <f>IF(M54=A54,VLOOKUP(A54,LATotals!$C$3:$O$500,8),0)</f>
        <v>#N/A</v>
      </c>
      <c r="O54" s="63" t="e">
        <f>IF(M54=A54,VLOOKUP(A54,LATotals!$C$3:$O$500,9),0)</f>
        <v>#N/A</v>
      </c>
      <c r="P54" s="63" t="e">
        <f>IF(M54=A54,VLOOKUP(A54,LATotals!$C$3:$O$500,10),0)</f>
        <v>#N/A</v>
      </c>
      <c r="Q54" s="33" t="e">
        <f t="shared" si="7"/>
        <v>#N/A</v>
      </c>
      <c r="R54" s="63" t="e">
        <f t="shared" si="8"/>
        <v>#N/A</v>
      </c>
      <c r="S54" s="31" t="e">
        <f t="shared" si="9"/>
        <v>#N/A</v>
      </c>
      <c r="T54" s="40" t="e">
        <f t="shared" si="10"/>
        <v>#N/A</v>
      </c>
      <c r="U54" t="e">
        <f t="shared" si="11"/>
        <v>#N/A</v>
      </c>
      <c r="V54" t="e">
        <f t="shared" si="12"/>
        <v>#N/A</v>
      </c>
      <c r="W54" s="63" t="e">
        <f>IF(M54=A54,VLOOKUP(A54,LATotals!$C$3:$O$500,12),0)</f>
        <v>#N/A</v>
      </c>
      <c r="X54" s="31" t="e">
        <f>IF(M54=A54,VLOOKUP(A54,LATotals!$C$3:$O$500,13),0)</f>
        <v>#N/A</v>
      </c>
      <c r="Y54" s="40" t="e">
        <f t="shared" si="13"/>
        <v>#N/A</v>
      </c>
    </row>
    <row r="55" spans="1:25" x14ac:dyDescent="0.2">
      <c r="A55" s="106"/>
      <c r="F55"/>
      <c r="G55" s="3"/>
      <c r="H55" s="2"/>
      <c r="I55" s="12"/>
      <c r="J55" s="5"/>
      <c r="K55" s="5"/>
      <c r="L55" s="56"/>
      <c r="M55" s="34" t="e">
        <f>VLOOKUP(A55,LATotals!$C$3:$O$500,1)</f>
        <v>#N/A</v>
      </c>
      <c r="N55" s="33" t="e">
        <f>IF(M55=A55,VLOOKUP(A55,LATotals!$C$3:$O$500,8),0)</f>
        <v>#N/A</v>
      </c>
      <c r="O55" s="63" t="e">
        <f>IF(M55=A55,VLOOKUP(A55,LATotals!$C$3:$O$500,9),0)</f>
        <v>#N/A</v>
      </c>
      <c r="P55" s="63" t="e">
        <f>IF(M55=A55,VLOOKUP(A55,LATotals!$C$3:$O$500,10),0)</f>
        <v>#N/A</v>
      </c>
      <c r="Q55" s="33" t="e">
        <f t="shared" si="7"/>
        <v>#N/A</v>
      </c>
      <c r="R55" s="63" t="e">
        <f t="shared" si="8"/>
        <v>#N/A</v>
      </c>
      <c r="S55" s="31" t="e">
        <f t="shared" si="9"/>
        <v>#N/A</v>
      </c>
      <c r="T55" s="40" t="e">
        <f t="shared" si="10"/>
        <v>#N/A</v>
      </c>
      <c r="U55" t="e">
        <f t="shared" si="11"/>
        <v>#N/A</v>
      </c>
      <c r="V55" t="e">
        <f t="shared" si="12"/>
        <v>#N/A</v>
      </c>
      <c r="W55" s="63" t="e">
        <f>IF(M55=A55,VLOOKUP(A55,LATotals!$C$3:$O$500,12),0)</f>
        <v>#N/A</v>
      </c>
      <c r="X55" s="31" t="e">
        <f>IF(M55=A55,VLOOKUP(A55,LATotals!$C$3:$O$500,13),0)</f>
        <v>#N/A</v>
      </c>
      <c r="Y55" s="40" t="e">
        <f t="shared" si="13"/>
        <v>#N/A</v>
      </c>
    </row>
    <row r="56" spans="1:25" x14ac:dyDescent="0.2">
      <c r="A56" s="106"/>
      <c r="F56"/>
      <c r="G56" s="3"/>
      <c r="H56" s="2"/>
      <c r="I56" s="12"/>
      <c r="J56" s="5"/>
      <c r="K56" s="5"/>
      <c r="L56" s="56"/>
      <c r="M56" s="34" t="e">
        <f>VLOOKUP(A56,LATotals!$C$3:$O$500,1)</f>
        <v>#N/A</v>
      </c>
      <c r="N56" s="33" t="e">
        <f>IF(M56=A56,VLOOKUP(A56,LATotals!$C$3:$O$500,8),0)</f>
        <v>#N/A</v>
      </c>
      <c r="O56" s="63" t="e">
        <f>IF(M56=A56,VLOOKUP(A56,LATotals!$C$3:$O$500,9),0)</f>
        <v>#N/A</v>
      </c>
      <c r="P56" s="63" t="e">
        <f>IF(M56=A56,VLOOKUP(A56,LATotals!$C$3:$O$500,10),0)</f>
        <v>#N/A</v>
      </c>
      <c r="Q56" s="33" t="e">
        <f t="shared" si="7"/>
        <v>#N/A</v>
      </c>
      <c r="R56" s="63" t="e">
        <f t="shared" si="8"/>
        <v>#N/A</v>
      </c>
      <c r="S56" s="31" t="e">
        <f t="shared" si="9"/>
        <v>#N/A</v>
      </c>
      <c r="T56" s="40" t="e">
        <f t="shared" si="10"/>
        <v>#N/A</v>
      </c>
      <c r="U56" t="e">
        <f t="shared" si="11"/>
        <v>#N/A</v>
      </c>
      <c r="V56" t="e">
        <f t="shared" si="12"/>
        <v>#N/A</v>
      </c>
      <c r="W56" s="63" t="e">
        <f>IF(M56=A56,VLOOKUP(A56,LATotals!$C$3:$O$500,12),0)</f>
        <v>#N/A</v>
      </c>
      <c r="X56" s="31" t="e">
        <f>IF(M56=A56,VLOOKUP(A56,LATotals!$C$3:$O$500,13),0)</f>
        <v>#N/A</v>
      </c>
      <c r="Y56" s="40" t="e">
        <f t="shared" si="13"/>
        <v>#N/A</v>
      </c>
    </row>
    <row r="57" spans="1:25" x14ac:dyDescent="0.2">
      <c r="A57" s="106"/>
      <c r="F57"/>
      <c r="G57" s="3"/>
      <c r="H57" s="2"/>
      <c r="I57" s="12"/>
      <c r="J57" s="5"/>
      <c r="K57" s="5"/>
      <c r="L57" s="56"/>
      <c r="M57" s="34" t="e">
        <f>VLOOKUP(A57,LATotals!$C$3:$O$500,1)</f>
        <v>#N/A</v>
      </c>
      <c r="N57" s="33" t="e">
        <f>IF(M57=A57,VLOOKUP(A57,LATotals!$C$3:$O$500,8),0)</f>
        <v>#N/A</v>
      </c>
      <c r="O57" s="63" t="e">
        <f>IF(M57=A57,VLOOKUP(A57,LATotals!$C$3:$O$500,9),0)</f>
        <v>#N/A</v>
      </c>
      <c r="P57" s="63" t="e">
        <f>IF(M57=A57,VLOOKUP(A57,LATotals!$C$3:$O$500,10),0)</f>
        <v>#N/A</v>
      </c>
      <c r="Q57" s="33" t="e">
        <f t="shared" si="7"/>
        <v>#N/A</v>
      </c>
      <c r="R57" s="63" t="e">
        <f t="shared" si="8"/>
        <v>#N/A</v>
      </c>
      <c r="S57" s="31" t="e">
        <f t="shared" si="9"/>
        <v>#N/A</v>
      </c>
      <c r="T57" s="40" t="e">
        <f t="shared" si="10"/>
        <v>#N/A</v>
      </c>
      <c r="U57" t="e">
        <f t="shared" si="11"/>
        <v>#N/A</v>
      </c>
      <c r="V57" t="e">
        <f t="shared" si="12"/>
        <v>#N/A</v>
      </c>
      <c r="W57" s="63" t="e">
        <f>IF(M57=A57,VLOOKUP(A57,LATotals!$C$3:$O$500,12),0)</f>
        <v>#N/A</v>
      </c>
      <c r="X57" s="31" t="e">
        <f>IF(M57=A57,VLOOKUP(A57,LATotals!$C$3:$O$500,13),0)</f>
        <v>#N/A</v>
      </c>
      <c r="Y57" s="40" t="e">
        <f t="shared" si="13"/>
        <v>#N/A</v>
      </c>
    </row>
    <row r="58" spans="1:25" x14ac:dyDescent="0.2">
      <c r="A58" s="106"/>
      <c r="F58"/>
      <c r="G58" s="3"/>
      <c r="H58" s="2"/>
      <c r="I58" s="12"/>
      <c r="J58" s="5"/>
      <c r="K58" s="5"/>
      <c r="L58" s="56"/>
      <c r="M58" s="34" t="e">
        <f>VLOOKUP(A58,LATotals!$C$3:$O$500,1)</f>
        <v>#N/A</v>
      </c>
      <c r="N58" s="33" t="e">
        <f>IF(M58=A58,VLOOKUP(A58,LATotals!$C$3:$O$500,8),0)</f>
        <v>#N/A</v>
      </c>
      <c r="O58" s="63" t="e">
        <f>IF(M58=A58,VLOOKUP(A58,LATotals!$C$3:$O$500,9),0)</f>
        <v>#N/A</v>
      </c>
      <c r="P58" s="63" t="e">
        <f>IF(M58=A58,VLOOKUP(A58,LATotals!$C$3:$O$500,10),0)</f>
        <v>#N/A</v>
      </c>
      <c r="Q58" s="33" t="e">
        <f t="shared" si="7"/>
        <v>#N/A</v>
      </c>
      <c r="R58" s="63" t="e">
        <f t="shared" si="8"/>
        <v>#N/A</v>
      </c>
      <c r="S58" s="31" t="e">
        <f t="shared" si="9"/>
        <v>#N/A</v>
      </c>
      <c r="T58" s="40" t="e">
        <f t="shared" si="10"/>
        <v>#N/A</v>
      </c>
      <c r="U58" t="e">
        <f t="shared" si="11"/>
        <v>#N/A</v>
      </c>
      <c r="V58" t="e">
        <f t="shared" si="12"/>
        <v>#N/A</v>
      </c>
      <c r="W58" s="63" t="e">
        <f>IF(M58=A58,VLOOKUP(A58,LATotals!$C$3:$O$500,12),0)</f>
        <v>#N/A</v>
      </c>
      <c r="X58" s="31" t="e">
        <f>IF(M58=A58,VLOOKUP(A58,LATotals!$C$3:$O$500,13),0)</f>
        <v>#N/A</v>
      </c>
      <c r="Y58" s="40" t="e">
        <f t="shared" si="13"/>
        <v>#N/A</v>
      </c>
    </row>
    <row r="59" spans="1:25" x14ac:dyDescent="0.2">
      <c r="A59" s="106"/>
      <c r="F59"/>
      <c r="G59" s="3"/>
      <c r="H59" s="2"/>
      <c r="I59" s="12"/>
      <c r="J59" s="5"/>
      <c r="K59" s="5"/>
      <c r="L59" s="56"/>
      <c r="M59" s="34" t="e">
        <f>VLOOKUP(A59,LATotals!$C$3:$O$500,1)</f>
        <v>#N/A</v>
      </c>
      <c r="N59" s="33" t="e">
        <f>IF(M59=A59,VLOOKUP(A59,LATotals!$C$3:$O$500,8),0)</f>
        <v>#N/A</v>
      </c>
      <c r="O59" s="63" t="e">
        <f>IF(M59=A59,VLOOKUP(A59,LATotals!$C$3:$O$500,9),0)</f>
        <v>#N/A</v>
      </c>
      <c r="P59" s="63" t="e">
        <f>IF(M59=A59,VLOOKUP(A59,LATotals!$C$3:$O$500,10),0)</f>
        <v>#N/A</v>
      </c>
      <c r="Q59" s="33" t="e">
        <f t="shared" si="7"/>
        <v>#N/A</v>
      </c>
      <c r="R59" s="63" t="e">
        <f t="shared" si="8"/>
        <v>#N/A</v>
      </c>
      <c r="S59" s="31" t="e">
        <f t="shared" si="9"/>
        <v>#N/A</v>
      </c>
      <c r="T59" s="40" t="e">
        <f t="shared" si="10"/>
        <v>#N/A</v>
      </c>
      <c r="U59" t="e">
        <f t="shared" si="11"/>
        <v>#N/A</v>
      </c>
      <c r="V59" t="e">
        <f t="shared" si="12"/>
        <v>#N/A</v>
      </c>
      <c r="W59" s="63" t="e">
        <f>IF(M59=A59,VLOOKUP(A59,LATotals!$C$3:$O$500,12),0)</f>
        <v>#N/A</v>
      </c>
      <c r="X59" s="31" t="e">
        <f>IF(M59=A59,VLOOKUP(A59,LATotals!$C$3:$O$500,13),0)</f>
        <v>#N/A</v>
      </c>
      <c r="Y59" s="40" t="e">
        <f t="shared" si="13"/>
        <v>#N/A</v>
      </c>
    </row>
    <row r="60" spans="1:25" x14ac:dyDescent="0.2">
      <c r="A60" s="106"/>
      <c r="F60"/>
      <c r="G60" s="3"/>
      <c r="H60" s="2"/>
      <c r="I60" s="12"/>
      <c r="J60" s="5"/>
      <c r="K60" s="5"/>
      <c r="L60" s="56"/>
      <c r="M60" s="34" t="e">
        <f>VLOOKUP(A60,LATotals!$C$3:$O$500,1)</f>
        <v>#N/A</v>
      </c>
      <c r="N60" s="33" t="e">
        <f>IF(M60=A60,VLOOKUP(A60,LATotals!$C$3:$O$500,8),0)</f>
        <v>#N/A</v>
      </c>
      <c r="O60" s="63" t="e">
        <f>IF(M60=A60,VLOOKUP(A60,LATotals!$C$3:$O$500,9),0)</f>
        <v>#N/A</v>
      </c>
      <c r="P60" s="63" t="e">
        <f>IF(M60=A60,VLOOKUP(A60,LATotals!$C$3:$O$500,10),0)</f>
        <v>#N/A</v>
      </c>
      <c r="Q60" s="33" t="e">
        <f t="shared" si="7"/>
        <v>#N/A</v>
      </c>
      <c r="R60" s="63" t="e">
        <f t="shared" si="8"/>
        <v>#N/A</v>
      </c>
      <c r="S60" s="31" t="e">
        <f t="shared" si="9"/>
        <v>#N/A</v>
      </c>
      <c r="T60" s="40" t="e">
        <f t="shared" si="10"/>
        <v>#N/A</v>
      </c>
      <c r="U60" t="e">
        <f t="shared" si="11"/>
        <v>#N/A</v>
      </c>
      <c r="V60" t="e">
        <f t="shared" si="12"/>
        <v>#N/A</v>
      </c>
      <c r="W60" s="63" t="e">
        <f>IF(M60=A60,VLOOKUP(A60,LATotals!$C$3:$O$500,12),0)</f>
        <v>#N/A</v>
      </c>
      <c r="X60" s="31" t="e">
        <f>IF(M60=A60,VLOOKUP(A60,LATotals!$C$3:$O$500,13),0)</f>
        <v>#N/A</v>
      </c>
      <c r="Y60" s="40" t="e">
        <f t="shared" si="13"/>
        <v>#N/A</v>
      </c>
    </row>
    <row r="61" spans="1:25" x14ac:dyDescent="0.2">
      <c r="A61" s="106"/>
      <c r="F61"/>
      <c r="G61" s="3"/>
      <c r="H61" s="2"/>
      <c r="I61" s="12"/>
      <c r="J61" s="5"/>
      <c r="K61" s="5"/>
      <c r="L61" s="56"/>
      <c r="M61" s="34" t="e">
        <f>VLOOKUP(A61,LATotals!$C$3:$O$500,1)</f>
        <v>#N/A</v>
      </c>
      <c r="N61" s="33" t="e">
        <f>IF(M61=A61,VLOOKUP(A61,LATotals!$C$3:$O$500,8),0)</f>
        <v>#N/A</v>
      </c>
      <c r="O61" s="63" t="e">
        <f>IF(M61=A61,VLOOKUP(A61,LATotals!$C$3:$O$500,9),0)</f>
        <v>#N/A</v>
      </c>
      <c r="P61" s="63" t="e">
        <f>IF(M61=A61,VLOOKUP(A61,LATotals!$C$3:$O$500,10),0)</f>
        <v>#N/A</v>
      </c>
      <c r="Q61" s="33" t="e">
        <f t="shared" si="7"/>
        <v>#N/A</v>
      </c>
      <c r="R61" s="63" t="e">
        <f t="shared" si="8"/>
        <v>#N/A</v>
      </c>
      <c r="S61" s="31" t="e">
        <f t="shared" si="9"/>
        <v>#N/A</v>
      </c>
      <c r="T61" s="40" t="e">
        <f t="shared" si="10"/>
        <v>#N/A</v>
      </c>
      <c r="U61" t="e">
        <f t="shared" si="11"/>
        <v>#N/A</v>
      </c>
      <c r="V61" t="e">
        <f t="shared" si="12"/>
        <v>#N/A</v>
      </c>
      <c r="W61" s="63" t="e">
        <f>IF(M61=A61,VLOOKUP(A61,LATotals!$C$3:$O$500,12),0)</f>
        <v>#N/A</v>
      </c>
      <c r="X61" s="31" t="e">
        <f>IF(M61=A61,VLOOKUP(A61,LATotals!$C$3:$O$500,13),0)</f>
        <v>#N/A</v>
      </c>
      <c r="Y61" s="40" t="e">
        <f t="shared" si="13"/>
        <v>#N/A</v>
      </c>
    </row>
    <row r="62" spans="1:25" x14ac:dyDescent="0.2">
      <c r="A62" s="106"/>
      <c r="F62"/>
      <c r="G62" s="3"/>
      <c r="H62" s="2"/>
      <c r="I62" s="12"/>
      <c r="J62" s="5"/>
      <c r="K62" s="5"/>
      <c r="L62" s="56"/>
      <c r="M62" s="34" t="e">
        <f>VLOOKUP(A62,LATotals!$C$3:$O$500,1)</f>
        <v>#N/A</v>
      </c>
      <c r="N62" s="33" t="e">
        <f>IF(M62=A62,VLOOKUP(A62,LATotals!$C$3:$O$500,8),0)</f>
        <v>#N/A</v>
      </c>
      <c r="O62" s="63" t="e">
        <f>IF(M62=A62,VLOOKUP(A62,LATotals!$C$3:$O$500,9),0)</f>
        <v>#N/A</v>
      </c>
      <c r="P62" s="63" t="e">
        <f>IF(M62=A62,VLOOKUP(A62,LATotals!$C$3:$O$500,10),0)</f>
        <v>#N/A</v>
      </c>
      <c r="Q62" s="33" t="e">
        <f t="shared" si="7"/>
        <v>#N/A</v>
      </c>
      <c r="R62" s="63" t="e">
        <f t="shared" si="8"/>
        <v>#N/A</v>
      </c>
      <c r="S62" s="31" t="e">
        <f t="shared" si="9"/>
        <v>#N/A</v>
      </c>
      <c r="T62" s="40" t="e">
        <f t="shared" si="10"/>
        <v>#N/A</v>
      </c>
      <c r="U62" t="e">
        <f t="shared" si="11"/>
        <v>#N/A</v>
      </c>
      <c r="V62" t="e">
        <f t="shared" si="12"/>
        <v>#N/A</v>
      </c>
      <c r="W62" s="63" t="e">
        <f>IF(M62=A62,VLOOKUP(A62,LATotals!$C$3:$O$500,12),0)</f>
        <v>#N/A</v>
      </c>
      <c r="X62" s="31" t="e">
        <f>IF(M62=A62,VLOOKUP(A62,LATotals!$C$3:$O$500,13),0)</f>
        <v>#N/A</v>
      </c>
      <c r="Y62" s="40" t="e">
        <f t="shared" si="13"/>
        <v>#N/A</v>
      </c>
    </row>
    <row r="63" spans="1:25" x14ac:dyDescent="0.2">
      <c r="A63" s="106"/>
      <c r="F63"/>
      <c r="G63" s="3"/>
      <c r="H63" s="2"/>
      <c r="I63" s="12"/>
      <c r="J63" s="5"/>
      <c r="K63" s="5"/>
      <c r="L63" s="56"/>
      <c r="M63" s="34" t="e">
        <f>VLOOKUP(A63,LATotals!$C$3:$O$500,1)</f>
        <v>#N/A</v>
      </c>
      <c r="N63" s="33" t="e">
        <f>IF(M63=A63,VLOOKUP(A63,LATotals!$C$3:$O$500,8),0)</f>
        <v>#N/A</v>
      </c>
      <c r="O63" s="63" t="e">
        <f>IF(M63=A63,VLOOKUP(A63,LATotals!$C$3:$O$500,9),0)</f>
        <v>#N/A</v>
      </c>
      <c r="P63" s="63" t="e">
        <f>IF(M63=A63,VLOOKUP(A63,LATotals!$C$3:$O$500,10),0)</f>
        <v>#N/A</v>
      </c>
      <c r="Q63" s="33" t="e">
        <f t="shared" si="7"/>
        <v>#N/A</v>
      </c>
      <c r="R63" s="63" t="e">
        <f t="shared" si="8"/>
        <v>#N/A</v>
      </c>
      <c r="S63" s="31" t="e">
        <f t="shared" si="9"/>
        <v>#N/A</v>
      </c>
      <c r="T63" s="40" t="e">
        <f t="shared" si="10"/>
        <v>#N/A</v>
      </c>
      <c r="U63" t="e">
        <f t="shared" si="11"/>
        <v>#N/A</v>
      </c>
      <c r="V63" t="e">
        <f t="shared" si="12"/>
        <v>#N/A</v>
      </c>
      <c r="W63" s="63" t="e">
        <f>IF(M63=A63,VLOOKUP(A63,LATotals!$C$3:$O$500,12),0)</f>
        <v>#N/A</v>
      </c>
      <c r="X63" s="31" t="e">
        <f>IF(M63=A63,VLOOKUP(A63,LATotals!$C$3:$O$500,13),0)</f>
        <v>#N/A</v>
      </c>
      <c r="Y63" s="40" t="e">
        <f t="shared" si="13"/>
        <v>#N/A</v>
      </c>
    </row>
    <row r="64" spans="1:25" x14ac:dyDescent="0.2">
      <c r="A64" s="106"/>
      <c r="F64"/>
      <c r="G64" s="3"/>
      <c r="H64" s="2"/>
      <c r="I64" s="12"/>
      <c r="J64" s="5"/>
      <c r="K64" s="5"/>
      <c r="L64" s="56"/>
      <c r="M64" s="34" t="e">
        <f>VLOOKUP(A64,LATotals!$C$3:$O$500,1)</f>
        <v>#N/A</v>
      </c>
      <c r="N64" s="33" t="e">
        <f>IF(M64=A64,VLOOKUP(A64,LATotals!$C$3:$O$500,8),0)</f>
        <v>#N/A</v>
      </c>
      <c r="O64" s="63" t="e">
        <f>IF(M64=A64,VLOOKUP(A64,LATotals!$C$3:$O$500,9),0)</f>
        <v>#N/A</v>
      </c>
      <c r="P64" s="63" t="e">
        <f>IF(M64=A64,VLOOKUP(A64,LATotals!$C$3:$O$500,10),0)</f>
        <v>#N/A</v>
      </c>
      <c r="Q64" s="33" t="e">
        <f t="shared" si="7"/>
        <v>#N/A</v>
      </c>
      <c r="R64" s="63" t="e">
        <f t="shared" si="8"/>
        <v>#N/A</v>
      </c>
      <c r="S64" s="31" t="e">
        <f t="shared" si="9"/>
        <v>#N/A</v>
      </c>
      <c r="T64" s="40" t="e">
        <f t="shared" si="10"/>
        <v>#N/A</v>
      </c>
      <c r="U64" t="e">
        <f t="shared" si="11"/>
        <v>#N/A</v>
      </c>
      <c r="V64" t="e">
        <f t="shared" si="12"/>
        <v>#N/A</v>
      </c>
      <c r="W64" s="63" t="e">
        <f>IF(M64=A64,VLOOKUP(A64,LATotals!$C$3:$O$500,12),0)</f>
        <v>#N/A</v>
      </c>
      <c r="X64" s="31" t="e">
        <f>IF(M64=A64,VLOOKUP(A64,LATotals!$C$3:$O$500,13),0)</f>
        <v>#N/A</v>
      </c>
      <c r="Y64" s="40" t="e">
        <f t="shared" si="13"/>
        <v>#N/A</v>
      </c>
    </row>
    <row r="65" spans="1:25" x14ac:dyDescent="0.2">
      <c r="A65" s="106"/>
      <c r="F65"/>
      <c r="G65" s="3"/>
      <c r="H65" s="2"/>
      <c r="I65" s="12"/>
      <c r="J65" s="5"/>
      <c r="K65" s="5"/>
      <c r="L65" s="56"/>
      <c r="M65" s="34" t="e">
        <f>VLOOKUP(A65,LATotals!$C$3:$O$500,1)</f>
        <v>#N/A</v>
      </c>
      <c r="N65" s="33" t="e">
        <f>IF(M65=A65,VLOOKUP(A65,LATotals!$C$3:$O$500,8),0)</f>
        <v>#N/A</v>
      </c>
      <c r="O65" s="63" t="e">
        <f>IF(M65=A65,VLOOKUP(A65,LATotals!$C$3:$O$500,9),0)</f>
        <v>#N/A</v>
      </c>
      <c r="P65" s="63" t="e">
        <f>IF(M65=A65,VLOOKUP(A65,LATotals!$C$3:$O$500,10),0)</f>
        <v>#N/A</v>
      </c>
      <c r="Q65" s="33" t="e">
        <f t="shared" si="7"/>
        <v>#N/A</v>
      </c>
      <c r="R65" s="63" t="e">
        <f t="shared" si="8"/>
        <v>#N/A</v>
      </c>
      <c r="S65" s="31" t="e">
        <f t="shared" si="9"/>
        <v>#N/A</v>
      </c>
      <c r="T65" s="40" t="e">
        <f t="shared" si="10"/>
        <v>#N/A</v>
      </c>
      <c r="U65" t="e">
        <f t="shared" si="11"/>
        <v>#N/A</v>
      </c>
      <c r="V65" t="e">
        <f t="shared" si="12"/>
        <v>#N/A</v>
      </c>
      <c r="W65" s="63" t="e">
        <f>IF(M65=A65,VLOOKUP(A65,LATotals!$C$3:$O$500,12),0)</f>
        <v>#N/A</v>
      </c>
      <c r="X65" s="31" t="e">
        <f>IF(M65=A65,VLOOKUP(A65,LATotals!$C$3:$O$500,13),0)</f>
        <v>#N/A</v>
      </c>
      <c r="Y65" s="40" t="e">
        <f t="shared" si="13"/>
        <v>#N/A</v>
      </c>
    </row>
    <row r="66" spans="1:25" x14ac:dyDescent="0.2">
      <c r="A66" s="106"/>
      <c r="F66"/>
      <c r="G66" s="3"/>
      <c r="H66" s="2"/>
      <c r="I66" s="12"/>
      <c r="J66" s="5"/>
      <c r="K66" s="5"/>
      <c r="L66" s="56"/>
      <c r="M66" s="34" t="e">
        <f>VLOOKUP(A66,LATotals!$C$3:$O$500,1)</f>
        <v>#N/A</v>
      </c>
      <c r="N66" s="33" t="e">
        <f>IF(M66=A66,VLOOKUP(A66,LATotals!$C$3:$O$500,8),0)</f>
        <v>#N/A</v>
      </c>
      <c r="O66" s="63" t="e">
        <f>IF(M66=A66,VLOOKUP(A66,LATotals!$C$3:$O$500,9),0)</f>
        <v>#N/A</v>
      </c>
      <c r="P66" s="63" t="e">
        <f>IF(M66=A66,VLOOKUP(A66,LATotals!$C$3:$O$500,10),0)</f>
        <v>#N/A</v>
      </c>
      <c r="Q66" s="33" t="e">
        <f t="shared" si="7"/>
        <v>#N/A</v>
      </c>
      <c r="R66" s="63" t="e">
        <f t="shared" si="8"/>
        <v>#N/A</v>
      </c>
      <c r="S66" s="31" t="e">
        <f t="shared" si="9"/>
        <v>#N/A</v>
      </c>
      <c r="T66" s="40" t="e">
        <f t="shared" si="10"/>
        <v>#N/A</v>
      </c>
      <c r="U66" t="e">
        <f t="shared" si="11"/>
        <v>#N/A</v>
      </c>
      <c r="V66" t="e">
        <f t="shared" si="12"/>
        <v>#N/A</v>
      </c>
      <c r="W66" s="63" t="e">
        <f>IF(M66=A66,VLOOKUP(A66,LATotals!$C$3:$O$500,12),0)</f>
        <v>#N/A</v>
      </c>
      <c r="X66" s="31" t="e">
        <f>IF(M66=A66,VLOOKUP(A66,LATotals!$C$3:$O$500,13),0)</f>
        <v>#N/A</v>
      </c>
      <c r="Y66" s="40" t="e">
        <f t="shared" si="13"/>
        <v>#N/A</v>
      </c>
    </row>
    <row r="67" spans="1:25" x14ac:dyDescent="0.2">
      <c r="A67" s="106"/>
      <c r="F67"/>
      <c r="G67" s="3"/>
      <c r="H67" s="2"/>
      <c r="I67" s="12"/>
      <c r="J67" s="5"/>
      <c r="K67" s="5"/>
      <c r="L67" s="56"/>
      <c r="M67" s="34" t="e">
        <f>VLOOKUP(A67,LATotals!$C$3:$O$500,1)</f>
        <v>#N/A</v>
      </c>
      <c r="N67" s="33" t="e">
        <f>IF(M67=A67,VLOOKUP(A67,LATotals!$C$3:$O$500,8),0)</f>
        <v>#N/A</v>
      </c>
      <c r="O67" s="63" t="e">
        <f>IF(M67=A67,VLOOKUP(A67,LATotals!$C$3:$O$500,9),0)</f>
        <v>#N/A</v>
      </c>
      <c r="P67" s="63" t="e">
        <f>IF(M67=A67,VLOOKUP(A67,LATotals!$C$3:$O$500,10),0)</f>
        <v>#N/A</v>
      </c>
      <c r="Q67" s="33" t="e">
        <f t="shared" si="7"/>
        <v>#N/A</v>
      </c>
      <c r="R67" s="63" t="e">
        <f t="shared" si="8"/>
        <v>#N/A</v>
      </c>
      <c r="S67" s="31" t="e">
        <f t="shared" si="9"/>
        <v>#N/A</v>
      </c>
      <c r="T67" s="40" t="e">
        <f t="shared" si="10"/>
        <v>#N/A</v>
      </c>
      <c r="U67" t="e">
        <f t="shared" si="11"/>
        <v>#N/A</v>
      </c>
      <c r="V67" t="e">
        <f t="shared" si="12"/>
        <v>#N/A</v>
      </c>
      <c r="W67" s="63" t="e">
        <f>IF(M67=A67,VLOOKUP(A67,LATotals!$C$3:$O$500,12),0)</f>
        <v>#N/A</v>
      </c>
      <c r="X67" s="31" t="e">
        <f>IF(M67=A67,VLOOKUP(A67,LATotals!$C$3:$O$500,13),0)</f>
        <v>#N/A</v>
      </c>
      <c r="Y67" s="40" t="e">
        <f t="shared" si="13"/>
        <v>#N/A</v>
      </c>
    </row>
    <row r="68" spans="1:25" x14ac:dyDescent="0.2">
      <c r="A68" s="106"/>
      <c r="F68"/>
      <c r="G68" s="3"/>
      <c r="H68" s="2"/>
      <c r="I68" s="12"/>
      <c r="J68" s="5"/>
      <c r="K68" s="5"/>
      <c r="L68" s="56"/>
      <c r="M68" s="34" t="e">
        <f>VLOOKUP(A68,LATotals!$C$3:$O$500,1)</f>
        <v>#N/A</v>
      </c>
      <c r="N68" s="33" t="e">
        <f>IF(M68=A68,VLOOKUP(A68,LATotals!$C$3:$O$500,8),0)</f>
        <v>#N/A</v>
      </c>
      <c r="O68" s="63" t="e">
        <f>IF(M68=A68,VLOOKUP(A68,LATotals!$C$3:$O$500,9),0)</f>
        <v>#N/A</v>
      </c>
      <c r="P68" s="63" t="e">
        <f>IF(M68=A68,VLOOKUP(A68,LATotals!$C$3:$O$500,10),0)</f>
        <v>#N/A</v>
      </c>
      <c r="Q68" s="33" t="e">
        <f t="shared" si="7"/>
        <v>#N/A</v>
      </c>
      <c r="R68" s="63" t="e">
        <f t="shared" si="8"/>
        <v>#N/A</v>
      </c>
      <c r="S68" s="31" t="e">
        <f t="shared" si="9"/>
        <v>#N/A</v>
      </c>
      <c r="T68" s="40" t="e">
        <f t="shared" si="10"/>
        <v>#N/A</v>
      </c>
      <c r="U68" t="e">
        <f t="shared" si="11"/>
        <v>#N/A</v>
      </c>
      <c r="V68" t="e">
        <f t="shared" si="12"/>
        <v>#N/A</v>
      </c>
      <c r="W68" s="63" t="e">
        <f>IF(M68=A68,VLOOKUP(A68,LATotals!$C$3:$O$500,12),0)</f>
        <v>#N/A</v>
      </c>
      <c r="X68" s="31" t="e">
        <f>IF(M68=A68,VLOOKUP(A68,LATotals!$C$3:$O$500,13),0)</f>
        <v>#N/A</v>
      </c>
      <c r="Y68" s="40" t="e">
        <f t="shared" si="13"/>
        <v>#N/A</v>
      </c>
    </row>
    <row r="69" spans="1:25" x14ac:dyDescent="0.2">
      <c r="A69" s="106"/>
      <c r="F69"/>
      <c r="G69" s="3"/>
      <c r="H69" s="2"/>
      <c r="I69" s="12"/>
      <c r="J69" s="5"/>
      <c r="K69" s="5"/>
      <c r="L69" s="56"/>
      <c r="M69" s="34" t="e">
        <f>VLOOKUP(A69,LATotals!$C$3:$O$500,1)</f>
        <v>#N/A</v>
      </c>
      <c r="N69" s="33" t="e">
        <f>IF(M69=A69,VLOOKUP(A69,LATotals!$C$3:$O$500,8),0)</f>
        <v>#N/A</v>
      </c>
      <c r="O69" s="63" t="e">
        <f>IF(M69=A69,VLOOKUP(A69,LATotals!$C$3:$O$500,9),0)</f>
        <v>#N/A</v>
      </c>
      <c r="P69" s="63" t="e">
        <f>IF(M69=A69,VLOOKUP(A69,LATotals!$C$3:$O$500,10),0)</f>
        <v>#N/A</v>
      </c>
      <c r="Q69" s="33" t="e">
        <f t="shared" si="7"/>
        <v>#N/A</v>
      </c>
      <c r="R69" s="63" t="e">
        <f t="shared" si="8"/>
        <v>#N/A</v>
      </c>
      <c r="S69" s="31" t="e">
        <f t="shared" si="9"/>
        <v>#N/A</v>
      </c>
      <c r="T69" s="40" t="e">
        <f t="shared" si="10"/>
        <v>#N/A</v>
      </c>
      <c r="U69" t="e">
        <f t="shared" si="11"/>
        <v>#N/A</v>
      </c>
      <c r="V69" t="e">
        <f t="shared" si="12"/>
        <v>#N/A</v>
      </c>
      <c r="W69" s="63" t="e">
        <f>IF(M69=A69,VLOOKUP(A69,LATotals!$C$3:$O$500,12),0)</f>
        <v>#N/A</v>
      </c>
      <c r="X69" s="31" t="e">
        <f>IF(M69=A69,VLOOKUP(A69,LATotals!$C$3:$O$500,13),0)</f>
        <v>#N/A</v>
      </c>
      <c r="Y69" s="40" t="e">
        <f t="shared" si="13"/>
        <v>#N/A</v>
      </c>
    </row>
    <row r="70" spans="1:25" x14ac:dyDescent="0.2">
      <c r="A70" s="106"/>
      <c r="F70"/>
      <c r="G70" s="3"/>
      <c r="H70" s="2"/>
      <c r="I70" s="12"/>
      <c r="J70" s="5"/>
      <c r="K70" s="5"/>
      <c r="L70" s="56"/>
      <c r="M70" s="34" t="e">
        <f>VLOOKUP(A70,LATotals!$C$3:$O$500,1)</f>
        <v>#N/A</v>
      </c>
      <c r="N70" s="33" t="e">
        <f>IF(M70=A70,VLOOKUP(A70,LATotals!$C$3:$O$500,8),0)</f>
        <v>#N/A</v>
      </c>
      <c r="O70" s="63" t="e">
        <f>IF(M70=A70,VLOOKUP(A70,LATotals!$C$3:$O$500,9),0)</f>
        <v>#N/A</v>
      </c>
      <c r="P70" s="63" t="e">
        <f>IF(M70=A70,VLOOKUP(A70,LATotals!$C$3:$O$500,10),0)</f>
        <v>#N/A</v>
      </c>
      <c r="Q70" s="33" t="e">
        <f t="shared" si="7"/>
        <v>#N/A</v>
      </c>
      <c r="R70" s="63" t="e">
        <f t="shared" si="8"/>
        <v>#N/A</v>
      </c>
      <c r="S70" s="31" t="e">
        <f t="shared" si="9"/>
        <v>#N/A</v>
      </c>
      <c r="T70" s="40" t="e">
        <f t="shared" si="10"/>
        <v>#N/A</v>
      </c>
      <c r="U70" t="e">
        <f t="shared" si="11"/>
        <v>#N/A</v>
      </c>
      <c r="V70" t="e">
        <f t="shared" si="12"/>
        <v>#N/A</v>
      </c>
      <c r="W70" s="63" t="e">
        <f>IF(M70=A70,VLOOKUP(A70,LATotals!$C$3:$O$500,12),0)</f>
        <v>#N/A</v>
      </c>
      <c r="X70" s="31" t="e">
        <f>IF(M70=A70,VLOOKUP(A70,LATotals!$C$3:$O$500,13),0)</f>
        <v>#N/A</v>
      </c>
      <c r="Y70" s="40" t="e">
        <f t="shared" si="13"/>
        <v>#N/A</v>
      </c>
    </row>
    <row r="71" spans="1:25" x14ac:dyDescent="0.2">
      <c r="A71" s="106"/>
      <c r="F71"/>
      <c r="G71" s="3"/>
      <c r="H71" s="2"/>
      <c r="I71" s="12"/>
      <c r="J71" s="5"/>
      <c r="K71" s="5"/>
      <c r="L71" s="56"/>
      <c r="M71" s="34" t="e">
        <f>VLOOKUP(A71,LATotals!$C$3:$O$500,1)</f>
        <v>#N/A</v>
      </c>
      <c r="N71" s="33" t="e">
        <f>IF(M71=A71,VLOOKUP(A71,LATotals!$C$3:$O$500,8),0)</f>
        <v>#N/A</v>
      </c>
      <c r="O71" s="63" t="e">
        <f>IF(M71=A71,VLOOKUP(A71,LATotals!$C$3:$O$500,9),0)</f>
        <v>#N/A</v>
      </c>
      <c r="P71" s="63" t="e">
        <f>IF(M71=A71,VLOOKUP(A71,LATotals!$C$3:$O$500,10),0)</f>
        <v>#N/A</v>
      </c>
      <c r="Q71" s="33" t="e">
        <f t="shared" ref="Q71:Q134" si="14">H71+N71</f>
        <v>#N/A</v>
      </c>
      <c r="R71" s="63" t="e">
        <f t="shared" ref="R71:R134" si="15">J71+O71</f>
        <v>#N/A</v>
      </c>
      <c r="S71" s="31" t="e">
        <f t="shared" ref="S71:S134" si="16">+K71+P71</f>
        <v>#N/A</v>
      </c>
      <c r="T71" s="40" t="e">
        <f t="shared" ref="T71:T134" si="17">+S71/R71</f>
        <v>#N/A</v>
      </c>
      <c r="U71" t="e">
        <f t="shared" ref="U71:U134" si="18">IF(R71&gt;=$U$2,"Yes","No")</f>
        <v>#N/A</v>
      </c>
      <c r="V71" t="e">
        <f t="shared" ref="V71:V134" si="19">IF(T71&gt;=$V$2,"Yes","No")</f>
        <v>#N/A</v>
      </c>
      <c r="W71" s="63" t="e">
        <f>IF(M71=A71,VLOOKUP(A71,LATotals!$C$3:$O$500,12),0)</f>
        <v>#N/A</v>
      </c>
      <c r="X71" s="31" t="e">
        <f>IF(M71=A71,VLOOKUP(A71,LATotals!$C$3:$O$500,13),0)</f>
        <v>#N/A</v>
      </c>
      <c r="Y71" s="40" t="e">
        <f t="shared" ref="Y71:Y134" si="20">IF(W71=0,0,X71/W71)</f>
        <v>#N/A</v>
      </c>
    </row>
    <row r="72" spans="1:25" x14ac:dyDescent="0.2">
      <c r="A72" s="106"/>
      <c r="F72"/>
      <c r="G72" s="3"/>
      <c r="H72" s="2"/>
      <c r="I72" s="12"/>
      <c r="J72" s="5"/>
      <c r="K72" s="5"/>
      <c r="L72" s="56"/>
      <c r="M72" s="34" t="e">
        <f>VLOOKUP(A72,LATotals!$C$3:$O$500,1)</f>
        <v>#N/A</v>
      </c>
      <c r="N72" s="33" t="e">
        <f>IF(M72=A72,VLOOKUP(A72,LATotals!$C$3:$O$500,8),0)</f>
        <v>#N/A</v>
      </c>
      <c r="O72" s="63" t="e">
        <f>IF(M72=A72,VLOOKUP(A72,LATotals!$C$3:$O$500,9),0)</f>
        <v>#N/A</v>
      </c>
      <c r="P72" s="63" t="e">
        <f>IF(M72=A72,VLOOKUP(A72,LATotals!$C$3:$O$500,10),0)</f>
        <v>#N/A</v>
      </c>
      <c r="Q72" s="33" t="e">
        <f t="shared" si="14"/>
        <v>#N/A</v>
      </c>
      <c r="R72" s="63" t="e">
        <f t="shared" si="15"/>
        <v>#N/A</v>
      </c>
      <c r="S72" s="31" t="e">
        <f t="shared" si="16"/>
        <v>#N/A</v>
      </c>
      <c r="T72" s="40" t="e">
        <f t="shared" si="17"/>
        <v>#N/A</v>
      </c>
      <c r="U72" t="e">
        <f t="shared" si="18"/>
        <v>#N/A</v>
      </c>
      <c r="V72" t="e">
        <f t="shared" si="19"/>
        <v>#N/A</v>
      </c>
      <c r="W72" s="63" t="e">
        <f>IF(M72=A72,VLOOKUP(A72,LATotals!$C$3:$O$500,12),0)</f>
        <v>#N/A</v>
      </c>
      <c r="X72" s="31" t="e">
        <f>IF(M72=A72,VLOOKUP(A72,LATotals!$C$3:$O$500,13),0)</f>
        <v>#N/A</v>
      </c>
      <c r="Y72" s="40" t="e">
        <f t="shared" si="20"/>
        <v>#N/A</v>
      </c>
    </row>
    <row r="73" spans="1:25" x14ac:dyDescent="0.2">
      <c r="A73" s="106"/>
      <c r="F73"/>
      <c r="G73" s="3"/>
      <c r="H73" s="2"/>
      <c r="I73" s="12"/>
      <c r="J73" s="5"/>
      <c r="K73" s="5"/>
      <c r="L73" s="56"/>
      <c r="M73" s="34" t="e">
        <f>VLOOKUP(A73,LATotals!$C$3:$O$500,1)</f>
        <v>#N/A</v>
      </c>
      <c r="N73" s="33" t="e">
        <f>IF(M73=A73,VLOOKUP(A73,LATotals!$C$3:$O$500,8),0)</f>
        <v>#N/A</v>
      </c>
      <c r="O73" s="63" t="e">
        <f>IF(M73=A73,VLOOKUP(A73,LATotals!$C$3:$O$500,9),0)</f>
        <v>#N/A</v>
      </c>
      <c r="P73" s="63" t="e">
        <f>IF(M73=A73,VLOOKUP(A73,LATotals!$C$3:$O$500,10),0)</f>
        <v>#N/A</v>
      </c>
      <c r="Q73" s="33" t="e">
        <f t="shared" si="14"/>
        <v>#N/A</v>
      </c>
      <c r="R73" s="63" t="e">
        <f t="shared" si="15"/>
        <v>#N/A</v>
      </c>
      <c r="S73" s="31" t="e">
        <f t="shared" si="16"/>
        <v>#N/A</v>
      </c>
      <c r="T73" s="40" t="e">
        <f t="shared" si="17"/>
        <v>#N/A</v>
      </c>
      <c r="U73" t="e">
        <f t="shared" si="18"/>
        <v>#N/A</v>
      </c>
      <c r="V73" t="e">
        <f t="shared" si="19"/>
        <v>#N/A</v>
      </c>
      <c r="W73" s="63" t="e">
        <f>IF(M73=A73,VLOOKUP(A73,LATotals!$C$3:$O$500,12),0)</f>
        <v>#N/A</v>
      </c>
      <c r="X73" s="31" t="e">
        <f>IF(M73=A73,VLOOKUP(A73,LATotals!$C$3:$O$500,13),0)</f>
        <v>#N/A</v>
      </c>
      <c r="Y73" s="40" t="e">
        <f t="shared" si="20"/>
        <v>#N/A</v>
      </c>
    </row>
    <row r="74" spans="1:25" x14ac:dyDescent="0.2">
      <c r="A74" s="106"/>
      <c r="F74"/>
      <c r="G74" s="3"/>
      <c r="H74" s="2"/>
      <c r="I74" s="12"/>
      <c r="J74" s="5"/>
      <c r="K74" s="5"/>
      <c r="L74" s="56"/>
      <c r="M74" s="34" t="e">
        <f>VLOOKUP(A74,LATotals!$C$3:$O$500,1)</f>
        <v>#N/A</v>
      </c>
      <c r="N74" s="33" t="e">
        <f>IF(M74=A74,VLOOKUP(A74,LATotals!$C$3:$O$500,8),0)</f>
        <v>#N/A</v>
      </c>
      <c r="O74" s="63" t="e">
        <f>IF(M74=A74,VLOOKUP(A74,LATotals!$C$3:$O$500,9),0)</f>
        <v>#N/A</v>
      </c>
      <c r="P74" s="63" t="e">
        <f>IF(M74=A74,VLOOKUP(A74,LATotals!$C$3:$O$500,10),0)</f>
        <v>#N/A</v>
      </c>
      <c r="Q74" s="33" t="e">
        <f t="shared" si="14"/>
        <v>#N/A</v>
      </c>
      <c r="R74" s="63" t="e">
        <f t="shared" si="15"/>
        <v>#N/A</v>
      </c>
      <c r="S74" s="31" t="e">
        <f t="shared" si="16"/>
        <v>#N/A</v>
      </c>
      <c r="T74" s="40" t="e">
        <f t="shared" si="17"/>
        <v>#N/A</v>
      </c>
      <c r="U74" t="e">
        <f t="shared" si="18"/>
        <v>#N/A</v>
      </c>
      <c r="V74" t="e">
        <f t="shared" si="19"/>
        <v>#N/A</v>
      </c>
      <c r="W74" s="63" t="e">
        <f>IF(M74=A74,VLOOKUP(A74,LATotals!$C$3:$O$500,12),0)</f>
        <v>#N/A</v>
      </c>
      <c r="X74" s="31" t="e">
        <f>IF(M74=A74,VLOOKUP(A74,LATotals!$C$3:$O$500,13),0)</f>
        <v>#N/A</v>
      </c>
      <c r="Y74" s="40" t="e">
        <f t="shared" si="20"/>
        <v>#N/A</v>
      </c>
    </row>
    <row r="75" spans="1:25" x14ac:dyDescent="0.2">
      <c r="A75" s="106"/>
      <c r="F75"/>
      <c r="G75" s="3"/>
      <c r="H75" s="2"/>
      <c r="I75" s="12"/>
      <c r="J75" s="5"/>
      <c r="K75" s="5"/>
      <c r="L75" s="56"/>
      <c r="M75" s="34" t="e">
        <f>VLOOKUP(A75,LATotals!$C$3:$O$500,1)</f>
        <v>#N/A</v>
      </c>
      <c r="N75" s="33" t="e">
        <f>IF(M75=A75,VLOOKUP(A75,LATotals!$C$3:$O$500,8),0)</f>
        <v>#N/A</v>
      </c>
      <c r="O75" s="63" t="e">
        <f>IF(M75=A75,VLOOKUP(A75,LATotals!$C$3:$O$500,9),0)</f>
        <v>#N/A</v>
      </c>
      <c r="P75" s="63" t="e">
        <f>IF(M75=A75,VLOOKUP(A75,LATotals!$C$3:$O$500,10),0)</f>
        <v>#N/A</v>
      </c>
      <c r="Q75" s="33" t="e">
        <f t="shared" si="14"/>
        <v>#N/A</v>
      </c>
      <c r="R75" s="63" t="e">
        <f t="shared" si="15"/>
        <v>#N/A</v>
      </c>
      <c r="S75" s="31" t="e">
        <f t="shared" si="16"/>
        <v>#N/A</v>
      </c>
      <c r="T75" s="40" t="e">
        <f t="shared" si="17"/>
        <v>#N/A</v>
      </c>
      <c r="U75" t="e">
        <f t="shared" si="18"/>
        <v>#N/A</v>
      </c>
      <c r="V75" t="e">
        <f t="shared" si="19"/>
        <v>#N/A</v>
      </c>
      <c r="W75" s="63" t="e">
        <f>IF(M75=A75,VLOOKUP(A75,LATotals!$C$3:$O$500,12),0)</f>
        <v>#N/A</v>
      </c>
      <c r="X75" s="31" t="e">
        <f>IF(M75=A75,VLOOKUP(A75,LATotals!$C$3:$O$500,13),0)</f>
        <v>#N/A</v>
      </c>
      <c r="Y75" s="40" t="e">
        <f t="shared" si="20"/>
        <v>#N/A</v>
      </c>
    </row>
    <row r="76" spans="1:25" x14ac:dyDescent="0.2">
      <c r="A76" s="106"/>
      <c r="F76"/>
      <c r="G76" s="3"/>
      <c r="H76" s="2"/>
      <c r="I76" s="12"/>
      <c r="J76" s="5"/>
      <c r="K76" s="5"/>
      <c r="L76" s="56"/>
      <c r="M76" s="34" t="e">
        <f>VLOOKUP(A76,LATotals!$C$3:$O$500,1)</f>
        <v>#N/A</v>
      </c>
      <c r="N76" s="33" t="e">
        <f>IF(M76=A76,VLOOKUP(A76,LATotals!$C$3:$O$500,8),0)</f>
        <v>#N/A</v>
      </c>
      <c r="O76" s="63" t="e">
        <f>IF(M76=A76,VLOOKUP(A76,LATotals!$C$3:$O$500,9),0)</f>
        <v>#N/A</v>
      </c>
      <c r="P76" s="63" t="e">
        <f>IF(M76=A76,VLOOKUP(A76,LATotals!$C$3:$O$500,10),0)</f>
        <v>#N/A</v>
      </c>
      <c r="Q76" s="33" t="e">
        <f t="shared" si="14"/>
        <v>#N/A</v>
      </c>
      <c r="R76" s="63" t="e">
        <f t="shared" si="15"/>
        <v>#N/A</v>
      </c>
      <c r="S76" s="31" t="e">
        <f t="shared" si="16"/>
        <v>#N/A</v>
      </c>
      <c r="T76" s="40" t="e">
        <f t="shared" si="17"/>
        <v>#N/A</v>
      </c>
      <c r="U76" t="e">
        <f t="shared" si="18"/>
        <v>#N/A</v>
      </c>
      <c r="V76" t="e">
        <f t="shared" si="19"/>
        <v>#N/A</v>
      </c>
      <c r="W76" s="63" t="e">
        <f>IF(M76=A76,VLOOKUP(A76,LATotals!$C$3:$O$500,12),0)</f>
        <v>#N/A</v>
      </c>
      <c r="X76" s="31" t="e">
        <f>IF(M76=A76,VLOOKUP(A76,LATotals!$C$3:$O$500,13),0)</f>
        <v>#N/A</v>
      </c>
      <c r="Y76" s="40" t="e">
        <f t="shared" si="20"/>
        <v>#N/A</v>
      </c>
    </row>
    <row r="77" spans="1:25" x14ac:dyDescent="0.2">
      <c r="A77" s="106"/>
      <c r="F77"/>
      <c r="G77" s="3"/>
      <c r="H77" s="2"/>
      <c r="I77" s="12"/>
      <c r="J77" s="5"/>
      <c r="K77" s="5"/>
      <c r="L77" s="56"/>
      <c r="M77" s="34" t="e">
        <f>VLOOKUP(A77,LATotals!$C$3:$O$500,1)</f>
        <v>#N/A</v>
      </c>
      <c r="N77" s="33" t="e">
        <f>IF(M77=A77,VLOOKUP(A77,LATotals!$C$3:$O$500,8),0)</f>
        <v>#N/A</v>
      </c>
      <c r="O77" s="63" t="e">
        <f>IF(M77=A77,VLOOKUP(A77,LATotals!$C$3:$O$500,9),0)</f>
        <v>#N/A</v>
      </c>
      <c r="P77" s="63" t="e">
        <f>IF(M77=A77,VLOOKUP(A77,LATotals!$C$3:$O$500,10),0)</f>
        <v>#N/A</v>
      </c>
      <c r="Q77" s="33" t="e">
        <f t="shared" si="14"/>
        <v>#N/A</v>
      </c>
      <c r="R77" s="63" t="e">
        <f t="shared" si="15"/>
        <v>#N/A</v>
      </c>
      <c r="S77" s="31" t="e">
        <f t="shared" si="16"/>
        <v>#N/A</v>
      </c>
      <c r="T77" s="40" t="e">
        <f t="shared" si="17"/>
        <v>#N/A</v>
      </c>
      <c r="U77" t="e">
        <f t="shared" si="18"/>
        <v>#N/A</v>
      </c>
      <c r="V77" t="e">
        <f t="shared" si="19"/>
        <v>#N/A</v>
      </c>
      <c r="W77" s="63" t="e">
        <f>IF(M77=A77,VLOOKUP(A77,LATotals!$C$3:$O$500,12),0)</f>
        <v>#N/A</v>
      </c>
      <c r="X77" s="31" t="e">
        <f>IF(M77=A77,VLOOKUP(A77,LATotals!$C$3:$O$500,13),0)</f>
        <v>#N/A</v>
      </c>
      <c r="Y77" s="40" t="e">
        <f t="shared" si="20"/>
        <v>#N/A</v>
      </c>
    </row>
    <row r="78" spans="1:25" x14ac:dyDescent="0.2">
      <c r="A78" s="106"/>
      <c r="F78"/>
      <c r="G78" s="3"/>
      <c r="H78" s="2"/>
      <c r="I78" s="12"/>
      <c r="J78" s="5"/>
      <c r="K78" s="5"/>
      <c r="L78" s="56"/>
      <c r="M78" s="34" t="e">
        <f>VLOOKUP(A78,LATotals!$C$3:$O$500,1)</f>
        <v>#N/A</v>
      </c>
      <c r="N78" s="33" t="e">
        <f>IF(M78=A78,VLOOKUP(A78,LATotals!$C$3:$O$500,8),0)</f>
        <v>#N/A</v>
      </c>
      <c r="O78" s="63" t="e">
        <f>IF(M78=A78,VLOOKUP(A78,LATotals!$C$3:$O$500,9),0)</f>
        <v>#N/A</v>
      </c>
      <c r="P78" s="63" t="e">
        <f>IF(M78=A78,VLOOKUP(A78,LATotals!$C$3:$O$500,10),0)</f>
        <v>#N/A</v>
      </c>
      <c r="Q78" s="33" t="e">
        <f t="shared" si="14"/>
        <v>#N/A</v>
      </c>
      <c r="R78" s="63" t="e">
        <f t="shared" si="15"/>
        <v>#N/A</v>
      </c>
      <c r="S78" s="31" t="e">
        <f t="shared" si="16"/>
        <v>#N/A</v>
      </c>
      <c r="T78" s="40" t="e">
        <f t="shared" si="17"/>
        <v>#N/A</v>
      </c>
      <c r="U78" t="e">
        <f t="shared" si="18"/>
        <v>#N/A</v>
      </c>
      <c r="V78" t="e">
        <f t="shared" si="19"/>
        <v>#N/A</v>
      </c>
      <c r="W78" s="63" t="e">
        <f>IF(M78=A78,VLOOKUP(A78,LATotals!$C$3:$O$500,12),0)</f>
        <v>#N/A</v>
      </c>
      <c r="X78" s="31" t="e">
        <f>IF(M78=A78,VLOOKUP(A78,LATotals!$C$3:$O$500,13),0)</f>
        <v>#N/A</v>
      </c>
      <c r="Y78" s="40" t="e">
        <f t="shared" si="20"/>
        <v>#N/A</v>
      </c>
    </row>
    <row r="79" spans="1:25" x14ac:dyDescent="0.2">
      <c r="A79" s="106"/>
      <c r="F79"/>
      <c r="G79" s="3"/>
      <c r="H79" s="2"/>
      <c r="I79" s="12"/>
      <c r="J79" s="5"/>
      <c r="K79" s="5"/>
      <c r="L79" s="56"/>
      <c r="M79" s="34" t="e">
        <f>VLOOKUP(A79,LATotals!$C$3:$O$500,1)</f>
        <v>#N/A</v>
      </c>
      <c r="N79" s="33" t="e">
        <f>IF(M79=A79,VLOOKUP(A79,LATotals!$C$3:$O$500,8),0)</f>
        <v>#N/A</v>
      </c>
      <c r="O79" s="63" t="e">
        <f>IF(M79=A79,VLOOKUP(A79,LATotals!$C$3:$O$500,9),0)</f>
        <v>#N/A</v>
      </c>
      <c r="P79" s="63" t="e">
        <f>IF(M79=A79,VLOOKUP(A79,LATotals!$C$3:$O$500,10),0)</f>
        <v>#N/A</v>
      </c>
      <c r="Q79" s="33" t="e">
        <f t="shared" si="14"/>
        <v>#N/A</v>
      </c>
      <c r="R79" s="63" t="e">
        <f t="shared" si="15"/>
        <v>#N/A</v>
      </c>
      <c r="S79" s="31" t="e">
        <f t="shared" si="16"/>
        <v>#N/A</v>
      </c>
      <c r="T79" s="40" t="e">
        <f t="shared" si="17"/>
        <v>#N/A</v>
      </c>
      <c r="U79" t="e">
        <f t="shared" si="18"/>
        <v>#N/A</v>
      </c>
      <c r="V79" t="e">
        <f t="shared" si="19"/>
        <v>#N/A</v>
      </c>
      <c r="W79" s="63" t="e">
        <f>IF(M79=A79,VLOOKUP(A79,LATotals!$C$3:$O$500,12),0)</f>
        <v>#N/A</v>
      </c>
      <c r="X79" s="31" t="e">
        <f>IF(M79=A79,VLOOKUP(A79,LATotals!$C$3:$O$500,13),0)</f>
        <v>#N/A</v>
      </c>
      <c r="Y79" s="40" t="e">
        <f t="shared" si="20"/>
        <v>#N/A</v>
      </c>
    </row>
    <row r="80" spans="1:25" x14ac:dyDescent="0.2">
      <c r="A80" s="106"/>
      <c r="F80"/>
      <c r="G80" s="3"/>
      <c r="H80" s="2"/>
      <c r="I80" s="12"/>
      <c r="J80" s="5"/>
      <c r="K80" s="5"/>
      <c r="L80" s="56"/>
      <c r="M80" s="34" t="e">
        <f>VLOOKUP(A80,LATotals!$C$3:$O$500,1)</f>
        <v>#N/A</v>
      </c>
      <c r="N80" s="33" t="e">
        <f>IF(M80=A80,VLOOKUP(A80,LATotals!$C$3:$O$500,8),0)</f>
        <v>#N/A</v>
      </c>
      <c r="O80" s="63" t="e">
        <f>IF(M80=A80,VLOOKUP(A80,LATotals!$C$3:$O$500,9),0)</f>
        <v>#N/A</v>
      </c>
      <c r="P80" s="63" t="e">
        <f>IF(M80=A80,VLOOKUP(A80,LATotals!$C$3:$O$500,10),0)</f>
        <v>#N/A</v>
      </c>
      <c r="Q80" s="33" t="e">
        <f t="shared" si="14"/>
        <v>#N/A</v>
      </c>
      <c r="R80" s="63" t="e">
        <f t="shared" si="15"/>
        <v>#N/A</v>
      </c>
      <c r="S80" s="31" t="e">
        <f t="shared" si="16"/>
        <v>#N/A</v>
      </c>
      <c r="T80" s="40" t="e">
        <f t="shared" si="17"/>
        <v>#N/A</v>
      </c>
      <c r="U80" t="e">
        <f t="shared" si="18"/>
        <v>#N/A</v>
      </c>
      <c r="V80" t="e">
        <f t="shared" si="19"/>
        <v>#N/A</v>
      </c>
      <c r="W80" s="63" t="e">
        <f>IF(M80=A80,VLOOKUP(A80,LATotals!$C$3:$O$500,12),0)</f>
        <v>#N/A</v>
      </c>
      <c r="X80" s="31" t="e">
        <f>IF(M80=A80,VLOOKUP(A80,LATotals!$C$3:$O$500,13),0)</f>
        <v>#N/A</v>
      </c>
      <c r="Y80" s="40" t="e">
        <f t="shared" si="20"/>
        <v>#N/A</v>
      </c>
    </row>
    <row r="81" spans="1:25" x14ac:dyDescent="0.2">
      <c r="A81" s="106"/>
      <c r="F81"/>
      <c r="G81" s="3"/>
      <c r="H81" s="2"/>
      <c r="I81" s="12"/>
      <c r="J81" s="5"/>
      <c r="K81" s="5"/>
      <c r="L81" s="56"/>
      <c r="M81" s="34" t="e">
        <f>VLOOKUP(A81,LATotals!$C$3:$O$500,1)</f>
        <v>#N/A</v>
      </c>
      <c r="N81" s="33" t="e">
        <f>IF(M81=A81,VLOOKUP(A81,LATotals!$C$3:$O$500,8),0)</f>
        <v>#N/A</v>
      </c>
      <c r="O81" s="63" t="e">
        <f>IF(M81=A81,VLOOKUP(A81,LATotals!$C$3:$O$500,9),0)</f>
        <v>#N/A</v>
      </c>
      <c r="P81" s="63" t="e">
        <f>IF(M81=A81,VLOOKUP(A81,LATotals!$C$3:$O$500,10),0)</f>
        <v>#N/A</v>
      </c>
      <c r="Q81" s="33" t="e">
        <f t="shared" si="14"/>
        <v>#N/A</v>
      </c>
      <c r="R81" s="63" t="e">
        <f t="shared" si="15"/>
        <v>#N/A</v>
      </c>
      <c r="S81" s="31" t="e">
        <f t="shared" si="16"/>
        <v>#N/A</v>
      </c>
      <c r="T81" s="40" t="e">
        <f t="shared" si="17"/>
        <v>#N/A</v>
      </c>
      <c r="U81" t="e">
        <f t="shared" si="18"/>
        <v>#N/A</v>
      </c>
      <c r="V81" t="e">
        <f t="shared" si="19"/>
        <v>#N/A</v>
      </c>
      <c r="W81" s="63" t="e">
        <f>IF(M81=A81,VLOOKUP(A81,LATotals!$C$3:$O$500,12),0)</f>
        <v>#N/A</v>
      </c>
      <c r="X81" s="31" t="e">
        <f>IF(M81=A81,VLOOKUP(A81,LATotals!$C$3:$O$500,13),0)</f>
        <v>#N/A</v>
      </c>
      <c r="Y81" s="40" t="e">
        <f t="shared" si="20"/>
        <v>#N/A</v>
      </c>
    </row>
    <row r="82" spans="1:25" x14ac:dyDescent="0.2">
      <c r="A82" s="106"/>
      <c r="F82"/>
      <c r="G82" s="3"/>
      <c r="H82" s="2"/>
      <c r="I82" s="12"/>
      <c r="J82" s="5"/>
      <c r="K82" s="5"/>
      <c r="L82" s="56"/>
      <c r="M82" s="34" t="e">
        <f>VLOOKUP(A82,LATotals!$C$3:$O$500,1)</f>
        <v>#N/A</v>
      </c>
      <c r="N82" s="33" t="e">
        <f>IF(M82=A82,VLOOKUP(A82,LATotals!$C$3:$O$500,8),0)</f>
        <v>#N/A</v>
      </c>
      <c r="O82" s="63" t="e">
        <f>IF(M82=A82,VLOOKUP(A82,LATotals!$C$3:$O$500,9),0)</f>
        <v>#N/A</v>
      </c>
      <c r="P82" s="63" t="e">
        <f>IF(M82=A82,VLOOKUP(A82,LATotals!$C$3:$O$500,10),0)</f>
        <v>#N/A</v>
      </c>
      <c r="Q82" s="33" t="e">
        <f t="shared" si="14"/>
        <v>#N/A</v>
      </c>
      <c r="R82" s="63" t="e">
        <f t="shared" si="15"/>
        <v>#N/A</v>
      </c>
      <c r="S82" s="31" t="e">
        <f t="shared" si="16"/>
        <v>#N/A</v>
      </c>
      <c r="T82" s="40" t="e">
        <f t="shared" si="17"/>
        <v>#N/A</v>
      </c>
      <c r="U82" t="e">
        <f t="shared" si="18"/>
        <v>#N/A</v>
      </c>
      <c r="V82" t="e">
        <f t="shared" si="19"/>
        <v>#N/A</v>
      </c>
      <c r="W82" s="63" t="e">
        <f>IF(M82=A82,VLOOKUP(A82,LATotals!$C$3:$O$500,12),0)</f>
        <v>#N/A</v>
      </c>
      <c r="X82" s="31" t="e">
        <f>IF(M82=A82,VLOOKUP(A82,LATotals!$C$3:$O$500,13),0)</f>
        <v>#N/A</v>
      </c>
      <c r="Y82" s="40" t="e">
        <f t="shared" si="20"/>
        <v>#N/A</v>
      </c>
    </row>
    <row r="83" spans="1:25" x14ac:dyDescent="0.2">
      <c r="A83" s="106"/>
      <c r="F83"/>
      <c r="G83" s="3"/>
      <c r="H83" s="2"/>
      <c r="I83" s="12"/>
      <c r="J83" s="5"/>
      <c r="K83" s="5"/>
      <c r="L83" s="56"/>
      <c r="M83" s="34" t="e">
        <f>VLOOKUP(A83,LATotals!$C$3:$O$500,1)</f>
        <v>#N/A</v>
      </c>
      <c r="N83" s="33" t="e">
        <f>IF(M83=A83,VLOOKUP(A83,LATotals!$C$3:$O$500,8),0)</f>
        <v>#N/A</v>
      </c>
      <c r="O83" s="63" t="e">
        <f>IF(M83=A83,VLOOKUP(A83,LATotals!$C$3:$O$500,9),0)</f>
        <v>#N/A</v>
      </c>
      <c r="P83" s="63" t="e">
        <f>IF(M83=A83,VLOOKUP(A83,LATotals!$C$3:$O$500,10),0)</f>
        <v>#N/A</v>
      </c>
      <c r="Q83" s="33" t="e">
        <f t="shared" si="14"/>
        <v>#N/A</v>
      </c>
      <c r="R83" s="63" t="e">
        <f t="shared" si="15"/>
        <v>#N/A</v>
      </c>
      <c r="S83" s="31" t="e">
        <f t="shared" si="16"/>
        <v>#N/A</v>
      </c>
      <c r="T83" s="40" t="e">
        <f t="shared" si="17"/>
        <v>#N/A</v>
      </c>
      <c r="U83" t="e">
        <f t="shared" si="18"/>
        <v>#N/A</v>
      </c>
      <c r="V83" t="e">
        <f t="shared" si="19"/>
        <v>#N/A</v>
      </c>
      <c r="W83" s="63" t="e">
        <f>IF(M83=A83,VLOOKUP(A83,LATotals!$C$3:$O$500,12),0)</f>
        <v>#N/A</v>
      </c>
      <c r="X83" s="31" t="e">
        <f>IF(M83=A83,VLOOKUP(A83,LATotals!$C$3:$O$500,13),0)</f>
        <v>#N/A</v>
      </c>
      <c r="Y83" s="40" t="e">
        <f t="shared" si="20"/>
        <v>#N/A</v>
      </c>
    </row>
    <row r="84" spans="1:25" x14ac:dyDescent="0.2">
      <c r="A84" s="106"/>
      <c r="F84"/>
      <c r="G84" s="3"/>
      <c r="H84" s="2"/>
      <c r="I84" s="12"/>
      <c r="J84" s="5"/>
      <c r="K84" s="5"/>
      <c r="L84" s="56"/>
      <c r="M84" s="34" t="e">
        <f>VLOOKUP(A84,LATotals!$C$3:$O$500,1)</f>
        <v>#N/A</v>
      </c>
      <c r="N84" s="33" t="e">
        <f>IF(M84=A84,VLOOKUP(A84,LATotals!$C$3:$O$500,8),0)</f>
        <v>#N/A</v>
      </c>
      <c r="O84" s="63" t="e">
        <f>IF(M84=A84,VLOOKUP(A84,LATotals!$C$3:$O$500,9),0)</f>
        <v>#N/A</v>
      </c>
      <c r="P84" s="63" t="e">
        <f>IF(M84=A84,VLOOKUP(A84,LATotals!$C$3:$O$500,10),0)</f>
        <v>#N/A</v>
      </c>
      <c r="Q84" s="33" t="e">
        <f t="shared" si="14"/>
        <v>#N/A</v>
      </c>
      <c r="R84" s="63" t="e">
        <f t="shared" si="15"/>
        <v>#N/A</v>
      </c>
      <c r="S84" s="31" t="e">
        <f t="shared" si="16"/>
        <v>#N/A</v>
      </c>
      <c r="T84" s="40" t="e">
        <f t="shared" si="17"/>
        <v>#N/A</v>
      </c>
      <c r="U84" t="e">
        <f t="shared" si="18"/>
        <v>#N/A</v>
      </c>
      <c r="V84" t="e">
        <f t="shared" si="19"/>
        <v>#N/A</v>
      </c>
      <c r="W84" s="63" t="e">
        <f>IF(M84=A84,VLOOKUP(A84,LATotals!$C$3:$O$500,12),0)</f>
        <v>#N/A</v>
      </c>
      <c r="X84" s="31" t="e">
        <f>IF(M84=A84,VLOOKUP(A84,LATotals!$C$3:$O$500,13),0)</f>
        <v>#N/A</v>
      </c>
      <c r="Y84" s="40" t="e">
        <f t="shared" si="20"/>
        <v>#N/A</v>
      </c>
    </row>
    <row r="85" spans="1:25" x14ac:dyDescent="0.2">
      <c r="A85" s="106"/>
      <c r="F85"/>
      <c r="G85" s="3"/>
      <c r="H85" s="2"/>
      <c r="I85" s="12"/>
      <c r="J85" s="5"/>
      <c r="K85" s="5"/>
      <c r="L85" s="56"/>
      <c r="M85" s="34" t="e">
        <f>VLOOKUP(A85,LATotals!$C$3:$O$500,1)</f>
        <v>#N/A</v>
      </c>
      <c r="N85" s="33" t="e">
        <f>IF(M85=A85,VLOOKUP(A85,LATotals!$C$3:$O$500,8),0)</f>
        <v>#N/A</v>
      </c>
      <c r="O85" s="63" t="e">
        <f>IF(M85=A85,VLOOKUP(A85,LATotals!$C$3:$O$500,9),0)</f>
        <v>#N/A</v>
      </c>
      <c r="P85" s="63" t="e">
        <f>IF(M85=A85,VLOOKUP(A85,LATotals!$C$3:$O$500,10),0)</f>
        <v>#N/A</v>
      </c>
      <c r="Q85" s="33" t="e">
        <f t="shared" si="14"/>
        <v>#N/A</v>
      </c>
      <c r="R85" s="63" t="e">
        <f t="shared" si="15"/>
        <v>#N/A</v>
      </c>
      <c r="S85" s="31" t="e">
        <f t="shared" si="16"/>
        <v>#N/A</v>
      </c>
      <c r="T85" s="40" t="e">
        <f t="shared" si="17"/>
        <v>#N/A</v>
      </c>
      <c r="U85" t="e">
        <f t="shared" si="18"/>
        <v>#N/A</v>
      </c>
      <c r="V85" t="e">
        <f t="shared" si="19"/>
        <v>#N/A</v>
      </c>
      <c r="W85" s="63" t="e">
        <f>IF(M85=A85,VLOOKUP(A85,LATotals!$C$3:$O$500,12),0)</f>
        <v>#N/A</v>
      </c>
      <c r="X85" s="31" t="e">
        <f>IF(M85=A85,VLOOKUP(A85,LATotals!$C$3:$O$500,13),0)</f>
        <v>#N/A</v>
      </c>
      <c r="Y85" s="40" t="e">
        <f t="shared" si="20"/>
        <v>#N/A</v>
      </c>
    </row>
    <row r="86" spans="1:25" x14ac:dyDescent="0.2">
      <c r="A86" s="106"/>
      <c r="F86"/>
      <c r="G86" s="3"/>
      <c r="H86" s="2"/>
      <c r="I86" s="12"/>
      <c r="J86" s="5"/>
      <c r="K86" s="5"/>
      <c r="L86" s="56"/>
      <c r="M86" s="34" t="e">
        <f>VLOOKUP(A86,LATotals!$C$3:$O$500,1)</f>
        <v>#N/A</v>
      </c>
      <c r="N86" s="33" t="e">
        <f>IF(M86=A86,VLOOKUP(A86,LATotals!$C$3:$O$500,8),0)</f>
        <v>#N/A</v>
      </c>
      <c r="O86" s="63" t="e">
        <f>IF(M86=A86,VLOOKUP(A86,LATotals!$C$3:$O$500,9),0)</f>
        <v>#N/A</v>
      </c>
      <c r="P86" s="63" t="e">
        <f>IF(M86=A86,VLOOKUP(A86,LATotals!$C$3:$O$500,10),0)</f>
        <v>#N/A</v>
      </c>
      <c r="Q86" s="33" t="e">
        <f t="shared" si="14"/>
        <v>#N/A</v>
      </c>
      <c r="R86" s="63" t="e">
        <f t="shared" si="15"/>
        <v>#N/A</v>
      </c>
      <c r="S86" s="31" t="e">
        <f t="shared" si="16"/>
        <v>#N/A</v>
      </c>
      <c r="T86" s="40" t="e">
        <f t="shared" si="17"/>
        <v>#N/A</v>
      </c>
      <c r="U86" t="e">
        <f t="shared" si="18"/>
        <v>#N/A</v>
      </c>
      <c r="V86" t="e">
        <f t="shared" si="19"/>
        <v>#N/A</v>
      </c>
      <c r="W86" s="63" t="e">
        <f>IF(M86=A86,VLOOKUP(A86,LATotals!$C$3:$O$500,12),0)</f>
        <v>#N/A</v>
      </c>
      <c r="X86" s="31" t="e">
        <f>IF(M86=A86,VLOOKUP(A86,LATotals!$C$3:$O$500,13),0)</f>
        <v>#N/A</v>
      </c>
      <c r="Y86" s="40" t="e">
        <f t="shared" si="20"/>
        <v>#N/A</v>
      </c>
    </row>
    <row r="87" spans="1:25" x14ac:dyDescent="0.2">
      <c r="A87" s="106"/>
      <c r="F87"/>
      <c r="G87" s="3"/>
      <c r="H87" s="2"/>
      <c r="I87" s="12"/>
      <c r="J87" s="5"/>
      <c r="K87" s="5"/>
      <c r="L87" s="56"/>
      <c r="M87" s="34" t="e">
        <f>VLOOKUP(A87,LATotals!$C$3:$O$500,1)</f>
        <v>#N/A</v>
      </c>
      <c r="N87" s="33" t="e">
        <f>IF(M87=A87,VLOOKUP(A87,LATotals!$C$3:$O$500,8),0)</f>
        <v>#N/A</v>
      </c>
      <c r="O87" s="63" t="e">
        <f>IF(M87=A87,VLOOKUP(A87,LATotals!$C$3:$O$500,9),0)</f>
        <v>#N/A</v>
      </c>
      <c r="P87" s="63" t="e">
        <f>IF(M87=A87,VLOOKUP(A87,LATotals!$C$3:$O$500,10),0)</f>
        <v>#N/A</v>
      </c>
      <c r="Q87" s="33" t="e">
        <f t="shared" si="14"/>
        <v>#N/A</v>
      </c>
      <c r="R87" s="63" t="e">
        <f t="shared" si="15"/>
        <v>#N/A</v>
      </c>
      <c r="S87" s="31" t="e">
        <f t="shared" si="16"/>
        <v>#N/A</v>
      </c>
      <c r="T87" s="40" t="e">
        <f t="shared" si="17"/>
        <v>#N/A</v>
      </c>
      <c r="U87" t="e">
        <f t="shared" si="18"/>
        <v>#N/A</v>
      </c>
      <c r="V87" t="e">
        <f t="shared" si="19"/>
        <v>#N/A</v>
      </c>
      <c r="W87" s="63" t="e">
        <f>IF(M87=A87,VLOOKUP(A87,LATotals!$C$3:$O$500,12),0)</f>
        <v>#N/A</v>
      </c>
      <c r="X87" s="31" t="e">
        <f>IF(M87=A87,VLOOKUP(A87,LATotals!$C$3:$O$500,13),0)</f>
        <v>#N/A</v>
      </c>
      <c r="Y87" s="40" t="e">
        <f t="shared" si="20"/>
        <v>#N/A</v>
      </c>
    </row>
    <row r="88" spans="1:25" x14ac:dyDescent="0.2">
      <c r="A88" s="106"/>
      <c r="F88"/>
      <c r="G88" s="3"/>
      <c r="H88" s="2"/>
      <c r="I88" s="12"/>
      <c r="J88" s="5"/>
      <c r="K88" s="5"/>
      <c r="L88" s="56"/>
      <c r="M88" s="34" t="e">
        <f>VLOOKUP(A88,LATotals!$C$3:$O$500,1)</f>
        <v>#N/A</v>
      </c>
      <c r="N88" s="33" t="e">
        <f>IF(M88=A88,VLOOKUP(A88,LATotals!$C$3:$O$500,8),0)</f>
        <v>#N/A</v>
      </c>
      <c r="O88" s="63" t="e">
        <f>IF(M88=A88,VLOOKUP(A88,LATotals!$C$3:$O$500,9),0)</f>
        <v>#N/A</v>
      </c>
      <c r="P88" s="63" t="e">
        <f>IF(M88=A88,VLOOKUP(A88,LATotals!$C$3:$O$500,10),0)</f>
        <v>#N/A</v>
      </c>
      <c r="Q88" s="33" t="e">
        <f t="shared" si="14"/>
        <v>#N/A</v>
      </c>
      <c r="R88" s="63" t="e">
        <f t="shared" si="15"/>
        <v>#N/A</v>
      </c>
      <c r="S88" s="31" t="e">
        <f t="shared" si="16"/>
        <v>#N/A</v>
      </c>
      <c r="T88" s="40" t="e">
        <f t="shared" si="17"/>
        <v>#N/A</v>
      </c>
      <c r="U88" t="e">
        <f t="shared" si="18"/>
        <v>#N/A</v>
      </c>
      <c r="V88" t="e">
        <f t="shared" si="19"/>
        <v>#N/A</v>
      </c>
      <c r="W88" s="63" t="e">
        <f>IF(M88=A88,VLOOKUP(A88,LATotals!$C$3:$O$500,12),0)</f>
        <v>#N/A</v>
      </c>
      <c r="X88" s="31" t="e">
        <f>IF(M88=A88,VLOOKUP(A88,LATotals!$C$3:$O$500,13),0)</f>
        <v>#N/A</v>
      </c>
      <c r="Y88" s="40" t="e">
        <f t="shared" si="20"/>
        <v>#N/A</v>
      </c>
    </row>
    <row r="89" spans="1:25" x14ac:dyDescent="0.2">
      <c r="A89" s="106"/>
      <c r="F89"/>
      <c r="G89" s="3"/>
      <c r="H89" s="2"/>
      <c r="I89" s="12"/>
      <c r="J89" s="5"/>
      <c r="K89" s="5"/>
      <c r="L89" s="56"/>
      <c r="M89" s="34" t="e">
        <f>VLOOKUP(A89,LATotals!$C$3:$O$500,1)</f>
        <v>#N/A</v>
      </c>
      <c r="N89" s="33" t="e">
        <f>IF(M89=A89,VLOOKUP(A89,LATotals!$C$3:$O$500,8),0)</f>
        <v>#N/A</v>
      </c>
      <c r="O89" s="63" t="e">
        <f>IF(M89=A89,VLOOKUP(A89,LATotals!$C$3:$O$500,9),0)</f>
        <v>#N/A</v>
      </c>
      <c r="P89" s="63" t="e">
        <f>IF(M89=A89,VLOOKUP(A89,LATotals!$C$3:$O$500,10),0)</f>
        <v>#N/A</v>
      </c>
      <c r="Q89" s="33" t="e">
        <f t="shared" si="14"/>
        <v>#N/A</v>
      </c>
      <c r="R89" s="63" t="e">
        <f t="shared" si="15"/>
        <v>#N/A</v>
      </c>
      <c r="S89" s="31" t="e">
        <f t="shared" si="16"/>
        <v>#N/A</v>
      </c>
      <c r="T89" s="40" t="e">
        <f t="shared" si="17"/>
        <v>#N/A</v>
      </c>
      <c r="U89" t="e">
        <f t="shared" si="18"/>
        <v>#N/A</v>
      </c>
      <c r="V89" t="e">
        <f t="shared" si="19"/>
        <v>#N/A</v>
      </c>
      <c r="W89" s="63" t="e">
        <f>IF(M89=A89,VLOOKUP(A89,LATotals!$C$3:$O$500,12),0)</f>
        <v>#N/A</v>
      </c>
      <c r="X89" s="31" t="e">
        <f>IF(M89=A89,VLOOKUP(A89,LATotals!$C$3:$O$500,13),0)</f>
        <v>#N/A</v>
      </c>
      <c r="Y89" s="40" t="e">
        <f t="shared" si="20"/>
        <v>#N/A</v>
      </c>
    </row>
    <row r="90" spans="1:25" x14ac:dyDescent="0.2">
      <c r="A90" s="106"/>
      <c r="F90"/>
      <c r="G90" s="3"/>
      <c r="H90" s="2"/>
      <c r="I90" s="12"/>
      <c r="J90" s="5"/>
      <c r="K90" s="5"/>
      <c r="L90" s="56"/>
      <c r="M90" s="34" t="e">
        <f>VLOOKUP(A90,LATotals!$C$3:$O$500,1)</f>
        <v>#N/A</v>
      </c>
      <c r="N90" s="33" t="e">
        <f>IF(M90=A90,VLOOKUP(A90,LATotals!$C$3:$O$500,8),0)</f>
        <v>#N/A</v>
      </c>
      <c r="O90" s="63" t="e">
        <f>IF(M90=A90,VLOOKUP(A90,LATotals!$C$3:$O$500,9),0)</f>
        <v>#N/A</v>
      </c>
      <c r="P90" s="63" t="e">
        <f>IF(M90=A90,VLOOKUP(A90,LATotals!$C$3:$O$500,10),0)</f>
        <v>#N/A</v>
      </c>
      <c r="Q90" s="33" t="e">
        <f t="shared" si="14"/>
        <v>#N/A</v>
      </c>
      <c r="R90" s="63" t="e">
        <f t="shared" si="15"/>
        <v>#N/A</v>
      </c>
      <c r="S90" s="31" t="e">
        <f t="shared" si="16"/>
        <v>#N/A</v>
      </c>
      <c r="T90" s="40" t="e">
        <f t="shared" si="17"/>
        <v>#N/A</v>
      </c>
      <c r="U90" t="e">
        <f t="shared" si="18"/>
        <v>#N/A</v>
      </c>
      <c r="V90" t="e">
        <f t="shared" si="19"/>
        <v>#N/A</v>
      </c>
      <c r="W90" s="63" t="e">
        <f>IF(M90=A90,VLOOKUP(A90,LATotals!$C$3:$O$500,12),0)</f>
        <v>#N/A</v>
      </c>
      <c r="X90" s="31" t="e">
        <f>IF(M90=A90,VLOOKUP(A90,LATotals!$C$3:$O$500,13),0)</f>
        <v>#N/A</v>
      </c>
      <c r="Y90" s="40" t="e">
        <f t="shared" si="20"/>
        <v>#N/A</v>
      </c>
    </row>
    <row r="91" spans="1:25" x14ac:dyDescent="0.2">
      <c r="A91" s="106"/>
      <c r="F91"/>
      <c r="G91" s="3"/>
      <c r="H91" s="2"/>
      <c r="I91" s="12"/>
      <c r="J91" s="5"/>
      <c r="K91" s="5"/>
      <c r="L91" s="56"/>
      <c r="M91" s="34" t="e">
        <f>VLOOKUP(A91,LATotals!$C$3:$O$500,1)</f>
        <v>#N/A</v>
      </c>
      <c r="N91" s="33" t="e">
        <f>IF(M91=A91,VLOOKUP(A91,LATotals!$C$3:$O$500,8),0)</f>
        <v>#N/A</v>
      </c>
      <c r="O91" s="63" t="e">
        <f>IF(M91=A91,VLOOKUP(A91,LATotals!$C$3:$O$500,9),0)</f>
        <v>#N/A</v>
      </c>
      <c r="P91" s="63" t="e">
        <f>IF(M91=A91,VLOOKUP(A91,LATotals!$C$3:$O$500,10),0)</f>
        <v>#N/A</v>
      </c>
      <c r="Q91" s="33" t="e">
        <f t="shared" si="14"/>
        <v>#N/A</v>
      </c>
      <c r="R91" s="63" t="e">
        <f t="shared" si="15"/>
        <v>#N/A</v>
      </c>
      <c r="S91" s="31" t="e">
        <f t="shared" si="16"/>
        <v>#N/A</v>
      </c>
      <c r="T91" s="40" t="e">
        <f t="shared" si="17"/>
        <v>#N/A</v>
      </c>
      <c r="U91" t="e">
        <f t="shared" si="18"/>
        <v>#N/A</v>
      </c>
      <c r="V91" t="e">
        <f t="shared" si="19"/>
        <v>#N/A</v>
      </c>
      <c r="W91" s="63" t="e">
        <f>IF(M91=A91,VLOOKUP(A91,LATotals!$C$3:$O$500,12),0)</f>
        <v>#N/A</v>
      </c>
      <c r="X91" s="31" t="e">
        <f>IF(M91=A91,VLOOKUP(A91,LATotals!$C$3:$O$500,13),0)</f>
        <v>#N/A</v>
      </c>
      <c r="Y91" s="40" t="e">
        <f t="shared" si="20"/>
        <v>#N/A</v>
      </c>
    </row>
    <row r="92" spans="1:25" x14ac:dyDescent="0.2">
      <c r="A92" s="106"/>
      <c r="F92"/>
      <c r="G92" s="3"/>
      <c r="H92" s="2"/>
      <c r="I92" s="12"/>
      <c r="J92" s="5"/>
      <c r="K92" s="5"/>
      <c r="L92" s="56"/>
      <c r="M92" s="34" t="e">
        <f>VLOOKUP(A92,LATotals!$C$3:$O$500,1)</f>
        <v>#N/A</v>
      </c>
      <c r="N92" s="33" t="e">
        <f>IF(M92=A92,VLOOKUP(A92,LATotals!$C$3:$O$500,8),0)</f>
        <v>#N/A</v>
      </c>
      <c r="O92" s="63" t="e">
        <f>IF(M92=A92,VLOOKUP(A92,LATotals!$C$3:$O$500,9),0)</f>
        <v>#N/A</v>
      </c>
      <c r="P92" s="63" t="e">
        <f>IF(M92=A92,VLOOKUP(A92,LATotals!$C$3:$O$500,10),0)</f>
        <v>#N/A</v>
      </c>
      <c r="Q92" s="33" t="e">
        <f t="shared" si="14"/>
        <v>#N/A</v>
      </c>
      <c r="R92" s="63" t="e">
        <f t="shared" si="15"/>
        <v>#N/A</v>
      </c>
      <c r="S92" s="31" t="e">
        <f t="shared" si="16"/>
        <v>#N/A</v>
      </c>
      <c r="T92" s="40" t="e">
        <f t="shared" si="17"/>
        <v>#N/A</v>
      </c>
      <c r="U92" t="e">
        <f t="shared" si="18"/>
        <v>#N/A</v>
      </c>
      <c r="V92" t="e">
        <f t="shared" si="19"/>
        <v>#N/A</v>
      </c>
      <c r="W92" s="63" t="e">
        <f>IF(M92=A92,VLOOKUP(A92,LATotals!$C$3:$O$500,12),0)</f>
        <v>#N/A</v>
      </c>
      <c r="X92" s="31" t="e">
        <f>IF(M92=A92,VLOOKUP(A92,LATotals!$C$3:$O$500,13),0)</f>
        <v>#N/A</v>
      </c>
      <c r="Y92" s="40" t="e">
        <f t="shared" si="20"/>
        <v>#N/A</v>
      </c>
    </row>
    <row r="93" spans="1:25" x14ac:dyDescent="0.2">
      <c r="A93" s="106"/>
      <c r="F93"/>
      <c r="G93" s="3"/>
      <c r="H93" s="2"/>
      <c r="I93" s="12"/>
      <c r="J93" s="5"/>
      <c r="K93" s="5"/>
      <c r="L93" s="56"/>
      <c r="M93" s="34" t="e">
        <f>VLOOKUP(A93,LATotals!$C$3:$O$500,1)</f>
        <v>#N/A</v>
      </c>
      <c r="N93" s="33" t="e">
        <f>IF(M93=A93,VLOOKUP(A93,LATotals!$C$3:$O$500,8),0)</f>
        <v>#N/A</v>
      </c>
      <c r="O93" s="63" t="e">
        <f>IF(M93=A93,VLOOKUP(A93,LATotals!$C$3:$O$500,9),0)</f>
        <v>#N/A</v>
      </c>
      <c r="P93" s="63" t="e">
        <f>IF(M93=A93,VLOOKUP(A93,LATotals!$C$3:$O$500,10),0)</f>
        <v>#N/A</v>
      </c>
      <c r="Q93" s="33" t="e">
        <f t="shared" si="14"/>
        <v>#N/A</v>
      </c>
      <c r="R93" s="63" t="e">
        <f t="shared" si="15"/>
        <v>#N/A</v>
      </c>
      <c r="S93" s="31" t="e">
        <f t="shared" si="16"/>
        <v>#N/A</v>
      </c>
      <c r="T93" s="40" t="e">
        <f t="shared" si="17"/>
        <v>#N/A</v>
      </c>
      <c r="U93" t="e">
        <f t="shared" si="18"/>
        <v>#N/A</v>
      </c>
      <c r="V93" t="e">
        <f t="shared" si="19"/>
        <v>#N/A</v>
      </c>
      <c r="W93" s="63" t="e">
        <f>IF(M93=A93,VLOOKUP(A93,LATotals!$C$3:$O$500,12),0)</f>
        <v>#N/A</v>
      </c>
      <c r="X93" s="31" t="e">
        <f>IF(M93=A93,VLOOKUP(A93,LATotals!$C$3:$O$500,13),0)</f>
        <v>#N/A</v>
      </c>
      <c r="Y93" s="40" t="e">
        <f t="shared" si="20"/>
        <v>#N/A</v>
      </c>
    </row>
    <row r="94" spans="1:25" x14ac:dyDescent="0.2">
      <c r="A94" s="106"/>
      <c r="F94"/>
      <c r="G94" s="3"/>
      <c r="H94" s="2"/>
      <c r="I94" s="12"/>
      <c r="J94" s="5"/>
      <c r="K94" s="5"/>
      <c r="L94" s="56"/>
      <c r="M94" s="34" t="e">
        <f>VLOOKUP(A94,LATotals!$C$3:$O$500,1)</f>
        <v>#N/A</v>
      </c>
      <c r="N94" s="33" t="e">
        <f>IF(M94=A94,VLOOKUP(A94,LATotals!$C$3:$O$500,8),0)</f>
        <v>#N/A</v>
      </c>
      <c r="O94" s="63" t="e">
        <f>IF(M94=A94,VLOOKUP(A94,LATotals!$C$3:$O$500,9),0)</f>
        <v>#N/A</v>
      </c>
      <c r="P94" s="63" t="e">
        <f>IF(M94=A94,VLOOKUP(A94,LATotals!$C$3:$O$500,10),0)</f>
        <v>#N/A</v>
      </c>
      <c r="Q94" s="33" t="e">
        <f t="shared" si="14"/>
        <v>#N/A</v>
      </c>
      <c r="R94" s="63" t="e">
        <f t="shared" si="15"/>
        <v>#N/A</v>
      </c>
      <c r="S94" s="31" t="e">
        <f t="shared" si="16"/>
        <v>#N/A</v>
      </c>
      <c r="T94" s="40" t="e">
        <f t="shared" si="17"/>
        <v>#N/A</v>
      </c>
      <c r="U94" t="e">
        <f t="shared" si="18"/>
        <v>#N/A</v>
      </c>
      <c r="V94" t="e">
        <f t="shared" si="19"/>
        <v>#N/A</v>
      </c>
      <c r="W94" s="63" t="e">
        <f>IF(M94=A94,VLOOKUP(A94,LATotals!$C$3:$O$500,12),0)</f>
        <v>#N/A</v>
      </c>
      <c r="X94" s="31" t="e">
        <f>IF(M94=A94,VLOOKUP(A94,LATotals!$C$3:$O$500,13),0)</f>
        <v>#N/A</v>
      </c>
      <c r="Y94" s="40" t="e">
        <f t="shared" si="20"/>
        <v>#N/A</v>
      </c>
    </row>
    <row r="95" spans="1:25" x14ac:dyDescent="0.2">
      <c r="A95" s="106"/>
      <c r="F95"/>
      <c r="G95" s="3"/>
      <c r="H95" s="2"/>
      <c r="I95" s="12"/>
      <c r="J95" s="5"/>
      <c r="K95" s="5"/>
      <c r="L95" s="56"/>
      <c r="M95" s="34" t="e">
        <f>VLOOKUP(A95,LATotals!$C$3:$O$500,1)</f>
        <v>#N/A</v>
      </c>
      <c r="N95" s="33" t="e">
        <f>IF(M95=A95,VLOOKUP(A95,LATotals!$C$3:$O$500,8),0)</f>
        <v>#N/A</v>
      </c>
      <c r="O95" s="63" t="e">
        <f>IF(M95=A95,VLOOKUP(A95,LATotals!$C$3:$O$500,9),0)</f>
        <v>#N/A</v>
      </c>
      <c r="P95" s="63" t="e">
        <f>IF(M95=A95,VLOOKUP(A95,LATotals!$C$3:$O$500,10),0)</f>
        <v>#N/A</v>
      </c>
      <c r="Q95" s="33" t="e">
        <f t="shared" si="14"/>
        <v>#N/A</v>
      </c>
      <c r="R95" s="63" t="e">
        <f t="shared" si="15"/>
        <v>#N/A</v>
      </c>
      <c r="S95" s="31" t="e">
        <f t="shared" si="16"/>
        <v>#N/A</v>
      </c>
      <c r="T95" s="40" t="e">
        <f t="shared" si="17"/>
        <v>#N/A</v>
      </c>
      <c r="U95" t="e">
        <f t="shared" si="18"/>
        <v>#N/A</v>
      </c>
      <c r="V95" t="e">
        <f t="shared" si="19"/>
        <v>#N/A</v>
      </c>
      <c r="W95" s="63" t="e">
        <f>IF(M95=A95,VLOOKUP(A95,LATotals!$C$3:$O$500,12),0)</f>
        <v>#N/A</v>
      </c>
      <c r="X95" s="31" t="e">
        <f>IF(M95=A95,VLOOKUP(A95,LATotals!$C$3:$O$500,13),0)</f>
        <v>#N/A</v>
      </c>
      <c r="Y95" s="40" t="e">
        <f t="shared" si="20"/>
        <v>#N/A</v>
      </c>
    </row>
    <row r="96" spans="1:25" x14ac:dyDescent="0.2">
      <c r="A96" s="106"/>
      <c r="F96"/>
      <c r="G96" s="3"/>
      <c r="H96" s="2"/>
      <c r="I96" s="12"/>
      <c r="J96" s="5"/>
      <c r="K96" s="5"/>
      <c r="L96" s="56"/>
      <c r="M96" s="34" t="e">
        <f>VLOOKUP(A96,LATotals!$C$3:$O$500,1)</f>
        <v>#N/A</v>
      </c>
      <c r="N96" s="33" t="e">
        <f>IF(M96=A96,VLOOKUP(A96,LATotals!$C$3:$O$500,8),0)</f>
        <v>#N/A</v>
      </c>
      <c r="O96" s="63" t="e">
        <f>IF(M96=A96,VLOOKUP(A96,LATotals!$C$3:$O$500,9),0)</f>
        <v>#N/A</v>
      </c>
      <c r="P96" s="63" t="e">
        <f>IF(M96=A96,VLOOKUP(A96,LATotals!$C$3:$O$500,10),0)</f>
        <v>#N/A</v>
      </c>
      <c r="Q96" s="33" t="e">
        <f t="shared" si="14"/>
        <v>#N/A</v>
      </c>
      <c r="R96" s="63" t="e">
        <f t="shared" si="15"/>
        <v>#N/A</v>
      </c>
      <c r="S96" s="31" t="e">
        <f t="shared" si="16"/>
        <v>#N/A</v>
      </c>
      <c r="T96" s="40" t="e">
        <f t="shared" si="17"/>
        <v>#N/A</v>
      </c>
      <c r="U96" t="e">
        <f t="shared" si="18"/>
        <v>#N/A</v>
      </c>
      <c r="V96" t="e">
        <f t="shared" si="19"/>
        <v>#N/A</v>
      </c>
      <c r="W96" s="63" t="e">
        <f>IF(M96=A96,VLOOKUP(A96,LATotals!$C$3:$O$500,12),0)</f>
        <v>#N/A</v>
      </c>
      <c r="X96" s="31" t="e">
        <f>IF(M96=A96,VLOOKUP(A96,LATotals!$C$3:$O$500,13),0)</f>
        <v>#N/A</v>
      </c>
      <c r="Y96" s="40" t="e">
        <f t="shared" si="20"/>
        <v>#N/A</v>
      </c>
    </row>
    <row r="97" spans="1:25" x14ac:dyDescent="0.2">
      <c r="A97" s="106"/>
      <c r="F97"/>
      <c r="G97" s="3"/>
      <c r="H97" s="2"/>
      <c r="I97" s="12"/>
      <c r="J97" s="5"/>
      <c r="K97" s="5"/>
      <c r="L97" s="56"/>
      <c r="M97" s="34" t="e">
        <f>VLOOKUP(A97,LATotals!$C$3:$O$500,1)</f>
        <v>#N/A</v>
      </c>
      <c r="N97" s="33" t="e">
        <f>IF(M97=A97,VLOOKUP(A97,LATotals!$C$3:$O$500,8),0)</f>
        <v>#N/A</v>
      </c>
      <c r="O97" s="63" t="e">
        <f>IF(M97=A97,VLOOKUP(A97,LATotals!$C$3:$O$500,9),0)</f>
        <v>#N/A</v>
      </c>
      <c r="P97" s="63" t="e">
        <f>IF(M97=A97,VLOOKUP(A97,LATotals!$C$3:$O$500,10),0)</f>
        <v>#N/A</v>
      </c>
      <c r="Q97" s="33" t="e">
        <f t="shared" si="14"/>
        <v>#N/A</v>
      </c>
      <c r="R97" s="63" t="e">
        <f t="shared" si="15"/>
        <v>#N/A</v>
      </c>
      <c r="S97" s="31" t="e">
        <f t="shared" si="16"/>
        <v>#N/A</v>
      </c>
      <c r="T97" s="40" t="e">
        <f t="shared" si="17"/>
        <v>#N/A</v>
      </c>
      <c r="U97" t="e">
        <f t="shared" si="18"/>
        <v>#N/A</v>
      </c>
      <c r="V97" t="e">
        <f t="shared" si="19"/>
        <v>#N/A</v>
      </c>
      <c r="W97" s="63" t="e">
        <f>IF(M97=A97,VLOOKUP(A97,LATotals!$C$3:$O$500,12),0)</f>
        <v>#N/A</v>
      </c>
      <c r="X97" s="31" t="e">
        <f>IF(M97=A97,VLOOKUP(A97,LATotals!$C$3:$O$500,13),0)</f>
        <v>#N/A</v>
      </c>
      <c r="Y97" s="40" t="e">
        <f t="shared" si="20"/>
        <v>#N/A</v>
      </c>
    </row>
    <row r="98" spans="1:25" x14ac:dyDescent="0.2">
      <c r="A98" s="106"/>
      <c r="F98"/>
      <c r="G98" s="3"/>
      <c r="H98" s="2"/>
      <c r="I98" s="12"/>
      <c r="J98" s="5"/>
      <c r="K98" s="5"/>
      <c r="L98" s="56"/>
      <c r="M98" s="34" t="e">
        <f>VLOOKUP(A98,LATotals!$C$3:$O$500,1)</f>
        <v>#N/A</v>
      </c>
      <c r="N98" s="33" t="e">
        <f>IF(M98=A98,VLOOKUP(A98,LATotals!$C$3:$O$500,8),0)</f>
        <v>#N/A</v>
      </c>
      <c r="O98" s="63" t="e">
        <f>IF(M98=A98,VLOOKUP(A98,LATotals!$C$3:$O$500,9),0)</f>
        <v>#N/A</v>
      </c>
      <c r="P98" s="63" t="e">
        <f>IF(M98=A98,VLOOKUP(A98,LATotals!$C$3:$O$500,10),0)</f>
        <v>#N/A</v>
      </c>
      <c r="Q98" s="33" t="e">
        <f t="shared" si="14"/>
        <v>#N/A</v>
      </c>
      <c r="R98" s="63" t="e">
        <f t="shared" si="15"/>
        <v>#N/A</v>
      </c>
      <c r="S98" s="31" t="e">
        <f t="shared" si="16"/>
        <v>#N/A</v>
      </c>
      <c r="T98" s="40" t="e">
        <f t="shared" si="17"/>
        <v>#N/A</v>
      </c>
      <c r="U98" t="e">
        <f t="shared" si="18"/>
        <v>#N/A</v>
      </c>
      <c r="V98" t="e">
        <f t="shared" si="19"/>
        <v>#N/A</v>
      </c>
      <c r="W98" s="63" t="e">
        <f>IF(M98=A98,VLOOKUP(A98,LATotals!$C$3:$O$500,12),0)</f>
        <v>#N/A</v>
      </c>
      <c r="X98" s="31" t="e">
        <f>IF(M98=A98,VLOOKUP(A98,LATotals!$C$3:$O$500,13),0)</f>
        <v>#N/A</v>
      </c>
      <c r="Y98" s="40" t="e">
        <f t="shared" si="20"/>
        <v>#N/A</v>
      </c>
    </row>
    <row r="99" spans="1:25" x14ac:dyDescent="0.2">
      <c r="A99" s="106"/>
      <c r="F99"/>
      <c r="G99" s="3"/>
      <c r="H99" s="2"/>
      <c r="I99" s="12"/>
      <c r="J99" s="5"/>
      <c r="K99" s="5"/>
      <c r="L99" s="56"/>
      <c r="M99" s="34" t="e">
        <f>VLOOKUP(A99,LATotals!$C$3:$O$500,1)</f>
        <v>#N/A</v>
      </c>
      <c r="N99" s="33" t="e">
        <f>IF(M99=A99,VLOOKUP(A99,LATotals!$C$3:$O$500,8),0)</f>
        <v>#N/A</v>
      </c>
      <c r="O99" s="63" t="e">
        <f>IF(M99=A99,VLOOKUP(A99,LATotals!$C$3:$O$500,9),0)</f>
        <v>#N/A</v>
      </c>
      <c r="P99" s="63" t="e">
        <f>IF(M99=A99,VLOOKUP(A99,LATotals!$C$3:$O$500,10),0)</f>
        <v>#N/A</v>
      </c>
      <c r="Q99" s="33" t="e">
        <f t="shared" si="14"/>
        <v>#N/A</v>
      </c>
      <c r="R99" s="63" t="e">
        <f t="shared" si="15"/>
        <v>#N/A</v>
      </c>
      <c r="S99" s="31" t="e">
        <f t="shared" si="16"/>
        <v>#N/A</v>
      </c>
      <c r="T99" s="40" t="e">
        <f t="shared" si="17"/>
        <v>#N/A</v>
      </c>
      <c r="U99" t="e">
        <f t="shared" si="18"/>
        <v>#N/A</v>
      </c>
      <c r="V99" t="e">
        <f t="shared" si="19"/>
        <v>#N/A</v>
      </c>
      <c r="W99" s="63" t="e">
        <f>IF(M99=A99,VLOOKUP(A99,LATotals!$C$3:$O$500,12),0)</f>
        <v>#N/A</v>
      </c>
      <c r="X99" s="31" t="e">
        <f>IF(M99=A99,VLOOKUP(A99,LATotals!$C$3:$O$500,13),0)</f>
        <v>#N/A</v>
      </c>
      <c r="Y99" s="40" t="e">
        <f t="shared" si="20"/>
        <v>#N/A</v>
      </c>
    </row>
    <row r="100" spans="1:25" x14ac:dyDescent="0.2">
      <c r="A100" s="106"/>
      <c r="F100"/>
      <c r="G100" s="3"/>
      <c r="H100" s="2"/>
      <c r="I100" s="12"/>
      <c r="J100" s="5"/>
      <c r="K100" s="5"/>
      <c r="L100" s="56"/>
      <c r="M100" s="34" t="e">
        <f>VLOOKUP(A100,LATotals!$C$3:$O$500,1)</f>
        <v>#N/A</v>
      </c>
      <c r="N100" s="33" t="e">
        <f>IF(M100=A100,VLOOKUP(A100,LATotals!$C$3:$O$500,8),0)</f>
        <v>#N/A</v>
      </c>
      <c r="O100" s="63" t="e">
        <f>IF(M100=A100,VLOOKUP(A100,LATotals!$C$3:$O$500,9),0)</f>
        <v>#N/A</v>
      </c>
      <c r="P100" s="63" t="e">
        <f>IF(M100=A100,VLOOKUP(A100,LATotals!$C$3:$O$500,10),0)</f>
        <v>#N/A</v>
      </c>
      <c r="Q100" s="33" t="e">
        <f t="shared" si="14"/>
        <v>#N/A</v>
      </c>
      <c r="R100" s="63" t="e">
        <f t="shared" si="15"/>
        <v>#N/A</v>
      </c>
      <c r="S100" s="31" t="e">
        <f t="shared" si="16"/>
        <v>#N/A</v>
      </c>
      <c r="T100" s="40" t="e">
        <f t="shared" si="17"/>
        <v>#N/A</v>
      </c>
      <c r="U100" t="e">
        <f t="shared" si="18"/>
        <v>#N/A</v>
      </c>
      <c r="V100" t="e">
        <f t="shared" si="19"/>
        <v>#N/A</v>
      </c>
      <c r="W100" s="63" t="e">
        <f>IF(M100=A100,VLOOKUP(A100,LATotals!$C$3:$O$500,12),0)</f>
        <v>#N/A</v>
      </c>
      <c r="X100" s="31" t="e">
        <f>IF(M100=A100,VLOOKUP(A100,LATotals!$C$3:$O$500,13),0)</f>
        <v>#N/A</v>
      </c>
      <c r="Y100" s="40" t="e">
        <f t="shared" si="20"/>
        <v>#N/A</v>
      </c>
    </row>
    <row r="101" spans="1:25" x14ac:dyDescent="0.2">
      <c r="A101" s="106"/>
      <c r="F101"/>
      <c r="G101" s="3"/>
      <c r="H101" s="2"/>
      <c r="I101" s="12"/>
      <c r="J101" s="5"/>
      <c r="K101" s="5"/>
      <c r="L101" s="56"/>
      <c r="M101" s="34" t="e">
        <f>VLOOKUP(A101,LATotals!$C$3:$O$500,1)</f>
        <v>#N/A</v>
      </c>
      <c r="N101" s="33" t="e">
        <f>IF(M101=A101,VLOOKUP(A101,LATotals!$C$3:$O$500,8),0)</f>
        <v>#N/A</v>
      </c>
      <c r="O101" s="63" t="e">
        <f>IF(M101=A101,VLOOKUP(A101,LATotals!$C$3:$O$500,9),0)</f>
        <v>#N/A</v>
      </c>
      <c r="P101" s="63" t="e">
        <f>IF(M101=A101,VLOOKUP(A101,LATotals!$C$3:$O$500,10),0)</f>
        <v>#N/A</v>
      </c>
      <c r="Q101" s="33" t="e">
        <f t="shared" si="14"/>
        <v>#N/A</v>
      </c>
      <c r="R101" s="63" t="e">
        <f t="shared" si="15"/>
        <v>#N/A</v>
      </c>
      <c r="S101" s="31" t="e">
        <f t="shared" si="16"/>
        <v>#N/A</v>
      </c>
      <c r="T101" s="40" t="e">
        <f t="shared" si="17"/>
        <v>#N/A</v>
      </c>
      <c r="U101" t="e">
        <f t="shared" si="18"/>
        <v>#N/A</v>
      </c>
      <c r="V101" t="e">
        <f t="shared" si="19"/>
        <v>#N/A</v>
      </c>
      <c r="W101" s="63" t="e">
        <f>IF(M101=A101,VLOOKUP(A101,LATotals!$C$3:$O$500,12),0)</f>
        <v>#N/A</v>
      </c>
      <c r="X101" s="31" t="e">
        <f>IF(M101=A101,VLOOKUP(A101,LATotals!$C$3:$O$500,13),0)</f>
        <v>#N/A</v>
      </c>
      <c r="Y101" s="40" t="e">
        <f t="shared" si="20"/>
        <v>#N/A</v>
      </c>
    </row>
    <row r="102" spans="1:25" x14ac:dyDescent="0.2">
      <c r="A102" s="106"/>
      <c r="F102"/>
      <c r="G102" s="3"/>
      <c r="H102" s="2"/>
      <c r="I102" s="12"/>
      <c r="J102" s="5"/>
      <c r="K102" s="5"/>
      <c r="L102" s="56"/>
      <c r="M102" s="34" t="e">
        <f>VLOOKUP(A102,LATotals!$C$3:$O$500,1)</f>
        <v>#N/A</v>
      </c>
      <c r="N102" s="33" t="e">
        <f>IF(M102=A102,VLOOKUP(A102,LATotals!$C$3:$O$500,8),0)</f>
        <v>#N/A</v>
      </c>
      <c r="O102" s="63" t="e">
        <f>IF(M102=A102,VLOOKUP(A102,LATotals!$C$3:$O$500,9),0)</f>
        <v>#N/A</v>
      </c>
      <c r="P102" s="63" t="e">
        <f>IF(M102=A102,VLOOKUP(A102,LATotals!$C$3:$O$500,10),0)</f>
        <v>#N/A</v>
      </c>
      <c r="Q102" s="33" t="e">
        <f t="shared" si="14"/>
        <v>#N/A</v>
      </c>
      <c r="R102" s="63" t="e">
        <f t="shared" si="15"/>
        <v>#N/A</v>
      </c>
      <c r="S102" s="31" t="e">
        <f t="shared" si="16"/>
        <v>#N/A</v>
      </c>
      <c r="T102" s="40" t="e">
        <f t="shared" si="17"/>
        <v>#N/A</v>
      </c>
      <c r="U102" t="e">
        <f t="shared" si="18"/>
        <v>#N/A</v>
      </c>
      <c r="V102" t="e">
        <f t="shared" si="19"/>
        <v>#N/A</v>
      </c>
      <c r="W102" s="63" t="e">
        <f>IF(M102=A102,VLOOKUP(A102,LATotals!$C$3:$O$500,12),0)</f>
        <v>#N/A</v>
      </c>
      <c r="X102" s="31" t="e">
        <f>IF(M102=A102,VLOOKUP(A102,LATotals!$C$3:$O$500,13),0)</f>
        <v>#N/A</v>
      </c>
      <c r="Y102" s="40" t="e">
        <f t="shared" si="20"/>
        <v>#N/A</v>
      </c>
    </row>
    <row r="103" spans="1:25" x14ac:dyDescent="0.2">
      <c r="A103" s="106"/>
      <c r="F103"/>
      <c r="G103" s="3"/>
      <c r="H103" s="2"/>
      <c r="I103" s="12"/>
      <c r="J103" s="5"/>
      <c r="K103" s="5"/>
      <c r="L103" s="56"/>
      <c r="M103" s="34" t="e">
        <f>VLOOKUP(A103,LATotals!$C$3:$O$500,1)</f>
        <v>#N/A</v>
      </c>
      <c r="N103" s="33" t="e">
        <f>IF(M103=A103,VLOOKUP(A103,LATotals!$C$3:$O$500,8),0)</f>
        <v>#N/A</v>
      </c>
      <c r="O103" s="63" t="e">
        <f>IF(M103=A103,VLOOKUP(A103,LATotals!$C$3:$O$500,9),0)</f>
        <v>#N/A</v>
      </c>
      <c r="P103" s="63" t="e">
        <f>IF(M103=A103,VLOOKUP(A103,LATotals!$C$3:$O$500,10),0)</f>
        <v>#N/A</v>
      </c>
      <c r="Q103" s="33" t="e">
        <f t="shared" si="14"/>
        <v>#N/A</v>
      </c>
      <c r="R103" s="63" t="e">
        <f t="shared" si="15"/>
        <v>#N/A</v>
      </c>
      <c r="S103" s="31" t="e">
        <f t="shared" si="16"/>
        <v>#N/A</v>
      </c>
      <c r="T103" s="40" t="e">
        <f t="shared" si="17"/>
        <v>#N/A</v>
      </c>
      <c r="U103" t="e">
        <f t="shared" si="18"/>
        <v>#N/A</v>
      </c>
      <c r="V103" t="e">
        <f t="shared" si="19"/>
        <v>#N/A</v>
      </c>
      <c r="W103" s="63" t="e">
        <f>IF(M103=A103,VLOOKUP(A103,LATotals!$C$3:$O$500,12),0)</f>
        <v>#N/A</v>
      </c>
      <c r="X103" s="31" t="e">
        <f>IF(M103=A103,VLOOKUP(A103,LATotals!$C$3:$O$500,13),0)</f>
        <v>#N/A</v>
      </c>
      <c r="Y103" s="40" t="e">
        <f t="shared" si="20"/>
        <v>#N/A</v>
      </c>
    </row>
    <row r="104" spans="1:25" x14ac:dyDescent="0.2">
      <c r="A104" s="106"/>
      <c r="F104"/>
      <c r="G104" s="3"/>
      <c r="H104" s="2"/>
      <c r="I104" s="12"/>
      <c r="J104" s="5"/>
      <c r="K104" s="5"/>
      <c r="L104" s="56"/>
      <c r="M104" s="34" t="e">
        <f>VLOOKUP(A104,LATotals!$C$3:$O$500,1)</f>
        <v>#N/A</v>
      </c>
      <c r="N104" s="33" t="e">
        <f>IF(M104=A104,VLOOKUP(A104,LATotals!$C$3:$O$500,8),0)</f>
        <v>#N/A</v>
      </c>
      <c r="O104" s="63" t="e">
        <f>IF(M104=A104,VLOOKUP(A104,LATotals!$C$3:$O$500,9),0)</f>
        <v>#N/A</v>
      </c>
      <c r="P104" s="63" t="e">
        <f>IF(M104=A104,VLOOKUP(A104,LATotals!$C$3:$O$500,10),0)</f>
        <v>#N/A</v>
      </c>
      <c r="Q104" s="33" t="e">
        <f t="shared" si="14"/>
        <v>#N/A</v>
      </c>
      <c r="R104" s="63" t="e">
        <f t="shared" si="15"/>
        <v>#N/A</v>
      </c>
      <c r="S104" s="31" t="e">
        <f t="shared" si="16"/>
        <v>#N/A</v>
      </c>
      <c r="T104" s="40" t="e">
        <f t="shared" si="17"/>
        <v>#N/A</v>
      </c>
      <c r="U104" t="e">
        <f t="shared" si="18"/>
        <v>#N/A</v>
      </c>
      <c r="V104" t="e">
        <f t="shared" si="19"/>
        <v>#N/A</v>
      </c>
      <c r="W104" s="63" t="e">
        <f>IF(M104=A104,VLOOKUP(A104,LATotals!$C$3:$O$500,12),0)</f>
        <v>#N/A</v>
      </c>
      <c r="X104" s="31" t="e">
        <f>IF(M104=A104,VLOOKUP(A104,LATotals!$C$3:$O$500,13),0)</f>
        <v>#N/A</v>
      </c>
      <c r="Y104" s="40" t="e">
        <f t="shared" si="20"/>
        <v>#N/A</v>
      </c>
    </row>
    <row r="105" spans="1:25" x14ac:dyDescent="0.2">
      <c r="A105" s="106"/>
      <c r="F105"/>
      <c r="G105" s="3"/>
      <c r="H105" s="2"/>
      <c r="I105" s="12"/>
      <c r="J105" s="5"/>
      <c r="K105" s="5"/>
      <c r="L105" s="56"/>
      <c r="M105" s="34" t="e">
        <f>VLOOKUP(A105,LATotals!$C$3:$O$500,1)</f>
        <v>#N/A</v>
      </c>
      <c r="N105" s="33" t="e">
        <f>IF(M105=A105,VLOOKUP(A105,LATotals!$C$3:$O$500,8),0)</f>
        <v>#N/A</v>
      </c>
      <c r="O105" s="63" t="e">
        <f>IF(M105=A105,VLOOKUP(A105,LATotals!$C$3:$O$500,9),0)</f>
        <v>#N/A</v>
      </c>
      <c r="P105" s="63" t="e">
        <f>IF(M105=A105,VLOOKUP(A105,LATotals!$C$3:$O$500,10),0)</f>
        <v>#N/A</v>
      </c>
      <c r="Q105" s="33" t="e">
        <f t="shared" si="14"/>
        <v>#N/A</v>
      </c>
      <c r="R105" s="63" t="e">
        <f t="shared" si="15"/>
        <v>#N/A</v>
      </c>
      <c r="S105" s="31" t="e">
        <f t="shared" si="16"/>
        <v>#N/A</v>
      </c>
      <c r="T105" s="40" t="e">
        <f t="shared" si="17"/>
        <v>#N/A</v>
      </c>
      <c r="U105" t="e">
        <f t="shared" si="18"/>
        <v>#N/A</v>
      </c>
      <c r="V105" t="e">
        <f t="shared" si="19"/>
        <v>#N/A</v>
      </c>
      <c r="W105" s="63" t="e">
        <f>IF(M105=A105,VLOOKUP(A105,LATotals!$C$3:$O$500,12),0)</f>
        <v>#N/A</v>
      </c>
      <c r="X105" s="31" t="e">
        <f>IF(M105=A105,VLOOKUP(A105,LATotals!$C$3:$O$500,13),0)</f>
        <v>#N/A</v>
      </c>
      <c r="Y105" s="40" t="e">
        <f t="shared" si="20"/>
        <v>#N/A</v>
      </c>
    </row>
    <row r="106" spans="1:25" x14ac:dyDescent="0.2">
      <c r="A106" s="106"/>
      <c r="F106"/>
      <c r="G106" s="3"/>
      <c r="H106" s="2"/>
      <c r="I106" s="12"/>
      <c r="J106" s="5"/>
      <c r="K106" s="5"/>
      <c r="L106" s="56"/>
      <c r="M106" s="34" t="e">
        <f>VLOOKUP(A106,LATotals!$C$3:$O$500,1)</f>
        <v>#N/A</v>
      </c>
      <c r="N106" s="33" t="e">
        <f>IF(M106=A106,VLOOKUP(A106,LATotals!$C$3:$O$500,8),0)</f>
        <v>#N/A</v>
      </c>
      <c r="O106" s="63" t="e">
        <f>IF(M106=A106,VLOOKUP(A106,LATotals!$C$3:$O$500,9),0)</f>
        <v>#N/A</v>
      </c>
      <c r="P106" s="63" t="e">
        <f>IF(M106=A106,VLOOKUP(A106,LATotals!$C$3:$O$500,10),0)</f>
        <v>#N/A</v>
      </c>
      <c r="Q106" s="33" t="e">
        <f t="shared" si="14"/>
        <v>#N/A</v>
      </c>
      <c r="R106" s="63" t="e">
        <f t="shared" si="15"/>
        <v>#N/A</v>
      </c>
      <c r="S106" s="31" t="e">
        <f t="shared" si="16"/>
        <v>#N/A</v>
      </c>
      <c r="T106" s="40" t="e">
        <f t="shared" si="17"/>
        <v>#N/A</v>
      </c>
      <c r="U106" t="e">
        <f t="shared" si="18"/>
        <v>#N/A</v>
      </c>
      <c r="V106" t="e">
        <f t="shared" si="19"/>
        <v>#N/A</v>
      </c>
      <c r="W106" s="63" t="e">
        <f>IF(M106=A106,VLOOKUP(A106,LATotals!$C$3:$O$500,12),0)</f>
        <v>#N/A</v>
      </c>
      <c r="X106" s="31" t="e">
        <f>IF(M106=A106,VLOOKUP(A106,LATotals!$C$3:$O$500,13),0)</f>
        <v>#N/A</v>
      </c>
      <c r="Y106" s="40" t="e">
        <f t="shared" si="20"/>
        <v>#N/A</v>
      </c>
    </row>
    <row r="107" spans="1:25" x14ac:dyDescent="0.2">
      <c r="A107" s="106"/>
      <c r="F107"/>
      <c r="G107" s="3"/>
      <c r="H107" s="2"/>
      <c r="I107" s="12"/>
      <c r="J107" s="5"/>
      <c r="K107" s="5"/>
      <c r="L107" s="56"/>
      <c r="M107" s="34" t="e">
        <f>VLOOKUP(A107,LATotals!$C$3:$O$500,1)</f>
        <v>#N/A</v>
      </c>
      <c r="N107" s="33" t="e">
        <f>IF(M107=A107,VLOOKUP(A107,LATotals!$C$3:$O$500,8),0)</f>
        <v>#N/A</v>
      </c>
      <c r="O107" s="63" t="e">
        <f>IF(M107=A107,VLOOKUP(A107,LATotals!$C$3:$O$500,9),0)</f>
        <v>#N/A</v>
      </c>
      <c r="P107" s="63" t="e">
        <f>IF(M107=A107,VLOOKUP(A107,LATotals!$C$3:$O$500,10),0)</f>
        <v>#N/A</v>
      </c>
      <c r="Q107" s="33" t="e">
        <f t="shared" si="14"/>
        <v>#N/A</v>
      </c>
      <c r="R107" s="63" t="e">
        <f t="shared" si="15"/>
        <v>#N/A</v>
      </c>
      <c r="S107" s="31" t="e">
        <f t="shared" si="16"/>
        <v>#N/A</v>
      </c>
      <c r="T107" s="40" t="e">
        <f t="shared" si="17"/>
        <v>#N/A</v>
      </c>
      <c r="U107" t="e">
        <f t="shared" si="18"/>
        <v>#N/A</v>
      </c>
      <c r="V107" t="e">
        <f t="shared" si="19"/>
        <v>#N/A</v>
      </c>
      <c r="W107" s="63" t="e">
        <f>IF(M107=A107,VLOOKUP(A107,LATotals!$C$3:$O$500,12),0)</f>
        <v>#N/A</v>
      </c>
      <c r="X107" s="31" t="e">
        <f>IF(M107=A107,VLOOKUP(A107,LATotals!$C$3:$O$500,13),0)</f>
        <v>#N/A</v>
      </c>
      <c r="Y107" s="40" t="e">
        <f t="shared" si="20"/>
        <v>#N/A</v>
      </c>
    </row>
    <row r="108" spans="1:25" x14ac:dyDescent="0.2">
      <c r="A108" s="106"/>
      <c r="F108"/>
      <c r="G108" s="3"/>
      <c r="H108" s="2"/>
      <c r="I108" s="12"/>
      <c r="J108" s="5"/>
      <c r="K108" s="5"/>
      <c r="L108" s="56"/>
      <c r="M108" s="34" t="e">
        <f>VLOOKUP(A108,LATotals!$C$3:$O$500,1)</f>
        <v>#N/A</v>
      </c>
      <c r="N108" s="33" t="e">
        <f>IF(M108=A108,VLOOKUP(A108,LATotals!$C$3:$O$500,8),0)</f>
        <v>#N/A</v>
      </c>
      <c r="O108" s="63" t="e">
        <f>IF(M108=A108,VLOOKUP(A108,LATotals!$C$3:$O$500,9),0)</f>
        <v>#N/A</v>
      </c>
      <c r="P108" s="63" t="e">
        <f>IF(M108=A108,VLOOKUP(A108,LATotals!$C$3:$O$500,10),0)</f>
        <v>#N/A</v>
      </c>
      <c r="Q108" s="33" t="e">
        <f t="shared" si="14"/>
        <v>#N/A</v>
      </c>
      <c r="R108" s="63" t="e">
        <f t="shared" si="15"/>
        <v>#N/A</v>
      </c>
      <c r="S108" s="31" t="e">
        <f t="shared" si="16"/>
        <v>#N/A</v>
      </c>
      <c r="T108" s="40" t="e">
        <f t="shared" si="17"/>
        <v>#N/A</v>
      </c>
      <c r="U108" t="e">
        <f t="shared" si="18"/>
        <v>#N/A</v>
      </c>
      <c r="V108" t="e">
        <f t="shared" si="19"/>
        <v>#N/A</v>
      </c>
      <c r="W108" s="63" t="e">
        <f>IF(M108=A108,VLOOKUP(A108,LATotals!$C$3:$O$500,12),0)</f>
        <v>#N/A</v>
      </c>
      <c r="X108" s="31" t="e">
        <f>IF(M108=A108,VLOOKUP(A108,LATotals!$C$3:$O$500,13),0)</f>
        <v>#N/A</v>
      </c>
      <c r="Y108" s="40" t="e">
        <f t="shared" si="20"/>
        <v>#N/A</v>
      </c>
    </row>
    <row r="109" spans="1:25" x14ac:dyDescent="0.2">
      <c r="A109" s="106"/>
      <c r="F109"/>
      <c r="G109" s="3"/>
      <c r="H109" s="2"/>
      <c r="I109" s="12"/>
      <c r="J109" s="5"/>
      <c r="K109" s="5"/>
      <c r="L109" s="56"/>
      <c r="M109" s="34" t="e">
        <f>VLOOKUP(A109,LATotals!$C$3:$O$500,1)</f>
        <v>#N/A</v>
      </c>
      <c r="N109" s="33" t="e">
        <f>IF(M109=A109,VLOOKUP(A109,LATotals!$C$3:$O$500,8),0)</f>
        <v>#N/A</v>
      </c>
      <c r="O109" s="63" t="e">
        <f>IF(M109=A109,VLOOKUP(A109,LATotals!$C$3:$O$500,9),0)</f>
        <v>#N/A</v>
      </c>
      <c r="P109" s="63" t="e">
        <f>IF(M109=A109,VLOOKUP(A109,LATotals!$C$3:$O$500,10),0)</f>
        <v>#N/A</v>
      </c>
      <c r="Q109" s="33" t="e">
        <f t="shared" si="14"/>
        <v>#N/A</v>
      </c>
      <c r="R109" s="63" t="e">
        <f t="shared" si="15"/>
        <v>#N/A</v>
      </c>
      <c r="S109" s="31" t="e">
        <f t="shared" si="16"/>
        <v>#N/A</v>
      </c>
      <c r="T109" s="40" t="e">
        <f t="shared" si="17"/>
        <v>#N/A</v>
      </c>
      <c r="U109" t="e">
        <f t="shared" si="18"/>
        <v>#N/A</v>
      </c>
      <c r="V109" t="e">
        <f t="shared" si="19"/>
        <v>#N/A</v>
      </c>
      <c r="W109" s="63" t="e">
        <f>IF(M109=A109,VLOOKUP(A109,LATotals!$C$3:$O$500,12),0)</f>
        <v>#N/A</v>
      </c>
      <c r="X109" s="31" t="e">
        <f>IF(M109=A109,VLOOKUP(A109,LATotals!$C$3:$O$500,13),0)</f>
        <v>#N/A</v>
      </c>
      <c r="Y109" s="40" t="e">
        <f t="shared" si="20"/>
        <v>#N/A</v>
      </c>
    </row>
    <row r="110" spans="1:25" x14ac:dyDescent="0.2">
      <c r="A110" s="106"/>
      <c r="F110"/>
      <c r="G110" s="3"/>
      <c r="H110" s="2"/>
      <c r="I110" s="12"/>
      <c r="J110" s="5"/>
      <c r="K110" s="5"/>
      <c r="L110" s="56"/>
      <c r="M110" s="34" t="e">
        <f>VLOOKUP(A110,LATotals!$C$3:$O$500,1)</f>
        <v>#N/A</v>
      </c>
      <c r="N110" s="33" t="e">
        <f>IF(M110=A110,VLOOKUP(A110,LATotals!$C$3:$O$500,8),0)</f>
        <v>#N/A</v>
      </c>
      <c r="O110" s="63" t="e">
        <f>IF(M110=A110,VLOOKUP(A110,LATotals!$C$3:$O$500,9),0)</f>
        <v>#N/A</v>
      </c>
      <c r="P110" s="63" t="e">
        <f>IF(M110=A110,VLOOKUP(A110,LATotals!$C$3:$O$500,10),0)</f>
        <v>#N/A</v>
      </c>
      <c r="Q110" s="33" t="e">
        <f t="shared" si="14"/>
        <v>#N/A</v>
      </c>
      <c r="R110" s="63" t="e">
        <f t="shared" si="15"/>
        <v>#N/A</v>
      </c>
      <c r="S110" s="31" t="e">
        <f t="shared" si="16"/>
        <v>#N/A</v>
      </c>
      <c r="T110" s="40" t="e">
        <f t="shared" si="17"/>
        <v>#N/A</v>
      </c>
      <c r="U110" t="e">
        <f t="shared" si="18"/>
        <v>#N/A</v>
      </c>
      <c r="V110" t="e">
        <f t="shared" si="19"/>
        <v>#N/A</v>
      </c>
      <c r="W110" s="63" t="e">
        <f>IF(M110=A110,VLOOKUP(A110,LATotals!$C$3:$O$500,12),0)</f>
        <v>#N/A</v>
      </c>
      <c r="X110" s="31" t="e">
        <f>IF(M110=A110,VLOOKUP(A110,LATotals!$C$3:$O$500,13),0)</f>
        <v>#N/A</v>
      </c>
      <c r="Y110" s="40" t="e">
        <f t="shared" si="20"/>
        <v>#N/A</v>
      </c>
    </row>
    <row r="111" spans="1:25" x14ac:dyDescent="0.2">
      <c r="A111" s="106"/>
      <c r="F111"/>
      <c r="G111" s="3"/>
      <c r="H111" s="2"/>
      <c r="I111" s="12"/>
      <c r="J111" s="5"/>
      <c r="K111" s="5"/>
      <c r="L111" s="56"/>
      <c r="M111" s="34" t="e">
        <f>VLOOKUP(A111,LATotals!$C$3:$O$500,1)</f>
        <v>#N/A</v>
      </c>
      <c r="N111" s="33" t="e">
        <f>IF(M111=A111,VLOOKUP(A111,LATotals!$C$3:$O$500,8),0)</f>
        <v>#N/A</v>
      </c>
      <c r="O111" s="63" t="e">
        <f>IF(M111=A111,VLOOKUP(A111,LATotals!$C$3:$O$500,9),0)</f>
        <v>#N/A</v>
      </c>
      <c r="P111" s="63" t="e">
        <f>IF(M111=A111,VLOOKUP(A111,LATotals!$C$3:$O$500,10),0)</f>
        <v>#N/A</v>
      </c>
      <c r="Q111" s="33" t="e">
        <f t="shared" si="14"/>
        <v>#N/A</v>
      </c>
      <c r="R111" s="63" t="e">
        <f t="shared" si="15"/>
        <v>#N/A</v>
      </c>
      <c r="S111" s="31" t="e">
        <f t="shared" si="16"/>
        <v>#N/A</v>
      </c>
      <c r="T111" s="40" t="e">
        <f t="shared" si="17"/>
        <v>#N/A</v>
      </c>
      <c r="U111" t="e">
        <f t="shared" si="18"/>
        <v>#N/A</v>
      </c>
      <c r="V111" t="e">
        <f t="shared" si="19"/>
        <v>#N/A</v>
      </c>
      <c r="W111" s="63" t="e">
        <f>IF(M111=A111,VLOOKUP(A111,LATotals!$C$3:$O$500,12),0)</f>
        <v>#N/A</v>
      </c>
      <c r="X111" s="31" t="e">
        <f>IF(M111=A111,VLOOKUP(A111,LATotals!$C$3:$O$500,13),0)</f>
        <v>#N/A</v>
      </c>
      <c r="Y111" s="40" t="e">
        <f t="shared" si="20"/>
        <v>#N/A</v>
      </c>
    </row>
    <row r="112" spans="1:25" x14ac:dyDescent="0.2">
      <c r="A112" s="106"/>
      <c r="F112"/>
      <c r="G112" s="3"/>
      <c r="H112" s="2"/>
      <c r="I112" s="12"/>
      <c r="J112" s="5"/>
      <c r="K112" s="5"/>
      <c r="L112" s="56"/>
      <c r="M112" s="34" t="e">
        <f>VLOOKUP(A112,LATotals!$C$3:$O$500,1)</f>
        <v>#N/A</v>
      </c>
      <c r="N112" s="33" t="e">
        <f>IF(M112=A112,VLOOKUP(A112,LATotals!$C$3:$O$500,8),0)</f>
        <v>#N/A</v>
      </c>
      <c r="O112" s="63" t="e">
        <f>IF(M112=A112,VLOOKUP(A112,LATotals!$C$3:$O$500,9),0)</f>
        <v>#N/A</v>
      </c>
      <c r="P112" s="63" t="e">
        <f>IF(M112=A112,VLOOKUP(A112,LATotals!$C$3:$O$500,10),0)</f>
        <v>#N/A</v>
      </c>
      <c r="Q112" s="33" t="e">
        <f t="shared" si="14"/>
        <v>#N/A</v>
      </c>
      <c r="R112" s="63" t="e">
        <f t="shared" si="15"/>
        <v>#N/A</v>
      </c>
      <c r="S112" s="31" t="e">
        <f t="shared" si="16"/>
        <v>#N/A</v>
      </c>
      <c r="T112" s="40" t="e">
        <f t="shared" si="17"/>
        <v>#N/A</v>
      </c>
      <c r="U112" t="e">
        <f t="shared" si="18"/>
        <v>#N/A</v>
      </c>
      <c r="V112" t="e">
        <f t="shared" si="19"/>
        <v>#N/A</v>
      </c>
      <c r="W112" s="63" t="e">
        <f>IF(M112=A112,VLOOKUP(A112,LATotals!$C$3:$O$500,12),0)</f>
        <v>#N/A</v>
      </c>
      <c r="X112" s="31" t="e">
        <f>IF(M112=A112,VLOOKUP(A112,LATotals!$C$3:$O$500,13),0)</f>
        <v>#N/A</v>
      </c>
      <c r="Y112" s="40" t="e">
        <f t="shared" si="20"/>
        <v>#N/A</v>
      </c>
    </row>
    <row r="113" spans="1:25" x14ac:dyDescent="0.2">
      <c r="A113" s="106"/>
      <c r="F113"/>
      <c r="G113" s="3"/>
      <c r="H113" s="2"/>
      <c r="I113" s="12"/>
      <c r="J113" s="5"/>
      <c r="K113" s="5"/>
      <c r="L113" s="56"/>
      <c r="M113" s="34" t="e">
        <f>VLOOKUP(A113,LATotals!$C$3:$O$500,1)</f>
        <v>#N/A</v>
      </c>
      <c r="N113" s="33" t="e">
        <f>IF(M113=A113,VLOOKUP(A113,LATotals!$C$3:$O$500,8),0)</f>
        <v>#N/A</v>
      </c>
      <c r="O113" s="63" t="e">
        <f>IF(M113=A113,VLOOKUP(A113,LATotals!$C$3:$O$500,9),0)</f>
        <v>#N/A</v>
      </c>
      <c r="P113" s="63" t="e">
        <f>IF(M113=A113,VLOOKUP(A113,LATotals!$C$3:$O$500,10),0)</f>
        <v>#N/A</v>
      </c>
      <c r="Q113" s="33" t="e">
        <f t="shared" si="14"/>
        <v>#N/A</v>
      </c>
      <c r="R113" s="63" t="e">
        <f t="shared" si="15"/>
        <v>#N/A</v>
      </c>
      <c r="S113" s="31" t="e">
        <f t="shared" si="16"/>
        <v>#N/A</v>
      </c>
      <c r="T113" s="40" t="e">
        <f t="shared" si="17"/>
        <v>#N/A</v>
      </c>
      <c r="U113" t="e">
        <f t="shared" si="18"/>
        <v>#N/A</v>
      </c>
      <c r="V113" t="e">
        <f t="shared" si="19"/>
        <v>#N/A</v>
      </c>
      <c r="W113" s="63" t="e">
        <f>IF(M113=A113,VLOOKUP(A113,LATotals!$C$3:$O$500,12),0)</f>
        <v>#N/A</v>
      </c>
      <c r="X113" s="31" t="e">
        <f>IF(M113=A113,VLOOKUP(A113,LATotals!$C$3:$O$500,13),0)</f>
        <v>#N/A</v>
      </c>
      <c r="Y113" s="40" t="e">
        <f t="shared" si="20"/>
        <v>#N/A</v>
      </c>
    </row>
    <row r="114" spans="1:25" x14ac:dyDescent="0.2">
      <c r="A114" s="106"/>
      <c r="F114"/>
      <c r="G114" s="3"/>
      <c r="H114" s="2"/>
      <c r="I114" s="12"/>
      <c r="J114" s="5"/>
      <c r="K114" s="5"/>
      <c r="L114" s="56"/>
      <c r="M114" s="34" t="e">
        <f>VLOOKUP(A114,LATotals!$C$3:$O$500,1)</f>
        <v>#N/A</v>
      </c>
      <c r="N114" s="33" t="e">
        <f>IF(M114=A114,VLOOKUP(A114,LATotals!$C$3:$O$500,8),0)</f>
        <v>#N/A</v>
      </c>
      <c r="O114" s="63" t="e">
        <f>IF(M114=A114,VLOOKUP(A114,LATotals!$C$3:$O$500,9),0)</f>
        <v>#N/A</v>
      </c>
      <c r="P114" s="63" t="e">
        <f>IF(M114=A114,VLOOKUP(A114,LATotals!$C$3:$O$500,10),0)</f>
        <v>#N/A</v>
      </c>
      <c r="Q114" s="33" t="e">
        <f t="shared" si="14"/>
        <v>#N/A</v>
      </c>
      <c r="R114" s="63" t="e">
        <f t="shared" si="15"/>
        <v>#N/A</v>
      </c>
      <c r="S114" s="31" t="e">
        <f t="shared" si="16"/>
        <v>#N/A</v>
      </c>
      <c r="T114" s="40" t="e">
        <f t="shared" si="17"/>
        <v>#N/A</v>
      </c>
      <c r="U114" t="e">
        <f t="shared" si="18"/>
        <v>#N/A</v>
      </c>
      <c r="V114" t="e">
        <f t="shared" si="19"/>
        <v>#N/A</v>
      </c>
      <c r="W114" s="63" t="e">
        <f>IF(M114=A114,VLOOKUP(A114,LATotals!$C$3:$O$500,12),0)</f>
        <v>#N/A</v>
      </c>
      <c r="X114" s="31" t="e">
        <f>IF(M114=A114,VLOOKUP(A114,LATotals!$C$3:$O$500,13),0)</f>
        <v>#N/A</v>
      </c>
      <c r="Y114" s="40" t="e">
        <f t="shared" si="20"/>
        <v>#N/A</v>
      </c>
    </row>
    <row r="115" spans="1:25" x14ac:dyDescent="0.2">
      <c r="A115" s="106"/>
      <c r="F115"/>
      <c r="G115" s="3"/>
      <c r="H115" s="2"/>
      <c r="I115" s="12"/>
      <c r="J115" s="5"/>
      <c r="K115" s="5"/>
      <c r="L115" s="56"/>
      <c r="M115" s="34" t="e">
        <f>VLOOKUP(A115,LATotals!$C$3:$O$500,1)</f>
        <v>#N/A</v>
      </c>
      <c r="N115" s="33" t="e">
        <f>IF(M115=A115,VLOOKUP(A115,LATotals!$C$3:$O$500,8),0)</f>
        <v>#N/A</v>
      </c>
      <c r="O115" s="63" t="e">
        <f>IF(M115=A115,VLOOKUP(A115,LATotals!$C$3:$O$500,9),0)</f>
        <v>#N/A</v>
      </c>
      <c r="P115" s="63" t="e">
        <f>IF(M115=A115,VLOOKUP(A115,LATotals!$C$3:$O$500,10),0)</f>
        <v>#N/A</v>
      </c>
      <c r="Q115" s="33" t="e">
        <f t="shared" si="14"/>
        <v>#N/A</v>
      </c>
      <c r="R115" s="63" t="e">
        <f t="shared" si="15"/>
        <v>#N/A</v>
      </c>
      <c r="S115" s="31" t="e">
        <f t="shared" si="16"/>
        <v>#N/A</v>
      </c>
      <c r="T115" s="40" t="e">
        <f t="shared" si="17"/>
        <v>#N/A</v>
      </c>
      <c r="U115" t="e">
        <f t="shared" si="18"/>
        <v>#N/A</v>
      </c>
      <c r="V115" t="e">
        <f t="shared" si="19"/>
        <v>#N/A</v>
      </c>
      <c r="W115" s="63" t="e">
        <f>IF(M115=A115,VLOOKUP(A115,LATotals!$C$3:$O$500,12),0)</f>
        <v>#N/A</v>
      </c>
      <c r="X115" s="31" t="e">
        <f>IF(M115=A115,VLOOKUP(A115,LATotals!$C$3:$O$500,13),0)</f>
        <v>#N/A</v>
      </c>
      <c r="Y115" s="40" t="e">
        <f t="shared" si="20"/>
        <v>#N/A</v>
      </c>
    </row>
    <row r="116" spans="1:25" x14ac:dyDescent="0.2">
      <c r="A116" s="106"/>
      <c r="F116"/>
      <c r="G116" s="3"/>
      <c r="H116" s="2"/>
      <c r="I116" s="12"/>
      <c r="J116" s="5"/>
      <c r="K116" s="5"/>
      <c r="L116" s="56"/>
      <c r="M116" s="34" t="e">
        <f>VLOOKUP(A116,LATotals!$C$3:$O$500,1)</f>
        <v>#N/A</v>
      </c>
      <c r="N116" s="33" t="e">
        <f>IF(M116=A116,VLOOKUP(A116,LATotals!$C$3:$O$500,8),0)</f>
        <v>#N/A</v>
      </c>
      <c r="O116" s="63" t="e">
        <f>IF(M116=A116,VLOOKUP(A116,LATotals!$C$3:$O$500,9),0)</f>
        <v>#N/A</v>
      </c>
      <c r="P116" s="63" t="e">
        <f>IF(M116=A116,VLOOKUP(A116,LATotals!$C$3:$O$500,10),0)</f>
        <v>#N/A</v>
      </c>
      <c r="Q116" s="33" t="e">
        <f t="shared" si="14"/>
        <v>#N/A</v>
      </c>
      <c r="R116" s="63" t="e">
        <f t="shared" si="15"/>
        <v>#N/A</v>
      </c>
      <c r="S116" s="31" t="e">
        <f t="shared" si="16"/>
        <v>#N/A</v>
      </c>
      <c r="T116" s="40" t="e">
        <f t="shared" si="17"/>
        <v>#N/A</v>
      </c>
      <c r="U116" t="e">
        <f t="shared" si="18"/>
        <v>#N/A</v>
      </c>
      <c r="V116" t="e">
        <f t="shared" si="19"/>
        <v>#N/A</v>
      </c>
      <c r="W116" s="63" t="e">
        <f>IF(M116=A116,VLOOKUP(A116,LATotals!$C$3:$O$500,12),0)</f>
        <v>#N/A</v>
      </c>
      <c r="X116" s="31" t="e">
        <f>IF(M116=A116,VLOOKUP(A116,LATotals!$C$3:$O$500,13),0)</f>
        <v>#N/A</v>
      </c>
      <c r="Y116" s="40" t="e">
        <f t="shared" si="20"/>
        <v>#N/A</v>
      </c>
    </row>
    <row r="117" spans="1:25" x14ac:dyDescent="0.2">
      <c r="A117" s="106"/>
      <c r="F117"/>
      <c r="G117" s="3"/>
      <c r="H117" s="2"/>
      <c r="I117" s="12"/>
      <c r="J117" s="5"/>
      <c r="K117" s="5"/>
      <c r="L117" s="56"/>
      <c r="M117" s="34" t="e">
        <f>VLOOKUP(A117,LATotals!$C$3:$O$500,1)</f>
        <v>#N/A</v>
      </c>
      <c r="N117" s="33" t="e">
        <f>IF(M117=A117,VLOOKUP(A117,LATotals!$C$3:$O$500,8),0)</f>
        <v>#N/A</v>
      </c>
      <c r="O117" s="63" t="e">
        <f>IF(M117=A117,VLOOKUP(A117,LATotals!$C$3:$O$500,9),0)</f>
        <v>#N/A</v>
      </c>
      <c r="P117" s="63" t="e">
        <f>IF(M117=A117,VLOOKUP(A117,LATotals!$C$3:$O$500,10),0)</f>
        <v>#N/A</v>
      </c>
      <c r="Q117" s="33" t="e">
        <f t="shared" si="14"/>
        <v>#N/A</v>
      </c>
      <c r="R117" s="63" t="e">
        <f t="shared" si="15"/>
        <v>#N/A</v>
      </c>
      <c r="S117" s="31" t="e">
        <f t="shared" si="16"/>
        <v>#N/A</v>
      </c>
      <c r="T117" s="40" t="e">
        <f t="shared" si="17"/>
        <v>#N/A</v>
      </c>
      <c r="U117" t="e">
        <f t="shared" si="18"/>
        <v>#N/A</v>
      </c>
      <c r="V117" t="e">
        <f t="shared" si="19"/>
        <v>#N/A</v>
      </c>
      <c r="W117" s="63" t="e">
        <f>IF(M117=A117,VLOOKUP(A117,LATotals!$C$3:$O$500,12),0)</f>
        <v>#N/A</v>
      </c>
      <c r="X117" s="31" t="e">
        <f>IF(M117=A117,VLOOKUP(A117,LATotals!$C$3:$O$500,13),0)</f>
        <v>#N/A</v>
      </c>
      <c r="Y117" s="40" t="e">
        <f t="shared" si="20"/>
        <v>#N/A</v>
      </c>
    </row>
    <row r="118" spans="1:25" x14ac:dyDescent="0.2">
      <c r="A118" s="106"/>
      <c r="F118"/>
      <c r="G118" s="3"/>
      <c r="H118" s="2"/>
      <c r="I118" s="12"/>
      <c r="J118" s="5"/>
      <c r="K118" s="5"/>
      <c r="L118" s="56"/>
      <c r="M118" s="34" t="e">
        <f>VLOOKUP(A118,LATotals!$C$3:$O$500,1)</f>
        <v>#N/A</v>
      </c>
      <c r="N118" s="33" t="e">
        <f>IF(M118=A118,VLOOKUP(A118,LATotals!$C$3:$O$500,8),0)</f>
        <v>#N/A</v>
      </c>
      <c r="O118" s="63" t="e">
        <f>IF(M118=A118,VLOOKUP(A118,LATotals!$C$3:$O$500,9),0)</f>
        <v>#N/A</v>
      </c>
      <c r="P118" s="63" t="e">
        <f>IF(M118=A118,VLOOKUP(A118,LATotals!$C$3:$O$500,10),0)</f>
        <v>#N/A</v>
      </c>
      <c r="Q118" s="33" t="e">
        <f t="shared" si="14"/>
        <v>#N/A</v>
      </c>
      <c r="R118" s="63" t="e">
        <f t="shared" si="15"/>
        <v>#N/A</v>
      </c>
      <c r="S118" s="31" t="e">
        <f t="shared" si="16"/>
        <v>#N/A</v>
      </c>
      <c r="T118" s="40" t="e">
        <f t="shared" si="17"/>
        <v>#N/A</v>
      </c>
      <c r="U118" t="e">
        <f t="shared" si="18"/>
        <v>#N/A</v>
      </c>
      <c r="V118" t="e">
        <f t="shared" si="19"/>
        <v>#N/A</v>
      </c>
      <c r="W118" s="63" t="e">
        <f>IF(M118=A118,VLOOKUP(A118,LATotals!$C$3:$O$500,12),0)</f>
        <v>#N/A</v>
      </c>
      <c r="X118" s="31" t="e">
        <f>IF(M118=A118,VLOOKUP(A118,LATotals!$C$3:$O$500,13),0)</f>
        <v>#N/A</v>
      </c>
      <c r="Y118" s="40" t="e">
        <f t="shared" si="20"/>
        <v>#N/A</v>
      </c>
    </row>
    <row r="119" spans="1:25" x14ac:dyDescent="0.2">
      <c r="A119" s="106"/>
      <c r="F119"/>
      <c r="G119" s="3"/>
      <c r="H119" s="2"/>
      <c r="I119" s="12"/>
      <c r="J119" s="5"/>
      <c r="K119" s="5"/>
      <c r="L119" s="56"/>
      <c r="M119" s="34" t="e">
        <f>VLOOKUP(A119,LATotals!$C$3:$O$500,1)</f>
        <v>#N/A</v>
      </c>
      <c r="N119" s="33" t="e">
        <f>IF(M119=A119,VLOOKUP(A119,LATotals!$C$3:$O$500,8),0)</f>
        <v>#N/A</v>
      </c>
      <c r="O119" s="63" t="e">
        <f>IF(M119=A119,VLOOKUP(A119,LATotals!$C$3:$O$500,9),0)</f>
        <v>#N/A</v>
      </c>
      <c r="P119" s="63" t="e">
        <f>IF(M119=A119,VLOOKUP(A119,LATotals!$C$3:$O$500,10),0)</f>
        <v>#N/A</v>
      </c>
      <c r="Q119" s="33" t="e">
        <f t="shared" si="14"/>
        <v>#N/A</v>
      </c>
      <c r="R119" s="63" t="e">
        <f t="shared" si="15"/>
        <v>#N/A</v>
      </c>
      <c r="S119" s="31" t="e">
        <f t="shared" si="16"/>
        <v>#N/A</v>
      </c>
      <c r="T119" s="40" t="e">
        <f t="shared" si="17"/>
        <v>#N/A</v>
      </c>
      <c r="U119" t="e">
        <f t="shared" si="18"/>
        <v>#N/A</v>
      </c>
      <c r="V119" t="e">
        <f t="shared" si="19"/>
        <v>#N/A</v>
      </c>
      <c r="W119" s="63" t="e">
        <f>IF(M119=A119,VLOOKUP(A119,LATotals!$C$3:$O$500,12),0)</f>
        <v>#N/A</v>
      </c>
      <c r="X119" s="31" t="e">
        <f>IF(M119=A119,VLOOKUP(A119,LATotals!$C$3:$O$500,13),0)</f>
        <v>#N/A</v>
      </c>
      <c r="Y119" s="40" t="e">
        <f t="shared" si="20"/>
        <v>#N/A</v>
      </c>
    </row>
    <row r="120" spans="1:25" x14ac:dyDescent="0.2">
      <c r="A120" s="106"/>
      <c r="F120"/>
      <c r="G120" s="3"/>
      <c r="H120" s="2"/>
      <c r="I120" s="12"/>
      <c r="J120" s="5"/>
      <c r="K120" s="5"/>
      <c r="L120" s="56"/>
      <c r="M120" s="34" t="e">
        <f>VLOOKUP(A120,LATotals!$C$3:$O$500,1)</f>
        <v>#N/A</v>
      </c>
      <c r="N120" s="33" t="e">
        <f>IF(M120=A120,VLOOKUP(A120,LATotals!$C$3:$O$500,8),0)</f>
        <v>#N/A</v>
      </c>
      <c r="O120" s="63" t="e">
        <f>IF(M120=A120,VLOOKUP(A120,LATotals!$C$3:$O$500,9),0)</f>
        <v>#N/A</v>
      </c>
      <c r="P120" s="63" t="e">
        <f>IF(M120=A120,VLOOKUP(A120,LATotals!$C$3:$O$500,10),0)</f>
        <v>#N/A</v>
      </c>
      <c r="Q120" s="33" t="e">
        <f t="shared" si="14"/>
        <v>#N/A</v>
      </c>
      <c r="R120" s="63" t="e">
        <f t="shared" si="15"/>
        <v>#N/A</v>
      </c>
      <c r="S120" s="31" t="e">
        <f t="shared" si="16"/>
        <v>#N/A</v>
      </c>
      <c r="T120" s="40" t="e">
        <f t="shared" si="17"/>
        <v>#N/A</v>
      </c>
      <c r="U120" t="e">
        <f t="shared" si="18"/>
        <v>#N/A</v>
      </c>
      <c r="V120" t="e">
        <f t="shared" si="19"/>
        <v>#N/A</v>
      </c>
      <c r="W120" s="63" t="e">
        <f>IF(M120=A120,VLOOKUP(A120,LATotals!$C$3:$O$500,12),0)</f>
        <v>#N/A</v>
      </c>
      <c r="X120" s="31" t="e">
        <f>IF(M120=A120,VLOOKUP(A120,LATotals!$C$3:$O$500,13),0)</f>
        <v>#N/A</v>
      </c>
      <c r="Y120" s="40" t="e">
        <f t="shared" si="20"/>
        <v>#N/A</v>
      </c>
    </row>
    <row r="121" spans="1:25" x14ac:dyDescent="0.2">
      <c r="A121" s="106"/>
      <c r="F121"/>
      <c r="G121" s="3"/>
      <c r="H121" s="2"/>
      <c r="I121" s="12"/>
      <c r="J121" s="5"/>
      <c r="K121" s="5"/>
      <c r="L121" s="56"/>
      <c r="M121" s="34" t="e">
        <f>VLOOKUP(A121,LATotals!$C$3:$O$500,1)</f>
        <v>#N/A</v>
      </c>
      <c r="N121" s="33" t="e">
        <f>IF(M121=A121,VLOOKUP(A121,LATotals!$C$3:$O$500,8),0)</f>
        <v>#N/A</v>
      </c>
      <c r="O121" s="63" t="e">
        <f>IF(M121=A121,VLOOKUP(A121,LATotals!$C$3:$O$500,9),0)</f>
        <v>#N/A</v>
      </c>
      <c r="P121" s="63" t="e">
        <f>IF(M121=A121,VLOOKUP(A121,LATotals!$C$3:$O$500,10),0)</f>
        <v>#N/A</v>
      </c>
      <c r="Q121" s="33" t="e">
        <f t="shared" si="14"/>
        <v>#N/A</v>
      </c>
      <c r="R121" s="63" t="e">
        <f t="shared" si="15"/>
        <v>#N/A</v>
      </c>
      <c r="S121" s="31" t="e">
        <f t="shared" si="16"/>
        <v>#N/A</v>
      </c>
      <c r="T121" s="40" t="e">
        <f t="shared" si="17"/>
        <v>#N/A</v>
      </c>
      <c r="U121" t="e">
        <f t="shared" si="18"/>
        <v>#N/A</v>
      </c>
      <c r="V121" t="e">
        <f t="shared" si="19"/>
        <v>#N/A</v>
      </c>
      <c r="W121" s="63" t="e">
        <f>IF(M121=A121,VLOOKUP(A121,LATotals!$C$3:$O$500,12),0)</f>
        <v>#N/A</v>
      </c>
      <c r="X121" s="31" t="e">
        <f>IF(M121=A121,VLOOKUP(A121,LATotals!$C$3:$O$500,13),0)</f>
        <v>#N/A</v>
      </c>
      <c r="Y121" s="40" t="e">
        <f t="shared" si="20"/>
        <v>#N/A</v>
      </c>
    </row>
    <row r="122" spans="1:25" x14ac:dyDescent="0.2">
      <c r="A122" s="106"/>
      <c r="F122"/>
      <c r="G122" s="3"/>
      <c r="H122" s="2"/>
      <c r="I122" s="12"/>
      <c r="J122" s="5"/>
      <c r="K122" s="5"/>
      <c r="L122" s="56"/>
      <c r="M122" s="34" t="e">
        <f>VLOOKUP(A122,LATotals!$C$3:$O$500,1)</f>
        <v>#N/A</v>
      </c>
      <c r="N122" s="33" t="e">
        <f>IF(M122=A122,VLOOKUP(A122,LATotals!$C$3:$O$500,8),0)</f>
        <v>#N/A</v>
      </c>
      <c r="O122" s="63" t="e">
        <f>IF(M122=A122,VLOOKUP(A122,LATotals!$C$3:$O$500,9),0)</f>
        <v>#N/A</v>
      </c>
      <c r="P122" s="63" t="e">
        <f>IF(M122=A122,VLOOKUP(A122,LATotals!$C$3:$O$500,10),0)</f>
        <v>#N/A</v>
      </c>
      <c r="Q122" s="33" t="e">
        <f t="shared" si="14"/>
        <v>#N/A</v>
      </c>
      <c r="R122" s="63" t="e">
        <f t="shared" si="15"/>
        <v>#N/A</v>
      </c>
      <c r="S122" s="31" t="e">
        <f t="shared" si="16"/>
        <v>#N/A</v>
      </c>
      <c r="T122" s="40" t="e">
        <f t="shared" si="17"/>
        <v>#N/A</v>
      </c>
      <c r="U122" t="e">
        <f t="shared" si="18"/>
        <v>#N/A</v>
      </c>
      <c r="V122" t="e">
        <f t="shared" si="19"/>
        <v>#N/A</v>
      </c>
      <c r="W122" s="63" t="e">
        <f>IF(M122=A122,VLOOKUP(A122,LATotals!$C$3:$O$500,12),0)</f>
        <v>#N/A</v>
      </c>
      <c r="X122" s="31" t="e">
        <f>IF(M122=A122,VLOOKUP(A122,LATotals!$C$3:$O$500,13),0)</f>
        <v>#N/A</v>
      </c>
      <c r="Y122" s="40" t="e">
        <f t="shared" si="20"/>
        <v>#N/A</v>
      </c>
    </row>
    <row r="123" spans="1:25" x14ac:dyDescent="0.2">
      <c r="A123" s="106"/>
      <c r="F123"/>
      <c r="G123" s="3"/>
      <c r="H123" s="2"/>
      <c r="I123" s="12"/>
      <c r="J123" s="5"/>
      <c r="K123" s="5"/>
      <c r="L123" s="56"/>
      <c r="M123" s="34" t="e">
        <f>VLOOKUP(A123,LATotals!$C$3:$O$500,1)</f>
        <v>#N/A</v>
      </c>
      <c r="N123" s="33" t="e">
        <f>IF(M123=A123,VLOOKUP(A123,LATotals!$C$3:$O$500,8),0)</f>
        <v>#N/A</v>
      </c>
      <c r="O123" s="63" t="e">
        <f>IF(M123=A123,VLOOKUP(A123,LATotals!$C$3:$O$500,9),0)</f>
        <v>#N/A</v>
      </c>
      <c r="P123" s="63" t="e">
        <f>IF(M123=A123,VLOOKUP(A123,LATotals!$C$3:$O$500,10),0)</f>
        <v>#N/A</v>
      </c>
      <c r="Q123" s="33" t="e">
        <f t="shared" si="14"/>
        <v>#N/A</v>
      </c>
      <c r="R123" s="63" t="e">
        <f t="shared" si="15"/>
        <v>#N/A</v>
      </c>
      <c r="S123" s="31" t="e">
        <f t="shared" si="16"/>
        <v>#N/A</v>
      </c>
      <c r="T123" s="40" t="e">
        <f t="shared" si="17"/>
        <v>#N/A</v>
      </c>
      <c r="U123" t="e">
        <f t="shared" si="18"/>
        <v>#N/A</v>
      </c>
      <c r="V123" t="e">
        <f t="shared" si="19"/>
        <v>#N/A</v>
      </c>
      <c r="W123" s="63" t="e">
        <f>IF(M123=A123,VLOOKUP(A123,LATotals!$C$3:$O$500,12),0)</f>
        <v>#N/A</v>
      </c>
      <c r="X123" s="31" t="e">
        <f>IF(M123=A123,VLOOKUP(A123,LATotals!$C$3:$O$500,13),0)</f>
        <v>#N/A</v>
      </c>
      <c r="Y123" s="40" t="e">
        <f t="shared" si="20"/>
        <v>#N/A</v>
      </c>
    </row>
    <row r="124" spans="1:25" x14ac:dyDescent="0.2">
      <c r="A124" s="106"/>
      <c r="F124"/>
      <c r="G124" s="3"/>
      <c r="H124" s="2"/>
      <c r="I124" s="12"/>
      <c r="J124" s="5"/>
      <c r="K124" s="5"/>
      <c r="L124" s="56"/>
      <c r="M124" s="34" t="e">
        <f>VLOOKUP(A124,LATotals!$C$3:$O$500,1)</f>
        <v>#N/A</v>
      </c>
      <c r="N124" s="33" t="e">
        <f>IF(M124=A124,VLOOKUP(A124,LATotals!$C$3:$O$500,8),0)</f>
        <v>#N/A</v>
      </c>
      <c r="O124" s="63" t="e">
        <f>IF(M124=A124,VLOOKUP(A124,LATotals!$C$3:$O$500,9),0)</f>
        <v>#N/A</v>
      </c>
      <c r="P124" s="63" t="e">
        <f>IF(M124=A124,VLOOKUP(A124,LATotals!$C$3:$O$500,10),0)</f>
        <v>#N/A</v>
      </c>
      <c r="Q124" s="33" t="e">
        <f t="shared" si="14"/>
        <v>#N/A</v>
      </c>
      <c r="R124" s="63" t="e">
        <f t="shared" si="15"/>
        <v>#N/A</v>
      </c>
      <c r="S124" s="31" t="e">
        <f t="shared" si="16"/>
        <v>#N/A</v>
      </c>
      <c r="T124" s="40" t="e">
        <f t="shared" si="17"/>
        <v>#N/A</v>
      </c>
      <c r="U124" t="e">
        <f t="shared" si="18"/>
        <v>#N/A</v>
      </c>
      <c r="V124" t="e">
        <f t="shared" si="19"/>
        <v>#N/A</v>
      </c>
      <c r="W124" s="63" t="e">
        <f>IF(M124=A124,VLOOKUP(A124,LATotals!$C$3:$O$500,12),0)</f>
        <v>#N/A</v>
      </c>
      <c r="X124" s="31" t="e">
        <f>IF(M124=A124,VLOOKUP(A124,LATotals!$C$3:$O$500,13),0)</f>
        <v>#N/A</v>
      </c>
      <c r="Y124" s="40" t="e">
        <f t="shared" si="20"/>
        <v>#N/A</v>
      </c>
    </row>
    <row r="125" spans="1:25" x14ac:dyDescent="0.2">
      <c r="A125" s="106"/>
      <c r="F125"/>
      <c r="G125" s="3"/>
      <c r="H125" s="2"/>
      <c r="I125" s="12"/>
      <c r="J125" s="5"/>
      <c r="K125" s="5"/>
      <c r="L125" s="56"/>
      <c r="M125" s="34" t="e">
        <f>VLOOKUP(A125,LATotals!$C$3:$O$500,1)</f>
        <v>#N/A</v>
      </c>
      <c r="N125" s="33" t="e">
        <f>IF(M125=A125,VLOOKUP(A125,LATotals!$C$3:$O$500,8),0)</f>
        <v>#N/A</v>
      </c>
      <c r="O125" s="63" t="e">
        <f>IF(M125=A125,VLOOKUP(A125,LATotals!$C$3:$O$500,9),0)</f>
        <v>#N/A</v>
      </c>
      <c r="P125" s="63" t="e">
        <f>IF(M125=A125,VLOOKUP(A125,LATotals!$C$3:$O$500,10),0)</f>
        <v>#N/A</v>
      </c>
      <c r="Q125" s="33" t="e">
        <f t="shared" si="14"/>
        <v>#N/A</v>
      </c>
      <c r="R125" s="63" t="e">
        <f t="shared" si="15"/>
        <v>#N/A</v>
      </c>
      <c r="S125" s="31" t="e">
        <f t="shared" si="16"/>
        <v>#N/A</v>
      </c>
      <c r="T125" s="40" t="e">
        <f t="shared" si="17"/>
        <v>#N/A</v>
      </c>
      <c r="U125" t="e">
        <f t="shared" si="18"/>
        <v>#N/A</v>
      </c>
      <c r="V125" t="e">
        <f t="shared" si="19"/>
        <v>#N/A</v>
      </c>
      <c r="W125" s="63" t="e">
        <f>IF(M125=A125,VLOOKUP(A125,LATotals!$C$3:$O$500,12),0)</f>
        <v>#N/A</v>
      </c>
      <c r="X125" s="31" t="e">
        <f>IF(M125=A125,VLOOKUP(A125,LATotals!$C$3:$O$500,13),0)</f>
        <v>#N/A</v>
      </c>
      <c r="Y125" s="40" t="e">
        <f t="shared" si="20"/>
        <v>#N/A</v>
      </c>
    </row>
    <row r="126" spans="1:25" x14ac:dyDescent="0.2">
      <c r="A126" s="106"/>
      <c r="F126"/>
      <c r="G126" s="3"/>
      <c r="H126" s="2"/>
      <c r="I126" s="12"/>
      <c r="J126" s="5"/>
      <c r="K126" s="5"/>
      <c r="L126" s="56"/>
      <c r="M126" s="34" t="e">
        <f>VLOOKUP(A126,LATotals!$C$3:$O$500,1)</f>
        <v>#N/A</v>
      </c>
      <c r="N126" s="33" t="e">
        <f>IF(M126=A126,VLOOKUP(A126,LATotals!$C$3:$O$500,8),0)</f>
        <v>#N/A</v>
      </c>
      <c r="O126" s="63" t="e">
        <f>IF(M126=A126,VLOOKUP(A126,LATotals!$C$3:$O$500,9),0)</f>
        <v>#N/A</v>
      </c>
      <c r="P126" s="63" t="e">
        <f>IF(M126=A126,VLOOKUP(A126,LATotals!$C$3:$O$500,10),0)</f>
        <v>#N/A</v>
      </c>
      <c r="Q126" s="33" t="e">
        <f t="shared" si="14"/>
        <v>#N/A</v>
      </c>
      <c r="R126" s="63" t="e">
        <f t="shared" si="15"/>
        <v>#N/A</v>
      </c>
      <c r="S126" s="31" t="e">
        <f t="shared" si="16"/>
        <v>#N/A</v>
      </c>
      <c r="T126" s="40" t="e">
        <f t="shared" si="17"/>
        <v>#N/A</v>
      </c>
      <c r="U126" t="e">
        <f t="shared" si="18"/>
        <v>#N/A</v>
      </c>
      <c r="V126" t="e">
        <f t="shared" si="19"/>
        <v>#N/A</v>
      </c>
      <c r="W126" s="63" t="e">
        <f>IF(M126=A126,VLOOKUP(A126,LATotals!$C$3:$O$500,12),0)</f>
        <v>#N/A</v>
      </c>
      <c r="X126" s="31" t="e">
        <f>IF(M126=A126,VLOOKUP(A126,LATotals!$C$3:$O$500,13),0)</f>
        <v>#N/A</v>
      </c>
      <c r="Y126" s="40" t="e">
        <f t="shared" si="20"/>
        <v>#N/A</v>
      </c>
    </row>
    <row r="127" spans="1:25" x14ac:dyDescent="0.2">
      <c r="A127" s="106"/>
      <c r="F127"/>
      <c r="G127" s="3"/>
      <c r="H127" s="2"/>
      <c r="I127" s="12"/>
      <c r="J127" s="5"/>
      <c r="K127" s="5"/>
      <c r="L127" s="56"/>
      <c r="M127" s="34" t="e">
        <f>VLOOKUP(A127,LATotals!$C$3:$O$500,1)</f>
        <v>#N/A</v>
      </c>
      <c r="N127" s="33" t="e">
        <f>IF(M127=A127,VLOOKUP(A127,LATotals!$C$3:$O$500,8),0)</f>
        <v>#N/A</v>
      </c>
      <c r="O127" s="63" t="e">
        <f>IF(M127=A127,VLOOKUP(A127,LATotals!$C$3:$O$500,9),0)</f>
        <v>#N/A</v>
      </c>
      <c r="P127" s="63" t="e">
        <f>IF(M127=A127,VLOOKUP(A127,LATotals!$C$3:$O$500,10),0)</f>
        <v>#N/A</v>
      </c>
      <c r="Q127" s="33" t="e">
        <f t="shared" si="14"/>
        <v>#N/A</v>
      </c>
      <c r="R127" s="63" t="e">
        <f t="shared" si="15"/>
        <v>#N/A</v>
      </c>
      <c r="S127" s="31" t="e">
        <f t="shared" si="16"/>
        <v>#N/A</v>
      </c>
      <c r="T127" s="40" t="e">
        <f t="shared" si="17"/>
        <v>#N/A</v>
      </c>
      <c r="U127" t="e">
        <f t="shared" si="18"/>
        <v>#N/A</v>
      </c>
      <c r="V127" t="e">
        <f t="shared" si="19"/>
        <v>#N/A</v>
      </c>
      <c r="W127" s="63" t="e">
        <f>IF(M127=A127,VLOOKUP(A127,LATotals!$C$3:$O$500,12),0)</f>
        <v>#N/A</v>
      </c>
      <c r="X127" s="31" t="e">
        <f>IF(M127=A127,VLOOKUP(A127,LATotals!$C$3:$O$500,13),0)</f>
        <v>#N/A</v>
      </c>
      <c r="Y127" s="40" t="e">
        <f t="shared" si="20"/>
        <v>#N/A</v>
      </c>
    </row>
    <row r="128" spans="1:25" x14ac:dyDescent="0.2">
      <c r="A128" s="106"/>
      <c r="F128"/>
      <c r="G128" s="3"/>
      <c r="H128" s="2"/>
      <c r="I128" s="12"/>
      <c r="J128" s="5"/>
      <c r="K128" s="5"/>
      <c r="L128" s="56"/>
      <c r="M128" s="34" t="e">
        <f>VLOOKUP(A128,LATotals!$C$3:$O$500,1)</f>
        <v>#N/A</v>
      </c>
      <c r="N128" s="33" t="e">
        <f>IF(M128=A128,VLOOKUP(A128,LATotals!$C$3:$O$500,8),0)</f>
        <v>#N/A</v>
      </c>
      <c r="O128" s="63" t="e">
        <f>IF(M128=A128,VLOOKUP(A128,LATotals!$C$3:$O$500,9),0)</f>
        <v>#N/A</v>
      </c>
      <c r="P128" s="63" t="e">
        <f>IF(M128=A128,VLOOKUP(A128,LATotals!$C$3:$O$500,10),0)</f>
        <v>#N/A</v>
      </c>
      <c r="Q128" s="33" t="e">
        <f t="shared" si="14"/>
        <v>#N/A</v>
      </c>
      <c r="R128" s="63" t="e">
        <f t="shared" si="15"/>
        <v>#N/A</v>
      </c>
      <c r="S128" s="31" t="e">
        <f t="shared" si="16"/>
        <v>#N/A</v>
      </c>
      <c r="T128" s="40" t="e">
        <f t="shared" si="17"/>
        <v>#N/A</v>
      </c>
      <c r="U128" t="e">
        <f t="shared" si="18"/>
        <v>#N/A</v>
      </c>
      <c r="V128" t="e">
        <f t="shared" si="19"/>
        <v>#N/A</v>
      </c>
      <c r="W128" s="63" t="e">
        <f>IF(M128=A128,VLOOKUP(A128,LATotals!$C$3:$O$500,12),0)</f>
        <v>#N/A</v>
      </c>
      <c r="X128" s="31" t="e">
        <f>IF(M128=A128,VLOOKUP(A128,LATotals!$C$3:$O$500,13),0)</f>
        <v>#N/A</v>
      </c>
      <c r="Y128" s="40" t="e">
        <f t="shared" si="20"/>
        <v>#N/A</v>
      </c>
    </row>
    <row r="129" spans="1:25" x14ac:dyDescent="0.2">
      <c r="A129" s="106"/>
      <c r="F129"/>
      <c r="G129" s="3"/>
      <c r="H129" s="2"/>
      <c r="I129" s="12"/>
      <c r="J129" s="5"/>
      <c r="K129" s="5"/>
      <c r="L129" s="56"/>
      <c r="M129" s="34" t="e">
        <f>VLOOKUP(A129,LATotals!$C$3:$O$500,1)</f>
        <v>#N/A</v>
      </c>
      <c r="N129" s="33" t="e">
        <f>IF(M129=A129,VLOOKUP(A129,LATotals!$C$3:$O$500,8),0)</f>
        <v>#N/A</v>
      </c>
      <c r="O129" s="63" t="e">
        <f>IF(M129=A129,VLOOKUP(A129,LATotals!$C$3:$O$500,9),0)</f>
        <v>#N/A</v>
      </c>
      <c r="P129" s="63" t="e">
        <f>IF(M129=A129,VLOOKUP(A129,LATotals!$C$3:$O$500,10),0)</f>
        <v>#N/A</v>
      </c>
      <c r="Q129" s="33" t="e">
        <f t="shared" si="14"/>
        <v>#N/A</v>
      </c>
      <c r="R129" s="63" t="e">
        <f t="shared" si="15"/>
        <v>#N/A</v>
      </c>
      <c r="S129" s="31" t="e">
        <f t="shared" si="16"/>
        <v>#N/A</v>
      </c>
      <c r="T129" s="40" t="e">
        <f t="shared" si="17"/>
        <v>#N/A</v>
      </c>
      <c r="U129" t="e">
        <f t="shared" si="18"/>
        <v>#N/A</v>
      </c>
      <c r="V129" t="e">
        <f t="shared" si="19"/>
        <v>#N/A</v>
      </c>
      <c r="W129" s="63" t="e">
        <f>IF(M129=A129,VLOOKUP(A129,LATotals!$C$3:$O$500,12),0)</f>
        <v>#N/A</v>
      </c>
      <c r="X129" s="31" t="e">
        <f>IF(M129=A129,VLOOKUP(A129,LATotals!$C$3:$O$500,13),0)</f>
        <v>#N/A</v>
      </c>
      <c r="Y129" s="40" t="e">
        <f t="shared" si="20"/>
        <v>#N/A</v>
      </c>
    </row>
    <row r="130" spans="1:25" x14ac:dyDescent="0.2">
      <c r="A130" s="106"/>
      <c r="F130"/>
      <c r="G130" s="3"/>
      <c r="H130" s="2"/>
      <c r="I130" s="12"/>
      <c r="J130" s="5"/>
      <c r="K130" s="5"/>
      <c r="L130" s="56"/>
      <c r="M130" s="34" t="e">
        <f>VLOOKUP(A130,LATotals!$C$3:$O$500,1)</f>
        <v>#N/A</v>
      </c>
      <c r="N130" s="33" t="e">
        <f>IF(M130=A130,VLOOKUP(A130,LATotals!$C$3:$O$500,8),0)</f>
        <v>#N/A</v>
      </c>
      <c r="O130" s="63" t="e">
        <f>IF(M130=A130,VLOOKUP(A130,LATotals!$C$3:$O$500,9),0)</f>
        <v>#N/A</v>
      </c>
      <c r="P130" s="63" t="e">
        <f>IF(M130=A130,VLOOKUP(A130,LATotals!$C$3:$O$500,10),0)</f>
        <v>#N/A</v>
      </c>
      <c r="Q130" s="33" t="e">
        <f t="shared" si="14"/>
        <v>#N/A</v>
      </c>
      <c r="R130" s="63" t="e">
        <f t="shared" si="15"/>
        <v>#N/A</v>
      </c>
      <c r="S130" s="31" t="e">
        <f t="shared" si="16"/>
        <v>#N/A</v>
      </c>
      <c r="T130" s="40" t="e">
        <f t="shared" si="17"/>
        <v>#N/A</v>
      </c>
      <c r="U130" t="e">
        <f t="shared" si="18"/>
        <v>#N/A</v>
      </c>
      <c r="V130" t="e">
        <f t="shared" si="19"/>
        <v>#N/A</v>
      </c>
      <c r="W130" s="63" t="e">
        <f>IF(M130=A130,VLOOKUP(A130,LATotals!$C$3:$O$500,12),0)</f>
        <v>#N/A</v>
      </c>
      <c r="X130" s="31" t="e">
        <f>IF(M130=A130,VLOOKUP(A130,LATotals!$C$3:$O$500,13),0)</f>
        <v>#N/A</v>
      </c>
      <c r="Y130" s="40" t="e">
        <f t="shared" si="20"/>
        <v>#N/A</v>
      </c>
    </row>
    <row r="131" spans="1:25" x14ac:dyDescent="0.2">
      <c r="A131" s="106"/>
      <c r="F131"/>
      <c r="G131" s="3"/>
      <c r="H131" s="2"/>
      <c r="I131" s="12"/>
      <c r="J131" s="5"/>
      <c r="K131" s="5"/>
      <c r="L131" s="56"/>
      <c r="M131" s="34" t="e">
        <f>VLOOKUP(A131,LATotals!$C$3:$O$500,1)</f>
        <v>#N/A</v>
      </c>
      <c r="N131" s="33" t="e">
        <f>IF(M131=A131,VLOOKUP(A131,LATotals!$C$3:$O$500,8),0)</f>
        <v>#N/A</v>
      </c>
      <c r="O131" s="63" t="e">
        <f>IF(M131=A131,VLOOKUP(A131,LATotals!$C$3:$O$500,9),0)</f>
        <v>#N/A</v>
      </c>
      <c r="P131" s="63" t="e">
        <f>IF(M131=A131,VLOOKUP(A131,LATotals!$C$3:$O$500,10),0)</f>
        <v>#N/A</v>
      </c>
      <c r="Q131" s="33" t="e">
        <f t="shared" si="14"/>
        <v>#N/A</v>
      </c>
      <c r="R131" s="63" t="e">
        <f t="shared" si="15"/>
        <v>#N/A</v>
      </c>
      <c r="S131" s="31" t="e">
        <f t="shared" si="16"/>
        <v>#N/A</v>
      </c>
      <c r="T131" s="40" t="e">
        <f t="shared" si="17"/>
        <v>#N/A</v>
      </c>
      <c r="U131" t="e">
        <f t="shared" si="18"/>
        <v>#N/A</v>
      </c>
      <c r="V131" t="e">
        <f t="shared" si="19"/>
        <v>#N/A</v>
      </c>
      <c r="W131" s="63" t="e">
        <f>IF(M131=A131,VLOOKUP(A131,LATotals!$C$3:$O$500,12),0)</f>
        <v>#N/A</v>
      </c>
      <c r="X131" s="31" t="e">
        <f>IF(M131=A131,VLOOKUP(A131,LATotals!$C$3:$O$500,13),0)</f>
        <v>#N/A</v>
      </c>
      <c r="Y131" s="40" t="e">
        <f t="shared" si="20"/>
        <v>#N/A</v>
      </c>
    </row>
    <row r="132" spans="1:25" x14ac:dyDescent="0.2">
      <c r="A132" s="106"/>
      <c r="F132"/>
      <c r="G132" s="3"/>
      <c r="H132" s="2"/>
      <c r="I132" s="12"/>
      <c r="J132" s="5"/>
      <c r="K132" s="5"/>
      <c r="L132" s="56"/>
      <c r="M132" s="34" t="e">
        <f>VLOOKUP(A132,LATotals!$C$3:$O$500,1)</f>
        <v>#N/A</v>
      </c>
      <c r="N132" s="33" t="e">
        <f>IF(M132=A132,VLOOKUP(A132,LATotals!$C$3:$O$500,8),0)</f>
        <v>#N/A</v>
      </c>
      <c r="O132" s="63" t="e">
        <f>IF(M132=A132,VLOOKUP(A132,LATotals!$C$3:$O$500,9),0)</f>
        <v>#N/A</v>
      </c>
      <c r="P132" s="63" t="e">
        <f>IF(M132=A132,VLOOKUP(A132,LATotals!$C$3:$O$500,10),0)</f>
        <v>#N/A</v>
      </c>
      <c r="Q132" s="33" t="e">
        <f t="shared" si="14"/>
        <v>#N/A</v>
      </c>
      <c r="R132" s="63" t="e">
        <f t="shared" si="15"/>
        <v>#N/A</v>
      </c>
      <c r="S132" s="31" t="e">
        <f t="shared" si="16"/>
        <v>#N/A</v>
      </c>
      <c r="T132" s="40" t="e">
        <f t="shared" si="17"/>
        <v>#N/A</v>
      </c>
      <c r="U132" t="e">
        <f t="shared" si="18"/>
        <v>#N/A</v>
      </c>
      <c r="V132" t="e">
        <f t="shared" si="19"/>
        <v>#N/A</v>
      </c>
      <c r="W132" s="63" t="e">
        <f>IF(M132=A132,VLOOKUP(A132,LATotals!$C$3:$O$500,12),0)</f>
        <v>#N/A</v>
      </c>
      <c r="X132" s="31" t="e">
        <f>IF(M132=A132,VLOOKUP(A132,LATotals!$C$3:$O$500,13),0)</f>
        <v>#N/A</v>
      </c>
      <c r="Y132" s="40" t="e">
        <f t="shared" si="20"/>
        <v>#N/A</v>
      </c>
    </row>
    <row r="133" spans="1:25" x14ac:dyDescent="0.2">
      <c r="A133" s="106"/>
      <c r="F133"/>
      <c r="G133" s="3"/>
      <c r="H133" s="2"/>
      <c r="I133" s="12"/>
      <c r="J133" s="5"/>
      <c r="K133" s="5"/>
      <c r="L133" s="56"/>
      <c r="M133" s="34" t="e">
        <f>VLOOKUP(A133,LATotals!$C$3:$O$500,1)</f>
        <v>#N/A</v>
      </c>
      <c r="N133" s="33" t="e">
        <f>IF(M133=A133,VLOOKUP(A133,LATotals!$C$3:$O$500,8),0)</f>
        <v>#N/A</v>
      </c>
      <c r="O133" s="63" t="e">
        <f>IF(M133=A133,VLOOKUP(A133,LATotals!$C$3:$O$500,9),0)</f>
        <v>#N/A</v>
      </c>
      <c r="P133" s="63" t="e">
        <f>IF(M133=A133,VLOOKUP(A133,LATotals!$C$3:$O$500,10),0)</f>
        <v>#N/A</v>
      </c>
      <c r="Q133" s="33" t="e">
        <f t="shared" si="14"/>
        <v>#N/A</v>
      </c>
      <c r="R133" s="63" t="e">
        <f t="shared" si="15"/>
        <v>#N/A</v>
      </c>
      <c r="S133" s="31" t="e">
        <f t="shared" si="16"/>
        <v>#N/A</v>
      </c>
      <c r="T133" s="40" t="e">
        <f t="shared" si="17"/>
        <v>#N/A</v>
      </c>
      <c r="U133" t="e">
        <f t="shared" si="18"/>
        <v>#N/A</v>
      </c>
      <c r="V133" t="e">
        <f t="shared" si="19"/>
        <v>#N/A</v>
      </c>
      <c r="W133" s="63" t="e">
        <f>IF(M133=A133,VLOOKUP(A133,LATotals!$C$3:$O$500,12),0)</f>
        <v>#N/A</v>
      </c>
      <c r="X133" s="31" t="e">
        <f>IF(M133=A133,VLOOKUP(A133,LATotals!$C$3:$O$500,13),0)</f>
        <v>#N/A</v>
      </c>
      <c r="Y133" s="40" t="e">
        <f t="shared" si="20"/>
        <v>#N/A</v>
      </c>
    </row>
    <row r="134" spans="1:25" x14ac:dyDescent="0.2">
      <c r="A134" s="106"/>
      <c r="F134"/>
      <c r="G134" s="3"/>
      <c r="H134" s="2"/>
      <c r="I134" s="12"/>
      <c r="J134" s="5"/>
      <c r="K134" s="5"/>
      <c r="L134" s="56"/>
      <c r="M134" s="34" t="e">
        <f>VLOOKUP(A134,LATotals!$C$3:$O$500,1)</f>
        <v>#N/A</v>
      </c>
      <c r="N134" s="33" t="e">
        <f>IF(M134=A134,VLOOKUP(A134,LATotals!$C$3:$O$500,8),0)</f>
        <v>#N/A</v>
      </c>
      <c r="O134" s="63" t="e">
        <f>IF(M134=A134,VLOOKUP(A134,LATotals!$C$3:$O$500,9),0)</f>
        <v>#N/A</v>
      </c>
      <c r="P134" s="63" t="e">
        <f>IF(M134=A134,VLOOKUP(A134,LATotals!$C$3:$O$500,10),0)</f>
        <v>#N/A</v>
      </c>
      <c r="Q134" s="33" t="e">
        <f t="shared" si="14"/>
        <v>#N/A</v>
      </c>
      <c r="R134" s="63" t="e">
        <f t="shared" si="15"/>
        <v>#N/A</v>
      </c>
      <c r="S134" s="31" t="e">
        <f t="shared" si="16"/>
        <v>#N/A</v>
      </c>
      <c r="T134" s="40" t="e">
        <f t="shared" si="17"/>
        <v>#N/A</v>
      </c>
      <c r="U134" t="e">
        <f t="shared" si="18"/>
        <v>#N/A</v>
      </c>
      <c r="V134" t="e">
        <f t="shared" si="19"/>
        <v>#N/A</v>
      </c>
      <c r="W134" s="63" t="e">
        <f>IF(M134=A134,VLOOKUP(A134,LATotals!$C$3:$O$500,12),0)</f>
        <v>#N/A</v>
      </c>
      <c r="X134" s="31" t="e">
        <f>IF(M134=A134,VLOOKUP(A134,LATotals!$C$3:$O$500,13),0)</f>
        <v>#N/A</v>
      </c>
      <c r="Y134" s="40" t="e">
        <f t="shared" si="20"/>
        <v>#N/A</v>
      </c>
    </row>
    <row r="135" spans="1:25" x14ac:dyDescent="0.2">
      <c r="A135" s="106"/>
      <c r="F135"/>
      <c r="G135" s="3"/>
      <c r="H135" s="2"/>
      <c r="I135" s="12"/>
      <c r="J135" s="5"/>
      <c r="K135" s="5"/>
      <c r="L135" s="56"/>
      <c r="M135" s="34" t="e">
        <f>VLOOKUP(A135,LATotals!$C$3:$O$500,1)</f>
        <v>#N/A</v>
      </c>
      <c r="N135" s="33" t="e">
        <f>IF(M135=A135,VLOOKUP(A135,LATotals!$C$3:$O$500,8),0)</f>
        <v>#N/A</v>
      </c>
      <c r="O135" s="63" t="e">
        <f>IF(M135=A135,VLOOKUP(A135,LATotals!$C$3:$O$500,9),0)</f>
        <v>#N/A</v>
      </c>
      <c r="P135" s="63" t="e">
        <f>IF(M135=A135,VLOOKUP(A135,LATotals!$C$3:$O$500,10),0)</f>
        <v>#N/A</v>
      </c>
      <c r="Q135" s="33" t="e">
        <f t="shared" ref="Q135:Q198" si="21">H135+N135</f>
        <v>#N/A</v>
      </c>
      <c r="R135" s="63" t="e">
        <f t="shared" ref="R135:R198" si="22">J135+O135</f>
        <v>#N/A</v>
      </c>
      <c r="S135" s="31" t="e">
        <f t="shared" ref="S135:S198" si="23">+K135+P135</f>
        <v>#N/A</v>
      </c>
      <c r="T135" s="40" t="e">
        <f t="shared" ref="T135:T198" si="24">+S135/R135</f>
        <v>#N/A</v>
      </c>
      <c r="U135" t="e">
        <f t="shared" ref="U135:U198" si="25">IF(R135&gt;=$U$2,"Yes","No")</f>
        <v>#N/A</v>
      </c>
      <c r="V135" t="e">
        <f t="shared" ref="V135:V198" si="26">IF(T135&gt;=$V$2,"Yes","No")</f>
        <v>#N/A</v>
      </c>
      <c r="W135" s="63" t="e">
        <f>IF(M135=A135,VLOOKUP(A135,LATotals!$C$3:$O$500,12),0)</f>
        <v>#N/A</v>
      </c>
      <c r="X135" s="31" t="e">
        <f>IF(M135=A135,VLOOKUP(A135,LATotals!$C$3:$O$500,13),0)</f>
        <v>#N/A</v>
      </c>
      <c r="Y135" s="40" t="e">
        <f t="shared" ref="Y135:Y198" si="27">IF(W135=0,0,X135/W135)</f>
        <v>#N/A</v>
      </c>
    </row>
    <row r="136" spans="1:25" x14ac:dyDescent="0.2">
      <c r="A136" s="106"/>
      <c r="F136"/>
      <c r="G136" s="3"/>
      <c r="H136" s="2"/>
      <c r="I136" s="12"/>
      <c r="J136" s="5"/>
      <c r="K136" s="5"/>
      <c r="L136" s="56"/>
      <c r="M136" s="34" t="e">
        <f>VLOOKUP(A136,LATotals!$C$3:$O$500,1)</f>
        <v>#N/A</v>
      </c>
      <c r="N136" s="33" t="e">
        <f>IF(M136=A136,VLOOKUP(A136,LATotals!$C$3:$O$500,8),0)</f>
        <v>#N/A</v>
      </c>
      <c r="O136" s="63" t="e">
        <f>IF(M136=A136,VLOOKUP(A136,LATotals!$C$3:$O$500,9),0)</f>
        <v>#N/A</v>
      </c>
      <c r="P136" s="63" t="e">
        <f>IF(M136=A136,VLOOKUP(A136,LATotals!$C$3:$O$500,10),0)</f>
        <v>#N/A</v>
      </c>
      <c r="Q136" s="33" t="e">
        <f t="shared" si="21"/>
        <v>#N/A</v>
      </c>
      <c r="R136" s="63" t="e">
        <f t="shared" si="22"/>
        <v>#N/A</v>
      </c>
      <c r="S136" s="31" t="e">
        <f t="shared" si="23"/>
        <v>#N/A</v>
      </c>
      <c r="T136" s="40" t="e">
        <f t="shared" si="24"/>
        <v>#N/A</v>
      </c>
      <c r="U136" t="e">
        <f t="shared" si="25"/>
        <v>#N/A</v>
      </c>
      <c r="V136" t="e">
        <f t="shared" si="26"/>
        <v>#N/A</v>
      </c>
      <c r="W136" s="63" t="e">
        <f>IF(M136=A136,VLOOKUP(A136,LATotals!$C$3:$O$500,12),0)</f>
        <v>#N/A</v>
      </c>
      <c r="X136" s="31" t="e">
        <f>IF(M136=A136,VLOOKUP(A136,LATotals!$C$3:$O$500,13),0)</f>
        <v>#N/A</v>
      </c>
      <c r="Y136" s="40" t="e">
        <f t="shared" si="27"/>
        <v>#N/A</v>
      </c>
    </row>
    <row r="137" spans="1:25" x14ac:dyDescent="0.2">
      <c r="A137" s="106"/>
      <c r="F137"/>
      <c r="G137" s="3"/>
      <c r="H137" s="2"/>
      <c r="I137" s="12"/>
      <c r="J137" s="5"/>
      <c r="K137" s="5"/>
      <c r="L137" s="56"/>
      <c r="M137" s="34" t="e">
        <f>VLOOKUP(A137,LATotals!$C$3:$O$500,1)</f>
        <v>#N/A</v>
      </c>
      <c r="N137" s="33" t="e">
        <f>IF(M137=A137,VLOOKUP(A137,LATotals!$C$3:$O$500,8),0)</f>
        <v>#N/A</v>
      </c>
      <c r="O137" s="63" t="e">
        <f>IF(M137=A137,VLOOKUP(A137,LATotals!$C$3:$O$500,9),0)</f>
        <v>#N/A</v>
      </c>
      <c r="P137" s="63" t="e">
        <f>IF(M137=A137,VLOOKUP(A137,LATotals!$C$3:$O$500,10),0)</f>
        <v>#N/A</v>
      </c>
      <c r="Q137" s="33" t="e">
        <f t="shared" si="21"/>
        <v>#N/A</v>
      </c>
      <c r="R137" s="63" t="e">
        <f t="shared" si="22"/>
        <v>#N/A</v>
      </c>
      <c r="S137" s="31" t="e">
        <f t="shared" si="23"/>
        <v>#N/A</v>
      </c>
      <c r="T137" s="40" t="e">
        <f t="shared" si="24"/>
        <v>#N/A</v>
      </c>
      <c r="U137" t="e">
        <f t="shared" si="25"/>
        <v>#N/A</v>
      </c>
      <c r="V137" t="e">
        <f t="shared" si="26"/>
        <v>#N/A</v>
      </c>
      <c r="W137" s="63" t="e">
        <f>IF(M137=A137,VLOOKUP(A137,LATotals!$C$3:$O$500,12),0)</f>
        <v>#N/A</v>
      </c>
      <c r="X137" s="31" t="e">
        <f>IF(M137=A137,VLOOKUP(A137,LATotals!$C$3:$O$500,13),0)</f>
        <v>#N/A</v>
      </c>
      <c r="Y137" s="40" t="e">
        <f t="shared" si="27"/>
        <v>#N/A</v>
      </c>
    </row>
    <row r="138" spans="1:25" x14ac:dyDescent="0.2">
      <c r="A138" s="106"/>
      <c r="F138"/>
      <c r="G138" s="3"/>
      <c r="H138" s="2"/>
      <c r="I138" s="12"/>
      <c r="J138" s="5"/>
      <c r="K138" s="5"/>
      <c r="L138" s="56"/>
      <c r="M138" s="34" t="e">
        <f>VLOOKUP(A138,LATotals!$C$3:$O$500,1)</f>
        <v>#N/A</v>
      </c>
      <c r="N138" s="33" t="e">
        <f>IF(M138=A138,VLOOKUP(A138,LATotals!$C$3:$O$500,8),0)</f>
        <v>#N/A</v>
      </c>
      <c r="O138" s="63" t="e">
        <f>IF(M138=A138,VLOOKUP(A138,LATotals!$C$3:$O$500,9),0)</f>
        <v>#N/A</v>
      </c>
      <c r="P138" s="63" t="e">
        <f>IF(M138=A138,VLOOKUP(A138,LATotals!$C$3:$O$500,10),0)</f>
        <v>#N/A</v>
      </c>
      <c r="Q138" s="33" t="e">
        <f t="shared" si="21"/>
        <v>#N/A</v>
      </c>
      <c r="R138" s="63" t="e">
        <f t="shared" si="22"/>
        <v>#N/A</v>
      </c>
      <c r="S138" s="31" t="e">
        <f t="shared" si="23"/>
        <v>#N/A</v>
      </c>
      <c r="T138" s="40" t="e">
        <f t="shared" si="24"/>
        <v>#N/A</v>
      </c>
      <c r="U138" t="e">
        <f t="shared" si="25"/>
        <v>#N/A</v>
      </c>
      <c r="V138" t="e">
        <f t="shared" si="26"/>
        <v>#N/A</v>
      </c>
      <c r="W138" s="63" t="e">
        <f>IF(M138=A138,VLOOKUP(A138,LATotals!$C$3:$O$500,12),0)</f>
        <v>#N/A</v>
      </c>
      <c r="X138" s="31" t="e">
        <f>IF(M138=A138,VLOOKUP(A138,LATotals!$C$3:$O$500,13),0)</f>
        <v>#N/A</v>
      </c>
      <c r="Y138" s="40" t="e">
        <f t="shared" si="27"/>
        <v>#N/A</v>
      </c>
    </row>
    <row r="139" spans="1:25" x14ac:dyDescent="0.2">
      <c r="A139" s="106"/>
      <c r="F139"/>
      <c r="G139" s="3"/>
      <c r="H139" s="2"/>
      <c r="I139" s="12"/>
      <c r="J139" s="5"/>
      <c r="K139" s="5"/>
      <c r="L139" s="56"/>
      <c r="M139" s="34" t="e">
        <f>VLOOKUP(A139,LATotals!$C$3:$O$500,1)</f>
        <v>#N/A</v>
      </c>
      <c r="N139" s="33" t="e">
        <f>IF(M139=A139,VLOOKUP(A139,LATotals!$C$3:$O$500,8),0)</f>
        <v>#N/A</v>
      </c>
      <c r="O139" s="63" t="e">
        <f>IF(M139=A139,VLOOKUP(A139,LATotals!$C$3:$O$500,9),0)</f>
        <v>#N/A</v>
      </c>
      <c r="P139" s="63" t="e">
        <f>IF(M139=A139,VLOOKUP(A139,LATotals!$C$3:$O$500,10),0)</f>
        <v>#N/A</v>
      </c>
      <c r="Q139" s="33" t="e">
        <f t="shared" si="21"/>
        <v>#N/A</v>
      </c>
      <c r="R139" s="63" t="e">
        <f t="shared" si="22"/>
        <v>#N/A</v>
      </c>
      <c r="S139" s="31" t="e">
        <f t="shared" si="23"/>
        <v>#N/A</v>
      </c>
      <c r="T139" s="40" t="e">
        <f t="shared" si="24"/>
        <v>#N/A</v>
      </c>
      <c r="U139" t="e">
        <f t="shared" si="25"/>
        <v>#N/A</v>
      </c>
      <c r="V139" t="e">
        <f t="shared" si="26"/>
        <v>#N/A</v>
      </c>
      <c r="W139" s="63" t="e">
        <f>IF(M139=A139,VLOOKUP(A139,LATotals!$C$3:$O$500,12),0)</f>
        <v>#N/A</v>
      </c>
      <c r="X139" s="31" t="e">
        <f>IF(M139=A139,VLOOKUP(A139,LATotals!$C$3:$O$500,13),0)</f>
        <v>#N/A</v>
      </c>
      <c r="Y139" s="40" t="e">
        <f t="shared" si="27"/>
        <v>#N/A</v>
      </c>
    </row>
    <row r="140" spans="1:25" x14ac:dyDescent="0.2">
      <c r="A140" s="106"/>
      <c r="F140"/>
      <c r="G140" s="3"/>
      <c r="H140" s="2"/>
      <c r="I140" s="12"/>
      <c r="J140" s="5"/>
      <c r="K140" s="5"/>
      <c r="L140" s="56"/>
      <c r="M140" s="34" t="e">
        <f>VLOOKUP(A140,LATotals!$C$3:$O$500,1)</f>
        <v>#N/A</v>
      </c>
      <c r="N140" s="33" t="e">
        <f>IF(M140=A140,VLOOKUP(A140,LATotals!$C$3:$O$500,8),0)</f>
        <v>#N/A</v>
      </c>
      <c r="O140" s="63" t="e">
        <f>IF(M140=A140,VLOOKUP(A140,LATotals!$C$3:$O$500,9),0)</f>
        <v>#N/A</v>
      </c>
      <c r="P140" s="63" t="e">
        <f>IF(M140=A140,VLOOKUP(A140,LATotals!$C$3:$O$500,10),0)</f>
        <v>#N/A</v>
      </c>
      <c r="Q140" s="33" t="e">
        <f t="shared" si="21"/>
        <v>#N/A</v>
      </c>
      <c r="R140" s="63" t="e">
        <f t="shared" si="22"/>
        <v>#N/A</v>
      </c>
      <c r="S140" s="31" t="e">
        <f t="shared" si="23"/>
        <v>#N/A</v>
      </c>
      <c r="T140" s="40" t="e">
        <f t="shared" si="24"/>
        <v>#N/A</v>
      </c>
      <c r="U140" t="e">
        <f t="shared" si="25"/>
        <v>#N/A</v>
      </c>
      <c r="V140" t="e">
        <f t="shared" si="26"/>
        <v>#N/A</v>
      </c>
      <c r="W140" s="63" t="e">
        <f>IF(M140=A140,VLOOKUP(A140,LATotals!$C$3:$O$500,12),0)</f>
        <v>#N/A</v>
      </c>
      <c r="X140" s="31" t="e">
        <f>IF(M140=A140,VLOOKUP(A140,LATotals!$C$3:$O$500,13),0)</f>
        <v>#N/A</v>
      </c>
      <c r="Y140" s="40" t="e">
        <f t="shared" si="27"/>
        <v>#N/A</v>
      </c>
    </row>
    <row r="141" spans="1:25" x14ac:dyDescent="0.2">
      <c r="A141" s="106"/>
      <c r="F141"/>
      <c r="G141" s="3"/>
      <c r="H141" s="2"/>
      <c r="I141" s="12"/>
      <c r="J141" s="5"/>
      <c r="K141" s="5"/>
      <c r="L141" s="56"/>
      <c r="M141" s="34" t="e">
        <f>VLOOKUP(A141,LATotals!$C$3:$O$500,1)</f>
        <v>#N/A</v>
      </c>
      <c r="N141" s="33" t="e">
        <f>IF(M141=A141,VLOOKUP(A141,LATotals!$C$3:$O$500,8),0)</f>
        <v>#N/A</v>
      </c>
      <c r="O141" s="63" t="e">
        <f>IF(M141=A141,VLOOKUP(A141,LATotals!$C$3:$O$500,9),0)</f>
        <v>#N/A</v>
      </c>
      <c r="P141" s="63" t="e">
        <f>IF(M141=A141,VLOOKUP(A141,LATotals!$C$3:$O$500,10),0)</f>
        <v>#N/A</v>
      </c>
      <c r="Q141" s="33" t="e">
        <f t="shared" si="21"/>
        <v>#N/A</v>
      </c>
      <c r="R141" s="63" t="e">
        <f t="shared" si="22"/>
        <v>#N/A</v>
      </c>
      <c r="S141" s="31" t="e">
        <f t="shared" si="23"/>
        <v>#N/A</v>
      </c>
      <c r="T141" s="40" t="e">
        <f t="shared" si="24"/>
        <v>#N/A</v>
      </c>
      <c r="U141" t="e">
        <f t="shared" si="25"/>
        <v>#N/A</v>
      </c>
      <c r="V141" t="e">
        <f t="shared" si="26"/>
        <v>#N/A</v>
      </c>
      <c r="W141" s="63" t="e">
        <f>IF(M141=A141,VLOOKUP(A141,LATotals!$C$3:$O$500,12),0)</f>
        <v>#N/A</v>
      </c>
      <c r="X141" s="31" t="e">
        <f>IF(M141=A141,VLOOKUP(A141,LATotals!$C$3:$O$500,13),0)</f>
        <v>#N/A</v>
      </c>
      <c r="Y141" s="40" t="e">
        <f t="shared" si="27"/>
        <v>#N/A</v>
      </c>
    </row>
    <row r="142" spans="1:25" x14ac:dyDescent="0.2">
      <c r="A142" s="106"/>
      <c r="F142"/>
      <c r="G142" s="3"/>
      <c r="H142" s="2"/>
      <c r="I142" s="12"/>
      <c r="J142" s="5"/>
      <c r="K142" s="5"/>
      <c r="L142" s="56"/>
      <c r="M142" s="34" t="e">
        <f>VLOOKUP(A142,LATotals!$C$3:$O$500,1)</f>
        <v>#N/A</v>
      </c>
      <c r="N142" s="33" t="e">
        <f>IF(M142=A142,VLOOKUP(A142,LATotals!$C$3:$O$500,8),0)</f>
        <v>#N/A</v>
      </c>
      <c r="O142" s="63" t="e">
        <f>IF(M142=A142,VLOOKUP(A142,LATotals!$C$3:$O$500,9),0)</f>
        <v>#N/A</v>
      </c>
      <c r="P142" s="63" t="e">
        <f>IF(M142=A142,VLOOKUP(A142,LATotals!$C$3:$O$500,10),0)</f>
        <v>#N/A</v>
      </c>
      <c r="Q142" s="33" t="e">
        <f t="shared" si="21"/>
        <v>#N/A</v>
      </c>
      <c r="R142" s="63" t="e">
        <f t="shared" si="22"/>
        <v>#N/A</v>
      </c>
      <c r="S142" s="31" t="e">
        <f t="shared" si="23"/>
        <v>#N/A</v>
      </c>
      <c r="T142" s="40" t="e">
        <f t="shared" si="24"/>
        <v>#N/A</v>
      </c>
      <c r="U142" t="e">
        <f t="shared" si="25"/>
        <v>#N/A</v>
      </c>
      <c r="V142" t="e">
        <f t="shared" si="26"/>
        <v>#N/A</v>
      </c>
      <c r="W142" s="63" t="e">
        <f>IF(M142=A142,VLOOKUP(A142,LATotals!$C$3:$O$500,12),0)</f>
        <v>#N/A</v>
      </c>
      <c r="X142" s="31" t="e">
        <f>IF(M142=A142,VLOOKUP(A142,LATotals!$C$3:$O$500,13),0)</f>
        <v>#N/A</v>
      </c>
      <c r="Y142" s="40" t="e">
        <f t="shared" si="27"/>
        <v>#N/A</v>
      </c>
    </row>
    <row r="143" spans="1:25" x14ac:dyDescent="0.2">
      <c r="A143" s="106"/>
      <c r="F143"/>
      <c r="G143" s="3"/>
      <c r="H143" s="2"/>
      <c r="I143" s="12"/>
      <c r="J143" s="5"/>
      <c r="K143" s="5"/>
      <c r="L143" s="56"/>
      <c r="M143" s="34" t="e">
        <f>VLOOKUP(A143,LATotals!$C$3:$O$500,1)</f>
        <v>#N/A</v>
      </c>
      <c r="N143" s="33" t="e">
        <f>IF(M143=A143,VLOOKUP(A143,LATotals!$C$3:$O$500,8),0)</f>
        <v>#N/A</v>
      </c>
      <c r="O143" s="63" t="e">
        <f>IF(M143=A143,VLOOKUP(A143,LATotals!$C$3:$O$500,9),0)</f>
        <v>#N/A</v>
      </c>
      <c r="P143" s="63" t="e">
        <f>IF(M143=A143,VLOOKUP(A143,LATotals!$C$3:$O$500,10),0)</f>
        <v>#N/A</v>
      </c>
      <c r="Q143" s="33" t="e">
        <f t="shared" si="21"/>
        <v>#N/A</v>
      </c>
      <c r="R143" s="63" t="e">
        <f t="shared" si="22"/>
        <v>#N/A</v>
      </c>
      <c r="S143" s="31" t="e">
        <f t="shared" si="23"/>
        <v>#N/A</v>
      </c>
      <c r="T143" s="40" t="e">
        <f t="shared" si="24"/>
        <v>#N/A</v>
      </c>
      <c r="U143" t="e">
        <f t="shared" si="25"/>
        <v>#N/A</v>
      </c>
      <c r="V143" t="e">
        <f t="shared" si="26"/>
        <v>#N/A</v>
      </c>
      <c r="W143" s="63" t="e">
        <f>IF(M143=A143,VLOOKUP(A143,LATotals!$C$3:$O$500,12),0)</f>
        <v>#N/A</v>
      </c>
      <c r="X143" s="31" t="e">
        <f>IF(M143=A143,VLOOKUP(A143,LATotals!$C$3:$O$500,13),0)</f>
        <v>#N/A</v>
      </c>
      <c r="Y143" s="40" t="e">
        <f t="shared" si="27"/>
        <v>#N/A</v>
      </c>
    </row>
    <row r="144" spans="1:25" x14ac:dyDescent="0.2">
      <c r="A144" s="106"/>
      <c r="F144"/>
      <c r="G144" s="3"/>
      <c r="H144" s="2"/>
      <c r="I144" s="12"/>
      <c r="J144" s="5"/>
      <c r="K144" s="5"/>
      <c r="L144" s="56"/>
      <c r="M144" s="34" t="e">
        <f>VLOOKUP(A144,LATotals!$C$3:$O$500,1)</f>
        <v>#N/A</v>
      </c>
      <c r="N144" s="33" t="e">
        <f>IF(M144=A144,VLOOKUP(A144,LATotals!$C$3:$O$500,8),0)</f>
        <v>#N/A</v>
      </c>
      <c r="O144" s="63" t="e">
        <f>IF(M144=A144,VLOOKUP(A144,LATotals!$C$3:$O$500,9),0)</f>
        <v>#N/A</v>
      </c>
      <c r="P144" s="63" t="e">
        <f>IF(M144=A144,VLOOKUP(A144,LATotals!$C$3:$O$500,10),0)</f>
        <v>#N/A</v>
      </c>
      <c r="Q144" s="33" t="e">
        <f t="shared" si="21"/>
        <v>#N/A</v>
      </c>
      <c r="R144" s="63" t="e">
        <f t="shared" si="22"/>
        <v>#N/A</v>
      </c>
      <c r="S144" s="31" t="e">
        <f t="shared" si="23"/>
        <v>#N/A</v>
      </c>
      <c r="T144" s="40" t="e">
        <f t="shared" si="24"/>
        <v>#N/A</v>
      </c>
      <c r="U144" t="e">
        <f t="shared" si="25"/>
        <v>#N/A</v>
      </c>
      <c r="V144" t="e">
        <f t="shared" si="26"/>
        <v>#N/A</v>
      </c>
      <c r="W144" s="63" t="e">
        <f>IF(M144=A144,VLOOKUP(A144,LATotals!$C$3:$O$500,12),0)</f>
        <v>#N/A</v>
      </c>
      <c r="X144" s="31" t="e">
        <f>IF(M144=A144,VLOOKUP(A144,LATotals!$C$3:$O$500,13),0)</f>
        <v>#N/A</v>
      </c>
      <c r="Y144" s="40" t="e">
        <f t="shared" si="27"/>
        <v>#N/A</v>
      </c>
    </row>
    <row r="145" spans="1:25" x14ac:dyDescent="0.2">
      <c r="A145" s="106"/>
      <c r="F145"/>
      <c r="G145" s="3"/>
      <c r="H145" s="2"/>
      <c r="I145" s="12"/>
      <c r="J145" s="5"/>
      <c r="K145" s="5"/>
      <c r="L145" s="56"/>
      <c r="M145" s="34" t="e">
        <f>VLOOKUP(A145,LATotals!$C$3:$O$500,1)</f>
        <v>#N/A</v>
      </c>
      <c r="N145" s="33" t="e">
        <f>IF(M145=A145,VLOOKUP(A145,LATotals!$C$3:$O$500,8),0)</f>
        <v>#N/A</v>
      </c>
      <c r="O145" s="63" t="e">
        <f>IF(M145=A145,VLOOKUP(A145,LATotals!$C$3:$O$500,9),0)</f>
        <v>#N/A</v>
      </c>
      <c r="P145" s="63" t="e">
        <f>IF(M145=A145,VLOOKUP(A145,LATotals!$C$3:$O$500,10),0)</f>
        <v>#N/A</v>
      </c>
      <c r="Q145" s="33" t="e">
        <f t="shared" si="21"/>
        <v>#N/A</v>
      </c>
      <c r="R145" s="63" t="e">
        <f t="shared" si="22"/>
        <v>#N/A</v>
      </c>
      <c r="S145" s="31" t="e">
        <f t="shared" si="23"/>
        <v>#N/A</v>
      </c>
      <c r="T145" s="40" t="e">
        <f t="shared" si="24"/>
        <v>#N/A</v>
      </c>
      <c r="U145" t="e">
        <f t="shared" si="25"/>
        <v>#N/A</v>
      </c>
      <c r="V145" t="e">
        <f t="shared" si="26"/>
        <v>#N/A</v>
      </c>
      <c r="W145" s="63" t="e">
        <f>IF(M145=A145,VLOOKUP(A145,LATotals!$C$3:$O$500,12),0)</f>
        <v>#N/A</v>
      </c>
      <c r="X145" s="31" t="e">
        <f>IF(M145=A145,VLOOKUP(A145,LATotals!$C$3:$O$500,13),0)</f>
        <v>#N/A</v>
      </c>
      <c r="Y145" s="40" t="e">
        <f t="shared" si="27"/>
        <v>#N/A</v>
      </c>
    </row>
    <row r="146" spans="1:25" x14ac:dyDescent="0.2">
      <c r="A146" s="106"/>
      <c r="F146"/>
      <c r="G146" s="3"/>
      <c r="H146" s="2"/>
      <c r="I146" s="12"/>
      <c r="J146" s="5"/>
      <c r="K146" s="5"/>
      <c r="L146" s="56"/>
      <c r="M146" s="34" t="e">
        <f>VLOOKUP(A146,LATotals!$C$3:$O$500,1)</f>
        <v>#N/A</v>
      </c>
      <c r="N146" s="33" t="e">
        <f>IF(M146=A146,VLOOKUP(A146,LATotals!$C$3:$O$500,8),0)</f>
        <v>#N/A</v>
      </c>
      <c r="O146" s="63" t="e">
        <f>IF(M146=A146,VLOOKUP(A146,LATotals!$C$3:$O$500,9),0)</f>
        <v>#N/A</v>
      </c>
      <c r="P146" s="63" t="e">
        <f>IF(M146=A146,VLOOKUP(A146,LATotals!$C$3:$O$500,10),0)</f>
        <v>#N/A</v>
      </c>
      <c r="Q146" s="33" t="e">
        <f t="shared" si="21"/>
        <v>#N/A</v>
      </c>
      <c r="R146" s="63" t="e">
        <f t="shared" si="22"/>
        <v>#N/A</v>
      </c>
      <c r="S146" s="31" t="e">
        <f t="shared" si="23"/>
        <v>#N/A</v>
      </c>
      <c r="T146" s="40" t="e">
        <f t="shared" si="24"/>
        <v>#N/A</v>
      </c>
      <c r="U146" t="e">
        <f t="shared" si="25"/>
        <v>#N/A</v>
      </c>
      <c r="V146" t="e">
        <f t="shared" si="26"/>
        <v>#N/A</v>
      </c>
      <c r="W146" s="63" t="e">
        <f>IF(M146=A146,VLOOKUP(A146,LATotals!$C$3:$O$500,12),0)</f>
        <v>#N/A</v>
      </c>
      <c r="X146" s="31" t="e">
        <f>IF(M146=A146,VLOOKUP(A146,LATotals!$C$3:$O$500,13),0)</f>
        <v>#N/A</v>
      </c>
      <c r="Y146" s="40" t="e">
        <f t="shared" si="27"/>
        <v>#N/A</v>
      </c>
    </row>
    <row r="147" spans="1:25" x14ac:dyDescent="0.2">
      <c r="A147" s="106"/>
      <c r="F147"/>
      <c r="G147" s="3"/>
      <c r="H147" s="2"/>
      <c r="I147" s="12"/>
      <c r="J147" s="5"/>
      <c r="K147" s="5"/>
      <c r="L147" s="56"/>
      <c r="M147" s="34" t="e">
        <f>VLOOKUP(A147,LATotals!$C$3:$O$500,1)</f>
        <v>#N/A</v>
      </c>
      <c r="N147" s="33" t="e">
        <f>IF(M147=A147,VLOOKUP(A147,LATotals!$C$3:$O$500,8),0)</f>
        <v>#N/A</v>
      </c>
      <c r="O147" s="63" t="e">
        <f>IF(M147=A147,VLOOKUP(A147,LATotals!$C$3:$O$500,9),0)</f>
        <v>#N/A</v>
      </c>
      <c r="P147" s="63" t="e">
        <f>IF(M147=A147,VLOOKUP(A147,LATotals!$C$3:$O$500,10),0)</f>
        <v>#N/A</v>
      </c>
      <c r="Q147" s="33" t="e">
        <f t="shared" si="21"/>
        <v>#N/A</v>
      </c>
      <c r="R147" s="63" t="e">
        <f t="shared" si="22"/>
        <v>#N/A</v>
      </c>
      <c r="S147" s="31" t="e">
        <f t="shared" si="23"/>
        <v>#N/A</v>
      </c>
      <c r="T147" s="40" t="e">
        <f t="shared" si="24"/>
        <v>#N/A</v>
      </c>
      <c r="U147" t="e">
        <f t="shared" si="25"/>
        <v>#N/A</v>
      </c>
      <c r="V147" t="e">
        <f t="shared" si="26"/>
        <v>#N/A</v>
      </c>
      <c r="W147" s="63" t="e">
        <f>IF(M147=A147,VLOOKUP(A147,LATotals!$C$3:$O$500,12),0)</f>
        <v>#N/A</v>
      </c>
      <c r="X147" s="31" t="e">
        <f>IF(M147=A147,VLOOKUP(A147,LATotals!$C$3:$O$500,13),0)</f>
        <v>#N/A</v>
      </c>
      <c r="Y147" s="40" t="e">
        <f t="shared" si="27"/>
        <v>#N/A</v>
      </c>
    </row>
    <row r="148" spans="1:25" x14ac:dyDescent="0.2">
      <c r="A148" s="106"/>
      <c r="F148"/>
      <c r="G148" s="3"/>
      <c r="H148" s="2"/>
      <c r="I148" s="12"/>
      <c r="J148" s="5"/>
      <c r="K148" s="5"/>
      <c r="L148" s="56"/>
      <c r="M148" s="34" t="e">
        <f>VLOOKUP(A148,LATotals!$C$3:$O$500,1)</f>
        <v>#N/A</v>
      </c>
      <c r="N148" s="33" t="e">
        <f>IF(M148=A148,VLOOKUP(A148,LATotals!$C$3:$O$500,8),0)</f>
        <v>#N/A</v>
      </c>
      <c r="O148" s="63" t="e">
        <f>IF(M148=A148,VLOOKUP(A148,LATotals!$C$3:$O$500,9),0)</f>
        <v>#N/A</v>
      </c>
      <c r="P148" s="63" t="e">
        <f>IF(M148=A148,VLOOKUP(A148,LATotals!$C$3:$O$500,10),0)</f>
        <v>#N/A</v>
      </c>
      <c r="Q148" s="33" t="e">
        <f t="shared" si="21"/>
        <v>#N/A</v>
      </c>
      <c r="R148" s="63" t="e">
        <f t="shared" si="22"/>
        <v>#N/A</v>
      </c>
      <c r="S148" s="31" t="e">
        <f t="shared" si="23"/>
        <v>#N/A</v>
      </c>
      <c r="T148" s="40" t="e">
        <f t="shared" si="24"/>
        <v>#N/A</v>
      </c>
      <c r="U148" t="e">
        <f t="shared" si="25"/>
        <v>#N/A</v>
      </c>
      <c r="V148" t="e">
        <f t="shared" si="26"/>
        <v>#N/A</v>
      </c>
      <c r="W148" s="63" t="e">
        <f>IF(M148=A148,VLOOKUP(A148,LATotals!$C$3:$O$500,12),0)</f>
        <v>#N/A</v>
      </c>
      <c r="X148" s="31" t="e">
        <f>IF(M148=A148,VLOOKUP(A148,LATotals!$C$3:$O$500,13),0)</f>
        <v>#N/A</v>
      </c>
      <c r="Y148" s="40" t="e">
        <f t="shared" si="27"/>
        <v>#N/A</v>
      </c>
    </row>
    <row r="149" spans="1:25" x14ac:dyDescent="0.2">
      <c r="A149" s="106"/>
      <c r="F149"/>
      <c r="G149" s="3"/>
      <c r="H149" s="2"/>
      <c r="I149" s="12"/>
      <c r="J149" s="5"/>
      <c r="K149" s="5"/>
      <c r="L149" s="56"/>
      <c r="M149" s="34" t="e">
        <f>VLOOKUP(A149,LATotals!$C$3:$O$500,1)</f>
        <v>#N/A</v>
      </c>
      <c r="N149" s="33" t="e">
        <f>IF(M149=A149,VLOOKUP(A149,LATotals!$C$3:$O$500,8),0)</f>
        <v>#N/A</v>
      </c>
      <c r="O149" s="63" t="e">
        <f>IF(M149=A149,VLOOKUP(A149,LATotals!$C$3:$O$500,9),0)</f>
        <v>#N/A</v>
      </c>
      <c r="P149" s="63" t="e">
        <f>IF(M149=A149,VLOOKUP(A149,LATotals!$C$3:$O$500,10),0)</f>
        <v>#N/A</v>
      </c>
      <c r="Q149" s="33" t="e">
        <f t="shared" si="21"/>
        <v>#N/A</v>
      </c>
      <c r="R149" s="63" t="e">
        <f t="shared" si="22"/>
        <v>#N/A</v>
      </c>
      <c r="S149" s="31" t="e">
        <f t="shared" si="23"/>
        <v>#N/A</v>
      </c>
      <c r="T149" s="40" t="e">
        <f t="shared" si="24"/>
        <v>#N/A</v>
      </c>
      <c r="U149" t="e">
        <f t="shared" si="25"/>
        <v>#N/A</v>
      </c>
      <c r="V149" t="e">
        <f t="shared" si="26"/>
        <v>#N/A</v>
      </c>
      <c r="W149" s="63" t="e">
        <f>IF(M149=A149,VLOOKUP(A149,LATotals!$C$3:$O$500,12),0)</f>
        <v>#N/A</v>
      </c>
      <c r="X149" s="31" t="e">
        <f>IF(M149=A149,VLOOKUP(A149,LATotals!$C$3:$O$500,13),0)</f>
        <v>#N/A</v>
      </c>
      <c r="Y149" s="40" t="e">
        <f t="shared" si="27"/>
        <v>#N/A</v>
      </c>
    </row>
    <row r="150" spans="1:25" x14ac:dyDescent="0.2">
      <c r="A150" s="106"/>
      <c r="F150"/>
      <c r="G150" s="3"/>
      <c r="H150" s="2"/>
      <c r="I150" s="12"/>
      <c r="J150" s="5"/>
      <c r="K150" s="5"/>
      <c r="L150" s="56"/>
      <c r="M150" s="34" t="e">
        <f>VLOOKUP(A150,LATotals!$C$3:$O$500,1)</f>
        <v>#N/A</v>
      </c>
      <c r="N150" s="33" t="e">
        <f>IF(M150=A150,VLOOKUP(A150,LATotals!$C$3:$O$500,8),0)</f>
        <v>#N/A</v>
      </c>
      <c r="O150" s="63" t="e">
        <f>IF(M150=A150,VLOOKUP(A150,LATotals!$C$3:$O$500,9),0)</f>
        <v>#N/A</v>
      </c>
      <c r="P150" s="63" t="e">
        <f>IF(M150=A150,VLOOKUP(A150,LATotals!$C$3:$O$500,10),0)</f>
        <v>#N/A</v>
      </c>
      <c r="Q150" s="33" t="e">
        <f t="shared" si="21"/>
        <v>#N/A</v>
      </c>
      <c r="R150" s="63" t="e">
        <f t="shared" si="22"/>
        <v>#N/A</v>
      </c>
      <c r="S150" s="31" t="e">
        <f t="shared" si="23"/>
        <v>#N/A</v>
      </c>
      <c r="T150" s="40" t="e">
        <f t="shared" si="24"/>
        <v>#N/A</v>
      </c>
      <c r="U150" t="e">
        <f t="shared" si="25"/>
        <v>#N/A</v>
      </c>
      <c r="V150" t="e">
        <f t="shared" si="26"/>
        <v>#N/A</v>
      </c>
      <c r="W150" s="63" t="e">
        <f>IF(M150=A150,VLOOKUP(A150,LATotals!$C$3:$O$500,12),0)</f>
        <v>#N/A</v>
      </c>
      <c r="X150" s="31" t="e">
        <f>IF(M150=A150,VLOOKUP(A150,LATotals!$C$3:$O$500,13),0)</f>
        <v>#N/A</v>
      </c>
      <c r="Y150" s="40" t="e">
        <f t="shared" si="27"/>
        <v>#N/A</v>
      </c>
    </row>
    <row r="151" spans="1:25" x14ac:dyDescent="0.2">
      <c r="A151" s="106"/>
      <c r="F151"/>
      <c r="G151" s="3"/>
      <c r="H151" s="2"/>
      <c r="I151" s="12"/>
      <c r="J151" s="5"/>
      <c r="K151" s="5"/>
      <c r="L151" s="56"/>
      <c r="M151" s="34" t="e">
        <f>VLOOKUP(A151,LATotals!$C$3:$O$500,1)</f>
        <v>#N/A</v>
      </c>
      <c r="N151" s="33" t="e">
        <f>IF(M151=A151,VLOOKUP(A151,LATotals!$C$3:$O$500,8),0)</f>
        <v>#N/A</v>
      </c>
      <c r="O151" s="63" t="e">
        <f>IF(M151=A151,VLOOKUP(A151,LATotals!$C$3:$O$500,9),0)</f>
        <v>#N/A</v>
      </c>
      <c r="P151" s="63" t="e">
        <f>IF(M151=A151,VLOOKUP(A151,LATotals!$C$3:$O$500,10),0)</f>
        <v>#N/A</v>
      </c>
      <c r="Q151" s="33" t="e">
        <f t="shared" si="21"/>
        <v>#N/A</v>
      </c>
      <c r="R151" s="63" t="e">
        <f t="shared" si="22"/>
        <v>#N/A</v>
      </c>
      <c r="S151" s="31" t="e">
        <f t="shared" si="23"/>
        <v>#N/A</v>
      </c>
      <c r="T151" s="40" t="e">
        <f t="shared" si="24"/>
        <v>#N/A</v>
      </c>
      <c r="U151" t="e">
        <f t="shared" si="25"/>
        <v>#N/A</v>
      </c>
      <c r="V151" t="e">
        <f t="shared" si="26"/>
        <v>#N/A</v>
      </c>
      <c r="W151" s="63" t="e">
        <f>IF(M151=A151,VLOOKUP(A151,LATotals!$C$3:$O$500,12),0)</f>
        <v>#N/A</v>
      </c>
      <c r="X151" s="31" t="e">
        <f>IF(M151=A151,VLOOKUP(A151,LATotals!$C$3:$O$500,13),0)</f>
        <v>#N/A</v>
      </c>
      <c r="Y151" s="40" t="e">
        <f t="shared" si="27"/>
        <v>#N/A</v>
      </c>
    </row>
    <row r="152" spans="1:25" x14ac:dyDescent="0.2">
      <c r="A152" s="106"/>
      <c r="F152"/>
      <c r="G152" s="3"/>
      <c r="H152" s="2"/>
      <c r="I152" s="12"/>
      <c r="J152" s="5"/>
      <c r="K152" s="5"/>
      <c r="L152" s="56"/>
      <c r="M152" s="34" t="e">
        <f>VLOOKUP(A152,LATotals!$C$3:$O$500,1)</f>
        <v>#N/A</v>
      </c>
      <c r="N152" s="33" t="e">
        <f>IF(M152=A152,VLOOKUP(A152,LATotals!$C$3:$O$500,8),0)</f>
        <v>#N/A</v>
      </c>
      <c r="O152" s="63" t="e">
        <f>IF(M152=A152,VLOOKUP(A152,LATotals!$C$3:$O$500,9),0)</f>
        <v>#N/A</v>
      </c>
      <c r="P152" s="63" t="e">
        <f>IF(M152=A152,VLOOKUP(A152,LATotals!$C$3:$O$500,10),0)</f>
        <v>#N/A</v>
      </c>
      <c r="Q152" s="33" t="e">
        <f t="shared" si="21"/>
        <v>#N/A</v>
      </c>
      <c r="R152" s="63" t="e">
        <f t="shared" si="22"/>
        <v>#N/A</v>
      </c>
      <c r="S152" s="31" t="e">
        <f t="shared" si="23"/>
        <v>#N/A</v>
      </c>
      <c r="T152" s="40" t="e">
        <f t="shared" si="24"/>
        <v>#N/A</v>
      </c>
      <c r="U152" t="e">
        <f t="shared" si="25"/>
        <v>#N/A</v>
      </c>
      <c r="V152" t="e">
        <f t="shared" si="26"/>
        <v>#N/A</v>
      </c>
      <c r="W152" s="63" t="e">
        <f>IF(M152=A152,VLOOKUP(A152,LATotals!$C$3:$O$500,12),0)</f>
        <v>#N/A</v>
      </c>
      <c r="X152" s="31" t="e">
        <f>IF(M152=A152,VLOOKUP(A152,LATotals!$C$3:$O$500,13),0)</f>
        <v>#N/A</v>
      </c>
      <c r="Y152" s="40" t="e">
        <f t="shared" si="27"/>
        <v>#N/A</v>
      </c>
    </row>
    <row r="153" spans="1:25" x14ac:dyDescent="0.2">
      <c r="A153" s="106"/>
      <c r="F153"/>
      <c r="G153" s="3"/>
      <c r="H153" s="2"/>
      <c r="I153" s="12"/>
      <c r="J153" s="5"/>
      <c r="K153" s="5"/>
      <c r="L153" s="56"/>
      <c r="M153" s="34" t="e">
        <f>VLOOKUP(A153,LATotals!$C$3:$O$500,1)</f>
        <v>#N/A</v>
      </c>
      <c r="N153" s="33" t="e">
        <f>IF(M153=A153,VLOOKUP(A153,LATotals!$C$3:$O$500,8),0)</f>
        <v>#N/A</v>
      </c>
      <c r="O153" s="63" t="e">
        <f>IF(M153=A153,VLOOKUP(A153,LATotals!$C$3:$O$500,9),0)</f>
        <v>#N/A</v>
      </c>
      <c r="P153" s="63" t="e">
        <f>IF(M153=A153,VLOOKUP(A153,LATotals!$C$3:$O$500,10),0)</f>
        <v>#N/A</v>
      </c>
      <c r="Q153" s="33" t="e">
        <f t="shared" si="21"/>
        <v>#N/A</v>
      </c>
      <c r="R153" s="63" t="e">
        <f t="shared" si="22"/>
        <v>#N/A</v>
      </c>
      <c r="S153" s="31" t="e">
        <f t="shared" si="23"/>
        <v>#N/A</v>
      </c>
      <c r="T153" s="40" t="e">
        <f t="shared" si="24"/>
        <v>#N/A</v>
      </c>
      <c r="U153" t="e">
        <f t="shared" si="25"/>
        <v>#N/A</v>
      </c>
      <c r="V153" t="e">
        <f t="shared" si="26"/>
        <v>#N/A</v>
      </c>
      <c r="W153" s="63" t="e">
        <f>IF(M153=A153,VLOOKUP(A153,LATotals!$C$3:$O$500,12),0)</f>
        <v>#N/A</v>
      </c>
      <c r="X153" s="31" t="e">
        <f>IF(M153=A153,VLOOKUP(A153,LATotals!$C$3:$O$500,13),0)</f>
        <v>#N/A</v>
      </c>
      <c r="Y153" s="40" t="e">
        <f t="shared" si="27"/>
        <v>#N/A</v>
      </c>
    </row>
    <row r="154" spans="1:25" x14ac:dyDescent="0.2">
      <c r="A154" s="106"/>
      <c r="F154"/>
      <c r="G154" s="3"/>
      <c r="H154" s="2"/>
      <c r="I154" s="12"/>
      <c r="J154" s="5"/>
      <c r="K154" s="5"/>
      <c r="L154" s="56"/>
      <c r="M154" s="34" t="e">
        <f>VLOOKUP(A154,LATotals!$C$3:$O$500,1)</f>
        <v>#N/A</v>
      </c>
      <c r="N154" s="33" t="e">
        <f>IF(M154=A154,VLOOKUP(A154,LATotals!$C$3:$O$500,8),0)</f>
        <v>#N/A</v>
      </c>
      <c r="O154" s="63" t="e">
        <f>IF(M154=A154,VLOOKUP(A154,LATotals!$C$3:$O$500,9),0)</f>
        <v>#N/A</v>
      </c>
      <c r="P154" s="63" t="e">
        <f>IF(M154=A154,VLOOKUP(A154,LATotals!$C$3:$O$500,10),0)</f>
        <v>#N/A</v>
      </c>
      <c r="Q154" s="33" t="e">
        <f t="shared" si="21"/>
        <v>#N/A</v>
      </c>
      <c r="R154" s="63" t="e">
        <f t="shared" si="22"/>
        <v>#N/A</v>
      </c>
      <c r="S154" s="31" t="e">
        <f t="shared" si="23"/>
        <v>#N/A</v>
      </c>
      <c r="T154" s="40" t="e">
        <f t="shared" si="24"/>
        <v>#N/A</v>
      </c>
      <c r="U154" t="e">
        <f t="shared" si="25"/>
        <v>#N/A</v>
      </c>
      <c r="V154" t="e">
        <f t="shared" si="26"/>
        <v>#N/A</v>
      </c>
      <c r="W154" s="63" t="e">
        <f>IF(M154=A154,VLOOKUP(A154,LATotals!$C$3:$O$500,12),0)</f>
        <v>#N/A</v>
      </c>
      <c r="X154" s="31" t="e">
        <f>IF(M154=A154,VLOOKUP(A154,LATotals!$C$3:$O$500,13),0)</f>
        <v>#N/A</v>
      </c>
      <c r="Y154" s="40" t="e">
        <f t="shared" si="27"/>
        <v>#N/A</v>
      </c>
    </row>
    <row r="155" spans="1:25" x14ac:dyDescent="0.2">
      <c r="A155" s="106"/>
      <c r="F155"/>
      <c r="G155" s="3"/>
      <c r="H155" s="2"/>
      <c r="I155" s="12"/>
      <c r="J155" s="5"/>
      <c r="K155" s="5"/>
      <c r="L155" s="56"/>
      <c r="M155" s="34" t="e">
        <f>VLOOKUP(A155,LATotals!$C$3:$O$500,1)</f>
        <v>#N/A</v>
      </c>
      <c r="N155" s="33" t="e">
        <f>IF(M155=A155,VLOOKUP(A155,LATotals!$C$3:$O$500,8),0)</f>
        <v>#N/A</v>
      </c>
      <c r="O155" s="63" t="e">
        <f>IF(M155=A155,VLOOKUP(A155,LATotals!$C$3:$O$500,9),0)</f>
        <v>#N/A</v>
      </c>
      <c r="P155" s="63" t="e">
        <f>IF(M155=A155,VLOOKUP(A155,LATotals!$C$3:$O$500,10),0)</f>
        <v>#N/A</v>
      </c>
      <c r="Q155" s="33" t="e">
        <f t="shared" si="21"/>
        <v>#N/A</v>
      </c>
      <c r="R155" s="63" t="e">
        <f t="shared" si="22"/>
        <v>#N/A</v>
      </c>
      <c r="S155" s="31" t="e">
        <f t="shared" si="23"/>
        <v>#N/A</v>
      </c>
      <c r="T155" s="40" t="e">
        <f t="shared" si="24"/>
        <v>#N/A</v>
      </c>
      <c r="U155" t="e">
        <f t="shared" si="25"/>
        <v>#N/A</v>
      </c>
      <c r="V155" t="e">
        <f t="shared" si="26"/>
        <v>#N/A</v>
      </c>
      <c r="W155" s="63" t="e">
        <f>IF(M155=A155,VLOOKUP(A155,LATotals!$C$3:$O$500,12),0)</f>
        <v>#N/A</v>
      </c>
      <c r="X155" s="31" t="e">
        <f>IF(M155=A155,VLOOKUP(A155,LATotals!$C$3:$O$500,13),0)</f>
        <v>#N/A</v>
      </c>
      <c r="Y155" s="40" t="e">
        <f t="shared" si="27"/>
        <v>#N/A</v>
      </c>
    </row>
    <row r="156" spans="1:25" x14ac:dyDescent="0.2">
      <c r="A156" s="106"/>
      <c r="F156"/>
      <c r="G156" s="3"/>
      <c r="H156" s="2"/>
      <c r="I156" s="12"/>
      <c r="J156" s="5"/>
      <c r="K156" s="5"/>
      <c r="L156" s="56"/>
      <c r="M156" s="34" t="e">
        <f>VLOOKUP(A156,LATotals!$C$3:$O$500,1)</f>
        <v>#N/A</v>
      </c>
      <c r="N156" s="33" t="e">
        <f>IF(M156=A156,VLOOKUP(A156,LATotals!$C$3:$O$500,8),0)</f>
        <v>#N/A</v>
      </c>
      <c r="O156" s="63" t="e">
        <f>IF(M156=A156,VLOOKUP(A156,LATotals!$C$3:$O$500,9),0)</f>
        <v>#N/A</v>
      </c>
      <c r="P156" s="63" t="e">
        <f>IF(M156=A156,VLOOKUP(A156,LATotals!$C$3:$O$500,10),0)</f>
        <v>#N/A</v>
      </c>
      <c r="Q156" s="33" t="e">
        <f t="shared" si="21"/>
        <v>#N/A</v>
      </c>
      <c r="R156" s="63" t="e">
        <f t="shared" si="22"/>
        <v>#N/A</v>
      </c>
      <c r="S156" s="31" t="e">
        <f t="shared" si="23"/>
        <v>#N/A</v>
      </c>
      <c r="T156" s="40" t="e">
        <f t="shared" si="24"/>
        <v>#N/A</v>
      </c>
      <c r="U156" t="e">
        <f t="shared" si="25"/>
        <v>#N/A</v>
      </c>
      <c r="V156" t="e">
        <f t="shared" si="26"/>
        <v>#N/A</v>
      </c>
      <c r="W156" s="63" t="e">
        <f>IF(M156=A156,VLOOKUP(A156,LATotals!$C$3:$O$500,12),0)</f>
        <v>#N/A</v>
      </c>
      <c r="X156" s="31" t="e">
        <f>IF(M156=A156,VLOOKUP(A156,LATotals!$C$3:$O$500,13),0)</f>
        <v>#N/A</v>
      </c>
      <c r="Y156" s="40" t="e">
        <f t="shared" si="27"/>
        <v>#N/A</v>
      </c>
    </row>
    <row r="157" spans="1:25" x14ac:dyDescent="0.2">
      <c r="A157" s="106"/>
      <c r="F157"/>
      <c r="G157" s="3"/>
      <c r="H157" s="2"/>
      <c r="I157" s="12"/>
      <c r="J157" s="5"/>
      <c r="K157" s="5"/>
      <c r="L157" s="56"/>
      <c r="M157" s="34" t="e">
        <f>VLOOKUP(A157,LATotals!$C$3:$O$500,1)</f>
        <v>#N/A</v>
      </c>
      <c r="N157" s="33" t="e">
        <f>IF(M157=A157,VLOOKUP(A157,LATotals!$C$3:$O$500,8),0)</f>
        <v>#N/A</v>
      </c>
      <c r="O157" s="63" t="e">
        <f>IF(M157=A157,VLOOKUP(A157,LATotals!$C$3:$O$500,9),0)</f>
        <v>#N/A</v>
      </c>
      <c r="P157" s="63" t="e">
        <f>IF(M157=A157,VLOOKUP(A157,LATotals!$C$3:$O$500,10),0)</f>
        <v>#N/A</v>
      </c>
      <c r="Q157" s="33" t="e">
        <f t="shared" si="21"/>
        <v>#N/A</v>
      </c>
      <c r="R157" s="63" t="e">
        <f t="shared" si="22"/>
        <v>#N/A</v>
      </c>
      <c r="S157" s="31" t="e">
        <f t="shared" si="23"/>
        <v>#N/A</v>
      </c>
      <c r="T157" s="40" t="e">
        <f t="shared" si="24"/>
        <v>#N/A</v>
      </c>
      <c r="U157" t="e">
        <f t="shared" si="25"/>
        <v>#N/A</v>
      </c>
      <c r="V157" t="e">
        <f t="shared" si="26"/>
        <v>#N/A</v>
      </c>
      <c r="W157" s="63" t="e">
        <f>IF(M157=A157,VLOOKUP(A157,LATotals!$C$3:$O$500,12),0)</f>
        <v>#N/A</v>
      </c>
      <c r="X157" s="31" t="e">
        <f>IF(M157=A157,VLOOKUP(A157,LATotals!$C$3:$O$500,13),0)</f>
        <v>#N/A</v>
      </c>
      <c r="Y157" s="40" t="e">
        <f t="shared" si="27"/>
        <v>#N/A</v>
      </c>
    </row>
    <row r="158" spans="1:25" x14ac:dyDescent="0.2">
      <c r="A158" s="106"/>
      <c r="F158"/>
      <c r="G158" s="3"/>
      <c r="H158" s="2"/>
      <c r="I158" s="12"/>
      <c r="J158" s="5"/>
      <c r="K158" s="5"/>
      <c r="L158" s="56"/>
      <c r="M158" s="34" t="e">
        <f>VLOOKUP(A158,LATotals!$C$3:$O$500,1)</f>
        <v>#N/A</v>
      </c>
      <c r="N158" s="33" t="e">
        <f>IF(M158=A158,VLOOKUP(A158,LATotals!$C$3:$O$500,8),0)</f>
        <v>#N/A</v>
      </c>
      <c r="O158" s="63" t="e">
        <f>IF(M158=A158,VLOOKUP(A158,LATotals!$C$3:$O$500,9),0)</f>
        <v>#N/A</v>
      </c>
      <c r="P158" s="63" t="e">
        <f>IF(M158=A158,VLOOKUP(A158,LATotals!$C$3:$O$500,10),0)</f>
        <v>#N/A</v>
      </c>
      <c r="Q158" s="33" t="e">
        <f t="shared" si="21"/>
        <v>#N/A</v>
      </c>
      <c r="R158" s="63" t="e">
        <f t="shared" si="22"/>
        <v>#N/A</v>
      </c>
      <c r="S158" s="31" t="e">
        <f t="shared" si="23"/>
        <v>#N/A</v>
      </c>
      <c r="T158" s="40" t="e">
        <f t="shared" si="24"/>
        <v>#N/A</v>
      </c>
      <c r="U158" t="e">
        <f t="shared" si="25"/>
        <v>#N/A</v>
      </c>
      <c r="V158" t="e">
        <f t="shared" si="26"/>
        <v>#N/A</v>
      </c>
      <c r="W158" s="63" t="e">
        <f>IF(M158=A158,VLOOKUP(A158,LATotals!$C$3:$O$500,12),0)</f>
        <v>#N/A</v>
      </c>
      <c r="X158" s="31" t="e">
        <f>IF(M158=A158,VLOOKUP(A158,LATotals!$C$3:$O$500,13),0)</f>
        <v>#N/A</v>
      </c>
      <c r="Y158" s="40" t="e">
        <f t="shared" si="27"/>
        <v>#N/A</v>
      </c>
    </row>
    <row r="159" spans="1:25" x14ac:dyDescent="0.2">
      <c r="A159" s="106"/>
      <c r="F159"/>
      <c r="G159" s="3"/>
      <c r="H159" s="2"/>
      <c r="I159" s="12"/>
      <c r="J159" s="5"/>
      <c r="K159" s="5"/>
      <c r="L159" s="56"/>
      <c r="M159" s="34" t="e">
        <f>VLOOKUP(A159,LATotals!$C$3:$O$500,1)</f>
        <v>#N/A</v>
      </c>
      <c r="N159" s="33" t="e">
        <f>IF(M159=A159,VLOOKUP(A159,LATotals!$C$3:$O$500,8),0)</f>
        <v>#N/A</v>
      </c>
      <c r="O159" s="63" t="e">
        <f>IF(M159=A159,VLOOKUP(A159,LATotals!$C$3:$O$500,9),0)</f>
        <v>#N/A</v>
      </c>
      <c r="P159" s="63" t="e">
        <f>IF(M159=A159,VLOOKUP(A159,LATotals!$C$3:$O$500,10),0)</f>
        <v>#N/A</v>
      </c>
      <c r="Q159" s="33" t="e">
        <f t="shared" si="21"/>
        <v>#N/A</v>
      </c>
      <c r="R159" s="63" t="e">
        <f t="shared" si="22"/>
        <v>#N/A</v>
      </c>
      <c r="S159" s="31" t="e">
        <f t="shared" si="23"/>
        <v>#N/A</v>
      </c>
      <c r="T159" s="40" t="e">
        <f t="shared" si="24"/>
        <v>#N/A</v>
      </c>
      <c r="U159" t="e">
        <f t="shared" si="25"/>
        <v>#N/A</v>
      </c>
      <c r="V159" t="e">
        <f t="shared" si="26"/>
        <v>#N/A</v>
      </c>
      <c r="W159" s="63" t="e">
        <f>IF(M159=A159,VLOOKUP(A159,LATotals!$C$3:$O$500,12),0)</f>
        <v>#N/A</v>
      </c>
      <c r="X159" s="31" t="e">
        <f>IF(M159=A159,VLOOKUP(A159,LATotals!$C$3:$O$500,13),0)</f>
        <v>#N/A</v>
      </c>
      <c r="Y159" s="40" t="e">
        <f t="shared" si="27"/>
        <v>#N/A</v>
      </c>
    </row>
    <row r="160" spans="1:25" x14ac:dyDescent="0.2">
      <c r="A160" s="106"/>
      <c r="F160"/>
      <c r="G160" s="3"/>
      <c r="H160" s="2"/>
      <c r="I160" s="12"/>
      <c r="J160" s="5"/>
      <c r="K160" s="5"/>
      <c r="L160" s="56"/>
      <c r="M160" s="34" t="e">
        <f>VLOOKUP(A160,LATotals!$C$3:$O$500,1)</f>
        <v>#N/A</v>
      </c>
      <c r="N160" s="33" t="e">
        <f>IF(M160=A160,VLOOKUP(A160,LATotals!$C$3:$O$500,8),0)</f>
        <v>#N/A</v>
      </c>
      <c r="O160" s="63" t="e">
        <f>IF(M160=A160,VLOOKUP(A160,LATotals!$C$3:$O$500,9),0)</f>
        <v>#N/A</v>
      </c>
      <c r="P160" s="63" t="e">
        <f>IF(M160=A160,VLOOKUP(A160,LATotals!$C$3:$O$500,10),0)</f>
        <v>#N/A</v>
      </c>
      <c r="Q160" s="33" t="e">
        <f t="shared" si="21"/>
        <v>#N/A</v>
      </c>
      <c r="R160" s="63" t="e">
        <f t="shared" si="22"/>
        <v>#N/A</v>
      </c>
      <c r="S160" s="31" t="e">
        <f t="shared" si="23"/>
        <v>#N/A</v>
      </c>
      <c r="T160" s="40" t="e">
        <f t="shared" si="24"/>
        <v>#N/A</v>
      </c>
      <c r="U160" t="e">
        <f t="shared" si="25"/>
        <v>#N/A</v>
      </c>
      <c r="V160" t="e">
        <f t="shared" si="26"/>
        <v>#N/A</v>
      </c>
      <c r="W160" s="63" t="e">
        <f>IF(M160=A160,VLOOKUP(A160,LATotals!$C$3:$O$500,12),0)</f>
        <v>#N/A</v>
      </c>
      <c r="X160" s="31" t="e">
        <f>IF(M160=A160,VLOOKUP(A160,LATotals!$C$3:$O$500,13),0)</f>
        <v>#N/A</v>
      </c>
      <c r="Y160" s="40" t="e">
        <f t="shared" si="27"/>
        <v>#N/A</v>
      </c>
    </row>
    <row r="161" spans="1:25" x14ac:dyDescent="0.2">
      <c r="A161" s="106"/>
      <c r="F161"/>
      <c r="G161" s="3"/>
      <c r="H161" s="2"/>
      <c r="I161" s="12"/>
      <c r="J161" s="5"/>
      <c r="K161" s="5"/>
      <c r="L161" s="56"/>
      <c r="M161" s="34" t="e">
        <f>VLOOKUP(A161,LATotals!$C$3:$O$500,1)</f>
        <v>#N/A</v>
      </c>
      <c r="N161" s="33" t="e">
        <f>IF(M161=A161,VLOOKUP(A161,LATotals!$C$3:$O$500,8),0)</f>
        <v>#N/A</v>
      </c>
      <c r="O161" s="63" t="e">
        <f>IF(M161=A161,VLOOKUP(A161,LATotals!$C$3:$O$500,9),0)</f>
        <v>#N/A</v>
      </c>
      <c r="P161" s="63" t="e">
        <f>IF(M161=A161,VLOOKUP(A161,LATotals!$C$3:$O$500,10),0)</f>
        <v>#N/A</v>
      </c>
      <c r="Q161" s="33" t="e">
        <f t="shared" si="21"/>
        <v>#N/A</v>
      </c>
      <c r="R161" s="63" t="e">
        <f t="shared" si="22"/>
        <v>#N/A</v>
      </c>
      <c r="S161" s="31" t="e">
        <f t="shared" si="23"/>
        <v>#N/A</v>
      </c>
      <c r="T161" s="40" t="e">
        <f t="shared" si="24"/>
        <v>#N/A</v>
      </c>
      <c r="U161" t="e">
        <f t="shared" si="25"/>
        <v>#N/A</v>
      </c>
      <c r="V161" t="e">
        <f t="shared" si="26"/>
        <v>#N/A</v>
      </c>
      <c r="W161" s="63" t="e">
        <f>IF(M161=A161,VLOOKUP(A161,LATotals!$C$3:$O$500,12),0)</f>
        <v>#N/A</v>
      </c>
      <c r="X161" s="31" t="e">
        <f>IF(M161=A161,VLOOKUP(A161,LATotals!$C$3:$O$500,13),0)</f>
        <v>#N/A</v>
      </c>
      <c r="Y161" s="40" t="e">
        <f t="shared" si="27"/>
        <v>#N/A</v>
      </c>
    </row>
    <row r="162" spans="1:25" x14ac:dyDescent="0.2">
      <c r="A162" s="106"/>
      <c r="F162"/>
      <c r="G162" s="3"/>
      <c r="H162" s="2"/>
      <c r="I162" s="12"/>
      <c r="J162" s="5"/>
      <c r="K162" s="5"/>
      <c r="L162" s="56"/>
      <c r="M162" s="34" t="e">
        <f>VLOOKUP(A162,LATotals!$C$3:$O$500,1)</f>
        <v>#N/A</v>
      </c>
      <c r="N162" s="33" t="e">
        <f>IF(M162=A162,VLOOKUP(A162,LATotals!$C$3:$O$500,8),0)</f>
        <v>#N/A</v>
      </c>
      <c r="O162" s="63" t="e">
        <f>IF(M162=A162,VLOOKUP(A162,LATotals!$C$3:$O$500,9),0)</f>
        <v>#N/A</v>
      </c>
      <c r="P162" s="63" t="e">
        <f>IF(M162=A162,VLOOKUP(A162,LATotals!$C$3:$O$500,10),0)</f>
        <v>#N/A</v>
      </c>
      <c r="Q162" s="33" t="e">
        <f t="shared" si="21"/>
        <v>#N/A</v>
      </c>
      <c r="R162" s="63" t="e">
        <f t="shared" si="22"/>
        <v>#N/A</v>
      </c>
      <c r="S162" s="31" t="e">
        <f t="shared" si="23"/>
        <v>#N/A</v>
      </c>
      <c r="T162" s="40" t="e">
        <f t="shared" si="24"/>
        <v>#N/A</v>
      </c>
      <c r="U162" t="e">
        <f t="shared" si="25"/>
        <v>#N/A</v>
      </c>
      <c r="V162" t="e">
        <f t="shared" si="26"/>
        <v>#N/A</v>
      </c>
      <c r="W162" s="63" t="e">
        <f>IF(M162=A162,VLOOKUP(A162,LATotals!$C$3:$O$500,12),0)</f>
        <v>#N/A</v>
      </c>
      <c r="X162" s="31" t="e">
        <f>IF(M162=A162,VLOOKUP(A162,LATotals!$C$3:$O$500,13),0)</f>
        <v>#N/A</v>
      </c>
      <c r="Y162" s="40" t="e">
        <f t="shared" si="27"/>
        <v>#N/A</v>
      </c>
    </row>
    <row r="163" spans="1:25" x14ac:dyDescent="0.2">
      <c r="A163" s="106"/>
      <c r="F163"/>
      <c r="G163" s="3"/>
      <c r="H163" s="2"/>
      <c r="I163" s="12"/>
      <c r="J163" s="5"/>
      <c r="K163" s="5"/>
      <c r="L163" s="56"/>
      <c r="M163" s="34" t="e">
        <f>VLOOKUP(A163,LATotals!$C$3:$O$500,1)</f>
        <v>#N/A</v>
      </c>
      <c r="N163" s="33" t="e">
        <f>IF(M163=A163,VLOOKUP(A163,LATotals!$C$3:$O$500,8),0)</f>
        <v>#N/A</v>
      </c>
      <c r="O163" s="63" t="e">
        <f>IF(M163=A163,VLOOKUP(A163,LATotals!$C$3:$O$500,9),0)</f>
        <v>#N/A</v>
      </c>
      <c r="P163" s="63" t="e">
        <f>IF(M163=A163,VLOOKUP(A163,LATotals!$C$3:$O$500,10),0)</f>
        <v>#N/A</v>
      </c>
      <c r="Q163" s="33" t="e">
        <f t="shared" si="21"/>
        <v>#N/A</v>
      </c>
      <c r="R163" s="63" t="e">
        <f t="shared" si="22"/>
        <v>#N/A</v>
      </c>
      <c r="S163" s="31" t="e">
        <f t="shared" si="23"/>
        <v>#N/A</v>
      </c>
      <c r="T163" s="40" t="e">
        <f t="shared" si="24"/>
        <v>#N/A</v>
      </c>
      <c r="U163" t="e">
        <f t="shared" si="25"/>
        <v>#N/A</v>
      </c>
      <c r="V163" t="e">
        <f t="shared" si="26"/>
        <v>#N/A</v>
      </c>
      <c r="W163" s="63" t="e">
        <f>IF(M163=A163,VLOOKUP(A163,LATotals!$C$3:$O$500,12),0)</f>
        <v>#N/A</v>
      </c>
      <c r="X163" s="31" t="e">
        <f>IF(M163=A163,VLOOKUP(A163,LATotals!$C$3:$O$500,13),0)</f>
        <v>#N/A</v>
      </c>
      <c r="Y163" s="40" t="e">
        <f t="shared" si="27"/>
        <v>#N/A</v>
      </c>
    </row>
    <row r="164" spans="1:25" x14ac:dyDescent="0.2">
      <c r="A164" s="106"/>
      <c r="F164"/>
      <c r="G164" s="3"/>
      <c r="H164" s="2"/>
      <c r="I164" s="12"/>
      <c r="J164" s="5"/>
      <c r="K164" s="5"/>
      <c r="L164" s="56"/>
      <c r="M164" s="34" t="e">
        <f>VLOOKUP(A164,LATotals!$C$3:$O$500,1)</f>
        <v>#N/A</v>
      </c>
      <c r="N164" s="33" t="e">
        <f>IF(M164=A164,VLOOKUP(A164,LATotals!$C$3:$O$500,8),0)</f>
        <v>#N/A</v>
      </c>
      <c r="O164" s="63" t="e">
        <f>IF(M164=A164,VLOOKUP(A164,LATotals!$C$3:$O$500,9),0)</f>
        <v>#N/A</v>
      </c>
      <c r="P164" s="63" t="e">
        <f>IF(M164=A164,VLOOKUP(A164,LATotals!$C$3:$O$500,10),0)</f>
        <v>#N/A</v>
      </c>
      <c r="Q164" s="33" t="e">
        <f t="shared" si="21"/>
        <v>#N/A</v>
      </c>
      <c r="R164" s="63" t="e">
        <f t="shared" si="22"/>
        <v>#N/A</v>
      </c>
      <c r="S164" s="31" t="e">
        <f t="shared" si="23"/>
        <v>#N/A</v>
      </c>
      <c r="T164" s="40" t="e">
        <f t="shared" si="24"/>
        <v>#N/A</v>
      </c>
      <c r="U164" t="e">
        <f t="shared" si="25"/>
        <v>#N/A</v>
      </c>
      <c r="V164" t="e">
        <f t="shared" si="26"/>
        <v>#N/A</v>
      </c>
      <c r="W164" s="63" t="e">
        <f>IF(M164=A164,VLOOKUP(A164,LATotals!$C$3:$O$500,12),0)</f>
        <v>#N/A</v>
      </c>
      <c r="X164" s="31" t="e">
        <f>IF(M164=A164,VLOOKUP(A164,LATotals!$C$3:$O$500,13),0)</f>
        <v>#N/A</v>
      </c>
      <c r="Y164" s="40" t="e">
        <f t="shared" si="27"/>
        <v>#N/A</v>
      </c>
    </row>
    <row r="165" spans="1:25" x14ac:dyDescent="0.2">
      <c r="A165" s="106"/>
      <c r="F165"/>
      <c r="G165" s="3"/>
      <c r="H165" s="2"/>
      <c r="I165" s="12"/>
      <c r="J165" s="5"/>
      <c r="K165" s="5"/>
      <c r="L165" s="56"/>
      <c r="M165" s="34" t="e">
        <f>VLOOKUP(A165,LATotals!$C$3:$O$500,1)</f>
        <v>#N/A</v>
      </c>
      <c r="N165" s="33" t="e">
        <f>IF(M165=A165,VLOOKUP(A165,LATotals!$C$3:$O$500,8),0)</f>
        <v>#N/A</v>
      </c>
      <c r="O165" s="63" t="e">
        <f>IF(M165=A165,VLOOKUP(A165,LATotals!$C$3:$O$500,9),0)</f>
        <v>#N/A</v>
      </c>
      <c r="P165" s="63" t="e">
        <f>IF(M165=A165,VLOOKUP(A165,LATotals!$C$3:$O$500,10),0)</f>
        <v>#N/A</v>
      </c>
      <c r="Q165" s="33" t="e">
        <f t="shared" si="21"/>
        <v>#N/A</v>
      </c>
      <c r="R165" s="63" t="e">
        <f t="shared" si="22"/>
        <v>#N/A</v>
      </c>
      <c r="S165" s="31" t="e">
        <f t="shared" si="23"/>
        <v>#N/A</v>
      </c>
      <c r="T165" s="40" t="e">
        <f t="shared" si="24"/>
        <v>#N/A</v>
      </c>
      <c r="U165" t="e">
        <f t="shared" si="25"/>
        <v>#N/A</v>
      </c>
      <c r="V165" t="e">
        <f t="shared" si="26"/>
        <v>#N/A</v>
      </c>
      <c r="W165" s="63" t="e">
        <f>IF(M165=A165,VLOOKUP(A165,LATotals!$C$3:$O$500,12),0)</f>
        <v>#N/A</v>
      </c>
      <c r="X165" s="31" t="e">
        <f>IF(M165=A165,VLOOKUP(A165,LATotals!$C$3:$O$500,13),0)</f>
        <v>#N/A</v>
      </c>
      <c r="Y165" s="40" t="e">
        <f t="shared" si="27"/>
        <v>#N/A</v>
      </c>
    </row>
    <row r="166" spans="1:25" x14ac:dyDescent="0.2">
      <c r="A166" s="106"/>
      <c r="F166"/>
      <c r="G166" s="3"/>
      <c r="H166" s="2"/>
      <c r="I166" s="12"/>
      <c r="J166" s="5"/>
      <c r="K166" s="5"/>
      <c r="L166" s="56"/>
      <c r="M166" s="34" t="e">
        <f>VLOOKUP(A166,LATotals!$C$3:$O$500,1)</f>
        <v>#N/A</v>
      </c>
      <c r="N166" s="33" t="e">
        <f>IF(M166=A166,VLOOKUP(A166,LATotals!$C$3:$O$500,8),0)</f>
        <v>#N/A</v>
      </c>
      <c r="O166" s="63" t="e">
        <f>IF(M166=A166,VLOOKUP(A166,LATotals!$C$3:$O$500,9),0)</f>
        <v>#N/A</v>
      </c>
      <c r="P166" s="63" t="e">
        <f>IF(M166=A166,VLOOKUP(A166,LATotals!$C$3:$O$500,10),0)</f>
        <v>#N/A</v>
      </c>
      <c r="Q166" s="33" t="e">
        <f t="shared" si="21"/>
        <v>#N/A</v>
      </c>
      <c r="R166" s="63" t="e">
        <f t="shared" si="22"/>
        <v>#N/A</v>
      </c>
      <c r="S166" s="31" t="e">
        <f t="shared" si="23"/>
        <v>#N/A</v>
      </c>
      <c r="T166" s="40" t="e">
        <f t="shared" si="24"/>
        <v>#N/A</v>
      </c>
      <c r="U166" t="e">
        <f t="shared" si="25"/>
        <v>#N/A</v>
      </c>
      <c r="V166" t="e">
        <f t="shared" si="26"/>
        <v>#N/A</v>
      </c>
      <c r="W166" s="63" t="e">
        <f>IF(M166=A166,VLOOKUP(A166,LATotals!$C$3:$O$500,12),0)</f>
        <v>#N/A</v>
      </c>
      <c r="X166" s="31" t="e">
        <f>IF(M166=A166,VLOOKUP(A166,LATotals!$C$3:$O$500,13),0)</f>
        <v>#N/A</v>
      </c>
      <c r="Y166" s="40" t="e">
        <f t="shared" si="27"/>
        <v>#N/A</v>
      </c>
    </row>
    <row r="167" spans="1:25" x14ac:dyDescent="0.2">
      <c r="A167" s="106"/>
      <c r="F167"/>
      <c r="G167" s="3"/>
      <c r="H167" s="2"/>
      <c r="I167" s="12"/>
      <c r="J167" s="5"/>
      <c r="K167" s="5"/>
      <c r="L167" s="56"/>
      <c r="M167" s="34" t="e">
        <f>VLOOKUP(A167,LATotals!$C$3:$O$500,1)</f>
        <v>#N/A</v>
      </c>
      <c r="N167" s="33" t="e">
        <f>IF(M167=A167,VLOOKUP(A167,LATotals!$C$3:$O$500,8),0)</f>
        <v>#N/A</v>
      </c>
      <c r="O167" s="63" t="e">
        <f>IF(M167=A167,VLOOKUP(A167,LATotals!$C$3:$O$500,9),0)</f>
        <v>#N/A</v>
      </c>
      <c r="P167" s="63" t="e">
        <f>IF(M167=A167,VLOOKUP(A167,LATotals!$C$3:$O$500,10),0)</f>
        <v>#N/A</v>
      </c>
      <c r="Q167" s="33" t="e">
        <f t="shared" si="21"/>
        <v>#N/A</v>
      </c>
      <c r="R167" s="63" t="e">
        <f t="shared" si="22"/>
        <v>#N/A</v>
      </c>
      <c r="S167" s="31" t="e">
        <f t="shared" si="23"/>
        <v>#N/A</v>
      </c>
      <c r="T167" s="40" t="e">
        <f t="shared" si="24"/>
        <v>#N/A</v>
      </c>
      <c r="U167" t="e">
        <f t="shared" si="25"/>
        <v>#N/A</v>
      </c>
      <c r="V167" t="e">
        <f t="shared" si="26"/>
        <v>#N/A</v>
      </c>
      <c r="W167" s="63" t="e">
        <f>IF(M167=A167,VLOOKUP(A167,LATotals!$C$3:$O$500,12),0)</f>
        <v>#N/A</v>
      </c>
      <c r="X167" s="31" t="e">
        <f>IF(M167=A167,VLOOKUP(A167,LATotals!$C$3:$O$500,13),0)</f>
        <v>#N/A</v>
      </c>
      <c r="Y167" s="40" t="e">
        <f t="shared" si="27"/>
        <v>#N/A</v>
      </c>
    </row>
    <row r="168" spans="1:25" x14ac:dyDescent="0.2">
      <c r="A168" s="106"/>
      <c r="F168"/>
      <c r="G168" s="3"/>
      <c r="H168" s="2"/>
      <c r="I168" s="12"/>
      <c r="J168" s="5"/>
      <c r="K168" s="5"/>
      <c r="L168" s="56"/>
      <c r="M168" s="34" t="e">
        <f>VLOOKUP(A168,LATotals!$C$3:$O$500,1)</f>
        <v>#N/A</v>
      </c>
      <c r="N168" s="33" t="e">
        <f>IF(M168=A168,VLOOKUP(A168,LATotals!$C$3:$O$500,8),0)</f>
        <v>#N/A</v>
      </c>
      <c r="O168" s="63" t="e">
        <f>IF(M168=A168,VLOOKUP(A168,LATotals!$C$3:$O$500,9),0)</f>
        <v>#N/A</v>
      </c>
      <c r="P168" s="63" t="e">
        <f>IF(M168=A168,VLOOKUP(A168,LATotals!$C$3:$O$500,10),0)</f>
        <v>#N/A</v>
      </c>
      <c r="Q168" s="33" t="e">
        <f t="shared" si="21"/>
        <v>#N/A</v>
      </c>
      <c r="R168" s="63" t="e">
        <f t="shared" si="22"/>
        <v>#N/A</v>
      </c>
      <c r="S168" s="31" t="e">
        <f t="shared" si="23"/>
        <v>#N/A</v>
      </c>
      <c r="T168" s="40" t="e">
        <f t="shared" si="24"/>
        <v>#N/A</v>
      </c>
      <c r="U168" t="e">
        <f t="shared" si="25"/>
        <v>#N/A</v>
      </c>
      <c r="V168" t="e">
        <f t="shared" si="26"/>
        <v>#N/A</v>
      </c>
      <c r="W168" s="63" t="e">
        <f>IF(M168=A168,VLOOKUP(A168,LATotals!$C$3:$O$500,12),0)</f>
        <v>#N/A</v>
      </c>
      <c r="X168" s="31" t="e">
        <f>IF(M168=A168,VLOOKUP(A168,LATotals!$C$3:$O$500,13),0)</f>
        <v>#N/A</v>
      </c>
      <c r="Y168" s="40" t="e">
        <f t="shared" si="27"/>
        <v>#N/A</v>
      </c>
    </row>
    <row r="169" spans="1:25" x14ac:dyDescent="0.2">
      <c r="A169" s="106"/>
      <c r="F169"/>
      <c r="G169" s="3"/>
      <c r="H169" s="2"/>
      <c r="I169" s="12"/>
      <c r="J169" s="5"/>
      <c r="K169" s="5"/>
      <c r="L169" s="56"/>
      <c r="M169" s="34" t="e">
        <f>VLOOKUP(A169,LATotals!$C$3:$O$500,1)</f>
        <v>#N/A</v>
      </c>
      <c r="N169" s="33" t="e">
        <f>IF(M169=A169,VLOOKUP(A169,LATotals!$C$3:$O$500,8),0)</f>
        <v>#N/A</v>
      </c>
      <c r="O169" s="63" t="e">
        <f>IF(M169=A169,VLOOKUP(A169,LATotals!$C$3:$O$500,9),0)</f>
        <v>#N/A</v>
      </c>
      <c r="P169" s="63" t="e">
        <f>IF(M169=A169,VLOOKUP(A169,LATotals!$C$3:$O$500,10),0)</f>
        <v>#N/A</v>
      </c>
      <c r="Q169" s="33" t="e">
        <f t="shared" si="21"/>
        <v>#N/A</v>
      </c>
      <c r="R169" s="63" t="e">
        <f t="shared" si="22"/>
        <v>#N/A</v>
      </c>
      <c r="S169" s="31" t="e">
        <f t="shared" si="23"/>
        <v>#N/A</v>
      </c>
      <c r="T169" s="40" t="e">
        <f t="shared" si="24"/>
        <v>#N/A</v>
      </c>
      <c r="U169" t="e">
        <f t="shared" si="25"/>
        <v>#N/A</v>
      </c>
      <c r="V169" t="e">
        <f t="shared" si="26"/>
        <v>#N/A</v>
      </c>
      <c r="W169" s="63" t="e">
        <f>IF(M169=A169,VLOOKUP(A169,LATotals!$C$3:$O$500,12),0)</f>
        <v>#N/A</v>
      </c>
      <c r="X169" s="31" t="e">
        <f>IF(M169=A169,VLOOKUP(A169,LATotals!$C$3:$O$500,13),0)</f>
        <v>#N/A</v>
      </c>
      <c r="Y169" s="40" t="e">
        <f t="shared" si="27"/>
        <v>#N/A</v>
      </c>
    </row>
    <row r="170" spans="1:25" x14ac:dyDescent="0.2">
      <c r="A170" s="106"/>
      <c r="F170"/>
      <c r="G170" s="3"/>
      <c r="H170" s="2"/>
      <c r="I170" s="12"/>
      <c r="J170" s="5"/>
      <c r="K170" s="5"/>
      <c r="L170" s="56"/>
      <c r="M170" s="34" t="e">
        <f>VLOOKUP(A170,LATotals!$C$3:$O$500,1)</f>
        <v>#N/A</v>
      </c>
      <c r="N170" s="33" t="e">
        <f>IF(M170=A170,VLOOKUP(A170,LATotals!$C$3:$O$500,8),0)</f>
        <v>#N/A</v>
      </c>
      <c r="O170" s="63" t="e">
        <f>IF(M170=A170,VLOOKUP(A170,LATotals!$C$3:$O$500,9),0)</f>
        <v>#N/A</v>
      </c>
      <c r="P170" s="63" t="e">
        <f>IF(M170=A170,VLOOKUP(A170,LATotals!$C$3:$O$500,10),0)</f>
        <v>#N/A</v>
      </c>
      <c r="Q170" s="33" t="e">
        <f t="shared" si="21"/>
        <v>#N/A</v>
      </c>
      <c r="R170" s="63" t="e">
        <f t="shared" si="22"/>
        <v>#N/A</v>
      </c>
      <c r="S170" s="31" t="e">
        <f t="shared" si="23"/>
        <v>#N/A</v>
      </c>
      <c r="T170" s="40" t="e">
        <f t="shared" si="24"/>
        <v>#N/A</v>
      </c>
      <c r="U170" t="e">
        <f t="shared" si="25"/>
        <v>#N/A</v>
      </c>
      <c r="V170" t="e">
        <f t="shared" si="26"/>
        <v>#N/A</v>
      </c>
      <c r="W170" s="63" t="e">
        <f>IF(M170=A170,VLOOKUP(A170,LATotals!$C$3:$O$500,12),0)</f>
        <v>#N/A</v>
      </c>
      <c r="X170" s="31" t="e">
        <f>IF(M170=A170,VLOOKUP(A170,LATotals!$C$3:$O$500,13),0)</f>
        <v>#N/A</v>
      </c>
      <c r="Y170" s="40" t="e">
        <f t="shared" si="27"/>
        <v>#N/A</v>
      </c>
    </row>
    <row r="171" spans="1:25" x14ac:dyDescent="0.2">
      <c r="A171" s="106"/>
      <c r="F171"/>
      <c r="G171" s="3"/>
      <c r="H171" s="2"/>
      <c r="I171" s="12"/>
      <c r="J171" s="5"/>
      <c r="K171" s="5"/>
      <c r="L171" s="56"/>
      <c r="M171" s="34" t="e">
        <f>VLOOKUP(A171,LATotals!$C$3:$O$500,1)</f>
        <v>#N/A</v>
      </c>
      <c r="N171" s="33" t="e">
        <f>IF(M171=A171,VLOOKUP(A171,LATotals!$C$3:$O$500,8),0)</f>
        <v>#N/A</v>
      </c>
      <c r="O171" s="63" t="e">
        <f>IF(M171=A171,VLOOKUP(A171,LATotals!$C$3:$O$500,9),0)</f>
        <v>#N/A</v>
      </c>
      <c r="P171" s="63" t="e">
        <f>IF(M171=A171,VLOOKUP(A171,LATotals!$C$3:$O$500,10),0)</f>
        <v>#N/A</v>
      </c>
      <c r="Q171" s="33" t="e">
        <f t="shared" si="21"/>
        <v>#N/A</v>
      </c>
      <c r="R171" s="63" t="e">
        <f t="shared" si="22"/>
        <v>#N/A</v>
      </c>
      <c r="S171" s="31" t="e">
        <f t="shared" si="23"/>
        <v>#N/A</v>
      </c>
      <c r="T171" s="40" t="e">
        <f t="shared" si="24"/>
        <v>#N/A</v>
      </c>
      <c r="U171" t="e">
        <f t="shared" si="25"/>
        <v>#N/A</v>
      </c>
      <c r="V171" t="e">
        <f t="shared" si="26"/>
        <v>#N/A</v>
      </c>
      <c r="W171" s="63" t="e">
        <f>IF(M171=A171,VLOOKUP(A171,LATotals!$C$3:$O$500,12),0)</f>
        <v>#N/A</v>
      </c>
      <c r="X171" s="31" t="e">
        <f>IF(M171=A171,VLOOKUP(A171,LATotals!$C$3:$O$500,13),0)</f>
        <v>#N/A</v>
      </c>
      <c r="Y171" s="40" t="e">
        <f t="shared" si="27"/>
        <v>#N/A</v>
      </c>
    </row>
    <row r="172" spans="1:25" x14ac:dyDescent="0.2">
      <c r="A172" s="106"/>
      <c r="F172"/>
      <c r="G172" s="3"/>
      <c r="H172" s="2"/>
      <c r="I172" s="12"/>
      <c r="J172" s="5"/>
      <c r="K172" s="5"/>
      <c r="L172" s="56"/>
      <c r="M172" s="34" t="e">
        <f>VLOOKUP(A172,LATotals!$C$3:$O$500,1)</f>
        <v>#N/A</v>
      </c>
      <c r="N172" s="33" t="e">
        <f>IF(M172=A172,VLOOKUP(A172,LATotals!$C$3:$O$500,8),0)</f>
        <v>#N/A</v>
      </c>
      <c r="O172" s="63" t="e">
        <f>IF(M172=A172,VLOOKUP(A172,LATotals!$C$3:$O$500,9),0)</f>
        <v>#N/A</v>
      </c>
      <c r="P172" s="63" t="e">
        <f>IF(M172=A172,VLOOKUP(A172,LATotals!$C$3:$O$500,10),0)</f>
        <v>#N/A</v>
      </c>
      <c r="Q172" s="33" t="e">
        <f t="shared" si="21"/>
        <v>#N/A</v>
      </c>
      <c r="R172" s="63" t="e">
        <f t="shared" si="22"/>
        <v>#N/A</v>
      </c>
      <c r="S172" s="31" t="e">
        <f t="shared" si="23"/>
        <v>#N/A</v>
      </c>
      <c r="T172" s="40" t="e">
        <f t="shared" si="24"/>
        <v>#N/A</v>
      </c>
      <c r="U172" t="e">
        <f t="shared" si="25"/>
        <v>#N/A</v>
      </c>
      <c r="V172" t="e">
        <f t="shared" si="26"/>
        <v>#N/A</v>
      </c>
      <c r="W172" s="63" t="e">
        <f>IF(M172=A172,VLOOKUP(A172,LATotals!$C$3:$O$500,12),0)</f>
        <v>#N/A</v>
      </c>
      <c r="X172" s="31" t="e">
        <f>IF(M172=A172,VLOOKUP(A172,LATotals!$C$3:$O$500,13),0)</f>
        <v>#N/A</v>
      </c>
      <c r="Y172" s="40" t="e">
        <f t="shared" si="27"/>
        <v>#N/A</v>
      </c>
    </row>
    <row r="173" spans="1:25" x14ac:dyDescent="0.2">
      <c r="A173" s="106"/>
      <c r="F173"/>
      <c r="G173" s="3"/>
      <c r="H173" s="2"/>
      <c r="I173" s="12"/>
      <c r="J173" s="5"/>
      <c r="K173" s="5"/>
      <c r="L173" s="56"/>
      <c r="M173" s="34" t="e">
        <f>VLOOKUP(A173,LATotals!$C$3:$O$500,1)</f>
        <v>#N/A</v>
      </c>
      <c r="N173" s="33" t="e">
        <f>IF(M173=A173,VLOOKUP(A173,LATotals!$C$3:$O$500,8),0)</f>
        <v>#N/A</v>
      </c>
      <c r="O173" s="63" t="e">
        <f>IF(M173=A173,VLOOKUP(A173,LATotals!$C$3:$O$500,9),0)</f>
        <v>#N/A</v>
      </c>
      <c r="P173" s="63" t="e">
        <f>IF(M173=A173,VLOOKUP(A173,LATotals!$C$3:$O$500,10),0)</f>
        <v>#N/A</v>
      </c>
      <c r="Q173" s="33" t="e">
        <f t="shared" si="21"/>
        <v>#N/A</v>
      </c>
      <c r="R173" s="63" t="e">
        <f t="shared" si="22"/>
        <v>#N/A</v>
      </c>
      <c r="S173" s="31" t="e">
        <f t="shared" si="23"/>
        <v>#N/A</v>
      </c>
      <c r="T173" s="40" t="e">
        <f t="shared" si="24"/>
        <v>#N/A</v>
      </c>
      <c r="U173" t="e">
        <f t="shared" si="25"/>
        <v>#N/A</v>
      </c>
      <c r="V173" t="e">
        <f t="shared" si="26"/>
        <v>#N/A</v>
      </c>
      <c r="W173" s="63" t="e">
        <f>IF(M173=A173,VLOOKUP(A173,LATotals!$C$3:$O$500,12),0)</f>
        <v>#N/A</v>
      </c>
      <c r="X173" s="31" t="e">
        <f>IF(M173=A173,VLOOKUP(A173,LATotals!$C$3:$O$500,13),0)</f>
        <v>#N/A</v>
      </c>
      <c r="Y173" s="40" t="e">
        <f t="shared" si="27"/>
        <v>#N/A</v>
      </c>
    </row>
    <row r="174" spans="1:25" x14ac:dyDescent="0.2">
      <c r="A174" s="106"/>
      <c r="F174"/>
      <c r="G174" s="3"/>
      <c r="H174" s="2"/>
      <c r="I174" s="12"/>
      <c r="J174" s="5"/>
      <c r="K174" s="5"/>
      <c r="L174" s="56"/>
      <c r="M174" s="34" t="e">
        <f>VLOOKUP(A174,LATotals!$C$3:$O$500,1)</f>
        <v>#N/A</v>
      </c>
      <c r="N174" s="33" t="e">
        <f>IF(M174=A174,VLOOKUP(A174,LATotals!$C$3:$O$500,8),0)</f>
        <v>#N/A</v>
      </c>
      <c r="O174" s="63" t="e">
        <f>IF(M174=A174,VLOOKUP(A174,LATotals!$C$3:$O$500,9),0)</f>
        <v>#N/A</v>
      </c>
      <c r="P174" s="63" t="e">
        <f>IF(M174=A174,VLOOKUP(A174,LATotals!$C$3:$O$500,10),0)</f>
        <v>#N/A</v>
      </c>
      <c r="Q174" s="33" t="e">
        <f t="shared" si="21"/>
        <v>#N/A</v>
      </c>
      <c r="R174" s="63" t="e">
        <f t="shared" si="22"/>
        <v>#N/A</v>
      </c>
      <c r="S174" s="31" t="e">
        <f t="shared" si="23"/>
        <v>#N/A</v>
      </c>
      <c r="T174" s="40" t="e">
        <f t="shared" si="24"/>
        <v>#N/A</v>
      </c>
      <c r="U174" t="e">
        <f t="shared" si="25"/>
        <v>#N/A</v>
      </c>
      <c r="V174" t="e">
        <f t="shared" si="26"/>
        <v>#N/A</v>
      </c>
      <c r="W174" s="63" t="e">
        <f>IF(M174=A174,VLOOKUP(A174,LATotals!$C$3:$O$500,12),0)</f>
        <v>#N/A</v>
      </c>
      <c r="X174" s="31" t="e">
        <f>IF(M174=A174,VLOOKUP(A174,LATotals!$C$3:$O$500,13),0)</f>
        <v>#N/A</v>
      </c>
      <c r="Y174" s="40" t="e">
        <f t="shared" si="27"/>
        <v>#N/A</v>
      </c>
    </row>
    <row r="175" spans="1:25" x14ac:dyDescent="0.2">
      <c r="A175" s="106"/>
      <c r="F175"/>
      <c r="G175" s="3"/>
      <c r="H175" s="2"/>
      <c r="I175" s="12"/>
      <c r="J175" s="5"/>
      <c r="K175" s="5"/>
      <c r="L175" s="56"/>
      <c r="M175" s="34" t="e">
        <f>VLOOKUP(A175,LATotals!$C$3:$O$500,1)</f>
        <v>#N/A</v>
      </c>
      <c r="N175" s="33" t="e">
        <f>IF(M175=A175,VLOOKUP(A175,LATotals!$C$3:$O$500,8),0)</f>
        <v>#N/A</v>
      </c>
      <c r="O175" s="63" t="e">
        <f>IF(M175=A175,VLOOKUP(A175,LATotals!$C$3:$O$500,9),0)</f>
        <v>#N/A</v>
      </c>
      <c r="P175" s="63" t="e">
        <f>IF(M175=A175,VLOOKUP(A175,LATotals!$C$3:$O$500,10),0)</f>
        <v>#N/A</v>
      </c>
      <c r="Q175" s="33" t="e">
        <f t="shared" si="21"/>
        <v>#N/A</v>
      </c>
      <c r="R175" s="63" t="e">
        <f t="shared" si="22"/>
        <v>#N/A</v>
      </c>
      <c r="S175" s="31" t="e">
        <f t="shared" si="23"/>
        <v>#N/A</v>
      </c>
      <c r="T175" s="40" t="e">
        <f t="shared" si="24"/>
        <v>#N/A</v>
      </c>
      <c r="U175" t="e">
        <f t="shared" si="25"/>
        <v>#N/A</v>
      </c>
      <c r="V175" t="e">
        <f t="shared" si="26"/>
        <v>#N/A</v>
      </c>
      <c r="W175" s="63" t="e">
        <f>IF(M175=A175,VLOOKUP(A175,LATotals!$C$3:$O$500,12),0)</f>
        <v>#N/A</v>
      </c>
      <c r="X175" s="31" t="e">
        <f>IF(M175=A175,VLOOKUP(A175,LATotals!$C$3:$O$500,13),0)</f>
        <v>#N/A</v>
      </c>
      <c r="Y175" s="40" t="e">
        <f t="shared" si="27"/>
        <v>#N/A</v>
      </c>
    </row>
    <row r="176" spans="1:25" x14ac:dyDescent="0.2">
      <c r="A176" s="106"/>
      <c r="F176"/>
      <c r="G176" s="3"/>
      <c r="H176" s="2"/>
      <c r="I176" s="12"/>
      <c r="J176" s="5"/>
      <c r="K176" s="5"/>
      <c r="L176" s="56"/>
      <c r="M176" s="34" t="e">
        <f>VLOOKUP(A176,LATotals!$C$3:$O$500,1)</f>
        <v>#N/A</v>
      </c>
      <c r="N176" s="33" t="e">
        <f>IF(M176=A176,VLOOKUP(A176,LATotals!$C$3:$O$500,8),0)</f>
        <v>#N/A</v>
      </c>
      <c r="O176" s="63" t="e">
        <f>IF(M176=A176,VLOOKUP(A176,LATotals!$C$3:$O$500,9),0)</f>
        <v>#N/A</v>
      </c>
      <c r="P176" s="63" t="e">
        <f>IF(M176=A176,VLOOKUP(A176,LATotals!$C$3:$O$500,10),0)</f>
        <v>#N/A</v>
      </c>
      <c r="Q176" s="33" t="e">
        <f t="shared" si="21"/>
        <v>#N/A</v>
      </c>
      <c r="R176" s="63" t="e">
        <f t="shared" si="22"/>
        <v>#N/A</v>
      </c>
      <c r="S176" s="31" t="e">
        <f t="shared" si="23"/>
        <v>#N/A</v>
      </c>
      <c r="T176" s="40" t="e">
        <f t="shared" si="24"/>
        <v>#N/A</v>
      </c>
      <c r="U176" t="e">
        <f t="shared" si="25"/>
        <v>#N/A</v>
      </c>
      <c r="V176" t="e">
        <f t="shared" si="26"/>
        <v>#N/A</v>
      </c>
      <c r="W176" s="63" t="e">
        <f>IF(M176=A176,VLOOKUP(A176,LATotals!$C$3:$O$500,12),0)</f>
        <v>#N/A</v>
      </c>
      <c r="X176" s="31" t="e">
        <f>IF(M176=A176,VLOOKUP(A176,LATotals!$C$3:$O$500,13),0)</f>
        <v>#N/A</v>
      </c>
      <c r="Y176" s="40" t="e">
        <f t="shared" si="27"/>
        <v>#N/A</v>
      </c>
    </row>
    <row r="177" spans="1:25" x14ac:dyDescent="0.2">
      <c r="A177" s="106"/>
      <c r="F177"/>
      <c r="G177" s="3"/>
      <c r="H177" s="2"/>
      <c r="I177" s="12"/>
      <c r="J177" s="5"/>
      <c r="K177" s="5"/>
      <c r="L177" s="56"/>
      <c r="M177" s="34" t="e">
        <f>VLOOKUP(A177,LATotals!$C$3:$O$500,1)</f>
        <v>#N/A</v>
      </c>
      <c r="N177" s="33" t="e">
        <f>IF(M177=A177,VLOOKUP(A177,LATotals!$C$3:$O$500,8),0)</f>
        <v>#N/A</v>
      </c>
      <c r="O177" s="63" t="e">
        <f>IF(M177=A177,VLOOKUP(A177,LATotals!$C$3:$O$500,9),0)</f>
        <v>#N/A</v>
      </c>
      <c r="P177" s="63" t="e">
        <f>IF(M177=A177,VLOOKUP(A177,LATotals!$C$3:$O$500,10),0)</f>
        <v>#N/A</v>
      </c>
      <c r="Q177" s="33" t="e">
        <f t="shared" si="21"/>
        <v>#N/A</v>
      </c>
      <c r="R177" s="63" t="e">
        <f t="shared" si="22"/>
        <v>#N/A</v>
      </c>
      <c r="S177" s="31" t="e">
        <f t="shared" si="23"/>
        <v>#N/A</v>
      </c>
      <c r="T177" s="40" t="e">
        <f t="shared" si="24"/>
        <v>#N/A</v>
      </c>
      <c r="U177" t="e">
        <f t="shared" si="25"/>
        <v>#N/A</v>
      </c>
      <c r="V177" t="e">
        <f t="shared" si="26"/>
        <v>#N/A</v>
      </c>
      <c r="W177" s="63" t="e">
        <f>IF(M177=A177,VLOOKUP(A177,LATotals!$C$3:$O$500,12),0)</f>
        <v>#N/A</v>
      </c>
      <c r="X177" s="31" t="e">
        <f>IF(M177=A177,VLOOKUP(A177,LATotals!$C$3:$O$500,13),0)</f>
        <v>#N/A</v>
      </c>
      <c r="Y177" s="40" t="e">
        <f t="shared" si="27"/>
        <v>#N/A</v>
      </c>
    </row>
    <row r="178" spans="1:25" x14ac:dyDescent="0.2">
      <c r="A178" s="106"/>
      <c r="F178"/>
      <c r="G178" s="3"/>
      <c r="H178" s="2"/>
      <c r="I178" s="12"/>
      <c r="J178" s="5"/>
      <c r="K178" s="5"/>
      <c r="L178" s="56"/>
      <c r="M178" s="34" t="e">
        <f>VLOOKUP(A178,LATotals!$C$3:$O$500,1)</f>
        <v>#N/A</v>
      </c>
      <c r="N178" s="33" t="e">
        <f>IF(M178=A178,VLOOKUP(A178,LATotals!$C$3:$O$500,8),0)</f>
        <v>#N/A</v>
      </c>
      <c r="O178" s="63" t="e">
        <f>IF(M178=A178,VLOOKUP(A178,LATotals!$C$3:$O$500,9),0)</f>
        <v>#N/A</v>
      </c>
      <c r="P178" s="63" t="e">
        <f>IF(M178=A178,VLOOKUP(A178,LATotals!$C$3:$O$500,10),0)</f>
        <v>#N/A</v>
      </c>
      <c r="Q178" s="33" t="e">
        <f t="shared" si="21"/>
        <v>#N/A</v>
      </c>
      <c r="R178" s="63" t="e">
        <f t="shared" si="22"/>
        <v>#N/A</v>
      </c>
      <c r="S178" s="31" t="e">
        <f t="shared" si="23"/>
        <v>#N/A</v>
      </c>
      <c r="T178" s="40" t="e">
        <f t="shared" si="24"/>
        <v>#N/A</v>
      </c>
      <c r="U178" t="e">
        <f t="shared" si="25"/>
        <v>#N/A</v>
      </c>
      <c r="V178" t="e">
        <f t="shared" si="26"/>
        <v>#N/A</v>
      </c>
      <c r="W178" s="63" t="e">
        <f>IF(M178=A178,VLOOKUP(A178,LATotals!$C$3:$O$500,12),0)</f>
        <v>#N/A</v>
      </c>
      <c r="X178" s="31" t="e">
        <f>IF(M178=A178,VLOOKUP(A178,LATotals!$C$3:$O$500,13),0)</f>
        <v>#N/A</v>
      </c>
      <c r="Y178" s="40" t="e">
        <f t="shared" si="27"/>
        <v>#N/A</v>
      </c>
    </row>
    <row r="179" spans="1:25" x14ac:dyDescent="0.2">
      <c r="A179" s="106"/>
      <c r="F179"/>
      <c r="G179" s="3"/>
      <c r="H179" s="2"/>
      <c r="I179" s="12"/>
      <c r="J179" s="5"/>
      <c r="K179" s="5"/>
      <c r="L179" s="56"/>
      <c r="M179" s="34" t="e">
        <f>VLOOKUP(A179,LATotals!$C$3:$O$500,1)</f>
        <v>#N/A</v>
      </c>
      <c r="N179" s="33" t="e">
        <f>IF(M179=A179,VLOOKUP(A179,LATotals!$C$3:$O$500,8),0)</f>
        <v>#N/A</v>
      </c>
      <c r="O179" s="63" t="e">
        <f>IF(M179=A179,VLOOKUP(A179,LATotals!$C$3:$O$500,9),0)</f>
        <v>#N/A</v>
      </c>
      <c r="P179" s="63" t="e">
        <f>IF(M179=A179,VLOOKUP(A179,LATotals!$C$3:$O$500,10),0)</f>
        <v>#N/A</v>
      </c>
      <c r="Q179" s="33" t="e">
        <f t="shared" si="21"/>
        <v>#N/A</v>
      </c>
      <c r="R179" s="63" t="e">
        <f t="shared" si="22"/>
        <v>#N/A</v>
      </c>
      <c r="S179" s="31" t="e">
        <f t="shared" si="23"/>
        <v>#N/A</v>
      </c>
      <c r="T179" s="40" t="e">
        <f t="shared" si="24"/>
        <v>#N/A</v>
      </c>
      <c r="U179" t="e">
        <f t="shared" si="25"/>
        <v>#N/A</v>
      </c>
      <c r="V179" t="e">
        <f t="shared" si="26"/>
        <v>#N/A</v>
      </c>
      <c r="W179" s="63" t="e">
        <f>IF(M179=A179,VLOOKUP(A179,LATotals!$C$3:$O$500,12),0)</f>
        <v>#N/A</v>
      </c>
      <c r="X179" s="31" t="e">
        <f>IF(M179=A179,VLOOKUP(A179,LATotals!$C$3:$O$500,13),0)</f>
        <v>#N/A</v>
      </c>
      <c r="Y179" s="40" t="e">
        <f t="shared" si="27"/>
        <v>#N/A</v>
      </c>
    </row>
    <row r="180" spans="1:25" x14ac:dyDescent="0.2">
      <c r="A180" s="106"/>
      <c r="F180"/>
      <c r="G180" s="3"/>
      <c r="H180" s="2"/>
      <c r="I180" s="12"/>
      <c r="J180" s="5"/>
      <c r="K180" s="5"/>
      <c r="L180" s="56"/>
      <c r="M180" s="34" t="e">
        <f>VLOOKUP(A180,LATotals!$C$3:$O$500,1)</f>
        <v>#N/A</v>
      </c>
      <c r="N180" s="33" t="e">
        <f>IF(M180=A180,VLOOKUP(A180,LATotals!$C$3:$O$500,8),0)</f>
        <v>#N/A</v>
      </c>
      <c r="O180" s="63" t="e">
        <f>IF(M180=A180,VLOOKUP(A180,LATotals!$C$3:$O$500,9),0)</f>
        <v>#N/A</v>
      </c>
      <c r="P180" s="63" t="e">
        <f>IF(M180=A180,VLOOKUP(A180,LATotals!$C$3:$O$500,10),0)</f>
        <v>#N/A</v>
      </c>
      <c r="Q180" s="33" t="e">
        <f t="shared" si="21"/>
        <v>#N/A</v>
      </c>
      <c r="R180" s="63" t="e">
        <f t="shared" si="22"/>
        <v>#N/A</v>
      </c>
      <c r="S180" s="31" t="e">
        <f t="shared" si="23"/>
        <v>#N/A</v>
      </c>
      <c r="T180" s="40" t="e">
        <f t="shared" si="24"/>
        <v>#N/A</v>
      </c>
      <c r="U180" t="e">
        <f t="shared" si="25"/>
        <v>#N/A</v>
      </c>
      <c r="V180" t="e">
        <f t="shared" si="26"/>
        <v>#N/A</v>
      </c>
      <c r="W180" s="63" t="e">
        <f>IF(M180=A180,VLOOKUP(A180,LATotals!$C$3:$O$500,12),0)</f>
        <v>#N/A</v>
      </c>
      <c r="X180" s="31" t="e">
        <f>IF(M180=A180,VLOOKUP(A180,LATotals!$C$3:$O$500,13),0)</f>
        <v>#N/A</v>
      </c>
      <c r="Y180" s="40" t="e">
        <f t="shared" si="27"/>
        <v>#N/A</v>
      </c>
    </row>
    <row r="181" spans="1:25" x14ac:dyDescent="0.2">
      <c r="A181" s="106"/>
      <c r="F181"/>
      <c r="G181" s="3"/>
      <c r="H181" s="2"/>
      <c r="I181" s="12"/>
      <c r="J181" s="5"/>
      <c r="K181" s="5"/>
      <c r="L181" s="56"/>
      <c r="M181" s="34" t="e">
        <f>VLOOKUP(A181,LATotals!$C$3:$O$500,1)</f>
        <v>#N/A</v>
      </c>
      <c r="N181" s="33" t="e">
        <f>IF(M181=A181,VLOOKUP(A181,LATotals!$C$3:$O$500,8),0)</f>
        <v>#N/A</v>
      </c>
      <c r="O181" s="63" t="e">
        <f>IF(M181=A181,VLOOKUP(A181,LATotals!$C$3:$O$500,9),0)</f>
        <v>#N/A</v>
      </c>
      <c r="P181" s="63" t="e">
        <f>IF(M181=A181,VLOOKUP(A181,LATotals!$C$3:$O$500,10),0)</f>
        <v>#N/A</v>
      </c>
      <c r="Q181" s="33" t="e">
        <f t="shared" si="21"/>
        <v>#N/A</v>
      </c>
      <c r="R181" s="63" t="e">
        <f t="shared" si="22"/>
        <v>#N/A</v>
      </c>
      <c r="S181" s="31" t="e">
        <f t="shared" si="23"/>
        <v>#N/A</v>
      </c>
      <c r="T181" s="40" t="e">
        <f t="shared" si="24"/>
        <v>#N/A</v>
      </c>
      <c r="U181" t="e">
        <f t="shared" si="25"/>
        <v>#N/A</v>
      </c>
      <c r="V181" t="e">
        <f t="shared" si="26"/>
        <v>#N/A</v>
      </c>
      <c r="W181" s="63" t="e">
        <f>IF(M181=A181,VLOOKUP(A181,LATotals!$C$3:$O$500,12),0)</f>
        <v>#N/A</v>
      </c>
      <c r="X181" s="31" t="e">
        <f>IF(M181=A181,VLOOKUP(A181,LATotals!$C$3:$O$500,13),0)</f>
        <v>#N/A</v>
      </c>
      <c r="Y181" s="40" t="e">
        <f t="shared" si="27"/>
        <v>#N/A</v>
      </c>
    </row>
    <row r="182" spans="1:25" x14ac:dyDescent="0.2">
      <c r="A182" s="106"/>
      <c r="F182"/>
      <c r="G182" s="3"/>
      <c r="H182" s="2"/>
      <c r="I182" s="12"/>
      <c r="J182" s="5"/>
      <c r="K182" s="5"/>
      <c r="L182" s="56"/>
      <c r="M182" s="34" t="e">
        <f>VLOOKUP(A182,LATotals!$C$3:$O$500,1)</f>
        <v>#N/A</v>
      </c>
      <c r="N182" s="33" t="e">
        <f>IF(M182=A182,VLOOKUP(A182,LATotals!$C$3:$O$500,8),0)</f>
        <v>#N/A</v>
      </c>
      <c r="O182" s="63" t="e">
        <f>IF(M182=A182,VLOOKUP(A182,LATotals!$C$3:$O$500,9),0)</f>
        <v>#N/A</v>
      </c>
      <c r="P182" s="63" t="e">
        <f>IF(M182=A182,VLOOKUP(A182,LATotals!$C$3:$O$500,10),0)</f>
        <v>#N/A</v>
      </c>
      <c r="Q182" s="33" t="e">
        <f t="shared" si="21"/>
        <v>#N/A</v>
      </c>
      <c r="R182" s="63" t="e">
        <f t="shared" si="22"/>
        <v>#N/A</v>
      </c>
      <c r="S182" s="31" t="e">
        <f t="shared" si="23"/>
        <v>#N/A</v>
      </c>
      <c r="T182" s="40" t="e">
        <f t="shared" si="24"/>
        <v>#N/A</v>
      </c>
      <c r="U182" t="e">
        <f t="shared" si="25"/>
        <v>#N/A</v>
      </c>
      <c r="V182" t="e">
        <f t="shared" si="26"/>
        <v>#N/A</v>
      </c>
      <c r="W182" s="63" t="e">
        <f>IF(M182=A182,VLOOKUP(A182,LATotals!$C$3:$O$500,12),0)</f>
        <v>#N/A</v>
      </c>
      <c r="X182" s="31" t="e">
        <f>IF(M182=A182,VLOOKUP(A182,LATotals!$C$3:$O$500,13),0)</f>
        <v>#N/A</v>
      </c>
      <c r="Y182" s="40" t="e">
        <f t="shared" si="27"/>
        <v>#N/A</v>
      </c>
    </row>
    <row r="183" spans="1:25" x14ac:dyDescent="0.2">
      <c r="A183" s="106"/>
      <c r="F183"/>
      <c r="G183" s="3"/>
      <c r="H183" s="2"/>
      <c r="I183" s="12"/>
      <c r="J183" s="5"/>
      <c r="K183" s="5"/>
      <c r="L183" s="56"/>
      <c r="M183" s="34" t="e">
        <f>VLOOKUP(A183,LATotals!$C$3:$O$500,1)</f>
        <v>#N/A</v>
      </c>
      <c r="N183" s="33" t="e">
        <f>IF(M183=A183,VLOOKUP(A183,LATotals!$C$3:$O$500,8),0)</f>
        <v>#N/A</v>
      </c>
      <c r="O183" s="63" t="e">
        <f>IF(M183=A183,VLOOKUP(A183,LATotals!$C$3:$O$500,9),0)</f>
        <v>#N/A</v>
      </c>
      <c r="P183" s="63" t="e">
        <f>IF(M183=A183,VLOOKUP(A183,LATotals!$C$3:$O$500,10),0)</f>
        <v>#N/A</v>
      </c>
      <c r="Q183" s="33" t="e">
        <f t="shared" si="21"/>
        <v>#N/A</v>
      </c>
      <c r="R183" s="63" t="e">
        <f t="shared" si="22"/>
        <v>#N/A</v>
      </c>
      <c r="S183" s="31" t="e">
        <f t="shared" si="23"/>
        <v>#N/A</v>
      </c>
      <c r="T183" s="40" t="e">
        <f t="shared" si="24"/>
        <v>#N/A</v>
      </c>
      <c r="U183" t="e">
        <f t="shared" si="25"/>
        <v>#N/A</v>
      </c>
      <c r="V183" t="e">
        <f t="shared" si="26"/>
        <v>#N/A</v>
      </c>
      <c r="W183" s="63" t="e">
        <f>IF(M183=A183,VLOOKUP(A183,LATotals!$C$3:$O$500,12),0)</f>
        <v>#N/A</v>
      </c>
      <c r="X183" s="31" t="e">
        <f>IF(M183=A183,VLOOKUP(A183,LATotals!$C$3:$O$500,13),0)</f>
        <v>#N/A</v>
      </c>
      <c r="Y183" s="40" t="e">
        <f t="shared" si="27"/>
        <v>#N/A</v>
      </c>
    </row>
    <row r="184" spans="1:25" x14ac:dyDescent="0.2">
      <c r="A184" s="106"/>
      <c r="F184"/>
      <c r="G184" s="3"/>
      <c r="H184" s="2"/>
      <c r="I184" s="12"/>
      <c r="J184" s="5"/>
      <c r="K184" s="5"/>
      <c r="L184" s="56"/>
      <c r="M184" s="34" t="e">
        <f>VLOOKUP(A184,LATotals!$C$3:$O$500,1)</f>
        <v>#N/A</v>
      </c>
      <c r="N184" s="33" t="e">
        <f>IF(M184=A184,VLOOKUP(A184,LATotals!$C$3:$O$500,8),0)</f>
        <v>#N/A</v>
      </c>
      <c r="O184" s="63" t="e">
        <f>IF(M184=A184,VLOOKUP(A184,LATotals!$C$3:$O$500,9),0)</f>
        <v>#N/A</v>
      </c>
      <c r="P184" s="63" t="e">
        <f>IF(M184=A184,VLOOKUP(A184,LATotals!$C$3:$O$500,10),0)</f>
        <v>#N/A</v>
      </c>
      <c r="Q184" s="33" t="e">
        <f t="shared" si="21"/>
        <v>#N/A</v>
      </c>
      <c r="R184" s="63" t="e">
        <f t="shared" si="22"/>
        <v>#N/A</v>
      </c>
      <c r="S184" s="31" t="e">
        <f t="shared" si="23"/>
        <v>#N/A</v>
      </c>
      <c r="T184" s="40" t="e">
        <f t="shared" si="24"/>
        <v>#N/A</v>
      </c>
      <c r="U184" t="e">
        <f t="shared" si="25"/>
        <v>#N/A</v>
      </c>
      <c r="V184" t="e">
        <f t="shared" si="26"/>
        <v>#N/A</v>
      </c>
      <c r="W184" s="63" t="e">
        <f>IF(M184=A184,VLOOKUP(A184,LATotals!$C$3:$O$500,12),0)</f>
        <v>#N/A</v>
      </c>
      <c r="X184" s="31" t="e">
        <f>IF(M184=A184,VLOOKUP(A184,LATotals!$C$3:$O$500,13),0)</f>
        <v>#N/A</v>
      </c>
      <c r="Y184" s="40" t="e">
        <f t="shared" si="27"/>
        <v>#N/A</v>
      </c>
    </row>
    <row r="185" spans="1:25" x14ac:dyDescent="0.2">
      <c r="A185" s="106"/>
      <c r="F185"/>
      <c r="G185" s="3"/>
      <c r="H185" s="2"/>
      <c r="I185" s="12"/>
      <c r="J185" s="5"/>
      <c r="K185" s="5"/>
      <c r="L185" s="56"/>
      <c r="M185" s="34" t="e">
        <f>VLOOKUP(A185,LATotals!$C$3:$O$500,1)</f>
        <v>#N/A</v>
      </c>
      <c r="N185" s="33" t="e">
        <f>IF(M185=A185,VLOOKUP(A185,LATotals!$C$3:$O$500,8),0)</f>
        <v>#N/A</v>
      </c>
      <c r="O185" s="63" t="e">
        <f>IF(M185=A185,VLOOKUP(A185,LATotals!$C$3:$O$500,9),0)</f>
        <v>#N/A</v>
      </c>
      <c r="P185" s="63" t="e">
        <f>IF(M185=A185,VLOOKUP(A185,LATotals!$C$3:$O$500,10),0)</f>
        <v>#N/A</v>
      </c>
      <c r="Q185" s="33" t="e">
        <f t="shared" si="21"/>
        <v>#N/A</v>
      </c>
      <c r="R185" s="63" t="e">
        <f t="shared" si="22"/>
        <v>#N/A</v>
      </c>
      <c r="S185" s="31" t="e">
        <f t="shared" si="23"/>
        <v>#N/A</v>
      </c>
      <c r="T185" s="40" t="e">
        <f t="shared" si="24"/>
        <v>#N/A</v>
      </c>
      <c r="U185" t="e">
        <f t="shared" si="25"/>
        <v>#N/A</v>
      </c>
      <c r="V185" t="e">
        <f t="shared" si="26"/>
        <v>#N/A</v>
      </c>
      <c r="W185" s="63" t="e">
        <f>IF(M185=A185,VLOOKUP(A185,LATotals!$C$3:$O$500,12),0)</f>
        <v>#N/A</v>
      </c>
      <c r="X185" s="31" t="e">
        <f>IF(M185=A185,VLOOKUP(A185,LATotals!$C$3:$O$500,13),0)</f>
        <v>#N/A</v>
      </c>
      <c r="Y185" s="40" t="e">
        <f t="shared" si="27"/>
        <v>#N/A</v>
      </c>
    </row>
    <row r="186" spans="1:25" x14ac:dyDescent="0.2">
      <c r="A186" s="106"/>
      <c r="F186"/>
      <c r="G186" s="3"/>
      <c r="H186" s="2"/>
      <c r="I186" s="12"/>
      <c r="J186" s="5"/>
      <c r="K186" s="5"/>
      <c r="L186" s="56"/>
      <c r="M186" s="34" t="e">
        <f>VLOOKUP(A186,LATotals!$C$3:$O$500,1)</f>
        <v>#N/A</v>
      </c>
      <c r="N186" s="33" t="e">
        <f>IF(M186=A186,VLOOKUP(A186,LATotals!$C$3:$O$500,8),0)</f>
        <v>#N/A</v>
      </c>
      <c r="O186" s="63" t="e">
        <f>IF(M186=A186,VLOOKUP(A186,LATotals!$C$3:$O$500,9),0)</f>
        <v>#N/A</v>
      </c>
      <c r="P186" s="63" t="e">
        <f>IF(M186=A186,VLOOKUP(A186,LATotals!$C$3:$O$500,10),0)</f>
        <v>#N/A</v>
      </c>
      <c r="Q186" s="33" t="e">
        <f t="shared" si="21"/>
        <v>#N/A</v>
      </c>
      <c r="R186" s="63" t="e">
        <f t="shared" si="22"/>
        <v>#N/A</v>
      </c>
      <c r="S186" s="31" t="e">
        <f t="shared" si="23"/>
        <v>#N/A</v>
      </c>
      <c r="T186" s="40" t="e">
        <f t="shared" si="24"/>
        <v>#N/A</v>
      </c>
      <c r="U186" t="e">
        <f t="shared" si="25"/>
        <v>#N/A</v>
      </c>
      <c r="V186" t="e">
        <f t="shared" si="26"/>
        <v>#N/A</v>
      </c>
      <c r="W186" s="63" t="e">
        <f>IF(M186=A186,VLOOKUP(A186,LATotals!$C$3:$O$500,12),0)</f>
        <v>#N/A</v>
      </c>
      <c r="X186" s="31" t="e">
        <f>IF(M186=A186,VLOOKUP(A186,LATotals!$C$3:$O$500,13),0)</f>
        <v>#N/A</v>
      </c>
      <c r="Y186" s="40" t="e">
        <f t="shared" si="27"/>
        <v>#N/A</v>
      </c>
    </row>
    <row r="187" spans="1:25" x14ac:dyDescent="0.2">
      <c r="A187" s="106"/>
      <c r="F187"/>
      <c r="G187" s="3"/>
      <c r="H187" s="2"/>
      <c r="I187" s="12"/>
      <c r="J187" s="5"/>
      <c r="K187" s="5"/>
      <c r="L187" s="56"/>
      <c r="M187" s="34" t="e">
        <f>VLOOKUP(A187,LATotals!$C$3:$O$500,1)</f>
        <v>#N/A</v>
      </c>
      <c r="N187" s="33" t="e">
        <f>IF(M187=A187,VLOOKUP(A187,LATotals!$C$3:$O$500,8),0)</f>
        <v>#N/A</v>
      </c>
      <c r="O187" s="63" t="e">
        <f>IF(M187=A187,VLOOKUP(A187,LATotals!$C$3:$O$500,9),0)</f>
        <v>#N/A</v>
      </c>
      <c r="P187" s="63" t="e">
        <f>IF(M187=A187,VLOOKUP(A187,LATotals!$C$3:$O$500,10),0)</f>
        <v>#N/A</v>
      </c>
      <c r="Q187" s="33" t="e">
        <f t="shared" si="21"/>
        <v>#N/A</v>
      </c>
      <c r="R187" s="63" t="e">
        <f t="shared" si="22"/>
        <v>#N/A</v>
      </c>
      <c r="S187" s="31" t="e">
        <f t="shared" si="23"/>
        <v>#N/A</v>
      </c>
      <c r="T187" s="40" t="e">
        <f t="shared" si="24"/>
        <v>#N/A</v>
      </c>
      <c r="U187" t="e">
        <f t="shared" si="25"/>
        <v>#N/A</v>
      </c>
      <c r="V187" t="e">
        <f t="shared" si="26"/>
        <v>#N/A</v>
      </c>
      <c r="W187" s="63" t="e">
        <f>IF(M187=A187,VLOOKUP(A187,LATotals!$C$3:$O$500,12),0)</f>
        <v>#N/A</v>
      </c>
      <c r="X187" s="31" t="e">
        <f>IF(M187=A187,VLOOKUP(A187,LATotals!$C$3:$O$500,13),0)</f>
        <v>#N/A</v>
      </c>
      <c r="Y187" s="40" t="e">
        <f t="shared" si="27"/>
        <v>#N/A</v>
      </c>
    </row>
    <row r="188" spans="1:25" x14ac:dyDescent="0.2">
      <c r="A188" s="106"/>
      <c r="F188"/>
      <c r="G188" s="3"/>
      <c r="H188" s="2"/>
      <c r="I188" s="12"/>
      <c r="J188" s="5"/>
      <c r="K188" s="5"/>
      <c r="L188" s="56"/>
      <c r="M188" s="34" t="e">
        <f>VLOOKUP(A188,LATotals!$C$3:$O$500,1)</f>
        <v>#N/A</v>
      </c>
      <c r="N188" s="33" t="e">
        <f>IF(M188=A188,VLOOKUP(A188,LATotals!$C$3:$O$500,8),0)</f>
        <v>#N/A</v>
      </c>
      <c r="O188" s="63" t="e">
        <f>IF(M188=A188,VLOOKUP(A188,LATotals!$C$3:$O$500,9),0)</f>
        <v>#N/A</v>
      </c>
      <c r="P188" s="63" t="e">
        <f>IF(M188=A188,VLOOKUP(A188,LATotals!$C$3:$O$500,10),0)</f>
        <v>#N/A</v>
      </c>
      <c r="Q188" s="33" t="e">
        <f t="shared" si="21"/>
        <v>#N/A</v>
      </c>
      <c r="R188" s="63" t="e">
        <f t="shared" si="22"/>
        <v>#N/A</v>
      </c>
      <c r="S188" s="31" t="e">
        <f t="shared" si="23"/>
        <v>#N/A</v>
      </c>
      <c r="T188" s="40" t="e">
        <f t="shared" si="24"/>
        <v>#N/A</v>
      </c>
      <c r="U188" t="e">
        <f t="shared" si="25"/>
        <v>#N/A</v>
      </c>
      <c r="V188" t="e">
        <f t="shared" si="26"/>
        <v>#N/A</v>
      </c>
      <c r="W188" s="63" t="e">
        <f>IF(M188=A188,VLOOKUP(A188,LATotals!$C$3:$O$500,12),0)</f>
        <v>#N/A</v>
      </c>
      <c r="X188" s="31" t="e">
        <f>IF(M188=A188,VLOOKUP(A188,LATotals!$C$3:$O$500,13),0)</f>
        <v>#N/A</v>
      </c>
      <c r="Y188" s="40" t="e">
        <f t="shared" si="27"/>
        <v>#N/A</v>
      </c>
    </row>
    <row r="189" spans="1:25" x14ac:dyDescent="0.2">
      <c r="A189" s="106"/>
      <c r="F189"/>
      <c r="G189" s="3"/>
      <c r="H189" s="2"/>
      <c r="I189" s="12"/>
      <c r="J189" s="5"/>
      <c r="K189" s="5"/>
      <c r="L189" s="56"/>
      <c r="M189" s="34" t="e">
        <f>VLOOKUP(A189,LATotals!$C$3:$O$500,1)</f>
        <v>#N/A</v>
      </c>
      <c r="N189" s="33" t="e">
        <f>IF(M189=A189,VLOOKUP(A189,LATotals!$C$3:$O$500,8),0)</f>
        <v>#N/A</v>
      </c>
      <c r="O189" s="63" t="e">
        <f>IF(M189=A189,VLOOKUP(A189,LATotals!$C$3:$O$500,9),0)</f>
        <v>#N/A</v>
      </c>
      <c r="P189" s="63" t="e">
        <f>IF(M189=A189,VLOOKUP(A189,LATotals!$C$3:$O$500,10),0)</f>
        <v>#N/A</v>
      </c>
      <c r="Q189" s="33" t="e">
        <f t="shared" si="21"/>
        <v>#N/A</v>
      </c>
      <c r="R189" s="63" t="e">
        <f t="shared" si="22"/>
        <v>#N/A</v>
      </c>
      <c r="S189" s="31" t="e">
        <f t="shared" si="23"/>
        <v>#N/A</v>
      </c>
      <c r="T189" s="40" t="e">
        <f t="shared" si="24"/>
        <v>#N/A</v>
      </c>
      <c r="U189" t="e">
        <f t="shared" si="25"/>
        <v>#N/A</v>
      </c>
      <c r="V189" t="e">
        <f t="shared" si="26"/>
        <v>#N/A</v>
      </c>
      <c r="W189" s="63" t="e">
        <f>IF(M189=A189,VLOOKUP(A189,LATotals!$C$3:$O$500,12),0)</f>
        <v>#N/A</v>
      </c>
      <c r="X189" s="31" t="e">
        <f>IF(M189=A189,VLOOKUP(A189,LATotals!$C$3:$O$500,13),0)</f>
        <v>#N/A</v>
      </c>
      <c r="Y189" s="40" t="e">
        <f t="shared" si="27"/>
        <v>#N/A</v>
      </c>
    </row>
    <row r="190" spans="1:25" x14ac:dyDescent="0.2">
      <c r="A190" s="106"/>
      <c r="F190"/>
      <c r="G190" s="3"/>
      <c r="H190" s="2"/>
      <c r="I190" s="12"/>
      <c r="J190" s="5"/>
      <c r="K190" s="5"/>
      <c r="L190" s="56"/>
      <c r="M190" s="34" t="e">
        <f>VLOOKUP(A190,LATotals!$C$3:$O$500,1)</f>
        <v>#N/A</v>
      </c>
      <c r="N190" s="33" t="e">
        <f>IF(M190=A190,VLOOKUP(A190,LATotals!$C$3:$O$500,8),0)</f>
        <v>#N/A</v>
      </c>
      <c r="O190" s="63" t="e">
        <f>IF(M190=A190,VLOOKUP(A190,LATotals!$C$3:$O$500,9),0)</f>
        <v>#N/A</v>
      </c>
      <c r="P190" s="63" t="e">
        <f>IF(M190=A190,VLOOKUP(A190,LATotals!$C$3:$O$500,10),0)</f>
        <v>#N/A</v>
      </c>
      <c r="Q190" s="33" t="e">
        <f t="shared" si="21"/>
        <v>#N/A</v>
      </c>
      <c r="R190" s="63" t="e">
        <f t="shared" si="22"/>
        <v>#N/A</v>
      </c>
      <c r="S190" s="31" t="e">
        <f t="shared" si="23"/>
        <v>#N/A</v>
      </c>
      <c r="T190" s="40" t="e">
        <f t="shared" si="24"/>
        <v>#N/A</v>
      </c>
      <c r="U190" t="e">
        <f t="shared" si="25"/>
        <v>#N/A</v>
      </c>
      <c r="V190" t="e">
        <f t="shared" si="26"/>
        <v>#N/A</v>
      </c>
      <c r="W190" s="63" t="e">
        <f>IF(M190=A190,VLOOKUP(A190,LATotals!$C$3:$O$500,12),0)</f>
        <v>#N/A</v>
      </c>
      <c r="X190" s="31" t="e">
        <f>IF(M190=A190,VLOOKUP(A190,LATotals!$C$3:$O$500,13),0)</f>
        <v>#N/A</v>
      </c>
      <c r="Y190" s="40" t="e">
        <f t="shared" si="27"/>
        <v>#N/A</v>
      </c>
    </row>
    <row r="191" spans="1:25" x14ac:dyDescent="0.2">
      <c r="A191" s="106"/>
      <c r="F191"/>
      <c r="G191" s="3"/>
      <c r="H191" s="2"/>
      <c r="I191" s="12"/>
      <c r="J191" s="5"/>
      <c r="K191" s="5"/>
      <c r="L191" s="56"/>
      <c r="M191" s="34" t="e">
        <f>VLOOKUP(A191,LATotals!$C$3:$O$500,1)</f>
        <v>#N/A</v>
      </c>
      <c r="N191" s="33" t="e">
        <f>IF(M191=A191,VLOOKUP(A191,LATotals!$C$3:$O$500,8),0)</f>
        <v>#N/A</v>
      </c>
      <c r="O191" s="63" t="e">
        <f>IF(M191=A191,VLOOKUP(A191,LATotals!$C$3:$O$500,9),0)</f>
        <v>#N/A</v>
      </c>
      <c r="P191" s="63" t="e">
        <f>IF(M191=A191,VLOOKUP(A191,LATotals!$C$3:$O$500,10),0)</f>
        <v>#N/A</v>
      </c>
      <c r="Q191" s="33" t="e">
        <f t="shared" si="21"/>
        <v>#N/A</v>
      </c>
      <c r="R191" s="63" t="e">
        <f t="shared" si="22"/>
        <v>#N/A</v>
      </c>
      <c r="S191" s="31" t="e">
        <f t="shared" si="23"/>
        <v>#N/A</v>
      </c>
      <c r="T191" s="40" t="e">
        <f t="shared" si="24"/>
        <v>#N/A</v>
      </c>
      <c r="U191" t="e">
        <f t="shared" si="25"/>
        <v>#N/A</v>
      </c>
      <c r="V191" t="e">
        <f t="shared" si="26"/>
        <v>#N/A</v>
      </c>
      <c r="W191" s="63" t="e">
        <f>IF(M191=A191,VLOOKUP(A191,LATotals!$C$3:$O$500,12),0)</f>
        <v>#N/A</v>
      </c>
      <c r="X191" s="31" t="e">
        <f>IF(M191=A191,VLOOKUP(A191,LATotals!$C$3:$O$500,13),0)</f>
        <v>#N/A</v>
      </c>
      <c r="Y191" s="40" t="e">
        <f t="shared" si="27"/>
        <v>#N/A</v>
      </c>
    </row>
    <row r="192" spans="1:25" x14ac:dyDescent="0.2">
      <c r="A192" s="106"/>
      <c r="F192"/>
      <c r="G192" s="3"/>
      <c r="H192" s="2"/>
      <c r="I192" s="12"/>
      <c r="J192" s="5"/>
      <c r="K192" s="5"/>
      <c r="L192" s="56"/>
      <c r="M192" s="34" t="e">
        <f>VLOOKUP(A192,LATotals!$C$3:$O$500,1)</f>
        <v>#N/A</v>
      </c>
      <c r="N192" s="33" t="e">
        <f>IF(M192=A192,VLOOKUP(A192,LATotals!$C$3:$O$500,8),0)</f>
        <v>#N/A</v>
      </c>
      <c r="O192" s="63" t="e">
        <f>IF(M192=A192,VLOOKUP(A192,LATotals!$C$3:$O$500,9),0)</f>
        <v>#N/A</v>
      </c>
      <c r="P192" s="63" t="e">
        <f>IF(M192=A192,VLOOKUP(A192,LATotals!$C$3:$O$500,10),0)</f>
        <v>#N/A</v>
      </c>
      <c r="Q192" s="33" t="e">
        <f t="shared" si="21"/>
        <v>#N/A</v>
      </c>
      <c r="R192" s="63" t="e">
        <f t="shared" si="22"/>
        <v>#N/A</v>
      </c>
      <c r="S192" s="31" t="e">
        <f t="shared" si="23"/>
        <v>#N/A</v>
      </c>
      <c r="T192" s="40" t="e">
        <f t="shared" si="24"/>
        <v>#N/A</v>
      </c>
      <c r="U192" t="e">
        <f t="shared" si="25"/>
        <v>#N/A</v>
      </c>
      <c r="V192" t="e">
        <f t="shared" si="26"/>
        <v>#N/A</v>
      </c>
      <c r="W192" s="63" t="e">
        <f>IF(M192=A192,VLOOKUP(A192,LATotals!$C$3:$O$500,12),0)</f>
        <v>#N/A</v>
      </c>
      <c r="X192" s="31" t="e">
        <f>IF(M192=A192,VLOOKUP(A192,LATotals!$C$3:$O$500,13),0)</f>
        <v>#N/A</v>
      </c>
      <c r="Y192" s="40" t="e">
        <f t="shared" si="27"/>
        <v>#N/A</v>
      </c>
    </row>
    <row r="193" spans="1:25" x14ac:dyDescent="0.2">
      <c r="A193" s="106"/>
      <c r="F193"/>
      <c r="G193" s="3"/>
      <c r="H193" s="2"/>
      <c r="I193" s="12"/>
      <c r="J193" s="5"/>
      <c r="K193" s="5"/>
      <c r="L193" s="56"/>
      <c r="M193" s="34" t="e">
        <f>VLOOKUP(A193,LATotals!$C$3:$O$500,1)</f>
        <v>#N/A</v>
      </c>
      <c r="N193" s="33" t="e">
        <f>IF(M193=A193,VLOOKUP(A193,LATotals!$C$3:$O$500,8),0)</f>
        <v>#N/A</v>
      </c>
      <c r="O193" s="63" t="e">
        <f>IF(M193=A193,VLOOKUP(A193,LATotals!$C$3:$O$500,9),0)</f>
        <v>#N/A</v>
      </c>
      <c r="P193" s="63" t="e">
        <f>IF(M193=A193,VLOOKUP(A193,LATotals!$C$3:$O$500,10),0)</f>
        <v>#N/A</v>
      </c>
      <c r="Q193" s="33" t="e">
        <f t="shared" si="21"/>
        <v>#N/A</v>
      </c>
      <c r="R193" s="63" t="e">
        <f t="shared" si="22"/>
        <v>#N/A</v>
      </c>
      <c r="S193" s="31" t="e">
        <f t="shared" si="23"/>
        <v>#N/A</v>
      </c>
      <c r="T193" s="40" t="e">
        <f t="shared" si="24"/>
        <v>#N/A</v>
      </c>
      <c r="U193" t="e">
        <f t="shared" si="25"/>
        <v>#N/A</v>
      </c>
      <c r="V193" t="e">
        <f t="shared" si="26"/>
        <v>#N/A</v>
      </c>
      <c r="W193" s="63" t="e">
        <f>IF(M193=A193,VLOOKUP(A193,LATotals!$C$3:$O$500,12),0)</f>
        <v>#N/A</v>
      </c>
      <c r="X193" s="31" t="e">
        <f>IF(M193=A193,VLOOKUP(A193,LATotals!$C$3:$O$500,13),0)</f>
        <v>#N/A</v>
      </c>
      <c r="Y193" s="40" t="e">
        <f t="shared" si="27"/>
        <v>#N/A</v>
      </c>
    </row>
    <row r="194" spans="1:25" x14ac:dyDescent="0.2">
      <c r="A194" s="106"/>
      <c r="F194"/>
      <c r="G194" s="3"/>
      <c r="H194" s="2"/>
      <c r="I194" s="12"/>
      <c r="J194" s="5"/>
      <c r="K194" s="5"/>
      <c r="L194" s="56"/>
      <c r="M194" s="34" t="e">
        <f>VLOOKUP(A194,LATotals!$C$3:$O$500,1)</f>
        <v>#N/A</v>
      </c>
      <c r="N194" s="33" t="e">
        <f>IF(M194=A194,VLOOKUP(A194,LATotals!$C$3:$O$500,8),0)</f>
        <v>#N/A</v>
      </c>
      <c r="O194" s="63" t="e">
        <f>IF(M194=A194,VLOOKUP(A194,LATotals!$C$3:$O$500,9),0)</f>
        <v>#N/A</v>
      </c>
      <c r="P194" s="63" t="e">
        <f>IF(M194=A194,VLOOKUP(A194,LATotals!$C$3:$O$500,10),0)</f>
        <v>#N/A</v>
      </c>
      <c r="Q194" s="33" t="e">
        <f t="shared" si="21"/>
        <v>#N/A</v>
      </c>
      <c r="R194" s="63" t="e">
        <f t="shared" si="22"/>
        <v>#N/A</v>
      </c>
      <c r="S194" s="31" t="e">
        <f t="shared" si="23"/>
        <v>#N/A</v>
      </c>
      <c r="T194" s="40" t="e">
        <f t="shared" si="24"/>
        <v>#N/A</v>
      </c>
      <c r="U194" t="e">
        <f t="shared" si="25"/>
        <v>#N/A</v>
      </c>
      <c r="V194" t="e">
        <f t="shared" si="26"/>
        <v>#N/A</v>
      </c>
      <c r="W194" s="63" t="e">
        <f>IF(M194=A194,VLOOKUP(A194,LATotals!$C$3:$O$500,12),0)</f>
        <v>#N/A</v>
      </c>
      <c r="X194" s="31" t="e">
        <f>IF(M194=A194,VLOOKUP(A194,LATotals!$C$3:$O$500,13),0)</f>
        <v>#N/A</v>
      </c>
      <c r="Y194" s="40" t="e">
        <f t="shared" si="27"/>
        <v>#N/A</v>
      </c>
    </row>
    <row r="195" spans="1:25" x14ac:dyDescent="0.2">
      <c r="A195" s="106"/>
      <c r="F195"/>
      <c r="G195" s="3"/>
      <c r="H195" s="2"/>
      <c r="I195" s="12"/>
      <c r="J195" s="5"/>
      <c r="K195" s="5"/>
      <c r="L195" s="56"/>
      <c r="M195" s="34" t="e">
        <f>VLOOKUP(A195,LATotals!$C$3:$O$500,1)</f>
        <v>#N/A</v>
      </c>
      <c r="N195" s="33" t="e">
        <f>IF(M195=A195,VLOOKUP(A195,LATotals!$C$3:$O$500,8),0)</f>
        <v>#N/A</v>
      </c>
      <c r="O195" s="63" t="e">
        <f>IF(M195=A195,VLOOKUP(A195,LATotals!$C$3:$O$500,9),0)</f>
        <v>#N/A</v>
      </c>
      <c r="P195" s="63" t="e">
        <f>IF(M195=A195,VLOOKUP(A195,LATotals!$C$3:$O$500,10),0)</f>
        <v>#N/A</v>
      </c>
      <c r="Q195" s="33" t="e">
        <f t="shared" si="21"/>
        <v>#N/A</v>
      </c>
      <c r="R195" s="63" t="e">
        <f t="shared" si="22"/>
        <v>#N/A</v>
      </c>
      <c r="S195" s="31" t="e">
        <f t="shared" si="23"/>
        <v>#N/A</v>
      </c>
      <c r="T195" s="40" t="e">
        <f t="shared" si="24"/>
        <v>#N/A</v>
      </c>
      <c r="U195" t="e">
        <f t="shared" si="25"/>
        <v>#N/A</v>
      </c>
      <c r="V195" t="e">
        <f t="shared" si="26"/>
        <v>#N/A</v>
      </c>
      <c r="W195" s="63" t="e">
        <f>IF(M195=A195,VLOOKUP(A195,LATotals!$C$3:$O$500,12),0)</f>
        <v>#N/A</v>
      </c>
      <c r="X195" s="31" t="e">
        <f>IF(M195=A195,VLOOKUP(A195,LATotals!$C$3:$O$500,13),0)</f>
        <v>#N/A</v>
      </c>
      <c r="Y195" s="40" t="e">
        <f t="shared" si="27"/>
        <v>#N/A</v>
      </c>
    </row>
    <row r="196" spans="1:25" x14ac:dyDescent="0.2">
      <c r="A196" s="106"/>
      <c r="F196"/>
      <c r="G196" s="3"/>
      <c r="H196" s="2"/>
      <c r="I196" s="12"/>
      <c r="J196" s="5"/>
      <c r="K196" s="5"/>
      <c r="L196" s="56"/>
      <c r="M196" s="34" t="e">
        <f>VLOOKUP(A196,LATotals!$C$3:$O$500,1)</f>
        <v>#N/A</v>
      </c>
      <c r="N196" s="33" t="e">
        <f>IF(M196=A196,VLOOKUP(A196,LATotals!$C$3:$O$500,8),0)</f>
        <v>#N/A</v>
      </c>
      <c r="O196" s="63" t="e">
        <f>IF(M196=A196,VLOOKUP(A196,LATotals!$C$3:$O$500,9),0)</f>
        <v>#N/A</v>
      </c>
      <c r="P196" s="63" t="e">
        <f>IF(M196=A196,VLOOKUP(A196,LATotals!$C$3:$O$500,10),0)</f>
        <v>#N/A</v>
      </c>
      <c r="Q196" s="33" t="e">
        <f t="shared" si="21"/>
        <v>#N/A</v>
      </c>
      <c r="R196" s="63" t="e">
        <f t="shared" si="22"/>
        <v>#N/A</v>
      </c>
      <c r="S196" s="31" t="e">
        <f t="shared" si="23"/>
        <v>#N/A</v>
      </c>
      <c r="T196" s="40" t="e">
        <f t="shared" si="24"/>
        <v>#N/A</v>
      </c>
      <c r="U196" t="e">
        <f t="shared" si="25"/>
        <v>#N/A</v>
      </c>
      <c r="V196" t="e">
        <f t="shared" si="26"/>
        <v>#N/A</v>
      </c>
      <c r="W196" s="63" t="e">
        <f>IF(M196=A196,VLOOKUP(A196,LATotals!$C$3:$O$500,12),0)</f>
        <v>#N/A</v>
      </c>
      <c r="X196" s="31" t="e">
        <f>IF(M196=A196,VLOOKUP(A196,LATotals!$C$3:$O$500,13),0)</f>
        <v>#N/A</v>
      </c>
      <c r="Y196" s="40" t="e">
        <f t="shared" si="27"/>
        <v>#N/A</v>
      </c>
    </row>
    <row r="197" spans="1:25" x14ac:dyDescent="0.2">
      <c r="A197" s="106"/>
      <c r="F197"/>
      <c r="G197" s="3"/>
      <c r="H197" s="2"/>
      <c r="I197" s="12"/>
      <c r="J197" s="5"/>
      <c r="K197" s="5"/>
      <c r="L197" s="56"/>
      <c r="M197" s="34" t="e">
        <f>VLOOKUP(A197,LATotals!$C$3:$O$500,1)</f>
        <v>#N/A</v>
      </c>
      <c r="N197" s="33" t="e">
        <f>IF(M197=A197,VLOOKUP(A197,LATotals!$C$3:$O$500,8),0)</f>
        <v>#N/A</v>
      </c>
      <c r="O197" s="63" t="e">
        <f>IF(M197=A197,VLOOKUP(A197,LATotals!$C$3:$O$500,9),0)</f>
        <v>#N/A</v>
      </c>
      <c r="P197" s="63" t="e">
        <f>IF(M197=A197,VLOOKUP(A197,LATotals!$C$3:$O$500,10),0)</f>
        <v>#N/A</v>
      </c>
      <c r="Q197" s="33" t="e">
        <f t="shared" si="21"/>
        <v>#N/A</v>
      </c>
      <c r="R197" s="63" t="e">
        <f t="shared" si="22"/>
        <v>#N/A</v>
      </c>
      <c r="S197" s="31" t="e">
        <f t="shared" si="23"/>
        <v>#N/A</v>
      </c>
      <c r="T197" s="40" t="e">
        <f t="shared" si="24"/>
        <v>#N/A</v>
      </c>
      <c r="U197" t="e">
        <f t="shared" si="25"/>
        <v>#N/A</v>
      </c>
      <c r="V197" t="e">
        <f t="shared" si="26"/>
        <v>#N/A</v>
      </c>
      <c r="W197" s="63" t="e">
        <f>IF(M197=A197,VLOOKUP(A197,LATotals!$C$3:$O$500,12),0)</f>
        <v>#N/A</v>
      </c>
      <c r="X197" s="31" t="e">
        <f>IF(M197=A197,VLOOKUP(A197,LATotals!$C$3:$O$500,13),0)</f>
        <v>#N/A</v>
      </c>
      <c r="Y197" s="40" t="e">
        <f t="shared" si="27"/>
        <v>#N/A</v>
      </c>
    </row>
    <row r="198" spans="1:25" x14ac:dyDescent="0.2">
      <c r="A198" s="106"/>
      <c r="F198"/>
      <c r="G198" s="3"/>
      <c r="H198" s="2"/>
      <c r="I198" s="12"/>
      <c r="J198" s="5"/>
      <c r="K198" s="5"/>
      <c r="L198" s="56"/>
      <c r="M198" s="34" t="e">
        <f>VLOOKUP(A198,LATotals!$C$3:$O$500,1)</f>
        <v>#N/A</v>
      </c>
      <c r="N198" s="33" t="e">
        <f>IF(M198=A198,VLOOKUP(A198,LATotals!$C$3:$O$500,8),0)</f>
        <v>#N/A</v>
      </c>
      <c r="O198" s="63" t="e">
        <f>IF(M198=A198,VLOOKUP(A198,LATotals!$C$3:$O$500,9),0)</f>
        <v>#N/A</v>
      </c>
      <c r="P198" s="63" t="e">
        <f>IF(M198=A198,VLOOKUP(A198,LATotals!$C$3:$O$500,10),0)</f>
        <v>#N/A</v>
      </c>
      <c r="Q198" s="33" t="e">
        <f t="shared" si="21"/>
        <v>#N/A</v>
      </c>
      <c r="R198" s="63" t="e">
        <f t="shared" si="22"/>
        <v>#N/A</v>
      </c>
      <c r="S198" s="31" t="e">
        <f t="shared" si="23"/>
        <v>#N/A</v>
      </c>
      <c r="T198" s="40" t="e">
        <f t="shared" si="24"/>
        <v>#N/A</v>
      </c>
      <c r="U198" t="e">
        <f t="shared" si="25"/>
        <v>#N/A</v>
      </c>
      <c r="V198" t="e">
        <f t="shared" si="26"/>
        <v>#N/A</v>
      </c>
      <c r="W198" s="63" t="e">
        <f>IF(M198=A198,VLOOKUP(A198,LATotals!$C$3:$O$500,12),0)</f>
        <v>#N/A</v>
      </c>
      <c r="X198" s="31" t="e">
        <f>IF(M198=A198,VLOOKUP(A198,LATotals!$C$3:$O$500,13),0)</f>
        <v>#N/A</v>
      </c>
      <c r="Y198" s="40" t="e">
        <f t="shared" si="27"/>
        <v>#N/A</v>
      </c>
    </row>
    <row r="199" spans="1:25" x14ac:dyDescent="0.2">
      <c r="A199" s="106"/>
      <c r="F199"/>
      <c r="G199" s="3"/>
      <c r="H199" s="2"/>
      <c r="I199" s="12"/>
      <c r="J199" s="5"/>
      <c r="K199" s="5"/>
      <c r="L199" s="56"/>
      <c r="M199" s="34" t="e">
        <f>VLOOKUP(A199,LATotals!$C$3:$O$500,1)</f>
        <v>#N/A</v>
      </c>
      <c r="N199" s="33" t="e">
        <f>IF(M199=A199,VLOOKUP(A199,LATotals!$C$3:$O$500,8),0)</f>
        <v>#N/A</v>
      </c>
      <c r="O199" s="63" t="e">
        <f>IF(M199=A199,VLOOKUP(A199,LATotals!$C$3:$O$500,9),0)</f>
        <v>#N/A</v>
      </c>
      <c r="P199" s="63" t="e">
        <f>IF(M199=A199,VLOOKUP(A199,LATotals!$C$3:$O$500,10),0)</f>
        <v>#N/A</v>
      </c>
      <c r="Q199" s="33" t="e">
        <f t="shared" ref="Q199:Q262" si="28">H199+N199</f>
        <v>#N/A</v>
      </c>
      <c r="R199" s="63" t="e">
        <f t="shared" ref="R199:R262" si="29">J199+O199</f>
        <v>#N/A</v>
      </c>
      <c r="S199" s="31" t="e">
        <f t="shared" ref="S199:S262" si="30">+K199+P199</f>
        <v>#N/A</v>
      </c>
      <c r="T199" s="40" t="e">
        <f t="shared" ref="T199:T262" si="31">+S199/R199</f>
        <v>#N/A</v>
      </c>
      <c r="U199" t="e">
        <f t="shared" ref="U199:U262" si="32">IF(R199&gt;=$U$2,"Yes","No")</f>
        <v>#N/A</v>
      </c>
      <c r="V199" t="e">
        <f t="shared" ref="V199:V262" si="33">IF(T199&gt;=$V$2,"Yes","No")</f>
        <v>#N/A</v>
      </c>
      <c r="W199" s="63" t="e">
        <f>IF(M199=A199,VLOOKUP(A199,LATotals!$C$3:$O$500,12),0)</f>
        <v>#N/A</v>
      </c>
      <c r="X199" s="31" t="e">
        <f>IF(M199=A199,VLOOKUP(A199,LATotals!$C$3:$O$500,13),0)</f>
        <v>#N/A</v>
      </c>
      <c r="Y199" s="40" t="e">
        <f t="shared" ref="Y199:Y262" si="34">IF(W199=0,0,X199/W199)</f>
        <v>#N/A</v>
      </c>
    </row>
    <row r="200" spans="1:25" x14ac:dyDescent="0.2">
      <c r="A200" s="106"/>
      <c r="F200"/>
      <c r="G200" s="3"/>
      <c r="H200" s="2"/>
      <c r="I200" s="12"/>
      <c r="J200" s="5"/>
      <c r="K200" s="5"/>
      <c r="L200" s="56"/>
      <c r="M200" s="34" t="e">
        <f>VLOOKUP(A200,LATotals!$C$3:$O$500,1)</f>
        <v>#N/A</v>
      </c>
      <c r="N200" s="33" t="e">
        <f>IF(M200=A200,VLOOKUP(A200,LATotals!$C$3:$O$500,8),0)</f>
        <v>#N/A</v>
      </c>
      <c r="O200" s="63" t="e">
        <f>IF(M200=A200,VLOOKUP(A200,LATotals!$C$3:$O$500,9),0)</f>
        <v>#N/A</v>
      </c>
      <c r="P200" s="63" t="e">
        <f>IF(M200=A200,VLOOKUP(A200,LATotals!$C$3:$O$500,10),0)</f>
        <v>#N/A</v>
      </c>
      <c r="Q200" s="33" t="e">
        <f t="shared" si="28"/>
        <v>#N/A</v>
      </c>
      <c r="R200" s="63" t="e">
        <f t="shared" si="29"/>
        <v>#N/A</v>
      </c>
      <c r="S200" s="31" t="e">
        <f t="shared" si="30"/>
        <v>#N/A</v>
      </c>
      <c r="T200" s="40" t="e">
        <f t="shared" si="31"/>
        <v>#N/A</v>
      </c>
      <c r="U200" t="e">
        <f t="shared" si="32"/>
        <v>#N/A</v>
      </c>
      <c r="V200" t="e">
        <f t="shared" si="33"/>
        <v>#N/A</v>
      </c>
      <c r="W200" s="63" t="e">
        <f>IF(M200=A200,VLOOKUP(A200,LATotals!$C$3:$O$500,12),0)</f>
        <v>#N/A</v>
      </c>
      <c r="X200" s="31" t="e">
        <f>IF(M200=A200,VLOOKUP(A200,LATotals!$C$3:$O$500,13),0)</f>
        <v>#N/A</v>
      </c>
      <c r="Y200" s="40" t="e">
        <f t="shared" si="34"/>
        <v>#N/A</v>
      </c>
    </row>
    <row r="201" spans="1:25" x14ac:dyDescent="0.2">
      <c r="A201" s="106"/>
      <c r="F201"/>
      <c r="G201" s="3"/>
      <c r="H201" s="2"/>
      <c r="I201" s="12"/>
      <c r="J201" s="5"/>
      <c r="K201" s="5"/>
      <c r="L201" s="56"/>
      <c r="M201" s="34" t="e">
        <f>VLOOKUP(A201,LATotals!$C$3:$O$500,1)</f>
        <v>#N/A</v>
      </c>
      <c r="N201" s="33" t="e">
        <f>IF(M201=A201,VLOOKUP(A201,LATotals!$C$3:$O$500,8),0)</f>
        <v>#N/A</v>
      </c>
      <c r="O201" s="63" t="e">
        <f>IF(M201=A201,VLOOKUP(A201,LATotals!$C$3:$O$500,9),0)</f>
        <v>#N/A</v>
      </c>
      <c r="P201" s="63" t="e">
        <f>IF(M201=A201,VLOOKUP(A201,LATotals!$C$3:$O$500,10),0)</f>
        <v>#N/A</v>
      </c>
      <c r="Q201" s="33" t="e">
        <f t="shared" si="28"/>
        <v>#N/A</v>
      </c>
      <c r="R201" s="63" t="e">
        <f t="shared" si="29"/>
        <v>#N/A</v>
      </c>
      <c r="S201" s="31" t="e">
        <f t="shared" si="30"/>
        <v>#N/A</v>
      </c>
      <c r="T201" s="40" t="e">
        <f t="shared" si="31"/>
        <v>#N/A</v>
      </c>
      <c r="U201" t="e">
        <f t="shared" si="32"/>
        <v>#N/A</v>
      </c>
      <c r="V201" t="e">
        <f t="shared" si="33"/>
        <v>#N/A</v>
      </c>
      <c r="W201" s="63" t="e">
        <f>IF(M201=A201,VLOOKUP(A201,LATotals!$C$3:$O$500,12),0)</f>
        <v>#N/A</v>
      </c>
      <c r="X201" s="31" t="e">
        <f>IF(M201=A201,VLOOKUP(A201,LATotals!$C$3:$O$500,13),0)</f>
        <v>#N/A</v>
      </c>
      <c r="Y201" s="40" t="e">
        <f t="shared" si="34"/>
        <v>#N/A</v>
      </c>
    </row>
    <row r="202" spans="1:25" x14ac:dyDescent="0.2">
      <c r="A202" s="106"/>
      <c r="F202"/>
      <c r="G202" s="3"/>
      <c r="H202" s="2"/>
      <c r="I202" s="12"/>
      <c r="J202" s="5"/>
      <c r="K202" s="5"/>
      <c r="L202" s="56"/>
      <c r="M202" s="34" t="e">
        <f>VLOOKUP(A202,LATotals!$C$3:$O$500,1)</f>
        <v>#N/A</v>
      </c>
      <c r="N202" s="33" t="e">
        <f>IF(M202=A202,VLOOKUP(A202,LATotals!$C$3:$O$500,8),0)</f>
        <v>#N/A</v>
      </c>
      <c r="O202" s="63" t="e">
        <f>IF(M202=A202,VLOOKUP(A202,LATotals!$C$3:$O$500,9),0)</f>
        <v>#N/A</v>
      </c>
      <c r="P202" s="63" t="e">
        <f>IF(M202=A202,VLOOKUP(A202,LATotals!$C$3:$O$500,10),0)</f>
        <v>#N/A</v>
      </c>
      <c r="Q202" s="33" t="e">
        <f t="shared" si="28"/>
        <v>#N/A</v>
      </c>
      <c r="R202" s="63" t="e">
        <f t="shared" si="29"/>
        <v>#N/A</v>
      </c>
      <c r="S202" s="31" t="e">
        <f t="shared" si="30"/>
        <v>#N/A</v>
      </c>
      <c r="T202" s="40" t="e">
        <f t="shared" si="31"/>
        <v>#N/A</v>
      </c>
      <c r="U202" t="e">
        <f t="shared" si="32"/>
        <v>#N/A</v>
      </c>
      <c r="V202" t="e">
        <f t="shared" si="33"/>
        <v>#N/A</v>
      </c>
      <c r="W202" s="63" t="e">
        <f>IF(M202=A202,VLOOKUP(A202,LATotals!$C$3:$O$500,12),0)</f>
        <v>#N/A</v>
      </c>
      <c r="X202" s="31" t="e">
        <f>IF(M202=A202,VLOOKUP(A202,LATotals!$C$3:$O$500,13),0)</f>
        <v>#N/A</v>
      </c>
      <c r="Y202" s="40" t="e">
        <f t="shared" si="34"/>
        <v>#N/A</v>
      </c>
    </row>
    <row r="203" spans="1:25" x14ac:dyDescent="0.2">
      <c r="A203" s="106"/>
      <c r="F203"/>
      <c r="G203" s="3"/>
      <c r="H203" s="2"/>
      <c r="I203" s="12"/>
      <c r="J203" s="5"/>
      <c r="K203" s="5"/>
      <c r="L203" s="56"/>
      <c r="M203" s="34" t="e">
        <f>VLOOKUP(A203,LATotals!$C$3:$O$500,1)</f>
        <v>#N/A</v>
      </c>
      <c r="N203" s="33" t="e">
        <f>IF(M203=A203,VLOOKUP(A203,LATotals!$C$3:$O$500,8),0)</f>
        <v>#N/A</v>
      </c>
      <c r="O203" s="63" t="e">
        <f>IF(M203=A203,VLOOKUP(A203,LATotals!$C$3:$O$500,9),0)</f>
        <v>#N/A</v>
      </c>
      <c r="P203" s="63" t="e">
        <f>IF(M203=A203,VLOOKUP(A203,LATotals!$C$3:$O$500,10),0)</f>
        <v>#N/A</v>
      </c>
      <c r="Q203" s="33" t="e">
        <f t="shared" si="28"/>
        <v>#N/A</v>
      </c>
      <c r="R203" s="63" t="e">
        <f t="shared" si="29"/>
        <v>#N/A</v>
      </c>
      <c r="S203" s="31" t="e">
        <f t="shared" si="30"/>
        <v>#N/A</v>
      </c>
      <c r="T203" s="40" t="e">
        <f t="shared" si="31"/>
        <v>#N/A</v>
      </c>
      <c r="U203" t="e">
        <f t="shared" si="32"/>
        <v>#N/A</v>
      </c>
      <c r="V203" t="e">
        <f t="shared" si="33"/>
        <v>#N/A</v>
      </c>
      <c r="W203" s="63" t="e">
        <f>IF(M203=A203,VLOOKUP(A203,LATotals!$C$3:$O$500,12),0)</f>
        <v>#N/A</v>
      </c>
      <c r="X203" s="31" t="e">
        <f>IF(M203=A203,VLOOKUP(A203,LATotals!$C$3:$O$500,13),0)</f>
        <v>#N/A</v>
      </c>
      <c r="Y203" s="40" t="e">
        <f t="shared" si="34"/>
        <v>#N/A</v>
      </c>
    </row>
    <row r="204" spans="1:25" x14ac:dyDescent="0.2">
      <c r="A204" s="106"/>
      <c r="F204"/>
      <c r="G204" s="3"/>
      <c r="H204" s="2"/>
      <c r="I204" s="12"/>
      <c r="J204" s="5"/>
      <c r="K204" s="5"/>
      <c r="L204" s="56"/>
      <c r="M204" s="34" t="e">
        <f>VLOOKUP(A204,LATotals!$C$3:$O$500,1)</f>
        <v>#N/A</v>
      </c>
      <c r="N204" s="33" t="e">
        <f>IF(M204=A204,VLOOKUP(A204,LATotals!$C$3:$O$500,8),0)</f>
        <v>#N/A</v>
      </c>
      <c r="O204" s="63" t="e">
        <f>IF(M204=A204,VLOOKUP(A204,LATotals!$C$3:$O$500,9),0)</f>
        <v>#N/A</v>
      </c>
      <c r="P204" s="63" t="e">
        <f>IF(M204=A204,VLOOKUP(A204,LATotals!$C$3:$O$500,10),0)</f>
        <v>#N/A</v>
      </c>
      <c r="Q204" s="33" t="e">
        <f t="shared" si="28"/>
        <v>#N/A</v>
      </c>
      <c r="R204" s="63" t="e">
        <f t="shared" si="29"/>
        <v>#N/A</v>
      </c>
      <c r="S204" s="31" t="e">
        <f t="shared" si="30"/>
        <v>#N/A</v>
      </c>
      <c r="T204" s="40" t="e">
        <f t="shared" si="31"/>
        <v>#N/A</v>
      </c>
      <c r="U204" t="e">
        <f t="shared" si="32"/>
        <v>#N/A</v>
      </c>
      <c r="V204" t="e">
        <f t="shared" si="33"/>
        <v>#N/A</v>
      </c>
      <c r="W204" s="63" t="e">
        <f>IF(M204=A204,VLOOKUP(A204,LATotals!$C$3:$O$500,12),0)</f>
        <v>#N/A</v>
      </c>
      <c r="X204" s="31" t="e">
        <f>IF(M204=A204,VLOOKUP(A204,LATotals!$C$3:$O$500,13),0)</f>
        <v>#N/A</v>
      </c>
      <c r="Y204" s="40" t="e">
        <f t="shared" si="34"/>
        <v>#N/A</v>
      </c>
    </row>
    <row r="205" spans="1:25" x14ac:dyDescent="0.2">
      <c r="A205" s="106"/>
      <c r="F205"/>
      <c r="G205" s="3"/>
      <c r="H205" s="2"/>
      <c r="I205" s="12"/>
      <c r="J205" s="5"/>
      <c r="K205" s="5"/>
      <c r="L205" s="56"/>
      <c r="M205" s="34" t="e">
        <f>VLOOKUP(A205,LATotals!$C$3:$O$500,1)</f>
        <v>#N/A</v>
      </c>
      <c r="N205" s="33" t="e">
        <f>IF(M205=A205,VLOOKUP(A205,LATotals!$C$3:$O$500,8),0)</f>
        <v>#N/A</v>
      </c>
      <c r="O205" s="63" t="e">
        <f>IF(M205=A205,VLOOKUP(A205,LATotals!$C$3:$O$500,9),0)</f>
        <v>#N/A</v>
      </c>
      <c r="P205" s="63" t="e">
        <f>IF(M205=A205,VLOOKUP(A205,LATotals!$C$3:$O$500,10),0)</f>
        <v>#N/A</v>
      </c>
      <c r="Q205" s="33" t="e">
        <f t="shared" si="28"/>
        <v>#N/A</v>
      </c>
      <c r="R205" s="63" t="e">
        <f t="shared" si="29"/>
        <v>#N/A</v>
      </c>
      <c r="S205" s="31" t="e">
        <f t="shared" si="30"/>
        <v>#N/A</v>
      </c>
      <c r="T205" s="40" t="e">
        <f t="shared" si="31"/>
        <v>#N/A</v>
      </c>
      <c r="U205" t="e">
        <f t="shared" si="32"/>
        <v>#N/A</v>
      </c>
      <c r="V205" t="e">
        <f t="shared" si="33"/>
        <v>#N/A</v>
      </c>
      <c r="W205" s="63" t="e">
        <f>IF(M205=A205,VLOOKUP(A205,LATotals!$C$3:$O$500,12),0)</f>
        <v>#N/A</v>
      </c>
      <c r="X205" s="31" t="e">
        <f>IF(M205=A205,VLOOKUP(A205,LATotals!$C$3:$O$500,13),0)</f>
        <v>#N/A</v>
      </c>
      <c r="Y205" s="40" t="e">
        <f t="shared" si="34"/>
        <v>#N/A</v>
      </c>
    </row>
    <row r="206" spans="1:25" x14ac:dyDescent="0.2">
      <c r="A206" s="106"/>
      <c r="F206"/>
      <c r="G206" s="3"/>
      <c r="H206" s="2"/>
      <c r="I206" s="12"/>
      <c r="J206" s="5"/>
      <c r="K206" s="5"/>
      <c r="L206" s="56"/>
      <c r="M206" s="34" t="e">
        <f>VLOOKUP(A206,LATotals!$C$3:$O$500,1)</f>
        <v>#N/A</v>
      </c>
      <c r="N206" s="33" t="e">
        <f>IF(M206=A206,VLOOKUP(A206,LATotals!$C$3:$O$500,8),0)</f>
        <v>#N/A</v>
      </c>
      <c r="O206" s="63" t="e">
        <f>IF(M206=A206,VLOOKUP(A206,LATotals!$C$3:$O$500,9),0)</f>
        <v>#N/A</v>
      </c>
      <c r="P206" s="63" t="e">
        <f>IF(M206=A206,VLOOKUP(A206,LATotals!$C$3:$O$500,10),0)</f>
        <v>#N/A</v>
      </c>
      <c r="Q206" s="33" t="e">
        <f t="shared" si="28"/>
        <v>#N/A</v>
      </c>
      <c r="R206" s="63" t="e">
        <f t="shared" si="29"/>
        <v>#N/A</v>
      </c>
      <c r="S206" s="31" t="e">
        <f t="shared" si="30"/>
        <v>#N/A</v>
      </c>
      <c r="T206" s="40" t="e">
        <f t="shared" si="31"/>
        <v>#N/A</v>
      </c>
      <c r="U206" t="e">
        <f t="shared" si="32"/>
        <v>#N/A</v>
      </c>
      <c r="V206" t="e">
        <f t="shared" si="33"/>
        <v>#N/A</v>
      </c>
      <c r="W206" s="63" t="e">
        <f>IF(M206=A206,VLOOKUP(A206,LATotals!$C$3:$O$500,12),0)</f>
        <v>#N/A</v>
      </c>
      <c r="X206" s="31" t="e">
        <f>IF(M206=A206,VLOOKUP(A206,LATotals!$C$3:$O$500,13),0)</f>
        <v>#N/A</v>
      </c>
      <c r="Y206" s="40" t="e">
        <f t="shared" si="34"/>
        <v>#N/A</v>
      </c>
    </row>
    <row r="207" spans="1:25" x14ac:dyDescent="0.2">
      <c r="A207" s="106"/>
      <c r="F207"/>
      <c r="G207" s="3"/>
      <c r="H207" s="2"/>
      <c r="I207" s="12"/>
      <c r="J207" s="5"/>
      <c r="K207" s="5"/>
      <c r="L207" s="56"/>
      <c r="M207" s="34" t="e">
        <f>VLOOKUP(A207,LATotals!$C$3:$O$500,1)</f>
        <v>#N/A</v>
      </c>
      <c r="N207" s="33" t="e">
        <f>IF(M207=A207,VLOOKUP(A207,LATotals!$C$3:$O$500,8),0)</f>
        <v>#N/A</v>
      </c>
      <c r="O207" s="63" t="e">
        <f>IF(M207=A207,VLOOKUP(A207,LATotals!$C$3:$O$500,9),0)</f>
        <v>#N/A</v>
      </c>
      <c r="P207" s="63" t="e">
        <f>IF(M207=A207,VLOOKUP(A207,LATotals!$C$3:$O$500,10),0)</f>
        <v>#N/A</v>
      </c>
      <c r="Q207" s="33" t="e">
        <f t="shared" si="28"/>
        <v>#N/A</v>
      </c>
      <c r="R207" s="63" t="e">
        <f t="shared" si="29"/>
        <v>#N/A</v>
      </c>
      <c r="S207" s="31" t="e">
        <f t="shared" si="30"/>
        <v>#N/A</v>
      </c>
      <c r="T207" s="40" t="e">
        <f t="shared" si="31"/>
        <v>#N/A</v>
      </c>
      <c r="U207" t="e">
        <f t="shared" si="32"/>
        <v>#N/A</v>
      </c>
      <c r="V207" t="e">
        <f t="shared" si="33"/>
        <v>#N/A</v>
      </c>
      <c r="W207" s="63" t="e">
        <f>IF(M207=A207,VLOOKUP(A207,LATotals!$C$3:$O$500,12),0)</f>
        <v>#N/A</v>
      </c>
      <c r="X207" s="31" t="e">
        <f>IF(M207=A207,VLOOKUP(A207,LATotals!$C$3:$O$500,13),0)</f>
        <v>#N/A</v>
      </c>
      <c r="Y207" s="40" t="e">
        <f t="shared" si="34"/>
        <v>#N/A</v>
      </c>
    </row>
    <row r="208" spans="1:25" x14ac:dyDescent="0.2">
      <c r="A208" s="106"/>
      <c r="F208"/>
      <c r="G208" s="3"/>
      <c r="H208" s="2"/>
      <c r="I208" s="12"/>
      <c r="J208" s="5"/>
      <c r="K208" s="5"/>
      <c r="L208" s="56"/>
      <c r="M208" s="34" t="e">
        <f>VLOOKUP(A208,LATotals!$C$3:$O$500,1)</f>
        <v>#N/A</v>
      </c>
      <c r="N208" s="33" t="e">
        <f>IF(M208=A208,VLOOKUP(A208,LATotals!$C$3:$O$500,8),0)</f>
        <v>#N/A</v>
      </c>
      <c r="O208" s="63" t="e">
        <f>IF(M208=A208,VLOOKUP(A208,LATotals!$C$3:$O$500,9),0)</f>
        <v>#N/A</v>
      </c>
      <c r="P208" s="63" t="e">
        <f>IF(M208=A208,VLOOKUP(A208,LATotals!$C$3:$O$500,10),0)</f>
        <v>#N/A</v>
      </c>
      <c r="Q208" s="33" t="e">
        <f t="shared" si="28"/>
        <v>#N/A</v>
      </c>
      <c r="R208" s="63" t="e">
        <f t="shared" si="29"/>
        <v>#N/A</v>
      </c>
      <c r="S208" s="31" t="e">
        <f t="shared" si="30"/>
        <v>#N/A</v>
      </c>
      <c r="T208" s="40" t="e">
        <f t="shared" si="31"/>
        <v>#N/A</v>
      </c>
      <c r="U208" t="e">
        <f t="shared" si="32"/>
        <v>#N/A</v>
      </c>
      <c r="V208" t="e">
        <f t="shared" si="33"/>
        <v>#N/A</v>
      </c>
      <c r="W208" s="63" t="e">
        <f>IF(M208=A208,VLOOKUP(A208,LATotals!$C$3:$O$500,12),0)</f>
        <v>#N/A</v>
      </c>
      <c r="X208" s="31" t="e">
        <f>IF(M208=A208,VLOOKUP(A208,LATotals!$C$3:$O$500,13),0)</f>
        <v>#N/A</v>
      </c>
      <c r="Y208" s="40" t="e">
        <f t="shared" si="34"/>
        <v>#N/A</v>
      </c>
    </row>
    <row r="209" spans="1:25" x14ac:dyDescent="0.2">
      <c r="A209" s="106"/>
      <c r="F209"/>
      <c r="G209" s="3"/>
      <c r="H209" s="2"/>
      <c r="I209" s="12"/>
      <c r="J209" s="5"/>
      <c r="K209" s="5"/>
      <c r="L209" s="56"/>
      <c r="M209" s="34" t="e">
        <f>VLOOKUP(A209,LATotals!$C$3:$O$500,1)</f>
        <v>#N/A</v>
      </c>
      <c r="N209" s="33" t="e">
        <f>IF(M209=A209,VLOOKUP(A209,LATotals!$C$3:$O$500,8),0)</f>
        <v>#N/A</v>
      </c>
      <c r="O209" s="63" t="e">
        <f>IF(M209=A209,VLOOKUP(A209,LATotals!$C$3:$O$500,9),0)</f>
        <v>#N/A</v>
      </c>
      <c r="P209" s="63" t="e">
        <f>IF(M209=A209,VLOOKUP(A209,LATotals!$C$3:$O$500,10),0)</f>
        <v>#N/A</v>
      </c>
      <c r="Q209" s="33" t="e">
        <f t="shared" si="28"/>
        <v>#N/A</v>
      </c>
      <c r="R209" s="63" t="e">
        <f t="shared" si="29"/>
        <v>#N/A</v>
      </c>
      <c r="S209" s="31" t="e">
        <f t="shared" si="30"/>
        <v>#N/A</v>
      </c>
      <c r="T209" s="40" t="e">
        <f t="shared" si="31"/>
        <v>#N/A</v>
      </c>
      <c r="U209" t="e">
        <f t="shared" si="32"/>
        <v>#N/A</v>
      </c>
      <c r="V209" t="e">
        <f t="shared" si="33"/>
        <v>#N/A</v>
      </c>
      <c r="W209" s="63" t="e">
        <f>IF(M209=A209,VLOOKUP(A209,LATotals!$C$3:$O$500,12),0)</f>
        <v>#N/A</v>
      </c>
      <c r="X209" s="31" t="e">
        <f>IF(M209=A209,VLOOKUP(A209,LATotals!$C$3:$O$500,13),0)</f>
        <v>#N/A</v>
      </c>
      <c r="Y209" s="40" t="e">
        <f t="shared" si="34"/>
        <v>#N/A</v>
      </c>
    </row>
    <row r="210" spans="1:25" x14ac:dyDescent="0.2">
      <c r="A210" s="106"/>
      <c r="F210"/>
      <c r="G210" s="3"/>
      <c r="H210" s="2"/>
      <c r="I210" s="12"/>
      <c r="J210" s="5"/>
      <c r="K210" s="5"/>
      <c r="L210" s="56"/>
      <c r="M210" s="34" t="e">
        <f>VLOOKUP(A210,LATotals!$C$3:$O$500,1)</f>
        <v>#N/A</v>
      </c>
      <c r="N210" s="33" t="e">
        <f>IF(M210=A210,VLOOKUP(A210,LATotals!$C$3:$O$500,8),0)</f>
        <v>#N/A</v>
      </c>
      <c r="O210" s="63" t="e">
        <f>IF(M210=A210,VLOOKUP(A210,LATotals!$C$3:$O$500,9),0)</f>
        <v>#N/A</v>
      </c>
      <c r="P210" s="63" t="e">
        <f>IF(M210=A210,VLOOKUP(A210,LATotals!$C$3:$O$500,10),0)</f>
        <v>#N/A</v>
      </c>
      <c r="Q210" s="33" t="e">
        <f t="shared" si="28"/>
        <v>#N/A</v>
      </c>
      <c r="R210" s="63" t="e">
        <f t="shared" si="29"/>
        <v>#N/A</v>
      </c>
      <c r="S210" s="31" t="e">
        <f t="shared" si="30"/>
        <v>#N/A</v>
      </c>
      <c r="T210" s="40" t="e">
        <f t="shared" si="31"/>
        <v>#N/A</v>
      </c>
      <c r="U210" t="e">
        <f t="shared" si="32"/>
        <v>#N/A</v>
      </c>
      <c r="V210" t="e">
        <f t="shared" si="33"/>
        <v>#N/A</v>
      </c>
      <c r="W210" s="63" t="e">
        <f>IF(M210=A210,VLOOKUP(A210,LATotals!$C$3:$O$500,12),0)</f>
        <v>#N/A</v>
      </c>
      <c r="X210" s="31" t="e">
        <f>IF(M210=A210,VLOOKUP(A210,LATotals!$C$3:$O$500,13),0)</f>
        <v>#N/A</v>
      </c>
      <c r="Y210" s="40" t="e">
        <f t="shared" si="34"/>
        <v>#N/A</v>
      </c>
    </row>
    <row r="211" spans="1:25" x14ac:dyDescent="0.2">
      <c r="A211" s="106"/>
      <c r="F211"/>
      <c r="G211" s="3"/>
      <c r="H211" s="2"/>
      <c r="I211" s="12"/>
      <c r="J211" s="5"/>
      <c r="K211" s="5"/>
      <c r="L211" s="56"/>
      <c r="M211" s="34" t="e">
        <f>VLOOKUP(A211,LATotals!$C$3:$O$500,1)</f>
        <v>#N/A</v>
      </c>
      <c r="N211" s="33" t="e">
        <f>IF(M211=A211,VLOOKUP(A211,LATotals!$C$3:$O$500,8),0)</f>
        <v>#N/A</v>
      </c>
      <c r="O211" s="63" t="e">
        <f>IF(M211=A211,VLOOKUP(A211,LATotals!$C$3:$O$500,9),0)</f>
        <v>#N/A</v>
      </c>
      <c r="P211" s="63" t="e">
        <f>IF(M211=A211,VLOOKUP(A211,LATotals!$C$3:$O$500,10),0)</f>
        <v>#N/A</v>
      </c>
      <c r="Q211" s="33" t="e">
        <f t="shared" si="28"/>
        <v>#N/A</v>
      </c>
      <c r="R211" s="63" t="e">
        <f t="shared" si="29"/>
        <v>#N/A</v>
      </c>
      <c r="S211" s="31" t="e">
        <f t="shared" si="30"/>
        <v>#N/A</v>
      </c>
      <c r="T211" s="40" t="e">
        <f t="shared" si="31"/>
        <v>#N/A</v>
      </c>
      <c r="U211" t="e">
        <f t="shared" si="32"/>
        <v>#N/A</v>
      </c>
      <c r="V211" t="e">
        <f t="shared" si="33"/>
        <v>#N/A</v>
      </c>
      <c r="W211" s="63" t="e">
        <f>IF(M211=A211,VLOOKUP(A211,LATotals!$C$3:$O$500,12),0)</f>
        <v>#N/A</v>
      </c>
      <c r="X211" s="31" t="e">
        <f>IF(M211=A211,VLOOKUP(A211,LATotals!$C$3:$O$500,13),0)</f>
        <v>#N/A</v>
      </c>
      <c r="Y211" s="40" t="e">
        <f t="shared" si="34"/>
        <v>#N/A</v>
      </c>
    </row>
    <row r="212" spans="1:25" x14ac:dyDescent="0.2">
      <c r="A212" s="106"/>
      <c r="F212"/>
      <c r="G212" s="3"/>
      <c r="H212" s="2"/>
      <c r="I212" s="12"/>
      <c r="J212" s="5"/>
      <c r="K212" s="5"/>
      <c r="L212" s="56"/>
      <c r="M212" s="34" t="e">
        <f>VLOOKUP(A212,LATotals!$C$3:$O$500,1)</f>
        <v>#N/A</v>
      </c>
      <c r="N212" s="33" t="e">
        <f>IF(M212=A212,VLOOKUP(A212,LATotals!$C$3:$O$500,8),0)</f>
        <v>#N/A</v>
      </c>
      <c r="O212" s="63" t="e">
        <f>IF(M212=A212,VLOOKUP(A212,LATotals!$C$3:$O$500,9),0)</f>
        <v>#N/A</v>
      </c>
      <c r="P212" s="63" t="e">
        <f>IF(M212=A212,VLOOKUP(A212,LATotals!$C$3:$O$500,10),0)</f>
        <v>#N/A</v>
      </c>
      <c r="Q212" s="33" t="e">
        <f t="shared" si="28"/>
        <v>#N/A</v>
      </c>
      <c r="R212" s="63" t="e">
        <f t="shared" si="29"/>
        <v>#N/A</v>
      </c>
      <c r="S212" s="31" t="e">
        <f t="shared" si="30"/>
        <v>#N/A</v>
      </c>
      <c r="T212" s="40" t="e">
        <f t="shared" si="31"/>
        <v>#N/A</v>
      </c>
      <c r="U212" t="e">
        <f t="shared" si="32"/>
        <v>#N/A</v>
      </c>
      <c r="V212" t="e">
        <f t="shared" si="33"/>
        <v>#N/A</v>
      </c>
      <c r="W212" s="63" t="e">
        <f>IF(M212=A212,VLOOKUP(A212,LATotals!$C$3:$O$500,12),0)</f>
        <v>#N/A</v>
      </c>
      <c r="X212" s="31" t="e">
        <f>IF(M212=A212,VLOOKUP(A212,LATotals!$C$3:$O$500,13),0)</f>
        <v>#N/A</v>
      </c>
      <c r="Y212" s="40" t="e">
        <f t="shared" si="34"/>
        <v>#N/A</v>
      </c>
    </row>
    <row r="213" spans="1:25" x14ac:dyDescent="0.2">
      <c r="A213" s="106"/>
      <c r="F213"/>
      <c r="G213" s="3"/>
      <c r="H213" s="2"/>
      <c r="I213" s="12"/>
      <c r="J213" s="5"/>
      <c r="K213" s="5"/>
      <c r="L213" s="56"/>
      <c r="M213" s="34" t="e">
        <f>VLOOKUP(A213,LATotals!$C$3:$O$500,1)</f>
        <v>#N/A</v>
      </c>
      <c r="N213" s="33" t="e">
        <f>IF(M213=A213,VLOOKUP(A213,LATotals!$C$3:$O$500,8),0)</f>
        <v>#N/A</v>
      </c>
      <c r="O213" s="63" t="e">
        <f>IF(M213=A213,VLOOKUP(A213,LATotals!$C$3:$O$500,9),0)</f>
        <v>#N/A</v>
      </c>
      <c r="P213" s="63" t="e">
        <f>IF(M213=A213,VLOOKUP(A213,LATotals!$C$3:$O$500,10),0)</f>
        <v>#N/A</v>
      </c>
      <c r="Q213" s="33" t="e">
        <f t="shared" si="28"/>
        <v>#N/A</v>
      </c>
      <c r="R213" s="63" t="e">
        <f t="shared" si="29"/>
        <v>#N/A</v>
      </c>
      <c r="S213" s="31" t="e">
        <f t="shared" si="30"/>
        <v>#N/A</v>
      </c>
      <c r="T213" s="40" t="e">
        <f t="shared" si="31"/>
        <v>#N/A</v>
      </c>
      <c r="U213" t="e">
        <f t="shared" si="32"/>
        <v>#N/A</v>
      </c>
      <c r="V213" t="e">
        <f t="shared" si="33"/>
        <v>#N/A</v>
      </c>
      <c r="W213" s="63" t="e">
        <f>IF(M213=A213,VLOOKUP(A213,LATotals!$C$3:$O$500,12),0)</f>
        <v>#N/A</v>
      </c>
      <c r="X213" s="31" t="e">
        <f>IF(M213=A213,VLOOKUP(A213,LATotals!$C$3:$O$500,13),0)</f>
        <v>#N/A</v>
      </c>
      <c r="Y213" s="40" t="e">
        <f t="shared" si="34"/>
        <v>#N/A</v>
      </c>
    </row>
    <row r="214" spans="1:25" x14ac:dyDescent="0.2">
      <c r="A214" s="106"/>
      <c r="F214"/>
      <c r="G214" s="3"/>
      <c r="H214" s="2"/>
      <c r="I214" s="12"/>
      <c r="J214" s="5"/>
      <c r="K214" s="5"/>
      <c r="L214" s="56"/>
      <c r="M214" s="34" t="e">
        <f>VLOOKUP(A214,LATotals!$C$3:$O$500,1)</f>
        <v>#N/A</v>
      </c>
      <c r="N214" s="33" t="e">
        <f>IF(M214=A214,VLOOKUP(A214,LATotals!$C$3:$O$500,8),0)</f>
        <v>#N/A</v>
      </c>
      <c r="O214" s="63" t="e">
        <f>IF(M214=A214,VLOOKUP(A214,LATotals!$C$3:$O$500,9),0)</f>
        <v>#N/A</v>
      </c>
      <c r="P214" s="63" t="e">
        <f>IF(M214=A214,VLOOKUP(A214,LATotals!$C$3:$O$500,10),0)</f>
        <v>#N/A</v>
      </c>
      <c r="Q214" s="33" t="e">
        <f t="shared" si="28"/>
        <v>#N/A</v>
      </c>
      <c r="R214" s="63" t="e">
        <f t="shared" si="29"/>
        <v>#N/A</v>
      </c>
      <c r="S214" s="31" t="e">
        <f t="shared" si="30"/>
        <v>#N/A</v>
      </c>
      <c r="T214" s="40" t="e">
        <f t="shared" si="31"/>
        <v>#N/A</v>
      </c>
      <c r="U214" t="e">
        <f t="shared" si="32"/>
        <v>#N/A</v>
      </c>
      <c r="V214" t="e">
        <f t="shared" si="33"/>
        <v>#N/A</v>
      </c>
      <c r="W214" s="63" t="e">
        <f>IF(M214=A214,VLOOKUP(A214,LATotals!$C$3:$O$500,12),0)</f>
        <v>#N/A</v>
      </c>
      <c r="X214" s="31" t="e">
        <f>IF(M214=A214,VLOOKUP(A214,LATotals!$C$3:$O$500,13),0)</f>
        <v>#N/A</v>
      </c>
      <c r="Y214" s="40" t="e">
        <f t="shared" si="34"/>
        <v>#N/A</v>
      </c>
    </row>
    <row r="215" spans="1:25" x14ac:dyDescent="0.2">
      <c r="A215" s="106"/>
      <c r="F215"/>
      <c r="G215" s="3"/>
      <c r="H215" s="2"/>
      <c r="I215" s="12"/>
      <c r="J215" s="5"/>
      <c r="K215" s="5"/>
      <c r="L215" s="56"/>
      <c r="M215" s="34" t="e">
        <f>VLOOKUP(A215,LATotals!$C$3:$O$500,1)</f>
        <v>#N/A</v>
      </c>
      <c r="N215" s="33" t="e">
        <f>IF(M215=A215,VLOOKUP(A215,LATotals!$C$3:$O$500,8),0)</f>
        <v>#N/A</v>
      </c>
      <c r="O215" s="63" t="e">
        <f>IF(M215=A215,VLOOKUP(A215,LATotals!$C$3:$O$500,9),0)</f>
        <v>#N/A</v>
      </c>
      <c r="P215" s="63" t="e">
        <f>IF(M215=A215,VLOOKUP(A215,LATotals!$C$3:$O$500,10),0)</f>
        <v>#N/A</v>
      </c>
      <c r="Q215" s="33" t="e">
        <f t="shared" si="28"/>
        <v>#N/A</v>
      </c>
      <c r="R215" s="63" t="e">
        <f t="shared" si="29"/>
        <v>#N/A</v>
      </c>
      <c r="S215" s="31" t="e">
        <f t="shared" si="30"/>
        <v>#N/A</v>
      </c>
      <c r="T215" s="40" t="e">
        <f t="shared" si="31"/>
        <v>#N/A</v>
      </c>
      <c r="U215" t="e">
        <f t="shared" si="32"/>
        <v>#N/A</v>
      </c>
      <c r="V215" t="e">
        <f t="shared" si="33"/>
        <v>#N/A</v>
      </c>
      <c r="W215" s="63" t="e">
        <f>IF(M215=A215,VLOOKUP(A215,LATotals!$C$3:$O$500,12),0)</f>
        <v>#N/A</v>
      </c>
      <c r="X215" s="31" t="e">
        <f>IF(M215=A215,VLOOKUP(A215,LATotals!$C$3:$O$500,13),0)</f>
        <v>#N/A</v>
      </c>
      <c r="Y215" s="40" t="e">
        <f t="shared" si="34"/>
        <v>#N/A</v>
      </c>
    </row>
    <row r="216" spans="1:25" x14ac:dyDescent="0.2">
      <c r="A216" s="106"/>
      <c r="F216"/>
      <c r="G216" s="3"/>
      <c r="H216" s="2"/>
      <c r="I216" s="12"/>
      <c r="J216" s="5"/>
      <c r="K216" s="5"/>
      <c r="L216" s="56"/>
      <c r="M216" s="34" t="e">
        <f>VLOOKUP(A216,LATotals!$C$3:$O$500,1)</f>
        <v>#N/A</v>
      </c>
      <c r="N216" s="33" t="e">
        <f>IF(M216=A216,VLOOKUP(A216,LATotals!$C$3:$O$500,8),0)</f>
        <v>#N/A</v>
      </c>
      <c r="O216" s="63" t="e">
        <f>IF(M216=A216,VLOOKUP(A216,LATotals!$C$3:$O$500,9),0)</f>
        <v>#N/A</v>
      </c>
      <c r="P216" s="63" t="e">
        <f>IF(M216=A216,VLOOKUP(A216,LATotals!$C$3:$O$500,10),0)</f>
        <v>#N/A</v>
      </c>
      <c r="Q216" s="33" t="e">
        <f t="shared" si="28"/>
        <v>#N/A</v>
      </c>
      <c r="R216" s="63" t="e">
        <f t="shared" si="29"/>
        <v>#N/A</v>
      </c>
      <c r="S216" s="31" t="e">
        <f t="shared" si="30"/>
        <v>#N/A</v>
      </c>
      <c r="T216" s="40" t="e">
        <f t="shared" si="31"/>
        <v>#N/A</v>
      </c>
      <c r="U216" t="e">
        <f t="shared" si="32"/>
        <v>#N/A</v>
      </c>
      <c r="V216" t="e">
        <f t="shared" si="33"/>
        <v>#N/A</v>
      </c>
      <c r="W216" s="63" t="e">
        <f>IF(M216=A216,VLOOKUP(A216,LATotals!$C$3:$O$500,12),0)</f>
        <v>#N/A</v>
      </c>
      <c r="X216" s="31" t="e">
        <f>IF(M216=A216,VLOOKUP(A216,LATotals!$C$3:$O$500,13),0)</f>
        <v>#N/A</v>
      </c>
      <c r="Y216" s="40" t="e">
        <f t="shared" si="34"/>
        <v>#N/A</v>
      </c>
    </row>
    <row r="217" spans="1:25" x14ac:dyDescent="0.2">
      <c r="A217" s="106"/>
      <c r="F217"/>
      <c r="G217" s="3"/>
      <c r="H217" s="2"/>
      <c r="I217" s="12"/>
      <c r="J217" s="5"/>
      <c r="K217" s="5"/>
      <c r="L217" s="56"/>
      <c r="M217" s="34" t="e">
        <f>VLOOKUP(A217,LATotals!$C$3:$O$500,1)</f>
        <v>#N/A</v>
      </c>
      <c r="N217" s="33" t="e">
        <f>IF(M217=A217,VLOOKUP(A217,LATotals!$C$3:$O$500,8),0)</f>
        <v>#N/A</v>
      </c>
      <c r="O217" s="63" t="e">
        <f>IF(M217=A217,VLOOKUP(A217,LATotals!$C$3:$O$500,9),0)</f>
        <v>#N/A</v>
      </c>
      <c r="P217" s="63" t="e">
        <f>IF(M217=A217,VLOOKUP(A217,LATotals!$C$3:$O$500,10),0)</f>
        <v>#N/A</v>
      </c>
      <c r="Q217" s="33" t="e">
        <f t="shared" si="28"/>
        <v>#N/A</v>
      </c>
      <c r="R217" s="63" t="e">
        <f t="shared" si="29"/>
        <v>#N/A</v>
      </c>
      <c r="S217" s="31" t="e">
        <f t="shared" si="30"/>
        <v>#N/A</v>
      </c>
      <c r="T217" s="40" t="e">
        <f t="shared" si="31"/>
        <v>#N/A</v>
      </c>
      <c r="U217" t="e">
        <f t="shared" si="32"/>
        <v>#N/A</v>
      </c>
      <c r="V217" t="e">
        <f t="shared" si="33"/>
        <v>#N/A</v>
      </c>
      <c r="W217" s="63" t="e">
        <f>IF(M217=A217,VLOOKUP(A217,LATotals!$C$3:$O$500,12),0)</f>
        <v>#N/A</v>
      </c>
      <c r="X217" s="31" t="e">
        <f>IF(M217=A217,VLOOKUP(A217,LATotals!$C$3:$O$500,13),0)</f>
        <v>#N/A</v>
      </c>
      <c r="Y217" s="40" t="e">
        <f t="shared" si="34"/>
        <v>#N/A</v>
      </c>
    </row>
    <row r="218" spans="1:25" x14ac:dyDescent="0.2">
      <c r="A218" s="106"/>
      <c r="F218"/>
      <c r="G218" s="3"/>
      <c r="H218" s="2"/>
      <c r="I218" s="12"/>
      <c r="J218" s="5"/>
      <c r="K218" s="5"/>
      <c r="L218" s="56"/>
      <c r="M218" s="34" t="e">
        <f>VLOOKUP(A218,LATotals!$C$3:$O$500,1)</f>
        <v>#N/A</v>
      </c>
      <c r="N218" s="33" t="e">
        <f>IF(M218=A218,VLOOKUP(A218,LATotals!$C$3:$O$500,8),0)</f>
        <v>#N/A</v>
      </c>
      <c r="O218" s="63" t="e">
        <f>IF(M218=A218,VLOOKUP(A218,LATotals!$C$3:$O$500,9),0)</f>
        <v>#N/A</v>
      </c>
      <c r="P218" s="63" t="e">
        <f>IF(M218=A218,VLOOKUP(A218,LATotals!$C$3:$O$500,10),0)</f>
        <v>#N/A</v>
      </c>
      <c r="Q218" s="33" t="e">
        <f t="shared" si="28"/>
        <v>#N/A</v>
      </c>
      <c r="R218" s="63" t="e">
        <f t="shared" si="29"/>
        <v>#N/A</v>
      </c>
      <c r="S218" s="31" t="e">
        <f t="shared" si="30"/>
        <v>#N/A</v>
      </c>
      <c r="T218" s="40" t="e">
        <f t="shared" si="31"/>
        <v>#N/A</v>
      </c>
      <c r="U218" t="e">
        <f t="shared" si="32"/>
        <v>#N/A</v>
      </c>
      <c r="V218" t="e">
        <f t="shared" si="33"/>
        <v>#N/A</v>
      </c>
      <c r="W218" s="63" t="e">
        <f>IF(M218=A218,VLOOKUP(A218,LATotals!$C$3:$O$500,12),0)</f>
        <v>#N/A</v>
      </c>
      <c r="X218" s="31" t="e">
        <f>IF(M218=A218,VLOOKUP(A218,LATotals!$C$3:$O$500,13),0)</f>
        <v>#N/A</v>
      </c>
      <c r="Y218" s="40" t="e">
        <f t="shared" si="34"/>
        <v>#N/A</v>
      </c>
    </row>
    <row r="219" spans="1:25" x14ac:dyDescent="0.2">
      <c r="A219" s="106"/>
      <c r="F219"/>
      <c r="G219" s="3"/>
      <c r="H219" s="2"/>
      <c r="I219" s="12"/>
      <c r="J219" s="5"/>
      <c r="K219" s="5"/>
      <c r="L219" s="56"/>
      <c r="M219" s="34" t="e">
        <f>VLOOKUP(A219,LATotals!$C$3:$O$500,1)</f>
        <v>#N/A</v>
      </c>
      <c r="N219" s="33" t="e">
        <f>IF(M219=A219,VLOOKUP(A219,LATotals!$C$3:$O$500,8),0)</f>
        <v>#N/A</v>
      </c>
      <c r="O219" s="63" t="e">
        <f>IF(M219=A219,VLOOKUP(A219,LATotals!$C$3:$O$500,9),0)</f>
        <v>#N/A</v>
      </c>
      <c r="P219" s="63" t="e">
        <f>IF(M219=A219,VLOOKUP(A219,LATotals!$C$3:$O$500,10),0)</f>
        <v>#N/A</v>
      </c>
      <c r="Q219" s="33" t="e">
        <f t="shared" si="28"/>
        <v>#N/A</v>
      </c>
      <c r="R219" s="63" t="e">
        <f t="shared" si="29"/>
        <v>#N/A</v>
      </c>
      <c r="S219" s="31" t="e">
        <f t="shared" si="30"/>
        <v>#N/A</v>
      </c>
      <c r="T219" s="40" t="e">
        <f t="shared" si="31"/>
        <v>#N/A</v>
      </c>
      <c r="U219" t="e">
        <f t="shared" si="32"/>
        <v>#N/A</v>
      </c>
      <c r="V219" t="e">
        <f t="shared" si="33"/>
        <v>#N/A</v>
      </c>
      <c r="W219" s="63" t="e">
        <f>IF(M219=A219,VLOOKUP(A219,LATotals!$C$3:$O$500,12),0)</f>
        <v>#N/A</v>
      </c>
      <c r="X219" s="31" t="e">
        <f>IF(M219=A219,VLOOKUP(A219,LATotals!$C$3:$O$500,13),0)</f>
        <v>#N/A</v>
      </c>
      <c r="Y219" s="40" t="e">
        <f t="shared" si="34"/>
        <v>#N/A</v>
      </c>
    </row>
    <row r="220" spans="1:25" x14ac:dyDescent="0.2">
      <c r="A220" s="106"/>
      <c r="F220"/>
      <c r="G220" s="3"/>
      <c r="H220" s="2"/>
      <c r="I220" s="12"/>
      <c r="J220" s="5"/>
      <c r="K220" s="5"/>
      <c r="L220" s="56"/>
      <c r="M220" s="34" t="e">
        <f>VLOOKUP(A220,LATotals!$C$3:$O$500,1)</f>
        <v>#N/A</v>
      </c>
      <c r="N220" s="33" t="e">
        <f>IF(M220=A220,VLOOKUP(A220,LATotals!$C$3:$O$500,8),0)</f>
        <v>#N/A</v>
      </c>
      <c r="O220" s="63" t="e">
        <f>IF(M220=A220,VLOOKUP(A220,LATotals!$C$3:$O$500,9),0)</f>
        <v>#N/A</v>
      </c>
      <c r="P220" s="63" t="e">
        <f>IF(M220=A220,VLOOKUP(A220,LATotals!$C$3:$O$500,10),0)</f>
        <v>#N/A</v>
      </c>
      <c r="Q220" s="33" t="e">
        <f t="shared" si="28"/>
        <v>#N/A</v>
      </c>
      <c r="R220" s="63" t="e">
        <f t="shared" si="29"/>
        <v>#N/A</v>
      </c>
      <c r="S220" s="31" t="e">
        <f t="shared" si="30"/>
        <v>#N/A</v>
      </c>
      <c r="T220" s="40" t="e">
        <f t="shared" si="31"/>
        <v>#N/A</v>
      </c>
      <c r="U220" t="e">
        <f t="shared" si="32"/>
        <v>#N/A</v>
      </c>
      <c r="V220" t="e">
        <f t="shared" si="33"/>
        <v>#N/A</v>
      </c>
      <c r="W220" s="63" t="e">
        <f>IF(M220=A220,VLOOKUP(A220,LATotals!$C$3:$O$500,12),0)</f>
        <v>#N/A</v>
      </c>
      <c r="X220" s="31" t="e">
        <f>IF(M220=A220,VLOOKUP(A220,LATotals!$C$3:$O$500,13),0)</f>
        <v>#N/A</v>
      </c>
      <c r="Y220" s="40" t="e">
        <f t="shared" si="34"/>
        <v>#N/A</v>
      </c>
    </row>
    <row r="221" spans="1:25" x14ac:dyDescent="0.2">
      <c r="A221" s="106"/>
      <c r="F221"/>
      <c r="G221" s="3"/>
      <c r="H221" s="2"/>
      <c r="I221" s="12"/>
      <c r="J221" s="5"/>
      <c r="K221" s="5"/>
      <c r="L221" s="56"/>
      <c r="M221" s="34" t="e">
        <f>VLOOKUP(A221,LATotals!$C$3:$O$500,1)</f>
        <v>#N/A</v>
      </c>
      <c r="N221" s="33" t="e">
        <f>IF(M221=A221,VLOOKUP(A221,LATotals!$C$3:$O$500,8),0)</f>
        <v>#N/A</v>
      </c>
      <c r="O221" s="63" t="e">
        <f>IF(M221=A221,VLOOKUP(A221,LATotals!$C$3:$O$500,9),0)</f>
        <v>#N/A</v>
      </c>
      <c r="P221" s="63" t="e">
        <f>IF(M221=A221,VLOOKUP(A221,LATotals!$C$3:$O$500,10),0)</f>
        <v>#N/A</v>
      </c>
      <c r="Q221" s="33" t="e">
        <f t="shared" si="28"/>
        <v>#N/A</v>
      </c>
      <c r="R221" s="63" t="e">
        <f t="shared" si="29"/>
        <v>#N/A</v>
      </c>
      <c r="S221" s="31" t="e">
        <f t="shared" si="30"/>
        <v>#N/A</v>
      </c>
      <c r="T221" s="40" t="e">
        <f t="shared" si="31"/>
        <v>#N/A</v>
      </c>
      <c r="U221" t="e">
        <f t="shared" si="32"/>
        <v>#N/A</v>
      </c>
      <c r="V221" t="e">
        <f t="shared" si="33"/>
        <v>#N/A</v>
      </c>
      <c r="W221" s="63" t="e">
        <f>IF(M221=A221,VLOOKUP(A221,LATotals!$C$3:$O$500,12),0)</f>
        <v>#N/A</v>
      </c>
      <c r="X221" s="31" t="e">
        <f>IF(M221=A221,VLOOKUP(A221,LATotals!$C$3:$O$500,13),0)</f>
        <v>#N/A</v>
      </c>
      <c r="Y221" s="40" t="e">
        <f t="shared" si="34"/>
        <v>#N/A</v>
      </c>
    </row>
    <row r="222" spans="1:25" x14ac:dyDescent="0.2">
      <c r="A222" s="106"/>
      <c r="F222"/>
      <c r="G222" s="3"/>
      <c r="H222" s="2"/>
      <c r="I222" s="12"/>
      <c r="J222" s="5"/>
      <c r="K222" s="5"/>
      <c r="L222" s="56"/>
      <c r="M222" s="34" t="e">
        <f>VLOOKUP(A222,LATotals!$C$3:$O$500,1)</f>
        <v>#N/A</v>
      </c>
      <c r="N222" s="33" t="e">
        <f>IF(M222=A222,VLOOKUP(A222,LATotals!$C$3:$O$500,8),0)</f>
        <v>#N/A</v>
      </c>
      <c r="O222" s="63" t="e">
        <f>IF(M222=A222,VLOOKUP(A222,LATotals!$C$3:$O$500,9),0)</f>
        <v>#N/A</v>
      </c>
      <c r="P222" s="63" t="e">
        <f>IF(M222=A222,VLOOKUP(A222,LATotals!$C$3:$O$500,10),0)</f>
        <v>#N/A</v>
      </c>
      <c r="Q222" s="33" t="e">
        <f t="shared" si="28"/>
        <v>#N/A</v>
      </c>
      <c r="R222" s="63" t="e">
        <f t="shared" si="29"/>
        <v>#N/A</v>
      </c>
      <c r="S222" s="31" t="e">
        <f t="shared" si="30"/>
        <v>#N/A</v>
      </c>
      <c r="T222" s="40" t="e">
        <f t="shared" si="31"/>
        <v>#N/A</v>
      </c>
      <c r="U222" t="e">
        <f t="shared" si="32"/>
        <v>#N/A</v>
      </c>
      <c r="V222" t="e">
        <f t="shared" si="33"/>
        <v>#N/A</v>
      </c>
      <c r="W222" s="63" t="e">
        <f>IF(M222=A222,VLOOKUP(A222,LATotals!$C$3:$O$500,12),0)</f>
        <v>#N/A</v>
      </c>
      <c r="X222" s="31" t="e">
        <f>IF(M222=A222,VLOOKUP(A222,LATotals!$C$3:$O$500,13),0)</f>
        <v>#N/A</v>
      </c>
      <c r="Y222" s="40" t="e">
        <f t="shared" si="34"/>
        <v>#N/A</v>
      </c>
    </row>
    <row r="223" spans="1:25" x14ac:dyDescent="0.2">
      <c r="A223" s="106"/>
      <c r="F223"/>
      <c r="G223" s="3"/>
      <c r="H223" s="2"/>
      <c r="I223" s="12"/>
      <c r="J223" s="5"/>
      <c r="K223" s="5"/>
      <c r="L223" s="56"/>
      <c r="M223" s="34" t="e">
        <f>VLOOKUP(A223,LATotals!$C$3:$O$500,1)</f>
        <v>#N/A</v>
      </c>
      <c r="N223" s="33" t="e">
        <f>IF(M223=A223,VLOOKUP(A223,LATotals!$C$3:$O$500,8),0)</f>
        <v>#N/A</v>
      </c>
      <c r="O223" s="63" t="e">
        <f>IF(M223=A223,VLOOKUP(A223,LATotals!$C$3:$O$500,9),0)</f>
        <v>#N/A</v>
      </c>
      <c r="P223" s="63" t="e">
        <f>IF(M223=A223,VLOOKUP(A223,LATotals!$C$3:$O$500,10),0)</f>
        <v>#N/A</v>
      </c>
      <c r="Q223" s="33" t="e">
        <f t="shared" si="28"/>
        <v>#N/A</v>
      </c>
      <c r="R223" s="63" t="e">
        <f t="shared" si="29"/>
        <v>#N/A</v>
      </c>
      <c r="S223" s="31" t="e">
        <f t="shared" si="30"/>
        <v>#N/A</v>
      </c>
      <c r="T223" s="40" t="e">
        <f t="shared" si="31"/>
        <v>#N/A</v>
      </c>
      <c r="U223" t="e">
        <f t="shared" si="32"/>
        <v>#N/A</v>
      </c>
      <c r="V223" t="e">
        <f t="shared" si="33"/>
        <v>#N/A</v>
      </c>
      <c r="W223" s="63" t="e">
        <f>IF(M223=A223,VLOOKUP(A223,LATotals!$C$3:$O$500,12),0)</f>
        <v>#N/A</v>
      </c>
      <c r="X223" s="31" t="e">
        <f>IF(M223=A223,VLOOKUP(A223,LATotals!$C$3:$O$500,13),0)</f>
        <v>#N/A</v>
      </c>
      <c r="Y223" s="40" t="e">
        <f t="shared" si="34"/>
        <v>#N/A</v>
      </c>
    </row>
    <row r="224" spans="1:25" x14ac:dyDescent="0.2">
      <c r="A224" s="106"/>
      <c r="F224"/>
      <c r="G224" s="3"/>
      <c r="H224" s="2"/>
      <c r="I224" s="12"/>
      <c r="J224" s="5"/>
      <c r="K224" s="5"/>
      <c r="L224" s="56"/>
      <c r="M224" s="34" t="e">
        <f>VLOOKUP(A224,LATotals!$C$3:$O$500,1)</f>
        <v>#N/A</v>
      </c>
      <c r="N224" s="33" t="e">
        <f>IF(M224=A224,VLOOKUP(A224,LATotals!$C$3:$O$500,8),0)</f>
        <v>#N/A</v>
      </c>
      <c r="O224" s="63" t="e">
        <f>IF(M224=A224,VLOOKUP(A224,LATotals!$C$3:$O$500,9),0)</f>
        <v>#N/A</v>
      </c>
      <c r="P224" s="63" t="e">
        <f>IF(M224=A224,VLOOKUP(A224,LATotals!$C$3:$O$500,10),0)</f>
        <v>#N/A</v>
      </c>
      <c r="Q224" s="33" t="e">
        <f t="shared" si="28"/>
        <v>#N/A</v>
      </c>
      <c r="R224" s="63" t="e">
        <f t="shared" si="29"/>
        <v>#N/A</v>
      </c>
      <c r="S224" s="31" t="e">
        <f t="shared" si="30"/>
        <v>#N/A</v>
      </c>
      <c r="T224" s="40" t="e">
        <f t="shared" si="31"/>
        <v>#N/A</v>
      </c>
      <c r="U224" t="e">
        <f t="shared" si="32"/>
        <v>#N/A</v>
      </c>
      <c r="V224" t="e">
        <f t="shared" si="33"/>
        <v>#N/A</v>
      </c>
      <c r="W224" s="63" t="e">
        <f>IF(M224=A224,VLOOKUP(A224,LATotals!$C$3:$O$500,12),0)</f>
        <v>#N/A</v>
      </c>
      <c r="X224" s="31" t="e">
        <f>IF(M224=A224,VLOOKUP(A224,LATotals!$C$3:$O$500,13),0)</f>
        <v>#N/A</v>
      </c>
      <c r="Y224" s="40" t="e">
        <f t="shared" si="34"/>
        <v>#N/A</v>
      </c>
    </row>
    <row r="225" spans="1:25" x14ac:dyDescent="0.2">
      <c r="A225" s="106"/>
      <c r="F225"/>
      <c r="G225" s="3"/>
      <c r="H225" s="2"/>
      <c r="I225" s="12"/>
      <c r="J225" s="5"/>
      <c r="K225" s="5"/>
      <c r="L225" s="56"/>
      <c r="M225" s="34" t="e">
        <f>VLOOKUP(A225,LATotals!$C$3:$O$500,1)</f>
        <v>#N/A</v>
      </c>
      <c r="N225" s="33" t="e">
        <f>IF(M225=A225,VLOOKUP(A225,LATotals!$C$3:$O$500,8),0)</f>
        <v>#N/A</v>
      </c>
      <c r="O225" s="63" t="e">
        <f>IF(M225=A225,VLOOKUP(A225,LATotals!$C$3:$O$500,9),0)</f>
        <v>#N/A</v>
      </c>
      <c r="P225" s="63" t="e">
        <f>IF(M225=A225,VLOOKUP(A225,LATotals!$C$3:$O$500,10),0)</f>
        <v>#N/A</v>
      </c>
      <c r="Q225" s="33" t="e">
        <f t="shared" si="28"/>
        <v>#N/A</v>
      </c>
      <c r="R225" s="63" t="e">
        <f t="shared" si="29"/>
        <v>#N/A</v>
      </c>
      <c r="S225" s="31" t="e">
        <f t="shared" si="30"/>
        <v>#N/A</v>
      </c>
      <c r="T225" s="40" t="e">
        <f t="shared" si="31"/>
        <v>#N/A</v>
      </c>
      <c r="U225" t="e">
        <f t="shared" si="32"/>
        <v>#N/A</v>
      </c>
      <c r="V225" t="e">
        <f t="shared" si="33"/>
        <v>#N/A</v>
      </c>
      <c r="W225" s="63" t="e">
        <f>IF(M225=A225,VLOOKUP(A225,LATotals!$C$3:$O$500,12),0)</f>
        <v>#N/A</v>
      </c>
      <c r="X225" s="31" t="e">
        <f>IF(M225=A225,VLOOKUP(A225,LATotals!$C$3:$O$500,13),0)</f>
        <v>#N/A</v>
      </c>
      <c r="Y225" s="40" t="e">
        <f t="shared" si="34"/>
        <v>#N/A</v>
      </c>
    </row>
    <row r="226" spans="1:25" x14ac:dyDescent="0.2">
      <c r="A226" s="106"/>
      <c r="F226"/>
      <c r="G226" s="3"/>
      <c r="H226" s="2"/>
      <c r="I226" s="12"/>
      <c r="J226" s="5"/>
      <c r="K226" s="5"/>
      <c r="L226" s="56"/>
      <c r="M226" s="34" t="e">
        <f>VLOOKUP(A226,LATotals!$C$3:$O$500,1)</f>
        <v>#N/A</v>
      </c>
      <c r="N226" s="33" t="e">
        <f>IF(M226=A226,VLOOKUP(A226,LATotals!$C$3:$O$500,8),0)</f>
        <v>#N/A</v>
      </c>
      <c r="O226" s="63" t="e">
        <f>IF(M226=A226,VLOOKUP(A226,LATotals!$C$3:$O$500,9),0)</f>
        <v>#N/A</v>
      </c>
      <c r="P226" s="63" t="e">
        <f>IF(M226=A226,VLOOKUP(A226,LATotals!$C$3:$O$500,10),0)</f>
        <v>#N/A</v>
      </c>
      <c r="Q226" s="33" t="e">
        <f t="shared" si="28"/>
        <v>#N/A</v>
      </c>
      <c r="R226" s="63" t="e">
        <f t="shared" si="29"/>
        <v>#N/A</v>
      </c>
      <c r="S226" s="31" t="e">
        <f t="shared" si="30"/>
        <v>#N/A</v>
      </c>
      <c r="T226" s="40" t="e">
        <f t="shared" si="31"/>
        <v>#N/A</v>
      </c>
      <c r="U226" t="e">
        <f t="shared" si="32"/>
        <v>#N/A</v>
      </c>
      <c r="V226" t="e">
        <f t="shared" si="33"/>
        <v>#N/A</v>
      </c>
      <c r="W226" s="63" t="e">
        <f>IF(M226=A226,VLOOKUP(A226,LATotals!$C$3:$O$500,12),0)</f>
        <v>#N/A</v>
      </c>
      <c r="X226" s="31" t="e">
        <f>IF(M226=A226,VLOOKUP(A226,LATotals!$C$3:$O$500,13),0)</f>
        <v>#N/A</v>
      </c>
      <c r="Y226" s="40" t="e">
        <f t="shared" si="34"/>
        <v>#N/A</v>
      </c>
    </row>
    <row r="227" spans="1:25" x14ac:dyDescent="0.2">
      <c r="A227" s="106"/>
      <c r="F227"/>
      <c r="G227" s="3"/>
      <c r="H227" s="2"/>
      <c r="I227" s="12"/>
      <c r="J227" s="5"/>
      <c r="K227" s="5"/>
      <c r="L227" s="56"/>
      <c r="M227" s="34" t="e">
        <f>VLOOKUP(A227,LATotals!$C$3:$O$500,1)</f>
        <v>#N/A</v>
      </c>
      <c r="N227" s="33" t="e">
        <f>IF(M227=A227,VLOOKUP(A227,LATotals!$C$3:$O$500,8),0)</f>
        <v>#N/A</v>
      </c>
      <c r="O227" s="63" t="e">
        <f>IF(M227=A227,VLOOKUP(A227,LATotals!$C$3:$O$500,9),0)</f>
        <v>#N/A</v>
      </c>
      <c r="P227" s="63" t="e">
        <f>IF(M227=A227,VLOOKUP(A227,LATotals!$C$3:$O$500,10),0)</f>
        <v>#N/A</v>
      </c>
      <c r="Q227" s="33" t="e">
        <f t="shared" si="28"/>
        <v>#N/A</v>
      </c>
      <c r="R227" s="63" t="e">
        <f t="shared" si="29"/>
        <v>#N/A</v>
      </c>
      <c r="S227" s="31" t="e">
        <f t="shared" si="30"/>
        <v>#N/A</v>
      </c>
      <c r="T227" s="40" t="e">
        <f t="shared" si="31"/>
        <v>#N/A</v>
      </c>
      <c r="U227" t="e">
        <f t="shared" si="32"/>
        <v>#N/A</v>
      </c>
      <c r="V227" t="e">
        <f t="shared" si="33"/>
        <v>#N/A</v>
      </c>
      <c r="W227" s="63" t="e">
        <f>IF(M227=A227,VLOOKUP(A227,LATotals!$C$3:$O$500,12),0)</f>
        <v>#N/A</v>
      </c>
      <c r="X227" s="31" t="e">
        <f>IF(M227=A227,VLOOKUP(A227,LATotals!$C$3:$O$500,13),0)</f>
        <v>#N/A</v>
      </c>
      <c r="Y227" s="40" t="e">
        <f t="shared" si="34"/>
        <v>#N/A</v>
      </c>
    </row>
    <row r="228" spans="1:25" x14ac:dyDescent="0.2">
      <c r="A228" s="106"/>
      <c r="F228"/>
      <c r="G228" s="3"/>
      <c r="H228" s="2"/>
      <c r="I228" s="12"/>
      <c r="J228" s="5"/>
      <c r="K228" s="5"/>
      <c r="L228" s="56"/>
      <c r="M228" s="34" t="e">
        <f>VLOOKUP(A228,LATotals!$C$3:$O$500,1)</f>
        <v>#N/A</v>
      </c>
      <c r="N228" s="33" t="e">
        <f>IF(M228=A228,VLOOKUP(A228,LATotals!$C$3:$O$500,8),0)</f>
        <v>#N/A</v>
      </c>
      <c r="O228" s="63" t="e">
        <f>IF(M228=A228,VLOOKUP(A228,LATotals!$C$3:$O$500,9),0)</f>
        <v>#N/A</v>
      </c>
      <c r="P228" s="63" t="e">
        <f>IF(M228=A228,VLOOKUP(A228,LATotals!$C$3:$O$500,10),0)</f>
        <v>#N/A</v>
      </c>
      <c r="Q228" s="33" t="e">
        <f t="shared" si="28"/>
        <v>#N/A</v>
      </c>
      <c r="R228" s="63" t="e">
        <f t="shared" si="29"/>
        <v>#N/A</v>
      </c>
      <c r="S228" s="31" t="e">
        <f t="shared" si="30"/>
        <v>#N/A</v>
      </c>
      <c r="T228" s="40" t="e">
        <f t="shared" si="31"/>
        <v>#N/A</v>
      </c>
      <c r="U228" t="e">
        <f t="shared" si="32"/>
        <v>#N/A</v>
      </c>
      <c r="V228" t="e">
        <f t="shared" si="33"/>
        <v>#N/A</v>
      </c>
      <c r="W228" s="63" t="e">
        <f>IF(M228=A228,VLOOKUP(A228,LATotals!$C$3:$O$500,12),0)</f>
        <v>#N/A</v>
      </c>
      <c r="X228" s="31" t="e">
        <f>IF(M228=A228,VLOOKUP(A228,LATotals!$C$3:$O$500,13),0)</f>
        <v>#N/A</v>
      </c>
      <c r="Y228" s="40" t="e">
        <f t="shared" si="34"/>
        <v>#N/A</v>
      </c>
    </row>
    <row r="229" spans="1:25" x14ac:dyDescent="0.2">
      <c r="A229" s="106"/>
      <c r="F229"/>
      <c r="G229" s="3"/>
      <c r="H229" s="2"/>
      <c r="I229" s="12"/>
      <c r="J229" s="5"/>
      <c r="K229" s="5"/>
      <c r="L229" s="56"/>
      <c r="M229" s="34" t="e">
        <f>VLOOKUP(A229,LATotals!$C$3:$O$500,1)</f>
        <v>#N/A</v>
      </c>
      <c r="N229" s="33" t="e">
        <f>IF(M229=A229,VLOOKUP(A229,LATotals!$C$3:$O$500,8),0)</f>
        <v>#N/A</v>
      </c>
      <c r="O229" s="63" t="e">
        <f>IF(M229=A229,VLOOKUP(A229,LATotals!$C$3:$O$500,9),0)</f>
        <v>#N/A</v>
      </c>
      <c r="P229" s="63" t="e">
        <f>IF(M229=A229,VLOOKUP(A229,LATotals!$C$3:$O$500,10),0)</f>
        <v>#N/A</v>
      </c>
      <c r="Q229" s="33" t="e">
        <f t="shared" si="28"/>
        <v>#N/A</v>
      </c>
      <c r="R229" s="63" t="e">
        <f t="shared" si="29"/>
        <v>#N/A</v>
      </c>
      <c r="S229" s="31" t="e">
        <f t="shared" si="30"/>
        <v>#N/A</v>
      </c>
      <c r="T229" s="40" t="e">
        <f t="shared" si="31"/>
        <v>#N/A</v>
      </c>
      <c r="U229" t="e">
        <f t="shared" si="32"/>
        <v>#N/A</v>
      </c>
      <c r="V229" t="e">
        <f t="shared" si="33"/>
        <v>#N/A</v>
      </c>
      <c r="W229" s="63" t="e">
        <f>IF(M229=A229,VLOOKUP(A229,LATotals!$C$3:$O$500,12),0)</f>
        <v>#N/A</v>
      </c>
      <c r="X229" s="31" t="e">
        <f>IF(M229=A229,VLOOKUP(A229,LATotals!$C$3:$O$500,13),0)</f>
        <v>#N/A</v>
      </c>
      <c r="Y229" s="40" t="e">
        <f t="shared" si="34"/>
        <v>#N/A</v>
      </c>
    </row>
    <row r="230" spans="1:25" x14ac:dyDescent="0.2">
      <c r="A230" s="106"/>
      <c r="F230"/>
      <c r="G230" s="3"/>
      <c r="H230" s="2"/>
      <c r="I230" s="12"/>
      <c r="J230" s="5"/>
      <c r="K230" s="5"/>
      <c r="L230" s="56"/>
      <c r="M230" s="34" t="e">
        <f>VLOOKUP(A230,LATotals!$C$3:$O$500,1)</f>
        <v>#N/A</v>
      </c>
      <c r="N230" s="33" t="e">
        <f>IF(M230=A230,VLOOKUP(A230,LATotals!$C$3:$O$500,8),0)</f>
        <v>#N/A</v>
      </c>
      <c r="O230" s="63" t="e">
        <f>IF(M230=A230,VLOOKUP(A230,LATotals!$C$3:$O$500,9),0)</f>
        <v>#N/A</v>
      </c>
      <c r="P230" s="63" t="e">
        <f>IF(M230=A230,VLOOKUP(A230,LATotals!$C$3:$O$500,10),0)</f>
        <v>#N/A</v>
      </c>
      <c r="Q230" s="33" t="e">
        <f t="shared" si="28"/>
        <v>#N/A</v>
      </c>
      <c r="R230" s="63" t="e">
        <f t="shared" si="29"/>
        <v>#N/A</v>
      </c>
      <c r="S230" s="31" t="e">
        <f t="shared" si="30"/>
        <v>#N/A</v>
      </c>
      <c r="T230" s="40" t="e">
        <f t="shared" si="31"/>
        <v>#N/A</v>
      </c>
      <c r="U230" t="e">
        <f t="shared" si="32"/>
        <v>#N/A</v>
      </c>
      <c r="V230" t="e">
        <f t="shared" si="33"/>
        <v>#N/A</v>
      </c>
      <c r="W230" s="63" t="e">
        <f>IF(M230=A230,VLOOKUP(A230,LATotals!$C$3:$O$500,12),0)</f>
        <v>#N/A</v>
      </c>
      <c r="X230" s="31" t="e">
        <f>IF(M230=A230,VLOOKUP(A230,LATotals!$C$3:$O$500,13),0)</f>
        <v>#N/A</v>
      </c>
      <c r="Y230" s="40" t="e">
        <f t="shared" si="34"/>
        <v>#N/A</v>
      </c>
    </row>
    <row r="231" spans="1:25" x14ac:dyDescent="0.2">
      <c r="A231" s="106"/>
      <c r="F231"/>
      <c r="G231" s="3"/>
      <c r="H231" s="2"/>
      <c r="I231" s="12"/>
      <c r="J231" s="5"/>
      <c r="K231" s="5"/>
      <c r="L231" s="56"/>
      <c r="M231" s="34" t="e">
        <f>VLOOKUP(A231,LATotals!$C$3:$O$500,1)</f>
        <v>#N/A</v>
      </c>
      <c r="N231" s="33" t="e">
        <f>IF(M231=A231,VLOOKUP(A231,LATotals!$C$3:$O$500,8),0)</f>
        <v>#N/A</v>
      </c>
      <c r="O231" s="63" t="e">
        <f>IF(M231=A231,VLOOKUP(A231,LATotals!$C$3:$O$500,9),0)</f>
        <v>#N/A</v>
      </c>
      <c r="P231" s="63" t="e">
        <f>IF(M231=A231,VLOOKUP(A231,LATotals!$C$3:$O$500,10),0)</f>
        <v>#N/A</v>
      </c>
      <c r="Q231" s="33" t="e">
        <f t="shared" si="28"/>
        <v>#N/A</v>
      </c>
      <c r="R231" s="63" t="e">
        <f t="shared" si="29"/>
        <v>#N/A</v>
      </c>
      <c r="S231" s="31" t="e">
        <f t="shared" si="30"/>
        <v>#N/A</v>
      </c>
      <c r="T231" s="40" t="e">
        <f t="shared" si="31"/>
        <v>#N/A</v>
      </c>
      <c r="U231" t="e">
        <f t="shared" si="32"/>
        <v>#N/A</v>
      </c>
      <c r="V231" t="e">
        <f t="shared" si="33"/>
        <v>#N/A</v>
      </c>
      <c r="W231" s="63" t="e">
        <f>IF(M231=A231,VLOOKUP(A231,LATotals!$C$3:$O$500,12),0)</f>
        <v>#N/A</v>
      </c>
      <c r="X231" s="31" t="e">
        <f>IF(M231=A231,VLOOKUP(A231,LATotals!$C$3:$O$500,13),0)</f>
        <v>#N/A</v>
      </c>
      <c r="Y231" s="40" t="e">
        <f t="shared" si="34"/>
        <v>#N/A</v>
      </c>
    </row>
    <row r="232" spans="1:25" x14ac:dyDescent="0.2">
      <c r="A232" s="106"/>
      <c r="F232"/>
      <c r="G232" s="3"/>
      <c r="H232" s="2"/>
      <c r="I232" s="12"/>
      <c r="J232" s="5"/>
      <c r="K232" s="5"/>
      <c r="L232" s="56"/>
      <c r="M232" s="34" t="e">
        <f>VLOOKUP(A232,LATotals!$C$3:$O$500,1)</f>
        <v>#N/A</v>
      </c>
      <c r="N232" s="33" t="e">
        <f>IF(M232=A232,VLOOKUP(A232,LATotals!$C$3:$O$500,8),0)</f>
        <v>#N/A</v>
      </c>
      <c r="O232" s="63" t="e">
        <f>IF(M232=A232,VLOOKUP(A232,LATotals!$C$3:$O$500,9),0)</f>
        <v>#N/A</v>
      </c>
      <c r="P232" s="63" t="e">
        <f>IF(M232=A232,VLOOKUP(A232,LATotals!$C$3:$O$500,10),0)</f>
        <v>#N/A</v>
      </c>
      <c r="Q232" s="33" t="e">
        <f t="shared" si="28"/>
        <v>#N/A</v>
      </c>
      <c r="R232" s="63" t="e">
        <f t="shared" si="29"/>
        <v>#N/A</v>
      </c>
      <c r="S232" s="31" t="e">
        <f t="shared" si="30"/>
        <v>#N/A</v>
      </c>
      <c r="T232" s="40" t="e">
        <f t="shared" si="31"/>
        <v>#N/A</v>
      </c>
      <c r="U232" t="e">
        <f t="shared" si="32"/>
        <v>#N/A</v>
      </c>
      <c r="V232" t="e">
        <f t="shared" si="33"/>
        <v>#N/A</v>
      </c>
      <c r="W232" s="63" t="e">
        <f>IF(M232=A232,VLOOKUP(A232,LATotals!$C$3:$O$500,12),0)</f>
        <v>#N/A</v>
      </c>
      <c r="X232" s="31" t="e">
        <f>IF(M232=A232,VLOOKUP(A232,LATotals!$C$3:$O$500,13),0)</f>
        <v>#N/A</v>
      </c>
      <c r="Y232" s="40" t="e">
        <f t="shared" si="34"/>
        <v>#N/A</v>
      </c>
    </row>
    <row r="233" spans="1:25" x14ac:dyDescent="0.2">
      <c r="A233" s="106"/>
      <c r="F233"/>
      <c r="G233" s="3"/>
      <c r="H233" s="2"/>
      <c r="I233" s="12"/>
      <c r="J233" s="5"/>
      <c r="K233" s="5"/>
      <c r="L233" s="56"/>
      <c r="M233" s="34" t="e">
        <f>VLOOKUP(A233,LATotals!$C$3:$O$500,1)</f>
        <v>#N/A</v>
      </c>
      <c r="N233" s="33" t="e">
        <f>IF(M233=A233,VLOOKUP(A233,LATotals!$C$3:$O$500,8),0)</f>
        <v>#N/A</v>
      </c>
      <c r="O233" s="63" t="e">
        <f>IF(M233=A233,VLOOKUP(A233,LATotals!$C$3:$O$500,9),0)</f>
        <v>#N/A</v>
      </c>
      <c r="P233" s="63" t="e">
        <f>IF(M233=A233,VLOOKUP(A233,LATotals!$C$3:$O$500,10),0)</f>
        <v>#N/A</v>
      </c>
      <c r="Q233" s="33" t="e">
        <f t="shared" si="28"/>
        <v>#N/A</v>
      </c>
      <c r="R233" s="63" t="e">
        <f t="shared" si="29"/>
        <v>#N/A</v>
      </c>
      <c r="S233" s="31" t="e">
        <f t="shared" si="30"/>
        <v>#N/A</v>
      </c>
      <c r="T233" s="40" t="e">
        <f t="shared" si="31"/>
        <v>#N/A</v>
      </c>
      <c r="U233" t="e">
        <f t="shared" si="32"/>
        <v>#N/A</v>
      </c>
      <c r="V233" t="e">
        <f t="shared" si="33"/>
        <v>#N/A</v>
      </c>
      <c r="W233" s="63" t="e">
        <f>IF(M233=A233,VLOOKUP(A233,LATotals!$C$3:$O$500,12),0)</f>
        <v>#N/A</v>
      </c>
      <c r="X233" s="31" t="e">
        <f>IF(M233=A233,VLOOKUP(A233,LATotals!$C$3:$O$500,13),0)</f>
        <v>#N/A</v>
      </c>
      <c r="Y233" s="40" t="e">
        <f t="shared" si="34"/>
        <v>#N/A</v>
      </c>
    </row>
    <row r="234" spans="1:25" x14ac:dyDescent="0.2">
      <c r="A234" s="106"/>
      <c r="F234"/>
      <c r="G234" s="3"/>
      <c r="H234" s="2"/>
      <c r="I234" s="12"/>
      <c r="J234" s="5"/>
      <c r="K234" s="5"/>
      <c r="L234" s="56"/>
      <c r="M234" s="34" t="e">
        <f>VLOOKUP(A234,LATotals!$C$3:$O$500,1)</f>
        <v>#N/A</v>
      </c>
      <c r="N234" s="33" t="e">
        <f>IF(M234=A234,VLOOKUP(A234,LATotals!$C$3:$O$500,8),0)</f>
        <v>#N/A</v>
      </c>
      <c r="O234" s="63" t="e">
        <f>IF(M234=A234,VLOOKUP(A234,LATotals!$C$3:$O$500,9),0)</f>
        <v>#N/A</v>
      </c>
      <c r="P234" s="63" t="e">
        <f>IF(M234=A234,VLOOKUP(A234,LATotals!$C$3:$O$500,10),0)</f>
        <v>#N/A</v>
      </c>
      <c r="Q234" s="33" t="e">
        <f t="shared" si="28"/>
        <v>#N/A</v>
      </c>
      <c r="R234" s="63" t="e">
        <f t="shared" si="29"/>
        <v>#N/A</v>
      </c>
      <c r="S234" s="31" t="e">
        <f t="shared" si="30"/>
        <v>#N/A</v>
      </c>
      <c r="T234" s="40" t="e">
        <f t="shared" si="31"/>
        <v>#N/A</v>
      </c>
      <c r="U234" t="e">
        <f t="shared" si="32"/>
        <v>#N/A</v>
      </c>
      <c r="V234" t="e">
        <f t="shared" si="33"/>
        <v>#N/A</v>
      </c>
      <c r="W234" s="63" t="e">
        <f>IF(M234=A234,VLOOKUP(A234,LATotals!$C$3:$O$500,12),0)</f>
        <v>#N/A</v>
      </c>
      <c r="X234" s="31" t="e">
        <f>IF(M234=A234,VLOOKUP(A234,LATotals!$C$3:$O$500,13),0)</f>
        <v>#N/A</v>
      </c>
      <c r="Y234" s="40" t="e">
        <f t="shared" si="34"/>
        <v>#N/A</v>
      </c>
    </row>
    <row r="235" spans="1:25" x14ac:dyDescent="0.2">
      <c r="A235" s="106"/>
      <c r="F235"/>
      <c r="G235" s="3"/>
      <c r="H235" s="2"/>
      <c r="I235" s="12"/>
      <c r="J235" s="5"/>
      <c r="K235" s="5"/>
      <c r="L235" s="56"/>
      <c r="M235" s="34" t="e">
        <f>VLOOKUP(A235,LATotals!$C$3:$O$500,1)</f>
        <v>#N/A</v>
      </c>
      <c r="N235" s="33" t="e">
        <f>IF(M235=A235,VLOOKUP(A235,LATotals!$C$3:$O$500,8),0)</f>
        <v>#N/A</v>
      </c>
      <c r="O235" s="63" t="e">
        <f>IF(M235=A235,VLOOKUP(A235,LATotals!$C$3:$O$500,9),0)</f>
        <v>#N/A</v>
      </c>
      <c r="P235" s="63" t="e">
        <f>IF(M235=A235,VLOOKUP(A235,LATotals!$C$3:$O$500,10),0)</f>
        <v>#N/A</v>
      </c>
      <c r="Q235" s="33" t="e">
        <f t="shared" si="28"/>
        <v>#N/A</v>
      </c>
      <c r="R235" s="63" t="e">
        <f t="shared" si="29"/>
        <v>#N/A</v>
      </c>
      <c r="S235" s="31" t="e">
        <f t="shared" si="30"/>
        <v>#N/A</v>
      </c>
      <c r="T235" s="40" t="e">
        <f t="shared" si="31"/>
        <v>#N/A</v>
      </c>
      <c r="U235" t="e">
        <f t="shared" si="32"/>
        <v>#N/A</v>
      </c>
      <c r="V235" t="e">
        <f t="shared" si="33"/>
        <v>#N/A</v>
      </c>
      <c r="W235" s="63" t="e">
        <f>IF(M235=A235,VLOOKUP(A235,LATotals!$C$3:$O$500,12),0)</f>
        <v>#N/A</v>
      </c>
      <c r="X235" s="31" t="e">
        <f>IF(M235=A235,VLOOKUP(A235,LATotals!$C$3:$O$500,13),0)</f>
        <v>#N/A</v>
      </c>
      <c r="Y235" s="40" t="e">
        <f t="shared" si="34"/>
        <v>#N/A</v>
      </c>
    </row>
    <row r="236" spans="1:25" x14ac:dyDescent="0.2">
      <c r="A236" s="106"/>
      <c r="F236"/>
      <c r="G236" s="3"/>
      <c r="H236" s="2"/>
      <c r="I236" s="12"/>
      <c r="J236" s="5"/>
      <c r="K236" s="5"/>
      <c r="L236" s="56"/>
      <c r="M236" s="34" t="e">
        <f>VLOOKUP(A236,LATotals!$C$3:$O$500,1)</f>
        <v>#N/A</v>
      </c>
      <c r="N236" s="33" t="e">
        <f>IF(M236=A236,VLOOKUP(A236,LATotals!$C$3:$O$500,8),0)</f>
        <v>#N/A</v>
      </c>
      <c r="O236" s="63" t="e">
        <f>IF(M236=A236,VLOOKUP(A236,LATotals!$C$3:$O$500,9),0)</f>
        <v>#N/A</v>
      </c>
      <c r="P236" s="63" t="e">
        <f>IF(M236=A236,VLOOKUP(A236,LATotals!$C$3:$O$500,10),0)</f>
        <v>#N/A</v>
      </c>
      <c r="Q236" s="33" t="e">
        <f t="shared" si="28"/>
        <v>#N/A</v>
      </c>
      <c r="R236" s="63" t="e">
        <f t="shared" si="29"/>
        <v>#N/A</v>
      </c>
      <c r="S236" s="31" t="e">
        <f t="shared" si="30"/>
        <v>#N/A</v>
      </c>
      <c r="T236" s="40" t="e">
        <f t="shared" si="31"/>
        <v>#N/A</v>
      </c>
      <c r="U236" t="e">
        <f t="shared" si="32"/>
        <v>#N/A</v>
      </c>
      <c r="V236" t="e">
        <f t="shared" si="33"/>
        <v>#N/A</v>
      </c>
      <c r="W236" s="63" t="e">
        <f>IF(M236=A236,VLOOKUP(A236,LATotals!$C$3:$O$500,12),0)</f>
        <v>#N/A</v>
      </c>
      <c r="X236" s="31" t="e">
        <f>IF(M236=A236,VLOOKUP(A236,LATotals!$C$3:$O$500,13),0)</f>
        <v>#N/A</v>
      </c>
      <c r="Y236" s="40" t="e">
        <f t="shared" si="34"/>
        <v>#N/A</v>
      </c>
    </row>
    <row r="237" spans="1:25" x14ac:dyDescent="0.2">
      <c r="A237" s="106"/>
      <c r="F237"/>
      <c r="G237" s="3"/>
      <c r="H237" s="2"/>
      <c r="I237" s="12"/>
      <c r="J237" s="5"/>
      <c r="K237" s="5"/>
      <c r="L237" s="56"/>
      <c r="M237" s="34" t="e">
        <f>VLOOKUP(A237,LATotals!$C$3:$O$500,1)</f>
        <v>#N/A</v>
      </c>
      <c r="N237" s="33" t="e">
        <f>IF(M237=A237,VLOOKUP(A237,LATotals!$C$3:$O$500,8),0)</f>
        <v>#N/A</v>
      </c>
      <c r="O237" s="63" t="e">
        <f>IF(M237=A237,VLOOKUP(A237,LATotals!$C$3:$O$500,9),0)</f>
        <v>#N/A</v>
      </c>
      <c r="P237" s="63" t="e">
        <f>IF(M237=A237,VLOOKUP(A237,LATotals!$C$3:$O$500,10),0)</f>
        <v>#N/A</v>
      </c>
      <c r="Q237" s="33" t="e">
        <f t="shared" si="28"/>
        <v>#N/A</v>
      </c>
      <c r="R237" s="63" t="e">
        <f t="shared" si="29"/>
        <v>#N/A</v>
      </c>
      <c r="S237" s="31" t="e">
        <f t="shared" si="30"/>
        <v>#N/A</v>
      </c>
      <c r="T237" s="40" t="e">
        <f t="shared" si="31"/>
        <v>#N/A</v>
      </c>
      <c r="U237" t="e">
        <f t="shared" si="32"/>
        <v>#N/A</v>
      </c>
      <c r="V237" t="e">
        <f t="shared" si="33"/>
        <v>#N/A</v>
      </c>
      <c r="W237" s="63" t="e">
        <f>IF(M237=A237,VLOOKUP(A237,LATotals!$C$3:$O$500,12),0)</f>
        <v>#N/A</v>
      </c>
      <c r="X237" s="31" t="e">
        <f>IF(M237=A237,VLOOKUP(A237,LATotals!$C$3:$O$500,13),0)</f>
        <v>#N/A</v>
      </c>
      <c r="Y237" s="40" t="e">
        <f t="shared" si="34"/>
        <v>#N/A</v>
      </c>
    </row>
    <row r="238" spans="1:25" x14ac:dyDescent="0.2">
      <c r="A238" s="106"/>
      <c r="F238"/>
      <c r="G238" s="3"/>
      <c r="H238" s="2"/>
      <c r="I238" s="12"/>
      <c r="J238" s="5"/>
      <c r="K238" s="5"/>
      <c r="L238" s="56"/>
      <c r="M238" s="34" t="e">
        <f>VLOOKUP(A238,LATotals!$C$3:$O$500,1)</f>
        <v>#N/A</v>
      </c>
      <c r="N238" s="33" t="e">
        <f>IF(M238=A238,VLOOKUP(A238,LATotals!$C$3:$O$500,8),0)</f>
        <v>#N/A</v>
      </c>
      <c r="O238" s="63" t="e">
        <f>IF(M238=A238,VLOOKUP(A238,LATotals!$C$3:$O$500,9),0)</f>
        <v>#N/A</v>
      </c>
      <c r="P238" s="63" t="e">
        <f>IF(M238=A238,VLOOKUP(A238,LATotals!$C$3:$O$500,10),0)</f>
        <v>#N/A</v>
      </c>
      <c r="Q238" s="33" t="e">
        <f t="shared" si="28"/>
        <v>#N/A</v>
      </c>
      <c r="R238" s="63" t="e">
        <f t="shared" si="29"/>
        <v>#N/A</v>
      </c>
      <c r="S238" s="31" t="e">
        <f t="shared" si="30"/>
        <v>#N/A</v>
      </c>
      <c r="T238" s="40" t="e">
        <f t="shared" si="31"/>
        <v>#N/A</v>
      </c>
      <c r="U238" t="e">
        <f t="shared" si="32"/>
        <v>#N/A</v>
      </c>
      <c r="V238" t="e">
        <f t="shared" si="33"/>
        <v>#N/A</v>
      </c>
      <c r="W238" s="63" t="e">
        <f>IF(M238=A238,VLOOKUP(A238,LATotals!$C$3:$O$500,12),0)</f>
        <v>#N/A</v>
      </c>
      <c r="X238" s="31" t="e">
        <f>IF(M238=A238,VLOOKUP(A238,LATotals!$C$3:$O$500,13),0)</f>
        <v>#N/A</v>
      </c>
      <c r="Y238" s="40" t="e">
        <f t="shared" si="34"/>
        <v>#N/A</v>
      </c>
    </row>
    <row r="239" spans="1:25" x14ac:dyDescent="0.2">
      <c r="A239" s="106"/>
      <c r="F239"/>
      <c r="G239" s="3"/>
      <c r="H239" s="2"/>
      <c r="I239" s="12"/>
      <c r="J239" s="5"/>
      <c r="K239" s="5"/>
      <c r="L239" s="56"/>
      <c r="M239" s="34" t="e">
        <f>VLOOKUP(A239,LATotals!$C$3:$O$500,1)</f>
        <v>#N/A</v>
      </c>
      <c r="N239" s="33" t="e">
        <f>IF(M239=A239,VLOOKUP(A239,LATotals!$C$3:$O$500,8),0)</f>
        <v>#N/A</v>
      </c>
      <c r="O239" s="63" t="e">
        <f>IF(M239=A239,VLOOKUP(A239,LATotals!$C$3:$O$500,9),0)</f>
        <v>#N/A</v>
      </c>
      <c r="P239" s="63" t="e">
        <f>IF(M239=A239,VLOOKUP(A239,LATotals!$C$3:$O$500,10),0)</f>
        <v>#N/A</v>
      </c>
      <c r="Q239" s="33" t="e">
        <f t="shared" si="28"/>
        <v>#N/A</v>
      </c>
      <c r="R239" s="63" t="e">
        <f t="shared" si="29"/>
        <v>#N/A</v>
      </c>
      <c r="S239" s="31" t="e">
        <f t="shared" si="30"/>
        <v>#N/A</v>
      </c>
      <c r="T239" s="40" t="e">
        <f t="shared" si="31"/>
        <v>#N/A</v>
      </c>
      <c r="U239" t="e">
        <f t="shared" si="32"/>
        <v>#N/A</v>
      </c>
      <c r="V239" t="e">
        <f t="shared" si="33"/>
        <v>#N/A</v>
      </c>
      <c r="W239" s="63" t="e">
        <f>IF(M239=A239,VLOOKUP(A239,LATotals!$C$3:$O$500,12),0)</f>
        <v>#N/A</v>
      </c>
      <c r="X239" s="31" t="e">
        <f>IF(M239=A239,VLOOKUP(A239,LATotals!$C$3:$O$500,13),0)</f>
        <v>#N/A</v>
      </c>
      <c r="Y239" s="40" t="e">
        <f t="shared" si="34"/>
        <v>#N/A</v>
      </c>
    </row>
    <row r="240" spans="1:25" x14ac:dyDescent="0.2">
      <c r="A240" s="106"/>
      <c r="F240"/>
      <c r="G240" s="3"/>
      <c r="H240" s="2"/>
      <c r="I240" s="12"/>
      <c r="J240" s="5"/>
      <c r="K240" s="5"/>
      <c r="L240" s="56"/>
      <c r="M240" s="34" t="e">
        <f>VLOOKUP(A240,LATotals!$C$3:$O$500,1)</f>
        <v>#N/A</v>
      </c>
      <c r="N240" s="33" t="e">
        <f>IF(M240=A240,VLOOKUP(A240,LATotals!$C$3:$O$500,8),0)</f>
        <v>#N/A</v>
      </c>
      <c r="O240" s="63" t="e">
        <f>IF(M240=A240,VLOOKUP(A240,LATotals!$C$3:$O$500,9),0)</f>
        <v>#N/A</v>
      </c>
      <c r="P240" s="63" t="e">
        <f>IF(M240=A240,VLOOKUP(A240,LATotals!$C$3:$O$500,10),0)</f>
        <v>#N/A</v>
      </c>
      <c r="Q240" s="33" t="e">
        <f t="shared" si="28"/>
        <v>#N/A</v>
      </c>
      <c r="R240" s="63" t="e">
        <f t="shared" si="29"/>
        <v>#N/A</v>
      </c>
      <c r="S240" s="31" t="e">
        <f t="shared" si="30"/>
        <v>#N/A</v>
      </c>
      <c r="T240" s="40" t="e">
        <f t="shared" si="31"/>
        <v>#N/A</v>
      </c>
      <c r="U240" t="e">
        <f t="shared" si="32"/>
        <v>#N/A</v>
      </c>
      <c r="V240" t="e">
        <f t="shared" si="33"/>
        <v>#N/A</v>
      </c>
      <c r="W240" s="63" t="e">
        <f>IF(M240=A240,VLOOKUP(A240,LATotals!$C$3:$O$500,12),0)</f>
        <v>#N/A</v>
      </c>
      <c r="X240" s="31" t="e">
        <f>IF(M240=A240,VLOOKUP(A240,LATotals!$C$3:$O$500,13),0)</f>
        <v>#N/A</v>
      </c>
      <c r="Y240" s="40" t="e">
        <f t="shared" si="34"/>
        <v>#N/A</v>
      </c>
    </row>
    <row r="241" spans="1:25" x14ac:dyDescent="0.2">
      <c r="A241" s="106"/>
      <c r="F241"/>
      <c r="G241" s="3"/>
      <c r="H241" s="2"/>
      <c r="I241" s="12"/>
      <c r="J241" s="5"/>
      <c r="K241" s="5"/>
      <c r="L241" s="56"/>
      <c r="M241" s="34" t="e">
        <f>VLOOKUP(A241,LATotals!$C$3:$O$500,1)</f>
        <v>#N/A</v>
      </c>
      <c r="N241" s="33" t="e">
        <f>IF(M241=A241,VLOOKUP(A241,LATotals!$C$3:$O$500,8),0)</f>
        <v>#N/A</v>
      </c>
      <c r="O241" s="63" t="e">
        <f>IF(M241=A241,VLOOKUP(A241,LATotals!$C$3:$O$500,9),0)</f>
        <v>#N/A</v>
      </c>
      <c r="P241" s="63" t="e">
        <f>IF(M241=A241,VLOOKUP(A241,LATotals!$C$3:$O$500,10),0)</f>
        <v>#N/A</v>
      </c>
      <c r="Q241" s="33" t="e">
        <f t="shared" si="28"/>
        <v>#N/A</v>
      </c>
      <c r="R241" s="63" t="e">
        <f t="shared" si="29"/>
        <v>#N/A</v>
      </c>
      <c r="S241" s="31" t="e">
        <f t="shared" si="30"/>
        <v>#N/A</v>
      </c>
      <c r="T241" s="40" t="e">
        <f t="shared" si="31"/>
        <v>#N/A</v>
      </c>
      <c r="U241" t="e">
        <f t="shared" si="32"/>
        <v>#N/A</v>
      </c>
      <c r="V241" t="e">
        <f t="shared" si="33"/>
        <v>#N/A</v>
      </c>
      <c r="W241" s="63" t="e">
        <f>IF(M241=A241,VLOOKUP(A241,LATotals!$C$3:$O$500,12),0)</f>
        <v>#N/A</v>
      </c>
      <c r="X241" s="31" t="e">
        <f>IF(M241=A241,VLOOKUP(A241,LATotals!$C$3:$O$500,13),0)</f>
        <v>#N/A</v>
      </c>
      <c r="Y241" s="40" t="e">
        <f t="shared" si="34"/>
        <v>#N/A</v>
      </c>
    </row>
    <row r="242" spans="1:25" x14ac:dyDescent="0.2">
      <c r="A242" s="106"/>
      <c r="F242"/>
      <c r="G242" s="3"/>
      <c r="H242" s="2"/>
      <c r="I242" s="12"/>
      <c r="J242" s="5"/>
      <c r="K242" s="5"/>
      <c r="L242" s="56"/>
      <c r="M242" s="34" t="e">
        <f>VLOOKUP(A242,LATotals!$C$3:$O$500,1)</f>
        <v>#N/A</v>
      </c>
      <c r="N242" s="33" t="e">
        <f>IF(M242=A242,VLOOKUP(A242,LATotals!$C$3:$O$500,8),0)</f>
        <v>#N/A</v>
      </c>
      <c r="O242" s="63" t="e">
        <f>IF(M242=A242,VLOOKUP(A242,LATotals!$C$3:$O$500,9),0)</f>
        <v>#N/A</v>
      </c>
      <c r="P242" s="63" t="e">
        <f>IF(M242=A242,VLOOKUP(A242,LATotals!$C$3:$O$500,10),0)</f>
        <v>#N/A</v>
      </c>
      <c r="Q242" s="33" t="e">
        <f t="shared" si="28"/>
        <v>#N/A</v>
      </c>
      <c r="R242" s="63" t="e">
        <f t="shared" si="29"/>
        <v>#N/A</v>
      </c>
      <c r="S242" s="31" t="e">
        <f t="shared" si="30"/>
        <v>#N/A</v>
      </c>
      <c r="T242" s="40" t="e">
        <f t="shared" si="31"/>
        <v>#N/A</v>
      </c>
      <c r="U242" t="e">
        <f t="shared" si="32"/>
        <v>#N/A</v>
      </c>
      <c r="V242" t="e">
        <f t="shared" si="33"/>
        <v>#N/A</v>
      </c>
      <c r="W242" s="63" t="e">
        <f>IF(M242=A242,VLOOKUP(A242,LATotals!$C$3:$O$500,12),0)</f>
        <v>#N/A</v>
      </c>
      <c r="X242" s="31" t="e">
        <f>IF(M242=A242,VLOOKUP(A242,LATotals!$C$3:$O$500,13),0)</f>
        <v>#N/A</v>
      </c>
      <c r="Y242" s="40" t="e">
        <f t="shared" si="34"/>
        <v>#N/A</v>
      </c>
    </row>
    <row r="243" spans="1:25" x14ac:dyDescent="0.2">
      <c r="A243" s="106"/>
      <c r="F243"/>
      <c r="G243" s="3"/>
      <c r="H243" s="2"/>
      <c r="I243" s="12"/>
      <c r="J243" s="5"/>
      <c r="K243" s="5"/>
      <c r="L243" s="56"/>
      <c r="M243" s="34" t="e">
        <f>VLOOKUP(A243,LATotals!$C$3:$O$500,1)</f>
        <v>#N/A</v>
      </c>
      <c r="N243" s="33" t="e">
        <f>IF(M243=A243,VLOOKUP(A243,LATotals!$C$3:$O$500,8),0)</f>
        <v>#N/A</v>
      </c>
      <c r="O243" s="63" t="e">
        <f>IF(M243=A243,VLOOKUP(A243,LATotals!$C$3:$O$500,9),0)</f>
        <v>#N/A</v>
      </c>
      <c r="P243" s="63" t="e">
        <f>IF(M243=A243,VLOOKUP(A243,LATotals!$C$3:$O$500,10),0)</f>
        <v>#N/A</v>
      </c>
      <c r="Q243" s="33" t="e">
        <f t="shared" si="28"/>
        <v>#N/A</v>
      </c>
      <c r="R243" s="63" t="e">
        <f t="shared" si="29"/>
        <v>#N/A</v>
      </c>
      <c r="S243" s="31" t="e">
        <f t="shared" si="30"/>
        <v>#N/A</v>
      </c>
      <c r="T243" s="40" t="e">
        <f t="shared" si="31"/>
        <v>#N/A</v>
      </c>
      <c r="U243" t="e">
        <f t="shared" si="32"/>
        <v>#N/A</v>
      </c>
      <c r="V243" t="e">
        <f t="shared" si="33"/>
        <v>#N/A</v>
      </c>
      <c r="W243" s="63" t="e">
        <f>IF(M243=A243,VLOOKUP(A243,LATotals!$C$3:$O$500,12),0)</f>
        <v>#N/A</v>
      </c>
      <c r="X243" s="31" t="e">
        <f>IF(M243=A243,VLOOKUP(A243,LATotals!$C$3:$O$500,13),0)</f>
        <v>#N/A</v>
      </c>
      <c r="Y243" s="40" t="e">
        <f t="shared" si="34"/>
        <v>#N/A</v>
      </c>
    </row>
    <row r="244" spans="1:25" x14ac:dyDescent="0.2">
      <c r="A244" s="106"/>
      <c r="F244"/>
      <c r="G244" s="3"/>
      <c r="H244" s="2"/>
      <c r="I244" s="12"/>
      <c r="J244" s="5"/>
      <c r="K244" s="5"/>
      <c r="L244" s="56"/>
      <c r="M244" s="34" t="e">
        <f>VLOOKUP(A244,LATotals!$C$3:$O$500,1)</f>
        <v>#N/A</v>
      </c>
      <c r="N244" s="33" t="e">
        <f>IF(M244=A244,VLOOKUP(A244,LATotals!$C$3:$O$500,8),0)</f>
        <v>#N/A</v>
      </c>
      <c r="O244" s="63" t="e">
        <f>IF(M244=A244,VLOOKUP(A244,LATotals!$C$3:$O$500,9),0)</f>
        <v>#N/A</v>
      </c>
      <c r="P244" s="63" t="e">
        <f>IF(M244=A244,VLOOKUP(A244,LATotals!$C$3:$O$500,10),0)</f>
        <v>#N/A</v>
      </c>
      <c r="Q244" s="33" t="e">
        <f t="shared" si="28"/>
        <v>#N/A</v>
      </c>
      <c r="R244" s="63" t="e">
        <f t="shared" si="29"/>
        <v>#N/A</v>
      </c>
      <c r="S244" s="31" t="e">
        <f t="shared" si="30"/>
        <v>#N/A</v>
      </c>
      <c r="T244" s="40" t="e">
        <f t="shared" si="31"/>
        <v>#N/A</v>
      </c>
      <c r="U244" t="e">
        <f t="shared" si="32"/>
        <v>#N/A</v>
      </c>
      <c r="V244" t="e">
        <f t="shared" si="33"/>
        <v>#N/A</v>
      </c>
      <c r="W244" s="63" t="e">
        <f>IF(M244=A244,VLOOKUP(A244,LATotals!$C$3:$O$500,12),0)</f>
        <v>#N/A</v>
      </c>
      <c r="X244" s="31" t="e">
        <f>IF(M244=A244,VLOOKUP(A244,LATotals!$C$3:$O$500,13),0)</f>
        <v>#N/A</v>
      </c>
      <c r="Y244" s="40" t="e">
        <f t="shared" si="34"/>
        <v>#N/A</v>
      </c>
    </row>
    <row r="245" spans="1:25" x14ac:dyDescent="0.2">
      <c r="A245" s="106"/>
      <c r="F245"/>
      <c r="G245" s="3"/>
      <c r="H245" s="2"/>
      <c r="I245" s="12"/>
      <c r="J245" s="5"/>
      <c r="K245" s="5"/>
      <c r="L245" s="56"/>
      <c r="M245" s="34" t="e">
        <f>VLOOKUP(A245,LATotals!$C$3:$O$500,1)</f>
        <v>#N/A</v>
      </c>
      <c r="N245" s="33" t="e">
        <f>IF(M245=A245,VLOOKUP(A245,LATotals!$C$3:$O$500,8),0)</f>
        <v>#N/A</v>
      </c>
      <c r="O245" s="63" t="e">
        <f>IF(M245=A245,VLOOKUP(A245,LATotals!$C$3:$O$500,9),0)</f>
        <v>#N/A</v>
      </c>
      <c r="P245" s="63" t="e">
        <f>IF(M245=A245,VLOOKUP(A245,LATotals!$C$3:$O$500,10),0)</f>
        <v>#N/A</v>
      </c>
      <c r="Q245" s="33" t="e">
        <f t="shared" si="28"/>
        <v>#N/A</v>
      </c>
      <c r="R245" s="63" t="e">
        <f t="shared" si="29"/>
        <v>#N/A</v>
      </c>
      <c r="S245" s="31" t="e">
        <f t="shared" si="30"/>
        <v>#N/A</v>
      </c>
      <c r="T245" s="40" t="e">
        <f t="shared" si="31"/>
        <v>#N/A</v>
      </c>
      <c r="U245" t="e">
        <f t="shared" si="32"/>
        <v>#N/A</v>
      </c>
      <c r="V245" t="e">
        <f t="shared" si="33"/>
        <v>#N/A</v>
      </c>
      <c r="W245" s="63" t="e">
        <f>IF(M245=A245,VLOOKUP(A245,LATotals!$C$3:$O$500,12),0)</f>
        <v>#N/A</v>
      </c>
      <c r="X245" s="31" t="e">
        <f>IF(M245=A245,VLOOKUP(A245,LATotals!$C$3:$O$500,13),0)</f>
        <v>#N/A</v>
      </c>
      <c r="Y245" s="40" t="e">
        <f t="shared" si="34"/>
        <v>#N/A</v>
      </c>
    </row>
    <row r="246" spans="1:25" x14ac:dyDescent="0.2">
      <c r="A246" s="106"/>
      <c r="F246"/>
      <c r="G246" s="3"/>
      <c r="H246" s="2"/>
      <c r="I246" s="12"/>
      <c r="J246" s="5"/>
      <c r="K246" s="5"/>
      <c r="L246" s="56"/>
      <c r="M246" s="34" t="e">
        <f>VLOOKUP(A246,LATotals!$C$3:$O$500,1)</f>
        <v>#N/A</v>
      </c>
      <c r="N246" s="33" t="e">
        <f>IF(M246=A246,VLOOKUP(A246,LATotals!$C$3:$O$500,8),0)</f>
        <v>#N/A</v>
      </c>
      <c r="O246" s="63" t="e">
        <f>IF(M246=A246,VLOOKUP(A246,LATotals!$C$3:$O$500,9),0)</f>
        <v>#N/A</v>
      </c>
      <c r="P246" s="63" t="e">
        <f>IF(M246=A246,VLOOKUP(A246,LATotals!$C$3:$O$500,10),0)</f>
        <v>#N/A</v>
      </c>
      <c r="Q246" s="33" t="e">
        <f t="shared" si="28"/>
        <v>#N/A</v>
      </c>
      <c r="R246" s="63" t="e">
        <f t="shared" si="29"/>
        <v>#N/A</v>
      </c>
      <c r="S246" s="31" t="e">
        <f t="shared" si="30"/>
        <v>#N/A</v>
      </c>
      <c r="T246" s="40" t="e">
        <f t="shared" si="31"/>
        <v>#N/A</v>
      </c>
      <c r="U246" t="e">
        <f t="shared" si="32"/>
        <v>#N/A</v>
      </c>
      <c r="V246" t="e">
        <f t="shared" si="33"/>
        <v>#N/A</v>
      </c>
      <c r="W246" s="63" t="e">
        <f>IF(M246=A246,VLOOKUP(A246,LATotals!$C$3:$O$500,12),0)</f>
        <v>#N/A</v>
      </c>
      <c r="X246" s="31" t="e">
        <f>IF(M246=A246,VLOOKUP(A246,LATotals!$C$3:$O$500,13),0)</f>
        <v>#N/A</v>
      </c>
      <c r="Y246" s="40" t="e">
        <f t="shared" si="34"/>
        <v>#N/A</v>
      </c>
    </row>
    <row r="247" spans="1:25" x14ac:dyDescent="0.2">
      <c r="A247" s="106"/>
      <c r="F247"/>
      <c r="G247" s="3"/>
      <c r="H247" s="2"/>
      <c r="I247" s="12"/>
      <c r="J247" s="5"/>
      <c r="K247" s="5"/>
      <c r="L247" s="56"/>
      <c r="M247" s="34" t="e">
        <f>VLOOKUP(A247,LATotals!$C$3:$O$500,1)</f>
        <v>#N/A</v>
      </c>
      <c r="N247" s="33" t="e">
        <f>IF(M247=A247,VLOOKUP(A247,LATotals!$C$3:$O$500,8),0)</f>
        <v>#N/A</v>
      </c>
      <c r="O247" s="63" t="e">
        <f>IF(M247=A247,VLOOKUP(A247,LATotals!$C$3:$O$500,9),0)</f>
        <v>#N/A</v>
      </c>
      <c r="P247" s="63" t="e">
        <f>IF(M247=A247,VLOOKUP(A247,LATotals!$C$3:$O$500,10),0)</f>
        <v>#N/A</v>
      </c>
      <c r="Q247" s="33" t="e">
        <f t="shared" si="28"/>
        <v>#N/A</v>
      </c>
      <c r="R247" s="63" t="e">
        <f t="shared" si="29"/>
        <v>#N/A</v>
      </c>
      <c r="S247" s="31" t="e">
        <f t="shared" si="30"/>
        <v>#N/A</v>
      </c>
      <c r="T247" s="40" t="e">
        <f t="shared" si="31"/>
        <v>#N/A</v>
      </c>
      <c r="U247" t="e">
        <f t="shared" si="32"/>
        <v>#N/A</v>
      </c>
      <c r="V247" t="e">
        <f t="shared" si="33"/>
        <v>#N/A</v>
      </c>
      <c r="W247" s="63" t="e">
        <f>IF(M247=A247,VLOOKUP(A247,LATotals!$C$3:$O$500,12),0)</f>
        <v>#N/A</v>
      </c>
      <c r="X247" s="31" t="e">
        <f>IF(M247=A247,VLOOKUP(A247,LATotals!$C$3:$O$500,13),0)</f>
        <v>#N/A</v>
      </c>
      <c r="Y247" s="40" t="e">
        <f t="shared" si="34"/>
        <v>#N/A</v>
      </c>
    </row>
    <row r="248" spans="1:25" x14ac:dyDescent="0.2">
      <c r="A248" s="106"/>
      <c r="F248"/>
      <c r="G248" s="3"/>
      <c r="H248" s="2"/>
      <c r="I248" s="12"/>
      <c r="J248" s="5"/>
      <c r="K248" s="5"/>
      <c r="L248" s="56"/>
      <c r="M248" s="34" t="e">
        <f>VLOOKUP(A248,LATotals!$C$3:$O$500,1)</f>
        <v>#N/A</v>
      </c>
      <c r="N248" s="33" t="e">
        <f>IF(M248=A248,VLOOKUP(A248,LATotals!$C$3:$O$500,8),0)</f>
        <v>#N/A</v>
      </c>
      <c r="O248" s="63" t="e">
        <f>IF(M248=A248,VLOOKUP(A248,LATotals!$C$3:$O$500,9),0)</f>
        <v>#N/A</v>
      </c>
      <c r="P248" s="63" t="e">
        <f>IF(M248=A248,VLOOKUP(A248,LATotals!$C$3:$O$500,10),0)</f>
        <v>#N/A</v>
      </c>
      <c r="Q248" s="33" t="e">
        <f t="shared" si="28"/>
        <v>#N/A</v>
      </c>
      <c r="R248" s="63" t="e">
        <f t="shared" si="29"/>
        <v>#N/A</v>
      </c>
      <c r="S248" s="31" t="e">
        <f t="shared" si="30"/>
        <v>#N/A</v>
      </c>
      <c r="T248" s="40" t="e">
        <f t="shared" si="31"/>
        <v>#N/A</v>
      </c>
      <c r="U248" t="e">
        <f t="shared" si="32"/>
        <v>#N/A</v>
      </c>
      <c r="V248" t="e">
        <f t="shared" si="33"/>
        <v>#N/A</v>
      </c>
      <c r="W248" s="63" t="e">
        <f>IF(M248=A248,VLOOKUP(A248,LATotals!$C$3:$O$500,12),0)</f>
        <v>#N/A</v>
      </c>
      <c r="X248" s="31" t="e">
        <f>IF(M248=A248,VLOOKUP(A248,LATotals!$C$3:$O$500,13),0)</f>
        <v>#N/A</v>
      </c>
      <c r="Y248" s="40" t="e">
        <f t="shared" si="34"/>
        <v>#N/A</v>
      </c>
    </row>
    <row r="249" spans="1:25" x14ac:dyDescent="0.2">
      <c r="A249" s="106"/>
      <c r="F249"/>
      <c r="G249" s="3"/>
      <c r="H249" s="2"/>
      <c r="I249" s="12"/>
      <c r="J249" s="5"/>
      <c r="K249" s="5"/>
      <c r="L249" s="56"/>
      <c r="M249" s="34" t="e">
        <f>VLOOKUP(A249,LATotals!$C$3:$O$500,1)</f>
        <v>#N/A</v>
      </c>
      <c r="N249" s="33" t="e">
        <f>IF(M249=A249,VLOOKUP(A249,LATotals!$C$3:$O$500,8),0)</f>
        <v>#N/A</v>
      </c>
      <c r="O249" s="63" t="e">
        <f>IF(M249=A249,VLOOKUP(A249,LATotals!$C$3:$O$500,9),0)</f>
        <v>#N/A</v>
      </c>
      <c r="P249" s="63" t="e">
        <f>IF(M249=A249,VLOOKUP(A249,LATotals!$C$3:$O$500,10),0)</f>
        <v>#N/A</v>
      </c>
      <c r="Q249" s="33" t="e">
        <f t="shared" si="28"/>
        <v>#N/A</v>
      </c>
      <c r="R249" s="63" t="e">
        <f t="shared" si="29"/>
        <v>#N/A</v>
      </c>
      <c r="S249" s="31" t="e">
        <f t="shared" si="30"/>
        <v>#N/A</v>
      </c>
      <c r="T249" s="40" t="e">
        <f t="shared" si="31"/>
        <v>#N/A</v>
      </c>
      <c r="U249" t="e">
        <f t="shared" si="32"/>
        <v>#N/A</v>
      </c>
      <c r="V249" t="e">
        <f t="shared" si="33"/>
        <v>#N/A</v>
      </c>
      <c r="W249" s="63" t="e">
        <f>IF(M249=A249,VLOOKUP(A249,LATotals!$C$3:$O$500,12),0)</f>
        <v>#N/A</v>
      </c>
      <c r="X249" s="31" t="e">
        <f>IF(M249=A249,VLOOKUP(A249,LATotals!$C$3:$O$500,13),0)</f>
        <v>#N/A</v>
      </c>
      <c r="Y249" s="40" t="e">
        <f t="shared" si="34"/>
        <v>#N/A</v>
      </c>
    </row>
    <row r="250" spans="1:25" x14ac:dyDescent="0.2">
      <c r="A250" s="106"/>
      <c r="F250"/>
      <c r="G250" s="3"/>
      <c r="H250" s="2"/>
      <c r="I250" s="12"/>
      <c r="J250" s="5"/>
      <c r="K250" s="5"/>
      <c r="L250" s="56"/>
      <c r="M250" s="34" t="e">
        <f>VLOOKUP(A250,LATotals!$C$3:$O$500,1)</f>
        <v>#N/A</v>
      </c>
      <c r="N250" s="33" t="e">
        <f>IF(M250=A250,VLOOKUP(A250,LATotals!$C$3:$O$500,8),0)</f>
        <v>#N/A</v>
      </c>
      <c r="O250" s="63" t="e">
        <f>IF(M250=A250,VLOOKUP(A250,LATotals!$C$3:$O$500,9),0)</f>
        <v>#N/A</v>
      </c>
      <c r="P250" s="63" t="e">
        <f>IF(M250=A250,VLOOKUP(A250,LATotals!$C$3:$O$500,10),0)</f>
        <v>#N/A</v>
      </c>
      <c r="Q250" s="33" t="e">
        <f t="shared" si="28"/>
        <v>#N/A</v>
      </c>
      <c r="R250" s="63" t="e">
        <f t="shared" si="29"/>
        <v>#N/A</v>
      </c>
      <c r="S250" s="31" t="e">
        <f t="shared" si="30"/>
        <v>#N/A</v>
      </c>
      <c r="T250" s="40" t="e">
        <f t="shared" si="31"/>
        <v>#N/A</v>
      </c>
      <c r="U250" t="e">
        <f t="shared" si="32"/>
        <v>#N/A</v>
      </c>
      <c r="V250" t="e">
        <f t="shared" si="33"/>
        <v>#N/A</v>
      </c>
      <c r="W250" s="63" t="e">
        <f>IF(M250=A250,VLOOKUP(A250,LATotals!$C$3:$O$500,12),0)</f>
        <v>#N/A</v>
      </c>
      <c r="X250" s="31" t="e">
        <f>IF(M250=A250,VLOOKUP(A250,LATotals!$C$3:$O$500,13),0)</f>
        <v>#N/A</v>
      </c>
      <c r="Y250" s="40" t="e">
        <f t="shared" si="34"/>
        <v>#N/A</v>
      </c>
    </row>
    <row r="251" spans="1:25" x14ac:dyDescent="0.2">
      <c r="A251" s="106"/>
      <c r="F251"/>
      <c r="G251" s="3"/>
      <c r="H251" s="2"/>
      <c r="I251" s="12"/>
      <c r="J251" s="5"/>
      <c r="K251" s="5"/>
      <c r="L251" s="56"/>
      <c r="M251" s="34" t="e">
        <f>VLOOKUP(A251,LATotals!$C$3:$O$500,1)</f>
        <v>#N/A</v>
      </c>
      <c r="N251" s="33" t="e">
        <f>IF(M251=A251,VLOOKUP(A251,LATotals!$C$3:$O$500,8),0)</f>
        <v>#N/A</v>
      </c>
      <c r="O251" s="63" t="e">
        <f>IF(M251=A251,VLOOKUP(A251,LATotals!$C$3:$O$500,9),0)</f>
        <v>#N/A</v>
      </c>
      <c r="P251" s="63" t="e">
        <f>IF(M251=A251,VLOOKUP(A251,LATotals!$C$3:$O$500,10),0)</f>
        <v>#N/A</v>
      </c>
      <c r="Q251" s="33" t="e">
        <f t="shared" si="28"/>
        <v>#N/A</v>
      </c>
      <c r="R251" s="63" t="e">
        <f t="shared" si="29"/>
        <v>#N/A</v>
      </c>
      <c r="S251" s="31" t="e">
        <f t="shared" si="30"/>
        <v>#N/A</v>
      </c>
      <c r="T251" s="40" t="e">
        <f t="shared" si="31"/>
        <v>#N/A</v>
      </c>
      <c r="U251" t="e">
        <f t="shared" si="32"/>
        <v>#N/A</v>
      </c>
      <c r="V251" t="e">
        <f t="shared" si="33"/>
        <v>#N/A</v>
      </c>
      <c r="W251" s="63" t="e">
        <f>IF(M251=A251,VLOOKUP(A251,LATotals!$C$3:$O$500,12),0)</f>
        <v>#N/A</v>
      </c>
      <c r="X251" s="31" t="e">
        <f>IF(M251=A251,VLOOKUP(A251,LATotals!$C$3:$O$500,13),0)</f>
        <v>#N/A</v>
      </c>
      <c r="Y251" s="40" t="e">
        <f t="shared" si="34"/>
        <v>#N/A</v>
      </c>
    </row>
    <row r="252" spans="1:25" x14ac:dyDescent="0.2">
      <c r="A252" s="106"/>
      <c r="F252"/>
      <c r="G252" s="3"/>
      <c r="H252" s="2"/>
      <c r="I252" s="12"/>
      <c r="J252" s="5"/>
      <c r="K252" s="5"/>
      <c r="L252" s="56"/>
      <c r="M252" s="34" t="e">
        <f>VLOOKUP(A252,LATotals!$C$3:$O$500,1)</f>
        <v>#N/A</v>
      </c>
      <c r="N252" s="33" t="e">
        <f>IF(M252=A252,VLOOKUP(A252,LATotals!$C$3:$O$500,8),0)</f>
        <v>#N/A</v>
      </c>
      <c r="O252" s="63" t="e">
        <f>IF(M252=A252,VLOOKUP(A252,LATotals!$C$3:$O$500,9),0)</f>
        <v>#N/A</v>
      </c>
      <c r="P252" s="63" t="e">
        <f>IF(M252=A252,VLOOKUP(A252,LATotals!$C$3:$O$500,10),0)</f>
        <v>#N/A</v>
      </c>
      <c r="Q252" s="33" t="e">
        <f t="shared" si="28"/>
        <v>#N/A</v>
      </c>
      <c r="R252" s="63" t="e">
        <f t="shared" si="29"/>
        <v>#N/A</v>
      </c>
      <c r="S252" s="31" t="e">
        <f t="shared" si="30"/>
        <v>#N/A</v>
      </c>
      <c r="T252" s="40" t="e">
        <f t="shared" si="31"/>
        <v>#N/A</v>
      </c>
      <c r="U252" t="e">
        <f t="shared" si="32"/>
        <v>#N/A</v>
      </c>
      <c r="V252" t="e">
        <f t="shared" si="33"/>
        <v>#N/A</v>
      </c>
      <c r="W252" s="63" t="e">
        <f>IF(M252=A252,VLOOKUP(A252,LATotals!$C$3:$O$500,12),0)</f>
        <v>#N/A</v>
      </c>
      <c r="X252" s="31" t="e">
        <f>IF(M252=A252,VLOOKUP(A252,LATotals!$C$3:$O$500,13),0)</f>
        <v>#N/A</v>
      </c>
      <c r="Y252" s="40" t="e">
        <f t="shared" si="34"/>
        <v>#N/A</v>
      </c>
    </row>
    <row r="253" spans="1:25" x14ac:dyDescent="0.2">
      <c r="A253" s="106"/>
      <c r="F253"/>
      <c r="G253" s="3"/>
      <c r="H253" s="2"/>
      <c r="I253" s="12"/>
      <c r="J253" s="5"/>
      <c r="K253" s="5"/>
      <c r="L253" s="56"/>
      <c r="M253" s="34" t="e">
        <f>VLOOKUP(A253,LATotals!$C$3:$O$500,1)</f>
        <v>#N/A</v>
      </c>
      <c r="N253" s="33" t="e">
        <f>IF(M253=A253,VLOOKUP(A253,LATotals!$C$3:$O$500,8),0)</f>
        <v>#N/A</v>
      </c>
      <c r="O253" s="63" t="e">
        <f>IF(M253=A253,VLOOKUP(A253,LATotals!$C$3:$O$500,9),0)</f>
        <v>#N/A</v>
      </c>
      <c r="P253" s="63" t="e">
        <f>IF(M253=A253,VLOOKUP(A253,LATotals!$C$3:$O$500,10),0)</f>
        <v>#N/A</v>
      </c>
      <c r="Q253" s="33" t="e">
        <f t="shared" si="28"/>
        <v>#N/A</v>
      </c>
      <c r="R253" s="63" t="e">
        <f t="shared" si="29"/>
        <v>#N/A</v>
      </c>
      <c r="S253" s="31" t="e">
        <f t="shared" si="30"/>
        <v>#N/A</v>
      </c>
      <c r="T253" s="40" t="e">
        <f t="shared" si="31"/>
        <v>#N/A</v>
      </c>
      <c r="U253" t="e">
        <f t="shared" si="32"/>
        <v>#N/A</v>
      </c>
      <c r="V253" t="e">
        <f t="shared" si="33"/>
        <v>#N/A</v>
      </c>
      <c r="W253" s="63" t="e">
        <f>IF(M253=A253,VLOOKUP(A253,LATotals!$C$3:$O$500,12),0)</f>
        <v>#N/A</v>
      </c>
      <c r="X253" s="31" t="e">
        <f>IF(M253=A253,VLOOKUP(A253,LATotals!$C$3:$O$500,13),0)</f>
        <v>#N/A</v>
      </c>
      <c r="Y253" s="40" t="e">
        <f t="shared" si="34"/>
        <v>#N/A</v>
      </c>
    </row>
    <row r="254" spans="1:25" x14ac:dyDescent="0.2">
      <c r="A254" s="106"/>
      <c r="F254"/>
      <c r="G254" s="3"/>
      <c r="H254" s="2"/>
      <c r="I254" s="12"/>
      <c r="J254" s="5"/>
      <c r="K254" s="5"/>
      <c r="L254" s="56"/>
      <c r="M254" s="34" t="e">
        <f>VLOOKUP(A254,LATotals!$C$3:$O$500,1)</f>
        <v>#N/A</v>
      </c>
      <c r="N254" s="33" t="e">
        <f>IF(M254=A254,VLOOKUP(A254,LATotals!$C$3:$O$500,8),0)</f>
        <v>#N/A</v>
      </c>
      <c r="O254" s="63" t="e">
        <f>IF(M254=A254,VLOOKUP(A254,LATotals!$C$3:$O$500,9),0)</f>
        <v>#N/A</v>
      </c>
      <c r="P254" s="63" t="e">
        <f>IF(M254=A254,VLOOKUP(A254,LATotals!$C$3:$O$500,10),0)</f>
        <v>#N/A</v>
      </c>
      <c r="Q254" s="33" t="e">
        <f t="shared" si="28"/>
        <v>#N/A</v>
      </c>
      <c r="R254" s="63" t="e">
        <f t="shared" si="29"/>
        <v>#N/A</v>
      </c>
      <c r="S254" s="31" t="e">
        <f t="shared" si="30"/>
        <v>#N/A</v>
      </c>
      <c r="T254" s="40" t="e">
        <f t="shared" si="31"/>
        <v>#N/A</v>
      </c>
      <c r="U254" t="e">
        <f t="shared" si="32"/>
        <v>#N/A</v>
      </c>
      <c r="V254" t="e">
        <f t="shared" si="33"/>
        <v>#N/A</v>
      </c>
      <c r="W254" s="63" t="e">
        <f>IF(M254=A254,VLOOKUP(A254,LATotals!$C$3:$O$500,12),0)</f>
        <v>#N/A</v>
      </c>
      <c r="X254" s="31" t="e">
        <f>IF(M254=A254,VLOOKUP(A254,LATotals!$C$3:$O$500,13),0)</f>
        <v>#N/A</v>
      </c>
      <c r="Y254" s="40" t="e">
        <f t="shared" si="34"/>
        <v>#N/A</v>
      </c>
    </row>
    <row r="255" spans="1:25" x14ac:dyDescent="0.2">
      <c r="A255" s="106"/>
      <c r="F255"/>
      <c r="G255" s="3"/>
      <c r="H255" s="2"/>
      <c r="I255" s="12"/>
      <c r="J255" s="5"/>
      <c r="K255" s="5"/>
      <c r="L255" s="56"/>
      <c r="M255" s="34" t="e">
        <f>VLOOKUP(A255,LATotals!$C$3:$O$500,1)</f>
        <v>#N/A</v>
      </c>
      <c r="N255" s="33" t="e">
        <f>IF(M255=A255,VLOOKUP(A255,LATotals!$C$3:$O$500,8),0)</f>
        <v>#N/A</v>
      </c>
      <c r="O255" s="63" t="e">
        <f>IF(M255=A255,VLOOKUP(A255,LATotals!$C$3:$O$500,9),0)</f>
        <v>#N/A</v>
      </c>
      <c r="P255" s="63" t="e">
        <f>IF(M255=A255,VLOOKUP(A255,LATotals!$C$3:$O$500,10),0)</f>
        <v>#N/A</v>
      </c>
      <c r="Q255" s="33" t="e">
        <f t="shared" si="28"/>
        <v>#N/A</v>
      </c>
      <c r="R255" s="63" t="e">
        <f t="shared" si="29"/>
        <v>#N/A</v>
      </c>
      <c r="S255" s="31" t="e">
        <f t="shared" si="30"/>
        <v>#N/A</v>
      </c>
      <c r="T255" s="40" t="e">
        <f t="shared" si="31"/>
        <v>#N/A</v>
      </c>
      <c r="U255" t="e">
        <f t="shared" si="32"/>
        <v>#N/A</v>
      </c>
      <c r="V255" t="e">
        <f t="shared" si="33"/>
        <v>#N/A</v>
      </c>
      <c r="W255" s="63" t="e">
        <f>IF(M255=A255,VLOOKUP(A255,LATotals!$C$3:$O$500,12),0)</f>
        <v>#N/A</v>
      </c>
      <c r="X255" s="31" t="e">
        <f>IF(M255=A255,VLOOKUP(A255,LATotals!$C$3:$O$500,13),0)</f>
        <v>#N/A</v>
      </c>
      <c r="Y255" s="40" t="e">
        <f t="shared" si="34"/>
        <v>#N/A</v>
      </c>
    </row>
    <row r="256" spans="1:25" x14ac:dyDescent="0.2">
      <c r="A256" s="106"/>
      <c r="F256"/>
      <c r="G256" s="3"/>
      <c r="H256" s="2"/>
      <c r="I256" s="12"/>
      <c r="J256" s="5"/>
      <c r="K256" s="5"/>
      <c r="L256" s="56"/>
      <c r="M256" s="34" t="e">
        <f>VLOOKUP(A256,LATotals!$C$3:$O$500,1)</f>
        <v>#N/A</v>
      </c>
      <c r="N256" s="33" t="e">
        <f>IF(M256=A256,VLOOKUP(A256,LATotals!$C$3:$O$500,8),0)</f>
        <v>#N/A</v>
      </c>
      <c r="O256" s="63" t="e">
        <f>IF(M256=A256,VLOOKUP(A256,LATotals!$C$3:$O$500,9),0)</f>
        <v>#N/A</v>
      </c>
      <c r="P256" s="63" t="e">
        <f>IF(M256=A256,VLOOKUP(A256,LATotals!$C$3:$O$500,10),0)</f>
        <v>#N/A</v>
      </c>
      <c r="Q256" s="33" t="e">
        <f t="shared" si="28"/>
        <v>#N/A</v>
      </c>
      <c r="R256" s="63" t="e">
        <f t="shared" si="29"/>
        <v>#N/A</v>
      </c>
      <c r="S256" s="31" t="e">
        <f t="shared" si="30"/>
        <v>#N/A</v>
      </c>
      <c r="T256" s="40" t="e">
        <f t="shared" si="31"/>
        <v>#N/A</v>
      </c>
      <c r="U256" t="e">
        <f t="shared" si="32"/>
        <v>#N/A</v>
      </c>
      <c r="V256" t="e">
        <f t="shared" si="33"/>
        <v>#N/A</v>
      </c>
      <c r="W256" s="63" t="e">
        <f>IF(M256=A256,VLOOKUP(A256,LATotals!$C$3:$O$500,12),0)</f>
        <v>#N/A</v>
      </c>
      <c r="X256" s="31" t="e">
        <f>IF(M256=A256,VLOOKUP(A256,LATotals!$C$3:$O$500,13),0)</f>
        <v>#N/A</v>
      </c>
      <c r="Y256" s="40" t="e">
        <f t="shared" si="34"/>
        <v>#N/A</v>
      </c>
    </row>
    <row r="257" spans="1:25" x14ac:dyDescent="0.2">
      <c r="A257" s="106"/>
      <c r="F257"/>
      <c r="G257" s="3"/>
      <c r="H257" s="2"/>
      <c r="I257" s="12"/>
      <c r="J257" s="5"/>
      <c r="K257" s="5"/>
      <c r="L257" s="56"/>
      <c r="M257" s="34" t="e">
        <f>VLOOKUP(A257,LATotals!$C$3:$O$500,1)</f>
        <v>#N/A</v>
      </c>
      <c r="N257" s="33" t="e">
        <f>IF(M257=A257,VLOOKUP(A257,LATotals!$C$3:$O$500,8),0)</f>
        <v>#N/A</v>
      </c>
      <c r="O257" s="63" t="e">
        <f>IF(M257=A257,VLOOKUP(A257,LATotals!$C$3:$O$500,9),0)</f>
        <v>#N/A</v>
      </c>
      <c r="P257" s="63" t="e">
        <f>IF(M257=A257,VLOOKUP(A257,LATotals!$C$3:$O$500,10),0)</f>
        <v>#N/A</v>
      </c>
      <c r="Q257" s="33" t="e">
        <f t="shared" si="28"/>
        <v>#N/A</v>
      </c>
      <c r="R257" s="63" t="e">
        <f t="shared" si="29"/>
        <v>#N/A</v>
      </c>
      <c r="S257" s="31" t="e">
        <f t="shared" si="30"/>
        <v>#N/A</v>
      </c>
      <c r="T257" s="40" t="e">
        <f t="shared" si="31"/>
        <v>#N/A</v>
      </c>
      <c r="U257" t="e">
        <f t="shared" si="32"/>
        <v>#N/A</v>
      </c>
      <c r="V257" t="e">
        <f t="shared" si="33"/>
        <v>#N/A</v>
      </c>
      <c r="W257" s="63" t="e">
        <f>IF(M257=A257,VLOOKUP(A257,LATotals!$C$3:$O$500,12),0)</f>
        <v>#N/A</v>
      </c>
      <c r="X257" s="31" t="e">
        <f>IF(M257=A257,VLOOKUP(A257,LATotals!$C$3:$O$500,13),0)</f>
        <v>#N/A</v>
      </c>
      <c r="Y257" s="40" t="e">
        <f t="shared" si="34"/>
        <v>#N/A</v>
      </c>
    </row>
    <row r="258" spans="1:25" x14ac:dyDescent="0.2">
      <c r="A258" s="106"/>
      <c r="F258"/>
      <c r="G258" s="3"/>
      <c r="H258" s="2"/>
      <c r="I258" s="12"/>
      <c r="J258" s="5"/>
      <c r="K258" s="5"/>
      <c r="L258" s="56"/>
      <c r="M258" s="34" t="e">
        <f>VLOOKUP(A258,LATotals!$C$3:$O$500,1)</f>
        <v>#N/A</v>
      </c>
      <c r="N258" s="33" t="e">
        <f>IF(M258=A258,VLOOKUP(A258,LATotals!$C$3:$O$500,8),0)</f>
        <v>#N/A</v>
      </c>
      <c r="O258" s="63" t="e">
        <f>IF(M258=A258,VLOOKUP(A258,LATotals!$C$3:$O$500,9),0)</f>
        <v>#N/A</v>
      </c>
      <c r="P258" s="63" t="e">
        <f>IF(M258=A258,VLOOKUP(A258,LATotals!$C$3:$O$500,10),0)</f>
        <v>#N/A</v>
      </c>
      <c r="Q258" s="33" t="e">
        <f t="shared" si="28"/>
        <v>#N/A</v>
      </c>
      <c r="R258" s="63" t="e">
        <f t="shared" si="29"/>
        <v>#N/A</v>
      </c>
      <c r="S258" s="31" t="e">
        <f t="shared" si="30"/>
        <v>#N/A</v>
      </c>
      <c r="T258" s="40" t="e">
        <f t="shared" si="31"/>
        <v>#N/A</v>
      </c>
      <c r="U258" t="e">
        <f t="shared" si="32"/>
        <v>#N/A</v>
      </c>
      <c r="V258" t="e">
        <f t="shared" si="33"/>
        <v>#N/A</v>
      </c>
      <c r="W258" s="63" t="e">
        <f>IF(M258=A258,VLOOKUP(A258,LATotals!$C$3:$O$500,12),0)</f>
        <v>#N/A</v>
      </c>
      <c r="X258" s="31" t="e">
        <f>IF(M258=A258,VLOOKUP(A258,LATotals!$C$3:$O$500,13),0)</f>
        <v>#N/A</v>
      </c>
      <c r="Y258" s="40" t="e">
        <f t="shared" si="34"/>
        <v>#N/A</v>
      </c>
    </row>
    <row r="259" spans="1:25" x14ac:dyDescent="0.2">
      <c r="A259" s="106"/>
      <c r="F259"/>
      <c r="G259" s="3"/>
      <c r="H259" s="2"/>
      <c r="I259" s="12"/>
      <c r="J259" s="5"/>
      <c r="K259" s="5"/>
      <c r="L259" s="56"/>
      <c r="M259" s="34" t="e">
        <f>VLOOKUP(A259,LATotals!$C$3:$O$500,1)</f>
        <v>#N/A</v>
      </c>
      <c r="N259" s="33" t="e">
        <f>IF(M259=A259,VLOOKUP(A259,LATotals!$C$3:$O$500,8),0)</f>
        <v>#N/A</v>
      </c>
      <c r="O259" s="63" t="e">
        <f>IF(M259=A259,VLOOKUP(A259,LATotals!$C$3:$O$500,9),0)</f>
        <v>#N/A</v>
      </c>
      <c r="P259" s="63" t="e">
        <f>IF(M259=A259,VLOOKUP(A259,LATotals!$C$3:$O$500,10),0)</f>
        <v>#N/A</v>
      </c>
      <c r="Q259" s="33" t="e">
        <f t="shared" si="28"/>
        <v>#N/A</v>
      </c>
      <c r="R259" s="63" t="e">
        <f t="shared" si="29"/>
        <v>#N/A</v>
      </c>
      <c r="S259" s="31" t="e">
        <f t="shared" si="30"/>
        <v>#N/A</v>
      </c>
      <c r="T259" s="40" t="e">
        <f t="shared" si="31"/>
        <v>#N/A</v>
      </c>
      <c r="U259" t="e">
        <f t="shared" si="32"/>
        <v>#N/A</v>
      </c>
      <c r="V259" t="e">
        <f t="shared" si="33"/>
        <v>#N/A</v>
      </c>
      <c r="W259" s="63" t="e">
        <f>IF(M259=A259,VLOOKUP(A259,LATotals!$C$3:$O$500,12),0)</f>
        <v>#N/A</v>
      </c>
      <c r="X259" s="31" t="e">
        <f>IF(M259=A259,VLOOKUP(A259,LATotals!$C$3:$O$500,13),0)</f>
        <v>#N/A</v>
      </c>
      <c r="Y259" s="40" t="e">
        <f t="shared" si="34"/>
        <v>#N/A</v>
      </c>
    </row>
    <row r="260" spans="1:25" x14ac:dyDescent="0.2">
      <c r="A260" s="106"/>
      <c r="F260"/>
      <c r="G260" s="3"/>
      <c r="H260" s="2"/>
      <c r="I260" s="12"/>
      <c r="J260" s="5"/>
      <c r="K260" s="5"/>
      <c r="L260" s="56"/>
      <c r="M260" s="34" t="e">
        <f>VLOOKUP(A260,LATotals!$C$3:$O$500,1)</f>
        <v>#N/A</v>
      </c>
      <c r="N260" s="33" t="e">
        <f>IF(M260=A260,VLOOKUP(A260,LATotals!$C$3:$O$500,8),0)</f>
        <v>#N/A</v>
      </c>
      <c r="O260" s="63" t="e">
        <f>IF(M260=A260,VLOOKUP(A260,LATotals!$C$3:$O$500,9),0)</f>
        <v>#N/A</v>
      </c>
      <c r="P260" s="63" t="e">
        <f>IF(M260=A260,VLOOKUP(A260,LATotals!$C$3:$O$500,10),0)</f>
        <v>#N/A</v>
      </c>
      <c r="Q260" s="33" t="e">
        <f t="shared" si="28"/>
        <v>#N/A</v>
      </c>
      <c r="R260" s="63" t="e">
        <f t="shared" si="29"/>
        <v>#N/A</v>
      </c>
      <c r="S260" s="31" t="e">
        <f t="shared" si="30"/>
        <v>#N/A</v>
      </c>
      <c r="T260" s="40" t="e">
        <f t="shared" si="31"/>
        <v>#N/A</v>
      </c>
      <c r="U260" t="e">
        <f t="shared" si="32"/>
        <v>#N/A</v>
      </c>
      <c r="V260" t="e">
        <f t="shared" si="33"/>
        <v>#N/A</v>
      </c>
      <c r="W260" s="63" t="e">
        <f>IF(M260=A260,VLOOKUP(A260,LATotals!$C$3:$O$500,12),0)</f>
        <v>#N/A</v>
      </c>
      <c r="X260" s="31" t="e">
        <f>IF(M260=A260,VLOOKUP(A260,LATotals!$C$3:$O$500,13),0)</f>
        <v>#N/A</v>
      </c>
      <c r="Y260" s="40" t="e">
        <f t="shared" si="34"/>
        <v>#N/A</v>
      </c>
    </row>
    <row r="261" spans="1:25" x14ac:dyDescent="0.2">
      <c r="A261" s="106"/>
      <c r="F261"/>
      <c r="G261" s="3"/>
      <c r="H261" s="2"/>
      <c r="I261" s="12"/>
      <c r="J261" s="5"/>
      <c r="K261" s="5"/>
      <c r="L261" s="56"/>
      <c r="M261" s="34" t="e">
        <f>VLOOKUP(A261,LATotals!$C$3:$O$500,1)</f>
        <v>#N/A</v>
      </c>
      <c r="N261" s="33" t="e">
        <f>IF(M261=A261,VLOOKUP(A261,LATotals!$C$3:$O$500,8),0)</f>
        <v>#N/A</v>
      </c>
      <c r="O261" s="63" t="e">
        <f>IF(M261=A261,VLOOKUP(A261,LATotals!$C$3:$O$500,9),0)</f>
        <v>#N/A</v>
      </c>
      <c r="P261" s="63" t="e">
        <f>IF(M261=A261,VLOOKUP(A261,LATotals!$C$3:$O$500,10),0)</f>
        <v>#N/A</v>
      </c>
      <c r="Q261" s="33" t="e">
        <f t="shared" si="28"/>
        <v>#N/A</v>
      </c>
      <c r="R261" s="63" t="e">
        <f t="shared" si="29"/>
        <v>#N/A</v>
      </c>
      <c r="S261" s="31" t="e">
        <f t="shared" si="30"/>
        <v>#N/A</v>
      </c>
      <c r="T261" s="40" t="e">
        <f t="shared" si="31"/>
        <v>#N/A</v>
      </c>
      <c r="U261" t="e">
        <f t="shared" si="32"/>
        <v>#N/A</v>
      </c>
      <c r="V261" t="e">
        <f t="shared" si="33"/>
        <v>#N/A</v>
      </c>
      <c r="W261" s="63" t="e">
        <f>IF(M261=A261,VLOOKUP(A261,LATotals!$C$3:$O$500,12),0)</f>
        <v>#N/A</v>
      </c>
      <c r="X261" s="31" t="e">
        <f>IF(M261=A261,VLOOKUP(A261,LATotals!$C$3:$O$500,13),0)</f>
        <v>#N/A</v>
      </c>
      <c r="Y261" s="40" t="e">
        <f t="shared" si="34"/>
        <v>#N/A</v>
      </c>
    </row>
    <row r="262" spans="1:25" x14ac:dyDescent="0.2">
      <c r="A262" s="106"/>
      <c r="F262"/>
      <c r="G262" s="3"/>
      <c r="H262" s="2"/>
      <c r="I262" s="12"/>
      <c r="J262" s="5"/>
      <c r="K262" s="5"/>
      <c r="L262" s="56"/>
      <c r="M262" s="34" t="e">
        <f>VLOOKUP(A262,LATotals!$C$3:$O$500,1)</f>
        <v>#N/A</v>
      </c>
      <c r="N262" s="33" t="e">
        <f>IF(M262=A262,VLOOKUP(A262,LATotals!$C$3:$O$500,8),0)</f>
        <v>#N/A</v>
      </c>
      <c r="O262" s="63" t="e">
        <f>IF(M262=A262,VLOOKUP(A262,LATotals!$C$3:$O$500,9),0)</f>
        <v>#N/A</v>
      </c>
      <c r="P262" s="63" t="e">
        <f>IF(M262=A262,VLOOKUP(A262,LATotals!$C$3:$O$500,10),0)</f>
        <v>#N/A</v>
      </c>
      <c r="Q262" s="33" t="e">
        <f t="shared" si="28"/>
        <v>#N/A</v>
      </c>
      <c r="R262" s="63" t="e">
        <f t="shared" si="29"/>
        <v>#N/A</v>
      </c>
      <c r="S262" s="31" t="e">
        <f t="shared" si="30"/>
        <v>#N/A</v>
      </c>
      <c r="T262" s="40" t="e">
        <f t="shared" si="31"/>
        <v>#N/A</v>
      </c>
      <c r="U262" t="e">
        <f t="shared" si="32"/>
        <v>#N/A</v>
      </c>
      <c r="V262" t="e">
        <f t="shared" si="33"/>
        <v>#N/A</v>
      </c>
      <c r="W262" s="63" t="e">
        <f>IF(M262=A262,VLOOKUP(A262,LATotals!$C$3:$O$500,12),0)</f>
        <v>#N/A</v>
      </c>
      <c r="X262" s="31" t="e">
        <f>IF(M262=A262,VLOOKUP(A262,LATotals!$C$3:$O$500,13),0)</f>
        <v>#N/A</v>
      </c>
      <c r="Y262" s="40" t="e">
        <f t="shared" si="34"/>
        <v>#N/A</v>
      </c>
    </row>
    <row r="263" spans="1:25" x14ac:dyDescent="0.2">
      <c r="A263" s="106"/>
      <c r="F263"/>
      <c r="G263" s="3"/>
      <c r="H263" s="2"/>
      <c r="I263" s="12"/>
      <c r="J263" s="5"/>
      <c r="K263" s="5"/>
      <c r="L263" s="56"/>
      <c r="M263" s="34" t="e">
        <f>VLOOKUP(A263,LATotals!$C$3:$O$500,1)</f>
        <v>#N/A</v>
      </c>
      <c r="N263" s="33" t="e">
        <f>IF(M263=A263,VLOOKUP(A263,LATotals!$C$3:$O$500,8),0)</f>
        <v>#N/A</v>
      </c>
      <c r="O263" s="63" t="e">
        <f>IF(M263=A263,VLOOKUP(A263,LATotals!$C$3:$O$500,9),0)</f>
        <v>#N/A</v>
      </c>
      <c r="P263" s="63" t="e">
        <f>IF(M263=A263,VLOOKUP(A263,LATotals!$C$3:$O$500,10),0)</f>
        <v>#N/A</v>
      </c>
      <c r="Q263" s="33" t="e">
        <f t="shared" ref="Q263:Q326" si="35">H263+N263</f>
        <v>#N/A</v>
      </c>
      <c r="R263" s="63" t="e">
        <f t="shared" ref="R263:R326" si="36">J263+O263</f>
        <v>#N/A</v>
      </c>
      <c r="S263" s="31" t="e">
        <f t="shared" ref="S263:S326" si="37">+K263+P263</f>
        <v>#N/A</v>
      </c>
      <c r="T263" s="40" t="e">
        <f t="shared" ref="T263:T326" si="38">+S263/R263</f>
        <v>#N/A</v>
      </c>
      <c r="U263" t="e">
        <f t="shared" ref="U263:U326" si="39">IF(R263&gt;=$U$2,"Yes","No")</f>
        <v>#N/A</v>
      </c>
      <c r="V263" t="e">
        <f t="shared" ref="V263:V326" si="40">IF(T263&gt;=$V$2,"Yes","No")</f>
        <v>#N/A</v>
      </c>
      <c r="W263" s="63" t="e">
        <f>IF(M263=A263,VLOOKUP(A263,LATotals!$C$3:$O$500,12),0)</f>
        <v>#N/A</v>
      </c>
      <c r="X263" s="31" t="e">
        <f>IF(M263=A263,VLOOKUP(A263,LATotals!$C$3:$O$500,13),0)</f>
        <v>#N/A</v>
      </c>
      <c r="Y263" s="40" t="e">
        <f t="shared" ref="Y263:Y326" si="41">IF(W263=0,0,X263/W263)</f>
        <v>#N/A</v>
      </c>
    </row>
    <row r="264" spans="1:25" x14ac:dyDescent="0.2">
      <c r="A264" s="106"/>
      <c r="F264"/>
      <c r="G264" s="3"/>
      <c r="H264" s="2"/>
      <c r="I264" s="12"/>
      <c r="J264" s="5"/>
      <c r="K264" s="5"/>
      <c r="L264" s="56"/>
      <c r="M264" s="34" t="e">
        <f>VLOOKUP(A264,LATotals!$C$3:$O$500,1)</f>
        <v>#N/A</v>
      </c>
      <c r="N264" s="33" t="e">
        <f>IF(M264=A264,VLOOKUP(A264,LATotals!$C$3:$O$500,8),0)</f>
        <v>#N/A</v>
      </c>
      <c r="O264" s="63" t="e">
        <f>IF(M264=A264,VLOOKUP(A264,LATotals!$C$3:$O$500,9),0)</f>
        <v>#N/A</v>
      </c>
      <c r="P264" s="63" t="e">
        <f>IF(M264=A264,VLOOKUP(A264,LATotals!$C$3:$O$500,10),0)</f>
        <v>#N/A</v>
      </c>
      <c r="Q264" s="33" t="e">
        <f t="shared" si="35"/>
        <v>#N/A</v>
      </c>
      <c r="R264" s="63" t="e">
        <f t="shared" si="36"/>
        <v>#N/A</v>
      </c>
      <c r="S264" s="31" t="e">
        <f t="shared" si="37"/>
        <v>#N/A</v>
      </c>
      <c r="T264" s="40" t="e">
        <f t="shared" si="38"/>
        <v>#N/A</v>
      </c>
      <c r="U264" t="e">
        <f t="shared" si="39"/>
        <v>#N/A</v>
      </c>
      <c r="V264" t="e">
        <f t="shared" si="40"/>
        <v>#N/A</v>
      </c>
      <c r="W264" s="63" t="e">
        <f>IF(M264=A264,VLOOKUP(A264,LATotals!$C$3:$O$500,12),0)</f>
        <v>#N/A</v>
      </c>
      <c r="X264" s="31" t="e">
        <f>IF(M264=A264,VLOOKUP(A264,LATotals!$C$3:$O$500,13),0)</f>
        <v>#N/A</v>
      </c>
      <c r="Y264" s="40" t="e">
        <f t="shared" si="41"/>
        <v>#N/A</v>
      </c>
    </row>
    <row r="265" spans="1:25" x14ac:dyDescent="0.2">
      <c r="A265" s="106"/>
      <c r="F265"/>
      <c r="G265" s="3"/>
      <c r="H265" s="2"/>
      <c r="I265" s="12"/>
      <c r="J265" s="5"/>
      <c r="K265" s="5"/>
      <c r="L265" s="56"/>
      <c r="M265" s="34" t="e">
        <f>VLOOKUP(A265,LATotals!$C$3:$O$500,1)</f>
        <v>#N/A</v>
      </c>
      <c r="N265" s="33" t="e">
        <f>IF(M265=A265,VLOOKUP(A265,LATotals!$C$3:$O$500,8),0)</f>
        <v>#N/A</v>
      </c>
      <c r="O265" s="63" t="e">
        <f>IF(M265=A265,VLOOKUP(A265,LATotals!$C$3:$O$500,9),0)</f>
        <v>#N/A</v>
      </c>
      <c r="P265" s="63" t="e">
        <f>IF(M265=A265,VLOOKUP(A265,LATotals!$C$3:$O$500,10),0)</f>
        <v>#N/A</v>
      </c>
      <c r="Q265" s="33" t="e">
        <f t="shared" si="35"/>
        <v>#N/A</v>
      </c>
      <c r="R265" s="63" t="e">
        <f t="shared" si="36"/>
        <v>#N/A</v>
      </c>
      <c r="S265" s="31" t="e">
        <f t="shared" si="37"/>
        <v>#N/A</v>
      </c>
      <c r="T265" s="40" t="e">
        <f t="shared" si="38"/>
        <v>#N/A</v>
      </c>
      <c r="U265" t="e">
        <f t="shared" si="39"/>
        <v>#N/A</v>
      </c>
      <c r="V265" t="e">
        <f t="shared" si="40"/>
        <v>#N/A</v>
      </c>
      <c r="W265" s="63" t="e">
        <f>IF(M265=A265,VLOOKUP(A265,LATotals!$C$3:$O$500,12),0)</f>
        <v>#N/A</v>
      </c>
      <c r="X265" s="31" t="e">
        <f>IF(M265=A265,VLOOKUP(A265,LATotals!$C$3:$O$500,13),0)</f>
        <v>#N/A</v>
      </c>
      <c r="Y265" s="40" t="e">
        <f t="shared" si="41"/>
        <v>#N/A</v>
      </c>
    </row>
    <row r="266" spans="1:25" x14ac:dyDescent="0.2">
      <c r="A266" s="106"/>
      <c r="F266"/>
      <c r="G266" s="3"/>
      <c r="H266" s="2"/>
      <c r="I266" s="12"/>
      <c r="J266" s="5"/>
      <c r="K266" s="5"/>
      <c r="L266" s="56"/>
      <c r="M266" s="34" t="e">
        <f>VLOOKUP(A266,LATotals!$C$3:$O$500,1)</f>
        <v>#N/A</v>
      </c>
      <c r="N266" s="33" t="e">
        <f>IF(M266=A266,VLOOKUP(A266,LATotals!$C$3:$O$500,8),0)</f>
        <v>#N/A</v>
      </c>
      <c r="O266" s="63" t="e">
        <f>IF(M266=A266,VLOOKUP(A266,LATotals!$C$3:$O$500,9),0)</f>
        <v>#N/A</v>
      </c>
      <c r="P266" s="63" t="e">
        <f>IF(M266=A266,VLOOKUP(A266,LATotals!$C$3:$O$500,10),0)</f>
        <v>#N/A</v>
      </c>
      <c r="Q266" s="33" t="e">
        <f t="shared" si="35"/>
        <v>#N/A</v>
      </c>
      <c r="R266" s="63" t="e">
        <f t="shared" si="36"/>
        <v>#N/A</v>
      </c>
      <c r="S266" s="31" t="e">
        <f t="shared" si="37"/>
        <v>#N/A</v>
      </c>
      <c r="T266" s="40" t="e">
        <f t="shared" si="38"/>
        <v>#N/A</v>
      </c>
      <c r="U266" t="e">
        <f t="shared" si="39"/>
        <v>#N/A</v>
      </c>
      <c r="V266" t="e">
        <f t="shared" si="40"/>
        <v>#N/A</v>
      </c>
      <c r="W266" s="63" t="e">
        <f>IF(M266=A266,VLOOKUP(A266,LATotals!$C$3:$O$500,12),0)</f>
        <v>#N/A</v>
      </c>
      <c r="X266" s="31" t="e">
        <f>IF(M266=A266,VLOOKUP(A266,LATotals!$C$3:$O$500,13),0)</f>
        <v>#N/A</v>
      </c>
      <c r="Y266" s="40" t="e">
        <f t="shared" si="41"/>
        <v>#N/A</v>
      </c>
    </row>
    <row r="267" spans="1:25" x14ac:dyDescent="0.2">
      <c r="A267" s="106"/>
      <c r="F267"/>
      <c r="G267" s="3"/>
      <c r="H267" s="2"/>
      <c r="I267" s="12"/>
      <c r="J267" s="5"/>
      <c r="K267" s="5"/>
      <c r="L267" s="56"/>
      <c r="M267" s="34" t="e">
        <f>VLOOKUP(A267,LATotals!$C$3:$O$500,1)</f>
        <v>#N/A</v>
      </c>
      <c r="N267" s="33" t="e">
        <f>IF(M267=A267,VLOOKUP(A267,LATotals!$C$3:$O$500,8),0)</f>
        <v>#N/A</v>
      </c>
      <c r="O267" s="63" t="e">
        <f>IF(M267=A267,VLOOKUP(A267,LATotals!$C$3:$O$500,9),0)</f>
        <v>#N/A</v>
      </c>
      <c r="P267" s="63" t="e">
        <f>IF(M267=A267,VLOOKUP(A267,LATotals!$C$3:$O$500,10),0)</f>
        <v>#N/A</v>
      </c>
      <c r="Q267" s="33" t="e">
        <f t="shared" si="35"/>
        <v>#N/A</v>
      </c>
      <c r="R267" s="63" t="e">
        <f t="shared" si="36"/>
        <v>#N/A</v>
      </c>
      <c r="S267" s="31" t="e">
        <f t="shared" si="37"/>
        <v>#N/A</v>
      </c>
      <c r="T267" s="40" t="e">
        <f t="shared" si="38"/>
        <v>#N/A</v>
      </c>
      <c r="U267" t="e">
        <f t="shared" si="39"/>
        <v>#N/A</v>
      </c>
      <c r="V267" t="e">
        <f t="shared" si="40"/>
        <v>#N/A</v>
      </c>
      <c r="W267" s="63" t="e">
        <f>IF(M267=A267,VLOOKUP(A267,LATotals!$C$3:$O$500,12),0)</f>
        <v>#N/A</v>
      </c>
      <c r="X267" s="31" t="e">
        <f>IF(M267=A267,VLOOKUP(A267,LATotals!$C$3:$O$500,13),0)</f>
        <v>#N/A</v>
      </c>
      <c r="Y267" s="40" t="e">
        <f t="shared" si="41"/>
        <v>#N/A</v>
      </c>
    </row>
    <row r="268" spans="1:25" x14ac:dyDescent="0.2">
      <c r="A268" s="106"/>
      <c r="F268"/>
      <c r="G268" s="3"/>
      <c r="H268" s="2"/>
      <c r="I268" s="12"/>
      <c r="J268" s="5"/>
      <c r="K268" s="5"/>
      <c r="L268" s="56"/>
      <c r="M268" s="34" t="e">
        <f>VLOOKUP(A268,LATotals!$C$3:$O$500,1)</f>
        <v>#N/A</v>
      </c>
      <c r="N268" s="33" t="e">
        <f>IF(M268=A268,VLOOKUP(A268,LATotals!$C$3:$O$500,8),0)</f>
        <v>#N/A</v>
      </c>
      <c r="O268" s="63" t="e">
        <f>IF(M268=A268,VLOOKUP(A268,LATotals!$C$3:$O$500,9),0)</f>
        <v>#N/A</v>
      </c>
      <c r="P268" s="63" t="e">
        <f>IF(M268=A268,VLOOKUP(A268,LATotals!$C$3:$O$500,10),0)</f>
        <v>#N/A</v>
      </c>
      <c r="Q268" s="33" t="e">
        <f t="shared" si="35"/>
        <v>#N/A</v>
      </c>
      <c r="R268" s="63" t="e">
        <f t="shared" si="36"/>
        <v>#N/A</v>
      </c>
      <c r="S268" s="31" t="e">
        <f t="shared" si="37"/>
        <v>#N/A</v>
      </c>
      <c r="T268" s="40" t="e">
        <f t="shared" si="38"/>
        <v>#N/A</v>
      </c>
      <c r="U268" t="e">
        <f t="shared" si="39"/>
        <v>#N/A</v>
      </c>
      <c r="V268" t="e">
        <f t="shared" si="40"/>
        <v>#N/A</v>
      </c>
      <c r="W268" s="63" t="e">
        <f>IF(M268=A268,VLOOKUP(A268,LATotals!$C$3:$O$500,12),0)</f>
        <v>#N/A</v>
      </c>
      <c r="X268" s="31" t="e">
        <f>IF(M268=A268,VLOOKUP(A268,LATotals!$C$3:$O$500,13),0)</f>
        <v>#N/A</v>
      </c>
      <c r="Y268" s="40" t="e">
        <f t="shared" si="41"/>
        <v>#N/A</v>
      </c>
    </row>
    <row r="269" spans="1:25" x14ac:dyDescent="0.2">
      <c r="A269" s="106"/>
      <c r="F269"/>
      <c r="G269" s="3"/>
      <c r="H269" s="2"/>
      <c r="I269" s="12"/>
      <c r="J269" s="5"/>
      <c r="K269" s="5"/>
      <c r="L269" s="56"/>
      <c r="M269" s="34" t="e">
        <f>VLOOKUP(A269,LATotals!$C$3:$O$500,1)</f>
        <v>#N/A</v>
      </c>
      <c r="N269" s="33" t="e">
        <f>IF(M269=A269,VLOOKUP(A269,LATotals!$C$3:$O$500,8),0)</f>
        <v>#N/A</v>
      </c>
      <c r="O269" s="63" t="e">
        <f>IF(M269=A269,VLOOKUP(A269,LATotals!$C$3:$O$500,9),0)</f>
        <v>#N/A</v>
      </c>
      <c r="P269" s="63" t="e">
        <f>IF(M269=A269,VLOOKUP(A269,LATotals!$C$3:$O$500,10),0)</f>
        <v>#N/A</v>
      </c>
      <c r="Q269" s="33" t="e">
        <f t="shared" si="35"/>
        <v>#N/A</v>
      </c>
      <c r="R269" s="63" t="e">
        <f t="shared" si="36"/>
        <v>#N/A</v>
      </c>
      <c r="S269" s="31" t="e">
        <f t="shared" si="37"/>
        <v>#N/A</v>
      </c>
      <c r="T269" s="40" t="e">
        <f t="shared" si="38"/>
        <v>#N/A</v>
      </c>
      <c r="U269" t="e">
        <f t="shared" si="39"/>
        <v>#N/A</v>
      </c>
      <c r="V269" t="e">
        <f t="shared" si="40"/>
        <v>#N/A</v>
      </c>
      <c r="W269" s="63" t="e">
        <f>IF(M269=A269,VLOOKUP(A269,LATotals!$C$3:$O$500,12),0)</f>
        <v>#N/A</v>
      </c>
      <c r="X269" s="31" t="e">
        <f>IF(M269=A269,VLOOKUP(A269,LATotals!$C$3:$O$500,13),0)</f>
        <v>#N/A</v>
      </c>
      <c r="Y269" s="40" t="e">
        <f t="shared" si="41"/>
        <v>#N/A</v>
      </c>
    </row>
    <row r="270" spans="1:25" x14ac:dyDescent="0.2">
      <c r="A270" s="106"/>
      <c r="F270"/>
      <c r="G270" s="3"/>
      <c r="H270" s="2"/>
      <c r="I270" s="12"/>
      <c r="J270" s="5"/>
      <c r="K270" s="5"/>
      <c r="L270" s="56"/>
      <c r="M270" s="34" t="e">
        <f>VLOOKUP(A270,LATotals!$C$3:$O$500,1)</f>
        <v>#N/A</v>
      </c>
      <c r="N270" s="33" t="e">
        <f>IF(M270=A270,VLOOKUP(A270,LATotals!$C$3:$O$500,8),0)</f>
        <v>#N/A</v>
      </c>
      <c r="O270" s="63" t="e">
        <f>IF(M270=A270,VLOOKUP(A270,LATotals!$C$3:$O$500,9),0)</f>
        <v>#N/A</v>
      </c>
      <c r="P270" s="63" t="e">
        <f>IF(M270=A270,VLOOKUP(A270,LATotals!$C$3:$O$500,10),0)</f>
        <v>#N/A</v>
      </c>
      <c r="Q270" s="33" t="e">
        <f t="shared" si="35"/>
        <v>#N/A</v>
      </c>
      <c r="R270" s="63" t="e">
        <f t="shared" si="36"/>
        <v>#N/A</v>
      </c>
      <c r="S270" s="31" t="e">
        <f t="shared" si="37"/>
        <v>#N/A</v>
      </c>
      <c r="T270" s="40" t="e">
        <f t="shared" si="38"/>
        <v>#N/A</v>
      </c>
      <c r="U270" t="e">
        <f t="shared" si="39"/>
        <v>#N/A</v>
      </c>
      <c r="V270" t="e">
        <f t="shared" si="40"/>
        <v>#N/A</v>
      </c>
      <c r="W270" s="63" t="e">
        <f>IF(M270=A270,VLOOKUP(A270,LATotals!$C$3:$O$500,12),0)</f>
        <v>#N/A</v>
      </c>
      <c r="X270" s="31" t="e">
        <f>IF(M270=A270,VLOOKUP(A270,LATotals!$C$3:$O$500,13),0)</f>
        <v>#N/A</v>
      </c>
      <c r="Y270" s="40" t="e">
        <f t="shared" si="41"/>
        <v>#N/A</v>
      </c>
    </row>
    <row r="271" spans="1:25" x14ac:dyDescent="0.2">
      <c r="A271" s="106"/>
      <c r="F271"/>
      <c r="G271" s="3"/>
      <c r="H271" s="2"/>
      <c r="I271" s="12"/>
      <c r="J271" s="5"/>
      <c r="K271" s="5"/>
      <c r="L271" s="56"/>
      <c r="M271" s="34" t="e">
        <f>VLOOKUP(A271,LATotals!$C$3:$O$500,1)</f>
        <v>#N/A</v>
      </c>
      <c r="N271" s="33" t="e">
        <f>IF(M271=A271,VLOOKUP(A271,LATotals!$C$3:$O$500,8),0)</f>
        <v>#N/A</v>
      </c>
      <c r="O271" s="63" t="e">
        <f>IF(M271=A271,VLOOKUP(A271,LATotals!$C$3:$O$500,9),0)</f>
        <v>#N/A</v>
      </c>
      <c r="P271" s="63" t="e">
        <f>IF(M271=A271,VLOOKUP(A271,LATotals!$C$3:$O$500,10),0)</f>
        <v>#N/A</v>
      </c>
      <c r="Q271" s="33" t="e">
        <f t="shared" si="35"/>
        <v>#N/A</v>
      </c>
      <c r="R271" s="63" t="e">
        <f t="shared" si="36"/>
        <v>#N/A</v>
      </c>
      <c r="S271" s="31" t="e">
        <f t="shared" si="37"/>
        <v>#N/A</v>
      </c>
      <c r="T271" s="40" t="e">
        <f t="shared" si="38"/>
        <v>#N/A</v>
      </c>
      <c r="U271" t="e">
        <f t="shared" si="39"/>
        <v>#N/A</v>
      </c>
      <c r="V271" t="e">
        <f t="shared" si="40"/>
        <v>#N/A</v>
      </c>
      <c r="W271" s="63" t="e">
        <f>IF(M271=A271,VLOOKUP(A271,LATotals!$C$3:$O$500,12),0)</f>
        <v>#N/A</v>
      </c>
      <c r="X271" s="31" t="e">
        <f>IF(M271=A271,VLOOKUP(A271,LATotals!$C$3:$O$500,13),0)</f>
        <v>#N/A</v>
      </c>
      <c r="Y271" s="40" t="e">
        <f t="shared" si="41"/>
        <v>#N/A</v>
      </c>
    </row>
    <row r="272" spans="1:25" x14ac:dyDescent="0.2">
      <c r="A272" s="106"/>
      <c r="F272"/>
      <c r="G272" s="3"/>
      <c r="H272" s="2"/>
      <c r="I272" s="12"/>
      <c r="J272" s="5"/>
      <c r="K272" s="5"/>
      <c r="L272" s="56"/>
      <c r="M272" s="34" t="e">
        <f>VLOOKUP(A272,LATotals!$C$3:$O$500,1)</f>
        <v>#N/A</v>
      </c>
      <c r="N272" s="33" t="e">
        <f>IF(M272=A272,VLOOKUP(A272,LATotals!$C$3:$O$500,8),0)</f>
        <v>#N/A</v>
      </c>
      <c r="O272" s="63" t="e">
        <f>IF(M272=A272,VLOOKUP(A272,LATotals!$C$3:$O$500,9),0)</f>
        <v>#N/A</v>
      </c>
      <c r="P272" s="63" t="e">
        <f>IF(M272=A272,VLOOKUP(A272,LATotals!$C$3:$O$500,10),0)</f>
        <v>#N/A</v>
      </c>
      <c r="Q272" s="33" t="e">
        <f t="shared" si="35"/>
        <v>#N/A</v>
      </c>
      <c r="R272" s="63" t="e">
        <f t="shared" si="36"/>
        <v>#N/A</v>
      </c>
      <c r="S272" s="31" t="e">
        <f t="shared" si="37"/>
        <v>#N/A</v>
      </c>
      <c r="T272" s="40" t="e">
        <f t="shared" si="38"/>
        <v>#N/A</v>
      </c>
      <c r="U272" t="e">
        <f t="shared" si="39"/>
        <v>#N/A</v>
      </c>
      <c r="V272" t="e">
        <f t="shared" si="40"/>
        <v>#N/A</v>
      </c>
      <c r="W272" s="63" t="e">
        <f>IF(M272=A272,VLOOKUP(A272,LATotals!$C$3:$O$500,12),0)</f>
        <v>#N/A</v>
      </c>
      <c r="X272" s="31" t="e">
        <f>IF(M272=A272,VLOOKUP(A272,LATotals!$C$3:$O$500,13),0)</f>
        <v>#N/A</v>
      </c>
      <c r="Y272" s="40" t="e">
        <f t="shared" si="41"/>
        <v>#N/A</v>
      </c>
    </row>
    <row r="273" spans="1:25" x14ac:dyDescent="0.2">
      <c r="A273" s="106"/>
      <c r="F273"/>
      <c r="G273" s="3"/>
      <c r="H273" s="2"/>
      <c r="I273" s="12"/>
      <c r="J273" s="5"/>
      <c r="K273" s="5"/>
      <c r="L273" s="56"/>
      <c r="M273" s="34" t="e">
        <f>VLOOKUP(A273,LATotals!$C$3:$O$500,1)</f>
        <v>#N/A</v>
      </c>
      <c r="N273" s="33" t="e">
        <f>IF(M273=A273,VLOOKUP(A273,LATotals!$C$3:$O$500,8),0)</f>
        <v>#N/A</v>
      </c>
      <c r="O273" s="63" t="e">
        <f>IF(M273=A273,VLOOKUP(A273,LATotals!$C$3:$O$500,9),0)</f>
        <v>#N/A</v>
      </c>
      <c r="P273" s="63" t="e">
        <f>IF(M273=A273,VLOOKUP(A273,LATotals!$C$3:$O$500,10),0)</f>
        <v>#N/A</v>
      </c>
      <c r="Q273" s="33" t="e">
        <f t="shared" si="35"/>
        <v>#N/A</v>
      </c>
      <c r="R273" s="63" t="e">
        <f t="shared" si="36"/>
        <v>#N/A</v>
      </c>
      <c r="S273" s="31" t="e">
        <f t="shared" si="37"/>
        <v>#N/A</v>
      </c>
      <c r="T273" s="40" t="e">
        <f t="shared" si="38"/>
        <v>#N/A</v>
      </c>
      <c r="U273" t="e">
        <f t="shared" si="39"/>
        <v>#N/A</v>
      </c>
      <c r="V273" t="e">
        <f t="shared" si="40"/>
        <v>#N/A</v>
      </c>
      <c r="W273" s="63" t="e">
        <f>IF(M273=A273,VLOOKUP(A273,LATotals!$C$3:$O$500,12),0)</f>
        <v>#N/A</v>
      </c>
      <c r="X273" s="31" t="e">
        <f>IF(M273=A273,VLOOKUP(A273,LATotals!$C$3:$O$500,13),0)</f>
        <v>#N/A</v>
      </c>
      <c r="Y273" s="40" t="e">
        <f t="shared" si="41"/>
        <v>#N/A</v>
      </c>
    </row>
    <row r="274" spans="1:25" x14ac:dyDescent="0.2">
      <c r="A274" s="106"/>
      <c r="F274"/>
      <c r="G274" s="3"/>
      <c r="H274" s="2"/>
      <c r="I274" s="12"/>
      <c r="J274" s="5"/>
      <c r="K274" s="5"/>
      <c r="L274" s="56"/>
      <c r="M274" s="34" t="e">
        <f>VLOOKUP(A274,LATotals!$C$3:$O$500,1)</f>
        <v>#N/A</v>
      </c>
      <c r="N274" s="33" t="e">
        <f>IF(M274=A274,VLOOKUP(A274,LATotals!$C$3:$O$500,8),0)</f>
        <v>#N/A</v>
      </c>
      <c r="O274" s="63" t="e">
        <f>IF(M274=A274,VLOOKUP(A274,LATotals!$C$3:$O$500,9),0)</f>
        <v>#N/A</v>
      </c>
      <c r="P274" s="63" t="e">
        <f>IF(M274=A274,VLOOKUP(A274,LATotals!$C$3:$O$500,10),0)</f>
        <v>#N/A</v>
      </c>
      <c r="Q274" s="33" t="e">
        <f t="shared" si="35"/>
        <v>#N/A</v>
      </c>
      <c r="R274" s="63" t="e">
        <f t="shared" si="36"/>
        <v>#N/A</v>
      </c>
      <c r="S274" s="31" t="e">
        <f t="shared" si="37"/>
        <v>#N/A</v>
      </c>
      <c r="T274" s="40" t="e">
        <f t="shared" si="38"/>
        <v>#N/A</v>
      </c>
      <c r="U274" t="e">
        <f t="shared" si="39"/>
        <v>#N/A</v>
      </c>
      <c r="V274" t="e">
        <f t="shared" si="40"/>
        <v>#N/A</v>
      </c>
      <c r="W274" s="63" t="e">
        <f>IF(M274=A274,VLOOKUP(A274,LATotals!$C$3:$O$500,12),0)</f>
        <v>#N/A</v>
      </c>
      <c r="X274" s="31" t="e">
        <f>IF(M274=A274,VLOOKUP(A274,LATotals!$C$3:$O$500,13),0)</f>
        <v>#N/A</v>
      </c>
      <c r="Y274" s="40" t="e">
        <f t="shared" si="41"/>
        <v>#N/A</v>
      </c>
    </row>
    <row r="275" spans="1:25" x14ac:dyDescent="0.2">
      <c r="A275" s="106"/>
      <c r="F275"/>
      <c r="G275" s="3"/>
      <c r="H275" s="2"/>
      <c r="I275" s="12"/>
      <c r="J275" s="5"/>
      <c r="K275" s="5"/>
      <c r="L275" s="56"/>
      <c r="M275" s="34" t="e">
        <f>VLOOKUP(A275,LATotals!$C$3:$O$500,1)</f>
        <v>#N/A</v>
      </c>
      <c r="N275" s="33" t="e">
        <f>IF(M275=A275,VLOOKUP(A275,LATotals!$C$3:$O$500,8),0)</f>
        <v>#N/A</v>
      </c>
      <c r="O275" s="63" t="e">
        <f>IF(M275=A275,VLOOKUP(A275,LATotals!$C$3:$O$500,9),0)</f>
        <v>#N/A</v>
      </c>
      <c r="P275" s="63" t="e">
        <f>IF(M275=A275,VLOOKUP(A275,LATotals!$C$3:$O$500,10),0)</f>
        <v>#N/A</v>
      </c>
      <c r="Q275" s="33" t="e">
        <f t="shared" si="35"/>
        <v>#N/A</v>
      </c>
      <c r="R275" s="63" t="e">
        <f t="shared" si="36"/>
        <v>#N/A</v>
      </c>
      <c r="S275" s="31" t="e">
        <f t="shared" si="37"/>
        <v>#N/A</v>
      </c>
      <c r="T275" s="40" t="e">
        <f t="shared" si="38"/>
        <v>#N/A</v>
      </c>
      <c r="U275" t="e">
        <f t="shared" si="39"/>
        <v>#N/A</v>
      </c>
      <c r="V275" t="e">
        <f t="shared" si="40"/>
        <v>#N/A</v>
      </c>
      <c r="W275" s="63" t="e">
        <f>IF(M275=A275,VLOOKUP(A275,LATotals!$C$3:$O$500,12),0)</f>
        <v>#N/A</v>
      </c>
      <c r="X275" s="31" t="e">
        <f>IF(M275=A275,VLOOKUP(A275,LATotals!$C$3:$O$500,13),0)</f>
        <v>#N/A</v>
      </c>
      <c r="Y275" s="40" t="e">
        <f t="shared" si="41"/>
        <v>#N/A</v>
      </c>
    </row>
    <row r="276" spans="1:25" x14ac:dyDescent="0.2">
      <c r="A276" s="106"/>
      <c r="F276"/>
      <c r="G276" s="3"/>
      <c r="H276" s="2"/>
      <c r="I276" s="12"/>
      <c r="J276" s="5"/>
      <c r="K276" s="5"/>
      <c r="L276" s="56"/>
      <c r="M276" s="34" t="e">
        <f>VLOOKUP(A276,LATotals!$C$3:$O$500,1)</f>
        <v>#N/A</v>
      </c>
      <c r="N276" s="33" t="e">
        <f>IF(M276=A276,VLOOKUP(A276,LATotals!$C$3:$O$500,8),0)</f>
        <v>#N/A</v>
      </c>
      <c r="O276" s="63" t="e">
        <f>IF(M276=A276,VLOOKUP(A276,LATotals!$C$3:$O$500,9),0)</f>
        <v>#N/A</v>
      </c>
      <c r="P276" s="63" t="e">
        <f>IF(M276=A276,VLOOKUP(A276,LATotals!$C$3:$O$500,10),0)</f>
        <v>#N/A</v>
      </c>
      <c r="Q276" s="33" t="e">
        <f t="shared" si="35"/>
        <v>#N/A</v>
      </c>
      <c r="R276" s="63" t="e">
        <f t="shared" si="36"/>
        <v>#N/A</v>
      </c>
      <c r="S276" s="31" t="e">
        <f t="shared" si="37"/>
        <v>#N/A</v>
      </c>
      <c r="T276" s="40" t="e">
        <f t="shared" si="38"/>
        <v>#N/A</v>
      </c>
      <c r="U276" t="e">
        <f t="shared" si="39"/>
        <v>#N/A</v>
      </c>
      <c r="V276" t="e">
        <f t="shared" si="40"/>
        <v>#N/A</v>
      </c>
      <c r="W276" s="63" t="e">
        <f>IF(M276=A276,VLOOKUP(A276,LATotals!$C$3:$O$500,12),0)</f>
        <v>#N/A</v>
      </c>
      <c r="X276" s="31" t="e">
        <f>IF(M276=A276,VLOOKUP(A276,LATotals!$C$3:$O$500,13),0)</f>
        <v>#N/A</v>
      </c>
      <c r="Y276" s="40" t="e">
        <f t="shared" si="41"/>
        <v>#N/A</v>
      </c>
    </row>
    <row r="277" spans="1:25" x14ac:dyDescent="0.2">
      <c r="A277" s="106"/>
      <c r="F277"/>
      <c r="G277" s="3"/>
      <c r="H277" s="2"/>
      <c r="I277" s="12"/>
      <c r="J277" s="5"/>
      <c r="K277" s="5"/>
      <c r="L277" s="56"/>
      <c r="M277" s="34" t="e">
        <f>VLOOKUP(A277,LATotals!$C$3:$O$500,1)</f>
        <v>#N/A</v>
      </c>
      <c r="N277" s="33" t="e">
        <f>IF(M277=A277,VLOOKUP(A277,LATotals!$C$3:$O$500,8),0)</f>
        <v>#N/A</v>
      </c>
      <c r="O277" s="63" t="e">
        <f>IF(M277=A277,VLOOKUP(A277,LATotals!$C$3:$O$500,9),0)</f>
        <v>#N/A</v>
      </c>
      <c r="P277" s="63" t="e">
        <f>IF(M277=A277,VLOOKUP(A277,LATotals!$C$3:$O$500,10),0)</f>
        <v>#N/A</v>
      </c>
      <c r="Q277" s="33" t="e">
        <f t="shared" si="35"/>
        <v>#N/A</v>
      </c>
      <c r="R277" s="63" t="e">
        <f t="shared" si="36"/>
        <v>#N/A</v>
      </c>
      <c r="S277" s="31" t="e">
        <f t="shared" si="37"/>
        <v>#N/A</v>
      </c>
      <c r="T277" s="40" t="e">
        <f t="shared" si="38"/>
        <v>#N/A</v>
      </c>
      <c r="U277" t="e">
        <f t="shared" si="39"/>
        <v>#N/A</v>
      </c>
      <c r="V277" t="e">
        <f t="shared" si="40"/>
        <v>#N/A</v>
      </c>
      <c r="W277" s="63" t="e">
        <f>IF(M277=A277,VLOOKUP(A277,LATotals!$C$3:$O$500,12),0)</f>
        <v>#N/A</v>
      </c>
      <c r="X277" s="31" t="e">
        <f>IF(M277=A277,VLOOKUP(A277,LATotals!$C$3:$O$500,13),0)</f>
        <v>#N/A</v>
      </c>
      <c r="Y277" s="40" t="e">
        <f t="shared" si="41"/>
        <v>#N/A</v>
      </c>
    </row>
    <row r="278" spans="1:25" x14ac:dyDescent="0.2">
      <c r="A278" s="106"/>
      <c r="F278"/>
      <c r="G278" s="3"/>
      <c r="H278" s="2"/>
      <c r="I278" s="12"/>
      <c r="J278" s="5"/>
      <c r="K278" s="5"/>
      <c r="L278" s="56"/>
      <c r="M278" s="34" t="e">
        <f>VLOOKUP(A278,LATotals!$C$3:$O$500,1)</f>
        <v>#N/A</v>
      </c>
      <c r="N278" s="33" t="e">
        <f>IF(M278=A278,VLOOKUP(A278,LATotals!$C$3:$O$500,8),0)</f>
        <v>#N/A</v>
      </c>
      <c r="O278" s="63" t="e">
        <f>IF(M278=A278,VLOOKUP(A278,LATotals!$C$3:$O$500,9),0)</f>
        <v>#N/A</v>
      </c>
      <c r="P278" s="63" t="e">
        <f>IF(M278=A278,VLOOKUP(A278,LATotals!$C$3:$O$500,10),0)</f>
        <v>#N/A</v>
      </c>
      <c r="Q278" s="33" t="e">
        <f t="shared" si="35"/>
        <v>#N/A</v>
      </c>
      <c r="R278" s="63" t="e">
        <f t="shared" si="36"/>
        <v>#N/A</v>
      </c>
      <c r="S278" s="31" t="e">
        <f t="shared" si="37"/>
        <v>#N/A</v>
      </c>
      <c r="T278" s="40" t="e">
        <f t="shared" si="38"/>
        <v>#N/A</v>
      </c>
      <c r="U278" t="e">
        <f t="shared" si="39"/>
        <v>#N/A</v>
      </c>
      <c r="V278" t="e">
        <f t="shared" si="40"/>
        <v>#N/A</v>
      </c>
      <c r="W278" s="63" t="e">
        <f>IF(M278=A278,VLOOKUP(A278,LATotals!$C$3:$O$500,12),0)</f>
        <v>#N/A</v>
      </c>
      <c r="X278" s="31" t="e">
        <f>IF(M278=A278,VLOOKUP(A278,LATotals!$C$3:$O$500,13),0)</f>
        <v>#N/A</v>
      </c>
      <c r="Y278" s="40" t="e">
        <f t="shared" si="41"/>
        <v>#N/A</v>
      </c>
    </row>
    <row r="279" spans="1:25" x14ac:dyDescent="0.2">
      <c r="A279" s="106"/>
      <c r="F279"/>
      <c r="G279" s="3"/>
      <c r="H279" s="2"/>
      <c r="I279" s="12"/>
      <c r="J279" s="5"/>
      <c r="K279" s="5"/>
      <c r="L279" s="56"/>
      <c r="M279" s="34" t="e">
        <f>VLOOKUP(A279,LATotals!$C$3:$O$500,1)</f>
        <v>#N/A</v>
      </c>
      <c r="N279" s="33" t="e">
        <f>IF(M279=A279,VLOOKUP(A279,LATotals!$C$3:$O$500,8),0)</f>
        <v>#N/A</v>
      </c>
      <c r="O279" s="63" t="e">
        <f>IF(M279=A279,VLOOKUP(A279,LATotals!$C$3:$O$500,9),0)</f>
        <v>#N/A</v>
      </c>
      <c r="P279" s="63" t="e">
        <f>IF(M279=A279,VLOOKUP(A279,LATotals!$C$3:$O$500,10),0)</f>
        <v>#N/A</v>
      </c>
      <c r="Q279" s="33" t="e">
        <f t="shared" si="35"/>
        <v>#N/A</v>
      </c>
      <c r="R279" s="63" t="e">
        <f t="shared" si="36"/>
        <v>#N/A</v>
      </c>
      <c r="S279" s="31" t="e">
        <f t="shared" si="37"/>
        <v>#N/A</v>
      </c>
      <c r="T279" s="40" t="e">
        <f t="shared" si="38"/>
        <v>#N/A</v>
      </c>
      <c r="U279" t="e">
        <f t="shared" si="39"/>
        <v>#N/A</v>
      </c>
      <c r="V279" t="e">
        <f t="shared" si="40"/>
        <v>#N/A</v>
      </c>
      <c r="W279" s="63" t="e">
        <f>IF(M279=A279,VLOOKUP(A279,LATotals!$C$3:$O$500,12),0)</f>
        <v>#N/A</v>
      </c>
      <c r="X279" s="31" t="e">
        <f>IF(M279=A279,VLOOKUP(A279,LATotals!$C$3:$O$500,13),0)</f>
        <v>#N/A</v>
      </c>
      <c r="Y279" s="40" t="e">
        <f t="shared" si="41"/>
        <v>#N/A</v>
      </c>
    </row>
    <row r="280" spans="1:25" x14ac:dyDescent="0.2">
      <c r="A280" s="106"/>
      <c r="F280"/>
      <c r="G280" s="3"/>
      <c r="H280" s="2"/>
      <c r="I280" s="12"/>
      <c r="J280" s="5"/>
      <c r="K280" s="5"/>
      <c r="L280" s="56"/>
      <c r="M280" s="34" t="e">
        <f>VLOOKUP(A280,LATotals!$C$3:$O$500,1)</f>
        <v>#N/A</v>
      </c>
      <c r="N280" s="33" t="e">
        <f>IF(M280=A280,VLOOKUP(A280,LATotals!$C$3:$O$500,8),0)</f>
        <v>#N/A</v>
      </c>
      <c r="O280" s="63" t="e">
        <f>IF(M280=A280,VLOOKUP(A280,LATotals!$C$3:$O$500,9),0)</f>
        <v>#N/A</v>
      </c>
      <c r="P280" s="63" t="e">
        <f>IF(M280=A280,VLOOKUP(A280,LATotals!$C$3:$O$500,10),0)</f>
        <v>#N/A</v>
      </c>
      <c r="Q280" s="33" t="e">
        <f t="shared" si="35"/>
        <v>#N/A</v>
      </c>
      <c r="R280" s="63" t="e">
        <f t="shared" si="36"/>
        <v>#N/A</v>
      </c>
      <c r="S280" s="31" t="e">
        <f t="shared" si="37"/>
        <v>#N/A</v>
      </c>
      <c r="T280" s="40" t="e">
        <f t="shared" si="38"/>
        <v>#N/A</v>
      </c>
      <c r="U280" t="e">
        <f t="shared" si="39"/>
        <v>#N/A</v>
      </c>
      <c r="V280" t="e">
        <f t="shared" si="40"/>
        <v>#N/A</v>
      </c>
      <c r="W280" s="63" t="e">
        <f>IF(M280=A280,VLOOKUP(A280,LATotals!$C$3:$O$500,12),0)</f>
        <v>#N/A</v>
      </c>
      <c r="X280" s="31" t="e">
        <f>IF(M280=A280,VLOOKUP(A280,LATotals!$C$3:$O$500,13),0)</f>
        <v>#N/A</v>
      </c>
      <c r="Y280" s="40" t="e">
        <f t="shared" si="41"/>
        <v>#N/A</v>
      </c>
    </row>
    <row r="281" spans="1:25" x14ac:dyDescent="0.2">
      <c r="A281" s="106"/>
      <c r="F281"/>
      <c r="G281" s="3"/>
      <c r="H281" s="2"/>
      <c r="I281" s="12"/>
      <c r="J281" s="5"/>
      <c r="K281" s="5"/>
      <c r="L281" s="56"/>
      <c r="M281" s="34" t="e">
        <f>VLOOKUP(A281,LATotals!$C$3:$O$500,1)</f>
        <v>#N/A</v>
      </c>
      <c r="N281" s="33" t="e">
        <f>IF(M281=A281,VLOOKUP(A281,LATotals!$C$3:$O$500,8),0)</f>
        <v>#N/A</v>
      </c>
      <c r="O281" s="63" t="e">
        <f>IF(M281=A281,VLOOKUP(A281,LATotals!$C$3:$O$500,9),0)</f>
        <v>#N/A</v>
      </c>
      <c r="P281" s="63" t="e">
        <f>IF(M281=A281,VLOOKUP(A281,LATotals!$C$3:$O$500,10),0)</f>
        <v>#N/A</v>
      </c>
      <c r="Q281" s="33" t="e">
        <f t="shared" si="35"/>
        <v>#N/A</v>
      </c>
      <c r="R281" s="63" t="e">
        <f t="shared" si="36"/>
        <v>#N/A</v>
      </c>
      <c r="S281" s="31" t="e">
        <f t="shared" si="37"/>
        <v>#N/A</v>
      </c>
      <c r="T281" s="40" t="e">
        <f t="shared" si="38"/>
        <v>#N/A</v>
      </c>
      <c r="U281" t="e">
        <f t="shared" si="39"/>
        <v>#N/A</v>
      </c>
      <c r="V281" t="e">
        <f t="shared" si="40"/>
        <v>#N/A</v>
      </c>
      <c r="W281" s="63" t="e">
        <f>IF(M281=A281,VLOOKUP(A281,LATotals!$C$3:$O$500,12),0)</f>
        <v>#N/A</v>
      </c>
      <c r="X281" s="31" t="e">
        <f>IF(M281=A281,VLOOKUP(A281,LATotals!$C$3:$O$500,13),0)</f>
        <v>#N/A</v>
      </c>
      <c r="Y281" s="40" t="e">
        <f t="shared" si="41"/>
        <v>#N/A</v>
      </c>
    </row>
    <row r="282" spans="1:25" x14ac:dyDescent="0.2">
      <c r="A282" s="106"/>
      <c r="F282"/>
      <c r="G282" s="3"/>
      <c r="H282" s="2"/>
      <c r="I282" s="12"/>
      <c r="J282" s="5"/>
      <c r="K282" s="5"/>
      <c r="L282" s="56"/>
      <c r="M282" s="34" t="e">
        <f>VLOOKUP(A282,LATotals!$C$3:$O$500,1)</f>
        <v>#N/A</v>
      </c>
      <c r="N282" s="33" t="e">
        <f>IF(M282=A282,VLOOKUP(A282,LATotals!$C$3:$O$500,8),0)</f>
        <v>#N/A</v>
      </c>
      <c r="O282" s="63" t="e">
        <f>IF(M282=A282,VLOOKUP(A282,LATotals!$C$3:$O$500,9),0)</f>
        <v>#N/A</v>
      </c>
      <c r="P282" s="63" t="e">
        <f>IF(M282=A282,VLOOKUP(A282,LATotals!$C$3:$O$500,10),0)</f>
        <v>#N/A</v>
      </c>
      <c r="Q282" s="33" t="e">
        <f t="shared" si="35"/>
        <v>#N/A</v>
      </c>
      <c r="R282" s="63" t="e">
        <f t="shared" si="36"/>
        <v>#N/A</v>
      </c>
      <c r="S282" s="31" t="e">
        <f t="shared" si="37"/>
        <v>#N/A</v>
      </c>
      <c r="T282" s="40" t="e">
        <f t="shared" si="38"/>
        <v>#N/A</v>
      </c>
      <c r="U282" t="e">
        <f t="shared" si="39"/>
        <v>#N/A</v>
      </c>
      <c r="V282" t="e">
        <f t="shared" si="40"/>
        <v>#N/A</v>
      </c>
      <c r="W282" s="63" t="e">
        <f>IF(M282=A282,VLOOKUP(A282,LATotals!$C$3:$O$500,12),0)</f>
        <v>#N/A</v>
      </c>
      <c r="X282" s="31" t="e">
        <f>IF(M282=A282,VLOOKUP(A282,LATotals!$C$3:$O$500,13),0)</f>
        <v>#N/A</v>
      </c>
      <c r="Y282" s="40" t="e">
        <f t="shared" si="41"/>
        <v>#N/A</v>
      </c>
    </row>
    <row r="283" spans="1:25" x14ac:dyDescent="0.2">
      <c r="A283" s="106"/>
      <c r="F283"/>
      <c r="G283" s="3"/>
      <c r="H283" s="2"/>
      <c r="I283" s="12"/>
      <c r="J283" s="5"/>
      <c r="K283" s="5"/>
      <c r="L283" s="56"/>
      <c r="M283" s="34" t="e">
        <f>VLOOKUP(A283,LATotals!$C$3:$O$500,1)</f>
        <v>#N/A</v>
      </c>
      <c r="N283" s="33" t="e">
        <f>IF(M283=A283,VLOOKUP(A283,LATotals!$C$3:$O$500,8),0)</f>
        <v>#N/A</v>
      </c>
      <c r="O283" s="63" t="e">
        <f>IF(M283=A283,VLOOKUP(A283,LATotals!$C$3:$O$500,9),0)</f>
        <v>#N/A</v>
      </c>
      <c r="P283" s="63" t="e">
        <f>IF(M283=A283,VLOOKUP(A283,LATotals!$C$3:$O$500,10),0)</f>
        <v>#N/A</v>
      </c>
      <c r="Q283" s="33" t="e">
        <f t="shared" si="35"/>
        <v>#N/A</v>
      </c>
      <c r="R283" s="63" t="e">
        <f t="shared" si="36"/>
        <v>#N/A</v>
      </c>
      <c r="S283" s="31" t="e">
        <f t="shared" si="37"/>
        <v>#N/A</v>
      </c>
      <c r="T283" s="40" t="e">
        <f t="shared" si="38"/>
        <v>#N/A</v>
      </c>
      <c r="U283" t="e">
        <f t="shared" si="39"/>
        <v>#N/A</v>
      </c>
      <c r="V283" t="e">
        <f t="shared" si="40"/>
        <v>#N/A</v>
      </c>
      <c r="W283" s="63" t="e">
        <f>IF(M283=A283,VLOOKUP(A283,LATotals!$C$3:$O$500,12),0)</f>
        <v>#N/A</v>
      </c>
      <c r="X283" s="31" t="e">
        <f>IF(M283=A283,VLOOKUP(A283,LATotals!$C$3:$O$500,13),0)</f>
        <v>#N/A</v>
      </c>
      <c r="Y283" s="40" t="e">
        <f t="shared" si="41"/>
        <v>#N/A</v>
      </c>
    </row>
    <row r="284" spans="1:25" x14ac:dyDescent="0.2">
      <c r="A284" s="106"/>
      <c r="F284"/>
      <c r="G284" s="3"/>
      <c r="H284" s="2"/>
      <c r="I284" s="12"/>
      <c r="J284" s="5"/>
      <c r="K284" s="5"/>
      <c r="L284" s="56"/>
      <c r="M284" s="34" t="e">
        <f>VLOOKUP(A284,LATotals!$C$3:$O$500,1)</f>
        <v>#N/A</v>
      </c>
      <c r="N284" s="33" t="e">
        <f>IF(M284=A284,VLOOKUP(A284,LATotals!$C$3:$O$500,8),0)</f>
        <v>#N/A</v>
      </c>
      <c r="O284" s="63" t="e">
        <f>IF(M284=A284,VLOOKUP(A284,LATotals!$C$3:$O$500,9),0)</f>
        <v>#N/A</v>
      </c>
      <c r="P284" s="63" t="e">
        <f>IF(M284=A284,VLOOKUP(A284,LATotals!$C$3:$O$500,10),0)</f>
        <v>#N/A</v>
      </c>
      <c r="Q284" s="33" t="e">
        <f t="shared" si="35"/>
        <v>#N/A</v>
      </c>
      <c r="R284" s="63" t="e">
        <f t="shared" si="36"/>
        <v>#N/A</v>
      </c>
      <c r="S284" s="31" t="e">
        <f t="shared" si="37"/>
        <v>#N/A</v>
      </c>
      <c r="T284" s="40" t="e">
        <f t="shared" si="38"/>
        <v>#N/A</v>
      </c>
      <c r="U284" t="e">
        <f t="shared" si="39"/>
        <v>#N/A</v>
      </c>
      <c r="V284" t="e">
        <f t="shared" si="40"/>
        <v>#N/A</v>
      </c>
      <c r="W284" s="63" t="e">
        <f>IF(M284=A284,VLOOKUP(A284,LATotals!$C$3:$O$500,12),0)</f>
        <v>#N/A</v>
      </c>
      <c r="X284" s="31" t="e">
        <f>IF(M284=A284,VLOOKUP(A284,LATotals!$C$3:$O$500,13),0)</f>
        <v>#N/A</v>
      </c>
      <c r="Y284" s="40" t="e">
        <f t="shared" si="41"/>
        <v>#N/A</v>
      </c>
    </row>
    <row r="285" spans="1:25" x14ac:dyDescent="0.2">
      <c r="A285" s="106"/>
      <c r="F285"/>
      <c r="G285" s="3"/>
      <c r="H285" s="2"/>
      <c r="I285" s="12"/>
      <c r="J285" s="5"/>
      <c r="K285" s="5"/>
      <c r="L285" s="56"/>
      <c r="M285" s="34" t="e">
        <f>VLOOKUP(A285,LATotals!$C$3:$O$500,1)</f>
        <v>#N/A</v>
      </c>
      <c r="N285" s="33" t="e">
        <f>IF(M285=A285,VLOOKUP(A285,LATotals!$C$3:$O$500,8),0)</f>
        <v>#N/A</v>
      </c>
      <c r="O285" s="63" t="e">
        <f>IF(M285=A285,VLOOKUP(A285,LATotals!$C$3:$O$500,9),0)</f>
        <v>#N/A</v>
      </c>
      <c r="P285" s="63" t="e">
        <f>IF(M285=A285,VLOOKUP(A285,LATotals!$C$3:$O$500,10),0)</f>
        <v>#N/A</v>
      </c>
      <c r="Q285" s="33" t="e">
        <f t="shared" si="35"/>
        <v>#N/A</v>
      </c>
      <c r="R285" s="63" t="e">
        <f t="shared" si="36"/>
        <v>#N/A</v>
      </c>
      <c r="S285" s="31" t="e">
        <f t="shared" si="37"/>
        <v>#N/A</v>
      </c>
      <c r="T285" s="40" t="e">
        <f t="shared" si="38"/>
        <v>#N/A</v>
      </c>
      <c r="U285" t="e">
        <f t="shared" si="39"/>
        <v>#N/A</v>
      </c>
      <c r="V285" t="e">
        <f t="shared" si="40"/>
        <v>#N/A</v>
      </c>
      <c r="W285" s="63" t="e">
        <f>IF(M285=A285,VLOOKUP(A285,LATotals!$C$3:$O$500,12),0)</f>
        <v>#N/A</v>
      </c>
      <c r="X285" s="31" t="e">
        <f>IF(M285=A285,VLOOKUP(A285,LATotals!$C$3:$O$500,13),0)</f>
        <v>#N/A</v>
      </c>
      <c r="Y285" s="40" t="e">
        <f t="shared" si="41"/>
        <v>#N/A</v>
      </c>
    </row>
    <row r="286" spans="1:25" x14ac:dyDescent="0.2">
      <c r="A286" s="106"/>
      <c r="F286"/>
      <c r="G286" s="3"/>
      <c r="H286" s="2"/>
      <c r="I286" s="12"/>
      <c r="J286" s="5"/>
      <c r="K286" s="5"/>
      <c r="L286" s="56"/>
      <c r="M286" s="34" t="e">
        <f>VLOOKUP(A286,LATotals!$C$3:$O$500,1)</f>
        <v>#N/A</v>
      </c>
      <c r="N286" s="33" t="e">
        <f>IF(M286=A286,VLOOKUP(A286,LATotals!$C$3:$O$500,8),0)</f>
        <v>#N/A</v>
      </c>
      <c r="O286" s="63" t="e">
        <f>IF(M286=A286,VLOOKUP(A286,LATotals!$C$3:$O$500,9),0)</f>
        <v>#N/A</v>
      </c>
      <c r="P286" s="63" t="e">
        <f>IF(M286=A286,VLOOKUP(A286,LATotals!$C$3:$O$500,10),0)</f>
        <v>#N/A</v>
      </c>
      <c r="Q286" s="33" t="e">
        <f t="shared" si="35"/>
        <v>#N/A</v>
      </c>
      <c r="R286" s="63" t="e">
        <f t="shared" si="36"/>
        <v>#N/A</v>
      </c>
      <c r="S286" s="31" t="e">
        <f t="shared" si="37"/>
        <v>#N/A</v>
      </c>
      <c r="T286" s="40" t="e">
        <f t="shared" si="38"/>
        <v>#N/A</v>
      </c>
      <c r="U286" t="e">
        <f t="shared" si="39"/>
        <v>#N/A</v>
      </c>
      <c r="V286" t="e">
        <f t="shared" si="40"/>
        <v>#N/A</v>
      </c>
      <c r="W286" s="63" t="e">
        <f>IF(M286=A286,VLOOKUP(A286,LATotals!$C$3:$O$500,12),0)</f>
        <v>#N/A</v>
      </c>
      <c r="X286" s="31" t="e">
        <f>IF(M286=A286,VLOOKUP(A286,LATotals!$C$3:$O$500,13),0)</f>
        <v>#N/A</v>
      </c>
      <c r="Y286" s="40" t="e">
        <f t="shared" si="41"/>
        <v>#N/A</v>
      </c>
    </row>
    <row r="287" spans="1:25" x14ac:dyDescent="0.2">
      <c r="A287" s="106"/>
      <c r="F287"/>
      <c r="G287" s="3"/>
      <c r="H287" s="2"/>
      <c r="I287" s="12"/>
      <c r="J287" s="5"/>
      <c r="K287" s="5"/>
      <c r="L287" s="56"/>
      <c r="M287" s="34" t="e">
        <f>VLOOKUP(A287,LATotals!$C$3:$O$500,1)</f>
        <v>#N/A</v>
      </c>
      <c r="N287" s="33" t="e">
        <f>IF(M287=A287,VLOOKUP(A287,LATotals!$C$3:$O$500,8),0)</f>
        <v>#N/A</v>
      </c>
      <c r="O287" s="63" t="e">
        <f>IF(M287=A287,VLOOKUP(A287,LATotals!$C$3:$O$500,9),0)</f>
        <v>#N/A</v>
      </c>
      <c r="P287" s="63" t="e">
        <f>IF(M287=A287,VLOOKUP(A287,LATotals!$C$3:$O$500,10),0)</f>
        <v>#N/A</v>
      </c>
      <c r="Q287" s="33" t="e">
        <f t="shared" si="35"/>
        <v>#N/A</v>
      </c>
      <c r="R287" s="63" t="e">
        <f t="shared" si="36"/>
        <v>#N/A</v>
      </c>
      <c r="S287" s="31" t="e">
        <f t="shared" si="37"/>
        <v>#N/A</v>
      </c>
      <c r="T287" s="40" t="e">
        <f t="shared" si="38"/>
        <v>#N/A</v>
      </c>
      <c r="U287" t="e">
        <f t="shared" si="39"/>
        <v>#N/A</v>
      </c>
      <c r="V287" t="e">
        <f t="shared" si="40"/>
        <v>#N/A</v>
      </c>
      <c r="W287" s="63" t="e">
        <f>IF(M287=A287,VLOOKUP(A287,LATotals!$C$3:$O$500,12),0)</f>
        <v>#N/A</v>
      </c>
      <c r="X287" s="31" t="e">
        <f>IF(M287=A287,VLOOKUP(A287,LATotals!$C$3:$O$500,13),0)</f>
        <v>#N/A</v>
      </c>
      <c r="Y287" s="40" t="e">
        <f t="shared" si="41"/>
        <v>#N/A</v>
      </c>
    </row>
    <row r="288" spans="1:25" x14ac:dyDescent="0.2">
      <c r="A288" s="106"/>
      <c r="F288"/>
      <c r="G288" s="3"/>
      <c r="H288" s="2"/>
      <c r="I288" s="12"/>
      <c r="J288" s="5"/>
      <c r="K288" s="5"/>
      <c r="L288" s="56"/>
      <c r="M288" s="34" t="e">
        <f>VLOOKUP(A288,LATotals!$C$3:$O$500,1)</f>
        <v>#N/A</v>
      </c>
      <c r="N288" s="33" t="e">
        <f>IF(M288=A288,VLOOKUP(A288,LATotals!$C$3:$O$500,8),0)</f>
        <v>#N/A</v>
      </c>
      <c r="O288" s="63" t="e">
        <f>IF(M288=A288,VLOOKUP(A288,LATotals!$C$3:$O$500,9),0)</f>
        <v>#N/A</v>
      </c>
      <c r="P288" s="63" t="e">
        <f>IF(M288=A288,VLOOKUP(A288,LATotals!$C$3:$O$500,10),0)</f>
        <v>#N/A</v>
      </c>
      <c r="Q288" s="33" t="e">
        <f t="shared" si="35"/>
        <v>#N/A</v>
      </c>
      <c r="R288" s="63" t="e">
        <f t="shared" si="36"/>
        <v>#N/A</v>
      </c>
      <c r="S288" s="31" t="e">
        <f t="shared" si="37"/>
        <v>#N/A</v>
      </c>
      <c r="T288" s="40" t="e">
        <f t="shared" si="38"/>
        <v>#N/A</v>
      </c>
      <c r="U288" t="e">
        <f t="shared" si="39"/>
        <v>#N/A</v>
      </c>
      <c r="V288" t="e">
        <f t="shared" si="40"/>
        <v>#N/A</v>
      </c>
      <c r="W288" s="63" t="e">
        <f>IF(M288=A288,VLOOKUP(A288,LATotals!$C$3:$O$500,12),0)</f>
        <v>#N/A</v>
      </c>
      <c r="X288" s="31" t="e">
        <f>IF(M288=A288,VLOOKUP(A288,LATotals!$C$3:$O$500,13),0)</f>
        <v>#N/A</v>
      </c>
      <c r="Y288" s="40" t="e">
        <f t="shared" si="41"/>
        <v>#N/A</v>
      </c>
    </row>
    <row r="289" spans="1:25" x14ac:dyDescent="0.2">
      <c r="A289" s="106"/>
      <c r="F289"/>
      <c r="G289" s="3"/>
      <c r="H289" s="2"/>
      <c r="I289" s="12"/>
      <c r="J289" s="5"/>
      <c r="K289" s="5"/>
      <c r="L289" s="56"/>
      <c r="M289" s="34" t="e">
        <f>VLOOKUP(A289,LATotals!$C$3:$O$500,1)</f>
        <v>#N/A</v>
      </c>
      <c r="N289" s="33" t="e">
        <f>IF(M289=A289,VLOOKUP(A289,LATotals!$C$3:$O$500,8),0)</f>
        <v>#N/A</v>
      </c>
      <c r="O289" s="63" t="e">
        <f>IF(M289=A289,VLOOKUP(A289,LATotals!$C$3:$O$500,9),0)</f>
        <v>#N/A</v>
      </c>
      <c r="P289" s="63" t="e">
        <f>IF(M289=A289,VLOOKUP(A289,LATotals!$C$3:$O$500,10),0)</f>
        <v>#N/A</v>
      </c>
      <c r="Q289" s="33" t="e">
        <f t="shared" si="35"/>
        <v>#N/A</v>
      </c>
      <c r="R289" s="63" t="e">
        <f t="shared" si="36"/>
        <v>#N/A</v>
      </c>
      <c r="S289" s="31" t="e">
        <f t="shared" si="37"/>
        <v>#N/A</v>
      </c>
      <c r="T289" s="40" t="e">
        <f t="shared" si="38"/>
        <v>#N/A</v>
      </c>
      <c r="U289" t="e">
        <f t="shared" si="39"/>
        <v>#N/A</v>
      </c>
      <c r="V289" t="e">
        <f t="shared" si="40"/>
        <v>#N/A</v>
      </c>
      <c r="W289" s="63" t="e">
        <f>IF(M289=A289,VLOOKUP(A289,LATotals!$C$3:$O$500,12),0)</f>
        <v>#N/A</v>
      </c>
      <c r="X289" s="31" t="e">
        <f>IF(M289=A289,VLOOKUP(A289,LATotals!$C$3:$O$500,13),0)</f>
        <v>#N/A</v>
      </c>
      <c r="Y289" s="40" t="e">
        <f t="shared" si="41"/>
        <v>#N/A</v>
      </c>
    </row>
    <row r="290" spans="1:25" x14ac:dyDescent="0.2">
      <c r="A290" s="106"/>
      <c r="F290"/>
      <c r="G290" s="3"/>
      <c r="H290" s="2"/>
      <c r="I290" s="12"/>
      <c r="J290" s="5"/>
      <c r="K290" s="5"/>
      <c r="L290" s="56"/>
      <c r="M290" s="34" t="e">
        <f>VLOOKUP(A290,LATotals!$C$3:$O$500,1)</f>
        <v>#N/A</v>
      </c>
      <c r="N290" s="33" t="e">
        <f>IF(M290=A290,VLOOKUP(A290,LATotals!$C$3:$O$500,8),0)</f>
        <v>#N/A</v>
      </c>
      <c r="O290" s="63" t="e">
        <f>IF(M290=A290,VLOOKUP(A290,LATotals!$C$3:$O$500,9),0)</f>
        <v>#N/A</v>
      </c>
      <c r="P290" s="63" t="e">
        <f>IF(M290=A290,VLOOKUP(A290,LATotals!$C$3:$O$500,10),0)</f>
        <v>#N/A</v>
      </c>
      <c r="Q290" s="33" t="e">
        <f t="shared" si="35"/>
        <v>#N/A</v>
      </c>
      <c r="R290" s="63" t="e">
        <f t="shared" si="36"/>
        <v>#N/A</v>
      </c>
      <c r="S290" s="31" t="e">
        <f t="shared" si="37"/>
        <v>#N/A</v>
      </c>
      <c r="T290" s="40" t="e">
        <f t="shared" si="38"/>
        <v>#N/A</v>
      </c>
      <c r="U290" t="e">
        <f t="shared" si="39"/>
        <v>#N/A</v>
      </c>
      <c r="V290" t="e">
        <f t="shared" si="40"/>
        <v>#N/A</v>
      </c>
      <c r="W290" s="63" t="e">
        <f>IF(M290=A290,VLOOKUP(A290,LATotals!$C$3:$O$500,12),0)</f>
        <v>#N/A</v>
      </c>
      <c r="X290" s="31" t="e">
        <f>IF(M290=A290,VLOOKUP(A290,LATotals!$C$3:$O$500,13),0)</f>
        <v>#N/A</v>
      </c>
      <c r="Y290" s="40" t="e">
        <f t="shared" si="41"/>
        <v>#N/A</v>
      </c>
    </row>
    <row r="291" spans="1:25" x14ac:dyDescent="0.2">
      <c r="A291" s="106"/>
      <c r="F291"/>
      <c r="G291" s="3"/>
      <c r="H291" s="2"/>
      <c r="I291" s="12"/>
      <c r="J291" s="5"/>
      <c r="K291" s="5"/>
      <c r="L291" s="56"/>
      <c r="M291" s="34" t="e">
        <f>VLOOKUP(A291,LATotals!$C$3:$O$500,1)</f>
        <v>#N/A</v>
      </c>
      <c r="N291" s="33" t="e">
        <f>IF(M291=A291,VLOOKUP(A291,LATotals!$C$3:$O$500,8),0)</f>
        <v>#N/A</v>
      </c>
      <c r="O291" s="63" t="e">
        <f>IF(M291=A291,VLOOKUP(A291,LATotals!$C$3:$O$500,9),0)</f>
        <v>#N/A</v>
      </c>
      <c r="P291" s="63" t="e">
        <f>IF(M291=A291,VLOOKUP(A291,LATotals!$C$3:$O$500,10),0)</f>
        <v>#N/A</v>
      </c>
      <c r="Q291" s="33" t="e">
        <f t="shared" si="35"/>
        <v>#N/A</v>
      </c>
      <c r="R291" s="63" t="e">
        <f t="shared" si="36"/>
        <v>#N/A</v>
      </c>
      <c r="S291" s="31" t="e">
        <f t="shared" si="37"/>
        <v>#N/A</v>
      </c>
      <c r="T291" s="40" t="e">
        <f t="shared" si="38"/>
        <v>#N/A</v>
      </c>
      <c r="U291" t="e">
        <f t="shared" si="39"/>
        <v>#N/A</v>
      </c>
      <c r="V291" t="e">
        <f t="shared" si="40"/>
        <v>#N/A</v>
      </c>
      <c r="W291" s="63" t="e">
        <f>IF(M291=A291,VLOOKUP(A291,LATotals!$C$3:$O$500,12),0)</f>
        <v>#N/A</v>
      </c>
      <c r="X291" s="31" t="e">
        <f>IF(M291=A291,VLOOKUP(A291,LATotals!$C$3:$O$500,13),0)</f>
        <v>#N/A</v>
      </c>
      <c r="Y291" s="40" t="e">
        <f t="shared" si="41"/>
        <v>#N/A</v>
      </c>
    </row>
    <row r="292" spans="1:25" x14ac:dyDescent="0.2">
      <c r="A292" s="106"/>
      <c r="F292"/>
      <c r="G292" s="3"/>
      <c r="H292" s="2"/>
      <c r="I292" s="12"/>
      <c r="J292" s="5"/>
      <c r="K292" s="5"/>
      <c r="L292" s="56"/>
      <c r="M292" s="34" t="e">
        <f>VLOOKUP(A292,LATotals!$C$3:$O$500,1)</f>
        <v>#N/A</v>
      </c>
      <c r="N292" s="33" t="e">
        <f>IF(M292=A292,VLOOKUP(A292,LATotals!$C$3:$O$500,8),0)</f>
        <v>#N/A</v>
      </c>
      <c r="O292" s="63" t="e">
        <f>IF(M292=A292,VLOOKUP(A292,LATotals!$C$3:$O$500,9),0)</f>
        <v>#N/A</v>
      </c>
      <c r="P292" s="63" t="e">
        <f>IF(M292=A292,VLOOKUP(A292,LATotals!$C$3:$O$500,10),0)</f>
        <v>#N/A</v>
      </c>
      <c r="Q292" s="33" t="e">
        <f t="shared" si="35"/>
        <v>#N/A</v>
      </c>
      <c r="R292" s="63" t="e">
        <f t="shared" si="36"/>
        <v>#N/A</v>
      </c>
      <c r="S292" s="31" t="e">
        <f t="shared" si="37"/>
        <v>#N/A</v>
      </c>
      <c r="T292" s="40" t="e">
        <f t="shared" si="38"/>
        <v>#N/A</v>
      </c>
      <c r="U292" t="e">
        <f t="shared" si="39"/>
        <v>#N/A</v>
      </c>
      <c r="V292" t="e">
        <f t="shared" si="40"/>
        <v>#N/A</v>
      </c>
      <c r="W292" s="63" t="e">
        <f>IF(M292=A292,VLOOKUP(A292,LATotals!$C$3:$O$500,12),0)</f>
        <v>#N/A</v>
      </c>
      <c r="X292" s="31" t="e">
        <f>IF(M292=A292,VLOOKUP(A292,LATotals!$C$3:$O$500,13),0)</f>
        <v>#N/A</v>
      </c>
      <c r="Y292" s="40" t="e">
        <f t="shared" si="41"/>
        <v>#N/A</v>
      </c>
    </row>
    <row r="293" spans="1:25" x14ac:dyDescent="0.2">
      <c r="A293" s="106"/>
      <c r="F293"/>
      <c r="G293" s="3"/>
      <c r="H293" s="2"/>
      <c r="I293" s="12"/>
      <c r="J293" s="5"/>
      <c r="K293" s="5"/>
      <c r="L293" s="56"/>
      <c r="M293" s="34" t="e">
        <f>VLOOKUP(A293,LATotals!$C$3:$O$500,1)</f>
        <v>#N/A</v>
      </c>
      <c r="N293" s="33" t="e">
        <f>IF(M293=A293,VLOOKUP(A293,LATotals!$C$3:$O$500,8),0)</f>
        <v>#N/A</v>
      </c>
      <c r="O293" s="63" t="e">
        <f>IF(M293=A293,VLOOKUP(A293,LATotals!$C$3:$O$500,9),0)</f>
        <v>#N/A</v>
      </c>
      <c r="P293" s="63" t="e">
        <f>IF(M293=A293,VLOOKUP(A293,LATotals!$C$3:$O$500,10),0)</f>
        <v>#N/A</v>
      </c>
      <c r="Q293" s="33" t="e">
        <f t="shared" si="35"/>
        <v>#N/A</v>
      </c>
      <c r="R293" s="63" t="e">
        <f t="shared" si="36"/>
        <v>#N/A</v>
      </c>
      <c r="S293" s="31" t="e">
        <f t="shared" si="37"/>
        <v>#N/A</v>
      </c>
      <c r="T293" s="40" t="e">
        <f t="shared" si="38"/>
        <v>#N/A</v>
      </c>
      <c r="U293" t="e">
        <f t="shared" si="39"/>
        <v>#N/A</v>
      </c>
      <c r="V293" t="e">
        <f t="shared" si="40"/>
        <v>#N/A</v>
      </c>
      <c r="W293" s="63" t="e">
        <f>IF(M293=A293,VLOOKUP(A293,LATotals!$C$3:$O$500,12),0)</f>
        <v>#N/A</v>
      </c>
      <c r="X293" s="31" t="e">
        <f>IF(M293=A293,VLOOKUP(A293,LATotals!$C$3:$O$500,13),0)</f>
        <v>#N/A</v>
      </c>
      <c r="Y293" s="40" t="e">
        <f t="shared" si="41"/>
        <v>#N/A</v>
      </c>
    </row>
    <row r="294" spans="1:25" x14ac:dyDescent="0.2">
      <c r="A294" s="106"/>
      <c r="F294"/>
      <c r="G294" s="3"/>
      <c r="H294" s="2"/>
      <c r="I294" s="12"/>
      <c r="J294" s="5"/>
      <c r="K294" s="5"/>
      <c r="L294" s="56"/>
      <c r="M294" s="34" t="e">
        <f>VLOOKUP(A294,LATotals!$C$3:$O$500,1)</f>
        <v>#N/A</v>
      </c>
      <c r="N294" s="33" t="e">
        <f>IF(M294=A294,VLOOKUP(A294,LATotals!$C$3:$O$500,8),0)</f>
        <v>#N/A</v>
      </c>
      <c r="O294" s="63" t="e">
        <f>IF(M294=A294,VLOOKUP(A294,LATotals!$C$3:$O$500,9),0)</f>
        <v>#N/A</v>
      </c>
      <c r="P294" s="63" t="e">
        <f>IF(M294=A294,VLOOKUP(A294,LATotals!$C$3:$O$500,10),0)</f>
        <v>#N/A</v>
      </c>
      <c r="Q294" s="33" t="e">
        <f t="shared" si="35"/>
        <v>#N/A</v>
      </c>
      <c r="R294" s="63" t="e">
        <f t="shared" si="36"/>
        <v>#N/A</v>
      </c>
      <c r="S294" s="31" t="e">
        <f t="shared" si="37"/>
        <v>#N/A</v>
      </c>
      <c r="T294" s="40" t="e">
        <f t="shared" si="38"/>
        <v>#N/A</v>
      </c>
      <c r="U294" t="e">
        <f t="shared" si="39"/>
        <v>#N/A</v>
      </c>
      <c r="V294" t="e">
        <f t="shared" si="40"/>
        <v>#N/A</v>
      </c>
      <c r="W294" s="63" t="e">
        <f>IF(M294=A294,VLOOKUP(A294,LATotals!$C$3:$O$500,12),0)</f>
        <v>#N/A</v>
      </c>
      <c r="X294" s="31" t="e">
        <f>IF(M294=A294,VLOOKUP(A294,LATotals!$C$3:$O$500,13),0)</f>
        <v>#N/A</v>
      </c>
      <c r="Y294" s="40" t="e">
        <f t="shared" si="41"/>
        <v>#N/A</v>
      </c>
    </row>
    <row r="295" spans="1:25" x14ac:dyDescent="0.2">
      <c r="A295" s="106"/>
      <c r="F295"/>
      <c r="G295" s="3"/>
      <c r="H295" s="2"/>
      <c r="I295" s="12"/>
      <c r="J295" s="5"/>
      <c r="K295" s="5"/>
      <c r="L295" s="56"/>
      <c r="M295" s="34" t="e">
        <f>VLOOKUP(A295,LATotals!$C$3:$O$500,1)</f>
        <v>#N/A</v>
      </c>
      <c r="N295" s="33" t="e">
        <f>IF(M295=A295,VLOOKUP(A295,LATotals!$C$3:$O$500,8),0)</f>
        <v>#N/A</v>
      </c>
      <c r="O295" s="63" t="e">
        <f>IF(M295=A295,VLOOKUP(A295,LATotals!$C$3:$O$500,9),0)</f>
        <v>#N/A</v>
      </c>
      <c r="P295" s="63" t="e">
        <f>IF(M295=A295,VLOOKUP(A295,LATotals!$C$3:$O$500,10),0)</f>
        <v>#N/A</v>
      </c>
      <c r="Q295" s="33" t="e">
        <f t="shared" si="35"/>
        <v>#N/A</v>
      </c>
      <c r="R295" s="63" t="e">
        <f t="shared" si="36"/>
        <v>#N/A</v>
      </c>
      <c r="S295" s="31" t="e">
        <f t="shared" si="37"/>
        <v>#N/A</v>
      </c>
      <c r="T295" s="40" t="e">
        <f t="shared" si="38"/>
        <v>#N/A</v>
      </c>
      <c r="U295" t="e">
        <f t="shared" si="39"/>
        <v>#N/A</v>
      </c>
      <c r="V295" t="e">
        <f t="shared" si="40"/>
        <v>#N/A</v>
      </c>
      <c r="W295" s="63" t="e">
        <f>IF(M295=A295,VLOOKUP(A295,LATotals!$C$3:$O$500,12),0)</f>
        <v>#N/A</v>
      </c>
      <c r="X295" s="31" t="e">
        <f>IF(M295=A295,VLOOKUP(A295,LATotals!$C$3:$O$500,13),0)</f>
        <v>#N/A</v>
      </c>
      <c r="Y295" s="40" t="e">
        <f t="shared" si="41"/>
        <v>#N/A</v>
      </c>
    </row>
    <row r="296" spans="1:25" x14ac:dyDescent="0.2">
      <c r="A296" s="106"/>
      <c r="F296"/>
      <c r="G296" s="3"/>
      <c r="H296" s="2"/>
      <c r="I296" s="12"/>
      <c r="J296" s="5"/>
      <c r="K296" s="5"/>
      <c r="L296" s="56"/>
      <c r="M296" s="34" t="e">
        <f>VLOOKUP(A296,LATotals!$C$3:$O$500,1)</f>
        <v>#N/A</v>
      </c>
      <c r="N296" s="33" t="e">
        <f>IF(M296=A296,VLOOKUP(A296,LATotals!$C$3:$O$500,8),0)</f>
        <v>#N/A</v>
      </c>
      <c r="O296" s="63" t="e">
        <f>IF(M296=A296,VLOOKUP(A296,LATotals!$C$3:$O$500,9),0)</f>
        <v>#N/A</v>
      </c>
      <c r="P296" s="63" t="e">
        <f>IF(M296=A296,VLOOKUP(A296,LATotals!$C$3:$O$500,10),0)</f>
        <v>#N/A</v>
      </c>
      <c r="Q296" s="33" t="e">
        <f t="shared" si="35"/>
        <v>#N/A</v>
      </c>
      <c r="R296" s="63" t="e">
        <f t="shared" si="36"/>
        <v>#N/A</v>
      </c>
      <c r="S296" s="31" t="e">
        <f t="shared" si="37"/>
        <v>#N/A</v>
      </c>
      <c r="T296" s="40" t="e">
        <f t="shared" si="38"/>
        <v>#N/A</v>
      </c>
      <c r="U296" t="e">
        <f t="shared" si="39"/>
        <v>#N/A</v>
      </c>
      <c r="V296" t="e">
        <f t="shared" si="40"/>
        <v>#N/A</v>
      </c>
      <c r="W296" s="63" t="e">
        <f>IF(M296=A296,VLOOKUP(A296,LATotals!$C$3:$O$500,12),0)</f>
        <v>#N/A</v>
      </c>
      <c r="X296" s="31" t="e">
        <f>IF(M296=A296,VLOOKUP(A296,LATotals!$C$3:$O$500,13),0)</f>
        <v>#N/A</v>
      </c>
      <c r="Y296" s="40" t="e">
        <f t="shared" si="41"/>
        <v>#N/A</v>
      </c>
    </row>
    <row r="297" spans="1:25" x14ac:dyDescent="0.2">
      <c r="A297" s="106"/>
      <c r="F297"/>
      <c r="G297" s="3"/>
      <c r="H297" s="2"/>
      <c r="I297" s="12"/>
      <c r="J297" s="5"/>
      <c r="K297" s="5"/>
      <c r="L297" s="56"/>
      <c r="M297" s="34" t="e">
        <f>VLOOKUP(A297,LATotals!$C$3:$O$500,1)</f>
        <v>#N/A</v>
      </c>
      <c r="N297" s="33" t="e">
        <f>IF(M297=A297,VLOOKUP(A297,LATotals!$C$3:$O$500,8),0)</f>
        <v>#N/A</v>
      </c>
      <c r="O297" s="63" t="e">
        <f>IF(M297=A297,VLOOKUP(A297,LATotals!$C$3:$O$500,9),0)</f>
        <v>#N/A</v>
      </c>
      <c r="P297" s="63" t="e">
        <f>IF(M297=A297,VLOOKUP(A297,LATotals!$C$3:$O$500,10),0)</f>
        <v>#N/A</v>
      </c>
      <c r="Q297" s="33" t="e">
        <f t="shared" si="35"/>
        <v>#N/A</v>
      </c>
      <c r="R297" s="63" t="e">
        <f t="shared" si="36"/>
        <v>#N/A</v>
      </c>
      <c r="S297" s="31" t="e">
        <f t="shared" si="37"/>
        <v>#N/A</v>
      </c>
      <c r="T297" s="40" t="e">
        <f t="shared" si="38"/>
        <v>#N/A</v>
      </c>
      <c r="U297" t="e">
        <f t="shared" si="39"/>
        <v>#N/A</v>
      </c>
      <c r="V297" t="e">
        <f t="shared" si="40"/>
        <v>#N/A</v>
      </c>
      <c r="W297" s="63" t="e">
        <f>IF(M297=A297,VLOOKUP(A297,LATotals!$C$3:$O$500,12),0)</f>
        <v>#N/A</v>
      </c>
      <c r="X297" s="31" t="e">
        <f>IF(M297=A297,VLOOKUP(A297,LATotals!$C$3:$O$500,13),0)</f>
        <v>#N/A</v>
      </c>
      <c r="Y297" s="40" t="e">
        <f t="shared" si="41"/>
        <v>#N/A</v>
      </c>
    </row>
    <row r="298" spans="1:25" x14ac:dyDescent="0.2">
      <c r="A298" s="106"/>
      <c r="F298"/>
      <c r="G298" s="3"/>
      <c r="H298" s="2"/>
      <c r="I298" s="12"/>
      <c r="J298" s="5"/>
      <c r="K298" s="5"/>
      <c r="L298" s="56"/>
      <c r="M298" s="34" t="e">
        <f>VLOOKUP(A298,LATotals!$C$3:$O$500,1)</f>
        <v>#N/A</v>
      </c>
      <c r="N298" s="33" t="e">
        <f>IF(M298=A298,VLOOKUP(A298,LATotals!$C$3:$O$500,8),0)</f>
        <v>#N/A</v>
      </c>
      <c r="O298" s="63" t="e">
        <f>IF(M298=A298,VLOOKUP(A298,LATotals!$C$3:$O$500,9),0)</f>
        <v>#N/A</v>
      </c>
      <c r="P298" s="63" t="e">
        <f>IF(M298=A298,VLOOKUP(A298,LATotals!$C$3:$O$500,10),0)</f>
        <v>#N/A</v>
      </c>
      <c r="Q298" s="33" t="e">
        <f t="shared" si="35"/>
        <v>#N/A</v>
      </c>
      <c r="R298" s="63" t="e">
        <f t="shared" si="36"/>
        <v>#N/A</v>
      </c>
      <c r="S298" s="31" t="e">
        <f t="shared" si="37"/>
        <v>#N/A</v>
      </c>
      <c r="T298" s="40" t="e">
        <f t="shared" si="38"/>
        <v>#N/A</v>
      </c>
      <c r="U298" t="e">
        <f t="shared" si="39"/>
        <v>#N/A</v>
      </c>
      <c r="V298" t="e">
        <f t="shared" si="40"/>
        <v>#N/A</v>
      </c>
      <c r="W298" s="63" t="e">
        <f>IF(M298=A298,VLOOKUP(A298,LATotals!$C$3:$O$500,12),0)</f>
        <v>#N/A</v>
      </c>
      <c r="X298" s="31" t="e">
        <f>IF(M298=A298,VLOOKUP(A298,LATotals!$C$3:$O$500,13),0)</f>
        <v>#N/A</v>
      </c>
      <c r="Y298" s="40" t="e">
        <f t="shared" si="41"/>
        <v>#N/A</v>
      </c>
    </row>
    <row r="299" spans="1:25" x14ac:dyDescent="0.2">
      <c r="A299" s="106"/>
      <c r="F299"/>
      <c r="G299" s="3"/>
      <c r="H299" s="2"/>
      <c r="I299" s="12"/>
      <c r="J299" s="5"/>
      <c r="K299" s="5"/>
      <c r="L299" s="56"/>
      <c r="M299" s="34" t="e">
        <f>VLOOKUP(A299,LATotals!$C$3:$O$500,1)</f>
        <v>#N/A</v>
      </c>
      <c r="N299" s="33" t="e">
        <f>IF(M299=A299,VLOOKUP(A299,LATotals!$C$3:$O$500,8),0)</f>
        <v>#N/A</v>
      </c>
      <c r="O299" s="63" t="e">
        <f>IF(M299=A299,VLOOKUP(A299,LATotals!$C$3:$O$500,9),0)</f>
        <v>#N/A</v>
      </c>
      <c r="P299" s="63" t="e">
        <f>IF(M299=A299,VLOOKUP(A299,LATotals!$C$3:$O$500,10),0)</f>
        <v>#N/A</v>
      </c>
      <c r="Q299" s="33" t="e">
        <f t="shared" si="35"/>
        <v>#N/A</v>
      </c>
      <c r="R299" s="63" t="e">
        <f t="shared" si="36"/>
        <v>#N/A</v>
      </c>
      <c r="S299" s="31" t="e">
        <f t="shared" si="37"/>
        <v>#N/A</v>
      </c>
      <c r="T299" s="40" t="e">
        <f t="shared" si="38"/>
        <v>#N/A</v>
      </c>
      <c r="U299" t="e">
        <f t="shared" si="39"/>
        <v>#N/A</v>
      </c>
      <c r="V299" t="e">
        <f t="shared" si="40"/>
        <v>#N/A</v>
      </c>
      <c r="W299" s="63" t="e">
        <f>IF(M299=A299,VLOOKUP(A299,LATotals!$C$3:$O$500,12),0)</f>
        <v>#N/A</v>
      </c>
      <c r="X299" s="31" t="e">
        <f>IF(M299=A299,VLOOKUP(A299,LATotals!$C$3:$O$500,13),0)</f>
        <v>#N/A</v>
      </c>
      <c r="Y299" s="40" t="e">
        <f t="shared" si="41"/>
        <v>#N/A</v>
      </c>
    </row>
    <row r="300" spans="1:25" x14ac:dyDescent="0.2">
      <c r="A300" s="106"/>
      <c r="F300"/>
      <c r="G300" s="3"/>
      <c r="H300" s="2"/>
      <c r="I300" s="12"/>
      <c r="J300" s="5"/>
      <c r="K300" s="5"/>
      <c r="L300" s="56"/>
      <c r="M300" s="34" t="e">
        <f>VLOOKUP(A300,LATotals!$C$3:$O$500,1)</f>
        <v>#N/A</v>
      </c>
      <c r="N300" s="33" t="e">
        <f>IF(M300=A300,VLOOKUP(A300,LATotals!$C$3:$O$500,8),0)</f>
        <v>#N/A</v>
      </c>
      <c r="O300" s="63" t="e">
        <f>IF(M300=A300,VLOOKUP(A300,LATotals!$C$3:$O$500,9),0)</f>
        <v>#N/A</v>
      </c>
      <c r="P300" s="63" t="e">
        <f>IF(M300=A300,VLOOKUP(A300,LATotals!$C$3:$O$500,10),0)</f>
        <v>#N/A</v>
      </c>
      <c r="Q300" s="33" t="e">
        <f t="shared" si="35"/>
        <v>#N/A</v>
      </c>
      <c r="R300" s="63" t="e">
        <f t="shared" si="36"/>
        <v>#N/A</v>
      </c>
      <c r="S300" s="31" t="e">
        <f t="shared" si="37"/>
        <v>#N/A</v>
      </c>
      <c r="T300" s="40" t="e">
        <f t="shared" si="38"/>
        <v>#N/A</v>
      </c>
      <c r="U300" t="e">
        <f t="shared" si="39"/>
        <v>#N/A</v>
      </c>
      <c r="V300" t="e">
        <f t="shared" si="40"/>
        <v>#N/A</v>
      </c>
      <c r="W300" s="63" t="e">
        <f>IF(M300=A300,VLOOKUP(A300,LATotals!$C$3:$O$500,12),0)</f>
        <v>#N/A</v>
      </c>
      <c r="X300" s="31" t="e">
        <f>IF(M300=A300,VLOOKUP(A300,LATotals!$C$3:$O$500,13),0)</f>
        <v>#N/A</v>
      </c>
      <c r="Y300" s="40" t="e">
        <f t="shared" si="41"/>
        <v>#N/A</v>
      </c>
    </row>
    <row r="301" spans="1:25" x14ac:dyDescent="0.2">
      <c r="A301" s="106"/>
      <c r="F301"/>
      <c r="G301" s="3"/>
      <c r="H301" s="2"/>
      <c r="I301" s="12"/>
      <c r="J301" s="5"/>
      <c r="K301" s="5"/>
      <c r="L301" s="56"/>
      <c r="M301" s="34" t="e">
        <f>VLOOKUP(A301,LATotals!$C$3:$O$500,1)</f>
        <v>#N/A</v>
      </c>
      <c r="N301" s="33" t="e">
        <f>IF(M301=A301,VLOOKUP(A301,LATotals!$C$3:$O$500,8),0)</f>
        <v>#N/A</v>
      </c>
      <c r="O301" s="63" t="e">
        <f>IF(M301=A301,VLOOKUP(A301,LATotals!$C$3:$O$500,9),0)</f>
        <v>#N/A</v>
      </c>
      <c r="P301" s="63" t="e">
        <f>IF(M301=A301,VLOOKUP(A301,LATotals!$C$3:$O$500,10),0)</f>
        <v>#N/A</v>
      </c>
      <c r="Q301" s="33" t="e">
        <f t="shared" si="35"/>
        <v>#N/A</v>
      </c>
      <c r="R301" s="63" t="e">
        <f t="shared" si="36"/>
        <v>#N/A</v>
      </c>
      <c r="S301" s="31" t="e">
        <f t="shared" si="37"/>
        <v>#N/A</v>
      </c>
      <c r="T301" s="40" t="e">
        <f t="shared" si="38"/>
        <v>#N/A</v>
      </c>
      <c r="U301" t="e">
        <f t="shared" si="39"/>
        <v>#N/A</v>
      </c>
      <c r="V301" t="e">
        <f t="shared" si="40"/>
        <v>#N/A</v>
      </c>
      <c r="W301" s="63" t="e">
        <f>IF(M301=A301,VLOOKUP(A301,LATotals!$C$3:$O$500,12),0)</f>
        <v>#N/A</v>
      </c>
      <c r="X301" s="31" t="e">
        <f>IF(M301=A301,VLOOKUP(A301,LATotals!$C$3:$O$500,13),0)</f>
        <v>#N/A</v>
      </c>
      <c r="Y301" s="40" t="e">
        <f t="shared" si="41"/>
        <v>#N/A</v>
      </c>
    </row>
    <row r="302" spans="1:25" x14ac:dyDescent="0.2">
      <c r="A302" s="106"/>
      <c r="F302"/>
      <c r="G302" s="3"/>
      <c r="H302" s="2"/>
      <c r="I302" s="12"/>
      <c r="J302" s="5"/>
      <c r="K302" s="5"/>
      <c r="L302" s="56"/>
      <c r="M302" s="34" t="e">
        <f>VLOOKUP(A302,LATotals!$C$3:$O$500,1)</f>
        <v>#N/A</v>
      </c>
      <c r="N302" s="33" t="e">
        <f>IF(M302=A302,VLOOKUP(A302,LATotals!$C$3:$O$500,8),0)</f>
        <v>#N/A</v>
      </c>
      <c r="O302" s="63" t="e">
        <f>IF(M302=A302,VLOOKUP(A302,LATotals!$C$3:$O$500,9),0)</f>
        <v>#N/A</v>
      </c>
      <c r="P302" s="63" t="e">
        <f>IF(M302=A302,VLOOKUP(A302,LATotals!$C$3:$O$500,10),0)</f>
        <v>#N/A</v>
      </c>
      <c r="Q302" s="33" t="e">
        <f t="shared" si="35"/>
        <v>#N/A</v>
      </c>
      <c r="R302" s="63" t="e">
        <f t="shared" si="36"/>
        <v>#N/A</v>
      </c>
      <c r="S302" s="31" t="e">
        <f t="shared" si="37"/>
        <v>#N/A</v>
      </c>
      <c r="T302" s="40" t="e">
        <f t="shared" si="38"/>
        <v>#N/A</v>
      </c>
      <c r="U302" t="e">
        <f t="shared" si="39"/>
        <v>#N/A</v>
      </c>
      <c r="V302" t="e">
        <f t="shared" si="40"/>
        <v>#N/A</v>
      </c>
      <c r="W302" s="63" t="e">
        <f>IF(M302=A302,VLOOKUP(A302,LATotals!$C$3:$O$500,12),0)</f>
        <v>#N/A</v>
      </c>
      <c r="X302" s="31" t="e">
        <f>IF(M302=A302,VLOOKUP(A302,LATotals!$C$3:$O$500,13),0)</f>
        <v>#N/A</v>
      </c>
      <c r="Y302" s="40" t="e">
        <f t="shared" si="41"/>
        <v>#N/A</v>
      </c>
    </row>
    <row r="303" spans="1:25" x14ac:dyDescent="0.2">
      <c r="A303" s="106"/>
      <c r="F303"/>
      <c r="G303" s="3"/>
      <c r="H303" s="2"/>
      <c r="I303" s="12"/>
      <c r="J303" s="5"/>
      <c r="K303" s="5"/>
      <c r="L303" s="56"/>
      <c r="M303" s="34" t="e">
        <f>VLOOKUP(A303,LATotals!$C$3:$O$500,1)</f>
        <v>#N/A</v>
      </c>
      <c r="N303" s="33" t="e">
        <f>IF(M303=A303,VLOOKUP(A303,LATotals!$C$3:$O$500,8),0)</f>
        <v>#N/A</v>
      </c>
      <c r="O303" s="63" t="e">
        <f>IF(M303=A303,VLOOKUP(A303,LATotals!$C$3:$O$500,9),0)</f>
        <v>#N/A</v>
      </c>
      <c r="P303" s="63" t="e">
        <f>IF(M303=A303,VLOOKUP(A303,LATotals!$C$3:$O$500,10),0)</f>
        <v>#N/A</v>
      </c>
      <c r="Q303" s="33" t="e">
        <f t="shared" si="35"/>
        <v>#N/A</v>
      </c>
      <c r="R303" s="63" t="e">
        <f t="shared" si="36"/>
        <v>#N/A</v>
      </c>
      <c r="S303" s="31" t="e">
        <f t="shared" si="37"/>
        <v>#N/A</v>
      </c>
      <c r="T303" s="40" t="e">
        <f t="shared" si="38"/>
        <v>#N/A</v>
      </c>
      <c r="U303" t="e">
        <f t="shared" si="39"/>
        <v>#N/A</v>
      </c>
      <c r="V303" t="e">
        <f t="shared" si="40"/>
        <v>#N/A</v>
      </c>
      <c r="W303" s="63" t="e">
        <f>IF(M303=A303,VLOOKUP(A303,LATotals!$C$3:$O$500,12),0)</f>
        <v>#N/A</v>
      </c>
      <c r="X303" s="31" t="e">
        <f>IF(M303=A303,VLOOKUP(A303,LATotals!$C$3:$O$500,13),0)</f>
        <v>#N/A</v>
      </c>
      <c r="Y303" s="40" t="e">
        <f t="shared" si="41"/>
        <v>#N/A</v>
      </c>
    </row>
    <row r="304" spans="1:25" x14ac:dyDescent="0.2">
      <c r="A304" s="106"/>
      <c r="F304"/>
      <c r="G304" s="3"/>
      <c r="H304" s="2"/>
      <c r="I304" s="12"/>
      <c r="J304" s="5"/>
      <c r="K304" s="5"/>
      <c r="L304" s="56"/>
      <c r="M304" s="34" t="e">
        <f>VLOOKUP(A304,LATotals!$C$3:$O$500,1)</f>
        <v>#N/A</v>
      </c>
      <c r="N304" s="33" t="e">
        <f>IF(M304=A304,VLOOKUP(A304,LATotals!$C$3:$O$500,8),0)</f>
        <v>#N/A</v>
      </c>
      <c r="O304" s="63" t="e">
        <f>IF(M304=A304,VLOOKUP(A304,LATotals!$C$3:$O$500,9),0)</f>
        <v>#N/A</v>
      </c>
      <c r="P304" s="63" t="e">
        <f>IF(M304=A304,VLOOKUP(A304,LATotals!$C$3:$O$500,10),0)</f>
        <v>#N/A</v>
      </c>
      <c r="Q304" s="33" t="e">
        <f t="shared" si="35"/>
        <v>#N/A</v>
      </c>
      <c r="R304" s="63" t="e">
        <f t="shared" si="36"/>
        <v>#N/A</v>
      </c>
      <c r="S304" s="31" t="e">
        <f t="shared" si="37"/>
        <v>#N/A</v>
      </c>
      <c r="T304" s="40" t="e">
        <f t="shared" si="38"/>
        <v>#N/A</v>
      </c>
      <c r="U304" t="e">
        <f t="shared" si="39"/>
        <v>#N/A</v>
      </c>
      <c r="V304" t="e">
        <f t="shared" si="40"/>
        <v>#N/A</v>
      </c>
      <c r="W304" s="63" t="e">
        <f>IF(M304=A304,VLOOKUP(A304,LATotals!$C$3:$O$500,12),0)</f>
        <v>#N/A</v>
      </c>
      <c r="X304" s="31" t="e">
        <f>IF(M304=A304,VLOOKUP(A304,LATotals!$C$3:$O$500,13),0)</f>
        <v>#N/A</v>
      </c>
      <c r="Y304" s="40" t="e">
        <f t="shared" si="41"/>
        <v>#N/A</v>
      </c>
    </row>
    <row r="305" spans="1:25" x14ac:dyDescent="0.2">
      <c r="A305" s="106"/>
      <c r="F305"/>
      <c r="G305" s="3"/>
      <c r="H305" s="2"/>
      <c r="I305" s="12"/>
      <c r="J305" s="5"/>
      <c r="K305" s="5"/>
      <c r="L305" s="56"/>
      <c r="M305" s="34" t="e">
        <f>VLOOKUP(A305,LATotals!$C$3:$O$500,1)</f>
        <v>#N/A</v>
      </c>
      <c r="N305" s="33" t="e">
        <f>IF(M305=A305,VLOOKUP(A305,LATotals!$C$3:$O$500,8),0)</f>
        <v>#N/A</v>
      </c>
      <c r="O305" s="63" t="e">
        <f>IF(M305=A305,VLOOKUP(A305,LATotals!$C$3:$O$500,9),0)</f>
        <v>#N/A</v>
      </c>
      <c r="P305" s="63" t="e">
        <f>IF(M305=A305,VLOOKUP(A305,LATotals!$C$3:$O$500,10),0)</f>
        <v>#N/A</v>
      </c>
      <c r="Q305" s="33" t="e">
        <f t="shared" si="35"/>
        <v>#N/A</v>
      </c>
      <c r="R305" s="63" t="e">
        <f t="shared" si="36"/>
        <v>#N/A</v>
      </c>
      <c r="S305" s="31" t="e">
        <f t="shared" si="37"/>
        <v>#N/A</v>
      </c>
      <c r="T305" s="40" t="e">
        <f t="shared" si="38"/>
        <v>#N/A</v>
      </c>
      <c r="U305" t="e">
        <f t="shared" si="39"/>
        <v>#N/A</v>
      </c>
      <c r="V305" t="e">
        <f t="shared" si="40"/>
        <v>#N/A</v>
      </c>
      <c r="W305" s="63" t="e">
        <f>IF(M305=A305,VLOOKUP(A305,LATotals!$C$3:$O$500,12),0)</f>
        <v>#N/A</v>
      </c>
      <c r="X305" s="31" t="e">
        <f>IF(M305=A305,VLOOKUP(A305,LATotals!$C$3:$O$500,13),0)</f>
        <v>#N/A</v>
      </c>
      <c r="Y305" s="40" t="e">
        <f t="shared" si="41"/>
        <v>#N/A</v>
      </c>
    </row>
    <row r="306" spans="1:25" x14ac:dyDescent="0.2">
      <c r="A306" s="106"/>
      <c r="F306"/>
      <c r="G306" s="3"/>
      <c r="H306" s="2"/>
      <c r="I306" s="12"/>
      <c r="J306" s="5"/>
      <c r="K306" s="5"/>
      <c r="L306" s="56"/>
      <c r="M306" s="34" t="e">
        <f>VLOOKUP(A306,LATotals!$C$3:$O$500,1)</f>
        <v>#N/A</v>
      </c>
      <c r="N306" s="33" t="e">
        <f>IF(M306=A306,VLOOKUP(A306,LATotals!$C$3:$O$500,8),0)</f>
        <v>#N/A</v>
      </c>
      <c r="O306" s="63" t="e">
        <f>IF(M306=A306,VLOOKUP(A306,LATotals!$C$3:$O$500,9),0)</f>
        <v>#N/A</v>
      </c>
      <c r="P306" s="63" t="e">
        <f>IF(M306=A306,VLOOKUP(A306,LATotals!$C$3:$O$500,10),0)</f>
        <v>#N/A</v>
      </c>
      <c r="Q306" s="33" t="e">
        <f t="shared" si="35"/>
        <v>#N/A</v>
      </c>
      <c r="R306" s="63" t="e">
        <f t="shared" si="36"/>
        <v>#N/A</v>
      </c>
      <c r="S306" s="31" t="e">
        <f t="shared" si="37"/>
        <v>#N/A</v>
      </c>
      <c r="T306" s="40" t="e">
        <f t="shared" si="38"/>
        <v>#N/A</v>
      </c>
      <c r="U306" t="e">
        <f t="shared" si="39"/>
        <v>#N/A</v>
      </c>
      <c r="V306" t="e">
        <f t="shared" si="40"/>
        <v>#N/A</v>
      </c>
      <c r="W306" s="63" t="e">
        <f>IF(M306=A306,VLOOKUP(A306,LATotals!$C$3:$O$500,12),0)</f>
        <v>#N/A</v>
      </c>
      <c r="X306" s="31" t="e">
        <f>IF(M306=A306,VLOOKUP(A306,LATotals!$C$3:$O$500,13),0)</f>
        <v>#N/A</v>
      </c>
      <c r="Y306" s="40" t="e">
        <f t="shared" si="41"/>
        <v>#N/A</v>
      </c>
    </row>
    <row r="307" spans="1:25" x14ac:dyDescent="0.2">
      <c r="A307" s="106"/>
      <c r="F307"/>
      <c r="G307" s="3"/>
      <c r="H307" s="2"/>
      <c r="I307" s="12"/>
      <c r="J307" s="5"/>
      <c r="K307" s="5"/>
      <c r="L307" s="56"/>
      <c r="M307" s="34" t="e">
        <f>VLOOKUP(A307,LATotals!$C$3:$O$500,1)</f>
        <v>#N/A</v>
      </c>
      <c r="N307" s="33" t="e">
        <f>IF(M307=A307,VLOOKUP(A307,LATotals!$C$3:$O$500,8),0)</f>
        <v>#N/A</v>
      </c>
      <c r="O307" s="63" t="e">
        <f>IF(M307=A307,VLOOKUP(A307,LATotals!$C$3:$O$500,9),0)</f>
        <v>#N/A</v>
      </c>
      <c r="P307" s="63" t="e">
        <f>IF(M307=A307,VLOOKUP(A307,LATotals!$C$3:$O$500,10),0)</f>
        <v>#N/A</v>
      </c>
      <c r="Q307" s="33" t="e">
        <f t="shared" si="35"/>
        <v>#N/A</v>
      </c>
      <c r="R307" s="63" t="e">
        <f t="shared" si="36"/>
        <v>#N/A</v>
      </c>
      <c r="S307" s="31" t="e">
        <f t="shared" si="37"/>
        <v>#N/A</v>
      </c>
      <c r="T307" s="40" t="e">
        <f t="shared" si="38"/>
        <v>#N/A</v>
      </c>
      <c r="U307" t="e">
        <f t="shared" si="39"/>
        <v>#N/A</v>
      </c>
      <c r="V307" t="e">
        <f t="shared" si="40"/>
        <v>#N/A</v>
      </c>
      <c r="W307" s="63" t="e">
        <f>IF(M307=A307,VLOOKUP(A307,LATotals!$C$3:$O$500,12),0)</f>
        <v>#N/A</v>
      </c>
      <c r="X307" s="31" t="e">
        <f>IF(M307=A307,VLOOKUP(A307,LATotals!$C$3:$O$500,13),0)</f>
        <v>#N/A</v>
      </c>
      <c r="Y307" s="40" t="e">
        <f t="shared" si="41"/>
        <v>#N/A</v>
      </c>
    </row>
    <row r="308" spans="1:25" x14ac:dyDescent="0.2">
      <c r="A308" s="106"/>
      <c r="F308"/>
      <c r="G308" s="3"/>
      <c r="H308" s="2"/>
      <c r="I308" s="12"/>
      <c r="J308" s="5"/>
      <c r="K308" s="5"/>
      <c r="L308" s="56"/>
      <c r="M308" s="34" t="e">
        <f>VLOOKUP(A308,LATotals!$C$3:$O$500,1)</f>
        <v>#N/A</v>
      </c>
      <c r="N308" s="33" t="e">
        <f>IF(M308=A308,VLOOKUP(A308,LATotals!$C$3:$O$500,8),0)</f>
        <v>#N/A</v>
      </c>
      <c r="O308" s="63" t="e">
        <f>IF(M308=A308,VLOOKUP(A308,LATotals!$C$3:$O$500,9),0)</f>
        <v>#N/A</v>
      </c>
      <c r="P308" s="63" t="e">
        <f>IF(M308=A308,VLOOKUP(A308,LATotals!$C$3:$O$500,10),0)</f>
        <v>#N/A</v>
      </c>
      <c r="Q308" s="33" t="e">
        <f t="shared" si="35"/>
        <v>#N/A</v>
      </c>
      <c r="R308" s="63" t="e">
        <f t="shared" si="36"/>
        <v>#N/A</v>
      </c>
      <c r="S308" s="31" t="e">
        <f t="shared" si="37"/>
        <v>#N/A</v>
      </c>
      <c r="T308" s="40" t="e">
        <f t="shared" si="38"/>
        <v>#N/A</v>
      </c>
      <c r="U308" t="e">
        <f t="shared" si="39"/>
        <v>#N/A</v>
      </c>
      <c r="V308" t="e">
        <f t="shared" si="40"/>
        <v>#N/A</v>
      </c>
      <c r="W308" s="63" t="e">
        <f>IF(M308=A308,VLOOKUP(A308,LATotals!$C$3:$O$500,12),0)</f>
        <v>#N/A</v>
      </c>
      <c r="X308" s="31" t="e">
        <f>IF(M308=A308,VLOOKUP(A308,LATotals!$C$3:$O$500,13),0)</f>
        <v>#N/A</v>
      </c>
      <c r="Y308" s="40" t="e">
        <f t="shared" si="41"/>
        <v>#N/A</v>
      </c>
    </row>
    <row r="309" spans="1:25" x14ac:dyDescent="0.2">
      <c r="A309" s="106"/>
      <c r="F309"/>
      <c r="G309" s="3"/>
      <c r="H309" s="2"/>
      <c r="I309" s="12"/>
      <c r="J309" s="5"/>
      <c r="K309" s="5"/>
      <c r="L309" s="56"/>
      <c r="M309" s="34" t="e">
        <f>VLOOKUP(A309,LATotals!$C$3:$O$500,1)</f>
        <v>#N/A</v>
      </c>
      <c r="N309" s="33" t="e">
        <f>IF(M309=A309,VLOOKUP(A309,LATotals!$C$3:$O$500,8),0)</f>
        <v>#N/A</v>
      </c>
      <c r="O309" s="63" t="e">
        <f>IF(M309=A309,VLOOKUP(A309,LATotals!$C$3:$O$500,9),0)</f>
        <v>#N/A</v>
      </c>
      <c r="P309" s="63" t="e">
        <f>IF(M309=A309,VLOOKUP(A309,LATotals!$C$3:$O$500,10),0)</f>
        <v>#N/A</v>
      </c>
      <c r="Q309" s="33" t="e">
        <f t="shared" si="35"/>
        <v>#N/A</v>
      </c>
      <c r="R309" s="63" t="e">
        <f t="shared" si="36"/>
        <v>#N/A</v>
      </c>
      <c r="S309" s="31" t="e">
        <f t="shared" si="37"/>
        <v>#N/A</v>
      </c>
      <c r="T309" s="40" t="e">
        <f t="shared" si="38"/>
        <v>#N/A</v>
      </c>
      <c r="U309" t="e">
        <f t="shared" si="39"/>
        <v>#N/A</v>
      </c>
      <c r="V309" t="e">
        <f t="shared" si="40"/>
        <v>#N/A</v>
      </c>
      <c r="W309" s="63" t="e">
        <f>IF(M309=A309,VLOOKUP(A309,LATotals!$C$3:$O$500,12),0)</f>
        <v>#N/A</v>
      </c>
      <c r="X309" s="31" t="e">
        <f>IF(M309=A309,VLOOKUP(A309,LATotals!$C$3:$O$500,13),0)</f>
        <v>#N/A</v>
      </c>
      <c r="Y309" s="40" t="e">
        <f t="shared" si="41"/>
        <v>#N/A</v>
      </c>
    </row>
    <row r="310" spans="1:25" x14ac:dyDescent="0.2">
      <c r="A310" s="106"/>
      <c r="F310"/>
      <c r="G310" s="3"/>
      <c r="H310" s="2"/>
      <c r="I310" s="12"/>
      <c r="J310" s="5"/>
      <c r="K310" s="5"/>
      <c r="L310" s="56"/>
      <c r="M310" s="34" t="e">
        <f>VLOOKUP(A310,LATotals!$C$3:$O$500,1)</f>
        <v>#N/A</v>
      </c>
      <c r="N310" s="33" t="e">
        <f>IF(M310=A310,VLOOKUP(A310,LATotals!$C$3:$O$500,8),0)</f>
        <v>#N/A</v>
      </c>
      <c r="O310" s="63" t="e">
        <f>IF(M310=A310,VLOOKUP(A310,LATotals!$C$3:$O$500,9),0)</f>
        <v>#N/A</v>
      </c>
      <c r="P310" s="63" t="e">
        <f>IF(M310=A310,VLOOKUP(A310,LATotals!$C$3:$O$500,10),0)</f>
        <v>#N/A</v>
      </c>
      <c r="Q310" s="33" t="e">
        <f t="shared" si="35"/>
        <v>#N/A</v>
      </c>
      <c r="R310" s="63" t="e">
        <f t="shared" si="36"/>
        <v>#N/A</v>
      </c>
      <c r="S310" s="31" t="e">
        <f t="shared" si="37"/>
        <v>#N/A</v>
      </c>
      <c r="T310" s="40" t="e">
        <f t="shared" si="38"/>
        <v>#N/A</v>
      </c>
      <c r="U310" t="e">
        <f t="shared" si="39"/>
        <v>#N/A</v>
      </c>
      <c r="V310" t="e">
        <f t="shared" si="40"/>
        <v>#N/A</v>
      </c>
      <c r="W310" s="63" t="e">
        <f>IF(M310=A310,VLOOKUP(A310,LATotals!$C$3:$O$500,12),0)</f>
        <v>#N/A</v>
      </c>
      <c r="X310" s="31" t="e">
        <f>IF(M310=A310,VLOOKUP(A310,LATotals!$C$3:$O$500,13),0)</f>
        <v>#N/A</v>
      </c>
      <c r="Y310" s="40" t="e">
        <f t="shared" si="41"/>
        <v>#N/A</v>
      </c>
    </row>
    <row r="311" spans="1:25" x14ac:dyDescent="0.2">
      <c r="A311" s="106"/>
      <c r="F311"/>
      <c r="G311" s="3"/>
      <c r="H311" s="2"/>
      <c r="I311" s="12"/>
      <c r="J311" s="5"/>
      <c r="K311" s="5"/>
      <c r="L311" s="56"/>
      <c r="M311" s="34" t="e">
        <f>VLOOKUP(A311,LATotals!$C$3:$O$500,1)</f>
        <v>#N/A</v>
      </c>
      <c r="N311" s="33" t="e">
        <f>IF(M311=A311,VLOOKUP(A311,LATotals!$C$3:$O$500,8),0)</f>
        <v>#N/A</v>
      </c>
      <c r="O311" s="63" t="e">
        <f>IF(M311=A311,VLOOKUP(A311,LATotals!$C$3:$O$500,9),0)</f>
        <v>#N/A</v>
      </c>
      <c r="P311" s="63" t="e">
        <f>IF(M311=A311,VLOOKUP(A311,LATotals!$C$3:$O$500,10),0)</f>
        <v>#N/A</v>
      </c>
      <c r="Q311" s="33" t="e">
        <f t="shared" si="35"/>
        <v>#N/A</v>
      </c>
      <c r="R311" s="63" t="e">
        <f t="shared" si="36"/>
        <v>#N/A</v>
      </c>
      <c r="S311" s="31" t="e">
        <f t="shared" si="37"/>
        <v>#N/A</v>
      </c>
      <c r="T311" s="40" t="e">
        <f t="shared" si="38"/>
        <v>#N/A</v>
      </c>
      <c r="U311" t="e">
        <f t="shared" si="39"/>
        <v>#N/A</v>
      </c>
      <c r="V311" t="e">
        <f t="shared" si="40"/>
        <v>#N/A</v>
      </c>
      <c r="W311" s="63" t="e">
        <f>IF(M311=A311,VLOOKUP(A311,LATotals!$C$3:$O$500,12),0)</f>
        <v>#N/A</v>
      </c>
      <c r="X311" s="31" t="e">
        <f>IF(M311=A311,VLOOKUP(A311,LATotals!$C$3:$O$500,13),0)</f>
        <v>#N/A</v>
      </c>
      <c r="Y311" s="40" t="e">
        <f t="shared" si="41"/>
        <v>#N/A</v>
      </c>
    </row>
    <row r="312" spans="1:25" x14ac:dyDescent="0.2">
      <c r="A312" s="106"/>
      <c r="F312"/>
      <c r="G312" s="3"/>
      <c r="H312" s="2"/>
      <c r="I312" s="12"/>
      <c r="J312" s="5"/>
      <c r="K312" s="5"/>
      <c r="L312" s="56"/>
      <c r="M312" s="34" t="e">
        <f>VLOOKUP(A312,LATotals!$C$3:$O$500,1)</f>
        <v>#N/A</v>
      </c>
      <c r="N312" s="33" t="e">
        <f>IF(M312=A312,VLOOKUP(A312,LATotals!$C$3:$O$500,8),0)</f>
        <v>#N/A</v>
      </c>
      <c r="O312" s="63" t="e">
        <f>IF(M312=A312,VLOOKUP(A312,LATotals!$C$3:$O$500,9),0)</f>
        <v>#N/A</v>
      </c>
      <c r="P312" s="63" t="e">
        <f>IF(M312=A312,VLOOKUP(A312,LATotals!$C$3:$O$500,10),0)</f>
        <v>#N/A</v>
      </c>
      <c r="Q312" s="33" t="e">
        <f t="shared" si="35"/>
        <v>#N/A</v>
      </c>
      <c r="R312" s="63" t="e">
        <f t="shared" si="36"/>
        <v>#N/A</v>
      </c>
      <c r="S312" s="31" t="e">
        <f t="shared" si="37"/>
        <v>#N/A</v>
      </c>
      <c r="T312" s="40" t="e">
        <f t="shared" si="38"/>
        <v>#N/A</v>
      </c>
      <c r="U312" t="e">
        <f t="shared" si="39"/>
        <v>#N/A</v>
      </c>
      <c r="V312" t="e">
        <f t="shared" si="40"/>
        <v>#N/A</v>
      </c>
      <c r="W312" s="63" t="e">
        <f>IF(M312=A312,VLOOKUP(A312,LATotals!$C$3:$O$500,12),0)</f>
        <v>#N/A</v>
      </c>
      <c r="X312" s="31" t="e">
        <f>IF(M312=A312,VLOOKUP(A312,LATotals!$C$3:$O$500,13),0)</f>
        <v>#N/A</v>
      </c>
      <c r="Y312" s="40" t="e">
        <f t="shared" si="41"/>
        <v>#N/A</v>
      </c>
    </row>
    <row r="313" spans="1:25" x14ac:dyDescent="0.2">
      <c r="A313" s="106"/>
      <c r="F313"/>
      <c r="G313" s="3"/>
      <c r="H313" s="2"/>
      <c r="I313" s="12"/>
      <c r="J313" s="5"/>
      <c r="K313" s="5"/>
      <c r="L313" s="56"/>
      <c r="M313" s="34" t="e">
        <f>VLOOKUP(A313,LATotals!$C$3:$O$500,1)</f>
        <v>#N/A</v>
      </c>
      <c r="N313" s="33" t="e">
        <f>IF(M313=A313,VLOOKUP(A313,LATotals!$C$3:$O$500,8),0)</f>
        <v>#N/A</v>
      </c>
      <c r="O313" s="63" t="e">
        <f>IF(M313=A313,VLOOKUP(A313,LATotals!$C$3:$O$500,9),0)</f>
        <v>#N/A</v>
      </c>
      <c r="P313" s="63" t="e">
        <f>IF(M313=A313,VLOOKUP(A313,LATotals!$C$3:$O$500,10),0)</f>
        <v>#N/A</v>
      </c>
      <c r="Q313" s="33" t="e">
        <f t="shared" si="35"/>
        <v>#N/A</v>
      </c>
      <c r="R313" s="63" t="e">
        <f t="shared" si="36"/>
        <v>#N/A</v>
      </c>
      <c r="S313" s="31" t="e">
        <f t="shared" si="37"/>
        <v>#N/A</v>
      </c>
      <c r="T313" s="40" t="e">
        <f t="shared" si="38"/>
        <v>#N/A</v>
      </c>
      <c r="U313" t="e">
        <f t="shared" si="39"/>
        <v>#N/A</v>
      </c>
      <c r="V313" t="e">
        <f t="shared" si="40"/>
        <v>#N/A</v>
      </c>
      <c r="W313" s="63" t="e">
        <f>IF(M313=A313,VLOOKUP(A313,LATotals!$C$3:$O$500,12),0)</f>
        <v>#N/A</v>
      </c>
      <c r="X313" s="31" t="e">
        <f>IF(M313=A313,VLOOKUP(A313,LATotals!$C$3:$O$500,13),0)</f>
        <v>#N/A</v>
      </c>
      <c r="Y313" s="40" t="e">
        <f t="shared" si="41"/>
        <v>#N/A</v>
      </c>
    </row>
    <row r="314" spans="1:25" x14ac:dyDescent="0.2">
      <c r="A314" s="106"/>
      <c r="F314"/>
      <c r="G314" s="3"/>
      <c r="H314" s="2"/>
      <c r="I314" s="12"/>
      <c r="J314" s="5"/>
      <c r="K314" s="5"/>
      <c r="L314" s="56"/>
      <c r="M314" s="34" t="e">
        <f>VLOOKUP(A314,LATotals!$C$3:$O$500,1)</f>
        <v>#N/A</v>
      </c>
      <c r="N314" s="33" t="e">
        <f>IF(M314=A314,VLOOKUP(A314,LATotals!$C$3:$O$500,8),0)</f>
        <v>#N/A</v>
      </c>
      <c r="O314" s="63" t="e">
        <f>IF(M314=A314,VLOOKUP(A314,LATotals!$C$3:$O$500,9),0)</f>
        <v>#N/A</v>
      </c>
      <c r="P314" s="63" t="e">
        <f>IF(M314=A314,VLOOKUP(A314,LATotals!$C$3:$O$500,10),0)</f>
        <v>#N/A</v>
      </c>
      <c r="Q314" s="33" t="e">
        <f t="shared" si="35"/>
        <v>#N/A</v>
      </c>
      <c r="R314" s="63" t="e">
        <f t="shared" si="36"/>
        <v>#N/A</v>
      </c>
      <c r="S314" s="31" t="e">
        <f t="shared" si="37"/>
        <v>#N/A</v>
      </c>
      <c r="T314" s="40" t="e">
        <f t="shared" si="38"/>
        <v>#N/A</v>
      </c>
      <c r="U314" t="e">
        <f t="shared" si="39"/>
        <v>#N/A</v>
      </c>
      <c r="V314" t="e">
        <f t="shared" si="40"/>
        <v>#N/A</v>
      </c>
      <c r="W314" s="63" t="e">
        <f>IF(M314=A314,VLOOKUP(A314,LATotals!$C$3:$O$500,12),0)</f>
        <v>#N/A</v>
      </c>
      <c r="X314" s="31" t="e">
        <f>IF(M314=A314,VLOOKUP(A314,LATotals!$C$3:$O$500,13),0)</f>
        <v>#N/A</v>
      </c>
      <c r="Y314" s="40" t="e">
        <f t="shared" si="41"/>
        <v>#N/A</v>
      </c>
    </row>
    <row r="315" spans="1:25" x14ac:dyDescent="0.2">
      <c r="A315" s="106"/>
      <c r="F315"/>
      <c r="G315" s="3"/>
      <c r="H315" s="2"/>
      <c r="I315" s="12"/>
      <c r="J315" s="5"/>
      <c r="K315" s="5"/>
      <c r="L315" s="56"/>
      <c r="M315" s="34" t="e">
        <f>VLOOKUP(A315,LATotals!$C$3:$O$500,1)</f>
        <v>#N/A</v>
      </c>
      <c r="N315" s="33" t="e">
        <f>IF(M315=A315,VLOOKUP(A315,LATotals!$C$3:$O$500,8),0)</f>
        <v>#N/A</v>
      </c>
      <c r="O315" s="63" t="e">
        <f>IF(M315=A315,VLOOKUP(A315,LATotals!$C$3:$O$500,9),0)</f>
        <v>#N/A</v>
      </c>
      <c r="P315" s="63" t="e">
        <f>IF(M315=A315,VLOOKUP(A315,LATotals!$C$3:$O$500,10),0)</f>
        <v>#N/A</v>
      </c>
      <c r="Q315" s="33" t="e">
        <f t="shared" si="35"/>
        <v>#N/A</v>
      </c>
      <c r="R315" s="63" t="e">
        <f t="shared" si="36"/>
        <v>#N/A</v>
      </c>
      <c r="S315" s="31" t="e">
        <f t="shared" si="37"/>
        <v>#N/A</v>
      </c>
      <c r="T315" s="40" t="e">
        <f t="shared" si="38"/>
        <v>#N/A</v>
      </c>
      <c r="U315" t="e">
        <f t="shared" si="39"/>
        <v>#N/A</v>
      </c>
      <c r="V315" t="e">
        <f t="shared" si="40"/>
        <v>#N/A</v>
      </c>
      <c r="W315" s="63" t="e">
        <f>IF(M315=A315,VLOOKUP(A315,LATotals!$C$3:$O$500,12),0)</f>
        <v>#N/A</v>
      </c>
      <c r="X315" s="31" t="e">
        <f>IF(M315=A315,VLOOKUP(A315,LATotals!$C$3:$O$500,13),0)</f>
        <v>#N/A</v>
      </c>
      <c r="Y315" s="40" t="e">
        <f t="shared" si="41"/>
        <v>#N/A</v>
      </c>
    </row>
    <row r="316" spans="1:25" x14ac:dyDescent="0.2">
      <c r="A316" s="106"/>
      <c r="F316"/>
      <c r="G316" s="3"/>
      <c r="H316" s="2"/>
      <c r="I316" s="12"/>
      <c r="J316" s="5"/>
      <c r="K316" s="5"/>
      <c r="L316" s="56"/>
      <c r="M316" s="34" t="e">
        <f>VLOOKUP(A316,LATotals!$C$3:$O$500,1)</f>
        <v>#N/A</v>
      </c>
      <c r="N316" s="33" t="e">
        <f>IF(M316=A316,VLOOKUP(A316,LATotals!$C$3:$O$500,8),0)</f>
        <v>#N/A</v>
      </c>
      <c r="O316" s="63" t="e">
        <f>IF(M316=A316,VLOOKUP(A316,LATotals!$C$3:$O$500,9),0)</f>
        <v>#N/A</v>
      </c>
      <c r="P316" s="63" t="e">
        <f>IF(M316=A316,VLOOKUP(A316,LATotals!$C$3:$O$500,10),0)</f>
        <v>#N/A</v>
      </c>
      <c r="Q316" s="33" t="e">
        <f t="shared" si="35"/>
        <v>#N/A</v>
      </c>
      <c r="R316" s="63" t="e">
        <f t="shared" si="36"/>
        <v>#N/A</v>
      </c>
      <c r="S316" s="31" t="e">
        <f t="shared" si="37"/>
        <v>#N/A</v>
      </c>
      <c r="T316" s="40" t="e">
        <f t="shared" si="38"/>
        <v>#N/A</v>
      </c>
      <c r="U316" t="e">
        <f t="shared" si="39"/>
        <v>#N/A</v>
      </c>
      <c r="V316" t="e">
        <f t="shared" si="40"/>
        <v>#N/A</v>
      </c>
      <c r="W316" s="63" t="e">
        <f>IF(M316=A316,VLOOKUP(A316,LATotals!$C$3:$O$500,12),0)</f>
        <v>#N/A</v>
      </c>
      <c r="X316" s="31" t="e">
        <f>IF(M316=A316,VLOOKUP(A316,LATotals!$C$3:$O$500,13),0)</f>
        <v>#N/A</v>
      </c>
      <c r="Y316" s="40" t="e">
        <f t="shared" si="41"/>
        <v>#N/A</v>
      </c>
    </row>
    <row r="317" spans="1:25" x14ac:dyDescent="0.2">
      <c r="A317" s="106"/>
      <c r="F317"/>
      <c r="G317" s="3"/>
      <c r="H317" s="2"/>
      <c r="I317" s="12"/>
      <c r="J317" s="5"/>
      <c r="K317" s="5"/>
      <c r="L317" s="56"/>
      <c r="M317" s="34" t="e">
        <f>VLOOKUP(A317,LATotals!$C$3:$O$500,1)</f>
        <v>#N/A</v>
      </c>
      <c r="N317" s="33" t="e">
        <f>IF(M317=A317,VLOOKUP(A317,LATotals!$C$3:$O$500,8),0)</f>
        <v>#N/A</v>
      </c>
      <c r="O317" s="63" t="e">
        <f>IF(M317=A317,VLOOKUP(A317,LATotals!$C$3:$O$500,9),0)</f>
        <v>#N/A</v>
      </c>
      <c r="P317" s="63" t="e">
        <f>IF(M317=A317,VLOOKUP(A317,LATotals!$C$3:$O$500,10),0)</f>
        <v>#N/A</v>
      </c>
      <c r="Q317" s="33" t="e">
        <f t="shared" si="35"/>
        <v>#N/A</v>
      </c>
      <c r="R317" s="63" t="e">
        <f t="shared" si="36"/>
        <v>#N/A</v>
      </c>
      <c r="S317" s="31" t="e">
        <f t="shared" si="37"/>
        <v>#N/A</v>
      </c>
      <c r="T317" s="40" t="e">
        <f t="shared" si="38"/>
        <v>#N/A</v>
      </c>
      <c r="U317" t="e">
        <f t="shared" si="39"/>
        <v>#N/A</v>
      </c>
      <c r="V317" t="e">
        <f t="shared" si="40"/>
        <v>#N/A</v>
      </c>
      <c r="W317" s="63" t="e">
        <f>IF(M317=A317,VLOOKUP(A317,LATotals!$C$3:$O$500,12),0)</f>
        <v>#N/A</v>
      </c>
      <c r="X317" s="31" t="e">
        <f>IF(M317=A317,VLOOKUP(A317,LATotals!$C$3:$O$500,13),0)</f>
        <v>#N/A</v>
      </c>
      <c r="Y317" s="40" t="e">
        <f t="shared" si="41"/>
        <v>#N/A</v>
      </c>
    </row>
    <row r="318" spans="1:25" x14ac:dyDescent="0.2">
      <c r="A318" s="106"/>
      <c r="F318"/>
      <c r="G318" s="3"/>
      <c r="H318" s="2"/>
      <c r="I318" s="12"/>
      <c r="J318" s="5"/>
      <c r="K318" s="5"/>
      <c r="L318" s="56"/>
      <c r="M318" s="34" t="e">
        <f>VLOOKUP(A318,LATotals!$C$3:$O$500,1)</f>
        <v>#N/A</v>
      </c>
      <c r="N318" s="33" t="e">
        <f>IF(M318=A318,VLOOKUP(A318,LATotals!$C$3:$O$500,8),0)</f>
        <v>#N/A</v>
      </c>
      <c r="O318" s="63" t="e">
        <f>IF(M318=A318,VLOOKUP(A318,LATotals!$C$3:$O$500,9),0)</f>
        <v>#N/A</v>
      </c>
      <c r="P318" s="63" t="e">
        <f>IF(M318=A318,VLOOKUP(A318,LATotals!$C$3:$O$500,10),0)</f>
        <v>#N/A</v>
      </c>
      <c r="Q318" s="33" t="e">
        <f t="shared" si="35"/>
        <v>#N/A</v>
      </c>
      <c r="R318" s="63" t="e">
        <f t="shared" si="36"/>
        <v>#N/A</v>
      </c>
      <c r="S318" s="31" t="e">
        <f t="shared" si="37"/>
        <v>#N/A</v>
      </c>
      <c r="T318" s="40" t="e">
        <f t="shared" si="38"/>
        <v>#N/A</v>
      </c>
      <c r="U318" t="e">
        <f t="shared" si="39"/>
        <v>#N/A</v>
      </c>
      <c r="V318" t="e">
        <f t="shared" si="40"/>
        <v>#N/A</v>
      </c>
      <c r="W318" s="63" t="e">
        <f>IF(M318=A318,VLOOKUP(A318,LATotals!$C$3:$O$500,12),0)</f>
        <v>#N/A</v>
      </c>
      <c r="X318" s="31" t="e">
        <f>IF(M318=A318,VLOOKUP(A318,LATotals!$C$3:$O$500,13),0)</f>
        <v>#N/A</v>
      </c>
      <c r="Y318" s="40" t="e">
        <f t="shared" si="41"/>
        <v>#N/A</v>
      </c>
    </row>
    <row r="319" spans="1:25" x14ac:dyDescent="0.2">
      <c r="A319" s="106"/>
      <c r="F319"/>
      <c r="G319" s="3"/>
      <c r="H319" s="2"/>
      <c r="I319" s="12"/>
      <c r="J319" s="5"/>
      <c r="K319" s="5"/>
      <c r="L319" s="56"/>
      <c r="M319" s="34" t="e">
        <f>VLOOKUP(A319,LATotals!$C$3:$O$500,1)</f>
        <v>#N/A</v>
      </c>
      <c r="N319" s="33" t="e">
        <f>IF(M319=A319,VLOOKUP(A319,LATotals!$C$3:$O$500,8),0)</f>
        <v>#N/A</v>
      </c>
      <c r="O319" s="63" t="e">
        <f>IF(M319=A319,VLOOKUP(A319,LATotals!$C$3:$O$500,9),0)</f>
        <v>#N/A</v>
      </c>
      <c r="P319" s="63" t="e">
        <f>IF(M319=A319,VLOOKUP(A319,LATotals!$C$3:$O$500,10),0)</f>
        <v>#N/A</v>
      </c>
      <c r="Q319" s="33" t="e">
        <f t="shared" si="35"/>
        <v>#N/A</v>
      </c>
      <c r="R319" s="63" t="e">
        <f t="shared" si="36"/>
        <v>#N/A</v>
      </c>
      <c r="S319" s="31" t="e">
        <f t="shared" si="37"/>
        <v>#N/A</v>
      </c>
      <c r="T319" s="40" t="e">
        <f t="shared" si="38"/>
        <v>#N/A</v>
      </c>
      <c r="U319" t="e">
        <f t="shared" si="39"/>
        <v>#N/A</v>
      </c>
      <c r="V319" t="e">
        <f t="shared" si="40"/>
        <v>#N/A</v>
      </c>
      <c r="W319" s="63" t="e">
        <f>IF(M319=A319,VLOOKUP(A319,LATotals!$C$3:$O$500,12),0)</f>
        <v>#N/A</v>
      </c>
      <c r="X319" s="31" t="e">
        <f>IF(M319=A319,VLOOKUP(A319,LATotals!$C$3:$O$500,13),0)</f>
        <v>#N/A</v>
      </c>
      <c r="Y319" s="40" t="e">
        <f t="shared" si="41"/>
        <v>#N/A</v>
      </c>
    </row>
    <row r="320" spans="1:25" x14ac:dyDescent="0.2">
      <c r="A320" s="106"/>
      <c r="F320"/>
      <c r="G320" s="3"/>
      <c r="H320" s="2"/>
      <c r="I320" s="12"/>
      <c r="J320" s="5"/>
      <c r="K320" s="5"/>
      <c r="L320" s="56"/>
      <c r="M320" s="34" t="e">
        <f>VLOOKUP(A320,LATotals!$C$3:$O$500,1)</f>
        <v>#N/A</v>
      </c>
      <c r="N320" s="33" t="e">
        <f>IF(M320=A320,VLOOKUP(A320,LATotals!$C$3:$O$500,8),0)</f>
        <v>#N/A</v>
      </c>
      <c r="O320" s="63" t="e">
        <f>IF(M320=A320,VLOOKUP(A320,LATotals!$C$3:$O$500,9),0)</f>
        <v>#N/A</v>
      </c>
      <c r="P320" s="63" t="e">
        <f>IF(M320=A320,VLOOKUP(A320,LATotals!$C$3:$O$500,10),0)</f>
        <v>#N/A</v>
      </c>
      <c r="Q320" s="33" t="e">
        <f t="shared" si="35"/>
        <v>#N/A</v>
      </c>
      <c r="R320" s="63" t="e">
        <f t="shared" si="36"/>
        <v>#N/A</v>
      </c>
      <c r="S320" s="31" t="e">
        <f t="shared" si="37"/>
        <v>#N/A</v>
      </c>
      <c r="T320" s="40" t="e">
        <f t="shared" si="38"/>
        <v>#N/A</v>
      </c>
      <c r="U320" t="e">
        <f t="shared" si="39"/>
        <v>#N/A</v>
      </c>
      <c r="V320" t="e">
        <f t="shared" si="40"/>
        <v>#N/A</v>
      </c>
      <c r="W320" s="63" t="e">
        <f>IF(M320=A320,VLOOKUP(A320,LATotals!$C$3:$O$500,12),0)</f>
        <v>#N/A</v>
      </c>
      <c r="X320" s="31" t="e">
        <f>IF(M320=A320,VLOOKUP(A320,LATotals!$C$3:$O$500,13),0)</f>
        <v>#N/A</v>
      </c>
      <c r="Y320" s="40" t="e">
        <f t="shared" si="41"/>
        <v>#N/A</v>
      </c>
    </row>
    <row r="321" spans="1:25" x14ac:dyDescent="0.2">
      <c r="A321" s="106"/>
      <c r="F321"/>
      <c r="G321" s="3"/>
      <c r="H321" s="2"/>
      <c r="I321" s="12"/>
      <c r="J321" s="5"/>
      <c r="K321" s="5"/>
      <c r="L321" s="56"/>
      <c r="M321" s="34" t="e">
        <f>VLOOKUP(A321,LATotals!$C$3:$O$500,1)</f>
        <v>#N/A</v>
      </c>
      <c r="N321" s="33" t="e">
        <f>IF(M321=A321,VLOOKUP(A321,LATotals!$C$3:$O$500,8),0)</f>
        <v>#N/A</v>
      </c>
      <c r="O321" s="63" t="e">
        <f>IF(M321=A321,VLOOKUP(A321,LATotals!$C$3:$O$500,9),0)</f>
        <v>#N/A</v>
      </c>
      <c r="P321" s="63" t="e">
        <f>IF(M321=A321,VLOOKUP(A321,LATotals!$C$3:$O$500,10),0)</f>
        <v>#N/A</v>
      </c>
      <c r="Q321" s="33" t="e">
        <f t="shared" si="35"/>
        <v>#N/A</v>
      </c>
      <c r="R321" s="63" t="e">
        <f t="shared" si="36"/>
        <v>#N/A</v>
      </c>
      <c r="S321" s="31" t="e">
        <f t="shared" si="37"/>
        <v>#N/A</v>
      </c>
      <c r="T321" s="40" t="e">
        <f t="shared" si="38"/>
        <v>#N/A</v>
      </c>
      <c r="U321" t="e">
        <f t="shared" si="39"/>
        <v>#N/A</v>
      </c>
      <c r="V321" t="e">
        <f t="shared" si="40"/>
        <v>#N/A</v>
      </c>
      <c r="W321" s="63" t="e">
        <f>IF(M321=A321,VLOOKUP(A321,LATotals!$C$3:$O$500,12),0)</f>
        <v>#N/A</v>
      </c>
      <c r="X321" s="31" t="e">
        <f>IF(M321=A321,VLOOKUP(A321,LATotals!$C$3:$O$500,13),0)</f>
        <v>#N/A</v>
      </c>
      <c r="Y321" s="40" t="e">
        <f t="shared" si="41"/>
        <v>#N/A</v>
      </c>
    </row>
    <row r="322" spans="1:25" x14ac:dyDescent="0.2">
      <c r="A322" s="106"/>
      <c r="F322"/>
      <c r="G322" s="3"/>
      <c r="H322" s="2"/>
      <c r="I322" s="12"/>
      <c r="J322" s="5"/>
      <c r="K322" s="5"/>
      <c r="L322" s="56"/>
      <c r="M322" s="34" t="e">
        <f>VLOOKUP(A322,LATotals!$C$3:$O$500,1)</f>
        <v>#N/A</v>
      </c>
      <c r="N322" s="33" t="e">
        <f>IF(M322=A322,VLOOKUP(A322,LATotals!$C$3:$O$500,8),0)</f>
        <v>#N/A</v>
      </c>
      <c r="O322" s="63" t="e">
        <f>IF(M322=A322,VLOOKUP(A322,LATotals!$C$3:$O$500,9),0)</f>
        <v>#N/A</v>
      </c>
      <c r="P322" s="63" t="e">
        <f>IF(M322=A322,VLOOKUP(A322,LATotals!$C$3:$O$500,10),0)</f>
        <v>#N/A</v>
      </c>
      <c r="Q322" s="33" t="e">
        <f t="shared" si="35"/>
        <v>#N/A</v>
      </c>
      <c r="R322" s="63" t="e">
        <f t="shared" si="36"/>
        <v>#N/A</v>
      </c>
      <c r="S322" s="31" t="e">
        <f t="shared" si="37"/>
        <v>#N/A</v>
      </c>
      <c r="T322" s="40" t="e">
        <f t="shared" si="38"/>
        <v>#N/A</v>
      </c>
      <c r="U322" t="e">
        <f t="shared" si="39"/>
        <v>#N/A</v>
      </c>
      <c r="V322" t="e">
        <f t="shared" si="40"/>
        <v>#N/A</v>
      </c>
      <c r="W322" s="63" t="e">
        <f>IF(M322=A322,VLOOKUP(A322,LATotals!$C$3:$O$500,12),0)</f>
        <v>#N/A</v>
      </c>
      <c r="X322" s="31" t="e">
        <f>IF(M322=A322,VLOOKUP(A322,LATotals!$C$3:$O$500,13),0)</f>
        <v>#N/A</v>
      </c>
      <c r="Y322" s="40" t="e">
        <f t="shared" si="41"/>
        <v>#N/A</v>
      </c>
    </row>
    <row r="323" spans="1:25" x14ac:dyDescent="0.2">
      <c r="A323" s="106"/>
      <c r="F323"/>
      <c r="G323" s="3"/>
      <c r="H323" s="2"/>
      <c r="I323" s="12"/>
      <c r="J323" s="5"/>
      <c r="K323" s="5"/>
      <c r="L323" s="56"/>
      <c r="M323" s="34" t="e">
        <f>VLOOKUP(A323,LATotals!$C$3:$O$500,1)</f>
        <v>#N/A</v>
      </c>
      <c r="N323" s="33" t="e">
        <f>IF(M323=A323,VLOOKUP(A323,LATotals!$C$3:$O$500,8),0)</f>
        <v>#N/A</v>
      </c>
      <c r="O323" s="63" t="e">
        <f>IF(M323=A323,VLOOKUP(A323,LATotals!$C$3:$O$500,9),0)</f>
        <v>#N/A</v>
      </c>
      <c r="P323" s="63" t="e">
        <f>IF(M323=A323,VLOOKUP(A323,LATotals!$C$3:$O$500,10),0)</f>
        <v>#N/A</v>
      </c>
      <c r="Q323" s="33" t="e">
        <f t="shared" si="35"/>
        <v>#N/A</v>
      </c>
      <c r="R323" s="63" t="e">
        <f t="shared" si="36"/>
        <v>#N/A</v>
      </c>
      <c r="S323" s="31" t="e">
        <f t="shared" si="37"/>
        <v>#N/A</v>
      </c>
      <c r="T323" s="40" t="e">
        <f t="shared" si="38"/>
        <v>#N/A</v>
      </c>
      <c r="U323" t="e">
        <f t="shared" si="39"/>
        <v>#N/A</v>
      </c>
      <c r="V323" t="e">
        <f t="shared" si="40"/>
        <v>#N/A</v>
      </c>
      <c r="W323" s="63" t="e">
        <f>IF(M323=A323,VLOOKUP(A323,LATotals!$C$3:$O$500,12),0)</f>
        <v>#N/A</v>
      </c>
      <c r="X323" s="31" t="e">
        <f>IF(M323=A323,VLOOKUP(A323,LATotals!$C$3:$O$500,13),0)</f>
        <v>#N/A</v>
      </c>
      <c r="Y323" s="40" t="e">
        <f t="shared" si="41"/>
        <v>#N/A</v>
      </c>
    </row>
    <row r="324" spans="1:25" x14ac:dyDescent="0.2">
      <c r="A324" s="106"/>
      <c r="F324"/>
      <c r="G324" s="3"/>
      <c r="H324" s="2"/>
      <c r="I324" s="12"/>
      <c r="J324" s="5"/>
      <c r="K324" s="5"/>
      <c r="L324" s="56"/>
      <c r="M324" s="34" t="e">
        <f>VLOOKUP(A324,LATotals!$C$3:$O$500,1)</f>
        <v>#N/A</v>
      </c>
      <c r="N324" s="33" t="e">
        <f>IF(M324=A324,VLOOKUP(A324,LATotals!$C$3:$O$500,8),0)</f>
        <v>#N/A</v>
      </c>
      <c r="O324" s="63" t="e">
        <f>IF(M324=A324,VLOOKUP(A324,LATotals!$C$3:$O$500,9),0)</f>
        <v>#N/A</v>
      </c>
      <c r="P324" s="63" t="e">
        <f>IF(M324=A324,VLOOKUP(A324,LATotals!$C$3:$O$500,10),0)</f>
        <v>#N/A</v>
      </c>
      <c r="Q324" s="33" t="e">
        <f t="shared" si="35"/>
        <v>#N/A</v>
      </c>
      <c r="R324" s="63" t="e">
        <f t="shared" si="36"/>
        <v>#N/A</v>
      </c>
      <c r="S324" s="31" t="e">
        <f t="shared" si="37"/>
        <v>#N/A</v>
      </c>
      <c r="T324" s="40" t="e">
        <f t="shared" si="38"/>
        <v>#N/A</v>
      </c>
      <c r="U324" t="e">
        <f t="shared" si="39"/>
        <v>#N/A</v>
      </c>
      <c r="V324" t="e">
        <f t="shared" si="40"/>
        <v>#N/A</v>
      </c>
      <c r="W324" s="63" t="e">
        <f>IF(M324=A324,VLOOKUP(A324,LATotals!$C$3:$O$500,12),0)</f>
        <v>#N/A</v>
      </c>
      <c r="X324" s="31" t="e">
        <f>IF(M324=A324,VLOOKUP(A324,LATotals!$C$3:$O$500,13),0)</f>
        <v>#N/A</v>
      </c>
      <c r="Y324" s="40" t="e">
        <f t="shared" si="41"/>
        <v>#N/A</v>
      </c>
    </row>
    <row r="325" spans="1:25" x14ac:dyDescent="0.2">
      <c r="A325" s="106"/>
      <c r="F325"/>
      <c r="G325" s="3"/>
      <c r="H325" s="2"/>
      <c r="I325" s="12"/>
      <c r="J325" s="5"/>
      <c r="K325" s="5"/>
      <c r="L325" s="56"/>
      <c r="M325" s="34" t="e">
        <f>VLOOKUP(A325,LATotals!$C$3:$O$500,1)</f>
        <v>#N/A</v>
      </c>
      <c r="N325" s="33" t="e">
        <f>IF(M325=A325,VLOOKUP(A325,LATotals!$C$3:$O$500,8),0)</f>
        <v>#N/A</v>
      </c>
      <c r="O325" s="63" t="e">
        <f>IF(M325=A325,VLOOKUP(A325,LATotals!$C$3:$O$500,9),0)</f>
        <v>#N/A</v>
      </c>
      <c r="P325" s="63" t="e">
        <f>IF(M325=A325,VLOOKUP(A325,LATotals!$C$3:$O$500,10),0)</f>
        <v>#N/A</v>
      </c>
      <c r="Q325" s="33" t="e">
        <f t="shared" si="35"/>
        <v>#N/A</v>
      </c>
      <c r="R325" s="63" t="e">
        <f t="shared" si="36"/>
        <v>#N/A</v>
      </c>
      <c r="S325" s="31" t="e">
        <f t="shared" si="37"/>
        <v>#N/A</v>
      </c>
      <c r="T325" s="40" t="e">
        <f t="shared" si="38"/>
        <v>#N/A</v>
      </c>
      <c r="U325" t="e">
        <f t="shared" si="39"/>
        <v>#N/A</v>
      </c>
      <c r="V325" t="e">
        <f t="shared" si="40"/>
        <v>#N/A</v>
      </c>
      <c r="W325" s="63" t="e">
        <f>IF(M325=A325,VLOOKUP(A325,LATotals!$C$3:$O$500,12),0)</f>
        <v>#N/A</v>
      </c>
      <c r="X325" s="31" t="e">
        <f>IF(M325=A325,VLOOKUP(A325,LATotals!$C$3:$O$500,13),0)</f>
        <v>#N/A</v>
      </c>
      <c r="Y325" s="40" t="e">
        <f t="shared" si="41"/>
        <v>#N/A</v>
      </c>
    </row>
    <row r="326" spans="1:25" x14ac:dyDescent="0.2">
      <c r="A326" s="106"/>
      <c r="F326"/>
      <c r="G326" s="3"/>
      <c r="H326" s="2"/>
      <c r="I326" s="12"/>
      <c r="J326" s="5"/>
      <c r="K326" s="5"/>
      <c r="L326" s="56"/>
      <c r="M326" s="34" t="e">
        <f>VLOOKUP(A326,LATotals!$C$3:$O$500,1)</f>
        <v>#N/A</v>
      </c>
      <c r="N326" s="33" t="e">
        <f>IF(M326=A326,VLOOKUP(A326,LATotals!$C$3:$O$500,8),0)</f>
        <v>#N/A</v>
      </c>
      <c r="O326" s="63" t="e">
        <f>IF(M326=A326,VLOOKUP(A326,LATotals!$C$3:$O$500,9),0)</f>
        <v>#N/A</v>
      </c>
      <c r="P326" s="63" t="e">
        <f>IF(M326=A326,VLOOKUP(A326,LATotals!$C$3:$O$500,10),0)</f>
        <v>#N/A</v>
      </c>
      <c r="Q326" s="33" t="e">
        <f t="shared" si="35"/>
        <v>#N/A</v>
      </c>
      <c r="R326" s="63" t="e">
        <f t="shared" si="36"/>
        <v>#N/A</v>
      </c>
      <c r="S326" s="31" t="e">
        <f t="shared" si="37"/>
        <v>#N/A</v>
      </c>
      <c r="T326" s="40" t="e">
        <f t="shared" si="38"/>
        <v>#N/A</v>
      </c>
      <c r="U326" t="e">
        <f t="shared" si="39"/>
        <v>#N/A</v>
      </c>
      <c r="V326" t="e">
        <f t="shared" si="40"/>
        <v>#N/A</v>
      </c>
      <c r="W326" s="63" t="e">
        <f>IF(M326=A326,VLOOKUP(A326,LATotals!$C$3:$O$500,12),0)</f>
        <v>#N/A</v>
      </c>
      <c r="X326" s="31" t="e">
        <f>IF(M326=A326,VLOOKUP(A326,LATotals!$C$3:$O$500,13),0)</f>
        <v>#N/A</v>
      </c>
      <c r="Y326" s="40" t="e">
        <f t="shared" si="41"/>
        <v>#N/A</v>
      </c>
    </row>
    <row r="327" spans="1:25" x14ac:dyDescent="0.2">
      <c r="A327" s="106"/>
      <c r="F327"/>
      <c r="G327" s="3"/>
      <c r="H327" s="2"/>
      <c r="I327" s="12"/>
      <c r="J327" s="5"/>
      <c r="K327" s="5"/>
      <c r="L327" s="56"/>
      <c r="M327" s="34" t="e">
        <f>VLOOKUP(A327,LATotals!$C$3:$O$500,1)</f>
        <v>#N/A</v>
      </c>
      <c r="N327" s="33" t="e">
        <f>IF(M327=A327,VLOOKUP(A327,LATotals!$C$3:$O$500,8),0)</f>
        <v>#N/A</v>
      </c>
      <c r="O327" s="63" t="e">
        <f>IF(M327=A327,VLOOKUP(A327,LATotals!$C$3:$O$500,9),0)</f>
        <v>#N/A</v>
      </c>
      <c r="P327" s="63" t="e">
        <f>IF(M327=A327,VLOOKUP(A327,LATotals!$C$3:$O$500,10),0)</f>
        <v>#N/A</v>
      </c>
      <c r="Q327" s="33" t="e">
        <f t="shared" ref="Q327:Q390" si="42">H327+N327</f>
        <v>#N/A</v>
      </c>
      <c r="R327" s="63" t="e">
        <f t="shared" ref="R327:R390" si="43">J327+O327</f>
        <v>#N/A</v>
      </c>
      <c r="S327" s="31" t="e">
        <f t="shared" ref="S327:S390" si="44">+K327+P327</f>
        <v>#N/A</v>
      </c>
      <c r="T327" s="40" t="e">
        <f t="shared" ref="T327:T390" si="45">+S327/R327</f>
        <v>#N/A</v>
      </c>
      <c r="U327" t="e">
        <f t="shared" ref="U327:U390" si="46">IF(R327&gt;=$U$2,"Yes","No")</f>
        <v>#N/A</v>
      </c>
      <c r="V327" t="e">
        <f t="shared" ref="V327:V390" si="47">IF(T327&gt;=$V$2,"Yes","No")</f>
        <v>#N/A</v>
      </c>
      <c r="W327" s="63" t="e">
        <f>IF(M327=A327,VLOOKUP(A327,LATotals!$C$3:$O$500,12),0)</f>
        <v>#N/A</v>
      </c>
      <c r="X327" s="31" t="e">
        <f>IF(M327=A327,VLOOKUP(A327,LATotals!$C$3:$O$500,13),0)</f>
        <v>#N/A</v>
      </c>
      <c r="Y327" s="40" t="e">
        <f t="shared" ref="Y327:Y390" si="48">IF(W327=0,0,X327/W327)</f>
        <v>#N/A</v>
      </c>
    </row>
    <row r="328" spans="1:25" x14ac:dyDescent="0.2">
      <c r="A328" s="106"/>
      <c r="F328"/>
      <c r="G328" s="3"/>
      <c r="H328" s="2"/>
      <c r="I328" s="12"/>
      <c r="J328" s="5"/>
      <c r="K328" s="5"/>
      <c r="L328" s="56"/>
      <c r="M328" s="34" t="e">
        <f>VLOOKUP(A328,LATotals!$C$3:$O$500,1)</f>
        <v>#N/A</v>
      </c>
      <c r="N328" s="33" t="e">
        <f>IF(M328=A328,VLOOKUP(A328,LATotals!$C$3:$O$500,8),0)</f>
        <v>#N/A</v>
      </c>
      <c r="O328" s="63" t="e">
        <f>IF(M328=A328,VLOOKUP(A328,LATotals!$C$3:$O$500,9),0)</f>
        <v>#N/A</v>
      </c>
      <c r="P328" s="63" t="e">
        <f>IF(M328=A328,VLOOKUP(A328,LATotals!$C$3:$O$500,10),0)</f>
        <v>#N/A</v>
      </c>
      <c r="Q328" s="33" t="e">
        <f t="shared" si="42"/>
        <v>#N/A</v>
      </c>
      <c r="R328" s="63" t="e">
        <f t="shared" si="43"/>
        <v>#N/A</v>
      </c>
      <c r="S328" s="31" t="e">
        <f t="shared" si="44"/>
        <v>#N/A</v>
      </c>
      <c r="T328" s="40" t="e">
        <f t="shared" si="45"/>
        <v>#N/A</v>
      </c>
      <c r="U328" t="e">
        <f t="shared" si="46"/>
        <v>#N/A</v>
      </c>
      <c r="V328" t="e">
        <f t="shared" si="47"/>
        <v>#N/A</v>
      </c>
      <c r="W328" s="63" t="e">
        <f>IF(M328=A328,VLOOKUP(A328,LATotals!$C$3:$O$500,12),0)</f>
        <v>#N/A</v>
      </c>
      <c r="X328" s="31" t="e">
        <f>IF(M328=A328,VLOOKUP(A328,LATotals!$C$3:$O$500,13),0)</f>
        <v>#N/A</v>
      </c>
      <c r="Y328" s="40" t="e">
        <f t="shared" si="48"/>
        <v>#N/A</v>
      </c>
    </row>
    <row r="329" spans="1:25" x14ac:dyDescent="0.2">
      <c r="A329" s="106"/>
      <c r="F329"/>
      <c r="G329" s="3"/>
      <c r="H329" s="2"/>
      <c r="I329" s="12"/>
      <c r="J329" s="5"/>
      <c r="K329" s="5"/>
      <c r="L329" s="56"/>
      <c r="M329" s="34" t="e">
        <f>VLOOKUP(A329,LATotals!$C$3:$O$500,1)</f>
        <v>#N/A</v>
      </c>
      <c r="N329" s="33" t="e">
        <f>IF(M329=A329,VLOOKUP(A329,LATotals!$C$3:$O$500,8),0)</f>
        <v>#N/A</v>
      </c>
      <c r="O329" s="63" t="e">
        <f>IF(M329=A329,VLOOKUP(A329,LATotals!$C$3:$O$500,9),0)</f>
        <v>#N/A</v>
      </c>
      <c r="P329" s="63" t="e">
        <f>IF(M329=A329,VLOOKUP(A329,LATotals!$C$3:$O$500,10),0)</f>
        <v>#N/A</v>
      </c>
      <c r="Q329" s="33" t="e">
        <f t="shared" si="42"/>
        <v>#N/A</v>
      </c>
      <c r="R329" s="63" t="e">
        <f t="shared" si="43"/>
        <v>#N/A</v>
      </c>
      <c r="S329" s="31" t="e">
        <f t="shared" si="44"/>
        <v>#N/A</v>
      </c>
      <c r="T329" s="40" t="e">
        <f t="shared" si="45"/>
        <v>#N/A</v>
      </c>
      <c r="U329" t="e">
        <f t="shared" si="46"/>
        <v>#N/A</v>
      </c>
      <c r="V329" t="e">
        <f t="shared" si="47"/>
        <v>#N/A</v>
      </c>
      <c r="W329" s="63" t="e">
        <f>IF(M329=A329,VLOOKUP(A329,LATotals!$C$3:$O$500,12),0)</f>
        <v>#N/A</v>
      </c>
      <c r="X329" s="31" t="e">
        <f>IF(M329=A329,VLOOKUP(A329,LATotals!$C$3:$O$500,13),0)</f>
        <v>#N/A</v>
      </c>
      <c r="Y329" s="40" t="e">
        <f t="shared" si="48"/>
        <v>#N/A</v>
      </c>
    </row>
    <row r="330" spans="1:25" x14ac:dyDescent="0.2">
      <c r="A330" s="106"/>
      <c r="F330"/>
      <c r="G330" s="3"/>
      <c r="H330" s="2"/>
      <c r="I330" s="12"/>
      <c r="J330" s="5"/>
      <c r="K330" s="5"/>
      <c r="L330" s="56"/>
      <c r="M330" s="34" t="e">
        <f>VLOOKUP(A330,LATotals!$C$3:$O$500,1)</f>
        <v>#N/A</v>
      </c>
      <c r="N330" s="33" t="e">
        <f>IF(M330=A330,VLOOKUP(A330,LATotals!$C$3:$O$500,8),0)</f>
        <v>#N/A</v>
      </c>
      <c r="O330" s="63" t="e">
        <f>IF(M330=A330,VLOOKUP(A330,LATotals!$C$3:$O$500,9),0)</f>
        <v>#N/A</v>
      </c>
      <c r="P330" s="63" t="e">
        <f>IF(M330=A330,VLOOKUP(A330,LATotals!$C$3:$O$500,10),0)</f>
        <v>#N/A</v>
      </c>
      <c r="Q330" s="33" t="e">
        <f t="shared" si="42"/>
        <v>#N/A</v>
      </c>
      <c r="R330" s="63" t="e">
        <f t="shared" si="43"/>
        <v>#N/A</v>
      </c>
      <c r="S330" s="31" t="e">
        <f t="shared" si="44"/>
        <v>#N/A</v>
      </c>
      <c r="T330" s="40" t="e">
        <f t="shared" si="45"/>
        <v>#N/A</v>
      </c>
      <c r="U330" t="e">
        <f t="shared" si="46"/>
        <v>#N/A</v>
      </c>
      <c r="V330" t="e">
        <f t="shared" si="47"/>
        <v>#N/A</v>
      </c>
      <c r="W330" s="63" t="e">
        <f>IF(M330=A330,VLOOKUP(A330,LATotals!$C$3:$O$500,12),0)</f>
        <v>#N/A</v>
      </c>
      <c r="X330" s="31" t="e">
        <f>IF(M330=A330,VLOOKUP(A330,LATotals!$C$3:$O$500,13),0)</f>
        <v>#N/A</v>
      </c>
      <c r="Y330" s="40" t="e">
        <f t="shared" si="48"/>
        <v>#N/A</v>
      </c>
    </row>
    <row r="331" spans="1:25" x14ac:dyDescent="0.2">
      <c r="A331" s="106"/>
      <c r="F331"/>
      <c r="G331" s="3"/>
      <c r="H331" s="2"/>
      <c r="I331" s="12"/>
      <c r="J331" s="5"/>
      <c r="K331" s="5"/>
      <c r="L331" s="56"/>
      <c r="M331" s="34" t="e">
        <f>VLOOKUP(A331,LATotals!$C$3:$O$500,1)</f>
        <v>#N/A</v>
      </c>
      <c r="N331" s="33" t="e">
        <f>IF(M331=A331,VLOOKUP(A331,LATotals!$C$3:$O$500,8),0)</f>
        <v>#N/A</v>
      </c>
      <c r="O331" s="63" t="e">
        <f>IF(M331=A331,VLOOKUP(A331,LATotals!$C$3:$O$500,9),0)</f>
        <v>#N/A</v>
      </c>
      <c r="P331" s="63" t="e">
        <f>IF(M331=A331,VLOOKUP(A331,LATotals!$C$3:$O$500,10),0)</f>
        <v>#N/A</v>
      </c>
      <c r="Q331" s="33" t="e">
        <f t="shared" si="42"/>
        <v>#N/A</v>
      </c>
      <c r="R331" s="63" t="e">
        <f t="shared" si="43"/>
        <v>#N/A</v>
      </c>
      <c r="S331" s="31" t="e">
        <f t="shared" si="44"/>
        <v>#N/A</v>
      </c>
      <c r="T331" s="40" t="e">
        <f t="shared" si="45"/>
        <v>#N/A</v>
      </c>
      <c r="U331" t="e">
        <f t="shared" si="46"/>
        <v>#N/A</v>
      </c>
      <c r="V331" t="e">
        <f t="shared" si="47"/>
        <v>#N/A</v>
      </c>
      <c r="W331" s="63" t="e">
        <f>IF(M331=A331,VLOOKUP(A331,LATotals!$C$3:$O$500,12),0)</f>
        <v>#N/A</v>
      </c>
      <c r="X331" s="31" t="e">
        <f>IF(M331=A331,VLOOKUP(A331,LATotals!$C$3:$O$500,13),0)</f>
        <v>#N/A</v>
      </c>
      <c r="Y331" s="40" t="e">
        <f t="shared" si="48"/>
        <v>#N/A</v>
      </c>
    </row>
    <row r="332" spans="1:25" x14ac:dyDescent="0.2">
      <c r="A332" s="106"/>
      <c r="F332"/>
      <c r="G332" s="3"/>
      <c r="H332" s="2"/>
      <c r="I332" s="12"/>
      <c r="J332" s="5"/>
      <c r="K332" s="5"/>
      <c r="L332" s="56"/>
      <c r="M332" s="34" t="e">
        <f>VLOOKUP(A332,LATotals!$C$3:$O$500,1)</f>
        <v>#N/A</v>
      </c>
      <c r="N332" s="33" t="e">
        <f>IF(M332=A332,VLOOKUP(A332,LATotals!$C$3:$O$500,8),0)</f>
        <v>#N/A</v>
      </c>
      <c r="O332" s="63" t="e">
        <f>IF(M332=A332,VLOOKUP(A332,LATotals!$C$3:$O$500,9),0)</f>
        <v>#N/A</v>
      </c>
      <c r="P332" s="63" t="e">
        <f>IF(M332=A332,VLOOKUP(A332,LATotals!$C$3:$O$500,10),0)</f>
        <v>#N/A</v>
      </c>
      <c r="Q332" s="33" t="e">
        <f t="shared" si="42"/>
        <v>#N/A</v>
      </c>
      <c r="R332" s="63" t="e">
        <f t="shared" si="43"/>
        <v>#N/A</v>
      </c>
      <c r="S332" s="31" t="e">
        <f t="shared" si="44"/>
        <v>#N/A</v>
      </c>
      <c r="T332" s="40" t="e">
        <f t="shared" si="45"/>
        <v>#N/A</v>
      </c>
      <c r="U332" t="e">
        <f t="shared" si="46"/>
        <v>#N/A</v>
      </c>
      <c r="V332" t="e">
        <f t="shared" si="47"/>
        <v>#N/A</v>
      </c>
      <c r="W332" s="63" t="e">
        <f>IF(M332=A332,VLOOKUP(A332,LATotals!$C$3:$O$500,12),0)</f>
        <v>#N/A</v>
      </c>
      <c r="X332" s="31" t="e">
        <f>IF(M332=A332,VLOOKUP(A332,LATotals!$C$3:$O$500,13),0)</f>
        <v>#N/A</v>
      </c>
      <c r="Y332" s="40" t="e">
        <f t="shared" si="48"/>
        <v>#N/A</v>
      </c>
    </row>
    <row r="333" spans="1:25" x14ac:dyDescent="0.2">
      <c r="A333" s="106"/>
      <c r="F333"/>
      <c r="G333" s="3"/>
      <c r="H333" s="2"/>
      <c r="I333" s="12"/>
      <c r="J333" s="5"/>
      <c r="K333" s="5"/>
      <c r="L333" s="56"/>
      <c r="M333" s="34" t="e">
        <f>VLOOKUP(A333,LATotals!$C$3:$O$500,1)</f>
        <v>#N/A</v>
      </c>
      <c r="N333" s="33" t="e">
        <f>IF(M333=A333,VLOOKUP(A333,LATotals!$C$3:$O$500,8),0)</f>
        <v>#N/A</v>
      </c>
      <c r="O333" s="63" t="e">
        <f>IF(M333=A333,VLOOKUP(A333,LATotals!$C$3:$O$500,9),0)</f>
        <v>#N/A</v>
      </c>
      <c r="P333" s="63" t="e">
        <f>IF(M333=A333,VLOOKUP(A333,LATotals!$C$3:$O$500,10),0)</f>
        <v>#N/A</v>
      </c>
      <c r="Q333" s="33" t="e">
        <f t="shared" si="42"/>
        <v>#N/A</v>
      </c>
      <c r="R333" s="63" t="e">
        <f t="shared" si="43"/>
        <v>#N/A</v>
      </c>
      <c r="S333" s="31" t="e">
        <f t="shared" si="44"/>
        <v>#N/A</v>
      </c>
      <c r="T333" s="40" t="e">
        <f t="shared" si="45"/>
        <v>#N/A</v>
      </c>
      <c r="U333" t="e">
        <f t="shared" si="46"/>
        <v>#N/A</v>
      </c>
      <c r="V333" t="e">
        <f t="shared" si="47"/>
        <v>#N/A</v>
      </c>
      <c r="W333" s="63" t="e">
        <f>IF(M333=A333,VLOOKUP(A333,LATotals!$C$3:$O$500,12),0)</f>
        <v>#N/A</v>
      </c>
      <c r="X333" s="31" t="e">
        <f>IF(M333=A333,VLOOKUP(A333,LATotals!$C$3:$O$500,13),0)</f>
        <v>#N/A</v>
      </c>
      <c r="Y333" s="40" t="e">
        <f t="shared" si="48"/>
        <v>#N/A</v>
      </c>
    </row>
    <row r="334" spans="1:25" x14ac:dyDescent="0.2">
      <c r="A334" s="106"/>
      <c r="F334"/>
      <c r="G334" s="3"/>
      <c r="H334" s="2"/>
      <c r="I334" s="12"/>
      <c r="J334" s="5"/>
      <c r="K334" s="5"/>
      <c r="L334" s="56"/>
      <c r="M334" s="34" t="e">
        <f>VLOOKUP(A334,LATotals!$C$3:$O$500,1)</f>
        <v>#N/A</v>
      </c>
      <c r="N334" s="33" t="e">
        <f>IF(M334=A334,VLOOKUP(A334,LATotals!$C$3:$O$500,8),0)</f>
        <v>#N/A</v>
      </c>
      <c r="O334" s="63" t="e">
        <f>IF(M334=A334,VLOOKUP(A334,LATotals!$C$3:$O$500,9),0)</f>
        <v>#N/A</v>
      </c>
      <c r="P334" s="63" t="e">
        <f>IF(M334=A334,VLOOKUP(A334,LATotals!$C$3:$O$500,10),0)</f>
        <v>#N/A</v>
      </c>
      <c r="Q334" s="33" t="e">
        <f t="shared" si="42"/>
        <v>#N/A</v>
      </c>
      <c r="R334" s="63" t="e">
        <f t="shared" si="43"/>
        <v>#N/A</v>
      </c>
      <c r="S334" s="31" t="e">
        <f t="shared" si="44"/>
        <v>#N/A</v>
      </c>
      <c r="T334" s="40" t="e">
        <f t="shared" si="45"/>
        <v>#N/A</v>
      </c>
      <c r="U334" t="e">
        <f t="shared" si="46"/>
        <v>#N/A</v>
      </c>
      <c r="V334" t="e">
        <f t="shared" si="47"/>
        <v>#N/A</v>
      </c>
      <c r="W334" s="63" t="e">
        <f>IF(M334=A334,VLOOKUP(A334,LATotals!$C$3:$O$500,12),0)</f>
        <v>#N/A</v>
      </c>
      <c r="X334" s="31" t="e">
        <f>IF(M334=A334,VLOOKUP(A334,LATotals!$C$3:$O$500,13),0)</f>
        <v>#N/A</v>
      </c>
      <c r="Y334" s="40" t="e">
        <f t="shared" si="48"/>
        <v>#N/A</v>
      </c>
    </row>
    <row r="335" spans="1:25" x14ac:dyDescent="0.2">
      <c r="A335" s="106"/>
      <c r="F335"/>
      <c r="G335" s="3"/>
      <c r="H335" s="2"/>
      <c r="I335" s="12"/>
      <c r="J335" s="5"/>
      <c r="K335" s="5"/>
      <c r="L335" s="56"/>
      <c r="M335" s="34" t="e">
        <f>VLOOKUP(A335,LATotals!$C$3:$O$500,1)</f>
        <v>#N/A</v>
      </c>
      <c r="N335" s="33" t="e">
        <f>IF(M335=A335,VLOOKUP(A335,LATotals!$C$3:$O$500,8),0)</f>
        <v>#N/A</v>
      </c>
      <c r="O335" s="63" t="e">
        <f>IF(M335=A335,VLOOKUP(A335,LATotals!$C$3:$O$500,9),0)</f>
        <v>#N/A</v>
      </c>
      <c r="P335" s="63" t="e">
        <f>IF(M335=A335,VLOOKUP(A335,LATotals!$C$3:$O$500,10),0)</f>
        <v>#N/A</v>
      </c>
      <c r="Q335" s="33" t="e">
        <f t="shared" si="42"/>
        <v>#N/A</v>
      </c>
      <c r="R335" s="63" t="e">
        <f t="shared" si="43"/>
        <v>#N/A</v>
      </c>
      <c r="S335" s="31" t="e">
        <f t="shared" si="44"/>
        <v>#N/A</v>
      </c>
      <c r="T335" s="40" t="e">
        <f t="shared" si="45"/>
        <v>#N/A</v>
      </c>
      <c r="U335" t="e">
        <f t="shared" si="46"/>
        <v>#N/A</v>
      </c>
      <c r="V335" t="e">
        <f t="shared" si="47"/>
        <v>#N/A</v>
      </c>
      <c r="W335" s="63" t="e">
        <f>IF(M335=A335,VLOOKUP(A335,LATotals!$C$3:$O$500,12),0)</f>
        <v>#N/A</v>
      </c>
      <c r="X335" s="31" t="e">
        <f>IF(M335=A335,VLOOKUP(A335,LATotals!$C$3:$O$500,13),0)</f>
        <v>#N/A</v>
      </c>
      <c r="Y335" s="40" t="e">
        <f t="shared" si="48"/>
        <v>#N/A</v>
      </c>
    </row>
    <row r="336" spans="1:25" x14ac:dyDescent="0.2">
      <c r="A336" s="106"/>
      <c r="F336"/>
      <c r="G336" s="3"/>
      <c r="H336" s="2"/>
      <c r="I336" s="12"/>
      <c r="J336" s="5"/>
      <c r="K336" s="5"/>
      <c r="L336" s="56"/>
      <c r="M336" s="34" t="e">
        <f>VLOOKUP(A336,LATotals!$C$3:$O$500,1)</f>
        <v>#N/A</v>
      </c>
      <c r="N336" s="33" t="e">
        <f>IF(M336=A336,VLOOKUP(A336,LATotals!$C$3:$O$500,8),0)</f>
        <v>#N/A</v>
      </c>
      <c r="O336" s="63" t="e">
        <f>IF(M336=A336,VLOOKUP(A336,LATotals!$C$3:$O$500,9),0)</f>
        <v>#N/A</v>
      </c>
      <c r="P336" s="63" t="e">
        <f>IF(M336=A336,VLOOKUP(A336,LATotals!$C$3:$O$500,10),0)</f>
        <v>#N/A</v>
      </c>
      <c r="Q336" s="33" t="e">
        <f t="shared" si="42"/>
        <v>#N/A</v>
      </c>
      <c r="R336" s="63" t="e">
        <f t="shared" si="43"/>
        <v>#N/A</v>
      </c>
      <c r="S336" s="31" t="e">
        <f t="shared" si="44"/>
        <v>#N/A</v>
      </c>
      <c r="T336" s="40" t="e">
        <f t="shared" si="45"/>
        <v>#N/A</v>
      </c>
      <c r="U336" t="e">
        <f t="shared" si="46"/>
        <v>#N/A</v>
      </c>
      <c r="V336" t="e">
        <f t="shared" si="47"/>
        <v>#N/A</v>
      </c>
      <c r="W336" s="63" t="e">
        <f>IF(M336=A336,VLOOKUP(A336,LATotals!$C$3:$O$500,12),0)</f>
        <v>#N/A</v>
      </c>
      <c r="X336" s="31" t="e">
        <f>IF(M336=A336,VLOOKUP(A336,LATotals!$C$3:$O$500,13),0)</f>
        <v>#N/A</v>
      </c>
      <c r="Y336" s="40" t="e">
        <f t="shared" si="48"/>
        <v>#N/A</v>
      </c>
    </row>
    <row r="337" spans="1:25" x14ac:dyDescent="0.2">
      <c r="A337" s="106"/>
      <c r="F337"/>
      <c r="G337" s="3"/>
      <c r="H337" s="2"/>
      <c r="I337" s="12"/>
      <c r="J337" s="5"/>
      <c r="K337" s="5"/>
      <c r="L337" s="56"/>
      <c r="M337" s="34" t="e">
        <f>VLOOKUP(A337,LATotals!$C$3:$O$500,1)</f>
        <v>#N/A</v>
      </c>
      <c r="N337" s="33" t="e">
        <f>IF(M337=A337,VLOOKUP(A337,LATotals!$C$3:$O$500,8),0)</f>
        <v>#N/A</v>
      </c>
      <c r="O337" s="63" t="e">
        <f>IF(M337=A337,VLOOKUP(A337,LATotals!$C$3:$O$500,9),0)</f>
        <v>#N/A</v>
      </c>
      <c r="P337" s="63" t="e">
        <f>IF(M337=A337,VLOOKUP(A337,LATotals!$C$3:$O$500,10),0)</f>
        <v>#N/A</v>
      </c>
      <c r="Q337" s="33" t="e">
        <f t="shared" si="42"/>
        <v>#N/A</v>
      </c>
      <c r="R337" s="63" t="e">
        <f t="shared" si="43"/>
        <v>#N/A</v>
      </c>
      <c r="S337" s="31" t="e">
        <f t="shared" si="44"/>
        <v>#N/A</v>
      </c>
      <c r="T337" s="40" t="e">
        <f t="shared" si="45"/>
        <v>#N/A</v>
      </c>
      <c r="U337" t="e">
        <f t="shared" si="46"/>
        <v>#N/A</v>
      </c>
      <c r="V337" t="e">
        <f t="shared" si="47"/>
        <v>#N/A</v>
      </c>
      <c r="W337" s="63" t="e">
        <f>IF(M337=A337,VLOOKUP(A337,LATotals!$C$3:$O$500,12),0)</f>
        <v>#N/A</v>
      </c>
      <c r="X337" s="31" t="e">
        <f>IF(M337=A337,VLOOKUP(A337,LATotals!$C$3:$O$500,13),0)</f>
        <v>#N/A</v>
      </c>
      <c r="Y337" s="40" t="e">
        <f t="shared" si="48"/>
        <v>#N/A</v>
      </c>
    </row>
    <row r="338" spans="1:25" x14ac:dyDescent="0.2">
      <c r="A338" s="106"/>
      <c r="F338"/>
      <c r="G338" s="3"/>
      <c r="H338" s="2"/>
      <c r="I338" s="12"/>
      <c r="J338" s="5"/>
      <c r="K338" s="5"/>
      <c r="L338" s="56"/>
      <c r="M338" s="34" t="e">
        <f>VLOOKUP(A338,LATotals!$C$3:$O$500,1)</f>
        <v>#N/A</v>
      </c>
      <c r="N338" s="33" t="e">
        <f>IF(M338=A338,VLOOKUP(A338,LATotals!$C$3:$O$500,8),0)</f>
        <v>#N/A</v>
      </c>
      <c r="O338" s="63" t="e">
        <f>IF(M338=A338,VLOOKUP(A338,LATotals!$C$3:$O$500,9),0)</f>
        <v>#N/A</v>
      </c>
      <c r="P338" s="63" t="e">
        <f>IF(M338=A338,VLOOKUP(A338,LATotals!$C$3:$O$500,10),0)</f>
        <v>#N/A</v>
      </c>
      <c r="Q338" s="33" t="e">
        <f t="shared" si="42"/>
        <v>#N/A</v>
      </c>
      <c r="R338" s="63" t="e">
        <f t="shared" si="43"/>
        <v>#N/A</v>
      </c>
      <c r="S338" s="31" t="e">
        <f t="shared" si="44"/>
        <v>#N/A</v>
      </c>
      <c r="T338" s="40" t="e">
        <f t="shared" si="45"/>
        <v>#N/A</v>
      </c>
      <c r="U338" t="e">
        <f t="shared" si="46"/>
        <v>#N/A</v>
      </c>
      <c r="V338" t="e">
        <f t="shared" si="47"/>
        <v>#N/A</v>
      </c>
      <c r="W338" s="63" t="e">
        <f>IF(M338=A338,VLOOKUP(A338,LATotals!$C$3:$O$500,12),0)</f>
        <v>#N/A</v>
      </c>
      <c r="X338" s="31" t="e">
        <f>IF(M338=A338,VLOOKUP(A338,LATotals!$C$3:$O$500,13),0)</f>
        <v>#N/A</v>
      </c>
      <c r="Y338" s="40" t="e">
        <f t="shared" si="48"/>
        <v>#N/A</v>
      </c>
    </row>
    <row r="339" spans="1:25" x14ac:dyDescent="0.2">
      <c r="A339" s="106"/>
      <c r="F339"/>
      <c r="G339" s="3"/>
      <c r="H339" s="2"/>
      <c r="I339" s="12"/>
      <c r="J339" s="5"/>
      <c r="K339" s="5"/>
      <c r="L339" s="56"/>
      <c r="M339" s="34" t="e">
        <f>VLOOKUP(A339,LATotals!$C$3:$O$500,1)</f>
        <v>#N/A</v>
      </c>
      <c r="N339" s="33" t="e">
        <f>IF(M339=A339,VLOOKUP(A339,LATotals!$C$3:$O$500,8),0)</f>
        <v>#N/A</v>
      </c>
      <c r="O339" s="63" t="e">
        <f>IF(M339=A339,VLOOKUP(A339,LATotals!$C$3:$O$500,9),0)</f>
        <v>#N/A</v>
      </c>
      <c r="P339" s="63" t="e">
        <f>IF(M339=A339,VLOOKUP(A339,LATotals!$C$3:$O$500,10),0)</f>
        <v>#N/A</v>
      </c>
      <c r="Q339" s="33" t="e">
        <f t="shared" si="42"/>
        <v>#N/A</v>
      </c>
      <c r="R339" s="63" t="e">
        <f t="shared" si="43"/>
        <v>#N/A</v>
      </c>
      <c r="S339" s="31" t="e">
        <f t="shared" si="44"/>
        <v>#N/A</v>
      </c>
      <c r="T339" s="40" t="e">
        <f t="shared" si="45"/>
        <v>#N/A</v>
      </c>
      <c r="U339" t="e">
        <f t="shared" si="46"/>
        <v>#N/A</v>
      </c>
      <c r="V339" t="e">
        <f t="shared" si="47"/>
        <v>#N/A</v>
      </c>
      <c r="W339" s="63" t="e">
        <f>IF(M339=A339,VLOOKUP(A339,LATotals!$C$3:$O$500,12),0)</f>
        <v>#N/A</v>
      </c>
      <c r="X339" s="31" t="e">
        <f>IF(M339=A339,VLOOKUP(A339,LATotals!$C$3:$O$500,13),0)</f>
        <v>#N/A</v>
      </c>
      <c r="Y339" s="40" t="e">
        <f t="shared" si="48"/>
        <v>#N/A</v>
      </c>
    </row>
    <row r="340" spans="1:25" x14ac:dyDescent="0.2">
      <c r="A340" s="106"/>
      <c r="F340"/>
      <c r="G340" s="3"/>
      <c r="H340" s="2"/>
      <c r="I340" s="12"/>
      <c r="J340" s="5"/>
      <c r="K340" s="5"/>
      <c r="L340" s="56"/>
      <c r="M340" s="34" t="e">
        <f>VLOOKUP(A340,LATotals!$C$3:$O$500,1)</f>
        <v>#N/A</v>
      </c>
      <c r="N340" s="33" t="e">
        <f>IF(M340=A340,VLOOKUP(A340,LATotals!$C$3:$O$500,8),0)</f>
        <v>#N/A</v>
      </c>
      <c r="O340" s="63" t="e">
        <f>IF(M340=A340,VLOOKUP(A340,LATotals!$C$3:$O$500,9),0)</f>
        <v>#N/A</v>
      </c>
      <c r="P340" s="63" t="e">
        <f>IF(M340=A340,VLOOKUP(A340,LATotals!$C$3:$O$500,10),0)</f>
        <v>#N/A</v>
      </c>
      <c r="Q340" s="33" t="e">
        <f t="shared" si="42"/>
        <v>#N/A</v>
      </c>
      <c r="R340" s="63" t="e">
        <f t="shared" si="43"/>
        <v>#N/A</v>
      </c>
      <c r="S340" s="31" t="e">
        <f t="shared" si="44"/>
        <v>#N/A</v>
      </c>
      <c r="T340" s="40" t="e">
        <f t="shared" si="45"/>
        <v>#N/A</v>
      </c>
      <c r="U340" t="e">
        <f t="shared" si="46"/>
        <v>#N/A</v>
      </c>
      <c r="V340" t="e">
        <f t="shared" si="47"/>
        <v>#N/A</v>
      </c>
      <c r="W340" s="63" t="e">
        <f>IF(M340=A340,VLOOKUP(A340,LATotals!$C$3:$O$500,12),0)</f>
        <v>#N/A</v>
      </c>
      <c r="X340" s="31" t="e">
        <f>IF(M340=A340,VLOOKUP(A340,LATotals!$C$3:$O$500,13),0)</f>
        <v>#N/A</v>
      </c>
      <c r="Y340" s="40" t="e">
        <f t="shared" si="48"/>
        <v>#N/A</v>
      </c>
    </row>
    <row r="341" spans="1:25" x14ac:dyDescent="0.2">
      <c r="A341" s="106"/>
      <c r="F341"/>
      <c r="G341" s="3"/>
      <c r="H341" s="2"/>
      <c r="I341" s="12"/>
      <c r="J341" s="5"/>
      <c r="K341" s="5"/>
      <c r="L341" s="56"/>
      <c r="M341" s="34" t="e">
        <f>VLOOKUP(A341,LATotals!$C$3:$O$500,1)</f>
        <v>#N/A</v>
      </c>
      <c r="N341" s="33" t="e">
        <f>IF(M341=A341,VLOOKUP(A341,LATotals!$C$3:$O$500,8),0)</f>
        <v>#N/A</v>
      </c>
      <c r="O341" s="63" t="e">
        <f>IF(M341=A341,VLOOKUP(A341,LATotals!$C$3:$O$500,9),0)</f>
        <v>#N/A</v>
      </c>
      <c r="P341" s="63" t="e">
        <f>IF(M341=A341,VLOOKUP(A341,LATotals!$C$3:$O$500,10),0)</f>
        <v>#N/A</v>
      </c>
      <c r="Q341" s="33" t="e">
        <f t="shared" si="42"/>
        <v>#N/A</v>
      </c>
      <c r="R341" s="63" t="e">
        <f t="shared" si="43"/>
        <v>#N/A</v>
      </c>
      <c r="S341" s="31" t="e">
        <f t="shared" si="44"/>
        <v>#N/A</v>
      </c>
      <c r="T341" s="40" t="e">
        <f t="shared" si="45"/>
        <v>#N/A</v>
      </c>
      <c r="U341" t="e">
        <f t="shared" si="46"/>
        <v>#N/A</v>
      </c>
      <c r="V341" t="e">
        <f t="shared" si="47"/>
        <v>#N/A</v>
      </c>
      <c r="W341" s="63" t="e">
        <f>IF(M341=A341,VLOOKUP(A341,LATotals!$C$3:$O$500,12),0)</f>
        <v>#N/A</v>
      </c>
      <c r="X341" s="31" t="e">
        <f>IF(M341=A341,VLOOKUP(A341,LATotals!$C$3:$O$500,13),0)</f>
        <v>#N/A</v>
      </c>
      <c r="Y341" s="40" t="e">
        <f t="shared" si="48"/>
        <v>#N/A</v>
      </c>
    </row>
    <row r="342" spans="1:25" x14ac:dyDescent="0.2">
      <c r="A342" s="106"/>
      <c r="F342"/>
      <c r="G342" s="3"/>
      <c r="H342" s="2"/>
      <c r="I342" s="12"/>
      <c r="J342" s="5"/>
      <c r="K342" s="5"/>
      <c r="L342" s="56"/>
      <c r="M342" s="34" t="e">
        <f>VLOOKUP(A342,LATotals!$C$3:$O$500,1)</f>
        <v>#N/A</v>
      </c>
      <c r="N342" s="33" t="e">
        <f>IF(M342=A342,VLOOKUP(A342,LATotals!$C$3:$O$500,8),0)</f>
        <v>#N/A</v>
      </c>
      <c r="O342" s="63" t="e">
        <f>IF(M342=A342,VLOOKUP(A342,LATotals!$C$3:$O$500,9),0)</f>
        <v>#N/A</v>
      </c>
      <c r="P342" s="63" t="e">
        <f>IF(M342=A342,VLOOKUP(A342,LATotals!$C$3:$O$500,10),0)</f>
        <v>#N/A</v>
      </c>
      <c r="Q342" s="33" t="e">
        <f t="shared" si="42"/>
        <v>#N/A</v>
      </c>
      <c r="R342" s="63" t="e">
        <f t="shared" si="43"/>
        <v>#N/A</v>
      </c>
      <c r="S342" s="31" t="e">
        <f t="shared" si="44"/>
        <v>#N/A</v>
      </c>
      <c r="T342" s="40" t="e">
        <f t="shared" si="45"/>
        <v>#N/A</v>
      </c>
      <c r="U342" t="e">
        <f t="shared" si="46"/>
        <v>#N/A</v>
      </c>
      <c r="V342" t="e">
        <f t="shared" si="47"/>
        <v>#N/A</v>
      </c>
      <c r="W342" s="63" t="e">
        <f>IF(M342=A342,VLOOKUP(A342,LATotals!$C$3:$O$500,12),0)</f>
        <v>#N/A</v>
      </c>
      <c r="X342" s="31" t="e">
        <f>IF(M342=A342,VLOOKUP(A342,LATotals!$C$3:$O$500,13),0)</f>
        <v>#N/A</v>
      </c>
      <c r="Y342" s="40" t="e">
        <f t="shared" si="48"/>
        <v>#N/A</v>
      </c>
    </row>
    <row r="343" spans="1:25" x14ac:dyDescent="0.2">
      <c r="A343" s="106"/>
      <c r="F343"/>
      <c r="G343" s="3"/>
      <c r="H343" s="2"/>
      <c r="I343" s="12"/>
      <c r="J343" s="5"/>
      <c r="K343" s="5"/>
      <c r="L343" s="56"/>
      <c r="M343" s="34" t="e">
        <f>VLOOKUP(A343,LATotals!$C$3:$O$500,1)</f>
        <v>#N/A</v>
      </c>
      <c r="N343" s="33" t="e">
        <f>IF(M343=A343,VLOOKUP(A343,LATotals!$C$3:$O$500,8),0)</f>
        <v>#N/A</v>
      </c>
      <c r="O343" s="63" t="e">
        <f>IF(M343=A343,VLOOKUP(A343,LATotals!$C$3:$O$500,9),0)</f>
        <v>#N/A</v>
      </c>
      <c r="P343" s="63" t="e">
        <f>IF(M343=A343,VLOOKUP(A343,LATotals!$C$3:$O$500,10),0)</f>
        <v>#N/A</v>
      </c>
      <c r="Q343" s="33" t="e">
        <f t="shared" si="42"/>
        <v>#N/A</v>
      </c>
      <c r="R343" s="63" t="e">
        <f t="shared" si="43"/>
        <v>#N/A</v>
      </c>
      <c r="S343" s="31" t="e">
        <f t="shared" si="44"/>
        <v>#N/A</v>
      </c>
      <c r="T343" s="40" t="e">
        <f t="shared" si="45"/>
        <v>#N/A</v>
      </c>
      <c r="U343" t="e">
        <f t="shared" si="46"/>
        <v>#N/A</v>
      </c>
      <c r="V343" t="e">
        <f t="shared" si="47"/>
        <v>#N/A</v>
      </c>
      <c r="W343" s="63" t="e">
        <f>IF(M343=A343,VLOOKUP(A343,LATotals!$C$3:$O$500,12),0)</f>
        <v>#N/A</v>
      </c>
      <c r="X343" s="31" t="e">
        <f>IF(M343=A343,VLOOKUP(A343,LATotals!$C$3:$O$500,13),0)</f>
        <v>#N/A</v>
      </c>
      <c r="Y343" s="40" t="e">
        <f t="shared" si="48"/>
        <v>#N/A</v>
      </c>
    </row>
    <row r="344" spans="1:25" x14ac:dyDescent="0.2">
      <c r="A344" s="106"/>
      <c r="F344"/>
      <c r="G344" s="3"/>
      <c r="H344" s="2"/>
      <c r="I344" s="12"/>
      <c r="J344" s="5"/>
      <c r="K344" s="5"/>
      <c r="L344" s="56"/>
      <c r="M344" s="34" t="e">
        <f>VLOOKUP(A344,LATotals!$C$3:$O$500,1)</f>
        <v>#N/A</v>
      </c>
      <c r="N344" s="33" t="e">
        <f>IF(M344=A344,VLOOKUP(A344,LATotals!$C$3:$O$500,8),0)</f>
        <v>#N/A</v>
      </c>
      <c r="O344" s="63" t="e">
        <f>IF(M344=A344,VLOOKUP(A344,LATotals!$C$3:$O$500,9),0)</f>
        <v>#N/A</v>
      </c>
      <c r="P344" s="63" t="e">
        <f>IF(M344=A344,VLOOKUP(A344,LATotals!$C$3:$O$500,10),0)</f>
        <v>#N/A</v>
      </c>
      <c r="Q344" s="33" t="e">
        <f t="shared" si="42"/>
        <v>#N/A</v>
      </c>
      <c r="R344" s="63" t="e">
        <f t="shared" si="43"/>
        <v>#N/A</v>
      </c>
      <c r="S344" s="31" t="e">
        <f t="shared" si="44"/>
        <v>#N/A</v>
      </c>
      <c r="T344" s="40" t="e">
        <f t="shared" si="45"/>
        <v>#N/A</v>
      </c>
      <c r="U344" t="e">
        <f t="shared" si="46"/>
        <v>#N/A</v>
      </c>
      <c r="V344" t="e">
        <f t="shared" si="47"/>
        <v>#N/A</v>
      </c>
      <c r="W344" s="63" t="e">
        <f>IF(M344=A344,VLOOKUP(A344,LATotals!$C$3:$O$500,12),0)</f>
        <v>#N/A</v>
      </c>
      <c r="X344" s="31" t="e">
        <f>IF(M344=A344,VLOOKUP(A344,LATotals!$C$3:$O$500,13),0)</f>
        <v>#N/A</v>
      </c>
      <c r="Y344" s="40" t="e">
        <f t="shared" si="48"/>
        <v>#N/A</v>
      </c>
    </row>
    <row r="345" spans="1:25" x14ac:dyDescent="0.2">
      <c r="A345" s="106"/>
      <c r="F345"/>
      <c r="G345" s="3"/>
      <c r="H345" s="2"/>
      <c r="I345" s="12"/>
      <c r="J345" s="5"/>
      <c r="K345" s="5"/>
      <c r="L345" s="56"/>
      <c r="M345" s="34" t="e">
        <f>VLOOKUP(A345,LATotals!$C$3:$O$500,1)</f>
        <v>#N/A</v>
      </c>
      <c r="N345" s="33" t="e">
        <f>IF(M345=A345,VLOOKUP(A345,LATotals!$C$3:$O$500,8),0)</f>
        <v>#N/A</v>
      </c>
      <c r="O345" s="63" t="e">
        <f>IF(M345=A345,VLOOKUP(A345,LATotals!$C$3:$O$500,9),0)</f>
        <v>#N/A</v>
      </c>
      <c r="P345" s="63" t="e">
        <f>IF(M345=A345,VLOOKUP(A345,LATotals!$C$3:$O$500,10),0)</f>
        <v>#N/A</v>
      </c>
      <c r="Q345" s="33" t="e">
        <f t="shared" si="42"/>
        <v>#N/A</v>
      </c>
      <c r="R345" s="63" t="e">
        <f t="shared" si="43"/>
        <v>#N/A</v>
      </c>
      <c r="S345" s="31" t="e">
        <f t="shared" si="44"/>
        <v>#N/A</v>
      </c>
      <c r="T345" s="40" t="e">
        <f t="shared" si="45"/>
        <v>#N/A</v>
      </c>
      <c r="U345" t="e">
        <f t="shared" si="46"/>
        <v>#N/A</v>
      </c>
      <c r="V345" t="e">
        <f t="shared" si="47"/>
        <v>#N/A</v>
      </c>
      <c r="W345" s="63" t="e">
        <f>IF(M345=A345,VLOOKUP(A345,LATotals!$C$3:$O$500,12),0)</f>
        <v>#N/A</v>
      </c>
      <c r="X345" s="31" t="e">
        <f>IF(M345=A345,VLOOKUP(A345,LATotals!$C$3:$O$500,13),0)</f>
        <v>#N/A</v>
      </c>
      <c r="Y345" s="40" t="e">
        <f t="shared" si="48"/>
        <v>#N/A</v>
      </c>
    </row>
    <row r="346" spans="1:25" x14ac:dyDescent="0.2">
      <c r="A346" s="106"/>
      <c r="F346"/>
      <c r="G346" s="3"/>
      <c r="H346" s="2"/>
      <c r="I346" s="12"/>
      <c r="J346" s="5"/>
      <c r="K346" s="5"/>
      <c r="L346" s="56"/>
      <c r="M346" s="34" t="e">
        <f>VLOOKUP(A346,LATotals!$C$3:$O$500,1)</f>
        <v>#N/A</v>
      </c>
      <c r="N346" s="33" t="e">
        <f>IF(M346=A346,VLOOKUP(A346,LATotals!$C$3:$O$500,8),0)</f>
        <v>#N/A</v>
      </c>
      <c r="O346" s="63" t="e">
        <f>IF(M346=A346,VLOOKUP(A346,LATotals!$C$3:$O$500,9),0)</f>
        <v>#N/A</v>
      </c>
      <c r="P346" s="63" t="e">
        <f>IF(M346=A346,VLOOKUP(A346,LATotals!$C$3:$O$500,10),0)</f>
        <v>#N/A</v>
      </c>
      <c r="Q346" s="33" t="e">
        <f t="shared" si="42"/>
        <v>#N/A</v>
      </c>
      <c r="R346" s="63" t="e">
        <f t="shared" si="43"/>
        <v>#N/A</v>
      </c>
      <c r="S346" s="31" t="e">
        <f t="shared" si="44"/>
        <v>#N/A</v>
      </c>
      <c r="T346" s="40" t="e">
        <f t="shared" si="45"/>
        <v>#N/A</v>
      </c>
      <c r="U346" t="e">
        <f t="shared" si="46"/>
        <v>#N/A</v>
      </c>
      <c r="V346" t="e">
        <f t="shared" si="47"/>
        <v>#N/A</v>
      </c>
      <c r="W346" s="63" t="e">
        <f>IF(M346=A346,VLOOKUP(A346,LATotals!$C$3:$O$500,12),0)</f>
        <v>#N/A</v>
      </c>
      <c r="X346" s="31" t="e">
        <f>IF(M346=A346,VLOOKUP(A346,LATotals!$C$3:$O$500,13),0)</f>
        <v>#N/A</v>
      </c>
      <c r="Y346" s="40" t="e">
        <f t="shared" si="48"/>
        <v>#N/A</v>
      </c>
    </row>
    <row r="347" spans="1:25" x14ac:dyDescent="0.2">
      <c r="A347" s="106"/>
      <c r="F347"/>
      <c r="G347" s="3"/>
      <c r="H347" s="2"/>
      <c r="I347" s="12"/>
      <c r="J347" s="5"/>
      <c r="K347" s="5"/>
      <c r="L347" s="56"/>
      <c r="M347" s="34" t="e">
        <f>VLOOKUP(A347,LATotals!$C$3:$O$500,1)</f>
        <v>#N/A</v>
      </c>
      <c r="N347" s="33" t="e">
        <f>IF(M347=A347,VLOOKUP(A347,LATotals!$C$3:$O$500,8),0)</f>
        <v>#N/A</v>
      </c>
      <c r="O347" s="63" t="e">
        <f>IF(M347=A347,VLOOKUP(A347,LATotals!$C$3:$O$500,9),0)</f>
        <v>#N/A</v>
      </c>
      <c r="P347" s="63" t="e">
        <f>IF(M347=A347,VLOOKUP(A347,LATotals!$C$3:$O$500,10),0)</f>
        <v>#N/A</v>
      </c>
      <c r="Q347" s="33" t="e">
        <f t="shared" si="42"/>
        <v>#N/A</v>
      </c>
      <c r="R347" s="63" t="e">
        <f t="shared" si="43"/>
        <v>#N/A</v>
      </c>
      <c r="S347" s="31" t="e">
        <f t="shared" si="44"/>
        <v>#N/A</v>
      </c>
      <c r="T347" s="40" t="e">
        <f t="shared" si="45"/>
        <v>#N/A</v>
      </c>
      <c r="U347" t="e">
        <f t="shared" si="46"/>
        <v>#N/A</v>
      </c>
      <c r="V347" t="e">
        <f t="shared" si="47"/>
        <v>#N/A</v>
      </c>
      <c r="W347" s="63" t="e">
        <f>IF(M347=A347,VLOOKUP(A347,LATotals!$C$3:$O$500,12),0)</f>
        <v>#N/A</v>
      </c>
      <c r="X347" s="31" t="e">
        <f>IF(M347=A347,VLOOKUP(A347,LATotals!$C$3:$O$500,13),0)</f>
        <v>#N/A</v>
      </c>
      <c r="Y347" s="40" t="e">
        <f t="shared" si="48"/>
        <v>#N/A</v>
      </c>
    </row>
    <row r="348" spans="1:25" x14ac:dyDescent="0.2">
      <c r="A348" s="106"/>
      <c r="F348"/>
      <c r="G348" s="3"/>
      <c r="H348" s="2"/>
      <c r="I348" s="12"/>
      <c r="J348" s="5"/>
      <c r="K348" s="5"/>
      <c r="L348" s="56"/>
      <c r="M348" s="34" t="e">
        <f>VLOOKUP(A348,LATotals!$C$3:$O$500,1)</f>
        <v>#N/A</v>
      </c>
      <c r="N348" s="33" t="e">
        <f>IF(M348=A348,VLOOKUP(A348,LATotals!$C$3:$O$500,8),0)</f>
        <v>#N/A</v>
      </c>
      <c r="O348" s="63" t="e">
        <f>IF(M348=A348,VLOOKUP(A348,LATotals!$C$3:$O$500,9),0)</f>
        <v>#N/A</v>
      </c>
      <c r="P348" s="63" t="e">
        <f>IF(M348=A348,VLOOKUP(A348,LATotals!$C$3:$O$500,10),0)</f>
        <v>#N/A</v>
      </c>
      <c r="Q348" s="33" t="e">
        <f t="shared" si="42"/>
        <v>#N/A</v>
      </c>
      <c r="R348" s="63" t="e">
        <f t="shared" si="43"/>
        <v>#N/A</v>
      </c>
      <c r="S348" s="31" t="e">
        <f t="shared" si="44"/>
        <v>#N/A</v>
      </c>
      <c r="T348" s="40" t="e">
        <f t="shared" si="45"/>
        <v>#N/A</v>
      </c>
      <c r="U348" t="e">
        <f t="shared" si="46"/>
        <v>#N/A</v>
      </c>
      <c r="V348" t="e">
        <f t="shared" si="47"/>
        <v>#N/A</v>
      </c>
      <c r="W348" s="63" t="e">
        <f>IF(M348=A348,VLOOKUP(A348,LATotals!$C$3:$O$500,12),0)</f>
        <v>#N/A</v>
      </c>
      <c r="X348" s="31" t="e">
        <f>IF(M348=A348,VLOOKUP(A348,LATotals!$C$3:$O$500,13),0)</f>
        <v>#N/A</v>
      </c>
      <c r="Y348" s="40" t="e">
        <f t="shared" si="48"/>
        <v>#N/A</v>
      </c>
    </row>
    <row r="349" spans="1:25" x14ac:dyDescent="0.2">
      <c r="A349" s="106"/>
      <c r="F349"/>
      <c r="G349" s="3"/>
      <c r="H349" s="2"/>
      <c r="I349" s="12"/>
      <c r="J349" s="5"/>
      <c r="K349" s="5"/>
      <c r="L349" s="56"/>
      <c r="M349" s="34" t="e">
        <f>VLOOKUP(A349,LATotals!$C$3:$O$500,1)</f>
        <v>#N/A</v>
      </c>
      <c r="N349" s="33" t="e">
        <f>IF(M349=A349,VLOOKUP(A349,LATotals!$C$3:$O$500,8),0)</f>
        <v>#N/A</v>
      </c>
      <c r="O349" s="63" t="e">
        <f>IF(M349=A349,VLOOKUP(A349,LATotals!$C$3:$O$500,9),0)</f>
        <v>#N/A</v>
      </c>
      <c r="P349" s="63" t="e">
        <f>IF(M349=A349,VLOOKUP(A349,LATotals!$C$3:$O$500,10),0)</f>
        <v>#N/A</v>
      </c>
      <c r="Q349" s="33" t="e">
        <f t="shared" si="42"/>
        <v>#N/A</v>
      </c>
      <c r="R349" s="63" t="e">
        <f t="shared" si="43"/>
        <v>#N/A</v>
      </c>
      <c r="S349" s="31" t="e">
        <f t="shared" si="44"/>
        <v>#N/A</v>
      </c>
      <c r="T349" s="40" t="e">
        <f t="shared" si="45"/>
        <v>#N/A</v>
      </c>
      <c r="U349" t="e">
        <f t="shared" si="46"/>
        <v>#N/A</v>
      </c>
      <c r="V349" t="e">
        <f t="shared" si="47"/>
        <v>#N/A</v>
      </c>
      <c r="W349" s="63" t="e">
        <f>IF(M349=A349,VLOOKUP(A349,LATotals!$C$3:$O$500,12),0)</f>
        <v>#N/A</v>
      </c>
      <c r="X349" s="31" t="e">
        <f>IF(M349=A349,VLOOKUP(A349,LATotals!$C$3:$O$500,13),0)</f>
        <v>#N/A</v>
      </c>
      <c r="Y349" s="40" t="e">
        <f t="shared" si="48"/>
        <v>#N/A</v>
      </c>
    </row>
    <row r="350" spans="1:25" x14ac:dyDescent="0.2">
      <c r="A350" s="106"/>
      <c r="F350"/>
      <c r="G350" s="3"/>
      <c r="H350" s="2"/>
      <c r="I350" s="12"/>
      <c r="J350" s="5"/>
      <c r="K350" s="5"/>
      <c r="L350" s="56"/>
      <c r="M350" s="34" t="e">
        <f>VLOOKUP(A350,LATotals!$C$3:$O$500,1)</f>
        <v>#N/A</v>
      </c>
      <c r="N350" s="33" t="e">
        <f>IF(M350=A350,VLOOKUP(A350,LATotals!$C$3:$O$500,8),0)</f>
        <v>#N/A</v>
      </c>
      <c r="O350" s="63" t="e">
        <f>IF(M350=A350,VLOOKUP(A350,LATotals!$C$3:$O$500,9),0)</f>
        <v>#N/A</v>
      </c>
      <c r="P350" s="63" t="e">
        <f>IF(M350=A350,VLOOKUP(A350,LATotals!$C$3:$O$500,10),0)</f>
        <v>#N/A</v>
      </c>
      <c r="Q350" s="33" t="e">
        <f t="shared" si="42"/>
        <v>#N/A</v>
      </c>
      <c r="R350" s="63" t="e">
        <f t="shared" si="43"/>
        <v>#N/A</v>
      </c>
      <c r="S350" s="31" t="e">
        <f t="shared" si="44"/>
        <v>#N/A</v>
      </c>
      <c r="T350" s="40" t="e">
        <f t="shared" si="45"/>
        <v>#N/A</v>
      </c>
      <c r="U350" t="e">
        <f t="shared" si="46"/>
        <v>#N/A</v>
      </c>
      <c r="V350" t="e">
        <f t="shared" si="47"/>
        <v>#N/A</v>
      </c>
      <c r="W350" s="63" t="e">
        <f>IF(M350=A350,VLOOKUP(A350,LATotals!$C$3:$O$500,12),0)</f>
        <v>#N/A</v>
      </c>
      <c r="X350" s="31" t="e">
        <f>IF(M350=A350,VLOOKUP(A350,LATotals!$C$3:$O$500,13),0)</f>
        <v>#N/A</v>
      </c>
      <c r="Y350" s="40" t="e">
        <f t="shared" si="48"/>
        <v>#N/A</v>
      </c>
    </row>
    <row r="351" spans="1:25" x14ac:dyDescent="0.2">
      <c r="A351" s="106"/>
      <c r="F351"/>
      <c r="G351" s="3"/>
      <c r="H351" s="2"/>
      <c r="I351" s="12"/>
      <c r="J351" s="5"/>
      <c r="K351" s="5"/>
      <c r="L351" s="56"/>
      <c r="M351" s="34" t="e">
        <f>VLOOKUP(A351,LATotals!$C$3:$O$500,1)</f>
        <v>#N/A</v>
      </c>
      <c r="N351" s="33" t="e">
        <f>IF(M351=A351,VLOOKUP(A351,LATotals!$C$3:$O$500,8),0)</f>
        <v>#N/A</v>
      </c>
      <c r="O351" s="63" t="e">
        <f>IF(M351=A351,VLOOKUP(A351,LATotals!$C$3:$O$500,9),0)</f>
        <v>#N/A</v>
      </c>
      <c r="P351" s="63" t="e">
        <f>IF(M351=A351,VLOOKUP(A351,LATotals!$C$3:$O$500,10),0)</f>
        <v>#N/A</v>
      </c>
      <c r="Q351" s="33" t="e">
        <f t="shared" si="42"/>
        <v>#N/A</v>
      </c>
      <c r="R351" s="63" t="e">
        <f t="shared" si="43"/>
        <v>#N/A</v>
      </c>
      <c r="S351" s="31" t="e">
        <f t="shared" si="44"/>
        <v>#N/A</v>
      </c>
      <c r="T351" s="40" t="e">
        <f t="shared" si="45"/>
        <v>#N/A</v>
      </c>
      <c r="U351" t="e">
        <f t="shared" si="46"/>
        <v>#N/A</v>
      </c>
      <c r="V351" t="e">
        <f t="shared" si="47"/>
        <v>#N/A</v>
      </c>
      <c r="W351" s="63" t="e">
        <f>IF(M351=A351,VLOOKUP(A351,LATotals!$C$3:$O$500,12),0)</f>
        <v>#N/A</v>
      </c>
      <c r="X351" s="31" t="e">
        <f>IF(M351=A351,VLOOKUP(A351,LATotals!$C$3:$O$500,13),0)</f>
        <v>#N/A</v>
      </c>
      <c r="Y351" s="40" t="e">
        <f t="shared" si="48"/>
        <v>#N/A</v>
      </c>
    </row>
    <row r="352" spans="1:25" x14ac:dyDescent="0.2">
      <c r="A352" s="106"/>
      <c r="F352"/>
      <c r="G352" s="3"/>
      <c r="H352" s="2"/>
      <c r="I352" s="12"/>
      <c r="J352" s="5"/>
      <c r="K352" s="5"/>
      <c r="L352" s="56"/>
      <c r="M352" s="34" t="e">
        <f>VLOOKUP(A352,LATotals!$C$3:$O$500,1)</f>
        <v>#N/A</v>
      </c>
      <c r="N352" s="33" t="e">
        <f>IF(M352=A352,VLOOKUP(A352,LATotals!$C$3:$O$500,8),0)</f>
        <v>#N/A</v>
      </c>
      <c r="O352" s="63" t="e">
        <f>IF(M352=A352,VLOOKUP(A352,LATotals!$C$3:$O$500,9),0)</f>
        <v>#N/A</v>
      </c>
      <c r="P352" s="63" t="e">
        <f>IF(M352=A352,VLOOKUP(A352,LATotals!$C$3:$O$500,10),0)</f>
        <v>#N/A</v>
      </c>
      <c r="Q352" s="33" t="e">
        <f t="shared" si="42"/>
        <v>#N/A</v>
      </c>
      <c r="R352" s="63" t="e">
        <f t="shared" si="43"/>
        <v>#N/A</v>
      </c>
      <c r="S352" s="31" t="e">
        <f t="shared" si="44"/>
        <v>#N/A</v>
      </c>
      <c r="T352" s="40" t="e">
        <f t="shared" si="45"/>
        <v>#N/A</v>
      </c>
      <c r="U352" t="e">
        <f t="shared" si="46"/>
        <v>#N/A</v>
      </c>
      <c r="V352" t="e">
        <f t="shared" si="47"/>
        <v>#N/A</v>
      </c>
      <c r="W352" s="63" t="e">
        <f>IF(M352=A352,VLOOKUP(A352,LATotals!$C$3:$O$500,12),0)</f>
        <v>#N/A</v>
      </c>
      <c r="X352" s="31" t="e">
        <f>IF(M352=A352,VLOOKUP(A352,LATotals!$C$3:$O$500,13),0)</f>
        <v>#N/A</v>
      </c>
      <c r="Y352" s="40" t="e">
        <f t="shared" si="48"/>
        <v>#N/A</v>
      </c>
    </row>
    <row r="353" spans="1:25" x14ac:dyDescent="0.2">
      <c r="A353" s="106"/>
      <c r="F353"/>
      <c r="G353" s="3"/>
      <c r="H353" s="2"/>
      <c r="I353" s="12"/>
      <c r="J353" s="5"/>
      <c r="K353" s="5"/>
      <c r="L353" s="56"/>
      <c r="M353" s="34" t="e">
        <f>VLOOKUP(A353,LATotals!$C$3:$O$500,1)</f>
        <v>#N/A</v>
      </c>
      <c r="N353" s="33" t="e">
        <f>IF(M353=A353,VLOOKUP(A353,LATotals!$C$3:$O$500,8),0)</f>
        <v>#N/A</v>
      </c>
      <c r="O353" s="63" t="e">
        <f>IF(M353=A353,VLOOKUP(A353,LATotals!$C$3:$O$500,9),0)</f>
        <v>#N/A</v>
      </c>
      <c r="P353" s="63" t="e">
        <f>IF(M353=A353,VLOOKUP(A353,LATotals!$C$3:$O$500,10),0)</f>
        <v>#N/A</v>
      </c>
      <c r="Q353" s="33" t="e">
        <f t="shared" si="42"/>
        <v>#N/A</v>
      </c>
      <c r="R353" s="63" t="e">
        <f t="shared" si="43"/>
        <v>#N/A</v>
      </c>
      <c r="S353" s="31" t="e">
        <f t="shared" si="44"/>
        <v>#N/A</v>
      </c>
      <c r="T353" s="40" t="e">
        <f t="shared" si="45"/>
        <v>#N/A</v>
      </c>
      <c r="U353" t="e">
        <f t="shared" si="46"/>
        <v>#N/A</v>
      </c>
      <c r="V353" t="e">
        <f t="shared" si="47"/>
        <v>#N/A</v>
      </c>
      <c r="W353" s="63" t="e">
        <f>IF(M353=A353,VLOOKUP(A353,LATotals!$C$3:$O$500,12),0)</f>
        <v>#N/A</v>
      </c>
      <c r="X353" s="31" t="e">
        <f>IF(M353=A353,VLOOKUP(A353,LATotals!$C$3:$O$500,13),0)</f>
        <v>#N/A</v>
      </c>
      <c r="Y353" s="40" t="e">
        <f t="shared" si="48"/>
        <v>#N/A</v>
      </c>
    </row>
    <row r="354" spans="1:25" x14ac:dyDescent="0.2">
      <c r="A354" s="106"/>
      <c r="F354"/>
      <c r="G354" s="3"/>
      <c r="H354" s="2"/>
      <c r="I354" s="12"/>
      <c r="J354" s="5"/>
      <c r="K354" s="5"/>
      <c r="L354" s="56"/>
      <c r="M354" s="34" t="e">
        <f>VLOOKUP(A354,LATotals!$C$3:$O$500,1)</f>
        <v>#N/A</v>
      </c>
      <c r="N354" s="33" t="e">
        <f>IF(M354=A354,VLOOKUP(A354,LATotals!$C$3:$O$500,8),0)</f>
        <v>#N/A</v>
      </c>
      <c r="O354" s="63" t="e">
        <f>IF(M354=A354,VLOOKUP(A354,LATotals!$C$3:$O$500,9),0)</f>
        <v>#N/A</v>
      </c>
      <c r="P354" s="63" t="e">
        <f>IF(M354=A354,VLOOKUP(A354,LATotals!$C$3:$O$500,10),0)</f>
        <v>#N/A</v>
      </c>
      <c r="Q354" s="33" t="e">
        <f t="shared" si="42"/>
        <v>#N/A</v>
      </c>
      <c r="R354" s="63" t="e">
        <f t="shared" si="43"/>
        <v>#N/A</v>
      </c>
      <c r="S354" s="31" t="e">
        <f t="shared" si="44"/>
        <v>#N/A</v>
      </c>
      <c r="T354" s="40" t="e">
        <f t="shared" si="45"/>
        <v>#N/A</v>
      </c>
      <c r="U354" t="e">
        <f t="shared" si="46"/>
        <v>#N/A</v>
      </c>
      <c r="V354" t="e">
        <f t="shared" si="47"/>
        <v>#N/A</v>
      </c>
      <c r="W354" s="63" t="e">
        <f>IF(M354=A354,VLOOKUP(A354,LATotals!$C$3:$O$500,12),0)</f>
        <v>#N/A</v>
      </c>
      <c r="X354" s="31" t="e">
        <f>IF(M354=A354,VLOOKUP(A354,LATotals!$C$3:$O$500,13),0)</f>
        <v>#N/A</v>
      </c>
      <c r="Y354" s="40" t="e">
        <f t="shared" si="48"/>
        <v>#N/A</v>
      </c>
    </row>
    <row r="355" spans="1:25" x14ac:dyDescent="0.2">
      <c r="A355" s="106"/>
      <c r="F355"/>
      <c r="G355" s="3"/>
      <c r="H355" s="2"/>
      <c r="I355" s="12"/>
      <c r="J355" s="5"/>
      <c r="K355" s="5"/>
      <c r="L355" s="56"/>
      <c r="M355" s="34" t="e">
        <f>VLOOKUP(A355,LATotals!$C$3:$O$500,1)</f>
        <v>#N/A</v>
      </c>
      <c r="N355" s="33" t="e">
        <f>IF(M355=A355,VLOOKUP(A355,LATotals!$C$3:$O$500,8),0)</f>
        <v>#N/A</v>
      </c>
      <c r="O355" s="63" t="e">
        <f>IF(M355=A355,VLOOKUP(A355,LATotals!$C$3:$O$500,9),0)</f>
        <v>#N/A</v>
      </c>
      <c r="P355" s="63" t="e">
        <f>IF(M355=A355,VLOOKUP(A355,LATotals!$C$3:$O$500,10),0)</f>
        <v>#N/A</v>
      </c>
      <c r="Q355" s="33" t="e">
        <f t="shared" si="42"/>
        <v>#N/A</v>
      </c>
      <c r="R355" s="63" t="e">
        <f t="shared" si="43"/>
        <v>#N/A</v>
      </c>
      <c r="S355" s="31" t="e">
        <f t="shared" si="44"/>
        <v>#N/A</v>
      </c>
      <c r="T355" s="40" t="e">
        <f t="shared" si="45"/>
        <v>#N/A</v>
      </c>
      <c r="U355" t="e">
        <f t="shared" si="46"/>
        <v>#N/A</v>
      </c>
      <c r="V355" t="e">
        <f t="shared" si="47"/>
        <v>#N/A</v>
      </c>
      <c r="W355" s="63" t="e">
        <f>IF(M355=A355,VLOOKUP(A355,LATotals!$C$3:$O$500,12),0)</f>
        <v>#N/A</v>
      </c>
      <c r="X355" s="31" t="e">
        <f>IF(M355=A355,VLOOKUP(A355,LATotals!$C$3:$O$500,13),0)</f>
        <v>#N/A</v>
      </c>
      <c r="Y355" s="40" t="e">
        <f t="shared" si="48"/>
        <v>#N/A</v>
      </c>
    </row>
    <row r="356" spans="1:25" x14ac:dyDescent="0.2">
      <c r="A356" s="106"/>
      <c r="F356"/>
      <c r="G356" s="3"/>
      <c r="H356" s="2"/>
      <c r="I356" s="12"/>
      <c r="J356" s="5"/>
      <c r="K356" s="5"/>
      <c r="L356" s="56"/>
      <c r="M356" s="34" t="e">
        <f>VLOOKUP(A356,LATotals!$C$3:$O$500,1)</f>
        <v>#N/A</v>
      </c>
      <c r="N356" s="33" t="e">
        <f>IF(M356=A356,VLOOKUP(A356,LATotals!$C$3:$O$500,8),0)</f>
        <v>#N/A</v>
      </c>
      <c r="O356" s="63" t="e">
        <f>IF(M356=A356,VLOOKUP(A356,LATotals!$C$3:$O$500,9),0)</f>
        <v>#N/A</v>
      </c>
      <c r="P356" s="63" t="e">
        <f>IF(M356=A356,VLOOKUP(A356,LATotals!$C$3:$O$500,10),0)</f>
        <v>#N/A</v>
      </c>
      <c r="Q356" s="33" t="e">
        <f t="shared" si="42"/>
        <v>#N/A</v>
      </c>
      <c r="R356" s="63" t="e">
        <f t="shared" si="43"/>
        <v>#N/A</v>
      </c>
      <c r="S356" s="31" t="e">
        <f t="shared" si="44"/>
        <v>#N/A</v>
      </c>
      <c r="T356" s="40" t="e">
        <f t="shared" si="45"/>
        <v>#N/A</v>
      </c>
      <c r="U356" t="e">
        <f t="shared" si="46"/>
        <v>#N/A</v>
      </c>
      <c r="V356" t="e">
        <f t="shared" si="47"/>
        <v>#N/A</v>
      </c>
      <c r="W356" s="63" t="e">
        <f>IF(M356=A356,VLOOKUP(A356,LATotals!$C$3:$O$500,12),0)</f>
        <v>#N/A</v>
      </c>
      <c r="X356" s="31" t="e">
        <f>IF(M356=A356,VLOOKUP(A356,LATotals!$C$3:$O$500,13),0)</f>
        <v>#N/A</v>
      </c>
      <c r="Y356" s="40" t="e">
        <f t="shared" si="48"/>
        <v>#N/A</v>
      </c>
    </row>
    <row r="357" spans="1:25" x14ac:dyDescent="0.2">
      <c r="A357" s="106"/>
      <c r="F357"/>
      <c r="G357" s="3"/>
      <c r="H357" s="2"/>
      <c r="I357" s="12"/>
      <c r="J357" s="5"/>
      <c r="K357" s="5"/>
      <c r="L357" s="56"/>
      <c r="M357" s="34" t="e">
        <f>VLOOKUP(A357,LATotals!$C$3:$O$500,1)</f>
        <v>#N/A</v>
      </c>
      <c r="N357" s="33" t="e">
        <f>IF(M357=A357,VLOOKUP(A357,LATotals!$C$3:$O$500,8),0)</f>
        <v>#N/A</v>
      </c>
      <c r="O357" s="63" t="e">
        <f>IF(M357=A357,VLOOKUP(A357,LATotals!$C$3:$O$500,9),0)</f>
        <v>#N/A</v>
      </c>
      <c r="P357" s="63" t="e">
        <f>IF(M357=A357,VLOOKUP(A357,LATotals!$C$3:$O$500,10),0)</f>
        <v>#N/A</v>
      </c>
      <c r="Q357" s="33" t="e">
        <f t="shared" si="42"/>
        <v>#N/A</v>
      </c>
      <c r="R357" s="63" t="e">
        <f t="shared" si="43"/>
        <v>#N/A</v>
      </c>
      <c r="S357" s="31" t="e">
        <f t="shared" si="44"/>
        <v>#N/A</v>
      </c>
      <c r="T357" s="40" t="e">
        <f t="shared" si="45"/>
        <v>#N/A</v>
      </c>
      <c r="U357" t="e">
        <f t="shared" si="46"/>
        <v>#N/A</v>
      </c>
      <c r="V357" t="e">
        <f t="shared" si="47"/>
        <v>#N/A</v>
      </c>
      <c r="W357" s="63" t="e">
        <f>IF(M357=A357,VLOOKUP(A357,LATotals!$C$3:$O$500,12),0)</f>
        <v>#N/A</v>
      </c>
      <c r="X357" s="31" t="e">
        <f>IF(M357=A357,VLOOKUP(A357,LATotals!$C$3:$O$500,13),0)</f>
        <v>#N/A</v>
      </c>
      <c r="Y357" s="40" t="e">
        <f t="shared" si="48"/>
        <v>#N/A</v>
      </c>
    </row>
    <row r="358" spans="1:25" x14ac:dyDescent="0.2">
      <c r="A358" s="106"/>
      <c r="F358"/>
      <c r="G358" s="3"/>
      <c r="H358" s="2"/>
      <c r="I358" s="12"/>
      <c r="J358" s="5"/>
      <c r="K358" s="5"/>
      <c r="L358" s="56"/>
      <c r="M358" s="34" t="e">
        <f>VLOOKUP(A358,LATotals!$C$3:$O$500,1)</f>
        <v>#N/A</v>
      </c>
      <c r="N358" s="33" t="e">
        <f>IF(M358=A358,VLOOKUP(A358,LATotals!$C$3:$O$500,8),0)</f>
        <v>#N/A</v>
      </c>
      <c r="O358" s="63" t="e">
        <f>IF(M358=A358,VLOOKUP(A358,LATotals!$C$3:$O$500,9),0)</f>
        <v>#N/A</v>
      </c>
      <c r="P358" s="63" t="e">
        <f>IF(M358=A358,VLOOKUP(A358,LATotals!$C$3:$O$500,10),0)</f>
        <v>#N/A</v>
      </c>
      <c r="Q358" s="33" t="e">
        <f t="shared" si="42"/>
        <v>#N/A</v>
      </c>
      <c r="R358" s="63" t="e">
        <f t="shared" si="43"/>
        <v>#N/A</v>
      </c>
      <c r="S358" s="31" t="e">
        <f t="shared" si="44"/>
        <v>#N/A</v>
      </c>
      <c r="T358" s="40" t="e">
        <f t="shared" si="45"/>
        <v>#N/A</v>
      </c>
      <c r="U358" t="e">
        <f t="shared" si="46"/>
        <v>#N/A</v>
      </c>
      <c r="V358" t="e">
        <f t="shared" si="47"/>
        <v>#N/A</v>
      </c>
      <c r="W358" s="63" t="e">
        <f>IF(M358=A358,VLOOKUP(A358,LATotals!$C$3:$O$500,12),0)</f>
        <v>#N/A</v>
      </c>
      <c r="X358" s="31" t="e">
        <f>IF(M358=A358,VLOOKUP(A358,LATotals!$C$3:$O$500,13),0)</f>
        <v>#N/A</v>
      </c>
      <c r="Y358" s="40" t="e">
        <f t="shared" si="48"/>
        <v>#N/A</v>
      </c>
    </row>
    <row r="359" spans="1:25" x14ac:dyDescent="0.2">
      <c r="A359" s="106"/>
      <c r="F359"/>
      <c r="G359" s="3"/>
      <c r="H359" s="2"/>
      <c r="I359" s="12"/>
      <c r="J359" s="5"/>
      <c r="K359" s="5"/>
      <c r="L359" s="56"/>
      <c r="M359" s="34" t="e">
        <f>VLOOKUP(A359,LATotals!$C$3:$O$500,1)</f>
        <v>#N/A</v>
      </c>
      <c r="N359" s="33" t="e">
        <f>IF(M359=A359,VLOOKUP(A359,LATotals!$C$3:$O$500,8),0)</f>
        <v>#N/A</v>
      </c>
      <c r="O359" s="63" t="e">
        <f>IF(M359=A359,VLOOKUP(A359,LATotals!$C$3:$O$500,9),0)</f>
        <v>#N/A</v>
      </c>
      <c r="P359" s="63" t="e">
        <f>IF(M359=A359,VLOOKUP(A359,LATotals!$C$3:$O$500,10),0)</f>
        <v>#N/A</v>
      </c>
      <c r="Q359" s="33" t="e">
        <f t="shared" si="42"/>
        <v>#N/A</v>
      </c>
      <c r="R359" s="63" t="e">
        <f t="shared" si="43"/>
        <v>#N/A</v>
      </c>
      <c r="S359" s="31" t="e">
        <f t="shared" si="44"/>
        <v>#N/A</v>
      </c>
      <c r="T359" s="40" t="e">
        <f t="shared" si="45"/>
        <v>#N/A</v>
      </c>
      <c r="U359" t="e">
        <f t="shared" si="46"/>
        <v>#N/A</v>
      </c>
      <c r="V359" t="e">
        <f t="shared" si="47"/>
        <v>#N/A</v>
      </c>
      <c r="W359" s="63" t="e">
        <f>IF(M359=A359,VLOOKUP(A359,LATotals!$C$3:$O$500,12),0)</f>
        <v>#N/A</v>
      </c>
      <c r="X359" s="31" t="e">
        <f>IF(M359=A359,VLOOKUP(A359,LATotals!$C$3:$O$500,13),0)</f>
        <v>#N/A</v>
      </c>
      <c r="Y359" s="40" t="e">
        <f t="shared" si="48"/>
        <v>#N/A</v>
      </c>
    </row>
    <row r="360" spans="1:25" x14ac:dyDescent="0.2">
      <c r="A360" s="106"/>
      <c r="F360"/>
      <c r="G360" s="3"/>
      <c r="H360" s="2"/>
      <c r="I360" s="12"/>
      <c r="J360" s="5"/>
      <c r="K360" s="5"/>
      <c r="L360" s="56"/>
      <c r="M360" s="34" t="e">
        <f>VLOOKUP(A360,LATotals!$C$3:$O$500,1)</f>
        <v>#N/A</v>
      </c>
      <c r="N360" s="33" t="e">
        <f>IF(M360=A360,VLOOKUP(A360,LATotals!$C$3:$O$500,8),0)</f>
        <v>#N/A</v>
      </c>
      <c r="O360" s="63" t="e">
        <f>IF(M360=A360,VLOOKUP(A360,LATotals!$C$3:$O$500,9),0)</f>
        <v>#N/A</v>
      </c>
      <c r="P360" s="63" t="e">
        <f>IF(M360=A360,VLOOKUP(A360,LATotals!$C$3:$O$500,10),0)</f>
        <v>#N/A</v>
      </c>
      <c r="Q360" s="33" t="e">
        <f t="shared" si="42"/>
        <v>#N/A</v>
      </c>
      <c r="R360" s="63" t="e">
        <f t="shared" si="43"/>
        <v>#N/A</v>
      </c>
      <c r="S360" s="31" t="e">
        <f t="shared" si="44"/>
        <v>#N/A</v>
      </c>
      <c r="T360" s="40" t="e">
        <f t="shared" si="45"/>
        <v>#N/A</v>
      </c>
      <c r="U360" t="e">
        <f t="shared" si="46"/>
        <v>#N/A</v>
      </c>
      <c r="V360" t="e">
        <f t="shared" si="47"/>
        <v>#N/A</v>
      </c>
      <c r="W360" s="63" t="e">
        <f>IF(M360=A360,VLOOKUP(A360,LATotals!$C$3:$O$500,12),0)</f>
        <v>#N/A</v>
      </c>
      <c r="X360" s="31" t="e">
        <f>IF(M360=A360,VLOOKUP(A360,LATotals!$C$3:$O$500,13),0)</f>
        <v>#N/A</v>
      </c>
      <c r="Y360" s="40" t="e">
        <f t="shared" si="48"/>
        <v>#N/A</v>
      </c>
    </row>
    <row r="361" spans="1:25" x14ac:dyDescent="0.2">
      <c r="A361" s="106"/>
      <c r="F361"/>
      <c r="G361" s="3"/>
      <c r="H361" s="2"/>
      <c r="I361" s="12"/>
      <c r="J361" s="5"/>
      <c r="K361" s="5"/>
      <c r="L361" s="56"/>
      <c r="M361" s="34" t="e">
        <f>VLOOKUP(A361,LATotals!$C$3:$O$500,1)</f>
        <v>#N/A</v>
      </c>
      <c r="N361" s="33" t="e">
        <f>IF(M361=A361,VLOOKUP(A361,LATotals!$C$3:$O$500,8),0)</f>
        <v>#N/A</v>
      </c>
      <c r="O361" s="63" t="e">
        <f>IF(M361=A361,VLOOKUP(A361,LATotals!$C$3:$O$500,9),0)</f>
        <v>#N/A</v>
      </c>
      <c r="P361" s="63" t="e">
        <f>IF(M361=A361,VLOOKUP(A361,LATotals!$C$3:$O$500,10),0)</f>
        <v>#N/A</v>
      </c>
      <c r="Q361" s="33" t="e">
        <f t="shared" si="42"/>
        <v>#N/A</v>
      </c>
      <c r="R361" s="63" t="e">
        <f t="shared" si="43"/>
        <v>#N/A</v>
      </c>
      <c r="S361" s="31" t="e">
        <f t="shared" si="44"/>
        <v>#N/A</v>
      </c>
      <c r="T361" s="40" t="e">
        <f t="shared" si="45"/>
        <v>#N/A</v>
      </c>
      <c r="U361" t="e">
        <f t="shared" si="46"/>
        <v>#N/A</v>
      </c>
      <c r="V361" t="e">
        <f t="shared" si="47"/>
        <v>#N/A</v>
      </c>
      <c r="W361" s="63" t="e">
        <f>IF(M361=A361,VLOOKUP(A361,LATotals!$C$3:$O$500,12),0)</f>
        <v>#N/A</v>
      </c>
      <c r="X361" s="31" t="e">
        <f>IF(M361=A361,VLOOKUP(A361,LATotals!$C$3:$O$500,13),0)</f>
        <v>#N/A</v>
      </c>
      <c r="Y361" s="40" t="e">
        <f t="shared" si="48"/>
        <v>#N/A</v>
      </c>
    </row>
    <row r="362" spans="1:25" x14ac:dyDescent="0.2">
      <c r="A362" s="106"/>
      <c r="F362"/>
      <c r="G362" s="3"/>
      <c r="H362" s="2"/>
      <c r="I362" s="12"/>
      <c r="J362" s="5"/>
      <c r="K362" s="5"/>
      <c r="L362" s="56"/>
      <c r="M362" s="34" t="e">
        <f>VLOOKUP(A362,LATotals!$C$3:$O$500,1)</f>
        <v>#N/A</v>
      </c>
      <c r="N362" s="33" t="e">
        <f>IF(M362=A362,VLOOKUP(A362,LATotals!$C$3:$O$500,8),0)</f>
        <v>#N/A</v>
      </c>
      <c r="O362" s="63" t="e">
        <f>IF(M362=A362,VLOOKUP(A362,LATotals!$C$3:$O$500,9),0)</f>
        <v>#N/A</v>
      </c>
      <c r="P362" s="63" t="e">
        <f>IF(M362=A362,VLOOKUP(A362,LATotals!$C$3:$O$500,10),0)</f>
        <v>#N/A</v>
      </c>
      <c r="Q362" s="33" t="e">
        <f t="shared" si="42"/>
        <v>#N/A</v>
      </c>
      <c r="R362" s="63" t="e">
        <f t="shared" si="43"/>
        <v>#N/A</v>
      </c>
      <c r="S362" s="31" t="e">
        <f t="shared" si="44"/>
        <v>#N/A</v>
      </c>
      <c r="T362" s="40" t="e">
        <f t="shared" si="45"/>
        <v>#N/A</v>
      </c>
      <c r="U362" t="e">
        <f t="shared" si="46"/>
        <v>#N/A</v>
      </c>
      <c r="V362" t="e">
        <f t="shared" si="47"/>
        <v>#N/A</v>
      </c>
      <c r="W362" s="63" t="e">
        <f>IF(M362=A362,VLOOKUP(A362,LATotals!$C$3:$O$500,12),0)</f>
        <v>#N/A</v>
      </c>
      <c r="X362" s="31" t="e">
        <f>IF(M362=A362,VLOOKUP(A362,LATotals!$C$3:$O$500,13),0)</f>
        <v>#N/A</v>
      </c>
      <c r="Y362" s="40" t="e">
        <f t="shared" si="48"/>
        <v>#N/A</v>
      </c>
    </row>
    <row r="363" spans="1:25" x14ac:dyDescent="0.2">
      <c r="A363" s="106"/>
      <c r="F363"/>
      <c r="G363" s="3"/>
      <c r="H363" s="2"/>
      <c r="I363" s="12"/>
      <c r="J363" s="5"/>
      <c r="K363" s="5"/>
      <c r="L363" s="56"/>
      <c r="M363" s="34" t="e">
        <f>VLOOKUP(A363,LATotals!$C$3:$O$500,1)</f>
        <v>#N/A</v>
      </c>
      <c r="N363" s="33" t="e">
        <f>IF(M363=A363,VLOOKUP(A363,LATotals!$C$3:$O$500,8),0)</f>
        <v>#N/A</v>
      </c>
      <c r="O363" s="63" t="e">
        <f>IF(M363=A363,VLOOKUP(A363,LATotals!$C$3:$O$500,9),0)</f>
        <v>#N/A</v>
      </c>
      <c r="P363" s="63" t="e">
        <f>IF(M363=A363,VLOOKUP(A363,LATotals!$C$3:$O$500,10),0)</f>
        <v>#N/A</v>
      </c>
      <c r="Q363" s="33" t="e">
        <f t="shared" si="42"/>
        <v>#N/A</v>
      </c>
      <c r="R363" s="63" t="e">
        <f t="shared" si="43"/>
        <v>#N/A</v>
      </c>
      <c r="S363" s="31" t="e">
        <f t="shared" si="44"/>
        <v>#N/A</v>
      </c>
      <c r="T363" s="40" t="e">
        <f t="shared" si="45"/>
        <v>#N/A</v>
      </c>
      <c r="U363" t="e">
        <f t="shared" si="46"/>
        <v>#N/A</v>
      </c>
      <c r="V363" t="e">
        <f t="shared" si="47"/>
        <v>#N/A</v>
      </c>
      <c r="W363" s="63" t="e">
        <f>IF(M363=A363,VLOOKUP(A363,LATotals!$C$3:$O$500,12),0)</f>
        <v>#N/A</v>
      </c>
      <c r="X363" s="31" t="e">
        <f>IF(M363=A363,VLOOKUP(A363,LATotals!$C$3:$O$500,13),0)</f>
        <v>#N/A</v>
      </c>
      <c r="Y363" s="40" t="e">
        <f t="shared" si="48"/>
        <v>#N/A</v>
      </c>
    </row>
    <row r="364" spans="1:25" x14ac:dyDescent="0.2">
      <c r="A364" s="106"/>
      <c r="F364"/>
      <c r="G364" s="3"/>
      <c r="H364" s="2"/>
      <c r="I364" s="12"/>
      <c r="J364" s="5"/>
      <c r="K364" s="5"/>
      <c r="L364" s="56"/>
      <c r="M364" s="34" t="e">
        <f>VLOOKUP(A364,LATotals!$C$3:$O$500,1)</f>
        <v>#N/A</v>
      </c>
      <c r="N364" s="33" t="e">
        <f>IF(M364=A364,VLOOKUP(A364,LATotals!$C$3:$O$500,8),0)</f>
        <v>#N/A</v>
      </c>
      <c r="O364" s="63" t="e">
        <f>IF(M364=A364,VLOOKUP(A364,LATotals!$C$3:$O$500,9),0)</f>
        <v>#N/A</v>
      </c>
      <c r="P364" s="63" t="e">
        <f>IF(M364=A364,VLOOKUP(A364,LATotals!$C$3:$O$500,10),0)</f>
        <v>#N/A</v>
      </c>
      <c r="Q364" s="33" t="e">
        <f t="shared" si="42"/>
        <v>#N/A</v>
      </c>
      <c r="R364" s="63" t="e">
        <f t="shared" si="43"/>
        <v>#N/A</v>
      </c>
      <c r="S364" s="31" t="e">
        <f t="shared" si="44"/>
        <v>#N/A</v>
      </c>
      <c r="T364" s="40" t="e">
        <f t="shared" si="45"/>
        <v>#N/A</v>
      </c>
      <c r="U364" t="e">
        <f t="shared" si="46"/>
        <v>#N/A</v>
      </c>
      <c r="V364" t="e">
        <f t="shared" si="47"/>
        <v>#N/A</v>
      </c>
      <c r="W364" s="63" t="e">
        <f>IF(M364=A364,VLOOKUP(A364,LATotals!$C$3:$O$500,12),0)</f>
        <v>#N/A</v>
      </c>
      <c r="X364" s="31" t="e">
        <f>IF(M364=A364,VLOOKUP(A364,LATotals!$C$3:$O$500,13),0)</f>
        <v>#N/A</v>
      </c>
      <c r="Y364" s="40" t="e">
        <f t="shared" si="48"/>
        <v>#N/A</v>
      </c>
    </row>
    <row r="365" spans="1:25" x14ac:dyDescent="0.2">
      <c r="A365" s="106"/>
      <c r="F365"/>
      <c r="G365" s="3"/>
      <c r="H365" s="2"/>
      <c r="I365" s="12"/>
      <c r="J365" s="5"/>
      <c r="K365" s="5"/>
      <c r="L365" s="56"/>
      <c r="M365" s="34" t="e">
        <f>VLOOKUP(A365,LATotals!$C$3:$O$500,1)</f>
        <v>#N/A</v>
      </c>
      <c r="N365" s="33" t="e">
        <f>IF(M365=A365,VLOOKUP(A365,LATotals!$C$3:$O$500,8),0)</f>
        <v>#N/A</v>
      </c>
      <c r="O365" s="63" t="e">
        <f>IF(M365=A365,VLOOKUP(A365,LATotals!$C$3:$O$500,9),0)</f>
        <v>#N/A</v>
      </c>
      <c r="P365" s="63" t="e">
        <f>IF(M365=A365,VLOOKUP(A365,LATotals!$C$3:$O$500,10),0)</f>
        <v>#N/A</v>
      </c>
      <c r="Q365" s="33" t="e">
        <f t="shared" si="42"/>
        <v>#N/A</v>
      </c>
      <c r="R365" s="63" t="e">
        <f t="shared" si="43"/>
        <v>#N/A</v>
      </c>
      <c r="S365" s="31" t="e">
        <f t="shared" si="44"/>
        <v>#N/A</v>
      </c>
      <c r="T365" s="40" t="e">
        <f t="shared" si="45"/>
        <v>#N/A</v>
      </c>
      <c r="U365" t="e">
        <f t="shared" si="46"/>
        <v>#N/A</v>
      </c>
      <c r="V365" t="e">
        <f t="shared" si="47"/>
        <v>#N/A</v>
      </c>
      <c r="W365" s="63" t="e">
        <f>IF(M365=A365,VLOOKUP(A365,LATotals!$C$3:$O$500,12),0)</f>
        <v>#N/A</v>
      </c>
      <c r="X365" s="31" t="e">
        <f>IF(M365=A365,VLOOKUP(A365,LATotals!$C$3:$O$500,13),0)</f>
        <v>#N/A</v>
      </c>
      <c r="Y365" s="40" t="e">
        <f t="shared" si="48"/>
        <v>#N/A</v>
      </c>
    </row>
    <row r="366" spans="1:25" x14ac:dyDescent="0.2">
      <c r="A366" s="106"/>
      <c r="F366"/>
      <c r="G366" s="3"/>
      <c r="H366" s="2"/>
      <c r="I366" s="12"/>
      <c r="J366" s="5"/>
      <c r="K366" s="5"/>
      <c r="L366" s="56"/>
      <c r="M366" s="34" t="e">
        <f>VLOOKUP(A366,LATotals!$C$3:$O$500,1)</f>
        <v>#N/A</v>
      </c>
      <c r="N366" s="33" t="e">
        <f>IF(M366=A366,VLOOKUP(A366,LATotals!$C$3:$O$500,8),0)</f>
        <v>#N/A</v>
      </c>
      <c r="O366" s="63" t="e">
        <f>IF(M366=A366,VLOOKUP(A366,LATotals!$C$3:$O$500,9),0)</f>
        <v>#N/A</v>
      </c>
      <c r="P366" s="63" t="e">
        <f>IF(M366=A366,VLOOKUP(A366,LATotals!$C$3:$O$500,10),0)</f>
        <v>#N/A</v>
      </c>
      <c r="Q366" s="33" t="e">
        <f t="shared" si="42"/>
        <v>#N/A</v>
      </c>
      <c r="R366" s="63" t="e">
        <f t="shared" si="43"/>
        <v>#N/A</v>
      </c>
      <c r="S366" s="31" t="e">
        <f t="shared" si="44"/>
        <v>#N/A</v>
      </c>
      <c r="T366" s="40" t="e">
        <f t="shared" si="45"/>
        <v>#N/A</v>
      </c>
      <c r="U366" t="e">
        <f t="shared" si="46"/>
        <v>#N/A</v>
      </c>
      <c r="V366" t="e">
        <f t="shared" si="47"/>
        <v>#N/A</v>
      </c>
      <c r="W366" s="63" t="e">
        <f>IF(M366=A366,VLOOKUP(A366,LATotals!$C$3:$O$500,12),0)</f>
        <v>#N/A</v>
      </c>
      <c r="X366" s="31" t="e">
        <f>IF(M366=A366,VLOOKUP(A366,LATotals!$C$3:$O$500,13),0)</f>
        <v>#N/A</v>
      </c>
      <c r="Y366" s="40" t="e">
        <f t="shared" si="48"/>
        <v>#N/A</v>
      </c>
    </row>
    <row r="367" spans="1:25" x14ac:dyDescent="0.2">
      <c r="A367" s="106"/>
      <c r="F367"/>
      <c r="G367" s="3"/>
      <c r="H367" s="2"/>
      <c r="I367" s="12"/>
      <c r="J367" s="5"/>
      <c r="K367" s="5"/>
      <c r="L367" s="56"/>
      <c r="M367" s="34" t="e">
        <f>VLOOKUP(A367,LATotals!$C$3:$O$500,1)</f>
        <v>#N/A</v>
      </c>
      <c r="N367" s="33" t="e">
        <f>IF(M367=A367,VLOOKUP(A367,LATotals!$C$3:$O$500,8),0)</f>
        <v>#N/A</v>
      </c>
      <c r="O367" s="63" t="e">
        <f>IF(M367=A367,VLOOKUP(A367,LATotals!$C$3:$O$500,9),0)</f>
        <v>#N/A</v>
      </c>
      <c r="P367" s="63" t="e">
        <f>IF(M367=A367,VLOOKUP(A367,LATotals!$C$3:$O$500,10),0)</f>
        <v>#N/A</v>
      </c>
      <c r="Q367" s="33" t="e">
        <f t="shared" si="42"/>
        <v>#N/A</v>
      </c>
      <c r="R367" s="63" t="e">
        <f t="shared" si="43"/>
        <v>#N/A</v>
      </c>
      <c r="S367" s="31" t="e">
        <f t="shared" si="44"/>
        <v>#N/A</v>
      </c>
      <c r="T367" s="40" t="e">
        <f t="shared" si="45"/>
        <v>#N/A</v>
      </c>
      <c r="U367" t="e">
        <f t="shared" si="46"/>
        <v>#N/A</v>
      </c>
      <c r="V367" t="e">
        <f t="shared" si="47"/>
        <v>#N/A</v>
      </c>
      <c r="W367" s="63" t="e">
        <f>IF(M367=A367,VLOOKUP(A367,LATotals!$C$3:$O$500,12),0)</f>
        <v>#N/A</v>
      </c>
      <c r="X367" s="31" t="e">
        <f>IF(M367=A367,VLOOKUP(A367,LATotals!$C$3:$O$500,13),0)</f>
        <v>#N/A</v>
      </c>
      <c r="Y367" s="40" t="e">
        <f t="shared" si="48"/>
        <v>#N/A</v>
      </c>
    </row>
    <row r="368" spans="1:25" x14ac:dyDescent="0.2">
      <c r="A368" s="106"/>
      <c r="F368"/>
      <c r="G368" s="3"/>
      <c r="H368" s="2"/>
      <c r="I368" s="12"/>
      <c r="J368" s="5"/>
      <c r="K368" s="5"/>
      <c r="L368" s="56"/>
      <c r="M368" s="34" t="e">
        <f>VLOOKUP(A368,LATotals!$C$3:$O$500,1)</f>
        <v>#N/A</v>
      </c>
      <c r="N368" s="33" t="e">
        <f>IF(M368=A368,VLOOKUP(A368,LATotals!$C$3:$O$500,8),0)</f>
        <v>#N/A</v>
      </c>
      <c r="O368" s="63" t="e">
        <f>IF(M368=A368,VLOOKUP(A368,LATotals!$C$3:$O$500,9),0)</f>
        <v>#N/A</v>
      </c>
      <c r="P368" s="63" t="e">
        <f>IF(M368=A368,VLOOKUP(A368,LATotals!$C$3:$O$500,10),0)</f>
        <v>#N/A</v>
      </c>
      <c r="Q368" s="33" t="e">
        <f t="shared" si="42"/>
        <v>#N/A</v>
      </c>
      <c r="R368" s="63" t="e">
        <f t="shared" si="43"/>
        <v>#N/A</v>
      </c>
      <c r="S368" s="31" t="e">
        <f t="shared" si="44"/>
        <v>#N/A</v>
      </c>
      <c r="T368" s="40" t="e">
        <f t="shared" si="45"/>
        <v>#N/A</v>
      </c>
      <c r="U368" t="e">
        <f t="shared" si="46"/>
        <v>#N/A</v>
      </c>
      <c r="V368" t="e">
        <f t="shared" si="47"/>
        <v>#N/A</v>
      </c>
      <c r="W368" s="63" t="e">
        <f>IF(M368=A368,VLOOKUP(A368,LATotals!$C$3:$O$500,12),0)</f>
        <v>#N/A</v>
      </c>
      <c r="X368" s="31" t="e">
        <f>IF(M368=A368,VLOOKUP(A368,LATotals!$C$3:$O$500,13),0)</f>
        <v>#N/A</v>
      </c>
      <c r="Y368" s="40" t="e">
        <f t="shared" si="48"/>
        <v>#N/A</v>
      </c>
    </row>
    <row r="369" spans="1:25" x14ac:dyDescent="0.2">
      <c r="A369" s="106"/>
      <c r="F369"/>
      <c r="G369" s="3"/>
      <c r="H369" s="2"/>
      <c r="I369" s="12"/>
      <c r="J369" s="5"/>
      <c r="K369" s="5"/>
      <c r="L369" s="56"/>
      <c r="M369" s="34" t="e">
        <f>VLOOKUP(A369,LATotals!$C$3:$O$500,1)</f>
        <v>#N/A</v>
      </c>
      <c r="N369" s="33" t="e">
        <f>IF(M369=A369,VLOOKUP(A369,LATotals!$C$3:$O$500,8),0)</f>
        <v>#N/A</v>
      </c>
      <c r="O369" s="63" t="e">
        <f>IF(M369=A369,VLOOKUP(A369,LATotals!$C$3:$O$500,9),0)</f>
        <v>#N/A</v>
      </c>
      <c r="P369" s="63" t="e">
        <f>IF(M369=A369,VLOOKUP(A369,LATotals!$C$3:$O$500,10),0)</f>
        <v>#N/A</v>
      </c>
      <c r="Q369" s="33" t="e">
        <f t="shared" si="42"/>
        <v>#N/A</v>
      </c>
      <c r="R369" s="63" t="e">
        <f t="shared" si="43"/>
        <v>#N/A</v>
      </c>
      <c r="S369" s="31" t="e">
        <f t="shared" si="44"/>
        <v>#N/A</v>
      </c>
      <c r="T369" s="40" t="e">
        <f t="shared" si="45"/>
        <v>#N/A</v>
      </c>
      <c r="U369" t="e">
        <f t="shared" si="46"/>
        <v>#N/A</v>
      </c>
      <c r="V369" t="e">
        <f t="shared" si="47"/>
        <v>#N/A</v>
      </c>
      <c r="W369" s="63" t="e">
        <f>IF(M369=A369,VLOOKUP(A369,LATotals!$C$3:$O$500,12),0)</f>
        <v>#N/A</v>
      </c>
      <c r="X369" s="31" t="e">
        <f>IF(M369=A369,VLOOKUP(A369,LATotals!$C$3:$O$500,13),0)</f>
        <v>#N/A</v>
      </c>
      <c r="Y369" s="40" t="e">
        <f t="shared" si="48"/>
        <v>#N/A</v>
      </c>
    </row>
    <row r="370" spans="1:25" x14ac:dyDescent="0.2">
      <c r="A370" s="106"/>
      <c r="F370"/>
      <c r="G370" s="3"/>
      <c r="H370" s="2"/>
      <c r="I370" s="12"/>
      <c r="J370" s="5"/>
      <c r="K370" s="5"/>
      <c r="L370" s="56"/>
      <c r="M370" s="34" t="e">
        <f>VLOOKUP(A370,LATotals!$C$3:$O$500,1)</f>
        <v>#N/A</v>
      </c>
      <c r="N370" s="33" t="e">
        <f>IF(M370=A370,VLOOKUP(A370,LATotals!$C$3:$O$500,8),0)</f>
        <v>#N/A</v>
      </c>
      <c r="O370" s="63" t="e">
        <f>IF(M370=A370,VLOOKUP(A370,LATotals!$C$3:$O$500,9),0)</f>
        <v>#N/A</v>
      </c>
      <c r="P370" s="63" t="e">
        <f>IF(M370=A370,VLOOKUP(A370,LATotals!$C$3:$O$500,10),0)</f>
        <v>#N/A</v>
      </c>
      <c r="Q370" s="33" t="e">
        <f t="shared" si="42"/>
        <v>#N/A</v>
      </c>
      <c r="R370" s="63" t="e">
        <f t="shared" si="43"/>
        <v>#N/A</v>
      </c>
      <c r="S370" s="31" t="e">
        <f t="shared" si="44"/>
        <v>#N/A</v>
      </c>
      <c r="T370" s="40" t="e">
        <f t="shared" si="45"/>
        <v>#N/A</v>
      </c>
      <c r="U370" t="e">
        <f t="shared" si="46"/>
        <v>#N/A</v>
      </c>
      <c r="V370" t="e">
        <f t="shared" si="47"/>
        <v>#N/A</v>
      </c>
      <c r="W370" s="63" t="e">
        <f>IF(M370=A370,VLOOKUP(A370,LATotals!$C$3:$O$500,12),0)</f>
        <v>#N/A</v>
      </c>
      <c r="X370" s="31" t="e">
        <f>IF(M370=A370,VLOOKUP(A370,LATotals!$C$3:$O$500,13),0)</f>
        <v>#N/A</v>
      </c>
      <c r="Y370" s="40" t="e">
        <f t="shared" si="48"/>
        <v>#N/A</v>
      </c>
    </row>
    <row r="371" spans="1:25" x14ac:dyDescent="0.2">
      <c r="A371" s="106"/>
      <c r="F371"/>
      <c r="G371" s="3"/>
      <c r="H371" s="2"/>
      <c r="I371" s="12"/>
      <c r="J371" s="5"/>
      <c r="K371" s="5"/>
      <c r="L371" s="56"/>
      <c r="M371" s="34" t="e">
        <f>VLOOKUP(A371,LATotals!$C$3:$O$500,1)</f>
        <v>#N/A</v>
      </c>
      <c r="N371" s="33" t="e">
        <f>IF(M371=A371,VLOOKUP(A371,LATotals!$C$3:$O$500,8),0)</f>
        <v>#N/A</v>
      </c>
      <c r="O371" s="63" t="e">
        <f>IF(M371=A371,VLOOKUP(A371,LATotals!$C$3:$O$500,9),0)</f>
        <v>#N/A</v>
      </c>
      <c r="P371" s="63" t="e">
        <f>IF(M371=A371,VLOOKUP(A371,LATotals!$C$3:$O$500,10),0)</f>
        <v>#N/A</v>
      </c>
      <c r="Q371" s="33" t="e">
        <f t="shared" si="42"/>
        <v>#N/A</v>
      </c>
      <c r="R371" s="63" t="e">
        <f t="shared" si="43"/>
        <v>#N/A</v>
      </c>
      <c r="S371" s="31" t="e">
        <f t="shared" si="44"/>
        <v>#N/A</v>
      </c>
      <c r="T371" s="40" t="e">
        <f t="shared" si="45"/>
        <v>#N/A</v>
      </c>
      <c r="U371" t="e">
        <f t="shared" si="46"/>
        <v>#N/A</v>
      </c>
      <c r="V371" t="e">
        <f t="shared" si="47"/>
        <v>#N/A</v>
      </c>
      <c r="W371" s="63" t="e">
        <f>IF(M371=A371,VLOOKUP(A371,LATotals!$C$3:$O$500,12),0)</f>
        <v>#N/A</v>
      </c>
      <c r="X371" s="31" t="e">
        <f>IF(M371=A371,VLOOKUP(A371,LATotals!$C$3:$O$500,13),0)</f>
        <v>#N/A</v>
      </c>
      <c r="Y371" s="40" t="e">
        <f t="shared" si="48"/>
        <v>#N/A</v>
      </c>
    </row>
    <row r="372" spans="1:25" x14ac:dyDescent="0.2">
      <c r="A372" s="106"/>
      <c r="F372"/>
      <c r="G372" s="3"/>
      <c r="H372" s="2"/>
      <c r="I372" s="12"/>
      <c r="J372" s="5"/>
      <c r="K372" s="5"/>
      <c r="L372" s="56"/>
      <c r="M372" s="34" t="e">
        <f>VLOOKUP(A372,LATotals!$C$3:$O$500,1)</f>
        <v>#N/A</v>
      </c>
      <c r="N372" s="33" t="e">
        <f>IF(M372=A372,VLOOKUP(A372,LATotals!$C$3:$O$500,8),0)</f>
        <v>#N/A</v>
      </c>
      <c r="O372" s="63" t="e">
        <f>IF(M372=A372,VLOOKUP(A372,LATotals!$C$3:$O$500,9),0)</f>
        <v>#N/A</v>
      </c>
      <c r="P372" s="63" t="e">
        <f>IF(M372=A372,VLOOKUP(A372,LATotals!$C$3:$O$500,10),0)</f>
        <v>#N/A</v>
      </c>
      <c r="Q372" s="33" t="e">
        <f t="shared" si="42"/>
        <v>#N/A</v>
      </c>
      <c r="R372" s="63" t="e">
        <f t="shared" si="43"/>
        <v>#N/A</v>
      </c>
      <c r="S372" s="31" t="e">
        <f t="shared" si="44"/>
        <v>#N/A</v>
      </c>
      <c r="T372" s="40" t="e">
        <f t="shared" si="45"/>
        <v>#N/A</v>
      </c>
      <c r="U372" t="e">
        <f t="shared" si="46"/>
        <v>#N/A</v>
      </c>
      <c r="V372" t="e">
        <f t="shared" si="47"/>
        <v>#N/A</v>
      </c>
      <c r="W372" s="63" t="e">
        <f>IF(M372=A372,VLOOKUP(A372,LATotals!$C$3:$O$500,12),0)</f>
        <v>#N/A</v>
      </c>
      <c r="X372" s="31" t="e">
        <f>IF(M372=A372,VLOOKUP(A372,LATotals!$C$3:$O$500,13),0)</f>
        <v>#N/A</v>
      </c>
      <c r="Y372" s="40" t="e">
        <f t="shared" si="48"/>
        <v>#N/A</v>
      </c>
    </row>
    <row r="373" spans="1:25" x14ac:dyDescent="0.2">
      <c r="A373" s="106"/>
      <c r="F373"/>
      <c r="G373" s="3"/>
      <c r="H373" s="2"/>
      <c r="I373" s="12"/>
      <c r="J373" s="5"/>
      <c r="K373" s="5"/>
      <c r="L373" s="56"/>
      <c r="M373" s="34" t="e">
        <f>VLOOKUP(A373,LATotals!$C$3:$O$500,1)</f>
        <v>#N/A</v>
      </c>
      <c r="N373" s="33" t="e">
        <f>IF(M373=A373,VLOOKUP(A373,LATotals!$C$3:$O$500,8),0)</f>
        <v>#N/A</v>
      </c>
      <c r="O373" s="63" t="e">
        <f>IF(M373=A373,VLOOKUP(A373,LATotals!$C$3:$O$500,9),0)</f>
        <v>#N/A</v>
      </c>
      <c r="P373" s="63" t="e">
        <f>IF(M373=A373,VLOOKUP(A373,LATotals!$C$3:$O$500,10),0)</f>
        <v>#N/A</v>
      </c>
      <c r="Q373" s="33" t="e">
        <f t="shared" si="42"/>
        <v>#N/A</v>
      </c>
      <c r="R373" s="63" t="e">
        <f t="shared" si="43"/>
        <v>#N/A</v>
      </c>
      <c r="S373" s="31" t="e">
        <f t="shared" si="44"/>
        <v>#N/A</v>
      </c>
      <c r="T373" s="40" t="e">
        <f t="shared" si="45"/>
        <v>#N/A</v>
      </c>
      <c r="U373" t="e">
        <f t="shared" si="46"/>
        <v>#N/A</v>
      </c>
      <c r="V373" t="e">
        <f t="shared" si="47"/>
        <v>#N/A</v>
      </c>
      <c r="W373" s="63" t="e">
        <f>IF(M373=A373,VLOOKUP(A373,LATotals!$C$3:$O$500,12),0)</f>
        <v>#N/A</v>
      </c>
      <c r="X373" s="31" t="e">
        <f>IF(M373=A373,VLOOKUP(A373,LATotals!$C$3:$O$500,13),0)</f>
        <v>#N/A</v>
      </c>
      <c r="Y373" s="40" t="e">
        <f t="shared" si="48"/>
        <v>#N/A</v>
      </c>
    </row>
    <row r="374" spans="1:25" x14ac:dyDescent="0.2">
      <c r="A374" s="106"/>
      <c r="F374"/>
      <c r="G374" s="3"/>
      <c r="H374" s="2"/>
      <c r="I374" s="12"/>
      <c r="J374" s="5"/>
      <c r="K374" s="5"/>
      <c r="L374" s="56"/>
      <c r="M374" s="34" t="e">
        <f>VLOOKUP(A374,LATotals!$C$3:$O$500,1)</f>
        <v>#N/A</v>
      </c>
      <c r="N374" s="33" t="e">
        <f>IF(M374=A374,VLOOKUP(A374,LATotals!$C$3:$O$500,8),0)</f>
        <v>#N/A</v>
      </c>
      <c r="O374" s="63" t="e">
        <f>IF(M374=A374,VLOOKUP(A374,LATotals!$C$3:$O$500,9),0)</f>
        <v>#N/A</v>
      </c>
      <c r="P374" s="63" t="e">
        <f>IF(M374=A374,VLOOKUP(A374,LATotals!$C$3:$O$500,10),0)</f>
        <v>#N/A</v>
      </c>
      <c r="Q374" s="33" t="e">
        <f t="shared" si="42"/>
        <v>#N/A</v>
      </c>
      <c r="R374" s="63" t="e">
        <f t="shared" si="43"/>
        <v>#N/A</v>
      </c>
      <c r="S374" s="31" t="e">
        <f t="shared" si="44"/>
        <v>#N/A</v>
      </c>
      <c r="T374" s="40" t="e">
        <f t="shared" si="45"/>
        <v>#N/A</v>
      </c>
      <c r="U374" t="e">
        <f t="shared" si="46"/>
        <v>#N/A</v>
      </c>
      <c r="V374" t="e">
        <f t="shared" si="47"/>
        <v>#N/A</v>
      </c>
      <c r="W374" s="63" t="e">
        <f>IF(M374=A374,VLOOKUP(A374,LATotals!$C$3:$O$500,12),0)</f>
        <v>#N/A</v>
      </c>
      <c r="X374" s="31" t="e">
        <f>IF(M374=A374,VLOOKUP(A374,LATotals!$C$3:$O$500,13),0)</f>
        <v>#N/A</v>
      </c>
      <c r="Y374" s="40" t="e">
        <f t="shared" si="48"/>
        <v>#N/A</v>
      </c>
    </row>
    <row r="375" spans="1:25" x14ac:dyDescent="0.2">
      <c r="A375" s="106"/>
      <c r="F375"/>
      <c r="G375" s="3"/>
      <c r="H375" s="2"/>
      <c r="I375" s="12"/>
      <c r="J375" s="5"/>
      <c r="K375" s="5"/>
      <c r="L375" s="56"/>
      <c r="M375" s="34" t="e">
        <f>VLOOKUP(A375,LATotals!$C$3:$O$500,1)</f>
        <v>#N/A</v>
      </c>
      <c r="N375" s="33" t="e">
        <f>IF(M375=A375,VLOOKUP(A375,LATotals!$C$3:$O$500,8),0)</f>
        <v>#N/A</v>
      </c>
      <c r="O375" s="63" t="e">
        <f>IF(M375=A375,VLOOKUP(A375,LATotals!$C$3:$O$500,9),0)</f>
        <v>#N/A</v>
      </c>
      <c r="P375" s="63" t="e">
        <f>IF(M375=A375,VLOOKUP(A375,LATotals!$C$3:$O$500,10),0)</f>
        <v>#N/A</v>
      </c>
      <c r="Q375" s="33" t="e">
        <f t="shared" si="42"/>
        <v>#N/A</v>
      </c>
      <c r="R375" s="63" t="e">
        <f t="shared" si="43"/>
        <v>#N/A</v>
      </c>
      <c r="S375" s="31" t="e">
        <f t="shared" si="44"/>
        <v>#N/A</v>
      </c>
      <c r="T375" s="40" t="e">
        <f t="shared" si="45"/>
        <v>#N/A</v>
      </c>
      <c r="U375" t="e">
        <f t="shared" si="46"/>
        <v>#N/A</v>
      </c>
      <c r="V375" t="e">
        <f t="shared" si="47"/>
        <v>#N/A</v>
      </c>
      <c r="W375" s="63" t="e">
        <f>IF(M375=A375,VLOOKUP(A375,LATotals!$C$3:$O$500,12),0)</f>
        <v>#N/A</v>
      </c>
      <c r="X375" s="31" t="e">
        <f>IF(M375=A375,VLOOKUP(A375,LATotals!$C$3:$O$500,13),0)</f>
        <v>#N/A</v>
      </c>
      <c r="Y375" s="40" t="e">
        <f t="shared" si="48"/>
        <v>#N/A</v>
      </c>
    </row>
    <row r="376" spans="1:25" x14ac:dyDescent="0.2">
      <c r="A376" s="106"/>
      <c r="F376"/>
      <c r="G376" s="3"/>
      <c r="H376" s="2"/>
      <c r="I376" s="12"/>
      <c r="J376" s="5"/>
      <c r="K376" s="5"/>
      <c r="L376" s="56"/>
      <c r="M376" s="34" t="e">
        <f>VLOOKUP(A376,LATotals!$C$3:$O$500,1)</f>
        <v>#N/A</v>
      </c>
      <c r="N376" s="33" t="e">
        <f>IF(M376=A376,VLOOKUP(A376,LATotals!$C$3:$O$500,8),0)</f>
        <v>#N/A</v>
      </c>
      <c r="O376" s="63" t="e">
        <f>IF(M376=A376,VLOOKUP(A376,LATotals!$C$3:$O$500,9),0)</f>
        <v>#N/A</v>
      </c>
      <c r="P376" s="63" t="e">
        <f>IF(M376=A376,VLOOKUP(A376,LATotals!$C$3:$O$500,10),0)</f>
        <v>#N/A</v>
      </c>
      <c r="Q376" s="33" t="e">
        <f t="shared" si="42"/>
        <v>#N/A</v>
      </c>
      <c r="R376" s="63" t="e">
        <f t="shared" si="43"/>
        <v>#N/A</v>
      </c>
      <c r="S376" s="31" t="e">
        <f t="shared" si="44"/>
        <v>#N/A</v>
      </c>
      <c r="T376" s="40" t="e">
        <f t="shared" si="45"/>
        <v>#N/A</v>
      </c>
      <c r="U376" t="e">
        <f t="shared" si="46"/>
        <v>#N/A</v>
      </c>
      <c r="V376" t="e">
        <f t="shared" si="47"/>
        <v>#N/A</v>
      </c>
      <c r="W376" s="63" t="e">
        <f>IF(M376=A376,VLOOKUP(A376,LATotals!$C$3:$O$500,12),0)</f>
        <v>#N/A</v>
      </c>
      <c r="X376" s="31" t="e">
        <f>IF(M376=A376,VLOOKUP(A376,LATotals!$C$3:$O$500,13),0)</f>
        <v>#N/A</v>
      </c>
      <c r="Y376" s="40" t="e">
        <f t="shared" si="48"/>
        <v>#N/A</v>
      </c>
    </row>
    <row r="377" spans="1:25" x14ac:dyDescent="0.2">
      <c r="A377" s="106"/>
      <c r="F377"/>
      <c r="G377" s="3"/>
      <c r="H377" s="2"/>
      <c r="I377" s="12"/>
      <c r="J377" s="5"/>
      <c r="K377" s="5"/>
      <c r="L377" s="56"/>
      <c r="M377" s="34" t="e">
        <f>VLOOKUP(A377,LATotals!$C$3:$O$500,1)</f>
        <v>#N/A</v>
      </c>
      <c r="N377" s="33" t="e">
        <f>IF(M377=A377,VLOOKUP(A377,LATotals!$C$3:$O$500,8),0)</f>
        <v>#N/A</v>
      </c>
      <c r="O377" s="63" t="e">
        <f>IF(M377=A377,VLOOKUP(A377,LATotals!$C$3:$O$500,9),0)</f>
        <v>#N/A</v>
      </c>
      <c r="P377" s="63" t="e">
        <f>IF(M377=A377,VLOOKUP(A377,LATotals!$C$3:$O$500,10),0)</f>
        <v>#N/A</v>
      </c>
      <c r="Q377" s="33" t="e">
        <f t="shared" si="42"/>
        <v>#N/A</v>
      </c>
      <c r="R377" s="63" t="e">
        <f t="shared" si="43"/>
        <v>#N/A</v>
      </c>
      <c r="S377" s="31" t="e">
        <f t="shared" si="44"/>
        <v>#N/A</v>
      </c>
      <c r="T377" s="40" t="e">
        <f t="shared" si="45"/>
        <v>#N/A</v>
      </c>
      <c r="U377" t="e">
        <f t="shared" si="46"/>
        <v>#N/A</v>
      </c>
      <c r="V377" t="e">
        <f t="shared" si="47"/>
        <v>#N/A</v>
      </c>
      <c r="W377" s="63" t="e">
        <f>IF(M377=A377,VLOOKUP(A377,LATotals!$C$3:$O$500,12),0)</f>
        <v>#N/A</v>
      </c>
      <c r="X377" s="31" t="e">
        <f>IF(M377=A377,VLOOKUP(A377,LATotals!$C$3:$O$500,13),0)</f>
        <v>#N/A</v>
      </c>
      <c r="Y377" s="40" t="e">
        <f t="shared" si="48"/>
        <v>#N/A</v>
      </c>
    </row>
    <row r="378" spans="1:25" x14ac:dyDescent="0.2">
      <c r="A378" s="106"/>
      <c r="F378"/>
      <c r="G378" s="3"/>
      <c r="H378" s="2"/>
      <c r="I378" s="12"/>
      <c r="J378" s="5"/>
      <c r="K378" s="5"/>
      <c r="L378" s="56"/>
      <c r="M378" s="34" t="e">
        <f>VLOOKUP(A378,LATotals!$C$3:$O$500,1)</f>
        <v>#N/A</v>
      </c>
      <c r="N378" s="33" t="e">
        <f>IF(M378=A378,VLOOKUP(A378,LATotals!$C$3:$O$500,8),0)</f>
        <v>#N/A</v>
      </c>
      <c r="O378" s="63" t="e">
        <f>IF(M378=A378,VLOOKUP(A378,LATotals!$C$3:$O$500,9),0)</f>
        <v>#N/A</v>
      </c>
      <c r="P378" s="63" t="e">
        <f>IF(M378=A378,VLOOKUP(A378,LATotals!$C$3:$O$500,10),0)</f>
        <v>#N/A</v>
      </c>
      <c r="Q378" s="33" t="e">
        <f t="shared" si="42"/>
        <v>#N/A</v>
      </c>
      <c r="R378" s="63" t="e">
        <f t="shared" si="43"/>
        <v>#N/A</v>
      </c>
      <c r="S378" s="31" t="e">
        <f t="shared" si="44"/>
        <v>#N/A</v>
      </c>
      <c r="T378" s="40" t="e">
        <f t="shared" si="45"/>
        <v>#N/A</v>
      </c>
      <c r="U378" t="e">
        <f t="shared" si="46"/>
        <v>#N/A</v>
      </c>
      <c r="V378" t="e">
        <f t="shared" si="47"/>
        <v>#N/A</v>
      </c>
      <c r="W378" s="63" t="e">
        <f>IF(M378=A378,VLOOKUP(A378,LATotals!$C$3:$O$500,12),0)</f>
        <v>#N/A</v>
      </c>
      <c r="X378" s="31" t="e">
        <f>IF(M378=A378,VLOOKUP(A378,LATotals!$C$3:$O$500,13),0)</f>
        <v>#N/A</v>
      </c>
      <c r="Y378" s="40" t="e">
        <f t="shared" si="48"/>
        <v>#N/A</v>
      </c>
    </row>
    <row r="379" spans="1:25" x14ac:dyDescent="0.2">
      <c r="A379" s="106"/>
      <c r="F379"/>
      <c r="G379" s="3"/>
      <c r="H379" s="2"/>
      <c r="I379" s="12"/>
      <c r="J379" s="5"/>
      <c r="K379" s="5"/>
      <c r="L379" s="56"/>
      <c r="M379" s="34" t="e">
        <f>VLOOKUP(A379,LATotals!$C$3:$O$500,1)</f>
        <v>#N/A</v>
      </c>
      <c r="N379" s="33" t="e">
        <f>IF(M379=A379,VLOOKUP(A379,LATotals!$C$3:$O$500,8),0)</f>
        <v>#N/A</v>
      </c>
      <c r="O379" s="63" t="e">
        <f>IF(M379=A379,VLOOKUP(A379,LATotals!$C$3:$O$500,9),0)</f>
        <v>#N/A</v>
      </c>
      <c r="P379" s="63" t="e">
        <f>IF(M379=A379,VLOOKUP(A379,LATotals!$C$3:$O$500,10),0)</f>
        <v>#N/A</v>
      </c>
      <c r="Q379" s="33" t="e">
        <f t="shared" si="42"/>
        <v>#N/A</v>
      </c>
      <c r="R379" s="63" t="e">
        <f t="shared" si="43"/>
        <v>#N/A</v>
      </c>
      <c r="S379" s="31" t="e">
        <f t="shared" si="44"/>
        <v>#N/A</v>
      </c>
      <c r="T379" s="40" t="e">
        <f t="shared" si="45"/>
        <v>#N/A</v>
      </c>
      <c r="U379" t="e">
        <f t="shared" si="46"/>
        <v>#N/A</v>
      </c>
      <c r="V379" t="e">
        <f t="shared" si="47"/>
        <v>#N/A</v>
      </c>
      <c r="W379" s="63" t="e">
        <f>IF(M379=A379,VLOOKUP(A379,LATotals!$C$3:$O$500,12),0)</f>
        <v>#N/A</v>
      </c>
      <c r="X379" s="31" t="e">
        <f>IF(M379=A379,VLOOKUP(A379,LATotals!$C$3:$O$500,13),0)</f>
        <v>#N/A</v>
      </c>
      <c r="Y379" s="40" t="e">
        <f t="shared" si="48"/>
        <v>#N/A</v>
      </c>
    </row>
    <row r="380" spans="1:25" x14ac:dyDescent="0.2">
      <c r="A380" s="106"/>
      <c r="F380"/>
      <c r="G380" s="3"/>
      <c r="H380" s="2"/>
      <c r="I380" s="12"/>
      <c r="J380" s="5"/>
      <c r="K380" s="5"/>
      <c r="L380" s="56"/>
      <c r="M380" s="34" t="e">
        <f>VLOOKUP(A380,LATotals!$C$3:$O$500,1)</f>
        <v>#N/A</v>
      </c>
      <c r="N380" s="33" t="e">
        <f>IF(M380=A380,VLOOKUP(A380,LATotals!$C$3:$O$500,8),0)</f>
        <v>#N/A</v>
      </c>
      <c r="O380" s="63" t="e">
        <f>IF(M380=A380,VLOOKUP(A380,LATotals!$C$3:$O$500,9),0)</f>
        <v>#N/A</v>
      </c>
      <c r="P380" s="63" t="e">
        <f>IF(M380=A380,VLOOKUP(A380,LATotals!$C$3:$O$500,10),0)</f>
        <v>#N/A</v>
      </c>
      <c r="Q380" s="33" t="e">
        <f t="shared" si="42"/>
        <v>#N/A</v>
      </c>
      <c r="R380" s="63" t="e">
        <f t="shared" si="43"/>
        <v>#N/A</v>
      </c>
      <c r="S380" s="31" t="e">
        <f t="shared" si="44"/>
        <v>#N/A</v>
      </c>
      <c r="T380" s="40" t="e">
        <f t="shared" si="45"/>
        <v>#N/A</v>
      </c>
      <c r="U380" t="e">
        <f t="shared" si="46"/>
        <v>#N/A</v>
      </c>
      <c r="V380" t="e">
        <f t="shared" si="47"/>
        <v>#N/A</v>
      </c>
      <c r="W380" s="63" t="e">
        <f>IF(M380=A380,VLOOKUP(A380,LATotals!$C$3:$O$500,12),0)</f>
        <v>#N/A</v>
      </c>
      <c r="X380" s="31" t="e">
        <f>IF(M380=A380,VLOOKUP(A380,LATotals!$C$3:$O$500,13),0)</f>
        <v>#N/A</v>
      </c>
      <c r="Y380" s="40" t="e">
        <f t="shared" si="48"/>
        <v>#N/A</v>
      </c>
    </row>
    <row r="381" spans="1:25" x14ac:dyDescent="0.2">
      <c r="A381" s="106"/>
      <c r="F381"/>
      <c r="G381" s="3"/>
      <c r="H381" s="2"/>
      <c r="I381" s="12"/>
      <c r="J381" s="5"/>
      <c r="K381" s="5"/>
      <c r="L381" s="56"/>
      <c r="M381" s="34" t="e">
        <f>VLOOKUP(A381,LATotals!$C$3:$O$500,1)</f>
        <v>#N/A</v>
      </c>
      <c r="N381" s="33" t="e">
        <f>IF(M381=A381,VLOOKUP(A381,LATotals!$C$3:$O$500,8),0)</f>
        <v>#N/A</v>
      </c>
      <c r="O381" s="63" t="e">
        <f>IF(M381=A381,VLOOKUP(A381,LATotals!$C$3:$O$500,9),0)</f>
        <v>#N/A</v>
      </c>
      <c r="P381" s="63" t="e">
        <f>IF(M381=A381,VLOOKUP(A381,LATotals!$C$3:$O$500,10),0)</f>
        <v>#N/A</v>
      </c>
      <c r="Q381" s="33" t="e">
        <f t="shared" si="42"/>
        <v>#N/A</v>
      </c>
      <c r="R381" s="63" t="e">
        <f t="shared" si="43"/>
        <v>#N/A</v>
      </c>
      <c r="S381" s="31" t="e">
        <f t="shared" si="44"/>
        <v>#N/A</v>
      </c>
      <c r="T381" s="40" t="e">
        <f t="shared" si="45"/>
        <v>#N/A</v>
      </c>
      <c r="U381" t="e">
        <f t="shared" si="46"/>
        <v>#N/A</v>
      </c>
      <c r="V381" t="e">
        <f t="shared" si="47"/>
        <v>#N/A</v>
      </c>
      <c r="W381" s="63" t="e">
        <f>IF(M381=A381,VLOOKUP(A381,LATotals!$C$3:$O$500,12),0)</f>
        <v>#N/A</v>
      </c>
      <c r="X381" s="31" t="e">
        <f>IF(M381=A381,VLOOKUP(A381,LATotals!$C$3:$O$500,13),0)</f>
        <v>#N/A</v>
      </c>
      <c r="Y381" s="40" t="e">
        <f t="shared" si="48"/>
        <v>#N/A</v>
      </c>
    </row>
    <row r="382" spans="1:25" x14ac:dyDescent="0.2">
      <c r="A382" s="106"/>
      <c r="F382"/>
      <c r="G382" s="3"/>
      <c r="H382" s="2"/>
      <c r="I382" s="12"/>
      <c r="J382" s="5"/>
      <c r="K382" s="5"/>
      <c r="L382" s="56"/>
      <c r="M382" s="34" t="e">
        <f>VLOOKUP(A382,LATotals!$C$3:$O$500,1)</f>
        <v>#N/A</v>
      </c>
      <c r="N382" s="33" t="e">
        <f>IF(M382=A382,VLOOKUP(A382,LATotals!$C$3:$O$500,8),0)</f>
        <v>#N/A</v>
      </c>
      <c r="O382" s="63" t="e">
        <f>IF(M382=A382,VLOOKUP(A382,LATotals!$C$3:$O$500,9),0)</f>
        <v>#N/A</v>
      </c>
      <c r="P382" s="63" t="e">
        <f>IF(M382=A382,VLOOKUP(A382,LATotals!$C$3:$O$500,10),0)</f>
        <v>#N/A</v>
      </c>
      <c r="Q382" s="33" t="e">
        <f t="shared" si="42"/>
        <v>#N/A</v>
      </c>
      <c r="R382" s="63" t="e">
        <f t="shared" si="43"/>
        <v>#N/A</v>
      </c>
      <c r="S382" s="31" t="e">
        <f t="shared" si="44"/>
        <v>#N/A</v>
      </c>
      <c r="T382" s="40" t="e">
        <f t="shared" si="45"/>
        <v>#N/A</v>
      </c>
      <c r="U382" t="e">
        <f t="shared" si="46"/>
        <v>#N/A</v>
      </c>
      <c r="V382" t="e">
        <f t="shared" si="47"/>
        <v>#N/A</v>
      </c>
      <c r="W382" s="63" t="e">
        <f>IF(M382=A382,VLOOKUP(A382,LATotals!$C$3:$O$500,12),0)</f>
        <v>#N/A</v>
      </c>
      <c r="X382" s="31" t="e">
        <f>IF(M382=A382,VLOOKUP(A382,LATotals!$C$3:$O$500,13),0)</f>
        <v>#N/A</v>
      </c>
      <c r="Y382" s="40" t="e">
        <f t="shared" si="48"/>
        <v>#N/A</v>
      </c>
    </row>
    <row r="383" spans="1:25" x14ac:dyDescent="0.2">
      <c r="A383" s="106"/>
      <c r="F383"/>
      <c r="G383" s="3"/>
      <c r="H383" s="2"/>
      <c r="I383" s="12"/>
      <c r="J383" s="5"/>
      <c r="K383" s="5"/>
      <c r="L383" s="56"/>
      <c r="M383" s="34" t="e">
        <f>VLOOKUP(A383,LATotals!$C$3:$O$500,1)</f>
        <v>#N/A</v>
      </c>
      <c r="N383" s="33" t="e">
        <f>IF(M383=A383,VLOOKUP(A383,LATotals!$C$3:$O$500,8),0)</f>
        <v>#N/A</v>
      </c>
      <c r="O383" s="63" t="e">
        <f>IF(M383=A383,VLOOKUP(A383,LATotals!$C$3:$O$500,9),0)</f>
        <v>#N/A</v>
      </c>
      <c r="P383" s="63" t="e">
        <f>IF(M383=A383,VLOOKUP(A383,LATotals!$C$3:$O$500,10),0)</f>
        <v>#N/A</v>
      </c>
      <c r="Q383" s="33" t="e">
        <f t="shared" si="42"/>
        <v>#N/A</v>
      </c>
      <c r="R383" s="63" t="e">
        <f t="shared" si="43"/>
        <v>#N/A</v>
      </c>
      <c r="S383" s="31" t="e">
        <f t="shared" si="44"/>
        <v>#N/A</v>
      </c>
      <c r="T383" s="40" t="e">
        <f t="shared" si="45"/>
        <v>#N/A</v>
      </c>
      <c r="U383" t="e">
        <f t="shared" si="46"/>
        <v>#N/A</v>
      </c>
      <c r="V383" t="e">
        <f t="shared" si="47"/>
        <v>#N/A</v>
      </c>
      <c r="W383" s="63" t="e">
        <f>IF(M383=A383,VLOOKUP(A383,LATotals!$C$3:$O$500,12),0)</f>
        <v>#N/A</v>
      </c>
      <c r="X383" s="31" t="e">
        <f>IF(M383=A383,VLOOKUP(A383,LATotals!$C$3:$O$500,13),0)</f>
        <v>#N/A</v>
      </c>
      <c r="Y383" s="40" t="e">
        <f t="shared" si="48"/>
        <v>#N/A</v>
      </c>
    </row>
    <row r="384" spans="1:25" x14ac:dyDescent="0.2">
      <c r="A384" s="106"/>
      <c r="F384"/>
      <c r="G384" s="3"/>
      <c r="H384" s="2"/>
      <c r="I384" s="12"/>
      <c r="J384" s="5"/>
      <c r="K384" s="5"/>
      <c r="L384" s="56"/>
      <c r="M384" s="34" t="e">
        <f>VLOOKUP(A384,LATotals!$C$3:$O$500,1)</f>
        <v>#N/A</v>
      </c>
      <c r="N384" s="33" t="e">
        <f>IF(M384=A384,VLOOKUP(A384,LATotals!$C$3:$O$500,8),0)</f>
        <v>#N/A</v>
      </c>
      <c r="O384" s="63" t="e">
        <f>IF(M384=A384,VLOOKUP(A384,LATotals!$C$3:$O$500,9),0)</f>
        <v>#N/A</v>
      </c>
      <c r="P384" s="63" t="e">
        <f>IF(M384=A384,VLOOKUP(A384,LATotals!$C$3:$O$500,10),0)</f>
        <v>#N/A</v>
      </c>
      <c r="Q384" s="33" t="e">
        <f t="shared" si="42"/>
        <v>#N/A</v>
      </c>
      <c r="R384" s="63" t="e">
        <f t="shared" si="43"/>
        <v>#N/A</v>
      </c>
      <c r="S384" s="31" t="e">
        <f t="shared" si="44"/>
        <v>#N/A</v>
      </c>
      <c r="T384" s="40" t="e">
        <f t="shared" si="45"/>
        <v>#N/A</v>
      </c>
      <c r="U384" t="e">
        <f t="shared" si="46"/>
        <v>#N/A</v>
      </c>
      <c r="V384" t="e">
        <f t="shared" si="47"/>
        <v>#N/A</v>
      </c>
      <c r="W384" s="63" t="e">
        <f>IF(M384=A384,VLOOKUP(A384,LATotals!$C$3:$O$500,12),0)</f>
        <v>#N/A</v>
      </c>
      <c r="X384" s="31" t="e">
        <f>IF(M384=A384,VLOOKUP(A384,LATotals!$C$3:$O$500,13),0)</f>
        <v>#N/A</v>
      </c>
      <c r="Y384" s="40" t="e">
        <f t="shared" si="48"/>
        <v>#N/A</v>
      </c>
    </row>
    <row r="385" spans="1:25" x14ac:dyDescent="0.2">
      <c r="A385" s="106"/>
      <c r="F385"/>
      <c r="G385" s="3"/>
      <c r="H385" s="2"/>
      <c r="I385" s="12"/>
      <c r="J385" s="5"/>
      <c r="K385" s="5"/>
      <c r="L385" s="56"/>
      <c r="M385" s="34" t="e">
        <f>VLOOKUP(A385,LATotals!$C$3:$O$500,1)</f>
        <v>#N/A</v>
      </c>
      <c r="N385" s="33" t="e">
        <f>IF(M385=A385,VLOOKUP(A385,LATotals!$C$3:$O$500,8),0)</f>
        <v>#N/A</v>
      </c>
      <c r="O385" s="63" t="e">
        <f>IF(M385=A385,VLOOKUP(A385,LATotals!$C$3:$O$500,9),0)</f>
        <v>#N/A</v>
      </c>
      <c r="P385" s="63" t="e">
        <f>IF(M385=A385,VLOOKUP(A385,LATotals!$C$3:$O$500,10),0)</f>
        <v>#N/A</v>
      </c>
      <c r="Q385" s="33" t="e">
        <f t="shared" si="42"/>
        <v>#N/A</v>
      </c>
      <c r="R385" s="63" t="e">
        <f t="shared" si="43"/>
        <v>#N/A</v>
      </c>
      <c r="S385" s="31" t="e">
        <f t="shared" si="44"/>
        <v>#N/A</v>
      </c>
      <c r="T385" s="40" t="e">
        <f t="shared" si="45"/>
        <v>#N/A</v>
      </c>
      <c r="U385" t="e">
        <f t="shared" si="46"/>
        <v>#N/A</v>
      </c>
      <c r="V385" t="e">
        <f t="shared" si="47"/>
        <v>#N/A</v>
      </c>
      <c r="W385" s="63" t="e">
        <f>IF(M385=A385,VLOOKUP(A385,LATotals!$C$3:$O$500,12),0)</f>
        <v>#N/A</v>
      </c>
      <c r="X385" s="31" t="e">
        <f>IF(M385=A385,VLOOKUP(A385,LATotals!$C$3:$O$500,13),0)</f>
        <v>#N/A</v>
      </c>
      <c r="Y385" s="40" t="e">
        <f t="shared" si="48"/>
        <v>#N/A</v>
      </c>
    </row>
    <row r="386" spans="1:25" x14ac:dyDescent="0.2">
      <c r="A386" s="106"/>
      <c r="F386"/>
      <c r="G386" s="3"/>
      <c r="H386" s="2"/>
      <c r="I386" s="12"/>
      <c r="J386" s="5"/>
      <c r="K386" s="5"/>
      <c r="L386" s="56"/>
      <c r="M386" s="34" t="e">
        <f>VLOOKUP(A386,LATotals!$C$3:$O$500,1)</f>
        <v>#N/A</v>
      </c>
      <c r="N386" s="33" t="e">
        <f>IF(M386=A386,VLOOKUP(A386,LATotals!$C$3:$O$500,8),0)</f>
        <v>#N/A</v>
      </c>
      <c r="O386" s="63" t="e">
        <f>IF(M386=A386,VLOOKUP(A386,LATotals!$C$3:$O$500,9),0)</f>
        <v>#N/A</v>
      </c>
      <c r="P386" s="63" t="e">
        <f>IF(M386=A386,VLOOKUP(A386,LATotals!$C$3:$O$500,10),0)</f>
        <v>#N/A</v>
      </c>
      <c r="Q386" s="33" t="e">
        <f t="shared" si="42"/>
        <v>#N/A</v>
      </c>
      <c r="R386" s="63" t="e">
        <f t="shared" si="43"/>
        <v>#N/A</v>
      </c>
      <c r="S386" s="31" t="e">
        <f t="shared" si="44"/>
        <v>#N/A</v>
      </c>
      <c r="T386" s="40" t="e">
        <f t="shared" si="45"/>
        <v>#N/A</v>
      </c>
      <c r="U386" t="e">
        <f t="shared" si="46"/>
        <v>#N/A</v>
      </c>
      <c r="V386" t="e">
        <f t="shared" si="47"/>
        <v>#N/A</v>
      </c>
      <c r="W386" s="63" t="e">
        <f>IF(M386=A386,VLOOKUP(A386,LATotals!$C$3:$O$500,12),0)</f>
        <v>#N/A</v>
      </c>
      <c r="X386" s="31" t="e">
        <f>IF(M386=A386,VLOOKUP(A386,LATotals!$C$3:$O$500,13),0)</f>
        <v>#N/A</v>
      </c>
      <c r="Y386" s="40" t="e">
        <f t="shared" si="48"/>
        <v>#N/A</v>
      </c>
    </row>
    <row r="387" spans="1:25" x14ac:dyDescent="0.2">
      <c r="A387" s="106"/>
      <c r="F387"/>
      <c r="G387" s="3"/>
      <c r="H387" s="2"/>
      <c r="I387" s="12"/>
      <c r="J387" s="5"/>
      <c r="K387" s="5"/>
      <c r="L387" s="56"/>
      <c r="M387" s="34" t="e">
        <f>VLOOKUP(A387,LATotals!$C$3:$O$500,1)</f>
        <v>#N/A</v>
      </c>
      <c r="N387" s="33" t="e">
        <f>IF(M387=A387,VLOOKUP(A387,LATotals!$C$3:$O$500,8),0)</f>
        <v>#N/A</v>
      </c>
      <c r="O387" s="63" t="e">
        <f>IF(M387=A387,VLOOKUP(A387,LATotals!$C$3:$O$500,9),0)</f>
        <v>#N/A</v>
      </c>
      <c r="P387" s="63" t="e">
        <f>IF(M387=A387,VLOOKUP(A387,LATotals!$C$3:$O$500,10),0)</f>
        <v>#N/A</v>
      </c>
      <c r="Q387" s="33" t="e">
        <f t="shared" si="42"/>
        <v>#N/A</v>
      </c>
      <c r="R387" s="63" t="e">
        <f t="shared" si="43"/>
        <v>#N/A</v>
      </c>
      <c r="S387" s="31" t="e">
        <f t="shared" si="44"/>
        <v>#N/A</v>
      </c>
      <c r="T387" s="40" t="e">
        <f t="shared" si="45"/>
        <v>#N/A</v>
      </c>
      <c r="U387" t="e">
        <f t="shared" si="46"/>
        <v>#N/A</v>
      </c>
      <c r="V387" t="e">
        <f t="shared" si="47"/>
        <v>#N/A</v>
      </c>
      <c r="W387" s="63" t="e">
        <f>IF(M387=A387,VLOOKUP(A387,LATotals!$C$3:$O$500,12),0)</f>
        <v>#N/A</v>
      </c>
      <c r="X387" s="31" t="e">
        <f>IF(M387=A387,VLOOKUP(A387,LATotals!$C$3:$O$500,13),0)</f>
        <v>#N/A</v>
      </c>
      <c r="Y387" s="40" t="e">
        <f t="shared" si="48"/>
        <v>#N/A</v>
      </c>
    </row>
    <row r="388" spans="1:25" x14ac:dyDescent="0.2">
      <c r="A388" s="106"/>
      <c r="F388"/>
      <c r="G388" s="3"/>
      <c r="H388" s="2"/>
      <c r="I388" s="12"/>
      <c r="J388" s="5"/>
      <c r="K388" s="5"/>
      <c r="L388" s="56"/>
      <c r="M388" s="34" t="e">
        <f>VLOOKUP(A388,LATotals!$C$3:$O$500,1)</f>
        <v>#N/A</v>
      </c>
      <c r="N388" s="33" t="e">
        <f>IF(M388=A388,VLOOKUP(A388,LATotals!$C$3:$O$500,8),0)</f>
        <v>#N/A</v>
      </c>
      <c r="O388" s="63" t="e">
        <f>IF(M388=A388,VLOOKUP(A388,LATotals!$C$3:$O$500,9),0)</f>
        <v>#N/A</v>
      </c>
      <c r="P388" s="63" t="e">
        <f>IF(M388=A388,VLOOKUP(A388,LATotals!$C$3:$O$500,10),0)</f>
        <v>#N/A</v>
      </c>
      <c r="Q388" s="33" t="e">
        <f t="shared" si="42"/>
        <v>#N/A</v>
      </c>
      <c r="R388" s="63" t="e">
        <f t="shared" si="43"/>
        <v>#N/A</v>
      </c>
      <c r="S388" s="31" t="e">
        <f t="shared" si="44"/>
        <v>#N/A</v>
      </c>
      <c r="T388" s="40" t="e">
        <f t="shared" si="45"/>
        <v>#N/A</v>
      </c>
      <c r="U388" t="e">
        <f t="shared" si="46"/>
        <v>#N/A</v>
      </c>
      <c r="V388" t="e">
        <f t="shared" si="47"/>
        <v>#N/A</v>
      </c>
      <c r="W388" s="63" t="e">
        <f>IF(M388=A388,VLOOKUP(A388,LATotals!$C$3:$O$500,12),0)</f>
        <v>#N/A</v>
      </c>
      <c r="X388" s="31" t="e">
        <f>IF(M388=A388,VLOOKUP(A388,LATotals!$C$3:$O$500,13),0)</f>
        <v>#N/A</v>
      </c>
      <c r="Y388" s="40" t="e">
        <f t="shared" si="48"/>
        <v>#N/A</v>
      </c>
    </row>
    <row r="389" spans="1:25" x14ac:dyDescent="0.2">
      <c r="A389" s="106"/>
      <c r="F389"/>
      <c r="G389" s="3"/>
      <c r="H389" s="2"/>
      <c r="I389" s="12"/>
      <c r="J389" s="5"/>
      <c r="K389" s="5"/>
      <c r="L389" s="56"/>
      <c r="M389" s="34" t="e">
        <f>VLOOKUP(A389,LATotals!$C$3:$O$500,1)</f>
        <v>#N/A</v>
      </c>
      <c r="N389" s="33" t="e">
        <f>IF(M389=A389,VLOOKUP(A389,LATotals!$C$3:$O$500,8),0)</f>
        <v>#N/A</v>
      </c>
      <c r="O389" s="63" t="e">
        <f>IF(M389=A389,VLOOKUP(A389,LATotals!$C$3:$O$500,9),0)</f>
        <v>#N/A</v>
      </c>
      <c r="P389" s="63" t="e">
        <f>IF(M389=A389,VLOOKUP(A389,LATotals!$C$3:$O$500,10),0)</f>
        <v>#N/A</v>
      </c>
      <c r="Q389" s="33" t="e">
        <f t="shared" si="42"/>
        <v>#N/A</v>
      </c>
      <c r="R389" s="63" t="e">
        <f t="shared" si="43"/>
        <v>#N/A</v>
      </c>
      <c r="S389" s="31" t="e">
        <f t="shared" si="44"/>
        <v>#N/A</v>
      </c>
      <c r="T389" s="40" t="e">
        <f t="shared" si="45"/>
        <v>#N/A</v>
      </c>
      <c r="U389" t="e">
        <f t="shared" si="46"/>
        <v>#N/A</v>
      </c>
      <c r="V389" t="e">
        <f t="shared" si="47"/>
        <v>#N/A</v>
      </c>
      <c r="W389" s="63" t="e">
        <f>IF(M389=A389,VLOOKUP(A389,LATotals!$C$3:$O$500,12),0)</f>
        <v>#N/A</v>
      </c>
      <c r="X389" s="31" t="e">
        <f>IF(M389=A389,VLOOKUP(A389,LATotals!$C$3:$O$500,13),0)</f>
        <v>#N/A</v>
      </c>
      <c r="Y389" s="40" t="e">
        <f t="shared" si="48"/>
        <v>#N/A</v>
      </c>
    </row>
    <row r="390" spans="1:25" x14ac:dyDescent="0.2">
      <c r="A390" s="106"/>
      <c r="F390"/>
      <c r="G390" s="3"/>
      <c r="H390" s="2"/>
      <c r="I390" s="12"/>
      <c r="J390" s="5"/>
      <c r="K390" s="5"/>
      <c r="L390" s="56"/>
      <c r="M390" s="34" t="e">
        <f>VLOOKUP(A390,LATotals!$C$3:$O$500,1)</f>
        <v>#N/A</v>
      </c>
      <c r="N390" s="33" t="e">
        <f>IF(M390=A390,VLOOKUP(A390,LATotals!$C$3:$O$500,8),0)</f>
        <v>#N/A</v>
      </c>
      <c r="O390" s="63" t="e">
        <f>IF(M390=A390,VLOOKUP(A390,LATotals!$C$3:$O$500,9),0)</f>
        <v>#N/A</v>
      </c>
      <c r="P390" s="63" t="e">
        <f>IF(M390=A390,VLOOKUP(A390,LATotals!$C$3:$O$500,10),0)</f>
        <v>#N/A</v>
      </c>
      <c r="Q390" s="33" t="e">
        <f t="shared" si="42"/>
        <v>#N/A</v>
      </c>
      <c r="R390" s="63" t="e">
        <f t="shared" si="43"/>
        <v>#N/A</v>
      </c>
      <c r="S390" s="31" t="e">
        <f t="shared" si="44"/>
        <v>#N/A</v>
      </c>
      <c r="T390" s="40" t="e">
        <f t="shared" si="45"/>
        <v>#N/A</v>
      </c>
      <c r="U390" t="e">
        <f t="shared" si="46"/>
        <v>#N/A</v>
      </c>
      <c r="V390" t="e">
        <f t="shared" si="47"/>
        <v>#N/A</v>
      </c>
      <c r="W390" s="63" t="e">
        <f>IF(M390=A390,VLOOKUP(A390,LATotals!$C$3:$O$500,12),0)</f>
        <v>#N/A</v>
      </c>
      <c r="X390" s="31" t="e">
        <f>IF(M390=A390,VLOOKUP(A390,LATotals!$C$3:$O$500,13),0)</f>
        <v>#N/A</v>
      </c>
      <c r="Y390" s="40" t="e">
        <f t="shared" si="48"/>
        <v>#N/A</v>
      </c>
    </row>
    <row r="391" spans="1:25" x14ac:dyDescent="0.2">
      <c r="A391" s="106"/>
      <c r="F391"/>
      <c r="G391" s="3"/>
      <c r="H391" s="2"/>
      <c r="I391" s="12"/>
      <c r="J391" s="5"/>
      <c r="K391" s="5"/>
      <c r="L391" s="56"/>
      <c r="M391" s="34" t="e">
        <f>VLOOKUP(A391,LATotals!$C$3:$O$500,1)</f>
        <v>#N/A</v>
      </c>
      <c r="N391" s="33" t="e">
        <f>IF(M391=A391,VLOOKUP(A391,LATotals!$C$3:$O$500,8),0)</f>
        <v>#N/A</v>
      </c>
      <c r="O391" s="63" t="e">
        <f>IF(M391=A391,VLOOKUP(A391,LATotals!$C$3:$O$500,9),0)</f>
        <v>#N/A</v>
      </c>
      <c r="P391" s="63" t="e">
        <f>IF(M391=A391,VLOOKUP(A391,LATotals!$C$3:$O$500,10),0)</f>
        <v>#N/A</v>
      </c>
      <c r="Q391" s="33" t="e">
        <f t="shared" ref="Q391:Q454" si="49">H391+N391</f>
        <v>#N/A</v>
      </c>
      <c r="R391" s="63" t="e">
        <f t="shared" ref="R391:R454" si="50">J391+O391</f>
        <v>#N/A</v>
      </c>
      <c r="S391" s="31" t="e">
        <f t="shared" ref="S391:S454" si="51">+K391+P391</f>
        <v>#N/A</v>
      </c>
      <c r="T391" s="40" t="e">
        <f t="shared" ref="T391:T454" si="52">+S391/R391</f>
        <v>#N/A</v>
      </c>
      <c r="U391" t="e">
        <f t="shared" ref="U391:U454" si="53">IF(R391&gt;=$U$2,"Yes","No")</f>
        <v>#N/A</v>
      </c>
      <c r="V391" t="e">
        <f t="shared" ref="V391:V454" si="54">IF(T391&gt;=$V$2,"Yes","No")</f>
        <v>#N/A</v>
      </c>
      <c r="W391" s="63" t="e">
        <f>IF(M391=A391,VLOOKUP(A391,LATotals!$C$3:$O$500,12),0)</f>
        <v>#N/A</v>
      </c>
      <c r="X391" s="31" t="e">
        <f>IF(M391=A391,VLOOKUP(A391,LATotals!$C$3:$O$500,13),0)</f>
        <v>#N/A</v>
      </c>
      <c r="Y391" s="40" t="e">
        <f t="shared" ref="Y391:Y454" si="55">IF(W391=0,0,X391/W391)</f>
        <v>#N/A</v>
      </c>
    </row>
    <row r="392" spans="1:25" x14ac:dyDescent="0.2">
      <c r="A392" s="106"/>
      <c r="F392"/>
      <c r="G392" s="3"/>
      <c r="H392" s="2"/>
      <c r="I392" s="12"/>
      <c r="J392" s="5"/>
      <c r="K392" s="5"/>
      <c r="L392" s="56"/>
      <c r="M392" s="34" t="e">
        <f>VLOOKUP(A392,LATotals!$C$3:$O$500,1)</f>
        <v>#N/A</v>
      </c>
      <c r="N392" s="33" t="e">
        <f>IF(M392=A392,VLOOKUP(A392,LATotals!$C$3:$O$500,8),0)</f>
        <v>#N/A</v>
      </c>
      <c r="O392" s="63" t="e">
        <f>IF(M392=A392,VLOOKUP(A392,LATotals!$C$3:$O$500,9),0)</f>
        <v>#N/A</v>
      </c>
      <c r="P392" s="63" t="e">
        <f>IF(M392=A392,VLOOKUP(A392,LATotals!$C$3:$O$500,10),0)</f>
        <v>#N/A</v>
      </c>
      <c r="Q392" s="33" t="e">
        <f t="shared" si="49"/>
        <v>#N/A</v>
      </c>
      <c r="R392" s="63" t="e">
        <f t="shared" si="50"/>
        <v>#N/A</v>
      </c>
      <c r="S392" s="31" t="e">
        <f t="shared" si="51"/>
        <v>#N/A</v>
      </c>
      <c r="T392" s="40" t="e">
        <f t="shared" si="52"/>
        <v>#N/A</v>
      </c>
      <c r="U392" t="e">
        <f t="shared" si="53"/>
        <v>#N/A</v>
      </c>
      <c r="V392" t="e">
        <f t="shared" si="54"/>
        <v>#N/A</v>
      </c>
      <c r="W392" s="63" t="e">
        <f>IF(M392=A392,VLOOKUP(A392,LATotals!$C$3:$O$500,12),0)</f>
        <v>#N/A</v>
      </c>
      <c r="X392" s="31" t="e">
        <f>IF(M392=A392,VLOOKUP(A392,LATotals!$C$3:$O$500,13),0)</f>
        <v>#N/A</v>
      </c>
      <c r="Y392" s="40" t="e">
        <f t="shared" si="55"/>
        <v>#N/A</v>
      </c>
    </row>
    <row r="393" spans="1:25" x14ac:dyDescent="0.2">
      <c r="A393" s="106"/>
      <c r="F393"/>
      <c r="G393" s="3"/>
      <c r="H393" s="2"/>
      <c r="I393" s="12"/>
      <c r="J393" s="5"/>
      <c r="K393" s="5"/>
      <c r="L393" s="56"/>
      <c r="M393" s="34" t="e">
        <f>VLOOKUP(A393,LATotals!$C$3:$O$500,1)</f>
        <v>#N/A</v>
      </c>
      <c r="N393" s="33" t="e">
        <f>IF(M393=A393,VLOOKUP(A393,LATotals!$C$3:$O$500,8),0)</f>
        <v>#N/A</v>
      </c>
      <c r="O393" s="63" t="e">
        <f>IF(M393=A393,VLOOKUP(A393,LATotals!$C$3:$O$500,9),0)</f>
        <v>#N/A</v>
      </c>
      <c r="P393" s="63" t="e">
        <f>IF(M393=A393,VLOOKUP(A393,LATotals!$C$3:$O$500,10),0)</f>
        <v>#N/A</v>
      </c>
      <c r="Q393" s="33" t="e">
        <f t="shared" si="49"/>
        <v>#N/A</v>
      </c>
      <c r="R393" s="63" t="e">
        <f t="shared" si="50"/>
        <v>#N/A</v>
      </c>
      <c r="S393" s="31" t="e">
        <f t="shared" si="51"/>
        <v>#N/A</v>
      </c>
      <c r="T393" s="40" t="e">
        <f t="shared" si="52"/>
        <v>#N/A</v>
      </c>
      <c r="U393" t="e">
        <f t="shared" si="53"/>
        <v>#N/A</v>
      </c>
      <c r="V393" t="e">
        <f t="shared" si="54"/>
        <v>#N/A</v>
      </c>
      <c r="W393" s="63" t="e">
        <f>IF(M393=A393,VLOOKUP(A393,LATotals!$C$3:$O$500,12),0)</f>
        <v>#N/A</v>
      </c>
      <c r="X393" s="31" t="e">
        <f>IF(M393=A393,VLOOKUP(A393,LATotals!$C$3:$O$500,13),0)</f>
        <v>#N/A</v>
      </c>
      <c r="Y393" s="40" t="e">
        <f t="shared" si="55"/>
        <v>#N/A</v>
      </c>
    </row>
    <row r="394" spans="1:25" x14ac:dyDescent="0.2">
      <c r="A394" s="106"/>
      <c r="F394"/>
      <c r="G394" s="3"/>
      <c r="H394" s="2"/>
      <c r="I394" s="12"/>
      <c r="J394" s="5"/>
      <c r="K394" s="5"/>
      <c r="L394" s="56"/>
      <c r="M394" s="34" t="e">
        <f>VLOOKUP(A394,LATotals!$C$3:$O$500,1)</f>
        <v>#N/A</v>
      </c>
      <c r="N394" s="33" t="e">
        <f>IF(M394=A394,VLOOKUP(A394,LATotals!$C$3:$O$500,8),0)</f>
        <v>#N/A</v>
      </c>
      <c r="O394" s="63" t="e">
        <f>IF(M394=A394,VLOOKUP(A394,LATotals!$C$3:$O$500,9),0)</f>
        <v>#N/A</v>
      </c>
      <c r="P394" s="63" t="e">
        <f>IF(M394=A394,VLOOKUP(A394,LATotals!$C$3:$O$500,10),0)</f>
        <v>#N/A</v>
      </c>
      <c r="Q394" s="33" t="e">
        <f t="shared" si="49"/>
        <v>#N/A</v>
      </c>
      <c r="R394" s="63" t="e">
        <f t="shared" si="50"/>
        <v>#N/A</v>
      </c>
      <c r="S394" s="31" t="e">
        <f t="shared" si="51"/>
        <v>#N/A</v>
      </c>
      <c r="T394" s="40" t="e">
        <f t="shared" si="52"/>
        <v>#N/A</v>
      </c>
      <c r="U394" t="e">
        <f t="shared" si="53"/>
        <v>#N/A</v>
      </c>
      <c r="V394" t="e">
        <f t="shared" si="54"/>
        <v>#N/A</v>
      </c>
      <c r="W394" s="63" t="e">
        <f>IF(M394=A394,VLOOKUP(A394,LATotals!$C$3:$O$500,12),0)</f>
        <v>#N/A</v>
      </c>
      <c r="X394" s="31" t="e">
        <f>IF(M394=A394,VLOOKUP(A394,LATotals!$C$3:$O$500,13),0)</f>
        <v>#N/A</v>
      </c>
      <c r="Y394" s="40" t="e">
        <f t="shared" si="55"/>
        <v>#N/A</v>
      </c>
    </row>
    <row r="395" spans="1:25" x14ac:dyDescent="0.2">
      <c r="A395" s="106"/>
      <c r="F395"/>
      <c r="G395" s="3"/>
      <c r="H395" s="2"/>
      <c r="I395" s="12"/>
      <c r="J395" s="5"/>
      <c r="K395" s="5"/>
      <c r="L395" s="56"/>
      <c r="M395" s="34" t="e">
        <f>VLOOKUP(A395,LATotals!$C$3:$O$500,1)</f>
        <v>#N/A</v>
      </c>
      <c r="N395" s="33" t="e">
        <f>IF(M395=A395,VLOOKUP(A395,LATotals!$C$3:$O$500,8),0)</f>
        <v>#N/A</v>
      </c>
      <c r="O395" s="63" t="e">
        <f>IF(M395=A395,VLOOKUP(A395,LATotals!$C$3:$O$500,9),0)</f>
        <v>#N/A</v>
      </c>
      <c r="P395" s="63" t="e">
        <f>IF(M395=A395,VLOOKUP(A395,LATotals!$C$3:$O$500,10),0)</f>
        <v>#N/A</v>
      </c>
      <c r="Q395" s="33" t="e">
        <f t="shared" si="49"/>
        <v>#N/A</v>
      </c>
      <c r="R395" s="63" t="e">
        <f t="shared" si="50"/>
        <v>#N/A</v>
      </c>
      <c r="S395" s="31" t="e">
        <f t="shared" si="51"/>
        <v>#N/A</v>
      </c>
      <c r="T395" s="40" t="e">
        <f t="shared" si="52"/>
        <v>#N/A</v>
      </c>
      <c r="U395" t="e">
        <f t="shared" si="53"/>
        <v>#N/A</v>
      </c>
      <c r="V395" t="e">
        <f t="shared" si="54"/>
        <v>#N/A</v>
      </c>
      <c r="W395" s="63" t="e">
        <f>IF(M395=A395,VLOOKUP(A395,LATotals!$C$3:$O$500,12),0)</f>
        <v>#N/A</v>
      </c>
      <c r="X395" s="31" t="e">
        <f>IF(M395=A395,VLOOKUP(A395,LATotals!$C$3:$O$500,13),0)</f>
        <v>#N/A</v>
      </c>
      <c r="Y395" s="40" t="e">
        <f t="shared" si="55"/>
        <v>#N/A</v>
      </c>
    </row>
    <row r="396" spans="1:25" x14ac:dyDescent="0.2">
      <c r="A396" s="106"/>
      <c r="F396"/>
      <c r="G396" s="3"/>
      <c r="H396" s="2"/>
      <c r="I396" s="12"/>
      <c r="J396" s="5"/>
      <c r="K396" s="5"/>
      <c r="L396" s="56"/>
      <c r="M396" s="34" t="e">
        <f>VLOOKUP(A396,LATotals!$C$3:$O$500,1)</f>
        <v>#N/A</v>
      </c>
      <c r="N396" s="33" t="e">
        <f>IF(M396=A396,VLOOKUP(A396,LATotals!$C$3:$O$500,8),0)</f>
        <v>#N/A</v>
      </c>
      <c r="O396" s="63" t="e">
        <f>IF(M396=A396,VLOOKUP(A396,LATotals!$C$3:$O$500,9),0)</f>
        <v>#N/A</v>
      </c>
      <c r="P396" s="63" t="e">
        <f>IF(M396=A396,VLOOKUP(A396,LATotals!$C$3:$O$500,10),0)</f>
        <v>#N/A</v>
      </c>
      <c r="Q396" s="33" t="e">
        <f t="shared" si="49"/>
        <v>#N/A</v>
      </c>
      <c r="R396" s="63" t="e">
        <f t="shared" si="50"/>
        <v>#N/A</v>
      </c>
      <c r="S396" s="31" t="e">
        <f t="shared" si="51"/>
        <v>#N/A</v>
      </c>
      <c r="T396" s="40" t="e">
        <f t="shared" si="52"/>
        <v>#N/A</v>
      </c>
      <c r="U396" t="e">
        <f t="shared" si="53"/>
        <v>#N/A</v>
      </c>
      <c r="V396" t="e">
        <f t="shared" si="54"/>
        <v>#N/A</v>
      </c>
      <c r="W396" s="63" t="e">
        <f>IF(M396=A396,VLOOKUP(A396,LATotals!$C$3:$O$500,12),0)</f>
        <v>#N/A</v>
      </c>
      <c r="X396" s="31" t="e">
        <f>IF(M396=A396,VLOOKUP(A396,LATotals!$C$3:$O$500,13),0)</f>
        <v>#N/A</v>
      </c>
      <c r="Y396" s="40" t="e">
        <f t="shared" si="55"/>
        <v>#N/A</v>
      </c>
    </row>
    <row r="397" spans="1:25" x14ac:dyDescent="0.2">
      <c r="A397" s="106"/>
      <c r="F397"/>
      <c r="G397" s="3"/>
      <c r="H397" s="2"/>
      <c r="I397" s="12"/>
      <c r="J397" s="5"/>
      <c r="K397" s="5"/>
      <c r="L397" s="56"/>
      <c r="M397" s="34" t="e">
        <f>VLOOKUP(A397,LATotals!$C$3:$O$500,1)</f>
        <v>#N/A</v>
      </c>
      <c r="N397" s="33" t="e">
        <f>IF(M397=A397,VLOOKUP(A397,LATotals!$C$3:$O$500,8),0)</f>
        <v>#N/A</v>
      </c>
      <c r="O397" s="63" t="e">
        <f>IF(M397=A397,VLOOKUP(A397,LATotals!$C$3:$O$500,9),0)</f>
        <v>#N/A</v>
      </c>
      <c r="P397" s="63" t="e">
        <f>IF(M397=A397,VLOOKUP(A397,LATotals!$C$3:$O$500,10),0)</f>
        <v>#N/A</v>
      </c>
      <c r="Q397" s="33" t="e">
        <f t="shared" si="49"/>
        <v>#N/A</v>
      </c>
      <c r="R397" s="63" t="e">
        <f t="shared" si="50"/>
        <v>#N/A</v>
      </c>
      <c r="S397" s="31" t="e">
        <f t="shared" si="51"/>
        <v>#N/A</v>
      </c>
      <c r="T397" s="40" t="e">
        <f t="shared" si="52"/>
        <v>#N/A</v>
      </c>
      <c r="U397" t="e">
        <f t="shared" si="53"/>
        <v>#N/A</v>
      </c>
      <c r="V397" t="e">
        <f t="shared" si="54"/>
        <v>#N/A</v>
      </c>
      <c r="W397" s="63" t="e">
        <f>IF(M397=A397,VLOOKUP(A397,LATotals!$C$3:$O$500,12),0)</f>
        <v>#N/A</v>
      </c>
      <c r="X397" s="31" t="e">
        <f>IF(M397=A397,VLOOKUP(A397,LATotals!$C$3:$O$500,13),0)</f>
        <v>#N/A</v>
      </c>
      <c r="Y397" s="40" t="e">
        <f t="shared" si="55"/>
        <v>#N/A</v>
      </c>
    </row>
    <row r="398" spans="1:25" x14ac:dyDescent="0.2">
      <c r="A398" s="106"/>
      <c r="F398"/>
      <c r="G398" s="3"/>
      <c r="H398" s="2"/>
      <c r="I398" s="12"/>
      <c r="J398" s="5"/>
      <c r="K398" s="5"/>
      <c r="L398" s="56"/>
      <c r="M398" s="34" t="e">
        <f>VLOOKUP(A398,LATotals!$C$3:$O$500,1)</f>
        <v>#N/A</v>
      </c>
      <c r="N398" s="33" t="e">
        <f>IF(M398=A398,VLOOKUP(A398,LATotals!$C$3:$O$500,8),0)</f>
        <v>#N/A</v>
      </c>
      <c r="O398" s="63" t="e">
        <f>IF(M398=A398,VLOOKUP(A398,LATotals!$C$3:$O$500,9),0)</f>
        <v>#N/A</v>
      </c>
      <c r="P398" s="63" t="e">
        <f>IF(M398=A398,VLOOKUP(A398,LATotals!$C$3:$O$500,10),0)</f>
        <v>#N/A</v>
      </c>
      <c r="Q398" s="33" t="e">
        <f t="shared" si="49"/>
        <v>#N/A</v>
      </c>
      <c r="R398" s="63" t="e">
        <f t="shared" si="50"/>
        <v>#N/A</v>
      </c>
      <c r="S398" s="31" t="e">
        <f t="shared" si="51"/>
        <v>#N/A</v>
      </c>
      <c r="T398" s="40" t="e">
        <f t="shared" si="52"/>
        <v>#N/A</v>
      </c>
      <c r="U398" t="e">
        <f t="shared" si="53"/>
        <v>#N/A</v>
      </c>
      <c r="V398" t="e">
        <f t="shared" si="54"/>
        <v>#N/A</v>
      </c>
      <c r="W398" s="63" t="e">
        <f>IF(M398=A398,VLOOKUP(A398,LATotals!$C$3:$O$500,12),0)</f>
        <v>#N/A</v>
      </c>
      <c r="X398" s="31" t="e">
        <f>IF(M398=A398,VLOOKUP(A398,LATotals!$C$3:$O$500,13),0)</f>
        <v>#N/A</v>
      </c>
      <c r="Y398" s="40" t="e">
        <f t="shared" si="55"/>
        <v>#N/A</v>
      </c>
    </row>
    <row r="399" spans="1:25" x14ac:dyDescent="0.2">
      <c r="A399" s="106"/>
      <c r="F399"/>
      <c r="G399" s="3"/>
      <c r="H399" s="2"/>
      <c r="I399" s="12"/>
      <c r="J399" s="5"/>
      <c r="K399" s="5"/>
      <c r="L399" s="56"/>
      <c r="M399" s="34" t="e">
        <f>VLOOKUP(A399,LATotals!$C$3:$O$500,1)</f>
        <v>#N/A</v>
      </c>
      <c r="N399" s="33" t="e">
        <f>IF(M399=A399,VLOOKUP(A399,LATotals!$C$3:$O$500,8),0)</f>
        <v>#N/A</v>
      </c>
      <c r="O399" s="63" t="e">
        <f>IF(M399=A399,VLOOKUP(A399,LATotals!$C$3:$O$500,9),0)</f>
        <v>#N/A</v>
      </c>
      <c r="P399" s="63" t="e">
        <f>IF(M399=A399,VLOOKUP(A399,LATotals!$C$3:$O$500,10),0)</f>
        <v>#N/A</v>
      </c>
      <c r="Q399" s="33" t="e">
        <f t="shared" si="49"/>
        <v>#N/A</v>
      </c>
      <c r="R399" s="63" t="e">
        <f t="shared" si="50"/>
        <v>#N/A</v>
      </c>
      <c r="S399" s="31" t="e">
        <f t="shared" si="51"/>
        <v>#N/A</v>
      </c>
      <c r="T399" s="40" t="e">
        <f t="shared" si="52"/>
        <v>#N/A</v>
      </c>
      <c r="U399" t="e">
        <f t="shared" si="53"/>
        <v>#N/A</v>
      </c>
      <c r="V399" t="e">
        <f t="shared" si="54"/>
        <v>#N/A</v>
      </c>
      <c r="W399" s="63" t="e">
        <f>IF(M399=A399,VLOOKUP(A399,LATotals!$C$3:$O$500,12),0)</f>
        <v>#N/A</v>
      </c>
      <c r="X399" s="31" t="e">
        <f>IF(M399=A399,VLOOKUP(A399,LATotals!$C$3:$O$500,13),0)</f>
        <v>#N/A</v>
      </c>
      <c r="Y399" s="40" t="e">
        <f t="shared" si="55"/>
        <v>#N/A</v>
      </c>
    </row>
    <row r="400" spans="1:25" x14ac:dyDescent="0.2">
      <c r="A400" s="106"/>
      <c r="F400"/>
      <c r="G400" s="3"/>
      <c r="H400" s="2"/>
      <c r="I400" s="12"/>
      <c r="J400" s="5"/>
      <c r="K400" s="5"/>
      <c r="L400" s="56"/>
      <c r="M400" s="34" t="e">
        <f>VLOOKUP(A400,LATotals!$C$3:$O$500,1)</f>
        <v>#N/A</v>
      </c>
      <c r="N400" s="33" t="e">
        <f>IF(M400=A400,VLOOKUP(A400,LATotals!$C$3:$O$500,8),0)</f>
        <v>#N/A</v>
      </c>
      <c r="O400" s="63" t="e">
        <f>IF(M400=A400,VLOOKUP(A400,LATotals!$C$3:$O$500,9),0)</f>
        <v>#N/A</v>
      </c>
      <c r="P400" s="63" t="e">
        <f>IF(M400=A400,VLOOKUP(A400,LATotals!$C$3:$O$500,10),0)</f>
        <v>#N/A</v>
      </c>
      <c r="Q400" s="33" t="e">
        <f t="shared" si="49"/>
        <v>#N/A</v>
      </c>
      <c r="R400" s="63" t="e">
        <f t="shared" si="50"/>
        <v>#N/A</v>
      </c>
      <c r="S400" s="31" t="e">
        <f t="shared" si="51"/>
        <v>#N/A</v>
      </c>
      <c r="T400" s="40" t="e">
        <f t="shared" si="52"/>
        <v>#N/A</v>
      </c>
      <c r="U400" t="e">
        <f t="shared" si="53"/>
        <v>#N/A</v>
      </c>
      <c r="V400" t="e">
        <f t="shared" si="54"/>
        <v>#N/A</v>
      </c>
      <c r="W400" s="63" t="e">
        <f>IF(M400=A400,VLOOKUP(A400,LATotals!$C$3:$O$500,12),0)</f>
        <v>#N/A</v>
      </c>
      <c r="X400" s="31" t="e">
        <f>IF(M400=A400,VLOOKUP(A400,LATotals!$C$3:$O$500,13),0)</f>
        <v>#N/A</v>
      </c>
      <c r="Y400" s="40" t="e">
        <f t="shared" si="55"/>
        <v>#N/A</v>
      </c>
    </row>
    <row r="401" spans="1:25" x14ac:dyDescent="0.2">
      <c r="A401" s="106"/>
      <c r="F401"/>
      <c r="G401" s="3"/>
      <c r="H401" s="2"/>
      <c r="I401" s="12"/>
      <c r="J401" s="5"/>
      <c r="K401" s="5"/>
      <c r="L401" s="56"/>
      <c r="M401" s="34" t="e">
        <f>VLOOKUP(A401,LATotals!$C$3:$O$500,1)</f>
        <v>#N/A</v>
      </c>
      <c r="N401" s="33" t="e">
        <f>IF(M401=A401,VLOOKUP(A401,LATotals!$C$3:$O$500,8),0)</f>
        <v>#N/A</v>
      </c>
      <c r="O401" s="63" t="e">
        <f>IF(M401=A401,VLOOKUP(A401,LATotals!$C$3:$O$500,9),0)</f>
        <v>#N/A</v>
      </c>
      <c r="P401" s="63" t="e">
        <f>IF(M401=A401,VLOOKUP(A401,LATotals!$C$3:$O$500,10),0)</f>
        <v>#N/A</v>
      </c>
      <c r="Q401" s="33" t="e">
        <f t="shared" si="49"/>
        <v>#N/A</v>
      </c>
      <c r="R401" s="63" t="e">
        <f t="shared" si="50"/>
        <v>#N/A</v>
      </c>
      <c r="S401" s="31" t="e">
        <f t="shared" si="51"/>
        <v>#N/A</v>
      </c>
      <c r="T401" s="40" t="e">
        <f t="shared" si="52"/>
        <v>#N/A</v>
      </c>
      <c r="U401" t="e">
        <f t="shared" si="53"/>
        <v>#N/A</v>
      </c>
      <c r="V401" t="e">
        <f t="shared" si="54"/>
        <v>#N/A</v>
      </c>
      <c r="W401" s="63" t="e">
        <f>IF(M401=A401,VLOOKUP(A401,LATotals!$C$3:$O$500,12),0)</f>
        <v>#N/A</v>
      </c>
      <c r="X401" s="31" t="e">
        <f>IF(M401=A401,VLOOKUP(A401,LATotals!$C$3:$O$500,13),0)</f>
        <v>#N/A</v>
      </c>
      <c r="Y401" s="40" t="e">
        <f t="shared" si="55"/>
        <v>#N/A</v>
      </c>
    </row>
    <row r="402" spans="1:25" x14ac:dyDescent="0.2">
      <c r="A402" s="106"/>
      <c r="F402"/>
      <c r="G402" s="3"/>
      <c r="H402" s="2"/>
      <c r="I402" s="12"/>
      <c r="J402" s="5"/>
      <c r="K402" s="5"/>
      <c r="L402" s="56"/>
      <c r="M402" s="34" t="e">
        <f>VLOOKUP(A402,LATotals!$C$3:$O$500,1)</f>
        <v>#N/A</v>
      </c>
      <c r="N402" s="33" t="e">
        <f>IF(M402=A402,VLOOKUP(A402,LATotals!$C$3:$O$500,8),0)</f>
        <v>#N/A</v>
      </c>
      <c r="O402" s="63" t="e">
        <f>IF(M402=A402,VLOOKUP(A402,LATotals!$C$3:$O$500,9),0)</f>
        <v>#N/A</v>
      </c>
      <c r="P402" s="63" t="e">
        <f>IF(M402=A402,VLOOKUP(A402,LATotals!$C$3:$O$500,10),0)</f>
        <v>#N/A</v>
      </c>
      <c r="Q402" s="33" t="e">
        <f t="shared" si="49"/>
        <v>#N/A</v>
      </c>
      <c r="R402" s="63" t="e">
        <f t="shared" si="50"/>
        <v>#N/A</v>
      </c>
      <c r="S402" s="31" t="e">
        <f t="shared" si="51"/>
        <v>#N/A</v>
      </c>
      <c r="T402" s="40" t="e">
        <f t="shared" si="52"/>
        <v>#N/A</v>
      </c>
      <c r="U402" t="e">
        <f t="shared" si="53"/>
        <v>#N/A</v>
      </c>
      <c r="V402" t="e">
        <f t="shared" si="54"/>
        <v>#N/A</v>
      </c>
      <c r="W402" s="63" t="e">
        <f>IF(M402=A402,VLOOKUP(A402,LATotals!$C$3:$O$500,12),0)</f>
        <v>#N/A</v>
      </c>
      <c r="X402" s="31" t="e">
        <f>IF(M402=A402,VLOOKUP(A402,LATotals!$C$3:$O$500,13),0)</f>
        <v>#N/A</v>
      </c>
      <c r="Y402" s="40" t="e">
        <f t="shared" si="55"/>
        <v>#N/A</v>
      </c>
    </row>
    <row r="403" spans="1:25" x14ac:dyDescent="0.2">
      <c r="A403" s="106"/>
      <c r="F403"/>
      <c r="G403" s="3"/>
      <c r="H403" s="2"/>
      <c r="I403" s="12"/>
      <c r="J403" s="5"/>
      <c r="K403" s="5"/>
      <c r="L403" s="56"/>
      <c r="M403" s="34" t="e">
        <f>VLOOKUP(A403,LATotals!$C$3:$O$500,1)</f>
        <v>#N/A</v>
      </c>
      <c r="N403" s="33" t="e">
        <f>IF(M403=A403,VLOOKUP(A403,LATotals!$C$3:$O$500,8),0)</f>
        <v>#N/A</v>
      </c>
      <c r="O403" s="63" t="e">
        <f>IF(M403=A403,VLOOKUP(A403,LATotals!$C$3:$O$500,9),0)</f>
        <v>#N/A</v>
      </c>
      <c r="P403" s="63" t="e">
        <f>IF(M403=A403,VLOOKUP(A403,LATotals!$C$3:$O$500,10),0)</f>
        <v>#N/A</v>
      </c>
      <c r="Q403" s="33" t="e">
        <f t="shared" si="49"/>
        <v>#N/A</v>
      </c>
      <c r="R403" s="63" t="e">
        <f t="shared" si="50"/>
        <v>#N/A</v>
      </c>
      <c r="S403" s="31" t="e">
        <f t="shared" si="51"/>
        <v>#N/A</v>
      </c>
      <c r="T403" s="40" t="e">
        <f t="shared" si="52"/>
        <v>#N/A</v>
      </c>
      <c r="U403" t="e">
        <f t="shared" si="53"/>
        <v>#N/A</v>
      </c>
      <c r="V403" t="e">
        <f t="shared" si="54"/>
        <v>#N/A</v>
      </c>
      <c r="W403" s="63" t="e">
        <f>IF(M403=A403,VLOOKUP(A403,LATotals!$C$3:$O$500,12),0)</f>
        <v>#N/A</v>
      </c>
      <c r="X403" s="31" t="e">
        <f>IF(M403=A403,VLOOKUP(A403,LATotals!$C$3:$O$500,13),0)</f>
        <v>#N/A</v>
      </c>
      <c r="Y403" s="40" t="e">
        <f t="shared" si="55"/>
        <v>#N/A</v>
      </c>
    </row>
    <row r="404" spans="1:25" x14ac:dyDescent="0.2">
      <c r="A404" s="106"/>
      <c r="F404"/>
      <c r="G404" s="3"/>
      <c r="H404" s="2"/>
      <c r="I404" s="12"/>
      <c r="J404" s="5"/>
      <c r="K404" s="5"/>
      <c r="L404" s="56"/>
      <c r="M404" s="34" t="e">
        <f>VLOOKUP(A404,LATotals!$C$3:$O$500,1)</f>
        <v>#N/A</v>
      </c>
      <c r="N404" s="33" t="e">
        <f>IF(M404=A404,VLOOKUP(A404,LATotals!$C$3:$O$500,8),0)</f>
        <v>#N/A</v>
      </c>
      <c r="O404" s="63" t="e">
        <f>IF(M404=A404,VLOOKUP(A404,LATotals!$C$3:$O$500,9),0)</f>
        <v>#N/A</v>
      </c>
      <c r="P404" s="63" t="e">
        <f>IF(M404=A404,VLOOKUP(A404,LATotals!$C$3:$O$500,10),0)</f>
        <v>#N/A</v>
      </c>
      <c r="Q404" s="33" t="e">
        <f t="shared" si="49"/>
        <v>#N/A</v>
      </c>
      <c r="R404" s="63" t="e">
        <f t="shared" si="50"/>
        <v>#N/A</v>
      </c>
      <c r="S404" s="31" t="e">
        <f t="shared" si="51"/>
        <v>#N/A</v>
      </c>
      <c r="T404" s="40" t="e">
        <f t="shared" si="52"/>
        <v>#N/A</v>
      </c>
      <c r="U404" t="e">
        <f t="shared" si="53"/>
        <v>#N/A</v>
      </c>
      <c r="V404" t="e">
        <f t="shared" si="54"/>
        <v>#N/A</v>
      </c>
      <c r="W404" s="63" t="e">
        <f>IF(M404=A404,VLOOKUP(A404,LATotals!$C$3:$O$500,12),0)</f>
        <v>#N/A</v>
      </c>
      <c r="X404" s="31" t="e">
        <f>IF(M404=A404,VLOOKUP(A404,LATotals!$C$3:$O$500,13),0)</f>
        <v>#N/A</v>
      </c>
      <c r="Y404" s="40" t="e">
        <f t="shared" si="55"/>
        <v>#N/A</v>
      </c>
    </row>
    <row r="405" spans="1:25" x14ac:dyDescent="0.2">
      <c r="A405" s="106"/>
      <c r="F405"/>
      <c r="G405" s="3"/>
      <c r="H405" s="2"/>
      <c r="I405" s="12"/>
      <c r="J405" s="5"/>
      <c r="K405" s="5"/>
      <c r="L405" s="56"/>
      <c r="M405" s="34" t="e">
        <f>VLOOKUP(A405,LATotals!$C$3:$O$500,1)</f>
        <v>#N/A</v>
      </c>
      <c r="N405" s="33" t="e">
        <f>IF(M405=A405,VLOOKUP(A405,LATotals!$C$3:$O$500,8),0)</f>
        <v>#N/A</v>
      </c>
      <c r="O405" s="63" t="e">
        <f>IF(M405=A405,VLOOKUP(A405,LATotals!$C$3:$O$500,9),0)</f>
        <v>#N/A</v>
      </c>
      <c r="P405" s="63" t="e">
        <f>IF(M405=A405,VLOOKUP(A405,LATotals!$C$3:$O$500,10),0)</f>
        <v>#N/A</v>
      </c>
      <c r="Q405" s="33" t="e">
        <f t="shared" si="49"/>
        <v>#N/A</v>
      </c>
      <c r="R405" s="63" t="e">
        <f t="shared" si="50"/>
        <v>#N/A</v>
      </c>
      <c r="S405" s="31" t="e">
        <f t="shared" si="51"/>
        <v>#N/A</v>
      </c>
      <c r="T405" s="40" t="e">
        <f t="shared" si="52"/>
        <v>#N/A</v>
      </c>
      <c r="U405" t="e">
        <f t="shared" si="53"/>
        <v>#N/A</v>
      </c>
      <c r="V405" t="e">
        <f t="shared" si="54"/>
        <v>#N/A</v>
      </c>
      <c r="W405" s="63" t="e">
        <f>IF(M405=A405,VLOOKUP(A405,LATotals!$C$3:$O$500,12),0)</f>
        <v>#N/A</v>
      </c>
      <c r="X405" s="31" t="e">
        <f>IF(M405=A405,VLOOKUP(A405,LATotals!$C$3:$O$500,13),0)</f>
        <v>#N/A</v>
      </c>
      <c r="Y405" s="40" t="e">
        <f t="shared" si="55"/>
        <v>#N/A</v>
      </c>
    </row>
    <row r="406" spans="1:25" x14ac:dyDescent="0.2">
      <c r="A406" s="106"/>
      <c r="F406"/>
      <c r="G406" s="3"/>
      <c r="H406" s="2"/>
      <c r="I406" s="12"/>
      <c r="J406" s="5"/>
      <c r="K406" s="5"/>
      <c r="L406" s="56"/>
      <c r="M406" s="34" t="e">
        <f>VLOOKUP(A406,LATotals!$C$3:$O$500,1)</f>
        <v>#N/A</v>
      </c>
      <c r="N406" s="33" t="e">
        <f>IF(M406=A406,VLOOKUP(A406,LATotals!$C$3:$O$500,8),0)</f>
        <v>#N/A</v>
      </c>
      <c r="O406" s="63" t="e">
        <f>IF(M406=A406,VLOOKUP(A406,LATotals!$C$3:$O$500,9),0)</f>
        <v>#N/A</v>
      </c>
      <c r="P406" s="63" t="e">
        <f>IF(M406=A406,VLOOKUP(A406,LATotals!$C$3:$O$500,10),0)</f>
        <v>#N/A</v>
      </c>
      <c r="Q406" s="33" t="e">
        <f t="shared" si="49"/>
        <v>#N/A</v>
      </c>
      <c r="R406" s="63" t="e">
        <f t="shared" si="50"/>
        <v>#N/A</v>
      </c>
      <c r="S406" s="31" t="e">
        <f t="shared" si="51"/>
        <v>#N/A</v>
      </c>
      <c r="T406" s="40" t="e">
        <f t="shared" si="52"/>
        <v>#N/A</v>
      </c>
      <c r="U406" t="e">
        <f t="shared" si="53"/>
        <v>#N/A</v>
      </c>
      <c r="V406" t="e">
        <f t="shared" si="54"/>
        <v>#N/A</v>
      </c>
      <c r="W406" s="63" t="e">
        <f>IF(M406=A406,VLOOKUP(A406,LATotals!$C$3:$O$500,12),0)</f>
        <v>#N/A</v>
      </c>
      <c r="X406" s="31" t="e">
        <f>IF(M406=A406,VLOOKUP(A406,LATotals!$C$3:$O$500,13),0)</f>
        <v>#N/A</v>
      </c>
      <c r="Y406" s="40" t="e">
        <f t="shared" si="55"/>
        <v>#N/A</v>
      </c>
    </row>
    <row r="407" spans="1:25" x14ac:dyDescent="0.2">
      <c r="A407" s="106"/>
      <c r="F407"/>
      <c r="G407" s="3"/>
      <c r="H407" s="2"/>
      <c r="I407" s="12"/>
      <c r="J407" s="5"/>
      <c r="K407" s="5"/>
      <c r="L407" s="56"/>
      <c r="M407" s="34" t="e">
        <f>VLOOKUP(A407,LATotals!$C$3:$O$500,1)</f>
        <v>#N/A</v>
      </c>
      <c r="N407" s="33" t="e">
        <f>IF(M407=A407,VLOOKUP(A407,LATotals!$C$3:$O$500,8),0)</f>
        <v>#N/A</v>
      </c>
      <c r="O407" s="63" t="e">
        <f>IF(M407=A407,VLOOKUP(A407,LATotals!$C$3:$O$500,9),0)</f>
        <v>#N/A</v>
      </c>
      <c r="P407" s="63" t="e">
        <f>IF(M407=A407,VLOOKUP(A407,LATotals!$C$3:$O$500,10),0)</f>
        <v>#N/A</v>
      </c>
      <c r="Q407" s="33" t="e">
        <f t="shared" si="49"/>
        <v>#N/A</v>
      </c>
      <c r="R407" s="63" t="e">
        <f t="shared" si="50"/>
        <v>#N/A</v>
      </c>
      <c r="S407" s="31" t="e">
        <f t="shared" si="51"/>
        <v>#N/A</v>
      </c>
      <c r="T407" s="40" t="e">
        <f t="shared" si="52"/>
        <v>#N/A</v>
      </c>
      <c r="U407" t="e">
        <f t="shared" si="53"/>
        <v>#N/A</v>
      </c>
      <c r="V407" t="e">
        <f t="shared" si="54"/>
        <v>#N/A</v>
      </c>
      <c r="W407" s="63" t="e">
        <f>IF(M407=A407,VLOOKUP(A407,LATotals!$C$3:$O$500,12),0)</f>
        <v>#N/A</v>
      </c>
      <c r="X407" s="31" t="e">
        <f>IF(M407=A407,VLOOKUP(A407,LATotals!$C$3:$O$500,13),0)</f>
        <v>#N/A</v>
      </c>
      <c r="Y407" s="40" t="e">
        <f t="shared" si="55"/>
        <v>#N/A</v>
      </c>
    </row>
    <row r="408" spans="1:25" x14ac:dyDescent="0.2">
      <c r="A408" s="106"/>
      <c r="F408"/>
      <c r="G408" s="3"/>
      <c r="H408" s="2"/>
      <c r="I408" s="12"/>
      <c r="J408" s="5"/>
      <c r="K408" s="5"/>
      <c r="L408" s="56"/>
      <c r="M408" s="34" t="e">
        <f>VLOOKUP(A408,LATotals!$C$3:$O$500,1)</f>
        <v>#N/A</v>
      </c>
      <c r="N408" s="33" t="e">
        <f>IF(M408=A408,VLOOKUP(A408,LATotals!$C$3:$O$500,8),0)</f>
        <v>#N/A</v>
      </c>
      <c r="O408" s="63" t="e">
        <f>IF(M408=A408,VLOOKUP(A408,LATotals!$C$3:$O$500,9),0)</f>
        <v>#N/A</v>
      </c>
      <c r="P408" s="63" t="e">
        <f>IF(M408=A408,VLOOKUP(A408,LATotals!$C$3:$O$500,10),0)</f>
        <v>#N/A</v>
      </c>
      <c r="Q408" s="33" t="e">
        <f t="shared" si="49"/>
        <v>#N/A</v>
      </c>
      <c r="R408" s="63" t="e">
        <f t="shared" si="50"/>
        <v>#N/A</v>
      </c>
      <c r="S408" s="31" t="e">
        <f t="shared" si="51"/>
        <v>#N/A</v>
      </c>
      <c r="T408" s="40" t="e">
        <f t="shared" si="52"/>
        <v>#N/A</v>
      </c>
      <c r="U408" t="e">
        <f t="shared" si="53"/>
        <v>#N/A</v>
      </c>
      <c r="V408" t="e">
        <f t="shared" si="54"/>
        <v>#N/A</v>
      </c>
      <c r="W408" s="63" t="e">
        <f>IF(M408=A408,VLOOKUP(A408,LATotals!$C$3:$O$500,12),0)</f>
        <v>#N/A</v>
      </c>
      <c r="X408" s="31" t="e">
        <f>IF(M408=A408,VLOOKUP(A408,LATotals!$C$3:$O$500,13),0)</f>
        <v>#N/A</v>
      </c>
      <c r="Y408" s="40" t="e">
        <f t="shared" si="55"/>
        <v>#N/A</v>
      </c>
    </row>
    <row r="409" spans="1:25" x14ac:dyDescent="0.2">
      <c r="A409" s="106"/>
      <c r="F409"/>
      <c r="G409" s="3"/>
      <c r="H409" s="2"/>
      <c r="I409" s="12"/>
      <c r="J409" s="5"/>
      <c r="K409" s="5"/>
      <c r="L409" s="56"/>
      <c r="M409" s="34" t="e">
        <f>VLOOKUP(A409,LATotals!$C$3:$O$500,1)</f>
        <v>#N/A</v>
      </c>
      <c r="N409" s="33" t="e">
        <f>IF(M409=A409,VLOOKUP(A409,LATotals!$C$3:$O$500,8),0)</f>
        <v>#N/A</v>
      </c>
      <c r="O409" s="63" t="e">
        <f>IF(M409=A409,VLOOKUP(A409,LATotals!$C$3:$O$500,9),0)</f>
        <v>#N/A</v>
      </c>
      <c r="P409" s="63" t="e">
        <f>IF(M409=A409,VLOOKUP(A409,LATotals!$C$3:$O$500,10),0)</f>
        <v>#N/A</v>
      </c>
      <c r="Q409" s="33" t="e">
        <f t="shared" si="49"/>
        <v>#N/A</v>
      </c>
      <c r="R409" s="63" t="e">
        <f t="shared" si="50"/>
        <v>#N/A</v>
      </c>
      <c r="S409" s="31" t="e">
        <f t="shared" si="51"/>
        <v>#N/A</v>
      </c>
      <c r="T409" s="40" t="e">
        <f t="shared" si="52"/>
        <v>#N/A</v>
      </c>
      <c r="U409" t="e">
        <f t="shared" si="53"/>
        <v>#N/A</v>
      </c>
      <c r="V409" t="e">
        <f t="shared" si="54"/>
        <v>#N/A</v>
      </c>
      <c r="W409" s="63" t="e">
        <f>IF(M409=A409,VLOOKUP(A409,LATotals!$C$3:$O$500,12),0)</f>
        <v>#N/A</v>
      </c>
      <c r="X409" s="31" t="e">
        <f>IF(M409=A409,VLOOKUP(A409,LATotals!$C$3:$O$500,13),0)</f>
        <v>#N/A</v>
      </c>
      <c r="Y409" s="40" t="e">
        <f t="shared" si="55"/>
        <v>#N/A</v>
      </c>
    </row>
    <row r="410" spans="1:25" x14ac:dyDescent="0.2">
      <c r="A410" s="106"/>
      <c r="F410"/>
      <c r="G410" s="3"/>
      <c r="H410" s="2"/>
      <c r="I410" s="12"/>
      <c r="J410" s="5"/>
      <c r="K410" s="5"/>
      <c r="L410" s="56"/>
      <c r="M410" s="34" t="e">
        <f>VLOOKUP(A410,LATotals!$C$3:$O$500,1)</f>
        <v>#N/A</v>
      </c>
      <c r="N410" s="33" t="e">
        <f>IF(M410=A410,VLOOKUP(A410,LATotals!$C$3:$O$500,8),0)</f>
        <v>#N/A</v>
      </c>
      <c r="O410" s="63" t="e">
        <f>IF(M410=A410,VLOOKUP(A410,LATotals!$C$3:$O$500,9),0)</f>
        <v>#N/A</v>
      </c>
      <c r="P410" s="63" t="e">
        <f>IF(M410=A410,VLOOKUP(A410,LATotals!$C$3:$O$500,10),0)</f>
        <v>#N/A</v>
      </c>
      <c r="Q410" s="33" t="e">
        <f t="shared" si="49"/>
        <v>#N/A</v>
      </c>
      <c r="R410" s="63" t="e">
        <f t="shared" si="50"/>
        <v>#N/A</v>
      </c>
      <c r="S410" s="31" t="e">
        <f t="shared" si="51"/>
        <v>#N/A</v>
      </c>
      <c r="T410" s="40" t="e">
        <f t="shared" si="52"/>
        <v>#N/A</v>
      </c>
      <c r="U410" t="e">
        <f t="shared" si="53"/>
        <v>#N/A</v>
      </c>
      <c r="V410" t="e">
        <f t="shared" si="54"/>
        <v>#N/A</v>
      </c>
      <c r="W410" s="63" t="e">
        <f>IF(M410=A410,VLOOKUP(A410,LATotals!$C$3:$O$500,12),0)</f>
        <v>#N/A</v>
      </c>
      <c r="X410" s="31" t="e">
        <f>IF(M410=A410,VLOOKUP(A410,LATotals!$C$3:$O$500,13),0)</f>
        <v>#N/A</v>
      </c>
      <c r="Y410" s="40" t="e">
        <f t="shared" si="55"/>
        <v>#N/A</v>
      </c>
    </row>
    <row r="411" spans="1:25" x14ac:dyDescent="0.2">
      <c r="A411" s="106"/>
      <c r="F411"/>
      <c r="G411" s="3"/>
      <c r="H411" s="2"/>
      <c r="I411" s="12"/>
      <c r="J411" s="5"/>
      <c r="K411" s="5"/>
      <c r="L411" s="56"/>
      <c r="M411" s="34" t="e">
        <f>VLOOKUP(A411,LATotals!$C$3:$O$500,1)</f>
        <v>#N/A</v>
      </c>
      <c r="N411" s="33" t="e">
        <f>IF(M411=A411,VLOOKUP(A411,LATotals!$C$3:$O$500,8),0)</f>
        <v>#N/A</v>
      </c>
      <c r="O411" s="63" t="e">
        <f>IF(M411=A411,VLOOKUP(A411,LATotals!$C$3:$O$500,9),0)</f>
        <v>#N/A</v>
      </c>
      <c r="P411" s="63" t="e">
        <f>IF(M411=A411,VLOOKUP(A411,LATotals!$C$3:$O$500,10),0)</f>
        <v>#N/A</v>
      </c>
      <c r="Q411" s="33" t="e">
        <f t="shared" si="49"/>
        <v>#N/A</v>
      </c>
      <c r="R411" s="63" t="e">
        <f t="shared" si="50"/>
        <v>#N/A</v>
      </c>
      <c r="S411" s="31" t="e">
        <f t="shared" si="51"/>
        <v>#N/A</v>
      </c>
      <c r="T411" s="40" t="e">
        <f t="shared" si="52"/>
        <v>#N/A</v>
      </c>
      <c r="U411" t="e">
        <f t="shared" si="53"/>
        <v>#N/A</v>
      </c>
      <c r="V411" t="e">
        <f t="shared" si="54"/>
        <v>#N/A</v>
      </c>
      <c r="W411" s="63" t="e">
        <f>IF(M411=A411,VLOOKUP(A411,LATotals!$C$3:$O$500,12),0)</f>
        <v>#N/A</v>
      </c>
      <c r="X411" s="31" t="e">
        <f>IF(M411=A411,VLOOKUP(A411,LATotals!$C$3:$O$500,13),0)</f>
        <v>#N/A</v>
      </c>
      <c r="Y411" s="40" t="e">
        <f t="shared" si="55"/>
        <v>#N/A</v>
      </c>
    </row>
    <row r="412" spans="1:25" x14ac:dyDescent="0.2">
      <c r="A412" s="106"/>
      <c r="F412"/>
      <c r="G412" s="3"/>
      <c r="H412" s="2"/>
      <c r="I412" s="12"/>
      <c r="J412" s="5"/>
      <c r="K412" s="5"/>
      <c r="L412" s="56"/>
      <c r="M412" s="34" t="e">
        <f>VLOOKUP(A412,LATotals!$C$3:$O$500,1)</f>
        <v>#N/A</v>
      </c>
      <c r="N412" s="33" t="e">
        <f>IF(M412=A412,VLOOKUP(A412,LATotals!$C$3:$O$500,8),0)</f>
        <v>#N/A</v>
      </c>
      <c r="O412" s="63" t="e">
        <f>IF(M412=A412,VLOOKUP(A412,LATotals!$C$3:$O$500,9),0)</f>
        <v>#N/A</v>
      </c>
      <c r="P412" s="63" t="e">
        <f>IF(M412=A412,VLOOKUP(A412,LATotals!$C$3:$O$500,10),0)</f>
        <v>#N/A</v>
      </c>
      <c r="Q412" s="33" t="e">
        <f t="shared" si="49"/>
        <v>#N/A</v>
      </c>
      <c r="R412" s="63" t="e">
        <f t="shared" si="50"/>
        <v>#N/A</v>
      </c>
      <c r="S412" s="31" t="e">
        <f t="shared" si="51"/>
        <v>#N/A</v>
      </c>
      <c r="T412" s="40" t="e">
        <f t="shared" si="52"/>
        <v>#N/A</v>
      </c>
      <c r="U412" t="e">
        <f t="shared" si="53"/>
        <v>#N/A</v>
      </c>
      <c r="V412" t="e">
        <f t="shared" si="54"/>
        <v>#N/A</v>
      </c>
      <c r="W412" s="63" t="e">
        <f>IF(M412=A412,VLOOKUP(A412,LATotals!$C$3:$O$500,12),0)</f>
        <v>#N/A</v>
      </c>
      <c r="X412" s="31" t="e">
        <f>IF(M412=A412,VLOOKUP(A412,LATotals!$C$3:$O$500,13),0)</f>
        <v>#N/A</v>
      </c>
      <c r="Y412" s="40" t="e">
        <f t="shared" si="55"/>
        <v>#N/A</v>
      </c>
    </row>
    <row r="413" spans="1:25" x14ac:dyDescent="0.2">
      <c r="A413" s="106"/>
      <c r="F413"/>
      <c r="G413" s="3"/>
      <c r="H413" s="2"/>
      <c r="I413" s="12"/>
      <c r="J413" s="5"/>
      <c r="K413" s="5"/>
      <c r="L413" s="56"/>
      <c r="M413" s="34" t="e">
        <f>VLOOKUP(A413,LATotals!$C$3:$O$500,1)</f>
        <v>#N/A</v>
      </c>
      <c r="N413" s="33" t="e">
        <f>IF(M413=A413,VLOOKUP(A413,LATotals!$C$3:$O$500,8),0)</f>
        <v>#N/A</v>
      </c>
      <c r="O413" s="63" t="e">
        <f>IF(M413=A413,VLOOKUP(A413,LATotals!$C$3:$O$500,9),0)</f>
        <v>#N/A</v>
      </c>
      <c r="P413" s="63" t="e">
        <f>IF(M413=A413,VLOOKUP(A413,LATotals!$C$3:$O$500,10),0)</f>
        <v>#N/A</v>
      </c>
      <c r="Q413" s="33" t="e">
        <f t="shared" si="49"/>
        <v>#N/A</v>
      </c>
      <c r="R413" s="63" t="e">
        <f t="shared" si="50"/>
        <v>#N/A</v>
      </c>
      <c r="S413" s="31" t="e">
        <f t="shared" si="51"/>
        <v>#N/A</v>
      </c>
      <c r="T413" s="40" t="e">
        <f t="shared" si="52"/>
        <v>#N/A</v>
      </c>
      <c r="U413" t="e">
        <f t="shared" si="53"/>
        <v>#N/A</v>
      </c>
      <c r="V413" t="e">
        <f t="shared" si="54"/>
        <v>#N/A</v>
      </c>
      <c r="W413" s="63" t="e">
        <f>IF(M413=A413,VLOOKUP(A413,LATotals!$C$3:$O$500,12),0)</f>
        <v>#N/A</v>
      </c>
      <c r="X413" s="31" t="e">
        <f>IF(M413=A413,VLOOKUP(A413,LATotals!$C$3:$O$500,13),0)</f>
        <v>#N/A</v>
      </c>
      <c r="Y413" s="40" t="e">
        <f t="shared" si="55"/>
        <v>#N/A</v>
      </c>
    </row>
    <row r="414" spans="1:25" x14ac:dyDescent="0.2">
      <c r="A414" s="106"/>
      <c r="F414"/>
      <c r="G414" s="3"/>
      <c r="H414" s="2"/>
      <c r="I414" s="12"/>
      <c r="J414" s="5"/>
      <c r="K414" s="5"/>
      <c r="L414" s="56"/>
      <c r="M414" s="34" t="e">
        <f>VLOOKUP(A414,LATotals!$C$3:$O$500,1)</f>
        <v>#N/A</v>
      </c>
      <c r="N414" s="33" t="e">
        <f>IF(M414=A414,VLOOKUP(A414,LATotals!$C$3:$O$500,8),0)</f>
        <v>#N/A</v>
      </c>
      <c r="O414" s="63" t="e">
        <f>IF(M414=A414,VLOOKUP(A414,LATotals!$C$3:$O$500,9),0)</f>
        <v>#N/A</v>
      </c>
      <c r="P414" s="63" t="e">
        <f>IF(M414=A414,VLOOKUP(A414,LATotals!$C$3:$O$500,10),0)</f>
        <v>#N/A</v>
      </c>
      <c r="Q414" s="33" t="e">
        <f t="shared" si="49"/>
        <v>#N/A</v>
      </c>
      <c r="R414" s="63" t="e">
        <f t="shared" si="50"/>
        <v>#N/A</v>
      </c>
      <c r="S414" s="31" t="e">
        <f t="shared" si="51"/>
        <v>#N/A</v>
      </c>
      <c r="T414" s="40" t="e">
        <f t="shared" si="52"/>
        <v>#N/A</v>
      </c>
      <c r="U414" t="e">
        <f t="shared" si="53"/>
        <v>#N/A</v>
      </c>
      <c r="V414" t="e">
        <f t="shared" si="54"/>
        <v>#N/A</v>
      </c>
      <c r="W414" s="63" t="e">
        <f>IF(M414=A414,VLOOKUP(A414,LATotals!$C$3:$O$500,12),0)</f>
        <v>#N/A</v>
      </c>
      <c r="X414" s="31" t="e">
        <f>IF(M414=A414,VLOOKUP(A414,LATotals!$C$3:$O$500,13),0)</f>
        <v>#N/A</v>
      </c>
      <c r="Y414" s="40" t="e">
        <f t="shared" si="55"/>
        <v>#N/A</v>
      </c>
    </row>
    <row r="415" spans="1:25" x14ac:dyDescent="0.2">
      <c r="A415" s="106"/>
      <c r="F415"/>
      <c r="G415" s="3"/>
      <c r="H415" s="2"/>
      <c r="I415" s="12"/>
      <c r="J415" s="5"/>
      <c r="K415" s="5"/>
      <c r="L415" s="56"/>
      <c r="M415" s="34" t="e">
        <f>VLOOKUP(A415,LATotals!$C$3:$O$500,1)</f>
        <v>#N/A</v>
      </c>
      <c r="N415" s="33" t="e">
        <f>IF(M415=A415,VLOOKUP(A415,LATotals!$C$3:$O$500,8),0)</f>
        <v>#N/A</v>
      </c>
      <c r="O415" s="63" t="e">
        <f>IF(M415=A415,VLOOKUP(A415,LATotals!$C$3:$O$500,9),0)</f>
        <v>#N/A</v>
      </c>
      <c r="P415" s="63" t="e">
        <f>IF(M415=A415,VLOOKUP(A415,LATotals!$C$3:$O$500,10),0)</f>
        <v>#N/A</v>
      </c>
      <c r="Q415" s="33" t="e">
        <f t="shared" si="49"/>
        <v>#N/A</v>
      </c>
      <c r="R415" s="63" t="e">
        <f t="shared" si="50"/>
        <v>#N/A</v>
      </c>
      <c r="S415" s="31" t="e">
        <f t="shared" si="51"/>
        <v>#N/A</v>
      </c>
      <c r="T415" s="40" t="e">
        <f t="shared" si="52"/>
        <v>#N/A</v>
      </c>
      <c r="U415" t="e">
        <f t="shared" si="53"/>
        <v>#N/A</v>
      </c>
      <c r="V415" t="e">
        <f t="shared" si="54"/>
        <v>#N/A</v>
      </c>
      <c r="W415" s="63" t="e">
        <f>IF(M415=A415,VLOOKUP(A415,LATotals!$C$3:$O$500,12),0)</f>
        <v>#N/A</v>
      </c>
      <c r="X415" s="31" t="e">
        <f>IF(M415=A415,VLOOKUP(A415,LATotals!$C$3:$O$500,13),0)</f>
        <v>#N/A</v>
      </c>
      <c r="Y415" s="40" t="e">
        <f t="shared" si="55"/>
        <v>#N/A</v>
      </c>
    </row>
    <row r="416" spans="1:25" x14ac:dyDescent="0.2">
      <c r="A416" s="106"/>
      <c r="F416"/>
      <c r="G416" s="3"/>
      <c r="H416" s="2"/>
      <c r="I416" s="12"/>
      <c r="J416" s="5"/>
      <c r="K416" s="5"/>
      <c r="L416" s="56"/>
      <c r="M416" s="34" t="e">
        <f>VLOOKUP(A416,LATotals!$C$3:$O$500,1)</f>
        <v>#N/A</v>
      </c>
      <c r="N416" s="33" t="e">
        <f>IF(M416=A416,VLOOKUP(A416,LATotals!$C$3:$O$500,8),0)</f>
        <v>#N/A</v>
      </c>
      <c r="O416" s="63" t="e">
        <f>IF(M416=A416,VLOOKUP(A416,LATotals!$C$3:$O$500,9),0)</f>
        <v>#N/A</v>
      </c>
      <c r="P416" s="63" t="e">
        <f>IF(M416=A416,VLOOKUP(A416,LATotals!$C$3:$O$500,10),0)</f>
        <v>#N/A</v>
      </c>
      <c r="Q416" s="33" t="e">
        <f t="shared" si="49"/>
        <v>#N/A</v>
      </c>
      <c r="R416" s="63" t="e">
        <f t="shared" si="50"/>
        <v>#N/A</v>
      </c>
      <c r="S416" s="31" t="e">
        <f t="shared" si="51"/>
        <v>#N/A</v>
      </c>
      <c r="T416" s="40" t="e">
        <f t="shared" si="52"/>
        <v>#N/A</v>
      </c>
      <c r="U416" t="e">
        <f t="shared" si="53"/>
        <v>#N/A</v>
      </c>
      <c r="V416" t="e">
        <f t="shared" si="54"/>
        <v>#N/A</v>
      </c>
      <c r="W416" s="63" t="e">
        <f>IF(M416=A416,VLOOKUP(A416,LATotals!$C$3:$O$500,12),0)</f>
        <v>#N/A</v>
      </c>
      <c r="X416" s="31" t="e">
        <f>IF(M416=A416,VLOOKUP(A416,LATotals!$C$3:$O$500,13),0)</f>
        <v>#N/A</v>
      </c>
      <c r="Y416" s="40" t="e">
        <f t="shared" si="55"/>
        <v>#N/A</v>
      </c>
    </row>
    <row r="417" spans="1:25" x14ac:dyDescent="0.2">
      <c r="A417" s="106"/>
      <c r="F417"/>
      <c r="G417" s="3"/>
      <c r="H417" s="2"/>
      <c r="I417" s="12"/>
      <c r="J417" s="5"/>
      <c r="K417" s="5"/>
      <c r="L417" s="56"/>
      <c r="M417" s="34" t="e">
        <f>VLOOKUP(A417,LATotals!$C$3:$O$500,1)</f>
        <v>#N/A</v>
      </c>
      <c r="N417" s="33" t="e">
        <f>IF(M417=A417,VLOOKUP(A417,LATotals!$C$3:$O$500,8),0)</f>
        <v>#N/A</v>
      </c>
      <c r="O417" s="63" t="e">
        <f>IF(M417=A417,VLOOKUP(A417,LATotals!$C$3:$O$500,9),0)</f>
        <v>#N/A</v>
      </c>
      <c r="P417" s="63" t="e">
        <f>IF(M417=A417,VLOOKUP(A417,LATotals!$C$3:$O$500,10),0)</f>
        <v>#N/A</v>
      </c>
      <c r="Q417" s="33" t="e">
        <f t="shared" si="49"/>
        <v>#N/A</v>
      </c>
      <c r="R417" s="63" t="e">
        <f t="shared" si="50"/>
        <v>#N/A</v>
      </c>
      <c r="S417" s="31" t="e">
        <f t="shared" si="51"/>
        <v>#N/A</v>
      </c>
      <c r="T417" s="40" t="e">
        <f t="shared" si="52"/>
        <v>#N/A</v>
      </c>
      <c r="U417" t="e">
        <f t="shared" si="53"/>
        <v>#N/A</v>
      </c>
      <c r="V417" t="e">
        <f t="shared" si="54"/>
        <v>#N/A</v>
      </c>
      <c r="W417" s="63" t="e">
        <f>IF(M417=A417,VLOOKUP(A417,LATotals!$C$3:$O$500,12),0)</f>
        <v>#N/A</v>
      </c>
      <c r="X417" s="31" t="e">
        <f>IF(M417=A417,VLOOKUP(A417,LATotals!$C$3:$O$500,13),0)</f>
        <v>#N/A</v>
      </c>
      <c r="Y417" s="40" t="e">
        <f t="shared" si="55"/>
        <v>#N/A</v>
      </c>
    </row>
    <row r="418" spans="1:25" x14ac:dyDescent="0.2">
      <c r="A418" s="106"/>
      <c r="F418"/>
      <c r="G418" s="3"/>
      <c r="H418" s="2"/>
      <c r="I418" s="12"/>
      <c r="J418" s="5"/>
      <c r="K418" s="5"/>
      <c r="L418" s="56"/>
      <c r="M418" s="34" t="e">
        <f>VLOOKUP(A418,LATotals!$C$3:$O$500,1)</f>
        <v>#N/A</v>
      </c>
      <c r="N418" s="33" t="e">
        <f>IF(M418=A418,VLOOKUP(A418,LATotals!$C$3:$O$500,8),0)</f>
        <v>#N/A</v>
      </c>
      <c r="O418" s="63" t="e">
        <f>IF(M418=A418,VLOOKUP(A418,LATotals!$C$3:$O$500,9),0)</f>
        <v>#N/A</v>
      </c>
      <c r="P418" s="63" t="e">
        <f>IF(M418=A418,VLOOKUP(A418,LATotals!$C$3:$O$500,10),0)</f>
        <v>#N/A</v>
      </c>
      <c r="Q418" s="33" t="e">
        <f t="shared" si="49"/>
        <v>#N/A</v>
      </c>
      <c r="R418" s="63" t="e">
        <f t="shared" si="50"/>
        <v>#N/A</v>
      </c>
      <c r="S418" s="31" t="e">
        <f t="shared" si="51"/>
        <v>#N/A</v>
      </c>
      <c r="T418" s="40" t="e">
        <f t="shared" si="52"/>
        <v>#N/A</v>
      </c>
      <c r="U418" t="e">
        <f t="shared" si="53"/>
        <v>#N/A</v>
      </c>
      <c r="V418" t="e">
        <f t="shared" si="54"/>
        <v>#N/A</v>
      </c>
      <c r="W418" s="63" t="e">
        <f>IF(M418=A418,VLOOKUP(A418,LATotals!$C$3:$O$500,12),0)</f>
        <v>#N/A</v>
      </c>
      <c r="X418" s="31" t="e">
        <f>IF(M418=A418,VLOOKUP(A418,LATotals!$C$3:$O$500,13),0)</f>
        <v>#N/A</v>
      </c>
      <c r="Y418" s="40" t="e">
        <f t="shared" si="55"/>
        <v>#N/A</v>
      </c>
    </row>
    <row r="419" spans="1:25" x14ac:dyDescent="0.2">
      <c r="A419" s="106"/>
      <c r="F419"/>
      <c r="G419" s="3"/>
      <c r="H419" s="2"/>
      <c r="I419" s="12"/>
      <c r="J419" s="5"/>
      <c r="K419" s="5"/>
      <c r="L419" s="56"/>
      <c r="M419" s="34" t="e">
        <f>VLOOKUP(A419,LATotals!$C$3:$O$500,1)</f>
        <v>#N/A</v>
      </c>
      <c r="N419" s="33" t="e">
        <f>IF(M419=A419,VLOOKUP(A419,LATotals!$C$3:$O$500,8),0)</f>
        <v>#N/A</v>
      </c>
      <c r="O419" s="63" t="e">
        <f>IF(M419=A419,VLOOKUP(A419,LATotals!$C$3:$O$500,9),0)</f>
        <v>#N/A</v>
      </c>
      <c r="P419" s="63" t="e">
        <f>IF(M419=A419,VLOOKUP(A419,LATotals!$C$3:$O$500,10),0)</f>
        <v>#N/A</v>
      </c>
      <c r="Q419" s="33" t="e">
        <f t="shared" si="49"/>
        <v>#N/A</v>
      </c>
      <c r="R419" s="63" t="e">
        <f t="shared" si="50"/>
        <v>#N/A</v>
      </c>
      <c r="S419" s="31" t="e">
        <f t="shared" si="51"/>
        <v>#N/A</v>
      </c>
      <c r="T419" s="40" t="e">
        <f t="shared" si="52"/>
        <v>#N/A</v>
      </c>
      <c r="U419" t="e">
        <f t="shared" si="53"/>
        <v>#N/A</v>
      </c>
      <c r="V419" t="e">
        <f t="shared" si="54"/>
        <v>#N/A</v>
      </c>
      <c r="W419" s="63" t="e">
        <f>IF(M419=A419,VLOOKUP(A419,LATotals!$C$3:$O$500,12),0)</f>
        <v>#N/A</v>
      </c>
      <c r="X419" s="31" t="e">
        <f>IF(M419=A419,VLOOKUP(A419,LATotals!$C$3:$O$500,13),0)</f>
        <v>#N/A</v>
      </c>
      <c r="Y419" s="40" t="e">
        <f t="shared" si="55"/>
        <v>#N/A</v>
      </c>
    </row>
    <row r="420" spans="1:25" x14ac:dyDescent="0.2">
      <c r="A420" s="106"/>
      <c r="F420"/>
      <c r="G420" s="3"/>
      <c r="H420" s="2"/>
      <c r="I420" s="12"/>
      <c r="J420" s="5"/>
      <c r="K420" s="5"/>
      <c r="L420" s="56"/>
      <c r="M420" s="34" t="e">
        <f>VLOOKUP(A420,LATotals!$C$3:$O$500,1)</f>
        <v>#N/A</v>
      </c>
      <c r="N420" s="33" t="e">
        <f>IF(M420=A420,VLOOKUP(A420,LATotals!$C$3:$O$500,8),0)</f>
        <v>#N/A</v>
      </c>
      <c r="O420" s="63" t="e">
        <f>IF(M420=A420,VLOOKUP(A420,LATotals!$C$3:$O$500,9),0)</f>
        <v>#N/A</v>
      </c>
      <c r="P420" s="63" t="e">
        <f>IF(M420=A420,VLOOKUP(A420,LATotals!$C$3:$O$500,10),0)</f>
        <v>#N/A</v>
      </c>
      <c r="Q420" s="33" t="e">
        <f t="shared" si="49"/>
        <v>#N/A</v>
      </c>
      <c r="R420" s="63" t="e">
        <f t="shared" si="50"/>
        <v>#N/A</v>
      </c>
      <c r="S420" s="31" t="e">
        <f t="shared" si="51"/>
        <v>#N/A</v>
      </c>
      <c r="T420" s="40" t="e">
        <f t="shared" si="52"/>
        <v>#N/A</v>
      </c>
      <c r="U420" t="e">
        <f t="shared" si="53"/>
        <v>#N/A</v>
      </c>
      <c r="V420" t="e">
        <f t="shared" si="54"/>
        <v>#N/A</v>
      </c>
      <c r="W420" s="63" t="e">
        <f>IF(M420=A420,VLOOKUP(A420,LATotals!$C$3:$O$500,12),0)</f>
        <v>#N/A</v>
      </c>
      <c r="X420" s="31" t="e">
        <f>IF(M420=A420,VLOOKUP(A420,LATotals!$C$3:$O$500,13),0)</f>
        <v>#N/A</v>
      </c>
      <c r="Y420" s="40" t="e">
        <f t="shared" si="55"/>
        <v>#N/A</v>
      </c>
    </row>
    <row r="421" spans="1:25" x14ac:dyDescent="0.2">
      <c r="A421" s="106"/>
      <c r="F421"/>
      <c r="G421" s="3"/>
      <c r="H421" s="2"/>
      <c r="I421" s="12"/>
      <c r="J421" s="5"/>
      <c r="K421" s="5"/>
      <c r="L421" s="56"/>
      <c r="M421" s="34" t="e">
        <f>VLOOKUP(A421,LATotals!$C$3:$O$500,1)</f>
        <v>#N/A</v>
      </c>
      <c r="N421" s="33" t="e">
        <f>IF(M421=A421,VLOOKUP(A421,LATotals!$C$3:$O$500,8),0)</f>
        <v>#N/A</v>
      </c>
      <c r="O421" s="63" t="e">
        <f>IF(M421=A421,VLOOKUP(A421,LATotals!$C$3:$O$500,9),0)</f>
        <v>#N/A</v>
      </c>
      <c r="P421" s="63" t="e">
        <f>IF(M421=A421,VLOOKUP(A421,LATotals!$C$3:$O$500,10),0)</f>
        <v>#N/A</v>
      </c>
      <c r="Q421" s="33" t="e">
        <f t="shared" si="49"/>
        <v>#N/A</v>
      </c>
      <c r="R421" s="63" t="e">
        <f t="shared" si="50"/>
        <v>#N/A</v>
      </c>
      <c r="S421" s="31" t="e">
        <f t="shared" si="51"/>
        <v>#N/A</v>
      </c>
      <c r="T421" s="40" t="e">
        <f t="shared" si="52"/>
        <v>#N/A</v>
      </c>
      <c r="U421" t="e">
        <f t="shared" si="53"/>
        <v>#N/A</v>
      </c>
      <c r="V421" t="e">
        <f t="shared" si="54"/>
        <v>#N/A</v>
      </c>
      <c r="W421" s="63" t="e">
        <f>IF(M421=A421,VLOOKUP(A421,LATotals!$C$3:$O$500,12),0)</f>
        <v>#N/A</v>
      </c>
      <c r="X421" s="31" t="e">
        <f>IF(M421=A421,VLOOKUP(A421,LATotals!$C$3:$O$500,13),0)</f>
        <v>#N/A</v>
      </c>
      <c r="Y421" s="40" t="e">
        <f t="shared" si="55"/>
        <v>#N/A</v>
      </c>
    </row>
    <row r="422" spans="1:25" x14ac:dyDescent="0.2">
      <c r="A422" s="106"/>
      <c r="F422"/>
      <c r="G422" s="3"/>
      <c r="H422" s="2"/>
      <c r="I422" s="12"/>
      <c r="J422" s="5"/>
      <c r="K422" s="5"/>
      <c r="L422" s="56"/>
      <c r="M422" s="34" t="e">
        <f>VLOOKUP(A422,LATotals!$C$3:$O$500,1)</f>
        <v>#N/A</v>
      </c>
      <c r="N422" s="33" t="e">
        <f>IF(M422=A422,VLOOKUP(A422,LATotals!$C$3:$O$500,8),0)</f>
        <v>#N/A</v>
      </c>
      <c r="O422" s="63" t="e">
        <f>IF(M422=A422,VLOOKUP(A422,LATotals!$C$3:$O$500,9),0)</f>
        <v>#N/A</v>
      </c>
      <c r="P422" s="63" t="e">
        <f>IF(M422=A422,VLOOKUP(A422,LATotals!$C$3:$O$500,10),0)</f>
        <v>#N/A</v>
      </c>
      <c r="Q422" s="33" t="e">
        <f t="shared" si="49"/>
        <v>#N/A</v>
      </c>
      <c r="R422" s="63" t="e">
        <f t="shared" si="50"/>
        <v>#N/A</v>
      </c>
      <c r="S422" s="31" t="e">
        <f t="shared" si="51"/>
        <v>#N/A</v>
      </c>
      <c r="T422" s="40" t="e">
        <f t="shared" si="52"/>
        <v>#N/A</v>
      </c>
      <c r="U422" t="e">
        <f t="shared" si="53"/>
        <v>#N/A</v>
      </c>
      <c r="V422" t="e">
        <f t="shared" si="54"/>
        <v>#N/A</v>
      </c>
      <c r="W422" s="63" t="e">
        <f>IF(M422=A422,VLOOKUP(A422,LATotals!$C$3:$O$500,12),0)</f>
        <v>#N/A</v>
      </c>
      <c r="X422" s="31" t="e">
        <f>IF(M422=A422,VLOOKUP(A422,LATotals!$C$3:$O$500,13),0)</f>
        <v>#N/A</v>
      </c>
      <c r="Y422" s="40" t="e">
        <f t="shared" si="55"/>
        <v>#N/A</v>
      </c>
    </row>
    <row r="423" spans="1:25" x14ac:dyDescent="0.2">
      <c r="A423" s="106"/>
      <c r="F423"/>
      <c r="G423" s="3"/>
      <c r="H423" s="2"/>
      <c r="I423" s="12"/>
      <c r="J423" s="5"/>
      <c r="K423" s="5"/>
      <c r="L423" s="56"/>
      <c r="M423" s="34" t="e">
        <f>VLOOKUP(A423,LATotals!$C$3:$O$500,1)</f>
        <v>#N/A</v>
      </c>
      <c r="N423" s="33" t="e">
        <f>IF(M423=A423,VLOOKUP(A423,LATotals!$C$3:$O$500,8),0)</f>
        <v>#N/A</v>
      </c>
      <c r="O423" s="63" t="e">
        <f>IF(M423=A423,VLOOKUP(A423,LATotals!$C$3:$O$500,9),0)</f>
        <v>#N/A</v>
      </c>
      <c r="P423" s="63" t="e">
        <f>IF(M423=A423,VLOOKUP(A423,LATotals!$C$3:$O$500,10),0)</f>
        <v>#N/A</v>
      </c>
      <c r="Q423" s="33" t="e">
        <f t="shared" si="49"/>
        <v>#N/A</v>
      </c>
      <c r="R423" s="63" t="e">
        <f t="shared" si="50"/>
        <v>#N/A</v>
      </c>
      <c r="S423" s="31" t="e">
        <f t="shared" si="51"/>
        <v>#N/A</v>
      </c>
      <c r="T423" s="40" t="e">
        <f t="shared" si="52"/>
        <v>#N/A</v>
      </c>
      <c r="U423" t="e">
        <f t="shared" si="53"/>
        <v>#N/A</v>
      </c>
      <c r="V423" t="e">
        <f t="shared" si="54"/>
        <v>#N/A</v>
      </c>
      <c r="W423" s="63" t="e">
        <f>IF(M423=A423,VLOOKUP(A423,LATotals!$C$3:$O$500,12),0)</f>
        <v>#N/A</v>
      </c>
      <c r="X423" s="31" t="e">
        <f>IF(M423=A423,VLOOKUP(A423,LATotals!$C$3:$O$500,13),0)</f>
        <v>#N/A</v>
      </c>
      <c r="Y423" s="40" t="e">
        <f t="shared" si="55"/>
        <v>#N/A</v>
      </c>
    </row>
    <row r="424" spans="1:25" x14ac:dyDescent="0.2">
      <c r="A424" s="106"/>
      <c r="F424"/>
      <c r="G424" s="3"/>
      <c r="H424" s="2"/>
      <c r="I424" s="12"/>
      <c r="J424" s="5"/>
      <c r="K424" s="5"/>
      <c r="L424" s="56"/>
      <c r="M424" s="34" t="e">
        <f>VLOOKUP(A424,LATotals!$C$3:$O$500,1)</f>
        <v>#N/A</v>
      </c>
      <c r="N424" s="33" t="e">
        <f>IF(M424=A424,VLOOKUP(A424,LATotals!$C$3:$O$500,8),0)</f>
        <v>#N/A</v>
      </c>
      <c r="O424" s="63" t="e">
        <f>IF(M424=A424,VLOOKUP(A424,LATotals!$C$3:$O$500,9),0)</f>
        <v>#N/A</v>
      </c>
      <c r="P424" s="63" t="e">
        <f>IF(M424=A424,VLOOKUP(A424,LATotals!$C$3:$O$500,10),0)</f>
        <v>#N/A</v>
      </c>
      <c r="Q424" s="33" t="e">
        <f t="shared" si="49"/>
        <v>#N/A</v>
      </c>
      <c r="R424" s="63" t="e">
        <f t="shared" si="50"/>
        <v>#N/A</v>
      </c>
      <c r="S424" s="31" t="e">
        <f t="shared" si="51"/>
        <v>#N/A</v>
      </c>
      <c r="T424" s="40" t="e">
        <f t="shared" si="52"/>
        <v>#N/A</v>
      </c>
      <c r="U424" t="e">
        <f t="shared" si="53"/>
        <v>#N/A</v>
      </c>
      <c r="V424" t="e">
        <f t="shared" si="54"/>
        <v>#N/A</v>
      </c>
      <c r="W424" s="63" t="e">
        <f>IF(M424=A424,VLOOKUP(A424,LATotals!$C$3:$O$500,12),0)</f>
        <v>#N/A</v>
      </c>
      <c r="X424" s="31" t="e">
        <f>IF(M424=A424,VLOOKUP(A424,LATotals!$C$3:$O$500,13),0)</f>
        <v>#N/A</v>
      </c>
      <c r="Y424" s="40" t="e">
        <f t="shared" si="55"/>
        <v>#N/A</v>
      </c>
    </row>
    <row r="425" spans="1:25" x14ac:dyDescent="0.2">
      <c r="A425" s="106"/>
      <c r="F425"/>
      <c r="G425" s="3"/>
      <c r="H425" s="2"/>
      <c r="I425" s="12"/>
      <c r="J425" s="5"/>
      <c r="K425" s="5"/>
      <c r="L425" s="56"/>
      <c r="M425" s="34" t="e">
        <f>VLOOKUP(A425,LATotals!$C$3:$O$500,1)</f>
        <v>#N/A</v>
      </c>
      <c r="N425" s="33" t="e">
        <f>IF(M425=A425,VLOOKUP(A425,LATotals!$C$3:$O$500,8),0)</f>
        <v>#N/A</v>
      </c>
      <c r="O425" s="63" t="e">
        <f>IF(M425=A425,VLOOKUP(A425,LATotals!$C$3:$O$500,9),0)</f>
        <v>#N/A</v>
      </c>
      <c r="P425" s="63" t="e">
        <f>IF(M425=A425,VLOOKUP(A425,LATotals!$C$3:$O$500,10),0)</f>
        <v>#N/A</v>
      </c>
      <c r="Q425" s="33" t="e">
        <f t="shared" si="49"/>
        <v>#N/A</v>
      </c>
      <c r="R425" s="63" t="e">
        <f t="shared" si="50"/>
        <v>#N/A</v>
      </c>
      <c r="S425" s="31" t="e">
        <f t="shared" si="51"/>
        <v>#N/A</v>
      </c>
      <c r="T425" s="40" t="e">
        <f t="shared" si="52"/>
        <v>#N/A</v>
      </c>
      <c r="U425" t="e">
        <f t="shared" si="53"/>
        <v>#N/A</v>
      </c>
      <c r="V425" t="e">
        <f t="shared" si="54"/>
        <v>#N/A</v>
      </c>
      <c r="W425" s="63" t="e">
        <f>IF(M425=A425,VLOOKUP(A425,LATotals!$C$3:$O$500,12),0)</f>
        <v>#N/A</v>
      </c>
      <c r="X425" s="31" t="e">
        <f>IF(M425=A425,VLOOKUP(A425,LATotals!$C$3:$O$500,13),0)</f>
        <v>#N/A</v>
      </c>
      <c r="Y425" s="40" t="e">
        <f t="shared" si="55"/>
        <v>#N/A</v>
      </c>
    </row>
    <row r="426" spans="1:25" x14ac:dyDescent="0.2">
      <c r="A426" s="106"/>
      <c r="F426"/>
      <c r="G426" s="3"/>
      <c r="H426" s="2"/>
      <c r="I426" s="12"/>
      <c r="J426" s="5"/>
      <c r="K426" s="5"/>
      <c r="L426" s="56"/>
      <c r="M426" s="34" t="e">
        <f>VLOOKUP(A426,LATotals!$C$3:$O$500,1)</f>
        <v>#N/A</v>
      </c>
      <c r="N426" s="33" t="e">
        <f>IF(M426=A426,VLOOKUP(A426,LATotals!$C$3:$O$500,8),0)</f>
        <v>#N/A</v>
      </c>
      <c r="O426" s="63" t="e">
        <f>IF(M426=A426,VLOOKUP(A426,LATotals!$C$3:$O$500,9),0)</f>
        <v>#N/A</v>
      </c>
      <c r="P426" s="63" t="e">
        <f>IF(M426=A426,VLOOKUP(A426,LATotals!$C$3:$O$500,10),0)</f>
        <v>#N/A</v>
      </c>
      <c r="Q426" s="33" t="e">
        <f t="shared" si="49"/>
        <v>#N/A</v>
      </c>
      <c r="R426" s="63" t="e">
        <f t="shared" si="50"/>
        <v>#N/A</v>
      </c>
      <c r="S426" s="31" t="e">
        <f t="shared" si="51"/>
        <v>#N/A</v>
      </c>
      <c r="T426" s="40" t="e">
        <f t="shared" si="52"/>
        <v>#N/A</v>
      </c>
      <c r="U426" t="e">
        <f t="shared" si="53"/>
        <v>#N/A</v>
      </c>
      <c r="V426" t="e">
        <f t="shared" si="54"/>
        <v>#N/A</v>
      </c>
      <c r="W426" s="63" t="e">
        <f>IF(M426=A426,VLOOKUP(A426,LATotals!$C$3:$O$500,12),0)</f>
        <v>#N/A</v>
      </c>
      <c r="X426" s="31" t="e">
        <f>IF(M426=A426,VLOOKUP(A426,LATotals!$C$3:$O$500,13),0)</f>
        <v>#N/A</v>
      </c>
      <c r="Y426" s="40" t="e">
        <f t="shared" si="55"/>
        <v>#N/A</v>
      </c>
    </row>
    <row r="427" spans="1:25" x14ac:dyDescent="0.2">
      <c r="A427" s="106"/>
      <c r="F427"/>
      <c r="G427" s="3"/>
      <c r="H427" s="2"/>
      <c r="I427" s="12"/>
      <c r="J427" s="5"/>
      <c r="K427" s="5"/>
      <c r="L427" s="56"/>
      <c r="M427" s="34" t="e">
        <f>VLOOKUP(A427,LATotals!$C$3:$O$500,1)</f>
        <v>#N/A</v>
      </c>
      <c r="N427" s="33" t="e">
        <f>IF(M427=A427,VLOOKUP(A427,LATotals!$C$3:$O$500,8),0)</f>
        <v>#N/A</v>
      </c>
      <c r="O427" s="63" t="e">
        <f>IF(M427=A427,VLOOKUP(A427,LATotals!$C$3:$O$500,9),0)</f>
        <v>#N/A</v>
      </c>
      <c r="P427" s="63" t="e">
        <f>IF(M427=A427,VLOOKUP(A427,LATotals!$C$3:$O$500,10),0)</f>
        <v>#N/A</v>
      </c>
      <c r="Q427" s="33" t="e">
        <f t="shared" si="49"/>
        <v>#N/A</v>
      </c>
      <c r="R427" s="63" t="e">
        <f t="shared" si="50"/>
        <v>#N/A</v>
      </c>
      <c r="S427" s="31" t="e">
        <f t="shared" si="51"/>
        <v>#N/A</v>
      </c>
      <c r="T427" s="40" t="e">
        <f t="shared" si="52"/>
        <v>#N/A</v>
      </c>
      <c r="U427" t="e">
        <f t="shared" si="53"/>
        <v>#N/A</v>
      </c>
      <c r="V427" t="e">
        <f t="shared" si="54"/>
        <v>#N/A</v>
      </c>
      <c r="W427" s="63" t="e">
        <f>IF(M427=A427,VLOOKUP(A427,LATotals!$C$3:$O$500,12),0)</f>
        <v>#N/A</v>
      </c>
      <c r="X427" s="31" t="e">
        <f>IF(M427=A427,VLOOKUP(A427,LATotals!$C$3:$O$500,13),0)</f>
        <v>#N/A</v>
      </c>
      <c r="Y427" s="40" t="e">
        <f t="shared" si="55"/>
        <v>#N/A</v>
      </c>
    </row>
    <row r="428" spans="1:25" x14ac:dyDescent="0.2">
      <c r="A428" s="106"/>
      <c r="F428"/>
      <c r="G428" s="3"/>
      <c r="H428" s="2"/>
      <c r="I428" s="12"/>
      <c r="J428" s="5"/>
      <c r="K428" s="5"/>
      <c r="L428" s="56"/>
      <c r="M428" s="34" t="e">
        <f>VLOOKUP(A428,LATotals!$C$3:$O$500,1)</f>
        <v>#N/A</v>
      </c>
      <c r="N428" s="33" t="e">
        <f>IF(M428=A428,VLOOKUP(A428,LATotals!$C$3:$O$500,8),0)</f>
        <v>#N/A</v>
      </c>
      <c r="O428" s="63" t="e">
        <f>IF(M428=A428,VLOOKUP(A428,LATotals!$C$3:$O$500,9),0)</f>
        <v>#N/A</v>
      </c>
      <c r="P428" s="63" t="e">
        <f>IF(M428=A428,VLOOKUP(A428,LATotals!$C$3:$O$500,10),0)</f>
        <v>#N/A</v>
      </c>
      <c r="Q428" s="33" t="e">
        <f t="shared" si="49"/>
        <v>#N/A</v>
      </c>
      <c r="R428" s="63" t="e">
        <f t="shared" si="50"/>
        <v>#N/A</v>
      </c>
      <c r="S428" s="31" t="e">
        <f t="shared" si="51"/>
        <v>#N/A</v>
      </c>
      <c r="T428" s="40" t="e">
        <f t="shared" si="52"/>
        <v>#N/A</v>
      </c>
      <c r="U428" t="e">
        <f t="shared" si="53"/>
        <v>#N/A</v>
      </c>
      <c r="V428" t="e">
        <f t="shared" si="54"/>
        <v>#N/A</v>
      </c>
      <c r="W428" s="63" t="e">
        <f>IF(M428=A428,VLOOKUP(A428,LATotals!$C$3:$O$500,12),0)</f>
        <v>#N/A</v>
      </c>
      <c r="X428" s="31" t="e">
        <f>IF(M428=A428,VLOOKUP(A428,LATotals!$C$3:$O$500,13),0)</f>
        <v>#N/A</v>
      </c>
      <c r="Y428" s="40" t="e">
        <f t="shared" si="55"/>
        <v>#N/A</v>
      </c>
    </row>
    <row r="429" spans="1:25" x14ac:dyDescent="0.2">
      <c r="A429" s="106"/>
      <c r="F429"/>
      <c r="G429" s="3"/>
      <c r="H429" s="2"/>
      <c r="I429" s="12"/>
      <c r="J429" s="5"/>
      <c r="K429" s="5"/>
      <c r="L429" s="56"/>
      <c r="M429" s="34" t="e">
        <f>VLOOKUP(A429,LATotals!$C$3:$O$500,1)</f>
        <v>#N/A</v>
      </c>
      <c r="N429" s="33" t="e">
        <f>IF(M429=A429,VLOOKUP(A429,LATotals!$C$3:$O$500,8),0)</f>
        <v>#N/A</v>
      </c>
      <c r="O429" s="63" t="e">
        <f>IF(M429=A429,VLOOKUP(A429,LATotals!$C$3:$O$500,9),0)</f>
        <v>#N/A</v>
      </c>
      <c r="P429" s="63" t="e">
        <f>IF(M429=A429,VLOOKUP(A429,LATotals!$C$3:$O$500,10),0)</f>
        <v>#N/A</v>
      </c>
      <c r="Q429" s="33" t="e">
        <f t="shared" si="49"/>
        <v>#N/A</v>
      </c>
      <c r="R429" s="63" t="e">
        <f t="shared" si="50"/>
        <v>#N/A</v>
      </c>
      <c r="S429" s="31" t="e">
        <f t="shared" si="51"/>
        <v>#N/A</v>
      </c>
      <c r="T429" s="40" t="e">
        <f t="shared" si="52"/>
        <v>#N/A</v>
      </c>
      <c r="U429" t="e">
        <f t="shared" si="53"/>
        <v>#N/A</v>
      </c>
      <c r="V429" t="e">
        <f t="shared" si="54"/>
        <v>#N/A</v>
      </c>
      <c r="W429" s="63" t="e">
        <f>IF(M429=A429,VLOOKUP(A429,LATotals!$C$3:$O$500,12),0)</f>
        <v>#N/A</v>
      </c>
      <c r="X429" s="31" t="e">
        <f>IF(M429=A429,VLOOKUP(A429,LATotals!$C$3:$O$500,13),0)</f>
        <v>#N/A</v>
      </c>
      <c r="Y429" s="40" t="e">
        <f t="shared" si="55"/>
        <v>#N/A</v>
      </c>
    </row>
    <row r="430" spans="1:25" x14ac:dyDescent="0.2">
      <c r="A430" s="106"/>
      <c r="F430"/>
      <c r="G430" s="3"/>
      <c r="H430" s="2"/>
      <c r="I430" s="12"/>
      <c r="J430" s="5"/>
      <c r="K430" s="5"/>
      <c r="L430" s="56"/>
      <c r="M430" s="34" t="e">
        <f>VLOOKUP(A430,LATotals!$C$3:$O$500,1)</f>
        <v>#N/A</v>
      </c>
      <c r="N430" s="33" t="e">
        <f>IF(M430=A430,VLOOKUP(A430,LATotals!$C$3:$O$500,8),0)</f>
        <v>#N/A</v>
      </c>
      <c r="O430" s="63" t="e">
        <f>IF(M430=A430,VLOOKUP(A430,LATotals!$C$3:$O$500,9),0)</f>
        <v>#N/A</v>
      </c>
      <c r="P430" s="63" t="e">
        <f>IF(M430=A430,VLOOKUP(A430,LATotals!$C$3:$O$500,10),0)</f>
        <v>#N/A</v>
      </c>
      <c r="Q430" s="33" t="e">
        <f t="shared" si="49"/>
        <v>#N/A</v>
      </c>
      <c r="R430" s="63" t="e">
        <f t="shared" si="50"/>
        <v>#N/A</v>
      </c>
      <c r="S430" s="31" t="e">
        <f t="shared" si="51"/>
        <v>#N/A</v>
      </c>
      <c r="T430" s="40" t="e">
        <f t="shared" si="52"/>
        <v>#N/A</v>
      </c>
      <c r="U430" t="e">
        <f t="shared" si="53"/>
        <v>#N/A</v>
      </c>
      <c r="V430" t="e">
        <f t="shared" si="54"/>
        <v>#N/A</v>
      </c>
      <c r="W430" s="63" t="e">
        <f>IF(M430=A430,VLOOKUP(A430,LATotals!$C$3:$O$500,12),0)</f>
        <v>#N/A</v>
      </c>
      <c r="X430" s="31" t="e">
        <f>IF(M430=A430,VLOOKUP(A430,LATotals!$C$3:$O$500,13),0)</f>
        <v>#N/A</v>
      </c>
      <c r="Y430" s="40" t="e">
        <f t="shared" si="55"/>
        <v>#N/A</v>
      </c>
    </row>
    <row r="431" spans="1:25" x14ac:dyDescent="0.2">
      <c r="A431" s="106"/>
      <c r="F431"/>
      <c r="G431" s="3"/>
      <c r="H431" s="2"/>
      <c r="I431" s="12"/>
      <c r="J431" s="5"/>
      <c r="K431" s="5"/>
      <c r="L431" s="56"/>
      <c r="M431" s="34" t="e">
        <f>VLOOKUP(A431,LATotals!$C$3:$O$500,1)</f>
        <v>#N/A</v>
      </c>
      <c r="N431" s="33" t="e">
        <f>IF(M431=A431,VLOOKUP(A431,LATotals!$C$3:$O$500,8),0)</f>
        <v>#N/A</v>
      </c>
      <c r="O431" s="63" t="e">
        <f>IF(M431=A431,VLOOKUP(A431,LATotals!$C$3:$O$500,9),0)</f>
        <v>#N/A</v>
      </c>
      <c r="P431" s="63" t="e">
        <f>IF(M431=A431,VLOOKUP(A431,LATotals!$C$3:$O$500,10),0)</f>
        <v>#N/A</v>
      </c>
      <c r="Q431" s="33" t="e">
        <f t="shared" si="49"/>
        <v>#N/A</v>
      </c>
      <c r="R431" s="63" t="e">
        <f t="shared" si="50"/>
        <v>#N/A</v>
      </c>
      <c r="S431" s="31" t="e">
        <f t="shared" si="51"/>
        <v>#N/A</v>
      </c>
      <c r="T431" s="40" t="e">
        <f t="shared" si="52"/>
        <v>#N/A</v>
      </c>
      <c r="U431" t="e">
        <f t="shared" si="53"/>
        <v>#N/A</v>
      </c>
      <c r="V431" t="e">
        <f t="shared" si="54"/>
        <v>#N/A</v>
      </c>
      <c r="W431" s="63" t="e">
        <f>IF(M431=A431,VLOOKUP(A431,LATotals!$C$3:$O$500,12),0)</f>
        <v>#N/A</v>
      </c>
      <c r="X431" s="31" t="e">
        <f>IF(M431=A431,VLOOKUP(A431,LATotals!$C$3:$O$500,13),0)</f>
        <v>#N/A</v>
      </c>
      <c r="Y431" s="40" t="e">
        <f t="shared" si="55"/>
        <v>#N/A</v>
      </c>
    </row>
    <row r="432" spans="1:25" x14ac:dyDescent="0.2">
      <c r="A432" s="106"/>
      <c r="F432"/>
      <c r="G432" s="3"/>
      <c r="H432" s="2"/>
      <c r="I432" s="12"/>
      <c r="J432" s="5"/>
      <c r="K432" s="5"/>
      <c r="L432" s="56"/>
      <c r="M432" s="34" t="e">
        <f>VLOOKUP(A432,LATotals!$C$3:$O$500,1)</f>
        <v>#N/A</v>
      </c>
      <c r="N432" s="33" t="e">
        <f>IF(M432=A432,VLOOKUP(A432,LATotals!$C$3:$O$500,8),0)</f>
        <v>#N/A</v>
      </c>
      <c r="O432" s="63" t="e">
        <f>IF(M432=A432,VLOOKUP(A432,LATotals!$C$3:$O$500,9),0)</f>
        <v>#N/A</v>
      </c>
      <c r="P432" s="63" t="e">
        <f>IF(M432=A432,VLOOKUP(A432,LATotals!$C$3:$O$500,10),0)</f>
        <v>#N/A</v>
      </c>
      <c r="Q432" s="33" t="e">
        <f t="shared" si="49"/>
        <v>#N/A</v>
      </c>
      <c r="R432" s="63" t="e">
        <f t="shared" si="50"/>
        <v>#N/A</v>
      </c>
      <c r="S432" s="31" t="e">
        <f t="shared" si="51"/>
        <v>#N/A</v>
      </c>
      <c r="T432" s="40" t="e">
        <f t="shared" si="52"/>
        <v>#N/A</v>
      </c>
      <c r="U432" t="e">
        <f t="shared" si="53"/>
        <v>#N/A</v>
      </c>
      <c r="V432" t="e">
        <f t="shared" si="54"/>
        <v>#N/A</v>
      </c>
      <c r="W432" s="63" t="e">
        <f>IF(M432=A432,VLOOKUP(A432,LATotals!$C$3:$O$500,12),0)</f>
        <v>#N/A</v>
      </c>
      <c r="X432" s="31" t="e">
        <f>IF(M432=A432,VLOOKUP(A432,LATotals!$C$3:$O$500,13),0)</f>
        <v>#N/A</v>
      </c>
      <c r="Y432" s="40" t="e">
        <f t="shared" si="55"/>
        <v>#N/A</v>
      </c>
    </row>
    <row r="433" spans="1:25" x14ac:dyDescent="0.2">
      <c r="A433" s="106"/>
      <c r="F433"/>
      <c r="G433" s="3"/>
      <c r="H433" s="2"/>
      <c r="I433" s="12"/>
      <c r="J433" s="5"/>
      <c r="K433" s="5"/>
      <c r="L433" s="56"/>
      <c r="M433" s="34" t="e">
        <f>VLOOKUP(A433,LATotals!$C$3:$O$500,1)</f>
        <v>#N/A</v>
      </c>
      <c r="N433" s="33" t="e">
        <f>IF(M433=A433,VLOOKUP(A433,LATotals!$C$3:$O$500,8),0)</f>
        <v>#N/A</v>
      </c>
      <c r="O433" s="63" t="e">
        <f>IF(M433=A433,VLOOKUP(A433,LATotals!$C$3:$O$500,9),0)</f>
        <v>#N/A</v>
      </c>
      <c r="P433" s="63" t="e">
        <f>IF(M433=A433,VLOOKUP(A433,LATotals!$C$3:$O$500,10),0)</f>
        <v>#N/A</v>
      </c>
      <c r="Q433" s="33" t="e">
        <f t="shared" si="49"/>
        <v>#N/A</v>
      </c>
      <c r="R433" s="63" t="e">
        <f t="shared" si="50"/>
        <v>#N/A</v>
      </c>
      <c r="S433" s="31" t="e">
        <f t="shared" si="51"/>
        <v>#N/A</v>
      </c>
      <c r="T433" s="40" t="e">
        <f t="shared" si="52"/>
        <v>#N/A</v>
      </c>
      <c r="U433" t="e">
        <f t="shared" si="53"/>
        <v>#N/A</v>
      </c>
      <c r="V433" t="e">
        <f t="shared" si="54"/>
        <v>#N/A</v>
      </c>
      <c r="W433" s="63" t="e">
        <f>IF(M433=A433,VLOOKUP(A433,LATotals!$C$3:$O$500,12),0)</f>
        <v>#N/A</v>
      </c>
      <c r="X433" s="31" t="e">
        <f>IF(M433=A433,VLOOKUP(A433,LATotals!$C$3:$O$500,13),0)</f>
        <v>#N/A</v>
      </c>
      <c r="Y433" s="40" t="e">
        <f t="shared" si="55"/>
        <v>#N/A</v>
      </c>
    </row>
    <row r="434" spans="1:25" x14ac:dyDescent="0.2">
      <c r="A434" s="106"/>
      <c r="F434"/>
      <c r="G434" s="3"/>
      <c r="H434" s="2"/>
      <c r="I434" s="12"/>
      <c r="J434" s="5"/>
      <c r="K434" s="5"/>
      <c r="L434" s="56"/>
      <c r="M434" s="34" t="e">
        <f>VLOOKUP(A434,LATotals!$C$3:$O$500,1)</f>
        <v>#N/A</v>
      </c>
      <c r="N434" s="33" t="e">
        <f>IF(M434=A434,VLOOKUP(A434,LATotals!$C$3:$O$500,8),0)</f>
        <v>#N/A</v>
      </c>
      <c r="O434" s="63" t="e">
        <f>IF(M434=A434,VLOOKUP(A434,LATotals!$C$3:$O$500,9),0)</f>
        <v>#N/A</v>
      </c>
      <c r="P434" s="63" t="e">
        <f>IF(M434=A434,VLOOKUP(A434,LATotals!$C$3:$O$500,10),0)</f>
        <v>#N/A</v>
      </c>
      <c r="Q434" s="33" t="e">
        <f t="shared" si="49"/>
        <v>#N/A</v>
      </c>
      <c r="R434" s="63" t="e">
        <f t="shared" si="50"/>
        <v>#N/A</v>
      </c>
      <c r="S434" s="31" t="e">
        <f t="shared" si="51"/>
        <v>#N/A</v>
      </c>
      <c r="T434" s="40" t="e">
        <f t="shared" si="52"/>
        <v>#N/A</v>
      </c>
      <c r="U434" t="e">
        <f t="shared" si="53"/>
        <v>#N/A</v>
      </c>
      <c r="V434" t="e">
        <f t="shared" si="54"/>
        <v>#N/A</v>
      </c>
      <c r="W434" s="63" t="e">
        <f>IF(M434=A434,VLOOKUP(A434,LATotals!$C$3:$O$500,12),0)</f>
        <v>#N/A</v>
      </c>
      <c r="X434" s="31" t="e">
        <f>IF(M434=A434,VLOOKUP(A434,LATotals!$C$3:$O$500,13),0)</f>
        <v>#N/A</v>
      </c>
      <c r="Y434" s="40" t="e">
        <f t="shared" si="55"/>
        <v>#N/A</v>
      </c>
    </row>
    <row r="435" spans="1:25" x14ac:dyDescent="0.2">
      <c r="A435" s="106"/>
      <c r="F435"/>
      <c r="G435" s="3"/>
      <c r="H435" s="2"/>
      <c r="I435" s="12"/>
      <c r="J435" s="5"/>
      <c r="K435" s="5"/>
      <c r="L435" s="56"/>
      <c r="M435" s="34" t="e">
        <f>VLOOKUP(A435,LATotals!$C$3:$O$500,1)</f>
        <v>#N/A</v>
      </c>
      <c r="N435" s="33" t="e">
        <f>IF(M435=A435,VLOOKUP(A435,LATotals!$C$3:$O$500,8),0)</f>
        <v>#N/A</v>
      </c>
      <c r="O435" s="63" t="e">
        <f>IF(M435=A435,VLOOKUP(A435,LATotals!$C$3:$O$500,9),0)</f>
        <v>#N/A</v>
      </c>
      <c r="P435" s="63" t="e">
        <f>IF(M435=A435,VLOOKUP(A435,LATotals!$C$3:$O$500,10),0)</f>
        <v>#N/A</v>
      </c>
      <c r="Q435" s="33" t="e">
        <f t="shared" si="49"/>
        <v>#N/A</v>
      </c>
      <c r="R435" s="63" t="e">
        <f t="shared" si="50"/>
        <v>#N/A</v>
      </c>
      <c r="S435" s="31" t="e">
        <f t="shared" si="51"/>
        <v>#N/A</v>
      </c>
      <c r="T435" s="40" t="e">
        <f t="shared" si="52"/>
        <v>#N/A</v>
      </c>
      <c r="U435" t="e">
        <f t="shared" si="53"/>
        <v>#N/A</v>
      </c>
      <c r="V435" t="e">
        <f t="shared" si="54"/>
        <v>#N/A</v>
      </c>
      <c r="W435" s="63" t="e">
        <f>IF(M435=A435,VLOOKUP(A435,LATotals!$C$3:$O$500,12),0)</f>
        <v>#N/A</v>
      </c>
      <c r="X435" s="31" t="e">
        <f>IF(M435=A435,VLOOKUP(A435,LATotals!$C$3:$O$500,13),0)</f>
        <v>#N/A</v>
      </c>
      <c r="Y435" s="40" t="e">
        <f t="shared" si="55"/>
        <v>#N/A</v>
      </c>
    </row>
    <row r="436" spans="1:25" x14ac:dyDescent="0.2">
      <c r="A436" s="106"/>
      <c r="F436"/>
      <c r="G436" s="3"/>
      <c r="H436" s="2"/>
      <c r="I436" s="12"/>
      <c r="J436" s="5"/>
      <c r="K436" s="5"/>
      <c r="L436" s="56"/>
      <c r="M436" s="34" t="e">
        <f>VLOOKUP(A436,LATotals!$C$3:$O$500,1)</f>
        <v>#N/A</v>
      </c>
      <c r="N436" s="33" t="e">
        <f>IF(M436=A436,VLOOKUP(A436,LATotals!$C$3:$O$500,8),0)</f>
        <v>#N/A</v>
      </c>
      <c r="O436" s="63" t="e">
        <f>IF(M436=A436,VLOOKUP(A436,LATotals!$C$3:$O$500,9),0)</f>
        <v>#N/A</v>
      </c>
      <c r="P436" s="63" t="e">
        <f>IF(M436=A436,VLOOKUP(A436,LATotals!$C$3:$O$500,10),0)</f>
        <v>#N/A</v>
      </c>
      <c r="Q436" s="33" t="e">
        <f t="shared" si="49"/>
        <v>#N/A</v>
      </c>
      <c r="R436" s="63" t="e">
        <f t="shared" si="50"/>
        <v>#N/A</v>
      </c>
      <c r="S436" s="31" t="e">
        <f t="shared" si="51"/>
        <v>#N/A</v>
      </c>
      <c r="T436" s="40" t="e">
        <f t="shared" si="52"/>
        <v>#N/A</v>
      </c>
      <c r="U436" t="e">
        <f t="shared" si="53"/>
        <v>#N/A</v>
      </c>
      <c r="V436" t="e">
        <f t="shared" si="54"/>
        <v>#N/A</v>
      </c>
      <c r="W436" s="63" t="e">
        <f>IF(M436=A436,VLOOKUP(A436,LATotals!$C$3:$O$500,12),0)</f>
        <v>#N/A</v>
      </c>
      <c r="X436" s="31" t="e">
        <f>IF(M436=A436,VLOOKUP(A436,LATotals!$C$3:$O$500,13),0)</f>
        <v>#N/A</v>
      </c>
      <c r="Y436" s="40" t="e">
        <f t="shared" si="55"/>
        <v>#N/A</v>
      </c>
    </row>
    <row r="437" spans="1:25" x14ac:dyDescent="0.2">
      <c r="A437" s="106"/>
      <c r="F437"/>
      <c r="G437" s="3"/>
      <c r="H437" s="2"/>
      <c r="I437" s="12"/>
      <c r="J437" s="5"/>
      <c r="K437" s="5"/>
      <c r="L437" s="56"/>
      <c r="M437" s="34" t="e">
        <f>VLOOKUP(A437,LATotals!$C$3:$O$500,1)</f>
        <v>#N/A</v>
      </c>
      <c r="N437" s="33" t="e">
        <f>IF(M437=A437,VLOOKUP(A437,LATotals!$C$3:$O$500,8),0)</f>
        <v>#N/A</v>
      </c>
      <c r="O437" s="63" t="e">
        <f>IF(M437=A437,VLOOKUP(A437,LATotals!$C$3:$O$500,9),0)</f>
        <v>#N/A</v>
      </c>
      <c r="P437" s="63" t="e">
        <f>IF(M437=A437,VLOOKUP(A437,LATotals!$C$3:$O$500,10),0)</f>
        <v>#N/A</v>
      </c>
      <c r="Q437" s="33" t="e">
        <f t="shared" si="49"/>
        <v>#N/A</v>
      </c>
      <c r="R437" s="63" t="e">
        <f t="shared" si="50"/>
        <v>#N/A</v>
      </c>
      <c r="S437" s="31" t="e">
        <f t="shared" si="51"/>
        <v>#N/A</v>
      </c>
      <c r="T437" s="40" t="e">
        <f t="shared" si="52"/>
        <v>#N/A</v>
      </c>
      <c r="U437" t="e">
        <f t="shared" si="53"/>
        <v>#N/A</v>
      </c>
      <c r="V437" t="e">
        <f t="shared" si="54"/>
        <v>#N/A</v>
      </c>
      <c r="W437" s="63" t="e">
        <f>IF(M437=A437,VLOOKUP(A437,LATotals!$C$3:$O$500,12),0)</f>
        <v>#N/A</v>
      </c>
      <c r="X437" s="31" t="e">
        <f>IF(M437=A437,VLOOKUP(A437,LATotals!$C$3:$O$500,13),0)</f>
        <v>#N/A</v>
      </c>
      <c r="Y437" s="40" t="e">
        <f t="shared" si="55"/>
        <v>#N/A</v>
      </c>
    </row>
    <row r="438" spans="1:25" x14ac:dyDescent="0.2">
      <c r="A438" s="106"/>
      <c r="F438"/>
      <c r="G438" s="3"/>
      <c r="H438" s="2"/>
      <c r="I438" s="12"/>
      <c r="J438" s="5"/>
      <c r="K438" s="5"/>
      <c r="L438" s="56"/>
      <c r="M438" s="34" t="e">
        <f>VLOOKUP(A438,LATotals!$C$3:$O$500,1)</f>
        <v>#N/A</v>
      </c>
      <c r="N438" s="33" t="e">
        <f>IF(M438=A438,VLOOKUP(A438,LATotals!$C$3:$O$500,8),0)</f>
        <v>#N/A</v>
      </c>
      <c r="O438" s="63" t="e">
        <f>IF(M438=A438,VLOOKUP(A438,LATotals!$C$3:$O$500,9),0)</f>
        <v>#N/A</v>
      </c>
      <c r="P438" s="63" t="e">
        <f>IF(M438=A438,VLOOKUP(A438,LATotals!$C$3:$O$500,10),0)</f>
        <v>#N/A</v>
      </c>
      <c r="Q438" s="33" t="e">
        <f t="shared" si="49"/>
        <v>#N/A</v>
      </c>
      <c r="R438" s="63" t="e">
        <f t="shared" si="50"/>
        <v>#N/A</v>
      </c>
      <c r="S438" s="31" t="e">
        <f t="shared" si="51"/>
        <v>#N/A</v>
      </c>
      <c r="T438" s="40" t="e">
        <f t="shared" si="52"/>
        <v>#N/A</v>
      </c>
      <c r="U438" t="e">
        <f t="shared" si="53"/>
        <v>#N/A</v>
      </c>
      <c r="V438" t="e">
        <f t="shared" si="54"/>
        <v>#N/A</v>
      </c>
      <c r="W438" s="63" t="e">
        <f>IF(M438=A438,VLOOKUP(A438,LATotals!$C$3:$O$500,12),0)</f>
        <v>#N/A</v>
      </c>
      <c r="X438" s="31" t="e">
        <f>IF(M438=A438,VLOOKUP(A438,LATotals!$C$3:$O$500,13),0)</f>
        <v>#N/A</v>
      </c>
      <c r="Y438" s="40" t="e">
        <f t="shared" si="55"/>
        <v>#N/A</v>
      </c>
    </row>
    <row r="439" spans="1:25" x14ac:dyDescent="0.2">
      <c r="A439" s="106"/>
      <c r="F439"/>
      <c r="G439" s="3"/>
      <c r="H439" s="2"/>
      <c r="I439" s="12"/>
      <c r="J439" s="5"/>
      <c r="K439" s="5"/>
      <c r="L439" s="56"/>
      <c r="M439" s="34" t="e">
        <f>VLOOKUP(A439,LATotals!$C$3:$O$500,1)</f>
        <v>#N/A</v>
      </c>
      <c r="N439" s="33" t="e">
        <f>IF(M439=A439,VLOOKUP(A439,LATotals!$C$3:$O$500,8),0)</f>
        <v>#N/A</v>
      </c>
      <c r="O439" s="63" t="e">
        <f>IF(M439=A439,VLOOKUP(A439,LATotals!$C$3:$O$500,9),0)</f>
        <v>#N/A</v>
      </c>
      <c r="P439" s="63" t="e">
        <f>IF(M439=A439,VLOOKUP(A439,LATotals!$C$3:$O$500,10),0)</f>
        <v>#N/A</v>
      </c>
      <c r="Q439" s="33" t="e">
        <f t="shared" si="49"/>
        <v>#N/A</v>
      </c>
      <c r="R439" s="63" t="e">
        <f t="shared" si="50"/>
        <v>#N/A</v>
      </c>
      <c r="S439" s="31" t="e">
        <f t="shared" si="51"/>
        <v>#N/A</v>
      </c>
      <c r="T439" s="40" t="e">
        <f t="shared" si="52"/>
        <v>#N/A</v>
      </c>
      <c r="U439" t="e">
        <f t="shared" si="53"/>
        <v>#N/A</v>
      </c>
      <c r="V439" t="e">
        <f t="shared" si="54"/>
        <v>#N/A</v>
      </c>
      <c r="W439" s="63" t="e">
        <f>IF(M439=A439,VLOOKUP(A439,LATotals!$C$3:$O$500,12),0)</f>
        <v>#N/A</v>
      </c>
      <c r="X439" s="31" t="e">
        <f>IF(M439=A439,VLOOKUP(A439,LATotals!$C$3:$O$500,13),0)</f>
        <v>#N/A</v>
      </c>
      <c r="Y439" s="40" t="e">
        <f t="shared" si="55"/>
        <v>#N/A</v>
      </c>
    </row>
    <row r="440" spans="1:25" x14ac:dyDescent="0.2">
      <c r="A440" s="106"/>
      <c r="F440"/>
      <c r="G440" s="3"/>
      <c r="H440" s="2"/>
      <c r="I440" s="12"/>
      <c r="J440" s="5"/>
      <c r="K440" s="5"/>
      <c r="L440" s="56"/>
      <c r="M440" s="34" t="e">
        <f>VLOOKUP(A440,LATotals!$C$3:$O$500,1)</f>
        <v>#N/A</v>
      </c>
      <c r="N440" s="33" t="e">
        <f>IF(M440=A440,VLOOKUP(A440,LATotals!$C$3:$O$500,8),0)</f>
        <v>#N/A</v>
      </c>
      <c r="O440" s="63" t="e">
        <f>IF(M440=A440,VLOOKUP(A440,LATotals!$C$3:$O$500,9),0)</f>
        <v>#N/A</v>
      </c>
      <c r="P440" s="63" t="e">
        <f>IF(M440=A440,VLOOKUP(A440,LATotals!$C$3:$O$500,10),0)</f>
        <v>#N/A</v>
      </c>
      <c r="Q440" s="33" t="e">
        <f t="shared" si="49"/>
        <v>#N/A</v>
      </c>
      <c r="R440" s="63" t="e">
        <f t="shared" si="50"/>
        <v>#N/A</v>
      </c>
      <c r="S440" s="31" t="e">
        <f t="shared" si="51"/>
        <v>#N/A</v>
      </c>
      <c r="T440" s="40" t="e">
        <f t="shared" si="52"/>
        <v>#N/A</v>
      </c>
      <c r="U440" t="e">
        <f t="shared" si="53"/>
        <v>#N/A</v>
      </c>
      <c r="V440" t="e">
        <f t="shared" si="54"/>
        <v>#N/A</v>
      </c>
      <c r="W440" s="63" t="e">
        <f>IF(M440=A440,VLOOKUP(A440,LATotals!$C$3:$O$500,12),0)</f>
        <v>#N/A</v>
      </c>
      <c r="X440" s="31" t="e">
        <f>IF(M440=A440,VLOOKUP(A440,LATotals!$C$3:$O$500,13),0)</f>
        <v>#N/A</v>
      </c>
      <c r="Y440" s="40" t="e">
        <f t="shared" si="55"/>
        <v>#N/A</v>
      </c>
    </row>
    <row r="441" spans="1:25" x14ac:dyDescent="0.2">
      <c r="A441" s="106"/>
      <c r="F441"/>
      <c r="G441" s="3"/>
      <c r="H441" s="2"/>
      <c r="I441" s="12"/>
      <c r="J441" s="5"/>
      <c r="K441" s="5"/>
      <c r="L441" s="56"/>
      <c r="M441" s="34" t="e">
        <f>VLOOKUP(A441,LATotals!$C$3:$O$500,1)</f>
        <v>#N/A</v>
      </c>
      <c r="N441" s="33" t="e">
        <f>IF(M441=A441,VLOOKUP(A441,LATotals!$C$3:$O$500,8),0)</f>
        <v>#N/A</v>
      </c>
      <c r="O441" s="63" t="e">
        <f>IF(M441=A441,VLOOKUP(A441,LATotals!$C$3:$O$500,9),0)</f>
        <v>#N/A</v>
      </c>
      <c r="P441" s="63" t="e">
        <f>IF(M441=A441,VLOOKUP(A441,LATotals!$C$3:$O$500,10),0)</f>
        <v>#N/A</v>
      </c>
      <c r="Q441" s="33" t="e">
        <f t="shared" si="49"/>
        <v>#N/A</v>
      </c>
      <c r="R441" s="63" t="e">
        <f t="shared" si="50"/>
        <v>#N/A</v>
      </c>
      <c r="S441" s="31" t="e">
        <f t="shared" si="51"/>
        <v>#N/A</v>
      </c>
      <c r="T441" s="40" t="e">
        <f t="shared" si="52"/>
        <v>#N/A</v>
      </c>
      <c r="U441" t="e">
        <f t="shared" si="53"/>
        <v>#N/A</v>
      </c>
      <c r="V441" t="e">
        <f t="shared" si="54"/>
        <v>#N/A</v>
      </c>
      <c r="W441" s="63" t="e">
        <f>IF(M441=A441,VLOOKUP(A441,LATotals!$C$3:$O$500,12),0)</f>
        <v>#N/A</v>
      </c>
      <c r="X441" s="31" t="e">
        <f>IF(M441=A441,VLOOKUP(A441,LATotals!$C$3:$O$500,13),0)</f>
        <v>#N/A</v>
      </c>
      <c r="Y441" s="40" t="e">
        <f t="shared" si="55"/>
        <v>#N/A</v>
      </c>
    </row>
    <row r="442" spans="1:25" x14ac:dyDescent="0.2">
      <c r="A442" s="106"/>
      <c r="F442"/>
      <c r="G442" s="3"/>
      <c r="H442" s="2"/>
      <c r="I442" s="12"/>
      <c r="J442" s="5"/>
      <c r="K442" s="5"/>
      <c r="L442" s="56"/>
      <c r="M442" s="34" t="e">
        <f>VLOOKUP(A442,LATotals!$C$3:$O$500,1)</f>
        <v>#N/A</v>
      </c>
      <c r="N442" s="33" t="e">
        <f>IF(M442=A442,VLOOKUP(A442,LATotals!$C$3:$O$500,8),0)</f>
        <v>#N/A</v>
      </c>
      <c r="O442" s="63" t="e">
        <f>IF(M442=A442,VLOOKUP(A442,LATotals!$C$3:$O$500,9),0)</f>
        <v>#N/A</v>
      </c>
      <c r="P442" s="63" t="e">
        <f>IF(M442=A442,VLOOKUP(A442,LATotals!$C$3:$O$500,10),0)</f>
        <v>#N/A</v>
      </c>
      <c r="Q442" s="33" t="e">
        <f t="shared" si="49"/>
        <v>#N/A</v>
      </c>
      <c r="R442" s="63" t="e">
        <f t="shared" si="50"/>
        <v>#N/A</v>
      </c>
      <c r="S442" s="31" t="e">
        <f t="shared" si="51"/>
        <v>#N/A</v>
      </c>
      <c r="T442" s="40" t="e">
        <f t="shared" si="52"/>
        <v>#N/A</v>
      </c>
      <c r="U442" t="e">
        <f t="shared" si="53"/>
        <v>#N/A</v>
      </c>
      <c r="V442" t="e">
        <f t="shared" si="54"/>
        <v>#N/A</v>
      </c>
      <c r="W442" s="63" t="e">
        <f>IF(M442=A442,VLOOKUP(A442,LATotals!$C$3:$O$500,12),0)</f>
        <v>#N/A</v>
      </c>
      <c r="X442" s="31" t="e">
        <f>IF(M442=A442,VLOOKUP(A442,LATotals!$C$3:$O$500,13),0)</f>
        <v>#N/A</v>
      </c>
      <c r="Y442" s="40" t="e">
        <f t="shared" si="55"/>
        <v>#N/A</v>
      </c>
    </row>
    <row r="443" spans="1:25" x14ac:dyDescent="0.2">
      <c r="A443" s="106"/>
      <c r="F443"/>
      <c r="G443" s="3"/>
      <c r="H443" s="2"/>
      <c r="I443" s="12"/>
      <c r="J443" s="5"/>
      <c r="K443" s="5"/>
      <c r="L443" s="56"/>
      <c r="M443" s="34" t="e">
        <f>VLOOKUP(A443,LATotals!$C$3:$O$500,1)</f>
        <v>#N/A</v>
      </c>
      <c r="N443" s="33" t="e">
        <f>IF(M443=A443,VLOOKUP(A443,LATotals!$C$3:$O$500,8),0)</f>
        <v>#N/A</v>
      </c>
      <c r="O443" s="63" t="e">
        <f>IF(M443=A443,VLOOKUP(A443,LATotals!$C$3:$O$500,9),0)</f>
        <v>#N/A</v>
      </c>
      <c r="P443" s="63" t="e">
        <f>IF(M443=A443,VLOOKUP(A443,LATotals!$C$3:$O$500,10),0)</f>
        <v>#N/A</v>
      </c>
      <c r="Q443" s="33" t="e">
        <f t="shared" si="49"/>
        <v>#N/A</v>
      </c>
      <c r="R443" s="63" t="e">
        <f t="shared" si="50"/>
        <v>#N/A</v>
      </c>
      <c r="S443" s="31" t="e">
        <f t="shared" si="51"/>
        <v>#N/A</v>
      </c>
      <c r="T443" s="40" t="e">
        <f t="shared" si="52"/>
        <v>#N/A</v>
      </c>
      <c r="U443" t="e">
        <f t="shared" si="53"/>
        <v>#N/A</v>
      </c>
      <c r="V443" t="e">
        <f t="shared" si="54"/>
        <v>#N/A</v>
      </c>
      <c r="W443" s="63" t="e">
        <f>IF(M443=A443,VLOOKUP(A443,LATotals!$C$3:$O$500,12),0)</f>
        <v>#N/A</v>
      </c>
      <c r="X443" s="31" t="e">
        <f>IF(M443=A443,VLOOKUP(A443,LATotals!$C$3:$O$500,13),0)</f>
        <v>#N/A</v>
      </c>
      <c r="Y443" s="40" t="e">
        <f t="shared" si="55"/>
        <v>#N/A</v>
      </c>
    </row>
    <row r="444" spans="1:25" x14ac:dyDescent="0.2">
      <c r="A444" s="106"/>
      <c r="F444"/>
      <c r="G444" s="3"/>
      <c r="H444" s="2"/>
      <c r="I444" s="12"/>
      <c r="J444" s="5"/>
      <c r="K444" s="5"/>
      <c r="L444" s="56"/>
      <c r="M444" s="34" t="e">
        <f>VLOOKUP(A444,LATotals!$C$3:$O$500,1)</f>
        <v>#N/A</v>
      </c>
      <c r="N444" s="33" t="e">
        <f>IF(M444=A444,VLOOKUP(A444,LATotals!$C$3:$O$500,8),0)</f>
        <v>#N/A</v>
      </c>
      <c r="O444" s="63" t="e">
        <f>IF(M444=A444,VLOOKUP(A444,LATotals!$C$3:$O$500,9),0)</f>
        <v>#N/A</v>
      </c>
      <c r="P444" s="63" t="e">
        <f>IF(M444=A444,VLOOKUP(A444,LATotals!$C$3:$O$500,10),0)</f>
        <v>#N/A</v>
      </c>
      <c r="Q444" s="33" t="e">
        <f t="shared" si="49"/>
        <v>#N/A</v>
      </c>
      <c r="R444" s="63" t="e">
        <f t="shared" si="50"/>
        <v>#N/A</v>
      </c>
      <c r="S444" s="31" t="e">
        <f t="shared" si="51"/>
        <v>#N/A</v>
      </c>
      <c r="T444" s="40" t="e">
        <f t="shared" si="52"/>
        <v>#N/A</v>
      </c>
      <c r="U444" t="e">
        <f t="shared" si="53"/>
        <v>#N/A</v>
      </c>
      <c r="V444" t="e">
        <f t="shared" si="54"/>
        <v>#N/A</v>
      </c>
      <c r="W444" s="63" t="e">
        <f>IF(M444=A444,VLOOKUP(A444,LATotals!$C$3:$O$500,12),0)</f>
        <v>#N/A</v>
      </c>
      <c r="X444" s="31" t="e">
        <f>IF(M444=A444,VLOOKUP(A444,LATotals!$C$3:$O$500,13),0)</f>
        <v>#N/A</v>
      </c>
      <c r="Y444" s="40" t="e">
        <f t="shared" si="55"/>
        <v>#N/A</v>
      </c>
    </row>
    <row r="445" spans="1:25" x14ac:dyDescent="0.2">
      <c r="A445" s="106"/>
      <c r="F445"/>
      <c r="G445" s="3"/>
      <c r="H445" s="2"/>
      <c r="I445" s="12"/>
      <c r="J445" s="5"/>
      <c r="K445" s="5"/>
      <c r="L445" s="56"/>
      <c r="M445" s="34" t="e">
        <f>VLOOKUP(A445,LATotals!$C$3:$O$500,1)</f>
        <v>#N/A</v>
      </c>
      <c r="N445" s="33" t="e">
        <f>IF(M445=A445,VLOOKUP(A445,LATotals!$C$3:$O$500,8),0)</f>
        <v>#N/A</v>
      </c>
      <c r="O445" s="63" t="e">
        <f>IF(M445=A445,VLOOKUP(A445,LATotals!$C$3:$O$500,9),0)</f>
        <v>#N/A</v>
      </c>
      <c r="P445" s="63" t="e">
        <f>IF(M445=A445,VLOOKUP(A445,LATotals!$C$3:$O$500,10),0)</f>
        <v>#N/A</v>
      </c>
      <c r="Q445" s="33" t="e">
        <f t="shared" si="49"/>
        <v>#N/A</v>
      </c>
      <c r="R445" s="63" t="e">
        <f t="shared" si="50"/>
        <v>#N/A</v>
      </c>
      <c r="S445" s="31" t="e">
        <f t="shared" si="51"/>
        <v>#N/A</v>
      </c>
      <c r="T445" s="40" t="e">
        <f t="shared" si="52"/>
        <v>#N/A</v>
      </c>
      <c r="U445" t="e">
        <f t="shared" si="53"/>
        <v>#N/A</v>
      </c>
      <c r="V445" t="e">
        <f t="shared" si="54"/>
        <v>#N/A</v>
      </c>
      <c r="W445" s="63" t="e">
        <f>IF(M445=A445,VLOOKUP(A445,LATotals!$C$3:$O$500,12),0)</f>
        <v>#N/A</v>
      </c>
      <c r="X445" s="31" t="e">
        <f>IF(M445=A445,VLOOKUP(A445,LATotals!$C$3:$O$500,13),0)</f>
        <v>#N/A</v>
      </c>
      <c r="Y445" s="40" t="e">
        <f t="shared" si="55"/>
        <v>#N/A</v>
      </c>
    </row>
    <row r="446" spans="1:25" x14ac:dyDescent="0.2">
      <c r="A446" s="106"/>
      <c r="F446"/>
      <c r="G446" s="3"/>
      <c r="H446" s="2"/>
      <c r="I446" s="12"/>
      <c r="J446" s="5"/>
      <c r="K446" s="5"/>
      <c r="L446" s="56"/>
      <c r="M446" s="34" t="e">
        <f>VLOOKUP(A446,LATotals!$C$3:$O$500,1)</f>
        <v>#N/A</v>
      </c>
      <c r="N446" s="33" t="e">
        <f>IF(M446=A446,VLOOKUP(A446,LATotals!$C$3:$O$500,8),0)</f>
        <v>#N/A</v>
      </c>
      <c r="O446" s="63" t="e">
        <f>IF(M446=A446,VLOOKUP(A446,LATotals!$C$3:$O$500,9),0)</f>
        <v>#N/A</v>
      </c>
      <c r="P446" s="63" t="e">
        <f>IF(M446=A446,VLOOKUP(A446,LATotals!$C$3:$O$500,10),0)</f>
        <v>#N/A</v>
      </c>
      <c r="Q446" s="33" t="e">
        <f t="shared" si="49"/>
        <v>#N/A</v>
      </c>
      <c r="R446" s="63" t="e">
        <f t="shared" si="50"/>
        <v>#N/A</v>
      </c>
      <c r="S446" s="31" t="e">
        <f t="shared" si="51"/>
        <v>#N/A</v>
      </c>
      <c r="T446" s="40" t="e">
        <f t="shared" si="52"/>
        <v>#N/A</v>
      </c>
      <c r="U446" t="e">
        <f t="shared" si="53"/>
        <v>#N/A</v>
      </c>
      <c r="V446" t="e">
        <f t="shared" si="54"/>
        <v>#N/A</v>
      </c>
      <c r="W446" s="63" t="e">
        <f>IF(M446=A446,VLOOKUP(A446,LATotals!$C$3:$O$500,12),0)</f>
        <v>#N/A</v>
      </c>
      <c r="X446" s="31" t="e">
        <f>IF(M446=A446,VLOOKUP(A446,LATotals!$C$3:$O$500,13),0)</f>
        <v>#N/A</v>
      </c>
      <c r="Y446" s="40" t="e">
        <f t="shared" si="55"/>
        <v>#N/A</v>
      </c>
    </row>
    <row r="447" spans="1:25" x14ac:dyDescent="0.2">
      <c r="A447" s="106"/>
      <c r="F447"/>
      <c r="G447" s="3"/>
      <c r="H447" s="2"/>
      <c r="I447" s="12"/>
      <c r="J447" s="5"/>
      <c r="K447" s="5"/>
      <c r="L447" s="56"/>
      <c r="M447" s="34" t="e">
        <f>VLOOKUP(A447,LATotals!$C$3:$O$500,1)</f>
        <v>#N/A</v>
      </c>
      <c r="N447" s="33" t="e">
        <f>IF(M447=A447,VLOOKUP(A447,LATotals!$C$3:$O$500,8),0)</f>
        <v>#N/A</v>
      </c>
      <c r="O447" s="63" t="e">
        <f>IF(M447=A447,VLOOKUP(A447,LATotals!$C$3:$O$500,9),0)</f>
        <v>#N/A</v>
      </c>
      <c r="P447" s="63" t="e">
        <f>IF(M447=A447,VLOOKUP(A447,LATotals!$C$3:$O$500,10),0)</f>
        <v>#N/A</v>
      </c>
      <c r="Q447" s="33" t="e">
        <f t="shared" si="49"/>
        <v>#N/A</v>
      </c>
      <c r="R447" s="63" t="e">
        <f t="shared" si="50"/>
        <v>#N/A</v>
      </c>
      <c r="S447" s="31" t="e">
        <f t="shared" si="51"/>
        <v>#N/A</v>
      </c>
      <c r="T447" s="40" t="e">
        <f t="shared" si="52"/>
        <v>#N/A</v>
      </c>
      <c r="U447" t="e">
        <f t="shared" si="53"/>
        <v>#N/A</v>
      </c>
      <c r="V447" t="e">
        <f t="shared" si="54"/>
        <v>#N/A</v>
      </c>
      <c r="W447" s="63" t="e">
        <f>IF(M447=A447,VLOOKUP(A447,LATotals!$C$3:$O$500,12),0)</f>
        <v>#N/A</v>
      </c>
      <c r="X447" s="31" t="e">
        <f>IF(M447=A447,VLOOKUP(A447,LATotals!$C$3:$O$500,13),0)</f>
        <v>#N/A</v>
      </c>
      <c r="Y447" s="40" t="e">
        <f t="shared" si="55"/>
        <v>#N/A</v>
      </c>
    </row>
    <row r="448" spans="1:25" x14ac:dyDescent="0.2">
      <c r="A448" s="106"/>
      <c r="F448"/>
      <c r="G448" s="3"/>
      <c r="H448" s="2"/>
      <c r="I448" s="12"/>
      <c r="J448" s="5"/>
      <c r="K448" s="5"/>
      <c r="L448" s="56"/>
      <c r="M448" s="34" t="e">
        <f>VLOOKUP(A448,LATotals!$C$3:$O$500,1)</f>
        <v>#N/A</v>
      </c>
      <c r="N448" s="33" t="e">
        <f>IF(M448=A448,VLOOKUP(A448,LATotals!$C$3:$O$500,8),0)</f>
        <v>#N/A</v>
      </c>
      <c r="O448" s="63" t="e">
        <f>IF(M448=A448,VLOOKUP(A448,LATotals!$C$3:$O$500,9),0)</f>
        <v>#N/A</v>
      </c>
      <c r="P448" s="63" t="e">
        <f>IF(M448=A448,VLOOKUP(A448,LATotals!$C$3:$O$500,10),0)</f>
        <v>#N/A</v>
      </c>
      <c r="Q448" s="33" t="e">
        <f t="shared" si="49"/>
        <v>#N/A</v>
      </c>
      <c r="R448" s="63" t="e">
        <f t="shared" si="50"/>
        <v>#N/A</v>
      </c>
      <c r="S448" s="31" t="e">
        <f t="shared" si="51"/>
        <v>#N/A</v>
      </c>
      <c r="T448" s="40" t="e">
        <f t="shared" si="52"/>
        <v>#N/A</v>
      </c>
      <c r="U448" t="e">
        <f t="shared" si="53"/>
        <v>#N/A</v>
      </c>
      <c r="V448" t="e">
        <f t="shared" si="54"/>
        <v>#N/A</v>
      </c>
      <c r="W448" s="63" t="e">
        <f>IF(M448=A448,VLOOKUP(A448,LATotals!$C$3:$O$500,12),0)</f>
        <v>#N/A</v>
      </c>
      <c r="X448" s="31" t="e">
        <f>IF(M448=A448,VLOOKUP(A448,LATotals!$C$3:$O$500,13),0)</f>
        <v>#N/A</v>
      </c>
      <c r="Y448" s="40" t="e">
        <f t="shared" si="55"/>
        <v>#N/A</v>
      </c>
    </row>
    <row r="449" spans="1:25" x14ac:dyDescent="0.2">
      <c r="A449" s="106"/>
      <c r="F449"/>
      <c r="G449" s="3"/>
      <c r="H449" s="2"/>
      <c r="I449" s="12"/>
      <c r="J449" s="5"/>
      <c r="K449" s="5"/>
      <c r="L449" s="56"/>
      <c r="M449" s="34" t="e">
        <f>VLOOKUP(A449,LATotals!$C$3:$O$500,1)</f>
        <v>#N/A</v>
      </c>
      <c r="N449" s="33" t="e">
        <f>IF(M449=A449,VLOOKUP(A449,LATotals!$C$3:$O$500,8),0)</f>
        <v>#N/A</v>
      </c>
      <c r="O449" s="63" t="e">
        <f>IF(M449=A449,VLOOKUP(A449,LATotals!$C$3:$O$500,9),0)</f>
        <v>#N/A</v>
      </c>
      <c r="P449" s="63" t="e">
        <f>IF(M449=A449,VLOOKUP(A449,LATotals!$C$3:$O$500,10),0)</f>
        <v>#N/A</v>
      </c>
      <c r="Q449" s="33" t="e">
        <f t="shared" si="49"/>
        <v>#N/A</v>
      </c>
      <c r="R449" s="63" t="e">
        <f t="shared" si="50"/>
        <v>#N/A</v>
      </c>
      <c r="S449" s="31" t="e">
        <f t="shared" si="51"/>
        <v>#N/A</v>
      </c>
      <c r="T449" s="40" t="e">
        <f t="shared" si="52"/>
        <v>#N/A</v>
      </c>
      <c r="U449" t="e">
        <f t="shared" si="53"/>
        <v>#N/A</v>
      </c>
      <c r="V449" t="e">
        <f t="shared" si="54"/>
        <v>#N/A</v>
      </c>
      <c r="W449" s="63" t="e">
        <f>IF(M449=A449,VLOOKUP(A449,LATotals!$C$3:$O$500,12),0)</f>
        <v>#N/A</v>
      </c>
      <c r="X449" s="31" t="e">
        <f>IF(M449=A449,VLOOKUP(A449,LATotals!$C$3:$O$500,13),0)</f>
        <v>#N/A</v>
      </c>
      <c r="Y449" s="40" t="e">
        <f t="shared" si="55"/>
        <v>#N/A</v>
      </c>
    </row>
    <row r="450" spans="1:25" x14ac:dyDescent="0.2">
      <c r="A450" s="106"/>
      <c r="F450"/>
      <c r="G450" s="3"/>
      <c r="H450" s="2"/>
      <c r="I450" s="12"/>
      <c r="J450" s="5"/>
      <c r="K450" s="5"/>
      <c r="L450" s="56"/>
      <c r="M450" s="34" t="e">
        <f>VLOOKUP(A450,LATotals!$C$3:$O$500,1)</f>
        <v>#N/A</v>
      </c>
      <c r="N450" s="33" t="e">
        <f>IF(M450=A450,VLOOKUP(A450,LATotals!$C$3:$O$500,8),0)</f>
        <v>#N/A</v>
      </c>
      <c r="O450" s="63" t="e">
        <f>IF(M450=A450,VLOOKUP(A450,LATotals!$C$3:$O$500,9),0)</f>
        <v>#N/A</v>
      </c>
      <c r="P450" s="63" t="e">
        <f>IF(M450=A450,VLOOKUP(A450,LATotals!$C$3:$O$500,10),0)</f>
        <v>#N/A</v>
      </c>
      <c r="Q450" s="33" t="e">
        <f t="shared" si="49"/>
        <v>#N/A</v>
      </c>
      <c r="R450" s="63" t="e">
        <f t="shared" si="50"/>
        <v>#N/A</v>
      </c>
      <c r="S450" s="31" t="e">
        <f t="shared" si="51"/>
        <v>#N/A</v>
      </c>
      <c r="T450" s="40" t="e">
        <f t="shared" si="52"/>
        <v>#N/A</v>
      </c>
      <c r="U450" t="e">
        <f t="shared" si="53"/>
        <v>#N/A</v>
      </c>
      <c r="V450" t="e">
        <f t="shared" si="54"/>
        <v>#N/A</v>
      </c>
      <c r="W450" s="63" t="e">
        <f>IF(M450=A450,VLOOKUP(A450,LATotals!$C$3:$O$500,12),0)</f>
        <v>#N/A</v>
      </c>
      <c r="X450" s="31" t="e">
        <f>IF(M450=A450,VLOOKUP(A450,LATotals!$C$3:$O$500,13),0)</f>
        <v>#N/A</v>
      </c>
      <c r="Y450" s="40" t="e">
        <f t="shared" si="55"/>
        <v>#N/A</v>
      </c>
    </row>
    <row r="451" spans="1:25" x14ac:dyDescent="0.2">
      <c r="A451" s="106"/>
      <c r="F451"/>
      <c r="G451" s="3"/>
      <c r="H451" s="2"/>
      <c r="I451" s="12"/>
      <c r="J451" s="5"/>
      <c r="K451" s="5"/>
      <c r="L451" s="56"/>
      <c r="M451" s="34" t="e">
        <f>VLOOKUP(A451,LATotals!$C$3:$O$500,1)</f>
        <v>#N/A</v>
      </c>
      <c r="N451" s="33" t="e">
        <f>IF(M451=A451,VLOOKUP(A451,LATotals!$C$3:$O$500,8),0)</f>
        <v>#N/A</v>
      </c>
      <c r="O451" s="63" t="e">
        <f>IF(M451=A451,VLOOKUP(A451,LATotals!$C$3:$O$500,9),0)</f>
        <v>#N/A</v>
      </c>
      <c r="P451" s="63" t="e">
        <f>IF(M451=A451,VLOOKUP(A451,LATotals!$C$3:$O$500,10),0)</f>
        <v>#N/A</v>
      </c>
      <c r="Q451" s="33" t="e">
        <f t="shared" si="49"/>
        <v>#N/A</v>
      </c>
      <c r="R451" s="63" t="e">
        <f t="shared" si="50"/>
        <v>#N/A</v>
      </c>
      <c r="S451" s="31" t="e">
        <f t="shared" si="51"/>
        <v>#N/A</v>
      </c>
      <c r="T451" s="40" t="e">
        <f t="shared" si="52"/>
        <v>#N/A</v>
      </c>
      <c r="U451" t="e">
        <f t="shared" si="53"/>
        <v>#N/A</v>
      </c>
      <c r="V451" t="e">
        <f t="shared" si="54"/>
        <v>#N/A</v>
      </c>
      <c r="W451" s="63" t="e">
        <f>IF(M451=A451,VLOOKUP(A451,LATotals!$C$3:$O$500,12),0)</f>
        <v>#N/A</v>
      </c>
      <c r="X451" s="31" t="e">
        <f>IF(M451=A451,VLOOKUP(A451,LATotals!$C$3:$O$500,13),0)</f>
        <v>#N/A</v>
      </c>
      <c r="Y451" s="40" t="e">
        <f t="shared" si="55"/>
        <v>#N/A</v>
      </c>
    </row>
    <row r="452" spans="1:25" x14ac:dyDescent="0.2">
      <c r="A452" s="106"/>
      <c r="F452"/>
      <c r="G452" s="3"/>
      <c r="H452" s="2"/>
      <c r="I452" s="12"/>
      <c r="J452" s="5"/>
      <c r="K452" s="5"/>
      <c r="L452" s="56"/>
      <c r="M452" s="34" t="e">
        <f>VLOOKUP(A452,LATotals!$C$3:$O$500,1)</f>
        <v>#N/A</v>
      </c>
      <c r="N452" s="33" t="e">
        <f>IF(M452=A452,VLOOKUP(A452,LATotals!$C$3:$O$500,8),0)</f>
        <v>#N/A</v>
      </c>
      <c r="O452" s="63" t="e">
        <f>IF(M452=A452,VLOOKUP(A452,LATotals!$C$3:$O$500,9),0)</f>
        <v>#N/A</v>
      </c>
      <c r="P452" s="63" t="e">
        <f>IF(M452=A452,VLOOKUP(A452,LATotals!$C$3:$O$500,10),0)</f>
        <v>#N/A</v>
      </c>
      <c r="Q452" s="33" t="e">
        <f t="shared" si="49"/>
        <v>#N/A</v>
      </c>
      <c r="R452" s="63" t="e">
        <f t="shared" si="50"/>
        <v>#N/A</v>
      </c>
      <c r="S452" s="31" t="e">
        <f t="shared" si="51"/>
        <v>#N/A</v>
      </c>
      <c r="T452" s="40" t="e">
        <f t="shared" si="52"/>
        <v>#N/A</v>
      </c>
      <c r="U452" t="e">
        <f t="shared" si="53"/>
        <v>#N/A</v>
      </c>
      <c r="V452" t="e">
        <f t="shared" si="54"/>
        <v>#N/A</v>
      </c>
      <c r="W452" s="63" t="e">
        <f>IF(M452=A452,VLOOKUP(A452,LATotals!$C$3:$O$500,12),0)</f>
        <v>#N/A</v>
      </c>
      <c r="X452" s="31" t="e">
        <f>IF(M452=A452,VLOOKUP(A452,LATotals!$C$3:$O$500,13),0)</f>
        <v>#N/A</v>
      </c>
      <c r="Y452" s="40" t="e">
        <f t="shared" si="55"/>
        <v>#N/A</v>
      </c>
    </row>
    <row r="453" spans="1:25" x14ac:dyDescent="0.2">
      <c r="A453" s="106"/>
      <c r="F453"/>
      <c r="G453" s="3"/>
      <c r="H453" s="2"/>
      <c r="I453" s="12"/>
      <c r="J453" s="5"/>
      <c r="K453" s="5"/>
      <c r="L453" s="56"/>
      <c r="M453" s="34" t="e">
        <f>VLOOKUP(A453,LATotals!$C$3:$O$500,1)</f>
        <v>#N/A</v>
      </c>
      <c r="N453" s="33" t="e">
        <f>IF(M453=A453,VLOOKUP(A453,LATotals!$C$3:$O$500,8),0)</f>
        <v>#N/A</v>
      </c>
      <c r="O453" s="63" t="e">
        <f>IF(M453=A453,VLOOKUP(A453,LATotals!$C$3:$O$500,9),0)</f>
        <v>#N/A</v>
      </c>
      <c r="P453" s="63" t="e">
        <f>IF(M453=A453,VLOOKUP(A453,LATotals!$C$3:$O$500,10),0)</f>
        <v>#N/A</v>
      </c>
      <c r="Q453" s="33" t="e">
        <f t="shared" si="49"/>
        <v>#N/A</v>
      </c>
      <c r="R453" s="63" t="e">
        <f t="shared" si="50"/>
        <v>#N/A</v>
      </c>
      <c r="S453" s="31" t="e">
        <f t="shared" si="51"/>
        <v>#N/A</v>
      </c>
      <c r="T453" s="40" t="e">
        <f t="shared" si="52"/>
        <v>#N/A</v>
      </c>
      <c r="U453" t="e">
        <f t="shared" si="53"/>
        <v>#N/A</v>
      </c>
      <c r="V453" t="e">
        <f t="shared" si="54"/>
        <v>#N/A</v>
      </c>
      <c r="W453" s="63" t="e">
        <f>IF(M453=A453,VLOOKUP(A453,LATotals!$C$3:$O$500,12),0)</f>
        <v>#N/A</v>
      </c>
      <c r="X453" s="31" t="e">
        <f>IF(M453=A453,VLOOKUP(A453,LATotals!$C$3:$O$500,13),0)</f>
        <v>#N/A</v>
      </c>
      <c r="Y453" s="40" t="e">
        <f t="shared" si="55"/>
        <v>#N/A</v>
      </c>
    </row>
    <row r="454" spans="1:25" x14ac:dyDescent="0.2">
      <c r="A454" s="106"/>
      <c r="F454"/>
      <c r="G454" s="3"/>
      <c r="H454" s="2"/>
      <c r="I454" s="12"/>
      <c r="J454" s="5"/>
      <c r="K454" s="5"/>
      <c r="L454" s="56"/>
      <c r="M454" s="34" t="e">
        <f>VLOOKUP(A454,LATotals!$C$3:$O$500,1)</f>
        <v>#N/A</v>
      </c>
      <c r="N454" s="33" t="e">
        <f>IF(M454=A454,VLOOKUP(A454,LATotals!$C$3:$O$500,8),0)</f>
        <v>#N/A</v>
      </c>
      <c r="O454" s="63" t="e">
        <f>IF(M454=A454,VLOOKUP(A454,LATotals!$C$3:$O$500,9),0)</f>
        <v>#N/A</v>
      </c>
      <c r="P454" s="63" t="e">
        <f>IF(M454=A454,VLOOKUP(A454,LATotals!$C$3:$O$500,10),0)</f>
        <v>#N/A</v>
      </c>
      <c r="Q454" s="33" t="e">
        <f t="shared" si="49"/>
        <v>#N/A</v>
      </c>
      <c r="R454" s="63" t="e">
        <f t="shared" si="50"/>
        <v>#N/A</v>
      </c>
      <c r="S454" s="31" t="e">
        <f t="shared" si="51"/>
        <v>#N/A</v>
      </c>
      <c r="T454" s="40" t="e">
        <f t="shared" si="52"/>
        <v>#N/A</v>
      </c>
      <c r="U454" t="e">
        <f t="shared" si="53"/>
        <v>#N/A</v>
      </c>
      <c r="V454" t="e">
        <f t="shared" si="54"/>
        <v>#N/A</v>
      </c>
      <c r="W454" s="63" t="e">
        <f>IF(M454=A454,VLOOKUP(A454,LATotals!$C$3:$O$500,12),0)</f>
        <v>#N/A</v>
      </c>
      <c r="X454" s="31" t="e">
        <f>IF(M454=A454,VLOOKUP(A454,LATotals!$C$3:$O$500,13),0)</f>
        <v>#N/A</v>
      </c>
      <c r="Y454" s="40" t="e">
        <f t="shared" si="55"/>
        <v>#N/A</v>
      </c>
    </row>
    <row r="455" spans="1:25" x14ac:dyDescent="0.2">
      <c r="A455" s="106"/>
      <c r="F455"/>
      <c r="G455" s="3"/>
      <c r="H455" s="2"/>
      <c r="I455" s="12"/>
      <c r="J455" s="5"/>
      <c r="K455" s="5"/>
      <c r="L455" s="56"/>
      <c r="M455" s="34" t="e">
        <f>VLOOKUP(A455,LATotals!$C$3:$O$500,1)</f>
        <v>#N/A</v>
      </c>
      <c r="N455" s="33" t="e">
        <f>IF(M455=A455,VLOOKUP(A455,LATotals!$C$3:$O$500,8),0)</f>
        <v>#N/A</v>
      </c>
      <c r="O455" s="63" t="e">
        <f>IF(M455=A455,VLOOKUP(A455,LATotals!$C$3:$O$500,9),0)</f>
        <v>#N/A</v>
      </c>
      <c r="P455" s="63" t="e">
        <f>IF(M455=A455,VLOOKUP(A455,LATotals!$C$3:$O$500,10),0)</f>
        <v>#N/A</v>
      </c>
      <c r="Q455" s="33" t="e">
        <f t="shared" ref="Q455:Q518" si="56">H455+N455</f>
        <v>#N/A</v>
      </c>
      <c r="R455" s="63" t="e">
        <f t="shared" ref="R455:R518" si="57">J455+O455</f>
        <v>#N/A</v>
      </c>
      <c r="S455" s="31" t="e">
        <f t="shared" ref="S455:S518" si="58">+K455+P455</f>
        <v>#N/A</v>
      </c>
      <c r="T455" s="40" t="e">
        <f t="shared" ref="T455:T518" si="59">+S455/R455</f>
        <v>#N/A</v>
      </c>
      <c r="U455" t="e">
        <f t="shared" ref="U455:U518" si="60">IF(R455&gt;=$U$2,"Yes","No")</f>
        <v>#N/A</v>
      </c>
      <c r="V455" t="e">
        <f t="shared" ref="V455:V518" si="61">IF(T455&gt;=$V$2,"Yes","No")</f>
        <v>#N/A</v>
      </c>
      <c r="W455" s="63" t="e">
        <f>IF(M455=A455,VLOOKUP(A455,LATotals!$C$3:$O$500,12),0)</f>
        <v>#N/A</v>
      </c>
      <c r="X455" s="31" t="e">
        <f>IF(M455=A455,VLOOKUP(A455,LATotals!$C$3:$O$500,13),0)</f>
        <v>#N/A</v>
      </c>
      <c r="Y455" s="40" t="e">
        <f t="shared" ref="Y455:Y518" si="62">IF(W455=0,0,X455/W455)</f>
        <v>#N/A</v>
      </c>
    </row>
    <row r="456" spans="1:25" x14ac:dyDescent="0.2">
      <c r="A456" s="106"/>
      <c r="F456"/>
      <c r="G456" s="3"/>
      <c r="H456" s="2"/>
      <c r="I456" s="12"/>
      <c r="J456" s="5"/>
      <c r="K456" s="5"/>
      <c r="L456" s="56"/>
      <c r="M456" s="34" t="e">
        <f>VLOOKUP(A456,LATotals!$C$3:$O$500,1)</f>
        <v>#N/A</v>
      </c>
      <c r="N456" s="33" t="e">
        <f>IF(M456=A456,VLOOKUP(A456,LATotals!$C$3:$O$500,8),0)</f>
        <v>#N/A</v>
      </c>
      <c r="O456" s="63" t="e">
        <f>IF(M456=A456,VLOOKUP(A456,LATotals!$C$3:$O$500,9),0)</f>
        <v>#N/A</v>
      </c>
      <c r="P456" s="63" t="e">
        <f>IF(M456=A456,VLOOKUP(A456,LATotals!$C$3:$O$500,10),0)</f>
        <v>#N/A</v>
      </c>
      <c r="Q456" s="33" t="e">
        <f t="shared" si="56"/>
        <v>#N/A</v>
      </c>
      <c r="R456" s="63" t="e">
        <f t="shared" si="57"/>
        <v>#N/A</v>
      </c>
      <c r="S456" s="31" t="e">
        <f t="shared" si="58"/>
        <v>#N/A</v>
      </c>
      <c r="T456" s="40" t="e">
        <f t="shared" si="59"/>
        <v>#N/A</v>
      </c>
      <c r="U456" t="e">
        <f t="shared" si="60"/>
        <v>#N/A</v>
      </c>
      <c r="V456" t="e">
        <f t="shared" si="61"/>
        <v>#N/A</v>
      </c>
      <c r="W456" s="63" t="e">
        <f>IF(M456=A456,VLOOKUP(A456,LATotals!$C$3:$O$500,12),0)</f>
        <v>#N/A</v>
      </c>
      <c r="X456" s="31" t="e">
        <f>IF(M456=A456,VLOOKUP(A456,LATotals!$C$3:$O$500,13),0)</f>
        <v>#N/A</v>
      </c>
      <c r="Y456" s="40" t="e">
        <f t="shared" si="62"/>
        <v>#N/A</v>
      </c>
    </row>
    <row r="457" spans="1:25" x14ac:dyDescent="0.2">
      <c r="A457" s="106"/>
      <c r="F457"/>
      <c r="G457" s="3"/>
      <c r="H457" s="2"/>
      <c r="I457" s="12"/>
      <c r="J457" s="5"/>
      <c r="K457" s="5"/>
      <c r="L457" s="56"/>
      <c r="M457" s="34" t="e">
        <f>VLOOKUP(A457,LATotals!$C$3:$O$500,1)</f>
        <v>#N/A</v>
      </c>
      <c r="N457" s="33" t="e">
        <f>IF(M457=A457,VLOOKUP(A457,LATotals!$C$3:$O$500,8),0)</f>
        <v>#N/A</v>
      </c>
      <c r="O457" s="63" t="e">
        <f>IF(M457=A457,VLOOKUP(A457,LATotals!$C$3:$O$500,9),0)</f>
        <v>#N/A</v>
      </c>
      <c r="P457" s="63" t="e">
        <f>IF(M457=A457,VLOOKUP(A457,LATotals!$C$3:$O$500,10),0)</f>
        <v>#N/A</v>
      </c>
      <c r="Q457" s="33" t="e">
        <f t="shared" si="56"/>
        <v>#N/A</v>
      </c>
      <c r="R457" s="63" t="e">
        <f t="shared" si="57"/>
        <v>#N/A</v>
      </c>
      <c r="S457" s="31" t="e">
        <f t="shared" si="58"/>
        <v>#N/A</v>
      </c>
      <c r="T457" s="40" t="e">
        <f t="shared" si="59"/>
        <v>#N/A</v>
      </c>
      <c r="U457" t="e">
        <f t="shared" si="60"/>
        <v>#N/A</v>
      </c>
      <c r="V457" t="e">
        <f t="shared" si="61"/>
        <v>#N/A</v>
      </c>
      <c r="W457" s="63" t="e">
        <f>IF(M457=A457,VLOOKUP(A457,LATotals!$C$3:$O$500,12),0)</f>
        <v>#N/A</v>
      </c>
      <c r="X457" s="31" t="e">
        <f>IF(M457=A457,VLOOKUP(A457,LATotals!$C$3:$O$500,13),0)</f>
        <v>#N/A</v>
      </c>
      <c r="Y457" s="40" t="e">
        <f t="shared" si="62"/>
        <v>#N/A</v>
      </c>
    </row>
    <row r="458" spans="1:25" x14ac:dyDescent="0.2">
      <c r="A458" s="106"/>
      <c r="F458"/>
      <c r="G458" s="3"/>
      <c r="H458" s="2"/>
      <c r="I458" s="12"/>
      <c r="J458" s="5"/>
      <c r="K458" s="5"/>
      <c r="L458" s="56"/>
      <c r="M458" s="34" t="e">
        <f>VLOOKUP(A458,LATotals!$C$3:$O$500,1)</f>
        <v>#N/A</v>
      </c>
      <c r="N458" s="33" t="e">
        <f>IF(M458=A458,VLOOKUP(A458,LATotals!$C$3:$O$500,8),0)</f>
        <v>#N/A</v>
      </c>
      <c r="O458" s="63" t="e">
        <f>IF(M458=A458,VLOOKUP(A458,LATotals!$C$3:$O$500,9),0)</f>
        <v>#N/A</v>
      </c>
      <c r="P458" s="63" t="e">
        <f>IF(M458=A458,VLOOKUP(A458,LATotals!$C$3:$O$500,10),0)</f>
        <v>#N/A</v>
      </c>
      <c r="Q458" s="33" t="e">
        <f t="shared" si="56"/>
        <v>#N/A</v>
      </c>
      <c r="R458" s="63" t="e">
        <f t="shared" si="57"/>
        <v>#N/A</v>
      </c>
      <c r="S458" s="31" t="e">
        <f t="shared" si="58"/>
        <v>#N/A</v>
      </c>
      <c r="T458" s="40" t="e">
        <f t="shared" si="59"/>
        <v>#N/A</v>
      </c>
      <c r="U458" t="e">
        <f t="shared" si="60"/>
        <v>#N/A</v>
      </c>
      <c r="V458" t="e">
        <f t="shared" si="61"/>
        <v>#N/A</v>
      </c>
      <c r="W458" s="63" t="e">
        <f>IF(M458=A458,VLOOKUP(A458,LATotals!$C$3:$O$500,12),0)</f>
        <v>#N/A</v>
      </c>
      <c r="X458" s="31" t="e">
        <f>IF(M458=A458,VLOOKUP(A458,LATotals!$C$3:$O$500,13),0)</f>
        <v>#N/A</v>
      </c>
      <c r="Y458" s="40" t="e">
        <f t="shared" si="62"/>
        <v>#N/A</v>
      </c>
    </row>
    <row r="459" spans="1:25" x14ac:dyDescent="0.2">
      <c r="A459" s="106"/>
      <c r="F459"/>
      <c r="G459" s="3"/>
      <c r="H459" s="2"/>
      <c r="I459" s="12"/>
      <c r="J459" s="5"/>
      <c r="K459" s="5"/>
      <c r="L459" s="56"/>
      <c r="M459" s="34" t="e">
        <f>VLOOKUP(A459,LATotals!$C$3:$O$500,1)</f>
        <v>#N/A</v>
      </c>
      <c r="N459" s="33" t="e">
        <f>IF(M459=A459,VLOOKUP(A459,LATotals!$C$3:$O$500,8),0)</f>
        <v>#N/A</v>
      </c>
      <c r="O459" s="63" t="e">
        <f>IF(M459=A459,VLOOKUP(A459,LATotals!$C$3:$O$500,9),0)</f>
        <v>#N/A</v>
      </c>
      <c r="P459" s="63" t="e">
        <f>IF(M459=A459,VLOOKUP(A459,LATotals!$C$3:$O$500,10),0)</f>
        <v>#N/A</v>
      </c>
      <c r="Q459" s="33" t="e">
        <f t="shared" si="56"/>
        <v>#N/A</v>
      </c>
      <c r="R459" s="63" t="e">
        <f t="shared" si="57"/>
        <v>#N/A</v>
      </c>
      <c r="S459" s="31" t="e">
        <f t="shared" si="58"/>
        <v>#N/A</v>
      </c>
      <c r="T459" s="40" t="e">
        <f t="shared" si="59"/>
        <v>#N/A</v>
      </c>
      <c r="U459" t="e">
        <f t="shared" si="60"/>
        <v>#N/A</v>
      </c>
      <c r="V459" t="e">
        <f t="shared" si="61"/>
        <v>#N/A</v>
      </c>
      <c r="W459" s="63" t="e">
        <f>IF(M459=A459,VLOOKUP(A459,LATotals!$C$3:$O$500,12),0)</f>
        <v>#N/A</v>
      </c>
      <c r="X459" s="31" t="e">
        <f>IF(M459=A459,VLOOKUP(A459,LATotals!$C$3:$O$500,13),0)</f>
        <v>#N/A</v>
      </c>
      <c r="Y459" s="40" t="e">
        <f t="shared" si="62"/>
        <v>#N/A</v>
      </c>
    </row>
    <row r="460" spans="1:25" x14ac:dyDescent="0.2">
      <c r="A460" s="106"/>
      <c r="F460"/>
      <c r="G460" s="3"/>
      <c r="H460" s="2"/>
      <c r="I460" s="12"/>
      <c r="J460" s="5"/>
      <c r="K460" s="5"/>
      <c r="L460" s="56"/>
      <c r="M460" s="34" t="e">
        <f>VLOOKUP(A460,LATotals!$C$3:$O$500,1)</f>
        <v>#N/A</v>
      </c>
      <c r="N460" s="33" t="e">
        <f>IF(M460=A460,VLOOKUP(A460,LATotals!$C$3:$O$500,8),0)</f>
        <v>#N/A</v>
      </c>
      <c r="O460" s="63" t="e">
        <f>IF(M460=A460,VLOOKUP(A460,LATotals!$C$3:$O$500,9),0)</f>
        <v>#N/A</v>
      </c>
      <c r="P460" s="63" t="e">
        <f>IF(M460=A460,VLOOKUP(A460,LATotals!$C$3:$O$500,10),0)</f>
        <v>#N/A</v>
      </c>
      <c r="Q460" s="33" t="e">
        <f t="shared" si="56"/>
        <v>#N/A</v>
      </c>
      <c r="R460" s="63" t="e">
        <f t="shared" si="57"/>
        <v>#N/A</v>
      </c>
      <c r="S460" s="31" t="e">
        <f t="shared" si="58"/>
        <v>#N/A</v>
      </c>
      <c r="T460" s="40" t="e">
        <f t="shared" si="59"/>
        <v>#N/A</v>
      </c>
      <c r="U460" t="e">
        <f t="shared" si="60"/>
        <v>#N/A</v>
      </c>
      <c r="V460" t="e">
        <f t="shared" si="61"/>
        <v>#N/A</v>
      </c>
      <c r="W460" s="63" t="e">
        <f>IF(M460=A460,VLOOKUP(A460,LATotals!$C$3:$O$500,12),0)</f>
        <v>#N/A</v>
      </c>
      <c r="X460" s="31" t="e">
        <f>IF(M460=A460,VLOOKUP(A460,LATotals!$C$3:$O$500,13),0)</f>
        <v>#N/A</v>
      </c>
      <c r="Y460" s="40" t="e">
        <f t="shared" si="62"/>
        <v>#N/A</v>
      </c>
    </row>
    <row r="461" spans="1:25" x14ac:dyDescent="0.2">
      <c r="A461" s="106"/>
      <c r="F461"/>
      <c r="G461" s="3"/>
      <c r="H461" s="2"/>
      <c r="I461" s="12"/>
      <c r="J461" s="5"/>
      <c r="K461" s="5"/>
      <c r="L461" s="56"/>
      <c r="M461" s="34" t="e">
        <f>VLOOKUP(A461,LATotals!$C$3:$O$500,1)</f>
        <v>#N/A</v>
      </c>
      <c r="N461" s="33" t="e">
        <f>IF(M461=A461,VLOOKUP(A461,LATotals!$C$3:$O$500,8),0)</f>
        <v>#N/A</v>
      </c>
      <c r="O461" s="63" t="e">
        <f>IF(M461=A461,VLOOKUP(A461,LATotals!$C$3:$O$500,9),0)</f>
        <v>#N/A</v>
      </c>
      <c r="P461" s="63" t="e">
        <f>IF(M461=A461,VLOOKUP(A461,LATotals!$C$3:$O$500,10),0)</f>
        <v>#N/A</v>
      </c>
      <c r="Q461" s="33" t="e">
        <f t="shared" si="56"/>
        <v>#N/A</v>
      </c>
      <c r="R461" s="63" t="e">
        <f t="shared" si="57"/>
        <v>#N/A</v>
      </c>
      <c r="S461" s="31" t="e">
        <f t="shared" si="58"/>
        <v>#N/A</v>
      </c>
      <c r="T461" s="40" t="e">
        <f t="shared" si="59"/>
        <v>#N/A</v>
      </c>
      <c r="U461" t="e">
        <f t="shared" si="60"/>
        <v>#N/A</v>
      </c>
      <c r="V461" t="e">
        <f t="shared" si="61"/>
        <v>#N/A</v>
      </c>
      <c r="W461" s="63" t="e">
        <f>IF(M461=A461,VLOOKUP(A461,LATotals!$C$3:$O$500,12),0)</f>
        <v>#N/A</v>
      </c>
      <c r="X461" s="31" t="e">
        <f>IF(M461=A461,VLOOKUP(A461,LATotals!$C$3:$O$500,13),0)</f>
        <v>#N/A</v>
      </c>
      <c r="Y461" s="40" t="e">
        <f t="shared" si="62"/>
        <v>#N/A</v>
      </c>
    </row>
    <row r="462" spans="1:25" x14ac:dyDescent="0.2">
      <c r="A462" s="106"/>
      <c r="F462"/>
      <c r="G462" s="3"/>
      <c r="H462" s="2"/>
      <c r="I462" s="12"/>
      <c r="J462" s="5"/>
      <c r="K462" s="5"/>
      <c r="L462" s="56"/>
      <c r="M462" s="34" t="e">
        <f>VLOOKUP(A462,LATotals!$C$3:$O$500,1)</f>
        <v>#N/A</v>
      </c>
      <c r="N462" s="33" t="e">
        <f>IF(M462=A462,VLOOKUP(A462,LATotals!$C$3:$O$500,8),0)</f>
        <v>#N/A</v>
      </c>
      <c r="O462" s="63" t="e">
        <f>IF(M462=A462,VLOOKUP(A462,LATotals!$C$3:$O$500,9),0)</f>
        <v>#N/A</v>
      </c>
      <c r="P462" s="63" t="e">
        <f>IF(M462=A462,VLOOKUP(A462,LATotals!$C$3:$O$500,10),0)</f>
        <v>#N/A</v>
      </c>
      <c r="Q462" s="33" t="e">
        <f t="shared" si="56"/>
        <v>#N/A</v>
      </c>
      <c r="R462" s="63" t="e">
        <f t="shared" si="57"/>
        <v>#N/A</v>
      </c>
      <c r="S462" s="31" t="e">
        <f t="shared" si="58"/>
        <v>#N/A</v>
      </c>
      <c r="T462" s="40" t="e">
        <f t="shared" si="59"/>
        <v>#N/A</v>
      </c>
      <c r="U462" t="e">
        <f t="shared" si="60"/>
        <v>#N/A</v>
      </c>
      <c r="V462" t="e">
        <f t="shared" si="61"/>
        <v>#N/A</v>
      </c>
      <c r="W462" s="63" t="e">
        <f>IF(M462=A462,VLOOKUP(A462,LATotals!$C$3:$O$500,12),0)</f>
        <v>#N/A</v>
      </c>
      <c r="X462" s="31" t="e">
        <f>IF(M462=A462,VLOOKUP(A462,LATotals!$C$3:$O$500,13),0)</f>
        <v>#N/A</v>
      </c>
      <c r="Y462" s="40" t="e">
        <f t="shared" si="62"/>
        <v>#N/A</v>
      </c>
    </row>
    <row r="463" spans="1:25" x14ac:dyDescent="0.2">
      <c r="A463" s="106"/>
      <c r="F463"/>
      <c r="G463" s="3"/>
      <c r="H463" s="2"/>
      <c r="I463" s="12"/>
      <c r="J463" s="5"/>
      <c r="K463" s="5"/>
      <c r="L463" s="56"/>
      <c r="M463" s="34" t="e">
        <f>VLOOKUP(A463,LATotals!$C$3:$O$500,1)</f>
        <v>#N/A</v>
      </c>
      <c r="N463" s="33" t="e">
        <f>IF(M463=A463,VLOOKUP(A463,LATotals!$C$3:$O$500,8),0)</f>
        <v>#N/A</v>
      </c>
      <c r="O463" s="63" t="e">
        <f>IF(M463=A463,VLOOKUP(A463,LATotals!$C$3:$O$500,9),0)</f>
        <v>#N/A</v>
      </c>
      <c r="P463" s="63" t="e">
        <f>IF(M463=A463,VLOOKUP(A463,LATotals!$C$3:$O$500,10),0)</f>
        <v>#N/A</v>
      </c>
      <c r="Q463" s="33" t="e">
        <f t="shared" si="56"/>
        <v>#N/A</v>
      </c>
      <c r="R463" s="63" t="e">
        <f t="shared" si="57"/>
        <v>#N/A</v>
      </c>
      <c r="S463" s="31" t="e">
        <f t="shared" si="58"/>
        <v>#N/A</v>
      </c>
      <c r="T463" s="40" t="e">
        <f t="shared" si="59"/>
        <v>#N/A</v>
      </c>
      <c r="U463" t="e">
        <f t="shared" si="60"/>
        <v>#N/A</v>
      </c>
      <c r="V463" t="e">
        <f t="shared" si="61"/>
        <v>#N/A</v>
      </c>
      <c r="W463" s="63" t="e">
        <f>IF(M463=A463,VLOOKUP(A463,LATotals!$C$3:$O$500,12),0)</f>
        <v>#N/A</v>
      </c>
      <c r="X463" s="31" t="e">
        <f>IF(M463=A463,VLOOKUP(A463,LATotals!$C$3:$O$500,13),0)</f>
        <v>#N/A</v>
      </c>
      <c r="Y463" s="40" t="e">
        <f t="shared" si="62"/>
        <v>#N/A</v>
      </c>
    </row>
    <row r="464" spans="1:25" x14ac:dyDescent="0.2">
      <c r="A464" s="106"/>
      <c r="F464"/>
      <c r="G464" s="3"/>
      <c r="H464" s="2"/>
      <c r="I464" s="12"/>
      <c r="J464" s="5"/>
      <c r="K464" s="5"/>
      <c r="L464" s="56"/>
      <c r="M464" s="34" t="e">
        <f>VLOOKUP(A464,LATotals!$C$3:$O$500,1)</f>
        <v>#N/A</v>
      </c>
      <c r="N464" s="33" t="e">
        <f>IF(M464=A464,VLOOKUP(A464,LATotals!$C$3:$O$500,8),0)</f>
        <v>#N/A</v>
      </c>
      <c r="O464" s="63" t="e">
        <f>IF(M464=A464,VLOOKUP(A464,LATotals!$C$3:$O$500,9),0)</f>
        <v>#N/A</v>
      </c>
      <c r="P464" s="63" t="e">
        <f>IF(M464=A464,VLOOKUP(A464,LATotals!$C$3:$O$500,10),0)</f>
        <v>#N/A</v>
      </c>
      <c r="Q464" s="33" t="e">
        <f t="shared" si="56"/>
        <v>#N/A</v>
      </c>
      <c r="R464" s="63" t="e">
        <f t="shared" si="57"/>
        <v>#N/A</v>
      </c>
      <c r="S464" s="31" t="e">
        <f t="shared" si="58"/>
        <v>#N/A</v>
      </c>
      <c r="T464" s="40" t="e">
        <f t="shared" si="59"/>
        <v>#N/A</v>
      </c>
      <c r="U464" t="e">
        <f t="shared" si="60"/>
        <v>#N/A</v>
      </c>
      <c r="V464" t="e">
        <f t="shared" si="61"/>
        <v>#N/A</v>
      </c>
      <c r="W464" s="63" t="e">
        <f>IF(M464=A464,VLOOKUP(A464,LATotals!$C$3:$O$500,12),0)</f>
        <v>#N/A</v>
      </c>
      <c r="X464" s="31" t="e">
        <f>IF(M464=A464,VLOOKUP(A464,LATotals!$C$3:$O$500,13),0)</f>
        <v>#N/A</v>
      </c>
      <c r="Y464" s="40" t="e">
        <f t="shared" si="62"/>
        <v>#N/A</v>
      </c>
    </row>
    <row r="465" spans="1:25" x14ac:dyDescent="0.2">
      <c r="A465" s="106"/>
      <c r="F465"/>
      <c r="G465" s="3"/>
      <c r="H465" s="2"/>
      <c r="I465" s="12"/>
      <c r="J465" s="5"/>
      <c r="K465" s="5"/>
      <c r="L465" s="56"/>
      <c r="M465" s="34" t="e">
        <f>VLOOKUP(A465,LATotals!$C$3:$O$500,1)</f>
        <v>#N/A</v>
      </c>
      <c r="N465" s="33" t="e">
        <f>IF(M465=A465,VLOOKUP(A465,LATotals!$C$3:$O$500,8),0)</f>
        <v>#N/A</v>
      </c>
      <c r="O465" s="63" t="e">
        <f>IF(M465=A465,VLOOKUP(A465,LATotals!$C$3:$O$500,9),0)</f>
        <v>#N/A</v>
      </c>
      <c r="P465" s="63" t="e">
        <f>IF(M465=A465,VLOOKUP(A465,LATotals!$C$3:$O$500,10),0)</f>
        <v>#N/A</v>
      </c>
      <c r="Q465" s="33" t="e">
        <f t="shared" si="56"/>
        <v>#N/A</v>
      </c>
      <c r="R465" s="63" t="e">
        <f t="shared" si="57"/>
        <v>#N/A</v>
      </c>
      <c r="S465" s="31" t="e">
        <f t="shared" si="58"/>
        <v>#N/A</v>
      </c>
      <c r="T465" s="40" t="e">
        <f t="shared" si="59"/>
        <v>#N/A</v>
      </c>
      <c r="U465" t="e">
        <f t="shared" si="60"/>
        <v>#N/A</v>
      </c>
      <c r="V465" t="e">
        <f t="shared" si="61"/>
        <v>#N/A</v>
      </c>
      <c r="W465" s="63" t="e">
        <f>IF(M465=A465,VLOOKUP(A465,LATotals!$C$3:$O$500,12),0)</f>
        <v>#N/A</v>
      </c>
      <c r="X465" s="31" t="e">
        <f>IF(M465=A465,VLOOKUP(A465,LATotals!$C$3:$O$500,13),0)</f>
        <v>#N/A</v>
      </c>
      <c r="Y465" s="40" t="e">
        <f t="shared" si="62"/>
        <v>#N/A</v>
      </c>
    </row>
    <row r="466" spans="1:25" x14ac:dyDescent="0.2">
      <c r="A466" s="106"/>
      <c r="F466"/>
      <c r="G466" s="3"/>
      <c r="H466" s="2"/>
      <c r="I466" s="12"/>
      <c r="J466" s="5"/>
      <c r="K466" s="5"/>
      <c r="L466" s="56"/>
      <c r="M466" s="34" t="e">
        <f>VLOOKUP(A466,LATotals!$C$3:$O$500,1)</f>
        <v>#N/A</v>
      </c>
      <c r="N466" s="33" t="e">
        <f>IF(M466=A466,VLOOKUP(A466,LATotals!$C$3:$O$500,8),0)</f>
        <v>#N/A</v>
      </c>
      <c r="O466" s="63" t="e">
        <f>IF(M466=A466,VLOOKUP(A466,LATotals!$C$3:$O$500,9),0)</f>
        <v>#N/A</v>
      </c>
      <c r="P466" s="63" t="e">
        <f>IF(M466=A466,VLOOKUP(A466,LATotals!$C$3:$O$500,10),0)</f>
        <v>#N/A</v>
      </c>
      <c r="Q466" s="33" t="e">
        <f t="shared" si="56"/>
        <v>#N/A</v>
      </c>
      <c r="R466" s="63" t="e">
        <f t="shared" si="57"/>
        <v>#N/A</v>
      </c>
      <c r="S466" s="31" t="e">
        <f t="shared" si="58"/>
        <v>#N/A</v>
      </c>
      <c r="T466" s="40" t="e">
        <f t="shared" si="59"/>
        <v>#N/A</v>
      </c>
      <c r="U466" t="e">
        <f t="shared" si="60"/>
        <v>#N/A</v>
      </c>
      <c r="V466" t="e">
        <f t="shared" si="61"/>
        <v>#N/A</v>
      </c>
      <c r="W466" s="63" t="e">
        <f>IF(M466=A466,VLOOKUP(A466,LATotals!$C$3:$O$500,12),0)</f>
        <v>#N/A</v>
      </c>
      <c r="X466" s="31" t="e">
        <f>IF(M466=A466,VLOOKUP(A466,LATotals!$C$3:$O$500,13),0)</f>
        <v>#N/A</v>
      </c>
      <c r="Y466" s="40" t="e">
        <f t="shared" si="62"/>
        <v>#N/A</v>
      </c>
    </row>
    <row r="467" spans="1:25" x14ac:dyDescent="0.2">
      <c r="A467" s="106"/>
      <c r="F467"/>
      <c r="G467" s="3"/>
      <c r="H467" s="2"/>
      <c r="I467" s="12"/>
      <c r="J467" s="5"/>
      <c r="K467" s="5"/>
      <c r="L467" s="56"/>
      <c r="M467" s="34" t="e">
        <f>VLOOKUP(A467,LATotals!$C$3:$O$500,1)</f>
        <v>#N/A</v>
      </c>
      <c r="N467" s="33" t="e">
        <f>IF(M467=A467,VLOOKUP(A467,LATotals!$C$3:$O$500,8),0)</f>
        <v>#N/A</v>
      </c>
      <c r="O467" s="63" t="e">
        <f>IF(M467=A467,VLOOKUP(A467,LATotals!$C$3:$O$500,9),0)</f>
        <v>#N/A</v>
      </c>
      <c r="P467" s="63" t="e">
        <f>IF(M467=A467,VLOOKUP(A467,LATotals!$C$3:$O$500,10),0)</f>
        <v>#N/A</v>
      </c>
      <c r="Q467" s="33" t="e">
        <f t="shared" si="56"/>
        <v>#N/A</v>
      </c>
      <c r="R467" s="63" t="e">
        <f t="shared" si="57"/>
        <v>#N/A</v>
      </c>
      <c r="S467" s="31" t="e">
        <f t="shared" si="58"/>
        <v>#N/A</v>
      </c>
      <c r="T467" s="40" t="e">
        <f t="shared" si="59"/>
        <v>#N/A</v>
      </c>
      <c r="U467" t="e">
        <f t="shared" si="60"/>
        <v>#N/A</v>
      </c>
      <c r="V467" t="e">
        <f t="shared" si="61"/>
        <v>#N/A</v>
      </c>
      <c r="W467" s="63" t="e">
        <f>IF(M467=A467,VLOOKUP(A467,LATotals!$C$3:$O$500,12),0)</f>
        <v>#N/A</v>
      </c>
      <c r="X467" s="31" t="e">
        <f>IF(M467=A467,VLOOKUP(A467,LATotals!$C$3:$O$500,13),0)</f>
        <v>#N/A</v>
      </c>
      <c r="Y467" s="40" t="e">
        <f t="shared" si="62"/>
        <v>#N/A</v>
      </c>
    </row>
    <row r="468" spans="1:25" x14ac:dyDescent="0.2">
      <c r="A468" s="106"/>
      <c r="F468"/>
      <c r="G468" s="3"/>
      <c r="H468" s="2"/>
      <c r="I468" s="12"/>
      <c r="J468" s="5"/>
      <c r="K468" s="5"/>
      <c r="L468" s="56"/>
      <c r="M468" s="34" t="e">
        <f>VLOOKUP(A468,LATotals!$C$3:$O$500,1)</f>
        <v>#N/A</v>
      </c>
      <c r="N468" s="33" t="e">
        <f>IF(M468=A468,VLOOKUP(A468,LATotals!$C$3:$O$500,8),0)</f>
        <v>#N/A</v>
      </c>
      <c r="O468" s="63" t="e">
        <f>IF(M468=A468,VLOOKUP(A468,LATotals!$C$3:$O$500,9),0)</f>
        <v>#N/A</v>
      </c>
      <c r="P468" s="63" t="e">
        <f>IF(M468=A468,VLOOKUP(A468,LATotals!$C$3:$O$500,10),0)</f>
        <v>#N/A</v>
      </c>
      <c r="Q468" s="33" t="e">
        <f t="shared" si="56"/>
        <v>#N/A</v>
      </c>
      <c r="R468" s="63" t="e">
        <f t="shared" si="57"/>
        <v>#N/A</v>
      </c>
      <c r="S468" s="31" t="e">
        <f t="shared" si="58"/>
        <v>#N/A</v>
      </c>
      <c r="T468" s="40" t="e">
        <f t="shared" si="59"/>
        <v>#N/A</v>
      </c>
      <c r="U468" t="e">
        <f t="shared" si="60"/>
        <v>#N/A</v>
      </c>
      <c r="V468" t="e">
        <f t="shared" si="61"/>
        <v>#N/A</v>
      </c>
      <c r="W468" s="63" t="e">
        <f>IF(M468=A468,VLOOKUP(A468,LATotals!$C$3:$O$500,12),0)</f>
        <v>#N/A</v>
      </c>
      <c r="X468" s="31" t="e">
        <f>IF(M468=A468,VLOOKUP(A468,LATotals!$C$3:$O$500,13),0)</f>
        <v>#N/A</v>
      </c>
      <c r="Y468" s="40" t="e">
        <f t="shared" si="62"/>
        <v>#N/A</v>
      </c>
    </row>
    <row r="469" spans="1:25" x14ac:dyDescent="0.2">
      <c r="A469" s="106"/>
      <c r="F469"/>
      <c r="G469" s="3"/>
      <c r="H469" s="2"/>
      <c r="I469" s="12"/>
      <c r="J469" s="5"/>
      <c r="K469" s="5"/>
      <c r="L469" s="56"/>
      <c r="M469" s="34" t="e">
        <f>VLOOKUP(A469,LATotals!$C$3:$O$500,1)</f>
        <v>#N/A</v>
      </c>
      <c r="N469" s="33" t="e">
        <f>IF(M469=A469,VLOOKUP(A469,LATotals!$C$3:$O$500,8),0)</f>
        <v>#N/A</v>
      </c>
      <c r="O469" s="63" t="e">
        <f>IF(M469=A469,VLOOKUP(A469,LATotals!$C$3:$O$500,9),0)</f>
        <v>#N/A</v>
      </c>
      <c r="P469" s="63" t="e">
        <f>IF(M469=A469,VLOOKUP(A469,LATotals!$C$3:$O$500,10),0)</f>
        <v>#N/A</v>
      </c>
      <c r="Q469" s="33" t="e">
        <f t="shared" si="56"/>
        <v>#N/A</v>
      </c>
      <c r="R469" s="63" t="e">
        <f t="shared" si="57"/>
        <v>#N/A</v>
      </c>
      <c r="S469" s="31" t="e">
        <f t="shared" si="58"/>
        <v>#N/A</v>
      </c>
      <c r="T469" s="40" t="e">
        <f t="shared" si="59"/>
        <v>#N/A</v>
      </c>
      <c r="U469" t="e">
        <f t="shared" si="60"/>
        <v>#N/A</v>
      </c>
      <c r="V469" t="e">
        <f t="shared" si="61"/>
        <v>#N/A</v>
      </c>
      <c r="W469" s="63" t="e">
        <f>IF(M469=A469,VLOOKUP(A469,LATotals!$C$3:$O$500,12),0)</f>
        <v>#N/A</v>
      </c>
      <c r="X469" s="31" t="e">
        <f>IF(M469=A469,VLOOKUP(A469,LATotals!$C$3:$O$500,13),0)</f>
        <v>#N/A</v>
      </c>
      <c r="Y469" s="40" t="e">
        <f t="shared" si="62"/>
        <v>#N/A</v>
      </c>
    </row>
    <row r="470" spans="1:25" x14ac:dyDescent="0.2">
      <c r="A470" s="106"/>
      <c r="F470"/>
      <c r="G470" s="3"/>
      <c r="H470" s="2"/>
      <c r="I470" s="12"/>
      <c r="J470" s="5"/>
      <c r="K470" s="5"/>
      <c r="L470" s="56"/>
      <c r="M470" s="34" t="e">
        <f>VLOOKUP(A470,LATotals!$C$3:$O$500,1)</f>
        <v>#N/A</v>
      </c>
      <c r="N470" s="33" t="e">
        <f>IF(M470=A470,VLOOKUP(A470,LATotals!$C$3:$O$500,8),0)</f>
        <v>#N/A</v>
      </c>
      <c r="O470" s="63" t="e">
        <f>IF(M470=A470,VLOOKUP(A470,LATotals!$C$3:$O$500,9),0)</f>
        <v>#N/A</v>
      </c>
      <c r="P470" s="63" t="e">
        <f>IF(M470=A470,VLOOKUP(A470,LATotals!$C$3:$O$500,10),0)</f>
        <v>#N/A</v>
      </c>
      <c r="Q470" s="33" t="e">
        <f t="shared" si="56"/>
        <v>#N/A</v>
      </c>
      <c r="R470" s="63" t="e">
        <f t="shared" si="57"/>
        <v>#N/A</v>
      </c>
      <c r="S470" s="31" t="e">
        <f t="shared" si="58"/>
        <v>#N/A</v>
      </c>
      <c r="T470" s="40" t="e">
        <f t="shared" si="59"/>
        <v>#N/A</v>
      </c>
      <c r="U470" t="e">
        <f t="shared" si="60"/>
        <v>#N/A</v>
      </c>
      <c r="V470" t="e">
        <f t="shared" si="61"/>
        <v>#N/A</v>
      </c>
      <c r="W470" s="63" t="e">
        <f>IF(M470=A470,VLOOKUP(A470,LATotals!$C$3:$O$500,12),0)</f>
        <v>#N/A</v>
      </c>
      <c r="X470" s="31" t="e">
        <f>IF(M470=A470,VLOOKUP(A470,LATotals!$C$3:$O$500,13),0)</f>
        <v>#N/A</v>
      </c>
      <c r="Y470" s="40" t="e">
        <f t="shared" si="62"/>
        <v>#N/A</v>
      </c>
    </row>
    <row r="471" spans="1:25" x14ac:dyDescent="0.2">
      <c r="A471" s="106"/>
      <c r="F471"/>
      <c r="G471" s="3"/>
      <c r="H471" s="2"/>
      <c r="I471" s="12"/>
      <c r="J471" s="5"/>
      <c r="K471" s="5"/>
      <c r="L471" s="56"/>
      <c r="M471" s="34" t="e">
        <f>VLOOKUP(A471,LATotals!$C$3:$O$500,1)</f>
        <v>#N/A</v>
      </c>
      <c r="N471" s="33" t="e">
        <f>IF(M471=A471,VLOOKUP(A471,LATotals!$C$3:$O$500,8),0)</f>
        <v>#N/A</v>
      </c>
      <c r="O471" s="63" t="e">
        <f>IF(M471=A471,VLOOKUP(A471,LATotals!$C$3:$O$500,9),0)</f>
        <v>#N/A</v>
      </c>
      <c r="P471" s="63" t="e">
        <f>IF(M471=A471,VLOOKUP(A471,LATotals!$C$3:$O$500,10),0)</f>
        <v>#N/A</v>
      </c>
      <c r="Q471" s="33" t="e">
        <f t="shared" si="56"/>
        <v>#N/A</v>
      </c>
      <c r="R471" s="63" t="e">
        <f t="shared" si="57"/>
        <v>#N/A</v>
      </c>
      <c r="S471" s="31" t="e">
        <f t="shared" si="58"/>
        <v>#N/A</v>
      </c>
      <c r="T471" s="40" t="e">
        <f t="shared" si="59"/>
        <v>#N/A</v>
      </c>
      <c r="U471" t="e">
        <f t="shared" si="60"/>
        <v>#N/A</v>
      </c>
      <c r="V471" t="e">
        <f t="shared" si="61"/>
        <v>#N/A</v>
      </c>
      <c r="W471" s="63" t="e">
        <f>IF(M471=A471,VLOOKUP(A471,LATotals!$C$3:$O$500,12),0)</f>
        <v>#N/A</v>
      </c>
      <c r="X471" s="31" t="e">
        <f>IF(M471=A471,VLOOKUP(A471,LATotals!$C$3:$O$500,13),0)</f>
        <v>#N/A</v>
      </c>
      <c r="Y471" s="40" t="e">
        <f t="shared" si="62"/>
        <v>#N/A</v>
      </c>
    </row>
    <row r="472" spans="1:25" x14ac:dyDescent="0.2">
      <c r="A472" s="106"/>
      <c r="F472"/>
      <c r="G472" s="3"/>
      <c r="H472" s="2"/>
      <c r="I472" s="12"/>
      <c r="J472" s="5"/>
      <c r="K472" s="5"/>
      <c r="L472" s="56"/>
      <c r="M472" s="34" t="e">
        <f>VLOOKUP(A472,LATotals!$C$3:$O$500,1)</f>
        <v>#N/A</v>
      </c>
      <c r="N472" s="33" t="e">
        <f>IF(M472=A472,VLOOKUP(A472,LATotals!$C$3:$O$500,8),0)</f>
        <v>#N/A</v>
      </c>
      <c r="O472" s="63" t="e">
        <f>IF(M472=A472,VLOOKUP(A472,LATotals!$C$3:$O$500,9),0)</f>
        <v>#N/A</v>
      </c>
      <c r="P472" s="63" t="e">
        <f>IF(M472=A472,VLOOKUP(A472,LATotals!$C$3:$O$500,10),0)</f>
        <v>#N/A</v>
      </c>
      <c r="Q472" s="33" t="e">
        <f t="shared" si="56"/>
        <v>#N/A</v>
      </c>
      <c r="R472" s="63" t="e">
        <f t="shared" si="57"/>
        <v>#N/A</v>
      </c>
      <c r="S472" s="31" t="e">
        <f t="shared" si="58"/>
        <v>#N/A</v>
      </c>
      <c r="T472" s="40" t="e">
        <f t="shared" si="59"/>
        <v>#N/A</v>
      </c>
      <c r="U472" t="e">
        <f t="shared" si="60"/>
        <v>#N/A</v>
      </c>
      <c r="V472" t="e">
        <f t="shared" si="61"/>
        <v>#N/A</v>
      </c>
      <c r="W472" s="63" t="e">
        <f>IF(M472=A472,VLOOKUP(A472,LATotals!$C$3:$O$500,12),0)</f>
        <v>#N/A</v>
      </c>
      <c r="X472" s="31" t="e">
        <f>IF(M472=A472,VLOOKUP(A472,LATotals!$C$3:$O$500,13),0)</f>
        <v>#N/A</v>
      </c>
      <c r="Y472" s="40" t="e">
        <f t="shared" si="62"/>
        <v>#N/A</v>
      </c>
    </row>
    <row r="473" spans="1:25" x14ac:dyDescent="0.2">
      <c r="A473" s="106"/>
      <c r="F473"/>
      <c r="G473" s="3"/>
      <c r="H473" s="2"/>
      <c r="I473" s="12"/>
      <c r="J473" s="5"/>
      <c r="K473" s="5"/>
      <c r="L473" s="56"/>
      <c r="M473" s="34" t="e">
        <f>VLOOKUP(A473,LATotals!$C$3:$O$500,1)</f>
        <v>#N/A</v>
      </c>
      <c r="N473" s="33" t="e">
        <f>IF(M473=A473,VLOOKUP(A473,LATotals!$C$3:$O$500,8),0)</f>
        <v>#N/A</v>
      </c>
      <c r="O473" s="63" t="e">
        <f>IF(M473=A473,VLOOKUP(A473,LATotals!$C$3:$O$500,9),0)</f>
        <v>#N/A</v>
      </c>
      <c r="P473" s="63" t="e">
        <f>IF(M473=A473,VLOOKUP(A473,LATotals!$C$3:$O$500,10),0)</f>
        <v>#N/A</v>
      </c>
      <c r="Q473" s="33" t="e">
        <f t="shared" si="56"/>
        <v>#N/A</v>
      </c>
      <c r="R473" s="63" t="e">
        <f t="shared" si="57"/>
        <v>#N/A</v>
      </c>
      <c r="S473" s="31" t="e">
        <f t="shared" si="58"/>
        <v>#N/A</v>
      </c>
      <c r="T473" s="40" t="e">
        <f t="shared" si="59"/>
        <v>#N/A</v>
      </c>
      <c r="U473" t="e">
        <f t="shared" si="60"/>
        <v>#N/A</v>
      </c>
      <c r="V473" t="e">
        <f t="shared" si="61"/>
        <v>#N/A</v>
      </c>
      <c r="W473" s="63" t="e">
        <f>IF(M473=A473,VLOOKUP(A473,LATotals!$C$3:$O$500,12),0)</f>
        <v>#N/A</v>
      </c>
      <c r="X473" s="31" t="e">
        <f>IF(M473=A473,VLOOKUP(A473,LATotals!$C$3:$O$500,13),0)</f>
        <v>#N/A</v>
      </c>
      <c r="Y473" s="40" t="e">
        <f t="shared" si="62"/>
        <v>#N/A</v>
      </c>
    </row>
    <row r="474" spans="1:25" x14ac:dyDescent="0.2">
      <c r="A474" s="106"/>
      <c r="F474"/>
      <c r="G474" s="3"/>
      <c r="H474" s="2"/>
      <c r="I474" s="12"/>
      <c r="J474" s="5"/>
      <c r="K474" s="5"/>
      <c r="L474" s="56"/>
      <c r="M474" s="34" t="e">
        <f>VLOOKUP(A474,LATotals!$C$3:$O$500,1)</f>
        <v>#N/A</v>
      </c>
      <c r="N474" s="33" t="e">
        <f>IF(M474=A474,VLOOKUP(A474,LATotals!$C$3:$O$500,8),0)</f>
        <v>#N/A</v>
      </c>
      <c r="O474" s="63" t="e">
        <f>IF(M474=A474,VLOOKUP(A474,LATotals!$C$3:$O$500,9),0)</f>
        <v>#N/A</v>
      </c>
      <c r="P474" s="63" t="e">
        <f>IF(M474=A474,VLOOKUP(A474,LATotals!$C$3:$O$500,10),0)</f>
        <v>#N/A</v>
      </c>
      <c r="Q474" s="33" t="e">
        <f t="shared" si="56"/>
        <v>#N/A</v>
      </c>
      <c r="R474" s="63" t="e">
        <f t="shared" si="57"/>
        <v>#N/A</v>
      </c>
      <c r="S474" s="31" t="e">
        <f t="shared" si="58"/>
        <v>#N/A</v>
      </c>
      <c r="T474" s="40" t="e">
        <f t="shared" si="59"/>
        <v>#N/A</v>
      </c>
      <c r="U474" t="e">
        <f t="shared" si="60"/>
        <v>#N/A</v>
      </c>
      <c r="V474" t="e">
        <f t="shared" si="61"/>
        <v>#N/A</v>
      </c>
      <c r="W474" s="63" t="e">
        <f>IF(M474=A474,VLOOKUP(A474,LATotals!$C$3:$O$500,12),0)</f>
        <v>#N/A</v>
      </c>
      <c r="X474" s="31" t="e">
        <f>IF(M474=A474,VLOOKUP(A474,LATotals!$C$3:$O$500,13),0)</f>
        <v>#N/A</v>
      </c>
      <c r="Y474" s="40" t="e">
        <f t="shared" si="62"/>
        <v>#N/A</v>
      </c>
    </row>
    <row r="475" spans="1:25" x14ac:dyDescent="0.2">
      <c r="A475" s="106"/>
      <c r="F475"/>
      <c r="G475" s="3"/>
      <c r="H475" s="2"/>
      <c r="I475" s="12"/>
      <c r="J475" s="5"/>
      <c r="K475" s="5"/>
      <c r="L475" s="56"/>
      <c r="M475" s="34" t="e">
        <f>VLOOKUP(A475,LATotals!$C$3:$O$500,1)</f>
        <v>#N/A</v>
      </c>
      <c r="N475" s="33" t="e">
        <f>IF(M475=A475,VLOOKUP(A475,LATotals!$C$3:$O$500,8),0)</f>
        <v>#N/A</v>
      </c>
      <c r="O475" s="63" t="e">
        <f>IF(M475=A475,VLOOKUP(A475,LATotals!$C$3:$O$500,9),0)</f>
        <v>#N/A</v>
      </c>
      <c r="P475" s="63" t="e">
        <f>IF(M475=A475,VLOOKUP(A475,LATotals!$C$3:$O$500,10),0)</f>
        <v>#N/A</v>
      </c>
      <c r="Q475" s="33" t="e">
        <f t="shared" si="56"/>
        <v>#N/A</v>
      </c>
      <c r="R475" s="63" t="e">
        <f t="shared" si="57"/>
        <v>#N/A</v>
      </c>
      <c r="S475" s="31" t="e">
        <f t="shared" si="58"/>
        <v>#N/A</v>
      </c>
      <c r="T475" s="40" t="e">
        <f t="shared" si="59"/>
        <v>#N/A</v>
      </c>
      <c r="U475" t="e">
        <f t="shared" si="60"/>
        <v>#N/A</v>
      </c>
      <c r="V475" t="e">
        <f t="shared" si="61"/>
        <v>#N/A</v>
      </c>
      <c r="W475" s="63" t="e">
        <f>IF(M475=A475,VLOOKUP(A475,LATotals!$C$3:$O$500,12),0)</f>
        <v>#N/A</v>
      </c>
      <c r="X475" s="31" t="e">
        <f>IF(M475=A475,VLOOKUP(A475,LATotals!$C$3:$O$500,13),0)</f>
        <v>#N/A</v>
      </c>
      <c r="Y475" s="40" t="e">
        <f t="shared" si="62"/>
        <v>#N/A</v>
      </c>
    </row>
    <row r="476" spans="1:25" x14ac:dyDescent="0.2">
      <c r="A476" s="106"/>
      <c r="F476"/>
      <c r="G476" s="3"/>
      <c r="H476" s="2"/>
      <c r="I476" s="12"/>
      <c r="J476" s="5"/>
      <c r="K476" s="5"/>
      <c r="L476" s="56"/>
      <c r="M476" s="34" t="e">
        <f>VLOOKUP(A476,LATotals!$C$3:$O$500,1)</f>
        <v>#N/A</v>
      </c>
      <c r="N476" s="33" t="e">
        <f>IF(M476=A476,VLOOKUP(A476,LATotals!$C$3:$O$500,8),0)</f>
        <v>#N/A</v>
      </c>
      <c r="O476" s="63" t="e">
        <f>IF(M476=A476,VLOOKUP(A476,LATotals!$C$3:$O$500,9),0)</f>
        <v>#N/A</v>
      </c>
      <c r="P476" s="63" t="e">
        <f>IF(M476=A476,VLOOKUP(A476,LATotals!$C$3:$O$500,10),0)</f>
        <v>#N/A</v>
      </c>
      <c r="Q476" s="33" t="e">
        <f t="shared" si="56"/>
        <v>#N/A</v>
      </c>
      <c r="R476" s="63" t="e">
        <f t="shared" si="57"/>
        <v>#N/A</v>
      </c>
      <c r="S476" s="31" t="e">
        <f t="shared" si="58"/>
        <v>#N/A</v>
      </c>
      <c r="T476" s="40" t="e">
        <f t="shared" si="59"/>
        <v>#N/A</v>
      </c>
      <c r="U476" t="e">
        <f t="shared" si="60"/>
        <v>#N/A</v>
      </c>
      <c r="V476" t="e">
        <f t="shared" si="61"/>
        <v>#N/A</v>
      </c>
      <c r="W476" s="63" t="e">
        <f>IF(M476=A476,VLOOKUP(A476,LATotals!$C$3:$O$500,12),0)</f>
        <v>#N/A</v>
      </c>
      <c r="X476" s="31" t="e">
        <f>IF(M476=A476,VLOOKUP(A476,LATotals!$C$3:$O$500,13),0)</f>
        <v>#N/A</v>
      </c>
      <c r="Y476" s="40" t="e">
        <f t="shared" si="62"/>
        <v>#N/A</v>
      </c>
    </row>
    <row r="477" spans="1:25" x14ac:dyDescent="0.2">
      <c r="A477" s="106"/>
      <c r="F477"/>
      <c r="G477" s="3"/>
      <c r="H477" s="2"/>
      <c r="I477" s="12"/>
      <c r="J477" s="5"/>
      <c r="K477" s="5"/>
      <c r="L477" s="56"/>
      <c r="M477" s="34" t="e">
        <f>VLOOKUP(A477,LATotals!$C$3:$O$500,1)</f>
        <v>#N/A</v>
      </c>
      <c r="N477" s="33" t="e">
        <f>IF(M477=A477,VLOOKUP(A477,LATotals!$C$3:$O$500,8),0)</f>
        <v>#N/A</v>
      </c>
      <c r="O477" s="63" t="e">
        <f>IF(M477=A477,VLOOKUP(A477,LATotals!$C$3:$O$500,9),0)</f>
        <v>#N/A</v>
      </c>
      <c r="P477" s="63" t="e">
        <f>IF(M477=A477,VLOOKUP(A477,LATotals!$C$3:$O$500,10),0)</f>
        <v>#N/A</v>
      </c>
      <c r="Q477" s="33" t="e">
        <f t="shared" si="56"/>
        <v>#N/A</v>
      </c>
      <c r="R477" s="63" t="e">
        <f t="shared" si="57"/>
        <v>#N/A</v>
      </c>
      <c r="S477" s="31" t="e">
        <f t="shared" si="58"/>
        <v>#N/A</v>
      </c>
      <c r="T477" s="40" t="e">
        <f t="shared" si="59"/>
        <v>#N/A</v>
      </c>
      <c r="U477" t="e">
        <f t="shared" si="60"/>
        <v>#N/A</v>
      </c>
      <c r="V477" t="e">
        <f t="shared" si="61"/>
        <v>#N/A</v>
      </c>
      <c r="W477" s="63" t="e">
        <f>IF(M477=A477,VLOOKUP(A477,LATotals!$C$3:$O$500,12),0)</f>
        <v>#N/A</v>
      </c>
      <c r="X477" s="31" t="e">
        <f>IF(M477=A477,VLOOKUP(A477,LATotals!$C$3:$O$500,13),0)</f>
        <v>#N/A</v>
      </c>
      <c r="Y477" s="40" t="e">
        <f t="shared" si="62"/>
        <v>#N/A</v>
      </c>
    </row>
    <row r="478" spans="1:25" x14ac:dyDescent="0.2">
      <c r="A478" s="106"/>
      <c r="F478"/>
      <c r="G478" s="3"/>
      <c r="H478" s="2"/>
      <c r="I478" s="12"/>
      <c r="J478" s="5"/>
      <c r="K478" s="5"/>
      <c r="L478" s="56"/>
      <c r="M478" s="34" t="e">
        <f>VLOOKUP(A478,LATotals!$C$3:$O$500,1)</f>
        <v>#N/A</v>
      </c>
      <c r="N478" s="33" t="e">
        <f>IF(M478=A478,VLOOKUP(A478,LATotals!$C$3:$O$500,8),0)</f>
        <v>#N/A</v>
      </c>
      <c r="O478" s="63" t="e">
        <f>IF(M478=A478,VLOOKUP(A478,LATotals!$C$3:$O$500,9),0)</f>
        <v>#N/A</v>
      </c>
      <c r="P478" s="63" t="e">
        <f>IF(M478=A478,VLOOKUP(A478,LATotals!$C$3:$O$500,10),0)</f>
        <v>#N/A</v>
      </c>
      <c r="Q478" s="33" t="e">
        <f t="shared" si="56"/>
        <v>#N/A</v>
      </c>
      <c r="R478" s="63" t="e">
        <f t="shared" si="57"/>
        <v>#N/A</v>
      </c>
      <c r="S478" s="31" t="e">
        <f t="shared" si="58"/>
        <v>#N/A</v>
      </c>
      <c r="T478" s="40" t="e">
        <f t="shared" si="59"/>
        <v>#N/A</v>
      </c>
      <c r="U478" t="e">
        <f t="shared" si="60"/>
        <v>#N/A</v>
      </c>
      <c r="V478" t="e">
        <f t="shared" si="61"/>
        <v>#N/A</v>
      </c>
      <c r="W478" s="63" t="e">
        <f>IF(M478=A478,VLOOKUP(A478,LATotals!$C$3:$O$500,12),0)</f>
        <v>#N/A</v>
      </c>
      <c r="X478" s="31" t="e">
        <f>IF(M478=A478,VLOOKUP(A478,LATotals!$C$3:$O$500,13),0)</f>
        <v>#N/A</v>
      </c>
      <c r="Y478" s="40" t="e">
        <f t="shared" si="62"/>
        <v>#N/A</v>
      </c>
    </row>
    <row r="479" spans="1:25" x14ac:dyDescent="0.2">
      <c r="A479" s="106"/>
      <c r="F479"/>
      <c r="G479" s="3"/>
      <c r="H479" s="2"/>
      <c r="I479" s="12"/>
      <c r="J479" s="5"/>
      <c r="K479" s="5"/>
      <c r="L479" s="56"/>
      <c r="M479" s="34" t="e">
        <f>VLOOKUP(A479,LATotals!$C$3:$O$500,1)</f>
        <v>#N/A</v>
      </c>
      <c r="N479" s="33" t="e">
        <f>IF(M479=A479,VLOOKUP(A479,LATotals!$C$3:$O$500,8),0)</f>
        <v>#N/A</v>
      </c>
      <c r="O479" s="63" t="e">
        <f>IF(M479=A479,VLOOKUP(A479,LATotals!$C$3:$O$500,9),0)</f>
        <v>#N/A</v>
      </c>
      <c r="P479" s="63" t="e">
        <f>IF(M479=A479,VLOOKUP(A479,LATotals!$C$3:$O$500,10),0)</f>
        <v>#N/A</v>
      </c>
      <c r="Q479" s="33" t="e">
        <f t="shared" si="56"/>
        <v>#N/A</v>
      </c>
      <c r="R479" s="63" t="e">
        <f t="shared" si="57"/>
        <v>#N/A</v>
      </c>
      <c r="S479" s="31" t="e">
        <f t="shared" si="58"/>
        <v>#N/A</v>
      </c>
      <c r="T479" s="40" t="e">
        <f t="shared" si="59"/>
        <v>#N/A</v>
      </c>
      <c r="U479" t="e">
        <f t="shared" si="60"/>
        <v>#N/A</v>
      </c>
      <c r="V479" t="e">
        <f t="shared" si="61"/>
        <v>#N/A</v>
      </c>
      <c r="W479" s="63" t="e">
        <f>IF(M479=A479,VLOOKUP(A479,LATotals!$C$3:$O$500,12),0)</f>
        <v>#N/A</v>
      </c>
      <c r="X479" s="31" t="e">
        <f>IF(M479=A479,VLOOKUP(A479,LATotals!$C$3:$O$500,13),0)</f>
        <v>#N/A</v>
      </c>
      <c r="Y479" s="40" t="e">
        <f t="shared" si="62"/>
        <v>#N/A</v>
      </c>
    </row>
    <row r="480" spans="1:25" x14ac:dyDescent="0.2">
      <c r="A480" s="106"/>
      <c r="F480"/>
      <c r="G480" s="3"/>
      <c r="H480" s="2"/>
      <c r="I480" s="12"/>
      <c r="J480" s="5"/>
      <c r="K480" s="5"/>
      <c r="L480" s="56"/>
      <c r="M480" s="34" t="e">
        <f>VLOOKUP(A480,LATotals!$C$3:$O$500,1)</f>
        <v>#N/A</v>
      </c>
      <c r="N480" s="33" t="e">
        <f>IF(M480=A480,VLOOKUP(A480,LATotals!$C$3:$O$500,8),0)</f>
        <v>#N/A</v>
      </c>
      <c r="O480" s="63" t="e">
        <f>IF(M480=A480,VLOOKUP(A480,LATotals!$C$3:$O$500,9),0)</f>
        <v>#N/A</v>
      </c>
      <c r="P480" s="63" t="e">
        <f>IF(M480=A480,VLOOKUP(A480,LATotals!$C$3:$O$500,10),0)</f>
        <v>#N/A</v>
      </c>
      <c r="Q480" s="33" t="e">
        <f t="shared" si="56"/>
        <v>#N/A</v>
      </c>
      <c r="R480" s="63" t="e">
        <f t="shared" si="57"/>
        <v>#N/A</v>
      </c>
      <c r="S480" s="31" t="e">
        <f t="shared" si="58"/>
        <v>#N/A</v>
      </c>
      <c r="T480" s="40" t="e">
        <f t="shared" si="59"/>
        <v>#N/A</v>
      </c>
      <c r="U480" t="e">
        <f t="shared" si="60"/>
        <v>#N/A</v>
      </c>
      <c r="V480" t="e">
        <f t="shared" si="61"/>
        <v>#N/A</v>
      </c>
      <c r="W480" s="63" t="e">
        <f>IF(M480=A480,VLOOKUP(A480,LATotals!$C$3:$O$500,12),0)</f>
        <v>#N/A</v>
      </c>
      <c r="X480" s="31" t="e">
        <f>IF(M480=A480,VLOOKUP(A480,LATotals!$C$3:$O$500,13),0)</f>
        <v>#N/A</v>
      </c>
      <c r="Y480" s="40" t="e">
        <f t="shared" si="62"/>
        <v>#N/A</v>
      </c>
    </row>
    <row r="481" spans="1:25" x14ac:dyDescent="0.2">
      <c r="A481" s="106"/>
      <c r="F481"/>
      <c r="G481" s="3"/>
      <c r="H481" s="2"/>
      <c r="I481" s="12"/>
      <c r="J481" s="5"/>
      <c r="K481" s="5"/>
      <c r="L481" s="56"/>
      <c r="M481" s="34" t="e">
        <f>VLOOKUP(A481,LATotals!$C$3:$O$500,1)</f>
        <v>#N/A</v>
      </c>
      <c r="N481" s="33" t="e">
        <f>IF(M481=A481,VLOOKUP(A481,LATotals!$C$3:$O$500,8),0)</f>
        <v>#N/A</v>
      </c>
      <c r="O481" s="63" t="e">
        <f>IF(M481=A481,VLOOKUP(A481,LATotals!$C$3:$O$500,9),0)</f>
        <v>#N/A</v>
      </c>
      <c r="P481" s="63" t="e">
        <f>IF(M481=A481,VLOOKUP(A481,LATotals!$C$3:$O$500,10),0)</f>
        <v>#N/A</v>
      </c>
      <c r="Q481" s="33" t="e">
        <f t="shared" si="56"/>
        <v>#N/A</v>
      </c>
      <c r="R481" s="63" t="e">
        <f t="shared" si="57"/>
        <v>#N/A</v>
      </c>
      <c r="S481" s="31" t="e">
        <f t="shared" si="58"/>
        <v>#N/A</v>
      </c>
      <c r="T481" s="40" t="e">
        <f t="shared" si="59"/>
        <v>#N/A</v>
      </c>
      <c r="U481" t="e">
        <f t="shared" si="60"/>
        <v>#N/A</v>
      </c>
      <c r="V481" t="e">
        <f t="shared" si="61"/>
        <v>#N/A</v>
      </c>
      <c r="W481" s="63" t="e">
        <f>IF(M481=A481,VLOOKUP(A481,LATotals!$C$3:$O$500,12),0)</f>
        <v>#N/A</v>
      </c>
      <c r="X481" s="31" t="e">
        <f>IF(M481=A481,VLOOKUP(A481,LATotals!$C$3:$O$500,13),0)</f>
        <v>#N/A</v>
      </c>
      <c r="Y481" s="40" t="e">
        <f t="shared" si="62"/>
        <v>#N/A</v>
      </c>
    </row>
    <row r="482" spans="1:25" x14ac:dyDescent="0.2">
      <c r="A482" s="106"/>
      <c r="F482"/>
      <c r="G482" s="3"/>
      <c r="H482" s="2"/>
      <c r="I482" s="12"/>
      <c r="J482" s="5"/>
      <c r="K482" s="5"/>
      <c r="L482" s="56"/>
      <c r="M482" s="34" t="e">
        <f>VLOOKUP(A482,LATotals!$C$3:$O$500,1)</f>
        <v>#N/A</v>
      </c>
      <c r="N482" s="33" t="e">
        <f>IF(M482=A482,VLOOKUP(A482,LATotals!$C$3:$O$500,8),0)</f>
        <v>#N/A</v>
      </c>
      <c r="O482" s="63" t="e">
        <f>IF(M482=A482,VLOOKUP(A482,LATotals!$C$3:$O$500,9),0)</f>
        <v>#N/A</v>
      </c>
      <c r="P482" s="63" t="e">
        <f>IF(M482=A482,VLOOKUP(A482,LATotals!$C$3:$O$500,10),0)</f>
        <v>#N/A</v>
      </c>
      <c r="Q482" s="33" t="e">
        <f t="shared" si="56"/>
        <v>#N/A</v>
      </c>
      <c r="R482" s="63" t="e">
        <f t="shared" si="57"/>
        <v>#N/A</v>
      </c>
      <c r="S482" s="31" t="e">
        <f t="shared" si="58"/>
        <v>#N/A</v>
      </c>
      <c r="T482" s="40" t="e">
        <f t="shared" si="59"/>
        <v>#N/A</v>
      </c>
      <c r="U482" t="e">
        <f t="shared" si="60"/>
        <v>#N/A</v>
      </c>
      <c r="V482" t="e">
        <f t="shared" si="61"/>
        <v>#N/A</v>
      </c>
      <c r="W482" s="63" t="e">
        <f>IF(M482=A482,VLOOKUP(A482,LATotals!$C$3:$O$500,12),0)</f>
        <v>#N/A</v>
      </c>
      <c r="X482" s="31" t="e">
        <f>IF(M482=A482,VLOOKUP(A482,LATotals!$C$3:$O$500,13),0)</f>
        <v>#N/A</v>
      </c>
      <c r="Y482" s="40" t="e">
        <f t="shared" si="62"/>
        <v>#N/A</v>
      </c>
    </row>
    <row r="483" spans="1:25" x14ac:dyDescent="0.2">
      <c r="A483" s="106"/>
      <c r="F483"/>
      <c r="G483" s="3"/>
      <c r="H483" s="2"/>
      <c r="I483" s="12"/>
      <c r="J483" s="5"/>
      <c r="K483" s="5"/>
      <c r="L483" s="56"/>
      <c r="M483" s="34" t="e">
        <f>VLOOKUP(A483,LATotals!$C$3:$O$500,1)</f>
        <v>#N/A</v>
      </c>
      <c r="N483" s="33" t="e">
        <f>IF(M483=A483,VLOOKUP(A483,LATotals!$C$3:$O$500,8),0)</f>
        <v>#N/A</v>
      </c>
      <c r="O483" s="63" t="e">
        <f>IF(M483=A483,VLOOKUP(A483,LATotals!$C$3:$O$500,9),0)</f>
        <v>#N/A</v>
      </c>
      <c r="P483" s="63" t="e">
        <f>IF(M483=A483,VLOOKUP(A483,LATotals!$C$3:$O$500,10),0)</f>
        <v>#N/A</v>
      </c>
      <c r="Q483" s="33" t="e">
        <f t="shared" si="56"/>
        <v>#N/A</v>
      </c>
      <c r="R483" s="63" t="e">
        <f t="shared" si="57"/>
        <v>#N/A</v>
      </c>
      <c r="S483" s="31" t="e">
        <f t="shared" si="58"/>
        <v>#N/A</v>
      </c>
      <c r="T483" s="40" t="e">
        <f t="shared" si="59"/>
        <v>#N/A</v>
      </c>
      <c r="U483" t="e">
        <f t="shared" si="60"/>
        <v>#N/A</v>
      </c>
      <c r="V483" t="e">
        <f t="shared" si="61"/>
        <v>#N/A</v>
      </c>
      <c r="W483" s="63" t="e">
        <f>IF(M483=A483,VLOOKUP(A483,LATotals!$C$3:$O$500,12),0)</f>
        <v>#N/A</v>
      </c>
      <c r="X483" s="31" t="e">
        <f>IF(M483=A483,VLOOKUP(A483,LATotals!$C$3:$O$500,13),0)</f>
        <v>#N/A</v>
      </c>
      <c r="Y483" s="40" t="e">
        <f t="shared" si="62"/>
        <v>#N/A</v>
      </c>
    </row>
    <row r="484" spans="1:25" x14ac:dyDescent="0.2">
      <c r="A484" s="106"/>
      <c r="F484"/>
      <c r="G484" s="3"/>
      <c r="H484" s="2"/>
      <c r="I484" s="12"/>
      <c r="J484" s="5"/>
      <c r="K484" s="5"/>
      <c r="L484" s="56"/>
      <c r="M484" s="34" t="e">
        <f>VLOOKUP(A484,LATotals!$C$3:$O$500,1)</f>
        <v>#N/A</v>
      </c>
      <c r="N484" s="33" t="e">
        <f>IF(M484=A484,VLOOKUP(A484,LATotals!$C$3:$O$500,8),0)</f>
        <v>#N/A</v>
      </c>
      <c r="O484" s="63" t="e">
        <f>IF(M484=A484,VLOOKUP(A484,LATotals!$C$3:$O$500,9),0)</f>
        <v>#N/A</v>
      </c>
      <c r="P484" s="63" t="e">
        <f>IF(M484=A484,VLOOKUP(A484,LATotals!$C$3:$O$500,10),0)</f>
        <v>#N/A</v>
      </c>
      <c r="Q484" s="33" t="e">
        <f t="shared" si="56"/>
        <v>#N/A</v>
      </c>
      <c r="R484" s="63" t="e">
        <f t="shared" si="57"/>
        <v>#N/A</v>
      </c>
      <c r="S484" s="31" t="e">
        <f t="shared" si="58"/>
        <v>#N/A</v>
      </c>
      <c r="T484" s="40" t="e">
        <f t="shared" si="59"/>
        <v>#N/A</v>
      </c>
      <c r="U484" t="e">
        <f t="shared" si="60"/>
        <v>#N/A</v>
      </c>
      <c r="V484" t="e">
        <f t="shared" si="61"/>
        <v>#N/A</v>
      </c>
      <c r="W484" s="63" t="e">
        <f>IF(M484=A484,VLOOKUP(A484,LATotals!$C$3:$O$500,12),0)</f>
        <v>#N/A</v>
      </c>
      <c r="X484" s="31" t="e">
        <f>IF(M484=A484,VLOOKUP(A484,LATotals!$C$3:$O$500,13),0)</f>
        <v>#N/A</v>
      </c>
      <c r="Y484" s="40" t="e">
        <f t="shared" si="62"/>
        <v>#N/A</v>
      </c>
    </row>
    <row r="485" spans="1:25" x14ac:dyDescent="0.2">
      <c r="A485" s="106"/>
      <c r="F485"/>
      <c r="G485" s="3"/>
      <c r="H485" s="2"/>
      <c r="I485" s="12"/>
      <c r="J485" s="5"/>
      <c r="K485" s="5"/>
      <c r="L485" s="56"/>
      <c r="M485" s="34" t="e">
        <f>VLOOKUP(A485,LATotals!$C$3:$O$500,1)</f>
        <v>#N/A</v>
      </c>
      <c r="N485" s="33" t="e">
        <f>IF(M485=A485,VLOOKUP(A485,LATotals!$C$3:$O$500,8),0)</f>
        <v>#N/A</v>
      </c>
      <c r="O485" s="63" t="e">
        <f>IF(M485=A485,VLOOKUP(A485,LATotals!$C$3:$O$500,9),0)</f>
        <v>#N/A</v>
      </c>
      <c r="P485" s="63" t="e">
        <f>IF(M485=A485,VLOOKUP(A485,LATotals!$C$3:$O$500,10),0)</f>
        <v>#N/A</v>
      </c>
      <c r="Q485" s="33" t="e">
        <f t="shared" si="56"/>
        <v>#N/A</v>
      </c>
      <c r="R485" s="63" t="e">
        <f t="shared" si="57"/>
        <v>#N/A</v>
      </c>
      <c r="S485" s="31" t="e">
        <f t="shared" si="58"/>
        <v>#N/A</v>
      </c>
      <c r="T485" s="40" t="e">
        <f t="shared" si="59"/>
        <v>#N/A</v>
      </c>
      <c r="U485" t="e">
        <f t="shared" si="60"/>
        <v>#N/A</v>
      </c>
      <c r="V485" t="e">
        <f t="shared" si="61"/>
        <v>#N/A</v>
      </c>
      <c r="W485" s="63" t="e">
        <f>IF(M485=A485,VLOOKUP(A485,LATotals!$C$3:$O$500,12),0)</f>
        <v>#N/A</v>
      </c>
      <c r="X485" s="31" t="e">
        <f>IF(M485=A485,VLOOKUP(A485,LATotals!$C$3:$O$500,13),0)</f>
        <v>#N/A</v>
      </c>
      <c r="Y485" s="40" t="e">
        <f t="shared" si="62"/>
        <v>#N/A</v>
      </c>
    </row>
    <row r="486" spans="1:25" x14ac:dyDescent="0.2">
      <c r="A486" s="106"/>
      <c r="F486"/>
      <c r="G486" s="3"/>
      <c r="H486" s="2"/>
      <c r="I486" s="12"/>
      <c r="J486" s="5"/>
      <c r="K486" s="5"/>
      <c r="L486" s="56"/>
      <c r="M486" s="34" t="e">
        <f>VLOOKUP(A486,LATotals!$C$3:$O$500,1)</f>
        <v>#N/A</v>
      </c>
      <c r="N486" s="33" t="e">
        <f>IF(M486=A486,VLOOKUP(A486,LATotals!$C$3:$O$500,8),0)</f>
        <v>#N/A</v>
      </c>
      <c r="O486" s="63" t="e">
        <f>IF(M486=A486,VLOOKUP(A486,LATotals!$C$3:$O$500,9),0)</f>
        <v>#N/A</v>
      </c>
      <c r="P486" s="63" t="e">
        <f>IF(M486=A486,VLOOKUP(A486,LATotals!$C$3:$O$500,10),0)</f>
        <v>#N/A</v>
      </c>
      <c r="Q486" s="33" t="e">
        <f t="shared" si="56"/>
        <v>#N/A</v>
      </c>
      <c r="R486" s="63" t="e">
        <f t="shared" si="57"/>
        <v>#N/A</v>
      </c>
      <c r="S486" s="31" t="e">
        <f t="shared" si="58"/>
        <v>#N/A</v>
      </c>
      <c r="T486" s="40" t="e">
        <f t="shared" si="59"/>
        <v>#N/A</v>
      </c>
      <c r="U486" t="e">
        <f t="shared" si="60"/>
        <v>#N/A</v>
      </c>
      <c r="V486" t="e">
        <f t="shared" si="61"/>
        <v>#N/A</v>
      </c>
      <c r="W486" s="63" t="e">
        <f>IF(M486=A486,VLOOKUP(A486,LATotals!$C$3:$O$500,12),0)</f>
        <v>#N/A</v>
      </c>
      <c r="X486" s="31" t="e">
        <f>IF(M486=A486,VLOOKUP(A486,LATotals!$C$3:$O$500,13),0)</f>
        <v>#N/A</v>
      </c>
      <c r="Y486" s="40" t="e">
        <f t="shared" si="62"/>
        <v>#N/A</v>
      </c>
    </row>
    <row r="487" spans="1:25" x14ac:dyDescent="0.2">
      <c r="A487" s="106"/>
      <c r="F487"/>
      <c r="G487" s="3"/>
      <c r="H487" s="2"/>
      <c r="I487" s="12"/>
      <c r="J487" s="5"/>
      <c r="K487" s="5"/>
      <c r="L487" s="56"/>
      <c r="M487" s="34" t="e">
        <f>VLOOKUP(A487,LATotals!$C$3:$O$500,1)</f>
        <v>#N/A</v>
      </c>
      <c r="N487" s="33" t="e">
        <f>IF(M487=A487,VLOOKUP(A487,LATotals!$C$3:$O$500,8),0)</f>
        <v>#N/A</v>
      </c>
      <c r="O487" s="63" t="e">
        <f>IF(M487=A487,VLOOKUP(A487,LATotals!$C$3:$O$500,9),0)</f>
        <v>#N/A</v>
      </c>
      <c r="P487" s="63" t="e">
        <f>IF(M487=A487,VLOOKUP(A487,LATotals!$C$3:$O$500,10),0)</f>
        <v>#N/A</v>
      </c>
      <c r="Q487" s="33" t="e">
        <f t="shared" si="56"/>
        <v>#N/A</v>
      </c>
      <c r="R487" s="63" t="e">
        <f t="shared" si="57"/>
        <v>#N/A</v>
      </c>
      <c r="S487" s="31" t="e">
        <f t="shared" si="58"/>
        <v>#N/A</v>
      </c>
      <c r="T487" s="40" t="e">
        <f t="shared" si="59"/>
        <v>#N/A</v>
      </c>
      <c r="U487" t="e">
        <f t="shared" si="60"/>
        <v>#N/A</v>
      </c>
      <c r="V487" t="e">
        <f t="shared" si="61"/>
        <v>#N/A</v>
      </c>
      <c r="W487" s="63" t="e">
        <f>IF(M487=A487,VLOOKUP(A487,LATotals!$C$3:$O$500,12),0)</f>
        <v>#N/A</v>
      </c>
      <c r="X487" s="31" t="e">
        <f>IF(M487=A487,VLOOKUP(A487,LATotals!$C$3:$O$500,13),0)</f>
        <v>#N/A</v>
      </c>
      <c r="Y487" s="40" t="e">
        <f t="shared" si="62"/>
        <v>#N/A</v>
      </c>
    </row>
    <row r="488" spans="1:25" x14ac:dyDescent="0.2">
      <c r="A488" s="106"/>
      <c r="F488"/>
      <c r="G488" s="3"/>
      <c r="H488" s="2"/>
      <c r="I488" s="12"/>
      <c r="J488" s="5"/>
      <c r="K488" s="5"/>
      <c r="L488" s="56"/>
      <c r="M488" s="34" t="e">
        <f>VLOOKUP(A488,LATotals!$C$3:$O$500,1)</f>
        <v>#N/A</v>
      </c>
      <c r="N488" s="33" t="e">
        <f>IF(M488=A488,VLOOKUP(A488,LATotals!$C$3:$O$500,8),0)</f>
        <v>#N/A</v>
      </c>
      <c r="O488" s="63" t="e">
        <f>IF(M488=A488,VLOOKUP(A488,LATotals!$C$3:$O$500,9),0)</f>
        <v>#N/A</v>
      </c>
      <c r="P488" s="63" t="e">
        <f>IF(M488=A488,VLOOKUP(A488,LATotals!$C$3:$O$500,10),0)</f>
        <v>#N/A</v>
      </c>
      <c r="Q488" s="33" t="e">
        <f t="shared" si="56"/>
        <v>#N/A</v>
      </c>
      <c r="R488" s="63" t="e">
        <f t="shared" si="57"/>
        <v>#N/A</v>
      </c>
      <c r="S488" s="31" t="e">
        <f t="shared" si="58"/>
        <v>#N/A</v>
      </c>
      <c r="T488" s="40" t="e">
        <f t="shared" si="59"/>
        <v>#N/A</v>
      </c>
      <c r="U488" t="e">
        <f t="shared" si="60"/>
        <v>#N/A</v>
      </c>
      <c r="V488" t="e">
        <f t="shared" si="61"/>
        <v>#N/A</v>
      </c>
      <c r="W488" s="63" t="e">
        <f>IF(M488=A488,VLOOKUP(A488,LATotals!$C$3:$O$500,12),0)</f>
        <v>#N/A</v>
      </c>
      <c r="X488" s="31" t="e">
        <f>IF(M488=A488,VLOOKUP(A488,LATotals!$C$3:$O$500,13),0)</f>
        <v>#N/A</v>
      </c>
      <c r="Y488" s="40" t="e">
        <f t="shared" si="62"/>
        <v>#N/A</v>
      </c>
    </row>
    <row r="489" spans="1:25" x14ac:dyDescent="0.2">
      <c r="A489" s="106"/>
      <c r="F489"/>
      <c r="G489" s="3"/>
      <c r="H489" s="2"/>
      <c r="I489" s="12"/>
      <c r="J489" s="5"/>
      <c r="K489" s="5"/>
      <c r="L489" s="56"/>
      <c r="M489" s="34" t="e">
        <f>VLOOKUP(A489,LATotals!$C$3:$O$500,1)</f>
        <v>#N/A</v>
      </c>
      <c r="N489" s="33" t="e">
        <f>IF(M489=A489,VLOOKUP(A489,LATotals!$C$3:$O$500,8),0)</f>
        <v>#N/A</v>
      </c>
      <c r="O489" s="63" t="e">
        <f>IF(M489=A489,VLOOKUP(A489,LATotals!$C$3:$O$500,9),0)</f>
        <v>#N/A</v>
      </c>
      <c r="P489" s="63" t="e">
        <f>IF(M489=A489,VLOOKUP(A489,LATotals!$C$3:$O$500,10),0)</f>
        <v>#N/A</v>
      </c>
      <c r="Q489" s="33" t="e">
        <f t="shared" si="56"/>
        <v>#N/A</v>
      </c>
      <c r="R489" s="63" t="e">
        <f t="shared" si="57"/>
        <v>#N/A</v>
      </c>
      <c r="S489" s="31" t="e">
        <f t="shared" si="58"/>
        <v>#N/A</v>
      </c>
      <c r="T489" s="40" t="e">
        <f t="shared" si="59"/>
        <v>#N/A</v>
      </c>
      <c r="U489" t="e">
        <f t="shared" si="60"/>
        <v>#N/A</v>
      </c>
      <c r="V489" t="e">
        <f t="shared" si="61"/>
        <v>#N/A</v>
      </c>
      <c r="W489" s="63" t="e">
        <f>IF(M489=A489,VLOOKUP(A489,LATotals!$C$3:$O$500,12),0)</f>
        <v>#N/A</v>
      </c>
      <c r="X489" s="31" t="e">
        <f>IF(M489=A489,VLOOKUP(A489,LATotals!$C$3:$O$500,13),0)</f>
        <v>#N/A</v>
      </c>
      <c r="Y489" s="40" t="e">
        <f t="shared" si="62"/>
        <v>#N/A</v>
      </c>
    </row>
    <row r="490" spans="1:25" x14ac:dyDescent="0.2">
      <c r="A490" s="106"/>
      <c r="F490"/>
      <c r="G490" s="3"/>
      <c r="H490" s="2"/>
      <c r="I490" s="12"/>
      <c r="J490" s="5"/>
      <c r="K490" s="5"/>
      <c r="L490" s="56"/>
      <c r="M490" s="34" t="e">
        <f>VLOOKUP(A490,LATotals!$C$3:$O$500,1)</f>
        <v>#N/A</v>
      </c>
      <c r="N490" s="33" t="e">
        <f>IF(M490=A490,VLOOKUP(A490,LATotals!$C$3:$O$500,8),0)</f>
        <v>#N/A</v>
      </c>
      <c r="O490" s="63" t="e">
        <f>IF(M490=A490,VLOOKUP(A490,LATotals!$C$3:$O$500,9),0)</f>
        <v>#N/A</v>
      </c>
      <c r="P490" s="63" t="e">
        <f>IF(M490=A490,VLOOKUP(A490,LATotals!$C$3:$O$500,10),0)</f>
        <v>#N/A</v>
      </c>
      <c r="Q490" s="33" t="e">
        <f t="shared" si="56"/>
        <v>#N/A</v>
      </c>
      <c r="R490" s="63" t="e">
        <f t="shared" si="57"/>
        <v>#N/A</v>
      </c>
      <c r="S490" s="31" t="e">
        <f t="shared" si="58"/>
        <v>#N/A</v>
      </c>
      <c r="T490" s="40" t="e">
        <f t="shared" si="59"/>
        <v>#N/A</v>
      </c>
      <c r="U490" t="e">
        <f t="shared" si="60"/>
        <v>#N/A</v>
      </c>
      <c r="V490" t="e">
        <f t="shared" si="61"/>
        <v>#N/A</v>
      </c>
      <c r="W490" s="63" t="e">
        <f>IF(M490=A490,VLOOKUP(A490,LATotals!$C$3:$O$500,12),0)</f>
        <v>#N/A</v>
      </c>
      <c r="X490" s="31" t="e">
        <f>IF(M490=A490,VLOOKUP(A490,LATotals!$C$3:$O$500,13),0)</f>
        <v>#N/A</v>
      </c>
      <c r="Y490" s="40" t="e">
        <f t="shared" si="62"/>
        <v>#N/A</v>
      </c>
    </row>
    <row r="491" spans="1:25" x14ac:dyDescent="0.2">
      <c r="A491" s="106"/>
      <c r="F491"/>
      <c r="G491" s="3"/>
      <c r="H491" s="2"/>
      <c r="I491" s="12"/>
      <c r="J491" s="5"/>
      <c r="K491" s="5"/>
      <c r="L491" s="56"/>
      <c r="M491" s="34" t="e">
        <f>VLOOKUP(A491,LATotals!$C$3:$O$500,1)</f>
        <v>#N/A</v>
      </c>
      <c r="N491" s="33" t="e">
        <f>IF(M491=A491,VLOOKUP(A491,LATotals!$C$3:$O$500,8),0)</f>
        <v>#N/A</v>
      </c>
      <c r="O491" s="63" t="e">
        <f>IF(M491=A491,VLOOKUP(A491,LATotals!$C$3:$O$500,9),0)</f>
        <v>#N/A</v>
      </c>
      <c r="P491" s="63" t="e">
        <f>IF(M491=A491,VLOOKUP(A491,LATotals!$C$3:$O$500,10),0)</f>
        <v>#N/A</v>
      </c>
      <c r="Q491" s="33" t="e">
        <f t="shared" si="56"/>
        <v>#N/A</v>
      </c>
      <c r="R491" s="63" t="e">
        <f t="shared" si="57"/>
        <v>#N/A</v>
      </c>
      <c r="S491" s="31" t="e">
        <f t="shared" si="58"/>
        <v>#N/A</v>
      </c>
      <c r="T491" s="40" t="e">
        <f t="shared" si="59"/>
        <v>#N/A</v>
      </c>
      <c r="U491" t="e">
        <f t="shared" si="60"/>
        <v>#N/A</v>
      </c>
      <c r="V491" t="e">
        <f t="shared" si="61"/>
        <v>#N/A</v>
      </c>
      <c r="W491" s="63" t="e">
        <f>IF(M491=A491,VLOOKUP(A491,LATotals!$C$3:$O$500,12),0)</f>
        <v>#N/A</v>
      </c>
      <c r="X491" s="31" t="e">
        <f>IF(M491=A491,VLOOKUP(A491,LATotals!$C$3:$O$500,13),0)</f>
        <v>#N/A</v>
      </c>
      <c r="Y491" s="40" t="e">
        <f t="shared" si="62"/>
        <v>#N/A</v>
      </c>
    </row>
    <row r="492" spans="1:25" x14ac:dyDescent="0.2">
      <c r="A492" s="106"/>
      <c r="F492"/>
      <c r="G492" s="3"/>
      <c r="H492" s="2"/>
      <c r="I492" s="12"/>
      <c r="J492" s="5"/>
      <c r="K492" s="5"/>
      <c r="L492" s="56"/>
      <c r="M492" s="34" t="e">
        <f>VLOOKUP(A492,LATotals!$C$3:$O$500,1)</f>
        <v>#N/A</v>
      </c>
      <c r="N492" s="33" t="e">
        <f>IF(M492=A492,VLOOKUP(A492,LATotals!$C$3:$O$500,8),0)</f>
        <v>#N/A</v>
      </c>
      <c r="O492" s="63" t="e">
        <f>IF(M492=A492,VLOOKUP(A492,LATotals!$C$3:$O$500,9),0)</f>
        <v>#N/A</v>
      </c>
      <c r="P492" s="63" t="e">
        <f>IF(M492=A492,VLOOKUP(A492,LATotals!$C$3:$O$500,10),0)</f>
        <v>#N/A</v>
      </c>
      <c r="Q492" s="33" t="e">
        <f t="shared" si="56"/>
        <v>#N/A</v>
      </c>
      <c r="R492" s="63" t="e">
        <f t="shared" si="57"/>
        <v>#N/A</v>
      </c>
      <c r="S492" s="31" t="e">
        <f t="shared" si="58"/>
        <v>#N/A</v>
      </c>
      <c r="T492" s="40" t="e">
        <f t="shared" si="59"/>
        <v>#N/A</v>
      </c>
      <c r="U492" t="e">
        <f t="shared" si="60"/>
        <v>#N/A</v>
      </c>
      <c r="V492" t="e">
        <f t="shared" si="61"/>
        <v>#N/A</v>
      </c>
      <c r="W492" s="63" t="e">
        <f>IF(M492=A492,VLOOKUP(A492,LATotals!$C$3:$O$500,12),0)</f>
        <v>#N/A</v>
      </c>
      <c r="X492" s="31" t="e">
        <f>IF(M492=A492,VLOOKUP(A492,LATotals!$C$3:$O$500,13),0)</f>
        <v>#N/A</v>
      </c>
      <c r="Y492" s="40" t="e">
        <f t="shared" si="62"/>
        <v>#N/A</v>
      </c>
    </row>
    <row r="493" spans="1:25" x14ac:dyDescent="0.2">
      <c r="A493" s="106"/>
      <c r="F493"/>
      <c r="G493" s="3"/>
      <c r="H493" s="2"/>
      <c r="I493" s="12"/>
      <c r="J493" s="5"/>
      <c r="K493" s="5"/>
      <c r="L493" s="56"/>
      <c r="M493" s="34" t="e">
        <f>VLOOKUP(A493,LATotals!$C$3:$O$500,1)</f>
        <v>#N/A</v>
      </c>
      <c r="N493" s="33" t="e">
        <f>IF(M493=A493,VLOOKUP(A493,LATotals!$C$3:$O$500,8),0)</f>
        <v>#N/A</v>
      </c>
      <c r="O493" s="63" t="e">
        <f>IF(M493=A493,VLOOKUP(A493,LATotals!$C$3:$O$500,9),0)</f>
        <v>#N/A</v>
      </c>
      <c r="P493" s="63" t="e">
        <f>IF(M493=A493,VLOOKUP(A493,LATotals!$C$3:$O$500,10),0)</f>
        <v>#N/A</v>
      </c>
      <c r="Q493" s="33" t="e">
        <f t="shared" si="56"/>
        <v>#N/A</v>
      </c>
      <c r="R493" s="63" t="e">
        <f t="shared" si="57"/>
        <v>#N/A</v>
      </c>
      <c r="S493" s="31" t="e">
        <f t="shared" si="58"/>
        <v>#N/A</v>
      </c>
      <c r="T493" s="40" t="e">
        <f t="shared" si="59"/>
        <v>#N/A</v>
      </c>
      <c r="U493" t="e">
        <f t="shared" si="60"/>
        <v>#N/A</v>
      </c>
      <c r="V493" t="e">
        <f t="shared" si="61"/>
        <v>#N/A</v>
      </c>
      <c r="W493" s="63" t="e">
        <f>IF(M493=A493,VLOOKUP(A493,LATotals!$C$3:$O$500,12),0)</f>
        <v>#N/A</v>
      </c>
      <c r="X493" s="31" t="e">
        <f>IF(M493=A493,VLOOKUP(A493,LATotals!$C$3:$O$500,13),0)</f>
        <v>#N/A</v>
      </c>
      <c r="Y493" s="40" t="e">
        <f t="shared" si="62"/>
        <v>#N/A</v>
      </c>
    </row>
    <row r="494" spans="1:25" x14ac:dyDescent="0.2">
      <c r="A494" s="106"/>
      <c r="F494"/>
      <c r="G494" s="3"/>
      <c r="H494" s="2"/>
      <c r="I494" s="12"/>
      <c r="J494" s="5"/>
      <c r="K494" s="5"/>
      <c r="L494" s="56"/>
      <c r="M494" s="34" t="e">
        <f>VLOOKUP(A494,LATotals!$C$3:$O$500,1)</f>
        <v>#N/A</v>
      </c>
      <c r="N494" s="33" t="e">
        <f>IF(M494=A494,VLOOKUP(A494,LATotals!$C$3:$O$500,8),0)</f>
        <v>#N/A</v>
      </c>
      <c r="O494" s="63" t="e">
        <f>IF(M494=A494,VLOOKUP(A494,LATotals!$C$3:$O$500,9),0)</f>
        <v>#N/A</v>
      </c>
      <c r="P494" s="63" t="e">
        <f>IF(M494=A494,VLOOKUP(A494,LATotals!$C$3:$O$500,10),0)</f>
        <v>#N/A</v>
      </c>
      <c r="Q494" s="33" t="e">
        <f t="shared" si="56"/>
        <v>#N/A</v>
      </c>
      <c r="R494" s="63" t="e">
        <f t="shared" si="57"/>
        <v>#N/A</v>
      </c>
      <c r="S494" s="31" t="e">
        <f t="shared" si="58"/>
        <v>#N/A</v>
      </c>
      <c r="T494" s="40" t="e">
        <f t="shared" si="59"/>
        <v>#N/A</v>
      </c>
      <c r="U494" t="e">
        <f t="shared" si="60"/>
        <v>#N/A</v>
      </c>
      <c r="V494" t="e">
        <f t="shared" si="61"/>
        <v>#N/A</v>
      </c>
      <c r="W494" s="63" t="e">
        <f>IF(M494=A494,VLOOKUP(A494,LATotals!$C$3:$O$500,12),0)</f>
        <v>#N/A</v>
      </c>
      <c r="X494" s="31" t="e">
        <f>IF(M494=A494,VLOOKUP(A494,LATotals!$C$3:$O$500,13),0)</f>
        <v>#N/A</v>
      </c>
      <c r="Y494" s="40" t="e">
        <f t="shared" si="62"/>
        <v>#N/A</v>
      </c>
    </row>
    <row r="495" spans="1:25" x14ac:dyDescent="0.2">
      <c r="A495" s="106"/>
      <c r="F495"/>
      <c r="G495" s="3"/>
      <c r="H495" s="2"/>
      <c r="I495" s="12"/>
      <c r="J495" s="5"/>
      <c r="K495" s="5"/>
      <c r="L495" s="56"/>
      <c r="M495" s="34" t="e">
        <f>VLOOKUP(A495,LATotals!$C$3:$O$500,1)</f>
        <v>#N/A</v>
      </c>
      <c r="N495" s="33" t="e">
        <f>IF(M495=A495,VLOOKUP(A495,LATotals!$C$3:$O$500,8),0)</f>
        <v>#N/A</v>
      </c>
      <c r="O495" s="63" t="e">
        <f>IF(M495=A495,VLOOKUP(A495,LATotals!$C$3:$O$500,9),0)</f>
        <v>#N/A</v>
      </c>
      <c r="P495" s="63" t="e">
        <f>IF(M495=A495,VLOOKUP(A495,LATotals!$C$3:$O$500,10),0)</f>
        <v>#N/A</v>
      </c>
      <c r="Q495" s="33" t="e">
        <f t="shared" si="56"/>
        <v>#N/A</v>
      </c>
      <c r="R495" s="63" t="e">
        <f t="shared" si="57"/>
        <v>#N/A</v>
      </c>
      <c r="S495" s="31" t="e">
        <f t="shared" si="58"/>
        <v>#N/A</v>
      </c>
      <c r="T495" s="40" t="e">
        <f t="shared" si="59"/>
        <v>#N/A</v>
      </c>
      <c r="U495" t="e">
        <f t="shared" si="60"/>
        <v>#N/A</v>
      </c>
      <c r="V495" t="e">
        <f t="shared" si="61"/>
        <v>#N/A</v>
      </c>
      <c r="W495" s="63" t="e">
        <f>IF(M495=A495,VLOOKUP(A495,LATotals!$C$3:$O$500,12),0)</f>
        <v>#N/A</v>
      </c>
      <c r="X495" s="31" t="e">
        <f>IF(M495=A495,VLOOKUP(A495,LATotals!$C$3:$O$500,13),0)</f>
        <v>#N/A</v>
      </c>
      <c r="Y495" s="40" t="e">
        <f t="shared" si="62"/>
        <v>#N/A</v>
      </c>
    </row>
    <row r="496" spans="1:25" x14ac:dyDescent="0.2">
      <c r="A496" s="106"/>
      <c r="F496"/>
      <c r="G496" s="3"/>
      <c r="H496" s="2"/>
      <c r="I496" s="12"/>
      <c r="J496" s="5"/>
      <c r="K496" s="5"/>
      <c r="L496" s="56"/>
      <c r="M496" s="34" t="e">
        <f>VLOOKUP(A496,LATotals!$C$3:$O$500,1)</f>
        <v>#N/A</v>
      </c>
      <c r="N496" s="33" t="e">
        <f>IF(M496=A496,VLOOKUP(A496,LATotals!$C$3:$O$500,8),0)</f>
        <v>#N/A</v>
      </c>
      <c r="O496" s="63" t="e">
        <f>IF(M496=A496,VLOOKUP(A496,LATotals!$C$3:$O$500,9),0)</f>
        <v>#N/A</v>
      </c>
      <c r="P496" s="63" t="e">
        <f>IF(M496=A496,VLOOKUP(A496,LATotals!$C$3:$O$500,10),0)</f>
        <v>#N/A</v>
      </c>
      <c r="Q496" s="33" t="e">
        <f t="shared" si="56"/>
        <v>#N/A</v>
      </c>
      <c r="R496" s="63" t="e">
        <f t="shared" si="57"/>
        <v>#N/A</v>
      </c>
      <c r="S496" s="31" t="e">
        <f t="shared" si="58"/>
        <v>#N/A</v>
      </c>
      <c r="T496" s="40" t="e">
        <f t="shared" si="59"/>
        <v>#N/A</v>
      </c>
      <c r="U496" t="e">
        <f t="shared" si="60"/>
        <v>#N/A</v>
      </c>
      <c r="V496" t="e">
        <f t="shared" si="61"/>
        <v>#N/A</v>
      </c>
      <c r="W496" s="63" t="e">
        <f>IF(M496=A496,VLOOKUP(A496,LATotals!$C$3:$O$500,12),0)</f>
        <v>#N/A</v>
      </c>
      <c r="X496" s="31" t="e">
        <f>IF(M496=A496,VLOOKUP(A496,LATotals!$C$3:$O$500,13),0)</f>
        <v>#N/A</v>
      </c>
      <c r="Y496" s="40" t="e">
        <f t="shared" si="62"/>
        <v>#N/A</v>
      </c>
    </row>
    <row r="497" spans="1:25" x14ac:dyDescent="0.2">
      <c r="A497" s="106"/>
      <c r="F497"/>
      <c r="G497" s="3"/>
      <c r="H497" s="2"/>
      <c r="I497" s="12"/>
      <c r="J497" s="5"/>
      <c r="K497" s="5"/>
      <c r="L497" s="56"/>
      <c r="M497" s="34" t="e">
        <f>VLOOKUP(A497,LATotals!$C$3:$O$500,1)</f>
        <v>#N/A</v>
      </c>
      <c r="N497" s="33" t="e">
        <f>IF(M497=A497,VLOOKUP(A497,LATotals!$C$3:$O$500,8),0)</f>
        <v>#N/A</v>
      </c>
      <c r="O497" s="63" t="e">
        <f>IF(M497=A497,VLOOKUP(A497,LATotals!$C$3:$O$500,9),0)</f>
        <v>#N/A</v>
      </c>
      <c r="P497" s="63" t="e">
        <f>IF(M497=A497,VLOOKUP(A497,LATotals!$C$3:$O$500,10),0)</f>
        <v>#N/A</v>
      </c>
      <c r="Q497" s="33" t="e">
        <f t="shared" si="56"/>
        <v>#N/A</v>
      </c>
      <c r="R497" s="63" t="e">
        <f t="shared" si="57"/>
        <v>#N/A</v>
      </c>
      <c r="S497" s="31" t="e">
        <f t="shared" si="58"/>
        <v>#N/A</v>
      </c>
      <c r="T497" s="40" t="e">
        <f t="shared" si="59"/>
        <v>#N/A</v>
      </c>
      <c r="U497" t="e">
        <f t="shared" si="60"/>
        <v>#N/A</v>
      </c>
      <c r="V497" t="e">
        <f t="shared" si="61"/>
        <v>#N/A</v>
      </c>
      <c r="W497" s="63" t="e">
        <f>IF(M497=A497,VLOOKUP(A497,LATotals!$C$3:$O$500,12),0)</f>
        <v>#N/A</v>
      </c>
      <c r="X497" s="31" t="e">
        <f>IF(M497=A497,VLOOKUP(A497,LATotals!$C$3:$O$500,13),0)</f>
        <v>#N/A</v>
      </c>
      <c r="Y497" s="40" t="e">
        <f t="shared" si="62"/>
        <v>#N/A</v>
      </c>
    </row>
    <row r="498" spans="1:25" x14ac:dyDescent="0.2">
      <c r="A498" s="106"/>
      <c r="F498"/>
      <c r="G498" s="3"/>
      <c r="H498" s="2"/>
      <c r="I498" s="12"/>
      <c r="J498" s="5"/>
      <c r="K498" s="5"/>
      <c r="L498" s="56"/>
      <c r="M498" s="34" t="e">
        <f>VLOOKUP(A498,LATotals!$C$3:$O$500,1)</f>
        <v>#N/A</v>
      </c>
      <c r="N498" s="33" t="e">
        <f>IF(M498=A498,VLOOKUP(A498,LATotals!$C$3:$O$500,8),0)</f>
        <v>#N/A</v>
      </c>
      <c r="O498" s="63" t="e">
        <f>IF(M498=A498,VLOOKUP(A498,LATotals!$C$3:$O$500,9),0)</f>
        <v>#N/A</v>
      </c>
      <c r="P498" s="63" t="e">
        <f>IF(M498=A498,VLOOKUP(A498,LATotals!$C$3:$O$500,10),0)</f>
        <v>#N/A</v>
      </c>
      <c r="Q498" s="33" t="e">
        <f t="shared" si="56"/>
        <v>#N/A</v>
      </c>
      <c r="R498" s="63" t="e">
        <f t="shared" si="57"/>
        <v>#N/A</v>
      </c>
      <c r="S498" s="31" t="e">
        <f t="shared" si="58"/>
        <v>#N/A</v>
      </c>
      <c r="T498" s="40" t="e">
        <f t="shared" si="59"/>
        <v>#N/A</v>
      </c>
      <c r="U498" t="e">
        <f t="shared" si="60"/>
        <v>#N/A</v>
      </c>
      <c r="V498" t="e">
        <f t="shared" si="61"/>
        <v>#N/A</v>
      </c>
      <c r="W498" s="63" t="e">
        <f>IF(M498=A498,VLOOKUP(A498,LATotals!$C$3:$O$500,12),0)</f>
        <v>#N/A</v>
      </c>
      <c r="X498" s="31" t="e">
        <f>IF(M498=A498,VLOOKUP(A498,LATotals!$C$3:$O$500,13),0)</f>
        <v>#N/A</v>
      </c>
      <c r="Y498" s="40" t="e">
        <f t="shared" si="62"/>
        <v>#N/A</v>
      </c>
    </row>
    <row r="499" spans="1:25" x14ac:dyDescent="0.2">
      <c r="A499" s="106"/>
      <c r="F499"/>
      <c r="G499" s="3"/>
      <c r="H499" s="2"/>
      <c r="I499" s="12"/>
      <c r="J499" s="5"/>
      <c r="K499" s="5"/>
      <c r="L499" s="56"/>
      <c r="M499" s="34" t="e">
        <f>VLOOKUP(A499,LATotals!$C$3:$O$500,1)</f>
        <v>#N/A</v>
      </c>
      <c r="N499" s="33" t="e">
        <f>IF(M499=A499,VLOOKUP(A499,LATotals!$C$3:$O$500,8),0)</f>
        <v>#N/A</v>
      </c>
      <c r="O499" s="63" t="e">
        <f>IF(M499=A499,VLOOKUP(A499,LATotals!$C$3:$O$500,9),0)</f>
        <v>#N/A</v>
      </c>
      <c r="P499" s="63" t="e">
        <f>IF(M499=A499,VLOOKUP(A499,LATotals!$C$3:$O$500,10),0)</f>
        <v>#N/A</v>
      </c>
      <c r="Q499" s="33" t="e">
        <f t="shared" si="56"/>
        <v>#N/A</v>
      </c>
      <c r="R499" s="63" t="e">
        <f t="shared" si="57"/>
        <v>#N/A</v>
      </c>
      <c r="S499" s="31" t="e">
        <f t="shared" si="58"/>
        <v>#N/A</v>
      </c>
      <c r="T499" s="40" t="e">
        <f t="shared" si="59"/>
        <v>#N/A</v>
      </c>
      <c r="U499" t="e">
        <f t="shared" si="60"/>
        <v>#N/A</v>
      </c>
      <c r="V499" t="e">
        <f t="shared" si="61"/>
        <v>#N/A</v>
      </c>
      <c r="W499" s="63" t="e">
        <f>IF(M499=A499,VLOOKUP(A499,LATotals!$C$3:$O$500,12),0)</f>
        <v>#N/A</v>
      </c>
      <c r="X499" s="31" t="e">
        <f>IF(M499=A499,VLOOKUP(A499,LATotals!$C$3:$O$500,13),0)</f>
        <v>#N/A</v>
      </c>
      <c r="Y499" s="40" t="e">
        <f t="shared" si="62"/>
        <v>#N/A</v>
      </c>
    </row>
    <row r="500" spans="1:25" x14ac:dyDescent="0.2">
      <c r="A500" s="106"/>
      <c r="F500"/>
      <c r="G500" s="3"/>
      <c r="H500" s="2"/>
      <c r="I500" s="12"/>
      <c r="J500" s="5"/>
      <c r="K500" s="5"/>
      <c r="L500" s="56"/>
      <c r="M500" s="34" t="e">
        <f>VLOOKUP(A500,LATotals!$C$3:$O$500,1)</f>
        <v>#N/A</v>
      </c>
      <c r="N500" s="33" t="e">
        <f>IF(M500=A500,VLOOKUP(A500,LATotals!$C$3:$O$500,8),0)</f>
        <v>#N/A</v>
      </c>
      <c r="O500" s="63" t="e">
        <f>IF(M500=A500,VLOOKUP(A500,LATotals!$C$3:$O$500,9),0)</f>
        <v>#N/A</v>
      </c>
      <c r="P500" s="63" t="e">
        <f>IF(M500=A500,VLOOKUP(A500,LATotals!$C$3:$O$500,10),0)</f>
        <v>#N/A</v>
      </c>
      <c r="Q500" s="33" t="e">
        <f t="shared" si="56"/>
        <v>#N/A</v>
      </c>
      <c r="R500" s="63" t="e">
        <f t="shared" si="57"/>
        <v>#N/A</v>
      </c>
      <c r="S500" s="31" t="e">
        <f t="shared" si="58"/>
        <v>#N/A</v>
      </c>
      <c r="T500" s="40" t="e">
        <f t="shared" si="59"/>
        <v>#N/A</v>
      </c>
      <c r="U500" t="e">
        <f t="shared" si="60"/>
        <v>#N/A</v>
      </c>
      <c r="V500" t="e">
        <f t="shared" si="61"/>
        <v>#N/A</v>
      </c>
      <c r="W500" s="63" t="e">
        <f>IF(M500=A500,VLOOKUP(A500,LATotals!$C$3:$O$500,12),0)</f>
        <v>#N/A</v>
      </c>
      <c r="X500" s="31" t="e">
        <f>IF(M500=A500,VLOOKUP(A500,LATotals!$C$3:$O$500,13),0)</f>
        <v>#N/A</v>
      </c>
      <c r="Y500" s="40" t="e">
        <f t="shared" si="62"/>
        <v>#N/A</v>
      </c>
    </row>
    <row r="501" spans="1:25" x14ac:dyDescent="0.2">
      <c r="A501" s="106"/>
      <c r="F501"/>
      <c r="G501" s="3"/>
      <c r="H501" s="2"/>
      <c r="I501" s="12"/>
      <c r="J501" s="5"/>
      <c r="K501" s="5"/>
      <c r="L501" s="56"/>
      <c r="M501" s="34" t="e">
        <f>VLOOKUP(A501,LATotals!$C$3:$O$500,1)</f>
        <v>#N/A</v>
      </c>
      <c r="N501" s="33" t="e">
        <f>IF(M501=A501,VLOOKUP(A501,LATotals!$C$3:$O$500,8),0)</f>
        <v>#N/A</v>
      </c>
      <c r="O501" s="63" t="e">
        <f>IF(M501=A501,VLOOKUP(A501,LATotals!$C$3:$O$500,9),0)</f>
        <v>#N/A</v>
      </c>
      <c r="P501" s="63" t="e">
        <f>IF(M501=A501,VLOOKUP(A501,LATotals!$C$3:$O$500,10),0)</f>
        <v>#N/A</v>
      </c>
      <c r="Q501" s="33" t="e">
        <f t="shared" si="56"/>
        <v>#N/A</v>
      </c>
      <c r="R501" s="63" t="e">
        <f t="shared" si="57"/>
        <v>#N/A</v>
      </c>
      <c r="S501" s="31" t="e">
        <f t="shared" si="58"/>
        <v>#N/A</v>
      </c>
      <c r="T501" s="40" t="e">
        <f t="shared" si="59"/>
        <v>#N/A</v>
      </c>
      <c r="U501" t="e">
        <f t="shared" si="60"/>
        <v>#N/A</v>
      </c>
      <c r="V501" t="e">
        <f t="shared" si="61"/>
        <v>#N/A</v>
      </c>
      <c r="W501" s="63" t="e">
        <f>IF(M501=A501,VLOOKUP(A501,LATotals!$C$3:$O$500,12),0)</f>
        <v>#N/A</v>
      </c>
      <c r="X501" s="31" t="e">
        <f>IF(M501=A501,VLOOKUP(A501,LATotals!$C$3:$O$500,13),0)</f>
        <v>#N/A</v>
      </c>
      <c r="Y501" s="40" t="e">
        <f t="shared" si="62"/>
        <v>#N/A</v>
      </c>
    </row>
    <row r="502" spans="1:25" x14ac:dyDescent="0.2">
      <c r="A502" s="106"/>
      <c r="F502"/>
      <c r="G502" s="3"/>
      <c r="H502" s="2"/>
      <c r="I502" s="12"/>
      <c r="J502" s="5"/>
      <c r="K502" s="5"/>
      <c r="L502" s="56"/>
      <c r="M502" s="34" t="e">
        <f>VLOOKUP(A502,LATotals!$C$3:$O$500,1)</f>
        <v>#N/A</v>
      </c>
      <c r="N502" s="33" t="e">
        <f>IF(M502=A502,VLOOKUP(A502,LATotals!$C$3:$O$500,8),0)</f>
        <v>#N/A</v>
      </c>
      <c r="O502" s="63" t="e">
        <f>IF(M502=A502,VLOOKUP(A502,LATotals!$C$3:$O$500,9),0)</f>
        <v>#N/A</v>
      </c>
      <c r="P502" s="63" t="e">
        <f>IF(M502=A502,VLOOKUP(A502,LATotals!$C$3:$O$500,10),0)</f>
        <v>#N/A</v>
      </c>
      <c r="Q502" s="33" t="e">
        <f t="shared" si="56"/>
        <v>#N/A</v>
      </c>
      <c r="R502" s="63" t="e">
        <f t="shared" si="57"/>
        <v>#N/A</v>
      </c>
      <c r="S502" s="31" t="e">
        <f t="shared" si="58"/>
        <v>#N/A</v>
      </c>
      <c r="T502" s="40" t="e">
        <f t="shared" si="59"/>
        <v>#N/A</v>
      </c>
      <c r="U502" t="e">
        <f t="shared" si="60"/>
        <v>#N/A</v>
      </c>
      <c r="V502" t="e">
        <f t="shared" si="61"/>
        <v>#N/A</v>
      </c>
      <c r="W502" s="63" t="e">
        <f>IF(M502=A502,VLOOKUP(A502,LATotals!$C$3:$O$500,12),0)</f>
        <v>#N/A</v>
      </c>
      <c r="X502" s="31" t="e">
        <f>IF(M502=A502,VLOOKUP(A502,LATotals!$C$3:$O$500,13),0)</f>
        <v>#N/A</v>
      </c>
      <c r="Y502" s="40" t="e">
        <f t="shared" si="62"/>
        <v>#N/A</v>
      </c>
    </row>
    <row r="503" spans="1:25" x14ac:dyDescent="0.2">
      <c r="A503" s="106"/>
      <c r="F503"/>
      <c r="G503" s="3"/>
      <c r="H503" s="2"/>
      <c r="I503" s="12"/>
      <c r="J503" s="5"/>
      <c r="K503" s="5"/>
      <c r="L503" s="56"/>
      <c r="M503" s="34" t="e">
        <f>VLOOKUP(A503,LATotals!$C$3:$O$500,1)</f>
        <v>#N/A</v>
      </c>
      <c r="N503" s="33" t="e">
        <f>IF(M503=A503,VLOOKUP(A503,LATotals!$C$3:$O$500,8),0)</f>
        <v>#N/A</v>
      </c>
      <c r="O503" s="63" t="e">
        <f>IF(M503=A503,VLOOKUP(A503,LATotals!$C$3:$O$500,9),0)</f>
        <v>#N/A</v>
      </c>
      <c r="P503" s="63" t="e">
        <f>IF(M503=A503,VLOOKUP(A503,LATotals!$C$3:$O$500,10),0)</f>
        <v>#N/A</v>
      </c>
      <c r="Q503" s="33" t="e">
        <f t="shared" si="56"/>
        <v>#N/A</v>
      </c>
      <c r="R503" s="63" t="e">
        <f t="shared" si="57"/>
        <v>#N/A</v>
      </c>
      <c r="S503" s="31" t="e">
        <f t="shared" si="58"/>
        <v>#N/A</v>
      </c>
      <c r="T503" s="40" t="e">
        <f t="shared" si="59"/>
        <v>#N/A</v>
      </c>
      <c r="U503" t="e">
        <f t="shared" si="60"/>
        <v>#N/A</v>
      </c>
      <c r="V503" t="e">
        <f t="shared" si="61"/>
        <v>#N/A</v>
      </c>
      <c r="W503" s="63" t="e">
        <f>IF(M503=A503,VLOOKUP(A503,LATotals!$C$3:$O$500,12),0)</f>
        <v>#N/A</v>
      </c>
      <c r="X503" s="31" t="e">
        <f>IF(M503=A503,VLOOKUP(A503,LATotals!$C$3:$O$500,13),0)</f>
        <v>#N/A</v>
      </c>
      <c r="Y503" s="40" t="e">
        <f t="shared" si="62"/>
        <v>#N/A</v>
      </c>
    </row>
    <row r="504" spans="1:25" x14ac:dyDescent="0.2">
      <c r="A504" s="106"/>
      <c r="F504"/>
      <c r="G504" s="3"/>
      <c r="H504" s="2"/>
      <c r="I504" s="12"/>
      <c r="J504" s="5"/>
      <c r="K504" s="5"/>
      <c r="L504" s="56"/>
      <c r="M504" s="34" t="e">
        <f>VLOOKUP(A504,LATotals!$C$3:$O$500,1)</f>
        <v>#N/A</v>
      </c>
      <c r="N504" s="33" t="e">
        <f>IF(M504=A504,VLOOKUP(A504,LATotals!$C$3:$O$500,8),0)</f>
        <v>#N/A</v>
      </c>
      <c r="O504" s="63" t="e">
        <f>IF(M504=A504,VLOOKUP(A504,LATotals!$C$3:$O$500,9),0)</f>
        <v>#N/A</v>
      </c>
      <c r="P504" s="63" t="e">
        <f>IF(M504=A504,VLOOKUP(A504,LATotals!$C$3:$O$500,10),0)</f>
        <v>#N/A</v>
      </c>
      <c r="Q504" s="33" t="e">
        <f t="shared" si="56"/>
        <v>#N/A</v>
      </c>
      <c r="R504" s="63" t="e">
        <f t="shared" si="57"/>
        <v>#N/A</v>
      </c>
      <c r="S504" s="31" t="e">
        <f t="shared" si="58"/>
        <v>#N/A</v>
      </c>
      <c r="T504" s="40" t="e">
        <f t="shared" si="59"/>
        <v>#N/A</v>
      </c>
      <c r="U504" t="e">
        <f t="shared" si="60"/>
        <v>#N/A</v>
      </c>
      <c r="V504" t="e">
        <f t="shared" si="61"/>
        <v>#N/A</v>
      </c>
      <c r="W504" s="63" t="e">
        <f>IF(M504=A504,VLOOKUP(A504,LATotals!$C$3:$O$500,12),0)</f>
        <v>#N/A</v>
      </c>
      <c r="X504" s="31" t="e">
        <f>IF(M504=A504,VLOOKUP(A504,LATotals!$C$3:$O$500,13),0)</f>
        <v>#N/A</v>
      </c>
      <c r="Y504" s="40" t="e">
        <f t="shared" si="62"/>
        <v>#N/A</v>
      </c>
    </row>
    <row r="505" spans="1:25" x14ac:dyDescent="0.2">
      <c r="A505" s="106"/>
      <c r="F505"/>
      <c r="G505" s="3"/>
      <c r="H505" s="2"/>
      <c r="I505" s="12"/>
      <c r="J505" s="5"/>
      <c r="K505" s="5"/>
      <c r="L505" s="56"/>
      <c r="M505" s="34" t="e">
        <f>VLOOKUP(A505,LATotals!$C$3:$O$500,1)</f>
        <v>#N/A</v>
      </c>
      <c r="N505" s="33" t="e">
        <f>IF(M505=A505,VLOOKUP(A505,LATotals!$C$3:$O$500,8),0)</f>
        <v>#N/A</v>
      </c>
      <c r="O505" s="63" t="e">
        <f>IF(M505=A505,VLOOKUP(A505,LATotals!$C$3:$O$500,9),0)</f>
        <v>#N/A</v>
      </c>
      <c r="P505" s="63" t="e">
        <f>IF(M505=A505,VLOOKUP(A505,LATotals!$C$3:$O$500,10),0)</f>
        <v>#N/A</v>
      </c>
      <c r="Q505" s="33" t="e">
        <f t="shared" si="56"/>
        <v>#N/A</v>
      </c>
      <c r="R505" s="63" t="e">
        <f t="shared" si="57"/>
        <v>#N/A</v>
      </c>
      <c r="S505" s="31" t="e">
        <f t="shared" si="58"/>
        <v>#N/A</v>
      </c>
      <c r="T505" s="40" t="e">
        <f t="shared" si="59"/>
        <v>#N/A</v>
      </c>
      <c r="U505" t="e">
        <f t="shared" si="60"/>
        <v>#N/A</v>
      </c>
      <c r="V505" t="e">
        <f t="shared" si="61"/>
        <v>#N/A</v>
      </c>
      <c r="W505" s="63" t="e">
        <f>IF(M505=A505,VLOOKUP(A505,LATotals!$C$3:$O$500,12),0)</f>
        <v>#N/A</v>
      </c>
      <c r="X505" s="31" t="e">
        <f>IF(M505=A505,VLOOKUP(A505,LATotals!$C$3:$O$500,13),0)</f>
        <v>#N/A</v>
      </c>
      <c r="Y505" s="40" t="e">
        <f t="shared" si="62"/>
        <v>#N/A</v>
      </c>
    </row>
    <row r="506" spans="1:25" x14ac:dyDescent="0.2">
      <c r="A506" s="106"/>
      <c r="F506"/>
      <c r="G506" s="3"/>
      <c r="H506" s="2"/>
      <c r="I506" s="12"/>
      <c r="J506" s="5"/>
      <c r="K506" s="5"/>
      <c r="L506" s="56"/>
      <c r="M506" s="34" t="e">
        <f>VLOOKUP(A506,LATotals!$C$3:$O$500,1)</f>
        <v>#N/A</v>
      </c>
      <c r="N506" s="33" t="e">
        <f>IF(M506=A506,VLOOKUP(A506,LATotals!$C$3:$O$500,8),0)</f>
        <v>#N/A</v>
      </c>
      <c r="O506" s="63" t="e">
        <f>IF(M506=A506,VLOOKUP(A506,LATotals!$C$3:$O$500,9),0)</f>
        <v>#N/A</v>
      </c>
      <c r="P506" s="63" t="e">
        <f>IF(M506=A506,VLOOKUP(A506,LATotals!$C$3:$O$500,10),0)</f>
        <v>#N/A</v>
      </c>
      <c r="Q506" s="33" t="e">
        <f t="shared" si="56"/>
        <v>#N/A</v>
      </c>
      <c r="R506" s="63" t="e">
        <f t="shared" si="57"/>
        <v>#N/A</v>
      </c>
      <c r="S506" s="31" t="e">
        <f t="shared" si="58"/>
        <v>#N/A</v>
      </c>
      <c r="T506" s="40" t="e">
        <f t="shared" si="59"/>
        <v>#N/A</v>
      </c>
      <c r="U506" t="e">
        <f t="shared" si="60"/>
        <v>#N/A</v>
      </c>
      <c r="V506" t="e">
        <f t="shared" si="61"/>
        <v>#N/A</v>
      </c>
      <c r="W506" s="63" t="e">
        <f>IF(M506=A506,VLOOKUP(A506,LATotals!$C$3:$O$500,12),0)</f>
        <v>#N/A</v>
      </c>
      <c r="X506" s="31" t="e">
        <f>IF(M506=A506,VLOOKUP(A506,LATotals!$C$3:$O$500,13),0)</f>
        <v>#N/A</v>
      </c>
      <c r="Y506" s="40" t="e">
        <f t="shared" si="62"/>
        <v>#N/A</v>
      </c>
    </row>
    <row r="507" spans="1:25" x14ac:dyDescent="0.2">
      <c r="A507" s="106"/>
      <c r="F507"/>
      <c r="G507" s="3"/>
      <c r="H507" s="2"/>
      <c r="I507" s="12"/>
      <c r="J507" s="5"/>
      <c r="K507" s="5"/>
      <c r="L507" s="56"/>
      <c r="M507" s="34" t="e">
        <f>VLOOKUP(A507,LATotals!$C$3:$O$500,1)</f>
        <v>#N/A</v>
      </c>
      <c r="N507" s="33" t="e">
        <f>IF(M507=A507,VLOOKUP(A507,LATotals!$C$3:$O$500,8),0)</f>
        <v>#N/A</v>
      </c>
      <c r="O507" s="63" t="e">
        <f>IF(M507=A507,VLOOKUP(A507,LATotals!$C$3:$O$500,9),0)</f>
        <v>#N/A</v>
      </c>
      <c r="P507" s="63" t="e">
        <f>IF(M507=A507,VLOOKUP(A507,LATotals!$C$3:$O$500,10),0)</f>
        <v>#N/A</v>
      </c>
      <c r="Q507" s="33" t="e">
        <f t="shared" si="56"/>
        <v>#N/A</v>
      </c>
      <c r="R507" s="63" t="e">
        <f t="shared" si="57"/>
        <v>#N/A</v>
      </c>
      <c r="S507" s="31" t="e">
        <f t="shared" si="58"/>
        <v>#N/A</v>
      </c>
      <c r="T507" s="40" t="e">
        <f t="shared" si="59"/>
        <v>#N/A</v>
      </c>
      <c r="U507" t="e">
        <f t="shared" si="60"/>
        <v>#N/A</v>
      </c>
      <c r="V507" t="e">
        <f t="shared" si="61"/>
        <v>#N/A</v>
      </c>
      <c r="W507" s="63" t="e">
        <f>IF(M507=A507,VLOOKUP(A507,LATotals!$C$3:$O$500,12),0)</f>
        <v>#N/A</v>
      </c>
      <c r="X507" s="31" t="e">
        <f>IF(M507=A507,VLOOKUP(A507,LATotals!$C$3:$O$500,13),0)</f>
        <v>#N/A</v>
      </c>
      <c r="Y507" s="40" t="e">
        <f t="shared" si="62"/>
        <v>#N/A</v>
      </c>
    </row>
    <row r="508" spans="1:25" x14ac:dyDescent="0.2">
      <c r="A508" s="106"/>
      <c r="F508"/>
      <c r="G508" s="3"/>
      <c r="H508" s="2"/>
      <c r="I508" s="12"/>
      <c r="J508" s="5"/>
      <c r="K508" s="5"/>
      <c r="L508" s="56"/>
      <c r="M508" s="34" t="e">
        <f>VLOOKUP(A508,LATotals!$C$3:$O$500,1)</f>
        <v>#N/A</v>
      </c>
      <c r="N508" s="33" t="e">
        <f>IF(M508=A508,VLOOKUP(A508,LATotals!$C$3:$O$500,8),0)</f>
        <v>#N/A</v>
      </c>
      <c r="O508" s="63" t="e">
        <f>IF(M508=A508,VLOOKUP(A508,LATotals!$C$3:$O$500,9),0)</f>
        <v>#N/A</v>
      </c>
      <c r="P508" s="63" t="e">
        <f>IF(M508=A508,VLOOKUP(A508,LATotals!$C$3:$O$500,10),0)</f>
        <v>#N/A</v>
      </c>
      <c r="Q508" s="33" t="e">
        <f t="shared" si="56"/>
        <v>#N/A</v>
      </c>
      <c r="R508" s="63" t="e">
        <f t="shared" si="57"/>
        <v>#N/A</v>
      </c>
      <c r="S508" s="31" t="e">
        <f t="shared" si="58"/>
        <v>#N/A</v>
      </c>
      <c r="T508" s="40" t="e">
        <f t="shared" si="59"/>
        <v>#N/A</v>
      </c>
      <c r="U508" t="e">
        <f t="shared" si="60"/>
        <v>#N/A</v>
      </c>
      <c r="V508" t="e">
        <f t="shared" si="61"/>
        <v>#N/A</v>
      </c>
      <c r="W508" s="63" t="e">
        <f>IF(M508=A508,VLOOKUP(A508,LATotals!$C$3:$O$500,12),0)</f>
        <v>#N/A</v>
      </c>
      <c r="X508" s="31" t="e">
        <f>IF(M508=A508,VLOOKUP(A508,LATotals!$C$3:$O$500,13),0)</f>
        <v>#N/A</v>
      </c>
      <c r="Y508" s="40" t="e">
        <f t="shared" si="62"/>
        <v>#N/A</v>
      </c>
    </row>
    <row r="509" spans="1:25" x14ac:dyDescent="0.2">
      <c r="A509" s="106"/>
      <c r="F509"/>
      <c r="G509" s="3"/>
      <c r="H509" s="2"/>
      <c r="I509" s="12"/>
      <c r="J509" s="5"/>
      <c r="K509" s="5"/>
      <c r="L509" s="56"/>
      <c r="M509" s="34" t="e">
        <f>VLOOKUP(A509,LATotals!$C$3:$O$500,1)</f>
        <v>#N/A</v>
      </c>
      <c r="N509" s="33" t="e">
        <f>IF(M509=A509,VLOOKUP(A509,LATotals!$C$3:$O$500,8),0)</f>
        <v>#N/A</v>
      </c>
      <c r="O509" s="63" t="e">
        <f>IF(M509=A509,VLOOKUP(A509,LATotals!$C$3:$O$500,9),0)</f>
        <v>#N/A</v>
      </c>
      <c r="P509" s="63" t="e">
        <f>IF(M509=A509,VLOOKUP(A509,LATotals!$C$3:$O$500,10),0)</f>
        <v>#N/A</v>
      </c>
      <c r="Q509" s="33" t="e">
        <f t="shared" si="56"/>
        <v>#N/A</v>
      </c>
      <c r="R509" s="63" t="e">
        <f t="shared" si="57"/>
        <v>#N/A</v>
      </c>
      <c r="S509" s="31" t="e">
        <f t="shared" si="58"/>
        <v>#N/A</v>
      </c>
      <c r="T509" s="40" t="e">
        <f t="shared" si="59"/>
        <v>#N/A</v>
      </c>
      <c r="U509" t="e">
        <f t="shared" si="60"/>
        <v>#N/A</v>
      </c>
      <c r="V509" t="e">
        <f t="shared" si="61"/>
        <v>#N/A</v>
      </c>
      <c r="W509" s="63" t="e">
        <f>IF(M509=A509,VLOOKUP(A509,LATotals!$C$3:$O$500,12),0)</f>
        <v>#N/A</v>
      </c>
      <c r="X509" s="31" t="e">
        <f>IF(M509=A509,VLOOKUP(A509,LATotals!$C$3:$O$500,13),0)</f>
        <v>#N/A</v>
      </c>
      <c r="Y509" s="40" t="e">
        <f t="shared" si="62"/>
        <v>#N/A</v>
      </c>
    </row>
    <row r="510" spans="1:25" x14ac:dyDescent="0.2">
      <c r="A510" s="106"/>
      <c r="F510"/>
      <c r="G510" s="3"/>
      <c r="H510" s="2"/>
      <c r="I510" s="12"/>
      <c r="J510" s="5"/>
      <c r="K510" s="5"/>
      <c r="L510" s="56"/>
      <c r="M510" s="34" t="e">
        <f>VLOOKUP(A510,LATotals!$C$3:$O$500,1)</f>
        <v>#N/A</v>
      </c>
      <c r="N510" s="33" t="e">
        <f>IF(M510=A510,VLOOKUP(A510,LATotals!$C$3:$O$500,8),0)</f>
        <v>#N/A</v>
      </c>
      <c r="O510" s="63" t="e">
        <f>IF(M510=A510,VLOOKUP(A510,LATotals!$C$3:$O$500,9),0)</f>
        <v>#N/A</v>
      </c>
      <c r="P510" s="63" t="e">
        <f>IF(M510=A510,VLOOKUP(A510,LATotals!$C$3:$O$500,10),0)</f>
        <v>#N/A</v>
      </c>
      <c r="Q510" s="33" t="e">
        <f t="shared" si="56"/>
        <v>#N/A</v>
      </c>
      <c r="R510" s="63" t="e">
        <f t="shared" si="57"/>
        <v>#N/A</v>
      </c>
      <c r="S510" s="31" t="e">
        <f t="shared" si="58"/>
        <v>#N/A</v>
      </c>
      <c r="T510" s="40" t="e">
        <f t="shared" si="59"/>
        <v>#N/A</v>
      </c>
      <c r="U510" t="e">
        <f t="shared" si="60"/>
        <v>#N/A</v>
      </c>
      <c r="V510" t="e">
        <f t="shared" si="61"/>
        <v>#N/A</v>
      </c>
      <c r="W510" s="63" t="e">
        <f>IF(M510=A510,VLOOKUP(A510,LATotals!$C$3:$O$500,12),0)</f>
        <v>#N/A</v>
      </c>
      <c r="X510" s="31" t="e">
        <f>IF(M510=A510,VLOOKUP(A510,LATotals!$C$3:$O$500,13),0)</f>
        <v>#N/A</v>
      </c>
      <c r="Y510" s="40" t="e">
        <f t="shared" si="62"/>
        <v>#N/A</v>
      </c>
    </row>
    <row r="511" spans="1:25" x14ac:dyDescent="0.2">
      <c r="A511" s="106"/>
      <c r="F511"/>
      <c r="G511" s="3"/>
      <c r="H511" s="2"/>
      <c r="I511" s="12"/>
      <c r="J511" s="5"/>
      <c r="K511" s="5"/>
      <c r="L511" s="56"/>
      <c r="M511" s="34" t="e">
        <f>VLOOKUP(A511,LATotals!$C$3:$O$500,1)</f>
        <v>#N/A</v>
      </c>
      <c r="N511" s="33" t="e">
        <f>IF(M511=A511,VLOOKUP(A511,LATotals!$C$3:$O$500,8),0)</f>
        <v>#N/A</v>
      </c>
      <c r="O511" s="63" t="e">
        <f>IF(M511=A511,VLOOKUP(A511,LATotals!$C$3:$O$500,9),0)</f>
        <v>#N/A</v>
      </c>
      <c r="P511" s="63" t="e">
        <f>IF(M511=A511,VLOOKUP(A511,LATotals!$C$3:$O$500,10),0)</f>
        <v>#N/A</v>
      </c>
      <c r="Q511" s="33" t="e">
        <f t="shared" si="56"/>
        <v>#N/A</v>
      </c>
      <c r="R511" s="63" t="e">
        <f t="shared" si="57"/>
        <v>#N/A</v>
      </c>
      <c r="S511" s="31" t="e">
        <f t="shared" si="58"/>
        <v>#N/A</v>
      </c>
      <c r="T511" s="40" t="e">
        <f t="shared" si="59"/>
        <v>#N/A</v>
      </c>
      <c r="U511" t="e">
        <f t="shared" si="60"/>
        <v>#N/A</v>
      </c>
      <c r="V511" t="e">
        <f t="shared" si="61"/>
        <v>#N/A</v>
      </c>
      <c r="W511" s="63" t="e">
        <f>IF(M511=A511,VLOOKUP(A511,LATotals!$C$3:$O$500,12),0)</f>
        <v>#N/A</v>
      </c>
      <c r="X511" s="31" t="e">
        <f>IF(M511=A511,VLOOKUP(A511,LATotals!$C$3:$O$500,13),0)</f>
        <v>#N/A</v>
      </c>
      <c r="Y511" s="40" t="e">
        <f t="shared" si="62"/>
        <v>#N/A</v>
      </c>
    </row>
    <row r="512" spans="1:25" x14ac:dyDescent="0.2">
      <c r="A512" s="106"/>
      <c r="F512"/>
      <c r="G512" s="3"/>
      <c r="H512" s="2"/>
      <c r="I512" s="12"/>
      <c r="J512" s="5"/>
      <c r="K512" s="5"/>
      <c r="L512" s="56"/>
      <c r="M512" s="34" t="e">
        <f>VLOOKUP(A512,LATotals!$C$3:$O$500,1)</f>
        <v>#N/A</v>
      </c>
      <c r="N512" s="33" t="e">
        <f>IF(M512=A512,VLOOKUP(A512,LATotals!$C$3:$O$500,8),0)</f>
        <v>#N/A</v>
      </c>
      <c r="O512" s="63" t="e">
        <f>IF(M512=A512,VLOOKUP(A512,LATotals!$C$3:$O$500,9),0)</f>
        <v>#N/A</v>
      </c>
      <c r="P512" s="63" t="e">
        <f>IF(M512=A512,VLOOKUP(A512,LATotals!$C$3:$O$500,10),0)</f>
        <v>#N/A</v>
      </c>
      <c r="Q512" s="33" t="e">
        <f t="shared" si="56"/>
        <v>#N/A</v>
      </c>
      <c r="R512" s="63" t="e">
        <f t="shared" si="57"/>
        <v>#N/A</v>
      </c>
      <c r="S512" s="31" t="e">
        <f t="shared" si="58"/>
        <v>#N/A</v>
      </c>
      <c r="T512" s="40" t="e">
        <f t="shared" si="59"/>
        <v>#N/A</v>
      </c>
      <c r="U512" t="e">
        <f t="shared" si="60"/>
        <v>#N/A</v>
      </c>
      <c r="V512" t="e">
        <f t="shared" si="61"/>
        <v>#N/A</v>
      </c>
      <c r="W512" s="63" t="e">
        <f>IF(M512=A512,VLOOKUP(A512,LATotals!$C$3:$O$500,12),0)</f>
        <v>#N/A</v>
      </c>
      <c r="X512" s="31" t="e">
        <f>IF(M512=A512,VLOOKUP(A512,LATotals!$C$3:$O$500,13),0)</f>
        <v>#N/A</v>
      </c>
      <c r="Y512" s="40" t="e">
        <f t="shared" si="62"/>
        <v>#N/A</v>
      </c>
    </row>
    <row r="513" spans="1:25" x14ac:dyDescent="0.2">
      <c r="A513" s="106"/>
      <c r="F513"/>
      <c r="G513" s="3"/>
      <c r="H513" s="2"/>
      <c r="I513" s="12"/>
      <c r="J513" s="5"/>
      <c r="K513" s="5"/>
      <c r="L513" s="56"/>
      <c r="M513" s="34" t="e">
        <f>VLOOKUP(A513,LATotals!$C$3:$O$500,1)</f>
        <v>#N/A</v>
      </c>
      <c r="N513" s="33" t="e">
        <f>IF(M513=A513,VLOOKUP(A513,LATotals!$C$3:$O$500,8),0)</f>
        <v>#N/A</v>
      </c>
      <c r="O513" s="63" t="e">
        <f>IF(M513=A513,VLOOKUP(A513,LATotals!$C$3:$O$500,9),0)</f>
        <v>#N/A</v>
      </c>
      <c r="P513" s="63" t="e">
        <f>IF(M513=A513,VLOOKUP(A513,LATotals!$C$3:$O$500,10),0)</f>
        <v>#N/A</v>
      </c>
      <c r="Q513" s="33" t="e">
        <f t="shared" si="56"/>
        <v>#N/A</v>
      </c>
      <c r="R513" s="63" t="e">
        <f t="shared" si="57"/>
        <v>#N/A</v>
      </c>
      <c r="S513" s="31" t="e">
        <f t="shared" si="58"/>
        <v>#N/A</v>
      </c>
      <c r="T513" s="40" t="e">
        <f t="shared" si="59"/>
        <v>#N/A</v>
      </c>
      <c r="U513" t="e">
        <f t="shared" si="60"/>
        <v>#N/A</v>
      </c>
      <c r="V513" t="e">
        <f t="shared" si="61"/>
        <v>#N/A</v>
      </c>
      <c r="W513" s="63" t="e">
        <f>IF(M513=A513,VLOOKUP(A513,LATotals!$C$3:$O$500,12),0)</f>
        <v>#N/A</v>
      </c>
      <c r="X513" s="31" t="e">
        <f>IF(M513=A513,VLOOKUP(A513,LATotals!$C$3:$O$500,13),0)</f>
        <v>#N/A</v>
      </c>
      <c r="Y513" s="40" t="e">
        <f t="shared" si="62"/>
        <v>#N/A</v>
      </c>
    </row>
    <row r="514" spans="1:25" x14ac:dyDescent="0.2">
      <c r="A514" s="106"/>
      <c r="F514"/>
      <c r="G514" s="3"/>
      <c r="H514" s="2"/>
      <c r="I514" s="12"/>
      <c r="J514" s="5"/>
      <c r="K514" s="5"/>
      <c r="L514" s="56"/>
      <c r="M514" s="34" t="e">
        <f>VLOOKUP(A514,LATotals!$C$3:$O$500,1)</f>
        <v>#N/A</v>
      </c>
      <c r="N514" s="33" t="e">
        <f>IF(M514=A514,VLOOKUP(A514,LATotals!$C$3:$O$500,8),0)</f>
        <v>#N/A</v>
      </c>
      <c r="O514" s="63" t="e">
        <f>IF(M514=A514,VLOOKUP(A514,LATotals!$C$3:$O$500,9),0)</f>
        <v>#N/A</v>
      </c>
      <c r="P514" s="63" t="e">
        <f>IF(M514=A514,VLOOKUP(A514,LATotals!$C$3:$O$500,10),0)</f>
        <v>#N/A</v>
      </c>
      <c r="Q514" s="33" t="e">
        <f t="shared" si="56"/>
        <v>#N/A</v>
      </c>
      <c r="R514" s="63" t="e">
        <f t="shared" si="57"/>
        <v>#N/A</v>
      </c>
      <c r="S514" s="31" t="e">
        <f t="shared" si="58"/>
        <v>#N/A</v>
      </c>
      <c r="T514" s="40" t="e">
        <f t="shared" si="59"/>
        <v>#N/A</v>
      </c>
      <c r="U514" t="e">
        <f t="shared" si="60"/>
        <v>#N/A</v>
      </c>
      <c r="V514" t="e">
        <f t="shared" si="61"/>
        <v>#N/A</v>
      </c>
      <c r="W514" s="63" t="e">
        <f>IF(M514=A514,VLOOKUP(A514,LATotals!$C$3:$O$500,12),0)</f>
        <v>#N/A</v>
      </c>
      <c r="X514" s="31" t="e">
        <f>IF(M514=A514,VLOOKUP(A514,LATotals!$C$3:$O$500,13),0)</f>
        <v>#N/A</v>
      </c>
      <c r="Y514" s="40" t="e">
        <f t="shared" si="62"/>
        <v>#N/A</v>
      </c>
    </row>
    <row r="515" spans="1:25" x14ac:dyDescent="0.2">
      <c r="A515" s="106"/>
      <c r="F515"/>
      <c r="G515" s="3"/>
      <c r="H515" s="2"/>
      <c r="I515" s="12"/>
      <c r="J515" s="5"/>
      <c r="K515" s="5"/>
      <c r="L515" s="56"/>
      <c r="M515" s="34" t="e">
        <f>VLOOKUP(A515,LATotals!$C$3:$O$500,1)</f>
        <v>#N/A</v>
      </c>
      <c r="N515" s="33" t="e">
        <f>IF(M515=A515,VLOOKUP(A515,LATotals!$C$3:$O$500,8),0)</f>
        <v>#N/A</v>
      </c>
      <c r="O515" s="63" t="e">
        <f>IF(M515=A515,VLOOKUP(A515,LATotals!$C$3:$O$500,9),0)</f>
        <v>#N/A</v>
      </c>
      <c r="P515" s="63" t="e">
        <f>IF(M515=A515,VLOOKUP(A515,LATotals!$C$3:$O$500,10),0)</f>
        <v>#N/A</v>
      </c>
      <c r="Q515" s="33" t="e">
        <f t="shared" si="56"/>
        <v>#N/A</v>
      </c>
      <c r="R515" s="63" t="e">
        <f t="shared" si="57"/>
        <v>#N/A</v>
      </c>
      <c r="S515" s="31" t="e">
        <f t="shared" si="58"/>
        <v>#N/A</v>
      </c>
      <c r="T515" s="40" t="e">
        <f t="shared" si="59"/>
        <v>#N/A</v>
      </c>
      <c r="U515" t="e">
        <f t="shared" si="60"/>
        <v>#N/A</v>
      </c>
      <c r="V515" t="e">
        <f t="shared" si="61"/>
        <v>#N/A</v>
      </c>
      <c r="W515" s="63" t="e">
        <f>IF(M515=A515,VLOOKUP(A515,LATotals!$C$3:$O$500,12),0)</f>
        <v>#N/A</v>
      </c>
      <c r="X515" s="31" t="e">
        <f>IF(M515=A515,VLOOKUP(A515,LATotals!$C$3:$O$500,13),0)</f>
        <v>#N/A</v>
      </c>
      <c r="Y515" s="40" t="e">
        <f t="shared" si="62"/>
        <v>#N/A</v>
      </c>
    </row>
    <row r="516" spans="1:25" x14ac:dyDescent="0.2">
      <c r="A516" s="106"/>
      <c r="F516"/>
      <c r="G516" s="3"/>
      <c r="H516" s="2"/>
      <c r="I516" s="12"/>
      <c r="J516" s="5"/>
      <c r="K516" s="5"/>
      <c r="L516" s="56"/>
      <c r="M516" s="34" t="e">
        <f>VLOOKUP(A516,LATotals!$C$3:$O$500,1)</f>
        <v>#N/A</v>
      </c>
      <c r="N516" s="33" t="e">
        <f>IF(M516=A516,VLOOKUP(A516,LATotals!$C$3:$O$500,8),0)</f>
        <v>#N/A</v>
      </c>
      <c r="O516" s="63" t="e">
        <f>IF(M516=A516,VLOOKUP(A516,LATotals!$C$3:$O$500,9),0)</f>
        <v>#N/A</v>
      </c>
      <c r="P516" s="63" t="e">
        <f>IF(M516=A516,VLOOKUP(A516,LATotals!$C$3:$O$500,10),0)</f>
        <v>#N/A</v>
      </c>
      <c r="Q516" s="33" t="e">
        <f t="shared" si="56"/>
        <v>#N/A</v>
      </c>
      <c r="R516" s="63" t="e">
        <f t="shared" si="57"/>
        <v>#N/A</v>
      </c>
      <c r="S516" s="31" t="e">
        <f t="shared" si="58"/>
        <v>#N/A</v>
      </c>
      <c r="T516" s="40" t="e">
        <f t="shared" si="59"/>
        <v>#N/A</v>
      </c>
      <c r="U516" t="e">
        <f t="shared" si="60"/>
        <v>#N/A</v>
      </c>
      <c r="V516" t="e">
        <f t="shared" si="61"/>
        <v>#N/A</v>
      </c>
      <c r="W516" s="63" t="e">
        <f>IF(M516=A516,VLOOKUP(A516,LATotals!$C$3:$O$500,12),0)</f>
        <v>#N/A</v>
      </c>
      <c r="X516" s="31" t="e">
        <f>IF(M516=A516,VLOOKUP(A516,LATotals!$C$3:$O$500,13),0)</f>
        <v>#N/A</v>
      </c>
      <c r="Y516" s="40" t="e">
        <f t="shared" si="62"/>
        <v>#N/A</v>
      </c>
    </row>
    <row r="517" spans="1:25" x14ac:dyDescent="0.2">
      <c r="A517" s="106"/>
      <c r="F517"/>
      <c r="G517" s="3"/>
      <c r="H517" s="2"/>
      <c r="I517" s="12"/>
      <c r="J517" s="5"/>
      <c r="K517" s="5"/>
      <c r="L517" s="56"/>
      <c r="M517" s="34" t="e">
        <f>VLOOKUP(A517,LATotals!$C$3:$O$500,1)</f>
        <v>#N/A</v>
      </c>
      <c r="N517" s="33" t="e">
        <f>IF(M517=A517,VLOOKUP(A517,LATotals!$C$3:$O$500,8),0)</f>
        <v>#N/A</v>
      </c>
      <c r="O517" s="63" t="e">
        <f>IF(M517=A517,VLOOKUP(A517,LATotals!$C$3:$O$500,9),0)</f>
        <v>#N/A</v>
      </c>
      <c r="P517" s="63" t="e">
        <f>IF(M517=A517,VLOOKUP(A517,LATotals!$C$3:$O$500,10),0)</f>
        <v>#N/A</v>
      </c>
      <c r="Q517" s="33" t="e">
        <f t="shared" si="56"/>
        <v>#N/A</v>
      </c>
      <c r="R517" s="63" t="e">
        <f t="shared" si="57"/>
        <v>#N/A</v>
      </c>
      <c r="S517" s="31" t="e">
        <f t="shared" si="58"/>
        <v>#N/A</v>
      </c>
      <c r="T517" s="40" t="e">
        <f t="shared" si="59"/>
        <v>#N/A</v>
      </c>
      <c r="U517" t="e">
        <f t="shared" si="60"/>
        <v>#N/A</v>
      </c>
      <c r="V517" t="e">
        <f t="shared" si="61"/>
        <v>#N/A</v>
      </c>
      <c r="W517" s="63" t="e">
        <f>IF(M517=A517,VLOOKUP(A517,LATotals!$C$3:$O$500,12),0)</f>
        <v>#N/A</v>
      </c>
      <c r="X517" s="31" t="e">
        <f>IF(M517=A517,VLOOKUP(A517,LATotals!$C$3:$O$500,13),0)</f>
        <v>#N/A</v>
      </c>
      <c r="Y517" s="40" t="e">
        <f t="shared" si="62"/>
        <v>#N/A</v>
      </c>
    </row>
    <row r="518" spans="1:25" x14ac:dyDescent="0.2">
      <c r="A518" s="106"/>
      <c r="F518"/>
      <c r="G518" s="3"/>
      <c r="H518" s="2"/>
      <c r="I518" s="12"/>
      <c r="J518" s="5"/>
      <c r="K518" s="5"/>
      <c r="L518" s="56"/>
      <c r="M518" s="34" t="e">
        <f>VLOOKUP(A518,LATotals!$C$3:$O$500,1)</f>
        <v>#N/A</v>
      </c>
      <c r="N518" s="33" t="e">
        <f>IF(M518=A518,VLOOKUP(A518,LATotals!$C$3:$O$500,8),0)</f>
        <v>#N/A</v>
      </c>
      <c r="O518" s="63" t="e">
        <f>IF(M518=A518,VLOOKUP(A518,LATotals!$C$3:$O$500,9),0)</f>
        <v>#N/A</v>
      </c>
      <c r="P518" s="63" t="e">
        <f>IF(M518=A518,VLOOKUP(A518,LATotals!$C$3:$O$500,10),0)</f>
        <v>#N/A</v>
      </c>
      <c r="Q518" s="33" t="e">
        <f t="shared" si="56"/>
        <v>#N/A</v>
      </c>
      <c r="R518" s="63" t="e">
        <f t="shared" si="57"/>
        <v>#N/A</v>
      </c>
      <c r="S518" s="31" t="e">
        <f t="shared" si="58"/>
        <v>#N/A</v>
      </c>
      <c r="T518" s="40" t="e">
        <f t="shared" si="59"/>
        <v>#N/A</v>
      </c>
      <c r="U518" t="e">
        <f t="shared" si="60"/>
        <v>#N/A</v>
      </c>
      <c r="V518" t="e">
        <f t="shared" si="61"/>
        <v>#N/A</v>
      </c>
      <c r="W518" s="63" t="e">
        <f>IF(M518=A518,VLOOKUP(A518,LATotals!$C$3:$O$500,12),0)</f>
        <v>#N/A</v>
      </c>
      <c r="X518" s="31" t="e">
        <f>IF(M518=A518,VLOOKUP(A518,LATotals!$C$3:$O$500,13),0)</f>
        <v>#N/A</v>
      </c>
      <c r="Y518" s="40" t="e">
        <f t="shared" si="62"/>
        <v>#N/A</v>
      </c>
    </row>
    <row r="519" spans="1:25" x14ac:dyDescent="0.2">
      <c r="A519" s="106"/>
      <c r="F519"/>
      <c r="G519" s="3"/>
      <c r="H519" s="2"/>
      <c r="I519" s="12"/>
      <c r="J519" s="5"/>
      <c r="K519" s="5"/>
      <c r="L519" s="56"/>
      <c r="M519" s="34" t="e">
        <f>VLOOKUP(A519,LATotals!$C$3:$O$500,1)</f>
        <v>#N/A</v>
      </c>
      <c r="N519" s="33" t="e">
        <f>IF(M519=A519,VLOOKUP(A519,LATotals!$C$3:$O$500,8),0)</f>
        <v>#N/A</v>
      </c>
      <c r="O519" s="63" t="e">
        <f>IF(M519=A519,VLOOKUP(A519,LATotals!$C$3:$O$500,9),0)</f>
        <v>#N/A</v>
      </c>
      <c r="P519" s="63" t="e">
        <f>IF(M519=A519,VLOOKUP(A519,LATotals!$C$3:$O$500,10),0)</f>
        <v>#N/A</v>
      </c>
      <c r="Q519" s="33" t="e">
        <f t="shared" ref="Q519:Q540" si="63">H519+N519</f>
        <v>#N/A</v>
      </c>
      <c r="R519" s="63" t="e">
        <f t="shared" ref="R519:R540" si="64">J519+O519</f>
        <v>#N/A</v>
      </c>
      <c r="S519" s="31" t="e">
        <f t="shared" ref="S519:S540" si="65">+K519+P519</f>
        <v>#N/A</v>
      </c>
      <c r="T519" s="40" t="e">
        <f t="shared" ref="T519:T540" si="66">+S519/R519</f>
        <v>#N/A</v>
      </c>
      <c r="U519" t="e">
        <f t="shared" ref="U519:U540" si="67">IF(R519&gt;=$U$2,"Yes","No")</f>
        <v>#N/A</v>
      </c>
      <c r="V519" t="e">
        <f t="shared" ref="V519:V540" si="68">IF(T519&gt;=$V$2,"Yes","No")</f>
        <v>#N/A</v>
      </c>
      <c r="W519" s="63" t="e">
        <f>IF(M519=A519,VLOOKUP(A519,LATotals!$C$3:$O$500,12),0)</f>
        <v>#N/A</v>
      </c>
      <c r="X519" s="31" t="e">
        <f>IF(M519=A519,VLOOKUP(A519,LATotals!$C$3:$O$500,13),0)</f>
        <v>#N/A</v>
      </c>
      <c r="Y519" s="40" t="e">
        <f t="shared" ref="Y519:Y540" si="69">IF(W519=0,0,X519/W519)</f>
        <v>#N/A</v>
      </c>
    </row>
    <row r="520" spans="1:25" x14ac:dyDescent="0.2">
      <c r="A520" s="106"/>
      <c r="F520"/>
      <c r="G520" s="3"/>
      <c r="H520" s="2"/>
      <c r="I520" s="12"/>
      <c r="J520" s="5"/>
      <c r="K520" s="5"/>
      <c r="L520" s="56"/>
      <c r="M520" s="34" t="e">
        <f>VLOOKUP(A520,LATotals!$C$3:$O$500,1)</f>
        <v>#N/A</v>
      </c>
      <c r="N520" s="33" t="e">
        <f>IF(M520=A520,VLOOKUP(A520,LATotals!$C$3:$O$500,8),0)</f>
        <v>#N/A</v>
      </c>
      <c r="O520" s="63" t="e">
        <f>IF(M520=A520,VLOOKUP(A520,LATotals!$C$3:$O$500,9),0)</f>
        <v>#N/A</v>
      </c>
      <c r="P520" s="63" t="e">
        <f>IF(M520=A520,VLOOKUP(A520,LATotals!$C$3:$O$500,10),0)</f>
        <v>#N/A</v>
      </c>
      <c r="Q520" s="33" t="e">
        <f t="shared" si="63"/>
        <v>#N/A</v>
      </c>
      <c r="R520" s="63" t="e">
        <f t="shared" si="64"/>
        <v>#N/A</v>
      </c>
      <c r="S520" s="31" t="e">
        <f t="shared" si="65"/>
        <v>#N/A</v>
      </c>
      <c r="T520" s="40" t="e">
        <f t="shared" si="66"/>
        <v>#N/A</v>
      </c>
      <c r="U520" t="e">
        <f t="shared" si="67"/>
        <v>#N/A</v>
      </c>
      <c r="V520" t="e">
        <f t="shared" si="68"/>
        <v>#N/A</v>
      </c>
      <c r="W520" s="63" t="e">
        <f>IF(M520=A520,VLOOKUP(A520,LATotals!$C$3:$O$500,12),0)</f>
        <v>#N/A</v>
      </c>
      <c r="X520" s="31" t="e">
        <f>IF(M520=A520,VLOOKUP(A520,LATotals!$C$3:$O$500,13),0)</f>
        <v>#N/A</v>
      </c>
      <c r="Y520" s="40" t="e">
        <f t="shared" si="69"/>
        <v>#N/A</v>
      </c>
    </row>
    <row r="521" spans="1:25" x14ac:dyDescent="0.2">
      <c r="A521" s="106"/>
      <c r="F521"/>
      <c r="G521" s="3"/>
      <c r="H521" s="2"/>
      <c r="I521" s="12"/>
      <c r="J521" s="5"/>
      <c r="K521" s="5"/>
      <c r="L521" s="56"/>
      <c r="M521" s="34" t="e">
        <f>VLOOKUP(A521,LATotals!$C$3:$O$500,1)</f>
        <v>#N/A</v>
      </c>
      <c r="N521" s="33" t="e">
        <f>IF(M521=A521,VLOOKUP(A521,LATotals!$C$3:$O$500,8),0)</f>
        <v>#N/A</v>
      </c>
      <c r="O521" s="63" t="e">
        <f>IF(M521=A521,VLOOKUP(A521,LATotals!$C$3:$O$500,9),0)</f>
        <v>#N/A</v>
      </c>
      <c r="P521" s="63" t="e">
        <f>IF(M521=A521,VLOOKUP(A521,LATotals!$C$3:$O$500,10),0)</f>
        <v>#N/A</v>
      </c>
      <c r="Q521" s="33" t="e">
        <f t="shared" si="63"/>
        <v>#N/A</v>
      </c>
      <c r="R521" s="63" t="e">
        <f t="shared" si="64"/>
        <v>#N/A</v>
      </c>
      <c r="S521" s="31" t="e">
        <f t="shared" si="65"/>
        <v>#N/A</v>
      </c>
      <c r="T521" s="40" t="e">
        <f t="shared" si="66"/>
        <v>#N/A</v>
      </c>
      <c r="U521" t="e">
        <f t="shared" si="67"/>
        <v>#N/A</v>
      </c>
      <c r="V521" t="e">
        <f t="shared" si="68"/>
        <v>#N/A</v>
      </c>
      <c r="W521" s="63" t="e">
        <f>IF(M521=A521,VLOOKUP(A521,LATotals!$C$3:$O$500,12),0)</f>
        <v>#N/A</v>
      </c>
      <c r="X521" s="31" t="e">
        <f>IF(M521=A521,VLOOKUP(A521,LATotals!$C$3:$O$500,13),0)</f>
        <v>#N/A</v>
      </c>
      <c r="Y521" s="40" t="e">
        <f t="shared" si="69"/>
        <v>#N/A</v>
      </c>
    </row>
    <row r="522" spans="1:25" x14ac:dyDescent="0.2">
      <c r="A522" s="106"/>
      <c r="F522"/>
      <c r="G522" s="3"/>
      <c r="H522" s="2"/>
      <c r="I522" s="12"/>
      <c r="J522" s="5"/>
      <c r="K522" s="5"/>
      <c r="L522" s="56"/>
      <c r="M522" s="34" t="e">
        <f>VLOOKUP(A522,LATotals!$C$3:$O$500,1)</f>
        <v>#N/A</v>
      </c>
      <c r="N522" s="33" t="e">
        <f>IF(M522=A522,VLOOKUP(A522,LATotals!$C$3:$O$500,8),0)</f>
        <v>#N/A</v>
      </c>
      <c r="O522" s="63" t="e">
        <f>IF(M522=A522,VLOOKUP(A522,LATotals!$C$3:$O$500,9),0)</f>
        <v>#N/A</v>
      </c>
      <c r="P522" s="63" t="e">
        <f>IF(M522=A522,VLOOKUP(A522,LATotals!$C$3:$O$500,10),0)</f>
        <v>#N/A</v>
      </c>
      <c r="Q522" s="33" t="e">
        <f t="shared" si="63"/>
        <v>#N/A</v>
      </c>
      <c r="R522" s="63" t="e">
        <f t="shared" si="64"/>
        <v>#N/A</v>
      </c>
      <c r="S522" s="31" t="e">
        <f t="shared" si="65"/>
        <v>#N/A</v>
      </c>
      <c r="T522" s="40" t="e">
        <f t="shared" si="66"/>
        <v>#N/A</v>
      </c>
      <c r="U522" t="e">
        <f t="shared" si="67"/>
        <v>#N/A</v>
      </c>
      <c r="V522" t="e">
        <f t="shared" si="68"/>
        <v>#N/A</v>
      </c>
      <c r="W522" s="63" t="e">
        <f>IF(M522=A522,VLOOKUP(A522,LATotals!$C$3:$O$500,12),0)</f>
        <v>#N/A</v>
      </c>
      <c r="X522" s="31" t="e">
        <f>IF(M522=A522,VLOOKUP(A522,LATotals!$C$3:$O$500,13),0)</f>
        <v>#N/A</v>
      </c>
      <c r="Y522" s="40" t="e">
        <f t="shared" si="69"/>
        <v>#N/A</v>
      </c>
    </row>
    <row r="523" spans="1:25" x14ac:dyDescent="0.2">
      <c r="A523" s="106"/>
      <c r="F523"/>
      <c r="G523" s="3"/>
      <c r="H523" s="2"/>
      <c r="I523" s="12"/>
      <c r="J523" s="5"/>
      <c r="K523" s="5"/>
      <c r="L523" s="56"/>
      <c r="M523" s="34" t="e">
        <f>VLOOKUP(A523,LATotals!$C$3:$O$500,1)</f>
        <v>#N/A</v>
      </c>
      <c r="N523" s="33" t="e">
        <f>IF(M523=A523,VLOOKUP(A523,LATotals!$C$3:$O$500,8),0)</f>
        <v>#N/A</v>
      </c>
      <c r="O523" s="63" t="e">
        <f>IF(M523=A523,VLOOKUP(A523,LATotals!$C$3:$O$500,9),0)</f>
        <v>#N/A</v>
      </c>
      <c r="P523" s="63" t="e">
        <f>IF(M523=A523,VLOOKUP(A523,LATotals!$C$3:$O$500,10),0)</f>
        <v>#N/A</v>
      </c>
      <c r="Q523" s="33" t="e">
        <f t="shared" si="63"/>
        <v>#N/A</v>
      </c>
      <c r="R523" s="63" t="e">
        <f t="shared" si="64"/>
        <v>#N/A</v>
      </c>
      <c r="S523" s="31" t="e">
        <f t="shared" si="65"/>
        <v>#N/A</v>
      </c>
      <c r="T523" s="40" t="e">
        <f t="shared" si="66"/>
        <v>#N/A</v>
      </c>
      <c r="U523" t="e">
        <f t="shared" si="67"/>
        <v>#N/A</v>
      </c>
      <c r="V523" t="e">
        <f t="shared" si="68"/>
        <v>#N/A</v>
      </c>
      <c r="W523" s="63" t="e">
        <f>IF(M523=A523,VLOOKUP(A523,LATotals!$C$3:$O$500,12),0)</f>
        <v>#N/A</v>
      </c>
      <c r="X523" s="31" t="e">
        <f>IF(M523=A523,VLOOKUP(A523,LATotals!$C$3:$O$500,13),0)</f>
        <v>#N/A</v>
      </c>
      <c r="Y523" s="40" t="e">
        <f t="shared" si="69"/>
        <v>#N/A</v>
      </c>
    </row>
    <row r="524" spans="1:25" x14ac:dyDescent="0.2">
      <c r="A524" s="106"/>
      <c r="F524"/>
      <c r="G524" s="3"/>
      <c r="H524" s="2"/>
      <c r="I524" s="12"/>
      <c r="J524" s="5"/>
      <c r="K524" s="5"/>
      <c r="L524" s="56"/>
      <c r="M524" s="34" t="e">
        <f>VLOOKUP(A524,LATotals!$C$3:$O$500,1)</f>
        <v>#N/A</v>
      </c>
      <c r="N524" s="33" t="e">
        <f>IF(M524=A524,VLOOKUP(A524,LATotals!$C$3:$O$500,8),0)</f>
        <v>#N/A</v>
      </c>
      <c r="O524" s="63" t="e">
        <f>IF(M524=A524,VLOOKUP(A524,LATotals!$C$3:$O$500,9),0)</f>
        <v>#N/A</v>
      </c>
      <c r="P524" s="63" t="e">
        <f>IF(M524=A524,VLOOKUP(A524,LATotals!$C$3:$O$500,10),0)</f>
        <v>#N/A</v>
      </c>
      <c r="Q524" s="33" t="e">
        <f t="shared" si="63"/>
        <v>#N/A</v>
      </c>
      <c r="R524" s="63" t="e">
        <f t="shared" si="64"/>
        <v>#N/A</v>
      </c>
      <c r="S524" s="31" t="e">
        <f t="shared" si="65"/>
        <v>#N/A</v>
      </c>
      <c r="T524" s="40" t="e">
        <f t="shared" si="66"/>
        <v>#N/A</v>
      </c>
      <c r="U524" t="e">
        <f t="shared" si="67"/>
        <v>#N/A</v>
      </c>
      <c r="V524" t="e">
        <f t="shared" si="68"/>
        <v>#N/A</v>
      </c>
      <c r="W524" s="63" t="e">
        <f>IF(M524=A524,VLOOKUP(A524,LATotals!$C$3:$O$500,12),0)</f>
        <v>#N/A</v>
      </c>
      <c r="X524" s="31" t="e">
        <f>IF(M524=A524,VLOOKUP(A524,LATotals!$C$3:$O$500,13),0)</f>
        <v>#N/A</v>
      </c>
      <c r="Y524" s="40" t="e">
        <f t="shared" si="69"/>
        <v>#N/A</v>
      </c>
    </row>
    <row r="525" spans="1:25" x14ac:dyDescent="0.2">
      <c r="A525" s="106"/>
      <c r="F525"/>
      <c r="G525" s="3"/>
      <c r="H525" s="2"/>
      <c r="I525" s="12"/>
      <c r="J525" s="5"/>
      <c r="K525" s="5"/>
      <c r="L525" s="56"/>
      <c r="M525" s="34" t="e">
        <f>VLOOKUP(A525,LATotals!$C$3:$O$500,1)</f>
        <v>#N/A</v>
      </c>
      <c r="N525" s="33" t="e">
        <f>IF(M525=A525,VLOOKUP(A525,LATotals!$C$3:$O$500,8),0)</f>
        <v>#N/A</v>
      </c>
      <c r="O525" s="63" t="e">
        <f>IF(M525=A525,VLOOKUP(A525,LATotals!$C$3:$O$500,9),0)</f>
        <v>#N/A</v>
      </c>
      <c r="P525" s="63" t="e">
        <f>IF(M525=A525,VLOOKUP(A525,LATotals!$C$3:$O$500,10),0)</f>
        <v>#N/A</v>
      </c>
      <c r="Q525" s="33" t="e">
        <f t="shared" si="63"/>
        <v>#N/A</v>
      </c>
      <c r="R525" s="63" t="e">
        <f t="shared" si="64"/>
        <v>#N/A</v>
      </c>
      <c r="S525" s="31" t="e">
        <f t="shared" si="65"/>
        <v>#N/A</v>
      </c>
      <c r="T525" s="40" t="e">
        <f t="shared" si="66"/>
        <v>#N/A</v>
      </c>
      <c r="U525" t="e">
        <f t="shared" si="67"/>
        <v>#N/A</v>
      </c>
      <c r="V525" t="e">
        <f t="shared" si="68"/>
        <v>#N/A</v>
      </c>
      <c r="W525" s="63" t="e">
        <f>IF(M525=A525,VLOOKUP(A525,LATotals!$C$3:$O$500,12),0)</f>
        <v>#N/A</v>
      </c>
      <c r="X525" s="31" t="e">
        <f>IF(M525=A525,VLOOKUP(A525,LATotals!$C$3:$O$500,13),0)</f>
        <v>#N/A</v>
      </c>
      <c r="Y525" s="40" t="e">
        <f t="shared" si="69"/>
        <v>#N/A</v>
      </c>
    </row>
    <row r="526" spans="1:25" x14ac:dyDescent="0.2">
      <c r="A526" s="106"/>
      <c r="F526"/>
      <c r="G526" s="3"/>
      <c r="H526" s="2"/>
      <c r="I526" s="12"/>
      <c r="J526" s="5"/>
      <c r="K526" s="5"/>
      <c r="L526" s="56"/>
      <c r="M526" s="34" t="e">
        <f>VLOOKUP(A526,LATotals!$C$3:$O$500,1)</f>
        <v>#N/A</v>
      </c>
      <c r="N526" s="33" t="e">
        <f>IF(M526=A526,VLOOKUP(A526,LATotals!$C$3:$O$500,8),0)</f>
        <v>#N/A</v>
      </c>
      <c r="O526" s="63" t="e">
        <f>IF(M526=A526,VLOOKUP(A526,LATotals!$C$3:$O$500,9),0)</f>
        <v>#N/A</v>
      </c>
      <c r="P526" s="63" t="e">
        <f>IF(M526=A526,VLOOKUP(A526,LATotals!$C$3:$O$500,10),0)</f>
        <v>#N/A</v>
      </c>
      <c r="Q526" s="33" t="e">
        <f t="shared" si="63"/>
        <v>#N/A</v>
      </c>
      <c r="R526" s="63" t="e">
        <f t="shared" si="64"/>
        <v>#N/A</v>
      </c>
      <c r="S526" s="31" t="e">
        <f t="shared" si="65"/>
        <v>#N/A</v>
      </c>
      <c r="T526" s="40" t="e">
        <f t="shared" si="66"/>
        <v>#N/A</v>
      </c>
      <c r="U526" t="e">
        <f t="shared" si="67"/>
        <v>#N/A</v>
      </c>
      <c r="V526" t="e">
        <f t="shared" si="68"/>
        <v>#N/A</v>
      </c>
      <c r="W526" s="63" t="e">
        <f>IF(M526=A526,VLOOKUP(A526,LATotals!$C$3:$O$500,12),0)</f>
        <v>#N/A</v>
      </c>
      <c r="X526" s="31" t="e">
        <f>IF(M526=A526,VLOOKUP(A526,LATotals!$C$3:$O$500,13),0)</f>
        <v>#N/A</v>
      </c>
      <c r="Y526" s="40" t="e">
        <f t="shared" si="69"/>
        <v>#N/A</v>
      </c>
    </row>
    <row r="527" spans="1:25" x14ac:dyDescent="0.2">
      <c r="A527" s="106"/>
      <c r="F527"/>
      <c r="G527" s="3"/>
      <c r="H527" s="2"/>
      <c r="I527" s="12"/>
      <c r="J527" s="5"/>
      <c r="K527" s="5"/>
      <c r="L527" s="56"/>
      <c r="M527" s="34" t="e">
        <f>VLOOKUP(A527,LATotals!$C$3:$O$500,1)</f>
        <v>#N/A</v>
      </c>
      <c r="N527" s="33" t="e">
        <f>IF(M527=A527,VLOOKUP(A527,LATotals!$C$3:$O$500,8),0)</f>
        <v>#N/A</v>
      </c>
      <c r="O527" s="63" t="e">
        <f>IF(M527=A527,VLOOKUP(A527,LATotals!$C$3:$O$500,9),0)</f>
        <v>#N/A</v>
      </c>
      <c r="P527" s="63" t="e">
        <f>IF(M527=A527,VLOOKUP(A527,LATotals!$C$3:$O$500,10),0)</f>
        <v>#N/A</v>
      </c>
      <c r="Q527" s="33" t="e">
        <f t="shared" si="63"/>
        <v>#N/A</v>
      </c>
      <c r="R527" s="63" t="e">
        <f t="shared" si="64"/>
        <v>#N/A</v>
      </c>
      <c r="S527" s="31" t="e">
        <f t="shared" si="65"/>
        <v>#N/A</v>
      </c>
      <c r="T527" s="40" t="e">
        <f t="shared" si="66"/>
        <v>#N/A</v>
      </c>
      <c r="U527" t="e">
        <f t="shared" si="67"/>
        <v>#N/A</v>
      </c>
      <c r="V527" t="e">
        <f t="shared" si="68"/>
        <v>#N/A</v>
      </c>
      <c r="W527" s="63" t="e">
        <f>IF(M527=A527,VLOOKUP(A527,LATotals!$C$3:$O$500,12),0)</f>
        <v>#N/A</v>
      </c>
      <c r="X527" s="31" t="e">
        <f>IF(M527=A527,VLOOKUP(A527,LATotals!$C$3:$O$500,13),0)</f>
        <v>#N/A</v>
      </c>
      <c r="Y527" s="40" t="e">
        <f t="shared" si="69"/>
        <v>#N/A</v>
      </c>
    </row>
    <row r="528" spans="1:25" x14ac:dyDescent="0.2">
      <c r="A528" s="106"/>
      <c r="F528"/>
      <c r="G528" s="3"/>
      <c r="H528" s="2"/>
      <c r="I528" s="12"/>
      <c r="J528" s="5"/>
      <c r="K528" s="5"/>
      <c r="L528" s="56"/>
      <c r="M528" s="34" t="e">
        <f>VLOOKUP(A528,LATotals!$C$3:$O$500,1)</f>
        <v>#N/A</v>
      </c>
      <c r="N528" s="33" t="e">
        <f>IF(M528=A528,VLOOKUP(A528,LATotals!$C$3:$O$500,8),0)</f>
        <v>#N/A</v>
      </c>
      <c r="O528" s="63" t="e">
        <f>IF(M528=A528,VLOOKUP(A528,LATotals!$C$3:$O$500,9),0)</f>
        <v>#N/A</v>
      </c>
      <c r="P528" s="63" t="e">
        <f>IF(M528=A528,VLOOKUP(A528,LATotals!$C$3:$O$500,10),0)</f>
        <v>#N/A</v>
      </c>
      <c r="Q528" s="33" t="e">
        <f t="shared" si="63"/>
        <v>#N/A</v>
      </c>
      <c r="R528" s="63" t="e">
        <f t="shared" si="64"/>
        <v>#N/A</v>
      </c>
      <c r="S528" s="31" t="e">
        <f t="shared" si="65"/>
        <v>#N/A</v>
      </c>
      <c r="T528" s="40" t="e">
        <f t="shared" si="66"/>
        <v>#N/A</v>
      </c>
      <c r="U528" t="e">
        <f t="shared" si="67"/>
        <v>#N/A</v>
      </c>
      <c r="V528" t="e">
        <f t="shared" si="68"/>
        <v>#N/A</v>
      </c>
      <c r="W528" s="63" t="e">
        <f>IF(M528=A528,VLOOKUP(A528,LATotals!$C$3:$O$500,12),0)</f>
        <v>#N/A</v>
      </c>
      <c r="X528" s="31" t="e">
        <f>IF(M528=A528,VLOOKUP(A528,LATotals!$C$3:$O$500,13),0)</f>
        <v>#N/A</v>
      </c>
      <c r="Y528" s="40" t="e">
        <f t="shared" si="69"/>
        <v>#N/A</v>
      </c>
    </row>
    <row r="529" spans="1:25" x14ac:dyDescent="0.2">
      <c r="A529" s="106"/>
      <c r="F529"/>
      <c r="G529" s="3"/>
      <c r="H529" s="2"/>
      <c r="I529" s="12"/>
      <c r="J529" s="5"/>
      <c r="K529" s="5"/>
      <c r="L529" s="56"/>
      <c r="M529" s="34" t="e">
        <f>VLOOKUP(A529,LATotals!$C$3:$O$500,1)</f>
        <v>#N/A</v>
      </c>
      <c r="N529" s="33" t="e">
        <f>IF(M529=A529,VLOOKUP(A529,LATotals!$C$3:$O$500,8),0)</f>
        <v>#N/A</v>
      </c>
      <c r="O529" s="63" t="e">
        <f>IF(M529=A529,VLOOKUP(A529,LATotals!$C$3:$O$500,9),0)</f>
        <v>#N/A</v>
      </c>
      <c r="P529" s="63" t="e">
        <f>IF(M529=A529,VLOOKUP(A529,LATotals!$C$3:$O$500,10),0)</f>
        <v>#N/A</v>
      </c>
      <c r="Q529" s="33" t="e">
        <f t="shared" si="63"/>
        <v>#N/A</v>
      </c>
      <c r="R529" s="63" t="e">
        <f t="shared" si="64"/>
        <v>#N/A</v>
      </c>
      <c r="S529" s="31" t="e">
        <f t="shared" si="65"/>
        <v>#N/A</v>
      </c>
      <c r="T529" s="40" t="e">
        <f t="shared" si="66"/>
        <v>#N/A</v>
      </c>
      <c r="U529" t="e">
        <f t="shared" si="67"/>
        <v>#N/A</v>
      </c>
      <c r="V529" t="e">
        <f t="shared" si="68"/>
        <v>#N/A</v>
      </c>
      <c r="W529" s="63" t="e">
        <f>IF(M529=A529,VLOOKUP(A529,LATotals!$C$3:$O$500,12),0)</f>
        <v>#N/A</v>
      </c>
      <c r="X529" s="31" t="e">
        <f>IF(M529=A529,VLOOKUP(A529,LATotals!$C$3:$O$500,13),0)</f>
        <v>#N/A</v>
      </c>
      <c r="Y529" s="40" t="e">
        <f t="shared" si="69"/>
        <v>#N/A</v>
      </c>
    </row>
    <row r="530" spans="1:25" x14ac:dyDescent="0.2">
      <c r="A530" s="106"/>
      <c r="F530"/>
      <c r="G530" s="3"/>
      <c r="H530" s="2"/>
      <c r="I530" s="12"/>
      <c r="J530" s="5"/>
      <c r="K530" s="5"/>
      <c r="L530" s="56"/>
      <c r="M530" s="34" t="e">
        <f>VLOOKUP(A530,LATotals!$C$3:$O$500,1)</f>
        <v>#N/A</v>
      </c>
      <c r="N530" s="33" t="e">
        <f>IF(M530=A530,VLOOKUP(A530,LATotals!$C$3:$O$500,8),0)</f>
        <v>#N/A</v>
      </c>
      <c r="O530" s="63" t="e">
        <f>IF(M530=A530,VLOOKUP(A530,LATotals!$C$3:$O$500,9),0)</f>
        <v>#N/A</v>
      </c>
      <c r="P530" s="63" t="e">
        <f>IF(M530=A530,VLOOKUP(A530,LATotals!$C$3:$O$500,10),0)</f>
        <v>#N/A</v>
      </c>
      <c r="Q530" s="33" t="e">
        <f t="shared" si="63"/>
        <v>#N/A</v>
      </c>
      <c r="R530" s="63" t="e">
        <f t="shared" si="64"/>
        <v>#N/A</v>
      </c>
      <c r="S530" s="31" t="e">
        <f t="shared" si="65"/>
        <v>#N/A</v>
      </c>
      <c r="T530" s="40" t="e">
        <f t="shared" si="66"/>
        <v>#N/A</v>
      </c>
      <c r="U530" t="e">
        <f t="shared" si="67"/>
        <v>#N/A</v>
      </c>
      <c r="V530" t="e">
        <f t="shared" si="68"/>
        <v>#N/A</v>
      </c>
      <c r="W530" s="63" t="e">
        <f>IF(M530=A530,VLOOKUP(A530,LATotals!$C$3:$O$500,12),0)</f>
        <v>#N/A</v>
      </c>
      <c r="X530" s="31" t="e">
        <f>IF(M530=A530,VLOOKUP(A530,LATotals!$C$3:$O$500,13),0)</f>
        <v>#N/A</v>
      </c>
      <c r="Y530" s="40" t="e">
        <f t="shared" si="69"/>
        <v>#N/A</v>
      </c>
    </row>
    <row r="531" spans="1:25" x14ac:dyDescent="0.2">
      <c r="A531" s="106"/>
      <c r="F531"/>
      <c r="G531" s="3"/>
      <c r="H531" s="2"/>
      <c r="I531" s="12"/>
      <c r="J531" s="5"/>
      <c r="K531" s="5"/>
      <c r="L531" s="56"/>
      <c r="M531" s="34" t="e">
        <f>VLOOKUP(A531,LATotals!$C$3:$O$500,1)</f>
        <v>#N/A</v>
      </c>
      <c r="N531" s="33" t="e">
        <f>IF(M531=A531,VLOOKUP(A531,LATotals!$C$3:$O$500,8),0)</f>
        <v>#N/A</v>
      </c>
      <c r="O531" s="63" t="e">
        <f>IF(M531=A531,VLOOKUP(A531,LATotals!$C$3:$O$500,9),0)</f>
        <v>#N/A</v>
      </c>
      <c r="P531" s="63" t="e">
        <f>IF(M531=A531,VLOOKUP(A531,LATotals!$C$3:$O$500,10),0)</f>
        <v>#N/A</v>
      </c>
      <c r="Q531" s="33" t="e">
        <f t="shared" si="63"/>
        <v>#N/A</v>
      </c>
      <c r="R531" s="63" t="e">
        <f t="shared" si="64"/>
        <v>#N/A</v>
      </c>
      <c r="S531" s="31" t="e">
        <f t="shared" si="65"/>
        <v>#N/A</v>
      </c>
      <c r="T531" s="40" t="e">
        <f t="shared" si="66"/>
        <v>#N/A</v>
      </c>
      <c r="U531" t="e">
        <f t="shared" si="67"/>
        <v>#N/A</v>
      </c>
      <c r="V531" t="e">
        <f t="shared" si="68"/>
        <v>#N/A</v>
      </c>
      <c r="W531" s="63" t="e">
        <f>IF(M531=A531,VLOOKUP(A531,LATotals!$C$3:$O$500,12),0)</f>
        <v>#N/A</v>
      </c>
      <c r="X531" s="31" t="e">
        <f>IF(M531=A531,VLOOKUP(A531,LATotals!$C$3:$O$500,13),0)</f>
        <v>#N/A</v>
      </c>
      <c r="Y531" s="40" t="e">
        <f t="shared" si="69"/>
        <v>#N/A</v>
      </c>
    </row>
    <row r="532" spans="1:25" x14ac:dyDescent="0.2">
      <c r="A532" s="106"/>
      <c r="F532"/>
      <c r="G532" s="3"/>
      <c r="H532" s="2"/>
      <c r="I532" s="12"/>
      <c r="J532" s="5"/>
      <c r="K532" s="5"/>
      <c r="L532" s="56"/>
      <c r="M532" s="34" t="e">
        <f>VLOOKUP(A532,LATotals!$C$3:$O$500,1)</f>
        <v>#N/A</v>
      </c>
      <c r="N532" s="33" t="e">
        <f>IF(M532=A532,VLOOKUP(A532,LATotals!$C$3:$O$500,8),0)</f>
        <v>#N/A</v>
      </c>
      <c r="O532" s="63" t="e">
        <f>IF(M532=A532,VLOOKUP(A532,LATotals!$C$3:$O$500,9),0)</f>
        <v>#N/A</v>
      </c>
      <c r="P532" s="63" t="e">
        <f>IF(M532=A532,VLOOKUP(A532,LATotals!$C$3:$O$500,10),0)</f>
        <v>#N/A</v>
      </c>
      <c r="Q532" s="33" t="e">
        <f t="shared" si="63"/>
        <v>#N/A</v>
      </c>
      <c r="R532" s="63" t="e">
        <f t="shared" si="64"/>
        <v>#N/A</v>
      </c>
      <c r="S532" s="31" t="e">
        <f t="shared" si="65"/>
        <v>#N/A</v>
      </c>
      <c r="T532" s="40" t="e">
        <f t="shared" si="66"/>
        <v>#N/A</v>
      </c>
      <c r="U532" t="e">
        <f t="shared" si="67"/>
        <v>#N/A</v>
      </c>
      <c r="V532" t="e">
        <f t="shared" si="68"/>
        <v>#N/A</v>
      </c>
      <c r="W532" s="63" t="e">
        <f>IF(M532=A532,VLOOKUP(A532,LATotals!$C$3:$O$500,12),0)</f>
        <v>#N/A</v>
      </c>
      <c r="X532" s="31" t="e">
        <f>IF(M532=A532,VLOOKUP(A532,LATotals!$C$3:$O$500,13),0)</f>
        <v>#N/A</v>
      </c>
      <c r="Y532" s="40" t="e">
        <f t="shared" si="69"/>
        <v>#N/A</v>
      </c>
    </row>
    <row r="533" spans="1:25" x14ac:dyDescent="0.2">
      <c r="A533" s="106"/>
      <c r="F533"/>
      <c r="G533" s="3"/>
      <c r="H533" s="2"/>
      <c r="I533" s="12"/>
      <c r="J533" s="5"/>
      <c r="K533" s="5"/>
      <c r="L533" s="56"/>
      <c r="M533" s="34" t="e">
        <f>VLOOKUP(A533,LATotals!$C$3:$O$500,1)</f>
        <v>#N/A</v>
      </c>
      <c r="N533" s="33" t="e">
        <f>IF(M533=A533,VLOOKUP(A533,LATotals!$C$3:$O$500,8),0)</f>
        <v>#N/A</v>
      </c>
      <c r="O533" s="63" t="e">
        <f>IF(M533=A533,VLOOKUP(A533,LATotals!$C$3:$O$500,9),0)</f>
        <v>#N/A</v>
      </c>
      <c r="P533" s="63" t="e">
        <f>IF(M533=A533,VLOOKUP(A533,LATotals!$C$3:$O$500,10),0)</f>
        <v>#N/A</v>
      </c>
      <c r="Q533" s="33" t="e">
        <f t="shared" si="63"/>
        <v>#N/A</v>
      </c>
      <c r="R533" s="63" t="e">
        <f t="shared" si="64"/>
        <v>#N/A</v>
      </c>
      <c r="S533" s="31" t="e">
        <f t="shared" si="65"/>
        <v>#N/A</v>
      </c>
      <c r="T533" s="40" t="e">
        <f t="shared" si="66"/>
        <v>#N/A</v>
      </c>
      <c r="U533" t="e">
        <f t="shared" si="67"/>
        <v>#N/A</v>
      </c>
      <c r="V533" t="e">
        <f t="shared" si="68"/>
        <v>#N/A</v>
      </c>
      <c r="W533" s="63" t="e">
        <f>IF(M533=A533,VLOOKUP(A533,LATotals!$C$3:$O$500,12),0)</f>
        <v>#N/A</v>
      </c>
      <c r="X533" s="31" t="e">
        <f>IF(M533=A533,VLOOKUP(A533,LATotals!$C$3:$O$500,13),0)</f>
        <v>#N/A</v>
      </c>
      <c r="Y533" s="40" t="e">
        <f t="shared" si="69"/>
        <v>#N/A</v>
      </c>
    </row>
    <row r="534" spans="1:25" x14ac:dyDescent="0.2">
      <c r="A534" s="106"/>
      <c r="F534"/>
      <c r="G534" s="3"/>
      <c r="H534" s="2"/>
      <c r="I534" s="12"/>
      <c r="J534" s="5"/>
      <c r="K534" s="5"/>
      <c r="L534" s="56"/>
      <c r="M534" s="34" t="e">
        <f>VLOOKUP(A534,LATotals!$C$3:$O$500,1)</f>
        <v>#N/A</v>
      </c>
      <c r="N534" s="33" t="e">
        <f>IF(M534=A534,VLOOKUP(A534,LATotals!$C$3:$O$500,8),0)</f>
        <v>#N/A</v>
      </c>
      <c r="O534" s="63" t="e">
        <f>IF(M534=A534,VLOOKUP(A534,LATotals!$C$3:$O$500,9),0)</f>
        <v>#N/A</v>
      </c>
      <c r="P534" s="63" t="e">
        <f>IF(M534=A534,VLOOKUP(A534,LATotals!$C$3:$O$500,10),0)</f>
        <v>#N/A</v>
      </c>
      <c r="Q534" s="33" t="e">
        <f t="shared" si="63"/>
        <v>#N/A</v>
      </c>
      <c r="R534" s="63" t="e">
        <f t="shared" si="64"/>
        <v>#N/A</v>
      </c>
      <c r="S534" s="31" t="e">
        <f t="shared" si="65"/>
        <v>#N/A</v>
      </c>
      <c r="T534" s="40" t="e">
        <f t="shared" si="66"/>
        <v>#N/A</v>
      </c>
      <c r="U534" t="e">
        <f t="shared" si="67"/>
        <v>#N/A</v>
      </c>
      <c r="V534" t="e">
        <f t="shared" si="68"/>
        <v>#N/A</v>
      </c>
      <c r="W534" s="63" t="e">
        <f>IF(M534=A534,VLOOKUP(A534,LATotals!$C$3:$O$500,12),0)</f>
        <v>#N/A</v>
      </c>
      <c r="X534" s="31" t="e">
        <f>IF(M534=A534,VLOOKUP(A534,LATotals!$C$3:$O$500,13),0)</f>
        <v>#N/A</v>
      </c>
      <c r="Y534" s="40" t="e">
        <f t="shared" si="69"/>
        <v>#N/A</v>
      </c>
    </row>
    <row r="535" spans="1:25" x14ac:dyDescent="0.2">
      <c r="A535" s="106"/>
      <c r="F535"/>
      <c r="G535" s="3"/>
      <c r="H535" s="2"/>
      <c r="I535" s="12"/>
      <c r="J535" s="5"/>
      <c r="K535" s="5"/>
      <c r="L535" s="56"/>
      <c r="M535" s="34" t="e">
        <f>VLOOKUP(A535,LATotals!$C$3:$O$500,1)</f>
        <v>#N/A</v>
      </c>
      <c r="N535" s="33" t="e">
        <f>IF(M535=A535,VLOOKUP(A535,LATotals!$C$3:$O$500,8),0)</f>
        <v>#N/A</v>
      </c>
      <c r="O535" s="63" t="e">
        <f>IF(M535=A535,VLOOKUP(A535,LATotals!$C$3:$O$500,9),0)</f>
        <v>#N/A</v>
      </c>
      <c r="P535" s="63" t="e">
        <f>IF(M535=A535,VLOOKUP(A535,LATotals!$C$3:$O$500,10),0)</f>
        <v>#N/A</v>
      </c>
      <c r="Q535" s="33" t="e">
        <f t="shared" si="63"/>
        <v>#N/A</v>
      </c>
      <c r="R535" s="63" t="e">
        <f t="shared" si="64"/>
        <v>#N/A</v>
      </c>
      <c r="S535" s="31" t="e">
        <f t="shared" si="65"/>
        <v>#N/A</v>
      </c>
      <c r="T535" s="40" t="e">
        <f t="shared" si="66"/>
        <v>#N/A</v>
      </c>
      <c r="U535" t="e">
        <f t="shared" si="67"/>
        <v>#N/A</v>
      </c>
      <c r="V535" t="e">
        <f t="shared" si="68"/>
        <v>#N/A</v>
      </c>
      <c r="W535" s="63" t="e">
        <f>IF(M535=A535,VLOOKUP(A535,LATotals!$C$3:$O$500,12),0)</f>
        <v>#N/A</v>
      </c>
      <c r="X535" s="31" t="e">
        <f>IF(M535=A535,VLOOKUP(A535,LATotals!$C$3:$O$500,13),0)</f>
        <v>#N/A</v>
      </c>
      <c r="Y535" s="40" t="e">
        <f t="shared" si="69"/>
        <v>#N/A</v>
      </c>
    </row>
    <row r="536" spans="1:25" x14ac:dyDescent="0.2">
      <c r="A536" s="106"/>
      <c r="F536"/>
      <c r="G536" s="3"/>
      <c r="H536" s="2"/>
      <c r="I536" s="12"/>
      <c r="J536" s="5"/>
      <c r="K536" s="5"/>
      <c r="L536" s="56"/>
      <c r="M536" s="34" t="e">
        <f>VLOOKUP(A536,LATotals!$C$3:$O$500,1)</f>
        <v>#N/A</v>
      </c>
      <c r="N536" s="33" t="e">
        <f>IF(M536=A536,VLOOKUP(A536,LATotals!$C$3:$O$500,8),0)</f>
        <v>#N/A</v>
      </c>
      <c r="O536" s="63" t="e">
        <f>IF(M536=A536,VLOOKUP(A536,LATotals!$C$3:$O$500,9),0)</f>
        <v>#N/A</v>
      </c>
      <c r="P536" s="63" t="e">
        <f>IF(M536=A536,VLOOKUP(A536,LATotals!$C$3:$O$500,10),0)</f>
        <v>#N/A</v>
      </c>
      <c r="Q536" s="33" t="e">
        <f t="shared" si="63"/>
        <v>#N/A</v>
      </c>
      <c r="R536" s="63" t="e">
        <f t="shared" si="64"/>
        <v>#N/A</v>
      </c>
      <c r="S536" s="31" t="e">
        <f t="shared" si="65"/>
        <v>#N/A</v>
      </c>
      <c r="T536" s="40" t="e">
        <f t="shared" si="66"/>
        <v>#N/A</v>
      </c>
      <c r="U536" t="e">
        <f t="shared" si="67"/>
        <v>#N/A</v>
      </c>
      <c r="V536" t="e">
        <f t="shared" si="68"/>
        <v>#N/A</v>
      </c>
      <c r="W536" s="63" t="e">
        <f>IF(M536=A536,VLOOKUP(A536,LATotals!$C$3:$O$500,12),0)</f>
        <v>#N/A</v>
      </c>
      <c r="X536" s="31" t="e">
        <f>IF(M536=A536,VLOOKUP(A536,LATotals!$C$3:$O$500,13),0)</f>
        <v>#N/A</v>
      </c>
      <c r="Y536" s="40" t="e">
        <f t="shared" si="69"/>
        <v>#N/A</v>
      </c>
    </row>
    <row r="537" spans="1:25" x14ac:dyDescent="0.2">
      <c r="A537" s="106"/>
      <c r="F537"/>
      <c r="G537" s="3"/>
      <c r="H537" s="2"/>
      <c r="I537" s="12"/>
      <c r="J537" s="5"/>
      <c r="K537" s="5"/>
      <c r="L537" s="56"/>
      <c r="M537" s="34" t="e">
        <f>VLOOKUP(A537,LATotals!$C$3:$O$500,1)</f>
        <v>#N/A</v>
      </c>
      <c r="N537" s="33" t="e">
        <f>IF(M537=A537,VLOOKUP(A537,LATotals!$C$3:$O$500,8),0)</f>
        <v>#N/A</v>
      </c>
      <c r="O537" s="63" t="e">
        <f>IF(M537=A537,VLOOKUP(A537,LATotals!$C$3:$O$500,9),0)</f>
        <v>#N/A</v>
      </c>
      <c r="P537" s="63" t="e">
        <f>IF(M537=A537,VLOOKUP(A537,LATotals!$C$3:$O$500,10),0)</f>
        <v>#N/A</v>
      </c>
      <c r="Q537" s="33" t="e">
        <f t="shared" si="63"/>
        <v>#N/A</v>
      </c>
      <c r="R537" s="63" t="e">
        <f t="shared" si="64"/>
        <v>#N/A</v>
      </c>
      <c r="S537" s="31" t="e">
        <f t="shared" si="65"/>
        <v>#N/A</v>
      </c>
      <c r="T537" s="40" t="e">
        <f t="shared" si="66"/>
        <v>#N/A</v>
      </c>
      <c r="U537" t="e">
        <f t="shared" si="67"/>
        <v>#N/A</v>
      </c>
      <c r="V537" t="e">
        <f t="shared" si="68"/>
        <v>#N/A</v>
      </c>
      <c r="W537" s="63" t="e">
        <f>IF(M537=A537,VLOOKUP(A537,LATotals!$C$3:$O$500,12),0)</f>
        <v>#N/A</v>
      </c>
      <c r="X537" s="31" t="e">
        <f>IF(M537=A537,VLOOKUP(A537,LATotals!$C$3:$O$500,13),0)</f>
        <v>#N/A</v>
      </c>
      <c r="Y537" s="40" t="e">
        <f t="shared" si="69"/>
        <v>#N/A</v>
      </c>
    </row>
    <row r="538" spans="1:25" x14ac:dyDescent="0.2">
      <c r="A538" s="106"/>
      <c r="F538"/>
      <c r="G538" s="3"/>
      <c r="H538" s="2"/>
      <c r="I538" s="12"/>
      <c r="J538" s="5"/>
      <c r="K538" s="5"/>
      <c r="L538" s="56"/>
      <c r="M538" s="34" t="e">
        <f>VLOOKUP(A538,LATotals!$C$3:$O$500,1)</f>
        <v>#N/A</v>
      </c>
      <c r="N538" s="33" t="e">
        <f>IF(M538=A538,VLOOKUP(A538,LATotals!$C$3:$O$500,8),0)</f>
        <v>#N/A</v>
      </c>
      <c r="O538" s="63" t="e">
        <f>IF(M538=A538,VLOOKUP(A538,LATotals!$C$3:$O$500,9),0)</f>
        <v>#N/A</v>
      </c>
      <c r="P538" s="63" t="e">
        <f>IF(M538=A538,VLOOKUP(A538,LATotals!$C$3:$O$500,10),0)</f>
        <v>#N/A</v>
      </c>
      <c r="Q538" s="33" t="e">
        <f t="shared" si="63"/>
        <v>#N/A</v>
      </c>
      <c r="R538" s="63" t="e">
        <f t="shared" si="64"/>
        <v>#N/A</v>
      </c>
      <c r="S538" s="31" t="e">
        <f t="shared" si="65"/>
        <v>#N/A</v>
      </c>
      <c r="T538" s="40" t="e">
        <f t="shared" si="66"/>
        <v>#N/A</v>
      </c>
      <c r="U538" t="e">
        <f t="shared" si="67"/>
        <v>#N/A</v>
      </c>
      <c r="V538" t="e">
        <f t="shared" si="68"/>
        <v>#N/A</v>
      </c>
      <c r="W538" s="63" t="e">
        <f>IF(M538=A538,VLOOKUP(A538,LATotals!$C$3:$O$500,12),0)</f>
        <v>#N/A</v>
      </c>
      <c r="X538" s="31" t="e">
        <f>IF(M538=A538,VLOOKUP(A538,LATotals!$C$3:$O$500,13),0)</f>
        <v>#N/A</v>
      </c>
      <c r="Y538" s="40" t="e">
        <f t="shared" si="69"/>
        <v>#N/A</v>
      </c>
    </row>
    <row r="539" spans="1:25" x14ac:dyDescent="0.2">
      <c r="A539" s="106"/>
      <c r="F539"/>
      <c r="G539" s="3"/>
      <c r="H539" s="2"/>
      <c r="I539" s="12"/>
      <c r="J539" s="5"/>
      <c r="K539" s="5"/>
      <c r="L539" s="56"/>
      <c r="M539" s="34" t="e">
        <f>VLOOKUP(A539,LATotals!$C$3:$O$500,1)</f>
        <v>#N/A</v>
      </c>
      <c r="N539" s="33" t="e">
        <f>IF(M539=A539,VLOOKUP(A539,LATotals!$C$3:$O$500,8),0)</f>
        <v>#N/A</v>
      </c>
      <c r="O539" s="63" t="e">
        <f>IF(M539=A539,VLOOKUP(A539,LATotals!$C$3:$O$500,9),0)</f>
        <v>#N/A</v>
      </c>
      <c r="P539" s="63" t="e">
        <f>IF(M539=A539,VLOOKUP(A539,LATotals!$C$3:$O$500,10),0)</f>
        <v>#N/A</v>
      </c>
      <c r="Q539" s="33" t="e">
        <f t="shared" si="63"/>
        <v>#N/A</v>
      </c>
      <c r="R539" s="63" t="e">
        <f t="shared" si="64"/>
        <v>#N/A</v>
      </c>
      <c r="S539" s="31" t="e">
        <f t="shared" si="65"/>
        <v>#N/A</v>
      </c>
      <c r="T539" s="40" t="e">
        <f t="shared" si="66"/>
        <v>#N/A</v>
      </c>
      <c r="U539" t="e">
        <f t="shared" si="67"/>
        <v>#N/A</v>
      </c>
      <c r="V539" t="e">
        <f t="shared" si="68"/>
        <v>#N/A</v>
      </c>
      <c r="W539" s="63" t="e">
        <f>IF(M539=A539,VLOOKUP(A539,LATotals!$C$3:$O$500,12),0)</f>
        <v>#N/A</v>
      </c>
      <c r="X539" s="31" t="e">
        <f>IF(M539=A539,VLOOKUP(A539,LATotals!$C$3:$O$500,13),0)</f>
        <v>#N/A</v>
      </c>
      <c r="Y539" s="40" t="e">
        <f t="shared" si="69"/>
        <v>#N/A</v>
      </c>
    </row>
    <row r="540" spans="1:25" x14ac:dyDescent="0.2">
      <c r="A540" s="106"/>
      <c r="F540"/>
      <c r="G540" s="3"/>
      <c r="H540" s="2"/>
      <c r="I540" s="12"/>
      <c r="J540" s="5"/>
      <c r="K540" s="5"/>
      <c r="L540" s="56"/>
      <c r="M540" s="34" t="e">
        <f>VLOOKUP(A540,LATotals!$C$3:$O$500,1)</f>
        <v>#N/A</v>
      </c>
      <c r="N540" s="33" t="e">
        <f>IF(M540=A540,VLOOKUP(A540,LATotals!$C$3:$O$500,8),0)</f>
        <v>#N/A</v>
      </c>
      <c r="O540" s="63" t="e">
        <f>IF(M540=A540,VLOOKUP(A540,LATotals!$C$3:$O$500,9),0)</f>
        <v>#N/A</v>
      </c>
      <c r="P540" s="63" t="e">
        <f>IF(M540=A540,VLOOKUP(A540,LATotals!$C$3:$O$500,10),0)</f>
        <v>#N/A</v>
      </c>
      <c r="Q540" s="33" t="e">
        <f t="shared" si="63"/>
        <v>#N/A</v>
      </c>
      <c r="R540" s="63" t="e">
        <f t="shared" si="64"/>
        <v>#N/A</v>
      </c>
      <c r="S540" s="31" t="e">
        <f t="shared" si="65"/>
        <v>#N/A</v>
      </c>
      <c r="T540" s="40" t="e">
        <f t="shared" si="66"/>
        <v>#N/A</v>
      </c>
      <c r="U540" t="e">
        <f t="shared" si="67"/>
        <v>#N/A</v>
      </c>
      <c r="V540" t="e">
        <f t="shared" si="68"/>
        <v>#N/A</v>
      </c>
      <c r="W540" s="63" t="e">
        <f>IF(M540=A540,VLOOKUP(A540,LATotals!$C$3:$O$500,12),0)</f>
        <v>#N/A</v>
      </c>
      <c r="X540" s="31" t="e">
        <f>IF(M540=A540,VLOOKUP(A540,LATotals!$C$3:$O$500,13),0)</f>
        <v>#N/A</v>
      </c>
      <c r="Y540" s="40" t="e">
        <f t="shared" si="69"/>
        <v>#N/A</v>
      </c>
    </row>
    <row r="541" spans="1:25" x14ac:dyDescent="0.2">
      <c r="F541"/>
      <c r="G541" s="3"/>
      <c r="I541" s="12"/>
      <c r="Q541" s="33"/>
      <c r="R541" s="34"/>
      <c r="S541" s="34"/>
      <c r="W541" s="34"/>
      <c r="X541" s="34"/>
    </row>
    <row r="542" spans="1:25" x14ac:dyDescent="0.2">
      <c r="F542"/>
      <c r="G542" s="3"/>
      <c r="I542" s="12"/>
      <c r="Q542" s="33"/>
      <c r="R542" s="34"/>
      <c r="S542" s="34"/>
      <c r="W542" s="34"/>
      <c r="X542" s="34"/>
    </row>
    <row r="543" spans="1:25" x14ac:dyDescent="0.2">
      <c r="F543"/>
      <c r="G543" s="3"/>
      <c r="I543" s="12"/>
      <c r="Q543" s="33"/>
      <c r="R543" s="34"/>
      <c r="S543" s="34"/>
      <c r="W543" s="34"/>
      <c r="X543" s="34"/>
    </row>
    <row r="544" spans="1:25" x14ac:dyDescent="0.2">
      <c r="F544"/>
      <c r="G544" s="3"/>
      <c r="I544" s="12"/>
      <c r="Q544" s="33"/>
      <c r="R544" s="34"/>
      <c r="S544" s="34"/>
      <c r="W544" s="34"/>
      <c r="X544" s="34"/>
    </row>
    <row r="545" spans="6:24" x14ac:dyDescent="0.2">
      <c r="F545"/>
      <c r="G545" s="3"/>
      <c r="I545" s="12"/>
      <c r="Q545" s="33"/>
      <c r="R545" s="34"/>
      <c r="S545" s="34"/>
      <c r="W545" s="34"/>
      <c r="X545" s="34"/>
    </row>
    <row r="546" spans="6:24" x14ac:dyDescent="0.2">
      <c r="F546"/>
      <c r="G546" s="3"/>
      <c r="I546" s="12"/>
      <c r="Q546" s="33"/>
      <c r="R546" s="34"/>
      <c r="S546" s="34"/>
      <c r="W546" s="34"/>
      <c r="X546" s="34"/>
    </row>
    <row r="547" spans="6:24" x14ac:dyDescent="0.2">
      <c r="F547"/>
      <c r="G547" s="3"/>
      <c r="I547" s="12"/>
      <c r="Q547" s="33"/>
      <c r="R547" s="34"/>
      <c r="S547" s="34"/>
      <c r="W547" s="34"/>
      <c r="X547" s="34"/>
    </row>
    <row r="548" spans="6:24" x14ac:dyDescent="0.2">
      <c r="F548"/>
      <c r="G548" s="3"/>
      <c r="I548" s="12"/>
      <c r="Q548" s="33"/>
      <c r="R548" s="34"/>
      <c r="S548" s="34"/>
      <c r="W548" s="34"/>
      <c r="X548" s="34"/>
    </row>
    <row r="549" spans="6:24" x14ac:dyDescent="0.2">
      <c r="F549"/>
      <c r="G549" s="3"/>
      <c r="I549" s="12"/>
      <c r="Q549" s="33"/>
      <c r="R549" s="34"/>
      <c r="S549" s="34"/>
      <c r="W549" s="34"/>
      <c r="X549" s="34"/>
    </row>
    <row r="550" spans="6:24" x14ac:dyDescent="0.2">
      <c r="F550"/>
      <c r="G550" s="3"/>
      <c r="I550" s="12"/>
      <c r="Q550" s="33"/>
      <c r="R550" s="34"/>
      <c r="S550" s="34"/>
      <c r="W550" s="34"/>
      <c r="X550" s="34"/>
    </row>
    <row r="551" spans="6:24" x14ac:dyDescent="0.2">
      <c r="F551"/>
      <c r="G551" s="3"/>
      <c r="I551" s="12"/>
      <c r="Q551" s="33"/>
      <c r="R551" s="34"/>
      <c r="S551" s="34"/>
      <c r="W551" s="34"/>
      <c r="X551" s="34"/>
    </row>
    <row r="552" spans="6:24" x14ac:dyDescent="0.2">
      <c r="F552"/>
      <c r="G552" s="3"/>
      <c r="I552" s="12"/>
      <c r="Q552" s="33"/>
      <c r="R552" s="34"/>
      <c r="S552" s="34"/>
      <c r="W552" s="34"/>
      <c r="X552" s="34"/>
    </row>
    <row r="553" spans="6:24" x14ac:dyDescent="0.2">
      <c r="F553"/>
      <c r="G553" s="3"/>
      <c r="I553" s="12"/>
      <c r="Q553" s="33"/>
      <c r="R553" s="34"/>
      <c r="S553" s="34"/>
      <c r="W553" s="34"/>
      <c r="X553" s="34"/>
    </row>
    <row r="554" spans="6:24" x14ac:dyDescent="0.2">
      <c r="F554"/>
      <c r="G554" s="3"/>
      <c r="I554" s="12"/>
      <c r="Q554" s="33"/>
      <c r="R554" s="34"/>
      <c r="S554" s="34"/>
      <c r="W554" s="34"/>
      <c r="X554" s="34"/>
    </row>
    <row r="555" spans="6:24" x14ac:dyDescent="0.2">
      <c r="F555"/>
      <c r="G555" s="3"/>
      <c r="I555" s="12"/>
      <c r="Q555" s="33"/>
      <c r="R555" s="34"/>
      <c r="S555" s="34"/>
      <c r="W555" s="34"/>
      <c r="X555" s="34"/>
    </row>
    <row r="556" spans="6:24" x14ac:dyDescent="0.2">
      <c r="F556"/>
      <c r="G556" s="3"/>
      <c r="I556" s="12"/>
      <c r="Q556" s="33"/>
      <c r="R556" s="34"/>
      <c r="S556" s="34"/>
      <c r="W556" s="34"/>
      <c r="X556" s="34"/>
    </row>
    <row r="557" spans="6:24" x14ac:dyDescent="0.2">
      <c r="F557"/>
      <c r="G557" s="3"/>
      <c r="I557" s="12"/>
      <c r="Q557" s="33"/>
      <c r="R557" s="34"/>
      <c r="S557" s="34"/>
      <c r="W557" s="34"/>
      <c r="X557" s="34"/>
    </row>
    <row r="558" spans="6:24" x14ac:dyDescent="0.2">
      <c r="F558"/>
      <c r="G558" s="3"/>
      <c r="I558" s="12"/>
      <c r="Q558" s="33"/>
      <c r="R558" s="34"/>
      <c r="S558" s="34"/>
      <c r="W558" s="34"/>
      <c r="X558" s="34"/>
    </row>
    <row r="559" spans="6:24" x14ac:dyDescent="0.2">
      <c r="F559"/>
      <c r="G559" s="3"/>
      <c r="I559" s="12"/>
      <c r="Q559" s="33"/>
      <c r="R559" s="34"/>
      <c r="S559" s="34"/>
      <c r="W559" s="34"/>
      <c r="X559" s="34"/>
    </row>
    <row r="560" spans="6:24" x14ac:dyDescent="0.2">
      <c r="F560"/>
      <c r="G560" s="3"/>
      <c r="I560" s="12"/>
      <c r="Q560" s="33"/>
      <c r="R560" s="34"/>
      <c r="S560" s="34"/>
      <c r="W560" s="34"/>
      <c r="X560" s="34"/>
    </row>
    <row r="561" spans="6:24" x14ac:dyDescent="0.2">
      <c r="F561"/>
      <c r="G561" s="3"/>
      <c r="I561" s="12"/>
      <c r="Q561" s="33"/>
      <c r="R561" s="34"/>
      <c r="S561" s="34"/>
      <c r="W561" s="34"/>
      <c r="X561" s="34"/>
    </row>
    <row r="562" spans="6:24" x14ac:dyDescent="0.2">
      <c r="F562"/>
      <c r="G562" s="3"/>
      <c r="I562" s="12"/>
      <c r="Q562" s="33"/>
      <c r="R562" s="34"/>
      <c r="S562" s="34"/>
      <c r="W562" s="34"/>
      <c r="X562" s="34"/>
    </row>
    <row r="563" spans="6:24" x14ac:dyDescent="0.2">
      <c r="F563"/>
      <c r="G563" s="3"/>
      <c r="I563" s="12"/>
      <c r="Q563" s="33"/>
      <c r="R563" s="34"/>
      <c r="S563" s="34"/>
      <c r="W563" s="34"/>
      <c r="X563" s="34"/>
    </row>
    <row r="564" spans="6:24" x14ac:dyDescent="0.2">
      <c r="F564"/>
      <c r="G564" s="3"/>
      <c r="I564" s="12"/>
      <c r="Q564" s="33"/>
      <c r="R564" s="34"/>
      <c r="S564" s="34"/>
      <c r="W564" s="34"/>
      <c r="X564" s="34"/>
    </row>
    <row r="565" spans="6:24" x14ac:dyDescent="0.2">
      <c r="F565"/>
      <c r="G565" s="3"/>
      <c r="I565" s="12"/>
      <c r="Q565" s="33"/>
      <c r="R565" s="34"/>
      <c r="S565" s="34"/>
      <c r="W565" s="34"/>
      <c r="X565" s="34"/>
    </row>
    <row r="566" spans="6:24" x14ac:dyDescent="0.2">
      <c r="F566"/>
      <c r="G566" s="3"/>
      <c r="I566" s="12"/>
      <c r="Q566" s="33"/>
      <c r="R566" s="34"/>
      <c r="S566" s="34"/>
      <c r="W566" s="34"/>
      <c r="X566" s="34"/>
    </row>
    <row r="567" spans="6:24" x14ac:dyDescent="0.2">
      <c r="F567"/>
      <c r="G567" s="3"/>
      <c r="I567" s="12"/>
      <c r="Q567" s="33"/>
      <c r="R567" s="34"/>
      <c r="S567" s="34"/>
      <c r="W567" s="34"/>
      <c r="X567" s="34"/>
    </row>
    <row r="568" spans="6:24" x14ac:dyDescent="0.2">
      <c r="F568"/>
      <c r="G568" s="3"/>
      <c r="I568" s="12"/>
      <c r="Q568" s="33"/>
      <c r="R568" s="34"/>
      <c r="S568" s="34"/>
      <c r="W568" s="34"/>
      <c r="X568" s="34"/>
    </row>
    <row r="569" spans="6:24" x14ac:dyDescent="0.2">
      <c r="F569"/>
      <c r="G569" s="3"/>
      <c r="I569" s="12"/>
      <c r="Q569" s="33"/>
      <c r="R569" s="34"/>
      <c r="S569" s="34"/>
      <c r="W569" s="34"/>
      <c r="X569" s="34"/>
    </row>
    <row r="570" spans="6:24" x14ac:dyDescent="0.2">
      <c r="F570"/>
      <c r="G570" s="3"/>
      <c r="I570" s="12"/>
      <c r="Q570" s="33"/>
      <c r="R570" s="34"/>
      <c r="S570" s="34"/>
      <c r="W570" s="34"/>
      <c r="X570" s="34"/>
    </row>
    <row r="571" spans="6:24" x14ac:dyDescent="0.2">
      <c r="F571"/>
      <c r="G571" s="3"/>
      <c r="I571" s="12"/>
      <c r="Q571" s="33"/>
      <c r="R571" s="34"/>
      <c r="S571" s="34"/>
      <c r="W571" s="34"/>
      <c r="X571" s="34"/>
    </row>
    <row r="572" spans="6:24" x14ac:dyDescent="0.2">
      <c r="F572"/>
      <c r="G572" s="3"/>
      <c r="I572" s="12"/>
      <c r="Q572" s="33"/>
      <c r="R572" s="34"/>
      <c r="S572" s="34"/>
      <c r="W572" s="34"/>
      <c r="X572" s="34"/>
    </row>
    <row r="573" spans="6:24" x14ac:dyDescent="0.2">
      <c r="F573"/>
      <c r="G573" s="3"/>
      <c r="I573" s="12"/>
      <c r="Q573" s="33"/>
      <c r="R573" s="34"/>
      <c r="S573" s="34"/>
      <c r="W573" s="34"/>
      <c r="X573" s="34"/>
    </row>
    <row r="574" spans="6:24" x14ac:dyDescent="0.2">
      <c r="F574"/>
      <c r="G574" s="3"/>
      <c r="I574" s="12"/>
      <c r="Q574" s="33"/>
      <c r="R574" s="34"/>
      <c r="S574" s="34"/>
      <c r="W574" s="34"/>
      <c r="X574" s="34"/>
    </row>
    <row r="575" spans="6:24" x14ac:dyDescent="0.2">
      <c r="F575"/>
      <c r="G575" s="3"/>
      <c r="I575" s="12"/>
      <c r="Q575" s="33"/>
      <c r="R575" s="34"/>
      <c r="S575" s="34"/>
      <c r="W575" s="34"/>
      <c r="X575" s="34"/>
    </row>
    <row r="576" spans="6:24" x14ac:dyDescent="0.2">
      <c r="F576"/>
      <c r="G576" s="3"/>
      <c r="I576" s="12"/>
      <c r="Q576" s="33"/>
      <c r="R576" s="34"/>
      <c r="S576" s="34"/>
      <c r="W576" s="34"/>
      <c r="X576" s="34"/>
    </row>
    <row r="577" spans="6:24" x14ac:dyDescent="0.2">
      <c r="F577"/>
      <c r="G577" s="3"/>
      <c r="I577" s="12"/>
      <c r="Q577" s="33"/>
      <c r="R577" s="34"/>
      <c r="S577" s="34"/>
      <c r="W577" s="34"/>
      <c r="X577" s="34"/>
    </row>
    <row r="578" spans="6:24" x14ac:dyDescent="0.2">
      <c r="F578"/>
      <c r="G578" s="3"/>
      <c r="I578" s="12"/>
      <c r="Q578" s="33"/>
      <c r="R578" s="34"/>
      <c r="S578" s="34"/>
      <c r="W578" s="34"/>
      <c r="X578" s="34"/>
    </row>
    <row r="579" spans="6:24" x14ac:dyDescent="0.2">
      <c r="F579"/>
      <c r="G579" s="3"/>
      <c r="I579" s="12"/>
      <c r="Q579" s="33"/>
      <c r="R579" s="34"/>
      <c r="S579" s="34"/>
      <c r="W579" s="34"/>
      <c r="X579" s="34"/>
    </row>
    <row r="580" spans="6:24" x14ac:dyDescent="0.2">
      <c r="F580"/>
      <c r="G580" s="3"/>
      <c r="I580" s="12"/>
      <c r="Q580" s="33"/>
      <c r="R580" s="34"/>
      <c r="S580" s="34"/>
      <c r="W580" s="34"/>
      <c r="X580" s="34"/>
    </row>
    <row r="581" spans="6:24" x14ac:dyDescent="0.2">
      <c r="F581"/>
      <c r="G581" s="3"/>
      <c r="I581" s="12"/>
      <c r="Q581" s="33"/>
      <c r="R581" s="34"/>
      <c r="S581" s="34"/>
      <c r="W581" s="34"/>
      <c r="X581" s="34"/>
    </row>
    <row r="582" spans="6:24" x14ac:dyDescent="0.2">
      <c r="F582"/>
      <c r="G582" s="3"/>
      <c r="I582" s="12"/>
      <c r="Q582" s="33"/>
      <c r="R582" s="34"/>
      <c r="S582" s="34"/>
      <c r="W582" s="34"/>
      <c r="X582" s="34"/>
    </row>
    <row r="583" spans="6:24" x14ac:dyDescent="0.2">
      <c r="F583"/>
      <c r="G583" s="3"/>
      <c r="I583" s="12"/>
      <c r="Q583" s="33"/>
      <c r="R583" s="34"/>
      <c r="S583" s="34"/>
      <c r="W583" s="34"/>
      <c r="X583" s="34"/>
    </row>
    <row r="584" spans="6:24" x14ac:dyDescent="0.2">
      <c r="F584"/>
      <c r="G584" s="3"/>
      <c r="I584" s="12"/>
      <c r="Q584" s="33"/>
      <c r="R584" s="34"/>
      <c r="S584" s="34"/>
      <c r="W584" s="34"/>
      <c r="X584" s="34"/>
    </row>
    <row r="585" spans="6:24" x14ac:dyDescent="0.2">
      <c r="F585"/>
      <c r="G585" s="3"/>
      <c r="I585" s="12"/>
      <c r="Q585" s="33"/>
      <c r="R585" s="34"/>
      <c r="S585" s="34"/>
      <c r="W585" s="34"/>
      <c r="X585" s="34"/>
    </row>
    <row r="586" spans="6:24" x14ac:dyDescent="0.2">
      <c r="F586"/>
      <c r="G586" s="3"/>
      <c r="I586" s="12"/>
      <c r="Q586" s="33"/>
      <c r="R586" s="34"/>
      <c r="S586" s="34"/>
      <c r="W586" s="34"/>
      <c r="X586" s="34"/>
    </row>
    <row r="587" spans="6:24" x14ac:dyDescent="0.2">
      <c r="F587"/>
      <c r="G587" s="3"/>
      <c r="I587" s="12"/>
      <c r="Q587" s="33"/>
      <c r="R587" s="34"/>
      <c r="S587" s="34"/>
      <c r="W587" s="34"/>
      <c r="X587" s="34"/>
    </row>
    <row r="588" spans="6:24" x14ac:dyDescent="0.2">
      <c r="F588"/>
      <c r="G588" s="3"/>
      <c r="I588" s="12"/>
      <c r="Q588" s="33"/>
      <c r="R588" s="34"/>
      <c r="S588" s="34"/>
      <c r="W588" s="34"/>
      <c r="X588" s="34"/>
    </row>
    <row r="589" spans="6:24" x14ac:dyDescent="0.2">
      <c r="F589"/>
      <c r="G589" s="3"/>
      <c r="I589" s="12"/>
      <c r="Q589" s="33"/>
      <c r="R589" s="34"/>
      <c r="S589" s="34"/>
      <c r="W589" s="34"/>
      <c r="X589" s="34"/>
    </row>
    <row r="590" spans="6:24" x14ac:dyDescent="0.2">
      <c r="F590"/>
      <c r="G590" s="3"/>
      <c r="I590" s="12"/>
      <c r="Q590" s="33"/>
      <c r="R590" s="34"/>
      <c r="S590" s="34"/>
      <c r="W590" s="34"/>
      <c r="X590" s="34"/>
    </row>
    <row r="591" spans="6:24" x14ac:dyDescent="0.2">
      <c r="F591"/>
      <c r="G591" s="3"/>
      <c r="I591" s="12"/>
      <c r="Q591" s="33"/>
      <c r="R591" s="34"/>
      <c r="S591" s="34"/>
      <c r="W591" s="34"/>
      <c r="X591" s="34"/>
    </row>
    <row r="592" spans="6:24" x14ac:dyDescent="0.2">
      <c r="F592"/>
      <c r="G592" s="3"/>
      <c r="I592" s="12"/>
      <c r="Q592" s="33"/>
      <c r="R592" s="34"/>
      <c r="S592" s="34"/>
      <c r="W592" s="34"/>
      <c r="X592" s="34"/>
    </row>
    <row r="593" spans="6:24" x14ac:dyDescent="0.2">
      <c r="F593"/>
      <c r="G593" s="3"/>
      <c r="I593" s="12"/>
      <c r="Q593" s="33"/>
      <c r="R593" s="34"/>
      <c r="S593" s="34"/>
      <c r="W593" s="34"/>
      <c r="X593" s="34"/>
    </row>
    <row r="594" spans="6:24" x14ac:dyDescent="0.2">
      <c r="F594"/>
      <c r="G594" s="3"/>
      <c r="I594" s="12"/>
      <c r="Q594" s="33"/>
      <c r="R594" s="34"/>
      <c r="S594" s="34"/>
      <c r="W594" s="34"/>
      <c r="X594" s="34"/>
    </row>
    <row r="595" spans="6:24" x14ac:dyDescent="0.2">
      <c r="F595"/>
      <c r="G595" s="3"/>
      <c r="I595" s="12"/>
      <c r="Q595" s="33"/>
      <c r="R595" s="34"/>
      <c r="S595" s="34"/>
      <c r="W595" s="34"/>
      <c r="X595" s="34"/>
    </row>
    <row r="596" spans="6:24" x14ac:dyDescent="0.2">
      <c r="F596"/>
      <c r="G596" s="3"/>
      <c r="I596" s="12"/>
      <c r="Q596" s="33"/>
      <c r="R596" s="34"/>
      <c r="S596" s="34"/>
      <c r="W596" s="34"/>
      <c r="X596" s="34"/>
    </row>
    <row r="597" spans="6:24" x14ac:dyDescent="0.2">
      <c r="F597"/>
      <c r="G597" s="3"/>
      <c r="I597" s="12"/>
      <c r="Q597" s="33"/>
      <c r="R597" s="34"/>
      <c r="S597" s="34"/>
      <c r="W597" s="34"/>
      <c r="X597" s="34"/>
    </row>
    <row r="598" spans="6:24" x14ac:dyDescent="0.2">
      <c r="F598"/>
      <c r="G598" s="3"/>
      <c r="I598" s="12"/>
      <c r="Q598" s="33"/>
      <c r="R598" s="34"/>
      <c r="S598" s="34"/>
      <c r="W598" s="34"/>
      <c r="X598" s="34"/>
    </row>
    <row r="599" spans="6:24" x14ac:dyDescent="0.2">
      <c r="F599"/>
      <c r="G599" s="3"/>
      <c r="I599" s="12"/>
      <c r="Q599" s="33"/>
      <c r="R599" s="34"/>
      <c r="S599" s="34"/>
      <c r="W599" s="34"/>
      <c r="X599" s="34"/>
    </row>
    <row r="600" spans="6:24" x14ac:dyDescent="0.2">
      <c r="F600"/>
      <c r="G600" s="3"/>
      <c r="I600" s="12"/>
      <c r="Q600" s="33"/>
      <c r="R600" s="34"/>
      <c r="S600" s="34"/>
      <c r="W600" s="34"/>
      <c r="X600" s="34"/>
    </row>
    <row r="601" spans="6:24" x14ac:dyDescent="0.2">
      <c r="F601"/>
      <c r="G601" s="3"/>
      <c r="I601" s="12"/>
      <c r="Q601" s="33"/>
      <c r="R601" s="34"/>
      <c r="S601" s="34"/>
      <c r="W601" s="34"/>
      <c r="X601" s="34"/>
    </row>
    <row r="602" spans="6:24" x14ac:dyDescent="0.2">
      <c r="F602"/>
      <c r="G602" s="3"/>
      <c r="I602" s="12"/>
      <c r="Q602" s="33"/>
      <c r="R602" s="34"/>
      <c r="S602" s="34"/>
      <c r="W602" s="34"/>
      <c r="X602" s="34"/>
    </row>
    <row r="603" spans="6:24" x14ac:dyDescent="0.2">
      <c r="F603"/>
      <c r="G603" s="3"/>
      <c r="I603" s="12"/>
      <c r="Q603" s="33"/>
      <c r="R603" s="34"/>
      <c r="S603" s="34"/>
      <c r="W603" s="34"/>
      <c r="X603" s="34"/>
    </row>
    <row r="604" spans="6:24" x14ac:dyDescent="0.2">
      <c r="F604"/>
      <c r="G604" s="3"/>
      <c r="I604" s="12"/>
      <c r="Q604" s="33"/>
      <c r="R604" s="34"/>
      <c r="S604" s="34"/>
      <c r="W604" s="34"/>
      <c r="X604" s="34"/>
    </row>
    <row r="605" spans="6:24" x14ac:dyDescent="0.2">
      <c r="F605"/>
      <c r="G605" s="3"/>
      <c r="I605" s="12"/>
      <c r="Q605" s="33"/>
      <c r="R605" s="34"/>
      <c r="S605" s="34"/>
      <c r="W605" s="34"/>
      <c r="X605" s="34"/>
    </row>
    <row r="606" spans="6:24" x14ac:dyDescent="0.2">
      <c r="F606"/>
      <c r="G606" s="3"/>
      <c r="I606" s="12"/>
      <c r="Q606" s="33"/>
      <c r="R606" s="34"/>
      <c r="S606" s="34"/>
      <c r="W606" s="34"/>
      <c r="X606" s="34"/>
    </row>
    <row r="607" spans="6:24" x14ac:dyDescent="0.2">
      <c r="F607"/>
      <c r="G607" s="3"/>
      <c r="I607" s="12"/>
      <c r="Q607" s="33"/>
      <c r="R607" s="34"/>
      <c r="S607" s="34"/>
      <c r="W607" s="34"/>
      <c r="X607" s="34"/>
    </row>
    <row r="608" spans="6:24" x14ac:dyDescent="0.2">
      <c r="F608"/>
      <c r="G608" s="3"/>
      <c r="I608" s="12"/>
      <c r="Q608" s="33"/>
      <c r="R608" s="34"/>
      <c r="S608" s="34"/>
      <c r="W608" s="34"/>
      <c r="X608" s="34"/>
    </row>
    <row r="609" spans="6:24" x14ac:dyDescent="0.2">
      <c r="F609"/>
      <c r="G609" s="3"/>
      <c r="I609" s="12"/>
      <c r="Q609" s="33"/>
      <c r="R609" s="34"/>
      <c r="S609" s="34"/>
      <c r="W609" s="34"/>
      <c r="X609" s="34"/>
    </row>
    <row r="610" spans="6:24" x14ac:dyDescent="0.2">
      <c r="F610"/>
      <c r="G610" s="3"/>
      <c r="I610" s="12"/>
      <c r="Q610" s="33"/>
      <c r="R610" s="34"/>
      <c r="S610" s="34"/>
      <c r="W610" s="34"/>
      <c r="X610" s="34"/>
    </row>
    <row r="611" spans="6:24" x14ac:dyDescent="0.2">
      <c r="F611"/>
      <c r="G611" s="3"/>
      <c r="I611" s="12"/>
      <c r="Q611" s="33"/>
      <c r="R611" s="34"/>
      <c r="S611" s="34"/>
      <c r="W611" s="34"/>
      <c r="X611" s="34"/>
    </row>
    <row r="612" spans="6:24" x14ac:dyDescent="0.2">
      <c r="F612"/>
      <c r="G612" s="3"/>
      <c r="I612" s="12"/>
      <c r="Q612" s="33"/>
      <c r="R612" s="34"/>
      <c r="S612" s="34"/>
      <c r="W612" s="34"/>
      <c r="X612" s="34"/>
    </row>
    <row r="613" spans="6:24" x14ac:dyDescent="0.2">
      <c r="F613"/>
      <c r="G613" s="3"/>
      <c r="I613" s="12"/>
      <c r="Q613" s="33"/>
      <c r="R613" s="34"/>
      <c r="S613" s="34"/>
      <c r="W613" s="34"/>
      <c r="X613" s="34"/>
    </row>
    <row r="614" spans="6:24" x14ac:dyDescent="0.2">
      <c r="F614"/>
      <c r="G614" s="3"/>
      <c r="I614" s="12"/>
      <c r="Q614" s="33"/>
      <c r="R614" s="34"/>
      <c r="S614" s="34"/>
      <c r="W614" s="34"/>
      <c r="X614" s="34"/>
    </row>
    <row r="615" spans="6:24" x14ac:dyDescent="0.2">
      <c r="F615"/>
      <c r="G615" s="3"/>
      <c r="I615" s="12"/>
      <c r="Q615" s="33"/>
      <c r="R615" s="34"/>
      <c r="S615" s="34"/>
      <c r="W615" s="34"/>
      <c r="X615" s="34"/>
    </row>
    <row r="616" spans="6:24" x14ac:dyDescent="0.2">
      <c r="F616"/>
      <c r="G616" s="3"/>
      <c r="I616" s="12"/>
      <c r="Q616" s="33"/>
      <c r="R616" s="34"/>
      <c r="S616" s="34"/>
      <c r="W616" s="34"/>
      <c r="X616" s="34"/>
    </row>
    <row r="617" spans="6:24" x14ac:dyDescent="0.2">
      <c r="F617"/>
      <c r="G617" s="3"/>
      <c r="I617" s="12"/>
      <c r="Q617" s="33"/>
      <c r="R617" s="34"/>
      <c r="S617" s="34"/>
      <c r="W617" s="34"/>
      <c r="X617" s="34"/>
    </row>
    <row r="618" spans="6:24" x14ac:dyDescent="0.2">
      <c r="F618"/>
      <c r="G618" s="3"/>
      <c r="I618" s="12"/>
      <c r="Q618" s="33"/>
      <c r="R618" s="34"/>
      <c r="S618" s="34"/>
      <c r="W618" s="34"/>
      <c r="X618" s="34"/>
    </row>
    <row r="619" spans="6:24" x14ac:dyDescent="0.2">
      <c r="F619"/>
      <c r="G619" s="3"/>
      <c r="I619" s="12"/>
      <c r="Q619" s="33"/>
      <c r="R619" s="34"/>
      <c r="S619" s="34"/>
      <c r="W619" s="34"/>
      <c r="X619" s="34"/>
    </row>
    <row r="620" spans="6:24" x14ac:dyDescent="0.2">
      <c r="F620"/>
      <c r="G620" s="3"/>
      <c r="I620" s="12"/>
      <c r="Q620" s="33"/>
      <c r="R620" s="34"/>
      <c r="S620" s="34"/>
      <c r="W620" s="34"/>
      <c r="X620" s="34"/>
    </row>
    <row r="621" spans="6:24" x14ac:dyDescent="0.2">
      <c r="F621"/>
      <c r="G621" s="3"/>
      <c r="I621" s="12"/>
      <c r="Q621" s="33"/>
      <c r="R621" s="34"/>
      <c r="S621" s="34"/>
      <c r="W621" s="34"/>
      <c r="X621" s="34"/>
    </row>
    <row r="622" spans="6:24" x14ac:dyDescent="0.2">
      <c r="F622"/>
      <c r="G622" s="3"/>
      <c r="I622" s="12"/>
      <c r="Q622" s="33"/>
      <c r="R622" s="34"/>
      <c r="S622" s="34"/>
      <c r="W622" s="34"/>
      <c r="X622" s="34"/>
    </row>
    <row r="623" spans="6:24" x14ac:dyDescent="0.2">
      <c r="F623"/>
      <c r="G623" s="3"/>
      <c r="I623" s="12"/>
      <c r="Q623" s="33"/>
      <c r="R623" s="34"/>
      <c r="S623" s="34"/>
      <c r="W623" s="34"/>
      <c r="X623" s="34"/>
    </row>
    <row r="624" spans="6:24" x14ac:dyDescent="0.2">
      <c r="F624"/>
      <c r="G624" s="3"/>
      <c r="I624" s="12"/>
      <c r="Q624" s="33"/>
      <c r="R624" s="34"/>
      <c r="S624" s="34"/>
      <c r="W624" s="34"/>
      <c r="X624" s="34"/>
    </row>
    <row r="625" spans="6:24" x14ac:dyDescent="0.2">
      <c r="F625"/>
      <c r="G625" s="3"/>
      <c r="I625" s="12"/>
      <c r="Q625" s="33"/>
      <c r="R625" s="34"/>
      <c r="S625" s="34"/>
      <c r="W625" s="34"/>
      <c r="X625" s="34"/>
    </row>
    <row r="626" spans="6:24" x14ac:dyDescent="0.2">
      <c r="F626"/>
      <c r="G626" s="3"/>
      <c r="I626" s="12"/>
      <c r="Q626" s="33"/>
      <c r="R626" s="34"/>
      <c r="S626" s="34"/>
      <c r="W626" s="34"/>
      <c r="X626" s="34"/>
    </row>
    <row r="627" spans="6:24" x14ac:dyDescent="0.2">
      <c r="F627"/>
      <c r="G627" s="3"/>
      <c r="I627" s="12"/>
      <c r="Q627" s="33"/>
      <c r="R627" s="34"/>
      <c r="S627" s="34"/>
      <c r="W627" s="34"/>
      <c r="X627" s="34"/>
    </row>
    <row r="628" spans="6:24" x14ac:dyDescent="0.2">
      <c r="F628"/>
      <c r="G628" s="3"/>
      <c r="I628" s="12"/>
      <c r="Q628" s="33"/>
      <c r="R628" s="34"/>
      <c r="S628" s="34"/>
      <c r="W628" s="34"/>
      <c r="X628" s="34"/>
    </row>
    <row r="629" spans="6:24" x14ac:dyDescent="0.2">
      <c r="F629"/>
      <c r="G629" s="3"/>
      <c r="I629" s="12"/>
      <c r="Q629" s="33"/>
      <c r="R629" s="34"/>
      <c r="S629" s="34"/>
      <c r="W629" s="34"/>
      <c r="X629" s="34"/>
    </row>
    <row r="630" spans="6:24" x14ac:dyDescent="0.2">
      <c r="F630"/>
      <c r="G630" s="3"/>
      <c r="I630" s="12"/>
      <c r="Q630" s="33"/>
      <c r="R630" s="34"/>
      <c r="S630" s="34"/>
      <c r="W630" s="34"/>
      <c r="X630" s="34"/>
    </row>
    <row r="631" spans="6:24" x14ac:dyDescent="0.2">
      <c r="F631"/>
      <c r="G631" s="3"/>
      <c r="I631" s="12"/>
      <c r="Q631" s="33"/>
      <c r="R631" s="34"/>
      <c r="S631" s="34"/>
      <c r="W631" s="34"/>
      <c r="X631" s="34"/>
    </row>
    <row r="632" spans="6:24" x14ac:dyDescent="0.2">
      <c r="F632"/>
      <c r="G632" s="3"/>
      <c r="I632" s="12"/>
      <c r="Q632" s="33"/>
      <c r="R632" s="34"/>
      <c r="S632" s="34"/>
      <c r="W632" s="34"/>
      <c r="X632" s="34"/>
    </row>
    <row r="633" spans="6:24" x14ac:dyDescent="0.2">
      <c r="F633"/>
      <c r="G633" s="3"/>
      <c r="I633" s="12"/>
      <c r="Q633" s="33"/>
      <c r="R633" s="34"/>
      <c r="S633" s="34"/>
      <c r="W633" s="34"/>
      <c r="X633" s="34"/>
    </row>
    <row r="634" spans="6:24" x14ac:dyDescent="0.2">
      <c r="F634"/>
      <c r="G634" s="3"/>
      <c r="I634" s="12"/>
      <c r="Q634" s="33"/>
      <c r="R634" s="34"/>
      <c r="S634" s="34"/>
      <c r="W634" s="34"/>
      <c r="X634" s="34"/>
    </row>
    <row r="635" spans="6:24" x14ac:dyDescent="0.2">
      <c r="F635"/>
      <c r="G635" s="3"/>
      <c r="I635" s="12"/>
      <c r="Q635" s="33"/>
      <c r="R635" s="34"/>
      <c r="S635" s="34"/>
      <c r="W635" s="34"/>
      <c r="X635" s="34"/>
    </row>
    <row r="636" spans="6:24" x14ac:dyDescent="0.2">
      <c r="F636"/>
      <c r="G636" s="3"/>
      <c r="I636" s="12"/>
      <c r="Q636" s="33"/>
      <c r="R636" s="34"/>
      <c r="S636" s="34"/>
      <c r="W636" s="34"/>
      <c r="X636" s="34"/>
    </row>
    <row r="637" spans="6:24" x14ac:dyDescent="0.2">
      <c r="F637"/>
      <c r="G637" s="3"/>
      <c r="I637" s="12"/>
      <c r="Q637" s="33"/>
      <c r="R637" s="34"/>
      <c r="S637" s="34"/>
      <c r="W637" s="34"/>
      <c r="X637" s="34"/>
    </row>
    <row r="638" spans="6:24" x14ac:dyDescent="0.2">
      <c r="F638"/>
      <c r="G638" s="3"/>
      <c r="I638" s="12"/>
      <c r="Q638" s="33"/>
      <c r="R638" s="34"/>
      <c r="S638" s="34"/>
      <c r="W638" s="34"/>
      <c r="X638" s="34"/>
    </row>
    <row r="639" spans="6:24" x14ac:dyDescent="0.2">
      <c r="F639"/>
      <c r="G639" s="3"/>
      <c r="I639" s="12"/>
      <c r="Q639" s="33"/>
      <c r="R639" s="34"/>
      <c r="S639" s="34"/>
      <c r="W639" s="34"/>
      <c r="X639" s="34"/>
    </row>
    <row r="640" spans="6:24" x14ac:dyDescent="0.2">
      <c r="F640"/>
      <c r="G640" s="3"/>
      <c r="I640" s="12"/>
      <c r="Q640" s="33"/>
      <c r="R640" s="34"/>
      <c r="S640" s="34"/>
      <c r="W640" s="34"/>
      <c r="X640" s="34"/>
    </row>
    <row r="641" spans="6:24" x14ac:dyDescent="0.2">
      <c r="F641"/>
      <c r="G641" s="3"/>
      <c r="I641" s="12"/>
      <c r="Q641" s="33"/>
      <c r="R641" s="34"/>
      <c r="S641" s="34"/>
      <c r="W641" s="34"/>
      <c r="X641" s="34"/>
    </row>
    <row r="642" spans="6:24" x14ac:dyDescent="0.2">
      <c r="F642"/>
      <c r="G642" s="3"/>
      <c r="I642" s="12"/>
      <c r="Q642" s="33"/>
      <c r="R642" s="34"/>
      <c r="S642" s="34"/>
      <c r="W642" s="34"/>
      <c r="X642" s="34"/>
    </row>
    <row r="643" spans="6:24" x14ac:dyDescent="0.2">
      <c r="F643"/>
      <c r="G643" s="3"/>
      <c r="I643" s="12"/>
      <c r="Q643" s="33"/>
      <c r="R643" s="34"/>
      <c r="S643" s="34"/>
      <c r="W643" s="34"/>
      <c r="X643" s="34"/>
    </row>
    <row r="644" spans="6:24" x14ac:dyDescent="0.2">
      <c r="F644"/>
      <c r="G644" s="3"/>
      <c r="I644" s="12"/>
      <c r="Q644" s="33"/>
      <c r="R644" s="34"/>
      <c r="S644" s="34"/>
      <c r="W644" s="34"/>
      <c r="X644" s="34"/>
    </row>
    <row r="645" spans="6:24" x14ac:dyDescent="0.2">
      <c r="F645"/>
      <c r="G645" s="3"/>
      <c r="I645" s="12"/>
      <c r="Q645" s="33"/>
      <c r="R645" s="34"/>
      <c r="S645" s="34"/>
      <c r="W645" s="34"/>
      <c r="X645" s="34"/>
    </row>
    <row r="646" spans="6:24" x14ac:dyDescent="0.2">
      <c r="F646"/>
      <c r="G646" s="3"/>
      <c r="I646" s="12"/>
      <c r="Q646" s="33"/>
      <c r="R646" s="34"/>
      <c r="S646" s="34"/>
      <c r="W646" s="34"/>
      <c r="X646" s="34"/>
    </row>
    <row r="647" spans="6:24" x14ac:dyDescent="0.2">
      <c r="F647"/>
      <c r="G647" s="3"/>
      <c r="I647" s="12"/>
      <c r="Q647" s="33"/>
      <c r="R647" s="34"/>
      <c r="S647" s="34"/>
      <c r="W647" s="34"/>
      <c r="X647" s="34"/>
    </row>
    <row r="648" spans="6:24" x14ac:dyDescent="0.2">
      <c r="F648"/>
      <c r="G648" s="3"/>
      <c r="I648" s="12"/>
      <c r="Q648" s="33"/>
      <c r="R648" s="34"/>
      <c r="S648" s="34"/>
      <c r="W648" s="34"/>
      <c r="X648" s="34"/>
    </row>
    <row r="649" spans="6:24" x14ac:dyDescent="0.2">
      <c r="F649"/>
      <c r="G649" s="3"/>
      <c r="I649" s="12"/>
      <c r="Q649" s="33"/>
      <c r="R649" s="34"/>
      <c r="S649" s="34"/>
      <c r="W649" s="34"/>
      <c r="X649" s="34"/>
    </row>
    <row r="650" spans="6:24" x14ac:dyDescent="0.2">
      <c r="F650"/>
      <c r="G650" s="3"/>
      <c r="I650" s="12"/>
      <c r="Q650" s="33"/>
      <c r="R650" s="34"/>
      <c r="S650" s="34"/>
      <c r="W650" s="34"/>
      <c r="X650" s="34"/>
    </row>
    <row r="651" spans="6:24" x14ac:dyDescent="0.2">
      <c r="F651"/>
      <c r="G651" s="3"/>
      <c r="I651" s="12"/>
      <c r="Q651" s="33"/>
      <c r="R651" s="34"/>
      <c r="S651" s="34"/>
      <c r="W651" s="34"/>
      <c r="X651" s="34"/>
    </row>
    <row r="652" spans="6:24" x14ac:dyDescent="0.2">
      <c r="F652"/>
      <c r="G652" s="3"/>
      <c r="I652" s="12"/>
      <c r="Q652" s="33"/>
      <c r="R652" s="34"/>
      <c r="S652" s="34"/>
      <c r="W652" s="34"/>
      <c r="X652" s="34"/>
    </row>
    <row r="653" spans="6:24" x14ac:dyDescent="0.2">
      <c r="F653"/>
      <c r="G653" s="3"/>
      <c r="I653" s="12"/>
      <c r="Q653" s="33"/>
      <c r="R653" s="34"/>
      <c r="S653" s="34"/>
      <c r="W653" s="34"/>
      <c r="X653" s="34"/>
    </row>
    <row r="654" spans="6:24" x14ac:dyDescent="0.2">
      <c r="F654"/>
      <c r="G654" s="3"/>
      <c r="I654" s="12"/>
      <c r="Q654" s="33"/>
      <c r="R654" s="34"/>
      <c r="S654" s="34"/>
      <c r="W654" s="34"/>
      <c r="X654" s="34"/>
    </row>
    <row r="655" spans="6:24" x14ac:dyDescent="0.2">
      <c r="F655"/>
      <c r="G655" s="3"/>
      <c r="I655" s="12"/>
      <c r="Q655" s="33"/>
      <c r="R655" s="34"/>
      <c r="S655" s="34"/>
      <c r="W655" s="34"/>
      <c r="X655" s="34"/>
    </row>
    <row r="656" spans="6:24" x14ac:dyDescent="0.2">
      <c r="F656"/>
      <c r="G656" s="3"/>
      <c r="I656" s="12"/>
      <c r="Q656" s="33"/>
      <c r="R656" s="34"/>
      <c r="S656" s="34"/>
      <c r="W656" s="34"/>
      <c r="X656" s="34"/>
    </row>
    <row r="657" spans="6:24" x14ac:dyDescent="0.2">
      <c r="F657"/>
      <c r="G657" s="3"/>
      <c r="I657" s="12"/>
      <c r="Q657" s="33"/>
      <c r="R657" s="34"/>
      <c r="S657" s="34"/>
      <c r="W657" s="34"/>
      <c r="X657" s="34"/>
    </row>
    <row r="658" spans="6:24" x14ac:dyDescent="0.2">
      <c r="F658"/>
      <c r="G658" s="3"/>
      <c r="I658" s="12"/>
      <c r="Q658" s="33"/>
      <c r="R658" s="34"/>
      <c r="S658" s="34"/>
      <c r="W658" s="34"/>
      <c r="X658" s="34"/>
    </row>
    <row r="659" spans="6:24" x14ac:dyDescent="0.2">
      <c r="F659"/>
      <c r="G659" s="3"/>
      <c r="I659" s="12"/>
      <c r="Q659" s="33"/>
      <c r="R659" s="34"/>
      <c r="S659" s="34"/>
      <c r="W659" s="34"/>
      <c r="X659" s="34"/>
    </row>
    <row r="660" spans="6:24" x14ac:dyDescent="0.2">
      <c r="F660"/>
      <c r="G660" s="3"/>
      <c r="I660" s="12"/>
      <c r="Q660" s="33"/>
      <c r="R660" s="34"/>
      <c r="S660" s="34"/>
      <c r="W660" s="34"/>
      <c r="X660" s="34"/>
    </row>
    <row r="661" spans="6:24" x14ac:dyDescent="0.2">
      <c r="F661"/>
      <c r="G661" s="3"/>
      <c r="I661" s="12"/>
      <c r="Q661" s="33"/>
      <c r="R661" s="34"/>
      <c r="S661" s="34"/>
      <c r="W661" s="34"/>
      <c r="X661" s="34"/>
    </row>
    <row r="662" spans="6:24" x14ac:dyDescent="0.2">
      <c r="F662"/>
      <c r="G662" s="3"/>
      <c r="I662" s="12"/>
      <c r="Q662" s="33"/>
      <c r="R662" s="34"/>
      <c r="S662" s="34"/>
      <c r="W662" s="34"/>
      <c r="X662" s="34"/>
    </row>
    <row r="663" spans="6:24" x14ac:dyDescent="0.2">
      <c r="F663"/>
      <c r="G663" s="3"/>
      <c r="I663" s="12"/>
      <c r="Q663" s="33"/>
      <c r="R663" s="34"/>
      <c r="S663" s="34"/>
      <c r="W663" s="34"/>
      <c r="X663" s="34"/>
    </row>
    <row r="664" spans="6:24" x14ac:dyDescent="0.2">
      <c r="F664"/>
      <c r="G664" s="3"/>
      <c r="I664" s="12"/>
      <c r="Q664" s="33"/>
      <c r="R664" s="34"/>
      <c r="S664" s="34"/>
      <c r="W664" s="34"/>
      <c r="X664" s="34"/>
    </row>
    <row r="665" spans="6:24" x14ac:dyDescent="0.2">
      <c r="F665"/>
      <c r="G665" s="3"/>
      <c r="I665" s="12"/>
      <c r="Q665" s="33"/>
      <c r="R665" s="34"/>
      <c r="S665" s="34"/>
      <c r="W665" s="34"/>
      <c r="X665" s="34"/>
    </row>
    <row r="666" spans="6:24" x14ac:dyDescent="0.2">
      <c r="F666"/>
      <c r="G666" s="3"/>
      <c r="I666" s="12"/>
      <c r="Q666" s="33"/>
      <c r="R666" s="34"/>
      <c r="S666" s="34"/>
      <c r="W666" s="34"/>
      <c r="X666" s="34"/>
    </row>
    <row r="667" spans="6:24" x14ac:dyDescent="0.2">
      <c r="F667"/>
      <c r="G667" s="3"/>
      <c r="I667" s="12"/>
      <c r="Q667" s="33"/>
      <c r="R667" s="34"/>
      <c r="S667" s="34"/>
      <c r="W667" s="34"/>
      <c r="X667" s="34"/>
    </row>
    <row r="668" spans="6:24" x14ac:dyDescent="0.2">
      <c r="F668"/>
      <c r="G668" s="3"/>
      <c r="I668" s="12"/>
      <c r="Q668" s="33"/>
      <c r="R668" s="34"/>
      <c r="S668" s="34"/>
      <c r="W668" s="34"/>
      <c r="X668" s="34"/>
    </row>
    <row r="669" spans="6:24" x14ac:dyDescent="0.2">
      <c r="F669"/>
      <c r="G669" s="3"/>
      <c r="I669" s="12"/>
      <c r="Q669" s="33"/>
      <c r="R669" s="34"/>
      <c r="S669" s="34"/>
      <c r="W669" s="34"/>
      <c r="X669" s="34"/>
    </row>
    <row r="670" spans="6:24" x14ac:dyDescent="0.2">
      <c r="F670"/>
      <c r="G670" s="3"/>
      <c r="I670" s="12"/>
      <c r="Q670" s="33"/>
      <c r="R670" s="34"/>
      <c r="S670" s="34"/>
      <c r="W670" s="34"/>
      <c r="X670" s="34"/>
    </row>
    <row r="671" spans="6:24" x14ac:dyDescent="0.2">
      <c r="F671"/>
      <c r="G671" s="3"/>
      <c r="I671" s="12"/>
      <c r="Q671" s="33"/>
      <c r="R671" s="34"/>
      <c r="S671" s="34"/>
      <c r="W671" s="34"/>
      <c r="X671" s="34"/>
    </row>
    <row r="672" spans="6:24" x14ac:dyDescent="0.2">
      <c r="F672"/>
      <c r="G672" s="3"/>
      <c r="I672" s="12"/>
      <c r="Q672" s="33"/>
      <c r="R672" s="34"/>
      <c r="S672" s="34"/>
      <c r="W672" s="34"/>
      <c r="X672" s="34"/>
    </row>
    <row r="673" spans="6:24" x14ac:dyDescent="0.2">
      <c r="F673"/>
      <c r="G673" s="3"/>
      <c r="I673" s="12"/>
      <c r="Q673" s="33"/>
      <c r="R673" s="34"/>
      <c r="S673" s="34"/>
      <c r="W673" s="34"/>
      <c r="X673" s="34"/>
    </row>
    <row r="674" spans="6:24" x14ac:dyDescent="0.2">
      <c r="F674"/>
      <c r="G674" s="3"/>
      <c r="I674" s="12"/>
      <c r="Q674" s="33"/>
      <c r="R674" s="34"/>
      <c r="S674" s="34"/>
      <c r="W674" s="34"/>
      <c r="X674" s="34"/>
    </row>
    <row r="675" spans="6:24" x14ac:dyDescent="0.2">
      <c r="F675"/>
      <c r="G675" s="3"/>
      <c r="I675" s="12"/>
      <c r="Q675" s="33"/>
      <c r="R675" s="34"/>
      <c r="S675" s="34"/>
      <c r="W675" s="34"/>
      <c r="X675" s="34"/>
    </row>
    <row r="676" spans="6:24" x14ac:dyDescent="0.2">
      <c r="F676"/>
      <c r="G676" s="3"/>
      <c r="I676" s="12"/>
      <c r="Q676" s="33"/>
      <c r="R676" s="34"/>
      <c r="S676" s="34"/>
      <c r="W676" s="34"/>
      <c r="X676" s="34"/>
    </row>
    <row r="677" spans="6:24" x14ac:dyDescent="0.2">
      <c r="F677"/>
      <c r="G677" s="3"/>
      <c r="I677" s="12"/>
      <c r="Q677" s="33"/>
      <c r="R677" s="34"/>
      <c r="S677" s="34"/>
      <c r="W677" s="34"/>
      <c r="X677" s="34"/>
    </row>
    <row r="678" spans="6:24" x14ac:dyDescent="0.2">
      <c r="F678"/>
      <c r="G678" s="3"/>
      <c r="I678" s="12"/>
      <c r="Q678" s="33"/>
      <c r="R678" s="34"/>
      <c r="S678" s="34"/>
      <c r="W678" s="34"/>
      <c r="X678" s="34"/>
    </row>
    <row r="679" spans="6:24" x14ac:dyDescent="0.2">
      <c r="F679"/>
      <c r="G679" s="3"/>
      <c r="I679" s="12"/>
      <c r="Q679" s="33"/>
      <c r="R679" s="34"/>
      <c r="S679" s="34"/>
      <c r="W679" s="34"/>
      <c r="X679" s="34"/>
    </row>
    <row r="680" spans="6:24" x14ac:dyDescent="0.2">
      <c r="F680"/>
      <c r="G680" s="3"/>
      <c r="I680" s="12"/>
      <c r="Q680" s="33"/>
      <c r="R680" s="34"/>
      <c r="S680" s="34"/>
      <c r="W680" s="34"/>
      <c r="X680" s="34"/>
    </row>
    <row r="681" spans="6:24" x14ac:dyDescent="0.2">
      <c r="F681"/>
      <c r="G681" s="3"/>
      <c r="I681" s="12"/>
      <c r="Q681" s="33"/>
      <c r="R681" s="34"/>
      <c r="S681" s="34"/>
      <c r="W681" s="34"/>
      <c r="X681" s="34"/>
    </row>
    <row r="682" spans="6:24" x14ac:dyDescent="0.2">
      <c r="F682"/>
      <c r="G682" s="3"/>
      <c r="I682" s="12"/>
      <c r="Q682" s="33"/>
      <c r="R682" s="34"/>
      <c r="S682" s="34"/>
      <c r="W682" s="34"/>
      <c r="X682" s="34"/>
    </row>
    <row r="683" spans="6:24" x14ac:dyDescent="0.2">
      <c r="F683"/>
      <c r="G683" s="3"/>
      <c r="I683" s="12"/>
      <c r="Q683" s="33"/>
      <c r="R683" s="34"/>
      <c r="S683" s="34"/>
      <c r="W683" s="34"/>
      <c r="X683" s="34"/>
    </row>
    <row r="684" spans="6:24" x14ac:dyDescent="0.2">
      <c r="F684"/>
      <c r="G684" s="3"/>
      <c r="I684" s="12"/>
      <c r="Q684" s="33"/>
      <c r="R684" s="34"/>
      <c r="S684" s="34"/>
      <c r="W684" s="34"/>
      <c r="X684" s="34"/>
    </row>
    <row r="685" spans="6:24" x14ac:dyDescent="0.2">
      <c r="F685"/>
      <c r="G685" s="3"/>
      <c r="I685" s="12"/>
      <c r="Q685" s="33"/>
      <c r="R685" s="34"/>
      <c r="S685" s="34"/>
      <c r="W685" s="34"/>
      <c r="X685" s="34"/>
    </row>
    <row r="686" spans="6:24" x14ac:dyDescent="0.2">
      <c r="F686"/>
      <c r="G686" s="3"/>
      <c r="I686" s="12"/>
      <c r="Q686" s="33"/>
      <c r="R686" s="34"/>
      <c r="S686" s="34"/>
      <c r="W686" s="34"/>
      <c r="X686" s="34"/>
    </row>
    <row r="687" spans="6:24" x14ac:dyDescent="0.2">
      <c r="F687"/>
      <c r="G687" s="3"/>
      <c r="I687" s="12"/>
      <c r="Q687" s="33"/>
      <c r="R687" s="34"/>
      <c r="S687" s="34"/>
      <c r="W687" s="34"/>
      <c r="X687" s="34"/>
    </row>
    <row r="688" spans="6:24" x14ac:dyDescent="0.2">
      <c r="F688"/>
      <c r="G688" s="3"/>
      <c r="I688" s="12"/>
      <c r="Q688" s="33"/>
      <c r="R688" s="34"/>
      <c r="S688" s="34"/>
      <c r="W688" s="34"/>
      <c r="X688" s="34"/>
    </row>
    <row r="689" spans="6:24" x14ac:dyDescent="0.2">
      <c r="F689"/>
      <c r="G689" s="3"/>
      <c r="I689" s="12"/>
      <c r="Q689" s="33"/>
      <c r="R689" s="34"/>
      <c r="S689" s="34"/>
      <c r="W689" s="34"/>
      <c r="X689" s="34"/>
    </row>
    <row r="690" spans="6:24" x14ac:dyDescent="0.2">
      <c r="F690"/>
      <c r="G690" s="3"/>
      <c r="I690" s="12"/>
      <c r="Q690" s="33"/>
      <c r="R690" s="34"/>
      <c r="S690" s="34"/>
      <c r="W690" s="34"/>
      <c r="X690" s="34"/>
    </row>
    <row r="691" spans="6:24" x14ac:dyDescent="0.2">
      <c r="F691"/>
      <c r="G691" s="3"/>
      <c r="I691" s="12"/>
      <c r="Q691" s="33"/>
      <c r="R691" s="34"/>
      <c r="S691" s="34"/>
      <c r="W691" s="34"/>
      <c r="X691" s="34"/>
    </row>
    <row r="692" spans="6:24" x14ac:dyDescent="0.2">
      <c r="F692"/>
      <c r="G692" s="3"/>
      <c r="I692" s="12"/>
      <c r="Q692" s="33"/>
      <c r="R692" s="34"/>
      <c r="S692" s="34"/>
      <c r="W692" s="34"/>
      <c r="X692" s="34"/>
    </row>
    <row r="693" spans="6:24" x14ac:dyDescent="0.2">
      <c r="F693"/>
      <c r="G693" s="3"/>
      <c r="I693" s="12"/>
      <c r="Q693" s="33"/>
      <c r="R693" s="34"/>
      <c r="S693" s="34"/>
      <c r="W693" s="34"/>
      <c r="X693" s="34"/>
    </row>
    <row r="694" spans="6:24" x14ac:dyDescent="0.2">
      <c r="F694"/>
      <c r="G694" s="3"/>
      <c r="I694" s="12"/>
      <c r="Q694" s="33"/>
      <c r="R694" s="34"/>
      <c r="S694" s="34"/>
      <c r="W694" s="34"/>
      <c r="X694" s="34"/>
    </row>
    <row r="695" spans="6:24" x14ac:dyDescent="0.2">
      <c r="F695"/>
      <c r="G695" s="3"/>
      <c r="I695" s="12"/>
      <c r="Q695" s="33"/>
      <c r="R695" s="34"/>
      <c r="S695" s="34"/>
      <c r="W695" s="34"/>
      <c r="X695" s="34"/>
    </row>
    <row r="696" spans="6:24" x14ac:dyDescent="0.2">
      <c r="F696"/>
      <c r="G696" s="3"/>
      <c r="I696" s="12"/>
      <c r="Q696" s="33"/>
      <c r="R696" s="34"/>
      <c r="S696" s="34"/>
      <c r="W696" s="34"/>
      <c r="X696" s="34"/>
    </row>
    <row r="697" spans="6:24" x14ac:dyDescent="0.2">
      <c r="F697"/>
      <c r="G697" s="3"/>
      <c r="I697" s="12"/>
      <c r="Q697" s="33"/>
      <c r="R697" s="34"/>
      <c r="S697" s="34"/>
      <c r="W697" s="34"/>
      <c r="X697" s="34"/>
    </row>
    <row r="698" spans="6:24" x14ac:dyDescent="0.2">
      <c r="F698"/>
      <c r="G698" s="3"/>
      <c r="I698" s="12"/>
      <c r="Q698" s="33"/>
      <c r="R698" s="34"/>
      <c r="S698" s="34"/>
      <c r="W698" s="34"/>
      <c r="X698" s="34"/>
    </row>
    <row r="699" spans="6:24" x14ac:dyDescent="0.2">
      <c r="F699"/>
      <c r="G699" s="3"/>
      <c r="I699" s="12"/>
      <c r="Q699" s="33"/>
      <c r="R699" s="34"/>
      <c r="S699" s="34"/>
      <c r="W699" s="34"/>
      <c r="X699" s="34"/>
    </row>
    <row r="700" spans="6:24" x14ac:dyDescent="0.2">
      <c r="F700"/>
      <c r="G700" s="3"/>
      <c r="I700" s="12"/>
      <c r="Q700" s="33"/>
      <c r="R700" s="34"/>
      <c r="S700" s="34"/>
      <c r="W700" s="34"/>
      <c r="X700" s="34"/>
    </row>
    <row r="701" spans="6:24" x14ac:dyDescent="0.2">
      <c r="F701"/>
      <c r="G701" s="3"/>
      <c r="I701" s="12"/>
      <c r="Q701" s="33"/>
      <c r="R701" s="34"/>
      <c r="S701" s="34"/>
      <c r="W701" s="34"/>
      <c r="X701" s="34"/>
    </row>
    <row r="702" spans="6:24" x14ac:dyDescent="0.2">
      <c r="F702"/>
      <c r="G702" s="3"/>
      <c r="I702" s="12"/>
      <c r="Q702" s="33"/>
      <c r="R702" s="34"/>
      <c r="S702" s="34"/>
      <c r="W702" s="34"/>
      <c r="X702" s="34"/>
    </row>
    <row r="703" spans="6:24" x14ac:dyDescent="0.2">
      <c r="F703"/>
      <c r="G703" s="3"/>
      <c r="I703" s="12"/>
      <c r="Q703" s="33"/>
      <c r="R703" s="34"/>
      <c r="S703" s="34"/>
      <c r="W703" s="34"/>
      <c r="X703" s="34"/>
    </row>
    <row r="704" spans="6:24" x14ac:dyDescent="0.2">
      <c r="F704"/>
      <c r="G704" s="3"/>
      <c r="I704" s="12"/>
      <c r="Q704" s="33"/>
      <c r="R704" s="34"/>
      <c r="S704" s="34"/>
      <c r="W704" s="34"/>
      <c r="X704" s="34"/>
    </row>
    <row r="705" spans="6:24" x14ac:dyDescent="0.2">
      <c r="F705"/>
      <c r="G705" s="3"/>
      <c r="I705" s="12"/>
      <c r="Q705" s="33"/>
      <c r="R705" s="34"/>
      <c r="S705" s="34"/>
      <c r="W705" s="34"/>
      <c r="X705" s="34"/>
    </row>
    <row r="706" spans="6:24" x14ac:dyDescent="0.2">
      <c r="F706"/>
      <c r="G706" s="3"/>
      <c r="I706" s="12"/>
      <c r="Q706" s="33"/>
      <c r="R706" s="34"/>
      <c r="S706" s="34"/>
      <c r="W706" s="34"/>
      <c r="X706" s="34"/>
    </row>
    <row r="707" spans="6:24" x14ac:dyDescent="0.2">
      <c r="F707"/>
      <c r="G707" s="3"/>
      <c r="I707" s="12"/>
      <c r="Q707" s="33"/>
      <c r="R707" s="34"/>
      <c r="S707" s="34"/>
      <c r="W707" s="34"/>
      <c r="X707" s="34"/>
    </row>
    <row r="708" spans="6:24" x14ac:dyDescent="0.2">
      <c r="F708"/>
      <c r="G708" s="3"/>
      <c r="I708" s="12"/>
      <c r="Q708" s="33"/>
      <c r="R708" s="34"/>
      <c r="S708" s="34"/>
      <c r="W708" s="34"/>
      <c r="X708" s="34"/>
    </row>
    <row r="709" spans="6:24" x14ac:dyDescent="0.2">
      <c r="F709"/>
      <c r="G709" s="3"/>
      <c r="I709" s="12"/>
      <c r="Q709" s="33"/>
      <c r="R709" s="34"/>
      <c r="S709" s="34"/>
      <c r="W709" s="34"/>
      <c r="X709" s="34"/>
    </row>
    <row r="710" spans="6:24" x14ac:dyDescent="0.2">
      <c r="F710"/>
      <c r="G710" s="3"/>
      <c r="I710" s="12"/>
      <c r="Q710" s="33"/>
      <c r="R710" s="34"/>
      <c r="S710" s="34"/>
      <c r="W710" s="34"/>
      <c r="X710" s="34"/>
    </row>
    <row r="711" spans="6:24" x14ac:dyDescent="0.2">
      <c r="F711"/>
      <c r="G711" s="3"/>
      <c r="I711" s="12"/>
      <c r="Q711" s="33"/>
      <c r="R711" s="34"/>
      <c r="S711" s="34"/>
      <c r="W711" s="34"/>
      <c r="X711" s="34"/>
    </row>
    <row r="712" spans="6:24" x14ac:dyDescent="0.2">
      <c r="F712"/>
      <c r="G712" s="3"/>
      <c r="I712" s="12"/>
      <c r="Q712" s="33"/>
      <c r="R712" s="34"/>
      <c r="S712" s="34"/>
      <c r="W712" s="34"/>
      <c r="X712" s="34"/>
    </row>
    <row r="713" spans="6:24" x14ac:dyDescent="0.2">
      <c r="F713"/>
      <c r="G713" s="3"/>
      <c r="I713" s="12"/>
      <c r="Q713" s="33"/>
      <c r="R713" s="34"/>
      <c r="S713" s="34"/>
      <c r="W713" s="34"/>
      <c r="X713" s="34"/>
    </row>
    <row r="714" spans="6:24" x14ac:dyDescent="0.2">
      <c r="F714"/>
      <c r="G714" s="3"/>
      <c r="I714" s="12"/>
      <c r="Q714" s="33"/>
      <c r="R714" s="34"/>
      <c r="S714" s="34"/>
      <c r="W714" s="34"/>
      <c r="X714" s="34"/>
    </row>
    <row r="715" spans="6:24" x14ac:dyDescent="0.2">
      <c r="F715"/>
      <c r="G715" s="3"/>
      <c r="I715" s="12"/>
      <c r="Q715" s="33"/>
      <c r="R715" s="34"/>
      <c r="S715" s="34"/>
      <c r="W715" s="34"/>
      <c r="X715" s="34"/>
    </row>
    <row r="716" spans="6:24" x14ac:dyDescent="0.2">
      <c r="F716"/>
      <c r="G716" s="3"/>
      <c r="I716" s="12"/>
      <c r="Q716" s="33"/>
      <c r="R716" s="34"/>
      <c r="S716" s="34"/>
      <c r="W716" s="34"/>
      <c r="X716" s="34"/>
    </row>
    <row r="717" spans="6:24" x14ac:dyDescent="0.2">
      <c r="F717"/>
      <c r="G717" s="3"/>
      <c r="I717" s="12"/>
      <c r="Q717" s="33"/>
      <c r="R717" s="34"/>
      <c r="S717" s="34"/>
      <c r="W717" s="34"/>
      <c r="X717" s="34"/>
    </row>
    <row r="718" spans="6:24" x14ac:dyDescent="0.2">
      <c r="F718"/>
      <c r="G718" s="3"/>
      <c r="I718" s="12"/>
      <c r="Q718" s="33"/>
      <c r="R718" s="34"/>
      <c r="S718" s="34"/>
      <c r="W718" s="34"/>
      <c r="X718" s="34"/>
    </row>
    <row r="719" spans="6:24" x14ac:dyDescent="0.2">
      <c r="F719"/>
      <c r="G719" s="3"/>
      <c r="I719" s="12"/>
      <c r="Q719" s="33"/>
      <c r="R719" s="34"/>
      <c r="S719" s="34"/>
      <c r="W719" s="34"/>
      <c r="X719" s="34"/>
    </row>
    <row r="720" spans="6:24" x14ac:dyDescent="0.2">
      <c r="F720"/>
      <c r="G720" s="3"/>
      <c r="I720" s="12"/>
      <c r="Q720" s="33"/>
      <c r="R720" s="34"/>
      <c r="S720" s="34"/>
      <c r="W720" s="34"/>
      <c r="X720" s="34"/>
    </row>
    <row r="721" spans="6:24" x14ac:dyDescent="0.2">
      <c r="F721"/>
      <c r="G721" s="3"/>
      <c r="I721" s="12"/>
      <c r="Q721" s="33"/>
      <c r="R721" s="34"/>
      <c r="S721" s="34"/>
      <c r="W721" s="34"/>
      <c r="X721" s="34"/>
    </row>
    <row r="722" spans="6:24" x14ac:dyDescent="0.2">
      <c r="F722"/>
      <c r="G722" s="3"/>
      <c r="I722" s="12"/>
      <c r="Q722" s="33"/>
      <c r="R722" s="34"/>
      <c r="S722" s="34"/>
      <c r="W722" s="34"/>
      <c r="X722" s="34"/>
    </row>
    <row r="723" spans="6:24" x14ac:dyDescent="0.2">
      <c r="F723"/>
      <c r="G723" s="3"/>
      <c r="I723" s="12"/>
      <c r="Q723" s="33"/>
      <c r="R723" s="34"/>
      <c r="S723" s="34"/>
      <c r="W723" s="34"/>
      <c r="X723" s="34"/>
    </row>
    <row r="724" spans="6:24" x14ac:dyDescent="0.2">
      <c r="F724"/>
      <c r="G724" s="3"/>
      <c r="I724" s="12"/>
      <c r="Q724" s="33"/>
      <c r="R724" s="34"/>
      <c r="S724" s="34"/>
      <c r="W724" s="34"/>
      <c r="X724" s="34"/>
    </row>
    <row r="725" spans="6:24" x14ac:dyDescent="0.2">
      <c r="F725"/>
      <c r="G725" s="3"/>
      <c r="I725" s="12"/>
      <c r="Q725" s="33"/>
      <c r="R725" s="34"/>
      <c r="S725" s="34"/>
      <c r="W725" s="34"/>
      <c r="X725" s="34"/>
    </row>
    <row r="726" spans="6:24" x14ac:dyDescent="0.2">
      <c r="F726"/>
      <c r="G726" s="3"/>
      <c r="I726" s="12"/>
      <c r="Q726" s="33"/>
      <c r="R726" s="34"/>
      <c r="S726" s="34"/>
      <c r="W726" s="34"/>
      <c r="X726" s="34"/>
    </row>
    <row r="727" spans="6:24" x14ac:dyDescent="0.2">
      <c r="F727"/>
      <c r="G727" s="3"/>
      <c r="I727" s="12"/>
      <c r="Q727" s="33"/>
      <c r="R727" s="34"/>
      <c r="S727" s="34"/>
      <c r="W727" s="34"/>
      <c r="X727" s="34"/>
    </row>
    <row r="728" spans="6:24" x14ac:dyDescent="0.2">
      <c r="F728"/>
      <c r="G728" s="3"/>
      <c r="I728" s="12"/>
      <c r="Q728" s="33"/>
      <c r="R728" s="34"/>
      <c r="S728" s="34"/>
      <c r="W728" s="34"/>
      <c r="X728" s="34"/>
    </row>
    <row r="729" spans="6:24" x14ac:dyDescent="0.2">
      <c r="F729"/>
      <c r="G729" s="3"/>
      <c r="I729" s="12"/>
      <c r="Q729" s="33"/>
      <c r="R729" s="34"/>
      <c r="S729" s="34"/>
      <c r="W729" s="34"/>
      <c r="X729" s="34"/>
    </row>
    <row r="730" spans="6:24" x14ac:dyDescent="0.2">
      <c r="F730"/>
      <c r="G730" s="3"/>
      <c r="I730" s="12"/>
      <c r="Q730" s="33"/>
      <c r="R730" s="34"/>
      <c r="S730" s="34"/>
      <c r="W730" s="34"/>
      <c r="X730" s="34"/>
    </row>
    <row r="731" spans="6:24" x14ac:dyDescent="0.2">
      <c r="F731"/>
      <c r="G731" s="3"/>
      <c r="I731" s="12"/>
      <c r="Q731" s="33"/>
      <c r="R731" s="34"/>
      <c r="S731" s="34"/>
      <c r="W731" s="34"/>
      <c r="X731" s="34"/>
    </row>
    <row r="732" spans="6:24" x14ac:dyDescent="0.2">
      <c r="F732"/>
      <c r="G732" s="3"/>
      <c r="I732" s="12"/>
      <c r="Q732" s="33"/>
      <c r="R732" s="34"/>
      <c r="S732" s="34"/>
      <c r="W732" s="34"/>
      <c r="X732" s="34"/>
    </row>
    <row r="733" spans="6:24" x14ac:dyDescent="0.2">
      <c r="F733"/>
      <c r="G733" s="3"/>
      <c r="I733" s="12"/>
      <c r="Q733" s="33"/>
      <c r="R733" s="34"/>
      <c r="S733" s="34"/>
      <c r="W733" s="34"/>
      <c r="X733" s="34"/>
    </row>
    <row r="734" spans="6:24" x14ac:dyDescent="0.2">
      <c r="F734"/>
      <c r="G734" s="3"/>
      <c r="I734" s="12"/>
      <c r="Q734" s="33"/>
      <c r="R734" s="34"/>
      <c r="S734" s="34"/>
      <c r="W734" s="34"/>
      <c r="X734" s="34"/>
    </row>
    <row r="735" spans="6:24" x14ac:dyDescent="0.2">
      <c r="F735"/>
      <c r="G735" s="3"/>
      <c r="I735" s="12"/>
      <c r="Q735" s="33"/>
      <c r="R735" s="34"/>
      <c r="S735" s="34"/>
      <c r="W735" s="34"/>
      <c r="X735" s="34"/>
    </row>
    <row r="736" spans="6:24" x14ac:dyDescent="0.2">
      <c r="F736"/>
      <c r="G736" s="3"/>
      <c r="I736" s="12"/>
      <c r="Q736" s="33"/>
      <c r="R736" s="34"/>
      <c r="S736" s="34"/>
      <c r="W736" s="34"/>
      <c r="X736" s="34"/>
    </row>
    <row r="737" spans="6:24" x14ac:dyDescent="0.2">
      <c r="F737"/>
      <c r="G737" s="3"/>
      <c r="I737" s="12"/>
      <c r="Q737" s="33"/>
      <c r="R737" s="34"/>
      <c r="S737" s="34"/>
      <c r="W737" s="34"/>
      <c r="X737" s="34"/>
    </row>
    <row r="738" spans="6:24" x14ac:dyDescent="0.2">
      <c r="F738"/>
      <c r="G738" s="3"/>
      <c r="I738" s="12"/>
      <c r="Q738" s="33"/>
      <c r="R738" s="34"/>
      <c r="S738" s="34"/>
      <c r="W738" s="34"/>
      <c r="X738" s="34"/>
    </row>
    <row r="739" spans="6:24" x14ac:dyDescent="0.2">
      <c r="F739"/>
      <c r="G739" s="3"/>
      <c r="I739" s="12"/>
      <c r="Q739" s="33"/>
      <c r="R739" s="34"/>
      <c r="S739" s="34"/>
      <c r="W739" s="34"/>
      <c r="X739" s="34"/>
    </row>
    <row r="740" spans="6:24" x14ac:dyDescent="0.2">
      <c r="F740"/>
      <c r="G740" s="3"/>
      <c r="I740" s="12"/>
      <c r="Q740" s="33"/>
      <c r="R740" s="34"/>
      <c r="S740" s="34"/>
      <c r="W740" s="34"/>
      <c r="X740" s="34"/>
    </row>
    <row r="741" spans="6:24" x14ac:dyDescent="0.2">
      <c r="F741"/>
      <c r="G741" s="3"/>
      <c r="I741" s="12"/>
      <c r="Q741" s="33"/>
      <c r="R741" s="34"/>
      <c r="S741" s="34"/>
      <c r="W741" s="34"/>
      <c r="X741" s="34"/>
    </row>
    <row r="742" spans="6:24" x14ac:dyDescent="0.2">
      <c r="F742"/>
      <c r="G742" s="3"/>
      <c r="I742" s="12"/>
      <c r="Q742" s="33"/>
      <c r="R742" s="34"/>
      <c r="S742" s="34"/>
      <c r="W742" s="34"/>
      <c r="X742" s="34"/>
    </row>
    <row r="743" spans="6:24" x14ac:dyDescent="0.2">
      <c r="F743"/>
      <c r="G743" s="3"/>
      <c r="I743" s="12"/>
      <c r="Q743" s="33"/>
      <c r="R743" s="34"/>
      <c r="S743" s="34"/>
      <c r="W743" s="34"/>
      <c r="X743" s="34"/>
    </row>
    <row r="744" spans="6:24" x14ac:dyDescent="0.2">
      <c r="F744"/>
      <c r="G744" s="3"/>
      <c r="I744" s="12"/>
      <c r="Q744" s="33"/>
      <c r="R744" s="34"/>
      <c r="S744" s="34"/>
      <c r="W744" s="34"/>
      <c r="X744" s="34"/>
    </row>
    <row r="745" spans="6:24" x14ac:dyDescent="0.2">
      <c r="F745"/>
      <c r="G745" s="3"/>
      <c r="I745" s="12"/>
      <c r="Q745" s="33"/>
      <c r="R745" s="34"/>
      <c r="S745" s="34"/>
      <c r="W745" s="34"/>
      <c r="X745" s="34"/>
    </row>
    <row r="746" spans="6:24" x14ac:dyDescent="0.2">
      <c r="F746"/>
      <c r="G746" s="3"/>
      <c r="I746" s="12"/>
      <c r="Q746" s="33"/>
      <c r="R746" s="34"/>
      <c r="S746" s="34"/>
      <c r="W746" s="34"/>
      <c r="X746" s="34"/>
    </row>
    <row r="747" spans="6:24" x14ac:dyDescent="0.2">
      <c r="F747"/>
      <c r="G747" s="3"/>
      <c r="I747" s="12"/>
      <c r="Q747" s="33"/>
      <c r="R747" s="34"/>
      <c r="S747" s="34"/>
      <c r="W747" s="34"/>
      <c r="X747" s="34"/>
    </row>
    <row r="748" spans="6:24" x14ac:dyDescent="0.2">
      <c r="F748"/>
      <c r="G748" s="3"/>
      <c r="I748" s="12"/>
      <c r="Q748" s="33"/>
      <c r="R748" s="34"/>
      <c r="S748" s="34"/>
      <c r="W748" s="34"/>
      <c r="X748" s="34"/>
    </row>
    <row r="749" spans="6:24" x14ac:dyDescent="0.2">
      <c r="F749"/>
      <c r="G749" s="3"/>
      <c r="I749" s="12"/>
      <c r="Q749" s="33"/>
      <c r="R749" s="34"/>
      <c r="S749" s="34"/>
      <c r="W749" s="34"/>
      <c r="X749" s="34"/>
    </row>
    <row r="750" spans="6:24" x14ac:dyDescent="0.2">
      <c r="F750"/>
      <c r="G750" s="3"/>
      <c r="I750" s="12"/>
      <c r="Q750" s="33"/>
      <c r="R750" s="34"/>
      <c r="S750" s="34"/>
      <c r="W750" s="34"/>
      <c r="X750" s="34"/>
    </row>
    <row r="751" spans="6:24" x14ac:dyDescent="0.2">
      <c r="F751"/>
      <c r="G751" s="3"/>
      <c r="I751" s="12"/>
      <c r="Q751" s="33"/>
      <c r="R751" s="34"/>
      <c r="S751" s="34"/>
      <c r="W751" s="34"/>
      <c r="X751" s="34"/>
    </row>
    <row r="752" spans="6:24" x14ac:dyDescent="0.2">
      <c r="F752"/>
      <c r="G752" s="3"/>
      <c r="I752" s="12"/>
      <c r="Q752" s="33"/>
      <c r="R752" s="34"/>
      <c r="S752" s="34"/>
      <c r="W752" s="34"/>
      <c r="X752" s="34"/>
    </row>
    <row r="753" spans="6:24" x14ac:dyDescent="0.2">
      <c r="F753"/>
      <c r="G753" s="3"/>
      <c r="I753" s="12"/>
      <c r="Q753" s="33"/>
      <c r="R753" s="34"/>
      <c r="S753" s="34"/>
      <c r="W753" s="34"/>
      <c r="X753" s="34"/>
    </row>
    <row r="754" spans="6:24" x14ac:dyDescent="0.2">
      <c r="F754"/>
      <c r="G754" s="3"/>
      <c r="I754" s="12"/>
      <c r="Q754" s="33"/>
      <c r="R754" s="34"/>
      <c r="S754" s="34"/>
      <c r="W754" s="34"/>
      <c r="X754" s="34"/>
    </row>
    <row r="755" spans="6:24" x14ac:dyDescent="0.2">
      <c r="F755"/>
      <c r="G755" s="3"/>
      <c r="I755" s="12"/>
      <c r="Q755" s="33"/>
      <c r="R755" s="34"/>
      <c r="S755" s="34"/>
      <c r="W755" s="34"/>
      <c r="X755" s="34"/>
    </row>
    <row r="756" spans="6:24" x14ac:dyDescent="0.2">
      <c r="F756"/>
      <c r="G756" s="3"/>
      <c r="I756" s="12"/>
      <c r="Q756" s="33"/>
      <c r="R756" s="34"/>
      <c r="S756" s="34"/>
      <c r="W756" s="34"/>
      <c r="X756" s="34"/>
    </row>
    <row r="757" spans="6:24" x14ac:dyDescent="0.2">
      <c r="F757"/>
      <c r="G757" s="3"/>
      <c r="I757" s="12"/>
      <c r="Q757" s="33"/>
      <c r="R757" s="34"/>
      <c r="S757" s="34"/>
      <c r="W757" s="34"/>
      <c r="X757" s="34"/>
    </row>
    <row r="758" spans="6:24" x14ac:dyDescent="0.2">
      <c r="F758"/>
      <c r="G758" s="3"/>
      <c r="I758" s="12"/>
      <c r="Q758" s="33"/>
      <c r="R758" s="34"/>
      <c r="S758" s="34"/>
      <c r="W758" s="34"/>
      <c r="X758" s="34"/>
    </row>
    <row r="759" spans="6:24" x14ac:dyDescent="0.2">
      <c r="F759"/>
      <c r="G759" s="3"/>
      <c r="I759" s="12"/>
      <c r="Q759" s="33"/>
      <c r="R759" s="34"/>
      <c r="S759" s="34"/>
      <c r="W759" s="34"/>
      <c r="X759" s="34"/>
    </row>
    <row r="760" spans="6:24" x14ac:dyDescent="0.2">
      <c r="F760"/>
      <c r="G760" s="3"/>
      <c r="I760" s="12"/>
      <c r="Q760" s="33"/>
      <c r="R760" s="34"/>
      <c r="S760" s="34"/>
      <c r="W760" s="34"/>
      <c r="X760" s="34"/>
    </row>
    <row r="761" spans="6:24" x14ac:dyDescent="0.2">
      <c r="F761"/>
      <c r="G761" s="3"/>
      <c r="I761" s="12"/>
      <c r="Q761" s="33"/>
      <c r="R761" s="34"/>
      <c r="S761" s="34"/>
      <c r="W761" s="34"/>
      <c r="X761" s="34"/>
    </row>
    <row r="762" spans="6:24" x14ac:dyDescent="0.2">
      <c r="F762"/>
      <c r="G762" s="3"/>
      <c r="I762" s="12"/>
      <c r="Q762" s="33"/>
      <c r="R762" s="34"/>
      <c r="S762" s="34"/>
      <c r="W762" s="34"/>
      <c r="X762" s="34"/>
    </row>
    <row r="763" spans="6:24" x14ac:dyDescent="0.2">
      <c r="F763"/>
      <c r="G763" s="3"/>
      <c r="I763" s="12"/>
      <c r="Q763" s="33"/>
      <c r="R763" s="34"/>
      <c r="S763" s="34"/>
      <c r="W763" s="34"/>
      <c r="X763" s="34"/>
    </row>
    <row r="764" spans="6:24" x14ac:dyDescent="0.2">
      <c r="F764"/>
      <c r="G764" s="3"/>
      <c r="I764" s="12"/>
      <c r="Q764" s="33"/>
      <c r="R764" s="34"/>
      <c r="S764" s="34"/>
      <c r="W764" s="34"/>
      <c r="X764" s="34"/>
    </row>
    <row r="765" spans="6:24" x14ac:dyDescent="0.2">
      <c r="F765"/>
      <c r="G765" s="3"/>
      <c r="I765" s="12"/>
      <c r="Q765" s="33"/>
      <c r="R765" s="34"/>
      <c r="S765" s="34"/>
      <c r="W765" s="34"/>
      <c r="X765" s="34"/>
    </row>
    <row r="766" spans="6:24" x14ac:dyDescent="0.2">
      <c r="F766"/>
      <c r="G766" s="3"/>
      <c r="I766" s="12"/>
      <c r="Q766" s="33"/>
      <c r="R766" s="34"/>
      <c r="S766" s="34"/>
      <c r="W766" s="34"/>
      <c r="X766" s="34"/>
    </row>
    <row r="767" spans="6:24" x14ac:dyDescent="0.2">
      <c r="F767"/>
      <c r="G767" s="3"/>
      <c r="I767" s="12"/>
      <c r="Q767" s="33"/>
      <c r="R767" s="34"/>
      <c r="S767" s="34"/>
      <c r="W767" s="34"/>
      <c r="X767" s="34"/>
    </row>
    <row r="768" spans="6:24" x14ac:dyDescent="0.2">
      <c r="F768"/>
      <c r="G768" s="3"/>
      <c r="I768" s="12"/>
      <c r="Q768" s="33"/>
      <c r="R768" s="34"/>
      <c r="S768" s="34"/>
      <c r="W768" s="34"/>
      <c r="X768" s="34"/>
    </row>
    <row r="769" spans="6:24" x14ac:dyDescent="0.2">
      <c r="F769"/>
      <c r="G769" s="3"/>
      <c r="I769" s="12"/>
      <c r="Q769" s="33"/>
      <c r="R769" s="34"/>
      <c r="S769" s="34"/>
      <c r="W769" s="34"/>
      <c r="X769" s="34"/>
    </row>
    <row r="770" spans="6:24" x14ac:dyDescent="0.2">
      <c r="F770"/>
      <c r="G770" s="3"/>
      <c r="I770" s="12"/>
      <c r="Q770" s="33"/>
      <c r="R770" s="34"/>
      <c r="S770" s="34"/>
      <c r="W770" s="34"/>
      <c r="X770" s="34"/>
    </row>
    <row r="771" spans="6:24" x14ac:dyDescent="0.2">
      <c r="F771"/>
      <c r="G771" s="3"/>
      <c r="I771" s="12"/>
      <c r="Q771" s="33"/>
      <c r="R771" s="34"/>
      <c r="S771" s="34"/>
      <c r="W771" s="34"/>
      <c r="X771" s="34"/>
    </row>
    <row r="772" spans="6:24" x14ac:dyDescent="0.2">
      <c r="F772"/>
      <c r="G772" s="3"/>
      <c r="I772" s="12"/>
      <c r="Q772" s="33"/>
      <c r="R772" s="34"/>
      <c r="S772" s="34"/>
      <c r="W772" s="34"/>
      <c r="X772" s="34"/>
    </row>
    <row r="773" spans="6:24" x14ac:dyDescent="0.2">
      <c r="F773"/>
      <c r="G773" s="3"/>
      <c r="I773" s="12"/>
      <c r="Q773" s="33"/>
      <c r="R773" s="34"/>
      <c r="S773" s="34"/>
      <c r="W773" s="34"/>
      <c r="X773" s="34"/>
    </row>
    <row r="774" spans="6:24" x14ac:dyDescent="0.2">
      <c r="F774"/>
      <c r="G774" s="3"/>
      <c r="I774" s="12"/>
      <c r="Q774" s="33"/>
      <c r="R774" s="34"/>
      <c r="S774" s="34"/>
      <c r="W774" s="34"/>
      <c r="X774" s="34"/>
    </row>
    <row r="775" spans="6:24" x14ac:dyDescent="0.2">
      <c r="F775"/>
      <c r="G775" s="3"/>
      <c r="I775" s="12"/>
      <c r="Q775" s="33"/>
      <c r="R775" s="34"/>
      <c r="S775" s="34"/>
      <c r="W775" s="34"/>
      <c r="X775" s="34"/>
    </row>
    <row r="776" spans="6:24" x14ac:dyDescent="0.2">
      <c r="F776"/>
      <c r="G776" s="3"/>
      <c r="I776" s="12"/>
      <c r="Q776" s="33"/>
      <c r="R776" s="34"/>
      <c r="S776" s="34"/>
      <c r="W776" s="34"/>
      <c r="X776" s="34"/>
    </row>
    <row r="777" spans="6:24" x14ac:dyDescent="0.2">
      <c r="F777"/>
      <c r="G777" s="3"/>
      <c r="I777" s="12"/>
      <c r="Q777" s="33"/>
      <c r="R777" s="34"/>
      <c r="S777" s="34"/>
      <c r="W777" s="34"/>
      <c r="X777" s="34"/>
    </row>
    <row r="778" spans="6:24" x14ac:dyDescent="0.2">
      <c r="F778"/>
      <c r="G778" s="3"/>
      <c r="I778" s="12"/>
      <c r="Q778" s="33"/>
      <c r="R778" s="34"/>
      <c r="S778" s="34"/>
      <c r="W778" s="34"/>
      <c r="X778" s="34"/>
    </row>
    <row r="779" spans="6:24" x14ac:dyDescent="0.2">
      <c r="F779"/>
      <c r="G779" s="3"/>
      <c r="I779" s="12"/>
      <c r="Q779" s="33"/>
      <c r="R779" s="34"/>
      <c r="S779" s="34"/>
      <c r="W779" s="34"/>
      <c r="X779" s="34"/>
    </row>
    <row r="780" spans="6:24" x14ac:dyDescent="0.2">
      <c r="F780"/>
      <c r="G780" s="3"/>
      <c r="I780" s="12"/>
      <c r="Q780" s="33"/>
      <c r="R780" s="34"/>
      <c r="S780" s="34"/>
      <c r="W780" s="34"/>
      <c r="X780" s="34"/>
    </row>
    <row r="781" spans="6:24" x14ac:dyDescent="0.2">
      <c r="F781"/>
      <c r="G781" s="3"/>
      <c r="I781" s="12"/>
      <c r="Q781" s="33"/>
      <c r="R781" s="34"/>
      <c r="S781" s="34"/>
      <c r="W781" s="34"/>
      <c r="X781" s="34"/>
    </row>
    <row r="782" spans="6:24" x14ac:dyDescent="0.2">
      <c r="F782"/>
      <c r="G782" s="3"/>
      <c r="I782" s="12"/>
      <c r="Q782" s="33"/>
      <c r="R782" s="34"/>
      <c r="S782" s="34"/>
      <c r="W782" s="34"/>
      <c r="X782" s="34"/>
    </row>
    <row r="783" spans="6:24" x14ac:dyDescent="0.2">
      <c r="F783"/>
      <c r="G783" s="3"/>
      <c r="I783" s="12"/>
      <c r="Q783" s="33"/>
      <c r="R783" s="34"/>
      <c r="S783" s="34"/>
      <c r="W783" s="34"/>
      <c r="X783" s="34"/>
    </row>
    <row r="784" spans="6:24" x14ac:dyDescent="0.2">
      <c r="F784"/>
      <c r="G784" s="3"/>
      <c r="I784" s="12"/>
      <c r="Q784" s="33"/>
      <c r="R784" s="34"/>
      <c r="S784" s="34"/>
      <c r="W784" s="34"/>
      <c r="X784" s="34"/>
    </row>
    <row r="785" spans="6:24" x14ac:dyDescent="0.2">
      <c r="F785"/>
      <c r="G785" s="3"/>
      <c r="I785" s="12"/>
      <c r="Q785" s="33"/>
      <c r="R785" s="34"/>
      <c r="S785" s="34"/>
      <c r="W785" s="34"/>
      <c r="X785" s="34"/>
    </row>
    <row r="786" spans="6:24" x14ac:dyDescent="0.2">
      <c r="F786"/>
      <c r="G786" s="3"/>
      <c r="I786" s="12"/>
      <c r="Q786" s="33"/>
      <c r="R786" s="34"/>
      <c r="S786" s="34"/>
      <c r="W786" s="34"/>
      <c r="X786" s="34"/>
    </row>
    <row r="787" spans="6:24" x14ac:dyDescent="0.2">
      <c r="F787"/>
      <c r="G787" s="3"/>
      <c r="I787" s="12"/>
      <c r="Q787" s="33"/>
      <c r="R787" s="34"/>
      <c r="S787" s="34"/>
      <c r="W787" s="34"/>
      <c r="X787" s="34"/>
    </row>
    <row r="788" spans="6:24" x14ac:dyDescent="0.2">
      <c r="F788"/>
      <c r="G788" s="3"/>
      <c r="I788" s="12"/>
      <c r="Q788" s="33"/>
      <c r="R788" s="34"/>
      <c r="S788" s="34"/>
      <c r="W788" s="34"/>
      <c r="X788" s="34"/>
    </row>
    <row r="789" spans="6:24" x14ac:dyDescent="0.2">
      <c r="F789"/>
      <c r="G789" s="3"/>
      <c r="I789" s="12"/>
      <c r="Q789" s="33"/>
      <c r="R789" s="34"/>
      <c r="S789" s="34"/>
      <c r="W789" s="34"/>
      <c r="X789" s="34"/>
    </row>
    <row r="790" spans="6:24" x14ac:dyDescent="0.2">
      <c r="F790"/>
      <c r="G790" s="3"/>
      <c r="I790" s="12"/>
      <c r="Q790" s="33"/>
      <c r="R790" s="34"/>
      <c r="S790" s="34"/>
      <c r="W790" s="34"/>
      <c r="X790" s="34"/>
    </row>
    <row r="791" spans="6:24" x14ac:dyDescent="0.2">
      <c r="F791"/>
      <c r="G791" s="3"/>
      <c r="I791" s="12"/>
      <c r="Q791" s="33"/>
      <c r="R791" s="34"/>
      <c r="S791" s="34"/>
      <c r="W791" s="34"/>
      <c r="X791" s="34"/>
    </row>
    <row r="792" spans="6:24" x14ac:dyDescent="0.2">
      <c r="F792"/>
      <c r="G792" s="3"/>
      <c r="I792" s="12"/>
      <c r="Q792" s="33"/>
      <c r="R792" s="34"/>
      <c r="S792" s="34"/>
      <c r="W792" s="34"/>
      <c r="X792" s="34"/>
    </row>
    <row r="793" spans="6:24" x14ac:dyDescent="0.2">
      <c r="F793"/>
      <c r="G793" s="3"/>
      <c r="I793" s="12"/>
      <c r="Q793" s="33"/>
      <c r="R793" s="34"/>
      <c r="S793" s="34"/>
      <c r="W793" s="34"/>
      <c r="X793" s="34"/>
    </row>
    <row r="794" spans="6:24" x14ac:dyDescent="0.2">
      <c r="F794"/>
      <c r="G794" s="3"/>
      <c r="I794" s="12"/>
      <c r="Q794" s="33"/>
      <c r="R794" s="34"/>
      <c r="S794" s="34"/>
      <c r="W794" s="34"/>
      <c r="X794" s="34"/>
    </row>
    <row r="795" spans="6:24" x14ac:dyDescent="0.2">
      <c r="F795"/>
      <c r="G795" s="3"/>
      <c r="I795" s="12"/>
      <c r="Q795" s="33"/>
      <c r="R795" s="34"/>
      <c r="S795" s="34"/>
      <c r="W795" s="34"/>
      <c r="X795" s="34"/>
    </row>
    <row r="796" spans="6:24" x14ac:dyDescent="0.2">
      <c r="F796"/>
      <c r="G796" s="3"/>
      <c r="I796" s="12"/>
      <c r="Q796" s="33"/>
      <c r="R796" s="34"/>
      <c r="S796" s="34"/>
      <c r="W796" s="34"/>
      <c r="X796" s="34"/>
    </row>
    <row r="797" spans="6:24" x14ac:dyDescent="0.2">
      <c r="F797"/>
      <c r="G797" s="3"/>
      <c r="I797" s="12"/>
      <c r="Q797" s="33"/>
      <c r="R797" s="34"/>
      <c r="S797" s="34"/>
      <c r="W797" s="34"/>
      <c r="X797" s="34"/>
    </row>
    <row r="798" spans="6:24" x14ac:dyDescent="0.2">
      <c r="F798"/>
      <c r="G798" s="3"/>
      <c r="I798" s="12"/>
      <c r="Q798" s="33"/>
      <c r="R798" s="34"/>
      <c r="S798" s="34"/>
      <c r="W798" s="34"/>
      <c r="X798" s="34"/>
    </row>
    <row r="799" spans="6:24" x14ac:dyDescent="0.2">
      <c r="F799"/>
      <c r="G799" s="3"/>
      <c r="I799" s="12"/>
      <c r="Q799" s="33"/>
      <c r="R799" s="34"/>
      <c r="S799" s="34"/>
      <c r="W799" s="34"/>
      <c r="X799" s="34"/>
    </row>
    <row r="800" spans="6:24" x14ac:dyDescent="0.2">
      <c r="F800"/>
      <c r="G800" s="3"/>
      <c r="I800" s="12"/>
      <c r="Q800" s="33"/>
      <c r="R800" s="34"/>
      <c r="S800" s="34"/>
      <c r="W800" s="34"/>
      <c r="X800" s="34"/>
    </row>
    <row r="801" spans="6:24" x14ac:dyDescent="0.2">
      <c r="F801"/>
      <c r="G801" s="3"/>
      <c r="I801" s="12"/>
      <c r="Q801" s="33"/>
      <c r="R801" s="34"/>
      <c r="S801" s="34"/>
      <c r="W801" s="34"/>
      <c r="X801" s="34"/>
    </row>
    <row r="802" spans="6:24" x14ac:dyDescent="0.2">
      <c r="F802"/>
      <c r="G802" s="3"/>
      <c r="I802" s="12"/>
      <c r="Q802" s="33"/>
      <c r="R802" s="34"/>
      <c r="S802" s="34"/>
      <c r="W802" s="34"/>
      <c r="X802" s="34"/>
    </row>
    <row r="803" spans="6:24" x14ac:dyDescent="0.2">
      <c r="F803"/>
      <c r="G803" s="3"/>
      <c r="I803" s="12"/>
      <c r="Q803" s="33"/>
      <c r="R803" s="34"/>
      <c r="S803" s="34"/>
      <c r="W803" s="34"/>
      <c r="X803" s="34"/>
    </row>
    <row r="804" spans="6:24" x14ac:dyDescent="0.2">
      <c r="F804"/>
      <c r="G804" s="3"/>
      <c r="I804" s="12"/>
      <c r="Q804" s="33"/>
      <c r="R804" s="34"/>
      <c r="S804" s="34"/>
      <c r="W804" s="34"/>
      <c r="X804" s="34"/>
    </row>
    <row r="805" spans="6:24" x14ac:dyDescent="0.2">
      <c r="F805"/>
      <c r="G805" s="3"/>
      <c r="I805" s="12"/>
      <c r="Q805" s="33"/>
      <c r="R805" s="34"/>
      <c r="S805" s="34"/>
      <c r="W805" s="34"/>
      <c r="X805" s="34"/>
    </row>
    <row r="806" spans="6:24" x14ac:dyDescent="0.2">
      <c r="F806"/>
      <c r="G806" s="3"/>
      <c r="I806" s="12"/>
      <c r="Q806" s="33"/>
      <c r="R806" s="34"/>
      <c r="S806" s="34"/>
      <c r="W806" s="34"/>
      <c r="X806" s="34"/>
    </row>
    <row r="807" spans="6:24" x14ac:dyDescent="0.2">
      <c r="F807"/>
      <c r="G807" s="3"/>
      <c r="I807" s="12"/>
      <c r="Q807" s="33"/>
      <c r="R807" s="34"/>
      <c r="S807" s="34"/>
      <c r="W807" s="34"/>
      <c r="X807" s="34"/>
    </row>
    <row r="808" spans="6:24" x14ac:dyDescent="0.2">
      <c r="F808"/>
      <c r="G808" s="3"/>
      <c r="I808" s="12"/>
      <c r="Q808" s="33"/>
      <c r="R808" s="34"/>
      <c r="S808" s="34"/>
      <c r="W808" s="34"/>
      <c r="X808" s="34"/>
    </row>
    <row r="809" spans="6:24" x14ac:dyDescent="0.2">
      <c r="F809"/>
      <c r="G809" s="3"/>
      <c r="I809" s="12"/>
      <c r="Q809" s="33"/>
      <c r="R809" s="34"/>
      <c r="S809" s="34"/>
      <c r="W809" s="34"/>
      <c r="X809" s="34"/>
    </row>
    <row r="810" spans="6:24" x14ac:dyDescent="0.2">
      <c r="F810"/>
      <c r="G810" s="3"/>
      <c r="I810" s="12"/>
      <c r="Q810" s="33"/>
      <c r="R810" s="34"/>
      <c r="S810" s="34"/>
      <c r="W810" s="34"/>
      <c r="X810" s="34"/>
    </row>
    <row r="811" spans="6:24" x14ac:dyDescent="0.2">
      <c r="F811"/>
      <c r="G811" s="3"/>
      <c r="I811" s="12"/>
      <c r="Q811" s="33"/>
      <c r="R811" s="34"/>
      <c r="S811" s="34"/>
      <c r="W811" s="34"/>
      <c r="X811" s="34"/>
    </row>
    <row r="812" spans="6:24" x14ac:dyDescent="0.2">
      <c r="F812"/>
      <c r="G812" s="3"/>
      <c r="I812" s="12"/>
      <c r="Q812" s="33"/>
      <c r="R812" s="34"/>
      <c r="S812" s="34"/>
      <c r="W812" s="34"/>
      <c r="X812" s="34"/>
    </row>
    <row r="813" spans="6:24" x14ac:dyDescent="0.2">
      <c r="F813"/>
      <c r="G813" s="3"/>
      <c r="I813" s="12"/>
      <c r="Q813" s="33"/>
      <c r="R813" s="34"/>
      <c r="S813" s="34"/>
      <c r="W813" s="34"/>
      <c r="X813" s="34"/>
    </row>
    <row r="814" spans="6:24" x14ac:dyDescent="0.2">
      <c r="F814"/>
      <c r="G814" s="3"/>
      <c r="I814" s="12"/>
      <c r="Q814" s="33"/>
      <c r="R814" s="34"/>
      <c r="S814" s="34"/>
      <c r="W814" s="34"/>
      <c r="X814" s="34"/>
    </row>
    <row r="815" spans="6:24" x14ac:dyDescent="0.2">
      <c r="F815"/>
      <c r="G815" s="3"/>
      <c r="I815" s="12"/>
      <c r="Q815" s="33"/>
      <c r="R815" s="34"/>
      <c r="S815" s="34"/>
      <c r="W815" s="34"/>
      <c r="X815" s="34"/>
    </row>
    <row r="816" spans="6:24" x14ac:dyDescent="0.2">
      <c r="F816"/>
      <c r="G816" s="3"/>
      <c r="I816" s="12"/>
      <c r="Q816" s="33"/>
      <c r="R816" s="34"/>
      <c r="S816" s="34"/>
      <c r="W816" s="34"/>
      <c r="X816" s="34"/>
    </row>
    <row r="817" spans="6:24" x14ac:dyDescent="0.2">
      <c r="F817"/>
      <c r="G817" s="3"/>
      <c r="I817" s="12"/>
      <c r="Q817" s="33"/>
      <c r="R817" s="34"/>
      <c r="S817" s="34"/>
      <c r="W817" s="34"/>
      <c r="X817" s="34"/>
    </row>
    <row r="818" spans="6:24" x14ac:dyDescent="0.2">
      <c r="F818"/>
      <c r="G818" s="3"/>
      <c r="I818" s="12"/>
      <c r="Q818" s="33"/>
      <c r="R818" s="34"/>
      <c r="S818" s="34"/>
      <c r="W818" s="34"/>
      <c r="X818" s="34"/>
    </row>
    <row r="819" spans="6:24" x14ac:dyDescent="0.2">
      <c r="F819"/>
      <c r="G819" s="3"/>
      <c r="I819" s="12"/>
      <c r="Q819" s="33"/>
      <c r="R819" s="34"/>
      <c r="S819" s="34"/>
      <c r="W819" s="34"/>
      <c r="X819" s="34"/>
    </row>
    <row r="820" spans="6:24" x14ac:dyDescent="0.2">
      <c r="F820"/>
      <c r="G820" s="3"/>
      <c r="I820" s="12"/>
      <c r="Q820" s="33"/>
      <c r="R820" s="34"/>
      <c r="S820" s="34"/>
      <c r="W820" s="34"/>
      <c r="X820" s="34"/>
    </row>
    <row r="821" spans="6:24" x14ac:dyDescent="0.2">
      <c r="F821"/>
      <c r="G821" s="3"/>
      <c r="I821" s="12"/>
      <c r="Q821" s="33"/>
      <c r="R821" s="34"/>
      <c r="S821" s="34"/>
      <c r="W821" s="34"/>
      <c r="X821" s="34"/>
    </row>
    <row r="822" spans="6:24" x14ac:dyDescent="0.2">
      <c r="F822"/>
      <c r="G822" s="3"/>
      <c r="I822" s="12"/>
      <c r="Q822" s="33"/>
      <c r="R822" s="34"/>
      <c r="S822" s="34"/>
      <c r="W822" s="34"/>
      <c r="X822" s="34"/>
    </row>
    <row r="823" spans="6:24" x14ac:dyDescent="0.2">
      <c r="F823"/>
      <c r="G823" s="3"/>
      <c r="I823" s="12"/>
      <c r="Q823" s="33"/>
      <c r="R823" s="34"/>
      <c r="S823" s="34"/>
      <c r="W823" s="34"/>
      <c r="X823" s="34"/>
    </row>
    <row r="824" spans="6:24" x14ac:dyDescent="0.2">
      <c r="F824"/>
      <c r="G824" s="3"/>
      <c r="I824" s="12"/>
      <c r="Q824" s="33"/>
      <c r="R824" s="34"/>
      <c r="S824" s="34"/>
      <c r="W824" s="34"/>
      <c r="X824" s="34"/>
    </row>
    <row r="825" spans="6:24" x14ac:dyDescent="0.2">
      <c r="F825"/>
      <c r="G825" s="3"/>
      <c r="I825" s="12"/>
      <c r="Q825" s="33"/>
      <c r="R825" s="34"/>
      <c r="S825" s="34"/>
      <c r="W825" s="34"/>
      <c r="X825" s="34"/>
    </row>
    <row r="826" spans="6:24" x14ac:dyDescent="0.2">
      <c r="F826"/>
      <c r="G826" s="3"/>
      <c r="I826" s="12"/>
      <c r="Q826" s="33"/>
      <c r="R826" s="34"/>
      <c r="S826" s="34"/>
      <c r="W826" s="34"/>
      <c r="X826" s="34"/>
    </row>
    <row r="827" spans="6:24" x14ac:dyDescent="0.2">
      <c r="F827"/>
      <c r="G827" s="3"/>
      <c r="I827" s="12"/>
      <c r="Q827" s="33"/>
      <c r="R827" s="34"/>
      <c r="S827" s="34"/>
      <c r="W827" s="34"/>
      <c r="X827" s="34"/>
    </row>
    <row r="828" spans="6:24" x14ac:dyDescent="0.2">
      <c r="F828"/>
      <c r="G828" s="3"/>
      <c r="I828" s="12"/>
      <c r="Q828" s="33"/>
      <c r="R828" s="34"/>
      <c r="S828" s="34"/>
      <c r="W828" s="34"/>
      <c r="X828" s="34"/>
    </row>
    <row r="829" spans="6:24" x14ac:dyDescent="0.2">
      <c r="F829"/>
      <c r="G829" s="3"/>
      <c r="I829" s="12"/>
      <c r="Q829" s="33"/>
      <c r="R829" s="34"/>
      <c r="S829" s="34"/>
      <c r="W829" s="34"/>
      <c r="X829" s="34"/>
    </row>
    <row r="830" spans="6:24" x14ac:dyDescent="0.2">
      <c r="F830"/>
      <c r="G830" s="3"/>
      <c r="I830" s="12"/>
      <c r="Q830" s="33"/>
      <c r="R830" s="34"/>
      <c r="S830" s="34"/>
      <c r="W830" s="34"/>
      <c r="X830" s="34"/>
    </row>
    <row r="831" spans="6:24" x14ac:dyDescent="0.2">
      <c r="F831"/>
      <c r="G831" s="3"/>
      <c r="I831" s="12"/>
      <c r="Q831" s="33"/>
      <c r="R831" s="34"/>
      <c r="S831" s="34"/>
      <c r="W831" s="34"/>
      <c r="X831" s="34"/>
    </row>
    <row r="832" spans="6:24" x14ac:dyDescent="0.2">
      <c r="F832"/>
      <c r="G832" s="3"/>
      <c r="I832" s="12"/>
      <c r="Q832" s="33"/>
      <c r="R832" s="34"/>
      <c r="S832" s="34"/>
      <c r="W832" s="34"/>
      <c r="X832" s="34"/>
    </row>
    <row r="833" spans="6:24" x14ac:dyDescent="0.2">
      <c r="F833"/>
      <c r="G833" s="3"/>
      <c r="I833" s="12"/>
      <c r="Q833" s="33"/>
      <c r="R833" s="34"/>
      <c r="S833" s="34"/>
      <c r="W833" s="34"/>
      <c r="X833" s="34"/>
    </row>
    <row r="834" spans="6:24" x14ac:dyDescent="0.2">
      <c r="F834"/>
      <c r="G834" s="3"/>
      <c r="I834" s="12"/>
      <c r="Q834" s="33"/>
      <c r="R834" s="34"/>
      <c r="S834" s="34"/>
      <c r="W834" s="34"/>
      <c r="X834" s="34"/>
    </row>
    <row r="835" spans="6:24" x14ac:dyDescent="0.2">
      <c r="F835"/>
      <c r="G835" s="3"/>
      <c r="I835" s="12"/>
      <c r="Q835" s="33"/>
      <c r="R835" s="34"/>
      <c r="S835" s="34"/>
      <c r="W835" s="34"/>
      <c r="X835" s="34"/>
    </row>
    <row r="836" spans="6:24" x14ac:dyDescent="0.2">
      <c r="F836"/>
      <c r="G836" s="3"/>
      <c r="I836" s="12"/>
      <c r="Q836" s="33"/>
      <c r="R836" s="34"/>
      <c r="S836" s="34"/>
      <c r="W836" s="34"/>
      <c r="X836" s="34"/>
    </row>
    <row r="837" spans="6:24" x14ac:dyDescent="0.2">
      <c r="F837"/>
      <c r="G837" s="3"/>
      <c r="I837" s="12"/>
      <c r="Q837" s="33"/>
      <c r="R837" s="34"/>
      <c r="S837" s="34"/>
      <c r="W837" s="34"/>
      <c r="X837" s="34"/>
    </row>
    <row r="838" spans="6:24" x14ac:dyDescent="0.2">
      <c r="F838"/>
      <c r="G838" s="3"/>
      <c r="I838" s="12"/>
      <c r="Q838" s="33"/>
      <c r="R838" s="34"/>
      <c r="S838" s="34"/>
      <c r="W838" s="34"/>
      <c r="X838" s="34"/>
    </row>
    <row r="839" spans="6:24" x14ac:dyDescent="0.2">
      <c r="F839"/>
      <c r="G839" s="3"/>
      <c r="I839" s="12"/>
      <c r="Q839" s="33"/>
      <c r="R839" s="34"/>
      <c r="S839" s="34"/>
      <c r="W839" s="34"/>
      <c r="X839" s="34"/>
    </row>
    <row r="840" spans="6:24" x14ac:dyDescent="0.2">
      <c r="F840"/>
      <c r="G840" s="3"/>
      <c r="I840" s="12"/>
      <c r="Q840" s="33"/>
      <c r="R840" s="34"/>
      <c r="S840" s="34"/>
      <c r="W840" s="34"/>
      <c r="X840" s="34"/>
    </row>
    <row r="841" spans="6:24" x14ac:dyDescent="0.2">
      <c r="F841"/>
      <c r="G841" s="3"/>
      <c r="I841" s="12"/>
      <c r="Q841" s="33"/>
      <c r="R841" s="34"/>
      <c r="S841" s="34"/>
      <c r="W841" s="34"/>
      <c r="X841" s="34"/>
    </row>
    <row r="842" spans="6:24" x14ac:dyDescent="0.2">
      <c r="F842"/>
      <c r="G842" s="3"/>
      <c r="I842" s="12"/>
      <c r="Q842" s="33"/>
      <c r="R842" s="34"/>
      <c r="S842" s="34"/>
      <c r="W842" s="34"/>
      <c r="X842" s="34"/>
    </row>
    <row r="843" spans="6:24" x14ac:dyDescent="0.2">
      <c r="F843"/>
      <c r="G843" s="3"/>
      <c r="I843" s="12"/>
      <c r="Q843" s="33"/>
      <c r="R843" s="34"/>
      <c r="S843" s="34"/>
      <c r="W843" s="34"/>
      <c r="X843" s="34"/>
    </row>
    <row r="844" spans="6:24" x14ac:dyDescent="0.2">
      <c r="F844"/>
      <c r="G844" s="3"/>
      <c r="I844" s="12"/>
      <c r="Q844" s="33"/>
      <c r="R844" s="34"/>
      <c r="S844" s="34"/>
      <c r="W844" s="34"/>
      <c r="X844" s="34"/>
    </row>
    <row r="845" spans="6:24" x14ac:dyDescent="0.2">
      <c r="F845"/>
      <c r="G845" s="3"/>
      <c r="I845" s="12"/>
      <c r="Q845" s="33"/>
      <c r="R845" s="34"/>
      <c r="S845" s="34"/>
      <c r="W845" s="34"/>
      <c r="X845" s="34"/>
    </row>
    <row r="846" spans="6:24" x14ac:dyDescent="0.2">
      <c r="F846"/>
      <c r="G846" s="3"/>
      <c r="I846" s="12"/>
      <c r="Q846" s="33"/>
      <c r="R846" s="34"/>
      <c r="S846" s="34"/>
      <c r="W846" s="34"/>
      <c r="X846" s="34"/>
    </row>
    <row r="847" spans="6:24" x14ac:dyDescent="0.2">
      <c r="F847"/>
      <c r="G847" s="3"/>
      <c r="I847" s="12"/>
      <c r="Q847" s="33"/>
      <c r="R847" s="34"/>
      <c r="S847" s="34"/>
      <c r="W847" s="34"/>
      <c r="X847" s="34"/>
    </row>
    <row r="848" spans="6:24" x14ac:dyDescent="0.2">
      <c r="F848"/>
      <c r="G848" s="3"/>
      <c r="I848" s="12"/>
      <c r="Q848" s="33"/>
      <c r="R848" s="34"/>
      <c r="S848" s="34"/>
      <c r="W848" s="34"/>
      <c r="X848" s="34"/>
    </row>
    <row r="849" spans="6:24" x14ac:dyDescent="0.2">
      <c r="F849"/>
      <c r="G849" s="3"/>
      <c r="I849" s="12"/>
      <c r="Q849" s="33"/>
      <c r="R849" s="34"/>
      <c r="S849" s="34"/>
      <c r="W849" s="34"/>
      <c r="X849" s="34"/>
    </row>
    <row r="850" spans="6:24" x14ac:dyDescent="0.2">
      <c r="F850"/>
      <c r="G850" s="3"/>
      <c r="I850" s="12"/>
      <c r="Q850" s="33"/>
      <c r="R850" s="34"/>
      <c r="S850" s="34"/>
      <c r="W850" s="34"/>
      <c r="X850" s="34"/>
    </row>
    <row r="851" spans="6:24" x14ac:dyDescent="0.2">
      <c r="F851"/>
      <c r="G851" s="3"/>
      <c r="I851" s="12"/>
      <c r="Q851" s="33"/>
      <c r="R851" s="34"/>
      <c r="S851" s="34"/>
      <c r="W851" s="34"/>
      <c r="X851" s="34"/>
    </row>
    <row r="852" spans="6:24" x14ac:dyDescent="0.2">
      <c r="F852"/>
      <c r="G852" s="3"/>
      <c r="I852" s="12"/>
      <c r="Q852" s="33"/>
      <c r="R852" s="34"/>
      <c r="S852" s="34"/>
      <c r="W852" s="34"/>
      <c r="X852" s="34"/>
    </row>
    <row r="853" spans="6:24" x14ac:dyDescent="0.2">
      <c r="F853"/>
      <c r="G853" s="3"/>
      <c r="I853" s="12"/>
      <c r="Q853" s="33"/>
      <c r="R853" s="34"/>
      <c r="S853" s="34"/>
      <c r="W853" s="34"/>
      <c r="X853" s="34"/>
    </row>
    <row r="854" spans="6:24" x14ac:dyDescent="0.2">
      <c r="F854"/>
      <c r="G854" s="3"/>
      <c r="I854" s="12"/>
      <c r="Q854" s="33"/>
      <c r="R854" s="34"/>
      <c r="S854" s="34"/>
      <c r="W854" s="34"/>
      <c r="X854" s="34"/>
    </row>
    <row r="855" spans="6:24" x14ac:dyDescent="0.2">
      <c r="F855"/>
      <c r="G855" s="3"/>
      <c r="I855" s="12"/>
      <c r="Q855" s="33"/>
      <c r="R855" s="34"/>
      <c r="S855" s="34"/>
      <c r="W855" s="34"/>
      <c r="X855" s="34"/>
    </row>
    <row r="856" spans="6:24" x14ac:dyDescent="0.2">
      <c r="F856"/>
      <c r="G856" s="3"/>
      <c r="I856" s="12"/>
      <c r="Q856" s="33"/>
      <c r="R856" s="34"/>
      <c r="S856" s="34"/>
      <c r="W856" s="34"/>
      <c r="X856" s="34"/>
    </row>
    <row r="857" spans="6:24" x14ac:dyDescent="0.2">
      <c r="F857"/>
      <c r="G857" s="3"/>
      <c r="I857" s="12"/>
      <c r="Q857" s="33"/>
      <c r="R857" s="34"/>
      <c r="S857" s="34"/>
      <c r="W857" s="34"/>
      <c r="X857" s="34"/>
    </row>
    <row r="858" spans="6:24" x14ac:dyDescent="0.2">
      <c r="F858"/>
      <c r="G858" s="3"/>
      <c r="I858" s="12"/>
      <c r="Q858" s="33"/>
      <c r="R858" s="34"/>
      <c r="S858" s="34"/>
      <c r="W858" s="34"/>
      <c r="X858" s="34"/>
    </row>
    <row r="859" spans="6:24" x14ac:dyDescent="0.2">
      <c r="F859"/>
      <c r="G859" s="3"/>
      <c r="I859" s="12"/>
      <c r="Q859" s="33"/>
      <c r="R859" s="34"/>
      <c r="S859" s="34"/>
      <c r="W859" s="34"/>
      <c r="X859" s="34"/>
    </row>
    <row r="860" spans="6:24" x14ac:dyDescent="0.2">
      <c r="F860"/>
      <c r="G860" s="3"/>
      <c r="I860" s="12"/>
      <c r="Q860" s="33"/>
      <c r="R860" s="34"/>
      <c r="S860" s="34"/>
      <c r="W860" s="34"/>
      <c r="X860" s="34"/>
    </row>
    <row r="861" spans="6:24" x14ac:dyDescent="0.2">
      <c r="F861"/>
      <c r="G861" s="3"/>
      <c r="I861" s="12"/>
      <c r="Q861" s="33"/>
      <c r="R861" s="34"/>
      <c r="S861" s="34"/>
      <c r="W861" s="34"/>
      <c r="X861" s="34"/>
    </row>
    <row r="862" spans="6:24" x14ac:dyDescent="0.2">
      <c r="F862"/>
      <c r="G862" s="3"/>
      <c r="I862" s="12"/>
      <c r="Q862" s="33"/>
      <c r="R862" s="34"/>
      <c r="S862" s="34"/>
      <c r="W862" s="34"/>
      <c r="X862" s="34"/>
    </row>
    <row r="863" spans="6:24" x14ac:dyDescent="0.2">
      <c r="F863"/>
      <c r="G863" s="3"/>
      <c r="I863" s="12"/>
      <c r="Q863" s="33"/>
      <c r="R863" s="34"/>
      <c r="S863" s="34"/>
      <c r="W863" s="34"/>
      <c r="X863" s="34"/>
    </row>
    <row r="864" spans="6:24" x14ac:dyDescent="0.2">
      <c r="F864"/>
      <c r="G864" s="3"/>
      <c r="I864" s="12"/>
      <c r="Q864" s="33"/>
      <c r="R864" s="34"/>
      <c r="S864" s="34"/>
      <c r="W864" s="34"/>
      <c r="X864" s="34"/>
    </row>
    <row r="865" spans="6:24" x14ac:dyDescent="0.2">
      <c r="F865"/>
      <c r="G865" s="3"/>
      <c r="I865" s="12"/>
      <c r="Q865" s="33"/>
      <c r="R865" s="34"/>
      <c r="S865" s="34"/>
      <c r="W865" s="34"/>
      <c r="X865" s="34"/>
    </row>
    <row r="866" spans="6:24" x14ac:dyDescent="0.2">
      <c r="F866"/>
      <c r="G866" s="3"/>
      <c r="I866" s="12"/>
      <c r="Q866" s="33"/>
      <c r="R866" s="34"/>
      <c r="S866" s="34"/>
      <c r="W866" s="34"/>
      <c r="X866" s="34"/>
    </row>
    <row r="867" spans="6:24" x14ac:dyDescent="0.2">
      <c r="F867"/>
      <c r="G867" s="3"/>
      <c r="I867" s="12"/>
      <c r="Q867" s="33"/>
      <c r="R867" s="34"/>
      <c r="S867" s="34"/>
      <c r="W867" s="34"/>
      <c r="X867" s="34"/>
    </row>
    <row r="868" spans="6:24" x14ac:dyDescent="0.2">
      <c r="F868"/>
      <c r="G868" s="3"/>
      <c r="I868" s="12"/>
      <c r="Q868" s="33"/>
      <c r="R868" s="34"/>
      <c r="S868" s="34"/>
      <c r="W868" s="34"/>
      <c r="X868" s="34"/>
    </row>
    <row r="869" spans="6:24" x14ac:dyDescent="0.2">
      <c r="F869"/>
      <c r="G869" s="3"/>
      <c r="I869" s="12"/>
      <c r="Q869" s="33"/>
      <c r="R869" s="34"/>
      <c r="S869" s="34"/>
      <c r="W869" s="34"/>
      <c r="X869" s="34"/>
    </row>
    <row r="870" spans="6:24" x14ac:dyDescent="0.2">
      <c r="F870"/>
      <c r="G870" s="3"/>
      <c r="I870" s="12"/>
      <c r="Q870" s="33"/>
      <c r="R870" s="34"/>
      <c r="S870" s="34"/>
      <c r="W870" s="34"/>
      <c r="X870" s="34"/>
    </row>
    <row r="871" spans="6:24" x14ac:dyDescent="0.2">
      <c r="F871"/>
      <c r="G871" s="3"/>
      <c r="I871" s="12"/>
      <c r="Q871" s="33"/>
      <c r="R871" s="34"/>
      <c r="S871" s="34"/>
      <c r="W871" s="34"/>
      <c r="X871" s="34"/>
    </row>
    <row r="872" spans="6:24" x14ac:dyDescent="0.2">
      <c r="F872"/>
      <c r="G872" s="3"/>
      <c r="I872" s="12"/>
      <c r="Q872" s="33"/>
      <c r="R872" s="34"/>
      <c r="S872" s="34"/>
      <c r="W872" s="34"/>
      <c r="X872" s="34"/>
    </row>
    <row r="873" spans="6:24" x14ac:dyDescent="0.2">
      <c r="F873"/>
      <c r="G873" s="3"/>
      <c r="I873" s="12"/>
      <c r="Q873" s="33"/>
      <c r="R873" s="34"/>
      <c r="S873" s="34"/>
      <c r="W873" s="34"/>
      <c r="X873" s="34"/>
    </row>
    <row r="874" spans="6:24" x14ac:dyDescent="0.2">
      <c r="F874"/>
      <c r="G874" s="3"/>
      <c r="I874" s="12"/>
      <c r="Q874" s="33"/>
      <c r="R874" s="34"/>
      <c r="S874" s="34"/>
      <c r="W874" s="34"/>
      <c r="X874" s="34"/>
    </row>
    <row r="875" spans="6:24" x14ac:dyDescent="0.2">
      <c r="F875"/>
      <c r="G875" s="3"/>
      <c r="I875" s="12"/>
      <c r="Q875" s="33"/>
      <c r="R875" s="34"/>
      <c r="S875" s="34"/>
      <c r="W875" s="34"/>
      <c r="X875" s="34"/>
    </row>
    <row r="876" spans="6:24" x14ac:dyDescent="0.2">
      <c r="F876"/>
      <c r="G876" s="3"/>
      <c r="I876" s="12"/>
      <c r="Q876" s="33"/>
      <c r="R876" s="34"/>
      <c r="S876" s="34"/>
      <c r="W876" s="34"/>
      <c r="X876" s="34"/>
    </row>
    <row r="877" spans="6:24" x14ac:dyDescent="0.2">
      <c r="F877"/>
      <c r="G877" s="3"/>
      <c r="I877" s="12"/>
      <c r="Q877" s="33"/>
      <c r="R877" s="34"/>
      <c r="S877" s="34"/>
      <c r="W877" s="34"/>
      <c r="X877" s="34"/>
    </row>
    <row r="878" spans="6:24" x14ac:dyDescent="0.2">
      <c r="F878"/>
      <c r="G878" s="3"/>
      <c r="I878" s="12"/>
      <c r="Q878" s="33"/>
      <c r="R878" s="34"/>
      <c r="S878" s="34"/>
      <c r="W878" s="34"/>
      <c r="X878" s="34"/>
    </row>
    <row r="879" spans="6:24" x14ac:dyDescent="0.2">
      <c r="F879"/>
      <c r="G879" s="3"/>
      <c r="I879" s="12"/>
      <c r="Q879" s="33"/>
      <c r="R879" s="34"/>
      <c r="S879" s="34"/>
      <c r="W879" s="34"/>
      <c r="X879" s="34"/>
    </row>
    <row r="880" spans="6:24" x14ac:dyDescent="0.2">
      <c r="F880"/>
      <c r="G880" s="3"/>
      <c r="I880" s="12"/>
      <c r="Q880" s="33"/>
      <c r="R880" s="34"/>
      <c r="S880" s="34"/>
      <c r="W880" s="34"/>
      <c r="X880" s="34"/>
    </row>
    <row r="881" spans="6:24" x14ac:dyDescent="0.2">
      <c r="F881"/>
      <c r="G881" s="3"/>
      <c r="I881" s="12"/>
      <c r="Q881" s="33"/>
      <c r="R881" s="34"/>
      <c r="S881" s="34"/>
      <c r="W881" s="34"/>
      <c r="X881" s="34"/>
    </row>
    <row r="882" spans="6:24" x14ac:dyDescent="0.2">
      <c r="F882"/>
      <c r="G882" s="3"/>
      <c r="I882" s="12"/>
      <c r="Q882" s="33"/>
      <c r="R882" s="34"/>
      <c r="S882" s="34"/>
      <c r="W882" s="34"/>
      <c r="X882" s="34"/>
    </row>
    <row r="883" spans="6:24" x14ac:dyDescent="0.2">
      <c r="F883"/>
      <c r="G883" s="3"/>
      <c r="I883" s="12"/>
      <c r="Q883" s="33"/>
      <c r="R883" s="34"/>
      <c r="S883" s="34"/>
      <c r="W883" s="34"/>
      <c r="X883" s="34"/>
    </row>
    <row r="884" spans="6:24" x14ac:dyDescent="0.2">
      <c r="F884"/>
      <c r="G884" s="3"/>
      <c r="I884" s="12"/>
      <c r="Q884" s="33"/>
      <c r="R884" s="34"/>
      <c r="S884" s="34"/>
      <c r="W884" s="34"/>
      <c r="X884" s="34"/>
    </row>
    <row r="885" spans="6:24" x14ac:dyDescent="0.2">
      <c r="F885"/>
      <c r="G885" s="3"/>
      <c r="I885" s="12"/>
      <c r="Q885" s="33"/>
      <c r="R885" s="34"/>
      <c r="S885" s="34"/>
      <c r="W885" s="34"/>
      <c r="X885" s="34"/>
    </row>
    <row r="886" spans="6:24" x14ac:dyDescent="0.2">
      <c r="F886"/>
      <c r="G886" s="3"/>
      <c r="I886" s="12"/>
      <c r="Q886" s="33"/>
      <c r="R886" s="34"/>
      <c r="S886" s="34"/>
      <c r="W886" s="34"/>
      <c r="X886" s="34"/>
    </row>
    <row r="887" spans="6:24" x14ac:dyDescent="0.2">
      <c r="F887"/>
      <c r="G887" s="3"/>
      <c r="I887" s="12"/>
      <c r="Q887" s="33"/>
      <c r="R887" s="34"/>
      <c r="S887" s="34"/>
      <c r="W887" s="34"/>
      <c r="X887" s="34"/>
    </row>
    <row r="888" spans="6:24" x14ac:dyDescent="0.2">
      <c r="F888"/>
      <c r="G888" s="3"/>
      <c r="I888" s="12"/>
      <c r="Q888" s="33"/>
      <c r="R888" s="34"/>
      <c r="S888" s="34"/>
      <c r="W888" s="34"/>
      <c r="X888" s="34"/>
    </row>
    <row r="889" spans="6:24" x14ac:dyDescent="0.2">
      <c r="F889"/>
      <c r="G889" s="3"/>
      <c r="I889" s="12"/>
      <c r="Q889" s="33"/>
      <c r="R889" s="34"/>
      <c r="S889" s="34"/>
      <c r="W889" s="34"/>
      <c r="X889" s="34"/>
    </row>
    <row r="890" spans="6:24" x14ac:dyDescent="0.2">
      <c r="F890"/>
      <c r="G890" s="3"/>
      <c r="I890" s="12"/>
      <c r="Q890" s="33"/>
      <c r="R890" s="34"/>
      <c r="S890" s="34"/>
      <c r="W890" s="34"/>
      <c r="X890" s="34"/>
    </row>
    <row r="891" spans="6:24" x14ac:dyDescent="0.2">
      <c r="F891"/>
      <c r="G891" s="3"/>
      <c r="I891" s="12"/>
      <c r="Q891" s="33"/>
      <c r="R891" s="34"/>
      <c r="S891" s="34"/>
      <c r="W891" s="34"/>
      <c r="X891" s="34"/>
    </row>
    <row r="892" spans="6:24" x14ac:dyDescent="0.2">
      <c r="F892"/>
      <c r="G892" s="3"/>
      <c r="I892" s="12"/>
      <c r="Q892" s="33"/>
      <c r="R892" s="34"/>
      <c r="S892" s="34"/>
      <c r="W892" s="34"/>
      <c r="X892" s="34"/>
    </row>
    <row r="893" spans="6:24" x14ac:dyDescent="0.2">
      <c r="F893"/>
      <c r="G893" s="3"/>
      <c r="I893" s="12"/>
      <c r="Q893" s="33"/>
      <c r="R893" s="34"/>
      <c r="S893" s="34"/>
      <c r="W893" s="34"/>
      <c r="X893" s="34"/>
    </row>
    <row r="894" spans="6:24" x14ac:dyDescent="0.2">
      <c r="F894"/>
      <c r="G894" s="3"/>
      <c r="I894" s="12"/>
      <c r="Q894" s="33"/>
      <c r="R894" s="34"/>
      <c r="S894" s="34"/>
      <c r="W894" s="34"/>
      <c r="X894" s="34"/>
    </row>
    <row r="895" spans="6:24" x14ac:dyDescent="0.2">
      <c r="F895"/>
      <c r="G895" s="3"/>
      <c r="I895" s="12"/>
      <c r="Q895" s="33"/>
      <c r="R895" s="34"/>
      <c r="S895" s="34"/>
      <c r="W895" s="34"/>
      <c r="X895" s="34"/>
    </row>
    <row r="896" spans="6:24" x14ac:dyDescent="0.2">
      <c r="F896"/>
      <c r="G896" s="3"/>
      <c r="I896" s="12"/>
      <c r="Q896" s="33"/>
      <c r="R896" s="34"/>
      <c r="S896" s="34"/>
      <c r="W896" s="34"/>
      <c r="X896" s="34"/>
    </row>
    <row r="897" spans="6:24" x14ac:dyDescent="0.2">
      <c r="F897"/>
      <c r="G897" s="3"/>
      <c r="I897" s="12"/>
      <c r="Q897" s="33"/>
      <c r="R897" s="34"/>
      <c r="S897" s="34"/>
      <c r="W897" s="34"/>
      <c r="X897" s="34"/>
    </row>
    <row r="898" spans="6:24" x14ac:dyDescent="0.2">
      <c r="F898"/>
      <c r="G898" s="3"/>
      <c r="I898" s="12"/>
      <c r="Q898" s="33"/>
      <c r="R898" s="34"/>
      <c r="S898" s="34"/>
      <c r="W898" s="34"/>
      <c r="X898" s="34"/>
    </row>
    <row r="899" spans="6:24" x14ac:dyDescent="0.2">
      <c r="F899"/>
      <c r="G899" s="3"/>
      <c r="I899" s="12"/>
      <c r="Q899" s="33"/>
      <c r="R899" s="34"/>
      <c r="S899" s="34"/>
      <c r="W899" s="34"/>
      <c r="X899" s="34"/>
    </row>
    <row r="900" spans="6:24" x14ac:dyDescent="0.2">
      <c r="F900"/>
      <c r="G900" s="3"/>
      <c r="I900" s="12"/>
      <c r="Q900" s="33"/>
      <c r="R900" s="34"/>
      <c r="S900" s="34"/>
      <c r="W900" s="34"/>
      <c r="X900" s="34"/>
    </row>
    <row r="901" spans="6:24" x14ac:dyDescent="0.2">
      <c r="F901"/>
      <c r="G901" s="3"/>
      <c r="I901" s="12"/>
      <c r="Q901" s="33"/>
      <c r="R901" s="34"/>
      <c r="S901" s="34"/>
      <c r="W901" s="34"/>
      <c r="X901" s="34"/>
    </row>
    <row r="902" spans="6:24" x14ac:dyDescent="0.2">
      <c r="F902"/>
      <c r="G902" s="3"/>
      <c r="I902" s="12"/>
      <c r="Q902" s="33"/>
      <c r="R902" s="34"/>
      <c r="S902" s="34"/>
      <c r="W902" s="34"/>
      <c r="X902" s="34"/>
    </row>
    <row r="903" spans="6:24" x14ac:dyDescent="0.2">
      <c r="F903"/>
      <c r="G903" s="3"/>
      <c r="I903" s="12"/>
      <c r="Q903" s="33"/>
      <c r="R903" s="34"/>
      <c r="S903" s="34"/>
      <c r="W903" s="34"/>
      <c r="X903" s="34"/>
    </row>
    <row r="904" spans="6:24" x14ac:dyDescent="0.2">
      <c r="F904"/>
      <c r="G904" s="3"/>
      <c r="I904" s="12"/>
      <c r="Q904" s="33"/>
      <c r="R904" s="34"/>
      <c r="S904" s="34"/>
      <c r="W904" s="34"/>
      <c r="X904" s="34"/>
    </row>
    <row r="905" spans="6:24" x14ac:dyDescent="0.2">
      <c r="F905"/>
      <c r="G905" s="3"/>
      <c r="I905" s="12"/>
      <c r="Q905" s="33"/>
      <c r="R905" s="34"/>
      <c r="S905" s="34"/>
      <c r="W905" s="34"/>
      <c r="X905" s="34"/>
    </row>
    <row r="906" spans="6:24" x14ac:dyDescent="0.2">
      <c r="F906"/>
      <c r="G906" s="3"/>
      <c r="I906" s="12"/>
      <c r="Q906" s="33"/>
      <c r="R906" s="34"/>
      <c r="S906" s="34"/>
      <c r="W906" s="34"/>
      <c r="X906" s="34"/>
    </row>
    <row r="907" spans="6:24" x14ac:dyDescent="0.2">
      <c r="F907"/>
      <c r="G907" s="3"/>
      <c r="I907" s="12"/>
      <c r="Q907" s="33"/>
      <c r="R907" s="34"/>
      <c r="S907" s="34"/>
      <c r="W907" s="34"/>
      <c r="X907" s="34"/>
    </row>
    <row r="908" spans="6:24" x14ac:dyDescent="0.2">
      <c r="F908"/>
      <c r="G908" s="3"/>
      <c r="I908" s="12"/>
      <c r="Q908" s="33"/>
      <c r="R908" s="34"/>
      <c r="S908" s="34"/>
      <c r="W908" s="34"/>
      <c r="X908" s="34"/>
    </row>
    <row r="909" spans="6:24" x14ac:dyDescent="0.2">
      <c r="F909"/>
      <c r="G909" s="3"/>
      <c r="I909" s="12"/>
      <c r="Q909" s="33"/>
      <c r="R909" s="34"/>
      <c r="S909" s="34"/>
      <c r="W909" s="34"/>
      <c r="X909" s="34"/>
    </row>
    <row r="910" spans="6:24" x14ac:dyDescent="0.2">
      <c r="F910"/>
      <c r="G910" s="3"/>
      <c r="I910" s="12"/>
      <c r="Q910" s="33"/>
      <c r="R910" s="34"/>
      <c r="S910" s="34"/>
      <c r="W910" s="34"/>
      <c r="X910" s="34"/>
    </row>
    <row r="911" spans="6:24" x14ac:dyDescent="0.2">
      <c r="F911"/>
      <c r="G911" s="3"/>
      <c r="I911" s="12"/>
      <c r="Q911" s="33"/>
      <c r="R911" s="34"/>
      <c r="S911" s="34"/>
      <c r="W911" s="34"/>
      <c r="X911" s="34"/>
    </row>
    <row r="912" spans="6:24" x14ac:dyDescent="0.2">
      <c r="F912"/>
      <c r="G912" s="3"/>
      <c r="I912" s="12"/>
      <c r="Q912" s="33"/>
      <c r="R912" s="34"/>
      <c r="S912" s="34"/>
      <c r="W912" s="34"/>
      <c r="X912" s="34"/>
    </row>
    <row r="913" spans="6:24" x14ac:dyDescent="0.2">
      <c r="F913"/>
      <c r="G913" s="3"/>
      <c r="I913" s="12"/>
      <c r="Q913" s="33"/>
      <c r="R913" s="34"/>
      <c r="S913" s="34"/>
      <c r="W913" s="34"/>
      <c r="X913" s="34"/>
    </row>
    <row r="914" spans="6:24" x14ac:dyDescent="0.2">
      <c r="F914"/>
      <c r="G914" s="3"/>
      <c r="I914" s="12"/>
      <c r="Q914" s="33"/>
      <c r="R914" s="34"/>
      <c r="S914" s="34"/>
      <c r="W914" s="34"/>
      <c r="X914" s="34"/>
    </row>
    <row r="915" spans="6:24" x14ac:dyDescent="0.2">
      <c r="F915"/>
      <c r="G915" s="3"/>
      <c r="I915" s="12"/>
      <c r="Q915" s="33"/>
      <c r="R915" s="34"/>
      <c r="S915" s="34"/>
      <c r="W915" s="34"/>
      <c r="X915" s="34"/>
    </row>
    <row r="916" spans="6:24" x14ac:dyDescent="0.2">
      <c r="F916"/>
      <c r="G916" s="3"/>
      <c r="I916" s="12"/>
      <c r="Q916" s="33"/>
      <c r="R916" s="34"/>
      <c r="S916" s="34"/>
      <c r="W916" s="34"/>
      <c r="X916" s="34"/>
    </row>
    <row r="917" spans="6:24" x14ac:dyDescent="0.2">
      <c r="F917"/>
      <c r="G917" s="3"/>
      <c r="I917" s="12"/>
      <c r="Q917" s="33"/>
      <c r="R917" s="34"/>
      <c r="S917" s="34"/>
      <c r="W917" s="34"/>
      <c r="X917" s="34"/>
    </row>
    <row r="918" spans="6:24" x14ac:dyDescent="0.2">
      <c r="F918"/>
      <c r="G918" s="3"/>
      <c r="I918" s="12"/>
      <c r="Q918" s="33"/>
      <c r="R918" s="34"/>
      <c r="S918" s="34"/>
      <c r="W918" s="34"/>
      <c r="X918" s="34"/>
    </row>
    <row r="919" spans="6:24" x14ac:dyDescent="0.2">
      <c r="F919"/>
      <c r="G919" s="3"/>
      <c r="I919" s="12"/>
      <c r="Q919" s="33"/>
      <c r="R919" s="34"/>
      <c r="S919" s="34"/>
      <c r="W919" s="34"/>
      <c r="X919" s="34"/>
    </row>
    <row r="920" spans="6:24" x14ac:dyDescent="0.2">
      <c r="F920"/>
      <c r="G920" s="3"/>
      <c r="I920" s="12"/>
      <c r="Q920" s="33"/>
      <c r="R920" s="34"/>
      <c r="S920" s="34"/>
      <c r="W920" s="34"/>
      <c r="X920" s="34"/>
    </row>
    <row r="921" spans="6:24" x14ac:dyDescent="0.2">
      <c r="F921"/>
      <c r="G921" s="3"/>
      <c r="I921" s="12"/>
      <c r="Q921" s="33"/>
      <c r="R921" s="34"/>
      <c r="S921" s="34"/>
      <c r="W921" s="34"/>
      <c r="X921" s="34"/>
    </row>
    <row r="922" spans="6:24" x14ac:dyDescent="0.2">
      <c r="F922"/>
      <c r="G922" s="3"/>
      <c r="I922" s="12"/>
      <c r="Q922" s="33"/>
      <c r="R922" s="34"/>
      <c r="S922" s="34"/>
      <c r="W922" s="34"/>
      <c r="X922" s="34"/>
    </row>
    <row r="923" spans="6:24" x14ac:dyDescent="0.2">
      <c r="F923"/>
      <c r="G923" s="3"/>
      <c r="I923" s="12"/>
      <c r="Q923" s="33"/>
      <c r="R923" s="34"/>
      <c r="S923" s="34"/>
      <c r="W923" s="34"/>
      <c r="X923" s="34"/>
    </row>
    <row r="924" spans="6:24" x14ac:dyDescent="0.2">
      <c r="F924"/>
      <c r="G924" s="3"/>
      <c r="I924" s="12"/>
      <c r="Q924" s="33"/>
      <c r="R924" s="34"/>
      <c r="S924" s="34"/>
      <c r="W924" s="34"/>
      <c r="X924" s="34"/>
    </row>
    <row r="925" spans="6:24" x14ac:dyDescent="0.2">
      <c r="F925"/>
      <c r="G925" s="3"/>
      <c r="I925" s="12"/>
      <c r="Q925" s="33"/>
      <c r="R925" s="34"/>
      <c r="S925" s="34"/>
      <c r="W925" s="34"/>
      <c r="X925" s="34"/>
    </row>
    <row r="926" spans="6:24" x14ac:dyDescent="0.2">
      <c r="F926"/>
      <c r="G926" s="3"/>
      <c r="I926" s="12"/>
      <c r="Q926" s="33"/>
      <c r="R926" s="34"/>
      <c r="S926" s="34"/>
      <c r="W926" s="34"/>
      <c r="X926" s="34"/>
    </row>
    <row r="927" spans="6:24" x14ac:dyDescent="0.2">
      <c r="F927"/>
      <c r="G927" s="3"/>
      <c r="I927" s="12"/>
      <c r="Q927" s="33"/>
      <c r="R927" s="34"/>
      <c r="S927" s="34"/>
      <c r="W927" s="34"/>
      <c r="X927" s="34"/>
    </row>
    <row r="928" spans="6:24" x14ac:dyDescent="0.2">
      <c r="F928"/>
      <c r="G928" s="3"/>
      <c r="I928" s="12"/>
      <c r="Q928" s="33"/>
      <c r="R928" s="34"/>
      <c r="S928" s="34"/>
      <c r="W928" s="34"/>
      <c r="X928" s="34"/>
    </row>
    <row r="929" spans="6:24" x14ac:dyDescent="0.2">
      <c r="F929"/>
      <c r="G929" s="3"/>
      <c r="I929" s="12"/>
      <c r="Q929" s="33"/>
      <c r="R929" s="34"/>
      <c r="S929" s="34"/>
      <c r="W929" s="34"/>
      <c r="X929" s="34"/>
    </row>
    <row r="930" spans="6:24" x14ac:dyDescent="0.2">
      <c r="F930"/>
      <c r="G930" s="3"/>
      <c r="I930" s="12"/>
      <c r="Q930" s="33"/>
      <c r="R930" s="34"/>
      <c r="S930" s="34"/>
      <c r="W930" s="34"/>
      <c r="X930" s="34"/>
    </row>
    <row r="931" spans="6:24" x14ac:dyDescent="0.2">
      <c r="F931"/>
      <c r="G931" s="3"/>
      <c r="I931" s="12"/>
      <c r="Q931" s="33"/>
      <c r="R931" s="34"/>
      <c r="S931" s="34"/>
      <c r="W931" s="34"/>
      <c r="X931" s="34"/>
    </row>
    <row r="932" spans="6:24" x14ac:dyDescent="0.2">
      <c r="F932"/>
      <c r="G932" s="3"/>
      <c r="I932" s="12"/>
      <c r="Q932" s="33"/>
      <c r="R932" s="34"/>
      <c r="S932" s="34"/>
      <c r="W932" s="34"/>
      <c r="X932" s="34"/>
    </row>
    <row r="933" spans="6:24" x14ac:dyDescent="0.2">
      <c r="F933"/>
      <c r="G933" s="3"/>
      <c r="I933" s="12"/>
      <c r="Q933" s="33"/>
      <c r="R933" s="34"/>
      <c r="S933" s="34"/>
      <c r="W933" s="34"/>
      <c r="X933" s="34"/>
    </row>
    <row r="934" spans="6:24" x14ac:dyDescent="0.2">
      <c r="F934"/>
      <c r="G934" s="3"/>
      <c r="I934" s="12"/>
      <c r="Q934" s="33"/>
      <c r="R934" s="34"/>
      <c r="S934" s="34"/>
      <c r="W934" s="34"/>
      <c r="X934" s="34"/>
    </row>
    <row r="935" spans="6:24" x14ac:dyDescent="0.2">
      <c r="F935"/>
      <c r="G935" s="3"/>
      <c r="I935" s="12"/>
      <c r="Q935" s="33"/>
      <c r="R935" s="34"/>
      <c r="S935" s="34"/>
      <c r="W935" s="34"/>
      <c r="X935" s="34"/>
    </row>
    <row r="936" spans="6:24" x14ac:dyDescent="0.2">
      <c r="F936"/>
      <c r="G936" s="3"/>
      <c r="I936" s="12"/>
      <c r="Q936" s="33"/>
      <c r="R936" s="34"/>
      <c r="S936" s="34"/>
      <c r="W936" s="34"/>
      <c r="X936" s="34"/>
    </row>
    <row r="937" spans="6:24" x14ac:dyDescent="0.2">
      <c r="F937"/>
      <c r="G937" s="3"/>
      <c r="I937" s="12"/>
      <c r="Q937" s="33"/>
      <c r="R937" s="34"/>
      <c r="S937" s="34"/>
      <c r="W937" s="34"/>
      <c r="X937" s="34"/>
    </row>
    <row r="938" spans="6:24" x14ac:dyDescent="0.2">
      <c r="F938"/>
      <c r="G938" s="3"/>
      <c r="I938" s="12"/>
      <c r="Q938" s="33"/>
      <c r="R938" s="34"/>
      <c r="S938" s="34"/>
      <c r="W938" s="34"/>
      <c r="X938" s="34"/>
    </row>
    <row r="939" spans="6:24" x14ac:dyDescent="0.2">
      <c r="F939"/>
      <c r="G939" s="3"/>
      <c r="I939" s="12"/>
      <c r="Q939" s="33"/>
      <c r="R939" s="34"/>
      <c r="S939" s="34"/>
      <c r="W939" s="34"/>
      <c r="X939" s="34"/>
    </row>
    <row r="940" spans="6:24" x14ac:dyDescent="0.2">
      <c r="F940"/>
      <c r="G940" s="3"/>
      <c r="I940" s="12"/>
      <c r="Q940" s="33"/>
      <c r="R940" s="34"/>
      <c r="S940" s="34"/>
      <c r="W940" s="34"/>
      <c r="X940" s="34"/>
    </row>
    <row r="941" spans="6:24" x14ac:dyDescent="0.2">
      <c r="F941"/>
      <c r="G941" s="3"/>
      <c r="I941" s="12"/>
      <c r="Q941" s="33"/>
      <c r="R941" s="34"/>
      <c r="S941" s="34"/>
      <c r="W941" s="34"/>
      <c r="X941" s="34"/>
    </row>
    <row r="942" spans="6:24" x14ac:dyDescent="0.2">
      <c r="F942"/>
      <c r="G942" s="3"/>
      <c r="I942" s="12"/>
      <c r="Q942" s="33"/>
      <c r="R942" s="34"/>
      <c r="S942" s="34"/>
      <c r="W942" s="34"/>
      <c r="X942" s="34"/>
    </row>
    <row r="943" spans="6:24" x14ac:dyDescent="0.2">
      <c r="F943"/>
      <c r="G943" s="3"/>
      <c r="I943" s="12"/>
      <c r="Q943" s="33"/>
      <c r="R943" s="34"/>
      <c r="S943" s="34"/>
      <c r="W943" s="34"/>
      <c r="X943" s="34"/>
    </row>
    <row r="944" spans="6:24" x14ac:dyDescent="0.2">
      <c r="F944"/>
      <c r="G944" s="3"/>
      <c r="I944" s="12"/>
      <c r="Q944" s="33"/>
      <c r="R944" s="34"/>
      <c r="S944" s="34"/>
      <c r="W944" s="34"/>
      <c r="X944" s="34"/>
    </row>
    <row r="945" spans="6:24" x14ac:dyDescent="0.2">
      <c r="F945"/>
      <c r="G945" s="3"/>
      <c r="I945" s="12"/>
      <c r="Q945" s="33"/>
      <c r="R945" s="34"/>
      <c r="S945" s="34"/>
      <c r="W945" s="34"/>
      <c r="X945" s="34"/>
    </row>
    <row r="946" spans="6:24" x14ac:dyDescent="0.2">
      <c r="F946"/>
      <c r="G946" s="3"/>
      <c r="I946" s="12"/>
      <c r="Q946" s="33"/>
      <c r="R946" s="34"/>
      <c r="S946" s="34"/>
      <c r="W946" s="34"/>
      <c r="X946" s="34"/>
    </row>
    <row r="947" spans="6:24" x14ac:dyDescent="0.2">
      <c r="F947"/>
      <c r="G947" s="3"/>
      <c r="I947" s="12"/>
      <c r="Q947" s="33"/>
      <c r="R947" s="34"/>
      <c r="S947" s="34"/>
      <c r="W947" s="34"/>
      <c r="X947" s="34"/>
    </row>
    <row r="948" spans="6:24" x14ac:dyDescent="0.2">
      <c r="F948"/>
      <c r="G948" s="3"/>
      <c r="I948" s="12"/>
      <c r="Q948" s="33"/>
      <c r="R948" s="34"/>
      <c r="S948" s="34"/>
      <c r="W948" s="34"/>
      <c r="X948" s="34"/>
    </row>
    <row r="949" spans="6:24" x14ac:dyDescent="0.2">
      <c r="F949"/>
      <c r="G949" s="3"/>
      <c r="I949" s="12"/>
      <c r="Q949" s="33"/>
      <c r="R949" s="34"/>
      <c r="S949" s="34"/>
      <c r="W949" s="34"/>
      <c r="X949" s="34"/>
    </row>
    <row r="950" spans="6:24" x14ac:dyDescent="0.2">
      <c r="F950"/>
      <c r="G950" s="3"/>
      <c r="I950" s="12"/>
      <c r="Q950" s="33"/>
      <c r="R950" s="34"/>
      <c r="S950" s="34"/>
      <c r="W950" s="34"/>
      <c r="X950" s="34"/>
    </row>
    <row r="951" spans="6:24" x14ac:dyDescent="0.2">
      <c r="F951"/>
      <c r="G951" s="3"/>
      <c r="I951" s="12"/>
      <c r="Q951" s="33"/>
      <c r="R951" s="34"/>
      <c r="S951" s="34"/>
      <c r="W951" s="34"/>
      <c r="X951" s="34"/>
    </row>
    <row r="952" spans="6:24" x14ac:dyDescent="0.2">
      <c r="F952"/>
      <c r="G952" s="3"/>
      <c r="I952" s="12"/>
      <c r="Q952" s="33"/>
      <c r="R952" s="34"/>
      <c r="S952" s="34"/>
      <c r="W952" s="34"/>
      <c r="X952" s="34"/>
    </row>
    <row r="953" spans="6:24" x14ac:dyDescent="0.2">
      <c r="F953"/>
      <c r="G953" s="3"/>
      <c r="I953" s="12"/>
      <c r="Q953" s="33"/>
      <c r="R953" s="34"/>
      <c r="S953" s="34"/>
      <c r="W953" s="34"/>
      <c r="X953" s="34"/>
    </row>
    <row r="954" spans="6:24" x14ac:dyDescent="0.2">
      <c r="F954"/>
      <c r="G954" s="3"/>
      <c r="I954" s="12"/>
      <c r="Q954" s="33"/>
      <c r="R954" s="34"/>
      <c r="S954" s="34"/>
      <c r="W954" s="34"/>
      <c r="X954" s="34"/>
    </row>
    <row r="955" spans="6:24" x14ac:dyDescent="0.2">
      <c r="F955"/>
      <c r="G955" s="3"/>
      <c r="I955" s="12"/>
      <c r="Q955" s="33"/>
      <c r="R955" s="34"/>
      <c r="S955" s="34"/>
      <c r="W955" s="34"/>
      <c r="X955" s="34"/>
    </row>
    <row r="956" spans="6:24" x14ac:dyDescent="0.2">
      <c r="F956"/>
      <c r="G956" s="3"/>
      <c r="I956" s="12"/>
      <c r="Q956" s="33"/>
      <c r="R956" s="34"/>
      <c r="S956" s="34"/>
      <c r="W956" s="34"/>
      <c r="X956" s="34"/>
    </row>
    <row r="957" spans="6:24" x14ac:dyDescent="0.2">
      <c r="F957"/>
      <c r="G957" s="3"/>
      <c r="I957" s="12"/>
      <c r="Q957" s="33"/>
      <c r="R957" s="34"/>
      <c r="S957" s="34"/>
      <c r="W957" s="34"/>
      <c r="X957" s="34"/>
    </row>
    <row r="958" spans="6:24" x14ac:dyDescent="0.2">
      <c r="F958"/>
      <c r="G958" s="3"/>
      <c r="I958" s="12"/>
      <c r="Q958" s="33"/>
      <c r="R958" s="34"/>
      <c r="S958" s="34"/>
      <c r="W958" s="34"/>
      <c r="X958" s="34"/>
    </row>
    <row r="959" spans="6:24" x14ac:dyDescent="0.2">
      <c r="F959"/>
      <c r="G959" s="3"/>
      <c r="I959" s="12"/>
      <c r="Q959" s="33"/>
      <c r="R959" s="34"/>
      <c r="S959" s="34"/>
      <c r="W959" s="34"/>
      <c r="X959" s="34"/>
    </row>
    <row r="960" spans="6:24" x14ac:dyDescent="0.2">
      <c r="F960"/>
      <c r="G960" s="3"/>
      <c r="I960" s="12"/>
      <c r="Q960" s="33"/>
      <c r="R960" s="34"/>
      <c r="S960" s="34"/>
      <c r="W960" s="34"/>
      <c r="X960" s="34"/>
    </row>
    <row r="961" spans="6:24" x14ac:dyDescent="0.2">
      <c r="F961"/>
      <c r="G961" s="3"/>
      <c r="I961" s="12"/>
      <c r="Q961" s="33"/>
      <c r="R961" s="34"/>
      <c r="S961" s="34"/>
      <c r="W961" s="34"/>
      <c r="X961" s="34"/>
    </row>
    <row r="962" spans="6:24" x14ac:dyDescent="0.2">
      <c r="F962"/>
      <c r="G962" s="3"/>
      <c r="I962" s="12"/>
      <c r="Q962" s="33"/>
      <c r="R962" s="34"/>
      <c r="S962" s="34"/>
      <c r="W962" s="34"/>
      <c r="X962" s="34"/>
    </row>
    <row r="963" spans="6:24" x14ac:dyDescent="0.2">
      <c r="F963"/>
      <c r="G963" s="3"/>
      <c r="I963" s="12"/>
      <c r="Q963" s="33"/>
      <c r="R963" s="34"/>
      <c r="S963" s="34"/>
      <c r="W963" s="34"/>
      <c r="X963" s="34"/>
    </row>
    <row r="964" spans="6:24" x14ac:dyDescent="0.2">
      <c r="F964"/>
      <c r="G964" s="3"/>
      <c r="I964" s="12"/>
      <c r="Q964" s="33"/>
      <c r="R964" s="34"/>
      <c r="S964" s="34"/>
      <c r="W964" s="34"/>
      <c r="X964" s="34"/>
    </row>
    <row r="965" spans="6:24" x14ac:dyDescent="0.2">
      <c r="F965"/>
      <c r="G965" s="3"/>
      <c r="I965" s="12"/>
      <c r="Q965" s="33"/>
      <c r="R965" s="34"/>
      <c r="S965" s="34"/>
      <c r="W965" s="34"/>
      <c r="X965" s="34"/>
    </row>
    <row r="966" spans="6:24" x14ac:dyDescent="0.2">
      <c r="F966"/>
      <c r="G966" s="3"/>
      <c r="I966" s="12"/>
      <c r="Q966" s="33"/>
      <c r="R966" s="34"/>
      <c r="S966" s="34"/>
      <c r="W966" s="34"/>
      <c r="X966" s="34"/>
    </row>
    <row r="967" spans="6:24" x14ac:dyDescent="0.2">
      <c r="F967"/>
      <c r="G967" s="3"/>
      <c r="I967" s="12"/>
      <c r="Q967" s="33"/>
      <c r="R967" s="34"/>
      <c r="S967" s="34"/>
      <c r="W967" s="34"/>
      <c r="X967" s="34"/>
    </row>
    <row r="968" spans="6:24" x14ac:dyDescent="0.2">
      <c r="F968"/>
      <c r="G968" s="3"/>
      <c r="I968" s="12"/>
      <c r="Q968" s="33"/>
      <c r="R968" s="34"/>
      <c r="S968" s="34"/>
      <c r="W968" s="34"/>
      <c r="X968" s="34"/>
    </row>
    <row r="969" spans="6:24" x14ac:dyDescent="0.2">
      <c r="F969"/>
      <c r="G969" s="3"/>
      <c r="I969" s="12"/>
      <c r="Q969" s="33"/>
      <c r="R969" s="34"/>
      <c r="S969" s="34"/>
      <c r="W969" s="34"/>
      <c r="X969" s="34"/>
    </row>
    <row r="970" spans="6:24" x14ac:dyDescent="0.2">
      <c r="F970"/>
      <c r="G970" s="3"/>
      <c r="I970" s="12"/>
      <c r="Q970" s="33"/>
      <c r="R970" s="34"/>
      <c r="S970" s="34"/>
      <c r="W970" s="34"/>
      <c r="X970" s="34"/>
    </row>
    <row r="971" spans="6:24" x14ac:dyDescent="0.2">
      <c r="F971"/>
      <c r="G971" s="3"/>
      <c r="I971" s="12"/>
      <c r="Q971" s="33"/>
      <c r="R971" s="34"/>
      <c r="S971" s="34"/>
      <c r="W971" s="34"/>
      <c r="X971" s="34"/>
    </row>
    <row r="972" spans="6:24" x14ac:dyDescent="0.2">
      <c r="F972"/>
      <c r="G972" s="3"/>
      <c r="I972" s="12"/>
      <c r="Q972" s="33"/>
      <c r="R972" s="34"/>
      <c r="S972" s="34"/>
      <c r="W972" s="34"/>
      <c r="X972" s="34"/>
    </row>
    <row r="973" spans="6:24" x14ac:dyDescent="0.2">
      <c r="F973"/>
      <c r="G973" s="3"/>
      <c r="I973" s="12"/>
      <c r="Q973" s="33"/>
      <c r="R973" s="34"/>
      <c r="S973" s="34"/>
      <c r="W973" s="34"/>
      <c r="X973" s="34"/>
    </row>
    <row r="974" spans="6:24" x14ac:dyDescent="0.2">
      <c r="F974"/>
      <c r="G974" s="3"/>
      <c r="I974" s="12"/>
      <c r="Q974" s="33"/>
      <c r="R974" s="34"/>
      <c r="S974" s="34"/>
      <c r="W974" s="34"/>
      <c r="X974" s="34"/>
    </row>
    <row r="975" spans="6:24" x14ac:dyDescent="0.2">
      <c r="F975"/>
      <c r="G975" s="3"/>
      <c r="I975" s="12"/>
      <c r="Q975" s="33"/>
      <c r="R975" s="34"/>
      <c r="S975" s="34"/>
      <c r="W975" s="34"/>
      <c r="X975" s="34"/>
    </row>
    <row r="976" spans="6:24" x14ac:dyDescent="0.2">
      <c r="F976"/>
      <c r="G976" s="3"/>
      <c r="I976" s="12"/>
      <c r="Q976" s="33"/>
      <c r="R976" s="34"/>
      <c r="S976" s="34"/>
      <c r="W976" s="34"/>
      <c r="X976" s="34"/>
    </row>
    <row r="977" spans="6:24" x14ac:dyDescent="0.2">
      <c r="F977"/>
      <c r="G977" s="3"/>
      <c r="I977" s="12"/>
      <c r="Q977" s="33"/>
      <c r="R977" s="34"/>
      <c r="S977" s="34"/>
      <c r="W977" s="34"/>
      <c r="X977" s="34"/>
    </row>
    <row r="978" spans="6:24" x14ac:dyDescent="0.2">
      <c r="F978"/>
      <c r="G978" s="3"/>
      <c r="I978" s="12"/>
      <c r="Q978" s="33"/>
      <c r="R978" s="34"/>
      <c r="S978" s="34"/>
      <c r="W978" s="34"/>
      <c r="X978" s="34"/>
    </row>
    <row r="979" spans="6:24" x14ac:dyDescent="0.2">
      <c r="F979"/>
      <c r="G979" s="3"/>
      <c r="I979" s="12"/>
      <c r="Q979" s="33"/>
      <c r="R979" s="34"/>
      <c r="S979" s="34"/>
      <c r="W979" s="34"/>
      <c r="X979" s="34"/>
    </row>
    <row r="980" spans="6:24" x14ac:dyDescent="0.2">
      <c r="F980"/>
      <c r="G980" s="3"/>
      <c r="I980" s="12"/>
      <c r="Q980" s="33"/>
      <c r="R980" s="34"/>
      <c r="S980" s="34"/>
      <c r="W980" s="34"/>
      <c r="X980" s="34"/>
    </row>
    <row r="981" spans="6:24" x14ac:dyDescent="0.2">
      <c r="F981"/>
      <c r="G981" s="3"/>
      <c r="I981" s="12"/>
      <c r="Q981" s="33"/>
      <c r="R981" s="34"/>
      <c r="S981" s="34"/>
      <c r="W981" s="34"/>
      <c r="X981" s="34"/>
    </row>
    <row r="982" spans="6:24" x14ac:dyDescent="0.2">
      <c r="F982"/>
      <c r="G982" s="3"/>
      <c r="I982" s="12"/>
      <c r="Q982" s="33"/>
      <c r="R982" s="34"/>
      <c r="S982" s="34"/>
      <c r="W982" s="34"/>
      <c r="X982" s="34"/>
    </row>
    <row r="983" spans="6:24" x14ac:dyDescent="0.2">
      <c r="F983"/>
      <c r="G983" s="3"/>
      <c r="I983" s="12"/>
      <c r="Q983" s="33"/>
      <c r="R983" s="34"/>
      <c r="S983" s="34"/>
      <c r="W983" s="34"/>
      <c r="X983" s="34"/>
    </row>
    <row r="984" spans="6:24" x14ac:dyDescent="0.2">
      <c r="F984"/>
      <c r="G984" s="3"/>
      <c r="I984" s="12"/>
      <c r="Q984" s="33"/>
      <c r="R984" s="34"/>
      <c r="S984" s="34"/>
      <c r="W984" s="34"/>
      <c r="X984" s="34"/>
    </row>
    <row r="985" spans="6:24" x14ac:dyDescent="0.2">
      <c r="F985"/>
      <c r="G985" s="3"/>
      <c r="I985" s="12"/>
      <c r="Q985" s="33"/>
      <c r="R985" s="34"/>
      <c r="S985" s="34"/>
      <c r="W985" s="34"/>
      <c r="X985" s="34"/>
    </row>
    <row r="986" spans="6:24" x14ac:dyDescent="0.2">
      <c r="F986"/>
      <c r="G986" s="3"/>
      <c r="I986" s="12"/>
      <c r="Q986" s="33"/>
      <c r="R986" s="34"/>
      <c r="S986" s="34"/>
      <c r="W986" s="34"/>
      <c r="X986" s="34"/>
    </row>
    <row r="987" spans="6:24" x14ac:dyDescent="0.2">
      <c r="F987"/>
      <c r="G987" s="3"/>
      <c r="I987" s="12"/>
      <c r="Q987" s="33"/>
      <c r="R987" s="34"/>
      <c r="S987" s="34"/>
      <c r="W987" s="34"/>
      <c r="X987" s="34"/>
    </row>
    <row r="988" spans="6:24" x14ac:dyDescent="0.2">
      <c r="F988"/>
      <c r="G988" s="3"/>
      <c r="I988" s="12"/>
      <c r="Q988" s="33"/>
      <c r="R988" s="34"/>
      <c r="S988" s="34"/>
      <c r="W988" s="34"/>
      <c r="X988" s="34"/>
    </row>
    <row r="989" spans="6:24" x14ac:dyDescent="0.2">
      <c r="F989"/>
      <c r="G989" s="3"/>
      <c r="I989" s="12"/>
      <c r="Q989" s="33"/>
      <c r="R989" s="34"/>
      <c r="S989" s="34"/>
      <c r="W989" s="34"/>
      <c r="X989" s="34"/>
    </row>
    <row r="990" spans="6:24" x14ac:dyDescent="0.2">
      <c r="F990"/>
      <c r="G990" s="3"/>
      <c r="I990" s="12"/>
      <c r="Q990" s="33"/>
      <c r="R990" s="34"/>
      <c r="S990" s="34"/>
      <c r="W990" s="34"/>
      <c r="X990" s="34"/>
    </row>
    <row r="991" spans="6:24" x14ac:dyDescent="0.2">
      <c r="F991"/>
      <c r="G991" s="3"/>
      <c r="I991" s="12"/>
      <c r="Q991" s="33"/>
      <c r="R991" s="34"/>
      <c r="S991" s="34"/>
      <c r="W991" s="34"/>
      <c r="X991" s="34"/>
    </row>
    <row r="992" spans="6:24" x14ac:dyDescent="0.2">
      <c r="F992"/>
      <c r="G992" s="3"/>
      <c r="I992" s="12"/>
      <c r="Q992" s="33"/>
      <c r="R992" s="34"/>
      <c r="S992" s="34"/>
      <c r="W992" s="34"/>
      <c r="X992" s="34"/>
    </row>
    <row r="993" spans="6:24" x14ac:dyDescent="0.2">
      <c r="F993"/>
      <c r="G993" s="3"/>
      <c r="I993" s="12"/>
      <c r="Q993" s="33"/>
      <c r="R993" s="34"/>
      <c r="S993" s="34"/>
      <c r="W993" s="34"/>
      <c r="X993" s="34"/>
    </row>
    <row r="994" spans="6:24" x14ac:dyDescent="0.2">
      <c r="F994"/>
      <c r="G994" s="3"/>
      <c r="I994" s="12"/>
      <c r="Q994" s="33"/>
      <c r="R994" s="34"/>
      <c r="S994" s="34"/>
      <c r="W994" s="34"/>
      <c r="X994" s="34"/>
    </row>
    <row r="995" spans="6:24" x14ac:dyDescent="0.2">
      <c r="F995"/>
      <c r="G995" s="3"/>
      <c r="I995" s="12"/>
      <c r="Q995" s="33"/>
      <c r="R995" s="34"/>
      <c r="S995" s="34"/>
      <c r="W995" s="34"/>
      <c r="X995" s="34"/>
    </row>
    <row r="996" spans="6:24" x14ac:dyDescent="0.2">
      <c r="F996"/>
      <c r="G996" s="3"/>
      <c r="I996" s="12"/>
      <c r="Q996" s="33"/>
      <c r="R996" s="34"/>
      <c r="S996" s="34"/>
      <c r="W996" s="34"/>
      <c r="X996" s="34"/>
    </row>
    <row r="997" spans="6:24" x14ac:dyDescent="0.2">
      <c r="F997"/>
      <c r="G997" s="3"/>
      <c r="I997" s="12"/>
      <c r="Q997" s="33"/>
      <c r="R997" s="34"/>
      <c r="S997" s="34"/>
      <c r="W997" s="34"/>
      <c r="X997" s="34"/>
    </row>
    <row r="998" spans="6:24" x14ac:dyDescent="0.2">
      <c r="F998"/>
      <c r="G998" s="3"/>
      <c r="I998" s="12"/>
      <c r="Q998" s="33"/>
      <c r="R998" s="34"/>
      <c r="S998" s="34"/>
      <c r="W998" s="34"/>
      <c r="X998" s="34"/>
    </row>
    <row r="999" spans="6:24" x14ac:dyDescent="0.2">
      <c r="F999"/>
      <c r="G999" s="3"/>
      <c r="I999" s="12"/>
      <c r="Q999" s="33"/>
      <c r="R999" s="34"/>
      <c r="S999" s="34"/>
      <c r="W999" s="34"/>
      <c r="X999" s="34"/>
    </row>
    <row r="1000" spans="6:24" x14ac:dyDescent="0.2">
      <c r="F1000"/>
      <c r="G1000" s="3"/>
      <c r="I1000" s="12"/>
      <c r="Q1000" s="33"/>
      <c r="R1000" s="34"/>
      <c r="S1000" s="34"/>
      <c r="W1000" s="34"/>
      <c r="X1000" s="34"/>
    </row>
    <row r="1001" spans="6:24" x14ac:dyDescent="0.2">
      <c r="F1001"/>
      <c r="G1001" s="3"/>
      <c r="I1001" s="12"/>
      <c r="Q1001" s="33"/>
      <c r="R1001" s="34"/>
      <c r="S1001" s="34"/>
      <c r="W1001" s="34"/>
      <c r="X1001" s="34"/>
    </row>
    <row r="1002" spans="6:24" x14ac:dyDescent="0.2">
      <c r="F1002"/>
      <c r="G1002" s="3"/>
      <c r="I1002" s="12"/>
      <c r="Q1002" s="33"/>
      <c r="R1002" s="34"/>
      <c r="S1002" s="34"/>
      <c r="W1002" s="34"/>
      <c r="X1002" s="34"/>
    </row>
    <row r="1003" spans="6:24" x14ac:dyDescent="0.2">
      <c r="F1003"/>
      <c r="G1003" s="3"/>
      <c r="I1003" s="12"/>
      <c r="Q1003" s="33"/>
      <c r="R1003" s="34"/>
      <c r="S1003" s="34"/>
      <c r="W1003" s="34"/>
      <c r="X1003" s="34"/>
    </row>
    <row r="1004" spans="6:24" x14ac:dyDescent="0.2">
      <c r="F1004"/>
      <c r="G1004" s="3"/>
      <c r="I1004" s="12"/>
      <c r="Q1004" s="33"/>
      <c r="R1004" s="34"/>
      <c r="S1004" s="34"/>
      <c r="W1004" s="34"/>
      <c r="X1004" s="34"/>
    </row>
    <row r="1005" spans="6:24" x14ac:dyDescent="0.2">
      <c r="F1005"/>
      <c r="G1005" s="3"/>
      <c r="I1005" s="12"/>
      <c r="Q1005" s="33"/>
      <c r="R1005" s="34"/>
      <c r="S1005" s="34"/>
      <c r="W1005" s="34"/>
      <c r="X1005" s="34"/>
    </row>
    <row r="1006" spans="6:24" x14ac:dyDescent="0.2">
      <c r="F1006"/>
      <c r="G1006" s="3"/>
      <c r="I1006" s="12"/>
      <c r="Q1006" s="33"/>
      <c r="R1006" s="34"/>
      <c r="S1006" s="34"/>
      <c r="W1006" s="34"/>
      <c r="X1006" s="34"/>
    </row>
    <row r="1007" spans="6:24" x14ac:dyDescent="0.2">
      <c r="F1007"/>
      <c r="G1007" s="3"/>
      <c r="I1007" s="12"/>
      <c r="Q1007" s="33"/>
      <c r="R1007" s="34"/>
      <c r="S1007" s="34"/>
      <c r="W1007" s="34"/>
      <c r="X1007" s="34"/>
    </row>
    <row r="1008" spans="6:24" x14ac:dyDescent="0.2">
      <c r="F1008"/>
      <c r="G1008" s="3"/>
      <c r="I1008" s="12"/>
      <c r="Q1008" s="33"/>
      <c r="R1008" s="34"/>
      <c r="S1008" s="34"/>
      <c r="W1008" s="34"/>
      <c r="X1008" s="34"/>
    </row>
    <row r="1009" spans="6:24" x14ac:dyDescent="0.2">
      <c r="F1009"/>
      <c r="G1009" s="3"/>
      <c r="I1009" s="12"/>
      <c r="Q1009" s="33"/>
      <c r="R1009" s="34"/>
      <c r="S1009" s="34"/>
      <c r="W1009" s="34"/>
      <c r="X1009" s="34"/>
    </row>
    <row r="1010" spans="6:24" x14ac:dyDescent="0.2">
      <c r="F1010"/>
      <c r="G1010" s="3"/>
      <c r="I1010" s="12"/>
      <c r="Q1010" s="33"/>
      <c r="R1010" s="34"/>
      <c r="S1010" s="34"/>
      <c r="W1010" s="34"/>
      <c r="X1010" s="34"/>
    </row>
    <row r="1011" spans="6:24" x14ac:dyDescent="0.2">
      <c r="F1011"/>
      <c r="G1011" s="3"/>
      <c r="I1011" s="12"/>
      <c r="Q1011" s="33"/>
      <c r="R1011" s="34"/>
      <c r="S1011" s="34"/>
      <c r="W1011" s="34"/>
      <c r="X1011" s="34"/>
    </row>
    <row r="1012" spans="6:24" x14ac:dyDescent="0.2">
      <c r="F1012"/>
      <c r="G1012" s="3"/>
      <c r="I1012" s="12"/>
      <c r="Q1012" s="33"/>
      <c r="R1012" s="34"/>
      <c r="S1012" s="34"/>
      <c r="W1012" s="34"/>
      <c r="X1012" s="34"/>
    </row>
    <row r="1013" spans="6:24" x14ac:dyDescent="0.2">
      <c r="F1013"/>
      <c r="G1013" s="3"/>
      <c r="I1013" s="12"/>
      <c r="Q1013" s="33"/>
      <c r="R1013" s="34"/>
      <c r="S1013" s="34"/>
      <c r="W1013" s="34"/>
      <c r="X1013" s="34"/>
    </row>
    <row r="1014" spans="6:24" x14ac:dyDescent="0.2">
      <c r="F1014"/>
      <c r="G1014" s="3"/>
      <c r="I1014" s="12"/>
      <c r="Q1014" s="33"/>
      <c r="R1014" s="34"/>
      <c r="S1014" s="34"/>
      <c r="W1014" s="34"/>
      <c r="X1014" s="34"/>
    </row>
    <row r="1015" spans="6:24" x14ac:dyDescent="0.2">
      <c r="F1015"/>
      <c r="G1015" s="3"/>
      <c r="I1015" s="12"/>
      <c r="Q1015" s="33"/>
      <c r="R1015" s="34"/>
      <c r="S1015" s="34"/>
      <c r="W1015" s="34"/>
      <c r="X1015" s="34"/>
    </row>
    <row r="1016" spans="6:24" x14ac:dyDescent="0.2">
      <c r="F1016"/>
      <c r="G1016" s="3"/>
      <c r="I1016" s="12"/>
      <c r="Q1016" s="33"/>
      <c r="R1016" s="34"/>
      <c r="S1016" s="34"/>
      <c r="W1016" s="34"/>
      <c r="X1016" s="34"/>
    </row>
    <row r="1017" spans="6:24" x14ac:dyDescent="0.2">
      <c r="F1017"/>
      <c r="G1017" s="3"/>
      <c r="I1017" s="12"/>
      <c r="Q1017" s="33"/>
      <c r="R1017" s="34"/>
      <c r="S1017" s="34"/>
      <c r="W1017" s="34"/>
      <c r="X1017" s="34"/>
    </row>
    <row r="1018" spans="6:24" x14ac:dyDescent="0.2">
      <c r="F1018"/>
      <c r="G1018" s="3"/>
      <c r="I1018" s="12"/>
      <c r="Q1018" s="33"/>
      <c r="R1018" s="34"/>
      <c r="S1018" s="34"/>
      <c r="W1018" s="34"/>
      <c r="X1018" s="34"/>
    </row>
    <row r="1019" spans="6:24" x14ac:dyDescent="0.2">
      <c r="F1019"/>
      <c r="G1019" s="3"/>
      <c r="I1019" s="12"/>
      <c r="Q1019" s="33"/>
      <c r="R1019" s="34"/>
      <c r="S1019" s="34"/>
      <c r="W1019" s="34"/>
      <c r="X1019" s="34"/>
    </row>
    <row r="1020" spans="6:24" x14ac:dyDescent="0.2">
      <c r="F1020"/>
      <c r="G1020" s="3"/>
      <c r="I1020" s="12"/>
      <c r="Q1020" s="33"/>
      <c r="R1020" s="34"/>
      <c r="S1020" s="34"/>
      <c r="W1020" s="34"/>
      <c r="X1020" s="34"/>
    </row>
    <row r="1021" spans="6:24" x14ac:dyDescent="0.2">
      <c r="F1021"/>
      <c r="G1021" s="3"/>
      <c r="I1021" s="12"/>
      <c r="Q1021" s="33"/>
      <c r="R1021" s="34"/>
      <c r="S1021" s="34"/>
      <c r="W1021" s="34"/>
      <c r="X1021" s="34"/>
    </row>
    <row r="1022" spans="6:24" x14ac:dyDescent="0.2">
      <c r="F1022"/>
      <c r="G1022" s="3"/>
      <c r="I1022" s="12"/>
      <c r="Q1022" s="33"/>
      <c r="R1022" s="34"/>
      <c r="S1022" s="34"/>
      <c r="W1022" s="34"/>
      <c r="X1022" s="34"/>
    </row>
    <row r="1023" spans="6:24" x14ac:dyDescent="0.2">
      <c r="F1023"/>
      <c r="G1023" s="3"/>
      <c r="I1023" s="12"/>
      <c r="Q1023" s="33"/>
      <c r="R1023" s="34"/>
      <c r="S1023" s="34"/>
      <c r="W1023" s="34"/>
      <c r="X1023" s="34"/>
    </row>
    <row r="1024" spans="6:24" x14ac:dyDescent="0.2">
      <c r="F1024"/>
      <c r="G1024" s="3"/>
      <c r="I1024" s="12"/>
      <c r="Q1024" s="33"/>
      <c r="R1024" s="34"/>
      <c r="S1024" s="34"/>
      <c r="W1024" s="34"/>
      <c r="X1024" s="34"/>
    </row>
    <row r="1025" spans="6:24" x14ac:dyDescent="0.2">
      <c r="F1025"/>
      <c r="G1025" s="3"/>
      <c r="I1025" s="12"/>
      <c r="Q1025" s="33"/>
      <c r="R1025" s="34"/>
      <c r="S1025" s="34"/>
      <c r="W1025" s="34"/>
      <c r="X1025" s="34"/>
    </row>
    <row r="1026" spans="6:24" x14ac:dyDescent="0.2">
      <c r="F1026"/>
      <c r="G1026" s="3"/>
      <c r="I1026" s="12"/>
      <c r="Q1026" s="33"/>
      <c r="R1026" s="34"/>
      <c r="S1026" s="34"/>
      <c r="W1026" s="34"/>
      <c r="X1026" s="34"/>
    </row>
    <row r="1027" spans="6:24" x14ac:dyDescent="0.2">
      <c r="F1027"/>
      <c r="G1027" s="3"/>
      <c r="I1027" s="12"/>
      <c r="Q1027" s="33"/>
      <c r="R1027" s="34"/>
      <c r="S1027" s="34"/>
      <c r="W1027" s="34"/>
      <c r="X1027" s="34"/>
    </row>
    <row r="1028" spans="6:24" x14ac:dyDescent="0.2">
      <c r="F1028"/>
      <c r="G1028" s="3"/>
      <c r="I1028" s="12"/>
      <c r="Q1028" s="33"/>
      <c r="R1028" s="34"/>
      <c r="S1028" s="34"/>
      <c r="W1028" s="34"/>
      <c r="X1028" s="34"/>
    </row>
    <row r="1029" spans="6:24" x14ac:dyDescent="0.2">
      <c r="F1029"/>
      <c r="G1029" s="3"/>
      <c r="I1029" s="12"/>
      <c r="Q1029" s="33"/>
      <c r="R1029" s="34"/>
      <c r="S1029" s="34"/>
      <c r="W1029" s="34"/>
      <c r="X1029" s="34"/>
    </row>
    <row r="1030" spans="6:24" x14ac:dyDescent="0.2">
      <c r="F1030"/>
      <c r="G1030" s="3"/>
      <c r="I1030" s="12"/>
      <c r="Q1030" s="33"/>
      <c r="R1030" s="34"/>
      <c r="S1030" s="34"/>
      <c r="W1030" s="34"/>
      <c r="X1030" s="34"/>
    </row>
    <row r="1031" spans="6:24" x14ac:dyDescent="0.2">
      <c r="F1031"/>
      <c r="G1031" s="3"/>
      <c r="I1031" s="12"/>
      <c r="Q1031" s="33"/>
      <c r="R1031" s="34"/>
      <c r="S1031" s="34"/>
      <c r="W1031" s="34"/>
      <c r="X1031" s="34"/>
    </row>
    <row r="1032" spans="6:24" x14ac:dyDescent="0.2">
      <c r="F1032"/>
      <c r="G1032" s="3"/>
      <c r="I1032" s="12"/>
      <c r="Q1032" s="33"/>
      <c r="R1032" s="34"/>
      <c r="S1032" s="34"/>
      <c r="W1032" s="34"/>
      <c r="X1032" s="34"/>
    </row>
    <row r="1033" spans="6:24" x14ac:dyDescent="0.2">
      <c r="F1033"/>
      <c r="G1033" s="3"/>
      <c r="I1033" s="12"/>
      <c r="Q1033" s="33"/>
      <c r="R1033" s="34"/>
      <c r="S1033" s="34"/>
      <c r="W1033" s="34"/>
      <c r="X1033" s="34"/>
    </row>
    <row r="1034" spans="6:24" x14ac:dyDescent="0.2">
      <c r="F1034"/>
      <c r="G1034" s="3"/>
      <c r="I1034" s="12"/>
      <c r="Q1034" s="33"/>
      <c r="R1034" s="34"/>
      <c r="S1034" s="34"/>
      <c r="W1034" s="34"/>
      <c r="X1034" s="34"/>
    </row>
    <row r="1035" spans="6:24" x14ac:dyDescent="0.2">
      <c r="F1035"/>
      <c r="G1035" s="3"/>
      <c r="I1035" s="12"/>
      <c r="Q1035" s="33"/>
      <c r="R1035" s="34"/>
      <c r="S1035" s="34"/>
      <c r="W1035" s="34"/>
      <c r="X1035" s="34"/>
    </row>
    <row r="1036" spans="6:24" x14ac:dyDescent="0.2">
      <c r="F1036"/>
      <c r="G1036" s="3"/>
      <c r="I1036" s="12"/>
      <c r="Q1036" s="33"/>
      <c r="R1036" s="34"/>
      <c r="S1036" s="34"/>
      <c r="W1036" s="34"/>
      <c r="X1036" s="34"/>
    </row>
    <row r="1037" spans="6:24" x14ac:dyDescent="0.2">
      <c r="F1037"/>
      <c r="G1037" s="3"/>
      <c r="I1037" s="12"/>
      <c r="Q1037" s="33"/>
      <c r="R1037" s="34"/>
      <c r="S1037" s="34"/>
      <c r="W1037" s="34"/>
      <c r="X1037" s="34"/>
    </row>
    <row r="1038" spans="6:24" x14ac:dyDescent="0.2">
      <c r="F1038"/>
      <c r="G1038" s="3"/>
      <c r="I1038" s="12"/>
      <c r="Q1038" s="33"/>
      <c r="R1038" s="34"/>
      <c r="S1038" s="34"/>
      <c r="W1038" s="34"/>
      <c r="X1038" s="34"/>
    </row>
    <row r="1039" spans="6:24" x14ac:dyDescent="0.2">
      <c r="F1039"/>
      <c r="G1039" s="3"/>
      <c r="I1039" s="12"/>
      <c r="Q1039" s="33"/>
      <c r="R1039" s="34"/>
      <c r="S1039" s="34"/>
      <c r="W1039" s="34"/>
      <c r="X1039" s="34"/>
    </row>
    <row r="1040" spans="6:24" x14ac:dyDescent="0.2">
      <c r="F1040"/>
      <c r="G1040" s="3"/>
      <c r="I1040" s="12"/>
      <c r="Q1040" s="33"/>
      <c r="R1040" s="34"/>
      <c r="S1040" s="34"/>
      <c r="W1040" s="34"/>
      <c r="X1040" s="34"/>
    </row>
    <row r="1041" spans="6:24" x14ac:dyDescent="0.2">
      <c r="F1041"/>
      <c r="G1041" s="3"/>
      <c r="I1041" s="12"/>
      <c r="Q1041" s="33"/>
      <c r="R1041" s="34"/>
      <c r="S1041" s="34"/>
      <c r="W1041" s="34"/>
      <c r="X1041" s="34"/>
    </row>
    <row r="1042" spans="6:24" x14ac:dyDescent="0.2">
      <c r="F1042"/>
      <c r="G1042" s="3"/>
      <c r="I1042" s="12"/>
      <c r="Q1042" s="33"/>
      <c r="R1042" s="34"/>
      <c r="S1042" s="34"/>
      <c r="W1042" s="34"/>
      <c r="X1042" s="34"/>
    </row>
    <row r="1043" spans="6:24" x14ac:dyDescent="0.2">
      <c r="F1043"/>
      <c r="G1043" s="3"/>
      <c r="I1043" s="12"/>
      <c r="Q1043" s="33"/>
      <c r="R1043" s="34"/>
      <c r="S1043" s="34"/>
      <c r="W1043" s="34"/>
      <c r="X1043" s="34"/>
    </row>
    <row r="1044" spans="6:24" x14ac:dyDescent="0.2">
      <c r="F1044"/>
      <c r="G1044" s="3"/>
      <c r="I1044" s="12"/>
      <c r="Q1044" s="33"/>
      <c r="R1044" s="34"/>
      <c r="S1044" s="34"/>
      <c r="W1044" s="34"/>
      <c r="X1044" s="34"/>
    </row>
    <row r="1045" spans="6:24" x14ac:dyDescent="0.2">
      <c r="F1045"/>
      <c r="G1045" s="3"/>
      <c r="I1045" s="12"/>
      <c r="Q1045" s="33"/>
      <c r="R1045" s="34"/>
      <c r="S1045" s="34"/>
      <c r="W1045" s="34"/>
      <c r="X1045" s="34"/>
    </row>
    <row r="1046" spans="6:24" x14ac:dyDescent="0.2">
      <c r="F1046"/>
      <c r="G1046" s="3"/>
      <c r="I1046" s="12"/>
      <c r="Q1046" s="33"/>
      <c r="R1046" s="34"/>
      <c r="S1046" s="34"/>
      <c r="W1046" s="34"/>
      <c r="X1046" s="34"/>
    </row>
    <row r="1047" spans="6:24" x14ac:dyDescent="0.2">
      <c r="F1047"/>
      <c r="G1047" s="3"/>
      <c r="I1047" s="12"/>
      <c r="Q1047" s="33"/>
      <c r="R1047" s="34"/>
      <c r="S1047" s="34"/>
      <c r="W1047" s="34"/>
      <c r="X1047" s="34"/>
    </row>
    <row r="1048" spans="6:24" x14ac:dyDescent="0.2">
      <c r="F1048"/>
      <c r="G1048" s="3"/>
      <c r="I1048" s="12"/>
      <c r="Q1048" s="33"/>
      <c r="R1048" s="34"/>
      <c r="S1048" s="34"/>
      <c r="W1048" s="34"/>
      <c r="X1048" s="34"/>
    </row>
    <row r="1049" spans="6:24" x14ac:dyDescent="0.2">
      <c r="F1049"/>
      <c r="G1049" s="3"/>
      <c r="I1049" s="12"/>
      <c r="Q1049" s="33"/>
      <c r="R1049" s="34"/>
      <c r="S1049" s="34"/>
      <c r="W1049" s="34"/>
      <c r="X1049" s="34"/>
    </row>
    <row r="1050" spans="6:24" x14ac:dyDescent="0.2">
      <c r="F1050"/>
      <c r="G1050" s="3"/>
      <c r="I1050" s="12"/>
      <c r="Q1050" s="33"/>
      <c r="R1050" s="34"/>
      <c r="S1050" s="34"/>
      <c r="W1050" s="34"/>
      <c r="X1050" s="34"/>
    </row>
    <row r="1051" spans="6:24" x14ac:dyDescent="0.2">
      <c r="F1051"/>
      <c r="G1051" s="3"/>
      <c r="I1051" s="12"/>
      <c r="Q1051" s="33"/>
      <c r="R1051" s="34"/>
      <c r="S1051" s="34"/>
      <c r="W1051" s="34"/>
      <c r="X1051" s="34"/>
    </row>
    <row r="1052" spans="6:24" x14ac:dyDescent="0.2">
      <c r="F1052"/>
      <c r="G1052" s="3"/>
      <c r="I1052" s="12"/>
      <c r="Q1052" s="33"/>
      <c r="R1052" s="34"/>
      <c r="S1052" s="34"/>
      <c r="W1052" s="34"/>
      <c r="X1052" s="34"/>
    </row>
    <row r="1053" spans="6:24" x14ac:dyDescent="0.2">
      <c r="F1053"/>
      <c r="G1053" s="3"/>
      <c r="I1053" s="12"/>
      <c r="Q1053" s="33"/>
      <c r="R1053" s="34"/>
      <c r="S1053" s="34"/>
      <c r="W1053" s="34"/>
      <c r="X1053" s="34"/>
    </row>
    <row r="1054" spans="6:24" x14ac:dyDescent="0.2">
      <c r="F1054"/>
      <c r="G1054" s="3"/>
      <c r="I1054" s="12"/>
      <c r="Q1054" s="33"/>
      <c r="R1054" s="34"/>
      <c r="S1054" s="34"/>
      <c r="W1054" s="34"/>
      <c r="X1054" s="34"/>
    </row>
    <row r="1055" spans="6:24" x14ac:dyDescent="0.2">
      <c r="F1055"/>
      <c r="G1055" s="3"/>
      <c r="I1055" s="12"/>
      <c r="Q1055" s="33"/>
      <c r="R1055" s="34"/>
      <c r="S1055" s="34"/>
      <c r="W1055" s="34"/>
      <c r="X1055" s="34"/>
    </row>
    <row r="1056" spans="6:24" x14ac:dyDescent="0.2">
      <c r="F1056"/>
      <c r="G1056" s="3"/>
      <c r="I1056" s="12"/>
      <c r="Q1056" s="33"/>
      <c r="R1056" s="34"/>
      <c r="S1056" s="34"/>
      <c r="W1056" s="34"/>
      <c r="X1056" s="34"/>
    </row>
    <row r="1057" spans="6:9" x14ac:dyDescent="0.2">
      <c r="F1057"/>
      <c r="G1057" s="3"/>
      <c r="I1057" s="12"/>
    </row>
    <row r="1058" spans="6:9" x14ac:dyDescent="0.2">
      <c r="F1058"/>
      <c r="G1058" s="3"/>
      <c r="I1058" s="12"/>
    </row>
    <row r="1059" spans="6:9" x14ac:dyDescent="0.2">
      <c r="F1059"/>
      <c r="G1059" s="3"/>
      <c r="I1059" s="12"/>
    </row>
    <row r="1060" spans="6:9" x14ac:dyDescent="0.2">
      <c r="F1060"/>
      <c r="G1060" s="3"/>
      <c r="I1060" s="12"/>
    </row>
    <row r="1061" spans="6:9" x14ac:dyDescent="0.2">
      <c r="F1061"/>
      <c r="G1061" s="3"/>
      <c r="I1061" s="12"/>
    </row>
    <row r="1062" spans="6:9" x14ac:dyDescent="0.2">
      <c r="F1062"/>
      <c r="G1062" s="3"/>
      <c r="I1062" s="12"/>
    </row>
    <row r="1063" spans="6:9" x14ac:dyDescent="0.2">
      <c r="F1063"/>
      <c r="G1063" s="3"/>
      <c r="I1063" s="12"/>
    </row>
    <row r="1064" spans="6:9" x14ac:dyDescent="0.2">
      <c r="F1064"/>
      <c r="G1064" s="3"/>
      <c r="I1064" s="12"/>
    </row>
    <row r="1065" spans="6:9" x14ac:dyDescent="0.2">
      <c r="F1065"/>
      <c r="G1065" s="3"/>
      <c r="I1065" s="12"/>
    </row>
    <row r="1066" spans="6:9" x14ac:dyDescent="0.2">
      <c r="F1066"/>
      <c r="G1066" s="3"/>
      <c r="I1066" s="12"/>
    </row>
    <row r="1067" spans="6:9" x14ac:dyDescent="0.2">
      <c r="F1067"/>
      <c r="G1067" s="3"/>
      <c r="I1067" s="12"/>
    </row>
    <row r="1068" spans="6:9" x14ac:dyDescent="0.2">
      <c r="F1068"/>
      <c r="G1068" s="3"/>
      <c r="I1068" s="12"/>
    </row>
    <row r="1069" spans="6:9" x14ac:dyDescent="0.2">
      <c r="F1069"/>
      <c r="G1069" s="3"/>
      <c r="I1069" s="12"/>
    </row>
    <row r="1070" spans="6:9" x14ac:dyDescent="0.2">
      <c r="F1070"/>
      <c r="G1070" s="3"/>
      <c r="I1070" s="12"/>
    </row>
    <row r="1071" spans="6:9" x14ac:dyDescent="0.2">
      <c r="F1071"/>
      <c r="G1071" s="3"/>
      <c r="I1071" s="12"/>
    </row>
    <row r="1072" spans="6:9" x14ac:dyDescent="0.2">
      <c r="F1072"/>
      <c r="G1072" s="3"/>
      <c r="I1072" s="12"/>
    </row>
    <row r="1073" spans="6:9" x14ac:dyDescent="0.2">
      <c r="F1073"/>
      <c r="G1073" s="3"/>
      <c r="I1073" s="12"/>
    </row>
    <row r="1074" spans="6:9" x14ac:dyDescent="0.2">
      <c r="F1074"/>
      <c r="G1074" s="3"/>
      <c r="I1074" s="12"/>
    </row>
    <row r="1075" spans="6:9" x14ac:dyDescent="0.2">
      <c r="F1075"/>
      <c r="G1075" s="3"/>
      <c r="I1075" s="12"/>
    </row>
    <row r="1076" spans="6:9" x14ac:dyDescent="0.2">
      <c r="F1076"/>
      <c r="G1076" s="3"/>
      <c r="I1076" s="12"/>
    </row>
    <row r="1077" spans="6:9" x14ac:dyDescent="0.2">
      <c r="F1077"/>
      <c r="G1077" s="3"/>
      <c r="I1077" s="12"/>
    </row>
    <row r="1078" spans="6:9" x14ac:dyDescent="0.2">
      <c r="F1078"/>
      <c r="G1078" s="3"/>
      <c r="I1078" s="12"/>
    </row>
    <row r="1079" spans="6:9" x14ac:dyDescent="0.2">
      <c r="F1079"/>
      <c r="G1079" s="3"/>
      <c r="I1079" s="12"/>
    </row>
    <row r="1080" spans="6:9" x14ac:dyDescent="0.2">
      <c r="F1080"/>
      <c r="G1080" s="3"/>
      <c r="I1080" s="12"/>
    </row>
    <row r="1081" spans="6:9" x14ac:dyDescent="0.2">
      <c r="F1081"/>
      <c r="G1081" s="3"/>
      <c r="I1081" s="12"/>
    </row>
    <row r="1082" spans="6:9" x14ac:dyDescent="0.2">
      <c r="F1082"/>
      <c r="G1082" s="3"/>
      <c r="I1082" s="12"/>
    </row>
    <row r="1083" spans="6:9" x14ac:dyDescent="0.2">
      <c r="F1083"/>
      <c r="G1083" s="3"/>
      <c r="I1083" s="12"/>
    </row>
    <row r="1084" spans="6:9" x14ac:dyDescent="0.2">
      <c r="F1084"/>
      <c r="G1084" s="3"/>
      <c r="I1084" s="12"/>
    </row>
    <row r="1085" spans="6:9" x14ac:dyDescent="0.2">
      <c r="F1085"/>
      <c r="G1085" s="3"/>
      <c r="I1085" s="12"/>
    </row>
    <row r="1086" spans="6:9" x14ac:dyDescent="0.2">
      <c r="F1086"/>
      <c r="G1086" s="3"/>
      <c r="I1086" s="12"/>
    </row>
    <row r="1087" spans="6:9" x14ac:dyDescent="0.2">
      <c r="F1087"/>
      <c r="G1087" s="3"/>
      <c r="I1087" s="12"/>
    </row>
    <row r="1088" spans="6:9" x14ac:dyDescent="0.2">
      <c r="F1088"/>
      <c r="G1088" s="3"/>
      <c r="I1088" s="12"/>
    </row>
    <row r="1089" spans="6:9" x14ac:dyDescent="0.2">
      <c r="F1089"/>
      <c r="G1089" s="3"/>
      <c r="I1089" s="12"/>
    </row>
    <row r="1090" spans="6:9" x14ac:dyDescent="0.2">
      <c r="F1090"/>
      <c r="G1090" s="3"/>
      <c r="I1090" s="12"/>
    </row>
    <row r="1091" spans="6:9" x14ac:dyDescent="0.2">
      <c r="F1091"/>
      <c r="G1091" s="3"/>
      <c r="I1091" s="12"/>
    </row>
    <row r="1092" spans="6:9" x14ac:dyDescent="0.2">
      <c r="F1092"/>
      <c r="G1092" s="3"/>
      <c r="I1092" s="12"/>
    </row>
    <row r="1093" spans="6:9" x14ac:dyDescent="0.2">
      <c r="F1093"/>
      <c r="G1093" s="3"/>
      <c r="I1093" s="12"/>
    </row>
    <row r="1094" spans="6:9" x14ac:dyDescent="0.2">
      <c r="F1094"/>
      <c r="G1094" s="3"/>
      <c r="I1094" s="12"/>
    </row>
    <row r="1095" spans="6:9" x14ac:dyDescent="0.2">
      <c r="F1095"/>
      <c r="G1095" s="3"/>
      <c r="I1095" s="12"/>
    </row>
    <row r="1096" spans="6:9" x14ac:dyDescent="0.2">
      <c r="F1096"/>
      <c r="G1096" s="3"/>
      <c r="I1096" s="12"/>
    </row>
    <row r="1097" spans="6:9" x14ac:dyDescent="0.2">
      <c r="F1097"/>
      <c r="G1097" s="3"/>
      <c r="I1097" s="12"/>
    </row>
    <row r="1098" spans="6:9" x14ac:dyDescent="0.2">
      <c r="F1098"/>
      <c r="G1098" s="3"/>
      <c r="I1098" s="12"/>
    </row>
    <row r="1099" spans="6:9" x14ac:dyDescent="0.2">
      <c r="F1099"/>
      <c r="G1099" s="3"/>
      <c r="I1099" s="12"/>
    </row>
    <row r="1100" spans="6:9" x14ac:dyDescent="0.2">
      <c r="F1100"/>
      <c r="G1100" s="3"/>
      <c r="I1100" s="12"/>
    </row>
    <row r="1101" spans="6:9" x14ac:dyDescent="0.2">
      <c r="F1101"/>
      <c r="G1101" s="3"/>
      <c r="I1101" s="12"/>
    </row>
    <row r="1102" spans="6:9" x14ac:dyDescent="0.2">
      <c r="F1102"/>
      <c r="G1102" s="3"/>
      <c r="I1102" s="12"/>
    </row>
    <row r="1103" spans="6:9" x14ac:dyDescent="0.2">
      <c r="F1103"/>
      <c r="G1103" s="3"/>
      <c r="I1103" s="12"/>
    </row>
    <row r="1104" spans="6:9" x14ac:dyDescent="0.2">
      <c r="F1104"/>
      <c r="G1104" s="3"/>
      <c r="I1104" s="12"/>
    </row>
    <row r="1105" spans="6:9" x14ac:dyDescent="0.2">
      <c r="F1105"/>
      <c r="G1105" s="3"/>
      <c r="I1105" s="12"/>
    </row>
    <row r="1106" spans="6:9" x14ac:dyDescent="0.2">
      <c r="F1106"/>
      <c r="G1106" s="3"/>
      <c r="I1106" s="12"/>
    </row>
    <row r="1107" spans="6:9" x14ac:dyDescent="0.2">
      <c r="F1107"/>
      <c r="G1107" s="3"/>
      <c r="I1107" s="12"/>
    </row>
    <row r="1108" spans="6:9" x14ac:dyDescent="0.2">
      <c r="F1108"/>
      <c r="G1108" s="3"/>
      <c r="I1108" s="12"/>
    </row>
    <row r="1109" spans="6:9" x14ac:dyDescent="0.2">
      <c r="F1109"/>
      <c r="G1109" s="3"/>
      <c r="I1109" s="12"/>
    </row>
    <row r="1110" spans="6:9" x14ac:dyDescent="0.2">
      <c r="F1110"/>
      <c r="G1110" s="3"/>
      <c r="I1110" s="12"/>
    </row>
    <row r="1111" spans="6:9" x14ac:dyDescent="0.2">
      <c r="F1111"/>
      <c r="G1111" s="3"/>
      <c r="I1111" s="12"/>
    </row>
    <row r="1112" spans="6:9" x14ac:dyDescent="0.2">
      <c r="F1112"/>
      <c r="G1112" s="3"/>
      <c r="I1112" s="12"/>
    </row>
    <row r="1113" spans="6:9" x14ac:dyDescent="0.2">
      <c r="F1113"/>
      <c r="G1113" s="3"/>
      <c r="I1113" s="12"/>
    </row>
    <row r="1114" spans="6:9" x14ac:dyDescent="0.2">
      <c r="F1114"/>
      <c r="G1114" s="3"/>
      <c r="I1114" s="12"/>
    </row>
    <row r="1115" spans="6:9" x14ac:dyDescent="0.2">
      <c r="F1115"/>
      <c r="G1115" s="3"/>
      <c r="I1115" s="12"/>
    </row>
    <row r="1116" spans="6:9" x14ac:dyDescent="0.2">
      <c r="F1116"/>
      <c r="G1116" s="3"/>
      <c r="I1116" s="12"/>
    </row>
    <row r="1117" spans="6:9" x14ac:dyDescent="0.2">
      <c r="F1117"/>
      <c r="G1117" s="3"/>
      <c r="I1117" s="12"/>
    </row>
    <row r="1118" spans="6:9" x14ac:dyDescent="0.2">
      <c r="F1118"/>
      <c r="G1118" s="3"/>
      <c r="I1118" s="12"/>
    </row>
    <row r="1119" spans="6:9" x14ac:dyDescent="0.2">
      <c r="F1119"/>
      <c r="G1119" s="3"/>
      <c r="I1119" s="12"/>
    </row>
    <row r="1120" spans="6:9" x14ac:dyDescent="0.2">
      <c r="F1120"/>
      <c r="G1120" s="3"/>
      <c r="I1120" s="12"/>
    </row>
    <row r="1121" spans="6:9" x14ac:dyDescent="0.2">
      <c r="F1121"/>
      <c r="G1121" s="3"/>
      <c r="I1121" s="12"/>
    </row>
    <row r="1122" spans="6:9" x14ac:dyDescent="0.2">
      <c r="F1122"/>
      <c r="G1122" s="3"/>
      <c r="I1122" s="12"/>
    </row>
    <row r="1123" spans="6:9" x14ac:dyDescent="0.2">
      <c r="F1123"/>
      <c r="G1123" s="3"/>
      <c r="I1123" s="12"/>
    </row>
    <row r="1124" spans="6:9" x14ac:dyDescent="0.2">
      <c r="F1124"/>
      <c r="G1124" s="3"/>
      <c r="I1124" s="12"/>
    </row>
    <row r="1125" spans="6:9" x14ac:dyDescent="0.2">
      <c r="F1125"/>
      <c r="G1125" s="3"/>
      <c r="I1125" s="12"/>
    </row>
    <row r="1126" spans="6:9" x14ac:dyDescent="0.2">
      <c r="F1126"/>
      <c r="G1126" s="3"/>
      <c r="I1126" s="12"/>
    </row>
    <row r="1127" spans="6:9" x14ac:dyDescent="0.2">
      <c r="F1127"/>
      <c r="G1127" s="3"/>
      <c r="I1127" s="12"/>
    </row>
    <row r="1128" spans="6:9" x14ac:dyDescent="0.2">
      <c r="F1128"/>
      <c r="G1128" s="3"/>
      <c r="I1128" s="12"/>
    </row>
    <row r="1129" spans="6:9" x14ac:dyDescent="0.2">
      <c r="F1129"/>
      <c r="G1129" s="3"/>
      <c r="I1129" s="12"/>
    </row>
    <row r="1130" spans="6:9" x14ac:dyDescent="0.2">
      <c r="F1130"/>
      <c r="G1130" s="3"/>
      <c r="I1130" s="12"/>
    </row>
    <row r="1131" spans="6:9" x14ac:dyDescent="0.2">
      <c r="F1131"/>
      <c r="G1131" s="3"/>
      <c r="I1131" s="12"/>
    </row>
    <row r="1132" spans="6:9" x14ac:dyDescent="0.2">
      <c r="F1132"/>
      <c r="G1132" s="3"/>
      <c r="I1132" s="12"/>
    </row>
    <row r="1133" spans="6:9" x14ac:dyDescent="0.2">
      <c r="F1133"/>
      <c r="G1133" s="3"/>
      <c r="I1133" s="12"/>
    </row>
    <row r="1134" spans="6:9" x14ac:dyDescent="0.2">
      <c r="F1134"/>
      <c r="G1134" s="3"/>
      <c r="I1134" s="12"/>
    </row>
    <row r="1135" spans="6:9" x14ac:dyDescent="0.2">
      <c r="F1135"/>
      <c r="G1135" s="3"/>
      <c r="I1135" s="12"/>
    </row>
    <row r="1136" spans="6:9" x14ac:dyDescent="0.2">
      <c r="F1136"/>
      <c r="G1136" s="3"/>
      <c r="I1136" s="12"/>
    </row>
    <row r="1137" spans="6:9" x14ac:dyDescent="0.2">
      <c r="F1137"/>
      <c r="G1137" s="3"/>
      <c r="I1137" s="12"/>
    </row>
    <row r="1138" spans="6:9" x14ac:dyDescent="0.2">
      <c r="F1138"/>
      <c r="G1138" s="3"/>
      <c r="I1138" s="12"/>
    </row>
    <row r="1139" spans="6:9" x14ac:dyDescent="0.2">
      <c r="F1139"/>
      <c r="G1139" s="3"/>
      <c r="I1139" s="12"/>
    </row>
    <row r="1140" spans="6:9" x14ac:dyDescent="0.2">
      <c r="F1140"/>
      <c r="G1140" s="3"/>
      <c r="I1140" s="12"/>
    </row>
    <row r="1141" spans="6:9" x14ac:dyDescent="0.2">
      <c r="F1141"/>
      <c r="G1141" s="3"/>
      <c r="I1141" s="12"/>
    </row>
    <row r="1142" spans="6:9" x14ac:dyDescent="0.2">
      <c r="F1142"/>
      <c r="G1142" s="3"/>
      <c r="I1142" s="12"/>
    </row>
    <row r="1143" spans="6:9" x14ac:dyDescent="0.2">
      <c r="F1143"/>
      <c r="G1143" s="3"/>
      <c r="I1143" s="12"/>
    </row>
    <row r="1144" spans="6:9" x14ac:dyDescent="0.2">
      <c r="F1144"/>
      <c r="G1144" s="3"/>
      <c r="I1144" s="12"/>
    </row>
    <row r="1145" spans="6:9" x14ac:dyDescent="0.2">
      <c r="F1145"/>
      <c r="G1145" s="3"/>
      <c r="I1145" s="12"/>
    </row>
    <row r="1146" spans="6:9" x14ac:dyDescent="0.2">
      <c r="F1146"/>
      <c r="G1146" s="3"/>
      <c r="I1146" s="12"/>
    </row>
    <row r="1147" spans="6:9" x14ac:dyDescent="0.2">
      <c r="F1147"/>
      <c r="G1147" s="3"/>
      <c r="I1147" s="12"/>
    </row>
    <row r="1148" spans="6:9" x14ac:dyDescent="0.2">
      <c r="F1148"/>
      <c r="G1148" s="3"/>
      <c r="I1148" s="12"/>
    </row>
    <row r="1149" spans="6:9" x14ac:dyDescent="0.2">
      <c r="F1149"/>
      <c r="G1149" s="3"/>
      <c r="I1149" s="12"/>
    </row>
    <row r="1150" spans="6:9" x14ac:dyDescent="0.2">
      <c r="F1150"/>
      <c r="G1150" s="3"/>
      <c r="I1150" s="12"/>
    </row>
    <row r="1151" spans="6:9" x14ac:dyDescent="0.2">
      <c r="F1151"/>
      <c r="G1151" s="3"/>
      <c r="I1151" s="12"/>
    </row>
    <row r="1152" spans="6:9" x14ac:dyDescent="0.2">
      <c r="F1152"/>
      <c r="G1152" s="3"/>
      <c r="I1152" s="12"/>
    </row>
    <row r="1153" spans="6:9" x14ac:dyDescent="0.2">
      <c r="F1153"/>
      <c r="G1153" s="3"/>
      <c r="I1153" s="12"/>
    </row>
    <row r="1154" spans="6:9" x14ac:dyDescent="0.2">
      <c r="F1154"/>
      <c r="G1154" s="3"/>
      <c r="I1154" s="12"/>
    </row>
    <row r="1155" spans="6:9" x14ac:dyDescent="0.2">
      <c r="F1155"/>
      <c r="G1155" s="3"/>
      <c r="I1155" s="12"/>
    </row>
    <row r="1156" spans="6:9" x14ac:dyDescent="0.2">
      <c r="F1156"/>
      <c r="G1156" s="3"/>
      <c r="I1156" s="12"/>
    </row>
    <row r="1157" spans="6:9" x14ac:dyDescent="0.2">
      <c r="F1157"/>
      <c r="G1157" s="3"/>
      <c r="I1157" s="12"/>
    </row>
    <row r="1158" spans="6:9" x14ac:dyDescent="0.2">
      <c r="F1158"/>
      <c r="G1158" s="3"/>
      <c r="I1158" s="12"/>
    </row>
    <row r="1159" spans="6:9" x14ac:dyDescent="0.2">
      <c r="F1159"/>
      <c r="G1159" s="3"/>
      <c r="I1159" s="12"/>
    </row>
    <row r="1160" spans="6:9" x14ac:dyDescent="0.2">
      <c r="F1160"/>
      <c r="G1160" s="3"/>
      <c r="I1160" s="12"/>
    </row>
    <row r="1161" spans="6:9" x14ac:dyDescent="0.2">
      <c r="F1161"/>
      <c r="G1161" s="3"/>
      <c r="I1161" s="12"/>
    </row>
    <row r="1162" spans="6:9" x14ac:dyDescent="0.2">
      <c r="F1162"/>
      <c r="G1162" s="3"/>
      <c r="I1162" s="12"/>
    </row>
    <row r="1163" spans="6:9" x14ac:dyDescent="0.2">
      <c r="F1163"/>
      <c r="G1163" s="3"/>
      <c r="I1163" s="12"/>
    </row>
    <row r="1164" spans="6:9" x14ac:dyDescent="0.2">
      <c r="F1164"/>
      <c r="G1164" s="3"/>
      <c r="I1164" s="12"/>
    </row>
    <row r="1165" spans="6:9" x14ac:dyDescent="0.2">
      <c r="F1165"/>
      <c r="G1165" s="3"/>
      <c r="I1165" s="12"/>
    </row>
    <row r="1166" spans="6:9" x14ac:dyDescent="0.2">
      <c r="F1166"/>
      <c r="G1166" s="3"/>
      <c r="I1166" s="12"/>
    </row>
    <row r="1167" spans="6:9" x14ac:dyDescent="0.2">
      <c r="F1167"/>
      <c r="G1167" s="3"/>
      <c r="I1167" s="12"/>
    </row>
    <row r="1168" spans="6:9" x14ac:dyDescent="0.2">
      <c r="F1168"/>
      <c r="G1168" s="3"/>
      <c r="I1168" s="12"/>
    </row>
    <row r="1169" spans="6:9" x14ac:dyDescent="0.2">
      <c r="F1169"/>
      <c r="G1169" s="3"/>
      <c r="I1169" s="12"/>
    </row>
    <row r="1170" spans="6:9" x14ac:dyDescent="0.2">
      <c r="F1170"/>
      <c r="G1170" s="3"/>
      <c r="I1170" s="12"/>
    </row>
    <row r="1171" spans="6:9" x14ac:dyDescent="0.2">
      <c r="F1171"/>
      <c r="G1171" s="3"/>
      <c r="I1171" s="12"/>
    </row>
    <row r="1172" spans="6:9" x14ac:dyDescent="0.2">
      <c r="F1172"/>
      <c r="G1172" s="3"/>
      <c r="I1172" s="12"/>
    </row>
    <row r="1173" spans="6:9" x14ac:dyDescent="0.2">
      <c r="F1173"/>
      <c r="G1173" s="3"/>
      <c r="I1173" s="12"/>
    </row>
    <row r="1174" spans="6:9" x14ac:dyDescent="0.2">
      <c r="F1174"/>
      <c r="G1174" s="3"/>
      <c r="I1174" s="12"/>
    </row>
    <row r="1175" spans="6:9" x14ac:dyDescent="0.2">
      <c r="F1175"/>
      <c r="G1175" s="3"/>
      <c r="I1175" s="12"/>
    </row>
    <row r="1176" spans="6:9" x14ac:dyDescent="0.2">
      <c r="F1176"/>
      <c r="G1176" s="3"/>
      <c r="I1176" s="12"/>
    </row>
    <row r="1177" spans="6:9" x14ac:dyDescent="0.2">
      <c r="F1177"/>
      <c r="G1177" s="3"/>
      <c r="I1177" s="12"/>
    </row>
    <row r="1178" spans="6:9" x14ac:dyDescent="0.2">
      <c r="F1178"/>
      <c r="G1178" s="3"/>
      <c r="I1178" s="12"/>
    </row>
    <row r="1179" spans="6:9" x14ac:dyDescent="0.2">
      <c r="F1179"/>
      <c r="G1179" s="3"/>
      <c r="I1179" s="12"/>
    </row>
    <row r="1180" spans="6:9" x14ac:dyDescent="0.2">
      <c r="F1180"/>
      <c r="G1180" s="3"/>
      <c r="I1180" s="12"/>
    </row>
    <row r="1181" spans="6:9" x14ac:dyDescent="0.2">
      <c r="F1181"/>
      <c r="G1181" s="3"/>
      <c r="I1181" s="12"/>
    </row>
    <row r="1182" spans="6:9" x14ac:dyDescent="0.2">
      <c r="F1182"/>
      <c r="G1182" s="3"/>
      <c r="I1182" s="12"/>
    </row>
    <row r="1183" spans="6:9" x14ac:dyDescent="0.2">
      <c r="F1183"/>
      <c r="G1183" s="3"/>
      <c r="I1183" s="12"/>
    </row>
    <row r="1184" spans="6:9" x14ac:dyDescent="0.2">
      <c r="F1184"/>
      <c r="G1184" s="3"/>
      <c r="I1184" s="12"/>
    </row>
    <row r="1185" spans="6:9" x14ac:dyDescent="0.2">
      <c r="F1185"/>
      <c r="G1185" s="3"/>
      <c r="I1185" s="12"/>
    </row>
    <row r="1186" spans="6:9" x14ac:dyDescent="0.2">
      <c r="F1186"/>
      <c r="G1186" s="3"/>
      <c r="I1186" s="12"/>
    </row>
    <row r="1187" spans="6:9" x14ac:dyDescent="0.2">
      <c r="F1187"/>
      <c r="G1187" s="3"/>
      <c r="I1187" s="12"/>
    </row>
    <row r="1188" spans="6:9" x14ac:dyDescent="0.2">
      <c r="F1188"/>
      <c r="G1188" s="3"/>
      <c r="I1188" s="12"/>
    </row>
    <row r="1189" spans="6:9" x14ac:dyDescent="0.2">
      <c r="F1189"/>
      <c r="G1189" s="3"/>
      <c r="I1189" s="12"/>
    </row>
    <row r="1190" spans="6:9" x14ac:dyDescent="0.2">
      <c r="F1190"/>
      <c r="G1190" s="3"/>
      <c r="I1190" s="12"/>
    </row>
    <row r="1191" spans="6:9" x14ac:dyDescent="0.2">
      <c r="F1191"/>
      <c r="G1191" s="3"/>
      <c r="I1191" s="12"/>
    </row>
    <row r="1192" spans="6:9" x14ac:dyDescent="0.2">
      <c r="F1192"/>
      <c r="G1192" s="3"/>
      <c r="I1192" s="12"/>
    </row>
    <row r="1193" spans="6:9" x14ac:dyDescent="0.2">
      <c r="F1193"/>
      <c r="G1193" s="3"/>
      <c r="I1193" s="12"/>
    </row>
    <row r="1194" spans="6:9" x14ac:dyDescent="0.2">
      <c r="F1194"/>
      <c r="G1194" s="3"/>
      <c r="I1194" s="12"/>
    </row>
    <row r="1195" spans="6:9" x14ac:dyDescent="0.2">
      <c r="F1195"/>
      <c r="G1195" s="3"/>
      <c r="I1195" s="12"/>
    </row>
    <row r="1196" spans="6:9" x14ac:dyDescent="0.2">
      <c r="F1196"/>
      <c r="G1196" s="3"/>
      <c r="I1196" s="12"/>
    </row>
    <row r="1197" spans="6:9" x14ac:dyDescent="0.2">
      <c r="F1197"/>
      <c r="G1197" s="3"/>
      <c r="I1197" s="12"/>
    </row>
    <row r="1198" spans="6:9" x14ac:dyDescent="0.2">
      <c r="F1198"/>
      <c r="G1198" s="3"/>
      <c r="I1198" s="12"/>
    </row>
    <row r="1199" spans="6:9" x14ac:dyDescent="0.2">
      <c r="F1199"/>
      <c r="G1199" s="3"/>
      <c r="I1199" s="12"/>
    </row>
    <row r="1200" spans="6:9" x14ac:dyDescent="0.2">
      <c r="F1200"/>
      <c r="G1200" s="3"/>
      <c r="I1200" s="12"/>
    </row>
    <row r="1201" spans="6:9" x14ac:dyDescent="0.2">
      <c r="F1201"/>
      <c r="G1201" s="3"/>
      <c r="I1201" s="12"/>
    </row>
    <row r="1202" spans="6:9" x14ac:dyDescent="0.2">
      <c r="F1202"/>
      <c r="G1202" s="3"/>
      <c r="I1202" s="12"/>
    </row>
    <row r="1203" spans="6:9" x14ac:dyDescent="0.2">
      <c r="F1203"/>
      <c r="G1203" s="3"/>
      <c r="I1203" s="12"/>
    </row>
    <row r="1204" spans="6:9" x14ac:dyDescent="0.2">
      <c r="F1204"/>
      <c r="G1204" s="3"/>
      <c r="I1204" s="12"/>
    </row>
    <row r="1205" spans="6:9" x14ac:dyDescent="0.2">
      <c r="F1205"/>
      <c r="G1205" s="3"/>
      <c r="I1205" s="12"/>
    </row>
    <row r="1206" spans="6:9" x14ac:dyDescent="0.2">
      <c r="F1206"/>
      <c r="G1206" s="3"/>
      <c r="I1206" s="12"/>
    </row>
    <row r="1207" spans="6:9" x14ac:dyDescent="0.2">
      <c r="F1207"/>
      <c r="G1207" s="3"/>
      <c r="I1207" s="12"/>
    </row>
    <row r="1208" spans="6:9" x14ac:dyDescent="0.2">
      <c r="F1208"/>
      <c r="G1208" s="3"/>
      <c r="I1208" s="12"/>
    </row>
    <row r="1209" spans="6:9" x14ac:dyDescent="0.2">
      <c r="F1209"/>
      <c r="G1209" s="3"/>
      <c r="I1209" s="12"/>
    </row>
    <row r="1210" spans="6:9" x14ac:dyDescent="0.2">
      <c r="F1210"/>
      <c r="G1210" s="3"/>
      <c r="I1210" s="12"/>
    </row>
    <row r="1211" spans="6:9" x14ac:dyDescent="0.2">
      <c r="F1211"/>
      <c r="G1211" s="3"/>
      <c r="I1211" s="12"/>
    </row>
    <row r="1212" spans="6:9" x14ac:dyDescent="0.2">
      <c r="F1212"/>
      <c r="G1212" s="3"/>
      <c r="I1212" s="12"/>
    </row>
    <row r="1213" spans="6:9" x14ac:dyDescent="0.2">
      <c r="F1213"/>
      <c r="G1213" s="3"/>
      <c r="I1213" s="12"/>
    </row>
    <row r="1214" spans="6:9" x14ac:dyDescent="0.2">
      <c r="F1214"/>
      <c r="G1214" s="3"/>
      <c r="I1214" s="12"/>
    </row>
    <row r="1215" spans="6:9" x14ac:dyDescent="0.2">
      <c r="F1215"/>
      <c r="G1215" s="3"/>
      <c r="I1215" s="12"/>
    </row>
    <row r="1216" spans="6:9" x14ac:dyDescent="0.2">
      <c r="F1216"/>
      <c r="G1216" s="3"/>
      <c r="I1216" s="12"/>
    </row>
    <row r="1217" spans="6:9" x14ac:dyDescent="0.2">
      <c r="F1217"/>
      <c r="G1217" s="3"/>
      <c r="I1217" s="12"/>
    </row>
    <row r="1218" spans="6:9" x14ac:dyDescent="0.2">
      <c r="F1218"/>
      <c r="G1218" s="3"/>
      <c r="I1218" s="12"/>
    </row>
    <row r="1219" spans="6:9" x14ac:dyDescent="0.2">
      <c r="F1219"/>
      <c r="G1219" s="3"/>
      <c r="I1219" s="12"/>
    </row>
    <row r="1220" spans="6:9" x14ac:dyDescent="0.2">
      <c r="F1220"/>
      <c r="G1220" s="3"/>
      <c r="I1220" s="12"/>
    </row>
    <row r="1221" spans="6:9" x14ac:dyDescent="0.2">
      <c r="F1221"/>
      <c r="G1221" s="3"/>
      <c r="I1221" s="12"/>
    </row>
    <row r="1222" spans="6:9" x14ac:dyDescent="0.2">
      <c r="F1222"/>
      <c r="G1222" s="3"/>
      <c r="I1222" s="12"/>
    </row>
    <row r="1223" spans="6:9" x14ac:dyDescent="0.2">
      <c r="F1223"/>
      <c r="G1223" s="3"/>
      <c r="I1223" s="12"/>
    </row>
    <row r="1224" spans="6:9" x14ac:dyDescent="0.2">
      <c r="F1224"/>
      <c r="G1224" s="3"/>
      <c r="I1224" s="12"/>
    </row>
    <row r="1225" spans="6:9" x14ac:dyDescent="0.2">
      <c r="F1225"/>
      <c r="G1225" s="3"/>
      <c r="I1225" s="12"/>
    </row>
    <row r="1226" spans="6:9" x14ac:dyDescent="0.2">
      <c r="F1226"/>
      <c r="G1226" s="3"/>
      <c r="I1226" s="12"/>
    </row>
    <row r="1227" spans="6:9" x14ac:dyDescent="0.2">
      <c r="F1227"/>
      <c r="G1227" s="3"/>
      <c r="I1227" s="12"/>
    </row>
    <row r="1228" spans="6:9" x14ac:dyDescent="0.2">
      <c r="F1228"/>
      <c r="G1228" s="3"/>
      <c r="I1228" s="12"/>
    </row>
    <row r="1229" spans="6:9" x14ac:dyDescent="0.2">
      <c r="F1229"/>
      <c r="G1229" s="3"/>
      <c r="I1229" s="12"/>
    </row>
    <row r="1230" spans="6:9" x14ac:dyDescent="0.2">
      <c r="F1230"/>
      <c r="G1230" s="3"/>
      <c r="I1230" s="12"/>
    </row>
    <row r="1231" spans="6:9" x14ac:dyDescent="0.2">
      <c r="F1231"/>
      <c r="G1231" s="3"/>
      <c r="I1231" s="12"/>
    </row>
    <row r="1232" spans="6:9" x14ac:dyDescent="0.2">
      <c r="F1232"/>
      <c r="G1232" s="3"/>
      <c r="I1232" s="12"/>
    </row>
    <row r="1233" spans="6:9" x14ac:dyDescent="0.2">
      <c r="F1233"/>
      <c r="G1233" s="3"/>
      <c r="I1233" s="12"/>
    </row>
    <row r="1234" spans="6:9" x14ac:dyDescent="0.2">
      <c r="F1234"/>
      <c r="G1234" s="3"/>
      <c r="I1234" s="12"/>
    </row>
    <row r="1235" spans="6:9" x14ac:dyDescent="0.2">
      <c r="F1235"/>
      <c r="G1235" s="3"/>
      <c r="I1235" s="12"/>
    </row>
    <row r="1236" spans="6:9" x14ac:dyDescent="0.2">
      <c r="F1236"/>
      <c r="G1236" s="3"/>
      <c r="I1236" s="12"/>
    </row>
    <row r="1237" spans="6:9" x14ac:dyDescent="0.2">
      <c r="F1237"/>
      <c r="G1237" s="3"/>
      <c r="I1237" s="12"/>
    </row>
    <row r="1238" spans="6:9" x14ac:dyDescent="0.2">
      <c r="F1238"/>
      <c r="G1238" s="3"/>
      <c r="I1238" s="12"/>
    </row>
    <row r="1239" spans="6:9" x14ac:dyDescent="0.2">
      <c r="F1239"/>
      <c r="G1239" s="3"/>
      <c r="I1239" s="12"/>
    </row>
    <row r="1240" spans="6:9" x14ac:dyDescent="0.2">
      <c r="F1240"/>
      <c r="G1240" s="3"/>
      <c r="I1240" s="12"/>
    </row>
    <row r="1241" spans="6:9" x14ac:dyDescent="0.2">
      <c r="F1241"/>
      <c r="G1241" s="3"/>
      <c r="I1241" s="12"/>
    </row>
    <row r="1242" spans="6:9" x14ac:dyDescent="0.2">
      <c r="F1242"/>
      <c r="G1242" s="3"/>
      <c r="I1242" s="12"/>
    </row>
    <row r="1243" spans="6:9" x14ac:dyDescent="0.2">
      <c r="F1243"/>
      <c r="G1243" s="3"/>
      <c r="I1243" s="12"/>
    </row>
    <row r="1244" spans="6:9" x14ac:dyDescent="0.2">
      <c r="F1244"/>
      <c r="G1244" s="3"/>
      <c r="I1244" s="12"/>
    </row>
    <row r="1245" spans="6:9" x14ac:dyDescent="0.2">
      <c r="F1245"/>
      <c r="G1245" s="3"/>
      <c r="I1245" s="12"/>
    </row>
    <row r="1246" spans="6:9" x14ac:dyDescent="0.2">
      <c r="F1246"/>
      <c r="G1246" s="3"/>
      <c r="I1246" s="12"/>
    </row>
    <row r="1247" spans="6:9" x14ac:dyDescent="0.2">
      <c r="F1247"/>
      <c r="G1247" s="3"/>
      <c r="I1247" s="12"/>
    </row>
    <row r="1248" spans="6:9" x14ac:dyDescent="0.2">
      <c r="F1248"/>
      <c r="G1248" s="3"/>
      <c r="I1248" s="12"/>
    </row>
    <row r="1249" spans="6:9" x14ac:dyDescent="0.2">
      <c r="F1249"/>
      <c r="G1249" s="3"/>
      <c r="I1249" s="12"/>
    </row>
    <row r="1250" spans="6:9" x14ac:dyDescent="0.2">
      <c r="F1250"/>
      <c r="G1250" s="3"/>
      <c r="I1250" s="12"/>
    </row>
    <row r="1251" spans="6:9" x14ac:dyDescent="0.2">
      <c r="F1251"/>
      <c r="G1251" s="3"/>
      <c r="I1251" s="12"/>
    </row>
    <row r="1252" spans="6:9" x14ac:dyDescent="0.2">
      <c r="F1252"/>
      <c r="G1252" s="3"/>
      <c r="I1252" s="12"/>
    </row>
    <row r="1253" spans="6:9" x14ac:dyDescent="0.2">
      <c r="F1253"/>
      <c r="G1253" s="3"/>
      <c r="I1253" s="12"/>
    </row>
    <row r="1254" spans="6:9" x14ac:dyDescent="0.2">
      <c r="F1254"/>
      <c r="G1254" s="3"/>
      <c r="I1254" s="12"/>
    </row>
    <row r="1255" spans="6:9" x14ac:dyDescent="0.2">
      <c r="F1255"/>
      <c r="G1255" s="3"/>
      <c r="I1255" s="12"/>
    </row>
    <row r="1256" spans="6:9" x14ac:dyDescent="0.2">
      <c r="F1256"/>
      <c r="G1256" s="3"/>
      <c r="I1256" s="12"/>
    </row>
    <row r="1257" spans="6:9" x14ac:dyDescent="0.2">
      <c r="F1257"/>
      <c r="G1257" s="3"/>
      <c r="I1257" s="12"/>
    </row>
    <row r="1258" spans="6:9" x14ac:dyDescent="0.2">
      <c r="F1258"/>
      <c r="G1258" s="3"/>
      <c r="I1258" s="12"/>
    </row>
    <row r="1259" spans="6:9" x14ac:dyDescent="0.2">
      <c r="F1259"/>
      <c r="G1259" s="3"/>
      <c r="I1259" s="12"/>
    </row>
    <row r="1260" spans="6:9" x14ac:dyDescent="0.2">
      <c r="F1260"/>
      <c r="G1260" s="3"/>
      <c r="I1260" s="12"/>
    </row>
    <row r="1261" spans="6:9" x14ac:dyDescent="0.2">
      <c r="F1261"/>
      <c r="G1261" s="3"/>
      <c r="I1261" s="12"/>
    </row>
    <row r="1262" spans="6:9" x14ac:dyDescent="0.2">
      <c r="F1262"/>
      <c r="G1262" s="3"/>
      <c r="I1262" s="12"/>
    </row>
    <row r="1263" spans="6:9" x14ac:dyDescent="0.2">
      <c r="F1263"/>
      <c r="G1263" s="3"/>
      <c r="I1263" s="12"/>
    </row>
    <row r="1264" spans="6:9" x14ac:dyDescent="0.2">
      <c r="F1264"/>
      <c r="G1264" s="3"/>
      <c r="I1264" s="12"/>
    </row>
    <row r="1265" spans="6:9" x14ac:dyDescent="0.2">
      <c r="F1265"/>
      <c r="G1265" s="3"/>
      <c r="I1265" s="12"/>
    </row>
    <row r="1266" spans="6:9" x14ac:dyDescent="0.2">
      <c r="F1266"/>
      <c r="G1266" s="3"/>
      <c r="I1266" s="12"/>
    </row>
    <row r="1267" spans="6:9" x14ac:dyDescent="0.2">
      <c r="F1267"/>
      <c r="G1267" s="3"/>
      <c r="I1267" s="12"/>
    </row>
    <row r="1268" spans="6:9" x14ac:dyDescent="0.2">
      <c r="F1268"/>
      <c r="G1268" s="3"/>
      <c r="I1268" s="12"/>
    </row>
    <row r="1269" spans="6:9" x14ac:dyDescent="0.2">
      <c r="F1269"/>
      <c r="G1269" s="3"/>
      <c r="I1269" s="12"/>
    </row>
    <row r="1270" spans="6:9" x14ac:dyDescent="0.2">
      <c r="F1270"/>
      <c r="G1270" s="3"/>
      <c r="I1270" s="12"/>
    </row>
    <row r="1271" spans="6:9" x14ac:dyDescent="0.2">
      <c r="F1271"/>
      <c r="G1271" s="3"/>
      <c r="I1271" s="12"/>
    </row>
    <row r="1272" spans="6:9" x14ac:dyDescent="0.2">
      <c r="F1272"/>
      <c r="G1272" s="3"/>
      <c r="I1272" s="12"/>
    </row>
    <row r="1273" spans="6:9" x14ac:dyDescent="0.2">
      <c r="F1273"/>
      <c r="G1273" s="3"/>
      <c r="I1273" s="12"/>
    </row>
    <row r="1274" spans="6:9" x14ac:dyDescent="0.2">
      <c r="F1274"/>
      <c r="G1274" s="3"/>
      <c r="I1274" s="12"/>
    </row>
    <row r="1275" spans="6:9" x14ac:dyDescent="0.2">
      <c r="F1275"/>
      <c r="G1275" s="3"/>
      <c r="I1275" s="12"/>
    </row>
    <row r="1276" spans="6:9" x14ac:dyDescent="0.2">
      <c r="F1276"/>
      <c r="G1276" s="3"/>
      <c r="I1276" s="12"/>
    </row>
    <row r="1277" spans="6:9" x14ac:dyDescent="0.2">
      <c r="F1277"/>
      <c r="G1277" s="3"/>
      <c r="I1277" s="12"/>
    </row>
    <row r="1278" spans="6:9" x14ac:dyDescent="0.2">
      <c r="F1278"/>
      <c r="G1278" s="3"/>
      <c r="I1278" s="12"/>
    </row>
    <row r="1279" spans="6:9" x14ac:dyDescent="0.2">
      <c r="F1279"/>
      <c r="G1279" s="3"/>
      <c r="I1279" s="12"/>
    </row>
    <row r="1280" spans="6:9" x14ac:dyDescent="0.2">
      <c r="F1280"/>
      <c r="G1280" s="3"/>
      <c r="I1280" s="12"/>
    </row>
    <row r="1281" spans="6:9" x14ac:dyDescent="0.2">
      <c r="F1281"/>
      <c r="G1281" s="3"/>
      <c r="I1281" s="12"/>
    </row>
    <row r="1282" spans="6:9" x14ac:dyDescent="0.2">
      <c r="F1282"/>
      <c r="G1282" s="3"/>
      <c r="I1282" s="12"/>
    </row>
    <row r="1283" spans="6:9" x14ac:dyDescent="0.2">
      <c r="F1283"/>
      <c r="G1283" s="3"/>
      <c r="I1283" s="12"/>
    </row>
    <row r="1284" spans="6:9" x14ac:dyDescent="0.2">
      <c r="F1284"/>
      <c r="G1284" s="3"/>
      <c r="I1284" s="12"/>
    </row>
    <row r="1285" spans="6:9" x14ac:dyDescent="0.2">
      <c r="F1285"/>
      <c r="G1285" s="3"/>
      <c r="I1285" s="12"/>
    </row>
    <row r="1286" spans="6:9" x14ac:dyDescent="0.2">
      <c r="F1286"/>
      <c r="G1286" s="3"/>
      <c r="I1286" s="12"/>
    </row>
    <row r="1287" spans="6:9" x14ac:dyDescent="0.2">
      <c r="F1287"/>
      <c r="G1287" s="3"/>
      <c r="I1287" s="12"/>
    </row>
    <row r="1288" spans="6:9" x14ac:dyDescent="0.2">
      <c r="F1288"/>
      <c r="G1288" s="3"/>
      <c r="I1288" s="12"/>
    </row>
    <row r="1289" spans="6:9" x14ac:dyDescent="0.2">
      <c r="F1289"/>
      <c r="G1289" s="3"/>
      <c r="I1289" s="12"/>
    </row>
    <row r="1290" spans="6:9" x14ac:dyDescent="0.2">
      <c r="F1290"/>
      <c r="G1290" s="3"/>
      <c r="I1290" s="12"/>
    </row>
    <row r="1291" spans="6:9" x14ac:dyDescent="0.2">
      <c r="F1291"/>
      <c r="G1291" s="3"/>
      <c r="I1291" s="12"/>
    </row>
    <row r="1292" spans="6:9" x14ac:dyDescent="0.2">
      <c r="F1292"/>
      <c r="G1292" s="3"/>
      <c r="I1292" s="12"/>
    </row>
    <row r="1293" spans="6:9" x14ac:dyDescent="0.2">
      <c r="F1293"/>
      <c r="G1293" s="3"/>
      <c r="I1293" s="12"/>
    </row>
    <row r="1294" spans="6:9" x14ac:dyDescent="0.2">
      <c r="F1294"/>
      <c r="G1294" s="3"/>
      <c r="I1294" s="12"/>
    </row>
    <row r="1295" spans="6:9" x14ac:dyDescent="0.2">
      <c r="F1295"/>
      <c r="G1295" s="3"/>
      <c r="I1295" s="12"/>
    </row>
    <row r="1296" spans="6:9" x14ac:dyDescent="0.2">
      <c r="F1296"/>
      <c r="G1296" s="3"/>
      <c r="I1296" s="12"/>
    </row>
    <row r="1297" spans="6:9" x14ac:dyDescent="0.2">
      <c r="F1297"/>
      <c r="G1297" s="3"/>
      <c r="I1297" s="12"/>
    </row>
    <row r="1298" spans="6:9" x14ac:dyDescent="0.2">
      <c r="F1298"/>
      <c r="G1298" s="3"/>
      <c r="I1298" s="12"/>
    </row>
    <row r="1299" spans="6:9" x14ac:dyDescent="0.2">
      <c r="F1299"/>
      <c r="G1299" s="3"/>
      <c r="I1299" s="12"/>
    </row>
    <row r="1300" spans="6:9" x14ac:dyDescent="0.2">
      <c r="F1300"/>
      <c r="G1300" s="3"/>
      <c r="I1300" s="12"/>
    </row>
    <row r="1301" spans="6:9" x14ac:dyDescent="0.2">
      <c r="F1301"/>
      <c r="G1301" s="3"/>
      <c r="I1301" s="12"/>
    </row>
    <row r="1302" spans="6:9" x14ac:dyDescent="0.2">
      <c r="F1302"/>
      <c r="G1302" s="3"/>
      <c r="I1302" s="12"/>
    </row>
    <row r="1303" spans="6:9" x14ac:dyDescent="0.2">
      <c r="F1303"/>
      <c r="G1303" s="3"/>
      <c r="I1303" s="12"/>
    </row>
    <row r="1304" spans="6:9" x14ac:dyDescent="0.2">
      <c r="F1304"/>
      <c r="G1304" s="3"/>
      <c r="I1304" s="12"/>
    </row>
    <row r="1305" spans="6:9" x14ac:dyDescent="0.2">
      <c r="F1305"/>
      <c r="G1305" s="3"/>
      <c r="I1305" s="12"/>
    </row>
    <row r="1306" spans="6:9" x14ac:dyDescent="0.2">
      <c r="F1306"/>
      <c r="G1306" s="3"/>
      <c r="I1306" s="12"/>
    </row>
    <row r="1307" spans="6:9" x14ac:dyDescent="0.2">
      <c r="F1307"/>
      <c r="G1307" s="3"/>
      <c r="I1307" s="12"/>
    </row>
    <row r="1308" spans="6:9" x14ac:dyDescent="0.2">
      <c r="F1308"/>
      <c r="G1308" s="3"/>
      <c r="I1308" s="12"/>
    </row>
    <row r="1309" spans="6:9" x14ac:dyDescent="0.2">
      <c r="F1309"/>
      <c r="G1309" s="3"/>
      <c r="I1309" s="12"/>
    </row>
    <row r="1310" spans="6:9" x14ac:dyDescent="0.2">
      <c r="F1310"/>
      <c r="G1310" s="3"/>
      <c r="I1310" s="12"/>
    </row>
    <row r="1311" spans="6:9" x14ac:dyDescent="0.2">
      <c r="F1311"/>
      <c r="G1311" s="3"/>
      <c r="I1311" s="12"/>
    </row>
    <row r="1312" spans="6:9" x14ac:dyDescent="0.2">
      <c r="F1312"/>
      <c r="G1312" s="3"/>
      <c r="I1312" s="12"/>
    </row>
    <row r="1313" spans="6:9" x14ac:dyDescent="0.2">
      <c r="F1313"/>
      <c r="G1313" s="3"/>
      <c r="I1313" s="12"/>
    </row>
    <row r="1314" spans="6:9" x14ac:dyDescent="0.2">
      <c r="F1314"/>
      <c r="G1314" s="3"/>
      <c r="I1314" s="12"/>
    </row>
    <row r="1315" spans="6:9" x14ac:dyDescent="0.2">
      <c r="F1315"/>
      <c r="G1315" s="3"/>
      <c r="I1315" s="12"/>
    </row>
    <row r="1316" spans="6:9" x14ac:dyDescent="0.2">
      <c r="F1316"/>
      <c r="G1316" s="3"/>
      <c r="I1316" s="12"/>
    </row>
    <row r="1317" spans="6:9" x14ac:dyDescent="0.2">
      <c r="F1317"/>
      <c r="G1317" s="3"/>
      <c r="I1317" s="12"/>
    </row>
    <row r="1318" spans="6:9" x14ac:dyDescent="0.2">
      <c r="F1318"/>
      <c r="G1318" s="3"/>
      <c r="I1318" s="12"/>
    </row>
    <row r="1319" spans="6:9" x14ac:dyDescent="0.2">
      <c r="F1319"/>
      <c r="G1319" s="3"/>
      <c r="I1319" s="12"/>
    </row>
    <row r="1320" spans="6:9" x14ac:dyDescent="0.2">
      <c r="F1320"/>
      <c r="G1320" s="3"/>
      <c r="I1320" s="12"/>
    </row>
    <row r="1321" spans="6:9" x14ac:dyDescent="0.2">
      <c r="F1321"/>
      <c r="G1321" s="3"/>
      <c r="I1321" s="12"/>
    </row>
    <row r="1322" spans="6:9" x14ac:dyDescent="0.2">
      <c r="F1322"/>
      <c r="G1322" s="3"/>
      <c r="I1322" s="12"/>
    </row>
    <row r="1323" spans="6:9" x14ac:dyDescent="0.2">
      <c r="F1323"/>
      <c r="G1323" s="3"/>
      <c r="I1323" s="12"/>
    </row>
    <row r="1324" spans="6:9" x14ac:dyDescent="0.2">
      <c r="F1324"/>
      <c r="G1324" s="3"/>
      <c r="I1324" s="12"/>
    </row>
    <row r="1325" spans="6:9" x14ac:dyDescent="0.2">
      <c r="F1325"/>
      <c r="G1325" s="3"/>
      <c r="I1325" s="12"/>
    </row>
    <row r="1326" spans="6:9" x14ac:dyDescent="0.2">
      <c r="F1326"/>
      <c r="G1326" s="3"/>
      <c r="I1326" s="12"/>
    </row>
    <row r="1327" spans="6:9" x14ac:dyDescent="0.2">
      <c r="F1327"/>
      <c r="G1327" s="3"/>
      <c r="I1327" s="12"/>
    </row>
    <row r="1328" spans="6:9" x14ac:dyDescent="0.2">
      <c r="F1328"/>
      <c r="G1328" s="3"/>
      <c r="I1328" s="12"/>
    </row>
    <row r="1329" spans="6:9" x14ac:dyDescent="0.2">
      <c r="F1329"/>
      <c r="G1329" s="3"/>
      <c r="I1329" s="12"/>
    </row>
    <row r="1330" spans="6:9" x14ac:dyDescent="0.2">
      <c r="F1330"/>
      <c r="G1330" s="3"/>
      <c r="I1330" s="12"/>
    </row>
    <row r="1331" spans="6:9" x14ac:dyDescent="0.2">
      <c r="F1331"/>
      <c r="G1331" s="3"/>
      <c r="I1331" s="12"/>
    </row>
    <row r="1332" spans="6:9" x14ac:dyDescent="0.2">
      <c r="F1332"/>
      <c r="G1332" s="3"/>
      <c r="I1332" s="12"/>
    </row>
    <row r="1333" spans="6:9" x14ac:dyDescent="0.2">
      <c r="F1333"/>
      <c r="G1333" s="3"/>
      <c r="I1333" s="12"/>
    </row>
    <row r="1334" spans="6:9" x14ac:dyDescent="0.2">
      <c r="F1334"/>
      <c r="G1334" s="3"/>
      <c r="I1334" s="12"/>
    </row>
    <row r="1335" spans="6:9" x14ac:dyDescent="0.2">
      <c r="F1335"/>
      <c r="G1335" s="3"/>
      <c r="I1335" s="12"/>
    </row>
    <row r="1336" spans="6:9" x14ac:dyDescent="0.2">
      <c r="F1336"/>
      <c r="G1336" s="3"/>
      <c r="I1336" s="12"/>
    </row>
    <row r="1337" spans="6:9" x14ac:dyDescent="0.2">
      <c r="F1337"/>
      <c r="G1337" s="3"/>
      <c r="I1337" s="12"/>
    </row>
    <row r="1338" spans="6:9" x14ac:dyDescent="0.2">
      <c r="F1338"/>
      <c r="G1338" s="3"/>
      <c r="I1338" s="12"/>
    </row>
    <row r="1339" spans="6:9" x14ac:dyDescent="0.2">
      <c r="F1339"/>
      <c r="G1339" s="3"/>
      <c r="I1339" s="12"/>
    </row>
    <row r="1340" spans="6:9" x14ac:dyDescent="0.2">
      <c r="F1340"/>
      <c r="G1340" s="3"/>
      <c r="I1340" s="12"/>
    </row>
    <row r="1341" spans="6:9" x14ac:dyDescent="0.2">
      <c r="F1341"/>
      <c r="G1341" s="3"/>
      <c r="I1341" s="12"/>
    </row>
    <row r="1342" spans="6:9" x14ac:dyDescent="0.2">
      <c r="F1342"/>
      <c r="G1342" s="3"/>
      <c r="I1342" s="12"/>
    </row>
    <row r="1343" spans="6:9" x14ac:dyDescent="0.2">
      <c r="F1343"/>
      <c r="G1343" s="3"/>
      <c r="I1343" s="12"/>
    </row>
    <row r="1344" spans="6:9" x14ac:dyDescent="0.2">
      <c r="F1344"/>
      <c r="G1344" s="3"/>
      <c r="I1344" s="12"/>
    </row>
    <row r="1345" spans="6:9" x14ac:dyDescent="0.2">
      <c r="F1345"/>
      <c r="G1345" s="3"/>
      <c r="I1345" s="12"/>
    </row>
    <row r="1346" spans="6:9" x14ac:dyDescent="0.2">
      <c r="F1346"/>
      <c r="G1346" s="3"/>
      <c r="I1346" s="12"/>
    </row>
    <row r="1347" spans="6:9" x14ac:dyDescent="0.2">
      <c r="F1347"/>
      <c r="G1347" s="3"/>
      <c r="I1347" s="12"/>
    </row>
    <row r="1348" spans="6:9" x14ac:dyDescent="0.2">
      <c r="F1348"/>
      <c r="G1348" s="3"/>
      <c r="I1348" s="12"/>
    </row>
    <row r="1349" spans="6:9" x14ac:dyDescent="0.2">
      <c r="F1349"/>
      <c r="G1349" s="3"/>
      <c r="I1349" s="12"/>
    </row>
    <row r="1350" spans="6:9" x14ac:dyDescent="0.2">
      <c r="F1350"/>
      <c r="G1350" s="3"/>
      <c r="I1350" s="12"/>
    </row>
    <row r="1351" spans="6:9" x14ac:dyDescent="0.2">
      <c r="F1351"/>
      <c r="G1351" s="3"/>
      <c r="I1351" s="12"/>
    </row>
    <row r="1352" spans="6:9" x14ac:dyDescent="0.2">
      <c r="F1352"/>
      <c r="G1352" s="3"/>
      <c r="I1352" s="12"/>
    </row>
    <row r="1353" spans="6:9" x14ac:dyDescent="0.2">
      <c r="F1353"/>
      <c r="G1353" s="3"/>
      <c r="I1353" s="12"/>
    </row>
    <row r="1354" spans="6:9" x14ac:dyDescent="0.2">
      <c r="F1354"/>
      <c r="G1354" s="3"/>
      <c r="I1354" s="12"/>
    </row>
    <row r="1355" spans="6:9" x14ac:dyDescent="0.2">
      <c r="F1355"/>
      <c r="G1355" s="3"/>
      <c r="I1355" s="12"/>
    </row>
    <row r="1356" spans="6:9" x14ac:dyDescent="0.2">
      <c r="F1356"/>
      <c r="G1356" s="3"/>
      <c r="I1356" s="12"/>
    </row>
    <row r="1357" spans="6:9" x14ac:dyDescent="0.2">
      <c r="F1357"/>
      <c r="G1357" s="3"/>
      <c r="I1357" s="12"/>
    </row>
    <row r="1358" spans="6:9" x14ac:dyDescent="0.2">
      <c r="F1358"/>
      <c r="G1358" s="3"/>
      <c r="I1358" s="12"/>
    </row>
    <row r="1359" spans="6:9" x14ac:dyDescent="0.2">
      <c r="F1359"/>
      <c r="G1359" s="3"/>
      <c r="I1359" s="12"/>
    </row>
    <row r="1360" spans="6:9" x14ac:dyDescent="0.2">
      <c r="F1360"/>
      <c r="G1360" s="3"/>
      <c r="I1360" s="12"/>
    </row>
    <row r="1361" spans="6:9" x14ac:dyDescent="0.2">
      <c r="F1361"/>
      <c r="G1361" s="3"/>
      <c r="I1361" s="12"/>
    </row>
    <row r="1362" spans="6:9" x14ac:dyDescent="0.2">
      <c r="F1362"/>
      <c r="G1362" s="3"/>
      <c r="I1362" s="12"/>
    </row>
    <row r="1363" spans="6:9" x14ac:dyDescent="0.2">
      <c r="F1363"/>
      <c r="G1363" s="3"/>
      <c r="I1363" s="12"/>
    </row>
    <row r="1364" spans="6:9" x14ac:dyDescent="0.2">
      <c r="F1364"/>
      <c r="G1364" s="3"/>
      <c r="I1364" s="12"/>
    </row>
    <row r="1365" spans="6:9" x14ac:dyDescent="0.2">
      <c r="F1365"/>
      <c r="G1365" s="3"/>
      <c r="I1365" s="12"/>
    </row>
    <row r="1366" spans="6:9" x14ac:dyDescent="0.2">
      <c r="F1366"/>
      <c r="G1366" s="3"/>
      <c r="I1366" s="12"/>
    </row>
    <row r="1367" spans="6:9" x14ac:dyDescent="0.2">
      <c r="F1367"/>
      <c r="G1367" s="3"/>
      <c r="I1367" s="12"/>
    </row>
    <row r="1368" spans="6:9" x14ac:dyDescent="0.2">
      <c r="F1368"/>
      <c r="G1368" s="3"/>
      <c r="I1368" s="12"/>
    </row>
    <row r="1369" spans="6:9" x14ac:dyDescent="0.2">
      <c r="F1369"/>
      <c r="G1369" s="3"/>
      <c r="I1369" s="12"/>
    </row>
    <row r="1370" spans="6:9" x14ac:dyDescent="0.2">
      <c r="F1370"/>
      <c r="G1370" s="3"/>
      <c r="I1370" s="12"/>
    </row>
    <row r="1371" spans="6:9" x14ac:dyDescent="0.2">
      <c r="F1371"/>
      <c r="G1371" s="3"/>
      <c r="I1371" s="12"/>
    </row>
    <row r="1372" spans="6:9" x14ac:dyDescent="0.2">
      <c r="F1372"/>
      <c r="G1372" s="3"/>
      <c r="I1372" s="12"/>
    </row>
    <row r="1373" spans="6:9" x14ac:dyDescent="0.2">
      <c r="F1373"/>
      <c r="G1373" s="3"/>
      <c r="I1373" s="12"/>
    </row>
    <row r="1374" spans="6:9" x14ac:dyDescent="0.2">
      <c r="F1374"/>
      <c r="G1374" s="3"/>
      <c r="I1374" s="12"/>
    </row>
    <row r="1375" spans="6:9" x14ac:dyDescent="0.2">
      <c r="F1375"/>
      <c r="G1375" s="3"/>
      <c r="I1375" s="12"/>
    </row>
    <row r="1376" spans="6:9" x14ac:dyDescent="0.2">
      <c r="F1376"/>
      <c r="G1376" s="3"/>
      <c r="I1376" s="12"/>
    </row>
    <row r="1377" spans="6:9" x14ac:dyDescent="0.2">
      <c r="F1377"/>
      <c r="G1377" s="3"/>
      <c r="I1377" s="12"/>
    </row>
    <row r="1378" spans="6:9" x14ac:dyDescent="0.2">
      <c r="F1378"/>
      <c r="G1378" s="3"/>
      <c r="I1378" s="12"/>
    </row>
    <row r="1379" spans="6:9" x14ac:dyDescent="0.2">
      <c r="F1379"/>
      <c r="G1379" s="3"/>
      <c r="I1379" s="12"/>
    </row>
    <row r="1380" spans="6:9" x14ac:dyDescent="0.2">
      <c r="F1380"/>
      <c r="G1380" s="3"/>
      <c r="I1380" s="12"/>
    </row>
    <row r="1381" spans="6:9" x14ac:dyDescent="0.2">
      <c r="F1381"/>
      <c r="G1381" s="3"/>
      <c r="I1381" s="12"/>
    </row>
    <row r="1382" spans="6:9" x14ac:dyDescent="0.2">
      <c r="F1382"/>
      <c r="G1382" s="3"/>
      <c r="I1382" s="12"/>
    </row>
    <row r="1383" spans="6:9" x14ac:dyDescent="0.2">
      <c r="F1383"/>
      <c r="G1383" s="3"/>
      <c r="I1383" s="12"/>
    </row>
    <row r="1384" spans="6:9" x14ac:dyDescent="0.2">
      <c r="F1384"/>
      <c r="G1384" s="3"/>
      <c r="I1384" s="12"/>
    </row>
    <row r="1385" spans="6:9" x14ac:dyDescent="0.2">
      <c r="F1385"/>
      <c r="G1385" s="3"/>
      <c r="I1385" s="12"/>
    </row>
    <row r="1386" spans="6:9" x14ac:dyDescent="0.2">
      <c r="F1386"/>
      <c r="G1386" s="3"/>
      <c r="I1386" s="12"/>
    </row>
    <row r="1387" spans="6:9" x14ac:dyDescent="0.2">
      <c r="F1387"/>
      <c r="G1387" s="3"/>
      <c r="I1387" s="12"/>
    </row>
    <row r="1388" spans="6:9" x14ac:dyDescent="0.2">
      <c r="F1388"/>
      <c r="G1388" s="3"/>
      <c r="I1388" s="12"/>
    </row>
    <row r="1389" spans="6:9" x14ac:dyDescent="0.2">
      <c r="F1389"/>
      <c r="G1389" s="3"/>
      <c r="I1389" s="12"/>
    </row>
    <row r="1390" spans="6:9" x14ac:dyDescent="0.2">
      <c r="F1390"/>
      <c r="G1390" s="3"/>
      <c r="I1390" s="12"/>
    </row>
    <row r="1391" spans="6:9" x14ac:dyDescent="0.2">
      <c r="F1391"/>
      <c r="G1391" s="3"/>
      <c r="I1391" s="12"/>
    </row>
    <row r="1392" spans="6:9" x14ac:dyDescent="0.2">
      <c r="F1392"/>
      <c r="G1392" s="3"/>
      <c r="I1392" s="12"/>
    </row>
    <row r="1393" spans="6:9" x14ac:dyDescent="0.2">
      <c r="F1393"/>
      <c r="G1393" s="3"/>
      <c r="I1393" s="12"/>
    </row>
    <row r="1394" spans="6:9" x14ac:dyDescent="0.2">
      <c r="F1394"/>
      <c r="G1394" s="3"/>
      <c r="I1394" s="12"/>
    </row>
    <row r="1395" spans="6:9" x14ac:dyDescent="0.2">
      <c r="F1395"/>
      <c r="G1395" s="3"/>
      <c r="I1395" s="12"/>
    </row>
    <row r="1396" spans="6:9" x14ac:dyDescent="0.2">
      <c r="F1396"/>
      <c r="G1396" s="3"/>
      <c r="I1396" s="12"/>
    </row>
    <row r="1397" spans="6:9" x14ac:dyDescent="0.2">
      <c r="F1397"/>
      <c r="G1397" s="3"/>
      <c r="I1397" s="12"/>
    </row>
    <row r="1398" spans="6:9" x14ac:dyDescent="0.2">
      <c r="F1398"/>
      <c r="G1398" s="3"/>
      <c r="I1398" s="12"/>
    </row>
    <row r="1399" spans="6:9" x14ac:dyDescent="0.2">
      <c r="F1399"/>
      <c r="G1399" s="3"/>
      <c r="I1399" s="12"/>
    </row>
    <row r="1400" spans="6:9" x14ac:dyDescent="0.2">
      <c r="F1400"/>
      <c r="G1400" s="3"/>
      <c r="I1400" s="12"/>
    </row>
    <row r="1401" spans="6:9" x14ac:dyDescent="0.2">
      <c r="F1401"/>
      <c r="G1401" s="3"/>
      <c r="I1401" s="12"/>
    </row>
    <row r="1402" spans="6:9" x14ac:dyDescent="0.2">
      <c r="F1402"/>
      <c r="G1402" s="3"/>
      <c r="I1402" s="12"/>
    </row>
    <row r="1403" spans="6:9" x14ac:dyDescent="0.2">
      <c r="F1403"/>
      <c r="G1403" s="3"/>
      <c r="I1403" s="12"/>
    </row>
    <row r="1404" spans="6:9" x14ac:dyDescent="0.2">
      <c r="F1404"/>
      <c r="G1404" s="3"/>
      <c r="I1404" s="12"/>
    </row>
    <row r="1405" spans="6:9" x14ac:dyDescent="0.2">
      <c r="F1405"/>
      <c r="G1405" s="3"/>
      <c r="I1405" s="12"/>
    </row>
    <row r="1406" spans="6:9" x14ac:dyDescent="0.2">
      <c r="F1406"/>
      <c r="G1406" s="3"/>
      <c r="I1406" s="12"/>
    </row>
    <row r="1407" spans="6:9" x14ac:dyDescent="0.2">
      <c r="F1407"/>
      <c r="G1407" s="3"/>
      <c r="I1407" s="12"/>
    </row>
    <row r="1408" spans="6:9" x14ac:dyDescent="0.2">
      <c r="F1408"/>
      <c r="G1408" s="3"/>
      <c r="I1408" s="12"/>
    </row>
    <row r="1409" spans="6:9" x14ac:dyDescent="0.2">
      <c r="F1409"/>
      <c r="G1409" s="3"/>
      <c r="I1409" s="12"/>
    </row>
    <row r="1410" spans="6:9" x14ac:dyDescent="0.2">
      <c r="F1410"/>
      <c r="G1410" s="3"/>
      <c r="I1410" s="12"/>
    </row>
    <row r="1411" spans="6:9" x14ac:dyDescent="0.2">
      <c r="F1411"/>
      <c r="G1411" s="3"/>
      <c r="I1411" s="12"/>
    </row>
    <row r="1412" spans="6:9" x14ac:dyDescent="0.2">
      <c r="F1412"/>
      <c r="G1412" s="3"/>
      <c r="I1412" s="12"/>
    </row>
    <row r="1413" spans="6:9" x14ac:dyDescent="0.2">
      <c r="F1413"/>
      <c r="G1413" s="3"/>
      <c r="I1413" s="12"/>
    </row>
    <row r="1414" spans="6:9" x14ac:dyDescent="0.2">
      <c r="F1414"/>
      <c r="G1414" s="3"/>
      <c r="I1414" s="12"/>
    </row>
    <row r="1415" spans="6:9" x14ac:dyDescent="0.2">
      <c r="F1415"/>
      <c r="G1415" s="3"/>
      <c r="I1415" s="12"/>
    </row>
    <row r="1416" spans="6:9" x14ac:dyDescent="0.2">
      <c r="F1416"/>
      <c r="G1416" s="3"/>
      <c r="I1416" s="12"/>
    </row>
    <row r="1417" spans="6:9" x14ac:dyDescent="0.2">
      <c r="F1417"/>
      <c r="G1417" s="3"/>
      <c r="I1417" s="12"/>
    </row>
    <row r="1418" spans="6:9" x14ac:dyDescent="0.2">
      <c r="F1418"/>
      <c r="G1418" s="3"/>
      <c r="I1418" s="12"/>
    </row>
    <row r="1419" spans="6:9" x14ac:dyDescent="0.2">
      <c r="F1419"/>
      <c r="G1419" s="3"/>
      <c r="I1419" s="12"/>
    </row>
    <row r="1420" spans="6:9" x14ac:dyDescent="0.2">
      <c r="F1420"/>
      <c r="G1420" s="3"/>
      <c r="I1420" s="12"/>
    </row>
    <row r="1421" spans="6:9" x14ac:dyDescent="0.2">
      <c r="F1421"/>
      <c r="G1421" s="3"/>
      <c r="I1421" s="12"/>
    </row>
    <row r="1422" spans="6:9" x14ac:dyDescent="0.2">
      <c r="F1422"/>
      <c r="G1422" s="3"/>
      <c r="I1422" s="12"/>
    </row>
    <row r="1423" spans="6:9" x14ac:dyDescent="0.2">
      <c r="F1423"/>
      <c r="G1423" s="3"/>
      <c r="I1423" s="12"/>
    </row>
    <row r="1424" spans="6:9" x14ac:dyDescent="0.2">
      <c r="F1424"/>
      <c r="G1424" s="3"/>
      <c r="I1424" s="12"/>
    </row>
    <row r="1425" spans="6:9" x14ac:dyDescent="0.2">
      <c r="F1425"/>
      <c r="G1425" s="3"/>
      <c r="I1425" s="12"/>
    </row>
    <row r="1426" spans="6:9" x14ac:dyDescent="0.2">
      <c r="F1426"/>
      <c r="G1426" s="3"/>
      <c r="I1426" s="12"/>
    </row>
    <row r="1427" spans="6:9" x14ac:dyDescent="0.2">
      <c r="F1427"/>
      <c r="G1427" s="3"/>
      <c r="I1427" s="12"/>
    </row>
    <row r="1428" spans="6:9" x14ac:dyDescent="0.2">
      <c r="F1428"/>
      <c r="G1428" s="3"/>
      <c r="I1428" s="12"/>
    </row>
    <row r="1429" spans="6:9" x14ac:dyDescent="0.2">
      <c r="F1429"/>
      <c r="G1429" s="3"/>
      <c r="I1429" s="12"/>
    </row>
    <row r="1430" spans="6:9" x14ac:dyDescent="0.2">
      <c r="F1430"/>
      <c r="G1430" s="3"/>
      <c r="I1430" s="12"/>
    </row>
    <row r="1431" spans="6:9" x14ac:dyDescent="0.2">
      <c r="F1431"/>
      <c r="G1431" s="3"/>
      <c r="I1431" s="12"/>
    </row>
    <row r="1432" spans="6:9" x14ac:dyDescent="0.2">
      <c r="F1432"/>
      <c r="G1432" s="3"/>
      <c r="I1432" s="12"/>
    </row>
    <row r="1433" spans="6:9" x14ac:dyDescent="0.2">
      <c r="F1433"/>
      <c r="G1433" s="3"/>
      <c r="I1433" s="12"/>
    </row>
    <row r="1434" spans="6:9" x14ac:dyDescent="0.2">
      <c r="F1434"/>
      <c r="G1434" s="3"/>
      <c r="I1434" s="12"/>
    </row>
    <row r="1435" spans="6:9" x14ac:dyDescent="0.2">
      <c r="F1435"/>
      <c r="G1435" s="3"/>
      <c r="I1435" s="12"/>
    </row>
    <row r="1436" spans="6:9" x14ac:dyDescent="0.2">
      <c r="F1436"/>
      <c r="G1436" s="3"/>
      <c r="I1436" s="12"/>
    </row>
    <row r="1437" spans="6:9" x14ac:dyDescent="0.2">
      <c r="F1437"/>
      <c r="G1437" s="3"/>
      <c r="I1437" s="12"/>
    </row>
    <row r="1438" spans="6:9" x14ac:dyDescent="0.2">
      <c r="F1438"/>
      <c r="G1438" s="3"/>
      <c r="I1438" s="12"/>
    </row>
    <row r="1439" spans="6:9" x14ac:dyDescent="0.2">
      <c r="F1439"/>
      <c r="G1439" s="3"/>
      <c r="I1439" s="12"/>
    </row>
    <row r="1440" spans="6:9" x14ac:dyDescent="0.2">
      <c r="F1440"/>
      <c r="G1440" s="3"/>
      <c r="I1440" s="12"/>
    </row>
    <row r="1441" spans="6:9" x14ac:dyDescent="0.2">
      <c r="F1441"/>
      <c r="G1441" s="3"/>
      <c r="I1441" s="12"/>
    </row>
    <row r="1442" spans="6:9" x14ac:dyDescent="0.2">
      <c r="F1442"/>
      <c r="G1442" s="3"/>
      <c r="I1442" s="12"/>
    </row>
    <row r="1443" spans="6:9" x14ac:dyDescent="0.2">
      <c r="F1443"/>
      <c r="G1443" s="3"/>
      <c r="I1443" s="12"/>
    </row>
    <row r="1444" spans="6:9" x14ac:dyDescent="0.2">
      <c r="F1444"/>
      <c r="G1444" s="3"/>
      <c r="I1444" s="12"/>
    </row>
    <row r="1445" spans="6:9" x14ac:dyDescent="0.2">
      <c r="F1445"/>
      <c r="G1445" s="3"/>
      <c r="I1445" s="12"/>
    </row>
    <row r="1446" spans="6:9" x14ac:dyDescent="0.2">
      <c r="F1446"/>
      <c r="G1446" s="3"/>
      <c r="I1446" s="12"/>
    </row>
    <row r="1447" spans="6:9" x14ac:dyDescent="0.2">
      <c r="F1447"/>
      <c r="G1447" s="3"/>
      <c r="I1447" s="12"/>
    </row>
    <row r="1448" spans="6:9" x14ac:dyDescent="0.2">
      <c r="F1448"/>
      <c r="G1448" s="3"/>
      <c r="I1448" s="12"/>
    </row>
    <row r="1449" spans="6:9" x14ac:dyDescent="0.2">
      <c r="F1449"/>
      <c r="G1449" s="3"/>
      <c r="I1449" s="12"/>
    </row>
    <row r="1450" spans="6:9" x14ac:dyDescent="0.2">
      <c r="F1450"/>
      <c r="G1450" s="3"/>
      <c r="I1450" s="12"/>
    </row>
    <row r="1451" spans="6:9" x14ac:dyDescent="0.2">
      <c r="F1451"/>
      <c r="G1451" s="3"/>
      <c r="I1451" s="12"/>
    </row>
    <row r="1452" spans="6:9" x14ac:dyDescent="0.2">
      <c r="F1452"/>
      <c r="G1452" s="3"/>
      <c r="I1452" s="12"/>
    </row>
    <row r="1453" spans="6:9" x14ac:dyDescent="0.2">
      <c r="F1453"/>
      <c r="G1453" s="3"/>
      <c r="I1453" s="12"/>
    </row>
    <row r="1454" spans="6:9" x14ac:dyDescent="0.2">
      <c r="F1454"/>
      <c r="G1454" s="3"/>
      <c r="I1454" s="12"/>
    </row>
    <row r="1455" spans="6:9" x14ac:dyDescent="0.2">
      <c r="F1455"/>
      <c r="G1455" s="3"/>
      <c r="I1455" s="12"/>
    </row>
    <row r="1456" spans="6:9" x14ac:dyDescent="0.2">
      <c r="F1456"/>
      <c r="G1456" s="3"/>
      <c r="I1456" s="12"/>
    </row>
    <row r="1457" spans="6:9" x14ac:dyDescent="0.2">
      <c r="F1457"/>
      <c r="G1457" s="3"/>
      <c r="I1457" s="12"/>
    </row>
    <row r="1458" spans="6:9" x14ac:dyDescent="0.2">
      <c r="F1458"/>
      <c r="G1458" s="3"/>
      <c r="I1458" s="12"/>
    </row>
    <row r="1459" spans="6:9" x14ac:dyDescent="0.2">
      <c r="F1459"/>
      <c r="G1459" s="3"/>
      <c r="I1459" s="12"/>
    </row>
    <row r="1460" spans="6:9" x14ac:dyDescent="0.2">
      <c r="F1460"/>
      <c r="G1460" s="3"/>
      <c r="I1460" s="12"/>
    </row>
    <row r="1461" spans="6:9" x14ac:dyDescent="0.2">
      <c r="F1461"/>
      <c r="G1461" s="3"/>
      <c r="I1461" s="12"/>
    </row>
    <row r="1462" spans="6:9" x14ac:dyDescent="0.2">
      <c r="F1462"/>
      <c r="G1462" s="3"/>
      <c r="I1462" s="12"/>
    </row>
    <row r="1463" spans="6:9" x14ac:dyDescent="0.2">
      <c r="F1463"/>
      <c r="G1463" s="3"/>
      <c r="I1463" s="12"/>
    </row>
    <row r="1464" spans="6:9" x14ac:dyDescent="0.2">
      <c r="F1464"/>
      <c r="G1464" s="3"/>
      <c r="I1464" s="12"/>
    </row>
    <row r="1465" spans="6:9" x14ac:dyDescent="0.2">
      <c r="F1465"/>
      <c r="G1465" s="3"/>
      <c r="I1465" s="12"/>
    </row>
    <row r="1466" spans="6:9" x14ac:dyDescent="0.2">
      <c r="F1466"/>
      <c r="G1466" s="3"/>
      <c r="I1466" s="12"/>
    </row>
    <row r="1467" spans="6:9" x14ac:dyDescent="0.2">
      <c r="F1467"/>
      <c r="G1467" s="3"/>
      <c r="I1467" s="12"/>
    </row>
    <row r="1468" spans="6:9" x14ac:dyDescent="0.2">
      <c r="F1468"/>
      <c r="G1468" s="3"/>
      <c r="I1468" s="12"/>
    </row>
    <row r="1469" spans="6:9" x14ac:dyDescent="0.2">
      <c r="F1469"/>
      <c r="G1469" s="3"/>
      <c r="I1469" s="12"/>
    </row>
    <row r="1470" spans="6:9" x14ac:dyDescent="0.2">
      <c r="F1470"/>
      <c r="G1470" s="3"/>
      <c r="I1470" s="12"/>
    </row>
  </sheetData>
  <sortState xmlns:xlrd2="http://schemas.microsoft.com/office/spreadsheetml/2017/richdata2" ref="A3:Y480">
    <sortCondition ref="A3:A480"/>
  </sortState>
  <phoneticPr fontId="3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49"/>
  <sheetViews>
    <sheetView zoomScale="77" zoomScaleNormal="77" workbookViewId="0">
      <selection activeCell="D3" sqref="D3"/>
    </sheetView>
  </sheetViews>
  <sheetFormatPr defaultRowHeight="12.75" x14ac:dyDescent="0.2"/>
  <cols>
    <col min="1" max="1" width="21.5703125" customWidth="1"/>
    <col min="2" max="2" width="13.7109375" bestFit="1" customWidth="1"/>
    <col min="3" max="3" width="15" customWidth="1"/>
    <col min="4" max="4" width="46.7109375" customWidth="1"/>
    <col min="5" max="5" width="21.85546875" customWidth="1"/>
    <col min="6" max="6" width="11.140625" customWidth="1"/>
    <col min="7" max="7" width="14.85546875" style="33" bestFit="1" customWidth="1"/>
    <col min="8" max="8" width="14.42578125" style="33" bestFit="1" customWidth="1"/>
    <col min="9" max="9" width="9.28515625" style="34" bestFit="1" customWidth="1"/>
    <col min="10" max="10" width="16.85546875" style="96" bestFit="1" customWidth="1"/>
    <col min="11" max="11" width="9.28515625" style="31" bestFit="1" customWidth="1"/>
    <col min="12" max="12" width="9.140625" style="31"/>
    <col min="13" max="13" width="43" bestFit="1" customWidth="1"/>
    <col min="14" max="14" width="12.85546875" style="31" bestFit="1" customWidth="1"/>
    <col min="15" max="15" width="11.5703125" style="31" bestFit="1" customWidth="1"/>
  </cols>
  <sheetData>
    <row r="1" spans="1:15" x14ac:dyDescent="0.2">
      <c r="A1" t="s">
        <v>369</v>
      </c>
      <c r="G1"/>
      <c r="I1"/>
      <c r="M1" s="52"/>
    </row>
    <row r="2" spans="1:15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57" t="s">
        <v>293</v>
      </c>
      <c r="I2" s="27" t="s">
        <v>770</v>
      </c>
      <c r="J2" s="112" t="s">
        <v>402</v>
      </c>
      <c r="K2" s="24" t="s">
        <v>224</v>
      </c>
      <c r="L2" s="53" t="s">
        <v>297</v>
      </c>
      <c r="M2" s="55" t="s">
        <v>1283</v>
      </c>
      <c r="N2" s="31" t="s">
        <v>403</v>
      </c>
      <c r="O2" s="31" t="s">
        <v>404</v>
      </c>
    </row>
    <row r="3" spans="1:15" x14ac:dyDescent="0.2">
      <c r="A3" s="106"/>
      <c r="D3" t="s">
        <v>303</v>
      </c>
      <c r="G3" s="3"/>
      <c r="H3" s="2"/>
      <c r="I3" s="17"/>
      <c r="J3" s="8">
        <v>4063400</v>
      </c>
      <c r="K3" s="8">
        <v>18</v>
      </c>
      <c r="L3" s="81">
        <v>9</v>
      </c>
      <c r="M3" s="31" t="s">
        <v>303</v>
      </c>
      <c r="N3">
        <v>0</v>
      </c>
      <c r="O3">
        <v>0</v>
      </c>
    </row>
    <row r="4" spans="1:15" x14ac:dyDescent="0.2">
      <c r="A4" s="106"/>
      <c r="D4" t="s">
        <v>1546</v>
      </c>
      <c r="G4" s="3"/>
      <c r="H4" s="2"/>
      <c r="I4" s="17"/>
      <c r="J4" s="8">
        <v>1220050</v>
      </c>
      <c r="K4" s="8">
        <v>8</v>
      </c>
      <c r="L4" s="81">
        <v>2</v>
      </c>
      <c r="M4" s="31" t="s">
        <v>1546</v>
      </c>
      <c r="N4">
        <v>0</v>
      </c>
      <c r="O4">
        <v>0</v>
      </c>
    </row>
    <row r="5" spans="1:15" x14ac:dyDescent="0.2">
      <c r="A5" s="106"/>
      <c r="D5" t="s">
        <v>299</v>
      </c>
      <c r="G5" s="3"/>
      <c r="H5" s="2"/>
      <c r="I5" s="17"/>
      <c r="J5" s="8">
        <v>969500</v>
      </c>
      <c r="K5" s="8">
        <v>8</v>
      </c>
      <c r="L5" s="81">
        <v>4</v>
      </c>
      <c r="M5" s="31" t="s">
        <v>299</v>
      </c>
      <c r="N5">
        <v>0</v>
      </c>
      <c r="O5">
        <v>0</v>
      </c>
    </row>
    <row r="6" spans="1:15" x14ac:dyDescent="0.2">
      <c r="A6" s="106"/>
      <c r="D6" t="s">
        <v>1827</v>
      </c>
      <c r="G6" s="3"/>
      <c r="H6" s="2"/>
      <c r="I6" s="17"/>
      <c r="J6" s="8">
        <v>125000</v>
      </c>
      <c r="K6" s="8">
        <v>1</v>
      </c>
      <c r="L6" s="81">
        <v>0</v>
      </c>
      <c r="M6" s="31" t="s">
        <v>1827</v>
      </c>
      <c r="N6">
        <v>0</v>
      </c>
      <c r="O6">
        <v>0</v>
      </c>
    </row>
    <row r="7" spans="1:15" x14ac:dyDescent="0.2">
      <c r="A7" s="106"/>
      <c r="D7" t="s">
        <v>1915</v>
      </c>
      <c r="G7" s="3"/>
      <c r="H7" s="2"/>
      <c r="I7" s="17"/>
      <c r="J7" s="8">
        <v>512000</v>
      </c>
      <c r="K7" s="8">
        <v>2</v>
      </c>
      <c r="L7" s="81">
        <v>0</v>
      </c>
      <c r="M7" s="31" t="s">
        <v>1915</v>
      </c>
      <c r="N7">
        <v>0</v>
      </c>
      <c r="O7">
        <v>0</v>
      </c>
    </row>
    <row r="8" spans="1:15" x14ac:dyDescent="0.2">
      <c r="A8" s="106"/>
      <c r="D8" t="s">
        <v>371</v>
      </c>
      <c r="G8" s="3"/>
      <c r="H8" s="2"/>
      <c r="I8" s="17"/>
      <c r="J8" s="8">
        <v>746500</v>
      </c>
      <c r="K8" s="8">
        <v>4</v>
      </c>
      <c r="L8" s="81">
        <v>0</v>
      </c>
      <c r="M8" s="31" t="s">
        <v>371</v>
      </c>
      <c r="N8">
        <v>0</v>
      </c>
      <c r="O8">
        <v>0</v>
      </c>
    </row>
    <row r="9" spans="1:15" x14ac:dyDescent="0.2">
      <c r="A9" s="106"/>
      <c r="D9" t="s">
        <v>1900</v>
      </c>
      <c r="G9" s="3"/>
      <c r="H9" s="2"/>
      <c r="I9" s="17"/>
      <c r="J9" s="8">
        <v>245000</v>
      </c>
      <c r="K9" s="8">
        <v>1</v>
      </c>
      <c r="L9" s="81">
        <v>0</v>
      </c>
      <c r="M9" s="31" t="s">
        <v>1900</v>
      </c>
      <c r="N9">
        <v>0</v>
      </c>
      <c r="O9">
        <v>0</v>
      </c>
    </row>
    <row r="10" spans="1:15" x14ac:dyDescent="0.2">
      <c r="A10" s="106"/>
      <c r="D10" t="s">
        <v>1036</v>
      </c>
      <c r="G10" s="3"/>
      <c r="H10" s="2"/>
      <c r="I10" s="17"/>
      <c r="J10" s="8">
        <v>32771694</v>
      </c>
      <c r="K10" s="8">
        <v>158</v>
      </c>
      <c r="L10" s="81">
        <v>47</v>
      </c>
      <c r="M10" s="31" t="s">
        <v>1036</v>
      </c>
      <c r="N10">
        <v>23</v>
      </c>
      <c r="O10">
        <v>3</v>
      </c>
    </row>
    <row r="11" spans="1:15" x14ac:dyDescent="0.2">
      <c r="A11" s="106"/>
      <c r="D11" t="s">
        <v>1066</v>
      </c>
      <c r="G11" s="3"/>
      <c r="H11" s="2"/>
      <c r="I11" s="17"/>
      <c r="J11" s="8">
        <v>191000</v>
      </c>
      <c r="K11" s="8">
        <v>1</v>
      </c>
      <c r="L11" s="81">
        <v>1</v>
      </c>
      <c r="M11" s="31" t="s">
        <v>1066</v>
      </c>
      <c r="N11">
        <v>1</v>
      </c>
      <c r="O11">
        <v>0</v>
      </c>
    </row>
    <row r="12" spans="1:15" x14ac:dyDescent="0.2">
      <c r="A12" s="106"/>
      <c r="D12" t="s">
        <v>1858</v>
      </c>
      <c r="G12" s="3"/>
      <c r="H12" s="2"/>
      <c r="I12" s="17"/>
      <c r="J12" s="8">
        <v>2409350</v>
      </c>
      <c r="K12" s="8">
        <v>15</v>
      </c>
      <c r="L12" s="81">
        <v>2</v>
      </c>
      <c r="M12" s="31" t="s">
        <v>1858</v>
      </c>
      <c r="N12">
        <v>5</v>
      </c>
      <c r="O12">
        <v>0</v>
      </c>
    </row>
    <row r="13" spans="1:15" x14ac:dyDescent="0.2">
      <c r="A13" s="106"/>
      <c r="D13" t="s">
        <v>542</v>
      </c>
      <c r="G13" s="3"/>
      <c r="H13" s="2"/>
      <c r="I13" s="17"/>
      <c r="J13" s="8">
        <v>1345800</v>
      </c>
      <c r="K13" s="8">
        <v>6</v>
      </c>
      <c r="L13" s="81">
        <v>0</v>
      </c>
      <c r="M13" s="31" t="s">
        <v>542</v>
      </c>
      <c r="N13">
        <v>3</v>
      </c>
      <c r="O13">
        <v>0</v>
      </c>
    </row>
    <row r="14" spans="1:15" x14ac:dyDescent="0.2">
      <c r="A14" s="106"/>
      <c r="D14" t="s">
        <v>1176</v>
      </c>
      <c r="G14" s="3"/>
      <c r="H14" s="2"/>
      <c r="I14" s="17"/>
      <c r="J14" s="8">
        <v>0</v>
      </c>
      <c r="K14" s="8">
        <v>0</v>
      </c>
      <c r="L14" s="81">
        <v>0</v>
      </c>
      <c r="M14" s="31" t="s">
        <v>1176</v>
      </c>
      <c r="N14">
        <v>2</v>
      </c>
      <c r="O14">
        <v>1</v>
      </c>
    </row>
    <row r="15" spans="1:15" x14ac:dyDescent="0.2">
      <c r="A15" s="106"/>
      <c r="D15" t="s">
        <v>1851</v>
      </c>
      <c r="G15" s="3"/>
      <c r="H15" s="2"/>
      <c r="I15" s="17"/>
      <c r="J15" s="8">
        <v>165000</v>
      </c>
      <c r="K15" s="8">
        <v>1</v>
      </c>
      <c r="L15" s="81">
        <v>0</v>
      </c>
      <c r="M15" s="31" t="s">
        <v>1851</v>
      </c>
      <c r="N15">
        <v>4</v>
      </c>
      <c r="O15">
        <v>1</v>
      </c>
    </row>
    <row r="16" spans="1:15" x14ac:dyDescent="0.2">
      <c r="A16" s="106"/>
      <c r="D16" t="s">
        <v>368</v>
      </c>
      <c r="G16" s="3"/>
      <c r="H16" s="2"/>
      <c r="I16" s="17"/>
      <c r="J16" s="8">
        <v>2606800</v>
      </c>
      <c r="K16" s="8">
        <v>15</v>
      </c>
      <c r="L16" s="81">
        <v>0</v>
      </c>
      <c r="M16" s="31" t="s">
        <v>368</v>
      </c>
      <c r="N16">
        <v>9</v>
      </c>
      <c r="O16">
        <v>0</v>
      </c>
    </row>
    <row r="17" spans="1:15" x14ac:dyDescent="0.2">
      <c r="A17" s="106"/>
      <c r="D17" t="s">
        <v>711</v>
      </c>
      <c r="G17" s="3"/>
      <c r="H17" s="2"/>
      <c r="I17" s="17"/>
      <c r="J17" s="8">
        <v>570000</v>
      </c>
      <c r="K17" s="8">
        <v>1</v>
      </c>
      <c r="L17" s="81">
        <v>1</v>
      </c>
      <c r="M17" s="31" t="s">
        <v>711</v>
      </c>
      <c r="N17">
        <v>0</v>
      </c>
      <c r="O17">
        <v>0</v>
      </c>
    </row>
    <row r="18" spans="1:15" x14ac:dyDescent="0.2">
      <c r="A18" s="106"/>
      <c r="D18" t="s">
        <v>1734</v>
      </c>
      <c r="G18" s="3"/>
      <c r="H18" s="2"/>
      <c r="I18" s="17"/>
      <c r="J18" s="8">
        <v>6949911</v>
      </c>
      <c r="K18" s="8">
        <v>31</v>
      </c>
      <c r="L18" s="81">
        <v>10</v>
      </c>
      <c r="M18" s="31" t="s">
        <v>1734</v>
      </c>
      <c r="N18">
        <v>6</v>
      </c>
      <c r="O18">
        <v>0</v>
      </c>
    </row>
    <row r="19" spans="1:15" x14ac:dyDescent="0.2">
      <c r="A19" s="106"/>
      <c r="D19" t="s">
        <v>916</v>
      </c>
      <c r="G19" s="3"/>
      <c r="H19" s="2"/>
      <c r="I19" s="17"/>
      <c r="J19" s="8">
        <v>523500</v>
      </c>
      <c r="K19" s="8">
        <v>3</v>
      </c>
      <c r="L19" s="81">
        <v>2</v>
      </c>
      <c r="M19" s="31" t="s">
        <v>916</v>
      </c>
      <c r="N19">
        <v>2</v>
      </c>
      <c r="O19">
        <v>2</v>
      </c>
    </row>
    <row r="20" spans="1:15" x14ac:dyDescent="0.2">
      <c r="A20" s="106"/>
      <c r="D20" t="s">
        <v>539</v>
      </c>
      <c r="G20" s="3"/>
      <c r="H20" s="2"/>
      <c r="I20" s="17"/>
      <c r="J20" s="8">
        <v>1116500</v>
      </c>
      <c r="K20" s="8">
        <v>7</v>
      </c>
      <c r="L20" s="81">
        <v>0</v>
      </c>
      <c r="M20" s="31" t="s">
        <v>539</v>
      </c>
      <c r="N20">
        <v>1</v>
      </c>
      <c r="O20">
        <v>0</v>
      </c>
    </row>
    <row r="21" spans="1:15" x14ac:dyDescent="0.2">
      <c r="A21" s="106"/>
      <c r="D21" t="s">
        <v>790</v>
      </c>
      <c r="G21" s="3"/>
      <c r="H21" s="2"/>
      <c r="I21" s="17"/>
      <c r="J21" s="8">
        <v>145000</v>
      </c>
      <c r="K21" s="8">
        <v>1</v>
      </c>
      <c r="L21" s="81">
        <v>0</v>
      </c>
      <c r="M21" s="31" t="s">
        <v>790</v>
      </c>
      <c r="N21">
        <v>3</v>
      </c>
      <c r="O21">
        <v>0</v>
      </c>
    </row>
    <row r="22" spans="1:15" x14ac:dyDescent="0.2">
      <c r="A22" s="106"/>
      <c r="D22" t="s">
        <v>1974</v>
      </c>
      <c r="G22" s="3"/>
      <c r="H22" s="2"/>
      <c r="I22" s="17"/>
      <c r="J22" s="8">
        <v>373000</v>
      </c>
      <c r="K22" s="8">
        <v>2</v>
      </c>
      <c r="L22" s="81">
        <v>0</v>
      </c>
      <c r="M22" s="31" t="s">
        <v>1974</v>
      </c>
      <c r="N22">
        <v>0</v>
      </c>
      <c r="O22">
        <v>0</v>
      </c>
    </row>
    <row r="23" spans="1:15" x14ac:dyDescent="0.2">
      <c r="A23" s="106"/>
      <c r="D23" t="s">
        <v>1988</v>
      </c>
      <c r="G23" s="3"/>
      <c r="H23" s="2"/>
      <c r="I23" s="17"/>
      <c r="J23" s="8">
        <v>0</v>
      </c>
      <c r="K23" s="8">
        <v>0</v>
      </c>
      <c r="L23" s="81">
        <v>0</v>
      </c>
      <c r="M23" s="31" t="s">
        <v>1988</v>
      </c>
      <c r="N23">
        <v>1</v>
      </c>
      <c r="O23">
        <v>0</v>
      </c>
    </row>
    <row r="24" spans="1:15" x14ac:dyDescent="0.2">
      <c r="A24" s="106"/>
      <c r="D24" t="s">
        <v>1535</v>
      </c>
      <c r="G24" s="3"/>
      <c r="H24" s="2"/>
      <c r="I24" s="17"/>
      <c r="J24" s="8">
        <v>44148300</v>
      </c>
      <c r="K24" s="8">
        <v>140</v>
      </c>
      <c r="L24" s="81">
        <v>76</v>
      </c>
      <c r="M24" s="31" t="s">
        <v>1535</v>
      </c>
      <c r="N24">
        <v>5</v>
      </c>
      <c r="O24">
        <v>5</v>
      </c>
    </row>
    <row r="25" spans="1:15" x14ac:dyDescent="0.2">
      <c r="A25" s="106"/>
      <c r="D25" t="s">
        <v>126</v>
      </c>
      <c r="G25" s="3"/>
      <c r="H25" s="2"/>
      <c r="I25" s="17"/>
      <c r="J25" s="8">
        <v>955685</v>
      </c>
      <c r="K25" s="8">
        <v>6</v>
      </c>
      <c r="L25" s="81">
        <v>4</v>
      </c>
      <c r="M25" s="31" t="s">
        <v>126</v>
      </c>
      <c r="N25">
        <v>1</v>
      </c>
      <c r="O25">
        <v>1</v>
      </c>
    </row>
    <row r="26" spans="1:15" x14ac:dyDescent="0.2">
      <c r="A26" s="106"/>
      <c r="D26" t="s">
        <v>1478</v>
      </c>
      <c r="G26" s="3"/>
      <c r="H26" s="2"/>
      <c r="I26" s="17"/>
      <c r="J26" s="8">
        <v>177000</v>
      </c>
      <c r="K26" s="8">
        <v>1</v>
      </c>
      <c r="L26" s="81">
        <v>0</v>
      </c>
      <c r="M26" s="31" t="s">
        <v>1478</v>
      </c>
      <c r="N26">
        <v>1</v>
      </c>
      <c r="O26">
        <v>1</v>
      </c>
    </row>
    <row r="27" spans="1:15" x14ac:dyDescent="0.2">
      <c r="A27" s="106"/>
      <c r="D27" t="s">
        <v>197</v>
      </c>
      <c r="G27" s="3"/>
      <c r="H27" s="2"/>
      <c r="I27" s="17"/>
      <c r="J27" s="8">
        <v>639720</v>
      </c>
      <c r="K27" s="8">
        <v>8</v>
      </c>
      <c r="L27" s="81">
        <v>3</v>
      </c>
      <c r="M27" s="31" t="s">
        <v>197</v>
      </c>
      <c r="N27">
        <v>1</v>
      </c>
      <c r="O27">
        <v>1</v>
      </c>
    </row>
    <row r="28" spans="1:15" x14ac:dyDescent="0.2">
      <c r="A28" s="106"/>
      <c r="D28" t="s">
        <v>116</v>
      </c>
      <c r="G28" s="3"/>
      <c r="H28" s="2"/>
      <c r="I28" s="17"/>
      <c r="J28" s="8">
        <v>472500</v>
      </c>
      <c r="K28" s="8">
        <v>2</v>
      </c>
      <c r="L28" s="81">
        <v>1</v>
      </c>
      <c r="M28" s="31" t="s">
        <v>116</v>
      </c>
      <c r="N28">
        <v>0</v>
      </c>
      <c r="O28">
        <v>0</v>
      </c>
    </row>
    <row r="29" spans="1:15" x14ac:dyDescent="0.2">
      <c r="D29" t="s">
        <v>1707</v>
      </c>
      <c r="G29"/>
      <c r="H29"/>
      <c r="I29"/>
      <c r="J29" s="111">
        <v>1432300</v>
      </c>
      <c r="K29">
        <v>11</v>
      </c>
      <c r="L29" s="31">
        <v>1</v>
      </c>
      <c r="M29" s="31" t="s">
        <v>1707</v>
      </c>
      <c r="N29">
        <v>1</v>
      </c>
      <c r="O29">
        <v>0</v>
      </c>
    </row>
    <row r="30" spans="1:15" x14ac:dyDescent="0.2">
      <c r="D30" t="s">
        <v>118</v>
      </c>
      <c r="G30"/>
      <c r="H30"/>
      <c r="I30"/>
      <c r="J30" s="111">
        <v>220750</v>
      </c>
      <c r="K30">
        <v>2</v>
      </c>
      <c r="L30" s="31">
        <v>1</v>
      </c>
      <c r="M30" s="31" t="s">
        <v>118</v>
      </c>
      <c r="N30">
        <v>2</v>
      </c>
      <c r="O30">
        <v>0</v>
      </c>
    </row>
    <row r="31" spans="1:15" x14ac:dyDescent="0.2">
      <c r="D31" t="s">
        <v>2002</v>
      </c>
      <c r="G31"/>
      <c r="H31"/>
      <c r="I31"/>
      <c r="J31" s="111">
        <v>640000</v>
      </c>
      <c r="K31">
        <v>2</v>
      </c>
      <c r="L31" s="31">
        <v>0</v>
      </c>
      <c r="M31" s="31" t="s">
        <v>2002</v>
      </c>
      <c r="N31">
        <v>2</v>
      </c>
      <c r="O31">
        <v>0</v>
      </c>
    </row>
    <row r="32" spans="1:15" x14ac:dyDescent="0.2">
      <c r="D32" t="s">
        <v>1907</v>
      </c>
      <c r="G32"/>
      <c r="H32"/>
      <c r="I32"/>
      <c r="J32" s="111">
        <v>562918</v>
      </c>
      <c r="K32">
        <v>5</v>
      </c>
      <c r="L32" s="31">
        <v>1</v>
      </c>
      <c r="M32" s="31" t="s">
        <v>1907</v>
      </c>
      <c r="N32">
        <v>1</v>
      </c>
      <c r="O32">
        <v>0</v>
      </c>
    </row>
    <row r="33" spans="4:15" x14ac:dyDescent="0.2">
      <c r="D33" t="s">
        <v>2011</v>
      </c>
      <c r="G33"/>
      <c r="H33"/>
      <c r="I33"/>
      <c r="J33" s="111">
        <v>0</v>
      </c>
      <c r="K33">
        <v>0</v>
      </c>
      <c r="L33" s="31">
        <v>0</v>
      </c>
      <c r="M33" s="31" t="s">
        <v>2011</v>
      </c>
      <c r="N33">
        <v>1</v>
      </c>
      <c r="O33">
        <v>0</v>
      </c>
    </row>
    <row r="34" spans="4:15" x14ac:dyDescent="0.2">
      <c r="D34" t="s">
        <v>1842</v>
      </c>
      <c r="G34"/>
      <c r="H34"/>
      <c r="I34"/>
      <c r="J34" s="111">
        <v>28997432</v>
      </c>
      <c r="K34">
        <v>124</v>
      </c>
      <c r="L34" s="31">
        <v>63</v>
      </c>
      <c r="M34" s="31" t="s">
        <v>1842</v>
      </c>
      <c r="N34">
        <v>8</v>
      </c>
      <c r="O34">
        <v>6</v>
      </c>
    </row>
    <row r="35" spans="4:15" x14ac:dyDescent="0.2">
      <c r="D35" t="s">
        <v>1100</v>
      </c>
      <c r="G35"/>
      <c r="H35"/>
      <c r="I35"/>
      <c r="J35" s="111">
        <v>11124925</v>
      </c>
      <c r="K35">
        <v>57</v>
      </c>
      <c r="L35" s="31">
        <v>32</v>
      </c>
      <c r="M35" s="31" t="s">
        <v>1100</v>
      </c>
      <c r="N35">
        <v>12</v>
      </c>
      <c r="O35">
        <v>7</v>
      </c>
    </row>
    <row r="36" spans="4:15" x14ac:dyDescent="0.2">
      <c r="D36" t="s">
        <v>1987</v>
      </c>
      <c r="G36"/>
      <c r="H36"/>
      <c r="I36"/>
      <c r="J36" s="111">
        <v>218900</v>
      </c>
      <c r="K36">
        <v>1</v>
      </c>
      <c r="L36" s="31">
        <v>0</v>
      </c>
      <c r="M36" s="31" t="s">
        <v>1987</v>
      </c>
      <c r="N36">
        <v>0</v>
      </c>
      <c r="O36">
        <v>0</v>
      </c>
    </row>
    <row r="37" spans="4:15" x14ac:dyDescent="0.2">
      <c r="D37" t="s">
        <v>1952</v>
      </c>
      <c r="G37"/>
      <c r="H37"/>
      <c r="I37"/>
      <c r="J37" s="111">
        <v>15000207</v>
      </c>
      <c r="K37">
        <v>72</v>
      </c>
      <c r="L37" s="31">
        <v>41</v>
      </c>
      <c r="M37" s="31" t="s">
        <v>1952</v>
      </c>
      <c r="N37">
        <v>7</v>
      </c>
      <c r="O37">
        <v>4</v>
      </c>
    </row>
    <row r="38" spans="4:15" x14ac:dyDescent="0.2">
      <c r="D38" t="s">
        <v>1132</v>
      </c>
      <c r="G38"/>
      <c r="H38"/>
      <c r="I38"/>
      <c r="J38" s="111">
        <v>900000</v>
      </c>
      <c r="K38">
        <v>1</v>
      </c>
      <c r="L38" s="31">
        <v>0</v>
      </c>
      <c r="M38" s="31" t="s">
        <v>1132</v>
      </c>
      <c r="N38">
        <v>0</v>
      </c>
      <c r="O38">
        <v>0</v>
      </c>
    </row>
    <row r="39" spans="4:15" x14ac:dyDescent="0.2">
      <c r="D39" t="s">
        <v>666</v>
      </c>
      <c r="G39"/>
      <c r="H39"/>
      <c r="I39"/>
      <c r="J39" s="111">
        <v>1232500</v>
      </c>
      <c r="K39">
        <v>6</v>
      </c>
      <c r="L39" s="31">
        <v>2</v>
      </c>
      <c r="M39" s="31" t="s">
        <v>666</v>
      </c>
      <c r="N39">
        <v>0</v>
      </c>
      <c r="O39">
        <v>0</v>
      </c>
    </row>
    <row r="40" spans="4:15" x14ac:dyDescent="0.2">
      <c r="D40" t="s">
        <v>1484</v>
      </c>
      <c r="G40"/>
      <c r="H40"/>
      <c r="I40"/>
      <c r="J40" s="111">
        <v>490900</v>
      </c>
      <c r="K40">
        <v>6</v>
      </c>
      <c r="L40" s="31">
        <v>0</v>
      </c>
      <c r="M40" s="31" t="s">
        <v>1484</v>
      </c>
      <c r="N40">
        <v>0</v>
      </c>
      <c r="O40">
        <v>0</v>
      </c>
    </row>
    <row r="41" spans="4:15" x14ac:dyDescent="0.2">
      <c r="D41" t="s">
        <v>1268</v>
      </c>
      <c r="G41"/>
      <c r="H41"/>
      <c r="I41"/>
      <c r="J41" s="111">
        <v>342000</v>
      </c>
      <c r="K41">
        <v>3</v>
      </c>
      <c r="L41" s="31">
        <v>0</v>
      </c>
      <c r="M41" s="31" t="s">
        <v>1268</v>
      </c>
      <c r="N41">
        <v>0</v>
      </c>
      <c r="O41">
        <v>0</v>
      </c>
    </row>
    <row r="42" spans="4:15" x14ac:dyDescent="0.2">
      <c r="D42" t="s">
        <v>1547</v>
      </c>
      <c r="G42"/>
      <c r="H42"/>
      <c r="I42"/>
      <c r="J42" s="111">
        <v>874500</v>
      </c>
      <c r="K42">
        <v>4</v>
      </c>
      <c r="L42" s="31">
        <v>1</v>
      </c>
      <c r="M42" s="31" t="s">
        <v>1547</v>
      </c>
      <c r="N42">
        <v>0</v>
      </c>
      <c r="O42">
        <v>0</v>
      </c>
    </row>
    <row r="43" spans="4:15" x14ac:dyDescent="0.2">
      <c r="D43" t="s">
        <v>1743</v>
      </c>
      <c r="G43"/>
      <c r="H43"/>
      <c r="I43"/>
      <c r="J43" s="111">
        <v>978500</v>
      </c>
      <c r="K43">
        <v>3</v>
      </c>
      <c r="L43" s="31">
        <v>1</v>
      </c>
      <c r="M43" s="31" t="s">
        <v>1743</v>
      </c>
      <c r="N43">
        <v>0</v>
      </c>
      <c r="O43">
        <v>0</v>
      </c>
    </row>
    <row r="44" spans="4:15" x14ac:dyDescent="0.2">
      <c r="D44" t="s">
        <v>53</v>
      </c>
      <c r="G44"/>
      <c r="H44"/>
      <c r="I44"/>
      <c r="J44" s="111">
        <v>169100</v>
      </c>
      <c r="K44">
        <v>1</v>
      </c>
      <c r="L44" s="31">
        <v>0</v>
      </c>
      <c r="M44" s="31" t="s">
        <v>53</v>
      </c>
      <c r="N44">
        <v>0</v>
      </c>
      <c r="O44">
        <v>0</v>
      </c>
    </row>
    <row r="45" spans="4:15" x14ac:dyDescent="0.2">
      <c r="D45" t="s">
        <v>1475</v>
      </c>
      <c r="G45"/>
      <c r="H45"/>
      <c r="I45"/>
      <c r="J45" s="111">
        <v>11317575</v>
      </c>
      <c r="K45">
        <v>59</v>
      </c>
      <c r="L45" s="31">
        <v>9</v>
      </c>
      <c r="M45" s="31" t="s">
        <v>1475</v>
      </c>
      <c r="N45">
        <v>12</v>
      </c>
      <c r="O45">
        <v>0</v>
      </c>
    </row>
    <row r="46" spans="4:15" x14ac:dyDescent="0.2">
      <c r="D46" t="s">
        <v>889</v>
      </c>
      <c r="G46"/>
      <c r="H46"/>
      <c r="I46"/>
      <c r="J46" s="111">
        <v>251750</v>
      </c>
      <c r="K46">
        <v>2</v>
      </c>
      <c r="L46" s="31">
        <v>0</v>
      </c>
      <c r="M46" s="31" t="s">
        <v>889</v>
      </c>
      <c r="N46">
        <v>0</v>
      </c>
      <c r="O46">
        <v>0</v>
      </c>
    </row>
    <row r="47" spans="4:15" x14ac:dyDescent="0.2">
      <c r="D47" t="s">
        <v>1861</v>
      </c>
      <c r="G47"/>
      <c r="H47"/>
      <c r="I47"/>
      <c r="J47" s="111">
        <v>849400</v>
      </c>
      <c r="K47">
        <v>5</v>
      </c>
      <c r="L47" s="31">
        <v>3</v>
      </c>
      <c r="M47" s="31" t="s">
        <v>1861</v>
      </c>
      <c r="N47">
        <v>1</v>
      </c>
      <c r="O47">
        <v>0</v>
      </c>
    </row>
    <row r="48" spans="4:15" x14ac:dyDescent="0.2">
      <c r="D48" t="s">
        <v>1640</v>
      </c>
      <c r="G48"/>
      <c r="H48"/>
      <c r="I48"/>
      <c r="J48" s="111">
        <v>0</v>
      </c>
      <c r="K48">
        <v>0</v>
      </c>
      <c r="L48" s="31">
        <v>0</v>
      </c>
      <c r="M48" s="31" t="s">
        <v>1640</v>
      </c>
      <c r="N48">
        <v>1</v>
      </c>
      <c r="O48">
        <v>0</v>
      </c>
    </row>
    <row r="49" spans="4:15" x14ac:dyDescent="0.2">
      <c r="D49" t="s">
        <v>1134</v>
      </c>
      <c r="G49"/>
      <c r="H49"/>
      <c r="I49"/>
      <c r="J49" s="111">
        <v>480000</v>
      </c>
      <c r="K49">
        <v>1</v>
      </c>
      <c r="L49" s="31">
        <v>0</v>
      </c>
      <c r="M49" s="31" t="s">
        <v>1134</v>
      </c>
      <c r="N49">
        <v>0</v>
      </c>
      <c r="O49">
        <v>0</v>
      </c>
    </row>
    <row r="50" spans="4:15" x14ac:dyDescent="0.2">
      <c r="D50" t="s">
        <v>1969</v>
      </c>
      <c r="G50"/>
      <c r="H50"/>
      <c r="I50"/>
      <c r="J50" s="111">
        <v>197500</v>
      </c>
      <c r="K50">
        <v>1</v>
      </c>
      <c r="L50" s="31">
        <v>1</v>
      </c>
      <c r="M50" s="31" t="s">
        <v>1969</v>
      </c>
      <c r="N50">
        <v>0</v>
      </c>
      <c r="O50">
        <v>0</v>
      </c>
    </row>
    <row r="51" spans="4:15" x14ac:dyDescent="0.2">
      <c r="D51" t="s">
        <v>324</v>
      </c>
      <c r="G51"/>
      <c r="H51"/>
      <c r="I51"/>
      <c r="J51" s="111">
        <v>950800</v>
      </c>
      <c r="K51">
        <v>4</v>
      </c>
      <c r="L51" s="31">
        <v>1</v>
      </c>
      <c r="M51" s="31" t="s">
        <v>324</v>
      </c>
      <c r="N51">
        <v>2</v>
      </c>
      <c r="O51">
        <v>2</v>
      </c>
    </row>
    <row r="52" spans="4:15" x14ac:dyDescent="0.2">
      <c r="D52" t="s">
        <v>282</v>
      </c>
      <c r="G52"/>
      <c r="H52"/>
      <c r="I52"/>
      <c r="J52" s="111">
        <v>874400</v>
      </c>
      <c r="K52">
        <v>2</v>
      </c>
      <c r="L52" s="31">
        <v>1</v>
      </c>
      <c r="M52" s="31" t="s">
        <v>282</v>
      </c>
      <c r="N52">
        <v>1</v>
      </c>
      <c r="O52">
        <v>1</v>
      </c>
    </row>
    <row r="53" spans="4:15" x14ac:dyDescent="0.2">
      <c r="D53" t="s">
        <v>1837</v>
      </c>
      <c r="G53"/>
      <c r="H53"/>
      <c r="I53"/>
      <c r="J53" s="111">
        <v>165000</v>
      </c>
      <c r="K53">
        <v>1</v>
      </c>
      <c r="L53" s="31">
        <v>0</v>
      </c>
      <c r="M53" s="31" t="s">
        <v>1837</v>
      </c>
      <c r="N53">
        <v>0</v>
      </c>
      <c r="O53">
        <v>0</v>
      </c>
    </row>
    <row r="54" spans="4:15" x14ac:dyDescent="0.2">
      <c r="D54" t="s">
        <v>1944</v>
      </c>
      <c r="G54"/>
      <c r="H54"/>
      <c r="I54"/>
      <c r="J54" s="111">
        <v>124500</v>
      </c>
      <c r="K54">
        <v>1</v>
      </c>
      <c r="L54" s="31">
        <v>1</v>
      </c>
      <c r="M54" s="31" t="s">
        <v>1944</v>
      </c>
      <c r="N54">
        <v>2</v>
      </c>
      <c r="O54">
        <v>2</v>
      </c>
    </row>
    <row r="55" spans="4:15" x14ac:dyDescent="0.2">
      <c r="D55" t="s">
        <v>986</v>
      </c>
      <c r="G55"/>
      <c r="H55"/>
      <c r="I55"/>
      <c r="J55" s="111">
        <v>203000</v>
      </c>
      <c r="K55">
        <v>2</v>
      </c>
      <c r="L55" s="31">
        <v>1</v>
      </c>
      <c r="M55" s="31" t="s">
        <v>986</v>
      </c>
      <c r="N55">
        <v>0</v>
      </c>
      <c r="O55">
        <v>0</v>
      </c>
    </row>
    <row r="56" spans="4:15" x14ac:dyDescent="0.2">
      <c r="D56" t="s">
        <v>1844</v>
      </c>
      <c r="G56"/>
      <c r="H56"/>
      <c r="I56"/>
      <c r="J56" s="111">
        <v>3367150</v>
      </c>
      <c r="K56">
        <v>20</v>
      </c>
      <c r="L56" s="31">
        <v>3</v>
      </c>
      <c r="M56" s="31" t="s">
        <v>1844</v>
      </c>
      <c r="N56">
        <v>7</v>
      </c>
      <c r="O56">
        <v>0</v>
      </c>
    </row>
    <row r="57" spans="4:15" x14ac:dyDescent="0.2">
      <c r="D57" t="s">
        <v>1180</v>
      </c>
      <c r="G57"/>
      <c r="H57"/>
      <c r="I57"/>
      <c r="J57" s="111">
        <v>7338500</v>
      </c>
      <c r="K57">
        <v>33</v>
      </c>
      <c r="L57" s="31">
        <v>14</v>
      </c>
      <c r="M57" s="31" t="s">
        <v>1180</v>
      </c>
      <c r="N57">
        <v>5</v>
      </c>
      <c r="O57">
        <v>2</v>
      </c>
    </row>
    <row r="58" spans="4:15" x14ac:dyDescent="0.2">
      <c r="D58" t="s">
        <v>993</v>
      </c>
      <c r="G58"/>
      <c r="H58"/>
      <c r="I58"/>
      <c r="J58" s="111">
        <v>160000</v>
      </c>
      <c r="K58">
        <v>1</v>
      </c>
      <c r="L58" s="31">
        <v>0</v>
      </c>
      <c r="M58" s="31" t="s">
        <v>993</v>
      </c>
      <c r="N58">
        <v>0</v>
      </c>
      <c r="O58">
        <v>0</v>
      </c>
    </row>
    <row r="59" spans="4:15" x14ac:dyDescent="0.2">
      <c r="D59" t="s">
        <v>1286</v>
      </c>
      <c r="G59"/>
      <c r="H59"/>
      <c r="I59"/>
      <c r="J59" s="111">
        <v>1185550</v>
      </c>
      <c r="K59">
        <v>7</v>
      </c>
      <c r="L59" s="31">
        <v>1</v>
      </c>
      <c r="M59" s="31" t="s">
        <v>1286</v>
      </c>
      <c r="N59">
        <v>0</v>
      </c>
      <c r="O59">
        <v>0</v>
      </c>
    </row>
    <row r="60" spans="4:15" x14ac:dyDescent="0.2">
      <c r="D60" t="s">
        <v>1260</v>
      </c>
      <c r="G60"/>
      <c r="H60"/>
      <c r="I60"/>
      <c r="J60" s="111">
        <v>421000</v>
      </c>
      <c r="K60">
        <v>2</v>
      </c>
      <c r="L60" s="31">
        <v>0</v>
      </c>
      <c r="M60" s="31" t="s">
        <v>1260</v>
      </c>
      <c r="N60">
        <v>0</v>
      </c>
      <c r="O60">
        <v>0</v>
      </c>
    </row>
    <row r="61" spans="4:15" x14ac:dyDescent="0.2">
      <c r="D61" t="s">
        <v>769</v>
      </c>
      <c r="G61"/>
      <c r="H61"/>
      <c r="I61"/>
      <c r="J61" s="111">
        <v>627000</v>
      </c>
      <c r="K61">
        <v>3</v>
      </c>
      <c r="L61" s="31">
        <v>2</v>
      </c>
      <c r="M61" s="31" t="s">
        <v>769</v>
      </c>
      <c r="N61">
        <v>1</v>
      </c>
      <c r="O61">
        <v>0</v>
      </c>
    </row>
    <row r="62" spans="4:15" x14ac:dyDescent="0.2">
      <c r="D62" t="s">
        <v>1875</v>
      </c>
      <c r="G62"/>
      <c r="H62"/>
      <c r="I62"/>
      <c r="J62" s="111">
        <v>1146300</v>
      </c>
      <c r="K62">
        <v>5</v>
      </c>
      <c r="L62" s="31">
        <v>3</v>
      </c>
      <c r="M62" s="31" t="s">
        <v>1875</v>
      </c>
      <c r="N62">
        <v>0</v>
      </c>
      <c r="O62">
        <v>0</v>
      </c>
    </row>
    <row r="63" spans="4:15" x14ac:dyDescent="0.2">
      <c r="D63" t="s">
        <v>718</v>
      </c>
      <c r="G63"/>
      <c r="H63"/>
      <c r="I63"/>
      <c r="J63" s="111">
        <v>1045900</v>
      </c>
      <c r="K63">
        <v>8</v>
      </c>
      <c r="L63" s="31">
        <v>0</v>
      </c>
      <c r="M63" s="31" t="s">
        <v>718</v>
      </c>
      <c r="N63">
        <v>11</v>
      </c>
      <c r="O63">
        <v>0</v>
      </c>
    </row>
    <row r="64" spans="4:15" x14ac:dyDescent="0.2">
      <c r="D64" t="s">
        <v>1887</v>
      </c>
      <c r="G64"/>
      <c r="H64"/>
      <c r="I64"/>
      <c r="J64" s="111">
        <v>556200</v>
      </c>
      <c r="K64">
        <v>3</v>
      </c>
      <c r="L64" s="31">
        <v>2</v>
      </c>
      <c r="M64" s="31" t="s">
        <v>1887</v>
      </c>
      <c r="N64">
        <v>0</v>
      </c>
      <c r="O64">
        <v>0</v>
      </c>
    </row>
    <row r="65" spans="4:15" x14ac:dyDescent="0.2">
      <c r="D65" t="s">
        <v>572</v>
      </c>
      <c r="G65"/>
      <c r="H65"/>
      <c r="I65"/>
      <c r="J65" s="111">
        <v>203000</v>
      </c>
      <c r="K65">
        <v>1</v>
      </c>
      <c r="L65" s="31">
        <v>0</v>
      </c>
      <c r="M65" s="31" t="s">
        <v>572</v>
      </c>
      <c r="N65">
        <v>0</v>
      </c>
      <c r="O65">
        <v>0</v>
      </c>
    </row>
    <row r="66" spans="4:15" x14ac:dyDescent="0.2">
      <c r="D66" t="s">
        <v>2024</v>
      </c>
      <c r="G66"/>
      <c r="H66"/>
      <c r="I66"/>
      <c r="J66" s="111">
        <v>140000</v>
      </c>
      <c r="K66">
        <v>1</v>
      </c>
      <c r="L66" s="31">
        <v>0</v>
      </c>
      <c r="M66" s="31" t="s">
        <v>2024</v>
      </c>
      <c r="N66">
        <v>0</v>
      </c>
      <c r="O66">
        <v>0</v>
      </c>
    </row>
    <row r="67" spans="4:15" x14ac:dyDescent="0.2">
      <c r="D67" t="s">
        <v>981</v>
      </c>
      <c r="G67"/>
      <c r="H67"/>
      <c r="I67"/>
      <c r="J67" s="111">
        <v>4957930</v>
      </c>
      <c r="K67">
        <v>15</v>
      </c>
      <c r="L67" s="31">
        <v>0</v>
      </c>
      <c r="M67" s="31" t="s">
        <v>981</v>
      </c>
      <c r="N67">
        <v>0</v>
      </c>
      <c r="O67">
        <v>0</v>
      </c>
    </row>
    <row r="68" spans="4:15" x14ac:dyDescent="0.2">
      <c r="D68" t="s">
        <v>839</v>
      </c>
      <c r="G68"/>
      <c r="H68"/>
      <c r="I68"/>
      <c r="J68" s="111">
        <v>497000</v>
      </c>
      <c r="K68">
        <v>3</v>
      </c>
      <c r="L68" s="31">
        <v>0</v>
      </c>
      <c r="M68" s="31" t="s">
        <v>839</v>
      </c>
      <c r="N68">
        <v>0</v>
      </c>
      <c r="O68">
        <v>0</v>
      </c>
    </row>
    <row r="69" spans="4:15" x14ac:dyDescent="0.2">
      <c r="D69" t="s">
        <v>547</v>
      </c>
      <c r="G69"/>
      <c r="H69"/>
      <c r="I69"/>
      <c r="J69" s="111">
        <v>4990487</v>
      </c>
      <c r="K69">
        <v>15</v>
      </c>
      <c r="L69" s="31">
        <v>0</v>
      </c>
      <c r="M69" s="31" t="s">
        <v>547</v>
      </c>
      <c r="N69">
        <v>0</v>
      </c>
      <c r="O69">
        <v>0</v>
      </c>
    </row>
    <row r="70" spans="4:15" x14ac:dyDescent="0.2">
      <c r="D70" t="s">
        <v>1688</v>
      </c>
      <c r="G70"/>
      <c r="H70"/>
      <c r="I70"/>
      <c r="J70" s="111">
        <v>857900</v>
      </c>
      <c r="K70">
        <v>5</v>
      </c>
      <c r="L70" s="31">
        <v>3</v>
      </c>
      <c r="M70" s="31" t="s">
        <v>1688</v>
      </c>
      <c r="N70">
        <v>0</v>
      </c>
      <c r="O70">
        <v>0</v>
      </c>
    </row>
    <row r="71" spans="4:15" x14ac:dyDescent="0.2">
      <c r="D71" t="s">
        <v>1016</v>
      </c>
      <c r="G71"/>
      <c r="H71"/>
      <c r="I71"/>
      <c r="J71" s="111">
        <v>492400</v>
      </c>
      <c r="K71">
        <v>2</v>
      </c>
      <c r="L71" s="31">
        <v>0</v>
      </c>
      <c r="M71" s="31" t="s">
        <v>1016</v>
      </c>
      <c r="N71">
        <v>0</v>
      </c>
      <c r="O71">
        <v>0</v>
      </c>
    </row>
    <row r="72" spans="4:15" x14ac:dyDescent="0.2">
      <c r="D72" t="s">
        <v>1720</v>
      </c>
      <c r="G72"/>
      <c r="H72"/>
      <c r="I72"/>
      <c r="J72" s="111">
        <v>179900</v>
      </c>
      <c r="K72">
        <v>1</v>
      </c>
      <c r="L72" s="31">
        <v>1</v>
      </c>
      <c r="M72" s="31" t="s">
        <v>1720</v>
      </c>
      <c r="N72">
        <v>0</v>
      </c>
      <c r="O72">
        <v>0</v>
      </c>
    </row>
    <row r="73" spans="4:15" x14ac:dyDescent="0.2">
      <c r="D73" t="s">
        <v>1877</v>
      </c>
      <c r="G73"/>
      <c r="H73"/>
      <c r="I73"/>
      <c r="J73" s="111">
        <v>685800</v>
      </c>
      <c r="K73">
        <v>3</v>
      </c>
      <c r="L73" s="31">
        <v>0</v>
      </c>
      <c r="M73" s="31" t="s">
        <v>1877</v>
      </c>
      <c r="N73">
        <v>1</v>
      </c>
      <c r="O73">
        <v>0</v>
      </c>
    </row>
    <row r="74" spans="4:15" x14ac:dyDescent="0.2">
      <c r="D74" t="s">
        <v>1099</v>
      </c>
      <c r="G74"/>
      <c r="H74"/>
      <c r="I74"/>
      <c r="J74" s="111">
        <v>28142992</v>
      </c>
      <c r="K74">
        <v>164</v>
      </c>
      <c r="L74" s="31">
        <v>52</v>
      </c>
      <c r="M74" s="31" t="s">
        <v>1099</v>
      </c>
      <c r="N74">
        <v>38</v>
      </c>
      <c r="O74">
        <v>8</v>
      </c>
    </row>
    <row r="75" spans="4:15" x14ac:dyDescent="0.2">
      <c r="D75" t="s">
        <v>1959</v>
      </c>
      <c r="G75"/>
      <c r="H75"/>
      <c r="I75"/>
      <c r="J75" s="111">
        <v>767300</v>
      </c>
      <c r="K75">
        <v>4</v>
      </c>
      <c r="L75" s="31">
        <v>3</v>
      </c>
      <c r="M75" s="31" t="s">
        <v>1959</v>
      </c>
      <c r="N75">
        <v>0</v>
      </c>
      <c r="O75">
        <v>0</v>
      </c>
    </row>
    <row r="76" spans="4:15" x14ac:dyDescent="0.2">
      <c r="D76" t="s">
        <v>300</v>
      </c>
      <c r="G76"/>
      <c r="H76"/>
      <c r="I76"/>
      <c r="J76" s="111">
        <v>40528651</v>
      </c>
      <c r="K76">
        <v>189</v>
      </c>
      <c r="L76" s="31">
        <v>84</v>
      </c>
      <c r="M76" s="31" t="s">
        <v>300</v>
      </c>
      <c r="N76">
        <v>14</v>
      </c>
      <c r="O76">
        <v>6</v>
      </c>
    </row>
    <row r="77" spans="4:15" x14ac:dyDescent="0.2">
      <c r="D77" t="s">
        <v>567</v>
      </c>
      <c r="G77"/>
      <c r="H77"/>
      <c r="I77"/>
      <c r="J77" s="111">
        <v>448000</v>
      </c>
      <c r="K77">
        <v>2</v>
      </c>
      <c r="L77" s="31">
        <v>0</v>
      </c>
      <c r="M77" s="31" t="s">
        <v>567</v>
      </c>
      <c r="N77">
        <v>2</v>
      </c>
      <c r="O77">
        <v>0</v>
      </c>
    </row>
    <row r="78" spans="4:15" x14ac:dyDescent="0.2">
      <c r="D78" t="s">
        <v>1971</v>
      </c>
      <c r="G78"/>
      <c r="H78"/>
      <c r="I78"/>
      <c r="J78" s="111">
        <v>481500</v>
      </c>
      <c r="K78">
        <v>5</v>
      </c>
      <c r="L78" s="31">
        <v>0</v>
      </c>
      <c r="M78" s="31" t="s">
        <v>1971</v>
      </c>
      <c r="N78">
        <v>0</v>
      </c>
      <c r="O78">
        <v>0</v>
      </c>
    </row>
    <row r="79" spans="4:15" x14ac:dyDescent="0.2">
      <c r="D79" t="s">
        <v>1046</v>
      </c>
      <c r="G79"/>
      <c r="H79"/>
      <c r="I79"/>
      <c r="J79" s="111">
        <v>40000</v>
      </c>
      <c r="K79">
        <v>1</v>
      </c>
      <c r="L79" s="31">
        <v>0</v>
      </c>
      <c r="M79" s="31" t="s">
        <v>1046</v>
      </c>
      <c r="N79">
        <v>0</v>
      </c>
      <c r="O79">
        <v>0</v>
      </c>
    </row>
    <row r="80" spans="4:15" x14ac:dyDescent="0.2">
      <c r="D80" t="s">
        <v>1909</v>
      </c>
      <c r="G80"/>
      <c r="H80"/>
      <c r="I80"/>
      <c r="J80" s="111">
        <v>3917545</v>
      </c>
      <c r="K80">
        <v>14</v>
      </c>
      <c r="L80" s="31">
        <v>2</v>
      </c>
      <c r="M80" s="31" t="s">
        <v>1909</v>
      </c>
      <c r="N80">
        <v>0</v>
      </c>
      <c r="O80">
        <v>0</v>
      </c>
    </row>
    <row r="81" spans="4:15" x14ac:dyDescent="0.2">
      <c r="D81" t="s">
        <v>115</v>
      </c>
      <c r="G81"/>
      <c r="H81"/>
      <c r="I81"/>
      <c r="J81" s="111">
        <v>434400</v>
      </c>
      <c r="K81">
        <v>1</v>
      </c>
      <c r="L81" s="31">
        <v>1</v>
      </c>
      <c r="M81" s="31" t="s">
        <v>115</v>
      </c>
      <c r="N81">
        <v>0</v>
      </c>
      <c r="O81">
        <v>0</v>
      </c>
    </row>
    <row r="82" spans="4:15" x14ac:dyDescent="0.2">
      <c r="D82" t="s">
        <v>106</v>
      </c>
      <c r="G82"/>
      <c r="H82"/>
      <c r="I82"/>
      <c r="J82" s="111">
        <v>485000</v>
      </c>
      <c r="K82">
        <v>3</v>
      </c>
      <c r="L82" s="31">
        <v>3</v>
      </c>
      <c r="M82" s="31" t="s">
        <v>106</v>
      </c>
      <c r="N82">
        <v>2</v>
      </c>
      <c r="O82">
        <v>1</v>
      </c>
    </row>
    <row r="83" spans="4:15" x14ac:dyDescent="0.2">
      <c r="D83" t="s">
        <v>231</v>
      </c>
      <c r="G83"/>
      <c r="H83"/>
      <c r="I83"/>
      <c r="J83" s="111">
        <v>2047900</v>
      </c>
      <c r="K83">
        <v>8</v>
      </c>
      <c r="L83" s="31">
        <v>3</v>
      </c>
      <c r="M83" s="31" t="s">
        <v>231</v>
      </c>
      <c r="N83">
        <v>0</v>
      </c>
      <c r="O83">
        <v>0</v>
      </c>
    </row>
    <row r="84" spans="4:15" x14ac:dyDescent="0.2">
      <c r="D84" t="s">
        <v>1680</v>
      </c>
      <c r="G84"/>
      <c r="H84"/>
      <c r="I84"/>
      <c r="J84" s="111">
        <v>135000</v>
      </c>
      <c r="K84">
        <v>1</v>
      </c>
      <c r="L84" s="31">
        <v>0</v>
      </c>
      <c r="M84" s="31" t="s">
        <v>1680</v>
      </c>
      <c r="N84">
        <v>0</v>
      </c>
      <c r="O84">
        <v>0</v>
      </c>
    </row>
    <row r="85" spans="4:15" x14ac:dyDescent="0.2">
      <c r="D85" t="s">
        <v>1529</v>
      </c>
      <c r="G85"/>
      <c r="H85"/>
      <c r="I85"/>
      <c r="J85" s="111">
        <v>424500</v>
      </c>
      <c r="K85">
        <v>3</v>
      </c>
      <c r="L85" s="31">
        <v>0</v>
      </c>
      <c r="M85" s="31" t="s">
        <v>1529</v>
      </c>
      <c r="N85">
        <v>2</v>
      </c>
      <c r="O85">
        <v>0</v>
      </c>
    </row>
    <row r="86" spans="4:15" x14ac:dyDescent="0.2">
      <c r="D86" t="s">
        <v>289</v>
      </c>
      <c r="G86"/>
      <c r="H86"/>
      <c r="I86"/>
      <c r="J86" s="111">
        <v>1786400</v>
      </c>
      <c r="K86">
        <v>8</v>
      </c>
      <c r="L86" s="31">
        <v>1</v>
      </c>
      <c r="M86" s="31" t="s">
        <v>289</v>
      </c>
      <c r="N86">
        <v>0</v>
      </c>
      <c r="O86">
        <v>0</v>
      </c>
    </row>
    <row r="87" spans="4:15" x14ac:dyDescent="0.2">
      <c r="D87" t="s">
        <v>245</v>
      </c>
      <c r="G87"/>
      <c r="H87"/>
      <c r="I87"/>
      <c r="J87" s="111">
        <v>210000</v>
      </c>
      <c r="K87">
        <v>1</v>
      </c>
      <c r="L87" s="31">
        <v>0</v>
      </c>
      <c r="M87" s="31" t="s">
        <v>245</v>
      </c>
      <c r="N87">
        <v>1</v>
      </c>
      <c r="O87">
        <v>0</v>
      </c>
    </row>
    <row r="88" spans="4:15" x14ac:dyDescent="0.2">
      <c r="D88" t="s">
        <v>5</v>
      </c>
      <c r="G88"/>
      <c r="H88"/>
      <c r="I88"/>
      <c r="J88" s="111">
        <v>24128100</v>
      </c>
      <c r="K88">
        <v>105</v>
      </c>
      <c r="L88" s="31">
        <v>45</v>
      </c>
      <c r="M88" s="31" t="s">
        <v>5</v>
      </c>
      <c r="N88">
        <v>21</v>
      </c>
      <c r="O88">
        <v>12</v>
      </c>
    </row>
    <row r="89" spans="4:15" x14ac:dyDescent="0.2">
      <c r="D89" t="s">
        <v>125</v>
      </c>
      <c r="G89"/>
      <c r="H89"/>
      <c r="I89"/>
      <c r="J89" s="111">
        <v>1005000</v>
      </c>
      <c r="K89">
        <v>5</v>
      </c>
      <c r="L89" s="31">
        <v>0</v>
      </c>
      <c r="M89" s="31" t="s">
        <v>125</v>
      </c>
      <c r="N89">
        <v>0</v>
      </c>
      <c r="O89">
        <v>0</v>
      </c>
    </row>
    <row r="90" spans="4:15" x14ac:dyDescent="0.2">
      <c r="D90" t="s">
        <v>374</v>
      </c>
      <c r="G90"/>
      <c r="H90"/>
      <c r="I90"/>
      <c r="J90" s="111">
        <v>235000</v>
      </c>
      <c r="K90">
        <v>1</v>
      </c>
      <c r="L90" s="31">
        <v>0</v>
      </c>
      <c r="M90" s="31" t="s">
        <v>374</v>
      </c>
      <c r="N90">
        <v>0</v>
      </c>
      <c r="O90">
        <v>0</v>
      </c>
    </row>
    <row r="91" spans="4:15" x14ac:dyDescent="0.2">
      <c r="D91" t="s">
        <v>1935</v>
      </c>
      <c r="G91"/>
      <c r="H91"/>
      <c r="I91"/>
      <c r="J91" s="111">
        <v>0</v>
      </c>
      <c r="K91">
        <v>0</v>
      </c>
      <c r="L91" s="31">
        <v>0</v>
      </c>
      <c r="M91" s="31" t="s">
        <v>1935</v>
      </c>
      <c r="N91">
        <v>1</v>
      </c>
      <c r="O91">
        <v>0</v>
      </c>
    </row>
    <row r="92" spans="4:15" x14ac:dyDescent="0.2">
      <c r="D92" t="s">
        <v>2019</v>
      </c>
      <c r="G92"/>
      <c r="H92"/>
      <c r="I92"/>
      <c r="J92" s="111">
        <v>0</v>
      </c>
      <c r="K92">
        <v>0</v>
      </c>
      <c r="L92" s="31">
        <v>0</v>
      </c>
      <c r="M92" s="31" t="s">
        <v>2019</v>
      </c>
      <c r="N92">
        <v>1</v>
      </c>
      <c r="O92">
        <v>0</v>
      </c>
    </row>
    <row r="93" spans="4:15" x14ac:dyDescent="0.2">
      <c r="D93" t="s">
        <v>531</v>
      </c>
      <c r="G93"/>
      <c r="H93"/>
      <c r="I93"/>
      <c r="J93" s="111">
        <v>175500</v>
      </c>
      <c r="K93">
        <v>1</v>
      </c>
      <c r="L93" s="31">
        <v>0</v>
      </c>
      <c r="M93" s="31" t="s">
        <v>531</v>
      </c>
      <c r="N93">
        <v>0</v>
      </c>
      <c r="O93">
        <v>0</v>
      </c>
    </row>
    <row r="94" spans="4:15" x14ac:dyDescent="0.2">
      <c r="D94" t="s">
        <v>1983</v>
      </c>
      <c r="G94"/>
      <c r="H94"/>
      <c r="I94"/>
      <c r="J94" s="111">
        <v>220000</v>
      </c>
      <c r="K94">
        <v>1</v>
      </c>
      <c r="L94" s="31">
        <v>0</v>
      </c>
      <c r="M94" s="31" t="s">
        <v>1983</v>
      </c>
      <c r="N94">
        <v>0</v>
      </c>
      <c r="O94">
        <v>0</v>
      </c>
    </row>
    <row r="95" spans="4:15" x14ac:dyDescent="0.2">
      <c r="D95" t="s">
        <v>1453</v>
      </c>
      <c r="G95"/>
      <c r="H95"/>
      <c r="I95"/>
      <c r="J95" s="111">
        <v>208500</v>
      </c>
      <c r="K95">
        <v>1</v>
      </c>
      <c r="L95" s="31">
        <v>1</v>
      </c>
      <c r="M95" s="31" t="s">
        <v>1453</v>
      </c>
      <c r="N95">
        <v>0</v>
      </c>
      <c r="O95">
        <v>0</v>
      </c>
    </row>
    <row r="96" spans="4:15" x14ac:dyDescent="0.2">
      <c r="D96" t="s">
        <v>2031</v>
      </c>
      <c r="G96"/>
      <c r="H96"/>
      <c r="I96"/>
      <c r="J96" s="111">
        <v>370000</v>
      </c>
      <c r="K96">
        <v>1</v>
      </c>
      <c r="L96" s="31">
        <v>0</v>
      </c>
      <c r="M96" s="31" t="s">
        <v>2031</v>
      </c>
      <c r="N96">
        <v>0</v>
      </c>
      <c r="O96">
        <v>0</v>
      </c>
    </row>
    <row r="97" spans="4:15" x14ac:dyDescent="0.2">
      <c r="D97" t="s">
        <v>1832</v>
      </c>
      <c r="G97"/>
      <c r="H97"/>
      <c r="I97"/>
      <c r="J97" s="111">
        <v>279500</v>
      </c>
      <c r="K97">
        <v>2</v>
      </c>
      <c r="L97" s="31">
        <v>1</v>
      </c>
      <c r="M97" s="31" t="s">
        <v>1832</v>
      </c>
      <c r="N97">
        <v>0</v>
      </c>
      <c r="O97">
        <v>0</v>
      </c>
    </row>
    <row r="98" spans="4:15" x14ac:dyDescent="0.2">
      <c r="D98" t="s">
        <v>1253</v>
      </c>
      <c r="G98"/>
      <c r="H98"/>
      <c r="I98"/>
      <c r="J98" s="111">
        <v>532000</v>
      </c>
      <c r="K98">
        <v>3</v>
      </c>
      <c r="L98" s="31">
        <v>2</v>
      </c>
      <c r="M98" s="31" t="s">
        <v>1253</v>
      </c>
      <c r="N98">
        <v>0</v>
      </c>
      <c r="O98">
        <v>0</v>
      </c>
    </row>
    <row r="99" spans="4:15" x14ac:dyDescent="0.2">
      <c r="D99" t="s">
        <v>540</v>
      </c>
      <c r="G99"/>
      <c r="H99"/>
      <c r="I99"/>
      <c r="J99" s="111">
        <v>160000</v>
      </c>
      <c r="K99">
        <v>2</v>
      </c>
      <c r="L99" s="31">
        <v>1</v>
      </c>
      <c r="M99" s="31" t="s">
        <v>540</v>
      </c>
      <c r="N99">
        <v>0</v>
      </c>
      <c r="O99">
        <v>0</v>
      </c>
    </row>
    <row r="100" spans="4:15" x14ac:dyDescent="0.2">
      <c r="D100" t="s">
        <v>1936</v>
      </c>
      <c r="G100"/>
      <c r="H100"/>
      <c r="I100"/>
      <c r="J100" s="111">
        <v>971900</v>
      </c>
      <c r="K100">
        <v>5</v>
      </c>
      <c r="L100" s="31">
        <v>2</v>
      </c>
      <c r="M100" s="31" t="s">
        <v>1936</v>
      </c>
      <c r="N100">
        <v>1</v>
      </c>
      <c r="O100">
        <v>0</v>
      </c>
    </row>
    <row r="101" spans="4:15" x14ac:dyDescent="0.2">
      <c r="D101" t="s">
        <v>281</v>
      </c>
      <c r="G101"/>
      <c r="H101"/>
      <c r="I101"/>
      <c r="J101" s="111">
        <v>305000</v>
      </c>
      <c r="K101">
        <v>1</v>
      </c>
      <c r="L101" s="31">
        <v>0</v>
      </c>
      <c r="M101" s="31" t="s">
        <v>281</v>
      </c>
      <c r="N101">
        <v>0</v>
      </c>
      <c r="O101">
        <v>0</v>
      </c>
    </row>
    <row r="102" spans="4:15" x14ac:dyDescent="0.2">
      <c r="D102" t="s">
        <v>991</v>
      </c>
      <c r="G102"/>
      <c r="H102"/>
      <c r="I102"/>
      <c r="J102" s="111">
        <v>1905748</v>
      </c>
      <c r="K102">
        <v>18</v>
      </c>
      <c r="L102" s="31">
        <v>6</v>
      </c>
      <c r="M102" s="31" t="s">
        <v>991</v>
      </c>
      <c r="N102">
        <v>0</v>
      </c>
      <c r="O102">
        <v>0</v>
      </c>
    </row>
    <row r="103" spans="4:15" x14ac:dyDescent="0.2">
      <c r="D103" t="s">
        <v>854</v>
      </c>
      <c r="G103"/>
      <c r="H103"/>
      <c r="I103"/>
      <c r="J103" s="111">
        <v>225500</v>
      </c>
      <c r="K103">
        <v>1</v>
      </c>
      <c r="L103" s="31">
        <v>0</v>
      </c>
      <c r="M103" s="31" t="s">
        <v>854</v>
      </c>
      <c r="N103">
        <v>1</v>
      </c>
      <c r="O103">
        <v>0</v>
      </c>
    </row>
    <row r="104" spans="4:15" x14ac:dyDescent="0.2">
      <c r="D104" t="s">
        <v>1258</v>
      </c>
      <c r="G104"/>
      <c r="H104"/>
      <c r="I104"/>
      <c r="J104" s="111">
        <v>16009065</v>
      </c>
      <c r="K104">
        <v>89</v>
      </c>
      <c r="L104" s="31">
        <v>22</v>
      </c>
      <c r="M104" s="31" t="s">
        <v>1258</v>
      </c>
      <c r="N104">
        <v>12</v>
      </c>
      <c r="O104">
        <v>3</v>
      </c>
    </row>
    <row r="105" spans="4:15" x14ac:dyDescent="0.2">
      <c r="D105" t="s">
        <v>2026</v>
      </c>
      <c r="G105"/>
      <c r="H105"/>
      <c r="I105"/>
      <c r="J105" s="111">
        <v>270000</v>
      </c>
      <c r="K105">
        <v>1</v>
      </c>
      <c r="L105" s="31">
        <v>0</v>
      </c>
      <c r="M105" s="31" t="s">
        <v>2026</v>
      </c>
      <c r="N105">
        <v>0</v>
      </c>
      <c r="O105">
        <v>0</v>
      </c>
    </row>
    <row r="106" spans="4:15" x14ac:dyDescent="0.2">
      <c r="D106" t="s">
        <v>1976</v>
      </c>
      <c r="G106"/>
      <c r="H106"/>
      <c r="I106"/>
      <c r="J106" s="111">
        <v>761500</v>
      </c>
      <c r="K106">
        <v>3</v>
      </c>
      <c r="L106" s="31">
        <v>0</v>
      </c>
      <c r="M106" s="31" t="s">
        <v>1976</v>
      </c>
      <c r="N106">
        <v>0</v>
      </c>
      <c r="O106">
        <v>0</v>
      </c>
    </row>
    <row r="107" spans="4:15" x14ac:dyDescent="0.2">
      <c r="D107" t="s">
        <v>1994</v>
      </c>
      <c r="G107"/>
      <c r="H107"/>
      <c r="I107"/>
      <c r="J107" s="111">
        <v>169500</v>
      </c>
      <c r="K107">
        <v>1</v>
      </c>
      <c r="L107" s="31">
        <v>0</v>
      </c>
      <c r="M107" s="31" t="s">
        <v>1994</v>
      </c>
      <c r="N107">
        <v>0</v>
      </c>
      <c r="O107">
        <v>0</v>
      </c>
    </row>
    <row r="108" spans="4:15" x14ac:dyDescent="0.2">
      <c r="D108" t="s">
        <v>728</v>
      </c>
      <c r="G108"/>
      <c r="H108"/>
      <c r="I108"/>
      <c r="J108" s="111">
        <v>91750</v>
      </c>
      <c r="K108">
        <v>1</v>
      </c>
      <c r="L108" s="31">
        <v>0</v>
      </c>
      <c r="M108" s="31" t="s">
        <v>728</v>
      </c>
      <c r="N108">
        <v>0</v>
      </c>
      <c r="O108">
        <v>0</v>
      </c>
    </row>
    <row r="109" spans="4:15" x14ac:dyDescent="0.2">
      <c r="D109" t="s">
        <v>1459</v>
      </c>
      <c r="G109"/>
      <c r="H109"/>
      <c r="I109"/>
      <c r="J109" s="111">
        <v>403000</v>
      </c>
      <c r="K109">
        <v>2</v>
      </c>
      <c r="L109" s="31">
        <v>0</v>
      </c>
      <c r="M109" s="31" t="s">
        <v>1459</v>
      </c>
      <c r="N109">
        <v>0</v>
      </c>
      <c r="O109">
        <v>0</v>
      </c>
    </row>
    <row r="110" spans="4:15" x14ac:dyDescent="0.2">
      <c r="D110" t="s">
        <v>1943</v>
      </c>
      <c r="G110"/>
      <c r="H110"/>
      <c r="I110"/>
      <c r="J110" s="111">
        <v>357500</v>
      </c>
      <c r="K110">
        <v>2</v>
      </c>
      <c r="L110" s="31">
        <v>1</v>
      </c>
      <c r="M110" s="31" t="s">
        <v>1943</v>
      </c>
      <c r="N110">
        <v>0</v>
      </c>
      <c r="O110">
        <v>0</v>
      </c>
    </row>
    <row r="111" spans="4:15" x14ac:dyDescent="0.2">
      <c r="D111" t="s">
        <v>1949</v>
      </c>
      <c r="G111"/>
      <c r="H111"/>
      <c r="I111"/>
      <c r="J111" s="111">
        <v>1002825</v>
      </c>
      <c r="K111">
        <v>6</v>
      </c>
      <c r="L111" s="31">
        <v>0</v>
      </c>
      <c r="M111" s="31" t="s">
        <v>1949</v>
      </c>
      <c r="N111">
        <v>3</v>
      </c>
      <c r="O111">
        <v>0</v>
      </c>
    </row>
    <row r="112" spans="4:15" x14ac:dyDescent="0.2">
      <c r="D112" t="s">
        <v>1533</v>
      </c>
      <c r="G112"/>
      <c r="H112"/>
      <c r="I112"/>
      <c r="J112" s="111">
        <v>65000</v>
      </c>
      <c r="K112">
        <v>1</v>
      </c>
      <c r="L112" s="31">
        <v>0</v>
      </c>
      <c r="M112" s="31" t="s">
        <v>1533</v>
      </c>
      <c r="N112">
        <v>3</v>
      </c>
      <c r="O112">
        <v>0</v>
      </c>
    </row>
    <row r="113" spans="4:15" x14ac:dyDescent="0.2">
      <c r="D113" t="s">
        <v>1448</v>
      </c>
      <c r="G113"/>
      <c r="H113"/>
      <c r="I113"/>
      <c r="J113" s="111">
        <v>5947900</v>
      </c>
      <c r="K113">
        <v>33</v>
      </c>
      <c r="L113" s="31">
        <v>8</v>
      </c>
      <c r="M113" s="31" t="s">
        <v>1448</v>
      </c>
      <c r="N113">
        <v>7</v>
      </c>
      <c r="O113">
        <v>0</v>
      </c>
    </row>
    <row r="114" spans="4:15" x14ac:dyDescent="0.2">
      <c r="D114" t="s">
        <v>729</v>
      </c>
      <c r="G114"/>
      <c r="H114"/>
      <c r="I114"/>
      <c r="J114" s="111">
        <v>134000</v>
      </c>
      <c r="K114">
        <v>1</v>
      </c>
      <c r="L114" s="31">
        <v>1</v>
      </c>
      <c r="M114" s="31" t="s">
        <v>729</v>
      </c>
      <c r="N114">
        <v>0</v>
      </c>
      <c r="O114">
        <v>0</v>
      </c>
    </row>
    <row r="115" spans="4:15" x14ac:dyDescent="0.2">
      <c r="D115" t="s">
        <v>1703</v>
      </c>
      <c r="G115"/>
      <c r="H115"/>
      <c r="I115"/>
      <c r="J115" s="111">
        <v>828000</v>
      </c>
      <c r="K115">
        <v>8</v>
      </c>
      <c r="L115" s="31">
        <v>0</v>
      </c>
      <c r="M115" s="31" t="s">
        <v>1703</v>
      </c>
      <c r="N115">
        <v>2</v>
      </c>
      <c r="O115">
        <v>0</v>
      </c>
    </row>
    <row r="116" spans="4:15" x14ac:dyDescent="0.2">
      <c r="D116" t="s">
        <v>1953</v>
      </c>
      <c r="G116"/>
      <c r="H116"/>
      <c r="I116"/>
      <c r="J116" s="111">
        <v>1540500</v>
      </c>
      <c r="K116">
        <v>4</v>
      </c>
      <c r="L116" s="31">
        <v>0</v>
      </c>
      <c r="M116" s="31" t="s">
        <v>1953</v>
      </c>
      <c r="N116">
        <v>0</v>
      </c>
      <c r="O116">
        <v>0</v>
      </c>
    </row>
    <row r="117" spans="4:15" x14ac:dyDescent="0.2">
      <c r="D117" t="s">
        <v>1183</v>
      </c>
      <c r="G117"/>
      <c r="H117"/>
      <c r="I117"/>
      <c r="J117" s="111">
        <v>0</v>
      </c>
      <c r="K117">
        <v>0</v>
      </c>
      <c r="L117" s="31">
        <v>0</v>
      </c>
      <c r="M117" s="31" t="s">
        <v>1183</v>
      </c>
      <c r="N117">
        <v>3</v>
      </c>
      <c r="O117">
        <v>2</v>
      </c>
    </row>
    <row r="118" spans="4:15" x14ac:dyDescent="0.2">
      <c r="D118" t="s">
        <v>1682</v>
      </c>
      <c r="G118"/>
      <c r="H118"/>
      <c r="I118"/>
      <c r="J118" s="111">
        <v>110000</v>
      </c>
      <c r="K118">
        <v>1</v>
      </c>
      <c r="L118" s="31">
        <v>0</v>
      </c>
      <c r="M118" s="31" t="s">
        <v>1682</v>
      </c>
      <c r="N118">
        <v>1</v>
      </c>
      <c r="O118">
        <v>0</v>
      </c>
    </row>
    <row r="119" spans="4:15" x14ac:dyDescent="0.2">
      <c r="D119" t="s">
        <v>1871</v>
      </c>
      <c r="G119"/>
      <c r="H119"/>
      <c r="I119"/>
      <c r="J119" s="111">
        <v>1495000</v>
      </c>
      <c r="K119">
        <v>8</v>
      </c>
      <c r="L119" s="31">
        <v>0</v>
      </c>
      <c r="M119" s="31" t="s">
        <v>1871</v>
      </c>
      <c r="N119">
        <v>3</v>
      </c>
      <c r="O119">
        <v>0</v>
      </c>
    </row>
    <row r="120" spans="4:15" x14ac:dyDescent="0.2">
      <c r="D120" t="s">
        <v>1984</v>
      </c>
      <c r="G120"/>
      <c r="H120"/>
      <c r="I120"/>
      <c r="J120" s="111">
        <v>335000</v>
      </c>
      <c r="K120">
        <v>1</v>
      </c>
      <c r="L120" s="31">
        <v>0</v>
      </c>
      <c r="M120" s="31" t="s">
        <v>1984</v>
      </c>
      <c r="N120">
        <v>0</v>
      </c>
      <c r="O120">
        <v>0</v>
      </c>
    </row>
    <row r="121" spans="4:15" x14ac:dyDescent="0.2">
      <c r="D121" t="s">
        <v>194</v>
      </c>
      <c r="G121"/>
      <c r="H121"/>
      <c r="I121"/>
      <c r="J121" s="111">
        <v>1547952</v>
      </c>
      <c r="K121">
        <v>7</v>
      </c>
      <c r="L121" s="31">
        <v>2</v>
      </c>
      <c r="M121" s="31" t="s">
        <v>194</v>
      </c>
      <c r="N121">
        <v>0</v>
      </c>
      <c r="O121">
        <v>0</v>
      </c>
    </row>
    <row r="122" spans="4:15" x14ac:dyDescent="0.2">
      <c r="D122" t="s">
        <v>1958</v>
      </c>
      <c r="G122"/>
      <c r="H122"/>
      <c r="I122"/>
      <c r="J122" s="111">
        <v>263000</v>
      </c>
      <c r="K122">
        <v>2</v>
      </c>
      <c r="L122" s="31">
        <v>1</v>
      </c>
      <c r="M122" s="31" t="s">
        <v>1958</v>
      </c>
      <c r="N122">
        <v>0</v>
      </c>
      <c r="O122">
        <v>0</v>
      </c>
    </row>
    <row r="123" spans="4:15" x14ac:dyDescent="0.2">
      <c r="D123" t="s">
        <v>1961</v>
      </c>
      <c r="G123"/>
      <c r="H123"/>
      <c r="I123"/>
      <c r="J123" s="111">
        <v>78000</v>
      </c>
      <c r="K123">
        <v>1</v>
      </c>
      <c r="L123" s="31">
        <v>0</v>
      </c>
      <c r="M123" s="31" t="s">
        <v>1961</v>
      </c>
      <c r="N123">
        <v>0</v>
      </c>
      <c r="O123">
        <v>0</v>
      </c>
    </row>
    <row r="124" spans="4:15" x14ac:dyDescent="0.2">
      <c r="D124" t="s">
        <v>1541</v>
      </c>
      <c r="G124"/>
      <c r="H124"/>
      <c r="I124"/>
      <c r="J124" s="111">
        <v>0</v>
      </c>
      <c r="K124">
        <v>0</v>
      </c>
      <c r="L124" s="31">
        <v>0</v>
      </c>
      <c r="M124" s="31" t="s">
        <v>1541</v>
      </c>
      <c r="N124">
        <v>1</v>
      </c>
      <c r="O124">
        <v>1</v>
      </c>
    </row>
    <row r="125" spans="4:15" x14ac:dyDescent="0.2">
      <c r="D125" t="s">
        <v>1996</v>
      </c>
      <c r="G125"/>
      <c r="H125"/>
      <c r="I125"/>
      <c r="J125" s="111">
        <v>140000</v>
      </c>
      <c r="K125">
        <v>1</v>
      </c>
      <c r="L125" s="31">
        <v>1</v>
      </c>
      <c r="M125" s="31" t="s">
        <v>1996</v>
      </c>
      <c r="N125">
        <v>0</v>
      </c>
      <c r="O125">
        <v>0</v>
      </c>
    </row>
    <row r="126" spans="4:15" x14ac:dyDescent="0.2">
      <c r="D126" t="s">
        <v>886</v>
      </c>
      <c r="G126"/>
      <c r="H126"/>
      <c r="I126"/>
      <c r="J126" s="111">
        <v>636412</v>
      </c>
      <c r="K126">
        <v>3</v>
      </c>
      <c r="L126" s="31">
        <v>0</v>
      </c>
      <c r="M126" s="31" t="s">
        <v>886</v>
      </c>
      <c r="N126">
        <v>16</v>
      </c>
      <c r="O126">
        <v>0</v>
      </c>
    </row>
    <row r="127" spans="4:15" x14ac:dyDescent="0.2">
      <c r="D127" t="s">
        <v>1886</v>
      </c>
      <c r="G127"/>
      <c r="H127"/>
      <c r="I127"/>
      <c r="J127" s="111">
        <v>3091513</v>
      </c>
      <c r="K127">
        <v>15</v>
      </c>
      <c r="L127" s="31">
        <v>0</v>
      </c>
      <c r="M127" s="31" t="s">
        <v>1886</v>
      </c>
      <c r="N127">
        <v>18</v>
      </c>
      <c r="O127">
        <v>0</v>
      </c>
    </row>
    <row r="128" spans="4:15" x14ac:dyDescent="0.2">
      <c r="D128" t="s">
        <v>1476</v>
      </c>
      <c r="G128"/>
      <c r="H128"/>
      <c r="I128"/>
      <c r="J128" s="111">
        <v>6908675</v>
      </c>
      <c r="K128">
        <v>37</v>
      </c>
      <c r="L128" s="31">
        <v>9</v>
      </c>
      <c r="M128" s="31" t="s">
        <v>1476</v>
      </c>
      <c r="N128">
        <v>9</v>
      </c>
      <c r="O128">
        <v>1</v>
      </c>
    </row>
    <row r="129" spans="4:15" x14ac:dyDescent="0.2">
      <c r="D129" t="s">
        <v>1031</v>
      </c>
      <c r="G129"/>
      <c r="H129"/>
      <c r="I129"/>
      <c r="J129" s="111">
        <v>72164</v>
      </c>
      <c r="K129">
        <v>1</v>
      </c>
      <c r="L129" s="31">
        <v>1</v>
      </c>
      <c r="M129" s="31" t="s">
        <v>1031</v>
      </c>
      <c r="N129">
        <v>0</v>
      </c>
      <c r="O129">
        <v>0</v>
      </c>
    </row>
    <row r="130" spans="4:15" x14ac:dyDescent="0.2">
      <c r="D130" t="s">
        <v>1867</v>
      </c>
      <c r="G130"/>
      <c r="H130"/>
      <c r="I130"/>
      <c r="J130" s="111">
        <v>532000</v>
      </c>
      <c r="K130">
        <v>3</v>
      </c>
      <c r="L130" s="31">
        <v>0</v>
      </c>
      <c r="M130" s="31" t="s">
        <v>1867</v>
      </c>
      <c r="N130">
        <v>0</v>
      </c>
      <c r="O130">
        <v>0</v>
      </c>
    </row>
    <row r="131" spans="4:15" x14ac:dyDescent="0.2">
      <c r="D131" t="s">
        <v>801</v>
      </c>
      <c r="G131"/>
      <c r="H131"/>
      <c r="I131"/>
      <c r="J131" s="111">
        <v>278000</v>
      </c>
      <c r="K131">
        <v>1</v>
      </c>
      <c r="L131" s="31">
        <v>0</v>
      </c>
      <c r="M131" s="31" t="s">
        <v>801</v>
      </c>
      <c r="N131">
        <v>2</v>
      </c>
      <c r="O131">
        <v>0</v>
      </c>
    </row>
    <row r="132" spans="4:15" x14ac:dyDescent="0.2">
      <c r="D132" t="s">
        <v>343</v>
      </c>
      <c r="G132"/>
      <c r="H132"/>
      <c r="I132"/>
      <c r="J132" s="111">
        <v>72500</v>
      </c>
      <c r="K132">
        <v>1</v>
      </c>
      <c r="L132" s="31">
        <v>0</v>
      </c>
      <c r="M132" s="31" t="s">
        <v>343</v>
      </c>
      <c r="N132">
        <v>0</v>
      </c>
      <c r="O132">
        <v>0</v>
      </c>
    </row>
    <row r="133" spans="4:15" x14ac:dyDescent="0.2">
      <c r="D133" t="s">
        <v>1087</v>
      </c>
      <c r="G133"/>
      <c r="H133"/>
      <c r="I133"/>
      <c r="J133" s="111">
        <v>2937000</v>
      </c>
      <c r="K133">
        <v>14</v>
      </c>
      <c r="L133" s="31">
        <v>2</v>
      </c>
      <c r="M133" s="31" t="s">
        <v>1087</v>
      </c>
      <c r="N133">
        <v>6</v>
      </c>
      <c r="O133">
        <v>1</v>
      </c>
    </row>
    <row r="134" spans="4:15" x14ac:dyDescent="0.2">
      <c r="D134" t="s">
        <v>559</v>
      </c>
      <c r="G134"/>
      <c r="H134"/>
      <c r="I134"/>
      <c r="J134" s="111">
        <v>223500</v>
      </c>
      <c r="K134">
        <v>2</v>
      </c>
      <c r="L134" s="31">
        <v>0</v>
      </c>
      <c r="M134" s="31" t="s">
        <v>559</v>
      </c>
      <c r="N134">
        <v>1</v>
      </c>
      <c r="O134">
        <v>0</v>
      </c>
    </row>
    <row r="135" spans="4:15" x14ac:dyDescent="0.2">
      <c r="D135" t="s">
        <v>1989</v>
      </c>
      <c r="G135"/>
      <c r="H135"/>
      <c r="I135"/>
      <c r="J135" s="111">
        <v>1005100</v>
      </c>
      <c r="K135">
        <v>3</v>
      </c>
      <c r="L135" s="31">
        <v>0</v>
      </c>
      <c r="M135" s="31" t="s">
        <v>1989</v>
      </c>
      <c r="N135">
        <v>0</v>
      </c>
      <c r="O135">
        <v>0</v>
      </c>
    </row>
    <row r="136" spans="4:15" x14ac:dyDescent="0.2">
      <c r="D136" t="s">
        <v>1889</v>
      </c>
      <c r="G136"/>
      <c r="H136"/>
      <c r="I136"/>
      <c r="J136" s="111">
        <v>289900</v>
      </c>
      <c r="K136">
        <v>1</v>
      </c>
      <c r="L136" s="31">
        <v>0</v>
      </c>
      <c r="M136" s="31" t="s">
        <v>1889</v>
      </c>
      <c r="N136">
        <v>0</v>
      </c>
      <c r="O136">
        <v>0</v>
      </c>
    </row>
    <row r="137" spans="4:15" x14ac:dyDescent="0.2">
      <c r="D137" t="s">
        <v>1847</v>
      </c>
      <c r="G137"/>
      <c r="H137"/>
      <c r="I137"/>
      <c r="J137" s="111">
        <v>157900</v>
      </c>
      <c r="K137">
        <v>1</v>
      </c>
      <c r="L137" s="31">
        <v>0</v>
      </c>
      <c r="M137" s="31" t="s">
        <v>1847</v>
      </c>
      <c r="N137">
        <v>0</v>
      </c>
      <c r="O137">
        <v>0</v>
      </c>
    </row>
    <row r="138" spans="4:15" x14ac:dyDescent="0.2">
      <c r="D138" t="s">
        <v>1555</v>
      </c>
      <c r="G138"/>
      <c r="H138"/>
      <c r="I138"/>
      <c r="J138" s="111">
        <v>658800</v>
      </c>
      <c r="K138">
        <v>3</v>
      </c>
      <c r="L138" s="31">
        <v>0</v>
      </c>
      <c r="M138" s="31" t="s">
        <v>1555</v>
      </c>
      <c r="N138">
        <v>1</v>
      </c>
      <c r="O138">
        <v>0</v>
      </c>
    </row>
    <row r="139" spans="4:15" x14ac:dyDescent="0.2">
      <c r="D139" t="s">
        <v>1941</v>
      </c>
      <c r="G139"/>
      <c r="H139"/>
      <c r="I139"/>
      <c r="J139" s="111">
        <v>167500</v>
      </c>
      <c r="K139">
        <v>2</v>
      </c>
      <c r="L139" s="31">
        <v>0</v>
      </c>
      <c r="M139" s="31" t="s">
        <v>1941</v>
      </c>
      <c r="N139">
        <v>2</v>
      </c>
      <c r="O139">
        <v>0</v>
      </c>
    </row>
    <row r="140" spans="4:15" x14ac:dyDescent="0.2">
      <c r="D140" t="s">
        <v>285</v>
      </c>
      <c r="G140"/>
      <c r="H140"/>
      <c r="I140"/>
      <c r="J140" s="111">
        <v>215300</v>
      </c>
      <c r="K140">
        <v>4</v>
      </c>
      <c r="L140" s="31">
        <v>1</v>
      </c>
      <c r="M140" s="31" t="s">
        <v>285</v>
      </c>
      <c r="N140">
        <v>4</v>
      </c>
      <c r="O140">
        <v>0</v>
      </c>
    </row>
    <row r="141" spans="4:15" x14ac:dyDescent="0.2">
      <c r="D141" t="s">
        <v>1284</v>
      </c>
      <c r="G141"/>
      <c r="H141"/>
      <c r="I141"/>
      <c r="J141" s="111">
        <v>230000</v>
      </c>
      <c r="K141">
        <v>1</v>
      </c>
      <c r="L141" s="31">
        <v>1</v>
      </c>
      <c r="M141" s="31" t="s">
        <v>1284</v>
      </c>
      <c r="N141">
        <v>0</v>
      </c>
      <c r="O141">
        <v>0</v>
      </c>
    </row>
    <row r="142" spans="4:15" x14ac:dyDescent="0.2">
      <c r="D142" t="s">
        <v>761</v>
      </c>
      <c r="G142"/>
      <c r="H142"/>
      <c r="I142"/>
      <c r="J142" s="111">
        <v>0</v>
      </c>
      <c r="K142">
        <v>0</v>
      </c>
      <c r="L142" s="31">
        <v>0</v>
      </c>
      <c r="M142" s="31" t="s">
        <v>761</v>
      </c>
      <c r="N142">
        <v>1</v>
      </c>
      <c r="O142">
        <v>0</v>
      </c>
    </row>
    <row r="143" spans="4:15" x14ac:dyDescent="0.2">
      <c r="D143" t="s">
        <v>1751</v>
      </c>
      <c r="G143"/>
      <c r="H143"/>
      <c r="I143"/>
      <c r="J143" s="111">
        <v>1250500</v>
      </c>
      <c r="K143">
        <v>6</v>
      </c>
      <c r="L143" s="31">
        <v>3</v>
      </c>
      <c r="M143" s="31" t="s">
        <v>1751</v>
      </c>
      <c r="N143">
        <v>0</v>
      </c>
      <c r="O143">
        <v>0</v>
      </c>
    </row>
    <row r="144" spans="4:15" x14ac:dyDescent="0.2">
      <c r="D144" t="s">
        <v>1829</v>
      </c>
      <c r="G144"/>
      <c r="H144"/>
      <c r="I144"/>
      <c r="J144" s="111">
        <v>2343200</v>
      </c>
      <c r="K144">
        <v>9</v>
      </c>
      <c r="L144" s="31">
        <v>2</v>
      </c>
      <c r="M144" s="31" t="s">
        <v>1829</v>
      </c>
      <c r="N144">
        <v>0</v>
      </c>
      <c r="O144">
        <v>0</v>
      </c>
    </row>
    <row r="145" spans="4:15" x14ac:dyDescent="0.2">
      <c r="D145" t="s">
        <v>1903</v>
      </c>
      <c r="G145"/>
      <c r="H145"/>
      <c r="I145"/>
      <c r="J145" s="111">
        <v>4783750</v>
      </c>
      <c r="K145">
        <v>27</v>
      </c>
      <c r="L145" s="31">
        <v>4</v>
      </c>
      <c r="M145" s="31" t="s">
        <v>1903</v>
      </c>
      <c r="N145">
        <v>4</v>
      </c>
      <c r="O145">
        <v>0</v>
      </c>
    </row>
    <row r="146" spans="4:15" x14ac:dyDescent="0.2">
      <c r="D146" t="s">
        <v>1854</v>
      </c>
      <c r="G146"/>
      <c r="H146"/>
      <c r="I146"/>
      <c r="J146" s="111">
        <v>1012500</v>
      </c>
      <c r="K146">
        <v>5</v>
      </c>
      <c r="L146" s="31">
        <v>1</v>
      </c>
      <c r="M146" s="31" t="s">
        <v>1854</v>
      </c>
      <c r="N146">
        <v>1</v>
      </c>
      <c r="O146">
        <v>0</v>
      </c>
    </row>
    <row r="147" spans="4:15" x14ac:dyDescent="0.2">
      <c r="D147" t="s">
        <v>523</v>
      </c>
      <c r="G147"/>
      <c r="H147"/>
      <c r="I147"/>
      <c r="J147" s="111">
        <v>2786100</v>
      </c>
      <c r="K147">
        <v>17</v>
      </c>
      <c r="L147" s="31">
        <v>1</v>
      </c>
      <c r="M147" s="31" t="s">
        <v>523</v>
      </c>
      <c r="N147">
        <v>1</v>
      </c>
      <c r="O147">
        <v>0</v>
      </c>
    </row>
    <row r="148" spans="4:15" x14ac:dyDescent="0.2">
      <c r="D148" t="s">
        <v>982</v>
      </c>
      <c r="G148"/>
      <c r="H148"/>
      <c r="I148"/>
      <c r="J148" s="111">
        <v>273800</v>
      </c>
      <c r="K148">
        <v>2</v>
      </c>
      <c r="L148" s="31">
        <v>1</v>
      </c>
      <c r="M148" s="31" t="s">
        <v>982</v>
      </c>
      <c r="N148">
        <v>7</v>
      </c>
      <c r="O148">
        <v>0</v>
      </c>
    </row>
    <row r="149" spans="4:15" x14ac:dyDescent="0.2">
      <c r="D149" t="s">
        <v>1017</v>
      </c>
      <c r="G149"/>
      <c r="H149"/>
      <c r="I149"/>
      <c r="J149" s="111">
        <v>0</v>
      </c>
      <c r="K149">
        <v>0</v>
      </c>
      <c r="L149" s="31">
        <v>0</v>
      </c>
      <c r="M149" s="31" t="s">
        <v>1017</v>
      </c>
      <c r="N149">
        <v>6</v>
      </c>
      <c r="O149">
        <v>0</v>
      </c>
    </row>
  </sheetData>
  <phoneticPr fontId="3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61"/>
  <sheetViews>
    <sheetView topLeftCell="B119" zoomScale="75" workbookViewId="0">
      <selection activeCell="A3" sqref="A3:Y134"/>
    </sheetView>
  </sheetViews>
  <sheetFormatPr defaultRowHeight="12.75" x14ac:dyDescent="0.2"/>
  <cols>
    <col min="1" max="1" width="34.140625" customWidth="1"/>
    <col min="2" max="2" width="47.7109375" bestFit="1" customWidth="1"/>
    <col min="3" max="3" width="11.85546875" customWidth="1"/>
    <col min="4" max="4" width="21.85546875" customWidth="1"/>
    <col min="5" max="5" width="10.140625" customWidth="1"/>
    <col min="6" max="6" width="14.85546875" style="33" bestFit="1" customWidth="1"/>
    <col min="7" max="7" width="14" bestFit="1" customWidth="1"/>
    <col min="8" max="8" width="15.7109375" style="33" bestFit="1" customWidth="1"/>
    <col min="9" max="9" width="10.7109375" style="34" customWidth="1"/>
    <col min="10" max="10" width="11" style="31" customWidth="1"/>
    <col min="11" max="11" width="9.28515625" style="31" customWidth="1"/>
    <col min="12" max="12" width="7.42578125" style="34" customWidth="1"/>
    <col min="13" max="13" width="14.7109375" style="34" customWidth="1"/>
    <col min="14" max="14" width="19.140625" style="33" bestFit="1" customWidth="1"/>
    <col min="15" max="16" width="9.140625" style="31"/>
    <col min="17" max="17" width="16.5703125" bestFit="1" customWidth="1"/>
    <col min="20" max="20" width="9.140625" style="40"/>
    <col min="21" max="21" width="11.42578125" bestFit="1" customWidth="1"/>
    <col min="22" max="22" width="10.85546875" bestFit="1" customWidth="1"/>
    <col min="25" max="25" width="9.140625" style="40"/>
  </cols>
  <sheetData>
    <row r="1" spans="1:25" s="29" customFormat="1" x14ac:dyDescent="0.2">
      <c r="A1" s="29" t="s">
        <v>875</v>
      </c>
      <c r="E1" s="36"/>
      <c r="F1" s="35"/>
      <c r="G1" s="37"/>
      <c r="H1" s="35"/>
      <c r="I1" s="38"/>
      <c r="J1" s="32"/>
      <c r="K1" s="32"/>
      <c r="L1" s="62"/>
      <c r="M1" s="58" t="s">
        <v>876</v>
      </c>
      <c r="O1" s="70"/>
      <c r="P1" s="70"/>
      <c r="Q1" s="59" t="s">
        <v>874</v>
      </c>
      <c r="R1" s="59"/>
      <c r="S1" s="59"/>
      <c r="T1" s="60"/>
      <c r="U1" s="59" t="s">
        <v>417</v>
      </c>
      <c r="V1" s="59" t="s">
        <v>416</v>
      </c>
      <c r="W1" s="59" t="s">
        <v>1281</v>
      </c>
      <c r="X1" s="59"/>
      <c r="Y1" s="60"/>
    </row>
    <row r="2" spans="1:25" s="29" customFormat="1" ht="15" x14ac:dyDescent="0.2">
      <c r="A2" s="23" t="s">
        <v>296</v>
      </c>
      <c r="B2" s="23" t="s">
        <v>418</v>
      </c>
      <c r="C2" s="23" t="s">
        <v>929</v>
      </c>
      <c r="D2" s="23" t="s">
        <v>419</v>
      </c>
      <c r="E2" s="23" t="s">
        <v>294</v>
      </c>
      <c r="F2" s="23" t="s">
        <v>295</v>
      </c>
      <c r="G2" s="26" t="s">
        <v>298</v>
      </c>
      <c r="H2" s="57" t="s">
        <v>293</v>
      </c>
      <c r="I2" s="27" t="s">
        <v>770</v>
      </c>
      <c r="J2" s="24" t="s">
        <v>224</v>
      </c>
      <c r="K2" s="53" t="s">
        <v>297</v>
      </c>
      <c r="L2" s="61"/>
      <c r="M2" s="61"/>
      <c r="N2" s="35" t="s">
        <v>293</v>
      </c>
      <c r="O2" s="32" t="s">
        <v>224</v>
      </c>
      <c r="P2" s="32" t="s">
        <v>297</v>
      </c>
      <c r="Q2" s="29" t="s">
        <v>293</v>
      </c>
      <c r="R2" s="29" t="s">
        <v>224</v>
      </c>
      <c r="S2" s="29" t="s">
        <v>414</v>
      </c>
      <c r="T2" s="39" t="s">
        <v>415</v>
      </c>
      <c r="U2" s="29">
        <v>4</v>
      </c>
      <c r="V2" s="39">
        <v>0.25</v>
      </c>
      <c r="W2" s="29" t="s">
        <v>224</v>
      </c>
      <c r="X2" s="29" t="s">
        <v>414</v>
      </c>
      <c r="Y2" s="39" t="s">
        <v>415</v>
      </c>
    </row>
    <row r="3" spans="1:25" x14ac:dyDescent="0.2">
      <c r="B3" t="s">
        <v>303</v>
      </c>
      <c r="F3"/>
      <c r="H3">
        <v>7313625</v>
      </c>
      <c r="I3"/>
      <c r="J3" s="111">
        <v>35</v>
      </c>
      <c r="K3">
        <v>28</v>
      </c>
      <c r="L3" s="31" t="s">
        <v>303</v>
      </c>
      <c r="M3" s="81" t="str">
        <f>VLOOKUP($B3,LBTotals!$D$3:$O$500,1)</f>
        <v>AG Real Estate &amp; Associates</v>
      </c>
      <c r="N3" s="33">
        <f>IF(M3=B3,VLOOKUP($B3,LBTotals!$D$3:$O$500,7),0)</f>
        <v>4063400</v>
      </c>
      <c r="O3" s="31">
        <f>IF(M3=B3,VLOOKUP($B3,LBTotals!$D$3:$O$500,8),0)</f>
        <v>18</v>
      </c>
      <c r="P3" s="31">
        <f>IF(M3=B3,VLOOKUP($B3,LBTotals!$D$3:$O$500,9),0)</f>
        <v>9</v>
      </c>
      <c r="Q3" s="33">
        <f>H3+N3</f>
        <v>11377025</v>
      </c>
      <c r="R3" s="63">
        <f>J3+O3</f>
        <v>53</v>
      </c>
      <c r="S3" s="31">
        <f>+K3+P3</f>
        <v>37</v>
      </c>
      <c r="T3" s="40">
        <f>IF(R3+S3&gt;0,S3/R3,0)</f>
        <v>0.69811320754716977</v>
      </c>
      <c r="U3" t="str">
        <f>IF(R3&gt;=$U$2,"Yes","No")</f>
        <v>Yes</v>
      </c>
      <c r="V3" t="str">
        <f>IF(T3&gt;=$V$2,"Yes","No")</f>
        <v>Yes</v>
      </c>
      <c r="W3" s="31">
        <f>IF(R3+S3&gt;0,VLOOKUP($B3,LBTotals!$D$3:$O$500,11),0)</f>
        <v>0</v>
      </c>
      <c r="X3" s="31">
        <f>IF(R3+S3&gt;0,VLOOKUP($B3,LBTotals!$D$3:$O$500,12),0)</f>
        <v>0</v>
      </c>
      <c r="Y3" s="40">
        <f>IF(W3=0,0,X3/W3)</f>
        <v>0</v>
      </c>
    </row>
    <row r="4" spans="1:25" x14ac:dyDescent="0.2">
      <c r="B4" t="s">
        <v>1546</v>
      </c>
      <c r="F4"/>
      <c r="H4">
        <v>2362435</v>
      </c>
      <c r="I4"/>
      <c r="J4" s="111">
        <v>12</v>
      </c>
      <c r="K4">
        <v>3</v>
      </c>
      <c r="L4" s="31" t="s">
        <v>1546</v>
      </c>
      <c r="M4" s="81" t="str">
        <f>VLOOKUP($B4,LBTotals!$D$3:$O$500,1)</f>
        <v>Alamo Real Estate</v>
      </c>
      <c r="N4" s="33">
        <f>IF(M4=B4,VLOOKUP($B4,LBTotals!$D$3:$O$500,7),0)</f>
        <v>1220050</v>
      </c>
      <c r="O4" s="31">
        <f>IF(M4=B4,VLOOKUP($B4,LBTotals!$D$3:$O$500,8),0)</f>
        <v>8</v>
      </c>
      <c r="P4" s="31">
        <f>IF(M4=B4,VLOOKUP($B4,LBTotals!$D$3:$O$500,9),0)</f>
        <v>2</v>
      </c>
      <c r="Q4" s="33">
        <f>H4+N4</f>
        <v>3582485</v>
      </c>
      <c r="R4" s="63">
        <f>J4+O4</f>
        <v>20</v>
      </c>
      <c r="S4" s="31">
        <f>+K4+P4</f>
        <v>5</v>
      </c>
      <c r="T4" s="40">
        <f>IF(R4+S4&gt;0,S4/R4,0)</f>
        <v>0.25</v>
      </c>
      <c r="U4" t="str">
        <f>IF(R4&gt;=$U$2,"Yes","No")</f>
        <v>Yes</v>
      </c>
      <c r="V4" t="str">
        <f>IF(T4&gt;=$V$2,"Yes","No")</f>
        <v>Yes</v>
      </c>
      <c r="W4" s="31">
        <f>IF(R4+S4&gt;0,VLOOKUP($B4,LBTotals!$D$3:$O$500,11),0)</f>
        <v>0</v>
      </c>
      <c r="X4" s="31">
        <f>IF(R4+S4&gt;0,VLOOKUP($B4,LBTotals!$D$3:$O$500,12),0)</f>
        <v>0</v>
      </c>
      <c r="Y4" s="40">
        <f>IF(W4=0,0,X4/W4)</f>
        <v>0</v>
      </c>
    </row>
    <row r="5" spans="1:25" x14ac:dyDescent="0.2">
      <c r="B5" t="s">
        <v>299</v>
      </c>
      <c r="F5"/>
      <c r="H5">
        <v>963900</v>
      </c>
      <c r="I5"/>
      <c r="J5" s="111">
        <v>6</v>
      </c>
      <c r="K5">
        <v>1</v>
      </c>
      <c r="L5" s="31" t="s">
        <v>299</v>
      </c>
      <c r="M5" s="81" t="str">
        <f>VLOOKUP($B5,LBTotals!$D$3:$O$500,1)</f>
        <v>alinea</v>
      </c>
      <c r="N5" s="33">
        <f>IF(M5=B5,VLOOKUP($B5,LBTotals!$D$3:$O$500,7),0)</f>
        <v>969500</v>
      </c>
      <c r="O5" s="31">
        <f>IF(M5=B5,VLOOKUP($B5,LBTotals!$D$3:$O$500,8),0)</f>
        <v>8</v>
      </c>
      <c r="P5" s="31">
        <f>IF(M5=B5,VLOOKUP($B5,LBTotals!$D$3:$O$500,9),0)</f>
        <v>4</v>
      </c>
      <c r="Q5" s="33">
        <f>H5+N5</f>
        <v>1933400</v>
      </c>
      <c r="R5" s="63">
        <f>J5+O5</f>
        <v>14</v>
      </c>
      <c r="S5" s="31">
        <f>+K5+P5</f>
        <v>5</v>
      </c>
      <c r="T5" s="40">
        <f>IF(R5+S5&gt;0,S5/R5,0)</f>
        <v>0.35714285714285715</v>
      </c>
      <c r="U5" t="str">
        <f>IF(R5&gt;=$U$2,"Yes","No")</f>
        <v>Yes</v>
      </c>
      <c r="V5" t="str">
        <f>IF(T5&gt;=$V$2,"Yes","No")</f>
        <v>Yes</v>
      </c>
      <c r="W5" s="31">
        <f>IF(R5+S5&gt;0,VLOOKUP($B5,LBTotals!$D$3:$O$500,11),0)</f>
        <v>0</v>
      </c>
      <c r="X5" s="31">
        <f>IF(R5+S5&gt;0,VLOOKUP($B5,LBTotals!$D$3:$O$500,12),0)</f>
        <v>0</v>
      </c>
      <c r="Y5" s="40">
        <f>IF(W5=0,0,X5/W5)</f>
        <v>0</v>
      </c>
    </row>
    <row r="6" spans="1:25" x14ac:dyDescent="0.2">
      <c r="B6" t="s">
        <v>1827</v>
      </c>
      <c r="F6"/>
      <c r="H6">
        <v>292977</v>
      </c>
      <c r="I6"/>
      <c r="J6" s="111">
        <v>2</v>
      </c>
      <c r="K6">
        <v>1</v>
      </c>
      <c r="L6" s="31" t="s">
        <v>1827</v>
      </c>
      <c r="M6" s="81" t="str">
        <f>VLOOKUP($B6,LBTotals!$D$3:$O$500,1)</f>
        <v>Amazing Realty</v>
      </c>
      <c r="N6" s="33">
        <f>IF(M6=B6,VLOOKUP($B6,LBTotals!$D$3:$O$500,7),0)</f>
        <v>125000</v>
      </c>
      <c r="O6" s="31">
        <f>IF(M6=B6,VLOOKUP($B6,LBTotals!$D$3:$O$500,8),0)</f>
        <v>1</v>
      </c>
      <c r="P6" s="31">
        <f>IF(M6=B6,VLOOKUP($B6,LBTotals!$D$3:$O$500,9),0)</f>
        <v>0</v>
      </c>
      <c r="Q6" s="33">
        <f>H6+N6</f>
        <v>417977</v>
      </c>
      <c r="R6" s="63">
        <f>J6+O6</f>
        <v>3</v>
      </c>
      <c r="S6" s="31">
        <f>+K6+P6</f>
        <v>1</v>
      </c>
      <c r="T6" s="40">
        <f>IF(R6+S6&gt;0,S6/R6,0)</f>
        <v>0.33333333333333331</v>
      </c>
      <c r="U6" t="str">
        <f>IF(R6&gt;=$U$2,"Yes","No")</f>
        <v>No</v>
      </c>
      <c r="V6" t="str">
        <f>IF(T6&gt;=$V$2,"Yes","No")</f>
        <v>Yes</v>
      </c>
      <c r="W6" s="31">
        <f>IF(R6+S6&gt;0,VLOOKUP($B6,LBTotals!$D$3:$O$500,11),0)</f>
        <v>0</v>
      </c>
      <c r="X6" s="31">
        <f>IF(R6+S6&gt;0,VLOOKUP($B6,LBTotals!$D$3:$O$500,12),0)</f>
        <v>0</v>
      </c>
      <c r="Y6" s="40">
        <f>IF(W6=0,0,X6/W6)</f>
        <v>0</v>
      </c>
    </row>
    <row r="7" spans="1:25" x14ac:dyDescent="0.2">
      <c r="B7" t="s">
        <v>1915</v>
      </c>
      <c r="F7"/>
      <c r="H7">
        <v>776000</v>
      </c>
      <c r="I7"/>
      <c r="J7" s="111">
        <v>3</v>
      </c>
      <c r="K7">
        <v>0</v>
      </c>
      <c r="L7" s="31" t="s">
        <v>1915</v>
      </c>
      <c r="M7" s="81" t="str">
        <f>VLOOKUP($B7,LBTotals!$D$3:$O$500,1)</f>
        <v>Amazing Realty LLC</v>
      </c>
      <c r="N7" s="33">
        <f>IF(M7=B7,VLOOKUP($B7,LBTotals!$D$3:$O$500,7),0)</f>
        <v>512000</v>
      </c>
      <c r="O7" s="31">
        <f>IF(M7=B7,VLOOKUP($B7,LBTotals!$D$3:$O$500,8),0)</f>
        <v>2</v>
      </c>
      <c r="P7" s="31">
        <f>IF(M7=B7,VLOOKUP($B7,LBTotals!$D$3:$O$500,9),0)</f>
        <v>0</v>
      </c>
      <c r="Q7" s="33">
        <f t="shared" ref="Q7:Q70" si="0">H7+N7</f>
        <v>1288000</v>
      </c>
      <c r="R7" s="63">
        <f t="shared" ref="R7:R70" si="1">J7+O7</f>
        <v>5</v>
      </c>
      <c r="S7" s="31">
        <f t="shared" ref="S7:S70" si="2">+K7+P7</f>
        <v>0</v>
      </c>
      <c r="T7" s="40">
        <f t="shared" ref="T7:T70" si="3">IF(R7+S7&gt;0,S7/R7,0)</f>
        <v>0</v>
      </c>
      <c r="U7" t="str">
        <f t="shared" ref="U7:U70" si="4">IF(R7&gt;=$U$2,"Yes","No")</f>
        <v>Yes</v>
      </c>
      <c r="V7" t="str">
        <f t="shared" ref="V7:V70" si="5">IF(T7&gt;=$V$2,"Yes","No")</f>
        <v>No</v>
      </c>
      <c r="W7" s="31">
        <f>IF(R7+S7&gt;0,VLOOKUP($B7,LBTotals!$D$3:$O$500,11),0)</f>
        <v>0</v>
      </c>
      <c r="X7" s="31">
        <f>IF(R7+S7&gt;0,VLOOKUP($B7,LBTotals!$D$3:$O$500,12),0)</f>
        <v>0</v>
      </c>
      <c r="Y7" s="40">
        <f t="shared" ref="Y7:Y70" si="6">IF(W7=0,0,X7/W7)</f>
        <v>0</v>
      </c>
    </row>
    <row r="8" spans="1:25" x14ac:dyDescent="0.2">
      <c r="B8" t="s">
        <v>371</v>
      </c>
      <c r="F8"/>
      <c r="H8">
        <v>219500</v>
      </c>
      <c r="I8"/>
      <c r="J8" s="111">
        <v>1</v>
      </c>
      <c r="K8">
        <v>0</v>
      </c>
      <c r="L8" s="31" t="s">
        <v>371</v>
      </c>
      <c r="M8" s="81" t="str">
        <f>VLOOKUP($B8,LBTotals!$D$3:$O$500,1)</f>
        <v>Anna Marie Lindley</v>
      </c>
      <c r="N8" s="33">
        <f>IF(M8=B8,VLOOKUP($B8,LBTotals!$D$3:$O$500,7),0)</f>
        <v>746500</v>
      </c>
      <c r="O8" s="31">
        <f>IF(M8=B8,VLOOKUP($B8,LBTotals!$D$3:$O$500,8),0)</f>
        <v>4</v>
      </c>
      <c r="P8" s="31">
        <f>IF(M8=B8,VLOOKUP($B8,LBTotals!$D$3:$O$500,9),0)</f>
        <v>0</v>
      </c>
      <c r="Q8" s="33">
        <f t="shared" si="0"/>
        <v>966000</v>
      </c>
      <c r="R8" s="63">
        <f t="shared" si="1"/>
        <v>5</v>
      </c>
      <c r="S8" s="31">
        <f t="shared" si="2"/>
        <v>0</v>
      </c>
      <c r="T8" s="40">
        <f t="shared" si="3"/>
        <v>0</v>
      </c>
      <c r="U8" t="str">
        <f t="shared" si="4"/>
        <v>Yes</v>
      </c>
      <c r="V8" t="str">
        <f t="shared" si="5"/>
        <v>No</v>
      </c>
      <c r="W8" s="31">
        <f>IF(R8+S8&gt;0,VLOOKUP($B8,LBTotals!$D$3:$O$500,11),0)</f>
        <v>0</v>
      </c>
      <c r="X8" s="31">
        <f>IF(R8+S8&gt;0,VLOOKUP($B8,LBTotals!$D$3:$O$500,12),0)</f>
        <v>0</v>
      </c>
      <c r="Y8" s="40">
        <f t="shared" si="6"/>
        <v>0</v>
      </c>
    </row>
    <row r="9" spans="1:25" x14ac:dyDescent="0.2">
      <c r="B9" t="s">
        <v>1036</v>
      </c>
      <c r="F9"/>
      <c r="H9">
        <v>36541267</v>
      </c>
      <c r="I9"/>
      <c r="J9" s="111">
        <v>187</v>
      </c>
      <c r="K9">
        <v>34</v>
      </c>
      <c r="L9" s="31" t="s">
        <v>1036</v>
      </c>
      <c r="M9" s="81" t="str">
        <f>VLOOKUP($B9,LBTotals!$D$3:$O$500,1)</f>
        <v>Bentwood Realty</v>
      </c>
      <c r="N9" s="33">
        <f>IF(M9=B9,VLOOKUP($B9,LBTotals!$D$3:$O$500,7),0)</f>
        <v>32771694</v>
      </c>
      <c r="O9" s="31">
        <f>IF(M9=B9,VLOOKUP($B9,LBTotals!$D$3:$O$500,8),0)</f>
        <v>158</v>
      </c>
      <c r="P9" s="31">
        <f>IF(M9=B9,VLOOKUP($B9,LBTotals!$D$3:$O$500,9),0)</f>
        <v>47</v>
      </c>
      <c r="Q9" s="33">
        <f t="shared" si="0"/>
        <v>69312961</v>
      </c>
      <c r="R9" s="63">
        <f t="shared" si="1"/>
        <v>345</v>
      </c>
      <c r="S9" s="31">
        <f t="shared" si="2"/>
        <v>81</v>
      </c>
      <c r="T9" s="40">
        <f t="shared" si="3"/>
        <v>0.23478260869565218</v>
      </c>
      <c r="U9" t="str">
        <f t="shared" si="4"/>
        <v>Yes</v>
      </c>
      <c r="V9" t="str">
        <f t="shared" si="5"/>
        <v>No</v>
      </c>
      <c r="W9" s="31">
        <f>IF(R9+S9&gt;0,VLOOKUP($B9,LBTotals!$D$3:$O$500,11),0)</f>
        <v>23</v>
      </c>
      <c r="X9" s="31">
        <f>IF(R9+S9&gt;0,VLOOKUP($B9,LBTotals!$D$3:$O$500,12),0)</f>
        <v>3</v>
      </c>
      <c r="Y9" s="40">
        <f t="shared" si="6"/>
        <v>0.13043478260869565</v>
      </c>
    </row>
    <row r="10" spans="1:25" x14ac:dyDescent="0.2">
      <c r="B10" t="s">
        <v>1066</v>
      </c>
      <c r="F10"/>
      <c r="H10">
        <v>260000</v>
      </c>
      <c r="I10"/>
      <c r="J10" s="111">
        <v>1</v>
      </c>
      <c r="K10">
        <v>0</v>
      </c>
      <c r="L10" s="31" t="s">
        <v>1066</v>
      </c>
      <c r="M10" s="81" t="str">
        <f>VLOOKUP($B10,LBTotals!$D$3:$O$500,1)</f>
        <v>Berkshire Hathaway Texas Realty</v>
      </c>
      <c r="N10" s="33">
        <f>IF(M10=B10,VLOOKUP($B10,LBTotals!$D$3:$O$500,7),0)</f>
        <v>191000</v>
      </c>
      <c r="O10" s="31">
        <f>IF(M10=B10,VLOOKUP($B10,LBTotals!$D$3:$O$500,8),0)</f>
        <v>1</v>
      </c>
      <c r="P10" s="31">
        <f>IF(M10=B10,VLOOKUP($B10,LBTotals!$D$3:$O$500,9),0)</f>
        <v>1</v>
      </c>
      <c r="Q10" s="33">
        <f t="shared" si="0"/>
        <v>451000</v>
      </c>
      <c r="R10" s="63">
        <f t="shared" si="1"/>
        <v>2</v>
      </c>
      <c r="S10" s="31">
        <f t="shared" si="2"/>
        <v>1</v>
      </c>
      <c r="T10" s="40">
        <f t="shared" si="3"/>
        <v>0.5</v>
      </c>
      <c r="U10" t="str">
        <f t="shared" si="4"/>
        <v>No</v>
      </c>
      <c r="V10" t="str">
        <f t="shared" si="5"/>
        <v>Yes</v>
      </c>
      <c r="W10" s="31">
        <f>IF(R10+S10&gt;0,VLOOKUP($B10,LBTotals!$D$3:$O$500,11),0)</f>
        <v>1</v>
      </c>
      <c r="X10" s="31">
        <f>IF(R10+S10&gt;0,VLOOKUP($B10,LBTotals!$D$3:$O$500,12),0)</f>
        <v>0</v>
      </c>
      <c r="Y10" s="40">
        <f t="shared" si="6"/>
        <v>0</v>
      </c>
    </row>
    <row r="11" spans="1:25" x14ac:dyDescent="0.2">
      <c r="B11" t="s">
        <v>1858</v>
      </c>
      <c r="F11"/>
      <c r="H11">
        <v>4476000</v>
      </c>
      <c r="I11"/>
      <c r="J11" s="111">
        <v>22</v>
      </c>
      <c r="K11">
        <v>0</v>
      </c>
      <c r="L11" s="31" t="s">
        <v>1858</v>
      </c>
      <c r="M11" s="81" t="str">
        <f>VLOOKUP($B11,LBTotals!$D$3:$O$500,1)</f>
        <v>Better Homes and Gardens</v>
      </c>
      <c r="N11" s="33">
        <f>IF(M11=B11,VLOOKUP($B11,LBTotals!$D$3:$O$500,7),0)</f>
        <v>2409350</v>
      </c>
      <c r="O11" s="31">
        <f>IF(M11=B11,VLOOKUP($B11,LBTotals!$D$3:$O$500,8),0)</f>
        <v>15</v>
      </c>
      <c r="P11" s="31">
        <f>IF(M11=B11,VLOOKUP($B11,LBTotals!$D$3:$O$500,9),0)</f>
        <v>2</v>
      </c>
      <c r="Q11" s="33">
        <f t="shared" si="0"/>
        <v>6885350</v>
      </c>
      <c r="R11" s="63">
        <f t="shared" si="1"/>
        <v>37</v>
      </c>
      <c r="S11" s="31">
        <f t="shared" si="2"/>
        <v>2</v>
      </c>
      <c r="T11" s="40">
        <f t="shared" si="3"/>
        <v>5.4054054054054057E-2</v>
      </c>
      <c r="U11" t="str">
        <f t="shared" si="4"/>
        <v>Yes</v>
      </c>
      <c r="V11" t="str">
        <f t="shared" si="5"/>
        <v>No</v>
      </c>
      <c r="W11" s="31">
        <f>IF(R11+S11&gt;0,VLOOKUP($B11,LBTotals!$D$3:$O$500,11),0)</f>
        <v>5</v>
      </c>
      <c r="X11" s="31">
        <f>IF(R11+S11&gt;0,VLOOKUP($B11,LBTotals!$D$3:$O$500,12),0)</f>
        <v>0</v>
      </c>
      <c r="Y11" s="40">
        <f t="shared" si="6"/>
        <v>0</v>
      </c>
    </row>
    <row r="12" spans="1:25" x14ac:dyDescent="0.2">
      <c r="B12" t="s">
        <v>542</v>
      </c>
      <c r="F12"/>
      <c r="H12">
        <v>2496250</v>
      </c>
      <c r="I12"/>
      <c r="J12" s="111">
        <v>11</v>
      </c>
      <c r="K12">
        <v>1</v>
      </c>
      <c r="L12" s="31" t="s">
        <v>542</v>
      </c>
      <c r="M12" s="81" t="str">
        <f>VLOOKUP($B12,LBTotals!$D$3:$O$500,1)</f>
        <v>Better Homes and Gardens Real Estate, Edwards &amp; Associates</v>
      </c>
      <c r="N12" s="33">
        <f>IF(M12=B12,VLOOKUP($B12,LBTotals!$D$3:$O$500,7),0)</f>
        <v>1345800</v>
      </c>
      <c r="O12" s="31">
        <f>IF(M12=B12,VLOOKUP($B12,LBTotals!$D$3:$O$500,8),0)</f>
        <v>6</v>
      </c>
      <c r="P12" s="31">
        <f>IF(M12=B12,VLOOKUP($B12,LBTotals!$D$3:$O$500,9),0)</f>
        <v>0</v>
      </c>
      <c r="Q12" s="33">
        <f t="shared" si="0"/>
        <v>3842050</v>
      </c>
      <c r="R12" s="63">
        <f t="shared" si="1"/>
        <v>17</v>
      </c>
      <c r="S12" s="31">
        <f t="shared" si="2"/>
        <v>1</v>
      </c>
      <c r="T12" s="40">
        <f t="shared" si="3"/>
        <v>5.8823529411764705E-2</v>
      </c>
      <c r="U12" t="str">
        <f t="shared" si="4"/>
        <v>Yes</v>
      </c>
      <c r="V12" t="str">
        <f t="shared" si="5"/>
        <v>No</v>
      </c>
      <c r="W12" s="31">
        <f>IF(R12+S12&gt;0,VLOOKUP($B12,LBTotals!$D$3:$O$500,11),0)</f>
        <v>3</v>
      </c>
      <c r="X12" s="31">
        <f>IF(R12+S12&gt;0,VLOOKUP($B12,LBTotals!$D$3:$O$500,12),0)</f>
        <v>0</v>
      </c>
      <c r="Y12" s="40">
        <f t="shared" si="6"/>
        <v>0</v>
      </c>
    </row>
    <row r="13" spans="1:25" x14ac:dyDescent="0.2">
      <c r="B13" t="s">
        <v>1176</v>
      </c>
      <c r="F13"/>
      <c r="H13">
        <v>101500</v>
      </c>
      <c r="I13"/>
      <c r="J13" s="111">
        <v>2</v>
      </c>
      <c r="K13">
        <v>1</v>
      </c>
      <c r="L13" s="31" t="s">
        <v>1176</v>
      </c>
      <c r="M13" s="81" t="str">
        <f>VLOOKUP($B13,LBTotals!$D$3:$O$500,1)</f>
        <v>Bluebonnet Properties Inc</v>
      </c>
      <c r="N13" s="33">
        <f>IF(M13=B13,VLOOKUP($B13,LBTotals!$D$3:$O$500,7),0)</f>
        <v>0</v>
      </c>
      <c r="O13" s="31">
        <f>IF(M13=B13,VLOOKUP($B13,LBTotals!$D$3:$O$500,8),0)</f>
        <v>0</v>
      </c>
      <c r="P13" s="31">
        <f>IF(M13=B13,VLOOKUP($B13,LBTotals!$D$3:$O$500,9),0)</f>
        <v>0</v>
      </c>
      <c r="Q13" s="33">
        <f t="shared" si="0"/>
        <v>101500</v>
      </c>
      <c r="R13" s="63">
        <f t="shared" si="1"/>
        <v>2</v>
      </c>
      <c r="S13" s="31">
        <f t="shared" si="2"/>
        <v>1</v>
      </c>
      <c r="T13" s="40">
        <f t="shared" si="3"/>
        <v>0.5</v>
      </c>
      <c r="U13" t="str">
        <f t="shared" si="4"/>
        <v>No</v>
      </c>
      <c r="V13" t="str">
        <f t="shared" si="5"/>
        <v>Yes</v>
      </c>
      <c r="W13" s="31">
        <f>IF(R13+S13&gt;0,VLOOKUP($B13,LBTotals!$D$3:$O$500,11),0)</f>
        <v>2</v>
      </c>
      <c r="X13" s="31">
        <f>IF(R13+S13&gt;0,VLOOKUP($B13,LBTotals!$D$3:$O$500,12),0)</f>
        <v>1</v>
      </c>
      <c r="Y13" s="40">
        <f t="shared" si="6"/>
        <v>0.5</v>
      </c>
    </row>
    <row r="14" spans="1:25" x14ac:dyDescent="0.2">
      <c r="B14" t="s">
        <v>1851</v>
      </c>
      <c r="F14"/>
      <c r="H14">
        <v>964000</v>
      </c>
      <c r="I14"/>
      <c r="J14" s="111">
        <v>7</v>
      </c>
      <c r="K14">
        <v>2</v>
      </c>
      <c r="L14" s="31" t="s">
        <v>1851</v>
      </c>
      <c r="M14" s="81" t="str">
        <f>VLOOKUP($B14,LBTotals!$D$3:$O$500,1)</f>
        <v>Bluebonnet Properties Inc.</v>
      </c>
      <c r="N14" s="33">
        <f>IF(M14=B14,VLOOKUP($B14,LBTotals!$D$3:$O$500,7),0)</f>
        <v>165000</v>
      </c>
      <c r="O14" s="31">
        <f>IF(M14=B14,VLOOKUP($B14,LBTotals!$D$3:$O$500,8),0)</f>
        <v>1</v>
      </c>
      <c r="P14" s="31">
        <f>IF(M14=B14,VLOOKUP($B14,LBTotals!$D$3:$O$500,9),0)</f>
        <v>0</v>
      </c>
      <c r="Q14" s="33">
        <f t="shared" si="0"/>
        <v>1129000</v>
      </c>
      <c r="R14" s="63">
        <f t="shared" si="1"/>
        <v>8</v>
      </c>
      <c r="S14" s="31">
        <f t="shared" si="2"/>
        <v>2</v>
      </c>
      <c r="T14" s="40">
        <f t="shared" si="3"/>
        <v>0.25</v>
      </c>
      <c r="U14" t="str">
        <f t="shared" si="4"/>
        <v>Yes</v>
      </c>
      <c r="V14" t="str">
        <f t="shared" si="5"/>
        <v>Yes</v>
      </c>
      <c r="W14" s="31">
        <f>IF(R14+S14&gt;0,VLOOKUP($B14,LBTotals!$D$3:$O$500,11),0)</f>
        <v>4</v>
      </c>
      <c r="X14" s="31">
        <f>IF(R14+S14&gt;0,VLOOKUP($B14,LBTotals!$D$3:$O$500,12),0)</f>
        <v>1</v>
      </c>
      <c r="Y14" s="40">
        <f t="shared" si="6"/>
        <v>0.25</v>
      </c>
    </row>
    <row r="15" spans="1:25" x14ac:dyDescent="0.2">
      <c r="B15" t="s">
        <v>368</v>
      </c>
      <c r="F15"/>
      <c r="H15">
        <v>2877033</v>
      </c>
      <c r="I15"/>
      <c r="J15" s="111">
        <v>14</v>
      </c>
      <c r="K15">
        <v>0</v>
      </c>
      <c r="L15" s="31" t="s">
        <v>368</v>
      </c>
      <c r="M15" s="81" t="str">
        <f>VLOOKUP($B15,LBTotals!$D$3:$O$500,1)</f>
        <v>Bosque Real Estate, Inc.</v>
      </c>
      <c r="N15" s="33">
        <f>IF(M15=B15,VLOOKUP($B15,LBTotals!$D$3:$O$500,7),0)</f>
        <v>2606800</v>
      </c>
      <c r="O15" s="31">
        <f>IF(M15=B15,VLOOKUP($B15,LBTotals!$D$3:$O$500,8),0)</f>
        <v>15</v>
      </c>
      <c r="P15" s="31">
        <f>IF(M15=B15,VLOOKUP($B15,LBTotals!$D$3:$O$500,9),0)</f>
        <v>0</v>
      </c>
      <c r="Q15" s="33">
        <f t="shared" si="0"/>
        <v>5483833</v>
      </c>
      <c r="R15" s="63">
        <f t="shared" si="1"/>
        <v>29</v>
      </c>
      <c r="S15" s="31">
        <f t="shared" si="2"/>
        <v>0</v>
      </c>
      <c r="T15" s="40">
        <f t="shared" si="3"/>
        <v>0</v>
      </c>
      <c r="U15" t="str">
        <f t="shared" si="4"/>
        <v>Yes</v>
      </c>
      <c r="V15" t="str">
        <f t="shared" si="5"/>
        <v>No</v>
      </c>
      <c r="W15" s="31">
        <f>IF(R15+S15&gt;0,VLOOKUP($B15,LBTotals!$D$3:$O$500,11),0)</f>
        <v>9</v>
      </c>
      <c r="X15" s="31">
        <f>IF(R15+S15&gt;0,VLOOKUP($B15,LBTotals!$D$3:$O$500,12),0)</f>
        <v>0</v>
      </c>
      <c r="Y15" s="40">
        <f t="shared" si="6"/>
        <v>0</v>
      </c>
    </row>
    <row r="16" spans="1:25" x14ac:dyDescent="0.2">
      <c r="B16" t="s">
        <v>711</v>
      </c>
      <c r="F16"/>
      <c r="H16">
        <v>570000</v>
      </c>
      <c r="I16"/>
      <c r="J16" s="111">
        <v>1</v>
      </c>
      <c r="K16">
        <v>1</v>
      </c>
      <c r="L16" s="31" t="s">
        <v>711</v>
      </c>
      <c r="M16" s="81" t="str">
        <f>VLOOKUP($B16,LBTotals!$D$3:$O$500,1)</f>
        <v>Brazos Valley Real Estate</v>
      </c>
      <c r="N16" s="33">
        <f>IF(M16=B16,VLOOKUP($B16,LBTotals!$D$3:$O$500,7),0)</f>
        <v>570000</v>
      </c>
      <c r="O16" s="31">
        <f>IF(M16=B16,VLOOKUP($B16,LBTotals!$D$3:$O$500,8),0)</f>
        <v>1</v>
      </c>
      <c r="P16" s="31">
        <f>IF(M16=B16,VLOOKUP($B16,LBTotals!$D$3:$O$500,9),0)</f>
        <v>1</v>
      </c>
      <c r="Q16" s="33">
        <f t="shared" si="0"/>
        <v>1140000</v>
      </c>
      <c r="R16" s="63">
        <f t="shared" si="1"/>
        <v>2</v>
      </c>
      <c r="S16" s="31">
        <f t="shared" si="2"/>
        <v>2</v>
      </c>
      <c r="T16" s="40">
        <f t="shared" si="3"/>
        <v>1</v>
      </c>
      <c r="U16" t="str">
        <f t="shared" si="4"/>
        <v>No</v>
      </c>
      <c r="V16" t="str">
        <f t="shared" si="5"/>
        <v>Yes</v>
      </c>
      <c r="W16" s="31">
        <f>IF(R16+S16&gt;0,VLOOKUP($B16,LBTotals!$D$3:$O$500,11),0)</f>
        <v>0</v>
      </c>
      <c r="X16" s="31">
        <f>IF(R16+S16&gt;0,VLOOKUP($B16,LBTotals!$D$3:$O$500,12),0)</f>
        <v>0</v>
      </c>
      <c r="Y16" s="40">
        <f t="shared" si="6"/>
        <v>0</v>
      </c>
    </row>
    <row r="17" spans="2:25" x14ac:dyDescent="0.2">
      <c r="B17" t="s">
        <v>1734</v>
      </c>
      <c r="F17"/>
      <c r="H17">
        <v>5330400</v>
      </c>
      <c r="I17"/>
      <c r="J17" s="111">
        <v>31</v>
      </c>
      <c r="K17">
        <v>6</v>
      </c>
      <c r="L17" s="31" t="s">
        <v>1734</v>
      </c>
      <c r="M17" s="81" t="str">
        <f>VLOOKUP($B17,LBTotals!$D$3:$O$500,1)</f>
        <v>Bridge Realty</v>
      </c>
      <c r="N17" s="33">
        <f>IF(M17=B17,VLOOKUP($B17,LBTotals!$D$3:$O$500,7),0)</f>
        <v>6949911</v>
      </c>
      <c r="O17" s="31">
        <f>IF(M17=B17,VLOOKUP($B17,LBTotals!$D$3:$O$500,8),0)</f>
        <v>31</v>
      </c>
      <c r="P17" s="31">
        <f>IF(M17=B17,VLOOKUP($B17,LBTotals!$D$3:$O$500,9),0)</f>
        <v>10</v>
      </c>
      <c r="Q17" s="33">
        <f t="shared" si="0"/>
        <v>12280311</v>
      </c>
      <c r="R17" s="63">
        <f t="shared" si="1"/>
        <v>62</v>
      </c>
      <c r="S17" s="31">
        <f t="shared" si="2"/>
        <v>16</v>
      </c>
      <c r="T17" s="40">
        <f t="shared" si="3"/>
        <v>0.25806451612903225</v>
      </c>
      <c r="U17" t="str">
        <f t="shared" si="4"/>
        <v>Yes</v>
      </c>
      <c r="V17" t="str">
        <f t="shared" si="5"/>
        <v>Yes</v>
      </c>
      <c r="W17" s="31">
        <f>IF(R17+S17&gt;0,VLOOKUP($B17,LBTotals!$D$3:$O$500,11),0)</f>
        <v>6</v>
      </c>
      <c r="X17" s="31">
        <f>IF(R17+S17&gt;0,VLOOKUP($B17,LBTotals!$D$3:$O$500,12),0)</f>
        <v>0</v>
      </c>
      <c r="Y17" s="40">
        <f t="shared" si="6"/>
        <v>0</v>
      </c>
    </row>
    <row r="18" spans="2:25" x14ac:dyDescent="0.2">
      <c r="B18" t="s">
        <v>916</v>
      </c>
      <c r="F18"/>
      <c r="H18">
        <v>882000</v>
      </c>
      <c r="I18"/>
      <c r="J18" s="111">
        <v>3</v>
      </c>
      <c r="K18">
        <v>2</v>
      </c>
      <c r="L18" s="31" t="s">
        <v>916</v>
      </c>
      <c r="M18" s="81" t="str">
        <f>VLOOKUP($B18,LBTotals!$D$3:$O$500,1)</f>
        <v>Brothers Management</v>
      </c>
      <c r="N18" s="33">
        <f>IF(M18=B18,VLOOKUP($B18,LBTotals!$D$3:$O$500,7),0)</f>
        <v>523500</v>
      </c>
      <c r="O18" s="31">
        <f>IF(M18=B18,VLOOKUP($B18,LBTotals!$D$3:$O$500,8),0)</f>
        <v>3</v>
      </c>
      <c r="P18" s="31">
        <f>IF(M18=B18,VLOOKUP($B18,LBTotals!$D$3:$O$500,9),0)</f>
        <v>2</v>
      </c>
      <c r="Q18" s="33">
        <f t="shared" si="0"/>
        <v>1405500</v>
      </c>
      <c r="R18" s="63">
        <f t="shared" si="1"/>
        <v>6</v>
      </c>
      <c r="S18" s="31">
        <f t="shared" si="2"/>
        <v>4</v>
      </c>
      <c r="T18" s="40">
        <f t="shared" si="3"/>
        <v>0.66666666666666663</v>
      </c>
      <c r="U18" t="str">
        <f t="shared" si="4"/>
        <v>Yes</v>
      </c>
      <c r="V18" t="str">
        <f t="shared" si="5"/>
        <v>Yes</v>
      </c>
      <c r="W18" s="31">
        <f>IF(R18+S18&gt;0,VLOOKUP($B18,LBTotals!$D$3:$O$500,11),0)</f>
        <v>2</v>
      </c>
      <c r="X18" s="31">
        <f>IF(R18+S18&gt;0,VLOOKUP($B18,LBTotals!$D$3:$O$500,12),0)</f>
        <v>2</v>
      </c>
      <c r="Y18" s="40">
        <f t="shared" si="6"/>
        <v>1</v>
      </c>
    </row>
    <row r="19" spans="2:25" x14ac:dyDescent="0.2">
      <c r="B19" t="s">
        <v>539</v>
      </c>
      <c r="F19"/>
      <c r="H19">
        <v>299900</v>
      </c>
      <c r="I19"/>
      <c r="J19" s="111">
        <v>2</v>
      </c>
      <c r="K19">
        <v>1</v>
      </c>
      <c r="L19" s="31" t="s">
        <v>539</v>
      </c>
      <c r="M19" s="81" t="str">
        <f>VLOOKUP($B19,LBTotals!$D$3:$O$500,1)</f>
        <v>Brown Real Estate</v>
      </c>
      <c r="N19" s="33">
        <f>IF(M19=B19,VLOOKUP($B19,LBTotals!$D$3:$O$500,7),0)</f>
        <v>1116500</v>
      </c>
      <c r="O19" s="31">
        <f>IF(M19=B19,VLOOKUP($B19,LBTotals!$D$3:$O$500,8),0)</f>
        <v>7</v>
      </c>
      <c r="P19" s="31">
        <f>IF(M19=B19,VLOOKUP($B19,LBTotals!$D$3:$O$500,9),0)</f>
        <v>0</v>
      </c>
      <c r="Q19" s="33">
        <f t="shared" si="0"/>
        <v>1416400</v>
      </c>
      <c r="R19" s="63">
        <f t="shared" si="1"/>
        <v>9</v>
      </c>
      <c r="S19" s="31">
        <f t="shared" si="2"/>
        <v>1</v>
      </c>
      <c r="T19" s="40">
        <f t="shared" si="3"/>
        <v>0.1111111111111111</v>
      </c>
      <c r="U19" t="str">
        <f t="shared" si="4"/>
        <v>Yes</v>
      </c>
      <c r="V19" t="str">
        <f t="shared" si="5"/>
        <v>No</v>
      </c>
      <c r="W19" s="31">
        <f>IF(R19+S19&gt;0,VLOOKUP($B19,LBTotals!$D$3:$O$500,11),0)</f>
        <v>1</v>
      </c>
      <c r="X19" s="31">
        <f>IF(R19+S19&gt;0,VLOOKUP($B19,LBTotals!$D$3:$O$500,12),0)</f>
        <v>0</v>
      </c>
      <c r="Y19" s="40">
        <f t="shared" si="6"/>
        <v>0</v>
      </c>
    </row>
    <row r="20" spans="2:25" x14ac:dyDescent="0.2">
      <c r="B20" t="s">
        <v>790</v>
      </c>
      <c r="F20"/>
      <c r="H20">
        <v>440900</v>
      </c>
      <c r="I20"/>
      <c r="J20" s="111">
        <v>4</v>
      </c>
      <c r="K20">
        <v>0</v>
      </c>
      <c r="L20" s="31" t="s">
        <v>790</v>
      </c>
      <c r="M20" s="81" t="str">
        <f>VLOOKUP($B20,LBTotals!$D$3:$O$500,1)</f>
        <v>Brown Realty, LLC</v>
      </c>
      <c r="N20" s="33">
        <f>IF(M20=B20,VLOOKUP($B20,LBTotals!$D$3:$O$500,7),0)</f>
        <v>145000</v>
      </c>
      <c r="O20" s="31">
        <f>IF(M20=B20,VLOOKUP($B20,LBTotals!$D$3:$O$500,8),0)</f>
        <v>1</v>
      </c>
      <c r="P20" s="31">
        <f>IF(M20=B20,VLOOKUP($B20,LBTotals!$D$3:$O$500,9),0)</f>
        <v>0</v>
      </c>
      <c r="Q20" s="33">
        <f t="shared" si="0"/>
        <v>585900</v>
      </c>
      <c r="R20" s="63">
        <f t="shared" si="1"/>
        <v>5</v>
      </c>
      <c r="S20" s="31">
        <f t="shared" si="2"/>
        <v>0</v>
      </c>
      <c r="T20" s="40">
        <f t="shared" si="3"/>
        <v>0</v>
      </c>
      <c r="U20" t="str">
        <f t="shared" si="4"/>
        <v>Yes</v>
      </c>
      <c r="V20" t="str">
        <f t="shared" si="5"/>
        <v>No</v>
      </c>
      <c r="W20" s="31">
        <f>IF(R20+S20&gt;0,VLOOKUP($B20,LBTotals!$D$3:$O$500,11),0)</f>
        <v>3</v>
      </c>
      <c r="X20" s="31">
        <f>IF(R20+S20&gt;0,VLOOKUP($B20,LBTotals!$D$3:$O$500,12),0)</f>
        <v>0</v>
      </c>
      <c r="Y20" s="40">
        <f t="shared" si="6"/>
        <v>0</v>
      </c>
    </row>
    <row r="21" spans="2:25" x14ac:dyDescent="0.2">
      <c r="B21" t="s">
        <v>1988</v>
      </c>
      <c r="F21"/>
      <c r="H21">
        <v>58500</v>
      </c>
      <c r="I21"/>
      <c r="J21" s="111">
        <v>1</v>
      </c>
      <c r="K21">
        <v>0</v>
      </c>
      <c r="L21" s="31" t="s">
        <v>1988</v>
      </c>
      <c r="M21" s="81" t="str">
        <f>VLOOKUP($B21,LBTotals!$D$3:$O$500,1)</f>
        <v>Buttross Property</v>
      </c>
      <c r="N21" s="33">
        <f>IF(M21=B21,VLOOKUP($B21,LBTotals!$D$3:$O$500,7),0)</f>
        <v>0</v>
      </c>
      <c r="O21" s="31">
        <f>IF(M21=B21,VLOOKUP($B21,LBTotals!$D$3:$O$500,8),0)</f>
        <v>0</v>
      </c>
      <c r="P21" s="31">
        <f>IF(M21=B21,VLOOKUP($B21,LBTotals!$D$3:$O$500,9),0)</f>
        <v>0</v>
      </c>
      <c r="Q21" s="33">
        <f t="shared" si="0"/>
        <v>58500</v>
      </c>
      <c r="R21" s="63">
        <f t="shared" si="1"/>
        <v>1</v>
      </c>
      <c r="S21" s="31">
        <f t="shared" si="2"/>
        <v>0</v>
      </c>
      <c r="T21" s="40">
        <f t="shared" si="3"/>
        <v>0</v>
      </c>
      <c r="U21" t="str">
        <f t="shared" si="4"/>
        <v>No</v>
      </c>
      <c r="V21" t="str">
        <f t="shared" si="5"/>
        <v>No</v>
      </c>
      <c r="W21" s="31">
        <f>IF(R21+S21&gt;0,VLOOKUP($B21,LBTotals!$D$3:$O$500,11),0)</f>
        <v>1</v>
      </c>
      <c r="X21" s="31">
        <f>IF(R21+S21&gt;0,VLOOKUP($B21,LBTotals!$D$3:$O$500,12),0)</f>
        <v>0</v>
      </c>
      <c r="Y21" s="40">
        <f t="shared" si="6"/>
        <v>0</v>
      </c>
    </row>
    <row r="22" spans="2:25" x14ac:dyDescent="0.2">
      <c r="B22" t="s">
        <v>2017</v>
      </c>
      <c r="F22"/>
      <c r="H22">
        <v>250000</v>
      </c>
      <c r="I22"/>
      <c r="J22" s="111">
        <v>1</v>
      </c>
      <c r="K22">
        <v>0</v>
      </c>
      <c r="L22" s="31" t="s">
        <v>2017</v>
      </c>
      <c r="M22" s="81" t="str">
        <f>VLOOKUP($B22,LBTotals!$D$3:$O$500,1)</f>
        <v>Buttross Property</v>
      </c>
      <c r="N22" s="33">
        <f>IF(M22=B22,VLOOKUP($B22,LBTotals!$D$3:$O$500,7),0)</f>
        <v>0</v>
      </c>
      <c r="O22" s="31">
        <f>IF(M22=B22,VLOOKUP($B22,LBTotals!$D$3:$O$500,8),0)</f>
        <v>0</v>
      </c>
      <c r="P22" s="31">
        <f>IF(M22=B22,VLOOKUP($B22,LBTotals!$D$3:$O$500,9),0)</f>
        <v>0</v>
      </c>
      <c r="Q22" s="33">
        <f t="shared" si="0"/>
        <v>250000</v>
      </c>
      <c r="R22" s="63">
        <f t="shared" si="1"/>
        <v>1</v>
      </c>
      <c r="S22" s="31">
        <f t="shared" si="2"/>
        <v>0</v>
      </c>
      <c r="T22" s="40">
        <f t="shared" si="3"/>
        <v>0</v>
      </c>
      <c r="U22" t="str">
        <f t="shared" si="4"/>
        <v>No</v>
      </c>
      <c r="V22" t="str">
        <f t="shared" si="5"/>
        <v>No</v>
      </c>
      <c r="W22" s="31">
        <f>IF(R22+S22&gt;0,VLOOKUP($B22,LBTotals!$D$3:$O$500,11),0)</f>
        <v>1</v>
      </c>
      <c r="X22" s="31">
        <f>IF(R22+S22&gt;0,VLOOKUP($B22,LBTotals!$D$3:$O$500,12),0)</f>
        <v>0</v>
      </c>
      <c r="Y22" s="40">
        <f t="shared" si="6"/>
        <v>0</v>
      </c>
    </row>
    <row r="23" spans="2:25" x14ac:dyDescent="0.2">
      <c r="B23" t="s">
        <v>1535</v>
      </c>
      <c r="F23"/>
      <c r="H23">
        <v>28628740</v>
      </c>
      <c r="I23"/>
      <c r="J23" s="111">
        <v>105</v>
      </c>
      <c r="K23">
        <v>60</v>
      </c>
      <c r="L23" s="31" t="s">
        <v>1535</v>
      </c>
      <c r="M23" s="81" t="str">
        <f>VLOOKUP($B23,LBTotals!$D$3:$O$500,1)</f>
        <v>Camille Johnson, REALTORS</v>
      </c>
      <c r="N23" s="33">
        <f>IF(M23=B23,VLOOKUP($B23,LBTotals!$D$3:$O$500,7),0)</f>
        <v>44148300</v>
      </c>
      <c r="O23" s="31">
        <f>IF(M23=B23,VLOOKUP($B23,LBTotals!$D$3:$O$500,8),0)</f>
        <v>140</v>
      </c>
      <c r="P23" s="31">
        <f>IF(M23=B23,VLOOKUP($B23,LBTotals!$D$3:$O$500,9),0)</f>
        <v>76</v>
      </c>
      <c r="Q23" s="33">
        <f t="shared" si="0"/>
        <v>72777040</v>
      </c>
      <c r="R23" s="63">
        <f t="shared" si="1"/>
        <v>245</v>
      </c>
      <c r="S23" s="31">
        <f t="shared" si="2"/>
        <v>136</v>
      </c>
      <c r="T23" s="40">
        <f t="shared" si="3"/>
        <v>0.55510204081632653</v>
      </c>
      <c r="U23" t="str">
        <f t="shared" si="4"/>
        <v>Yes</v>
      </c>
      <c r="V23" t="str">
        <f t="shared" si="5"/>
        <v>Yes</v>
      </c>
      <c r="W23" s="31">
        <f>IF(R23+S23&gt;0,VLOOKUP($B23,LBTotals!$D$3:$O$500,11),0)</f>
        <v>5</v>
      </c>
      <c r="X23" s="31">
        <f>IF(R23+S23&gt;0,VLOOKUP($B23,LBTotals!$D$3:$O$500,12),0)</f>
        <v>5</v>
      </c>
      <c r="Y23" s="40">
        <f t="shared" si="6"/>
        <v>1</v>
      </c>
    </row>
    <row r="24" spans="2:25" x14ac:dyDescent="0.2">
      <c r="B24" t="s">
        <v>126</v>
      </c>
      <c r="F24"/>
      <c r="H24">
        <v>118000</v>
      </c>
      <c r="I24"/>
      <c r="J24" s="111">
        <v>1</v>
      </c>
      <c r="K24">
        <v>1</v>
      </c>
      <c r="L24" s="31" t="s">
        <v>126</v>
      </c>
      <c r="M24" s="81" t="str">
        <f>VLOOKUP($B24,LBTotals!$D$3:$O$500,1)</f>
        <v>Campus, REALTORS</v>
      </c>
      <c r="N24" s="33">
        <f>IF(M24=B24,VLOOKUP($B24,LBTotals!$D$3:$O$500,7),0)</f>
        <v>955685</v>
      </c>
      <c r="O24" s="31">
        <f>IF(M24=B24,VLOOKUP($B24,LBTotals!$D$3:$O$500,8),0)</f>
        <v>6</v>
      </c>
      <c r="P24" s="31">
        <f>IF(M24=B24,VLOOKUP($B24,LBTotals!$D$3:$O$500,9),0)</f>
        <v>4</v>
      </c>
      <c r="Q24" s="33">
        <f t="shared" si="0"/>
        <v>1073685</v>
      </c>
      <c r="R24" s="63">
        <f t="shared" si="1"/>
        <v>7</v>
      </c>
      <c r="S24" s="31">
        <f t="shared" si="2"/>
        <v>5</v>
      </c>
      <c r="T24" s="40">
        <f t="shared" si="3"/>
        <v>0.7142857142857143</v>
      </c>
      <c r="U24" t="str">
        <f t="shared" si="4"/>
        <v>Yes</v>
      </c>
      <c r="V24" t="str">
        <f t="shared" si="5"/>
        <v>Yes</v>
      </c>
      <c r="W24" s="31">
        <f>IF(R24+S24&gt;0,VLOOKUP($B24,LBTotals!$D$3:$O$500,11),0)</f>
        <v>1</v>
      </c>
      <c r="X24" s="31">
        <f>IF(R24+S24&gt;0,VLOOKUP($B24,LBTotals!$D$3:$O$500,12),0)</f>
        <v>1</v>
      </c>
      <c r="Y24" s="40">
        <f t="shared" si="6"/>
        <v>1</v>
      </c>
    </row>
    <row r="25" spans="2:25" x14ac:dyDescent="0.2">
      <c r="B25" t="s">
        <v>1478</v>
      </c>
      <c r="F25"/>
      <c r="H25">
        <v>125500</v>
      </c>
      <c r="I25"/>
      <c r="J25" s="111">
        <v>1</v>
      </c>
      <c r="K25">
        <v>1</v>
      </c>
      <c r="L25" s="31" t="s">
        <v>1478</v>
      </c>
      <c r="M25" s="81" t="str">
        <f>VLOOKUP($B25,LBTotals!$D$3:$O$500,1)</f>
        <v>Campus, REALTORSÂ®</v>
      </c>
      <c r="N25" s="33">
        <f>IF(M25=B25,VLOOKUP($B25,LBTotals!$D$3:$O$500,7),0)</f>
        <v>177000</v>
      </c>
      <c r="O25" s="31">
        <f>IF(M25=B25,VLOOKUP($B25,LBTotals!$D$3:$O$500,8),0)</f>
        <v>1</v>
      </c>
      <c r="P25" s="31">
        <f>IF(M25=B25,VLOOKUP($B25,LBTotals!$D$3:$O$500,9),0)</f>
        <v>0</v>
      </c>
      <c r="Q25" s="33">
        <f t="shared" si="0"/>
        <v>302500</v>
      </c>
      <c r="R25" s="63">
        <f t="shared" si="1"/>
        <v>2</v>
      </c>
      <c r="S25" s="31">
        <f t="shared" si="2"/>
        <v>1</v>
      </c>
      <c r="T25" s="40">
        <f t="shared" si="3"/>
        <v>0.5</v>
      </c>
      <c r="U25" t="str">
        <f t="shared" si="4"/>
        <v>No</v>
      </c>
      <c r="V25" t="str">
        <f t="shared" si="5"/>
        <v>Yes</v>
      </c>
      <c r="W25" s="31">
        <f>IF(R25+S25&gt;0,VLOOKUP($B25,LBTotals!$D$3:$O$500,11),0)</f>
        <v>1</v>
      </c>
      <c r="X25" s="31">
        <f>IF(R25+S25&gt;0,VLOOKUP($B25,LBTotals!$D$3:$O$500,12),0)</f>
        <v>1</v>
      </c>
      <c r="Y25" s="40">
        <f t="shared" si="6"/>
        <v>1</v>
      </c>
    </row>
    <row r="26" spans="2:25" x14ac:dyDescent="0.2">
      <c r="B26" t="s">
        <v>197</v>
      </c>
      <c r="F26"/>
      <c r="H26">
        <v>634120</v>
      </c>
      <c r="I26"/>
      <c r="J26" s="111">
        <v>6</v>
      </c>
      <c r="K26">
        <v>2</v>
      </c>
      <c r="L26" s="31" t="s">
        <v>197</v>
      </c>
      <c r="M26" s="81" t="str">
        <f>VLOOKUP($B26,LBTotals!$D$3:$O$500,1)</f>
        <v>Carbajal Realty</v>
      </c>
      <c r="N26" s="33">
        <f>IF(M26=B26,VLOOKUP($B26,LBTotals!$D$3:$O$500,7),0)</f>
        <v>639720</v>
      </c>
      <c r="O26" s="31">
        <f>IF(M26=B26,VLOOKUP($B26,LBTotals!$D$3:$O$500,8),0)</f>
        <v>8</v>
      </c>
      <c r="P26" s="31">
        <f>IF(M26=B26,VLOOKUP($B26,LBTotals!$D$3:$O$500,9),0)</f>
        <v>3</v>
      </c>
      <c r="Q26" s="33">
        <f t="shared" si="0"/>
        <v>1273840</v>
      </c>
      <c r="R26" s="63">
        <f t="shared" si="1"/>
        <v>14</v>
      </c>
      <c r="S26" s="31">
        <f t="shared" si="2"/>
        <v>5</v>
      </c>
      <c r="T26" s="40">
        <f t="shared" si="3"/>
        <v>0.35714285714285715</v>
      </c>
      <c r="U26" t="str">
        <f t="shared" si="4"/>
        <v>Yes</v>
      </c>
      <c r="V26" t="str">
        <f t="shared" si="5"/>
        <v>Yes</v>
      </c>
      <c r="W26" s="31">
        <f>IF(R26+S26&gt;0,VLOOKUP($B26,LBTotals!$D$3:$O$500,11),0)</f>
        <v>1</v>
      </c>
      <c r="X26" s="31">
        <f>IF(R26+S26&gt;0,VLOOKUP($B26,LBTotals!$D$3:$O$500,12),0)</f>
        <v>1</v>
      </c>
      <c r="Y26" s="40">
        <f t="shared" si="6"/>
        <v>1</v>
      </c>
    </row>
    <row r="27" spans="2:25" x14ac:dyDescent="0.2">
      <c r="B27" t="s">
        <v>1707</v>
      </c>
      <c r="F27"/>
      <c r="H27">
        <v>17500</v>
      </c>
      <c r="I27"/>
      <c r="J27" s="111">
        <v>1</v>
      </c>
      <c r="K27">
        <v>0</v>
      </c>
      <c r="L27" s="31" t="s">
        <v>1707</v>
      </c>
      <c r="M27" s="81" t="str">
        <f>VLOOKUP($B27,LBTotals!$D$3:$O$500,1)</f>
        <v>Central Metro Realty</v>
      </c>
      <c r="N27" s="33">
        <f>IF(M27=B27,VLOOKUP($B27,LBTotals!$D$3:$O$500,7),0)</f>
        <v>1432300</v>
      </c>
      <c r="O27" s="31">
        <f>IF(M27=B27,VLOOKUP($B27,LBTotals!$D$3:$O$500,8),0)</f>
        <v>11</v>
      </c>
      <c r="P27" s="31">
        <f>IF(M27=B27,VLOOKUP($B27,LBTotals!$D$3:$O$500,9),0)</f>
        <v>1</v>
      </c>
      <c r="Q27" s="33">
        <f t="shared" si="0"/>
        <v>1449800</v>
      </c>
      <c r="R27" s="63">
        <f t="shared" si="1"/>
        <v>12</v>
      </c>
      <c r="S27" s="31">
        <f t="shared" si="2"/>
        <v>1</v>
      </c>
      <c r="T27" s="40">
        <f t="shared" si="3"/>
        <v>8.3333333333333329E-2</v>
      </c>
      <c r="U27" t="str">
        <f t="shared" si="4"/>
        <v>Yes</v>
      </c>
      <c r="V27" t="str">
        <f t="shared" si="5"/>
        <v>No</v>
      </c>
      <c r="W27" s="31">
        <f>IF(R27+S27&gt;0,VLOOKUP($B27,LBTotals!$D$3:$O$500,11),0)</f>
        <v>1</v>
      </c>
      <c r="X27" s="31">
        <f>IF(R27+S27&gt;0,VLOOKUP($B27,LBTotals!$D$3:$O$500,12),0)</f>
        <v>0</v>
      </c>
      <c r="Y27" s="40">
        <f t="shared" si="6"/>
        <v>0</v>
      </c>
    </row>
    <row r="28" spans="2:25" x14ac:dyDescent="0.2">
      <c r="B28" t="s">
        <v>118</v>
      </c>
      <c r="F28"/>
      <c r="H28">
        <v>1495295</v>
      </c>
      <c r="I28"/>
      <c r="J28" s="111">
        <v>8</v>
      </c>
      <c r="K28">
        <v>2</v>
      </c>
      <c r="L28" s="31" t="s">
        <v>118</v>
      </c>
      <c r="M28" s="81" t="str">
        <f>VLOOKUP($B28,LBTotals!$D$3:$O$500,1)</f>
        <v>Central Realty</v>
      </c>
      <c r="N28" s="33">
        <f>IF(M28=B28,VLOOKUP($B28,LBTotals!$D$3:$O$500,7),0)</f>
        <v>220750</v>
      </c>
      <c r="O28" s="31">
        <f>IF(M28=B28,VLOOKUP($B28,LBTotals!$D$3:$O$500,8),0)</f>
        <v>2</v>
      </c>
      <c r="P28" s="31">
        <f>IF(M28=B28,VLOOKUP($B28,LBTotals!$D$3:$O$500,9),0)</f>
        <v>1</v>
      </c>
      <c r="Q28" s="33">
        <f t="shared" si="0"/>
        <v>1716045</v>
      </c>
      <c r="R28" s="63">
        <f t="shared" si="1"/>
        <v>10</v>
      </c>
      <c r="S28" s="31">
        <f t="shared" si="2"/>
        <v>3</v>
      </c>
      <c r="T28" s="40">
        <f t="shared" si="3"/>
        <v>0.3</v>
      </c>
      <c r="U28" t="str">
        <f t="shared" si="4"/>
        <v>Yes</v>
      </c>
      <c r="V28" t="str">
        <f t="shared" si="5"/>
        <v>Yes</v>
      </c>
      <c r="W28" s="31">
        <f>IF(R28+S28&gt;0,VLOOKUP($B28,LBTotals!$D$3:$O$500,11),0)</f>
        <v>2</v>
      </c>
      <c r="X28" s="31">
        <f>IF(R28+S28&gt;0,VLOOKUP($B28,LBTotals!$D$3:$O$500,12),0)</f>
        <v>0</v>
      </c>
      <c r="Y28" s="40">
        <f t="shared" si="6"/>
        <v>0</v>
      </c>
    </row>
    <row r="29" spans="2:25" x14ac:dyDescent="0.2">
      <c r="B29" t="s">
        <v>1834</v>
      </c>
      <c r="F29"/>
      <c r="H29">
        <v>160000</v>
      </c>
      <c r="I29"/>
      <c r="J29" s="111">
        <v>1</v>
      </c>
      <c r="K29">
        <v>0</v>
      </c>
      <c r="L29" s="31" t="s">
        <v>1834</v>
      </c>
      <c r="M29" s="81" t="str">
        <f>VLOOKUP($B29,LBTotals!$D$3:$O$500,1)</f>
        <v>Central Realty</v>
      </c>
      <c r="N29" s="33">
        <f>IF(M29=B29,VLOOKUP($B29,LBTotals!$D$3:$O$500,7),0)</f>
        <v>0</v>
      </c>
      <c r="O29" s="31">
        <f>IF(M29=B29,VLOOKUP($B29,LBTotals!$D$3:$O$500,8),0)</f>
        <v>0</v>
      </c>
      <c r="P29" s="31">
        <f>IF(M29=B29,VLOOKUP($B29,LBTotals!$D$3:$O$500,9),0)</f>
        <v>0</v>
      </c>
      <c r="Q29" s="33">
        <f t="shared" si="0"/>
        <v>160000</v>
      </c>
      <c r="R29" s="63">
        <f t="shared" si="1"/>
        <v>1</v>
      </c>
      <c r="S29" s="31">
        <f t="shared" si="2"/>
        <v>0</v>
      </c>
      <c r="T29" s="40">
        <f t="shared" si="3"/>
        <v>0</v>
      </c>
      <c r="U29" t="str">
        <f t="shared" si="4"/>
        <v>No</v>
      </c>
      <c r="V29" t="str">
        <f t="shared" si="5"/>
        <v>No</v>
      </c>
      <c r="W29" s="31">
        <f>IF(R29+S29&gt;0,VLOOKUP($B29,LBTotals!$D$3:$O$500,11),0)</f>
        <v>2</v>
      </c>
      <c r="X29" s="31">
        <f>IF(R29+S29&gt;0,VLOOKUP($B29,LBTotals!$D$3:$O$500,12),0)</f>
        <v>0</v>
      </c>
      <c r="Y29" s="40">
        <f t="shared" si="6"/>
        <v>0</v>
      </c>
    </row>
    <row r="30" spans="2:25" x14ac:dyDescent="0.2">
      <c r="B30" t="s">
        <v>2002</v>
      </c>
      <c r="F30"/>
      <c r="H30">
        <v>719000</v>
      </c>
      <c r="I30"/>
      <c r="J30" s="111">
        <v>6</v>
      </c>
      <c r="K30">
        <v>0</v>
      </c>
      <c r="L30" s="31" t="s">
        <v>2002</v>
      </c>
      <c r="M30" s="81" t="str">
        <f>VLOOKUP($B30,LBTotals!$D$3:$O$500,1)</f>
        <v>Century 21 Realty Plus</v>
      </c>
      <c r="N30" s="33">
        <f>IF(M30=B30,VLOOKUP($B30,LBTotals!$D$3:$O$500,7),0)</f>
        <v>640000</v>
      </c>
      <c r="O30" s="31">
        <f>IF(M30=B30,VLOOKUP($B30,LBTotals!$D$3:$O$500,8),0)</f>
        <v>2</v>
      </c>
      <c r="P30" s="31">
        <f>IF(M30=B30,VLOOKUP($B30,LBTotals!$D$3:$O$500,9),0)</f>
        <v>0</v>
      </c>
      <c r="Q30" s="33">
        <f t="shared" si="0"/>
        <v>1359000</v>
      </c>
      <c r="R30" s="63">
        <f t="shared" si="1"/>
        <v>8</v>
      </c>
      <c r="S30" s="31">
        <f t="shared" si="2"/>
        <v>0</v>
      </c>
      <c r="T30" s="40">
        <f t="shared" si="3"/>
        <v>0</v>
      </c>
      <c r="U30" t="str">
        <f t="shared" si="4"/>
        <v>Yes</v>
      </c>
      <c r="V30" t="str">
        <f t="shared" si="5"/>
        <v>No</v>
      </c>
      <c r="W30" s="31">
        <f>IF(R30+S30&gt;0,VLOOKUP($B30,LBTotals!$D$3:$O$500,11),0)</f>
        <v>2</v>
      </c>
      <c r="X30" s="31">
        <f>IF(R30+S30&gt;0,VLOOKUP($B30,LBTotals!$D$3:$O$500,12),0)</f>
        <v>0</v>
      </c>
      <c r="Y30" s="40">
        <f t="shared" si="6"/>
        <v>0</v>
      </c>
    </row>
    <row r="31" spans="2:25" x14ac:dyDescent="0.2">
      <c r="B31" t="s">
        <v>1907</v>
      </c>
      <c r="F31"/>
      <c r="H31">
        <v>1723490</v>
      </c>
      <c r="I31"/>
      <c r="J31" s="111">
        <v>12</v>
      </c>
      <c r="K31">
        <v>3</v>
      </c>
      <c r="L31" s="31" t="s">
        <v>1907</v>
      </c>
      <c r="M31" s="81" t="str">
        <f>VLOOKUP($B31,LBTotals!$D$3:$O$500,1)</f>
        <v>CIF Real Estate Services, Inc.</v>
      </c>
      <c r="N31" s="33">
        <f>IF(M31=B31,VLOOKUP($B31,LBTotals!$D$3:$O$500,7),0)</f>
        <v>562918</v>
      </c>
      <c r="O31" s="31">
        <f>IF(M31=B31,VLOOKUP($B31,LBTotals!$D$3:$O$500,8),0)</f>
        <v>5</v>
      </c>
      <c r="P31" s="31">
        <f>IF(M31=B31,VLOOKUP($B31,LBTotals!$D$3:$O$500,9),0)</f>
        <v>1</v>
      </c>
      <c r="Q31" s="33">
        <f t="shared" si="0"/>
        <v>2286408</v>
      </c>
      <c r="R31" s="63">
        <f t="shared" si="1"/>
        <v>17</v>
      </c>
      <c r="S31" s="31">
        <f t="shared" si="2"/>
        <v>4</v>
      </c>
      <c r="T31" s="40">
        <f t="shared" si="3"/>
        <v>0.23529411764705882</v>
      </c>
      <c r="U31" t="str">
        <f t="shared" si="4"/>
        <v>Yes</v>
      </c>
      <c r="V31" t="str">
        <f t="shared" si="5"/>
        <v>No</v>
      </c>
      <c r="W31" s="31">
        <f>IF(R31+S31&gt;0,VLOOKUP($B31,LBTotals!$D$3:$O$500,11),0)</f>
        <v>1</v>
      </c>
      <c r="X31" s="31">
        <f>IF(R31+S31&gt;0,VLOOKUP($B31,LBTotals!$D$3:$O$500,12),0)</f>
        <v>0</v>
      </c>
      <c r="Y31" s="40">
        <f t="shared" si="6"/>
        <v>0</v>
      </c>
    </row>
    <row r="32" spans="2:25" x14ac:dyDescent="0.2">
      <c r="B32" t="s">
        <v>2011</v>
      </c>
      <c r="F32"/>
      <c r="H32">
        <v>135000</v>
      </c>
      <c r="I32"/>
      <c r="J32" s="111">
        <v>1</v>
      </c>
      <c r="K32">
        <v>0</v>
      </c>
      <c r="L32" s="31" t="s">
        <v>2011</v>
      </c>
      <c r="M32" s="81" t="str">
        <f>VLOOKUP($B32,LBTotals!$D$3:$O$500,1)</f>
        <v>City Real Estate</v>
      </c>
      <c r="N32" s="33">
        <f>IF(M32=B32,VLOOKUP($B32,LBTotals!$D$3:$O$500,7),0)</f>
        <v>0</v>
      </c>
      <c r="O32" s="31">
        <f>IF(M32=B32,VLOOKUP($B32,LBTotals!$D$3:$O$500,8),0)</f>
        <v>0</v>
      </c>
      <c r="P32" s="31">
        <f>IF(M32=B32,VLOOKUP($B32,LBTotals!$D$3:$O$500,9),0)</f>
        <v>0</v>
      </c>
      <c r="Q32" s="33">
        <f t="shared" si="0"/>
        <v>135000</v>
      </c>
      <c r="R32" s="63">
        <f t="shared" si="1"/>
        <v>1</v>
      </c>
      <c r="S32" s="31">
        <f t="shared" si="2"/>
        <v>0</v>
      </c>
      <c r="T32" s="40">
        <f t="shared" si="3"/>
        <v>0</v>
      </c>
      <c r="U32" t="str">
        <f t="shared" si="4"/>
        <v>No</v>
      </c>
      <c r="V32" t="str">
        <f t="shared" si="5"/>
        <v>No</v>
      </c>
      <c r="W32" s="31">
        <f>IF(R32+S32&gt;0,VLOOKUP($B32,LBTotals!$D$3:$O$500,11),0)</f>
        <v>1</v>
      </c>
      <c r="X32" s="31">
        <f>IF(R32+S32&gt;0,VLOOKUP($B32,LBTotals!$D$3:$O$500,12),0)</f>
        <v>0</v>
      </c>
      <c r="Y32" s="40">
        <f t="shared" si="6"/>
        <v>0</v>
      </c>
    </row>
    <row r="33" spans="2:25" x14ac:dyDescent="0.2">
      <c r="B33" t="s">
        <v>1842</v>
      </c>
      <c r="F33"/>
      <c r="H33">
        <v>36500935</v>
      </c>
      <c r="I33"/>
      <c r="J33" s="111">
        <v>153</v>
      </c>
      <c r="K33">
        <v>98</v>
      </c>
      <c r="L33" s="31" t="s">
        <v>1842</v>
      </c>
      <c r="M33" s="81" t="str">
        <f>VLOOKUP($B33,LBTotals!$D$3:$O$500,1)</f>
        <v>Coldwell Banker Apex, REALTORS</v>
      </c>
      <c r="N33" s="33">
        <f>IF(M33=B33,VLOOKUP($B33,LBTotals!$D$3:$O$500,7),0)</f>
        <v>28997432</v>
      </c>
      <c r="O33" s="31">
        <f>IF(M33=B33,VLOOKUP($B33,LBTotals!$D$3:$O$500,8),0)</f>
        <v>124</v>
      </c>
      <c r="P33" s="31">
        <f>IF(M33=B33,VLOOKUP($B33,LBTotals!$D$3:$O$500,9),0)</f>
        <v>63</v>
      </c>
      <c r="Q33" s="33">
        <f t="shared" si="0"/>
        <v>65498367</v>
      </c>
      <c r="R33" s="63">
        <f t="shared" si="1"/>
        <v>277</v>
      </c>
      <c r="S33" s="31">
        <f t="shared" si="2"/>
        <v>161</v>
      </c>
      <c r="T33" s="40">
        <f t="shared" si="3"/>
        <v>0.58122743682310474</v>
      </c>
      <c r="U33" t="str">
        <f t="shared" si="4"/>
        <v>Yes</v>
      </c>
      <c r="V33" t="str">
        <f t="shared" si="5"/>
        <v>Yes</v>
      </c>
      <c r="W33" s="31">
        <f>IF(R33+S33&gt;0,VLOOKUP($B33,LBTotals!$D$3:$O$500,11),0)</f>
        <v>8</v>
      </c>
      <c r="X33" s="31">
        <f>IF(R33+S33&gt;0,VLOOKUP($B33,LBTotals!$D$3:$O$500,12),0)</f>
        <v>6</v>
      </c>
      <c r="Y33" s="40">
        <f t="shared" si="6"/>
        <v>0.75</v>
      </c>
    </row>
    <row r="34" spans="2:25" x14ac:dyDescent="0.2">
      <c r="B34" t="s">
        <v>1100</v>
      </c>
      <c r="F34"/>
      <c r="H34">
        <v>11439250</v>
      </c>
      <c r="I34"/>
      <c r="J34" s="111">
        <v>62</v>
      </c>
      <c r="K34">
        <v>38</v>
      </c>
      <c r="L34" s="31" t="s">
        <v>1100</v>
      </c>
      <c r="M34" s="81" t="str">
        <f>VLOOKUP($B34,LBTotals!$D$3:$O$500,1)</f>
        <v>Coldwell Banker Jim Stewart, REALTORS</v>
      </c>
      <c r="N34" s="33">
        <f>IF(M34=B34,VLOOKUP($B34,LBTotals!$D$3:$O$500,7),0)</f>
        <v>11124925</v>
      </c>
      <c r="O34" s="31">
        <f>IF(M34=B34,VLOOKUP($B34,LBTotals!$D$3:$O$500,8),0)</f>
        <v>57</v>
      </c>
      <c r="P34" s="31">
        <f>IF(M34=B34,VLOOKUP($B34,LBTotals!$D$3:$O$500,9),0)</f>
        <v>32</v>
      </c>
      <c r="Q34" s="33">
        <f t="shared" si="0"/>
        <v>22564175</v>
      </c>
      <c r="R34" s="63">
        <f t="shared" si="1"/>
        <v>119</v>
      </c>
      <c r="S34" s="31">
        <f t="shared" si="2"/>
        <v>70</v>
      </c>
      <c r="T34" s="40">
        <f t="shared" si="3"/>
        <v>0.58823529411764708</v>
      </c>
      <c r="U34" t="str">
        <f t="shared" si="4"/>
        <v>Yes</v>
      </c>
      <c r="V34" t="str">
        <f t="shared" si="5"/>
        <v>Yes</v>
      </c>
      <c r="W34" s="31">
        <f>IF(R34+S34&gt;0,VLOOKUP($B34,LBTotals!$D$3:$O$500,11),0)</f>
        <v>12</v>
      </c>
      <c r="X34" s="31">
        <f>IF(R34+S34&gt;0,VLOOKUP($B34,LBTotals!$D$3:$O$500,12),0)</f>
        <v>7</v>
      </c>
      <c r="Y34" s="40">
        <f t="shared" si="6"/>
        <v>0.58333333333333337</v>
      </c>
    </row>
    <row r="35" spans="2:25" x14ac:dyDescent="0.2">
      <c r="B35" t="s">
        <v>1574</v>
      </c>
      <c r="F35"/>
      <c r="H35">
        <v>68000</v>
      </c>
      <c r="I35"/>
      <c r="J35" s="111">
        <v>1</v>
      </c>
      <c r="K35">
        <v>1</v>
      </c>
      <c r="L35" s="31" t="s">
        <v>1574</v>
      </c>
      <c r="M35" s="81" t="str">
        <f>VLOOKUP($B35,LBTotals!$D$3:$O$500,1)</f>
        <v>Coldwell Banker United Realtor</v>
      </c>
      <c r="N35" s="33">
        <f>IF(M35=B35,VLOOKUP($B35,LBTotals!$D$3:$O$500,7),0)</f>
        <v>0</v>
      </c>
      <c r="O35" s="31">
        <f>IF(M35=B35,VLOOKUP($B35,LBTotals!$D$3:$O$500,8),0)</f>
        <v>0</v>
      </c>
      <c r="P35" s="31">
        <f>IF(M35=B35,VLOOKUP($B35,LBTotals!$D$3:$O$500,9),0)</f>
        <v>0</v>
      </c>
      <c r="Q35" s="33">
        <f t="shared" si="0"/>
        <v>68000</v>
      </c>
      <c r="R35" s="63">
        <f t="shared" si="1"/>
        <v>1</v>
      </c>
      <c r="S35" s="31">
        <f t="shared" si="2"/>
        <v>1</v>
      </c>
      <c r="T35" s="40">
        <f t="shared" si="3"/>
        <v>1</v>
      </c>
      <c r="U35" t="str">
        <f t="shared" si="4"/>
        <v>No</v>
      </c>
      <c r="V35" t="str">
        <f t="shared" si="5"/>
        <v>Yes</v>
      </c>
      <c r="W35" s="31">
        <f>IF(R35+S35&gt;0,VLOOKUP($B35,LBTotals!$D$3:$O$500,11),0)</f>
        <v>0</v>
      </c>
      <c r="X35" s="31">
        <f>IF(R35+S35&gt;0,VLOOKUP($B35,LBTotals!$D$3:$O$500,12),0)</f>
        <v>0</v>
      </c>
      <c r="Y35" s="40">
        <f t="shared" si="6"/>
        <v>0</v>
      </c>
    </row>
    <row r="36" spans="2:25" x14ac:dyDescent="0.2">
      <c r="B36" t="s">
        <v>1952</v>
      </c>
      <c r="F36"/>
      <c r="H36">
        <v>11148887</v>
      </c>
      <c r="I36"/>
      <c r="J36" s="111">
        <v>52</v>
      </c>
      <c r="K36">
        <v>31</v>
      </c>
      <c r="L36" s="31" t="s">
        <v>1952</v>
      </c>
      <c r="M36" s="81" t="str">
        <f>VLOOKUP($B36,LBTotals!$D$3:$O$500,1)</f>
        <v>Coldwell Banker, Jim Stewart, REALTORS</v>
      </c>
      <c r="N36" s="33">
        <f>IF(M36=B36,VLOOKUP($B36,LBTotals!$D$3:$O$500,7),0)</f>
        <v>15000207</v>
      </c>
      <c r="O36" s="31">
        <f>IF(M36=B36,VLOOKUP($B36,LBTotals!$D$3:$O$500,8),0)</f>
        <v>72</v>
      </c>
      <c r="P36" s="31">
        <f>IF(M36=B36,VLOOKUP($B36,LBTotals!$D$3:$O$500,9),0)</f>
        <v>41</v>
      </c>
      <c r="Q36" s="33">
        <f t="shared" si="0"/>
        <v>26149094</v>
      </c>
      <c r="R36" s="63">
        <f t="shared" si="1"/>
        <v>124</v>
      </c>
      <c r="S36" s="31">
        <f t="shared" si="2"/>
        <v>72</v>
      </c>
      <c r="T36" s="40">
        <f t="shared" si="3"/>
        <v>0.58064516129032262</v>
      </c>
      <c r="U36" t="str">
        <f t="shared" si="4"/>
        <v>Yes</v>
      </c>
      <c r="V36" t="str">
        <f t="shared" si="5"/>
        <v>Yes</v>
      </c>
      <c r="W36" s="31">
        <f>IF(R36+S36&gt;0,VLOOKUP($B36,LBTotals!$D$3:$O$500,11),0)</f>
        <v>7</v>
      </c>
      <c r="X36" s="31">
        <f>IF(R36+S36&gt;0,VLOOKUP($B36,LBTotals!$D$3:$O$500,12),0)</f>
        <v>4</v>
      </c>
      <c r="Y36" s="40">
        <f t="shared" si="6"/>
        <v>0.5714285714285714</v>
      </c>
    </row>
    <row r="37" spans="2:25" x14ac:dyDescent="0.2">
      <c r="B37" t="s">
        <v>2029</v>
      </c>
      <c r="F37"/>
      <c r="H37">
        <v>149825</v>
      </c>
      <c r="I37"/>
      <c r="J37" s="111">
        <v>1</v>
      </c>
      <c r="K37">
        <v>0</v>
      </c>
      <c r="L37" s="31" t="s">
        <v>2029</v>
      </c>
      <c r="M37" s="81" t="str">
        <f>VLOOKUP($B37,LBTotals!$D$3:$O$500,1)</f>
        <v>Coldwell Banker, Jim Stewart, REALTORS</v>
      </c>
      <c r="N37" s="33">
        <f>IF(M37=B37,VLOOKUP($B37,LBTotals!$D$3:$O$500,7),0)</f>
        <v>0</v>
      </c>
      <c r="O37" s="31">
        <f>IF(M37=B37,VLOOKUP($B37,LBTotals!$D$3:$O$500,8),0)</f>
        <v>0</v>
      </c>
      <c r="P37" s="31">
        <f>IF(M37=B37,VLOOKUP($B37,LBTotals!$D$3:$O$500,9),0)</f>
        <v>0</v>
      </c>
      <c r="Q37" s="33">
        <f t="shared" si="0"/>
        <v>149825</v>
      </c>
      <c r="R37" s="63">
        <f t="shared" si="1"/>
        <v>1</v>
      </c>
      <c r="S37" s="31">
        <f t="shared" si="2"/>
        <v>0</v>
      </c>
      <c r="T37" s="40">
        <f t="shared" si="3"/>
        <v>0</v>
      </c>
      <c r="U37" t="str">
        <f t="shared" si="4"/>
        <v>No</v>
      </c>
      <c r="V37" t="str">
        <f t="shared" si="5"/>
        <v>No</v>
      </c>
      <c r="W37" s="31">
        <f>IF(R37+S37&gt;0,VLOOKUP($B37,LBTotals!$D$3:$O$500,11),0)</f>
        <v>7</v>
      </c>
      <c r="X37" s="31">
        <f>IF(R37+S37&gt;0,VLOOKUP($B37,LBTotals!$D$3:$O$500,12),0)</f>
        <v>4</v>
      </c>
      <c r="Y37" s="40">
        <f t="shared" si="6"/>
        <v>0.5714285714285714</v>
      </c>
    </row>
    <row r="38" spans="2:25" x14ac:dyDescent="0.2">
      <c r="B38" t="s">
        <v>1132</v>
      </c>
      <c r="F38"/>
      <c r="H38">
        <v>216900</v>
      </c>
      <c r="I38"/>
      <c r="J38" s="111">
        <v>1</v>
      </c>
      <c r="K38">
        <v>0</v>
      </c>
      <c r="L38" s="31" t="s">
        <v>1132</v>
      </c>
      <c r="M38" s="81" t="str">
        <f>VLOOKUP($B38,LBTotals!$D$3:$O$500,1)</f>
        <v>Cornerstone Group</v>
      </c>
      <c r="N38" s="33">
        <f>IF(M38=B38,VLOOKUP($B38,LBTotals!$D$3:$O$500,7),0)</f>
        <v>900000</v>
      </c>
      <c r="O38" s="31">
        <f>IF(M38=B38,VLOOKUP($B38,LBTotals!$D$3:$O$500,8),0)</f>
        <v>1</v>
      </c>
      <c r="P38" s="31">
        <f>IF(M38=B38,VLOOKUP($B38,LBTotals!$D$3:$O$500,9),0)</f>
        <v>0</v>
      </c>
      <c r="Q38" s="33">
        <f t="shared" si="0"/>
        <v>1116900</v>
      </c>
      <c r="R38" s="63">
        <f t="shared" si="1"/>
        <v>2</v>
      </c>
      <c r="S38" s="31">
        <f t="shared" si="2"/>
        <v>0</v>
      </c>
      <c r="T38" s="40">
        <f t="shared" si="3"/>
        <v>0</v>
      </c>
      <c r="U38" t="str">
        <f t="shared" si="4"/>
        <v>No</v>
      </c>
      <c r="V38" t="str">
        <f t="shared" si="5"/>
        <v>No</v>
      </c>
      <c r="W38" s="31">
        <f>IF(R38+S38&gt;0,VLOOKUP($B38,LBTotals!$D$3:$O$500,11),0)</f>
        <v>0</v>
      </c>
      <c r="X38" s="31">
        <f>IF(R38+S38&gt;0,VLOOKUP($B38,LBTotals!$D$3:$O$500,12),0)</f>
        <v>0</v>
      </c>
      <c r="Y38" s="40">
        <f t="shared" si="6"/>
        <v>0</v>
      </c>
    </row>
    <row r="39" spans="2:25" x14ac:dyDescent="0.2">
      <c r="B39" t="s">
        <v>1043</v>
      </c>
      <c r="F39"/>
      <c r="H39">
        <v>140500</v>
      </c>
      <c r="I39"/>
      <c r="J39" s="111">
        <v>1</v>
      </c>
      <c r="K39">
        <v>0</v>
      </c>
      <c r="L39" s="31" t="s">
        <v>1043</v>
      </c>
      <c r="M39" s="81" t="str">
        <f>VLOOKUP($B39,LBTotals!$D$3:$O$500,1)</f>
        <v>Cornerstone Group</v>
      </c>
      <c r="N39" s="33">
        <f>IF(M39=B39,VLOOKUP($B39,LBTotals!$D$3:$O$500,7),0)</f>
        <v>0</v>
      </c>
      <c r="O39" s="31">
        <f>IF(M39=B39,VLOOKUP($B39,LBTotals!$D$3:$O$500,8),0)</f>
        <v>0</v>
      </c>
      <c r="P39" s="31">
        <f>IF(M39=B39,VLOOKUP($B39,LBTotals!$D$3:$O$500,9),0)</f>
        <v>0</v>
      </c>
      <c r="Q39" s="33">
        <f t="shared" si="0"/>
        <v>140500</v>
      </c>
      <c r="R39" s="63">
        <f t="shared" si="1"/>
        <v>1</v>
      </c>
      <c r="S39" s="31">
        <f t="shared" si="2"/>
        <v>0</v>
      </c>
      <c r="T39" s="40">
        <f t="shared" si="3"/>
        <v>0</v>
      </c>
      <c r="U39" t="str">
        <f t="shared" si="4"/>
        <v>No</v>
      </c>
      <c r="V39" t="str">
        <f t="shared" si="5"/>
        <v>No</v>
      </c>
      <c r="W39" s="31">
        <f>IF(R39+S39&gt;0,VLOOKUP($B39,LBTotals!$D$3:$O$500,11),0)</f>
        <v>0</v>
      </c>
      <c r="X39" s="31">
        <f>IF(R39+S39&gt;0,VLOOKUP($B39,LBTotals!$D$3:$O$500,12),0)</f>
        <v>0</v>
      </c>
      <c r="Y39" s="40">
        <f t="shared" si="6"/>
        <v>0</v>
      </c>
    </row>
    <row r="40" spans="2:25" x14ac:dyDescent="0.2">
      <c r="B40" t="s">
        <v>1044</v>
      </c>
      <c r="F40"/>
      <c r="H40">
        <v>633495</v>
      </c>
      <c r="I40"/>
      <c r="J40" s="111">
        <v>3</v>
      </c>
      <c r="K40">
        <v>0</v>
      </c>
      <c r="L40" s="31" t="s">
        <v>1044</v>
      </c>
      <c r="M40" s="81" t="str">
        <f>VLOOKUP($B40,LBTotals!$D$3:$O$500,1)</f>
        <v>Cornerstone Group</v>
      </c>
      <c r="N40" s="33">
        <f>IF(M40=B40,VLOOKUP($B40,LBTotals!$D$3:$O$500,7),0)</f>
        <v>0</v>
      </c>
      <c r="O40" s="31">
        <f>IF(M40=B40,VLOOKUP($B40,LBTotals!$D$3:$O$500,8),0)</f>
        <v>0</v>
      </c>
      <c r="P40" s="31">
        <f>IF(M40=B40,VLOOKUP($B40,LBTotals!$D$3:$O$500,9),0)</f>
        <v>0</v>
      </c>
      <c r="Q40" s="33">
        <f t="shared" si="0"/>
        <v>633495</v>
      </c>
      <c r="R40" s="63">
        <f t="shared" si="1"/>
        <v>3</v>
      </c>
      <c r="S40" s="31">
        <f t="shared" si="2"/>
        <v>0</v>
      </c>
      <c r="T40" s="40">
        <f t="shared" si="3"/>
        <v>0</v>
      </c>
      <c r="U40" t="str">
        <f t="shared" si="4"/>
        <v>No</v>
      </c>
      <c r="V40" t="str">
        <f t="shared" si="5"/>
        <v>No</v>
      </c>
      <c r="W40" s="31">
        <f>IF(R40+S40&gt;0,VLOOKUP($B40,LBTotals!$D$3:$O$500,11),0)</f>
        <v>0</v>
      </c>
      <c r="X40" s="31">
        <f>IF(R40+S40&gt;0,VLOOKUP($B40,LBTotals!$D$3:$O$500,12),0)</f>
        <v>0</v>
      </c>
      <c r="Y40" s="40">
        <f t="shared" si="6"/>
        <v>0</v>
      </c>
    </row>
    <row r="41" spans="2:25" x14ac:dyDescent="0.2">
      <c r="B41" t="s">
        <v>329</v>
      </c>
      <c r="F41"/>
      <c r="H41">
        <v>308500</v>
      </c>
      <c r="I41"/>
      <c r="J41" s="111">
        <v>1</v>
      </c>
      <c r="K41">
        <v>1</v>
      </c>
      <c r="L41" s="31" t="s">
        <v>329</v>
      </c>
      <c r="M41" s="81" t="str">
        <f>VLOOKUP($B41,LBTotals!$D$3:$O$500,1)</f>
        <v>Cornerstone Group</v>
      </c>
      <c r="N41" s="33">
        <f>IF(M41=B41,VLOOKUP($B41,LBTotals!$D$3:$O$500,7),0)</f>
        <v>0</v>
      </c>
      <c r="O41" s="31">
        <f>IF(M41=B41,VLOOKUP($B41,LBTotals!$D$3:$O$500,8),0)</f>
        <v>0</v>
      </c>
      <c r="P41" s="31">
        <f>IF(M41=B41,VLOOKUP($B41,LBTotals!$D$3:$O$500,9),0)</f>
        <v>0</v>
      </c>
      <c r="Q41" s="33">
        <f t="shared" si="0"/>
        <v>308500</v>
      </c>
      <c r="R41" s="63">
        <f t="shared" si="1"/>
        <v>1</v>
      </c>
      <c r="S41" s="31">
        <f t="shared" si="2"/>
        <v>1</v>
      </c>
      <c r="T41" s="40">
        <f t="shared" si="3"/>
        <v>1</v>
      </c>
      <c r="U41" t="str">
        <f t="shared" si="4"/>
        <v>No</v>
      </c>
      <c r="V41" t="str">
        <f t="shared" si="5"/>
        <v>Yes</v>
      </c>
      <c r="W41" s="31">
        <f>IF(R41+S41&gt;0,VLOOKUP($B41,LBTotals!$D$3:$O$500,11),0)</f>
        <v>0</v>
      </c>
      <c r="X41" s="31">
        <f>IF(R41+S41&gt;0,VLOOKUP($B41,LBTotals!$D$3:$O$500,12),0)</f>
        <v>0</v>
      </c>
      <c r="Y41" s="40">
        <f t="shared" si="6"/>
        <v>0</v>
      </c>
    </row>
    <row r="42" spans="2:25" x14ac:dyDescent="0.2">
      <c r="B42" t="s">
        <v>1931</v>
      </c>
      <c r="F42"/>
      <c r="H42">
        <v>144000</v>
      </c>
      <c r="I42"/>
      <c r="J42" s="111">
        <v>1</v>
      </c>
      <c r="K42">
        <v>0</v>
      </c>
      <c r="L42" s="31" t="s">
        <v>1931</v>
      </c>
      <c r="M42" s="81" t="str">
        <f>VLOOKUP($B42,LBTotals!$D$3:$O$500,1)</f>
        <v>Creekview Realty</v>
      </c>
      <c r="N42" s="33">
        <f>IF(M42=B42,VLOOKUP($B42,LBTotals!$D$3:$O$500,7),0)</f>
        <v>0</v>
      </c>
      <c r="O42" s="31">
        <f>IF(M42=B42,VLOOKUP($B42,LBTotals!$D$3:$O$500,8),0)</f>
        <v>0</v>
      </c>
      <c r="P42" s="31">
        <f>IF(M42=B42,VLOOKUP($B42,LBTotals!$D$3:$O$500,9),0)</f>
        <v>0</v>
      </c>
      <c r="Q42" s="33">
        <f t="shared" si="0"/>
        <v>144000</v>
      </c>
      <c r="R42" s="63">
        <f t="shared" si="1"/>
        <v>1</v>
      </c>
      <c r="S42" s="31">
        <f t="shared" si="2"/>
        <v>0</v>
      </c>
      <c r="T42" s="40">
        <f t="shared" si="3"/>
        <v>0</v>
      </c>
      <c r="U42" t="str">
        <f t="shared" si="4"/>
        <v>No</v>
      </c>
      <c r="V42" t="str">
        <f t="shared" si="5"/>
        <v>No</v>
      </c>
      <c r="W42" s="31">
        <f>IF(R42+S42&gt;0,VLOOKUP($B42,LBTotals!$D$3:$O$500,11),0)</f>
        <v>0</v>
      </c>
      <c r="X42" s="31">
        <f>IF(R42+S42&gt;0,VLOOKUP($B42,LBTotals!$D$3:$O$500,12),0)</f>
        <v>0</v>
      </c>
      <c r="Y42" s="40">
        <f t="shared" si="6"/>
        <v>0</v>
      </c>
    </row>
    <row r="43" spans="2:25" x14ac:dyDescent="0.2">
      <c r="B43" t="s">
        <v>1484</v>
      </c>
      <c r="F43"/>
      <c r="H43">
        <v>506500</v>
      </c>
      <c r="I43"/>
      <c r="J43" s="111">
        <v>2</v>
      </c>
      <c r="K43">
        <v>1</v>
      </c>
      <c r="L43" s="31" t="s">
        <v>1484</v>
      </c>
      <c r="M43" s="81" t="str">
        <f>VLOOKUP($B43,LBTotals!$D$3:$O$500,1)</f>
        <v>Darren McKethan, REALTORS</v>
      </c>
      <c r="N43" s="33">
        <f>IF(M43=B43,VLOOKUP($B43,LBTotals!$D$3:$O$500,7),0)</f>
        <v>490900</v>
      </c>
      <c r="O43" s="31">
        <f>IF(M43=B43,VLOOKUP($B43,LBTotals!$D$3:$O$500,8),0)</f>
        <v>6</v>
      </c>
      <c r="P43" s="31">
        <f>IF(M43=B43,VLOOKUP($B43,LBTotals!$D$3:$O$500,9),0)</f>
        <v>0</v>
      </c>
      <c r="Q43" s="33">
        <f t="shared" si="0"/>
        <v>997400</v>
      </c>
      <c r="R43" s="63">
        <f t="shared" si="1"/>
        <v>8</v>
      </c>
      <c r="S43" s="31">
        <f t="shared" si="2"/>
        <v>1</v>
      </c>
      <c r="T43" s="40">
        <f t="shared" si="3"/>
        <v>0.125</v>
      </c>
      <c r="U43" t="str">
        <f t="shared" si="4"/>
        <v>Yes</v>
      </c>
      <c r="V43" t="str">
        <f t="shared" si="5"/>
        <v>No</v>
      </c>
      <c r="W43" s="31">
        <f>IF(R43+S43&gt;0,VLOOKUP($B43,LBTotals!$D$3:$O$500,11),0)</f>
        <v>0</v>
      </c>
      <c r="X43" s="31">
        <f>IF(R43+S43&gt;0,VLOOKUP($B43,LBTotals!$D$3:$O$500,12),0)</f>
        <v>0</v>
      </c>
      <c r="Y43" s="40">
        <f t="shared" si="6"/>
        <v>0</v>
      </c>
    </row>
    <row r="44" spans="2:25" x14ac:dyDescent="0.2">
      <c r="B44" t="s">
        <v>1547</v>
      </c>
      <c r="F44"/>
      <c r="H44">
        <v>5014067</v>
      </c>
      <c r="I44"/>
      <c r="J44" s="111">
        <v>23</v>
      </c>
      <c r="K44">
        <v>2</v>
      </c>
      <c r="L44" s="31" t="s">
        <v>1547</v>
      </c>
      <c r="M44" s="81" t="str">
        <f>VLOOKUP($B44,LBTotals!$D$3:$O$500,1)</f>
        <v>Duck Brothers Real Estate</v>
      </c>
      <c r="N44" s="33">
        <f>IF(M44=B44,VLOOKUP($B44,LBTotals!$D$3:$O$500,7),0)</f>
        <v>874500</v>
      </c>
      <c r="O44" s="31">
        <f>IF(M44=B44,VLOOKUP($B44,LBTotals!$D$3:$O$500,8),0)</f>
        <v>4</v>
      </c>
      <c r="P44" s="31">
        <f>IF(M44=B44,VLOOKUP($B44,LBTotals!$D$3:$O$500,9),0)</f>
        <v>1</v>
      </c>
      <c r="Q44" s="33">
        <f t="shared" si="0"/>
        <v>5888567</v>
      </c>
      <c r="R44" s="63">
        <f t="shared" si="1"/>
        <v>27</v>
      </c>
      <c r="S44" s="31">
        <f t="shared" si="2"/>
        <v>3</v>
      </c>
      <c r="T44" s="40">
        <f t="shared" si="3"/>
        <v>0.1111111111111111</v>
      </c>
      <c r="U44" t="str">
        <f t="shared" si="4"/>
        <v>Yes</v>
      </c>
      <c r="V44" t="str">
        <f t="shared" si="5"/>
        <v>No</v>
      </c>
      <c r="W44" s="31">
        <f>IF(R44+S44&gt;0,VLOOKUP($B44,LBTotals!$D$3:$O$500,11),0)</f>
        <v>0</v>
      </c>
      <c r="X44" s="31">
        <f>IF(R44+S44&gt;0,VLOOKUP($B44,LBTotals!$D$3:$O$500,12),0)</f>
        <v>0</v>
      </c>
      <c r="Y44" s="40">
        <f t="shared" si="6"/>
        <v>0</v>
      </c>
    </row>
    <row r="45" spans="2:25" x14ac:dyDescent="0.2">
      <c r="B45" t="s">
        <v>1743</v>
      </c>
      <c r="F45"/>
      <c r="H45">
        <v>133500</v>
      </c>
      <c r="I45"/>
      <c r="J45" s="111">
        <v>1</v>
      </c>
      <c r="K45">
        <v>1</v>
      </c>
      <c r="L45" s="31" t="s">
        <v>1743</v>
      </c>
      <c r="M45" s="81" t="str">
        <f>VLOOKUP($B45,LBTotals!$D$3:$O$500,1)</f>
        <v>Easter and Easter, Realtors</v>
      </c>
      <c r="N45" s="33">
        <f>IF(M45=B45,VLOOKUP($B45,LBTotals!$D$3:$O$500,7),0)</f>
        <v>978500</v>
      </c>
      <c r="O45" s="31">
        <f>IF(M45=B45,VLOOKUP($B45,LBTotals!$D$3:$O$500,8),0)</f>
        <v>3</v>
      </c>
      <c r="P45" s="31">
        <f>IF(M45=B45,VLOOKUP($B45,LBTotals!$D$3:$O$500,9),0)</f>
        <v>1</v>
      </c>
      <c r="Q45" s="33">
        <f t="shared" si="0"/>
        <v>1112000</v>
      </c>
      <c r="R45" s="63">
        <f t="shared" si="1"/>
        <v>4</v>
      </c>
      <c r="S45" s="31">
        <f t="shared" si="2"/>
        <v>2</v>
      </c>
      <c r="T45" s="40">
        <f t="shared" si="3"/>
        <v>0.5</v>
      </c>
      <c r="U45" t="str">
        <f t="shared" si="4"/>
        <v>Yes</v>
      </c>
      <c r="V45" t="str">
        <f t="shared" si="5"/>
        <v>Yes</v>
      </c>
      <c r="W45" s="31">
        <f>IF(R45+S45&gt;0,VLOOKUP($B45,LBTotals!$D$3:$O$500,11),0)</f>
        <v>0</v>
      </c>
      <c r="X45" s="31">
        <f>IF(R45+S45&gt;0,VLOOKUP($B45,LBTotals!$D$3:$O$500,12),0)</f>
        <v>0</v>
      </c>
      <c r="Y45" s="40">
        <f t="shared" si="6"/>
        <v>0</v>
      </c>
    </row>
    <row r="46" spans="2:25" x14ac:dyDescent="0.2">
      <c r="B46" t="s">
        <v>1475</v>
      </c>
      <c r="F46"/>
      <c r="H46">
        <v>14953737</v>
      </c>
      <c r="I46"/>
      <c r="J46" s="111">
        <v>83</v>
      </c>
      <c r="K46">
        <v>11</v>
      </c>
      <c r="L46" s="31" t="s">
        <v>1475</v>
      </c>
      <c r="M46" s="81" t="str">
        <f>VLOOKUP($B46,LBTotals!$D$3:$O$500,1)</f>
        <v>ERA Courtyard Real Estate</v>
      </c>
      <c r="N46" s="33">
        <f>IF(M46=B46,VLOOKUP($B46,LBTotals!$D$3:$O$500,7),0)</f>
        <v>11317575</v>
      </c>
      <c r="O46" s="31">
        <f>IF(M46=B46,VLOOKUP($B46,LBTotals!$D$3:$O$500,8),0)</f>
        <v>59</v>
      </c>
      <c r="P46" s="31">
        <f>IF(M46=B46,VLOOKUP($B46,LBTotals!$D$3:$O$500,9),0)</f>
        <v>9</v>
      </c>
      <c r="Q46" s="33">
        <f t="shared" si="0"/>
        <v>26271312</v>
      </c>
      <c r="R46" s="63">
        <f t="shared" si="1"/>
        <v>142</v>
      </c>
      <c r="S46" s="31">
        <f t="shared" si="2"/>
        <v>20</v>
      </c>
      <c r="T46" s="40">
        <f t="shared" si="3"/>
        <v>0.14084507042253522</v>
      </c>
      <c r="U46" t="str">
        <f t="shared" si="4"/>
        <v>Yes</v>
      </c>
      <c r="V46" t="str">
        <f t="shared" si="5"/>
        <v>No</v>
      </c>
      <c r="W46" s="31">
        <f>IF(R46+S46&gt;0,VLOOKUP($B46,LBTotals!$D$3:$O$500,11),0)</f>
        <v>12</v>
      </c>
      <c r="X46" s="31">
        <f>IF(R46+S46&gt;0,VLOOKUP($B46,LBTotals!$D$3:$O$500,12),0)</f>
        <v>0</v>
      </c>
      <c r="Y46" s="40">
        <f t="shared" si="6"/>
        <v>0</v>
      </c>
    </row>
    <row r="47" spans="2:25" x14ac:dyDescent="0.2">
      <c r="B47" t="s">
        <v>1861</v>
      </c>
      <c r="F47"/>
      <c r="H47">
        <v>945550</v>
      </c>
      <c r="I47"/>
      <c r="J47" s="111">
        <v>6</v>
      </c>
      <c r="K47">
        <v>0</v>
      </c>
      <c r="L47" s="31" t="s">
        <v>1861</v>
      </c>
      <c r="M47" s="81" t="str">
        <f>VLOOKUP($B47,LBTotals!$D$3:$O$500,1)</f>
        <v>Exp Realty LLC</v>
      </c>
      <c r="N47" s="33">
        <f>IF(M47=B47,VLOOKUP($B47,LBTotals!$D$3:$O$500,7),0)</f>
        <v>849400</v>
      </c>
      <c r="O47" s="31">
        <f>IF(M47=B47,VLOOKUP($B47,LBTotals!$D$3:$O$500,8),0)</f>
        <v>5</v>
      </c>
      <c r="P47" s="31">
        <f>IF(M47=B47,VLOOKUP($B47,LBTotals!$D$3:$O$500,9),0)</f>
        <v>3</v>
      </c>
      <c r="Q47" s="33">
        <f t="shared" si="0"/>
        <v>1794950</v>
      </c>
      <c r="R47" s="63">
        <f t="shared" si="1"/>
        <v>11</v>
      </c>
      <c r="S47" s="31">
        <f t="shared" si="2"/>
        <v>3</v>
      </c>
      <c r="T47" s="40">
        <f t="shared" si="3"/>
        <v>0.27272727272727271</v>
      </c>
      <c r="U47" t="str">
        <f t="shared" si="4"/>
        <v>Yes</v>
      </c>
      <c r="V47" t="str">
        <f t="shared" si="5"/>
        <v>Yes</v>
      </c>
      <c r="W47" s="31">
        <f>IF(R47+S47&gt;0,VLOOKUP($B47,LBTotals!$D$3:$O$500,11),0)</f>
        <v>1</v>
      </c>
      <c r="X47" s="31">
        <f>IF(R47+S47&gt;0,VLOOKUP($B47,LBTotals!$D$3:$O$500,12),0)</f>
        <v>0</v>
      </c>
      <c r="Y47" s="40">
        <f t="shared" si="6"/>
        <v>0</v>
      </c>
    </row>
    <row r="48" spans="2:25" x14ac:dyDescent="0.2">
      <c r="B48" t="s">
        <v>1640</v>
      </c>
      <c r="F48"/>
      <c r="H48">
        <v>553792</v>
      </c>
      <c r="I48"/>
      <c r="J48" s="111">
        <v>3</v>
      </c>
      <c r="K48">
        <v>0</v>
      </c>
      <c r="L48" s="31" t="s">
        <v>1640</v>
      </c>
      <c r="M48" s="81" t="str">
        <f>VLOOKUP($B48,LBTotals!$D$3:$O$500,1)</f>
        <v>EXP Realty, LLC</v>
      </c>
      <c r="N48" s="33">
        <f>IF(M48=B48,VLOOKUP($B48,LBTotals!$D$3:$O$500,7),0)</f>
        <v>0</v>
      </c>
      <c r="O48" s="31">
        <f>IF(M48=B48,VLOOKUP($B48,LBTotals!$D$3:$O$500,8),0)</f>
        <v>0</v>
      </c>
      <c r="P48" s="31">
        <f>IF(M48=B48,VLOOKUP($B48,LBTotals!$D$3:$O$500,9),0)</f>
        <v>0</v>
      </c>
      <c r="Q48" s="33">
        <f t="shared" si="0"/>
        <v>553792</v>
      </c>
      <c r="R48" s="63">
        <f t="shared" si="1"/>
        <v>3</v>
      </c>
      <c r="S48" s="31">
        <f t="shared" si="2"/>
        <v>0</v>
      </c>
      <c r="T48" s="40">
        <f t="shared" si="3"/>
        <v>0</v>
      </c>
      <c r="U48" t="str">
        <f t="shared" si="4"/>
        <v>No</v>
      </c>
      <c r="V48" t="str">
        <f t="shared" si="5"/>
        <v>No</v>
      </c>
      <c r="W48" s="31">
        <f>IF(R48+S48&gt;0,VLOOKUP($B48,LBTotals!$D$3:$O$500,11),0)</f>
        <v>1</v>
      </c>
      <c r="X48" s="31">
        <f>IF(R48+S48&gt;0,VLOOKUP($B48,LBTotals!$D$3:$O$500,12),0)</f>
        <v>0</v>
      </c>
      <c r="Y48" s="40">
        <f t="shared" si="6"/>
        <v>0</v>
      </c>
    </row>
    <row r="49" spans="2:25" x14ac:dyDescent="0.2">
      <c r="B49" t="s">
        <v>1134</v>
      </c>
      <c r="F49"/>
      <c r="H49">
        <v>556000</v>
      </c>
      <c r="I49"/>
      <c r="J49" s="111">
        <v>2</v>
      </c>
      <c r="K49">
        <v>0</v>
      </c>
      <c r="L49" s="31" t="s">
        <v>1134</v>
      </c>
      <c r="M49" s="81" t="str">
        <f>VLOOKUP($B49,LBTotals!$D$3:$O$500,1)</f>
        <v>Farm &amp; Ranch Finders, LLC</v>
      </c>
      <c r="N49" s="33">
        <f>IF(M49=B49,VLOOKUP($B49,LBTotals!$D$3:$O$500,7),0)</f>
        <v>480000</v>
      </c>
      <c r="O49" s="31">
        <f>IF(M49=B49,VLOOKUP($B49,LBTotals!$D$3:$O$500,8),0)</f>
        <v>1</v>
      </c>
      <c r="P49" s="31">
        <f>IF(M49=B49,VLOOKUP($B49,LBTotals!$D$3:$O$500,9),0)</f>
        <v>0</v>
      </c>
      <c r="Q49" s="33">
        <f t="shared" si="0"/>
        <v>1036000</v>
      </c>
      <c r="R49" s="63">
        <f t="shared" si="1"/>
        <v>3</v>
      </c>
      <c r="S49" s="31">
        <f t="shared" si="2"/>
        <v>0</v>
      </c>
      <c r="T49" s="40">
        <f t="shared" si="3"/>
        <v>0</v>
      </c>
      <c r="U49" t="str">
        <f t="shared" si="4"/>
        <v>No</v>
      </c>
      <c r="V49" t="str">
        <f t="shared" si="5"/>
        <v>No</v>
      </c>
      <c r="W49" s="31">
        <f>IF(R49+S49&gt;0,VLOOKUP($B49,LBTotals!$D$3:$O$500,11),0)</f>
        <v>0</v>
      </c>
      <c r="X49" s="31">
        <f>IF(R49+S49&gt;0,VLOOKUP($B49,LBTotals!$D$3:$O$500,12),0)</f>
        <v>0</v>
      </c>
      <c r="Y49" s="40">
        <f t="shared" si="6"/>
        <v>0</v>
      </c>
    </row>
    <row r="50" spans="2:25" x14ac:dyDescent="0.2">
      <c r="B50" t="s">
        <v>324</v>
      </c>
      <c r="F50"/>
      <c r="H50">
        <v>965800</v>
      </c>
      <c r="I50"/>
      <c r="J50" s="111">
        <v>4</v>
      </c>
      <c r="K50">
        <v>3</v>
      </c>
      <c r="L50" s="31" t="s">
        <v>324</v>
      </c>
      <c r="M50" s="81" t="str">
        <f>VLOOKUP($B50,LBTotals!$D$3:$O$500,1)</f>
        <v>Fireside REALTORS</v>
      </c>
      <c r="N50" s="33">
        <f>IF(M50=B50,VLOOKUP($B50,LBTotals!$D$3:$O$500,7),0)</f>
        <v>950800</v>
      </c>
      <c r="O50" s="31">
        <f>IF(M50=B50,VLOOKUP($B50,LBTotals!$D$3:$O$500,8),0)</f>
        <v>4</v>
      </c>
      <c r="P50" s="31">
        <f>IF(M50=B50,VLOOKUP($B50,LBTotals!$D$3:$O$500,9),0)</f>
        <v>1</v>
      </c>
      <c r="Q50" s="33">
        <f t="shared" si="0"/>
        <v>1916600</v>
      </c>
      <c r="R50" s="63">
        <f t="shared" si="1"/>
        <v>8</v>
      </c>
      <c r="S50" s="31">
        <f t="shared" si="2"/>
        <v>4</v>
      </c>
      <c r="T50" s="40">
        <f t="shared" si="3"/>
        <v>0.5</v>
      </c>
      <c r="U50" t="str">
        <f t="shared" si="4"/>
        <v>Yes</v>
      </c>
      <c r="V50" t="str">
        <f t="shared" si="5"/>
        <v>Yes</v>
      </c>
      <c r="W50" s="31">
        <f>IF(R50+S50&gt;0,VLOOKUP($B50,LBTotals!$D$3:$O$500,11),0)</f>
        <v>2</v>
      </c>
      <c r="X50" s="31">
        <f>IF(R50+S50&gt;0,VLOOKUP($B50,LBTotals!$D$3:$O$500,12),0)</f>
        <v>2</v>
      </c>
      <c r="Y50" s="40">
        <f t="shared" si="6"/>
        <v>1</v>
      </c>
    </row>
    <row r="51" spans="2:25" x14ac:dyDescent="0.2">
      <c r="B51" t="s">
        <v>282</v>
      </c>
      <c r="F51"/>
      <c r="H51">
        <v>1559900</v>
      </c>
      <c r="I51"/>
      <c r="J51" s="111">
        <v>8</v>
      </c>
      <c r="K51">
        <v>6</v>
      </c>
      <c r="L51" s="31" t="s">
        <v>282</v>
      </c>
      <c r="M51" s="81" t="str">
        <f>VLOOKUP($B51,LBTotals!$D$3:$O$500,1)</f>
        <v>Front Gate Properties</v>
      </c>
      <c r="N51" s="33">
        <f>IF(M51=B51,VLOOKUP($B51,LBTotals!$D$3:$O$500,7),0)</f>
        <v>874400</v>
      </c>
      <c r="O51" s="31">
        <f>IF(M51=B51,VLOOKUP($B51,LBTotals!$D$3:$O$500,8),0)</f>
        <v>2</v>
      </c>
      <c r="P51" s="31">
        <f>IF(M51=B51,VLOOKUP($B51,LBTotals!$D$3:$O$500,9),0)</f>
        <v>1</v>
      </c>
      <c r="Q51" s="33">
        <f t="shared" si="0"/>
        <v>2434300</v>
      </c>
      <c r="R51" s="63">
        <f t="shared" si="1"/>
        <v>10</v>
      </c>
      <c r="S51" s="31">
        <f t="shared" si="2"/>
        <v>7</v>
      </c>
      <c r="T51" s="40">
        <f t="shared" si="3"/>
        <v>0.7</v>
      </c>
      <c r="U51" t="str">
        <f t="shared" si="4"/>
        <v>Yes</v>
      </c>
      <c r="V51" t="str">
        <f t="shared" si="5"/>
        <v>Yes</v>
      </c>
      <c r="W51" s="31">
        <f>IF(R51+S51&gt;0,VLOOKUP($B51,LBTotals!$D$3:$O$500,11),0)</f>
        <v>1</v>
      </c>
      <c r="X51" s="31">
        <f>IF(R51+S51&gt;0,VLOOKUP($B51,LBTotals!$D$3:$O$500,12),0)</f>
        <v>1</v>
      </c>
      <c r="Y51" s="40">
        <f t="shared" si="6"/>
        <v>1</v>
      </c>
    </row>
    <row r="52" spans="2:25" x14ac:dyDescent="0.2">
      <c r="B52" t="s">
        <v>554</v>
      </c>
      <c r="F52"/>
      <c r="H52">
        <v>734300</v>
      </c>
      <c r="I52"/>
      <c r="J52" s="111">
        <v>7</v>
      </c>
      <c r="K52">
        <v>4</v>
      </c>
      <c r="L52" s="31" t="s">
        <v>554</v>
      </c>
      <c r="M52" s="81" t="str">
        <f>VLOOKUP($B52,LBTotals!$D$3:$O$500,1)</f>
        <v>Gatlin, Realtors</v>
      </c>
      <c r="N52" s="33">
        <f>IF(M52=B52,VLOOKUP($B52,LBTotals!$D$3:$O$500,7),0)</f>
        <v>124500</v>
      </c>
      <c r="O52" s="31">
        <f>IF(M52=B52,VLOOKUP($B52,LBTotals!$D$3:$O$500,8),0)</f>
        <v>1</v>
      </c>
      <c r="P52" s="31">
        <f>IF(M52=B52,VLOOKUP($B52,LBTotals!$D$3:$O$500,9),0)</f>
        <v>1</v>
      </c>
      <c r="Q52" s="33">
        <f t="shared" si="0"/>
        <v>858800</v>
      </c>
      <c r="R52" s="63">
        <f t="shared" si="1"/>
        <v>8</v>
      </c>
      <c r="S52" s="31">
        <f t="shared" si="2"/>
        <v>5</v>
      </c>
      <c r="T52" s="40">
        <f t="shared" si="3"/>
        <v>0.625</v>
      </c>
      <c r="U52" t="str">
        <f t="shared" si="4"/>
        <v>Yes</v>
      </c>
      <c r="V52" t="str">
        <f t="shared" si="5"/>
        <v>Yes</v>
      </c>
      <c r="W52" s="31">
        <f>IF(R52+S52&gt;0,VLOOKUP($B52,LBTotals!$D$3:$O$500,11),0)</f>
        <v>2</v>
      </c>
      <c r="X52" s="31">
        <f>IF(R52+S52&gt;0,VLOOKUP($B52,LBTotals!$D$3:$O$500,12),0)</f>
        <v>2</v>
      </c>
      <c r="Y52" s="40">
        <f t="shared" si="6"/>
        <v>1</v>
      </c>
    </row>
    <row r="53" spans="2:25" x14ac:dyDescent="0.2">
      <c r="B53" t="s">
        <v>1844</v>
      </c>
      <c r="F53"/>
      <c r="H53">
        <v>6396025</v>
      </c>
      <c r="I53"/>
      <c r="J53" s="111">
        <v>37</v>
      </c>
      <c r="K53">
        <v>4</v>
      </c>
      <c r="L53" s="31" t="s">
        <v>1844</v>
      </c>
      <c r="M53" s="81" t="str">
        <f>VLOOKUP($B53,LBTotals!$D$3:$O$500,1)</f>
        <v>Graceland Real Estate</v>
      </c>
      <c r="N53" s="33">
        <f>IF(M53=B53,VLOOKUP($B53,LBTotals!$D$3:$O$500,7),0)</f>
        <v>3367150</v>
      </c>
      <c r="O53" s="31">
        <f>IF(M53=B53,VLOOKUP($B53,LBTotals!$D$3:$O$500,8),0)</f>
        <v>20</v>
      </c>
      <c r="P53" s="31">
        <f>IF(M53=B53,VLOOKUP($B53,LBTotals!$D$3:$O$500,9),0)</f>
        <v>3</v>
      </c>
      <c r="Q53" s="33">
        <f t="shared" si="0"/>
        <v>9763175</v>
      </c>
      <c r="R53" s="63">
        <f t="shared" si="1"/>
        <v>57</v>
      </c>
      <c r="S53" s="31">
        <f t="shared" si="2"/>
        <v>7</v>
      </c>
      <c r="T53" s="40">
        <f t="shared" si="3"/>
        <v>0.12280701754385964</v>
      </c>
      <c r="U53" t="str">
        <f t="shared" si="4"/>
        <v>Yes</v>
      </c>
      <c r="V53" t="str">
        <f t="shared" si="5"/>
        <v>No</v>
      </c>
      <c r="W53" s="31">
        <f>IF(R53+S53&gt;0,VLOOKUP($B53,LBTotals!$D$3:$O$500,11),0)</f>
        <v>7</v>
      </c>
      <c r="X53" s="31">
        <f>IF(R53+S53&gt;0,VLOOKUP($B53,LBTotals!$D$3:$O$500,12),0)</f>
        <v>0</v>
      </c>
      <c r="Y53" s="40">
        <f t="shared" si="6"/>
        <v>0</v>
      </c>
    </row>
    <row r="54" spans="2:25" x14ac:dyDescent="0.2">
      <c r="B54" t="s">
        <v>1180</v>
      </c>
      <c r="F54"/>
      <c r="H54">
        <v>13549063</v>
      </c>
      <c r="I54"/>
      <c r="J54" s="111">
        <v>72</v>
      </c>
      <c r="K54">
        <v>33</v>
      </c>
      <c r="L54" s="31" t="s">
        <v>1180</v>
      </c>
      <c r="M54" s="81" t="str">
        <f>VLOOKUP($B54,LBTotals!$D$3:$O$500,1)</f>
        <v>Greater Waco Realty, Inc.</v>
      </c>
      <c r="N54" s="33">
        <f>IF(M54=B54,VLOOKUP($B54,LBTotals!$D$3:$O$500,7),0)</f>
        <v>7338500</v>
      </c>
      <c r="O54" s="31">
        <f>IF(M54=B54,VLOOKUP($B54,LBTotals!$D$3:$O$500,8),0)</f>
        <v>33</v>
      </c>
      <c r="P54" s="31">
        <f>IF(M54=B54,VLOOKUP($B54,LBTotals!$D$3:$O$500,9),0)</f>
        <v>14</v>
      </c>
      <c r="Q54" s="33">
        <f t="shared" si="0"/>
        <v>20887563</v>
      </c>
      <c r="R54" s="63">
        <f t="shared" si="1"/>
        <v>105</v>
      </c>
      <c r="S54" s="31">
        <f t="shared" si="2"/>
        <v>47</v>
      </c>
      <c r="T54" s="40">
        <f t="shared" si="3"/>
        <v>0.44761904761904764</v>
      </c>
      <c r="U54" t="str">
        <f t="shared" si="4"/>
        <v>Yes</v>
      </c>
      <c r="V54" t="str">
        <f t="shared" si="5"/>
        <v>Yes</v>
      </c>
      <c r="W54" s="31">
        <f>IF(R54+S54&gt;0,VLOOKUP($B54,LBTotals!$D$3:$O$500,11),0)</f>
        <v>5</v>
      </c>
      <c r="X54" s="31">
        <f>IF(R54+S54&gt;0,VLOOKUP($B54,LBTotals!$D$3:$O$500,12),0)</f>
        <v>2</v>
      </c>
      <c r="Y54" s="40">
        <f t="shared" si="6"/>
        <v>0.4</v>
      </c>
    </row>
    <row r="55" spans="2:25" x14ac:dyDescent="0.2">
      <c r="B55" t="s">
        <v>993</v>
      </c>
      <c r="F55"/>
      <c r="H55">
        <v>155000</v>
      </c>
      <c r="I55"/>
      <c r="J55" s="111">
        <v>1</v>
      </c>
      <c r="K55">
        <v>0</v>
      </c>
      <c r="L55" s="31" t="s">
        <v>993</v>
      </c>
      <c r="M55" s="81" t="str">
        <f>VLOOKUP($B55,LBTotals!$D$3:$O$500,1)</f>
        <v>Hallmark Realty</v>
      </c>
      <c r="N55" s="33">
        <f>IF(M55=B55,VLOOKUP($B55,LBTotals!$D$3:$O$500,7),0)</f>
        <v>160000</v>
      </c>
      <c r="O55" s="31">
        <f>IF(M55=B55,VLOOKUP($B55,LBTotals!$D$3:$O$500,8),0)</f>
        <v>1</v>
      </c>
      <c r="P55" s="31">
        <f>IF(M55=B55,VLOOKUP($B55,LBTotals!$D$3:$O$500,9),0)</f>
        <v>0</v>
      </c>
      <c r="Q55" s="33">
        <f t="shared" si="0"/>
        <v>315000</v>
      </c>
      <c r="R55" s="63">
        <f t="shared" si="1"/>
        <v>2</v>
      </c>
      <c r="S55" s="31">
        <f t="shared" si="2"/>
        <v>0</v>
      </c>
      <c r="T55" s="40">
        <f t="shared" si="3"/>
        <v>0</v>
      </c>
      <c r="U55" t="str">
        <f t="shared" si="4"/>
        <v>No</v>
      </c>
      <c r="V55" t="str">
        <f t="shared" si="5"/>
        <v>No</v>
      </c>
      <c r="W55" s="31">
        <f>IF(R55+S55&gt;0,VLOOKUP($B55,LBTotals!$D$3:$O$500,11),0)</f>
        <v>0</v>
      </c>
      <c r="X55" s="31">
        <f>IF(R55+S55&gt;0,VLOOKUP($B55,LBTotals!$D$3:$O$500,12),0)</f>
        <v>0</v>
      </c>
      <c r="Y55" s="40">
        <f t="shared" si="6"/>
        <v>0</v>
      </c>
    </row>
    <row r="56" spans="2:25" x14ac:dyDescent="0.2">
      <c r="B56" t="s">
        <v>1286</v>
      </c>
      <c r="F56"/>
      <c r="H56">
        <v>587000</v>
      </c>
      <c r="I56"/>
      <c r="J56" s="111">
        <v>3</v>
      </c>
      <c r="K56">
        <v>0</v>
      </c>
      <c r="L56" s="31" t="s">
        <v>1286</v>
      </c>
      <c r="M56" s="81" t="str">
        <f>VLOOKUP($B56,LBTotals!$D$3:$O$500,1)</f>
        <v>Harrell Residential</v>
      </c>
      <c r="N56" s="33">
        <f>IF(M56=B56,VLOOKUP($B56,LBTotals!$D$3:$O$500,7),0)</f>
        <v>1185550</v>
      </c>
      <c r="O56" s="31">
        <f>IF(M56=B56,VLOOKUP($B56,LBTotals!$D$3:$O$500,8),0)</f>
        <v>7</v>
      </c>
      <c r="P56" s="31">
        <f>IF(M56=B56,VLOOKUP($B56,LBTotals!$D$3:$O$500,9),0)</f>
        <v>1</v>
      </c>
      <c r="Q56" s="33">
        <f t="shared" si="0"/>
        <v>1772550</v>
      </c>
      <c r="R56" s="63">
        <f t="shared" si="1"/>
        <v>10</v>
      </c>
      <c r="S56" s="31">
        <f t="shared" si="2"/>
        <v>1</v>
      </c>
      <c r="T56" s="40">
        <f t="shared" si="3"/>
        <v>0.1</v>
      </c>
      <c r="U56" t="str">
        <f t="shared" si="4"/>
        <v>Yes</v>
      </c>
      <c r="V56" t="str">
        <f t="shared" si="5"/>
        <v>No</v>
      </c>
      <c r="W56" s="31">
        <f>IF(R56+S56&gt;0,VLOOKUP($B56,LBTotals!$D$3:$O$500,11),0)</f>
        <v>0</v>
      </c>
      <c r="X56" s="31">
        <f>IF(R56+S56&gt;0,VLOOKUP($B56,LBTotals!$D$3:$O$500,12),0)</f>
        <v>0</v>
      </c>
      <c r="Y56" s="40">
        <f t="shared" si="6"/>
        <v>0</v>
      </c>
    </row>
    <row r="57" spans="2:25" x14ac:dyDescent="0.2">
      <c r="B57" t="s">
        <v>769</v>
      </c>
      <c r="F57"/>
      <c r="H57">
        <v>410500</v>
      </c>
      <c r="I57"/>
      <c r="J57" s="111">
        <v>3</v>
      </c>
      <c r="K57">
        <v>0</v>
      </c>
      <c r="L57" s="31" t="s">
        <v>769</v>
      </c>
      <c r="M57" s="81" t="str">
        <f>VLOOKUP($B57,LBTotals!$D$3:$O$500,1)</f>
        <v>Heart of Texas Realty</v>
      </c>
      <c r="N57" s="33">
        <f>IF(M57=B57,VLOOKUP($B57,LBTotals!$D$3:$O$500,7),0)</f>
        <v>627000</v>
      </c>
      <c r="O57" s="31">
        <f>IF(M57=B57,VLOOKUP($B57,LBTotals!$D$3:$O$500,8),0)</f>
        <v>3</v>
      </c>
      <c r="P57" s="31">
        <f>IF(M57=B57,VLOOKUP($B57,LBTotals!$D$3:$O$500,9),0)</f>
        <v>2</v>
      </c>
      <c r="Q57" s="33">
        <f t="shared" si="0"/>
        <v>1037500</v>
      </c>
      <c r="R57" s="63">
        <f t="shared" si="1"/>
        <v>6</v>
      </c>
      <c r="S57" s="31">
        <f t="shared" si="2"/>
        <v>2</v>
      </c>
      <c r="T57" s="40">
        <f t="shared" si="3"/>
        <v>0.33333333333333331</v>
      </c>
      <c r="U57" t="str">
        <f t="shared" si="4"/>
        <v>Yes</v>
      </c>
      <c r="V57" t="str">
        <f t="shared" si="5"/>
        <v>Yes</v>
      </c>
      <c r="W57" s="31">
        <f>IF(R57+S57&gt;0,VLOOKUP($B57,LBTotals!$D$3:$O$500,11),0)</f>
        <v>1</v>
      </c>
      <c r="X57" s="31">
        <f>IF(R57+S57&gt;0,VLOOKUP($B57,LBTotals!$D$3:$O$500,12),0)</f>
        <v>0</v>
      </c>
      <c r="Y57" s="40">
        <f t="shared" si="6"/>
        <v>0</v>
      </c>
    </row>
    <row r="58" spans="2:25" x14ac:dyDescent="0.2">
      <c r="B58" t="s">
        <v>1875</v>
      </c>
      <c r="F58"/>
      <c r="H58">
        <v>419000</v>
      </c>
      <c r="I58"/>
      <c r="J58" s="111">
        <v>1</v>
      </c>
      <c r="K58">
        <v>1</v>
      </c>
      <c r="L58" s="31" t="s">
        <v>1875</v>
      </c>
      <c r="M58" s="81" t="str">
        <f>VLOOKUP($B58,LBTotals!$D$3:$O$500,1)</f>
        <v>Helms and Miller, Realtors</v>
      </c>
      <c r="N58" s="33">
        <f>IF(M58=B58,VLOOKUP($B58,LBTotals!$D$3:$O$500,7),0)</f>
        <v>1146300</v>
      </c>
      <c r="O58" s="31">
        <f>IF(M58=B58,VLOOKUP($B58,LBTotals!$D$3:$O$500,8),0)</f>
        <v>5</v>
      </c>
      <c r="P58" s="31">
        <f>IF(M58=B58,VLOOKUP($B58,LBTotals!$D$3:$O$500,9),0)</f>
        <v>3</v>
      </c>
      <c r="Q58" s="33">
        <f t="shared" si="0"/>
        <v>1565300</v>
      </c>
      <c r="R58" s="63">
        <f t="shared" si="1"/>
        <v>6</v>
      </c>
      <c r="S58" s="31">
        <f t="shared" si="2"/>
        <v>4</v>
      </c>
      <c r="T58" s="40">
        <f t="shared" si="3"/>
        <v>0.66666666666666663</v>
      </c>
      <c r="U58" t="str">
        <f t="shared" si="4"/>
        <v>Yes</v>
      </c>
      <c r="V58" t="str">
        <f t="shared" si="5"/>
        <v>Yes</v>
      </c>
      <c r="W58" s="31">
        <f>IF(R58+S58&gt;0,VLOOKUP($B58,LBTotals!$D$3:$O$500,11),0)</f>
        <v>0</v>
      </c>
      <c r="X58" s="31">
        <f>IF(R58+S58&gt;0,VLOOKUP($B58,LBTotals!$D$3:$O$500,12),0)</f>
        <v>0</v>
      </c>
      <c r="Y58" s="40">
        <f t="shared" si="6"/>
        <v>0</v>
      </c>
    </row>
    <row r="59" spans="2:25" x14ac:dyDescent="0.2">
      <c r="B59" t="s">
        <v>718</v>
      </c>
      <c r="F59"/>
      <c r="H59">
        <v>2128200</v>
      </c>
      <c r="I59"/>
      <c r="J59" s="111">
        <v>14</v>
      </c>
      <c r="K59">
        <v>0</v>
      </c>
      <c r="L59" s="31" t="s">
        <v>718</v>
      </c>
      <c r="M59" s="81" t="str">
        <f>VLOOKUP($B59,LBTotals!$D$3:$O$500,1)</f>
        <v>Heritage Real Estate</v>
      </c>
      <c r="N59" s="33">
        <f>IF(M59=B59,VLOOKUP($B59,LBTotals!$D$3:$O$500,7),0)</f>
        <v>1045900</v>
      </c>
      <c r="O59" s="31">
        <f>IF(M59=B59,VLOOKUP($B59,LBTotals!$D$3:$O$500,8),0)</f>
        <v>8</v>
      </c>
      <c r="P59" s="31">
        <f>IF(M59=B59,VLOOKUP($B59,LBTotals!$D$3:$O$500,9),0)</f>
        <v>0</v>
      </c>
      <c r="Q59" s="33">
        <f t="shared" si="0"/>
        <v>3174100</v>
      </c>
      <c r="R59" s="63">
        <f t="shared" si="1"/>
        <v>22</v>
      </c>
      <c r="S59" s="31">
        <f t="shared" si="2"/>
        <v>0</v>
      </c>
      <c r="T59" s="40">
        <f t="shared" si="3"/>
        <v>0</v>
      </c>
      <c r="U59" t="str">
        <f t="shared" si="4"/>
        <v>Yes</v>
      </c>
      <c r="V59" t="str">
        <f t="shared" si="5"/>
        <v>No</v>
      </c>
      <c r="W59" s="31">
        <f>IF(R59+S59&gt;0,VLOOKUP($B59,LBTotals!$D$3:$O$500,11),0)</f>
        <v>11</v>
      </c>
      <c r="X59" s="31">
        <f>IF(R59+S59&gt;0,VLOOKUP($B59,LBTotals!$D$3:$O$500,12),0)</f>
        <v>0</v>
      </c>
      <c r="Y59" s="40">
        <f t="shared" si="6"/>
        <v>0</v>
      </c>
    </row>
    <row r="60" spans="2:25" x14ac:dyDescent="0.2">
      <c r="B60" t="s">
        <v>1887</v>
      </c>
      <c r="F60"/>
      <c r="H60">
        <v>1551380</v>
      </c>
      <c r="I60"/>
      <c r="J60" s="111">
        <v>6</v>
      </c>
      <c r="K60">
        <v>4</v>
      </c>
      <c r="L60" s="31" t="s">
        <v>1887</v>
      </c>
      <c r="M60" s="81" t="str">
        <f>VLOOKUP($B60,LBTotals!$D$3:$O$500,1)</f>
        <v>HIS Group LLC</v>
      </c>
      <c r="N60" s="33">
        <f>IF(M60=B60,VLOOKUP($B60,LBTotals!$D$3:$O$500,7),0)</f>
        <v>556200</v>
      </c>
      <c r="O60" s="31">
        <f>IF(M60=B60,VLOOKUP($B60,LBTotals!$D$3:$O$500,8),0)</f>
        <v>3</v>
      </c>
      <c r="P60" s="31">
        <f>IF(M60=B60,VLOOKUP($B60,LBTotals!$D$3:$O$500,9),0)</f>
        <v>2</v>
      </c>
      <c r="Q60" s="33">
        <f t="shared" si="0"/>
        <v>2107580</v>
      </c>
      <c r="R60" s="63">
        <f t="shared" si="1"/>
        <v>9</v>
      </c>
      <c r="S60" s="31">
        <f t="shared" si="2"/>
        <v>6</v>
      </c>
      <c r="T60" s="40">
        <f t="shared" si="3"/>
        <v>0.66666666666666663</v>
      </c>
      <c r="U60" t="str">
        <f t="shared" si="4"/>
        <v>Yes</v>
      </c>
      <c r="V60" t="str">
        <f t="shared" si="5"/>
        <v>Yes</v>
      </c>
      <c r="W60" s="31">
        <f>IF(R60+S60&gt;0,VLOOKUP($B60,LBTotals!$D$3:$O$500,11),0)</f>
        <v>0</v>
      </c>
      <c r="X60" s="31">
        <f>IF(R60+S60&gt;0,VLOOKUP($B60,LBTotals!$D$3:$O$500,12),0)</f>
        <v>0</v>
      </c>
      <c r="Y60" s="40">
        <f t="shared" si="6"/>
        <v>0</v>
      </c>
    </row>
    <row r="61" spans="2:25" x14ac:dyDescent="0.2">
      <c r="B61" t="s">
        <v>959</v>
      </c>
      <c r="F61"/>
      <c r="H61">
        <v>225000</v>
      </c>
      <c r="I61"/>
      <c r="J61" s="111">
        <v>1</v>
      </c>
      <c r="K61">
        <v>0</v>
      </c>
      <c r="L61" s="31" t="s">
        <v>959</v>
      </c>
      <c r="M61" s="81" t="str">
        <f>VLOOKUP($B61,LBTotals!$D$3:$O$500,1)</f>
        <v>HomeCity Real Estate</v>
      </c>
      <c r="N61" s="33">
        <f>IF(M61=B61,VLOOKUP($B61,LBTotals!$D$3:$O$500,7),0)</f>
        <v>0</v>
      </c>
      <c r="O61" s="31">
        <f>IF(M61=B61,VLOOKUP($B61,LBTotals!$D$3:$O$500,8),0)</f>
        <v>0</v>
      </c>
      <c r="P61" s="31">
        <f>IF(M61=B61,VLOOKUP($B61,LBTotals!$D$3:$O$500,9),0)</f>
        <v>0</v>
      </c>
      <c r="Q61" s="33">
        <f t="shared" si="0"/>
        <v>225000</v>
      </c>
      <c r="R61" s="63">
        <f t="shared" si="1"/>
        <v>1</v>
      </c>
      <c r="S61" s="31">
        <f t="shared" si="2"/>
        <v>0</v>
      </c>
      <c r="T61" s="40">
        <f t="shared" si="3"/>
        <v>0</v>
      </c>
      <c r="U61" t="str">
        <f t="shared" si="4"/>
        <v>No</v>
      </c>
      <c r="V61" t="str">
        <f t="shared" si="5"/>
        <v>No</v>
      </c>
      <c r="W61" s="31">
        <f>IF(R61+S61&gt;0,VLOOKUP($B61,LBTotals!$D$3:$O$500,11),0)</f>
        <v>0</v>
      </c>
      <c r="X61" s="31">
        <f>IF(R61+S61&gt;0,VLOOKUP($B61,LBTotals!$D$3:$O$500,12),0)</f>
        <v>0</v>
      </c>
      <c r="Y61" s="40">
        <f t="shared" si="6"/>
        <v>0</v>
      </c>
    </row>
    <row r="62" spans="2:25" x14ac:dyDescent="0.2">
      <c r="B62" t="s">
        <v>839</v>
      </c>
      <c r="F62"/>
      <c r="H62">
        <v>494000</v>
      </c>
      <c r="I62"/>
      <c r="J62" s="111">
        <v>2</v>
      </c>
      <c r="K62">
        <v>0</v>
      </c>
      <c r="L62" s="31" t="s">
        <v>839</v>
      </c>
      <c r="M62" s="81" t="str">
        <f>VLOOKUP($B62,LBTotals!$D$3:$O$500,1)</f>
        <v>Jana Nors Real Estate</v>
      </c>
      <c r="N62" s="33">
        <f>IF(M62=B62,VLOOKUP($B62,LBTotals!$D$3:$O$500,7),0)</f>
        <v>497000</v>
      </c>
      <c r="O62" s="31">
        <f>IF(M62=B62,VLOOKUP($B62,LBTotals!$D$3:$O$500,8),0)</f>
        <v>3</v>
      </c>
      <c r="P62" s="31">
        <f>IF(M62=B62,VLOOKUP($B62,LBTotals!$D$3:$O$500,9),0)</f>
        <v>0</v>
      </c>
      <c r="Q62" s="33">
        <f t="shared" si="0"/>
        <v>991000</v>
      </c>
      <c r="R62" s="63">
        <f t="shared" si="1"/>
        <v>5</v>
      </c>
      <c r="S62" s="31">
        <f t="shared" si="2"/>
        <v>0</v>
      </c>
      <c r="T62" s="40">
        <f t="shared" si="3"/>
        <v>0</v>
      </c>
      <c r="U62" t="str">
        <f t="shared" si="4"/>
        <v>Yes</v>
      </c>
      <c r="V62" t="str">
        <f t="shared" si="5"/>
        <v>No</v>
      </c>
      <c r="W62" s="31">
        <f>IF(R62+S62&gt;0,VLOOKUP($B62,LBTotals!$D$3:$O$500,11),0)</f>
        <v>0</v>
      </c>
      <c r="X62" s="31">
        <f>IF(R62+S62&gt;0,VLOOKUP($B62,LBTotals!$D$3:$O$500,12),0)</f>
        <v>0</v>
      </c>
      <c r="Y62" s="40">
        <f t="shared" si="6"/>
        <v>0</v>
      </c>
    </row>
    <row r="63" spans="2:25" x14ac:dyDescent="0.2">
      <c r="B63" t="s">
        <v>1688</v>
      </c>
      <c r="F63"/>
      <c r="H63">
        <v>607000</v>
      </c>
      <c r="I63"/>
      <c r="J63" s="111">
        <v>3</v>
      </c>
      <c r="K63">
        <v>2</v>
      </c>
      <c r="L63" s="31" t="s">
        <v>1688</v>
      </c>
      <c r="M63" s="81" t="str">
        <f>VLOOKUP($B63,LBTotals!$D$3:$O$500,1)</f>
        <v>JR Grace Realty</v>
      </c>
      <c r="N63" s="33">
        <f>IF(M63=B63,VLOOKUP($B63,LBTotals!$D$3:$O$500,7),0)</f>
        <v>857900</v>
      </c>
      <c r="O63" s="31">
        <f>IF(M63=B63,VLOOKUP($B63,LBTotals!$D$3:$O$500,8),0)</f>
        <v>5</v>
      </c>
      <c r="P63" s="31">
        <f>IF(M63=B63,VLOOKUP($B63,LBTotals!$D$3:$O$500,9),0)</f>
        <v>3</v>
      </c>
      <c r="Q63" s="33">
        <f t="shared" si="0"/>
        <v>1464900</v>
      </c>
      <c r="R63" s="63">
        <f t="shared" si="1"/>
        <v>8</v>
      </c>
      <c r="S63" s="31">
        <f t="shared" si="2"/>
        <v>5</v>
      </c>
      <c r="T63" s="40">
        <f t="shared" si="3"/>
        <v>0.625</v>
      </c>
      <c r="U63" t="str">
        <f t="shared" si="4"/>
        <v>Yes</v>
      </c>
      <c r="V63" t="str">
        <f t="shared" si="5"/>
        <v>Yes</v>
      </c>
      <c r="W63" s="31">
        <f>IF(R63+S63&gt;0,VLOOKUP($B63,LBTotals!$D$3:$O$500,11),0)</f>
        <v>0</v>
      </c>
      <c r="X63" s="31">
        <f>IF(R63+S63&gt;0,VLOOKUP($B63,LBTotals!$D$3:$O$500,12),0)</f>
        <v>0</v>
      </c>
      <c r="Y63" s="40">
        <f t="shared" si="6"/>
        <v>0</v>
      </c>
    </row>
    <row r="64" spans="2:25" x14ac:dyDescent="0.2">
      <c r="B64" t="s">
        <v>1016</v>
      </c>
      <c r="F64"/>
      <c r="H64">
        <v>755500</v>
      </c>
      <c r="I64"/>
      <c r="J64" s="111">
        <v>3</v>
      </c>
      <c r="K64">
        <v>1</v>
      </c>
      <c r="L64" s="31" t="s">
        <v>1016</v>
      </c>
      <c r="M64" s="81" t="str">
        <f>VLOOKUP($B64,LBTotals!$D$3:$O$500,1)</f>
        <v>Judson Griffis Real Estate</v>
      </c>
      <c r="N64" s="33">
        <f>IF(M64=B64,VLOOKUP($B64,LBTotals!$D$3:$O$500,7),0)</f>
        <v>492400</v>
      </c>
      <c r="O64" s="31">
        <f>IF(M64=B64,VLOOKUP($B64,LBTotals!$D$3:$O$500,8),0)</f>
        <v>2</v>
      </c>
      <c r="P64" s="31">
        <f>IF(M64=B64,VLOOKUP($B64,LBTotals!$D$3:$O$500,9),0)</f>
        <v>0</v>
      </c>
      <c r="Q64" s="33">
        <f t="shared" si="0"/>
        <v>1247900</v>
      </c>
      <c r="R64" s="63">
        <f t="shared" si="1"/>
        <v>5</v>
      </c>
      <c r="S64" s="31">
        <f t="shared" si="2"/>
        <v>1</v>
      </c>
      <c r="T64" s="40">
        <f t="shared" si="3"/>
        <v>0.2</v>
      </c>
      <c r="U64" t="str">
        <f t="shared" si="4"/>
        <v>Yes</v>
      </c>
      <c r="V64" t="str">
        <f t="shared" si="5"/>
        <v>No</v>
      </c>
      <c r="W64" s="31">
        <f>IF(R64+S64&gt;0,VLOOKUP($B64,LBTotals!$D$3:$O$500,11),0)</f>
        <v>0</v>
      </c>
      <c r="X64" s="31">
        <f>IF(R64+S64&gt;0,VLOOKUP($B64,LBTotals!$D$3:$O$500,12),0)</f>
        <v>0</v>
      </c>
      <c r="Y64" s="40">
        <f t="shared" si="6"/>
        <v>0</v>
      </c>
    </row>
    <row r="65" spans="2:25" x14ac:dyDescent="0.2">
      <c r="B65" t="s">
        <v>1877</v>
      </c>
      <c r="F65"/>
      <c r="H65">
        <v>492900</v>
      </c>
      <c r="I65"/>
      <c r="J65" s="111">
        <v>2</v>
      </c>
      <c r="K65">
        <v>0</v>
      </c>
      <c r="L65" s="31" t="s">
        <v>1877</v>
      </c>
      <c r="M65" s="81" t="str">
        <f>VLOOKUP($B65,LBTotals!$D$3:$O$500,1)</f>
        <v>Keller Williams Realty</v>
      </c>
      <c r="N65" s="33">
        <f>IF(M65=B65,VLOOKUP($B65,LBTotals!$D$3:$O$500,7),0)</f>
        <v>685800</v>
      </c>
      <c r="O65" s="31">
        <f>IF(M65=B65,VLOOKUP($B65,LBTotals!$D$3:$O$500,8),0)</f>
        <v>3</v>
      </c>
      <c r="P65" s="31">
        <f>IF(M65=B65,VLOOKUP($B65,LBTotals!$D$3:$O$500,9),0)</f>
        <v>0</v>
      </c>
      <c r="Q65" s="33">
        <f t="shared" si="0"/>
        <v>1178700</v>
      </c>
      <c r="R65" s="63">
        <f t="shared" si="1"/>
        <v>5</v>
      </c>
      <c r="S65" s="31">
        <f t="shared" si="2"/>
        <v>0</v>
      </c>
      <c r="T65" s="40">
        <f t="shared" si="3"/>
        <v>0</v>
      </c>
      <c r="U65" t="str">
        <f t="shared" si="4"/>
        <v>Yes</v>
      </c>
      <c r="V65" t="str">
        <f t="shared" si="5"/>
        <v>No</v>
      </c>
      <c r="W65" s="31">
        <f>IF(R65+S65&gt;0,VLOOKUP($B65,LBTotals!$D$3:$O$500,11),0)</f>
        <v>1</v>
      </c>
      <c r="X65" s="31">
        <f>IF(R65+S65&gt;0,VLOOKUP($B65,LBTotals!$D$3:$O$500,12),0)</f>
        <v>0</v>
      </c>
      <c r="Y65" s="40">
        <f t="shared" si="6"/>
        <v>0</v>
      </c>
    </row>
    <row r="66" spans="2:25" x14ac:dyDescent="0.2">
      <c r="B66" t="s">
        <v>1099</v>
      </c>
      <c r="F66"/>
      <c r="H66">
        <v>36712162</v>
      </c>
      <c r="I66"/>
      <c r="J66" s="111">
        <v>217</v>
      </c>
      <c r="K66">
        <v>48</v>
      </c>
      <c r="L66" s="31" t="s">
        <v>1099</v>
      </c>
      <c r="M66" s="81" t="str">
        <f>VLOOKUP($B66,LBTotals!$D$3:$O$500,1)</f>
        <v>Keller Williams Realty - Waco</v>
      </c>
      <c r="N66" s="33">
        <f>IF(M66=B66,VLOOKUP($B66,LBTotals!$D$3:$O$500,7),0)</f>
        <v>28142992</v>
      </c>
      <c r="O66" s="31">
        <f>IF(M66=B66,VLOOKUP($B66,LBTotals!$D$3:$O$500,8),0)</f>
        <v>164</v>
      </c>
      <c r="P66" s="31">
        <f>IF(M66=B66,VLOOKUP($B66,LBTotals!$D$3:$O$500,9),0)</f>
        <v>52</v>
      </c>
      <c r="Q66" s="33">
        <f t="shared" si="0"/>
        <v>64855154</v>
      </c>
      <c r="R66" s="63">
        <f t="shared" si="1"/>
        <v>381</v>
      </c>
      <c r="S66" s="31">
        <f t="shared" si="2"/>
        <v>100</v>
      </c>
      <c r="T66" s="40">
        <f t="shared" si="3"/>
        <v>0.26246719160104987</v>
      </c>
      <c r="U66" t="str">
        <f t="shared" si="4"/>
        <v>Yes</v>
      </c>
      <c r="V66" t="str">
        <f t="shared" si="5"/>
        <v>Yes</v>
      </c>
      <c r="W66" s="31">
        <f>IF(R66+S66&gt;0,VLOOKUP($B66,LBTotals!$D$3:$O$500,11),0)</f>
        <v>38</v>
      </c>
      <c r="X66" s="31">
        <f>IF(R66+S66&gt;0,VLOOKUP($B66,LBTotals!$D$3:$O$500,12),0)</f>
        <v>8</v>
      </c>
      <c r="Y66" s="40">
        <f t="shared" si="6"/>
        <v>0.21052631578947367</v>
      </c>
    </row>
    <row r="67" spans="2:25" x14ac:dyDescent="0.2">
      <c r="B67" t="s">
        <v>1975</v>
      </c>
      <c r="F67"/>
      <c r="H67">
        <v>245800</v>
      </c>
      <c r="I67"/>
      <c r="J67" s="111">
        <v>1</v>
      </c>
      <c r="K67">
        <v>0</v>
      </c>
      <c r="L67" s="31" t="s">
        <v>1975</v>
      </c>
      <c r="M67" s="81" t="str">
        <f>VLOOKUP($B67,LBTotals!$D$3:$O$500,1)</f>
        <v>Keller Williams Realty - Waco</v>
      </c>
      <c r="N67" s="33">
        <f>IF(M67=B67,VLOOKUP($B67,LBTotals!$D$3:$O$500,7),0)</f>
        <v>0</v>
      </c>
      <c r="O67" s="31">
        <f>IF(M67=B67,VLOOKUP($B67,LBTotals!$D$3:$O$500,8),0)</f>
        <v>0</v>
      </c>
      <c r="P67" s="31">
        <f>IF(M67=B67,VLOOKUP($B67,LBTotals!$D$3:$O$500,9),0)</f>
        <v>0</v>
      </c>
      <c r="Q67" s="33">
        <f t="shared" si="0"/>
        <v>245800</v>
      </c>
      <c r="R67" s="63">
        <f t="shared" si="1"/>
        <v>1</v>
      </c>
      <c r="S67" s="31">
        <f t="shared" si="2"/>
        <v>0</v>
      </c>
      <c r="T67" s="40">
        <f t="shared" si="3"/>
        <v>0</v>
      </c>
      <c r="U67" t="str">
        <f t="shared" si="4"/>
        <v>No</v>
      </c>
      <c r="V67" t="str">
        <f t="shared" si="5"/>
        <v>No</v>
      </c>
      <c r="W67" s="31">
        <f>IF(R67+S67&gt;0,VLOOKUP($B67,LBTotals!$D$3:$O$500,11),0)</f>
        <v>38</v>
      </c>
      <c r="X67" s="31">
        <f>IF(R67+S67&gt;0,VLOOKUP($B67,LBTotals!$D$3:$O$500,12),0)</f>
        <v>8</v>
      </c>
      <c r="Y67" s="40">
        <f t="shared" si="6"/>
        <v>0.21052631578947367</v>
      </c>
    </row>
    <row r="68" spans="2:25" x14ac:dyDescent="0.2">
      <c r="B68" t="s">
        <v>300</v>
      </c>
      <c r="F68"/>
      <c r="H68">
        <v>32016555</v>
      </c>
      <c r="I68"/>
      <c r="J68" s="111">
        <v>151</v>
      </c>
      <c r="K68">
        <v>76</v>
      </c>
      <c r="L68" s="31" t="s">
        <v>300</v>
      </c>
      <c r="M68" s="81" t="str">
        <f>VLOOKUP($B68,LBTotals!$D$3:$O$500,1)</f>
        <v>Kelly, REALTORS</v>
      </c>
      <c r="N68" s="33">
        <f>IF(M68=B68,VLOOKUP($B68,LBTotals!$D$3:$O$500,7),0)</f>
        <v>40528651</v>
      </c>
      <c r="O68" s="31">
        <f>IF(M68=B68,VLOOKUP($B68,LBTotals!$D$3:$O$500,8),0)</f>
        <v>189</v>
      </c>
      <c r="P68" s="31">
        <f>IF(M68=B68,VLOOKUP($B68,LBTotals!$D$3:$O$500,9),0)</f>
        <v>84</v>
      </c>
      <c r="Q68" s="33">
        <f t="shared" si="0"/>
        <v>72545206</v>
      </c>
      <c r="R68" s="63">
        <f t="shared" si="1"/>
        <v>340</v>
      </c>
      <c r="S68" s="31">
        <f t="shared" si="2"/>
        <v>160</v>
      </c>
      <c r="T68" s="40">
        <f t="shared" si="3"/>
        <v>0.47058823529411764</v>
      </c>
      <c r="U68" t="str">
        <f t="shared" si="4"/>
        <v>Yes</v>
      </c>
      <c r="V68" t="str">
        <f t="shared" si="5"/>
        <v>Yes</v>
      </c>
      <c r="W68" s="31">
        <f>IF(R68+S68&gt;0,VLOOKUP($B68,LBTotals!$D$3:$O$500,11),0)</f>
        <v>14</v>
      </c>
      <c r="X68" s="31">
        <f>IF(R68+S68&gt;0,VLOOKUP($B68,LBTotals!$D$3:$O$500,12),0)</f>
        <v>6</v>
      </c>
      <c r="Y68" s="40">
        <f t="shared" si="6"/>
        <v>0.42857142857142855</v>
      </c>
    </row>
    <row r="69" spans="2:25" x14ac:dyDescent="0.2">
      <c r="B69" t="s">
        <v>567</v>
      </c>
      <c r="F69"/>
      <c r="H69">
        <v>430000</v>
      </c>
      <c r="I69"/>
      <c r="J69" s="111">
        <v>2</v>
      </c>
      <c r="K69">
        <v>0</v>
      </c>
      <c r="L69" s="31" t="s">
        <v>567</v>
      </c>
      <c r="M69" s="81" t="str">
        <f>VLOOKUP($B69,LBTotals!$D$3:$O$500,1)</f>
        <v>Kettler Realty</v>
      </c>
      <c r="N69" s="33">
        <f>IF(M69=B69,VLOOKUP($B69,LBTotals!$D$3:$O$500,7),0)</f>
        <v>448000</v>
      </c>
      <c r="O69" s="31">
        <f>IF(M69=B69,VLOOKUP($B69,LBTotals!$D$3:$O$500,8),0)</f>
        <v>2</v>
      </c>
      <c r="P69" s="31">
        <f>IF(M69=B69,VLOOKUP($B69,LBTotals!$D$3:$O$500,9),0)</f>
        <v>0</v>
      </c>
      <c r="Q69" s="33">
        <f t="shared" si="0"/>
        <v>878000</v>
      </c>
      <c r="R69" s="63">
        <f t="shared" si="1"/>
        <v>4</v>
      </c>
      <c r="S69" s="31">
        <f t="shared" si="2"/>
        <v>0</v>
      </c>
      <c r="T69" s="40">
        <f t="shared" si="3"/>
        <v>0</v>
      </c>
      <c r="U69" t="str">
        <f t="shared" si="4"/>
        <v>Yes</v>
      </c>
      <c r="V69" t="str">
        <f t="shared" si="5"/>
        <v>No</v>
      </c>
      <c r="W69" s="31">
        <f>IF(R69+S69&gt;0,VLOOKUP($B69,LBTotals!$D$3:$O$500,11),0)</f>
        <v>2</v>
      </c>
      <c r="X69" s="31">
        <f>IF(R69+S69&gt;0,VLOOKUP($B69,LBTotals!$D$3:$O$500,12),0)</f>
        <v>0</v>
      </c>
      <c r="Y69" s="40">
        <f t="shared" si="6"/>
        <v>0</v>
      </c>
    </row>
    <row r="70" spans="2:25" x14ac:dyDescent="0.2">
      <c r="B70" t="s">
        <v>115</v>
      </c>
      <c r="F70"/>
      <c r="H70">
        <v>670000</v>
      </c>
      <c r="I70"/>
      <c r="J70" s="111">
        <v>2</v>
      </c>
      <c r="K70">
        <v>1</v>
      </c>
      <c r="L70" s="31" t="s">
        <v>115</v>
      </c>
      <c r="M70" s="81" t="str">
        <f>VLOOKUP($B70,LBTotals!$D$3:$O$500,1)</f>
        <v>Lake Country Real Estate</v>
      </c>
      <c r="N70" s="33">
        <f>IF(M70=B70,VLOOKUP($B70,LBTotals!$D$3:$O$500,7),0)</f>
        <v>434400</v>
      </c>
      <c r="O70" s="31">
        <f>IF(M70=B70,VLOOKUP($B70,LBTotals!$D$3:$O$500,8),0)</f>
        <v>1</v>
      </c>
      <c r="P70" s="31">
        <f>IF(M70=B70,VLOOKUP($B70,LBTotals!$D$3:$O$500,9),0)</f>
        <v>1</v>
      </c>
      <c r="Q70" s="33">
        <f t="shared" si="0"/>
        <v>1104400</v>
      </c>
      <c r="R70" s="63">
        <f t="shared" si="1"/>
        <v>3</v>
      </c>
      <c r="S70" s="31">
        <f t="shared" si="2"/>
        <v>2</v>
      </c>
      <c r="T70" s="40">
        <f t="shared" si="3"/>
        <v>0.66666666666666663</v>
      </c>
      <c r="U70" t="str">
        <f t="shared" si="4"/>
        <v>No</v>
      </c>
      <c r="V70" t="str">
        <f t="shared" si="5"/>
        <v>Yes</v>
      </c>
      <c r="W70" s="31">
        <f>IF(R70+S70&gt;0,VLOOKUP($B70,LBTotals!$D$3:$O$500,11),0)</f>
        <v>0</v>
      </c>
      <c r="X70" s="31">
        <f>IF(R70+S70&gt;0,VLOOKUP($B70,LBTotals!$D$3:$O$500,12),0)</f>
        <v>0</v>
      </c>
      <c r="Y70" s="40">
        <f t="shared" si="6"/>
        <v>0</v>
      </c>
    </row>
    <row r="71" spans="2:25" x14ac:dyDescent="0.2">
      <c r="B71" t="s">
        <v>106</v>
      </c>
      <c r="F71"/>
      <c r="H71">
        <v>949000</v>
      </c>
      <c r="I71"/>
      <c r="J71" s="111">
        <v>2</v>
      </c>
      <c r="K71">
        <v>1</v>
      </c>
      <c r="L71" s="31" t="s">
        <v>106</v>
      </c>
      <c r="M71" s="81" t="str">
        <f>VLOOKUP($B71,LBTotals!$D$3:$O$500,1)</f>
        <v>Legacy Land &amp; Ranches</v>
      </c>
      <c r="N71" s="33">
        <f>IF(M71=B71,VLOOKUP($B71,LBTotals!$D$3:$O$500,7),0)</f>
        <v>485000</v>
      </c>
      <c r="O71" s="31">
        <f>IF(M71=B71,VLOOKUP($B71,LBTotals!$D$3:$O$500,8),0)</f>
        <v>3</v>
      </c>
      <c r="P71" s="31">
        <f>IF(M71=B71,VLOOKUP($B71,LBTotals!$D$3:$O$500,9),0)</f>
        <v>3</v>
      </c>
      <c r="Q71" s="33">
        <f t="shared" ref="Q71:Q84" si="7">H71+N71</f>
        <v>1434000</v>
      </c>
      <c r="R71" s="63">
        <f t="shared" ref="R71:R84" si="8">J71+O71</f>
        <v>5</v>
      </c>
      <c r="S71" s="31">
        <f t="shared" ref="S71:S84" si="9">+K71+P71</f>
        <v>4</v>
      </c>
      <c r="T71" s="40">
        <f t="shared" ref="T71:T84" si="10">IF(R71+S71&gt;0,S71/R71,0)</f>
        <v>0.8</v>
      </c>
      <c r="U71" t="str">
        <f t="shared" ref="U71:U84" si="11">IF(R71&gt;=$U$2,"Yes","No")</f>
        <v>Yes</v>
      </c>
      <c r="V71" t="str">
        <f t="shared" ref="V71:V84" si="12">IF(T71&gt;=$V$2,"Yes","No")</f>
        <v>Yes</v>
      </c>
      <c r="W71" s="31">
        <f>IF(R71+S71&gt;0,VLOOKUP($B71,LBTotals!$D$3:$O$500,11),0)</f>
        <v>2</v>
      </c>
      <c r="X71" s="31">
        <f>IF(R71+S71&gt;0,VLOOKUP($B71,LBTotals!$D$3:$O$500,12),0)</f>
        <v>1</v>
      </c>
      <c r="Y71" s="40">
        <f t="shared" ref="Y71:Y84" si="13">IF(W71=0,0,X71/W71)</f>
        <v>0.5</v>
      </c>
    </row>
    <row r="72" spans="2:25" x14ac:dyDescent="0.2">
      <c r="B72" t="s">
        <v>1529</v>
      </c>
      <c r="F72"/>
      <c r="H72">
        <v>293900</v>
      </c>
      <c r="I72"/>
      <c r="J72" s="111">
        <v>2</v>
      </c>
      <c r="K72">
        <v>0</v>
      </c>
      <c r="L72" s="31" t="s">
        <v>1529</v>
      </c>
      <c r="M72" s="81" t="str">
        <f>VLOOKUP($B72,LBTotals!$D$3:$O$500,1)</f>
        <v>Local Life Realty</v>
      </c>
      <c r="N72" s="33">
        <f>IF(M72=B72,VLOOKUP($B72,LBTotals!$D$3:$O$500,7),0)</f>
        <v>424500</v>
      </c>
      <c r="O72" s="31">
        <f>IF(M72=B72,VLOOKUP($B72,LBTotals!$D$3:$O$500,8),0)</f>
        <v>3</v>
      </c>
      <c r="P72" s="31">
        <f>IF(M72=B72,VLOOKUP($B72,LBTotals!$D$3:$O$500,9),0)</f>
        <v>0</v>
      </c>
      <c r="Q72" s="33">
        <f t="shared" si="7"/>
        <v>718400</v>
      </c>
      <c r="R72" s="63">
        <f t="shared" si="8"/>
        <v>5</v>
      </c>
      <c r="S72" s="31">
        <f t="shared" si="9"/>
        <v>0</v>
      </c>
      <c r="T72" s="40">
        <f t="shared" si="10"/>
        <v>0</v>
      </c>
      <c r="U72" t="str">
        <f t="shared" si="11"/>
        <v>Yes</v>
      </c>
      <c r="V72" t="str">
        <f t="shared" si="12"/>
        <v>No</v>
      </c>
      <c r="W72" s="31">
        <f>IF(R72+S72&gt;0,VLOOKUP($B72,LBTotals!$D$3:$O$500,11),0)</f>
        <v>2</v>
      </c>
      <c r="X72" s="31">
        <f>IF(R72+S72&gt;0,VLOOKUP($B72,LBTotals!$D$3:$O$500,12),0)</f>
        <v>0</v>
      </c>
      <c r="Y72" s="40">
        <f t="shared" si="13"/>
        <v>0</v>
      </c>
    </row>
    <row r="73" spans="2:25" x14ac:dyDescent="0.2">
      <c r="B73" t="s">
        <v>289</v>
      </c>
      <c r="F73"/>
      <c r="H73">
        <v>2058500</v>
      </c>
      <c r="I73"/>
      <c r="J73" s="111">
        <v>6</v>
      </c>
      <c r="K73">
        <v>0</v>
      </c>
      <c r="L73" s="31" t="s">
        <v>289</v>
      </c>
      <c r="M73" s="81" t="str">
        <f>VLOOKUP($B73,LBTotals!$D$3:$O$500,1)</f>
        <v>Lucra Real Estate, LLC</v>
      </c>
      <c r="N73" s="33">
        <f>IF(M73=B73,VLOOKUP($B73,LBTotals!$D$3:$O$500,7),0)</f>
        <v>1786400</v>
      </c>
      <c r="O73" s="31">
        <f>IF(M73=B73,VLOOKUP($B73,LBTotals!$D$3:$O$500,8),0)</f>
        <v>8</v>
      </c>
      <c r="P73" s="31">
        <f>IF(M73=B73,VLOOKUP($B73,LBTotals!$D$3:$O$500,9),0)</f>
        <v>1</v>
      </c>
      <c r="Q73" s="33">
        <f t="shared" si="7"/>
        <v>3844900</v>
      </c>
      <c r="R73" s="63">
        <f t="shared" si="8"/>
        <v>14</v>
      </c>
      <c r="S73" s="31">
        <f t="shared" si="9"/>
        <v>1</v>
      </c>
      <c r="T73" s="40">
        <f t="shared" si="10"/>
        <v>7.1428571428571425E-2</v>
      </c>
      <c r="U73" t="str">
        <f t="shared" si="11"/>
        <v>Yes</v>
      </c>
      <c r="V73" t="str">
        <f t="shared" si="12"/>
        <v>No</v>
      </c>
      <c r="W73" s="31">
        <f>IF(R73+S73&gt;0,VLOOKUP($B73,LBTotals!$D$3:$O$500,11),0)</f>
        <v>0</v>
      </c>
      <c r="X73" s="31">
        <f>IF(R73+S73&gt;0,VLOOKUP($B73,LBTotals!$D$3:$O$500,12),0)</f>
        <v>0</v>
      </c>
      <c r="Y73" s="40">
        <f t="shared" si="13"/>
        <v>0</v>
      </c>
    </row>
    <row r="74" spans="2:25" x14ac:dyDescent="0.2">
      <c r="B74" t="s">
        <v>245</v>
      </c>
      <c r="F74"/>
      <c r="H74">
        <v>136000</v>
      </c>
      <c r="I74"/>
      <c r="J74" s="111">
        <v>1</v>
      </c>
      <c r="K74">
        <v>0</v>
      </c>
      <c r="L74" s="31" t="s">
        <v>245</v>
      </c>
      <c r="M74" s="81" t="str">
        <f>VLOOKUP($B74,LBTotals!$D$3:$O$500,1)</f>
        <v>Lynn Real Estate</v>
      </c>
      <c r="N74" s="33">
        <f>IF(M74=B74,VLOOKUP($B74,LBTotals!$D$3:$O$500,7),0)</f>
        <v>210000</v>
      </c>
      <c r="O74" s="31">
        <f>IF(M74=B74,VLOOKUP($B74,LBTotals!$D$3:$O$500,8),0)</f>
        <v>1</v>
      </c>
      <c r="P74" s="31">
        <f>IF(M74=B74,VLOOKUP($B74,LBTotals!$D$3:$O$500,9),0)</f>
        <v>0</v>
      </c>
      <c r="Q74" s="33">
        <f t="shared" si="7"/>
        <v>346000</v>
      </c>
      <c r="R74" s="63">
        <f t="shared" si="8"/>
        <v>2</v>
      </c>
      <c r="S74" s="31">
        <f t="shared" si="9"/>
        <v>0</v>
      </c>
      <c r="T74" s="40">
        <f t="shared" si="10"/>
        <v>0</v>
      </c>
      <c r="U74" t="str">
        <f t="shared" si="11"/>
        <v>No</v>
      </c>
      <c r="V74" t="str">
        <f t="shared" si="12"/>
        <v>No</v>
      </c>
      <c r="W74" s="31">
        <f>IF(R74+S74&gt;0,VLOOKUP($B74,LBTotals!$D$3:$O$500,11),0)</f>
        <v>1</v>
      </c>
      <c r="X74" s="31">
        <f>IF(R74+S74&gt;0,VLOOKUP($B74,LBTotals!$D$3:$O$500,12),0)</f>
        <v>0</v>
      </c>
      <c r="Y74" s="40">
        <f t="shared" si="13"/>
        <v>0</v>
      </c>
    </row>
    <row r="75" spans="2:25" x14ac:dyDescent="0.2">
      <c r="B75" t="s">
        <v>5</v>
      </c>
      <c r="F75"/>
      <c r="H75">
        <v>47500798</v>
      </c>
      <c r="I75"/>
      <c r="J75" s="111">
        <v>199</v>
      </c>
      <c r="K75">
        <v>80</v>
      </c>
      <c r="L75" s="31" t="s">
        <v>5</v>
      </c>
      <c r="M75" s="81" t="str">
        <f>VLOOKUP($B75,LBTotals!$D$3:$O$500,1)</f>
        <v>Magnolia Realty</v>
      </c>
      <c r="N75" s="33">
        <f>IF(M75=B75,VLOOKUP($B75,LBTotals!$D$3:$O$500,7),0)</f>
        <v>24128100</v>
      </c>
      <c r="O75" s="31">
        <f>IF(M75=B75,VLOOKUP($B75,LBTotals!$D$3:$O$500,8),0)</f>
        <v>105</v>
      </c>
      <c r="P75" s="31">
        <f>IF(M75=B75,VLOOKUP($B75,LBTotals!$D$3:$O$500,9),0)</f>
        <v>45</v>
      </c>
      <c r="Q75" s="33">
        <f t="shared" si="7"/>
        <v>71628898</v>
      </c>
      <c r="R75" s="63">
        <f t="shared" si="8"/>
        <v>304</v>
      </c>
      <c r="S75" s="31">
        <f t="shared" si="9"/>
        <v>125</v>
      </c>
      <c r="T75" s="40">
        <f t="shared" si="10"/>
        <v>0.41118421052631576</v>
      </c>
      <c r="U75" t="str">
        <f t="shared" si="11"/>
        <v>Yes</v>
      </c>
      <c r="V75" t="str">
        <f t="shared" si="12"/>
        <v>Yes</v>
      </c>
      <c r="W75" s="31">
        <f>IF(R75+S75&gt;0,VLOOKUP($B75,LBTotals!$D$3:$O$500,11),0)</f>
        <v>21</v>
      </c>
      <c r="X75" s="31">
        <f>IF(R75+S75&gt;0,VLOOKUP($B75,LBTotals!$D$3:$O$500,12),0)</f>
        <v>12</v>
      </c>
      <c r="Y75" s="40">
        <f t="shared" si="13"/>
        <v>0.5714285714285714</v>
      </c>
    </row>
    <row r="76" spans="2:25" x14ac:dyDescent="0.2">
      <c r="B76" t="s">
        <v>374</v>
      </c>
      <c r="F76"/>
      <c r="H76">
        <v>331300</v>
      </c>
      <c r="I76"/>
      <c r="J76" s="111">
        <v>2</v>
      </c>
      <c r="K76">
        <v>1</v>
      </c>
      <c r="L76" s="31" t="s">
        <v>374</v>
      </c>
      <c r="M76" s="81" t="str">
        <f>VLOOKUP($B76,LBTotals!$D$3:$O$500,1)</f>
        <v>Mark Maynard Realty</v>
      </c>
      <c r="N76" s="33">
        <f>IF(M76=B76,VLOOKUP($B76,LBTotals!$D$3:$O$500,7),0)</f>
        <v>235000</v>
      </c>
      <c r="O76" s="31">
        <f>IF(M76=B76,VLOOKUP($B76,LBTotals!$D$3:$O$500,8),0)</f>
        <v>1</v>
      </c>
      <c r="P76" s="31">
        <f>IF(M76=B76,VLOOKUP($B76,LBTotals!$D$3:$O$500,9),0)</f>
        <v>0</v>
      </c>
      <c r="Q76" s="33">
        <f t="shared" si="7"/>
        <v>566300</v>
      </c>
      <c r="R76" s="63">
        <f t="shared" si="8"/>
        <v>3</v>
      </c>
      <c r="S76" s="31">
        <f t="shared" si="9"/>
        <v>1</v>
      </c>
      <c r="T76" s="40">
        <f t="shared" si="10"/>
        <v>0.33333333333333331</v>
      </c>
      <c r="U76" t="str">
        <f t="shared" si="11"/>
        <v>No</v>
      </c>
      <c r="V76" t="str">
        <f t="shared" si="12"/>
        <v>Yes</v>
      </c>
      <c r="W76" s="31">
        <f>IF(R76+S76&gt;0,VLOOKUP($B76,LBTotals!$D$3:$O$500,11),0)</f>
        <v>0</v>
      </c>
      <c r="X76" s="31">
        <f>IF(R76+S76&gt;0,VLOOKUP($B76,LBTotals!$D$3:$O$500,12),0)</f>
        <v>0</v>
      </c>
      <c r="Y76" s="40">
        <f t="shared" si="13"/>
        <v>0</v>
      </c>
    </row>
    <row r="77" spans="2:25" x14ac:dyDescent="0.2">
      <c r="B77" t="s">
        <v>1935</v>
      </c>
      <c r="F77"/>
      <c r="H77">
        <v>388000</v>
      </c>
      <c r="I77"/>
      <c r="J77" s="111">
        <v>1</v>
      </c>
      <c r="K77">
        <v>0</v>
      </c>
      <c r="L77" s="31" t="s">
        <v>1935</v>
      </c>
      <c r="M77" s="81" t="str">
        <f>VLOOKUP($B77,LBTotals!$D$3:$O$500,1)</f>
        <v>Mary Teakell Real Estate</v>
      </c>
      <c r="N77" s="33">
        <f>IF(M77=B77,VLOOKUP($B77,LBTotals!$D$3:$O$500,7),0)</f>
        <v>0</v>
      </c>
      <c r="O77" s="31">
        <f>IF(M77=B77,VLOOKUP($B77,LBTotals!$D$3:$O$500,8),0)</f>
        <v>0</v>
      </c>
      <c r="P77" s="31">
        <f>IF(M77=B77,VLOOKUP($B77,LBTotals!$D$3:$O$500,9),0)</f>
        <v>0</v>
      </c>
      <c r="Q77" s="33">
        <f t="shared" si="7"/>
        <v>388000</v>
      </c>
      <c r="R77" s="63">
        <f t="shared" si="8"/>
        <v>1</v>
      </c>
      <c r="S77" s="31">
        <f t="shared" si="9"/>
        <v>0</v>
      </c>
      <c r="T77" s="40">
        <f t="shared" si="10"/>
        <v>0</v>
      </c>
      <c r="U77" t="str">
        <f t="shared" si="11"/>
        <v>No</v>
      </c>
      <c r="V77" t="str">
        <f t="shared" si="12"/>
        <v>No</v>
      </c>
      <c r="W77" s="31">
        <f>IF(R77+S77&gt;0,VLOOKUP($B77,LBTotals!$D$3:$O$500,11),0)</f>
        <v>1</v>
      </c>
      <c r="X77" s="31">
        <f>IF(R77+S77&gt;0,VLOOKUP($B77,LBTotals!$D$3:$O$500,12),0)</f>
        <v>0</v>
      </c>
      <c r="Y77" s="40">
        <f t="shared" si="13"/>
        <v>0</v>
      </c>
    </row>
    <row r="78" spans="2:25" x14ac:dyDescent="0.2">
      <c r="B78" t="s">
        <v>2019</v>
      </c>
      <c r="F78"/>
      <c r="H78">
        <v>179900</v>
      </c>
      <c r="I78"/>
      <c r="J78" s="111">
        <v>1</v>
      </c>
      <c r="K78">
        <v>0</v>
      </c>
      <c r="L78" s="31" t="s">
        <v>2019</v>
      </c>
      <c r="M78" s="81" t="str">
        <f>VLOOKUP($B78,LBTotals!$D$3:$O$500,1)</f>
        <v>Mel Thurman, Realtor</v>
      </c>
      <c r="N78" s="33">
        <f>IF(M78=B78,VLOOKUP($B78,LBTotals!$D$3:$O$500,7),0)</f>
        <v>0</v>
      </c>
      <c r="O78" s="31">
        <f>IF(M78=B78,VLOOKUP($B78,LBTotals!$D$3:$O$500,8),0)</f>
        <v>0</v>
      </c>
      <c r="P78" s="31">
        <f>IF(M78=B78,VLOOKUP($B78,LBTotals!$D$3:$O$500,9),0)</f>
        <v>0</v>
      </c>
      <c r="Q78" s="33">
        <f t="shared" si="7"/>
        <v>179900</v>
      </c>
      <c r="R78" s="63">
        <f t="shared" si="8"/>
        <v>1</v>
      </c>
      <c r="S78" s="31">
        <f t="shared" si="9"/>
        <v>0</v>
      </c>
      <c r="T78" s="40">
        <f t="shared" si="10"/>
        <v>0</v>
      </c>
      <c r="U78" t="str">
        <f t="shared" si="11"/>
        <v>No</v>
      </c>
      <c r="V78" t="str">
        <f t="shared" si="12"/>
        <v>No</v>
      </c>
      <c r="W78" s="31">
        <f>IF(R78+S78&gt;0,VLOOKUP($B78,LBTotals!$D$3:$O$500,11),0)</f>
        <v>1</v>
      </c>
      <c r="X78" s="31">
        <f>IF(R78+S78&gt;0,VLOOKUP($B78,LBTotals!$D$3:$O$500,12),0)</f>
        <v>0</v>
      </c>
      <c r="Y78" s="40">
        <f t="shared" si="13"/>
        <v>0</v>
      </c>
    </row>
    <row r="79" spans="2:25" x14ac:dyDescent="0.2">
      <c r="B79" t="s">
        <v>2007</v>
      </c>
      <c r="F79"/>
      <c r="H79">
        <v>235000</v>
      </c>
      <c r="I79"/>
      <c r="J79" s="111">
        <v>1</v>
      </c>
      <c r="K79">
        <v>0</v>
      </c>
      <c r="L79" s="31" t="s">
        <v>2007</v>
      </c>
      <c r="M79" s="81" t="str">
        <f>VLOOKUP($B79,LBTotals!$D$3:$O$500,1)</f>
        <v>Mission Real Estate Group</v>
      </c>
      <c r="N79" s="33">
        <f>IF(M79=B79,VLOOKUP($B79,LBTotals!$D$3:$O$500,7),0)</f>
        <v>0</v>
      </c>
      <c r="O79" s="31">
        <f>IF(M79=B79,VLOOKUP($B79,LBTotals!$D$3:$O$500,8),0)</f>
        <v>0</v>
      </c>
      <c r="P79" s="31">
        <f>IF(M79=B79,VLOOKUP($B79,LBTotals!$D$3:$O$500,9),0)</f>
        <v>0</v>
      </c>
      <c r="Q79" s="33">
        <f t="shared" si="7"/>
        <v>235000</v>
      </c>
      <c r="R79" s="63">
        <f t="shared" si="8"/>
        <v>1</v>
      </c>
      <c r="S79" s="31">
        <f t="shared" si="9"/>
        <v>0</v>
      </c>
      <c r="T79" s="40">
        <f t="shared" si="10"/>
        <v>0</v>
      </c>
      <c r="U79" t="str">
        <f t="shared" si="11"/>
        <v>No</v>
      </c>
      <c r="V79" t="str">
        <f t="shared" si="12"/>
        <v>No</v>
      </c>
      <c r="W79" s="31">
        <f>IF(R79+S79&gt;0,VLOOKUP($B79,LBTotals!$D$3:$O$500,11),0)</f>
        <v>0</v>
      </c>
      <c r="X79" s="31">
        <f>IF(R79+S79&gt;0,VLOOKUP($B79,LBTotals!$D$3:$O$500,12),0)</f>
        <v>0</v>
      </c>
      <c r="Y79" s="40">
        <f t="shared" si="13"/>
        <v>0</v>
      </c>
    </row>
    <row r="80" spans="2:25" x14ac:dyDescent="0.2">
      <c r="B80" t="s">
        <v>1403</v>
      </c>
      <c r="F80"/>
      <c r="H80">
        <v>7643545</v>
      </c>
      <c r="I80"/>
      <c r="J80" s="111">
        <v>38</v>
      </c>
      <c r="K80">
        <v>7</v>
      </c>
      <c r="L80" s="31" t="s">
        <v>1403</v>
      </c>
      <c r="M80" s="81" t="str">
        <f>VLOOKUP($B80,LBTotals!$D$3:$O$500,1)</f>
        <v>Mission Real Estate Group</v>
      </c>
      <c r="N80" s="33">
        <f>IF(M80=B80,VLOOKUP($B80,LBTotals!$D$3:$O$500,7),0)</f>
        <v>0</v>
      </c>
      <c r="O80" s="31">
        <f>IF(M80=B80,VLOOKUP($B80,LBTotals!$D$3:$O$500,8),0)</f>
        <v>0</v>
      </c>
      <c r="P80" s="31">
        <f>IF(M80=B80,VLOOKUP($B80,LBTotals!$D$3:$O$500,9),0)</f>
        <v>0</v>
      </c>
      <c r="Q80" s="33">
        <f t="shared" si="7"/>
        <v>7643545</v>
      </c>
      <c r="R80" s="63">
        <f t="shared" si="8"/>
        <v>38</v>
      </c>
      <c r="S80" s="31">
        <f t="shared" si="9"/>
        <v>7</v>
      </c>
      <c r="T80" s="40">
        <f t="shared" si="10"/>
        <v>0.18421052631578946</v>
      </c>
      <c r="U80" t="str">
        <f t="shared" si="11"/>
        <v>Yes</v>
      </c>
      <c r="V80" t="str">
        <f t="shared" si="12"/>
        <v>No</v>
      </c>
      <c r="W80" s="31">
        <f>IF(R80+S80&gt;0,VLOOKUP($B80,LBTotals!$D$3:$O$500,11),0)</f>
        <v>0</v>
      </c>
      <c r="X80" s="31">
        <f>IF(R80+S80&gt;0,VLOOKUP($B80,LBTotals!$D$3:$O$500,12),0)</f>
        <v>0</v>
      </c>
      <c r="Y80" s="40">
        <f t="shared" si="13"/>
        <v>0</v>
      </c>
    </row>
    <row r="81" spans="2:25" x14ac:dyDescent="0.2">
      <c r="B81" t="s">
        <v>1869</v>
      </c>
      <c r="F81"/>
      <c r="H81">
        <v>11397809</v>
      </c>
      <c r="I81"/>
      <c r="J81" s="111">
        <v>51</v>
      </c>
      <c r="K81">
        <v>6</v>
      </c>
      <c r="L81" s="31" t="s">
        <v>1869</v>
      </c>
      <c r="M81" s="81" t="str">
        <f>VLOOKUP($B81,LBTotals!$D$3:$O$500,1)</f>
        <v>Mission Real Estate Group</v>
      </c>
      <c r="N81" s="33">
        <f>IF(M81=B81,VLOOKUP($B81,LBTotals!$D$3:$O$500,7),0)</f>
        <v>0</v>
      </c>
      <c r="O81" s="31">
        <f>IF(M81=B81,VLOOKUP($B81,LBTotals!$D$3:$O$500,8),0)</f>
        <v>0</v>
      </c>
      <c r="P81" s="31">
        <f>IF(M81=B81,VLOOKUP($B81,LBTotals!$D$3:$O$500,9),0)</f>
        <v>0</v>
      </c>
      <c r="Q81" s="33">
        <f t="shared" si="7"/>
        <v>11397809</v>
      </c>
      <c r="R81" s="63">
        <f t="shared" si="8"/>
        <v>51</v>
      </c>
      <c r="S81" s="31">
        <f t="shared" si="9"/>
        <v>6</v>
      </c>
      <c r="T81" s="40">
        <f t="shared" si="10"/>
        <v>0.11764705882352941</v>
      </c>
      <c r="U81" t="str">
        <f t="shared" si="11"/>
        <v>Yes</v>
      </c>
      <c r="V81" t="str">
        <f t="shared" si="12"/>
        <v>No</v>
      </c>
      <c r="W81" s="31">
        <f>IF(R81+S81&gt;0,VLOOKUP($B81,LBTotals!$D$3:$O$500,11),0)</f>
        <v>0</v>
      </c>
      <c r="X81" s="31">
        <f>IF(R81+S81&gt;0,VLOOKUP($B81,LBTotals!$D$3:$O$500,12),0)</f>
        <v>0</v>
      </c>
      <c r="Y81" s="40">
        <f t="shared" si="13"/>
        <v>0</v>
      </c>
    </row>
    <row r="82" spans="2:25" x14ac:dyDescent="0.2">
      <c r="B82" t="s">
        <v>1253</v>
      </c>
      <c r="F82"/>
      <c r="H82">
        <v>443000</v>
      </c>
      <c r="I82"/>
      <c r="J82" s="111">
        <v>3</v>
      </c>
      <c r="K82">
        <v>1</v>
      </c>
      <c r="L82" s="31" t="s">
        <v>1253</v>
      </c>
      <c r="M82" s="81" t="str">
        <f>VLOOKUP($B82,LBTotals!$D$3:$O$500,1)</f>
        <v>Paramount Realty &amp; Management</v>
      </c>
      <c r="N82" s="33">
        <f>IF(M82=B82,VLOOKUP($B82,LBTotals!$D$3:$O$500,7),0)</f>
        <v>532000</v>
      </c>
      <c r="O82" s="31">
        <f>IF(M82=B82,VLOOKUP($B82,LBTotals!$D$3:$O$500,8),0)</f>
        <v>3</v>
      </c>
      <c r="P82" s="31">
        <f>IF(M82=B82,VLOOKUP($B82,LBTotals!$D$3:$O$500,9),0)</f>
        <v>2</v>
      </c>
      <c r="Q82" s="33">
        <f t="shared" si="7"/>
        <v>975000</v>
      </c>
      <c r="R82" s="63">
        <f t="shared" si="8"/>
        <v>6</v>
      </c>
      <c r="S82" s="31">
        <f t="shared" si="9"/>
        <v>3</v>
      </c>
      <c r="T82" s="40">
        <f t="shared" si="10"/>
        <v>0.5</v>
      </c>
      <c r="U82" t="str">
        <f t="shared" si="11"/>
        <v>Yes</v>
      </c>
      <c r="V82" t="str">
        <f t="shared" si="12"/>
        <v>Yes</v>
      </c>
      <c r="W82" s="31">
        <f>IF(R82+S82&gt;0,VLOOKUP($B82,LBTotals!$D$3:$O$500,11),0)</f>
        <v>0</v>
      </c>
      <c r="X82" s="31">
        <f>IF(R82+S82&gt;0,VLOOKUP($B82,LBTotals!$D$3:$O$500,12),0)</f>
        <v>0</v>
      </c>
      <c r="Y82" s="40">
        <f t="shared" si="13"/>
        <v>0</v>
      </c>
    </row>
    <row r="83" spans="2:25" x14ac:dyDescent="0.2">
      <c r="B83" t="s">
        <v>1936</v>
      </c>
      <c r="F83"/>
      <c r="H83">
        <v>366900</v>
      </c>
      <c r="I83"/>
      <c r="J83" s="111">
        <v>2</v>
      </c>
      <c r="K83">
        <v>0</v>
      </c>
      <c r="L83" s="31" t="s">
        <v>1936</v>
      </c>
      <c r="M83" s="81" t="str">
        <f>VLOOKUP($B83,LBTotals!$D$3:$O$500,1)</f>
        <v>Paschall, Skipper &amp; Associates</v>
      </c>
      <c r="N83" s="33">
        <f>IF(M83=B83,VLOOKUP($B83,LBTotals!$D$3:$O$500,7),0)</f>
        <v>971900</v>
      </c>
      <c r="O83" s="31">
        <f>IF(M83=B83,VLOOKUP($B83,LBTotals!$D$3:$O$500,8),0)</f>
        <v>5</v>
      </c>
      <c r="P83" s="31">
        <f>IF(M83=B83,VLOOKUP($B83,LBTotals!$D$3:$O$500,9),0)</f>
        <v>2</v>
      </c>
      <c r="Q83" s="33">
        <f t="shared" si="7"/>
        <v>1338800</v>
      </c>
      <c r="R83" s="63">
        <f t="shared" si="8"/>
        <v>7</v>
      </c>
      <c r="S83" s="31">
        <f t="shared" si="9"/>
        <v>2</v>
      </c>
      <c r="T83" s="40">
        <f t="shared" si="10"/>
        <v>0.2857142857142857</v>
      </c>
      <c r="U83" t="str">
        <f t="shared" si="11"/>
        <v>Yes</v>
      </c>
      <c r="V83" t="str">
        <f t="shared" si="12"/>
        <v>Yes</v>
      </c>
      <c r="W83" s="31">
        <f>IF(R83+S83&gt;0,VLOOKUP($B83,LBTotals!$D$3:$O$500,11),0)</f>
        <v>1</v>
      </c>
      <c r="X83" s="31">
        <f>IF(R83+S83&gt;0,VLOOKUP($B83,LBTotals!$D$3:$O$500,12),0)</f>
        <v>0</v>
      </c>
      <c r="Y83" s="40">
        <f t="shared" si="13"/>
        <v>0</v>
      </c>
    </row>
    <row r="84" spans="2:25" x14ac:dyDescent="0.2">
      <c r="B84" t="s">
        <v>281</v>
      </c>
      <c r="F84"/>
      <c r="H84">
        <v>204900</v>
      </c>
      <c r="I84"/>
      <c r="J84" s="111">
        <v>1</v>
      </c>
      <c r="K84">
        <v>0</v>
      </c>
      <c r="L84" s="31" t="s">
        <v>281</v>
      </c>
      <c r="M84" s="81" t="str">
        <f>VLOOKUP($B84,LBTotals!$D$3:$O$500,1)</f>
        <v>Paton Real Estate</v>
      </c>
      <c r="N84" s="33">
        <f>IF(M84=B84,VLOOKUP($B84,LBTotals!$D$3:$O$500,7),0)</f>
        <v>305000</v>
      </c>
      <c r="O84" s="31">
        <f>IF(M84=B84,VLOOKUP($B84,LBTotals!$D$3:$O$500,8),0)</f>
        <v>1</v>
      </c>
      <c r="P84" s="31">
        <f>IF(M84=B84,VLOOKUP($B84,LBTotals!$D$3:$O$500,9),0)</f>
        <v>0</v>
      </c>
      <c r="Q84" s="33">
        <f t="shared" si="7"/>
        <v>509900</v>
      </c>
      <c r="R84" s="63">
        <f t="shared" si="8"/>
        <v>2</v>
      </c>
      <c r="S84" s="31">
        <f t="shared" si="9"/>
        <v>0</v>
      </c>
      <c r="T84" s="40">
        <f t="shared" si="10"/>
        <v>0</v>
      </c>
      <c r="U84" t="str">
        <f t="shared" si="11"/>
        <v>No</v>
      </c>
      <c r="V84" t="str">
        <f t="shared" si="12"/>
        <v>No</v>
      </c>
      <c r="W84" s="31">
        <f>IF(R84+S84&gt;0,VLOOKUP($B84,LBTotals!$D$3:$O$500,11),0)</f>
        <v>0</v>
      </c>
      <c r="X84" s="31">
        <f>IF(R84+S84&gt;0,VLOOKUP($B84,LBTotals!$D$3:$O$500,12),0)</f>
        <v>0</v>
      </c>
      <c r="Y84" s="40">
        <f t="shared" si="13"/>
        <v>0</v>
      </c>
    </row>
    <row r="85" spans="2:25" x14ac:dyDescent="0.2">
      <c r="B85" t="s">
        <v>991</v>
      </c>
      <c r="F85"/>
      <c r="H85">
        <v>1474355</v>
      </c>
      <c r="I85"/>
      <c r="J85" s="111">
        <v>8</v>
      </c>
      <c r="K85">
        <v>3</v>
      </c>
      <c r="L85" s="31" t="s">
        <v>991</v>
      </c>
      <c r="M85" s="81" t="str">
        <f>VLOOKUP($B85,LBTotals!$D$3:$O$500,1)</f>
        <v>Premier, REALTORS</v>
      </c>
      <c r="N85" s="33">
        <f>IF(M85=B85,VLOOKUP($B85,LBTotals!$D$3:$O$500,7),0)</f>
        <v>1905748</v>
      </c>
      <c r="O85" s="31">
        <f>IF(M85=B85,VLOOKUP($B85,LBTotals!$D$3:$O$500,8),0)</f>
        <v>18</v>
      </c>
      <c r="P85" s="31">
        <f>IF(M85=B85,VLOOKUP($B85,LBTotals!$D$3:$O$500,9),0)</f>
        <v>6</v>
      </c>
      <c r="Q85" s="33">
        <f>H85+N85</f>
        <v>3380103</v>
      </c>
      <c r="R85" s="63">
        <f>J85+O85</f>
        <v>26</v>
      </c>
      <c r="S85" s="31">
        <f>+K85+P85</f>
        <v>9</v>
      </c>
      <c r="T85" s="40">
        <f>IF(R85+S85&gt;0,S85/R85,0)</f>
        <v>0.34615384615384615</v>
      </c>
      <c r="U85" t="str">
        <f>IF(R85&gt;=$U$2,"Yes","No")</f>
        <v>Yes</v>
      </c>
      <c r="V85" t="str">
        <f>IF(T85&gt;=$V$2,"Yes","No")</f>
        <v>Yes</v>
      </c>
      <c r="W85" s="31">
        <f>IF(R85+S85&gt;0,VLOOKUP($B85,LBTotals!$D$3:$O$500,11),0)</f>
        <v>0</v>
      </c>
      <c r="X85" s="31">
        <f>IF(R85+S85&gt;0,VLOOKUP($B85,LBTotals!$D$3:$O$500,12),0)</f>
        <v>0</v>
      </c>
      <c r="Y85" s="40">
        <f>IF(W85=0,0,X85/W85)</f>
        <v>0</v>
      </c>
    </row>
    <row r="86" spans="2:25" x14ac:dyDescent="0.2">
      <c r="B86" t="s">
        <v>854</v>
      </c>
      <c r="F86"/>
      <c r="H86">
        <v>218000</v>
      </c>
      <c r="I86"/>
      <c r="J86" s="111">
        <v>1</v>
      </c>
      <c r="K86">
        <v>0</v>
      </c>
      <c r="L86" s="31" t="s">
        <v>854</v>
      </c>
      <c r="M86" s="81" t="str">
        <f>VLOOKUP($B86,LBTotals!$D$3:$O$500,1)</f>
        <v>Properties Plus</v>
      </c>
      <c r="N86" s="33">
        <f>IF(M86=B86,VLOOKUP($B86,LBTotals!$D$3:$O$500,7),0)</f>
        <v>225500</v>
      </c>
      <c r="O86" s="31">
        <f>IF(M86=B86,VLOOKUP($B86,LBTotals!$D$3:$O$500,8),0)</f>
        <v>1</v>
      </c>
      <c r="P86" s="31">
        <f>IF(M86=B86,VLOOKUP($B86,LBTotals!$D$3:$O$500,9),0)</f>
        <v>0</v>
      </c>
      <c r="Q86" s="33">
        <f>H86+N86</f>
        <v>443500</v>
      </c>
      <c r="R86" s="63">
        <f>J86+O86</f>
        <v>2</v>
      </c>
      <c r="S86" s="31">
        <f>+K86+P86</f>
        <v>0</v>
      </c>
      <c r="T86" s="40">
        <f>IF(R86+S86&gt;0,S86/R86,0)</f>
        <v>0</v>
      </c>
      <c r="U86" t="str">
        <f>IF(R86&gt;=$U$2,"Yes","No")</f>
        <v>No</v>
      </c>
      <c r="V86" t="str">
        <f>IF(T86&gt;=$V$2,"Yes","No")</f>
        <v>No</v>
      </c>
      <c r="W86" s="31">
        <f>IF(R86+S86&gt;0,VLOOKUP($B86,LBTotals!$D$3:$O$500,11),0)</f>
        <v>1</v>
      </c>
      <c r="X86" s="31">
        <f>IF(R86+S86&gt;0,VLOOKUP($B86,LBTotals!$D$3:$O$500,12),0)</f>
        <v>0</v>
      </c>
      <c r="Y86" s="40">
        <f>IF(W86=0,0,X86/W86)</f>
        <v>0</v>
      </c>
    </row>
    <row r="87" spans="2:25" x14ac:dyDescent="0.2">
      <c r="B87" t="s">
        <v>149</v>
      </c>
      <c r="F87"/>
      <c r="H87">
        <v>134000</v>
      </c>
      <c r="I87"/>
      <c r="J87" s="111">
        <v>1</v>
      </c>
      <c r="K87">
        <v>0</v>
      </c>
      <c r="L87" s="31" t="s">
        <v>149</v>
      </c>
      <c r="M87" s="81" t="str">
        <f>VLOOKUP($B87,LBTotals!$D$3:$O$500,1)</f>
        <v>Properties Plus</v>
      </c>
      <c r="N87" s="33">
        <f>IF(M87=B87,VLOOKUP($B87,LBTotals!$D$3:$O$500,7),0)</f>
        <v>0</v>
      </c>
      <c r="O87" s="31">
        <f>IF(M87=B87,VLOOKUP($B87,LBTotals!$D$3:$O$500,8),0)</f>
        <v>0</v>
      </c>
      <c r="P87" s="31">
        <f>IF(M87=B87,VLOOKUP($B87,LBTotals!$D$3:$O$500,9),0)</f>
        <v>0</v>
      </c>
      <c r="Q87" s="33">
        <f>H87+N87</f>
        <v>134000</v>
      </c>
      <c r="R87" s="63">
        <f>J87+O87</f>
        <v>1</v>
      </c>
      <c r="S87" s="31">
        <f>+K87+P87</f>
        <v>0</v>
      </c>
      <c r="T87" s="40">
        <f>IF(R87+S87&gt;0,S87/R87,0)</f>
        <v>0</v>
      </c>
      <c r="U87" t="str">
        <f>IF(R87&gt;=$U$2,"Yes","No")</f>
        <v>No</v>
      </c>
      <c r="V87" t="str">
        <f>IF(T87&gt;=$V$2,"Yes","No")</f>
        <v>No</v>
      </c>
      <c r="W87" s="31">
        <f>IF(R87+S87&gt;0,VLOOKUP($B87,LBTotals!$D$3:$O$500,11),0)</f>
        <v>1</v>
      </c>
      <c r="X87" s="31">
        <f>IF(R87+S87&gt;0,VLOOKUP($B87,LBTotals!$D$3:$O$500,12),0)</f>
        <v>0</v>
      </c>
      <c r="Y87" s="40">
        <f>IF(W87=0,0,X87/W87)</f>
        <v>0</v>
      </c>
    </row>
    <row r="88" spans="2:25" x14ac:dyDescent="0.2">
      <c r="B88" t="s">
        <v>1845</v>
      </c>
      <c r="F88"/>
      <c r="H88">
        <v>190700</v>
      </c>
      <c r="I88"/>
      <c r="J88" s="111">
        <v>1</v>
      </c>
      <c r="K88">
        <v>0</v>
      </c>
      <c r="L88" s="31" t="s">
        <v>1845</v>
      </c>
      <c r="M88" s="81" t="str">
        <f>VLOOKUP($B88,LBTotals!$D$3:$O$500,1)</f>
        <v>Properties Plus</v>
      </c>
      <c r="N88" s="33">
        <f>IF(M88=B88,VLOOKUP($B88,LBTotals!$D$3:$O$500,7),0)</f>
        <v>0</v>
      </c>
      <c r="O88" s="31">
        <f>IF(M88=B88,VLOOKUP($B88,LBTotals!$D$3:$O$500,8),0)</f>
        <v>0</v>
      </c>
      <c r="P88" s="31">
        <f>IF(M88=B88,VLOOKUP($B88,LBTotals!$D$3:$O$500,9),0)</f>
        <v>0</v>
      </c>
      <c r="Q88" s="33">
        <f>H88+N88</f>
        <v>190700</v>
      </c>
      <c r="R88" s="63">
        <f>J88+O88</f>
        <v>1</v>
      </c>
      <c r="S88" s="31">
        <f>+K88+P88</f>
        <v>0</v>
      </c>
      <c r="T88" s="40">
        <f>IF(R88+S88&gt;0,S88/R88,0)</f>
        <v>0</v>
      </c>
      <c r="U88" t="str">
        <f>IF(R88&gt;=$U$2,"Yes","No")</f>
        <v>No</v>
      </c>
      <c r="V88" t="str">
        <f>IF(T88&gt;=$V$2,"Yes","No")</f>
        <v>No</v>
      </c>
      <c r="W88" s="31">
        <f>IF(R88+S88&gt;0,VLOOKUP($B88,LBTotals!$D$3:$O$500,11),0)</f>
        <v>1</v>
      </c>
      <c r="X88" s="31">
        <f>IF(R88+S88&gt;0,VLOOKUP($B88,LBTotals!$D$3:$O$500,12),0)</f>
        <v>0</v>
      </c>
      <c r="Y88" s="40">
        <f>IF(W88=0,0,X88/W88)</f>
        <v>0</v>
      </c>
    </row>
    <row r="89" spans="2:25" x14ac:dyDescent="0.2">
      <c r="B89" t="s">
        <v>1258</v>
      </c>
      <c r="F89"/>
      <c r="H89">
        <v>19165456</v>
      </c>
      <c r="I89"/>
      <c r="J89" s="111">
        <v>89</v>
      </c>
      <c r="K89">
        <v>17</v>
      </c>
      <c r="L89" s="31" t="s">
        <v>1258</v>
      </c>
      <c r="M89" s="81" t="str">
        <f>VLOOKUP($B89,LBTotals!$D$3:$O$500,1)</f>
        <v>Re/Max Centex, REALTORS</v>
      </c>
      <c r="N89" s="33">
        <f>IF(M89=B89,VLOOKUP($B89,LBTotals!$D$3:$O$500,7),0)</f>
        <v>16009065</v>
      </c>
      <c r="O89" s="31">
        <f>IF(M89=B89,VLOOKUP($B89,LBTotals!$D$3:$O$500,8),0)</f>
        <v>89</v>
      </c>
      <c r="P89" s="31">
        <f>IF(M89=B89,VLOOKUP($B89,LBTotals!$D$3:$O$500,9),0)</f>
        <v>22</v>
      </c>
      <c r="Q89" s="33">
        <f>H89+N89</f>
        <v>35174521</v>
      </c>
      <c r="R89" s="63">
        <f>J89+O89</f>
        <v>178</v>
      </c>
      <c r="S89" s="31">
        <f>+K89+P89</f>
        <v>39</v>
      </c>
      <c r="T89" s="40">
        <f>IF(R89+S89&gt;0,S89/R89,0)</f>
        <v>0.21910112359550563</v>
      </c>
      <c r="U89" t="str">
        <f>IF(R89&gt;=$U$2,"Yes","No")</f>
        <v>Yes</v>
      </c>
      <c r="V89" t="str">
        <f>IF(T89&gt;=$V$2,"Yes","No")</f>
        <v>No</v>
      </c>
      <c r="W89" s="31">
        <f>IF(R89+S89&gt;0,VLOOKUP($B89,LBTotals!$D$3:$O$500,11),0)</f>
        <v>12</v>
      </c>
      <c r="X89" s="31">
        <f>IF(R89+S89&gt;0,VLOOKUP($B89,LBTotals!$D$3:$O$500,12),0)</f>
        <v>3</v>
      </c>
      <c r="Y89" s="40">
        <f>IF(W89=0,0,X89/W89)</f>
        <v>0.25</v>
      </c>
    </row>
    <row r="90" spans="2:25" x14ac:dyDescent="0.2">
      <c r="B90" t="s">
        <v>1976</v>
      </c>
      <c r="F90"/>
      <c r="H90">
        <v>245000</v>
      </c>
      <c r="I90"/>
      <c r="J90" s="111">
        <v>1</v>
      </c>
      <c r="K90">
        <v>1</v>
      </c>
      <c r="L90" s="31" t="s">
        <v>1976</v>
      </c>
      <c r="M90" s="81" t="str">
        <f>VLOOKUP($B90,LBTotals!$D$3:$O$500,1)</f>
        <v>Re/Max Temple-Belton</v>
      </c>
      <c r="N90" s="33">
        <f>IF(M90=B90,VLOOKUP($B90,LBTotals!$D$3:$O$500,7),0)</f>
        <v>761500</v>
      </c>
      <c r="O90" s="31">
        <f>IF(M90=B90,VLOOKUP($B90,LBTotals!$D$3:$O$500,8),0)</f>
        <v>3</v>
      </c>
      <c r="P90" s="31">
        <f>IF(M90=B90,VLOOKUP($B90,LBTotals!$D$3:$O$500,9),0)</f>
        <v>0</v>
      </c>
      <c r="Q90" s="33">
        <f t="shared" ref="Q90:Q115" si="14">H90+N90</f>
        <v>1006500</v>
      </c>
      <c r="R90" s="63">
        <f t="shared" ref="R90:R115" si="15">J90+O90</f>
        <v>4</v>
      </c>
      <c r="S90" s="31">
        <f t="shared" ref="S90:S115" si="16">+K90+P90</f>
        <v>1</v>
      </c>
      <c r="T90" s="40">
        <f t="shared" ref="T90:T115" si="17">IF(R90+S90&gt;0,S90/R90,0)</f>
        <v>0.25</v>
      </c>
      <c r="U90" t="str">
        <f t="shared" ref="U90:U115" si="18">IF(R90&gt;=$U$2,"Yes","No")</f>
        <v>Yes</v>
      </c>
      <c r="V90" t="str">
        <f t="shared" ref="V90:V115" si="19">IF(T90&gt;=$V$2,"Yes","No")</f>
        <v>Yes</v>
      </c>
      <c r="W90" s="31">
        <f>IF(R90+S90&gt;0,VLOOKUP($B90,LBTotals!$D$3:$O$500,11),0)</f>
        <v>0</v>
      </c>
      <c r="X90" s="31">
        <f>IF(R90+S90&gt;0,VLOOKUP($B90,LBTotals!$D$3:$O$500,12),0)</f>
        <v>0</v>
      </c>
      <c r="Y90" s="40">
        <f t="shared" ref="Y90:Y115" si="20">IF(W90=0,0,X90/W90)</f>
        <v>0</v>
      </c>
    </row>
    <row r="91" spans="2:25" x14ac:dyDescent="0.2">
      <c r="B91" t="s">
        <v>728</v>
      </c>
      <c r="F91"/>
      <c r="H91">
        <v>285000</v>
      </c>
      <c r="I91"/>
      <c r="J91" s="111">
        <v>1</v>
      </c>
      <c r="K91">
        <v>0</v>
      </c>
      <c r="L91" s="31" t="s">
        <v>728</v>
      </c>
      <c r="M91" s="81" t="str">
        <f>VLOOKUP($B91,LBTotals!$D$3:$O$500,1)</f>
        <v>Real Time Investments, LLC</v>
      </c>
      <c r="N91" s="33">
        <f>IF(M91=B91,VLOOKUP($B91,LBTotals!$D$3:$O$500,7),0)</f>
        <v>91750</v>
      </c>
      <c r="O91" s="31">
        <f>IF(M91=B91,VLOOKUP($B91,LBTotals!$D$3:$O$500,8),0)</f>
        <v>1</v>
      </c>
      <c r="P91" s="31">
        <f>IF(M91=B91,VLOOKUP($B91,LBTotals!$D$3:$O$500,9),0)</f>
        <v>0</v>
      </c>
      <c r="Q91" s="33">
        <f t="shared" si="14"/>
        <v>376750</v>
      </c>
      <c r="R91" s="63">
        <f t="shared" si="15"/>
        <v>2</v>
      </c>
      <c r="S91" s="31">
        <f t="shared" si="16"/>
        <v>0</v>
      </c>
      <c r="T91" s="40">
        <f t="shared" si="17"/>
        <v>0</v>
      </c>
      <c r="U91" t="str">
        <f t="shared" si="18"/>
        <v>No</v>
      </c>
      <c r="V91" t="str">
        <f t="shared" si="19"/>
        <v>No</v>
      </c>
      <c r="W91" s="31">
        <f>IF(R91+S91&gt;0,VLOOKUP($B91,LBTotals!$D$3:$O$500,11),0)</f>
        <v>0</v>
      </c>
      <c r="X91" s="31">
        <f>IF(R91+S91&gt;0,VLOOKUP($B91,LBTotals!$D$3:$O$500,12),0)</f>
        <v>0</v>
      </c>
      <c r="Y91" s="40">
        <f t="shared" si="20"/>
        <v>0</v>
      </c>
    </row>
    <row r="92" spans="2:25" x14ac:dyDescent="0.2">
      <c r="B92" t="s">
        <v>1459</v>
      </c>
      <c r="F92"/>
      <c r="H92">
        <v>230000</v>
      </c>
      <c r="I92"/>
      <c r="J92" s="111">
        <v>1</v>
      </c>
      <c r="K92">
        <v>1</v>
      </c>
      <c r="L92" s="31" t="s">
        <v>1459</v>
      </c>
      <c r="M92" s="81" t="str">
        <f>VLOOKUP($B92,LBTotals!$D$3:$O$500,1)</f>
        <v>Realty Plus</v>
      </c>
      <c r="N92" s="33">
        <f>IF(M92=B92,VLOOKUP($B92,LBTotals!$D$3:$O$500,7),0)</f>
        <v>403000</v>
      </c>
      <c r="O92" s="31">
        <f>IF(M92=B92,VLOOKUP($B92,LBTotals!$D$3:$O$500,8),0)</f>
        <v>2</v>
      </c>
      <c r="P92" s="31">
        <f>IF(M92=B92,VLOOKUP($B92,LBTotals!$D$3:$O$500,9),0)</f>
        <v>0</v>
      </c>
      <c r="Q92" s="33">
        <f t="shared" si="14"/>
        <v>633000</v>
      </c>
      <c r="R92" s="63">
        <f t="shared" si="15"/>
        <v>3</v>
      </c>
      <c r="S92" s="31">
        <f t="shared" si="16"/>
        <v>1</v>
      </c>
      <c r="T92" s="40">
        <f t="shared" si="17"/>
        <v>0.33333333333333331</v>
      </c>
      <c r="U92" t="str">
        <f t="shared" si="18"/>
        <v>No</v>
      </c>
      <c r="V92" t="str">
        <f t="shared" si="19"/>
        <v>Yes</v>
      </c>
      <c r="W92" s="31">
        <f>IF(R92+S92&gt;0,VLOOKUP($B92,LBTotals!$D$3:$O$500,11),0)</f>
        <v>0</v>
      </c>
      <c r="X92" s="31">
        <f>IF(R92+S92&gt;0,VLOOKUP($B92,LBTotals!$D$3:$O$500,12),0)</f>
        <v>0</v>
      </c>
      <c r="Y92" s="40">
        <f t="shared" si="20"/>
        <v>0</v>
      </c>
    </row>
    <row r="93" spans="2:25" x14ac:dyDescent="0.2">
      <c r="B93" t="s">
        <v>1943</v>
      </c>
      <c r="F93"/>
      <c r="H93">
        <v>687500</v>
      </c>
      <c r="I93"/>
      <c r="J93" s="111">
        <v>3</v>
      </c>
      <c r="K93">
        <v>0</v>
      </c>
      <c r="L93" s="31" t="s">
        <v>1943</v>
      </c>
      <c r="M93" s="81" t="str">
        <f>VLOOKUP($B93,LBTotals!$D$3:$O$500,1)</f>
        <v>Realty Plus - Groesbeck</v>
      </c>
      <c r="N93" s="33">
        <f>IF(M93=B93,VLOOKUP($B93,LBTotals!$D$3:$O$500,7),0)</f>
        <v>357500</v>
      </c>
      <c r="O93" s="31">
        <f>IF(M93=B93,VLOOKUP($B93,LBTotals!$D$3:$O$500,8),0)</f>
        <v>2</v>
      </c>
      <c r="P93" s="31">
        <f>IF(M93=B93,VLOOKUP($B93,LBTotals!$D$3:$O$500,9),0)</f>
        <v>1</v>
      </c>
      <c r="Q93" s="33">
        <f t="shared" si="14"/>
        <v>1045000</v>
      </c>
      <c r="R93" s="63">
        <f t="shared" si="15"/>
        <v>5</v>
      </c>
      <c r="S93" s="31">
        <f t="shared" si="16"/>
        <v>1</v>
      </c>
      <c r="T93" s="40">
        <f t="shared" si="17"/>
        <v>0.2</v>
      </c>
      <c r="U93" t="str">
        <f t="shared" si="18"/>
        <v>Yes</v>
      </c>
      <c r="V93" t="str">
        <f t="shared" si="19"/>
        <v>No</v>
      </c>
      <c r="W93" s="31">
        <f>IF(R93+S93&gt;0,VLOOKUP($B93,LBTotals!$D$3:$O$500,11),0)</f>
        <v>0</v>
      </c>
      <c r="X93" s="31">
        <f>IF(R93+S93&gt;0,VLOOKUP($B93,LBTotals!$D$3:$O$500,12),0)</f>
        <v>0</v>
      </c>
      <c r="Y93" s="40">
        <f t="shared" si="20"/>
        <v>0</v>
      </c>
    </row>
    <row r="94" spans="2:25" x14ac:dyDescent="0.2">
      <c r="B94" t="s">
        <v>1949</v>
      </c>
      <c r="F94"/>
      <c r="H94">
        <v>1024500</v>
      </c>
      <c r="I94"/>
      <c r="J94" s="111">
        <v>7</v>
      </c>
      <c r="K94">
        <v>1</v>
      </c>
      <c r="L94" s="31" t="s">
        <v>1949</v>
      </c>
      <c r="M94" s="81" t="str">
        <f>VLOOKUP($B94,LBTotals!$D$3:$O$500,1)</f>
        <v>Realty Plus - Mexia</v>
      </c>
      <c r="N94" s="33">
        <f>IF(M94=B94,VLOOKUP($B94,LBTotals!$D$3:$O$500,7),0)</f>
        <v>1002825</v>
      </c>
      <c r="O94" s="31">
        <f>IF(M94=B94,VLOOKUP($B94,LBTotals!$D$3:$O$500,8),0)</f>
        <v>6</v>
      </c>
      <c r="P94" s="31">
        <f>IF(M94=B94,VLOOKUP($B94,LBTotals!$D$3:$O$500,9),0)</f>
        <v>0</v>
      </c>
      <c r="Q94" s="33">
        <f t="shared" si="14"/>
        <v>2027325</v>
      </c>
      <c r="R94" s="63">
        <f t="shared" si="15"/>
        <v>13</v>
      </c>
      <c r="S94" s="31">
        <f t="shared" si="16"/>
        <v>1</v>
      </c>
      <c r="T94" s="40">
        <f t="shared" si="17"/>
        <v>7.6923076923076927E-2</v>
      </c>
      <c r="U94" t="str">
        <f t="shared" si="18"/>
        <v>Yes</v>
      </c>
      <c r="V94" t="str">
        <f t="shared" si="19"/>
        <v>No</v>
      </c>
      <c r="W94" s="31">
        <f>IF(R94+S94&gt;0,VLOOKUP($B94,LBTotals!$D$3:$O$500,11),0)</f>
        <v>3</v>
      </c>
      <c r="X94" s="31">
        <f>IF(R94+S94&gt;0,VLOOKUP($B94,LBTotals!$D$3:$O$500,12),0)</f>
        <v>0</v>
      </c>
      <c r="Y94" s="40">
        <f t="shared" si="20"/>
        <v>0</v>
      </c>
    </row>
    <row r="95" spans="2:25" x14ac:dyDescent="0.2">
      <c r="B95" t="s">
        <v>1533</v>
      </c>
      <c r="F95"/>
      <c r="H95">
        <v>638500</v>
      </c>
      <c r="I95"/>
      <c r="J95" s="111">
        <v>5</v>
      </c>
      <c r="K95">
        <v>1</v>
      </c>
      <c r="L95" s="31" t="s">
        <v>1533</v>
      </c>
      <c r="M95" s="81" t="str">
        <f>VLOOKUP($B95,LBTotals!$D$3:$O$500,1)</f>
        <v>Realty Plus -Groesbeck</v>
      </c>
      <c r="N95" s="33">
        <f>IF(M95=B95,VLOOKUP($B95,LBTotals!$D$3:$O$500,7),0)</f>
        <v>65000</v>
      </c>
      <c r="O95" s="31">
        <f>IF(M95=B95,VLOOKUP($B95,LBTotals!$D$3:$O$500,8),0)</f>
        <v>1</v>
      </c>
      <c r="P95" s="31">
        <f>IF(M95=B95,VLOOKUP($B95,LBTotals!$D$3:$O$500,9),0)</f>
        <v>0</v>
      </c>
      <c r="Q95" s="33">
        <f t="shared" si="14"/>
        <v>703500</v>
      </c>
      <c r="R95" s="63">
        <f t="shared" si="15"/>
        <v>6</v>
      </c>
      <c r="S95" s="31">
        <f t="shared" si="16"/>
        <v>1</v>
      </c>
      <c r="T95" s="40">
        <f t="shared" si="17"/>
        <v>0.16666666666666666</v>
      </c>
      <c r="U95" t="str">
        <f t="shared" si="18"/>
        <v>Yes</v>
      </c>
      <c r="V95" t="str">
        <f t="shared" si="19"/>
        <v>No</v>
      </c>
      <c r="W95" s="31">
        <f>IF(R95+S95&gt;0,VLOOKUP($B95,LBTotals!$D$3:$O$500,11),0)</f>
        <v>3</v>
      </c>
      <c r="X95" s="31">
        <f>IF(R95+S95&gt;0,VLOOKUP($B95,LBTotals!$D$3:$O$500,12),0)</f>
        <v>0</v>
      </c>
      <c r="Y95" s="40">
        <f t="shared" si="20"/>
        <v>0</v>
      </c>
    </row>
    <row r="96" spans="2:25" x14ac:dyDescent="0.2">
      <c r="B96" t="s">
        <v>2025</v>
      </c>
      <c r="F96"/>
      <c r="H96">
        <v>100918</v>
      </c>
      <c r="I96"/>
      <c r="J96" s="111">
        <v>2</v>
      </c>
      <c r="K96">
        <v>0</v>
      </c>
      <c r="L96" s="31" t="s">
        <v>2025</v>
      </c>
      <c r="M96" s="81" t="str">
        <f>VLOOKUP($B96,LBTotals!$D$3:$O$500,1)</f>
        <v>Realty Plus -Groesbeck</v>
      </c>
      <c r="N96" s="33">
        <f>IF(M96=B96,VLOOKUP($B96,LBTotals!$D$3:$O$500,7),0)</f>
        <v>0</v>
      </c>
      <c r="O96" s="31">
        <f>IF(M96=B96,VLOOKUP($B96,LBTotals!$D$3:$O$500,8),0)</f>
        <v>0</v>
      </c>
      <c r="P96" s="31">
        <f>IF(M96=B96,VLOOKUP($B96,LBTotals!$D$3:$O$500,9),0)</f>
        <v>0</v>
      </c>
      <c r="Q96" s="33">
        <f t="shared" si="14"/>
        <v>100918</v>
      </c>
      <c r="R96" s="63">
        <f t="shared" si="15"/>
        <v>2</v>
      </c>
      <c r="S96" s="31">
        <f t="shared" si="16"/>
        <v>0</v>
      </c>
      <c r="T96" s="40">
        <f t="shared" si="17"/>
        <v>0</v>
      </c>
      <c r="U96" t="str">
        <f t="shared" si="18"/>
        <v>No</v>
      </c>
      <c r="V96" t="str">
        <f t="shared" si="19"/>
        <v>No</v>
      </c>
      <c r="W96" s="31">
        <f>IF(R96+S96&gt;0,VLOOKUP($B96,LBTotals!$D$3:$O$500,11),0)</f>
        <v>3</v>
      </c>
      <c r="X96" s="31">
        <f>IF(R96+S96&gt;0,VLOOKUP($B96,LBTotals!$D$3:$O$500,12),0)</f>
        <v>0</v>
      </c>
      <c r="Y96" s="40">
        <f t="shared" si="20"/>
        <v>0</v>
      </c>
    </row>
    <row r="97" spans="2:25" x14ac:dyDescent="0.2">
      <c r="B97" t="s">
        <v>1448</v>
      </c>
      <c r="F97"/>
      <c r="H97">
        <v>6798854</v>
      </c>
      <c r="I97"/>
      <c r="J97" s="111">
        <v>40</v>
      </c>
      <c r="K97">
        <v>9</v>
      </c>
      <c r="L97" s="31" t="s">
        <v>1448</v>
      </c>
      <c r="M97" s="81" t="str">
        <f>VLOOKUP($B97,LBTotals!$D$3:$O$500,1)</f>
        <v>ReMax Centex, REALTORSÂ®</v>
      </c>
      <c r="N97" s="33">
        <f>IF(M97=B97,VLOOKUP($B97,LBTotals!$D$3:$O$500,7),0)</f>
        <v>5947900</v>
      </c>
      <c r="O97" s="31">
        <f>IF(M97=B97,VLOOKUP($B97,LBTotals!$D$3:$O$500,8),0)</f>
        <v>33</v>
      </c>
      <c r="P97" s="31">
        <f>IF(M97=B97,VLOOKUP($B97,LBTotals!$D$3:$O$500,9),0)</f>
        <v>8</v>
      </c>
      <c r="Q97" s="33">
        <f t="shared" si="14"/>
        <v>12746754</v>
      </c>
      <c r="R97" s="63">
        <f t="shared" si="15"/>
        <v>73</v>
      </c>
      <c r="S97" s="31">
        <f t="shared" si="16"/>
        <v>17</v>
      </c>
      <c r="T97" s="40">
        <f t="shared" si="17"/>
        <v>0.23287671232876711</v>
      </c>
      <c r="U97" t="str">
        <f t="shared" si="18"/>
        <v>Yes</v>
      </c>
      <c r="V97" t="str">
        <f t="shared" si="19"/>
        <v>No</v>
      </c>
      <c r="W97" s="31">
        <f>IF(R97+S97&gt;0,VLOOKUP($B97,LBTotals!$D$3:$O$500,11),0)</f>
        <v>7</v>
      </c>
      <c r="X97" s="31">
        <f>IF(R97+S97&gt;0,VLOOKUP($B97,LBTotals!$D$3:$O$500,12),0)</f>
        <v>0</v>
      </c>
      <c r="Y97" s="40">
        <f t="shared" si="20"/>
        <v>0</v>
      </c>
    </row>
    <row r="98" spans="2:25" x14ac:dyDescent="0.2">
      <c r="B98" t="s">
        <v>1550</v>
      </c>
      <c r="F98"/>
      <c r="H98">
        <v>325000</v>
      </c>
      <c r="I98"/>
      <c r="J98" s="111">
        <v>2</v>
      </c>
      <c r="K98">
        <v>0</v>
      </c>
      <c r="L98" s="31" t="s">
        <v>1550</v>
      </c>
      <c r="M98" s="81" t="str">
        <f>VLOOKUP($B98,LBTotals!$D$3:$O$500,1)</f>
        <v>ReMax Centex, REALTORSÂ®</v>
      </c>
      <c r="N98" s="33">
        <f>IF(M98=B98,VLOOKUP($B98,LBTotals!$D$3:$O$500,7),0)</f>
        <v>0</v>
      </c>
      <c r="O98" s="31">
        <f>IF(M98=B98,VLOOKUP($B98,LBTotals!$D$3:$O$500,8),0)</f>
        <v>0</v>
      </c>
      <c r="P98" s="31">
        <f>IF(M98=B98,VLOOKUP($B98,LBTotals!$D$3:$O$500,9),0)</f>
        <v>0</v>
      </c>
      <c r="Q98" s="33">
        <f t="shared" si="14"/>
        <v>325000</v>
      </c>
      <c r="R98" s="63">
        <f t="shared" si="15"/>
        <v>2</v>
      </c>
      <c r="S98" s="31">
        <f t="shared" si="16"/>
        <v>0</v>
      </c>
      <c r="T98" s="40">
        <f t="shared" si="17"/>
        <v>0</v>
      </c>
      <c r="U98" t="str">
        <f t="shared" si="18"/>
        <v>No</v>
      </c>
      <c r="V98" t="str">
        <f t="shared" si="19"/>
        <v>No</v>
      </c>
      <c r="W98" s="31">
        <f>IF(R98+S98&gt;0,VLOOKUP($B98,LBTotals!$D$3:$O$500,11),0)</f>
        <v>7</v>
      </c>
      <c r="X98" s="31">
        <f>IF(R98+S98&gt;0,VLOOKUP($B98,LBTotals!$D$3:$O$500,12),0)</f>
        <v>0</v>
      </c>
      <c r="Y98" s="40">
        <f t="shared" si="20"/>
        <v>0</v>
      </c>
    </row>
    <row r="99" spans="2:25" x14ac:dyDescent="0.2">
      <c r="B99" t="s">
        <v>729</v>
      </c>
      <c r="F99"/>
      <c r="H99">
        <v>80000</v>
      </c>
      <c r="I99"/>
      <c r="J99" s="111">
        <v>1</v>
      </c>
      <c r="K99">
        <v>1</v>
      </c>
      <c r="L99" s="31" t="s">
        <v>729</v>
      </c>
      <c r="M99" s="81" t="str">
        <f>VLOOKUP($B99,LBTotals!$D$3:$O$500,1)</f>
        <v>RMC Realty</v>
      </c>
      <c r="N99" s="33">
        <f>IF(M99=B99,VLOOKUP($B99,LBTotals!$D$3:$O$500,7),0)</f>
        <v>134000</v>
      </c>
      <c r="O99" s="31">
        <f>IF(M99=B99,VLOOKUP($B99,LBTotals!$D$3:$O$500,8),0)</f>
        <v>1</v>
      </c>
      <c r="P99" s="31">
        <f>IF(M99=B99,VLOOKUP($B99,LBTotals!$D$3:$O$500,9),0)</f>
        <v>1</v>
      </c>
      <c r="Q99" s="33">
        <f t="shared" si="14"/>
        <v>214000</v>
      </c>
      <c r="R99" s="63">
        <f t="shared" si="15"/>
        <v>2</v>
      </c>
      <c r="S99" s="31">
        <f t="shared" si="16"/>
        <v>2</v>
      </c>
      <c r="T99" s="40">
        <f t="shared" si="17"/>
        <v>1</v>
      </c>
      <c r="U99" t="str">
        <f t="shared" si="18"/>
        <v>No</v>
      </c>
      <c r="V99" t="str">
        <f t="shared" si="19"/>
        <v>Yes</v>
      </c>
      <c r="W99" s="31">
        <f>IF(R99+S99&gt;0,VLOOKUP($B99,LBTotals!$D$3:$O$500,11),0)</f>
        <v>0</v>
      </c>
      <c r="X99" s="31">
        <f>IF(R99+S99&gt;0,VLOOKUP($B99,LBTotals!$D$3:$O$500,12),0)</f>
        <v>0</v>
      </c>
      <c r="Y99" s="40">
        <f t="shared" si="20"/>
        <v>0</v>
      </c>
    </row>
    <row r="100" spans="2:25" x14ac:dyDescent="0.2">
      <c r="B100" t="s">
        <v>1703</v>
      </c>
      <c r="F100"/>
      <c r="H100">
        <v>811550</v>
      </c>
      <c r="I100"/>
      <c r="J100" s="111">
        <v>7</v>
      </c>
      <c r="K100">
        <v>1</v>
      </c>
      <c r="L100" s="31" t="s">
        <v>1703</v>
      </c>
      <c r="M100" s="81" t="str">
        <f>VLOOKUP($B100,LBTotals!$D$3:$O$500,1)</f>
        <v>Rockin' KH Properties, LLC</v>
      </c>
      <c r="N100" s="33">
        <f>IF(M100=B100,VLOOKUP($B100,LBTotals!$D$3:$O$500,7),0)</f>
        <v>828000</v>
      </c>
      <c r="O100" s="31">
        <f>IF(M100=B100,VLOOKUP($B100,LBTotals!$D$3:$O$500,8),0)</f>
        <v>8</v>
      </c>
      <c r="P100" s="31">
        <f>IF(M100=B100,VLOOKUP($B100,LBTotals!$D$3:$O$500,9),0)</f>
        <v>0</v>
      </c>
      <c r="Q100" s="33">
        <f t="shared" si="14"/>
        <v>1639550</v>
      </c>
      <c r="R100" s="63">
        <f t="shared" si="15"/>
        <v>15</v>
      </c>
      <c r="S100" s="31">
        <f t="shared" si="16"/>
        <v>1</v>
      </c>
      <c r="T100" s="40">
        <f t="shared" si="17"/>
        <v>6.6666666666666666E-2</v>
      </c>
      <c r="U100" t="str">
        <f t="shared" si="18"/>
        <v>Yes</v>
      </c>
      <c r="V100" t="str">
        <f t="shared" si="19"/>
        <v>No</v>
      </c>
      <c r="W100" s="31">
        <f>IF(R100+S100&gt;0,VLOOKUP($B100,LBTotals!$D$3:$O$500,11),0)</f>
        <v>2</v>
      </c>
      <c r="X100" s="31">
        <f>IF(R100+S100&gt;0,VLOOKUP($B100,LBTotals!$D$3:$O$500,12),0)</f>
        <v>0</v>
      </c>
      <c r="Y100" s="40">
        <f t="shared" si="20"/>
        <v>0</v>
      </c>
    </row>
    <row r="101" spans="2:25" x14ac:dyDescent="0.2">
      <c r="B101" t="s">
        <v>1953</v>
      </c>
      <c r="F101"/>
      <c r="H101">
        <v>289000</v>
      </c>
      <c r="I101"/>
      <c r="J101" s="111">
        <v>1</v>
      </c>
      <c r="K101">
        <v>0</v>
      </c>
      <c r="L101" s="31" t="s">
        <v>1953</v>
      </c>
      <c r="M101" s="81" t="str">
        <f>VLOOKUP($B101,LBTotals!$D$3:$O$500,1)</f>
        <v>Ron Henderson R.E.</v>
      </c>
      <c r="N101" s="33">
        <f>IF(M101=B101,VLOOKUP($B101,LBTotals!$D$3:$O$500,7),0)</f>
        <v>1540500</v>
      </c>
      <c r="O101" s="31">
        <f>IF(M101=B101,VLOOKUP($B101,LBTotals!$D$3:$O$500,8),0)</f>
        <v>4</v>
      </c>
      <c r="P101" s="31">
        <f>IF(M101=B101,VLOOKUP($B101,LBTotals!$D$3:$O$500,9),0)</f>
        <v>0</v>
      </c>
      <c r="Q101" s="33">
        <f t="shared" si="14"/>
        <v>1829500</v>
      </c>
      <c r="R101" s="63">
        <f t="shared" si="15"/>
        <v>5</v>
      </c>
      <c r="S101" s="31">
        <f t="shared" si="16"/>
        <v>0</v>
      </c>
      <c r="T101" s="40">
        <f t="shared" si="17"/>
        <v>0</v>
      </c>
      <c r="U101" t="str">
        <f t="shared" si="18"/>
        <v>Yes</v>
      </c>
      <c r="V101" t="str">
        <f t="shared" si="19"/>
        <v>No</v>
      </c>
      <c r="W101" s="31">
        <f>IF(R101+S101&gt;0,VLOOKUP($B101,LBTotals!$D$3:$O$500,11),0)</f>
        <v>0</v>
      </c>
      <c r="X101" s="31">
        <f>IF(R101+S101&gt;0,VLOOKUP($B101,LBTotals!$D$3:$O$500,12),0)</f>
        <v>0</v>
      </c>
      <c r="Y101" s="40">
        <f t="shared" si="20"/>
        <v>0</v>
      </c>
    </row>
    <row r="102" spans="2:25" x14ac:dyDescent="0.2">
      <c r="B102" t="s">
        <v>1183</v>
      </c>
      <c r="F102"/>
      <c r="H102">
        <v>758000</v>
      </c>
      <c r="I102"/>
      <c r="J102" s="111">
        <v>4</v>
      </c>
      <c r="K102">
        <v>3</v>
      </c>
      <c r="L102" s="31" t="s">
        <v>1183</v>
      </c>
      <c r="M102" s="81" t="str">
        <f>VLOOKUP($B102,LBTotals!$D$3:$O$500,1)</f>
        <v>Rydell Capital, LLC</v>
      </c>
      <c r="N102" s="33">
        <f>IF(M102=B102,VLOOKUP($B102,LBTotals!$D$3:$O$500,7),0)</f>
        <v>0</v>
      </c>
      <c r="O102" s="31">
        <f>IF(M102=B102,VLOOKUP($B102,LBTotals!$D$3:$O$500,8),0)</f>
        <v>0</v>
      </c>
      <c r="P102" s="31">
        <f>IF(M102=B102,VLOOKUP($B102,LBTotals!$D$3:$O$500,9),0)</f>
        <v>0</v>
      </c>
      <c r="Q102" s="33">
        <f t="shared" si="14"/>
        <v>758000</v>
      </c>
      <c r="R102" s="63">
        <f t="shared" si="15"/>
        <v>4</v>
      </c>
      <c r="S102" s="31">
        <f t="shared" si="16"/>
        <v>3</v>
      </c>
      <c r="T102" s="40">
        <f t="shared" si="17"/>
        <v>0.75</v>
      </c>
      <c r="U102" t="str">
        <f t="shared" si="18"/>
        <v>Yes</v>
      </c>
      <c r="V102" t="str">
        <f t="shared" si="19"/>
        <v>Yes</v>
      </c>
      <c r="W102" s="31">
        <f>IF(R102+S102&gt;0,VLOOKUP($B102,LBTotals!$D$3:$O$500,11),0)</f>
        <v>3</v>
      </c>
      <c r="X102" s="31">
        <f>IF(R102+S102&gt;0,VLOOKUP($B102,LBTotals!$D$3:$O$500,12),0)</f>
        <v>2</v>
      </c>
      <c r="Y102" s="40">
        <f t="shared" si="20"/>
        <v>0.66666666666666663</v>
      </c>
    </row>
    <row r="103" spans="2:25" x14ac:dyDescent="0.2">
      <c r="B103" t="s">
        <v>1921</v>
      </c>
      <c r="F103"/>
      <c r="H103">
        <v>902700</v>
      </c>
      <c r="I103"/>
      <c r="J103" s="111">
        <v>3</v>
      </c>
      <c r="K103">
        <v>1</v>
      </c>
      <c r="L103" s="31" t="s">
        <v>1921</v>
      </c>
      <c r="M103" s="81" t="str">
        <f>VLOOKUP($B103,LBTotals!$D$3:$O$500,1)</f>
        <v>Rydell Capital, LLC</v>
      </c>
      <c r="N103" s="33">
        <f>IF(M103=B103,VLOOKUP($B103,LBTotals!$D$3:$O$500,7),0)</f>
        <v>0</v>
      </c>
      <c r="O103" s="31">
        <f>IF(M103=B103,VLOOKUP($B103,LBTotals!$D$3:$O$500,8),0)</f>
        <v>0</v>
      </c>
      <c r="P103" s="31">
        <f>IF(M103=B103,VLOOKUP($B103,LBTotals!$D$3:$O$500,9),0)</f>
        <v>0</v>
      </c>
      <c r="Q103" s="33">
        <f t="shared" si="14"/>
        <v>902700</v>
      </c>
      <c r="R103" s="63">
        <f t="shared" si="15"/>
        <v>3</v>
      </c>
      <c r="S103" s="31">
        <f t="shared" si="16"/>
        <v>1</v>
      </c>
      <c r="T103" s="40">
        <f t="shared" si="17"/>
        <v>0.33333333333333331</v>
      </c>
      <c r="U103" t="str">
        <f t="shared" si="18"/>
        <v>No</v>
      </c>
      <c r="V103" t="str">
        <f t="shared" si="19"/>
        <v>Yes</v>
      </c>
      <c r="W103" s="31">
        <f>IF(R103+S103&gt;0,VLOOKUP($B103,LBTotals!$D$3:$O$500,11),0)</f>
        <v>3</v>
      </c>
      <c r="X103" s="31">
        <f>IF(R103+S103&gt;0,VLOOKUP($B103,LBTotals!$D$3:$O$500,12),0)</f>
        <v>2</v>
      </c>
      <c r="Y103" s="40">
        <f t="shared" si="20"/>
        <v>0.66666666666666663</v>
      </c>
    </row>
    <row r="104" spans="2:25" x14ac:dyDescent="0.2">
      <c r="B104" t="s">
        <v>1682</v>
      </c>
      <c r="F104"/>
      <c r="H104">
        <v>215000</v>
      </c>
      <c r="I104"/>
      <c r="J104" s="111">
        <v>1</v>
      </c>
      <c r="K104">
        <v>0</v>
      </c>
      <c r="L104" s="31" t="s">
        <v>1682</v>
      </c>
      <c r="M104" s="81" t="str">
        <f>VLOOKUP($B104,LBTotals!$D$3:$O$500,1)</f>
        <v>Sadler Land And Realty</v>
      </c>
      <c r="N104" s="33">
        <f>IF(M104=B104,VLOOKUP($B104,LBTotals!$D$3:$O$500,7),0)</f>
        <v>110000</v>
      </c>
      <c r="O104" s="31">
        <f>IF(M104=B104,VLOOKUP($B104,LBTotals!$D$3:$O$500,8),0)</f>
        <v>1</v>
      </c>
      <c r="P104" s="31">
        <f>IF(M104=B104,VLOOKUP($B104,LBTotals!$D$3:$O$500,9),0)</f>
        <v>0</v>
      </c>
      <c r="Q104" s="33">
        <f t="shared" si="14"/>
        <v>325000</v>
      </c>
      <c r="R104" s="63">
        <f t="shared" si="15"/>
        <v>2</v>
      </c>
      <c r="S104" s="31">
        <f t="shared" si="16"/>
        <v>0</v>
      </c>
      <c r="T104" s="40">
        <f t="shared" si="17"/>
        <v>0</v>
      </c>
      <c r="U104" t="str">
        <f t="shared" si="18"/>
        <v>No</v>
      </c>
      <c r="V104" t="str">
        <f t="shared" si="19"/>
        <v>No</v>
      </c>
      <c r="W104" s="31">
        <f>IF(R104+S104&gt;0,VLOOKUP($B104,LBTotals!$D$3:$O$500,11),0)</f>
        <v>1</v>
      </c>
      <c r="X104" s="31">
        <f>IF(R104+S104&gt;0,VLOOKUP($B104,LBTotals!$D$3:$O$500,12),0)</f>
        <v>0</v>
      </c>
      <c r="Y104" s="40">
        <f t="shared" si="20"/>
        <v>0</v>
      </c>
    </row>
    <row r="105" spans="2:25" x14ac:dyDescent="0.2">
      <c r="B105" t="s">
        <v>1871</v>
      </c>
      <c r="F105"/>
      <c r="H105">
        <v>788500</v>
      </c>
      <c r="I105"/>
      <c r="J105" s="111">
        <v>4</v>
      </c>
      <c r="K105">
        <v>0</v>
      </c>
      <c r="L105" s="31" t="s">
        <v>1871</v>
      </c>
      <c r="M105" s="81" t="str">
        <f>VLOOKUP($B105,LBTotals!$D$3:$O$500,1)</f>
        <v>Sadler Realty</v>
      </c>
      <c r="N105" s="33">
        <f>IF(M105=B105,VLOOKUP($B105,LBTotals!$D$3:$O$500,7),0)</f>
        <v>1495000</v>
      </c>
      <c r="O105" s="31">
        <f>IF(M105=B105,VLOOKUP($B105,LBTotals!$D$3:$O$500,8),0)</f>
        <v>8</v>
      </c>
      <c r="P105" s="31">
        <f>IF(M105=B105,VLOOKUP($B105,LBTotals!$D$3:$O$500,9),0)</f>
        <v>0</v>
      </c>
      <c r="Q105" s="33">
        <f t="shared" si="14"/>
        <v>2283500</v>
      </c>
      <c r="R105" s="63">
        <f t="shared" si="15"/>
        <v>12</v>
      </c>
      <c r="S105" s="31">
        <f t="shared" si="16"/>
        <v>0</v>
      </c>
      <c r="T105" s="40">
        <f t="shared" si="17"/>
        <v>0</v>
      </c>
      <c r="U105" t="str">
        <f t="shared" si="18"/>
        <v>Yes</v>
      </c>
      <c r="V105" t="str">
        <f t="shared" si="19"/>
        <v>No</v>
      </c>
      <c r="W105" s="31">
        <f>IF(R105+S105&gt;0,VLOOKUP($B105,LBTotals!$D$3:$O$500,11),0)</f>
        <v>3</v>
      </c>
      <c r="X105" s="31">
        <f>IF(R105+S105&gt;0,VLOOKUP($B105,LBTotals!$D$3:$O$500,12),0)</f>
        <v>0</v>
      </c>
      <c r="Y105" s="40">
        <f t="shared" si="20"/>
        <v>0</v>
      </c>
    </row>
    <row r="106" spans="2:25" x14ac:dyDescent="0.2">
      <c r="B106" t="s">
        <v>1984</v>
      </c>
      <c r="F106"/>
      <c r="H106">
        <v>182000</v>
      </c>
      <c r="I106"/>
      <c r="J106" s="111">
        <v>1</v>
      </c>
      <c r="K106">
        <v>0</v>
      </c>
      <c r="L106" s="31" t="s">
        <v>1984</v>
      </c>
      <c r="M106" s="81" t="str">
        <f>VLOOKUP($B106,LBTotals!$D$3:$O$500,1)</f>
        <v>Sauer &amp; Associates, Inc.</v>
      </c>
      <c r="N106" s="33">
        <f>IF(M106=B106,VLOOKUP($B106,LBTotals!$D$3:$O$500,7),0)</f>
        <v>335000</v>
      </c>
      <c r="O106" s="31">
        <f>IF(M106=B106,VLOOKUP($B106,LBTotals!$D$3:$O$500,8),0)</f>
        <v>1</v>
      </c>
      <c r="P106" s="31">
        <f>IF(M106=B106,VLOOKUP($B106,LBTotals!$D$3:$O$500,9),0)</f>
        <v>0</v>
      </c>
      <c r="Q106" s="33">
        <f t="shared" si="14"/>
        <v>517000</v>
      </c>
      <c r="R106" s="63">
        <f t="shared" si="15"/>
        <v>2</v>
      </c>
      <c r="S106" s="31">
        <f t="shared" si="16"/>
        <v>0</v>
      </c>
      <c r="T106" s="40">
        <f t="shared" si="17"/>
        <v>0</v>
      </c>
      <c r="U106" t="str">
        <f t="shared" si="18"/>
        <v>No</v>
      </c>
      <c r="V106" t="str">
        <f t="shared" si="19"/>
        <v>No</v>
      </c>
      <c r="W106" s="31">
        <f>IF(R106+S106&gt;0,VLOOKUP($B106,LBTotals!$D$3:$O$500,11),0)</f>
        <v>0</v>
      </c>
      <c r="X106" s="31">
        <f>IF(R106+S106&gt;0,VLOOKUP($B106,LBTotals!$D$3:$O$500,12),0)</f>
        <v>0</v>
      </c>
      <c r="Y106" s="40">
        <f t="shared" si="20"/>
        <v>0</v>
      </c>
    </row>
    <row r="107" spans="2:25" x14ac:dyDescent="0.2">
      <c r="B107" t="s">
        <v>194</v>
      </c>
      <c r="F107"/>
      <c r="H107">
        <v>1109000</v>
      </c>
      <c r="I107"/>
      <c r="J107" s="111">
        <v>2</v>
      </c>
      <c r="K107">
        <v>0</v>
      </c>
      <c r="L107" s="31" t="s">
        <v>194</v>
      </c>
      <c r="M107" s="81" t="str">
        <f>VLOOKUP($B107,LBTotals!$D$3:$O$500,1)</f>
        <v>Slovak Realty</v>
      </c>
      <c r="N107" s="33">
        <f>IF(M107=B107,VLOOKUP($B107,LBTotals!$D$3:$O$500,7),0)</f>
        <v>1547952</v>
      </c>
      <c r="O107" s="31">
        <f>IF(M107=B107,VLOOKUP($B107,LBTotals!$D$3:$O$500,8),0)</f>
        <v>7</v>
      </c>
      <c r="P107" s="31">
        <f>IF(M107=B107,VLOOKUP($B107,LBTotals!$D$3:$O$500,9),0)</f>
        <v>2</v>
      </c>
      <c r="Q107" s="33">
        <f t="shared" si="14"/>
        <v>2656952</v>
      </c>
      <c r="R107" s="63">
        <f t="shared" si="15"/>
        <v>9</v>
      </c>
      <c r="S107" s="31">
        <f t="shared" si="16"/>
        <v>2</v>
      </c>
      <c r="T107" s="40">
        <f t="shared" si="17"/>
        <v>0.22222222222222221</v>
      </c>
      <c r="U107" t="str">
        <f t="shared" si="18"/>
        <v>Yes</v>
      </c>
      <c r="V107" t="str">
        <f t="shared" si="19"/>
        <v>No</v>
      </c>
      <c r="W107" s="31">
        <f>IF(R107+S107&gt;0,VLOOKUP($B107,LBTotals!$D$3:$O$500,11),0)</f>
        <v>0</v>
      </c>
      <c r="X107" s="31">
        <f>IF(R107+S107&gt;0,VLOOKUP($B107,LBTotals!$D$3:$O$500,12),0)</f>
        <v>0</v>
      </c>
      <c r="Y107" s="40">
        <f t="shared" si="20"/>
        <v>0</v>
      </c>
    </row>
    <row r="108" spans="2:25" x14ac:dyDescent="0.2">
      <c r="B108" t="s">
        <v>1541</v>
      </c>
      <c r="F108"/>
      <c r="H108">
        <v>44000</v>
      </c>
      <c r="I108"/>
      <c r="J108" s="111">
        <v>1</v>
      </c>
      <c r="K108">
        <v>1</v>
      </c>
      <c r="L108" s="31" t="s">
        <v>1541</v>
      </c>
      <c r="M108" s="81" t="str">
        <f>VLOOKUP($B108,LBTotals!$D$3:$O$500,1)</f>
        <v>Stanford Properties</v>
      </c>
      <c r="N108" s="33">
        <f>IF(M108=B108,VLOOKUP($B108,LBTotals!$D$3:$O$500,7),0)</f>
        <v>0</v>
      </c>
      <c r="O108" s="31">
        <f>IF(M108=B108,VLOOKUP($B108,LBTotals!$D$3:$O$500,8),0)</f>
        <v>0</v>
      </c>
      <c r="P108" s="31">
        <f>IF(M108=B108,VLOOKUP($B108,LBTotals!$D$3:$O$500,9),0)</f>
        <v>0</v>
      </c>
      <c r="Q108" s="33">
        <f t="shared" si="14"/>
        <v>44000</v>
      </c>
      <c r="R108" s="63">
        <f t="shared" si="15"/>
        <v>1</v>
      </c>
      <c r="S108" s="31">
        <f t="shared" si="16"/>
        <v>1</v>
      </c>
      <c r="T108" s="40">
        <f t="shared" si="17"/>
        <v>1</v>
      </c>
      <c r="U108" t="str">
        <f t="shared" si="18"/>
        <v>No</v>
      </c>
      <c r="V108" t="str">
        <f t="shared" si="19"/>
        <v>Yes</v>
      </c>
      <c r="W108" s="31">
        <f>IF(R108+S108&gt;0,VLOOKUP($B108,LBTotals!$D$3:$O$500,11),0)</f>
        <v>1</v>
      </c>
      <c r="X108" s="31">
        <f>IF(R108+S108&gt;0,VLOOKUP($B108,LBTotals!$D$3:$O$500,12),0)</f>
        <v>1</v>
      </c>
      <c r="Y108" s="40">
        <f t="shared" si="20"/>
        <v>1</v>
      </c>
    </row>
    <row r="109" spans="2:25" x14ac:dyDescent="0.2">
      <c r="B109" t="s">
        <v>886</v>
      </c>
      <c r="F109"/>
      <c r="H109">
        <v>3092740</v>
      </c>
      <c r="I109"/>
      <c r="J109" s="111">
        <v>16</v>
      </c>
      <c r="K109">
        <v>0</v>
      </c>
      <c r="L109" s="31" t="s">
        <v>886</v>
      </c>
      <c r="M109" s="81" t="str">
        <f>VLOOKUP($B109,LBTotals!$D$3:$O$500,1)</f>
        <v>Stylecraft Builders Inc</v>
      </c>
      <c r="N109" s="33">
        <f>IF(M109=B109,VLOOKUP($B109,LBTotals!$D$3:$O$500,7),0)</f>
        <v>636412</v>
      </c>
      <c r="O109" s="31">
        <f>IF(M109=B109,VLOOKUP($B109,LBTotals!$D$3:$O$500,8),0)</f>
        <v>3</v>
      </c>
      <c r="P109" s="31">
        <f>IF(M109=B109,VLOOKUP($B109,LBTotals!$D$3:$O$500,9),0)</f>
        <v>0</v>
      </c>
      <c r="Q109" s="33">
        <f t="shared" si="14"/>
        <v>3729152</v>
      </c>
      <c r="R109" s="63">
        <f t="shared" si="15"/>
        <v>19</v>
      </c>
      <c r="S109" s="31">
        <f t="shared" si="16"/>
        <v>0</v>
      </c>
      <c r="T109" s="40">
        <f t="shared" si="17"/>
        <v>0</v>
      </c>
      <c r="U109" t="str">
        <f t="shared" si="18"/>
        <v>Yes</v>
      </c>
      <c r="V109" t="str">
        <f t="shared" si="19"/>
        <v>No</v>
      </c>
      <c r="W109" s="31">
        <f>IF(R109+S109&gt;0,VLOOKUP($B109,LBTotals!$D$3:$O$500,11),0)</f>
        <v>16</v>
      </c>
      <c r="X109" s="31">
        <f>IF(R109+S109&gt;0,VLOOKUP($B109,LBTotals!$D$3:$O$500,12),0)</f>
        <v>0</v>
      </c>
      <c r="Y109" s="40">
        <f t="shared" si="20"/>
        <v>0</v>
      </c>
    </row>
    <row r="110" spans="2:25" x14ac:dyDescent="0.2">
      <c r="B110" t="s">
        <v>1886</v>
      </c>
      <c r="F110"/>
      <c r="H110">
        <v>3772801</v>
      </c>
      <c r="I110"/>
      <c r="J110" s="111">
        <v>18</v>
      </c>
      <c r="K110">
        <v>0</v>
      </c>
      <c r="L110" s="31" t="s">
        <v>1886</v>
      </c>
      <c r="M110" s="81" t="str">
        <f>VLOOKUP($B110,LBTotals!$D$3:$O$500,1)</f>
        <v>Stylecraft Builders, Inc.</v>
      </c>
      <c r="N110" s="33">
        <f>IF(M110=B110,VLOOKUP($B110,LBTotals!$D$3:$O$500,7),0)</f>
        <v>3091513</v>
      </c>
      <c r="O110" s="31">
        <f>IF(M110=B110,VLOOKUP($B110,LBTotals!$D$3:$O$500,8),0)</f>
        <v>15</v>
      </c>
      <c r="P110" s="31">
        <f>IF(M110=B110,VLOOKUP($B110,LBTotals!$D$3:$O$500,9),0)</f>
        <v>0</v>
      </c>
      <c r="Q110" s="33">
        <f t="shared" si="14"/>
        <v>6864314</v>
      </c>
      <c r="R110" s="63">
        <f t="shared" si="15"/>
        <v>33</v>
      </c>
      <c r="S110" s="31">
        <f t="shared" si="16"/>
        <v>0</v>
      </c>
      <c r="T110" s="40">
        <f t="shared" si="17"/>
        <v>0</v>
      </c>
      <c r="U110" t="str">
        <f t="shared" si="18"/>
        <v>Yes</v>
      </c>
      <c r="V110" t="str">
        <f t="shared" si="19"/>
        <v>No</v>
      </c>
      <c r="W110" s="31">
        <f>IF(R110+S110&gt;0,VLOOKUP($B110,LBTotals!$D$3:$O$500,11),0)</f>
        <v>18</v>
      </c>
      <c r="X110" s="31">
        <f>IF(R110+S110&gt;0,VLOOKUP($B110,LBTotals!$D$3:$O$500,12),0)</f>
        <v>0</v>
      </c>
      <c r="Y110" s="40">
        <f t="shared" si="20"/>
        <v>0</v>
      </c>
    </row>
    <row r="111" spans="2:25" x14ac:dyDescent="0.2">
      <c r="B111" t="s">
        <v>0</v>
      </c>
      <c r="F111"/>
      <c r="H111">
        <v>361075</v>
      </c>
      <c r="I111"/>
      <c r="J111" s="111">
        <v>4</v>
      </c>
      <c r="K111">
        <v>2</v>
      </c>
      <c r="L111" s="31" t="s">
        <v>0</v>
      </c>
      <c r="M111" s="81" t="str">
        <f>VLOOKUP($B111,LBTotals!$D$3:$O$500,1)</f>
        <v>Stylecraft Builders, Inc.</v>
      </c>
      <c r="N111" s="33">
        <f>IF(M111=B111,VLOOKUP($B111,LBTotals!$D$3:$O$500,7),0)</f>
        <v>0</v>
      </c>
      <c r="O111" s="31">
        <f>IF(M111=B111,VLOOKUP($B111,LBTotals!$D$3:$O$500,8),0)</f>
        <v>0</v>
      </c>
      <c r="P111" s="31">
        <f>IF(M111=B111,VLOOKUP($B111,LBTotals!$D$3:$O$500,9),0)</f>
        <v>0</v>
      </c>
      <c r="Q111" s="33">
        <f t="shared" si="14"/>
        <v>361075</v>
      </c>
      <c r="R111" s="63">
        <f t="shared" si="15"/>
        <v>4</v>
      </c>
      <c r="S111" s="31">
        <f t="shared" si="16"/>
        <v>2</v>
      </c>
      <c r="T111" s="40">
        <f t="shared" si="17"/>
        <v>0.5</v>
      </c>
      <c r="U111" t="str">
        <f t="shared" si="18"/>
        <v>Yes</v>
      </c>
      <c r="V111" t="str">
        <f t="shared" si="19"/>
        <v>Yes</v>
      </c>
      <c r="W111" s="31">
        <f>IF(R111+S111&gt;0,VLOOKUP($B111,LBTotals!$D$3:$O$500,11),0)</f>
        <v>18</v>
      </c>
      <c r="X111" s="31">
        <f>IF(R111+S111&gt;0,VLOOKUP($B111,LBTotals!$D$3:$O$500,12),0)</f>
        <v>0</v>
      </c>
      <c r="Y111" s="40">
        <f t="shared" si="20"/>
        <v>0</v>
      </c>
    </row>
    <row r="112" spans="2:25" x14ac:dyDescent="0.2">
      <c r="B112" t="s">
        <v>1476</v>
      </c>
      <c r="F112"/>
      <c r="H112">
        <v>6598200</v>
      </c>
      <c r="I112"/>
      <c r="J112" s="111">
        <v>30</v>
      </c>
      <c r="K112">
        <v>7</v>
      </c>
      <c r="L112" s="31" t="s">
        <v>1476</v>
      </c>
      <c r="M112" s="81" t="str">
        <f>VLOOKUP($B112,LBTotals!$D$3:$O$500,1)</f>
        <v>Synergy, REALTORS</v>
      </c>
      <c r="N112" s="33">
        <f>IF(M112=B112,VLOOKUP($B112,LBTotals!$D$3:$O$500,7),0)</f>
        <v>6908675</v>
      </c>
      <c r="O112" s="31">
        <f>IF(M112=B112,VLOOKUP($B112,LBTotals!$D$3:$O$500,8),0)</f>
        <v>37</v>
      </c>
      <c r="P112" s="31">
        <f>IF(M112=B112,VLOOKUP($B112,LBTotals!$D$3:$O$500,9),0)</f>
        <v>9</v>
      </c>
      <c r="Q112" s="33">
        <f t="shared" si="14"/>
        <v>13506875</v>
      </c>
      <c r="R112" s="63">
        <f t="shared" si="15"/>
        <v>67</v>
      </c>
      <c r="S112" s="31">
        <f t="shared" si="16"/>
        <v>16</v>
      </c>
      <c r="T112" s="40">
        <f t="shared" si="17"/>
        <v>0.23880597014925373</v>
      </c>
      <c r="U112" t="str">
        <f t="shared" si="18"/>
        <v>Yes</v>
      </c>
      <c r="V112" t="str">
        <f t="shared" si="19"/>
        <v>No</v>
      </c>
      <c r="W112" s="31">
        <f>IF(R112+S112&gt;0,VLOOKUP($B112,LBTotals!$D$3:$O$500,11),0)</f>
        <v>9</v>
      </c>
      <c r="X112" s="31">
        <f>IF(R112+S112&gt;0,VLOOKUP($B112,LBTotals!$D$3:$O$500,12),0)</f>
        <v>1</v>
      </c>
      <c r="Y112" s="40">
        <f t="shared" si="20"/>
        <v>0.1111111111111111</v>
      </c>
    </row>
    <row r="113" spans="2:25" x14ac:dyDescent="0.2">
      <c r="B113" t="s">
        <v>1031</v>
      </c>
      <c r="F113"/>
      <c r="H113">
        <v>206500</v>
      </c>
      <c r="I113"/>
      <c r="J113" s="111">
        <v>5</v>
      </c>
      <c r="K113">
        <v>1</v>
      </c>
      <c r="L113" s="31" t="s">
        <v>1031</v>
      </c>
      <c r="M113" s="81" t="str">
        <f>VLOOKUP($B113,LBTotals!$D$3:$O$500,1)</f>
        <v>Texan Realty</v>
      </c>
      <c r="N113" s="33">
        <f>IF(M113=B113,VLOOKUP($B113,LBTotals!$D$3:$O$500,7),0)</f>
        <v>72164</v>
      </c>
      <c r="O113" s="31">
        <f>IF(M113=B113,VLOOKUP($B113,LBTotals!$D$3:$O$500,8),0)</f>
        <v>1</v>
      </c>
      <c r="P113" s="31">
        <f>IF(M113=B113,VLOOKUP($B113,LBTotals!$D$3:$O$500,9),0)</f>
        <v>1</v>
      </c>
      <c r="Q113" s="33">
        <f t="shared" si="14"/>
        <v>278664</v>
      </c>
      <c r="R113" s="63">
        <f t="shared" si="15"/>
        <v>6</v>
      </c>
      <c r="S113" s="31">
        <f t="shared" si="16"/>
        <v>2</v>
      </c>
      <c r="T113" s="40">
        <f t="shared" si="17"/>
        <v>0.33333333333333331</v>
      </c>
      <c r="U113" t="str">
        <f t="shared" si="18"/>
        <v>Yes</v>
      </c>
      <c r="V113" t="str">
        <f t="shared" si="19"/>
        <v>Yes</v>
      </c>
      <c r="W113" s="31">
        <f>IF(R113+S113&gt;0,VLOOKUP($B113,LBTotals!$D$3:$O$500,11),0)</f>
        <v>0</v>
      </c>
      <c r="X113" s="31">
        <f>IF(R113+S113&gt;0,VLOOKUP($B113,LBTotals!$D$3:$O$500,12),0)</f>
        <v>0</v>
      </c>
      <c r="Y113" s="40">
        <f t="shared" si="20"/>
        <v>0</v>
      </c>
    </row>
    <row r="114" spans="2:25" x14ac:dyDescent="0.2">
      <c r="B114" t="s">
        <v>1867</v>
      </c>
      <c r="F114"/>
      <c r="H114">
        <v>71250</v>
      </c>
      <c r="I114"/>
      <c r="J114" s="111">
        <v>1</v>
      </c>
      <c r="K114">
        <v>1</v>
      </c>
      <c r="L114" s="31" t="s">
        <v>1867</v>
      </c>
      <c r="M114" s="81" t="str">
        <f>VLOOKUP($B114,LBTotals!$D$3:$O$500,1)</f>
        <v>Texas Crossroads Realty, LLC</v>
      </c>
      <c r="N114" s="33">
        <f>IF(M114=B114,VLOOKUP($B114,LBTotals!$D$3:$O$500,7),0)</f>
        <v>532000</v>
      </c>
      <c r="O114" s="31">
        <f>IF(M114=B114,VLOOKUP($B114,LBTotals!$D$3:$O$500,8),0)</f>
        <v>3</v>
      </c>
      <c r="P114" s="31">
        <f>IF(M114=B114,VLOOKUP($B114,LBTotals!$D$3:$O$500,9),0)</f>
        <v>0</v>
      </c>
      <c r="Q114" s="33">
        <f t="shared" si="14"/>
        <v>603250</v>
      </c>
      <c r="R114" s="63">
        <f t="shared" si="15"/>
        <v>4</v>
      </c>
      <c r="S114" s="31">
        <f t="shared" si="16"/>
        <v>1</v>
      </c>
      <c r="T114" s="40">
        <f t="shared" si="17"/>
        <v>0.25</v>
      </c>
      <c r="U114" t="str">
        <f t="shared" si="18"/>
        <v>Yes</v>
      </c>
      <c r="V114" t="str">
        <f t="shared" si="19"/>
        <v>Yes</v>
      </c>
      <c r="W114" s="31">
        <f>IF(R114+S114&gt;0,VLOOKUP($B114,LBTotals!$D$3:$O$500,11),0)</f>
        <v>0</v>
      </c>
      <c r="X114" s="31">
        <f>IF(R114+S114&gt;0,VLOOKUP($B114,LBTotals!$D$3:$O$500,12),0)</f>
        <v>0</v>
      </c>
      <c r="Y114" s="40">
        <f t="shared" si="20"/>
        <v>0</v>
      </c>
    </row>
    <row r="115" spans="2:25" x14ac:dyDescent="0.2">
      <c r="B115" t="s">
        <v>801</v>
      </c>
      <c r="F115"/>
      <c r="H115">
        <v>102500</v>
      </c>
      <c r="I115"/>
      <c r="J115" s="111">
        <v>2</v>
      </c>
      <c r="K115">
        <v>0</v>
      </c>
      <c r="L115" s="31" t="s">
        <v>801</v>
      </c>
      <c r="M115" s="81" t="str">
        <f>VLOOKUP($B115,LBTotals!$D$3:$O$500,1)</f>
        <v>Texas Farm &amp; Ranch Realty</v>
      </c>
      <c r="N115" s="33">
        <f>IF(M115=B115,VLOOKUP($B115,LBTotals!$D$3:$O$500,7),0)</f>
        <v>278000</v>
      </c>
      <c r="O115" s="31">
        <f>IF(M115=B115,VLOOKUP($B115,LBTotals!$D$3:$O$500,8),0)</f>
        <v>1</v>
      </c>
      <c r="P115" s="31">
        <f>IF(M115=B115,VLOOKUP($B115,LBTotals!$D$3:$O$500,9),0)</f>
        <v>0</v>
      </c>
      <c r="Q115" s="33">
        <f t="shared" si="14"/>
        <v>380500</v>
      </c>
      <c r="R115" s="63">
        <f t="shared" si="15"/>
        <v>3</v>
      </c>
      <c r="S115" s="31">
        <f t="shared" si="16"/>
        <v>0</v>
      </c>
      <c r="T115" s="40">
        <f t="shared" si="17"/>
        <v>0</v>
      </c>
      <c r="U115" t="str">
        <f t="shared" si="18"/>
        <v>No</v>
      </c>
      <c r="V115" t="str">
        <f t="shared" si="19"/>
        <v>No</v>
      </c>
      <c r="W115" s="31">
        <f>IF(R115+S115&gt;0,VLOOKUP($B115,LBTotals!$D$3:$O$500,11),0)</f>
        <v>2</v>
      </c>
      <c r="X115" s="31">
        <f>IF(R115+S115&gt;0,VLOOKUP($B115,LBTotals!$D$3:$O$500,12),0)</f>
        <v>0</v>
      </c>
      <c r="Y115" s="40">
        <f t="shared" si="20"/>
        <v>0</v>
      </c>
    </row>
    <row r="116" spans="2:25" x14ac:dyDescent="0.2">
      <c r="B116" t="s">
        <v>1087</v>
      </c>
      <c r="F116"/>
      <c r="H116">
        <v>3962355</v>
      </c>
      <c r="I116"/>
      <c r="J116" s="111">
        <v>16</v>
      </c>
      <c r="K116">
        <v>3</v>
      </c>
      <c r="L116" s="31" t="s">
        <v>1087</v>
      </c>
      <c r="M116" s="81" t="str">
        <f>VLOOKUP($B116,LBTotals!$D$3:$O$500,1)</f>
        <v>Texas Premier Realty</v>
      </c>
      <c r="N116" s="33">
        <f>IF(M116=B116,VLOOKUP($B116,LBTotals!$D$3:$O$500,7),0)</f>
        <v>2937000</v>
      </c>
      <c r="O116" s="31">
        <f>IF(M116=B116,VLOOKUP($B116,LBTotals!$D$3:$O$500,8),0)</f>
        <v>14</v>
      </c>
      <c r="P116" s="31">
        <f>IF(M116=B116,VLOOKUP($B116,LBTotals!$D$3:$O$500,9),0)</f>
        <v>2</v>
      </c>
      <c r="Q116" s="33">
        <f>H116+N116</f>
        <v>6899355</v>
      </c>
      <c r="R116" s="63">
        <f>J116+O116</f>
        <v>30</v>
      </c>
      <c r="S116" s="31">
        <f>+K116+P116</f>
        <v>5</v>
      </c>
      <c r="T116" s="40">
        <f>IF(R116+S116&gt;0,S116/R116,0)</f>
        <v>0.16666666666666666</v>
      </c>
      <c r="U116" t="str">
        <f>IF(R116&gt;=$U$2,"Yes","No")</f>
        <v>Yes</v>
      </c>
      <c r="V116" t="str">
        <f>IF(T116&gt;=$V$2,"Yes","No")</f>
        <v>No</v>
      </c>
      <c r="W116" s="31">
        <f>IF(R116+S116&gt;0,VLOOKUP($B116,LBTotals!$D$3:$O$500,11),0)</f>
        <v>6</v>
      </c>
      <c r="X116" s="31">
        <f>IF(R116+S116&gt;0,VLOOKUP($B116,LBTotals!$D$3:$O$500,12),0)</f>
        <v>1</v>
      </c>
      <c r="Y116" s="40">
        <f>IF(W116=0,0,X116/W116)</f>
        <v>0.16666666666666666</v>
      </c>
    </row>
    <row r="117" spans="2:25" x14ac:dyDescent="0.2">
      <c r="B117" t="s">
        <v>359</v>
      </c>
      <c r="F117"/>
      <c r="H117">
        <v>65000</v>
      </c>
      <c r="I117"/>
      <c r="J117" s="111">
        <v>1</v>
      </c>
      <c r="K117">
        <v>0</v>
      </c>
      <c r="L117" s="31" t="s">
        <v>359</v>
      </c>
      <c r="M117" s="81" t="str">
        <f>VLOOKUP($B117,LBTotals!$D$3:$O$500,1)</f>
        <v>Texas Premier Realty</v>
      </c>
      <c r="N117" s="33">
        <f>IF(M117=B117,VLOOKUP($B117,LBTotals!$D$3:$O$500,7),0)</f>
        <v>0</v>
      </c>
      <c r="O117" s="31">
        <f>IF(M117=B117,VLOOKUP($B117,LBTotals!$D$3:$O$500,8),0)</f>
        <v>0</v>
      </c>
      <c r="P117" s="31">
        <f>IF(M117=B117,VLOOKUP($B117,LBTotals!$D$3:$O$500,9),0)</f>
        <v>0</v>
      </c>
      <c r="Q117" s="33">
        <f t="shared" ref="Q117:Q180" si="21">H117+N117</f>
        <v>65000</v>
      </c>
      <c r="R117" s="63">
        <f t="shared" ref="R117:R180" si="22">J117+O117</f>
        <v>1</v>
      </c>
      <c r="S117" s="31">
        <f t="shared" ref="S117:S180" si="23">+K117+P117</f>
        <v>0</v>
      </c>
      <c r="T117" s="40">
        <f t="shared" ref="T117:T180" si="24">IF(R117+S117&gt;0,S117/R117,0)</f>
        <v>0</v>
      </c>
      <c r="U117" t="str">
        <f t="shared" ref="U117:U180" si="25">IF(R117&gt;=$U$2,"Yes","No")</f>
        <v>No</v>
      </c>
      <c r="V117" t="str">
        <f t="shared" ref="V117:V180" si="26">IF(T117&gt;=$V$2,"Yes","No")</f>
        <v>No</v>
      </c>
      <c r="W117" s="31">
        <f>IF(R117+S117&gt;0,VLOOKUP($B117,LBTotals!$D$3:$O$500,11),0)</f>
        <v>6</v>
      </c>
      <c r="X117" s="31">
        <f>IF(R117+S117&gt;0,VLOOKUP($B117,LBTotals!$D$3:$O$500,12),0)</f>
        <v>1</v>
      </c>
      <c r="Y117" s="40">
        <f t="shared" ref="Y117:Y180" si="27">IF(W117=0,0,X117/W117)</f>
        <v>0.16666666666666666</v>
      </c>
    </row>
    <row r="118" spans="2:25" x14ac:dyDescent="0.2">
      <c r="B118" t="s">
        <v>559</v>
      </c>
      <c r="F118"/>
      <c r="H118">
        <v>60000</v>
      </c>
      <c r="I118"/>
      <c r="J118" s="111">
        <v>1</v>
      </c>
      <c r="K118">
        <v>0</v>
      </c>
      <c r="L118" s="31" t="s">
        <v>559</v>
      </c>
      <c r="M118" s="81" t="str">
        <f>VLOOKUP($B118,LBTotals!$D$3:$O$500,1)</f>
        <v>The Conine Group, REALTORS</v>
      </c>
      <c r="N118" s="33">
        <f>IF(M118=B118,VLOOKUP($B118,LBTotals!$D$3:$O$500,7),0)</f>
        <v>223500</v>
      </c>
      <c r="O118" s="31">
        <f>IF(M118=B118,VLOOKUP($B118,LBTotals!$D$3:$O$500,8),0)</f>
        <v>2</v>
      </c>
      <c r="P118" s="31">
        <f>IF(M118=B118,VLOOKUP($B118,LBTotals!$D$3:$O$500,9),0)</f>
        <v>0</v>
      </c>
      <c r="Q118" s="33">
        <f t="shared" si="21"/>
        <v>283500</v>
      </c>
      <c r="R118" s="63">
        <f t="shared" si="22"/>
        <v>3</v>
      </c>
      <c r="S118" s="31">
        <f t="shared" si="23"/>
        <v>0</v>
      </c>
      <c r="T118" s="40">
        <f t="shared" si="24"/>
        <v>0</v>
      </c>
      <c r="U118" t="str">
        <f t="shared" si="25"/>
        <v>No</v>
      </c>
      <c r="V118" t="str">
        <f t="shared" si="26"/>
        <v>No</v>
      </c>
      <c r="W118" s="31">
        <f>IF(R118+S118&gt;0,VLOOKUP($B118,LBTotals!$D$3:$O$500,11),0)</f>
        <v>1</v>
      </c>
      <c r="X118" s="31">
        <f>IF(R118+S118&gt;0,VLOOKUP($B118,LBTotals!$D$3:$O$500,12),0)</f>
        <v>0</v>
      </c>
      <c r="Y118" s="40">
        <f t="shared" si="27"/>
        <v>0</v>
      </c>
    </row>
    <row r="119" spans="2:25" x14ac:dyDescent="0.2">
      <c r="B119" t="s">
        <v>1889</v>
      </c>
      <c r="F119"/>
      <c r="H119">
        <v>431900</v>
      </c>
      <c r="I119"/>
      <c r="J119" s="111">
        <v>2</v>
      </c>
      <c r="K119">
        <v>0</v>
      </c>
      <c r="L119" s="31" t="s">
        <v>1889</v>
      </c>
      <c r="M119" s="81" t="str">
        <f>VLOOKUP($B119,LBTotals!$D$3:$O$500,1)</f>
        <v>The Triliji Group</v>
      </c>
      <c r="N119" s="33">
        <f>IF(M119=B119,VLOOKUP($B119,LBTotals!$D$3:$O$500,7),0)</f>
        <v>289900</v>
      </c>
      <c r="O119" s="31">
        <f>IF(M119=B119,VLOOKUP($B119,LBTotals!$D$3:$O$500,8),0)</f>
        <v>1</v>
      </c>
      <c r="P119" s="31">
        <f>IF(M119=B119,VLOOKUP($B119,LBTotals!$D$3:$O$500,9),0)</f>
        <v>0</v>
      </c>
      <c r="Q119" s="33">
        <f t="shared" si="21"/>
        <v>721800</v>
      </c>
      <c r="R119" s="63">
        <f t="shared" si="22"/>
        <v>3</v>
      </c>
      <c r="S119" s="31">
        <f t="shared" si="23"/>
        <v>0</v>
      </c>
      <c r="T119" s="40">
        <f t="shared" si="24"/>
        <v>0</v>
      </c>
      <c r="U119" t="str">
        <f t="shared" si="25"/>
        <v>No</v>
      </c>
      <c r="V119" t="str">
        <f t="shared" si="26"/>
        <v>No</v>
      </c>
      <c r="W119" s="31">
        <f>IF(R119+S119&gt;0,VLOOKUP($B119,LBTotals!$D$3:$O$500,11),0)</f>
        <v>0</v>
      </c>
      <c r="X119" s="31">
        <f>IF(R119+S119&gt;0,VLOOKUP($B119,LBTotals!$D$3:$O$500,12),0)</f>
        <v>0</v>
      </c>
      <c r="Y119" s="40">
        <f t="shared" si="27"/>
        <v>0</v>
      </c>
    </row>
    <row r="120" spans="2:25" x14ac:dyDescent="0.2">
      <c r="B120" t="s">
        <v>912</v>
      </c>
      <c r="F120"/>
      <c r="H120">
        <v>1247230</v>
      </c>
      <c r="I120"/>
      <c r="J120" s="111">
        <v>7</v>
      </c>
      <c r="K120">
        <v>4</v>
      </c>
      <c r="L120" s="31" t="s">
        <v>912</v>
      </c>
      <c r="M120" s="81" t="str">
        <f>VLOOKUP($B120,LBTotals!$D$3:$O$500,1)</f>
        <v>Towne Adams, Realtors</v>
      </c>
      <c r="N120" s="33">
        <f>IF(M120=B120,VLOOKUP($B120,LBTotals!$D$3:$O$500,7),0)</f>
        <v>157900</v>
      </c>
      <c r="O120" s="31">
        <f>IF(M120=B120,VLOOKUP($B120,LBTotals!$D$3:$O$500,8),0)</f>
        <v>1</v>
      </c>
      <c r="P120" s="31">
        <f>IF(M120=B120,VLOOKUP($B120,LBTotals!$D$3:$O$500,9),0)</f>
        <v>0</v>
      </c>
      <c r="Q120" s="33">
        <f t="shared" si="21"/>
        <v>1405130</v>
      </c>
      <c r="R120" s="63">
        <f t="shared" si="22"/>
        <v>8</v>
      </c>
      <c r="S120" s="31">
        <f t="shared" si="23"/>
        <v>4</v>
      </c>
      <c r="T120" s="40">
        <f t="shared" si="24"/>
        <v>0.5</v>
      </c>
      <c r="U120" t="str">
        <f t="shared" si="25"/>
        <v>Yes</v>
      </c>
      <c r="V120" t="str">
        <f t="shared" si="26"/>
        <v>Yes</v>
      </c>
      <c r="W120" s="31">
        <f>IF(R120+S120&gt;0,VLOOKUP($B120,LBTotals!$D$3:$O$500,11),0)</f>
        <v>0</v>
      </c>
      <c r="X120" s="31">
        <f>IF(R120+S120&gt;0,VLOOKUP($B120,LBTotals!$D$3:$O$500,12),0)</f>
        <v>0</v>
      </c>
      <c r="Y120" s="40">
        <f t="shared" si="27"/>
        <v>0</v>
      </c>
    </row>
    <row r="121" spans="2:25" x14ac:dyDescent="0.2">
      <c r="B121" t="s">
        <v>127</v>
      </c>
      <c r="F121"/>
      <c r="H121">
        <v>346900</v>
      </c>
      <c r="I121"/>
      <c r="J121" s="111">
        <v>2</v>
      </c>
      <c r="K121">
        <v>1</v>
      </c>
      <c r="L121" s="31" t="s">
        <v>127</v>
      </c>
      <c r="M121" s="81" t="str">
        <f>VLOOKUP($B121,LBTotals!$D$3:$O$500,1)</f>
        <v>Towne Adams, Realtors</v>
      </c>
      <c r="N121" s="33">
        <f>IF(M121=B121,VLOOKUP($B121,LBTotals!$D$3:$O$500,7),0)</f>
        <v>0</v>
      </c>
      <c r="O121" s="31">
        <f>IF(M121=B121,VLOOKUP($B121,LBTotals!$D$3:$O$500,8),0)</f>
        <v>0</v>
      </c>
      <c r="P121" s="31">
        <f>IF(M121=B121,VLOOKUP($B121,LBTotals!$D$3:$O$500,9),0)</f>
        <v>0</v>
      </c>
      <c r="Q121" s="33">
        <f t="shared" si="21"/>
        <v>346900</v>
      </c>
      <c r="R121" s="63">
        <f t="shared" si="22"/>
        <v>2</v>
      </c>
      <c r="S121" s="31">
        <f t="shared" si="23"/>
        <v>1</v>
      </c>
      <c r="T121" s="40">
        <f t="shared" si="24"/>
        <v>0.5</v>
      </c>
      <c r="U121" t="str">
        <f t="shared" si="25"/>
        <v>No</v>
      </c>
      <c r="V121" t="str">
        <f t="shared" si="26"/>
        <v>Yes</v>
      </c>
      <c r="W121" s="31">
        <f>IF(R121+S121&gt;0,VLOOKUP($B121,LBTotals!$D$3:$O$500,11),0)</f>
        <v>0</v>
      </c>
      <c r="X121" s="31">
        <f>IF(R121+S121&gt;0,VLOOKUP($B121,LBTotals!$D$3:$O$500,12),0)</f>
        <v>0</v>
      </c>
      <c r="Y121" s="40">
        <f t="shared" si="27"/>
        <v>0</v>
      </c>
    </row>
    <row r="122" spans="2:25" x14ac:dyDescent="0.2">
      <c r="B122" t="s">
        <v>1555</v>
      </c>
      <c r="F122"/>
      <c r="H122">
        <v>288000</v>
      </c>
      <c r="I122"/>
      <c r="J122" s="111">
        <v>2</v>
      </c>
      <c r="K122">
        <v>0</v>
      </c>
      <c r="L122" s="31" t="s">
        <v>1555</v>
      </c>
      <c r="M122" s="81" t="str">
        <f>VLOOKUP($B122,LBTotals!$D$3:$O$500,1)</f>
        <v>Twin Bends Realty</v>
      </c>
      <c r="N122" s="33">
        <f>IF(M122=B122,VLOOKUP($B122,LBTotals!$D$3:$O$500,7),0)</f>
        <v>658800</v>
      </c>
      <c r="O122" s="31">
        <f>IF(M122=B122,VLOOKUP($B122,LBTotals!$D$3:$O$500,8),0)</f>
        <v>3</v>
      </c>
      <c r="P122" s="31">
        <f>IF(M122=B122,VLOOKUP($B122,LBTotals!$D$3:$O$500,9),0)</f>
        <v>0</v>
      </c>
      <c r="Q122" s="33">
        <f t="shared" si="21"/>
        <v>946800</v>
      </c>
      <c r="R122" s="63">
        <f t="shared" si="22"/>
        <v>5</v>
      </c>
      <c r="S122" s="31">
        <f t="shared" si="23"/>
        <v>0</v>
      </c>
      <c r="T122" s="40">
        <f t="shared" si="24"/>
        <v>0</v>
      </c>
      <c r="U122" t="str">
        <f t="shared" si="25"/>
        <v>Yes</v>
      </c>
      <c r="V122" t="str">
        <f t="shared" si="26"/>
        <v>No</v>
      </c>
      <c r="W122" s="31">
        <f>IF(R122+S122&gt;0,VLOOKUP($B122,LBTotals!$D$3:$O$500,11),0)</f>
        <v>1</v>
      </c>
      <c r="X122" s="31">
        <f>IF(R122+S122&gt;0,VLOOKUP($B122,LBTotals!$D$3:$O$500,12),0)</f>
        <v>0</v>
      </c>
      <c r="Y122" s="40">
        <f t="shared" si="27"/>
        <v>0</v>
      </c>
    </row>
    <row r="123" spans="2:25" x14ac:dyDescent="0.2">
      <c r="B123" t="s">
        <v>1941</v>
      </c>
      <c r="F123"/>
      <c r="H123">
        <v>341000</v>
      </c>
      <c r="I123"/>
      <c r="J123" s="111">
        <v>3</v>
      </c>
      <c r="K123">
        <v>0</v>
      </c>
      <c r="L123" s="31" t="s">
        <v>1941</v>
      </c>
      <c r="M123" s="81" t="str">
        <f>VLOOKUP($B123,LBTotals!$D$3:$O$500,1)</f>
        <v>Twin Bends, LLC</v>
      </c>
      <c r="N123" s="33">
        <f>IF(M123=B123,VLOOKUP($B123,LBTotals!$D$3:$O$500,7),0)</f>
        <v>167500</v>
      </c>
      <c r="O123" s="31">
        <f>IF(M123=B123,VLOOKUP($B123,LBTotals!$D$3:$O$500,8),0)</f>
        <v>2</v>
      </c>
      <c r="P123" s="31">
        <f>IF(M123=B123,VLOOKUP($B123,LBTotals!$D$3:$O$500,9),0)</f>
        <v>0</v>
      </c>
      <c r="Q123" s="33">
        <f t="shared" si="21"/>
        <v>508500</v>
      </c>
      <c r="R123" s="63">
        <f t="shared" si="22"/>
        <v>5</v>
      </c>
      <c r="S123" s="31">
        <f t="shared" si="23"/>
        <v>0</v>
      </c>
      <c r="T123" s="40">
        <f t="shared" si="24"/>
        <v>0</v>
      </c>
      <c r="U123" t="str">
        <f t="shared" si="25"/>
        <v>Yes</v>
      </c>
      <c r="V123" t="str">
        <f t="shared" si="26"/>
        <v>No</v>
      </c>
      <c r="W123" s="31">
        <f>IF(R123+S123&gt;0,VLOOKUP($B123,LBTotals!$D$3:$O$500,11),0)</f>
        <v>2</v>
      </c>
      <c r="X123" s="31">
        <f>IF(R123+S123&gt;0,VLOOKUP($B123,LBTotals!$D$3:$O$500,12),0)</f>
        <v>0</v>
      </c>
      <c r="Y123" s="40">
        <f t="shared" si="27"/>
        <v>0</v>
      </c>
    </row>
    <row r="124" spans="2:25" x14ac:dyDescent="0.2">
      <c r="B124" t="s">
        <v>285</v>
      </c>
      <c r="F124"/>
      <c r="H124">
        <v>449500</v>
      </c>
      <c r="I124"/>
      <c r="J124" s="111">
        <v>6</v>
      </c>
      <c r="K124">
        <v>0</v>
      </c>
      <c r="L124" s="31" t="s">
        <v>285</v>
      </c>
      <c r="M124" s="81" t="str">
        <f>VLOOKUP($B124,LBTotals!$D$3:$O$500,1)</f>
        <v>Twin Lakes Ranch Realty</v>
      </c>
      <c r="N124" s="33">
        <f>IF(M124=B124,VLOOKUP($B124,LBTotals!$D$3:$O$500,7),0)</f>
        <v>215300</v>
      </c>
      <c r="O124" s="31">
        <f>IF(M124=B124,VLOOKUP($B124,LBTotals!$D$3:$O$500,8),0)</f>
        <v>4</v>
      </c>
      <c r="P124" s="31">
        <f>IF(M124=B124,VLOOKUP($B124,LBTotals!$D$3:$O$500,9),0)</f>
        <v>1</v>
      </c>
      <c r="Q124" s="33">
        <f t="shared" si="21"/>
        <v>664800</v>
      </c>
      <c r="R124" s="63">
        <f t="shared" si="22"/>
        <v>10</v>
      </c>
      <c r="S124" s="31">
        <f t="shared" si="23"/>
        <v>1</v>
      </c>
      <c r="T124" s="40">
        <f t="shared" si="24"/>
        <v>0.1</v>
      </c>
      <c r="U124" t="str">
        <f t="shared" si="25"/>
        <v>Yes</v>
      </c>
      <c r="V124" t="str">
        <f t="shared" si="26"/>
        <v>No</v>
      </c>
      <c r="W124" s="31">
        <f>IF(R124+S124&gt;0,VLOOKUP($B124,LBTotals!$D$3:$O$500,11),0)</f>
        <v>4</v>
      </c>
      <c r="X124" s="31">
        <f>IF(R124+S124&gt;0,VLOOKUP($B124,LBTotals!$D$3:$O$500,12),0)</f>
        <v>0</v>
      </c>
      <c r="Y124" s="40">
        <f t="shared" si="27"/>
        <v>0</v>
      </c>
    </row>
    <row r="125" spans="2:25" x14ac:dyDescent="0.2">
      <c r="B125" t="s">
        <v>1284</v>
      </c>
      <c r="F125"/>
      <c r="H125">
        <v>140000</v>
      </c>
      <c r="I125"/>
      <c r="J125" s="111">
        <v>1</v>
      </c>
      <c r="K125">
        <v>1</v>
      </c>
      <c r="L125" s="31" t="s">
        <v>1284</v>
      </c>
      <c r="M125" s="81" t="str">
        <f>VLOOKUP($B125,LBTotals!$D$3:$O$500,1)</f>
        <v>Ultima Real Estate</v>
      </c>
      <c r="N125" s="33">
        <f>IF(M125=B125,VLOOKUP($B125,LBTotals!$D$3:$O$500,7),0)</f>
        <v>230000</v>
      </c>
      <c r="O125" s="31">
        <f>IF(M125=B125,VLOOKUP($B125,LBTotals!$D$3:$O$500,8),0)</f>
        <v>1</v>
      </c>
      <c r="P125" s="31">
        <f>IF(M125=B125,VLOOKUP($B125,LBTotals!$D$3:$O$500,9),0)</f>
        <v>1</v>
      </c>
      <c r="Q125" s="33">
        <f t="shared" si="21"/>
        <v>370000</v>
      </c>
      <c r="R125" s="63">
        <f t="shared" si="22"/>
        <v>2</v>
      </c>
      <c r="S125" s="31">
        <f t="shared" si="23"/>
        <v>2</v>
      </c>
      <c r="T125" s="40">
        <f t="shared" si="24"/>
        <v>1</v>
      </c>
      <c r="U125" t="str">
        <f t="shared" si="25"/>
        <v>No</v>
      </c>
      <c r="V125" t="str">
        <f t="shared" si="26"/>
        <v>Yes</v>
      </c>
      <c r="W125" s="31">
        <f>IF(R125+S125&gt;0,VLOOKUP($B125,LBTotals!$D$3:$O$500,11),0)</f>
        <v>0</v>
      </c>
      <c r="X125" s="31">
        <f>IF(R125+S125&gt;0,VLOOKUP($B125,LBTotals!$D$3:$O$500,12),0)</f>
        <v>0</v>
      </c>
      <c r="Y125" s="40">
        <f t="shared" si="27"/>
        <v>0</v>
      </c>
    </row>
    <row r="126" spans="2:25" x14ac:dyDescent="0.2">
      <c r="B126" t="s">
        <v>761</v>
      </c>
      <c r="F126"/>
      <c r="H126">
        <v>262000</v>
      </c>
      <c r="I126"/>
      <c r="J126" s="111">
        <v>3</v>
      </c>
      <c r="K126">
        <v>0</v>
      </c>
      <c r="L126" s="31" t="s">
        <v>761</v>
      </c>
      <c r="M126" s="81" t="str">
        <f>VLOOKUP($B126,LBTotals!$D$3:$O$500,1)</f>
        <v>Vielma Realty</v>
      </c>
      <c r="N126" s="33">
        <f>IF(M126=B126,VLOOKUP($B126,LBTotals!$D$3:$O$500,7),0)</f>
        <v>0</v>
      </c>
      <c r="O126" s="31">
        <f>IF(M126=B126,VLOOKUP($B126,LBTotals!$D$3:$O$500,8),0)</f>
        <v>0</v>
      </c>
      <c r="P126" s="31">
        <f>IF(M126=B126,VLOOKUP($B126,LBTotals!$D$3:$O$500,9),0)</f>
        <v>0</v>
      </c>
      <c r="Q126" s="33">
        <f t="shared" si="21"/>
        <v>262000</v>
      </c>
      <c r="R126" s="63">
        <f t="shared" si="22"/>
        <v>3</v>
      </c>
      <c r="S126" s="31">
        <f t="shared" si="23"/>
        <v>0</v>
      </c>
      <c r="T126" s="40">
        <f t="shared" si="24"/>
        <v>0</v>
      </c>
      <c r="U126" t="str">
        <f t="shared" si="25"/>
        <v>No</v>
      </c>
      <c r="V126" t="str">
        <f t="shared" si="26"/>
        <v>No</v>
      </c>
      <c r="W126" s="31">
        <f>IF(R126+S126&gt;0,VLOOKUP($B126,LBTotals!$D$3:$O$500,11),0)</f>
        <v>1</v>
      </c>
      <c r="X126" s="31">
        <f>IF(R126+S126&gt;0,VLOOKUP($B126,LBTotals!$D$3:$O$500,12),0)</f>
        <v>0</v>
      </c>
      <c r="Y126" s="40">
        <f t="shared" si="27"/>
        <v>0</v>
      </c>
    </row>
    <row r="127" spans="2:25" x14ac:dyDescent="0.2">
      <c r="B127" t="s">
        <v>1751</v>
      </c>
      <c r="F127"/>
      <c r="H127">
        <v>1521900</v>
      </c>
      <c r="I127"/>
      <c r="J127" s="111">
        <v>5</v>
      </c>
      <c r="K127">
        <v>1</v>
      </c>
      <c r="L127" s="31" t="s">
        <v>1751</v>
      </c>
      <c r="M127" s="81" t="str">
        <f>VLOOKUP($B127,LBTotals!$D$3:$O$500,1)</f>
        <v>Vista Real Estate</v>
      </c>
      <c r="N127" s="33">
        <f>IF(M127=B127,VLOOKUP($B127,LBTotals!$D$3:$O$500,7),0)</f>
        <v>1250500</v>
      </c>
      <c r="O127" s="31">
        <f>IF(M127=B127,VLOOKUP($B127,LBTotals!$D$3:$O$500,8),0)</f>
        <v>6</v>
      </c>
      <c r="P127" s="31">
        <f>IF(M127=B127,VLOOKUP($B127,LBTotals!$D$3:$O$500,9),0)</f>
        <v>3</v>
      </c>
      <c r="Q127" s="33">
        <f t="shared" si="21"/>
        <v>2772400</v>
      </c>
      <c r="R127" s="63">
        <f t="shared" si="22"/>
        <v>11</v>
      </c>
      <c r="S127" s="31">
        <f t="shared" si="23"/>
        <v>4</v>
      </c>
      <c r="T127" s="40">
        <f t="shared" si="24"/>
        <v>0.36363636363636365</v>
      </c>
      <c r="U127" t="str">
        <f t="shared" si="25"/>
        <v>Yes</v>
      </c>
      <c r="V127" t="str">
        <f t="shared" si="26"/>
        <v>Yes</v>
      </c>
      <c r="W127" s="31">
        <f>IF(R127+S127&gt;0,VLOOKUP($B127,LBTotals!$D$3:$O$500,11),0)</f>
        <v>0</v>
      </c>
      <c r="X127" s="31">
        <f>IF(R127+S127&gt;0,VLOOKUP($B127,LBTotals!$D$3:$O$500,12),0)</f>
        <v>0</v>
      </c>
      <c r="Y127" s="40">
        <f t="shared" si="27"/>
        <v>0</v>
      </c>
    </row>
    <row r="128" spans="2:25" x14ac:dyDescent="0.2">
      <c r="B128" t="s">
        <v>1829</v>
      </c>
      <c r="F128"/>
      <c r="H128">
        <v>919000</v>
      </c>
      <c r="I128"/>
      <c r="J128" s="111">
        <v>3</v>
      </c>
      <c r="K128">
        <v>0</v>
      </c>
      <c r="L128" s="31" t="s">
        <v>1829</v>
      </c>
      <c r="M128" s="81" t="str">
        <f>VLOOKUP($B128,LBTotals!$D$3:$O$500,1)</f>
        <v>Waco Home Team</v>
      </c>
      <c r="N128" s="33">
        <f>IF(M128=B128,VLOOKUP($B128,LBTotals!$D$3:$O$500,7),0)</f>
        <v>2343200</v>
      </c>
      <c r="O128" s="31">
        <f>IF(M128=B128,VLOOKUP($B128,LBTotals!$D$3:$O$500,8),0)</f>
        <v>9</v>
      </c>
      <c r="P128" s="31">
        <f>IF(M128=B128,VLOOKUP($B128,LBTotals!$D$3:$O$500,9),0)</f>
        <v>2</v>
      </c>
      <c r="Q128" s="33">
        <f t="shared" si="21"/>
        <v>3262200</v>
      </c>
      <c r="R128" s="63">
        <f t="shared" si="22"/>
        <v>12</v>
      </c>
      <c r="S128" s="31">
        <f t="shared" si="23"/>
        <v>2</v>
      </c>
      <c r="T128" s="40">
        <f t="shared" si="24"/>
        <v>0.16666666666666666</v>
      </c>
      <c r="U128" t="str">
        <f t="shared" si="25"/>
        <v>Yes</v>
      </c>
      <c r="V128" t="str">
        <f t="shared" si="26"/>
        <v>No</v>
      </c>
      <c r="W128" s="31">
        <f>IF(R128+S128&gt;0,VLOOKUP($B128,LBTotals!$D$3:$O$500,11),0)</f>
        <v>0</v>
      </c>
      <c r="X128" s="31">
        <f>IF(R128+S128&gt;0,VLOOKUP($B128,LBTotals!$D$3:$O$500,12),0)</f>
        <v>0</v>
      </c>
      <c r="Y128" s="40">
        <f t="shared" si="27"/>
        <v>0</v>
      </c>
    </row>
    <row r="129" spans="2:25" x14ac:dyDescent="0.2">
      <c r="B129" t="s">
        <v>1903</v>
      </c>
      <c r="F129"/>
      <c r="H129">
        <v>4629590</v>
      </c>
      <c r="I129"/>
      <c r="J129" s="111">
        <v>23</v>
      </c>
      <c r="K129">
        <v>1</v>
      </c>
      <c r="L129" s="31" t="s">
        <v>1903</v>
      </c>
      <c r="M129" s="81" t="str">
        <f>VLOOKUP($B129,LBTotals!$D$3:$O$500,1)</f>
        <v>Weichert RealtyExperts</v>
      </c>
      <c r="N129" s="33">
        <f>IF(M129=B129,VLOOKUP($B129,LBTotals!$D$3:$O$500,7),0)</f>
        <v>4783750</v>
      </c>
      <c r="O129" s="31">
        <f>IF(M129=B129,VLOOKUP($B129,LBTotals!$D$3:$O$500,8),0)</f>
        <v>27</v>
      </c>
      <c r="P129" s="31">
        <f>IF(M129=B129,VLOOKUP($B129,LBTotals!$D$3:$O$500,9),0)</f>
        <v>4</v>
      </c>
      <c r="Q129" s="33">
        <f t="shared" si="21"/>
        <v>9413340</v>
      </c>
      <c r="R129" s="63">
        <f t="shared" si="22"/>
        <v>50</v>
      </c>
      <c r="S129" s="31">
        <f t="shared" si="23"/>
        <v>5</v>
      </c>
      <c r="T129" s="40">
        <f t="shared" si="24"/>
        <v>0.1</v>
      </c>
      <c r="U129" t="str">
        <f t="shared" si="25"/>
        <v>Yes</v>
      </c>
      <c r="V129" t="str">
        <f t="shared" si="26"/>
        <v>No</v>
      </c>
      <c r="W129" s="31">
        <f>IF(R129+S129&gt;0,VLOOKUP($B129,LBTotals!$D$3:$O$500,11),0)</f>
        <v>4</v>
      </c>
      <c r="X129" s="31">
        <f>IF(R129+S129&gt;0,VLOOKUP($B129,LBTotals!$D$3:$O$500,12),0)</f>
        <v>0</v>
      </c>
      <c r="Y129" s="40">
        <f t="shared" si="27"/>
        <v>0</v>
      </c>
    </row>
    <row r="130" spans="2:25" x14ac:dyDescent="0.2">
      <c r="B130" t="s">
        <v>1854</v>
      </c>
      <c r="F130"/>
      <c r="H130">
        <v>3271500</v>
      </c>
      <c r="I130"/>
      <c r="J130" s="111">
        <v>15</v>
      </c>
      <c r="K130">
        <v>2</v>
      </c>
      <c r="L130" s="31" t="s">
        <v>1854</v>
      </c>
      <c r="M130" s="81" t="str">
        <f>VLOOKUP($B130,LBTotals!$D$3:$O$500,1)</f>
        <v>Weichert, Realtors - Realty Experts</v>
      </c>
      <c r="N130" s="33">
        <f>IF(M130=B130,VLOOKUP($B130,LBTotals!$D$3:$O$500,7),0)</f>
        <v>1012500</v>
      </c>
      <c r="O130" s="31">
        <f>IF(M130=B130,VLOOKUP($B130,LBTotals!$D$3:$O$500,8),0)</f>
        <v>5</v>
      </c>
      <c r="P130" s="31">
        <f>IF(M130=B130,VLOOKUP($B130,LBTotals!$D$3:$O$500,9),0)</f>
        <v>1</v>
      </c>
      <c r="Q130" s="33">
        <f t="shared" si="21"/>
        <v>4284000</v>
      </c>
      <c r="R130" s="63">
        <f t="shared" si="22"/>
        <v>20</v>
      </c>
      <c r="S130" s="31">
        <f t="shared" si="23"/>
        <v>3</v>
      </c>
      <c r="T130" s="40">
        <f t="shared" si="24"/>
        <v>0.15</v>
      </c>
      <c r="U130" t="str">
        <f t="shared" si="25"/>
        <v>Yes</v>
      </c>
      <c r="V130" t="str">
        <f t="shared" si="26"/>
        <v>No</v>
      </c>
      <c r="W130" s="31">
        <f>IF(R130+S130&gt;0,VLOOKUP($B130,LBTotals!$D$3:$O$500,11),0)</f>
        <v>1</v>
      </c>
      <c r="X130" s="31">
        <f>IF(R130+S130&gt;0,VLOOKUP($B130,LBTotals!$D$3:$O$500,12),0)</f>
        <v>0</v>
      </c>
      <c r="Y130" s="40">
        <f t="shared" si="27"/>
        <v>0</v>
      </c>
    </row>
    <row r="131" spans="2:25" x14ac:dyDescent="0.2">
      <c r="B131" t="s">
        <v>523</v>
      </c>
      <c r="F131"/>
      <c r="H131">
        <v>3756500</v>
      </c>
      <c r="I131"/>
      <c r="J131" s="111">
        <v>19</v>
      </c>
      <c r="K131">
        <v>6</v>
      </c>
      <c r="L131" s="31" t="s">
        <v>523</v>
      </c>
      <c r="M131" s="81" t="str">
        <f>VLOOKUP($B131,LBTotals!$D$3:$O$500,1)</f>
        <v>Weichert, REALTORSÂ® - Realty Experts</v>
      </c>
      <c r="N131" s="33">
        <f>IF(M131=B131,VLOOKUP($B131,LBTotals!$D$3:$O$500,7),0)</f>
        <v>2786100</v>
      </c>
      <c r="O131" s="31">
        <f>IF(M131=B131,VLOOKUP($B131,LBTotals!$D$3:$O$500,8),0)</f>
        <v>17</v>
      </c>
      <c r="P131" s="31">
        <f>IF(M131=B131,VLOOKUP($B131,LBTotals!$D$3:$O$500,9),0)</f>
        <v>1</v>
      </c>
      <c r="Q131" s="33">
        <f t="shared" si="21"/>
        <v>6542600</v>
      </c>
      <c r="R131" s="63">
        <f t="shared" si="22"/>
        <v>36</v>
      </c>
      <c r="S131" s="31">
        <f t="shared" si="23"/>
        <v>7</v>
      </c>
      <c r="T131" s="40">
        <f t="shared" si="24"/>
        <v>0.19444444444444445</v>
      </c>
      <c r="U131" t="str">
        <f t="shared" si="25"/>
        <v>Yes</v>
      </c>
      <c r="V131" t="str">
        <f t="shared" si="26"/>
        <v>No</v>
      </c>
      <c r="W131" s="31">
        <f>IF(R131+S131&gt;0,VLOOKUP($B131,LBTotals!$D$3:$O$500,11),0)</f>
        <v>1</v>
      </c>
      <c r="X131" s="31">
        <f>IF(R131+S131&gt;0,VLOOKUP($B131,LBTotals!$D$3:$O$500,12),0)</f>
        <v>0</v>
      </c>
      <c r="Y131" s="40">
        <f t="shared" si="27"/>
        <v>0</v>
      </c>
    </row>
    <row r="132" spans="2:25" x14ac:dyDescent="0.2">
      <c r="B132" t="s">
        <v>1940</v>
      </c>
      <c r="F132"/>
      <c r="H132">
        <v>948349</v>
      </c>
      <c r="I132"/>
      <c r="J132" s="111">
        <v>4</v>
      </c>
      <c r="K132">
        <v>1</v>
      </c>
      <c r="L132" s="31" t="s">
        <v>1940</v>
      </c>
      <c r="M132" s="81" t="str">
        <f>VLOOKUP($B132,LBTotals!$D$3:$O$500,1)</f>
        <v>Weichert, REALTORSÂ® - Realty Experts</v>
      </c>
      <c r="N132" s="33">
        <f>IF(M132=B132,VLOOKUP($B132,LBTotals!$D$3:$O$500,7),0)</f>
        <v>0</v>
      </c>
      <c r="O132" s="31">
        <f>IF(M132=B132,VLOOKUP($B132,LBTotals!$D$3:$O$500,8),0)</f>
        <v>0</v>
      </c>
      <c r="P132" s="31">
        <f>IF(M132=B132,VLOOKUP($B132,LBTotals!$D$3:$O$500,9),0)</f>
        <v>0</v>
      </c>
      <c r="Q132" s="33">
        <f t="shared" si="21"/>
        <v>948349</v>
      </c>
      <c r="R132" s="63">
        <f t="shared" si="22"/>
        <v>4</v>
      </c>
      <c r="S132" s="31">
        <f t="shared" si="23"/>
        <v>1</v>
      </c>
      <c r="T132" s="40">
        <f t="shared" si="24"/>
        <v>0.25</v>
      </c>
      <c r="U132" t="str">
        <f t="shared" si="25"/>
        <v>Yes</v>
      </c>
      <c r="V132" t="str">
        <f t="shared" si="26"/>
        <v>Yes</v>
      </c>
      <c r="W132" s="31">
        <f>IF(R132+S132&gt;0,VLOOKUP($B132,LBTotals!$D$3:$O$500,11),0)</f>
        <v>1</v>
      </c>
      <c r="X132" s="31">
        <f>IF(R132+S132&gt;0,VLOOKUP($B132,LBTotals!$D$3:$O$500,12),0)</f>
        <v>0</v>
      </c>
      <c r="Y132" s="40">
        <f t="shared" si="27"/>
        <v>0</v>
      </c>
    </row>
    <row r="133" spans="2:25" x14ac:dyDescent="0.2">
      <c r="B133" t="s">
        <v>982</v>
      </c>
      <c r="F133"/>
      <c r="H133">
        <v>1438010</v>
      </c>
      <c r="I133"/>
      <c r="J133" s="111">
        <v>8</v>
      </c>
      <c r="K133">
        <v>0</v>
      </c>
      <c r="L133" s="31" t="s">
        <v>982</v>
      </c>
      <c r="M133" s="81" t="str">
        <f>VLOOKUP($B133,LBTotals!$D$3:$O$500,1)</f>
        <v>Woody Butler Properties</v>
      </c>
      <c r="N133" s="33">
        <f>IF(M133=B133,VLOOKUP($B133,LBTotals!$D$3:$O$500,7),0)</f>
        <v>273800</v>
      </c>
      <c r="O133" s="31">
        <f>IF(M133=B133,VLOOKUP($B133,LBTotals!$D$3:$O$500,8),0)</f>
        <v>2</v>
      </c>
      <c r="P133" s="31">
        <f>IF(M133=B133,VLOOKUP($B133,LBTotals!$D$3:$O$500,9),0)</f>
        <v>1</v>
      </c>
      <c r="Q133" s="33">
        <f t="shared" si="21"/>
        <v>1711810</v>
      </c>
      <c r="R133" s="63">
        <f t="shared" si="22"/>
        <v>10</v>
      </c>
      <c r="S133" s="31">
        <f t="shared" si="23"/>
        <v>1</v>
      </c>
      <c r="T133" s="40">
        <f t="shared" si="24"/>
        <v>0.1</v>
      </c>
      <c r="U133" t="str">
        <f t="shared" si="25"/>
        <v>Yes</v>
      </c>
      <c r="V133" t="str">
        <f t="shared" si="26"/>
        <v>No</v>
      </c>
      <c r="W133" s="31">
        <f>IF(R133+S133&gt;0,VLOOKUP($B133,LBTotals!$D$3:$O$500,11),0)</f>
        <v>7</v>
      </c>
      <c r="X133" s="31">
        <f>IF(R133+S133&gt;0,VLOOKUP($B133,LBTotals!$D$3:$O$500,12),0)</f>
        <v>0</v>
      </c>
      <c r="Y133" s="40">
        <f t="shared" si="27"/>
        <v>0</v>
      </c>
    </row>
    <row r="134" spans="2:25" x14ac:dyDescent="0.2">
      <c r="B134" t="s">
        <v>1017</v>
      </c>
      <c r="F134"/>
      <c r="H134">
        <v>1007900</v>
      </c>
      <c r="I134"/>
      <c r="J134" s="111">
        <v>6</v>
      </c>
      <c r="K134">
        <v>0</v>
      </c>
      <c r="L134" s="31" t="s">
        <v>1017</v>
      </c>
      <c r="M134" s="81" t="str">
        <f>VLOOKUP($B134,LBTotals!$D$3:$O$500,1)</f>
        <v>Woody Butler Properties, LLC</v>
      </c>
      <c r="N134" s="33">
        <f>IF(M134=B134,VLOOKUP($B134,LBTotals!$D$3:$O$500,7),0)</f>
        <v>0</v>
      </c>
      <c r="O134" s="31">
        <f>IF(M134=B134,VLOOKUP($B134,LBTotals!$D$3:$O$500,8),0)</f>
        <v>0</v>
      </c>
      <c r="P134" s="31">
        <f>IF(M134=B134,VLOOKUP($B134,LBTotals!$D$3:$O$500,9),0)</f>
        <v>0</v>
      </c>
      <c r="Q134" s="33">
        <f t="shared" si="21"/>
        <v>1007900</v>
      </c>
      <c r="R134" s="63">
        <f t="shared" si="22"/>
        <v>6</v>
      </c>
      <c r="S134" s="31">
        <f t="shared" si="23"/>
        <v>0</v>
      </c>
      <c r="T134" s="40">
        <f t="shared" si="24"/>
        <v>0</v>
      </c>
      <c r="U134" t="str">
        <f t="shared" si="25"/>
        <v>Yes</v>
      </c>
      <c r="V134" t="str">
        <f t="shared" si="26"/>
        <v>No</v>
      </c>
      <c r="W134" s="31">
        <f>IF(R134+S134&gt;0,VLOOKUP($B134,LBTotals!$D$3:$O$500,11),0)</f>
        <v>6</v>
      </c>
      <c r="X134" s="31">
        <f>IF(R134+S134&gt;0,VLOOKUP($B134,LBTotals!$D$3:$O$500,12),0)</f>
        <v>0</v>
      </c>
      <c r="Y134" s="40">
        <f t="shared" si="27"/>
        <v>0</v>
      </c>
    </row>
    <row r="135" spans="2:25" x14ac:dyDescent="0.2">
      <c r="F135"/>
      <c r="I135" s="111"/>
      <c r="L135" s="31"/>
      <c r="M135" s="81" t="e">
        <f>VLOOKUP($B135,LBTotals!$D$3:$O$500,1)</f>
        <v>#N/A</v>
      </c>
      <c r="N135" s="33" t="e">
        <f>IF(M135=B135,VLOOKUP($B135,LBTotals!$D$3:$O$500,7),0)</f>
        <v>#N/A</v>
      </c>
      <c r="O135" s="31" t="e">
        <f>IF(M135=B135,VLOOKUP($B135,LBTotals!$D$3:$O$500,8),0)</f>
        <v>#N/A</v>
      </c>
      <c r="P135" s="31" t="e">
        <f>IF(M135=B135,VLOOKUP($B135,LBTotals!$D$3:$O$500,9),0)</f>
        <v>#N/A</v>
      </c>
      <c r="Q135" s="33" t="e">
        <f t="shared" si="21"/>
        <v>#N/A</v>
      </c>
      <c r="R135" s="63" t="e">
        <f t="shared" si="22"/>
        <v>#N/A</v>
      </c>
      <c r="S135" s="31" t="e">
        <f t="shared" si="23"/>
        <v>#N/A</v>
      </c>
      <c r="T135" s="40" t="e">
        <f t="shared" si="24"/>
        <v>#N/A</v>
      </c>
      <c r="U135" t="e">
        <f t="shared" si="25"/>
        <v>#N/A</v>
      </c>
      <c r="V135" t="e">
        <f t="shared" si="26"/>
        <v>#N/A</v>
      </c>
      <c r="W135" s="31" t="e">
        <f>IF(R135+S135&gt;0,VLOOKUP($B135,LBTotals!$D$3:$O$500,11),0)</f>
        <v>#N/A</v>
      </c>
      <c r="X135" s="31" t="e">
        <f>IF(R135+S135&gt;0,VLOOKUP($B135,LBTotals!$D$3:$O$500,12),0)</f>
        <v>#N/A</v>
      </c>
      <c r="Y135" s="40" t="e">
        <f t="shared" si="27"/>
        <v>#N/A</v>
      </c>
    </row>
    <row r="136" spans="2:25" x14ac:dyDescent="0.2">
      <c r="F136"/>
      <c r="I136" s="111"/>
      <c r="L136" s="31"/>
      <c r="M136" s="81" t="e">
        <f>VLOOKUP($B136,LBTotals!$D$3:$O$500,1)</f>
        <v>#N/A</v>
      </c>
      <c r="N136" s="33" t="e">
        <f>IF(M136=B136,VLOOKUP($B136,LBTotals!$D$3:$O$500,7),0)</f>
        <v>#N/A</v>
      </c>
      <c r="O136" s="31" t="e">
        <f>IF(M136=B136,VLOOKUP($B136,LBTotals!$D$3:$O$500,8),0)</f>
        <v>#N/A</v>
      </c>
      <c r="P136" s="31" t="e">
        <f>IF(M136=B136,VLOOKUP($B136,LBTotals!$D$3:$O$500,9),0)</f>
        <v>#N/A</v>
      </c>
      <c r="Q136" s="33" t="e">
        <f t="shared" si="21"/>
        <v>#N/A</v>
      </c>
      <c r="R136" s="63" t="e">
        <f t="shared" si="22"/>
        <v>#N/A</v>
      </c>
      <c r="S136" s="31" t="e">
        <f t="shared" si="23"/>
        <v>#N/A</v>
      </c>
      <c r="T136" s="40" t="e">
        <f t="shared" si="24"/>
        <v>#N/A</v>
      </c>
      <c r="U136" t="e">
        <f t="shared" si="25"/>
        <v>#N/A</v>
      </c>
      <c r="V136" t="e">
        <f t="shared" si="26"/>
        <v>#N/A</v>
      </c>
      <c r="W136" s="31" t="e">
        <f>IF(R136+S136&gt;0,VLOOKUP($B136,LBTotals!$D$3:$O$500,11),0)</f>
        <v>#N/A</v>
      </c>
      <c r="X136" s="31" t="e">
        <f>IF(R136+S136&gt;0,VLOOKUP($B136,LBTotals!$D$3:$O$500,12),0)</f>
        <v>#N/A</v>
      </c>
      <c r="Y136" s="40" t="e">
        <f t="shared" si="27"/>
        <v>#N/A</v>
      </c>
    </row>
    <row r="137" spans="2:25" x14ac:dyDescent="0.2">
      <c r="F137"/>
      <c r="I137" s="111"/>
      <c r="L137" s="31"/>
      <c r="M137" s="81" t="e">
        <f>VLOOKUP($B137,LBTotals!$D$3:$O$500,1)</f>
        <v>#N/A</v>
      </c>
      <c r="N137" s="33" t="e">
        <f>IF(M137=B137,VLOOKUP($B137,LBTotals!$D$3:$O$500,7),0)</f>
        <v>#N/A</v>
      </c>
      <c r="O137" s="31" t="e">
        <f>IF(M137=B137,VLOOKUP($B137,LBTotals!$D$3:$O$500,8),0)</f>
        <v>#N/A</v>
      </c>
      <c r="P137" s="31" t="e">
        <f>IF(M137=B137,VLOOKUP($B137,LBTotals!$D$3:$O$500,9),0)</f>
        <v>#N/A</v>
      </c>
      <c r="Q137" s="33" t="e">
        <f t="shared" si="21"/>
        <v>#N/A</v>
      </c>
      <c r="R137" s="63" t="e">
        <f t="shared" si="22"/>
        <v>#N/A</v>
      </c>
      <c r="S137" s="31" t="e">
        <f t="shared" si="23"/>
        <v>#N/A</v>
      </c>
      <c r="T137" s="40" t="e">
        <f t="shared" si="24"/>
        <v>#N/A</v>
      </c>
      <c r="U137" t="e">
        <f t="shared" si="25"/>
        <v>#N/A</v>
      </c>
      <c r="V137" t="e">
        <f t="shared" si="26"/>
        <v>#N/A</v>
      </c>
      <c r="W137" s="31" t="e">
        <f>IF(R137+S137&gt;0,VLOOKUP($B137,LBTotals!$D$3:$O$500,11),0)</f>
        <v>#N/A</v>
      </c>
      <c r="X137" s="31" t="e">
        <f>IF(R137+S137&gt;0,VLOOKUP($B137,LBTotals!$D$3:$O$500,12),0)</f>
        <v>#N/A</v>
      </c>
      <c r="Y137" s="40" t="e">
        <f t="shared" si="27"/>
        <v>#N/A</v>
      </c>
    </row>
    <row r="138" spans="2:25" x14ac:dyDescent="0.2">
      <c r="F138"/>
      <c r="I138" s="111"/>
      <c r="L138" s="31"/>
      <c r="M138" s="81" t="e">
        <f>VLOOKUP($B138,LBTotals!$D$3:$O$500,1)</f>
        <v>#N/A</v>
      </c>
      <c r="N138" s="33" t="e">
        <f>IF(M138=B138,VLOOKUP($B138,LBTotals!$D$3:$O$500,7),0)</f>
        <v>#N/A</v>
      </c>
      <c r="O138" s="31" t="e">
        <f>IF(M138=B138,VLOOKUP($B138,LBTotals!$D$3:$O$500,8),0)</f>
        <v>#N/A</v>
      </c>
      <c r="P138" s="31" t="e">
        <f>IF(M138=B138,VLOOKUP($B138,LBTotals!$D$3:$O$500,9),0)</f>
        <v>#N/A</v>
      </c>
      <c r="Q138" s="33" t="e">
        <f t="shared" si="21"/>
        <v>#N/A</v>
      </c>
      <c r="R138" s="63" t="e">
        <f t="shared" si="22"/>
        <v>#N/A</v>
      </c>
      <c r="S138" s="31" t="e">
        <f t="shared" si="23"/>
        <v>#N/A</v>
      </c>
      <c r="T138" s="40" t="e">
        <f t="shared" si="24"/>
        <v>#N/A</v>
      </c>
      <c r="U138" t="e">
        <f t="shared" si="25"/>
        <v>#N/A</v>
      </c>
      <c r="V138" t="e">
        <f t="shared" si="26"/>
        <v>#N/A</v>
      </c>
      <c r="W138" s="31" t="e">
        <f>IF(R138+S138&gt;0,VLOOKUP($B138,LBTotals!$D$3:$O$500,11),0)</f>
        <v>#N/A</v>
      </c>
      <c r="X138" s="31" t="e">
        <f>IF(R138+S138&gt;0,VLOOKUP($B138,LBTotals!$D$3:$O$500,12),0)</f>
        <v>#N/A</v>
      </c>
      <c r="Y138" s="40" t="e">
        <f t="shared" si="27"/>
        <v>#N/A</v>
      </c>
    </row>
    <row r="139" spans="2:25" x14ac:dyDescent="0.2">
      <c r="F139"/>
      <c r="I139" s="111"/>
      <c r="L139" s="31"/>
      <c r="M139" s="81" t="e">
        <f>VLOOKUP($B139,LBTotals!$D$3:$O$500,1)</f>
        <v>#N/A</v>
      </c>
      <c r="N139" s="33" t="e">
        <f>IF(M139=B139,VLOOKUP($B139,LBTotals!$D$3:$O$500,7),0)</f>
        <v>#N/A</v>
      </c>
      <c r="O139" s="31" t="e">
        <f>IF(M139=B139,VLOOKUP($B139,LBTotals!$D$3:$O$500,8),0)</f>
        <v>#N/A</v>
      </c>
      <c r="P139" s="31" t="e">
        <f>IF(M139=B139,VLOOKUP($B139,LBTotals!$D$3:$O$500,9),0)</f>
        <v>#N/A</v>
      </c>
      <c r="Q139" s="33" t="e">
        <f t="shared" si="21"/>
        <v>#N/A</v>
      </c>
      <c r="R139" s="63" t="e">
        <f t="shared" si="22"/>
        <v>#N/A</v>
      </c>
      <c r="S139" s="31" t="e">
        <f t="shared" si="23"/>
        <v>#N/A</v>
      </c>
      <c r="T139" s="40" t="e">
        <f t="shared" si="24"/>
        <v>#N/A</v>
      </c>
      <c r="U139" t="e">
        <f t="shared" si="25"/>
        <v>#N/A</v>
      </c>
      <c r="V139" t="e">
        <f t="shared" si="26"/>
        <v>#N/A</v>
      </c>
      <c r="W139" s="31" t="e">
        <f>IF(R139+S139&gt;0,VLOOKUP($B139,LBTotals!$D$3:$O$500,11),0)</f>
        <v>#N/A</v>
      </c>
      <c r="X139" s="31" t="e">
        <f>IF(R139+S139&gt;0,VLOOKUP($B139,LBTotals!$D$3:$O$500,12),0)</f>
        <v>#N/A</v>
      </c>
      <c r="Y139" s="40" t="e">
        <f t="shared" si="27"/>
        <v>#N/A</v>
      </c>
    </row>
    <row r="140" spans="2:25" x14ac:dyDescent="0.2">
      <c r="F140"/>
      <c r="I140" s="111"/>
      <c r="L140" s="31"/>
      <c r="M140" s="81" t="e">
        <f>VLOOKUP($B140,LBTotals!$D$3:$O$500,1)</f>
        <v>#N/A</v>
      </c>
      <c r="N140" s="33" t="e">
        <f>IF(M140=B140,VLOOKUP($B140,LBTotals!$D$3:$O$500,7),0)</f>
        <v>#N/A</v>
      </c>
      <c r="O140" s="31" t="e">
        <f>IF(M140=B140,VLOOKUP($B140,LBTotals!$D$3:$O$500,8),0)</f>
        <v>#N/A</v>
      </c>
      <c r="P140" s="31" t="e">
        <f>IF(M140=B140,VLOOKUP($B140,LBTotals!$D$3:$O$500,9),0)</f>
        <v>#N/A</v>
      </c>
      <c r="Q140" s="33" t="e">
        <f t="shared" si="21"/>
        <v>#N/A</v>
      </c>
      <c r="R140" s="63" t="e">
        <f t="shared" si="22"/>
        <v>#N/A</v>
      </c>
      <c r="S140" s="31" t="e">
        <f t="shared" si="23"/>
        <v>#N/A</v>
      </c>
      <c r="T140" s="40" t="e">
        <f t="shared" si="24"/>
        <v>#N/A</v>
      </c>
      <c r="U140" t="e">
        <f t="shared" si="25"/>
        <v>#N/A</v>
      </c>
      <c r="V140" t="e">
        <f t="shared" si="26"/>
        <v>#N/A</v>
      </c>
      <c r="W140" s="31" t="e">
        <f>IF(R140+S140&gt;0,VLOOKUP($B140,LBTotals!$D$3:$O$500,11),0)</f>
        <v>#N/A</v>
      </c>
      <c r="X140" s="31" t="e">
        <f>IF(R140+S140&gt;0,VLOOKUP($B140,LBTotals!$D$3:$O$500,12),0)</f>
        <v>#N/A</v>
      </c>
      <c r="Y140" s="40" t="e">
        <f t="shared" si="27"/>
        <v>#N/A</v>
      </c>
    </row>
    <row r="141" spans="2:25" x14ac:dyDescent="0.2">
      <c r="F141"/>
      <c r="I141" s="111"/>
      <c r="L141" s="31"/>
      <c r="M141" s="81" t="e">
        <f>VLOOKUP($B141,LBTotals!$D$3:$O$500,1)</f>
        <v>#N/A</v>
      </c>
      <c r="N141" s="33" t="e">
        <f>IF(M141=B141,VLOOKUP($B141,LBTotals!$D$3:$O$500,7),0)</f>
        <v>#N/A</v>
      </c>
      <c r="O141" s="31" t="e">
        <f>IF(M141=B141,VLOOKUP($B141,LBTotals!$D$3:$O$500,8),0)</f>
        <v>#N/A</v>
      </c>
      <c r="P141" s="31" t="e">
        <f>IF(M141=B141,VLOOKUP($B141,LBTotals!$D$3:$O$500,9),0)</f>
        <v>#N/A</v>
      </c>
      <c r="Q141" s="33" t="e">
        <f t="shared" si="21"/>
        <v>#N/A</v>
      </c>
      <c r="R141" s="63" t="e">
        <f t="shared" si="22"/>
        <v>#N/A</v>
      </c>
      <c r="S141" s="31" t="e">
        <f t="shared" si="23"/>
        <v>#N/A</v>
      </c>
      <c r="T141" s="40" t="e">
        <f t="shared" si="24"/>
        <v>#N/A</v>
      </c>
      <c r="U141" t="e">
        <f t="shared" si="25"/>
        <v>#N/A</v>
      </c>
      <c r="V141" t="e">
        <f t="shared" si="26"/>
        <v>#N/A</v>
      </c>
      <c r="W141" s="31" t="e">
        <f>IF(R141+S141&gt;0,VLOOKUP($B141,LBTotals!$D$3:$O$500,11),0)</f>
        <v>#N/A</v>
      </c>
      <c r="X141" s="31" t="e">
        <f>IF(R141+S141&gt;0,VLOOKUP($B141,LBTotals!$D$3:$O$500,12),0)</f>
        <v>#N/A</v>
      </c>
      <c r="Y141" s="40" t="e">
        <f t="shared" si="27"/>
        <v>#N/A</v>
      </c>
    </row>
    <row r="142" spans="2:25" x14ac:dyDescent="0.2">
      <c r="F142"/>
      <c r="I142" s="111"/>
      <c r="L142" s="31"/>
      <c r="M142" s="81" t="e">
        <f>VLOOKUP($B142,LBTotals!$D$3:$O$500,1)</f>
        <v>#N/A</v>
      </c>
      <c r="N142" s="33" t="e">
        <f>IF(M142=B142,VLOOKUP($B142,LBTotals!$D$3:$O$500,7),0)</f>
        <v>#N/A</v>
      </c>
      <c r="O142" s="31" t="e">
        <f>IF(M142=B142,VLOOKUP($B142,LBTotals!$D$3:$O$500,8),0)</f>
        <v>#N/A</v>
      </c>
      <c r="P142" s="31" t="e">
        <f>IF(M142=B142,VLOOKUP($B142,LBTotals!$D$3:$O$500,9),0)</f>
        <v>#N/A</v>
      </c>
      <c r="Q142" s="33" t="e">
        <f t="shared" si="21"/>
        <v>#N/A</v>
      </c>
      <c r="R142" s="63" t="e">
        <f t="shared" si="22"/>
        <v>#N/A</v>
      </c>
      <c r="S142" s="31" t="e">
        <f t="shared" si="23"/>
        <v>#N/A</v>
      </c>
      <c r="T142" s="40" t="e">
        <f t="shared" si="24"/>
        <v>#N/A</v>
      </c>
      <c r="U142" t="e">
        <f t="shared" si="25"/>
        <v>#N/A</v>
      </c>
      <c r="V142" t="e">
        <f t="shared" si="26"/>
        <v>#N/A</v>
      </c>
      <c r="W142" s="31" t="e">
        <f>IF(R142+S142&gt;0,VLOOKUP($B142,LBTotals!$D$3:$O$500,11),0)</f>
        <v>#N/A</v>
      </c>
      <c r="X142" s="31" t="e">
        <f>IF(R142+S142&gt;0,VLOOKUP($B142,LBTotals!$D$3:$O$500,12),0)</f>
        <v>#N/A</v>
      </c>
      <c r="Y142" s="40" t="e">
        <f t="shared" si="27"/>
        <v>#N/A</v>
      </c>
    </row>
    <row r="143" spans="2:25" x14ac:dyDescent="0.2">
      <c r="F143"/>
      <c r="I143" s="111"/>
      <c r="L143" s="31"/>
      <c r="M143" s="81" t="e">
        <f>VLOOKUP($B143,LBTotals!$D$3:$O$500,1)</f>
        <v>#N/A</v>
      </c>
      <c r="N143" s="33" t="e">
        <f>IF(M143=B143,VLOOKUP($B143,LBTotals!$D$3:$O$500,7),0)</f>
        <v>#N/A</v>
      </c>
      <c r="O143" s="31" t="e">
        <f>IF(M143=B143,VLOOKUP($B143,LBTotals!$D$3:$O$500,8),0)</f>
        <v>#N/A</v>
      </c>
      <c r="P143" s="31" t="e">
        <f>IF(M143=B143,VLOOKUP($B143,LBTotals!$D$3:$O$500,9),0)</f>
        <v>#N/A</v>
      </c>
      <c r="Q143" s="33" t="e">
        <f t="shared" si="21"/>
        <v>#N/A</v>
      </c>
      <c r="R143" s="63" t="e">
        <f t="shared" si="22"/>
        <v>#N/A</v>
      </c>
      <c r="S143" s="31" t="e">
        <f t="shared" si="23"/>
        <v>#N/A</v>
      </c>
      <c r="T143" s="40" t="e">
        <f t="shared" si="24"/>
        <v>#N/A</v>
      </c>
      <c r="U143" t="e">
        <f t="shared" si="25"/>
        <v>#N/A</v>
      </c>
      <c r="V143" t="e">
        <f t="shared" si="26"/>
        <v>#N/A</v>
      </c>
      <c r="W143" s="31" t="e">
        <f>IF(R143+S143&gt;0,VLOOKUP($B143,LBTotals!$D$3:$O$500,11),0)</f>
        <v>#N/A</v>
      </c>
      <c r="X143" s="31" t="e">
        <f>IF(R143+S143&gt;0,VLOOKUP($B143,LBTotals!$D$3:$O$500,12),0)</f>
        <v>#N/A</v>
      </c>
      <c r="Y143" s="40" t="e">
        <f t="shared" si="27"/>
        <v>#N/A</v>
      </c>
    </row>
    <row r="144" spans="2:25" x14ac:dyDescent="0.2">
      <c r="F144"/>
      <c r="I144" s="111"/>
      <c r="L144" s="31"/>
      <c r="M144" s="81" t="e">
        <f>VLOOKUP($B144,LBTotals!$D$3:$O$500,1)</f>
        <v>#N/A</v>
      </c>
      <c r="N144" s="33" t="e">
        <f>IF(M144=B144,VLOOKUP($B144,LBTotals!$D$3:$O$500,7),0)</f>
        <v>#N/A</v>
      </c>
      <c r="O144" s="31" t="e">
        <f>IF(M144=B144,VLOOKUP($B144,LBTotals!$D$3:$O$500,8),0)</f>
        <v>#N/A</v>
      </c>
      <c r="P144" s="31" t="e">
        <f>IF(M144=B144,VLOOKUP($B144,LBTotals!$D$3:$O$500,9),0)</f>
        <v>#N/A</v>
      </c>
      <c r="Q144" s="33" t="e">
        <f t="shared" si="21"/>
        <v>#N/A</v>
      </c>
      <c r="R144" s="63" t="e">
        <f t="shared" si="22"/>
        <v>#N/A</v>
      </c>
      <c r="S144" s="31" t="e">
        <f t="shared" si="23"/>
        <v>#N/A</v>
      </c>
      <c r="T144" s="40" t="e">
        <f t="shared" si="24"/>
        <v>#N/A</v>
      </c>
      <c r="U144" t="e">
        <f t="shared" si="25"/>
        <v>#N/A</v>
      </c>
      <c r="V144" t="e">
        <f t="shared" si="26"/>
        <v>#N/A</v>
      </c>
      <c r="W144" s="31" t="e">
        <f>IF(R144+S144&gt;0,VLOOKUP($B144,LBTotals!$D$3:$O$500,11),0)</f>
        <v>#N/A</v>
      </c>
      <c r="X144" s="31" t="e">
        <f>IF(R144+S144&gt;0,VLOOKUP($B144,LBTotals!$D$3:$O$500,12),0)</f>
        <v>#N/A</v>
      </c>
      <c r="Y144" s="40" t="e">
        <f t="shared" si="27"/>
        <v>#N/A</v>
      </c>
    </row>
    <row r="145" spans="6:25" x14ac:dyDescent="0.2">
      <c r="F145"/>
      <c r="I145" s="111"/>
      <c r="L145" s="31"/>
      <c r="M145" s="81" t="e">
        <f>VLOOKUP($B145,LBTotals!$D$3:$O$500,1)</f>
        <v>#N/A</v>
      </c>
      <c r="N145" s="33" t="e">
        <f>IF(M145=B145,VLOOKUP($B145,LBTotals!$D$3:$O$500,7),0)</f>
        <v>#N/A</v>
      </c>
      <c r="O145" s="31" t="e">
        <f>IF(M145=B145,VLOOKUP($B145,LBTotals!$D$3:$O$500,8),0)</f>
        <v>#N/A</v>
      </c>
      <c r="P145" s="31" t="e">
        <f>IF(M145=B145,VLOOKUP($B145,LBTotals!$D$3:$O$500,9),0)</f>
        <v>#N/A</v>
      </c>
      <c r="Q145" s="33" t="e">
        <f t="shared" si="21"/>
        <v>#N/A</v>
      </c>
      <c r="R145" s="63" t="e">
        <f t="shared" si="22"/>
        <v>#N/A</v>
      </c>
      <c r="S145" s="31" t="e">
        <f t="shared" si="23"/>
        <v>#N/A</v>
      </c>
      <c r="T145" s="40" t="e">
        <f t="shared" si="24"/>
        <v>#N/A</v>
      </c>
      <c r="U145" t="e">
        <f t="shared" si="25"/>
        <v>#N/A</v>
      </c>
      <c r="V145" t="e">
        <f t="shared" si="26"/>
        <v>#N/A</v>
      </c>
      <c r="W145" s="31" t="e">
        <f>IF(R145+S145&gt;0,VLOOKUP($B145,LBTotals!$D$3:$O$500,11),0)</f>
        <v>#N/A</v>
      </c>
      <c r="X145" s="31" t="e">
        <f>IF(R145+S145&gt;0,VLOOKUP($B145,LBTotals!$D$3:$O$500,12),0)</f>
        <v>#N/A</v>
      </c>
      <c r="Y145" s="40" t="e">
        <f t="shared" si="27"/>
        <v>#N/A</v>
      </c>
    </row>
    <row r="146" spans="6:25" x14ac:dyDescent="0.2">
      <c r="F146"/>
      <c r="I146" s="111"/>
      <c r="L146" s="31"/>
      <c r="M146" s="81" t="e">
        <f>VLOOKUP($B146,LBTotals!$D$3:$O$500,1)</f>
        <v>#N/A</v>
      </c>
      <c r="N146" s="33" t="e">
        <f>IF(M146=B146,VLOOKUP($B146,LBTotals!$D$3:$O$500,7),0)</f>
        <v>#N/A</v>
      </c>
      <c r="O146" s="31" t="e">
        <f>IF(M146=B146,VLOOKUP($B146,LBTotals!$D$3:$O$500,8),0)</f>
        <v>#N/A</v>
      </c>
      <c r="P146" s="31" t="e">
        <f>IF(M146=B146,VLOOKUP($B146,LBTotals!$D$3:$O$500,9),0)</f>
        <v>#N/A</v>
      </c>
      <c r="Q146" s="33" t="e">
        <f t="shared" si="21"/>
        <v>#N/A</v>
      </c>
      <c r="R146" s="63" t="e">
        <f t="shared" si="22"/>
        <v>#N/A</v>
      </c>
      <c r="S146" s="31" t="e">
        <f t="shared" si="23"/>
        <v>#N/A</v>
      </c>
      <c r="T146" s="40" t="e">
        <f t="shared" si="24"/>
        <v>#N/A</v>
      </c>
      <c r="U146" t="e">
        <f t="shared" si="25"/>
        <v>#N/A</v>
      </c>
      <c r="V146" t="e">
        <f t="shared" si="26"/>
        <v>#N/A</v>
      </c>
      <c r="W146" s="31" t="e">
        <f>IF(R146+S146&gt;0,VLOOKUP($B146,LBTotals!$D$3:$O$500,11),0)</f>
        <v>#N/A</v>
      </c>
      <c r="X146" s="31" t="e">
        <f>IF(R146+S146&gt;0,VLOOKUP($B146,LBTotals!$D$3:$O$500,12),0)</f>
        <v>#N/A</v>
      </c>
      <c r="Y146" s="40" t="e">
        <f t="shared" si="27"/>
        <v>#N/A</v>
      </c>
    </row>
    <row r="147" spans="6:25" x14ac:dyDescent="0.2">
      <c r="F147"/>
      <c r="I147" s="111"/>
      <c r="L147" s="31"/>
      <c r="M147" s="81" t="e">
        <f>VLOOKUP($B147,LBTotals!$D$3:$O$500,1)</f>
        <v>#N/A</v>
      </c>
      <c r="N147" s="33" t="e">
        <f>IF(M147=B147,VLOOKUP($B147,LBTotals!$D$3:$O$500,7),0)</f>
        <v>#N/A</v>
      </c>
      <c r="O147" s="31" t="e">
        <f>IF(M147=B147,VLOOKUP($B147,LBTotals!$D$3:$O$500,8),0)</f>
        <v>#N/A</v>
      </c>
      <c r="P147" s="31" t="e">
        <f>IF(M147=B147,VLOOKUP($B147,LBTotals!$D$3:$O$500,9),0)</f>
        <v>#N/A</v>
      </c>
      <c r="Q147" s="33" t="e">
        <f t="shared" si="21"/>
        <v>#N/A</v>
      </c>
      <c r="R147" s="63" t="e">
        <f t="shared" si="22"/>
        <v>#N/A</v>
      </c>
      <c r="S147" s="31" t="e">
        <f t="shared" si="23"/>
        <v>#N/A</v>
      </c>
      <c r="T147" s="40" t="e">
        <f t="shared" si="24"/>
        <v>#N/A</v>
      </c>
      <c r="U147" t="e">
        <f t="shared" si="25"/>
        <v>#N/A</v>
      </c>
      <c r="V147" t="e">
        <f t="shared" si="26"/>
        <v>#N/A</v>
      </c>
      <c r="W147" s="31" t="e">
        <f>IF(R147+S147&gt;0,VLOOKUP($B147,LBTotals!$D$3:$O$500,11),0)</f>
        <v>#N/A</v>
      </c>
      <c r="X147" s="31" t="e">
        <f>IF(R147+S147&gt;0,VLOOKUP($B147,LBTotals!$D$3:$O$500,12),0)</f>
        <v>#N/A</v>
      </c>
      <c r="Y147" s="40" t="e">
        <f t="shared" si="27"/>
        <v>#N/A</v>
      </c>
    </row>
    <row r="148" spans="6:25" x14ac:dyDescent="0.2">
      <c r="F148"/>
      <c r="I148" s="111"/>
      <c r="L148" s="31"/>
      <c r="M148" s="81" t="e">
        <f>VLOOKUP($B148,LBTotals!$D$3:$O$500,1)</f>
        <v>#N/A</v>
      </c>
      <c r="N148" s="33" t="e">
        <f>IF(M148=B148,VLOOKUP($B148,LBTotals!$D$3:$O$500,7),0)</f>
        <v>#N/A</v>
      </c>
      <c r="O148" s="31" t="e">
        <f>IF(M148=B148,VLOOKUP($B148,LBTotals!$D$3:$O$500,8),0)</f>
        <v>#N/A</v>
      </c>
      <c r="P148" s="31" t="e">
        <f>IF(M148=B148,VLOOKUP($B148,LBTotals!$D$3:$O$500,9),0)</f>
        <v>#N/A</v>
      </c>
      <c r="Q148" s="33" t="e">
        <f t="shared" si="21"/>
        <v>#N/A</v>
      </c>
      <c r="R148" s="63" t="e">
        <f t="shared" si="22"/>
        <v>#N/A</v>
      </c>
      <c r="S148" s="31" t="e">
        <f t="shared" si="23"/>
        <v>#N/A</v>
      </c>
      <c r="T148" s="40" t="e">
        <f t="shared" si="24"/>
        <v>#N/A</v>
      </c>
      <c r="U148" t="e">
        <f t="shared" si="25"/>
        <v>#N/A</v>
      </c>
      <c r="V148" t="e">
        <f t="shared" si="26"/>
        <v>#N/A</v>
      </c>
      <c r="W148" s="31" t="e">
        <f>IF(R148+S148&gt;0,VLOOKUP($B148,LBTotals!$D$3:$O$500,11),0)</f>
        <v>#N/A</v>
      </c>
      <c r="X148" s="31" t="e">
        <f>IF(R148+S148&gt;0,VLOOKUP($B148,LBTotals!$D$3:$O$500,12),0)</f>
        <v>#N/A</v>
      </c>
      <c r="Y148" s="40" t="e">
        <f t="shared" si="27"/>
        <v>#N/A</v>
      </c>
    </row>
    <row r="149" spans="6:25" x14ac:dyDescent="0.2">
      <c r="F149"/>
      <c r="I149" s="111"/>
      <c r="L149" s="31"/>
      <c r="M149" s="81" t="e">
        <f>VLOOKUP($B149,LBTotals!$D$3:$O$500,1)</f>
        <v>#N/A</v>
      </c>
      <c r="N149" s="33" t="e">
        <f>IF(M149=B149,VLOOKUP($B149,LBTotals!$D$3:$O$500,7),0)</f>
        <v>#N/A</v>
      </c>
      <c r="O149" s="31" t="e">
        <f>IF(M149=B149,VLOOKUP($B149,LBTotals!$D$3:$O$500,8),0)</f>
        <v>#N/A</v>
      </c>
      <c r="P149" s="31" t="e">
        <f>IF(M149=B149,VLOOKUP($B149,LBTotals!$D$3:$O$500,9),0)</f>
        <v>#N/A</v>
      </c>
      <c r="Q149" s="33" t="e">
        <f t="shared" si="21"/>
        <v>#N/A</v>
      </c>
      <c r="R149" s="63" t="e">
        <f t="shared" si="22"/>
        <v>#N/A</v>
      </c>
      <c r="S149" s="31" t="e">
        <f t="shared" si="23"/>
        <v>#N/A</v>
      </c>
      <c r="T149" s="40" t="e">
        <f t="shared" si="24"/>
        <v>#N/A</v>
      </c>
      <c r="U149" t="e">
        <f t="shared" si="25"/>
        <v>#N/A</v>
      </c>
      <c r="V149" t="e">
        <f t="shared" si="26"/>
        <v>#N/A</v>
      </c>
      <c r="W149" s="31" t="e">
        <f>IF(R149+S149&gt;0,VLOOKUP($B149,LBTotals!$D$3:$O$500,11),0)</f>
        <v>#N/A</v>
      </c>
      <c r="X149" s="31" t="e">
        <f>IF(R149+S149&gt;0,VLOOKUP($B149,LBTotals!$D$3:$O$500,12),0)</f>
        <v>#N/A</v>
      </c>
      <c r="Y149" s="40" t="e">
        <f t="shared" si="27"/>
        <v>#N/A</v>
      </c>
    </row>
    <row r="150" spans="6:25" x14ac:dyDescent="0.2">
      <c r="F150"/>
      <c r="I150" s="111"/>
      <c r="L150" s="31"/>
      <c r="M150" s="81" t="e">
        <f>VLOOKUP($B150,LBTotals!$D$3:$O$500,1)</f>
        <v>#N/A</v>
      </c>
      <c r="N150" s="33" t="e">
        <f>IF(M150=B150,VLOOKUP($B150,LBTotals!$D$3:$O$500,7),0)</f>
        <v>#N/A</v>
      </c>
      <c r="O150" s="31" t="e">
        <f>IF(M150=B150,VLOOKUP($B150,LBTotals!$D$3:$O$500,8),0)</f>
        <v>#N/A</v>
      </c>
      <c r="P150" s="31" t="e">
        <f>IF(M150=B150,VLOOKUP($B150,LBTotals!$D$3:$O$500,9),0)</f>
        <v>#N/A</v>
      </c>
      <c r="Q150" s="33" t="e">
        <f t="shared" si="21"/>
        <v>#N/A</v>
      </c>
      <c r="R150" s="63" t="e">
        <f t="shared" si="22"/>
        <v>#N/A</v>
      </c>
      <c r="S150" s="31" t="e">
        <f t="shared" si="23"/>
        <v>#N/A</v>
      </c>
      <c r="T150" s="40" t="e">
        <f t="shared" si="24"/>
        <v>#N/A</v>
      </c>
      <c r="U150" t="e">
        <f t="shared" si="25"/>
        <v>#N/A</v>
      </c>
      <c r="V150" t="e">
        <f t="shared" si="26"/>
        <v>#N/A</v>
      </c>
      <c r="W150" s="31" t="e">
        <f>IF(R150+S150&gt;0,VLOOKUP($B150,LBTotals!$D$3:$O$500,11),0)</f>
        <v>#N/A</v>
      </c>
      <c r="X150" s="31" t="e">
        <f>IF(R150+S150&gt;0,VLOOKUP($B150,LBTotals!$D$3:$O$500,12),0)</f>
        <v>#N/A</v>
      </c>
      <c r="Y150" s="40" t="e">
        <f t="shared" si="27"/>
        <v>#N/A</v>
      </c>
    </row>
    <row r="151" spans="6:25" x14ac:dyDescent="0.2">
      <c r="F151"/>
      <c r="I151" s="111"/>
      <c r="L151" s="31"/>
      <c r="M151" s="81" t="e">
        <f>VLOOKUP($B151,LBTotals!$D$3:$O$500,1)</f>
        <v>#N/A</v>
      </c>
      <c r="N151" s="33" t="e">
        <f>IF(M151=B151,VLOOKUP($B151,LBTotals!$D$3:$O$500,7),0)</f>
        <v>#N/A</v>
      </c>
      <c r="O151" s="31" t="e">
        <f>IF(M151=B151,VLOOKUP($B151,LBTotals!$D$3:$O$500,8),0)</f>
        <v>#N/A</v>
      </c>
      <c r="P151" s="31" t="e">
        <f>IF(M151=B151,VLOOKUP($B151,LBTotals!$D$3:$O$500,9),0)</f>
        <v>#N/A</v>
      </c>
      <c r="Q151" s="33" t="e">
        <f t="shared" si="21"/>
        <v>#N/A</v>
      </c>
      <c r="R151" s="63" t="e">
        <f t="shared" si="22"/>
        <v>#N/A</v>
      </c>
      <c r="S151" s="31" t="e">
        <f t="shared" si="23"/>
        <v>#N/A</v>
      </c>
      <c r="T151" s="40" t="e">
        <f t="shared" si="24"/>
        <v>#N/A</v>
      </c>
      <c r="U151" t="e">
        <f t="shared" si="25"/>
        <v>#N/A</v>
      </c>
      <c r="V151" t="e">
        <f t="shared" si="26"/>
        <v>#N/A</v>
      </c>
      <c r="W151" s="31" t="e">
        <f>IF(R151+S151&gt;0,VLOOKUP($B151,LBTotals!$D$3:$O$500,11),0)</f>
        <v>#N/A</v>
      </c>
      <c r="X151" s="31" t="e">
        <f>IF(R151+S151&gt;0,VLOOKUP($B151,LBTotals!$D$3:$O$500,12),0)</f>
        <v>#N/A</v>
      </c>
      <c r="Y151" s="40" t="e">
        <f t="shared" si="27"/>
        <v>#N/A</v>
      </c>
    </row>
    <row r="152" spans="6:25" x14ac:dyDescent="0.2">
      <c r="F152"/>
      <c r="I152" s="111"/>
      <c r="L152" s="31"/>
      <c r="M152" s="81" t="e">
        <f>VLOOKUP($B152,LBTotals!$D$3:$O$500,1)</f>
        <v>#N/A</v>
      </c>
      <c r="N152" s="33" t="e">
        <f>IF(M152=B152,VLOOKUP($B152,LBTotals!$D$3:$O$500,7),0)</f>
        <v>#N/A</v>
      </c>
      <c r="O152" s="31" t="e">
        <f>IF(M152=B152,VLOOKUP($B152,LBTotals!$D$3:$O$500,8),0)</f>
        <v>#N/A</v>
      </c>
      <c r="P152" s="31" t="e">
        <f>IF(M152=B152,VLOOKUP($B152,LBTotals!$D$3:$O$500,9),0)</f>
        <v>#N/A</v>
      </c>
      <c r="Q152" s="33" t="e">
        <f t="shared" si="21"/>
        <v>#N/A</v>
      </c>
      <c r="R152" s="63" t="e">
        <f t="shared" si="22"/>
        <v>#N/A</v>
      </c>
      <c r="S152" s="31" t="e">
        <f t="shared" si="23"/>
        <v>#N/A</v>
      </c>
      <c r="T152" s="40" t="e">
        <f t="shared" si="24"/>
        <v>#N/A</v>
      </c>
      <c r="U152" t="e">
        <f t="shared" si="25"/>
        <v>#N/A</v>
      </c>
      <c r="V152" t="e">
        <f t="shared" si="26"/>
        <v>#N/A</v>
      </c>
      <c r="W152" s="31" t="e">
        <f>IF(R152+S152&gt;0,VLOOKUP($B152,LBTotals!$D$3:$O$500,11),0)</f>
        <v>#N/A</v>
      </c>
      <c r="X152" s="31" t="e">
        <f>IF(R152+S152&gt;0,VLOOKUP($B152,LBTotals!$D$3:$O$500,12),0)</f>
        <v>#N/A</v>
      </c>
      <c r="Y152" s="40" t="e">
        <f t="shared" si="27"/>
        <v>#N/A</v>
      </c>
    </row>
    <row r="153" spans="6:25" x14ac:dyDescent="0.2">
      <c r="F153"/>
      <c r="I153" s="111"/>
      <c r="L153" s="31"/>
      <c r="M153" s="81" t="e">
        <f>VLOOKUP($B153,LBTotals!$D$3:$O$500,1)</f>
        <v>#N/A</v>
      </c>
      <c r="N153" s="33" t="e">
        <f>IF(M153=B153,VLOOKUP($B153,LBTotals!$D$3:$O$500,7),0)</f>
        <v>#N/A</v>
      </c>
      <c r="O153" s="31" t="e">
        <f>IF(M153=B153,VLOOKUP($B153,LBTotals!$D$3:$O$500,8),0)</f>
        <v>#N/A</v>
      </c>
      <c r="P153" s="31" t="e">
        <f>IF(M153=B153,VLOOKUP($B153,LBTotals!$D$3:$O$500,9),0)</f>
        <v>#N/A</v>
      </c>
      <c r="Q153" s="33" t="e">
        <f t="shared" si="21"/>
        <v>#N/A</v>
      </c>
      <c r="R153" s="63" t="e">
        <f t="shared" si="22"/>
        <v>#N/A</v>
      </c>
      <c r="S153" s="31" t="e">
        <f t="shared" si="23"/>
        <v>#N/A</v>
      </c>
      <c r="T153" s="40" t="e">
        <f t="shared" si="24"/>
        <v>#N/A</v>
      </c>
      <c r="U153" t="e">
        <f t="shared" si="25"/>
        <v>#N/A</v>
      </c>
      <c r="V153" t="e">
        <f t="shared" si="26"/>
        <v>#N/A</v>
      </c>
      <c r="W153" s="31" t="e">
        <f>IF(R153+S153&gt;0,VLOOKUP($B153,LBTotals!$D$3:$O$500,11),0)</f>
        <v>#N/A</v>
      </c>
      <c r="X153" s="31" t="e">
        <f>IF(R153+S153&gt;0,VLOOKUP($B153,LBTotals!$D$3:$O$500,12),0)</f>
        <v>#N/A</v>
      </c>
      <c r="Y153" s="40" t="e">
        <f t="shared" si="27"/>
        <v>#N/A</v>
      </c>
    </row>
    <row r="154" spans="6:25" x14ac:dyDescent="0.2">
      <c r="F154"/>
      <c r="I154" s="111"/>
      <c r="L154" s="31"/>
      <c r="M154" s="81" t="e">
        <f>VLOOKUP($B154,LBTotals!$D$3:$O$500,1)</f>
        <v>#N/A</v>
      </c>
      <c r="N154" s="33" t="e">
        <f>IF(M154=B154,VLOOKUP($B154,LBTotals!$D$3:$O$500,7),0)</f>
        <v>#N/A</v>
      </c>
      <c r="O154" s="31" t="e">
        <f>IF(M154=B154,VLOOKUP($B154,LBTotals!$D$3:$O$500,8),0)</f>
        <v>#N/A</v>
      </c>
      <c r="P154" s="31" t="e">
        <f>IF(M154=B154,VLOOKUP($B154,LBTotals!$D$3:$O$500,9),0)</f>
        <v>#N/A</v>
      </c>
      <c r="Q154" s="33" t="e">
        <f t="shared" si="21"/>
        <v>#N/A</v>
      </c>
      <c r="R154" s="63" t="e">
        <f t="shared" si="22"/>
        <v>#N/A</v>
      </c>
      <c r="S154" s="31" t="e">
        <f t="shared" si="23"/>
        <v>#N/A</v>
      </c>
      <c r="T154" s="40" t="e">
        <f t="shared" si="24"/>
        <v>#N/A</v>
      </c>
      <c r="U154" t="e">
        <f t="shared" si="25"/>
        <v>#N/A</v>
      </c>
      <c r="V154" t="e">
        <f t="shared" si="26"/>
        <v>#N/A</v>
      </c>
      <c r="W154" s="31" t="e">
        <f>IF(R154+S154&gt;0,VLOOKUP($B154,LBTotals!$D$3:$O$500,11),0)</f>
        <v>#N/A</v>
      </c>
      <c r="X154" s="31" t="e">
        <f>IF(R154+S154&gt;0,VLOOKUP($B154,LBTotals!$D$3:$O$500,12),0)</f>
        <v>#N/A</v>
      </c>
      <c r="Y154" s="40" t="e">
        <f t="shared" si="27"/>
        <v>#N/A</v>
      </c>
    </row>
    <row r="155" spans="6:25" x14ac:dyDescent="0.2">
      <c r="F155"/>
      <c r="I155" s="111"/>
      <c r="L155" s="31"/>
      <c r="M155" s="81" t="e">
        <f>VLOOKUP($B155,LBTotals!$D$3:$O$500,1)</f>
        <v>#N/A</v>
      </c>
      <c r="N155" s="33" t="e">
        <f>IF(M155=B155,VLOOKUP($B155,LBTotals!$D$3:$O$500,7),0)</f>
        <v>#N/A</v>
      </c>
      <c r="O155" s="31" t="e">
        <f>IF(M155=B155,VLOOKUP($B155,LBTotals!$D$3:$O$500,8),0)</f>
        <v>#N/A</v>
      </c>
      <c r="P155" s="31" t="e">
        <f>IF(M155=B155,VLOOKUP($B155,LBTotals!$D$3:$O$500,9),0)</f>
        <v>#N/A</v>
      </c>
      <c r="Q155" s="33" t="e">
        <f t="shared" si="21"/>
        <v>#N/A</v>
      </c>
      <c r="R155" s="63" t="e">
        <f t="shared" si="22"/>
        <v>#N/A</v>
      </c>
      <c r="S155" s="31" t="e">
        <f t="shared" si="23"/>
        <v>#N/A</v>
      </c>
      <c r="T155" s="40" t="e">
        <f t="shared" si="24"/>
        <v>#N/A</v>
      </c>
      <c r="U155" t="e">
        <f t="shared" si="25"/>
        <v>#N/A</v>
      </c>
      <c r="V155" t="e">
        <f t="shared" si="26"/>
        <v>#N/A</v>
      </c>
      <c r="W155" s="31" t="e">
        <f>IF(R155+S155&gt;0,VLOOKUP($B155,LBTotals!$D$3:$O$500,11),0)</f>
        <v>#N/A</v>
      </c>
      <c r="X155" s="31" t="e">
        <f>IF(R155+S155&gt;0,VLOOKUP($B155,LBTotals!$D$3:$O$500,12),0)</f>
        <v>#N/A</v>
      </c>
      <c r="Y155" s="40" t="e">
        <f t="shared" si="27"/>
        <v>#N/A</v>
      </c>
    </row>
    <row r="156" spans="6:25" x14ac:dyDescent="0.2">
      <c r="F156"/>
      <c r="I156" s="111"/>
      <c r="L156" s="31"/>
      <c r="M156" s="81" t="e">
        <f>VLOOKUP($B156,LBTotals!$D$3:$O$500,1)</f>
        <v>#N/A</v>
      </c>
      <c r="N156" s="33" t="e">
        <f>IF(M156=B156,VLOOKUP($B156,LBTotals!$D$3:$O$500,7),0)</f>
        <v>#N/A</v>
      </c>
      <c r="O156" s="31" t="e">
        <f>IF(M156=B156,VLOOKUP($B156,LBTotals!$D$3:$O$500,8),0)</f>
        <v>#N/A</v>
      </c>
      <c r="P156" s="31" t="e">
        <f>IF(M156=B156,VLOOKUP($B156,LBTotals!$D$3:$O$500,9),0)</f>
        <v>#N/A</v>
      </c>
      <c r="Q156" s="33" t="e">
        <f t="shared" si="21"/>
        <v>#N/A</v>
      </c>
      <c r="R156" s="63" t="e">
        <f t="shared" si="22"/>
        <v>#N/A</v>
      </c>
      <c r="S156" s="31" t="e">
        <f t="shared" si="23"/>
        <v>#N/A</v>
      </c>
      <c r="T156" s="40" t="e">
        <f t="shared" si="24"/>
        <v>#N/A</v>
      </c>
      <c r="U156" t="e">
        <f t="shared" si="25"/>
        <v>#N/A</v>
      </c>
      <c r="V156" t="e">
        <f t="shared" si="26"/>
        <v>#N/A</v>
      </c>
      <c r="W156" s="31" t="e">
        <f>IF(R156+S156&gt;0,VLOOKUP($B156,LBTotals!$D$3:$O$500,11),0)</f>
        <v>#N/A</v>
      </c>
      <c r="X156" s="31" t="e">
        <f>IF(R156+S156&gt;0,VLOOKUP($B156,LBTotals!$D$3:$O$500,12),0)</f>
        <v>#N/A</v>
      </c>
      <c r="Y156" s="40" t="e">
        <f t="shared" si="27"/>
        <v>#N/A</v>
      </c>
    </row>
    <row r="157" spans="6:25" x14ac:dyDescent="0.2">
      <c r="F157"/>
      <c r="I157" s="111"/>
      <c r="L157" s="31"/>
      <c r="M157" s="81" t="e">
        <f>VLOOKUP($B157,LBTotals!$D$3:$O$500,1)</f>
        <v>#N/A</v>
      </c>
      <c r="N157" s="33" t="e">
        <f>IF(M157=B157,VLOOKUP($B157,LBTotals!$D$3:$O$500,7),0)</f>
        <v>#N/A</v>
      </c>
      <c r="O157" s="31" t="e">
        <f>IF(M157=B157,VLOOKUP($B157,LBTotals!$D$3:$O$500,8),0)</f>
        <v>#N/A</v>
      </c>
      <c r="P157" s="31" t="e">
        <f>IF(M157=B157,VLOOKUP($B157,LBTotals!$D$3:$O$500,9),0)</f>
        <v>#N/A</v>
      </c>
      <c r="Q157" s="33" t="e">
        <f t="shared" si="21"/>
        <v>#N/A</v>
      </c>
      <c r="R157" s="63" t="e">
        <f t="shared" si="22"/>
        <v>#N/A</v>
      </c>
      <c r="S157" s="31" t="e">
        <f t="shared" si="23"/>
        <v>#N/A</v>
      </c>
      <c r="T157" s="40" t="e">
        <f t="shared" si="24"/>
        <v>#N/A</v>
      </c>
      <c r="U157" t="e">
        <f t="shared" si="25"/>
        <v>#N/A</v>
      </c>
      <c r="V157" t="e">
        <f t="shared" si="26"/>
        <v>#N/A</v>
      </c>
      <c r="W157" s="31" t="e">
        <f>IF(R157+S157&gt;0,VLOOKUP($B157,LBTotals!$D$3:$O$500,11),0)</f>
        <v>#N/A</v>
      </c>
      <c r="X157" s="31" t="e">
        <f>IF(R157+S157&gt;0,VLOOKUP($B157,LBTotals!$D$3:$O$500,12),0)</f>
        <v>#N/A</v>
      </c>
      <c r="Y157" s="40" t="e">
        <f t="shared" si="27"/>
        <v>#N/A</v>
      </c>
    </row>
    <row r="158" spans="6:25" x14ac:dyDescent="0.2">
      <c r="F158"/>
      <c r="I158" s="111"/>
      <c r="L158" s="31"/>
      <c r="M158" s="81" t="e">
        <f>VLOOKUP($B158,LBTotals!$D$3:$O$500,1)</f>
        <v>#N/A</v>
      </c>
      <c r="N158" s="33" t="e">
        <f>IF(M158=B158,VLOOKUP($B158,LBTotals!$D$3:$O$500,7),0)</f>
        <v>#N/A</v>
      </c>
      <c r="O158" s="31" t="e">
        <f>IF(M158=B158,VLOOKUP($B158,LBTotals!$D$3:$O$500,8),0)</f>
        <v>#N/A</v>
      </c>
      <c r="P158" s="31" t="e">
        <f>IF(M158=B158,VLOOKUP($B158,LBTotals!$D$3:$O$500,9),0)</f>
        <v>#N/A</v>
      </c>
      <c r="Q158" s="33" t="e">
        <f t="shared" si="21"/>
        <v>#N/A</v>
      </c>
      <c r="R158" s="63" t="e">
        <f t="shared" si="22"/>
        <v>#N/A</v>
      </c>
      <c r="S158" s="31" t="e">
        <f t="shared" si="23"/>
        <v>#N/A</v>
      </c>
      <c r="T158" s="40" t="e">
        <f t="shared" si="24"/>
        <v>#N/A</v>
      </c>
      <c r="U158" t="e">
        <f t="shared" si="25"/>
        <v>#N/A</v>
      </c>
      <c r="V158" t="e">
        <f t="shared" si="26"/>
        <v>#N/A</v>
      </c>
      <c r="W158" s="31" t="e">
        <f>IF(R158+S158&gt;0,VLOOKUP($B158,LBTotals!$D$3:$O$500,11),0)</f>
        <v>#N/A</v>
      </c>
      <c r="X158" s="31" t="e">
        <f>IF(R158+S158&gt;0,VLOOKUP($B158,LBTotals!$D$3:$O$500,12),0)</f>
        <v>#N/A</v>
      </c>
      <c r="Y158" s="40" t="e">
        <f t="shared" si="27"/>
        <v>#N/A</v>
      </c>
    </row>
    <row r="159" spans="6:25" x14ac:dyDescent="0.2">
      <c r="F159"/>
      <c r="I159" s="111"/>
      <c r="L159" s="31"/>
      <c r="M159" s="81" t="e">
        <f>VLOOKUP($B159,LBTotals!$D$3:$O$500,1)</f>
        <v>#N/A</v>
      </c>
      <c r="N159" s="33" t="e">
        <f>IF(M159=B159,VLOOKUP($B159,LBTotals!$D$3:$O$500,7),0)</f>
        <v>#N/A</v>
      </c>
      <c r="O159" s="31" t="e">
        <f>IF(M159=B159,VLOOKUP($B159,LBTotals!$D$3:$O$500,8),0)</f>
        <v>#N/A</v>
      </c>
      <c r="P159" s="31" t="e">
        <f>IF(M159=B159,VLOOKUP($B159,LBTotals!$D$3:$O$500,9),0)</f>
        <v>#N/A</v>
      </c>
      <c r="Q159" s="33" t="e">
        <f t="shared" si="21"/>
        <v>#N/A</v>
      </c>
      <c r="R159" s="63" t="e">
        <f t="shared" si="22"/>
        <v>#N/A</v>
      </c>
      <c r="S159" s="31" t="e">
        <f t="shared" si="23"/>
        <v>#N/A</v>
      </c>
      <c r="T159" s="40" t="e">
        <f t="shared" si="24"/>
        <v>#N/A</v>
      </c>
      <c r="U159" t="e">
        <f t="shared" si="25"/>
        <v>#N/A</v>
      </c>
      <c r="V159" t="e">
        <f t="shared" si="26"/>
        <v>#N/A</v>
      </c>
      <c r="W159" s="31" t="e">
        <f>IF(R159+S159&gt;0,VLOOKUP($B159,LBTotals!$D$3:$O$500,11),0)</f>
        <v>#N/A</v>
      </c>
      <c r="X159" s="31" t="e">
        <f>IF(R159+S159&gt;0,VLOOKUP($B159,LBTotals!$D$3:$O$500,12),0)</f>
        <v>#N/A</v>
      </c>
      <c r="Y159" s="40" t="e">
        <f t="shared" si="27"/>
        <v>#N/A</v>
      </c>
    </row>
    <row r="160" spans="6:25" x14ac:dyDescent="0.2">
      <c r="F160"/>
      <c r="I160" s="111"/>
      <c r="L160" s="31"/>
      <c r="M160" s="81" t="e">
        <f>VLOOKUP($B160,LBTotals!$D$3:$O$500,1)</f>
        <v>#N/A</v>
      </c>
      <c r="N160" s="33" t="e">
        <f>IF(M160=B160,VLOOKUP($B160,LBTotals!$D$3:$O$500,7),0)</f>
        <v>#N/A</v>
      </c>
      <c r="O160" s="31" t="e">
        <f>IF(M160=B160,VLOOKUP($B160,LBTotals!$D$3:$O$500,8),0)</f>
        <v>#N/A</v>
      </c>
      <c r="P160" s="31" t="e">
        <f>IF(M160=B160,VLOOKUP($B160,LBTotals!$D$3:$O$500,9),0)</f>
        <v>#N/A</v>
      </c>
      <c r="Q160" s="33" t="e">
        <f t="shared" si="21"/>
        <v>#N/A</v>
      </c>
      <c r="R160" s="63" t="e">
        <f t="shared" si="22"/>
        <v>#N/A</v>
      </c>
      <c r="S160" s="31" t="e">
        <f t="shared" si="23"/>
        <v>#N/A</v>
      </c>
      <c r="T160" s="40" t="e">
        <f t="shared" si="24"/>
        <v>#N/A</v>
      </c>
      <c r="U160" t="e">
        <f t="shared" si="25"/>
        <v>#N/A</v>
      </c>
      <c r="V160" t="e">
        <f t="shared" si="26"/>
        <v>#N/A</v>
      </c>
      <c r="W160" s="31" t="e">
        <f>IF(R160+S160&gt;0,VLOOKUP($B160,LBTotals!$D$3:$O$500,11),0)</f>
        <v>#N/A</v>
      </c>
      <c r="X160" s="31" t="e">
        <f>IF(R160+S160&gt;0,VLOOKUP($B160,LBTotals!$D$3:$O$500,12),0)</f>
        <v>#N/A</v>
      </c>
      <c r="Y160" s="40" t="e">
        <f t="shared" si="27"/>
        <v>#N/A</v>
      </c>
    </row>
    <row r="161" spans="6:25" x14ac:dyDescent="0.2">
      <c r="F161"/>
      <c r="I161" s="111"/>
      <c r="L161" s="31"/>
      <c r="M161" s="81" t="e">
        <f>VLOOKUP($B161,LBTotals!$D$3:$O$500,1)</f>
        <v>#N/A</v>
      </c>
      <c r="N161" s="33" t="e">
        <f>IF(M161=B161,VLOOKUP($B161,LBTotals!$D$3:$O$500,7),0)</f>
        <v>#N/A</v>
      </c>
      <c r="O161" s="31" t="e">
        <f>IF(M161=B161,VLOOKUP($B161,LBTotals!$D$3:$O$500,8),0)</f>
        <v>#N/A</v>
      </c>
      <c r="P161" s="31" t="e">
        <f>IF(M161=B161,VLOOKUP($B161,LBTotals!$D$3:$O$500,9),0)</f>
        <v>#N/A</v>
      </c>
      <c r="Q161" s="33" t="e">
        <f t="shared" si="21"/>
        <v>#N/A</v>
      </c>
      <c r="R161" s="63" t="e">
        <f t="shared" si="22"/>
        <v>#N/A</v>
      </c>
      <c r="S161" s="31" t="e">
        <f t="shared" si="23"/>
        <v>#N/A</v>
      </c>
      <c r="T161" s="40" t="e">
        <f t="shared" si="24"/>
        <v>#N/A</v>
      </c>
      <c r="U161" t="e">
        <f t="shared" si="25"/>
        <v>#N/A</v>
      </c>
      <c r="V161" t="e">
        <f t="shared" si="26"/>
        <v>#N/A</v>
      </c>
      <c r="W161" s="31" t="e">
        <f>IF(R161+S161&gt;0,VLOOKUP($B161,LBTotals!$D$3:$O$500,11),0)</f>
        <v>#N/A</v>
      </c>
      <c r="X161" s="31" t="e">
        <f>IF(R161+S161&gt;0,VLOOKUP($B161,LBTotals!$D$3:$O$500,12),0)</f>
        <v>#N/A</v>
      </c>
      <c r="Y161" s="40" t="e">
        <f t="shared" si="27"/>
        <v>#N/A</v>
      </c>
    </row>
    <row r="162" spans="6:25" x14ac:dyDescent="0.2">
      <c r="F162"/>
      <c r="I162" s="111"/>
      <c r="L162" s="31"/>
      <c r="M162" s="81" t="e">
        <f>VLOOKUP($B162,LBTotals!$D$3:$O$500,1)</f>
        <v>#N/A</v>
      </c>
      <c r="N162" s="33" t="e">
        <f>IF(M162=B162,VLOOKUP($B162,LBTotals!$D$3:$O$500,7),0)</f>
        <v>#N/A</v>
      </c>
      <c r="O162" s="31" t="e">
        <f>IF(M162=B162,VLOOKUP($B162,LBTotals!$D$3:$O$500,8),0)</f>
        <v>#N/A</v>
      </c>
      <c r="P162" s="31" t="e">
        <f>IF(M162=B162,VLOOKUP($B162,LBTotals!$D$3:$O$500,9),0)</f>
        <v>#N/A</v>
      </c>
      <c r="Q162" s="33" t="e">
        <f t="shared" si="21"/>
        <v>#N/A</v>
      </c>
      <c r="R162" s="63" t="e">
        <f t="shared" si="22"/>
        <v>#N/A</v>
      </c>
      <c r="S162" s="31" t="e">
        <f t="shared" si="23"/>
        <v>#N/A</v>
      </c>
      <c r="T162" s="40" t="e">
        <f t="shared" si="24"/>
        <v>#N/A</v>
      </c>
      <c r="U162" t="e">
        <f t="shared" si="25"/>
        <v>#N/A</v>
      </c>
      <c r="V162" t="e">
        <f t="shared" si="26"/>
        <v>#N/A</v>
      </c>
      <c r="W162" s="31" t="e">
        <f>IF(R162+S162&gt;0,VLOOKUP($B162,LBTotals!$D$3:$O$500,11),0)</f>
        <v>#N/A</v>
      </c>
      <c r="X162" s="31" t="e">
        <f>IF(R162+S162&gt;0,VLOOKUP($B162,LBTotals!$D$3:$O$500,12),0)</f>
        <v>#N/A</v>
      </c>
      <c r="Y162" s="40" t="e">
        <f t="shared" si="27"/>
        <v>#N/A</v>
      </c>
    </row>
    <row r="163" spans="6:25" x14ac:dyDescent="0.2">
      <c r="F163"/>
      <c r="I163" s="111"/>
      <c r="L163" s="31"/>
      <c r="M163" s="81" t="e">
        <f>VLOOKUP($B163,LBTotals!$D$3:$O$500,1)</f>
        <v>#N/A</v>
      </c>
      <c r="N163" s="33" t="e">
        <f>IF(M163=B163,VLOOKUP($B163,LBTotals!$D$3:$O$500,7),0)</f>
        <v>#N/A</v>
      </c>
      <c r="O163" s="31" t="e">
        <f>IF(M163=B163,VLOOKUP($B163,LBTotals!$D$3:$O$500,8),0)</f>
        <v>#N/A</v>
      </c>
      <c r="P163" s="31" t="e">
        <f>IF(M163=B163,VLOOKUP($B163,LBTotals!$D$3:$O$500,9),0)</f>
        <v>#N/A</v>
      </c>
      <c r="Q163" s="33" t="e">
        <f t="shared" si="21"/>
        <v>#N/A</v>
      </c>
      <c r="R163" s="63" t="e">
        <f t="shared" si="22"/>
        <v>#N/A</v>
      </c>
      <c r="S163" s="31" t="e">
        <f t="shared" si="23"/>
        <v>#N/A</v>
      </c>
      <c r="T163" s="40" t="e">
        <f t="shared" si="24"/>
        <v>#N/A</v>
      </c>
      <c r="U163" t="e">
        <f t="shared" si="25"/>
        <v>#N/A</v>
      </c>
      <c r="V163" t="e">
        <f t="shared" si="26"/>
        <v>#N/A</v>
      </c>
      <c r="W163" s="31" t="e">
        <f>IF(R163+S163&gt;0,VLOOKUP($B163,LBTotals!$D$3:$O$500,11),0)</f>
        <v>#N/A</v>
      </c>
      <c r="X163" s="31" t="e">
        <f>IF(R163+S163&gt;0,VLOOKUP($B163,LBTotals!$D$3:$O$500,12),0)</f>
        <v>#N/A</v>
      </c>
      <c r="Y163" s="40" t="e">
        <f t="shared" si="27"/>
        <v>#N/A</v>
      </c>
    </row>
    <row r="164" spans="6:25" x14ac:dyDescent="0.2">
      <c r="F164"/>
      <c r="I164" s="111"/>
      <c r="L164" s="31"/>
      <c r="M164" s="81" t="e">
        <f>VLOOKUP($B164,LBTotals!$D$3:$O$500,1)</f>
        <v>#N/A</v>
      </c>
      <c r="N164" s="33" t="e">
        <f>IF(M164=B164,VLOOKUP($B164,LBTotals!$D$3:$O$500,7),0)</f>
        <v>#N/A</v>
      </c>
      <c r="O164" s="31" t="e">
        <f>IF(M164=B164,VLOOKUP($B164,LBTotals!$D$3:$O$500,8),0)</f>
        <v>#N/A</v>
      </c>
      <c r="P164" s="31" t="e">
        <f>IF(M164=B164,VLOOKUP($B164,LBTotals!$D$3:$O$500,9),0)</f>
        <v>#N/A</v>
      </c>
      <c r="Q164" s="33" t="e">
        <f t="shared" si="21"/>
        <v>#N/A</v>
      </c>
      <c r="R164" s="63" t="e">
        <f t="shared" si="22"/>
        <v>#N/A</v>
      </c>
      <c r="S164" s="31" t="e">
        <f t="shared" si="23"/>
        <v>#N/A</v>
      </c>
      <c r="T164" s="40" t="e">
        <f t="shared" si="24"/>
        <v>#N/A</v>
      </c>
      <c r="U164" t="e">
        <f t="shared" si="25"/>
        <v>#N/A</v>
      </c>
      <c r="V164" t="e">
        <f t="shared" si="26"/>
        <v>#N/A</v>
      </c>
      <c r="W164" s="31" t="e">
        <f>IF(R164+S164&gt;0,VLOOKUP($B164,LBTotals!$D$3:$O$500,11),0)</f>
        <v>#N/A</v>
      </c>
      <c r="X164" s="31" t="e">
        <f>IF(R164+S164&gt;0,VLOOKUP($B164,LBTotals!$D$3:$O$500,12),0)</f>
        <v>#N/A</v>
      </c>
      <c r="Y164" s="40" t="e">
        <f t="shared" si="27"/>
        <v>#N/A</v>
      </c>
    </row>
    <row r="165" spans="6:25" x14ac:dyDescent="0.2">
      <c r="F165"/>
      <c r="I165" s="111"/>
      <c r="L165" s="31"/>
      <c r="M165" s="81" t="e">
        <f>VLOOKUP($B165,LBTotals!$D$3:$O$500,1)</f>
        <v>#N/A</v>
      </c>
      <c r="N165" s="33" t="e">
        <f>IF(M165=B165,VLOOKUP($B165,LBTotals!$D$3:$O$500,7),0)</f>
        <v>#N/A</v>
      </c>
      <c r="O165" s="31" t="e">
        <f>IF(M165=B165,VLOOKUP($B165,LBTotals!$D$3:$O$500,8),0)</f>
        <v>#N/A</v>
      </c>
      <c r="P165" s="31" t="e">
        <f>IF(M165=B165,VLOOKUP($B165,LBTotals!$D$3:$O$500,9),0)</f>
        <v>#N/A</v>
      </c>
      <c r="Q165" s="33" t="e">
        <f t="shared" si="21"/>
        <v>#N/A</v>
      </c>
      <c r="R165" s="63" t="e">
        <f t="shared" si="22"/>
        <v>#N/A</v>
      </c>
      <c r="S165" s="31" t="e">
        <f t="shared" si="23"/>
        <v>#N/A</v>
      </c>
      <c r="T165" s="40" t="e">
        <f t="shared" si="24"/>
        <v>#N/A</v>
      </c>
      <c r="U165" t="e">
        <f t="shared" si="25"/>
        <v>#N/A</v>
      </c>
      <c r="V165" t="e">
        <f t="shared" si="26"/>
        <v>#N/A</v>
      </c>
      <c r="W165" s="31" t="e">
        <f>IF(R165+S165&gt;0,VLOOKUP($B165,LBTotals!$D$3:$O$500,11),0)</f>
        <v>#N/A</v>
      </c>
      <c r="X165" s="31" t="e">
        <f>IF(R165+S165&gt;0,VLOOKUP($B165,LBTotals!$D$3:$O$500,12),0)</f>
        <v>#N/A</v>
      </c>
      <c r="Y165" s="40" t="e">
        <f t="shared" si="27"/>
        <v>#N/A</v>
      </c>
    </row>
    <row r="166" spans="6:25" x14ac:dyDescent="0.2">
      <c r="F166"/>
      <c r="I166" s="111"/>
      <c r="L166" s="31"/>
      <c r="M166" s="81" t="e">
        <f>VLOOKUP($B166,LBTotals!$D$3:$O$500,1)</f>
        <v>#N/A</v>
      </c>
      <c r="N166" s="33" t="e">
        <f>IF(M166=B166,VLOOKUP($B166,LBTotals!$D$3:$O$500,7),0)</f>
        <v>#N/A</v>
      </c>
      <c r="O166" s="31" t="e">
        <f>IF(M166=B166,VLOOKUP($B166,LBTotals!$D$3:$O$500,8),0)</f>
        <v>#N/A</v>
      </c>
      <c r="P166" s="31" t="e">
        <f>IF(M166=B166,VLOOKUP($B166,LBTotals!$D$3:$O$500,9),0)</f>
        <v>#N/A</v>
      </c>
      <c r="Q166" s="33" t="e">
        <f t="shared" si="21"/>
        <v>#N/A</v>
      </c>
      <c r="R166" s="63" t="e">
        <f t="shared" si="22"/>
        <v>#N/A</v>
      </c>
      <c r="S166" s="31" t="e">
        <f t="shared" si="23"/>
        <v>#N/A</v>
      </c>
      <c r="T166" s="40" t="e">
        <f t="shared" si="24"/>
        <v>#N/A</v>
      </c>
      <c r="U166" t="e">
        <f t="shared" si="25"/>
        <v>#N/A</v>
      </c>
      <c r="V166" t="e">
        <f t="shared" si="26"/>
        <v>#N/A</v>
      </c>
      <c r="W166" s="31" t="e">
        <f>IF(R166+S166&gt;0,VLOOKUP($B166,LBTotals!$D$3:$O$500,11),0)</f>
        <v>#N/A</v>
      </c>
      <c r="X166" s="31" t="e">
        <f>IF(R166+S166&gt;0,VLOOKUP($B166,LBTotals!$D$3:$O$500,12),0)</f>
        <v>#N/A</v>
      </c>
      <c r="Y166" s="40" t="e">
        <f t="shared" si="27"/>
        <v>#N/A</v>
      </c>
    </row>
    <row r="167" spans="6:25" x14ac:dyDescent="0.2">
      <c r="F167"/>
      <c r="I167" s="111"/>
      <c r="L167" s="31"/>
      <c r="M167" s="81" t="e">
        <f>VLOOKUP($B167,LBTotals!$D$3:$O$500,1)</f>
        <v>#N/A</v>
      </c>
      <c r="N167" s="33" t="e">
        <f>IF(M167=B167,VLOOKUP($B167,LBTotals!$D$3:$O$500,7),0)</f>
        <v>#N/A</v>
      </c>
      <c r="O167" s="31" t="e">
        <f>IF(M167=B167,VLOOKUP($B167,LBTotals!$D$3:$O$500,8),0)</f>
        <v>#N/A</v>
      </c>
      <c r="P167" s="31" t="e">
        <f>IF(M167=B167,VLOOKUP($B167,LBTotals!$D$3:$O$500,9),0)</f>
        <v>#N/A</v>
      </c>
      <c r="Q167" s="33" t="e">
        <f t="shared" si="21"/>
        <v>#N/A</v>
      </c>
      <c r="R167" s="63" t="e">
        <f t="shared" si="22"/>
        <v>#N/A</v>
      </c>
      <c r="S167" s="31" t="e">
        <f t="shared" si="23"/>
        <v>#N/A</v>
      </c>
      <c r="T167" s="40" t="e">
        <f t="shared" si="24"/>
        <v>#N/A</v>
      </c>
      <c r="U167" t="e">
        <f t="shared" si="25"/>
        <v>#N/A</v>
      </c>
      <c r="V167" t="e">
        <f t="shared" si="26"/>
        <v>#N/A</v>
      </c>
      <c r="W167" s="31" t="e">
        <f>IF(R167+S167&gt;0,VLOOKUP($B167,LBTotals!$D$3:$O$500,11),0)</f>
        <v>#N/A</v>
      </c>
      <c r="X167" s="31" t="e">
        <f>IF(R167+S167&gt;0,VLOOKUP($B167,LBTotals!$D$3:$O$500,12),0)</f>
        <v>#N/A</v>
      </c>
      <c r="Y167" s="40" t="e">
        <f t="shared" si="27"/>
        <v>#N/A</v>
      </c>
    </row>
    <row r="168" spans="6:25" x14ac:dyDescent="0.2">
      <c r="F168"/>
      <c r="I168" s="111"/>
      <c r="L168" s="31"/>
      <c r="M168" s="81" t="e">
        <f>VLOOKUP($B168,LBTotals!$D$3:$O$500,1)</f>
        <v>#N/A</v>
      </c>
      <c r="N168" s="33" t="e">
        <f>IF(M168=B168,VLOOKUP($B168,LBTotals!$D$3:$O$500,7),0)</f>
        <v>#N/A</v>
      </c>
      <c r="O168" s="31" t="e">
        <f>IF(M168=B168,VLOOKUP($B168,LBTotals!$D$3:$O$500,8),0)</f>
        <v>#N/A</v>
      </c>
      <c r="P168" s="31" t="e">
        <f>IF(M168=B168,VLOOKUP($B168,LBTotals!$D$3:$O$500,9),0)</f>
        <v>#N/A</v>
      </c>
      <c r="Q168" s="33" t="e">
        <f t="shared" si="21"/>
        <v>#N/A</v>
      </c>
      <c r="R168" s="63" t="e">
        <f t="shared" si="22"/>
        <v>#N/A</v>
      </c>
      <c r="S168" s="31" t="e">
        <f t="shared" si="23"/>
        <v>#N/A</v>
      </c>
      <c r="T168" s="40" t="e">
        <f t="shared" si="24"/>
        <v>#N/A</v>
      </c>
      <c r="U168" t="e">
        <f t="shared" si="25"/>
        <v>#N/A</v>
      </c>
      <c r="V168" t="e">
        <f t="shared" si="26"/>
        <v>#N/A</v>
      </c>
      <c r="W168" s="31" t="e">
        <f>IF(R168+S168&gt;0,VLOOKUP($B168,LBTotals!$D$3:$O$500,11),0)</f>
        <v>#N/A</v>
      </c>
      <c r="X168" s="31" t="e">
        <f>IF(R168+S168&gt;0,VLOOKUP($B168,LBTotals!$D$3:$O$500,12),0)</f>
        <v>#N/A</v>
      </c>
      <c r="Y168" s="40" t="e">
        <f t="shared" si="27"/>
        <v>#N/A</v>
      </c>
    </row>
    <row r="169" spans="6:25" x14ac:dyDescent="0.2">
      <c r="F169"/>
      <c r="I169" s="111"/>
      <c r="L169" s="31"/>
      <c r="M169" s="81" t="e">
        <f>VLOOKUP($B169,LBTotals!$D$3:$O$500,1)</f>
        <v>#N/A</v>
      </c>
      <c r="N169" s="33" t="e">
        <f>IF(M169=B169,VLOOKUP($B169,LBTotals!$D$3:$O$500,7),0)</f>
        <v>#N/A</v>
      </c>
      <c r="O169" s="31" t="e">
        <f>IF(M169=B169,VLOOKUP($B169,LBTotals!$D$3:$O$500,8),0)</f>
        <v>#N/A</v>
      </c>
      <c r="P169" s="31" t="e">
        <f>IF(M169=B169,VLOOKUP($B169,LBTotals!$D$3:$O$500,9),0)</f>
        <v>#N/A</v>
      </c>
      <c r="Q169" s="33" t="e">
        <f t="shared" si="21"/>
        <v>#N/A</v>
      </c>
      <c r="R169" s="63" t="e">
        <f t="shared" si="22"/>
        <v>#N/A</v>
      </c>
      <c r="S169" s="31" t="e">
        <f t="shared" si="23"/>
        <v>#N/A</v>
      </c>
      <c r="T169" s="40" t="e">
        <f t="shared" si="24"/>
        <v>#N/A</v>
      </c>
      <c r="U169" t="e">
        <f t="shared" si="25"/>
        <v>#N/A</v>
      </c>
      <c r="V169" t="e">
        <f t="shared" si="26"/>
        <v>#N/A</v>
      </c>
      <c r="W169" s="31" t="e">
        <f>IF(R169+S169&gt;0,VLOOKUP($B169,LBTotals!$D$3:$O$500,11),0)</f>
        <v>#N/A</v>
      </c>
      <c r="X169" s="31" t="e">
        <f>IF(R169+S169&gt;0,VLOOKUP($B169,LBTotals!$D$3:$O$500,12),0)</f>
        <v>#N/A</v>
      </c>
      <c r="Y169" s="40" t="e">
        <f t="shared" si="27"/>
        <v>#N/A</v>
      </c>
    </row>
    <row r="170" spans="6:25" x14ac:dyDescent="0.2">
      <c r="F170"/>
      <c r="I170" s="111"/>
      <c r="L170" s="31"/>
      <c r="M170" s="81" t="e">
        <f>VLOOKUP($B170,LBTotals!$D$3:$O$500,1)</f>
        <v>#N/A</v>
      </c>
      <c r="N170" s="33" t="e">
        <f>IF(M170=B170,VLOOKUP($B170,LBTotals!$D$3:$O$500,7),0)</f>
        <v>#N/A</v>
      </c>
      <c r="O170" s="31" t="e">
        <f>IF(M170=B170,VLOOKUP($B170,LBTotals!$D$3:$O$500,8),0)</f>
        <v>#N/A</v>
      </c>
      <c r="P170" s="31" t="e">
        <f>IF(M170=B170,VLOOKUP($B170,LBTotals!$D$3:$O$500,9),0)</f>
        <v>#N/A</v>
      </c>
      <c r="Q170" s="33" t="e">
        <f t="shared" si="21"/>
        <v>#N/A</v>
      </c>
      <c r="R170" s="63" t="e">
        <f t="shared" si="22"/>
        <v>#N/A</v>
      </c>
      <c r="S170" s="31" t="e">
        <f t="shared" si="23"/>
        <v>#N/A</v>
      </c>
      <c r="T170" s="40" t="e">
        <f t="shared" si="24"/>
        <v>#N/A</v>
      </c>
      <c r="U170" t="e">
        <f t="shared" si="25"/>
        <v>#N/A</v>
      </c>
      <c r="V170" t="e">
        <f t="shared" si="26"/>
        <v>#N/A</v>
      </c>
      <c r="W170" s="31" t="e">
        <f>IF(R170+S170&gt;0,VLOOKUP($B170,LBTotals!$D$3:$O$500,11),0)</f>
        <v>#N/A</v>
      </c>
      <c r="X170" s="31" t="e">
        <f>IF(R170+S170&gt;0,VLOOKUP($B170,LBTotals!$D$3:$O$500,12),0)</f>
        <v>#N/A</v>
      </c>
      <c r="Y170" s="40" t="e">
        <f t="shared" si="27"/>
        <v>#N/A</v>
      </c>
    </row>
    <row r="171" spans="6:25" x14ac:dyDescent="0.2">
      <c r="F171"/>
      <c r="I171" s="111"/>
      <c r="L171" s="31"/>
      <c r="M171" s="81" t="e">
        <f>VLOOKUP($B171,LBTotals!$D$3:$O$500,1)</f>
        <v>#N/A</v>
      </c>
      <c r="N171" s="33" t="e">
        <f>IF(M171=B171,VLOOKUP($B171,LBTotals!$D$3:$O$500,7),0)</f>
        <v>#N/A</v>
      </c>
      <c r="O171" s="31" t="e">
        <f>IF(M171=B171,VLOOKUP($B171,LBTotals!$D$3:$O$500,8),0)</f>
        <v>#N/A</v>
      </c>
      <c r="P171" s="31" t="e">
        <f>IF(M171=B171,VLOOKUP($B171,LBTotals!$D$3:$O$500,9),0)</f>
        <v>#N/A</v>
      </c>
      <c r="Q171" s="33" t="e">
        <f t="shared" si="21"/>
        <v>#N/A</v>
      </c>
      <c r="R171" s="63" t="e">
        <f t="shared" si="22"/>
        <v>#N/A</v>
      </c>
      <c r="S171" s="31" t="e">
        <f t="shared" si="23"/>
        <v>#N/A</v>
      </c>
      <c r="T171" s="40" t="e">
        <f t="shared" si="24"/>
        <v>#N/A</v>
      </c>
      <c r="U171" t="e">
        <f t="shared" si="25"/>
        <v>#N/A</v>
      </c>
      <c r="V171" t="e">
        <f t="shared" si="26"/>
        <v>#N/A</v>
      </c>
      <c r="W171" s="31" t="e">
        <f>IF(R171+S171&gt;0,VLOOKUP($B171,LBTotals!$D$3:$O$500,11),0)</f>
        <v>#N/A</v>
      </c>
      <c r="X171" s="31" t="e">
        <f>IF(R171+S171&gt;0,VLOOKUP($B171,LBTotals!$D$3:$O$500,12),0)</f>
        <v>#N/A</v>
      </c>
      <c r="Y171" s="40" t="e">
        <f t="shared" si="27"/>
        <v>#N/A</v>
      </c>
    </row>
    <row r="172" spans="6:25" x14ac:dyDescent="0.2">
      <c r="F172"/>
      <c r="I172" s="111"/>
      <c r="L172" s="31"/>
      <c r="M172" s="81" t="e">
        <f>VLOOKUP($B172,LBTotals!$D$3:$O$500,1)</f>
        <v>#N/A</v>
      </c>
      <c r="N172" s="33" t="e">
        <f>IF(M172=B172,VLOOKUP($B172,LBTotals!$D$3:$O$500,7),0)</f>
        <v>#N/A</v>
      </c>
      <c r="O172" s="31" t="e">
        <f>IF(M172=B172,VLOOKUP($B172,LBTotals!$D$3:$O$500,8),0)</f>
        <v>#N/A</v>
      </c>
      <c r="P172" s="31" t="e">
        <f>IF(M172=B172,VLOOKUP($B172,LBTotals!$D$3:$O$500,9),0)</f>
        <v>#N/A</v>
      </c>
      <c r="Q172" s="33" t="e">
        <f t="shared" si="21"/>
        <v>#N/A</v>
      </c>
      <c r="R172" s="63" t="e">
        <f t="shared" si="22"/>
        <v>#N/A</v>
      </c>
      <c r="S172" s="31" t="e">
        <f t="shared" si="23"/>
        <v>#N/A</v>
      </c>
      <c r="T172" s="40" t="e">
        <f t="shared" si="24"/>
        <v>#N/A</v>
      </c>
      <c r="U172" t="e">
        <f t="shared" si="25"/>
        <v>#N/A</v>
      </c>
      <c r="V172" t="e">
        <f t="shared" si="26"/>
        <v>#N/A</v>
      </c>
      <c r="W172" s="31" t="e">
        <f>IF(R172+S172&gt;0,VLOOKUP($B172,LBTotals!$D$3:$O$500,11),0)</f>
        <v>#N/A</v>
      </c>
      <c r="X172" s="31" t="e">
        <f>IF(R172+S172&gt;0,VLOOKUP($B172,LBTotals!$D$3:$O$500,12),0)</f>
        <v>#N/A</v>
      </c>
      <c r="Y172" s="40" t="e">
        <f t="shared" si="27"/>
        <v>#N/A</v>
      </c>
    </row>
    <row r="173" spans="6:25" x14ac:dyDescent="0.2">
      <c r="F173"/>
      <c r="I173" s="111"/>
      <c r="L173" s="31"/>
      <c r="M173" s="81" t="e">
        <f>VLOOKUP($B173,LBTotals!$D$3:$O$500,1)</f>
        <v>#N/A</v>
      </c>
      <c r="N173" s="33" t="e">
        <f>IF(M173=B173,VLOOKUP($B173,LBTotals!$D$3:$O$500,7),0)</f>
        <v>#N/A</v>
      </c>
      <c r="O173" s="31" t="e">
        <f>IF(M173=B173,VLOOKUP($B173,LBTotals!$D$3:$O$500,8),0)</f>
        <v>#N/A</v>
      </c>
      <c r="P173" s="31" t="e">
        <f>IF(M173=B173,VLOOKUP($B173,LBTotals!$D$3:$O$500,9),0)</f>
        <v>#N/A</v>
      </c>
      <c r="Q173" s="33" t="e">
        <f t="shared" si="21"/>
        <v>#N/A</v>
      </c>
      <c r="R173" s="63" t="e">
        <f t="shared" si="22"/>
        <v>#N/A</v>
      </c>
      <c r="S173" s="31" t="e">
        <f t="shared" si="23"/>
        <v>#N/A</v>
      </c>
      <c r="T173" s="40" t="e">
        <f t="shared" si="24"/>
        <v>#N/A</v>
      </c>
      <c r="U173" t="e">
        <f t="shared" si="25"/>
        <v>#N/A</v>
      </c>
      <c r="V173" t="e">
        <f t="shared" si="26"/>
        <v>#N/A</v>
      </c>
      <c r="W173" s="31" t="e">
        <f>IF(R173+S173&gt;0,VLOOKUP($B173,LBTotals!$D$3:$O$500,11),0)</f>
        <v>#N/A</v>
      </c>
      <c r="X173" s="31" t="e">
        <f>IF(R173+S173&gt;0,VLOOKUP($B173,LBTotals!$D$3:$O$500,12),0)</f>
        <v>#N/A</v>
      </c>
      <c r="Y173" s="40" t="e">
        <f t="shared" si="27"/>
        <v>#N/A</v>
      </c>
    </row>
    <row r="174" spans="6:25" x14ac:dyDescent="0.2">
      <c r="F174"/>
      <c r="I174" s="111"/>
      <c r="L174" s="31"/>
      <c r="M174" s="81" t="e">
        <f>VLOOKUP($B174,LBTotals!$D$3:$O$500,1)</f>
        <v>#N/A</v>
      </c>
      <c r="N174" s="33" t="e">
        <f>IF(M174=B174,VLOOKUP($B174,LBTotals!$D$3:$O$500,7),0)</f>
        <v>#N/A</v>
      </c>
      <c r="O174" s="31" t="e">
        <f>IF(M174=B174,VLOOKUP($B174,LBTotals!$D$3:$O$500,8),0)</f>
        <v>#N/A</v>
      </c>
      <c r="P174" s="31" t="e">
        <f>IF(M174=B174,VLOOKUP($B174,LBTotals!$D$3:$O$500,9),0)</f>
        <v>#N/A</v>
      </c>
      <c r="Q174" s="33" t="e">
        <f t="shared" si="21"/>
        <v>#N/A</v>
      </c>
      <c r="R174" s="63" t="e">
        <f t="shared" si="22"/>
        <v>#N/A</v>
      </c>
      <c r="S174" s="31" t="e">
        <f t="shared" si="23"/>
        <v>#N/A</v>
      </c>
      <c r="T174" s="40" t="e">
        <f t="shared" si="24"/>
        <v>#N/A</v>
      </c>
      <c r="U174" t="e">
        <f t="shared" si="25"/>
        <v>#N/A</v>
      </c>
      <c r="V174" t="e">
        <f t="shared" si="26"/>
        <v>#N/A</v>
      </c>
      <c r="W174" s="31" t="e">
        <f>IF(R174+S174&gt;0,VLOOKUP($B174,LBTotals!$D$3:$O$500,11),0)</f>
        <v>#N/A</v>
      </c>
      <c r="X174" s="31" t="e">
        <f>IF(R174+S174&gt;0,VLOOKUP($B174,LBTotals!$D$3:$O$500,12),0)</f>
        <v>#N/A</v>
      </c>
      <c r="Y174" s="40" t="e">
        <f t="shared" si="27"/>
        <v>#N/A</v>
      </c>
    </row>
    <row r="175" spans="6:25" x14ac:dyDescent="0.2">
      <c r="F175"/>
      <c r="I175" s="111"/>
      <c r="L175" s="31"/>
      <c r="M175" s="81" t="e">
        <f>VLOOKUP($B175,LBTotals!$D$3:$O$500,1)</f>
        <v>#N/A</v>
      </c>
      <c r="N175" s="33" t="e">
        <f>IF(M175=B175,VLOOKUP($B175,LBTotals!$D$3:$O$500,7),0)</f>
        <v>#N/A</v>
      </c>
      <c r="O175" s="31" t="e">
        <f>IF(M175=B175,VLOOKUP($B175,LBTotals!$D$3:$O$500,8),0)</f>
        <v>#N/A</v>
      </c>
      <c r="P175" s="31" t="e">
        <f>IF(M175=B175,VLOOKUP($B175,LBTotals!$D$3:$O$500,9),0)</f>
        <v>#N/A</v>
      </c>
      <c r="Q175" s="33" t="e">
        <f t="shared" si="21"/>
        <v>#N/A</v>
      </c>
      <c r="R175" s="63" t="e">
        <f t="shared" si="22"/>
        <v>#N/A</v>
      </c>
      <c r="S175" s="31" t="e">
        <f t="shared" si="23"/>
        <v>#N/A</v>
      </c>
      <c r="T175" s="40" t="e">
        <f t="shared" si="24"/>
        <v>#N/A</v>
      </c>
      <c r="U175" t="e">
        <f t="shared" si="25"/>
        <v>#N/A</v>
      </c>
      <c r="V175" t="e">
        <f t="shared" si="26"/>
        <v>#N/A</v>
      </c>
      <c r="W175" s="31" t="e">
        <f>IF(R175+S175&gt;0,VLOOKUP($B175,LBTotals!$D$3:$O$500,11),0)</f>
        <v>#N/A</v>
      </c>
      <c r="X175" s="31" t="e">
        <f>IF(R175+S175&gt;0,VLOOKUP($B175,LBTotals!$D$3:$O$500,12),0)</f>
        <v>#N/A</v>
      </c>
      <c r="Y175" s="40" t="e">
        <f t="shared" si="27"/>
        <v>#N/A</v>
      </c>
    </row>
    <row r="176" spans="6:25" x14ac:dyDescent="0.2">
      <c r="F176"/>
      <c r="I176" s="111"/>
      <c r="L176" s="31"/>
      <c r="M176" s="81" t="e">
        <f>VLOOKUP($B176,LBTotals!$D$3:$O$500,1)</f>
        <v>#N/A</v>
      </c>
      <c r="N176" s="33" t="e">
        <f>IF(M176=B176,VLOOKUP($B176,LBTotals!$D$3:$O$500,7),0)</f>
        <v>#N/A</v>
      </c>
      <c r="O176" s="31" t="e">
        <f>IF(M176=B176,VLOOKUP($B176,LBTotals!$D$3:$O$500,8),0)</f>
        <v>#N/A</v>
      </c>
      <c r="P176" s="31" t="e">
        <f>IF(M176=B176,VLOOKUP($B176,LBTotals!$D$3:$O$500,9),0)</f>
        <v>#N/A</v>
      </c>
      <c r="Q176" s="33" t="e">
        <f t="shared" si="21"/>
        <v>#N/A</v>
      </c>
      <c r="R176" s="63" t="e">
        <f t="shared" si="22"/>
        <v>#N/A</v>
      </c>
      <c r="S176" s="31" t="e">
        <f t="shared" si="23"/>
        <v>#N/A</v>
      </c>
      <c r="T176" s="40" t="e">
        <f t="shared" si="24"/>
        <v>#N/A</v>
      </c>
      <c r="U176" t="e">
        <f t="shared" si="25"/>
        <v>#N/A</v>
      </c>
      <c r="V176" t="e">
        <f t="shared" si="26"/>
        <v>#N/A</v>
      </c>
      <c r="W176" s="31" t="e">
        <f>IF(R176+S176&gt;0,VLOOKUP($B176,LBTotals!$D$3:$O$500,11),0)</f>
        <v>#N/A</v>
      </c>
      <c r="X176" s="31" t="e">
        <f>IF(R176+S176&gt;0,VLOOKUP($B176,LBTotals!$D$3:$O$500,12),0)</f>
        <v>#N/A</v>
      </c>
      <c r="Y176" s="40" t="e">
        <f t="shared" si="27"/>
        <v>#N/A</v>
      </c>
    </row>
    <row r="177" spans="6:25" x14ac:dyDescent="0.2">
      <c r="F177"/>
      <c r="I177" s="111"/>
      <c r="L177" s="31"/>
      <c r="M177" s="81" t="e">
        <f>VLOOKUP($B177,LBTotals!$D$3:$O$500,1)</f>
        <v>#N/A</v>
      </c>
      <c r="N177" s="33" t="e">
        <f>IF(M177=B177,VLOOKUP($B177,LBTotals!$D$3:$O$500,7),0)</f>
        <v>#N/A</v>
      </c>
      <c r="O177" s="31" t="e">
        <f>IF(M177=B177,VLOOKUP($B177,LBTotals!$D$3:$O$500,8),0)</f>
        <v>#N/A</v>
      </c>
      <c r="P177" s="31" t="e">
        <f>IF(M177=B177,VLOOKUP($B177,LBTotals!$D$3:$O$500,9),0)</f>
        <v>#N/A</v>
      </c>
      <c r="Q177" s="33" t="e">
        <f t="shared" si="21"/>
        <v>#N/A</v>
      </c>
      <c r="R177" s="63" t="e">
        <f t="shared" si="22"/>
        <v>#N/A</v>
      </c>
      <c r="S177" s="31" t="e">
        <f t="shared" si="23"/>
        <v>#N/A</v>
      </c>
      <c r="T177" s="40" t="e">
        <f t="shared" si="24"/>
        <v>#N/A</v>
      </c>
      <c r="U177" t="e">
        <f t="shared" si="25"/>
        <v>#N/A</v>
      </c>
      <c r="V177" t="e">
        <f t="shared" si="26"/>
        <v>#N/A</v>
      </c>
      <c r="W177" s="31" t="e">
        <f>IF(R177+S177&gt;0,VLOOKUP($B177,LBTotals!$D$3:$O$500,11),0)</f>
        <v>#N/A</v>
      </c>
      <c r="X177" s="31" t="e">
        <f>IF(R177+S177&gt;0,VLOOKUP($B177,LBTotals!$D$3:$O$500,12),0)</f>
        <v>#N/A</v>
      </c>
      <c r="Y177" s="40" t="e">
        <f t="shared" si="27"/>
        <v>#N/A</v>
      </c>
    </row>
    <row r="178" spans="6:25" x14ac:dyDescent="0.2">
      <c r="F178"/>
      <c r="I178" s="111"/>
      <c r="L178" s="31"/>
      <c r="M178" s="81" t="e">
        <f>VLOOKUP($B178,LBTotals!$D$3:$O$500,1)</f>
        <v>#N/A</v>
      </c>
      <c r="N178" s="33" t="e">
        <f>IF(M178=B178,VLOOKUP($B178,LBTotals!$D$3:$O$500,7),0)</f>
        <v>#N/A</v>
      </c>
      <c r="O178" s="31" t="e">
        <f>IF(M178=B178,VLOOKUP($B178,LBTotals!$D$3:$O$500,8),0)</f>
        <v>#N/A</v>
      </c>
      <c r="P178" s="31" t="e">
        <f>IF(M178=B178,VLOOKUP($B178,LBTotals!$D$3:$O$500,9),0)</f>
        <v>#N/A</v>
      </c>
      <c r="Q178" s="33" t="e">
        <f t="shared" si="21"/>
        <v>#N/A</v>
      </c>
      <c r="R178" s="63" t="e">
        <f t="shared" si="22"/>
        <v>#N/A</v>
      </c>
      <c r="S178" s="31" t="e">
        <f t="shared" si="23"/>
        <v>#N/A</v>
      </c>
      <c r="T178" s="40" t="e">
        <f t="shared" si="24"/>
        <v>#N/A</v>
      </c>
      <c r="U178" t="e">
        <f t="shared" si="25"/>
        <v>#N/A</v>
      </c>
      <c r="V178" t="e">
        <f t="shared" si="26"/>
        <v>#N/A</v>
      </c>
      <c r="W178" s="31" t="e">
        <f>IF(R178+S178&gt;0,VLOOKUP($B178,LBTotals!$D$3:$O$500,11),0)</f>
        <v>#N/A</v>
      </c>
      <c r="X178" s="31" t="e">
        <f>IF(R178+S178&gt;0,VLOOKUP($B178,LBTotals!$D$3:$O$500,12),0)</f>
        <v>#N/A</v>
      </c>
      <c r="Y178" s="40" t="e">
        <f t="shared" si="27"/>
        <v>#N/A</v>
      </c>
    </row>
    <row r="179" spans="6:25" x14ac:dyDescent="0.2">
      <c r="F179"/>
      <c r="I179" s="111"/>
      <c r="L179" s="31"/>
      <c r="M179" s="81" t="e">
        <f>VLOOKUP($B179,LBTotals!$D$3:$O$500,1)</f>
        <v>#N/A</v>
      </c>
      <c r="N179" s="33" t="e">
        <f>IF(M179=B179,VLOOKUP($B179,LBTotals!$D$3:$O$500,7),0)</f>
        <v>#N/A</v>
      </c>
      <c r="O179" s="31" t="e">
        <f>IF(M179=B179,VLOOKUP($B179,LBTotals!$D$3:$O$500,8),0)</f>
        <v>#N/A</v>
      </c>
      <c r="P179" s="31" t="e">
        <f>IF(M179=B179,VLOOKUP($B179,LBTotals!$D$3:$O$500,9),0)</f>
        <v>#N/A</v>
      </c>
      <c r="Q179" s="33" t="e">
        <f t="shared" si="21"/>
        <v>#N/A</v>
      </c>
      <c r="R179" s="63" t="e">
        <f t="shared" si="22"/>
        <v>#N/A</v>
      </c>
      <c r="S179" s="31" t="e">
        <f t="shared" si="23"/>
        <v>#N/A</v>
      </c>
      <c r="T179" s="40" t="e">
        <f t="shared" si="24"/>
        <v>#N/A</v>
      </c>
      <c r="U179" t="e">
        <f t="shared" si="25"/>
        <v>#N/A</v>
      </c>
      <c r="V179" t="e">
        <f t="shared" si="26"/>
        <v>#N/A</v>
      </c>
      <c r="W179" s="31" t="e">
        <f>IF(R179+S179&gt;0,VLOOKUP($B179,LBTotals!$D$3:$O$500,11),0)</f>
        <v>#N/A</v>
      </c>
      <c r="X179" s="31" t="e">
        <f>IF(R179+S179&gt;0,VLOOKUP($B179,LBTotals!$D$3:$O$500,12),0)</f>
        <v>#N/A</v>
      </c>
      <c r="Y179" s="40" t="e">
        <f t="shared" si="27"/>
        <v>#N/A</v>
      </c>
    </row>
    <row r="180" spans="6:25" x14ac:dyDescent="0.2">
      <c r="F180"/>
      <c r="I180" s="111"/>
      <c r="L180" s="31"/>
      <c r="M180" s="81" t="e">
        <f>VLOOKUP($B180,LBTotals!$D$3:$O$500,1)</f>
        <v>#N/A</v>
      </c>
      <c r="N180" s="33" t="e">
        <f>IF(M180=B180,VLOOKUP($B180,LBTotals!$D$3:$O$500,7),0)</f>
        <v>#N/A</v>
      </c>
      <c r="O180" s="31" t="e">
        <f>IF(M180=B180,VLOOKUP($B180,LBTotals!$D$3:$O$500,8),0)</f>
        <v>#N/A</v>
      </c>
      <c r="P180" s="31" t="e">
        <f>IF(M180=B180,VLOOKUP($B180,LBTotals!$D$3:$O$500,9),0)</f>
        <v>#N/A</v>
      </c>
      <c r="Q180" s="33" t="e">
        <f t="shared" si="21"/>
        <v>#N/A</v>
      </c>
      <c r="R180" s="63" t="e">
        <f t="shared" si="22"/>
        <v>#N/A</v>
      </c>
      <c r="S180" s="31" t="e">
        <f t="shared" si="23"/>
        <v>#N/A</v>
      </c>
      <c r="T180" s="40" t="e">
        <f t="shared" si="24"/>
        <v>#N/A</v>
      </c>
      <c r="U180" t="e">
        <f t="shared" si="25"/>
        <v>#N/A</v>
      </c>
      <c r="V180" t="e">
        <f t="shared" si="26"/>
        <v>#N/A</v>
      </c>
      <c r="W180" s="31" t="e">
        <f>IF(R180+S180&gt;0,VLOOKUP($B180,LBTotals!$D$3:$O$500,11),0)</f>
        <v>#N/A</v>
      </c>
      <c r="X180" s="31" t="e">
        <f>IF(R180+S180&gt;0,VLOOKUP($B180,LBTotals!$D$3:$O$500,12),0)</f>
        <v>#N/A</v>
      </c>
      <c r="Y180" s="40" t="e">
        <f t="shared" si="27"/>
        <v>#N/A</v>
      </c>
    </row>
    <row r="181" spans="6:25" x14ac:dyDescent="0.2">
      <c r="F181"/>
      <c r="I181" s="111"/>
      <c r="L181" s="31"/>
      <c r="M181" s="81" t="e">
        <f>VLOOKUP($B181,LBTotals!$D$3:$O$500,1)</f>
        <v>#N/A</v>
      </c>
      <c r="N181" s="33" t="e">
        <f>IF(M181=B181,VLOOKUP($B181,LBTotals!$D$3:$O$500,7),0)</f>
        <v>#N/A</v>
      </c>
      <c r="O181" s="31" t="e">
        <f>IF(M181=B181,VLOOKUP($B181,LBTotals!$D$3:$O$500,8),0)</f>
        <v>#N/A</v>
      </c>
      <c r="P181" s="31" t="e">
        <f>IF(M181=B181,VLOOKUP($B181,LBTotals!$D$3:$O$500,9),0)</f>
        <v>#N/A</v>
      </c>
      <c r="Q181" s="33" t="e">
        <f t="shared" ref="Q181:Q219" si="28">H181+N181</f>
        <v>#N/A</v>
      </c>
      <c r="R181" s="63" t="e">
        <f t="shared" ref="R181:R219" si="29">J181+O181</f>
        <v>#N/A</v>
      </c>
      <c r="S181" s="31" t="e">
        <f t="shared" ref="S181:S219" si="30">+K181+P181</f>
        <v>#N/A</v>
      </c>
      <c r="T181" s="40" t="e">
        <f t="shared" ref="T181:T219" si="31">IF(R181+S181&gt;0,S181/R181,0)</f>
        <v>#N/A</v>
      </c>
      <c r="U181" t="e">
        <f t="shared" ref="U181:U219" si="32">IF(R181&gt;=$U$2,"Yes","No")</f>
        <v>#N/A</v>
      </c>
      <c r="V181" t="e">
        <f t="shared" ref="V181:V219" si="33">IF(T181&gt;=$V$2,"Yes","No")</f>
        <v>#N/A</v>
      </c>
      <c r="W181" s="31" t="e">
        <f>IF(R181+S181&gt;0,VLOOKUP($B181,LBTotals!$D$3:$O$500,11),0)</f>
        <v>#N/A</v>
      </c>
      <c r="X181" s="31" t="e">
        <f>IF(R181+S181&gt;0,VLOOKUP($B181,LBTotals!$D$3:$O$500,12),0)</f>
        <v>#N/A</v>
      </c>
      <c r="Y181" s="40" t="e">
        <f t="shared" ref="Y181:Y219" si="34">IF(W181=0,0,X181/W181)</f>
        <v>#N/A</v>
      </c>
    </row>
    <row r="182" spans="6:25" x14ac:dyDescent="0.2">
      <c r="F182"/>
      <c r="I182" s="111"/>
      <c r="L182" s="31"/>
      <c r="M182" s="81" t="e">
        <f>VLOOKUP($B182,LBTotals!$D$3:$O$500,1)</f>
        <v>#N/A</v>
      </c>
      <c r="N182" s="33" t="e">
        <f>IF(M182=B182,VLOOKUP($B182,LBTotals!$D$3:$O$500,7),0)</f>
        <v>#N/A</v>
      </c>
      <c r="O182" s="31" t="e">
        <f>IF(M182=B182,VLOOKUP($B182,LBTotals!$D$3:$O$500,8),0)</f>
        <v>#N/A</v>
      </c>
      <c r="P182" s="31" t="e">
        <f>IF(M182=B182,VLOOKUP($B182,LBTotals!$D$3:$O$500,9),0)</f>
        <v>#N/A</v>
      </c>
      <c r="Q182" s="33" t="e">
        <f t="shared" si="28"/>
        <v>#N/A</v>
      </c>
      <c r="R182" s="63" t="e">
        <f t="shared" si="29"/>
        <v>#N/A</v>
      </c>
      <c r="S182" s="31" t="e">
        <f t="shared" si="30"/>
        <v>#N/A</v>
      </c>
      <c r="T182" s="40" t="e">
        <f t="shared" si="31"/>
        <v>#N/A</v>
      </c>
      <c r="U182" t="e">
        <f t="shared" si="32"/>
        <v>#N/A</v>
      </c>
      <c r="V182" t="e">
        <f t="shared" si="33"/>
        <v>#N/A</v>
      </c>
      <c r="W182" s="31" t="e">
        <f>IF(R182+S182&gt;0,VLOOKUP($B182,LBTotals!$D$3:$O$500,11),0)</f>
        <v>#N/A</v>
      </c>
      <c r="X182" s="31" t="e">
        <f>IF(R182+S182&gt;0,VLOOKUP($B182,LBTotals!$D$3:$O$500,12),0)</f>
        <v>#N/A</v>
      </c>
      <c r="Y182" s="40" t="e">
        <f t="shared" si="34"/>
        <v>#N/A</v>
      </c>
    </row>
    <row r="183" spans="6:25" x14ac:dyDescent="0.2">
      <c r="F183"/>
      <c r="I183" s="111"/>
      <c r="L183" s="31"/>
      <c r="M183" s="81" t="e">
        <f>VLOOKUP($B183,LBTotals!$D$3:$O$500,1)</f>
        <v>#N/A</v>
      </c>
      <c r="N183" s="33" t="e">
        <f>IF(M183=B183,VLOOKUP($B183,LBTotals!$D$3:$O$500,7),0)</f>
        <v>#N/A</v>
      </c>
      <c r="O183" s="31" t="e">
        <f>IF(M183=B183,VLOOKUP($B183,LBTotals!$D$3:$O$500,8),0)</f>
        <v>#N/A</v>
      </c>
      <c r="P183" s="31" t="e">
        <f>IF(M183=B183,VLOOKUP($B183,LBTotals!$D$3:$O$500,9),0)</f>
        <v>#N/A</v>
      </c>
      <c r="Q183" s="33" t="e">
        <f t="shared" si="28"/>
        <v>#N/A</v>
      </c>
      <c r="R183" s="63" t="e">
        <f t="shared" si="29"/>
        <v>#N/A</v>
      </c>
      <c r="S183" s="31" t="e">
        <f t="shared" si="30"/>
        <v>#N/A</v>
      </c>
      <c r="T183" s="40" t="e">
        <f t="shared" si="31"/>
        <v>#N/A</v>
      </c>
      <c r="U183" t="e">
        <f t="shared" si="32"/>
        <v>#N/A</v>
      </c>
      <c r="V183" t="e">
        <f t="shared" si="33"/>
        <v>#N/A</v>
      </c>
      <c r="W183" s="31" t="e">
        <f>IF(R183+S183&gt;0,VLOOKUP($B183,LBTotals!$D$3:$O$500,11),0)</f>
        <v>#N/A</v>
      </c>
      <c r="X183" s="31" t="e">
        <f>IF(R183+S183&gt;0,VLOOKUP($B183,LBTotals!$D$3:$O$500,12),0)</f>
        <v>#N/A</v>
      </c>
      <c r="Y183" s="40" t="e">
        <f t="shared" si="34"/>
        <v>#N/A</v>
      </c>
    </row>
    <row r="184" spans="6:25" x14ac:dyDescent="0.2">
      <c r="F184"/>
      <c r="I184" s="111"/>
      <c r="L184" s="31"/>
      <c r="M184" s="81" t="e">
        <f>VLOOKUP($B184,LBTotals!$D$3:$O$500,1)</f>
        <v>#N/A</v>
      </c>
      <c r="N184" s="33" t="e">
        <f>IF(M184=B184,VLOOKUP($B184,LBTotals!$D$3:$O$500,7),0)</f>
        <v>#N/A</v>
      </c>
      <c r="O184" s="31" t="e">
        <f>IF(M184=B184,VLOOKUP($B184,LBTotals!$D$3:$O$500,8),0)</f>
        <v>#N/A</v>
      </c>
      <c r="P184" s="31" t="e">
        <f>IF(M184=B184,VLOOKUP($B184,LBTotals!$D$3:$O$500,9),0)</f>
        <v>#N/A</v>
      </c>
      <c r="Q184" s="33" t="e">
        <f t="shared" si="28"/>
        <v>#N/A</v>
      </c>
      <c r="R184" s="63" t="e">
        <f t="shared" si="29"/>
        <v>#N/A</v>
      </c>
      <c r="S184" s="31" t="e">
        <f t="shared" si="30"/>
        <v>#N/A</v>
      </c>
      <c r="T184" s="40" t="e">
        <f t="shared" si="31"/>
        <v>#N/A</v>
      </c>
      <c r="U184" t="e">
        <f t="shared" si="32"/>
        <v>#N/A</v>
      </c>
      <c r="V184" t="e">
        <f t="shared" si="33"/>
        <v>#N/A</v>
      </c>
      <c r="W184" s="31" t="e">
        <f>IF(R184+S184&gt;0,VLOOKUP($B184,LBTotals!$D$3:$O$500,11),0)</f>
        <v>#N/A</v>
      </c>
      <c r="X184" s="31" t="e">
        <f>IF(R184+S184&gt;0,VLOOKUP($B184,LBTotals!$D$3:$O$500,12),0)</f>
        <v>#N/A</v>
      </c>
      <c r="Y184" s="40" t="e">
        <f t="shared" si="34"/>
        <v>#N/A</v>
      </c>
    </row>
    <row r="185" spans="6:25" x14ac:dyDescent="0.2">
      <c r="F185"/>
      <c r="I185" s="111"/>
      <c r="L185" s="31"/>
      <c r="M185" s="81" t="e">
        <f>VLOOKUP($B185,LBTotals!$D$3:$O$500,1)</f>
        <v>#N/A</v>
      </c>
      <c r="N185" s="33" t="e">
        <f>IF(M185=B185,VLOOKUP($B185,LBTotals!$D$3:$O$500,7),0)</f>
        <v>#N/A</v>
      </c>
      <c r="O185" s="31" t="e">
        <f>IF(M185=B185,VLOOKUP($B185,LBTotals!$D$3:$O$500,8),0)</f>
        <v>#N/A</v>
      </c>
      <c r="P185" s="31" t="e">
        <f>IF(M185=B185,VLOOKUP($B185,LBTotals!$D$3:$O$500,9),0)</f>
        <v>#N/A</v>
      </c>
      <c r="Q185" s="33" t="e">
        <f t="shared" si="28"/>
        <v>#N/A</v>
      </c>
      <c r="R185" s="63" t="e">
        <f t="shared" si="29"/>
        <v>#N/A</v>
      </c>
      <c r="S185" s="31" t="e">
        <f t="shared" si="30"/>
        <v>#N/A</v>
      </c>
      <c r="T185" s="40" t="e">
        <f t="shared" si="31"/>
        <v>#N/A</v>
      </c>
      <c r="U185" t="e">
        <f t="shared" si="32"/>
        <v>#N/A</v>
      </c>
      <c r="V185" t="e">
        <f t="shared" si="33"/>
        <v>#N/A</v>
      </c>
      <c r="W185" s="31" t="e">
        <f>IF(R185+S185&gt;0,VLOOKUP($B185,LBTotals!$D$3:$O$500,11),0)</f>
        <v>#N/A</v>
      </c>
      <c r="X185" s="31" t="e">
        <f>IF(R185+S185&gt;0,VLOOKUP($B185,LBTotals!$D$3:$O$500,12),0)</f>
        <v>#N/A</v>
      </c>
      <c r="Y185" s="40" t="e">
        <f t="shared" si="34"/>
        <v>#N/A</v>
      </c>
    </row>
    <row r="186" spans="6:25" x14ac:dyDescent="0.2">
      <c r="F186"/>
      <c r="I186" s="111"/>
      <c r="L186" s="31"/>
      <c r="M186" s="81" t="e">
        <f>VLOOKUP($B186,LBTotals!$D$3:$O$500,1)</f>
        <v>#N/A</v>
      </c>
      <c r="N186" s="33" t="e">
        <f>IF(M186=B186,VLOOKUP($B186,LBTotals!$D$3:$O$500,7),0)</f>
        <v>#N/A</v>
      </c>
      <c r="O186" s="31" t="e">
        <f>IF(M186=B186,VLOOKUP($B186,LBTotals!$D$3:$O$500,8),0)</f>
        <v>#N/A</v>
      </c>
      <c r="P186" s="31" t="e">
        <f>IF(M186=B186,VLOOKUP($B186,LBTotals!$D$3:$O$500,9),0)</f>
        <v>#N/A</v>
      </c>
      <c r="Q186" s="33" t="e">
        <f t="shared" si="28"/>
        <v>#N/A</v>
      </c>
      <c r="R186" s="63" t="e">
        <f t="shared" si="29"/>
        <v>#N/A</v>
      </c>
      <c r="S186" s="31" t="e">
        <f t="shared" si="30"/>
        <v>#N/A</v>
      </c>
      <c r="T186" s="40" t="e">
        <f t="shared" si="31"/>
        <v>#N/A</v>
      </c>
      <c r="U186" t="e">
        <f t="shared" si="32"/>
        <v>#N/A</v>
      </c>
      <c r="V186" t="e">
        <f t="shared" si="33"/>
        <v>#N/A</v>
      </c>
      <c r="W186" s="31" t="e">
        <f>IF(R186+S186&gt;0,VLOOKUP($B186,LBTotals!$D$3:$O$500,11),0)</f>
        <v>#N/A</v>
      </c>
      <c r="X186" s="31" t="e">
        <f>IF(R186+S186&gt;0,VLOOKUP($B186,LBTotals!$D$3:$O$500,12),0)</f>
        <v>#N/A</v>
      </c>
      <c r="Y186" s="40" t="e">
        <f t="shared" si="34"/>
        <v>#N/A</v>
      </c>
    </row>
    <row r="187" spans="6:25" x14ac:dyDescent="0.2">
      <c r="F187"/>
      <c r="I187" s="111"/>
      <c r="L187" s="31"/>
      <c r="M187" s="81" t="e">
        <f>VLOOKUP($B187,LBTotals!$D$3:$O$500,1)</f>
        <v>#N/A</v>
      </c>
      <c r="N187" s="33" t="e">
        <f>IF(M187=B187,VLOOKUP($B187,LBTotals!$D$3:$O$500,7),0)</f>
        <v>#N/A</v>
      </c>
      <c r="O187" s="31" t="e">
        <f>IF(M187=B187,VLOOKUP($B187,LBTotals!$D$3:$O$500,8),0)</f>
        <v>#N/A</v>
      </c>
      <c r="P187" s="31" t="e">
        <f>IF(M187=B187,VLOOKUP($B187,LBTotals!$D$3:$O$500,9),0)</f>
        <v>#N/A</v>
      </c>
      <c r="Q187" s="33" t="e">
        <f t="shared" si="28"/>
        <v>#N/A</v>
      </c>
      <c r="R187" s="63" t="e">
        <f t="shared" si="29"/>
        <v>#N/A</v>
      </c>
      <c r="S187" s="31" t="e">
        <f t="shared" si="30"/>
        <v>#N/A</v>
      </c>
      <c r="T187" s="40" t="e">
        <f t="shared" si="31"/>
        <v>#N/A</v>
      </c>
      <c r="U187" t="e">
        <f t="shared" si="32"/>
        <v>#N/A</v>
      </c>
      <c r="V187" t="e">
        <f t="shared" si="33"/>
        <v>#N/A</v>
      </c>
      <c r="W187" s="31" t="e">
        <f>IF(R187+S187&gt;0,VLOOKUP($B187,LBTotals!$D$3:$O$500,11),0)</f>
        <v>#N/A</v>
      </c>
      <c r="X187" s="31" t="e">
        <f>IF(R187+S187&gt;0,VLOOKUP($B187,LBTotals!$D$3:$O$500,12),0)</f>
        <v>#N/A</v>
      </c>
      <c r="Y187" s="40" t="e">
        <f t="shared" si="34"/>
        <v>#N/A</v>
      </c>
    </row>
    <row r="188" spans="6:25" x14ac:dyDescent="0.2">
      <c r="F188"/>
      <c r="I188" s="111"/>
      <c r="L188" s="31"/>
      <c r="M188" s="81" t="e">
        <f>VLOOKUP($B188,LBTotals!$D$3:$O$500,1)</f>
        <v>#N/A</v>
      </c>
      <c r="N188" s="33" t="e">
        <f>IF(M188=B188,VLOOKUP($B188,LBTotals!$D$3:$O$500,7),0)</f>
        <v>#N/A</v>
      </c>
      <c r="O188" s="31" t="e">
        <f>IF(M188=B188,VLOOKUP($B188,LBTotals!$D$3:$O$500,8),0)</f>
        <v>#N/A</v>
      </c>
      <c r="P188" s="31" t="e">
        <f>IF(M188=B188,VLOOKUP($B188,LBTotals!$D$3:$O$500,9),0)</f>
        <v>#N/A</v>
      </c>
      <c r="Q188" s="33" t="e">
        <f t="shared" si="28"/>
        <v>#N/A</v>
      </c>
      <c r="R188" s="63" t="e">
        <f t="shared" si="29"/>
        <v>#N/A</v>
      </c>
      <c r="S188" s="31" t="e">
        <f t="shared" si="30"/>
        <v>#N/A</v>
      </c>
      <c r="T188" s="40" t="e">
        <f t="shared" si="31"/>
        <v>#N/A</v>
      </c>
      <c r="U188" t="e">
        <f t="shared" si="32"/>
        <v>#N/A</v>
      </c>
      <c r="V188" t="e">
        <f t="shared" si="33"/>
        <v>#N/A</v>
      </c>
      <c r="W188" s="31" t="e">
        <f>IF(R188+S188&gt;0,VLOOKUP($B188,LBTotals!$D$3:$O$500,11),0)</f>
        <v>#N/A</v>
      </c>
      <c r="X188" s="31" t="e">
        <f>IF(R188+S188&gt;0,VLOOKUP($B188,LBTotals!$D$3:$O$500,12),0)</f>
        <v>#N/A</v>
      </c>
      <c r="Y188" s="40" t="e">
        <f t="shared" si="34"/>
        <v>#N/A</v>
      </c>
    </row>
    <row r="189" spans="6:25" x14ac:dyDescent="0.2">
      <c r="F189"/>
      <c r="I189" s="111"/>
      <c r="L189" s="31"/>
      <c r="M189" s="81" t="e">
        <f>VLOOKUP($B189,LBTotals!$D$3:$O$500,1)</f>
        <v>#N/A</v>
      </c>
      <c r="N189" s="33" t="e">
        <f>IF(M189=B189,VLOOKUP($B189,LBTotals!$D$3:$O$500,7),0)</f>
        <v>#N/A</v>
      </c>
      <c r="O189" s="31" t="e">
        <f>IF(M189=B189,VLOOKUP($B189,LBTotals!$D$3:$O$500,8),0)</f>
        <v>#N/A</v>
      </c>
      <c r="P189" s="31" t="e">
        <f>IF(M189=B189,VLOOKUP($B189,LBTotals!$D$3:$O$500,9),0)</f>
        <v>#N/A</v>
      </c>
      <c r="Q189" s="33" t="e">
        <f t="shared" si="28"/>
        <v>#N/A</v>
      </c>
      <c r="R189" s="63" t="e">
        <f t="shared" si="29"/>
        <v>#N/A</v>
      </c>
      <c r="S189" s="31" t="e">
        <f t="shared" si="30"/>
        <v>#N/A</v>
      </c>
      <c r="T189" s="40" t="e">
        <f t="shared" si="31"/>
        <v>#N/A</v>
      </c>
      <c r="U189" t="e">
        <f t="shared" si="32"/>
        <v>#N/A</v>
      </c>
      <c r="V189" t="e">
        <f t="shared" si="33"/>
        <v>#N/A</v>
      </c>
      <c r="W189" s="31" t="e">
        <f>IF(R189+S189&gt;0,VLOOKUP($B189,LBTotals!$D$3:$O$500,11),0)</f>
        <v>#N/A</v>
      </c>
      <c r="X189" s="31" t="e">
        <f>IF(R189+S189&gt;0,VLOOKUP($B189,LBTotals!$D$3:$O$500,12),0)</f>
        <v>#N/A</v>
      </c>
      <c r="Y189" s="40" t="e">
        <f t="shared" si="34"/>
        <v>#N/A</v>
      </c>
    </row>
    <row r="190" spans="6:25" x14ac:dyDescent="0.2">
      <c r="F190"/>
      <c r="I190" s="111"/>
      <c r="L190" s="31"/>
      <c r="M190" s="81" t="e">
        <f>VLOOKUP($B190,LBTotals!$D$3:$O$500,1)</f>
        <v>#N/A</v>
      </c>
      <c r="N190" s="33" t="e">
        <f>IF(M190=B190,VLOOKUP($B190,LBTotals!$D$3:$O$500,7),0)</f>
        <v>#N/A</v>
      </c>
      <c r="O190" s="31" t="e">
        <f>IF(M190=B190,VLOOKUP($B190,LBTotals!$D$3:$O$500,8),0)</f>
        <v>#N/A</v>
      </c>
      <c r="P190" s="31" t="e">
        <f>IF(M190=B190,VLOOKUP($B190,LBTotals!$D$3:$O$500,9),0)</f>
        <v>#N/A</v>
      </c>
      <c r="Q190" s="33" t="e">
        <f t="shared" si="28"/>
        <v>#N/A</v>
      </c>
      <c r="R190" s="63" t="e">
        <f t="shared" si="29"/>
        <v>#N/A</v>
      </c>
      <c r="S190" s="31" t="e">
        <f t="shared" si="30"/>
        <v>#N/A</v>
      </c>
      <c r="T190" s="40" t="e">
        <f t="shared" si="31"/>
        <v>#N/A</v>
      </c>
      <c r="U190" t="e">
        <f t="shared" si="32"/>
        <v>#N/A</v>
      </c>
      <c r="V190" t="e">
        <f t="shared" si="33"/>
        <v>#N/A</v>
      </c>
      <c r="W190" s="31" t="e">
        <f>IF(R190+S190&gt;0,VLOOKUP($B190,LBTotals!$D$3:$O$500,11),0)</f>
        <v>#N/A</v>
      </c>
      <c r="X190" s="31" t="e">
        <f>IF(R190+S190&gt;0,VLOOKUP($B190,LBTotals!$D$3:$O$500,12),0)</f>
        <v>#N/A</v>
      </c>
      <c r="Y190" s="40" t="e">
        <f t="shared" si="34"/>
        <v>#N/A</v>
      </c>
    </row>
    <row r="191" spans="6:25" x14ac:dyDescent="0.2">
      <c r="F191"/>
      <c r="I191" s="111"/>
      <c r="L191" s="31"/>
      <c r="M191" s="81" t="e">
        <f>VLOOKUP($B191,LBTotals!$D$3:$O$500,1)</f>
        <v>#N/A</v>
      </c>
      <c r="N191" s="33" t="e">
        <f>IF(M191=B191,VLOOKUP($B191,LBTotals!$D$3:$O$500,7),0)</f>
        <v>#N/A</v>
      </c>
      <c r="O191" s="31" t="e">
        <f>IF(M191=B191,VLOOKUP($B191,LBTotals!$D$3:$O$500,8),0)</f>
        <v>#N/A</v>
      </c>
      <c r="P191" s="31" t="e">
        <f>IF(M191=B191,VLOOKUP($B191,LBTotals!$D$3:$O$500,9),0)</f>
        <v>#N/A</v>
      </c>
      <c r="Q191" s="33" t="e">
        <f t="shared" si="28"/>
        <v>#N/A</v>
      </c>
      <c r="R191" s="63" t="e">
        <f t="shared" si="29"/>
        <v>#N/A</v>
      </c>
      <c r="S191" s="31" t="e">
        <f t="shared" si="30"/>
        <v>#N/A</v>
      </c>
      <c r="T191" s="40" t="e">
        <f t="shared" si="31"/>
        <v>#N/A</v>
      </c>
      <c r="U191" t="e">
        <f t="shared" si="32"/>
        <v>#N/A</v>
      </c>
      <c r="V191" t="e">
        <f t="shared" si="33"/>
        <v>#N/A</v>
      </c>
      <c r="W191" s="31" t="e">
        <f>IF(R191+S191&gt;0,VLOOKUP($B191,LBTotals!$D$3:$O$500,11),0)</f>
        <v>#N/A</v>
      </c>
      <c r="X191" s="31" t="e">
        <f>IF(R191+S191&gt;0,VLOOKUP($B191,LBTotals!$D$3:$O$500,12),0)</f>
        <v>#N/A</v>
      </c>
      <c r="Y191" s="40" t="e">
        <f t="shared" si="34"/>
        <v>#N/A</v>
      </c>
    </row>
    <row r="192" spans="6:25" x14ac:dyDescent="0.2">
      <c r="F192"/>
      <c r="I192" s="111"/>
      <c r="L192" s="31"/>
      <c r="M192" s="81" t="e">
        <f>VLOOKUP($B192,LBTotals!$D$3:$O$500,1)</f>
        <v>#N/A</v>
      </c>
      <c r="N192" s="33" t="e">
        <f>IF(M192=B192,VLOOKUP($B192,LBTotals!$D$3:$O$500,7),0)</f>
        <v>#N/A</v>
      </c>
      <c r="O192" s="31" t="e">
        <f>IF(M192=B192,VLOOKUP($B192,LBTotals!$D$3:$O$500,8),0)</f>
        <v>#N/A</v>
      </c>
      <c r="P192" s="31" t="e">
        <f>IF(M192=B192,VLOOKUP($B192,LBTotals!$D$3:$O$500,9),0)</f>
        <v>#N/A</v>
      </c>
      <c r="Q192" s="33" t="e">
        <f t="shared" si="28"/>
        <v>#N/A</v>
      </c>
      <c r="R192" s="63" t="e">
        <f t="shared" si="29"/>
        <v>#N/A</v>
      </c>
      <c r="S192" s="31" t="e">
        <f t="shared" si="30"/>
        <v>#N/A</v>
      </c>
      <c r="T192" s="40" t="e">
        <f t="shared" si="31"/>
        <v>#N/A</v>
      </c>
      <c r="U192" t="e">
        <f t="shared" si="32"/>
        <v>#N/A</v>
      </c>
      <c r="V192" t="e">
        <f t="shared" si="33"/>
        <v>#N/A</v>
      </c>
      <c r="W192" s="31" t="e">
        <f>IF(R192+S192&gt;0,VLOOKUP($B192,LBTotals!$D$3:$O$500,11),0)</f>
        <v>#N/A</v>
      </c>
      <c r="X192" s="31" t="e">
        <f>IF(R192+S192&gt;0,VLOOKUP($B192,LBTotals!$D$3:$O$500,12),0)</f>
        <v>#N/A</v>
      </c>
      <c r="Y192" s="40" t="e">
        <f t="shared" si="34"/>
        <v>#N/A</v>
      </c>
    </row>
    <row r="193" spans="6:25" x14ac:dyDescent="0.2">
      <c r="F193"/>
      <c r="I193" s="111"/>
      <c r="L193" s="31"/>
      <c r="M193" s="81" t="e">
        <f>VLOOKUP($B193,LBTotals!$D$3:$O$500,1)</f>
        <v>#N/A</v>
      </c>
      <c r="N193" s="33" t="e">
        <f>IF(M193=B193,VLOOKUP($B193,LBTotals!$D$3:$O$500,7),0)</f>
        <v>#N/A</v>
      </c>
      <c r="O193" s="31" t="e">
        <f>IF(M193=B193,VLOOKUP($B193,LBTotals!$D$3:$O$500,8),0)</f>
        <v>#N/A</v>
      </c>
      <c r="P193" s="31" t="e">
        <f>IF(M193=B193,VLOOKUP($B193,LBTotals!$D$3:$O$500,9),0)</f>
        <v>#N/A</v>
      </c>
      <c r="Q193" s="33" t="e">
        <f t="shared" si="28"/>
        <v>#N/A</v>
      </c>
      <c r="R193" s="63" t="e">
        <f t="shared" si="29"/>
        <v>#N/A</v>
      </c>
      <c r="S193" s="31" t="e">
        <f t="shared" si="30"/>
        <v>#N/A</v>
      </c>
      <c r="T193" s="40" t="e">
        <f t="shared" si="31"/>
        <v>#N/A</v>
      </c>
      <c r="U193" t="e">
        <f t="shared" si="32"/>
        <v>#N/A</v>
      </c>
      <c r="V193" t="e">
        <f t="shared" si="33"/>
        <v>#N/A</v>
      </c>
      <c r="W193" s="31" t="e">
        <f>IF(R193+S193&gt;0,VLOOKUP($B193,LBTotals!$D$3:$O$500,11),0)</f>
        <v>#N/A</v>
      </c>
      <c r="X193" s="31" t="e">
        <f>IF(R193+S193&gt;0,VLOOKUP($B193,LBTotals!$D$3:$O$500,12),0)</f>
        <v>#N/A</v>
      </c>
      <c r="Y193" s="40" t="e">
        <f t="shared" si="34"/>
        <v>#N/A</v>
      </c>
    </row>
    <row r="194" spans="6:25" x14ac:dyDescent="0.2">
      <c r="F194"/>
      <c r="I194" s="111"/>
      <c r="L194" s="31"/>
      <c r="M194" s="81" t="e">
        <f>VLOOKUP($B194,LBTotals!$D$3:$O$500,1)</f>
        <v>#N/A</v>
      </c>
      <c r="N194" s="33" t="e">
        <f>IF(M194=B194,VLOOKUP($B194,LBTotals!$D$3:$O$500,7),0)</f>
        <v>#N/A</v>
      </c>
      <c r="O194" s="31" t="e">
        <f>IF(M194=B194,VLOOKUP($B194,LBTotals!$D$3:$O$500,8),0)</f>
        <v>#N/A</v>
      </c>
      <c r="P194" s="31" t="e">
        <f>IF(M194=B194,VLOOKUP($B194,LBTotals!$D$3:$O$500,9),0)</f>
        <v>#N/A</v>
      </c>
      <c r="Q194" s="33" t="e">
        <f t="shared" si="28"/>
        <v>#N/A</v>
      </c>
      <c r="R194" s="63" t="e">
        <f t="shared" si="29"/>
        <v>#N/A</v>
      </c>
      <c r="S194" s="31" t="e">
        <f t="shared" si="30"/>
        <v>#N/A</v>
      </c>
      <c r="T194" s="40" t="e">
        <f t="shared" si="31"/>
        <v>#N/A</v>
      </c>
      <c r="U194" t="e">
        <f t="shared" si="32"/>
        <v>#N/A</v>
      </c>
      <c r="V194" t="e">
        <f t="shared" si="33"/>
        <v>#N/A</v>
      </c>
      <c r="W194" s="31" t="e">
        <f>IF(R194+S194&gt;0,VLOOKUP($B194,LBTotals!$D$3:$O$500,11),0)</f>
        <v>#N/A</v>
      </c>
      <c r="X194" s="31" t="e">
        <f>IF(R194+S194&gt;0,VLOOKUP($B194,LBTotals!$D$3:$O$500,12),0)</f>
        <v>#N/A</v>
      </c>
      <c r="Y194" s="40" t="e">
        <f t="shared" si="34"/>
        <v>#N/A</v>
      </c>
    </row>
    <row r="195" spans="6:25" x14ac:dyDescent="0.2">
      <c r="F195"/>
      <c r="I195" s="111"/>
      <c r="L195" s="31"/>
      <c r="M195" s="81" t="e">
        <f>VLOOKUP($B195,LBTotals!$D$3:$O$500,1)</f>
        <v>#N/A</v>
      </c>
      <c r="N195" s="33" t="e">
        <f>IF(M195=B195,VLOOKUP($B195,LBTotals!$D$3:$O$500,7),0)</f>
        <v>#N/A</v>
      </c>
      <c r="O195" s="31" t="e">
        <f>IF(M195=B195,VLOOKUP($B195,LBTotals!$D$3:$O$500,8),0)</f>
        <v>#N/A</v>
      </c>
      <c r="P195" s="31" t="e">
        <f>IF(M195=B195,VLOOKUP($B195,LBTotals!$D$3:$O$500,9),0)</f>
        <v>#N/A</v>
      </c>
      <c r="Q195" s="33" t="e">
        <f t="shared" si="28"/>
        <v>#N/A</v>
      </c>
      <c r="R195" s="63" t="e">
        <f t="shared" si="29"/>
        <v>#N/A</v>
      </c>
      <c r="S195" s="31" t="e">
        <f t="shared" si="30"/>
        <v>#N/A</v>
      </c>
      <c r="T195" s="40" t="e">
        <f t="shared" si="31"/>
        <v>#N/A</v>
      </c>
      <c r="U195" t="e">
        <f t="shared" si="32"/>
        <v>#N/A</v>
      </c>
      <c r="V195" t="e">
        <f t="shared" si="33"/>
        <v>#N/A</v>
      </c>
      <c r="W195" s="31" t="e">
        <f>IF(R195+S195&gt;0,VLOOKUP($B195,LBTotals!$D$3:$O$500,11),0)</f>
        <v>#N/A</v>
      </c>
      <c r="X195" s="31" t="e">
        <f>IF(R195+S195&gt;0,VLOOKUP($B195,LBTotals!$D$3:$O$500,12),0)</f>
        <v>#N/A</v>
      </c>
      <c r="Y195" s="40" t="e">
        <f t="shared" si="34"/>
        <v>#N/A</v>
      </c>
    </row>
    <row r="196" spans="6:25" x14ac:dyDescent="0.2">
      <c r="F196"/>
      <c r="I196" s="111"/>
      <c r="L196" s="31"/>
      <c r="M196" s="81" t="e">
        <f>VLOOKUP($B196,LBTotals!$D$3:$O$500,1)</f>
        <v>#N/A</v>
      </c>
      <c r="N196" s="33" t="e">
        <f>IF(M196=B196,VLOOKUP($B196,LBTotals!$D$3:$O$500,7),0)</f>
        <v>#N/A</v>
      </c>
      <c r="O196" s="31" t="e">
        <f>IF(M196=B196,VLOOKUP($B196,LBTotals!$D$3:$O$500,8),0)</f>
        <v>#N/A</v>
      </c>
      <c r="P196" s="31" t="e">
        <f>IF(M196=B196,VLOOKUP($B196,LBTotals!$D$3:$O$500,9),0)</f>
        <v>#N/A</v>
      </c>
      <c r="Q196" s="33" t="e">
        <f t="shared" si="28"/>
        <v>#N/A</v>
      </c>
      <c r="R196" s="63" t="e">
        <f t="shared" si="29"/>
        <v>#N/A</v>
      </c>
      <c r="S196" s="31" t="e">
        <f t="shared" si="30"/>
        <v>#N/A</v>
      </c>
      <c r="T196" s="40" t="e">
        <f t="shared" si="31"/>
        <v>#N/A</v>
      </c>
      <c r="U196" t="e">
        <f t="shared" si="32"/>
        <v>#N/A</v>
      </c>
      <c r="V196" t="e">
        <f t="shared" si="33"/>
        <v>#N/A</v>
      </c>
      <c r="W196" s="31" t="e">
        <f>IF(R196+S196&gt;0,VLOOKUP($B196,LBTotals!$D$3:$O$500,11),0)</f>
        <v>#N/A</v>
      </c>
      <c r="X196" s="31" t="e">
        <f>IF(R196+S196&gt;0,VLOOKUP($B196,LBTotals!$D$3:$O$500,12),0)</f>
        <v>#N/A</v>
      </c>
      <c r="Y196" s="40" t="e">
        <f t="shared" si="34"/>
        <v>#N/A</v>
      </c>
    </row>
    <row r="197" spans="6:25" x14ac:dyDescent="0.2">
      <c r="F197"/>
      <c r="I197" s="111"/>
      <c r="L197" s="31"/>
      <c r="M197" s="81" t="e">
        <f>VLOOKUP($B197,LBTotals!$D$3:$O$500,1)</f>
        <v>#N/A</v>
      </c>
      <c r="N197" s="33" t="e">
        <f>IF(M197=B197,VLOOKUP($B197,LBTotals!$D$3:$O$500,7),0)</f>
        <v>#N/A</v>
      </c>
      <c r="O197" s="31" t="e">
        <f>IF(M197=B197,VLOOKUP($B197,LBTotals!$D$3:$O$500,8),0)</f>
        <v>#N/A</v>
      </c>
      <c r="P197" s="31" t="e">
        <f>IF(M197=B197,VLOOKUP($B197,LBTotals!$D$3:$O$500,9),0)</f>
        <v>#N/A</v>
      </c>
      <c r="Q197" s="33" t="e">
        <f t="shared" si="28"/>
        <v>#N/A</v>
      </c>
      <c r="R197" s="63" t="e">
        <f t="shared" si="29"/>
        <v>#N/A</v>
      </c>
      <c r="S197" s="31" t="e">
        <f t="shared" si="30"/>
        <v>#N/A</v>
      </c>
      <c r="T197" s="40" t="e">
        <f t="shared" si="31"/>
        <v>#N/A</v>
      </c>
      <c r="U197" t="e">
        <f t="shared" si="32"/>
        <v>#N/A</v>
      </c>
      <c r="V197" t="e">
        <f t="shared" si="33"/>
        <v>#N/A</v>
      </c>
      <c r="W197" s="31" t="e">
        <f>IF(R197+S197&gt;0,VLOOKUP($B197,LBTotals!$D$3:$O$500,11),0)</f>
        <v>#N/A</v>
      </c>
      <c r="X197" s="31" t="e">
        <f>IF(R197+S197&gt;0,VLOOKUP($B197,LBTotals!$D$3:$O$500,12),0)</f>
        <v>#N/A</v>
      </c>
      <c r="Y197" s="40" t="e">
        <f t="shared" si="34"/>
        <v>#N/A</v>
      </c>
    </row>
    <row r="198" spans="6:25" x14ac:dyDescent="0.2">
      <c r="F198"/>
      <c r="I198" s="111"/>
      <c r="L198" s="31"/>
      <c r="M198" s="81" t="e">
        <f>VLOOKUP($B198,LBTotals!$D$3:$O$500,1)</f>
        <v>#N/A</v>
      </c>
      <c r="N198" s="33" t="e">
        <f>IF(M198=B198,VLOOKUP($B198,LBTotals!$D$3:$O$500,7),0)</f>
        <v>#N/A</v>
      </c>
      <c r="O198" s="31" t="e">
        <f>IF(M198=B198,VLOOKUP($B198,LBTotals!$D$3:$O$500,8),0)</f>
        <v>#N/A</v>
      </c>
      <c r="P198" s="31" t="e">
        <f>IF(M198=B198,VLOOKUP($B198,LBTotals!$D$3:$O$500,9),0)</f>
        <v>#N/A</v>
      </c>
      <c r="Q198" s="33" t="e">
        <f t="shared" si="28"/>
        <v>#N/A</v>
      </c>
      <c r="R198" s="63" t="e">
        <f t="shared" si="29"/>
        <v>#N/A</v>
      </c>
      <c r="S198" s="31" t="e">
        <f t="shared" si="30"/>
        <v>#N/A</v>
      </c>
      <c r="T198" s="40" t="e">
        <f t="shared" si="31"/>
        <v>#N/A</v>
      </c>
      <c r="U198" t="e">
        <f t="shared" si="32"/>
        <v>#N/A</v>
      </c>
      <c r="V198" t="e">
        <f t="shared" si="33"/>
        <v>#N/A</v>
      </c>
      <c r="W198" s="31" t="e">
        <f>IF(R198+S198&gt;0,VLOOKUP($B198,LBTotals!$D$3:$O$500,11),0)</f>
        <v>#N/A</v>
      </c>
      <c r="X198" s="31" t="e">
        <f>IF(R198+S198&gt;0,VLOOKUP($B198,LBTotals!$D$3:$O$500,12),0)</f>
        <v>#N/A</v>
      </c>
      <c r="Y198" s="40" t="e">
        <f t="shared" si="34"/>
        <v>#N/A</v>
      </c>
    </row>
    <row r="199" spans="6:25" x14ac:dyDescent="0.2">
      <c r="F199"/>
      <c r="I199" s="111"/>
      <c r="L199" s="31"/>
      <c r="M199" s="81" t="e">
        <f>VLOOKUP($B199,LBTotals!$D$3:$O$500,1)</f>
        <v>#N/A</v>
      </c>
      <c r="N199" s="33" t="e">
        <f>IF(M199=B199,VLOOKUP($B199,LBTotals!$D$3:$O$500,7),0)</f>
        <v>#N/A</v>
      </c>
      <c r="O199" s="31" t="e">
        <f>IF(M199=B199,VLOOKUP($B199,LBTotals!$D$3:$O$500,8),0)</f>
        <v>#N/A</v>
      </c>
      <c r="P199" s="31" t="e">
        <f>IF(M199=B199,VLOOKUP($B199,LBTotals!$D$3:$O$500,9),0)</f>
        <v>#N/A</v>
      </c>
      <c r="Q199" s="33" t="e">
        <f t="shared" si="28"/>
        <v>#N/A</v>
      </c>
      <c r="R199" s="63" t="e">
        <f t="shared" si="29"/>
        <v>#N/A</v>
      </c>
      <c r="S199" s="31" t="e">
        <f t="shared" si="30"/>
        <v>#N/A</v>
      </c>
      <c r="T199" s="40" t="e">
        <f t="shared" si="31"/>
        <v>#N/A</v>
      </c>
      <c r="U199" t="e">
        <f t="shared" si="32"/>
        <v>#N/A</v>
      </c>
      <c r="V199" t="e">
        <f t="shared" si="33"/>
        <v>#N/A</v>
      </c>
      <c r="W199" s="31" t="e">
        <f>IF(R199+S199&gt;0,VLOOKUP($B199,LBTotals!$D$3:$O$500,11),0)</f>
        <v>#N/A</v>
      </c>
      <c r="X199" s="31" t="e">
        <f>IF(R199+S199&gt;0,VLOOKUP($B199,LBTotals!$D$3:$O$500,12),0)</f>
        <v>#N/A</v>
      </c>
      <c r="Y199" s="40" t="e">
        <f t="shared" si="34"/>
        <v>#N/A</v>
      </c>
    </row>
    <row r="200" spans="6:25" x14ac:dyDescent="0.2">
      <c r="F200"/>
      <c r="I200" s="111"/>
      <c r="L200" s="31"/>
      <c r="M200" s="81" t="e">
        <f>VLOOKUP($B200,LBTotals!$D$3:$O$500,1)</f>
        <v>#N/A</v>
      </c>
      <c r="N200" s="33" t="e">
        <f>IF(M200=B200,VLOOKUP($B200,LBTotals!$D$3:$O$500,7),0)</f>
        <v>#N/A</v>
      </c>
      <c r="O200" s="31" t="e">
        <f>IF(M200=B200,VLOOKUP($B200,LBTotals!$D$3:$O$500,8),0)</f>
        <v>#N/A</v>
      </c>
      <c r="P200" s="31" t="e">
        <f>IF(M200=B200,VLOOKUP($B200,LBTotals!$D$3:$O$500,9),0)</f>
        <v>#N/A</v>
      </c>
      <c r="Q200" s="33" t="e">
        <f t="shared" si="28"/>
        <v>#N/A</v>
      </c>
      <c r="R200" s="63" t="e">
        <f t="shared" si="29"/>
        <v>#N/A</v>
      </c>
      <c r="S200" s="31" t="e">
        <f t="shared" si="30"/>
        <v>#N/A</v>
      </c>
      <c r="T200" s="40" t="e">
        <f t="shared" si="31"/>
        <v>#N/A</v>
      </c>
      <c r="U200" t="e">
        <f t="shared" si="32"/>
        <v>#N/A</v>
      </c>
      <c r="V200" t="e">
        <f t="shared" si="33"/>
        <v>#N/A</v>
      </c>
      <c r="W200" s="31" t="e">
        <f>IF(R200+S200&gt;0,VLOOKUP($B200,LBTotals!$D$3:$O$500,11),0)</f>
        <v>#N/A</v>
      </c>
      <c r="X200" s="31" t="e">
        <f>IF(R200+S200&gt;0,VLOOKUP($B200,LBTotals!$D$3:$O$500,12),0)</f>
        <v>#N/A</v>
      </c>
      <c r="Y200" s="40" t="e">
        <f t="shared" si="34"/>
        <v>#N/A</v>
      </c>
    </row>
    <row r="201" spans="6:25" x14ac:dyDescent="0.2">
      <c r="F201"/>
      <c r="I201" s="111"/>
      <c r="L201" s="31"/>
      <c r="M201" s="81" t="e">
        <f>VLOOKUP($B201,LBTotals!$D$3:$O$500,1)</f>
        <v>#N/A</v>
      </c>
      <c r="N201" s="33" t="e">
        <f>IF(M201=B201,VLOOKUP($B201,LBTotals!$D$3:$O$500,7),0)</f>
        <v>#N/A</v>
      </c>
      <c r="O201" s="31" t="e">
        <f>IF(M201=B201,VLOOKUP($B201,LBTotals!$D$3:$O$500,8),0)</f>
        <v>#N/A</v>
      </c>
      <c r="P201" s="31" t="e">
        <f>IF(M201=B201,VLOOKUP($B201,LBTotals!$D$3:$O$500,9),0)</f>
        <v>#N/A</v>
      </c>
      <c r="Q201" s="33" t="e">
        <f t="shared" si="28"/>
        <v>#N/A</v>
      </c>
      <c r="R201" s="63" t="e">
        <f t="shared" si="29"/>
        <v>#N/A</v>
      </c>
      <c r="S201" s="31" t="e">
        <f t="shared" si="30"/>
        <v>#N/A</v>
      </c>
      <c r="T201" s="40" t="e">
        <f t="shared" si="31"/>
        <v>#N/A</v>
      </c>
      <c r="U201" t="e">
        <f t="shared" si="32"/>
        <v>#N/A</v>
      </c>
      <c r="V201" t="e">
        <f t="shared" si="33"/>
        <v>#N/A</v>
      </c>
      <c r="W201" s="31" t="e">
        <f>IF(R201+S201&gt;0,VLOOKUP($B201,LBTotals!$D$3:$O$500,11),0)</f>
        <v>#N/A</v>
      </c>
      <c r="X201" s="31" t="e">
        <f>IF(R201+S201&gt;0,VLOOKUP($B201,LBTotals!$D$3:$O$500,12),0)</f>
        <v>#N/A</v>
      </c>
      <c r="Y201" s="40" t="e">
        <f t="shared" si="34"/>
        <v>#N/A</v>
      </c>
    </row>
    <row r="202" spans="6:25" x14ac:dyDescent="0.2">
      <c r="F202"/>
      <c r="I202" s="111"/>
      <c r="L202" s="31"/>
      <c r="M202" s="81" t="e">
        <f>VLOOKUP($B202,LBTotals!$D$3:$O$500,1)</f>
        <v>#N/A</v>
      </c>
      <c r="N202" s="33" t="e">
        <f>IF(M202=B202,VLOOKUP($B202,LBTotals!$D$3:$O$500,7),0)</f>
        <v>#N/A</v>
      </c>
      <c r="O202" s="31" t="e">
        <f>IF(M202=B202,VLOOKUP($B202,LBTotals!$D$3:$O$500,8),0)</f>
        <v>#N/A</v>
      </c>
      <c r="P202" s="31" t="e">
        <f>IF(M202=B202,VLOOKUP($B202,LBTotals!$D$3:$O$500,9),0)</f>
        <v>#N/A</v>
      </c>
      <c r="Q202" s="33" t="e">
        <f t="shared" si="28"/>
        <v>#N/A</v>
      </c>
      <c r="R202" s="63" t="e">
        <f t="shared" si="29"/>
        <v>#N/A</v>
      </c>
      <c r="S202" s="31" t="e">
        <f t="shared" si="30"/>
        <v>#N/A</v>
      </c>
      <c r="T202" s="40" t="e">
        <f t="shared" si="31"/>
        <v>#N/A</v>
      </c>
      <c r="U202" t="e">
        <f t="shared" si="32"/>
        <v>#N/A</v>
      </c>
      <c r="V202" t="e">
        <f t="shared" si="33"/>
        <v>#N/A</v>
      </c>
      <c r="W202" s="31" t="e">
        <f>IF(R202+S202&gt;0,VLOOKUP($B202,LBTotals!$D$3:$O$500,11),0)</f>
        <v>#N/A</v>
      </c>
      <c r="X202" s="31" t="e">
        <f>IF(R202+S202&gt;0,VLOOKUP($B202,LBTotals!$D$3:$O$500,12),0)</f>
        <v>#N/A</v>
      </c>
      <c r="Y202" s="40" t="e">
        <f t="shared" si="34"/>
        <v>#N/A</v>
      </c>
    </row>
    <row r="203" spans="6:25" x14ac:dyDescent="0.2">
      <c r="F203"/>
      <c r="I203" s="111"/>
      <c r="L203" s="31"/>
      <c r="M203" s="81" t="e">
        <f>VLOOKUP($B203,LBTotals!$D$3:$O$500,1)</f>
        <v>#N/A</v>
      </c>
      <c r="N203" s="33" t="e">
        <f>IF(M203=B203,VLOOKUP($B203,LBTotals!$D$3:$O$500,7),0)</f>
        <v>#N/A</v>
      </c>
      <c r="O203" s="31" t="e">
        <f>IF(M203=B203,VLOOKUP($B203,LBTotals!$D$3:$O$500,8),0)</f>
        <v>#N/A</v>
      </c>
      <c r="P203" s="31" t="e">
        <f>IF(M203=B203,VLOOKUP($B203,LBTotals!$D$3:$O$500,9),0)</f>
        <v>#N/A</v>
      </c>
      <c r="Q203" s="33" t="e">
        <f t="shared" si="28"/>
        <v>#N/A</v>
      </c>
      <c r="R203" s="63" t="e">
        <f t="shared" si="29"/>
        <v>#N/A</v>
      </c>
      <c r="S203" s="31" t="e">
        <f t="shared" si="30"/>
        <v>#N/A</v>
      </c>
      <c r="T203" s="40" t="e">
        <f t="shared" si="31"/>
        <v>#N/A</v>
      </c>
      <c r="U203" t="e">
        <f t="shared" si="32"/>
        <v>#N/A</v>
      </c>
      <c r="V203" t="e">
        <f t="shared" si="33"/>
        <v>#N/A</v>
      </c>
      <c r="W203" s="31" t="e">
        <f>IF(R203+S203&gt;0,VLOOKUP($B203,LBTotals!$D$3:$O$500,11),0)</f>
        <v>#N/A</v>
      </c>
      <c r="X203" s="31" t="e">
        <f>IF(R203+S203&gt;0,VLOOKUP($B203,LBTotals!$D$3:$O$500,12),0)</f>
        <v>#N/A</v>
      </c>
      <c r="Y203" s="40" t="e">
        <f t="shared" si="34"/>
        <v>#N/A</v>
      </c>
    </row>
    <row r="204" spans="6:25" x14ac:dyDescent="0.2">
      <c r="F204"/>
      <c r="I204" s="111"/>
      <c r="L204" s="31"/>
      <c r="M204" s="81" t="e">
        <f>VLOOKUP($B204,LBTotals!$D$3:$O$500,1)</f>
        <v>#N/A</v>
      </c>
      <c r="N204" s="33" t="e">
        <f>IF(M204=B204,VLOOKUP($B204,LBTotals!$D$3:$O$500,7),0)</f>
        <v>#N/A</v>
      </c>
      <c r="O204" s="31" t="e">
        <f>IF(M204=B204,VLOOKUP($B204,LBTotals!$D$3:$O$500,8),0)</f>
        <v>#N/A</v>
      </c>
      <c r="P204" s="31" t="e">
        <f>IF(M204=B204,VLOOKUP($B204,LBTotals!$D$3:$O$500,9),0)</f>
        <v>#N/A</v>
      </c>
      <c r="Q204" s="33" t="e">
        <f t="shared" si="28"/>
        <v>#N/A</v>
      </c>
      <c r="R204" s="63" t="e">
        <f t="shared" si="29"/>
        <v>#N/A</v>
      </c>
      <c r="S204" s="31" t="e">
        <f t="shared" si="30"/>
        <v>#N/A</v>
      </c>
      <c r="T204" s="40" t="e">
        <f t="shared" si="31"/>
        <v>#N/A</v>
      </c>
      <c r="U204" t="e">
        <f t="shared" si="32"/>
        <v>#N/A</v>
      </c>
      <c r="V204" t="e">
        <f t="shared" si="33"/>
        <v>#N/A</v>
      </c>
      <c r="W204" s="31" t="e">
        <f>IF(R204+S204&gt;0,VLOOKUP($B204,LBTotals!$D$3:$O$500,11),0)</f>
        <v>#N/A</v>
      </c>
      <c r="X204" s="31" t="e">
        <f>IF(R204+S204&gt;0,VLOOKUP($B204,LBTotals!$D$3:$O$500,12),0)</f>
        <v>#N/A</v>
      </c>
      <c r="Y204" s="40" t="e">
        <f t="shared" si="34"/>
        <v>#N/A</v>
      </c>
    </row>
    <row r="205" spans="6:25" x14ac:dyDescent="0.2">
      <c r="F205"/>
      <c r="I205" s="111"/>
      <c r="L205" s="31"/>
      <c r="M205" s="81" t="e">
        <f>VLOOKUP($B205,LBTotals!$D$3:$O$500,1)</f>
        <v>#N/A</v>
      </c>
      <c r="N205" s="33" t="e">
        <f>IF(M205=B205,VLOOKUP($B205,LBTotals!$D$3:$O$500,7),0)</f>
        <v>#N/A</v>
      </c>
      <c r="O205" s="31" t="e">
        <f>IF(M205=B205,VLOOKUP($B205,LBTotals!$D$3:$O$500,8),0)</f>
        <v>#N/A</v>
      </c>
      <c r="P205" s="31" t="e">
        <f>IF(M205=B205,VLOOKUP($B205,LBTotals!$D$3:$O$500,9),0)</f>
        <v>#N/A</v>
      </c>
      <c r="Q205" s="33" t="e">
        <f t="shared" si="28"/>
        <v>#N/A</v>
      </c>
      <c r="R205" s="63" t="e">
        <f t="shared" si="29"/>
        <v>#N/A</v>
      </c>
      <c r="S205" s="31" t="e">
        <f t="shared" si="30"/>
        <v>#N/A</v>
      </c>
      <c r="T205" s="40" t="e">
        <f t="shared" si="31"/>
        <v>#N/A</v>
      </c>
      <c r="U205" t="e">
        <f t="shared" si="32"/>
        <v>#N/A</v>
      </c>
      <c r="V205" t="e">
        <f t="shared" si="33"/>
        <v>#N/A</v>
      </c>
      <c r="W205" s="31" t="e">
        <f>IF(R205+S205&gt;0,VLOOKUP($B205,LBTotals!$D$3:$O$500,11),0)</f>
        <v>#N/A</v>
      </c>
      <c r="X205" s="31" t="e">
        <f>IF(R205+S205&gt;0,VLOOKUP($B205,LBTotals!$D$3:$O$500,12),0)</f>
        <v>#N/A</v>
      </c>
      <c r="Y205" s="40" t="e">
        <f t="shared" si="34"/>
        <v>#N/A</v>
      </c>
    </row>
    <row r="206" spans="6:25" x14ac:dyDescent="0.2">
      <c r="F206"/>
      <c r="I206" s="111"/>
      <c r="L206" s="31"/>
      <c r="M206" s="81" t="e">
        <f>VLOOKUP($B206,LBTotals!$D$3:$O$500,1)</f>
        <v>#N/A</v>
      </c>
      <c r="N206" s="33" t="e">
        <f>IF(M206=B206,VLOOKUP($B206,LBTotals!$D$3:$O$500,7),0)</f>
        <v>#N/A</v>
      </c>
      <c r="O206" s="31" t="e">
        <f>IF(M206=B206,VLOOKUP($B206,LBTotals!$D$3:$O$500,8),0)</f>
        <v>#N/A</v>
      </c>
      <c r="P206" s="31" t="e">
        <f>IF(M206=B206,VLOOKUP($B206,LBTotals!$D$3:$O$500,9),0)</f>
        <v>#N/A</v>
      </c>
      <c r="Q206" s="33" t="e">
        <f t="shared" si="28"/>
        <v>#N/A</v>
      </c>
      <c r="R206" s="63" t="e">
        <f t="shared" si="29"/>
        <v>#N/A</v>
      </c>
      <c r="S206" s="31" t="e">
        <f t="shared" si="30"/>
        <v>#N/A</v>
      </c>
      <c r="T206" s="40" t="e">
        <f t="shared" si="31"/>
        <v>#N/A</v>
      </c>
      <c r="U206" t="e">
        <f t="shared" si="32"/>
        <v>#N/A</v>
      </c>
      <c r="V206" t="e">
        <f t="shared" si="33"/>
        <v>#N/A</v>
      </c>
      <c r="W206" s="31" t="e">
        <f>IF(R206+S206&gt;0,VLOOKUP($B206,LBTotals!$D$3:$O$500,11),0)</f>
        <v>#N/A</v>
      </c>
      <c r="X206" s="31" t="e">
        <f>IF(R206+S206&gt;0,VLOOKUP($B206,LBTotals!$D$3:$O$500,12),0)</f>
        <v>#N/A</v>
      </c>
      <c r="Y206" s="40" t="e">
        <f t="shared" si="34"/>
        <v>#N/A</v>
      </c>
    </row>
    <row r="207" spans="6:25" x14ac:dyDescent="0.2">
      <c r="F207"/>
      <c r="I207" s="111"/>
      <c r="L207" s="31"/>
      <c r="M207" s="81" t="e">
        <f>VLOOKUP($B207,LBTotals!$D$3:$O$500,1)</f>
        <v>#N/A</v>
      </c>
      <c r="N207" s="33" t="e">
        <f>IF(M207=B207,VLOOKUP($B207,LBTotals!$D$3:$O$500,7),0)</f>
        <v>#N/A</v>
      </c>
      <c r="O207" s="31" t="e">
        <f>IF(M207=B207,VLOOKUP($B207,LBTotals!$D$3:$O$500,8),0)</f>
        <v>#N/A</v>
      </c>
      <c r="P207" s="31" t="e">
        <f>IF(M207=B207,VLOOKUP($B207,LBTotals!$D$3:$O$500,9),0)</f>
        <v>#N/A</v>
      </c>
      <c r="Q207" s="33" t="e">
        <f t="shared" si="28"/>
        <v>#N/A</v>
      </c>
      <c r="R207" s="63" t="e">
        <f t="shared" si="29"/>
        <v>#N/A</v>
      </c>
      <c r="S207" s="31" t="e">
        <f t="shared" si="30"/>
        <v>#N/A</v>
      </c>
      <c r="T207" s="40" t="e">
        <f t="shared" si="31"/>
        <v>#N/A</v>
      </c>
      <c r="U207" t="e">
        <f t="shared" si="32"/>
        <v>#N/A</v>
      </c>
      <c r="V207" t="e">
        <f t="shared" si="33"/>
        <v>#N/A</v>
      </c>
      <c r="W207" s="31" t="e">
        <f>IF(R207+S207&gt;0,VLOOKUP($B207,LBTotals!$D$3:$O$500,11),0)</f>
        <v>#N/A</v>
      </c>
      <c r="X207" s="31" t="e">
        <f>IF(R207+S207&gt;0,VLOOKUP($B207,LBTotals!$D$3:$O$500,12),0)</f>
        <v>#N/A</v>
      </c>
      <c r="Y207" s="40" t="e">
        <f t="shared" si="34"/>
        <v>#N/A</v>
      </c>
    </row>
    <row r="208" spans="6:25" x14ac:dyDescent="0.2">
      <c r="F208"/>
      <c r="I208" s="111"/>
      <c r="L208" s="31"/>
      <c r="M208" s="81" t="e">
        <f>VLOOKUP($B208,LBTotals!$D$3:$O$500,1)</f>
        <v>#N/A</v>
      </c>
      <c r="N208" s="33" t="e">
        <f>IF(M208=B208,VLOOKUP($B208,LBTotals!$D$3:$O$500,7),0)</f>
        <v>#N/A</v>
      </c>
      <c r="O208" s="31" t="e">
        <f>IF(M208=B208,VLOOKUP($B208,LBTotals!$D$3:$O$500,8),0)</f>
        <v>#N/A</v>
      </c>
      <c r="P208" s="31" t="e">
        <f>IF(M208=B208,VLOOKUP($B208,LBTotals!$D$3:$O$500,9),0)</f>
        <v>#N/A</v>
      </c>
      <c r="Q208" s="33" t="e">
        <f t="shared" si="28"/>
        <v>#N/A</v>
      </c>
      <c r="R208" s="63" t="e">
        <f t="shared" si="29"/>
        <v>#N/A</v>
      </c>
      <c r="S208" s="31" t="e">
        <f t="shared" si="30"/>
        <v>#N/A</v>
      </c>
      <c r="T208" s="40" t="e">
        <f t="shared" si="31"/>
        <v>#N/A</v>
      </c>
      <c r="U208" t="e">
        <f t="shared" si="32"/>
        <v>#N/A</v>
      </c>
      <c r="V208" t="e">
        <f t="shared" si="33"/>
        <v>#N/A</v>
      </c>
      <c r="W208" s="31" t="e">
        <f>IF(R208+S208&gt;0,VLOOKUP($B208,LBTotals!$D$3:$O$500,11),0)</f>
        <v>#N/A</v>
      </c>
      <c r="X208" s="31" t="e">
        <f>IF(R208+S208&gt;0,VLOOKUP($B208,LBTotals!$D$3:$O$500,12),0)</f>
        <v>#N/A</v>
      </c>
      <c r="Y208" s="40" t="e">
        <f t="shared" si="34"/>
        <v>#N/A</v>
      </c>
    </row>
    <row r="209" spans="6:25" x14ac:dyDescent="0.2">
      <c r="F209"/>
      <c r="I209" s="111"/>
      <c r="L209" s="31"/>
      <c r="M209" s="81" t="e">
        <f>VLOOKUP($B209,LBTotals!$D$3:$O$500,1)</f>
        <v>#N/A</v>
      </c>
      <c r="N209" s="33" t="e">
        <f>IF(M209=B209,VLOOKUP($B209,LBTotals!$D$3:$O$500,7),0)</f>
        <v>#N/A</v>
      </c>
      <c r="O209" s="31" t="e">
        <f>IF(M209=B209,VLOOKUP($B209,LBTotals!$D$3:$O$500,8),0)</f>
        <v>#N/A</v>
      </c>
      <c r="P209" s="31" t="e">
        <f>IF(M209=B209,VLOOKUP($B209,LBTotals!$D$3:$O$500,9),0)</f>
        <v>#N/A</v>
      </c>
      <c r="Q209" s="33" t="e">
        <f t="shared" si="28"/>
        <v>#N/A</v>
      </c>
      <c r="R209" s="63" t="e">
        <f t="shared" si="29"/>
        <v>#N/A</v>
      </c>
      <c r="S209" s="31" t="e">
        <f t="shared" si="30"/>
        <v>#N/A</v>
      </c>
      <c r="T209" s="40" t="e">
        <f t="shared" si="31"/>
        <v>#N/A</v>
      </c>
      <c r="U209" t="e">
        <f t="shared" si="32"/>
        <v>#N/A</v>
      </c>
      <c r="V209" t="e">
        <f t="shared" si="33"/>
        <v>#N/A</v>
      </c>
      <c r="W209" s="31" t="e">
        <f>IF(R209+S209&gt;0,VLOOKUP($B209,LBTotals!$D$3:$O$500,11),0)</f>
        <v>#N/A</v>
      </c>
      <c r="X209" s="31" t="e">
        <f>IF(R209+S209&gt;0,VLOOKUP($B209,LBTotals!$D$3:$O$500,12),0)</f>
        <v>#N/A</v>
      </c>
      <c r="Y209" s="40" t="e">
        <f t="shared" si="34"/>
        <v>#N/A</v>
      </c>
    </row>
    <row r="210" spans="6:25" x14ac:dyDescent="0.2">
      <c r="F210"/>
      <c r="I210" s="111"/>
      <c r="L210" s="31"/>
      <c r="M210" s="81" t="e">
        <f>VLOOKUP($B210,LBTotals!$D$3:$O$500,1)</f>
        <v>#N/A</v>
      </c>
      <c r="N210" s="33" t="e">
        <f>IF(M210=B210,VLOOKUP($B210,LBTotals!$D$3:$O$500,7),0)</f>
        <v>#N/A</v>
      </c>
      <c r="O210" s="31" t="e">
        <f>IF(M210=B210,VLOOKUP($B210,LBTotals!$D$3:$O$500,8),0)</f>
        <v>#N/A</v>
      </c>
      <c r="P210" s="31" t="e">
        <f>IF(M210=B210,VLOOKUP($B210,LBTotals!$D$3:$O$500,9),0)</f>
        <v>#N/A</v>
      </c>
      <c r="Q210" s="33" t="e">
        <f t="shared" si="28"/>
        <v>#N/A</v>
      </c>
      <c r="R210" s="63" t="e">
        <f t="shared" si="29"/>
        <v>#N/A</v>
      </c>
      <c r="S210" s="31" t="e">
        <f t="shared" si="30"/>
        <v>#N/A</v>
      </c>
      <c r="T210" s="40" t="e">
        <f t="shared" si="31"/>
        <v>#N/A</v>
      </c>
      <c r="U210" t="e">
        <f t="shared" si="32"/>
        <v>#N/A</v>
      </c>
      <c r="V210" t="e">
        <f t="shared" si="33"/>
        <v>#N/A</v>
      </c>
      <c r="W210" s="31" t="e">
        <f>IF(R210+S210&gt;0,VLOOKUP($B210,LBTotals!$D$3:$O$500,11),0)</f>
        <v>#N/A</v>
      </c>
      <c r="X210" s="31" t="e">
        <f>IF(R210+S210&gt;0,VLOOKUP($B210,LBTotals!$D$3:$O$500,12),0)</f>
        <v>#N/A</v>
      </c>
      <c r="Y210" s="40" t="e">
        <f t="shared" si="34"/>
        <v>#N/A</v>
      </c>
    </row>
    <row r="211" spans="6:25" x14ac:dyDescent="0.2">
      <c r="F211"/>
      <c r="I211" s="111"/>
      <c r="L211" s="31"/>
      <c r="M211" s="81" t="e">
        <f>VLOOKUP($B211,LBTotals!$D$3:$O$500,1)</f>
        <v>#N/A</v>
      </c>
      <c r="N211" s="33" t="e">
        <f>IF(M211=B211,VLOOKUP($B211,LBTotals!$D$3:$O$500,7),0)</f>
        <v>#N/A</v>
      </c>
      <c r="O211" s="31" t="e">
        <f>IF(M211=B211,VLOOKUP($B211,LBTotals!$D$3:$O$500,8),0)</f>
        <v>#N/A</v>
      </c>
      <c r="P211" s="31" t="e">
        <f>IF(M211=B211,VLOOKUP($B211,LBTotals!$D$3:$O$500,9),0)</f>
        <v>#N/A</v>
      </c>
      <c r="Q211" s="33" t="e">
        <f t="shared" si="28"/>
        <v>#N/A</v>
      </c>
      <c r="R211" s="63" t="e">
        <f t="shared" si="29"/>
        <v>#N/A</v>
      </c>
      <c r="S211" s="31" t="e">
        <f t="shared" si="30"/>
        <v>#N/A</v>
      </c>
      <c r="T211" s="40" t="e">
        <f t="shared" si="31"/>
        <v>#N/A</v>
      </c>
      <c r="U211" t="e">
        <f t="shared" si="32"/>
        <v>#N/A</v>
      </c>
      <c r="V211" t="e">
        <f t="shared" si="33"/>
        <v>#N/A</v>
      </c>
      <c r="W211" s="31" t="e">
        <f>IF(R211+S211&gt;0,VLOOKUP($B211,LBTotals!$D$3:$O$500,11),0)</f>
        <v>#N/A</v>
      </c>
      <c r="X211" s="31" t="e">
        <f>IF(R211+S211&gt;0,VLOOKUP($B211,LBTotals!$D$3:$O$500,12),0)</f>
        <v>#N/A</v>
      </c>
      <c r="Y211" s="40" t="e">
        <f t="shared" si="34"/>
        <v>#N/A</v>
      </c>
    </row>
    <row r="212" spans="6:25" x14ac:dyDescent="0.2">
      <c r="F212"/>
      <c r="I212" s="111"/>
      <c r="L212" s="31"/>
      <c r="M212" s="81" t="e">
        <f>VLOOKUP($B212,LBTotals!$D$3:$O$500,1)</f>
        <v>#N/A</v>
      </c>
      <c r="N212" s="33" t="e">
        <f>IF(M212=B212,VLOOKUP($B212,LBTotals!$D$3:$O$500,7),0)</f>
        <v>#N/A</v>
      </c>
      <c r="O212" s="31" t="e">
        <f>IF(M212=B212,VLOOKUP($B212,LBTotals!$D$3:$O$500,8),0)</f>
        <v>#N/A</v>
      </c>
      <c r="P212" s="31" t="e">
        <f>IF(M212=B212,VLOOKUP($B212,LBTotals!$D$3:$O$500,9),0)</f>
        <v>#N/A</v>
      </c>
      <c r="Q212" s="33" t="e">
        <f t="shared" si="28"/>
        <v>#N/A</v>
      </c>
      <c r="R212" s="63" t="e">
        <f t="shared" si="29"/>
        <v>#N/A</v>
      </c>
      <c r="S212" s="31" t="e">
        <f t="shared" si="30"/>
        <v>#N/A</v>
      </c>
      <c r="T212" s="40" t="e">
        <f t="shared" si="31"/>
        <v>#N/A</v>
      </c>
      <c r="U212" t="e">
        <f t="shared" si="32"/>
        <v>#N/A</v>
      </c>
      <c r="V212" t="e">
        <f t="shared" si="33"/>
        <v>#N/A</v>
      </c>
      <c r="W212" s="31" t="e">
        <f>IF(R212+S212&gt;0,VLOOKUP($B212,LBTotals!$D$3:$O$500,11),0)</f>
        <v>#N/A</v>
      </c>
      <c r="X212" s="31" t="e">
        <f>IF(R212+S212&gt;0,VLOOKUP($B212,LBTotals!$D$3:$O$500,12),0)</f>
        <v>#N/A</v>
      </c>
      <c r="Y212" s="40" t="e">
        <f t="shared" si="34"/>
        <v>#N/A</v>
      </c>
    </row>
    <row r="213" spans="6:25" x14ac:dyDescent="0.2">
      <c r="F213"/>
      <c r="I213" s="111"/>
      <c r="L213" s="31"/>
      <c r="M213" s="81" t="e">
        <f>VLOOKUP($B213,LBTotals!$D$3:$O$500,1)</f>
        <v>#N/A</v>
      </c>
      <c r="N213" s="33" t="e">
        <f>IF(M213=B213,VLOOKUP($B213,LBTotals!$D$3:$O$500,7),0)</f>
        <v>#N/A</v>
      </c>
      <c r="O213" s="31" t="e">
        <f>IF(M213=B213,VLOOKUP($B213,LBTotals!$D$3:$O$500,8),0)</f>
        <v>#N/A</v>
      </c>
      <c r="P213" s="31" t="e">
        <f>IF(M213=B213,VLOOKUP($B213,LBTotals!$D$3:$O$500,9),0)</f>
        <v>#N/A</v>
      </c>
      <c r="Q213" s="33" t="e">
        <f t="shared" si="28"/>
        <v>#N/A</v>
      </c>
      <c r="R213" s="63" t="e">
        <f t="shared" si="29"/>
        <v>#N/A</v>
      </c>
      <c r="S213" s="31" t="e">
        <f t="shared" si="30"/>
        <v>#N/A</v>
      </c>
      <c r="T213" s="40" t="e">
        <f t="shared" si="31"/>
        <v>#N/A</v>
      </c>
      <c r="U213" t="e">
        <f t="shared" si="32"/>
        <v>#N/A</v>
      </c>
      <c r="V213" t="e">
        <f t="shared" si="33"/>
        <v>#N/A</v>
      </c>
      <c r="W213" s="31" t="e">
        <f>IF(R213+S213&gt;0,VLOOKUP($B213,LBTotals!$D$3:$O$500,11),0)</f>
        <v>#N/A</v>
      </c>
      <c r="X213" s="31" t="e">
        <f>IF(R213+S213&gt;0,VLOOKUP($B213,LBTotals!$D$3:$O$500,12),0)</f>
        <v>#N/A</v>
      </c>
      <c r="Y213" s="40" t="e">
        <f t="shared" si="34"/>
        <v>#N/A</v>
      </c>
    </row>
    <row r="214" spans="6:25" x14ac:dyDescent="0.2">
      <c r="F214"/>
      <c r="I214" s="111"/>
      <c r="L214" s="31"/>
      <c r="M214" s="81" t="e">
        <f>VLOOKUP($B214,LBTotals!$D$3:$O$500,1)</f>
        <v>#N/A</v>
      </c>
      <c r="N214" s="33" t="e">
        <f>IF(M214=B214,VLOOKUP($B214,LBTotals!$D$3:$O$500,7),0)</f>
        <v>#N/A</v>
      </c>
      <c r="O214" s="31" t="e">
        <f>IF(M214=B214,VLOOKUP($B214,LBTotals!$D$3:$O$500,8),0)</f>
        <v>#N/A</v>
      </c>
      <c r="P214" s="31" t="e">
        <f>IF(M214=B214,VLOOKUP($B214,LBTotals!$D$3:$O$500,9),0)</f>
        <v>#N/A</v>
      </c>
      <c r="Q214" s="33" t="e">
        <f t="shared" si="28"/>
        <v>#N/A</v>
      </c>
      <c r="R214" s="63" t="e">
        <f t="shared" si="29"/>
        <v>#N/A</v>
      </c>
      <c r="S214" s="31" t="e">
        <f t="shared" si="30"/>
        <v>#N/A</v>
      </c>
      <c r="T214" s="40" t="e">
        <f t="shared" si="31"/>
        <v>#N/A</v>
      </c>
      <c r="U214" t="e">
        <f t="shared" si="32"/>
        <v>#N/A</v>
      </c>
      <c r="V214" t="e">
        <f t="shared" si="33"/>
        <v>#N/A</v>
      </c>
      <c r="W214" s="31" t="e">
        <f>IF(R214+S214&gt;0,VLOOKUP($B214,LBTotals!$D$3:$O$500,11),0)</f>
        <v>#N/A</v>
      </c>
      <c r="X214" s="31" t="e">
        <f>IF(R214+S214&gt;0,VLOOKUP($B214,LBTotals!$D$3:$O$500,12),0)</f>
        <v>#N/A</v>
      </c>
      <c r="Y214" s="40" t="e">
        <f t="shared" si="34"/>
        <v>#N/A</v>
      </c>
    </row>
    <row r="215" spans="6:25" x14ac:dyDescent="0.2">
      <c r="F215"/>
      <c r="I215" s="111"/>
      <c r="L215" s="31"/>
      <c r="M215" s="81" t="e">
        <f>VLOOKUP($B215,LBTotals!$D$3:$O$500,1)</f>
        <v>#N/A</v>
      </c>
      <c r="N215" s="33" t="e">
        <f>IF(M215=B215,VLOOKUP($B215,LBTotals!$D$3:$O$500,7),0)</f>
        <v>#N/A</v>
      </c>
      <c r="O215" s="31" t="e">
        <f>IF(M215=B215,VLOOKUP($B215,LBTotals!$D$3:$O$500,8),0)</f>
        <v>#N/A</v>
      </c>
      <c r="P215" s="31" t="e">
        <f>IF(M215=B215,VLOOKUP($B215,LBTotals!$D$3:$O$500,9),0)</f>
        <v>#N/A</v>
      </c>
      <c r="Q215" s="33" t="e">
        <f t="shared" si="28"/>
        <v>#N/A</v>
      </c>
      <c r="R215" s="63" t="e">
        <f t="shared" si="29"/>
        <v>#N/A</v>
      </c>
      <c r="S215" s="31" t="e">
        <f t="shared" si="30"/>
        <v>#N/A</v>
      </c>
      <c r="T215" s="40" t="e">
        <f t="shared" si="31"/>
        <v>#N/A</v>
      </c>
      <c r="U215" t="e">
        <f t="shared" si="32"/>
        <v>#N/A</v>
      </c>
      <c r="V215" t="e">
        <f t="shared" si="33"/>
        <v>#N/A</v>
      </c>
      <c r="W215" s="31" t="e">
        <f>IF(R215+S215&gt;0,VLOOKUP($B215,LBTotals!$D$3:$O$500,11),0)</f>
        <v>#N/A</v>
      </c>
      <c r="X215" s="31" t="e">
        <f>IF(R215+S215&gt;0,VLOOKUP($B215,LBTotals!$D$3:$O$500,12),0)</f>
        <v>#N/A</v>
      </c>
      <c r="Y215" s="40" t="e">
        <f t="shared" si="34"/>
        <v>#N/A</v>
      </c>
    </row>
    <row r="216" spans="6:25" x14ac:dyDescent="0.2">
      <c r="F216"/>
      <c r="I216" s="111"/>
      <c r="L216" s="31"/>
      <c r="M216" s="81" t="e">
        <f>VLOOKUP($B216,LBTotals!$D$3:$O$500,1)</f>
        <v>#N/A</v>
      </c>
      <c r="N216" s="33" t="e">
        <f>IF(M216=B216,VLOOKUP($B216,LBTotals!$D$3:$O$500,7),0)</f>
        <v>#N/A</v>
      </c>
      <c r="O216" s="31" t="e">
        <f>IF(M216=B216,VLOOKUP($B216,LBTotals!$D$3:$O$500,8),0)</f>
        <v>#N/A</v>
      </c>
      <c r="P216" s="31" t="e">
        <f>IF(M216=B216,VLOOKUP($B216,LBTotals!$D$3:$O$500,9),0)</f>
        <v>#N/A</v>
      </c>
      <c r="Q216" s="33" t="e">
        <f t="shared" si="28"/>
        <v>#N/A</v>
      </c>
      <c r="R216" s="63" t="e">
        <f t="shared" si="29"/>
        <v>#N/A</v>
      </c>
      <c r="S216" s="31" t="e">
        <f t="shared" si="30"/>
        <v>#N/A</v>
      </c>
      <c r="T216" s="40" t="e">
        <f t="shared" si="31"/>
        <v>#N/A</v>
      </c>
      <c r="U216" t="e">
        <f t="shared" si="32"/>
        <v>#N/A</v>
      </c>
      <c r="V216" t="e">
        <f t="shared" si="33"/>
        <v>#N/A</v>
      </c>
      <c r="W216" s="31" t="e">
        <f>IF(R216+S216&gt;0,VLOOKUP($B216,LBTotals!$D$3:$O$500,11),0)</f>
        <v>#N/A</v>
      </c>
      <c r="X216" s="31" t="e">
        <f>IF(R216+S216&gt;0,VLOOKUP($B216,LBTotals!$D$3:$O$500,12),0)</f>
        <v>#N/A</v>
      </c>
      <c r="Y216" s="40" t="e">
        <f t="shared" si="34"/>
        <v>#N/A</v>
      </c>
    </row>
    <row r="217" spans="6:25" x14ac:dyDescent="0.2">
      <c r="F217"/>
      <c r="I217" s="111"/>
      <c r="L217" s="31"/>
      <c r="M217" s="81" t="e">
        <f>VLOOKUP($B217,LBTotals!$D$3:$O$500,1)</f>
        <v>#N/A</v>
      </c>
      <c r="N217" s="33" t="e">
        <f>IF(M217=B217,VLOOKUP($B217,LBTotals!$D$3:$O$500,7),0)</f>
        <v>#N/A</v>
      </c>
      <c r="O217" s="31" t="e">
        <f>IF(M217=B217,VLOOKUP($B217,LBTotals!$D$3:$O$500,8),0)</f>
        <v>#N/A</v>
      </c>
      <c r="P217" s="31" t="e">
        <f>IF(M217=B217,VLOOKUP($B217,LBTotals!$D$3:$O$500,9),0)</f>
        <v>#N/A</v>
      </c>
      <c r="Q217" s="33" t="e">
        <f t="shared" si="28"/>
        <v>#N/A</v>
      </c>
      <c r="R217" s="63" t="e">
        <f t="shared" si="29"/>
        <v>#N/A</v>
      </c>
      <c r="S217" s="31" t="e">
        <f t="shared" si="30"/>
        <v>#N/A</v>
      </c>
      <c r="T217" s="40" t="e">
        <f t="shared" si="31"/>
        <v>#N/A</v>
      </c>
      <c r="U217" t="e">
        <f t="shared" si="32"/>
        <v>#N/A</v>
      </c>
      <c r="V217" t="e">
        <f t="shared" si="33"/>
        <v>#N/A</v>
      </c>
      <c r="W217" s="31" t="e">
        <f>IF(R217+S217&gt;0,VLOOKUP($B217,LBTotals!$D$3:$O$500,11),0)</f>
        <v>#N/A</v>
      </c>
      <c r="X217" s="31" t="e">
        <f>IF(R217+S217&gt;0,VLOOKUP($B217,LBTotals!$D$3:$O$500,12),0)</f>
        <v>#N/A</v>
      </c>
      <c r="Y217" s="40" t="e">
        <f t="shared" si="34"/>
        <v>#N/A</v>
      </c>
    </row>
    <row r="218" spans="6:25" x14ac:dyDescent="0.2">
      <c r="F218"/>
      <c r="I218" s="111"/>
      <c r="L218" s="31"/>
      <c r="M218" s="81" t="e">
        <f>VLOOKUP($B218,LBTotals!$D$3:$O$500,1)</f>
        <v>#N/A</v>
      </c>
      <c r="N218" s="33" t="e">
        <f>IF(M218=B218,VLOOKUP($B218,LBTotals!$D$3:$O$500,7),0)</f>
        <v>#N/A</v>
      </c>
      <c r="O218" s="31" t="e">
        <f>IF(M218=B218,VLOOKUP($B218,LBTotals!$D$3:$O$500,8),0)</f>
        <v>#N/A</v>
      </c>
      <c r="P218" s="31" t="e">
        <f>IF(M218=B218,VLOOKUP($B218,LBTotals!$D$3:$O$500,9),0)</f>
        <v>#N/A</v>
      </c>
      <c r="Q218" s="33" t="e">
        <f t="shared" si="28"/>
        <v>#N/A</v>
      </c>
      <c r="R218" s="63" t="e">
        <f t="shared" si="29"/>
        <v>#N/A</v>
      </c>
      <c r="S218" s="31" t="e">
        <f t="shared" si="30"/>
        <v>#N/A</v>
      </c>
      <c r="T218" s="40" t="e">
        <f t="shared" si="31"/>
        <v>#N/A</v>
      </c>
      <c r="U218" t="e">
        <f t="shared" si="32"/>
        <v>#N/A</v>
      </c>
      <c r="V218" t="e">
        <f t="shared" si="33"/>
        <v>#N/A</v>
      </c>
      <c r="W218" s="31" t="e">
        <f>IF(R218+S218&gt;0,VLOOKUP($B218,LBTotals!$D$3:$O$500,11),0)</f>
        <v>#N/A</v>
      </c>
      <c r="X218" s="31" t="e">
        <f>IF(R218+S218&gt;0,VLOOKUP($B218,LBTotals!$D$3:$O$500,12),0)</f>
        <v>#N/A</v>
      </c>
      <c r="Y218" s="40" t="e">
        <f t="shared" si="34"/>
        <v>#N/A</v>
      </c>
    </row>
    <row r="219" spans="6:25" x14ac:dyDescent="0.2">
      <c r="F219"/>
      <c r="I219" s="111"/>
      <c r="L219" s="31"/>
      <c r="M219" s="81" t="e">
        <f>VLOOKUP($B219,LBTotals!$D$3:$O$500,1)</f>
        <v>#N/A</v>
      </c>
      <c r="N219" s="33" t="e">
        <f>IF(M219=B219,VLOOKUP($B219,LBTotals!$D$3:$O$500,7),0)</f>
        <v>#N/A</v>
      </c>
      <c r="O219" s="31" t="e">
        <f>IF(M219=B219,VLOOKUP($B219,LBTotals!$D$3:$O$500,8),0)</f>
        <v>#N/A</v>
      </c>
      <c r="P219" s="31" t="e">
        <f>IF(M219=B219,VLOOKUP($B219,LBTotals!$D$3:$O$500,9),0)</f>
        <v>#N/A</v>
      </c>
      <c r="Q219" s="33" t="e">
        <f t="shared" si="28"/>
        <v>#N/A</v>
      </c>
      <c r="R219" s="63" t="e">
        <f t="shared" si="29"/>
        <v>#N/A</v>
      </c>
      <c r="S219" s="31" t="e">
        <f t="shared" si="30"/>
        <v>#N/A</v>
      </c>
      <c r="T219" s="40" t="e">
        <f t="shared" si="31"/>
        <v>#N/A</v>
      </c>
      <c r="U219" t="e">
        <f t="shared" si="32"/>
        <v>#N/A</v>
      </c>
      <c r="V219" t="e">
        <f t="shared" si="33"/>
        <v>#N/A</v>
      </c>
      <c r="W219" s="31" t="e">
        <f>IF(R219+S219&gt;0,VLOOKUP($B219,LBTotals!$D$3:$O$500,11),0)</f>
        <v>#N/A</v>
      </c>
      <c r="X219" s="31" t="e">
        <f>IF(R219+S219&gt;0,VLOOKUP($B219,LBTotals!$D$3:$O$500,12),0)</f>
        <v>#N/A</v>
      </c>
      <c r="Y219" s="40" t="e">
        <f t="shared" si="34"/>
        <v>#N/A</v>
      </c>
    </row>
    <row r="220" spans="6:25" x14ac:dyDescent="0.2">
      <c r="Q220" s="33"/>
      <c r="R220" s="63"/>
      <c r="S220" s="31"/>
      <c r="W220" s="31"/>
      <c r="X220" s="31"/>
    </row>
    <row r="221" spans="6:25" x14ac:dyDescent="0.2">
      <c r="Q221" s="33"/>
      <c r="R221" s="63"/>
      <c r="S221" s="31"/>
      <c r="W221" s="31"/>
      <c r="X221" s="31"/>
    </row>
    <row r="222" spans="6:25" x14ac:dyDescent="0.2">
      <c r="Q222" s="33"/>
      <c r="R222" s="63"/>
      <c r="S222" s="31"/>
      <c r="W222" s="31"/>
      <c r="X222" s="31"/>
    </row>
    <row r="223" spans="6:25" x14ac:dyDescent="0.2">
      <c r="Q223" s="33"/>
      <c r="R223" s="63"/>
      <c r="S223" s="31"/>
      <c r="W223" s="31"/>
      <c r="X223" s="31"/>
    </row>
    <row r="224" spans="6:25" x14ac:dyDescent="0.2">
      <c r="Q224" s="33"/>
      <c r="R224" s="63"/>
      <c r="S224" s="31"/>
      <c r="W224" s="31"/>
      <c r="X224" s="31"/>
    </row>
    <row r="225" spans="17:24" x14ac:dyDescent="0.2">
      <c r="Q225" s="33"/>
      <c r="R225" s="63"/>
      <c r="S225" s="31"/>
      <c r="W225" s="31"/>
      <c r="X225" s="31"/>
    </row>
    <row r="226" spans="17:24" x14ac:dyDescent="0.2">
      <c r="Q226" s="33"/>
      <c r="R226" s="63"/>
      <c r="S226" s="31"/>
      <c r="W226" s="31"/>
      <c r="X226" s="31"/>
    </row>
    <row r="227" spans="17:24" x14ac:dyDescent="0.2">
      <c r="Q227" s="33"/>
      <c r="R227" s="63"/>
      <c r="S227" s="31"/>
      <c r="W227" s="31"/>
      <c r="X227" s="31"/>
    </row>
    <row r="228" spans="17:24" x14ac:dyDescent="0.2">
      <c r="Q228" s="33"/>
      <c r="R228" s="63"/>
      <c r="S228" s="31"/>
      <c r="W228" s="31"/>
      <c r="X228" s="31"/>
    </row>
    <row r="229" spans="17:24" x14ac:dyDescent="0.2">
      <c r="Q229" s="33"/>
      <c r="R229" s="63"/>
      <c r="S229" s="31"/>
      <c r="W229" s="31"/>
      <c r="X229" s="31"/>
    </row>
    <row r="230" spans="17:24" x14ac:dyDescent="0.2">
      <c r="Q230" s="33"/>
      <c r="R230" s="63"/>
      <c r="S230" s="31"/>
      <c r="W230" s="31"/>
      <c r="X230" s="31"/>
    </row>
    <row r="231" spans="17:24" x14ac:dyDescent="0.2">
      <c r="Q231" s="33"/>
      <c r="R231" s="63"/>
      <c r="S231" s="31"/>
      <c r="W231" s="31"/>
      <c r="X231" s="31"/>
    </row>
    <row r="232" spans="17:24" x14ac:dyDescent="0.2">
      <c r="Q232" s="33"/>
      <c r="R232" s="63"/>
      <c r="S232" s="31"/>
      <c r="W232" s="31"/>
      <c r="X232" s="31"/>
    </row>
    <row r="233" spans="17:24" x14ac:dyDescent="0.2">
      <c r="Q233" s="33"/>
      <c r="R233" s="63"/>
      <c r="S233" s="31"/>
      <c r="W233" s="31"/>
      <c r="X233" s="31"/>
    </row>
    <row r="234" spans="17:24" x14ac:dyDescent="0.2">
      <c r="Q234" s="33"/>
      <c r="R234" s="63"/>
      <c r="S234" s="31"/>
      <c r="W234" s="31"/>
      <c r="X234" s="31"/>
    </row>
    <row r="235" spans="17:24" x14ac:dyDescent="0.2">
      <c r="Q235" s="33"/>
      <c r="R235" s="63"/>
      <c r="S235" s="31"/>
      <c r="W235" s="31"/>
      <c r="X235" s="31"/>
    </row>
    <row r="236" spans="17:24" x14ac:dyDescent="0.2">
      <c r="Q236" s="33"/>
      <c r="R236" s="63"/>
      <c r="S236" s="31"/>
      <c r="W236" s="31"/>
      <c r="X236" s="31"/>
    </row>
    <row r="237" spans="17:24" x14ac:dyDescent="0.2">
      <c r="Q237" s="33"/>
      <c r="R237" s="63"/>
      <c r="S237" s="31"/>
      <c r="W237" s="31"/>
      <c r="X237" s="31"/>
    </row>
    <row r="238" spans="17:24" x14ac:dyDescent="0.2">
      <c r="Q238" s="33"/>
      <c r="R238" s="63"/>
      <c r="S238" s="31"/>
      <c r="W238" s="31"/>
      <c r="X238" s="31"/>
    </row>
    <row r="239" spans="17:24" x14ac:dyDescent="0.2">
      <c r="Q239" s="33"/>
      <c r="R239" s="63"/>
      <c r="S239" s="31"/>
      <c r="W239" s="31"/>
      <c r="X239" s="31"/>
    </row>
    <row r="240" spans="17:24" x14ac:dyDescent="0.2">
      <c r="Q240" s="33"/>
      <c r="R240" s="63"/>
      <c r="S240" s="31"/>
      <c r="W240" s="31"/>
      <c r="X240" s="31"/>
    </row>
    <row r="241" spans="17:24" x14ac:dyDescent="0.2">
      <c r="Q241" s="33"/>
      <c r="R241" s="63"/>
      <c r="S241" s="31"/>
      <c r="W241" s="31"/>
      <c r="X241" s="31"/>
    </row>
    <row r="242" spans="17:24" x14ac:dyDescent="0.2">
      <c r="Q242" s="33"/>
      <c r="R242" s="63"/>
      <c r="S242" s="31"/>
      <c r="W242" s="31"/>
      <c r="X242" s="31"/>
    </row>
    <row r="243" spans="17:24" x14ac:dyDescent="0.2">
      <c r="Q243" s="33"/>
      <c r="R243" s="63"/>
      <c r="S243" s="31"/>
      <c r="W243" s="31"/>
      <c r="X243" s="31"/>
    </row>
    <row r="244" spans="17:24" x14ac:dyDescent="0.2">
      <c r="Q244" s="33"/>
      <c r="R244" s="63"/>
      <c r="S244" s="31"/>
      <c r="W244" s="31"/>
      <c r="X244" s="31"/>
    </row>
    <row r="245" spans="17:24" x14ac:dyDescent="0.2">
      <c r="Q245" s="33"/>
      <c r="R245" s="63"/>
      <c r="S245" s="31"/>
      <c r="W245" s="31"/>
      <c r="X245" s="31"/>
    </row>
    <row r="246" spans="17:24" x14ac:dyDescent="0.2">
      <c r="Q246" s="33"/>
      <c r="R246" s="63"/>
      <c r="S246" s="31"/>
      <c r="W246" s="31"/>
      <c r="X246" s="31"/>
    </row>
    <row r="247" spans="17:24" x14ac:dyDescent="0.2">
      <c r="Q247" s="33"/>
      <c r="R247" s="63"/>
      <c r="S247" s="31"/>
      <c r="W247" s="31"/>
      <c r="X247" s="31"/>
    </row>
    <row r="248" spans="17:24" x14ac:dyDescent="0.2">
      <c r="Q248" s="33"/>
      <c r="R248" s="63"/>
      <c r="S248" s="31"/>
      <c r="W248" s="31"/>
      <c r="X248" s="31"/>
    </row>
    <row r="249" spans="17:24" x14ac:dyDescent="0.2">
      <c r="Q249" s="33"/>
      <c r="R249" s="63"/>
      <c r="S249" s="31"/>
      <c r="W249" s="31"/>
      <c r="X249" s="31"/>
    </row>
    <row r="250" spans="17:24" x14ac:dyDescent="0.2">
      <c r="Q250" s="33"/>
      <c r="R250" s="63"/>
      <c r="S250" s="31"/>
      <c r="W250" s="31"/>
      <c r="X250" s="31"/>
    </row>
    <row r="251" spans="17:24" x14ac:dyDescent="0.2">
      <c r="Q251" s="33"/>
      <c r="R251" s="63"/>
      <c r="S251" s="31"/>
      <c r="W251" s="31"/>
      <c r="X251" s="31"/>
    </row>
    <row r="252" spans="17:24" x14ac:dyDescent="0.2">
      <c r="Q252" s="33"/>
      <c r="R252" s="63"/>
      <c r="S252" s="31"/>
      <c r="W252" s="31"/>
      <c r="X252" s="31"/>
    </row>
    <row r="253" spans="17:24" x14ac:dyDescent="0.2">
      <c r="Q253" s="33"/>
      <c r="R253" s="63"/>
      <c r="S253" s="31"/>
      <c r="W253" s="31"/>
      <c r="X253" s="31"/>
    </row>
    <row r="254" spans="17:24" x14ac:dyDescent="0.2">
      <c r="Q254" s="33"/>
      <c r="R254" s="63"/>
      <c r="S254" s="31"/>
      <c r="W254" s="31"/>
      <c r="X254" s="31"/>
    </row>
    <row r="255" spans="17:24" x14ac:dyDescent="0.2">
      <c r="Q255" s="33"/>
      <c r="R255" s="63"/>
      <c r="S255" s="31"/>
      <c r="W255" s="63"/>
      <c r="X255" s="31"/>
    </row>
    <row r="256" spans="17:24" x14ac:dyDescent="0.2">
      <c r="Q256" s="33"/>
      <c r="R256" s="63"/>
      <c r="S256" s="31"/>
      <c r="W256" s="63"/>
      <c r="X256" s="31"/>
    </row>
    <row r="257" spans="17:24" x14ac:dyDescent="0.2">
      <c r="Q257" s="33"/>
      <c r="R257" s="63"/>
      <c r="S257" s="31"/>
      <c r="W257" s="63"/>
      <c r="X257" s="31"/>
    </row>
    <row r="258" spans="17:24" x14ac:dyDescent="0.2">
      <c r="Q258" s="33"/>
      <c r="R258" s="63"/>
      <c r="S258" s="31"/>
      <c r="W258" s="63"/>
      <c r="X258" s="31"/>
    </row>
    <row r="259" spans="17:24" x14ac:dyDescent="0.2">
      <c r="Q259" s="33"/>
      <c r="R259" s="63"/>
      <c r="S259" s="31"/>
      <c r="W259" s="63"/>
      <c r="X259" s="31"/>
    </row>
    <row r="260" spans="17:24" x14ac:dyDescent="0.2">
      <c r="Q260" s="33"/>
      <c r="R260" s="63"/>
      <c r="S260" s="31"/>
      <c r="W260" s="63"/>
      <c r="X260" s="31"/>
    </row>
    <row r="261" spans="17:24" x14ac:dyDescent="0.2">
      <c r="Q261" s="33"/>
      <c r="R261" s="63"/>
      <c r="S261" s="31"/>
      <c r="W261" s="63"/>
      <c r="X261" s="31"/>
    </row>
    <row r="262" spans="17:24" x14ac:dyDescent="0.2">
      <c r="Q262" s="33"/>
      <c r="R262" s="63"/>
      <c r="S262" s="31"/>
      <c r="W262" s="63"/>
      <c r="X262" s="31"/>
    </row>
    <row r="263" spans="17:24" x14ac:dyDescent="0.2">
      <c r="Q263" s="33"/>
      <c r="R263" s="63"/>
      <c r="S263" s="31"/>
      <c r="W263" s="63"/>
      <c r="X263" s="31"/>
    </row>
    <row r="264" spans="17:24" x14ac:dyDescent="0.2">
      <c r="Q264" s="33"/>
      <c r="R264" s="63"/>
      <c r="S264" s="31"/>
      <c r="W264" s="63"/>
      <c r="X264" s="31"/>
    </row>
    <row r="265" spans="17:24" x14ac:dyDescent="0.2">
      <c r="Q265" s="33"/>
      <c r="R265" s="63"/>
      <c r="S265" s="31"/>
      <c r="W265" s="63"/>
      <c r="X265" s="31"/>
    </row>
    <row r="266" spans="17:24" x14ac:dyDescent="0.2">
      <c r="Q266" s="33"/>
      <c r="R266" s="63"/>
      <c r="S266" s="31"/>
      <c r="W266" s="63"/>
      <c r="X266" s="31"/>
    </row>
    <row r="267" spans="17:24" x14ac:dyDescent="0.2">
      <c r="Q267" s="33"/>
      <c r="R267" s="63"/>
      <c r="S267" s="31"/>
      <c r="W267" s="63"/>
      <c r="X267" s="31"/>
    </row>
    <row r="268" spans="17:24" x14ac:dyDescent="0.2">
      <c r="Q268" s="33"/>
      <c r="R268" s="63"/>
      <c r="S268" s="31"/>
      <c r="W268" s="63"/>
      <c r="X268" s="31"/>
    </row>
    <row r="269" spans="17:24" x14ac:dyDescent="0.2">
      <c r="Q269" s="33"/>
      <c r="R269" s="63"/>
      <c r="S269" s="31"/>
      <c r="W269" s="63"/>
      <c r="X269" s="31"/>
    </row>
    <row r="270" spans="17:24" x14ac:dyDescent="0.2">
      <c r="Q270" s="33"/>
      <c r="R270" s="63"/>
      <c r="S270" s="31"/>
      <c r="W270" s="63"/>
      <c r="X270" s="31"/>
    </row>
    <row r="271" spans="17:24" x14ac:dyDescent="0.2">
      <c r="Q271" s="33"/>
      <c r="R271" s="63"/>
      <c r="S271" s="31"/>
      <c r="W271" s="63"/>
      <c r="X271" s="31"/>
    </row>
    <row r="272" spans="17:24" x14ac:dyDescent="0.2">
      <c r="Q272" s="33"/>
      <c r="R272" s="63"/>
      <c r="S272" s="31"/>
      <c r="W272" s="63"/>
      <c r="X272" s="31"/>
    </row>
    <row r="273" spans="17:24" x14ac:dyDescent="0.2">
      <c r="Q273" s="33"/>
      <c r="R273" s="63"/>
      <c r="S273" s="31"/>
      <c r="W273" s="63"/>
      <c r="X273" s="31"/>
    </row>
    <row r="274" spans="17:24" x14ac:dyDescent="0.2">
      <c r="Q274" s="33"/>
      <c r="R274" s="63"/>
      <c r="S274" s="31"/>
      <c r="W274" s="63"/>
      <c r="X274" s="31"/>
    </row>
    <row r="275" spans="17:24" x14ac:dyDescent="0.2">
      <c r="Q275" s="33"/>
      <c r="R275" s="63"/>
      <c r="S275" s="31"/>
      <c r="W275" s="63"/>
      <c r="X275" s="31"/>
    </row>
    <row r="276" spans="17:24" x14ac:dyDescent="0.2">
      <c r="Q276" s="33"/>
      <c r="R276" s="63"/>
      <c r="S276" s="31"/>
      <c r="W276" s="63"/>
      <c r="X276" s="31"/>
    </row>
    <row r="277" spans="17:24" x14ac:dyDescent="0.2">
      <c r="Q277" s="33"/>
      <c r="R277" s="63"/>
      <c r="S277" s="31"/>
      <c r="W277" s="63"/>
      <c r="X277" s="31"/>
    </row>
    <row r="278" spans="17:24" x14ac:dyDescent="0.2">
      <c r="Q278" s="33"/>
      <c r="R278" s="63"/>
      <c r="S278" s="31"/>
      <c r="W278" s="63"/>
      <c r="X278" s="31"/>
    </row>
    <row r="279" spans="17:24" x14ac:dyDescent="0.2">
      <c r="Q279" s="33"/>
      <c r="R279" s="63"/>
      <c r="S279" s="31"/>
      <c r="W279" s="63"/>
      <c r="X279" s="31"/>
    </row>
    <row r="280" spans="17:24" x14ac:dyDescent="0.2">
      <c r="Q280" s="33"/>
      <c r="R280" s="63"/>
      <c r="S280" s="31"/>
      <c r="W280" s="63"/>
      <c r="X280" s="31"/>
    </row>
    <row r="281" spans="17:24" x14ac:dyDescent="0.2">
      <c r="Q281" s="33"/>
      <c r="R281" s="63"/>
      <c r="S281" s="31"/>
      <c r="W281" s="63"/>
      <c r="X281" s="31"/>
    </row>
    <row r="282" spans="17:24" x14ac:dyDescent="0.2">
      <c r="Q282" s="33"/>
      <c r="R282" s="63"/>
      <c r="S282" s="31"/>
      <c r="W282" s="63"/>
      <c r="X282" s="31"/>
    </row>
    <row r="283" spans="17:24" x14ac:dyDescent="0.2">
      <c r="Q283" s="33"/>
      <c r="R283" s="63"/>
      <c r="S283" s="31"/>
      <c r="W283" s="63"/>
      <c r="X283" s="31"/>
    </row>
    <row r="284" spans="17:24" x14ac:dyDescent="0.2">
      <c r="Q284" s="33"/>
      <c r="R284" s="63"/>
      <c r="S284" s="31"/>
      <c r="W284" s="63"/>
      <c r="X284" s="31"/>
    </row>
    <row r="285" spans="17:24" x14ac:dyDescent="0.2">
      <c r="Q285" s="33"/>
      <c r="R285" s="63"/>
      <c r="S285" s="31"/>
      <c r="W285" s="63"/>
      <c r="X285" s="31"/>
    </row>
    <row r="286" spans="17:24" x14ac:dyDescent="0.2">
      <c r="Q286" s="33"/>
      <c r="R286" s="63"/>
      <c r="S286" s="31"/>
      <c r="W286" s="63"/>
      <c r="X286" s="31"/>
    </row>
    <row r="287" spans="17:24" x14ac:dyDescent="0.2">
      <c r="Q287" s="33"/>
      <c r="R287" s="63"/>
      <c r="S287" s="31"/>
      <c r="W287" s="63"/>
      <c r="X287" s="31"/>
    </row>
    <row r="288" spans="17:24" x14ac:dyDescent="0.2">
      <c r="Q288" s="33"/>
      <c r="R288" s="63"/>
      <c r="S288" s="31"/>
      <c r="W288" s="63"/>
      <c r="X288" s="31"/>
    </row>
    <row r="289" spans="17:24" x14ac:dyDescent="0.2">
      <c r="Q289" s="33"/>
      <c r="R289" s="63"/>
      <c r="S289" s="31"/>
      <c r="W289" s="63"/>
      <c r="X289" s="31"/>
    </row>
    <row r="290" spans="17:24" x14ac:dyDescent="0.2">
      <c r="Q290" s="33"/>
      <c r="R290" s="63"/>
      <c r="S290" s="31"/>
      <c r="W290" s="63"/>
      <c r="X290" s="31"/>
    </row>
    <row r="291" spans="17:24" x14ac:dyDescent="0.2">
      <c r="Q291" s="33"/>
      <c r="R291" s="63"/>
      <c r="S291" s="31"/>
      <c r="W291" s="63"/>
      <c r="X291" s="31"/>
    </row>
    <row r="292" spans="17:24" x14ac:dyDescent="0.2">
      <c r="Q292" s="33"/>
      <c r="R292" s="63"/>
      <c r="S292" s="31"/>
      <c r="W292" s="63"/>
      <c r="X292" s="31"/>
    </row>
    <row r="293" spans="17:24" x14ac:dyDescent="0.2">
      <c r="Q293" s="33"/>
      <c r="R293" s="63"/>
      <c r="S293" s="31"/>
      <c r="W293" s="63"/>
      <c r="X293" s="31"/>
    </row>
    <row r="294" spans="17:24" x14ac:dyDescent="0.2">
      <c r="Q294" s="33"/>
      <c r="R294" s="63"/>
      <c r="S294" s="31"/>
      <c r="W294" s="63"/>
      <c r="X294" s="31"/>
    </row>
    <row r="295" spans="17:24" x14ac:dyDescent="0.2">
      <c r="Q295" s="33"/>
      <c r="R295" s="63"/>
      <c r="S295" s="31"/>
      <c r="W295" s="63"/>
      <c r="X295" s="31"/>
    </row>
    <row r="296" spans="17:24" x14ac:dyDescent="0.2">
      <c r="Q296" s="33"/>
      <c r="R296" s="63"/>
      <c r="S296" s="31"/>
      <c r="W296" s="63"/>
      <c r="X296" s="31"/>
    </row>
    <row r="297" spans="17:24" x14ac:dyDescent="0.2">
      <c r="Q297" s="33"/>
      <c r="R297" s="63"/>
      <c r="S297" s="31"/>
      <c r="W297" s="63"/>
      <c r="X297" s="31"/>
    </row>
    <row r="298" spans="17:24" x14ac:dyDescent="0.2">
      <c r="Q298" s="33"/>
      <c r="R298" s="63"/>
      <c r="S298" s="31"/>
      <c r="W298" s="63"/>
      <c r="X298" s="31"/>
    </row>
    <row r="299" spans="17:24" x14ac:dyDescent="0.2">
      <c r="Q299" s="33"/>
      <c r="R299" s="63"/>
      <c r="S299" s="31"/>
      <c r="W299" s="63"/>
      <c r="X299" s="31"/>
    </row>
    <row r="300" spans="17:24" x14ac:dyDescent="0.2">
      <c r="Q300" s="33"/>
      <c r="R300" s="63"/>
      <c r="S300" s="31"/>
      <c r="W300" s="63"/>
      <c r="X300" s="31"/>
    </row>
    <row r="301" spans="17:24" x14ac:dyDescent="0.2">
      <c r="Q301" s="33"/>
      <c r="R301" s="63"/>
      <c r="S301" s="31"/>
      <c r="W301" s="63"/>
      <c r="X301" s="31"/>
    </row>
    <row r="302" spans="17:24" x14ac:dyDescent="0.2">
      <c r="Q302" s="33"/>
      <c r="R302" s="63"/>
      <c r="S302" s="31"/>
      <c r="W302" s="63"/>
      <c r="X302" s="31"/>
    </row>
    <row r="303" spans="17:24" x14ac:dyDescent="0.2">
      <c r="Q303" s="33"/>
      <c r="R303" s="63"/>
      <c r="S303" s="31"/>
      <c r="W303" s="63"/>
      <c r="X303" s="31"/>
    </row>
    <row r="304" spans="17:24" x14ac:dyDescent="0.2">
      <c r="Q304" s="33"/>
      <c r="R304" s="63"/>
      <c r="S304" s="31"/>
      <c r="W304" s="63"/>
      <c r="X304" s="31"/>
    </row>
    <row r="305" spans="17:24" x14ac:dyDescent="0.2">
      <c r="Q305" s="33"/>
      <c r="R305" s="63"/>
      <c r="S305" s="31"/>
      <c r="W305" s="63"/>
      <c r="X305" s="31"/>
    </row>
    <row r="306" spans="17:24" x14ac:dyDescent="0.2">
      <c r="Q306" s="33"/>
      <c r="R306" s="63"/>
      <c r="S306" s="31"/>
      <c r="W306" s="63"/>
      <c r="X306" s="31"/>
    </row>
    <row r="307" spans="17:24" x14ac:dyDescent="0.2">
      <c r="Q307" s="33"/>
      <c r="R307" s="63"/>
      <c r="S307" s="31"/>
      <c r="W307" s="63"/>
      <c r="X307" s="31"/>
    </row>
    <row r="308" spans="17:24" x14ac:dyDescent="0.2">
      <c r="Q308" s="33"/>
      <c r="R308" s="63"/>
      <c r="S308" s="31"/>
      <c r="W308" s="63"/>
      <c r="X308" s="31"/>
    </row>
    <row r="309" spans="17:24" x14ac:dyDescent="0.2">
      <c r="Q309" s="33"/>
      <c r="R309" s="63"/>
      <c r="S309" s="31"/>
      <c r="W309" s="63"/>
      <c r="X309" s="31"/>
    </row>
    <row r="310" spans="17:24" x14ac:dyDescent="0.2">
      <c r="Q310" s="33"/>
      <c r="R310" s="63"/>
      <c r="S310" s="31"/>
      <c r="W310" s="63"/>
      <c r="X310" s="31"/>
    </row>
    <row r="311" spans="17:24" x14ac:dyDescent="0.2">
      <c r="Q311" s="33"/>
      <c r="R311" s="63"/>
      <c r="S311" s="31"/>
      <c r="W311" s="63"/>
      <c r="X311" s="31"/>
    </row>
    <row r="312" spans="17:24" x14ac:dyDescent="0.2">
      <c r="Q312" s="33"/>
      <c r="R312" s="63"/>
      <c r="S312" s="31"/>
      <c r="W312" s="63"/>
      <c r="X312" s="31"/>
    </row>
    <row r="313" spans="17:24" x14ac:dyDescent="0.2">
      <c r="Q313" s="33"/>
      <c r="R313" s="63"/>
      <c r="S313" s="31"/>
      <c r="W313" s="63"/>
      <c r="X313" s="31"/>
    </row>
    <row r="314" spans="17:24" x14ac:dyDescent="0.2">
      <c r="Q314" s="33"/>
      <c r="R314" s="63"/>
      <c r="S314" s="31"/>
      <c r="W314" s="63"/>
      <c r="X314" s="31"/>
    </row>
    <row r="315" spans="17:24" x14ac:dyDescent="0.2">
      <c r="Q315" s="33"/>
      <c r="R315" s="63"/>
      <c r="S315" s="31"/>
      <c r="W315" s="63"/>
      <c r="X315" s="31"/>
    </row>
    <row r="316" spans="17:24" x14ac:dyDescent="0.2">
      <c r="Q316" s="33"/>
      <c r="R316" s="63"/>
      <c r="S316" s="31"/>
      <c r="W316" s="63"/>
      <c r="X316" s="31"/>
    </row>
    <row r="317" spans="17:24" x14ac:dyDescent="0.2">
      <c r="Q317" s="33"/>
      <c r="R317" s="63"/>
      <c r="S317" s="31"/>
      <c r="W317" s="63"/>
      <c r="X317" s="31"/>
    </row>
    <row r="318" spans="17:24" x14ac:dyDescent="0.2">
      <c r="Q318" s="33"/>
      <c r="R318" s="63"/>
      <c r="S318" s="31"/>
      <c r="W318" s="63"/>
      <c r="X318" s="31"/>
    </row>
    <row r="319" spans="17:24" x14ac:dyDescent="0.2">
      <c r="Q319" s="33"/>
      <c r="R319" s="63"/>
      <c r="S319" s="31"/>
      <c r="W319" s="63"/>
      <c r="X319" s="31"/>
    </row>
    <row r="320" spans="17:24" x14ac:dyDescent="0.2">
      <c r="Q320" s="33"/>
      <c r="R320" s="63"/>
      <c r="S320" s="31"/>
      <c r="W320" s="63"/>
      <c r="X320" s="31"/>
    </row>
    <row r="321" spans="17:24" x14ac:dyDescent="0.2">
      <c r="Q321" s="33"/>
      <c r="R321" s="63"/>
      <c r="S321" s="31"/>
      <c r="W321" s="63"/>
      <c r="X321" s="31"/>
    </row>
    <row r="322" spans="17:24" x14ac:dyDescent="0.2">
      <c r="Q322" s="33"/>
      <c r="R322" s="63"/>
      <c r="S322" s="31"/>
      <c r="W322" s="63"/>
      <c r="X322" s="31"/>
    </row>
    <row r="323" spans="17:24" x14ac:dyDescent="0.2">
      <c r="Q323" s="33"/>
      <c r="R323" s="63"/>
      <c r="S323" s="31"/>
      <c r="W323" s="63"/>
      <c r="X323" s="31"/>
    </row>
    <row r="324" spans="17:24" x14ac:dyDescent="0.2">
      <c r="Q324" s="33"/>
      <c r="R324" s="63"/>
      <c r="S324" s="31"/>
      <c r="W324" s="63"/>
      <c r="X324" s="31"/>
    </row>
    <row r="325" spans="17:24" x14ac:dyDescent="0.2">
      <c r="Q325" s="33"/>
      <c r="R325" s="63"/>
      <c r="S325" s="31"/>
      <c r="W325" s="63"/>
      <c r="X325" s="31"/>
    </row>
    <row r="326" spans="17:24" x14ac:dyDescent="0.2">
      <c r="Q326" s="33"/>
      <c r="R326" s="63"/>
      <c r="S326" s="31"/>
      <c r="W326" s="63"/>
      <c r="X326" s="31"/>
    </row>
    <row r="327" spans="17:24" x14ac:dyDescent="0.2">
      <c r="Q327" s="33"/>
      <c r="R327" s="63"/>
      <c r="S327" s="31"/>
      <c r="W327" s="63"/>
      <c r="X327" s="31"/>
    </row>
    <row r="328" spans="17:24" x14ac:dyDescent="0.2">
      <c r="Q328" s="33"/>
      <c r="R328" s="63"/>
      <c r="S328" s="31"/>
      <c r="W328" s="63"/>
      <c r="X328" s="31"/>
    </row>
    <row r="329" spans="17:24" x14ac:dyDescent="0.2">
      <c r="Q329" s="33"/>
      <c r="R329" s="63"/>
      <c r="S329" s="31"/>
      <c r="W329" s="63"/>
      <c r="X329" s="31"/>
    </row>
    <row r="330" spans="17:24" x14ac:dyDescent="0.2">
      <c r="Q330" s="33"/>
      <c r="R330" s="63"/>
      <c r="S330" s="31"/>
      <c r="W330" s="63"/>
      <c r="X330" s="31"/>
    </row>
    <row r="331" spans="17:24" x14ac:dyDescent="0.2">
      <c r="Q331" s="33"/>
      <c r="R331" s="63"/>
      <c r="S331" s="31"/>
      <c r="W331" s="63"/>
      <c r="X331" s="31"/>
    </row>
    <row r="332" spans="17:24" x14ac:dyDescent="0.2">
      <c r="Q332" s="33"/>
      <c r="R332" s="63"/>
      <c r="S332" s="31"/>
      <c r="W332" s="63"/>
      <c r="X332" s="31"/>
    </row>
    <row r="333" spans="17:24" x14ac:dyDescent="0.2">
      <c r="Q333" s="33"/>
      <c r="R333" s="63"/>
      <c r="S333" s="31"/>
      <c r="W333" s="63"/>
      <c r="X333" s="31"/>
    </row>
    <row r="334" spans="17:24" x14ac:dyDescent="0.2">
      <c r="Q334" s="33"/>
      <c r="R334" s="63"/>
      <c r="S334" s="31"/>
      <c r="W334" s="63"/>
      <c r="X334" s="31"/>
    </row>
    <row r="335" spans="17:24" x14ac:dyDescent="0.2">
      <c r="Q335" s="33"/>
      <c r="R335" s="63"/>
      <c r="S335" s="31"/>
      <c r="W335" s="63"/>
      <c r="X335" s="31"/>
    </row>
    <row r="336" spans="17:24" x14ac:dyDescent="0.2">
      <c r="Q336" s="33"/>
      <c r="R336" s="63"/>
      <c r="S336" s="31"/>
      <c r="W336" s="63"/>
      <c r="X336" s="31"/>
    </row>
    <row r="337" spans="17:24" x14ac:dyDescent="0.2">
      <c r="Q337" s="33"/>
      <c r="R337" s="63"/>
      <c r="S337" s="31"/>
      <c r="W337" s="63"/>
      <c r="X337" s="31"/>
    </row>
    <row r="338" spans="17:24" x14ac:dyDescent="0.2">
      <c r="Q338" s="33"/>
      <c r="R338" s="63"/>
      <c r="S338" s="31"/>
      <c r="W338" s="63"/>
      <c r="X338" s="31"/>
    </row>
    <row r="339" spans="17:24" x14ac:dyDescent="0.2">
      <c r="Q339" s="33"/>
      <c r="R339" s="63"/>
      <c r="S339" s="31"/>
      <c r="W339" s="63"/>
      <c r="X339" s="31"/>
    </row>
    <row r="340" spans="17:24" x14ac:dyDescent="0.2">
      <c r="Q340" s="33"/>
      <c r="R340" s="63"/>
      <c r="S340" s="31"/>
      <c r="W340" s="63"/>
      <c r="X340" s="31"/>
    </row>
    <row r="341" spans="17:24" x14ac:dyDescent="0.2">
      <c r="Q341" s="33"/>
      <c r="R341" s="63"/>
      <c r="S341" s="31"/>
      <c r="W341" s="63"/>
      <c r="X341" s="31"/>
    </row>
    <row r="342" spans="17:24" x14ac:dyDescent="0.2">
      <c r="Q342" s="33"/>
      <c r="R342" s="63"/>
      <c r="S342" s="31"/>
      <c r="W342" s="63"/>
      <c r="X342" s="31"/>
    </row>
    <row r="343" spans="17:24" x14ac:dyDescent="0.2">
      <c r="Q343" s="33"/>
      <c r="R343" s="63"/>
      <c r="S343" s="31"/>
      <c r="W343" s="63"/>
      <c r="X343" s="31"/>
    </row>
    <row r="344" spans="17:24" x14ac:dyDescent="0.2">
      <c r="Q344" s="33"/>
      <c r="R344" s="34"/>
      <c r="S344" s="34"/>
      <c r="W344" s="34"/>
      <c r="X344" s="34"/>
    </row>
    <row r="345" spans="17:24" x14ac:dyDescent="0.2">
      <c r="Q345" s="33"/>
      <c r="R345" s="34"/>
      <c r="S345" s="34"/>
      <c r="W345" s="34"/>
      <c r="X345" s="34"/>
    </row>
    <row r="346" spans="17:24" x14ac:dyDescent="0.2">
      <c r="Q346" s="33"/>
      <c r="R346" s="34"/>
      <c r="S346" s="34"/>
      <c r="W346" s="34"/>
      <c r="X346" s="34"/>
    </row>
    <row r="347" spans="17:24" x14ac:dyDescent="0.2">
      <c r="Q347" s="33"/>
      <c r="R347" s="34"/>
      <c r="S347" s="34"/>
      <c r="W347" s="34"/>
      <c r="X347" s="34"/>
    </row>
    <row r="348" spans="17:24" x14ac:dyDescent="0.2">
      <c r="Q348" s="33"/>
      <c r="R348" s="34"/>
      <c r="S348" s="34"/>
      <c r="W348" s="34"/>
      <c r="X348" s="34"/>
    </row>
    <row r="349" spans="17:24" x14ac:dyDescent="0.2">
      <c r="Q349" s="33"/>
      <c r="R349" s="34"/>
      <c r="S349" s="34"/>
      <c r="W349" s="34"/>
      <c r="X349" s="34"/>
    </row>
    <row r="350" spans="17:24" x14ac:dyDescent="0.2">
      <c r="Q350" s="33"/>
      <c r="R350" s="34"/>
      <c r="S350" s="34"/>
      <c r="W350" s="34"/>
      <c r="X350" s="34"/>
    </row>
    <row r="351" spans="17:24" x14ac:dyDescent="0.2">
      <c r="Q351" s="33"/>
      <c r="R351" s="34"/>
      <c r="S351" s="34"/>
      <c r="W351" s="34"/>
      <c r="X351" s="34"/>
    </row>
    <row r="352" spans="17:24" x14ac:dyDescent="0.2">
      <c r="Q352" s="33"/>
      <c r="R352" s="34"/>
      <c r="S352" s="34"/>
      <c r="W352" s="34"/>
      <c r="X352" s="34"/>
    </row>
    <row r="353" spans="17:24" x14ac:dyDescent="0.2">
      <c r="Q353" s="33"/>
      <c r="R353" s="34"/>
      <c r="S353" s="34"/>
      <c r="W353" s="34"/>
      <c r="X353" s="34"/>
    </row>
    <row r="354" spans="17:24" x14ac:dyDescent="0.2">
      <c r="Q354" s="33"/>
      <c r="R354" s="34"/>
      <c r="S354" s="34"/>
      <c r="W354" s="34"/>
      <c r="X354" s="34"/>
    </row>
    <row r="355" spans="17:24" x14ac:dyDescent="0.2">
      <c r="Q355" s="33"/>
      <c r="R355" s="34"/>
      <c r="S355" s="34"/>
      <c r="W355" s="34"/>
      <c r="X355" s="34"/>
    </row>
    <row r="356" spans="17:24" x14ac:dyDescent="0.2">
      <c r="Q356" s="33"/>
      <c r="R356" s="34"/>
      <c r="S356" s="34"/>
      <c r="W356" s="34"/>
      <c r="X356" s="34"/>
    </row>
    <row r="357" spans="17:24" x14ac:dyDescent="0.2">
      <c r="Q357" s="33"/>
      <c r="R357" s="34"/>
      <c r="S357" s="34"/>
      <c r="W357" s="34"/>
      <c r="X357" s="34"/>
    </row>
    <row r="358" spans="17:24" x14ac:dyDescent="0.2">
      <c r="Q358" s="33"/>
      <c r="R358" s="34"/>
      <c r="S358" s="34"/>
      <c r="W358" s="34"/>
      <c r="X358" s="34"/>
    </row>
    <row r="359" spans="17:24" x14ac:dyDescent="0.2">
      <c r="Q359" s="33"/>
      <c r="R359" s="34"/>
      <c r="S359" s="34"/>
      <c r="W359" s="34"/>
      <c r="X359" s="34"/>
    </row>
    <row r="360" spans="17:24" x14ac:dyDescent="0.2">
      <c r="Q360" s="33"/>
      <c r="R360" s="34"/>
      <c r="S360" s="34"/>
      <c r="W360" s="34"/>
      <c r="X360" s="34"/>
    </row>
    <row r="361" spans="17:24" x14ac:dyDescent="0.2">
      <c r="Q361" s="33"/>
      <c r="R361" s="34"/>
      <c r="S361" s="34"/>
      <c r="W361" s="34"/>
      <c r="X361" s="34"/>
    </row>
    <row r="362" spans="17:24" x14ac:dyDescent="0.2">
      <c r="Q362" s="33"/>
      <c r="R362" s="34"/>
      <c r="S362" s="34"/>
      <c r="W362" s="34"/>
      <c r="X362" s="34"/>
    </row>
    <row r="363" spans="17:24" x14ac:dyDescent="0.2">
      <c r="Q363" s="33"/>
      <c r="R363" s="34"/>
      <c r="S363" s="34"/>
      <c r="W363" s="34"/>
      <c r="X363" s="34"/>
    </row>
    <row r="364" spans="17:24" x14ac:dyDescent="0.2">
      <c r="Q364" s="33"/>
      <c r="R364" s="34"/>
      <c r="S364" s="34"/>
      <c r="W364" s="34"/>
      <c r="X364" s="34"/>
    </row>
    <row r="365" spans="17:24" x14ac:dyDescent="0.2">
      <c r="Q365" s="33"/>
      <c r="R365" s="34"/>
      <c r="S365" s="34"/>
      <c r="W365" s="34"/>
      <c r="X365" s="34"/>
    </row>
    <row r="366" spans="17:24" x14ac:dyDescent="0.2">
      <c r="Q366" s="33"/>
      <c r="R366" s="34"/>
      <c r="S366" s="34"/>
      <c r="W366" s="34"/>
      <c r="X366" s="34"/>
    </row>
    <row r="367" spans="17:24" x14ac:dyDescent="0.2">
      <c r="Q367" s="33"/>
      <c r="R367" s="34"/>
      <c r="S367" s="34"/>
      <c r="W367" s="34"/>
      <c r="X367" s="34"/>
    </row>
    <row r="368" spans="17:24" x14ac:dyDescent="0.2">
      <c r="Q368" s="33"/>
      <c r="R368" s="34"/>
      <c r="S368" s="34"/>
      <c r="W368" s="34"/>
      <c r="X368" s="34"/>
    </row>
    <row r="369" spans="17:24" x14ac:dyDescent="0.2">
      <c r="Q369" s="33"/>
      <c r="R369" s="34"/>
      <c r="S369" s="34"/>
      <c r="W369" s="34"/>
      <c r="X369" s="34"/>
    </row>
    <row r="370" spans="17:24" x14ac:dyDescent="0.2">
      <c r="Q370" s="33"/>
      <c r="R370" s="34"/>
      <c r="S370" s="34"/>
      <c r="W370" s="34"/>
      <c r="X370" s="34"/>
    </row>
    <row r="371" spans="17:24" x14ac:dyDescent="0.2">
      <c r="Q371" s="33"/>
      <c r="R371" s="34"/>
      <c r="S371" s="34"/>
      <c r="W371" s="34"/>
      <c r="X371" s="34"/>
    </row>
    <row r="372" spans="17:24" x14ac:dyDescent="0.2">
      <c r="Q372" s="33"/>
      <c r="R372" s="34"/>
      <c r="S372" s="34"/>
      <c r="W372" s="34"/>
      <c r="X372" s="34"/>
    </row>
    <row r="373" spans="17:24" x14ac:dyDescent="0.2">
      <c r="Q373" s="33"/>
      <c r="R373" s="34"/>
      <c r="S373" s="34"/>
      <c r="W373" s="34"/>
      <c r="X373" s="34"/>
    </row>
    <row r="374" spans="17:24" x14ac:dyDescent="0.2">
      <c r="Q374" s="33"/>
      <c r="R374" s="34"/>
      <c r="S374" s="34"/>
      <c r="W374" s="34"/>
      <c r="X374" s="34"/>
    </row>
    <row r="375" spans="17:24" x14ac:dyDescent="0.2">
      <c r="Q375" s="33"/>
      <c r="R375" s="34"/>
      <c r="S375" s="34"/>
      <c r="W375" s="34"/>
      <c r="X375" s="34"/>
    </row>
    <row r="376" spans="17:24" x14ac:dyDescent="0.2">
      <c r="Q376" s="33"/>
      <c r="R376" s="34"/>
      <c r="S376" s="34"/>
      <c r="W376" s="34"/>
      <c r="X376" s="34"/>
    </row>
    <row r="377" spans="17:24" x14ac:dyDescent="0.2">
      <c r="Q377" s="33"/>
      <c r="R377" s="34"/>
      <c r="S377" s="34"/>
      <c r="W377" s="34"/>
      <c r="X377" s="34"/>
    </row>
    <row r="378" spans="17:24" x14ac:dyDescent="0.2">
      <c r="Q378" s="33"/>
      <c r="R378" s="34"/>
      <c r="S378" s="34"/>
      <c r="W378" s="34"/>
      <c r="X378" s="34"/>
    </row>
    <row r="379" spans="17:24" x14ac:dyDescent="0.2">
      <c r="Q379" s="33"/>
      <c r="R379" s="34"/>
      <c r="S379" s="34"/>
      <c r="W379" s="34"/>
      <c r="X379" s="34"/>
    </row>
    <row r="380" spans="17:24" x14ac:dyDescent="0.2">
      <c r="Q380" s="33"/>
      <c r="R380" s="34"/>
      <c r="S380" s="34"/>
      <c r="W380" s="34"/>
      <c r="X380" s="34"/>
    </row>
    <row r="381" spans="17:24" x14ac:dyDescent="0.2">
      <c r="Q381" s="33"/>
      <c r="R381" s="34"/>
      <c r="S381" s="34"/>
      <c r="W381" s="34"/>
      <c r="X381" s="34"/>
    </row>
    <row r="382" spans="17:24" x14ac:dyDescent="0.2">
      <c r="Q382" s="33"/>
      <c r="R382" s="34"/>
      <c r="S382" s="34"/>
      <c r="W382" s="34"/>
      <c r="X382" s="34"/>
    </row>
    <row r="383" spans="17:24" x14ac:dyDescent="0.2">
      <c r="Q383" s="33"/>
      <c r="R383" s="34"/>
      <c r="S383" s="34"/>
      <c r="W383" s="34"/>
      <c r="X383" s="34"/>
    </row>
    <row r="384" spans="17:24" x14ac:dyDescent="0.2">
      <c r="Q384" s="33"/>
      <c r="R384" s="34"/>
      <c r="S384" s="34"/>
      <c r="W384" s="34"/>
      <c r="X384" s="34"/>
    </row>
    <row r="385" spans="17:24" x14ac:dyDescent="0.2">
      <c r="Q385" s="33"/>
      <c r="R385" s="34"/>
      <c r="S385" s="34"/>
      <c r="W385" s="34"/>
      <c r="X385" s="34"/>
    </row>
    <row r="386" spans="17:24" x14ac:dyDescent="0.2">
      <c r="Q386" s="33"/>
      <c r="R386" s="34"/>
      <c r="S386" s="34"/>
      <c r="W386" s="34"/>
      <c r="X386" s="34"/>
    </row>
    <row r="387" spans="17:24" x14ac:dyDescent="0.2">
      <c r="Q387" s="33"/>
      <c r="R387" s="34"/>
      <c r="S387" s="34"/>
      <c r="W387" s="34"/>
      <c r="X387" s="34"/>
    </row>
    <row r="388" spans="17:24" x14ac:dyDescent="0.2">
      <c r="Q388" s="33"/>
      <c r="R388" s="34"/>
      <c r="S388" s="34"/>
      <c r="W388" s="34"/>
      <c r="X388" s="34"/>
    </row>
    <row r="389" spans="17:24" x14ac:dyDescent="0.2">
      <c r="Q389" s="33"/>
      <c r="R389" s="34"/>
      <c r="S389" s="34"/>
      <c r="W389" s="34"/>
      <c r="X389" s="34"/>
    </row>
    <row r="390" spans="17:24" x14ac:dyDescent="0.2">
      <c r="Q390" s="33"/>
      <c r="R390" s="34"/>
      <c r="S390" s="34"/>
      <c r="W390" s="34"/>
      <c r="X390" s="34"/>
    </row>
    <row r="391" spans="17:24" x14ac:dyDescent="0.2">
      <c r="Q391" s="33"/>
      <c r="R391" s="34"/>
      <c r="S391" s="34"/>
      <c r="W391" s="34"/>
      <c r="X391" s="34"/>
    </row>
    <row r="392" spans="17:24" x14ac:dyDescent="0.2">
      <c r="Q392" s="33"/>
      <c r="R392" s="34"/>
      <c r="S392" s="34"/>
      <c r="W392" s="34"/>
      <c r="X392" s="34"/>
    </row>
    <row r="393" spans="17:24" x14ac:dyDescent="0.2">
      <c r="Q393" s="33"/>
      <c r="R393" s="34"/>
      <c r="S393" s="34"/>
      <c r="W393" s="34"/>
      <c r="X393" s="34"/>
    </row>
    <row r="394" spans="17:24" x14ac:dyDescent="0.2">
      <c r="Q394" s="33"/>
      <c r="R394" s="34"/>
      <c r="S394" s="34"/>
      <c r="W394" s="34"/>
      <c r="X394" s="34"/>
    </row>
    <row r="395" spans="17:24" x14ac:dyDescent="0.2">
      <c r="Q395" s="33"/>
      <c r="R395" s="34"/>
      <c r="S395" s="34"/>
      <c r="W395" s="34"/>
      <c r="X395" s="34"/>
    </row>
    <row r="396" spans="17:24" x14ac:dyDescent="0.2">
      <c r="Q396" s="33"/>
      <c r="R396" s="34"/>
      <c r="S396" s="34"/>
      <c r="W396" s="34"/>
      <c r="X396" s="34"/>
    </row>
    <row r="397" spans="17:24" x14ac:dyDescent="0.2">
      <c r="Q397" s="33"/>
      <c r="R397" s="34"/>
      <c r="S397" s="34"/>
      <c r="W397" s="34"/>
      <c r="X397" s="34"/>
    </row>
    <row r="398" spans="17:24" x14ac:dyDescent="0.2">
      <c r="Q398" s="33"/>
      <c r="R398" s="34"/>
      <c r="S398" s="34"/>
      <c r="W398" s="34"/>
      <c r="X398" s="34"/>
    </row>
    <row r="399" spans="17:24" x14ac:dyDescent="0.2">
      <c r="Q399" s="33"/>
      <c r="R399" s="34"/>
      <c r="S399" s="34"/>
      <c r="W399" s="34"/>
      <c r="X399" s="34"/>
    </row>
    <row r="400" spans="17:24" x14ac:dyDescent="0.2">
      <c r="Q400" s="33"/>
      <c r="R400" s="34"/>
      <c r="S400" s="34"/>
      <c r="W400" s="34"/>
      <c r="X400" s="34"/>
    </row>
    <row r="401" spans="17:24" x14ac:dyDescent="0.2">
      <c r="Q401" s="33"/>
      <c r="R401" s="34"/>
      <c r="S401" s="34"/>
      <c r="W401" s="34"/>
      <c r="X401" s="34"/>
    </row>
    <row r="402" spans="17:24" x14ac:dyDescent="0.2">
      <c r="Q402" s="33"/>
      <c r="R402" s="34"/>
      <c r="S402" s="34"/>
      <c r="W402" s="34"/>
      <c r="X402" s="34"/>
    </row>
    <row r="403" spans="17:24" x14ac:dyDescent="0.2">
      <c r="Q403" s="33"/>
      <c r="R403" s="34"/>
      <c r="S403" s="34"/>
      <c r="W403" s="34"/>
      <c r="X403" s="34"/>
    </row>
    <row r="404" spans="17:24" x14ac:dyDescent="0.2">
      <c r="Q404" s="33"/>
      <c r="R404" s="34"/>
      <c r="S404" s="34"/>
      <c r="W404" s="34"/>
      <c r="X404" s="34"/>
    </row>
    <row r="405" spans="17:24" x14ac:dyDescent="0.2">
      <c r="Q405" s="33"/>
      <c r="R405" s="34"/>
      <c r="S405" s="34"/>
      <c r="W405" s="34"/>
      <c r="X405" s="34"/>
    </row>
    <row r="406" spans="17:24" x14ac:dyDescent="0.2">
      <c r="Q406" s="33"/>
      <c r="R406" s="34"/>
      <c r="S406" s="34"/>
      <c r="W406" s="34"/>
      <c r="X406" s="34"/>
    </row>
    <row r="407" spans="17:24" x14ac:dyDescent="0.2">
      <c r="Q407" s="33"/>
      <c r="R407" s="34"/>
      <c r="S407" s="34"/>
      <c r="W407" s="34"/>
      <c r="X407" s="34"/>
    </row>
    <row r="408" spans="17:24" x14ac:dyDescent="0.2">
      <c r="Q408" s="33"/>
      <c r="R408" s="34"/>
      <c r="S408" s="34"/>
      <c r="W408" s="34"/>
      <c r="X408" s="34"/>
    </row>
    <row r="409" spans="17:24" x14ac:dyDescent="0.2">
      <c r="Q409" s="33"/>
      <c r="R409" s="34"/>
      <c r="S409" s="34"/>
      <c r="W409" s="34"/>
      <c r="X409" s="34"/>
    </row>
    <row r="410" spans="17:24" x14ac:dyDescent="0.2">
      <c r="Q410" s="33"/>
      <c r="R410" s="34"/>
      <c r="S410" s="34"/>
      <c r="W410" s="34"/>
      <c r="X410" s="34"/>
    </row>
    <row r="411" spans="17:24" x14ac:dyDescent="0.2">
      <c r="Q411" s="33"/>
      <c r="R411" s="34"/>
      <c r="S411" s="34"/>
      <c r="W411" s="34"/>
      <c r="X411" s="34"/>
    </row>
    <row r="412" spans="17:24" x14ac:dyDescent="0.2">
      <c r="Q412" s="33"/>
      <c r="R412" s="34"/>
      <c r="S412" s="34"/>
      <c r="W412" s="34"/>
      <c r="X412" s="34"/>
    </row>
    <row r="413" spans="17:24" x14ac:dyDescent="0.2">
      <c r="Q413" s="33"/>
      <c r="R413" s="34"/>
      <c r="S413" s="34"/>
      <c r="W413" s="34"/>
      <c r="X413" s="34"/>
    </row>
    <row r="414" spans="17:24" x14ac:dyDescent="0.2">
      <c r="Q414" s="33"/>
      <c r="R414" s="34"/>
      <c r="S414" s="34"/>
      <c r="W414" s="34"/>
      <c r="X414" s="34"/>
    </row>
    <row r="415" spans="17:24" x14ac:dyDescent="0.2">
      <c r="Q415" s="33"/>
      <c r="R415" s="34"/>
      <c r="S415" s="34"/>
      <c r="W415" s="34"/>
      <c r="X415" s="34"/>
    </row>
    <row r="416" spans="17:24" x14ac:dyDescent="0.2">
      <c r="Q416" s="33"/>
      <c r="R416" s="34"/>
      <c r="S416" s="34"/>
      <c r="W416" s="34"/>
      <c r="X416" s="34"/>
    </row>
    <row r="417" spans="17:24" x14ac:dyDescent="0.2">
      <c r="Q417" s="33"/>
      <c r="R417" s="34"/>
      <c r="S417" s="34"/>
      <c r="W417" s="34"/>
      <c r="X417" s="34"/>
    </row>
    <row r="418" spans="17:24" x14ac:dyDescent="0.2">
      <c r="Q418" s="33"/>
      <c r="R418" s="34"/>
      <c r="S418" s="34"/>
      <c r="W418" s="34"/>
      <c r="X418" s="34"/>
    </row>
    <row r="419" spans="17:24" x14ac:dyDescent="0.2">
      <c r="Q419" s="33"/>
      <c r="R419" s="34"/>
      <c r="S419" s="34"/>
      <c r="W419" s="34"/>
      <c r="X419" s="34"/>
    </row>
    <row r="420" spans="17:24" x14ac:dyDescent="0.2">
      <c r="Q420" s="33"/>
      <c r="R420" s="34"/>
      <c r="S420" s="34"/>
      <c r="W420" s="34"/>
      <c r="X420" s="34"/>
    </row>
    <row r="421" spans="17:24" x14ac:dyDescent="0.2">
      <c r="Q421" s="33"/>
      <c r="R421" s="34"/>
      <c r="S421" s="34"/>
      <c r="W421" s="34"/>
      <c r="X421" s="34"/>
    </row>
    <row r="422" spans="17:24" x14ac:dyDescent="0.2">
      <c r="Q422" s="33"/>
      <c r="R422" s="34"/>
      <c r="S422" s="34"/>
      <c r="W422" s="34"/>
      <c r="X422" s="34"/>
    </row>
    <row r="423" spans="17:24" x14ac:dyDescent="0.2">
      <c r="Q423" s="33"/>
      <c r="R423" s="34"/>
      <c r="S423" s="34"/>
      <c r="W423" s="34"/>
      <c r="X423" s="34"/>
    </row>
    <row r="424" spans="17:24" x14ac:dyDescent="0.2">
      <c r="Q424" s="33"/>
      <c r="R424" s="34"/>
      <c r="S424" s="34"/>
      <c r="W424" s="34"/>
      <c r="X424" s="34"/>
    </row>
    <row r="425" spans="17:24" x14ac:dyDescent="0.2">
      <c r="Q425" s="33"/>
      <c r="R425" s="34"/>
      <c r="S425" s="34"/>
      <c r="W425" s="34"/>
      <c r="X425" s="34"/>
    </row>
    <row r="426" spans="17:24" x14ac:dyDescent="0.2">
      <c r="Q426" s="33"/>
      <c r="R426" s="34"/>
      <c r="S426" s="34"/>
      <c r="W426" s="34"/>
      <c r="X426" s="34"/>
    </row>
    <row r="427" spans="17:24" x14ac:dyDescent="0.2">
      <c r="Q427" s="33"/>
      <c r="R427" s="34"/>
      <c r="S427" s="34"/>
      <c r="W427" s="34"/>
      <c r="X427" s="34"/>
    </row>
    <row r="428" spans="17:24" x14ac:dyDescent="0.2">
      <c r="Q428" s="33"/>
      <c r="R428" s="34"/>
      <c r="S428" s="34"/>
      <c r="W428" s="34"/>
      <c r="X428" s="34"/>
    </row>
    <row r="429" spans="17:24" x14ac:dyDescent="0.2">
      <c r="Q429" s="33"/>
      <c r="R429" s="34"/>
      <c r="S429" s="34"/>
      <c r="W429" s="34"/>
      <c r="X429" s="34"/>
    </row>
    <row r="430" spans="17:24" x14ac:dyDescent="0.2">
      <c r="Q430" s="33"/>
      <c r="R430" s="34"/>
      <c r="S430" s="34"/>
      <c r="W430" s="34"/>
      <c r="X430" s="34"/>
    </row>
    <row r="431" spans="17:24" x14ac:dyDescent="0.2">
      <c r="Q431" s="33"/>
      <c r="R431" s="34"/>
      <c r="S431" s="34"/>
      <c r="W431" s="34"/>
      <c r="X431" s="34"/>
    </row>
    <row r="432" spans="17:24" x14ac:dyDescent="0.2">
      <c r="Q432" s="33"/>
      <c r="R432" s="34"/>
      <c r="S432" s="34"/>
      <c r="W432" s="34"/>
      <c r="X432" s="34"/>
    </row>
    <row r="433" spans="17:24" x14ac:dyDescent="0.2">
      <c r="Q433" s="33"/>
      <c r="R433" s="34"/>
      <c r="S433" s="34"/>
      <c r="W433" s="34"/>
      <c r="X433" s="34"/>
    </row>
    <row r="434" spans="17:24" x14ac:dyDescent="0.2">
      <c r="Q434" s="33"/>
      <c r="R434" s="34"/>
      <c r="S434" s="34"/>
      <c r="W434" s="34"/>
      <c r="X434" s="34"/>
    </row>
    <row r="435" spans="17:24" x14ac:dyDescent="0.2">
      <c r="Q435" s="33"/>
      <c r="R435" s="34"/>
      <c r="S435" s="34"/>
      <c r="W435" s="34"/>
      <c r="X435" s="34"/>
    </row>
    <row r="436" spans="17:24" x14ac:dyDescent="0.2">
      <c r="Q436" s="33"/>
      <c r="R436" s="34"/>
      <c r="S436" s="34"/>
      <c r="W436" s="34"/>
      <c r="X436" s="34"/>
    </row>
    <row r="437" spans="17:24" x14ac:dyDescent="0.2">
      <c r="Q437" s="33"/>
      <c r="R437" s="34"/>
      <c r="S437" s="34"/>
      <c r="W437" s="34"/>
      <c r="X437" s="34"/>
    </row>
    <row r="438" spans="17:24" x14ac:dyDescent="0.2">
      <c r="Q438" s="33"/>
      <c r="R438" s="34"/>
      <c r="S438" s="34"/>
      <c r="W438" s="34"/>
      <c r="X438" s="34"/>
    </row>
    <row r="439" spans="17:24" x14ac:dyDescent="0.2">
      <c r="Q439" s="33"/>
      <c r="R439" s="34"/>
      <c r="S439" s="34"/>
      <c r="W439" s="34"/>
      <c r="X439" s="34"/>
    </row>
    <row r="440" spans="17:24" x14ac:dyDescent="0.2">
      <c r="Q440" s="33"/>
      <c r="R440" s="34"/>
      <c r="S440" s="34"/>
      <c r="W440" s="34"/>
      <c r="X440" s="34"/>
    </row>
    <row r="441" spans="17:24" x14ac:dyDescent="0.2">
      <c r="Q441" s="33"/>
      <c r="R441" s="34"/>
      <c r="S441" s="34"/>
      <c r="W441" s="34"/>
      <c r="X441" s="34"/>
    </row>
    <row r="442" spans="17:24" x14ac:dyDescent="0.2">
      <c r="Q442" s="33"/>
      <c r="R442" s="34"/>
      <c r="S442" s="34"/>
      <c r="W442" s="34"/>
      <c r="X442" s="34"/>
    </row>
    <row r="443" spans="17:24" x14ac:dyDescent="0.2">
      <c r="Q443" s="33"/>
      <c r="R443" s="34"/>
      <c r="S443" s="34"/>
      <c r="W443" s="34"/>
      <c r="X443" s="34"/>
    </row>
    <row r="444" spans="17:24" x14ac:dyDescent="0.2">
      <c r="Q444" s="33"/>
      <c r="R444" s="34"/>
      <c r="S444" s="34"/>
      <c r="W444" s="34"/>
      <c r="X444" s="34"/>
    </row>
    <row r="445" spans="17:24" x14ac:dyDescent="0.2">
      <c r="Q445" s="33"/>
      <c r="R445" s="34"/>
      <c r="S445" s="34"/>
      <c r="W445" s="34"/>
      <c r="X445" s="34"/>
    </row>
    <row r="446" spans="17:24" x14ac:dyDescent="0.2">
      <c r="Q446" s="33"/>
      <c r="R446" s="34"/>
      <c r="S446" s="34"/>
      <c r="W446" s="34"/>
      <c r="X446" s="34"/>
    </row>
    <row r="447" spans="17:24" x14ac:dyDescent="0.2">
      <c r="Q447" s="33"/>
      <c r="R447" s="34"/>
      <c r="S447" s="34"/>
      <c r="W447" s="34"/>
      <c r="X447" s="34"/>
    </row>
    <row r="448" spans="17:24" x14ac:dyDescent="0.2">
      <c r="Q448" s="33"/>
      <c r="R448" s="34"/>
      <c r="S448" s="34"/>
      <c r="W448" s="34"/>
      <c r="X448" s="34"/>
    </row>
    <row r="449" spans="17:24" x14ac:dyDescent="0.2">
      <c r="Q449" s="33"/>
      <c r="R449" s="34"/>
      <c r="S449" s="34"/>
      <c r="W449" s="34"/>
      <c r="X449" s="34"/>
    </row>
    <row r="450" spans="17:24" x14ac:dyDescent="0.2">
      <c r="Q450" s="33"/>
      <c r="R450" s="34"/>
      <c r="S450" s="34"/>
      <c r="W450" s="34"/>
      <c r="X450" s="34"/>
    </row>
    <row r="451" spans="17:24" x14ac:dyDescent="0.2">
      <c r="Q451" s="33"/>
      <c r="R451" s="34"/>
      <c r="S451" s="34"/>
      <c r="W451" s="34"/>
      <c r="X451" s="34"/>
    </row>
    <row r="452" spans="17:24" x14ac:dyDescent="0.2">
      <c r="Q452" s="33"/>
      <c r="R452" s="34"/>
      <c r="S452" s="34"/>
      <c r="W452" s="34"/>
      <c r="X452" s="34"/>
    </row>
    <row r="453" spans="17:24" x14ac:dyDescent="0.2">
      <c r="Q453" s="33"/>
      <c r="R453" s="34"/>
      <c r="S453" s="34"/>
      <c r="W453" s="34"/>
      <c r="X453" s="34"/>
    </row>
    <row r="454" spans="17:24" x14ac:dyDescent="0.2">
      <c r="Q454" s="33"/>
      <c r="R454" s="34"/>
      <c r="S454" s="34"/>
      <c r="W454" s="34"/>
      <c r="X454" s="34"/>
    </row>
    <row r="455" spans="17:24" x14ac:dyDescent="0.2">
      <c r="Q455" s="33"/>
      <c r="R455" s="34"/>
      <c r="S455" s="34"/>
      <c r="W455" s="34"/>
      <c r="X455" s="34"/>
    </row>
    <row r="456" spans="17:24" x14ac:dyDescent="0.2">
      <c r="Q456" s="33"/>
      <c r="R456" s="34"/>
      <c r="S456" s="34"/>
      <c r="W456" s="34"/>
      <c r="X456" s="34"/>
    </row>
    <row r="457" spans="17:24" x14ac:dyDescent="0.2">
      <c r="Q457" s="33"/>
      <c r="R457" s="34"/>
      <c r="S457" s="34"/>
      <c r="W457" s="34"/>
      <c r="X457" s="34"/>
    </row>
    <row r="458" spans="17:24" x14ac:dyDescent="0.2">
      <c r="Q458" s="33"/>
      <c r="R458" s="34"/>
      <c r="S458" s="34"/>
      <c r="W458" s="34"/>
      <c r="X458" s="34"/>
    </row>
    <row r="459" spans="17:24" x14ac:dyDescent="0.2">
      <c r="Q459" s="33"/>
      <c r="R459" s="34"/>
      <c r="S459" s="34"/>
      <c r="W459" s="34"/>
      <c r="X459" s="34"/>
    </row>
    <row r="460" spans="17:24" x14ac:dyDescent="0.2">
      <c r="Q460" s="33"/>
      <c r="R460" s="34"/>
      <c r="S460" s="34"/>
      <c r="W460" s="34"/>
      <c r="X460" s="34"/>
    </row>
    <row r="461" spans="17:24" x14ac:dyDescent="0.2">
      <c r="Q461" s="33"/>
      <c r="R461" s="34"/>
      <c r="S461" s="34"/>
      <c r="W461" s="34"/>
      <c r="X461" s="34"/>
    </row>
    <row r="462" spans="17:24" x14ac:dyDescent="0.2">
      <c r="Q462" s="33"/>
      <c r="R462" s="34"/>
      <c r="S462" s="34"/>
      <c r="W462" s="34"/>
      <c r="X462" s="34"/>
    </row>
    <row r="463" spans="17:24" x14ac:dyDescent="0.2">
      <c r="Q463" s="33"/>
      <c r="R463" s="34"/>
      <c r="S463" s="34"/>
      <c r="W463" s="34"/>
      <c r="X463" s="34"/>
    </row>
    <row r="464" spans="17:24" x14ac:dyDescent="0.2">
      <c r="Q464" s="33"/>
      <c r="R464" s="34"/>
      <c r="S464" s="34"/>
      <c r="W464" s="34"/>
      <c r="X464" s="34"/>
    </row>
    <row r="465" spans="17:24" x14ac:dyDescent="0.2">
      <c r="Q465" s="33"/>
      <c r="R465" s="34"/>
      <c r="S465" s="34"/>
      <c r="W465" s="34"/>
      <c r="X465" s="34"/>
    </row>
    <row r="466" spans="17:24" x14ac:dyDescent="0.2">
      <c r="Q466" s="33"/>
      <c r="R466" s="34"/>
      <c r="S466" s="34"/>
      <c r="W466" s="34"/>
      <c r="X466" s="34"/>
    </row>
    <row r="467" spans="17:24" x14ac:dyDescent="0.2">
      <c r="Q467" s="33"/>
      <c r="R467" s="34"/>
      <c r="S467" s="34"/>
      <c r="W467" s="34"/>
      <c r="X467" s="34"/>
    </row>
    <row r="468" spans="17:24" x14ac:dyDescent="0.2">
      <c r="Q468" s="33"/>
      <c r="R468" s="34"/>
      <c r="S468" s="34"/>
      <c r="W468" s="34"/>
      <c r="X468" s="34"/>
    </row>
    <row r="469" spans="17:24" x14ac:dyDescent="0.2">
      <c r="Q469" s="33"/>
      <c r="R469" s="34"/>
      <c r="S469" s="34"/>
      <c r="W469" s="34"/>
      <c r="X469" s="34"/>
    </row>
    <row r="470" spans="17:24" x14ac:dyDescent="0.2">
      <c r="Q470" s="33"/>
      <c r="R470" s="34"/>
      <c r="S470" s="34"/>
      <c r="W470" s="34"/>
      <c r="X470" s="34"/>
    </row>
    <row r="471" spans="17:24" x14ac:dyDescent="0.2">
      <c r="Q471" s="33"/>
      <c r="R471" s="34"/>
      <c r="S471" s="34"/>
      <c r="W471" s="34"/>
      <c r="X471" s="34"/>
    </row>
    <row r="472" spans="17:24" x14ac:dyDescent="0.2">
      <c r="Q472" s="33"/>
      <c r="R472" s="34"/>
      <c r="S472" s="34"/>
      <c r="W472" s="34"/>
      <c r="X472" s="34"/>
    </row>
    <row r="473" spans="17:24" x14ac:dyDescent="0.2">
      <c r="Q473" s="33"/>
      <c r="R473" s="34"/>
      <c r="S473" s="34"/>
      <c r="W473" s="34"/>
      <c r="X473" s="34"/>
    </row>
    <row r="474" spans="17:24" x14ac:dyDescent="0.2">
      <c r="Q474" s="33"/>
      <c r="R474" s="34"/>
      <c r="S474" s="34"/>
      <c r="W474" s="34"/>
      <c r="X474" s="34"/>
    </row>
    <row r="475" spans="17:24" x14ac:dyDescent="0.2">
      <c r="Q475" s="33"/>
      <c r="R475" s="34"/>
      <c r="S475" s="34"/>
      <c r="W475" s="34"/>
      <c r="X475" s="34"/>
    </row>
    <row r="476" spans="17:24" x14ac:dyDescent="0.2">
      <c r="Q476" s="33"/>
      <c r="R476" s="34"/>
      <c r="S476" s="34"/>
      <c r="W476" s="34"/>
      <c r="X476" s="34"/>
    </row>
    <row r="477" spans="17:24" x14ac:dyDescent="0.2">
      <c r="Q477" s="33"/>
      <c r="R477" s="34"/>
      <c r="S477" s="34"/>
      <c r="W477" s="34"/>
      <c r="X477" s="34"/>
    </row>
    <row r="478" spans="17:24" x14ac:dyDescent="0.2">
      <c r="Q478" s="33"/>
      <c r="R478" s="34"/>
      <c r="S478" s="34"/>
      <c r="W478" s="34"/>
      <c r="X478" s="34"/>
    </row>
    <row r="479" spans="17:24" x14ac:dyDescent="0.2">
      <c r="Q479" s="33"/>
      <c r="R479" s="34"/>
      <c r="S479" s="34"/>
      <c r="W479" s="34"/>
      <c r="X479" s="34"/>
    </row>
    <row r="480" spans="17:24" x14ac:dyDescent="0.2">
      <c r="Q480" s="33"/>
      <c r="R480" s="34"/>
      <c r="S480" s="34"/>
      <c r="W480" s="34"/>
      <c r="X480" s="34"/>
    </row>
    <row r="481" spans="17:24" x14ac:dyDescent="0.2">
      <c r="Q481" s="33"/>
      <c r="R481" s="34"/>
      <c r="S481" s="34"/>
      <c r="W481" s="34"/>
      <c r="X481" s="34"/>
    </row>
    <row r="482" spans="17:24" x14ac:dyDescent="0.2">
      <c r="Q482" s="33"/>
      <c r="R482" s="34"/>
      <c r="S482" s="34"/>
      <c r="W482" s="34"/>
      <c r="X482" s="34"/>
    </row>
    <row r="483" spans="17:24" x14ac:dyDescent="0.2">
      <c r="Q483" s="33"/>
      <c r="R483" s="34"/>
      <c r="S483" s="34"/>
      <c r="W483" s="34"/>
      <c r="X483" s="34"/>
    </row>
    <row r="484" spans="17:24" x14ac:dyDescent="0.2">
      <c r="Q484" s="33"/>
      <c r="R484" s="34"/>
      <c r="S484" s="34"/>
      <c r="W484" s="34"/>
      <c r="X484" s="34"/>
    </row>
    <row r="485" spans="17:24" x14ac:dyDescent="0.2">
      <c r="Q485" s="33"/>
      <c r="R485" s="34"/>
      <c r="S485" s="34"/>
      <c r="W485" s="34"/>
      <c r="X485" s="34"/>
    </row>
    <row r="486" spans="17:24" x14ac:dyDescent="0.2">
      <c r="Q486" s="33"/>
      <c r="R486" s="34"/>
      <c r="S486" s="34"/>
      <c r="W486" s="34"/>
      <c r="X486" s="34"/>
    </row>
    <row r="487" spans="17:24" x14ac:dyDescent="0.2">
      <c r="Q487" s="33"/>
      <c r="R487" s="34"/>
      <c r="S487" s="34"/>
      <c r="W487" s="34"/>
      <c r="X487" s="34"/>
    </row>
    <row r="488" spans="17:24" x14ac:dyDescent="0.2">
      <c r="Q488" s="33"/>
      <c r="R488" s="34"/>
      <c r="S488" s="34"/>
      <c r="W488" s="34"/>
      <c r="X488" s="34"/>
    </row>
    <row r="489" spans="17:24" x14ac:dyDescent="0.2">
      <c r="Q489" s="33"/>
      <c r="R489" s="34"/>
      <c r="S489" s="34"/>
      <c r="W489" s="34"/>
      <c r="X489" s="34"/>
    </row>
    <row r="490" spans="17:24" x14ac:dyDescent="0.2">
      <c r="Q490" s="33"/>
      <c r="R490" s="34"/>
      <c r="S490" s="34"/>
      <c r="W490" s="34"/>
      <c r="X490" s="34"/>
    </row>
    <row r="491" spans="17:24" x14ac:dyDescent="0.2">
      <c r="Q491" s="33"/>
      <c r="R491" s="34"/>
      <c r="S491" s="34"/>
      <c r="W491" s="34"/>
      <c r="X491" s="34"/>
    </row>
    <row r="492" spans="17:24" x14ac:dyDescent="0.2">
      <c r="Q492" s="33"/>
      <c r="R492" s="34"/>
      <c r="S492" s="34"/>
      <c r="W492" s="34"/>
      <c r="X492" s="34"/>
    </row>
    <row r="493" spans="17:24" x14ac:dyDescent="0.2">
      <c r="Q493" s="33"/>
      <c r="R493" s="34"/>
      <c r="S493" s="34"/>
      <c r="W493" s="34"/>
      <c r="X493" s="34"/>
    </row>
    <row r="494" spans="17:24" x14ac:dyDescent="0.2">
      <c r="Q494" s="33"/>
      <c r="R494" s="34"/>
      <c r="S494" s="34"/>
      <c r="W494" s="34"/>
      <c r="X494" s="34"/>
    </row>
    <row r="495" spans="17:24" x14ac:dyDescent="0.2">
      <c r="Q495" s="33"/>
      <c r="R495" s="34"/>
      <c r="S495" s="34"/>
      <c r="W495" s="34"/>
      <c r="X495" s="34"/>
    </row>
    <row r="496" spans="17:24" x14ac:dyDescent="0.2">
      <c r="Q496" s="33"/>
      <c r="R496" s="34"/>
      <c r="S496" s="34"/>
      <c r="W496" s="34"/>
      <c r="X496" s="34"/>
    </row>
    <row r="497" spans="17:24" x14ac:dyDescent="0.2">
      <c r="Q497" s="33"/>
      <c r="R497" s="34"/>
      <c r="S497" s="34"/>
      <c r="W497" s="34"/>
      <c r="X497" s="34"/>
    </row>
    <row r="498" spans="17:24" x14ac:dyDescent="0.2">
      <c r="Q498" s="33"/>
      <c r="R498" s="34"/>
      <c r="S498" s="34"/>
      <c r="W498" s="34"/>
      <c r="X498" s="34"/>
    </row>
    <row r="499" spans="17:24" x14ac:dyDescent="0.2">
      <c r="Q499" s="33"/>
      <c r="R499" s="34"/>
      <c r="S499" s="34"/>
      <c r="W499" s="34"/>
      <c r="X499" s="34"/>
    </row>
    <row r="500" spans="17:24" x14ac:dyDescent="0.2">
      <c r="Q500" s="33"/>
      <c r="R500" s="34"/>
      <c r="S500" s="34"/>
      <c r="W500" s="34"/>
      <c r="X500" s="34"/>
    </row>
    <row r="501" spans="17:24" x14ac:dyDescent="0.2">
      <c r="Q501" s="33"/>
      <c r="R501" s="34"/>
      <c r="S501" s="34"/>
      <c r="W501" s="34"/>
      <c r="X501" s="34"/>
    </row>
    <row r="502" spans="17:24" x14ac:dyDescent="0.2">
      <c r="Q502" s="33"/>
      <c r="R502" s="34"/>
      <c r="S502" s="34"/>
      <c r="W502" s="34"/>
      <c r="X502" s="34"/>
    </row>
    <row r="503" spans="17:24" x14ac:dyDescent="0.2">
      <c r="Q503" s="33"/>
      <c r="R503" s="34"/>
      <c r="S503" s="34"/>
      <c r="W503" s="34"/>
      <c r="X503" s="34"/>
    </row>
    <row r="504" spans="17:24" x14ac:dyDescent="0.2">
      <c r="Q504" s="33"/>
      <c r="R504" s="34"/>
      <c r="S504" s="34"/>
      <c r="W504" s="34"/>
      <c r="X504" s="34"/>
    </row>
    <row r="505" spans="17:24" x14ac:dyDescent="0.2">
      <c r="Q505" s="33"/>
      <c r="R505" s="34"/>
      <c r="S505" s="34"/>
      <c r="W505" s="34"/>
      <c r="X505" s="34"/>
    </row>
    <row r="506" spans="17:24" x14ac:dyDescent="0.2">
      <c r="Q506" s="33"/>
      <c r="R506" s="34"/>
      <c r="S506" s="34"/>
      <c r="W506" s="34"/>
      <c r="X506" s="34"/>
    </row>
    <row r="507" spans="17:24" x14ac:dyDescent="0.2">
      <c r="Q507" s="33"/>
      <c r="R507" s="34"/>
      <c r="S507" s="34"/>
      <c r="W507" s="34"/>
      <c r="X507" s="34"/>
    </row>
    <row r="508" spans="17:24" x14ac:dyDescent="0.2">
      <c r="Q508" s="33"/>
      <c r="R508" s="34"/>
      <c r="S508" s="34"/>
      <c r="W508" s="34"/>
      <c r="X508" s="34"/>
    </row>
    <row r="509" spans="17:24" x14ac:dyDescent="0.2">
      <c r="Q509" s="33"/>
      <c r="R509" s="34"/>
      <c r="S509" s="34"/>
      <c r="W509" s="34"/>
      <c r="X509" s="34"/>
    </row>
    <row r="510" spans="17:24" x14ac:dyDescent="0.2">
      <c r="Q510" s="33"/>
      <c r="R510" s="34"/>
      <c r="S510" s="34"/>
      <c r="W510" s="34"/>
      <c r="X510" s="34"/>
    </row>
    <row r="511" spans="17:24" x14ac:dyDescent="0.2">
      <c r="Q511" s="33"/>
      <c r="R511" s="34"/>
      <c r="S511" s="34"/>
      <c r="W511" s="34"/>
      <c r="X511" s="34"/>
    </row>
    <row r="512" spans="17:24" x14ac:dyDescent="0.2">
      <c r="Q512" s="33"/>
      <c r="R512" s="34"/>
      <c r="S512" s="34"/>
      <c r="W512" s="34"/>
      <c r="X512" s="34"/>
    </row>
    <row r="513" spans="17:24" x14ac:dyDescent="0.2">
      <c r="Q513" s="33"/>
      <c r="R513" s="34"/>
      <c r="S513" s="34"/>
      <c r="W513" s="34"/>
      <c r="X513" s="34"/>
    </row>
    <row r="514" spans="17:24" x14ac:dyDescent="0.2">
      <c r="Q514" s="33"/>
      <c r="R514" s="34"/>
      <c r="S514" s="34"/>
      <c r="W514" s="34"/>
      <c r="X514" s="34"/>
    </row>
    <row r="515" spans="17:24" x14ac:dyDescent="0.2">
      <c r="Q515" s="33"/>
      <c r="R515" s="34"/>
      <c r="S515" s="34"/>
      <c r="W515" s="34"/>
      <c r="X515" s="34"/>
    </row>
    <row r="516" spans="17:24" x14ac:dyDescent="0.2">
      <c r="Q516" s="33"/>
      <c r="R516" s="34"/>
      <c r="S516" s="34"/>
      <c r="W516" s="34"/>
      <c r="X516" s="34"/>
    </row>
    <row r="517" spans="17:24" x14ac:dyDescent="0.2">
      <c r="Q517" s="33"/>
      <c r="R517" s="34"/>
      <c r="S517" s="34"/>
      <c r="W517" s="34"/>
      <c r="X517" s="34"/>
    </row>
    <row r="518" spans="17:24" x14ac:dyDescent="0.2">
      <c r="Q518" s="33"/>
      <c r="R518" s="34"/>
      <c r="S518" s="34"/>
      <c r="W518" s="34"/>
      <c r="X518" s="34"/>
    </row>
    <row r="519" spans="17:24" x14ac:dyDescent="0.2">
      <c r="Q519" s="33"/>
      <c r="R519" s="34"/>
      <c r="S519" s="34"/>
      <c r="W519" s="34"/>
      <c r="X519" s="34"/>
    </row>
    <row r="520" spans="17:24" x14ac:dyDescent="0.2">
      <c r="Q520" s="33"/>
      <c r="R520" s="34"/>
      <c r="S520" s="34"/>
      <c r="W520" s="34"/>
      <c r="X520" s="34"/>
    </row>
    <row r="521" spans="17:24" x14ac:dyDescent="0.2">
      <c r="Q521" s="33"/>
      <c r="R521" s="34"/>
      <c r="S521" s="34"/>
      <c r="W521" s="34"/>
      <c r="X521" s="34"/>
    </row>
    <row r="522" spans="17:24" x14ac:dyDescent="0.2">
      <c r="Q522" s="33"/>
      <c r="R522" s="34"/>
      <c r="S522" s="34"/>
      <c r="W522" s="34"/>
      <c r="X522" s="34"/>
    </row>
    <row r="523" spans="17:24" x14ac:dyDescent="0.2">
      <c r="Q523" s="33"/>
      <c r="R523" s="34"/>
      <c r="S523" s="34"/>
      <c r="W523" s="34"/>
      <c r="X523" s="34"/>
    </row>
    <row r="524" spans="17:24" x14ac:dyDescent="0.2">
      <c r="Q524" s="33"/>
      <c r="R524" s="34"/>
      <c r="S524" s="34"/>
      <c r="W524" s="34"/>
      <c r="X524" s="34"/>
    </row>
    <row r="525" spans="17:24" x14ac:dyDescent="0.2">
      <c r="Q525" s="33"/>
      <c r="R525" s="34"/>
      <c r="S525" s="34"/>
      <c r="W525" s="34"/>
      <c r="X525" s="34"/>
    </row>
    <row r="526" spans="17:24" x14ac:dyDescent="0.2">
      <c r="Q526" s="33"/>
      <c r="R526" s="34"/>
      <c r="S526" s="34"/>
      <c r="W526" s="34"/>
      <c r="X526" s="34"/>
    </row>
    <row r="527" spans="17:24" x14ac:dyDescent="0.2">
      <c r="Q527" s="33"/>
      <c r="R527" s="34"/>
      <c r="S527" s="34"/>
      <c r="W527" s="34"/>
      <c r="X527" s="34"/>
    </row>
    <row r="528" spans="17:24" x14ac:dyDescent="0.2">
      <c r="Q528" s="33"/>
      <c r="R528" s="34"/>
      <c r="S528" s="34"/>
      <c r="W528" s="34"/>
      <c r="X528" s="34"/>
    </row>
    <row r="529" spans="17:24" x14ac:dyDescent="0.2">
      <c r="Q529" s="33"/>
      <c r="R529" s="34"/>
      <c r="S529" s="34"/>
      <c r="W529" s="34"/>
      <c r="X529" s="34"/>
    </row>
    <row r="530" spans="17:24" x14ac:dyDescent="0.2">
      <c r="Q530" s="33"/>
      <c r="R530" s="34"/>
      <c r="S530" s="34"/>
      <c r="W530" s="34"/>
      <c r="X530" s="34"/>
    </row>
    <row r="531" spans="17:24" x14ac:dyDescent="0.2">
      <c r="Q531" s="33"/>
      <c r="R531" s="34"/>
      <c r="S531" s="34"/>
      <c r="W531" s="34"/>
      <c r="X531" s="34"/>
    </row>
    <row r="532" spans="17:24" x14ac:dyDescent="0.2">
      <c r="Q532" s="33"/>
      <c r="R532" s="34"/>
      <c r="S532" s="34"/>
      <c r="W532" s="34"/>
      <c r="X532" s="34"/>
    </row>
    <row r="533" spans="17:24" x14ac:dyDescent="0.2">
      <c r="Q533" s="33"/>
      <c r="R533" s="34"/>
      <c r="S533" s="34"/>
      <c r="W533" s="34"/>
      <c r="X533" s="34"/>
    </row>
    <row r="534" spans="17:24" x14ac:dyDescent="0.2">
      <c r="Q534" s="33"/>
      <c r="R534" s="34"/>
      <c r="S534" s="34"/>
      <c r="W534" s="34"/>
      <c r="X534" s="34"/>
    </row>
    <row r="535" spans="17:24" x14ac:dyDescent="0.2">
      <c r="Q535" s="33"/>
      <c r="R535" s="34"/>
      <c r="S535" s="34"/>
      <c r="W535" s="34"/>
      <c r="X535" s="34"/>
    </row>
    <row r="536" spans="17:24" x14ac:dyDescent="0.2">
      <c r="Q536" s="33"/>
      <c r="R536" s="34"/>
      <c r="S536" s="34"/>
      <c r="W536" s="34"/>
      <c r="X536" s="34"/>
    </row>
    <row r="537" spans="17:24" x14ac:dyDescent="0.2">
      <c r="Q537" s="33"/>
      <c r="R537" s="34"/>
      <c r="S537" s="34"/>
      <c r="W537" s="34"/>
      <c r="X537" s="34"/>
    </row>
    <row r="538" spans="17:24" x14ac:dyDescent="0.2">
      <c r="Q538" s="33"/>
      <c r="R538" s="34"/>
      <c r="S538" s="34"/>
      <c r="W538" s="34"/>
      <c r="X538" s="34"/>
    </row>
    <row r="539" spans="17:24" x14ac:dyDescent="0.2">
      <c r="Q539" s="33"/>
      <c r="R539" s="34"/>
      <c r="S539" s="34"/>
      <c r="W539" s="34"/>
      <c r="X539" s="34"/>
    </row>
    <row r="540" spans="17:24" x14ac:dyDescent="0.2">
      <c r="Q540" s="33"/>
      <c r="R540" s="34"/>
      <c r="S540" s="34"/>
      <c r="W540" s="34"/>
      <c r="X540" s="34"/>
    </row>
    <row r="541" spans="17:24" x14ac:dyDescent="0.2">
      <c r="Q541" s="33"/>
      <c r="R541" s="34"/>
      <c r="S541" s="34"/>
      <c r="W541" s="34"/>
      <c r="X541" s="34"/>
    </row>
    <row r="542" spans="17:24" x14ac:dyDescent="0.2">
      <c r="Q542" s="33"/>
      <c r="R542" s="34"/>
      <c r="S542" s="34"/>
      <c r="W542" s="34"/>
      <c r="X542" s="34"/>
    </row>
    <row r="543" spans="17:24" x14ac:dyDescent="0.2">
      <c r="Q543" s="33"/>
      <c r="R543" s="34"/>
      <c r="S543" s="34"/>
      <c r="W543" s="34"/>
      <c r="X543" s="34"/>
    </row>
    <row r="544" spans="17:24" x14ac:dyDescent="0.2">
      <c r="Q544" s="33"/>
      <c r="R544" s="34"/>
      <c r="S544" s="34"/>
      <c r="W544" s="34"/>
      <c r="X544" s="34"/>
    </row>
    <row r="545" spans="17:24" x14ac:dyDescent="0.2">
      <c r="Q545" s="33"/>
      <c r="R545" s="34"/>
      <c r="S545" s="34"/>
      <c r="W545" s="34"/>
      <c r="X545" s="34"/>
    </row>
    <row r="546" spans="17:24" x14ac:dyDescent="0.2">
      <c r="Q546" s="33"/>
      <c r="R546" s="34"/>
      <c r="S546" s="34"/>
      <c r="W546" s="34"/>
      <c r="X546" s="34"/>
    </row>
    <row r="547" spans="17:24" x14ac:dyDescent="0.2">
      <c r="Q547" s="33"/>
      <c r="R547" s="34"/>
      <c r="S547" s="34"/>
      <c r="W547" s="34"/>
      <c r="X547" s="34"/>
    </row>
    <row r="548" spans="17:24" x14ac:dyDescent="0.2">
      <c r="Q548" s="33"/>
      <c r="R548" s="34"/>
      <c r="S548" s="34"/>
      <c r="W548" s="34"/>
      <c r="X548" s="34"/>
    </row>
    <row r="549" spans="17:24" x14ac:dyDescent="0.2">
      <c r="Q549" s="33"/>
      <c r="R549" s="34"/>
      <c r="S549" s="34"/>
      <c r="W549" s="34"/>
      <c r="X549" s="34"/>
    </row>
    <row r="550" spans="17:24" x14ac:dyDescent="0.2">
      <c r="Q550" s="33"/>
      <c r="R550" s="34"/>
      <c r="S550" s="34"/>
      <c r="W550" s="34"/>
      <c r="X550" s="34"/>
    </row>
    <row r="551" spans="17:24" x14ac:dyDescent="0.2">
      <c r="Q551" s="33"/>
      <c r="R551" s="34"/>
      <c r="S551" s="34"/>
      <c r="W551" s="34"/>
      <c r="X551" s="34"/>
    </row>
    <row r="552" spans="17:24" x14ac:dyDescent="0.2">
      <c r="Q552" s="33"/>
      <c r="R552" s="34"/>
      <c r="S552" s="34"/>
      <c r="W552" s="34"/>
      <c r="X552" s="34"/>
    </row>
    <row r="553" spans="17:24" x14ac:dyDescent="0.2">
      <c r="Q553" s="33"/>
      <c r="R553" s="34"/>
      <c r="S553" s="34"/>
      <c r="W553" s="34"/>
      <c r="X553" s="34"/>
    </row>
    <row r="554" spans="17:24" x14ac:dyDescent="0.2">
      <c r="Q554" s="33"/>
      <c r="R554" s="34"/>
      <c r="S554" s="34"/>
      <c r="W554" s="34"/>
      <c r="X554" s="34"/>
    </row>
    <row r="555" spans="17:24" x14ac:dyDescent="0.2">
      <c r="Q555" s="33"/>
      <c r="R555" s="34"/>
      <c r="S555" s="34"/>
      <c r="W555" s="34"/>
      <c r="X555" s="34"/>
    </row>
    <row r="556" spans="17:24" x14ac:dyDescent="0.2">
      <c r="Q556" s="33"/>
      <c r="R556" s="34"/>
      <c r="S556" s="34"/>
      <c r="W556" s="34"/>
      <c r="X556" s="34"/>
    </row>
    <row r="557" spans="17:24" x14ac:dyDescent="0.2">
      <c r="Q557" s="33"/>
      <c r="R557" s="34"/>
      <c r="S557" s="34"/>
      <c r="W557" s="34"/>
      <c r="X557" s="34"/>
    </row>
    <row r="558" spans="17:24" x14ac:dyDescent="0.2">
      <c r="Q558" s="33"/>
      <c r="R558" s="34"/>
      <c r="S558" s="34"/>
      <c r="W558" s="34"/>
      <c r="X558" s="34"/>
    </row>
    <row r="559" spans="17:24" x14ac:dyDescent="0.2">
      <c r="Q559" s="33"/>
      <c r="R559" s="34"/>
      <c r="S559" s="34"/>
      <c r="W559" s="34"/>
      <c r="X559" s="34"/>
    </row>
    <row r="560" spans="17:24" x14ac:dyDescent="0.2">
      <c r="Q560" s="33"/>
      <c r="R560" s="34"/>
      <c r="S560" s="34"/>
      <c r="W560" s="34"/>
      <c r="X560" s="34"/>
    </row>
    <row r="561" spans="17:24" x14ac:dyDescent="0.2">
      <c r="Q561" s="33"/>
      <c r="R561" s="34"/>
      <c r="S561" s="34"/>
      <c r="W561" s="34"/>
      <c r="X561" s="34"/>
    </row>
    <row r="562" spans="17:24" x14ac:dyDescent="0.2">
      <c r="Q562" s="33"/>
      <c r="R562" s="34"/>
      <c r="S562" s="34"/>
      <c r="W562" s="34"/>
      <c r="X562" s="34"/>
    </row>
    <row r="563" spans="17:24" x14ac:dyDescent="0.2">
      <c r="Q563" s="33"/>
      <c r="R563" s="34"/>
      <c r="S563" s="34"/>
      <c r="W563" s="34"/>
      <c r="X563" s="34"/>
    </row>
    <row r="564" spans="17:24" x14ac:dyDescent="0.2">
      <c r="Q564" s="33"/>
      <c r="R564" s="34"/>
      <c r="S564" s="34"/>
      <c r="W564" s="34"/>
      <c r="X564" s="34"/>
    </row>
    <row r="565" spans="17:24" x14ac:dyDescent="0.2">
      <c r="Q565" s="33"/>
      <c r="R565" s="34"/>
      <c r="S565" s="34"/>
      <c r="W565" s="34"/>
      <c r="X565" s="34"/>
    </row>
    <row r="566" spans="17:24" x14ac:dyDescent="0.2">
      <c r="Q566" s="33"/>
      <c r="R566" s="34"/>
      <c r="S566" s="34"/>
      <c r="W566" s="34"/>
      <c r="X566" s="34"/>
    </row>
    <row r="567" spans="17:24" x14ac:dyDescent="0.2">
      <c r="Q567" s="33"/>
      <c r="R567" s="34"/>
      <c r="S567" s="34"/>
      <c r="W567" s="34"/>
      <c r="X567" s="34"/>
    </row>
    <row r="568" spans="17:24" x14ac:dyDescent="0.2">
      <c r="Q568" s="33"/>
      <c r="R568" s="34"/>
      <c r="S568" s="34"/>
      <c r="W568" s="34"/>
      <c r="X568" s="34"/>
    </row>
    <row r="569" spans="17:24" x14ac:dyDescent="0.2">
      <c r="Q569" s="33"/>
      <c r="R569" s="34"/>
      <c r="S569" s="34"/>
      <c r="W569" s="34"/>
      <c r="X569" s="34"/>
    </row>
    <row r="570" spans="17:24" x14ac:dyDescent="0.2">
      <c r="Q570" s="33"/>
      <c r="R570" s="34"/>
      <c r="S570" s="34"/>
      <c r="W570" s="34"/>
      <c r="X570" s="34"/>
    </row>
    <row r="571" spans="17:24" x14ac:dyDescent="0.2">
      <c r="Q571" s="33"/>
      <c r="R571" s="34"/>
      <c r="S571" s="34"/>
      <c r="W571" s="34"/>
      <c r="X571" s="34"/>
    </row>
    <row r="572" spans="17:24" x14ac:dyDescent="0.2">
      <c r="Q572" s="33"/>
      <c r="R572" s="34"/>
      <c r="S572" s="34"/>
      <c r="W572" s="34"/>
      <c r="X572" s="34"/>
    </row>
    <row r="573" spans="17:24" x14ac:dyDescent="0.2">
      <c r="Q573" s="33"/>
      <c r="R573" s="34"/>
      <c r="S573" s="34"/>
      <c r="W573" s="34"/>
      <c r="X573" s="34"/>
    </row>
    <row r="574" spans="17:24" x14ac:dyDescent="0.2">
      <c r="Q574" s="33"/>
      <c r="R574" s="34"/>
      <c r="S574" s="34"/>
      <c r="W574" s="34"/>
      <c r="X574" s="34"/>
    </row>
    <row r="575" spans="17:24" x14ac:dyDescent="0.2">
      <c r="Q575" s="33"/>
      <c r="R575" s="34"/>
      <c r="S575" s="34"/>
      <c r="W575" s="34"/>
      <c r="X575" s="34"/>
    </row>
    <row r="576" spans="17:24" x14ac:dyDescent="0.2">
      <c r="Q576" s="33"/>
      <c r="R576" s="34"/>
      <c r="S576" s="34"/>
      <c r="W576" s="34"/>
      <c r="X576" s="34"/>
    </row>
    <row r="577" spans="17:24" x14ac:dyDescent="0.2">
      <c r="Q577" s="33"/>
      <c r="R577" s="34"/>
      <c r="S577" s="34"/>
      <c r="W577" s="34"/>
      <c r="X577" s="34"/>
    </row>
    <row r="578" spans="17:24" x14ac:dyDescent="0.2">
      <c r="Q578" s="33"/>
      <c r="R578" s="34"/>
      <c r="S578" s="34"/>
      <c r="W578" s="34"/>
      <c r="X578" s="34"/>
    </row>
    <row r="579" spans="17:24" x14ac:dyDescent="0.2">
      <c r="Q579" s="33"/>
      <c r="R579" s="34"/>
      <c r="S579" s="34"/>
      <c r="W579" s="34"/>
      <c r="X579" s="34"/>
    </row>
    <row r="580" spans="17:24" x14ac:dyDescent="0.2">
      <c r="Q580" s="33"/>
      <c r="R580" s="34"/>
      <c r="S580" s="34"/>
      <c r="W580" s="34"/>
      <c r="X580" s="34"/>
    </row>
    <row r="581" spans="17:24" x14ac:dyDescent="0.2">
      <c r="Q581" s="33"/>
      <c r="R581" s="34"/>
      <c r="S581" s="34"/>
      <c r="W581" s="34"/>
      <c r="X581" s="34"/>
    </row>
    <row r="582" spans="17:24" x14ac:dyDescent="0.2">
      <c r="Q582" s="33"/>
      <c r="R582" s="34"/>
      <c r="S582" s="34"/>
      <c r="W582" s="34"/>
      <c r="X582" s="34"/>
    </row>
    <row r="583" spans="17:24" x14ac:dyDescent="0.2">
      <c r="Q583" s="33"/>
      <c r="R583" s="34"/>
      <c r="S583" s="34"/>
      <c r="W583" s="34"/>
      <c r="X583" s="34"/>
    </row>
    <row r="584" spans="17:24" x14ac:dyDescent="0.2">
      <c r="Q584" s="33"/>
      <c r="R584" s="34"/>
      <c r="S584" s="34"/>
      <c r="W584" s="34"/>
      <c r="X584" s="34"/>
    </row>
    <row r="585" spans="17:24" x14ac:dyDescent="0.2">
      <c r="Q585" s="33"/>
      <c r="R585" s="34"/>
      <c r="S585" s="34"/>
      <c r="W585" s="34"/>
      <c r="X585" s="34"/>
    </row>
    <row r="586" spans="17:24" x14ac:dyDescent="0.2">
      <c r="Q586" s="33"/>
      <c r="R586" s="34"/>
      <c r="S586" s="34"/>
      <c r="W586" s="34"/>
      <c r="X586" s="34"/>
    </row>
    <row r="587" spans="17:24" x14ac:dyDescent="0.2">
      <c r="Q587" s="33"/>
      <c r="R587" s="34"/>
      <c r="S587" s="34"/>
      <c r="W587" s="34"/>
      <c r="X587" s="34"/>
    </row>
    <row r="588" spans="17:24" x14ac:dyDescent="0.2">
      <c r="Q588" s="33"/>
      <c r="R588" s="34"/>
      <c r="S588" s="34"/>
      <c r="W588" s="34"/>
      <c r="X588" s="34"/>
    </row>
    <row r="589" spans="17:24" x14ac:dyDescent="0.2">
      <c r="Q589" s="33"/>
      <c r="R589" s="34"/>
      <c r="S589" s="34"/>
      <c r="W589" s="34"/>
      <c r="X589" s="34"/>
    </row>
    <row r="590" spans="17:24" x14ac:dyDescent="0.2">
      <c r="Q590" s="33"/>
      <c r="R590" s="34"/>
      <c r="S590" s="34"/>
      <c r="W590" s="34"/>
      <c r="X590" s="34"/>
    </row>
    <row r="591" spans="17:24" x14ac:dyDescent="0.2">
      <c r="Q591" s="33"/>
      <c r="R591" s="34"/>
      <c r="S591" s="34"/>
      <c r="W591" s="34"/>
      <c r="X591" s="34"/>
    </row>
    <row r="592" spans="17:24" x14ac:dyDescent="0.2">
      <c r="Q592" s="33"/>
      <c r="R592" s="34"/>
      <c r="S592" s="34"/>
      <c r="W592" s="34"/>
      <c r="X592" s="34"/>
    </row>
    <row r="593" spans="17:24" x14ac:dyDescent="0.2">
      <c r="Q593" s="33"/>
      <c r="R593" s="34"/>
      <c r="S593" s="34"/>
      <c r="W593" s="34"/>
      <c r="X593" s="34"/>
    </row>
    <row r="594" spans="17:24" x14ac:dyDescent="0.2">
      <c r="Q594" s="33"/>
      <c r="R594" s="34"/>
      <c r="S594" s="34"/>
      <c r="W594" s="34"/>
      <c r="X594" s="34"/>
    </row>
    <row r="595" spans="17:24" x14ac:dyDescent="0.2">
      <c r="Q595" s="33"/>
      <c r="R595" s="34"/>
      <c r="S595" s="34"/>
      <c r="W595" s="34"/>
      <c r="X595" s="34"/>
    </row>
    <row r="596" spans="17:24" x14ac:dyDescent="0.2">
      <c r="Q596" s="33"/>
      <c r="R596" s="34"/>
      <c r="S596" s="34"/>
      <c r="W596" s="34"/>
      <c r="X596" s="34"/>
    </row>
    <row r="597" spans="17:24" x14ac:dyDescent="0.2">
      <c r="Q597" s="33"/>
      <c r="R597" s="34"/>
      <c r="S597" s="34"/>
      <c r="W597" s="34"/>
      <c r="X597" s="34"/>
    </row>
    <row r="598" spans="17:24" x14ac:dyDescent="0.2">
      <c r="Q598" s="33"/>
      <c r="R598" s="34"/>
      <c r="S598" s="34"/>
      <c r="W598" s="34"/>
      <c r="X598" s="34"/>
    </row>
    <row r="599" spans="17:24" x14ac:dyDescent="0.2">
      <c r="Q599" s="33"/>
      <c r="R599" s="34"/>
      <c r="S599" s="34"/>
      <c r="W599" s="34"/>
      <c r="X599" s="34"/>
    </row>
    <row r="600" spans="17:24" x14ac:dyDescent="0.2">
      <c r="Q600" s="33"/>
      <c r="R600" s="34"/>
      <c r="S600" s="34"/>
      <c r="W600" s="34"/>
      <c r="X600" s="34"/>
    </row>
    <row r="601" spans="17:24" x14ac:dyDescent="0.2">
      <c r="Q601" s="33"/>
      <c r="R601" s="34"/>
      <c r="S601" s="34"/>
      <c r="W601" s="34"/>
      <c r="X601" s="34"/>
    </row>
    <row r="602" spans="17:24" x14ac:dyDescent="0.2">
      <c r="Q602" s="33"/>
      <c r="R602" s="34"/>
      <c r="S602" s="34"/>
      <c r="W602" s="34"/>
      <c r="X602" s="34"/>
    </row>
    <row r="603" spans="17:24" x14ac:dyDescent="0.2">
      <c r="Q603" s="33"/>
      <c r="R603" s="34"/>
      <c r="S603" s="34"/>
      <c r="W603" s="34"/>
      <c r="X603" s="34"/>
    </row>
    <row r="604" spans="17:24" x14ac:dyDescent="0.2">
      <c r="Q604" s="33"/>
      <c r="R604" s="34"/>
      <c r="S604" s="34"/>
      <c r="W604" s="34"/>
      <c r="X604" s="34"/>
    </row>
    <row r="605" spans="17:24" x14ac:dyDescent="0.2">
      <c r="Q605" s="33"/>
      <c r="R605" s="34"/>
      <c r="S605" s="34"/>
      <c r="W605" s="34"/>
      <c r="X605" s="34"/>
    </row>
    <row r="606" spans="17:24" x14ac:dyDescent="0.2">
      <c r="Q606" s="33"/>
      <c r="R606" s="34"/>
      <c r="S606" s="34"/>
      <c r="W606" s="34"/>
      <c r="X606" s="34"/>
    </row>
    <row r="607" spans="17:24" x14ac:dyDescent="0.2">
      <c r="Q607" s="33"/>
      <c r="R607" s="34"/>
      <c r="S607" s="34"/>
      <c r="W607" s="34"/>
      <c r="X607" s="34"/>
    </row>
    <row r="608" spans="17:24" x14ac:dyDescent="0.2">
      <c r="Q608" s="33"/>
      <c r="R608" s="34"/>
      <c r="S608" s="34"/>
      <c r="W608" s="34"/>
      <c r="X608" s="34"/>
    </row>
    <row r="609" spans="17:24" x14ac:dyDescent="0.2">
      <c r="Q609" s="33"/>
      <c r="R609" s="34"/>
      <c r="S609" s="34"/>
      <c r="W609" s="34"/>
      <c r="X609" s="34"/>
    </row>
    <row r="610" spans="17:24" x14ac:dyDescent="0.2">
      <c r="Q610" s="33"/>
      <c r="R610" s="34"/>
      <c r="S610" s="34"/>
      <c r="W610" s="34"/>
      <c r="X610" s="34"/>
    </row>
    <row r="611" spans="17:24" x14ac:dyDescent="0.2">
      <c r="Q611" s="33"/>
      <c r="R611" s="34"/>
      <c r="S611" s="34"/>
      <c r="W611" s="34"/>
      <c r="X611" s="34"/>
    </row>
    <row r="612" spans="17:24" x14ac:dyDescent="0.2">
      <c r="Q612" s="33"/>
      <c r="R612" s="34"/>
      <c r="S612" s="34"/>
      <c r="W612" s="34"/>
      <c r="X612" s="34"/>
    </row>
    <row r="613" spans="17:24" x14ac:dyDescent="0.2">
      <c r="Q613" s="33"/>
      <c r="R613" s="34"/>
      <c r="S613" s="34"/>
      <c r="W613" s="34"/>
      <c r="X613" s="34"/>
    </row>
    <row r="614" spans="17:24" x14ac:dyDescent="0.2">
      <c r="Q614" s="33"/>
      <c r="R614" s="34"/>
      <c r="S614" s="34"/>
      <c r="W614" s="34"/>
      <c r="X614" s="34"/>
    </row>
    <row r="615" spans="17:24" x14ac:dyDescent="0.2">
      <c r="Q615" s="33"/>
      <c r="R615" s="34"/>
      <c r="S615" s="34"/>
      <c r="W615" s="34"/>
      <c r="X615" s="34"/>
    </row>
    <row r="616" spans="17:24" x14ac:dyDescent="0.2">
      <c r="Q616" s="33"/>
      <c r="R616" s="34"/>
      <c r="S616" s="34"/>
      <c r="W616" s="34"/>
      <c r="X616" s="34"/>
    </row>
    <row r="617" spans="17:24" x14ac:dyDescent="0.2">
      <c r="Q617" s="33"/>
      <c r="R617" s="34"/>
      <c r="S617" s="34"/>
      <c r="W617" s="34"/>
      <c r="X617" s="34"/>
    </row>
    <row r="618" spans="17:24" x14ac:dyDescent="0.2">
      <c r="Q618" s="33"/>
      <c r="R618" s="34"/>
      <c r="S618" s="34"/>
      <c r="W618" s="34"/>
      <c r="X618" s="34"/>
    </row>
    <row r="619" spans="17:24" x14ac:dyDescent="0.2">
      <c r="Q619" s="33"/>
      <c r="R619" s="34"/>
      <c r="S619" s="34"/>
      <c r="W619" s="34"/>
      <c r="X619" s="34"/>
    </row>
    <row r="620" spans="17:24" x14ac:dyDescent="0.2">
      <c r="Q620" s="33"/>
      <c r="R620" s="34"/>
      <c r="S620" s="34"/>
      <c r="W620" s="34"/>
      <c r="X620" s="34"/>
    </row>
    <row r="621" spans="17:24" x14ac:dyDescent="0.2">
      <c r="Q621" s="33"/>
      <c r="R621" s="34"/>
      <c r="S621" s="34"/>
      <c r="W621" s="34"/>
      <c r="X621" s="34"/>
    </row>
    <row r="622" spans="17:24" x14ac:dyDescent="0.2">
      <c r="Q622" s="33"/>
      <c r="R622" s="34"/>
      <c r="S622" s="34"/>
      <c r="W622" s="34"/>
      <c r="X622" s="34"/>
    </row>
    <row r="623" spans="17:24" x14ac:dyDescent="0.2">
      <c r="Q623" s="33"/>
      <c r="R623" s="34"/>
      <c r="S623" s="34"/>
      <c r="W623" s="34"/>
      <c r="X623" s="34"/>
    </row>
    <row r="624" spans="17:24" x14ac:dyDescent="0.2">
      <c r="Q624" s="33"/>
      <c r="R624" s="34"/>
      <c r="S624" s="34"/>
      <c r="W624" s="34"/>
      <c r="X624" s="34"/>
    </row>
    <row r="625" spans="17:24" x14ac:dyDescent="0.2">
      <c r="Q625" s="33"/>
      <c r="R625" s="34"/>
      <c r="S625" s="34"/>
      <c r="W625" s="34"/>
      <c r="X625" s="34"/>
    </row>
    <row r="626" spans="17:24" x14ac:dyDescent="0.2">
      <c r="Q626" s="33"/>
      <c r="R626" s="34"/>
      <c r="S626" s="34"/>
      <c r="W626" s="34"/>
      <c r="X626" s="34"/>
    </row>
    <row r="627" spans="17:24" x14ac:dyDescent="0.2">
      <c r="Q627" s="33"/>
      <c r="R627" s="34"/>
      <c r="S627" s="34"/>
      <c r="W627" s="34"/>
      <c r="X627" s="34"/>
    </row>
    <row r="628" spans="17:24" x14ac:dyDescent="0.2">
      <c r="Q628" s="33"/>
      <c r="R628" s="34"/>
      <c r="S628" s="34"/>
      <c r="W628" s="34"/>
      <c r="X628" s="34"/>
    </row>
    <row r="629" spans="17:24" x14ac:dyDescent="0.2">
      <c r="Q629" s="33"/>
      <c r="R629" s="34"/>
      <c r="S629" s="34"/>
      <c r="W629" s="34"/>
      <c r="X629" s="34"/>
    </row>
    <row r="630" spans="17:24" x14ac:dyDescent="0.2">
      <c r="Q630" s="33"/>
      <c r="R630" s="34"/>
      <c r="S630" s="34"/>
      <c r="W630" s="34"/>
      <c r="X630" s="34"/>
    </row>
    <row r="631" spans="17:24" x14ac:dyDescent="0.2">
      <c r="Q631" s="33"/>
      <c r="R631" s="34"/>
      <c r="S631" s="34"/>
      <c r="W631" s="34"/>
      <c r="X631" s="34"/>
    </row>
    <row r="632" spans="17:24" x14ac:dyDescent="0.2">
      <c r="Q632" s="33"/>
      <c r="R632" s="34"/>
      <c r="S632" s="34"/>
      <c r="W632" s="34"/>
      <c r="X632" s="34"/>
    </row>
    <row r="633" spans="17:24" x14ac:dyDescent="0.2">
      <c r="Q633" s="33"/>
      <c r="R633" s="34"/>
      <c r="S633" s="34"/>
      <c r="W633" s="34"/>
      <c r="X633" s="34"/>
    </row>
    <row r="634" spans="17:24" x14ac:dyDescent="0.2">
      <c r="Q634" s="33"/>
      <c r="R634" s="34"/>
      <c r="S634" s="34"/>
      <c r="W634" s="34"/>
      <c r="X634" s="34"/>
    </row>
    <row r="635" spans="17:24" x14ac:dyDescent="0.2">
      <c r="Q635" s="33"/>
      <c r="R635" s="34"/>
      <c r="S635" s="34"/>
      <c r="W635" s="34"/>
      <c r="X635" s="34"/>
    </row>
    <row r="636" spans="17:24" x14ac:dyDescent="0.2">
      <c r="Q636" s="33"/>
      <c r="R636" s="34"/>
      <c r="S636" s="34"/>
      <c r="W636" s="34"/>
      <c r="X636" s="34"/>
    </row>
    <row r="637" spans="17:24" x14ac:dyDescent="0.2">
      <c r="Q637" s="33"/>
      <c r="R637" s="34"/>
      <c r="S637" s="34"/>
      <c r="W637" s="34"/>
      <c r="X637" s="34"/>
    </row>
    <row r="638" spans="17:24" x14ac:dyDescent="0.2">
      <c r="Q638" s="33"/>
      <c r="R638" s="34"/>
      <c r="S638" s="34"/>
      <c r="W638" s="34"/>
      <c r="X638" s="34"/>
    </row>
    <row r="639" spans="17:24" x14ac:dyDescent="0.2">
      <c r="Q639" s="33"/>
      <c r="R639" s="34"/>
      <c r="S639" s="34"/>
      <c r="W639" s="34"/>
      <c r="X639" s="34"/>
    </row>
    <row r="640" spans="17:24" x14ac:dyDescent="0.2">
      <c r="Q640" s="33"/>
      <c r="R640" s="34"/>
      <c r="S640" s="34"/>
      <c r="W640" s="34"/>
      <c r="X640" s="34"/>
    </row>
    <row r="641" spans="17:24" x14ac:dyDescent="0.2">
      <c r="Q641" s="33"/>
      <c r="R641" s="34"/>
      <c r="S641" s="34"/>
      <c r="W641" s="34"/>
      <c r="X641" s="34"/>
    </row>
    <row r="642" spans="17:24" x14ac:dyDescent="0.2">
      <c r="Q642" s="33"/>
      <c r="R642" s="34"/>
      <c r="S642" s="34"/>
      <c r="W642" s="34"/>
      <c r="X642" s="34"/>
    </row>
    <row r="643" spans="17:24" x14ac:dyDescent="0.2">
      <c r="Q643" s="33"/>
      <c r="R643" s="34"/>
      <c r="S643" s="34"/>
      <c r="W643" s="34"/>
      <c r="X643" s="34"/>
    </row>
    <row r="644" spans="17:24" x14ac:dyDescent="0.2">
      <c r="Q644" s="33"/>
      <c r="R644" s="34"/>
      <c r="S644" s="34"/>
      <c r="W644" s="34"/>
      <c r="X644" s="34"/>
    </row>
    <row r="645" spans="17:24" x14ac:dyDescent="0.2">
      <c r="Q645" s="33"/>
      <c r="R645" s="34"/>
      <c r="S645" s="34"/>
      <c r="W645" s="34"/>
      <c r="X645" s="34"/>
    </row>
    <row r="646" spans="17:24" x14ac:dyDescent="0.2">
      <c r="Q646" s="33"/>
      <c r="R646" s="34"/>
      <c r="S646" s="34"/>
      <c r="W646" s="34"/>
      <c r="X646" s="34"/>
    </row>
    <row r="647" spans="17:24" x14ac:dyDescent="0.2">
      <c r="Q647" s="33"/>
      <c r="R647" s="34"/>
      <c r="S647" s="34"/>
      <c r="W647" s="34"/>
      <c r="X647" s="34"/>
    </row>
    <row r="648" spans="17:24" x14ac:dyDescent="0.2">
      <c r="Q648" s="33"/>
      <c r="R648" s="34"/>
      <c r="S648" s="34"/>
      <c r="W648" s="34"/>
      <c r="X648" s="34"/>
    </row>
    <row r="649" spans="17:24" x14ac:dyDescent="0.2">
      <c r="Q649" s="33"/>
      <c r="R649" s="34"/>
      <c r="S649" s="34"/>
      <c r="W649" s="34"/>
      <c r="X649" s="34"/>
    </row>
    <row r="650" spans="17:24" x14ac:dyDescent="0.2">
      <c r="Q650" s="33"/>
      <c r="R650" s="34"/>
      <c r="S650" s="34"/>
      <c r="W650" s="34"/>
      <c r="X650" s="34"/>
    </row>
    <row r="651" spans="17:24" x14ac:dyDescent="0.2">
      <c r="Q651" s="33"/>
      <c r="R651" s="34"/>
      <c r="S651" s="34"/>
      <c r="W651" s="34"/>
      <c r="X651" s="34"/>
    </row>
    <row r="652" spans="17:24" x14ac:dyDescent="0.2">
      <c r="Q652" s="33"/>
      <c r="R652" s="34"/>
      <c r="S652" s="34"/>
      <c r="W652" s="34"/>
      <c r="X652" s="34"/>
    </row>
    <row r="653" spans="17:24" x14ac:dyDescent="0.2">
      <c r="Q653" s="33"/>
      <c r="R653" s="34"/>
      <c r="S653" s="34"/>
      <c r="W653" s="34"/>
      <c r="X653" s="34"/>
    </row>
    <row r="654" spans="17:24" x14ac:dyDescent="0.2">
      <c r="Q654" s="33"/>
      <c r="R654" s="34"/>
      <c r="S654" s="34"/>
      <c r="W654" s="34"/>
      <c r="X654" s="34"/>
    </row>
    <row r="655" spans="17:24" x14ac:dyDescent="0.2">
      <c r="Q655" s="33"/>
      <c r="R655" s="34"/>
      <c r="S655" s="34"/>
      <c r="W655" s="34"/>
      <c r="X655" s="34"/>
    </row>
    <row r="656" spans="17:24" x14ac:dyDescent="0.2">
      <c r="Q656" s="33"/>
      <c r="R656" s="34"/>
      <c r="S656" s="34"/>
      <c r="W656" s="34"/>
      <c r="X656" s="34"/>
    </row>
    <row r="657" spans="17:24" x14ac:dyDescent="0.2">
      <c r="Q657" s="33"/>
      <c r="R657" s="34"/>
      <c r="S657" s="34"/>
      <c r="W657" s="34"/>
      <c r="X657" s="34"/>
    </row>
    <row r="658" spans="17:24" x14ac:dyDescent="0.2">
      <c r="Q658" s="33"/>
      <c r="R658" s="34"/>
      <c r="S658" s="34"/>
      <c r="W658" s="34"/>
      <c r="X658" s="34"/>
    </row>
    <row r="659" spans="17:24" x14ac:dyDescent="0.2">
      <c r="Q659" s="33"/>
      <c r="R659" s="34"/>
      <c r="S659" s="34"/>
      <c r="W659" s="34"/>
      <c r="X659" s="34"/>
    </row>
    <row r="660" spans="17:24" x14ac:dyDescent="0.2">
      <c r="Q660" s="33"/>
      <c r="R660" s="34"/>
      <c r="S660" s="34"/>
      <c r="W660" s="34"/>
      <c r="X660" s="34"/>
    </row>
    <row r="661" spans="17:24" x14ac:dyDescent="0.2">
      <c r="Q661" s="33"/>
      <c r="R661" s="34"/>
      <c r="S661" s="34"/>
      <c r="W661" s="34"/>
      <c r="X661" s="34"/>
    </row>
    <row r="662" spans="17:24" x14ac:dyDescent="0.2">
      <c r="Q662" s="33"/>
      <c r="R662" s="34"/>
      <c r="S662" s="34"/>
      <c r="W662" s="34"/>
      <c r="X662" s="34"/>
    </row>
    <row r="663" spans="17:24" x14ac:dyDescent="0.2">
      <c r="Q663" s="33"/>
      <c r="R663" s="34"/>
      <c r="S663" s="34"/>
      <c r="W663" s="34"/>
      <c r="X663" s="34"/>
    </row>
    <row r="664" spans="17:24" x14ac:dyDescent="0.2">
      <c r="Q664" s="33"/>
      <c r="R664" s="34"/>
      <c r="S664" s="34"/>
      <c r="W664" s="34"/>
      <c r="X664" s="34"/>
    </row>
    <row r="665" spans="17:24" x14ac:dyDescent="0.2">
      <c r="Q665" s="33"/>
      <c r="R665" s="34"/>
      <c r="S665" s="34"/>
      <c r="W665" s="34"/>
      <c r="X665" s="34"/>
    </row>
    <row r="666" spans="17:24" x14ac:dyDescent="0.2">
      <c r="Q666" s="33"/>
      <c r="R666" s="34"/>
      <c r="S666" s="34"/>
      <c r="W666" s="34"/>
      <c r="X666" s="34"/>
    </row>
    <row r="667" spans="17:24" x14ac:dyDescent="0.2">
      <c r="Q667" s="33"/>
      <c r="R667" s="34"/>
      <c r="S667" s="34"/>
      <c r="W667" s="34"/>
      <c r="X667" s="34"/>
    </row>
    <row r="668" spans="17:24" x14ac:dyDescent="0.2">
      <c r="Q668" s="33"/>
      <c r="R668" s="34"/>
      <c r="S668" s="34"/>
      <c r="W668" s="34"/>
      <c r="X668" s="34"/>
    </row>
    <row r="669" spans="17:24" x14ac:dyDescent="0.2">
      <c r="Q669" s="33"/>
      <c r="R669" s="34"/>
      <c r="S669" s="34"/>
      <c r="W669" s="34"/>
      <c r="X669" s="34"/>
    </row>
    <row r="670" spans="17:24" x14ac:dyDescent="0.2">
      <c r="Q670" s="33"/>
      <c r="R670" s="34"/>
      <c r="S670" s="34"/>
      <c r="W670" s="34"/>
      <c r="X670" s="34"/>
    </row>
    <row r="671" spans="17:24" x14ac:dyDescent="0.2">
      <c r="Q671" s="33"/>
      <c r="R671" s="34"/>
      <c r="S671" s="34"/>
      <c r="W671" s="34"/>
      <c r="X671" s="34"/>
    </row>
    <row r="672" spans="17:24" x14ac:dyDescent="0.2">
      <c r="Q672" s="33"/>
      <c r="R672" s="34"/>
      <c r="S672" s="34"/>
      <c r="W672" s="34"/>
      <c r="X672" s="34"/>
    </row>
    <row r="673" spans="17:24" x14ac:dyDescent="0.2">
      <c r="Q673" s="33"/>
      <c r="R673" s="34"/>
      <c r="S673" s="34"/>
      <c r="W673" s="34"/>
      <c r="X673" s="34"/>
    </row>
    <row r="674" spans="17:24" x14ac:dyDescent="0.2">
      <c r="Q674" s="33"/>
      <c r="R674" s="34"/>
      <c r="S674" s="34"/>
      <c r="W674" s="34"/>
      <c r="X674" s="34"/>
    </row>
    <row r="675" spans="17:24" x14ac:dyDescent="0.2">
      <c r="Q675" s="33"/>
      <c r="R675" s="34"/>
      <c r="S675" s="34"/>
      <c r="W675" s="34"/>
      <c r="X675" s="34"/>
    </row>
    <row r="676" spans="17:24" x14ac:dyDescent="0.2">
      <c r="Q676" s="33"/>
      <c r="R676" s="34"/>
      <c r="S676" s="34"/>
      <c r="W676" s="34"/>
      <c r="X676" s="34"/>
    </row>
    <row r="677" spans="17:24" x14ac:dyDescent="0.2">
      <c r="Q677" s="33"/>
      <c r="R677" s="34"/>
      <c r="S677" s="34"/>
      <c r="W677" s="34"/>
      <c r="X677" s="34"/>
    </row>
    <row r="678" spans="17:24" x14ac:dyDescent="0.2">
      <c r="Q678" s="33"/>
      <c r="R678" s="34"/>
      <c r="S678" s="34"/>
      <c r="W678" s="34"/>
      <c r="X678" s="34"/>
    </row>
    <row r="679" spans="17:24" x14ac:dyDescent="0.2">
      <c r="Q679" s="33"/>
      <c r="R679" s="34"/>
      <c r="S679" s="34"/>
      <c r="W679" s="34"/>
      <c r="X679" s="34"/>
    </row>
    <row r="680" spans="17:24" x14ac:dyDescent="0.2">
      <c r="Q680" s="33"/>
      <c r="R680" s="34"/>
      <c r="S680" s="34"/>
      <c r="W680" s="34"/>
      <c r="X680" s="34"/>
    </row>
    <row r="681" spans="17:24" x14ac:dyDescent="0.2">
      <c r="Q681" s="33"/>
      <c r="R681" s="34"/>
      <c r="S681" s="34"/>
      <c r="W681" s="34"/>
      <c r="X681" s="34"/>
    </row>
    <row r="682" spans="17:24" x14ac:dyDescent="0.2">
      <c r="Q682" s="33"/>
      <c r="R682" s="34"/>
      <c r="S682" s="34"/>
      <c r="W682" s="34"/>
      <c r="X682" s="34"/>
    </row>
    <row r="683" spans="17:24" x14ac:dyDescent="0.2">
      <c r="Q683" s="33"/>
      <c r="R683" s="34"/>
      <c r="S683" s="34"/>
      <c r="W683" s="34"/>
      <c r="X683" s="34"/>
    </row>
    <row r="684" spans="17:24" x14ac:dyDescent="0.2">
      <c r="Q684" s="33"/>
      <c r="R684" s="34"/>
      <c r="S684" s="34"/>
      <c r="W684" s="34"/>
      <c r="X684" s="34"/>
    </row>
    <row r="685" spans="17:24" x14ac:dyDescent="0.2">
      <c r="Q685" s="33"/>
      <c r="R685" s="34"/>
      <c r="S685" s="34"/>
      <c r="W685" s="34"/>
      <c r="X685" s="34"/>
    </row>
    <row r="686" spans="17:24" x14ac:dyDescent="0.2">
      <c r="Q686" s="33"/>
      <c r="R686" s="34"/>
      <c r="S686" s="34"/>
      <c r="W686" s="34"/>
      <c r="X686" s="34"/>
    </row>
    <row r="687" spans="17:24" x14ac:dyDescent="0.2">
      <c r="Q687" s="33"/>
      <c r="R687" s="34"/>
      <c r="S687" s="34"/>
      <c r="W687" s="34"/>
      <c r="X687" s="34"/>
    </row>
    <row r="688" spans="17:24" x14ac:dyDescent="0.2">
      <c r="Q688" s="33"/>
      <c r="R688" s="34"/>
      <c r="S688" s="34"/>
      <c r="W688" s="34"/>
      <c r="X688" s="34"/>
    </row>
    <row r="689" spans="17:24" x14ac:dyDescent="0.2">
      <c r="Q689" s="33"/>
      <c r="R689" s="34"/>
      <c r="S689" s="34"/>
      <c r="W689" s="34"/>
      <c r="X689" s="34"/>
    </row>
    <row r="690" spans="17:24" x14ac:dyDescent="0.2">
      <c r="Q690" s="33"/>
      <c r="R690" s="34"/>
      <c r="S690" s="34"/>
      <c r="W690" s="34"/>
      <c r="X690" s="34"/>
    </row>
    <row r="691" spans="17:24" x14ac:dyDescent="0.2">
      <c r="Q691" s="33"/>
      <c r="R691" s="34"/>
      <c r="S691" s="34"/>
      <c r="W691" s="34"/>
      <c r="X691" s="34"/>
    </row>
    <row r="692" spans="17:24" x14ac:dyDescent="0.2">
      <c r="Q692" s="33"/>
      <c r="R692" s="34"/>
      <c r="S692" s="34"/>
      <c r="W692" s="34"/>
      <c r="X692" s="34"/>
    </row>
    <row r="693" spans="17:24" x14ac:dyDescent="0.2">
      <c r="Q693" s="33"/>
      <c r="R693" s="34"/>
      <c r="S693" s="34"/>
      <c r="W693" s="34"/>
      <c r="X693" s="34"/>
    </row>
    <row r="694" spans="17:24" x14ac:dyDescent="0.2">
      <c r="Q694" s="33"/>
      <c r="R694" s="34"/>
      <c r="S694" s="34"/>
      <c r="W694" s="34"/>
      <c r="X694" s="34"/>
    </row>
    <row r="695" spans="17:24" x14ac:dyDescent="0.2">
      <c r="Q695" s="33"/>
      <c r="R695" s="34"/>
      <c r="S695" s="34"/>
      <c r="W695" s="34"/>
      <c r="X695" s="34"/>
    </row>
    <row r="696" spans="17:24" x14ac:dyDescent="0.2">
      <c r="Q696" s="33"/>
      <c r="R696" s="34"/>
      <c r="S696" s="34"/>
      <c r="W696" s="34"/>
      <c r="X696" s="34"/>
    </row>
    <row r="697" spans="17:24" x14ac:dyDescent="0.2">
      <c r="Q697" s="33"/>
      <c r="R697" s="34"/>
      <c r="S697" s="34"/>
      <c r="W697" s="34"/>
      <c r="X697" s="34"/>
    </row>
    <row r="698" spans="17:24" x14ac:dyDescent="0.2">
      <c r="Q698" s="33"/>
      <c r="R698" s="34"/>
      <c r="S698" s="34"/>
      <c r="W698" s="34"/>
      <c r="X698" s="34"/>
    </row>
    <row r="699" spans="17:24" x14ac:dyDescent="0.2">
      <c r="Q699" s="33"/>
      <c r="R699" s="34"/>
      <c r="S699" s="34"/>
      <c r="W699" s="34"/>
      <c r="X699" s="34"/>
    </row>
    <row r="700" spans="17:24" x14ac:dyDescent="0.2">
      <c r="Q700" s="33"/>
      <c r="R700" s="34"/>
      <c r="S700" s="34"/>
      <c r="W700" s="34"/>
      <c r="X700" s="34"/>
    </row>
    <row r="701" spans="17:24" x14ac:dyDescent="0.2">
      <c r="Q701" s="33"/>
      <c r="R701" s="34"/>
      <c r="S701" s="34"/>
      <c r="W701" s="34"/>
      <c r="X701" s="34"/>
    </row>
    <row r="702" spans="17:24" x14ac:dyDescent="0.2">
      <c r="Q702" s="33"/>
      <c r="R702" s="34"/>
      <c r="S702" s="34"/>
      <c r="W702" s="34"/>
      <c r="X702" s="34"/>
    </row>
    <row r="703" spans="17:24" x14ac:dyDescent="0.2">
      <c r="Q703" s="33"/>
      <c r="R703" s="34"/>
      <c r="S703" s="34"/>
      <c r="W703" s="34"/>
      <c r="X703" s="34"/>
    </row>
    <row r="704" spans="17:24" x14ac:dyDescent="0.2">
      <c r="Q704" s="33"/>
      <c r="R704" s="34"/>
      <c r="S704" s="34"/>
      <c r="W704" s="34"/>
      <c r="X704" s="34"/>
    </row>
    <row r="705" spans="17:24" x14ac:dyDescent="0.2">
      <c r="Q705" s="33"/>
      <c r="R705" s="34"/>
      <c r="S705" s="34"/>
      <c r="W705" s="34"/>
      <c r="X705" s="34"/>
    </row>
    <row r="706" spans="17:24" x14ac:dyDescent="0.2">
      <c r="Q706" s="33"/>
      <c r="R706" s="34"/>
      <c r="S706" s="34"/>
      <c r="W706" s="34"/>
      <c r="X706" s="34"/>
    </row>
    <row r="707" spans="17:24" x14ac:dyDescent="0.2">
      <c r="Q707" s="33"/>
      <c r="R707" s="34"/>
      <c r="S707" s="34"/>
      <c r="W707" s="34"/>
      <c r="X707" s="34"/>
    </row>
    <row r="708" spans="17:24" x14ac:dyDescent="0.2">
      <c r="Q708" s="33"/>
      <c r="R708" s="34"/>
      <c r="S708" s="34"/>
      <c r="W708" s="34"/>
      <c r="X708" s="34"/>
    </row>
    <row r="709" spans="17:24" x14ac:dyDescent="0.2">
      <c r="Q709" s="33"/>
      <c r="R709" s="34"/>
      <c r="S709" s="34"/>
      <c r="W709" s="34"/>
      <c r="X709" s="34"/>
    </row>
    <row r="710" spans="17:24" x14ac:dyDescent="0.2">
      <c r="Q710" s="33"/>
      <c r="R710" s="34"/>
      <c r="S710" s="34"/>
      <c r="W710" s="34"/>
      <c r="X710" s="34"/>
    </row>
    <row r="711" spans="17:24" x14ac:dyDescent="0.2">
      <c r="Q711" s="33"/>
      <c r="R711" s="34"/>
      <c r="S711" s="34"/>
      <c r="W711" s="34"/>
      <c r="X711" s="34"/>
    </row>
    <row r="712" spans="17:24" x14ac:dyDescent="0.2">
      <c r="Q712" s="33"/>
      <c r="R712" s="34"/>
      <c r="S712" s="34"/>
      <c r="W712" s="34"/>
      <c r="X712" s="34"/>
    </row>
    <row r="713" spans="17:24" x14ac:dyDescent="0.2">
      <c r="Q713" s="33"/>
      <c r="R713" s="34"/>
      <c r="S713" s="34"/>
      <c r="W713" s="34"/>
      <c r="X713" s="34"/>
    </row>
    <row r="714" spans="17:24" x14ac:dyDescent="0.2">
      <c r="Q714" s="33"/>
      <c r="R714" s="34"/>
      <c r="S714" s="34"/>
      <c r="W714" s="34"/>
      <c r="X714" s="34"/>
    </row>
    <row r="715" spans="17:24" x14ac:dyDescent="0.2">
      <c r="Q715" s="33"/>
      <c r="R715" s="34"/>
      <c r="S715" s="34"/>
      <c r="W715" s="34"/>
      <c r="X715" s="34"/>
    </row>
    <row r="716" spans="17:24" x14ac:dyDescent="0.2">
      <c r="Q716" s="33"/>
      <c r="R716" s="34"/>
      <c r="S716" s="34"/>
      <c r="W716" s="34"/>
      <c r="X716" s="34"/>
    </row>
    <row r="717" spans="17:24" x14ac:dyDescent="0.2">
      <c r="Q717" s="33"/>
      <c r="R717" s="34"/>
      <c r="S717" s="34"/>
      <c r="W717" s="34"/>
      <c r="X717" s="34"/>
    </row>
    <row r="718" spans="17:24" x14ac:dyDescent="0.2">
      <c r="Q718" s="33"/>
      <c r="R718" s="34"/>
      <c r="S718" s="34"/>
      <c r="W718" s="34"/>
      <c r="X718" s="34"/>
    </row>
    <row r="719" spans="17:24" x14ac:dyDescent="0.2">
      <c r="Q719" s="33"/>
      <c r="R719" s="34"/>
      <c r="S719" s="34"/>
      <c r="W719" s="34"/>
      <c r="X719" s="34"/>
    </row>
    <row r="720" spans="17:24" x14ac:dyDescent="0.2">
      <c r="Q720" s="33"/>
      <c r="R720" s="34"/>
      <c r="S720" s="34"/>
      <c r="W720" s="34"/>
      <c r="X720" s="34"/>
    </row>
    <row r="721" spans="17:24" x14ac:dyDescent="0.2">
      <c r="Q721" s="33"/>
      <c r="R721" s="34"/>
      <c r="S721" s="34"/>
      <c r="W721" s="34"/>
      <c r="X721" s="34"/>
    </row>
    <row r="722" spans="17:24" x14ac:dyDescent="0.2">
      <c r="Q722" s="33"/>
      <c r="R722" s="34"/>
      <c r="S722" s="34"/>
      <c r="W722" s="34"/>
      <c r="X722" s="34"/>
    </row>
    <row r="723" spans="17:24" x14ac:dyDescent="0.2">
      <c r="Q723" s="33"/>
      <c r="R723" s="34"/>
      <c r="S723" s="34"/>
      <c r="W723" s="34"/>
      <c r="X723" s="34"/>
    </row>
    <row r="724" spans="17:24" x14ac:dyDescent="0.2">
      <c r="Q724" s="33"/>
      <c r="R724" s="34"/>
      <c r="S724" s="34"/>
      <c r="W724" s="34"/>
      <c r="X724" s="34"/>
    </row>
    <row r="725" spans="17:24" x14ac:dyDescent="0.2">
      <c r="Q725" s="33"/>
      <c r="R725" s="34"/>
      <c r="S725" s="34"/>
      <c r="W725" s="34"/>
      <c r="X725" s="34"/>
    </row>
    <row r="726" spans="17:24" x14ac:dyDescent="0.2">
      <c r="Q726" s="33"/>
      <c r="R726" s="34"/>
      <c r="S726" s="34"/>
      <c r="W726" s="34"/>
      <c r="X726" s="34"/>
    </row>
    <row r="727" spans="17:24" x14ac:dyDescent="0.2">
      <c r="Q727" s="33"/>
      <c r="R727" s="34"/>
      <c r="S727" s="34"/>
      <c r="W727" s="34"/>
      <c r="X727" s="34"/>
    </row>
    <row r="728" spans="17:24" x14ac:dyDescent="0.2">
      <c r="Q728" s="33"/>
      <c r="R728" s="34"/>
      <c r="S728" s="34"/>
      <c r="W728" s="34"/>
      <c r="X728" s="34"/>
    </row>
    <row r="729" spans="17:24" x14ac:dyDescent="0.2">
      <c r="Q729" s="33"/>
      <c r="R729" s="34"/>
      <c r="S729" s="34"/>
      <c r="W729" s="34"/>
      <c r="X729" s="34"/>
    </row>
    <row r="730" spans="17:24" x14ac:dyDescent="0.2">
      <c r="Q730" s="33"/>
      <c r="R730" s="34"/>
      <c r="S730" s="34"/>
      <c r="W730" s="34"/>
      <c r="X730" s="34"/>
    </row>
    <row r="731" spans="17:24" x14ac:dyDescent="0.2">
      <c r="Q731" s="33"/>
      <c r="R731" s="34"/>
      <c r="S731" s="34"/>
      <c r="W731" s="34"/>
      <c r="X731" s="34"/>
    </row>
    <row r="732" spans="17:24" x14ac:dyDescent="0.2">
      <c r="Q732" s="33"/>
      <c r="R732" s="34"/>
      <c r="S732" s="34"/>
      <c r="W732" s="34"/>
      <c r="X732" s="34"/>
    </row>
    <row r="733" spans="17:24" x14ac:dyDescent="0.2">
      <c r="Q733" s="33"/>
      <c r="R733" s="34"/>
      <c r="S733" s="34"/>
      <c r="W733" s="34"/>
      <c r="X733" s="34"/>
    </row>
    <row r="734" spans="17:24" x14ac:dyDescent="0.2">
      <c r="Q734" s="33"/>
      <c r="R734" s="34"/>
      <c r="S734" s="34"/>
      <c r="W734" s="34"/>
      <c r="X734" s="34"/>
    </row>
    <row r="735" spans="17:24" x14ac:dyDescent="0.2">
      <c r="Q735" s="33"/>
      <c r="R735" s="34"/>
      <c r="S735" s="34"/>
      <c r="W735" s="34"/>
      <c r="X735" s="34"/>
    </row>
    <row r="736" spans="17:24" x14ac:dyDescent="0.2">
      <c r="Q736" s="33"/>
      <c r="R736" s="34"/>
      <c r="S736" s="34"/>
      <c r="W736" s="34"/>
      <c r="X736" s="34"/>
    </row>
    <row r="737" spans="17:24" x14ac:dyDescent="0.2">
      <c r="Q737" s="33"/>
      <c r="R737" s="34"/>
      <c r="S737" s="34"/>
      <c r="W737" s="34"/>
      <c r="X737" s="34"/>
    </row>
    <row r="738" spans="17:24" x14ac:dyDescent="0.2">
      <c r="Q738" s="33"/>
      <c r="R738" s="34"/>
      <c r="S738" s="34"/>
      <c r="W738" s="34"/>
      <c r="X738" s="34"/>
    </row>
    <row r="739" spans="17:24" x14ac:dyDescent="0.2">
      <c r="Q739" s="33"/>
      <c r="R739" s="34"/>
      <c r="S739" s="34"/>
      <c r="W739" s="34"/>
      <c r="X739" s="34"/>
    </row>
    <row r="740" spans="17:24" x14ac:dyDescent="0.2">
      <c r="Q740" s="33"/>
      <c r="R740" s="34"/>
      <c r="S740" s="34"/>
      <c r="W740" s="34"/>
      <c r="X740" s="34"/>
    </row>
    <row r="741" spans="17:24" x14ac:dyDescent="0.2">
      <c r="Q741" s="33"/>
      <c r="R741" s="34"/>
      <c r="S741" s="34"/>
      <c r="W741" s="34"/>
      <c r="X741" s="34"/>
    </row>
    <row r="742" spans="17:24" x14ac:dyDescent="0.2">
      <c r="Q742" s="33"/>
      <c r="R742" s="34"/>
      <c r="S742" s="34"/>
      <c r="W742" s="34"/>
      <c r="X742" s="34"/>
    </row>
    <row r="743" spans="17:24" x14ac:dyDescent="0.2">
      <c r="Q743" s="33"/>
      <c r="R743" s="34"/>
      <c r="S743" s="34"/>
      <c r="W743" s="34"/>
      <c r="X743" s="34"/>
    </row>
    <row r="744" spans="17:24" x14ac:dyDescent="0.2">
      <c r="Q744" s="33"/>
      <c r="R744" s="34"/>
      <c r="S744" s="34"/>
      <c r="W744" s="34"/>
      <c r="X744" s="34"/>
    </row>
    <row r="745" spans="17:24" x14ac:dyDescent="0.2">
      <c r="Q745" s="33"/>
      <c r="R745" s="34"/>
      <c r="S745" s="34"/>
      <c r="W745" s="34"/>
      <c r="X745" s="34"/>
    </row>
    <row r="746" spans="17:24" x14ac:dyDescent="0.2">
      <c r="Q746" s="33"/>
      <c r="R746" s="34"/>
      <c r="S746" s="34"/>
      <c r="W746" s="34"/>
      <c r="X746" s="34"/>
    </row>
    <row r="747" spans="17:24" x14ac:dyDescent="0.2">
      <c r="Q747" s="33"/>
      <c r="R747" s="34"/>
      <c r="S747" s="34"/>
      <c r="W747" s="34"/>
      <c r="X747" s="34"/>
    </row>
    <row r="748" spans="17:24" x14ac:dyDescent="0.2">
      <c r="Q748" s="33"/>
      <c r="R748" s="34"/>
      <c r="S748" s="34"/>
      <c r="W748" s="34"/>
      <c r="X748" s="34"/>
    </row>
    <row r="749" spans="17:24" x14ac:dyDescent="0.2">
      <c r="Q749" s="33"/>
      <c r="R749" s="34"/>
      <c r="S749" s="34"/>
      <c r="W749" s="34"/>
      <c r="X749" s="34"/>
    </row>
    <row r="750" spans="17:24" x14ac:dyDescent="0.2">
      <c r="Q750" s="33"/>
      <c r="R750" s="34"/>
      <c r="S750" s="34"/>
      <c r="W750" s="34"/>
      <c r="X750" s="34"/>
    </row>
    <row r="751" spans="17:24" x14ac:dyDescent="0.2">
      <c r="Q751" s="33"/>
      <c r="R751" s="34"/>
      <c r="S751" s="34"/>
      <c r="W751" s="34"/>
      <c r="X751" s="34"/>
    </row>
    <row r="752" spans="17:24" x14ac:dyDescent="0.2">
      <c r="Q752" s="33"/>
      <c r="R752" s="34"/>
      <c r="S752" s="34"/>
      <c r="W752" s="34"/>
      <c r="X752" s="34"/>
    </row>
    <row r="753" spans="17:24" x14ac:dyDescent="0.2">
      <c r="Q753" s="33"/>
      <c r="R753" s="34"/>
      <c r="S753" s="34"/>
      <c r="W753" s="34"/>
      <c r="X753" s="34"/>
    </row>
    <row r="754" spans="17:24" x14ac:dyDescent="0.2">
      <c r="Q754" s="33"/>
      <c r="R754" s="34"/>
      <c r="S754" s="34"/>
      <c r="W754" s="34"/>
      <c r="X754" s="34"/>
    </row>
    <row r="755" spans="17:24" x14ac:dyDescent="0.2">
      <c r="Q755" s="33"/>
      <c r="R755" s="34"/>
      <c r="S755" s="34"/>
      <c r="W755" s="34"/>
      <c r="X755" s="34"/>
    </row>
    <row r="756" spans="17:24" x14ac:dyDescent="0.2">
      <c r="Q756" s="33"/>
      <c r="R756" s="34"/>
      <c r="S756" s="34"/>
      <c r="W756" s="34"/>
      <c r="X756" s="34"/>
    </row>
    <row r="757" spans="17:24" x14ac:dyDescent="0.2">
      <c r="Q757" s="33"/>
      <c r="R757" s="34"/>
      <c r="S757" s="34"/>
      <c r="W757" s="34"/>
      <c r="X757" s="34"/>
    </row>
    <row r="758" spans="17:24" x14ac:dyDescent="0.2">
      <c r="Q758" s="33"/>
      <c r="R758" s="34"/>
      <c r="S758" s="34"/>
      <c r="W758" s="34"/>
      <c r="X758" s="34"/>
    </row>
    <row r="759" spans="17:24" x14ac:dyDescent="0.2">
      <c r="Q759" s="33"/>
      <c r="R759" s="34"/>
      <c r="S759" s="34"/>
      <c r="W759" s="34"/>
      <c r="X759" s="34"/>
    </row>
    <row r="760" spans="17:24" x14ac:dyDescent="0.2">
      <c r="Q760" s="33"/>
      <c r="R760" s="34"/>
      <c r="S760" s="34"/>
      <c r="W760" s="34"/>
      <c r="X760" s="34"/>
    </row>
    <row r="761" spans="17:24" x14ac:dyDescent="0.2">
      <c r="Q761" s="33"/>
      <c r="R761" s="34"/>
      <c r="S761" s="34"/>
      <c r="W761" s="34"/>
      <c r="X761" s="34"/>
    </row>
    <row r="762" spans="17:24" x14ac:dyDescent="0.2">
      <c r="Q762" s="33"/>
      <c r="R762" s="34"/>
      <c r="S762" s="34"/>
      <c r="W762" s="34"/>
      <c r="X762" s="34"/>
    </row>
    <row r="763" spans="17:24" x14ac:dyDescent="0.2">
      <c r="Q763" s="33"/>
      <c r="R763" s="34"/>
      <c r="S763" s="34"/>
      <c r="W763" s="34"/>
      <c r="X763" s="34"/>
    </row>
    <row r="764" spans="17:24" x14ac:dyDescent="0.2">
      <c r="Q764" s="33"/>
      <c r="R764" s="34"/>
      <c r="S764" s="34"/>
      <c r="W764" s="34"/>
      <c r="X764" s="34"/>
    </row>
    <row r="765" spans="17:24" x14ac:dyDescent="0.2">
      <c r="Q765" s="33"/>
      <c r="R765" s="34"/>
      <c r="S765" s="34"/>
      <c r="W765" s="34"/>
      <c r="X765" s="34"/>
    </row>
    <row r="766" spans="17:24" x14ac:dyDescent="0.2">
      <c r="Q766" s="33"/>
      <c r="R766" s="34"/>
      <c r="S766" s="34"/>
      <c r="W766" s="34"/>
      <c r="X766" s="34"/>
    </row>
    <row r="767" spans="17:24" x14ac:dyDescent="0.2">
      <c r="Q767" s="33"/>
      <c r="R767" s="34"/>
      <c r="S767" s="34"/>
      <c r="W767" s="34"/>
      <c r="X767" s="34"/>
    </row>
    <row r="768" spans="17:24" x14ac:dyDescent="0.2">
      <c r="Q768" s="33"/>
      <c r="R768" s="34"/>
      <c r="S768" s="34"/>
      <c r="W768" s="34"/>
      <c r="X768" s="34"/>
    </row>
    <row r="769" spans="17:24" x14ac:dyDescent="0.2">
      <c r="Q769" s="33"/>
      <c r="R769" s="34"/>
      <c r="S769" s="34"/>
      <c r="W769" s="34"/>
      <c r="X769" s="34"/>
    </row>
    <row r="770" spans="17:24" x14ac:dyDescent="0.2">
      <c r="Q770" s="33"/>
      <c r="R770" s="34"/>
      <c r="S770" s="34"/>
      <c r="W770" s="34"/>
      <c r="X770" s="34"/>
    </row>
    <row r="771" spans="17:24" x14ac:dyDescent="0.2">
      <c r="Q771" s="33"/>
      <c r="R771" s="34"/>
      <c r="S771" s="34"/>
      <c r="W771" s="34"/>
      <c r="X771" s="34"/>
    </row>
    <row r="772" spans="17:24" x14ac:dyDescent="0.2">
      <c r="Q772" s="33"/>
      <c r="R772" s="34"/>
      <c r="S772" s="34"/>
      <c r="W772" s="34"/>
      <c r="X772" s="34"/>
    </row>
    <row r="773" spans="17:24" x14ac:dyDescent="0.2">
      <c r="Q773" s="33"/>
      <c r="R773" s="34"/>
      <c r="S773" s="34"/>
      <c r="W773" s="34"/>
      <c r="X773" s="34"/>
    </row>
    <row r="774" spans="17:24" x14ac:dyDescent="0.2">
      <c r="Q774" s="33"/>
      <c r="R774" s="34"/>
      <c r="S774" s="34"/>
      <c r="W774" s="34"/>
      <c r="X774" s="34"/>
    </row>
    <row r="775" spans="17:24" x14ac:dyDescent="0.2">
      <c r="Q775" s="33"/>
      <c r="R775" s="34"/>
      <c r="S775" s="34"/>
      <c r="W775" s="34"/>
      <c r="X775" s="34"/>
    </row>
    <row r="776" spans="17:24" x14ac:dyDescent="0.2">
      <c r="Q776" s="33"/>
      <c r="R776" s="34"/>
      <c r="S776" s="34"/>
      <c r="W776" s="34"/>
      <c r="X776" s="34"/>
    </row>
    <row r="777" spans="17:24" x14ac:dyDescent="0.2">
      <c r="Q777" s="33"/>
      <c r="R777" s="34"/>
      <c r="S777" s="34"/>
      <c r="W777" s="34"/>
      <c r="X777" s="34"/>
    </row>
    <row r="778" spans="17:24" x14ac:dyDescent="0.2">
      <c r="Q778" s="33"/>
      <c r="R778" s="34"/>
      <c r="S778" s="34"/>
      <c r="W778" s="34"/>
      <c r="X778" s="34"/>
    </row>
    <row r="779" spans="17:24" x14ac:dyDescent="0.2">
      <c r="Q779" s="33"/>
      <c r="R779" s="34"/>
      <c r="S779" s="34"/>
      <c r="W779" s="34"/>
      <c r="X779" s="34"/>
    </row>
    <row r="780" spans="17:24" x14ac:dyDescent="0.2">
      <c r="Q780" s="33"/>
      <c r="R780" s="34"/>
      <c r="S780" s="34"/>
      <c r="W780" s="34"/>
      <c r="X780" s="34"/>
    </row>
    <row r="781" spans="17:24" x14ac:dyDescent="0.2">
      <c r="Q781" s="33"/>
      <c r="R781" s="34"/>
      <c r="S781" s="34"/>
      <c r="W781" s="34"/>
      <c r="X781" s="34"/>
    </row>
    <row r="782" spans="17:24" x14ac:dyDescent="0.2">
      <c r="Q782" s="33"/>
      <c r="R782" s="34"/>
      <c r="S782" s="34"/>
      <c r="W782" s="34"/>
      <c r="X782" s="34"/>
    </row>
    <row r="783" spans="17:24" x14ac:dyDescent="0.2">
      <c r="Q783" s="33"/>
      <c r="R783" s="34"/>
      <c r="S783" s="34"/>
      <c r="W783" s="34"/>
      <c r="X783" s="34"/>
    </row>
    <row r="784" spans="17:24" x14ac:dyDescent="0.2">
      <c r="Q784" s="33"/>
      <c r="R784" s="34"/>
      <c r="S784" s="34"/>
      <c r="W784" s="34"/>
      <c r="X784" s="34"/>
    </row>
    <row r="785" spans="17:24" x14ac:dyDescent="0.2">
      <c r="Q785" s="33"/>
      <c r="R785" s="34"/>
      <c r="S785" s="34"/>
      <c r="W785" s="34"/>
      <c r="X785" s="34"/>
    </row>
    <row r="786" spans="17:24" x14ac:dyDescent="0.2">
      <c r="Q786" s="33"/>
      <c r="R786" s="34"/>
      <c r="S786" s="34"/>
      <c r="W786" s="34"/>
      <c r="X786" s="34"/>
    </row>
    <row r="787" spans="17:24" x14ac:dyDescent="0.2">
      <c r="Q787" s="33"/>
      <c r="R787" s="34"/>
      <c r="S787" s="34"/>
      <c r="W787" s="34"/>
      <c r="X787" s="34"/>
    </row>
    <row r="788" spans="17:24" x14ac:dyDescent="0.2">
      <c r="Q788" s="33"/>
      <c r="R788" s="34"/>
      <c r="S788" s="34"/>
      <c r="W788" s="34"/>
      <c r="X788" s="34"/>
    </row>
    <row r="789" spans="17:24" x14ac:dyDescent="0.2">
      <c r="Q789" s="33"/>
      <c r="R789" s="34"/>
      <c r="S789" s="34"/>
      <c r="W789" s="34"/>
      <c r="X789" s="34"/>
    </row>
    <row r="790" spans="17:24" x14ac:dyDescent="0.2">
      <c r="Q790" s="33"/>
      <c r="R790" s="34"/>
      <c r="S790" s="34"/>
      <c r="W790" s="34"/>
      <c r="X790" s="34"/>
    </row>
    <row r="791" spans="17:24" x14ac:dyDescent="0.2">
      <c r="Q791" s="33"/>
      <c r="R791" s="34"/>
      <c r="S791" s="34"/>
      <c r="W791" s="34"/>
      <c r="X791" s="34"/>
    </row>
    <row r="792" spans="17:24" x14ac:dyDescent="0.2">
      <c r="Q792" s="33"/>
      <c r="R792" s="34"/>
      <c r="S792" s="34"/>
      <c r="W792" s="34"/>
      <c r="X792" s="34"/>
    </row>
    <row r="793" spans="17:24" x14ac:dyDescent="0.2">
      <c r="Q793" s="33"/>
      <c r="R793" s="34"/>
      <c r="S793" s="34"/>
      <c r="W793" s="34"/>
      <c r="X793" s="34"/>
    </row>
    <row r="794" spans="17:24" x14ac:dyDescent="0.2">
      <c r="Q794" s="33"/>
      <c r="R794" s="34"/>
      <c r="S794" s="34"/>
      <c r="W794" s="34"/>
      <c r="X794" s="34"/>
    </row>
    <row r="795" spans="17:24" x14ac:dyDescent="0.2">
      <c r="Q795" s="33"/>
      <c r="R795" s="34"/>
      <c r="S795" s="34"/>
      <c r="W795" s="34"/>
      <c r="X795" s="34"/>
    </row>
    <row r="796" spans="17:24" x14ac:dyDescent="0.2">
      <c r="Q796" s="33"/>
      <c r="R796" s="34"/>
      <c r="S796" s="34"/>
      <c r="W796" s="34"/>
      <c r="X796" s="34"/>
    </row>
    <row r="797" spans="17:24" x14ac:dyDescent="0.2">
      <c r="Q797" s="33"/>
      <c r="R797" s="34"/>
      <c r="S797" s="34"/>
      <c r="W797" s="34"/>
      <c r="X797" s="34"/>
    </row>
    <row r="798" spans="17:24" x14ac:dyDescent="0.2">
      <c r="Q798" s="33"/>
      <c r="R798" s="34"/>
      <c r="S798" s="34"/>
      <c r="W798" s="34"/>
      <c r="X798" s="34"/>
    </row>
    <row r="799" spans="17:24" x14ac:dyDescent="0.2">
      <c r="Q799" s="33"/>
      <c r="R799" s="34"/>
      <c r="S799" s="34"/>
      <c r="W799" s="34"/>
      <c r="X799" s="34"/>
    </row>
    <row r="800" spans="17:24" x14ac:dyDescent="0.2">
      <c r="Q800" s="33"/>
      <c r="R800" s="34"/>
      <c r="S800" s="34"/>
      <c r="W800" s="34"/>
      <c r="X800" s="34"/>
    </row>
    <row r="801" spans="17:24" x14ac:dyDescent="0.2">
      <c r="Q801" s="33"/>
      <c r="R801" s="34"/>
      <c r="S801" s="34"/>
      <c r="W801" s="34"/>
      <c r="X801" s="34"/>
    </row>
    <row r="802" spans="17:24" x14ac:dyDescent="0.2">
      <c r="Q802" s="33"/>
      <c r="R802" s="34"/>
      <c r="S802" s="34"/>
      <c r="W802" s="34"/>
      <c r="X802" s="34"/>
    </row>
    <row r="803" spans="17:24" x14ac:dyDescent="0.2">
      <c r="Q803" s="33"/>
      <c r="R803" s="34"/>
      <c r="S803" s="34"/>
      <c r="W803" s="34"/>
      <c r="X803" s="34"/>
    </row>
    <row r="804" spans="17:24" x14ac:dyDescent="0.2">
      <c r="Q804" s="33"/>
      <c r="R804" s="34"/>
      <c r="S804" s="34"/>
      <c r="W804" s="34"/>
      <c r="X804" s="34"/>
    </row>
    <row r="805" spans="17:24" x14ac:dyDescent="0.2">
      <c r="Q805" s="33"/>
      <c r="R805" s="34"/>
      <c r="S805" s="34"/>
      <c r="W805" s="34"/>
      <c r="X805" s="34"/>
    </row>
    <row r="806" spans="17:24" x14ac:dyDescent="0.2">
      <c r="Q806" s="33"/>
      <c r="R806" s="34"/>
      <c r="S806" s="34"/>
      <c r="W806" s="34"/>
      <c r="X806" s="34"/>
    </row>
    <row r="807" spans="17:24" x14ac:dyDescent="0.2">
      <c r="Q807" s="33"/>
      <c r="R807" s="34"/>
      <c r="S807" s="34"/>
      <c r="W807" s="34"/>
      <c r="X807" s="34"/>
    </row>
    <row r="808" spans="17:24" x14ac:dyDescent="0.2">
      <c r="Q808" s="33"/>
      <c r="R808" s="34"/>
      <c r="S808" s="34"/>
      <c r="W808" s="34"/>
      <c r="X808" s="34"/>
    </row>
    <row r="809" spans="17:24" x14ac:dyDescent="0.2">
      <c r="Q809" s="33"/>
      <c r="R809" s="34"/>
      <c r="S809" s="34"/>
      <c r="W809" s="34"/>
      <c r="X809" s="34"/>
    </row>
    <row r="810" spans="17:24" x14ac:dyDescent="0.2">
      <c r="Q810" s="33"/>
      <c r="R810" s="34"/>
      <c r="S810" s="34"/>
      <c r="W810" s="34"/>
      <c r="X810" s="34"/>
    </row>
    <row r="811" spans="17:24" x14ac:dyDescent="0.2">
      <c r="Q811" s="33"/>
      <c r="R811" s="34"/>
      <c r="S811" s="34"/>
      <c r="W811" s="34"/>
      <c r="X811" s="34"/>
    </row>
    <row r="812" spans="17:24" x14ac:dyDescent="0.2">
      <c r="Q812" s="33"/>
      <c r="R812" s="34"/>
      <c r="S812" s="34"/>
      <c r="W812" s="34"/>
      <c r="X812" s="34"/>
    </row>
    <row r="813" spans="17:24" x14ac:dyDescent="0.2">
      <c r="Q813" s="33"/>
      <c r="R813" s="34"/>
      <c r="S813" s="34"/>
      <c r="W813" s="34"/>
      <c r="X813" s="34"/>
    </row>
    <row r="814" spans="17:24" x14ac:dyDescent="0.2">
      <c r="Q814" s="33"/>
      <c r="R814" s="34"/>
      <c r="S814" s="34"/>
      <c r="W814" s="34"/>
      <c r="X814" s="34"/>
    </row>
    <row r="815" spans="17:24" x14ac:dyDescent="0.2">
      <c r="Q815" s="33"/>
      <c r="R815" s="34"/>
      <c r="S815" s="34"/>
      <c r="W815" s="34"/>
      <c r="X815" s="34"/>
    </row>
    <row r="816" spans="17:24" x14ac:dyDescent="0.2">
      <c r="Q816" s="33"/>
      <c r="R816" s="34"/>
      <c r="S816" s="34"/>
      <c r="W816" s="34"/>
      <c r="X816" s="34"/>
    </row>
    <row r="817" spans="17:24" x14ac:dyDescent="0.2">
      <c r="Q817" s="33"/>
      <c r="R817" s="34"/>
      <c r="S817" s="34"/>
      <c r="W817" s="34"/>
      <c r="X817" s="34"/>
    </row>
    <row r="818" spans="17:24" x14ac:dyDescent="0.2">
      <c r="Q818" s="33"/>
      <c r="R818" s="34"/>
      <c r="S818" s="34"/>
      <c r="W818" s="34"/>
      <c r="X818" s="34"/>
    </row>
    <row r="819" spans="17:24" x14ac:dyDescent="0.2">
      <c r="Q819" s="33"/>
      <c r="R819" s="34"/>
      <c r="S819" s="34"/>
      <c r="W819" s="34"/>
      <c r="X819" s="34"/>
    </row>
    <row r="820" spans="17:24" x14ac:dyDescent="0.2">
      <c r="Q820" s="33"/>
      <c r="R820" s="34"/>
      <c r="S820" s="34"/>
      <c r="W820" s="34"/>
      <c r="X820" s="34"/>
    </row>
    <row r="821" spans="17:24" x14ac:dyDescent="0.2">
      <c r="Q821" s="33"/>
      <c r="R821" s="34"/>
      <c r="S821" s="34"/>
      <c r="W821" s="34"/>
      <c r="X821" s="34"/>
    </row>
    <row r="822" spans="17:24" x14ac:dyDescent="0.2">
      <c r="Q822" s="33"/>
      <c r="R822" s="34"/>
      <c r="S822" s="34"/>
      <c r="W822" s="34"/>
      <c r="X822" s="34"/>
    </row>
    <row r="823" spans="17:24" x14ac:dyDescent="0.2">
      <c r="Q823" s="33"/>
      <c r="R823" s="34"/>
      <c r="S823" s="34"/>
      <c r="W823" s="34"/>
      <c r="X823" s="34"/>
    </row>
    <row r="824" spans="17:24" x14ac:dyDescent="0.2">
      <c r="Q824" s="33"/>
      <c r="R824" s="34"/>
      <c r="S824" s="34"/>
      <c r="W824" s="34"/>
      <c r="X824" s="34"/>
    </row>
    <row r="825" spans="17:24" x14ac:dyDescent="0.2">
      <c r="Q825" s="33"/>
      <c r="R825" s="34"/>
      <c r="S825" s="34"/>
      <c r="W825" s="34"/>
      <c r="X825" s="34"/>
    </row>
    <row r="826" spans="17:24" x14ac:dyDescent="0.2">
      <c r="Q826" s="33"/>
      <c r="R826" s="34"/>
      <c r="S826" s="34"/>
      <c r="W826" s="34"/>
      <c r="X826" s="34"/>
    </row>
    <row r="827" spans="17:24" x14ac:dyDescent="0.2">
      <c r="Q827" s="33"/>
      <c r="R827" s="34"/>
      <c r="S827" s="34"/>
      <c r="W827" s="34"/>
      <c r="X827" s="34"/>
    </row>
    <row r="828" spans="17:24" x14ac:dyDescent="0.2">
      <c r="Q828" s="33"/>
      <c r="R828" s="34"/>
      <c r="S828" s="34"/>
      <c r="W828" s="34"/>
      <c r="X828" s="34"/>
    </row>
    <row r="829" spans="17:24" x14ac:dyDescent="0.2">
      <c r="Q829" s="33"/>
      <c r="R829" s="34"/>
      <c r="S829" s="34"/>
      <c r="W829" s="34"/>
      <c r="X829" s="34"/>
    </row>
    <row r="830" spans="17:24" x14ac:dyDescent="0.2">
      <c r="Q830" s="33"/>
      <c r="R830" s="34"/>
      <c r="S830" s="34"/>
      <c r="W830" s="34"/>
      <c r="X830" s="34"/>
    </row>
    <row r="831" spans="17:24" x14ac:dyDescent="0.2">
      <c r="Q831" s="33"/>
      <c r="R831" s="34"/>
      <c r="S831" s="34"/>
      <c r="W831" s="34"/>
      <c r="X831" s="34"/>
    </row>
    <row r="832" spans="17:24" x14ac:dyDescent="0.2">
      <c r="Q832" s="33"/>
      <c r="R832" s="34"/>
      <c r="S832" s="34"/>
      <c r="W832" s="34"/>
      <c r="X832" s="34"/>
    </row>
    <row r="833" spans="17:24" x14ac:dyDescent="0.2">
      <c r="Q833" s="33"/>
      <c r="R833" s="34"/>
      <c r="S833" s="34"/>
      <c r="W833" s="34"/>
      <c r="X833" s="34"/>
    </row>
    <row r="834" spans="17:24" x14ac:dyDescent="0.2">
      <c r="Q834" s="33"/>
      <c r="R834" s="34"/>
      <c r="S834" s="34"/>
      <c r="W834" s="34"/>
      <c r="X834" s="34"/>
    </row>
    <row r="835" spans="17:24" x14ac:dyDescent="0.2">
      <c r="Q835" s="33"/>
      <c r="R835" s="34"/>
      <c r="S835" s="34"/>
      <c r="W835" s="34"/>
      <c r="X835" s="34"/>
    </row>
    <row r="836" spans="17:24" x14ac:dyDescent="0.2">
      <c r="Q836" s="33"/>
      <c r="R836" s="34"/>
      <c r="S836" s="34"/>
      <c r="W836" s="34"/>
      <c r="X836" s="34"/>
    </row>
    <row r="837" spans="17:24" x14ac:dyDescent="0.2">
      <c r="Q837" s="33"/>
      <c r="R837" s="34"/>
      <c r="S837" s="34"/>
      <c r="W837" s="34"/>
      <c r="X837" s="34"/>
    </row>
    <row r="838" spans="17:24" x14ac:dyDescent="0.2">
      <c r="Q838" s="33"/>
      <c r="R838" s="34"/>
      <c r="S838" s="34"/>
      <c r="W838" s="34"/>
      <c r="X838" s="34"/>
    </row>
    <row r="839" spans="17:24" x14ac:dyDescent="0.2">
      <c r="Q839" s="33"/>
      <c r="R839" s="34"/>
      <c r="S839" s="34"/>
      <c r="W839" s="34"/>
      <c r="X839" s="34"/>
    </row>
    <row r="840" spans="17:24" x14ac:dyDescent="0.2">
      <c r="Q840" s="33"/>
      <c r="R840" s="34"/>
      <c r="S840" s="34"/>
      <c r="W840" s="34"/>
      <c r="X840" s="34"/>
    </row>
    <row r="841" spans="17:24" x14ac:dyDescent="0.2">
      <c r="Q841" s="33"/>
      <c r="R841" s="34"/>
      <c r="S841" s="34"/>
      <c r="W841" s="34"/>
      <c r="X841" s="34"/>
    </row>
    <row r="842" spans="17:24" x14ac:dyDescent="0.2">
      <c r="Q842" s="33"/>
      <c r="R842" s="34"/>
      <c r="S842" s="34"/>
      <c r="W842" s="34"/>
      <c r="X842" s="34"/>
    </row>
    <row r="843" spans="17:24" x14ac:dyDescent="0.2">
      <c r="Q843" s="33"/>
      <c r="R843" s="34"/>
      <c r="S843" s="34"/>
      <c r="W843" s="34"/>
      <c r="X843" s="34"/>
    </row>
    <row r="844" spans="17:24" x14ac:dyDescent="0.2">
      <c r="Q844" s="33"/>
      <c r="R844" s="34"/>
      <c r="S844" s="34"/>
      <c r="W844" s="34"/>
      <c r="X844" s="34"/>
    </row>
    <row r="845" spans="17:24" x14ac:dyDescent="0.2">
      <c r="Q845" s="33"/>
      <c r="R845" s="34"/>
      <c r="S845" s="34"/>
      <c r="W845" s="34"/>
      <c r="X845" s="34"/>
    </row>
    <row r="846" spans="17:24" x14ac:dyDescent="0.2">
      <c r="Q846" s="33"/>
      <c r="R846" s="34"/>
      <c r="S846" s="34"/>
      <c r="W846" s="34"/>
      <c r="X846" s="34"/>
    </row>
    <row r="847" spans="17:24" x14ac:dyDescent="0.2">
      <c r="Q847" s="33"/>
      <c r="R847" s="34"/>
      <c r="S847" s="34"/>
      <c r="W847" s="34"/>
      <c r="X847" s="34"/>
    </row>
    <row r="848" spans="17:24" x14ac:dyDescent="0.2">
      <c r="Q848" s="33"/>
      <c r="R848" s="34"/>
      <c r="S848" s="34"/>
      <c r="W848" s="34"/>
      <c r="X848" s="34"/>
    </row>
    <row r="849" spans="17:24" x14ac:dyDescent="0.2">
      <c r="Q849" s="33"/>
      <c r="R849" s="34"/>
      <c r="S849" s="34"/>
      <c r="W849" s="34"/>
      <c r="X849" s="34"/>
    </row>
    <row r="850" spans="17:24" x14ac:dyDescent="0.2">
      <c r="Q850" s="33"/>
      <c r="R850" s="34"/>
      <c r="S850" s="34"/>
      <c r="W850" s="34"/>
      <c r="X850" s="34"/>
    </row>
    <row r="851" spans="17:24" x14ac:dyDescent="0.2">
      <c r="Q851" s="33"/>
      <c r="R851" s="34"/>
      <c r="S851" s="34"/>
      <c r="W851" s="34"/>
      <c r="X851" s="34"/>
    </row>
    <row r="852" spans="17:24" x14ac:dyDescent="0.2">
      <c r="Q852" s="33"/>
      <c r="R852" s="34"/>
      <c r="S852" s="34"/>
      <c r="W852" s="34"/>
      <c r="X852" s="34"/>
    </row>
    <row r="853" spans="17:24" x14ac:dyDescent="0.2">
      <c r="Q853" s="33"/>
      <c r="R853" s="34"/>
      <c r="S853" s="34"/>
      <c r="W853" s="34"/>
      <c r="X853" s="34"/>
    </row>
    <row r="854" spans="17:24" x14ac:dyDescent="0.2">
      <c r="Q854" s="33"/>
      <c r="R854" s="34"/>
      <c r="S854" s="34"/>
      <c r="W854" s="34"/>
      <c r="X854" s="34"/>
    </row>
    <row r="855" spans="17:24" x14ac:dyDescent="0.2">
      <c r="Q855" s="33"/>
      <c r="R855" s="34"/>
      <c r="S855" s="34"/>
      <c r="W855" s="34"/>
      <c r="X855" s="34"/>
    </row>
    <row r="856" spans="17:24" x14ac:dyDescent="0.2">
      <c r="Q856" s="33"/>
      <c r="R856" s="34"/>
      <c r="S856" s="34"/>
      <c r="W856" s="34"/>
      <c r="X856" s="34"/>
    </row>
    <row r="857" spans="17:24" x14ac:dyDescent="0.2">
      <c r="Q857" s="33"/>
      <c r="R857" s="34"/>
      <c r="S857" s="34"/>
      <c r="W857" s="34"/>
      <c r="X857" s="34"/>
    </row>
    <row r="858" spans="17:24" x14ac:dyDescent="0.2">
      <c r="Q858" s="33"/>
      <c r="R858" s="34"/>
      <c r="S858" s="34"/>
      <c r="W858" s="34"/>
      <c r="X858" s="34"/>
    </row>
    <row r="859" spans="17:24" x14ac:dyDescent="0.2">
      <c r="Q859" s="33"/>
      <c r="R859" s="34"/>
      <c r="S859" s="34"/>
      <c r="W859" s="34"/>
      <c r="X859" s="34"/>
    </row>
    <row r="860" spans="17:24" x14ac:dyDescent="0.2">
      <c r="Q860" s="33"/>
      <c r="R860" s="34"/>
      <c r="S860" s="34"/>
      <c r="W860" s="34"/>
      <c r="X860" s="34"/>
    </row>
    <row r="861" spans="17:24" x14ac:dyDescent="0.2">
      <c r="Q861" s="33"/>
      <c r="R861" s="34"/>
      <c r="S861" s="34"/>
      <c r="W861" s="34"/>
      <c r="X861" s="34"/>
    </row>
    <row r="862" spans="17:24" x14ac:dyDescent="0.2">
      <c r="Q862" s="33"/>
      <c r="R862" s="34"/>
      <c r="S862" s="34"/>
      <c r="W862" s="34"/>
      <c r="X862" s="34"/>
    </row>
    <row r="863" spans="17:24" x14ac:dyDescent="0.2">
      <c r="Q863" s="33"/>
      <c r="R863" s="34"/>
      <c r="S863" s="34"/>
      <c r="W863" s="34"/>
      <c r="X863" s="34"/>
    </row>
    <row r="864" spans="17:24" x14ac:dyDescent="0.2">
      <c r="Q864" s="33"/>
      <c r="R864" s="34"/>
      <c r="S864" s="34"/>
      <c r="W864" s="34"/>
      <c r="X864" s="34"/>
    </row>
    <row r="865" spans="17:24" x14ac:dyDescent="0.2">
      <c r="Q865" s="33"/>
      <c r="R865" s="34"/>
      <c r="S865" s="34"/>
      <c r="W865" s="34"/>
      <c r="X865" s="34"/>
    </row>
    <row r="866" spans="17:24" x14ac:dyDescent="0.2">
      <c r="Q866" s="33"/>
      <c r="R866" s="34"/>
      <c r="S866" s="34"/>
      <c r="W866" s="34"/>
      <c r="X866" s="34"/>
    </row>
    <row r="867" spans="17:24" x14ac:dyDescent="0.2">
      <c r="Q867" s="33"/>
      <c r="R867" s="34"/>
      <c r="S867" s="34"/>
      <c r="W867" s="34"/>
      <c r="X867" s="34"/>
    </row>
    <row r="868" spans="17:24" x14ac:dyDescent="0.2">
      <c r="Q868" s="33"/>
      <c r="R868" s="34"/>
      <c r="S868" s="34"/>
      <c r="W868" s="34"/>
      <c r="X868" s="34"/>
    </row>
    <row r="869" spans="17:24" x14ac:dyDescent="0.2">
      <c r="Q869" s="33"/>
      <c r="R869" s="34"/>
      <c r="S869" s="34"/>
      <c r="W869" s="34"/>
      <c r="X869" s="34"/>
    </row>
    <row r="870" spans="17:24" x14ac:dyDescent="0.2">
      <c r="Q870" s="33"/>
      <c r="R870" s="34"/>
      <c r="S870" s="34"/>
      <c r="W870" s="34"/>
      <c r="X870" s="34"/>
    </row>
    <row r="871" spans="17:24" x14ac:dyDescent="0.2">
      <c r="Q871" s="33"/>
      <c r="R871" s="34"/>
      <c r="S871" s="34"/>
      <c r="W871" s="34"/>
      <c r="X871" s="34"/>
    </row>
    <row r="872" spans="17:24" x14ac:dyDescent="0.2">
      <c r="Q872" s="33"/>
      <c r="R872" s="34"/>
      <c r="S872" s="34"/>
      <c r="W872" s="34"/>
      <c r="X872" s="34"/>
    </row>
    <row r="873" spans="17:24" x14ac:dyDescent="0.2">
      <c r="Q873" s="33"/>
      <c r="R873" s="34"/>
      <c r="S873" s="34"/>
      <c r="W873" s="34"/>
      <c r="X873" s="34"/>
    </row>
    <row r="874" spans="17:24" x14ac:dyDescent="0.2">
      <c r="Q874" s="33"/>
      <c r="R874" s="34"/>
      <c r="S874" s="34"/>
      <c r="W874" s="34"/>
      <c r="X874" s="34"/>
    </row>
    <row r="875" spans="17:24" x14ac:dyDescent="0.2">
      <c r="Q875" s="33"/>
      <c r="R875" s="34"/>
      <c r="S875" s="34"/>
      <c r="W875" s="34"/>
      <c r="X875" s="34"/>
    </row>
    <row r="876" spans="17:24" x14ac:dyDescent="0.2">
      <c r="Q876" s="33"/>
      <c r="R876" s="34"/>
      <c r="S876" s="34"/>
      <c r="W876" s="34"/>
      <c r="X876" s="34"/>
    </row>
    <row r="877" spans="17:24" x14ac:dyDescent="0.2">
      <c r="Q877" s="33"/>
      <c r="R877" s="34"/>
      <c r="S877" s="34"/>
      <c r="W877" s="34"/>
      <c r="X877" s="34"/>
    </row>
    <row r="878" spans="17:24" x14ac:dyDescent="0.2">
      <c r="Q878" s="33"/>
      <c r="R878" s="34"/>
      <c r="S878" s="34"/>
      <c r="W878" s="34"/>
      <c r="X878" s="34"/>
    </row>
    <row r="879" spans="17:24" x14ac:dyDescent="0.2">
      <c r="Q879" s="33"/>
      <c r="R879" s="34"/>
      <c r="S879" s="34"/>
      <c r="W879" s="34"/>
      <c r="X879" s="34"/>
    </row>
    <row r="880" spans="17:24" x14ac:dyDescent="0.2">
      <c r="Q880" s="33"/>
      <c r="R880" s="34"/>
      <c r="S880" s="34"/>
      <c r="W880" s="34"/>
      <c r="X880" s="34"/>
    </row>
    <row r="881" spans="17:24" x14ac:dyDescent="0.2">
      <c r="Q881" s="33"/>
      <c r="R881" s="34"/>
      <c r="S881" s="34"/>
      <c r="W881" s="34"/>
      <c r="X881" s="34"/>
    </row>
    <row r="882" spans="17:24" x14ac:dyDescent="0.2">
      <c r="Q882" s="33"/>
      <c r="R882" s="34"/>
      <c r="S882" s="34"/>
      <c r="W882" s="34"/>
      <c r="X882" s="34"/>
    </row>
    <row r="883" spans="17:24" x14ac:dyDescent="0.2">
      <c r="Q883" s="33"/>
      <c r="R883" s="34"/>
      <c r="S883" s="34"/>
      <c r="W883" s="34"/>
      <c r="X883" s="34"/>
    </row>
    <row r="884" spans="17:24" x14ac:dyDescent="0.2">
      <c r="Q884" s="33"/>
      <c r="R884" s="34"/>
      <c r="S884" s="34"/>
      <c r="W884" s="34"/>
      <c r="X884" s="34"/>
    </row>
    <row r="885" spans="17:24" x14ac:dyDescent="0.2">
      <c r="Q885" s="33"/>
      <c r="R885" s="34"/>
      <c r="S885" s="34"/>
      <c r="W885" s="34"/>
      <c r="X885" s="34"/>
    </row>
    <row r="886" spans="17:24" x14ac:dyDescent="0.2">
      <c r="Q886" s="33"/>
      <c r="R886" s="34"/>
      <c r="S886" s="34"/>
      <c r="W886" s="34"/>
      <c r="X886" s="34"/>
    </row>
    <row r="887" spans="17:24" x14ac:dyDescent="0.2">
      <c r="Q887" s="33"/>
      <c r="R887" s="34"/>
      <c r="S887" s="34"/>
      <c r="W887" s="34"/>
      <c r="X887" s="34"/>
    </row>
    <row r="888" spans="17:24" x14ac:dyDescent="0.2">
      <c r="Q888" s="33"/>
      <c r="R888" s="34"/>
      <c r="S888" s="34"/>
      <c r="W888" s="34"/>
      <c r="X888" s="34"/>
    </row>
    <row r="889" spans="17:24" x14ac:dyDescent="0.2">
      <c r="Q889" s="33"/>
      <c r="R889" s="34"/>
      <c r="S889" s="34"/>
      <c r="W889" s="34"/>
      <c r="X889" s="34"/>
    </row>
    <row r="890" spans="17:24" x14ac:dyDescent="0.2">
      <c r="Q890" s="33"/>
      <c r="R890" s="34"/>
      <c r="S890" s="34"/>
      <c r="W890" s="34"/>
      <c r="X890" s="34"/>
    </row>
    <row r="891" spans="17:24" x14ac:dyDescent="0.2">
      <c r="Q891" s="33"/>
      <c r="R891" s="34"/>
      <c r="S891" s="34"/>
      <c r="W891" s="34"/>
      <c r="X891" s="34"/>
    </row>
    <row r="892" spans="17:24" x14ac:dyDescent="0.2">
      <c r="Q892" s="33"/>
      <c r="R892" s="34"/>
      <c r="S892" s="34"/>
      <c r="W892" s="34"/>
      <c r="X892" s="34"/>
    </row>
    <row r="893" spans="17:24" x14ac:dyDescent="0.2">
      <c r="Q893" s="33"/>
      <c r="R893" s="34"/>
      <c r="S893" s="34"/>
      <c r="W893" s="34"/>
      <c r="X893" s="34"/>
    </row>
    <row r="894" spans="17:24" x14ac:dyDescent="0.2">
      <c r="Q894" s="33"/>
      <c r="R894" s="34"/>
      <c r="S894" s="34"/>
      <c r="W894" s="34"/>
      <c r="X894" s="34"/>
    </row>
    <row r="895" spans="17:24" x14ac:dyDescent="0.2">
      <c r="Q895" s="33"/>
      <c r="R895" s="34"/>
      <c r="S895" s="34"/>
      <c r="W895" s="34"/>
      <c r="X895" s="34"/>
    </row>
    <row r="896" spans="17:24" x14ac:dyDescent="0.2">
      <c r="Q896" s="33"/>
      <c r="R896" s="34"/>
      <c r="S896" s="34"/>
      <c r="W896" s="34"/>
      <c r="X896" s="34"/>
    </row>
    <row r="897" spans="17:24" x14ac:dyDescent="0.2">
      <c r="Q897" s="33"/>
      <c r="R897" s="34"/>
      <c r="S897" s="34"/>
      <c r="W897" s="34"/>
      <c r="X897" s="34"/>
    </row>
    <row r="898" spans="17:24" x14ac:dyDescent="0.2">
      <c r="Q898" s="33"/>
      <c r="R898" s="34"/>
      <c r="S898" s="34"/>
      <c r="W898" s="34"/>
      <c r="X898" s="34"/>
    </row>
    <row r="899" spans="17:24" x14ac:dyDescent="0.2">
      <c r="Q899" s="33"/>
      <c r="R899" s="34"/>
      <c r="S899" s="34"/>
      <c r="W899" s="34"/>
      <c r="X899" s="34"/>
    </row>
    <row r="900" spans="17:24" x14ac:dyDescent="0.2">
      <c r="Q900" s="33"/>
      <c r="R900" s="34"/>
      <c r="S900" s="34"/>
      <c r="W900" s="34"/>
      <c r="X900" s="34"/>
    </row>
    <row r="901" spans="17:24" x14ac:dyDescent="0.2">
      <c r="Q901" s="33"/>
      <c r="R901" s="34"/>
      <c r="S901" s="34"/>
      <c r="W901" s="34"/>
      <c r="X901" s="34"/>
    </row>
    <row r="902" spans="17:24" x14ac:dyDescent="0.2">
      <c r="Q902" s="33"/>
      <c r="R902" s="34"/>
      <c r="S902" s="34"/>
      <c r="W902" s="34"/>
      <c r="X902" s="34"/>
    </row>
    <row r="903" spans="17:24" x14ac:dyDescent="0.2">
      <c r="Q903" s="33"/>
      <c r="R903" s="34"/>
      <c r="S903" s="34"/>
      <c r="W903" s="34"/>
      <c r="X903" s="34"/>
    </row>
    <row r="904" spans="17:24" x14ac:dyDescent="0.2">
      <c r="Q904" s="33"/>
      <c r="R904" s="34"/>
      <c r="S904" s="34"/>
      <c r="W904" s="34"/>
      <c r="X904" s="34"/>
    </row>
    <row r="905" spans="17:24" x14ac:dyDescent="0.2">
      <c r="Q905" s="33"/>
      <c r="R905" s="34"/>
      <c r="S905" s="34"/>
      <c r="W905" s="34"/>
      <c r="X905" s="34"/>
    </row>
    <row r="906" spans="17:24" x14ac:dyDescent="0.2">
      <c r="Q906" s="33"/>
      <c r="R906" s="34"/>
      <c r="S906" s="34"/>
      <c r="W906" s="34"/>
      <c r="X906" s="34"/>
    </row>
    <row r="907" spans="17:24" x14ac:dyDescent="0.2">
      <c r="Q907" s="33"/>
      <c r="R907" s="34"/>
      <c r="S907" s="34"/>
      <c r="W907" s="34"/>
      <c r="X907" s="34"/>
    </row>
    <row r="908" spans="17:24" x14ac:dyDescent="0.2">
      <c r="Q908" s="33"/>
      <c r="R908" s="34"/>
      <c r="S908" s="34"/>
      <c r="W908" s="34"/>
      <c r="X908" s="34"/>
    </row>
    <row r="909" spans="17:24" x14ac:dyDescent="0.2">
      <c r="Q909" s="33"/>
      <c r="R909" s="34"/>
      <c r="S909" s="34"/>
      <c r="W909" s="34"/>
      <c r="X909" s="34"/>
    </row>
    <row r="910" spans="17:24" x14ac:dyDescent="0.2">
      <c r="Q910" s="33"/>
      <c r="R910" s="34"/>
      <c r="S910" s="34"/>
      <c r="W910" s="34"/>
      <c r="X910" s="34"/>
    </row>
    <row r="911" spans="17:24" x14ac:dyDescent="0.2">
      <c r="Q911" s="33"/>
      <c r="R911" s="34"/>
      <c r="S911" s="34"/>
      <c r="W911" s="34"/>
      <c r="X911" s="34"/>
    </row>
    <row r="912" spans="17:24" x14ac:dyDescent="0.2">
      <c r="Q912" s="33"/>
      <c r="R912" s="34"/>
      <c r="S912" s="34"/>
      <c r="W912" s="34"/>
      <c r="X912" s="34"/>
    </row>
    <row r="913" spans="17:24" x14ac:dyDescent="0.2">
      <c r="Q913" s="33"/>
      <c r="R913" s="34"/>
      <c r="S913" s="34"/>
      <c r="W913" s="34"/>
      <c r="X913" s="34"/>
    </row>
    <row r="914" spans="17:24" x14ac:dyDescent="0.2">
      <c r="Q914" s="33"/>
      <c r="R914" s="34"/>
      <c r="S914" s="34"/>
      <c r="W914" s="34"/>
      <c r="X914" s="34"/>
    </row>
    <row r="915" spans="17:24" x14ac:dyDescent="0.2">
      <c r="Q915" s="33"/>
      <c r="R915" s="34"/>
      <c r="S915" s="34"/>
      <c r="W915" s="34"/>
      <c r="X915" s="34"/>
    </row>
    <row r="916" spans="17:24" x14ac:dyDescent="0.2">
      <c r="Q916" s="33"/>
      <c r="R916" s="34"/>
      <c r="S916" s="34"/>
      <c r="W916" s="34"/>
      <c r="X916" s="34"/>
    </row>
    <row r="917" spans="17:24" x14ac:dyDescent="0.2">
      <c r="Q917" s="33"/>
      <c r="R917" s="34"/>
      <c r="S917" s="34"/>
      <c r="W917" s="34"/>
      <c r="X917" s="34"/>
    </row>
    <row r="918" spans="17:24" x14ac:dyDescent="0.2">
      <c r="Q918" s="33"/>
      <c r="R918" s="34"/>
      <c r="S918" s="34"/>
      <c r="W918" s="34"/>
      <c r="X918" s="34"/>
    </row>
    <row r="919" spans="17:24" x14ac:dyDescent="0.2">
      <c r="Q919" s="33"/>
      <c r="R919" s="34"/>
      <c r="S919" s="34"/>
      <c r="W919" s="34"/>
      <c r="X919" s="34"/>
    </row>
    <row r="920" spans="17:24" x14ac:dyDescent="0.2">
      <c r="Q920" s="33"/>
      <c r="R920" s="34"/>
      <c r="S920" s="34"/>
      <c r="W920" s="34"/>
      <c r="X920" s="34"/>
    </row>
    <row r="921" spans="17:24" x14ac:dyDescent="0.2">
      <c r="Q921" s="33"/>
      <c r="R921" s="34"/>
      <c r="S921" s="34"/>
      <c r="W921" s="34"/>
      <c r="X921" s="34"/>
    </row>
    <row r="922" spans="17:24" x14ac:dyDescent="0.2">
      <c r="Q922" s="33"/>
      <c r="R922" s="34"/>
      <c r="S922" s="34"/>
      <c r="W922" s="34"/>
      <c r="X922" s="34"/>
    </row>
    <row r="923" spans="17:24" x14ac:dyDescent="0.2">
      <c r="Q923" s="33"/>
      <c r="R923" s="34"/>
      <c r="S923" s="34"/>
      <c r="W923" s="34"/>
      <c r="X923" s="34"/>
    </row>
    <row r="924" spans="17:24" x14ac:dyDescent="0.2">
      <c r="Q924" s="33"/>
      <c r="R924" s="34"/>
      <c r="S924" s="34"/>
      <c r="W924" s="34"/>
      <c r="X924" s="34"/>
    </row>
    <row r="925" spans="17:24" x14ac:dyDescent="0.2">
      <c r="Q925" s="33"/>
      <c r="R925" s="34"/>
      <c r="S925" s="34"/>
      <c r="W925" s="34"/>
      <c r="X925" s="34"/>
    </row>
    <row r="926" spans="17:24" x14ac:dyDescent="0.2">
      <c r="Q926" s="33"/>
      <c r="R926" s="34"/>
      <c r="S926" s="34"/>
      <c r="W926" s="34"/>
      <c r="X926" s="34"/>
    </row>
    <row r="927" spans="17:24" x14ac:dyDescent="0.2">
      <c r="Q927" s="33"/>
      <c r="R927" s="34"/>
      <c r="S927" s="34"/>
      <c r="W927" s="34"/>
      <c r="X927" s="34"/>
    </row>
    <row r="928" spans="17:24" x14ac:dyDescent="0.2">
      <c r="Q928" s="33"/>
      <c r="R928" s="34"/>
      <c r="S928" s="34"/>
      <c r="W928" s="34"/>
      <c r="X928" s="34"/>
    </row>
    <row r="929" spans="17:24" x14ac:dyDescent="0.2">
      <c r="Q929" s="33"/>
      <c r="R929" s="34"/>
      <c r="S929" s="34"/>
      <c r="W929" s="34"/>
      <c r="X929" s="34"/>
    </row>
    <row r="930" spans="17:24" x14ac:dyDescent="0.2">
      <c r="Q930" s="33"/>
      <c r="R930" s="34"/>
      <c r="S930" s="34"/>
      <c r="W930" s="34"/>
      <c r="X930" s="34"/>
    </row>
    <row r="931" spans="17:24" x14ac:dyDescent="0.2">
      <c r="Q931" s="33"/>
      <c r="R931" s="34"/>
      <c r="S931" s="34"/>
      <c r="W931" s="34"/>
      <c r="X931" s="34"/>
    </row>
    <row r="932" spans="17:24" x14ac:dyDescent="0.2">
      <c r="Q932" s="33"/>
      <c r="R932" s="34"/>
      <c r="S932" s="34"/>
      <c r="W932" s="34"/>
      <c r="X932" s="34"/>
    </row>
    <row r="933" spans="17:24" x14ac:dyDescent="0.2">
      <c r="Q933" s="33"/>
      <c r="R933" s="34"/>
      <c r="S933" s="34"/>
      <c r="W933" s="34"/>
      <c r="X933" s="34"/>
    </row>
    <row r="934" spans="17:24" x14ac:dyDescent="0.2">
      <c r="Q934" s="33"/>
      <c r="R934" s="34"/>
      <c r="S934" s="34"/>
      <c r="W934" s="34"/>
      <c r="X934" s="34"/>
    </row>
    <row r="935" spans="17:24" x14ac:dyDescent="0.2">
      <c r="Q935" s="33"/>
      <c r="R935" s="34"/>
      <c r="S935" s="34"/>
      <c r="W935" s="34"/>
      <c r="X935" s="34"/>
    </row>
    <row r="936" spans="17:24" x14ac:dyDescent="0.2">
      <c r="Q936" s="33"/>
      <c r="R936" s="34"/>
      <c r="S936" s="34"/>
      <c r="W936" s="34"/>
      <c r="X936" s="34"/>
    </row>
    <row r="937" spans="17:24" x14ac:dyDescent="0.2">
      <c r="Q937" s="33"/>
      <c r="R937" s="34"/>
      <c r="S937" s="34"/>
      <c r="W937" s="34"/>
      <c r="X937" s="34"/>
    </row>
    <row r="938" spans="17:24" x14ac:dyDescent="0.2">
      <c r="Q938" s="33"/>
      <c r="R938" s="34"/>
      <c r="S938" s="34"/>
      <c r="W938" s="34"/>
      <c r="X938" s="34"/>
    </row>
    <row r="939" spans="17:24" x14ac:dyDescent="0.2">
      <c r="Q939" s="33"/>
      <c r="R939" s="34"/>
      <c r="S939" s="34"/>
      <c r="W939" s="34"/>
      <c r="X939" s="34"/>
    </row>
    <row r="940" spans="17:24" x14ac:dyDescent="0.2">
      <c r="Q940" s="33"/>
      <c r="R940" s="34"/>
      <c r="S940" s="34"/>
      <c r="W940" s="34"/>
      <c r="X940" s="34"/>
    </row>
    <row r="941" spans="17:24" x14ac:dyDescent="0.2">
      <c r="Q941" s="33"/>
      <c r="R941" s="34"/>
      <c r="S941" s="34"/>
      <c r="W941" s="34"/>
      <c r="X941" s="34"/>
    </row>
    <row r="942" spans="17:24" x14ac:dyDescent="0.2">
      <c r="Q942" s="33"/>
      <c r="R942" s="34"/>
      <c r="S942" s="34"/>
      <c r="W942" s="34"/>
      <c r="X942" s="34"/>
    </row>
    <row r="943" spans="17:24" x14ac:dyDescent="0.2">
      <c r="Q943" s="33"/>
      <c r="R943" s="34"/>
      <c r="S943" s="34"/>
      <c r="W943" s="34"/>
      <c r="X943" s="34"/>
    </row>
    <row r="944" spans="17:24" x14ac:dyDescent="0.2">
      <c r="Q944" s="33"/>
      <c r="R944" s="34"/>
      <c r="S944" s="34"/>
      <c r="W944" s="34"/>
      <c r="X944" s="34"/>
    </row>
    <row r="945" spans="17:24" x14ac:dyDescent="0.2">
      <c r="Q945" s="33"/>
      <c r="R945" s="34"/>
      <c r="S945" s="34"/>
      <c r="W945" s="34"/>
      <c r="X945" s="34"/>
    </row>
    <row r="946" spans="17:24" x14ac:dyDescent="0.2">
      <c r="Q946" s="33"/>
      <c r="R946" s="34"/>
      <c r="S946" s="34"/>
      <c r="W946" s="34"/>
      <c r="X946" s="34"/>
    </row>
    <row r="947" spans="17:24" x14ac:dyDescent="0.2">
      <c r="Q947" s="33"/>
      <c r="R947" s="34"/>
      <c r="S947" s="34"/>
      <c r="W947" s="34"/>
      <c r="X947" s="34"/>
    </row>
    <row r="948" spans="17:24" x14ac:dyDescent="0.2">
      <c r="Q948" s="33"/>
      <c r="R948" s="34"/>
      <c r="S948" s="34"/>
      <c r="W948" s="34"/>
      <c r="X948" s="34"/>
    </row>
    <row r="949" spans="17:24" x14ac:dyDescent="0.2">
      <c r="Q949" s="33"/>
      <c r="R949" s="34"/>
      <c r="S949" s="34"/>
      <c r="W949" s="34"/>
      <c r="X949" s="34"/>
    </row>
    <row r="950" spans="17:24" x14ac:dyDescent="0.2">
      <c r="Q950" s="33"/>
      <c r="R950" s="34"/>
      <c r="S950" s="34"/>
      <c r="W950" s="34"/>
      <c r="X950" s="34"/>
    </row>
    <row r="951" spans="17:24" x14ac:dyDescent="0.2">
      <c r="Q951" s="33"/>
      <c r="R951" s="34"/>
      <c r="S951" s="34"/>
      <c r="W951" s="34"/>
      <c r="X951" s="34"/>
    </row>
    <row r="952" spans="17:24" x14ac:dyDescent="0.2">
      <c r="Q952" s="33"/>
      <c r="R952" s="34"/>
      <c r="S952" s="34"/>
      <c r="W952" s="34"/>
      <c r="X952" s="34"/>
    </row>
    <row r="953" spans="17:24" x14ac:dyDescent="0.2">
      <c r="Q953" s="33"/>
      <c r="R953" s="34"/>
      <c r="S953" s="34"/>
      <c r="W953" s="34"/>
      <c r="X953" s="34"/>
    </row>
    <row r="954" spans="17:24" x14ac:dyDescent="0.2">
      <c r="Q954" s="33"/>
      <c r="R954" s="34"/>
      <c r="S954" s="34"/>
      <c r="W954" s="34"/>
      <c r="X954" s="34"/>
    </row>
    <row r="955" spans="17:24" x14ac:dyDescent="0.2">
      <c r="Q955" s="33"/>
      <c r="R955" s="34"/>
      <c r="S955" s="34"/>
      <c r="W955" s="34"/>
      <c r="X955" s="34"/>
    </row>
    <row r="956" spans="17:24" x14ac:dyDescent="0.2">
      <c r="Q956" s="33"/>
      <c r="R956" s="34"/>
      <c r="S956" s="34"/>
      <c r="W956" s="34"/>
      <c r="X956" s="34"/>
    </row>
    <row r="957" spans="17:24" x14ac:dyDescent="0.2">
      <c r="Q957" s="33"/>
      <c r="R957" s="34"/>
      <c r="S957" s="34"/>
      <c r="W957" s="34"/>
      <c r="X957" s="34"/>
    </row>
    <row r="958" spans="17:24" x14ac:dyDescent="0.2">
      <c r="Q958" s="33"/>
      <c r="R958" s="34"/>
      <c r="S958" s="34"/>
      <c r="W958" s="34"/>
      <c r="X958" s="34"/>
    </row>
    <row r="959" spans="17:24" x14ac:dyDescent="0.2">
      <c r="Q959" s="33"/>
      <c r="R959" s="34"/>
      <c r="S959" s="34"/>
      <c r="W959" s="34"/>
      <c r="X959" s="34"/>
    </row>
    <row r="960" spans="17:24" x14ac:dyDescent="0.2">
      <c r="Q960" s="33"/>
      <c r="R960" s="34"/>
      <c r="S960" s="34"/>
      <c r="W960" s="34"/>
      <c r="X960" s="34"/>
    </row>
    <row r="961" spans="17:24" x14ac:dyDescent="0.2">
      <c r="Q961" s="33"/>
      <c r="R961" s="34"/>
      <c r="S961" s="34"/>
      <c r="W961" s="34"/>
      <c r="X961" s="34"/>
    </row>
    <row r="962" spans="17:24" x14ac:dyDescent="0.2">
      <c r="Q962" s="33"/>
      <c r="R962" s="34"/>
      <c r="S962" s="34"/>
      <c r="W962" s="34"/>
      <c r="X962" s="34"/>
    </row>
    <row r="963" spans="17:24" x14ac:dyDescent="0.2">
      <c r="Q963" s="33"/>
      <c r="R963" s="34"/>
      <c r="S963" s="34"/>
      <c r="W963" s="34"/>
      <c r="X963" s="34"/>
    </row>
    <row r="964" spans="17:24" x14ac:dyDescent="0.2">
      <c r="Q964" s="33"/>
      <c r="R964" s="34"/>
      <c r="S964" s="34"/>
      <c r="W964" s="34"/>
      <c r="X964" s="34"/>
    </row>
    <row r="965" spans="17:24" x14ac:dyDescent="0.2">
      <c r="Q965" s="33"/>
      <c r="R965" s="34"/>
      <c r="S965" s="34"/>
      <c r="W965" s="34"/>
      <c r="X965" s="34"/>
    </row>
    <row r="966" spans="17:24" x14ac:dyDescent="0.2">
      <c r="Q966" s="33"/>
      <c r="R966" s="34"/>
      <c r="S966" s="34"/>
      <c r="W966" s="34"/>
      <c r="X966" s="34"/>
    </row>
    <row r="967" spans="17:24" x14ac:dyDescent="0.2">
      <c r="Q967" s="33"/>
      <c r="R967" s="34"/>
      <c r="S967" s="34"/>
      <c r="W967" s="34"/>
      <c r="X967" s="34"/>
    </row>
    <row r="968" spans="17:24" x14ac:dyDescent="0.2">
      <c r="Q968" s="33"/>
      <c r="R968" s="34"/>
      <c r="S968" s="34"/>
      <c r="W968" s="34"/>
      <c r="X968" s="34"/>
    </row>
    <row r="969" spans="17:24" x14ac:dyDescent="0.2">
      <c r="Q969" s="33"/>
      <c r="R969" s="34"/>
      <c r="S969" s="34"/>
      <c r="W969" s="34"/>
      <c r="X969" s="34"/>
    </row>
    <row r="970" spans="17:24" x14ac:dyDescent="0.2">
      <c r="Q970" s="33"/>
      <c r="R970" s="34"/>
      <c r="S970" s="34"/>
      <c r="W970" s="34"/>
      <c r="X970" s="34"/>
    </row>
    <row r="971" spans="17:24" x14ac:dyDescent="0.2">
      <c r="Q971" s="33"/>
      <c r="R971" s="34"/>
      <c r="S971" s="34"/>
      <c r="W971" s="34"/>
      <c r="X971" s="34"/>
    </row>
    <row r="972" spans="17:24" x14ac:dyDescent="0.2">
      <c r="Q972" s="33"/>
      <c r="R972" s="34"/>
      <c r="S972" s="34"/>
      <c r="W972" s="34"/>
      <c r="X972" s="34"/>
    </row>
    <row r="973" spans="17:24" x14ac:dyDescent="0.2">
      <c r="Q973" s="33"/>
      <c r="R973" s="34"/>
      <c r="S973" s="34"/>
      <c r="W973" s="34"/>
      <c r="X973" s="34"/>
    </row>
    <row r="974" spans="17:24" x14ac:dyDescent="0.2">
      <c r="Q974" s="33"/>
      <c r="R974" s="34"/>
      <c r="S974" s="34"/>
      <c r="W974" s="34"/>
      <c r="X974" s="34"/>
    </row>
    <row r="975" spans="17:24" x14ac:dyDescent="0.2">
      <c r="Q975" s="33"/>
      <c r="R975" s="34"/>
      <c r="S975" s="34"/>
      <c r="W975" s="34"/>
      <c r="X975" s="34"/>
    </row>
    <row r="976" spans="17:24" x14ac:dyDescent="0.2">
      <c r="Q976" s="33"/>
      <c r="R976" s="34"/>
      <c r="S976" s="34"/>
      <c r="W976" s="34"/>
      <c r="X976" s="34"/>
    </row>
    <row r="977" spans="17:24" x14ac:dyDescent="0.2">
      <c r="Q977" s="33"/>
      <c r="R977" s="34"/>
      <c r="S977" s="34"/>
      <c r="W977" s="34"/>
      <c r="X977" s="34"/>
    </row>
    <row r="978" spans="17:24" x14ac:dyDescent="0.2">
      <c r="Q978" s="33"/>
      <c r="R978" s="34"/>
      <c r="S978" s="34"/>
      <c r="W978" s="34"/>
      <c r="X978" s="34"/>
    </row>
    <row r="979" spans="17:24" x14ac:dyDescent="0.2">
      <c r="Q979" s="33"/>
      <c r="R979" s="34"/>
      <c r="S979" s="34"/>
      <c r="W979" s="34"/>
      <c r="X979" s="34"/>
    </row>
    <row r="980" spans="17:24" x14ac:dyDescent="0.2">
      <c r="Q980" s="33"/>
      <c r="R980" s="34"/>
      <c r="S980" s="34"/>
      <c r="W980" s="34"/>
      <c r="X980" s="34"/>
    </row>
    <row r="981" spans="17:24" x14ac:dyDescent="0.2">
      <c r="Q981" s="33"/>
      <c r="R981" s="34"/>
      <c r="S981" s="34"/>
      <c r="W981" s="34"/>
      <c r="X981" s="34"/>
    </row>
    <row r="982" spans="17:24" x14ac:dyDescent="0.2">
      <c r="Q982" s="33"/>
      <c r="R982" s="34"/>
      <c r="S982" s="34"/>
      <c r="W982" s="34"/>
      <c r="X982" s="34"/>
    </row>
    <row r="983" spans="17:24" x14ac:dyDescent="0.2">
      <c r="Q983" s="33"/>
      <c r="R983" s="34"/>
      <c r="S983" s="34"/>
      <c r="W983" s="34"/>
      <c r="X983" s="34"/>
    </row>
    <row r="984" spans="17:24" x14ac:dyDescent="0.2">
      <c r="Q984" s="33"/>
      <c r="R984" s="34"/>
      <c r="S984" s="34"/>
      <c r="W984" s="34"/>
      <c r="X984" s="34"/>
    </row>
    <row r="985" spans="17:24" x14ac:dyDescent="0.2">
      <c r="Q985" s="33"/>
      <c r="R985" s="34"/>
      <c r="S985" s="34"/>
      <c r="W985" s="34"/>
      <c r="X985" s="34"/>
    </row>
    <row r="986" spans="17:24" x14ac:dyDescent="0.2">
      <c r="Q986" s="33"/>
      <c r="R986" s="34"/>
      <c r="S986" s="34"/>
      <c r="W986" s="34"/>
      <c r="X986" s="34"/>
    </row>
    <row r="987" spans="17:24" x14ac:dyDescent="0.2">
      <c r="Q987" s="33"/>
      <c r="R987" s="34"/>
      <c r="S987" s="34"/>
      <c r="W987" s="34"/>
      <c r="X987" s="34"/>
    </row>
    <row r="988" spans="17:24" x14ac:dyDescent="0.2">
      <c r="Q988" s="33"/>
      <c r="R988" s="34"/>
      <c r="S988" s="34"/>
      <c r="W988" s="34"/>
      <c r="X988" s="34"/>
    </row>
    <row r="989" spans="17:24" x14ac:dyDescent="0.2">
      <c r="Q989" s="33"/>
      <c r="R989" s="34"/>
      <c r="S989" s="34"/>
      <c r="W989" s="34"/>
      <c r="X989" s="34"/>
    </row>
    <row r="990" spans="17:24" x14ac:dyDescent="0.2">
      <c r="Q990" s="33"/>
      <c r="R990" s="34"/>
      <c r="S990" s="34"/>
      <c r="W990" s="34"/>
      <c r="X990" s="34"/>
    </row>
    <row r="991" spans="17:24" x14ac:dyDescent="0.2">
      <c r="Q991" s="33"/>
      <c r="R991" s="34"/>
      <c r="S991" s="34"/>
      <c r="W991" s="34"/>
      <c r="X991" s="34"/>
    </row>
    <row r="992" spans="17:24" x14ac:dyDescent="0.2">
      <c r="Q992" s="33"/>
      <c r="R992" s="34"/>
      <c r="S992" s="34"/>
      <c r="W992" s="34"/>
      <c r="X992" s="34"/>
    </row>
    <row r="993" spans="17:24" x14ac:dyDescent="0.2">
      <c r="Q993" s="33"/>
      <c r="R993" s="34"/>
      <c r="S993" s="34"/>
      <c r="W993" s="34"/>
      <c r="X993" s="34"/>
    </row>
    <row r="994" spans="17:24" x14ac:dyDescent="0.2">
      <c r="Q994" s="33"/>
      <c r="R994" s="34"/>
      <c r="S994" s="34"/>
      <c r="W994" s="34"/>
      <c r="X994" s="34"/>
    </row>
    <row r="995" spans="17:24" x14ac:dyDescent="0.2">
      <c r="Q995" s="33"/>
      <c r="R995" s="34"/>
      <c r="S995" s="34"/>
      <c r="W995" s="34"/>
      <c r="X995" s="34"/>
    </row>
    <row r="996" spans="17:24" x14ac:dyDescent="0.2">
      <c r="Q996" s="33"/>
      <c r="R996" s="34"/>
      <c r="S996" s="34"/>
      <c r="W996" s="34"/>
      <c r="X996" s="34"/>
    </row>
    <row r="997" spans="17:24" x14ac:dyDescent="0.2">
      <c r="Q997" s="33"/>
      <c r="R997" s="34"/>
      <c r="S997" s="34"/>
      <c r="W997" s="34"/>
      <c r="X997" s="34"/>
    </row>
    <row r="998" spans="17:24" x14ac:dyDescent="0.2">
      <c r="Q998" s="33"/>
      <c r="R998" s="34"/>
      <c r="S998" s="34"/>
      <c r="W998" s="34"/>
      <c r="X998" s="34"/>
    </row>
    <row r="999" spans="17:24" x14ac:dyDescent="0.2">
      <c r="Q999" s="33"/>
      <c r="R999" s="34"/>
      <c r="S999" s="34"/>
      <c r="W999" s="34"/>
      <c r="X999" s="34"/>
    </row>
    <row r="1000" spans="17:24" x14ac:dyDescent="0.2">
      <c r="Q1000" s="33"/>
      <c r="R1000" s="34"/>
      <c r="S1000" s="34"/>
      <c r="W1000" s="34"/>
      <c r="X1000" s="34"/>
    </row>
    <row r="1001" spans="17:24" x14ac:dyDescent="0.2">
      <c r="Q1001" s="33"/>
      <c r="R1001" s="34"/>
      <c r="S1001" s="34"/>
      <c r="W1001" s="34"/>
      <c r="X1001" s="34"/>
    </row>
    <row r="1002" spans="17:24" x14ac:dyDescent="0.2">
      <c r="Q1002" s="33"/>
      <c r="R1002" s="34"/>
      <c r="S1002" s="34"/>
      <c r="W1002" s="34"/>
      <c r="X1002" s="34"/>
    </row>
    <row r="1003" spans="17:24" x14ac:dyDescent="0.2">
      <c r="Q1003" s="33"/>
      <c r="R1003" s="34"/>
      <c r="S1003" s="34"/>
      <c r="W1003" s="34"/>
      <c r="X1003" s="34"/>
    </row>
    <row r="1004" spans="17:24" x14ac:dyDescent="0.2">
      <c r="Q1004" s="33"/>
      <c r="R1004" s="34"/>
      <c r="S1004" s="34"/>
      <c r="W1004" s="34"/>
      <c r="X1004" s="34"/>
    </row>
    <row r="1005" spans="17:24" x14ac:dyDescent="0.2">
      <c r="Q1005" s="33"/>
      <c r="R1005" s="34"/>
      <c r="S1005" s="34"/>
      <c r="W1005" s="34"/>
      <c r="X1005" s="34"/>
    </row>
    <row r="1006" spans="17:24" x14ac:dyDescent="0.2">
      <c r="Q1006" s="33"/>
      <c r="R1006" s="34"/>
      <c r="S1006" s="34"/>
      <c r="W1006" s="34"/>
      <c r="X1006" s="34"/>
    </row>
    <row r="1007" spans="17:24" x14ac:dyDescent="0.2">
      <c r="Q1007" s="33"/>
      <c r="R1007" s="34"/>
      <c r="S1007" s="34"/>
      <c r="W1007" s="34"/>
      <c r="X1007" s="34"/>
    </row>
    <row r="1008" spans="17:24" x14ac:dyDescent="0.2">
      <c r="Q1008" s="33"/>
      <c r="R1008" s="34"/>
      <c r="S1008" s="34"/>
      <c r="W1008" s="34"/>
      <c r="X1008" s="34"/>
    </row>
    <row r="1009" spans="17:24" x14ac:dyDescent="0.2">
      <c r="Q1009" s="33"/>
      <c r="R1009" s="34"/>
      <c r="S1009" s="34"/>
      <c r="W1009" s="34"/>
      <c r="X1009" s="34"/>
    </row>
    <row r="1010" spans="17:24" x14ac:dyDescent="0.2">
      <c r="Q1010" s="33"/>
      <c r="R1010" s="34"/>
      <c r="S1010" s="34"/>
      <c r="W1010" s="34"/>
      <c r="X1010" s="34"/>
    </row>
    <row r="1011" spans="17:24" x14ac:dyDescent="0.2">
      <c r="Q1011" s="33"/>
      <c r="R1011" s="34"/>
      <c r="S1011" s="34"/>
      <c r="W1011" s="34"/>
      <c r="X1011" s="34"/>
    </row>
    <row r="1012" spans="17:24" x14ac:dyDescent="0.2">
      <c r="Q1012" s="33"/>
      <c r="R1012" s="34"/>
      <c r="S1012" s="34"/>
      <c r="W1012" s="34"/>
      <c r="X1012" s="34"/>
    </row>
    <row r="1013" spans="17:24" x14ac:dyDescent="0.2">
      <c r="Q1013" s="33"/>
      <c r="R1013" s="34"/>
      <c r="S1013" s="34"/>
      <c r="W1013" s="34"/>
      <c r="X1013" s="34"/>
    </row>
    <row r="1014" spans="17:24" x14ac:dyDescent="0.2">
      <c r="Q1014" s="33"/>
      <c r="R1014" s="34"/>
      <c r="S1014" s="34"/>
      <c r="W1014" s="34"/>
      <c r="X1014" s="34"/>
    </row>
    <row r="1015" spans="17:24" x14ac:dyDescent="0.2">
      <c r="Q1015" s="33"/>
      <c r="R1015" s="34"/>
      <c r="S1015" s="34"/>
      <c r="W1015" s="34"/>
      <c r="X1015" s="34"/>
    </row>
    <row r="1016" spans="17:24" x14ac:dyDescent="0.2">
      <c r="Q1016" s="33"/>
      <c r="R1016" s="34"/>
      <c r="S1016" s="34"/>
      <c r="W1016" s="34"/>
      <c r="X1016" s="34"/>
    </row>
    <row r="1017" spans="17:24" x14ac:dyDescent="0.2">
      <c r="Q1017" s="33"/>
      <c r="R1017" s="34"/>
      <c r="S1017" s="34"/>
      <c r="W1017" s="34"/>
      <c r="X1017" s="34"/>
    </row>
    <row r="1018" spans="17:24" x14ac:dyDescent="0.2">
      <c r="Q1018" s="33"/>
      <c r="R1018" s="34"/>
      <c r="S1018" s="34"/>
      <c r="W1018" s="34"/>
      <c r="X1018" s="34"/>
    </row>
    <row r="1019" spans="17:24" x14ac:dyDescent="0.2">
      <c r="Q1019" s="33"/>
      <c r="R1019" s="34"/>
      <c r="S1019" s="34"/>
      <c r="W1019" s="34"/>
      <c r="X1019" s="34"/>
    </row>
    <row r="1020" spans="17:24" x14ac:dyDescent="0.2">
      <c r="Q1020" s="33"/>
      <c r="R1020" s="34"/>
      <c r="S1020" s="34"/>
      <c r="W1020" s="34"/>
      <c r="X1020" s="34"/>
    </row>
    <row r="1021" spans="17:24" x14ac:dyDescent="0.2">
      <c r="Q1021" s="33"/>
      <c r="R1021" s="34"/>
      <c r="S1021" s="34"/>
      <c r="W1021" s="34"/>
      <c r="X1021" s="34"/>
    </row>
    <row r="1022" spans="17:24" x14ac:dyDescent="0.2">
      <c r="Q1022" s="33"/>
      <c r="R1022" s="34"/>
      <c r="S1022" s="34"/>
      <c r="W1022" s="34"/>
      <c r="X1022" s="34"/>
    </row>
    <row r="1023" spans="17:24" x14ac:dyDescent="0.2">
      <c r="Q1023" s="33"/>
      <c r="R1023" s="34"/>
      <c r="S1023" s="34"/>
      <c r="W1023" s="34"/>
      <c r="X1023" s="34"/>
    </row>
    <row r="1024" spans="17:24" x14ac:dyDescent="0.2">
      <c r="Q1024" s="33"/>
      <c r="R1024" s="34"/>
      <c r="S1024" s="34"/>
      <c r="W1024" s="34"/>
      <c r="X1024" s="34"/>
    </row>
    <row r="1025" spans="17:24" x14ac:dyDescent="0.2">
      <c r="Q1025" s="33"/>
      <c r="R1025" s="34"/>
      <c r="S1025" s="34"/>
      <c r="W1025" s="34"/>
      <c r="X1025" s="34"/>
    </row>
    <row r="1026" spans="17:24" x14ac:dyDescent="0.2">
      <c r="Q1026" s="33"/>
      <c r="R1026" s="34"/>
      <c r="S1026" s="34"/>
      <c r="W1026" s="34"/>
      <c r="X1026" s="34"/>
    </row>
    <row r="1027" spans="17:24" x14ac:dyDescent="0.2">
      <c r="Q1027" s="33"/>
      <c r="R1027" s="34"/>
      <c r="S1027" s="34"/>
      <c r="W1027" s="34"/>
      <c r="X1027" s="34"/>
    </row>
    <row r="1028" spans="17:24" x14ac:dyDescent="0.2">
      <c r="Q1028" s="33"/>
      <c r="R1028" s="34"/>
      <c r="S1028" s="34"/>
      <c r="W1028" s="34"/>
      <c r="X1028" s="34"/>
    </row>
    <row r="1029" spans="17:24" x14ac:dyDescent="0.2">
      <c r="Q1029" s="33"/>
      <c r="R1029" s="34"/>
      <c r="S1029" s="34"/>
      <c r="W1029" s="34"/>
      <c r="X1029" s="34"/>
    </row>
    <row r="1030" spans="17:24" x14ac:dyDescent="0.2">
      <c r="Q1030" s="33"/>
      <c r="R1030" s="34"/>
      <c r="S1030" s="34"/>
      <c r="W1030" s="34"/>
      <c r="X1030" s="34"/>
    </row>
    <row r="1031" spans="17:24" x14ac:dyDescent="0.2">
      <c r="Q1031" s="33"/>
      <c r="R1031" s="34"/>
      <c r="S1031" s="34"/>
      <c r="W1031" s="34"/>
      <c r="X1031" s="34"/>
    </row>
    <row r="1032" spans="17:24" x14ac:dyDescent="0.2">
      <c r="Q1032" s="33"/>
      <c r="R1032" s="34"/>
      <c r="S1032" s="34"/>
      <c r="W1032" s="34"/>
      <c r="X1032" s="34"/>
    </row>
    <row r="1033" spans="17:24" x14ac:dyDescent="0.2">
      <c r="Q1033" s="33"/>
      <c r="R1033" s="34"/>
      <c r="S1033" s="34"/>
      <c r="W1033" s="34"/>
      <c r="X1033" s="34"/>
    </row>
    <row r="1034" spans="17:24" x14ac:dyDescent="0.2">
      <c r="Q1034" s="33"/>
      <c r="R1034" s="34"/>
      <c r="S1034" s="34"/>
      <c r="W1034" s="34"/>
      <c r="X1034" s="34"/>
    </row>
    <row r="1035" spans="17:24" x14ac:dyDescent="0.2">
      <c r="Q1035" s="33"/>
      <c r="R1035" s="34"/>
      <c r="S1035" s="34"/>
      <c r="W1035" s="34"/>
      <c r="X1035" s="34"/>
    </row>
    <row r="1036" spans="17:24" x14ac:dyDescent="0.2">
      <c r="Q1036" s="33"/>
      <c r="R1036" s="34"/>
      <c r="S1036" s="34"/>
      <c r="W1036" s="34"/>
      <c r="X1036" s="34"/>
    </row>
    <row r="1037" spans="17:24" x14ac:dyDescent="0.2">
      <c r="Q1037" s="33"/>
      <c r="R1037" s="34"/>
      <c r="S1037" s="34"/>
      <c r="W1037" s="34"/>
      <c r="X1037" s="34"/>
    </row>
    <row r="1038" spans="17:24" x14ac:dyDescent="0.2">
      <c r="Q1038" s="33"/>
      <c r="R1038" s="34"/>
      <c r="S1038" s="34"/>
      <c r="W1038" s="34"/>
      <c r="X1038" s="34"/>
    </row>
    <row r="1039" spans="17:24" x14ac:dyDescent="0.2">
      <c r="Q1039" s="33"/>
      <c r="R1039" s="34"/>
      <c r="S1039" s="34"/>
      <c r="W1039" s="34"/>
      <c r="X1039" s="34"/>
    </row>
    <row r="1040" spans="17:24" x14ac:dyDescent="0.2">
      <c r="Q1040" s="33"/>
      <c r="R1040" s="34"/>
      <c r="S1040" s="34"/>
      <c r="W1040" s="34"/>
      <c r="X1040" s="34"/>
    </row>
    <row r="1041" spans="17:24" x14ac:dyDescent="0.2">
      <c r="Q1041" s="33"/>
      <c r="R1041" s="34"/>
      <c r="S1041" s="34"/>
      <c r="W1041" s="34"/>
      <c r="X1041" s="34"/>
    </row>
    <row r="1042" spans="17:24" x14ac:dyDescent="0.2">
      <c r="Q1042" s="33"/>
      <c r="R1042" s="34"/>
      <c r="S1042" s="34"/>
      <c r="W1042" s="34"/>
      <c r="X1042" s="34"/>
    </row>
    <row r="1043" spans="17:24" x14ac:dyDescent="0.2">
      <c r="Q1043" s="33"/>
      <c r="R1043" s="34"/>
      <c r="S1043" s="34"/>
      <c r="W1043" s="34"/>
      <c r="X1043" s="34"/>
    </row>
    <row r="1044" spans="17:24" x14ac:dyDescent="0.2">
      <c r="Q1044" s="33"/>
      <c r="R1044" s="34"/>
      <c r="S1044" s="34"/>
      <c r="W1044" s="34"/>
      <c r="X1044" s="34"/>
    </row>
    <row r="1045" spans="17:24" x14ac:dyDescent="0.2">
      <c r="Q1045" s="33"/>
      <c r="R1045" s="34"/>
      <c r="S1045" s="34"/>
      <c r="W1045" s="34"/>
      <c r="X1045" s="34"/>
    </row>
    <row r="1046" spans="17:24" x14ac:dyDescent="0.2">
      <c r="Q1046" s="33"/>
      <c r="R1046" s="34"/>
      <c r="S1046" s="34"/>
      <c r="W1046" s="34"/>
      <c r="X1046" s="34"/>
    </row>
    <row r="1047" spans="17:24" x14ac:dyDescent="0.2">
      <c r="Q1047" s="33"/>
      <c r="R1047" s="34"/>
      <c r="S1047" s="34"/>
      <c r="W1047" s="34"/>
      <c r="X1047" s="34"/>
    </row>
    <row r="1048" spans="17:24" x14ac:dyDescent="0.2">
      <c r="Q1048" s="33"/>
      <c r="R1048" s="34"/>
      <c r="S1048" s="34"/>
      <c r="W1048" s="34"/>
      <c r="X1048" s="34"/>
    </row>
    <row r="1049" spans="17:24" x14ac:dyDescent="0.2">
      <c r="Q1049" s="33"/>
      <c r="R1049" s="34"/>
      <c r="S1049" s="34"/>
      <c r="W1049" s="34"/>
      <c r="X1049" s="34"/>
    </row>
    <row r="1050" spans="17:24" x14ac:dyDescent="0.2">
      <c r="Q1050" s="33"/>
      <c r="R1050" s="34"/>
      <c r="S1050" s="34"/>
      <c r="W1050" s="34"/>
      <c r="X1050" s="34"/>
    </row>
    <row r="1051" spans="17:24" x14ac:dyDescent="0.2">
      <c r="Q1051" s="33"/>
      <c r="R1051" s="34"/>
      <c r="S1051" s="34"/>
      <c r="W1051" s="34"/>
      <c r="X1051" s="34"/>
    </row>
    <row r="1052" spans="17:24" x14ac:dyDescent="0.2">
      <c r="Q1052" s="33"/>
      <c r="R1052" s="34"/>
      <c r="S1052" s="34"/>
      <c r="W1052" s="34"/>
      <c r="X1052" s="34"/>
    </row>
    <row r="1053" spans="17:24" x14ac:dyDescent="0.2">
      <c r="Q1053" s="33"/>
      <c r="R1053" s="34"/>
      <c r="S1053" s="34"/>
      <c r="W1053" s="34"/>
      <c r="X1053" s="34"/>
    </row>
    <row r="1054" spans="17:24" x14ac:dyDescent="0.2">
      <c r="Q1054" s="33"/>
      <c r="R1054" s="34"/>
      <c r="S1054" s="34"/>
      <c r="W1054" s="34"/>
      <c r="X1054" s="34"/>
    </row>
    <row r="1055" spans="17:24" x14ac:dyDescent="0.2">
      <c r="Q1055" s="33"/>
      <c r="R1055" s="34"/>
      <c r="S1055" s="34"/>
      <c r="W1055" s="34"/>
      <c r="X1055" s="34"/>
    </row>
    <row r="1056" spans="17:24" x14ac:dyDescent="0.2">
      <c r="Q1056" s="33"/>
      <c r="R1056" s="34"/>
      <c r="S1056" s="34"/>
      <c r="W1056" s="34"/>
      <c r="X1056" s="34"/>
    </row>
    <row r="1057" spans="17:24" x14ac:dyDescent="0.2">
      <c r="Q1057" s="33"/>
      <c r="R1057" s="34"/>
      <c r="S1057" s="34"/>
      <c r="W1057" s="34"/>
      <c r="X1057" s="34"/>
    </row>
    <row r="1058" spans="17:24" x14ac:dyDescent="0.2">
      <c r="Q1058" s="33"/>
      <c r="R1058" s="34"/>
      <c r="S1058" s="34"/>
      <c r="W1058" s="34"/>
      <c r="X1058" s="34"/>
    </row>
    <row r="1059" spans="17:24" x14ac:dyDescent="0.2">
      <c r="Q1059" s="33"/>
      <c r="R1059" s="34"/>
      <c r="S1059" s="34"/>
      <c r="W1059" s="34"/>
      <c r="X1059" s="34"/>
    </row>
    <row r="1060" spans="17:24" x14ac:dyDescent="0.2">
      <c r="Q1060" s="33"/>
      <c r="R1060" s="34"/>
      <c r="S1060" s="34"/>
      <c r="W1060" s="34"/>
      <c r="X1060" s="34"/>
    </row>
    <row r="1061" spans="17:24" x14ac:dyDescent="0.2">
      <c r="Q1061" s="33"/>
      <c r="R1061" s="34"/>
      <c r="S1061" s="34"/>
      <c r="W1061" s="34"/>
      <c r="X1061" s="34"/>
    </row>
  </sheetData>
  <phoneticPr fontId="3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510"/>
  <sheetViews>
    <sheetView workbookViewId="0">
      <selection activeCell="T10" sqref="T10"/>
    </sheetView>
  </sheetViews>
  <sheetFormatPr defaultRowHeight="12.75" x14ac:dyDescent="0.2"/>
  <cols>
    <col min="1" max="1" width="24" customWidth="1"/>
    <col min="2" max="2" width="34.28515625" customWidth="1"/>
    <col min="3" max="3" width="4.7109375" customWidth="1"/>
    <col min="4" max="4" width="18.140625" style="100" customWidth="1"/>
    <col min="5" max="5" width="7.85546875" customWidth="1"/>
    <col min="6" max="6" width="7.7109375" customWidth="1"/>
    <col min="7" max="7" width="8" style="99" customWidth="1"/>
    <col min="8" max="8" width="11.5703125" style="40" hidden="1" customWidth="1"/>
    <col min="9" max="9" width="2.7109375" customWidth="1"/>
    <col min="10" max="10" width="9.7109375" customWidth="1"/>
    <col min="11" max="11" width="7" style="31" customWidth="1"/>
    <col min="12" max="12" width="18.140625" style="87" customWidth="1"/>
    <col min="13" max="13" width="7.85546875" customWidth="1"/>
    <col min="14" max="14" width="7.7109375" customWidth="1"/>
    <col min="15" max="15" width="8.140625" style="88" customWidth="1"/>
    <col min="16" max="16" width="9.140625" hidden="1" customWidth="1"/>
    <col min="17" max="17" width="3.7109375" customWidth="1"/>
    <col min="18" max="18" width="16.28515625" hidden="1" customWidth="1"/>
    <col min="19" max="19" width="5.85546875" style="31" customWidth="1"/>
    <col min="20" max="20" width="18.140625" style="87" customWidth="1"/>
    <col min="21" max="21" width="7.85546875" customWidth="1"/>
    <col min="22" max="22" width="7.7109375" customWidth="1"/>
    <col min="23" max="23" width="7.7109375" style="88" customWidth="1"/>
    <col min="24" max="24" width="2.5703125" hidden="1" customWidth="1"/>
    <col min="25" max="25" width="3.7109375" customWidth="1"/>
    <col min="26" max="26" width="5" customWidth="1"/>
    <col min="27" max="27" width="18.140625" style="87" customWidth="1"/>
    <col min="28" max="28" width="7.85546875" customWidth="1"/>
    <col min="29" max="29" width="7.7109375" customWidth="1"/>
    <col min="30" max="30" width="9" style="88" customWidth="1"/>
    <col min="31" max="31" width="0.42578125" customWidth="1"/>
    <col min="32" max="32" width="3.28515625" customWidth="1"/>
    <col min="33" max="33" width="5" customWidth="1"/>
    <col min="34" max="34" width="18.140625" style="87" customWidth="1"/>
    <col min="35" max="35" width="7.85546875" customWidth="1"/>
    <col min="36" max="36" width="7.7109375" customWidth="1"/>
    <col min="37" max="37" width="9" style="88" customWidth="1"/>
    <col min="38" max="38" width="7.5703125" hidden="1" customWidth="1"/>
    <col min="39" max="39" width="3.28515625" customWidth="1"/>
    <col min="40" max="40" width="8.28515625" hidden="1" customWidth="1"/>
    <col min="41" max="41" width="5" customWidth="1"/>
    <col min="42" max="42" width="18.140625" style="87" customWidth="1"/>
    <col min="43" max="43" width="7.85546875" customWidth="1"/>
    <col min="44" max="44" width="7.7109375" customWidth="1"/>
    <col min="45" max="45" width="9" style="88" customWidth="1"/>
  </cols>
  <sheetData>
    <row r="1" spans="1:45" s="29" customFormat="1" ht="19.5" customHeight="1" x14ac:dyDescent="0.25">
      <c r="A1" s="69" t="s">
        <v>917</v>
      </c>
      <c r="D1" s="93"/>
      <c r="G1" s="91"/>
      <c r="H1" s="39"/>
      <c r="K1" s="32"/>
      <c r="L1" s="82"/>
      <c r="O1" s="85"/>
      <c r="S1" s="32"/>
      <c r="T1" s="82"/>
      <c r="W1" s="85"/>
      <c r="AA1" s="82"/>
      <c r="AD1" s="85"/>
      <c r="AH1" s="82"/>
      <c r="AK1" s="85"/>
      <c r="AP1" s="82"/>
      <c r="AS1" s="85"/>
    </row>
    <row r="2" spans="1:45" s="29" customFormat="1" ht="19.5" customHeight="1" x14ac:dyDescent="0.25">
      <c r="C2" s="69" t="s">
        <v>1577</v>
      </c>
      <c r="D2" s="93"/>
      <c r="G2" s="91"/>
      <c r="H2" s="39"/>
      <c r="K2" s="105">
        <v>2015</v>
      </c>
      <c r="L2" s="82"/>
      <c r="O2" s="85"/>
      <c r="S2" s="105" t="s">
        <v>522</v>
      </c>
      <c r="T2" s="82"/>
      <c r="W2" s="85"/>
      <c r="Z2" s="98" t="s">
        <v>752</v>
      </c>
      <c r="AA2" s="82"/>
      <c r="AD2" s="85"/>
      <c r="AG2" s="98" t="s">
        <v>1015</v>
      </c>
      <c r="AH2" s="82"/>
      <c r="AK2" s="85"/>
      <c r="AO2" s="98" t="s">
        <v>486</v>
      </c>
      <c r="AP2" s="82"/>
      <c r="AS2" s="85"/>
    </row>
    <row r="3" spans="1:45" s="29" customFormat="1" x14ac:dyDescent="0.2">
      <c r="A3" s="71" t="s">
        <v>296</v>
      </c>
      <c r="B3" s="71" t="s">
        <v>418</v>
      </c>
      <c r="C3" s="59" t="s">
        <v>373</v>
      </c>
      <c r="D3" s="94" t="s">
        <v>293</v>
      </c>
      <c r="E3" s="59" t="s">
        <v>224</v>
      </c>
      <c r="F3" s="59" t="s">
        <v>414</v>
      </c>
      <c r="G3" s="92" t="s">
        <v>415</v>
      </c>
      <c r="H3" s="60" t="s">
        <v>485</v>
      </c>
      <c r="I3" s="59"/>
      <c r="J3" s="59"/>
      <c r="K3" s="70" t="s">
        <v>373</v>
      </c>
      <c r="L3" s="83" t="s">
        <v>293</v>
      </c>
      <c r="M3" s="59" t="s">
        <v>224</v>
      </c>
      <c r="N3" s="59" t="s">
        <v>414</v>
      </c>
      <c r="O3" s="86" t="s">
        <v>415</v>
      </c>
      <c r="Q3" s="59"/>
      <c r="R3" s="59"/>
      <c r="S3" s="70" t="s">
        <v>373</v>
      </c>
      <c r="T3" s="83" t="s">
        <v>293</v>
      </c>
      <c r="U3" s="59" t="s">
        <v>224</v>
      </c>
      <c r="V3" s="59" t="s">
        <v>414</v>
      </c>
      <c r="W3" s="86" t="s">
        <v>415</v>
      </c>
      <c r="Z3" s="59" t="s">
        <v>373</v>
      </c>
      <c r="AA3" s="83" t="s">
        <v>293</v>
      </c>
      <c r="AB3" s="59" t="s">
        <v>224</v>
      </c>
      <c r="AC3" s="59" t="s">
        <v>414</v>
      </c>
      <c r="AD3" s="86" t="s">
        <v>415</v>
      </c>
      <c r="AG3" s="59" t="s">
        <v>373</v>
      </c>
      <c r="AH3" s="83" t="s">
        <v>293</v>
      </c>
      <c r="AI3" s="59" t="s">
        <v>224</v>
      </c>
      <c r="AJ3" s="59" t="s">
        <v>414</v>
      </c>
      <c r="AK3" s="86" t="s">
        <v>415</v>
      </c>
      <c r="AL3" s="29" t="s">
        <v>485</v>
      </c>
      <c r="AN3" s="59"/>
      <c r="AO3" s="59" t="s">
        <v>373</v>
      </c>
      <c r="AP3" s="83" t="s">
        <v>293</v>
      </c>
      <c r="AQ3" s="59" t="s">
        <v>224</v>
      </c>
      <c r="AR3" s="59" t="s">
        <v>414</v>
      </c>
      <c r="AS3" s="86" t="s">
        <v>415</v>
      </c>
    </row>
    <row r="4" spans="1:45" s="29" customFormat="1" x14ac:dyDescent="0.2">
      <c r="A4" s="73" t="s">
        <v>914</v>
      </c>
      <c r="B4" s="73"/>
      <c r="C4" s="72"/>
      <c r="D4" s="95">
        <f>SUM(D5:D1000)</f>
        <v>935387468</v>
      </c>
      <c r="E4" s="75">
        <f>SUM(E5:E1000)</f>
        <v>5301</v>
      </c>
      <c r="F4" s="75">
        <f>SUM(F5:F1000)</f>
        <v>1650</v>
      </c>
      <c r="G4" s="89">
        <f>+F4/E4</f>
        <v>0.31126202603282399</v>
      </c>
      <c r="H4" s="74"/>
      <c r="I4" s="75"/>
      <c r="J4" s="75"/>
      <c r="K4" s="103"/>
      <c r="L4" s="95">
        <f>SUM(L5:L1000)</f>
        <v>607770995</v>
      </c>
      <c r="M4" s="75">
        <f>SUM(M5:M1000)</f>
        <v>3684</v>
      </c>
      <c r="N4" s="75">
        <f>SUM(N5:N1000)</f>
        <v>1101</v>
      </c>
      <c r="O4" s="89">
        <f>+N4/M4</f>
        <v>0.29885993485342022</v>
      </c>
      <c r="P4" s="72"/>
      <c r="Q4" s="75"/>
      <c r="R4" s="75"/>
      <c r="S4" s="103"/>
      <c r="T4" s="95">
        <f>SUM(T5:T1000)</f>
        <v>579403529</v>
      </c>
      <c r="U4" s="75">
        <f>SUM(U5:U1000)</f>
        <v>3797</v>
      </c>
      <c r="V4" s="75">
        <f>SUM(V5:V1000)</f>
        <v>873</v>
      </c>
      <c r="W4" s="89">
        <f>+V4/U4</f>
        <v>0.22991835659731366</v>
      </c>
      <c r="X4" s="72"/>
      <c r="Y4" s="72"/>
      <c r="Z4" s="72"/>
      <c r="AA4" s="95">
        <f>SUM(AA5:AA1000)</f>
        <v>576630940</v>
      </c>
      <c r="AB4" s="75">
        <f>SUM(AB5:AB1000)</f>
        <v>3918</v>
      </c>
      <c r="AC4" s="75">
        <f>SUM(AC5:AC1000)</f>
        <v>1275</v>
      </c>
      <c r="AD4" s="89">
        <f>+AC4/AB4</f>
        <v>0.32542113323124044</v>
      </c>
      <c r="AE4" s="72"/>
      <c r="AF4" s="72"/>
      <c r="AG4" s="72"/>
      <c r="AH4" s="95">
        <f>SUM(AH5:AH1000)</f>
        <v>547384034</v>
      </c>
      <c r="AI4" s="75">
        <f>SUM(AI5:AI1000)</f>
        <v>3712</v>
      </c>
      <c r="AJ4" s="75">
        <f>SUM(AJ5:AJ1000)</f>
        <v>1067</v>
      </c>
      <c r="AK4" s="89">
        <f>+AJ4/AI4</f>
        <v>0.28744612068965519</v>
      </c>
      <c r="AL4" s="72"/>
      <c r="AM4" s="72"/>
      <c r="AN4" s="75"/>
      <c r="AO4" s="72"/>
      <c r="AP4" s="95">
        <f>SUM(AP5:AP1000)</f>
        <v>393014774</v>
      </c>
      <c r="AQ4" s="75">
        <f>SUM(AQ5:AQ1000)</f>
        <v>2777</v>
      </c>
      <c r="AR4" s="75">
        <f>SUM(AR5:AR1000)</f>
        <v>749</v>
      </c>
      <c r="AS4" s="89">
        <f>+AR4/AQ4</f>
        <v>0.26971552034569679</v>
      </c>
    </row>
    <row r="5" spans="1:45" x14ac:dyDescent="0.2">
      <c r="A5" t="s">
        <v>1128</v>
      </c>
      <c r="B5" t="s">
        <v>5</v>
      </c>
      <c r="C5">
        <v>63</v>
      </c>
      <c r="D5" s="33">
        <v>3548169</v>
      </c>
      <c r="E5">
        <v>20</v>
      </c>
      <c r="F5">
        <v>1</v>
      </c>
      <c r="G5" s="40">
        <v>0.05</v>
      </c>
      <c r="H5" s="40">
        <f t="shared" ref="H5:H68" si="0">+(G5-AK5)/AK5</f>
        <v>-0.75000000000000011</v>
      </c>
      <c r="J5" t="str">
        <f>VLOOKUP(A5,'2015'!$A$5:$K$674,1)</f>
        <v xml:space="preserve">Aaron Young </v>
      </c>
      <c r="K5" s="31">
        <f>IF(J5=A5,VLOOKUP(A5,'2015'!$A$5:$K$674,3),0)</f>
        <v>226</v>
      </c>
      <c r="L5" s="33">
        <f>IF(J5=A5,VLOOKUP(A5,'2015'!$A$5:$K$674,4),0)</f>
        <v>729500</v>
      </c>
      <c r="M5">
        <f>IF(J5=A5,VLOOKUP(A5,'2015'!$A$5:$K$674,5),0)</f>
        <v>6</v>
      </c>
      <c r="N5">
        <f>IF(J5=A5,VLOOKUP(A5,'2015'!$A$5:$K$674,6),0)</f>
        <v>0</v>
      </c>
      <c r="O5" s="40">
        <f>IF(J5=A5,VLOOKUP(A5,'2015'!$A$5:$K$674,7),0)</f>
        <v>0</v>
      </c>
      <c r="P5" t="e">
        <f>+(O5-W5)/W5</f>
        <v>#DIV/0!</v>
      </c>
      <c r="R5" t="str">
        <f>VLOOKUP(A5,'2014'!$A$5:$K$675,1)</f>
        <v xml:space="preserve">Aaron Young </v>
      </c>
      <c r="S5" s="31">
        <f>IF(R5=A5,VLOOKUP(A5,'2014'!$A$5:$K$675,3),0)</f>
        <v>0</v>
      </c>
      <c r="T5" s="33">
        <f>IF(R5=A5,VLOOKUP(A5,'2014'!$A$5:$K$675,4),0)</f>
        <v>0</v>
      </c>
      <c r="U5">
        <f>IF(R5=A5,VLOOKUP(A5,'2014'!$A$5:$K$675,5),0)</f>
        <v>0</v>
      </c>
      <c r="V5">
        <f>IF(R5=A5,VLOOKUP(A5,'2014'!$A$5:$K$675,6),0)</f>
        <v>0</v>
      </c>
      <c r="W5" s="40">
        <f>IF(R5=A5,VLOOKUP(A5,'2014'!$A$5:$K$675,7),0)</f>
        <v>0</v>
      </c>
      <c r="X5" t="e">
        <f>+(W5-AE5)/AE5</f>
        <v>#DIV/0!</v>
      </c>
      <c r="Z5">
        <f>IF(R5=A5,VLOOKUP(A5,'2013'!$A$5:$K$674,3),0)</f>
        <v>153</v>
      </c>
      <c r="AA5" s="33">
        <f>IF(R5=A5,VLOOKUP(A5,'2013'!$A$5:$K$674,4),0)</f>
        <v>1144319</v>
      </c>
      <c r="AB5">
        <f>IF(R5=A5,VLOOKUP(A5,'2013'!$A$5:$K$674,5),0)</f>
        <v>7</v>
      </c>
      <c r="AC5">
        <f>IF(R5=A5,VLOOKUP(A5,'2013'!$A$5:$K$674,6),0)</f>
        <v>1</v>
      </c>
      <c r="AD5" s="40">
        <f>IF(R5=A5,VLOOKUP(A5,'2013'!$A$5:$K$674,7),0)</f>
        <v>0.14285714285714285</v>
      </c>
      <c r="AE5" t="e">
        <f>+(AD5-AL5)/AL5</f>
        <v>#DIV/0!</v>
      </c>
      <c r="AG5">
        <f>IF(R5=A5,VLOOKUP(A5,'2012'!$A$5:$K$674,3),0)</f>
        <v>99</v>
      </c>
      <c r="AH5" s="33">
        <f>IF(R5=A5,VLOOKUP(A5,'2012'!$A$5:$K$674,4),0)</f>
        <v>1654600</v>
      </c>
      <c r="AI5">
        <f>IF(R5=A5,VLOOKUP(A5,'2012'!$A$5:$K$674,5),0)</f>
        <v>10</v>
      </c>
      <c r="AJ5">
        <f>IF(R5=A5,VLOOKUP(A5,'2012'!$A$5:$K$674,6),0)</f>
        <v>2</v>
      </c>
      <c r="AK5" s="40">
        <f>IF(R5=A5,VLOOKUP(A5,'2012'!$A$5:$K$674,7),0)</f>
        <v>0.2</v>
      </c>
      <c r="AL5">
        <f>+(AK5-AS5)/AS5</f>
        <v>0</v>
      </c>
      <c r="AN5" t="str">
        <f>VLOOKUP(A5,'2011'!$A$5:$K$674,1)</f>
        <v xml:space="preserve">Aaron Young </v>
      </c>
      <c r="AO5">
        <f>IF(AN5=R5,VLOOKUP(A5,'2011'!$A$5:$K$674,3),0)</f>
        <v>210</v>
      </c>
      <c r="AP5" s="33">
        <f>IF(AN5=R5,VLOOKUP(A5,'2011'!$A$5:$K$674,4),0)</f>
        <v>477510</v>
      </c>
      <c r="AQ5">
        <f>IF(R5=AN5,VLOOKUP(A5,'2011'!$A$5:$K$674,5),0)</f>
        <v>5</v>
      </c>
      <c r="AR5">
        <f>IF(R5=AN5,VLOOKUP(A5,'2011'!$A$5:$K$674,6),0)</f>
        <v>1</v>
      </c>
      <c r="AS5" s="40">
        <f>IF(R5=AN5,VLOOKUP(A5,'2011'!$A$5:$K$674,7),0)</f>
        <v>0.2</v>
      </c>
    </row>
    <row r="6" spans="1:45" x14ac:dyDescent="0.2">
      <c r="A6" t="s">
        <v>1578</v>
      </c>
      <c r="B6" t="s">
        <v>1100</v>
      </c>
      <c r="C6">
        <v>299</v>
      </c>
      <c r="D6" s="33">
        <v>651800</v>
      </c>
      <c r="E6">
        <v>3</v>
      </c>
      <c r="F6">
        <v>2</v>
      </c>
      <c r="G6" s="40">
        <v>0.66666666666666663</v>
      </c>
      <c r="H6" s="40" t="e">
        <f t="shared" si="0"/>
        <v>#DIV/0!</v>
      </c>
      <c r="J6" t="str">
        <f>VLOOKUP(A6,'2015'!$A$5:$K$674,1)</f>
        <v xml:space="preserve">Aaron Young </v>
      </c>
      <c r="K6" s="31">
        <f>IF(J6=A6,VLOOKUP(A6,'2015'!$A$5:$K$674,3),0)</f>
        <v>0</v>
      </c>
      <c r="L6" s="33">
        <f>IF(J6=A6,VLOOKUP(A6,'2015'!$A$5:$K$674,4),0)</f>
        <v>0</v>
      </c>
      <c r="M6">
        <f>IF(J6=A6,VLOOKUP(A6,'2015'!$A$5:$K$674,5),0)</f>
        <v>0</v>
      </c>
      <c r="N6">
        <f>IF(J6=A6,VLOOKUP(A6,'2015'!$A$5:$K$674,6),0)</f>
        <v>0</v>
      </c>
      <c r="O6" s="40">
        <f>IF(J6=A6,VLOOKUP(A6,'2015'!$A$5:$K$674,7),0)</f>
        <v>0</v>
      </c>
      <c r="P6" t="e">
        <f t="shared" ref="P6:P69" si="1">+(O6-W6)/W6</f>
        <v>#DIV/0!</v>
      </c>
      <c r="R6" t="str">
        <f>VLOOKUP(A6,'2014'!$A$5:$K$675,1)</f>
        <v xml:space="preserve">Aaron Young </v>
      </c>
      <c r="S6" s="31">
        <f>IF(R6=A6,VLOOKUP(A6,'2014'!$A$5:$K$675,3),0)</f>
        <v>0</v>
      </c>
      <c r="T6" s="33">
        <f>IF(R6=A6,VLOOKUP(A6,'2014'!$A$5:$K$675,4),0)</f>
        <v>0</v>
      </c>
      <c r="U6">
        <f>IF(R6=A6,VLOOKUP(A6,'2014'!$A$5:$K$675,5),0)</f>
        <v>0</v>
      </c>
      <c r="V6">
        <f>IF(R6=A6,VLOOKUP(A6,'2014'!$A$5:$K$675,6),0)</f>
        <v>0</v>
      </c>
      <c r="W6" s="40">
        <f>IF(R6=A6,VLOOKUP(A6,'2014'!$A$5:$K$675,7),0)</f>
        <v>0</v>
      </c>
      <c r="X6">
        <f t="shared" ref="X6:X69" si="2">+(W6-AE6)/AE6</f>
        <v>-1</v>
      </c>
      <c r="Z6">
        <f>IF(R6=A6,VLOOKUP(A6,'2013'!$A$5:$K$674,3),0)</f>
        <v>0</v>
      </c>
      <c r="AA6" s="33">
        <f>IF(R6=A6,VLOOKUP(A6,'2013'!$A$5:$K$674,4),0)</f>
        <v>0</v>
      </c>
      <c r="AB6">
        <f>IF(R6=A6,VLOOKUP(A6,'2013'!$A$5:$K$674,5),0)</f>
        <v>0</v>
      </c>
      <c r="AC6">
        <f>IF(R6=A6,VLOOKUP(A6,'2013'!$A$5:$K$674,6),0)</f>
        <v>0</v>
      </c>
      <c r="AD6" s="40">
        <f>IF(R6=A6,VLOOKUP(A6,'2013'!$A$5:$K$674,7),0)</f>
        <v>0</v>
      </c>
      <c r="AE6">
        <f t="shared" ref="AE6:AE69" si="3">+(AD6-AL6)/AL6</f>
        <v>-1</v>
      </c>
      <c r="AG6">
        <f>IF(R6=A6,VLOOKUP(A6,'2012'!$A$5:$K$674,3),0)</f>
        <v>0</v>
      </c>
      <c r="AH6" s="33">
        <f>IF(R6=A6,VLOOKUP(A6,'2012'!$A$5:$K$674,4),0)</f>
        <v>0</v>
      </c>
      <c r="AI6">
        <f>IF(R6=A6,VLOOKUP(A6,'2012'!$A$5:$K$674,5),0)</f>
        <v>0</v>
      </c>
      <c r="AJ6">
        <f>IF(R6=A6,VLOOKUP(A6,'2012'!$A$5:$K$674,6),0)</f>
        <v>0</v>
      </c>
      <c r="AK6" s="40">
        <f>IF(R6=A6,VLOOKUP(A6,'2012'!$A$5:$K$674,7),0)</f>
        <v>0</v>
      </c>
      <c r="AL6">
        <f t="shared" ref="AL6:AL69" si="4">+(AK6-AS6)/AS6</f>
        <v>-1</v>
      </c>
      <c r="AN6" t="str">
        <f>VLOOKUP(A6,'2011'!$A$5:$K$674,1)</f>
        <v xml:space="preserve">Aaron Young </v>
      </c>
      <c r="AO6">
        <f>IF(AN6=R6,VLOOKUP(A6,'2011'!$A$5:$K$674,3),0)</f>
        <v>210</v>
      </c>
      <c r="AP6" s="33">
        <f>IF(AN6=R6,VLOOKUP(A6,'2011'!$A$5:$K$674,4),0)</f>
        <v>477510</v>
      </c>
      <c r="AQ6">
        <f>IF(R6=AN6,VLOOKUP(A6,'2011'!$A$5:$K$674,5),0)</f>
        <v>5</v>
      </c>
      <c r="AR6">
        <f>IF(R6=AN6,VLOOKUP(A6,'2011'!$A$5:$K$674,6),0)</f>
        <v>1</v>
      </c>
      <c r="AS6" s="40">
        <f>IF(R6=AN6,VLOOKUP(A6,'2011'!$A$5:$K$674,7),0)</f>
        <v>0.2</v>
      </c>
    </row>
    <row r="7" spans="1:45" x14ac:dyDescent="0.2">
      <c r="A7" t="s">
        <v>1129</v>
      </c>
      <c r="B7" t="s">
        <v>1547</v>
      </c>
      <c r="C7">
        <v>165</v>
      </c>
      <c r="D7" s="33">
        <v>1729000</v>
      </c>
      <c r="E7">
        <v>10</v>
      </c>
      <c r="F7">
        <v>0</v>
      </c>
      <c r="G7" s="40">
        <v>0</v>
      </c>
      <c r="H7" s="40" t="e">
        <f t="shared" si="0"/>
        <v>#DIV/0!</v>
      </c>
      <c r="J7" t="str">
        <f>VLOOKUP(A7,'2015'!$A$5:$K$674,1)</f>
        <v xml:space="preserve">Aaron Young </v>
      </c>
      <c r="K7" s="31">
        <f>IF(J7=A7,VLOOKUP(A7,'2015'!$A$5:$K$674,3),0)</f>
        <v>0</v>
      </c>
      <c r="L7" s="33">
        <f>IF(J7=A7,VLOOKUP(A7,'2015'!$A$5:$K$674,4),0)</f>
        <v>0</v>
      </c>
      <c r="M7">
        <f>IF(J7=A7,VLOOKUP(A7,'2015'!$A$5:$K$674,5),0)</f>
        <v>0</v>
      </c>
      <c r="N7">
        <f>IF(J7=A7,VLOOKUP(A7,'2015'!$A$5:$K$674,6),0)</f>
        <v>0</v>
      </c>
      <c r="O7" s="40">
        <f>IF(J7=A7,VLOOKUP(A7,'2015'!$A$5:$K$674,7),0)</f>
        <v>0</v>
      </c>
      <c r="P7" t="e">
        <f t="shared" si="1"/>
        <v>#DIV/0!</v>
      </c>
      <c r="R7" t="str">
        <f>VLOOKUP(A7,'2014'!$A$5:$K$675,1)</f>
        <v xml:space="preserve">Aaron Young </v>
      </c>
      <c r="S7" s="31">
        <f>IF(R7=A7,VLOOKUP(A7,'2014'!$A$5:$K$675,3),0)</f>
        <v>0</v>
      </c>
      <c r="T7" s="33">
        <f>IF(R7=A7,VLOOKUP(A7,'2014'!$A$5:$K$675,4),0)</f>
        <v>0</v>
      </c>
      <c r="U7">
        <f>IF(R7=A7,VLOOKUP(A7,'2014'!$A$5:$K$675,5),0)</f>
        <v>0</v>
      </c>
      <c r="V7">
        <f>IF(R7=A7,VLOOKUP(A7,'2014'!$A$5:$K$675,6),0)</f>
        <v>0</v>
      </c>
      <c r="W7" s="40">
        <f>IF(R7=A7,VLOOKUP(A7,'2014'!$A$5:$K$675,7),0)</f>
        <v>0</v>
      </c>
      <c r="X7" t="e">
        <f t="shared" si="2"/>
        <v>#DIV/0!</v>
      </c>
      <c r="Z7">
        <f>IF(R7=A7,VLOOKUP(A7,'2013'!$A$5:$K$674,3),0)</f>
        <v>0</v>
      </c>
      <c r="AA7" s="33">
        <f>IF(R7=A7,VLOOKUP(A7,'2013'!$A$5:$K$674,4),0)</f>
        <v>0</v>
      </c>
      <c r="AB7">
        <f>IF(R7=A7,VLOOKUP(A7,'2013'!$A$5:$K$674,5),0)</f>
        <v>0</v>
      </c>
      <c r="AC7">
        <f>IF(R7=A7,VLOOKUP(A7,'2013'!$A$5:$K$674,6),0)</f>
        <v>0</v>
      </c>
      <c r="AD7" s="40">
        <f>IF(R7=A7,VLOOKUP(A7,'2013'!$A$5:$K$674,7),0)</f>
        <v>0</v>
      </c>
      <c r="AE7" t="e">
        <f t="shared" si="3"/>
        <v>#DIV/0!</v>
      </c>
      <c r="AG7">
        <f>IF(R7=A7,VLOOKUP(A7,'2012'!$A$5:$K$674,3),0)</f>
        <v>0</v>
      </c>
      <c r="AH7" s="33">
        <f>IF(R7=A7,VLOOKUP(A7,'2012'!$A$5:$K$674,4),0)</f>
        <v>0</v>
      </c>
      <c r="AI7">
        <f>IF(R7=A7,VLOOKUP(A7,'2012'!$A$5:$K$674,5),0)</f>
        <v>0</v>
      </c>
      <c r="AJ7">
        <f>IF(R7=A7,VLOOKUP(A7,'2012'!$A$5:$K$674,6),0)</f>
        <v>0</v>
      </c>
      <c r="AK7" s="40">
        <f>IF(R7=A7,VLOOKUP(A7,'2012'!$A$5:$K$674,7),0)</f>
        <v>0</v>
      </c>
      <c r="AL7" t="e">
        <f t="shared" si="4"/>
        <v>#DIV/0!</v>
      </c>
      <c r="AN7" t="str">
        <f>VLOOKUP(A7,'2011'!$A$5:$K$674,1)</f>
        <v xml:space="preserve">Alan Cooper </v>
      </c>
      <c r="AO7">
        <f>IF(AN7=R7,VLOOKUP(A7,'2011'!$A$5:$K$674,3),0)</f>
        <v>0</v>
      </c>
      <c r="AP7" s="33">
        <f>IF(AN7=R7,VLOOKUP(A7,'2011'!$A$5:$K$674,4),0)</f>
        <v>0</v>
      </c>
      <c r="AQ7">
        <f>IF(R7=AN7,VLOOKUP(A7,'2011'!$A$5:$K$674,5),0)</f>
        <v>0</v>
      </c>
      <c r="AR7">
        <f>IF(R7=AN7,VLOOKUP(A7,'2011'!$A$5:$K$674,6),0)</f>
        <v>0</v>
      </c>
      <c r="AS7" s="40">
        <f>IF(R7=AN7,VLOOKUP(A7,'2011'!$A$5:$K$674,7),0)</f>
        <v>0</v>
      </c>
    </row>
    <row r="8" spans="1:45" x14ac:dyDescent="0.2">
      <c r="A8" t="s">
        <v>1130</v>
      </c>
      <c r="B8" t="s">
        <v>368</v>
      </c>
      <c r="C8">
        <v>273</v>
      </c>
      <c r="D8" s="33">
        <v>770500</v>
      </c>
      <c r="E8">
        <v>4</v>
      </c>
      <c r="F8">
        <v>0</v>
      </c>
      <c r="G8" s="40">
        <v>0</v>
      </c>
      <c r="H8" s="40" t="e">
        <f t="shared" si="0"/>
        <v>#DIV/0!</v>
      </c>
      <c r="J8" t="str">
        <f>VLOOKUP(A8,'2015'!$A$5:$K$674,1)</f>
        <v xml:space="preserve">Aaron Young </v>
      </c>
      <c r="K8" s="31">
        <f>IF(J8=A8,VLOOKUP(A8,'2015'!$A$5:$K$674,3),0)</f>
        <v>0</v>
      </c>
      <c r="L8" s="33">
        <f>IF(J8=A8,VLOOKUP(A8,'2015'!$A$5:$K$674,4),0)</f>
        <v>0</v>
      </c>
      <c r="M8">
        <f>IF(J8=A8,VLOOKUP(A8,'2015'!$A$5:$K$674,5),0)</f>
        <v>0</v>
      </c>
      <c r="N8">
        <f>IF(J8=A8,VLOOKUP(A8,'2015'!$A$5:$K$674,6),0)</f>
        <v>0</v>
      </c>
      <c r="O8" s="40">
        <f>IF(J8=A8,VLOOKUP(A8,'2015'!$A$5:$K$674,7),0)</f>
        <v>0</v>
      </c>
      <c r="P8" t="e">
        <f t="shared" si="1"/>
        <v>#DIV/0!</v>
      </c>
      <c r="R8" t="str">
        <f>VLOOKUP(A8,'2014'!$A$5:$K$675,1)</f>
        <v xml:space="preserve">Aaron Young </v>
      </c>
      <c r="S8" s="31">
        <f>IF(R8=A8,VLOOKUP(A8,'2014'!$A$5:$K$675,3),0)</f>
        <v>0</v>
      </c>
      <c r="T8" s="33">
        <f>IF(R8=A8,VLOOKUP(A8,'2014'!$A$5:$K$675,4),0)</f>
        <v>0</v>
      </c>
      <c r="U8">
        <f>IF(R8=A8,VLOOKUP(A8,'2014'!$A$5:$K$675,5),0)</f>
        <v>0</v>
      </c>
      <c r="V8">
        <f>IF(R8=A8,VLOOKUP(A8,'2014'!$A$5:$K$675,6),0)</f>
        <v>0</v>
      </c>
      <c r="W8" s="40">
        <f>IF(R8=A8,VLOOKUP(A8,'2014'!$A$5:$K$675,7),0)</f>
        <v>0</v>
      </c>
      <c r="X8" t="e">
        <f t="shared" si="2"/>
        <v>#DIV/0!</v>
      </c>
      <c r="Z8">
        <f>IF(R8=A8,VLOOKUP(A8,'2013'!$A$5:$K$674,3),0)</f>
        <v>0</v>
      </c>
      <c r="AA8" s="33">
        <f>IF(R8=A8,VLOOKUP(A8,'2013'!$A$5:$K$674,4),0)</f>
        <v>0</v>
      </c>
      <c r="AB8">
        <f>IF(R8=A8,VLOOKUP(A8,'2013'!$A$5:$K$674,5),0)</f>
        <v>0</v>
      </c>
      <c r="AC8">
        <f>IF(R8=A8,VLOOKUP(A8,'2013'!$A$5:$K$674,6),0)</f>
        <v>0</v>
      </c>
      <c r="AD8" s="40">
        <f>IF(R8=A8,VLOOKUP(A8,'2013'!$A$5:$K$674,7),0)</f>
        <v>0</v>
      </c>
      <c r="AE8" t="e">
        <f t="shared" si="3"/>
        <v>#DIV/0!</v>
      </c>
      <c r="AG8">
        <f>IF(R8=A8,VLOOKUP(A8,'2012'!$A$5:$K$674,3),0)</f>
        <v>0</v>
      </c>
      <c r="AH8" s="33">
        <f>IF(R8=A8,VLOOKUP(A8,'2012'!$A$5:$K$674,4),0)</f>
        <v>0</v>
      </c>
      <c r="AI8">
        <f>IF(R8=A8,VLOOKUP(A8,'2012'!$A$5:$K$674,5),0)</f>
        <v>0</v>
      </c>
      <c r="AJ8">
        <f>IF(R8=A8,VLOOKUP(A8,'2012'!$A$5:$K$674,6),0)</f>
        <v>0</v>
      </c>
      <c r="AK8" s="40">
        <f>IF(R8=A8,VLOOKUP(A8,'2012'!$A$5:$K$674,7),0)</f>
        <v>0</v>
      </c>
      <c r="AL8" t="e">
        <f t="shared" si="4"/>
        <v>#DIV/0!</v>
      </c>
      <c r="AN8" t="str">
        <f>VLOOKUP(A8,'2011'!$A$5:$K$674,1)</f>
        <v xml:space="preserve">Alan Nisbet </v>
      </c>
      <c r="AO8">
        <f>IF(AN8=R8,VLOOKUP(A8,'2011'!$A$5:$K$674,3),0)</f>
        <v>0</v>
      </c>
      <c r="AP8" s="33">
        <f>IF(AN8=R8,VLOOKUP(A8,'2011'!$A$5:$K$674,4),0)</f>
        <v>0</v>
      </c>
      <c r="AQ8">
        <f>IF(R8=AN8,VLOOKUP(A8,'2011'!$A$5:$K$674,5),0)</f>
        <v>0</v>
      </c>
      <c r="AR8">
        <f>IF(R8=AN8,VLOOKUP(A8,'2011'!$A$5:$K$674,6),0)</f>
        <v>0</v>
      </c>
      <c r="AS8" s="40">
        <f>IF(R8=AN8,VLOOKUP(A8,'2011'!$A$5:$K$674,7),0)</f>
        <v>0</v>
      </c>
    </row>
    <row r="9" spans="1:45" x14ac:dyDescent="0.2">
      <c r="A9" t="s">
        <v>1502</v>
      </c>
      <c r="B9" t="s">
        <v>1099</v>
      </c>
      <c r="C9">
        <v>473</v>
      </c>
      <c r="D9" s="33">
        <v>50000</v>
      </c>
      <c r="E9">
        <v>1</v>
      </c>
      <c r="F9">
        <v>0</v>
      </c>
      <c r="G9" s="40">
        <v>0</v>
      </c>
      <c r="H9" s="40" t="e">
        <f t="shared" si="0"/>
        <v>#DIV/0!</v>
      </c>
      <c r="J9" t="str">
        <f>VLOOKUP(A9,'2015'!$A$5:$K$674,1)</f>
        <v xml:space="preserve">Aaron Young </v>
      </c>
      <c r="K9" s="31">
        <f>IF(J9=A9,VLOOKUP(A9,'2015'!$A$5:$K$674,3),0)</f>
        <v>0</v>
      </c>
      <c r="L9" s="33">
        <f>IF(J9=A9,VLOOKUP(A9,'2015'!$A$5:$K$674,4),0)</f>
        <v>0</v>
      </c>
      <c r="M9">
        <f>IF(J9=A9,VLOOKUP(A9,'2015'!$A$5:$K$674,5),0)</f>
        <v>0</v>
      </c>
      <c r="N9">
        <f>IF(J9=A9,VLOOKUP(A9,'2015'!$A$5:$K$674,6),0)</f>
        <v>0</v>
      </c>
      <c r="O9" s="40">
        <f>IF(J9=A9,VLOOKUP(A9,'2015'!$A$5:$K$674,7),0)</f>
        <v>0</v>
      </c>
      <c r="P9" t="e">
        <f t="shared" si="1"/>
        <v>#DIV/0!</v>
      </c>
      <c r="R9" t="str">
        <f>VLOOKUP(A9,'2014'!$A$5:$K$675,1)</f>
        <v xml:space="preserve">Aaron Young </v>
      </c>
      <c r="S9" s="31">
        <f>IF(R9=A9,VLOOKUP(A9,'2014'!$A$5:$K$675,3),0)</f>
        <v>0</v>
      </c>
      <c r="T9" s="33">
        <f>IF(R9=A9,VLOOKUP(A9,'2014'!$A$5:$K$675,4),0)</f>
        <v>0</v>
      </c>
      <c r="U9">
        <f>IF(R9=A9,VLOOKUP(A9,'2014'!$A$5:$K$675,5),0)</f>
        <v>0</v>
      </c>
      <c r="V9">
        <f>IF(R9=A9,VLOOKUP(A9,'2014'!$A$5:$K$675,6),0)</f>
        <v>0</v>
      </c>
      <c r="W9" s="40">
        <f>IF(R9=A9,VLOOKUP(A9,'2014'!$A$5:$K$675,7),0)</f>
        <v>0</v>
      </c>
      <c r="X9" t="e">
        <f t="shared" si="2"/>
        <v>#DIV/0!</v>
      </c>
      <c r="Z9">
        <f>IF(R9=A9,VLOOKUP(A9,'2013'!$A$5:$K$674,3),0)</f>
        <v>0</v>
      </c>
      <c r="AA9" s="33">
        <f>IF(R9=A9,VLOOKUP(A9,'2013'!$A$5:$K$674,4),0)</f>
        <v>0</v>
      </c>
      <c r="AB9">
        <f>IF(R9=A9,VLOOKUP(A9,'2013'!$A$5:$K$674,5),0)</f>
        <v>0</v>
      </c>
      <c r="AC9">
        <f>IF(R9=A9,VLOOKUP(A9,'2013'!$A$5:$K$674,6),0)</f>
        <v>0</v>
      </c>
      <c r="AD9" s="40">
        <f>IF(R9=A9,VLOOKUP(A9,'2013'!$A$5:$K$674,7),0)</f>
        <v>0</v>
      </c>
      <c r="AE9" t="e">
        <f t="shared" si="3"/>
        <v>#DIV/0!</v>
      </c>
      <c r="AG9">
        <f>IF(R9=A9,VLOOKUP(A9,'2012'!$A$5:$K$674,3),0)</f>
        <v>0</v>
      </c>
      <c r="AH9" s="33">
        <f>IF(R9=A9,VLOOKUP(A9,'2012'!$A$5:$K$674,4),0)</f>
        <v>0</v>
      </c>
      <c r="AI9">
        <f>IF(R9=A9,VLOOKUP(A9,'2012'!$A$5:$K$674,5),0)</f>
        <v>0</v>
      </c>
      <c r="AJ9">
        <f>IF(R9=A9,VLOOKUP(A9,'2012'!$A$5:$K$674,6),0)</f>
        <v>0</v>
      </c>
      <c r="AK9" s="40">
        <f>IF(R9=A9,VLOOKUP(A9,'2012'!$A$5:$K$674,7),0)</f>
        <v>0</v>
      </c>
      <c r="AL9" t="e">
        <f t="shared" si="4"/>
        <v>#DIV/0!</v>
      </c>
      <c r="AN9" t="str">
        <f>VLOOKUP(A9,'2011'!$A$5:$K$674,1)</f>
        <v xml:space="preserve">Alan Nisbet </v>
      </c>
      <c r="AO9">
        <f>IF(AN9=R9,VLOOKUP(A9,'2011'!$A$5:$K$674,3),0)</f>
        <v>0</v>
      </c>
      <c r="AP9" s="33">
        <f>IF(AN9=R9,VLOOKUP(A9,'2011'!$A$5:$K$674,4),0)</f>
        <v>0</v>
      </c>
      <c r="AQ9">
        <f>IF(R9=AN9,VLOOKUP(A9,'2011'!$A$5:$K$674,5),0)</f>
        <v>0</v>
      </c>
      <c r="AR9">
        <f>IF(R9=AN9,VLOOKUP(A9,'2011'!$A$5:$K$674,6),0)</f>
        <v>0</v>
      </c>
      <c r="AS9" s="40">
        <f>IF(R9=AN9,VLOOKUP(A9,'2011'!$A$5:$K$674,7),0)</f>
        <v>0</v>
      </c>
    </row>
    <row r="10" spans="1:45" x14ac:dyDescent="0.2">
      <c r="A10" t="s">
        <v>1131</v>
      </c>
      <c r="B10" t="s">
        <v>1448</v>
      </c>
      <c r="C10">
        <v>124</v>
      </c>
      <c r="D10" s="33">
        <v>2136420</v>
      </c>
      <c r="E10">
        <v>19</v>
      </c>
      <c r="F10">
        <v>3</v>
      </c>
      <c r="G10" s="40">
        <v>0.15789473684210525</v>
      </c>
      <c r="H10" s="40" t="e">
        <f t="shared" si="0"/>
        <v>#DIV/0!</v>
      </c>
      <c r="J10" t="str">
        <f>VLOOKUP(A10,'2015'!$A$5:$K$674,1)</f>
        <v xml:space="preserve">Alicia N Putman </v>
      </c>
      <c r="K10" s="31">
        <f>IF(J10=A10,VLOOKUP(A10,'2015'!$A$5:$K$674,3),0)</f>
        <v>92</v>
      </c>
      <c r="L10" s="33">
        <f>IF(J10=A10,VLOOKUP(A10,'2015'!$A$5:$K$674,4),0)</f>
        <v>2006870</v>
      </c>
      <c r="M10">
        <f>IF(J10=A10,VLOOKUP(A10,'2015'!$A$5:$K$674,5),0)</f>
        <v>13</v>
      </c>
      <c r="N10">
        <f>IF(J10=A10,VLOOKUP(A10,'2015'!$A$5:$K$674,6),0)</f>
        <v>4</v>
      </c>
      <c r="O10" s="40">
        <f>IF(J10=A10,VLOOKUP(A10,'2015'!$A$5:$K$674,7),0)</f>
        <v>0.30769230769230771</v>
      </c>
      <c r="P10">
        <f t="shared" si="1"/>
        <v>1.0512820512820515</v>
      </c>
      <c r="R10" t="str">
        <f>VLOOKUP(A10,'2014'!$A$5:$K$675,1)</f>
        <v xml:space="preserve">Alicia N Putman </v>
      </c>
      <c r="S10" s="31">
        <f>IF(R10=A10,VLOOKUP(A10,'2014'!$A$5:$K$675,3),0)</f>
        <v>85</v>
      </c>
      <c r="T10" s="33">
        <f>IF(R10=A10,VLOOKUP(A10,'2014'!$A$5:$K$675,4),0)</f>
        <v>2127075</v>
      </c>
      <c r="U10">
        <f>IF(R10=A10,VLOOKUP(A10,'2014'!$A$5:$K$675,5),0)</f>
        <v>20</v>
      </c>
      <c r="V10">
        <f>IF(R10=A10,VLOOKUP(A10,'2014'!$A$5:$K$675,6),0)</f>
        <v>3</v>
      </c>
      <c r="W10" s="40">
        <f>IF(R10=A10,VLOOKUP(A10,'2014'!$A$5:$K$675,7),0)</f>
        <v>0.15</v>
      </c>
      <c r="X10">
        <f t="shared" si="2"/>
        <v>-1.1499999999999999</v>
      </c>
      <c r="Z10">
        <f>IF(R10=A10,VLOOKUP(A10,'2013'!$A$5:$K$674,3),0)</f>
        <v>80</v>
      </c>
      <c r="AA10" s="33">
        <f>IF(R10=A10,VLOOKUP(A10,'2013'!$A$5:$K$674,4),0)</f>
        <v>2117195</v>
      </c>
      <c r="AB10">
        <f>IF(R10=A10,VLOOKUP(A10,'2013'!$A$5:$K$674,5),0)</f>
        <v>15</v>
      </c>
      <c r="AC10">
        <f>IF(R10=A10,VLOOKUP(A10,'2013'!$A$5:$K$674,6),0)</f>
        <v>0</v>
      </c>
      <c r="AD10" s="40">
        <f>IF(R10=A10,VLOOKUP(A10,'2013'!$A$5:$K$674,7),0)</f>
        <v>0</v>
      </c>
      <c r="AE10">
        <f t="shared" si="3"/>
        <v>-1</v>
      </c>
      <c r="AG10">
        <f>IF(R10=A10,VLOOKUP(A10,'2012'!$A$5:$K$674,3),0)</f>
        <v>231</v>
      </c>
      <c r="AH10" s="33">
        <f>IF(R10=A10,VLOOKUP(A10,'2012'!$A$5:$K$674,4),0)</f>
        <v>526200</v>
      </c>
      <c r="AI10">
        <f>IF(R10=A10,VLOOKUP(A10,'2012'!$A$5:$K$674,5),0)</f>
        <v>5</v>
      </c>
      <c r="AJ10">
        <f>IF(R10=A10,VLOOKUP(A10,'2012'!$A$5:$K$674,6),0)</f>
        <v>0</v>
      </c>
      <c r="AK10" s="40">
        <f>IF(R10=A10,VLOOKUP(A10,'2012'!$A$5:$K$674,7),0)</f>
        <v>0</v>
      </c>
      <c r="AL10">
        <f t="shared" si="4"/>
        <v>-1</v>
      </c>
      <c r="AN10" t="str">
        <f>VLOOKUP(A10,'2011'!$A$5:$K$674,1)</f>
        <v xml:space="preserve">Alicia N Putman </v>
      </c>
      <c r="AO10">
        <f>IF(AN10=R10,VLOOKUP(A10,'2011'!$A$5:$K$674,3),0)</f>
        <v>80</v>
      </c>
      <c r="AP10" s="33">
        <f>IF(AN10=R10,VLOOKUP(A10,'2011'!$A$5:$K$674,4),0)</f>
        <v>1607625</v>
      </c>
      <c r="AQ10">
        <f>IF(R10=AN10,VLOOKUP(A10,'2011'!$A$5:$K$674,5),0)</f>
        <v>17</v>
      </c>
      <c r="AR10">
        <f>IF(R10=AN10,VLOOKUP(A10,'2011'!$A$5:$K$674,6),0)</f>
        <v>2</v>
      </c>
      <c r="AS10" s="40">
        <f>IF(R10=AN10,VLOOKUP(A10,'2011'!$A$5:$K$674,7),0)</f>
        <v>0.11764705882352941</v>
      </c>
    </row>
    <row r="11" spans="1:45" x14ac:dyDescent="0.2">
      <c r="A11" t="s">
        <v>1596</v>
      </c>
      <c r="B11" t="s">
        <v>1099</v>
      </c>
      <c r="C11">
        <v>445</v>
      </c>
      <c r="D11" s="33">
        <v>127750</v>
      </c>
      <c r="E11">
        <v>1</v>
      </c>
      <c r="F11">
        <v>0</v>
      </c>
      <c r="G11" s="40">
        <v>0</v>
      </c>
      <c r="H11" s="40" t="e">
        <f t="shared" si="0"/>
        <v>#DIV/0!</v>
      </c>
      <c r="J11" t="str">
        <f>VLOOKUP(A11,'2015'!$A$5:$K$674,1)</f>
        <v xml:space="preserve">Alicia N Putman </v>
      </c>
      <c r="K11" s="31">
        <f>IF(J11=A11,VLOOKUP(A11,'2015'!$A$5:$K$674,3),0)</f>
        <v>0</v>
      </c>
      <c r="L11" s="33">
        <f>IF(J11=A11,VLOOKUP(A11,'2015'!$A$5:$K$674,4),0)</f>
        <v>0</v>
      </c>
      <c r="M11">
        <f>IF(J11=A11,VLOOKUP(A11,'2015'!$A$5:$K$674,5),0)</f>
        <v>0</v>
      </c>
      <c r="N11">
        <f>IF(J11=A11,VLOOKUP(A11,'2015'!$A$5:$K$674,6),0)</f>
        <v>0</v>
      </c>
      <c r="O11" s="40">
        <f>IF(J11=A11,VLOOKUP(A11,'2015'!$A$5:$K$674,7),0)</f>
        <v>0</v>
      </c>
      <c r="P11" t="e">
        <f t="shared" si="1"/>
        <v>#DIV/0!</v>
      </c>
      <c r="R11" t="str">
        <f>VLOOKUP(A11,'2014'!$A$5:$K$675,1)</f>
        <v xml:space="preserve">Alicia N Putman </v>
      </c>
      <c r="S11" s="31">
        <f>IF(R11=A11,VLOOKUP(A11,'2014'!$A$5:$K$675,3),0)</f>
        <v>0</v>
      </c>
      <c r="T11" s="33">
        <f>IF(R11=A11,VLOOKUP(A11,'2014'!$A$5:$K$675,4),0)</f>
        <v>0</v>
      </c>
      <c r="U11">
        <f>IF(R11=A11,VLOOKUP(A11,'2014'!$A$5:$K$675,5),0)</f>
        <v>0</v>
      </c>
      <c r="V11">
        <f>IF(R11=A11,VLOOKUP(A11,'2014'!$A$5:$K$675,6),0)</f>
        <v>0</v>
      </c>
      <c r="W11" s="40">
        <f>IF(R11=A11,VLOOKUP(A11,'2014'!$A$5:$K$675,7),0)</f>
        <v>0</v>
      </c>
      <c r="X11">
        <f t="shared" si="2"/>
        <v>-1</v>
      </c>
      <c r="Z11">
        <f>IF(R11=A11,VLOOKUP(A11,'2013'!$A$5:$K$674,3),0)</f>
        <v>0</v>
      </c>
      <c r="AA11" s="33">
        <f>IF(R11=A11,VLOOKUP(A11,'2013'!$A$5:$K$674,4),0)</f>
        <v>0</v>
      </c>
      <c r="AB11">
        <f>IF(R11=A11,VLOOKUP(A11,'2013'!$A$5:$K$674,5),0)</f>
        <v>0</v>
      </c>
      <c r="AC11">
        <f>IF(R11=A11,VLOOKUP(A11,'2013'!$A$5:$K$674,6),0)</f>
        <v>0</v>
      </c>
      <c r="AD11" s="40">
        <f>IF(R11=A11,VLOOKUP(A11,'2013'!$A$5:$K$674,7),0)</f>
        <v>0</v>
      </c>
      <c r="AE11">
        <f t="shared" si="3"/>
        <v>-1</v>
      </c>
      <c r="AG11">
        <f>IF(R11=A11,VLOOKUP(A11,'2012'!$A$5:$K$674,3),0)</f>
        <v>0</v>
      </c>
      <c r="AH11" s="33">
        <f>IF(R11=A11,VLOOKUP(A11,'2012'!$A$5:$K$674,4),0)</f>
        <v>0</v>
      </c>
      <c r="AI11">
        <f>IF(R11=A11,VLOOKUP(A11,'2012'!$A$5:$K$674,5),0)</f>
        <v>0</v>
      </c>
      <c r="AJ11">
        <f>IF(R11=A11,VLOOKUP(A11,'2012'!$A$5:$K$674,6),0)</f>
        <v>0</v>
      </c>
      <c r="AK11" s="40">
        <f>IF(R11=A11,VLOOKUP(A11,'2012'!$A$5:$K$674,7),0)</f>
        <v>0</v>
      </c>
      <c r="AL11">
        <f t="shared" si="4"/>
        <v>-1</v>
      </c>
      <c r="AN11" t="str">
        <f>VLOOKUP(A11,'2011'!$A$5:$K$674,1)</f>
        <v xml:space="preserve">Alicia N Putman </v>
      </c>
      <c r="AO11">
        <f>IF(AN11=R11,VLOOKUP(A11,'2011'!$A$5:$K$674,3),0)</f>
        <v>80</v>
      </c>
      <c r="AP11" s="33">
        <f>IF(AN11=R11,VLOOKUP(A11,'2011'!$A$5:$K$674,4),0)</f>
        <v>1607625</v>
      </c>
      <c r="AQ11">
        <f>IF(R11=AN11,VLOOKUP(A11,'2011'!$A$5:$K$674,5),0)</f>
        <v>17</v>
      </c>
      <c r="AR11">
        <f>IF(R11=AN11,VLOOKUP(A11,'2011'!$A$5:$K$674,6),0)</f>
        <v>2</v>
      </c>
      <c r="AS11" s="40">
        <f>IF(R11=AN11,VLOOKUP(A11,'2011'!$A$5:$K$674,7),0)</f>
        <v>0.11764705882352941</v>
      </c>
    </row>
    <row r="12" spans="1:45" x14ac:dyDescent="0.2">
      <c r="A12" t="s">
        <v>87</v>
      </c>
      <c r="B12" t="s">
        <v>536</v>
      </c>
      <c r="C12">
        <v>81</v>
      </c>
      <c r="D12" s="33">
        <v>2854185</v>
      </c>
      <c r="E12">
        <v>13</v>
      </c>
      <c r="F12">
        <v>0</v>
      </c>
      <c r="G12" s="40">
        <v>0</v>
      </c>
      <c r="H12" s="40" t="e">
        <f t="shared" si="0"/>
        <v>#DIV/0!</v>
      </c>
      <c r="J12" t="str">
        <f>VLOOKUP(A12,'2015'!$A$5:$K$674,1)</f>
        <v xml:space="preserve">Alida Pollard </v>
      </c>
      <c r="K12" s="31">
        <f>IF(J12=A12,VLOOKUP(A12,'2015'!$A$5:$K$674,3),0)</f>
        <v>174</v>
      </c>
      <c r="L12" s="33">
        <f>IF(J12=A12,VLOOKUP(A12,'2015'!$A$5:$K$674,4),0)</f>
        <v>1043800</v>
      </c>
      <c r="M12">
        <f>IF(J12=A12,VLOOKUP(A12,'2015'!$A$5:$K$674,5),0)</f>
        <v>8</v>
      </c>
      <c r="N12">
        <f>IF(J12=A12,VLOOKUP(A12,'2015'!$A$5:$K$674,6),0)</f>
        <v>0</v>
      </c>
      <c r="O12" s="40">
        <f>IF(J12=A12,VLOOKUP(A12,'2015'!$A$5:$K$674,7),0)</f>
        <v>0</v>
      </c>
      <c r="P12" t="e">
        <f t="shared" si="1"/>
        <v>#DIV/0!</v>
      </c>
      <c r="R12" t="str">
        <f>VLOOKUP(A12,'2014'!$A$5:$K$675,1)</f>
        <v xml:space="preserve">Alida Pollard </v>
      </c>
      <c r="S12" s="31">
        <f>IF(R12=A12,VLOOKUP(A12,'2014'!$A$5:$K$675,3),0)</f>
        <v>68</v>
      </c>
      <c r="T12" s="33">
        <f>IF(R12=A12,VLOOKUP(A12,'2014'!$A$5:$K$675,4),0)</f>
        <v>2646750</v>
      </c>
      <c r="U12">
        <f>IF(R12=A12,VLOOKUP(A12,'2014'!$A$5:$K$675,5),0)</f>
        <v>16</v>
      </c>
      <c r="V12">
        <f>IF(R12=A12,VLOOKUP(A12,'2014'!$A$5:$K$675,6),0)</f>
        <v>0</v>
      </c>
      <c r="W12" s="40">
        <f>IF(R12=A12,VLOOKUP(A12,'2014'!$A$5:$K$675,7),0)</f>
        <v>0</v>
      </c>
      <c r="X12" t="e">
        <f t="shared" si="2"/>
        <v>#DIV/0!</v>
      </c>
      <c r="Z12">
        <f>IF(R12=A12,VLOOKUP(A12,'2013'!$A$5:$K$674,3),0)</f>
        <v>99</v>
      </c>
      <c r="AA12" s="33">
        <f>IF(R12=A12,VLOOKUP(A12,'2013'!$A$5:$K$674,4),0)</f>
        <v>1734750</v>
      </c>
      <c r="AB12">
        <f>IF(R12=A12,VLOOKUP(A12,'2013'!$A$5:$K$674,5),0)</f>
        <v>9</v>
      </c>
      <c r="AC12">
        <f>IF(R12=A12,VLOOKUP(A12,'2013'!$A$5:$K$674,6),0)</f>
        <v>0</v>
      </c>
      <c r="AD12" s="40">
        <f>IF(R12=A12,VLOOKUP(A12,'2013'!$A$5:$K$674,7),0)</f>
        <v>0</v>
      </c>
      <c r="AE12" t="e">
        <f t="shared" si="3"/>
        <v>#DIV/0!</v>
      </c>
      <c r="AG12">
        <f>IF(R12=A12,VLOOKUP(A12,'2012'!$A$5:$K$674,3),0)</f>
        <v>270</v>
      </c>
      <c r="AH12" s="33">
        <f>IF(R12=A12,VLOOKUP(A12,'2012'!$A$5:$K$674,4),0)</f>
        <v>328500</v>
      </c>
      <c r="AI12">
        <f>IF(R12=A12,VLOOKUP(A12,'2012'!$A$5:$K$674,5),0)</f>
        <v>2</v>
      </c>
      <c r="AJ12">
        <f>IF(R12=A12,VLOOKUP(A12,'2012'!$A$5:$K$674,6),0)</f>
        <v>0</v>
      </c>
      <c r="AK12" s="40">
        <f>IF(R12=A12,VLOOKUP(A12,'2012'!$A$5:$K$674,7),0)</f>
        <v>0</v>
      </c>
      <c r="AL12" t="e">
        <f t="shared" si="4"/>
        <v>#DIV/0!</v>
      </c>
      <c r="AN12" t="str">
        <f>VLOOKUP(A12,'2011'!$A$5:$K$674,1)</f>
        <v xml:space="preserve">Alida Pollard </v>
      </c>
      <c r="AO12">
        <f>IF(AN12=R12,VLOOKUP(A12,'2011'!$A$5:$K$674,3),0)</f>
        <v>205</v>
      </c>
      <c r="AP12" s="33">
        <f>IF(AN12=R12,VLOOKUP(A12,'2011'!$A$5:$K$674,4),0)</f>
        <v>507000</v>
      </c>
      <c r="AQ12">
        <f>IF(R12=AN12,VLOOKUP(A12,'2011'!$A$5:$K$674,5),0)</f>
        <v>2</v>
      </c>
      <c r="AR12">
        <f>IF(R12=AN12,VLOOKUP(A12,'2011'!$A$5:$K$674,6),0)</f>
        <v>0</v>
      </c>
      <c r="AS12" s="40">
        <f>IF(R12=AN12,VLOOKUP(A12,'2011'!$A$5:$K$674,7),0)</f>
        <v>0</v>
      </c>
    </row>
    <row r="13" spans="1:45" x14ac:dyDescent="0.2">
      <c r="A13" t="s">
        <v>1597</v>
      </c>
      <c r="B13" t="s">
        <v>1475</v>
      </c>
      <c r="C13">
        <v>402</v>
      </c>
      <c r="D13" s="33">
        <v>225000</v>
      </c>
      <c r="E13">
        <v>1</v>
      </c>
      <c r="F13">
        <v>0</v>
      </c>
      <c r="G13" s="40">
        <v>0</v>
      </c>
      <c r="H13" s="40" t="e">
        <f t="shared" si="0"/>
        <v>#DIV/0!</v>
      </c>
      <c r="J13" t="str">
        <f>VLOOKUP(A13,'2015'!$A$5:$K$674,1)</f>
        <v xml:space="preserve">Alida Pollard </v>
      </c>
      <c r="K13" s="31">
        <f>IF(J13=A13,VLOOKUP(A13,'2015'!$A$5:$K$674,3),0)</f>
        <v>0</v>
      </c>
      <c r="L13" s="33">
        <f>IF(J13=A13,VLOOKUP(A13,'2015'!$A$5:$K$674,4),0)</f>
        <v>0</v>
      </c>
      <c r="M13">
        <f>IF(J13=A13,VLOOKUP(A13,'2015'!$A$5:$K$674,5),0)</f>
        <v>0</v>
      </c>
      <c r="N13">
        <f>IF(J13=A13,VLOOKUP(A13,'2015'!$A$5:$K$674,6),0)</f>
        <v>0</v>
      </c>
      <c r="O13" s="40">
        <f>IF(J13=A13,VLOOKUP(A13,'2015'!$A$5:$K$674,7),0)</f>
        <v>0</v>
      </c>
      <c r="P13" t="e">
        <f t="shared" si="1"/>
        <v>#DIV/0!</v>
      </c>
      <c r="R13" t="str">
        <f>VLOOKUP(A13,'2014'!$A$5:$K$675,1)</f>
        <v xml:space="preserve">Alison Brown </v>
      </c>
      <c r="S13" s="31">
        <f>IF(R13=A13,VLOOKUP(A13,'2014'!$A$5:$K$675,3),0)</f>
        <v>0</v>
      </c>
      <c r="T13" s="33">
        <f>IF(R13=A13,VLOOKUP(A13,'2014'!$A$5:$K$675,4),0)</f>
        <v>0</v>
      </c>
      <c r="U13">
        <f>IF(R13=A13,VLOOKUP(A13,'2014'!$A$5:$K$675,5),0)</f>
        <v>0</v>
      </c>
      <c r="V13">
        <f>IF(R13=A13,VLOOKUP(A13,'2014'!$A$5:$K$675,6),0)</f>
        <v>0</v>
      </c>
      <c r="W13" s="40">
        <f>IF(R13=A13,VLOOKUP(A13,'2014'!$A$5:$K$675,7),0)</f>
        <v>0</v>
      </c>
      <c r="X13" t="e">
        <f t="shared" si="2"/>
        <v>#DIV/0!</v>
      </c>
      <c r="Z13">
        <f>IF(R13=A13,VLOOKUP(A13,'2013'!$A$5:$K$674,3),0)</f>
        <v>0</v>
      </c>
      <c r="AA13" s="33">
        <f>IF(R13=A13,VLOOKUP(A13,'2013'!$A$5:$K$674,4),0)</f>
        <v>0</v>
      </c>
      <c r="AB13">
        <f>IF(R13=A13,VLOOKUP(A13,'2013'!$A$5:$K$674,5),0)</f>
        <v>0</v>
      </c>
      <c r="AC13">
        <f>IF(R13=A13,VLOOKUP(A13,'2013'!$A$5:$K$674,6),0)</f>
        <v>0</v>
      </c>
      <c r="AD13" s="40">
        <f>IF(R13=A13,VLOOKUP(A13,'2013'!$A$5:$K$674,7),0)</f>
        <v>0</v>
      </c>
      <c r="AE13" t="e">
        <f t="shared" si="3"/>
        <v>#DIV/0!</v>
      </c>
      <c r="AG13">
        <f>IF(R13=A13,VLOOKUP(A13,'2012'!$A$5:$K$674,3),0)</f>
        <v>0</v>
      </c>
      <c r="AH13" s="33">
        <f>IF(R13=A13,VLOOKUP(A13,'2012'!$A$5:$K$674,4),0)</f>
        <v>0</v>
      </c>
      <c r="AI13">
        <f>IF(R13=A13,VLOOKUP(A13,'2012'!$A$5:$K$674,5),0)</f>
        <v>0</v>
      </c>
      <c r="AJ13">
        <f>IF(R13=A13,VLOOKUP(A13,'2012'!$A$5:$K$674,6),0)</f>
        <v>0</v>
      </c>
      <c r="AK13" s="40">
        <f>IF(R13=A13,VLOOKUP(A13,'2012'!$A$5:$K$674,7),0)</f>
        <v>0</v>
      </c>
      <c r="AL13" t="e">
        <f t="shared" si="4"/>
        <v>#DIV/0!</v>
      </c>
      <c r="AN13" t="str">
        <f>VLOOKUP(A13,'2011'!$A$5:$K$674,1)</f>
        <v xml:space="preserve">Alida Pollard </v>
      </c>
      <c r="AO13">
        <f>IF(AN13=R13,VLOOKUP(A13,'2011'!$A$5:$K$674,3),0)</f>
        <v>0</v>
      </c>
      <c r="AP13" s="33">
        <f>IF(AN13=R13,VLOOKUP(A13,'2011'!$A$5:$K$674,4),0)</f>
        <v>0</v>
      </c>
      <c r="AQ13">
        <f>IF(R13=AN13,VLOOKUP(A13,'2011'!$A$5:$K$674,5),0)</f>
        <v>0</v>
      </c>
      <c r="AR13">
        <f>IF(R13=AN13,VLOOKUP(A13,'2011'!$A$5:$K$674,6),0)</f>
        <v>0</v>
      </c>
      <c r="AS13" s="40">
        <f>IF(R13=AN13,VLOOKUP(A13,'2011'!$A$5:$K$674,7),0)</f>
        <v>0</v>
      </c>
    </row>
    <row r="14" spans="1:45" x14ac:dyDescent="0.2">
      <c r="A14" t="s">
        <v>568</v>
      </c>
      <c r="B14" t="s">
        <v>1100</v>
      </c>
      <c r="C14">
        <v>106</v>
      </c>
      <c r="D14" s="33">
        <v>2357150</v>
      </c>
      <c r="E14">
        <v>9</v>
      </c>
      <c r="F14">
        <v>6</v>
      </c>
      <c r="G14" s="40">
        <v>0.66666666666666663</v>
      </c>
      <c r="H14" s="40">
        <f t="shared" si="0"/>
        <v>0.42857142857142849</v>
      </c>
      <c r="J14" t="str">
        <f>VLOOKUP(A14,'2015'!$A$5:$K$674,1)</f>
        <v xml:space="preserve">Allyson McGuire-Stanley </v>
      </c>
      <c r="K14" s="31">
        <f>IF(J14=A14,VLOOKUP(A14,'2015'!$A$5:$K$674,3),0)</f>
        <v>17</v>
      </c>
      <c r="L14" s="33">
        <f>IF(J14=A14,VLOOKUP(A14,'2015'!$A$5:$K$674,4),0)</f>
        <v>5667190</v>
      </c>
      <c r="M14">
        <f>IF(J14=A14,VLOOKUP(A14,'2015'!$A$5:$K$674,5),0)</f>
        <v>14</v>
      </c>
      <c r="N14">
        <f>IF(J14=A14,VLOOKUP(A14,'2015'!$A$5:$K$674,6),0)</f>
        <v>11</v>
      </c>
      <c r="O14" s="40">
        <f>IF(J14=A14,VLOOKUP(A14,'2015'!$A$5:$K$674,7),0)</f>
        <v>0.7857142857142857</v>
      </c>
      <c r="P14">
        <f t="shared" si="1"/>
        <v>0.14285714285714282</v>
      </c>
      <c r="R14" t="str">
        <f>VLOOKUP(A14,'2014'!$A$5:$K$675,1)</f>
        <v xml:space="preserve">Allyson McGuire-Stanley </v>
      </c>
      <c r="S14" s="31">
        <f>IF(R14=A14,VLOOKUP(A14,'2014'!$A$5:$K$675,3),0)</f>
        <v>23</v>
      </c>
      <c r="T14" s="33">
        <f>IF(R14=A14,VLOOKUP(A14,'2014'!$A$5:$K$675,4),0)</f>
        <v>5062900</v>
      </c>
      <c r="U14">
        <f>IF(R14=A14,VLOOKUP(A14,'2014'!$A$5:$K$675,5),0)</f>
        <v>16</v>
      </c>
      <c r="V14">
        <f>IF(R14=A14,VLOOKUP(A14,'2014'!$A$5:$K$675,6),0)</f>
        <v>11</v>
      </c>
      <c r="W14" s="40">
        <f>IF(R14=A14,VLOOKUP(A14,'2014'!$A$5:$K$675,7),0)</f>
        <v>0.6875</v>
      </c>
      <c r="X14">
        <f t="shared" si="2"/>
        <v>-1.1777566539923954</v>
      </c>
      <c r="Z14">
        <f>IF(R14=A14,VLOOKUP(A14,'2013'!$A$5:$K$674,3),0)</f>
        <v>30</v>
      </c>
      <c r="AA14" s="33">
        <f>IF(R14=A14,VLOOKUP(A14,'2013'!$A$5:$K$674,4),0)</f>
        <v>3908745</v>
      </c>
      <c r="AB14">
        <f>IF(R14=A14,VLOOKUP(A14,'2013'!$A$5:$K$674,5),0)</f>
        <v>17</v>
      </c>
      <c r="AC14">
        <f>IF(R14=A14,VLOOKUP(A14,'2013'!$A$5:$K$674,6),0)</f>
        <v>13</v>
      </c>
      <c r="AD14" s="40">
        <f>IF(R14=A14,VLOOKUP(A14,'2013'!$A$5:$K$674,7),0)</f>
        <v>0.76470588235294112</v>
      </c>
      <c r="AE14">
        <f t="shared" si="3"/>
        <v>-3.867647058823529</v>
      </c>
      <c r="AG14">
        <f>IF(R14=A14,VLOOKUP(A14,'2012'!$A$5:$K$674,3),0)</f>
        <v>27</v>
      </c>
      <c r="AH14" s="33">
        <f>IF(R14=A14,VLOOKUP(A14,'2012'!$A$5:$K$674,4),0)</f>
        <v>3910200</v>
      </c>
      <c r="AI14">
        <f>IF(R14=A14,VLOOKUP(A14,'2012'!$A$5:$K$674,5),0)</f>
        <v>15</v>
      </c>
      <c r="AJ14">
        <f>IF(R14=A14,VLOOKUP(A14,'2012'!$A$5:$K$674,6),0)</f>
        <v>7</v>
      </c>
      <c r="AK14" s="40">
        <f>IF(R14=A14,VLOOKUP(A14,'2012'!$A$5:$K$674,7),0)</f>
        <v>0.46666666666666667</v>
      </c>
      <c r="AL14">
        <f t="shared" si="4"/>
        <v>-0.26666666666666666</v>
      </c>
      <c r="AN14" t="str">
        <f>VLOOKUP(A14,'2011'!$A$5:$K$674,1)</f>
        <v xml:space="preserve">Allyson McGuire-Stanley </v>
      </c>
      <c r="AO14">
        <f>IF(AN14=R14,VLOOKUP(A14,'2011'!$A$5:$K$674,3),0)</f>
        <v>48</v>
      </c>
      <c r="AP14" s="33">
        <f>IF(AN14=R14,VLOOKUP(A14,'2011'!$A$5:$K$674,4),0)</f>
        <v>2164100</v>
      </c>
      <c r="AQ14">
        <f>IF(R14=AN14,VLOOKUP(A14,'2011'!$A$5:$K$674,5),0)</f>
        <v>11</v>
      </c>
      <c r="AR14">
        <f>IF(R14=AN14,VLOOKUP(A14,'2011'!$A$5:$K$674,6),0)</f>
        <v>7</v>
      </c>
      <c r="AS14" s="40">
        <f>IF(R14=AN14,VLOOKUP(A14,'2011'!$A$5:$K$674,7),0)</f>
        <v>0.63636363636363635</v>
      </c>
    </row>
    <row r="15" spans="1:45" ht="11.25" customHeight="1" x14ac:dyDescent="0.2">
      <c r="A15" t="s">
        <v>1423</v>
      </c>
      <c r="B15" t="s">
        <v>1100</v>
      </c>
      <c r="C15">
        <v>49</v>
      </c>
      <c r="D15" s="33">
        <v>4047780</v>
      </c>
      <c r="E15">
        <v>15</v>
      </c>
      <c r="F15">
        <v>8</v>
      </c>
      <c r="G15" s="40">
        <v>0.53333333333333333</v>
      </c>
      <c r="H15" s="40" t="e">
        <f t="shared" si="0"/>
        <v>#DIV/0!</v>
      </c>
      <c r="J15" t="str">
        <f>VLOOKUP(A15,'2015'!$A$5:$K$674,1)</f>
        <v xml:space="preserve">Amanda Cunningham </v>
      </c>
      <c r="K15" s="31">
        <f>IF(J15=A15,VLOOKUP(A15,'2015'!$A$5:$K$674,3),0)</f>
        <v>267</v>
      </c>
      <c r="L15" s="33">
        <f>IF(J15=A15,VLOOKUP(A15,'2015'!$A$5:$K$674,4),0)</f>
        <v>514300</v>
      </c>
      <c r="M15">
        <f>IF(J15=A15,VLOOKUP(A15,'2015'!$A$5:$K$674,5),0)</f>
        <v>4</v>
      </c>
      <c r="N15">
        <f>IF(J15=A15,VLOOKUP(A15,'2015'!$A$5:$K$674,6),0)</f>
        <v>2</v>
      </c>
      <c r="O15" s="40">
        <f>IF(J15=A15,VLOOKUP(A15,'2015'!$A$5:$K$674,7),0)</f>
        <v>0.5</v>
      </c>
      <c r="P15" t="e">
        <f t="shared" si="1"/>
        <v>#DIV/0!</v>
      </c>
      <c r="R15" t="str">
        <f>VLOOKUP(A15,'2014'!$A$5:$K$675,1)</f>
        <v xml:space="preserve">Allyson McGuire-Stanley </v>
      </c>
      <c r="S15" s="31">
        <f>IF(R15=A15,VLOOKUP(A15,'2014'!$A$5:$K$675,3),0)</f>
        <v>0</v>
      </c>
      <c r="T15" s="33">
        <f>IF(R15=A15,VLOOKUP(A15,'2014'!$A$5:$K$675,4),0)</f>
        <v>0</v>
      </c>
      <c r="U15">
        <f>IF(R15=A15,VLOOKUP(A15,'2014'!$A$5:$K$675,5),0)</f>
        <v>0</v>
      </c>
      <c r="V15">
        <f>IF(R15=A15,VLOOKUP(A15,'2014'!$A$5:$K$675,6),0)</f>
        <v>0</v>
      </c>
      <c r="W15" s="40">
        <f>IF(R15=A15,VLOOKUP(A15,'2014'!$A$5:$K$675,7),0)</f>
        <v>0</v>
      </c>
      <c r="X15" t="e">
        <f t="shared" si="2"/>
        <v>#DIV/0!</v>
      </c>
      <c r="Z15">
        <f>IF(R15=A15,VLOOKUP(A15,'2013'!$A$5:$K$674,3),0)</f>
        <v>0</v>
      </c>
      <c r="AA15" s="33">
        <f>IF(R15=A15,VLOOKUP(A15,'2013'!$A$5:$K$674,4),0)</f>
        <v>0</v>
      </c>
      <c r="AB15">
        <f>IF(R15=A15,VLOOKUP(A15,'2013'!$A$5:$K$674,5),0)</f>
        <v>0</v>
      </c>
      <c r="AC15">
        <f>IF(R15=A15,VLOOKUP(A15,'2013'!$A$5:$K$674,6),0)</f>
        <v>0</v>
      </c>
      <c r="AD15" s="40">
        <f>IF(R15=A15,VLOOKUP(A15,'2013'!$A$5:$K$674,7),0)</f>
        <v>0</v>
      </c>
      <c r="AE15" t="e">
        <f t="shared" si="3"/>
        <v>#DIV/0!</v>
      </c>
      <c r="AG15">
        <f>IF(R15=A15,VLOOKUP(A15,'2012'!$A$5:$K$674,3),0)</f>
        <v>0</v>
      </c>
      <c r="AH15" s="33">
        <f>IF(R15=A15,VLOOKUP(A15,'2012'!$A$5:$K$674,4),0)</f>
        <v>0</v>
      </c>
      <c r="AI15">
        <f>IF(R15=A15,VLOOKUP(A15,'2012'!$A$5:$K$674,5),0)</f>
        <v>0</v>
      </c>
      <c r="AJ15">
        <f>IF(R15=A15,VLOOKUP(A15,'2012'!$A$5:$K$674,6),0)</f>
        <v>0</v>
      </c>
      <c r="AK15" s="40">
        <f>IF(R15=A15,VLOOKUP(A15,'2012'!$A$5:$K$674,7),0)</f>
        <v>0</v>
      </c>
      <c r="AL15" t="e">
        <f t="shared" si="4"/>
        <v>#DIV/0!</v>
      </c>
      <c r="AN15" t="str">
        <f>VLOOKUP(A15,'2011'!$A$5:$K$674,1)</f>
        <v xml:space="preserve">Amanda Albrecht </v>
      </c>
      <c r="AO15">
        <f>IF(AN15=R15,VLOOKUP(A15,'2011'!$A$5:$K$674,3),0)</f>
        <v>0</v>
      </c>
      <c r="AP15" s="33">
        <f>IF(AN15=R15,VLOOKUP(A15,'2011'!$A$5:$K$674,4),0)</f>
        <v>0</v>
      </c>
      <c r="AQ15">
        <f>IF(R15=AN15,VLOOKUP(A15,'2011'!$A$5:$K$674,5),0)</f>
        <v>0</v>
      </c>
      <c r="AR15">
        <f>IF(R15=AN15,VLOOKUP(A15,'2011'!$A$5:$K$674,6),0)</f>
        <v>0</v>
      </c>
      <c r="AS15" s="40">
        <f>IF(R15=AN15,VLOOKUP(A15,'2011'!$A$5:$K$674,7),0)</f>
        <v>0</v>
      </c>
    </row>
    <row r="16" spans="1:45" x14ac:dyDescent="0.2">
      <c r="A16" t="s">
        <v>570</v>
      </c>
      <c r="B16" t="s">
        <v>300</v>
      </c>
      <c r="C16">
        <v>6</v>
      </c>
      <c r="D16" s="33">
        <v>14283994</v>
      </c>
      <c r="E16">
        <v>49</v>
      </c>
      <c r="F16">
        <v>23</v>
      </c>
      <c r="G16" s="40">
        <v>0.46938775510204084</v>
      </c>
      <c r="H16" s="40">
        <f t="shared" si="0"/>
        <v>-0.26984126984126988</v>
      </c>
      <c r="J16" t="str">
        <f>VLOOKUP(A16,'2015'!$A$5:$K$674,1)</f>
        <v xml:space="preserve">Amanda Nesbitt </v>
      </c>
      <c r="K16" s="31">
        <f>IF(J16=A16,VLOOKUP(A16,'2015'!$A$5:$K$674,3),0)</f>
        <v>31</v>
      </c>
      <c r="L16" s="33">
        <f>IF(J16=A16,VLOOKUP(A16,'2015'!$A$5:$K$674,4),0)</f>
        <v>3957850</v>
      </c>
      <c r="M16">
        <f>IF(J16=A16,VLOOKUP(A16,'2015'!$A$5:$K$674,5),0)</f>
        <v>21</v>
      </c>
      <c r="N16">
        <f>IF(J16=A16,VLOOKUP(A16,'2015'!$A$5:$K$674,6),0)</f>
        <v>8</v>
      </c>
      <c r="O16" s="40">
        <f>IF(J16=A16,VLOOKUP(A16,'2015'!$A$5:$K$674,7),0)</f>
        <v>0.38095238095238093</v>
      </c>
      <c r="P16">
        <f t="shared" si="1"/>
        <v>0.14285714285714285</v>
      </c>
      <c r="R16" t="str">
        <f>VLOOKUP(A16,'2014'!$A$5:$K$675,1)</f>
        <v xml:space="preserve">Amanda Nesbitt </v>
      </c>
      <c r="S16" s="31">
        <f>IF(R16=A16,VLOOKUP(A16,'2014'!$A$5:$K$675,3),0)</f>
        <v>50</v>
      </c>
      <c r="T16" s="33">
        <f>IF(R16=A16,VLOOKUP(A16,'2014'!$A$5:$K$675,4),0)</f>
        <v>3123300</v>
      </c>
      <c r="U16">
        <f>IF(R16=A16,VLOOKUP(A16,'2014'!$A$5:$K$675,5),0)</f>
        <v>12</v>
      </c>
      <c r="V16">
        <f>IF(R16=A16,VLOOKUP(A16,'2014'!$A$5:$K$675,6),0)</f>
        <v>4</v>
      </c>
      <c r="W16" s="40">
        <f>IF(R16=A16,VLOOKUP(A16,'2014'!$A$5:$K$675,7),0)</f>
        <v>0.33333333333333331</v>
      </c>
      <c r="X16">
        <f t="shared" si="2"/>
        <v>-0.85470085470085466</v>
      </c>
      <c r="Z16">
        <f>IF(R16=A16,VLOOKUP(A16,'2013'!$A$5:$K$674,3),0)</f>
        <v>33</v>
      </c>
      <c r="AA16" s="33">
        <f>IF(R16=A16,VLOOKUP(A16,'2013'!$A$5:$K$674,4),0)</f>
        <v>3536250</v>
      </c>
      <c r="AB16">
        <f>IF(R16=A16,VLOOKUP(A16,'2013'!$A$5:$K$674,5),0)</f>
        <v>17</v>
      </c>
      <c r="AC16">
        <f>IF(R16=A16,VLOOKUP(A16,'2013'!$A$5:$K$674,6),0)</f>
        <v>8</v>
      </c>
      <c r="AD16" s="40">
        <f>IF(R16=A16,VLOOKUP(A16,'2013'!$A$5:$K$674,7),0)</f>
        <v>0.47058823529411764</v>
      </c>
      <c r="AE16">
        <f t="shared" si="3"/>
        <v>2.294117647058822</v>
      </c>
      <c r="AG16">
        <f>IF(R16=A16,VLOOKUP(A16,'2012'!$A$5:$K$674,3),0)</f>
        <v>62</v>
      </c>
      <c r="AH16" s="33">
        <f>IF(R16=A16,VLOOKUP(A16,'2012'!$A$5:$K$674,4),0)</f>
        <v>2230700</v>
      </c>
      <c r="AI16">
        <f>IF(R16=A16,VLOOKUP(A16,'2012'!$A$5:$K$674,5),0)</f>
        <v>14</v>
      </c>
      <c r="AJ16">
        <f>IF(R16=A16,VLOOKUP(A16,'2012'!$A$5:$K$674,6),0)</f>
        <v>9</v>
      </c>
      <c r="AK16" s="40">
        <f>IF(R16=A16,VLOOKUP(A16,'2012'!$A$5:$K$674,7),0)</f>
        <v>0.6428571428571429</v>
      </c>
      <c r="AL16">
        <f t="shared" si="4"/>
        <v>0.14285714285714293</v>
      </c>
      <c r="AN16" t="str">
        <f>VLOOKUP(A16,'2011'!$A$5:$K$674,1)</f>
        <v xml:space="preserve">Amanda Nesbitt </v>
      </c>
      <c r="AO16">
        <f>IF(AN16=R16,VLOOKUP(A16,'2011'!$A$5:$K$674,3),0)</f>
        <v>42</v>
      </c>
      <c r="AP16" s="33">
        <f>IF(AN16=R16,VLOOKUP(A16,'2011'!$A$5:$K$674,4),0)</f>
        <v>2370537</v>
      </c>
      <c r="AQ16">
        <f>IF(R16=AN16,VLOOKUP(A16,'2011'!$A$5:$K$674,5),0)</f>
        <v>16</v>
      </c>
      <c r="AR16">
        <f>IF(R16=AN16,VLOOKUP(A16,'2011'!$A$5:$K$674,6),0)</f>
        <v>9</v>
      </c>
      <c r="AS16" s="40">
        <f>IF(R16=AN16,VLOOKUP(A16,'2011'!$A$5:$K$674,7),0)</f>
        <v>0.5625</v>
      </c>
    </row>
    <row r="17" spans="1:45" x14ac:dyDescent="0.2">
      <c r="A17" t="s">
        <v>1018</v>
      </c>
      <c r="B17" t="s">
        <v>1475</v>
      </c>
      <c r="C17">
        <v>394</v>
      </c>
      <c r="D17" s="33">
        <v>243000</v>
      </c>
      <c r="E17">
        <v>2</v>
      </c>
      <c r="F17">
        <v>0</v>
      </c>
      <c r="G17" s="40">
        <v>0</v>
      </c>
      <c r="H17" s="40">
        <f t="shared" si="0"/>
        <v>-1</v>
      </c>
      <c r="J17" t="str">
        <f>VLOOKUP(A17,'2015'!$A$5:$K$674,1)</f>
        <v xml:space="preserve">Amanda Piper </v>
      </c>
      <c r="K17" s="31">
        <f>IF(J17=A17,VLOOKUP(A17,'2015'!$A$5:$K$674,3),0)</f>
        <v>249</v>
      </c>
      <c r="L17" s="33">
        <f>IF(J17=A17,VLOOKUP(A17,'2015'!$A$5:$K$674,4),0)</f>
        <v>574800</v>
      </c>
      <c r="M17">
        <f>IF(J17=A17,VLOOKUP(A17,'2015'!$A$5:$K$674,5),0)</f>
        <v>6</v>
      </c>
      <c r="N17">
        <f>IF(J17=A17,VLOOKUP(A17,'2015'!$A$5:$K$674,6),0)</f>
        <v>0</v>
      </c>
      <c r="O17" s="40">
        <f>IF(J17=A17,VLOOKUP(A17,'2015'!$A$5:$K$674,7),0)</f>
        <v>0</v>
      </c>
      <c r="P17">
        <f t="shared" si="1"/>
        <v>-1</v>
      </c>
      <c r="R17" t="str">
        <f>VLOOKUP(A17,'2014'!$A$5:$K$675,1)</f>
        <v xml:space="preserve">Amanda Piper </v>
      </c>
      <c r="S17" s="31">
        <f>IF(R17=A17,VLOOKUP(A17,'2014'!$A$5:$K$675,3),0)</f>
        <v>271</v>
      </c>
      <c r="T17" s="33">
        <f>IF(R17=A17,VLOOKUP(A17,'2014'!$A$5:$K$675,4),0)</f>
        <v>539900</v>
      </c>
      <c r="U17">
        <f>IF(R17=A17,VLOOKUP(A17,'2014'!$A$5:$K$675,5),0)</f>
        <v>4</v>
      </c>
      <c r="V17">
        <f>IF(R17=A17,VLOOKUP(A17,'2014'!$A$5:$K$675,6),0)</f>
        <v>1</v>
      </c>
      <c r="W17" s="40">
        <f>IF(R17=A17,VLOOKUP(A17,'2014'!$A$5:$K$675,7),0)</f>
        <v>0.25</v>
      </c>
      <c r="X17" t="e">
        <f t="shared" si="2"/>
        <v>#DIV/0!</v>
      </c>
      <c r="Z17">
        <f>IF(R17=A17,VLOOKUP(A17,'2013'!$A$5:$K$674,3),0)</f>
        <v>33</v>
      </c>
      <c r="AA17" s="33">
        <f>IF(R17=A17,VLOOKUP(A17,'2013'!$A$5:$K$674,4),0)</f>
        <v>3536250</v>
      </c>
      <c r="AB17">
        <f>IF(R17=A17,VLOOKUP(A17,'2013'!$A$5:$K$674,5),0)</f>
        <v>17</v>
      </c>
      <c r="AC17">
        <f>IF(R17=A17,VLOOKUP(A17,'2013'!$A$5:$K$674,6),0)</f>
        <v>8</v>
      </c>
      <c r="AD17" s="40">
        <f>IF(R17=A17,VLOOKUP(A17,'2013'!$A$5:$K$674,7),0)</f>
        <v>0.47058823529411764</v>
      </c>
      <c r="AE17" t="e">
        <f t="shared" si="3"/>
        <v>#DIV/0!</v>
      </c>
      <c r="AG17">
        <f>IF(R17=A17,VLOOKUP(A17,'2012'!$A$5:$K$674,3),0)</f>
        <v>62</v>
      </c>
      <c r="AH17" s="33">
        <f>IF(R17=A17,VLOOKUP(A17,'2012'!$A$5:$K$674,4),0)</f>
        <v>2230700</v>
      </c>
      <c r="AI17">
        <f>IF(R17=A17,VLOOKUP(A17,'2012'!$A$5:$K$674,5),0)</f>
        <v>14</v>
      </c>
      <c r="AJ17">
        <f>IF(R17=A17,VLOOKUP(A17,'2012'!$A$5:$K$674,6),0)</f>
        <v>9</v>
      </c>
      <c r="AK17" s="40">
        <f>IF(R17=A17,VLOOKUP(A17,'2012'!$A$5:$K$674,7),0)</f>
        <v>0.6428571428571429</v>
      </c>
      <c r="AL17" t="e">
        <f t="shared" si="4"/>
        <v>#DIV/0!</v>
      </c>
      <c r="AN17" t="str">
        <f>VLOOKUP(A17,'2011'!$A$5:$K$674,1)</f>
        <v xml:space="preserve">Amanda Nesbitt </v>
      </c>
      <c r="AO17">
        <f>IF(AN17=R17,VLOOKUP(A17,'2011'!$A$5:$K$674,3),0)</f>
        <v>0</v>
      </c>
      <c r="AP17" s="33">
        <f>IF(AN17=R17,VLOOKUP(A17,'2011'!$A$5:$K$674,4),0)</f>
        <v>0</v>
      </c>
      <c r="AQ17">
        <f>IF(R17=AN17,VLOOKUP(A17,'2011'!$A$5:$K$674,5),0)</f>
        <v>0</v>
      </c>
      <c r="AR17">
        <f>IF(R17=AN17,VLOOKUP(A17,'2011'!$A$5:$K$674,6),0)</f>
        <v>0</v>
      </c>
      <c r="AS17" s="40">
        <f>IF(R17=AN17,VLOOKUP(A17,'2011'!$A$5:$K$674,7),0)</f>
        <v>0</v>
      </c>
    </row>
    <row r="18" spans="1:45" x14ac:dyDescent="0.2">
      <c r="A18" t="s">
        <v>89</v>
      </c>
      <c r="B18" t="s">
        <v>1036</v>
      </c>
      <c r="C18">
        <v>236</v>
      </c>
      <c r="D18" s="33">
        <v>1042500</v>
      </c>
      <c r="E18">
        <v>5</v>
      </c>
      <c r="F18">
        <v>1</v>
      </c>
      <c r="G18" s="40">
        <v>0.2</v>
      </c>
      <c r="H18" s="40" t="e">
        <f t="shared" si="0"/>
        <v>#DIV/0!</v>
      </c>
      <c r="J18" t="str">
        <f>VLOOKUP(A18,'2015'!$A$5:$K$674,1)</f>
        <v xml:space="preserve">Amber Boney </v>
      </c>
      <c r="K18" s="31">
        <f>IF(J18=A18,VLOOKUP(A18,'2015'!$A$5:$K$674,3),0)</f>
        <v>253</v>
      </c>
      <c r="L18" s="33">
        <f>IF(J18=A18,VLOOKUP(A18,'2015'!$A$5:$K$674,4),0)</f>
        <v>554400</v>
      </c>
      <c r="M18">
        <f>IF(J18=A18,VLOOKUP(A18,'2015'!$A$5:$K$674,5),0)</f>
        <v>4</v>
      </c>
      <c r="N18">
        <f>IF(J18=A18,VLOOKUP(A18,'2015'!$A$5:$K$674,6),0)</f>
        <v>1</v>
      </c>
      <c r="O18" s="40">
        <f>IF(J18=A18,VLOOKUP(A18,'2015'!$A$5:$K$674,7),0)</f>
        <v>0.25</v>
      </c>
      <c r="P18" t="e">
        <f t="shared" si="1"/>
        <v>#DIV/0!</v>
      </c>
      <c r="R18" t="str">
        <f>VLOOKUP(A18,'2014'!$A$5:$K$675,1)</f>
        <v xml:space="preserve">Amanda Piper </v>
      </c>
      <c r="S18" s="31">
        <f>IF(R18=A18,VLOOKUP(A18,'2014'!$A$5:$K$675,3),0)</f>
        <v>0</v>
      </c>
      <c r="T18" s="33">
        <f>IF(R18=A18,VLOOKUP(A18,'2014'!$A$5:$K$675,4),0)</f>
        <v>0</v>
      </c>
      <c r="U18">
        <f>IF(R18=A18,VLOOKUP(A18,'2014'!$A$5:$K$675,5),0)</f>
        <v>0</v>
      </c>
      <c r="V18">
        <f>IF(R18=A18,VLOOKUP(A18,'2014'!$A$5:$K$675,6),0)</f>
        <v>0</v>
      </c>
      <c r="W18" s="40">
        <f>IF(R18=A18,VLOOKUP(A18,'2014'!$A$5:$K$675,7),0)</f>
        <v>0</v>
      </c>
      <c r="X18" t="e">
        <f t="shared" si="2"/>
        <v>#DIV/0!</v>
      </c>
      <c r="Z18">
        <f>IF(R18=A18,VLOOKUP(A18,'2013'!$A$5:$K$674,3),0)</f>
        <v>0</v>
      </c>
      <c r="AA18" s="33">
        <f>IF(R18=A18,VLOOKUP(A18,'2013'!$A$5:$K$674,4),0)</f>
        <v>0</v>
      </c>
      <c r="AB18">
        <f>IF(R18=A18,VLOOKUP(A18,'2013'!$A$5:$K$674,5),0)</f>
        <v>0</v>
      </c>
      <c r="AC18">
        <f>IF(R18=A18,VLOOKUP(A18,'2013'!$A$5:$K$674,6),0)</f>
        <v>0</v>
      </c>
      <c r="AD18" s="40">
        <f>IF(R18=A18,VLOOKUP(A18,'2013'!$A$5:$K$674,7),0)</f>
        <v>0</v>
      </c>
      <c r="AE18" t="e">
        <f t="shared" si="3"/>
        <v>#DIV/0!</v>
      </c>
      <c r="AG18">
        <f>IF(R18=A18,VLOOKUP(A18,'2012'!$A$5:$K$674,3),0)</f>
        <v>0</v>
      </c>
      <c r="AH18" s="33">
        <f>IF(R18=A18,VLOOKUP(A18,'2012'!$A$5:$K$674,4),0)</f>
        <v>0</v>
      </c>
      <c r="AI18">
        <f>IF(R18=A18,VLOOKUP(A18,'2012'!$A$5:$K$674,5),0)</f>
        <v>0</v>
      </c>
      <c r="AJ18">
        <f>IF(R18=A18,VLOOKUP(A18,'2012'!$A$5:$K$674,6),0)</f>
        <v>0</v>
      </c>
      <c r="AK18" s="40">
        <f>IF(R18=A18,VLOOKUP(A18,'2012'!$A$5:$K$674,7),0)</f>
        <v>0</v>
      </c>
      <c r="AL18" t="e">
        <f t="shared" si="4"/>
        <v>#DIV/0!</v>
      </c>
      <c r="AN18" t="str">
        <f>VLOOKUP(A18,'2011'!$A$5:$K$674,1)</f>
        <v xml:space="preserve">Amber Boney </v>
      </c>
      <c r="AO18">
        <f>IF(AN18=R18,VLOOKUP(A18,'2011'!$A$5:$K$674,3),0)</f>
        <v>0</v>
      </c>
      <c r="AP18" s="33">
        <f>IF(AN18=R18,VLOOKUP(A18,'2011'!$A$5:$K$674,4),0)</f>
        <v>0</v>
      </c>
      <c r="AQ18">
        <f>IF(R18=AN18,VLOOKUP(A18,'2011'!$A$5:$K$674,5),0)</f>
        <v>0</v>
      </c>
      <c r="AR18">
        <f>IF(R18=AN18,VLOOKUP(A18,'2011'!$A$5:$K$674,6),0)</f>
        <v>0</v>
      </c>
      <c r="AS18" s="40">
        <f>IF(R18=AN18,VLOOKUP(A18,'2011'!$A$5:$K$674,7),0)</f>
        <v>0</v>
      </c>
    </row>
    <row r="19" spans="1:45" x14ac:dyDescent="0.2">
      <c r="A19" t="s">
        <v>1005</v>
      </c>
      <c r="B19" t="s">
        <v>1036</v>
      </c>
      <c r="C19">
        <v>68</v>
      </c>
      <c r="D19" s="33">
        <v>3405550</v>
      </c>
      <c r="E19">
        <v>13</v>
      </c>
      <c r="F19">
        <v>3</v>
      </c>
      <c r="G19" s="40">
        <v>0.23076923076923078</v>
      </c>
      <c r="H19" s="40" t="e">
        <f t="shared" si="0"/>
        <v>#DIV/0!</v>
      </c>
      <c r="J19" t="str">
        <f>VLOOKUP(A19,'2015'!$A$5:$K$674,1)</f>
        <v xml:space="preserve">Amber Sheehan </v>
      </c>
      <c r="K19" s="31">
        <f>IF(J19=A19,VLOOKUP(A19,'2015'!$A$5:$K$674,3),0)</f>
        <v>48</v>
      </c>
      <c r="L19" s="33">
        <f>IF(J19=A19,VLOOKUP(A19,'2015'!$A$5:$K$674,4),0)</f>
        <v>3078350</v>
      </c>
      <c r="M19">
        <f>IF(J19=A19,VLOOKUP(A19,'2015'!$A$5:$K$674,5),0)</f>
        <v>14</v>
      </c>
      <c r="N19">
        <f>IF(J19=A19,VLOOKUP(A19,'2015'!$A$5:$K$674,6),0)</f>
        <v>1</v>
      </c>
      <c r="O19" s="40">
        <f>IF(J19=A19,VLOOKUP(A19,'2015'!$A$5:$K$674,7),0)</f>
        <v>7.1428571428571425E-2</v>
      </c>
      <c r="P19">
        <f t="shared" si="1"/>
        <v>-0.6428571428571429</v>
      </c>
      <c r="R19" t="str">
        <f>VLOOKUP(A19,'2014'!$A$5:$K$675,1)</f>
        <v xml:space="preserve">Amber Sheehan </v>
      </c>
      <c r="S19" s="31">
        <f>IF(R19=A19,VLOOKUP(A19,'2014'!$A$5:$K$675,3),0)</f>
        <v>123</v>
      </c>
      <c r="T19" s="33">
        <f>IF(R19=A19,VLOOKUP(A19,'2014'!$A$5:$K$675,4),0)</f>
        <v>1629660</v>
      </c>
      <c r="U19">
        <f>IF(R19=A19,VLOOKUP(A19,'2014'!$A$5:$K$675,5),0)</f>
        <v>10</v>
      </c>
      <c r="V19">
        <f>IF(R19=A19,VLOOKUP(A19,'2014'!$A$5:$K$675,6),0)</f>
        <v>2</v>
      </c>
      <c r="W19" s="40">
        <f>IF(R19=A19,VLOOKUP(A19,'2014'!$A$5:$K$675,7),0)</f>
        <v>0.2</v>
      </c>
      <c r="X19" t="e">
        <f t="shared" si="2"/>
        <v>#DIV/0!</v>
      </c>
      <c r="Z19">
        <f>IF(R19=A19,VLOOKUP(A19,'2013'!$A$5:$K$674,3),0)</f>
        <v>104</v>
      </c>
      <c r="AA19" s="33">
        <f>IF(R19=A19,VLOOKUP(A19,'2013'!$A$5:$K$674,4),0)</f>
        <v>1699347</v>
      </c>
      <c r="AB19">
        <f>IF(R19=A19,VLOOKUP(A19,'2013'!$A$5:$K$674,5),0)</f>
        <v>15</v>
      </c>
      <c r="AC19">
        <f>IF(R19=A19,VLOOKUP(A19,'2013'!$A$5:$K$674,6),0)</f>
        <v>1</v>
      </c>
      <c r="AD19" s="40">
        <f>IF(R19=A19,VLOOKUP(A19,'2013'!$A$5:$K$674,7),0)</f>
        <v>6.6666666666666666E-2</v>
      </c>
      <c r="AE19" t="e">
        <f t="shared" si="3"/>
        <v>#DIV/0!</v>
      </c>
      <c r="AG19">
        <f>IF(R19=A19,VLOOKUP(A19,'2012'!$A$5:$K$674,3),0)</f>
        <v>320</v>
      </c>
      <c r="AH19" s="33">
        <f>IF(R19=A19,VLOOKUP(A19,'2012'!$A$5:$K$674,4),0)</f>
        <v>154500</v>
      </c>
      <c r="AI19">
        <f>IF(R19=A19,VLOOKUP(A19,'2012'!$A$5:$K$674,5),0)</f>
        <v>1</v>
      </c>
      <c r="AJ19">
        <f>IF(R19=A19,VLOOKUP(A19,'2012'!$A$5:$K$674,6),0)</f>
        <v>0</v>
      </c>
      <c r="AK19" s="40">
        <f>IF(R19=A19,VLOOKUP(A19,'2012'!$A$5:$K$674,7),0)</f>
        <v>0</v>
      </c>
      <c r="AL19" t="e">
        <f t="shared" si="4"/>
        <v>#DIV/0!</v>
      </c>
      <c r="AN19" t="str">
        <f>VLOOKUP(A19,'2011'!$A$5:$K$674,1)</f>
        <v xml:space="preserve">Amber Boney </v>
      </c>
      <c r="AO19">
        <f>IF(AN19=R19,VLOOKUP(A19,'2011'!$A$5:$K$674,3),0)</f>
        <v>0</v>
      </c>
      <c r="AP19" s="33">
        <f>IF(AN19=R19,VLOOKUP(A19,'2011'!$A$5:$K$674,4),0)</f>
        <v>0</v>
      </c>
      <c r="AQ19">
        <f>IF(R19=AN19,VLOOKUP(A19,'2011'!$A$5:$K$674,5),0)</f>
        <v>0</v>
      </c>
      <c r="AR19">
        <f>IF(R19=AN19,VLOOKUP(A19,'2011'!$A$5:$K$674,6),0)</f>
        <v>0</v>
      </c>
      <c r="AS19" s="40">
        <f>IF(R19=AN19,VLOOKUP(A19,'2011'!$A$5:$K$674,7),0)</f>
        <v>0</v>
      </c>
    </row>
    <row r="20" spans="1:45" x14ac:dyDescent="0.2">
      <c r="A20" t="s">
        <v>1019</v>
      </c>
      <c r="B20" t="s">
        <v>1102</v>
      </c>
      <c r="C20">
        <v>189</v>
      </c>
      <c r="D20" s="33">
        <v>1391160</v>
      </c>
      <c r="E20">
        <v>21</v>
      </c>
      <c r="F20">
        <v>2</v>
      </c>
      <c r="G20" s="40">
        <v>9.5238095238095233E-2</v>
      </c>
      <c r="H20" s="40" t="e">
        <f t="shared" si="0"/>
        <v>#DIV/0!</v>
      </c>
      <c r="J20" t="str">
        <f>VLOOKUP(A20,'2015'!$A$5:$K$674,1)</f>
        <v xml:space="preserve">Amy Fackrell </v>
      </c>
      <c r="K20" s="31">
        <f>IF(J20=A20,VLOOKUP(A20,'2015'!$A$5:$K$674,3),0)</f>
        <v>49</v>
      </c>
      <c r="L20" s="33">
        <f>IF(J20=A20,VLOOKUP(A20,'2015'!$A$5:$K$674,4),0)</f>
        <v>3041114</v>
      </c>
      <c r="M20">
        <f>IF(J20=A20,VLOOKUP(A20,'2015'!$A$5:$K$674,5),0)</f>
        <v>37</v>
      </c>
      <c r="N20">
        <f>IF(J20=A20,VLOOKUP(A20,'2015'!$A$5:$K$674,6),0)</f>
        <v>5</v>
      </c>
      <c r="O20" s="40">
        <f>IF(J20=A20,VLOOKUP(A20,'2015'!$A$5:$K$674,7),0)</f>
        <v>0.13513513513513514</v>
      </c>
      <c r="P20" t="e">
        <f t="shared" si="1"/>
        <v>#DIV/0!</v>
      </c>
      <c r="R20" t="str">
        <f>VLOOKUP(A20,'2014'!$A$5:$K$675,1)</f>
        <v xml:space="preserve">Amber Sheehan </v>
      </c>
      <c r="S20" s="31">
        <f>IF(R20=A20,VLOOKUP(A20,'2014'!$A$5:$K$675,3),0)</f>
        <v>0</v>
      </c>
      <c r="T20" s="33">
        <f>IF(R20=A20,VLOOKUP(A20,'2014'!$A$5:$K$675,4),0)</f>
        <v>0</v>
      </c>
      <c r="U20">
        <f>IF(R20=A20,VLOOKUP(A20,'2014'!$A$5:$K$675,5),0)</f>
        <v>0</v>
      </c>
      <c r="V20">
        <f>IF(R20=A20,VLOOKUP(A20,'2014'!$A$5:$K$675,6),0)</f>
        <v>0</v>
      </c>
      <c r="W20" s="40">
        <f>IF(R20=A20,VLOOKUP(A20,'2014'!$A$5:$K$675,7),0)</f>
        <v>0</v>
      </c>
      <c r="X20" t="e">
        <f t="shared" si="2"/>
        <v>#DIV/0!</v>
      </c>
      <c r="Z20">
        <f>IF(R20=A20,VLOOKUP(A20,'2013'!$A$5:$K$674,3),0)</f>
        <v>0</v>
      </c>
      <c r="AA20" s="33">
        <f>IF(R20=A20,VLOOKUP(A20,'2013'!$A$5:$K$674,4),0)</f>
        <v>0</v>
      </c>
      <c r="AB20">
        <f>IF(R20=A20,VLOOKUP(A20,'2013'!$A$5:$K$674,5),0)</f>
        <v>0</v>
      </c>
      <c r="AC20">
        <f>IF(R20=A20,VLOOKUP(A20,'2013'!$A$5:$K$674,6),0)</f>
        <v>0</v>
      </c>
      <c r="AD20" s="40">
        <f>IF(R20=A20,VLOOKUP(A20,'2013'!$A$5:$K$674,7),0)</f>
        <v>0</v>
      </c>
      <c r="AE20" t="e">
        <f t="shared" si="3"/>
        <v>#DIV/0!</v>
      </c>
      <c r="AG20">
        <f>IF(R20=A20,VLOOKUP(A20,'2012'!$A$5:$K$674,3),0)</f>
        <v>0</v>
      </c>
      <c r="AH20" s="33">
        <f>IF(R20=A20,VLOOKUP(A20,'2012'!$A$5:$K$674,4),0)</f>
        <v>0</v>
      </c>
      <c r="AI20">
        <f>IF(R20=A20,VLOOKUP(A20,'2012'!$A$5:$K$674,5),0)</f>
        <v>0</v>
      </c>
      <c r="AJ20">
        <f>IF(R20=A20,VLOOKUP(A20,'2012'!$A$5:$K$674,6),0)</f>
        <v>0</v>
      </c>
      <c r="AK20" s="40">
        <f>IF(R20=A20,VLOOKUP(A20,'2012'!$A$5:$K$674,7),0)</f>
        <v>0</v>
      </c>
      <c r="AL20" t="e">
        <f t="shared" si="4"/>
        <v>#DIV/0!</v>
      </c>
      <c r="AN20" t="str">
        <f>VLOOKUP(A20,'2011'!$A$5:$K$674,1)</f>
        <v xml:space="preserve">Amber Boney </v>
      </c>
      <c r="AO20">
        <f>IF(AN20=R20,VLOOKUP(A20,'2011'!$A$5:$K$674,3),0)</f>
        <v>0</v>
      </c>
      <c r="AP20" s="33">
        <f>IF(AN20=R20,VLOOKUP(A20,'2011'!$A$5:$K$674,4),0)</f>
        <v>0</v>
      </c>
      <c r="AQ20">
        <f>IF(R20=AN20,VLOOKUP(A20,'2011'!$A$5:$K$674,5),0)</f>
        <v>0</v>
      </c>
      <c r="AR20">
        <f>IF(R20=AN20,VLOOKUP(A20,'2011'!$A$5:$K$674,6),0)</f>
        <v>0</v>
      </c>
      <c r="AS20" s="40">
        <f>IF(R20=AN20,VLOOKUP(A20,'2011'!$A$5:$K$674,7),0)</f>
        <v>0</v>
      </c>
    </row>
    <row r="21" spans="1:45" x14ac:dyDescent="0.2">
      <c r="A21" t="s">
        <v>1424</v>
      </c>
      <c r="B21" t="s">
        <v>718</v>
      </c>
      <c r="C21">
        <v>240</v>
      </c>
      <c r="D21" s="33">
        <v>1003750</v>
      </c>
      <c r="E21">
        <v>10</v>
      </c>
      <c r="F21">
        <v>0</v>
      </c>
      <c r="G21" s="40">
        <v>0</v>
      </c>
      <c r="H21" s="40" t="e">
        <f t="shared" si="0"/>
        <v>#DIV/0!</v>
      </c>
      <c r="J21" t="str">
        <f>VLOOKUP(A21,'2015'!$A$5:$K$674,1)</f>
        <v xml:space="preserve">Andee Barker </v>
      </c>
      <c r="K21" s="31">
        <f>IF(J21=A21,VLOOKUP(A21,'2015'!$A$5:$K$674,3),0)</f>
        <v>419</v>
      </c>
      <c r="L21" s="33">
        <f>IF(J21=A21,VLOOKUP(A21,'2015'!$A$5:$K$674,4),0)</f>
        <v>78500</v>
      </c>
      <c r="M21">
        <f>IF(J21=A21,VLOOKUP(A21,'2015'!$A$5:$K$674,5),0)</f>
        <v>1</v>
      </c>
      <c r="N21">
        <f>IF(J21=A21,VLOOKUP(A21,'2015'!$A$5:$K$674,6),0)</f>
        <v>0</v>
      </c>
      <c r="O21" s="40">
        <f>IF(J21=A21,VLOOKUP(A21,'2015'!$A$5:$K$674,7),0)</f>
        <v>0</v>
      </c>
      <c r="P21" t="e">
        <f t="shared" si="1"/>
        <v>#DIV/0!</v>
      </c>
      <c r="R21" t="str">
        <f>VLOOKUP(A21,'2014'!$A$5:$K$675,1)</f>
        <v xml:space="preserve">Amber Sheehan </v>
      </c>
      <c r="S21" s="31">
        <f>IF(R21=A21,VLOOKUP(A21,'2014'!$A$5:$K$675,3),0)</f>
        <v>0</v>
      </c>
      <c r="T21" s="33">
        <f>IF(R21=A21,VLOOKUP(A21,'2014'!$A$5:$K$675,4),0)</f>
        <v>0</v>
      </c>
      <c r="U21">
        <f>IF(R21=A21,VLOOKUP(A21,'2014'!$A$5:$K$675,5),0)</f>
        <v>0</v>
      </c>
      <c r="V21">
        <f>IF(R21=A21,VLOOKUP(A21,'2014'!$A$5:$K$675,6),0)</f>
        <v>0</v>
      </c>
      <c r="W21" s="40">
        <f>IF(R21=A21,VLOOKUP(A21,'2014'!$A$5:$K$675,7),0)</f>
        <v>0</v>
      </c>
      <c r="X21" t="e">
        <f t="shared" si="2"/>
        <v>#DIV/0!</v>
      </c>
      <c r="Z21">
        <f>IF(R21=A21,VLOOKUP(A21,'2013'!$A$5:$K$674,3),0)</f>
        <v>0</v>
      </c>
      <c r="AA21" s="33">
        <f>IF(R21=A21,VLOOKUP(A21,'2013'!$A$5:$K$674,4),0)</f>
        <v>0</v>
      </c>
      <c r="AB21">
        <f>IF(R21=A21,VLOOKUP(A21,'2013'!$A$5:$K$674,5),0)</f>
        <v>0</v>
      </c>
      <c r="AC21">
        <f>IF(R21=A21,VLOOKUP(A21,'2013'!$A$5:$K$674,6),0)</f>
        <v>0</v>
      </c>
      <c r="AD21" s="40">
        <f>IF(R21=A21,VLOOKUP(A21,'2013'!$A$5:$K$674,7),0)</f>
        <v>0</v>
      </c>
      <c r="AE21" t="e">
        <f t="shared" si="3"/>
        <v>#DIV/0!</v>
      </c>
      <c r="AG21">
        <f>IF(R21=A21,VLOOKUP(A21,'2012'!$A$5:$K$674,3),0)</f>
        <v>0</v>
      </c>
      <c r="AH21" s="33">
        <f>IF(R21=A21,VLOOKUP(A21,'2012'!$A$5:$K$674,4),0)</f>
        <v>0</v>
      </c>
      <c r="AI21">
        <f>IF(R21=A21,VLOOKUP(A21,'2012'!$A$5:$K$674,5),0)</f>
        <v>0</v>
      </c>
      <c r="AJ21">
        <f>IF(R21=A21,VLOOKUP(A21,'2012'!$A$5:$K$674,6),0)</f>
        <v>0</v>
      </c>
      <c r="AK21" s="40">
        <f>IF(R21=A21,VLOOKUP(A21,'2012'!$A$5:$K$674,7),0)</f>
        <v>0</v>
      </c>
      <c r="AL21" t="e">
        <f t="shared" si="4"/>
        <v>#DIV/0!</v>
      </c>
      <c r="AN21" t="str">
        <f>VLOOKUP(A21,'2011'!$A$5:$K$674,1)</f>
        <v xml:space="preserve">Amy J Sadosky </v>
      </c>
      <c r="AO21">
        <f>IF(AN21=R21,VLOOKUP(A21,'2011'!$A$5:$K$674,3),0)</f>
        <v>0</v>
      </c>
      <c r="AP21" s="33">
        <f>IF(AN21=R21,VLOOKUP(A21,'2011'!$A$5:$K$674,4),0)</f>
        <v>0</v>
      </c>
      <c r="AQ21">
        <f>IF(R21=AN21,VLOOKUP(A21,'2011'!$A$5:$K$674,5),0)</f>
        <v>0</v>
      </c>
      <c r="AR21">
        <f>IF(R21=AN21,VLOOKUP(A21,'2011'!$A$5:$K$674,6),0)</f>
        <v>0</v>
      </c>
      <c r="AS21" s="40">
        <f>IF(R21=AN21,VLOOKUP(A21,'2011'!$A$5:$K$674,7),0)</f>
        <v>0</v>
      </c>
    </row>
    <row r="22" spans="1:45" x14ac:dyDescent="0.2">
      <c r="A22" t="s">
        <v>814</v>
      </c>
      <c r="B22" t="s">
        <v>1448</v>
      </c>
      <c r="C22">
        <v>79</v>
      </c>
      <c r="D22" s="33">
        <v>2889352</v>
      </c>
      <c r="E22">
        <v>15</v>
      </c>
      <c r="F22">
        <v>1</v>
      </c>
      <c r="G22" s="40">
        <v>6.6666666666666666E-2</v>
      </c>
      <c r="H22" s="40">
        <f t="shared" si="0"/>
        <v>-0.26666666666666672</v>
      </c>
      <c r="J22" t="str">
        <f>VLOOKUP(A22,'2015'!$A$5:$K$674,1)</f>
        <v xml:space="preserve">Andrea Danford </v>
      </c>
      <c r="K22" s="31">
        <f>IF(J22=A22,VLOOKUP(A22,'2015'!$A$5:$K$674,3),0)</f>
        <v>178</v>
      </c>
      <c r="L22" s="33">
        <f>IF(J22=A22,VLOOKUP(A22,'2015'!$A$5:$K$674,4),0)</f>
        <v>992007</v>
      </c>
      <c r="M22">
        <f>IF(J22=A22,VLOOKUP(A22,'2015'!$A$5:$K$674,5),0)</f>
        <v>8</v>
      </c>
      <c r="N22">
        <f>IF(J22=A22,VLOOKUP(A22,'2015'!$A$5:$K$674,6),0)</f>
        <v>0</v>
      </c>
      <c r="O22" s="40">
        <f>IF(J22=A22,VLOOKUP(A22,'2015'!$A$5:$K$674,7),0)</f>
        <v>0</v>
      </c>
      <c r="P22">
        <f t="shared" si="1"/>
        <v>-1</v>
      </c>
      <c r="R22" t="str">
        <f>VLOOKUP(A22,'2014'!$A$5:$K$675,1)</f>
        <v xml:space="preserve">Andrea Danford </v>
      </c>
      <c r="S22" s="31">
        <f>IF(R22=A22,VLOOKUP(A22,'2014'!$A$5:$K$675,3),0)</f>
        <v>29</v>
      </c>
      <c r="T22" s="33">
        <f>IF(R22=A22,VLOOKUP(A22,'2014'!$A$5:$K$675,4),0)</f>
        <v>4081916</v>
      </c>
      <c r="U22">
        <f>IF(R22=A22,VLOOKUP(A22,'2014'!$A$5:$K$675,5),0)</f>
        <v>24</v>
      </c>
      <c r="V22">
        <f>IF(R22=A22,VLOOKUP(A22,'2014'!$A$5:$K$675,6),0)</f>
        <v>2</v>
      </c>
      <c r="W22" s="40">
        <f>IF(R22=A22,VLOOKUP(A22,'2014'!$A$5:$K$675,7),0)</f>
        <v>8.3333333333333329E-2</v>
      </c>
      <c r="X22">
        <f t="shared" si="2"/>
        <v>-1.0750502008032128</v>
      </c>
      <c r="Z22">
        <f>IF(R22=A22,VLOOKUP(A22,'2013'!$A$5:$K$674,3),0)</f>
        <v>109</v>
      </c>
      <c r="AA22" s="33">
        <f>IF(R22=A22,VLOOKUP(A22,'2013'!$A$5:$K$674,4),0)</f>
        <v>1600928</v>
      </c>
      <c r="AB22">
        <f>IF(R22=A22,VLOOKUP(A22,'2013'!$A$5:$K$674,5),0)</f>
        <v>13</v>
      </c>
      <c r="AC22">
        <f>IF(R22=A22,VLOOKUP(A22,'2013'!$A$5:$K$674,6),0)</f>
        <v>1</v>
      </c>
      <c r="AD22" s="40">
        <f>IF(R22=A22,VLOOKUP(A22,'2013'!$A$5:$K$674,7),0)</f>
        <v>7.6923076923076927E-2</v>
      </c>
      <c r="AE22">
        <f t="shared" si="3"/>
        <v>-1.1103678929765888</v>
      </c>
      <c r="AG22">
        <f>IF(R22=A22,VLOOKUP(A22,'2012'!$A$5:$K$674,3),0)</f>
        <v>106</v>
      </c>
      <c r="AH22" s="33">
        <f>IF(R22=A22,VLOOKUP(A22,'2012'!$A$5:$K$674,4),0)</f>
        <v>1579899</v>
      </c>
      <c r="AI22">
        <f>IF(R22=A22,VLOOKUP(A22,'2012'!$A$5:$K$674,5),0)</f>
        <v>11</v>
      </c>
      <c r="AJ22">
        <f>IF(R22=A22,VLOOKUP(A22,'2012'!$A$5:$K$674,6),0)</f>
        <v>1</v>
      </c>
      <c r="AK22" s="40">
        <f>IF(R22=A22,VLOOKUP(A22,'2012'!$A$5:$K$674,7),0)</f>
        <v>9.0909090909090912E-2</v>
      </c>
      <c r="AL22">
        <f t="shared" si="4"/>
        <v>-0.69696969696969691</v>
      </c>
      <c r="AN22" t="str">
        <f>VLOOKUP(A22,'2011'!$A$5:$K$674,1)</f>
        <v xml:space="preserve">Andrea Danford </v>
      </c>
      <c r="AO22">
        <f>IF(AN22=R22,VLOOKUP(A22,'2011'!$A$5:$K$674,3),0)</f>
        <v>101</v>
      </c>
      <c r="AP22" s="33">
        <f>IF(AN22=R22,VLOOKUP(A22,'2011'!$A$5:$K$674,4),0)</f>
        <v>1243369</v>
      </c>
      <c r="AQ22">
        <f>IF(R22=AN22,VLOOKUP(A22,'2011'!$A$5:$K$674,5),0)</f>
        <v>10</v>
      </c>
      <c r="AR22">
        <f>IF(R22=AN22,VLOOKUP(A22,'2011'!$A$5:$K$674,6),0)</f>
        <v>3</v>
      </c>
      <c r="AS22" s="40">
        <f>IF(R22=AN22,VLOOKUP(A22,'2011'!$A$5:$K$674,7),0)</f>
        <v>0.3</v>
      </c>
    </row>
    <row r="23" spans="1:45" x14ac:dyDescent="0.2">
      <c r="A23" t="s">
        <v>815</v>
      </c>
      <c r="B23" t="s">
        <v>1100</v>
      </c>
      <c r="C23">
        <v>32</v>
      </c>
      <c r="D23" s="33">
        <v>5519880</v>
      </c>
      <c r="E23">
        <v>23</v>
      </c>
      <c r="F23">
        <v>17</v>
      </c>
      <c r="G23" s="40">
        <v>0.73913043478260865</v>
      </c>
      <c r="H23" s="40">
        <f t="shared" si="0"/>
        <v>0.97101449275362306</v>
      </c>
      <c r="J23" t="str">
        <f>VLOOKUP(A23,'2015'!$A$5:$K$674,1)</f>
        <v xml:space="preserve">Andrea Ridgway </v>
      </c>
      <c r="K23" s="31">
        <f>IF(J23=A23,VLOOKUP(A23,'2015'!$A$5:$K$674,3),0)</f>
        <v>38</v>
      </c>
      <c r="L23" s="33">
        <f>IF(J23=A23,VLOOKUP(A23,'2015'!$A$5:$K$674,4),0)</f>
        <v>3442000</v>
      </c>
      <c r="M23">
        <f>IF(J23=A23,VLOOKUP(A23,'2015'!$A$5:$K$674,5),0)</f>
        <v>19</v>
      </c>
      <c r="N23">
        <f>IF(J23=A23,VLOOKUP(A23,'2015'!$A$5:$K$674,6),0)</f>
        <v>14</v>
      </c>
      <c r="O23" s="40">
        <f>IF(J23=A23,VLOOKUP(A23,'2015'!$A$5:$K$674,7),0)</f>
        <v>0.73684210526315785</v>
      </c>
      <c r="P23">
        <f t="shared" si="1"/>
        <v>0.47368421052631571</v>
      </c>
      <c r="R23" t="str">
        <f>VLOOKUP(A23,'2014'!$A$5:$K$675,1)</f>
        <v xml:space="preserve">Andrea Ridgway </v>
      </c>
      <c r="S23" s="31">
        <f>IF(R23=A23,VLOOKUP(A23,'2014'!$A$5:$K$675,3),0)</f>
        <v>47</v>
      </c>
      <c r="T23" s="33">
        <f>IF(R23=A23,VLOOKUP(A23,'2014'!$A$5:$K$675,4),0)</f>
        <v>3155400</v>
      </c>
      <c r="U23">
        <f>IF(R23=A23,VLOOKUP(A23,'2014'!$A$5:$K$675,5),0)</f>
        <v>16</v>
      </c>
      <c r="V23">
        <f>IF(R23=A23,VLOOKUP(A23,'2014'!$A$5:$K$675,6),0)</f>
        <v>8</v>
      </c>
      <c r="W23" s="40">
        <f>IF(R23=A23,VLOOKUP(A23,'2014'!$A$5:$K$675,7),0)</f>
        <v>0.5</v>
      </c>
      <c r="X23">
        <f t="shared" si="2"/>
        <v>-1.1956521739130435</v>
      </c>
      <c r="Z23">
        <f>IF(R23=A23,VLOOKUP(A23,'2013'!$A$5:$K$674,3),0)</f>
        <v>70</v>
      </c>
      <c r="AA23" s="33">
        <f>IF(R23=A23,VLOOKUP(A23,'2013'!$A$5:$K$674,4),0)</f>
        <v>2309000</v>
      </c>
      <c r="AB23">
        <f>IF(R23=A23,VLOOKUP(A23,'2013'!$A$5:$K$674,5),0)</f>
        <v>12</v>
      </c>
      <c r="AC23">
        <f>IF(R23=A23,VLOOKUP(A23,'2013'!$A$5:$K$674,6),0)</f>
        <v>7</v>
      </c>
      <c r="AD23" s="40">
        <f>IF(R23=A23,VLOOKUP(A23,'2013'!$A$5:$K$674,7),0)</f>
        <v>0.58333333333333337</v>
      </c>
      <c r="AE23">
        <f t="shared" si="3"/>
        <v>-2.5555555555555558</v>
      </c>
      <c r="AG23">
        <f>IF(R23=A23,VLOOKUP(A23,'2012'!$A$5:$K$674,3),0)</f>
        <v>70</v>
      </c>
      <c r="AH23" s="33">
        <f>IF(R23=A23,VLOOKUP(A23,'2012'!$A$5:$K$674,4),0)</f>
        <v>2052000</v>
      </c>
      <c r="AI23">
        <f>IF(R23=A23,VLOOKUP(A23,'2012'!$A$5:$K$674,5),0)</f>
        <v>8</v>
      </c>
      <c r="AJ23">
        <f>IF(R23=A23,VLOOKUP(A23,'2012'!$A$5:$K$674,6),0)</f>
        <v>3</v>
      </c>
      <c r="AK23" s="40">
        <f>IF(R23=A23,VLOOKUP(A23,'2012'!$A$5:$K$674,7),0)</f>
        <v>0.375</v>
      </c>
      <c r="AL23">
        <f t="shared" si="4"/>
        <v>-0.375</v>
      </c>
      <c r="AN23" t="str">
        <f>VLOOKUP(A23,'2011'!$A$5:$K$674,1)</f>
        <v xml:space="preserve">Andrea Ridgway </v>
      </c>
      <c r="AO23">
        <f>IF(AN23=R23,VLOOKUP(A23,'2011'!$A$5:$K$674,3),0)</f>
        <v>54</v>
      </c>
      <c r="AP23" s="33">
        <f>IF(AN23=R23,VLOOKUP(A23,'2011'!$A$5:$K$674,4),0)</f>
        <v>2025470</v>
      </c>
      <c r="AQ23">
        <f>IF(R23=AN23,VLOOKUP(A23,'2011'!$A$5:$K$674,5),0)</f>
        <v>10</v>
      </c>
      <c r="AR23">
        <f>IF(R23=AN23,VLOOKUP(A23,'2011'!$A$5:$K$674,6),0)</f>
        <v>6</v>
      </c>
      <c r="AS23" s="40">
        <f>IF(R23=AN23,VLOOKUP(A23,'2011'!$A$5:$K$674,7),0)</f>
        <v>0.6</v>
      </c>
    </row>
    <row r="24" spans="1:45" x14ac:dyDescent="0.2">
      <c r="A24" t="s">
        <v>246</v>
      </c>
      <c r="B24" t="s">
        <v>1448</v>
      </c>
      <c r="C24">
        <v>97</v>
      </c>
      <c r="D24" s="33">
        <v>2471535</v>
      </c>
      <c r="E24">
        <v>13</v>
      </c>
      <c r="F24">
        <v>2</v>
      </c>
      <c r="G24" s="40">
        <v>0.15384615384615385</v>
      </c>
      <c r="H24" s="40" t="e">
        <f t="shared" si="0"/>
        <v>#DIV/0!</v>
      </c>
      <c r="J24" t="str">
        <f>VLOOKUP(A24,'2015'!$A$5:$K$674,1)</f>
        <v xml:space="preserve">Andrew Guy </v>
      </c>
      <c r="K24" s="31">
        <f>IF(J24=A24,VLOOKUP(A24,'2015'!$A$5:$K$674,3),0)</f>
        <v>167</v>
      </c>
      <c r="L24" s="33">
        <f>IF(J24=A24,VLOOKUP(A24,'2015'!$A$5:$K$674,4),0)</f>
        <v>1105400</v>
      </c>
      <c r="M24">
        <f>IF(J24=A24,VLOOKUP(A24,'2015'!$A$5:$K$674,5),0)</f>
        <v>8</v>
      </c>
      <c r="N24">
        <f>IF(J24=A24,VLOOKUP(A24,'2015'!$A$5:$K$674,6),0)</f>
        <v>0</v>
      </c>
      <c r="O24" s="40">
        <f>IF(J24=A24,VLOOKUP(A24,'2015'!$A$5:$K$674,7),0)</f>
        <v>0</v>
      </c>
      <c r="P24" t="e">
        <f t="shared" si="1"/>
        <v>#DIV/0!</v>
      </c>
      <c r="R24" t="str">
        <f>VLOOKUP(A24,'2014'!$A$5:$K$675,1)</f>
        <v xml:space="preserve">Andrea Smedshammer </v>
      </c>
      <c r="S24" s="31">
        <f>IF(R24=A24,VLOOKUP(A24,'2014'!$A$5:$K$675,3),0)</f>
        <v>0</v>
      </c>
      <c r="T24" s="33">
        <f>IF(R24=A24,VLOOKUP(A24,'2014'!$A$5:$K$675,4),0)</f>
        <v>0</v>
      </c>
      <c r="U24">
        <f>IF(R24=A24,VLOOKUP(A24,'2014'!$A$5:$K$675,5),0)</f>
        <v>0</v>
      </c>
      <c r="V24">
        <f>IF(R24=A24,VLOOKUP(A24,'2014'!$A$5:$K$675,6),0)</f>
        <v>0</v>
      </c>
      <c r="W24" s="40">
        <f>IF(R24=A24,VLOOKUP(A24,'2014'!$A$5:$K$675,7),0)</f>
        <v>0</v>
      </c>
      <c r="X24" t="e">
        <f t="shared" si="2"/>
        <v>#DIV/0!</v>
      </c>
      <c r="Z24">
        <f>IF(R24=A24,VLOOKUP(A24,'2013'!$A$5:$K$674,3),0)</f>
        <v>0</v>
      </c>
      <c r="AA24" s="33">
        <f>IF(R24=A24,VLOOKUP(A24,'2013'!$A$5:$K$674,4),0)</f>
        <v>0</v>
      </c>
      <c r="AB24">
        <f>IF(R24=A24,VLOOKUP(A24,'2013'!$A$5:$K$674,5),0)</f>
        <v>0</v>
      </c>
      <c r="AC24">
        <f>IF(R24=A24,VLOOKUP(A24,'2013'!$A$5:$K$674,6),0)</f>
        <v>0</v>
      </c>
      <c r="AD24" s="40">
        <f>IF(R24=A24,VLOOKUP(A24,'2013'!$A$5:$K$674,7),0)</f>
        <v>0</v>
      </c>
      <c r="AE24" t="e">
        <f t="shared" si="3"/>
        <v>#DIV/0!</v>
      </c>
      <c r="AG24">
        <f>IF(R24=A24,VLOOKUP(A24,'2012'!$A$5:$K$674,3),0)</f>
        <v>0</v>
      </c>
      <c r="AH24" s="33">
        <f>IF(R24=A24,VLOOKUP(A24,'2012'!$A$5:$K$674,4),0)</f>
        <v>0</v>
      </c>
      <c r="AI24">
        <f>IF(R24=A24,VLOOKUP(A24,'2012'!$A$5:$K$674,5),0)</f>
        <v>0</v>
      </c>
      <c r="AJ24">
        <f>IF(R24=A24,VLOOKUP(A24,'2012'!$A$5:$K$674,6),0)</f>
        <v>0</v>
      </c>
      <c r="AK24" s="40">
        <f>IF(R24=A24,VLOOKUP(A24,'2012'!$A$5:$K$674,7),0)</f>
        <v>0</v>
      </c>
      <c r="AL24" t="e">
        <f t="shared" si="4"/>
        <v>#DIV/0!</v>
      </c>
      <c r="AN24" t="str">
        <f>VLOOKUP(A24,'2011'!$A$5:$K$674,1)</f>
        <v xml:space="preserve">Andrea Ridgway </v>
      </c>
      <c r="AO24">
        <f>IF(AN24=R24,VLOOKUP(A24,'2011'!$A$5:$K$674,3),0)</f>
        <v>0</v>
      </c>
      <c r="AP24" s="33">
        <f>IF(AN24=R24,VLOOKUP(A24,'2011'!$A$5:$K$674,4),0)</f>
        <v>0</v>
      </c>
      <c r="AQ24">
        <f>IF(R24=AN24,VLOOKUP(A24,'2011'!$A$5:$K$674,5),0)</f>
        <v>0</v>
      </c>
      <c r="AR24">
        <f>IF(R24=AN24,VLOOKUP(A24,'2011'!$A$5:$K$674,6),0)</f>
        <v>0</v>
      </c>
      <c r="AS24" s="40">
        <f>IF(R24=AN24,VLOOKUP(A24,'2011'!$A$5:$K$674,7),0)</f>
        <v>0</v>
      </c>
    </row>
    <row r="25" spans="1:45" x14ac:dyDescent="0.2">
      <c r="A25" t="s">
        <v>1406</v>
      </c>
      <c r="B25" t="s">
        <v>1099</v>
      </c>
      <c r="C25">
        <v>75</v>
      </c>
      <c r="D25" s="33">
        <v>3098010</v>
      </c>
      <c r="E25">
        <v>34</v>
      </c>
      <c r="F25">
        <v>3</v>
      </c>
      <c r="G25" s="40">
        <v>8.8235294117647065E-2</v>
      </c>
      <c r="H25" s="40" t="e">
        <f t="shared" si="0"/>
        <v>#DIV/0!</v>
      </c>
      <c r="J25" t="str">
        <f>VLOOKUP(A25,'2015'!$A$5:$K$674,1)</f>
        <v xml:space="preserve">Anel Perales </v>
      </c>
      <c r="K25" s="31">
        <f>IF(J25=A25,VLOOKUP(A25,'2015'!$A$5:$K$674,3),0)</f>
        <v>322</v>
      </c>
      <c r="L25" s="33">
        <f>IF(J25=A25,VLOOKUP(A25,'2015'!$A$5:$K$674,4),0)</f>
        <v>330000</v>
      </c>
      <c r="M25">
        <f>IF(J25=A25,VLOOKUP(A25,'2015'!$A$5:$K$674,5),0)</f>
        <v>3</v>
      </c>
      <c r="N25">
        <f>IF(J25=A25,VLOOKUP(A25,'2015'!$A$5:$K$674,6),0)</f>
        <v>0</v>
      </c>
      <c r="O25" s="40">
        <f>IF(J25=A25,VLOOKUP(A25,'2015'!$A$5:$K$674,7),0)</f>
        <v>0</v>
      </c>
      <c r="P25" t="e">
        <f t="shared" si="1"/>
        <v>#DIV/0!</v>
      </c>
      <c r="R25" t="str">
        <f>VLOOKUP(A25,'2014'!$A$5:$K$675,1)</f>
        <v xml:space="preserve">Andrea Smedshammer </v>
      </c>
      <c r="S25" s="31">
        <f>IF(R25=A25,VLOOKUP(A25,'2014'!$A$5:$K$675,3),0)</f>
        <v>0</v>
      </c>
      <c r="T25" s="33">
        <f>IF(R25=A25,VLOOKUP(A25,'2014'!$A$5:$K$675,4),0)</f>
        <v>0</v>
      </c>
      <c r="U25">
        <f>IF(R25=A25,VLOOKUP(A25,'2014'!$A$5:$K$675,5),0)</f>
        <v>0</v>
      </c>
      <c r="V25">
        <f>IF(R25=A25,VLOOKUP(A25,'2014'!$A$5:$K$675,6),0)</f>
        <v>0</v>
      </c>
      <c r="W25" s="40">
        <f>IF(R25=A25,VLOOKUP(A25,'2014'!$A$5:$K$675,7),0)</f>
        <v>0</v>
      </c>
      <c r="X25" t="e">
        <f t="shared" si="2"/>
        <v>#DIV/0!</v>
      </c>
      <c r="Z25">
        <f>IF(R25=A25,VLOOKUP(A25,'2013'!$A$5:$K$674,3),0)</f>
        <v>0</v>
      </c>
      <c r="AA25" s="33">
        <f>IF(R25=A25,VLOOKUP(A25,'2013'!$A$5:$K$674,4),0)</f>
        <v>0</v>
      </c>
      <c r="AB25">
        <f>IF(R25=A25,VLOOKUP(A25,'2013'!$A$5:$K$674,5),0)</f>
        <v>0</v>
      </c>
      <c r="AC25">
        <f>IF(R25=A25,VLOOKUP(A25,'2013'!$A$5:$K$674,6),0)</f>
        <v>0</v>
      </c>
      <c r="AD25" s="40">
        <f>IF(R25=A25,VLOOKUP(A25,'2013'!$A$5:$K$674,7),0)</f>
        <v>0</v>
      </c>
      <c r="AE25" t="e">
        <f t="shared" si="3"/>
        <v>#DIV/0!</v>
      </c>
      <c r="AG25">
        <f>IF(R25=A25,VLOOKUP(A25,'2012'!$A$5:$K$674,3),0)</f>
        <v>0</v>
      </c>
      <c r="AH25" s="33">
        <f>IF(R25=A25,VLOOKUP(A25,'2012'!$A$5:$K$674,4),0)</f>
        <v>0</v>
      </c>
      <c r="AI25">
        <f>IF(R25=A25,VLOOKUP(A25,'2012'!$A$5:$K$674,5),0)</f>
        <v>0</v>
      </c>
      <c r="AJ25">
        <f>IF(R25=A25,VLOOKUP(A25,'2012'!$A$5:$K$674,6),0)</f>
        <v>0</v>
      </c>
      <c r="AK25" s="40">
        <f>IF(R25=A25,VLOOKUP(A25,'2012'!$A$5:$K$674,7),0)</f>
        <v>0</v>
      </c>
      <c r="AL25" t="e">
        <f t="shared" si="4"/>
        <v>#DIV/0!</v>
      </c>
      <c r="AN25" t="str">
        <f>VLOOKUP(A25,'2011'!$A$5:$K$674,1)</f>
        <v xml:space="preserve">Andrew P Sheehy </v>
      </c>
      <c r="AO25">
        <f>IF(AN25=R25,VLOOKUP(A25,'2011'!$A$5:$K$674,3),0)</f>
        <v>0</v>
      </c>
      <c r="AP25" s="33">
        <f>IF(AN25=R25,VLOOKUP(A25,'2011'!$A$5:$K$674,4),0)</f>
        <v>0</v>
      </c>
      <c r="AQ25">
        <f>IF(R25=AN25,VLOOKUP(A25,'2011'!$A$5:$K$674,5),0)</f>
        <v>0</v>
      </c>
      <c r="AR25">
        <f>IF(R25=AN25,VLOOKUP(A25,'2011'!$A$5:$K$674,6),0)</f>
        <v>0</v>
      </c>
      <c r="AS25" s="40">
        <f>IF(R25=AN25,VLOOKUP(A25,'2011'!$A$5:$K$674,7),0)</f>
        <v>0</v>
      </c>
    </row>
    <row r="26" spans="1:45" x14ac:dyDescent="0.2">
      <c r="A26" t="s">
        <v>817</v>
      </c>
      <c r="B26" t="s">
        <v>1099</v>
      </c>
      <c r="C26">
        <v>25</v>
      </c>
      <c r="D26" s="33">
        <v>6494698</v>
      </c>
      <c r="E26">
        <v>26</v>
      </c>
      <c r="F26">
        <v>5</v>
      </c>
      <c r="G26" s="40">
        <v>0.19230769230769232</v>
      </c>
      <c r="H26" s="40">
        <f t="shared" si="0"/>
        <v>1.5</v>
      </c>
      <c r="J26" t="str">
        <f>VLOOKUP(A26,'2015'!$A$5:$K$674,1)</f>
        <v xml:space="preserve">Angela Bryant </v>
      </c>
      <c r="K26" s="31">
        <f>IF(J26=A26,VLOOKUP(A26,'2015'!$A$5:$K$674,3),0)</f>
        <v>56</v>
      </c>
      <c r="L26" s="33">
        <f>IF(J26=A26,VLOOKUP(A26,'2015'!$A$5:$K$674,4),0)</f>
        <v>2775747</v>
      </c>
      <c r="M26">
        <f>IF(J26=A26,VLOOKUP(A26,'2015'!$A$5:$K$674,5),0)</f>
        <v>12</v>
      </c>
      <c r="N26">
        <f>IF(J26=A26,VLOOKUP(A26,'2015'!$A$5:$K$674,6),0)</f>
        <v>2</v>
      </c>
      <c r="O26" s="40">
        <f>IF(J26=A26,VLOOKUP(A26,'2015'!$A$5:$K$674,7),0)</f>
        <v>0.16666666666666666</v>
      </c>
      <c r="P26">
        <f t="shared" si="1"/>
        <v>0</v>
      </c>
      <c r="R26" t="str">
        <f>VLOOKUP(A26,'2014'!$A$5:$K$675,1)</f>
        <v xml:space="preserve">Angela Bryant </v>
      </c>
      <c r="S26" s="31">
        <f>IF(R26=A26,VLOOKUP(A26,'2014'!$A$5:$K$675,3),0)</f>
        <v>18</v>
      </c>
      <c r="T26" s="33">
        <f>IF(R26=A26,VLOOKUP(A26,'2014'!$A$5:$K$675,4),0)</f>
        <v>5971714</v>
      </c>
      <c r="U26">
        <f>IF(R26=A26,VLOOKUP(A26,'2014'!$A$5:$K$675,5),0)</f>
        <v>18</v>
      </c>
      <c r="V26">
        <f>IF(R26=A26,VLOOKUP(A26,'2014'!$A$5:$K$675,6),0)</f>
        <v>3</v>
      </c>
      <c r="W26" s="40">
        <f>IF(R26=A26,VLOOKUP(A26,'2014'!$A$5:$K$675,7),0)</f>
        <v>0.16666666666666666</v>
      </c>
      <c r="X26">
        <f t="shared" si="2"/>
        <v>-1.0703703703703702</v>
      </c>
      <c r="Z26">
        <f>IF(R26=A26,VLOOKUP(A26,'2013'!$A$5:$K$674,3),0)</f>
        <v>18</v>
      </c>
      <c r="AA26" s="33">
        <f>IF(R26=A26,VLOOKUP(A26,'2013'!$A$5:$K$674,4),0)</f>
        <v>5989050</v>
      </c>
      <c r="AB26">
        <f>IF(R26=A26,VLOOKUP(A26,'2013'!$A$5:$K$674,5),0)</f>
        <v>19</v>
      </c>
      <c r="AC26">
        <f>IF(R26=A26,VLOOKUP(A26,'2013'!$A$5:$K$674,6),0)</f>
        <v>2</v>
      </c>
      <c r="AD26" s="40">
        <f>IF(R26=A26,VLOOKUP(A26,'2013'!$A$5:$K$674,7),0)</f>
        <v>0.10526315789473684</v>
      </c>
      <c r="AE26">
        <f t="shared" si="3"/>
        <v>-2.368421052631581</v>
      </c>
      <c r="AG26">
        <f>IF(R26=A26,VLOOKUP(A26,'2012'!$A$5:$K$674,3),0)</f>
        <v>34</v>
      </c>
      <c r="AH26" s="33">
        <f>IF(R26=A26,VLOOKUP(A26,'2012'!$A$5:$K$674,4),0)</f>
        <v>3181400</v>
      </c>
      <c r="AI26">
        <f>IF(R26=A26,VLOOKUP(A26,'2012'!$A$5:$K$674,5),0)</f>
        <v>13</v>
      </c>
      <c r="AJ26">
        <f>IF(R26=A26,VLOOKUP(A26,'2012'!$A$5:$K$674,6),0)</f>
        <v>1</v>
      </c>
      <c r="AK26" s="40">
        <f>IF(R26=A26,VLOOKUP(A26,'2012'!$A$5:$K$674,7),0)</f>
        <v>7.6923076923076927E-2</v>
      </c>
      <c r="AL26">
        <f t="shared" si="4"/>
        <v>-7.6923076923076816E-2</v>
      </c>
      <c r="AN26" t="str">
        <f>VLOOKUP(A26,'2011'!$A$5:$K$674,1)</f>
        <v xml:space="preserve">Angela Bryant </v>
      </c>
      <c r="AO26">
        <f>IF(AN26=R26,VLOOKUP(A26,'2011'!$A$5:$K$674,3),0)</f>
        <v>14</v>
      </c>
      <c r="AP26" s="33">
        <f>IF(AN26=R26,VLOOKUP(A26,'2011'!$A$5:$K$674,4),0)</f>
        <v>4241295</v>
      </c>
      <c r="AQ26">
        <f>IF(R26=AN26,VLOOKUP(A26,'2011'!$A$5:$K$674,5),0)</f>
        <v>24</v>
      </c>
      <c r="AR26">
        <f>IF(R26=AN26,VLOOKUP(A26,'2011'!$A$5:$K$674,6),0)</f>
        <v>2</v>
      </c>
      <c r="AS26" s="40">
        <f>IF(R26=AN26,VLOOKUP(A26,'2011'!$A$5:$K$674,7),0)</f>
        <v>8.3333333333333329E-2</v>
      </c>
    </row>
    <row r="27" spans="1:45" x14ac:dyDescent="0.2">
      <c r="A27" t="s">
        <v>349</v>
      </c>
      <c r="B27" t="s">
        <v>1036</v>
      </c>
      <c r="C27">
        <v>404</v>
      </c>
      <c r="D27" s="33">
        <v>224500</v>
      </c>
      <c r="E27">
        <v>2</v>
      </c>
      <c r="F27">
        <v>0</v>
      </c>
      <c r="G27" s="40">
        <v>0</v>
      </c>
      <c r="H27" s="40">
        <f t="shared" si="0"/>
        <v>-1</v>
      </c>
      <c r="J27" t="str">
        <f>VLOOKUP(A27,'2015'!$A$5:$K$674,1)</f>
        <v xml:space="preserve">Angela Reel </v>
      </c>
      <c r="K27" s="31">
        <f>IF(J27=A27,VLOOKUP(A27,'2015'!$A$5:$K$674,3),0)</f>
        <v>165</v>
      </c>
      <c r="L27" s="33">
        <f>IF(J27=A27,VLOOKUP(A27,'2015'!$A$5:$K$674,4),0)</f>
        <v>1116900</v>
      </c>
      <c r="M27">
        <f>IF(J27=A27,VLOOKUP(A27,'2015'!$A$5:$K$674,5),0)</f>
        <v>9</v>
      </c>
      <c r="N27">
        <f>IF(J27=A27,VLOOKUP(A27,'2015'!$A$5:$K$674,6),0)</f>
        <v>2</v>
      </c>
      <c r="O27" s="40">
        <f>IF(J27=A27,VLOOKUP(A27,'2015'!$A$5:$K$674,7),0)</f>
        <v>0.22222222222222221</v>
      </c>
      <c r="P27">
        <f t="shared" si="1"/>
        <v>-0.40740740740740744</v>
      </c>
      <c r="R27" t="str">
        <f>VLOOKUP(A27,'2014'!$A$5:$K$675,1)</f>
        <v xml:space="preserve">Angela Reel </v>
      </c>
      <c r="S27" s="31">
        <f>IF(R27=A27,VLOOKUP(A27,'2014'!$A$5:$K$675,3),0)</f>
        <v>198</v>
      </c>
      <c r="T27" s="33">
        <f>IF(R27=A27,VLOOKUP(A27,'2014'!$A$5:$K$675,4),0)</f>
        <v>925625</v>
      </c>
      <c r="U27">
        <f>IF(R27=A27,VLOOKUP(A27,'2014'!$A$5:$K$675,5),0)</f>
        <v>8</v>
      </c>
      <c r="V27">
        <f>IF(R27=A27,VLOOKUP(A27,'2014'!$A$5:$K$675,6),0)</f>
        <v>3</v>
      </c>
      <c r="W27" s="40">
        <f>IF(R27=A27,VLOOKUP(A27,'2014'!$A$5:$K$675,7),0)</f>
        <v>0.375</v>
      </c>
      <c r="X27" t="e">
        <f t="shared" si="2"/>
        <v>#DIV/0!</v>
      </c>
      <c r="Z27">
        <f>IF(R27=A27,VLOOKUP(A27,'2013'!$A$5:$K$674,3),0)</f>
        <v>215</v>
      </c>
      <c r="AA27" s="33">
        <f>IF(R27=A27,VLOOKUP(A27,'2013'!$A$5:$K$674,4),0)</f>
        <v>666900</v>
      </c>
      <c r="AB27">
        <f>IF(R27=A27,VLOOKUP(A27,'2013'!$A$5:$K$674,5),0)</f>
        <v>6</v>
      </c>
      <c r="AC27">
        <f>IF(R27=A27,VLOOKUP(A27,'2013'!$A$5:$K$674,6),0)</f>
        <v>1</v>
      </c>
      <c r="AD27" s="40">
        <f>IF(R27=A27,VLOOKUP(A27,'2013'!$A$5:$K$674,7),0)</f>
        <v>0.16666666666666666</v>
      </c>
      <c r="AE27" t="e">
        <f t="shared" si="3"/>
        <v>#DIV/0!</v>
      </c>
      <c r="AG27">
        <f>IF(R27=A27,VLOOKUP(A27,'2012'!$A$5:$K$674,3),0)</f>
        <v>34</v>
      </c>
      <c r="AH27" s="33">
        <f>IF(R27=A27,VLOOKUP(A27,'2012'!$A$5:$K$674,4),0)</f>
        <v>3181400</v>
      </c>
      <c r="AI27">
        <f>IF(R27=A27,VLOOKUP(A27,'2012'!$A$5:$K$674,5),0)</f>
        <v>13</v>
      </c>
      <c r="AJ27">
        <f>IF(R27=A27,VLOOKUP(A27,'2012'!$A$5:$K$674,6),0)</f>
        <v>1</v>
      </c>
      <c r="AK27" s="40">
        <f>IF(R27=A27,VLOOKUP(A27,'2012'!$A$5:$K$674,7),0)</f>
        <v>7.6923076923076927E-2</v>
      </c>
      <c r="AL27" t="e">
        <f t="shared" si="4"/>
        <v>#DIV/0!</v>
      </c>
      <c r="AN27" t="str">
        <f>VLOOKUP(A27,'2011'!$A$5:$K$674,1)</f>
        <v xml:space="preserve">Angela Bryant </v>
      </c>
      <c r="AO27">
        <f>IF(AN27=R27,VLOOKUP(A27,'2011'!$A$5:$K$674,3),0)</f>
        <v>0</v>
      </c>
      <c r="AP27" s="33">
        <f>IF(AN27=R27,VLOOKUP(A27,'2011'!$A$5:$K$674,4),0)</f>
        <v>0</v>
      </c>
      <c r="AQ27">
        <f>IF(R27=AN27,VLOOKUP(A27,'2011'!$A$5:$K$674,5),0)</f>
        <v>0</v>
      </c>
      <c r="AR27">
        <f>IF(R27=AN27,VLOOKUP(A27,'2011'!$A$5:$K$674,6),0)</f>
        <v>0</v>
      </c>
      <c r="AS27" s="40">
        <f>IF(R27=AN27,VLOOKUP(A27,'2011'!$A$5:$K$674,7),0)</f>
        <v>0</v>
      </c>
    </row>
    <row r="28" spans="1:45" x14ac:dyDescent="0.2">
      <c r="A28" t="s">
        <v>575</v>
      </c>
      <c r="B28" t="s">
        <v>5</v>
      </c>
      <c r="C28">
        <v>338</v>
      </c>
      <c r="D28" s="33">
        <v>468000</v>
      </c>
      <c r="E28">
        <v>3</v>
      </c>
      <c r="F28">
        <v>3</v>
      </c>
      <c r="G28" s="40">
        <v>1</v>
      </c>
      <c r="H28" s="40">
        <f t="shared" si="0"/>
        <v>12</v>
      </c>
      <c r="J28" t="str">
        <f>VLOOKUP(A28,'2015'!$A$5:$K$674,1)</f>
        <v xml:space="preserve">Anita March </v>
      </c>
      <c r="K28" s="31">
        <f>IF(J28=A28,VLOOKUP(A28,'2015'!$A$5:$K$674,3),0)</f>
        <v>228</v>
      </c>
      <c r="L28" s="33">
        <f>IF(J28=A28,VLOOKUP(A28,'2015'!$A$5:$K$674,4),0)</f>
        <v>717000</v>
      </c>
      <c r="M28">
        <f>IF(J28=A28,VLOOKUP(A28,'2015'!$A$5:$K$674,5),0)</f>
        <v>3</v>
      </c>
      <c r="N28">
        <f>IF(J28=A28,VLOOKUP(A28,'2015'!$A$5:$K$674,6),0)</f>
        <v>3</v>
      </c>
      <c r="O28" s="40">
        <f>IF(J28=A28,VLOOKUP(A28,'2015'!$A$5:$K$674,7),0)</f>
        <v>1</v>
      </c>
      <c r="P28">
        <f t="shared" si="1"/>
        <v>0.19999999999999996</v>
      </c>
      <c r="R28" t="str">
        <f>VLOOKUP(A28,'2014'!$A$5:$K$675,1)</f>
        <v xml:space="preserve">Anita March </v>
      </c>
      <c r="S28" s="31">
        <f>IF(R28=A28,VLOOKUP(A28,'2014'!$A$5:$K$675,3),0)</f>
        <v>148</v>
      </c>
      <c r="T28" s="33">
        <f>IF(R28=A28,VLOOKUP(A28,'2014'!$A$5:$K$675,4),0)</f>
        <v>1364132</v>
      </c>
      <c r="U28">
        <f>IF(R28=A28,VLOOKUP(A28,'2014'!$A$5:$K$675,5),0)</f>
        <v>6</v>
      </c>
      <c r="V28">
        <f>IF(R28=A28,VLOOKUP(A28,'2014'!$A$5:$K$675,6),0)</f>
        <v>5</v>
      </c>
      <c r="W28" s="40">
        <f>IF(R28=A28,VLOOKUP(A28,'2014'!$A$5:$K$675,7),0)</f>
        <v>0.83333333333333337</v>
      </c>
      <c r="X28" t="e">
        <f t="shared" si="2"/>
        <v>#DIV/0!</v>
      </c>
      <c r="Z28">
        <f>IF(R28=A28,VLOOKUP(A28,'2013'!$A$5:$K$674,3),0)</f>
        <v>215</v>
      </c>
      <c r="AA28" s="33">
        <f>IF(R28=A28,VLOOKUP(A28,'2013'!$A$5:$K$674,4),0)</f>
        <v>666900</v>
      </c>
      <c r="AB28">
        <f>IF(R28=A28,VLOOKUP(A28,'2013'!$A$5:$K$674,5),0)</f>
        <v>6</v>
      </c>
      <c r="AC28">
        <f>IF(R28=A28,VLOOKUP(A28,'2013'!$A$5:$K$674,6),0)</f>
        <v>1</v>
      </c>
      <c r="AD28" s="40">
        <f>IF(R28=A28,VLOOKUP(A28,'2013'!$A$5:$K$674,7),0)</f>
        <v>0.16666666666666666</v>
      </c>
      <c r="AE28" t="e">
        <f t="shared" si="3"/>
        <v>#DIV/0!</v>
      </c>
      <c r="AG28">
        <f>IF(R28=A28,VLOOKUP(A28,'2012'!$A$5:$K$674,3),0)</f>
        <v>34</v>
      </c>
      <c r="AH28" s="33">
        <f>IF(R28=A28,VLOOKUP(A28,'2012'!$A$5:$K$674,4),0)</f>
        <v>3181400</v>
      </c>
      <c r="AI28">
        <f>IF(R28=A28,VLOOKUP(A28,'2012'!$A$5:$K$674,5),0)</f>
        <v>13</v>
      </c>
      <c r="AJ28">
        <f>IF(R28=A28,VLOOKUP(A28,'2012'!$A$5:$K$674,6),0)</f>
        <v>1</v>
      </c>
      <c r="AK28" s="40">
        <f>IF(R28=A28,VLOOKUP(A28,'2012'!$A$5:$K$674,7),0)</f>
        <v>7.6923076923076927E-2</v>
      </c>
      <c r="AL28" t="e">
        <f t="shared" si="4"/>
        <v>#DIV/0!</v>
      </c>
      <c r="AN28" t="str">
        <f>VLOOKUP(A28,'2011'!$A$5:$K$674,1)</f>
        <v xml:space="preserve">Angela Bryant </v>
      </c>
      <c r="AO28">
        <f>IF(AN28=R28,VLOOKUP(A28,'2011'!$A$5:$K$674,3),0)</f>
        <v>0</v>
      </c>
      <c r="AP28" s="33">
        <f>IF(AN28=R28,VLOOKUP(A28,'2011'!$A$5:$K$674,4),0)</f>
        <v>0</v>
      </c>
      <c r="AQ28">
        <f>IF(R28=AN28,VLOOKUP(A28,'2011'!$A$5:$K$674,5),0)</f>
        <v>0</v>
      </c>
      <c r="AR28">
        <f>IF(R28=AN28,VLOOKUP(A28,'2011'!$A$5:$K$674,6),0)</f>
        <v>0</v>
      </c>
      <c r="AS28" s="40">
        <f>IF(R28=AN28,VLOOKUP(A28,'2011'!$A$5:$K$674,7),0)</f>
        <v>0</v>
      </c>
    </row>
    <row r="29" spans="1:45" x14ac:dyDescent="0.2">
      <c r="A29" t="s">
        <v>1503</v>
      </c>
      <c r="B29" t="s">
        <v>1099</v>
      </c>
      <c r="C29">
        <v>279</v>
      </c>
      <c r="D29" s="33">
        <v>747500</v>
      </c>
      <c r="E29">
        <v>4</v>
      </c>
      <c r="F29">
        <v>1</v>
      </c>
      <c r="G29" s="40">
        <v>0.25</v>
      </c>
      <c r="H29" s="40" t="e">
        <f t="shared" si="0"/>
        <v>#DIV/0!</v>
      </c>
      <c r="J29" t="str">
        <f>VLOOKUP(A29,'2015'!$A$5:$K$674,1)</f>
        <v xml:space="preserve">Anita March </v>
      </c>
      <c r="K29" s="31">
        <f>IF(J29=A29,VLOOKUP(A29,'2015'!$A$5:$K$674,3),0)</f>
        <v>0</v>
      </c>
      <c r="L29" s="33">
        <f>IF(J29=A29,VLOOKUP(A29,'2015'!$A$5:$K$674,4),0)</f>
        <v>0</v>
      </c>
      <c r="M29">
        <f>IF(J29=A29,VLOOKUP(A29,'2015'!$A$5:$K$674,5),0)</f>
        <v>0</v>
      </c>
      <c r="N29">
        <f>IF(J29=A29,VLOOKUP(A29,'2015'!$A$5:$K$674,6),0)</f>
        <v>0</v>
      </c>
      <c r="O29" s="40">
        <f>IF(J29=A29,VLOOKUP(A29,'2015'!$A$5:$K$674,7),0)</f>
        <v>0</v>
      </c>
      <c r="P29" t="e">
        <f t="shared" si="1"/>
        <v>#DIV/0!</v>
      </c>
      <c r="R29" t="str">
        <f>VLOOKUP(A29,'2014'!$A$5:$K$675,1)</f>
        <v xml:space="preserve">Anita March </v>
      </c>
      <c r="S29" s="31">
        <f>IF(R29=A29,VLOOKUP(A29,'2014'!$A$5:$K$675,3),0)</f>
        <v>0</v>
      </c>
      <c r="T29" s="33">
        <f>IF(R29=A29,VLOOKUP(A29,'2014'!$A$5:$K$675,4),0)</f>
        <v>0</v>
      </c>
      <c r="U29">
        <f>IF(R29=A29,VLOOKUP(A29,'2014'!$A$5:$K$675,5),0)</f>
        <v>0</v>
      </c>
      <c r="V29">
        <f>IF(R29=A29,VLOOKUP(A29,'2014'!$A$5:$K$675,6),0)</f>
        <v>0</v>
      </c>
      <c r="W29" s="40">
        <f>IF(R29=A29,VLOOKUP(A29,'2014'!$A$5:$K$675,7),0)</f>
        <v>0</v>
      </c>
      <c r="X29" t="e">
        <f t="shared" si="2"/>
        <v>#DIV/0!</v>
      </c>
      <c r="Z29">
        <f>IF(R29=A29,VLOOKUP(A29,'2013'!$A$5:$K$674,3),0)</f>
        <v>0</v>
      </c>
      <c r="AA29" s="33">
        <f>IF(R29=A29,VLOOKUP(A29,'2013'!$A$5:$K$674,4),0)</f>
        <v>0</v>
      </c>
      <c r="AB29">
        <f>IF(R29=A29,VLOOKUP(A29,'2013'!$A$5:$K$674,5),0)</f>
        <v>0</v>
      </c>
      <c r="AC29">
        <f>IF(R29=A29,VLOOKUP(A29,'2013'!$A$5:$K$674,6),0)</f>
        <v>0</v>
      </c>
      <c r="AD29" s="40">
        <f>IF(R29=A29,VLOOKUP(A29,'2013'!$A$5:$K$674,7),0)</f>
        <v>0</v>
      </c>
      <c r="AE29" t="e">
        <f t="shared" si="3"/>
        <v>#DIV/0!</v>
      </c>
      <c r="AG29">
        <f>IF(R29=A29,VLOOKUP(A29,'2012'!$A$5:$K$674,3),0)</f>
        <v>0</v>
      </c>
      <c r="AH29" s="33">
        <f>IF(R29=A29,VLOOKUP(A29,'2012'!$A$5:$K$674,4),0)</f>
        <v>0</v>
      </c>
      <c r="AI29">
        <f>IF(R29=A29,VLOOKUP(A29,'2012'!$A$5:$K$674,5),0)</f>
        <v>0</v>
      </c>
      <c r="AJ29">
        <f>IF(R29=A29,VLOOKUP(A29,'2012'!$A$5:$K$674,6),0)</f>
        <v>0</v>
      </c>
      <c r="AK29" s="40">
        <f>IF(R29=A29,VLOOKUP(A29,'2012'!$A$5:$K$674,7),0)</f>
        <v>0</v>
      </c>
      <c r="AL29" t="e">
        <f t="shared" si="4"/>
        <v>#DIV/0!</v>
      </c>
      <c r="AN29" t="str">
        <f>VLOOKUP(A29,'2011'!$A$5:$K$674,1)</f>
        <v xml:space="preserve">Angela Bryant </v>
      </c>
      <c r="AO29">
        <f>IF(AN29=R29,VLOOKUP(A29,'2011'!$A$5:$K$674,3),0)</f>
        <v>0</v>
      </c>
      <c r="AP29" s="33">
        <f>IF(AN29=R29,VLOOKUP(A29,'2011'!$A$5:$K$674,4),0)</f>
        <v>0</v>
      </c>
      <c r="AQ29">
        <f>IF(R29=AN29,VLOOKUP(A29,'2011'!$A$5:$K$674,5),0)</f>
        <v>0</v>
      </c>
      <c r="AR29">
        <f>IF(R29=AN29,VLOOKUP(A29,'2011'!$A$5:$K$674,6),0)</f>
        <v>0</v>
      </c>
      <c r="AS29" s="40">
        <f>IF(R29=AN29,VLOOKUP(A29,'2011'!$A$5:$K$674,7),0)</f>
        <v>0</v>
      </c>
    </row>
    <row r="30" spans="1:45" x14ac:dyDescent="0.2">
      <c r="A30" t="s">
        <v>1192</v>
      </c>
      <c r="B30" t="s">
        <v>1100</v>
      </c>
      <c r="C30">
        <v>64</v>
      </c>
      <c r="D30" s="33">
        <v>3530780</v>
      </c>
      <c r="E30">
        <v>13</v>
      </c>
      <c r="F30">
        <v>9</v>
      </c>
      <c r="G30" s="40">
        <v>0.69230769230769229</v>
      </c>
      <c r="H30" s="40">
        <f t="shared" si="0"/>
        <v>1.0769230769230771</v>
      </c>
      <c r="J30" t="str">
        <f>VLOOKUP(A30,'2015'!$A$5:$K$674,1)</f>
        <v xml:space="preserve">Anna Johnson </v>
      </c>
      <c r="K30" s="31">
        <f>IF(J30=A30,VLOOKUP(A30,'2015'!$A$5:$K$674,3),0)</f>
        <v>98</v>
      </c>
      <c r="L30" s="33">
        <f>IF(J30=A30,VLOOKUP(A30,'2015'!$A$5:$K$674,4),0)</f>
        <v>1923100</v>
      </c>
      <c r="M30">
        <f>IF(J30=A30,VLOOKUP(A30,'2015'!$A$5:$K$674,5),0)</f>
        <v>7</v>
      </c>
      <c r="N30">
        <f>IF(J30=A30,VLOOKUP(A30,'2015'!$A$5:$K$674,6),0)</f>
        <v>5</v>
      </c>
      <c r="O30" s="40">
        <f>IF(J30=A30,VLOOKUP(A30,'2015'!$A$5:$K$674,7),0)</f>
        <v>0.7142857142857143</v>
      </c>
      <c r="P30" t="e">
        <f t="shared" si="1"/>
        <v>#DIV/0!</v>
      </c>
      <c r="R30" t="str">
        <f>VLOOKUP(A30,'2014'!$A$5:$K$675,1)</f>
        <v xml:space="preserve">Anna Johnson </v>
      </c>
      <c r="S30" s="31">
        <f>IF(R30=A30,VLOOKUP(A30,'2014'!$A$5:$K$675,3),0)</f>
        <v>410</v>
      </c>
      <c r="T30" s="33">
        <f>IF(R30=A30,VLOOKUP(A30,'2014'!$A$5:$K$675,4),0)</f>
        <v>102000</v>
      </c>
      <c r="U30">
        <f>IF(R30=A30,VLOOKUP(A30,'2014'!$A$5:$K$675,5),0)</f>
        <v>1</v>
      </c>
      <c r="V30">
        <f>IF(R30=A30,VLOOKUP(A30,'2014'!$A$5:$K$675,6),0)</f>
        <v>0</v>
      </c>
      <c r="W30" s="40">
        <f>IF(R30=A30,VLOOKUP(A30,'2014'!$A$5:$K$675,7),0)</f>
        <v>0</v>
      </c>
      <c r="X30" t="e">
        <f t="shared" si="2"/>
        <v>#DIV/0!</v>
      </c>
      <c r="Z30">
        <f>IF(R30=A30,VLOOKUP(A30,'2013'!$A$5:$K$674,3),0)</f>
        <v>215</v>
      </c>
      <c r="AA30" s="33">
        <f>IF(R30=A30,VLOOKUP(A30,'2013'!$A$5:$K$674,4),0)</f>
        <v>666900</v>
      </c>
      <c r="AB30">
        <f>IF(R30=A30,VLOOKUP(A30,'2013'!$A$5:$K$674,5),0)</f>
        <v>6</v>
      </c>
      <c r="AC30">
        <f>IF(R30=A30,VLOOKUP(A30,'2013'!$A$5:$K$674,6),0)</f>
        <v>1</v>
      </c>
      <c r="AD30" s="40">
        <f>IF(R30=A30,VLOOKUP(A30,'2013'!$A$5:$K$674,7),0)</f>
        <v>0.16666666666666666</v>
      </c>
      <c r="AE30" t="e">
        <f t="shared" si="3"/>
        <v>#DIV/0!</v>
      </c>
      <c r="AG30">
        <f>IF(R30=A30,VLOOKUP(A30,'2012'!$A$5:$K$674,3),0)</f>
        <v>298</v>
      </c>
      <c r="AH30" s="33">
        <f>IF(R30=A30,VLOOKUP(A30,'2012'!$A$5:$K$674,4),0)</f>
        <v>239600</v>
      </c>
      <c r="AI30">
        <f>IF(R30=A30,VLOOKUP(A30,'2012'!$A$5:$K$674,5),0)</f>
        <v>3</v>
      </c>
      <c r="AJ30">
        <f>IF(R30=A30,VLOOKUP(A30,'2012'!$A$5:$K$674,6),0)</f>
        <v>1</v>
      </c>
      <c r="AK30" s="40">
        <f>IF(R30=A30,VLOOKUP(A30,'2012'!$A$5:$K$674,7),0)</f>
        <v>0.33333333333333331</v>
      </c>
      <c r="AL30" t="e">
        <f t="shared" si="4"/>
        <v>#DIV/0!</v>
      </c>
      <c r="AN30" t="str">
        <f>VLOOKUP(A30,'2011'!$A$5:$K$674,1)</f>
        <v xml:space="preserve">Ann Cordes </v>
      </c>
      <c r="AO30">
        <f>IF(AN30=R30,VLOOKUP(A30,'2011'!$A$5:$K$674,3),0)</f>
        <v>0</v>
      </c>
      <c r="AP30" s="33">
        <f>IF(AN30=R30,VLOOKUP(A30,'2011'!$A$5:$K$674,4),0)</f>
        <v>0</v>
      </c>
      <c r="AQ30">
        <f>IF(R30=AN30,VLOOKUP(A30,'2011'!$A$5:$K$674,5),0)</f>
        <v>0</v>
      </c>
      <c r="AR30">
        <f>IF(R30=AN30,VLOOKUP(A30,'2011'!$A$5:$K$674,6),0)</f>
        <v>0</v>
      </c>
      <c r="AS30" s="40">
        <f>IF(R30=AN30,VLOOKUP(A30,'2011'!$A$5:$K$674,7),0)</f>
        <v>0</v>
      </c>
    </row>
    <row r="31" spans="1:45" x14ac:dyDescent="0.2">
      <c r="A31" t="s">
        <v>865</v>
      </c>
      <c r="B31" t="s">
        <v>371</v>
      </c>
      <c r="C31">
        <v>128</v>
      </c>
      <c r="D31" s="33">
        <v>2061000</v>
      </c>
      <c r="E31">
        <v>8</v>
      </c>
      <c r="F31">
        <v>0</v>
      </c>
      <c r="G31" s="40">
        <v>0</v>
      </c>
      <c r="H31" s="40" t="e">
        <f t="shared" si="0"/>
        <v>#DIV/0!</v>
      </c>
      <c r="J31" t="str">
        <f>VLOOKUP(A31,'2015'!$A$5:$K$674,1)</f>
        <v xml:space="preserve">Anna Marie Lindley </v>
      </c>
      <c r="K31" s="31">
        <f>IF(J31=A31,VLOOKUP(A31,'2015'!$A$5:$K$674,3),0)</f>
        <v>109</v>
      </c>
      <c r="L31" s="33">
        <f>IF(J31=A31,VLOOKUP(A31,'2015'!$A$5:$K$674,4),0)</f>
        <v>1665900</v>
      </c>
      <c r="M31">
        <f>IF(J31=A31,VLOOKUP(A31,'2015'!$A$5:$K$674,5),0)</f>
        <v>11</v>
      </c>
      <c r="N31">
        <f>IF(J31=A31,VLOOKUP(A31,'2015'!$A$5:$K$674,6),0)</f>
        <v>1</v>
      </c>
      <c r="O31" s="40">
        <f>IF(J31=A31,VLOOKUP(A31,'2015'!$A$5:$K$674,7),0)</f>
        <v>9.0909090909090912E-2</v>
      </c>
      <c r="P31" t="e">
        <f t="shared" si="1"/>
        <v>#DIV/0!</v>
      </c>
      <c r="R31" t="str">
        <f>VLOOKUP(A31,'2014'!$A$5:$K$675,1)</f>
        <v xml:space="preserve">Anna Marie Lindley </v>
      </c>
      <c r="S31" s="31">
        <f>IF(R31=A31,VLOOKUP(A31,'2014'!$A$5:$K$675,3),0)</f>
        <v>215</v>
      </c>
      <c r="T31" s="33">
        <f>IF(R31=A31,VLOOKUP(A31,'2014'!$A$5:$K$675,4),0)</f>
        <v>792800</v>
      </c>
      <c r="U31">
        <f>IF(R31=A31,VLOOKUP(A31,'2014'!$A$5:$K$675,5),0)</f>
        <v>6</v>
      </c>
      <c r="V31">
        <f>IF(R31=A31,VLOOKUP(A31,'2014'!$A$5:$K$675,6),0)</f>
        <v>0</v>
      </c>
      <c r="W31" s="40">
        <f>IF(R31=A31,VLOOKUP(A31,'2014'!$A$5:$K$675,7),0)</f>
        <v>0</v>
      </c>
      <c r="X31" t="e">
        <f t="shared" si="2"/>
        <v>#DIV/0!</v>
      </c>
      <c r="Z31">
        <f>IF(R31=A31,VLOOKUP(A31,'2013'!$A$5:$K$674,3),0)</f>
        <v>318</v>
      </c>
      <c r="AA31" s="33">
        <f>IF(R31=A31,VLOOKUP(A31,'2013'!$A$5:$K$674,4),0)</f>
        <v>222000</v>
      </c>
      <c r="AB31">
        <f>IF(R31=A31,VLOOKUP(A31,'2013'!$A$5:$K$674,5),0)</f>
        <v>2</v>
      </c>
      <c r="AC31">
        <f>IF(R31=A31,VLOOKUP(A31,'2013'!$A$5:$K$674,6),0)</f>
        <v>0</v>
      </c>
      <c r="AD31" s="40">
        <f>IF(R31=A31,VLOOKUP(A31,'2013'!$A$5:$K$674,7),0)</f>
        <v>0</v>
      </c>
      <c r="AE31" t="e">
        <f t="shared" si="3"/>
        <v>#DIV/0!</v>
      </c>
      <c r="AG31">
        <f>IF(R31=A31,VLOOKUP(A31,'2012'!$A$5:$K$674,3),0)</f>
        <v>143</v>
      </c>
      <c r="AH31" s="33">
        <f>IF(R31=A31,VLOOKUP(A31,'2012'!$A$5:$K$674,4),0)</f>
        <v>1071000</v>
      </c>
      <c r="AI31">
        <f>IF(R31=A31,VLOOKUP(A31,'2012'!$A$5:$K$674,5),0)</f>
        <v>5</v>
      </c>
      <c r="AJ31">
        <f>IF(R31=A31,VLOOKUP(A31,'2012'!$A$5:$K$674,6),0)</f>
        <v>0</v>
      </c>
      <c r="AK31" s="40">
        <f>IF(R31=A31,VLOOKUP(A31,'2012'!$A$5:$K$674,7),0)</f>
        <v>0</v>
      </c>
      <c r="AL31" t="e">
        <f t="shared" si="4"/>
        <v>#DIV/0!</v>
      </c>
      <c r="AN31" t="str">
        <f>VLOOKUP(A31,'2011'!$A$5:$K$674,1)</f>
        <v xml:space="preserve">Anna M Lindley </v>
      </c>
      <c r="AO31">
        <f>IF(AN31=R31,VLOOKUP(A31,'2011'!$A$5:$K$674,3),0)</f>
        <v>0</v>
      </c>
      <c r="AP31" s="33">
        <f>IF(AN31=R31,VLOOKUP(A31,'2011'!$A$5:$K$674,4),0)</f>
        <v>0</v>
      </c>
      <c r="AQ31">
        <f>IF(R31=AN31,VLOOKUP(A31,'2011'!$A$5:$K$674,5),0)</f>
        <v>0</v>
      </c>
      <c r="AR31">
        <f>IF(R31=AN31,VLOOKUP(A31,'2011'!$A$5:$K$674,6),0)</f>
        <v>0</v>
      </c>
      <c r="AS31" s="40">
        <f>IF(R31=AN31,VLOOKUP(A31,'2011'!$A$5:$K$674,7),0)</f>
        <v>0</v>
      </c>
    </row>
    <row r="32" spans="1:45" x14ac:dyDescent="0.2">
      <c r="A32" t="s">
        <v>496</v>
      </c>
      <c r="B32" t="s">
        <v>5</v>
      </c>
      <c r="C32">
        <v>184</v>
      </c>
      <c r="D32" s="33">
        <v>1480550</v>
      </c>
      <c r="E32">
        <v>8</v>
      </c>
      <c r="F32">
        <v>1</v>
      </c>
      <c r="G32" s="40">
        <v>0.125</v>
      </c>
      <c r="H32" s="40" t="e">
        <f t="shared" si="0"/>
        <v>#DIV/0!</v>
      </c>
      <c r="J32" t="str">
        <f>VLOOKUP(A32,'2015'!$A$5:$K$674,1)</f>
        <v xml:space="preserve">Ashley Brown </v>
      </c>
      <c r="K32" s="31">
        <f>IF(J32=A32,VLOOKUP(A32,'2015'!$A$5:$K$674,3),0)</f>
        <v>375</v>
      </c>
      <c r="L32" s="33">
        <f>IF(J32=A32,VLOOKUP(A32,'2015'!$A$5:$K$674,4),0)</f>
        <v>190500</v>
      </c>
      <c r="M32">
        <f>IF(J32=A32,VLOOKUP(A32,'2015'!$A$5:$K$674,5),0)</f>
        <v>2</v>
      </c>
      <c r="N32">
        <f>IF(J32=A32,VLOOKUP(A32,'2015'!$A$5:$K$674,6),0)</f>
        <v>1</v>
      </c>
      <c r="O32" s="40">
        <f>IF(J32=A32,VLOOKUP(A32,'2015'!$A$5:$K$674,7),0)</f>
        <v>0.5</v>
      </c>
      <c r="P32" t="e">
        <f t="shared" si="1"/>
        <v>#DIV/0!</v>
      </c>
      <c r="R32" t="str">
        <f>VLOOKUP(A32,'2014'!$A$5:$K$675,1)</f>
        <v xml:space="preserve">Ashley Adams </v>
      </c>
      <c r="S32" s="31">
        <f>IF(R32=A32,VLOOKUP(A32,'2014'!$A$5:$K$675,3),0)</f>
        <v>0</v>
      </c>
      <c r="T32" s="33">
        <f>IF(R32=A32,VLOOKUP(A32,'2014'!$A$5:$K$675,4),0)</f>
        <v>0</v>
      </c>
      <c r="U32">
        <f>IF(R32=A32,VLOOKUP(A32,'2014'!$A$5:$K$675,5),0)</f>
        <v>0</v>
      </c>
      <c r="V32">
        <f>IF(R32=A32,VLOOKUP(A32,'2014'!$A$5:$K$675,6),0)</f>
        <v>0</v>
      </c>
      <c r="W32" s="40">
        <f>IF(R32=A32,VLOOKUP(A32,'2014'!$A$5:$K$675,7),0)</f>
        <v>0</v>
      </c>
      <c r="X32" t="e">
        <f t="shared" si="2"/>
        <v>#DIV/0!</v>
      </c>
      <c r="Z32">
        <f>IF(R32=A32,VLOOKUP(A32,'2013'!$A$5:$K$674,3),0)</f>
        <v>0</v>
      </c>
      <c r="AA32" s="33">
        <f>IF(R32=A32,VLOOKUP(A32,'2013'!$A$5:$K$674,4),0)</f>
        <v>0</v>
      </c>
      <c r="AB32">
        <f>IF(R32=A32,VLOOKUP(A32,'2013'!$A$5:$K$674,5),0)</f>
        <v>0</v>
      </c>
      <c r="AC32">
        <f>IF(R32=A32,VLOOKUP(A32,'2013'!$A$5:$K$674,6),0)</f>
        <v>0</v>
      </c>
      <c r="AD32" s="40">
        <f>IF(R32=A32,VLOOKUP(A32,'2013'!$A$5:$K$674,7),0)</f>
        <v>0</v>
      </c>
      <c r="AE32" t="e">
        <f t="shared" si="3"/>
        <v>#DIV/0!</v>
      </c>
      <c r="AG32">
        <f>IF(R32=A32,VLOOKUP(A32,'2012'!$A$5:$K$674,3),0)</f>
        <v>0</v>
      </c>
      <c r="AH32" s="33">
        <f>IF(R32=A32,VLOOKUP(A32,'2012'!$A$5:$K$674,4),0)</f>
        <v>0</v>
      </c>
      <c r="AI32">
        <f>IF(R32=A32,VLOOKUP(A32,'2012'!$A$5:$K$674,5),0)</f>
        <v>0</v>
      </c>
      <c r="AJ32">
        <f>IF(R32=A32,VLOOKUP(A32,'2012'!$A$5:$K$674,6),0)</f>
        <v>0</v>
      </c>
      <c r="AK32" s="40">
        <f>IF(R32=A32,VLOOKUP(A32,'2012'!$A$5:$K$674,7),0)</f>
        <v>0</v>
      </c>
      <c r="AL32" t="e">
        <f t="shared" si="4"/>
        <v>#DIV/0!</v>
      </c>
      <c r="AN32" t="str">
        <f>VLOOKUP(A32,'2011'!$A$5:$K$674,1)</f>
        <v xml:space="preserve">April Rieger </v>
      </c>
      <c r="AO32">
        <f>IF(AN32=R32,VLOOKUP(A32,'2011'!$A$5:$K$674,3),0)</f>
        <v>0</v>
      </c>
      <c r="AP32" s="33">
        <f>IF(AN32=R32,VLOOKUP(A32,'2011'!$A$5:$K$674,4),0)</f>
        <v>0</v>
      </c>
      <c r="AQ32">
        <f>IF(R32=AN32,VLOOKUP(A32,'2011'!$A$5:$K$674,5),0)</f>
        <v>0</v>
      </c>
      <c r="AR32">
        <f>IF(R32=AN32,VLOOKUP(A32,'2011'!$A$5:$K$674,6),0)</f>
        <v>0</v>
      </c>
      <c r="AS32" s="40">
        <f>IF(R32=AN32,VLOOKUP(A32,'2011'!$A$5:$K$674,7),0)</f>
        <v>0</v>
      </c>
    </row>
    <row r="33" spans="1:45" x14ac:dyDescent="0.2">
      <c r="A33" t="s">
        <v>821</v>
      </c>
      <c r="B33" t="s">
        <v>1100</v>
      </c>
      <c r="C33">
        <v>35</v>
      </c>
      <c r="D33" s="33">
        <v>5249035</v>
      </c>
      <c r="E33">
        <v>29</v>
      </c>
      <c r="F33">
        <v>22</v>
      </c>
      <c r="G33" s="40">
        <v>0.75862068965517238</v>
      </c>
      <c r="H33" s="40">
        <f t="shared" si="0"/>
        <v>0.32758620689655171</v>
      </c>
      <c r="J33" t="str">
        <f>VLOOKUP(A33,'2015'!$A$5:$K$674,1)</f>
        <v xml:space="preserve">Ashley Kegerreis </v>
      </c>
      <c r="K33" s="31">
        <f>IF(J33=A33,VLOOKUP(A33,'2015'!$A$5:$K$674,3),0)</f>
        <v>63</v>
      </c>
      <c r="L33" s="33">
        <f>IF(J33=A33,VLOOKUP(A33,'2015'!$A$5:$K$674,4),0)</f>
        <v>2637501</v>
      </c>
      <c r="M33">
        <f>IF(J33=A33,VLOOKUP(A33,'2015'!$A$5:$K$674,5),0)</f>
        <v>19</v>
      </c>
      <c r="N33">
        <f>IF(J33=A33,VLOOKUP(A33,'2015'!$A$5:$K$674,6),0)</f>
        <v>10</v>
      </c>
      <c r="O33" s="40">
        <f>IF(J33=A33,VLOOKUP(A33,'2015'!$A$5:$K$674,7),0)</f>
        <v>0.52631578947368418</v>
      </c>
      <c r="P33">
        <f t="shared" si="1"/>
        <v>0.28654970760233905</v>
      </c>
      <c r="R33" t="str">
        <f>VLOOKUP(A33,'2014'!$A$5:$K$675,1)</f>
        <v xml:space="preserve">Ashley Kegerreis </v>
      </c>
      <c r="S33" s="31">
        <f>IF(R33=A33,VLOOKUP(A33,'2014'!$A$5:$K$675,3),0)</f>
        <v>53</v>
      </c>
      <c r="T33" s="33">
        <f>IF(R33=A33,VLOOKUP(A33,'2014'!$A$5:$K$675,4),0)</f>
        <v>3022100</v>
      </c>
      <c r="U33">
        <f>IF(R33=A33,VLOOKUP(A33,'2014'!$A$5:$K$675,5),0)</f>
        <v>22</v>
      </c>
      <c r="V33">
        <f>IF(R33=A33,VLOOKUP(A33,'2014'!$A$5:$K$675,6),0)</f>
        <v>9</v>
      </c>
      <c r="W33" s="40">
        <f>IF(R33=A33,VLOOKUP(A33,'2014'!$A$5:$K$675,7),0)</f>
        <v>0.40909090909090912</v>
      </c>
      <c r="X33">
        <f t="shared" si="2"/>
        <v>-1.8496503496503498</v>
      </c>
      <c r="Z33">
        <f>IF(R33=A33,VLOOKUP(A33,'2013'!$A$5:$K$674,3),0)</f>
        <v>31</v>
      </c>
      <c r="AA33" s="33">
        <f>IF(R33=A33,VLOOKUP(A33,'2013'!$A$5:$K$674,4),0)</f>
        <v>3894525</v>
      </c>
      <c r="AB33">
        <f>IF(R33=A33,VLOOKUP(A33,'2013'!$A$5:$K$674,5),0)</f>
        <v>24</v>
      </c>
      <c r="AC33">
        <f>IF(R33=A33,VLOOKUP(A33,'2013'!$A$5:$K$674,6),0)</f>
        <v>16</v>
      </c>
      <c r="AD33" s="40">
        <f>IF(R33=A33,VLOOKUP(A33,'2013'!$A$5:$K$674,7),0)</f>
        <v>0.66666666666666663</v>
      </c>
      <c r="AE33">
        <f t="shared" si="3"/>
        <v>-0.48148148148148145</v>
      </c>
      <c r="AG33">
        <f>IF(R33=A33,VLOOKUP(A33,'2012'!$A$5:$K$674,3),0)</f>
        <v>33</v>
      </c>
      <c r="AH33" s="33">
        <f>IF(R33=A33,VLOOKUP(A33,'2012'!$A$5:$K$674,4),0)</f>
        <v>3221075</v>
      </c>
      <c r="AI33">
        <f>IF(R33=A33,VLOOKUP(A33,'2012'!$A$5:$K$674,5),0)</f>
        <v>21</v>
      </c>
      <c r="AJ33">
        <f>IF(R33=A33,VLOOKUP(A33,'2012'!$A$5:$K$674,6),0)</f>
        <v>12</v>
      </c>
      <c r="AK33" s="40">
        <f>IF(R33=A33,VLOOKUP(A33,'2012'!$A$5:$K$674,7),0)</f>
        <v>0.5714285714285714</v>
      </c>
      <c r="AL33">
        <f t="shared" si="4"/>
        <v>1.2857142857142856</v>
      </c>
      <c r="AN33" t="str">
        <f>VLOOKUP(A33,'2011'!$A$5:$K$674,1)</f>
        <v xml:space="preserve">Ashley Kegerreis </v>
      </c>
      <c r="AO33">
        <f>IF(AN33=R33,VLOOKUP(A33,'2011'!$A$5:$K$674,3),0)</f>
        <v>77</v>
      </c>
      <c r="AP33" s="33">
        <f>IF(AN33=R33,VLOOKUP(A33,'2011'!$A$5:$K$674,4),0)</f>
        <v>1635000</v>
      </c>
      <c r="AQ33">
        <f>IF(R33=AN33,VLOOKUP(A33,'2011'!$A$5:$K$674,5),0)</f>
        <v>12</v>
      </c>
      <c r="AR33">
        <f>IF(R33=AN33,VLOOKUP(A33,'2011'!$A$5:$K$674,6),0)</f>
        <v>3</v>
      </c>
      <c r="AS33" s="40">
        <f>IF(R33=AN33,VLOOKUP(A33,'2011'!$A$5:$K$674,7),0)</f>
        <v>0.25</v>
      </c>
    </row>
    <row r="34" spans="1:45" x14ac:dyDescent="0.2">
      <c r="A34" t="s">
        <v>1407</v>
      </c>
      <c r="B34" t="s">
        <v>1099</v>
      </c>
      <c r="C34">
        <v>203</v>
      </c>
      <c r="D34" s="33">
        <v>1254500</v>
      </c>
      <c r="E34">
        <v>6</v>
      </c>
      <c r="F34">
        <v>2</v>
      </c>
      <c r="G34" s="40">
        <v>0.33333333333333331</v>
      </c>
      <c r="H34" s="40" t="e">
        <f t="shared" si="0"/>
        <v>#DIV/0!</v>
      </c>
      <c r="J34" t="str">
        <f>VLOOKUP(A34,'2015'!$A$5:$K$674,1)</f>
        <v xml:space="preserve">Ashley Parnell </v>
      </c>
      <c r="K34" s="31">
        <f>IF(J34=A34,VLOOKUP(A34,'2015'!$A$5:$K$674,3),0)</f>
        <v>356</v>
      </c>
      <c r="L34" s="33">
        <f>IF(J34=A34,VLOOKUP(A34,'2015'!$A$5:$K$674,4),0)</f>
        <v>238400</v>
      </c>
      <c r="M34">
        <f>IF(J34=A34,VLOOKUP(A34,'2015'!$A$5:$K$674,5),0)</f>
        <v>2</v>
      </c>
      <c r="N34">
        <f>IF(J34=A34,VLOOKUP(A34,'2015'!$A$5:$K$674,6),0)</f>
        <v>1</v>
      </c>
      <c r="O34" s="40">
        <f>IF(J34=A34,VLOOKUP(A34,'2015'!$A$5:$K$674,7),0)</f>
        <v>0.5</v>
      </c>
      <c r="P34" t="e">
        <f t="shared" si="1"/>
        <v>#DIV/0!</v>
      </c>
      <c r="R34" t="str">
        <f>VLOOKUP(A34,'2014'!$A$5:$K$675,1)</f>
        <v xml:space="preserve">Ashley Kegerreis </v>
      </c>
      <c r="S34" s="31">
        <f>IF(R34=A34,VLOOKUP(A34,'2014'!$A$5:$K$675,3),0)</f>
        <v>0</v>
      </c>
      <c r="T34" s="33">
        <f>IF(R34=A34,VLOOKUP(A34,'2014'!$A$5:$K$675,4),0)</f>
        <v>0</v>
      </c>
      <c r="U34">
        <f>IF(R34=A34,VLOOKUP(A34,'2014'!$A$5:$K$675,5),0)</f>
        <v>0</v>
      </c>
      <c r="V34">
        <f>IF(R34=A34,VLOOKUP(A34,'2014'!$A$5:$K$675,6),0)</f>
        <v>0</v>
      </c>
      <c r="W34" s="40">
        <f>IF(R34=A34,VLOOKUP(A34,'2014'!$A$5:$K$675,7),0)</f>
        <v>0</v>
      </c>
      <c r="X34">
        <f t="shared" si="2"/>
        <v>-1</v>
      </c>
      <c r="Z34">
        <f>IF(R34=A34,VLOOKUP(A34,'2013'!$A$5:$K$674,3),0)</f>
        <v>0</v>
      </c>
      <c r="AA34" s="33">
        <f>IF(R34=A34,VLOOKUP(A34,'2013'!$A$5:$K$674,4),0)</f>
        <v>0</v>
      </c>
      <c r="AB34">
        <f>IF(R34=A34,VLOOKUP(A34,'2013'!$A$5:$K$674,5),0)</f>
        <v>0</v>
      </c>
      <c r="AC34">
        <f>IF(R34=A34,VLOOKUP(A34,'2013'!$A$5:$K$674,6),0)</f>
        <v>0</v>
      </c>
      <c r="AD34" s="40">
        <f>IF(R34=A34,VLOOKUP(A34,'2013'!$A$5:$K$674,7),0)</f>
        <v>0</v>
      </c>
      <c r="AE34">
        <f t="shared" si="3"/>
        <v>-1</v>
      </c>
      <c r="AG34">
        <f>IF(R34=A34,VLOOKUP(A34,'2012'!$A$5:$K$674,3),0)</f>
        <v>0</v>
      </c>
      <c r="AH34" s="33">
        <f>IF(R34=A34,VLOOKUP(A34,'2012'!$A$5:$K$674,4),0)</f>
        <v>0</v>
      </c>
      <c r="AI34">
        <f>IF(R34=A34,VLOOKUP(A34,'2012'!$A$5:$K$674,5),0)</f>
        <v>0</v>
      </c>
      <c r="AJ34">
        <f>IF(R34=A34,VLOOKUP(A34,'2012'!$A$5:$K$674,6),0)</f>
        <v>0</v>
      </c>
      <c r="AK34" s="40">
        <f>IF(R34=A34,VLOOKUP(A34,'2012'!$A$5:$K$674,7),0)</f>
        <v>0</v>
      </c>
      <c r="AL34">
        <f t="shared" si="4"/>
        <v>-1</v>
      </c>
      <c r="AN34" t="str">
        <f>VLOOKUP(A34,'2011'!$A$5:$K$674,1)</f>
        <v xml:space="preserve">Ashley Kegerreis </v>
      </c>
      <c r="AO34">
        <f>IF(AN34=R34,VLOOKUP(A34,'2011'!$A$5:$K$674,3),0)</f>
        <v>77</v>
      </c>
      <c r="AP34" s="33">
        <f>IF(AN34=R34,VLOOKUP(A34,'2011'!$A$5:$K$674,4),0)</f>
        <v>1635000</v>
      </c>
      <c r="AQ34">
        <f>IF(R34=AN34,VLOOKUP(A34,'2011'!$A$5:$K$674,5),0)</f>
        <v>12</v>
      </c>
      <c r="AR34">
        <f>IF(R34=AN34,VLOOKUP(A34,'2011'!$A$5:$K$674,6),0)</f>
        <v>3</v>
      </c>
      <c r="AS34" s="40">
        <f>IF(R34=AN34,VLOOKUP(A34,'2011'!$A$5:$K$674,7),0)</f>
        <v>0.25</v>
      </c>
    </row>
    <row r="35" spans="1:45" x14ac:dyDescent="0.2">
      <c r="A35" t="s">
        <v>576</v>
      </c>
      <c r="B35" t="s">
        <v>303</v>
      </c>
      <c r="C35">
        <v>73</v>
      </c>
      <c r="D35" s="33">
        <v>3122100</v>
      </c>
      <c r="E35">
        <v>17</v>
      </c>
      <c r="F35">
        <v>14</v>
      </c>
      <c r="G35" s="40">
        <v>0.82352941176470584</v>
      </c>
      <c r="H35" s="40">
        <f t="shared" si="0"/>
        <v>-0.17647058823529416</v>
      </c>
      <c r="J35" t="str">
        <f>VLOOKUP(A35,'2015'!$A$5:$K$674,1)</f>
        <v xml:space="preserve">Austin Hooper </v>
      </c>
      <c r="K35" s="31">
        <f>IF(J35=A35,VLOOKUP(A35,'2015'!$A$5:$K$674,3),0)</f>
        <v>89</v>
      </c>
      <c r="L35" s="33">
        <f>IF(J35=A35,VLOOKUP(A35,'2015'!$A$5:$K$674,4),0)</f>
        <v>2038500</v>
      </c>
      <c r="M35">
        <f>IF(J35=A35,VLOOKUP(A35,'2015'!$A$5:$K$674,5),0)</f>
        <v>13</v>
      </c>
      <c r="N35">
        <f>IF(J35=A35,VLOOKUP(A35,'2015'!$A$5:$K$674,6),0)</f>
        <v>9</v>
      </c>
      <c r="O35" s="40">
        <f>IF(J35=A35,VLOOKUP(A35,'2015'!$A$5:$K$674,7),0)</f>
        <v>0.69230769230769229</v>
      </c>
      <c r="P35">
        <f t="shared" si="1"/>
        <v>0.24615384615384606</v>
      </c>
      <c r="R35" t="str">
        <f>VLOOKUP(A35,'2014'!$A$5:$K$675,1)</f>
        <v xml:space="preserve">Austin Hooper </v>
      </c>
      <c r="S35" s="31">
        <f>IF(R35=A35,VLOOKUP(A35,'2014'!$A$5:$K$675,3),0)</f>
        <v>60</v>
      </c>
      <c r="T35" s="33">
        <f>IF(R35=A35,VLOOKUP(A35,'2014'!$A$5:$K$675,4),0)</f>
        <v>2899800</v>
      </c>
      <c r="U35">
        <f>IF(R35=A35,VLOOKUP(A35,'2014'!$A$5:$K$675,5),0)</f>
        <v>18</v>
      </c>
      <c r="V35">
        <f>IF(R35=A35,VLOOKUP(A35,'2014'!$A$5:$K$675,6),0)</f>
        <v>10</v>
      </c>
      <c r="W35" s="40">
        <f>IF(R35=A35,VLOOKUP(A35,'2014'!$A$5:$K$675,7),0)</f>
        <v>0.55555555555555558</v>
      </c>
      <c r="X35" t="e">
        <f t="shared" si="2"/>
        <v>#DIV/0!</v>
      </c>
      <c r="Z35">
        <f>IF(R35=A35,VLOOKUP(A35,'2013'!$A$5:$K$674,3),0)</f>
        <v>377</v>
      </c>
      <c r="AA35" s="33">
        <f>IF(R35=A35,VLOOKUP(A35,'2013'!$A$5:$K$674,4),0)</f>
        <v>85000</v>
      </c>
      <c r="AB35">
        <f>IF(R35=A35,VLOOKUP(A35,'2013'!$A$5:$K$674,5),0)</f>
        <v>1</v>
      </c>
      <c r="AC35">
        <f>IF(R35=A35,VLOOKUP(A35,'2013'!$A$5:$K$674,6),0)</f>
        <v>0</v>
      </c>
      <c r="AD35" s="40">
        <f>IF(R35=A35,VLOOKUP(A35,'2013'!$A$5:$K$674,7),0)</f>
        <v>0</v>
      </c>
      <c r="AE35" t="e">
        <f t="shared" si="3"/>
        <v>#DIV/0!</v>
      </c>
      <c r="AG35">
        <f>IF(R35=A35,VLOOKUP(A35,'2012'!$A$5:$K$674,3),0)</f>
        <v>210</v>
      </c>
      <c r="AH35" s="33">
        <f>IF(R35=A35,VLOOKUP(A35,'2012'!$A$5:$K$674,4),0)</f>
        <v>622750</v>
      </c>
      <c r="AI35">
        <f>IF(R35=A35,VLOOKUP(A35,'2012'!$A$5:$K$674,5),0)</f>
        <v>2</v>
      </c>
      <c r="AJ35">
        <f>IF(R35=A35,VLOOKUP(A35,'2012'!$A$5:$K$674,6),0)</f>
        <v>2</v>
      </c>
      <c r="AK35" s="40">
        <f>IF(R35=A35,VLOOKUP(A35,'2012'!$A$5:$K$674,7),0)</f>
        <v>1</v>
      </c>
      <c r="AL35" t="e">
        <f t="shared" si="4"/>
        <v>#DIV/0!</v>
      </c>
      <c r="AN35" t="str">
        <f>VLOOKUP(A35,'2011'!$A$5:$K$674,1)</f>
        <v xml:space="preserve">Ashley Rucker </v>
      </c>
      <c r="AO35">
        <f>IF(AN35=R35,VLOOKUP(A35,'2011'!$A$5:$K$674,3),0)</f>
        <v>0</v>
      </c>
      <c r="AP35" s="33">
        <f>IF(AN35=R35,VLOOKUP(A35,'2011'!$A$5:$K$674,4),0)</f>
        <v>0</v>
      </c>
      <c r="AQ35">
        <f>IF(R35=AN35,VLOOKUP(A35,'2011'!$A$5:$K$674,5),0)</f>
        <v>0</v>
      </c>
      <c r="AR35">
        <f>IF(R35=AN35,VLOOKUP(A35,'2011'!$A$5:$K$674,6),0)</f>
        <v>0</v>
      </c>
      <c r="AS35" s="40">
        <f>IF(R35=AN35,VLOOKUP(A35,'2011'!$A$5:$K$674,7),0)</f>
        <v>0</v>
      </c>
    </row>
    <row r="36" spans="1:45" x14ac:dyDescent="0.2">
      <c r="A36" t="s">
        <v>1223</v>
      </c>
      <c r="B36" t="s">
        <v>790</v>
      </c>
      <c r="C36">
        <v>166</v>
      </c>
      <c r="D36" s="33">
        <v>1705900</v>
      </c>
      <c r="E36">
        <v>13</v>
      </c>
      <c r="F36">
        <v>5</v>
      </c>
      <c r="G36" s="40">
        <v>0.38461538461538464</v>
      </c>
      <c r="H36" s="40">
        <f t="shared" si="0"/>
        <v>8.2307692307692317</v>
      </c>
      <c r="J36" t="str">
        <f>VLOOKUP(A36,'2015'!$A$5:$K$674,1)</f>
        <v xml:space="preserve">Barbara A Brown </v>
      </c>
      <c r="K36" s="31">
        <f>IF(J36=A36,VLOOKUP(A36,'2015'!$A$5:$K$674,3),0)</f>
        <v>78</v>
      </c>
      <c r="L36" s="33">
        <f>IF(J36=A36,VLOOKUP(A36,'2015'!$A$5:$K$674,4),0)</f>
        <v>2239800</v>
      </c>
      <c r="M36">
        <f>IF(J36=A36,VLOOKUP(A36,'2015'!$A$5:$K$674,5),0)</f>
        <v>22</v>
      </c>
      <c r="N36">
        <f>IF(J36=A36,VLOOKUP(A36,'2015'!$A$5:$K$674,6),0)</f>
        <v>1</v>
      </c>
      <c r="O36" s="40">
        <f>IF(J36=A36,VLOOKUP(A36,'2015'!$A$5:$K$674,7),0)</f>
        <v>4.5454545454545456E-2</v>
      </c>
      <c r="P36">
        <f t="shared" si="1"/>
        <v>4.5454545454545511E-2</v>
      </c>
      <c r="R36" t="str">
        <f>VLOOKUP(A36,'2014'!$A$5:$K$675,1)</f>
        <v xml:space="preserve">Barbara A Brown </v>
      </c>
      <c r="S36" s="31">
        <f>IF(R36=A36,VLOOKUP(A36,'2014'!$A$5:$K$675,3),0)</f>
        <v>104</v>
      </c>
      <c r="T36" s="33">
        <f>IF(R36=A36,VLOOKUP(A36,'2014'!$A$5:$K$675,4),0)</f>
        <v>1824750</v>
      </c>
      <c r="U36">
        <f>IF(R36=A36,VLOOKUP(A36,'2014'!$A$5:$K$675,5),0)</f>
        <v>23</v>
      </c>
      <c r="V36">
        <f>IF(R36=A36,VLOOKUP(A36,'2014'!$A$5:$K$675,6),0)</f>
        <v>1</v>
      </c>
      <c r="W36" s="40">
        <f>IF(R36=A36,VLOOKUP(A36,'2014'!$A$5:$K$675,7),0)</f>
        <v>4.3478260869565216E-2</v>
      </c>
      <c r="X36" t="e">
        <f t="shared" si="2"/>
        <v>#DIV/0!</v>
      </c>
      <c r="Z36">
        <f>IF(R36=A36,VLOOKUP(A36,'2013'!$A$5:$K$674,3),0)</f>
        <v>98</v>
      </c>
      <c r="AA36" s="33">
        <f>IF(R36=A36,VLOOKUP(A36,'2013'!$A$5:$K$674,4),0)</f>
        <v>1745300</v>
      </c>
      <c r="AB36">
        <f>IF(R36=A36,VLOOKUP(A36,'2013'!$A$5:$K$674,5),0)</f>
        <v>13</v>
      </c>
      <c r="AC36">
        <f>IF(R36=A36,VLOOKUP(A36,'2013'!$A$5:$K$674,6),0)</f>
        <v>1</v>
      </c>
      <c r="AD36" s="40">
        <f>IF(R36=A36,VLOOKUP(A36,'2013'!$A$5:$K$674,7),0)</f>
        <v>7.6923076923076927E-2</v>
      </c>
      <c r="AE36" t="e">
        <f t="shared" si="3"/>
        <v>#DIV/0!</v>
      </c>
      <c r="AG36">
        <f>IF(R36=A36,VLOOKUP(A36,'2012'!$A$5:$K$674,3),0)</f>
        <v>52</v>
      </c>
      <c r="AH36" s="33">
        <f>IF(R36=A36,VLOOKUP(A36,'2012'!$A$5:$K$674,4),0)</f>
        <v>2506360</v>
      </c>
      <c r="AI36">
        <f>IF(R36=A36,VLOOKUP(A36,'2012'!$A$5:$K$674,5),0)</f>
        <v>24</v>
      </c>
      <c r="AJ36">
        <f>IF(R36=A36,VLOOKUP(A36,'2012'!$A$5:$K$674,6),0)</f>
        <v>1</v>
      </c>
      <c r="AK36" s="40">
        <f>IF(R36=A36,VLOOKUP(A36,'2012'!$A$5:$K$674,7),0)</f>
        <v>4.1666666666666664E-2</v>
      </c>
      <c r="AL36" t="e">
        <f t="shared" si="4"/>
        <v>#DIV/0!</v>
      </c>
      <c r="AN36" t="str">
        <f>VLOOKUP(A36,'2011'!$A$5:$K$674,1)</f>
        <v xml:space="preserve">Barbara A Brown </v>
      </c>
      <c r="AO36">
        <f>IF(AN36=R36,VLOOKUP(A36,'2011'!$A$5:$K$674,3),0)</f>
        <v>136</v>
      </c>
      <c r="AP36" s="33">
        <f>IF(AN36=R36,VLOOKUP(A36,'2011'!$A$5:$K$674,4),0)</f>
        <v>923200</v>
      </c>
      <c r="AQ36">
        <f>IF(R36=AN36,VLOOKUP(A36,'2011'!$A$5:$K$674,5),0)</f>
        <v>10</v>
      </c>
      <c r="AR36">
        <f>IF(R36=AN36,VLOOKUP(A36,'2011'!$A$5:$K$674,6),0)</f>
        <v>0</v>
      </c>
      <c r="AS36" s="40">
        <f>IF(R36=AN36,VLOOKUP(A36,'2011'!$A$5:$K$674,7),0)</f>
        <v>0</v>
      </c>
    </row>
    <row r="37" spans="1:45" x14ac:dyDescent="0.2">
      <c r="A37" t="s">
        <v>1224</v>
      </c>
      <c r="B37" t="s">
        <v>1100</v>
      </c>
      <c r="C37">
        <v>169</v>
      </c>
      <c r="D37" s="33">
        <v>1672200</v>
      </c>
      <c r="E37">
        <v>8</v>
      </c>
      <c r="F37">
        <v>7</v>
      </c>
      <c r="G37" s="40">
        <v>0.875</v>
      </c>
      <c r="H37" s="40">
        <f t="shared" si="0"/>
        <v>3.229166666666667</v>
      </c>
      <c r="J37" t="str">
        <f>VLOOKUP(A37,'2015'!$A$5:$K$674,1)</f>
        <v xml:space="preserve">Barbara Rusling </v>
      </c>
      <c r="K37" s="31">
        <f>IF(J37=A37,VLOOKUP(A37,'2015'!$A$5:$K$674,3),0)</f>
        <v>141</v>
      </c>
      <c r="L37" s="33">
        <f>IF(J37=A37,VLOOKUP(A37,'2015'!$A$5:$K$674,4),0)</f>
        <v>1361400</v>
      </c>
      <c r="M37">
        <f>IF(J37=A37,VLOOKUP(A37,'2015'!$A$5:$K$674,5),0)</f>
        <v>10</v>
      </c>
      <c r="N37">
        <f>IF(J37=A37,VLOOKUP(A37,'2015'!$A$5:$K$674,6),0)</f>
        <v>5</v>
      </c>
      <c r="O37" s="40">
        <f>IF(J37=A37,VLOOKUP(A37,'2015'!$A$5:$K$674,7),0)</f>
        <v>0.5</v>
      </c>
      <c r="P37">
        <f t="shared" si="1"/>
        <v>1.1500000000000001</v>
      </c>
      <c r="R37" t="str">
        <f>VLOOKUP(A37,'2014'!$A$5:$K$675,1)</f>
        <v xml:space="preserve">Barbara Rusling </v>
      </c>
      <c r="S37" s="31">
        <f>IF(R37=A37,VLOOKUP(A37,'2014'!$A$5:$K$675,3),0)</f>
        <v>20</v>
      </c>
      <c r="T37" s="33">
        <f>IF(R37=A37,VLOOKUP(A37,'2014'!$A$5:$K$675,4),0)</f>
        <v>5227790</v>
      </c>
      <c r="U37">
        <f>IF(R37=A37,VLOOKUP(A37,'2014'!$A$5:$K$675,5),0)</f>
        <v>43</v>
      </c>
      <c r="V37">
        <f>IF(R37=A37,VLOOKUP(A37,'2014'!$A$5:$K$675,6),0)</f>
        <v>10</v>
      </c>
      <c r="W37" s="40">
        <f>IF(R37=A37,VLOOKUP(A37,'2014'!$A$5:$K$675,7),0)</f>
        <v>0.23255813953488372</v>
      </c>
      <c r="X37">
        <f t="shared" si="2"/>
        <v>-1.1053093462044756</v>
      </c>
      <c r="Z37">
        <f>IF(R37=A37,VLOOKUP(A37,'2013'!$A$5:$K$674,3),0)</f>
        <v>21</v>
      </c>
      <c r="AA37" s="33">
        <f>IF(R37=A37,VLOOKUP(A37,'2013'!$A$5:$K$674,4),0)</f>
        <v>4941615</v>
      </c>
      <c r="AB37">
        <f>IF(R37=A37,VLOOKUP(A37,'2013'!$A$5:$K$674,5),0)</f>
        <v>45</v>
      </c>
      <c r="AC37">
        <f>IF(R37=A37,VLOOKUP(A37,'2013'!$A$5:$K$674,6),0)</f>
        <v>15</v>
      </c>
      <c r="AD37" s="40">
        <f>IF(R37=A37,VLOOKUP(A37,'2013'!$A$5:$K$674,7),0)</f>
        <v>0.33333333333333331</v>
      </c>
      <c r="AE37">
        <f t="shared" si="3"/>
        <v>-2.2083333333333335</v>
      </c>
      <c r="AG37">
        <f>IF(R37=A37,VLOOKUP(A37,'2012'!$A$5:$K$674,3),0)</f>
        <v>10</v>
      </c>
      <c r="AH37" s="33">
        <f>IF(R37=A37,VLOOKUP(A37,'2012'!$A$5:$K$674,4),0)</f>
        <v>7195149</v>
      </c>
      <c r="AI37">
        <f>IF(R37=A37,VLOOKUP(A37,'2012'!$A$5:$K$674,5),0)</f>
        <v>58</v>
      </c>
      <c r="AJ37">
        <f>IF(R37=A37,VLOOKUP(A37,'2012'!$A$5:$K$674,6),0)</f>
        <v>12</v>
      </c>
      <c r="AK37" s="40">
        <f>IF(R37=A37,VLOOKUP(A37,'2012'!$A$5:$K$674,7),0)</f>
        <v>0.20689655172413793</v>
      </c>
      <c r="AL37">
        <f t="shared" si="4"/>
        <v>-0.27586206896551724</v>
      </c>
      <c r="AN37" t="str">
        <f>VLOOKUP(A37,'2011'!$A$5:$K$674,1)</f>
        <v xml:space="preserve">Barbara Rusling </v>
      </c>
      <c r="AO37">
        <f>IF(AN37=R37,VLOOKUP(A37,'2011'!$A$5:$K$674,3),0)</f>
        <v>8</v>
      </c>
      <c r="AP37" s="33">
        <f>IF(AN37=R37,VLOOKUP(A37,'2011'!$A$5:$K$674,4),0)</f>
        <v>5717082</v>
      </c>
      <c r="AQ37">
        <f>IF(R37=AN37,VLOOKUP(A37,'2011'!$A$5:$K$674,5),0)</f>
        <v>56</v>
      </c>
      <c r="AR37">
        <f>IF(R37=AN37,VLOOKUP(A37,'2011'!$A$5:$K$674,6),0)</f>
        <v>16</v>
      </c>
      <c r="AS37" s="40">
        <f>IF(R37=AN37,VLOOKUP(A37,'2011'!$A$5:$K$674,7),0)</f>
        <v>0.2857142857142857</v>
      </c>
    </row>
    <row r="38" spans="1:45" x14ac:dyDescent="0.2">
      <c r="A38" t="s">
        <v>835</v>
      </c>
      <c r="B38" t="s">
        <v>1100</v>
      </c>
      <c r="C38">
        <v>270</v>
      </c>
      <c r="D38" s="33">
        <v>795000</v>
      </c>
      <c r="E38">
        <v>1</v>
      </c>
      <c r="F38">
        <v>1</v>
      </c>
      <c r="G38" s="40">
        <v>1</v>
      </c>
      <c r="H38" s="40" t="e">
        <f t="shared" si="0"/>
        <v>#DIV/0!</v>
      </c>
      <c r="J38" t="str">
        <f>VLOOKUP(A38,'2015'!$A$5:$K$674,1)</f>
        <v xml:space="preserve">Barbara Talley </v>
      </c>
      <c r="K38" s="31">
        <f>IF(J38=A38,VLOOKUP(A38,'2015'!$A$5:$K$674,3),0)</f>
        <v>0</v>
      </c>
      <c r="L38" s="33">
        <f>IF(J38=A38,VLOOKUP(A38,'2015'!$A$5:$K$674,4),0)</f>
        <v>0</v>
      </c>
      <c r="M38">
        <f>IF(J38=A38,VLOOKUP(A38,'2015'!$A$5:$K$674,5),0)</f>
        <v>0</v>
      </c>
      <c r="N38">
        <f>IF(J38=A38,VLOOKUP(A38,'2015'!$A$5:$K$674,6),0)</f>
        <v>0</v>
      </c>
      <c r="O38" s="40">
        <f>IF(J38=A38,VLOOKUP(A38,'2015'!$A$5:$K$674,7),0)</f>
        <v>0</v>
      </c>
      <c r="P38" t="e">
        <f t="shared" si="1"/>
        <v>#DIV/0!</v>
      </c>
      <c r="R38" t="str">
        <f>VLOOKUP(A38,'2014'!$A$5:$K$675,1)</f>
        <v xml:space="preserve">Barbara Rusling </v>
      </c>
      <c r="S38" s="31">
        <f>IF(R38=A38,VLOOKUP(A38,'2014'!$A$5:$K$675,3),0)</f>
        <v>0</v>
      </c>
      <c r="T38" s="33">
        <f>IF(R38=A38,VLOOKUP(A38,'2014'!$A$5:$K$675,4),0)</f>
        <v>0</v>
      </c>
      <c r="U38">
        <f>IF(R38=A38,VLOOKUP(A38,'2014'!$A$5:$K$675,5),0)</f>
        <v>0</v>
      </c>
      <c r="V38">
        <f>IF(R38=A38,VLOOKUP(A38,'2014'!$A$5:$K$675,6),0)</f>
        <v>0</v>
      </c>
      <c r="W38" s="40">
        <f>IF(R38=A38,VLOOKUP(A38,'2014'!$A$5:$K$675,7),0)</f>
        <v>0</v>
      </c>
      <c r="X38" t="e">
        <f t="shared" si="2"/>
        <v>#DIV/0!</v>
      </c>
      <c r="Z38">
        <f>IF(R38=A38,VLOOKUP(A38,'2013'!$A$5:$K$674,3),0)</f>
        <v>0</v>
      </c>
      <c r="AA38" s="33">
        <f>IF(R38=A38,VLOOKUP(A38,'2013'!$A$5:$K$674,4),0)</f>
        <v>0</v>
      </c>
      <c r="AB38">
        <f>IF(R38=A38,VLOOKUP(A38,'2013'!$A$5:$K$674,5),0)</f>
        <v>0</v>
      </c>
      <c r="AC38">
        <f>IF(R38=A38,VLOOKUP(A38,'2013'!$A$5:$K$674,6),0)</f>
        <v>0</v>
      </c>
      <c r="AD38" s="40">
        <f>IF(R38=A38,VLOOKUP(A38,'2013'!$A$5:$K$674,7),0)</f>
        <v>0</v>
      </c>
      <c r="AE38" t="e">
        <f t="shared" si="3"/>
        <v>#DIV/0!</v>
      </c>
      <c r="AG38">
        <f>IF(R38=A38,VLOOKUP(A38,'2012'!$A$5:$K$674,3),0)</f>
        <v>0</v>
      </c>
      <c r="AH38" s="33">
        <f>IF(R38=A38,VLOOKUP(A38,'2012'!$A$5:$K$674,4),0)</f>
        <v>0</v>
      </c>
      <c r="AI38">
        <f>IF(R38=A38,VLOOKUP(A38,'2012'!$A$5:$K$674,5),0)</f>
        <v>0</v>
      </c>
      <c r="AJ38">
        <f>IF(R38=A38,VLOOKUP(A38,'2012'!$A$5:$K$674,6),0)</f>
        <v>0</v>
      </c>
      <c r="AK38" s="40">
        <f>IF(R38=A38,VLOOKUP(A38,'2012'!$A$5:$K$674,7),0)</f>
        <v>0</v>
      </c>
      <c r="AL38" t="e">
        <f t="shared" si="4"/>
        <v>#DIV/0!</v>
      </c>
      <c r="AN38" t="str">
        <f>VLOOKUP(A38,'2011'!$A$5:$K$674,1)</f>
        <v xml:space="preserve">Barbara Williams </v>
      </c>
      <c r="AO38">
        <f>IF(AN38=R38,VLOOKUP(A38,'2011'!$A$5:$K$674,3),0)</f>
        <v>0</v>
      </c>
      <c r="AP38" s="33">
        <f>IF(AN38=R38,VLOOKUP(A38,'2011'!$A$5:$K$674,4),0)</f>
        <v>0</v>
      </c>
      <c r="AQ38">
        <f>IF(R38=AN38,VLOOKUP(A38,'2011'!$A$5:$K$674,5),0)</f>
        <v>0</v>
      </c>
      <c r="AR38">
        <f>IF(R38=AN38,VLOOKUP(A38,'2011'!$A$5:$K$674,6),0)</f>
        <v>0</v>
      </c>
      <c r="AS38" s="40">
        <f>IF(R38=AN38,VLOOKUP(A38,'2011'!$A$5:$K$674,7),0)</f>
        <v>0</v>
      </c>
    </row>
    <row r="39" spans="1:45" x14ac:dyDescent="0.2">
      <c r="A39" t="s">
        <v>1408</v>
      </c>
      <c r="B39" t="s">
        <v>542</v>
      </c>
      <c r="C39">
        <v>428</v>
      </c>
      <c r="D39" s="33">
        <v>174000</v>
      </c>
      <c r="E39">
        <v>2</v>
      </c>
      <c r="F39">
        <v>0</v>
      </c>
      <c r="G39" s="40">
        <v>0</v>
      </c>
      <c r="H39" s="40" t="e">
        <f t="shared" si="0"/>
        <v>#DIV/0!</v>
      </c>
      <c r="J39" t="str">
        <f>VLOOKUP(A39,'2015'!$A$5:$K$674,1)</f>
        <v xml:space="preserve">Barbie Dutton </v>
      </c>
      <c r="K39" s="31">
        <f>IF(J39=A39,VLOOKUP(A39,'2015'!$A$5:$K$674,3),0)</f>
        <v>250</v>
      </c>
      <c r="L39" s="33">
        <f>IF(J39=A39,VLOOKUP(A39,'2015'!$A$5:$K$674,4),0)</f>
        <v>573900</v>
      </c>
      <c r="M39">
        <f>IF(J39=A39,VLOOKUP(A39,'2015'!$A$5:$K$674,5),0)</f>
        <v>4</v>
      </c>
      <c r="N39">
        <f>IF(J39=A39,VLOOKUP(A39,'2015'!$A$5:$K$674,6),0)</f>
        <v>1</v>
      </c>
      <c r="O39" s="40">
        <f>IF(J39=A39,VLOOKUP(A39,'2015'!$A$5:$K$674,7),0)</f>
        <v>0.25</v>
      </c>
      <c r="P39" t="e">
        <f t="shared" si="1"/>
        <v>#DIV/0!</v>
      </c>
      <c r="R39" t="str">
        <f>VLOOKUP(A39,'2014'!$A$5:$K$675,1)</f>
        <v xml:space="preserve">Barbara Rusling </v>
      </c>
      <c r="S39" s="31">
        <f>IF(R39=A39,VLOOKUP(A39,'2014'!$A$5:$K$675,3),0)</f>
        <v>0</v>
      </c>
      <c r="T39" s="33">
        <f>IF(R39=A39,VLOOKUP(A39,'2014'!$A$5:$K$675,4),0)</f>
        <v>0</v>
      </c>
      <c r="U39">
        <f>IF(R39=A39,VLOOKUP(A39,'2014'!$A$5:$K$675,5),0)</f>
        <v>0</v>
      </c>
      <c r="V39">
        <f>IF(R39=A39,VLOOKUP(A39,'2014'!$A$5:$K$675,6),0)</f>
        <v>0</v>
      </c>
      <c r="W39" s="40">
        <f>IF(R39=A39,VLOOKUP(A39,'2014'!$A$5:$K$675,7),0)</f>
        <v>0</v>
      </c>
      <c r="X39" t="e">
        <f t="shared" si="2"/>
        <v>#DIV/0!</v>
      </c>
      <c r="Z39">
        <f>IF(R39=A39,VLOOKUP(A39,'2013'!$A$5:$K$674,3),0)</f>
        <v>0</v>
      </c>
      <c r="AA39" s="33">
        <f>IF(R39=A39,VLOOKUP(A39,'2013'!$A$5:$K$674,4),0)</f>
        <v>0</v>
      </c>
      <c r="AB39">
        <f>IF(R39=A39,VLOOKUP(A39,'2013'!$A$5:$K$674,5),0)</f>
        <v>0</v>
      </c>
      <c r="AC39">
        <f>IF(R39=A39,VLOOKUP(A39,'2013'!$A$5:$K$674,6),0)</f>
        <v>0</v>
      </c>
      <c r="AD39" s="40">
        <f>IF(R39=A39,VLOOKUP(A39,'2013'!$A$5:$K$674,7),0)</f>
        <v>0</v>
      </c>
      <c r="AE39" t="e">
        <f t="shared" si="3"/>
        <v>#DIV/0!</v>
      </c>
      <c r="AG39">
        <f>IF(R39=A39,VLOOKUP(A39,'2012'!$A$5:$K$674,3),0)</f>
        <v>0</v>
      </c>
      <c r="AH39" s="33">
        <f>IF(R39=A39,VLOOKUP(A39,'2012'!$A$5:$K$674,4),0)</f>
        <v>0</v>
      </c>
      <c r="AI39">
        <f>IF(R39=A39,VLOOKUP(A39,'2012'!$A$5:$K$674,5),0)</f>
        <v>0</v>
      </c>
      <c r="AJ39">
        <f>IF(R39=A39,VLOOKUP(A39,'2012'!$A$5:$K$674,6),0)</f>
        <v>0</v>
      </c>
      <c r="AK39" s="40">
        <f>IF(R39=A39,VLOOKUP(A39,'2012'!$A$5:$K$674,7),0)</f>
        <v>0</v>
      </c>
      <c r="AL39" t="e">
        <f t="shared" si="4"/>
        <v>#DIV/0!</v>
      </c>
      <c r="AN39" t="str">
        <f>VLOOKUP(A39,'2011'!$A$5:$K$674,1)</f>
        <v xml:space="preserve">Barbara Williams </v>
      </c>
      <c r="AO39">
        <f>IF(AN39=R39,VLOOKUP(A39,'2011'!$A$5:$K$674,3),0)</f>
        <v>0</v>
      </c>
      <c r="AP39" s="33">
        <f>IF(AN39=R39,VLOOKUP(A39,'2011'!$A$5:$K$674,4),0)</f>
        <v>0</v>
      </c>
      <c r="AQ39">
        <f>IF(R39=AN39,VLOOKUP(A39,'2011'!$A$5:$K$674,5),0)</f>
        <v>0</v>
      </c>
      <c r="AR39">
        <f>IF(R39=AN39,VLOOKUP(A39,'2011'!$A$5:$K$674,6),0)</f>
        <v>0</v>
      </c>
      <c r="AS39" s="40">
        <f>IF(R39=AN39,VLOOKUP(A39,'2011'!$A$5:$K$674,7),0)</f>
        <v>0</v>
      </c>
    </row>
    <row r="40" spans="1:45" x14ac:dyDescent="0.2">
      <c r="A40" t="s">
        <v>961</v>
      </c>
      <c r="B40" t="s">
        <v>1036</v>
      </c>
      <c r="C40">
        <v>376</v>
      </c>
      <c r="D40" s="33">
        <v>289000</v>
      </c>
      <c r="E40">
        <v>2</v>
      </c>
      <c r="F40">
        <v>0</v>
      </c>
      <c r="G40" s="40">
        <v>0</v>
      </c>
      <c r="H40" s="40">
        <f t="shared" si="0"/>
        <v>-1</v>
      </c>
      <c r="J40" t="str">
        <f>VLOOKUP(A40,'2015'!$A$5:$K$674,1)</f>
        <v xml:space="preserve">Barry D Baize </v>
      </c>
      <c r="K40" s="31">
        <f>IF(J40=A40,VLOOKUP(A40,'2015'!$A$5:$K$674,3),0)</f>
        <v>422</v>
      </c>
      <c r="L40" s="33">
        <f>IF(J40=A40,VLOOKUP(A40,'2015'!$A$5:$K$674,4),0)</f>
        <v>66000</v>
      </c>
      <c r="M40">
        <f>IF(J40=A40,VLOOKUP(A40,'2015'!$A$5:$K$674,5),0)</f>
        <v>1</v>
      </c>
      <c r="N40">
        <f>IF(J40=A40,VLOOKUP(A40,'2015'!$A$5:$K$674,6),0)</f>
        <v>0</v>
      </c>
      <c r="O40" s="40">
        <f>IF(J40=A40,VLOOKUP(A40,'2015'!$A$5:$K$674,7),0)</f>
        <v>0</v>
      </c>
      <c r="P40" t="e">
        <f t="shared" si="1"/>
        <v>#DIV/0!</v>
      </c>
      <c r="R40" t="str">
        <f>VLOOKUP(A40,'2014'!$A$5:$K$675,1)</f>
        <v xml:space="preserve">Barry D Baize </v>
      </c>
      <c r="S40" s="31">
        <f>IF(R40=A40,VLOOKUP(A40,'2014'!$A$5:$K$675,3),0)</f>
        <v>254</v>
      </c>
      <c r="T40" s="33">
        <f>IF(R40=A40,VLOOKUP(A40,'2014'!$A$5:$K$675,4),0)</f>
        <v>588660</v>
      </c>
      <c r="U40">
        <f>IF(R40=A40,VLOOKUP(A40,'2014'!$A$5:$K$675,5),0)</f>
        <v>14</v>
      </c>
      <c r="V40">
        <f>IF(R40=A40,VLOOKUP(A40,'2014'!$A$5:$K$675,6),0)</f>
        <v>0</v>
      </c>
      <c r="W40" s="40">
        <f>IF(R40=A40,VLOOKUP(A40,'2014'!$A$5:$K$675,7),0)</f>
        <v>0</v>
      </c>
      <c r="X40" t="e">
        <f t="shared" si="2"/>
        <v>#DIV/0!</v>
      </c>
      <c r="Z40">
        <f>IF(R40=A40,VLOOKUP(A40,'2013'!$A$5:$K$674,3),0)</f>
        <v>369</v>
      </c>
      <c r="AA40" s="33">
        <f>IF(R40=A40,VLOOKUP(A40,'2013'!$A$5:$K$674,4),0)</f>
        <v>105600</v>
      </c>
      <c r="AB40">
        <f>IF(R40=A40,VLOOKUP(A40,'2013'!$A$5:$K$674,5),0)</f>
        <v>3</v>
      </c>
      <c r="AC40">
        <f>IF(R40=A40,VLOOKUP(A40,'2013'!$A$5:$K$674,6),0)</f>
        <v>0</v>
      </c>
      <c r="AD40" s="40">
        <f>IF(R40=A40,VLOOKUP(A40,'2013'!$A$5:$K$674,7),0)</f>
        <v>0</v>
      </c>
      <c r="AE40" t="e">
        <f t="shared" si="3"/>
        <v>#DIV/0!</v>
      </c>
      <c r="AG40">
        <f>IF(R40=A40,VLOOKUP(A40,'2012'!$A$5:$K$674,3),0)</f>
        <v>212</v>
      </c>
      <c r="AH40" s="33">
        <f>IF(R40=A40,VLOOKUP(A40,'2012'!$A$5:$K$674,4),0)</f>
        <v>617900</v>
      </c>
      <c r="AI40">
        <f>IF(R40=A40,VLOOKUP(A40,'2012'!$A$5:$K$674,5),0)</f>
        <v>5</v>
      </c>
      <c r="AJ40">
        <f>IF(R40=A40,VLOOKUP(A40,'2012'!$A$5:$K$674,6),0)</f>
        <v>3</v>
      </c>
      <c r="AK40" s="40">
        <f>IF(R40=A40,VLOOKUP(A40,'2012'!$A$5:$K$674,7),0)</f>
        <v>0.6</v>
      </c>
      <c r="AL40" t="e">
        <f t="shared" si="4"/>
        <v>#DIV/0!</v>
      </c>
      <c r="AN40" t="str">
        <f>VLOOKUP(A40,'2011'!$A$5:$K$674,1)</f>
        <v xml:space="preserve">Barbara Williams </v>
      </c>
      <c r="AO40">
        <f>IF(AN40=R40,VLOOKUP(A40,'2011'!$A$5:$K$674,3),0)</f>
        <v>0</v>
      </c>
      <c r="AP40" s="33">
        <f>IF(AN40=R40,VLOOKUP(A40,'2011'!$A$5:$K$674,4),0)</f>
        <v>0</v>
      </c>
      <c r="AQ40">
        <f>IF(R40=AN40,VLOOKUP(A40,'2011'!$A$5:$K$674,5),0)</f>
        <v>0</v>
      </c>
      <c r="AR40">
        <f>IF(R40=AN40,VLOOKUP(A40,'2011'!$A$5:$K$674,6),0)</f>
        <v>0</v>
      </c>
      <c r="AS40" s="40">
        <f>IF(R40=AN40,VLOOKUP(A40,'2011'!$A$5:$K$674,7),0)</f>
        <v>0</v>
      </c>
    </row>
    <row r="41" spans="1:45" x14ac:dyDescent="0.2">
      <c r="A41" t="s">
        <v>856</v>
      </c>
      <c r="B41" t="s">
        <v>1475</v>
      </c>
      <c r="C41">
        <v>57</v>
      </c>
      <c r="D41" s="33">
        <v>3807303</v>
      </c>
      <c r="E41">
        <v>18</v>
      </c>
      <c r="F41">
        <v>3</v>
      </c>
      <c r="G41" s="40">
        <v>0.16666666666666666</v>
      </c>
      <c r="H41" s="40">
        <f t="shared" si="0"/>
        <v>0</v>
      </c>
      <c r="J41" t="str">
        <f>VLOOKUP(A41,'2015'!$A$5:$K$674,1)</f>
        <v xml:space="preserve">Bart Cooper </v>
      </c>
      <c r="K41" s="31">
        <f>IF(J41=A41,VLOOKUP(A41,'2015'!$A$5:$K$674,3),0)</f>
        <v>260</v>
      </c>
      <c r="L41" s="33">
        <f>IF(J41=A41,VLOOKUP(A41,'2015'!$A$5:$K$674,4),0)</f>
        <v>536450</v>
      </c>
      <c r="M41">
        <f>IF(J41=A41,VLOOKUP(A41,'2015'!$A$5:$K$674,5),0)</f>
        <v>5</v>
      </c>
      <c r="N41">
        <f>IF(J41=A41,VLOOKUP(A41,'2015'!$A$5:$K$674,6),0)</f>
        <v>0</v>
      </c>
      <c r="O41" s="40">
        <f>IF(J41=A41,VLOOKUP(A41,'2015'!$A$5:$K$674,7),0)</f>
        <v>0</v>
      </c>
      <c r="P41" t="e">
        <f t="shared" si="1"/>
        <v>#DIV/0!</v>
      </c>
      <c r="R41" t="str">
        <f>VLOOKUP(A41,'2014'!$A$5:$K$675,1)</f>
        <v xml:space="preserve">Bart Cooper </v>
      </c>
      <c r="S41" s="31">
        <f>IF(R41=A41,VLOOKUP(A41,'2014'!$A$5:$K$675,3),0)</f>
        <v>224</v>
      </c>
      <c r="T41" s="33">
        <f>IF(R41=A41,VLOOKUP(A41,'2014'!$A$5:$K$675,4),0)</f>
        <v>741000</v>
      </c>
      <c r="U41">
        <f>IF(R41=A41,VLOOKUP(A41,'2014'!$A$5:$K$675,5),0)</f>
        <v>5</v>
      </c>
      <c r="V41">
        <f>IF(R41=A41,VLOOKUP(A41,'2014'!$A$5:$K$675,6),0)</f>
        <v>0</v>
      </c>
      <c r="W41" s="40">
        <f>IF(R41=A41,VLOOKUP(A41,'2014'!$A$5:$K$675,7),0)</f>
        <v>0</v>
      </c>
      <c r="X41" t="e">
        <f t="shared" si="2"/>
        <v>#DIV/0!</v>
      </c>
      <c r="Z41">
        <f>IF(R41=A41,VLOOKUP(A41,'2013'!$A$5:$K$674,3),0)</f>
        <v>198</v>
      </c>
      <c r="AA41" s="33">
        <f>IF(R41=A41,VLOOKUP(A41,'2013'!$A$5:$K$674,4),0)</f>
        <v>741800</v>
      </c>
      <c r="AB41">
        <f>IF(R41=A41,VLOOKUP(A41,'2013'!$A$5:$K$674,5),0)</f>
        <v>7</v>
      </c>
      <c r="AC41">
        <f>IF(R41=A41,VLOOKUP(A41,'2013'!$A$5:$K$674,6),0)</f>
        <v>1</v>
      </c>
      <c r="AD41" s="40">
        <f>IF(R41=A41,VLOOKUP(A41,'2013'!$A$5:$K$674,7),0)</f>
        <v>0.14285714285714285</v>
      </c>
      <c r="AE41" t="e">
        <f t="shared" si="3"/>
        <v>#DIV/0!</v>
      </c>
      <c r="AG41">
        <f>IF(R41=A41,VLOOKUP(A41,'2012'!$A$5:$K$674,3),0)</f>
        <v>116</v>
      </c>
      <c r="AH41" s="33">
        <f>IF(R41=A41,VLOOKUP(A41,'2012'!$A$5:$K$674,4),0)</f>
        <v>1417675</v>
      </c>
      <c r="AI41">
        <f>IF(R41=A41,VLOOKUP(A41,'2012'!$A$5:$K$674,5),0)</f>
        <v>6</v>
      </c>
      <c r="AJ41">
        <f>IF(R41=A41,VLOOKUP(A41,'2012'!$A$5:$K$674,6),0)</f>
        <v>1</v>
      </c>
      <c r="AK41" s="40">
        <f>IF(R41=A41,VLOOKUP(A41,'2012'!$A$5:$K$674,7),0)</f>
        <v>0.16666666666666666</v>
      </c>
      <c r="AL41" t="e">
        <f t="shared" si="4"/>
        <v>#DIV/0!</v>
      </c>
      <c r="AN41" t="str">
        <f>VLOOKUP(A41,'2011'!$A$5:$K$674,1)</f>
        <v xml:space="preserve">Barbara Williams </v>
      </c>
      <c r="AO41">
        <f>IF(AN41=R41,VLOOKUP(A41,'2011'!$A$5:$K$674,3),0)</f>
        <v>0</v>
      </c>
      <c r="AP41" s="33">
        <f>IF(AN41=R41,VLOOKUP(A41,'2011'!$A$5:$K$674,4),0)</f>
        <v>0</v>
      </c>
      <c r="AQ41">
        <f>IF(R41=AN41,VLOOKUP(A41,'2011'!$A$5:$K$674,5),0)</f>
        <v>0</v>
      </c>
      <c r="AR41">
        <f>IF(R41=AN41,VLOOKUP(A41,'2011'!$A$5:$K$674,6),0)</f>
        <v>0</v>
      </c>
      <c r="AS41" s="40">
        <f>IF(R41=AN41,VLOOKUP(A41,'2011'!$A$5:$K$674,7),0)</f>
        <v>0</v>
      </c>
    </row>
    <row r="42" spans="1:45" x14ac:dyDescent="0.2">
      <c r="A42" t="s">
        <v>1225</v>
      </c>
      <c r="B42" t="s">
        <v>1448</v>
      </c>
      <c r="C42">
        <v>215</v>
      </c>
      <c r="D42" s="33">
        <v>1176031</v>
      </c>
      <c r="E42">
        <v>7</v>
      </c>
      <c r="F42">
        <v>0</v>
      </c>
      <c r="G42" s="40">
        <v>0</v>
      </c>
      <c r="H42" s="40">
        <f t="shared" si="0"/>
        <v>-1</v>
      </c>
      <c r="J42" t="str">
        <f>VLOOKUP(A42,'2015'!$A$5:$K$674,1)</f>
        <v xml:space="preserve">Becky Jenkins </v>
      </c>
      <c r="K42" s="31">
        <f>IF(J42=A42,VLOOKUP(A42,'2015'!$A$5:$K$674,3),0)</f>
        <v>105</v>
      </c>
      <c r="L42" s="33">
        <f>IF(J42=A42,VLOOKUP(A42,'2015'!$A$5:$K$674,4),0)</f>
        <v>1802400</v>
      </c>
      <c r="M42">
        <f>IF(J42=A42,VLOOKUP(A42,'2015'!$A$5:$K$674,5),0)</f>
        <v>11</v>
      </c>
      <c r="N42">
        <f>IF(J42=A42,VLOOKUP(A42,'2015'!$A$5:$K$674,6),0)</f>
        <v>2</v>
      </c>
      <c r="O42" s="40">
        <f>IF(J42=A42,VLOOKUP(A42,'2015'!$A$5:$K$674,7),0)</f>
        <v>0.18181818181818182</v>
      </c>
      <c r="P42">
        <f t="shared" si="1"/>
        <v>9.0909090909090995E-2</v>
      </c>
      <c r="R42" t="str">
        <f>VLOOKUP(A42,'2014'!$A$5:$K$675,1)</f>
        <v xml:space="preserve">Becky Jenkins </v>
      </c>
      <c r="S42" s="31">
        <f>IF(R42=A42,VLOOKUP(A42,'2014'!$A$5:$K$675,3),0)</f>
        <v>96</v>
      </c>
      <c r="T42" s="33">
        <f>IF(R42=A42,VLOOKUP(A42,'2014'!$A$5:$K$675,4),0)</f>
        <v>1983600</v>
      </c>
      <c r="U42">
        <f>IF(R42=A42,VLOOKUP(A42,'2014'!$A$5:$K$675,5),0)</f>
        <v>12</v>
      </c>
      <c r="V42">
        <f>IF(R42=A42,VLOOKUP(A42,'2014'!$A$5:$K$675,6),0)</f>
        <v>2</v>
      </c>
      <c r="W42" s="40">
        <f>IF(R42=A42,VLOOKUP(A42,'2014'!$A$5:$K$675,7),0)</f>
        <v>0.16666666666666666</v>
      </c>
      <c r="X42">
        <f t="shared" si="2"/>
        <v>-1.1121794871794872</v>
      </c>
      <c r="Z42">
        <f>IF(R42=A42,VLOOKUP(A42,'2013'!$A$5:$K$674,3),0)</f>
        <v>130</v>
      </c>
      <c r="AA42" s="33">
        <f>IF(R42=A42,VLOOKUP(A42,'2013'!$A$5:$K$674,4),0)</f>
        <v>1307700</v>
      </c>
      <c r="AB42">
        <f>IF(R42=A42,VLOOKUP(A42,'2013'!$A$5:$K$674,5),0)</f>
        <v>10</v>
      </c>
      <c r="AC42">
        <f>IF(R42=A42,VLOOKUP(A42,'2013'!$A$5:$K$674,6),0)</f>
        <v>2</v>
      </c>
      <c r="AD42" s="40">
        <f>IF(R42=A42,VLOOKUP(A42,'2013'!$A$5:$K$674,7),0)</f>
        <v>0.2</v>
      </c>
      <c r="AE42">
        <f t="shared" si="3"/>
        <v>-1.4857142857142858</v>
      </c>
      <c r="AG42">
        <f>IF(R42=A42,VLOOKUP(A42,'2012'!$A$5:$K$674,3),0)</f>
        <v>57</v>
      </c>
      <c r="AH42" s="33">
        <f>IF(R42=A42,VLOOKUP(A42,'2012'!$A$5:$K$674,4),0)</f>
        <v>2341600</v>
      </c>
      <c r="AI42">
        <f>IF(R42=A42,VLOOKUP(A42,'2012'!$A$5:$K$674,5),0)</f>
        <v>17</v>
      </c>
      <c r="AJ42">
        <f>IF(R42=A42,VLOOKUP(A42,'2012'!$A$5:$K$674,6),0)</f>
        <v>3</v>
      </c>
      <c r="AK42" s="40">
        <f>IF(R42=A42,VLOOKUP(A42,'2012'!$A$5:$K$674,7),0)</f>
        <v>0.17647058823529413</v>
      </c>
      <c r="AL42">
        <f t="shared" si="4"/>
        <v>-0.41176470588235287</v>
      </c>
      <c r="AN42" t="str">
        <f>VLOOKUP(A42,'2011'!$A$5:$K$674,1)</f>
        <v xml:space="preserve">Becky Jenkins </v>
      </c>
      <c r="AO42">
        <f>IF(AN42=R42,VLOOKUP(A42,'2011'!$A$5:$K$674,3),0)</f>
        <v>123</v>
      </c>
      <c r="AP42" s="33">
        <f>IF(AN42=R42,VLOOKUP(A42,'2011'!$A$5:$K$674,4),0)</f>
        <v>1012220</v>
      </c>
      <c r="AQ42">
        <f>IF(R42=AN42,VLOOKUP(A42,'2011'!$A$5:$K$674,5),0)</f>
        <v>10</v>
      </c>
      <c r="AR42">
        <f>IF(R42=AN42,VLOOKUP(A42,'2011'!$A$5:$K$674,6),0)</f>
        <v>3</v>
      </c>
      <c r="AS42" s="40">
        <f>IF(R42=AN42,VLOOKUP(A42,'2011'!$A$5:$K$674,7),0)</f>
        <v>0.3</v>
      </c>
    </row>
    <row r="43" spans="1:45" x14ac:dyDescent="0.2">
      <c r="A43" t="s">
        <v>240</v>
      </c>
      <c r="B43" t="s">
        <v>300</v>
      </c>
      <c r="C43">
        <v>192</v>
      </c>
      <c r="D43" s="33">
        <v>1346900</v>
      </c>
      <c r="E43">
        <v>8</v>
      </c>
      <c r="F43">
        <v>1</v>
      </c>
      <c r="G43" s="40">
        <v>0.125</v>
      </c>
      <c r="H43" s="40">
        <f t="shared" si="0"/>
        <v>-0.29166666666666669</v>
      </c>
      <c r="J43" t="str">
        <f>VLOOKUP(A43,'2015'!$A$5:$K$674,1)</f>
        <v xml:space="preserve">Becky Shook </v>
      </c>
      <c r="K43" s="31">
        <f>IF(J43=A43,VLOOKUP(A43,'2015'!$A$5:$K$674,3),0)</f>
        <v>182</v>
      </c>
      <c r="L43" s="33">
        <f>IF(J43=A43,VLOOKUP(A43,'2015'!$A$5:$K$674,4),0)</f>
        <v>973250</v>
      </c>
      <c r="M43">
        <f>IF(J43=A43,VLOOKUP(A43,'2015'!$A$5:$K$674,5),0)</f>
        <v>7</v>
      </c>
      <c r="N43">
        <f>IF(J43=A43,VLOOKUP(A43,'2015'!$A$5:$K$674,6),0)</f>
        <v>0</v>
      </c>
      <c r="O43" s="40">
        <f>IF(J43=A43,VLOOKUP(A43,'2015'!$A$5:$K$674,7),0)</f>
        <v>0</v>
      </c>
      <c r="P43">
        <f t="shared" si="1"/>
        <v>-1</v>
      </c>
      <c r="R43" t="str">
        <f>VLOOKUP(A43,'2014'!$A$5:$K$675,1)</f>
        <v xml:space="preserve">Becky Shook </v>
      </c>
      <c r="S43" s="31">
        <f>IF(R43=A43,VLOOKUP(A43,'2014'!$A$5:$K$675,3),0)</f>
        <v>145</v>
      </c>
      <c r="T43" s="33">
        <f>IF(R43=A43,VLOOKUP(A43,'2014'!$A$5:$K$675,4),0)</f>
        <v>1426900</v>
      </c>
      <c r="U43">
        <f>IF(R43=A43,VLOOKUP(A43,'2014'!$A$5:$K$675,5),0)</f>
        <v>9</v>
      </c>
      <c r="V43">
        <f>IF(R43=A43,VLOOKUP(A43,'2014'!$A$5:$K$675,6),0)</f>
        <v>3</v>
      </c>
      <c r="W43" s="40">
        <f>IF(R43=A43,VLOOKUP(A43,'2014'!$A$5:$K$675,7),0)</f>
        <v>0.33333333333333331</v>
      </c>
      <c r="X43" t="e">
        <f t="shared" si="2"/>
        <v>#DIV/0!</v>
      </c>
      <c r="Z43">
        <f>IF(R43=A43,VLOOKUP(A43,'2013'!$A$5:$K$674,3),0)</f>
        <v>206</v>
      </c>
      <c r="AA43" s="33">
        <f>IF(R43=A43,VLOOKUP(A43,'2013'!$A$5:$K$674,4),0)</f>
        <v>694250</v>
      </c>
      <c r="AB43">
        <f>IF(R43=A43,VLOOKUP(A43,'2013'!$A$5:$K$674,5),0)</f>
        <v>6</v>
      </c>
      <c r="AC43">
        <f>IF(R43=A43,VLOOKUP(A43,'2013'!$A$5:$K$674,6),0)</f>
        <v>1</v>
      </c>
      <c r="AD43" s="40">
        <f>IF(R43=A43,VLOOKUP(A43,'2013'!$A$5:$K$674,7),0)</f>
        <v>0.16666666666666666</v>
      </c>
      <c r="AE43" t="e">
        <f t="shared" si="3"/>
        <v>#DIV/0!</v>
      </c>
      <c r="AG43">
        <f>IF(R43=A43,VLOOKUP(A43,'2012'!$A$5:$K$674,3),0)</f>
        <v>57</v>
      </c>
      <c r="AH43" s="33">
        <f>IF(R43=A43,VLOOKUP(A43,'2012'!$A$5:$K$674,4),0)</f>
        <v>2341600</v>
      </c>
      <c r="AI43">
        <f>IF(R43=A43,VLOOKUP(A43,'2012'!$A$5:$K$674,5),0)</f>
        <v>17</v>
      </c>
      <c r="AJ43">
        <f>IF(R43=A43,VLOOKUP(A43,'2012'!$A$5:$K$674,6),0)</f>
        <v>3</v>
      </c>
      <c r="AK43" s="40">
        <f>IF(R43=A43,VLOOKUP(A43,'2012'!$A$5:$K$674,7),0)</f>
        <v>0.17647058823529413</v>
      </c>
      <c r="AL43" t="e">
        <f t="shared" si="4"/>
        <v>#DIV/0!</v>
      </c>
      <c r="AN43" t="str">
        <f>VLOOKUP(A43,'2011'!$A$5:$K$674,1)</f>
        <v xml:space="preserve">Becky Jenkins </v>
      </c>
      <c r="AO43">
        <f>IF(AN43=R43,VLOOKUP(A43,'2011'!$A$5:$K$674,3),0)</f>
        <v>0</v>
      </c>
      <c r="AP43" s="33">
        <f>IF(AN43=R43,VLOOKUP(A43,'2011'!$A$5:$K$674,4),0)</f>
        <v>0</v>
      </c>
      <c r="AQ43">
        <f>IF(R43=AN43,VLOOKUP(A43,'2011'!$A$5:$K$674,5),0)</f>
        <v>0</v>
      </c>
      <c r="AR43">
        <f>IF(R43=AN43,VLOOKUP(A43,'2011'!$A$5:$K$674,6),0)</f>
        <v>0</v>
      </c>
      <c r="AS43" s="40">
        <f>IF(R43=AN43,VLOOKUP(A43,'2011'!$A$5:$K$674,7),0)</f>
        <v>0</v>
      </c>
    </row>
    <row r="44" spans="1:45" x14ac:dyDescent="0.2">
      <c r="A44" t="s">
        <v>1485</v>
      </c>
      <c r="B44" t="s">
        <v>5</v>
      </c>
      <c r="C44">
        <v>96</v>
      </c>
      <c r="D44" s="33">
        <v>2576220</v>
      </c>
      <c r="E44">
        <v>12</v>
      </c>
      <c r="F44">
        <v>3</v>
      </c>
      <c r="G44" s="40">
        <v>0.25</v>
      </c>
      <c r="H44" s="40" t="e">
        <f t="shared" si="0"/>
        <v>#DIV/0!</v>
      </c>
      <c r="J44" t="str">
        <f>VLOOKUP(A44,'2015'!$A$5:$K$674,1)</f>
        <v xml:space="preserve">Becky Shook </v>
      </c>
      <c r="K44" s="31">
        <f>IF(J44=A44,VLOOKUP(A44,'2015'!$A$5:$K$674,3),0)</f>
        <v>0</v>
      </c>
      <c r="L44" s="33">
        <f>IF(J44=A44,VLOOKUP(A44,'2015'!$A$5:$K$674,4),0)</f>
        <v>0</v>
      </c>
      <c r="M44">
        <f>IF(J44=A44,VLOOKUP(A44,'2015'!$A$5:$K$674,5),0)</f>
        <v>0</v>
      </c>
      <c r="N44">
        <f>IF(J44=A44,VLOOKUP(A44,'2015'!$A$5:$K$674,6),0)</f>
        <v>0</v>
      </c>
      <c r="O44" s="40">
        <f>IF(J44=A44,VLOOKUP(A44,'2015'!$A$5:$K$674,7),0)</f>
        <v>0</v>
      </c>
      <c r="P44" t="e">
        <f t="shared" si="1"/>
        <v>#DIV/0!</v>
      </c>
      <c r="R44" t="str">
        <f>VLOOKUP(A44,'2014'!$A$5:$K$675,1)</f>
        <v xml:space="preserve">Becky Shook </v>
      </c>
      <c r="S44" s="31">
        <f>IF(R44=A44,VLOOKUP(A44,'2014'!$A$5:$K$675,3),0)</f>
        <v>0</v>
      </c>
      <c r="T44" s="33">
        <f>IF(R44=A44,VLOOKUP(A44,'2014'!$A$5:$K$675,4),0)</f>
        <v>0</v>
      </c>
      <c r="U44">
        <f>IF(R44=A44,VLOOKUP(A44,'2014'!$A$5:$K$675,5),0)</f>
        <v>0</v>
      </c>
      <c r="V44">
        <f>IF(R44=A44,VLOOKUP(A44,'2014'!$A$5:$K$675,6),0)</f>
        <v>0</v>
      </c>
      <c r="W44" s="40">
        <f>IF(R44=A44,VLOOKUP(A44,'2014'!$A$5:$K$675,7),0)</f>
        <v>0</v>
      </c>
      <c r="X44" t="e">
        <f t="shared" si="2"/>
        <v>#DIV/0!</v>
      </c>
      <c r="Z44">
        <f>IF(R44=A44,VLOOKUP(A44,'2013'!$A$5:$K$674,3),0)</f>
        <v>0</v>
      </c>
      <c r="AA44" s="33">
        <f>IF(R44=A44,VLOOKUP(A44,'2013'!$A$5:$K$674,4),0)</f>
        <v>0</v>
      </c>
      <c r="AB44">
        <f>IF(R44=A44,VLOOKUP(A44,'2013'!$A$5:$K$674,5),0)</f>
        <v>0</v>
      </c>
      <c r="AC44">
        <f>IF(R44=A44,VLOOKUP(A44,'2013'!$A$5:$K$674,6),0)</f>
        <v>0</v>
      </c>
      <c r="AD44" s="40">
        <f>IF(R44=A44,VLOOKUP(A44,'2013'!$A$5:$K$674,7),0)</f>
        <v>0</v>
      </c>
      <c r="AE44" t="e">
        <f t="shared" si="3"/>
        <v>#DIV/0!</v>
      </c>
      <c r="AG44">
        <f>IF(R44=A44,VLOOKUP(A44,'2012'!$A$5:$K$674,3),0)</f>
        <v>0</v>
      </c>
      <c r="AH44" s="33">
        <f>IF(R44=A44,VLOOKUP(A44,'2012'!$A$5:$K$674,4),0)</f>
        <v>0</v>
      </c>
      <c r="AI44">
        <f>IF(R44=A44,VLOOKUP(A44,'2012'!$A$5:$K$674,5),0)</f>
        <v>0</v>
      </c>
      <c r="AJ44">
        <f>IF(R44=A44,VLOOKUP(A44,'2012'!$A$5:$K$674,6),0)</f>
        <v>0</v>
      </c>
      <c r="AK44" s="40">
        <f>IF(R44=A44,VLOOKUP(A44,'2012'!$A$5:$K$674,7),0)</f>
        <v>0</v>
      </c>
      <c r="AL44" t="e">
        <f t="shared" si="4"/>
        <v>#DIV/0!</v>
      </c>
      <c r="AN44" t="str">
        <f>VLOOKUP(A44,'2011'!$A$5:$K$674,1)</f>
        <v xml:space="preserve">Becky Jenkins </v>
      </c>
      <c r="AO44">
        <f>IF(AN44=R44,VLOOKUP(A44,'2011'!$A$5:$K$674,3),0)</f>
        <v>0</v>
      </c>
      <c r="AP44" s="33">
        <f>IF(AN44=R44,VLOOKUP(A44,'2011'!$A$5:$K$674,4),0)</f>
        <v>0</v>
      </c>
      <c r="AQ44">
        <f>IF(R44=AN44,VLOOKUP(A44,'2011'!$A$5:$K$674,5),0)</f>
        <v>0</v>
      </c>
      <c r="AR44">
        <f>IF(R44=AN44,VLOOKUP(A44,'2011'!$A$5:$K$674,6),0)</f>
        <v>0</v>
      </c>
      <c r="AS44" s="40">
        <f>IF(R44=AN44,VLOOKUP(A44,'2011'!$A$5:$K$674,7),0)</f>
        <v>0</v>
      </c>
    </row>
    <row r="45" spans="1:45" x14ac:dyDescent="0.2">
      <c r="A45" t="s">
        <v>247</v>
      </c>
      <c r="B45" t="s">
        <v>1036</v>
      </c>
      <c r="C45">
        <v>220</v>
      </c>
      <c r="D45" s="33">
        <v>1141900</v>
      </c>
      <c r="E45">
        <v>11</v>
      </c>
      <c r="F45">
        <v>3</v>
      </c>
      <c r="G45" s="40">
        <v>0.27272727272727271</v>
      </c>
      <c r="H45" s="40" t="e">
        <f t="shared" si="0"/>
        <v>#DIV/0!</v>
      </c>
      <c r="J45" t="str">
        <f>VLOOKUP(A45,'2015'!$A$5:$K$674,1)</f>
        <v xml:space="preserve">Belen Ruiz </v>
      </c>
      <c r="K45" s="31">
        <f>IF(J45=A45,VLOOKUP(A45,'2015'!$A$5:$K$674,3),0)</f>
        <v>194</v>
      </c>
      <c r="L45" s="33">
        <f>IF(J45=A45,VLOOKUP(A45,'2015'!$A$5:$K$674,4),0)</f>
        <v>909000</v>
      </c>
      <c r="M45">
        <f>IF(J45=A45,VLOOKUP(A45,'2015'!$A$5:$K$674,5),0)</f>
        <v>8</v>
      </c>
      <c r="N45">
        <f>IF(J45=A45,VLOOKUP(A45,'2015'!$A$5:$K$674,6),0)</f>
        <v>0</v>
      </c>
      <c r="O45" s="40">
        <f>IF(J45=A45,VLOOKUP(A45,'2015'!$A$5:$K$674,7),0)</f>
        <v>0</v>
      </c>
      <c r="P45" t="e">
        <f t="shared" si="1"/>
        <v>#DIV/0!</v>
      </c>
      <c r="R45" t="str">
        <f>VLOOKUP(A45,'2014'!$A$5:$K$675,1)</f>
        <v xml:space="preserve">Becky Shook </v>
      </c>
      <c r="S45" s="31">
        <f>IF(R45=A45,VLOOKUP(A45,'2014'!$A$5:$K$675,3),0)</f>
        <v>0</v>
      </c>
      <c r="T45" s="33">
        <f>IF(R45=A45,VLOOKUP(A45,'2014'!$A$5:$K$675,4),0)</f>
        <v>0</v>
      </c>
      <c r="U45">
        <f>IF(R45=A45,VLOOKUP(A45,'2014'!$A$5:$K$675,5),0)</f>
        <v>0</v>
      </c>
      <c r="V45">
        <f>IF(R45=A45,VLOOKUP(A45,'2014'!$A$5:$K$675,6),0)</f>
        <v>0</v>
      </c>
      <c r="W45" s="40">
        <f>IF(R45=A45,VLOOKUP(A45,'2014'!$A$5:$K$675,7),0)</f>
        <v>0</v>
      </c>
      <c r="X45" t="e">
        <f t="shared" si="2"/>
        <v>#DIV/0!</v>
      </c>
      <c r="Z45">
        <f>IF(R45=A45,VLOOKUP(A45,'2013'!$A$5:$K$674,3),0)</f>
        <v>0</v>
      </c>
      <c r="AA45" s="33">
        <f>IF(R45=A45,VLOOKUP(A45,'2013'!$A$5:$K$674,4),0)</f>
        <v>0</v>
      </c>
      <c r="AB45">
        <f>IF(R45=A45,VLOOKUP(A45,'2013'!$A$5:$K$674,5),0)</f>
        <v>0</v>
      </c>
      <c r="AC45">
        <f>IF(R45=A45,VLOOKUP(A45,'2013'!$A$5:$K$674,6),0)</f>
        <v>0</v>
      </c>
      <c r="AD45" s="40">
        <f>IF(R45=A45,VLOOKUP(A45,'2013'!$A$5:$K$674,7),0)</f>
        <v>0</v>
      </c>
      <c r="AE45" t="e">
        <f t="shared" si="3"/>
        <v>#DIV/0!</v>
      </c>
      <c r="AG45">
        <f>IF(R45=A45,VLOOKUP(A45,'2012'!$A$5:$K$674,3),0)</f>
        <v>0</v>
      </c>
      <c r="AH45" s="33">
        <f>IF(R45=A45,VLOOKUP(A45,'2012'!$A$5:$K$674,4),0)</f>
        <v>0</v>
      </c>
      <c r="AI45">
        <f>IF(R45=A45,VLOOKUP(A45,'2012'!$A$5:$K$674,5),0)</f>
        <v>0</v>
      </c>
      <c r="AJ45">
        <f>IF(R45=A45,VLOOKUP(A45,'2012'!$A$5:$K$674,6),0)</f>
        <v>0</v>
      </c>
      <c r="AK45" s="40">
        <f>IF(R45=A45,VLOOKUP(A45,'2012'!$A$5:$K$674,7),0)</f>
        <v>0</v>
      </c>
      <c r="AL45" t="e">
        <f t="shared" si="4"/>
        <v>#DIV/0!</v>
      </c>
      <c r="AN45" t="str">
        <f>VLOOKUP(A45,'2011'!$A$5:$K$674,1)</f>
        <v xml:space="preserve">Becky Jenkins </v>
      </c>
      <c r="AO45">
        <f>IF(AN45=R45,VLOOKUP(A45,'2011'!$A$5:$K$674,3),0)</f>
        <v>0</v>
      </c>
      <c r="AP45" s="33">
        <f>IF(AN45=R45,VLOOKUP(A45,'2011'!$A$5:$K$674,4),0)</f>
        <v>0</v>
      </c>
      <c r="AQ45">
        <f>IF(R45=AN45,VLOOKUP(A45,'2011'!$A$5:$K$674,5),0)</f>
        <v>0</v>
      </c>
      <c r="AR45">
        <f>IF(R45=AN45,VLOOKUP(A45,'2011'!$A$5:$K$674,6),0)</f>
        <v>0</v>
      </c>
      <c r="AS45" s="40">
        <f>IF(R45=AN45,VLOOKUP(A45,'2011'!$A$5:$K$674,7),0)</f>
        <v>0</v>
      </c>
    </row>
    <row r="46" spans="1:45" x14ac:dyDescent="0.2">
      <c r="A46" t="s">
        <v>1425</v>
      </c>
      <c r="B46" t="s">
        <v>5</v>
      </c>
      <c r="C46">
        <v>426</v>
      </c>
      <c r="D46" s="33">
        <v>184000</v>
      </c>
      <c r="E46">
        <v>1</v>
      </c>
      <c r="F46">
        <v>1</v>
      </c>
      <c r="G46" s="40">
        <v>1</v>
      </c>
      <c r="H46" s="40" t="e">
        <f t="shared" si="0"/>
        <v>#DIV/0!</v>
      </c>
      <c r="J46" t="str">
        <f>VLOOKUP(A46,'2015'!$A$5:$K$674,1)</f>
        <v xml:space="preserve">Ben Haag </v>
      </c>
      <c r="K46" s="31">
        <f>IF(J46=A46,VLOOKUP(A46,'2015'!$A$5:$K$674,3),0)</f>
        <v>377</v>
      </c>
      <c r="L46" s="33">
        <f>IF(J46=A46,VLOOKUP(A46,'2015'!$A$5:$K$674,4),0)</f>
        <v>189000</v>
      </c>
      <c r="M46">
        <f>IF(J46=A46,VLOOKUP(A46,'2015'!$A$5:$K$674,5),0)</f>
        <v>1</v>
      </c>
      <c r="N46">
        <f>IF(J46=A46,VLOOKUP(A46,'2015'!$A$5:$K$674,6),0)</f>
        <v>0</v>
      </c>
      <c r="O46" s="40">
        <f>IF(J46=A46,VLOOKUP(A46,'2015'!$A$5:$K$674,7),0)</f>
        <v>0</v>
      </c>
      <c r="P46" t="e">
        <f t="shared" si="1"/>
        <v>#DIV/0!</v>
      </c>
      <c r="R46" t="str">
        <f>VLOOKUP(A46,'2014'!$A$5:$K$675,1)</f>
        <v xml:space="preserve">Becky Shook </v>
      </c>
      <c r="S46" s="31">
        <f>IF(R46=A46,VLOOKUP(A46,'2014'!$A$5:$K$675,3),0)</f>
        <v>0</v>
      </c>
      <c r="T46" s="33">
        <f>IF(R46=A46,VLOOKUP(A46,'2014'!$A$5:$K$675,4),0)</f>
        <v>0</v>
      </c>
      <c r="U46">
        <f>IF(R46=A46,VLOOKUP(A46,'2014'!$A$5:$K$675,5),0)</f>
        <v>0</v>
      </c>
      <c r="V46">
        <f>IF(R46=A46,VLOOKUP(A46,'2014'!$A$5:$K$675,6),0)</f>
        <v>0</v>
      </c>
      <c r="W46" s="40">
        <f>IF(R46=A46,VLOOKUP(A46,'2014'!$A$5:$K$675,7),0)</f>
        <v>0</v>
      </c>
      <c r="X46" t="e">
        <f t="shared" si="2"/>
        <v>#DIV/0!</v>
      </c>
      <c r="Z46">
        <f>IF(R46=A46,VLOOKUP(A46,'2013'!$A$5:$K$674,3),0)</f>
        <v>0</v>
      </c>
      <c r="AA46" s="33">
        <f>IF(R46=A46,VLOOKUP(A46,'2013'!$A$5:$K$674,4),0)</f>
        <v>0</v>
      </c>
      <c r="AB46">
        <f>IF(R46=A46,VLOOKUP(A46,'2013'!$A$5:$K$674,5),0)</f>
        <v>0</v>
      </c>
      <c r="AC46">
        <f>IF(R46=A46,VLOOKUP(A46,'2013'!$A$5:$K$674,6),0)</f>
        <v>0</v>
      </c>
      <c r="AD46" s="40">
        <f>IF(R46=A46,VLOOKUP(A46,'2013'!$A$5:$K$674,7),0)</f>
        <v>0</v>
      </c>
      <c r="AE46" t="e">
        <f t="shared" si="3"/>
        <v>#DIV/0!</v>
      </c>
      <c r="AG46">
        <f>IF(R46=A46,VLOOKUP(A46,'2012'!$A$5:$K$674,3),0)</f>
        <v>0</v>
      </c>
      <c r="AH46" s="33">
        <f>IF(R46=A46,VLOOKUP(A46,'2012'!$A$5:$K$674,4),0)</f>
        <v>0</v>
      </c>
      <c r="AI46">
        <f>IF(R46=A46,VLOOKUP(A46,'2012'!$A$5:$K$674,5),0)</f>
        <v>0</v>
      </c>
      <c r="AJ46">
        <f>IF(R46=A46,VLOOKUP(A46,'2012'!$A$5:$K$674,6),0)</f>
        <v>0</v>
      </c>
      <c r="AK46" s="40">
        <f>IF(R46=A46,VLOOKUP(A46,'2012'!$A$5:$K$674,7),0)</f>
        <v>0</v>
      </c>
      <c r="AL46" t="e">
        <f t="shared" si="4"/>
        <v>#DIV/0!</v>
      </c>
      <c r="AN46" t="str">
        <f>VLOOKUP(A46,'2011'!$A$5:$K$674,1)</f>
        <v xml:space="preserve">Becky Jenkins </v>
      </c>
      <c r="AO46">
        <f>IF(AN46=R46,VLOOKUP(A46,'2011'!$A$5:$K$674,3),0)</f>
        <v>0</v>
      </c>
      <c r="AP46" s="33">
        <f>IF(AN46=R46,VLOOKUP(A46,'2011'!$A$5:$K$674,4),0)</f>
        <v>0</v>
      </c>
      <c r="AQ46">
        <f>IF(R46=AN46,VLOOKUP(A46,'2011'!$A$5:$K$674,5),0)</f>
        <v>0</v>
      </c>
      <c r="AR46">
        <f>IF(R46=AN46,VLOOKUP(A46,'2011'!$A$5:$K$674,6),0)</f>
        <v>0</v>
      </c>
      <c r="AS46" s="40">
        <f>IF(R46=AN46,VLOOKUP(A46,'2011'!$A$5:$K$674,7),0)</f>
        <v>0</v>
      </c>
    </row>
    <row r="47" spans="1:45" x14ac:dyDescent="0.2">
      <c r="A47" t="s">
        <v>1226</v>
      </c>
      <c r="B47" t="s">
        <v>300</v>
      </c>
      <c r="C47">
        <v>385</v>
      </c>
      <c r="D47" s="33">
        <v>262500</v>
      </c>
      <c r="E47">
        <v>2</v>
      </c>
      <c r="F47">
        <v>1</v>
      </c>
      <c r="G47" s="40">
        <v>0.5</v>
      </c>
      <c r="H47" s="40">
        <f t="shared" si="0"/>
        <v>0.16666666666666674</v>
      </c>
      <c r="J47" t="str">
        <f>VLOOKUP(A47,'2015'!$A$5:$K$674,1)</f>
        <v xml:space="preserve">Ben March </v>
      </c>
      <c r="K47" s="31">
        <f>IF(J47=A47,VLOOKUP(A47,'2015'!$A$5:$K$674,3),0)</f>
        <v>0</v>
      </c>
      <c r="L47" s="33">
        <f>IF(J47=A47,VLOOKUP(A47,'2015'!$A$5:$K$674,4),0)</f>
        <v>0</v>
      </c>
      <c r="M47">
        <f>IF(J47=A47,VLOOKUP(A47,'2015'!$A$5:$K$674,5),0)</f>
        <v>0</v>
      </c>
      <c r="N47">
        <f>IF(J47=A47,VLOOKUP(A47,'2015'!$A$5:$K$674,6),0)</f>
        <v>0</v>
      </c>
      <c r="O47" s="40">
        <f>IF(J47=A47,VLOOKUP(A47,'2015'!$A$5:$K$674,7),0)</f>
        <v>0</v>
      </c>
      <c r="P47">
        <f t="shared" si="1"/>
        <v>-1</v>
      </c>
      <c r="R47" t="str">
        <f>VLOOKUP(A47,'2014'!$A$5:$K$675,1)</f>
        <v xml:space="preserve">Beth K Mikulin </v>
      </c>
      <c r="S47" s="31">
        <f>IF(R47=A47,VLOOKUP(A47,'2014'!$A$5:$K$675,3),0)</f>
        <v>261</v>
      </c>
      <c r="T47" s="33">
        <f>IF(R47=A47,VLOOKUP(A47,'2014'!$A$5:$K$675,4),0)</f>
        <v>574400</v>
      </c>
      <c r="U47">
        <f>IF(R47=A47,VLOOKUP(A47,'2014'!$A$5:$K$675,5),0)</f>
        <v>4</v>
      </c>
      <c r="V47">
        <f>IF(R47=A47,VLOOKUP(A47,'2014'!$A$5:$K$675,6),0)</f>
        <v>2</v>
      </c>
      <c r="W47" s="40">
        <f>IF(R47=A47,VLOOKUP(A47,'2014'!$A$5:$K$675,7),0)</f>
        <v>0.5</v>
      </c>
      <c r="X47">
        <f t="shared" si="2"/>
        <v>-0.80000000000000016</v>
      </c>
      <c r="Z47">
        <f>IF(R47=A47,VLOOKUP(A47,'2013'!$A$5:$K$674,3),0)</f>
        <v>230</v>
      </c>
      <c r="AA47" s="33">
        <f>IF(R47=A47,VLOOKUP(A47,'2013'!$A$5:$K$674,4),0)</f>
        <v>588500</v>
      </c>
      <c r="AB47">
        <f>IF(R47=A47,VLOOKUP(A47,'2013'!$A$5:$K$674,5),0)</f>
        <v>4</v>
      </c>
      <c r="AC47">
        <f>IF(R47=A47,VLOOKUP(A47,'2013'!$A$5:$K$674,6),0)</f>
        <v>2</v>
      </c>
      <c r="AD47" s="40">
        <f>IF(R47=A47,VLOOKUP(A47,'2013'!$A$5:$K$674,7),0)</f>
        <v>0.5</v>
      </c>
      <c r="AE47">
        <f t="shared" si="3"/>
        <v>2.5000000000000018</v>
      </c>
      <c r="AG47">
        <f>IF(R47=A47,VLOOKUP(A47,'2012'!$A$5:$K$674,3),0)</f>
        <v>190</v>
      </c>
      <c r="AH47" s="33">
        <f>IF(R47=A47,VLOOKUP(A47,'2012'!$A$5:$K$674,4),0)</f>
        <v>708240</v>
      </c>
      <c r="AI47">
        <f>IF(R47=A47,VLOOKUP(A47,'2012'!$A$5:$K$674,5),0)</f>
        <v>7</v>
      </c>
      <c r="AJ47">
        <f>IF(R47=A47,VLOOKUP(A47,'2012'!$A$5:$K$674,6),0)</f>
        <v>3</v>
      </c>
      <c r="AK47" s="40">
        <f>IF(R47=A47,VLOOKUP(A47,'2012'!$A$5:$K$674,7),0)</f>
        <v>0.42857142857142855</v>
      </c>
      <c r="AL47">
        <f t="shared" si="4"/>
        <v>0.14285714285714279</v>
      </c>
      <c r="AN47" t="str">
        <f>VLOOKUP(A47,'2011'!$A$5:$K$674,1)</f>
        <v xml:space="preserve">Beth K Mikulin </v>
      </c>
      <c r="AO47">
        <f>IF(AN47=R47,VLOOKUP(A47,'2011'!$A$5:$K$674,3),0)</f>
        <v>125</v>
      </c>
      <c r="AP47" s="33">
        <f>IF(AN47=R47,VLOOKUP(A47,'2011'!$A$5:$K$674,4),0)</f>
        <v>996752</v>
      </c>
      <c r="AQ47">
        <f>IF(R47=AN47,VLOOKUP(A47,'2011'!$A$5:$K$674,5),0)</f>
        <v>8</v>
      </c>
      <c r="AR47">
        <f>IF(R47=AN47,VLOOKUP(A47,'2011'!$A$5:$K$674,6),0)</f>
        <v>3</v>
      </c>
      <c r="AS47" s="40">
        <f>IF(R47=AN47,VLOOKUP(A47,'2011'!$A$5:$K$674,7),0)</f>
        <v>0.375</v>
      </c>
    </row>
    <row r="48" spans="1:45" x14ac:dyDescent="0.2">
      <c r="A48" t="s">
        <v>1227</v>
      </c>
      <c r="B48" t="s">
        <v>1017</v>
      </c>
      <c r="C48">
        <v>55</v>
      </c>
      <c r="D48" s="33">
        <v>3862000</v>
      </c>
      <c r="E48">
        <v>23</v>
      </c>
      <c r="F48">
        <v>7</v>
      </c>
      <c r="G48" s="40">
        <v>0.30434782608695654</v>
      </c>
      <c r="H48" s="40">
        <f t="shared" si="0"/>
        <v>1.7391304347826091</v>
      </c>
      <c r="J48" t="str">
        <f>VLOOKUP(A48,'2015'!$A$5:$K$674,1)</f>
        <v xml:space="preserve">Beth McCarn </v>
      </c>
      <c r="K48" s="31">
        <f>IF(J48=A48,VLOOKUP(A48,'2015'!$A$5:$K$674,3),0)</f>
        <v>256</v>
      </c>
      <c r="L48" s="33">
        <f>IF(J48=A48,VLOOKUP(A48,'2015'!$A$5:$K$674,4),0)</f>
        <v>543499</v>
      </c>
      <c r="M48">
        <f>IF(J48=A48,VLOOKUP(A48,'2015'!$A$5:$K$674,5),0)</f>
        <v>4</v>
      </c>
      <c r="N48">
        <f>IF(J48=A48,VLOOKUP(A48,'2015'!$A$5:$K$674,6),0)</f>
        <v>0</v>
      </c>
      <c r="O48" s="40">
        <f>IF(J48=A48,VLOOKUP(A48,'2015'!$A$5:$K$674,7),0)</f>
        <v>0</v>
      </c>
      <c r="P48" t="e">
        <f t="shared" si="1"/>
        <v>#DIV/0!</v>
      </c>
      <c r="R48" t="str">
        <f>VLOOKUP(A48,'2014'!$A$5:$K$675,1)</f>
        <v xml:space="preserve">Beth McCarn </v>
      </c>
      <c r="S48" s="31">
        <f>IF(R48=A48,VLOOKUP(A48,'2014'!$A$5:$K$675,3),0)</f>
        <v>78</v>
      </c>
      <c r="T48" s="33">
        <f>IF(R48=A48,VLOOKUP(A48,'2014'!$A$5:$K$675,4),0)</f>
        <v>2364821</v>
      </c>
      <c r="U48">
        <f>IF(R48=A48,VLOOKUP(A48,'2014'!$A$5:$K$675,5),0)</f>
        <v>15</v>
      </c>
      <c r="V48">
        <f>IF(R48=A48,VLOOKUP(A48,'2014'!$A$5:$K$675,6),0)</f>
        <v>0</v>
      </c>
      <c r="W48" s="40">
        <f>IF(R48=A48,VLOOKUP(A48,'2014'!$A$5:$K$675,7),0)</f>
        <v>0</v>
      </c>
      <c r="X48">
        <f t="shared" si="2"/>
        <v>-1</v>
      </c>
      <c r="Z48">
        <f>IF(R48=A48,VLOOKUP(A48,'2013'!$A$5:$K$674,3),0)</f>
        <v>14</v>
      </c>
      <c r="AA48" s="33">
        <f>IF(R48=A48,VLOOKUP(A48,'2013'!$A$5:$K$674,4),0)</f>
        <v>6589394</v>
      </c>
      <c r="AB48">
        <f>IF(R48=A48,VLOOKUP(A48,'2013'!$A$5:$K$674,5),0)</f>
        <v>43</v>
      </c>
      <c r="AC48">
        <f>IF(R48=A48,VLOOKUP(A48,'2013'!$A$5:$K$674,6),0)</f>
        <v>5</v>
      </c>
      <c r="AD48" s="40">
        <f>IF(R48=A48,VLOOKUP(A48,'2013'!$A$5:$K$674,7),0)</f>
        <v>0.11627906976744186</v>
      </c>
      <c r="AE48">
        <f t="shared" si="3"/>
        <v>-1.3488372093023255</v>
      </c>
      <c r="AG48">
        <f>IF(R48=A48,VLOOKUP(A48,'2012'!$A$5:$K$674,3),0)</f>
        <v>8</v>
      </c>
      <c r="AH48" s="33">
        <f>IF(R48=A48,VLOOKUP(A48,'2012'!$A$5:$K$674,4),0)</f>
        <v>9242669</v>
      </c>
      <c r="AI48">
        <f>IF(R48=A48,VLOOKUP(A48,'2012'!$A$5:$K$674,5),0)</f>
        <v>54</v>
      </c>
      <c r="AJ48">
        <f>IF(R48=A48,VLOOKUP(A48,'2012'!$A$5:$K$674,6),0)</f>
        <v>6</v>
      </c>
      <c r="AK48" s="40">
        <f>IF(R48=A48,VLOOKUP(A48,'2012'!$A$5:$K$674,7),0)</f>
        <v>0.1111111111111111</v>
      </c>
      <c r="AL48">
        <f t="shared" si="4"/>
        <v>-0.33333333333333331</v>
      </c>
      <c r="AN48" t="str">
        <f>VLOOKUP(A48,'2011'!$A$5:$K$674,1)</f>
        <v xml:space="preserve">Beth McCarn </v>
      </c>
      <c r="AO48">
        <f>IF(AN48=R48,VLOOKUP(A48,'2011'!$A$5:$K$674,3),0)</f>
        <v>39</v>
      </c>
      <c r="AP48" s="33">
        <f>IF(AN48=R48,VLOOKUP(A48,'2011'!$A$5:$K$674,4),0)</f>
        <v>2514180</v>
      </c>
      <c r="AQ48">
        <f>IF(R48=AN48,VLOOKUP(A48,'2011'!$A$5:$K$674,5),0)</f>
        <v>18</v>
      </c>
      <c r="AR48">
        <f>IF(R48=AN48,VLOOKUP(A48,'2011'!$A$5:$K$674,6),0)</f>
        <v>3</v>
      </c>
      <c r="AS48" s="40">
        <f>IF(R48=AN48,VLOOKUP(A48,'2011'!$A$5:$K$674,7),0)</f>
        <v>0.16666666666666666</v>
      </c>
    </row>
    <row r="49" spans="1:45" x14ac:dyDescent="0.2">
      <c r="A49" t="s">
        <v>1504</v>
      </c>
      <c r="B49" t="s">
        <v>1036</v>
      </c>
      <c r="C49">
        <v>400</v>
      </c>
      <c r="D49" s="33">
        <v>228700</v>
      </c>
      <c r="E49">
        <v>2</v>
      </c>
      <c r="F49">
        <v>0</v>
      </c>
      <c r="G49" s="40">
        <v>0</v>
      </c>
      <c r="H49" s="40" t="e">
        <f t="shared" si="0"/>
        <v>#DIV/0!</v>
      </c>
      <c r="J49" t="str">
        <f>VLOOKUP(A49,'2015'!$A$5:$K$674,1)</f>
        <v xml:space="preserve">Beth McCarn </v>
      </c>
      <c r="K49" s="31">
        <f>IF(J49=A49,VLOOKUP(A49,'2015'!$A$5:$K$674,3),0)</f>
        <v>0</v>
      </c>
      <c r="L49" s="33">
        <f>IF(J49=A49,VLOOKUP(A49,'2015'!$A$5:$K$674,4),0)</f>
        <v>0</v>
      </c>
      <c r="M49">
        <f>IF(J49=A49,VLOOKUP(A49,'2015'!$A$5:$K$674,5),0)</f>
        <v>0</v>
      </c>
      <c r="N49">
        <f>IF(J49=A49,VLOOKUP(A49,'2015'!$A$5:$K$674,6),0)</f>
        <v>0</v>
      </c>
      <c r="O49" s="40">
        <f>IF(J49=A49,VLOOKUP(A49,'2015'!$A$5:$K$674,7),0)</f>
        <v>0</v>
      </c>
      <c r="P49" t="e">
        <f t="shared" si="1"/>
        <v>#DIV/0!</v>
      </c>
      <c r="R49" t="str">
        <f>VLOOKUP(A49,'2014'!$A$5:$K$675,1)</f>
        <v xml:space="preserve">Beth McCarn </v>
      </c>
      <c r="S49" s="31">
        <f>IF(R49=A49,VLOOKUP(A49,'2014'!$A$5:$K$675,3),0)</f>
        <v>0</v>
      </c>
      <c r="T49" s="33">
        <f>IF(R49=A49,VLOOKUP(A49,'2014'!$A$5:$K$675,4),0)</f>
        <v>0</v>
      </c>
      <c r="U49">
        <f>IF(R49=A49,VLOOKUP(A49,'2014'!$A$5:$K$675,5),0)</f>
        <v>0</v>
      </c>
      <c r="V49">
        <f>IF(R49=A49,VLOOKUP(A49,'2014'!$A$5:$K$675,6),0)</f>
        <v>0</v>
      </c>
      <c r="W49" s="40">
        <f>IF(R49=A49,VLOOKUP(A49,'2014'!$A$5:$K$675,7),0)</f>
        <v>0</v>
      </c>
      <c r="X49">
        <f t="shared" si="2"/>
        <v>-1</v>
      </c>
      <c r="Z49">
        <f>IF(R49=A49,VLOOKUP(A49,'2013'!$A$5:$K$674,3),0)</f>
        <v>0</v>
      </c>
      <c r="AA49" s="33">
        <f>IF(R49=A49,VLOOKUP(A49,'2013'!$A$5:$K$674,4),0)</f>
        <v>0</v>
      </c>
      <c r="AB49">
        <f>IF(R49=A49,VLOOKUP(A49,'2013'!$A$5:$K$674,5),0)</f>
        <v>0</v>
      </c>
      <c r="AC49">
        <f>IF(R49=A49,VLOOKUP(A49,'2013'!$A$5:$K$674,6),0)</f>
        <v>0</v>
      </c>
      <c r="AD49" s="40">
        <f>IF(R49=A49,VLOOKUP(A49,'2013'!$A$5:$K$674,7),0)</f>
        <v>0</v>
      </c>
      <c r="AE49">
        <f t="shared" si="3"/>
        <v>-1</v>
      </c>
      <c r="AG49">
        <f>IF(R49=A49,VLOOKUP(A49,'2012'!$A$5:$K$674,3),0)</f>
        <v>0</v>
      </c>
      <c r="AH49" s="33">
        <f>IF(R49=A49,VLOOKUP(A49,'2012'!$A$5:$K$674,4),0)</f>
        <v>0</v>
      </c>
      <c r="AI49">
        <f>IF(R49=A49,VLOOKUP(A49,'2012'!$A$5:$K$674,5),0)</f>
        <v>0</v>
      </c>
      <c r="AJ49">
        <f>IF(R49=A49,VLOOKUP(A49,'2012'!$A$5:$K$674,6),0)</f>
        <v>0</v>
      </c>
      <c r="AK49" s="40">
        <f>IF(R49=A49,VLOOKUP(A49,'2012'!$A$5:$K$674,7),0)</f>
        <v>0</v>
      </c>
      <c r="AL49">
        <f t="shared" si="4"/>
        <v>-1</v>
      </c>
      <c r="AN49" t="str">
        <f>VLOOKUP(A49,'2011'!$A$5:$K$674,1)</f>
        <v xml:space="preserve">Beth McCarn </v>
      </c>
      <c r="AO49">
        <f>IF(AN49=R49,VLOOKUP(A49,'2011'!$A$5:$K$674,3),0)</f>
        <v>39</v>
      </c>
      <c r="AP49" s="33">
        <f>IF(AN49=R49,VLOOKUP(A49,'2011'!$A$5:$K$674,4),0)</f>
        <v>2514180</v>
      </c>
      <c r="AQ49">
        <f>IF(R49=AN49,VLOOKUP(A49,'2011'!$A$5:$K$674,5),0)</f>
        <v>18</v>
      </c>
      <c r="AR49">
        <f>IF(R49=AN49,VLOOKUP(A49,'2011'!$A$5:$K$674,6),0)</f>
        <v>3</v>
      </c>
      <c r="AS49" s="40">
        <f>IF(R49=AN49,VLOOKUP(A49,'2011'!$A$5:$K$674,7),0)</f>
        <v>0.16666666666666666</v>
      </c>
    </row>
    <row r="50" spans="1:45" x14ac:dyDescent="0.2">
      <c r="A50" t="s">
        <v>1349</v>
      </c>
      <c r="B50" t="s">
        <v>1100</v>
      </c>
      <c r="C50">
        <v>107</v>
      </c>
      <c r="D50" s="33">
        <v>2354900</v>
      </c>
      <c r="E50">
        <v>8</v>
      </c>
      <c r="F50">
        <v>1</v>
      </c>
      <c r="G50" s="40">
        <v>0.125</v>
      </c>
      <c r="H50" s="40">
        <f t="shared" si="0"/>
        <v>0.12500000000000006</v>
      </c>
      <c r="J50" t="str">
        <f>VLOOKUP(A50,'2015'!$A$5:$K$674,1)</f>
        <v xml:space="preserve">Betty J Willis </v>
      </c>
      <c r="K50" s="31">
        <f>IF(J50=A50,VLOOKUP(A50,'2015'!$A$5:$K$674,3),0)</f>
        <v>293</v>
      </c>
      <c r="L50" s="33">
        <f>IF(J50=A50,VLOOKUP(A50,'2015'!$A$5:$K$674,4),0)</f>
        <v>429900</v>
      </c>
      <c r="M50">
        <f>IF(J50=A50,VLOOKUP(A50,'2015'!$A$5:$K$674,5),0)</f>
        <v>2</v>
      </c>
      <c r="N50">
        <f>IF(J50=A50,VLOOKUP(A50,'2015'!$A$5:$K$674,6),0)</f>
        <v>0</v>
      </c>
      <c r="O50" s="40">
        <f>IF(J50=A50,VLOOKUP(A50,'2015'!$A$5:$K$674,7),0)</f>
        <v>0</v>
      </c>
      <c r="P50" t="e">
        <f t="shared" si="1"/>
        <v>#DIV/0!</v>
      </c>
      <c r="R50" t="str">
        <f>VLOOKUP(A50,'2014'!$A$5:$K$675,1)</f>
        <v xml:space="preserve">Betty J Willis </v>
      </c>
      <c r="S50" s="31">
        <f>IF(R50=A50,VLOOKUP(A50,'2014'!$A$5:$K$675,3),0)</f>
        <v>312</v>
      </c>
      <c r="T50" s="33">
        <f>IF(R50=A50,VLOOKUP(A50,'2014'!$A$5:$K$675,4),0)</f>
        <v>384500</v>
      </c>
      <c r="U50">
        <f>IF(R50=A50,VLOOKUP(A50,'2014'!$A$5:$K$675,5),0)</f>
        <v>2</v>
      </c>
      <c r="V50">
        <f>IF(R50=A50,VLOOKUP(A50,'2014'!$A$5:$K$675,6),0)</f>
        <v>0</v>
      </c>
      <c r="W50" s="40">
        <f>IF(R50=A50,VLOOKUP(A50,'2014'!$A$5:$K$675,7),0)</f>
        <v>0</v>
      </c>
      <c r="X50" t="e">
        <f t="shared" si="2"/>
        <v>#DIV/0!</v>
      </c>
      <c r="Z50">
        <f>IF(R50=A50,VLOOKUP(A50,'2013'!$A$5:$K$674,3),0)</f>
        <v>129</v>
      </c>
      <c r="AA50" s="33">
        <f>IF(R50=A50,VLOOKUP(A50,'2013'!$A$5:$K$674,4),0)</f>
        <v>1310550</v>
      </c>
      <c r="AB50">
        <f>IF(R50=A50,VLOOKUP(A50,'2013'!$A$5:$K$674,5),0)</f>
        <v>5</v>
      </c>
      <c r="AC50">
        <f>IF(R50=A50,VLOOKUP(A50,'2013'!$A$5:$K$674,6),0)</f>
        <v>0</v>
      </c>
      <c r="AD50" s="40">
        <f>IF(R50=A50,VLOOKUP(A50,'2013'!$A$5:$K$674,7),0)</f>
        <v>0</v>
      </c>
      <c r="AE50" t="e">
        <f t="shared" si="3"/>
        <v>#DIV/0!</v>
      </c>
      <c r="AG50">
        <f>IF(R50=A50,VLOOKUP(A50,'2012'!$A$5:$K$674,3),0)</f>
        <v>8</v>
      </c>
      <c r="AH50" s="33">
        <f>IF(R50=A50,VLOOKUP(A50,'2012'!$A$5:$K$674,4),0)</f>
        <v>9242669</v>
      </c>
      <c r="AI50">
        <f>IF(R50=A50,VLOOKUP(A50,'2012'!$A$5:$K$674,5),0)</f>
        <v>54</v>
      </c>
      <c r="AJ50">
        <f>IF(R50=A50,VLOOKUP(A50,'2012'!$A$5:$K$674,6),0)</f>
        <v>6</v>
      </c>
      <c r="AK50" s="40">
        <f>IF(R50=A50,VLOOKUP(A50,'2012'!$A$5:$K$674,7),0)</f>
        <v>0.1111111111111111</v>
      </c>
      <c r="AL50" t="e">
        <f t="shared" si="4"/>
        <v>#DIV/0!</v>
      </c>
      <c r="AN50" t="str">
        <f>VLOOKUP(A50,'2011'!$A$5:$K$674,1)</f>
        <v xml:space="preserve">Betty J Willis </v>
      </c>
      <c r="AO50">
        <f>IF(AN50=R50,VLOOKUP(A50,'2011'!$A$5:$K$674,3),0)</f>
        <v>173</v>
      </c>
      <c r="AP50" s="33">
        <f>IF(AN50=R50,VLOOKUP(A50,'2011'!$A$5:$K$674,4),0)</f>
        <v>649500</v>
      </c>
      <c r="AQ50">
        <f>IF(R50=AN50,VLOOKUP(A50,'2011'!$A$5:$K$674,5),0)</f>
        <v>2</v>
      </c>
      <c r="AR50">
        <f>IF(R50=AN50,VLOOKUP(A50,'2011'!$A$5:$K$674,6),0)</f>
        <v>0</v>
      </c>
      <c r="AS50" s="40">
        <f>IF(R50=AN50,VLOOKUP(A50,'2011'!$A$5:$K$674,7),0)</f>
        <v>0</v>
      </c>
    </row>
    <row r="51" spans="1:45" x14ac:dyDescent="0.2">
      <c r="A51" t="s">
        <v>1228</v>
      </c>
      <c r="B51" t="s">
        <v>567</v>
      </c>
      <c r="C51">
        <v>198</v>
      </c>
      <c r="D51" s="33">
        <v>1303100</v>
      </c>
      <c r="E51">
        <v>14</v>
      </c>
      <c r="F51">
        <v>0</v>
      </c>
      <c r="G51" s="40">
        <v>0</v>
      </c>
      <c r="H51" s="40" t="e">
        <f t="shared" si="0"/>
        <v>#DIV/0!</v>
      </c>
      <c r="J51" t="str">
        <f>VLOOKUP(A51,'2015'!$A$5:$K$674,1)</f>
        <v xml:space="preserve">Betty Odom </v>
      </c>
      <c r="K51" s="31">
        <f>IF(J51=A51,VLOOKUP(A51,'2015'!$A$5:$K$674,3),0)</f>
        <v>128</v>
      </c>
      <c r="L51" s="33">
        <f>IF(J51=A51,VLOOKUP(A51,'2015'!$A$5:$K$674,4),0)</f>
        <v>1478550</v>
      </c>
      <c r="M51">
        <f>IF(J51=A51,VLOOKUP(A51,'2015'!$A$5:$K$674,5),0)</f>
        <v>14</v>
      </c>
      <c r="N51">
        <f>IF(J51=A51,VLOOKUP(A51,'2015'!$A$5:$K$674,6),0)</f>
        <v>0</v>
      </c>
      <c r="O51" s="40">
        <f>IF(J51=A51,VLOOKUP(A51,'2015'!$A$5:$K$674,7),0)</f>
        <v>0</v>
      </c>
      <c r="P51" t="e">
        <f t="shared" si="1"/>
        <v>#DIV/0!</v>
      </c>
      <c r="R51" t="str">
        <f>VLOOKUP(A51,'2014'!$A$5:$K$675,1)</f>
        <v xml:space="preserve">Betty Odom </v>
      </c>
      <c r="S51" s="31">
        <f>IF(R51=A51,VLOOKUP(A51,'2014'!$A$5:$K$675,3),0)</f>
        <v>146</v>
      </c>
      <c r="T51" s="33">
        <f>IF(R51=A51,VLOOKUP(A51,'2014'!$A$5:$K$675,4),0)</f>
        <v>1414800</v>
      </c>
      <c r="U51">
        <f>IF(R51=A51,VLOOKUP(A51,'2014'!$A$5:$K$675,5),0)</f>
        <v>14</v>
      </c>
      <c r="V51">
        <f>IF(R51=A51,VLOOKUP(A51,'2014'!$A$5:$K$675,6),0)</f>
        <v>0</v>
      </c>
      <c r="W51" s="40">
        <f>IF(R51=A51,VLOOKUP(A51,'2014'!$A$5:$K$675,7),0)</f>
        <v>0</v>
      </c>
      <c r="X51" t="e">
        <f t="shared" si="2"/>
        <v>#DIV/0!</v>
      </c>
      <c r="Z51">
        <f>IF(R51=A51,VLOOKUP(A51,'2013'!$A$5:$K$674,3),0)</f>
        <v>143</v>
      </c>
      <c r="AA51" s="33">
        <f>IF(R51=A51,VLOOKUP(A51,'2013'!$A$5:$K$674,4),0)</f>
        <v>1176536</v>
      </c>
      <c r="AB51">
        <f>IF(R51=A51,VLOOKUP(A51,'2013'!$A$5:$K$674,5),0)</f>
        <v>13</v>
      </c>
      <c r="AC51">
        <f>IF(R51=A51,VLOOKUP(A51,'2013'!$A$5:$K$674,6),0)</f>
        <v>0</v>
      </c>
      <c r="AD51" s="40">
        <f>IF(R51=A51,VLOOKUP(A51,'2013'!$A$5:$K$674,7),0)</f>
        <v>0</v>
      </c>
      <c r="AE51" t="e">
        <f t="shared" si="3"/>
        <v>#DIV/0!</v>
      </c>
      <c r="AG51">
        <f>IF(R51=A51,VLOOKUP(A51,'2012'!$A$5:$K$674,3),0)</f>
        <v>134</v>
      </c>
      <c r="AH51" s="33">
        <f>IF(R51=A51,VLOOKUP(A51,'2012'!$A$5:$K$674,4),0)</f>
        <v>1140800</v>
      </c>
      <c r="AI51">
        <f>IF(R51=A51,VLOOKUP(A51,'2012'!$A$5:$K$674,5),0)</f>
        <v>12</v>
      </c>
      <c r="AJ51">
        <f>IF(R51=A51,VLOOKUP(A51,'2012'!$A$5:$K$674,6),0)</f>
        <v>0</v>
      </c>
      <c r="AK51" s="40">
        <f>IF(R51=A51,VLOOKUP(A51,'2012'!$A$5:$K$674,7),0)</f>
        <v>0</v>
      </c>
      <c r="AL51" t="e">
        <f t="shared" si="4"/>
        <v>#DIV/0!</v>
      </c>
      <c r="AN51" t="str">
        <f>VLOOKUP(A51,'2011'!$A$5:$K$674,1)</f>
        <v xml:space="preserve">Betty Odom </v>
      </c>
      <c r="AO51">
        <f>IF(AN51=R51,VLOOKUP(A51,'2011'!$A$5:$K$674,3),0)</f>
        <v>83</v>
      </c>
      <c r="AP51" s="33">
        <f>IF(AN51=R51,VLOOKUP(A51,'2011'!$A$5:$K$674,4),0)</f>
        <v>1556600</v>
      </c>
      <c r="AQ51">
        <f>IF(R51=AN51,VLOOKUP(A51,'2011'!$A$5:$K$674,5),0)</f>
        <v>13</v>
      </c>
      <c r="AR51">
        <f>IF(R51=AN51,VLOOKUP(A51,'2011'!$A$5:$K$674,6),0)</f>
        <v>0</v>
      </c>
      <c r="AS51" s="40">
        <f>IF(R51=AN51,VLOOKUP(A51,'2011'!$A$5:$K$674,7),0)</f>
        <v>0</v>
      </c>
    </row>
    <row r="52" spans="1:45" x14ac:dyDescent="0.2">
      <c r="A52" t="s">
        <v>97</v>
      </c>
      <c r="B52" t="s">
        <v>1034</v>
      </c>
      <c r="C52">
        <v>320</v>
      </c>
      <c r="D52" s="33">
        <v>524750</v>
      </c>
      <c r="E52">
        <v>2</v>
      </c>
      <c r="F52">
        <v>0</v>
      </c>
      <c r="G52" s="40">
        <v>0</v>
      </c>
      <c r="H52" s="40" t="e">
        <f t="shared" si="0"/>
        <v>#DIV/0!</v>
      </c>
      <c r="J52" t="str">
        <f>VLOOKUP(A52,'2015'!$A$5:$K$674,1)</f>
        <v xml:space="preserve">Betty Odom </v>
      </c>
      <c r="K52" s="31">
        <f>IF(J52=A52,VLOOKUP(A52,'2015'!$A$5:$K$674,3),0)</f>
        <v>0</v>
      </c>
      <c r="L52" s="33">
        <f>IF(J52=A52,VLOOKUP(A52,'2015'!$A$5:$K$674,4),0)</f>
        <v>0</v>
      </c>
      <c r="M52">
        <f>IF(J52=A52,VLOOKUP(A52,'2015'!$A$5:$K$674,5),0)</f>
        <v>0</v>
      </c>
      <c r="N52">
        <f>IF(J52=A52,VLOOKUP(A52,'2015'!$A$5:$K$674,6),0)</f>
        <v>0</v>
      </c>
      <c r="O52" s="40">
        <f>IF(J52=A52,VLOOKUP(A52,'2015'!$A$5:$K$674,7),0)</f>
        <v>0</v>
      </c>
      <c r="P52" t="e">
        <f t="shared" si="1"/>
        <v>#DIV/0!</v>
      </c>
      <c r="R52" t="str">
        <f>VLOOKUP(A52,'2014'!$A$5:$K$675,1)</f>
        <v xml:space="preserve">Beverly Hamby </v>
      </c>
      <c r="S52" s="31">
        <f>IF(R52=A52,VLOOKUP(A52,'2014'!$A$5:$K$675,3),0)</f>
        <v>428</v>
      </c>
      <c r="T52" s="33">
        <f>IF(R52=A52,VLOOKUP(A52,'2014'!$A$5:$K$675,4),0)</f>
        <v>43200</v>
      </c>
      <c r="U52">
        <f>IF(R52=A52,VLOOKUP(A52,'2014'!$A$5:$K$675,5),0)</f>
        <v>1</v>
      </c>
      <c r="V52">
        <f>IF(R52=A52,VLOOKUP(A52,'2014'!$A$5:$K$675,6),0)</f>
        <v>0</v>
      </c>
      <c r="W52" s="40">
        <f>IF(R52=A52,VLOOKUP(A52,'2014'!$A$5:$K$675,7),0)</f>
        <v>0</v>
      </c>
      <c r="X52" t="e">
        <f t="shared" si="2"/>
        <v>#DIV/0!</v>
      </c>
      <c r="Z52">
        <f>IF(R52=A52,VLOOKUP(A52,'2013'!$A$5:$K$674,3),0)</f>
        <v>398</v>
      </c>
      <c r="AA52" s="33">
        <f>IF(R52=A52,VLOOKUP(A52,'2013'!$A$5:$K$674,4),0)</f>
        <v>25000</v>
      </c>
      <c r="AB52">
        <f>IF(R52=A52,VLOOKUP(A52,'2013'!$A$5:$K$674,5),0)</f>
        <v>1</v>
      </c>
      <c r="AC52">
        <f>IF(R52=A52,VLOOKUP(A52,'2013'!$A$5:$K$674,6),0)</f>
        <v>1</v>
      </c>
      <c r="AD52" s="40">
        <f>IF(R52=A52,VLOOKUP(A52,'2013'!$A$5:$K$674,7),0)</f>
        <v>1</v>
      </c>
      <c r="AE52" t="e">
        <f t="shared" si="3"/>
        <v>#DIV/0!</v>
      </c>
      <c r="AG52">
        <f>IF(R52=A52,VLOOKUP(A52,'2012'!$A$5:$K$674,3),0)</f>
        <v>377</v>
      </c>
      <c r="AH52" s="33">
        <f>IF(R52=A52,VLOOKUP(A52,'2012'!$A$5:$K$674,4),0)</f>
        <v>38010</v>
      </c>
      <c r="AI52">
        <f>IF(R52=A52,VLOOKUP(A52,'2012'!$A$5:$K$674,5),0)</f>
        <v>1</v>
      </c>
      <c r="AJ52">
        <f>IF(R52=A52,VLOOKUP(A52,'2012'!$A$5:$K$674,6),0)</f>
        <v>0</v>
      </c>
      <c r="AK52" s="40">
        <f>IF(R52=A52,VLOOKUP(A52,'2012'!$A$5:$K$674,7),0)</f>
        <v>0</v>
      </c>
      <c r="AL52" t="e">
        <f t="shared" si="4"/>
        <v>#DIV/0!</v>
      </c>
      <c r="AN52" t="str">
        <f>VLOOKUP(A52,'2011'!$A$5:$K$674,1)</f>
        <v xml:space="preserve">Beverly Hamby </v>
      </c>
      <c r="AO52">
        <f>IF(AN52=R52,VLOOKUP(A52,'2011'!$A$5:$K$674,3),0)</f>
        <v>245</v>
      </c>
      <c r="AP52" s="33">
        <f>IF(AN52=R52,VLOOKUP(A52,'2011'!$A$5:$K$674,4),0)</f>
        <v>347000</v>
      </c>
      <c r="AQ52">
        <f>IF(R52=AN52,VLOOKUP(A52,'2011'!$A$5:$K$674,5),0)</f>
        <v>3</v>
      </c>
      <c r="AR52">
        <f>IF(R52=AN52,VLOOKUP(A52,'2011'!$A$5:$K$674,6),0)</f>
        <v>0</v>
      </c>
      <c r="AS52" s="40">
        <f>IF(R52=AN52,VLOOKUP(A52,'2011'!$A$5:$K$674,7),0)</f>
        <v>0</v>
      </c>
    </row>
    <row r="53" spans="1:45" x14ac:dyDescent="0.2">
      <c r="A53" t="s">
        <v>830</v>
      </c>
      <c r="B53" t="s">
        <v>282</v>
      </c>
      <c r="C53">
        <v>310</v>
      </c>
      <c r="D53" s="33">
        <v>571600</v>
      </c>
      <c r="E53">
        <v>3</v>
      </c>
      <c r="F53">
        <v>0</v>
      </c>
      <c r="G53" s="40">
        <v>0</v>
      </c>
      <c r="H53" s="40" t="e">
        <f t="shared" si="0"/>
        <v>#DIV/0!</v>
      </c>
      <c r="J53" t="str">
        <f>VLOOKUP(A53,'2015'!$A$5:$K$674,1)</f>
        <v xml:space="preserve">Bill Brock </v>
      </c>
      <c r="K53" s="31">
        <f>IF(J53=A53,VLOOKUP(A53,'2015'!$A$5:$K$674,3),0)</f>
        <v>271</v>
      </c>
      <c r="L53" s="33">
        <f>IF(J53=A53,VLOOKUP(A53,'2015'!$A$5:$K$674,4),0)</f>
        <v>507000</v>
      </c>
      <c r="M53">
        <f>IF(J53=A53,VLOOKUP(A53,'2015'!$A$5:$K$674,5),0)</f>
        <v>3</v>
      </c>
      <c r="N53">
        <f>IF(J53=A53,VLOOKUP(A53,'2015'!$A$5:$K$674,6),0)</f>
        <v>0</v>
      </c>
      <c r="O53" s="40">
        <f>IF(J53=A53,VLOOKUP(A53,'2015'!$A$5:$K$674,7),0)</f>
        <v>0</v>
      </c>
      <c r="P53" t="e">
        <f t="shared" si="1"/>
        <v>#DIV/0!</v>
      </c>
      <c r="R53" t="str">
        <f>VLOOKUP(A53,'2014'!$A$5:$K$675,1)</f>
        <v xml:space="preserve">Beverly Hamby </v>
      </c>
      <c r="S53" s="31">
        <f>IF(R53=A53,VLOOKUP(A53,'2014'!$A$5:$K$675,3),0)</f>
        <v>0</v>
      </c>
      <c r="T53" s="33">
        <f>IF(R53=A53,VLOOKUP(A53,'2014'!$A$5:$K$675,4),0)</f>
        <v>0</v>
      </c>
      <c r="U53">
        <f>IF(R53=A53,VLOOKUP(A53,'2014'!$A$5:$K$675,5),0)</f>
        <v>0</v>
      </c>
      <c r="V53">
        <f>IF(R53=A53,VLOOKUP(A53,'2014'!$A$5:$K$675,6),0)</f>
        <v>0</v>
      </c>
      <c r="W53" s="40">
        <f>IF(R53=A53,VLOOKUP(A53,'2014'!$A$5:$K$675,7),0)</f>
        <v>0</v>
      </c>
      <c r="X53" t="e">
        <f t="shared" si="2"/>
        <v>#DIV/0!</v>
      </c>
      <c r="Z53">
        <f>IF(R53=A53,VLOOKUP(A53,'2013'!$A$5:$K$674,3),0)</f>
        <v>0</v>
      </c>
      <c r="AA53" s="33">
        <f>IF(R53=A53,VLOOKUP(A53,'2013'!$A$5:$K$674,4),0)</f>
        <v>0</v>
      </c>
      <c r="AB53">
        <f>IF(R53=A53,VLOOKUP(A53,'2013'!$A$5:$K$674,5),0)</f>
        <v>0</v>
      </c>
      <c r="AC53">
        <f>IF(R53=A53,VLOOKUP(A53,'2013'!$A$5:$K$674,6),0)</f>
        <v>0</v>
      </c>
      <c r="AD53" s="40">
        <f>IF(R53=A53,VLOOKUP(A53,'2013'!$A$5:$K$674,7),0)</f>
        <v>0</v>
      </c>
      <c r="AE53" t="e">
        <f t="shared" si="3"/>
        <v>#DIV/0!</v>
      </c>
      <c r="AG53">
        <f>IF(R53=A53,VLOOKUP(A53,'2012'!$A$5:$K$674,3),0)</f>
        <v>0</v>
      </c>
      <c r="AH53" s="33">
        <f>IF(R53=A53,VLOOKUP(A53,'2012'!$A$5:$K$674,4),0)</f>
        <v>0</v>
      </c>
      <c r="AI53">
        <f>IF(R53=A53,VLOOKUP(A53,'2012'!$A$5:$K$674,5),0)</f>
        <v>0</v>
      </c>
      <c r="AJ53">
        <f>IF(R53=A53,VLOOKUP(A53,'2012'!$A$5:$K$674,6),0)</f>
        <v>0</v>
      </c>
      <c r="AK53" s="40">
        <f>IF(R53=A53,VLOOKUP(A53,'2012'!$A$5:$K$674,7),0)</f>
        <v>0</v>
      </c>
      <c r="AL53" t="e">
        <f t="shared" si="4"/>
        <v>#DIV/0!</v>
      </c>
      <c r="AN53" t="str">
        <f>VLOOKUP(A53,'2011'!$A$5:$K$674,1)</f>
        <v xml:space="preserve">Bill Brock </v>
      </c>
      <c r="AO53">
        <f>IF(AN53=R53,VLOOKUP(A53,'2011'!$A$5:$K$674,3),0)</f>
        <v>0</v>
      </c>
      <c r="AP53" s="33">
        <f>IF(AN53=R53,VLOOKUP(A53,'2011'!$A$5:$K$674,4),0)</f>
        <v>0</v>
      </c>
      <c r="AQ53">
        <f>IF(R53=AN53,VLOOKUP(A53,'2011'!$A$5:$K$674,5),0)</f>
        <v>0</v>
      </c>
      <c r="AR53">
        <f>IF(R53=AN53,VLOOKUP(A53,'2011'!$A$5:$K$674,6),0)</f>
        <v>0</v>
      </c>
      <c r="AS53" s="40">
        <f>IF(R53=AN53,VLOOKUP(A53,'2011'!$A$5:$K$674,7),0)</f>
        <v>0</v>
      </c>
    </row>
    <row r="54" spans="1:45" x14ac:dyDescent="0.2">
      <c r="A54" t="s">
        <v>937</v>
      </c>
      <c r="B54" t="s">
        <v>1101</v>
      </c>
      <c r="C54">
        <v>425</v>
      </c>
      <c r="D54" s="33">
        <v>185000</v>
      </c>
      <c r="E54">
        <v>1</v>
      </c>
      <c r="F54">
        <v>0</v>
      </c>
      <c r="G54" s="40">
        <v>0</v>
      </c>
      <c r="H54" s="40" t="e">
        <f t="shared" si="0"/>
        <v>#DIV/0!</v>
      </c>
      <c r="J54" t="str">
        <f>VLOOKUP(A54,'2015'!$A$5:$K$674,1)</f>
        <v xml:space="preserve">Bill Crawshaw </v>
      </c>
      <c r="K54" s="31">
        <f>IF(J54=A54,VLOOKUP(A54,'2015'!$A$5:$K$674,3),0)</f>
        <v>0</v>
      </c>
      <c r="L54" s="33">
        <f>IF(J54=A54,VLOOKUP(A54,'2015'!$A$5:$K$674,4),0)</f>
        <v>0</v>
      </c>
      <c r="M54">
        <f>IF(J54=A54,VLOOKUP(A54,'2015'!$A$5:$K$674,5),0)</f>
        <v>0</v>
      </c>
      <c r="N54">
        <f>IF(J54=A54,VLOOKUP(A54,'2015'!$A$5:$K$674,6),0)</f>
        <v>0</v>
      </c>
      <c r="O54" s="40">
        <f>IF(J54=A54,VLOOKUP(A54,'2015'!$A$5:$K$674,7),0)</f>
        <v>0</v>
      </c>
      <c r="P54" t="e">
        <f t="shared" si="1"/>
        <v>#DIV/0!</v>
      </c>
      <c r="R54" t="str">
        <f>VLOOKUP(A54,'2014'!$A$5:$K$675,1)</f>
        <v xml:space="preserve">Bill David Sadler </v>
      </c>
      <c r="S54" s="31">
        <f>IF(R54=A54,VLOOKUP(A54,'2014'!$A$5:$K$675,3),0)</f>
        <v>178</v>
      </c>
      <c r="T54" s="33">
        <f>IF(R54=A54,VLOOKUP(A54,'2014'!$A$5:$K$675,4),0)</f>
        <v>1082200</v>
      </c>
      <c r="U54">
        <f>IF(R54=A54,VLOOKUP(A54,'2014'!$A$5:$K$675,5),0)</f>
        <v>7</v>
      </c>
      <c r="V54">
        <f>IF(R54=A54,VLOOKUP(A54,'2014'!$A$5:$K$675,6),0)</f>
        <v>0</v>
      </c>
      <c r="W54" s="40">
        <f>IF(R54=A54,VLOOKUP(A54,'2014'!$A$5:$K$675,7),0)</f>
        <v>0</v>
      </c>
      <c r="X54" t="e">
        <f t="shared" si="2"/>
        <v>#DIV/0!</v>
      </c>
      <c r="Z54">
        <f>IF(R54=A54,VLOOKUP(A54,'2013'!$A$5:$K$674,3),0)</f>
        <v>235</v>
      </c>
      <c r="AA54" s="33">
        <f>IF(R54=A54,VLOOKUP(A54,'2013'!$A$5:$K$674,4),0)</f>
        <v>557000</v>
      </c>
      <c r="AB54">
        <f>IF(R54=A54,VLOOKUP(A54,'2013'!$A$5:$K$674,5),0)</f>
        <v>4</v>
      </c>
      <c r="AC54">
        <f>IF(R54=A54,VLOOKUP(A54,'2013'!$A$5:$K$674,6),0)</f>
        <v>0</v>
      </c>
      <c r="AD54" s="40">
        <f>IF(R54=A54,VLOOKUP(A54,'2013'!$A$5:$K$674,7),0)</f>
        <v>0</v>
      </c>
      <c r="AE54" t="e">
        <f t="shared" si="3"/>
        <v>#DIV/0!</v>
      </c>
      <c r="AG54">
        <f>IF(R54=A54,VLOOKUP(A54,'2012'!$A$5:$K$674,3),0)</f>
        <v>155</v>
      </c>
      <c r="AH54" s="33">
        <f>IF(R54=A54,VLOOKUP(A54,'2012'!$A$5:$K$674,4),0)</f>
        <v>929220</v>
      </c>
      <c r="AI54">
        <f>IF(R54=A54,VLOOKUP(A54,'2012'!$A$5:$K$674,5),0)</f>
        <v>16</v>
      </c>
      <c r="AJ54">
        <f>IF(R54=A54,VLOOKUP(A54,'2012'!$A$5:$K$674,6),0)</f>
        <v>0</v>
      </c>
      <c r="AK54" s="40">
        <f>IF(R54=A54,VLOOKUP(A54,'2012'!$A$5:$K$674,7),0)</f>
        <v>0</v>
      </c>
      <c r="AL54" t="e">
        <f t="shared" si="4"/>
        <v>#DIV/0!</v>
      </c>
      <c r="AN54" t="str">
        <f>VLOOKUP(A54,'2011'!$A$5:$K$674,1)</f>
        <v xml:space="preserve">Bill David Sadler </v>
      </c>
      <c r="AO54">
        <f>IF(AN54=R54,VLOOKUP(A54,'2011'!$A$5:$K$674,3),0)</f>
        <v>241</v>
      </c>
      <c r="AP54" s="33">
        <f>IF(AN54=R54,VLOOKUP(A54,'2011'!$A$5:$K$674,4),0)</f>
        <v>357800</v>
      </c>
      <c r="AQ54">
        <f>IF(R54=AN54,VLOOKUP(A54,'2011'!$A$5:$K$674,5),0)</f>
        <v>3</v>
      </c>
      <c r="AR54">
        <f>IF(R54=AN54,VLOOKUP(A54,'2011'!$A$5:$K$674,6),0)</f>
        <v>0</v>
      </c>
      <c r="AS54" s="40">
        <f>IF(R54=AN54,VLOOKUP(A54,'2011'!$A$5:$K$674,7),0)</f>
        <v>0</v>
      </c>
    </row>
    <row r="55" spans="1:45" x14ac:dyDescent="0.2">
      <c r="A55" t="s">
        <v>248</v>
      </c>
      <c r="B55" t="s">
        <v>1286</v>
      </c>
      <c r="C55">
        <v>353</v>
      </c>
      <c r="D55" s="33">
        <v>391000</v>
      </c>
      <c r="E55">
        <v>6</v>
      </c>
      <c r="F55">
        <v>0</v>
      </c>
      <c r="G55" s="40">
        <v>0</v>
      </c>
      <c r="H55" s="40" t="e">
        <f t="shared" si="0"/>
        <v>#DIV/0!</v>
      </c>
      <c r="J55" t="str">
        <f>VLOOKUP(A55,'2015'!$A$5:$K$674,1)</f>
        <v xml:space="preserve">Bill Ethridge </v>
      </c>
      <c r="K55" s="31">
        <f>IF(J55=A55,VLOOKUP(A55,'2015'!$A$5:$K$674,3),0)</f>
        <v>392</v>
      </c>
      <c r="L55" s="33">
        <f>IF(J55=A55,VLOOKUP(A55,'2015'!$A$5:$K$674,4),0)</f>
        <v>144500</v>
      </c>
      <c r="M55">
        <f>IF(J55=A55,VLOOKUP(A55,'2015'!$A$5:$K$674,5),0)</f>
        <v>2</v>
      </c>
      <c r="N55">
        <f>IF(J55=A55,VLOOKUP(A55,'2015'!$A$5:$K$674,6),0)</f>
        <v>0</v>
      </c>
      <c r="O55" s="40">
        <f>IF(J55=A55,VLOOKUP(A55,'2015'!$A$5:$K$674,7),0)</f>
        <v>0</v>
      </c>
      <c r="P55" t="e">
        <f t="shared" si="1"/>
        <v>#DIV/0!</v>
      </c>
      <c r="R55" t="str">
        <f>VLOOKUP(A55,'2014'!$A$5:$K$675,1)</f>
        <v xml:space="preserve">Bill David Sadler </v>
      </c>
      <c r="S55" s="31">
        <f>IF(R55=A55,VLOOKUP(A55,'2014'!$A$5:$K$675,3),0)</f>
        <v>0</v>
      </c>
      <c r="T55" s="33">
        <f>IF(R55=A55,VLOOKUP(A55,'2014'!$A$5:$K$675,4),0)</f>
        <v>0</v>
      </c>
      <c r="U55">
        <f>IF(R55=A55,VLOOKUP(A55,'2014'!$A$5:$K$675,5),0)</f>
        <v>0</v>
      </c>
      <c r="V55">
        <f>IF(R55=A55,VLOOKUP(A55,'2014'!$A$5:$K$675,6),0)</f>
        <v>0</v>
      </c>
      <c r="W55" s="40">
        <f>IF(R55=A55,VLOOKUP(A55,'2014'!$A$5:$K$675,7),0)</f>
        <v>0</v>
      </c>
      <c r="X55" t="e">
        <f t="shared" si="2"/>
        <v>#DIV/0!</v>
      </c>
      <c r="Z55">
        <f>IF(R55=A55,VLOOKUP(A55,'2013'!$A$5:$K$674,3),0)</f>
        <v>0</v>
      </c>
      <c r="AA55" s="33">
        <f>IF(R55=A55,VLOOKUP(A55,'2013'!$A$5:$K$674,4),0)</f>
        <v>0</v>
      </c>
      <c r="AB55">
        <f>IF(R55=A55,VLOOKUP(A55,'2013'!$A$5:$K$674,5),0)</f>
        <v>0</v>
      </c>
      <c r="AC55">
        <f>IF(R55=A55,VLOOKUP(A55,'2013'!$A$5:$K$674,6),0)</f>
        <v>0</v>
      </c>
      <c r="AD55" s="40">
        <f>IF(R55=A55,VLOOKUP(A55,'2013'!$A$5:$K$674,7),0)</f>
        <v>0</v>
      </c>
      <c r="AE55" t="e">
        <f t="shared" si="3"/>
        <v>#DIV/0!</v>
      </c>
      <c r="AG55">
        <f>IF(R55=A55,VLOOKUP(A55,'2012'!$A$5:$K$674,3),0)</f>
        <v>0</v>
      </c>
      <c r="AH55" s="33">
        <f>IF(R55=A55,VLOOKUP(A55,'2012'!$A$5:$K$674,4),0)</f>
        <v>0</v>
      </c>
      <c r="AI55">
        <f>IF(R55=A55,VLOOKUP(A55,'2012'!$A$5:$K$674,5),0)</f>
        <v>0</v>
      </c>
      <c r="AJ55">
        <f>IF(R55=A55,VLOOKUP(A55,'2012'!$A$5:$K$674,6),0)</f>
        <v>0</v>
      </c>
      <c r="AK55" s="40">
        <f>IF(R55=A55,VLOOKUP(A55,'2012'!$A$5:$K$674,7),0)</f>
        <v>0</v>
      </c>
      <c r="AL55" t="e">
        <f t="shared" si="4"/>
        <v>#DIV/0!</v>
      </c>
      <c r="AN55" t="str">
        <f>VLOOKUP(A55,'2011'!$A$5:$K$674,1)</f>
        <v xml:space="preserve">Bill David Sadler </v>
      </c>
      <c r="AO55">
        <f>IF(AN55=R55,VLOOKUP(A55,'2011'!$A$5:$K$674,3),0)</f>
        <v>241</v>
      </c>
      <c r="AP55" s="33">
        <f>IF(AN55=R55,VLOOKUP(A55,'2011'!$A$5:$K$674,4),0)</f>
        <v>357800</v>
      </c>
      <c r="AQ55">
        <f>IF(R55=AN55,VLOOKUP(A55,'2011'!$A$5:$K$674,5),0)</f>
        <v>3</v>
      </c>
      <c r="AR55">
        <f>IF(R55=AN55,VLOOKUP(A55,'2011'!$A$5:$K$674,6),0)</f>
        <v>0</v>
      </c>
      <c r="AS55" s="40">
        <f>IF(R55=AN55,VLOOKUP(A55,'2011'!$A$5:$K$674,7),0)</f>
        <v>0</v>
      </c>
    </row>
    <row r="56" spans="1:45" x14ac:dyDescent="0.2">
      <c r="A56" t="s">
        <v>1486</v>
      </c>
      <c r="B56" t="s">
        <v>303</v>
      </c>
      <c r="C56">
        <v>54</v>
      </c>
      <c r="D56" s="33">
        <v>3866900</v>
      </c>
      <c r="E56">
        <v>13</v>
      </c>
      <c r="F56">
        <v>7</v>
      </c>
      <c r="G56" s="40">
        <v>0.53846153846153844</v>
      </c>
      <c r="H56" s="40" t="e">
        <f t="shared" si="0"/>
        <v>#DIV/0!</v>
      </c>
      <c r="J56" t="str">
        <f>VLOOKUP(A56,'2015'!$A$5:$K$674,1)</f>
        <v xml:space="preserve">Billy Don Van Cleave </v>
      </c>
      <c r="K56" s="31">
        <f>IF(J56=A56,VLOOKUP(A56,'2015'!$A$5:$K$674,3),0)</f>
        <v>0</v>
      </c>
      <c r="L56" s="33">
        <f>IF(J56=A56,VLOOKUP(A56,'2015'!$A$5:$K$674,4),0)</f>
        <v>0</v>
      </c>
      <c r="M56">
        <f>IF(J56=A56,VLOOKUP(A56,'2015'!$A$5:$K$674,5),0)</f>
        <v>0</v>
      </c>
      <c r="N56">
        <f>IF(J56=A56,VLOOKUP(A56,'2015'!$A$5:$K$674,6),0)</f>
        <v>0</v>
      </c>
      <c r="O56" s="40">
        <f>IF(J56=A56,VLOOKUP(A56,'2015'!$A$5:$K$674,7),0)</f>
        <v>0</v>
      </c>
      <c r="P56" t="e">
        <f t="shared" si="1"/>
        <v>#DIV/0!</v>
      </c>
      <c r="R56" t="str">
        <f>VLOOKUP(A56,'2014'!$A$5:$K$675,1)</f>
        <v xml:space="preserve">Billy Don Van Cleave </v>
      </c>
      <c r="S56" s="31">
        <f>IF(R56=A56,VLOOKUP(A56,'2014'!$A$5:$K$675,3),0)</f>
        <v>0</v>
      </c>
      <c r="T56" s="33">
        <f>IF(R56=A56,VLOOKUP(A56,'2014'!$A$5:$K$675,4),0)</f>
        <v>0</v>
      </c>
      <c r="U56">
        <f>IF(R56=A56,VLOOKUP(A56,'2014'!$A$5:$K$675,5),0)</f>
        <v>0</v>
      </c>
      <c r="V56">
        <f>IF(R56=A56,VLOOKUP(A56,'2014'!$A$5:$K$675,6),0)</f>
        <v>0</v>
      </c>
      <c r="W56" s="40">
        <f>IF(R56=A56,VLOOKUP(A56,'2014'!$A$5:$K$675,7),0)</f>
        <v>0</v>
      </c>
      <c r="X56" t="e">
        <f t="shared" si="2"/>
        <v>#DIV/0!</v>
      </c>
      <c r="Z56">
        <f>IF(R56=A56,VLOOKUP(A56,'2013'!$A$5:$K$674,3),0)</f>
        <v>0</v>
      </c>
      <c r="AA56" s="33">
        <f>IF(R56=A56,VLOOKUP(A56,'2013'!$A$5:$K$674,4),0)</f>
        <v>0</v>
      </c>
      <c r="AB56">
        <f>IF(R56=A56,VLOOKUP(A56,'2013'!$A$5:$K$674,5),0)</f>
        <v>0</v>
      </c>
      <c r="AC56">
        <f>IF(R56=A56,VLOOKUP(A56,'2013'!$A$5:$K$674,6),0)</f>
        <v>0</v>
      </c>
      <c r="AD56" s="40">
        <f>IF(R56=A56,VLOOKUP(A56,'2013'!$A$5:$K$674,7),0)</f>
        <v>0</v>
      </c>
      <c r="AE56" t="e">
        <f t="shared" si="3"/>
        <v>#DIV/0!</v>
      </c>
      <c r="AG56">
        <f>IF(R56=A56,VLOOKUP(A56,'2012'!$A$5:$K$674,3),0)</f>
        <v>0</v>
      </c>
      <c r="AH56" s="33">
        <f>IF(R56=A56,VLOOKUP(A56,'2012'!$A$5:$K$674,4),0)</f>
        <v>0</v>
      </c>
      <c r="AI56">
        <f>IF(R56=A56,VLOOKUP(A56,'2012'!$A$5:$K$674,5),0)</f>
        <v>0</v>
      </c>
      <c r="AJ56">
        <f>IF(R56=A56,VLOOKUP(A56,'2012'!$A$5:$K$674,6),0)</f>
        <v>0</v>
      </c>
      <c r="AK56" s="40">
        <f>IF(R56=A56,VLOOKUP(A56,'2012'!$A$5:$K$674,7),0)</f>
        <v>0</v>
      </c>
      <c r="AL56" t="e">
        <f t="shared" si="4"/>
        <v>#DIV/0!</v>
      </c>
      <c r="AN56" t="str">
        <f>VLOOKUP(A56,'2011'!$A$5:$K$674,1)</f>
        <v xml:space="preserve">Billy Loggins </v>
      </c>
      <c r="AO56">
        <f>IF(AN56=R56,VLOOKUP(A56,'2011'!$A$5:$K$674,3),0)</f>
        <v>0</v>
      </c>
      <c r="AP56" s="33">
        <f>IF(AN56=R56,VLOOKUP(A56,'2011'!$A$5:$K$674,4),0)</f>
        <v>0</v>
      </c>
      <c r="AQ56">
        <f>IF(R56=AN56,VLOOKUP(A56,'2011'!$A$5:$K$674,5),0)</f>
        <v>0</v>
      </c>
      <c r="AR56">
        <f>IF(R56=AN56,VLOOKUP(A56,'2011'!$A$5:$K$674,6),0)</f>
        <v>0</v>
      </c>
      <c r="AS56" s="40">
        <f>IF(R56=AN56,VLOOKUP(A56,'2011'!$A$5:$K$674,7),0)</f>
        <v>0</v>
      </c>
    </row>
    <row r="57" spans="1:45" x14ac:dyDescent="0.2">
      <c r="A57" t="s">
        <v>379</v>
      </c>
      <c r="B57" t="s">
        <v>1100</v>
      </c>
      <c r="C57">
        <v>439</v>
      </c>
      <c r="D57" s="33">
        <v>143000</v>
      </c>
      <c r="E57">
        <v>1</v>
      </c>
      <c r="F57">
        <v>0</v>
      </c>
      <c r="G57" s="40">
        <v>0</v>
      </c>
      <c r="H57" s="40" t="e">
        <f t="shared" si="0"/>
        <v>#DIV/0!</v>
      </c>
      <c r="J57" t="str">
        <f>VLOOKUP(A57,'2015'!$A$5:$K$674,1)</f>
        <v xml:space="preserve">Billy Don Van Cleave </v>
      </c>
      <c r="K57" s="31">
        <f>IF(J57=A57,VLOOKUP(A57,'2015'!$A$5:$K$674,3),0)</f>
        <v>0</v>
      </c>
      <c r="L57" s="33">
        <f>IF(J57=A57,VLOOKUP(A57,'2015'!$A$5:$K$674,4),0)</f>
        <v>0</v>
      </c>
      <c r="M57">
        <f>IF(J57=A57,VLOOKUP(A57,'2015'!$A$5:$K$674,5),0)</f>
        <v>0</v>
      </c>
      <c r="N57">
        <f>IF(J57=A57,VLOOKUP(A57,'2015'!$A$5:$K$674,6),0)</f>
        <v>0</v>
      </c>
      <c r="O57" s="40">
        <f>IF(J57=A57,VLOOKUP(A57,'2015'!$A$5:$K$674,7),0)</f>
        <v>0</v>
      </c>
      <c r="P57" t="e">
        <f t="shared" si="1"/>
        <v>#DIV/0!</v>
      </c>
      <c r="R57" t="str">
        <f>VLOOKUP(A57,'2014'!$A$5:$K$675,1)</f>
        <v xml:space="preserve">Billy Don Van Cleave </v>
      </c>
      <c r="S57" s="31">
        <f>IF(R57=A57,VLOOKUP(A57,'2014'!$A$5:$K$675,3),0)</f>
        <v>0</v>
      </c>
      <c r="T57" s="33">
        <f>IF(R57=A57,VLOOKUP(A57,'2014'!$A$5:$K$675,4),0)</f>
        <v>0</v>
      </c>
      <c r="U57">
        <f>IF(R57=A57,VLOOKUP(A57,'2014'!$A$5:$K$675,5),0)</f>
        <v>0</v>
      </c>
      <c r="V57">
        <f>IF(R57=A57,VLOOKUP(A57,'2014'!$A$5:$K$675,6),0)</f>
        <v>0</v>
      </c>
      <c r="W57" s="40">
        <f>IF(R57=A57,VLOOKUP(A57,'2014'!$A$5:$K$675,7),0)</f>
        <v>0</v>
      </c>
      <c r="X57" t="e">
        <f t="shared" si="2"/>
        <v>#DIV/0!</v>
      </c>
      <c r="Z57">
        <f>IF(R57=A57,VLOOKUP(A57,'2013'!$A$5:$K$674,3),0)</f>
        <v>0</v>
      </c>
      <c r="AA57" s="33">
        <f>IF(R57=A57,VLOOKUP(A57,'2013'!$A$5:$K$674,4),0)</f>
        <v>0</v>
      </c>
      <c r="AB57">
        <f>IF(R57=A57,VLOOKUP(A57,'2013'!$A$5:$K$674,5),0)</f>
        <v>0</v>
      </c>
      <c r="AC57">
        <f>IF(R57=A57,VLOOKUP(A57,'2013'!$A$5:$K$674,6),0)</f>
        <v>0</v>
      </c>
      <c r="AD57" s="40">
        <f>IF(R57=A57,VLOOKUP(A57,'2013'!$A$5:$K$674,7),0)</f>
        <v>0</v>
      </c>
      <c r="AE57" t="e">
        <f t="shared" si="3"/>
        <v>#DIV/0!</v>
      </c>
      <c r="AG57">
        <f>IF(R57=A57,VLOOKUP(A57,'2012'!$A$5:$K$674,3),0)</f>
        <v>0</v>
      </c>
      <c r="AH57" s="33">
        <f>IF(R57=A57,VLOOKUP(A57,'2012'!$A$5:$K$674,4),0)</f>
        <v>0</v>
      </c>
      <c r="AI57">
        <f>IF(R57=A57,VLOOKUP(A57,'2012'!$A$5:$K$674,5),0)</f>
        <v>0</v>
      </c>
      <c r="AJ57">
        <f>IF(R57=A57,VLOOKUP(A57,'2012'!$A$5:$K$674,6),0)</f>
        <v>0</v>
      </c>
      <c r="AK57" s="40">
        <f>IF(R57=A57,VLOOKUP(A57,'2012'!$A$5:$K$674,7),0)</f>
        <v>0</v>
      </c>
      <c r="AL57" t="e">
        <f t="shared" si="4"/>
        <v>#DIV/0!</v>
      </c>
      <c r="AN57" t="str">
        <f>VLOOKUP(A57,'2011'!$A$5:$K$674,1)</f>
        <v xml:space="preserve">Blaire Bolton </v>
      </c>
      <c r="AO57">
        <f>IF(AN57=R57,VLOOKUP(A57,'2011'!$A$5:$K$674,3),0)</f>
        <v>0</v>
      </c>
      <c r="AP57" s="33">
        <f>IF(AN57=R57,VLOOKUP(A57,'2011'!$A$5:$K$674,4),0)</f>
        <v>0</v>
      </c>
      <c r="AQ57">
        <f>IF(R57=AN57,VLOOKUP(A57,'2011'!$A$5:$K$674,5),0)</f>
        <v>0</v>
      </c>
      <c r="AR57">
        <f>IF(R57=AN57,VLOOKUP(A57,'2011'!$A$5:$K$674,6),0)</f>
        <v>0</v>
      </c>
      <c r="AS57" s="40">
        <f>IF(R57=AN57,VLOOKUP(A57,'2011'!$A$5:$K$674,7),0)</f>
        <v>0</v>
      </c>
    </row>
    <row r="58" spans="1:45" x14ac:dyDescent="0.2">
      <c r="A58" t="s">
        <v>773</v>
      </c>
      <c r="B58" t="s">
        <v>300</v>
      </c>
      <c r="C58">
        <v>257</v>
      </c>
      <c r="D58" s="33">
        <v>877000</v>
      </c>
      <c r="E58">
        <v>6</v>
      </c>
      <c r="F58">
        <v>1</v>
      </c>
      <c r="G58" s="40">
        <v>0.16666666666666666</v>
      </c>
      <c r="H58" s="40">
        <f t="shared" si="0"/>
        <v>0.24999999999999994</v>
      </c>
      <c r="J58" t="str">
        <f>VLOOKUP(A58,'2015'!$A$5:$K$674,1)</f>
        <v xml:space="preserve">Bobbie Bills </v>
      </c>
      <c r="K58" s="31">
        <f>IF(J58=A58,VLOOKUP(A58,'2015'!$A$5:$K$674,3),0)</f>
        <v>146</v>
      </c>
      <c r="L58" s="33">
        <f>IF(J58=A58,VLOOKUP(A58,'2015'!$A$5:$K$674,4),0)</f>
        <v>1319650</v>
      </c>
      <c r="M58">
        <f>IF(J58=A58,VLOOKUP(A58,'2015'!$A$5:$K$674,5),0)</f>
        <v>8</v>
      </c>
      <c r="N58">
        <f>IF(J58=A58,VLOOKUP(A58,'2015'!$A$5:$K$674,6),0)</f>
        <v>0</v>
      </c>
      <c r="O58" s="40">
        <f>IF(J58=A58,VLOOKUP(A58,'2015'!$A$5:$K$674,7),0)</f>
        <v>0</v>
      </c>
      <c r="P58">
        <f t="shared" si="1"/>
        <v>-1</v>
      </c>
      <c r="R58" t="str">
        <f>VLOOKUP(A58,'2014'!$A$5:$K$675,1)</f>
        <v xml:space="preserve">Bobbie Bills </v>
      </c>
      <c r="S58" s="31">
        <f>IF(R58=A58,VLOOKUP(A58,'2014'!$A$5:$K$675,3),0)</f>
        <v>220</v>
      </c>
      <c r="T58" s="33">
        <f>IF(R58=A58,VLOOKUP(A58,'2014'!$A$5:$K$675,4),0)</f>
        <v>776000</v>
      </c>
      <c r="U58">
        <f>IF(R58=A58,VLOOKUP(A58,'2014'!$A$5:$K$675,5),0)</f>
        <v>5</v>
      </c>
      <c r="V58">
        <f>IF(R58=A58,VLOOKUP(A58,'2014'!$A$5:$K$675,6),0)</f>
        <v>1</v>
      </c>
      <c r="W58" s="40">
        <f>IF(R58=A58,VLOOKUP(A58,'2014'!$A$5:$K$675,7),0)</f>
        <v>0.2</v>
      </c>
      <c r="X58">
        <f t="shared" si="2"/>
        <v>-1.0378378378378379</v>
      </c>
      <c r="Z58">
        <f>IF(R58=A58,VLOOKUP(A58,'2013'!$A$5:$K$674,3),0)</f>
        <v>185</v>
      </c>
      <c r="AA58" s="33">
        <f>IF(R58=A58,VLOOKUP(A58,'2013'!$A$5:$K$674,4),0)</f>
        <v>857600</v>
      </c>
      <c r="AB58">
        <f>IF(R58=A58,VLOOKUP(A58,'2013'!$A$5:$K$674,5),0)</f>
        <v>7</v>
      </c>
      <c r="AC58">
        <f>IF(R58=A58,VLOOKUP(A58,'2013'!$A$5:$K$674,6),0)</f>
        <v>2</v>
      </c>
      <c r="AD58" s="40">
        <f>IF(R58=A58,VLOOKUP(A58,'2013'!$A$5:$K$674,7),0)</f>
        <v>0.2857142857142857</v>
      </c>
      <c r="AE58">
        <f t="shared" si="3"/>
        <v>-5.2857142857142883</v>
      </c>
      <c r="AG58">
        <f>IF(R58=A58,VLOOKUP(A58,'2012'!$A$5:$K$674,3),0)</f>
        <v>132</v>
      </c>
      <c r="AH58" s="33">
        <f>IF(R58=A58,VLOOKUP(A58,'2012'!$A$5:$K$674,4),0)</f>
        <v>1149850</v>
      </c>
      <c r="AI58">
        <f>IF(R58=A58,VLOOKUP(A58,'2012'!$A$5:$K$674,5),0)</f>
        <v>15</v>
      </c>
      <c r="AJ58">
        <f>IF(R58=A58,VLOOKUP(A58,'2012'!$A$5:$K$674,6),0)</f>
        <v>2</v>
      </c>
      <c r="AK58" s="40">
        <f>IF(R58=A58,VLOOKUP(A58,'2012'!$A$5:$K$674,7),0)</f>
        <v>0.13333333333333333</v>
      </c>
      <c r="AL58">
        <f t="shared" si="4"/>
        <v>-6.6666666666666624E-2</v>
      </c>
      <c r="AN58" t="str">
        <f>VLOOKUP(A58,'2011'!$A$5:$K$674,1)</f>
        <v xml:space="preserve">Bobbie Bills </v>
      </c>
      <c r="AO58">
        <f>IF(AN58=R58,VLOOKUP(A58,'2011'!$A$5:$K$674,3),0)</f>
        <v>141</v>
      </c>
      <c r="AP58" s="33">
        <f>IF(AN58=R58,VLOOKUP(A58,'2011'!$A$5:$K$674,4),0)</f>
        <v>871700</v>
      </c>
      <c r="AQ58">
        <f>IF(R58=AN58,VLOOKUP(A58,'2011'!$A$5:$K$674,5),0)</f>
        <v>7</v>
      </c>
      <c r="AR58">
        <f>IF(R58=AN58,VLOOKUP(A58,'2011'!$A$5:$K$674,6),0)</f>
        <v>1</v>
      </c>
      <c r="AS58" s="40">
        <f>IF(R58=AN58,VLOOKUP(A58,'2011'!$A$5:$K$674,7),0)</f>
        <v>0.14285714285714285</v>
      </c>
    </row>
    <row r="59" spans="1:45" x14ac:dyDescent="0.2">
      <c r="A59" t="s">
        <v>578</v>
      </c>
      <c r="B59" t="s">
        <v>1036</v>
      </c>
      <c r="C59">
        <v>381</v>
      </c>
      <c r="D59" s="33">
        <v>271450</v>
      </c>
      <c r="E59">
        <v>2</v>
      </c>
      <c r="F59">
        <v>0</v>
      </c>
      <c r="G59" s="40">
        <v>0</v>
      </c>
      <c r="H59" s="40">
        <f t="shared" si="0"/>
        <v>-1</v>
      </c>
      <c r="J59" t="str">
        <f>VLOOKUP(A59,'2015'!$A$5:$K$674,1)</f>
        <v xml:space="preserve">Bonnie Barnes </v>
      </c>
      <c r="K59" s="31">
        <f>IF(J59=A59,VLOOKUP(A59,'2015'!$A$5:$K$674,3),0)</f>
        <v>381</v>
      </c>
      <c r="L59" s="33">
        <f>IF(J59=A59,VLOOKUP(A59,'2015'!$A$5:$K$674,4),0)</f>
        <v>171000</v>
      </c>
      <c r="M59">
        <f>IF(J59=A59,VLOOKUP(A59,'2015'!$A$5:$K$674,5),0)</f>
        <v>2</v>
      </c>
      <c r="N59">
        <f>IF(J59=A59,VLOOKUP(A59,'2015'!$A$5:$K$674,6),0)</f>
        <v>1</v>
      </c>
      <c r="O59" s="40">
        <f>IF(J59=A59,VLOOKUP(A59,'2015'!$A$5:$K$674,7),0)</f>
        <v>0.5</v>
      </c>
      <c r="P59" t="e">
        <f t="shared" si="1"/>
        <v>#DIV/0!</v>
      </c>
      <c r="R59" t="str">
        <f>VLOOKUP(A59,'2014'!$A$5:$K$675,1)</f>
        <v xml:space="preserve">Bonnie Barnes </v>
      </c>
      <c r="S59" s="31">
        <f>IF(R59=A59,VLOOKUP(A59,'2014'!$A$5:$K$675,3),0)</f>
        <v>366</v>
      </c>
      <c r="T59" s="33">
        <f>IF(R59=A59,VLOOKUP(A59,'2014'!$A$5:$K$675,4),0)</f>
        <v>218300</v>
      </c>
      <c r="U59">
        <f>IF(R59=A59,VLOOKUP(A59,'2014'!$A$5:$K$675,5),0)</f>
        <v>2</v>
      </c>
      <c r="V59">
        <f>IF(R59=A59,VLOOKUP(A59,'2014'!$A$5:$K$675,6),0)</f>
        <v>0</v>
      </c>
      <c r="W59" s="40">
        <f>IF(R59=A59,VLOOKUP(A59,'2014'!$A$5:$K$675,7),0)</f>
        <v>0</v>
      </c>
      <c r="X59" t="e">
        <f t="shared" si="2"/>
        <v>#DIV/0!</v>
      </c>
      <c r="Z59">
        <f>IF(R59=A59,VLOOKUP(A59,'2013'!$A$5:$K$674,3),0)</f>
        <v>185</v>
      </c>
      <c r="AA59" s="33">
        <f>IF(R59=A59,VLOOKUP(A59,'2013'!$A$5:$K$674,4),0)</f>
        <v>857600</v>
      </c>
      <c r="AB59">
        <f>IF(R59=A59,VLOOKUP(A59,'2013'!$A$5:$K$674,5),0)</f>
        <v>7</v>
      </c>
      <c r="AC59">
        <f>IF(R59=A59,VLOOKUP(A59,'2013'!$A$5:$K$674,6),0)</f>
        <v>2</v>
      </c>
      <c r="AD59" s="40">
        <f>IF(R59=A59,VLOOKUP(A59,'2013'!$A$5:$K$674,7),0)</f>
        <v>0.2857142857142857</v>
      </c>
      <c r="AE59" t="e">
        <f t="shared" si="3"/>
        <v>#DIV/0!</v>
      </c>
      <c r="AG59">
        <f>IF(R59=A59,VLOOKUP(A59,'2012'!$A$5:$K$674,3),0)</f>
        <v>132</v>
      </c>
      <c r="AH59" s="33">
        <f>IF(R59=A59,VLOOKUP(A59,'2012'!$A$5:$K$674,4),0)</f>
        <v>1149850</v>
      </c>
      <c r="AI59">
        <f>IF(R59=A59,VLOOKUP(A59,'2012'!$A$5:$K$674,5),0)</f>
        <v>15</v>
      </c>
      <c r="AJ59">
        <f>IF(R59=A59,VLOOKUP(A59,'2012'!$A$5:$K$674,6),0)</f>
        <v>2</v>
      </c>
      <c r="AK59" s="40">
        <f>IF(R59=A59,VLOOKUP(A59,'2012'!$A$5:$K$674,7),0)</f>
        <v>0.13333333333333333</v>
      </c>
      <c r="AL59" t="e">
        <f t="shared" si="4"/>
        <v>#DIV/0!</v>
      </c>
      <c r="AN59" t="str">
        <f>VLOOKUP(A59,'2011'!$A$5:$K$674,1)</f>
        <v xml:space="preserve">Bobbie Bills </v>
      </c>
      <c r="AO59">
        <f>IF(AN59=R59,VLOOKUP(A59,'2011'!$A$5:$K$674,3),0)</f>
        <v>0</v>
      </c>
      <c r="AP59" s="33">
        <f>IF(AN59=R59,VLOOKUP(A59,'2011'!$A$5:$K$674,4),0)</f>
        <v>0</v>
      </c>
      <c r="AQ59">
        <f>IF(R59=AN59,VLOOKUP(A59,'2011'!$A$5:$K$674,5),0)</f>
        <v>0</v>
      </c>
      <c r="AR59">
        <f>IF(R59=AN59,VLOOKUP(A59,'2011'!$A$5:$K$674,6),0)</f>
        <v>0</v>
      </c>
      <c r="AS59" s="40">
        <f>IF(R59=AN59,VLOOKUP(A59,'2011'!$A$5:$K$674,7),0)</f>
        <v>0</v>
      </c>
    </row>
    <row r="60" spans="1:45" x14ac:dyDescent="0.2">
      <c r="A60" t="s">
        <v>774</v>
      </c>
      <c r="B60" t="s">
        <v>1448</v>
      </c>
      <c r="C60">
        <v>164</v>
      </c>
      <c r="D60" s="33">
        <v>1730796</v>
      </c>
      <c r="E60">
        <v>10</v>
      </c>
      <c r="F60">
        <v>5</v>
      </c>
      <c r="G60" s="40">
        <v>0.5</v>
      </c>
      <c r="H60" s="40">
        <f t="shared" si="0"/>
        <v>2.5</v>
      </c>
      <c r="J60" t="str">
        <f>VLOOKUP(A60,'2015'!$A$5:$K$674,1)</f>
        <v xml:space="preserve">Bonnie Crelia </v>
      </c>
      <c r="K60" s="31">
        <f>IF(J60=A60,VLOOKUP(A60,'2015'!$A$5:$K$674,3),0)</f>
        <v>118</v>
      </c>
      <c r="L60" s="33">
        <f>IF(J60=A60,VLOOKUP(A60,'2015'!$A$5:$K$674,4),0)</f>
        <v>1547150</v>
      </c>
      <c r="M60">
        <f>IF(J60=A60,VLOOKUP(A60,'2015'!$A$5:$K$674,5),0)</f>
        <v>8</v>
      </c>
      <c r="N60">
        <f>IF(J60=A60,VLOOKUP(A60,'2015'!$A$5:$K$674,6),0)</f>
        <v>4</v>
      </c>
      <c r="O60" s="40">
        <f>IF(J60=A60,VLOOKUP(A60,'2015'!$A$5:$K$674,7),0)</f>
        <v>0.5</v>
      </c>
      <c r="P60">
        <f t="shared" si="1"/>
        <v>2.0000000000000004</v>
      </c>
      <c r="R60" t="str">
        <f>VLOOKUP(A60,'2014'!$A$5:$K$675,1)</f>
        <v xml:space="preserve">Bonnie Crelia </v>
      </c>
      <c r="S60" s="31">
        <f>IF(R60=A60,VLOOKUP(A60,'2014'!$A$5:$K$675,3),0)</f>
        <v>173</v>
      </c>
      <c r="T60" s="33">
        <f>IF(R60=A60,VLOOKUP(A60,'2014'!$A$5:$K$675,4),0)</f>
        <v>1120000</v>
      </c>
      <c r="U60">
        <f>IF(R60=A60,VLOOKUP(A60,'2014'!$A$5:$K$675,5),0)</f>
        <v>6</v>
      </c>
      <c r="V60">
        <f>IF(R60=A60,VLOOKUP(A60,'2014'!$A$5:$K$675,6),0)</f>
        <v>1</v>
      </c>
      <c r="W60" s="40">
        <f>IF(R60=A60,VLOOKUP(A60,'2014'!$A$5:$K$675,7),0)</f>
        <v>0.16666666666666666</v>
      </c>
      <c r="X60">
        <f t="shared" si="2"/>
        <v>-0.50000000000000022</v>
      </c>
      <c r="Z60">
        <f>IF(R60=A60,VLOOKUP(A60,'2013'!$A$5:$K$674,3),0)</f>
        <v>158</v>
      </c>
      <c r="AA60" s="33">
        <f>IF(R60=A60,VLOOKUP(A60,'2013'!$A$5:$K$674,4),0)</f>
        <v>1112900</v>
      </c>
      <c r="AB60">
        <f>IF(R60=A60,VLOOKUP(A60,'2013'!$A$5:$K$674,5),0)</f>
        <v>7</v>
      </c>
      <c r="AC60">
        <f>IF(R60=A60,VLOOKUP(A60,'2013'!$A$5:$K$674,6),0)</f>
        <v>2</v>
      </c>
      <c r="AD60" s="40">
        <f>IF(R60=A60,VLOOKUP(A60,'2013'!$A$5:$K$674,7),0)</f>
        <v>0.2857142857142857</v>
      </c>
      <c r="AE60">
        <f t="shared" si="3"/>
        <v>0.33333333333333348</v>
      </c>
      <c r="AG60">
        <f>IF(R60=A60,VLOOKUP(A60,'2012'!$A$5:$K$674,3),0)</f>
        <v>148</v>
      </c>
      <c r="AH60" s="33">
        <f>IF(R60=A60,VLOOKUP(A60,'2012'!$A$5:$K$674,4),0)</f>
        <v>1018300</v>
      </c>
      <c r="AI60">
        <f>IF(R60=A60,VLOOKUP(A60,'2012'!$A$5:$K$674,5),0)</f>
        <v>7</v>
      </c>
      <c r="AJ60">
        <f>IF(R60=A60,VLOOKUP(A60,'2012'!$A$5:$K$674,6),0)</f>
        <v>1</v>
      </c>
      <c r="AK60" s="40">
        <f>IF(R60=A60,VLOOKUP(A60,'2012'!$A$5:$K$674,7),0)</f>
        <v>0.14285714285714285</v>
      </c>
      <c r="AL60">
        <f t="shared" si="4"/>
        <v>0.21428571428571425</v>
      </c>
      <c r="AN60" t="str">
        <f>VLOOKUP(A60,'2011'!$A$5:$K$674,1)</f>
        <v xml:space="preserve">Bonnie Crelia </v>
      </c>
      <c r="AO60">
        <f>IF(AN60=R60,VLOOKUP(A60,'2011'!$A$5:$K$674,3),0)</f>
        <v>68</v>
      </c>
      <c r="AP60" s="33">
        <f>IF(AN60=R60,VLOOKUP(A60,'2011'!$A$5:$K$674,4),0)</f>
        <v>1815300</v>
      </c>
      <c r="AQ60">
        <f>IF(R60=AN60,VLOOKUP(A60,'2011'!$A$5:$K$674,5),0)</f>
        <v>17</v>
      </c>
      <c r="AR60">
        <f>IF(R60=AN60,VLOOKUP(A60,'2011'!$A$5:$K$674,6),0)</f>
        <v>2</v>
      </c>
      <c r="AS60" s="40">
        <f>IF(R60=AN60,VLOOKUP(A60,'2011'!$A$5:$K$674,7),0)</f>
        <v>0.11764705882352941</v>
      </c>
    </row>
    <row r="61" spans="1:45" x14ac:dyDescent="0.2">
      <c r="A61" t="s">
        <v>1409</v>
      </c>
      <c r="B61" t="s">
        <v>118</v>
      </c>
      <c r="C61">
        <v>417</v>
      </c>
      <c r="D61" s="33">
        <v>197500</v>
      </c>
      <c r="E61">
        <v>3</v>
      </c>
      <c r="F61">
        <v>0</v>
      </c>
      <c r="G61" s="40">
        <v>0</v>
      </c>
      <c r="H61" s="40" t="e">
        <f t="shared" si="0"/>
        <v>#DIV/0!</v>
      </c>
      <c r="J61" t="str">
        <f>VLOOKUP(A61,'2015'!$A$5:$K$674,1)</f>
        <v xml:space="preserve">Bonnie Crelia </v>
      </c>
      <c r="K61" s="31">
        <f>IF(J61=A61,VLOOKUP(A61,'2015'!$A$5:$K$674,3),0)</f>
        <v>0</v>
      </c>
      <c r="L61" s="33">
        <f>IF(J61=A61,VLOOKUP(A61,'2015'!$A$5:$K$674,4),0)</f>
        <v>0</v>
      </c>
      <c r="M61">
        <f>IF(J61=A61,VLOOKUP(A61,'2015'!$A$5:$K$674,5),0)</f>
        <v>0</v>
      </c>
      <c r="N61">
        <f>IF(J61=A61,VLOOKUP(A61,'2015'!$A$5:$K$674,6),0)</f>
        <v>0</v>
      </c>
      <c r="O61" s="40">
        <f>IF(J61=A61,VLOOKUP(A61,'2015'!$A$5:$K$674,7),0)</f>
        <v>0</v>
      </c>
      <c r="P61" t="e">
        <f t="shared" si="1"/>
        <v>#DIV/0!</v>
      </c>
      <c r="R61" t="str">
        <f>VLOOKUP(A61,'2014'!$A$5:$K$675,1)</f>
        <v xml:space="preserve">Bonnie Crelia </v>
      </c>
      <c r="S61" s="31">
        <f>IF(R61=A61,VLOOKUP(A61,'2014'!$A$5:$K$675,3),0)</f>
        <v>0</v>
      </c>
      <c r="T61" s="33">
        <f>IF(R61=A61,VLOOKUP(A61,'2014'!$A$5:$K$675,4),0)</f>
        <v>0</v>
      </c>
      <c r="U61">
        <f>IF(R61=A61,VLOOKUP(A61,'2014'!$A$5:$K$675,5),0)</f>
        <v>0</v>
      </c>
      <c r="V61">
        <f>IF(R61=A61,VLOOKUP(A61,'2014'!$A$5:$K$675,6),0)</f>
        <v>0</v>
      </c>
      <c r="W61" s="40">
        <f>IF(R61=A61,VLOOKUP(A61,'2014'!$A$5:$K$675,7),0)</f>
        <v>0</v>
      </c>
      <c r="X61">
        <f t="shared" si="2"/>
        <v>-1</v>
      </c>
      <c r="Z61">
        <f>IF(R61=A61,VLOOKUP(A61,'2013'!$A$5:$K$674,3),0)</f>
        <v>0</v>
      </c>
      <c r="AA61" s="33">
        <f>IF(R61=A61,VLOOKUP(A61,'2013'!$A$5:$K$674,4),0)</f>
        <v>0</v>
      </c>
      <c r="AB61">
        <f>IF(R61=A61,VLOOKUP(A61,'2013'!$A$5:$K$674,5),0)</f>
        <v>0</v>
      </c>
      <c r="AC61">
        <f>IF(R61=A61,VLOOKUP(A61,'2013'!$A$5:$K$674,6),0)</f>
        <v>0</v>
      </c>
      <c r="AD61" s="40">
        <f>IF(R61=A61,VLOOKUP(A61,'2013'!$A$5:$K$674,7),0)</f>
        <v>0</v>
      </c>
      <c r="AE61">
        <f t="shared" si="3"/>
        <v>-1</v>
      </c>
      <c r="AG61">
        <f>IF(R61=A61,VLOOKUP(A61,'2012'!$A$5:$K$674,3),0)</f>
        <v>0</v>
      </c>
      <c r="AH61" s="33">
        <f>IF(R61=A61,VLOOKUP(A61,'2012'!$A$5:$K$674,4),0)</f>
        <v>0</v>
      </c>
      <c r="AI61">
        <f>IF(R61=A61,VLOOKUP(A61,'2012'!$A$5:$K$674,5),0)</f>
        <v>0</v>
      </c>
      <c r="AJ61">
        <f>IF(R61=A61,VLOOKUP(A61,'2012'!$A$5:$K$674,6),0)</f>
        <v>0</v>
      </c>
      <c r="AK61" s="40">
        <f>IF(R61=A61,VLOOKUP(A61,'2012'!$A$5:$K$674,7),0)</f>
        <v>0</v>
      </c>
      <c r="AL61">
        <f t="shared" si="4"/>
        <v>-1</v>
      </c>
      <c r="AN61" t="str">
        <f>VLOOKUP(A61,'2011'!$A$5:$K$674,1)</f>
        <v xml:space="preserve">Bonnie Crelia </v>
      </c>
      <c r="AO61">
        <f>IF(AN61=R61,VLOOKUP(A61,'2011'!$A$5:$K$674,3),0)</f>
        <v>68</v>
      </c>
      <c r="AP61" s="33">
        <f>IF(AN61=R61,VLOOKUP(A61,'2011'!$A$5:$K$674,4),0)</f>
        <v>1815300</v>
      </c>
      <c r="AQ61">
        <f>IF(R61=AN61,VLOOKUP(A61,'2011'!$A$5:$K$674,5),0)</f>
        <v>17</v>
      </c>
      <c r="AR61">
        <f>IF(R61=AN61,VLOOKUP(A61,'2011'!$A$5:$K$674,6),0)</f>
        <v>2</v>
      </c>
      <c r="AS61" s="40">
        <f>IF(R61=AN61,VLOOKUP(A61,'2011'!$A$5:$K$674,7),0)</f>
        <v>0.11764705882352941</v>
      </c>
    </row>
    <row r="62" spans="1:45" x14ac:dyDescent="0.2">
      <c r="A62" t="s">
        <v>775</v>
      </c>
      <c r="B62" t="s">
        <v>523</v>
      </c>
      <c r="C62">
        <v>349</v>
      </c>
      <c r="D62" s="33">
        <v>410100</v>
      </c>
      <c r="E62">
        <v>3</v>
      </c>
      <c r="F62">
        <v>0</v>
      </c>
      <c r="G62" s="40">
        <v>0</v>
      </c>
      <c r="H62" s="40">
        <f t="shared" si="0"/>
        <v>-1</v>
      </c>
      <c r="J62" t="str">
        <f>VLOOKUP(A62,'2015'!$A$5:$K$674,1)</f>
        <v xml:space="preserve">Brad Fuller </v>
      </c>
      <c r="K62" s="31">
        <f>IF(J62=A62,VLOOKUP(A62,'2015'!$A$5:$K$674,3),0)</f>
        <v>160</v>
      </c>
      <c r="L62" s="33">
        <f>IF(J62=A62,VLOOKUP(A62,'2015'!$A$5:$K$674,4),0)</f>
        <v>1158000</v>
      </c>
      <c r="M62">
        <f>IF(J62=A62,VLOOKUP(A62,'2015'!$A$5:$K$674,5),0)</f>
        <v>7</v>
      </c>
      <c r="N62">
        <f>IF(J62=A62,VLOOKUP(A62,'2015'!$A$5:$K$674,6),0)</f>
        <v>0</v>
      </c>
      <c r="O62" s="40">
        <f>IF(J62=A62,VLOOKUP(A62,'2015'!$A$5:$K$674,7),0)</f>
        <v>0</v>
      </c>
      <c r="P62">
        <f t="shared" si="1"/>
        <v>-1</v>
      </c>
      <c r="R62" t="str">
        <f>VLOOKUP(A62,'2014'!$A$5:$K$675,1)</f>
        <v xml:space="preserve">Brad Fuller </v>
      </c>
      <c r="S62" s="31">
        <f>IF(R62=A62,VLOOKUP(A62,'2014'!$A$5:$K$675,3),0)</f>
        <v>141</v>
      </c>
      <c r="T62" s="33">
        <f>IF(R62=A62,VLOOKUP(A62,'2014'!$A$5:$K$675,4),0)</f>
        <v>1464600</v>
      </c>
      <c r="U62">
        <f>IF(R62=A62,VLOOKUP(A62,'2014'!$A$5:$K$675,5),0)</f>
        <v>7</v>
      </c>
      <c r="V62">
        <f>IF(R62=A62,VLOOKUP(A62,'2014'!$A$5:$K$675,6),0)</f>
        <v>1</v>
      </c>
      <c r="W62" s="40">
        <f>IF(R62=A62,VLOOKUP(A62,'2014'!$A$5:$K$675,7),0)</f>
        <v>0.14285714285714285</v>
      </c>
      <c r="X62">
        <f t="shared" si="2"/>
        <v>-1.1746031746031746</v>
      </c>
      <c r="Z62">
        <f>IF(R62=A62,VLOOKUP(A62,'2013'!$A$5:$K$674,3),0)</f>
        <v>75</v>
      </c>
      <c r="AA62" s="33">
        <f>IF(R62=A62,VLOOKUP(A62,'2013'!$A$5:$K$674,4),0)</f>
        <v>2203800</v>
      </c>
      <c r="AB62">
        <f>IF(R62=A62,VLOOKUP(A62,'2013'!$A$5:$K$674,5),0)</f>
        <v>11</v>
      </c>
      <c r="AC62">
        <f>IF(R62=A62,VLOOKUP(A62,'2013'!$A$5:$K$674,6),0)</f>
        <v>1</v>
      </c>
      <c r="AD62" s="40">
        <f>IF(R62=A62,VLOOKUP(A62,'2013'!$A$5:$K$674,7),0)</f>
        <v>9.0909090909090912E-2</v>
      </c>
      <c r="AE62">
        <f t="shared" si="3"/>
        <v>-0.81818181818181812</v>
      </c>
      <c r="AG62">
        <f>IF(R62=A62,VLOOKUP(A62,'2012'!$A$5:$K$674,3),0)</f>
        <v>172</v>
      </c>
      <c r="AH62" s="33">
        <f>IF(R62=A62,VLOOKUP(A62,'2012'!$A$5:$K$674,4),0)</f>
        <v>815500</v>
      </c>
      <c r="AI62">
        <f>IF(R62=A62,VLOOKUP(A62,'2012'!$A$5:$K$674,5),0)</f>
        <v>4</v>
      </c>
      <c r="AJ62">
        <f>IF(R62=A62,VLOOKUP(A62,'2012'!$A$5:$K$674,6),0)</f>
        <v>1</v>
      </c>
      <c r="AK62" s="40">
        <f>IF(R62=A62,VLOOKUP(A62,'2012'!$A$5:$K$674,7),0)</f>
        <v>0.25</v>
      </c>
      <c r="AL62">
        <f t="shared" si="4"/>
        <v>0.50000000000000011</v>
      </c>
      <c r="AN62" t="str">
        <f>VLOOKUP(A62,'2011'!$A$5:$K$674,1)</f>
        <v xml:space="preserve">Brad Fuller </v>
      </c>
      <c r="AO62">
        <f>IF(AN62=R62,VLOOKUP(A62,'2011'!$A$5:$K$674,3),0)</f>
        <v>157</v>
      </c>
      <c r="AP62" s="33">
        <f>IF(AN62=R62,VLOOKUP(A62,'2011'!$A$5:$K$674,4),0)</f>
        <v>758700</v>
      </c>
      <c r="AQ62">
        <f>IF(R62=AN62,VLOOKUP(A62,'2011'!$A$5:$K$674,5),0)</f>
        <v>6</v>
      </c>
      <c r="AR62">
        <f>IF(R62=AN62,VLOOKUP(A62,'2011'!$A$5:$K$674,6),0)</f>
        <v>1</v>
      </c>
      <c r="AS62" s="40">
        <f>IF(R62=AN62,VLOOKUP(A62,'2011'!$A$5:$K$674,7),0)</f>
        <v>0.16666666666666666</v>
      </c>
    </row>
    <row r="63" spans="1:45" x14ac:dyDescent="0.2">
      <c r="A63" t="s">
        <v>381</v>
      </c>
      <c r="B63" t="s">
        <v>1036</v>
      </c>
      <c r="C63">
        <v>343</v>
      </c>
      <c r="D63" s="33">
        <v>436513</v>
      </c>
      <c r="E63">
        <v>4</v>
      </c>
      <c r="F63">
        <v>1</v>
      </c>
      <c r="G63" s="40">
        <v>0.25</v>
      </c>
      <c r="H63" s="40" t="e">
        <f t="shared" si="0"/>
        <v>#DIV/0!</v>
      </c>
      <c r="J63" t="str">
        <f>VLOOKUP(A63,'2015'!$A$5:$K$674,1)</f>
        <v xml:space="preserve">Brandon Cope </v>
      </c>
      <c r="K63" s="31">
        <f>IF(J63=A63,VLOOKUP(A63,'2015'!$A$5:$K$674,3),0)</f>
        <v>348</v>
      </c>
      <c r="L63" s="33">
        <f>IF(J63=A63,VLOOKUP(A63,'2015'!$A$5:$K$674,4),0)</f>
        <v>267200</v>
      </c>
      <c r="M63">
        <f>IF(J63=A63,VLOOKUP(A63,'2015'!$A$5:$K$674,5),0)</f>
        <v>2</v>
      </c>
      <c r="N63">
        <f>IF(J63=A63,VLOOKUP(A63,'2015'!$A$5:$K$674,6),0)</f>
        <v>0</v>
      </c>
      <c r="O63" s="40">
        <f>IF(J63=A63,VLOOKUP(A63,'2015'!$A$5:$K$674,7),0)</f>
        <v>0</v>
      </c>
      <c r="P63" t="e">
        <f t="shared" si="1"/>
        <v>#DIV/0!</v>
      </c>
      <c r="R63" t="str">
        <f>VLOOKUP(A63,'2014'!$A$5:$K$675,1)</f>
        <v xml:space="preserve">Brandon Cope </v>
      </c>
      <c r="S63" s="31">
        <f>IF(R63=A63,VLOOKUP(A63,'2014'!$A$5:$K$675,3),0)</f>
        <v>253</v>
      </c>
      <c r="T63" s="33">
        <f>IF(R63=A63,VLOOKUP(A63,'2014'!$A$5:$K$675,4),0)</f>
        <v>593000</v>
      </c>
      <c r="U63">
        <f>IF(R63=A63,VLOOKUP(A63,'2014'!$A$5:$K$675,5),0)</f>
        <v>4</v>
      </c>
      <c r="V63">
        <f>IF(R63=A63,VLOOKUP(A63,'2014'!$A$5:$K$675,6),0)</f>
        <v>0</v>
      </c>
      <c r="W63" s="40">
        <f>IF(R63=A63,VLOOKUP(A63,'2014'!$A$5:$K$675,7),0)</f>
        <v>0</v>
      </c>
      <c r="X63" t="e">
        <f t="shared" si="2"/>
        <v>#DIV/0!</v>
      </c>
      <c r="Z63">
        <f>IF(R63=A63,VLOOKUP(A63,'2013'!$A$5:$K$674,3),0)</f>
        <v>352</v>
      </c>
      <c r="AA63" s="33">
        <f>IF(R63=A63,VLOOKUP(A63,'2013'!$A$5:$K$674,4),0)</f>
        <v>145000</v>
      </c>
      <c r="AB63">
        <f>IF(R63=A63,VLOOKUP(A63,'2013'!$A$5:$K$674,5),0)</f>
        <v>1</v>
      </c>
      <c r="AC63">
        <f>IF(R63=A63,VLOOKUP(A63,'2013'!$A$5:$K$674,6),0)</f>
        <v>0</v>
      </c>
      <c r="AD63" s="40">
        <f>IF(R63=A63,VLOOKUP(A63,'2013'!$A$5:$K$674,7),0)</f>
        <v>0</v>
      </c>
      <c r="AE63" t="e">
        <f t="shared" si="3"/>
        <v>#DIV/0!</v>
      </c>
      <c r="AG63">
        <f>IF(R63=A63,VLOOKUP(A63,'2012'!$A$5:$K$674,3),0)</f>
        <v>277</v>
      </c>
      <c r="AH63" s="33">
        <f>IF(R63=A63,VLOOKUP(A63,'2012'!$A$5:$K$674,4),0)</f>
        <v>316200</v>
      </c>
      <c r="AI63">
        <f>IF(R63=A63,VLOOKUP(A63,'2012'!$A$5:$K$674,5),0)</f>
        <v>2</v>
      </c>
      <c r="AJ63">
        <f>IF(R63=A63,VLOOKUP(A63,'2012'!$A$5:$K$674,6),0)</f>
        <v>0</v>
      </c>
      <c r="AK63" s="40">
        <f>IF(R63=A63,VLOOKUP(A63,'2012'!$A$5:$K$674,7),0)</f>
        <v>0</v>
      </c>
      <c r="AL63" t="e">
        <f t="shared" si="4"/>
        <v>#DIV/0!</v>
      </c>
      <c r="AN63" t="str">
        <f>VLOOKUP(A63,'2011'!$A$5:$K$674,1)</f>
        <v xml:space="preserve">Brad J Harrell </v>
      </c>
      <c r="AO63">
        <f>IF(AN63=R63,VLOOKUP(A63,'2011'!$A$5:$K$674,3),0)</f>
        <v>0</v>
      </c>
      <c r="AP63" s="33">
        <f>IF(AN63=R63,VLOOKUP(A63,'2011'!$A$5:$K$674,4),0)</f>
        <v>0</v>
      </c>
      <c r="AQ63">
        <f>IF(R63=AN63,VLOOKUP(A63,'2011'!$A$5:$K$674,5),0)</f>
        <v>0</v>
      </c>
      <c r="AR63">
        <f>IF(R63=AN63,VLOOKUP(A63,'2011'!$A$5:$K$674,6),0)</f>
        <v>0</v>
      </c>
      <c r="AS63" s="40">
        <f>IF(R63=AN63,VLOOKUP(A63,'2011'!$A$5:$K$674,7),0)</f>
        <v>0</v>
      </c>
    </row>
    <row r="64" spans="1:45" x14ac:dyDescent="0.2">
      <c r="A64" t="s">
        <v>1505</v>
      </c>
      <c r="B64" t="s">
        <v>1460</v>
      </c>
      <c r="C64">
        <v>437</v>
      </c>
      <c r="D64" s="33">
        <v>144000</v>
      </c>
      <c r="E64">
        <v>1</v>
      </c>
      <c r="F64">
        <v>1</v>
      </c>
      <c r="G64" s="40">
        <v>1</v>
      </c>
      <c r="H64" s="40" t="e">
        <f t="shared" si="0"/>
        <v>#DIV/0!</v>
      </c>
      <c r="J64" t="str">
        <f>VLOOKUP(A64,'2015'!$A$5:$K$674,1)</f>
        <v xml:space="preserve">Brandon Cope </v>
      </c>
      <c r="K64" s="31">
        <f>IF(J64=A64,VLOOKUP(A64,'2015'!$A$5:$K$674,3),0)</f>
        <v>0</v>
      </c>
      <c r="L64" s="33">
        <f>IF(J64=A64,VLOOKUP(A64,'2015'!$A$5:$K$674,4),0)</f>
        <v>0</v>
      </c>
      <c r="M64">
        <f>IF(J64=A64,VLOOKUP(A64,'2015'!$A$5:$K$674,5),0)</f>
        <v>0</v>
      </c>
      <c r="N64">
        <f>IF(J64=A64,VLOOKUP(A64,'2015'!$A$5:$K$674,6),0)</f>
        <v>0</v>
      </c>
      <c r="O64" s="40">
        <f>IF(J64=A64,VLOOKUP(A64,'2015'!$A$5:$K$674,7),0)</f>
        <v>0</v>
      </c>
      <c r="P64" t="e">
        <f t="shared" si="1"/>
        <v>#DIV/0!</v>
      </c>
      <c r="R64" t="str">
        <f>VLOOKUP(A64,'2014'!$A$5:$K$675,1)</f>
        <v xml:space="preserve">Brandon Cope </v>
      </c>
      <c r="S64" s="31">
        <f>IF(R64=A64,VLOOKUP(A64,'2014'!$A$5:$K$675,3),0)</f>
        <v>0</v>
      </c>
      <c r="T64" s="33">
        <f>IF(R64=A64,VLOOKUP(A64,'2014'!$A$5:$K$675,4),0)</f>
        <v>0</v>
      </c>
      <c r="U64">
        <f>IF(R64=A64,VLOOKUP(A64,'2014'!$A$5:$K$675,5),0)</f>
        <v>0</v>
      </c>
      <c r="V64">
        <f>IF(R64=A64,VLOOKUP(A64,'2014'!$A$5:$K$675,6),0)</f>
        <v>0</v>
      </c>
      <c r="W64" s="40">
        <f>IF(R64=A64,VLOOKUP(A64,'2014'!$A$5:$K$675,7),0)</f>
        <v>0</v>
      </c>
      <c r="X64" t="e">
        <f t="shared" si="2"/>
        <v>#DIV/0!</v>
      </c>
      <c r="Z64">
        <f>IF(R64=A64,VLOOKUP(A64,'2013'!$A$5:$K$674,3),0)</f>
        <v>0</v>
      </c>
      <c r="AA64" s="33">
        <f>IF(R64=A64,VLOOKUP(A64,'2013'!$A$5:$K$674,4),0)</f>
        <v>0</v>
      </c>
      <c r="AB64">
        <f>IF(R64=A64,VLOOKUP(A64,'2013'!$A$5:$K$674,5),0)</f>
        <v>0</v>
      </c>
      <c r="AC64">
        <f>IF(R64=A64,VLOOKUP(A64,'2013'!$A$5:$K$674,6),0)</f>
        <v>0</v>
      </c>
      <c r="AD64" s="40">
        <f>IF(R64=A64,VLOOKUP(A64,'2013'!$A$5:$K$674,7),0)</f>
        <v>0</v>
      </c>
      <c r="AE64" t="e">
        <f t="shared" si="3"/>
        <v>#DIV/0!</v>
      </c>
      <c r="AG64">
        <f>IF(R64=A64,VLOOKUP(A64,'2012'!$A$5:$K$674,3),0)</f>
        <v>0</v>
      </c>
      <c r="AH64" s="33">
        <f>IF(R64=A64,VLOOKUP(A64,'2012'!$A$5:$K$674,4),0)</f>
        <v>0</v>
      </c>
      <c r="AI64">
        <f>IF(R64=A64,VLOOKUP(A64,'2012'!$A$5:$K$674,5),0)</f>
        <v>0</v>
      </c>
      <c r="AJ64">
        <f>IF(R64=A64,VLOOKUP(A64,'2012'!$A$5:$K$674,6),0)</f>
        <v>0</v>
      </c>
      <c r="AK64" s="40">
        <f>IF(R64=A64,VLOOKUP(A64,'2012'!$A$5:$K$674,7),0)</f>
        <v>0</v>
      </c>
      <c r="AL64" t="e">
        <f t="shared" si="4"/>
        <v>#DIV/0!</v>
      </c>
      <c r="AN64" t="str">
        <f>VLOOKUP(A64,'2011'!$A$5:$K$674,1)</f>
        <v xml:space="preserve">Brad J Harrell </v>
      </c>
      <c r="AO64">
        <f>IF(AN64=R64,VLOOKUP(A64,'2011'!$A$5:$K$674,3),0)</f>
        <v>0</v>
      </c>
      <c r="AP64" s="33">
        <f>IF(AN64=R64,VLOOKUP(A64,'2011'!$A$5:$K$674,4),0)</f>
        <v>0</v>
      </c>
      <c r="AQ64">
        <f>IF(R64=AN64,VLOOKUP(A64,'2011'!$A$5:$K$674,5),0)</f>
        <v>0</v>
      </c>
      <c r="AR64">
        <f>IF(R64=AN64,VLOOKUP(A64,'2011'!$A$5:$K$674,6),0)</f>
        <v>0</v>
      </c>
      <c r="AS64" s="40">
        <f>IF(R64=AN64,VLOOKUP(A64,'2011'!$A$5:$K$674,7),0)</f>
        <v>0</v>
      </c>
    </row>
    <row r="65" spans="1:45" x14ac:dyDescent="0.2">
      <c r="A65" t="s">
        <v>1487</v>
      </c>
      <c r="B65" t="s">
        <v>1461</v>
      </c>
      <c r="C65">
        <v>371</v>
      </c>
      <c r="D65" s="33">
        <v>313500</v>
      </c>
      <c r="E65">
        <v>2</v>
      </c>
      <c r="F65">
        <v>0</v>
      </c>
      <c r="G65" s="40">
        <v>0</v>
      </c>
      <c r="H65" s="40" t="e">
        <f t="shared" si="0"/>
        <v>#DIV/0!</v>
      </c>
      <c r="J65" t="str">
        <f>VLOOKUP(A65,'2015'!$A$5:$K$674,1)</f>
        <v xml:space="preserve">Brandon Cope </v>
      </c>
      <c r="K65" s="31">
        <f>IF(J65=A65,VLOOKUP(A65,'2015'!$A$5:$K$674,3),0)</f>
        <v>0</v>
      </c>
      <c r="L65" s="33">
        <f>IF(J65=A65,VLOOKUP(A65,'2015'!$A$5:$K$674,4),0)</f>
        <v>0</v>
      </c>
      <c r="M65">
        <f>IF(J65=A65,VLOOKUP(A65,'2015'!$A$5:$K$674,5),0)</f>
        <v>0</v>
      </c>
      <c r="N65">
        <f>IF(J65=A65,VLOOKUP(A65,'2015'!$A$5:$K$674,6),0)</f>
        <v>0</v>
      </c>
      <c r="O65" s="40">
        <f>IF(J65=A65,VLOOKUP(A65,'2015'!$A$5:$K$674,7),0)</f>
        <v>0</v>
      </c>
      <c r="P65" t="e">
        <f t="shared" si="1"/>
        <v>#DIV/0!</v>
      </c>
      <c r="R65" t="str">
        <f>VLOOKUP(A65,'2014'!$A$5:$K$675,1)</f>
        <v xml:space="preserve">Brenda S Ferguson </v>
      </c>
      <c r="S65" s="31">
        <f>IF(R65=A65,VLOOKUP(A65,'2014'!$A$5:$K$675,3),0)</f>
        <v>0</v>
      </c>
      <c r="T65" s="33">
        <f>IF(R65=A65,VLOOKUP(A65,'2014'!$A$5:$K$675,4),0)</f>
        <v>0</v>
      </c>
      <c r="U65">
        <f>IF(R65=A65,VLOOKUP(A65,'2014'!$A$5:$K$675,5),0)</f>
        <v>0</v>
      </c>
      <c r="V65">
        <f>IF(R65=A65,VLOOKUP(A65,'2014'!$A$5:$K$675,6),0)</f>
        <v>0</v>
      </c>
      <c r="W65" s="40">
        <f>IF(R65=A65,VLOOKUP(A65,'2014'!$A$5:$K$675,7),0)</f>
        <v>0</v>
      </c>
      <c r="X65" t="e">
        <f t="shared" si="2"/>
        <v>#DIV/0!</v>
      </c>
      <c r="Z65">
        <f>IF(R65=A65,VLOOKUP(A65,'2013'!$A$5:$K$674,3),0)</f>
        <v>0</v>
      </c>
      <c r="AA65" s="33">
        <f>IF(R65=A65,VLOOKUP(A65,'2013'!$A$5:$K$674,4),0)</f>
        <v>0</v>
      </c>
      <c r="AB65">
        <f>IF(R65=A65,VLOOKUP(A65,'2013'!$A$5:$K$674,5),0)</f>
        <v>0</v>
      </c>
      <c r="AC65">
        <f>IF(R65=A65,VLOOKUP(A65,'2013'!$A$5:$K$674,6),0)</f>
        <v>0</v>
      </c>
      <c r="AD65" s="40">
        <f>IF(R65=A65,VLOOKUP(A65,'2013'!$A$5:$K$674,7),0)</f>
        <v>0</v>
      </c>
      <c r="AE65" t="e">
        <f t="shared" si="3"/>
        <v>#DIV/0!</v>
      </c>
      <c r="AG65">
        <f>IF(R65=A65,VLOOKUP(A65,'2012'!$A$5:$K$674,3),0)</f>
        <v>0</v>
      </c>
      <c r="AH65" s="33">
        <f>IF(R65=A65,VLOOKUP(A65,'2012'!$A$5:$K$674,4),0)</f>
        <v>0</v>
      </c>
      <c r="AI65">
        <f>IF(R65=A65,VLOOKUP(A65,'2012'!$A$5:$K$674,5),0)</f>
        <v>0</v>
      </c>
      <c r="AJ65">
        <f>IF(R65=A65,VLOOKUP(A65,'2012'!$A$5:$K$674,6),0)</f>
        <v>0</v>
      </c>
      <c r="AK65" s="40">
        <f>IF(R65=A65,VLOOKUP(A65,'2012'!$A$5:$K$674,7),0)</f>
        <v>0</v>
      </c>
      <c r="AL65" t="e">
        <f t="shared" si="4"/>
        <v>#DIV/0!</v>
      </c>
      <c r="AN65" t="str">
        <f>VLOOKUP(A65,'2011'!$A$5:$K$674,1)</f>
        <v xml:space="preserve">Brenda S Ferguson </v>
      </c>
      <c r="AO65">
        <f>IF(AN65=R65,VLOOKUP(A65,'2011'!$A$5:$K$674,3),0)</f>
        <v>256</v>
      </c>
      <c r="AP65" s="33">
        <f>IF(AN65=R65,VLOOKUP(A65,'2011'!$A$5:$K$674,4),0)</f>
        <v>328000</v>
      </c>
      <c r="AQ65">
        <f>IF(R65=AN65,VLOOKUP(A65,'2011'!$A$5:$K$674,5),0)</f>
        <v>2</v>
      </c>
      <c r="AR65">
        <f>IF(R65=AN65,VLOOKUP(A65,'2011'!$A$5:$K$674,6),0)</f>
        <v>0</v>
      </c>
      <c r="AS65" s="40">
        <f>IF(R65=AN65,VLOOKUP(A65,'2011'!$A$5:$K$674,7),0)</f>
        <v>0</v>
      </c>
    </row>
    <row r="66" spans="1:45" x14ac:dyDescent="0.2">
      <c r="A66" t="s">
        <v>836</v>
      </c>
      <c r="B66" t="s">
        <v>1036</v>
      </c>
      <c r="C66">
        <v>38</v>
      </c>
      <c r="D66" s="33">
        <v>5071800</v>
      </c>
      <c r="E66">
        <v>31</v>
      </c>
      <c r="F66">
        <v>5</v>
      </c>
      <c r="G66" s="40">
        <v>0.16129032258064516</v>
      </c>
      <c r="H66" s="40">
        <f t="shared" si="0"/>
        <v>-0.19354838709677427</v>
      </c>
      <c r="J66" t="str">
        <f>VLOOKUP(A66,'2015'!$A$5:$K$674,1)</f>
        <v xml:space="preserve">Brian Bundy </v>
      </c>
      <c r="K66" s="31">
        <f>IF(J66=A66,VLOOKUP(A66,'2015'!$A$5:$K$674,3),0)</f>
        <v>95</v>
      </c>
      <c r="L66" s="33">
        <f>IF(J66=A66,VLOOKUP(A66,'2015'!$A$5:$K$674,4),0)</f>
        <v>1926800</v>
      </c>
      <c r="M66">
        <f>IF(J66=A66,VLOOKUP(A66,'2015'!$A$5:$K$674,5),0)</f>
        <v>15</v>
      </c>
      <c r="N66">
        <f>IF(J66=A66,VLOOKUP(A66,'2015'!$A$5:$K$674,6),0)</f>
        <v>3</v>
      </c>
      <c r="O66" s="40">
        <f>IF(J66=A66,VLOOKUP(A66,'2015'!$A$5:$K$674,7),0)</f>
        <v>0.2</v>
      </c>
      <c r="P66" t="e">
        <f t="shared" si="1"/>
        <v>#DIV/0!</v>
      </c>
      <c r="R66" t="str">
        <f>VLOOKUP(A66,'2014'!$A$5:$K$675,1)</f>
        <v xml:space="preserve">Brian Bundy </v>
      </c>
      <c r="S66" s="31">
        <f>IF(R66=A66,VLOOKUP(A66,'2014'!$A$5:$K$675,3),0)</f>
        <v>82</v>
      </c>
      <c r="T66" s="33">
        <f>IF(R66=A66,VLOOKUP(A66,'2014'!$A$5:$K$675,4),0)</f>
        <v>2220600</v>
      </c>
      <c r="U66">
        <f>IF(R66=A66,VLOOKUP(A66,'2014'!$A$5:$K$675,5),0)</f>
        <v>15</v>
      </c>
      <c r="V66">
        <f>IF(R66=A66,VLOOKUP(A66,'2014'!$A$5:$K$675,6),0)</f>
        <v>0</v>
      </c>
      <c r="W66" s="40">
        <f>IF(R66=A66,VLOOKUP(A66,'2014'!$A$5:$K$675,7),0)</f>
        <v>0</v>
      </c>
      <c r="X66">
        <f t="shared" si="2"/>
        <v>-1</v>
      </c>
      <c r="Z66">
        <f>IF(R66=A66,VLOOKUP(A66,'2013'!$A$5:$K$674,3),0)</f>
        <v>67</v>
      </c>
      <c r="AA66" s="33">
        <f>IF(R66=A66,VLOOKUP(A66,'2013'!$A$5:$K$674,4),0)</f>
        <v>2432650</v>
      </c>
      <c r="AB66">
        <f>IF(R66=A66,VLOOKUP(A66,'2013'!$A$5:$K$674,5),0)</f>
        <v>20</v>
      </c>
      <c r="AC66">
        <f>IF(R66=A66,VLOOKUP(A66,'2013'!$A$5:$K$674,6),0)</f>
        <v>6</v>
      </c>
      <c r="AD66" s="40">
        <f>IF(R66=A66,VLOOKUP(A66,'2013'!$A$5:$K$674,7),0)</f>
        <v>0.3</v>
      </c>
      <c r="AE66">
        <f t="shared" si="3"/>
        <v>1.9999999999999989</v>
      </c>
      <c r="AG66">
        <f>IF(R66=A66,VLOOKUP(A66,'2012'!$A$5:$K$674,3),0)</f>
        <v>58</v>
      </c>
      <c r="AH66" s="33">
        <f>IF(R66=A66,VLOOKUP(A66,'2012'!$A$5:$K$674,4),0)</f>
        <v>2330600</v>
      </c>
      <c r="AI66">
        <f>IF(R66=A66,VLOOKUP(A66,'2012'!$A$5:$K$674,5),0)</f>
        <v>15</v>
      </c>
      <c r="AJ66">
        <f>IF(R66=A66,VLOOKUP(A66,'2012'!$A$5:$K$674,6),0)</f>
        <v>3</v>
      </c>
      <c r="AK66" s="40">
        <f>IF(R66=A66,VLOOKUP(A66,'2012'!$A$5:$K$674,7),0)</f>
        <v>0.2</v>
      </c>
      <c r="AL66">
        <f t="shared" si="4"/>
        <v>0.10000000000000003</v>
      </c>
      <c r="AN66" t="str">
        <f>VLOOKUP(A66,'2011'!$A$5:$K$674,1)</f>
        <v xml:space="preserve">Brian Bundy </v>
      </c>
      <c r="AO66">
        <f>IF(AN66=R66,VLOOKUP(A66,'2011'!$A$5:$K$674,3),0)</f>
        <v>107</v>
      </c>
      <c r="AP66" s="33">
        <f>IF(AN66=R66,VLOOKUP(A66,'2011'!$A$5:$K$674,4),0)</f>
        <v>1169900</v>
      </c>
      <c r="AQ66">
        <f>IF(R66=AN66,VLOOKUP(A66,'2011'!$A$5:$K$674,5),0)</f>
        <v>11</v>
      </c>
      <c r="AR66">
        <f>IF(R66=AN66,VLOOKUP(A66,'2011'!$A$5:$K$674,6),0)</f>
        <v>2</v>
      </c>
      <c r="AS66" s="40">
        <f>IF(R66=AN66,VLOOKUP(A66,'2011'!$A$5:$K$674,7),0)</f>
        <v>0.18181818181818182</v>
      </c>
    </row>
    <row r="67" spans="1:45" x14ac:dyDescent="0.2">
      <c r="A67" t="s">
        <v>249</v>
      </c>
      <c r="B67" t="s">
        <v>1448</v>
      </c>
      <c r="C67">
        <v>412</v>
      </c>
      <c r="D67" s="33">
        <v>212400</v>
      </c>
      <c r="E67">
        <v>2</v>
      </c>
      <c r="F67">
        <v>0</v>
      </c>
      <c r="G67" s="40">
        <v>0</v>
      </c>
      <c r="H67" s="40" t="e">
        <f t="shared" si="0"/>
        <v>#DIV/0!</v>
      </c>
      <c r="J67" t="str">
        <f>VLOOKUP(A67,'2015'!$A$5:$K$674,1)</f>
        <v xml:space="preserve">Brian Jones </v>
      </c>
      <c r="K67" s="31">
        <f>IF(J67=A67,VLOOKUP(A67,'2015'!$A$5:$K$674,3),0)</f>
        <v>145</v>
      </c>
      <c r="L67" s="33">
        <f>IF(J67=A67,VLOOKUP(A67,'2015'!$A$5:$K$674,4),0)</f>
        <v>1328900</v>
      </c>
      <c r="M67">
        <f>IF(J67=A67,VLOOKUP(A67,'2015'!$A$5:$K$674,5),0)</f>
        <v>8</v>
      </c>
      <c r="N67">
        <f>IF(J67=A67,VLOOKUP(A67,'2015'!$A$5:$K$674,6),0)</f>
        <v>1</v>
      </c>
      <c r="O67" s="40">
        <f>IF(J67=A67,VLOOKUP(A67,'2015'!$A$5:$K$674,7),0)</f>
        <v>0.125</v>
      </c>
      <c r="P67" t="e">
        <f t="shared" si="1"/>
        <v>#DIV/0!</v>
      </c>
      <c r="R67" t="str">
        <f>VLOOKUP(A67,'2014'!$A$5:$K$675,1)</f>
        <v xml:space="preserve">Brian Bundy </v>
      </c>
      <c r="S67" s="31">
        <f>IF(R67=A67,VLOOKUP(A67,'2014'!$A$5:$K$675,3),0)</f>
        <v>0</v>
      </c>
      <c r="T67" s="33">
        <f>IF(R67=A67,VLOOKUP(A67,'2014'!$A$5:$K$675,4),0)</f>
        <v>0</v>
      </c>
      <c r="U67">
        <f>IF(R67=A67,VLOOKUP(A67,'2014'!$A$5:$K$675,5),0)</f>
        <v>0</v>
      </c>
      <c r="V67">
        <f>IF(R67=A67,VLOOKUP(A67,'2014'!$A$5:$K$675,6),0)</f>
        <v>0</v>
      </c>
      <c r="W67" s="40">
        <f>IF(R67=A67,VLOOKUP(A67,'2014'!$A$5:$K$675,7),0)</f>
        <v>0</v>
      </c>
      <c r="X67">
        <f t="shared" si="2"/>
        <v>-1</v>
      </c>
      <c r="Z67">
        <f>IF(R67=A67,VLOOKUP(A67,'2013'!$A$5:$K$674,3),0)</f>
        <v>0</v>
      </c>
      <c r="AA67" s="33">
        <f>IF(R67=A67,VLOOKUP(A67,'2013'!$A$5:$K$674,4),0)</f>
        <v>0</v>
      </c>
      <c r="AB67">
        <f>IF(R67=A67,VLOOKUP(A67,'2013'!$A$5:$K$674,5),0)</f>
        <v>0</v>
      </c>
      <c r="AC67">
        <f>IF(R67=A67,VLOOKUP(A67,'2013'!$A$5:$K$674,6),0)</f>
        <v>0</v>
      </c>
      <c r="AD67" s="40">
        <f>IF(R67=A67,VLOOKUP(A67,'2013'!$A$5:$K$674,7),0)</f>
        <v>0</v>
      </c>
      <c r="AE67">
        <f t="shared" si="3"/>
        <v>-1</v>
      </c>
      <c r="AG67">
        <f>IF(R67=A67,VLOOKUP(A67,'2012'!$A$5:$K$674,3),0)</f>
        <v>0</v>
      </c>
      <c r="AH67" s="33">
        <f>IF(R67=A67,VLOOKUP(A67,'2012'!$A$5:$K$674,4),0)</f>
        <v>0</v>
      </c>
      <c r="AI67">
        <f>IF(R67=A67,VLOOKUP(A67,'2012'!$A$5:$K$674,5),0)</f>
        <v>0</v>
      </c>
      <c r="AJ67">
        <f>IF(R67=A67,VLOOKUP(A67,'2012'!$A$5:$K$674,6),0)</f>
        <v>0</v>
      </c>
      <c r="AK67" s="40">
        <f>IF(R67=A67,VLOOKUP(A67,'2012'!$A$5:$K$674,7),0)</f>
        <v>0</v>
      </c>
      <c r="AL67">
        <f t="shared" si="4"/>
        <v>-1</v>
      </c>
      <c r="AN67" t="str">
        <f>VLOOKUP(A67,'2011'!$A$5:$K$674,1)</f>
        <v xml:space="preserve">Brian Bundy </v>
      </c>
      <c r="AO67">
        <f>IF(AN67=R67,VLOOKUP(A67,'2011'!$A$5:$K$674,3),0)</f>
        <v>107</v>
      </c>
      <c r="AP67" s="33">
        <f>IF(AN67=R67,VLOOKUP(A67,'2011'!$A$5:$K$674,4),0)</f>
        <v>1169900</v>
      </c>
      <c r="AQ67">
        <f>IF(R67=AN67,VLOOKUP(A67,'2011'!$A$5:$K$674,5),0)</f>
        <v>11</v>
      </c>
      <c r="AR67">
        <f>IF(R67=AN67,VLOOKUP(A67,'2011'!$A$5:$K$674,6),0)</f>
        <v>2</v>
      </c>
      <c r="AS67" s="40">
        <f>IF(R67=AN67,VLOOKUP(A67,'2011'!$A$5:$K$674,7),0)</f>
        <v>0.18181818181818182</v>
      </c>
    </row>
    <row r="68" spans="1:45" x14ac:dyDescent="0.2">
      <c r="A68" t="s">
        <v>1194</v>
      </c>
      <c r="B68" t="s">
        <v>1448</v>
      </c>
      <c r="C68">
        <v>135</v>
      </c>
      <c r="D68" s="33">
        <v>1979550</v>
      </c>
      <c r="E68">
        <v>8</v>
      </c>
      <c r="F68">
        <v>5</v>
      </c>
      <c r="G68" s="40">
        <v>0.625</v>
      </c>
      <c r="H68" s="40">
        <f t="shared" si="0"/>
        <v>2.125</v>
      </c>
      <c r="J68" t="str">
        <f>VLOOKUP(A68,'2015'!$A$5:$K$674,1)</f>
        <v xml:space="preserve">Bricker Bruner </v>
      </c>
      <c r="K68" s="31">
        <f>IF(J68=A68,VLOOKUP(A68,'2015'!$A$5:$K$674,3),0)</f>
        <v>97</v>
      </c>
      <c r="L68" s="33">
        <f>IF(J68=A68,VLOOKUP(A68,'2015'!$A$5:$K$674,4),0)</f>
        <v>1923200</v>
      </c>
      <c r="M68">
        <f>IF(J68=A68,VLOOKUP(A68,'2015'!$A$5:$K$674,5),0)</f>
        <v>11</v>
      </c>
      <c r="N68">
        <f>IF(J68=A68,VLOOKUP(A68,'2015'!$A$5:$K$674,6),0)</f>
        <v>11</v>
      </c>
      <c r="O68" s="40">
        <f>IF(J68=A68,VLOOKUP(A68,'2015'!$A$5:$K$674,7),0)</f>
        <v>1</v>
      </c>
      <c r="P68">
        <f t="shared" si="1"/>
        <v>1</v>
      </c>
      <c r="R68" t="str">
        <f>VLOOKUP(A68,'2014'!$A$5:$K$675,1)</f>
        <v xml:space="preserve">Bricker Bruner </v>
      </c>
      <c r="S68" s="31">
        <f>IF(R68=A68,VLOOKUP(A68,'2014'!$A$5:$K$675,3),0)</f>
        <v>263</v>
      </c>
      <c r="T68" s="33">
        <f>IF(R68=A68,VLOOKUP(A68,'2014'!$A$5:$K$675,4),0)</f>
        <v>570000</v>
      </c>
      <c r="U68">
        <f>IF(R68=A68,VLOOKUP(A68,'2014'!$A$5:$K$675,5),0)</f>
        <v>2</v>
      </c>
      <c r="V68">
        <f>IF(R68=A68,VLOOKUP(A68,'2014'!$A$5:$K$675,6),0)</f>
        <v>1</v>
      </c>
      <c r="W68" s="40">
        <f>IF(R68=A68,VLOOKUP(A68,'2014'!$A$5:$K$675,7),0)</f>
        <v>0.5</v>
      </c>
      <c r="X68" t="e">
        <f t="shared" si="2"/>
        <v>#DIV/0!</v>
      </c>
      <c r="Z68">
        <f>IF(R68=A68,VLOOKUP(A68,'2013'!$A$5:$K$674,3),0)</f>
        <v>67</v>
      </c>
      <c r="AA68" s="33">
        <f>IF(R68=A68,VLOOKUP(A68,'2013'!$A$5:$K$674,4),0)</f>
        <v>2432650</v>
      </c>
      <c r="AB68">
        <f>IF(R68=A68,VLOOKUP(A68,'2013'!$A$5:$K$674,5),0)</f>
        <v>20</v>
      </c>
      <c r="AC68">
        <f>IF(R68=A68,VLOOKUP(A68,'2013'!$A$5:$K$674,6),0)</f>
        <v>6</v>
      </c>
      <c r="AD68" s="40">
        <f>IF(R68=A68,VLOOKUP(A68,'2013'!$A$5:$K$674,7),0)</f>
        <v>0.3</v>
      </c>
      <c r="AE68" t="e">
        <f t="shared" si="3"/>
        <v>#DIV/0!</v>
      </c>
      <c r="AG68">
        <f>IF(R68=A68,VLOOKUP(A68,'2012'!$A$5:$K$674,3),0)</f>
        <v>58</v>
      </c>
      <c r="AH68" s="33">
        <f>IF(R68=A68,VLOOKUP(A68,'2012'!$A$5:$K$674,4),0)</f>
        <v>2330600</v>
      </c>
      <c r="AI68">
        <f>IF(R68=A68,VLOOKUP(A68,'2012'!$A$5:$K$674,5),0)</f>
        <v>15</v>
      </c>
      <c r="AJ68">
        <f>IF(R68=A68,VLOOKUP(A68,'2012'!$A$5:$K$674,6),0)</f>
        <v>3</v>
      </c>
      <c r="AK68" s="40">
        <f>IF(R68=A68,VLOOKUP(A68,'2012'!$A$5:$K$674,7),0)</f>
        <v>0.2</v>
      </c>
      <c r="AL68" t="e">
        <f t="shared" si="4"/>
        <v>#DIV/0!</v>
      </c>
      <c r="AN68" t="str">
        <f>VLOOKUP(A68,'2011'!$A$5:$K$674,1)</f>
        <v xml:space="preserve">Brian Bundy </v>
      </c>
      <c r="AO68">
        <f>IF(AN68=R68,VLOOKUP(A68,'2011'!$A$5:$K$674,3),0)</f>
        <v>0</v>
      </c>
      <c r="AP68" s="33">
        <f>IF(AN68=R68,VLOOKUP(A68,'2011'!$A$5:$K$674,4),0)</f>
        <v>0</v>
      </c>
      <c r="AQ68">
        <f>IF(R68=AN68,VLOOKUP(A68,'2011'!$A$5:$K$674,5),0)</f>
        <v>0</v>
      </c>
      <c r="AR68">
        <f>IF(R68=AN68,VLOOKUP(A68,'2011'!$A$5:$K$674,6),0)</f>
        <v>0</v>
      </c>
      <c r="AS68" s="40">
        <f>IF(R68=AN68,VLOOKUP(A68,'2011'!$A$5:$K$674,7),0)</f>
        <v>0</v>
      </c>
    </row>
    <row r="69" spans="1:45" x14ac:dyDescent="0.2">
      <c r="A69" t="s">
        <v>1506</v>
      </c>
      <c r="B69" t="s">
        <v>1475</v>
      </c>
      <c r="C69">
        <v>348</v>
      </c>
      <c r="D69" s="33">
        <v>413900</v>
      </c>
      <c r="E69">
        <v>5</v>
      </c>
      <c r="F69">
        <v>1</v>
      </c>
      <c r="G69" s="40">
        <v>0.2</v>
      </c>
      <c r="H69" s="40" t="e">
        <f t="shared" ref="H69:H132" si="5">+(G69-AK69)/AK69</f>
        <v>#DIV/0!</v>
      </c>
      <c r="J69" t="str">
        <f>VLOOKUP(A69,'2015'!$A$5:$K$674,1)</f>
        <v xml:space="preserve">Bricker Bruner </v>
      </c>
      <c r="K69" s="31">
        <f>IF(J69=A69,VLOOKUP(A69,'2015'!$A$5:$K$674,3),0)</f>
        <v>0</v>
      </c>
      <c r="L69" s="33">
        <f>IF(J69=A69,VLOOKUP(A69,'2015'!$A$5:$K$674,4),0)</f>
        <v>0</v>
      </c>
      <c r="M69">
        <f>IF(J69=A69,VLOOKUP(A69,'2015'!$A$5:$K$674,5),0)</f>
        <v>0</v>
      </c>
      <c r="N69">
        <f>IF(J69=A69,VLOOKUP(A69,'2015'!$A$5:$K$674,6),0)</f>
        <v>0</v>
      </c>
      <c r="O69" s="40">
        <f>IF(J69=A69,VLOOKUP(A69,'2015'!$A$5:$K$674,7),0)</f>
        <v>0</v>
      </c>
      <c r="P69" t="e">
        <f t="shared" si="1"/>
        <v>#DIV/0!</v>
      </c>
      <c r="R69" t="str">
        <f>VLOOKUP(A69,'2014'!$A$5:$K$675,1)</f>
        <v xml:space="preserve">Bricker Bruner </v>
      </c>
      <c r="S69" s="31">
        <f>IF(R69=A69,VLOOKUP(A69,'2014'!$A$5:$K$675,3),0)</f>
        <v>0</v>
      </c>
      <c r="T69" s="33">
        <f>IF(R69=A69,VLOOKUP(A69,'2014'!$A$5:$K$675,4),0)</f>
        <v>0</v>
      </c>
      <c r="U69">
        <f>IF(R69=A69,VLOOKUP(A69,'2014'!$A$5:$K$675,5),0)</f>
        <v>0</v>
      </c>
      <c r="V69">
        <f>IF(R69=A69,VLOOKUP(A69,'2014'!$A$5:$K$675,6),0)</f>
        <v>0</v>
      </c>
      <c r="W69" s="40">
        <f>IF(R69=A69,VLOOKUP(A69,'2014'!$A$5:$K$675,7),0)</f>
        <v>0</v>
      </c>
      <c r="X69" t="e">
        <f t="shared" si="2"/>
        <v>#DIV/0!</v>
      </c>
      <c r="Z69">
        <f>IF(R69=A69,VLOOKUP(A69,'2013'!$A$5:$K$674,3),0)</f>
        <v>0</v>
      </c>
      <c r="AA69" s="33">
        <f>IF(R69=A69,VLOOKUP(A69,'2013'!$A$5:$K$674,4),0)</f>
        <v>0</v>
      </c>
      <c r="AB69">
        <f>IF(R69=A69,VLOOKUP(A69,'2013'!$A$5:$K$674,5),0)</f>
        <v>0</v>
      </c>
      <c r="AC69">
        <f>IF(R69=A69,VLOOKUP(A69,'2013'!$A$5:$K$674,6),0)</f>
        <v>0</v>
      </c>
      <c r="AD69" s="40">
        <f>IF(R69=A69,VLOOKUP(A69,'2013'!$A$5:$K$674,7),0)</f>
        <v>0</v>
      </c>
      <c r="AE69" t="e">
        <f t="shared" si="3"/>
        <v>#DIV/0!</v>
      </c>
      <c r="AG69">
        <f>IF(R69=A69,VLOOKUP(A69,'2012'!$A$5:$K$674,3),0)</f>
        <v>0</v>
      </c>
      <c r="AH69" s="33">
        <f>IF(R69=A69,VLOOKUP(A69,'2012'!$A$5:$K$674,4),0)</f>
        <v>0</v>
      </c>
      <c r="AI69">
        <f>IF(R69=A69,VLOOKUP(A69,'2012'!$A$5:$K$674,5),0)</f>
        <v>0</v>
      </c>
      <c r="AJ69">
        <f>IF(R69=A69,VLOOKUP(A69,'2012'!$A$5:$K$674,6),0)</f>
        <v>0</v>
      </c>
      <c r="AK69" s="40">
        <f>IF(R69=A69,VLOOKUP(A69,'2012'!$A$5:$K$674,7),0)</f>
        <v>0</v>
      </c>
      <c r="AL69" t="e">
        <f t="shared" si="4"/>
        <v>#DIV/0!</v>
      </c>
      <c r="AN69" t="str">
        <f>VLOOKUP(A69,'2011'!$A$5:$K$674,1)</f>
        <v xml:space="preserve">Brian Bundy </v>
      </c>
      <c r="AO69">
        <f>IF(AN69=R69,VLOOKUP(A69,'2011'!$A$5:$K$674,3),0)</f>
        <v>0</v>
      </c>
      <c r="AP69" s="33">
        <f>IF(AN69=R69,VLOOKUP(A69,'2011'!$A$5:$K$674,4),0)</f>
        <v>0</v>
      </c>
      <c r="AQ69">
        <f>IF(R69=AN69,VLOOKUP(A69,'2011'!$A$5:$K$674,5),0)</f>
        <v>0</v>
      </c>
      <c r="AR69">
        <f>IF(R69=AN69,VLOOKUP(A69,'2011'!$A$5:$K$674,6),0)</f>
        <v>0</v>
      </c>
      <c r="AS69" s="40">
        <f>IF(R69=AN69,VLOOKUP(A69,'2011'!$A$5:$K$674,7),0)</f>
        <v>0</v>
      </c>
    </row>
    <row r="70" spans="1:45" x14ac:dyDescent="0.2">
      <c r="A70" t="s">
        <v>776</v>
      </c>
      <c r="B70" t="s">
        <v>1478</v>
      </c>
      <c r="C70">
        <v>212</v>
      </c>
      <c r="D70" s="33">
        <v>1186650</v>
      </c>
      <c r="E70">
        <v>6</v>
      </c>
      <c r="F70">
        <v>3</v>
      </c>
      <c r="G70" s="40">
        <v>0.5</v>
      </c>
      <c r="H70" s="40">
        <f t="shared" si="5"/>
        <v>-0.3666666666666667</v>
      </c>
      <c r="J70" t="str">
        <f>VLOOKUP(A70,'2015'!$A$5:$K$674,1)</f>
        <v xml:space="preserve">Brock Murphy </v>
      </c>
      <c r="K70" s="31">
        <f>IF(J70=A70,VLOOKUP(A70,'2015'!$A$5:$K$674,3),0)</f>
        <v>189</v>
      </c>
      <c r="L70" s="33">
        <f>IF(J70=A70,VLOOKUP(A70,'2015'!$A$5:$K$674,4),0)</f>
        <v>939500</v>
      </c>
      <c r="M70">
        <f>IF(J70=A70,VLOOKUP(A70,'2015'!$A$5:$K$674,5),0)</f>
        <v>5</v>
      </c>
      <c r="N70">
        <f>IF(J70=A70,VLOOKUP(A70,'2015'!$A$5:$K$674,6),0)</f>
        <v>4</v>
      </c>
      <c r="O70" s="40">
        <f>IF(J70=A70,VLOOKUP(A70,'2015'!$A$5:$K$674,7),0)</f>
        <v>0.8</v>
      </c>
      <c r="P70">
        <f t="shared" ref="P70:P133" si="6">+(O70-W70)/W70</f>
        <v>-0.13043478260869565</v>
      </c>
      <c r="R70" t="str">
        <f>VLOOKUP(A70,'2014'!$A$5:$K$675,1)</f>
        <v xml:space="preserve">Brock Murphy </v>
      </c>
      <c r="S70" s="31">
        <f>IF(R70=A70,VLOOKUP(A70,'2014'!$A$5:$K$675,3),0)</f>
        <v>26</v>
      </c>
      <c r="T70" s="33">
        <f>IF(R70=A70,VLOOKUP(A70,'2014'!$A$5:$K$675,4),0)</f>
        <v>4419810</v>
      </c>
      <c r="U70">
        <f>IF(R70=A70,VLOOKUP(A70,'2014'!$A$5:$K$675,5),0)</f>
        <v>25</v>
      </c>
      <c r="V70">
        <f>IF(R70=A70,VLOOKUP(A70,'2014'!$A$5:$K$675,6),0)</f>
        <v>23</v>
      </c>
      <c r="W70" s="40">
        <f>IF(R70=A70,VLOOKUP(A70,'2014'!$A$5:$K$675,7),0)</f>
        <v>0.92</v>
      </c>
      <c r="X70">
        <f t="shared" ref="X70:X133" si="7">+(W70-AE70)/AE70</f>
        <v>-1.1054166666666667</v>
      </c>
      <c r="Z70">
        <f>IF(R70=A70,VLOOKUP(A70,'2013'!$A$5:$K$674,3),0)</f>
        <v>53</v>
      </c>
      <c r="AA70" s="33">
        <f>IF(R70=A70,VLOOKUP(A70,'2013'!$A$5:$K$674,4),0)</f>
        <v>2768750</v>
      </c>
      <c r="AB70">
        <f>IF(R70=A70,VLOOKUP(A70,'2013'!$A$5:$K$674,5),0)</f>
        <v>22</v>
      </c>
      <c r="AC70">
        <f>IF(R70=A70,VLOOKUP(A70,'2013'!$A$5:$K$674,6),0)</f>
        <v>20</v>
      </c>
      <c r="AD70" s="40">
        <f>IF(R70=A70,VLOOKUP(A70,'2013'!$A$5:$K$674,7),0)</f>
        <v>0.90909090909090906</v>
      </c>
      <c r="AE70">
        <f t="shared" ref="AE70:AE133" si="8">+(AD70-AL70)/AL70</f>
        <v>-8.7272727272727266</v>
      </c>
      <c r="AG70">
        <f>IF(R70=A70,VLOOKUP(A70,'2012'!$A$5:$K$674,3),0)</f>
        <v>29</v>
      </c>
      <c r="AH70" s="33">
        <f>IF(R70=A70,VLOOKUP(A70,'2012'!$A$5:$K$674,4),0)</f>
        <v>3348500</v>
      </c>
      <c r="AI70">
        <f>IF(R70=A70,VLOOKUP(A70,'2012'!$A$5:$K$674,5),0)</f>
        <v>19</v>
      </c>
      <c r="AJ70">
        <f>IF(R70=A70,VLOOKUP(A70,'2012'!$A$5:$K$674,6),0)</f>
        <v>15</v>
      </c>
      <c r="AK70" s="40">
        <f>IF(R70=A70,VLOOKUP(A70,'2012'!$A$5:$K$674,7),0)</f>
        <v>0.78947368421052633</v>
      </c>
      <c r="AL70">
        <f t="shared" ref="AL70:AL133" si="9">+(AK70-AS70)/AS70</f>
        <v>-0.11764705882352941</v>
      </c>
      <c r="AN70" t="str">
        <f>VLOOKUP(A70,'2011'!$A$5:$K$674,1)</f>
        <v xml:space="preserve">Brock Murphy </v>
      </c>
      <c r="AO70">
        <f>IF(AN70=R70,VLOOKUP(A70,'2011'!$A$5:$K$674,3),0)</f>
        <v>24</v>
      </c>
      <c r="AP70" s="33">
        <f>IF(AN70=R70,VLOOKUP(A70,'2011'!$A$5:$K$674,4),0)</f>
        <v>3442900</v>
      </c>
      <c r="AQ70">
        <f>IF(R70=AN70,VLOOKUP(A70,'2011'!$A$5:$K$674,5),0)</f>
        <v>19</v>
      </c>
      <c r="AR70">
        <f>IF(R70=AN70,VLOOKUP(A70,'2011'!$A$5:$K$674,6),0)</f>
        <v>17</v>
      </c>
      <c r="AS70" s="40">
        <f>IF(R70=AN70,VLOOKUP(A70,'2011'!$A$5:$K$674,7),0)</f>
        <v>0.89473684210526316</v>
      </c>
    </row>
    <row r="71" spans="1:45" x14ac:dyDescent="0.2">
      <c r="A71" t="s">
        <v>471</v>
      </c>
      <c r="B71" t="s">
        <v>1278</v>
      </c>
      <c r="C71">
        <v>292</v>
      </c>
      <c r="D71" s="33">
        <v>680725</v>
      </c>
      <c r="E71">
        <v>4</v>
      </c>
      <c r="F71">
        <v>4</v>
      </c>
      <c r="G71" s="40">
        <v>1</v>
      </c>
      <c r="H71" s="40" t="e">
        <f t="shared" si="5"/>
        <v>#DIV/0!</v>
      </c>
      <c r="J71" t="str">
        <f>VLOOKUP(A71,'2015'!$A$5:$K$674,1)</f>
        <v xml:space="preserve">Brock Murphy </v>
      </c>
      <c r="K71" s="31">
        <f>IF(J71=A71,VLOOKUP(A71,'2015'!$A$5:$K$674,3),0)</f>
        <v>0</v>
      </c>
      <c r="L71" s="33">
        <f>IF(J71=A71,VLOOKUP(A71,'2015'!$A$5:$K$674,4),0)</f>
        <v>0</v>
      </c>
      <c r="M71">
        <f>IF(J71=A71,VLOOKUP(A71,'2015'!$A$5:$K$674,5),0)</f>
        <v>0</v>
      </c>
      <c r="N71">
        <f>IF(J71=A71,VLOOKUP(A71,'2015'!$A$5:$K$674,6),0)</f>
        <v>0</v>
      </c>
      <c r="O71" s="40">
        <f>IF(J71=A71,VLOOKUP(A71,'2015'!$A$5:$K$674,7),0)</f>
        <v>0</v>
      </c>
      <c r="P71" t="e">
        <f t="shared" si="6"/>
        <v>#DIV/0!</v>
      </c>
      <c r="R71" t="str">
        <f>VLOOKUP(A71,'2014'!$A$5:$K$675,1)</f>
        <v xml:space="preserve">Brock Murphy </v>
      </c>
      <c r="S71" s="31">
        <f>IF(R71=A71,VLOOKUP(A71,'2014'!$A$5:$K$675,3),0)</f>
        <v>0</v>
      </c>
      <c r="T71" s="33">
        <f>IF(R71=A71,VLOOKUP(A71,'2014'!$A$5:$K$675,4),0)</f>
        <v>0</v>
      </c>
      <c r="U71">
        <f>IF(R71=A71,VLOOKUP(A71,'2014'!$A$5:$K$675,5),0)</f>
        <v>0</v>
      </c>
      <c r="V71">
        <f>IF(R71=A71,VLOOKUP(A71,'2014'!$A$5:$K$675,6),0)</f>
        <v>0</v>
      </c>
      <c r="W71" s="40">
        <f>IF(R71=A71,VLOOKUP(A71,'2014'!$A$5:$K$675,7),0)</f>
        <v>0</v>
      </c>
      <c r="X71">
        <f t="shared" si="7"/>
        <v>-1</v>
      </c>
      <c r="Z71">
        <f>IF(R71=A71,VLOOKUP(A71,'2013'!$A$5:$K$674,3),0)</f>
        <v>0</v>
      </c>
      <c r="AA71" s="33">
        <f>IF(R71=A71,VLOOKUP(A71,'2013'!$A$5:$K$674,4),0)</f>
        <v>0</v>
      </c>
      <c r="AB71">
        <f>IF(R71=A71,VLOOKUP(A71,'2013'!$A$5:$K$674,5),0)</f>
        <v>0</v>
      </c>
      <c r="AC71">
        <f>IF(R71=A71,VLOOKUP(A71,'2013'!$A$5:$K$674,6),0)</f>
        <v>0</v>
      </c>
      <c r="AD71" s="40">
        <f>IF(R71=A71,VLOOKUP(A71,'2013'!$A$5:$K$674,7),0)</f>
        <v>0</v>
      </c>
      <c r="AE71">
        <f t="shared" si="8"/>
        <v>-1</v>
      </c>
      <c r="AG71">
        <f>IF(R71=A71,VLOOKUP(A71,'2012'!$A$5:$K$674,3),0)</f>
        <v>0</v>
      </c>
      <c r="AH71" s="33">
        <f>IF(R71=A71,VLOOKUP(A71,'2012'!$A$5:$K$674,4),0)</f>
        <v>0</v>
      </c>
      <c r="AI71">
        <f>IF(R71=A71,VLOOKUP(A71,'2012'!$A$5:$K$674,5),0)</f>
        <v>0</v>
      </c>
      <c r="AJ71">
        <f>IF(R71=A71,VLOOKUP(A71,'2012'!$A$5:$K$674,6),0)</f>
        <v>0</v>
      </c>
      <c r="AK71" s="40">
        <f>IF(R71=A71,VLOOKUP(A71,'2012'!$A$5:$K$674,7),0)</f>
        <v>0</v>
      </c>
      <c r="AL71">
        <f t="shared" si="9"/>
        <v>-1</v>
      </c>
      <c r="AN71" t="str">
        <f>VLOOKUP(A71,'2011'!$A$5:$K$674,1)</f>
        <v xml:space="preserve">Brock Murphy </v>
      </c>
      <c r="AO71">
        <f>IF(AN71=R71,VLOOKUP(A71,'2011'!$A$5:$K$674,3),0)</f>
        <v>24</v>
      </c>
      <c r="AP71" s="33">
        <f>IF(AN71=R71,VLOOKUP(A71,'2011'!$A$5:$K$674,4),0)</f>
        <v>3442900</v>
      </c>
      <c r="AQ71">
        <f>IF(R71=AN71,VLOOKUP(A71,'2011'!$A$5:$K$674,5),0)</f>
        <v>19</v>
      </c>
      <c r="AR71">
        <f>IF(R71=AN71,VLOOKUP(A71,'2011'!$A$5:$K$674,6),0)</f>
        <v>17</v>
      </c>
      <c r="AS71" s="40">
        <f>IF(R71=AN71,VLOOKUP(A71,'2011'!$A$5:$K$674,7),0)</f>
        <v>0.89473684210526316</v>
      </c>
    </row>
    <row r="72" spans="1:45" x14ac:dyDescent="0.2">
      <c r="A72" t="s">
        <v>1580</v>
      </c>
      <c r="B72" t="s">
        <v>1555</v>
      </c>
      <c r="C72">
        <v>276</v>
      </c>
      <c r="D72" s="33">
        <v>763125</v>
      </c>
      <c r="E72">
        <v>2</v>
      </c>
      <c r="F72">
        <v>0</v>
      </c>
      <c r="G72" s="40">
        <v>0</v>
      </c>
      <c r="H72" s="40" t="e">
        <f t="shared" si="5"/>
        <v>#DIV/0!</v>
      </c>
      <c r="J72" t="str">
        <f>VLOOKUP(A72,'2015'!$A$5:$K$674,1)</f>
        <v xml:space="preserve">Brock Murphy </v>
      </c>
      <c r="K72" s="31">
        <f>IF(J72=A72,VLOOKUP(A72,'2015'!$A$5:$K$674,3),0)</f>
        <v>0</v>
      </c>
      <c r="L72" s="33">
        <f>IF(J72=A72,VLOOKUP(A72,'2015'!$A$5:$K$674,4),0)</f>
        <v>0</v>
      </c>
      <c r="M72">
        <f>IF(J72=A72,VLOOKUP(A72,'2015'!$A$5:$K$674,5),0)</f>
        <v>0</v>
      </c>
      <c r="N72">
        <f>IF(J72=A72,VLOOKUP(A72,'2015'!$A$5:$K$674,6),0)</f>
        <v>0</v>
      </c>
      <c r="O72" s="40">
        <f>IF(J72=A72,VLOOKUP(A72,'2015'!$A$5:$K$674,7),0)</f>
        <v>0</v>
      </c>
      <c r="P72" t="e">
        <f t="shared" si="6"/>
        <v>#DIV/0!</v>
      </c>
      <c r="R72" t="str">
        <f>VLOOKUP(A72,'2014'!$A$5:$K$675,1)</f>
        <v xml:space="preserve">Bryan Carter </v>
      </c>
      <c r="S72" s="31">
        <f>IF(R72=A72,VLOOKUP(A72,'2014'!$A$5:$K$675,3),0)</f>
        <v>0</v>
      </c>
      <c r="T72" s="33">
        <f>IF(R72=A72,VLOOKUP(A72,'2014'!$A$5:$K$675,4),0)</f>
        <v>0</v>
      </c>
      <c r="U72">
        <f>IF(R72=A72,VLOOKUP(A72,'2014'!$A$5:$K$675,5),0)</f>
        <v>0</v>
      </c>
      <c r="V72">
        <f>IF(R72=A72,VLOOKUP(A72,'2014'!$A$5:$K$675,6),0)</f>
        <v>0</v>
      </c>
      <c r="W72" s="40">
        <f>IF(R72=A72,VLOOKUP(A72,'2014'!$A$5:$K$675,7),0)</f>
        <v>0</v>
      </c>
      <c r="X72" t="e">
        <f t="shared" si="7"/>
        <v>#DIV/0!</v>
      </c>
      <c r="Z72">
        <f>IF(R72=A72,VLOOKUP(A72,'2013'!$A$5:$K$674,3),0)</f>
        <v>0</v>
      </c>
      <c r="AA72" s="33">
        <f>IF(R72=A72,VLOOKUP(A72,'2013'!$A$5:$K$674,4),0)</f>
        <v>0</v>
      </c>
      <c r="AB72">
        <f>IF(R72=A72,VLOOKUP(A72,'2013'!$A$5:$K$674,5),0)</f>
        <v>0</v>
      </c>
      <c r="AC72">
        <f>IF(R72=A72,VLOOKUP(A72,'2013'!$A$5:$K$674,6),0)</f>
        <v>0</v>
      </c>
      <c r="AD72" s="40">
        <f>IF(R72=A72,VLOOKUP(A72,'2013'!$A$5:$K$674,7),0)</f>
        <v>0</v>
      </c>
      <c r="AE72" t="e">
        <f t="shared" si="8"/>
        <v>#DIV/0!</v>
      </c>
      <c r="AG72">
        <f>IF(R72=A72,VLOOKUP(A72,'2012'!$A$5:$K$674,3),0)</f>
        <v>0</v>
      </c>
      <c r="AH72" s="33">
        <f>IF(R72=A72,VLOOKUP(A72,'2012'!$A$5:$K$674,4),0)</f>
        <v>0</v>
      </c>
      <c r="AI72">
        <f>IF(R72=A72,VLOOKUP(A72,'2012'!$A$5:$K$674,5),0)</f>
        <v>0</v>
      </c>
      <c r="AJ72">
        <f>IF(R72=A72,VLOOKUP(A72,'2012'!$A$5:$K$674,6),0)</f>
        <v>0</v>
      </c>
      <c r="AK72" s="40">
        <f>IF(R72=A72,VLOOKUP(A72,'2012'!$A$5:$K$674,7),0)</f>
        <v>0</v>
      </c>
      <c r="AL72" t="e">
        <f t="shared" si="9"/>
        <v>#DIV/0!</v>
      </c>
      <c r="AN72" t="str">
        <f>VLOOKUP(A72,'2011'!$A$5:$K$674,1)</f>
        <v xml:space="preserve">Brock Murphy </v>
      </c>
      <c r="AO72">
        <f>IF(AN72=R72,VLOOKUP(A72,'2011'!$A$5:$K$674,3),0)</f>
        <v>0</v>
      </c>
      <c r="AP72" s="33">
        <f>IF(AN72=R72,VLOOKUP(A72,'2011'!$A$5:$K$674,4),0)</f>
        <v>0</v>
      </c>
      <c r="AQ72">
        <f>IF(R72=AN72,VLOOKUP(A72,'2011'!$A$5:$K$674,5),0)</f>
        <v>0</v>
      </c>
      <c r="AR72">
        <f>IF(R72=AN72,VLOOKUP(A72,'2011'!$A$5:$K$674,6),0)</f>
        <v>0</v>
      </c>
      <c r="AS72" s="40">
        <f>IF(R72=AN72,VLOOKUP(A72,'2011'!$A$5:$K$674,7),0)</f>
        <v>0</v>
      </c>
    </row>
    <row r="73" spans="1:45" x14ac:dyDescent="0.2">
      <c r="A73" t="s">
        <v>1313</v>
      </c>
      <c r="B73" t="s">
        <v>1036</v>
      </c>
      <c r="C73">
        <v>265</v>
      </c>
      <c r="D73" s="33">
        <v>820500</v>
      </c>
      <c r="E73">
        <v>5</v>
      </c>
      <c r="F73">
        <v>1</v>
      </c>
      <c r="G73" s="40">
        <v>0.2</v>
      </c>
      <c r="H73" s="40">
        <f t="shared" si="5"/>
        <v>-9.9999999999999895E-2</v>
      </c>
      <c r="J73" t="str">
        <f>VLOOKUP(A73,'2015'!$A$5:$K$674,1)</f>
        <v xml:space="preserve">Bryan Jenkins </v>
      </c>
      <c r="K73" s="31">
        <f>IF(J73=A73,VLOOKUP(A73,'2015'!$A$5:$K$674,3),0)</f>
        <v>99</v>
      </c>
      <c r="L73" s="33">
        <f>IF(J73=A73,VLOOKUP(A73,'2015'!$A$5:$K$674,4),0)</f>
        <v>1880800</v>
      </c>
      <c r="M73">
        <f>IF(J73=A73,VLOOKUP(A73,'2015'!$A$5:$K$674,5),0)</f>
        <v>11</v>
      </c>
      <c r="N73">
        <f>IF(J73=A73,VLOOKUP(A73,'2015'!$A$5:$K$674,6),0)</f>
        <v>3</v>
      </c>
      <c r="O73" s="40">
        <f>IF(J73=A73,VLOOKUP(A73,'2015'!$A$5:$K$674,7),0)</f>
        <v>0.27272727272727271</v>
      </c>
      <c r="P73">
        <f t="shared" si="6"/>
        <v>1.9999999999999998</v>
      </c>
      <c r="R73" t="str">
        <f>VLOOKUP(A73,'2014'!$A$5:$K$675,1)</f>
        <v xml:space="preserve">Bryan Jenkins </v>
      </c>
      <c r="S73" s="31">
        <f>IF(R73=A73,VLOOKUP(A73,'2014'!$A$5:$K$675,3),0)</f>
        <v>112</v>
      </c>
      <c r="T73" s="33">
        <f>IF(R73=A73,VLOOKUP(A73,'2014'!$A$5:$K$675,4),0)</f>
        <v>1728300</v>
      </c>
      <c r="U73">
        <f>IF(R73=A73,VLOOKUP(A73,'2014'!$A$5:$K$675,5),0)</f>
        <v>11</v>
      </c>
      <c r="V73">
        <f>IF(R73=A73,VLOOKUP(A73,'2014'!$A$5:$K$675,6),0)</f>
        <v>1</v>
      </c>
      <c r="W73" s="40">
        <f>IF(R73=A73,VLOOKUP(A73,'2014'!$A$5:$K$675,7),0)</f>
        <v>9.0909090909090912E-2</v>
      </c>
      <c r="X73">
        <f t="shared" si="7"/>
        <v>-1.0695652173913044</v>
      </c>
      <c r="Z73">
        <f>IF(R73=A73,VLOOKUP(A73,'2013'!$A$5:$K$674,3),0)</f>
        <v>123</v>
      </c>
      <c r="AA73" s="33">
        <f>IF(R73=A73,VLOOKUP(A73,'2013'!$A$5:$K$674,4),0)</f>
        <v>1398000</v>
      </c>
      <c r="AB73">
        <f>IF(R73=A73,VLOOKUP(A73,'2013'!$A$5:$K$674,5),0)</f>
        <v>8</v>
      </c>
      <c r="AC73">
        <f>IF(R73=A73,VLOOKUP(A73,'2013'!$A$5:$K$674,6),0)</f>
        <v>1</v>
      </c>
      <c r="AD73" s="40">
        <f>IF(R73=A73,VLOOKUP(A73,'2013'!$A$5:$K$674,7),0)</f>
        <v>0.125</v>
      </c>
      <c r="AE73">
        <f t="shared" si="8"/>
        <v>-1.3068181818181819</v>
      </c>
      <c r="AG73">
        <f>IF(R73=A73,VLOOKUP(A73,'2012'!$A$5:$K$674,3),0)</f>
        <v>129</v>
      </c>
      <c r="AH73" s="33">
        <f>IF(R73=A73,VLOOKUP(A73,'2012'!$A$5:$K$674,4),0)</f>
        <v>1178950</v>
      </c>
      <c r="AI73">
        <f>IF(R73=A73,VLOOKUP(A73,'2012'!$A$5:$K$674,5),0)</f>
        <v>9</v>
      </c>
      <c r="AJ73">
        <f>IF(R73=A73,VLOOKUP(A73,'2012'!$A$5:$K$674,6),0)</f>
        <v>2</v>
      </c>
      <c r="AK73" s="40">
        <f>IF(R73=A73,VLOOKUP(A73,'2012'!$A$5:$K$674,7),0)</f>
        <v>0.22222222222222221</v>
      </c>
      <c r="AL73">
        <f t="shared" si="9"/>
        <v>-0.40740740740740744</v>
      </c>
      <c r="AN73" t="str">
        <f>VLOOKUP(A73,'2011'!$A$5:$K$674,1)</f>
        <v xml:space="preserve">Bryan Jenkins </v>
      </c>
      <c r="AO73">
        <f>IF(AN73=R73,VLOOKUP(A73,'2011'!$A$5:$K$674,3),0)</f>
        <v>112</v>
      </c>
      <c r="AP73" s="33">
        <f>IF(AN73=R73,VLOOKUP(A73,'2011'!$A$5:$K$674,4),0)</f>
        <v>1108091</v>
      </c>
      <c r="AQ73">
        <f>IF(R73=AN73,VLOOKUP(A73,'2011'!$A$5:$K$674,5),0)</f>
        <v>8</v>
      </c>
      <c r="AR73">
        <f>IF(R73=AN73,VLOOKUP(A73,'2011'!$A$5:$K$674,6),0)</f>
        <v>3</v>
      </c>
      <c r="AS73" s="40">
        <f>IF(R73=AN73,VLOOKUP(A73,'2011'!$A$5:$K$674,7),0)</f>
        <v>0.375</v>
      </c>
    </row>
    <row r="74" spans="1:45" x14ac:dyDescent="0.2">
      <c r="A74" t="s">
        <v>1332</v>
      </c>
      <c r="B74" t="s">
        <v>1100</v>
      </c>
      <c r="C74">
        <v>130</v>
      </c>
      <c r="D74" s="33">
        <v>2038800</v>
      </c>
      <c r="E74">
        <v>11</v>
      </c>
      <c r="F74">
        <v>6</v>
      </c>
      <c r="G74" s="40">
        <v>0.54545454545454541</v>
      </c>
      <c r="H74" s="40">
        <f t="shared" si="5"/>
        <v>-9.0909090909090939E-2</v>
      </c>
      <c r="J74" t="str">
        <f>VLOOKUP(A74,'2015'!$A$5:$K$674,1)</f>
        <v xml:space="preserve">C.M. Nevill </v>
      </c>
      <c r="K74" s="31">
        <f>IF(J74=A74,VLOOKUP(A74,'2015'!$A$5:$K$674,3),0)</f>
        <v>85</v>
      </c>
      <c r="L74" s="33">
        <f>IF(J74=A74,VLOOKUP(A74,'2015'!$A$5:$K$674,4),0)</f>
        <v>2181200</v>
      </c>
      <c r="M74">
        <f>IF(J74=A74,VLOOKUP(A74,'2015'!$A$5:$K$674,5),0)</f>
        <v>10</v>
      </c>
      <c r="N74">
        <f>IF(J74=A74,VLOOKUP(A74,'2015'!$A$5:$K$674,6),0)</f>
        <v>5</v>
      </c>
      <c r="O74" s="40">
        <f>IF(J74=A74,VLOOKUP(A74,'2015'!$A$5:$K$674,7),0)</f>
        <v>0.5</v>
      </c>
      <c r="P74">
        <f t="shared" si="6"/>
        <v>-0.24999999999999994</v>
      </c>
      <c r="R74" t="str">
        <f>VLOOKUP(A74,'2014'!$A$5:$K$675,1)</f>
        <v xml:space="preserve">C.M. Nevill </v>
      </c>
      <c r="S74" s="31">
        <f>IF(R74=A74,VLOOKUP(A74,'2014'!$A$5:$K$675,3),0)</f>
        <v>86</v>
      </c>
      <c r="T74" s="33">
        <f>IF(R74=A74,VLOOKUP(A74,'2014'!$A$5:$K$675,4),0)</f>
        <v>2103850</v>
      </c>
      <c r="U74">
        <f>IF(R74=A74,VLOOKUP(A74,'2014'!$A$5:$K$675,5),0)</f>
        <v>15</v>
      </c>
      <c r="V74">
        <f>IF(R74=A74,VLOOKUP(A74,'2014'!$A$5:$K$675,6),0)</f>
        <v>10</v>
      </c>
      <c r="W74" s="40">
        <f>IF(R74=A74,VLOOKUP(A74,'2014'!$A$5:$K$675,7),0)</f>
        <v>0.66666666666666663</v>
      </c>
      <c r="X74">
        <f t="shared" si="7"/>
        <v>-0.95492289442467382</v>
      </c>
      <c r="Z74">
        <f>IF(R74=A74,VLOOKUP(A74,'2013'!$A$5:$K$674,3),0)</f>
        <v>73</v>
      </c>
      <c r="AA74" s="33">
        <f>IF(R74=A74,VLOOKUP(A74,'2013'!$A$5:$K$674,4),0)</f>
        <v>2261134</v>
      </c>
      <c r="AB74">
        <f>IF(R74=A74,VLOOKUP(A74,'2013'!$A$5:$K$674,5),0)</f>
        <v>19</v>
      </c>
      <c r="AC74">
        <f>IF(R74=A74,VLOOKUP(A74,'2013'!$A$5:$K$674,6),0)</f>
        <v>15</v>
      </c>
      <c r="AD74" s="40">
        <f>IF(R74=A74,VLOOKUP(A74,'2013'!$A$5:$K$674,7),0)</f>
        <v>0.78947368421052633</v>
      </c>
      <c r="AE74">
        <f t="shared" si="8"/>
        <v>14.78947368421052</v>
      </c>
      <c r="AG74">
        <f>IF(R74=A74,VLOOKUP(A74,'2012'!$A$5:$K$674,3),0)</f>
        <v>118</v>
      </c>
      <c r="AH74" s="33">
        <f>IF(R74=A74,VLOOKUP(A74,'2012'!$A$5:$K$674,4),0)</f>
        <v>1377950</v>
      </c>
      <c r="AI74">
        <f>IF(R74=A74,VLOOKUP(A74,'2012'!$A$5:$K$674,5),0)</f>
        <v>10</v>
      </c>
      <c r="AJ74">
        <f>IF(R74=A74,VLOOKUP(A74,'2012'!$A$5:$K$674,6),0)</f>
        <v>6</v>
      </c>
      <c r="AK74" s="40">
        <f>IF(R74=A74,VLOOKUP(A74,'2012'!$A$5:$K$674,7),0)</f>
        <v>0.6</v>
      </c>
      <c r="AL74">
        <f t="shared" si="9"/>
        <v>5.0000000000000017E-2</v>
      </c>
      <c r="AN74" t="str">
        <f>VLOOKUP(A74,'2011'!$A$5:$K$674,1)</f>
        <v xml:space="preserve">C.M. Nevill </v>
      </c>
      <c r="AO74">
        <f>IF(AN74=R74,VLOOKUP(A74,'2011'!$A$5:$K$674,3),0)</f>
        <v>23</v>
      </c>
      <c r="AP74" s="33">
        <f>IF(AN74=R74,VLOOKUP(A74,'2011'!$A$5:$K$674,4),0)</f>
        <v>3520634</v>
      </c>
      <c r="AQ74">
        <f>IF(R74=AN74,VLOOKUP(A74,'2011'!$A$5:$K$674,5),0)</f>
        <v>21</v>
      </c>
      <c r="AR74">
        <f>IF(R74=AN74,VLOOKUP(A74,'2011'!$A$5:$K$674,6),0)</f>
        <v>12</v>
      </c>
      <c r="AS74" s="40">
        <f>IF(R74=AN74,VLOOKUP(A74,'2011'!$A$5:$K$674,7),0)</f>
        <v>0.5714285714285714</v>
      </c>
    </row>
    <row r="75" spans="1:45" x14ac:dyDescent="0.2">
      <c r="A75" t="s">
        <v>1507</v>
      </c>
      <c r="B75" t="s">
        <v>1392</v>
      </c>
      <c r="C75">
        <v>419</v>
      </c>
      <c r="D75" s="33">
        <v>196000</v>
      </c>
      <c r="E75">
        <v>2</v>
      </c>
      <c r="F75">
        <v>0</v>
      </c>
      <c r="G75" s="40">
        <v>0</v>
      </c>
      <c r="H75" s="40" t="e">
        <f t="shared" si="5"/>
        <v>#DIV/0!</v>
      </c>
      <c r="J75" t="str">
        <f>VLOOKUP(A75,'2015'!$A$5:$K$674,1)</f>
        <v xml:space="preserve">C.M. Nevill </v>
      </c>
      <c r="K75" s="31">
        <f>IF(J75=A75,VLOOKUP(A75,'2015'!$A$5:$K$674,3),0)</f>
        <v>0</v>
      </c>
      <c r="L75" s="33">
        <f>IF(J75=A75,VLOOKUP(A75,'2015'!$A$5:$K$674,4),0)</f>
        <v>0</v>
      </c>
      <c r="M75">
        <f>IF(J75=A75,VLOOKUP(A75,'2015'!$A$5:$K$674,5),0)</f>
        <v>0</v>
      </c>
      <c r="N75">
        <f>IF(J75=A75,VLOOKUP(A75,'2015'!$A$5:$K$674,6),0)</f>
        <v>0</v>
      </c>
      <c r="O75" s="40">
        <f>IF(J75=A75,VLOOKUP(A75,'2015'!$A$5:$K$674,7),0)</f>
        <v>0</v>
      </c>
      <c r="P75" t="e">
        <f t="shared" si="6"/>
        <v>#DIV/0!</v>
      </c>
      <c r="R75" t="str">
        <f>VLOOKUP(A75,'2014'!$A$5:$K$675,1)</f>
        <v xml:space="preserve">Cal Marshall </v>
      </c>
      <c r="S75" s="31">
        <f>IF(R75=A75,VLOOKUP(A75,'2014'!$A$5:$K$675,3),0)</f>
        <v>0</v>
      </c>
      <c r="T75" s="33">
        <f>IF(R75=A75,VLOOKUP(A75,'2014'!$A$5:$K$675,4),0)</f>
        <v>0</v>
      </c>
      <c r="U75">
        <f>IF(R75=A75,VLOOKUP(A75,'2014'!$A$5:$K$675,5),0)</f>
        <v>0</v>
      </c>
      <c r="V75">
        <f>IF(R75=A75,VLOOKUP(A75,'2014'!$A$5:$K$675,6),0)</f>
        <v>0</v>
      </c>
      <c r="W75" s="40">
        <f>IF(R75=A75,VLOOKUP(A75,'2014'!$A$5:$K$675,7),0)</f>
        <v>0</v>
      </c>
      <c r="X75" t="e">
        <f t="shared" si="7"/>
        <v>#DIV/0!</v>
      </c>
      <c r="Z75">
        <f>IF(R75=A75,VLOOKUP(A75,'2013'!$A$5:$K$674,3),0)</f>
        <v>0</v>
      </c>
      <c r="AA75" s="33">
        <f>IF(R75=A75,VLOOKUP(A75,'2013'!$A$5:$K$674,4),0)</f>
        <v>0</v>
      </c>
      <c r="AB75">
        <f>IF(R75=A75,VLOOKUP(A75,'2013'!$A$5:$K$674,5),0)</f>
        <v>0</v>
      </c>
      <c r="AC75">
        <f>IF(R75=A75,VLOOKUP(A75,'2013'!$A$5:$K$674,6),0)</f>
        <v>0</v>
      </c>
      <c r="AD75" s="40">
        <f>IF(R75=A75,VLOOKUP(A75,'2013'!$A$5:$K$674,7),0)</f>
        <v>0</v>
      </c>
      <c r="AE75" t="e">
        <f t="shared" si="8"/>
        <v>#DIV/0!</v>
      </c>
      <c r="AG75">
        <f>IF(R75=A75,VLOOKUP(A75,'2012'!$A$5:$K$674,3),0)</f>
        <v>0</v>
      </c>
      <c r="AH75" s="33">
        <f>IF(R75=A75,VLOOKUP(A75,'2012'!$A$5:$K$674,4),0)</f>
        <v>0</v>
      </c>
      <c r="AI75">
        <f>IF(R75=A75,VLOOKUP(A75,'2012'!$A$5:$K$674,5),0)</f>
        <v>0</v>
      </c>
      <c r="AJ75">
        <f>IF(R75=A75,VLOOKUP(A75,'2012'!$A$5:$K$674,6),0)</f>
        <v>0</v>
      </c>
      <c r="AK75" s="40">
        <f>IF(R75=A75,VLOOKUP(A75,'2012'!$A$5:$K$674,7),0)</f>
        <v>0</v>
      </c>
      <c r="AL75" t="e">
        <f t="shared" si="9"/>
        <v>#DIV/0!</v>
      </c>
      <c r="AN75" t="str">
        <f>VLOOKUP(A75,'2011'!$A$5:$K$674,1)</f>
        <v xml:space="preserve">C.M. Nevill </v>
      </c>
      <c r="AO75">
        <f>IF(AN75=R75,VLOOKUP(A75,'2011'!$A$5:$K$674,3),0)</f>
        <v>0</v>
      </c>
      <c r="AP75" s="33">
        <f>IF(AN75=R75,VLOOKUP(A75,'2011'!$A$5:$K$674,4),0)</f>
        <v>0</v>
      </c>
      <c r="AQ75">
        <f>IF(R75=AN75,VLOOKUP(A75,'2011'!$A$5:$K$674,5),0)</f>
        <v>0</v>
      </c>
      <c r="AR75">
        <f>IF(R75=AN75,VLOOKUP(A75,'2011'!$A$5:$K$674,6),0)</f>
        <v>0</v>
      </c>
      <c r="AS75" s="40">
        <f>IF(R75=AN75,VLOOKUP(A75,'2011'!$A$5:$K$674,7),0)</f>
        <v>0</v>
      </c>
    </row>
    <row r="76" spans="1:45" x14ac:dyDescent="0.2">
      <c r="A76" t="s">
        <v>777</v>
      </c>
      <c r="B76" t="s">
        <v>1100</v>
      </c>
      <c r="C76">
        <v>2</v>
      </c>
      <c r="D76" s="33">
        <v>27155550</v>
      </c>
      <c r="E76">
        <v>96</v>
      </c>
      <c r="F76">
        <v>56</v>
      </c>
      <c r="G76" s="40">
        <v>0.58333333333333337</v>
      </c>
      <c r="H76" s="40">
        <f t="shared" si="5"/>
        <v>0.3928571428571429</v>
      </c>
      <c r="J76" t="str">
        <f>VLOOKUP(A76,'2015'!$A$5:$K$674,1)</f>
        <v xml:space="preserve">Camille B Johnson </v>
      </c>
      <c r="K76" s="31">
        <f>IF(J76=A76,VLOOKUP(A76,'2015'!$A$5:$K$674,3),0)</f>
        <v>1</v>
      </c>
      <c r="L76" s="33">
        <f>IF(J76=A76,VLOOKUP(A76,'2015'!$A$5:$K$674,4),0)</f>
        <v>39448469</v>
      </c>
      <c r="M76">
        <f>IF(J76=A76,VLOOKUP(A76,'2015'!$A$5:$K$674,5),0)</f>
        <v>140</v>
      </c>
      <c r="N76">
        <f>IF(J76=A76,VLOOKUP(A76,'2015'!$A$5:$K$674,6),0)</f>
        <v>69</v>
      </c>
      <c r="O76" s="40">
        <f>IF(J76=A76,VLOOKUP(A76,'2015'!$A$5:$K$674,7),0)</f>
        <v>0.49285714285714288</v>
      </c>
      <c r="P76">
        <f t="shared" si="6"/>
        <v>0.51142857142857145</v>
      </c>
      <c r="R76" t="str">
        <f>VLOOKUP(A76,'2014'!$A$5:$K$675,1)</f>
        <v xml:space="preserve">Camille B Johnson </v>
      </c>
      <c r="S76" s="31">
        <f>IF(R76=A76,VLOOKUP(A76,'2014'!$A$5:$K$675,3),0)</f>
        <v>1</v>
      </c>
      <c r="T76" s="33">
        <f>IF(R76=A76,VLOOKUP(A76,'2014'!$A$5:$K$675,4),0)</f>
        <v>35188463</v>
      </c>
      <c r="U76">
        <f>IF(R76=A76,VLOOKUP(A76,'2014'!$A$5:$K$675,5),0)</f>
        <v>138</v>
      </c>
      <c r="V76">
        <f>IF(R76=A76,VLOOKUP(A76,'2014'!$A$5:$K$675,6),0)</f>
        <v>45</v>
      </c>
      <c r="W76" s="40">
        <f>IF(R76=A76,VLOOKUP(A76,'2014'!$A$5:$K$675,7),0)</f>
        <v>0.32608695652173914</v>
      </c>
      <c r="X76">
        <f t="shared" si="7"/>
        <v>-0.92888992027051664</v>
      </c>
      <c r="Z76">
        <f>IF(R76=A76,VLOOKUP(A76,'2013'!$A$5:$K$674,3),0)</f>
        <v>1</v>
      </c>
      <c r="AA76" s="33">
        <f>IF(R76=A76,VLOOKUP(A76,'2013'!$A$5:$K$674,4),0)</f>
        <v>34007775</v>
      </c>
      <c r="AB76">
        <f>IF(R76=A76,VLOOKUP(A76,'2013'!$A$5:$K$674,5),0)</f>
        <v>143</v>
      </c>
      <c r="AC76">
        <f>IF(R76=A76,VLOOKUP(A76,'2013'!$A$5:$K$674,6),0)</f>
        <v>71</v>
      </c>
      <c r="AD76" s="40">
        <f>IF(R76=A76,VLOOKUP(A76,'2013'!$A$5:$K$674,7),0)</f>
        <v>0.49650349650349651</v>
      </c>
      <c r="AE76">
        <f t="shared" si="8"/>
        <v>4.5856643356643385</v>
      </c>
      <c r="AG76">
        <f>IF(R76=A76,VLOOKUP(A76,'2012'!$A$5:$K$674,3),0)</f>
        <v>1</v>
      </c>
      <c r="AH76" s="33">
        <f>IF(R76=A76,VLOOKUP(A76,'2012'!$A$5:$K$674,4),0)</f>
        <v>28039345</v>
      </c>
      <c r="AI76">
        <f>IF(R76=A76,VLOOKUP(A76,'2012'!$A$5:$K$674,5),0)</f>
        <v>117</v>
      </c>
      <c r="AJ76">
        <f>IF(R76=A76,VLOOKUP(A76,'2012'!$A$5:$K$674,6),0)</f>
        <v>49</v>
      </c>
      <c r="AK76" s="40">
        <f>IF(R76=A76,VLOOKUP(A76,'2012'!$A$5:$K$674,7),0)</f>
        <v>0.41880341880341881</v>
      </c>
      <c r="AL76">
        <f t="shared" si="9"/>
        <v>8.8888888888888851E-2</v>
      </c>
      <c r="AN76" t="str">
        <f>VLOOKUP(A76,'2011'!$A$5:$K$674,1)</f>
        <v xml:space="preserve">Camille B Johnson </v>
      </c>
      <c r="AO76">
        <f>IF(AN76=R76,VLOOKUP(A76,'2011'!$A$5:$K$674,3),0)</f>
        <v>1</v>
      </c>
      <c r="AP76" s="33">
        <f>IF(AN76=R76,VLOOKUP(A76,'2011'!$A$5:$K$674,4),0)</f>
        <v>27455520</v>
      </c>
      <c r="AQ76">
        <f>IF(R76=AN76,VLOOKUP(A76,'2011'!$A$5:$K$674,5),0)</f>
        <v>117</v>
      </c>
      <c r="AR76">
        <f>IF(R76=AN76,VLOOKUP(A76,'2011'!$A$5:$K$674,6),0)</f>
        <v>45</v>
      </c>
      <c r="AS76" s="40">
        <f>IF(R76=AN76,VLOOKUP(A76,'2011'!$A$5:$K$674,7),0)</f>
        <v>0.38461538461538464</v>
      </c>
    </row>
    <row r="77" spans="1:45" x14ac:dyDescent="0.2">
      <c r="A77" t="s">
        <v>1598</v>
      </c>
      <c r="B77" t="s">
        <v>1100</v>
      </c>
      <c r="C77">
        <v>407</v>
      </c>
      <c r="D77" s="33">
        <v>219000</v>
      </c>
      <c r="E77">
        <v>2</v>
      </c>
      <c r="F77">
        <v>2</v>
      </c>
      <c r="G77" s="40">
        <v>1</v>
      </c>
      <c r="H77" s="40" t="e">
        <f t="shared" si="5"/>
        <v>#DIV/0!</v>
      </c>
      <c r="J77" t="str">
        <f>VLOOKUP(A77,'2015'!$A$5:$K$674,1)</f>
        <v xml:space="preserve">Camille B Johnson </v>
      </c>
      <c r="K77" s="31">
        <f>IF(J77=A77,VLOOKUP(A77,'2015'!$A$5:$K$674,3),0)</f>
        <v>0</v>
      </c>
      <c r="L77" s="33">
        <f>IF(J77=A77,VLOOKUP(A77,'2015'!$A$5:$K$674,4),0)</f>
        <v>0</v>
      </c>
      <c r="M77">
        <f>IF(J77=A77,VLOOKUP(A77,'2015'!$A$5:$K$674,5),0)</f>
        <v>0</v>
      </c>
      <c r="N77">
        <f>IF(J77=A77,VLOOKUP(A77,'2015'!$A$5:$K$674,6),0)</f>
        <v>0</v>
      </c>
      <c r="O77" s="40">
        <f>IF(J77=A77,VLOOKUP(A77,'2015'!$A$5:$K$674,7),0)</f>
        <v>0</v>
      </c>
      <c r="P77" t="e">
        <f t="shared" si="6"/>
        <v>#DIV/0!</v>
      </c>
      <c r="R77" t="str">
        <f>VLOOKUP(A77,'2014'!$A$5:$K$675,1)</f>
        <v xml:space="preserve">Camille B Johnson </v>
      </c>
      <c r="S77" s="31">
        <f>IF(R77=A77,VLOOKUP(A77,'2014'!$A$5:$K$675,3),0)</f>
        <v>0</v>
      </c>
      <c r="T77" s="33">
        <f>IF(R77=A77,VLOOKUP(A77,'2014'!$A$5:$K$675,4),0)</f>
        <v>0</v>
      </c>
      <c r="U77">
        <f>IF(R77=A77,VLOOKUP(A77,'2014'!$A$5:$K$675,5),0)</f>
        <v>0</v>
      </c>
      <c r="V77">
        <f>IF(R77=A77,VLOOKUP(A77,'2014'!$A$5:$K$675,6),0)</f>
        <v>0</v>
      </c>
      <c r="W77" s="40">
        <f>IF(R77=A77,VLOOKUP(A77,'2014'!$A$5:$K$675,7),0)</f>
        <v>0</v>
      </c>
      <c r="X77">
        <f t="shared" si="7"/>
        <v>-1</v>
      </c>
      <c r="Z77">
        <f>IF(R77=A77,VLOOKUP(A77,'2013'!$A$5:$K$674,3),0)</f>
        <v>0</v>
      </c>
      <c r="AA77" s="33">
        <f>IF(R77=A77,VLOOKUP(A77,'2013'!$A$5:$K$674,4),0)</f>
        <v>0</v>
      </c>
      <c r="AB77">
        <f>IF(R77=A77,VLOOKUP(A77,'2013'!$A$5:$K$674,5),0)</f>
        <v>0</v>
      </c>
      <c r="AC77">
        <f>IF(R77=A77,VLOOKUP(A77,'2013'!$A$5:$K$674,6),0)</f>
        <v>0</v>
      </c>
      <c r="AD77" s="40">
        <f>IF(R77=A77,VLOOKUP(A77,'2013'!$A$5:$K$674,7),0)</f>
        <v>0</v>
      </c>
      <c r="AE77">
        <f t="shared" si="8"/>
        <v>-1</v>
      </c>
      <c r="AG77">
        <f>IF(R77=A77,VLOOKUP(A77,'2012'!$A$5:$K$674,3),0)</f>
        <v>0</v>
      </c>
      <c r="AH77" s="33">
        <f>IF(R77=A77,VLOOKUP(A77,'2012'!$A$5:$K$674,4),0)</f>
        <v>0</v>
      </c>
      <c r="AI77">
        <f>IF(R77=A77,VLOOKUP(A77,'2012'!$A$5:$K$674,5),0)</f>
        <v>0</v>
      </c>
      <c r="AJ77">
        <f>IF(R77=A77,VLOOKUP(A77,'2012'!$A$5:$K$674,6),0)</f>
        <v>0</v>
      </c>
      <c r="AK77" s="40">
        <f>IF(R77=A77,VLOOKUP(A77,'2012'!$A$5:$K$674,7),0)</f>
        <v>0</v>
      </c>
      <c r="AL77">
        <f t="shared" si="9"/>
        <v>-1</v>
      </c>
      <c r="AN77" t="str">
        <f>VLOOKUP(A77,'2011'!$A$5:$K$674,1)</f>
        <v xml:space="preserve">Camille B Johnson </v>
      </c>
      <c r="AO77">
        <f>IF(AN77=R77,VLOOKUP(A77,'2011'!$A$5:$K$674,3),0)</f>
        <v>1</v>
      </c>
      <c r="AP77" s="33">
        <f>IF(AN77=R77,VLOOKUP(A77,'2011'!$A$5:$K$674,4),0)</f>
        <v>27455520</v>
      </c>
      <c r="AQ77">
        <f>IF(R77=AN77,VLOOKUP(A77,'2011'!$A$5:$K$674,5),0)</f>
        <v>117</v>
      </c>
      <c r="AR77">
        <f>IF(R77=AN77,VLOOKUP(A77,'2011'!$A$5:$K$674,6),0)</f>
        <v>45</v>
      </c>
      <c r="AS77" s="40">
        <f>IF(R77=AN77,VLOOKUP(A77,'2011'!$A$5:$K$674,7),0)</f>
        <v>0.38461538461538464</v>
      </c>
    </row>
    <row r="78" spans="1:45" x14ac:dyDescent="0.2">
      <c r="A78" t="s">
        <v>31</v>
      </c>
      <c r="B78" t="s">
        <v>986</v>
      </c>
      <c r="C78">
        <v>435</v>
      </c>
      <c r="D78" s="33">
        <v>145000</v>
      </c>
      <c r="E78">
        <v>2</v>
      </c>
      <c r="F78">
        <v>1</v>
      </c>
      <c r="G78" s="40">
        <v>0.5</v>
      </c>
      <c r="H78" s="40" t="e">
        <f t="shared" si="5"/>
        <v>#DIV/0!</v>
      </c>
      <c r="J78" t="str">
        <f>VLOOKUP(A78,'2015'!$A$5:$K$674,1)</f>
        <v xml:space="preserve">Camille B Johnson </v>
      </c>
      <c r="K78" s="31">
        <f>IF(J78=A78,VLOOKUP(A78,'2015'!$A$5:$K$674,3),0)</f>
        <v>0</v>
      </c>
      <c r="L78" s="33">
        <f>IF(J78=A78,VLOOKUP(A78,'2015'!$A$5:$K$674,4),0)</f>
        <v>0</v>
      </c>
      <c r="M78">
        <f>IF(J78=A78,VLOOKUP(A78,'2015'!$A$5:$K$674,5),0)</f>
        <v>0</v>
      </c>
      <c r="N78">
        <f>IF(J78=A78,VLOOKUP(A78,'2015'!$A$5:$K$674,6),0)</f>
        <v>0</v>
      </c>
      <c r="O78" s="40">
        <f>IF(J78=A78,VLOOKUP(A78,'2015'!$A$5:$K$674,7),0)</f>
        <v>0</v>
      </c>
      <c r="P78" t="e">
        <f t="shared" si="6"/>
        <v>#DIV/0!</v>
      </c>
      <c r="R78" t="str">
        <f>VLOOKUP(A78,'2014'!$A$5:$K$675,1)</f>
        <v xml:space="preserve">Camille B Johnson </v>
      </c>
      <c r="S78" s="31">
        <f>IF(R78=A78,VLOOKUP(A78,'2014'!$A$5:$K$675,3),0)</f>
        <v>0</v>
      </c>
      <c r="T78" s="33">
        <f>IF(R78=A78,VLOOKUP(A78,'2014'!$A$5:$K$675,4),0)</f>
        <v>0</v>
      </c>
      <c r="U78">
        <f>IF(R78=A78,VLOOKUP(A78,'2014'!$A$5:$K$675,5),0)</f>
        <v>0</v>
      </c>
      <c r="V78">
        <f>IF(R78=A78,VLOOKUP(A78,'2014'!$A$5:$K$675,6),0)</f>
        <v>0</v>
      </c>
      <c r="W78" s="40">
        <f>IF(R78=A78,VLOOKUP(A78,'2014'!$A$5:$K$675,7),0)</f>
        <v>0</v>
      </c>
      <c r="X78" t="e">
        <f t="shared" si="7"/>
        <v>#DIV/0!</v>
      </c>
      <c r="Z78">
        <f>IF(R78=A78,VLOOKUP(A78,'2013'!$A$5:$K$674,3),0)</f>
        <v>0</v>
      </c>
      <c r="AA78" s="33">
        <f>IF(R78=A78,VLOOKUP(A78,'2013'!$A$5:$K$674,4),0)</f>
        <v>0</v>
      </c>
      <c r="AB78">
        <f>IF(R78=A78,VLOOKUP(A78,'2013'!$A$5:$K$674,5),0)</f>
        <v>0</v>
      </c>
      <c r="AC78">
        <f>IF(R78=A78,VLOOKUP(A78,'2013'!$A$5:$K$674,6),0)</f>
        <v>0</v>
      </c>
      <c r="AD78" s="40">
        <f>IF(R78=A78,VLOOKUP(A78,'2013'!$A$5:$K$674,7),0)</f>
        <v>0</v>
      </c>
      <c r="AE78" t="e">
        <f t="shared" si="8"/>
        <v>#DIV/0!</v>
      </c>
      <c r="AG78">
        <f>IF(R78=A78,VLOOKUP(A78,'2012'!$A$5:$K$674,3),0)</f>
        <v>0</v>
      </c>
      <c r="AH78" s="33">
        <f>IF(R78=A78,VLOOKUP(A78,'2012'!$A$5:$K$674,4),0)</f>
        <v>0</v>
      </c>
      <c r="AI78">
        <f>IF(R78=A78,VLOOKUP(A78,'2012'!$A$5:$K$674,5),0)</f>
        <v>0</v>
      </c>
      <c r="AJ78">
        <f>IF(R78=A78,VLOOKUP(A78,'2012'!$A$5:$K$674,6),0)</f>
        <v>0</v>
      </c>
      <c r="AK78" s="40">
        <f>IF(R78=A78,VLOOKUP(A78,'2012'!$A$5:$K$674,7),0)</f>
        <v>0</v>
      </c>
      <c r="AL78" t="e">
        <f t="shared" si="9"/>
        <v>#DIV/0!</v>
      </c>
      <c r="AN78" t="str">
        <f>VLOOKUP(A78,'2011'!$A$5:$K$674,1)</f>
        <v xml:space="preserve">Carl W Sims </v>
      </c>
      <c r="AO78">
        <f>IF(AN78=R78,VLOOKUP(A78,'2011'!$A$5:$K$674,3),0)</f>
        <v>0</v>
      </c>
      <c r="AP78" s="33">
        <f>IF(AN78=R78,VLOOKUP(A78,'2011'!$A$5:$K$674,4),0)</f>
        <v>0</v>
      </c>
      <c r="AQ78">
        <f>IF(R78=AN78,VLOOKUP(A78,'2011'!$A$5:$K$674,5),0)</f>
        <v>0</v>
      </c>
      <c r="AR78">
        <f>IF(R78=AN78,VLOOKUP(A78,'2011'!$A$5:$K$674,6),0)</f>
        <v>0</v>
      </c>
      <c r="AS78" s="40">
        <f>IF(R78=AN78,VLOOKUP(A78,'2011'!$A$5:$K$674,7),0)</f>
        <v>0</v>
      </c>
    </row>
    <row r="79" spans="1:45" x14ac:dyDescent="0.2">
      <c r="A79" t="s">
        <v>1353</v>
      </c>
      <c r="B79" t="s">
        <v>1036</v>
      </c>
      <c r="C79">
        <v>235</v>
      </c>
      <c r="D79" s="33">
        <v>1046800</v>
      </c>
      <c r="E79">
        <v>11</v>
      </c>
      <c r="F79">
        <v>5</v>
      </c>
      <c r="G79" s="40">
        <v>0.45454545454545453</v>
      </c>
      <c r="H79" s="40">
        <f t="shared" si="5"/>
        <v>0.59090909090909094</v>
      </c>
      <c r="J79" t="str">
        <f>VLOOKUP(A79,'2015'!$A$5:$K$674,1)</f>
        <v xml:space="preserve">Carlos Rodriguez </v>
      </c>
      <c r="K79" s="31">
        <f>IF(J79=A79,VLOOKUP(A79,'2015'!$A$5:$K$674,3),0)</f>
        <v>339</v>
      </c>
      <c r="L79" s="33">
        <f>IF(J79=A79,VLOOKUP(A79,'2015'!$A$5:$K$674,4),0)</f>
        <v>291500</v>
      </c>
      <c r="M79">
        <f>IF(J79=A79,VLOOKUP(A79,'2015'!$A$5:$K$674,5),0)</f>
        <v>5</v>
      </c>
      <c r="N79">
        <f>IF(J79=A79,VLOOKUP(A79,'2015'!$A$5:$K$674,6),0)</f>
        <v>4</v>
      </c>
      <c r="O79" s="40">
        <f>IF(J79=A79,VLOOKUP(A79,'2015'!$A$5:$K$674,7),0)</f>
        <v>0.8</v>
      </c>
      <c r="P79">
        <f t="shared" si="6"/>
        <v>1</v>
      </c>
      <c r="R79" t="str">
        <f>VLOOKUP(A79,'2014'!$A$5:$K$675,1)</f>
        <v xml:space="preserve">Carlos Rodriguez </v>
      </c>
      <c r="S79" s="31">
        <f>IF(R79=A79,VLOOKUP(A79,'2014'!$A$5:$K$675,3),0)</f>
        <v>137</v>
      </c>
      <c r="T79" s="33">
        <f>IF(R79=A79,VLOOKUP(A79,'2014'!$A$5:$K$675,4),0)</f>
        <v>1475500</v>
      </c>
      <c r="U79">
        <f>IF(R79=A79,VLOOKUP(A79,'2014'!$A$5:$K$675,5),0)</f>
        <v>15</v>
      </c>
      <c r="V79">
        <f>IF(R79=A79,VLOOKUP(A79,'2014'!$A$5:$K$675,6),0)</f>
        <v>6</v>
      </c>
      <c r="W79" s="40">
        <f>IF(R79=A79,VLOOKUP(A79,'2014'!$A$5:$K$675,7),0)</f>
        <v>0.4</v>
      </c>
      <c r="X79" t="e">
        <f t="shared" si="7"/>
        <v>#DIV/0!</v>
      </c>
      <c r="Z79">
        <f>IF(R79=A79,VLOOKUP(A79,'2013'!$A$5:$K$674,3),0)</f>
        <v>220</v>
      </c>
      <c r="AA79" s="33">
        <f>IF(R79=A79,VLOOKUP(A79,'2013'!$A$5:$K$674,4),0)</f>
        <v>632500</v>
      </c>
      <c r="AB79">
        <f>IF(R79=A79,VLOOKUP(A79,'2013'!$A$5:$K$674,5),0)</f>
        <v>12</v>
      </c>
      <c r="AC79">
        <f>IF(R79=A79,VLOOKUP(A79,'2013'!$A$5:$K$674,6),0)</f>
        <v>7</v>
      </c>
      <c r="AD79" s="40">
        <f>IF(R79=A79,VLOOKUP(A79,'2013'!$A$5:$K$674,7),0)</f>
        <v>0.58333333333333337</v>
      </c>
      <c r="AE79" t="e">
        <f t="shared" si="8"/>
        <v>#DIV/0!</v>
      </c>
      <c r="AG79">
        <f>IF(R79=A79,VLOOKUP(A79,'2012'!$A$5:$K$674,3),0)</f>
        <v>267</v>
      </c>
      <c r="AH79" s="33">
        <f>IF(R79=A79,VLOOKUP(A79,'2012'!$A$5:$K$674,4),0)</f>
        <v>333150</v>
      </c>
      <c r="AI79">
        <f>IF(R79=A79,VLOOKUP(A79,'2012'!$A$5:$K$674,5),0)</f>
        <v>7</v>
      </c>
      <c r="AJ79">
        <f>IF(R79=A79,VLOOKUP(A79,'2012'!$A$5:$K$674,6),0)</f>
        <v>2</v>
      </c>
      <c r="AK79" s="40">
        <f>IF(R79=A79,VLOOKUP(A79,'2012'!$A$5:$K$674,7),0)</f>
        <v>0.2857142857142857</v>
      </c>
      <c r="AL79" t="e">
        <f t="shared" si="9"/>
        <v>#DIV/0!</v>
      </c>
      <c r="AN79" t="str">
        <f>VLOOKUP(A79,'2011'!$A$5:$K$674,1)</f>
        <v xml:space="preserve">Carlos Rodriguez </v>
      </c>
      <c r="AO79">
        <f>IF(AN79=R79,VLOOKUP(A79,'2011'!$A$5:$K$674,3),0)</f>
        <v>234</v>
      </c>
      <c r="AP79" s="33">
        <f>IF(AN79=R79,VLOOKUP(A79,'2011'!$A$5:$K$674,4),0)</f>
        <v>393500</v>
      </c>
      <c r="AQ79">
        <f>IF(R79=AN79,VLOOKUP(A79,'2011'!$A$5:$K$674,5),0)</f>
        <v>5</v>
      </c>
      <c r="AR79">
        <f>IF(R79=AN79,VLOOKUP(A79,'2011'!$A$5:$K$674,6),0)</f>
        <v>0</v>
      </c>
      <c r="AS79" s="40">
        <f>IF(R79=AN79,VLOOKUP(A79,'2011'!$A$5:$K$674,7),0)</f>
        <v>0</v>
      </c>
    </row>
    <row r="80" spans="1:45" x14ac:dyDescent="0.2">
      <c r="A80" t="s">
        <v>703</v>
      </c>
      <c r="B80" t="s">
        <v>125</v>
      </c>
      <c r="C80">
        <v>358</v>
      </c>
      <c r="D80" s="33">
        <v>349900</v>
      </c>
      <c r="E80">
        <v>2</v>
      </c>
      <c r="F80">
        <v>0</v>
      </c>
      <c r="G80" s="40">
        <v>0</v>
      </c>
      <c r="H80" s="40">
        <f t="shared" si="5"/>
        <v>-1</v>
      </c>
      <c r="J80" t="str">
        <f>VLOOKUP(A80,'2015'!$A$5:$K$674,1)</f>
        <v xml:space="preserve">Carlos Rodriguez </v>
      </c>
      <c r="K80" s="31">
        <f>IF(J80=A80,VLOOKUP(A80,'2015'!$A$5:$K$674,3),0)</f>
        <v>0</v>
      </c>
      <c r="L80" s="33">
        <f>IF(J80=A80,VLOOKUP(A80,'2015'!$A$5:$K$674,4),0)</f>
        <v>0</v>
      </c>
      <c r="M80">
        <f>IF(J80=A80,VLOOKUP(A80,'2015'!$A$5:$K$674,5),0)</f>
        <v>0</v>
      </c>
      <c r="N80">
        <f>IF(J80=A80,VLOOKUP(A80,'2015'!$A$5:$K$674,6),0)</f>
        <v>0</v>
      </c>
      <c r="O80" s="40">
        <f>IF(J80=A80,VLOOKUP(A80,'2015'!$A$5:$K$674,7),0)</f>
        <v>0</v>
      </c>
      <c r="P80">
        <f t="shared" si="6"/>
        <v>-1</v>
      </c>
      <c r="R80" t="str">
        <f>VLOOKUP(A80,'2014'!$A$5:$K$675,1)</f>
        <v xml:space="preserve">Carol Bajer </v>
      </c>
      <c r="S80" s="31">
        <f>IF(R80=A80,VLOOKUP(A80,'2014'!$A$5:$K$675,3),0)</f>
        <v>382</v>
      </c>
      <c r="T80" s="33">
        <f>IF(R80=A80,VLOOKUP(A80,'2014'!$A$5:$K$675,4),0)</f>
        <v>185000</v>
      </c>
      <c r="U80">
        <f>IF(R80=A80,VLOOKUP(A80,'2014'!$A$5:$K$675,5),0)</f>
        <v>3</v>
      </c>
      <c r="V80">
        <f>IF(R80=A80,VLOOKUP(A80,'2014'!$A$5:$K$675,6),0)</f>
        <v>3</v>
      </c>
      <c r="W80" s="40">
        <f>IF(R80=A80,VLOOKUP(A80,'2014'!$A$5:$K$675,7),0)</f>
        <v>1</v>
      </c>
      <c r="X80">
        <f t="shared" si="7"/>
        <v>2.0000000000000009</v>
      </c>
      <c r="Z80">
        <f>IF(R80=A80,VLOOKUP(A80,'2013'!$A$5:$K$674,3),0)</f>
        <v>285</v>
      </c>
      <c r="AA80" s="33">
        <f>IF(R80=A80,VLOOKUP(A80,'2013'!$A$5:$K$674,4),0)</f>
        <v>339000</v>
      </c>
      <c r="AB80">
        <f>IF(R80=A80,VLOOKUP(A80,'2013'!$A$5:$K$674,5),0)</f>
        <v>3</v>
      </c>
      <c r="AC80">
        <f>IF(R80=A80,VLOOKUP(A80,'2013'!$A$5:$K$674,6),0)</f>
        <v>2</v>
      </c>
      <c r="AD80" s="40">
        <f>IF(R80=A80,VLOOKUP(A80,'2013'!$A$5:$K$674,7),0)</f>
        <v>0.66666666666666663</v>
      </c>
      <c r="AE80">
        <f t="shared" si="8"/>
        <v>0.33333333333333326</v>
      </c>
      <c r="AG80">
        <f>IF(R80=A80,VLOOKUP(A80,'2012'!$A$5:$K$674,3),0)</f>
        <v>249</v>
      </c>
      <c r="AH80" s="33">
        <f>IF(R80=A80,VLOOKUP(A80,'2012'!$A$5:$K$674,4),0)</f>
        <v>431500</v>
      </c>
      <c r="AI80">
        <f>IF(R80=A80,VLOOKUP(A80,'2012'!$A$5:$K$674,5),0)</f>
        <v>4</v>
      </c>
      <c r="AJ80">
        <f>IF(R80=A80,VLOOKUP(A80,'2012'!$A$5:$K$674,6),0)</f>
        <v>3</v>
      </c>
      <c r="AK80" s="40">
        <f>IF(R80=A80,VLOOKUP(A80,'2012'!$A$5:$K$674,7),0)</f>
        <v>0.75</v>
      </c>
      <c r="AL80">
        <f t="shared" si="9"/>
        <v>0.5</v>
      </c>
      <c r="AN80" t="str">
        <f>VLOOKUP(A80,'2011'!$A$5:$K$674,1)</f>
        <v xml:space="preserve">Carol Bajer </v>
      </c>
      <c r="AO80">
        <f>IF(AN80=R80,VLOOKUP(A80,'2011'!$A$5:$K$674,3),0)</f>
        <v>251</v>
      </c>
      <c r="AP80" s="33">
        <f>IF(AN80=R80,VLOOKUP(A80,'2011'!$A$5:$K$674,4),0)</f>
        <v>337600</v>
      </c>
      <c r="AQ80">
        <f>IF(R80=AN80,VLOOKUP(A80,'2011'!$A$5:$K$674,5),0)</f>
        <v>4</v>
      </c>
      <c r="AR80">
        <f>IF(R80=AN80,VLOOKUP(A80,'2011'!$A$5:$K$674,6),0)</f>
        <v>2</v>
      </c>
      <c r="AS80" s="40">
        <f>IF(R80=AN80,VLOOKUP(A80,'2011'!$A$5:$K$674,7),0)</f>
        <v>0.5</v>
      </c>
    </row>
    <row r="81" spans="1:45" x14ac:dyDescent="0.2">
      <c r="A81" t="s">
        <v>1411</v>
      </c>
      <c r="B81" t="s">
        <v>1036</v>
      </c>
      <c r="C81">
        <v>111</v>
      </c>
      <c r="D81" s="33">
        <v>2340988</v>
      </c>
      <c r="E81">
        <v>18</v>
      </c>
      <c r="F81">
        <v>5</v>
      </c>
      <c r="G81" s="40">
        <v>0.27777777777777779</v>
      </c>
      <c r="H81" s="40" t="e">
        <f t="shared" si="5"/>
        <v>#DIV/0!</v>
      </c>
      <c r="J81" t="str">
        <f>VLOOKUP(A81,'2015'!$A$5:$K$674,1)</f>
        <v xml:space="preserve">Carol Smiley Pope </v>
      </c>
      <c r="K81" s="31">
        <f>IF(J81=A81,VLOOKUP(A81,'2015'!$A$5:$K$674,3),0)</f>
        <v>331</v>
      </c>
      <c r="L81" s="33">
        <f>IF(J81=A81,VLOOKUP(A81,'2015'!$A$5:$K$674,4),0)</f>
        <v>301900</v>
      </c>
      <c r="M81">
        <f>IF(J81=A81,VLOOKUP(A81,'2015'!$A$5:$K$674,5),0)</f>
        <v>2</v>
      </c>
      <c r="N81">
        <f>IF(J81=A81,VLOOKUP(A81,'2015'!$A$5:$K$674,6),0)</f>
        <v>1</v>
      </c>
      <c r="O81" s="40">
        <f>IF(J81=A81,VLOOKUP(A81,'2015'!$A$5:$K$674,7),0)</f>
        <v>0.5</v>
      </c>
      <c r="P81" t="e">
        <f t="shared" si="6"/>
        <v>#DIV/0!</v>
      </c>
      <c r="R81" t="str">
        <f>VLOOKUP(A81,'2014'!$A$5:$K$675,1)</f>
        <v xml:space="preserve">Carol Smiley </v>
      </c>
      <c r="S81" s="31">
        <f>IF(R81=A81,VLOOKUP(A81,'2014'!$A$5:$K$675,3),0)</f>
        <v>0</v>
      </c>
      <c r="T81" s="33">
        <f>IF(R81=A81,VLOOKUP(A81,'2014'!$A$5:$K$675,4),0)</f>
        <v>0</v>
      </c>
      <c r="U81">
        <f>IF(R81=A81,VLOOKUP(A81,'2014'!$A$5:$K$675,5),0)</f>
        <v>0</v>
      </c>
      <c r="V81">
        <f>IF(R81=A81,VLOOKUP(A81,'2014'!$A$5:$K$675,6),0)</f>
        <v>0</v>
      </c>
      <c r="W81" s="40">
        <f>IF(R81=A81,VLOOKUP(A81,'2014'!$A$5:$K$675,7),0)</f>
        <v>0</v>
      </c>
      <c r="X81" t="e">
        <f t="shared" si="7"/>
        <v>#DIV/0!</v>
      </c>
      <c r="Z81">
        <f>IF(R81=A81,VLOOKUP(A81,'2013'!$A$5:$K$674,3),0)</f>
        <v>0</v>
      </c>
      <c r="AA81" s="33">
        <f>IF(R81=A81,VLOOKUP(A81,'2013'!$A$5:$K$674,4),0)</f>
        <v>0</v>
      </c>
      <c r="AB81">
        <f>IF(R81=A81,VLOOKUP(A81,'2013'!$A$5:$K$674,5),0)</f>
        <v>0</v>
      </c>
      <c r="AC81">
        <f>IF(R81=A81,VLOOKUP(A81,'2013'!$A$5:$K$674,6),0)</f>
        <v>0</v>
      </c>
      <c r="AD81" s="40">
        <f>IF(R81=A81,VLOOKUP(A81,'2013'!$A$5:$K$674,7),0)</f>
        <v>0</v>
      </c>
      <c r="AE81" t="e">
        <f t="shared" si="8"/>
        <v>#DIV/0!</v>
      </c>
      <c r="AG81">
        <f>IF(R81=A81,VLOOKUP(A81,'2012'!$A$5:$K$674,3),0)</f>
        <v>0</v>
      </c>
      <c r="AH81" s="33">
        <f>IF(R81=A81,VLOOKUP(A81,'2012'!$A$5:$K$674,4),0)</f>
        <v>0</v>
      </c>
      <c r="AI81">
        <f>IF(R81=A81,VLOOKUP(A81,'2012'!$A$5:$K$674,5),0)</f>
        <v>0</v>
      </c>
      <c r="AJ81">
        <f>IF(R81=A81,VLOOKUP(A81,'2012'!$A$5:$K$674,6),0)</f>
        <v>0</v>
      </c>
      <c r="AK81" s="40">
        <f>IF(R81=A81,VLOOKUP(A81,'2012'!$A$5:$K$674,7),0)</f>
        <v>0</v>
      </c>
      <c r="AL81" t="e">
        <f t="shared" si="9"/>
        <v>#DIV/0!</v>
      </c>
      <c r="AN81" t="str">
        <f>VLOOKUP(A81,'2011'!$A$5:$K$674,1)</f>
        <v xml:space="preserve">Carol Schimschat </v>
      </c>
      <c r="AO81">
        <f>IF(AN81=R81,VLOOKUP(A81,'2011'!$A$5:$K$674,3),0)</f>
        <v>0</v>
      </c>
      <c r="AP81" s="33">
        <f>IF(AN81=R81,VLOOKUP(A81,'2011'!$A$5:$K$674,4),0)</f>
        <v>0</v>
      </c>
      <c r="AQ81">
        <f>IF(R81=AN81,VLOOKUP(A81,'2011'!$A$5:$K$674,5),0)</f>
        <v>0</v>
      </c>
      <c r="AR81">
        <f>IF(R81=AN81,VLOOKUP(A81,'2011'!$A$5:$K$674,6),0)</f>
        <v>0</v>
      </c>
      <c r="AS81" s="40">
        <f>IF(R81=AN81,VLOOKUP(A81,'2011'!$A$5:$K$674,7),0)</f>
        <v>0</v>
      </c>
    </row>
    <row r="82" spans="1:45" x14ac:dyDescent="0.2">
      <c r="A82" t="s">
        <v>1333</v>
      </c>
      <c r="B82" t="s">
        <v>1031</v>
      </c>
      <c r="C82">
        <v>378</v>
      </c>
      <c r="D82" s="33">
        <v>280000</v>
      </c>
      <c r="E82">
        <v>3</v>
      </c>
      <c r="F82">
        <v>3</v>
      </c>
      <c r="G82" s="40">
        <v>1</v>
      </c>
      <c r="H82" s="40">
        <f t="shared" si="5"/>
        <v>0</v>
      </c>
      <c r="J82" t="str">
        <f>VLOOKUP(A82,'2015'!$A$5:$K$674,1)</f>
        <v xml:space="preserve">Carol Smiley Pope </v>
      </c>
      <c r="K82" s="31">
        <f>IF(J82=A82,VLOOKUP(A82,'2015'!$A$5:$K$674,3),0)</f>
        <v>0</v>
      </c>
      <c r="L82" s="33">
        <f>IF(J82=A82,VLOOKUP(A82,'2015'!$A$5:$K$674,4),0)</f>
        <v>0</v>
      </c>
      <c r="M82">
        <f>IF(J82=A82,VLOOKUP(A82,'2015'!$A$5:$K$674,5),0)</f>
        <v>0</v>
      </c>
      <c r="N82">
        <f>IF(J82=A82,VLOOKUP(A82,'2015'!$A$5:$K$674,6),0)</f>
        <v>0</v>
      </c>
      <c r="O82" s="40">
        <f>IF(J82=A82,VLOOKUP(A82,'2015'!$A$5:$K$674,7),0)</f>
        <v>0</v>
      </c>
      <c r="P82" t="e">
        <f t="shared" si="6"/>
        <v>#DIV/0!</v>
      </c>
      <c r="R82" t="str">
        <f>VLOOKUP(A82,'2014'!$A$5:$K$675,1)</f>
        <v xml:space="preserve">Carolyn Potts </v>
      </c>
      <c r="S82" s="31">
        <f>IF(R82=A82,VLOOKUP(A82,'2014'!$A$5:$K$675,3),0)</f>
        <v>400</v>
      </c>
      <c r="T82" s="33">
        <f>IF(R82=A82,VLOOKUP(A82,'2014'!$A$5:$K$675,4),0)</f>
        <v>125000</v>
      </c>
      <c r="U82">
        <f>IF(R82=A82,VLOOKUP(A82,'2014'!$A$5:$K$675,5),0)</f>
        <v>1</v>
      </c>
      <c r="V82">
        <f>IF(R82=A82,VLOOKUP(A82,'2014'!$A$5:$K$675,6),0)</f>
        <v>0</v>
      </c>
      <c r="W82" s="40">
        <f>IF(R82=A82,VLOOKUP(A82,'2014'!$A$5:$K$675,7),0)</f>
        <v>0</v>
      </c>
      <c r="X82">
        <f t="shared" si="7"/>
        <v>-1</v>
      </c>
      <c r="Z82">
        <f>IF(R82=A82,VLOOKUP(A82,'2013'!$A$5:$K$674,3),0)</f>
        <v>383</v>
      </c>
      <c r="AA82" s="33">
        <f>IF(R82=A82,VLOOKUP(A82,'2013'!$A$5:$K$674,4),0)</f>
        <v>70000</v>
      </c>
      <c r="AB82">
        <f>IF(R82=A82,VLOOKUP(A82,'2013'!$A$5:$K$674,5),0)</f>
        <v>2</v>
      </c>
      <c r="AC82">
        <f>IF(R82=A82,VLOOKUP(A82,'2013'!$A$5:$K$674,6),0)</f>
        <v>1</v>
      </c>
      <c r="AD82" s="40">
        <f>IF(R82=A82,VLOOKUP(A82,'2013'!$A$5:$K$674,7),0)</f>
        <v>0.5</v>
      </c>
      <c r="AE82">
        <f t="shared" si="8"/>
        <v>-0.83333333333333337</v>
      </c>
      <c r="AG82">
        <f>IF(R82=A82,VLOOKUP(A82,'2012'!$A$5:$K$674,3),0)</f>
        <v>376</v>
      </c>
      <c r="AH82" s="33">
        <f>IF(R82=A82,VLOOKUP(A82,'2012'!$A$5:$K$674,4),0)</f>
        <v>41500</v>
      </c>
      <c r="AI82">
        <f>IF(R82=A82,VLOOKUP(A82,'2012'!$A$5:$K$674,5),0)</f>
        <v>1</v>
      </c>
      <c r="AJ82">
        <f>IF(R82=A82,VLOOKUP(A82,'2012'!$A$5:$K$674,6),0)</f>
        <v>1</v>
      </c>
      <c r="AK82" s="40">
        <f>IF(R82=A82,VLOOKUP(A82,'2012'!$A$5:$K$674,7),0)</f>
        <v>1</v>
      </c>
      <c r="AL82">
        <f t="shared" si="9"/>
        <v>3</v>
      </c>
      <c r="AN82" t="str">
        <f>VLOOKUP(A82,'2011'!$A$5:$K$674,1)</f>
        <v xml:space="preserve">Carolyn Potts </v>
      </c>
      <c r="AO82">
        <f>IF(AN82=R82,VLOOKUP(A82,'2011'!$A$5:$K$674,3),0)</f>
        <v>346</v>
      </c>
      <c r="AP82" s="33">
        <f>IF(AN82=R82,VLOOKUP(A82,'2011'!$A$5:$K$674,4),0)</f>
        <v>95500</v>
      </c>
      <c r="AQ82">
        <f>IF(R82=AN82,VLOOKUP(A82,'2011'!$A$5:$K$674,5),0)</f>
        <v>4</v>
      </c>
      <c r="AR82">
        <f>IF(R82=AN82,VLOOKUP(A82,'2011'!$A$5:$K$674,6),0)</f>
        <v>1</v>
      </c>
      <c r="AS82" s="40">
        <f>IF(R82=AN82,VLOOKUP(A82,'2011'!$A$5:$K$674,7),0)</f>
        <v>0.25</v>
      </c>
    </row>
    <row r="83" spans="1:45" x14ac:dyDescent="0.2">
      <c r="A83" t="s">
        <v>705</v>
      </c>
      <c r="B83" t="s">
        <v>1448</v>
      </c>
      <c r="C83">
        <v>211</v>
      </c>
      <c r="D83" s="33">
        <v>1190660</v>
      </c>
      <c r="E83">
        <v>9</v>
      </c>
      <c r="F83">
        <v>5</v>
      </c>
      <c r="G83" s="40">
        <v>0.55555555555555558</v>
      </c>
      <c r="H83" s="40">
        <f t="shared" si="5"/>
        <v>0.25000000000000011</v>
      </c>
      <c r="J83" t="str">
        <f>VLOOKUP(A83,'2015'!$A$5:$K$674,1)</f>
        <v xml:space="preserve">Catherine Montgomery </v>
      </c>
      <c r="K83" s="31">
        <f>IF(J83=A83,VLOOKUP(A83,'2015'!$A$5:$K$674,3),0)</f>
        <v>159</v>
      </c>
      <c r="L83" s="33">
        <f>IF(J83=A83,VLOOKUP(A83,'2015'!$A$5:$K$674,4),0)</f>
        <v>1165950</v>
      </c>
      <c r="M83">
        <f>IF(J83=A83,VLOOKUP(A83,'2015'!$A$5:$K$674,5),0)</f>
        <v>9</v>
      </c>
      <c r="N83">
        <f>IF(J83=A83,VLOOKUP(A83,'2015'!$A$5:$K$674,6),0)</f>
        <v>3</v>
      </c>
      <c r="O83" s="40">
        <f>IF(J83=A83,VLOOKUP(A83,'2015'!$A$5:$K$674,7),0)</f>
        <v>0.33333333333333331</v>
      </c>
      <c r="P83">
        <f t="shared" si="6"/>
        <v>0.16666666666666666</v>
      </c>
      <c r="R83" t="str">
        <f>VLOOKUP(A83,'2014'!$A$5:$K$675,1)</f>
        <v xml:space="preserve">Catherine Montgomery </v>
      </c>
      <c r="S83" s="31">
        <f>IF(R83=A83,VLOOKUP(A83,'2014'!$A$5:$K$675,3),0)</f>
        <v>222</v>
      </c>
      <c r="T83" s="33">
        <f>IF(R83=A83,VLOOKUP(A83,'2014'!$A$5:$K$675,4),0)</f>
        <v>764187</v>
      </c>
      <c r="U83">
        <f>IF(R83=A83,VLOOKUP(A83,'2014'!$A$5:$K$675,5),0)</f>
        <v>7</v>
      </c>
      <c r="V83">
        <f>IF(R83=A83,VLOOKUP(A83,'2014'!$A$5:$K$675,6),0)</f>
        <v>2</v>
      </c>
      <c r="W83" s="40">
        <f>IF(R83=A83,VLOOKUP(A83,'2014'!$A$5:$K$675,7),0)</f>
        <v>0.2857142857142857</v>
      </c>
      <c r="X83">
        <f t="shared" si="7"/>
        <v>-1.3174603174603174</v>
      </c>
      <c r="Z83">
        <f>IF(R83=A83,VLOOKUP(A83,'2013'!$A$5:$K$674,3),0)</f>
        <v>111</v>
      </c>
      <c r="AA83" s="33">
        <f>IF(R83=A83,VLOOKUP(A83,'2013'!$A$5:$K$674,4),0)</f>
        <v>1593300</v>
      </c>
      <c r="AB83">
        <f>IF(R83=A83,VLOOKUP(A83,'2013'!$A$5:$K$674,5),0)</f>
        <v>10</v>
      </c>
      <c r="AC83">
        <f>IF(R83=A83,VLOOKUP(A83,'2013'!$A$5:$K$674,6),0)</f>
        <v>3</v>
      </c>
      <c r="AD83" s="40">
        <f>IF(R83=A83,VLOOKUP(A83,'2013'!$A$5:$K$674,7),0)</f>
        <v>0.3</v>
      </c>
      <c r="AE83">
        <f t="shared" si="8"/>
        <v>-0.9</v>
      </c>
      <c r="AG83">
        <f>IF(R83=A83,VLOOKUP(A83,'2012'!$A$5:$K$674,3),0)</f>
        <v>124</v>
      </c>
      <c r="AH83" s="33">
        <f>IF(R83=A83,VLOOKUP(A83,'2012'!$A$5:$K$674,4),0)</f>
        <v>1266900</v>
      </c>
      <c r="AI83">
        <f>IF(R83=A83,VLOOKUP(A83,'2012'!$A$5:$K$674,5),0)</f>
        <v>9</v>
      </c>
      <c r="AJ83">
        <f>IF(R83=A83,VLOOKUP(A83,'2012'!$A$5:$K$674,6),0)</f>
        <v>4</v>
      </c>
      <c r="AK83" s="40">
        <f>IF(R83=A83,VLOOKUP(A83,'2012'!$A$5:$K$674,7),0)</f>
        <v>0.44444444444444442</v>
      </c>
      <c r="AL83">
        <f t="shared" si="9"/>
        <v>3</v>
      </c>
      <c r="AN83" t="str">
        <f>VLOOKUP(A83,'2011'!$A$5:$K$674,1)</f>
        <v xml:space="preserve">Catherine Montgomery </v>
      </c>
      <c r="AO83">
        <f>IF(AN83=R83,VLOOKUP(A83,'2011'!$A$5:$K$674,3),0)</f>
        <v>132</v>
      </c>
      <c r="AP83" s="33">
        <f>IF(AN83=R83,VLOOKUP(A83,'2011'!$A$5:$K$674,4),0)</f>
        <v>966000</v>
      </c>
      <c r="AQ83">
        <f>IF(R83=AN83,VLOOKUP(A83,'2011'!$A$5:$K$674,5),0)</f>
        <v>9</v>
      </c>
      <c r="AR83">
        <f>IF(R83=AN83,VLOOKUP(A83,'2011'!$A$5:$K$674,6),0)</f>
        <v>1</v>
      </c>
      <c r="AS83" s="40">
        <f>IF(R83=AN83,VLOOKUP(A83,'2011'!$A$5:$K$674,7),0)</f>
        <v>0.1111111111111111</v>
      </c>
    </row>
    <row r="84" spans="1:45" x14ac:dyDescent="0.2">
      <c r="A84" t="s">
        <v>250</v>
      </c>
      <c r="B84" t="s">
        <v>5</v>
      </c>
      <c r="C84">
        <v>122</v>
      </c>
      <c r="D84" s="33">
        <v>2146513</v>
      </c>
      <c r="E84">
        <v>14</v>
      </c>
      <c r="F84">
        <v>2</v>
      </c>
      <c r="G84" s="40">
        <v>0.14285714285714285</v>
      </c>
      <c r="H84" s="40" t="e">
        <f t="shared" si="5"/>
        <v>#DIV/0!</v>
      </c>
      <c r="J84" t="str">
        <f>VLOOKUP(A84,'2015'!$A$5:$K$674,1)</f>
        <v xml:space="preserve">Catia Sykora </v>
      </c>
      <c r="K84" s="31">
        <f>IF(J84=A84,VLOOKUP(A84,'2015'!$A$5:$K$674,3),0)</f>
        <v>91</v>
      </c>
      <c r="L84" s="33">
        <f>IF(J84=A84,VLOOKUP(A84,'2015'!$A$5:$K$674,4),0)</f>
        <v>2015050</v>
      </c>
      <c r="M84">
        <f>IF(J84=A84,VLOOKUP(A84,'2015'!$A$5:$K$674,5),0)</f>
        <v>13</v>
      </c>
      <c r="N84">
        <f>IF(J84=A84,VLOOKUP(A84,'2015'!$A$5:$K$674,6),0)</f>
        <v>2</v>
      </c>
      <c r="O84" s="40">
        <f>IF(J84=A84,VLOOKUP(A84,'2015'!$A$5:$K$674,7),0)</f>
        <v>0.15384615384615385</v>
      </c>
      <c r="P84" t="e">
        <f t="shared" si="6"/>
        <v>#DIV/0!</v>
      </c>
      <c r="R84" t="str">
        <f>VLOOKUP(A84,'2014'!$A$5:$K$675,1)</f>
        <v xml:space="preserve">Catherine Montgomery </v>
      </c>
      <c r="S84" s="31">
        <f>IF(R84=A84,VLOOKUP(A84,'2014'!$A$5:$K$675,3),0)</f>
        <v>0</v>
      </c>
      <c r="T84" s="33">
        <f>IF(R84=A84,VLOOKUP(A84,'2014'!$A$5:$K$675,4),0)</f>
        <v>0</v>
      </c>
      <c r="U84">
        <f>IF(R84=A84,VLOOKUP(A84,'2014'!$A$5:$K$675,5),0)</f>
        <v>0</v>
      </c>
      <c r="V84">
        <f>IF(R84=A84,VLOOKUP(A84,'2014'!$A$5:$K$675,6),0)</f>
        <v>0</v>
      </c>
      <c r="W84" s="40">
        <f>IF(R84=A84,VLOOKUP(A84,'2014'!$A$5:$K$675,7),0)</f>
        <v>0</v>
      </c>
      <c r="X84">
        <f t="shared" si="7"/>
        <v>-1</v>
      </c>
      <c r="Z84">
        <f>IF(R84=A84,VLOOKUP(A84,'2013'!$A$5:$K$674,3),0)</f>
        <v>0</v>
      </c>
      <c r="AA84" s="33">
        <f>IF(R84=A84,VLOOKUP(A84,'2013'!$A$5:$K$674,4),0)</f>
        <v>0</v>
      </c>
      <c r="AB84">
        <f>IF(R84=A84,VLOOKUP(A84,'2013'!$A$5:$K$674,5),0)</f>
        <v>0</v>
      </c>
      <c r="AC84">
        <f>IF(R84=A84,VLOOKUP(A84,'2013'!$A$5:$K$674,6),0)</f>
        <v>0</v>
      </c>
      <c r="AD84" s="40">
        <f>IF(R84=A84,VLOOKUP(A84,'2013'!$A$5:$K$674,7),0)</f>
        <v>0</v>
      </c>
      <c r="AE84">
        <f t="shared" si="8"/>
        <v>-1</v>
      </c>
      <c r="AG84">
        <f>IF(R84=A84,VLOOKUP(A84,'2012'!$A$5:$K$674,3),0)</f>
        <v>0</v>
      </c>
      <c r="AH84" s="33">
        <f>IF(R84=A84,VLOOKUP(A84,'2012'!$A$5:$K$674,4),0)</f>
        <v>0</v>
      </c>
      <c r="AI84">
        <f>IF(R84=A84,VLOOKUP(A84,'2012'!$A$5:$K$674,5),0)</f>
        <v>0</v>
      </c>
      <c r="AJ84">
        <f>IF(R84=A84,VLOOKUP(A84,'2012'!$A$5:$K$674,6),0)</f>
        <v>0</v>
      </c>
      <c r="AK84" s="40">
        <f>IF(R84=A84,VLOOKUP(A84,'2012'!$A$5:$K$674,7),0)</f>
        <v>0</v>
      </c>
      <c r="AL84">
        <f t="shared" si="9"/>
        <v>-1</v>
      </c>
      <c r="AN84" t="str">
        <f>VLOOKUP(A84,'2011'!$A$5:$K$674,1)</f>
        <v xml:space="preserve">Catherine Montgomery </v>
      </c>
      <c r="AO84">
        <f>IF(AN84=R84,VLOOKUP(A84,'2011'!$A$5:$K$674,3),0)</f>
        <v>132</v>
      </c>
      <c r="AP84" s="33">
        <f>IF(AN84=R84,VLOOKUP(A84,'2011'!$A$5:$K$674,4),0)</f>
        <v>966000</v>
      </c>
      <c r="AQ84">
        <f>IF(R84=AN84,VLOOKUP(A84,'2011'!$A$5:$K$674,5),0)</f>
        <v>9</v>
      </c>
      <c r="AR84">
        <f>IF(R84=AN84,VLOOKUP(A84,'2011'!$A$5:$K$674,6),0)</f>
        <v>1</v>
      </c>
      <c r="AS84" s="40">
        <f>IF(R84=AN84,VLOOKUP(A84,'2011'!$A$5:$K$674,7),0)</f>
        <v>0.1111111111111111</v>
      </c>
    </row>
    <row r="85" spans="1:45" x14ac:dyDescent="0.2">
      <c r="A85" t="s">
        <v>75</v>
      </c>
      <c r="B85" t="s">
        <v>115</v>
      </c>
      <c r="C85">
        <v>399</v>
      </c>
      <c r="D85" s="33">
        <v>229900</v>
      </c>
      <c r="E85">
        <v>1</v>
      </c>
      <c r="F85">
        <v>1</v>
      </c>
      <c r="G85" s="40">
        <v>1</v>
      </c>
      <c r="H85" s="40" t="e">
        <f t="shared" si="5"/>
        <v>#DIV/0!</v>
      </c>
      <c r="J85" t="str">
        <f>VLOOKUP(A85,'2015'!$A$5:$K$674,1)</f>
        <v xml:space="preserve">Chad Hanson </v>
      </c>
      <c r="K85" s="31">
        <f>IF(J85=A85,VLOOKUP(A85,'2015'!$A$5:$K$674,3),0)</f>
        <v>245</v>
      </c>
      <c r="L85" s="33">
        <f>IF(J85=A85,VLOOKUP(A85,'2015'!$A$5:$K$674,4),0)</f>
        <v>592470</v>
      </c>
      <c r="M85">
        <f>IF(J85=A85,VLOOKUP(A85,'2015'!$A$5:$K$674,5),0)</f>
        <v>2</v>
      </c>
      <c r="N85">
        <f>IF(J85=A85,VLOOKUP(A85,'2015'!$A$5:$K$674,6),0)</f>
        <v>2</v>
      </c>
      <c r="O85" s="40">
        <f>IF(J85=A85,VLOOKUP(A85,'2015'!$A$5:$K$674,7),0)</f>
        <v>1</v>
      </c>
      <c r="P85" t="e">
        <f t="shared" si="6"/>
        <v>#DIV/0!</v>
      </c>
      <c r="R85" t="str">
        <f>VLOOKUP(A85,'2014'!$A$5:$K$675,1)</f>
        <v xml:space="preserve">Catherine Montgomery </v>
      </c>
      <c r="S85" s="31">
        <f>IF(R85=A85,VLOOKUP(A85,'2014'!$A$5:$K$675,3),0)</f>
        <v>0</v>
      </c>
      <c r="T85" s="33">
        <f>IF(R85=A85,VLOOKUP(A85,'2014'!$A$5:$K$675,4),0)</f>
        <v>0</v>
      </c>
      <c r="U85">
        <f>IF(R85=A85,VLOOKUP(A85,'2014'!$A$5:$K$675,5),0)</f>
        <v>0</v>
      </c>
      <c r="V85">
        <f>IF(R85=A85,VLOOKUP(A85,'2014'!$A$5:$K$675,6),0)</f>
        <v>0</v>
      </c>
      <c r="W85" s="40">
        <f>IF(R85=A85,VLOOKUP(A85,'2014'!$A$5:$K$675,7),0)</f>
        <v>0</v>
      </c>
      <c r="X85" t="e">
        <f t="shared" si="7"/>
        <v>#DIV/0!</v>
      </c>
      <c r="Z85">
        <f>IF(R85=A85,VLOOKUP(A85,'2013'!$A$5:$K$674,3),0)</f>
        <v>0</v>
      </c>
      <c r="AA85" s="33">
        <f>IF(R85=A85,VLOOKUP(A85,'2013'!$A$5:$K$674,4),0)</f>
        <v>0</v>
      </c>
      <c r="AB85">
        <f>IF(R85=A85,VLOOKUP(A85,'2013'!$A$5:$K$674,5),0)</f>
        <v>0</v>
      </c>
      <c r="AC85">
        <f>IF(R85=A85,VLOOKUP(A85,'2013'!$A$5:$K$674,6),0)</f>
        <v>0</v>
      </c>
      <c r="AD85" s="40">
        <f>IF(R85=A85,VLOOKUP(A85,'2013'!$A$5:$K$674,7),0)</f>
        <v>0</v>
      </c>
      <c r="AE85" t="e">
        <f t="shared" si="8"/>
        <v>#DIV/0!</v>
      </c>
      <c r="AG85">
        <f>IF(R85=A85,VLOOKUP(A85,'2012'!$A$5:$K$674,3),0)</f>
        <v>0</v>
      </c>
      <c r="AH85" s="33">
        <f>IF(R85=A85,VLOOKUP(A85,'2012'!$A$5:$K$674,4),0)</f>
        <v>0</v>
      </c>
      <c r="AI85">
        <f>IF(R85=A85,VLOOKUP(A85,'2012'!$A$5:$K$674,5),0)</f>
        <v>0</v>
      </c>
      <c r="AJ85">
        <f>IF(R85=A85,VLOOKUP(A85,'2012'!$A$5:$K$674,6),0)</f>
        <v>0</v>
      </c>
      <c r="AK85" s="40">
        <f>IF(R85=A85,VLOOKUP(A85,'2012'!$A$5:$K$674,7),0)</f>
        <v>0</v>
      </c>
      <c r="AL85" t="e">
        <f t="shared" si="9"/>
        <v>#DIV/0!</v>
      </c>
      <c r="AN85" t="str">
        <f>VLOOKUP(A85,'2011'!$A$5:$K$674,1)</f>
        <v xml:space="preserve">Chad Hanson </v>
      </c>
      <c r="AO85">
        <f>IF(AN85=R85,VLOOKUP(A85,'2011'!$A$5:$K$674,3),0)</f>
        <v>0</v>
      </c>
      <c r="AP85" s="33">
        <f>IF(AN85=R85,VLOOKUP(A85,'2011'!$A$5:$K$674,4),0)</f>
        <v>0</v>
      </c>
      <c r="AQ85">
        <f>IF(R85=AN85,VLOOKUP(A85,'2011'!$A$5:$K$674,5),0)</f>
        <v>0</v>
      </c>
      <c r="AR85">
        <f>IF(R85=AN85,VLOOKUP(A85,'2011'!$A$5:$K$674,6),0)</f>
        <v>0</v>
      </c>
      <c r="AS85" s="40">
        <f>IF(R85=AN85,VLOOKUP(A85,'2011'!$A$5:$K$674,7),0)</f>
        <v>0</v>
      </c>
    </row>
    <row r="86" spans="1:45" x14ac:dyDescent="0.2">
      <c r="A86" t="s">
        <v>1599</v>
      </c>
      <c r="B86" t="s">
        <v>1036</v>
      </c>
      <c r="C86">
        <v>328</v>
      </c>
      <c r="D86" s="33">
        <v>502500</v>
      </c>
      <c r="E86">
        <v>2</v>
      </c>
      <c r="F86">
        <v>0</v>
      </c>
      <c r="G86" s="40">
        <v>0</v>
      </c>
      <c r="H86" s="40" t="e">
        <f t="shared" si="5"/>
        <v>#DIV/0!</v>
      </c>
      <c r="J86" t="str">
        <f>VLOOKUP(A86,'2015'!$A$5:$K$674,1)</f>
        <v xml:space="preserve">Chad Hanson </v>
      </c>
      <c r="K86" s="31">
        <f>IF(J86=A86,VLOOKUP(A86,'2015'!$A$5:$K$674,3),0)</f>
        <v>0</v>
      </c>
      <c r="L86" s="33">
        <f>IF(J86=A86,VLOOKUP(A86,'2015'!$A$5:$K$674,4),0)</f>
        <v>0</v>
      </c>
      <c r="M86">
        <f>IF(J86=A86,VLOOKUP(A86,'2015'!$A$5:$K$674,5),0)</f>
        <v>0</v>
      </c>
      <c r="N86">
        <f>IF(J86=A86,VLOOKUP(A86,'2015'!$A$5:$K$674,6),0)</f>
        <v>0</v>
      </c>
      <c r="O86" s="40">
        <f>IF(J86=A86,VLOOKUP(A86,'2015'!$A$5:$K$674,7),0)</f>
        <v>0</v>
      </c>
      <c r="P86" t="e">
        <f t="shared" si="6"/>
        <v>#DIV/0!</v>
      </c>
      <c r="R86" t="str">
        <f>VLOOKUP(A86,'2014'!$A$5:$K$675,1)</f>
        <v xml:space="preserve">Catherine Montgomery </v>
      </c>
      <c r="S86" s="31">
        <f>IF(R86=A86,VLOOKUP(A86,'2014'!$A$5:$K$675,3),0)</f>
        <v>0</v>
      </c>
      <c r="T86" s="33">
        <f>IF(R86=A86,VLOOKUP(A86,'2014'!$A$5:$K$675,4),0)</f>
        <v>0</v>
      </c>
      <c r="U86">
        <f>IF(R86=A86,VLOOKUP(A86,'2014'!$A$5:$K$675,5),0)</f>
        <v>0</v>
      </c>
      <c r="V86">
        <f>IF(R86=A86,VLOOKUP(A86,'2014'!$A$5:$K$675,6),0)</f>
        <v>0</v>
      </c>
      <c r="W86" s="40">
        <f>IF(R86=A86,VLOOKUP(A86,'2014'!$A$5:$K$675,7),0)</f>
        <v>0</v>
      </c>
      <c r="X86" t="e">
        <f t="shared" si="7"/>
        <v>#DIV/0!</v>
      </c>
      <c r="Z86">
        <f>IF(R86=A86,VLOOKUP(A86,'2013'!$A$5:$K$674,3),0)</f>
        <v>0</v>
      </c>
      <c r="AA86" s="33">
        <f>IF(R86=A86,VLOOKUP(A86,'2013'!$A$5:$K$674,4),0)</f>
        <v>0</v>
      </c>
      <c r="AB86">
        <f>IF(R86=A86,VLOOKUP(A86,'2013'!$A$5:$K$674,5),0)</f>
        <v>0</v>
      </c>
      <c r="AC86">
        <f>IF(R86=A86,VLOOKUP(A86,'2013'!$A$5:$K$674,6),0)</f>
        <v>0</v>
      </c>
      <c r="AD86" s="40">
        <f>IF(R86=A86,VLOOKUP(A86,'2013'!$A$5:$K$674,7),0)</f>
        <v>0</v>
      </c>
      <c r="AE86" t="e">
        <f t="shared" si="8"/>
        <v>#DIV/0!</v>
      </c>
      <c r="AG86">
        <f>IF(R86=A86,VLOOKUP(A86,'2012'!$A$5:$K$674,3),0)</f>
        <v>0</v>
      </c>
      <c r="AH86" s="33">
        <f>IF(R86=A86,VLOOKUP(A86,'2012'!$A$5:$K$674,4),0)</f>
        <v>0</v>
      </c>
      <c r="AI86">
        <f>IF(R86=A86,VLOOKUP(A86,'2012'!$A$5:$K$674,5),0)</f>
        <v>0</v>
      </c>
      <c r="AJ86">
        <f>IF(R86=A86,VLOOKUP(A86,'2012'!$A$5:$K$674,6),0)</f>
        <v>0</v>
      </c>
      <c r="AK86" s="40">
        <f>IF(R86=A86,VLOOKUP(A86,'2012'!$A$5:$K$674,7),0)</f>
        <v>0</v>
      </c>
      <c r="AL86" t="e">
        <f t="shared" si="9"/>
        <v>#DIV/0!</v>
      </c>
      <c r="AN86" t="str">
        <f>VLOOKUP(A86,'2011'!$A$5:$K$674,1)</f>
        <v xml:space="preserve">Chad Hanson </v>
      </c>
      <c r="AO86">
        <f>IF(AN86=R86,VLOOKUP(A86,'2011'!$A$5:$K$674,3),0)</f>
        <v>0</v>
      </c>
      <c r="AP86" s="33">
        <f>IF(AN86=R86,VLOOKUP(A86,'2011'!$A$5:$K$674,4),0)</f>
        <v>0</v>
      </c>
      <c r="AQ86">
        <f>IF(R86=AN86,VLOOKUP(A86,'2011'!$A$5:$K$674,5),0)</f>
        <v>0</v>
      </c>
      <c r="AR86">
        <f>IF(R86=AN86,VLOOKUP(A86,'2011'!$A$5:$K$674,6),0)</f>
        <v>0</v>
      </c>
      <c r="AS86" s="40">
        <f>IF(R86=AN86,VLOOKUP(A86,'2011'!$A$5:$K$674,7),0)</f>
        <v>0</v>
      </c>
    </row>
    <row r="87" spans="1:45" x14ac:dyDescent="0.2">
      <c r="A87" t="s">
        <v>353</v>
      </c>
      <c r="B87" t="s">
        <v>547</v>
      </c>
      <c r="C87">
        <v>156</v>
      </c>
      <c r="D87" s="33">
        <v>1792689</v>
      </c>
      <c r="E87">
        <v>11</v>
      </c>
      <c r="F87">
        <v>1</v>
      </c>
      <c r="G87" s="40">
        <v>9.0909090909090912E-2</v>
      </c>
      <c r="H87" s="40" t="e">
        <f t="shared" si="5"/>
        <v>#DIV/0!</v>
      </c>
      <c r="J87" t="str">
        <f>VLOOKUP(A87,'2015'!$A$5:$K$674,1)</f>
        <v xml:space="preserve">Charles Johnson </v>
      </c>
      <c r="K87" s="31">
        <f>IF(J87=A87,VLOOKUP(A87,'2015'!$A$5:$K$674,3),0)</f>
        <v>16</v>
      </c>
      <c r="L87" s="33">
        <f>IF(J87=A87,VLOOKUP(A87,'2015'!$A$5:$K$674,4),0)</f>
        <v>5774825</v>
      </c>
      <c r="M87">
        <f>IF(J87=A87,VLOOKUP(A87,'2015'!$A$5:$K$674,5),0)</f>
        <v>36</v>
      </c>
      <c r="N87">
        <f>IF(J87=A87,VLOOKUP(A87,'2015'!$A$5:$K$674,6),0)</f>
        <v>2</v>
      </c>
      <c r="O87" s="40">
        <f>IF(J87=A87,VLOOKUP(A87,'2015'!$A$5:$K$674,7),0)</f>
        <v>5.5555555555555552E-2</v>
      </c>
      <c r="P87" t="e">
        <f t="shared" si="6"/>
        <v>#DIV/0!</v>
      </c>
      <c r="R87" t="str">
        <f>VLOOKUP(A87,'2014'!$A$5:$K$675,1)</f>
        <v xml:space="preserve">Charles Ed Spivey </v>
      </c>
      <c r="S87" s="31">
        <f>IF(R87=A87,VLOOKUP(A87,'2014'!$A$5:$K$675,3),0)</f>
        <v>0</v>
      </c>
      <c r="T87" s="33">
        <f>IF(R87=A87,VLOOKUP(A87,'2014'!$A$5:$K$675,4),0)</f>
        <v>0</v>
      </c>
      <c r="U87">
        <f>IF(R87=A87,VLOOKUP(A87,'2014'!$A$5:$K$675,5),0)</f>
        <v>0</v>
      </c>
      <c r="V87">
        <f>IF(R87=A87,VLOOKUP(A87,'2014'!$A$5:$K$675,6),0)</f>
        <v>0</v>
      </c>
      <c r="W87" s="40">
        <f>IF(R87=A87,VLOOKUP(A87,'2014'!$A$5:$K$675,7),0)</f>
        <v>0</v>
      </c>
      <c r="X87" t="e">
        <f t="shared" si="7"/>
        <v>#DIV/0!</v>
      </c>
      <c r="Z87">
        <f>IF(R87=A87,VLOOKUP(A87,'2013'!$A$5:$K$674,3),0)</f>
        <v>0</v>
      </c>
      <c r="AA87" s="33">
        <f>IF(R87=A87,VLOOKUP(A87,'2013'!$A$5:$K$674,4),0)</f>
        <v>0</v>
      </c>
      <c r="AB87">
        <f>IF(R87=A87,VLOOKUP(A87,'2013'!$A$5:$K$674,5),0)</f>
        <v>0</v>
      </c>
      <c r="AC87">
        <f>IF(R87=A87,VLOOKUP(A87,'2013'!$A$5:$K$674,6),0)</f>
        <v>0</v>
      </c>
      <c r="AD87" s="40">
        <f>IF(R87=A87,VLOOKUP(A87,'2013'!$A$5:$K$674,7),0)</f>
        <v>0</v>
      </c>
      <c r="AE87" t="e">
        <f t="shared" si="8"/>
        <v>#DIV/0!</v>
      </c>
      <c r="AG87">
        <f>IF(R87=A87,VLOOKUP(A87,'2012'!$A$5:$K$674,3),0)</f>
        <v>0</v>
      </c>
      <c r="AH87" s="33">
        <f>IF(R87=A87,VLOOKUP(A87,'2012'!$A$5:$K$674,4),0)</f>
        <v>0</v>
      </c>
      <c r="AI87">
        <f>IF(R87=A87,VLOOKUP(A87,'2012'!$A$5:$K$674,5),0)</f>
        <v>0</v>
      </c>
      <c r="AJ87">
        <f>IF(R87=A87,VLOOKUP(A87,'2012'!$A$5:$K$674,6),0)</f>
        <v>0</v>
      </c>
      <c r="AK87" s="40">
        <f>IF(R87=A87,VLOOKUP(A87,'2012'!$A$5:$K$674,7),0)</f>
        <v>0</v>
      </c>
      <c r="AL87" t="e">
        <f t="shared" si="9"/>
        <v>#DIV/0!</v>
      </c>
      <c r="AN87" t="str">
        <f>VLOOKUP(A87,'2011'!$A$5:$K$674,1)</f>
        <v xml:space="preserve">Charles Ed Spivey </v>
      </c>
      <c r="AO87">
        <f>IF(AN87=R87,VLOOKUP(A87,'2011'!$A$5:$K$674,3),0)</f>
        <v>358</v>
      </c>
      <c r="AP87" s="33">
        <f>IF(AN87=R87,VLOOKUP(A87,'2011'!$A$5:$K$674,4),0)</f>
        <v>55000</v>
      </c>
      <c r="AQ87">
        <f>IF(R87=AN87,VLOOKUP(A87,'2011'!$A$5:$K$674,5),0)</f>
        <v>1</v>
      </c>
      <c r="AR87">
        <f>IF(R87=AN87,VLOOKUP(A87,'2011'!$A$5:$K$674,6),0)</f>
        <v>0</v>
      </c>
      <c r="AS87" s="40">
        <f>IF(R87=AN87,VLOOKUP(A87,'2011'!$A$5:$K$674,7),0)</f>
        <v>0</v>
      </c>
    </row>
    <row r="88" spans="1:45" x14ac:dyDescent="0.2">
      <c r="A88" t="s">
        <v>581</v>
      </c>
      <c r="B88" t="s">
        <v>1100</v>
      </c>
      <c r="C88">
        <v>69</v>
      </c>
      <c r="D88" s="33">
        <v>3342942</v>
      </c>
      <c r="E88">
        <v>17</v>
      </c>
      <c r="F88">
        <v>11</v>
      </c>
      <c r="G88" s="40">
        <v>0.6470588235294118</v>
      </c>
      <c r="H88" s="40">
        <f t="shared" si="5"/>
        <v>-2.9411764705882248E-2</v>
      </c>
      <c r="J88" t="str">
        <f>VLOOKUP(A88,'2015'!$A$5:$K$674,1)</f>
        <v xml:space="preserve">Charlotte Siegmund </v>
      </c>
      <c r="K88" s="31">
        <f>IF(J88=A88,VLOOKUP(A88,'2015'!$A$5:$K$674,3),0)</f>
        <v>246</v>
      </c>
      <c r="L88" s="33">
        <f>IF(J88=A88,VLOOKUP(A88,'2015'!$A$5:$K$674,4),0)</f>
        <v>583500</v>
      </c>
      <c r="M88">
        <f>IF(J88=A88,VLOOKUP(A88,'2015'!$A$5:$K$674,5),0)</f>
        <v>5</v>
      </c>
      <c r="N88">
        <f>IF(J88=A88,VLOOKUP(A88,'2015'!$A$5:$K$674,6),0)</f>
        <v>4</v>
      </c>
      <c r="O88" s="40">
        <f>IF(J88=A88,VLOOKUP(A88,'2015'!$A$5:$K$674,7),0)</f>
        <v>0.8</v>
      </c>
      <c r="P88">
        <f t="shared" si="6"/>
        <v>1.24</v>
      </c>
      <c r="R88" t="str">
        <f>VLOOKUP(A88,'2014'!$A$5:$K$675,1)</f>
        <v xml:space="preserve">Charlotte Siegmund </v>
      </c>
      <c r="S88" s="31">
        <f>IF(R88=A88,VLOOKUP(A88,'2014'!$A$5:$K$675,3),0)</f>
        <v>80</v>
      </c>
      <c r="T88" s="33">
        <f>IF(R88=A88,VLOOKUP(A88,'2014'!$A$5:$K$675,4),0)</f>
        <v>2235900</v>
      </c>
      <c r="U88">
        <f>IF(R88=A88,VLOOKUP(A88,'2014'!$A$5:$K$675,5),0)</f>
        <v>14</v>
      </c>
      <c r="V88">
        <f>IF(R88=A88,VLOOKUP(A88,'2014'!$A$5:$K$675,6),0)</f>
        <v>5</v>
      </c>
      <c r="W88" s="40">
        <f>IF(R88=A88,VLOOKUP(A88,'2014'!$A$5:$K$675,7),0)</f>
        <v>0.35714285714285715</v>
      </c>
      <c r="X88" t="e">
        <f t="shared" si="7"/>
        <v>#DIV/0!</v>
      </c>
      <c r="Z88">
        <f>IF(R88=A88,VLOOKUP(A88,'2013'!$A$5:$K$674,3),0)</f>
        <v>314</v>
      </c>
      <c r="AA88" s="33">
        <f>IF(R88=A88,VLOOKUP(A88,'2013'!$A$5:$K$674,4),0)</f>
        <v>244000</v>
      </c>
      <c r="AB88">
        <f>IF(R88=A88,VLOOKUP(A88,'2013'!$A$5:$K$674,5),0)</f>
        <v>1</v>
      </c>
      <c r="AC88">
        <f>IF(R88=A88,VLOOKUP(A88,'2013'!$A$5:$K$674,6),0)</f>
        <v>0</v>
      </c>
      <c r="AD88" s="40">
        <f>IF(R88=A88,VLOOKUP(A88,'2013'!$A$5:$K$674,7),0)</f>
        <v>0</v>
      </c>
      <c r="AE88" t="e">
        <f t="shared" si="8"/>
        <v>#DIV/0!</v>
      </c>
      <c r="AG88">
        <f>IF(R88=A88,VLOOKUP(A88,'2012'!$A$5:$K$674,3),0)</f>
        <v>272</v>
      </c>
      <c r="AH88" s="33">
        <f>IF(R88=A88,VLOOKUP(A88,'2012'!$A$5:$K$674,4),0)</f>
        <v>321500</v>
      </c>
      <c r="AI88">
        <f>IF(R88=A88,VLOOKUP(A88,'2012'!$A$5:$K$674,5),0)</f>
        <v>3</v>
      </c>
      <c r="AJ88">
        <f>IF(R88=A88,VLOOKUP(A88,'2012'!$A$5:$K$674,6),0)</f>
        <v>2</v>
      </c>
      <c r="AK88" s="40">
        <f>IF(R88=A88,VLOOKUP(A88,'2012'!$A$5:$K$674,7),0)</f>
        <v>0.66666666666666663</v>
      </c>
      <c r="AL88" t="e">
        <f t="shared" si="9"/>
        <v>#DIV/0!</v>
      </c>
      <c r="AN88" t="str">
        <f>VLOOKUP(A88,'2011'!$A$5:$K$674,1)</f>
        <v xml:space="preserve">Charlotte Burleson </v>
      </c>
      <c r="AO88">
        <f>IF(AN88=R88,VLOOKUP(A88,'2011'!$A$5:$K$674,3),0)</f>
        <v>0</v>
      </c>
      <c r="AP88" s="33">
        <f>IF(AN88=R88,VLOOKUP(A88,'2011'!$A$5:$K$674,4),0)</f>
        <v>0</v>
      </c>
      <c r="AQ88">
        <f>IF(R88=AN88,VLOOKUP(A88,'2011'!$A$5:$K$674,5),0)</f>
        <v>0</v>
      </c>
      <c r="AR88">
        <f>IF(R88=AN88,VLOOKUP(A88,'2011'!$A$5:$K$674,6),0)</f>
        <v>0</v>
      </c>
      <c r="AS88" s="40">
        <f>IF(R88=AN88,VLOOKUP(A88,'2011'!$A$5:$K$674,7),0)</f>
        <v>0</v>
      </c>
    </row>
    <row r="89" spans="1:45" x14ac:dyDescent="0.2">
      <c r="A89" t="s">
        <v>1117</v>
      </c>
      <c r="B89" t="s">
        <v>1099</v>
      </c>
      <c r="C89">
        <v>208</v>
      </c>
      <c r="D89" s="33">
        <v>1215350</v>
      </c>
      <c r="E89">
        <v>12</v>
      </c>
      <c r="F89">
        <v>3</v>
      </c>
      <c r="G89" s="40">
        <v>0.25</v>
      </c>
      <c r="H89" s="40" t="e">
        <f t="shared" si="5"/>
        <v>#DIV/0!</v>
      </c>
      <c r="J89" t="str">
        <f>VLOOKUP(A89,'2015'!$A$5:$K$674,1)</f>
        <v xml:space="preserve">Chase Sager </v>
      </c>
      <c r="K89" s="31">
        <f>IF(J89=A89,VLOOKUP(A89,'2015'!$A$5:$K$674,3),0)</f>
        <v>121</v>
      </c>
      <c r="L89" s="33">
        <f>IF(J89=A89,VLOOKUP(A89,'2015'!$A$5:$K$674,4),0)</f>
        <v>1531900</v>
      </c>
      <c r="M89">
        <f>IF(J89=A89,VLOOKUP(A89,'2015'!$A$5:$K$674,5),0)</f>
        <v>13</v>
      </c>
      <c r="N89">
        <f>IF(J89=A89,VLOOKUP(A89,'2015'!$A$5:$K$674,6),0)</f>
        <v>1</v>
      </c>
      <c r="O89" s="40">
        <f>IF(J89=A89,VLOOKUP(A89,'2015'!$A$5:$K$674,7),0)</f>
        <v>7.6923076923076927E-2</v>
      </c>
      <c r="P89">
        <f t="shared" si="6"/>
        <v>0.30769230769230776</v>
      </c>
      <c r="R89" t="str">
        <f>VLOOKUP(A89,'2014'!$A$5:$K$675,1)</f>
        <v xml:space="preserve">Chase Sager </v>
      </c>
      <c r="S89" s="31">
        <f>IF(R89=A89,VLOOKUP(A89,'2014'!$A$5:$K$675,3),0)</f>
        <v>92</v>
      </c>
      <c r="T89" s="33">
        <f>IF(R89=A89,VLOOKUP(A89,'2014'!$A$5:$K$675,4),0)</f>
        <v>2056747</v>
      </c>
      <c r="U89">
        <f>IF(R89=A89,VLOOKUP(A89,'2014'!$A$5:$K$675,5),0)</f>
        <v>17</v>
      </c>
      <c r="V89">
        <f>IF(R89=A89,VLOOKUP(A89,'2014'!$A$5:$K$675,6),0)</f>
        <v>1</v>
      </c>
      <c r="W89" s="40">
        <f>IF(R89=A89,VLOOKUP(A89,'2014'!$A$5:$K$675,7),0)</f>
        <v>5.8823529411764705E-2</v>
      </c>
      <c r="X89" t="e">
        <f t="shared" si="7"/>
        <v>#DIV/0!</v>
      </c>
      <c r="Z89">
        <f>IF(R89=A89,VLOOKUP(A89,'2013'!$A$5:$K$674,3),0)</f>
        <v>55</v>
      </c>
      <c r="AA89" s="33">
        <f>IF(R89=A89,VLOOKUP(A89,'2013'!$A$5:$K$674,4),0)</f>
        <v>2727603</v>
      </c>
      <c r="AB89">
        <f>IF(R89=A89,VLOOKUP(A89,'2013'!$A$5:$K$674,5),0)</f>
        <v>19</v>
      </c>
      <c r="AC89">
        <f>IF(R89=A89,VLOOKUP(A89,'2013'!$A$5:$K$674,6),0)</f>
        <v>3</v>
      </c>
      <c r="AD89" s="40">
        <f>IF(R89=A89,VLOOKUP(A89,'2013'!$A$5:$K$674,7),0)</f>
        <v>0.15789473684210525</v>
      </c>
      <c r="AE89" t="e">
        <f t="shared" si="8"/>
        <v>#DIV/0!</v>
      </c>
      <c r="AG89">
        <f>IF(R89=A89,VLOOKUP(A89,'2012'!$A$5:$K$674,3),0)</f>
        <v>151</v>
      </c>
      <c r="AH89" s="33">
        <f>IF(R89=A89,VLOOKUP(A89,'2012'!$A$5:$K$674,4),0)</f>
        <v>993900</v>
      </c>
      <c r="AI89">
        <f>IF(R89=A89,VLOOKUP(A89,'2012'!$A$5:$K$674,5),0)</f>
        <v>12</v>
      </c>
      <c r="AJ89">
        <f>IF(R89=A89,VLOOKUP(A89,'2012'!$A$5:$K$674,6),0)</f>
        <v>0</v>
      </c>
      <c r="AK89" s="40">
        <f>IF(R89=A89,VLOOKUP(A89,'2012'!$A$5:$K$674,7),0)</f>
        <v>0</v>
      </c>
      <c r="AL89" t="e">
        <f t="shared" si="9"/>
        <v>#DIV/0!</v>
      </c>
      <c r="AN89" t="str">
        <f>VLOOKUP(A89,'2011'!$A$5:$K$674,1)</f>
        <v xml:space="preserve">Chase Sager </v>
      </c>
      <c r="AO89">
        <f>IF(AN89=R89,VLOOKUP(A89,'2011'!$A$5:$K$674,3),0)</f>
        <v>323</v>
      </c>
      <c r="AP89" s="33">
        <f>IF(AN89=R89,VLOOKUP(A89,'2011'!$A$5:$K$674,4),0)</f>
        <v>145900</v>
      </c>
      <c r="AQ89">
        <f>IF(R89=AN89,VLOOKUP(A89,'2011'!$A$5:$K$674,5),0)</f>
        <v>1</v>
      </c>
      <c r="AR89">
        <f>IF(R89=AN89,VLOOKUP(A89,'2011'!$A$5:$K$674,6),0)</f>
        <v>0</v>
      </c>
      <c r="AS89" s="40">
        <f>IF(R89=AN89,VLOOKUP(A89,'2011'!$A$5:$K$674,7),0)</f>
        <v>0</v>
      </c>
    </row>
    <row r="90" spans="1:45" x14ac:dyDescent="0.2">
      <c r="A90" t="s">
        <v>1600</v>
      </c>
      <c r="B90" t="s">
        <v>1099</v>
      </c>
      <c r="C90">
        <v>434</v>
      </c>
      <c r="D90" s="33">
        <v>147000</v>
      </c>
      <c r="E90">
        <v>1</v>
      </c>
      <c r="F90">
        <v>0</v>
      </c>
      <c r="G90" s="40">
        <v>0</v>
      </c>
      <c r="H90" s="40" t="e">
        <f t="shared" si="5"/>
        <v>#DIV/0!</v>
      </c>
      <c r="J90" t="str">
        <f>VLOOKUP(A90,'2015'!$A$5:$K$674,1)</f>
        <v xml:space="preserve">Chase Sager </v>
      </c>
      <c r="K90" s="31">
        <f>IF(J90=A90,VLOOKUP(A90,'2015'!$A$5:$K$674,3),0)</f>
        <v>0</v>
      </c>
      <c r="L90" s="33">
        <f>IF(J90=A90,VLOOKUP(A90,'2015'!$A$5:$K$674,4),0)</f>
        <v>0</v>
      </c>
      <c r="M90">
        <f>IF(J90=A90,VLOOKUP(A90,'2015'!$A$5:$K$674,5),0)</f>
        <v>0</v>
      </c>
      <c r="N90">
        <f>IF(J90=A90,VLOOKUP(A90,'2015'!$A$5:$K$674,6),0)</f>
        <v>0</v>
      </c>
      <c r="O90" s="40">
        <f>IF(J90=A90,VLOOKUP(A90,'2015'!$A$5:$K$674,7),0)</f>
        <v>0</v>
      </c>
      <c r="P90" t="e">
        <f t="shared" si="6"/>
        <v>#DIV/0!</v>
      </c>
      <c r="R90" t="str">
        <f>VLOOKUP(A90,'2014'!$A$5:$K$675,1)</f>
        <v xml:space="preserve">Chase Sager </v>
      </c>
      <c r="S90" s="31">
        <f>IF(R90=A90,VLOOKUP(A90,'2014'!$A$5:$K$675,3),0)</f>
        <v>0</v>
      </c>
      <c r="T90" s="33">
        <f>IF(R90=A90,VLOOKUP(A90,'2014'!$A$5:$K$675,4),0)</f>
        <v>0</v>
      </c>
      <c r="U90">
        <f>IF(R90=A90,VLOOKUP(A90,'2014'!$A$5:$K$675,5),0)</f>
        <v>0</v>
      </c>
      <c r="V90">
        <f>IF(R90=A90,VLOOKUP(A90,'2014'!$A$5:$K$675,6),0)</f>
        <v>0</v>
      </c>
      <c r="W90" s="40">
        <f>IF(R90=A90,VLOOKUP(A90,'2014'!$A$5:$K$675,7),0)</f>
        <v>0</v>
      </c>
      <c r="X90" t="e">
        <f t="shared" si="7"/>
        <v>#DIV/0!</v>
      </c>
      <c r="Z90">
        <f>IF(R90=A90,VLOOKUP(A90,'2013'!$A$5:$K$674,3),0)</f>
        <v>0</v>
      </c>
      <c r="AA90" s="33">
        <f>IF(R90=A90,VLOOKUP(A90,'2013'!$A$5:$K$674,4),0)</f>
        <v>0</v>
      </c>
      <c r="AB90">
        <f>IF(R90=A90,VLOOKUP(A90,'2013'!$A$5:$K$674,5),0)</f>
        <v>0</v>
      </c>
      <c r="AC90">
        <f>IF(R90=A90,VLOOKUP(A90,'2013'!$A$5:$K$674,6),0)</f>
        <v>0</v>
      </c>
      <c r="AD90" s="40">
        <f>IF(R90=A90,VLOOKUP(A90,'2013'!$A$5:$K$674,7),0)</f>
        <v>0</v>
      </c>
      <c r="AE90" t="e">
        <f t="shared" si="8"/>
        <v>#DIV/0!</v>
      </c>
      <c r="AG90">
        <f>IF(R90=A90,VLOOKUP(A90,'2012'!$A$5:$K$674,3),0)</f>
        <v>0</v>
      </c>
      <c r="AH90" s="33">
        <f>IF(R90=A90,VLOOKUP(A90,'2012'!$A$5:$K$674,4),0)</f>
        <v>0</v>
      </c>
      <c r="AI90">
        <f>IF(R90=A90,VLOOKUP(A90,'2012'!$A$5:$K$674,5),0)</f>
        <v>0</v>
      </c>
      <c r="AJ90">
        <f>IF(R90=A90,VLOOKUP(A90,'2012'!$A$5:$K$674,6),0)</f>
        <v>0</v>
      </c>
      <c r="AK90" s="40">
        <f>IF(R90=A90,VLOOKUP(A90,'2012'!$A$5:$K$674,7),0)</f>
        <v>0</v>
      </c>
      <c r="AL90" t="e">
        <f t="shared" si="9"/>
        <v>#DIV/0!</v>
      </c>
      <c r="AN90" t="str">
        <f>VLOOKUP(A90,'2011'!$A$5:$K$674,1)</f>
        <v xml:space="preserve">Chase Sager </v>
      </c>
      <c r="AO90">
        <f>IF(AN90=R90,VLOOKUP(A90,'2011'!$A$5:$K$674,3),0)</f>
        <v>323</v>
      </c>
      <c r="AP90" s="33">
        <f>IF(AN90=R90,VLOOKUP(A90,'2011'!$A$5:$K$674,4),0)</f>
        <v>145900</v>
      </c>
      <c r="AQ90">
        <f>IF(R90=AN90,VLOOKUP(A90,'2011'!$A$5:$K$674,5),0)</f>
        <v>1</v>
      </c>
      <c r="AR90">
        <f>IF(R90=AN90,VLOOKUP(A90,'2011'!$A$5:$K$674,6),0)</f>
        <v>0</v>
      </c>
      <c r="AS90" s="40">
        <f>IF(R90=AN90,VLOOKUP(A90,'2011'!$A$5:$K$674,7),0)</f>
        <v>0</v>
      </c>
    </row>
    <row r="91" spans="1:45" x14ac:dyDescent="0.2">
      <c r="A91" t="s">
        <v>706</v>
      </c>
      <c r="B91" t="s">
        <v>125</v>
      </c>
      <c r="C91">
        <v>253</v>
      </c>
      <c r="D91" s="33">
        <v>886500</v>
      </c>
      <c r="E91">
        <v>8</v>
      </c>
      <c r="F91">
        <v>0</v>
      </c>
      <c r="G91" s="40">
        <v>0</v>
      </c>
      <c r="H91" s="40">
        <f t="shared" si="5"/>
        <v>-1</v>
      </c>
      <c r="J91" t="str">
        <f>VLOOKUP(A91,'2015'!$A$5:$K$674,1)</f>
        <v xml:space="preserve">Cheryl Marak </v>
      </c>
      <c r="K91" s="31">
        <f>IF(J91=A91,VLOOKUP(A91,'2015'!$A$5:$K$674,3),0)</f>
        <v>279</v>
      </c>
      <c r="L91" s="33">
        <f>IF(J91=A91,VLOOKUP(A91,'2015'!$A$5:$K$674,4),0)</f>
        <v>458400</v>
      </c>
      <c r="M91">
        <f>IF(J91=A91,VLOOKUP(A91,'2015'!$A$5:$K$674,5),0)</f>
        <v>4</v>
      </c>
      <c r="N91">
        <f>IF(J91=A91,VLOOKUP(A91,'2015'!$A$5:$K$674,6),0)</f>
        <v>1</v>
      </c>
      <c r="O91" s="40">
        <f>IF(J91=A91,VLOOKUP(A91,'2015'!$A$5:$K$674,7),0)</f>
        <v>0.25</v>
      </c>
      <c r="P91">
        <f t="shared" si="6"/>
        <v>0.75000000000000011</v>
      </c>
      <c r="R91" t="str">
        <f>VLOOKUP(A91,'2014'!$A$5:$K$675,1)</f>
        <v xml:space="preserve">Cheryl Marak </v>
      </c>
      <c r="S91" s="31">
        <f>IF(R91=A91,VLOOKUP(A91,'2014'!$A$5:$K$675,3),0)</f>
        <v>291</v>
      </c>
      <c r="T91" s="33">
        <f>IF(R91=A91,VLOOKUP(A91,'2014'!$A$5:$K$675,4),0)</f>
        <v>465000</v>
      </c>
      <c r="U91">
        <f>IF(R91=A91,VLOOKUP(A91,'2014'!$A$5:$K$675,5),0)</f>
        <v>7</v>
      </c>
      <c r="V91">
        <f>IF(R91=A91,VLOOKUP(A91,'2014'!$A$5:$K$675,6),0)</f>
        <v>1</v>
      </c>
      <c r="W91" s="40">
        <f>IF(R91=A91,VLOOKUP(A91,'2014'!$A$5:$K$675,7),0)</f>
        <v>0.14285714285714285</v>
      </c>
      <c r="X91">
        <f t="shared" si="7"/>
        <v>-1.1112412177985949</v>
      </c>
      <c r="Z91">
        <f>IF(R91=A91,VLOOKUP(A91,'2013'!$A$5:$K$674,3),0)</f>
        <v>55</v>
      </c>
      <c r="AA91" s="33">
        <f>IF(R91=A91,VLOOKUP(A91,'2013'!$A$5:$K$674,4),0)</f>
        <v>2727603</v>
      </c>
      <c r="AB91">
        <f>IF(R91=A91,VLOOKUP(A91,'2013'!$A$5:$K$674,5),0)</f>
        <v>19</v>
      </c>
      <c r="AC91">
        <f>IF(R91=A91,VLOOKUP(A91,'2013'!$A$5:$K$674,6),0)</f>
        <v>3</v>
      </c>
      <c r="AD91" s="40">
        <f>IF(R91=A91,VLOOKUP(A91,'2013'!$A$5:$K$674,7),0)</f>
        <v>0.15789473684210525</v>
      </c>
      <c r="AE91">
        <f t="shared" si="8"/>
        <v>-1.2842105263157895</v>
      </c>
      <c r="AG91">
        <f>IF(R91=A91,VLOOKUP(A91,'2012'!$A$5:$K$674,3),0)</f>
        <v>178</v>
      </c>
      <c r="AH91" s="33">
        <f>IF(R91=A91,VLOOKUP(A91,'2012'!$A$5:$K$674,4),0)</f>
        <v>779000</v>
      </c>
      <c r="AI91">
        <f>IF(R91=A91,VLOOKUP(A91,'2012'!$A$5:$K$674,5),0)</f>
        <v>9</v>
      </c>
      <c r="AJ91">
        <f>IF(R91=A91,VLOOKUP(A91,'2012'!$A$5:$K$674,6),0)</f>
        <v>1</v>
      </c>
      <c r="AK91" s="40">
        <f>IF(R91=A91,VLOOKUP(A91,'2012'!$A$5:$K$674,7),0)</f>
        <v>0.1111111111111111</v>
      </c>
      <c r="AL91">
        <f t="shared" si="9"/>
        <v>-0.55555555555555558</v>
      </c>
      <c r="AN91" t="str">
        <f>VLOOKUP(A91,'2011'!$A$5:$K$674,1)</f>
        <v xml:space="preserve">Cheryl Marak </v>
      </c>
      <c r="AO91">
        <f>IF(AN91=R91,VLOOKUP(A91,'2011'!$A$5:$K$674,3),0)</f>
        <v>178</v>
      </c>
      <c r="AP91" s="33">
        <f>IF(AN91=R91,VLOOKUP(A91,'2011'!$A$5:$K$674,4),0)</f>
        <v>621150</v>
      </c>
      <c r="AQ91">
        <f>IF(R91=AN91,VLOOKUP(A91,'2011'!$A$5:$K$674,5),0)</f>
        <v>8</v>
      </c>
      <c r="AR91">
        <f>IF(R91=AN91,VLOOKUP(A91,'2011'!$A$5:$K$674,6),0)</f>
        <v>2</v>
      </c>
      <c r="AS91" s="40">
        <f>IF(R91=AN91,VLOOKUP(A91,'2011'!$A$5:$K$674,7),0)</f>
        <v>0.25</v>
      </c>
    </row>
    <row r="92" spans="1:45" x14ac:dyDescent="0.2">
      <c r="A92" t="s">
        <v>583</v>
      </c>
      <c r="B92" t="s">
        <v>197</v>
      </c>
      <c r="C92">
        <v>239</v>
      </c>
      <c r="D92" s="33">
        <v>1008000</v>
      </c>
      <c r="E92">
        <v>12</v>
      </c>
      <c r="F92">
        <v>3</v>
      </c>
      <c r="G92" s="40">
        <v>0.25</v>
      </c>
      <c r="H92" s="40">
        <f t="shared" si="5"/>
        <v>-0.24999999999999994</v>
      </c>
      <c r="J92" t="str">
        <f>VLOOKUP(A92,'2015'!$A$5:$K$674,1)</f>
        <v xml:space="preserve">Chris Meza </v>
      </c>
      <c r="K92" s="31">
        <f>IF(J92=A92,VLOOKUP(A92,'2015'!$A$5:$K$674,3),0)</f>
        <v>162</v>
      </c>
      <c r="L92" s="33">
        <f>IF(J92=A92,VLOOKUP(A92,'2015'!$A$5:$K$674,4),0)</f>
        <v>1150700</v>
      </c>
      <c r="M92">
        <f>IF(J92=A92,VLOOKUP(A92,'2015'!$A$5:$K$674,5),0)</f>
        <v>11</v>
      </c>
      <c r="N92">
        <f>IF(J92=A92,VLOOKUP(A92,'2015'!$A$5:$K$674,6),0)</f>
        <v>4</v>
      </c>
      <c r="O92" s="40">
        <f>IF(J92=A92,VLOOKUP(A92,'2015'!$A$5:$K$674,7),0)</f>
        <v>0.36363636363636365</v>
      </c>
      <c r="P92">
        <f t="shared" si="6"/>
        <v>-0.27272727272727271</v>
      </c>
      <c r="R92" t="str">
        <f>VLOOKUP(A92,'2014'!$A$5:$K$675,1)</f>
        <v xml:space="preserve">Chris Meza </v>
      </c>
      <c r="S92" s="31">
        <f>IF(R92=A92,VLOOKUP(A92,'2014'!$A$5:$K$675,3),0)</f>
        <v>205</v>
      </c>
      <c r="T92" s="33">
        <f>IF(R92=A92,VLOOKUP(A92,'2014'!$A$5:$K$675,4),0)</f>
        <v>899000</v>
      </c>
      <c r="U92">
        <f>IF(R92=A92,VLOOKUP(A92,'2014'!$A$5:$K$675,5),0)</f>
        <v>6</v>
      </c>
      <c r="V92">
        <f>IF(R92=A92,VLOOKUP(A92,'2014'!$A$5:$K$675,6),0)</f>
        <v>3</v>
      </c>
      <c r="W92" s="40">
        <f>IF(R92=A92,VLOOKUP(A92,'2014'!$A$5:$K$675,7),0)</f>
        <v>0.5</v>
      </c>
      <c r="X92" t="e">
        <f t="shared" si="7"/>
        <v>#DIV/0!</v>
      </c>
      <c r="Z92">
        <f>IF(R92=A92,VLOOKUP(A92,'2013'!$A$5:$K$674,3),0)</f>
        <v>55</v>
      </c>
      <c r="AA92" s="33">
        <f>IF(R92=A92,VLOOKUP(A92,'2013'!$A$5:$K$674,4),0)</f>
        <v>2727603</v>
      </c>
      <c r="AB92">
        <f>IF(R92=A92,VLOOKUP(A92,'2013'!$A$5:$K$674,5),0)</f>
        <v>19</v>
      </c>
      <c r="AC92">
        <f>IF(R92=A92,VLOOKUP(A92,'2013'!$A$5:$K$674,6),0)</f>
        <v>3</v>
      </c>
      <c r="AD92" s="40">
        <f>IF(R92=A92,VLOOKUP(A92,'2013'!$A$5:$K$674,7),0)</f>
        <v>0.15789473684210525</v>
      </c>
      <c r="AE92" t="e">
        <f t="shared" si="8"/>
        <v>#DIV/0!</v>
      </c>
      <c r="AG92">
        <f>IF(R92=A92,VLOOKUP(A92,'2012'!$A$5:$K$674,3),0)</f>
        <v>307</v>
      </c>
      <c r="AH92" s="33">
        <f>IF(R92=A92,VLOOKUP(A92,'2012'!$A$5:$K$674,4),0)</f>
        <v>194910</v>
      </c>
      <c r="AI92">
        <f>IF(R92=A92,VLOOKUP(A92,'2012'!$A$5:$K$674,5),0)</f>
        <v>3</v>
      </c>
      <c r="AJ92">
        <f>IF(R92=A92,VLOOKUP(A92,'2012'!$A$5:$K$674,6),0)</f>
        <v>1</v>
      </c>
      <c r="AK92" s="40">
        <f>IF(R92=A92,VLOOKUP(A92,'2012'!$A$5:$K$674,7),0)</f>
        <v>0.33333333333333331</v>
      </c>
      <c r="AL92" t="e">
        <f t="shared" si="9"/>
        <v>#DIV/0!</v>
      </c>
      <c r="AN92" t="str">
        <f>VLOOKUP(A92,'2011'!$A$5:$K$674,1)</f>
        <v xml:space="preserve">Chris Gutierrez </v>
      </c>
      <c r="AO92">
        <f>IF(AN92=R92,VLOOKUP(A92,'2011'!$A$5:$K$674,3),0)</f>
        <v>0</v>
      </c>
      <c r="AP92" s="33">
        <f>IF(AN92=R92,VLOOKUP(A92,'2011'!$A$5:$K$674,4),0)</f>
        <v>0</v>
      </c>
      <c r="AQ92">
        <f>IF(R92=AN92,VLOOKUP(A92,'2011'!$A$5:$K$674,5),0)</f>
        <v>0</v>
      </c>
      <c r="AR92">
        <f>IF(R92=AN92,VLOOKUP(A92,'2011'!$A$5:$K$674,6),0)</f>
        <v>0</v>
      </c>
      <c r="AS92" s="40">
        <f>IF(R92=AN92,VLOOKUP(A92,'2011'!$A$5:$K$674,7),0)</f>
        <v>0</v>
      </c>
    </row>
    <row r="93" spans="1:45" x14ac:dyDescent="0.2">
      <c r="A93" t="s">
        <v>499</v>
      </c>
      <c r="B93" t="s">
        <v>303</v>
      </c>
      <c r="C93">
        <v>233</v>
      </c>
      <c r="D93" s="33">
        <v>1083043</v>
      </c>
      <c r="E93">
        <v>9</v>
      </c>
      <c r="F93">
        <v>7</v>
      </c>
      <c r="G93" s="40">
        <v>0.77777777777777779</v>
      </c>
      <c r="H93" s="40" t="e">
        <f t="shared" si="5"/>
        <v>#DIV/0!</v>
      </c>
      <c r="J93" t="str">
        <f>VLOOKUP(A93,'2015'!$A$5:$K$674,1)</f>
        <v xml:space="preserve">Christen Batson </v>
      </c>
      <c r="K93" s="31">
        <f>IF(J93=A93,VLOOKUP(A93,'2015'!$A$5:$K$674,3),0)</f>
        <v>238</v>
      </c>
      <c r="L93" s="33">
        <f>IF(J93=A93,VLOOKUP(A93,'2015'!$A$5:$K$674,4),0)</f>
        <v>638470</v>
      </c>
      <c r="M93">
        <f>IF(J93=A93,VLOOKUP(A93,'2015'!$A$5:$K$674,5),0)</f>
        <v>5</v>
      </c>
      <c r="N93">
        <f>IF(J93=A93,VLOOKUP(A93,'2015'!$A$5:$K$674,6),0)</f>
        <v>3</v>
      </c>
      <c r="O93" s="40">
        <f>IF(J93=A93,VLOOKUP(A93,'2015'!$A$5:$K$674,7),0)</f>
        <v>0.6</v>
      </c>
      <c r="P93" t="e">
        <f t="shared" si="6"/>
        <v>#DIV/0!</v>
      </c>
      <c r="R93" t="str">
        <f>VLOOKUP(A93,'2014'!$A$5:$K$675,1)</f>
        <v xml:space="preserve">Chris Meza </v>
      </c>
      <c r="S93" s="31">
        <f>IF(R93=A93,VLOOKUP(A93,'2014'!$A$5:$K$675,3),0)</f>
        <v>0</v>
      </c>
      <c r="T93" s="33">
        <f>IF(R93=A93,VLOOKUP(A93,'2014'!$A$5:$K$675,4),0)</f>
        <v>0</v>
      </c>
      <c r="U93">
        <f>IF(R93=A93,VLOOKUP(A93,'2014'!$A$5:$K$675,5),0)</f>
        <v>0</v>
      </c>
      <c r="V93">
        <f>IF(R93=A93,VLOOKUP(A93,'2014'!$A$5:$K$675,6),0)</f>
        <v>0</v>
      </c>
      <c r="W93" s="40">
        <f>IF(R93=A93,VLOOKUP(A93,'2014'!$A$5:$K$675,7),0)</f>
        <v>0</v>
      </c>
      <c r="X93" t="e">
        <f t="shared" si="7"/>
        <v>#DIV/0!</v>
      </c>
      <c r="Z93">
        <f>IF(R93=A93,VLOOKUP(A93,'2013'!$A$5:$K$674,3),0)</f>
        <v>0</v>
      </c>
      <c r="AA93" s="33">
        <f>IF(R93=A93,VLOOKUP(A93,'2013'!$A$5:$K$674,4),0)</f>
        <v>0</v>
      </c>
      <c r="AB93">
        <f>IF(R93=A93,VLOOKUP(A93,'2013'!$A$5:$K$674,5),0)</f>
        <v>0</v>
      </c>
      <c r="AC93">
        <f>IF(R93=A93,VLOOKUP(A93,'2013'!$A$5:$K$674,6),0)</f>
        <v>0</v>
      </c>
      <c r="AD93" s="40">
        <f>IF(R93=A93,VLOOKUP(A93,'2013'!$A$5:$K$674,7),0)</f>
        <v>0</v>
      </c>
      <c r="AE93" t="e">
        <f t="shared" si="8"/>
        <v>#DIV/0!</v>
      </c>
      <c r="AG93">
        <f>IF(R93=A93,VLOOKUP(A93,'2012'!$A$5:$K$674,3),0)</f>
        <v>0</v>
      </c>
      <c r="AH93" s="33">
        <f>IF(R93=A93,VLOOKUP(A93,'2012'!$A$5:$K$674,4),0)</f>
        <v>0</v>
      </c>
      <c r="AI93">
        <f>IF(R93=A93,VLOOKUP(A93,'2012'!$A$5:$K$674,5),0)</f>
        <v>0</v>
      </c>
      <c r="AJ93">
        <f>IF(R93=A93,VLOOKUP(A93,'2012'!$A$5:$K$674,6),0)</f>
        <v>0</v>
      </c>
      <c r="AK93" s="40">
        <f>IF(R93=A93,VLOOKUP(A93,'2012'!$A$5:$K$674,7),0)</f>
        <v>0</v>
      </c>
      <c r="AL93" t="e">
        <f t="shared" si="9"/>
        <v>#DIV/0!</v>
      </c>
      <c r="AN93" t="str">
        <f>VLOOKUP(A93,'2011'!$A$5:$K$674,1)</f>
        <v xml:space="preserve">Christal Garcia </v>
      </c>
      <c r="AO93">
        <f>IF(AN93=R93,VLOOKUP(A93,'2011'!$A$5:$K$674,3),0)</f>
        <v>0</v>
      </c>
      <c r="AP93" s="33">
        <f>IF(AN93=R93,VLOOKUP(A93,'2011'!$A$5:$K$674,4),0)</f>
        <v>0</v>
      </c>
      <c r="AQ93">
        <f>IF(R93=AN93,VLOOKUP(A93,'2011'!$A$5:$K$674,5),0)</f>
        <v>0</v>
      </c>
      <c r="AR93">
        <f>IF(R93=AN93,VLOOKUP(A93,'2011'!$A$5:$K$674,6),0)</f>
        <v>0</v>
      </c>
      <c r="AS93" s="40">
        <f>IF(R93=AN93,VLOOKUP(A93,'2011'!$A$5:$K$674,7),0)</f>
        <v>0</v>
      </c>
    </row>
    <row r="94" spans="1:45" x14ac:dyDescent="0.2">
      <c r="A94" t="s">
        <v>500</v>
      </c>
      <c r="B94" t="s">
        <v>1036</v>
      </c>
      <c r="C94">
        <v>47</v>
      </c>
      <c r="D94" s="33">
        <v>4289144</v>
      </c>
      <c r="E94">
        <v>22</v>
      </c>
      <c r="F94">
        <v>3</v>
      </c>
      <c r="G94" s="40">
        <v>0.13636363636363635</v>
      </c>
      <c r="H94" s="40" t="e">
        <f t="shared" si="5"/>
        <v>#DIV/0!</v>
      </c>
      <c r="J94" t="str">
        <f>VLOOKUP(A94,'2015'!$A$5:$K$674,1)</f>
        <v xml:space="preserve">Christie Gilliam </v>
      </c>
      <c r="K94" s="31">
        <f>IF(J94=A94,VLOOKUP(A94,'2015'!$A$5:$K$674,3),0)</f>
        <v>50</v>
      </c>
      <c r="L94" s="33">
        <f>IF(J94=A94,VLOOKUP(A94,'2015'!$A$5:$K$674,4),0)</f>
        <v>2985289</v>
      </c>
      <c r="M94">
        <f>IF(J94=A94,VLOOKUP(A94,'2015'!$A$5:$K$674,5),0)</f>
        <v>15</v>
      </c>
      <c r="N94">
        <f>IF(J94=A94,VLOOKUP(A94,'2015'!$A$5:$K$674,6),0)</f>
        <v>3</v>
      </c>
      <c r="O94" s="40">
        <f>IF(J94=A94,VLOOKUP(A94,'2015'!$A$5:$K$674,7),0)</f>
        <v>0.2</v>
      </c>
      <c r="P94" t="e">
        <f t="shared" si="6"/>
        <v>#DIV/0!</v>
      </c>
      <c r="R94" t="str">
        <f>VLOOKUP(A94,'2014'!$A$5:$K$675,1)</f>
        <v xml:space="preserve">Chris Meza </v>
      </c>
      <c r="S94" s="31">
        <f>IF(R94=A94,VLOOKUP(A94,'2014'!$A$5:$K$675,3),0)</f>
        <v>0</v>
      </c>
      <c r="T94" s="33">
        <f>IF(R94=A94,VLOOKUP(A94,'2014'!$A$5:$K$675,4),0)</f>
        <v>0</v>
      </c>
      <c r="U94">
        <f>IF(R94=A94,VLOOKUP(A94,'2014'!$A$5:$K$675,5),0)</f>
        <v>0</v>
      </c>
      <c r="V94">
        <f>IF(R94=A94,VLOOKUP(A94,'2014'!$A$5:$K$675,6),0)</f>
        <v>0</v>
      </c>
      <c r="W94" s="40">
        <f>IF(R94=A94,VLOOKUP(A94,'2014'!$A$5:$K$675,7),0)</f>
        <v>0</v>
      </c>
      <c r="X94" t="e">
        <f t="shared" si="7"/>
        <v>#DIV/0!</v>
      </c>
      <c r="Z94">
        <f>IF(R94=A94,VLOOKUP(A94,'2013'!$A$5:$K$674,3),0)</f>
        <v>0</v>
      </c>
      <c r="AA94" s="33">
        <f>IF(R94=A94,VLOOKUP(A94,'2013'!$A$5:$K$674,4),0)</f>
        <v>0</v>
      </c>
      <c r="AB94">
        <f>IF(R94=A94,VLOOKUP(A94,'2013'!$A$5:$K$674,5),0)</f>
        <v>0</v>
      </c>
      <c r="AC94">
        <f>IF(R94=A94,VLOOKUP(A94,'2013'!$A$5:$K$674,6),0)</f>
        <v>0</v>
      </c>
      <c r="AD94" s="40">
        <f>IF(R94=A94,VLOOKUP(A94,'2013'!$A$5:$K$674,7),0)</f>
        <v>0</v>
      </c>
      <c r="AE94" t="e">
        <f t="shared" si="8"/>
        <v>#DIV/0!</v>
      </c>
      <c r="AG94">
        <f>IF(R94=A94,VLOOKUP(A94,'2012'!$A$5:$K$674,3),0)</f>
        <v>0</v>
      </c>
      <c r="AH94" s="33">
        <f>IF(R94=A94,VLOOKUP(A94,'2012'!$A$5:$K$674,4),0)</f>
        <v>0</v>
      </c>
      <c r="AI94">
        <f>IF(R94=A94,VLOOKUP(A94,'2012'!$A$5:$K$674,5),0)</f>
        <v>0</v>
      </c>
      <c r="AJ94">
        <f>IF(R94=A94,VLOOKUP(A94,'2012'!$A$5:$K$674,6),0)</f>
        <v>0</v>
      </c>
      <c r="AK94" s="40">
        <f>IF(R94=A94,VLOOKUP(A94,'2012'!$A$5:$K$674,7),0)</f>
        <v>0</v>
      </c>
      <c r="AL94" t="e">
        <f t="shared" si="9"/>
        <v>#DIV/0!</v>
      </c>
      <c r="AN94" t="str">
        <f>VLOOKUP(A94,'2011'!$A$5:$K$674,1)</f>
        <v xml:space="preserve">Christal Garcia </v>
      </c>
      <c r="AO94">
        <f>IF(AN94=R94,VLOOKUP(A94,'2011'!$A$5:$K$674,3),0)</f>
        <v>0</v>
      </c>
      <c r="AP94" s="33">
        <f>IF(AN94=R94,VLOOKUP(A94,'2011'!$A$5:$K$674,4),0)</f>
        <v>0</v>
      </c>
      <c r="AQ94">
        <f>IF(R94=AN94,VLOOKUP(A94,'2011'!$A$5:$K$674,5),0)</f>
        <v>0</v>
      </c>
      <c r="AR94">
        <f>IF(R94=AN94,VLOOKUP(A94,'2011'!$A$5:$K$674,6),0)</f>
        <v>0</v>
      </c>
      <c r="AS94" s="40">
        <f>IF(R94=AN94,VLOOKUP(A94,'2011'!$A$5:$K$674,7),0)</f>
        <v>0</v>
      </c>
    </row>
    <row r="95" spans="1:45" x14ac:dyDescent="0.2">
      <c r="A95" t="s">
        <v>1508</v>
      </c>
      <c r="B95" t="s">
        <v>542</v>
      </c>
      <c r="C95">
        <v>337</v>
      </c>
      <c r="D95" s="33">
        <v>471600</v>
      </c>
      <c r="E95">
        <v>3</v>
      </c>
      <c r="F95">
        <v>1</v>
      </c>
      <c r="G95" s="40">
        <v>0.33333333333333331</v>
      </c>
      <c r="H95" s="40" t="e">
        <f t="shared" si="5"/>
        <v>#DIV/0!</v>
      </c>
      <c r="J95" t="str">
        <f>VLOOKUP(A95,'2015'!$A$5:$K$674,1)</f>
        <v xml:space="preserve">Christie Gilliam </v>
      </c>
      <c r="K95" s="31">
        <f>IF(J95=A95,VLOOKUP(A95,'2015'!$A$5:$K$674,3),0)</f>
        <v>0</v>
      </c>
      <c r="L95" s="33">
        <f>IF(J95=A95,VLOOKUP(A95,'2015'!$A$5:$K$674,4),0)</f>
        <v>0</v>
      </c>
      <c r="M95">
        <f>IF(J95=A95,VLOOKUP(A95,'2015'!$A$5:$K$674,5),0)</f>
        <v>0</v>
      </c>
      <c r="N95">
        <f>IF(J95=A95,VLOOKUP(A95,'2015'!$A$5:$K$674,6),0)</f>
        <v>0</v>
      </c>
      <c r="O95" s="40">
        <f>IF(J95=A95,VLOOKUP(A95,'2015'!$A$5:$K$674,7),0)</f>
        <v>0</v>
      </c>
      <c r="P95" t="e">
        <f t="shared" si="6"/>
        <v>#DIV/0!</v>
      </c>
      <c r="R95" t="str">
        <f>VLOOKUP(A95,'2014'!$A$5:$K$675,1)</f>
        <v xml:space="preserve">Chris Meza </v>
      </c>
      <c r="S95" s="31">
        <f>IF(R95=A95,VLOOKUP(A95,'2014'!$A$5:$K$675,3),0)</f>
        <v>0</v>
      </c>
      <c r="T95" s="33">
        <f>IF(R95=A95,VLOOKUP(A95,'2014'!$A$5:$K$675,4),0)</f>
        <v>0</v>
      </c>
      <c r="U95">
        <f>IF(R95=A95,VLOOKUP(A95,'2014'!$A$5:$K$675,5),0)</f>
        <v>0</v>
      </c>
      <c r="V95">
        <f>IF(R95=A95,VLOOKUP(A95,'2014'!$A$5:$K$675,6),0)</f>
        <v>0</v>
      </c>
      <c r="W95" s="40">
        <f>IF(R95=A95,VLOOKUP(A95,'2014'!$A$5:$K$675,7),0)</f>
        <v>0</v>
      </c>
      <c r="X95" t="e">
        <f t="shared" si="7"/>
        <v>#DIV/0!</v>
      </c>
      <c r="Z95">
        <f>IF(R95=A95,VLOOKUP(A95,'2013'!$A$5:$K$674,3),0)</f>
        <v>0</v>
      </c>
      <c r="AA95" s="33">
        <f>IF(R95=A95,VLOOKUP(A95,'2013'!$A$5:$K$674,4),0)</f>
        <v>0</v>
      </c>
      <c r="AB95">
        <f>IF(R95=A95,VLOOKUP(A95,'2013'!$A$5:$K$674,5),0)</f>
        <v>0</v>
      </c>
      <c r="AC95">
        <f>IF(R95=A95,VLOOKUP(A95,'2013'!$A$5:$K$674,6),0)</f>
        <v>0</v>
      </c>
      <c r="AD95" s="40">
        <f>IF(R95=A95,VLOOKUP(A95,'2013'!$A$5:$K$674,7),0)</f>
        <v>0</v>
      </c>
      <c r="AE95" t="e">
        <f t="shared" si="8"/>
        <v>#DIV/0!</v>
      </c>
      <c r="AG95">
        <f>IF(R95=A95,VLOOKUP(A95,'2012'!$A$5:$K$674,3),0)</f>
        <v>0</v>
      </c>
      <c r="AH95" s="33">
        <f>IF(R95=A95,VLOOKUP(A95,'2012'!$A$5:$K$674,4),0)</f>
        <v>0</v>
      </c>
      <c r="AI95">
        <f>IF(R95=A95,VLOOKUP(A95,'2012'!$A$5:$K$674,5),0)</f>
        <v>0</v>
      </c>
      <c r="AJ95">
        <f>IF(R95=A95,VLOOKUP(A95,'2012'!$A$5:$K$674,6),0)</f>
        <v>0</v>
      </c>
      <c r="AK95" s="40">
        <f>IF(R95=A95,VLOOKUP(A95,'2012'!$A$5:$K$674,7),0)</f>
        <v>0</v>
      </c>
      <c r="AL95" t="e">
        <f t="shared" si="9"/>
        <v>#DIV/0!</v>
      </c>
      <c r="AN95" t="str">
        <f>VLOOKUP(A95,'2011'!$A$5:$K$674,1)</f>
        <v xml:space="preserve">Christal Garcia </v>
      </c>
      <c r="AO95">
        <f>IF(AN95=R95,VLOOKUP(A95,'2011'!$A$5:$K$674,3),0)</f>
        <v>0</v>
      </c>
      <c r="AP95" s="33">
        <f>IF(AN95=R95,VLOOKUP(A95,'2011'!$A$5:$K$674,4),0)</f>
        <v>0</v>
      </c>
      <c r="AQ95">
        <f>IF(R95=AN95,VLOOKUP(A95,'2011'!$A$5:$K$674,5),0)</f>
        <v>0</v>
      </c>
      <c r="AR95">
        <f>IF(R95=AN95,VLOOKUP(A95,'2011'!$A$5:$K$674,6),0)</f>
        <v>0</v>
      </c>
      <c r="AS95" s="40">
        <f>IF(R95=AN95,VLOOKUP(A95,'2011'!$A$5:$K$674,7),0)</f>
        <v>0</v>
      </c>
    </row>
    <row r="96" spans="1:45" x14ac:dyDescent="0.2">
      <c r="A96" t="s">
        <v>1601</v>
      </c>
      <c r="B96" t="s">
        <v>1180</v>
      </c>
      <c r="C96">
        <v>460</v>
      </c>
      <c r="D96" s="33">
        <v>85000</v>
      </c>
      <c r="E96">
        <v>1</v>
      </c>
      <c r="F96">
        <v>1</v>
      </c>
      <c r="G96" s="40">
        <v>1</v>
      </c>
      <c r="H96" s="40" t="e">
        <f t="shared" si="5"/>
        <v>#DIV/0!</v>
      </c>
      <c r="J96" t="str">
        <f>VLOOKUP(A96,'2015'!$A$5:$K$674,1)</f>
        <v xml:space="preserve">Christie Gilliam </v>
      </c>
      <c r="K96" s="31">
        <f>IF(J96=A96,VLOOKUP(A96,'2015'!$A$5:$K$674,3),0)</f>
        <v>0</v>
      </c>
      <c r="L96" s="33">
        <f>IF(J96=A96,VLOOKUP(A96,'2015'!$A$5:$K$674,4),0)</f>
        <v>0</v>
      </c>
      <c r="M96">
        <f>IF(J96=A96,VLOOKUP(A96,'2015'!$A$5:$K$674,5),0)</f>
        <v>0</v>
      </c>
      <c r="N96">
        <f>IF(J96=A96,VLOOKUP(A96,'2015'!$A$5:$K$674,6),0)</f>
        <v>0</v>
      </c>
      <c r="O96" s="40">
        <f>IF(J96=A96,VLOOKUP(A96,'2015'!$A$5:$K$674,7),0)</f>
        <v>0</v>
      </c>
      <c r="P96" t="e">
        <f t="shared" si="6"/>
        <v>#DIV/0!</v>
      </c>
      <c r="R96" t="str">
        <f>VLOOKUP(A96,'2014'!$A$5:$K$675,1)</f>
        <v xml:space="preserve">Chris Meza </v>
      </c>
      <c r="S96" s="31">
        <f>IF(R96=A96,VLOOKUP(A96,'2014'!$A$5:$K$675,3),0)</f>
        <v>0</v>
      </c>
      <c r="T96" s="33">
        <f>IF(R96=A96,VLOOKUP(A96,'2014'!$A$5:$K$675,4),0)</f>
        <v>0</v>
      </c>
      <c r="U96">
        <f>IF(R96=A96,VLOOKUP(A96,'2014'!$A$5:$K$675,5),0)</f>
        <v>0</v>
      </c>
      <c r="V96">
        <f>IF(R96=A96,VLOOKUP(A96,'2014'!$A$5:$K$675,6),0)</f>
        <v>0</v>
      </c>
      <c r="W96" s="40">
        <f>IF(R96=A96,VLOOKUP(A96,'2014'!$A$5:$K$675,7),0)</f>
        <v>0</v>
      </c>
      <c r="X96" t="e">
        <f t="shared" si="7"/>
        <v>#DIV/0!</v>
      </c>
      <c r="Z96">
        <f>IF(R96=A96,VLOOKUP(A96,'2013'!$A$5:$K$674,3),0)</f>
        <v>0</v>
      </c>
      <c r="AA96" s="33">
        <f>IF(R96=A96,VLOOKUP(A96,'2013'!$A$5:$K$674,4),0)</f>
        <v>0</v>
      </c>
      <c r="AB96">
        <f>IF(R96=A96,VLOOKUP(A96,'2013'!$A$5:$K$674,5),0)</f>
        <v>0</v>
      </c>
      <c r="AC96">
        <f>IF(R96=A96,VLOOKUP(A96,'2013'!$A$5:$K$674,6),0)</f>
        <v>0</v>
      </c>
      <c r="AD96" s="40">
        <f>IF(R96=A96,VLOOKUP(A96,'2013'!$A$5:$K$674,7),0)</f>
        <v>0</v>
      </c>
      <c r="AE96" t="e">
        <f t="shared" si="8"/>
        <v>#DIV/0!</v>
      </c>
      <c r="AG96">
        <f>IF(R96=A96,VLOOKUP(A96,'2012'!$A$5:$K$674,3),0)</f>
        <v>0</v>
      </c>
      <c r="AH96" s="33">
        <f>IF(R96=A96,VLOOKUP(A96,'2012'!$A$5:$K$674,4),0)</f>
        <v>0</v>
      </c>
      <c r="AI96">
        <f>IF(R96=A96,VLOOKUP(A96,'2012'!$A$5:$K$674,5),0)</f>
        <v>0</v>
      </c>
      <c r="AJ96">
        <f>IF(R96=A96,VLOOKUP(A96,'2012'!$A$5:$K$674,6),0)</f>
        <v>0</v>
      </c>
      <c r="AK96" s="40">
        <f>IF(R96=A96,VLOOKUP(A96,'2012'!$A$5:$K$674,7),0)</f>
        <v>0</v>
      </c>
      <c r="AL96" t="e">
        <f t="shared" si="9"/>
        <v>#DIV/0!</v>
      </c>
      <c r="AN96" t="str">
        <f>VLOOKUP(A96,'2011'!$A$5:$K$674,1)</f>
        <v xml:space="preserve">Christal Garcia </v>
      </c>
      <c r="AO96">
        <f>IF(AN96=R96,VLOOKUP(A96,'2011'!$A$5:$K$674,3),0)</f>
        <v>0</v>
      </c>
      <c r="AP96" s="33">
        <f>IF(AN96=R96,VLOOKUP(A96,'2011'!$A$5:$K$674,4),0)</f>
        <v>0</v>
      </c>
      <c r="AQ96">
        <f>IF(R96=AN96,VLOOKUP(A96,'2011'!$A$5:$K$674,5),0)</f>
        <v>0</v>
      </c>
      <c r="AR96">
        <f>IF(R96=AN96,VLOOKUP(A96,'2011'!$A$5:$K$674,6),0)</f>
        <v>0</v>
      </c>
      <c r="AS96" s="40">
        <f>IF(R96=AN96,VLOOKUP(A96,'2011'!$A$5:$K$674,7),0)</f>
        <v>0</v>
      </c>
    </row>
    <row r="97" spans="1:45" x14ac:dyDescent="0.2">
      <c r="A97" t="s">
        <v>1509</v>
      </c>
      <c r="B97" t="s">
        <v>1176</v>
      </c>
      <c r="C97">
        <v>380</v>
      </c>
      <c r="D97" s="33">
        <v>274000</v>
      </c>
      <c r="E97">
        <v>2</v>
      </c>
      <c r="F97">
        <v>0</v>
      </c>
      <c r="G97" s="40">
        <v>0</v>
      </c>
      <c r="H97" s="40" t="e">
        <f t="shared" si="5"/>
        <v>#DIV/0!</v>
      </c>
      <c r="J97" t="str">
        <f>VLOOKUP(A97,'2015'!$A$5:$K$674,1)</f>
        <v xml:space="preserve">Christopher H Gutierrez </v>
      </c>
      <c r="K97" s="31">
        <f>IF(J97=A97,VLOOKUP(A97,'2015'!$A$5:$K$674,3),0)</f>
        <v>0</v>
      </c>
      <c r="L97" s="33">
        <f>IF(J97=A97,VLOOKUP(A97,'2015'!$A$5:$K$674,4),0)</f>
        <v>0</v>
      </c>
      <c r="M97">
        <f>IF(J97=A97,VLOOKUP(A97,'2015'!$A$5:$K$674,5),0)</f>
        <v>0</v>
      </c>
      <c r="N97">
        <f>IF(J97=A97,VLOOKUP(A97,'2015'!$A$5:$K$674,6),0)</f>
        <v>0</v>
      </c>
      <c r="O97" s="40">
        <f>IF(J97=A97,VLOOKUP(A97,'2015'!$A$5:$K$674,7),0)</f>
        <v>0</v>
      </c>
      <c r="P97" t="e">
        <f t="shared" si="6"/>
        <v>#DIV/0!</v>
      </c>
      <c r="R97" t="str">
        <f>VLOOKUP(A97,'2014'!$A$5:$K$675,1)</f>
        <v xml:space="preserve">Chris Meza </v>
      </c>
      <c r="S97" s="31">
        <f>IF(R97=A97,VLOOKUP(A97,'2014'!$A$5:$K$675,3),0)</f>
        <v>0</v>
      </c>
      <c r="T97" s="33">
        <f>IF(R97=A97,VLOOKUP(A97,'2014'!$A$5:$K$675,4),0)</f>
        <v>0</v>
      </c>
      <c r="U97">
        <f>IF(R97=A97,VLOOKUP(A97,'2014'!$A$5:$K$675,5),0)</f>
        <v>0</v>
      </c>
      <c r="V97">
        <f>IF(R97=A97,VLOOKUP(A97,'2014'!$A$5:$K$675,6),0)</f>
        <v>0</v>
      </c>
      <c r="W97" s="40">
        <f>IF(R97=A97,VLOOKUP(A97,'2014'!$A$5:$K$675,7),0)</f>
        <v>0</v>
      </c>
      <c r="X97" t="e">
        <f t="shared" si="7"/>
        <v>#DIV/0!</v>
      </c>
      <c r="Z97">
        <f>IF(R97=A97,VLOOKUP(A97,'2013'!$A$5:$K$674,3),0)</f>
        <v>0</v>
      </c>
      <c r="AA97" s="33">
        <f>IF(R97=A97,VLOOKUP(A97,'2013'!$A$5:$K$674,4),0)</f>
        <v>0</v>
      </c>
      <c r="AB97">
        <f>IF(R97=A97,VLOOKUP(A97,'2013'!$A$5:$K$674,5),0)</f>
        <v>0</v>
      </c>
      <c r="AC97">
        <f>IF(R97=A97,VLOOKUP(A97,'2013'!$A$5:$K$674,6),0)</f>
        <v>0</v>
      </c>
      <c r="AD97" s="40">
        <f>IF(R97=A97,VLOOKUP(A97,'2013'!$A$5:$K$674,7),0)</f>
        <v>0</v>
      </c>
      <c r="AE97" t="e">
        <f t="shared" si="8"/>
        <v>#DIV/0!</v>
      </c>
      <c r="AG97">
        <f>IF(R97=A97,VLOOKUP(A97,'2012'!$A$5:$K$674,3),0)</f>
        <v>0</v>
      </c>
      <c r="AH97" s="33">
        <f>IF(R97=A97,VLOOKUP(A97,'2012'!$A$5:$K$674,4),0)</f>
        <v>0</v>
      </c>
      <c r="AI97">
        <f>IF(R97=A97,VLOOKUP(A97,'2012'!$A$5:$K$674,5),0)</f>
        <v>0</v>
      </c>
      <c r="AJ97">
        <f>IF(R97=A97,VLOOKUP(A97,'2012'!$A$5:$K$674,6),0)</f>
        <v>0</v>
      </c>
      <c r="AK97" s="40">
        <f>IF(R97=A97,VLOOKUP(A97,'2012'!$A$5:$K$674,7),0)</f>
        <v>0</v>
      </c>
      <c r="AL97" t="e">
        <f t="shared" si="9"/>
        <v>#DIV/0!</v>
      </c>
      <c r="AN97" t="str">
        <f>VLOOKUP(A97,'2011'!$A$5:$K$674,1)</f>
        <v xml:space="preserve">Christopher H Gutierrez </v>
      </c>
      <c r="AO97">
        <f>IF(AN97=R97,VLOOKUP(A97,'2011'!$A$5:$K$674,3),0)</f>
        <v>0</v>
      </c>
      <c r="AP97" s="33">
        <f>IF(AN97=R97,VLOOKUP(A97,'2011'!$A$5:$K$674,4),0)</f>
        <v>0</v>
      </c>
      <c r="AQ97">
        <f>IF(R97=AN97,VLOOKUP(A97,'2011'!$A$5:$K$674,5),0)</f>
        <v>0</v>
      </c>
      <c r="AR97">
        <f>IF(R97=AN97,VLOOKUP(A97,'2011'!$A$5:$K$674,6),0)</f>
        <v>0</v>
      </c>
      <c r="AS97" s="40">
        <f>IF(R97=AN97,VLOOKUP(A97,'2011'!$A$5:$K$674,7),0)</f>
        <v>0</v>
      </c>
    </row>
    <row r="98" spans="1:45" x14ac:dyDescent="0.2">
      <c r="A98" t="s">
        <v>382</v>
      </c>
      <c r="B98" t="s">
        <v>1100</v>
      </c>
      <c r="C98">
        <v>193</v>
      </c>
      <c r="D98" s="33">
        <v>1343900</v>
      </c>
      <c r="E98">
        <v>6</v>
      </c>
      <c r="F98">
        <v>1</v>
      </c>
      <c r="G98" s="40">
        <v>0.16666666666666666</v>
      </c>
      <c r="H98" s="40">
        <f t="shared" si="5"/>
        <v>-0.77777777777777779</v>
      </c>
      <c r="J98" t="str">
        <f>VLOOKUP(A98,'2015'!$A$5:$K$674,1)</f>
        <v xml:space="preserve">Christopher H Gutierrez </v>
      </c>
      <c r="K98" s="31">
        <f>IF(J98=A98,VLOOKUP(A98,'2015'!$A$5:$K$674,3),0)</f>
        <v>0</v>
      </c>
      <c r="L98" s="33">
        <f>IF(J98=A98,VLOOKUP(A98,'2015'!$A$5:$K$674,4),0)</f>
        <v>0</v>
      </c>
      <c r="M98">
        <f>IF(J98=A98,VLOOKUP(A98,'2015'!$A$5:$K$674,5),0)</f>
        <v>0</v>
      </c>
      <c r="N98">
        <f>IF(J98=A98,VLOOKUP(A98,'2015'!$A$5:$K$674,6),0)</f>
        <v>0</v>
      </c>
      <c r="O98" s="40">
        <f>IF(J98=A98,VLOOKUP(A98,'2015'!$A$5:$K$674,7),0)</f>
        <v>0</v>
      </c>
      <c r="P98">
        <f t="shared" si="6"/>
        <v>-1</v>
      </c>
      <c r="R98" t="str">
        <f>VLOOKUP(A98,'2014'!$A$5:$K$675,1)</f>
        <v xml:space="preserve">Cindy Baden </v>
      </c>
      <c r="S98" s="31">
        <f>IF(R98=A98,VLOOKUP(A98,'2014'!$A$5:$K$675,3),0)</f>
        <v>183</v>
      </c>
      <c r="T98" s="33">
        <f>IF(R98=A98,VLOOKUP(A98,'2014'!$A$5:$K$675,4),0)</f>
        <v>1029000</v>
      </c>
      <c r="U98">
        <f>IF(R98=A98,VLOOKUP(A98,'2014'!$A$5:$K$675,5),0)</f>
        <v>3</v>
      </c>
      <c r="V98">
        <f>IF(R98=A98,VLOOKUP(A98,'2014'!$A$5:$K$675,6),0)</f>
        <v>1</v>
      </c>
      <c r="W98" s="40">
        <f>IF(R98=A98,VLOOKUP(A98,'2014'!$A$5:$K$675,7),0)</f>
        <v>0.33333333333333331</v>
      </c>
      <c r="X98" t="e">
        <f t="shared" si="7"/>
        <v>#DIV/0!</v>
      </c>
      <c r="Z98">
        <f>IF(R98=A98,VLOOKUP(A98,'2013'!$A$5:$K$674,3),0)</f>
        <v>189</v>
      </c>
      <c r="AA98" s="33">
        <f>IF(R98=A98,VLOOKUP(A98,'2013'!$A$5:$K$674,4),0)</f>
        <v>842750</v>
      </c>
      <c r="AB98">
        <f>IF(R98=A98,VLOOKUP(A98,'2013'!$A$5:$K$674,5),0)</f>
        <v>6</v>
      </c>
      <c r="AC98">
        <f>IF(R98=A98,VLOOKUP(A98,'2013'!$A$5:$K$674,6),0)</f>
        <v>2</v>
      </c>
      <c r="AD98" s="40">
        <f>IF(R98=A98,VLOOKUP(A98,'2013'!$A$5:$K$674,7),0)</f>
        <v>0.33333333333333331</v>
      </c>
      <c r="AE98" t="e">
        <f t="shared" si="8"/>
        <v>#DIV/0!</v>
      </c>
      <c r="AG98">
        <f>IF(R98=A98,VLOOKUP(A98,'2012'!$A$5:$K$674,3),0)</f>
        <v>217</v>
      </c>
      <c r="AH98" s="33">
        <f>IF(R98=A98,VLOOKUP(A98,'2012'!$A$5:$K$674,4),0)</f>
        <v>587500</v>
      </c>
      <c r="AI98">
        <f>IF(R98=A98,VLOOKUP(A98,'2012'!$A$5:$K$674,5),0)</f>
        <v>4</v>
      </c>
      <c r="AJ98">
        <f>IF(R98=A98,VLOOKUP(A98,'2012'!$A$5:$K$674,6),0)</f>
        <v>3</v>
      </c>
      <c r="AK98" s="40">
        <f>IF(R98=A98,VLOOKUP(A98,'2012'!$A$5:$K$674,7),0)</f>
        <v>0.75</v>
      </c>
      <c r="AL98" t="e">
        <f t="shared" si="9"/>
        <v>#DIV/0!</v>
      </c>
      <c r="AN98" t="str">
        <f>VLOOKUP(A98,'2011'!$A$5:$K$674,1)</f>
        <v xml:space="preserve">Chuck Purvis </v>
      </c>
      <c r="AO98">
        <f>IF(AN98=R98,VLOOKUP(A98,'2011'!$A$5:$K$674,3),0)</f>
        <v>0</v>
      </c>
      <c r="AP98" s="33">
        <f>IF(AN98=R98,VLOOKUP(A98,'2011'!$A$5:$K$674,4),0)</f>
        <v>0</v>
      </c>
      <c r="AQ98">
        <f>IF(R98=AN98,VLOOKUP(A98,'2011'!$A$5:$K$674,5),0)</f>
        <v>0</v>
      </c>
      <c r="AR98">
        <f>IF(R98=AN98,VLOOKUP(A98,'2011'!$A$5:$K$674,6),0)</f>
        <v>0</v>
      </c>
      <c r="AS98" s="40">
        <f>IF(R98=AN98,VLOOKUP(A98,'2011'!$A$5:$K$674,7),0)</f>
        <v>0</v>
      </c>
    </row>
    <row r="99" spans="1:45" x14ac:dyDescent="0.2">
      <c r="A99" t="s">
        <v>584</v>
      </c>
      <c r="B99" t="s">
        <v>5</v>
      </c>
      <c r="C99">
        <v>24</v>
      </c>
      <c r="D99" s="33">
        <v>6676550</v>
      </c>
      <c r="E99">
        <v>29</v>
      </c>
      <c r="F99">
        <v>2</v>
      </c>
      <c r="G99" s="40">
        <v>6.8965517241379309E-2</v>
      </c>
      <c r="H99" s="40">
        <f t="shared" si="5"/>
        <v>-0.90804597701149425</v>
      </c>
      <c r="J99" t="str">
        <f>VLOOKUP(A99,'2015'!$A$5:$K$674,1)</f>
        <v xml:space="preserve">Cindy Gough </v>
      </c>
      <c r="K99" s="31">
        <f>IF(J99=A99,VLOOKUP(A99,'2015'!$A$5:$K$674,3),0)</f>
        <v>10</v>
      </c>
      <c r="L99" s="33">
        <f>IF(J99=A99,VLOOKUP(A99,'2015'!$A$5:$K$674,4),0)</f>
        <v>6899600</v>
      </c>
      <c r="M99">
        <f>IF(J99=A99,VLOOKUP(A99,'2015'!$A$5:$K$674,5),0)</f>
        <v>30</v>
      </c>
      <c r="N99">
        <f>IF(J99=A99,VLOOKUP(A99,'2015'!$A$5:$K$674,6),0)</f>
        <v>0</v>
      </c>
      <c r="O99" s="40">
        <f>IF(J99=A99,VLOOKUP(A99,'2015'!$A$5:$K$674,7),0)</f>
        <v>0</v>
      </c>
      <c r="P99">
        <f t="shared" si="6"/>
        <v>-1</v>
      </c>
      <c r="R99" t="str">
        <f>VLOOKUP(A99,'2014'!$A$5:$K$675,1)</f>
        <v xml:space="preserve">Cindy Gough </v>
      </c>
      <c r="S99" s="31">
        <f>IF(R99=A99,VLOOKUP(A99,'2014'!$A$5:$K$675,3),0)</f>
        <v>91</v>
      </c>
      <c r="T99" s="33">
        <f>IF(R99=A99,VLOOKUP(A99,'2014'!$A$5:$K$675,4),0)</f>
        <v>2061431</v>
      </c>
      <c r="U99">
        <f>IF(R99=A99,VLOOKUP(A99,'2014'!$A$5:$K$675,5),0)</f>
        <v>15</v>
      </c>
      <c r="V99">
        <f>IF(R99=A99,VLOOKUP(A99,'2014'!$A$5:$K$675,6),0)</f>
        <v>1</v>
      </c>
      <c r="W99" s="40">
        <f>IF(R99=A99,VLOOKUP(A99,'2014'!$A$5:$K$675,7),0)</f>
        <v>6.6666666666666666E-2</v>
      </c>
      <c r="X99" t="e">
        <f t="shared" si="7"/>
        <v>#DIV/0!</v>
      </c>
      <c r="Z99">
        <f>IF(R99=A99,VLOOKUP(A99,'2013'!$A$5:$K$674,3),0)</f>
        <v>189</v>
      </c>
      <c r="AA99" s="33">
        <f>IF(R99=A99,VLOOKUP(A99,'2013'!$A$5:$K$674,4),0)</f>
        <v>842750</v>
      </c>
      <c r="AB99">
        <f>IF(R99=A99,VLOOKUP(A99,'2013'!$A$5:$K$674,5),0)</f>
        <v>6</v>
      </c>
      <c r="AC99">
        <f>IF(R99=A99,VLOOKUP(A99,'2013'!$A$5:$K$674,6),0)</f>
        <v>2</v>
      </c>
      <c r="AD99" s="40">
        <f>IF(R99=A99,VLOOKUP(A99,'2013'!$A$5:$K$674,7),0)</f>
        <v>0.33333333333333331</v>
      </c>
      <c r="AE99" t="e">
        <f t="shared" si="8"/>
        <v>#DIV/0!</v>
      </c>
      <c r="AG99">
        <f>IF(R99=A99,VLOOKUP(A99,'2012'!$A$5:$K$674,3),0)</f>
        <v>217</v>
      </c>
      <c r="AH99" s="33">
        <f>IF(R99=A99,VLOOKUP(A99,'2012'!$A$5:$K$674,4),0)</f>
        <v>587500</v>
      </c>
      <c r="AI99">
        <f>IF(R99=A99,VLOOKUP(A99,'2012'!$A$5:$K$674,5),0)</f>
        <v>4</v>
      </c>
      <c r="AJ99">
        <f>IF(R99=A99,VLOOKUP(A99,'2012'!$A$5:$K$674,6),0)</f>
        <v>3</v>
      </c>
      <c r="AK99" s="40">
        <f>IF(R99=A99,VLOOKUP(A99,'2012'!$A$5:$K$674,7),0)</f>
        <v>0.75</v>
      </c>
      <c r="AL99" t="e">
        <f t="shared" si="9"/>
        <v>#DIV/0!</v>
      </c>
      <c r="AN99" t="str">
        <f>VLOOKUP(A99,'2011'!$A$5:$K$674,1)</f>
        <v xml:space="preserve">Chuck Purvis </v>
      </c>
      <c r="AO99">
        <f>IF(AN99=R99,VLOOKUP(A99,'2011'!$A$5:$K$674,3),0)</f>
        <v>0</v>
      </c>
      <c r="AP99" s="33">
        <f>IF(AN99=R99,VLOOKUP(A99,'2011'!$A$5:$K$674,4),0)</f>
        <v>0</v>
      </c>
      <c r="AQ99">
        <f>IF(R99=AN99,VLOOKUP(A99,'2011'!$A$5:$K$674,5),0)</f>
        <v>0</v>
      </c>
      <c r="AR99">
        <f>IF(R99=AN99,VLOOKUP(A99,'2011'!$A$5:$K$674,6),0)</f>
        <v>0</v>
      </c>
      <c r="AS99" s="40">
        <f>IF(R99=AN99,VLOOKUP(A99,'2011'!$A$5:$K$674,7),0)</f>
        <v>0</v>
      </c>
    </row>
    <row r="100" spans="1:45" x14ac:dyDescent="0.2">
      <c r="A100" t="s">
        <v>708</v>
      </c>
      <c r="B100" t="s">
        <v>303</v>
      </c>
      <c r="C100">
        <v>247</v>
      </c>
      <c r="D100" s="33">
        <v>947900</v>
      </c>
      <c r="E100">
        <v>4</v>
      </c>
      <c r="F100">
        <v>2</v>
      </c>
      <c r="G100" s="40">
        <v>0.5</v>
      </c>
      <c r="H100" s="40">
        <f t="shared" si="5"/>
        <v>2.5</v>
      </c>
      <c r="J100" t="str">
        <f>VLOOKUP(A100,'2015'!$A$5:$K$674,1)</f>
        <v xml:space="preserve">Cindy Marable </v>
      </c>
      <c r="K100" s="31">
        <f>IF(J100=A100,VLOOKUP(A100,'2015'!$A$5:$K$674,3),0)</f>
        <v>104</v>
      </c>
      <c r="L100" s="33">
        <f>IF(J100=A100,VLOOKUP(A100,'2015'!$A$5:$K$674,4),0)</f>
        <v>1811705</v>
      </c>
      <c r="M100">
        <f>IF(J100=A100,VLOOKUP(A100,'2015'!$A$5:$K$674,5),0)</f>
        <v>11</v>
      </c>
      <c r="N100">
        <f>IF(J100=A100,VLOOKUP(A100,'2015'!$A$5:$K$674,6),0)</f>
        <v>3</v>
      </c>
      <c r="O100" s="40">
        <f>IF(J100=A100,VLOOKUP(A100,'2015'!$A$5:$K$674,7),0)</f>
        <v>0.27272727272727271</v>
      </c>
      <c r="P100">
        <f t="shared" si="6"/>
        <v>1.1818181818181817</v>
      </c>
      <c r="R100" t="str">
        <f>VLOOKUP(A100,'2014'!$A$5:$K$675,1)</f>
        <v xml:space="preserve">Cindy Marable </v>
      </c>
      <c r="S100" s="31">
        <f>IF(R100=A100,VLOOKUP(A100,'2014'!$A$5:$K$675,3),0)</f>
        <v>62</v>
      </c>
      <c r="T100" s="33">
        <f>IF(R100=A100,VLOOKUP(A100,'2014'!$A$5:$K$675,4),0)</f>
        <v>2773125</v>
      </c>
      <c r="U100">
        <f>IF(R100=A100,VLOOKUP(A100,'2014'!$A$5:$K$675,5),0)</f>
        <v>16</v>
      </c>
      <c r="V100">
        <f>IF(R100=A100,VLOOKUP(A100,'2014'!$A$5:$K$675,6),0)</f>
        <v>2</v>
      </c>
      <c r="W100" s="40">
        <f>IF(R100=A100,VLOOKUP(A100,'2014'!$A$5:$K$675,7),0)</f>
        <v>0.125</v>
      </c>
      <c r="X100">
        <f t="shared" si="7"/>
        <v>-1.0703125</v>
      </c>
      <c r="Z100">
        <f>IF(R100=A100,VLOOKUP(A100,'2013'!$A$5:$K$674,3),0)</f>
        <v>125</v>
      </c>
      <c r="AA100" s="33">
        <f>IF(R100=A100,VLOOKUP(A100,'2013'!$A$5:$K$674,4),0)</f>
        <v>1382535</v>
      </c>
      <c r="AB100">
        <f>IF(R100=A100,VLOOKUP(A100,'2013'!$A$5:$K$674,5),0)</f>
        <v>9</v>
      </c>
      <c r="AC100">
        <f>IF(R100=A100,VLOOKUP(A100,'2013'!$A$5:$K$674,6),0)</f>
        <v>1</v>
      </c>
      <c r="AD100" s="40">
        <f>IF(R100=A100,VLOOKUP(A100,'2013'!$A$5:$K$674,7),0)</f>
        <v>0.1111111111111111</v>
      </c>
      <c r="AE100">
        <f t="shared" si="8"/>
        <v>-1.7777777777777777</v>
      </c>
      <c r="AG100">
        <f>IF(R100=A100,VLOOKUP(A100,'2012'!$A$5:$K$674,3),0)</f>
        <v>138</v>
      </c>
      <c r="AH100" s="33">
        <f>IF(R100=A100,VLOOKUP(A100,'2012'!$A$5:$K$674,4),0)</f>
        <v>1095100</v>
      </c>
      <c r="AI100">
        <f>IF(R100=A100,VLOOKUP(A100,'2012'!$A$5:$K$674,5),0)</f>
        <v>7</v>
      </c>
      <c r="AJ100">
        <f>IF(R100=A100,VLOOKUP(A100,'2012'!$A$5:$K$674,6),0)</f>
        <v>1</v>
      </c>
      <c r="AK100" s="40">
        <f>IF(R100=A100,VLOOKUP(A100,'2012'!$A$5:$K$674,7),0)</f>
        <v>0.14285714285714285</v>
      </c>
      <c r="AL100">
        <f t="shared" si="9"/>
        <v>-0.14285714285714285</v>
      </c>
      <c r="AN100" t="str">
        <f>VLOOKUP(A100,'2011'!$A$5:$K$674,1)</f>
        <v xml:space="preserve">Cindy Marable </v>
      </c>
      <c r="AO100">
        <f>IF(AN100=R100,VLOOKUP(A100,'2011'!$A$5:$K$674,3),0)</f>
        <v>45</v>
      </c>
      <c r="AP100" s="33">
        <f>IF(AN100=R100,VLOOKUP(A100,'2011'!$A$5:$K$674,4),0)</f>
        <v>2201800</v>
      </c>
      <c r="AQ100">
        <f>IF(R100=AN100,VLOOKUP(A100,'2011'!$A$5:$K$674,5),0)</f>
        <v>12</v>
      </c>
      <c r="AR100">
        <f>IF(R100=AN100,VLOOKUP(A100,'2011'!$A$5:$K$674,6),0)</f>
        <v>2</v>
      </c>
      <c r="AS100" s="40">
        <f>IF(R100=AN100,VLOOKUP(A100,'2011'!$A$5:$K$674,7),0)</f>
        <v>0.16666666666666666</v>
      </c>
    </row>
    <row r="101" spans="1:45" x14ac:dyDescent="0.2">
      <c r="A101" t="s">
        <v>763</v>
      </c>
      <c r="B101" t="s">
        <v>368</v>
      </c>
      <c r="C101">
        <v>172</v>
      </c>
      <c r="D101" s="33">
        <v>1635000</v>
      </c>
      <c r="E101">
        <v>8</v>
      </c>
      <c r="F101">
        <v>0</v>
      </c>
      <c r="G101" s="40">
        <v>0</v>
      </c>
      <c r="H101" s="40" t="e">
        <f t="shared" si="5"/>
        <v>#DIV/0!</v>
      </c>
      <c r="J101" t="str">
        <f>VLOOKUP(A101,'2015'!$A$5:$K$674,1)</f>
        <v xml:space="preserve">Clayton C Cockrell </v>
      </c>
      <c r="K101" s="31">
        <f>IF(J101=A101,VLOOKUP(A101,'2015'!$A$5:$K$674,3),0)</f>
        <v>157</v>
      </c>
      <c r="L101" s="33">
        <f>IF(J101=A101,VLOOKUP(A101,'2015'!$A$5:$K$674,4),0)</f>
        <v>1173500</v>
      </c>
      <c r="M101">
        <f>IF(J101=A101,VLOOKUP(A101,'2015'!$A$5:$K$674,5),0)</f>
        <v>7</v>
      </c>
      <c r="N101">
        <f>IF(J101=A101,VLOOKUP(A101,'2015'!$A$5:$K$674,6),0)</f>
        <v>0</v>
      </c>
      <c r="O101" s="40">
        <f>IF(J101=A101,VLOOKUP(A101,'2015'!$A$5:$K$674,7),0)</f>
        <v>0</v>
      </c>
      <c r="P101" t="e">
        <f t="shared" si="6"/>
        <v>#DIV/0!</v>
      </c>
      <c r="R101" t="str">
        <f>VLOOKUP(A101,'2014'!$A$5:$K$675,1)</f>
        <v xml:space="preserve">Clayton C Cockrell </v>
      </c>
      <c r="S101" s="31">
        <f>IF(R101=A101,VLOOKUP(A101,'2014'!$A$5:$K$675,3),0)</f>
        <v>188</v>
      </c>
      <c r="T101" s="33">
        <f>IF(R101=A101,VLOOKUP(A101,'2014'!$A$5:$K$675,4),0)</f>
        <v>995750</v>
      </c>
      <c r="U101">
        <f>IF(R101=A101,VLOOKUP(A101,'2014'!$A$5:$K$675,5),0)</f>
        <v>6</v>
      </c>
      <c r="V101">
        <f>IF(R101=A101,VLOOKUP(A101,'2014'!$A$5:$K$675,6),0)</f>
        <v>0</v>
      </c>
      <c r="W101" s="40">
        <f>IF(R101=A101,VLOOKUP(A101,'2014'!$A$5:$K$675,7),0)</f>
        <v>0</v>
      </c>
      <c r="X101" t="e">
        <f t="shared" si="7"/>
        <v>#DIV/0!</v>
      </c>
      <c r="Z101">
        <f>IF(R101=A101,VLOOKUP(A101,'2013'!$A$5:$K$674,3),0)</f>
        <v>249</v>
      </c>
      <c r="AA101" s="33">
        <f>IF(R101=A101,VLOOKUP(A101,'2013'!$A$5:$K$674,4),0)</f>
        <v>505286</v>
      </c>
      <c r="AB101">
        <f>IF(R101=A101,VLOOKUP(A101,'2013'!$A$5:$K$674,5),0)</f>
        <v>6</v>
      </c>
      <c r="AC101">
        <f>IF(R101=A101,VLOOKUP(A101,'2013'!$A$5:$K$674,6),0)</f>
        <v>0</v>
      </c>
      <c r="AD101" s="40">
        <f>IF(R101=A101,VLOOKUP(A101,'2013'!$A$5:$K$674,7),0)</f>
        <v>0</v>
      </c>
      <c r="AE101" t="e">
        <f t="shared" si="8"/>
        <v>#DIV/0!</v>
      </c>
      <c r="AG101">
        <f>IF(R101=A101,VLOOKUP(A101,'2012'!$A$5:$K$674,3),0)</f>
        <v>198</v>
      </c>
      <c r="AH101" s="33">
        <f>IF(R101=A101,VLOOKUP(A101,'2012'!$A$5:$K$674,4),0)</f>
        <v>664000</v>
      </c>
      <c r="AI101">
        <f>IF(R101=A101,VLOOKUP(A101,'2012'!$A$5:$K$674,5),0)</f>
        <v>2</v>
      </c>
      <c r="AJ101">
        <f>IF(R101=A101,VLOOKUP(A101,'2012'!$A$5:$K$674,6),0)</f>
        <v>0</v>
      </c>
      <c r="AK101" s="40">
        <f>IF(R101=A101,VLOOKUP(A101,'2012'!$A$5:$K$674,7),0)</f>
        <v>0</v>
      </c>
      <c r="AL101" t="e">
        <f t="shared" si="9"/>
        <v>#DIV/0!</v>
      </c>
      <c r="AN101" t="str">
        <f>VLOOKUP(A101,'2011'!$A$5:$K$674,1)</f>
        <v xml:space="preserve">Clayton C Cockrell </v>
      </c>
      <c r="AO101">
        <f>IF(AN101=R101,VLOOKUP(A101,'2011'!$A$5:$K$674,3),0)</f>
        <v>201</v>
      </c>
      <c r="AP101" s="33">
        <f>IF(AN101=R101,VLOOKUP(A101,'2011'!$A$5:$K$674,4),0)</f>
        <v>518600</v>
      </c>
      <c r="AQ101">
        <f>IF(R101=AN101,VLOOKUP(A101,'2011'!$A$5:$K$674,5),0)</f>
        <v>7</v>
      </c>
      <c r="AR101">
        <f>IF(R101=AN101,VLOOKUP(A101,'2011'!$A$5:$K$674,6),0)</f>
        <v>0</v>
      </c>
      <c r="AS101" s="40">
        <f>IF(R101=AN101,VLOOKUP(A101,'2011'!$A$5:$K$674,7),0)</f>
        <v>0</v>
      </c>
    </row>
    <row r="102" spans="1:45" x14ac:dyDescent="0.2">
      <c r="A102" t="s">
        <v>251</v>
      </c>
      <c r="B102" t="s">
        <v>523</v>
      </c>
      <c r="C102">
        <v>347</v>
      </c>
      <c r="D102" s="33">
        <v>417000</v>
      </c>
      <c r="E102">
        <v>3</v>
      </c>
      <c r="F102">
        <v>1</v>
      </c>
      <c r="G102" s="40">
        <v>0.33333333333333331</v>
      </c>
      <c r="H102" s="40" t="e">
        <f t="shared" si="5"/>
        <v>#DIV/0!</v>
      </c>
      <c r="J102" t="str">
        <f>VLOOKUP(A102,'2015'!$A$5:$K$674,1)</f>
        <v xml:space="preserve">Clayton C Cockrell </v>
      </c>
      <c r="K102" s="31">
        <f>IF(J102=A102,VLOOKUP(A102,'2015'!$A$5:$K$674,3),0)</f>
        <v>0</v>
      </c>
      <c r="L102" s="33">
        <f>IF(J102=A102,VLOOKUP(A102,'2015'!$A$5:$K$674,4),0)</f>
        <v>0</v>
      </c>
      <c r="M102">
        <f>IF(J102=A102,VLOOKUP(A102,'2015'!$A$5:$K$674,5),0)</f>
        <v>0</v>
      </c>
      <c r="N102">
        <f>IF(J102=A102,VLOOKUP(A102,'2015'!$A$5:$K$674,6),0)</f>
        <v>0</v>
      </c>
      <c r="O102" s="40">
        <f>IF(J102=A102,VLOOKUP(A102,'2015'!$A$5:$K$674,7),0)</f>
        <v>0</v>
      </c>
      <c r="P102" t="e">
        <f t="shared" si="6"/>
        <v>#DIV/0!</v>
      </c>
      <c r="R102" t="str">
        <f>VLOOKUP(A102,'2014'!$A$5:$K$675,1)</f>
        <v xml:space="preserve">Clayton C Cockrell </v>
      </c>
      <c r="S102" s="31">
        <f>IF(R102=A102,VLOOKUP(A102,'2014'!$A$5:$K$675,3),0)</f>
        <v>0</v>
      </c>
      <c r="T102" s="33">
        <f>IF(R102=A102,VLOOKUP(A102,'2014'!$A$5:$K$675,4),0)</f>
        <v>0</v>
      </c>
      <c r="U102">
        <f>IF(R102=A102,VLOOKUP(A102,'2014'!$A$5:$K$675,5),0)</f>
        <v>0</v>
      </c>
      <c r="V102">
        <f>IF(R102=A102,VLOOKUP(A102,'2014'!$A$5:$K$675,6),0)</f>
        <v>0</v>
      </c>
      <c r="W102" s="40">
        <f>IF(R102=A102,VLOOKUP(A102,'2014'!$A$5:$K$675,7),0)</f>
        <v>0</v>
      </c>
      <c r="X102" t="e">
        <f t="shared" si="7"/>
        <v>#DIV/0!</v>
      </c>
      <c r="Z102">
        <f>IF(R102=A102,VLOOKUP(A102,'2013'!$A$5:$K$674,3),0)</f>
        <v>0</v>
      </c>
      <c r="AA102" s="33">
        <f>IF(R102=A102,VLOOKUP(A102,'2013'!$A$5:$K$674,4),0)</f>
        <v>0</v>
      </c>
      <c r="AB102">
        <f>IF(R102=A102,VLOOKUP(A102,'2013'!$A$5:$K$674,5),0)</f>
        <v>0</v>
      </c>
      <c r="AC102">
        <f>IF(R102=A102,VLOOKUP(A102,'2013'!$A$5:$K$674,6),0)</f>
        <v>0</v>
      </c>
      <c r="AD102" s="40">
        <f>IF(R102=A102,VLOOKUP(A102,'2013'!$A$5:$K$674,7),0)</f>
        <v>0</v>
      </c>
      <c r="AE102" t="e">
        <f t="shared" si="8"/>
        <v>#DIV/0!</v>
      </c>
      <c r="AG102">
        <f>IF(R102=A102,VLOOKUP(A102,'2012'!$A$5:$K$674,3),0)</f>
        <v>0</v>
      </c>
      <c r="AH102" s="33">
        <f>IF(R102=A102,VLOOKUP(A102,'2012'!$A$5:$K$674,4),0)</f>
        <v>0</v>
      </c>
      <c r="AI102">
        <f>IF(R102=A102,VLOOKUP(A102,'2012'!$A$5:$K$674,5),0)</f>
        <v>0</v>
      </c>
      <c r="AJ102">
        <f>IF(R102=A102,VLOOKUP(A102,'2012'!$A$5:$K$674,6),0)</f>
        <v>0</v>
      </c>
      <c r="AK102" s="40">
        <f>IF(R102=A102,VLOOKUP(A102,'2012'!$A$5:$K$674,7),0)</f>
        <v>0</v>
      </c>
      <c r="AL102" t="e">
        <f t="shared" si="9"/>
        <v>#DIV/0!</v>
      </c>
      <c r="AN102" t="str">
        <f>VLOOKUP(A102,'2011'!$A$5:$K$674,1)</f>
        <v xml:space="preserve">Clayton C Cockrell </v>
      </c>
      <c r="AO102">
        <f>IF(AN102=R102,VLOOKUP(A102,'2011'!$A$5:$K$674,3),0)</f>
        <v>201</v>
      </c>
      <c r="AP102" s="33">
        <f>IF(AN102=R102,VLOOKUP(A102,'2011'!$A$5:$K$674,4),0)</f>
        <v>518600</v>
      </c>
      <c r="AQ102">
        <f>IF(R102=AN102,VLOOKUP(A102,'2011'!$A$5:$K$674,5),0)</f>
        <v>7</v>
      </c>
      <c r="AR102">
        <f>IF(R102=AN102,VLOOKUP(A102,'2011'!$A$5:$K$674,6),0)</f>
        <v>0</v>
      </c>
      <c r="AS102" s="40">
        <f>IF(R102=AN102,VLOOKUP(A102,'2011'!$A$5:$K$674,7),0)</f>
        <v>0</v>
      </c>
    </row>
    <row r="103" spans="1:45" x14ac:dyDescent="0.2">
      <c r="A103" t="s">
        <v>1141</v>
      </c>
      <c r="B103" t="s">
        <v>1286</v>
      </c>
      <c r="C103">
        <v>344</v>
      </c>
      <c r="D103" s="33">
        <v>435000</v>
      </c>
      <c r="E103">
        <v>2</v>
      </c>
      <c r="F103">
        <v>0</v>
      </c>
      <c r="G103" s="40">
        <v>0</v>
      </c>
      <c r="H103" s="40" t="e">
        <f t="shared" si="5"/>
        <v>#DIV/0!</v>
      </c>
      <c r="J103" t="str">
        <f>VLOOKUP(A103,'2015'!$A$5:$K$674,1)</f>
        <v xml:space="preserve">Cora Saunders </v>
      </c>
      <c r="K103" s="31">
        <f>IF(J103=A103,VLOOKUP(A103,'2015'!$A$5:$K$674,3),0)</f>
        <v>239</v>
      </c>
      <c r="L103" s="33">
        <f>IF(J103=A103,VLOOKUP(A103,'2015'!$A$5:$K$674,4),0)</f>
        <v>624100</v>
      </c>
      <c r="M103">
        <f>IF(J103=A103,VLOOKUP(A103,'2015'!$A$5:$K$674,5),0)</f>
        <v>4</v>
      </c>
      <c r="N103">
        <f>IF(J103=A103,VLOOKUP(A103,'2015'!$A$5:$K$674,6),0)</f>
        <v>2</v>
      </c>
      <c r="O103" s="40">
        <f>IF(J103=A103,VLOOKUP(A103,'2015'!$A$5:$K$674,7),0)</f>
        <v>0.5</v>
      </c>
      <c r="P103">
        <f t="shared" si="6"/>
        <v>3</v>
      </c>
      <c r="R103" t="str">
        <f>VLOOKUP(A103,'2014'!$A$5:$K$675,1)</f>
        <v xml:space="preserve">Cora Saunders </v>
      </c>
      <c r="S103" s="31">
        <f>IF(R103=A103,VLOOKUP(A103,'2014'!$A$5:$K$675,3),0)</f>
        <v>127</v>
      </c>
      <c r="T103" s="33">
        <f>IF(R103=A103,VLOOKUP(A103,'2014'!$A$5:$K$675,4),0)</f>
        <v>1540900</v>
      </c>
      <c r="U103">
        <f>IF(R103=A103,VLOOKUP(A103,'2014'!$A$5:$K$675,5),0)</f>
        <v>8</v>
      </c>
      <c r="V103">
        <f>IF(R103=A103,VLOOKUP(A103,'2014'!$A$5:$K$675,6),0)</f>
        <v>1</v>
      </c>
      <c r="W103" s="40">
        <f>IF(R103=A103,VLOOKUP(A103,'2014'!$A$5:$K$675,7),0)</f>
        <v>0.125</v>
      </c>
      <c r="X103" t="e">
        <f t="shared" si="7"/>
        <v>#DIV/0!</v>
      </c>
      <c r="Z103">
        <f>IF(R103=A103,VLOOKUP(A103,'2013'!$A$5:$K$674,3),0)</f>
        <v>105</v>
      </c>
      <c r="AA103" s="33">
        <f>IF(R103=A103,VLOOKUP(A103,'2013'!$A$5:$K$674,4),0)</f>
        <v>1666400</v>
      </c>
      <c r="AB103">
        <f>IF(R103=A103,VLOOKUP(A103,'2013'!$A$5:$K$674,5),0)</f>
        <v>13</v>
      </c>
      <c r="AC103">
        <f>IF(R103=A103,VLOOKUP(A103,'2013'!$A$5:$K$674,6),0)</f>
        <v>2</v>
      </c>
      <c r="AD103" s="40">
        <f>IF(R103=A103,VLOOKUP(A103,'2013'!$A$5:$K$674,7),0)</f>
        <v>0.15384615384615385</v>
      </c>
      <c r="AE103" t="e">
        <f t="shared" si="8"/>
        <v>#DIV/0!</v>
      </c>
      <c r="AG103">
        <f>IF(R103=A103,VLOOKUP(A103,'2012'!$A$5:$K$674,3),0)</f>
        <v>216</v>
      </c>
      <c r="AH103" s="33">
        <f>IF(R103=A103,VLOOKUP(A103,'2012'!$A$5:$K$674,4),0)</f>
        <v>596475</v>
      </c>
      <c r="AI103">
        <f>IF(R103=A103,VLOOKUP(A103,'2012'!$A$5:$K$674,5),0)</f>
        <v>4</v>
      </c>
      <c r="AJ103">
        <f>IF(R103=A103,VLOOKUP(A103,'2012'!$A$5:$K$674,6),0)</f>
        <v>0</v>
      </c>
      <c r="AK103" s="40">
        <f>IF(R103=A103,VLOOKUP(A103,'2012'!$A$5:$K$674,7),0)</f>
        <v>0</v>
      </c>
      <c r="AL103" t="e">
        <f t="shared" si="9"/>
        <v>#DIV/0!</v>
      </c>
      <c r="AN103" t="str">
        <f>VLOOKUP(A103,'2011'!$A$5:$K$674,1)</f>
        <v xml:space="preserve">Cora Saunders </v>
      </c>
      <c r="AO103">
        <f>IF(AN103=R103,VLOOKUP(A103,'2011'!$A$5:$K$674,3),0)</f>
        <v>152</v>
      </c>
      <c r="AP103" s="33">
        <f>IF(AN103=R103,VLOOKUP(A103,'2011'!$A$5:$K$674,4),0)</f>
        <v>789000</v>
      </c>
      <c r="AQ103">
        <f>IF(R103=AN103,VLOOKUP(A103,'2011'!$A$5:$K$674,5),0)</f>
        <v>5</v>
      </c>
      <c r="AR103">
        <f>IF(R103=AN103,VLOOKUP(A103,'2011'!$A$5:$K$674,6),0)</f>
        <v>0</v>
      </c>
      <c r="AS103" s="40">
        <f>IF(R103=AN103,VLOOKUP(A103,'2011'!$A$5:$K$674,7),0)</f>
        <v>0</v>
      </c>
    </row>
    <row r="104" spans="1:45" x14ac:dyDescent="0.2">
      <c r="A104" t="s">
        <v>162</v>
      </c>
      <c r="B104" t="s">
        <v>1044</v>
      </c>
      <c r="C104">
        <v>421</v>
      </c>
      <c r="D104" s="33">
        <v>195000</v>
      </c>
      <c r="E104">
        <v>1</v>
      </c>
      <c r="F104">
        <v>0</v>
      </c>
      <c r="G104" s="40">
        <v>0</v>
      </c>
      <c r="H104" s="40">
        <f t="shared" si="5"/>
        <v>-1</v>
      </c>
      <c r="J104" t="str">
        <f>VLOOKUP(A104,'2015'!$A$5:$K$674,1)</f>
        <v xml:space="preserve">Cory Duncan </v>
      </c>
      <c r="K104" s="31">
        <f>IF(J104=A104,VLOOKUP(A104,'2015'!$A$5:$K$674,3),0)</f>
        <v>365</v>
      </c>
      <c r="L104" s="33">
        <f>IF(J104=A104,VLOOKUP(A104,'2015'!$A$5:$K$674,4),0)</f>
        <v>206877</v>
      </c>
      <c r="M104">
        <f>IF(J104=A104,VLOOKUP(A104,'2015'!$A$5:$K$674,5),0)</f>
        <v>5</v>
      </c>
      <c r="N104">
        <f>IF(J104=A104,VLOOKUP(A104,'2015'!$A$5:$K$674,6),0)</f>
        <v>0</v>
      </c>
      <c r="O104" s="40">
        <f>IF(J104=A104,VLOOKUP(A104,'2015'!$A$5:$K$674,7),0)</f>
        <v>0</v>
      </c>
      <c r="P104" t="e">
        <f t="shared" si="6"/>
        <v>#DIV/0!</v>
      </c>
      <c r="R104" t="str">
        <f>VLOOKUP(A104,'2014'!$A$5:$K$675,1)</f>
        <v xml:space="preserve">Cory Duncan </v>
      </c>
      <c r="S104" s="31">
        <f>IF(R104=A104,VLOOKUP(A104,'2014'!$A$5:$K$675,3),0)</f>
        <v>404</v>
      </c>
      <c r="T104" s="33">
        <f>IF(R104=A104,VLOOKUP(A104,'2014'!$A$5:$K$675,4),0)</f>
        <v>118000</v>
      </c>
      <c r="U104">
        <f>IF(R104=A104,VLOOKUP(A104,'2014'!$A$5:$K$675,5),0)</f>
        <v>1</v>
      </c>
      <c r="V104">
        <f>IF(R104=A104,VLOOKUP(A104,'2014'!$A$5:$K$675,6),0)</f>
        <v>0</v>
      </c>
      <c r="W104" s="40">
        <f>IF(R104=A104,VLOOKUP(A104,'2014'!$A$5:$K$675,7),0)</f>
        <v>0</v>
      </c>
      <c r="X104" t="e">
        <f t="shared" si="7"/>
        <v>#DIV/0!</v>
      </c>
      <c r="Z104">
        <f>IF(R104=A104,VLOOKUP(A104,'2013'!$A$5:$K$674,3),0)</f>
        <v>341</v>
      </c>
      <c r="AA104" s="33">
        <f>IF(R104=A104,VLOOKUP(A104,'2013'!$A$5:$K$674,4),0)</f>
        <v>170750</v>
      </c>
      <c r="AB104">
        <f>IF(R104=A104,VLOOKUP(A104,'2013'!$A$5:$K$674,5),0)</f>
        <v>1</v>
      </c>
      <c r="AC104">
        <f>IF(R104=A104,VLOOKUP(A104,'2013'!$A$5:$K$674,6),0)</f>
        <v>0</v>
      </c>
      <c r="AD104" s="40">
        <f>IF(R104=A104,VLOOKUP(A104,'2013'!$A$5:$K$674,7),0)</f>
        <v>0</v>
      </c>
      <c r="AE104" t="e">
        <f t="shared" si="8"/>
        <v>#DIV/0!</v>
      </c>
      <c r="AG104">
        <f>IF(R104=A104,VLOOKUP(A104,'2012'!$A$5:$K$674,3),0)</f>
        <v>281</v>
      </c>
      <c r="AH104" s="33">
        <f>IF(R104=A104,VLOOKUP(A104,'2012'!$A$5:$K$674,4),0)</f>
        <v>298500</v>
      </c>
      <c r="AI104">
        <f>IF(R104=A104,VLOOKUP(A104,'2012'!$A$5:$K$674,5),0)</f>
        <v>2</v>
      </c>
      <c r="AJ104">
        <f>IF(R104=A104,VLOOKUP(A104,'2012'!$A$5:$K$674,6),0)</f>
        <v>1</v>
      </c>
      <c r="AK104" s="40">
        <f>IF(R104=A104,VLOOKUP(A104,'2012'!$A$5:$K$674,7),0)</f>
        <v>0.5</v>
      </c>
      <c r="AL104" t="e">
        <f t="shared" si="9"/>
        <v>#DIV/0!</v>
      </c>
      <c r="AN104" t="str">
        <f>VLOOKUP(A104,'2011'!$A$5:$K$674,1)</f>
        <v xml:space="preserve">Cora Saunders </v>
      </c>
      <c r="AO104">
        <f>IF(AN104=R104,VLOOKUP(A104,'2011'!$A$5:$K$674,3),0)</f>
        <v>0</v>
      </c>
      <c r="AP104" s="33">
        <f>IF(AN104=R104,VLOOKUP(A104,'2011'!$A$5:$K$674,4),0)</f>
        <v>0</v>
      </c>
      <c r="AQ104">
        <f>IF(R104=AN104,VLOOKUP(A104,'2011'!$A$5:$K$674,5),0)</f>
        <v>0</v>
      </c>
      <c r="AR104">
        <f>IF(R104=AN104,VLOOKUP(A104,'2011'!$A$5:$K$674,6),0)</f>
        <v>0</v>
      </c>
      <c r="AS104" s="40">
        <f>IF(R104=AN104,VLOOKUP(A104,'2011'!$A$5:$K$674,7),0)</f>
        <v>0</v>
      </c>
    </row>
    <row r="105" spans="1:45" x14ac:dyDescent="0.2">
      <c r="A105" t="s">
        <v>354</v>
      </c>
      <c r="B105" t="s">
        <v>1448</v>
      </c>
      <c r="C105">
        <v>67</v>
      </c>
      <c r="D105" s="33">
        <v>3410250</v>
      </c>
      <c r="E105">
        <v>20</v>
      </c>
      <c r="F105">
        <v>4</v>
      </c>
      <c r="G105" s="40">
        <v>0.2</v>
      </c>
      <c r="H105" s="40">
        <f t="shared" si="5"/>
        <v>-0.8</v>
      </c>
      <c r="J105" t="str">
        <f>VLOOKUP(A105,'2015'!$A$5:$K$674,1)</f>
        <v xml:space="preserve">Cristi McGowan </v>
      </c>
      <c r="K105" s="31">
        <f>IF(J105=A105,VLOOKUP(A105,'2015'!$A$5:$K$674,3),0)</f>
        <v>54</v>
      </c>
      <c r="L105" s="33">
        <f>IF(J105=A105,VLOOKUP(A105,'2015'!$A$5:$K$674,4),0)</f>
        <v>2809320</v>
      </c>
      <c r="M105">
        <f>IF(J105=A105,VLOOKUP(A105,'2015'!$A$5:$K$674,5),0)</f>
        <v>15</v>
      </c>
      <c r="N105">
        <f>IF(J105=A105,VLOOKUP(A105,'2015'!$A$5:$K$674,6),0)</f>
        <v>6</v>
      </c>
      <c r="O105" s="40">
        <f>IF(J105=A105,VLOOKUP(A105,'2015'!$A$5:$K$674,7),0)</f>
        <v>0.4</v>
      </c>
      <c r="P105">
        <f t="shared" si="6"/>
        <v>3.0000000000000004</v>
      </c>
      <c r="R105" t="str">
        <f>VLOOKUP(A105,'2014'!$A$5:$K$675,1)</f>
        <v xml:space="preserve">Cristi McGowan </v>
      </c>
      <c r="S105" s="31">
        <f>IF(R105=A105,VLOOKUP(A105,'2014'!$A$5:$K$675,3),0)</f>
        <v>56</v>
      </c>
      <c r="T105" s="33">
        <f>IF(R105=A105,VLOOKUP(A105,'2014'!$A$5:$K$675,4),0)</f>
        <v>2942850</v>
      </c>
      <c r="U105">
        <f>IF(R105=A105,VLOOKUP(A105,'2014'!$A$5:$K$675,5),0)</f>
        <v>20</v>
      </c>
      <c r="V105">
        <f>IF(R105=A105,VLOOKUP(A105,'2014'!$A$5:$K$675,6),0)</f>
        <v>2</v>
      </c>
      <c r="W105" s="40">
        <f>IF(R105=A105,VLOOKUP(A105,'2014'!$A$5:$K$675,7),0)</f>
        <v>0.1</v>
      </c>
      <c r="X105" t="e">
        <f t="shared" si="7"/>
        <v>#DIV/0!</v>
      </c>
      <c r="Z105">
        <f>IF(R105=A105,VLOOKUP(A105,'2013'!$A$5:$K$674,3),0)</f>
        <v>56</v>
      </c>
      <c r="AA105" s="33">
        <f>IF(R105=A105,VLOOKUP(A105,'2013'!$A$5:$K$674,4),0)</f>
        <v>2705225</v>
      </c>
      <c r="AB105">
        <f>IF(R105=A105,VLOOKUP(A105,'2013'!$A$5:$K$674,5),0)</f>
        <v>21</v>
      </c>
      <c r="AC105">
        <f>IF(R105=A105,VLOOKUP(A105,'2013'!$A$5:$K$674,6),0)</f>
        <v>6</v>
      </c>
      <c r="AD105" s="40">
        <f>IF(R105=A105,VLOOKUP(A105,'2013'!$A$5:$K$674,7),0)</f>
        <v>0.2857142857142857</v>
      </c>
      <c r="AE105" t="e">
        <f t="shared" si="8"/>
        <v>#DIV/0!</v>
      </c>
      <c r="AG105">
        <f>IF(R105=A105,VLOOKUP(A105,'2012'!$A$5:$K$674,3),0)</f>
        <v>351</v>
      </c>
      <c r="AH105" s="33">
        <f>IF(R105=A105,VLOOKUP(A105,'2012'!$A$5:$K$674,4),0)</f>
        <v>105000</v>
      </c>
      <c r="AI105">
        <f>IF(R105=A105,VLOOKUP(A105,'2012'!$A$5:$K$674,5),0)</f>
        <v>1</v>
      </c>
      <c r="AJ105">
        <f>IF(R105=A105,VLOOKUP(A105,'2012'!$A$5:$K$674,6),0)</f>
        <v>1</v>
      </c>
      <c r="AK105" s="40">
        <f>IF(R105=A105,VLOOKUP(A105,'2012'!$A$5:$K$674,7),0)</f>
        <v>1</v>
      </c>
      <c r="AL105" t="e">
        <f t="shared" si="9"/>
        <v>#DIV/0!</v>
      </c>
      <c r="AN105" t="str">
        <f>VLOOKUP(A105,'2011'!$A$5:$K$674,1)</f>
        <v xml:space="preserve">Cora Saunders </v>
      </c>
      <c r="AO105">
        <f>IF(AN105=R105,VLOOKUP(A105,'2011'!$A$5:$K$674,3),0)</f>
        <v>0</v>
      </c>
      <c r="AP105" s="33">
        <f>IF(AN105=R105,VLOOKUP(A105,'2011'!$A$5:$K$674,4),0)</f>
        <v>0</v>
      </c>
      <c r="AQ105">
        <f>IF(R105=AN105,VLOOKUP(A105,'2011'!$A$5:$K$674,5),0)</f>
        <v>0</v>
      </c>
      <c r="AR105">
        <f>IF(R105=AN105,VLOOKUP(A105,'2011'!$A$5:$K$674,6),0)</f>
        <v>0</v>
      </c>
      <c r="AS105" s="40">
        <f>IF(R105=AN105,VLOOKUP(A105,'2011'!$A$5:$K$674,7),0)</f>
        <v>0</v>
      </c>
    </row>
    <row r="106" spans="1:45" x14ac:dyDescent="0.2">
      <c r="A106" t="s">
        <v>1581</v>
      </c>
      <c r="B106" t="s">
        <v>1475</v>
      </c>
      <c r="C106">
        <v>374</v>
      </c>
      <c r="D106" s="33">
        <v>293500</v>
      </c>
      <c r="E106">
        <v>3</v>
      </c>
      <c r="F106">
        <v>0</v>
      </c>
      <c r="G106" s="40">
        <v>0</v>
      </c>
      <c r="H106" s="40" t="e">
        <f t="shared" si="5"/>
        <v>#DIV/0!</v>
      </c>
      <c r="J106" t="str">
        <f>VLOOKUP(A106,'2015'!$A$5:$K$674,1)</f>
        <v xml:space="preserve">Cristi McGowan </v>
      </c>
      <c r="K106" s="31">
        <f>IF(J106=A106,VLOOKUP(A106,'2015'!$A$5:$K$674,3),0)</f>
        <v>0</v>
      </c>
      <c r="L106" s="33">
        <f>IF(J106=A106,VLOOKUP(A106,'2015'!$A$5:$K$674,4),0)</f>
        <v>0</v>
      </c>
      <c r="M106">
        <f>IF(J106=A106,VLOOKUP(A106,'2015'!$A$5:$K$674,5),0)</f>
        <v>0</v>
      </c>
      <c r="N106">
        <f>IF(J106=A106,VLOOKUP(A106,'2015'!$A$5:$K$674,6),0)</f>
        <v>0</v>
      </c>
      <c r="O106" s="40">
        <f>IF(J106=A106,VLOOKUP(A106,'2015'!$A$5:$K$674,7),0)</f>
        <v>0</v>
      </c>
      <c r="P106" t="e">
        <f t="shared" si="6"/>
        <v>#DIV/0!</v>
      </c>
      <c r="R106" t="str">
        <f>VLOOKUP(A106,'2014'!$A$5:$K$675,1)</f>
        <v xml:space="preserve">Cristi McGowan </v>
      </c>
      <c r="S106" s="31">
        <f>IF(R106=A106,VLOOKUP(A106,'2014'!$A$5:$K$675,3),0)</f>
        <v>0</v>
      </c>
      <c r="T106" s="33">
        <f>IF(R106=A106,VLOOKUP(A106,'2014'!$A$5:$K$675,4),0)</f>
        <v>0</v>
      </c>
      <c r="U106">
        <f>IF(R106=A106,VLOOKUP(A106,'2014'!$A$5:$K$675,5),0)</f>
        <v>0</v>
      </c>
      <c r="V106">
        <f>IF(R106=A106,VLOOKUP(A106,'2014'!$A$5:$K$675,6),0)</f>
        <v>0</v>
      </c>
      <c r="W106" s="40">
        <f>IF(R106=A106,VLOOKUP(A106,'2014'!$A$5:$K$675,7),0)</f>
        <v>0</v>
      </c>
      <c r="X106" t="e">
        <f t="shared" si="7"/>
        <v>#DIV/0!</v>
      </c>
      <c r="Z106">
        <f>IF(R106=A106,VLOOKUP(A106,'2013'!$A$5:$K$674,3),0)</f>
        <v>0</v>
      </c>
      <c r="AA106" s="33">
        <f>IF(R106=A106,VLOOKUP(A106,'2013'!$A$5:$K$674,4),0)</f>
        <v>0</v>
      </c>
      <c r="AB106">
        <f>IF(R106=A106,VLOOKUP(A106,'2013'!$A$5:$K$674,5),0)</f>
        <v>0</v>
      </c>
      <c r="AC106">
        <f>IF(R106=A106,VLOOKUP(A106,'2013'!$A$5:$K$674,6),0)</f>
        <v>0</v>
      </c>
      <c r="AD106" s="40">
        <f>IF(R106=A106,VLOOKUP(A106,'2013'!$A$5:$K$674,7),0)</f>
        <v>0</v>
      </c>
      <c r="AE106" t="e">
        <f t="shared" si="8"/>
        <v>#DIV/0!</v>
      </c>
      <c r="AG106">
        <f>IF(R106=A106,VLOOKUP(A106,'2012'!$A$5:$K$674,3),0)</f>
        <v>0</v>
      </c>
      <c r="AH106" s="33">
        <f>IF(R106=A106,VLOOKUP(A106,'2012'!$A$5:$K$674,4),0)</f>
        <v>0</v>
      </c>
      <c r="AI106">
        <f>IF(R106=A106,VLOOKUP(A106,'2012'!$A$5:$K$674,5),0)</f>
        <v>0</v>
      </c>
      <c r="AJ106">
        <f>IF(R106=A106,VLOOKUP(A106,'2012'!$A$5:$K$674,6),0)</f>
        <v>0</v>
      </c>
      <c r="AK106" s="40">
        <f>IF(R106=A106,VLOOKUP(A106,'2012'!$A$5:$K$674,7),0)</f>
        <v>0</v>
      </c>
      <c r="AL106" t="e">
        <f t="shared" si="9"/>
        <v>#DIV/0!</v>
      </c>
      <c r="AN106" t="str">
        <f>VLOOKUP(A106,'2011'!$A$5:$K$674,1)</f>
        <v xml:space="preserve">Cora Saunders </v>
      </c>
      <c r="AO106">
        <f>IF(AN106=R106,VLOOKUP(A106,'2011'!$A$5:$K$674,3),0)</f>
        <v>0</v>
      </c>
      <c r="AP106" s="33">
        <f>IF(AN106=R106,VLOOKUP(A106,'2011'!$A$5:$K$674,4),0)</f>
        <v>0</v>
      </c>
      <c r="AQ106">
        <f>IF(R106=AN106,VLOOKUP(A106,'2011'!$A$5:$K$674,5),0)</f>
        <v>0</v>
      </c>
      <c r="AR106">
        <f>IF(R106=AN106,VLOOKUP(A106,'2011'!$A$5:$K$674,6),0)</f>
        <v>0</v>
      </c>
      <c r="AS106" s="40">
        <f>IF(R106=AN106,VLOOKUP(A106,'2011'!$A$5:$K$674,7),0)</f>
        <v>0</v>
      </c>
    </row>
    <row r="107" spans="1:45" x14ac:dyDescent="0.2">
      <c r="A107" t="s">
        <v>355</v>
      </c>
      <c r="B107" t="s">
        <v>1100</v>
      </c>
      <c r="C107">
        <v>325</v>
      </c>
      <c r="D107" s="33">
        <v>512059</v>
      </c>
      <c r="E107">
        <v>3</v>
      </c>
      <c r="F107">
        <v>1</v>
      </c>
      <c r="G107" s="40">
        <v>0.33333333333333331</v>
      </c>
      <c r="H107" s="40">
        <f t="shared" si="5"/>
        <v>-0.66666666666666674</v>
      </c>
      <c r="J107" t="str">
        <f>VLOOKUP(A107,'2015'!$A$5:$K$674,1)</f>
        <v xml:space="preserve">Cyndi Mitchell </v>
      </c>
      <c r="K107" s="31">
        <f>IF(J107=A107,VLOOKUP(A107,'2015'!$A$5:$K$674,3),0)</f>
        <v>243</v>
      </c>
      <c r="L107" s="33">
        <f>IF(J107=A107,VLOOKUP(A107,'2015'!$A$5:$K$674,4),0)</f>
        <v>602000</v>
      </c>
      <c r="M107">
        <f>IF(J107=A107,VLOOKUP(A107,'2015'!$A$5:$K$674,5),0)</f>
        <v>5</v>
      </c>
      <c r="N107">
        <f>IF(J107=A107,VLOOKUP(A107,'2015'!$A$5:$K$674,6),0)</f>
        <v>0</v>
      </c>
      <c r="O107" s="40">
        <f>IF(J107=A107,VLOOKUP(A107,'2015'!$A$5:$K$674,7),0)</f>
        <v>0</v>
      </c>
      <c r="P107">
        <f t="shared" si="6"/>
        <v>-1</v>
      </c>
      <c r="R107" t="str">
        <f>VLOOKUP(A107,'2014'!$A$5:$K$675,1)</f>
        <v xml:space="preserve">Cyndi Mitchell </v>
      </c>
      <c r="S107" s="31">
        <f>IF(R107=A107,VLOOKUP(A107,'2014'!$A$5:$K$675,3),0)</f>
        <v>160</v>
      </c>
      <c r="T107" s="33">
        <f>IF(R107=A107,VLOOKUP(A107,'2014'!$A$5:$K$675,4),0)</f>
        <v>1222000</v>
      </c>
      <c r="U107">
        <f>IF(R107=A107,VLOOKUP(A107,'2014'!$A$5:$K$675,5),0)</f>
        <v>7</v>
      </c>
      <c r="V107">
        <f>IF(R107=A107,VLOOKUP(A107,'2014'!$A$5:$K$675,6),0)</f>
        <v>1</v>
      </c>
      <c r="W107" s="40">
        <f>IF(R107=A107,VLOOKUP(A107,'2014'!$A$5:$K$675,7),0)</f>
        <v>0.14285714285714285</v>
      </c>
      <c r="X107" t="e">
        <f t="shared" si="7"/>
        <v>#DIV/0!</v>
      </c>
      <c r="Z107">
        <f>IF(R107=A107,VLOOKUP(A107,'2013'!$A$5:$K$674,3),0)</f>
        <v>231</v>
      </c>
      <c r="AA107" s="33">
        <f>IF(R107=A107,VLOOKUP(A107,'2013'!$A$5:$K$674,4),0)</f>
        <v>578400</v>
      </c>
      <c r="AB107">
        <f>IF(R107=A107,VLOOKUP(A107,'2013'!$A$5:$K$674,5),0)</f>
        <v>3</v>
      </c>
      <c r="AC107">
        <f>IF(R107=A107,VLOOKUP(A107,'2013'!$A$5:$K$674,6),0)</f>
        <v>0</v>
      </c>
      <c r="AD107" s="40">
        <f>IF(R107=A107,VLOOKUP(A107,'2013'!$A$5:$K$674,7),0)</f>
        <v>0</v>
      </c>
      <c r="AE107" t="e">
        <f t="shared" si="8"/>
        <v>#DIV/0!</v>
      </c>
      <c r="AG107">
        <f>IF(R107=A107,VLOOKUP(A107,'2012'!$A$5:$K$674,3),0)</f>
        <v>351</v>
      </c>
      <c r="AH107" s="33">
        <f>IF(R107=A107,VLOOKUP(A107,'2012'!$A$5:$K$674,4),0)</f>
        <v>105000</v>
      </c>
      <c r="AI107">
        <f>IF(R107=A107,VLOOKUP(A107,'2012'!$A$5:$K$674,5),0)</f>
        <v>1</v>
      </c>
      <c r="AJ107">
        <f>IF(R107=A107,VLOOKUP(A107,'2012'!$A$5:$K$674,6),0)</f>
        <v>1</v>
      </c>
      <c r="AK107" s="40">
        <f>IF(R107=A107,VLOOKUP(A107,'2012'!$A$5:$K$674,7),0)</f>
        <v>1</v>
      </c>
      <c r="AL107" t="e">
        <f t="shared" si="9"/>
        <v>#DIV/0!</v>
      </c>
      <c r="AN107" t="str">
        <f>VLOOKUP(A107,'2011'!$A$5:$K$674,1)</f>
        <v xml:space="preserve">Cora Saunders </v>
      </c>
      <c r="AO107">
        <f>IF(AN107=R107,VLOOKUP(A107,'2011'!$A$5:$K$674,3),0)</f>
        <v>0</v>
      </c>
      <c r="AP107" s="33">
        <f>IF(AN107=R107,VLOOKUP(A107,'2011'!$A$5:$K$674,4),0)</f>
        <v>0</v>
      </c>
      <c r="AQ107">
        <f>IF(R107=AN107,VLOOKUP(A107,'2011'!$A$5:$K$674,5),0)</f>
        <v>0</v>
      </c>
      <c r="AR107">
        <f>IF(R107=AN107,VLOOKUP(A107,'2011'!$A$5:$K$674,6),0)</f>
        <v>0</v>
      </c>
      <c r="AS107" s="40">
        <f>IF(R107=AN107,VLOOKUP(A107,'2011'!$A$5:$K$674,7),0)</f>
        <v>0</v>
      </c>
    </row>
    <row r="108" spans="1:45" x14ac:dyDescent="0.2">
      <c r="A108" t="s">
        <v>204</v>
      </c>
      <c r="B108" t="s">
        <v>300</v>
      </c>
      <c r="C108">
        <v>113</v>
      </c>
      <c r="D108" s="33">
        <v>2318300</v>
      </c>
      <c r="E108">
        <v>14</v>
      </c>
      <c r="F108">
        <v>11</v>
      </c>
      <c r="G108" s="40">
        <v>0.7857142857142857</v>
      </c>
      <c r="H108" s="40">
        <f t="shared" si="5"/>
        <v>4.7619047619047596E-2</v>
      </c>
      <c r="J108" t="str">
        <f>VLOOKUP(A108,'2015'!$A$5:$K$674,1)</f>
        <v xml:space="preserve">Cynthia Moore </v>
      </c>
      <c r="K108" s="31">
        <f>IF(J108=A108,VLOOKUP(A108,'2015'!$A$5:$K$674,3),0)</f>
        <v>72</v>
      </c>
      <c r="L108" s="33">
        <f>IF(J108=A108,VLOOKUP(A108,'2015'!$A$5:$K$674,4),0)</f>
        <v>2366950</v>
      </c>
      <c r="M108">
        <f>IF(J108=A108,VLOOKUP(A108,'2015'!$A$5:$K$674,5),0)</f>
        <v>10</v>
      </c>
      <c r="N108">
        <f>IF(J108=A108,VLOOKUP(A108,'2015'!$A$5:$K$674,6),0)</f>
        <v>5</v>
      </c>
      <c r="O108" s="40">
        <f>IF(J108=A108,VLOOKUP(A108,'2015'!$A$5:$K$674,7),0)</f>
        <v>0.5</v>
      </c>
      <c r="P108">
        <f t="shared" si="6"/>
        <v>-0.22222222222222229</v>
      </c>
      <c r="R108" t="str">
        <f>VLOOKUP(A108,'2014'!$A$5:$K$675,1)</f>
        <v xml:space="preserve">Cynthia Moore </v>
      </c>
      <c r="S108" s="31">
        <f>IF(R108=A108,VLOOKUP(A108,'2014'!$A$5:$K$675,3),0)</f>
        <v>102</v>
      </c>
      <c r="T108" s="33">
        <f>IF(R108=A108,VLOOKUP(A108,'2014'!$A$5:$K$675,4),0)</f>
        <v>1838100</v>
      </c>
      <c r="U108">
        <f>IF(R108=A108,VLOOKUP(A108,'2014'!$A$5:$K$675,5),0)</f>
        <v>14</v>
      </c>
      <c r="V108">
        <f>IF(R108=A108,VLOOKUP(A108,'2014'!$A$5:$K$675,6),0)</f>
        <v>9</v>
      </c>
      <c r="W108" s="40">
        <f>IF(R108=A108,VLOOKUP(A108,'2014'!$A$5:$K$675,7),0)</f>
        <v>0.6428571428571429</v>
      </c>
      <c r="X108">
        <f t="shared" si="7"/>
        <v>-1.1120260436614324</v>
      </c>
      <c r="Z108">
        <f>IF(R108=A108,VLOOKUP(A108,'2013'!$A$5:$K$674,3),0)</f>
        <v>88</v>
      </c>
      <c r="AA108" s="33">
        <f>IF(R108=A108,VLOOKUP(A108,'2013'!$A$5:$K$674,4),0)</f>
        <v>1969400</v>
      </c>
      <c r="AB108">
        <f>IF(R108=A108,VLOOKUP(A108,'2013'!$A$5:$K$674,5),0)</f>
        <v>13</v>
      </c>
      <c r="AC108">
        <f>IF(R108=A108,VLOOKUP(A108,'2013'!$A$5:$K$674,6),0)</f>
        <v>7</v>
      </c>
      <c r="AD108" s="40">
        <f>IF(R108=A108,VLOOKUP(A108,'2013'!$A$5:$K$674,7),0)</f>
        <v>0.53846153846153844</v>
      </c>
      <c r="AE108">
        <f t="shared" si="8"/>
        <v>-5.7384615384615385</v>
      </c>
      <c r="AG108">
        <f>IF(R108=A108,VLOOKUP(A108,'2012'!$A$5:$K$674,3),0)</f>
        <v>65</v>
      </c>
      <c r="AH108" s="33">
        <f>IF(R108=A108,VLOOKUP(A108,'2012'!$A$5:$K$674,4),0)</f>
        <v>2123050</v>
      </c>
      <c r="AI108">
        <f>IF(R108=A108,VLOOKUP(A108,'2012'!$A$5:$K$674,5),0)</f>
        <v>16</v>
      </c>
      <c r="AJ108">
        <f>IF(R108=A108,VLOOKUP(A108,'2012'!$A$5:$K$674,6),0)</f>
        <v>12</v>
      </c>
      <c r="AK108" s="40">
        <f>IF(R108=A108,VLOOKUP(A108,'2012'!$A$5:$K$674,7),0)</f>
        <v>0.75</v>
      </c>
      <c r="AL108">
        <f t="shared" si="9"/>
        <v>-0.11363636363636363</v>
      </c>
      <c r="AN108" t="str">
        <f>VLOOKUP(A108,'2011'!$A$5:$K$674,1)</f>
        <v xml:space="preserve">Cynthia Moore </v>
      </c>
      <c r="AO108">
        <f>IF(AN108=R108,VLOOKUP(A108,'2011'!$A$5:$K$674,3),0)</f>
        <v>51</v>
      </c>
      <c r="AP108" s="33">
        <f>IF(AN108=R108,VLOOKUP(A108,'2011'!$A$5:$K$674,4),0)</f>
        <v>2054236</v>
      </c>
      <c r="AQ108">
        <f>IF(R108=AN108,VLOOKUP(A108,'2011'!$A$5:$K$674,5),0)</f>
        <v>13</v>
      </c>
      <c r="AR108">
        <f>IF(R108=AN108,VLOOKUP(A108,'2011'!$A$5:$K$674,6),0)</f>
        <v>11</v>
      </c>
      <c r="AS108" s="40">
        <f>IF(R108=AN108,VLOOKUP(A108,'2011'!$A$5:$K$674,7),0)</f>
        <v>0.84615384615384615</v>
      </c>
    </row>
    <row r="109" spans="1:45" x14ac:dyDescent="0.2">
      <c r="A109" t="s">
        <v>252</v>
      </c>
      <c r="B109" t="s">
        <v>1099</v>
      </c>
      <c r="C109">
        <v>213</v>
      </c>
      <c r="D109" s="33">
        <v>1185500</v>
      </c>
      <c r="E109">
        <v>9</v>
      </c>
      <c r="F109">
        <v>2</v>
      </c>
      <c r="G109" s="40">
        <v>0.22222222222222221</v>
      </c>
      <c r="H109" s="40" t="e">
        <f t="shared" si="5"/>
        <v>#DIV/0!</v>
      </c>
      <c r="J109" t="str">
        <f>VLOOKUP(A109,'2015'!$A$5:$K$674,1)</f>
        <v xml:space="preserve">Cynthia Moore </v>
      </c>
      <c r="K109" s="31">
        <f>IF(J109=A109,VLOOKUP(A109,'2015'!$A$5:$K$674,3),0)</f>
        <v>0</v>
      </c>
      <c r="L109" s="33">
        <f>IF(J109=A109,VLOOKUP(A109,'2015'!$A$5:$K$674,4),0)</f>
        <v>0</v>
      </c>
      <c r="M109">
        <f>IF(J109=A109,VLOOKUP(A109,'2015'!$A$5:$K$674,5),0)</f>
        <v>0</v>
      </c>
      <c r="N109">
        <f>IF(J109=A109,VLOOKUP(A109,'2015'!$A$5:$K$674,6),0)</f>
        <v>0</v>
      </c>
      <c r="O109" s="40">
        <f>IF(J109=A109,VLOOKUP(A109,'2015'!$A$5:$K$674,7),0)</f>
        <v>0</v>
      </c>
      <c r="P109" t="e">
        <f t="shared" si="6"/>
        <v>#DIV/0!</v>
      </c>
      <c r="R109" t="str">
        <f>VLOOKUP(A109,'2014'!$A$5:$K$675,1)</f>
        <v xml:space="preserve">Cynthia Moore </v>
      </c>
      <c r="S109" s="31">
        <f>IF(R109=A109,VLOOKUP(A109,'2014'!$A$5:$K$675,3),0)</f>
        <v>0</v>
      </c>
      <c r="T109" s="33">
        <f>IF(R109=A109,VLOOKUP(A109,'2014'!$A$5:$K$675,4),0)</f>
        <v>0</v>
      </c>
      <c r="U109">
        <f>IF(R109=A109,VLOOKUP(A109,'2014'!$A$5:$K$675,5),0)</f>
        <v>0</v>
      </c>
      <c r="V109">
        <f>IF(R109=A109,VLOOKUP(A109,'2014'!$A$5:$K$675,6),0)</f>
        <v>0</v>
      </c>
      <c r="W109" s="40">
        <f>IF(R109=A109,VLOOKUP(A109,'2014'!$A$5:$K$675,7),0)</f>
        <v>0</v>
      </c>
      <c r="X109">
        <f t="shared" si="7"/>
        <v>-1</v>
      </c>
      <c r="Z109">
        <f>IF(R109=A109,VLOOKUP(A109,'2013'!$A$5:$K$674,3),0)</f>
        <v>0</v>
      </c>
      <c r="AA109" s="33">
        <f>IF(R109=A109,VLOOKUP(A109,'2013'!$A$5:$K$674,4),0)</f>
        <v>0</v>
      </c>
      <c r="AB109">
        <f>IF(R109=A109,VLOOKUP(A109,'2013'!$A$5:$K$674,5),0)</f>
        <v>0</v>
      </c>
      <c r="AC109">
        <f>IF(R109=A109,VLOOKUP(A109,'2013'!$A$5:$K$674,6),0)</f>
        <v>0</v>
      </c>
      <c r="AD109" s="40">
        <f>IF(R109=A109,VLOOKUP(A109,'2013'!$A$5:$K$674,7),0)</f>
        <v>0</v>
      </c>
      <c r="AE109">
        <f t="shared" si="8"/>
        <v>-1</v>
      </c>
      <c r="AG109">
        <f>IF(R109=A109,VLOOKUP(A109,'2012'!$A$5:$K$674,3),0)</f>
        <v>0</v>
      </c>
      <c r="AH109" s="33">
        <f>IF(R109=A109,VLOOKUP(A109,'2012'!$A$5:$K$674,4),0)</f>
        <v>0</v>
      </c>
      <c r="AI109">
        <f>IF(R109=A109,VLOOKUP(A109,'2012'!$A$5:$K$674,5),0)</f>
        <v>0</v>
      </c>
      <c r="AJ109">
        <f>IF(R109=A109,VLOOKUP(A109,'2012'!$A$5:$K$674,6),0)</f>
        <v>0</v>
      </c>
      <c r="AK109" s="40">
        <f>IF(R109=A109,VLOOKUP(A109,'2012'!$A$5:$K$674,7),0)</f>
        <v>0</v>
      </c>
      <c r="AL109">
        <f t="shared" si="9"/>
        <v>-1</v>
      </c>
      <c r="AN109" t="str">
        <f>VLOOKUP(A109,'2011'!$A$5:$K$674,1)</f>
        <v xml:space="preserve">Cynthia Moore </v>
      </c>
      <c r="AO109">
        <f>IF(AN109=R109,VLOOKUP(A109,'2011'!$A$5:$K$674,3),0)</f>
        <v>51</v>
      </c>
      <c r="AP109" s="33">
        <f>IF(AN109=R109,VLOOKUP(A109,'2011'!$A$5:$K$674,4),0)</f>
        <v>2054236</v>
      </c>
      <c r="AQ109">
        <f>IF(R109=AN109,VLOOKUP(A109,'2011'!$A$5:$K$674,5),0)</f>
        <v>13</v>
      </c>
      <c r="AR109">
        <f>IF(R109=AN109,VLOOKUP(A109,'2011'!$A$5:$K$674,6),0)</f>
        <v>11</v>
      </c>
      <c r="AS109" s="40">
        <f>IF(R109=AN109,VLOOKUP(A109,'2011'!$A$5:$K$674,7),0)</f>
        <v>0.84615384615384615</v>
      </c>
    </row>
    <row r="110" spans="1:45" x14ac:dyDescent="0.2">
      <c r="A110" t="s">
        <v>356</v>
      </c>
      <c r="B110" t="s">
        <v>300</v>
      </c>
      <c r="C110">
        <v>37</v>
      </c>
      <c r="D110" s="33">
        <v>5075565</v>
      </c>
      <c r="E110">
        <v>20</v>
      </c>
      <c r="F110">
        <v>5</v>
      </c>
      <c r="G110" s="40">
        <v>0.25</v>
      </c>
      <c r="H110" s="40">
        <f t="shared" si="5"/>
        <v>-0.66666666666666663</v>
      </c>
      <c r="J110" t="str">
        <f>VLOOKUP(A110,'2015'!$A$5:$K$674,1)</f>
        <v xml:space="preserve">Dale Dickenson </v>
      </c>
      <c r="K110" s="31">
        <f>IF(J110=A110,VLOOKUP(A110,'2015'!$A$5:$K$674,3),0)</f>
        <v>61</v>
      </c>
      <c r="L110" s="33">
        <f>IF(J110=A110,VLOOKUP(A110,'2015'!$A$5:$K$674,4),0)</f>
        <v>2653550</v>
      </c>
      <c r="M110">
        <f>IF(J110=A110,VLOOKUP(A110,'2015'!$A$5:$K$674,5),0)</f>
        <v>11</v>
      </c>
      <c r="N110">
        <f>IF(J110=A110,VLOOKUP(A110,'2015'!$A$5:$K$674,6),0)</f>
        <v>3</v>
      </c>
      <c r="O110" s="40">
        <f>IF(J110=A110,VLOOKUP(A110,'2015'!$A$5:$K$674,7),0)</f>
        <v>0.27272727272727271</v>
      </c>
      <c r="P110">
        <f t="shared" si="6"/>
        <v>-0.36363636363636365</v>
      </c>
      <c r="R110" t="str">
        <f>VLOOKUP(A110,'2014'!$A$5:$K$675,1)</f>
        <v xml:space="preserve">Dale Dickenson </v>
      </c>
      <c r="S110" s="31">
        <f>IF(R110=A110,VLOOKUP(A110,'2014'!$A$5:$K$675,3),0)</f>
        <v>51</v>
      </c>
      <c r="T110" s="33">
        <f>IF(R110=A110,VLOOKUP(A110,'2014'!$A$5:$K$675,4),0)</f>
        <v>3094400</v>
      </c>
      <c r="U110">
        <f>IF(R110=A110,VLOOKUP(A110,'2014'!$A$5:$K$675,5),0)</f>
        <v>14</v>
      </c>
      <c r="V110">
        <f>IF(R110=A110,VLOOKUP(A110,'2014'!$A$5:$K$675,6),0)</f>
        <v>6</v>
      </c>
      <c r="W110" s="40">
        <f>IF(R110=A110,VLOOKUP(A110,'2014'!$A$5:$K$675,7),0)</f>
        <v>0.42857142857142855</v>
      </c>
      <c r="X110" t="e">
        <f t="shared" si="7"/>
        <v>#DIV/0!</v>
      </c>
      <c r="Z110">
        <f>IF(R110=A110,VLOOKUP(A110,'2013'!$A$5:$K$674,3),0)</f>
        <v>57</v>
      </c>
      <c r="AA110" s="33">
        <f>IF(R110=A110,VLOOKUP(A110,'2013'!$A$5:$K$674,4),0)</f>
        <v>2656870</v>
      </c>
      <c r="AB110">
        <f>IF(R110=A110,VLOOKUP(A110,'2013'!$A$5:$K$674,5),0)</f>
        <v>11</v>
      </c>
      <c r="AC110">
        <f>IF(R110=A110,VLOOKUP(A110,'2013'!$A$5:$K$674,6),0)</f>
        <v>5</v>
      </c>
      <c r="AD110" s="40">
        <f>IF(R110=A110,VLOOKUP(A110,'2013'!$A$5:$K$674,7),0)</f>
        <v>0.45454545454545453</v>
      </c>
      <c r="AE110" t="e">
        <f t="shared" si="8"/>
        <v>#DIV/0!</v>
      </c>
      <c r="AG110">
        <f>IF(R110=A110,VLOOKUP(A110,'2012'!$A$5:$K$674,3),0)</f>
        <v>65</v>
      </c>
      <c r="AH110" s="33">
        <f>IF(R110=A110,VLOOKUP(A110,'2012'!$A$5:$K$674,4),0)</f>
        <v>2123050</v>
      </c>
      <c r="AI110">
        <f>IF(R110=A110,VLOOKUP(A110,'2012'!$A$5:$K$674,5),0)</f>
        <v>16</v>
      </c>
      <c r="AJ110">
        <f>IF(R110=A110,VLOOKUP(A110,'2012'!$A$5:$K$674,6),0)</f>
        <v>12</v>
      </c>
      <c r="AK110" s="40">
        <f>IF(R110=A110,VLOOKUP(A110,'2012'!$A$5:$K$674,7),0)</f>
        <v>0.75</v>
      </c>
      <c r="AL110" t="e">
        <f t="shared" si="9"/>
        <v>#DIV/0!</v>
      </c>
      <c r="AN110" t="str">
        <f>VLOOKUP(A110,'2011'!$A$5:$K$674,1)</f>
        <v xml:space="preserve">Cynthia Moore </v>
      </c>
      <c r="AO110">
        <f>IF(AN110=R110,VLOOKUP(A110,'2011'!$A$5:$K$674,3),0)</f>
        <v>0</v>
      </c>
      <c r="AP110" s="33">
        <f>IF(AN110=R110,VLOOKUP(A110,'2011'!$A$5:$K$674,4),0)</f>
        <v>0</v>
      </c>
      <c r="AQ110">
        <f>IF(R110=AN110,VLOOKUP(A110,'2011'!$A$5:$K$674,5),0)</f>
        <v>0</v>
      </c>
      <c r="AR110">
        <f>IF(R110=AN110,VLOOKUP(A110,'2011'!$A$5:$K$674,6),0)</f>
        <v>0</v>
      </c>
      <c r="AS110" s="40">
        <f>IF(R110=AN110,VLOOKUP(A110,'2011'!$A$5:$K$674,7),0)</f>
        <v>0</v>
      </c>
    </row>
    <row r="111" spans="1:45" x14ac:dyDescent="0.2">
      <c r="A111" t="s">
        <v>1488</v>
      </c>
      <c r="B111" t="s">
        <v>300</v>
      </c>
      <c r="C111">
        <v>248</v>
      </c>
      <c r="D111" s="33">
        <v>943050</v>
      </c>
      <c r="E111">
        <v>8</v>
      </c>
      <c r="F111">
        <v>3</v>
      </c>
      <c r="G111" s="40">
        <v>0.375</v>
      </c>
      <c r="H111" s="40" t="e">
        <f t="shared" si="5"/>
        <v>#DIV/0!</v>
      </c>
      <c r="J111" t="str">
        <f>VLOOKUP(A111,'2015'!$A$5:$K$674,1)</f>
        <v xml:space="preserve">Dale Dickenson </v>
      </c>
      <c r="K111" s="31">
        <f>IF(J111=A111,VLOOKUP(A111,'2015'!$A$5:$K$674,3),0)</f>
        <v>0</v>
      </c>
      <c r="L111" s="33">
        <f>IF(J111=A111,VLOOKUP(A111,'2015'!$A$5:$K$674,4),0)</f>
        <v>0</v>
      </c>
      <c r="M111">
        <f>IF(J111=A111,VLOOKUP(A111,'2015'!$A$5:$K$674,5),0)</f>
        <v>0</v>
      </c>
      <c r="N111">
        <f>IF(J111=A111,VLOOKUP(A111,'2015'!$A$5:$K$674,6),0)</f>
        <v>0</v>
      </c>
      <c r="O111" s="40">
        <f>IF(J111=A111,VLOOKUP(A111,'2015'!$A$5:$K$674,7),0)</f>
        <v>0</v>
      </c>
      <c r="P111" t="e">
        <f t="shared" si="6"/>
        <v>#DIV/0!</v>
      </c>
      <c r="R111" t="str">
        <f>VLOOKUP(A111,'2014'!$A$5:$K$675,1)</f>
        <v xml:space="preserve">Dale Dickenson </v>
      </c>
      <c r="S111" s="31">
        <f>IF(R111=A111,VLOOKUP(A111,'2014'!$A$5:$K$675,3),0)</f>
        <v>0</v>
      </c>
      <c r="T111" s="33">
        <f>IF(R111=A111,VLOOKUP(A111,'2014'!$A$5:$K$675,4),0)</f>
        <v>0</v>
      </c>
      <c r="U111">
        <f>IF(R111=A111,VLOOKUP(A111,'2014'!$A$5:$K$675,5),0)</f>
        <v>0</v>
      </c>
      <c r="V111">
        <f>IF(R111=A111,VLOOKUP(A111,'2014'!$A$5:$K$675,6),0)</f>
        <v>0</v>
      </c>
      <c r="W111" s="40">
        <f>IF(R111=A111,VLOOKUP(A111,'2014'!$A$5:$K$675,7),0)</f>
        <v>0</v>
      </c>
      <c r="X111" t="e">
        <f t="shared" si="7"/>
        <v>#DIV/0!</v>
      </c>
      <c r="Z111">
        <f>IF(R111=A111,VLOOKUP(A111,'2013'!$A$5:$K$674,3),0)</f>
        <v>0</v>
      </c>
      <c r="AA111" s="33">
        <f>IF(R111=A111,VLOOKUP(A111,'2013'!$A$5:$K$674,4),0)</f>
        <v>0</v>
      </c>
      <c r="AB111">
        <f>IF(R111=A111,VLOOKUP(A111,'2013'!$A$5:$K$674,5),0)</f>
        <v>0</v>
      </c>
      <c r="AC111">
        <f>IF(R111=A111,VLOOKUP(A111,'2013'!$A$5:$K$674,6),0)</f>
        <v>0</v>
      </c>
      <c r="AD111" s="40">
        <f>IF(R111=A111,VLOOKUP(A111,'2013'!$A$5:$K$674,7),0)</f>
        <v>0</v>
      </c>
      <c r="AE111" t="e">
        <f t="shared" si="8"/>
        <v>#DIV/0!</v>
      </c>
      <c r="AG111">
        <f>IF(R111=A111,VLOOKUP(A111,'2012'!$A$5:$K$674,3),0)</f>
        <v>0</v>
      </c>
      <c r="AH111" s="33">
        <f>IF(R111=A111,VLOOKUP(A111,'2012'!$A$5:$K$674,4),0)</f>
        <v>0</v>
      </c>
      <c r="AI111">
        <f>IF(R111=A111,VLOOKUP(A111,'2012'!$A$5:$K$674,5),0)</f>
        <v>0</v>
      </c>
      <c r="AJ111">
        <f>IF(R111=A111,VLOOKUP(A111,'2012'!$A$5:$K$674,6),0)</f>
        <v>0</v>
      </c>
      <c r="AK111" s="40">
        <f>IF(R111=A111,VLOOKUP(A111,'2012'!$A$5:$K$674,7),0)</f>
        <v>0</v>
      </c>
      <c r="AL111" t="e">
        <f t="shared" si="9"/>
        <v>#DIV/0!</v>
      </c>
      <c r="AN111" t="str">
        <f>VLOOKUP(A111,'2011'!$A$5:$K$674,1)</f>
        <v xml:space="preserve">Cynthia Moore </v>
      </c>
      <c r="AO111">
        <f>IF(AN111=R111,VLOOKUP(A111,'2011'!$A$5:$K$674,3),0)</f>
        <v>0</v>
      </c>
      <c r="AP111" s="33">
        <f>IF(AN111=R111,VLOOKUP(A111,'2011'!$A$5:$K$674,4),0)</f>
        <v>0</v>
      </c>
      <c r="AQ111">
        <f>IF(R111=AN111,VLOOKUP(A111,'2011'!$A$5:$K$674,5),0)</f>
        <v>0</v>
      </c>
      <c r="AR111">
        <f>IF(R111=AN111,VLOOKUP(A111,'2011'!$A$5:$K$674,6),0)</f>
        <v>0</v>
      </c>
      <c r="AS111" s="40">
        <f>IF(R111=AN111,VLOOKUP(A111,'2011'!$A$5:$K$674,7),0)</f>
        <v>0</v>
      </c>
    </row>
    <row r="112" spans="1:45" x14ac:dyDescent="0.2">
      <c r="A112" t="s">
        <v>1602</v>
      </c>
      <c r="B112" t="s">
        <v>1036</v>
      </c>
      <c r="C112">
        <v>351</v>
      </c>
      <c r="D112" s="33">
        <v>399300</v>
      </c>
      <c r="E112">
        <v>2</v>
      </c>
      <c r="F112">
        <v>1</v>
      </c>
      <c r="G112" s="40">
        <v>0.5</v>
      </c>
      <c r="H112" s="40" t="e">
        <f t="shared" si="5"/>
        <v>#DIV/0!</v>
      </c>
      <c r="J112" t="str">
        <f>VLOOKUP(A112,'2015'!$A$5:$K$674,1)</f>
        <v xml:space="preserve">Dale Dickenson </v>
      </c>
      <c r="K112" s="31">
        <f>IF(J112=A112,VLOOKUP(A112,'2015'!$A$5:$K$674,3),0)</f>
        <v>0</v>
      </c>
      <c r="L112" s="33">
        <f>IF(J112=A112,VLOOKUP(A112,'2015'!$A$5:$K$674,4),0)</f>
        <v>0</v>
      </c>
      <c r="M112">
        <f>IF(J112=A112,VLOOKUP(A112,'2015'!$A$5:$K$674,5),0)</f>
        <v>0</v>
      </c>
      <c r="N112">
        <f>IF(J112=A112,VLOOKUP(A112,'2015'!$A$5:$K$674,6),0)</f>
        <v>0</v>
      </c>
      <c r="O112" s="40">
        <f>IF(J112=A112,VLOOKUP(A112,'2015'!$A$5:$K$674,7),0)</f>
        <v>0</v>
      </c>
      <c r="P112" t="e">
        <f t="shared" si="6"/>
        <v>#DIV/0!</v>
      </c>
      <c r="R112" t="str">
        <f>VLOOKUP(A112,'2014'!$A$5:$K$675,1)</f>
        <v xml:space="preserve">Dale Dickenson </v>
      </c>
      <c r="S112" s="31">
        <f>IF(R112=A112,VLOOKUP(A112,'2014'!$A$5:$K$675,3),0)</f>
        <v>0</v>
      </c>
      <c r="T112" s="33">
        <f>IF(R112=A112,VLOOKUP(A112,'2014'!$A$5:$K$675,4),0)</f>
        <v>0</v>
      </c>
      <c r="U112">
        <f>IF(R112=A112,VLOOKUP(A112,'2014'!$A$5:$K$675,5),0)</f>
        <v>0</v>
      </c>
      <c r="V112">
        <f>IF(R112=A112,VLOOKUP(A112,'2014'!$A$5:$K$675,6),0)</f>
        <v>0</v>
      </c>
      <c r="W112" s="40">
        <f>IF(R112=A112,VLOOKUP(A112,'2014'!$A$5:$K$675,7),0)</f>
        <v>0</v>
      </c>
      <c r="X112" t="e">
        <f t="shared" si="7"/>
        <v>#DIV/0!</v>
      </c>
      <c r="Z112">
        <f>IF(R112=A112,VLOOKUP(A112,'2013'!$A$5:$K$674,3),0)</f>
        <v>0</v>
      </c>
      <c r="AA112" s="33">
        <f>IF(R112=A112,VLOOKUP(A112,'2013'!$A$5:$K$674,4),0)</f>
        <v>0</v>
      </c>
      <c r="AB112">
        <f>IF(R112=A112,VLOOKUP(A112,'2013'!$A$5:$K$674,5),0)</f>
        <v>0</v>
      </c>
      <c r="AC112">
        <f>IF(R112=A112,VLOOKUP(A112,'2013'!$A$5:$K$674,6),0)</f>
        <v>0</v>
      </c>
      <c r="AD112" s="40">
        <f>IF(R112=A112,VLOOKUP(A112,'2013'!$A$5:$K$674,7),0)</f>
        <v>0</v>
      </c>
      <c r="AE112" t="e">
        <f t="shared" si="8"/>
        <v>#DIV/0!</v>
      </c>
      <c r="AG112">
        <f>IF(R112=A112,VLOOKUP(A112,'2012'!$A$5:$K$674,3),0)</f>
        <v>0</v>
      </c>
      <c r="AH112" s="33">
        <f>IF(R112=A112,VLOOKUP(A112,'2012'!$A$5:$K$674,4),0)</f>
        <v>0</v>
      </c>
      <c r="AI112">
        <f>IF(R112=A112,VLOOKUP(A112,'2012'!$A$5:$K$674,5),0)</f>
        <v>0</v>
      </c>
      <c r="AJ112">
        <f>IF(R112=A112,VLOOKUP(A112,'2012'!$A$5:$K$674,6),0)</f>
        <v>0</v>
      </c>
      <c r="AK112" s="40">
        <f>IF(R112=A112,VLOOKUP(A112,'2012'!$A$5:$K$674,7),0)</f>
        <v>0</v>
      </c>
      <c r="AL112" t="e">
        <f t="shared" si="9"/>
        <v>#DIV/0!</v>
      </c>
      <c r="AN112" t="str">
        <f>VLOOKUP(A112,'2011'!$A$5:$K$674,1)</f>
        <v xml:space="preserve">Cynthia Moore </v>
      </c>
      <c r="AO112">
        <f>IF(AN112=R112,VLOOKUP(A112,'2011'!$A$5:$K$674,3),0)</f>
        <v>0</v>
      </c>
      <c r="AP112" s="33">
        <f>IF(AN112=R112,VLOOKUP(A112,'2011'!$A$5:$K$674,4),0)</f>
        <v>0</v>
      </c>
      <c r="AQ112">
        <f>IF(R112=AN112,VLOOKUP(A112,'2011'!$A$5:$K$674,5),0)</f>
        <v>0</v>
      </c>
      <c r="AR112">
        <f>IF(R112=AN112,VLOOKUP(A112,'2011'!$A$5:$K$674,6),0)</f>
        <v>0</v>
      </c>
      <c r="AS112" s="40">
        <f>IF(R112=AN112,VLOOKUP(A112,'2011'!$A$5:$K$674,7),0)</f>
        <v>0</v>
      </c>
    </row>
    <row r="113" spans="1:45" x14ac:dyDescent="0.2">
      <c r="A113" t="s">
        <v>205</v>
      </c>
      <c r="B113" t="s">
        <v>1475</v>
      </c>
      <c r="C113">
        <v>45</v>
      </c>
      <c r="D113" s="33">
        <v>4351855</v>
      </c>
      <c r="E113">
        <v>39</v>
      </c>
      <c r="F113">
        <v>7</v>
      </c>
      <c r="G113" s="40">
        <v>0.17948717948717949</v>
      </c>
      <c r="H113" s="40">
        <f t="shared" si="5"/>
        <v>0.79487179487179482</v>
      </c>
      <c r="J113" t="str">
        <f>VLOOKUP(A113,'2015'!$A$5:$K$674,1)</f>
        <v xml:space="preserve">Daniel Tagle, Jr. </v>
      </c>
      <c r="K113" s="31">
        <f>IF(J113=A113,VLOOKUP(A113,'2015'!$A$5:$K$674,3),0)</f>
        <v>79</v>
      </c>
      <c r="L113" s="33">
        <f>IF(J113=A113,VLOOKUP(A113,'2015'!$A$5:$K$674,4),0)</f>
        <v>2229525</v>
      </c>
      <c r="M113">
        <f>IF(J113=A113,VLOOKUP(A113,'2015'!$A$5:$K$674,5),0)</f>
        <v>22</v>
      </c>
      <c r="N113">
        <f>IF(J113=A113,VLOOKUP(A113,'2015'!$A$5:$K$674,6),0)</f>
        <v>5</v>
      </c>
      <c r="O113" s="40">
        <f>IF(J113=A113,VLOOKUP(A113,'2015'!$A$5:$K$674,7),0)</f>
        <v>0.22727272727272727</v>
      </c>
      <c r="P113">
        <f t="shared" si="6"/>
        <v>0.53409090909090917</v>
      </c>
      <c r="R113" t="str">
        <f>VLOOKUP(A113,'2014'!$A$5:$K$675,1)</f>
        <v xml:space="preserve">Daniel Tagle, Jr. </v>
      </c>
      <c r="S113" s="31">
        <f>IF(R113=A113,VLOOKUP(A113,'2014'!$A$5:$K$675,3),0)</f>
        <v>76</v>
      </c>
      <c r="T113" s="33">
        <f>IF(R113=A113,VLOOKUP(A113,'2014'!$A$5:$K$675,4),0)</f>
        <v>2419267</v>
      </c>
      <c r="U113">
        <f>IF(R113=A113,VLOOKUP(A113,'2014'!$A$5:$K$675,5),0)</f>
        <v>27</v>
      </c>
      <c r="V113">
        <f>IF(R113=A113,VLOOKUP(A113,'2014'!$A$5:$K$675,6),0)</f>
        <v>4</v>
      </c>
      <c r="W113" s="40">
        <f>IF(R113=A113,VLOOKUP(A113,'2014'!$A$5:$K$675,7),0)</f>
        <v>0.14814814814814814</v>
      </c>
      <c r="X113">
        <f t="shared" si="7"/>
        <v>-1.0474649406688241</v>
      </c>
      <c r="Z113">
        <f>IF(R113=A113,VLOOKUP(A113,'2013'!$A$5:$K$674,3),0)</f>
        <v>68</v>
      </c>
      <c r="AA113" s="33">
        <f>IF(R113=A113,VLOOKUP(A113,'2013'!$A$5:$K$674,4),0)</f>
        <v>2391550</v>
      </c>
      <c r="AB113">
        <f>IF(R113=A113,VLOOKUP(A113,'2013'!$A$5:$K$674,5),0)</f>
        <v>22</v>
      </c>
      <c r="AC113">
        <f>IF(R113=A113,VLOOKUP(A113,'2013'!$A$5:$K$674,6),0)</f>
        <v>7</v>
      </c>
      <c r="AD113" s="40">
        <f>IF(R113=A113,VLOOKUP(A113,'2013'!$A$5:$K$674,7),0)</f>
        <v>0.31818181818181818</v>
      </c>
      <c r="AE113">
        <f t="shared" si="8"/>
        <v>-3.1212121212121224</v>
      </c>
      <c r="AG113">
        <f>IF(R113=A113,VLOOKUP(A113,'2012'!$A$5:$K$674,3),0)</f>
        <v>74</v>
      </c>
      <c r="AH113" s="33">
        <f>IF(R113=A113,VLOOKUP(A113,'2012'!$A$5:$K$674,4),0)</f>
        <v>1956150</v>
      </c>
      <c r="AI113">
        <f>IF(R113=A113,VLOOKUP(A113,'2012'!$A$5:$K$674,5),0)</f>
        <v>20</v>
      </c>
      <c r="AJ113">
        <f>IF(R113=A113,VLOOKUP(A113,'2012'!$A$5:$K$674,6),0)</f>
        <v>2</v>
      </c>
      <c r="AK113" s="40">
        <f>IF(R113=A113,VLOOKUP(A113,'2012'!$A$5:$K$674,7),0)</f>
        <v>0.1</v>
      </c>
      <c r="AL113">
        <f t="shared" si="9"/>
        <v>-0.14999999999999994</v>
      </c>
      <c r="AN113" t="str">
        <f>VLOOKUP(A113,'2011'!$A$5:$K$674,1)</f>
        <v xml:space="preserve">Daniel Tagle, Jr. </v>
      </c>
      <c r="AO113">
        <f>IF(AN113=R113,VLOOKUP(A113,'2011'!$A$5:$K$674,3),0)</f>
        <v>106</v>
      </c>
      <c r="AP113" s="33">
        <f>IF(AN113=R113,VLOOKUP(A113,'2011'!$A$5:$K$674,4),0)</f>
        <v>1170500</v>
      </c>
      <c r="AQ113">
        <f>IF(R113=AN113,VLOOKUP(A113,'2011'!$A$5:$K$674,5),0)</f>
        <v>17</v>
      </c>
      <c r="AR113">
        <f>IF(R113=AN113,VLOOKUP(A113,'2011'!$A$5:$K$674,6),0)</f>
        <v>2</v>
      </c>
      <c r="AS113" s="40">
        <f>IF(R113=AN113,VLOOKUP(A113,'2011'!$A$5:$K$674,7),0)</f>
        <v>0.11764705882352941</v>
      </c>
    </row>
    <row r="114" spans="1:45" x14ac:dyDescent="0.2">
      <c r="A114" t="s">
        <v>253</v>
      </c>
      <c r="B114" t="s">
        <v>300</v>
      </c>
      <c r="C114">
        <v>159</v>
      </c>
      <c r="D114" s="33">
        <v>1782800</v>
      </c>
      <c r="E114">
        <v>11</v>
      </c>
      <c r="F114">
        <v>2</v>
      </c>
      <c r="G114" s="40">
        <v>0.18181818181818182</v>
      </c>
      <c r="H114" s="40" t="e">
        <f t="shared" si="5"/>
        <v>#DIV/0!</v>
      </c>
      <c r="J114" t="str">
        <f>VLOOKUP(A114,'2015'!$A$5:$K$674,1)</f>
        <v xml:space="preserve">Danny Webb </v>
      </c>
      <c r="K114" s="31">
        <f>IF(J114=A114,VLOOKUP(A114,'2015'!$A$5:$K$674,3),0)</f>
        <v>236</v>
      </c>
      <c r="L114" s="33">
        <f>IF(J114=A114,VLOOKUP(A114,'2015'!$A$5:$K$674,4),0)</f>
        <v>667250</v>
      </c>
      <c r="M114">
        <f>IF(J114=A114,VLOOKUP(A114,'2015'!$A$5:$K$674,5),0)</f>
        <v>3</v>
      </c>
      <c r="N114">
        <f>IF(J114=A114,VLOOKUP(A114,'2015'!$A$5:$K$674,6),0)</f>
        <v>2</v>
      </c>
      <c r="O114" s="40">
        <f>IF(J114=A114,VLOOKUP(A114,'2015'!$A$5:$K$674,7),0)</f>
        <v>0.66666666666666663</v>
      </c>
      <c r="P114" t="e">
        <f t="shared" si="6"/>
        <v>#DIV/0!</v>
      </c>
      <c r="R114" t="str">
        <f>VLOOKUP(A114,'2014'!$A$5:$K$675,1)</f>
        <v xml:space="preserve">Danny Ellis </v>
      </c>
      <c r="S114" s="31">
        <f>IF(R114=A114,VLOOKUP(A114,'2014'!$A$5:$K$675,3),0)</f>
        <v>0</v>
      </c>
      <c r="T114" s="33">
        <f>IF(R114=A114,VLOOKUP(A114,'2014'!$A$5:$K$675,4),0)</f>
        <v>0</v>
      </c>
      <c r="U114">
        <f>IF(R114=A114,VLOOKUP(A114,'2014'!$A$5:$K$675,5),0)</f>
        <v>0</v>
      </c>
      <c r="V114">
        <f>IF(R114=A114,VLOOKUP(A114,'2014'!$A$5:$K$675,6),0)</f>
        <v>0</v>
      </c>
      <c r="W114" s="40">
        <f>IF(R114=A114,VLOOKUP(A114,'2014'!$A$5:$K$675,7),0)</f>
        <v>0</v>
      </c>
      <c r="X114" t="e">
        <f t="shared" si="7"/>
        <v>#DIV/0!</v>
      </c>
      <c r="Z114">
        <f>IF(R114=A114,VLOOKUP(A114,'2013'!$A$5:$K$674,3),0)</f>
        <v>0</v>
      </c>
      <c r="AA114" s="33">
        <f>IF(R114=A114,VLOOKUP(A114,'2013'!$A$5:$K$674,4),0)</f>
        <v>0</v>
      </c>
      <c r="AB114">
        <f>IF(R114=A114,VLOOKUP(A114,'2013'!$A$5:$K$674,5),0)</f>
        <v>0</v>
      </c>
      <c r="AC114">
        <f>IF(R114=A114,VLOOKUP(A114,'2013'!$A$5:$K$674,6),0)</f>
        <v>0</v>
      </c>
      <c r="AD114" s="40">
        <f>IF(R114=A114,VLOOKUP(A114,'2013'!$A$5:$K$674,7),0)</f>
        <v>0</v>
      </c>
      <c r="AE114" t="e">
        <f t="shared" si="8"/>
        <v>#DIV/0!</v>
      </c>
      <c r="AG114">
        <f>IF(R114=A114,VLOOKUP(A114,'2012'!$A$5:$K$674,3),0)</f>
        <v>0</v>
      </c>
      <c r="AH114" s="33">
        <f>IF(R114=A114,VLOOKUP(A114,'2012'!$A$5:$K$674,4),0)</f>
        <v>0</v>
      </c>
      <c r="AI114">
        <f>IF(R114=A114,VLOOKUP(A114,'2012'!$A$5:$K$674,5),0)</f>
        <v>0</v>
      </c>
      <c r="AJ114">
        <f>IF(R114=A114,VLOOKUP(A114,'2012'!$A$5:$K$674,6),0)</f>
        <v>0</v>
      </c>
      <c r="AK114" s="40">
        <f>IF(R114=A114,VLOOKUP(A114,'2012'!$A$5:$K$674,7),0)</f>
        <v>0</v>
      </c>
      <c r="AL114" t="e">
        <f t="shared" si="9"/>
        <v>#DIV/0!</v>
      </c>
      <c r="AN114" t="str">
        <f>VLOOKUP(A114,'2011'!$A$5:$K$674,1)</f>
        <v xml:space="preserve">Daniel Tagle, Jr. </v>
      </c>
      <c r="AO114">
        <f>IF(AN114=R114,VLOOKUP(A114,'2011'!$A$5:$K$674,3),0)</f>
        <v>0</v>
      </c>
      <c r="AP114" s="33">
        <f>IF(AN114=R114,VLOOKUP(A114,'2011'!$A$5:$K$674,4),0)</f>
        <v>0</v>
      </c>
      <c r="AQ114">
        <f>IF(R114=AN114,VLOOKUP(A114,'2011'!$A$5:$K$674,5),0)</f>
        <v>0</v>
      </c>
      <c r="AR114">
        <f>IF(R114=AN114,VLOOKUP(A114,'2011'!$A$5:$K$674,6),0)</f>
        <v>0</v>
      </c>
      <c r="AS114" s="40">
        <f>IF(R114=AN114,VLOOKUP(A114,'2011'!$A$5:$K$674,7),0)</f>
        <v>0</v>
      </c>
    </row>
    <row r="115" spans="1:45" x14ac:dyDescent="0.2">
      <c r="A115" t="s">
        <v>206</v>
      </c>
      <c r="B115" t="s">
        <v>1484</v>
      </c>
      <c r="C115">
        <v>190</v>
      </c>
      <c r="D115" s="33">
        <v>1368400</v>
      </c>
      <c r="E115">
        <v>9</v>
      </c>
      <c r="F115">
        <v>0</v>
      </c>
      <c r="G115" s="40">
        <v>0</v>
      </c>
      <c r="H115" s="40" t="e">
        <f t="shared" si="5"/>
        <v>#DIV/0!</v>
      </c>
      <c r="J115" t="str">
        <f>VLOOKUP(A115,'2015'!$A$5:$K$674,1)</f>
        <v xml:space="preserve">Darren McKethan </v>
      </c>
      <c r="K115" s="31">
        <f>IF(J115=A115,VLOOKUP(A115,'2015'!$A$5:$K$674,3),0)</f>
        <v>151</v>
      </c>
      <c r="L115" s="33">
        <f>IF(J115=A115,VLOOKUP(A115,'2015'!$A$5:$K$674,4),0)</f>
        <v>1233100</v>
      </c>
      <c r="M115">
        <f>IF(J115=A115,VLOOKUP(A115,'2015'!$A$5:$K$674,5),0)</f>
        <v>10</v>
      </c>
      <c r="N115">
        <f>IF(J115=A115,VLOOKUP(A115,'2015'!$A$5:$K$674,6),0)</f>
        <v>1</v>
      </c>
      <c r="O115" s="40">
        <f>IF(J115=A115,VLOOKUP(A115,'2015'!$A$5:$K$674,7),0)</f>
        <v>0.1</v>
      </c>
      <c r="P115">
        <f t="shared" si="6"/>
        <v>0.60000000000000009</v>
      </c>
      <c r="R115" t="str">
        <f>VLOOKUP(A115,'2014'!$A$5:$K$675,1)</f>
        <v xml:space="preserve">Darren McKethan </v>
      </c>
      <c r="S115" s="31">
        <f>IF(R115=A115,VLOOKUP(A115,'2014'!$A$5:$K$675,3),0)</f>
        <v>122</v>
      </c>
      <c r="T115" s="33">
        <f>IF(R115=A115,VLOOKUP(A115,'2014'!$A$5:$K$675,4),0)</f>
        <v>1634932</v>
      </c>
      <c r="U115">
        <f>IF(R115=A115,VLOOKUP(A115,'2014'!$A$5:$K$675,5),0)</f>
        <v>16</v>
      </c>
      <c r="V115">
        <f>IF(R115=A115,VLOOKUP(A115,'2014'!$A$5:$K$675,6),0)</f>
        <v>1</v>
      </c>
      <c r="W115" s="40">
        <f>IF(R115=A115,VLOOKUP(A115,'2014'!$A$5:$K$675,7),0)</f>
        <v>6.25E-2</v>
      </c>
      <c r="X115" t="e">
        <f t="shared" si="7"/>
        <v>#DIV/0!</v>
      </c>
      <c r="Z115">
        <f>IF(R115=A115,VLOOKUP(A115,'2013'!$A$5:$K$674,3),0)</f>
        <v>91</v>
      </c>
      <c r="AA115" s="33">
        <f>IF(R115=A115,VLOOKUP(A115,'2013'!$A$5:$K$674,4),0)</f>
        <v>1933050</v>
      </c>
      <c r="AB115">
        <f>IF(R115=A115,VLOOKUP(A115,'2013'!$A$5:$K$674,5),0)</f>
        <v>16</v>
      </c>
      <c r="AC115">
        <f>IF(R115=A115,VLOOKUP(A115,'2013'!$A$5:$K$674,6),0)</f>
        <v>2</v>
      </c>
      <c r="AD115" s="40">
        <f>IF(R115=A115,VLOOKUP(A115,'2013'!$A$5:$K$674,7),0)</f>
        <v>0.125</v>
      </c>
      <c r="AE115" t="e">
        <f t="shared" si="8"/>
        <v>#DIV/0!</v>
      </c>
      <c r="AG115">
        <f>IF(R115=A115,VLOOKUP(A115,'2012'!$A$5:$K$674,3),0)</f>
        <v>207</v>
      </c>
      <c r="AH115" s="33">
        <f>IF(R115=A115,VLOOKUP(A115,'2012'!$A$5:$K$674,4),0)</f>
        <v>626800</v>
      </c>
      <c r="AI115">
        <f>IF(R115=A115,VLOOKUP(A115,'2012'!$A$5:$K$674,5),0)</f>
        <v>7</v>
      </c>
      <c r="AJ115">
        <f>IF(R115=A115,VLOOKUP(A115,'2012'!$A$5:$K$674,6),0)</f>
        <v>0</v>
      </c>
      <c r="AK115" s="40">
        <f>IF(R115=A115,VLOOKUP(A115,'2012'!$A$5:$K$674,7),0)</f>
        <v>0</v>
      </c>
      <c r="AL115" t="e">
        <f t="shared" si="9"/>
        <v>#DIV/0!</v>
      </c>
      <c r="AN115" t="str">
        <f>VLOOKUP(A115,'2011'!$A$5:$K$674,1)</f>
        <v xml:space="preserve">Darren McKethan </v>
      </c>
      <c r="AO115">
        <f>IF(AN115=R115,VLOOKUP(A115,'2011'!$A$5:$K$674,3),0)</f>
        <v>150</v>
      </c>
      <c r="AP115" s="33">
        <f>IF(AN115=R115,VLOOKUP(A115,'2011'!$A$5:$K$674,4),0)</f>
        <v>808000</v>
      </c>
      <c r="AQ115">
        <f>IF(R115=AN115,VLOOKUP(A115,'2011'!$A$5:$K$674,5),0)</f>
        <v>6</v>
      </c>
      <c r="AR115">
        <f>IF(R115=AN115,VLOOKUP(A115,'2011'!$A$5:$K$674,6),0)</f>
        <v>0</v>
      </c>
      <c r="AS115" s="40">
        <f>IF(R115=AN115,VLOOKUP(A115,'2011'!$A$5:$K$674,7),0)</f>
        <v>0</v>
      </c>
    </row>
    <row r="116" spans="1:45" x14ac:dyDescent="0.2">
      <c r="A116" t="s">
        <v>1603</v>
      </c>
      <c r="B116" t="s">
        <v>1448</v>
      </c>
      <c r="C116">
        <v>462</v>
      </c>
      <c r="D116" s="33">
        <v>79900</v>
      </c>
      <c r="E116">
        <v>1</v>
      </c>
      <c r="F116">
        <v>0</v>
      </c>
      <c r="G116" s="40">
        <v>0</v>
      </c>
      <c r="H116" s="40" t="e">
        <f t="shared" si="5"/>
        <v>#DIV/0!</v>
      </c>
      <c r="J116" t="str">
        <f>VLOOKUP(A116,'2015'!$A$5:$K$674,1)</f>
        <v xml:space="preserve">Daryl Weems </v>
      </c>
      <c r="K116" s="31">
        <f>IF(J116=A116,VLOOKUP(A116,'2015'!$A$5:$K$674,3),0)</f>
        <v>0</v>
      </c>
      <c r="L116" s="33">
        <f>IF(J116=A116,VLOOKUP(A116,'2015'!$A$5:$K$674,4),0)</f>
        <v>0</v>
      </c>
      <c r="M116">
        <f>IF(J116=A116,VLOOKUP(A116,'2015'!$A$5:$K$674,5),0)</f>
        <v>0</v>
      </c>
      <c r="N116">
        <f>IF(J116=A116,VLOOKUP(A116,'2015'!$A$5:$K$674,6),0)</f>
        <v>0</v>
      </c>
      <c r="O116" s="40">
        <f>IF(J116=A116,VLOOKUP(A116,'2015'!$A$5:$K$674,7),0)</f>
        <v>0</v>
      </c>
      <c r="P116" t="e">
        <f t="shared" si="6"/>
        <v>#DIV/0!</v>
      </c>
      <c r="R116" t="str">
        <f>VLOOKUP(A116,'2014'!$A$5:$K$675,1)</f>
        <v xml:space="preserve">Daryl Weems </v>
      </c>
      <c r="S116" s="31">
        <f>IF(R116=A116,VLOOKUP(A116,'2014'!$A$5:$K$675,3),0)</f>
        <v>0</v>
      </c>
      <c r="T116" s="33">
        <f>IF(R116=A116,VLOOKUP(A116,'2014'!$A$5:$K$675,4),0)</f>
        <v>0</v>
      </c>
      <c r="U116">
        <f>IF(R116=A116,VLOOKUP(A116,'2014'!$A$5:$K$675,5),0)</f>
        <v>0</v>
      </c>
      <c r="V116">
        <f>IF(R116=A116,VLOOKUP(A116,'2014'!$A$5:$K$675,6),0)</f>
        <v>0</v>
      </c>
      <c r="W116" s="40">
        <f>IF(R116=A116,VLOOKUP(A116,'2014'!$A$5:$K$675,7),0)</f>
        <v>0</v>
      </c>
      <c r="X116" t="e">
        <f t="shared" si="7"/>
        <v>#DIV/0!</v>
      </c>
      <c r="Z116">
        <f>IF(R116=A116,VLOOKUP(A116,'2013'!$A$5:$K$674,3),0)</f>
        <v>0</v>
      </c>
      <c r="AA116" s="33">
        <f>IF(R116=A116,VLOOKUP(A116,'2013'!$A$5:$K$674,4),0)</f>
        <v>0</v>
      </c>
      <c r="AB116">
        <f>IF(R116=A116,VLOOKUP(A116,'2013'!$A$5:$K$674,5),0)</f>
        <v>0</v>
      </c>
      <c r="AC116">
        <f>IF(R116=A116,VLOOKUP(A116,'2013'!$A$5:$K$674,6),0)</f>
        <v>0</v>
      </c>
      <c r="AD116" s="40">
        <f>IF(R116=A116,VLOOKUP(A116,'2013'!$A$5:$K$674,7),0)</f>
        <v>0</v>
      </c>
      <c r="AE116" t="e">
        <f t="shared" si="8"/>
        <v>#DIV/0!</v>
      </c>
      <c r="AG116">
        <f>IF(R116=A116,VLOOKUP(A116,'2012'!$A$5:$K$674,3),0)</f>
        <v>0</v>
      </c>
      <c r="AH116" s="33">
        <f>IF(R116=A116,VLOOKUP(A116,'2012'!$A$5:$K$674,4),0)</f>
        <v>0</v>
      </c>
      <c r="AI116">
        <f>IF(R116=A116,VLOOKUP(A116,'2012'!$A$5:$K$674,5),0)</f>
        <v>0</v>
      </c>
      <c r="AJ116">
        <f>IF(R116=A116,VLOOKUP(A116,'2012'!$A$5:$K$674,6),0)</f>
        <v>0</v>
      </c>
      <c r="AK116" s="40">
        <f>IF(R116=A116,VLOOKUP(A116,'2012'!$A$5:$K$674,7),0)</f>
        <v>0</v>
      </c>
      <c r="AL116" t="e">
        <f t="shared" si="9"/>
        <v>#DIV/0!</v>
      </c>
      <c r="AN116" t="str">
        <f>VLOOKUP(A116,'2011'!$A$5:$K$674,1)</f>
        <v xml:space="preserve">David A Harris </v>
      </c>
      <c r="AO116">
        <f>IF(AN116=R116,VLOOKUP(A116,'2011'!$A$5:$K$674,3),0)</f>
        <v>0</v>
      </c>
      <c r="AP116" s="33">
        <f>IF(AN116=R116,VLOOKUP(A116,'2011'!$A$5:$K$674,4),0)</f>
        <v>0</v>
      </c>
      <c r="AQ116">
        <f>IF(R116=AN116,VLOOKUP(A116,'2011'!$A$5:$K$674,5),0)</f>
        <v>0</v>
      </c>
      <c r="AR116">
        <f>IF(R116=AN116,VLOOKUP(A116,'2011'!$A$5:$K$674,6),0)</f>
        <v>0</v>
      </c>
      <c r="AS116" s="40">
        <f>IF(R116=AN116,VLOOKUP(A116,'2011'!$A$5:$K$674,7),0)</f>
        <v>0</v>
      </c>
    </row>
    <row r="117" spans="1:45" x14ac:dyDescent="0.2">
      <c r="A117" t="s">
        <v>207</v>
      </c>
      <c r="B117" t="s">
        <v>1476</v>
      </c>
      <c r="C117">
        <v>136</v>
      </c>
      <c r="D117" s="33">
        <v>1971700</v>
      </c>
      <c r="E117">
        <v>16</v>
      </c>
      <c r="F117">
        <v>2</v>
      </c>
      <c r="G117" s="40">
        <v>0.125</v>
      </c>
      <c r="H117" s="40">
        <f t="shared" si="5"/>
        <v>0.75000000000000011</v>
      </c>
      <c r="J117" t="str">
        <f>VLOOKUP(A117,'2015'!$A$5:$K$674,1)</f>
        <v xml:space="preserve">David G Chavez </v>
      </c>
      <c r="K117" s="31">
        <f>IF(J117=A117,VLOOKUP(A117,'2015'!$A$5:$K$674,3),0)</f>
        <v>100</v>
      </c>
      <c r="L117" s="33">
        <f>IF(J117=A117,VLOOKUP(A117,'2015'!$A$5:$K$674,4),0)</f>
        <v>1832379</v>
      </c>
      <c r="M117">
        <f>IF(J117=A117,VLOOKUP(A117,'2015'!$A$5:$K$674,5),0)</f>
        <v>19</v>
      </c>
      <c r="N117">
        <f>IF(J117=A117,VLOOKUP(A117,'2015'!$A$5:$K$674,6),0)</f>
        <v>0</v>
      </c>
      <c r="O117" s="40">
        <f>IF(J117=A117,VLOOKUP(A117,'2015'!$A$5:$K$674,7),0)</f>
        <v>0</v>
      </c>
      <c r="P117">
        <f t="shared" si="6"/>
        <v>-1</v>
      </c>
      <c r="R117" t="str">
        <f>VLOOKUP(A117,'2014'!$A$5:$K$675,1)</f>
        <v xml:space="preserve">David G Chavez </v>
      </c>
      <c r="S117" s="31">
        <f>IF(R117=A117,VLOOKUP(A117,'2014'!$A$5:$K$675,3),0)</f>
        <v>84</v>
      </c>
      <c r="T117" s="33">
        <f>IF(R117=A117,VLOOKUP(A117,'2014'!$A$5:$K$675,4),0)</f>
        <v>2189219</v>
      </c>
      <c r="U117">
        <f>IF(R117=A117,VLOOKUP(A117,'2014'!$A$5:$K$675,5),0)</f>
        <v>27</v>
      </c>
      <c r="V117">
        <f>IF(R117=A117,VLOOKUP(A117,'2014'!$A$5:$K$675,6),0)</f>
        <v>4</v>
      </c>
      <c r="W117" s="40">
        <f>IF(R117=A117,VLOOKUP(A117,'2014'!$A$5:$K$675,7),0)</f>
        <v>0.14814814814814814</v>
      </c>
      <c r="X117">
        <f t="shared" si="7"/>
        <v>-1.091324200913242</v>
      </c>
      <c r="Z117">
        <f>IF(R117=A117,VLOOKUP(A117,'2013'!$A$5:$K$674,3),0)</f>
        <v>187</v>
      </c>
      <c r="AA117" s="33">
        <f>IF(R117=A117,VLOOKUP(A117,'2013'!$A$5:$K$674,4),0)</f>
        <v>854350</v>
      </c>
      <c r="AB117">
        <f>IF(R117=A117,VLOOKUP(A117,'2013'!$A$5:$K$674,5),0)</f>
        <v>18</v>
      </c>
      <c r="AC117">
        <f>IF(R117=A117,VLOOKUP(A117,'2013'!$A$5:$K$674,6),0)</f>
        <v>6</v>
      </c>
      <c r="AD117" s="40">
        <f>IF(R117=A117,VLOOKUP(A117,'2013'!$A$5:$K$674,7),0)</f>
        <v>0.33333333333333331</v>
      </c>
      <c r="AE117">
        <f t="shared" si="8"/>
        <v>-1.622222222222222</v>
      </c>
      <c r="AG117">
        <f>IF(R117=A117,VLOOKUP(A117,'2012'!$A$5:$K$674,3),0)</f>
        <v>144</v>
      </c>
      <c r="AH117" s="33">
        <f>IF(R117=A117,VLOOKUP(A117,'2012'!$A$5:$K$674,4),0)</f>
        <v>1070650</v>
      </c>
      <c r="AI117">
        <f>IF(R117=A117,VLOOKUP(A117,'2012'!$A$5:$K$674,5),0)</f>
        <v>14</v>
      </c>
      <c r="AJ117">
        <f>IF(R117=A117,VLOOKUP(A117,'2012'!$A$5:$K$674,6),0)</f>
        <v>1</v>
      </c>
      <c r="AK117" s="40">
        <f>IF(R117=A117,VLOOKUP(A117,'2012'!$A$5:$K$674,7),0)</f>
        <v>7.1428571428571425E-2</v>
      </c>
      <c r="AL117">
        <f t="shared" si="9"/>
        <v>-0.53571428571428581</v>
      </c>
      <c r="AN117" t="str">
        <f>VLOOKUP(A117,'2011'!$A$5:$K$674,1)</f>
        <v xml:space="preserve">David G Chavez </v>
      </c>
      <c r="AO117">
        <f>IF(AN117=R117,VLOOKUP(A117,'2011'!$A$5:$K$674,3),0)</f>
        <v>120</v>
      </c>
      <c r="AP117" s="33">
        <f>IF(AN117=R117,VLOOKUP(A117,'2011'!$A$5:$K$674,4),0)</f>
        <v>1020800</v>
      </c>
      <c r="AQ117">
        <f>IF(R117=AN117,VLOOKUP(A117,'2011'!$A$5:$K$674,5),0)</f>
        <v>13</v>
      </c>
      <c r="AR117">
        <f>IF(R117=AN117,VLOOKUP(A117,'2011'!$A$5:$K$674,6),0)</f>
        <v>2</v>
      </c>
      <c r="AS117" s="40">
        <f>IF(R117=AN117,VLOOKUP(A117,'2011'!$A$5:$K$674,7),0)</f>
        <v>0.15384615384615385</v>
      </c>
    </row>
    <row r="118" spans="1:45" x14ac:dyDescent="0.2">
      <c r="A118" t="s">
        <v>1582</v>
      </c>
      <c r="B118" t="s">
        <v>1036</v>
      </c>
      <c r="C118">
        <v>245</v>
      </c>
      <c r="D118" s="33">
        <v>961000</v>
      </c>
      <c r="E118">
        <v>4</v>
      </c>
      <c r="F118">
        <v>1</v>
      </c>
      <c r="G118" s="40">
        <v>0.25</v>
      </c>
      <c r="H118" s="40" t="e">
        <f t="shared" si="5"/>
        <v>#DIV/0!</v>
      </c>
      <c r="J118" t="str">
        <f>VLOOKUP(A118,'2015'!$A$5:$K$674,1)</f>
        <v xml:space="preserve">David G Chavez </v>
      </c>
      <c r="K118" s="31">
        <f>IF(J118=A118,VLOOKUP(A118,'2015'!$A$5:$K$674,3),0)</f>
        <v>0</v>
      </c>
      <c r="L118" s="33">
        <f>IF(J118=A118,VLOOKUP(A118,'2015'!$A$5:$K$674,4),0)</f>
        <v>0</v>
      </c>
      <c r="M118">
        <f>IF(J118=A118,VLOOKUP(A118,'2015'!$A$5:$K$674,5),0)</f>
        <v>0</v>
      </c>
      <c r="N118">
        <f>IF(J118=A118,VLOOKUP(A118,'2015'!$A$5:$K$674,6),0)</f>
        <v>0</v>
      </c>
      <c r="O118" s="40">
        <f>IF(J118=A118,VLOOKUP(A118,'2015'!$A$5:$K$674,7),0)</f>
        <v>0</v>
      </c>
      <c r="P118" t="e">
        <f t="shared" si="6"/>
        <v>#DIV/0!</v>
      </c>
      <c r="R118" t="str">
        <f>VLOOKUP(A118,'2014'!$A$5:$K$675,1)</f>
        <v xml:space="preserve">David Jirasek </v>
      </c>
      <c r="S118" s="31">
        <f>IF(R118=A118,VLOOKUP(A118,'2014'!$A$5:$K$675,3),0)</f>
        <v>0</v>
      </c>
      <c r="T118" s="33">
        <f>IF(R118=A118,VLOOKUP(A118,'2014'!$A$5:$K$675,4),0)</f>
        <v>0</v>
      </c>
      <c r="U118">
        <f>IF(R118=A118,VLOOKUP(A118,'2014'!$A$5:$K$675,5),0)</f>
        <v>0</v>
      </c>
      <c r="V118">
        <f>IF(R118=A118,VLOOKUP(A118,'2014'!$A$5:$K$675,6),0)</f>
        <v>0</v>
      </c>
      <c r="W118" s="40">
        <f>IF(R118=A118,VLOOKUP(A118,'2014'!$A$5:$K$675,7),0)</f>
        <v>0</v>
      </c>
      <c r="X118" t="e">
        <f t="shared" si="7"/>
        <v>#DIV/0!</v>
      </c>
      <c r="Z118">
        <f>IF(R118=A118,VLOOKUP(A118,'2013'!$A$5:$K$674,3),0)</f>
        <v>0</v>
      </c>
      <c r="AA118" s="33">
        <f>IF(R118=A118,VLOOKUP(A118,'2013'!$A$5:$K$674,4),0)</f>
        <v>0</v>
      </c>
      <c r="AB118">
        <f>IF(R118=A118,VLOOKUP(A118,'2013'!$A$5:$K$674,5),0)</f>
        <v>0</v>
      </c>
      <c r="AC118">
        <f>IF(R118=A118,VLOOKUP(A118,'2013'!$A$5:$K$674,6),0)</f>
        <v>0</v>
      </c>
      <c r="AD118" s="40">
        <f>IF(R118=A118,VLOOKUP(A118,'2013'!$A$5:$K$674,7),0)</f>
        <v>0</v>
      </c>
      <c r="AE118" t="e">
        <f t="shared" si="8"/>
        <v>#DIV/0!</v>
      </c>
      <c r="AG118">
        <f>IF(R118=A118,VLOOKUP(A118,'2012'!$A$5:$K$674,3),0)</f>
        <v>0</v>
      </c>
      <c r="AH118" s="33">
        <f>IF(R118=A118,VLOOKUP(A118,'2012'!$A$5:$K$674,4),0)</f>
        <v>0</v>
      </c>
      <c r="AI118">
        <f>IF(R118=A118,VLOOKUP(A118,'2012'!$A$5:$K$674,5),0)</f>
        <v>0</v>
      </c>
      <c r="AJ118">
        <f>IF(R118=A118,VLOOKUP(A118,'2012'!$A$5:$K$674,6),0)</f>
        <v>0</v>
      </c>
      <c r="AK118" s="40">
        <f>IF(R118=A118,VLOOKUP(A118,'2012'!$A$5:$K$674,7),0)</f>
        <v>0</v>
      </c>
      <c r="AL118" t="e">
        <f t="shared" si="9"/>
        <v>#DIV/0!</v>
      </c>
      <c r="AN118" t="str">
        <f>VLOOKUP(A118,'2011'!$A$5:$K$674,1)</f>
        <v xml:space="preserve">David Patenaude </v>
      </c>
      <c r="AO118">
        <f>IF(AN118=R118,VLOOKUP(A118,'2011'!$A$5:$K$674,3),0)</f>
        <v>0</v>
      </c>
      <c r="AP118" s="33">
        <f>IF(AN118=R118,VLOOKUP(A118,'2011'!$A$5:$K$674,4),0)</f>
        <v>0</v>
      </c>
      <c r="AQ118">
        <f>IF(R118=AN118,VLOOKUP(A118,'2011'!$A$5:$K$674,5),0)</f>
        <v>0</v>
      </c>
      <c r="AR118">
        <f>IF(R118=AN118,VLOOKUP(A118,'2011'!$A$5:$K$674,6),0)</f>
        <v>0</v>
      </c>
      <c r="AS118" s="40">
        <f>IF(R118=AN118,VLOOKUP(A118,'2011'!$A$5:$K$674,7),0)</f>
        <v>0</v>
      </c>
    </row>
    <row r="119" spans="1:45" x14ac:dyDescent="0.2">
      <c r="A119" t="s">
        <v>1510</v>
      </c>
      <c r="B119" t="s">
        <v>1099</v>
      </c>
      <c r="C119">
        <v>430</v>
      </c>
      <c r="D119" s="33">
        <v>165500</v>
      </c>
      <c r="E119">
        <v>1</v>
      </c>
      <c r="F119">
        <v>0</v>
      </c>
      <c r="G119" s="40">
        <v>0</v>
      </c>
      <c r="H119" s="40" t="e">
        <f t="shared" si="5"/>
        <v>#DIV/0!</v>
      </c>
      <c r="J119" t="str">
        <f>VLOOKUP(A119,'2015'!$A$5:$K$674,1)</f>
        <v xml:space="preserve">David G Chavez </v>
      </c>
      <c r="K119" s="31">
        <f>IF(J119=A119,VLOOKUP(A119,'2015'!$A$5:$K$674,3),0)</f>
        <v>0</v>
      </c>
      <c r="L119" s="33">
        <f>IF(J119=A119,VLOOKUP(A119,'2015'!$A$5:$K$674,4),0)</f>
        <v>0</v>
      </c>
      <c r="M119">
        <f>IF(J119=A119,VLOOKUP(A119,'2015'!$A$5:$K$674,5),0)</f>
        <v>0</v>
      </c>
      <c r="N119">
        <f>IF(J119=A119,VLOOKUP(A119,'2015'!$A$5:$K$674,6),0)</f>
        <v>0</v>
      </c>
      <c r="O119" s="40">
        <f>IF(J119=A119,VLOOKUP(A119,'2015'!$A$5:$K$674,7),0)</f>
        <v>0</v>
      </c>
      <c r="P119" t="e">
        <f t="shared" si="6"/>
        <v>#DIV/0!</v>
      </c>
      <c r="R119" t="str">
        <f>VLOOKUP(A119,'2014'!$A$5:$K$675,1)</f>
        <v xml:space="preserve">David Jirasek </v>
      </c>
      <c r="S119" s="31">
        <f>IF(R119=A119,VLOOKUP(A119,'2014'!$A$5:$K$675,3),0)</f>
        <v>0</v>
      </c>
      <c r="T119" s="33">
        <f>IF(R119=A119,VLOOKUP(A119,'2014'!$A$5:$K$675,4),0)</f>
        <v>0</v>
      </c>
      <c r="U119">
        <f>IF(R119=A119,VLOOKUP(A119,'2014'!$A$5:$K$675,5),0)</f>
        <v>0</v>
      </c>
      <c r="V119">
        <f>IF(R119=A119,VLOOKUP(A119,'2014'!$A$5:$K$675,6),0)</f>
        <v>0</v>
      </c>
      <c r="W119" s="40">
        <f>IF(R119=A119,VLOOKUP(A119,'2014'!$A$5:$K$675,7),0)</f>
        <v>0</v>
      </c>
      <c r="X119" t="e">
        <f t="shared" si="7"/>
        <v>#DIV/0!</v>
      </c>
      <c r="Z119">
        <f>IF(R119=A119,VLOOKUP(A119,'2013'!$A$5:$K$674,3),0)</f>
        <v>0</v>
      </c>
      <c r="AA119" s="33">
        <f>IF(R119=A119,VLOOKUP(A119,'2013'!$A$5:$K$674,4),0)</f>
        <v>0</v>
      </c>
      <c r="AB119">
        <f>IF(R119=A119,VLOOKUP(A119,'2013'!$A$5:$K$674,5),0)</f>
        <v>0</v>
      </c>
      <c r="AC119">
        <f>IF(R119=A119,VLOOKUP(A119,'2013'!$A$5:$K$674,6),0)</f>
        <v>0</v>
      </c>
      <c r="AD119" s="40">
        <f>IF(R119=A119,VLOOKUP(A119,'2013'!$A$5:$K$674,7),0)</f>
        <v>0</v>
      </c>
      <c r="AE119" t="e">
        <f t="shared" si="8"/>
        <v>#DIV/0!</v>
      </c>
      <c r="AG119">
        <f>IF(R119=A119,VLOOKUP(A119,'2012'!$A$5:$K$674,3),0)</f>
        <v>0</v>
      </c>
      <c r="AH119" s="33">
        <f>IF(R119=A119,VLOOKUP(A119,'2012'!$A$5:$K$674,4),0)</f>
        <v>0</v>
      </c>
      <c r="AI119">
        <f>IF(R119=A119,VLOOKUP(A119,'2012'!$A$5:$K$674,5),0)</f>
        <v>0</v>
      </c>
      <c r="AJ119">
        <f>IF(R119=A119,VLOOKUP(A119,'2012'!$A$5:$K$674,6),0)</f>
        <v>0</v>
      </c>
      <c r="AK119" s="40">
        <f>IF(R119=A119,VLOOKUP(A119,'2012'!$A$5:$K$674,7),0)</f>
        <v>0</v>
      </c>
      <c r="AL119" t="e">
        <f t="shared" si="9"/>
        <v>#DIV/0!</v>
      </c>
      <c r="AN119" t="str">
        <f>VLOOKUP(A119,'2011'!$A$5:$K$674,1)</f>
        <v xml:space="preserve">David Patenaude </v>
      </c>
      <c r="AO119">
        <f>IF(AN119=R119,VLOOKUP(A119,'2011'!$A$5:$K$674,3),0)</f>
        <v>0</v>
      </c>
      <c r="AP119" s="33">
        <f>IF(AN119=R119,VLOOKUP(A119,'2011'!$A$5:$K$674,4),0)</f>
        <v>0</v>
      </c>
      <c r="AQ119">
        <f>IF(R119=AN119,VLOOKUP(A119,'2011'!$A$5:$K$674,5),0)</f>
        <v>0</v>
      </c>
      <c r="AR119">
        <f>IF(R119=AN119,VLOOKUP(A119,'2011'!$A$5:$K$674,6),0)</f>
        <v>0</v>
      </c>
      <c r="AS119" s="40">
        <f>IF(R119=AN119,VLOOKUP(A119,'2011'!$A$5:$K$674,7),0)</f>
        <v>0</v>
      </c>
    </row>
    <row r="120" spans="1:45" x14ac:dyDescent="0.2">
      <c r="A120" t="s">
        <v>736</v>
      </c>
      <c r="B120" t="s">
        <v>299</v>
      </c>
      <c r="C120">
        <v>262</v>
      </c>
      <c r="D120" s="33">
        <v>848800</v>
      </c>
      <c r="E120">
        <v>8</v>
      </c>
      <c r="F120">
        <v>2</v>
      </c>
      <c r="G120" s="40">
        <v>0.25</v>
      </c>
      <c r="H120" s="40" t="e">
        <f t="shared" si="5"/>
        <v>#DIV/0!</v>
      </c>
      <c r="J120" t="str">
        <f>VLOOKUP(A120,'2015'!$A$5:$K$674,1)</f>
        <v xml:space="preserve">David Santibanez </v>
      </c>
      <c r="K120" s="31">
        <f>IF(J120=A120,VLOOKUP(A120,'2015'!$A$5:$K$674,3),0)</f>
        <v>382</v>
      </c>
      <c r="L120" s="33">
        <f>IF(J120=A120,VLOOKUP(A120,'2015'!$A$5:$K$674,4),0)</f>
        <v>171000</v>
      </c>
      <c r="M120">
        <f>IF(J120=A120,VLOOKUP(A120,'2015'!$A$5:$K$674,5),0)</f>
        <v>2</v>
      </c>
      <c r="N120">
        <f>IF(J120=A120,VLOOKUP(A120,'2015'!$A$5:$K$674,6),0)</f>
        <v>0</v>
      </c>
      <c r="O120" s="40">
        <f>IF(J120=A120,VLOOKUP(A120,'2015'!$A$5:$K$674,7),0)</f>
        <v>0</v>
      </c>
      <c r="P120" t="e">
        <f t="shared" si="6"/>
        <v>#DIV/0!</v>
      </c>
      <c r="R120" t="str">
        <f>VLOOKUP(A120,'2014'!$A$5:$K$675,1)</f>
        <v xml:space="preserve">David Santibanez </v>
      </c>
      <c r="S120" s="31">
        <f>IF(R120=A120,VLOOKUP(A120,'2014'!$A$5:$K$675,3),0)</f>
        <v>386</v>
      </c>
      <c r="T120" s="33">
        <f>IF(R120=A120,VLOOKUP(A120,'2014'!$A$5:$K$675,4),0)</f>
        <v>179000</v>
      </c>
      <c r="U120">
        <f>IF(R120=A120,VLOOKUP(A120,'2014'!$A$5:$K$675,5),0)</f>
        <v>3</v>
      </c>
      <c r="V120">
        <f>IF(R120=A120,VLOOKUP(A120,'2014'!$A$5:$K$675,6),0)</f>
        <v>0</v>
      </c>
      <c r="W120" s="40">
        <f>IF(R120=A120,VLOOKUP(A120,'2014'!$A$5:$K$675,7),0)</f>
        <v>0</v>
      </c>
      <c r="X120" t="e">
        <f t="shared" si="7"/>
        <v>#DIV/0!</v>
      </c>
      <c r="Z120">
        <f>IF(R120=A120,VLOOKUP(A120,'2013'!$A$5:$K$674,3),0)</f>
        <v>289</v>
      </c>
      <c r="AA120" s="33">
        <f>IF(R120=A120,VLOOKUP(A120,'2013'!$A$5:$K$674,4),0)</f>
        <v>328000</v>
      </c>
      <c r="AB120">
        <f>IF(R120=A120,VLOOKUP(A120,'2013'!$A$5:$K$674,5),0)</f>
        <v>4</v>
      </c>
      <c r="AC120">
        <f>IF(R120=A120,VLOOKUP(A120,'2013'!$A$5:$K$674,6),0)</f>
        <v>0</v>
      </c>
      <c r="AD120" s="40">
        <f>IF(R120=A120,VLOOKUP(A120,'2013'!$A$5:$K$674,7),0)</f>
        <v>0</v>
      </c>
      <c r="AE120" t="e">
        <f t="shared" si="8"/>
        <v>#DIV/0!</v>
      </c>
      <c r="AG120">
        <f>IF(R120=A120,VLOOKUP(A120,'2012'!$A$5:$K$674,3),0)</f>
        <v>258</v>
      </c>
      <c r="AH120" s="33">
        <f>IF(R120=A120,VLOOKUP(A120,'2012'!$A$5:$K$674,4),0)</f>
        <v>372499</v>
      </c>
      <c r="AI120">
        <f>IF(R120=A120,VLOOKUP(A120,'2012'!$A$5:$K$674,5),0)</f>
        <v>5</v>
      </c>
      <c r="AJ120">
        <f>IF(R120=A120,VLOOKUP(A120,'2012'!$A$5:$K$674,6),0)</f>
        <v>0</v>
      </c>
      <c r="AK120" s="40">
        <f>IF(R120=A120,VLOOKUP(A120,'2012'!$A$5:$K$674,7),0)</f>
        <v>0</v>
      </c>
      <c r="AL120" t="e">
        <f t="shared" si="9"/>
        <v>#DIV/0!</v>
      </c>
      <c r="AN120" t="str">
        <f>VLOOKUP(A120,'2011'!$A$5:$K$674,1)</f>
        <v xml:space="preserve">David Patenaude </v>
      </c>
      <c r="AO120">
        <f>IF(AN120=R120,VLOOKUP(A120,'2011'!$A$5:$K$674,3),0)</f>
        <v>0</v>
      </c>
      <c r="AP120" s="33">
        <f>IF(AN120=R120,VLOOKUP(A120,'2011'!$A$5:$K$674,4),0)</f>
        <v>0</v>
      </c>
      <c r="AQ120">
        <f>IF(R120=AN120,VLOOKUP(A120,'2011'!$A$5:$K$674,5),0)</f>
        <v>0</v>
      </c>
      <c r="AR120">
        <f>IF(R120=AN120,VLOOKUP(A120,'2011'!$A$5:$K$674,6),0)</f>
        <v>0</v>
      </c>
      <c r="AS120" s="40">
        <f>IF(R120=AN120,VLOOKUP(A120,'2011'!$A$5:$K$674,7),0)</f>
        <v>0</v>
      </c>
    </row>
    <row r="121" spans="1:45" x14ac:dyDescent="0.2">
      <c r="A121" t="s">
        <v>1511</v>
      </c>
      <c r="B121" t="s">
        <v>5</v>
      </c>
      <c r="C121">
        <v>121</v>
      </c>
      <c r="D121" s="33">
        <v>2196000</v>
      </c>
      <c r="E121">
        <v>10</v>
      </c>
      <c r="F121">
        <v>0</v>
      </c>
      <c r="G121" s="40">
        <v>0</v>
      </c>
      <c r="H121" s="40" t="e">
        <f t="shared" si="5"/>
        <v>#DIV/0!</v>
      </c>
      <c r="J121" t="str">
        <f>VLOOKUP(A121,'2015'!$A$5:$K$674,1)</f>
        <v xml:space="preserve">David Siefert </v>
      </c>
      <c r="K121" s="31">
        <f>IF(J121=A121,VLOOKUP(A121,'2015'!$A$5:$K$674,3),0)</f>
        <v>0</v>
      </c>
      <c r="L121" s="33">
        <f>IF(J121=A121,VLOOKUP(A121,'2015'!$A$5:$K$674,4),0)</f>
        <v>0</v>
      </c>
      <c r="M121">
        <f>IF(J121=A121,VLOOKUP(A121,'2015'!$A$5:$K$674,5),0)</f>
        <v>0</v>
      </c>
      <c r="N121">
        <f>IF(J121=A121,VLOOKUP(A121,'2015'!$A$5:$K$674,6),0)</f>
        <v>0</v>
      </c>
      <c r="O121" s="40">
        <f>IF(J121=A121,VLOOKUP(A121,'2015'!$A$5:$K$674,7),0)</f>
        <v>0</v>
      </c>
      <c r="P121" t="e">
        <f t="shared" si="6"/>
        <v>#DIV/0!</v>
      </c>
      <c r="R121" t="str">
        <f>VLOOKUP(A121,'2014'!$A$5:$K$675,1)</f>
        <v xml:space="preserve">David Santibanez </v>
      </c>
      <c r="S121" s="31">
        <f>IF(R121=A121,VLOOKUP(A121,'2014'!$A$5:$K$675,3),0)</f>
        <v>0</v>
      </c>
      <c r="T121" s="33">
        <f>IF(R121=A121,VLOOKUP(A121,'2014'!$A$5:$K$675,4),0)</f>
        <v>0</v>
      </c>
      <c r="U121">
        <f>IF(R121=A121,VLOOKUP(A121,'2014'!$A$5:$K$675,5),0)</f>
        <v>0</v>
      </c>
      <c r="V121">
        <f>IF(R121=A121,VLOOKUP(A121,'2014'!$A$5:$K$675,6),0)</f>
        <v>0</v>
      </c>
      <c r="W121" s="40">
        <f>IF(R121=A121,VLOOKUP(A121,'2014'!$A$5:$K$675,7),0)</f>
        <v>0</v>
      </c>
      <c r="X121" t="e">
        <f t="shared" si="7"/>
        <v>#DIV/0!</v>
      </c>
      <c r="Z121">
        <f>IF(R121=A121,VLOOKUP(A121,'2013'!$A$5:$K$674,3),0)</f>
        <v>0</v>
      </c>
      <c r="AA121" s="33">
        <f>IF(R121=A121,VLOOKUP(A121,'2013'!$A$5:$K$674,4),0)</f>
        <v>0</v>
      </c>
      <c r="AB121">
        <f>IF(R121=A121,VLOOKUP(A121,'2013'!$A$5:$K$674,5),0)</f>
        <v>0</v>
      </c>
      <c r="AC121">
        <f>IF(R121=A121,VLOOKUP(A121,'2013'!$A$5:$K$674,6),0)</f>
        <v>0</v>
      </c>
      <c r="AD121" s="40">
        <f>IF(R121=A121,VLOOKUP(A121,'2013'!$A$5:$K$674,7),0)</f>
        <v>0</v>
      </c>
      <c r="AE121" t="e">
        <f t="shared" si="8"/>
        <v>#DIV/0!</v>
      </c>
      <c r="AG121">
        <f>IF(R121=A121,VLOOKUP(A121,'2012'!$A$5:$K$674,3),0)</f>
        <v>0</v>
      </c>
      <c r="AH121" s="33">
        <f>IF(R121=A121,VLOOKUP(A121,'2012'!$A$5:$K$674,4),0)</f>
        <v>0</v>
      </c>
      <c r="AI121">
        <f>IF(R121=A121,VLOOKUP(A121,'2012'!$A$5:$K$674,5),0)</f>
        <v>0</v>
      </c>
      <c r="AJ121">
        <f>IF(R121=A121,VLOOKUP(A121,'2012'!$A$5:$K$674,6),0)</f>
        <v>0</v>
      </c>
      <c r="AK121" s="40">
        <f>IF(R121=A121,VLOOKUP(A121,'2012'!$A$5:$K$674,7),0)</f>
        <v>0</v>
      </c>
      <c r="AL121" t="e">
        <f t="shared" si="9"/>
        <v>#DIV/0!</v>
      </c>
      <c r="AN121" t="str">
        <f>VLOOKUP(A121,'2011'!$A$5:$K$674,1)</f>
        <v xml:space="preserve">David Siefert </v>
      </c>
      <c r="AO121">
        <f>IF(AN121=R121,VLOOKUP(A121,'2011'!$A$5:$K$674,3),0)</f>
        <v>0</v>
      </c>
      <c r="AP121" s="33">
        <f>IF(AN121=R121,VLOOKUP(A121,'2011'!$A$5:$K$674,4),0)</f>
        <v>0</v>
      </c>
      <c r="AQ121">
        <f>IF(R121=AN121,VLOOKUP(A121,'2011'!$A$5:$K$674,5),0)</f>
        <v>0</v>
      </c>
      <c r="AR121">
        <f>IF(R121=AN121,VLOOKUP(A121,'2011'!$A$5:$K$674,6),0)</f>
        <v>0</v>
      </c>
      <c r="AS121" s="40">
        <f>IF(R121=AN121,VLOOKUP(A121,'2011'!$A$5:$K$674,7),0)</f>
        <v>0</v>
      </c>
    </row>
    <row r="122" spans="1:45" x14ac:dyDescent="0.2">
      <c r="A122" t="s">
        <v>1604</v>
      </c>
      <c r="B122" t="s">
        <v>1574</v>
      </c>
      <c r="C122">
        <v>455</v>
      </c>
      <c r="D122" s="33">
        <v>107000</v>
      </c>
      <c r="E122">
        <v>1</v>
      </c>
      <c r="F122">
        <v>0</v>
      </c>
      <c r="G122" s="40">
        <v>0</v>
      </c>
      <c r="H122" s="40" t="e">
        <f t="shared" si="5"/>
        <v>#DIV/0!</v>
      </c>
      <c r="J122" t="str">
        <f>VLOOKUP(A122,'2015'!$A$5:$K$674,1)</f>
        <v xml:space="preserve">Deb Maher </v>
      </c>
      <c r="K122" s="31">
        <f>IF(J122=A122,VLOOKUP(A122,'2015'!$A$5:$K$674,3),0)</f>
        <v>0</v>
      </c>
      <c r="L122" s="33">
        <f>IF(J122=A122,VLOOKUP(A122,'2015'!$A$5:$K$674,4),0)</f>
        <v>0</v>
      </c>
      <c r="M122">
        <f>IF(J122=A122,VLOOKUP(A122,'2015'!$A$5:$K$674,5),0)</f>
        <v>0</v>
      </c>
      <c r="N122">
        <f>IF(J122=A122,VLOOKUP(A122,'2015'!$A$5:$K$674,6),0)</f>
        <v>0</v>
      </c>
      <c r="O122" s="40">
        <f>IF(J122=A122,VLOOKUP(A122,'2015'!$A$5:$K$674,7),0)</f>
        <v>0</v>
      </c>
      <c r="P122" t="e">
        <f t="shared" si="6"/>
        <v>#DIV/0!</v>
      </c>
      <c r="R122" t="str">
        <f>VLOOKUP(A122,'2014'!$A$5:$K$675,1)</f>
        <v xml:space="preserve">David Santibanez </v>
      </c>
      <c r="S122" s="31">
        <f>IF(R122=A122,VLOOKUP(A122,'2014'!$A$5:$K$675,3),0)</f>
        <v>0</v>
      </c>
      <c r="T122" s="33">
        <f>IF(R122=A122,VLOOKUP(A122,'2014'!$A$5:$K$675,4),0)</f>
        <v>0</v>
      </c>
      <c r="U122">
        <f>IF(R122=A122,VLOOKUP(A122,'2014'!$A$5:$K$675,5),0)</f>
        <v>0</v>
      </c>
      <c r="V122">
        <f>IF(R122=A122,VLOOKUP(A122,'2014'!$A$5:$K$675,6),0)</f>
        <v>0</v>
      </c>
      <c r="W122" s="40">
        <f>IF(R122=A122,VLOOKUP(A122,'2014'!$A$5:$K$675,7),0)</f>
        <v>0</v>
      </c>
      <c r="X122" t="e">
        <f t="shared" si="7"/>
        <v>#DIV/0!</v>
      </c>
      <c r="Z122">
        <f>IF(R122=A122,VLOOKUP(A122,'2013'!$A$5:$K$674,3),0)</f>
        <v>0</v>
      </c>
      <c r="AA122" s="33">
        <f>IF(R122=A122,VLOOKUP(A122,'2013'!$A$5:$K$674,4),0)</f>
        <v>0</v>
      </c>
      <c r="AB122">
        <f>IF(R122=A122,VLOOKUP(A122,'2013'!$A$5:$K$674,5),0)</f>
        <v>0</v>
      </c>
      <c r="AC122">
        <f>IF(R122=A122,VLOOKUP(A122,'2013'!$A$5:$K$674,6),0)</f>
        <v>0</v>
      </c>
      <c r="AD122" s="40">
        <f>IF(R122=A122,VLOOKUP(A122,'2013'!$A$5:$K$674,7),0)</f>
        <v>0</v>
      </c>
      <c r="AE122" t="e">
        <f t="shared" si="8"/>
        <v>#DIV/0!</v>
      </c>
      <c r="AG122">
        <f>IF(R122=A122,VLOOKUP(A122,'2012'!$A$5:$K$674,3),0)</f>
        <v>0</v>
      </c>
      <c r="AH122" s="33">
        <f>IF(R122=A122,VLOOKUP(A122,'2012'!$A$5:$K$674,4),0)</f>
        <v>0</v>
      </c>
      <c r="AI122">
        <f>IF(R122=A122,VLOOKUP(A122,'2012'!$A$5:$K$674,5),0)</f>
        <v>0</v>
      </c>
      <c r="AJ122">
        <f>IF(R122=A122,VLOOKUP(A122,'2012'!$A$5:$K$674,6),0)</f>
        <v>0</v>
      </c>
      <c r="AK122" s="40">
        <f>IF(R122=A122,VLOOKUP(A122,'2012'!$A$5:$K$674,7),0)</f>
        <v>0</v>
      </c>
      <c r="AL122" t="e">
        <f t="shared" si="9"/>
        <v>#DIV/0!</v>
      </c>
      <c r="AN122" t="str">
        <f>VLOOKUP(A122,'2011'!$A$5:$K$674,1)</f>
        <v xml:space="preserve">Deb O'Connor </v>
      </c>
      <c r="AO122">
        <f>IF(AN122=R122,VLOOKUP(A122,'2011'!$A$5:$K$674,3),0)</f>
        <v>0</v>
      </c>
      <c r="AP122" s="33">
        <f>IF(AN122=R122,VLOOKUP(A122,'2011'!$A$5:$K$674,4),0)</f>
        <v>0</v>
      </c>
      <c r="AQ122">
        <f>IF(R122=AN122,VLOOKUP(A122,'2011'!$A$5:$K$674,5),0)</f>
        <v>0</v>
      </c>
      <c r="AR122">
        <f>IF(R122=AN122,VLOOKUP(A122,'2011'!$A$5:$K$674,6),0)</f>
        <v>0</v>
      </c>
      <c r="AS122" s="40">
        <f>IF(R122=AN122,VLOOKUP(A122,'2011'!$A$5:$K$674,7),0)</f>
        <v>0</v>
      </c>
    </row>
    <row r="123" spans="1:45" x14ac:dyDescent="0.2">
      <c r="A123" t="s">
        <v>208</v>
      </c>
      <c r="B123" t="s">
        <v>1448</v>
      </c>
      <c r="C123">
        <v>14</v>
      </c>
      <c r="D123" s="33">
        <v>8776143</v>
      </c>
      <c r="E123">
        <v>48</v>
      </c>
      <c r="F123">
        <v>14</v>
      </c>
      <c r="G123" s="40">
        <v>0.29166666666666669</v>
      </c>
      <c r="H123" s="40">
        <f t="shared" si="5"/>
        <v>2.2083333333333335</v>
      </c>
      <c r="J123" t="str">
        <f>VLOOKUP(A123,'2015'!$A$5:$K$674,1)</f>
        <v xml:space="preserve">Debbie Scoggins </v>
      </c>
      <c r="K123" s="31">
        <f>IF(J123=A123,VLOOKUP(A123,'2015'!$A$5:$K$674,3),0)</f>
        <v>19</v>
      </c>
      <c r="L123" s="33">
        <f>IF(J123=A123,VLOOKUP(A123,'2015'!$A$5:$K$674,4),0)</f>
        <v>5242750</v>
      </c>
      <c r="M123">
        <f>IF(J123=A123,VLOOKUP(A123,'2015'!$A$5:$K$674,5),0)</f>
        <v>31</v>
      </c>
      <c r="N123">
        <f>IF(J123=A123,VLOOKUP(A123,'2015'!$A$5:$K$674,6),0)</f>
        <v>7</v>
      </c>
      <c r="O123" s="40">
        <f>IF(J123=A123,VLOOKUP(A123,'2015'!$A$5:$K$674,7),0)</f>
        <v>0.22580645161290322</v>
      </c>
      <c r="P123">
        <f t="shared" si="6"/>
        <v>2.387096774193548</v>
      </c>
      <c r="R123" t="str">
        <f>VLOOKUP(A123,'2014'!$A$5:$K$675,1)</f>
        <v xml:space="preserve">Debbie Scoggins </v>
      </c>
      <c r="S123" s="31">
        <f>IF(R123=A123,VLOOKUP(A123,'2014'!$A$5:$K$675,3),0)</f>
        <v>17</v>
      </c>
      <c r="T123" s="33">
        <f>IF(R123=A123,VLOOKUP(A123,'2014'!$A$5:$K$675,4),0)</f>
        <v>6104187</v>
      </c>
      <c r="U123">
        <f>IF(R123=A123,VLOOKUP(A123,'2014'!$A$5:$K$675,5),0)</f>
        <v>45</v>
      </c>
      <c r="V123">
        <f>IF(R123=A123,VLOOKUP(A123,'2014'!$A$5:$K$675,6),0)</f>
        <v>3</v>
      </c>
      <c r="W123" s="40">
        <f>IF(R123=A123,VLOOKUP(A123,'2014'!$A$5:$K$675,7),0)</f>
        <v>6.6666666666666666E-2</v>
      </c>
      <c r="X123">
        <f t="shared" si="7"/>
        <v>-1.0389937106918239</v>
      </c>
      <c r="Z123">
        <f>IF(R123=A123,VLOOKUP(A123,'2013'!$A$5:$K$674,3),0)</f>
        <v>37</v>
      </c>
      <c r="AA123" s="33">
        <f>IF(R123=A123,VLOOKUP(A123,'2013'!$A$5:$K$674,4),0)</f>
        <v>3433465</v>
      </c>
      <c r="AB123">
        <f>IF(R123=A123,VLOOKUP(A123,'2013'!$A$5:$K$674,5),0)</f>
        <v>31</v>
      </c>
      <c r="AC123">
        <f>IF(R123=A123,VLOOKUP(A123,'2013'!$A$5:$K$674,6),0)</f>
        <v>3</v>
      </c>
      <c r="AD123" s="40">
        <f>IF(R123=A123,VLOOKUP(A123,'2013'!$A$5:$K$674,7),0)</f>
        <v>9.6774193548387094E-2</v>
      </c>
      <c r="AE123">
        <f t="shared" si="8"/>
        <v>-1.709677419354839</v>
      </c>
      <c r="AG123">
        <f>IF(R123=A123,VLOOKUP(A123,'2012'!$A$5:$K$674,3),0)</f>
        <v>63</v>
      </c>
      <c r="AH123" s="33">
        <f>IF(R123=A123,VLOOKUP(A123,'2012'!$A$5:$K$674,4),0)</f>
        <v>2165720</v>
      </c>
      <c r="AI123">
        <f>IF(R123=A123,VLOOKUP(A123,'2012'!$A$5:$K$674,5),0)</f>
        <v>22</v>
      </c>
      <c r="AJ123">
        <f>IF(R123=A123,VLOOKUP(A123,'2012'!$A$5:$K$674,6),0)</f>
        <v>2</v>
      </c>
      <c r="AK123" s="40">
        <f>IF(R123=A123,VLOOKUP(A123,'2012'!$A$5:$K$674,7),0)</f>
        <v>9.0909090909090912E-2</v>
      </c>
      <c r="AL123">
        <f t="shared" si="9"/>
        <v>-0.1363636363636363</v>
      </c>
      <c r="AN123" t="str">
        <f>VLOOKUP(A123,'2011'!$A$5:$K$674,1)</f>
        <v xml:space="preserve">Debbie Scoggins </v>
      </c>
      <c r="AO123">
        <f>IF(AN123=R123,VLOOKUP(A123,'2011'!$A$5:$K$674,3),0)</f>
        <v>40</v>
      </c>
      <c r="AP123" s="33">
        <f>IF(AN123=R123,VLOOKUP(A123,'2011'!$A$5:$K$674,4),0)</f>
        <v>2438200</v>
      </c>
      <c r="AQ123">
        <f>IF(R123=AN123,VLOOKUP(A123,'2011'!$A$5:$K$674,5),0)</f>
        <v>19</v>
      </c>
      <c r="AR123">
        <f>IF(R123=AN123,VLOOKUP(A123,'2011'!$A$5:$K$674,6),0)</f>
        <v>2</v>
      </c>
      <c r="AS123" s="40">
        <f>IF(R123=AN123,VLOOKUP(A123,'2011'!$A$5:$K$674,7),0)</f>
        <v>0.10526315789473684</v>
      </c>
    </row>
    <row r="124" spans="1:45" x14ac:dyDescent="0.2">
      <c r="A124" t="s">
        <v>1583</v>
      </c>
      <c r="B124" t="s">
        <v>1448</v>
      </c>
      <c r="C124">
        <v>398</v>
      </c>
      <c r="D124" s="33">
        <v>231500</v>
      </c>
      <c r="E124">
        <v>3</v>
      </c>
      <c r="F124">
        <v>1</v>
      </c>
      <c r="G124" s="40">
        <v>0.33333333333333331</v>
      </c>
      <c r="H124" s="40" t="e">
        <f t="shared" si="5"/>
        <v>#DIV/0!</v>
      </c>
      <c r="J124" t="str">
        <f>VLOOKUP(A124,'2015'!$A$5:$K$674,1)</f>
        <v xml:space="preserve">Deborah D Ferrell </v>
      </c>
      <c r="K124" s="31">
        <f>IF(J124=A124,VLOOKUP(A124,'2015'!$A$5:$K$674,3),0)</f>
        <v>0</v>
      </c>
      <c r="L124" s="33">
        <f>IF(J124=A124,VLOOKUP(A124,'2015'!$A$5:$K$674,4),0)</f>
        <v>0</v>
      </c>
      <c r="M124">
        <f>IF(J124=A124,VLOOKUP(A124,'2015'!$A$5:$K$674,5),0)</f>
        <v>0</v>
      </c>
      <c r="N124">
        <f>IF(J124=A124,VLOOKUP(A124,'2015'!$A$5:$K$674,6),0)</f>
        <v>0</v>
      </c>
      <c r="O124" s="40">
        <f>IF(J124=A124,VLOOKUP(A124,'2015'!$A$5:$K$674,7),0)</f>
        <v>0</v>
      </c>
      <c r="P124" t="e">
        <f t="shared" si="6"/>
        <v>#DIV/0!</v>
      </c>
      <c r="R124" t="str">
        <f>VLOOKUP(A124,'2014'!$A$5:$K$675,1)</f>
        <v xml:space="preserve">Deborah D Ferrell </v>
      </c>
      <c r="S124" s="31">
        <f>IF(R124=A124,VLOOKUP(A124,'2014'!$A$5:$K$675,3),0)</f>
        <v>0</v>
      </c>
      <c r="T124" s="33">
        <f>IF(R124=A124,VLOOKUP(A124,'2014'!$A$5:$K$675,4),0)</f>
        <v>0</v>
      </c>
      <c r="U124">
        <f>IF(R124=A124,VLOOKUP(A124,'2014'!$A$5:$K$675,5),0)</f>
        <v>0</v>
      </c>
      <c r="V124">
        <f>IF(R124=A124,VLOOKUP(A124,'2014'!$A$5:$K$675,6),0)</f>
        <v>0</v>
      </c>
      <c r="W124" s="40">
        <f>IF(R124=A124,VLOOKUP(A124,'2014'!$A$5:$K$675,7),0)</f>
        <v>0</v>
      </c>
      <c r="X124">
        <f t="shared" si="7"/>
        <v>-1</v>
      </c>
      <c r="Z124">
        <f>IF(R124=A124,VLOOKUP(A124,'2013'!$A$5:$K$674,3),0)</f>
        <v>0</v>
      </c>
      <c r="AA124" s="33">
        <f>IF(R124=A124,VLOOKUP(A124,'2013'!$A$5:$K$674,4),0)</f>
        <v>0</v>
      </c>
      <c r="AB124">
        <f>IF(R124=A124,VLOOKUP(A124,'2013'!$A$5:$K$674,5),0)</f>
        <v>0</v>
      </c>
      <c r="AC124">
        <f>IF(R124=A124,VLOOKUP(A124,'2013'!$A$5:$K$674,6),0)</f>
        <v>0</v>
      </c>
      <c r="AD124" s="40">
        <f>IF(R124=A124,VLOOKUP(A124,'2013'!$A$5:$K$674,7),0)</f>
        <v>0</v>
      </c>
      <c r="AE124">
        <f t="shared" si="8"/>
        <v>-1</v>
      </c>
      <c r="AG124">
        <f>IF(R124=A124,VLOOKUP(A124,'2012'!$A$5:$K$674,3),0)</f>
        <v>0</v>
      </c>
      <c r="AH124" s="33">
        <f>IF(R124=A124,VLOOKUP(A124,'2012'!$A$5:$K$674,4),0)</f>
        <v>0</v>
      </c>
      <c r="AI124">
        <f>IF(R124=A124,VLOOKUP(A124,'2012'!$A$5:$K$674,5),0)</f>
        <v>0</v>
      </c>
      <c r="AJ124">
        <f>IF(R124=A124,VLOOKUP(A124,'2012'!$A$5:$K$674,6),0)</f>
        <v>0</v>
      </c>
      <c r="AK124" s="40">
        <f>IF(R124=A124,VLOOKUP(A124,'2012'!$A$5:$K$674,7),0)</f>
        <v>0</v>
      </c>
      <c r="AL124">
        <f t="shared" si="9"/>
        <v>-1</v>
      </c>
      <c r="AN124" t="str">
        <f>VLOOKUP(A124,'2011'!$A$5:$K$674,1)</f>
        <v xml:space="preserve">Deborah D Ferrell </v>
      </c>
      <c r="AO124">
        <f>IF(AN124=R124,VLOOKUP(A124,'2011'!$A$5:$K$674,3),0)</f>
        <v>295</v>
      </c>
      <c r="AP124" s="33">
        <f>IF(AN124=R124,VLOOKUP(A124,'2011'!$A$5:$K$674,4),0)</f>
        <v>217500</v>
      </c>
      <c r="AQ124">
        <f>IF(R124=AN124,VLOOKUP(A124,'2011'!$A$5:$K$674,5),0)</f>
        <v>2</v>
      </c>
      <c r="AR124">
        <f>IF(R124=AN124,VLOOKUP(A124,'2011'!$A$5:$K$674,6),0)</f>
        <v>1</v>
      </c>
      <c r="AS124" s="40">
        <f>IF(R124=AN124,VLOOKUP(A124,'2011'!$A$5:$K$674,7),0)</f>
        <v>0.5</v>
      </c>
    </row>
    <row r="125" spans="1:45" x14ac:dyDescent="0.2">
      <c r="A125" t="s">
        <v>1022</v>
      </c>
      <c r="B125" t="s">
        <v>1099</v>
      </c>
      <c r="C125">
        <v>342</v>
      </c>
      <c r="D125" s="33">
        <v>444400</v>
      </c>
      <c r="E125">
        <v>3</v>
      </c>
      <c r="F125">
        <v>0</v>
      </c>
      <c r="G125" s="40">
        <v>0</v>
      </c>
      <c r="H125" s="40" t="e">
        <f t="shared" si="5"/>
        <v>#DIV/0!</v>
      </c>
      <c r="J125" t="str">
        <f>VLOOKUP(A125,'2015'!$A$5:$K$674,1)</f>
        <v xml:space="preserve">Debra McKamie </v>
      </c>
      <c r="K125" s="31">
        <f>IF(J125=A125,VLOOKUP(A125,'2015'!$A$5:$K$674,3),0)</f>
        <v>273</v>
      </c>
      <c r="L125" s="33">
        <f>IF(J125=A125,VLOOKUP(A125,'2015'!$A$5:$K$674,4),0)</f>
        <v>478900</v>
      </c>
      <c r="M125">
        <f>IF(J125=A125,VLOOKUP(A125,'2015'!$A$5:$K$674,5),0)</f>
        <v>4</v>
      </c>
      <c r="N125">
        <f>IF(J125=A125,VLOOKUP(A125,'2015'!$A$5:$K$674,6),0)</f>
        <v>1</v>
      </c>
      <c r="O125" s="40">
        <f>IF(J125=A125,VLOOKUP(A125,'2015'!$A$5:$K$674,7),0)</f>
        <v>0.25</v>
      </c>
      <c r="P125" t="e">
        <f t="shared" si="6"/>
        <v>#DIV/0!</v>
      </c>
      <c r="R125" t="str">
        <f>VLOOKUP(A125,'2014'!$A$5:$K$675,1)</f>
        <v xml:space="preserve">Debra McKamie </v>
      </c>
      <c r="S125" s="31">
        <f>IF(R125=A125,VLOOKUP(A125,'2014'!$A$5:$K$675,3),0)</f>
        <v>302</v>
      </c>
      <c r="T125" s="33">
        <f>IF(R125=A125,VLOOKUP(A125,'2014'!$A$5:$K$675,4),0)</f>
        <v>428000</v>
      </c>
      <c r="U125">
        <f>IF(R125=A125,VLOOKUP(A125,'2014'!$A$5:$K$675,5),0)</f>
        <v>3</v>
      </c>
      <c r="V125">
        <f>IF(R125=A125,VLOOKUP(A125,'2014'!$A$5:$K$675,6),0)</f>
        <v>0</v>
      </c>
      <c r="W125" s="40">
        <f>IF(R125=A125,VLOOKUP(A125,'2014'!$A$5:$K$675,7),0)</f>
        <v>0</v>
      </c>
      <c r="X125" t="e">
        <f t="shared" si="7"/>
        <v>#DIV/0!</v>
      </c>
      <c r="Z125">
        <f>IF(R125=A125,VLOOKUP(A125,'2013'!$A$5:$K$674,3),0)</f>
        <v>325</v>
      </c>
      <c r="AA125" s="33">
        <f>IF(R125=A125,VLOOKUP(A125,'2013'!$A$5:$K$674,4),0)</f>
        <v>202500</v>
      </c>
      <c r="AB125">
        <f>IF(R125=A125,VLOOKUP(A125,'2013'!$A$5:$K$674,5),0)</f>
        <v>2</v>
      </c>
      <c r="AC125">
        <f>IF(R125=A125,VLOOKUP(A125,'2013'!$A$5:$K$674,6),0)</f>
        <v>1</v>
      </c>
      <c r="AD125" s="40">
        <f>IF(R125=A125,VLOOKUP(A125,'2013'!$A$5:$K$674,7),0)</f>
        <v>0.5</v>
      </c>
      <c r="AE125" t="e">
        <f t="shared" si="8"/>
        <v>#DIV/0!</v>
      </c>
      <c r="AG125">
        <f>IF(R125=A125,VLOOKUP(A125,'2012'!$A$5:$K$674,3),0)</f>
        <v>346</v>
      </c>
      <c r="AH125" s="33">
        <f>IF(R125=A125,VLOOKUP(A125,'2012'!$A$5:$K$674,4),0)</f>
        <v>111800</v>
      </c>
      <c r="AI125">
        <f>IF(R125=A125,VLOOKUP(A125,'2012'!$A$5:$K$674,5),0)</f>
        <v>2</v>
      </c>
      <c r="AJ125">
        <f>IF(R125=A125,VLOOKUP(A125,'2012'!$A$5:$K$674,6),0)</f>
        <v>0</v>
      </c>
      <c r="AK125" s="40">
        <f>IF(R125=A125,VLOOKUP(A125,'2012'!$A$5:$K$674,7),0)</f>
        <v>0</v>
      </c>
      <c r="AL125" t="e">
        <f t="shared" si="9"/>
        <v>#DIV/0!</v>
      </c>
      <c r="AN125" t="str">
        <f>VLOOKUP(A125,'2011'!$A$5:$K$674,1)</f>
        <v xml:space="preserve">Deborah D Ferrell </v>
      </c>
      <c r="AO125">
        <f>IF(AN125=R125,VLOOKUP(A125,'2011'!$A$5:$K$674,3),0)</f>
        <v>0</v>
      </c>
      <c r="AP125" s="33">
        <f>IF(AN125=R125,VLOOKUP(A125,'2011'!$A$5:$K$674,4),0)</f>
        <v>0</v>
      </c>
      <c r="AQ125">
        <f>IF(R125=AN125,VLOOKUP(A125,'2011'!$A$5:$K$674,5),0)</f>
        <v>0</v>
      </c>
      <c r="AR125">
        <f>IF(R125=AN125,VLOOKUP(A125,'2011'!$A$5:$K$674,6),0)</f>
        <v>0</v>
      </c>
      <c r="AS125" s="40">
        <f>IF(R125=AN125,VLOOKUP(A125,'2011'!$A$5:$K$674,7),0)</f>
        <v>0</v>
      </c>
    </row>
    <row r="126" spans="1:45" x14ac:dyDescent="0.2">
      <c r="A126" t="s">
        <v>502</v>
      </c>
      <c r="B126" t="s">
        <v>300</v>
      </c>
      <c r="C126">
        <v>105</v>
      </c>
      <c r="D126" s="33">
        <v>2390570</v>
      </c>
      <c r="E126">
        <v>13</v>
      </c>
      <c r="F126">
        <v>6</v>
      </c>
      <c r="G126" s="40">
        <v>0.46153846153846156</v>
      </c>
      <c r="H126" s="40" t="e">
        <f t="shared" si="5"/>
        <v>#DIV/0!</v>
      </c>
      <c r="J126" t="str">
        <f>VLOOKUP(A126,'2015'!$A$5:$K$674,1)</f>
        <v xml:space="preserve">Debra St. Clair </v>
      </c>
      <c r="K126" s="31">
        <f>IF(J126=A126,VLOOKUP(A126,'2015'!$A$5:$K$674,3),0)</f>
        <v>135</v>
      </c>
      <c r="L126" s="33">
        <f>IF(J126=A126,VLOOKUP(A126,'2015'!$A$5:$K$674,4),0)</f>
        <v>1421500</v>
      </c>
      <c r="M126">
        <f>IF(J126=A126,VLOOKUP(A126,'2015'!$A$5:$K$674,5),0)</f>
        <v>9</v>
      </c>
      <c r="N126">
        <f>IF(J126=A126,VLOOKUP(A126,'2015'!$A$5:$K$674,6),0)</f>
        <v>2</v>
      </c>
      <c r="O126" s="40">
        <f>IF(J126=A126,VLOOKUP(A126,'2015'!$A$5:$K$674,7),0)</f>
        <v>0.22222222222222221</v>
      </c>
      <c r="P126" t="e">
        <f t="shared" si="6"/>
        <v>#DIV/0!</v>
      </c>
      <c r="R126" t="str">
        <f>VLOOKUP(A126,'2014'!$A$5:$K$675,1)</f>
        <v xml:space="preserve">Debra McKamie </v>
      </c>
      <c r="S126" s="31">
        <f>IF(R126=A126,VLOOKUP(A126,'2014'!$A$5:$K$675,3),0)</f>
        <v>0</v>
      </c>
      <c r="T126" s="33">
        <f>IF(R126=A126,VLOOKUP(A126,'2014'!$A$5:$K$675,4),0)</f>
        <v>0</v>
      </c>
      <c r="U126">
        <f>IF(R126=A126,VLOOKUP(A126,'2014'!$A$5:$K$675,5),0)</f>
        <v>0</v>
      </c>
      <c r="V126">
        <f>IF(R126=A126,VLOOKUP(A126,'2014'!$A$5:$K$675,6),0)</f>
        <v>0</v>
      </c>
      <c r="W126" s="40">
        <f>IF(R126=A126,VLOOKUP(A126,'2014'!$A$5:$K$675,7),0)</f>
        <v>0</v>
      </c>
      <c r="X126" t="e">
        <f t="shared" si="7"/>
        <v>#DIV/0!</v>
      </c>
      <c r="Z126">
        <f>IF(R126=A126,VLOOKUP(A126,'2013'!$A$5:$K$674,3),0)</f>
        <v>0</v>
      </c>
      <c r="AA126" s="33">
        <f>IF(R126=A126,VLOOKUP(A126,'2013'!$A$5:$K$674,4),0)</f>
        <v>0</v>
      </c>
      <c r="AB126">
        <f>IF(R126=A126,VLOOKUP(A126,'2013'!$A$5:$K$674,5),0)</f>
        <v>0</v>
      </c>
      <c r="AC126">
        <f>IF(R126=A126,VLOOKUP(A126,'2013'!$A$5:$K$674,6),0)</f>
        <v>0</v>
      </c>
      <c r="AD126" s="40">
        <f>IF(R126=A126,VLOOKUP(A126,'2013'!$A$5:$K$674,7),0)</f>
        <v>0</v>
      </c>
      <c r="AE126" t="e">
        <f t="shared" si="8"/>
        <v>#DIV/0!</v>
      </c>
      <c r="AG126">
        <f>IF(R126=A126,VLOOKUP(A126,'2012'!$A$5:$K$674,3),0)</f>
        <v>0</v>
      </c>
      <c r="AH126" s="33">
        <f>IF(R126=A126,VLOOKUP(A126,'2012'!$A$5:$K$674,4),0)</f>
        <v>0</v>
      </c>
      <c r="AI126">
        <f>IF(R126=A126,VLOOKUP(A126,'2012'!$A$5:$K$674,5),0)</f>
        <v>0</v>
      </c>
      <c r="AJ126">
        <f>IF(R126=A126,VLOOKUP(A126,'2012'!$A$5:$K$674,6),0)</f>
        <v>0</v>
      </c>
      <c r="AK126" s="40">
        <f>IF(R126=A126,VLOOKUP(A126,'2012'!$A$5:$K$674,7),0)</f>
        <v>0</v>
      </c>
      <c r="AL126" t="e">
        <f t="shared" si="9"/>
        <v>#DIV/0!</v>
      </c>
      <c r="AN126" t="str">
        <f>VLOOKUP(A126,'2011'!$A$5:$K$674,1)</f>
        <v xml:space="preserve">Deborah D Ferrell </v>
      </c>
      <c r="AO126">
        <f>IF(AN126=R126,VLOOKUP(A126,'2011'!$A$5:$K$674,3),0)</f>
        <v>0</v>
      </c>
      <c r="AP126" s="33">
        <f>IF(AN126=R126,VLOOKUP(A126,'2011'!$A$5:$K$674,4),0)</f>
        <v>0</v>
      </c>
      <c r="AQ126">
        <f>IF(R126=AN126,VLOOKUP(A126,'2011'!$A$5:$K$674,5),0)</f>
        <v>0</v>
      </c>
      <c r="AR126">
        <f>IF(R126=AN126,VLOOKUP(A126,'2011'!$A$5:$K$674,6),0)</f>
        <v>0</v>
      </c>
      <c r="AS126" s="40">
        <f>IF(R126=AN126,VLOOKUP(A126,'2011'!$A$5:$K$674,7),0)</f>
        <v>0</v>
      </c>
    </row>
    <row r="127" spans="1:45" x14ac:dyDescent="0.2">
      <c r="A127" t="s">
        <v>622</v>
      </c>
      <c r="B127" t="s">
        <v>1180</v>
      </c>
      <c r="C127">
        <v>149</v>
      </c>
      <c r="D127" s="33">
        <v>1872900</v>
      </c>
      <c r="E127">
        <v>10</v>
      </c>
      <c r="F127">
        <v>8</v>
      </c>
      <c r="G127" s="40">
        <v>0.8</v>
      </c>
      <c r="H127" s="40" t="e">
        <f t="shared" si="5"/>
        <v>#DIV/0!</v>
      </c>
      <c r="J127" t="str">
        <f>VLOOKUP(A127,'2015'!$A$5:$K$674,1)</f>
        <v xml:space="preserve">Denise Davidson </v>
      </c>
      <c r="K127" s="31">
        <f>IF(J127=A127,VLOOKUP(A127,'2015'!$A$5:$K$674,3),0)</f>
        <v>179</v>
      </c>
      <c r="L127" s="33">
        <f>IF(J127=A127,VLOOKUP(A127,'2015'!$A$5:$K$674,4),0)</f>
        <v>987900</v>
      </c>
      <c r="M127">
        <f>IF(J127=A127,VLOOKUP(A127,'2015'!$A$5:$K$674,5),0)</f>
        <v>5</v>
      </c>
      <c r="N127">
        <f>IF(J127=A127,VLOOKUP(A127,'2015'!$A$5:$K$674,6),0)</f>
        <v>0</v>
      </c>
      <c r="O127" s="40">
        <f>IF(J127=A127,VLOOKUP(A127,'2015'!$A$5:$K$674,7),0)</f>
        <v>0</v>
      </c>
      <c r="P127" t="e">
        <f t="shared" si="6"/>
        <v>#DIV/0!</v>
      </c>
      <c r="R127" t="str">
        <f>VLOOKUP(A127,'2014'!$A$5:$K$675,1)</f>
        <v xml:space="preserve">Denise Davidson </v>
      </c>
      <c r="S127" s="31">
        <f>IF(R127=A127,VLOOKUP(A127,'2014'!$A$5:$K$675,3),0)</f>
        <v>162</v>
      </c>
      <c r="T127" s="33">
        <f>IF(R127=A127,VLOOKUP(A127,'2014'!$A$5:$K$675,4),0)</f>
        <v>1209400</v>
      </c>
      <c r="U127">
        <f>IF(R127=A127,VLOOKUP(A127,'2014'!$A$5:$K$675,5),0)</f>
        <v>7</v>
      </c>
      <c r="V127">
        <f>IF(R127=A127,VLOOKUP(A127,'2014'!$A$5:$K$675,6),0)</f>
        <v>0</v>
      </c>
      <c r="W127" s="40">
        <f>IF(R127=A127,VLOOKUP(A127,'2014'!$A$5:$K$675,7),0)</f>
        <v>0</v>
      </c>
      <c r="X127" t="e">
        <f t="shared" si="7"/>
        <v>#DIV/0!</v>
      </c>
      <c r="Z127">
        <f>IF(R127=A127,VLOOKUP(A127,'2013'!$A$5:$K$674,3),0)</f>
        <v>157</v>
      </c>
      <c r="AA127" s="33">
        <f>IF(R127=A127,VLOOKUP(A127,'2013'!$A$5:$K$674,4),0)</f>
        <v>1117600</v>
      </c>
      <c r="AB127">
        <f>IF(R127=A127,VLOOKUP(A127,'2013'!$A$5:$K$674,5),0)</f>
        <v>7</v>
      </c>
      <c r="AC127">
        <f>IF(R127=A127,VLOOKUP(A127,'2013'!$A$5:$K$674,6),0)</f>
        <v>0</v>
      </c>
      <c r="AD127" s="40">
        <f>IF(R127=A127,VLOOKUP(A127,'2013'!$A$5:$K$674,7),0)</f>
        <v>0</v>
      </c>
      <c r="AE127" t="e">
        <f t="shared" si="8"/>
        <v>#DIV/0!</v>
      </c>
      <c r="AG127">
        <f>IF(R127=A127,VLOOKUP(A127,'2012'!$A$5:$K$674,3),0)</f>
        <v>346</v>
      </c>
      <c r="AH127" s="33">
        <f>IF(R127=A127,VLOOKUP(A127,'2012'!$A$5:$K$674,4),0)</f>
        <v>111800</v>
      </c>
      <c r="AI127">
        <f>IF(R127=A127,VLOOKUP(A127,'2012'!$A$5:$K$674,5),0)</f>
        <v>2</v>
      </c>
      <c r="AJ127">
        <f>IF(R127=A127,VLOOKUP(A127,'2012'!$A$5:$K$674,6),0)</f>
        <v>0</v>
      </c>
      <c r="AK127" s="40">
        <f>IF(R127=A127,VLOOKUP(A127,'2012'!$A$5:$K$674,7),0)</f>
        <v>0</v>
      </c>
      <c r="AL127" t="e">
        <f t="shared" si="9"/>
        <v>#DIV/0!</v>
      </c>
      <c r="AN127" t="str">
        <f>VLOOKUP(A127,'2011'!$A$5:$K$674,1)</f>
        <v xml:space="preserve">Dena Mayo </v>
      </c>
      <c r="AO127">
        <f>IF(AN127=R127,VLOOKUP(A127,'2011'!$A$5:$K$674,3),0)</f>
        <v>0</v>
      </c>
      <c r="AP127" s="33">
        <f>IF(AN127=R127,VLOOKUP(A127,'2011'!$A$5:$K$674,4),0)</f>
        <v>0</v>
      </c>
      <c r="AQ127">
        <f>IF(R127=AN127,VLOOKUP(A127,'2011'!$A$5:$K$674,5),0)</f>
        <v>0</v>
      </c>
      <c r="AR127">
        <f>IF(R127=AN127,VLOOKUP(A127,'2011'!$A$5:$K$674,6),0)</f>
        <v>0</v>
      </c>
      <c r="AS127" s="40">
        <f>IF(R127=AN127,VLOOKUP(A127,'2011'!$A$5:$K$674,7),0)</f>
        <v>0</v>
      </c>
    </row>
    <row r="128" spans="1:45" x14ac:dyDescent="0.2">
      <c r="A128" t="s">
        <v>1605</v>
      </c>
      <c r="B128" t="s">
        <v>1475</v>
      </c>
      <c r="C128">
        <v>453</v>
      </c>
      <c r="D128" s="33">
        <v>112900</v>
      </c>
      <c r="E128">
        <v>1</v>
      </c>
      <c r="F128">
        <v>0</v>
      </c>
      <c r="G128" s="40">
        <v>0</v>
      </c>
      <c r="H128" s="40" t="e">
        <f t="shared" si="5"/>
        <v>#DIV/0!</v>
      </c>
      <c r="J128" t="str">
        <f>VLOOKUP(A128,'2015'!$A$5:$K$674,1)</f>
        <v xml:space="preserve">Dennis Pearce </v>
      </c>
      <c r="K128" s="31">
        <f>IF(J128=A128,VLOOKUP(A128,'2015'!$A$5:$K$674,3),0)</f>
        <v>0</v>
      </c>
      <c r="L128" s="33">
        <f>IF(J128=A128,VLOOKUP(A128,'2015'!$A$5:$K$674,4),0)</f>
        <v>0</v>
      </c>
      <c r="M128">
        <f>IF(J128=A128,VLOOKUP(A128,'2015'!$A$5:$K$674,5),0)</f>
        <v>0</v>
      </c>
      <c r="N128">
        <f>IF(J128=A128,VLOOKUP(A128,'2015'!$A$5:$K$674,6),0)</f>
        <v>0</v>
      </c>
      <c r="O128" s="40">
        <f>IF(J128=A128,VLOOKUP(A128,'2015'!$A$5:$K$674,7),0)</f>
        <v>0</v>
      </c>
      <c r="P128" t="e">
        <f t="shared" si="6"/>
        <v>#DIV/0!</v>
      </c>
      <c r="R128" t="str">
        <f>VLOOKUP(A128,'2014'!$A$5:$K$675,1)</f>
        <v xml:space="preserve">Denise Fair </v>
      </c>
      <c r="S128" s="31">
        <f>IF(R128=A128,VLOOKUP(A128,'2014'!$A$5:$K$675,3),0)</f>
        <v>0</v>
      </c>
      <c r="T128" s="33">
        <f>IF(R128=A128,VLOOKUP(A128,'2014'!$A$5:$K$675,4),0)</f>
        <v>0</v>
      </c>
      <c r="U128">
        <f>IF(R128=A128,VLOOKUP(A128,'2014'!$A$5:$K$675,5),0)</f>
        <v>0</v>
      </c>
      <c r="V128">
        <f>IF(R128=A128,VLOOKUP(A128,'2014'!$A$5:$K$675,6),0)</f>
        <v>0</v>
      </c>
      <c r="W128" s="40">
        <f>IF(R128=A128,VLOOKUP(A128,'2014'!$A$5:$K$675,7),0)</f>
        <v>0</v>
      </c>
      <c r="X128" t="e">
        <f t="shared" si="7"/>
        <v>#DIV/0!</v>
      </c>
      <c r="Z128">
        <f>IF(R128=A128,VLOOKUP(A128,'2013'!$A$5:$K$674,3),0)</f>
        <v>0</v>
      </c>
      <c r="AA128" s="33">
        <f>IF(R128=A128,VLOOKUP(A128,'2013'!$A$5:$K$674,4),0)</f>
        <v>0</v>
      </c>
      <c r="AB128">
        <f>IF(R128=A128,VLOOKUP(A128,'2013'!$A$5:$K$674,5),0)</f>
        <v>0</v>
      </c>
      <c r="AC128">
        <f>IF(R128=A128,VLOOKUP(A128,'2013'!$A$5:$K$674,6),0)</f>
        <v>0</v>
      </c>
      <c r="AD128" s="40">
        <f>IF(R128=A128,VLOOKUP(A128,'2013'!$A$5:$K$674,7),0)</f>
        <v>0</v>
      </c>
      <c r="AE128" t="e">
        <f t="shared" si="8"/>
        <v>#DIV/0!</v>
      </c>
      <c r="AG128">
        <f>IF(R128=A128,VLOOKUP(A128,'2012'!$A$5:$K$674,3),0)</f>
        <v>0</v>
      </c>
      <c r="AH128" s="33">
        <f>IF(R128=A128,VLOOKUP(A128,'2012'!$A$5:$K$674,4),0)</f>
        <v>0</v>
      </c>
      <c r="AI128">
        <f>IF(R128=A128,VLOOKUP(A128,'2012'!$A$5:$K$674,5),0)</f>
        <v>0</v>
      </c>
      <c r="AJ128">
        <f>IF(R128=A128,VLOOKUP(A128,'2012'!$A$5:$K$674,6),0)</f>
        <v>0</v>
      </c>
      <c r="AK128" s="40">
        <f>IF(R128=A128,VLOOKUP(A128,'2012'!$A$5:$K$674,7),0)</f>
        <v>0</v>
      </c>
      <c r="AL128" t="e">
        <f t="shared" si="9"/>
        <v>#DIV/0!</v>
      </c>
      <c r="AN128" t="str">
        <f>VLOOKUP(A128,'2011'!$A$5:$K$674,1)</f>
        <v xml:space="preserve">Denise Fair </v>
      </c>
      <c r="AO128">
        <f>IF(AN128=R128,VLOOKUP(A128,'2011'!$A$5:$K$674,3),0)</f>
        <v>209</v>
      </c>
      <c r="AP128" s="33">
        <f>IF(AN128=R128,VLOOKUP(A128,'2011'!$A$5:$K$674,4),0)</f>
        <v>479000</v>
      </c>
      <c r="AQ128">
        <f>IF(R128=AN128,VLOOKUP(A128,'2011'!$A$5:$K$674,5),0)</f>
        <v>5</v>
      </c>
      <c r="AR128">
        <f>IF(R128=AN128,VLOOKUP(A128,'2011'!$A$5:$K$674,6),0)</f>
        <v>0</v>
      </c>
      <c r="AS128" s="40">
        <f>IF(R128=AN128,VLOOKUP(A128,'2011'!$A$5:$K$674,7),0)</f>
        <v>0</v>
      </c>
    </row>
    <row r="129" spans="1:45" x14ac:dyDescent="0.2">
      <c r="A129" t="s">
        <v>1606</v>
      </c>
      <c r="B129" t="s">
        <v>1099</v>
      </c>
      <c r="C129">
        <v>301</v>
      </c>
      <c r="D129" s="33">
        <v>614300</v>
      </c>
      <c r="E129">
        <v>6</v>
      </c>
      <c r="F129">
        <v>0</v>
      </c>
      <c r="G129" s="40">
        <v>0</v>
      </c>
      <c r="H129" s="40" t="e">
        <f t="shared" si="5"/>
        <v>#DIV/0!</v>
      </c>
      <c r="J129" t="str">
        <f>VLOOKUP(A129,'2015'!$A$5:$K$674,1)</f>
        <v xml:space="preserve">Dennis Pearce </v>
      </c>
      <c r="K129" s="31">
        <f>IF(J129=A129,VLOOKUP(A129,'2015'!$A$5:$K$674,3),0)</f>
        <v>0</v>
      </c>
      <c r="L129" s="33">
        <f>IF(J129=A129,VLOOKUP(A129,'2015'!$A$5:$K$674,4),0)</f>
        <v>0</v>
      </c>
      <c r="M129">
        <f>IF(J129=A129,VLOOKUP(A129,'2015'!$A$5:$K$674,5),0)</f>
        <v>0</v>
      </c>
      <c r="N129">
        <f>IF(J129=A129,VLOOKUP(A129,'2015'!$A$5:$K$674,6),0)</f>
        <v>0</v>
      </c>
      <c r="O129" s="40">
        <f>IF(J129=A129,VLOOKUP(A129,'2015'!$A$5:$K$674,7),0)</f>
        <v>0</v>
      </c>
      <c r="P129" t="e">
        <f t="shared" si="6"/>
        <v>#DIV/0!</v>
      </c>
      <c r="R129" t="str">
        <f>VLOOKUP(A129,'2014'!$A$5:$K$675,1)</f>
        <v xml:space="preserve">Denise Fair </v>
      </c>
      <c r="S129" s="31">
        <f>IF(R129=A129,VLOOKUP(A129,'2014'!$A$5:$K$675,3),0)</f>
        <v>0</v>
      </c>
      <c r="T129" s="33">
        <f>IF(R129=A129,VLOOKUP(A129,'2014'!$A$5:$K$675,4),0)</f>
        <v>0</v>
      </c>
      <c r="U129">
        <f>IF(R129=A129,VLOOKUP(A129,'2014'!$A$5:$K$675,5),0)</f>
        <v>0</v>
      </c>
      <c r="V129">
        <f>IF(R129=A129,VLOOKUP(A129,'2014'!$A$5:$K$675,6),0)</f>
        <v>0</v>
      </c>
      <c r="W129" s="40">
        <f>IF(R129=A129,VLOOKUP(A129,'2014'!$A$5:$K$675,7),0)</f>
        <v>0</v>
      </c>
      <c r="X129" t="e">
        <f t="shared" si="7"/>
        <v>#DIV/0!</v>
      </c>
      <c r="Z129">
        <f>IF(R129=A129,VLOOKUP(A129,'2013'!$A$5:$K$674,3),0)</f>
        <v>0</v>
      </c>
      <c r="AA129" s="33">
        <f>IF(R129=A129,VLOOKUP(A129,'2013'!$A$5:$K$674,4),0)</f>
        <v>0</v>
      </c>
      <c r="AB129">
        <f>IF(R129=A129,VLOOKUP(A129,'2013'!$A$5:$K$674,5),0)</f>
        <v>0</v>
      </c>
      <c r="AC129">
        <f>IF(R129=A129,VLOOKUP(A129,'2013'!$A$5:$K$674,6),0)</f>
        <v>0</v>
      </c>
      <c r="AD129" s="40">
        <f>IF(R129=A129,VLOOKUP(A129,'2013'!$A$5:$K$674,7),0)</f>
        <v>0</v>
      </c>
      <c r="AE129" t="e">
        <f t="shared" si="8"/>
        <v>#DIV/0!</v>
      </c>
      <c r="AG129">
        <f>IF(R129=A129,VLOOKUP(A129,'2012'!$A$5:$K$674,3),0)</f>
        <v>0</v>
      </c>
      <c r="AH129" s="33">
        <f>IF(R129=A129,VLOOKUP(A129,'2012'!$A$5:$K$674,4),0)</f>
        <v>0</v>
      </c>
      <c r="AI129">
        <f>IF(R129=A129,VLOOKUP(A129,'2012'!$A$5:$K$674,5),0)</f>
        <v>0</v>
      </c>
      <c r="AJ129">
        <f>IF(R129=A129,VLOOKUP(A129,'2012'!$A$5:$K$674,6),0)</f>
        <v>0</v>
      </c>
      <c r="AK129" s="40">
        <f>IF(R129=A129,VLOOKUP(A129,'2012'!$A$5:$K$674,7),0)</f>
        <v>0</v>
      </c>
      <c r="AL129" t="e">
        <f t="shared" si="9"/>
        <v>#DIV/0!</v>
      </c>
      <c r="AN129" t="str">
        <f>VLOOKUP(A129,'2011'!$A$5:$K$674,1)</f>
        <v xml:space="preserve">Denise Fair </v>
      </c>
      <c r="AO129">
        <f>IF(AN129=R129,VLOOKUP(A129,'2011'!$A$5:$K$674,3),0)</f>
        <v>209</v>
      </c>
      <c r="AP129" s="33">
        <f>IF(AN129=R129,VLOOKUP(A129,'2011'!$A$5:$K$674,4),0)</f>
        <v>479000</v>
      </c>
      <c r="AQ129">
        <f>IF(R129=AN129,VLOOKUP(A129,'2011'!$A$5:$K$674,5),0)</f>
        <v>5</v>
      </c>
      <c r="AR129">
        <f>IF(R129=AN129,VLOOKUP(A129,'2011'!$A$5:$K$674,6),0)</f>
        <v>0</v>
      </c>
      <c r="AS129" s="40">
        <f>IF(R129=AN129,VLOOKUP(A129,'2011'!$A$5:$K$674,7),0)</f>
        <v>0</v>
      </c>
    </row>
    <row r="130" spans="1:45" x14ac:dyDescent="0.2">
      <c r="A130" t="s">
        <v>254</v>
      </c>
      <c r="B130" t="s">
        <v>1099</v>
      </c>
      <c r="C130">
        <v>242</v>
      </c>
      <c r="D130" s="33">
        <v>985500</v>
      </c>
      <c r="E130">
        <v>7</v>
      </c>
      <c r="F130">
        <v>2</v>
      </c>
      <c r="G130" s="40">
        <v>0.2857142857142857</v>
      </c>
      <c r="H130" s="40" t="e">
        <f t="shared" si="5"/>
        <v>#DIV/0!</v>
      </c>
      <c r="J130" t="str">
        <f>VLOOKUP(A130,'2015'!$A$5:$K$674,1)</f>
        <v xml:space="preserve">Devon Hunt </v>
      </c>
      <c r="K130" s="31">
        <f>IF(J130=A130,VLOOKUP(A130,'2015'!$A$5:$K$674,3),0)</f>
        <v>153</v>
      </c>
      <c r="L130" s="33">
        <f>IF(J130=A130,VLOOKUP(A130,'2015'!$A$5:$K$674,4),0)</f>
        <v>1225500</v>
      </c>
      <c r="M130">
        <f>IF(J130=A130,VLOOKUP(A130,'2015'!$A$5:$K$674,5),0)</f>
        <v>8</v>
      </c>
      <c r="N130">
        <f>IF(J130=A130,VLOOKUP(A130,'2015'!$A$5:$K$674,6),0)</f>
        <v>1</v>
      </c>
      <c r="O130" s="40">
        <f>IF(J130=A130,VLOOKUP(A130,'2015'!$A$5:$K$674,7),0)</f>
        <v>0.125</v>
      </c>
      <c r="P130" t="e">
        <f t="shared" si="6"/>
        <v>#DIV/0!</v>
      </c>
      <c r="R130" t="str">
        <f>VLOOKUP(A130,'2014'!$A$5:$K$675,1)</f>
        <v xml:space="preserve">Denise Fair </v>
      </c>
      <c r="S130" s="31">
        <f>IF(R130=A130,VLOOKUP(A130,'2014'!$A$5:$K$675,3),0)</f>
        <v>0</v>
      </c>
      <c r="T130" s="33">
        <f>IF(R130=A130,VLOOKUP(A130,'2014'!$A$5:$K$675,4),0)</f>
        <v>0</v>
      </c>
      <c r="U130">
        <f>IF(R130=A130,VLOOKUP(A130,'2014'!$A$5:$K$675,5),0)</f>
        <v>0</v>
      </c>
      <c r="V130">
        <f>IF(R130=A130,VLOOKUP(A130,'2014'!$A$5:$K$675,6),0)</f>
        <v>0</v>
      </c>
      <c r="W130" s="40">
        <f>IF(R130=A130,VLOOKUP(A130,'2014'!$A$5:$K$675,7),0)</f>
        <v>0</v>
      </c>
      <c r="X130" t="e">
        <f t="shared" si="7"/>
        <v>#DIV/0!</v>
      </c>
      <c r="Z130">
        <f>IF(R130=A130,VLOOKUP(A130,'2013'!$A$5:$K$674,3),0)</f>
        <v>0</v>
      </c>
      <c r="AA130" s="33">
        <f>IF(R130=A130,VLOOKUP(A130,'2013'!$A$5:$K$674,4),0)</f>
        <v>0</v>
      </c>
      <c r="AB130">
        <f>IF(R130=A130,VLOOKUP(A130,'2013'!$A$5:$K$674,5),0)</f>
        <v>0</v>
      </c>
      <c r="AC130">
        <f>IF(R130=A130,VLOOKUP(A130,'2013'!$A$5:$K$674,6),0)</f>
        <v>0</v>
      </c>
      <c r="AD130" s="40">
        <f>IF(R130=A130,VLOOKUP(A130,'2013'!$A$5:$K$674,7),0)</f>
        <v>0</v>
      </c>
      <c r="AE130" t="e">
        <f t="shared" si="8"/>
        <v>#DIV/0!</v>
      </c>
      <c r="AG130">
        <f>IF(R130=A130,VLOOKUP(A130,'2012'!$A$5:$K$674,3),0)</f>
        <v>0</v>
      </c>
      <c r="AH130" s="33">
        <f>IF(R130=A130,VLOOKUP(A130,'2012'!$A$5:$K$674,4),0)</f>
        <v>0</v>
      </c>
      <c r="AI130">
        <f>IF(R130=A130,VLOOKUP(A130,'2012'!$A$5:$K$674,5),0)</f>
        <v>0</v>
      </c>
      <c r="AJ130">
        <f>IF(R130=A130,VLOOKUP(A130,'2012'!$A$5:$K$674,6),0)</f>
        <v>0</v>
      </c>
      <c r="AK130" s="40">
        <f>IF(R130=A130,VLOOKUP(A130,'2012'!$A$5:$K$674,7),0)</f>
        <v>0</v>
      </c>
      <c r="AL130" t="e">
        <f t="shared" si="9"/>
        <v>#DIV/0!</v>
      </c>
      <c r="AN130" t="str">
        <f>VLOOKUP(A130,'2011'!$A$5:$K$674,1)</f>
        <v xml:space="preserve">Denise Fair </v>
      </c>
      <c r="AO130">
        <f>IF(AN130=R130,VLOOKUP(A130,'2011'!$A$5:$K$674,3),0)</f>
        <v>209</v>
      </c>
      <c r="AP130" s="33">
        <f>IF(AN130=R130,VLOOKUP(A130,'2011'!$A$5:$K$674,4),0)</f>
        <v>479000</v>
      </c>
      <c r="AQ130">
        <f>IF(R130=AN130,VLOOKUP(A130,'2011'!$A$5:$K$674,5),0)</f>
        <v>5</v>
      </c>
      <c r="AR130">
        <f>IF(R130=AN130,VLOOKUP(A130,'2011'!$A$5:$K$674,6),0)</f>
        <v>0</v>
      </c>
      <c r="AS130" s="40">
        <f>IF(R130=AN130,VLOOKUP(A130,'2011'!$A$5:$K$674,7),0)</f>
        <v>0</v>
      </c>
    </row>
    <row r="131" spans="1:45" x14ac:dyDescent="0.2">
      <c r="A131" t="s">
        <v>1360</v>
      </c>
      <c r="B131" t="s">
        <v>1101</v>
      </c>
      <c r="C131">
        <v>152</v>
      </c>
      <c r="D131" s="33">
        <v>1843000</v>
      </c>
      <c r="E131">
        <v>12</v>
      </c>
      <c r="F131">
        <v>0</v>
      </c>
      <c r="G131" s="40">
        <v>0</v>
      </c>
      <c r="H131" s="40" t="e">
        <f t="shared" si="5"/>
        <v>#DIV/0!</v>
      </c>
      <c r="J131" t="str">
        <f>VLOOKUP(A131,'2015'!$A$5:$K$674,1)</f>
        <v xml:space="preserve">Diana L Jones </v>
      </c>
      <c r="K131" s="31">
        <f>IF(J131=A131,VLOOKUP(A131,'2015'!$A$5:$K$674,3),0)</f>
        <v>102</v>
      </c>
      <c r="L131" s="33">
        <f>IF(J131=A131,VLOOKUP(A131,'2015'!$A$5:$K$674,4),0)</f>
        <v>1815500</v>
      </c>
      <c r="M131">
        <f>IF(J131=A131,VLOOKUP(A131,'2015'!$A$5:$K$674,5),0)</f>
        <v>9</v>
      </c>
      <c r="N131">
        <f>IF(J131=A131,VLOOKUP(A131,'2015'!$A$5:$K$674,6),0)</f>
        <v>0</v>
      </c>
      <c r="O131" s="40">
        <f>IF(J131=A131,VLOOKUP(A131,'2015'!$A$5:$K$674,7),0)</f>
        <v>0</v>
      </c>
      <c r="P131" t="e">
        <f t="shared" si="6"/>
        <v>#DIV/0!</v>
      </c>
      <c r="R131" t="str">
        <f>VLOOKUP(A131,'2014'!$A$5:$K$675,1)</f>
        <v xml:space="preserve">Diana L Jones </v>
      </c>
      <c r="S131" s="31">
        <f>IF(R131=A131,VLOOKUP(A131,'2014'!$A$5:$K$675,3),0)</f>
        <v>106</v>
      </c>
      <c r="T131" s="33">
        <f>IF(R131=A131,VLOOKUP(A131,'2014'!$A$5:$K$675,4),0)</f>
        <v>1805250</v>
      </c>
      <c r="U131">
        <f>IF(R131=A131,VLOOKUP(A131,'2014'!$A$5:$K$675,5),0)</f>
        <v>14</v>
      </c>
      <c r="V131">
        <f>IF(R131=A131,VLOOKUP(A131,'2014'!$A$5:$K$675,6),0)</f>
        <v>0</v>
      </c>
      <c r="W131" s="40">
        <f>IF(R131=A131,VLOOKUP(A131,'2014'!$A$5:$K$675,7),0)</f>
        <v>0</v>
      </c>
      <c r="X131" t="e">
        <f t="shared" si="7"/>
        <v>#DIV/0!</v>
      </c>
      <c r="Z131">
        <f>IF(R131=A131,VLOOKUP(A131,'2013'!$A$5:$K$674,3),0)</f>
        <v>184</v>
      </c>
      <c r="AA131" s="33">
        <f>IF(R131=A131,VLOOKUP(A131,'2013'!$A$5:$K$674,4),0)</f>
        <v>860400</v>
      </c>
      <c r="AB131">
        <f>IF(R131=A131,VLOOKUP(A131,'2013'!$A$5:$K$674,5),0)</f>
        <v>6</v>
      </c>
      <c r="AC131">
        <f>IF(R131=A131,VLOOKUP(A131,'2013'!$A$5:$K$674,6),0)</f>
        <v>0</v>
      </c>
      <c r="AD131" s="40">
        <f>IF(R131=A131,VLOOKUP(A131,'2013'!$A$5:$K$674,7),0)</f>
        <v>0</v>
      </c>
      <c r="AE131" t="e">
        <f t="shared" si="8"/>
        <v>#DIV/0!</v>
      </c>
      <c r="AG131">
        <f>IF(R131=A131,VLOOKUP(A131,'2012'!$A$5:$K$674,3),0)</f>
        <v>184</v>
      </c>
      <c r="AH131" s="33">
        <f>IF(R131=A131,VLOOKUP(A131,'2012'!$A$5:$K$674,4),0)</f>
        <v>756200</v>
      </c>
      <c r="AI131">
        <f>IF(R131=A131,VLOOKUP(A131,'2012'!$A$5:$K$674,5),0)</f>
        <v>5</v>
      </c>
      <c r="AJ131">
        <f>IF(R131=A131,VLOOKUP(A131,'2012'!$A$5:$K$674,6),0)</f>
        <v>0</v>
      </c>
      <c r="AK131" s="40">
        <f>IF(R131=A131,VLOOKUP(A131,'2012'!$A$5:$K$674,7),0)</f>
        <v>0</v>
      </c>
      <c r="AL131" t="e">
        <f t="shared" si="9"/>
        <v>#DIV/0!</v>
      </c>
      <c r="AN131" t="str">
        <f>VLOOKUP(A131,'2011'!$A$5:$K$674,1)</f>
        <v xml:space="preserve">Diana L Jones </v>
      </c>
      <c r="AO131">
        <f>IF(AN131=R131,VLOOKUP(A131,'2011'!$A$5:$K$674,3),0)</f>
        <v>99</v>
      </c>
      <c r="AP131" s="33">
        <f>IF(AN131=R131,VLOOKUP(A131,'2011'!$A$5:$K$674,4),0)</f>
        <v>1281900</v>
      </c>
      <c r="AQ131">
        <f>IF(R131=AN131,VLOOKUP(A131,'2011'!$A$5:$K$674,5),0)</f>
        <v>7</v>
      </c>
      <c r="AR131">
        <f>IF(R131=AN131,VLOOKUP(A131,'2011'!$A$5:$K$674,6),0)</f>
        <v>0</v>
      </c>
      <c r="AS131" s="40">
        <f>IF(R131=AN131,VLOOKUP(A131,'2011'!$A$5:$K$674,7),0)</f>
        <v>0</v>
      </c>
    </row>
    <row r="132" spans="1:45" x14ac:dyDescent="0.2">
      <c r="A132" t="s">
        <v>1024</v>
      </c>
      <c r="B132" t="s">
        <v>1099</v>
      </c>
      <c r="C132">
        <v>78</v>
      </c>
      <c r="D132" s="33">
        <v>2990890</v>
      </c>
      <c r="E132">
        <v>18</v>
      </c>
      <c r="F132">
        <v>3</v>
      </c>
      <c r="G132" s="40">
        <v>0.16666666666666666</v>
      </c>
      <c r="H132" s="40" t="e">
        <f t="shared" si="5"/>
        <v>#DIV/0!</v>
      </c>
      <c r="J132" t="str">
        <f>VLOOKUP(A132,'2015'!$A$5:$K$674,1)</f>
        <v xml:space="preserve">Diane Hardy </v>
      </c>
      <c r="K132" s="31">
        <f>IF(J132=A132,VLOOKUP(A132,'2015'!$A$5:$K$674,3),0)</f>
        <v>122</v>
      </c>
      <c r="L132" s="33">
        <f>IF(J132=A132,VLOOKUP(A132,'2015'!$A$5:$K$674,4),0)</f>
        <v>1531650</v>
      </c>
      <c r="M132">
        <f>IF(J132=A132,VLOOKUP(A132,'2015'!$A$5:$K$674,5),0)</f>
        <v>11</v>
      </c>
      <c r="N132">
        <f>IF(J132=A132,VLOOKUP(A132,'2015'!$A$5:$K$674,6),0)</f>
        <v>0</v>
      </c>
      <c r="O132" s="40">
        <f>IF(J132=A132,VLOOKUP(A132,'2015'!$A$5:$K$674,7),0)</f>
        <v>0</v>
      </c>
      <c r="P132" t="e">
        <f t="shared" si="6"/>
        <v>#DIV/0!</v>
      </c>
      <c r="R132" t="str">
        <f>VLOOKUP(A132,'2014'!$A$5:$K$675,1)</f>
        <v xml:space="preserve">Diane Hardy </v>
      </c>
      <c r="S132" s="31">
        <f>IF(R132=A132,VLOOKUP(A132,'2014'!$A$5:$K$675,3),0)</f>
        <v>295</v>
      </c>
      <c r="T132" s="33">
        <f>IF(R132=A132,VLOOKUP(A132,'2014'!$A$5:$K$675,4),0)</f>
        <v>461500</v>
      </c>
      <c r="U132">
        <f>IF(R132=A132,VLOOKUP(A132,'2014'!$A$5:$K$675,5),0)</f>
        <v>4</v>
      </c>
      <c r="V132">
        <f>IF(R132=A132,VLOOKUP(A132,'2014'!$A$5:$K$675,6),0)</f>
        <v>0</v>
      </c>
      <c r="W132" s="40">
        <f>IF(R132=A132,VLOOKUP(A132,'2014'!$A$5:$K$675,7),0)</f>
        <v>0</v>
      </c>
      <c r="X132" t="e">
        <f t="shared" si="7"/>
        <v>#DIV/0!</v>
      </c>
      <c r="Z132">
        <f>IF(R132=A132,VLOOKUP(A132,'2013'!$A$5:$K$674,3),0)</f>
        <v>184</v>
      </c>
      <c r="AA132" s="33">
        <f>IF(R132=A132,VLOOKUP(A132,'2013'!$A$5:$K$674,4),0)</f>
        <v>860400</v>
      </c>
      <c r="AB132">
        <f>IF(R132=A132,VLOOKUP(A132,'2013'!$A$5:$K$674,5),0)</f>
        <v>6</v>
      </c>
      <c r="AC132">
        <f>IF(R132=A132,VLOOKUP(A132,'2013'!$A$5:$K$674,6),0)</f>
        <v>0</v>
      </c>
      <c r="AD132" s="40">
        <f>IF(R132=A132,VLOOKUP(A132,'2013'!$A$5:$K$674,7),0)</f>
        <v>0</v>
      </c>
      <c r="AE132" t="e">
        <f t="shared" si="8"/>
        <v>#DIV/0!</v>
      </c>
      <c r="AG132">
        <f>IF(R132=A132,VLOOKUP(A132,'2012'!$A$5:$K$674,3),0)</f>
        <v>184</v>
      </c>
      <c r="AH132" s="33">
        <f>IF(R132=A132,VLOOKUP(A132,'2012'!$A$5:$K$674,4),0)</f>
        <v>756200</v>
      </c>
      <c r="AI132">
        <f>IF(R132=A132,VLOOKUP(A132,'2012'!$A$5:$K$674,5),0)</f>
        <v>5</v>
      </c>
      <c r="AJ132">
        <f>IF(R132=A132,VLOOKUP(A132,'2012'!$A$5:$K$674,6),0)</f>
        <v>0</v>
      </c>
      <c r="AK132" s="40">
        <f>IF(R132=A132,VLOOKUP(A132,'2012'!$A$5:$K$674,7),0)</f>
        <v>0</v>
      </c>
      <c r="AL132" t="e">
        <f t="shared" si="9"/>
        <v>#DIV/0!</v>
      </c>
      <c r="AN132" t="str">
        <f>VLOOKUP(A132,'2011'!$A$5:$K$674,1)</f>
        <v xml:space="preserve">Diana L Jones </v>
      </c>
      <c r="AO132">
        <f>IF(AN132=R132,VLOOKUP(A132,'2011'!$A$5:$K$674,3),0)</f>
        <v>0</v>
      </c>
      <c r="AP132" s="33">
        <f>IF(AN132=R132,VLOOKUP(A132,'2011'!$A$5:$K$674,4),0)</f>
        <v>0</v>
      </c>
      <c r="AQ132">
        <f>IF(R132=AN132,VLOOKUP(A132,'2011'!$A$5:$K$674,5),0)</f>
        <v>0</v>
      </c>
      <c r="AR132">
        <f>IF(R132=AN132,VLOOKUP(A132,'2011'!$A$5:$K$674,6),0)</f>
        <v>0</v>
      </c>
      <c r="AS132" s="40">
        <f>IF(R132=AN132,VLOOKUP(A132,'2011'!$A$5:$K$674,7),0)</f>
        <v>0</v>
      </c>
    </row>
    <row r="133" spans="1:45" x14ac:dyDescent="0.2">
      <c r="A133" t="s">
        <v>585</v>
      </c>
      <c r="B133" t="s">
        <v>1099</v>
      </c>
      <c r="C133">
        <v>91</v>
      </c>
      <c r="D133" s="33">
        <v>2652500</v>
      </c>
      <c r="E133">
        <v>13</v>
      </c>
      <c r="F133">
        <v>2</v>
      </c>
      <c r="G133" s="40">
        <v>0.15384615384615385</v>
      </c>
      <c r="H133" s="40" t="e">
        <f t="shared" ref="H133:H196" si="10">+(G133-AK133)/AK133</f>
        <v>#DIV/0!</v>
      </c>
      <c r="J133" t="str">
        <f>VLOOKUP(A133,'2015'!$A$5:$K$674,1)</f>
        <v xml:space="preserve">Diane Passmore </v>
      </c>
      <c r="K133" s="31">
        <f>IF(J133=A133,VLOOKUP(A133,'2015'!$A$5:$K$674,3),0)</f>
        <v>52</v>
      </c>
      <c r="L133" s="33">
        <f>IF(J133=A133,VLOOKUP(A133,'2015'!$A$5:$K$674,4),0)</f>
        <v>2940570</v>
      </c>
      <c r="M133">
        <f>IF(J133=A133,VLOOKUP(A133,'2015'!$A$5:$K$674,5),0)</f>
        <v>17</v>
      </c>
      <c r="N133">
        <f>IF(J133=A133,VLOOKUP(A133,'2015'!$A$5:$K$674,6),0)</f>
        <v>4</v>
      </c>
      <c r="O133" s="40">
        <f>IF(J133=A133,VLOOKUP(A133,'2015'!$A$5:$K$674,7),0)</f>
        <v>0.23529411764705882</v>
      </c>
      <c r="P133">
        <f t="shared" si="6"/>
        <v>0.6470588235294118</v>
      </c>
      <c r="R133" t="str">
        <f>VLOOKUP(A133,'2014'!$A$5:$K$675,1)</f>
        <v xml:space="preserve">Diane Passmore </v>
      </c>
      <c r="S133" s="31">
        <f>IF(R133=A133,VLOOKUP(A133,'2014'!$A$5:$K$675,3),0)</f>
        <v>197</v>
      </c>
      <c r="T133" s="33">
        <f>IF(R133=A133,VLOOKUP(A133,'2014'!$A$5:$K$675,4),0)</f>
        <v>927800</v>
      </c>
      <c r="U133">
        <f>IF(R133=A133,VLOOKUP(A133,'2014'!$A$5:$K$675,5),0)</f>
        <v>7</v>
      </c>
      <c r="V133">
        <f>IF(R133=A133,VLOOKUP(A133,'2014'!$A$5:$K$675,6),0)</f>
        <v>1</v>
      </c>
      <c r="W133" s="40">
        <f>IF(R133=A133,VLOOKUP(A133,'2014'!$A$5:$K$675,7),0)</f>
        <v>0.14285714285714285</v>
      </c>
      <c r="X133" t="e">
        <f t="shared" si="7"/>
        <v>#DIV/0!</v>
      </c>
      <c r="Z133">
        <f>IF(R133=A133,VLOOKUP(A133,'2013'!$A$5:$K$674,3),0)</f>
        <v>184</v>
      </c>
      <c r="AA133" s="33">
        <f>IF(R133=A133,VLOOKUP(A133,'2013'!$A$5:$K$674,4),0)</f>
        <v>860400</v>
      </c>
      <c r="AB133">
        <f>IF(R133=A133,VLOOKUP(A133,'2013'!$A$5:$K$674,5),0)</f>
        <v>6</v>
      </c>
      <c r="AC133">
        <f>IF(R133=A133,VLOOKUP(A133,'2013'!$A$5:$K$674,6),0)</f>
        <v>0</v>
      </c>
      <c r="AD133" s="40">
        <f>IF(R133=A133,VLOOKUP(A133,'2013'!$A$5:$K$674,7),0)</f>
        <v>0</v>
      </c>
      <c r="AE133" t="e">
        <f t="shared" si="8"/>
        <v>#DIV/0!</v>
      </c>
      <c r="AG133">
        <f>IF(R133=A133,VLOOKUP(A133,'2012'!$A$5:$K$674,3),0)</f>
        <v>184</v>
      </c>
      <c r="AH133" s="33">
        <f>IF(R133=A133,VLOOKUP(A133,'2012'!$A$5:$K$674,4),0)</f>
        <v>756200</v>
      </c>
      <c r="AI133">
        <f>IF(R133=A133,VLOOKUP(A133,'2012'!$A$5:$K$674,5),0)</f>
        <v>5</v>
      </c>
      <c r="AJ133">
        <f>IF(R133=A133,VLOOKUP(A133,'2012'!$A$5:$K$674,6),0)</f>
        <v>0</v>
      </c>
      <c r="AK133" s="40">
        <f>IF(R133=A133,VLOOKUP(A133,'2012'!$A$5:$K$674,7),0)</f>
        <v>0</v>
      </c>
      <c r="AL133" t="e">
        <f t="shared" si="9"/>
        <v>#DIV/0!</v>
      </c>
      <c r="AN133" t="str">
        <f>VLOOKUP(A133,'2011'!$A$5:$K$674,1)</f>
        <v xml:space="preserve">Diana L Jones </v>
      </c>
      <c r="AO133">
        <f>IF(AN133=R133,VLOOKUP(A133,'2011'!$A$5:$K$674,3),0)</f>
        <v>0</v>
      </c>
      <c r="AP133" s="33">
        <f>IF(AN133=R133,VLOOKUP(A133,'2011'!$A$5:$K$674,4),0)</f>
        <v>0</v>
      </c>
      <c r="AQ133">
        <f>IF(R133=AN133,VLOOKUP(A133,'2011'!$A$5:$K$674,5),0)</f>
        <v>0</v>
      </c>
      <c r="AR133">
        <f>IF(R133=AN133,VLOOKUP(A133,'2011'!$A$5:$K$674,6),0)</f>
        <v>0</v>
      </c>
      <c r="AS133" s="40">
        <f>IF(R133=AN133,VLOOKUP(A133,'2011'!$A$5:$K$674,7),0)</f>
        <v>0</v>
      </c>
    </row>
    <row r="134" spans="1:45" x14ac:dyDescent="0.2">
      <c r="A134" t="s">
        <v>1196</v>
      </c>
      <c r="B134" t="s">
        <v>1036</v>
      </c>
      <c r="C134">
        <v>126</v>
      </c>
      <c r="D134" s="33">
        <v>2091565</v>
      </c>
      <c r="E134">
        <v>15</v>
      </c>
      <c r="F134">
        <v>2</v>
      </c>
      <c r="G134" s="40">
        <v>0.13333333333333333</v>
      </c>
      <c r="H134" s="40" t="e">
        <f t="shared" si="10"/>
        <v>#DIV/0!</v>
      </c>
      <c r="J134" t="str">
        <f>VLOOKUP(A134,'2015'!$A$5:$K$674,1)</f>
        <v xml:space="preserve">Diane Pryor </v>
      </c>
      <c r="K134" s="31">
        <f>IF(J134=A134,VLOOKUP(A134,'2015'!$A$5:$K$674,3),0)</f>
        <v>117</v>
      </c>
      <c r="L134" s="33">
        <f>IF(J134=A134,VLOOKUP(A134,'2015'!$A$5:$K$674,4),0)</f>
        <v>1551300</v>
      </c>
      <c r="M134">
        <f>IF(J134=A134,VLOOKUP(A134,'2015'!$A$5:$K$674,5),0)</f>
        <v>11</v>
      </c>
      <c r="N134">
        <f>IF(J134=A134,VLOOKUP(A134,'2015'!$A$5:$K$674,6),0)</f>
        <v>0</v>
      </c>
      <c r="O134" s="40">
        <f>IF(J134=A134,VLOOKUP(A134,'2015'!$A$5:$K$674,7),0)</f>
        <v>0</v>
      </c>
      <c r="P134" t="e">
        <f t="shared" ref="P134:P197" si="11">+(O134-W134)/W134</f>
        <v>#DIV/0!</v>
      </c>
      <c r="R134" t="str">
        <f>VLOOKUP(A134,'2014'!$A$5:$K$675,1)</f>
        <v xml:space="preserve">Diane Pryor </v>
      </c>
      <c r="S134" s="31">
        <f>IF(R134=A134,VLOOKUP(A134,'2014'!$A$5:$K$675,3),0)</f>
        <v>339</v>
      </c>
      <c r="T134" s="33">
        <f>IF(R134=A134,VLOOKUP(A134,'2014'!$A$5:$K$675,4),0)</f>
        <v>278990</v>
      </c>
      <c r="U134">
        <f>IF(R134=A134,VLOOKUP(A134,'2014'!$A$5:$K$675,5),0)</f>
        <v>2</v>
      </c>
      <c r="V134">
        <f>IF(R134=A134,VLOOKUP(A134,'2014'!$A$5:$K$675,6),0)</f>
        <v>0</v>
      </c>
      <c r="W134" s="40">
        <f>IF(R134=A134,VLOOKUP(A134,'2014'!$A$5:$K$675,7),0)</f>
        <v>0</v>
      </c>
      <c r="X134" t="e">
        <f t="shared" ref="X134:X197" si="12">+(W134-AE134)/AE134</f>
        <v>#DIV/0!</v>
      </c>
      <c r="Z134">
        <f>IF(R134=A134,VLOOKUP(A134,'2013'!$A$5:$K$674,3),0)</f>
        <v>184</v>
      </c>
      <c r="AA134" s="33">
        <f>IF(R134=A134,VLOOKUP(A134,'2013'!$A$5:$K$674,4),0)</f>
        <v>860400</v>
      </c>
      <c r="AB134">
        <f>IF(R134=A134,VLOOKUP(A134,'2013'!$A$5:$K$674,5),0)</f>
        <v>6</v>
      </c>
      <c r="AC134">
        <f>IF(R134=A134,VLOOKUP(A134,'2013'!$A$5:$K$674,6),0)</f>
        <v>0</v>
      </c>
      <c r="AD134" s="40">
        <f>IF(R134=A134,VLOOKUP(A134,'2013'!$A$5:$K$674,7),0)</f>
        <v>0</v>
      </c>
      <c r="AE134" t="e">
        <f t="shared" ref="AE134:AE197" si="13">+(AD134-AL134)/AL134</f>
        <v>#DIV/0!</v>
      </c>
      <c r="AG134">
        <f>IF(R134=A134,VLOOKUP(A134,'2012'!$A$5:$K$674,3),0)</f>
        <v>184</v>
      </c>
      <c r="AH134" s="33">
        <f>IF(R134=A134,VLOOKUP(A134,'2012'!$A$5:$K$674,4),0)</f>
        <v>756200</v>
      </c>
      <c r="AI134">
        <f>IF(R134=A134,VLOOKUP(A134,'2012'!$A$5:$K$674,5),0)</f>
        <v>5</v>
      </c>
      <c r="AJ134">
        <f>IF(R134=A134,VLOOKUP(A134,'2012'!$A$5:$K$674,6),0)</f>
        <v>0</v>
      </c>
      <c r="AK134" s="40">
        <f>IF(R134=A134,VLOOKUP(A134,'2012'!$A$5:$K$674,7),0)</f>
        <v>0</v>
      </c>
      <c r="AL134" t="e">
        <f t="shared" ref="AL134:AL197" si="14">+(AK134-AS134)/AS134</f>
        <v>#DIV/0!</v>
      </c>
      <c r="AN134" t="str">
        <f>VLOOKUP(A134,'2011'!$A$5:$K$674,1)</f>
        <v xml:space="preserve">Diana L Jones </v>
      </c>
      <c r="AO134">
        <f>IF(AN134=R134,VLOOKUP(A134,'2011'!$A$5:$K$674,3),0)</f>
        <v>0</v>
      </c>
      <c r="AP134" s="33">
        <f>IF(AN134=R134,VLOOKUP(A134,'2011'!$A$5:$K$674,4),0)</f>
        <v>0</v>
      </c>
      <c r="AQ134">
        <f>IF(R134=AN134,VLOOKUP(A134,'2011'!$A$5:$K$674,5),0)</f>
        <v>0</v>
      </c>
      <c r="AR134">
        <f>IF(R134=AN134,VLOOKUP(A134,'2011'!$A$5:$K$674,6),0)</f>
        <v>0</v>
      </c>
      <c r="AS134" s="40">
        <f>IF(R134=AN134,VLOOKUP(A134,'2011'!$A$5:$K$674,7),0)</f>
        <v>0</v>
      </c>
    </row>
    <row r="135" spans="1:45" x14ac:dyDescent="0.2">
      <c r="A135" t="s">
        <v>1607</v>
      </c>
      <c r="B135" t="s">
        <v>1036</v>
      </c>
      <c r="C135">
        <v>470</v>
      </c>
      <c r="D135" s="33">
        <v>57000</v>
      </c>
      <c r="E135">
        <v>1</v>
      </c>
      <c r="F135">
        <v>0</v>
      </c>
      <c r="G135" s="40">
        <v>0</v>
      </c>
      <c r="H135" s="40" t="e">
        <f t="shared" si="10"/>
        <v>#DIV/0!</v>
      </c>
      <c r="J135" t="str">
        <f>VLOOKUP(A135,'2015'!$A$5:$K$674,1)</f>
        <v xml:space="preserve">Don Short </v>
      </c>
      <c r="K135" s="31">
        <f>IF(J135=A135,VLOOKUP(A135,'2015'!$A$5:$K$674,3),0)</f>
        <v>0</v>
      </c>
      <c r="L135" s="33">
        <f>IF(J135=A135,VLOOKUP(A135,'2015'!$A$5:$K$674,4),0)</f>
        <v>0</v>
      </c>
      <c r="M135">
        <f>IF(J135=A135,VLOOKUP(A135,'2015'!$A$5:$K$674,5),0)</f>
        <v>0</v>
      </c>
      <c r="N135">
        <f>IF(J135=A135,VLOOKUP(A135,'2015'!$A$5:$K$674,6),0)</f>
        <v>0</v>
      </c>
      <c r="O135" s="40">
        <f>IF(J135=A135,VLOOKUP(A135,'2015'!$A$5:$K$674,7),0)</f>
        <v>0</v>
      </c>
      <c r="P135" t="e">
        <f t="shared" si="11"/>
        <v>#DIV/0!</v>
      </c>
      <c r="R135" t="str">
        <f>VLOOKUP(A135,'2014'!$A$5:$K$675,1)</f>
        <v xml:space="preserve">Don Short </v>
      </c>
      <c r="S135" s="31">
        <f>IF(R135=A135,VLOOKUP(A135,'2014'!$A$5:$K$675,3),0)</f>
        <v>0</v>
      </c>
      <c r="T135" s="33">
        <f>IF(R135=A135,VLOOKUP(A135,'2014'!$A$5:$K$675,4),0)</f>
        <v>0</v>
      </c>
      <c r="U135">
        <f>IF(R135=A135,VLOOKUP(A135,'2014'!$A$5:$K$675,5),0)</f>
        <v>0</v>
      </c>
      <c r="V135">
        <f>IF(R135=A135,VLOOKUP(A135,'2014'!$A$5:$K$675,6),0)</f>
        <v>0</v>
      </c>
      <c r="W135" s="40">
        <f>IF(R135=A135,VLOOKUP(A135,'2014'!$A$5:$K$675,7),0)</f>
        <v>0</v>
      </c>
      <c r="X135">
        <f t="shared" si="12"/>
        <v>-1</v>
      </c>
      <c r="Z135">
        <f>IF(R135=A135,VLOOKUP(A135,'2013'!$A$5:$K$674,3),0)</f>
        <v>0</v>
      </c>
      <c r="AA135" s="33">
        <f>IF(R135=A135,VLOOKUP(A135,'2013'!$A$5:$K$674,4),0)</f>
        <v>0</v>
      </c>
      <c r="AB135">
        <f>IF(R135=A135,VLOOKUP(A135,'2013'!$A$5:$K$674,5),0)</f>
        <v>0</v>
      </c>
      <c r="AC135">
        <f>IF(R135=A135,VLOOKUP(A135,'2013'!$A$5:$K$674,6),0)</f>
        <v>0</v>
      </c>
      <c r="AD135" s="40">
        <f>IF(R135=A135,VLOOKUP(A135,'2013'!$A$5:$K$674,7),0)</f>
        <v>0</v>
      </c>
      <c r="AE135">
        <f t="shared" si="13"/>
        <v>-1</v>
      </c>
      <c r="AG135">
        <f>IF(R135=A135,VLOOKUP(A135,'2012'!$A$5:$K$674,3),0)</f>
        <v>0</v>
      </c>
      <c r="AH135" s="33">
        <f>IF(R135=A135,VLOOKUP(A135,'2012'!$A$5:$K$674,4),0)</f>
        <v>0</v>
      </c>
      <c r="AI135">
        <f>IF(R135=A135,VLOOKUP(A135,'2012'!$A$5:$K$674,5),0)</f>
        <v>0</v>
      </c>
      <c r="AJ135">
        <f>IF(R135=A135,VLOOKUP(A135,'2012'!$A$5:$K$674,6),0)</f>
        <v>0</v>
      </c>
      <c r="AK135" s="40">
        <f>IF(R135=A135,VLOOKUP(A135,'2012'!$A$5:$K$674,7),0)</f>
        <v>0</v>
      </c>
      <c r="AL135">
        <f t="shared" si="14"/>
        <v>-1</v>
      </c>
      <c r="AN135" t="str">
        <f>VLOOKUP(A135,'2011'!$A$5:$K$674,1)</f>
        <v xml:space="preserve">Don Short </v>
      </c>
      <c r="AO135">
        <f>IF(AN135=R135,VLOOKUP(A135,'2011'!$A$5:$K$674,3),0)</f>
        <v>6</v>
      </c>
      <c r="AP135" s="33">
        <f>IF(AN135=R135,VLOOKUP(A135,'2011'!$A$5:$K$674,4),0)</f>
        <v>9046290</v>
      </c>
      <c r="AQ135">
        <f>IF(R135=AN135,VLOOKUP(A135,'2011'!$A$5:$K$674,5),0)</f>
        <v>62</v>
      </c>
      <c r="AR135">
        <f>IF(R135=AN135,VLOOKUP(A135,'2011'!$A$5:$K$674,6),0)</f>
        <v>23</v>
      </c>
      <c r="AS135" s="40">
        <f>IF(R135=AN135,VLOOKUP(A135,'2011'!$A$5:$K$674,7),0)</f>
        <v>0.37096774193548387</v>
      </c>
    </row>
    <row r="136" spans="1:45" x14ac:dyDescent="0.2">
      <c r="A136" t="s">
        <v>1119</v>
      </c>
      <c r="B136" t="s">
        <v>245</v>
      </c>
      <c r="C136">
        <v>461</v>
      </c>
      <c r="D136" s="33">
        <v>81900</v>
      </c>
      <c r="E136">
        <v>2</v>
      </c>
      <c r="F136">
        <v>0</v>
      </c>
      <c r="G136" s="40">
        <v>0</v>
      </c>
      <c r="H136" s="40">
        <f t="shared" si="10"/>
        <v>-1</v>
      </c>
      <c r="J136" t="str">
        <f>VLOOKUP(A136,'2015'!$A$5:$K$674,1)</f>
        <v xml:space="preserve">Donald Lynn </v>
      </c>
      <c r="K136" s="31">
        <f>IF(J136=A136,VLOOKUP(A136,'2015'!$A$5:$K$674,3),0)</f>
        <v>414</v>
      </c>
      <c r="L136" s="33">
        <f>IF(J136=A136,VLOOKUP(A136,'2015'!$A$5:$K$674,4),0)</f>
        <v>87500</v>
      </c>
      <c r="M136">
        <f>IF(J136=A136,VLOOKUP(A136,'2015'!$A$5:$K$674,5),0)</f>
        <v>1</v>
      </c>
      <c r="N136">
        <f>IF(J136=A136,VLOOKUP(A136,'2015'!$A$5:$K$674,6),0)</f>
        <v>0</v>
      </c>
      <c r="O136" s="40">
        <f>IF(J136=A136,VLOOKUP(A136,'2015'!$A$5:$K$674,7),0)</f>
        <v>0</v>
      </c>
      <c r="P136" t="e">
        <f t="shared" si="11"/>
        <v>#DIV/0!</v>
      </c>
      <c r="R136" t="str">
        <f>VLOOKUP(A136,'2014'!$A$5:$K$675,1)</f>
        <v xml:space="preserve">Donald Lynn </v>
      </c>
      <c r="S136" s="31">
        <f>IF(R136=A136,VLOOKUP(A136,'2014'!$A$5:$K$675,3),0)</f>
        <v>372</v>
      </c>
      <c r="T136" s="33">
        <f>IF(R136=A136,VLOOKUP(A136,'2014'!$A$5:$K$675,4),0)</f>
        <v>210884</v>
      </c>
      <c r="U136">
        <f>IF(R136=A136,VLOOKUP(A136,'2014'!$A$5:$K$675,5),0)</f>
        <v>3</v>
      </c>
      <c r="V136">
        <f>IF(R136=A136,VLOOKUP(A136,'2014'!$A$5:$K$675,6),0)</f>
        <v>0</v>
      </c>
      <c r="W136" s="40">
        <f>IF(R136=A136,VLOOKUP(A136,'2014'!$A$5:$K$675,7),0)</f>
        <v>0</v>
      </c>
      <c r="X136" t="e">
        <f t="shared" si="12"/>
        <v>#DIV/0!</v>
      </c>
      <c r="Z136">
        <f>IF(R136=A136,VLOOKUP(A136,'2013'!$A$5:$K$674,3),0)</f>
        <v>11</v>
      </c>
      <c r="AA136" s="33">
        <f>IF(R136=A136,VLOOKUP(A136,'2013'!$A$5:$K$674,4),0)</f>
        <v>7487968</v>
      </c>
      <c r="AB136">
        <f>IF(R136=A136,VLOOKUP(A136,'2013'!$A$5:$K$674,5),0)</f>
        <v>40</v>
      </c>
      <c r="AC136">
        <f>IF(R136=A136,VLOOKUP(A136,'2013'!$A$5:$K$674,6),0)</f>
        <v>1</v>
      </c>
      <c r="AD136" s="40">
        <f>IF(R136=A136,VLOOKUP(A136,'2013'!$A$5:$K$674,7),0)</f>
        <v>2.5000000000000001E-2</v>
      </c>
      <c r="AE136" t="e">
        <f t="shared" si="13"/>
        <v>#DIV/0!</v>
      </c>
      <c r="AG136">
        <f>IF(R136=A136,VLOOKUP(A136,'2012'!$A$5:$K$674,3),0)</f>
        <v>4</v>
      </c>
      <c r="AH136" s="33">
        <f>IF(R136=A136,VLOOKUP(A136,'2012'!$A$5:$K$674,4),0)</f>
        <v>11227034</v>
      </c>
      <c r="AI136">
        <f>IF(R136=A136,VLOOKUP(A136,'2012'!$A$5:$K$674,5),0)</f>
        <v>70</v>
      </c>
      <c r="AJ136">
        <f>IF(R136=A136,VLOOKUP(A136,'2012'!$A$5:$K$674,6),0)</f>
        <v>1</v>
      </c>
      <c r="AK136" s="40">
        <f>IF(R136=A136,VLOOKUP(A136,'2012'!$A$5:$K$674,7),0)</f>
        <v>1.4285714285714285E-2</v>
      </c>
      <c r="AL136" t="e">
        <f t="shared" si="14"/>
        <v>#DIV/0!</v>
      </c>
      <c r="AN136" t="str">
        <f>VLOOKUP(A136,'2011'!$A$5:$K$674,1)</f>
        <v xml:space="preserve">Donald Lynn </v>
      </c>
      <c r="AO136">
        <f>IF(AN136=R136,VLOOKUP(A136,'2011'!$A$5:$K$674,3),0)</f>
        <v>363</v>
      </c>
      <c r="AP136" s="33">
        <f>IF(AN136=R136,VLOOKUP(A136,'2011'!$A$5:$K$674,4),0)</f>
        <v>30000</v>
      </c>
      <c r="AQ136">
        <f>IF(R136=AN136,VLOOKUP(A136,'2011'!$A$5:$K$674,5),0)</f>
        <v>1</v>
      </c>
      <c r="AR136">
        <f>IF(R136=AN136,VLOOKUP(A136,'2011'!$A$5:$K$674,6),0)</f>
        <v>0</v>
      </c>
      <c r="AS136" s="40">
        <f>IF(R136=AN136,VLOOKUP(A136,'2011'!$A$5:$K$674,7),0)</f>
        <v>0</v>
      </c>
    </row>
    <row r="137" spans="1:45" x14ac:dyDescent="0.2">
      <c r="A137" t="s">
        <v>643</v>
      </c>
      <c r="B137" t="s">
        <v>1448</v>
      </c>
      <c r="C137">
        <v>447</v>
      </c>
      <c r="D137" s="33">
        <v>123500</v>
      </c>
      <c r="E137">
        <v>1</v>
      </c>
      <c r="F137">
        <v>1</v>
      </c>
      <c r="G137" s="40">
        <v>1</v>
      </c>
      <c r="H137" s="40">
        <f t="shared" si="10"/>
        <v>69</v>
      </c>
      <c r="J137" t="str">
        <f>VLOOKUP(A137,'2015'!$A$5:$K$674,1)</f>
        <v xml:space="preserve">Donald Lynn </v>
      </c>
      <c r="K137" s="31">
        <f>IF(J137=A137,VLOOKUP(A137,'2015'!$A$5:$K$674,3),0)</f>
        <v>0</v>
      </c>
      <c r="L137" s="33">
        <f>IF(J137=A137,VLOOKUP(A137,'2015'!$A$5:$K$674,4),0)</f>
        <v>0</v>
      </c>
      <c r="M137">
        <f>IF(J137=A137,VLOOKUP(A137,'2015'!$A$5:$K$674,5),0)</f>
        <v>0</v>
      </c>
      <c r="N137">
        <f>IF(J137=A137,VLOOKUP(A137,'2015'!$A$5:$K$674,6),0)</f>
        <v>0</v>
      </c>
      <c r="O137" s="40">
        <f>IF(J137=A137,VLOOKUP(A137,'2015'!$A$5:$K$674,7),0)</f>
        <v>0</v>
      </c>
      <c r="P137" t="e">
        <f t="shared" si="11"/>
        <v>#DIV/0!</v>
      </c>
      <c r="R137" t="str">
        <f>VLOOKUP(A137,'2014'!$A$5:$K$675,1)</f>
        <v xml:space="preserve">Donna Dwyer </v>
      </c>
      <c r="S137" s="31">
        <f>IF(R137=A137,VLOOKUP(A137,'2014'!$A$5:$K$675,3),0)</f>
        <v>416</v>
      </c>
      <c r="T137" s="33">
        <f>IF(R137=A137,VLOOKUP(A137,'2014'!$A$5:$K$675,4),0)</f>
        <v>85000</v>
      </c>
      <c r="U137">
        <f>IF(R137=A137,VLOOKUP(A137,'2014'!$A$5:$K$675,5),0)</f>
        <v>1</v>
      </c>
      <c r="V137">
        <f>IF(R137=A137,VLOOKUP(A137,'2014'!$A$5:$K$675,6),0)</f>
        <v>0</v>
      </c>
      <c r="W137" s="40">
        <f>IF(R137=A137,VLOOKUP(A137,'2014'!$A$5:$K$675,7),0)</f>
        <v>0</v>
      </c>
      <c r="X137" t="e">
        <f t="shared" si="12"/>
        <v>#DIV/0!</v>
      </c>
      <c r="Z137">
        <f>IF(R137=A137,VLOOKUP(A137,'2013'!$A$5:$K$674,3),0)</f>
        <v>364</v>
      </c>
      <c r="AA137" s="33">
        <f>IF(R137=A137,VLOOKUP(A137,'2013'!$A$5:$K$674,4),0)</f>
        <v>111500</v>
      </c>
      <c r="AB137">
        <f>IF(R137=A137,VLOOKUP(A137,'2013'!$A$5:$K$674,5),0)</f>
        <v>2</v>
      </c>
      <c r="AC137">
        <f>IF(R137=A137,VLOOKUP(A137,'2013'!$A$5:$K$674,6),0)</f>
        <v>0</v>
      </c>
      <c r="AD137" s="40">
        <f>IF(R137=A137,VLOOKUP(A137,'2013'!$A$5:$K$674,7),0)</f>
        <v>0</v>
      </c>
      <c r="AE137" t="e">
        <f t="shared" si="13"/>
        <v>#DIV/0!</v>
      </c>
      <c r="AG137">
        <f>IF(R137=A137,VLOOKUP(A137,'2012'!$A$5:$K$674,3),0)</f>
        <v>4</v>
      </c>
      <c r="AH137" s="33">
        <f>IF(R137=A137,VLOOKUP(A137,'2012'!$A$5:$K$674,4),0)</f>
        <v>11227034</v>
      </c>
      <c r="AI137">
        <f>IF(R137=A137,VLOOKUP(A137,'2012'!$A$5:$K$674,5),0)</f>
        <v>70</v>
      </c>
      <c r="AJ137">
        <f>IF(R137=A137,VLOOKUP(A137,'2012'!$A$5:$K$674,6),0)</f>
        <v>1</v>
      </c>
      <c r="AK137" s="40">
        <f>IF(R137=A137,VLOOKUP(A137,'2012'!$A$5:$K$674,7),0)</f>
        <v>1.4285714285714285E-2</v>
      </c>
      <c r="AL137" t="e">
        <f t="shared" si="14"/>
        <v>#DIV/0!</v>
      </c>
      <c r="AN137" t="str">
        <f>VLOOKUP(A137,'2011'!$A$5:$K$674,1)</f>
        <v xml:space="preserve">Donald Lynn </v>
      </c>
      <c r="AO137">
        <f>IF(AN137=R137,VLOOKUP(A137,'2011'!$A$5:$K$674,3),0)</f>
        <v>0</v>
      </c>
      <c r="AP137" s="33">
        <f>IF(AN137=R137,VLOOKUP(A137,'2011'!$A$5:$K$674,4),0)</f>
        <v>0</v>
      </c>
      <c r="AQ137">
        <f>IF(R137=AN137,VLOOKUP(A137,'2011'!$A$5:$K$674,5),0)</f>
        <v>0</v>
      </c>
      <c r="AR137">
        <f>IF(R137=AN137,VLOOKUP(A137,'2011'!$A$5:$K$674,6),0)</f>
        <v>0</v>
      </c>
      <c r="AS137" s="40">
        <f>IF(R137=AN137,VLOOKUP(A137,'2011'!$A$5:$K$674,7),0)</f>
        <v>0</v>
      </c>
    </row>
    <row r="138" spans="1:45" x14ac:dyDescent="0.2">
      <c r="A138" t="s">
        <v>384</v>
      </c>
      <c r="B138" t="s">
        <v>1099</v>
      </c>
      <c r="C138">
        <v>77</v>
      </c>
      <c r="D138" s="33">
        <v>3073100</v>
      </c>
      <c r="E138">
        <v>23</v>
      </c>
      <c r="F138">
        <v>2</v>
      </c>
      <c r="G138" s="40">
        <v>8.6956521739130432E-2</v>
      </c>
      <c r="H138" s="40">
        <f t="shared" si="10"/>
        <v>-0.65217391304347827</v>
      </c>
      <c r="J138" t="str">
        <f>VLOOKUP(A138,'2015'!$A$5:$K$674,1)</f>
        <v xml:space="preserve">Donna Hazlewood </v>
      </c>
      <c r="K138" s="31">
        <f>IF(J138=A138,VLOOKUP(A138,'2015'!$A$5:$K$674,3),0)</f>
        <v>140</v>
      </c>
      <c r="L138" s="33">
        <f>IF(J138=A138,VLOOKUP(A138,'2015'!$A$5:$K$674,4),0)</f>
        <v>1370450</v>
      </c>
      <c r="M138">
        <f>IF(J138=A138,VLOOKUP(A138,'2015'!$A$5:$K$674,5),0)</f>
        <v>12</v>
      </c>
      <c r="N138">
        <f>IF(J138=A138,VLOOKUP(A138,'2015'!$A$5:$K$674,6),0)</f>
        <v>2</v>
      </c>
      <c r="O138" s="40">
        <f>IF(J138=A138,VLOOKUP(A138,'2015'!$A$5:$K$674,7),0)</f>
        <v>0.16666666666666666</v>
      </c>
      <c r="P138">
        <f t="shared" si="11"/>
        <v>-0.5</v>
      </c>
      <c r="R138" t="str">
        <f>VLOOKUP(A138,'2014'!$A$5:$K$675,1)</f>
        <v xml:space="preserve">Donna Hazlewood </v>
      </c>
      <c r="S138" s="31">
        <f>IF(R138=A138,VLOOKUP(A138,'2014'!$A$5:$K$675,3),0)</f>
        <v>265</v>
      </c>
      <c r="T138" s="33">
        <f>IF(R138=A138,VLOOKUP(A138,'2014'!$A$5:$K$675,4),0)</f>
        <v>563900</v>
      </c>
      <c r="U138">
        <f>IF(R138=A138,VLOOKUP(A138,'2014'!$A$5:$K$675,5),0)</f>
        <v>3</v>
      </c>
      <c r="V138">
        <f>IF(R138=A138,VLOOKUP(A138,'2014'!$A$5:$K$675,6),0)</f>
        <v>1</v>
      </c>
      <c r="W138" s="40">
        <f>IF(R138=A138,VLOOKUP(A138,'2014'!$A$5:$K$675,7),0)</f>
        <v>0.33333333333333331</v>
      </c>
      <c r="X138" t="e">
        <f t="shared" si="12"/>
        <v>#DIV/0!</v>
      </c>
      <c r="Z138">
        <f>IF(R138=A138,VLOOKUP(A138,'2013'!$A$5:$K$674,3),0)</f>
        <v>134</v>
      </c>
      <c r="AA138" s="33">
        <f>IF(R138=A138,VLOOKUP(A138,'2013'!$A$5:$K$674,4),0)</f>
        <v>1296400</v>
      </c>
      <c r="AB138">
        <f>IF(R138=A138,VLOOKUP(A138,'2013'!$A$5:$K$674,5),0)</f>
        <v>10</v>
      </c>
      <c r="AC138">
        <f>IF(R138=A138,VLOOKUP(A138,'2013'!$A$5:$K$674,6),0)</f>
        <v>7</v>
      </c>
      <c r="AD138" s="40">
        <f>IF(R138=A138,VLOOKUP(A138,'2013'!$A$5:$K$674,7),0)</f>
        <v>0.7</v>
      </c>
      <c r="AE138" t="e">
        <f t="shared" si="13"/>
        <v>#DIV/0!</v>
      </c>
      <c r="AG138">
        <f>IF(R138=A138,VLOOKUP(A138,'2012'!$A$5:$K$674,3),0)</f>
        <v>208</v>
      </c>
      <c r="AH138" s="33">
        <f>IF(R138=A138,VLOOKUP(A138,'2012'!$A$5:$K$674,4),0)</f>
        <v>624600</v>
      </c>
      <c r="AI138">
        <f>IF(R138=A138,VLOOKUP(A138,'2012'!$A$5:$K$674,5),0)</f>
        <v>4</v>
      </c>
      <c r="AJ138">
        <f>IF(R138=A138,VLOOKUP(A138,'2012'!$A$5:$K$674,6),0)</f>
        <v>1</v>
      </c>
      <c r="AK138" s="40">
        <f>IF(R138=A138,VLOOKUP(A138,'2012'!$A$5:$K$674,7),0)</f>
        <v>0.25</v>
      </c>
      <c r="AL138" t="e">
        <f t="shared" si="14"/>
        <v>#DIV/0!</v>
      </c>
      <c r="AN138" t="str">
        <f>VLOOKUP(A138,'2011'!$A$5:$K$674,1)</f>
        <v xml:space="preserve">Donald Lynn </v>
      </c>
      <c r="AO138">
        <f>IF(AN138=R138,VLOOKUP(A138,'2011'!$A$5:$K$674,3),0)</f>
        <v>0</v>
      </c>
      <c r="AP138" s="33">
        <f>IF(AN138=R138,VLOOKUP(A138,'2011'!$A$5:$K$674,4),0)</f>
        <v>0</v>
      </c>
      <c r="AQ138">
        <f>IF(R138=AN138,VLOOKUP(A138,'2011'!$A$5:$K$674,5),0)</f>
        <v>0</v>
      </c>
      <c r="AR138">
        <f>IF(R138=AN138,VLOOKUP(A138,'2011'!$A$5:$K$674,6),0)</f>
        <v>0</v>
      </c>
      <c r="AS138" s="40">
        <f>IF(R138=AN138,VLOOKUP(A138,'2011'!$A$5:$K$674,7),0)</f>
        <v>0</v>
      </c>
    </row>
    <row r="139" spans="1:45" x14ac:dyDescent="0.2">
      <c r="A139" t="s">
        <v>1362</v>
      </c>
      <c r="B139" t="s">
        <v>1100</v>
      </c>
      <c r="C139">
        <v>28</v>
      </c>
      <c r="D139" s="33">
        <v>6021766</v>
      </c>
      <c r="E139">
        <v>26</v>
      </c>
      <c r="F139">
        <v>18</v>
      </c>
      <c r="G139" s="40">
        <v>0.69230769230769229</v>
      </c>
      <c r="H139" s="40">
        <f t="shared" si="10"/>
        <v>1.4725274725274722</v>
      </c>
      <c r="J139" t="str">
        <f>VLOOKUP(A139,'2015'!$A$5:$K$674,1)</f>
        <v xml:space="preserve">Donna K Long </v>
      </c>
      <c r="K139" s="31">
        <f>IF(J139=A139,VLOOKUP(A139,'2015'!$A$5:$K$674,3),0)</f>
        <v>15</v>
      </c>
      <c r="L139" s="33">
        <f>IF(J139=A139,VLOOKUP(A139,'2015'!$A$5:$K$674,4),0)</f>
        <v>5998000</v>
      </c>
      <c r="M139">
        <f>IF(J139=A139,VLOOKUP(A139,'2015'!$A$5:$K$674,5),0)</f>
        <v>34</v>
      </c>
      <c r="N139">
        <f>IF(J139=A139,VLOOKUP(A139,'2015'!$A$5:$K$674,6),0)</f>
        <v>16</v>
      </c>
      <c r="O139" s="40">
        <f>IF(J139=A139,VLOOKUP(A139,'2015'!$A$5:$K$674,7),0)</f>
        <v>0.47058823529411764</v>
      </c>
      <c r="P139">
        <f t="shared" si="11"/>
        <v>-0.17647058823529407</v>
      </c>
      <c r="R139" t="str">
        <f>VLOOKUP(A139,'2014'!$A$5:$K$675,1)</f>
        <v xml:space="preserve">Donna K Long </v>
      </c>
      <c r="S139" s="31">
        <f>IF(R139=A139,VLOOKUP(A139,'2014'!$A$5:$K$675,3),0)</f>
        <v>36</v>
      </c>
      <c r="T139" s="33">
        <f>IF(R139=A139,VLOOKUP(A139,'2014'!$A$5:$K$675,4),0)</f>
        <v>3536800</v>
      </c>
      <c r="U139">
        <f>IF(R139=A139,VLOOKUP(A139,'2014'!$A$5:$K$675,5),0)</f>
        <v>21</v>
      </c>
      <c r="V139">
        <f>IF(R139=A139,VLOOKUP(A139,'2014'!$A$5:$K$675,6),0)</f>
        <v>12</v>
      </c>
      <c r="W139" s="40">
        <f>IF(R139=A139,VLOOKUP(A139,'2014'!$A$5:$K$675,7),0)</f>
        <v>0.5714285714285714</v>
      </c>
      <c r="X139">
        <f t="shared" si="12"/>
        <v>-1.0655263791857383</v>
      </c>
      <c r="Z139">
        <f>IF(R139=A139,VLOOKUP(A139,'2013'!$A$5:$K$674,3),0)</f>
        <v>12</v>
      </c>
      <c r="AA139" s="33">
        <f>IF(R139=A139,VLOOKUP(A139,'2013'!$A$5:$K$674,4),0)</f>
        <v>7102300</v>
      </c>
      <c r="AB139">
        <f>IF(R139=A139,VLOOKUP(A139,'2013'!$A$5:$K$674,5),0)</f>
        <v>34</v>
      </c>
      <c r="AC139">
        <f>IF(R139=A139,VLOOKUP(A139,'2013'!$A$5:$K$674,6),0)</f>
        <v>21</v>
      </c>
      <c r="AD139" s="40">
        <f>IF(R139=A139,VLOOKUP(A139,'2013'!$A$5:$K$674,7),0)</f>
        <v>0.61764705882352944</v>
      </c>
      <c r="AE139">
        <f t="shared" si="13"/>
        <v>-8.7205882352941195</v>
      </c>
      <c r="AG139">
        <f>IF(R139=A139,VLOOKUP(A139,'2012'!$A$5:$K$674,3),0)</f>
        <v>22</v>
      </c>
      <c r="AH139" s="33">
        <f>IF(R139=A139,VLOOKUP(A139,'2012'!$A$5:$K$674,4),0)</f>
        <v>4452540</v>
      </c>
      <c r="AI139">
        <f>IF(R139=A139,VLOOKUP(A139,'2012'!$A$5:$K$674,5),0)</f>
        <v>25</v>
      </c>
      <c r="AJ139">
        <f>IF(R139=A139,VLOOKUP(A139,'2012'!$A$5:$K$674,6),0)</f>
        <v>7</v>
      </c>
      <c r="AK139" s="40">
        <f>IF(R139=A139,VLOOKUP(A139,'2012'!$A$5:$K$674,7),0)</f>
        <v>0.28000000000000003</v>
      </c>
      <c r="AL139">
        <f t="shared" si="14"/>
        <v>-7.9999999999999974E-2</v>
      </c>
      <c r="AN139" t="str">
        <f>VLOOKUP(A139,'2011'!$A$5:$K$674,1)</f>
        <v xml:space="preserve">Donna K Long </v>
      </c>
      <c r="AO139">
        <f>IF(AN139=R139,VLOOKUP(A139,'2011'!$A$5:$K$674,3),0)</f>
        <v>10</v>
      </c>
      <c r="AP139" s="33">
        <f>IF(AN139=R139,VLOOKUP(A139,'2011'!$A$5:$K$674,4),0)</f>
        <v>4771750</v>
      </c>
      <c r="AQ139">
        <f>IF(R139=AN139,VLOOKUP(A139,'2011'!$A$5:$K$674,5),0)</f>
        <v>23</v>
      </c>
      <c r="AR139">
        <f>IF(R139=AN139,VLOOKUP(A139,'2011'!$A$5:$K$674,6),0)</f>
        <v>7</v>
      </c>
      <c r="AS139" s="40">
        <f>IF(R139=AN139,VLOOKUP(A139,'2011'!$A$5:$K$674,7),0)</f>
        <v>0.30434782608695654</v>
      </c>
    </row>
    <row r="140" spans="1:45" x14ac:dyDescent="0.2">
      <c r="A140" t="s">
        <v>1363</v>
      </c>
      <c r="B140" t="s">
        <v>300</v>
      </c>
      <c r="C140">
        <v>42</v>
      </c>
      <c r="D140" s="33">
        <v>4563075</v>
      </c>
      <c r="E140">
        <v>26</v>
      </c>
      <c r="F140">
        <v>7</v>
      </c>
      <c r="G140" s="40">
        <v>0.26923076923076922</v>
      </c>
      <c r="H140" s="40">
        <f t="shared" si="10"/>
        <v>4.3846153846153841</v>
      </c>
      <c r="J140" t="str">
        <f>VLOOKUP(A140,'2015'!$A$5:$K$674,1)</f>
        <v xml:space="preserve">Donna L Terrase </v>
      </c>
      <c r="K140" s="31">
        <f>IF(J140=A140,VLOOKUP(A140,'2015'!$A$5:$K$674,3),0)</f>
        <v>45</v>
      </c>
      <c r="L140" s="33">
        <f>IF(J140=A140,VLOOKUP(A140,'2015'!$A$5:$K$674,4),0)</f>
        <v>3149900</v>
      </c>
      <c r="M140">
        <f>IF(J140=A140,VLOOKUP(A140,'2015'!$A$5:$K$674,5),0)</f>
        <v>12</v>
      </c>
      <c r="N140">
        <f>IF(J140=A140,VLOOKUP(A140,'2015'!$A$5:$K$674,6),0)</f>
        <v>1</v>
      </c>
      <c r="O140" s="40">
        <f>IF(J140=A140,VLOOKUP(A140,'2015'!$A$5:$K$674,7),0)</f>
        <v>8.3333333333333329E-2</v>
      </c>
      <c r="P140">
        <f t="shared" si="11"/>
        <v>-0.64583333333333337</v>
      </c>
      <c r="R140" t="str">
        <f>VLOOKUP(A140,'2014'!$A$5:$K$675,1)</f>
        <v xml:space="preserve">Donna L Terrase </v>
      </c>
      <c r="S140" s="31">
        <f>IF(R140=A140,VLOOKUP(A140,'2014'!$A$5:$K$675,3),0)</f>
        <v>64</v>
      </c>
      <c r="T140" s="33">
        <f>IF(R140=A140,VLOOKUP(A140,'2014'!$A$5:$K$675,4),0)</f>
        <v>2691550</v>
      </c>
      <c r="U140">
        <f>IF(R140=A140,VLOOKUP(A140,'2014'!$A$5:$K$675,5),0)</f>
        <v>17</v>
      </c>
      <c r="V140">
        <f>IF(R140=A140,VLOOKUP(A140,'2014'!$A$5:$K$675,6),0)</f>
        <v>4</v>
      </c>
      <c r="W140" s="40">
        <f>IF(R140=A140,VLOOKUP(A140,'2014'!$A$5:$K$675,7),0)</f>
        <v>0.23529411764705882</v>
      </c>
      <c r="X140">
        <f t="shared" si="12"/>
        <v>-1.1791380036501475</v>
      </c>
      <c r="Z140">
        <f>IF(R140=A140,VLOOKUP(A140,'2013'!$A$5:$K$674,3),0)</f>
        <v>20</v>
      </c>
      <c r="AA140" s="33">
        <f>IF(R140=A140,VLOOKUP(A140,'2013'!$A$5:$K$674,4),0)</f>
        <v>5013200</v>
      </c>
      <c r="AB140">
        <f>IF(R140=A140,VLOOKUP(A140,'2013'!$A$5:$K$674,5),0)</f>
        <v>22</v>
      </c>
      <c r="AC140">
        <f>IF(R140=A140,VLOOKUP(A140,'2013'!$A$5:$K$674,6),0)</f>
        <v>5</v>
      </c>
      <c r="AD140" s="40">
        <f>IF(R140=A140,VLOOKUP(A140,'2013'!$A$5:$K$674,7),0)</f>
        <v>0.22727272727272727</v>
      </c>
      <c r="AE140">
        <f t="shared" si="13"/>
        <v>-1.3134796238244515</v>
      </c>
      <c r="AG140">
        <f>IF(R140=A140,VLOOKUP(A140,'2012'!$A$5:$K$674,3),0)</f>
        <v>46</v>
      </c>
      <c r="AH140" s="33">
        <f>IF(R140=A140,VLOOKUP(A140,'2012'!$A$5:$K$674,4),0)</f>
        <v>2673250</v>
      </c>
      <c r="AI140">
        <f>IF(R140=A140,VLOOKUP(A140,'2012'!$A$5:$K$674,5),0)</f>
        <v>20</v>
      </c>
      <c r="AJ140">
        <f>IF(R140=A140,VLOOKUP(A140,'2012'!$A$5:$K$674,6),0)</f>
        <v>1</v>
      </c>
      <c r="AK140" s="40">
        <f>IF(R140=A140,VLOOKUP(A140,'2012'!$A$5:$K$674,7),0)</f>
        <v>0.05</v>
      </c>
      <c r="AL140">
        <f t="shared" si="14"/>
        <v>-0.72500000000000009</v>
      </c>
      <c r="AN140" t="str">
        <f>VLOOKUP(A140,'2011'!$A$5:$K$674,1)</f>
        <v xml:space="preserve">Donna L Terrase </v>
      </c>
      <c r="AO140">
        <f>IF(AN140=R140,VLOOKUP(A140,'2011'!$A$5:$K$674,3),0)</f>
        <v>32</v>
      </c>
      <c r="AP140" s="33">
        <f>IF(AN140=R140,VLOOKUP(A140,'2011'!$A$5:$K$674,4),0)</f>
        <v>3030320</v>
      </c>
      <c r="AQ140">
        <f>IF(R140=AN140,VLOOKUP(A140,'2011'!$A$5:$K$674,5),0)</f>
        <v>22</v>
      </c>
      <c r="AR140">
        <f>IF(R140=AN140,VLOOKUP(A140,'2011'!$A$5:$K$674,6),0)</f>
        <v>4</v>
      </c>
      <c r="AS140" s="40">
        <f>IF(R140=AN140,VLOOKUP(A140,'2011'!$A$5:$K$674,7),0)</f>
        <v>0.18181818181818182</v>
      </c>
    </row>
    <row r="141" spans="1:45" x14ac:dyDescent="0.2">
      <c r="A141" t="s">
        <v>1364</v>
      </c>
      <c r="B141" t="s">
        <v>197</v>
      </c>
      <c r="C141">
        <v>375</v>
      </c>
      <c r="D141" s="33">
        <v>292000</v>
      </c>
      <c r="E141">
        <v>3</v>
      </c>
      <c r="F141">
        <v>1</v>
      </c>
      <c r="G141" s="40">
        <v>0.33333333333333331</v>
      </c>
      <c r="H141" s="40">
        <f t="shared" si="10"/>
        <v>0</v>
      </c>
      <c r="J141" t="str">
        <f>VLOOKUP(A141,'2015'!$A$5:$K$674,1)</f>
        <v xml:space="preserve">Donna L Terrase </v>
      </c>
      <c r="K141" s="31">
        <f>IF(J141=A141,VLOOKUP(A141,'2015'!$A$5:$K$674,3),0)</f>
        <v>0</v>
      </c>
      <c r="L141" s="33">
        <f>IF(J141=A141,VLOOKUP(A141,'2015'!$A$5:$K$674,4),0)</f>
        <v>0</v>
      </c>
      <c r="M141">
        <f>IF(J141=A141,VLOOKUP(A141,'2015'!$A$5:$K$674,5),0)</f>
        <v>0</v>
      </c>
      <c r="N141">
        <f>IF(J141=A141,VLOOKUP(A141,'2015'!$A$5:$K$674,6),0)</f>
        <v>0</v>
      </c>
      <c r="O141" s="40">
        <f>IF(J141=A141,VLOOKUP(A141,'2015'!$A$5:$K$674,7),0)</f>
        <v>0</v>
      </c>
      <c r="P141" t="e">
        <f t="shared" si="11"/>
        <v>#DIV/0!</v>
      </c>
      <c r="R141" t="str">
        <f>VLOOKUP(A141,'2014'!$A$5:$K$675,1)</f>
        <v xml:space="preserve">Donna S Carbajal </v>
      </c>
      <c r="S141" s="31">
        <f>IF(R141=A141,VLOOKUP(A141,'2014'!$A$5:$K$675,3),0)</f>
        <v>362</v>
      </c>
      <c r="T141" s="33">
        <f>IF(R141=A141,VLOOKUP(A141,'2014'!$A$5:$K$675,4),0)</f>
        <v>220000</v>
      </c>
      <c r="U141">
        <f>IF(R141=A141,VLOOKUP(A141,'2014'!$A$5:$K$675,5),0)</f>
        <v>1</v>
      </c>
      <c r="V141">
        <f>IF(R141=A141,VLOOKUP(A141,'2014'!$A$5:$K$675,6),0)</f>
        <v>0</v>
      </c>
      <c r="W141" s="40">
        <f>IF(R141=A141,VLOOKUP(A141,'2014'!$A$5:$K$675,7),0)</f>
        <v>0</v>
      </c>
      <c r="X141" t="e">
        <f t="shared" si="12"/>
        <v>#DIV/0!</v>
      </c>
      <c r="Z141">
        <f>IF(R141=A141,VLOOKUP(A141,'2013'!$A$5:$K$674,3),0)</f>
        <v>280</v>
      </c>
      <c r="AA141" s="33">
        <f>IF(R141=A141,VLOOKUP(A141,'2013'!$A$5:$K$674,4),0)</f>
        <v>350000</v>
      </c>
      <c r="AB141">
        <f>IF(R141=A141,VLOOKUP(A141,'2013'!$A$5:$K$674,5),0)</f>
        <v>4</v>
      </c>
      <c r="AC141">
        <f>IF(R141=A141,VLOOKUP(A141,'2013'!$A$5:$K$674,6),0)</f>
        <v>2</v>
      </c>
      <c r="AD141" s="40">
        <f>IF(R141=A141,VLOOKUP(A141,'2013'!$A$5:$K$674,7),0)</f>
        <v>0.5</v>
      </c>
      <c r="AE141" t="e">
        <f t="shared" si="13"/>
        <v>#DIV/0!</v>
      </c>
      <c r="AG141">
        <f>IF(R141=A141,VLOOKUP(A141,'2012'!$A$5:$K$674,3),0)</f>
        <v>159</v>
      </c>
      <c r="AH141" s="33">
        <f>IF(R141=A141,VLOOKUP(A141,'2012'!$A$5:$K$674,4),0)</f>
        <v>891220</v>
      </c>
      <c r="AI141">
        <f>IF(R141=A141,VLOOKUP(A141,'2012'!$A$5:$K$674,5),0)</f>
        <v>9</v>
      </c>
      <c r="AJ141">
        <f>IF(R141=A141,VLOOKUP(A141,'2012'!$A$5:$K$674,6),0)</f>
        <v>3</v>
      </c>
      <c r="AK141" s="40">
        <f>IF(R141=A141,VLOOKUP(A141,'2012'!$A$5:$K$674,7),0)</f>
        <v>0.33333333333333331</v>
      </c>
      <c r="AL141">
        <f t="shared" si="14"/>
        <v>0</v>
      </c>
      <c r="AN141" t="str">
        <f>VLOOKUP(A141,'2011'!$A$5:$K$674,1)</f>
        <v xml:space="preserve">Donna S Carbajal </v>
      </c>
      <c r="AO141">
        <f>IF(AN141=R141,VLOOKUP(A141,'2011'!$A$5:$K$674,3),0)</f>
        <v>250</v>
      </c>
      <c r="AP141" s="33">
        <f>IF(AN141=R141,VLOOKUP(A141,'2011'!$A$5:$K$674,4),0)</f>
        <v>337900</v>
      </c>
      <c r="AQ141">
        <f>IF(R141=AN141,VLOOKUP(A141,'2011'!$A$5:$K$674,5),0)</f>
        <v>3</v>
      </c>
      <c r="AR141">
        <f>IF(R141=AN141,VLOOKUP(A141,'2011'!$A$5:$K$674,6),0)</f>
        <v>1</v>
      </c>
      <c r="AS141" s="40">
        <f>IF(R141=AN141,VLOOKUP(A141,'2011'!$A$5:$K$674,7),0)</f>
        <v>0.33333333333333331</v>
      </c>
    </row>
    <row r="142" spans="1:45" x14ac:dyDescent="0.2">
      <c r="A142" t="s">
        <v>255</v>
      </c>
      <c r="B142" t="s">
        <v>1448</v>
      </c>
      <c r="C142">
        <v>148</v>
      </c>
      <c r="D142" s="33">
        <v>1878982</v>
      </c>
      <c r="E142">
        <v>16</v>
      </c>
      <c r="F142">
        <v>4</v>
      </c>
      <c r="G142" s="40">
        <v>0.25</v>
      </c>
      <c r="H142" s="40" t="e">
        <f t="shared" si="10"/>
        <v>#DIV/0!</v>
      </c>
      <c r="J142" t="str">
        <f>VLOOKUP(A142,'2015'!$A$5:$K$674,1)</f>
        <v xml:space="preserve">Donnetta Haigood </v>
      </c>
      <c r="K142" s="31">
        <f>IF(J142=A142,VLOOKUP(A142,'2015'!$A$5:$K$674,3),0)</f>
        <v>139</v>
      </c>
      <c r="L142" s="33">
        <f>IF(J142=A142,VLOOKUP(A142,'2015'!$A$5:$K$674,4),0)</f>
        <v>1372900</v>
      </c>
      <c r="M142">
        <f>IF(J142=A142,VLOOKUP(A142,'2015'!$A$5:$K$674,5),0)</f>
        <v>11</v>
      </c>
      <c r="N142">
        <f>IF(J142=A142,VLOOKUP(A142,'2015'!$A$5:$K$674,6),0)</f>
        <v>6</v>
      </c>
      <c r="O142" s="40">
        <f>IF(J142=A142,VLOOKUP(A142,'2015'!$A$5:$K$674,7),0)</f>
        <v>0.54545454545454541</v>
      </c>
      <c r="P142" t="e">
        <f t="shared" si="11"/>
        <v>#DIV/0!</v>
      </c>
      <c r="R142" t="str">
        <f>VLOOKUP(A142,'2014'!$A$5:$K$675,1)</f>
        <v xml:space="preserve">Donna Sharp </v>
      </c>
      <c r="S142" s="31">
        <f>IF(R142=A142,VLOOKUP(A142,'2014'!$A$5:$K$675,3),0)</f>
        <v>0</v>
      </c>
      <c r="T142" s="33">
        <f>IF(R142=A142,VLOOKUP(A142,'2014'!$A$5:$K$675,4),0)</f>
        <v>0</v>
      </c>
      <c r="U142">
        <f>IF(R142=A142,VLOOKUP(A142,'2014'!$A$5:$K$675,5),0)</f>
        <v>0</v>
      </c>
      <c r="V142">
        <f>IF(R142=A142,VLOOKUP(A142,'2014'!$A$5:$K$675,6),0)</f>
        <v>0</v>
      </c>
      <c r="W142" s="40">
        <f>IF(R142=A142,VLOOKUP(A142,'2014'!$A$5:$K$675,7),0)</f>
        <v>0</v>
      </c>
      <c r="X142" t="e">
        <f t="shared" si="12"/>
        <v>#DIV/0!</v>
      </c>
      <c r="Z142">
        <f>IF(R142=A142,VLOOKUP(A142,'2013'!$A$5:$K$674,3),0)</f>
        <v>0</v>
      </c>
      <c r="AA142" s="33">
        <f>IF(R142=A142,VLOOKUP(A142,'2013'!$A$5:$K$674,4),0)</f>
        <v>0</v>
      </c>
      <c r="AB142">
        <f>IF(R142=A142,VLOOKUP(A142,'2013'!$A$5:$K$674,5),0)</f>
        <v>0</v>
      </c>
      <c r="AC142">
        <f>IF(R142=A142,VLOOKUP(A142,'2013'!$A$5:$K$674,6),0)</f>
        <v>0</v>
      </c>
      <c r="AD142" s="40">
        <f>IF(R142=A142,VLOOKUP(A142,'2013'!$A$5:$K$674,7),0)</f>
        <v>0</v>
      </c>
      <c r="AE142" t="e">
        <f t="shared" si="13"/>
        <v>#DIV/0!</v>
      </c>
      <c r="AG142">
        <f>IF(R142=A142,VLOOKUP(A142,'2012'!$A$5:$K$674,3),0)</f>
        <v>0</v>
      </c>
      <c r="AH142" s="33">
        <f>IF(R142=A142,VLOOKUP(A142,'2012'!$A$5:$K$674,4),0)</f>
        <v>0</v>
      </c>
      <c r="AI142">
        <f>IF(R142=A142,VLOOKUP(A142,'2012'!$A$5:$K$674,5),0)</f>
        <v>0</v>
      </c>
      <c r="AJ142">
        <f>IF(R142=A142,VLOOKUP(A142,'2012'!$A$5:$K$674,6),0)</f>
        <v>0</v>
      </c>
      <c r="AK142" s="40">
        <f>IF(R142=A142,VLOOKUP(A142,'2012'!$A$5:$K$674,7),0)</f>
        <v>0</v>
      </c>
      <c r="AL142" t="e">
        <f t="shared" si="14"/>
        <v>#DIV/0!</v>
      </c>
      <c r="AN142" t="str">
        <f>VLOOKUP(A142,'2011'!$A$5:$K$674,1)</f>
        <v xml:space="preserve">Donna S Carbajal </v>
      </c>
      <c r="AO142">
        <f>IF(AN142=R142,VLOOKUP(A142,'2011'!$A$5:$K$674,3),0)</f>
        <v>0</v>
      </c>
      <c r="AP142" s="33">
        <f>IF(AN142=R142,VLOOKUP(A142,'2011'!$A$5:$K$674,4),0)</f>
        <v>0</v>
      </c>
      <c r="AQ142">
        <f>IF(R142=AN142,VLOOKUP(A142,'2011'!$A$5:$K$674,5),0)</f>
        <v>0</v>
      </c>
      <c r="AR142">
        <f>IF(R142=AN142,VLOOKUP(A142,'2011'!$A$5:$K$674,6),0)</f>
        <v>0</v>
      </c>
      <c r="AS142" s="40">
        <f>IF(R142=AN142,VLOOKUP(A142,'2011'!$A$5:$K$674,7),0)</f>
        <v>0</v>
      </c>
    </row>
    <row r="143" spans="1:45" x14ac:dyDescent="0.2">
      <c r="A143" t="s">
        <v>1365</v>
      </c>
      <c r="B143" t="s">
        <v>1099</v>
      </c>
      <c r="C143">
        <v>93</v>
      </c>
      <c r="D143" s="33">
        <v>2610350</v>
      </c>
      <c r="E143">
        <v>14</v>
      </c>
      <c r="F143">
        <v>2</v>
      </c>
      <c r="G143" s="40">
        <v>0.14285714285714285</v>
      </c>
      <c r="H143" s="40">
        <f t="shared" si="10"/>
        <v>-0.52380952380952384</v>
      </c>
      <c r="J143" t="str">
        <f>VLOOKUP(A143,'2015'!$A$5:$K$674,1)</f>
        <v xml:space="preserve">Donnie Hall </v>
      </c>
      <c r="K143" s="31">
        <f>IF(J143=A143,VLOOKUP(A143,'2015'!$A$5:$K$674,3),0)</f>
        <v>44</v>
      </c>
      <c r="L143" s="33">
        <f>IF(J143=A143,VLOOKUP(A143,'2015'!$A$5:$K$674,4),0)</f>
        <v>3157875</v>
      </c>
      <c r="M143">
        <f>IF(J143=A143,VLOOKUP(A143,'2015'!$A$5:$K$674,5),0)</f>
        <v>22</v>
      </c>
      <c r="N143">
        <f>IF(J143=A143,VLOOKUP(A143,'2015'!$A$5:$K$674,6),0)</f>
        <v>3</v>
      </c>
      <c r="O143" s="40">
        <f>IF(J143=A143,VLOOKUP(A143,'2015'!$A$5:$K$674,7),0)</f>
        <v>0.13636363636363635</v>
      </c>
      <c r="P143" t="e">
        <f t="shared" si="11"/>
        <v>#DIV/0!</v>
      </c>
      <c r="R143" t="str">
        <f>VLOOKUP(A143,'2014'!$A$5:$K$675,1)</f>
        <v xml:space="preserve">Donnie Hall </v>
      </c>
      <c r="S143" s="31">
        <f>IF(R143=A143,VLOOKUP(A143,'2014'!$A$5:$K$675,3),0)</f>
        <v>228</v>
      </c>
      <c r="T143" s="33">
        <f>IF(R143=A143,VLOOKUP(A143,'2014'!$A$5:$K$675,4),0)</f>
        <v>717000</v>
      </c>
      <c r="U143">
        <f>IF(R143=A143,VLOOKUP(A143,'2014'!$A$5:$K$675,5),0)</f>
        <v>10</v>
      </c>
      <c r="V143">
        <f>IF(R143=A143,VLOOKUP(A143,'2014'!$A$5:$K$675,6),0)</f>
        <v>0</v>
      </c>
      <c r="W143" s="40">
        <f>IF(R143=A143,VLOOKUP(A143,'2014'!$A$5:$K$675,7),0)</f>
        <v>0</v>
      </c>
      <c r="X143">
        <f t="shared" si="12"/>
        <v>-1</v>
      </c>
      <c r="Z143">
        <f>IF(R143=A143,VLOOKUP(A143,'2013'!$A$5:$K$674,3),0)</f>
        <v>119</v>
      </c>
      <c r="AA143" s="33">
        <f>IF(R143=A143,VLOOKUP(A143,'2013'!$A$5:$K$674,4),0)</f>
        <v>1504250</v>
      </c>
      <c r="AB143">
        <f>IF(R143=A143,VLOOKUP(A143,'2013'!$A$5:$K$674,5),0)</f>
        <v>10</v>
      </c>
      <c r="AC143">
        <f>IF(R143=A143,VLOOKUP(A143,'2013'!$A$5:$K$674,6),0)</f>
        <v>6</v>
      </c>
      <c r="AD143" s="40">
        <f>IF(R143=A143,VLOOKUP(A143,'2013'!$A$5:$K$674,7),0)</f>
        <v>0.6</v>
      </c>
      <c r="AE143">
        <f t="shared" si="13"/>
        <v>0.20000000000000023</v>
      </c>
      <c r="AG143">
        <f>IF(R143=A143,VLOOKUP(A143,'2012'!$A$5:$K$674,3),0)</f>
        <v>72</v>
      </c>
      <c r="AH143" s="33">
        <f>IF(R143=A143,VLOOKUP(A143,'2012'!$A$5:$K$674,4),0)</f>
        <v>2003047</v>
      </c>
      <c r="AI143">
        <f>IF(R143=A143,VLOOKUP(A143,'2012'!$A$5:$K$674,5),0)</f>
        <v>10</v>
      </c>
      <c r="AJ143">
        <f>IF(R143=A143,VLOOKUP(A143,'2012'!$A$5:$K$674,6),0)</f>
        <v>3</v>
      </c>
      <c r="AK143" s="40">
        <f>IF(R143=A143,VLOOKUP(A143,'2012'!$A$5:$K$674,7),0)</f>
        <v>0.3</v>
      </c>
      <c r="AL143">
        <f t="shared" si="14"/>
        <v>0.49999999999999989</v>
      </c>
      <c r="AN143" t="str">
        <f>VLOOKUP(A143,'2011'!$A$5:$K$674,1)</f>
        <v xml:space="preserve">Donnie Hall </v>
      </c>
      <c r="AO143">
        <f>IF(AN143=R143,VLOOKUP(A143,'2011'!$A$5:$K$674,3),0)</f>
        <v>162</v>
      </c>
      <c r="AP143" s="33">
        <f>IF(AN143=R143,VLOOKUP(A143,'2011'!$A$5:$K$674,4),0)</f>
        <v>703575</v>
      </c>
      <c r="AQ143">
        <f>IF(R143=AN143,VLOOKUP(A143,'2011'!$A$5:$K$674,5),0)</f>
        <v>5</v>
      </c>
      <c r="AR143">
        <f>IF(R143=AN143,VLOOKUP(A143,'2011'!$A$5:$K$674,6),0)</f>
        <v>1</v>
      </c>
      <c r="AS143" s="40">
        <f>IF(R143=AN143,VLOOKUP(A143,'2011'!$A$5:$K$674,7),0)</f>
        <v>0.2</v>
      </c>
    </row>
    <row r="144" spans="1:45" x14ac:dyDescent="0.2">
      <c r="A144" t="s">
        <v>1366</v>
      </c>
      <c r="B144" t="s">
        <v>1448</v>
      </c>
      <c r="C144">
        <v>120</v>
      </c>
      <c r="D144" s="33">
        <v>2205770</v>
      </c>
      <c r="E144">
        <v>14</v>
      </c>
      <c r="F144">
        <v>4</v>
      </c>
      <c r="G144" s="40">
        <v>0.2857142857142857</v>
      </c>
      <c r="H144" s="40">
        <f t="shared" si="10"/>
        <v>-0.14285714285714285</v>
      </c>
      <c r="J144" t="str">
        <f>VLOOKUP(A144,'2015'!$A$5:$K$674,1)</f>
        <v xml:space="preserve">Dora Betts </v>
      </c>
      <c r="K144" s="31">
        <f>IF(J144=A144,VLOOKUP(A144,'2015'!$A$5:$K$674,3),0)</f>
        <v>216</v>
      </c>
      <c r="L144" s="33">
        <f>IF(J144=A144,VLOOKUP(A144,'2015'!$A$5:$K$674,4),0)</f>
        <v>771000</v>
      </c>
      <c r="M144">
        <f>IF(J144=A144,VLOOKUP(A144,'2015'!$A$5:$K$674,5),0)</f>
        <v>6</v>
      </c>
      <c r="N144">
        <f>IF(J144=A144,VLOOKUP(A144,'2015'!$A$5:$K$674,6),0)</f>
        <v>1</v>
      </c>
      <c r="O144" s="40">
        <f>IF(J144=A144,VLOOKUP(A144,'2015'!$A$5:$K$674,7),0)</f>
        <v>0.16666666666666666</v>
      </c>
      <c r="P144">
        <f t="shared" si="11"/>
        <v>-0.54166666666666674</v>
      </c>
      <c r="R144" t="str">
        <f>VLOOKUP(A144,'2014'!$A$5:$K$675,1)</f>
        <v xml:space="preserve">Dora Betts </v>
      </c>
      <c r="S144" s="31">
        <f>IF(R144=A144,VLOOKUP(A144,'2014'!$A$5:$K$675,3),0)</f>
        <v>138</v>
      </c>
      <c r="T144" s="33">
        <f>IF(R144=A144,VLOOKUP(A144,'2014'!$A$5:$K$675,4),0)</f>
        <v>1474415</v>
      </c>
      <c r="U144">
        <f>IF(R144=A144,VLOOKUP(A144,'2014'!$A$5:$K$675,5),0)</f>
        <v>11</v>
      </c>
      <c r="V144">
        <f>IF(R144=A144,VLOOKUP(A144,'2014'!$A$5:$K$675,6),0)</f>
        <v>4</v>
      </c>
      <c r="W144" s="40">
        <f>IF(R144=A144,VLOOKUP(A144,'2014'!$A$5:$K$675,7),0)</f>
        <v>0.36363636363636365</v>
      </c>
      <c r="X144" t="e">
        <f t="shared" si="12"/>
        <v>#DIV/0!</v>
      </c>
      <c r="Z144">
        <f>IF(R144=A144,VLOOKUP(A144,'2013'!$A$5:$K$674,3),0)</f>
        <v>89</v>
      </c>
      <c r="AA144" s="33">
        <f>IF(R144=A144,VLOOKUP(A144,'2013'!$A$5:$K$674,4),0)</f>
        <v>1953869</v>
      </c>
      <c r="AB144">
        <f>IF(R144=A144,VLOOKUP(A144,'2013'!$A$5:$K$674,5),0)</f>
        <v>17</v>
      </c>
      <c r="AC144">
        <f>IF(R144=A144,VLOOKUP(A144,'2013'!$A$5:$K$674,6),0)</f>
        <v>4</v>
      </c>
      <c r="AD144" s="40">
        <f>IF(R144=A144,VLOOKUP(A144,'2013'!$A$5:$K$674,7),0)</f>
        <v>0.23529411764705882</v>
      </c>
      <c r="AE144" t="e">
        <f t="shared" si="13"/>
        <v>#DIV/0!</v>
      </c>
      <c r="AG144">
        <f>IF(R144=A144,VLOOKUP(A144,'2012'!$A$5:$K$674,3),0)</f>
        <v>160</v>
      </c>
      <c r="AH144" s="33">
        <f>IF(R144=A144,VLOOKUP(A144,'2012'!$A$5:$K$674,4),0)</f>
        <v>888900</v>
      </c>
      <c r="AI144">
        <f>IF(R144=A144,VLOOKUP(A144,'2012'!$A$5:$K$674,5),0)</f>
        <v>9</v>
      </c>
      <c r="AJ144">
        <f>IF(R144=A144,VLOOKUP(A144,'2012'!$A$5:$K$674,6),0)</f>
        <v>3</v>
      </c>
      <c r="AK144" s="40">
        <f>IF(R144=A144,VLOOKUP(A144,'2012'!$A$5:$K$674,7),0)</f>
        <v>0.33333333333333331</v>
      </c>
      <c r="AL144" t="e">
        <f t="shared" si="14"/>
        <v>#DIV/0!</v>
      </c>
      <c r="AN144" t="str">
        <f>VLOOKUP(A144,'2011'!$A$5:$K$674,1)</f>
        <v xml:space="preserve">Dora Betts </v>
      </c>
      <c r="AO144">
        <f>IF(AN144=R144,VLOOKUP(A144,'2011'!$A$5:$K$674,3),0)</f>
        <v>187</v>
      </c>
      <c r="AP144" s="33">
        <f>IF(AN144=R144,VLOOKUP(A144,'2011'!$A$5:$K$674,4),0)</f>
        <v>567900</v>
      </c>
      <c r="AQ144">
        <f>IF(R144=AN144,VLOOKUP(A144,'2011'!$A$5:$K$674,5),0)</f>
        <v>6</v>
      </c>
      <c r="AR144">
        <f>IF(R144=AN144,VLOOKUP(A144,'2011'!$A$5:$K$674,6),0)</f>
        <v>0</v>
      </c>
      <c r="AS144" s="40">
        <f>IF(R144=AN144,VLOOKUP(A144,'2011'!$A$5:$K$674,7),0)</f>
        <v>0</v>
      </c>
    </row>
    <row r="145" spans="1:45" x14ac:dyDescent="0.2">
      <c r="A145" t="s">
        <v>1367</v>
      </c>
      <c r="B145" t="s">
        <v>280</v>
      </c>
      <c r="C145">
        <v>468</v>
      </c>
      <c r="D145" s="33">
        <v>60000</v>
      </c>
      <c r="E145">
        <v>1</v>
      </c>
      <c r="F145">
        <v>0</v>
      </c>
      <c r="G145" s="40">
        <v>0</v>
      </c>
      <c r="H145" s="40">
        <f t="shared" si="10"/>
        <v>-1</v>
      </c>
      <c r="J145" t="str">
        <f>VLOOKUP(A145,'2015'!$A$5:$K$674,1)</f>
        <v xml:space="preserve">Dora Betts </v>
      </c>
      <c r="K145" s="31">
        <f>IF(J145=A145,VLOOKUP(A145,'2015'!$A$5:$K$674,3),0)</f>
        <v>0</v>
      </c>
      <c r="L145" s="33">
        <f>IF(J145=A145,VLOOKUP(A145,'2015'!$A$5:$K$674,4),0)</f>
        <v>0</v>
      </c>
      <c r="M145">
        <f>IF(J145=A145,VLOOKUP(A145,'2015'!$A$5:$K$674,5),0)</f>
        <v>0</v>
      </c>
      <c r="N145">
        <f>IF(J145=A145,VLOOKUP(A145,'2015'!$A$5:$K$674,6),0)</f>
        <v>0</v>
      </c>
      <c r="O145" s="40">
        <f>IF(J145=A145,VLOOKUP(A145,'2015'!$A$5:$K$674,7),0)</f>
        <v>0</v>
      </c>
      <c r="P145">
        <f t="shared" si="11"/>
        <v>-1</v>
      </c>
      <c r="R145" t="str">
        <f>VLOOKUP(A145,'2014'!$A$5:$K$675,1)</f>
        <v xml:space="preserve">Doreen Plott </v>
      </c>
      <c r="S145" s="31">
        <f>IF(R145=A145,VLOOKUP(A145,'2014'!$A$5:$K$675,3),0)</f>
        <v>380</v>
      </c>
      <c r="T145" s="33">
        <f>IF(R145=A145,VLOOKUP(A145,'2014'!$A$5:$K$675,4),0)</f>
        <v>194000</v>
      </c>
      <c r="U145">
        <f>IF(R145=A145,VLOOKUP(A145,'2014'!$A$5:$K$675,5),0)</f>
        <v>2</v>
      </c>
      <c r="V145">
        <f>IF(R145=A145,VLOOKUP(A145,'2014'!$A$5:$K$675,6),0)</f>
        <v>1</v>
      </c>
      <c r="W145" s="40">
        <f>IF(R145=A145,VLOOKUP(A145,'2014'!$A$5:$K$675,7),0)</f>
        <v>0.5</v>
      </c>
      <c r="X145" t="e">
        <f t="shared" si="12"/>
        <v>#DIV/0!</v>
      </c>
      <c r="Z145">
        <f>IF(R145=A145,VLOOKUP(A145,'2013'!$A$5:$K$674,3),0)</f>
        <v>271</v>
      </c>
      <c r="AA145" s="33">
        <f>IF(R145=A145,VLOOKUP(A145,'2013'!$A$5:$K$674,4),0)</f>
        <v>413950</v>
      </c>
      <c r="AB145">
        <f>IF(R145=A145,VLOOKUP(A145,'2013'!$A$5:$K$674,5),0)</f>
        <v>5</v>
      </c>
      <c r="AC145">
        <f>IF(R145=A145,VLOOKUP(A145,'2013'!$A$5:$K$674,6),0)</f>
        <v>1</v>
      </c>
      <c r="AD145" s="40">
        <f>IF(R145=A145,VLOOKUP(A145,'2013'!$A$5:$K$674,7),0)</f>
        <v>0.2</v>
      </c>
      <c r="AE145" t="e">
        <f t="shared" si="13"/>
        <v>#DIV/0!</v>
      </c>
      <c r="AG145">
        <f>IF(R145=A145,VLOOKUP(A145,'2012'!$A$5:$K$674,3),0)</f>
        <v>110</v>
      </c>
      <c r="AH145" s="33">
        <f>IF(R145=A145,VLOOKUP(A145,'2012'!$A$5:$K$674,4),0)</f>
        <v>1539500</v>
      </c>
      <c r="AI145">
        <f>IF(R145=A145,VLOOKUP(A145,'2012'!$A$5:$K$674,5),0)</f>
        <v>13</v>
      </c>
      <c r="AJ145">
        <f>IF(R145=A145,VLOOKUP(A145,'2012'!$A$5:$K$674,6),0)</f>
        <v>2</v>
      </c>
      <c r="AK145" s="40">
        <f>IF(R145=A145,VLOOKUP(A145,'2012'!$A$5:$K$674,7),0)</f>
        <v>0.15384615384615385</v>
      </c>
      <c r="AL145" t="e">
        <f t="shared" si="14"/>
        <v>#DIV/0!</v>
      </c>
      <c r="AN145" t="str">
        <f>VLOOKUP(A145,'2011'!$A$5:$K$674,1)</f>
        <v xml:space="preserve">Doreen Plott </v>
      </c>
      <c r="AO145">
        <f>IF(AN145=R145,VLOOKUP(A145,'2011'!$A$5:$K$674,3),0)</f>
        <v>184</v>
      </c>
      <c r="AP145" s="33">
        <f>IF(AN145=R145,VLOOKUP(A145,'2011'!$A$5:$K$674,4),0)</f>
        <v>576450</v>
      </c>
      <c r="AQ145">
        <f>IF(R145=AN145,VLOOKUP(A145,'2011'!$A$5:$K$674,5),0)</f>
        <v>10</v>
      </c>
      <c r="AR145">
        <f>IF(R145=AN145,VLOOKUP(A145,'2011'!$A$5:$K$674,6),0)</f>
        <v>0</v>
      </c>
      <c r="AS145" s="40">
        <f>IF(R145=AN145,VLOOKUP(A145,'2011'!$A$5:$K$674,7),0)</f>
        <v>0</v>
      </c>
    </row>
    <row r="146" spans="1:45" x14ac:dyDescent="0.2">
      <c r="A146" t="s">
        <v>1427</v>
      </c>
      <c r="B146" t="s">
        <v>5</v>
      </c>
      <c r="C146">
        <v>422</v>
      </c>
      <c r="D146" s="33">
        <v>194000</v>
      </c>
      <c r="E146">
        <v>1</v>
      </c>
      <c r="F146">
        <v>0</v>
      </c>
      <c r="G146" s="40">
        <v>0</v>
      </c>
      <c r="H146" s="40" t="e">
        <f t="shared" si="10"/>
        <v>#DIV/0!</v>
      </c>
      <c r="J146" t="str">
        <f>VLOOKUP(A146,'2015'!$A$5:$K$674,1)</f>
        <v xml:space="preserve">Doug Browning </v>
      </c>
      <c r="K146" s="31">
        <f>IF(J146=A146,VLOOKUP(A146,'2015'!$A$5:$K$674,3),0)</f>
        <v>258</v>
      </c>
      <c r="L146" s="33">
        <f>IF(J146=A146,VLOOKUP(A146,'2015'!$A$5:$K$674,4),0)</f>
        <v>538500</v>
      </c>
      <c r="M146">
        <f>IF(J146=A146,VLOOKUP(A146,'2015'!$A$5:$K$674,5),0)</f>
        <v>2</v>
      </c>
      <c r="N146">
        <f>IF(J146=A146,VLOOKUP(A146,'2015'!$A$5:$K$674,6),0)</f>
        <v>0</v>
      </c>
      <c r="O146" s="40">
        <f>IF(J146=A146,VLOOKUP(A146,'2015'!$A$5:$K$674,7),0)</f>
        <v>0</v>
      </c>
      <c r="P146" t="e">
        <f t="shared" si="11"/>
        <v>#DIV/0!</v>
      </c>
      <c r="R146" t="str">
        <f>VLOOKUP(A146,'2014'!$A$5:$K$675,1)</f>
        <v xml:space="preserve">Doreen Plott </v>
      </c>
      <c r="S146" s="31">
        <f>IF(R146=A146,VLOOKUP(A146,'2014'!$A$5:$K$675,3),0)</f>
        <v>0</v>
      </c>
      <c r="T146" s="33">
        <f>IF(R146=A146,VLOOKUP(A146,'2014'!$A$5:$K$675,4),0)</f>
        <v>0</v>
      </c>
      <c r="U146">
        <f>IF(R146=A146,VLOOKUP(A146,'2014'!$A$5:$K$675,5),0)</f>
        <v>0</v>
      </c>
      <c r="V146">
        <f>IF(R146=A146,VLOOKUP(A146,'2014'!$A$5:$K$675,6),0)</f>
        <v>0</v>
      </c>
      <c r="W146" s="40">
        <f>IF(R146=A146,VLOOKUP(A146,'2014'!$A$5:$K$675,7),0)</f>
        <v>0</v>
      </c>
      <c r="X146" t="e">
        <f t="shared" si="12"/>
        <v>#DIV/0!</v>
      </c>
      <c r="Z146">
        <f>IF(R146=A146,VLOOKUP(A146,'2013'!$A$5:$K$674,3),0)</f>
        <v>0</v>
      </c>
      <c r="AA146" s="33">
        <f>IF(R146=A146,VLOOKUP(A146,'2013'!$A$5:$K$674,4),0)</f>
        <v>0</v>
      </c>
      <c r="AB146">
        <f>IF(R146=A146,VLOOKUP(A146,'2013'!$A$5:$K$674,5),0)</f>
        <v>0</v>
      </c>
      <c r="AC146">
        <f>IF(R146=A146,VLOOKUP(A146,'2013'!$A$5:$K$674,6),0)</f>
        <v>0</v>
      </c>
      <c r="AD146" s="40">
        <f>IF(R146=A146,VLOOKUP(A146,'2013'!$A$5:$K$674,7),0)</f>
        <v>0</v>
      </c>
      <c r="AE146" t="e">
        <f t="shared" si="13"/>
        <v>#DIV/0!</v>
      </c>
      <c r="AG146">
        <f>IF(R146=A146,VLOOKUP(A146,'2012'!$A$5:$K$674,3),0)</f>
        <v>0</v>
      </c>
      <c r="AH146" s="33">
        <f>IF(R146=A146,VLOOKUP(A146,'2012'!$A$5:$K$674,4),0)</f>
        <v>0</v>
      </c>
      <c r="AI146">
        <f>IF(R146=A146,VLOOKUP(A146,'2012'!$A$5:$K$674,5),0)</f>
        <v>0</v>
      </c>
      <c r="AJ146">
        <f>IF(R146=A146,VLOOKUP(A146,'2012'!$A$5:$K$674,6),0)</f>
        <v>0</v>
      </c>
      <c r="AK146" s="40">
        <f>IF(R146=A146,VLOOKUP(A146,'2012'!$A$5:$K$674,7),0)</f>
        <v>0</v>
      </c>
      <c r="AL146" t="e">
        <f t="shared" si="14"/>
        <v>#DIV/0!</v>
      </c>
      <c r="AN146" t="str">
        <f>VLOOKUP(A146,'2011'!$A$5:$K$674,1)</f>
        <v xml:space="preserve">Dorothy Maggard </v>
      </c>
      <c r="AO146">
        <f>IF(AN146=R146,VLOOKUP(A146,'2011'!$A$5:$K$674,3),0)</f>
        <v>0</v>
      </c>
      <c r="AP146" s="33">
        <f>IF(AN146=R146,VLOOKUP(A146,'2011'!$A$5:$K$674,4),0)</f>
        <v>0</v>
      </c>
      <c r="AQ146">
        <f>IF(R146=AN146,VLOOKUP(A146,'2011'!$A$5:$K$674,5),0)</f>
        <v>0</v>
      </c>
      <c r="AR146">
        <f>IF(R146=AN146,VLOOKUP(A146,'2011'!$A$5:$K$674,6),0)</f>
        <v>0</v>
      </c>
      <c r="AS146" s="40">
        <f>IF(R146=AN146,VLOOKUP(A146,'2011'!$A$5:$K$674,7),0)</f>
        <v>0</v>
      </c>
    </row>
    <row r="147" spans="1:45" x14ac:dyDescent="0.2">
      <c r="A147" t="s">
        <v>586</v>
      </c>
      <c r="B147" t="s">
        <v>5</v>
      </c>
      <c r="C147">
        <v>205</v>
      </c>
      <c r="D147" s="33">
        <v>1249750</v>
      </c>
      <c r="E147">
        <v>6</v>
      </c>
      <c r="F147">
        <v>4</v>
      </c>
      <c r="G147" s="40">
        <v>0.66666666666666663</v>
      </c>
      <c r="H147" s="40">
        <f t="shared" si="10"/>
        <v>5.0000000000000009</v>
      </c>
      <c r="J147" t="str">
        <f>VLOOKUP(A147,'2015'!$A$5:$K$674,1)</f>
        <v xml:space="preserve">Doug McNamee </v>
      </c>
      <c r="K147" s="31">
        <f>IF(J147=A147,VLOOKUP(A147,'2015'!$A$5:$K$674,3),0)</f>
        <v>112</v>
      </c>
      <c r="L147" s="33">
        <f>IF(J147=A147,VLOOKUP(A147,'2015'!$A$5:$K$674,4),0)</f>
        <v>1620045</v>
      </c>
      <c r="M147">
        <f>IF(J147=A147,VLOOKUP(A147,'2015'!$A$5:$K$674,5),0)</f>
        <v>9</v>
      </c>
      <c r="N147">
        <f>IF(J147=A147,VLOOKUP(A147,'2015'!$A$5:$K$674,6),0)</f>
        <v>4</v>
      </c>
      <c r="O147" s="40">
        <f>IF(J147=A147,VLOOKUP(A147,'2015'!$A$5:$K$674,7),0)</f>
        <v>0.44444444444444442</v>
      </c>
      <c r="P147">
        <f t="shared" si="11"/>
        <v>-0.44444444444444453</v>
      </c>
      <c r="R147" t="str">
        <f>VLOOKUP(A147,'2014'!$A$5:$K$675,1)</f>
        <v xml:space="preserve">Doug McNamee </v>
      </c>
      <c r="S147" s="31">
        <f>IF(R147=A147,VLOOKUP(A147,'2014'!$A$5:$K$675,3),0)</f>
        <v>199</v>
      </c>
      <c r="T147" s="33">
        <f>IF(R147=A147,VLOOKUP(A147,'2014'!$A$5:$K$675,4),0)</f>
        <v>923100</v>
      </c>
      <c r="U147">
        <f>IF(R147=A147,VLOOKUP(A147,'2014'!$A$5:$K$675,5),0)</f>
        <v>5</v>
      </c>
      <c r="V147">
        <f>IF(R147=A147,VLOOKUP(A147,'2014'!$A$5:$K$675,6),0)</f>
        <v>4</v>
      </c>
      <c r="W147" s="40">
        <f>IF(R147=A147,VLOOKUP(A147,'2014'!$A$5:$K$675,7),0)</f>
        <v>0.8</v>
      </c>
      <c r="X147" t="e">
        <f t="shared" si="12"/>
        <v>#DIV/0!</v>
      </c>
      <c r="Z147">
        <f>IF(R147=A147,VLOOKUP(A147,'2013'!$A$5:$K$674,3),0)</f>
        <v>51</v>
      </c>
      <c r="AA147" s="33">
        <f>IF(R147=A147,VLOOKUP(A147,'2013'!$A$5:$K$674,4),0)</f>
        <v>2839450</v>
      </c>
      <c r="AB147">
        <f>IF(R147=A147,VLOOKUP(A147,'2013'!$A$5:$K$674,5),0)</f>
        <v>19</v>
      </c>
      <c r="AC147">
        <f>IF(R147=A147,VLOOKUP(A147,'2013'!$A$5:$K$674,6),0)</f>
        <v>11</v>
      </c>
      <c r="AD147" s="40">
        <f>IF(R147=A147,VLOOKUP(A147,'2013'!$A$5:$K$674,7),0)</f>
        <v>0.57894736842105265</v>
      </c>
      <c r="AE147" t="e">
        <f t="shared" si="13"/>
        <v>#DIV/0!</v>
      </c>
      <c r="AG147">
        <f>IF(R147=A147,VLOOKUP(A147,'2012'!$A$5:$K$674,3),0)</f>
        <v>39</v>
      </c>
      <c r="AH147" s="33">
        <f>IF(R147=A147,VLOOKUP(A147,'2012'!$A$5:$K$674,4),0)</f>
        <v>2951369</v>
      </c>
      <c r="AI147">
        <f>IF(R147=A147,VLOOKUP(A147,'2012'!$A$5:$K$674,5),0)</f>
        <v>18</v>
      </c>
      <c r="AJ147">
        <f>IF(R147=A147,VLOOKUP(A147,'2012'!$A$5:$K$674,6),0)</f>
        <v>2</v>
      </c>
      <c r="AK147" s="40">
        <f>IF(R147=A147,VLOOKUP(A147,'2012'!$A$5:$K$674,7),0)</f>
        <v>0.1111111111111111</v>
      </c>
      <c r="AL147" t="e">
        <f t="shared" si="14"/>
        <v>#DIV/0!</v>
      </c>
      <c r="AN147" t="str">
        <f>VLOOKUP(A147,'2011'!$A$5:$K$674,1)</f>
        <v xml:space="preserve">Doug Eastland </v>
      </c>
      <c r="AO147">
        <f>IF(AN147=R147,VLOOKUP(A147,'2011'!$A$5:$K$674,3),0)</f>
        <v>0</v>
      </c>
      <c r="AP147" s="33">
        <f>IF(AN147=R147,VLOOKUP(A147,'2011'!$A$5:$K$674,4),0)</f>
        <v>0</v>
      </c>
      <c r="AQ147">
        <f>IF(R147=AN147,VLOOKUP(A147,'2011'!$A$5:$K$674,5),0)</f>
        <v>0</v>
      </c>
      <c r="AR147">
        <f>IF(R147=AN147,VLOOKUP(A147,'2011'!$A$5:$K$674,6),0)</f>
        <v>0</v>
      </c>
      <c r="AS147" s="40">
        <f>IF(R147=AN147,VLOOKUP(A147,'2011'!$A$5:$K$674,7),0)</f>
        <v>0</v>
      </c>
    </row>
    <row r="148" spans="1:45" x14ac:dyDescent="0.2">
      <c r="A148" t="s">
        <v>1368</v>
      </c>
      <c r="B148" t="s">
        <v>300</v>
      </c>
      <c r="C148">
        <v>110</v>
      </c>
      <c r="D148" s="33">
        <v>2341600</v>
      </c>
      <c r="E148">
        <v>12</v>
      </c>
      <c r="F148">
        <v>9</v>
      </c>
      <c r="G148" s="40">
        <v>0.75</v>
      </c>
      <c r="H148" s="40">
        <f t="shared" si="10"/>
        <v>1.6250000000000002</v>
      </c>
      <c r="J148" t="str">
        <f>VLOOKUP(A148,'2015'!$A$5:$K$674,1)</f>
        <v xml:space="preserve">Dudley Haas </v>
      </c>
      <c r="K148" s="31">
        <f>IF(J148=A148,VLOOKUP(A148,'2015'!$A$5:$K$674,3),0)</f>
        <v>164</v>
      </c>
      <c r="L148" s="33">
        <f>IF(J148=A148,VLOOKUP(A148,'2015'!$A$5:$K$674,4),0)</f>
        <v>1124800</v>
      </c>
      <c r="M148">
        <f>IF(J148=A148,VLOOKUP(A148,'2015'!$A$5:$K$674,5),0)</f>
        <v>7</v>
      </c>
      <c r="N148">
        <f>IF(J148=A148,VLOOKUP(A148,'2015'!$A$5:$K$674,6),0)</f>
        <v>5</v>
      </c>
      <c r="O148" s="40">
        <f>IF(J148=A148,VLOOKUP(A148,'2015'!$A$5:$K$674,7),0)</f>
        <v>0.7142857142857143</v>
      </c>
      <c r="P148">
        <f t="shared" si="11"/>
        <v>0.60714285714285732</v>
      </c>
      <c r="R148" t="str">
        <f>VLOOKUP(A148,'2014'!$A$5:$K$675,1)</f>
        <v xml:space="preserve">Dudley Haas </v>
      </c>
      <c r="S148" s="31">
        <f>IF(R148=A148,VLOOKUP(A148,'2014'!$A$5:$K$675,3),0)</f>
        <v>37</v>
      </c>
      <c r="T148" s="33">
        <f>IF(R148=A148,VLOOKUP(A148,'2014'!$A$5:$K$675,4),0)</f>
        <v>3528200</v>
      </c>
      <c r="U148">
        <f>IF(R148=A148,VLOOKUP(A148,'2014'!$A$5:$K$675,5),0)</f>
        <v>18</v>
      </c>
      <c r="V148">
        <f>IF(R148=A148,VLOOKUP(A148,'2014'!$A$5:$K$675,6),0)</f>
        <v>8</v>
      </c>
      <c r="W148" s="40">
        <f>IF(R148=A148,VLOOKUP(A148,'2014'!$A$5:$K$675,7),0)</f>
        <v>0.44444444444444442</v>
      </c>
      <c r="X148">
        <f t="shared" si="12"/>
        <v>-1.329004329004329</v>
      </c>
      <c r="Z148">
        <f>IF(R148=A148,VLOOKUP(A148,'2013'!$A$5:$K$674,3),0)</f>
        <v>43</v>
      </c>
      <c r="AA148" s="33">
        <f>IF(R148=A148,VLOOKUP(A148,'2013'!$A$5:$K$674,4),0)</f>
        <v>2983700</v>
      </c>
      <c r="AB148">
        <f>IF(R148=A148,VLOOKUP(A148,'2013'!$A$5:$K$674,5),0)</f>
        <v>19</v>
      </c>
      <c r="AC148">
        <f>IF(R148=A148,VLOOKUP(A148,'2013'!$A$5:$K$674,6),0)</f>
        <v>4</v>
      </c>
      <c r="AD148" s="40">
        <f>IF(R148=A148,VLOOKUP(A148,'2013'!$A$5:$K$674,7),0)</f>
        <v>0.21052631578947367</v>
      </c>
      <c r="AE148">
        <f t="shared" si="13"/>
        <v>-1.3508771929824561</v>
      </c>
      <c r="AG148">
        <f>IF(R148=A148,VLOOKUP(A148,'2012'!$A$5:$K$674,3),0)</f>
        <v>89</v>
      </c>
      <c r="AH148" s="33">
        <f>IF(R148=A148,VLOOKUP(A148,'2012'!$A$5:$K$674,4),0)</f>
        <v>1753250</v>
      </c>
      <c r="AI148">
        <f>IF(R148=A148,VLOOKUP(A148,'2012'!$A$5:$K$674,5),0)</f>
        <v>14</v>
      </c>
      <c r="AJ148">
        <f>IF(R148=A148,VLOOKUP(A148,'2012'!$A$5:$K$674,6),0)</f>
        <v>4</v>
      </c>
      <c r="AK148" s="40">
        <f>IF(R148=A148,VLOOKUP(A148,'2012'!$A$5:$K$674,7),0)</f>
        <v>0.2857142857142857</v>
      </c>
      <c r="AL148">
        <f t="shared" si="14"/>
        <v>-0.6</v>
      </c>
      <c r="AN148" t="str">
        <f>VLOOKUP(A148,'2011'!$A$5:$K$674,1)</f>
        <v xml:space="preserve">Dudley Haas </v>
      </c>
      <c r="AO148">
        <f>IF(AN148=R148,VLOOKUP(A148,'2011'!$A$5:$K$674,3),0)</f>
        <v>66</v>
      </c>
      <c r="AP148" s="33">
        <f>IF(AN148=R148,VLOOKUP(A148,'2011'!$A$5:$K$674,4),0)</f>
        <v>1858500</v>
      </c>
      <c r="AQ148">
        <f>IF(R148=AN148,VLOOKUP(A148,'2011'!$A$5:$K$674,5),0)</f>
        <v>14</v>
      </c>
      <c r="AR148">
        <f>IF(R148=AN148,VLOOKUP(A148,'2011'!$A$5:$K$674,6),0)</f>
        <v>10</v>
      </c>
      <c r="AS148" s="40">
        <f>IF(R148=AN148,VLOOKUP(A148,'2011'!$A$5:$K$674,7),0)</f>
        <v>0.7142857142857143</v>
      </c>
    </row>
    <row r="149" spans="1:45" x14ac:dyDescent="0.2">
      <c r="A149" t="s">
        <v>1412</v>
      </c>
      <c r="B149" t="s">
        <v>523</v>
      </c>
      <c r="C149">
        <v>285</v>
      </c>
      <c r="D149" s="33">
        <v>718400</v>
      </c>
      <c r="E149">
        <v>4</v>
      </c>
      <c r="F149">
        <v>2</v>
      </c>
      <c r="G149" s="40">
        <v>0.5</v>
      </c>
      <c r="H149" s="40" t="e">
        <f t="shared" si="10"/>
        <v>#DIV/0!</v>
      </c>
      <c r="J149" t="str">
        <f>VLOOKUP(A149,'2015'!$A$5:$K$674,1)</f>
        <v xml:space="preserve">Dustin Eskew </v>
      </c>
      <c r="K149" s="31">
        <f>IF(J149=A149,VLOOKUP(A149,'2015'!$A$5:$K$674,3),0)</f>
        <v>332</v>
      </c>
      <c r="L149" s="33">
        <f>IF(J149=A149,VLOOKUP(A149,'2015'!$A$5:$K$674,4),0)</f>
        <v>301500</v>
      </c>
      <c r="M149">
        <f>IF(J149=A149,VLOOKUP(A149,'2015'!$A$5:$K$674,5),0)</f>
        <v>2</v>
      </c>
      <c r="N149">
        <f>IF(J149=A149,VLOOKUP(A149,'2015'!$A$5:$K$674,6),0)</f>
        <v>0</v>
      </c>
      <c r="O149" s="40">
        <f>IF(J149=A149,VLOOKUP(A149,'2015'!$A$5:$K$674,7),0)</f>
        <v>0</v>
      </c>
      <c r="P149" t="e">
        <f t="shared" si="11"/>
        <v>#DIV/0!</v>
      </c>
      <c r="R149" t="str">
        <f>VLOOKUP(A149,'2014'!$A$5:$K$675,1)</f>
        <v xml:space="preserve">Dudley Haas </v>
      </c>
      <c r="S149" s="31">
        <f>IF(R149=A149,VLOOKUP(A149,'2014'!$A$5:$K$675,3),0)</f>
        <v>0</v>
      </c>
      <c r="T149" s="33">
        <f>IF(R149=A149,VLOOKUP(A149,'2014'!$A$5:$K$675,4),0)</f>
        <v>0</v>
      </c>
      <c r="U149">
        <f>IF(R149=A149,VLOOKUP(A149,'2014'!$A$5:$K$675,5),0)</f>
        <v>0</v>
      </c>
      <c r="V149">
        <f>IF(R149=A149,VLOOKUP(A149,'2014'!$A$5:$K$675,6),0)</f>
        <v>0</v>
      </c>
      <c r="W149" s="40">
        <f>IF(R149=A149,VLOOKUP(A149,'2014'!$A$5:$K$675,7),0)</f>
        <v>0</v>
      </c>
      <c r="X149">
        <f t="shared" si="12"/>
        <v>-1</v>
      </c>
      <c r="Z149">
        <f>IF(R149=A149,VLOOKUP(A149,'2013'!$A$5:$K$674,3),0)</f>
        <v>0</v>
      </c>
      <c r="AA149" s="33">
        <f>IF(R149=A149,VLOOKUP(A149,'2013'!$A$5:$K$674,4),0)</f>
        <v>0</v>
      </c>
      <c r="AB149">
        <f>IF(R149=A149,VLOOKUP(A149,'2013'!$A$5:$K$674,5),0)</f>
        <v>0</v>
      </c>
      <c r="AC149">
        <f>IF(R149=A149,VLOOKUP(A149,'2013'!$A$5:$K$674,6),0)</f>
        <v>0</v>
      </c>
      <c r="AD149" s="40">
        <f>IF(R149=A149,VLOOKUP(A149,'2013'!$A$5:$K$674,7),0)</f>
        <v>0</v>
      </c>
      <c r="AE149">
        <f t="shared" si="13"/>
        <v>-1</v>
      </c>
      <c r="AG149">
        <f>IF(R149=A149,VLOOKUP(A149,'2012'!$A$5:$K$674,3),0)</f>
        <v>0</v>
      </c>
      <c r="AH149" s="33">
        <f>IF(R149=A149,VLOOKUP(A149,'2012'!$A$5:$K$674,4),0)</f>
        <v>0</v>
      </c>
      <c r="AI149">
        <f>IF(R149=A149,VLOOKUP(A149,'2012'!$A$5:$K$674,5),0)</f>
        <v>0</v>
      </c>
      <c r="AJ149">
        <f>IF(R149=A149,VLOOKUP(A149,'2012'!$A$5:$K$674,6),0)</f>
        <v>0</v>
      </c>
      <c r="AK149" s="40">
        <f>IF(R149=A149,VLOOKUP(A149,'2012'!$A$5:$K$674,7),0)</f>
        <v>0</v>
      </c>
      <c r="AL149">
        <f t="shared" si="14"/>
        <v>-1</v>
      </c>
      <c r="AN149" t="str">
        <f>VLOOKUP(A149,'2011'!$A$5:$K$674,1)</f>
        <v xml:space="preserve">Dudley Haas </v>
      </c>
      <c r="AO149">
        <f>IF(AN149=R149,VLOOKUP(A149,'2011'!$A$5:$K$674,3),0)</f>
        <v>66</v>
      </c>
      <c r="AP149" s="33">
        <f>IF(AN149=R149,VLOOKUP(A149,'2011'!$A$5:$K$674,4),0)</f>
        <v>1858500</v>
      </c>
      <c r="AQ149">
        <f>IF(R149=AN149,VLOOKUP(A149,'2011'!$A$5:$K$674,5),0)</f>
        <v>14</v>
      </c>
      <c r="AR149">
        <f>IF(R149=AN149,VLOOKUP(A149,'2011'!$A$5:$K$674,6),0)</f>
        <v>10</v>
      </c>
      <c r="AS149" s="40">
        <f>IF(R149=AN149,VLOOKUP(A149,'2011'!$A$5:$K$674,7),0)</f>
        <v>0.7142857142857143</v>
      </c>
    </row>
    <row r="150" spans="1:45" x14ac:dyDescent="0.2">
      <c r="A150" t="s">
        <v>157</v>
      </c>
      <c r="B150" t="s">
        <v>1100</v>
      </c>
      <c r="C150">
        <v>7</v>
      </c>
      <c r="D150" s="33">
        <v>13735167</v>
      </c>
      <c r="E150">
        <v>65</v>
      </c>
      <c r="F150">
        <v>35</v>
      </c>
      <c r="G150" s="40">
        <v>0.53846153846153844</v>
      </c>
      <c r="H150" s="40" t="e">
        <f t="shared" si="10"/>
        <v>#DIV/0!</v>
      </c>
      <c r="J150" t="str">
        <f>VLOOKUP(A150,'2015'!$A$5:$K$674,1)</f>
        <v xml:space="preserve">Dustin Eskew </v>
      </c>
      <c r="K150" s="31">
        <f>IF(J150=A150,VLOOKUP(A150,'2015'!$A$5:$K$674,3),0)</f>
        <v>0</v>
      </c>
      <c r="L150" s="33">
        <f>IF(J150=A150,VLOOKUP(A150,'2015'!$A$5:$K$674,4),0)</f>
        <v>0</v>
      </c>
      <c r="M150">
        <f>IF(J150=A150,VLOOKUP(A150,'2015'!$A$5:$K$674,5),0)</f>
        <v>0</v>
      </c>
      <c r="N150">
        <f>IF(J150=A150,VLOOKUP(A150,'2015'!$A$5:$K$674,6),0)</f>
        <v>0</v>
      </c>
      <c r="O150" s="40">
        <f>IF(J150=A150,VLOOKUP(A150,'2015'!$A$5:$K$674,7),0)</f>
        <v>0</v>
      </c>
      <c r="P150" t="e">
        <f t="shared" si="11"/>
        <v>#DIV/0!</v>
      </c>
      <c r="R150" t="str">
        <f>VLOOKUP(A150,'2014'!$A$5:$K$675,1)</f>
        <v xml:space="preserve">Dudley Haas </v>
      </c>
      <c r="S150" s="31">
        <f>IF(R150=A150,VLOOKUP(A150,'2014'!$A$5:$K$675,3),0)</f>
        <v>0</v>
      </c>
      <c r="T150" s="33">
        <f>IF(R150=A150,VLOOKUP(A150,'2014'!$A$5:$K$675,4),0)</f>
        <v>0</v>
      </c>
      <c r="U150">
        <f>IF(R150=A150,VLOOKUP(A150,'2014'!$A$5:$K$675,5),0)</f>
        <v>0</v>
      </c>
      <c r="V150">
        <f>IF(R150=A150,VLOOKUP(A150,'2014'!$A$5:$K$675,6),0)</f>
        <v>0</v>
      </c>
      <c r="W150" s="40">
        <f>IF(R150=A150,VLOOKUP(A150,'2014'!$A$5:$K$675,7),0)</f>
        <v>0</v>
      </c>
      <c r="X150">
        <f t="shared" si="12"/>
        <v>-1</v>
      </c>
      <c r="Z150">
        <f>IF(R150=A150,VLOOKUP(A150,'2013'!$A$5:$K$674,3),0)</f>
        <v>0</v>
      </c>
      <c r="AA150" s="33">
        <f>IF(R150=A150,VLOOKUP(A150,'2013'!$A$5:$K$674,4),0)</f>
        <v>0</v>
      </c>
      <c r="AB150">
        <f>IF(R150=A150,VLOOKUP(A150,'2013'!$A$5:$K$674,5),0)</f>
        <v>0</v>
      </c>
      <c r="AC150">
        <f>IF(R150=A150,VLOOKUP(A150,'2013'!$A$5:$K$674,6),0)</f>
        <v>0</v>
      </c>
      <c r="AD150" s="40">
        <f>IF(R150=A150,VLOOKUP(A150,'2013'!$A$5:$K$674,7),0)</f>
        <v>0</v>
      </c>
      <c r="AE150">
        <f t="shared" si="13"/>
        <v>-1</v>
      </c>
      <c r="AG150">
        <f>IF(R150=A150,VLOOKUP(A150,'2012'!$A$5:$K$674,3),0)</f>
        <v>0</v>
      </c>
      <c r="AH150" s="33">
        <f>IF(R150=A150,VLOOKUP(A150,'2012'!$A$5:$K$674,4),0)</f>
        <v>0</v>
      </c>
      <c r="AI150">
        <f>IF(R150=A150,VLOOKUP(A150,'2012'!$A$5:$K$674,5),0)</f>
        <v>0</v>
      </c>
      <c r="AJ150">
        <f>IF(R150=A150,VLOOKUP(A150,'2012'!$A$5:$K$674,6),0)</f>
        <v>0</v>
      </c>
      <c r="AK150" s="40">
        <f>IF(R150=A150,VLOOKUP(A150,'2012'!$A$5:$K$674,7),0)</f>
        <v>0</v>
      </c>
      <c r="AL150">
        <f t="shared" si="14"/>
        <v>-1</v>
      </c>
      <c r="AN150" t="str">
        <f>VLOOKUP(A150,'2011'!$A$5:$K$674,1)</f>
        <v xml:space="preserve">Dudley Haas </v>
      </c>
      <c r="AO150">
        <f>IF(AN150=R150,VLOOKUP(A150,'2011'!$A$5:$K$674,3),0)</f>
        <v>66</v>
      </c>
      <c r="AP150" s="33">
        <f>IF(AN150=R150,VLOOKUP(A150,'2011'!$A$5:$K$674,4),0)</f>
        <v>1858500</v>
      </c>
      <c r="AQ150">
        <f>IF(R150=AN150,VLOOKUP(A150,'2011'!$A$5:$K$674,5),0)</f>
        <v>14</v>
      </c>
      <c r="AR150">
        <f>IF(R150=AN150,VLOOKUP(A150,'2011'!$A$5:$K$674,6),0)</f>
        <v>10</v>
      </c>
      <c r="AS150" s="40">
        <f>IF(R150=AN150,VLOOKUP(A150,'2011'!$A$5:$K$674,7),0)</f>
        <v>0.7142857142857143</v>
      </c>
    </row>
    <row r="151" spans="1:45" x14ac:dyDescent="0.2">
      <c r="A151" t="s">
        <v>1318</v>
      </c>
      <c r="B151" t="s">
        <v>53</v>
      </c>
      <c r="C151">
        <v>298</v>
      </c>
      <c r="D151" s="33">
        <v>659000</v>
      </c>
      <c r="E151">
        <v>3</v>
      </c>
      <c r="F151">
        <v>1</v>
      </c>
      <c r="G151" s="40">
        <v>0.33333333333333331</v>
      </c>
      <c r="H151" s="40">
        <f t="shared" si="10"/>
        <v>-0.58333333333333337</v>
      </c>
      <c r="J151" t="str">
        <f>VLOOKUP(A151,'2015'!$A$5:$K$674,1)</f>
        <v xml:space="preserve">Ed Bird </v>
      </c>
      <c r="K151" s="31">
        <f>IF(J151=A151,VLOOKUP(A151,'2015'!$A$5:$K$674,3),0)</f>
        <v>0</v>
      </c>
      <c r="L151" s="33">
        <f>IF(J151=A151,VLOOKUP(A151,'2015'!$A$5:$K$674,4),0)</f>
        <v>0</v>
      </c>
      <c r="M151">
        <f>IF(J151=A151,VLOOKUP(A151,'2015'!$A$5:$K$674,5),0)</f>
        <v>0</v>
      </c>
      <c r="N151">
        <f>IF(J151=A151,VLOOKUP(A151,'2015'!$A$5:$K$674,6),0)</f>
        <v>0</v>
      </c>
      <c r="O151" s="40">
        <f>IF(J151=A151,VLOOKUP(A151,'2015'!$A$5:$K$674,7),0)</f>
        <v>0</v>
      </c>
      <c r="P151">
        <f t="shared" si="11"/>
        <v>-1</v>
      </c>
      <c r="R151" t="str">
        <f>VLOOKUP(A151,'2014'!$A$5:$K$675,1)</f>
        <v xml:space="preserve">Ed Fadal </v>
      </c>
      <c r="S151" s="31">
        <f>IF(R151=A151,VLOOKUP(A151,'2014'!$A$5:$K$675,3),0)</f>
        <v>334</v>
      </c>
      <c r="T151" s="33">
        <f>IF(R151=A151,VLOOKUP(A151,'2014'!$A$5:$K$675,4),0)</f>
        <v>296300</v>
      </c>
      <c r="U151">
        <f>IF(R151=A151,VLOOKUP(A151,'2014'!$A$5:$K$675,5),0)</f>
        <v>3</v>
      </c>
      <c r="V151">
        <f>IF(R151=A151,VLOOKUP(A151,'2014'!$A$5:$K$675,6),0)</f>
        <v>2</v>
      </c>
      <c r="W151" s="40">
        <f>IF(R151=A151,VLOOKUP(A151,'2014'!$A$5:$K$675,7),0)</f>
        <v>0.66666666666666663</v>
      </c>
      <c r="X151">
        <f t="shared" si="12"/>
        <v>-0.80808080808080796</v>
      </c>
      <c r="Z151">
        <f>IF(R151=A151,VLOOKUP(A151,'2013'!$A$5:$K$674,3),0)</f>
        <v>74</v>
      </c>
      <c r="AA151" s="33">
        <f>IF(R151=A151,VLOOKUP(A151,'2013'!$A$5:$K$674,4),0)</f>
        <v>2212225</v>
      </c>
      <c r="AB151">
        <f>IF(R151=A151,VLOOKUP(A151,'2013'!$A$5:$K$674,5),0)</f>
        <v>19</v>
      </c>
      <c r="AC151">
        <f>IF(R151=A151,VLOOKUP(A151,'2013'!$A$5:$K$674,6),0)</f>
        <v>17</v>
      </c>
      <c r="AD151" s="40">
        <f>IF(R151=A151,VLOOKUP(A151,'2013'!$A$5:$K$674,7),0)</f>
        <v>0.89473684210526316</v>
      </c>
      <c r="AE151">
        <f t="shared" si="13"/>
        <v>3.4736842105263133</v>
      </c>
      <c r="AG151">
        <f>IF(R151=A151,VLOOKUP(A151,'2012'!$A$5:$K$674,3),0)</f>
        <v>239</v>
      </c>
      <c r="AH151" s="33">
        <f>IF(R151=A151,VLOOKUP(A151,'2012'!$A$5:$K$674,4),0)</f>
        <v>473500</v>
      </c>
      <c r="AI151">
        <f>IF(R151=A151,VLOOKUP(A151,'2012'!$A$5:$K$674,5),0)</f>
        <v>5</v>
      </c>
      <c r="AJ151">
        <f>IF(R151=A151,VLOOKUP(A151,'2012'!$A$5:$K$674,6),0)</f>
        <v>4</v>
      </c>
      <c r="AK151" s="40">
        <f>IF(R151=A151,VLOOKUP(A151,'2012'!$A$5:$K$674,7),0)</f>
        <v>0.8</v>
      </c>
      <c r="AL151">
        <f t="shared" si="14"/>
        <v>0.20000000000000012</v>
      </c>
      <c r="AN151" t="str">
        <f>VLOOKUP(A151,'2011'!$A$5:$K$674,1)</f>
        <v xml:space="preserve">Ed Fadal </v>
      </c>
      <c r="AO151">
        <f>IF(AN151=R151,VLOOKUP(A151,'2011'!$A$5:$K$674,3),0)</f>
        <v>332</v>
      </c>
      <c r="AP151" s="33">
        <f>IF(AN151=R151,VLOOKUP(A151,'2011'!$A$5:$K$674,4),0)</f>
        <v>130500</v>
      </c>
      <c r="AQ151">
        <f>IF(R151=AN151,VLOOKUP(A151,'2011'!$A$5:$K$674,5),0)</f>
        <v>3</v>
      </c>
      <c r="AR151">
        <f>IF(R151=AN151,VLOOKUP(A151,'2011'!$A$5:$K$674,6),0)</f>
        <v>2</v>
      </c>
      <c r="AS151" s="40">
        <f>IF(R151=AN151,VLOOKUP(A151,'2011'!$A$5:$K$674,7),0)</f>
        <v>0.66666666666666663</v>
      </c>
    </row>
    <row r="152" spans="1:45" x14ac:dyDescent="0.2">
      <c r="A152" t="s">
        <v>1370</v>
      </c>
      <c r="B152" t="s">
        <v>1100</v>
      </c>
      <c r="C152">
        <v>138</v>
      </c>
      <c r="D152" s="33">
        <v>1942750</v>
      </c>
      <c r="E152">
        <v>26</v>
      </c>
      <c r="F152">
        <v>3</v>
      </c>
      <c r="G152" s="40">
        <v>0.11538461538461539</v>
      </c>
      <c r="H152" s="40">
        <f t="shared" si="10"/>
        <v>1.0769230769230771</v>
      </c>
      <c r="J152" t="str">
        <f>VLOOKUP(A152,'2015'!$A$5:$K$674,1)</f>
        <v xml:space="preserve">Edwin Diaz </v>
      </c>
      <c r="K152" s="31">
        <f>IF(J152=A152,VLOOKUP(A152,'2015'!$A$5:$K$674,3),0)</f>
        <v>129</v>
      </c>
      <c r="L152" s="33">
        <f>IF(J152=A152,VLOOKUP(A152,'2015'!$A$5:$K$674,4),0)</f>
        <v>1470440</v>
      </c>
      <c r="M152">
        <f>IF(J152=A152,VLOOKUP(A152,'2015'!$A$5:$K$674,5),0)</f>
        <v>19</v>
      </c>
      <c r="N152">
        <f>IF(J152=A152,VLOOKUP(A152,'2015'!$A$5:$K$674,6),0)</f>
        <v>11</v>
      </c>
      <c r="O152" s="40">
        <f>IF(J152=A152,VLOOKUP(A152,'2015'!$A$5:$K$674,7),0)</f>
        <v>0.57894736842105265</v>
      </c>
      <c r="P152">
        <f t="shared" si="11"/>
        <v>1.6466165413533835</v>
      </c>
      <c r="R152" t="str">
        <f>VLOOKUP(A152,'2014'!$A$5:$K$675,1)</f>
        <v xml:space="preserve">Edwin Diaz </v>
      </c>
      <c r="S152" s="31">
        <f>IF(R152=A152,VLOOKUP(A152,'2014'!$A$5:$K$675,3),0)</f>
        <v>108</v>
      </c>
      <c r="T152" s="33">
        <f>IF(R152=A152,VLOOKUP(A152,'2014'!$A$5:$K$675,4),0)</f>
        <v>1759169</v>
      </c>
      <c r="U152">
        <f>IF(R152=A152,VLOOKUP(A152,'2014'!$A$5:$K$675,5),0)</f>
        <v>32</v>
      </c>
      <c r="V152">
        <f>IF(R152=A152,VLOOKUP(A152,'2014'!$A$5:$K$675,6),0)</f>
        <v>7</v>
      </c>
      <c r="W152" s="40">
        <f>IF(R152=A152,VLOOKUP(A152,'2014'!$A$5:$K$675,7),0)</f>
        <v>0.21875</v>
      </c>
      <c r="X152">
        <f t="shared" si="12"/>
        <v>-1.1653343023255813</v>
      </c>
      <c r="Z152">
        <f>IF(R152=A152,VLOOKUP(A152,'2013'!$A$5:$K$674,3),0)</f>
        <v>81</v>
      </c>
      <c r="AA152" s="33">
        <f>IF(R152=A152,VLOOKUP(A152,'2013'!$A$5:$K$674,4),0)</f>
        <v>2083158</v>
      </c>
      <c r="AB152">
        <f>IF(R152=A152,VLOOKUP(A152,'2013'!$A$5:$K$674,5),0)</f>
        <v>30</v>
      </c>
      <c r="AC152">
        <f>IF(R152=A152,VLOOKUP(A152,'2013'!$A$5:$K$674,6),0)</f>
        <v>8</v>
      </c>
      <c r="AD152" s="40">
        <f>IF(R152=A152,VLOOKUP(A152,'2013'!$A$5:$K$674,7),0)</f>
        <v>0.26666666666666666</v>
      </c>
      <c r="AE152">
        <f t="shared" si="13"/>
        <v>-1.323076923076923</v>
      </c>
      <c r="AG152">
        <f>IF(R152=A152,VLOOKUP(A152,'2012'!$A$5:$K$674,3),0)</f>
        <v>90</v>
      </c>
      <c r="AH152" s="33">
        <f>IF(R152=A152,VLOOKUP(A152,'2012'!$A$5:$K$674,4),0)</f>
        <v>1752934</v>
      </c>
      <c r="AI152">
        <f>IF(R152=A152,VLOOKUP(A152,'2012'!$A$5:$K$674,5),0)</f>
        <v>36</v>
      </c>
      <c r="AJ152">
        <f>IF(R152=A152,VLOOKUP(A152,'2012'!$A$5:$K$674,6),0)</f>
        <v>2</v>
      </c>
      <c r="AK152" s="40">
        <f>IF(R152=A152,VLOOKUP(A152,'2012'!$A$5:$K$674,7),0)</f>
        <v>5.5555555555555552E-2</v>
      </c>
      <c r="AL152">
        <f t="shared" si="14"/>
        <v>-0.82539682539682546</v>
      </c>
      <c r="AN152" t="str">
        <f>VLOOKUP(A152,'2011'!$A$5:$K$674,1)</f>
        <v xml:space="preserve">Edwin Diaz </v>
      </c>
      <c r="AO152">
        <f>IF(AN152=R152,VLOOKUP(A152,'2011'!$A$5:$K$674,3),0)</f>
        <v>104</v>
      </c>
      <c r="AP152" s="33">
        <f>IF(AN152=R152,VLOOKUP(A152,'2011'!$A$5:$K$674,4),0)</f>
        <v>1226734</v>
      </c>
      <c r="AQ152">
        <f>IF(R152=AN152,VLOOKUP(A152,'2011'!$A$5:$K$674,5),0)</f>
        <v>22</v>
      </c>
      <c r="AR152">
        <f>IF(R152=AN152,VLOOKUP(A152,'2011'!$A$5:$K$674,6),0)</f>
        <v>7</v>
      </c>
      <c r="AS152" s="40">
        <f>IF(R152=AN152,VLOOKUP(A152,'2011'!$A$5:$K$674,7),0)</f>
        <v>0.31818181818181818</v>
      </c>
    </row>
    <row r="153" spans="1:45" x14ac:dyDescent="0.2">
      <c r="A153" t="s">
        <v>1057</v>
      </c>
      <c r="B153" t="s">
        <v>1476</v>
      </c>
      <c r="C153">
        <v>317</v>
      </c>
      <c r="D153" s="33">
        <v>535000</v>
      </c>
      <c r="E153">
        <v>1</v>
      </c>
      <c r="F153">
        <v>0</v>
      </c>
      <c r="G153" s="40">
        <v>0</v>
      </c>
      <c r="H153" s="40">
        <f t="shared" si="10"/>
        <v>-1</v>
      </c>
      <c r="J153" t="str">
        <f>VLOOKUP(A153,'2015'!$A$5:$K$674,1)</f>
        <v xml:space="preserve">Elizabeth A Bowles </v>
      </c>
      <c r="K153" s="31">
        <f>IF(J153=A153,VLOOKUP(A153,'2015'!$A$5:$K$674,3),0)</f>
        <v>329</v>
      </c>
      <c r="L153" s="33">
        <f>IF(J153=A153,VLOOKUP(A153,'2015'!$A$5:$K$674,4),0)</f>
        <v>311000</v>
      </c>
      <c r="M153">
        <f>IF(J153=A153,VLOOKUP(A153,'2015'!$A$5:$K$674,5),0)</f>
        <v>6</v>
      </c>
      <c r="N153">
        <f>IF(J153=A153,VLOOKUP(A153,'2015'!$A$5:$K$674,6),0)</f>
        <v>0</v>
      </c>
      <c r="O153" s="40">
        <f>IF(J153=A153,VLOOKUP(A153,'2015'!$A$5:$K$674,7),0)</f>
        <v>0</v>
      </c>
      <c r="P153">
        <f t="shared" si="11"/>
        <v>-1</v>
      </c>
      <c r="R153" t="str">
        <f>VLOOKUP(A153,'2014'!$A$5:$K$675,1)</f>
        <v xml:space="preserve">Elizabeth A Bowles </v>
      </c>
      <c r="S153" s="31">
        <f>IF(R153=A153,VLOOKUP(A153,'2014'!$A$5:$K$675,3),0)</f>
        <v>109</v>
      </c>
      <c r="T153" s="33">
        <f>IF(R153=A153,VLOOKUP(A153,'2014'!$A$5:$K$675,4),0)</f>
        <v>1738319</v>
      </c>
      <c r="U153">
        <f>IF(R153=A153,VLOOKUP(A153,'2014'!$A$5:$K$675,5),0)</f>
        <v>28</v>
      </c>
      <c r="V153">
        <f>IF(R153=A153,VLOOKUP(A153,'2014'!$A$5:$K$675,6),0)</f>
        <v>1</v>
      </c>
      <c r="W153" s="40">
        <f>IF(R153=A153,VLOOKUP(A153,'2014'!$A$5:$K$675,7),0)</f>
        <v>3.5714285714285712E-2</v>
      </c>
      <c r="X153" t="e">
        <f t="shared" si="12"/>
        <v>#DIV/0!</v>
      </c>
      <c r="Z153">
        <f>IF(R153=A153,VLOOKUP(A153,'2013'!$A$5:$K$674,3),0)</f>
        <v>112</v>
      </c>
      <c r="AA153" s="33">
        <f>IF(R153=A153,VLOOKUP(A153,'2013'!$A$5:$K$674,4),0)</f>
        <v>1588772</v>
      </c>
      <c r="AB153">
        <f>IF(R153=A153,VLOOKUP(A153,'2013'!$A$5:$K$674,5),0)</f>
        <v>21</v>
      </c>
      <c r="AC153">
        <f>IF(R153=A153,VLOOKUP(A153,'2013'!$A$5:$K$674,6),0)</f>
        <v>0</v>
      </c>
      <c r="AD153" s="40">
        <f>IF(R153=A153,VLOOKUP(A153,'2013'!$A$5:$K$674,7),0)</f>
        <v>0</v>
      </c>
      <c r="AE153" t="e">
        <f t="shared" si="13"/>
        <v>#DIV/0!</v>
      </c>
      <c r="AG153">
        <f>IF(R153=A153,VLOOKUP(A153,'2012'!$A$5:$K$674,3),0)</f>
        <v>146</v>
      </c>
      <c r="AH153" s="33">
        <f>IF(R153=A153,VLOOKUP(A153,'2012'!$A$5:$K$674,4),0)</f>
        <v>1045950</v>
      </c>
      <c r="AI153">
        <f>IF(R153=A153,VLOOKUP(A153,'2012'!$A$5:$K$674,5),0)</f>
        <v>12</v>
      </c>
      <c r="AJ153">
        <f>IF(R153=A153,VLOOKUP(A153,'2012'!$A$5:$K$674,6),0)</f>
        <v>1</v>
      </c>
      <c r="AK153" s="40">
        <f>IF(R153=A153,VLOOKUP(A153,'2012'!$A$5:$K$674,7),0)</f>
        <v>8.3333333333333329E-2</v>
      </c>
      <c r="AL153" t="e">
        <f t="shared" si="14"/>
        <v>#DIV/0!</v>
      </c>
      <c r="AN153" t="str">
        <f>VLOOKUP(A153,'2011'!$A$5:$K$674,1)</f>
        <v xml:space="preserve">Elizabeth A Bowles </v>
      </c>
      <c r="AO153">
        <f>IF(AN153=R153,VLOOKUP(A153,'2011'!$A$5:$K$674,3),0)</f>
        <v>137</v>
      </c>
      <c r="AP153" s="33">
        <f>IF(AN153=R153,VLOOKUP(A153,'2011'!$A$5:$K$674,4),0)</f>
        <v>915000</v>
      </c>
      <c r="AQ153">
        <f>IF(R153=AN153,VLOOKUP(A153,'2011'!$A$5:$K$674,5),0)</f>
        <v>6</v>
      </c>
      <c r="AR153">
        <f>IF(R153=AN153,VLOOKUP(A153,'2011'!$A$5:$K$674,6),0)</f>
        <v>0</v>
      </c>
      <c r="AS153" s="40">
        <f>IF(R153=AN153,VLOOKUP(A153,'2011'!$A$5:$K$674,7),0)</f>
        <v>0</v>
      </c>
    </row>
    <row r="154" spans="1:45" x14ac:dyDescent="0.2">
      <c r="A154" t="s">
        <v>1371</v>
      </c>
      <c r="B154" t="s">
        <v>1448</v>
      </c>
      <c r="C154">
        <v>43</v>
      </c>
      <c r="D154" s="33">
        <v>4555534</v>
      </c>
      <c r="E154">
        <v>26</v>
      </c>
      <c r="F154">
        <v>6</v>
      </c>
      <c r="G154" s="40">
        <v>0.23076923076923078</v>
      </c>
      <c r="H154" s="40">
        <f t="shared" si="10"/>
        <v>0.61538461538461553</v>
      </c>
      <c r="J154" t="str">
        <f>VLOOKUP(A154,'2015'!$A$5:$K$674,1)</f>
        <v xml:space="preserve">Elizabeth Bays </v>
      </c>
      <c r="K154" s="31">
        <f>IF(J154=A154,VLOOKUP(A154,'2015'!$A$5:$K$674,3),0)</f>
        <v>58</v>
      </c>
      <c r="L154" s="33">
        <f>IF(J154=A154,VLOOKUP(A154,'2015'!$A$5:$K$674,4),0)</f>
        <v>2758363</v>
      </c>
      <c r="M154">
        <f>IF(J154=A154,VLOOKUP(A154,'2015'!$A$5:$K$674,5),0)</f>
        <v>15</v>
      </c>
      <c r="N154">
        <f>IF(J154=A154,VLOOKUP(A154,'2015'!$A$5:$K$674,6),0)</f>
        <v>5</v>
      </c>
      <c r="O154" s="40">
        <f>IF(J154=A154,VLOOKUP(A154,'2015'!$A$5:$K$674,7),0)</f>
        <v>0.33333333333333331</v>
      </c>
      <c r="P154" t="e">
        <f t="shared" si="11"/>
        <v>#DIV/0!</v>
      </c>
      <c r="R154" t="str">
        <f>VLOOKUP(A154,'2014'!$A$5:$K$675,1)</f>
        <v xml:space="preserve">Elizabeth Bays </v>
      </c>
      <c r="S154" s="31">
        <f>IF(R154=A154,VLOOKUP(A154,'2014'!$A$5:$K$675,3),0)</f>
        <v>87</v>
      </c>
      <c r="T154" s="33">
        <f>IF(R154=A154,VLOOKUP(A154,'2014'!$A$5:$K$675,4),0)</f>
        <v>2098400</v>
      </c>
      <c r="U154">
        <f>IF(R154=A154,VLOOKUP(A154,'2014'!$A$5:$K$675,5),0)</f>
        <v>11</v>
      </c>
      <c r="V154">
        <f>IF(R154=A154,VLOOKUP(A154,'2014'!$A$5:$K$675,6),0)</f>
        <v>0</v>
      </c>
      <c r="W154" s="40">
        <f>IF(R154=A154,VLOOKUP(A154,'2014'!$A$5:$K$675,7),0)</f>
        <v>0</v>
      </c>
      <c r="X154" t="e">
        <f t="shared" si="12"/>
        <v>#DIV/0!</v>
      </c>
      <c r="Z154">
        <f>IF(R154=A154,VLOOKUP(A154,'2013'!$A$5:$K$674,3),0)</f>
        <v>63</v>
      </c>
      <c r="AA154" s="33">
        <f>IF(R154=A154,VLOOKUP(A154,'2013'!$A$5:$K$674,4),0)</f>
        <v>2550300</v>
      </c>
      <c r="AB154">
        <f>IF(R154=A154,VLOOKUP(A154,'2013'!$A$5:$K$674,5),0)</f>
        <v>14</v>
      </c>
      <c r="AC154">
        <f>IF(R154=A154,VLOOKUP(A154,'2013'!$A$5:$K$674,6),0)</f>
        <v>3</v>
      </c>
      <c r="AD154" s="40">
        <f>IF(R154=A154,VLOOKUP(A154,'2013'!$A$5:$K$674,7),0)</f>
        <v>0.21428571428571427</v>
      </c>
      <c r="AE154" t="e">
        <f t="shared" si="13"/>
        <v>#DIV/0!</v>
      </c>
      <c r="AG154">
        <f>IF(R154=A154,VLOOKUP(A154,'2012'!$A$5:$K$674,3),0)</f>
        <v>109</v>
      </c>
      <c r="AH154" s="33">
        <f>IF(R154=A154,VLOOKUP(A154,'2012'!$A$5:$K$674,4),0)</f>
        <v>1540657</v>
      </c>
      <c r="AI154">
        <f>IF(R154=A154,VLOOKUP(A154,'2012'!$A$5:$K$674,5),0)</f>
        <v>14</v>
      </c>
      <c r="AJ154">
        <f>IF(R154=A154,VLOOKUP(A154,'2012'!$A$5:$K$674,6),0)</f>
        <v>2</v>
      </c>
      <c r="AK154" s="40">
        <f>IF(R154=A154,VLOOKUP(A154,'2012'!$A$5:$K$674,7),0)</f>
        <v>0.14285714285714285</v>
      </c>
      <c r="AL154" t="e">
        <f t="shared" si="14"/>
        <v>#DIV/0!</v>
      </c>
      <c r="AN154" t="str">
        <f>VLOOKUP(A154,'2011'!$A$5:$K$674,1)</f>
        <v xml:space="preserve">Elizabeth Bays </v>
      </c>
      <c r="AO154">
        <f>IF(AN154=R154,VLOOKUP(A154,'2011'!$A$5:$K$674,3),0)</f>
        <v>55</v>
      </c>
      <c r="AP154" s="33">
        <f>IF(AN154=R154,VLOOKUP(A154,'2011'!$A$5:$K$674,4),0)</f>
        <v>1997715</v>
      </c>
      <c r="AQ154">
        <f>IF(R154=AN154,VLOOKUP(A154,'2011'!$A$5:$K$674,5),0)</f>
        <v>14</v>
      </c>
      <c r="AR154">
        <f>IF(R154=AN154,VLOOKUP(A154,'2011'!$A$5:$K$674,6),0)</f>
        <v>0</v>
      </c>
      <c r="AS154" s="40">
        <f>IF(R154=AN154,VLOOKUP(A154,'2011'!$A$5:$K$674,7),0)</f>
        <v>0</v>
      </c>
    </row>
    <row r="155" spans="1:45" x14ac:dyDescent="0.2">
      <c r="A155" t="s">
        <v>1372</v>
      </c>
      <c r="B155" t="s">
        <v>1036</v>
      </c>
      <c r="C155">
        <v>389</v>
      </c>
      <c r="D155" s="33">
        <v>257150</v>
      </c>
      <c r="E155">
        <v>2</v>
      </c>
      <c r="F155">
        <v>1</v>
      </c>
      <c r="G155" s="40">
        <v>0.5</v>
      </c>
      <c r="H155" s="40">
        <f t="shared" si="10"/>
        <v>1.75</v>
      </c>
      <c r="J155" t="str">
        <f>VLOOKUP(A155,'2015'!$A$5:$K$674,1)</f>
        <v xml:space="preserve">Elizabeth Crunk </v>
      </c>
      <c r="K155" s="31">
        <f>IF(J155=A155,VLOOKUP(A155,'2015'!$A$5:$K$674,3),0)</f>
        <v>290</v>
      </c>
      <c r="L155" s="33">
        <f>IF(J155=A155,VLOOKUP(A155,'2015'!$A$5:$K$674,4),0)</f>
        <v>435700</v>
      </c>
      <c r="M155">
        <f>IF(J155=A155,VLOOKUP(A155,'2015'!$A$5:$K$674,5),0)</f>
        <v>4</v>
      </c>
      <c r="N155">
        <f>IF(J155=A155,VLOOKUP(A155,'2015'!$A$5:$K$674,6),0)</f>
        <v>0</v>
      </c>
      <c r="O155" s="40">
        <f>IF(J155=A155,VLOOKUP(A155,'2015'!$A$5:$K$674,7),0)</f>
        <v>0</v>
      </c>
      <c r="P155">
        <f t="shared" si="11"/>
        <v>-1</v>
      </c>
      <c r="R155" t="str">
        <f>VLOOKUP(A155,'2014'!$A$5:$K$675,1)</f>
        <v xml:space="preserve">Elizabeth Crunk </v>
      </c>
      <c r="S155" s="31">
        <f>IF(R155=A155,VLOOKUP(A155,'2014'!$A$5:$K$675,3),0)</f>
        <v>214</v>
      </c>
      <c r="T155" s="33">
        <f>IF(R155=A155,VLOOKUP(A155,'2014'!$A$5:$K$675,4),0)</f>
        <v>794795</v>
      </c>
      <c r="U155">
        <f>IF(R155=A155,VLOOKUP(A155,'2014'!$A$5:$K$675,5),0)</f>
        <v>6</v>
      </c>
      <c r="V155">
        <f>IF(R155=A155,VLOOKUP(A155,'2014'!$A$5:$K$675,6),0)</f>
        <v>2</v>
      </c>
      <c r="W155" s="40">
        <f>IF(R155=A155,VLOOKUP(A155,'2014'!$A$5:$K$675,7),0)</f>
        <v>0.33333333333333331</v>
      </c>
      <c r="X155">
        <f t="shared" si="12"/>
        <v>-1.3333333333333333</v>
      </c>
      <c r="Z155">
        <f>IF(R155=A155,VLOOKUP(A155,'2013'!$A$5:$K$674,3),0)</f>
        <v>267</v>
      </c>
      <c r="AA155" s="33">
        <f>IF(R155=A155,VLOOKUP(A155,'2013'!$A$5:$K$674,4),0)</f>
        <v>424000</v>
      </c>
      <c r="AB155">
        <f>IF(R155=A155,VLOOKUP(A155,'2013'!$A$5:$K$674,5),0)</f>
        <v>3</v>
      </c>
      <c r="AC155">
        <f>IF(R155=A155,VLOOKUP(A155,'2013'!$A$5:$K$674,6),0)</f>
        <v>0</v>
      </c>
      <c r="AD155" s="40">
        <f>IF(R155=A155,VLOOKUP(A155,'2013'!$A$5:$K$674,7),0)</f>
        <v>0</v>
      </c>
      <c r="AE155">
        <f t="shared" si="13"/>
        <v>-1</v>
      </c>
      <c r="AG155">
        <f>IF(R155=A155,VLOOKUP(A155,'2012'!$A$5:$K$674,3),0)</f>
        <v>114</v>
      </c>
      <c r="AH155" s="33">
        <f>IF(R155=A155,VLOOKUP(A155,'2012'!$A$5:$K$674,4),0)</f>
        <v>1495135</v>
      </c>
      <c r="AI155">
        <f>IF(R155=A155,VLOOKUP(A155,'2012'!$A$5:$K$674,5),0)</f>
        <v>11</v>
      </c>
      <c r="AJ155">
        <f>IF(R155=A155,VLOOKUP(A155,'2012'!$A$5:$K$674,6),0)</f>
        <v>2</v>
      </c>
      <c r="AK155" s="40">
        <f>IF(R155=A155,VLOOKUP(A155,'2012'!$A$5:$K$674,7),0)</f>
        <v>0.18181818181818182</v>
      </c>
      <c r="AL155">
        <f t="shared" si="14"/>
        <v>-0.78181818181818186</v>
      </c>
      <c r="AN155" t="str">
        <f>VLOOKUP(A155,'2011'!$A$5:$K$674,1)</f>
        <v xml:space="preserve">Elizabeth Crunk </v>
      </c>
      <c r="AO155">
        <f>IF(AN155=R155,VLOOKUP(A155,'2011'!$A$5:$K$674,3),0)</f>
        <v>154</v>
      </c>
      <c r="AP155" s="33">
        <f>IF(AN155=R155,VLOOKUP(A155,'2011'!$A$5:$K$674,4),0)</f>
        <v>770960</v>
      </c>
      <c r="AQ155">
        <f>IF(R155=AN155,VLOOKUP(A155,'2011'!$A$5:$K$674,5),0)</f>
        <v>6</v>
      </c>
      <c r="AR155">
        <f>IF(R155=AN155,VLOOKUP(A155,'2011'!$A$5:$K$674,6),0)</f>
        <v>5</v>
      </c>
      <c r="AS155" s="40">
        <f>IF(R155=AN155,VLOOKUP(A155,'2011'!$A$5:$K$674,7),0)</f>
        <v>0.83333333333333337</v>
      </c>
    </row>
    <row r="156" spans="1:45" x14ac:dyDescent="0.2">
      <c r="A156" t="s">
        <v>503</v>
      </c>
      <c r="B156" t="s">
        <v>5</v>
      </c>
      <c r="C156">
        <v>363</v>
      </c>
      <c r="D156" s="33">
        <v>327017</v>
      </c>
      <c r="E156">
        <v>4</v>
      </c>
      <c r="F156">
        <v>0</v>
      </c>
      <c r="G156" s="40">
        <v>0</v>
      </c>
      <c r="H156" s="40" t="e">
        <f t="shared" si="10"/>
        <v>#DIV/0!</v>
      </c>
      <c r="J156" t="str">
        <f>VLOOKUP(A156,'2015'!$A$5:$K$674,1)</f>
        <v xml:space="preserve">Elizabeth Garcia </v>
      </c>
      <c r="K156" s="31">
        <f>IF(J156=A156,VLOOKUP(A156,'2015'!$A$5:$K$674,3),0)</f>
        <v>200</v>
      </c>
      <c r="L156" s="33">
        <f>IF(J156=A156,VLOOKUP(A156,'2015'!$A$5:$K$674,4),0)</f>
        <v>893429</v>
      </c>
      <c r="M156">
        <f>IF(J156=A156,VLOOKUP(A156,'2015'!$A$5:$K$674,5),0)</f>
        <v>9</v>
      </c>
      <c r="N156">
        <f>IF(J156=A156,VLOOKUP(A156,'2015'!$A$5:$K$674,6),0)</f>
        <v>0</v>
      </c>
      <c r="O156" s="40">
        <f>IF(J156=A156,VLOOKUP(A156,'2015'!$A$5:$K$674,7),0)</f>
        <v>0</v>
      </c>
      <c r="P156" t="e">
        <f t="shared" si="11"/>
        <v>#DIV/0!</v>
      </c>
      <c r="R156" t="str">
        <f>VLOOKUP(A156,'2014'!$A$5:$K$675,1)</f>
        <v xml:space="preserve">Elizabeth Crunk </v>
      </c>
      <c r="S156" s="31">
        <f>IF(R156=A156,VLOOKUP(A156,'2014'!$A$5:$K$675,3),0)</f>
        <v>0</v>
      </c>
      <c r="T156" s="33">
        <f>IF(R156=A156,VLOOKUP(A156,'2014'!$A$5:$K$675,4),0)</f>
        <v>0</v>
      </c>
      <c r="U156">
        <f>IF(R156=A156,VLOOKUP(A156,'2014'!$A$5:$K$675,5),0)</f>
        <v>0</v>
      </c>
      <c r="V156">
        <f>IF(R156=A156,VLOOKUP(A156,'2014'!$A$5:$K$675,6),0)</f>
        <v>0</v>
      </c>
      <c r="W156" s="40">
        <f>IF(R156=A156,VLOOKUP(A156,'2014'!$A$5:$K$675,7),0)</f>
        <v>0</v>
      </c>
      <c r="X156">
        <f t="shared" si="12"/>
        <v>-1</v>
      </c>
      <c r="Z156">
        <f>IF(R156=A156,VLOOKUP(A156,'2013'!$A$5:$K$674,3),0)</f>
        <v>0</v>
      </c>
      <c r="AA156" s="33">
        <f>IF(R156=A156,VLOOKUP(A156,'2013'!$A$5:$K$674,4),0)</f>
        <v>0</v>
      </c>
      <c r="AB156">
        <f>IF(R156=A156,VLOOKUP(A156,'2013'!$A$5:$K$674,5),0)</f>
        <v>0</v>
      </c>
      <c r="AC156">
        <f>IF(R156=A156,VLOOKUP(A156,'2013'!$A$5:$K$674,6),0)</f>
        <v>0</v>
      </c>
      <c r="AD156" s="40">
        <f>IF(R156=A156,VLOOKUP(A156,'2013'!$A$5:$K$674,7),0)</f>
        <v>0</v>
      </c>
      <c r="AE156">
        <f t="shared" si="13"/>
        <v>-1</v>
      </c>
      <c r="AG156">
        <f>IF(R156=A156,VLOOKUP(A156,'2012'!$A$5:$K$674,3),0)</f>
        <v>0</v>
      </c>
      <c r="AH156" s="33">
        <f>IF(R156=A156,VLOOKUP(A156,'2012'!$A$5:$K$674,4),0)</f>
        <v>0</v>
      </c>
      <c r="AI156">
        <f>IF(R156=A156,VLOOKUP(A156,'2012'!$A$5:$K$674,5),0)</f>
        <v>0</v>
      </c>
      <c r="AJ156">
        <f>IF(R156=A156,VLOOKUP(A156,'2012'!$A$5:$K$674,6),0)</f>
        <v>0</v>
      </c>
      <c r="AK156" s="40">
        <f>IF(R156=A156,VLOOKUP(A156,'2012'!$A$5:$K$674,7),0)</f>
        <v>0</v>
      </c>
      <c r="AL156">
        <f t="shared" si="14"/>
        <v>-1</v>
      </c>
      <c r="AN156" t="str">
        <f>VLOOKUP(A156,'2011'!$A$5:$K$674,1)</f>
        <v xml:space="preserve">Elizabeth Crunk </v>
      </c>
      <c r="AO156">
        <f>IF(AN156=R156,VLOOKUP(A156,'2011'!$A$5:$K$674,3),0)</f>
        <v>154</v>
      </c>
      <c r="AP156" s="33">
        <f>IF(AN156=R156,VLOOKUP(A156,'2011'!$A$5:$K$674,4),0)</f>
        <v>770960</v>
      </c>
      <c r="AQ156">
        <f>IF(R156=AN156,VLOOKUP(A156,'2011'!$A$5:$K$674,5),0)</f>
        <v>6</v>
      </c>
      <c r="AR156">
        <f>IF(R156=AN156,VLOOKUP(A156,'2011'!$A$5:$K$674,6),0)</f>
        <v>5</v>
      </c>
      <c r="AS156" s="40">
        <f>IF(R156=AN156,VLOOKUP(A156,'2011'!$A$5:$K$674,7),0)</f>
        <v>0.83333333333333337</v>
      </c>
    </row>
    <row r="157" spans="1:45" x14ac:dyDescent="0.2">
      <c r="A157" t="s">
        <v>737</v>
      </c>
      <c r="B157" t="s">
        <v>300</v>
      </c>
      <c r="C157">
        <v>59</v>
      </c>
      <c r="D157" s="33">
        <v>3778500</v>
      </c>
      <c r="E157">
        <v>19</v>
      </c>
      <c r="F157">
        <v>15</v>
      </c>
      <c r="G157" s="40">
        <v>0.78947368421052633</v>
      </c>
      <c r="H157" s="40">
        <f t="shared" si="10"/>
        <v>3.3421052631578942</v>
      </c>
      <c r="J157" t="str">
        <f>VLOOKUP(A157,'2015'!$A$5:$K$674,1)</f>
        <v xml:space="preserve">Ellen Derrick </v>
      </c>
      <c r="K157" s="31">
        <f>IF(J157=A157,VLOOKUP(A157,'2015'!$A$5:$K$674,3),0)</f>
        <v>67</v>
      </c>
      <c r="L157" s="33">
        <f>IF(J157=A157,VLOOKUP(A157,'2015'!$A$5:$K$674,4),0)</f>
        <v>2480300</v>
      </c>
      <c r="M157">
        <f>IF(J157=A157,VLOOKUP(A157,'2015'!$A$5:$K$674,5),0)</f>
        <v>11</v>
      </c>
      <c r="N157">
        <f>IF(J157=A157,VLOOKUP(A157,'2015'!$A$5:$K$674,6),0)</f>
        <v>9</v>
      </c>
      <c r="O157" s="40">
        <f>IF(J157=A157,VLOOKUP(A157,'2015'!$A$5:$K$674,7),0)</f>
        <v>0.81818181818181823</v>
      </c>
      <c r="P157">
        <f t="shared" si="11"/>
        <v>1.0454545454545454</v>
      </c>
      <c r="R157" t="str">
        <f>VLOOKUP(A157,'2014'!$A$5:$K$675,1)</f>
        <v xml:space="preserve">Ellen Derrick </v>
      </c>
      <c r="S157" s="31">
        <f>IF(R157=A157,VLOOKUP(A157,'2014'!$A$5:$K$675,3),0)</f>
        <v>111</v>
      </c>
      <c r="T157" s="33">
        <f>IF(R157=A157,VLOOKUP(A157,'2014'!$A$5:$K$675,4),0)</f>
        <v>1728900</v>
      </c>
      <c r="U157">
        <f>IF(R157=A157,VLOOKUP(A157,'2014'!$A$5:$K$675,5),0)</f>
        <v>10</v>
      </c>
      <c r="V157">
        <f>IF(R157=A157,VLOOKUP(A157,'2014'!$A$5:$K$675,6),0)</f>
        <v>4</v>
      </c>
      <c r="W157" s="40">
        <f>IF(R157=A157,VLOOKUP(A157,'2014'!$A$5:$K$675,7),0)</f>
        <v>0.4</v>
      </c>
      <c r="X157" t="e">
        <f t="shared" si="12"/>
        <v>#DIV/0!</v>
      </c>
      <c r="Z157">
        <f>IF(R157=A157,VLOOKUP(A157,'2013'!$A$5:$K$674,3),0)</f>
        <v>343</v>
      </c>
      <c r="AA157" s="33">
        <f>IF(R157=A157,VLOOKUP(A157,'2013'!$A$5:$K$674,4),0)</f>
        <v>165000</v>
      </c>
      <c r="AB157">
        <f>IF(R157=A157,VLOOKUP(A157,'2013'!$A$5:$K$674,5),0)</f>
        <v>1</v>
      </c>
      <c r="AC157">
        <f>IF(R157=A157,VLOOKUP(A157,'2013'!$A$5:$K$674,6),0)</f>
        <v>1</v>
      </c>
      <c r="AD157" s="40">
        <f>IF(R157=A157,VLOOKUP(A157,'2013'!$A$5:$K$674,7),0)</f>
        <v>1</v>
      </c>
      <c r="AE157" t="e">
        <f t="shared" si="13"/>
        <v>#DIV/0!</v>
      </c>
      <c r="AG157">
        <f>IF(R157=A157,VLOOKUP(A157,'2012'!$A$5:$K$674,3),0)</f>
        <v>114</v>
      </c>
      <c r="AH157" s="33">
        <f>IF(R157=A157,VLOOKUP(A157,'2012'!$A$5:$K$674,4),0)</f>
        <v>1495135</v>
      </c>
      <c r="AI157">
        <f>IF(R157=A157,VLOOKUP(A157,'2012'!$A$5:$K$674,5),0)</f>
        <v>11</v>
      </c>
      <c r="AJ157">
        <f>IF(R157=A157,VLOOKUP(A157,'2012'!$A$5:$K$674,6),0)</f>
        <v>2</v>
      </c>
      <c r="AK157" s="40">
        <f>IF(R157=A157,VLOOKUP(A157,'2012'!$A$5:$K$674,7),0)</f>
        <v>0.18181818181818182</v>
      </c>
      <c r="AL157" t="e">
        <f t="shared" si="14"/>
        <v>#DIV/0!</v>
      </c>
      <c r="AN157" t="str">
        <f>VLOOKUP(A157,'2011'!$A$5:$K$674,1)</f>
        <v xml:space="preserve">Elizabeth Crunk </v>
      </c>
      <c r="AO157">
        <f>IF(AN157=R157,VLOOKUP(A157,'2011'!$A$5:$K$674,3),0)</f>
        <v>0</v>
      </c>
      <c r="AP157" s="33">
        <f>IF(AN157=R157,VLOOKUP(A157,'2011'!$A$5:$K$674,4),0)</f>
        <v>0</v>
      </c>
      <c r="AQ157">
        <f>IF(R157=AN157,VLOOKUP(A157,'2011'!$A$5:$K$674,5),0)</f>
        <v>0</v>
      </c>
      <c r="AR157">
        <f>IF(R157=AN157,VLOOKUP(A157,'2011'!$A$5:$K$674,6),0)</f>
        <v>0</v>
      </c>
      <c r="AS157" s="40">
        <f>IF(R157=AN157,VLOOKUP(A157,'2011'!$A$5:$K$674,7),0)</f>
        <v>0</v>
      </c>
    </row>
    <row r="158" spans="1:45" x14ac:dyDescent="0.2">
      <c r="A158" t="s">
        <v>1058</v>
      </c>
      <c r="B158" t="s">
        <v>106</v>
      </c>
      <c r="C158">
        <v>143</v>
      </c>
      <c r="D158" s="33">
        <v>1910010</v>
      </c>
      <c r="E158">
        <v>3</v>
      </c>
      <c r="F158">
        <v>1</v>
      </c>
      <c r="G158" s="40">
        <v>0.33333333333333331</v>
      </c>
      <c r="H158" s="40">
        <f t="shared" si="10"/>
        <v>0.83333333333333315</v>
      </c>
      <c r="J158" t="str">
        <f>VLOOKUP(A158,'2015'!$A$5:$K$674,1)</f>
        <v xml:space="preserve">Ellen Derrick </v>
      </c>
      <c r="K158" s="31">
        <f>IF(J158=A158,VLOOKUP(A158,'2015'!$A$5:$K$674,3),0)</f>
        <v>0</v>
      </c>
      <c r="L158" s="33">
        <f>IF(J158=A158,VLOOKUP(A158,'2015'!$A$5:$K$674,4),0)</f>
        <v>0</v>
      </c>
      <c r="M158">
        <f>IF(J158=A158,VLOOKUP(A158,'2015'!$A$5:$K$674,5),0)</f>
        <v>0</v>
      </c>
      <c r="N158">
        <f>IF(J158=A158,VLOOKUP(A158,'2015'!$A$5:$K$674,6),0)</f>
        <v>0</v>
      </c>
      <c r="O158" s="40">
        <f>IF(J158=A158,VLOOKUP(A158,'2015'!$A$5:$K$674,7),0)</f>
        <v>0</v>
      </c>
      <c r="P158" t="e">
        <f t="shared" si="11"/>
        <v>#DIV/0!</v>
      </c>
      <c r="R158" t="str">
        <f>VLOOKUP(A158,'2014'!$A$5:$K$675,1)</f>
        <v xml:space="preserve">Eric Williams </v>
      </c>
      <c r="S158" s="31">
        <f>IF(R158=A158,VLOOKUP(A158,'2014'!$A$5:$K$675,3),0)</f>
        <v>258</v>
      </c>
      <c r="T158" s="33">
        <f>IF(R158=A158,VLOOKUP(A158,'2014'!$A$5:$K$675,4),0)</f>
        <v>583000</v>
      </c>
      <c r="U158">
        <f>IF(R158=A158,VLOOKUP(A158,'2014'!$A$5:$K$675,5),0)</f>
        <v>2</v>
      </c>
      <c r="V158">
        <f>IF(R158=A158,VLOOKUP(A158,'2014'!$A$5:$K$675,6),0)</f>
        <v>0</v>
      </c>
      <c r="W158" s="40">
        <f>IF(R158=A158,VLOOKUP(A158,'2014'!$A$5:$K$675,7),0)</f>
        <v>0</v>
      </c>
      <c r="X158" t="e">
        <f t="shared" si="12"/>
        <v>#DIV/0!</v>
      </c>
      <c r="Z158">
        <f>IF(R158=A158,VLOOKUP(A158,'2013'!$A$5:$K$674,3),0)</f>
        <v>343</v>
      </c>
      <c r="AA158" s="33">
        <f>IF(R158=A158,VLOOKUP(A158,'2013'!$A$5:$K$674,4),0)</f>
        <v>165000</v>
      </c>
      <c r="AB158">
        <f>IF(R158=A158,VLOOKUP(A158,'2013'!$A$5:$K$674,5),0)</f>
        <v>1</v>
      </c>
      <c r="AC158">
        <f>IF(R158=A158,VLOOKUP(A158,'2013'!$A$5:$K$674,6),0)</f>
        <v>1</v>
      </c>
      <c r="AD158" s="40">
        <f>IF(R158=A158,VLOOKUP(A158,'2013'!$A$5:$K$674,7),0)</f>
        <v>1</v>
      </c>
      <c r="AE158" t="e">
        <f t="shared" si="13"/>
        <v>#DIV/0!</v>
      </c>
      <c r="AG158">
        <f>IF(R158=A158,VLOOKUP(A158,'2012'!$A$5:$K$674,3),0)</f>
        <v>114</v>
      </c>
      <c r="AH158" s="33">
        <f>IF(R158=A158,VLOOKUP(A158,'2012'!$A$5:$K$674,4),0)</f>
        <v>1495135</v>
      </c>
      <c r="AI158">
        <f>IF(R158=A158,VLOOKUP(A158,'2012'!$A$5:$K$674,5),0)</f>
        <v>11</v>
      </c>
      <c r="AJ158">
        <f>IF(R158=A158,VLOOKUP(A158,'2012'!$A$5:$K$674,6),0)</f>
        <v>2</v>
      </c>
      <c r="AK158" s="40">
        <f>IF(R158=A158,VLOOKUP(A158,'2012'!$A$5:$K$674,7),0)</f>
        <v>0.18181818181818182</v>
      </c>
      <c r="AL158" t="e">
        <f t="shared" si="14"/>
        <v>#DIV/0!</v>
      </c>
      <c r="AN158" t="str">
        <f>VLOOKUP(A158,'2011'!$A$5:$K$674,1)</f>
        <v xml:space="preserve">Eric Williams </v>
      </c>
      <c r="AO158">
        <f>IF(AN158=R158,VLOOKUP(A158,'2011'!$A$5:$K$674,3),0)</f>
        <v>133</v>
      </c>
      <c r="AP158" s="33">
        <f>IF(AN158=R158,VLOOKUP(A158,'2011'!$A$5:$K$674,4),0)</f>
        <v>965000</v>
      </c>
      <c r="AQ158">
        <f>IF(R158=AN158,VLOOKUP(A158,'2011'!$A$5:$K$674,5),0)</f>
        <v>2</v>
      </c>
      <c r="AR158">
        <f>IF(R158=AN158,VLOOKUP(A158,'2011'!$A$5:$K$674,6),0)</f>
        <v>0</v>
      </c>
      <c r="AS158" s="40">
        <f>IF(R158=AN158,VLOOKUP(A158,'2011'!$A$5:$K$674,7),0)</f>
        <v>0</v>
      </c>
    </row>
    <row r="159" spans="1:45" x14ac:dyDescent="0.2">
      <c r="A159" t="s">
        <v>1373</v>
      </c>
      <c r="B159" t="s">
        <v>991</v>
      </c>
      <c r="C159">
        <v>82</v>
      </c>
      <c r="D159" s="33">
        <v>2821292</v>
      </c>
      <c r="E159">
        <v>24</v>
      </c>
      <c r="F159">
        <v>5</v>
      </c>
      <c r="G159" s="40">
        <v>0.20833333333333334</v>
      </c>
      <c r="H159" s="40">
        <f t="shared" si="10"/>
        <v>-0.49074074074074076</v>
      </c>
      <c r="J159" t="str">
        <f>VLOOKUP(A159,'2015'!$A$5:$K$674,1)</f>
        <v xml:space="preserve">Eric Zadnik </v>
      </c>
      <c r="K159" s="31">
        <f>IF(J159=A159,VLOOKUP(A159,'2015'!$A$5:$K$674,3),0)</f>
        <v>39</v>
      </c>
      <c r="L159" s="33">
        <f>IF(J159=A159,VLOOKUP(A159,'2015'!$A$5:$K$674,4),0)</f>
        <v>3439176</v>
      </c>
      <c r="M159">
        <f>IF(J159=A159,VLOOKUP(A159,'2015'!$A$5:$K$674,5),0)</f>
        <v>33</v>
      </c>
      <c r="N159">
        <f>IF(J159=A159,VLOOKUP(A159,'2015'!$A$5:$K$674,6),0)</f>
        <v>9</v>
      </c>
      <c r="O159" s="40">
        <f>IF(J159=A159,VLOOKUP(A159,'2015'!$A$5:$K$674,7),0)</f>
        <v>0.27272727272727271</v>
      </c>
      <c r="P159">
        <f t="shared" si="11"/>
        <v>-0.13223140495867775</v>
      </c>
      <c r="R159" t="str">
        <f>VLOOKUP(A159,'2014'!$A$5:$K$675,1)</f>
        <v xml:space="preserve">Eric Zadnik </v>
      </c>
      <c r="S159" s="31">
        <f>IF(R159=A159,VLOOKUP(A159,'2014'!$A$5:$K$675,3),0)</f>
        <v>28</v>
      </c>
      <c r="T159" s="33">
        <f>IF(R159=A159,VLOOKUP(A159,'2014'!$A$5:$K$675,4),0)</f>
        <v>4148752</v>
      </c>
      <c r="U159">
        <f>IF(R159=A159,VLOOKUP(A159,'2014'!$A$5:$K$675,5),0)</f>
        <v>35</v>
      </c>
      <c r="V159">
        <f>IF(R159=A159,VLOOKUP(A159,'2014'!$A$5:$K$675,6),0)</f>
        <v>11</v>
      </c>
      <c r="W159" s="40">
        <f>IF(R159=A159,VLOOKUP(A159,'2014'!$A$5:$K$675,7),0)</f>
        <v>0.31428571428571428</v>
      </c>
      <c r="X159">
        <f t="shared" si="12"/>
        <v>-1.7196835737552347</v>
      </c>
      <c r="Z159">
        <f>IF(R159=A159,VLOOKUP(A159,'2013'!$A$5:$K$674,3),0)</f>
        <v>42</v>
      </c>
      <c r="AA159" s="33">
        <f>IF(R159=A159,VLOOKUP(A159,'2013'!$A$5:$K$674,4),0)</f>
        <v>3012500</v>
      </c>
      <c r="AB159">
        <f>IF(R159=A159,VLOOKUP(A159,'2013'!$A$5:$K$674,5),0)</f>
        <v>19</v>
      </c>
      <c r="AC159">
        <f>IF(R159=A159,VLOOKUP(A159,'2013'!$A$5:$K$674,6),0)</f>
        <v>9</v>
      </c>
      <c r="AD159" s="40">
        <f>IF(R159=A159,VLOOKUP(A159,'2013'!$A$5:$K$674,7),0)</f>
        <v>0.47368421052631576</v>
      </c>
      <c r="AE159">
        <f t="shared" si="13"/>
        <v>-0.43669985775248954</v>
      </c>
      <c r="AG159">
        <f>IF(R159=A159,VLOOKUP(A159,'2012'!$A$5:$K$674,3),0)</f>
        <v>44</v>
      </c>
      <c r="AH159" s="33">
        <f>IF(R159=A159,VLOOKUP(A159,'2012'!$A$5:$K$674,4),0)</f>
        <v>2795200</v>
      </c>
      <c r="AI159">
        <f>IF(R159=A159,VLOOKUP(A159,'2012'!$A$5:$K$674,5),0)</f>
        <v>22</v>
      </c>
      <c r="AJ159">
        <f>IF(R159=A159,VLOOKUP(A159,'2012'!$A$5:$K$674,6),0)</f>
        <v>9</v>
      </c>
      <c r="AK159" s="40">
        <f>IF(R159=A159,VLOOKUP(A159,'2012'!$A$5:$K$674,7),0)</f>
        <v>0.40909090909090912</v>
      </c>
      <c r="AL159">
        <f t="shared" si="14"/>
        <v>0.84090909090909116</v>
      </c>
      <c r="AN159" t="str">
        <f>VLOOKUP(A159,'2011'!$A$5:$K$674,1)</f>
        <v xml:space="preserve">Eric Zadnik </v>
      </c>
      <c r="AO159">
        <f>IF(AN159=R159,VLOOKUP(A159,'2011'!$A$5:$K$674,3),0)</f>
        <v>110</v>
      </c>
      <c r="AP159" s="33">
        <f>IF(AN159=R159,VLOOKUP(A159,'2011'!$A$5:$K$674,4),0)</f>
        <v>1160650</v>
      </c>
      <c r="AQ159">
        <f>IF(R159=AN159,VLOOKUP(A159,'2011'!$A$5:$K$674,5),0)</f>
        <v>9</v>
      </c>
      <c r="AR159">
        <f>IF(R159=AN159,VLOOKUP(A159,'2011'!$A$5:$K$674,6),0)</f>
        <v>2</v>
      </c>
      <c r="AS159" s="40">
        <f>IF(R159=AN159,VLOOKUP(A159,'2011'!$A$5:$K$674,7),0)</f>
        <v>0.22222222222222221</v>
      </c>
    </row>
    <row r="160" spans="1:45" x14ac:dyDescent="0.2">
      <c r="A160" t="s">
        <v>1413</v>
      </c>
      <c r="B160" t="s">
        <v>1036</v>
      </c>
      <c r="C160">
        <v>241</v>
      </c>
      <c r="D160" s="33">
        <v>1001000</v>
      </c>
      <c r="E160">
        <v>7</v>
      </c>
      <c r="F160">
        <v>1</v>
      </c>
      <c r="G160" s="40">
        <v>0.14285714285714285</v>
      </c>
      <c r="H160" s="40" t="e">
        <f t="shared" si="10"/>
        <v>#DIV/0!</v>
      </c>
      <c r="J160" t="str">
        <f>VLOOKUP(A160,'2015'!$A$5:$K$674,1)</f>
        <v xml:space="preserve">Estera Baros </v>
      </c>
      <c r="K160" s="31">
        <f>IF(J160=A160,VLOOKUP(A160,'2015'!$A$5:$K$674,3),0)</f>
        <v>234</v>
      </c>
      <c r="L160" s="33">
        <f>IF(J160=A160,VLOOKUP(A160,'2015'!$A$5:$K$674,4),0)</f>
        <v>673000</v>
      </c>
      <c r="M160">
        <f>IF(J160=A160,VLOOKUP(A160,'2015'!$A$5:$K$674,5),0)</f>
        <v>5</v>
      </c>
      <c r="N160">
        <f>IF(J160=A160,VLOOKUP(A160,'2015'!$A$5:$K$674,6),0)</f>
        <v>2</v>
      </c>
      <c r="O160" s="40">
        <f>IF(J160=A160,VLOOKUP(A160,'2015'!$A$5:$K$674,7),0)</f>
        <v>0.4</v>
      </c>
      <c r="P160" t="e">
        <f t="shared" si="11"/>
        <v>#DIV/0!</v>
      </c>
      <c r="R160" t="str">
        <f>VLOOKUP(A160,'2014'!$A$5:$K$675,1)</f>
        <v xml:space="preserve">Ernest Phelps </v>
      </c>
      <c r="S160" s="31">
        <f>IF(R160=A160,VLOOKUP(A160,'2014'!$A$5:$K$675,3),0)</f>
        <v>0</v>
      </c>
      <c r="T160" s="33">
        <f>IF(R160=A160,VLOOKUP(A160,'2014'!$A$5:$K$675,4),0)</f>
        <v>0</v>
      </c>
      <c r="U160">
        <f>IF(R160=A160,VLOOKUP(A160,'2014'!$A$5:$K$675,5),0)</f>
        <v>0</v>
      </c>
      <c r="V160">
        <f>IF(R160=A160,VLOOKUP(A160,'2014'!$A$5:$K$675,6),0)</f>
        <v>0</v>
      </c>
      <c r="W160" s="40">
        <f>IF(R160=A160,VLOOKUP(A160,'2014'!$A$5:$K$675,7),0)</f>
        <v>0</v>
      </c>
      <c r="X160">
        <f t="shared" si="12"/>
        <v>-1</v>
      </c>
      <c r="Z160">
        <f>IF(R160=A160,VLOOKUP(A160,'2013'!$A$5:$K$674,3),0)</f>
        <v>0</v>
      </c>
      <c r="AA160" s="33">
        <f>IF(R160=A160,VLOOKUP(A160,'2013'!$A$5:$K$674,4),0)</f>
        <v>0</v>
      </c>
      <c r="AB160">
        <f>IF(R160=A160,VLOOKUP(A160,'2013'!$A$5:$K$674,5),0)</f>
        <v>0</v>
      </c>
      <c r="AC160">
        <f>IF(R160=A160,VLOOKUP(A160,'2013'!$A$5:$K$674,6),0)</f>
        <v>0</v>
      </c>
      <c r="AD160" s="40">
        <f>IF(R160=A160,VLOOKUP(A160,'2013'!$A$5:$K$674,7),0)</f>
        <v>0</v>
      </c>
      <c r="AE160">
        <f t="shared" si="13"/>
        <v>-1</v>
      </c>
      <c r="AG160">
        <f>IF(R160=A160,VLOOKUP(A160,'2012'!$A$5:$K$674,3),0)</f>
        <v>0</v>
      </c>
      <c r="AH160" s="33">
        <f>IF(R160=A160,VLOOKUP(A160,'2012'!$A$5:$K$674,4),0)</f>
        <v>0</v>
      </c>
      <c r="AI160">
        <f>IF(R160=A160,VLOOKUP(A160,'2012'!$A$5:$K$674,5),0)</f>
        <v>0</v>
      </c>
      <c r="AJ160">
        <f>IF(R160=A160,VLOOKUP(A160,'2012'!$A$5:$K$674,6),0)</f>
        <v>0</v>
      </c>
      <c r="AK160" s="40">
        <f>IF(R160=A160,VLOOKUP(A160,'2012'!$A$5:$K$674,7),0)</f>
        <v>0</v>
      </c>
      <c r="AL160">
        <f t="shared" si="14"/>
        <v>-1</v>
      </c>
      <c r="AN160" t="str">
        <f>VLOOKUP(A160,'2011'!$A$5:$K$674,1)</f>
        <v xml:space="preserve">Ernest Phelps </v>
      </c>
      <c r="AO160">
        <f>IF(AN160=R160,VLOOKUP(A160,'2011'!$A$5:$K$674,3),0)</f>
        <v>198</v>
      </c>
      <c r="AP160" s="33">
        <f>IF(AN160=R160,VLOOKUP(A160,'2011'!$A$5:$K$674,4),0)</f>
        <v>526400</v>
      </c>
      <c r="AQ160">
        <f>IF(R160=AN160,VLOOKUP(A160,'2011'!$A$5:$K$674,5),0)</f>
        <v>4</v>
      </c>
      <c r="AR160">
        <f>IF(R160=AN160,VLOOKUP(A160,'2011'!$A$5:$K$674,6),0)</f>
        <v>1</v>
      </c>
      <c r="AS160" s="40">
        <f>IF(R160=AN160,VLOOKUP(A160,'2011'!$A$5:$K$674,7),0)</f>
        <v>0.25</v>
      </c>
    </row>
    <row r="161" spans="1:45" x14ac:dyDescent="0.2">
      <c r="A161" t="s">
        <v>1374</v>
      </c>
      <c r="B161" t="s">
        <v>1476</v>
      </c>
      <c r="C161">
        <v>254</v>
      </c>
      <c r="D161" s="33">
        <v>884900</v>
      </c>
      <c r="E161">
        <v>4</v>
      </c>
      <c r="F161">
        <v>2</v>
      </c>
      <c r="G161" s="40">
        <v>0.5</v>
      </c>
      <c r="H161" s="40">
        <f t="shared" si="10"/>
        <v>1.4999999999999998</v>
      </c>
      <c r="J161" t="str">
        <f>VLOOKUP(A161,'2015'!$A$5:$K$674,1)</f>
        <v xml:space="preserve">Eugene Haverkamp </v>
      </c>
      <c r="K161" s="31">
        <f>IF(J161=A161,VLOOKUP(A161,'2015'!$A$5:$K$674,3),0)</f>
        <v>169</v>
      </c>
      <c r="L161" s="33">
        <f>IF(J161=A161,VLOOKUP(A161,'2015'!$A$5:$K$674,4),0)</f>
        <v>1076000</v>
      </c>
      <c r="M161">
        <f>IF(J161=A161,VLOOKUP(A161,'2015'!$A$5:$K$674,5),0)</f>
        <v>7</v>
      </c>
      <c r="N161">
        <f>IF(J161=A161,VLOOKUP(A161,'2015'!$A$5:$K$674,6),0)</f>
        <v>2</v>
      </c>
      <c r="O161" s="40">
        <f>IF(J161=A161,VLOOKUP(A161,'2015'!$A$5:$K$674,7),0)</f>
        <v>0.2857142857142857</v>
      </c>
      <c r="P161" t="e">
        <f t="shared" si="11"/>
        <v>#DIV/0!</v>
      </c>
      <c r="R161" t="str">
        <f>VLOOKUP(A161,'2014'!$A$5:$K$675,1)</f>
        <v xml:space="preserve">Eugene Haverkamp </v>
      </c>
      <c r="S161" s="31">
        <f>IF(R161=A161,VLOOKUP(A161,'2014'!$A$5:$K$675,3),0)</f>
        <v>230</v>
      </c>
      <c r="T161" s="33">
        <f>IF(R161=A161,VLOOKUP(A161,'2014'!$A$5:$K$675,4),0)</f>
        <v>699218</v>
      </c>
      <c r="U161">
        <f>IF(R161=A161,VLOOKUP(A161,'2014'!$A$5:$K$675,5),0)</f>
        <v>9</v>
      </c>
      <c r="V161">
        <f>IF(R161=A161,VLOOKUP(A161,'2014'!$A$5:$K$675,6),0)</f>
        <v>0</v>
      </c>
      <c r="W161" s="40">
        <f>IF(R161=A161,VLOOKUP(A161,'2014'!$A$5:$K$675,7),0)</f>
        <v>0</v>
      </c>
      <c r="X161">
        <f t="shared" si="12"/>
        <v>-1</v>
      </c>
      <c r="Z161">
        <f>IF(R161=A161,VLOOKUP(A161,'2013'!$A$5:$K$674,3),0)</f>
        <v>136</v>
      </c>
      <c r="AA161" s="33">
        <f>IF(R161=A161,VLOOKUP(A161,'2013'!$A$5:$K$674,4),0)</f>
        <v>1284300</v>
      </c>
      <c r="AB161">
        <f>IF(R161=A161,VLOOKUP(A161,'2013'!$A$5:$K$674,5),0)</f>
        <v>13</v>
      </c>
      <c r="AC161">
        <f>IF(R161=A161,VLOOKUP(A161,'2013'!$A$5:$K$674,6),0)</f>
        <v>1</v>
      </c>
      <c r="AD161" s="40">
        <f>IF(R161=A161,VLOOKUP(A161,'2013'!$A$5:$K$674,7),0)</f>
        <v>7.6923076923076927E-2</v>
      </c>
      <c r="AE161">
        <f t="shared" si="13"/>
        <v>-0.95726495726495731</v>
      </c>
      <c r="AG161">
        <f>IF(R161=A161,VLOOKUP(A161,'2012'!$A$5:$K$674,3),0)</f>
        <v>153</v>
      </c>
      <c r="AH161" s="33">
        <f>IF(R161=A161,VLOOKUP(A161,'2012'!$A$5:$K$674,4),0)</f>
        <v>962470</v>
      </c>
      <c r="AI161">
        <f>IF(R161=A161,VLOOKUP(A161,'2012'!$A$5:$K$674,5),0)</f>
        <v>10</v>
      </c>
      <c r="AJ161">
        <f>IF(R161=A161,VLOOKUP(A161,'2012'!$A$5:$K$674,6),0)</f>
        <v>2</v>
      </c>
      <c r="AK161" s="40">
        <f>IF(R161=A161,VLOOKUP(A161,'2012'!$A$5:$K$674,7),0)</f>
        <v>0.2</v>
      </c>
      <c r="AL161">
        <f t="shared" si="14"/>
        <v>1.8000000000000003</v>
      </c>
      <c r="AN161" t="str">
        <f>VLOOKUP(A161,'2011'!$A$5:$K$674,1)</f>
        <v xml:space="preserve">Eugene Haverkamp </v>
      </c>
      <c r="AO161">
        <f>IF(AN161=R161,VLOOKUP(A161,'2011'!$A$5:$K$674,3),0)</f>
        <v>128</v>
      </c>
      <c r="AP161" s="33">
        <f>IF(AN161=R161,VLOOKUP(A161,'2011'!$A$5:$K$674,4),0)</f>
        <v>978900</v>
      </c>
      <c r="AQ161">
        <f>IF(R161=AN161,VLOOKUP(A161,'2011'!$A$5:$K$674,5),0)</f>
        <v>14</v>
      </c>
      <c r="AR161">
        <f>IF(R161=AN161,VLOOKUP(A161,'2011'!$A$5:$K$674,6),0)</f>
        <v>1</v>
      </c>
      <c r="AS161" s="40">
        <f>IF(R161=AN161,VLOOKUP(A161,'2011'!$A$5:$K$674,7),0)</f>
        <v>7.1428571428571425E-2</v>
      </c>
    </row>
    <row r="162" spans="1:45" x14ac:dyDescent="0.2">
      <c r="A162" t="s">
        <v>867</v>
      </c>
      <c r="B162" t="s">
        <v>1099</v>
      </c>
      <c r="C162">
        <v>459</v>
      </c>
      <c r="D162" s="33">
        <v>91000</v>
      </c>
      <c r="E162">
        <v>2</v>
      </c>
      <c r="F162">
        <v>0</v>
      </c>
      <c r="G162" s="40">
        <v>0</v>
      </c>
      <c r="H162" s="40" t="e">
        <f t="shared" si="10"/>
        <v>#DIV/0!</v>
      </c>
      <c r="J162" t="str">
        <f>VLOOKUP(A162,'2015'!$A$5:$K$674,1)</f>
        <v xml:space="preserve">Eve Villa </v>
      </c>
      <c r="K162" s="31">
        <f>IF(J162=A162,VLOOKUP(A162,'2015'!$A$5:$K$674,3),0)</f>
        <v>425</v>
      </c>
      <c r="L162" s="33">
        <f>IF(J162=A162,VLOOKUP(A162,'2015'!$A$5:$K$674,4),0)</f>
        <v>55900</v>
      </c>
      <c r="M162">
        <f>IF(J162=A162,VLOOKUP(A162,'2015'!$A$5:$K$674,5),0)</f>
        <v>1</v>
      </c>
      <c r="N162">
        <f>IF(J162=A162,VLOOKUP(A162,'2015'!$A$5:$K$674,6),0)</f>
        <v>0</v>
      </c>
      <c r="O162" s="40">
        <f>IF(J162=A162,VLOOKUP(A162,'2015'!$A$5:$K$674,7),0)</f>
        <v>0</v>
      </c>
      <c r="P162" t="e">
        <f t="shared" si="11"/>
        <v>#DIV/0!</v>
      </c>
      <c r="R162" t="str">
        <f>VLOOKUP(A162,'2014'!$A$5:$K$675,1)</f>
        <v xml:space="preserve">Eugene Haverkamp </v>
      </c>
      <c r="S162" s="31">
        <f>IF(R162=A162,VLOOKUP(A162,'2014'!$A$5:$K$675,3),0)</f>
        <v>0</v>
      </c>
      <c r="T162" s="33">
        <f>IF(R162=A162,VLOOKUP(A162,'2014'!$A$5:$K$675,4),0)</f>
        <v>0</v>
      </c>
      <c r="U162">
        <f>IF(R162=A162,VLOOKUP(A162,'2014'!$A$5:$K$675,5),0)</f>
        <v>0</v>
      </c>
      <c r="V162">
        <f>IF(R162=A162,VLOOKUP(A162,'2014'!$A$5:$K$675,6),0)</f>
        <v>0</v>
      </c>
      <c r="W162" s="40">
        <f>IF(R162=A162,VLOOKUP(A162,'2014'!$A$5:$K$675,7),0)</f>
        <v>0</v>
      </c>
      <c r="X162">
        <f t="shared" si="12"/>
        <v>-1</v>
      </c>
      <c r="Z162">
        <f>IF(R162=A162,VLOOKUP(A162,'2013'!$A$5:$K$674,3),0)</f>
        <v>0</v>
      </c>
      <c r="AA162" s="33">
        <f>IF(R162=A162,VLOOKUP(A162,'2013'!$A$5:$K$674,4),0)</f>
        <v>0</v>
      </c>
      <c r="AB162">
        <f>IF(R162=A162,VLOOKUP(A162,'2013'!$A$5:$K$674,5),0)</f>
        <v>0</v>
      </c>
      <c r="AC162">
        <f>IF(R162=A162,VLOOKUP(A162,'2013'!$A$5:$K$674,6),0)</f>
        <v>0</v>
      </c>
      <c r="AD162" s="40">
        <f>IF(R162=A162,VLOOKUP(A162,'2013'!$A$5:$K$674,7),0)</f>
        <v>0</v>
      </c>
      <c r="AE162">
        <f t="shared" si="13"/>
        <v>-1</v>
      </c>
      <c r="AG162">
        <f>IF(R162=A162,VLOOKUP(A162,'2012'!$A$5:$K$674,3),0)</f>
        <v>0</v>
      </c>
      <c r="AH162" s="33">
        <f>IF(R162=A162,VLOOKUP(A162,'2012'!$A$5:$K$674,4),0)</f>
        <v>0</v>
      </c>
      <c r="AI162">
        <f>IF(R162=A162,VLOOKUP(A162,'2012'!$A$5:$K$674,5),0)</f>
        <v>0</v>
      </c>
      <c r="AJ162">
        <f>IF(R162=A162,VLOOKUP(A162,'2012'!$A$5:$K$674,6),0)</f>
        <v>0</v>
      </c>
      <c r="AK162" s="40">
        <f>IF(R162=A162,VLOOKUP(A162,'2012'!$A$5:$K$674,7),0)</f>
        <v>0</v>
      </c>
      <c r="AL162">
        <f t="shared" si="14"/>
        <v>-1</v>
      </c>
      <c r="AN162" t="str">
        <f>VLOOKUP(A162,'2011'!$A$5:$K$674,1)</f>
        <v xml:space="preserve">Eugene Haverkamp </v>
      </c>
      <c r="AO162">
        <f>IF(AN162=R162,VLOOKUP(A162,'2011'!$A$5:$K$674,3),0)</f>
        <v>128</v>
      </c>
      <c r="AP162" s="33">
        <f>IF(AN162=R162,VLOOKUP(A162,'2011'!$A$5:$K$674,4),0)</f>
        <v>978900</v>
      </c>
      <c r="AQ162">
        <f>IF(R162=AN162,VLOOKUP(A162,'2011'!$A$5:$K$674,5),0)</f>
        <v>14</v>
      </c>
      <c r="AR162">
        <f>IF(R162=AN162,VLOOKUP(A162,'2011'!$A$5:$K$674,6),0)</f>
        <v>1</v>
      </c>
      <c r="AS162" s="40">
        <f>IF(R162=AN162,VLOOKUP(A162,'2011'!$A$5:$K$674,7),0)</f>
        <v>7.1428571428571425E-2</v>
      </c>
    </row>
    <row r="163" spans="1:45" x14ac:dyDescent="0.2">
      <c r="A163" t="s">
        <v>1375</v>
      </c>
      <c r="B163" t="s">
        <v>300</v>
      </c>
      <c r="C163">
        <v>185</v>
      </c>
      <c r="D163" s="33">
        <v>1473650</v>
      </c>
      <c r="E163">
        <v>8</v>
      </c>
      <c r="F163">
        <v>1</v>
      </c>
      <c r="G163" s="40">
        <v>0.125</v>
      </c>
      <c r="H163" s="40">
        <f t="shared" si="10"/>
        <v>-0.37500000000000006</v>
      </c>
      <c r="J163" t="str">
        <f>VLOOKUP(A163,'2015'!$A$5:$K$674,1)</f>
        <v xml:space="preserve">Evelyn Love </v>
      </c>
      <c r="K163" s="31">
        <f>IF(J163=A163,VLOOKUP(A163,'2015'!$A$5:$K$674,3),0)</f>
        <v>120</v>
      </c>
      <c r="L163" s="33">
        <f>IF(J163=A163,VLOOKUP(A163,'2015'!$A$5:$K$674,4),0)</f>
        <v>1534503</v>
      </c>
      <c r="M163">
        <f>IF(J163=A163,VLOOKUP(A163,'2015'!$A$5:$K$674,5),0)</f>
        <v>11</v>
      </c>
      <c r="N163">
        <f>IF(J163=A163,VLOOKUP(A163,'2015'!$A$5:$K$674,6),0)</f>
        <v>0</v>
      </c>
      <c r="O163" s="40">
        <f>IF(J163=A163,VLOOKUP(A163,'2015'!$A$5:$K$674,7),0)</f>
        <v>0</v>
      </c>
      <c r="P163">
        <f t="shared" si="11"/>
        <v>-1</v>
      </c>
      <c r="R163" t="str">
        <f>VLOOKUP(A163,'2014'!$A$5:$K$675,1)</f>
        <v xml:space="preserve">Evelyn Love </v>
      </c>
      <c r="S163" s="31">
        <f>IF(R163=A163,VLOOKUP(A163,'2014'!$A$5:$K$675,3),0)</f>
        <v>149</v>
      </c>
      <c r="T163" s="33">
        <f>IF(R163=A163,VLOOKUP(A163,'2014'!$A$5:$K$675,4),0)</f>
        <v>1357938</v>
      </c>
      <c r="U163">
        <f>IF(R163=A163,VLOOKUP(A163,'2014'!$A$5:$K$675,5),0)</f>
        <v>12</v>
      </c>
      <c r="V163">
        <f>IF(R163=A163,VLOOKUP(A163,'2014'!$A$5:$K$675,6),0)</f>
        <v>1</v>
      </c>
      <c r="W163" s="40">
        <f>IF(R163=A163,VLOOKUP(A163,'2014'!$A$5:$K$675,7),0)</f>
        <v>8.3333333333333329E-2</v>
      </c>
      <c r="X163">
        <f t="shared" si="12"/>
        <v>-1.1874999999999998</v>
      </c>
      <c r="Z163">
        <f>IF(R163=A163,VLOOKUP(A163,'2013'!$A$5:$K$674,3),0)</f>
        <v>140</v>
      </c>
      <c r="AA163" s="33">
        <f>IF(R163=A163,VLOOKUP(A163,'2013'!$A$5:$K$674,4),0)</f>
        <v>1207653</v>
      </c>
      <c r="AB163">
        <f>IF(R163=A163,VLOOKUP(A163,'2013'!$A$5:$K$674,5),0)</f>
        <v>9</v>
      </c>
      <c r="AC163">
        <f>IF(R163=A163,VLOOKUP(A163,'2013'!$A$5:$K$674,6),0)</f>
        <v>1</v>
      </c>
      <c r="AD163" s="40">
        <f>IF(R163=A163,VLOOKUP(A163,'2013'!$A$5:$K$674,7),0)</f>
        <v>0.1111111111111111</v>
      </c>
      <c r="AE163">
        <f t="shared" si="13"/>
        <v>-0.44444444444444481</v>
      </c>
      <c r="AG163">
        <f>IF(R163=A163,VLOOKUP(A163,'2012'!$A$5:$K$674,3),0)</f>
        <v>142</v>
      </c>
      <c r="AH163" s="33">
        <f>IF(R163=A163,VLOOKUP(A163,'2012'!$A$5:$K$674,4),0)</f>
        <v>1079150</v>
      </c>
      <c r="AI163">
        <f>IF(R163=A163,VLOOKUP(A163,'2012'!$A$5:$K$674,5),0)</f>
        <v>10</v>
      </c>
      <c r="AJ163">
        <f>IF(R163=A163,VLOOKUP(A163,'2012'!$A$5:$K$674,6),0)</f>
        <v>2</v>
      </c>
      <c r="AK163" s="40">
        <f>IF(R163=A163,VLOOKUP(A163,'2012'!$A$5:$K$674,7),0)</f>
        <v>0.2</v>
      </c>
      <c r="AL163">
        <f t="shared" si="14"/>
        <v>0.20000000000000012</v>
      </c>
      <c r="AN163" t="str">
        <f>VLOOKUP(A163,'2011'!$A$5:$K$674,1)</f>
        <v xml:space="preserve">Evelyn Love </v>
      </c>
      <c r="AO163">
        <f>IF(AN163=R163,VLOOKUP(A163,'2011'!$A$5:$K$674,3),0)</f>
        <v>170</v>
      </c>
      <c r="AP163" s="33">
        <f>IF(AN163=R163,VLOOKUP(A163,'2011'!$A$5:$K$674,4),0)</f>
        <v>663000</v>
      </c>
      <c r="AQ163">
        <f>IF(R163=AN163,VLOOKUP(A163,'2011'!$A$5:$K$674,5),0)</f>
        <v>6</v>
      </c>
      <c r="AR163">
        <f>IF(R163=AN163,VLOOKUP(A163,'2011'!$A$5:$K$674,6),0)</f>
        <v>1</v>
      </c>
      <c r="AS163" s="40">
        <f>IF(R163=AN163,VLOOKUP(A163,'2011'!$A$5:$K$674,7),0)</f>
        <v>0.16666666666666666</v>
      </c>
    </row>
    <row r="164" spans="1:45" x14ac:dyDescent="0.2">
      <c r="A164" t="s">
        <v>1376</v>
      </c>
      <c r="B164" t="s">
        <v>1100</v>
      </c>
      <c r="C164">
        <v>33</v>
      </c>
      <c r="D164" s="33">
        <v>5425800</v>
      </c>
      <c r="E164">
        <v>25</v>
      </c>
      <c r="F164">
        <v>16</v>
      </c>
      <c r="G164" s="40">
        <v>0.64</v>
      </c>
      <c r="H164" s="40">
        <f t="shared" si="10"/>
        <v>-0.15999999999999995</v>
      </c>
      <c r="J164" t="str">
        <f>VLOOKUP(A164,'2015'!$A$5:$K$674,1)</f>
        <v xml:space="preserve">Fran Good </v>
      </c>
      <c r="K164" s="31">
        <f>IF(J164=A164,VLOOKUP(A164,'2015'!$A$5:$K$674,3),0)</f>
        <v>33</v>
      </c>
      <c r="L164" s="33">
        <f>IF(J164=A164,VLOOKUP(A164,'2015'!$A$5:$K$674,4),0)</f>
        <v>3851650</v>
      </c>
      <c r="M164">
        <f>IF(J164=A164,VLOOKUP(A164,'2015'!$A$5:$K$674,5),0)</f>
        <v>22</v>
      </c>
      <c r="N164">
        <f>IF(J164=A164,VLOOKUP(A164,'2015'!$A$5:$K$674,6),0)</f>
        <v>13</v>
      </c>
      <c r="O164" s="40">
        <f>IF(J164=A164,VLOOKUP(A164,'2015'!$A$5:$K$674,7),0)</f>
        <v>0.59090909090909094</v>
      </c>
      <c r="P164">
        <f t="shared" si="11"/>
        <v>0.41818181818181821</v>
      </c>
      <c r="R164" t="str">
        <f>VLOOKUP(A164,'2014'!$A$5:$K$675,1)</f>
        <v xml:space="preserve">Fran Good </v>
      </c>
      <c r="S164" s="31">
        <f>IF(R164=A164,VLOOKUP(A164,'2014'!$A$5:$K$675,3),0)</f>
        <v>33</v>
      </c>
      <c r="T164" s="33">
        <f>IF(R164=A164,VLOOKUP(A164,'2014'!$A$5:$K$675,4),0)</f>
        <v>3679700</v>
      </c>
      <c r="U164">
        <f>IF(R164=A164,VLOOKUP(A164,'2014'!$A$5:$K$675,5),0)</f>
        <v>24</v>
      </c>
      <c r="V164">
        <f>IF(R164=A164,VLOOKUP(A164,'2014'!$A$5:$K$675,6),0)</f>
        <v>10</v>
      </c>
      <c r="W164" s="40">
        <f>IF(R164=A164,VLOOKUP(A164,'2014'!$A$5:$K$675,7),0)</f>
        <v>0.41666666666666669</v>
      </c>
      <c r="X164">
        <f t="shared" si="12"/>
        <v>-0.94563210751735338</v>
      </c>
      <c r="Z164">
        <f>IF(R164=A164,VLOOKUP(A164,'2013'!$A$5:$K$674,3),0)</f>
        <v>22</v>
      </c>
      <c r="AA164" s="33">
        <f>IF(R164=A164,VLOOKUP(A164,'2013'!$A$5:$K$674,4),0)</f>
        <v>4748121</v>
      </c>
      <c r="AB164">
        <f>IF(R164=A164,VLOOKUP(A164,'2013'!$A$5:$K$674,5),0)</f>
        <v>31</v>
      </c>
      <c r="AC164">
        <f>IF(R164=A164,VLOOKUP(A164,'2013'!$A$5:$K$674,6),0)</f>
        <v>27</v>
      </c>
      <c r="AD164" s="40">
        <f>IF(R164=A164,VLOOKUP(A164,'2013'!$A$5:$K$674,7),0)</f>
        <v>0.87096774193548387</v>
      </c>
      <c r="AE164">
        <f t="shared" si="13"/>
        <v>7.6638370118845529</v>
      </c>
      <c r="AG164">
        <f>IF(R164=A164,VLOOKUP(A164,'2012'!$A$5:$K$674,3),0)</f>
        <v>32</v>
      </c>
      <c r="AH164" s="33">
        <f>IF(R164=A164,VLOOKUP(A164,'2012'!$A$5:$K$674,4),0)</f>
        <v>3267550</v>
      </c>
      <c r="AI164">
        <f>IF(R164=A164,VLOOKUP(A164,'2012'!$A$5:$K$674,5),0)</f>
        <v>21</v>
      </c>
      <c r="AJ164">
        <f>IF(R164=A164,VLOOKUP(A164,'2012'!$A$5:$K$674,6),0)</f>
        <v>16</v>
      </c>
      <c r="AK164" s="40">
        <f>IF(R164=A164,VLOOKUP(A164,'2012'!$A$5:$K$674,7),0)</f>
        <v>0.76190476190476186</v>
      </c>
      <c r="AL164">
        <f t="shared" si="14"/>
        <v>0.1005291005291005</v>
      </c>
      <c r="AN164" t="str">
        <f>VLOOKUP(A164,'2011'!$A$5:$K$674,1)</f>
        <v xml:space="preserve">Fran Good </v>
      </c>
      <c r="AO164">
        <f>IF(AN164=R164,VLOOKUP(A164,'2011'!$A$5:$K$674,3),0)</f>
        <v>16</v>
      </c>
      <c r="AP164" s="33">
        <f>IF(AN164=R164,VLOOKUP(A164,'2011'!$A$5:$K$674,4),0)</f>
        <v>4117580</v>
      </c>
      <c r="AQ164">
        <f>IF(R164=AN164,VLOOKUP(A164,'2011'!$A$5:$K$674,5),0)</f>
        <v>26</v>
      </c>
      <c r="AR164">
        <f>IF(R164=AN164,VLOOKUP(A164,'2011'!$A$5:$K$674,6),0)</f>
        <v>18</v>
      </c>
      <c r="AS164" s="40">
        <f>IF(R164=AN164,VLOOKUP(A164,'2011'!$A$5:$K$674,7),0)</f>
        <v>0.69230769230769229</v>
      </c>
    </row>
    <row r="165" spans="1:45" x14ac:dyDescent="0.2">
      <c r="A165" t="s">
        <v>1377</v>
      </c>
      <c r="B165" t="s">
        <v>53</v>
      </c>
      <c r="C165">
        <v>194</v>
      </c>
      <c r="D165" s="33">
        <v>1343200</v>
      </c>
      <c r="E165">
        <v>8</v>
      </c>
      <c r="F165">
        <v>1</v>
      </c>
      <c r="G165" s="40">
        <v>0.125</v>
      </c>
      <c r="H165" s="40" t="e">
        <f t="shared" si="10"/>
        <v>#DIV/0!</v>
      </c>
      <c r="J165" t="str">
        <f>VLOOKUP(A165,'2015'!$A$5:$K$674,1)</f>
        <v xml:space="preserve">Frances C Layne </v>
      </c>
      <c r="K165" s="31">
        <f>IF(J165=A165,VLOOKUP(A165,'2015'!$A$5:$K$674,3),0)</f>
        <v>403</v>
      </c>
      <c r="L165" s="33">
        <f>IF(J165=A165,VLOOKUP(A165,'2015'!$A$5:$K$674,4),0)</f>
        <v>115000</v>
      </c>
      <c r="M165">
        <f>IF(J165=A165,VLOOKUP(A165,'2015'!$A$5:$K$674,5),0)</f>
        <v>1</v>
      </c>
      <c r="N165">
        <f>IF(J165=A165,VLOOKUP(A165,'2015'!$A$5:$K$674,6),0)</f>
        <v>0</v>
      </c>
      <c r="O165" s="40">
        <f>IF(J165=A165,VLOOKUP(A165,'2015'!$A$5:$K$674,7),0)</f>
        <v>0</v>
      </c>
      <c r="P165" t="e">
        <f t="shared" si="11"/>
        <v>#DIV/0!</v>
      </c>
      <c r="R165" t="str">
        <f>VLOOKUP(A165,'2014'!$A$5:$K$675,1)</f>
        <v xml:space="preserve">Fran Good </v>
      </c>
      <c r="S165" s="31">
        <f>IF(R165=A165,VLOOKUP(A165,'2014'!$A$5:$K$675,3),0)</f>
        <v>0</v>
      </c>
      <c r="T165" s="33">
        <f>IF(R165=A165,VLOOKUP(A165,'2014'!$A$5:$K$675,4),0)</f>
        <v>0</v>
      </c>
      <c r="U165">
        <f>IF(R165=A165,VLOOKUP(A165,'2014'!$A$5:$K$675,5),0)</f>
        <v>0</v>
      </c>
      <c r="V165">
        <f>IF(R165=A165,VLOOKUP(A165,'2014'!$A$5:$K$675,6),0)</f>
        <v>0</v>
      </c>
      <c r="W165" s="40">
        <f>IF(R165=A165,VLOOKUP(A165,'2014'!$A$5:$K$675,7),0)</f>
        <v>0</v>
      </c>
      <c r="X165" t="e">
        <f t="shared" si="12"/>
        <v>#DIV/0!</v>
      </c>
      <c r="Z165">
        <f>IF(R165=A165,VLOOKUP(A165,'2013'!$A$5:$K$674,3),0)</f>
        <v>0</v>
      </c>
      <c r="AA165" s="33">
        <f>IF(R165=A165,VLOOKUP(A165,'2013'!$A$5:$K$674,4),0)</f>
        <v>0</v>
      </c>
      <c r="AB165">
        <f>IF(R165=A165,VLOOKUP(A165,'2013'!$A$5:$K$674,5),0)</f>
        <v>0</v>
      </c>
      <c r="AC165">
        <f>IF(R165=A165,VLOOKUP(A165,'2013'!$A$5:$K$674,6),0)</f>
        <v>0</v>
      </c>
      <c r="AD165" s="40">
        <f>IF(R165=A165,VLOOKUP(A165,'2013'!$A$5:$K$674,7),0)</f>
        <v>0</v>
      </c>
      <c r="AE165" t="e">
        <f t="shared" si="13"/>
        <v>#DIV/0!</v>
      </c>
      <c r="AG165">
        <f>IF(R165=A165,VLOOKUP(A165,'2012'!$A$5:$K$674,3),0)</f>
        <v>0</v>
      </c>
      <c r="AH165" s="33">
        <f>IF(R165=A165,VLOOKUP(A165,'2012'!$A$5:$K$674,4),0)</f>
        <v>0</v>
      </c>
      <c r="AI165">
        <f>IF(R165=A165,VLOOKUP(A165,'2012'!$A$5:$K$674,5),0)</f>
        <v>0</v>
      </c>
      <c r="AJ165">
        <f>IF(R165=A165,VLOOKUP(A165,'2012'!$A$5:$K$674,6),0)</f>
        <v>0</v>
      </c>
      <c r="AK165" s="40">
        <f>IF(R165=A165,VLOOKUP(A165,'2012'!$A$5:$K$674,7),0)</f>
        <v>0</v>
      </c>
      <c r="AL165" t="e">
        <f t="shared" si="14"/>
        <v>#DIV/0!</v>
      </c>
      <c r="AN165" t="str">
        <f>VLOOKUP(A165,'2011'!$A$5:$K$674,1)</f>
        <v xml:space="preserve">Frances C Layne </v>
      </c>
      <c r="AO165">
        <f>IF(AN165=R165,VLOOKUP(A165,'2011'!$A$5:$K$674,3),0)</f>
        <v>0</v>
      </c>
      <c r="AP165" s="33">
        <f>IF(AN165=R165,VLOOKUP(A165,'2011'!$A$5:$K$674,4),0)</f>
        <v>0</v>
      </c>
      <c r="AQ165">
        <f>IF(R165=AN165,VLOOKUP(A165,'2011'!$A$5:$K$674,5),0)</f>
        <v>0</v>
      </c>
      <c r="AR165">
        <f>IF(R165=AN165,VLOOKUP(A165,'2011'!$A$5:$K$674,6),0)</f>
        <v>0</v>
      </c>
      <c r="AS165" s="40">
        <f>IF(R165=AN165,VLOOKUP(A165,'2011'!$A$5:$K$674,7),0)</f>
        <v>0</v>
      </c>
    </row>
    <row r="166" spans="1:45" x14ac:dyDescent="0.2">
      <c r="A166" t="s">
        <v>1336</v>
      </c>
      <c r="B166" t="s">
        <v>523</v>
      </c>
      <c r="C166">
        <v>15</v>
      </c>
      <c r="D166" s="33">
        <v>8227250</v>
      </c>
      <c r="E166">
        <v>38</v>
      </c>
      <c r="F166">
        <v>2</v>
      </c>
      <c r="G166" s="40">
        <v>5.2631578947368418E-2</v>
      </c>
      <c r="H166" s="40">
        <f t="shared" si="10"/>
        <v>-0.4210526315789474</v>
      </c>
      <c r="J166" t="str">
        <f>VLOOKUP(A166,'2015'!$A$5:$K$674,1)</f>
        <v xml:space="preserve">Fuller Group </v>
      </c>
      <c r="K166" s="31">
        <f>IF(J166=A166,VLOOKUP(A166,'2015'!$A$5:$K$674,3),0)</f>
        <v>40</v>
      </c>
      <c r="L166" s="33">
        <f>IF(J166=A166,VLOOKUP(A166,'2015'!$A$5:$K$674,4),0)</f>
        <v>3286350</v>
      </c>
      <c r="M166">
        <f>IF(J166=A166,VLOOKUP(A166,'2015'!$A$5:$K$674,5),0)</f>
        <v>19</v>
      </c>
      <c r="N166">
        <f>IF(J166=A166,VLOOKUP(A166,'2015'!$A$5:$K$674,6),0)</f>
        <v>5</v>
      </c>
      <c r="O166" s="40">
        <f>IF(J166=A166,VLOOKUP(A166,'2015'!$A$5:$K$674,7),0)</f>
        <v>0.26315789473684209</v>
      </c>
      <c r="P166">
        <f t="shared" si="11"/>
        <v>0.57894736842105265</v>
      </c>
      <c r="R166" t="str">
        <f>VLOOKUP(A166,'2014'!$A$5:$K$675,1)</f>
        <v xml:space="preserve">Fuller Group </v>
      </c>
      <c r="S166" s="31">
        <f>IF(R166=A166,VLOOKUP(A166,'2014'!$A$5:$K$675,3),0)</f>
        <v>12</v>
      </c>
      <c r="T166" s="33">
        <f>IF(R166=A166,VLOOKUP(A166,'2014'!$A$5:$K$675,4),0)</f>
        <v>6754555</v>
      </c>
      <c r="U166">
        <f>IF(R166=A166,VLOOKUP(A166,'2014'!$A$5:$K$675,5),0)</f>
        <v>30</v>
      </c>
      <c r="V166">
        <f>IF(R166=A166,VLOOKUP(A166,'2014'!$A$5:$K$675,6),0)</f>
        <v>5</v>
      </c>
      <c r="W166" s="40">
        <f>IF(R166=A166,VLOOKUP(A166,'2014'!$A$5:$K$675,7),0)</f>
        <v>0.16666666666666666</v>
      </c>
      <c r="X166">
        <f t="shared" si="12"/>
        <v>-1.1002682763246143</v>
      </c>
      <c r="Z166">
        <f>IF(R166=A166,VLOOKUP(A166,'2013'!$A$5:$K$674,3),0)</f>
        <v>32</v>
      </c>
      <c r="AA166" s="33">
        <f>IF(R166=A166,VLOOKUP(A166,'2013'!$A$5:$K$674,4),0)</f>
        <v>3805050</v>
      </c>
      <c r="AB166">
        <f>IF(R166=A166,VLOOKUP(A166,'2013'!$A$5:$K$674,5),0)</f>
        <v>23</v>
      </c>
      <c r="AC166">
        <f>IF(R166=A166,VLOOKUP(A166,'2013'!$A$5:$K$674,6),0)</f>
        <v>6</v>
      </c>
      <c r="AD166" s="40">
        <f>IF(R166=A166,VLOOKUP(A166,'2013'!$A$5:$K$674,7),0)</f>
        <v>0.2608695652173913</v>
      </c>
      <c r="AE166">
        <f t="shared" si="13"/>
        <v>-1.6622073578595316</v>
      </c>
      <c r="AG166">
        <f>IF(R166=A166,VLOOKUP(A166,'2012'!$A$5:$K$674,3),0)</f>
        <v>87</v>
      </c>
      <c r="AH166" s="33">
        <f>IF(R166=A166,VLOOKUP(A166,'2012'!$A$5:$K$674,4),0)</f>
        <v>1774600</v>
      </c>
      <c r="AI166">
        <f>IF(R166=A166,VLOOKUP(A166,'2012'!$A$5:$K$674,5),0)</f>
        <v>11</v>
      </c>
      <c r="AJ166">
        <f>IF(R166=A166,VLOOKUP(A166,'2012'!$A$5:$K$674,6),0)</f>
        <v>1</v>
      </c>
      <c r="AK166" s="40">
        <f>IF(R166=A166,VLOOKUP(A166,'2012'!$A$5:$K$674,7),0)</f>
        <v>9.0909090909090912E-2</v>
      </c>
      <c r="AL166">
        <f t="shared" si="14"/>
        <v>-0.39393939393939392</v>
      </c>
      <c r="AN166" t="str">
        <f>VLOOKUP(A166,'2011'!$A$5:$K$674,1)</f>
        <v xml:space="preserve">Fuller Group </v>
      </c>
      <c r="AO166">
        <f>IF(AN166=R166,VLOOKUP(A166,'2011'!$A$5:$K$674,3),0)</f>
        <v>12</v>
      </c>
      <c r="AP166" s="33">
        <f>IF(AN166=R166,VLOOKUP(A166,'2011'!$A$5:$K$674,4),0)</f>
        <v>4379850</v>
      </c>
      <c r="AQ166">
        <f>IF(R166=AN166,VLOOKUP(A166,'2011'!$A$5:$K$674,5),0)</f>
        <v>20</v>
      </c>
      <c r="AR166">
        <f>IF(R166=AN166,VLOOKUP(A166,'2011'!$A$5:$K$674,6),0)</f>
        <v>3</v>
      </c>
      <c r="AS166" s="40">
        <f>IF(R166=AN166,VLOOKUP(A166,'2011'!$A$5:$K$674,7),0)</f>
        <v>0.15</v>
      </c>
    </row>
    <row r="167" spans="1:45" x14ac:dyDescent="0.2">
      <c r="A167" t="s">
        <v>1059</v>
      </c>
      <c r="B167" t="s">
        <v>1100</v>
      </c>
      <c r="C167">
        <v>202</v>
      </c>
      <c r="D167" s="33">
        <v>1254800</v>
      </c>
      <c r="E167">
        <v>6</v>
      </c>
      <c r="F167">
        <v>3</v>
      </c>
      <c r="G167" s="40">
        <v>0.5</v>
      </c>
      <c r="H167" s="40">
        <f t="shared" si="10"/>
        <v>-0.37500000000000006</v>
      </c>
      <c r="J167" t="str">
        <f>VLOOKUP(A167,'2015'!$A$5:$K$674,1)</f>
        <v xml:space="preserve">Gale R Moen </v>
      </c>
      <c r="K167" s="31">
        <f>IF(J167=A167,VLOOKUP(A167,'2015'!$A$5:$K$674,3),0)</f>
        <v>291</v>
      </c>
      <c r="L167" s="33">
        <f>IF(J167=A167,VLOOKUP(A167,'2015'!$A$5:$K$674,4),0)</f>
        <v>435000</v>
      </c>
      <c r="M167">
        <f>IF(J167=A167,VLOOKUP(A167,'2015'!$A$5:$K$674,5),0)</f>
        <v>3</v>
      </c>
      <c r="N167">
        <f>IF(J167=A167,VLOOKUP(A167,'2015'!$A$5:$K$674,6),0)</f>
        <v>2</v>
      </c>
      <c r="O167" s="40">
        <f>IF(J167=A167,VLOOKUP(A167,'2015'!$A$5:$K$674,7),0)</f>
        <v>0.66666666666666663</v>
      </c>
      <c r="P167">
        <f t="shared" si="11"/>
        <v>1</v>
      </c>
      <c r="R167" t="str">
        <f>VLOOKUP(A167,'2014'!$A$5:$K$675,1)</f>
        <v xml:space="preserve">Gale R Moen </v>
      </c>
      <c r="S167" s="31">
        <f>IF(R167=A167,VLOOKUP(A167,'2014'!$A$5:$K$675,3),0)</f>
        <v>326</v>
      </c>
      <c r="T167" s="33">
        <f>IF(R167=A167,VLOOKUP(A167,'2014'!$A$5:$K$675,4),0)</f>
        <v>324500</v>
      </c>
      <c r="U167">
        <f>IF(R167=A167,VLOOKUP(A167,'2014'!$A$5:$K$675,5),0)</f>
        <v>3</v>
      </c>
      <c r="V167">
        <f>IF(R167=A167,VLOOKUP(A167,'2014'!$A$5:$K$675,6),0)</f>
        <v>1</v>
      </c>
      <c r="W167" s="40">
        <f>IF(R167=A167,VLOOKUP(A167,'2014'!$A$5:$K$675,7),0)</f>
        <v>0.33333333333333331</v>
      </c>
      <c r="X167" t="e">
        <f t="shared" si="12"/>
        <v>#DIV/0!</v>
      </c>
      <c r="Z167">
        <f>IF(R167=A167,VLOOKUP(A167,'2013'!$A$5:$K$674,3),0)</f>
        <v>196</v>
      </c>
      <c r="AA167" s="33">
        <f>IF(R167=A167,VLOOKUP(A167,'2013'!$A$5:$K$674,4),0)</f>
        <v>752900</v>
      </c>
      <c r="AB167">
        <f>IF(R167=A167,VLOOKUP(A167,'2013'!$A$5:$K$674,5),0)</f>
        <v>4</v>
      </c>
      <c r="AC167">
        <f>IF(R167=A167,VLOOKUP(A167,'2013'!$A$5:$K$674,6),0)</f>
        <v>3</v>
      </c>
      <c r="AD167" s="40">
        <f>IF(R167=A167,VLOOKUP(A167,'2013'!$A$5:$K$674,7),0)</f>
        <v>0.75</v>
      </c>
      <c r="AE167" t="e">
        <f t="shared" si="13"/>
        <v>#DIV/0!</v>
      </c>
      <c r="AG167">
        <f>IF(R167=A167,VLOOKUP(A167,'2012'!$A$5:$K$674,3),0)</f>
        <v>214</v>
      </c>
      <c r="AH167" s="33">
        <f>IF(R167=A167,VLOOKUP(A167,'2012'!$A$5:$K$674,4),0)</f>
        <v>608500</v>
      </c>
      <c r="AI167">
        <f>IF(R167=A167,VLOOKUP(A167,'2012'!$A$5:$K$674,5),0)</f>
        <v>5</v>
      </c>
      <c r="AJ167">
        <f>IF(R167=A167,VLOOKUP(A167,'2012'!$A$5:$K$674,6),0)</f>
        <v>4</v>
      </c>
      <c r="AK167" s="40">
        <f>IF(R167=A167,VLOOKUP(A167,'2012'!$A$5:$K$674,7),0)</f>
        <v>0.8</v>
      </c>
      <c r="AL167" t="e">
        <f t="shared" si="14"/>
        <v>#DIV/0!</v>
      </c>
      <c r="AN167" t="str">
        <f>VLOOKUP(A167,'2011'!$A$5:$K$674,1)</f>
        <v xml:space="preserve">Gale R Moen </v>
      </c>
      <c r="AO167">
        <f>IF(AN167=R167,VLOOKUP(A167,'2011'!$A$5:$K$674,3),0)</f>
        <v>315</v>
      </c>
      <c r="AP167" s="33">
        <f>IF(AN167=R167,VLOOKUP(A167,'2011'!$A$5:$K$674,4),0)</f>
        <v>172000</v>
      </c>
      <c r="AQ167">
        <f>IF(R167=AN167,VLOOKUP(A167,'2011'!$A$5:$K$674,5),0)</f>
        <v>1</v>
      </c>
      <c r="AR167">
        <f>IF(R167=AN167,VLOOKUP(A167,'2011'!$A$5:$K$674,6),0)</f>
        <v>0</v>
      </c>
      <c r="AS167" s="40">
        <f>IF(R167=AN167,VLOOKUP(A167,'2011'!$A$5:$K$674,7),0)</f>
        <v>0</v>
      </c>
    </row>
    <row r="168" spans="1:45" x14ac:dyDescent="0.2">
      <c r="A168" t="s">
        <v>1379</v>
      </c>
      <c r="B168" t="s">
        <v>1036</v>
      </c>
      <c r="C168">
        <v>112</v>
      </c>
      <c r="D168" s="33">
        <v>2339220</v>
      </c>
      <c r="E168">
        <v>13</v>
      </c>
      <c r="F168">
        <v>4</v>
      </c>
      <c r="G168" s="40">
        <v>0.30769230769230771</v>
      </c>
      <c r="H168" s="40" t="e">
        <f t="shared" si="10"/>
        <v>#DIV/0!</v>
      </c>
      <c r="J168" t="str">
        <f>VLOOKUP(A168,'2015'!$A$5:$K$674,1)</f>
        <v xml:space="preserve">Gary Russell </v>
      </c>
      <c r="K168" s="31">
        <f>IF(J168=A168,VLOOKUP(A168,'2015'!$A$5:$K$674,3),0)</f>
        <v>107</v>
      </c>
      <c r="L168" s="33">
        <f>IF(J168=A168,VLOOKUP(A168,'2015'!$A$5:$K$674,4),0)</f>
        <v>1717350</v>
      </c>
      <c r="M168">
        <f>IF(J168=A168,VLOOKUP(A168,'2015'!$A$5:$K$674,5),0)</f>
        <v>10</v>
      </c>
      <c r="N168">
        <f>IF(J168=A168,VLOOKUP(A168,'2015'!$A$5:$K$674,6),0)</f>
        <v>3</v>
      </c>
      <c r="O168" s="40">
        <f>IF(J168=A168,VLOOKUP(A168,'2015'!$A$5:$K$674,7),0)</f>
        <v>0.3</v>
      </c>
      <c r="P168" t="e">
        <f t="shared" si="11"/>
        <v>#DIV/0!</v>
      </c>
      <c r="R168" t="str">
        <f>VLOOKUP(A168,'2014'!$A$5:$K$675,1)</f>
        <v xml:space="preserve">Gale R Moen </v>
      </c>
      <c r="S168" s="31">
        <f>IF(R168=A168,VLOOKUP(A168,'2014'!$A$5:$K$675,3),0)</f>
        <v>0</v>
      </c>
      <c r="T168" s="33">
        <f>IF(R168=A168,VLOOKUP(A168,'2014'!$A$5:$K$675,4),0)</f>
        <v>0</v>
      </c>
      <c r="U168">
        <f>IF(R168=A168,VLOOKUP(A168,'2014'!$A$5:$K$675,5),0)</f>
        <v>0</v>
      </c>
      <c r="V168">
        <f>IF(R168=A168,VLOOKUP(A168,'2014'!$A$5:$K$675,6),0)</f>
        <v>0</v>
      </c>
      <c r="W168" s="40">
        <f>IF(R168=A168,VLOOKUP(A168,'2014'!$A$5:$K$675,7),0)</f>
        <v>0</v>
      </c>
      <c r="X168" t="e">
        <f t="shared" si="12"/>
        <v>#DIV/0!</v>
      </c>
      <c r="Z168">
        <f>IF(R168=A168,VLOOKUP(A168,'2013'!$A$5:$K$674,3),0)</f>
        <v>0</v>
      </c>
      <c r="AA168" s="33">
        <f>IF(R168=A168,VLOOKUP(A168,'2013'!$A$5:$K$674,4),0)</f>
        <v>0</v>
      </c>
      <c r="AB168">
        <f>IF(R168=A168,VLOOKUP(A168,'2013'!$A$5:$K$674,5),0)</f>
        <v>0</v>
      </c>
      <c r="AC168">
        <f>IF(R168=A168,VLOOKUP(A168,'2013'!$A$5:$K$674,6),0)</f>
        <v>0</v>
      </c>
      <c r="AD168" s="40">
        <f>IF(R168=A168,VLOOKUP(A168,'2013'!$A$5:$K$674,7),0)</f>
        <v>0</v>
      </c>
      <c r="AE168" t="e">
        <f t="shared" si="13"/>
        <v>#DIV/0!</v>
      </c>
      <c r="AG168">
        <f>IF(R168=A168,VLOOKUP(A168,'2012'!$A$5:$K$674,3),0)</f>
        <v>0</v>
      </c>
      <c r="AH168" s="33">
        <f>IF(R168=A168,VLOOKUP(A168,'2012'!$A$5:$K$674,4),0)</f>
        <v>0</v>
      </c>
      <c r="AI168">
        <f>IF(R168=A168,VLOOKUP(A168,'2012'!$A$5:$K$674,5),0)</f>
        <v>0</v>
      </c>
      <c r="AJ168">
        <f>IF(R168=A168,VLOOKUP(A168,'2012'!$A$5:$K$674,6),0)</f>
        <v>0</v>
      </c>
      <c r="AK168" s="40">
        <f>IF(R168=A168,VLOOKUP(A168,'2012'!$A$5:$K$674,7),0)</f>
        <v>0</v>
      </c>
      <c r="AL168" t="e">
        <f t="shared" si="14"/>
        <v>#DIV/0!</v>
      </c>
      <c r="AN168" t="str">
        <f>VLOOKUP(A168,'2011'!$A$5:$K$674,1)</f>
        <v xml:space="preserve">Gary Russell </v>
      </c>
      <c r="AO168">
        <f>IF(AN168=R168,VLOOKUP(A168,'2011'!$A$5:$K$674,3),0)</f>
        <v>0</v>
      </c>
      <c r="AP168" s="33">
        <f>IF(AN168=R168,VLOOKUP(A168,'2011'!$A$5:$K$674,4),0)</f>
        <v>0</v>
      </c>
      <c r="AQ168">
        <f>IF(R168=AN168,VLOOKUP(A168,'2011'!$A$5:$K$674,5),0)</f>
        <v>0</v>
      </c>
      <c r="AR168">
        <f>IF(R168=AN168,VLOOKUP(A168,'2011'!$A$5:$K$674,6),0)</f>
        <v>0</v>
      </c>
      <c r="AS168" s="40">
        <f>IF(R168=AN168,VLOOKUP(A168,'2011'!$A$5:$K$674,7),0)</f>
        <v>0</v>
      </c>
    </row>
    <row r="169" spans="1:45" x14ac:dyDescent="0.2">
      <c r="A169" t="s">
        <v>738</v>
      </c>
      <c r="B169" t="s">
        <v>1099</v>
      </c>
      <c r="C169">
        <v>232</v>
      </c>
      <c r="D169" s="33">
        <v>1085600</v>
      </c>
      <c r="E169">
        <v>7</v>
      </c>
      <c r="F169">
        <v>0</v>
      </c>
      <c r="G169" s="40">
        <v>0</v>
      </c>
      <c r="H169" s="40" t="e">
        <f t="shared" si="10"/>
        <v>#DIV/0!</v>
      </c>
      <c r="J169" t="str">
        <f>VLOOKUP(A169,'2015'!$A$5:$K$674,1)</f>
        <v xml:space="preserve">Gaye Lynn Rast </v>
      </c>
      <c r="K169" s="31">
        <f>IF(J169=A169,VLOOKUP(A169,'2015'!$A$5:$K$674,3),0)</f>
        <v>224</v>
      </c>
      <c r="L169" s="33">
        <f>IF(J169=A169,VLOOKUP(A169,'2015'!$A$5:$K$674,4),0)</f>
        <v>742100</v>
      </c>
      <c r="M169">
        <f>IF(J169=A169,VLOOKUP(A169,'2015'!$A$5:$K$674,5),0)</f>
        <v>4</v>
      </c>
      <c r="N169">
        <f>IF(J169=A169,VLOOKUP(A169,'2015'!$A$5:$K$674,6),0)</f>
        <v>1</v>
      </c>
      <c r="O169" s="40">
        <f>IF(J169=A169,VLOOKUP(A169,'2015'!$A$5:$K$674,7),0)</f>
        <v>0.25</v>
      </c>
      <c r="P169">
        <f t="shared" si="11"/>
        <v>2.25</v>
      </c>
      <c r="R169" t="str">
        <f>VLOOKUP(A169,'2014'!$A$5:$K$675,1)</f>
        <v xml:space="preserve">Gaye Lynn Rast </v>
      </c>
      <c r="S169" s="31">
        <f>IF(R169=A169,VLOOKUP(A169,'2014'!$A$5:$K$675,3),0)</f>
        <v>113</v>
      </c>
      <c r="T169" s="33">
        <f>IF(R169=A169,VLOOKUP(A169,'2014'!$A$5:$K$675,4),0)</f>
        <v>1724050</v>
      </c>
      <c r="U169">
        <f>IF(R169=A169,VLOOKUP(A169,'2014'!$A$5:$K$675,5),0)</f>
        <v>13</v>
      </c>
      <c r="V169">
        <f>IF(R169=A169,VLOOKUP(A169,'2014'!$A$5:$K$675,6),0)</f>
        <v>1</v>
      </c>
      <c r="W169" s="40">
        <f>IF(R169=A169,VLOOKUP(A169,'2014'!$A$5:$K$675,7),0)</f>
        <v>7.6923076923076927E-2</v>
      </c>
      <c r="X169" t="e">
        <f t="shared" si="12"/>
        <v>#DIV/0!</v>
      </c>
      <c r="Z169">
        <f>IF(R169=A169,VLOOKUP(A169,'2013'!$A$5:$K$674,3),0)</f>
        <v>400</v>
      </c>
      <c r="AA169" s="33">
        <f>IF(R169=A169,VLOOKUP(A169,'2013'!$A$5:$K$674,4),0)</f>
        <v>19500</v>
      </c>
      <c r="AB169">
        <f>IF(R169=A169,VLOOKUP(A169,'2013'!$A$5:$K$674,5),0)</f>
        <v>1</v>
      </c>
      <c r="AC169">
        <f>IF(R169=A169,VLOOKUP(A169,'2013'!$A$5:$K$674,6),0)</f>
        <v>0</v>
      </c>
      <c r="AD169" s="40">
        <f>IF(R169=A169,VLOOKUP(A169,'2013'!$A$5:$K$674,7),0)</f>
        <v>0</v>
      </c>
      <c r="AE169" t="e">
        <f t="shared" si="13"/>
        <v>#DIV/0!</v>
      </c>
      <c r="AG169">
        <f>IF(R169=A169,VLOOKUP(A169,'2012'!$A$5:$K$674,3),0)</f>
        <v>367</v>
      </c>
      <c r="AH169" s="33">
        <f>IF(R169=A169,VLOOKUP(A169,'2012'!$A$5:$K$674,4),0)</f>
        <v>67500</v>
      </c>
      <c r="AI169">
        <f>IF(R169=A169,VLOOKUP(A169,'2012'!$A$5:$K$674,5),0)</f>
        <v>1</v>
      </c>
      <c r="AJ169">
        <f>IF(R169=A169,VLOOKUP(A169,'2012'!$A$5:$K$674,6),0)</f>
        <v>0</v>
      </c>
      <c r="AK169" s="40">
        <f>IF(R169=A169,VLOOKUP(A169,'2012'!$A$5:$K$674,7),0)</f>
        <v>0</v>
      </c>
      <c r="AL169" t="e">
        <f t="shared" si="14"/>
        <v>#DIV/0!</v>
      </c>
      <c r="AN169" t="str">
        <f>VLOOKUP(A169,'2011'!$A$5:$K$674,1)</f>
        <v xml:space="preserve">Gary Russell </v>
      </c>
      <c r="AO169">
        <f>IF(AN169=R169,VLOOKUP(A169,'2011'!$A$5:$K$674,3),0)</f>
        <v>0</v>
      </c>
      <c r="AP169" s="33">
        <f>IF(AN169=R169,VLOOKUP(A169,'2011'!$A$5:$K$674,4),0)</f>
        <v>0</v>
      </c>
      <c r="AQ169">
        <f>IF(R169=AN169,VLOOKUP(A169,'2011'!$A$5:$K$674,5),0)</f>
        <v>0</v>
      </c>
      <c r="AR169">
        <f>IF(R169=AN169,VLOOKUP(A169,'2011'!$A$5:$K$674,6),0)</f>
        <v>0</v>
      </c>
      <c r="AS169" s="40">
        <f>IF(R169=AN169,VLOOKUP(A169,'2011'!$A$5:$K$674,7),0)</f>
        <v>0</v>
      </c>
    </row>
    <row r="170" spans="1:45" x14ac:dyDescent="0.2">
      <c r="A170" t="s">
        <v>505</v>
      </c>
      <c r="B170" t="s">
        <v>1099</v>
      </c>
      <c r="C170">
        <v>306</v>
      </c>
      <c r="D170" s="33">
        <v>589500</v>
      </c>
      <c r="E170">
        <v>6</v>
      </c>
      <c r="F170">
        <v>0</v>
      </c>
      <c r="G170" s="40">
        <v>0</v>
      </c>
      <c r="H170" s="40" t="e">
        <f t="shared" si="10"/>
        <v>#DIV/0!</v>
      </c>
      <c r="J170" t="str">
        <f>VLOOKUP(A170,'2015'!$A$5:$K$674,1)</f>
        <v xml:space="preserve">Genesis Rodriguez </v>
      </c>
      <c r="K170" s="31">
        <f>IF(J170=A170,VLOOKUP(A170,'2015'!$A$5:$K$674,3),0)</f>
        <v>436</v>
      </c>
      <c r="L170" s="33">
        <f>IF(J170=A170,VLOOKUP(A170,'2015'!$A$5:$K$674,4),0)</f>
        <v>17500</v>
      </c>
      <c r="M170">
        <f>IF(J170=A170,VLOOKUP(A170,'2015'!$A$5:$K$674,5),0)</f>
        <v>1</v>
      </c>
      <c r="N170">
        <f>IF(J170=A170,VLOOKUP(A170,'2015'!$A$5:$K$674,6),0)</f>
        <v>0</v>
      </c>
      <c r="O170" s="40">
        <f>IF(J170=A170,VLOOKUP(A170,'2015'!$A$5:$K$674,7),0)</f>
        <v>0</v>
      </c>
      <c r="P170" t="e">
        <f t="shared" si="11"/>
        <v>#DIV/0!</v>
      </c>
      <c r="R170" t="str">
        <f>VLOOKUP(A170,'2014'!$A$5:$K$675,1)</f>
        <v xml:space="preserve">Gaye Lynn Rast </v>
      </c>
      <c r="S170" s="31">
        <f>IF(R170=A170,VLOOKUP(A170,'2014'!$A$5:$K$675,3),0)</f>
        <v>0</v>
      </c>
      <c r="T170" s="33">
        <f>IF(R170=A170,VLOOKUP(A170,'2014'!$A$5:$K$675,4),0)</f>
        <v>0</v>
      </c>
      <c r="U170">
        <f>IF(R170=A170,VLOOKUP(A170,'2014'!$A$5:$K$675,5),0)</f>
        <v>0</v>
      </c>
      <c r="V170">
        <f>IF(R170=A170,VLOOKUP(A170,'2014'!$A$5:$K$675,6),0)</f>
        <v>0</v>
      </c>
      <c r="W170" s="40">
        <f>IF(R170=A170,VLOOKUP(A170,'2014'!$A$5:$K$675,7),0)</f>
        <v>0</v>
      </c>
      <c r="X170" t="e">
        <f t="shared" si="12"/>
        <v>#DIV/0!</v>
      </c>
      <c r="Z170">
        <f>IF(R170=A170,VLOOKUP(A170,'2013'!$A$5:$K$674,3),0)</f>
        <v>0</v>
      </c>
      <c r="AA170" s="33">
        <f>IF(R170=A170,VLOOKUP(A170,'2013'!$A$5:$K$674,4),0)</f>
        <v>0</v>
      </c>
      <c r="AB170">
        <f>IF(R170=A170,VLOOKUP(A170,'2013'!$A$5:$K$674,5),0)</f>
        <v>0</v>
      </c>
      <c r="AC170">
        <f>IF(R170=A170,VLOOKUP(A170,'2013'!$A$5:$K$674,6),0)</f>
        <v>0</v>
      </c>
      <c r="AD170" s="40">
        <f>IF(R170=A170,VLOOKUP(A170,'2013'!$A$5:$K$674,7),0)</f>
        <v>0</v>
      </c>
      <c r="AE170" t="e">
        <f t="shared" si="13"/>
        <v>#DIV/0!</v>
      </c>
      <c r="AG170">
        <f>IF(R170=A170,VLOOKUP(A170,'2012'!$A$5:$K$674,3),0)</f>
        <v>0</v>
      </c>
      <c r="AH170" s="33">
        <f>IF(R170=A170,VLOOKUP(A170,'2012'!$A$5:$K$674,4),0)</f>
        <v>0</v>
      </c>
      <c r="AI170">
        <f>IF(R170=A170,VLOOKUP(A170,'2012'!$A$5:$K$674,5),0)</f>
        <v>0</v>
      </c>
      <c r="AJ170">
        <f>IF(R170=A170,VLOOKUP(A170,'2012'!$A$5:$K$674,6),0)</f>
        <v>0</v>
      </c>
      <c r="AK170" s="40">
        <f>IF(R170=A170,VLOOKUP(A170,'2012'!$A$5:$K$674,7),0)</f>
        <v>0</v>
      </c>
      <c r="AL170" t="e">
        <f t="shared" si="14"/>
        <v>#DIV/0!</v>
      </c>
      <c r="AN170" t="str">
        <f>VLOOKUP(A170,'2011'!$A$5:$K$674,1)</f>
        <v xml:space="preserve">Gaye Sadler </v>
      </c>
      <c r="AO170">
        <f>IF(AN170=R170,VLOOKUP(A170,'2011'!$A$5:$K$674,3),0)</f>
        <v>0</v>
      </c>
      <c r="AP170" s="33">
        <f>IF(AN170=R170,VLOOKUP(A170,'2011'!$A$5:$K$674,4),0)</f>
        <v>0</v>
      </c>
      <c r="AQ170">
        <f>IF(R170=AN170,VLOOKUP(A170,'2011'!$A$5:$K$674,5),0)</f>
        <v>0</v>
      </c>
      <c r="AR170">
        <f>IF(R170=AN170,VLOOKUP(A170,'2011'!$A$5:$K$674,6),0)</f>
        <v>0</v>
      </c>
      <c r="AS170" s="40">
        <f>IF(R170=AN170,VLOOKUP(A170,'2011'!$A$5:$K$674,7),0)</f>
        <v>0</v>
      </c>
    </row>
    <row r="171" spans="1:45" x14ac:dyDescent="0.2">
      <c r="A171" t="s">
        <v>1380</v>
      </c>
      <c r="B171" t="s">
        <v>1100</v>
      </c>
      <c r="C171">
        <v>16</v>
      </c>
      <c r="D171" s="33">
        <v>7996397</v>
      </c>
      <c r="E171">
        <v>36</v>
      </c>
      <c r="F171">
        <v>20</v>
      </c>
      <c r="G171" s="40">
        <v>0.55555555555555558</v>
      </c>
      <c r="H171" s="40">
        <f t="shared" si="10"/>
        <v>0.23015873015873026</v>
      </c>
      <c r="J171" t="str">
        <f>VLOOKUP(A171,'2015'!$A$5:$K$674,1)</f>
        <v xml:space="preserve">Genny Davis </v>
      </c>
      <c r="K171" s="31">
        <f>IF(J171=A171,VLOOKUP(A171,'2015'!$A$5:$K$674,3),0)</f>
        <v>9</v>
      </c>
      <c r="L171" s="33">
        <f>IF(J171=A171,VLOOKUP(A171,'2015'!$A$5:$K$674,4),0)</f>
        <v>7556150</v>
      </c>
      <c r="M171">
        <f>IF(J171=A171,VLOOKUP(A171,'2015'!$A$5:$K$674,5),0)</f>
        <v>36</v>
      </c>
      <c r="N171">
        <f>IF(J171=A171,VLOOKUP(A171,'2015'!$A$5:$K$674,6),0)</f>
        <v>22</v>
      </c>
      <c r="O171" s="40">
        <f>IF(J171=A171,VLOOKUP(A171,'2015'!$A$5:$K$674,7),0)</f>
        <v>0.61111111111111116</v>
      </c>
      <c r="P171">
        <f t="shared" si="11"/>
        <v>0.58888888888888891</v>
      </c>
      <c r="R171" t="str">
        <f>VLOOKUP(A171,'2014'!$A$5:$K$675,1)</f>
        <v xml:space="preserve">Genny Davis </v>
      </c>
      <c r="S171" s="31">
        <f>IF(R171=A171,VLOOKUP(A171,'2014'!$A$5:$K$675,3),0)</f>
        <v>10</v>
      </c>
      <c r="T171" s="33">
        <f>IF(R171=A171,VLOOKUP(A171,'2014'!$A$5:$K$675,4),0)</f>
        <v>7704650</v>
      </c>
      <c r="U171">
        <f>IF(R171=A171,VLOOKUP(A171,'2014'!$A$5:$K$675,5),0)</f>
        <v>39</v>
      </c>
      <c r="V171">
        <f>IF(R171=A171,VLOOKUP(A171,'2014'!$A$5:$K$675,6),0)</f>
        <v>15</v>
      </c>
      <c r="W171" s="40">
        <f>IF(R171=A171,VLOOKUP(A171,'2014'!$A$5:$K$675,7),0)</f>
        <v>0.38461538461538464</v>
      </c>
      <c r="X171">
        <f t="shared" si="12"/>
        <v>-0.45368445368445348</v>
      </c>
      <c r="Z171">
        <f>IF(R171=A171,VLOOKUP(A171,'2013'!$A$5:$K$674,3),0)</f>
        <v>8</v>
      </c>
      <c r="AA171" s="33">
        <f>IF(R171=A171,VLOOKUP(A171,'2013'!$A$5:$K$674,4),0)</f>
        <v>7997786</v>
      </c>
      <c r="AB171">
        <f>IF(R171=A171,VLOOKUP(A171,'2013'!$A$5:$K$674,5),0)</f>
        <v>43</v>
      </c>
      <c r="AC171">
        <f>IF(R171=A171,VLOOKUP(A171,'2013'!$A$5:$K$674,6),0)</f>
        <v>26</v>
      </c>
      <c r="AD171" s="40">
        <f>IF(R171=A171,VLOOKUP(A171,'2013'!$A$5:$K$674,7),0)</f>
        <v>0.60465116279069764</v>
      </c>
      <c r="AE171">
        <f t="shared" si="13"/>
        <v>0.70401691331923866</v>
      </c>
      <c r="AG171">
        <f>IF(R171=A171,VLOOKUP(A171,'2012'!$A$5:$K$674,3),0)</f>
        <v>18</v>
      </c>
      <c r="AH171" s="33">
        <f>IF(R171=A171,VLOOKUP(A171,'2012'!$A$5:$K$674,4),0)</f>
        <v>5130700</v>
      </c>
      <c r="AI171">
        <f>IF(R171=A171,VLOOKUP(A171,'2012'!$A$5:$K$674,5),0)</f>
        <v>31</v>
      </c>
      <c r="AJ171">
        <f>IF(R171=A171,VLOOKUP(A171,'2012'!$A$5:$K$674,6),0)</f>
        <v>14</v>
      </c>
      <c r="AK171" s="40">
        <f>IF(R171=A171,VLOOKUP(A171,'2012'!$A$5:$K$674,7),0)</f>
        <v>0.45161290322580644</v>
      </c>
      <c r="AL171">
        <f t="shared" si="14"/>
        <v>0.35483870967741937</v>
      </c>
      <c r="AN171" t="str">
        <f>VLOOKUP(A171,'2011'!$A$5:$K$674,1)</f>
        <v xml:space="preserve">Genny Davis </v>
      </c>
      <c r="AO171">
        <f>IF(AN171=R171,VLOOKUP(A171,'2011'!$A$5:$K$674,3),0)</f>
        <v>15</v>
      </c>
      <c r="AP171" s="33">
        <f>IF(AN171=R171,VLOOKUP(A171,'2011'!$A$5:$K$674,4),0)</f>
        <v>4212267</v>
      </c>
      <c r="AQ171">
        <f>IF(R171=AN171,VLOOKUP(A171,'2011'!$A$5:$K$674,5),0)</f>
        <v>21</v>
      </c>
      <c r="AR171">
        <f>IF(R171=AN171,VLOOKUP(A171,'2011'!$A$5:$K$674,6),0)</f>
        <v>7</v>
      </c>
      <c r="AS171" s="40">
        <f>IF(R171=AN171,VLOOKUP(A171,'2011'!$A$5:$K$674,7),0)</f>
        <v>0.33333333333333331</v>
      </c>
    </row>
    <row r="172" spans="1:45" x14ac:dyDescent="0.2">
      <c r="A172" t="s">
        <v>1584</v>
      </c>
      <c r="B172" t="s">
        <v>1099</v>
      </c>
      <c r="C172">
        <v>219</v>
      </c>
      <c r="D172" s="33">
        <v>1142400</v>
      </c>
      <c r="E172">
        <v>6</v>
      </c>
      <c r="F172">
        <v>3</v>
      </c>
      <c r="G172" s="40">
        <v>0.5</v>
      </c>
      <c r="H172" s="40" t="e">
        <f t="shared" si="10"/>
        <v>#DIV/0!</v>
      </c>
      <c r="J172" t="str">
        <f>VLOOKUP(A172,'2015'!$A$5:$K$674,1)</f>
        <v xml:space="preserve">Genny Davis </v>
      </c>
      <c r="K172" s="31">
        <f>IF(J172=A172,VLOOKUP(A172,'2015'!$A$5:$K$674,3),0)</f>
        <v>0</v>
      </c>
      <c r="L172" s="33">
        <f>IF(J172=A172,VLOOKUP(A172,'2015'!$A$5:$K$674,4),0)</f>
        <v>0</v>
      </c>
      <c r="M172">
        <f>IF(J172=A172,VLOOKUP(A172,'2015'!$A$5:$K$674,5),0)</f>
        <v>0</v>
      </c>
      <c r="N172">
        <f>IF(J172=A172,VLOOKUP(A172,'2015'!$A$5:$K$674,6),0)</f>
        <v>0</v>
      </c>
      <c r="O172" s="40">
        <f>IF(J172=A172,VLOOKUP(A172,'2015'!$A$5:$K$674,7),0)</f>
        <v>0</v>
      </c>
      <c r="P172" t="e">
        <f t="shared" si="11"/>
        <v>#DIV/0!</v>
      </c>
      <c r="R172" t="str">
        <f>VLOOKUP(A172,'2014'!$A$5:$K$675,1)</f>
        <v xml:space="preserve">Genny Davis </v>
      </c>
      <c r="S172" s="31">
        <f>IF(R172=A172,VLOOKUP(A172,'2014'!$A$5:$K$675,3),0)</f>
        <v>0</v>
      </c>
      <c r="T172" s="33">
        <f>IF(R172=A172,VLOOKUP(A172,'2014'!$A$5:$K$675,4),0)</f>
        <v>0</v>
      </c>
      <c r="U172">
        <f>IF(R172=A172,VLOOKUP(A172,'2014'!$A$5:$K$675,5),0)</f>
        <v>0</v>
      </c>
      <c r="V172">
        <f>IF(R172=A172,VLOOKUP(A172,'2014'!$A$5:$K$675,6),0)</f>
        <v>0</v>
      </c>
      <c r="W172" s="40">
        <f>IF(R172=A172,VLOOKUP(A172,'2014'!$A$5:$K$675,7),0)</f>
        <v>0</v>
      </c>
      <c r="X172">
        <f t="shared" si="12"/>
        <v>-1</v>
      </c>
      <c r="Z172">
        <f>IF(R172=A172,VLOOKUP(A172,'2013'!$A$5:$K$674,3),0)</f>
        <v>0</v>
      </c>
      <c r="AA172" s="33">
        <f>IF(R172=A172,VLOOKUP(A172,'2013'!$A$5:$K$674,4),0)</f>
        <v>0</v>
      </c>
      <c r="AB172">
        <f>IF(R172=A172,VLOOKUP(A172,'2013'!$A$5:$K$674,5),0)</f>
        <v>0</v>
      </c>
      <c r="AC172">
        <f>IF(R172=A172,VLOOKUP(A172,'2013'!$A$5:$K$674,6),0)</f>
        <v>0</v>
      </c>
      <c r="AD172" s="40">
        <f>IF(R172=A172,VLOOKUP(A172,'2013'!$A$5:$K$674,7),0)</f>
        <v>0</v>
      </c>
      <c r="AE172">
        <f t="shared" si="13"/>
        <v>-1</v>
      </c>
      <c r="AG172">
        <f>IF(R172=A172,VLOOKUP(A172,'2012'!$A$5:$K$674,3),0)</f>
        <v>0</v>
      </c>
      <c r="AH172" s="33">
        <f>IF(R172=A172,VLOOKUP(A172,'2012'!$A$5:$K$674,4),0)</f>
        <v>0</v>
      </c>
      <c r="AI172">
        <f>IF(R172=A172,VLOOKUP(A172,'2012'!$A$5:$K$674,5),0)</f>
        <v>0</v>
      </c>
      <c r="AJ172">
        <f>IF(R172=A172,VLOOKUP(A172,'2012'!$A$5:$K$674,6),0)</f>
        <v>0</v>
      </c>
      <c r="AK172" s="40">
        <f>IF(R172=A172,VLOOKUP(A172,'2012'!$A$5:$K$674,7),0)</f>
        <v>0</v>
      </c>
      <c r="AL172">
        <f t="shared" si="14"/>
        <v>-1</v>
      </c>
      <c r="AN172" t="str">
        <f>VLOOKUP(A172,'2011'!$A$5:$K$674,1)</f>
        <v xml:space="preserve">Genny Davis </v>
      </c>
      <c r="AO172">
        <f>IF(AN172=R172,VLOOKUP(A172,'2011'!$A$5:$K$674,3),0)</f>
        <v>15</v>
      </c>
      <c r="AP172" s="33">
        <f>IF(AN172=R172,VLOOKUP(A172,'2011'!$A$5:$K$674,4),0)</f>
        <v>4212267</v>
      </c>
      <c r="AQ172">
        <f>IF(R172=AN172,VLOOKUP(A172,'2011'!$A$5:$K$674,5),0)</f>
        <v>21</v>
      </c>
      <c r="AR172">
        <f>IF(R172=AN172,VLOOKUP(A172,'2011'!$A$5:$K$674,6),0)</f>
        <v>7</v>
      </c>
      <c r="AS172" s="40">
        <f>IF(R172=AN172,VLOOKUP(A172,'2011'!$A$5:$K$674,7),0)</f>
        <v>0.33333333333333331</v>
      </c>
    </row>
    <row r="173" spans="1:45" x14ac:dyDescent="0.2">
      <c r="A173" t="s">
        <v>1319</v>
      </c>
      <c r="B173" t="s">
        <v>1286</v>
      </c>
      <c r="C173">
        <v>387</v>
      </c>
      <c r="D173" s="33">
        <v>259995</v>
      </c>
      <c r="E173">
        <v>2</v>
      </c>
      <c r="F173">
        <v>1</v>
      </c>
      <c r="G173" s="40">
        <v>0.5</v>
      </c>
      <c r="H173" s="40">
        <f t="shared" si="10"/>
        <v>0.10714285714285718</v>
      </c>
      <c r="J173" t="str">
        <f>VLOOKUP(A173,'2015'!$A$5:$K$674,1)</f>
        <v xml:space="preserve">Genny Davis </v>
      </c>
      <c r="K173" s="31">
        <f>IF(J173=A173,VLOOKUP(A173,'2015'!$A$5:$K$674,3),0)</f>
        <v>0</v>
      </c>
      <c r="L173" s="33">
        <f>IF(J173=A173,VLOOKUP(A173,'2015'!$A$5:$K$674,4),0)</f>
        <v>0</v>
      </c>
      <c r="M173">
        <f>IF(J173=A173,VLOOKUP(A173,'2015'!$A$5:$K$674,5),0)</f>
        <v>0</v>
      </c>
      <c r="N173">
        <f>IF(J173=A173,VLOOKUP(A173,'2015'!$A$5:$K$674,6),0)</f>
        <v>0</v>
      </c>
      <c r="O173" s="40">
        <f>IF(J173=A173,VLOOKUP(A173,'2015'!$A$5:$K$674,7),0)</f>
        <v>0</v>
      </c>
      <c r="P173">
        <f t="shared" si="11"/>
        <v>-1</v>
      </c>
      <c r="R173" t="str">
        <f>VLOOKUP(A173,'2014'!$A$5:$K$675,1)</f>
        <v xml:space="preserve">Georgia Baird </v>
      </c>
      <c r="S173" s="31">
        <f>IF(R173=A173,VLOOKUP(A173,'2014'!$A$5:$K$675,3),0)</f>
        <v>394</v>
      </c>
      <c r="T173" s="33">
        <f>IF(R173=A173,VLOOKUP(A173,'2014'!$A$5:$K$675,4),0)</f>
        <v>133000</v>
      </c>
      <c r="U173">
        <f>IF(R173=A173,VLOOKUP(A173,'2014'!$A$5:$K$675,5),0)</f>
        <v>1</v>
      </c>
      <c r="V173">
        <f>IF(R173=A173,VLOOKUP(A173,'2014'!$A$5:$K$675,6),0)</f>
        <v>1</v>
      </c>
      <c r="W173" s="40">
        <f>IF(R173=A173,VLOOKUP(A173,'2014'!$A$5:$K$675,7),0)</f>
        <v>1</v>
      </c>
      <c r="X173">
        <f t="shared" si="12"/>
        <v>-1.4756018217306441</v>
      </c>
      <c r="Z173">
        <f>IF(R173=A173,VLOOKUP(A173,'2013'!$A$5:$K$674,3),0)</f>
        <v>8</v>
      </c>
      <c r="AA173" s="33">
        <f>IF(R173=A173,VLOOKUP(A173,'2013'!$A$5:$K$674,4),0)</f>
        <v>7997786</v>
      </c>
      <c r="AB173">
        <f>IF(R173=A173,VLOOKUP(A173,'2013'!$A$5:$K$674,5),0)</f>
        <v>43</v>
      </c>
      <c r="AC173">
        <f>IF(R173=A173,VLOOKUP(A173,'2013'!$A$5:$K$674,6),0)</f>
        <v>26</v>
      </c>
      <c r="AD173" s="40">
        <f>IF(R173=A173,VLOOKUP(A173,'2013'!$A$5:$K$674,7),0)</f>
        <v>0.60465116279069764</v>
      </c>
      <c r="AE173">
        <f t="shared" si="13"/>
        <v>-2.1025991792065666</v>
      </c>
      <c r="AG173">
        <f>IF(R173=A173,VLOOKUP(A173,'2012'!$A$5:$K$674,3),0)</f>
        <v>18</v>
      </c>
      <c r="AH173" s="33">
        <f>IF(R173=A173,VLOOKUP(A173,'2012'!$A$5:$K$674,4),0)</f>
        <v>5130700</v>
      </c>
      <c r="AI173">
        <f>IF(R173=A173,VLOOKUP(A173,'2012'!$A$5:$K$674,5),0)</f>
        <v>31</v>
      </c>
      <c r="AJ173">
        <f>IF(R173=A173,VLOOKUP(A173,'2012'!$A$5:$K$674,6),0)</f>
        <v>14</v>
      </c>
      <c r="AK173" s="40">
        <f>IF(R173=A173,VLOOKUP(A173,'2012'!$A$5:$K$674,7),0)</f>
        <v>0.45161290322580644</v>
      </c>
      <c r="AL173">
        <f t="shared" si="14"/>
        <v>-0.54838709677419351</v>
      </c>
      <c r="AN173" t="str">
        <f>VLOOKUP(A173,'2011'!$A$5:$K$674,1)</f>
        <v xml:space="preserve">Georgia Baird </v>
      </c>
      <c r="AO173">
        <f>IF(AN173=R173,VLOOKUP(A173,'2011'!$A$5:$K$674,3),0)</f>
        <v>232</v>
      </c>
      <c r="AP173" s="33">
        <f>IF(AN173=R173,VLOOKUP(A173,'2011'!$A$5:$K$674,4),0)</f>
        <v>403000</v>
      </c>
      <c r="AQ173">
        <f>IF(R173=AN173,VLOOKUP(A173,'2011'!$A$5:$K$674,5),0)</f>
        <v>2</v>
      </c>
      <c r="AR173">
        <f>IF(R173=AN173,VLOOKUP(A173,'2011'!$A$5:$K$674,6),0)</f>
        <v>2</v>
      </c>
      <c r="AS173" s="40">
        <f>IF(R173=AN173,VLOOKUP(A173,'2011'!$A$5:$K$674,7),0)</f>
        <v>1</v>
      </c>
    </row>
    <row r="174" spans="1:45" x14ac:dyDescent="0.2">
      <c r="A174" t="s">
        <v>1320</v>
      </c>
      <c r="B174" t="s">
        <v>51</v>
      </c>
      <c r="C174">
        <v>390</v>
      </c>
      <c r="D174" s="33">
        <v>256000</v>
      </c>
      <c r="E174">
        <v>2</v>
      </c>
      <c r="F174">
        <v>1</v>
      </c>
      <c r="G174" s="40">
        <v>0.5</v>
      </c>
      <c r="H174" s="40" t="e">
        <f t="shared" si="10"/>
        <v>#DIV/0!</v>
      </c>
      <c r="J174" t="str">
        <f>VLOOKUP(A174,'2015'!$A$5:$K$674,1)</f>
        <v xml:space="preserve">Gilda Lancaster </v>
      </c>
      <c r="K174" s="31">
        <f>IF(J174=A174,VLOOKUP(A174,'2015'!$A$5:$K$674,3),0)</f>
        <v>0</v>
      </c>
      <c r="L174" s="33">
        <f>IF(J174=A174,VLOOKUP(A174,'2015'!$A$5:$K$674,4),0)</f>
        <v>0</v>
      </c>
      <c r="M174">
        <f>IF(J174=A174,VLOOKUP(A174,'2015'!$A$5:$K$674,5),0)</f>
        <v>0</v>
      </c>
      <c r="N174">
        <f>IF(J174=A174,VLOOKUP(A174,'2015'!$A$5:$K$674,6),0)</f>
        <v>0</v>
      </c>
      <c r="O174" s="40">
        <f>IF(J174=A174,VLOOKUP(A174,'2015'!$A$5:$K$674,7),0)</f>
        <v>0</v>
      </c>
      <c r="P174" t="e">
        <f t="shared" si="11"/>
        <v>#DIV/0!</v>
      </c>
      <c r="R174" t="str">
        <f>VLOOKUP(A174,'2014'!$A$5:$K$675,1)</f>
        <v xml:space="preserve">Glen A Land </v>
      </c>
      <c r="S174" s="31">
        <f>IF(R174=A174,VLOOKUP(A174,'2014'!$A$5:$K$675,3),0)</f>
        <v>303</v>
      </c>
      <c r="T174" s="33">
        <f>IF(R174=A174,VLOOKUP(A174,'2014'!$A$5:$K$675,4),0)</f>
        <v>427500</v>
      </c>
      <c r="U174">
        <f>IF(R174=A174,VLOOKUP(A174,'2014'!$A$5:$K$675,5),0)</f>
        <v>4</v>
      </c>
      <c r="V174">
        <f>IF(R174=A174,VLOOKUP(A174,'2014'!$A$5:$K$675,6),0)</f>
        <v>0</v>
      </c>
      <c r="W174" s="40">
        <f>IF(R174=A174,VLOOKUP(A174,'2014'!$A$5:$K$675,7),0)</f>
        <v>0</v>
      </c>
      <c r="X174" t="e">
        <f t="shared" si="12"/>
        <v>#DIV/0!</v>
      </c>
      <c r="Z174">
        <f>IF(R174=A174,VLOOKUP(A174,'2013'!$A$5:$K$674,3),0)</f>
        <v>159</v>
      </c>
      <c r="AA174" s="33">
        <f>IF(R174=A174,VLOOKUP(A174,'2013'!$A$5:$K$674,4),0)</f>
        <v>1111900</v>
      </c>
      <c r="AB174">
        <f>IF(R174=A174,VLOOKUP(A174,'2013'!$A$5:$K$674,5),0)</f>
        <v>6</v>
      </c>
      <c r="AC174">
        <f>IF(R174=A174,VLOOKUP(A174,'2013'!$A$5:$K$674,6),0)</f>
        <v>4</v>
      </c>
      <c r="AD174" s="40">
        <f>IF(R174=A174,VLOOKUP(A174,'2013'!$A$5:$K$674,7),0)</f>
        <v>0.66666666666666663</v>
      </c>
      <c r="AE174" t="e">
        <f t="shared" si="13"/>
        <v>#DIV/0!</v>
      </c>
      <c r="AG174">
        <f>IF(R174=A174,VLOOKUP(A174,'2012'!$A$5:$K$674,3),0)</f>
        <v>286</v>
      </c>
      <c r="AH174" s="33">
        <f>IF(R174=A174,VLOOKUP(A174,'2012'!$A$5:$K$674,4),0)</f>
        <v>284000</v>
      </c>
      <c r="AI174">
        <f>IF(R174=A174,VLOOKUP(A174,'2012'!$A$5:$K$674,5),0)</f>
        <v>3</v>
      </c>
      <c r="AJ174">
        <f>IF(R174=A174,VLOOKUP(A174,'2012'!$A$5:$K$674,6),0)</f>
        <v>0</v>
      </c>
      <c r="AK174" s="40">
        <f>IF(R174=A174,VLOOKUP(A174,'2012'!$A$5:$K$674,7),0)</f>
        <v>0</v>
      </c>
      <c r="AL174" t="e">
        <f t="shared" si="14"/>
        <v>#DIV/0!</v>
      </c>
      <c r="AN174" t="str">
        <f>VLOOKUP(A174,'2011'!$A$5:$K$674,1)</f>
        <v xml:space="preserve">Glen A Land </v>
      </c>
      <c r="AO174">
        <f>IF(AN174=R174,VLOOKUP(A174,'2011'!$A$5:$K$674,3),0)</f>
        <v>362</v>
      </c>
      <c r="AP174" s="33">
        <f>IF(AN174=R174,VLOOKUP(A174,'2011'!$A$5:$K$674,4),0)</f>
        <v>35000</v>
      </c>
      <c r="AQ174">
        <f>IF(R174=AN174,VLOOKUP(A174,'2011'!$A$5:$K$674,5),0)</f>
        <v>1</v>
      </c>
      <c r="AR174">
        <f>IF(R174=AN174,VLOOKUP(A174,'2011'!$A$5:$K$674,6),0)</f>
        <v>0</v>
      </c>
      <c r="AS174" s="40">
        <f>IF(R174=AN174,VLOOKUP(A174,'2011'!$A$5:$K$674,7),0)</f>
        <v>0</v>
      </c>
    </row>
    <row r="175" spans="1:45" x14ac:dyDescent="0.2">
      <c r="A175" t="s">
        <v>1166</v>
      </c>
      <c r="B175" t="s">
        <v>1475</v>
      </c>
      <c r="C175">
        <v>17</v>
      </c>
      <c r="D175" s="33">
        <v>7450035</v>
      </c>
      <c r="E175">
        <v>41</v>
      </c>
      <c r="F175">
        <v>8</v>
      </c>
      <c r="G175" s="40">
        <v>0.1951219512195122</v>
      </c>
      <c r="H175" s="40">
        <f t="shared" si="10"/>
        <v>-0.26829268292682923</v>
      </c>
      <c r="J175" t="str">
        <f>VLOOKUP(A175,'2015'!$A$5:$K$674,1)</f>
        <v xml:space="preserve">Glenda M Hall </v>
      </c>
      <c r="K175" s="31">
        <f>IF(J175=A175,VLOOKUP(A175,'2015'!$A$5:$K$674,3),0)</f>
        <v>27</v>
      </c>
      <c r="L175" s="33">
        <f>IF(J175=A175,VLOOKUP(A175,'2015'!$A$5:$K$674,4),0)</f>
        <v>4298050</v>
      </c>
      <c r="M175">
        <f>IF(J175=A175,VLOOKUP(A175,'2015'!$A$5:$K$674,5),0)</f>
        <v>23</v>
      </c>
      <c r="N175">
        <f>IF(J175=A175,VLOOKUP(A175,'2015'!$A$5:$K$674,6),0)</f>
        <v>0</v>
      </c>
      <c r="O175" s="40">
        <f>IF(J175=A175,VLOOKUP(A175,'2015'!$A$5:$K$674,7),0)</f>
        <v>0</v>
      </c>
      <c r="P175">
        <f t="shared" si="11"/>
        <v>-1</v>
      </c>
      <c r="R175" t="str">
        <f>VLOOKUP(A175,'2014'!$A$5:$K$675,1)</f>
        <v xml:space="preserve">Glenda M Hall </v>
      </c>
      <c r="S175" s="31">
        <f>IF(R175=A175,VLOOKUP(A175,'2014'!$A$5:$K$675,3),0)</f>
        <v>39</v>
      </c>
      <c r="T175" s="33">
        <f>IF(R175=A175,VLOOKUP(A175,'2014'!$A$5:$K$675,4),0)</f>
        <v>3465904</v>
      </c>
      <c r="U175">
        <f>IF(R175=A175,VLOOKUP(A175,'2014'!$A$5:$K$675,5),0)</f>
        <v>21</v>
      </c>
      <c r="V175">
        <f>IF(R175=A175,VLOOKUP(A175,'2014'!$A$5:$K$675,6),0)</f>
        <v>2</v>
      </c>
      <c r="W175" s="40">
        <f>IF(R175=A175,VLOOKUP(A175,'2014'!$A$5:$K$675,7),0)</f>
        <v>9.5238095238095233E-2</v>
      </c>
      <c r="X175">
        <f t="shared" si="12"/>
        <v>-1.132183908045977</v>
      </c>
      <c r="Z175">
        <f>IF(R175=A175,VLOOKUP(A175,'2013'!$A$5:$K$674,3),0)</f>
        <v>29</v>
      </c>
      <c r="AA175" s="33">
        <f>IF(R175=A175,VLOOKUP(A175,'2013'!$A$5:$K$674,4),0)</f>
        <v>3929650</v>
      </c>
      <c r="AB175">
        <f>IF(R175=A175,VLOOKUP(A175,'2013'!$A$5:$K$674,5),0)</f>
        <v>23</v>
      </c>
      <c r="AC175">
        <f>IF(R175=A175,VLOOKUP(A175,'2013'!$A$5:$K$674,6),0)</f>
        <v>3</v>
      </c>
      <c r="AD175" s="40">
        <f>IF(R175=A175,VLOOKUP(A175,'2013'!$A$5:$K$674,7),0)</f>
        <v>0.13043478260869565</v>
      </c>
      <c r="AE175">
        <f t="shared" si="13"/>
        <v>-0.72049689440993792</v>
      </c>
      <c r="AG175">
        <f>IF(R175=A175,VLOOKUP(A175,'2012'!$A$5:$K$674,3),0)</f>
        <v>54</v>
      </c>
      <c r="AH175" s="33">
        <f>IF(R175=A175,VLOOKUP(A175,'2012'!$A$5:$K$674,4),0)</f>
        <v>2408886</v>
      </c>
      <c r="AI175">
        <f>IF(R175=A175,VLOOKUP(A175,'2012'!$A$5:$K$674,5),0)</f>
        <v>15</v>
      </c>
      <c r="AJ175">
        <f>IF(R175=A175,VLOOKUP(A175,'2012'!$A$5:$K$674,6),0)</f>
        <v>4</v>
      </c>
      <c r="AK175" s="40">
        <f>IF(R175=A175,VLOOKUP(A175,'2012'!$A$5:$K$674,7),0)</f>
        <v>0.26666666666666666</v>
      </c>
      <c r="AL175">
        <f t="shared" si="14"/>
        <v>0.46666666666666662</v>
      </c>
      <c r="AN175" t="str">
        <f>VLOOKUP(A175,'2011'!$A$5:$K$674,1)</f>
        <v xml:space="preserve">Glenda M Hall </v>
      </c>
      <c r="AO175">
        <f>IF(AN175=R175,VLOOKUP(A175,'2011'!$A$5:$K$674,3),0)</f>
        <v>94</v>
      </c>
      <c r="AP175" s="33">
        <f>IF(AN175=R175,VLOOKUP(A175,'2011'!$A$5:$K$674,4),0)</f>
        <v>1364650</v>
      </c>
      <c r="AQ175">
        <f>IF(R175=AN175,VLOOKUP(A175,'2011'!$A$5:$K$674,5),0)</f>
        <v>11</v>
      </c>
      <c r="AR175">
        <f>IF(R175=AN175,VLOOKUP(A175,'2011'!$A$5:$K$674,6),0)</f>
        <v>2</v>
      </c>
      <c r="AS175" s="40">
        <f>IF(R175=AN175,VLOOKUP(A175,'2011'!$A$5:$K$674,7),0)</f>
        <v>0.18181818181818182</v>
      </c>
    </row>
    <row r="176" spans="1:45" x14ac:dyDescent="0.2">
      <c r="A176" t="s">
        <v>506</v>
      </c>
      <c r="B176" t="s">
        <v>1099</v>
      </c>
      <c r="C176">
        <v>255</v>
      </c>
      <c r="D176" s="33">
        <v>883800</v>
      </c>
      <c r="E176">
        <v>6</v>
      </c>
      <c r="F176">
        <v>2</v>
      </c>
      <c r="G176" s="40">
        <v>0.33333333333333331</v>
      </c>
      <c r="H176" s="40" t="e">
        <f t="shared" si="10"/>
        <v>#DIV/0!</v>
      </c>
      <c r="J176" t="str">
        <f>VLOOKUP(A176,'2015'!$A$5:$K$674,1)</f>
        <v xml:space="preserve">Grace Rogers </v>
      </c>
      <c r="K176" s="31">
        <f>IF(J176=A176,VLOOKUP(A176,'2015'!$A$5:$K$674,3),0)</f>
        <v>334</v>
      </c>
      <c r="L176" s="33">
        <f>IF(J176=A176,VLOOKUP(A176,'2015'!$A$5:$K$674,4),0)</f>
        <v>298000</v>
      </c>
      <c r="M176">
        <f>IF(J176=A176,VLOOKUP(A176,'2015'!$A$5:$K$674,5),0)</f>
        <v>3</v>
      </c>
      <c r="N176">
        <f>IF(J176=A176,VLOOKUP(A176,'2015'!$A$5:$K$674,6),0)</f>
        <v>0</v>
      </c>
      <c r="O176" s="40">
        <f>IF(J176=A176,VLOOKUP(A176,'2015'!$A$5:$K$674,7),0)</f>
        <v>0</v>
      </c>
      <c r="P176" t="e">
        <f t="shared" si="11"/>
        <v>#DIV/0!</v>
      </c>
      <c r="R176" t="str">
        <f>VLOOKUP(A176,'2014'!$A$5:$K$675,1)</f>
        <v xml:space="preserve">Glenda M Hall </v>
      </c>
      <c r="S176" s="31">
        <f>IF(R176=A176,VLOOKUP(A176,'2014'!$A$5:$K$675,3),0)</f>
        <v>0</v>
      </c>
      <c r="T176" s="33">
        <f>IF(R176=A176,VLOOKUP(A176,'2014'!$A$5:$K$675,4),0)</f>
        <v>0</v>
      </c>
      <c r="U176">
        <f>IF(R176=A176,VLOOKUP(A176,'2014'!$A$5:$K$675,5),0)</f>
        <v>0</v>
      </c>
      <c r="V176">
        <f>IF(R176=A176,VLOOKUP(A176,'2014'!$A$5:$K$675,6),0)</f>
        <v>0</v>
      </c>
      <c r="W176" s="40">
        <f>IF(R176=A176,VLOOKUP(A176,'2014'!$A$5:$K$675,7),0)</f>
        <v>0</v>
      </c>
      <c r="X176" t="e">
        <f t="shared" si="12"/>
        <v>#DIV/0!</v>
      </c>
      <c r="Z176">
        <f>IF(R176=A176,VLOOKUP(A176,'2013'!$A$5:$K$674,3),0)</f>
        <v>0</v>
      </c>
      <c r="AA176" s="33">
        <f>IF(R176=A176,VLOOKUP(A176,'2013'!$A$5:$K$674,4),0)</f>
        <v>0</v>
      </c>
      <c r="AB176">
        <f>IF(R176=A176,VLOOKUP(A176,'2013'!$A$5:$K$674,5),0)</f>
        <v>0</v>
      </c>
      <c r="AC176">
        <f>IF(R176=A176,VLOOKUP(A176,'2013'!$A$5:$K$674,6),0)</f>
        <v>0</v>
      </c>
      <c r="AD176" s="40">
        <f>IF(R176=A176,VLOOKUP(A176,'2013'!$A$5:$K$674,7),0)</f>
        <v>0</v>
      </c>
      <c r="AE176" t="e">
        <f t="shared" si="13"/>
        <v>#DIV/0!</v>
      </c>
      <c r="AG176">
        <f>IF(R176=A176,VLOOKUP(A176,'2012'!$A$5:$K$674,3),0)</f>
        <v>0</v>
      </c>
      <c r="AH176" s="33">
        <f>IF(R176=A176,VLOOKUP(A176,'2012'!$A$5:$K$674,4),0)</f>
        <v>0</v>
      </c>
      <c r="AI176">
        <f>IF(R176=A176,VLOOKUP(A176,'2012'!$A$5:$K$674,5),0)</f>
        <v>0</v>
      </c>
      <c r="AJ176">
        <f>IF(R176=A176,VLOOKUP(A176,'2012'!$A$5:$K$674,6),0)</f>
        <v>0</v>
      </c>
      <c r="AK176" s="40">
        <f>IF(R176=A176,VLOOKUP(A176,'2012'!$A$5:$K$674,7),0)</f>
        <v>0</v>
      </c>
      <c r="AL176" t="e">
        <f t="shared" si="14"/>
        <v>#DIV/0!</v>
      </c>
      <c r="AN176" t="str">
        <f>VLOOKUP(A176,'2011'!$A$5:$K$674,1)</f>
        <v xml:space="preserve">Gordon Rountree </v>
      </c>
      <c r="AO176">
        <f>IF(AN176=R176,VLOOKUP(A176,'2011'!$A$5:$K$674,3),0)</f>
        <v>0</v>
      </c>
      <c r="AP176" s="33">
        <f>IF(AN176=R176,VLOOKUP(A176,'2011'!$A$5:$K$674,4),0)</f>
        <v>0</v>
      </c>
      <c r="AQ176">
        <f>IF(R176=AN176,VLOOKUP(A176,'2011'!$A$5:$K$674,5),0)</f>
        <v>0</v>
      </c>
      <c r="AR176">
        <f>IF(R176=AN176,VLOOKUP(A176,'2011'!$A$5:$K$674,6),0)</f>
        <v>0</v>
      </c>
      <c r="AS176" s="40">
        <f>IF(R176=AN176,VLOOKUP(A176,'2011'!$A$5:$K$674,7),0)</f>
        <v>0</v>
      </c>
    </row>
    <row r="177" spans="1:45" x14ac:dyDescent="0.2">
      <c r="A177" t="s">
        <v>1429</v>
      </c>
      <c r="B177" t="s">
        <v>1099</v>
      </c>
      <c r="C177">
        <v>66</v>
      </c>
      <c r="D177" s="33">
        <v>3429150</v>
      </c>
      <c r="E177">
        <v>25</v>
      </c>
      <c r="F177">
        <v>3</v>
      </c>
      <c r="G177" s="40">
        <v>0.12</v>
      </c>
      <c r="H177" s="40" t="e">
        <f t="shared" si="10"/>
        <v>#DIV/0!</v>
      </c>
      <c r="J177" t="str">
        <f>VLOOKUP(A177,'2015'!$A$5:$K$674,1)</f>
        <v xml:space="preserve">Greg Clark </v>
      </c>
      <c r="K177" s="31">
        <f>IF(J177=A177,VLOOKUP(A177,'2015'!$A$5:$K$674,3),0)</f>
        <v>434</v>
      </c>
      <c r="L177" s="33">
        <f>IF(J177=A177,VLOOKUP(A177,'2015'!$A$5:$K$674,4),0)</f>
        <v>22000</v>
      </c>
      <c r="M177">
        <f>IF(J177=A177,VLOOKUP(A177,'2015'!$A$5:$K$674,5),0)</f>
        <v>1</v>
      </c>
      <c r="N177">
        <f>IF(J177=A177,VLOOKUP(A177,'2015'!$A$5:$K$674,6),0)</f>
        <v>0</v>
      </c>
      <c r="O177" s="40">
        <f>IF(J177=A177,VLOOKUP(A177,'2015'!$A$5:$K$674,7),0)</f>
        <v>0</v>
      </c>
      <c r="P177" t="e">
        <f t="shared" si="11"/>
        <v>#DIV/0!</v>
      </c>
      <c r="R177" t="str">
        <f>VLOOKUP(A177,'2014'!$A$5:$K$675,1)</f>
        <v xml:space="preserve">Glenda M Hall </v>
      </c>
      <c r="S177" s="31">
        <f>IF(R177=A177,VLOOKUP(A177,'2014'!$A$5:$K$675,3),0)</f>
        <v>0</v>
      </c>
      <c r="T177" s="33">
        <f>IF(R177=A177,VLOOKUP(A177,'2014'!$A$5:$K$675,4),0)</f>
        <v>0</v>
      </c>
      <c r="U177">
        <f>IF(R177=A177,VLOOKUP(A177,'2014'!$A$5:$K$675,5),0)</f>
        <v>0</v>
      </c>
      <c r="V177">
        <f>IF(R177=A177,VLOOKUP(A177,'2014'!$A$5:$K$675,6),0)</f>
        <v>0</v>
      </c>
      <c r="W177" s="40">
        <f>IF(R177=A177,VLOOKUP(A177,'2014'!$A$5:$K$675,7),0)</f>
        <v>0</v>
      </c>
      <c r="X177" t="e">
        <f t="shared" si="12"/>
        <v>#DIV/0!</v>
      </c>
      <c r="Z177">
        <f>IF(R177=A177,VLOOKUP(A177,'2013'!$A$5:$K$674,3),0)</f>
        <v>0</v>
      </c>
      <c r="AA177" s="33">
        <f>IF(R177=A177,VLOOKUP(A177,'2013'!$A$5:$K$674,4),0)</f>
        <v>0</v>
      </c>
      <c r="AB177">
        <f>IF(R177=A177,VLOOKUP(A177,'2013'!$A$5:$K$674,5),0)</f>
        <v>0</v>
      </c>
      <c r="AC177">
        <f>IF(R177=A177,VLOOKUP(A177,'2013'!$A$5:$K$674,6),0)</f>
        <v>0</v>
      </c>
      <c r="AD177" s="40">
        <f>IF(R177=A177,VLOOKUP(A177,'2013'!$A$5:$K$674,7),0)</f>
        <v>0</v>
      </c>
      <c r="AE177" t="e">
        <f t="shared" si="13"/>
        <v>#DIV/0!</v>
      </c>
      <c r="AG177">
        <f>IF(R177=A177,VLOOKUP(A177,'2012'!$A$5:$K$674,3),0)</f>
        <v>0</v>
      </c>
      <c r="AH177" s="33">
        <f>IF(R177=A177,VLOOKUP(A177,'2012'!$A$5:$K$674,4),0)</f>
        <v>0</v>
      </c>
      <c r="AI177">
        <f>IF(R177=A177,VLOOKUP(A177,'2012'!$A$5:$K$674,5),0)</f>
        <v>0</v>
      </c>
      <c r="AJ177">
        <f>IF(R177=A177,VLOOKUP(A177,'2012'!$A$5:$K$674,6),0)</f>
        <v>0</v>
      </c>
      <c r="AK177" s="40">
        <f>IF(R177=A177,VLOOKUP(A177,'2012'!$A$5:$K$674,7),0)</f>
        <v>0</v>
      </c>
      <c r="AL177" t="e">
        <f t="shared" si="14"/>
        <v>#DIV/0!</v>
      </c>
      <c r="AN177" t="str">
        <f>VLOOKUP(A177,'2011'!$A$5:$K$674,1)</f>
        <v xml:space="preserve">Gordon Rountree </v>
      </c>
      <c r="AO177">
        <f>IF(AN177=R177,VLOOKUP(A177,'2011'!$A$5:$K$674,3),0)</f>
        <v>0</v>
      </c>
      <c r="AP177" s="33">
        <f>IF(AN177=R177,VLOOKUP(A177,'2011'!$A$5:$K$674,4),0)</f>
        <v>0</v>
      </c>
      <c r="AQ177">
        <f>IF(R177=AN177,VLOOKUP(A177,'2011'!$A$5:$K$674,5),0)</f>
        <v>0</v>
      </c>
      <c r="AR177">
        <f>IF(R177=AN177,VLOOKUP(A177,'2011'!$A$5:$K$674,6),0)</f>
        <v>0</v>
      </c>
      <c r="AS177" s="40">
        <f>IF(R177=AN177,VLOOKUP(A177,'2011'!$A$5:$K$674,7),0)</f>
        <v>0</v>
      </c>
    </row>
    <row r="178" spans="1:45" x14ac:dyDescent="0.2">
      <c r="A178" t="s">
        <v>740</v>
      </c>
      <c r="B178" t="s">
        <v>1099</v>
      </c>
      <c r="C178">
        <v>266</v>
      </c>
      <c r="D178" s="33">
        <v>813500</v>
      </c>
      <c r="E178">
        <v>3</v>
      </c>
      <c r="F178">
        <v>0</v>
      </c>
      <c r="G178" s="40">
        <v>0</v>
      </c>
      <c r="H178" s="40">
        <f t="shared" si="10"/>
        <v>-1</v>
      </c>
      <c r="J178" t="str">
        <f>VLOOKUP(A178,'2015'!$A$5:$K$674,1)</f>
        <v xml:space="preserve">Greg Nichols </v>
      </c>
      <c r="K178" s="31">
        <f>IF(J178=A178,VLOOKUP(A178,'2015'!$A$5:$K$674,3),0)</f>
        <v>309</v>
      </c>
      <c r="L178" s="33">
        <f>IF(J178=A178,VLOOKUP(A178,'2015'!$A$5:$K$674,4),0)</f>
        <v>365800</v>
      </c>
      <c r="M178">
        <f>IF(J178=A178,VLOOKUP(A178,'2015'!$A$5:$K$674,5),0)</f>
        <v>3</v>
      </c>
      <c r="N178">
        <f>IF(J178=A178,VLOOKUP(A178,'2015'!$A$5:$K$674,6),0)</f>
        <v>1</v>
      </c>
      <c r="O178" s="40">
        <f>IF(J178=A178,VLOOKUP(A178,'2015'!$A$5:$K$674,7),0)</f>
        <v>0.33333333333333331</v>
      </c>
      <c r="P178">
        <f t="shared" si="11"/>
        <v>0.33333333333333326</v>
      </c>
      <c r="R178" t="str">
        <f>VLOOKUP(A178,'2014'!$A$5:$K$675,1)</f>
        <v xml:space="preserve">Greg Nichols </v>
      </c>
      <c r="S178" s="31">
        <f>IF(R178=A178,VLOOKUP(A178,'2014'!$A$5:$K$675,3),0)</f>
        <v>269</v>
      </c>
      <c r="T178" s="33">
        <f>IF(R178=A178,VLOOKUP(A178,'2014'!$A$5:$K$675,4),0)</f>
        <v>546800</v>
      </c>
      <c r="U178">
        <f>IF(R178=A178,VLOOKUP(A178,'2014'!$A$5:$K$675,5),0)</f>
        <v>4</v>
      </c>
      <c r="V178">
        <f>IF(R178=A178,VLOOKUP(A178,'2014'!$A$5:$K$675,6),0)</f>
        <v>1</v>
      </c>
      <c r="W178" s="40">
        <f>IF(R178=A178,VLOOKUP(A178,'2014'!$A$5:$K$675,7),0)</f>
        <v>0.25</v>
      </c>
      <c r="X178" t="e">
        <f t="shared" si="12"/>
        <v>#DIV/0!</v>
      </c>
      <c r="Z178">
        <f>IF(R178=A178,VLOOKUP(A178,'2013'!$A$5:$K$674,3),0)</f>
        <v>322</v>
      </c>
      <c r="AA178" s="33">
        <f>IF(R178=A178,VLOOKUP(A178,'2013'!$A$5:$K$674,4),0)</f>
        <v>213800</v>
      </c>
      <c r="AB178">
        <f>IF(R178=A178,VLOOKUP(A178,'2013'!$A$5:$K$674,5),0)</f>
        <v>2</v>
      </c>
      <c r="AC178">
        <f>IF(R178=A178,VLOOKUP(A178,'2013'!$A$5:$K$674,6),0)</f>
        <v>0</v>
      </c>
      <c r="AD178" s="40">
        <f>IF(R178=A178,VLOOKUP(A178,'2013'!$A$5:$K$674,7),0)</f>
        <v>0</v>
      </c>
      <c r="AE178" t="e">
        <f t="shared" si="13"/>
        <v>#DIV/0!</v>
      </c>
      <c r="AG178">
        <f>IF(R178=A178,VLOOKUP(A178,'2012'!$A$5:$K$674,3),0)</f>
        <v>260</v>
      </c>
      <c r="AH178" s="33">
        <f>IF(R178=A178,VLOOKUP(A178,'2012'!$A$5:$K$674,4),0)</f>
        <v>366000</v>
      </c>
      <c r="AI178">
        <f>IF(R178=A178,VLOOKUP(A178,'2012'!$A$5:$K$674,5),0)</f>
        <v>3</v>
      </c>
      <c r="AJ178">
        <f>IF(R178=A178,VLOOKUP(A178,'2012'!$A$5:$K$674,6),0)</f>
        <v>1</v>
      </c>
      <c r="AK178" s="40">
        <f>IF(R178=A178,VLOOKUP(A178,'2012'!$A$5:$K$674,7),0)</f>
        <v>0.33333333333333331</v>
      </c>
      <c r="AL178" t="e">
        <f t="shared" si="14"/>
        <v>#DIV/0!</v>
      </c>
      <c r="AN178" t="str">
        <f>VLOOKUP(A178,'2011'!$A$5:$K$674,1)</f>
        <v xml:space="preserve">Gordon Rountree </v>
      </c>
      <c r="AO178">
        <f>IF(AN178=R178,VLOOKUP(A178,'2011'!$A$5:$K$674,3),0)</f>
        <v>0</v>
      </c>
      <c r="AP178" s="33">
        <f>IF(AN178=R178,VLOOKUP(A178,'2011'!$A$5:$K$674,4),0)</f>
        <v>0</v>
      </c>
      <c r="AQ178">
        <f>IF(R178=AN178,VLOOKUP(A178,'2011'!$A$5:$K$674,5),0)</f>
        <v>0</v>
      </c>
      <c r="AR178">
        <f>IF(R178=AN178,VLOOKUP(A178,'2011'!$A$5:$K$674,6),0)</f>
        <v>0</v>
      </c>
      <c r="AS178" s="40">
        <f>IF(R178=AN178,VLOOKUP(A178,'2011'!$A$5:$K$674,7),0)</f>
        <v>0</v>
      </c>
    </row>
    <row r="179" spans="1:45" x14ac:dyDescent="0.2">
      <c r="A179" t="s">
        <v>76</v>
      </c>
      <c r="B179" t="s">
        <v>106</v>
      </c>
      <c r="C179">
        <v>204</v>
      </c>
      <c r="D179" s="33">
        <v>1250000</v>
      </c>
      <c r="E179">
        <v>5</v>
      </c>
      <c r="F179">
        <v>3</v>
      </c>
      <c r="G179" s="40">
        <v>0.6</v>
      </c>
      <c r="H179" s="40">
        <f t="shared" si="10"/>
        <v>0.19999999999999996</v>
      </c>
      <c r="J179" t="str">
        <f>VLOOKUP(A179,'2015'!$A$5:$K$674,1)</f>
        <v xml:space="preserve">Greg Smith </v>
      </c>
      <c r="K179" s="31">
        <f>IF(J179=A179,VLOOKUP(A179,'2015'!$A$5:$K$674,3),0)</f>
        <v>206</v>
      </c>
      <c r="L179" s="33">
        <f>IF(J179=A179,VLOOKUP(A179,'2015'!$A$5:$K$674,4),0)</f>
        <v>835000</v>
      </c>
      <c r="M179">
        <f>IF(J179=A179,VLOOKUP(A179,'2015'!$A$5:$K$674,5),0)</f>
        <v>3</v>
      </c>
      <c r="N179">
        <f>IF(J179=A179,VLOOKUP(A179,'2015'!$A$5:$K$674,6),0)</f>
        <v>2</v>
      </c>
      <c r="O179" s="40">
        <f>IF(J179=A179,VLOOKUP(A179,'2015'!$A$5:$K$674,7),0)</f>
        <v>0.66666666666666663</v>
      </c>
      <c r="P179">
        <f t="shared" si="11"/>
        <v>-0.11111111111111116</v>
      </c>
      <c r="R179" t="str">
        <f>VLOOKUP(A179,'2014'!$A$5:$K$675,1)</f>
        <v xml:space="preserve">Greg Smith </v>
      </c>
      <c r="S179" s="31">
        <f>IF(R179=A179,VLOOKUP(A179,'2014'!$A$5:$K$675,3),0)</f>
        <v>97</v>
      </c>
      <c r="T179" s="33">
        <f>IF(R179=A179,VLOOKUP(A179,'2014'!$A$5:$K$675,4),0)</f>
        <v>1931214</v>
      </c>
      <c r="U179">
        <f>IF(R179=A179,VLOOKUP(A179,'2014'!$A$5:$K$675,5),0)</f>
        <v>8</v>
      </c>
      <c r="V179">
        <f>IF(R179=A179,VLOOKUP(A179,'2014'!$A$5:$K$675,6),0)</f>
        <v>6</v>
      </c>
      <c r="W179" s="40">
        <f>IF(R179=A179,VLOOKUP(A179,'2014'!$A$5:$K$675,7),0)</f>
        <v>0.75</v>
      </c>
      <c r="X179" t="e">
        <f t="shared" si="12"/>
        <v>#DIV/0!</v>
      </c>
      <c r="Z179">
        <f>IF(R179=A179,VLOOKUP(A179,'2013'!$A$5:$K$674,3),0)</f>
        <v>94</v>
      </c>
      <c r="AA179" s="33">
        <f>IF(R179=A179,VLOOKUP(A179,'2013'!$A$5:$K$674,4),0)</f>
        <v>1792500</v>
      </c>
      <c r="AB179">
        <f>IF(R179=A179,VLOOKUP(A179,'2013'!$A$5:$K$674,5),0)</f>
        <v>10</v>
      </c>
      <c r="AC179">
        <f>IF(R179=A179,VLOOKUP(A179,'2013'!$A$5:$K$674,6),0)</f>
        <v>5</v>
      </c>
      <c r="AD179" s="40">
        <f>IF(R179=A179,VLOOKUP(A179,'2013'!$A$5:$K$674,7),0)</f>
        <v>0.5</v>
      </c>
      <c r="AE179" t="e">
        <f t="shared" si="13"/>
        <v>#DIV/0!</v>
      </c>
      <c r="AG179">
        <f>IF(R179=A179,VLOOKUP(A179,'2012'!$A$5:$K$674,3),0)</f>
        <v>255</v>
      </c>
      <c r="AH179" s="33">
        <f>IF(R179=A179,VLOOKUP(A179,'2012'!$A$5:$K$674,4),0)</f>
        <v>382102</v>
      </c>
      <c r="AI179">
        <f>IF(R179=A179,VLOOKUP(A179,'2012'!$A$5:$K$674,5),0)</f>
        <v>4</v>
      </c>
      <c r="AJ179">
        <f>IF(R179=A179,VLOOKUP(A179,'2012'!$A$5:$K$674,6),0)</f>
        <v>2</v>
      </c>
      <c r="AK179" s="40">
        <f>IF(R179=A179,VLOOKUP(A179,'2012'!$A$5:$K$674,7),0)</f>
        <v>0.5</v>
      </c>
      <c r="AL179">
        <f t="shared" si="14"/>
        <v>0</v>
      </c>
      <c r="AN179" t="str">
        <f>VLOOKUP(A179,'2011'!$A$5:$K$674,1)</f>
        <v xml:space="preserve">Greg Smith </v>
      </c>
      <c r="AO179">
        <f>IF(AN179=R179,VLOOKUP(A179,'2011'!$A$5:$K$674,3),0)</f>
        <v>355</v>
      </c>
      <c r="AP179" s="33">
        <f>IF(AN179=R179,VLOOKUP(A179,'2011'!$A$5:$K$674,4),0)</f>
        <v>67015</v>
      </c>
      <c r="AQ179">
        <f>IF(R179=AN179,VLOOKUP(A179,'2011'!$A$5:$K$674,5),0)</f>
        <v>2</v>
      </c>
      <c r="AR179">
        <f>IF(R179=AN179,VLOOKUP(A179,'2011'!$A$5:$K$674,6),0)</f>
        <v>1</v>
      </c>
      <c r="AS179" s="40">
        <f>IF(R179=AN179,VLOOKUP(A179,'2011'!$A$5:$K$674,7),0)</f>
        <v>0.5</v>
      </c>
    </row>
    <row r="180" spans="1:45" x14ac:dyDescent="0.2">
      <c r="A180" t="s">
        <v>624</v>
      </c>
      <c r="B180" t="s">
        <v>1286</v>
      </c>
      <c r="C180">
        <v>195</v>
      </c>
      <c r="D180" s="33">
        <v>1322400</v>
      </c>
      <c r="E180">
        <v>10</v>
      </c>
      <c r="F180">
        <v>2</v>
      </c>
      <c r="G180" s="40">
        <v>0.2</v>
      </c>
      <c r="H180" s="40">
        <f t="shared" si="10"/>
        <v>-0.6</v>
      </c>
      <c r="J180" t="str">
        <f>VLOOKUP(A180,'2015'!$A$5:$K$674,1)</f>
        <v xml:space="preserve">Gregg Glime </v>
      </c>
      <c r="K180" s="31">
        <f>IF(J180=A180,VLOOKUP(A180,'2015'!$A$5:$K$674,3),0)</f>
        <v>93</v>
      </c>
      <c r="L180" s="33">
        <f>IF(J180=A180,VLOOKUP(A180,'2015'!$A$5:$K$674,4),0)</f>
        <v>1943437</v>
      </c>
      <c r="M180">
        <f>IF(J180=A180,VLOOKUP(A180,'2015'!$A$5:$K$674,5),0)</f>
        <v>19</v>
      </c>
      <c r="N180">
        <f>IF(J180=A180,VLOOKUP(A180,'2015'!$A$5:$K$674,6),0)</f>
        <v>5</v>
      </c>
      <c r="O180" s="40">
        <f>IF(J180=A180,VLOOKUP(A180,'2015'!$A$5:$K$674,7),0)</f>
        <v>0.26315789473684209</v>
      </c>
      <c r="P180">
        <f t="shared" si="11"/>
        <v>0.3157894736842104</v>
      </c>
      <c r="R180" t="str">
        <f>VLOOKUP(A180,'2014'!$A$5:$K$675,1)</f>
        <v xml:space="preserve">Gregg Glime </v>
      </c>
      <c r="S180" s="31">
        <f>IF(R180=A180,VLOOKUP(A180,'2014'!$A$5:$K$675,3),0)</f>
        <v>128</v>
      </c>
      <c r="T180" s="33">
        <f>IF(R180=A180,VLOOKUP(A180,'2014'!$A$5:$K$675,4),0)</f>
        <v>1538500</v>
      </c>
      <c r="U180">
        <f>IF(R180=A180,VLOOKUP(A180,'2014'!$A$5:$K$675,5),0)</f>
        <v>5</v>
      </c>
      <c r="V180">
        <f>IF(R180=A180,VLOOKUP(A180,'2014'!$A$5:$K$675,6),0)</f>
        <v>1</v>
      </c>
      <c r="W180" s="40">
        <f>IF(R180=A180,VLOOKUP(A180,'2014'!$A$5:$K$675,7),0)</f>
        <v>0.2</v>
      </c>
      <c r="X180" t="e">
        <f t="shared" si="12"/>
        <v>#DIV/0!</v>
      </c>
      <c r="Z180">
        <f>IF(R180=A180,VLOOKUP(A180,'2013'!$A$5:$K$674,3),0)</f>
        <v>401</v>
      </c>
      <c r="AA180" s="33">
        <f>IF(R180=A180,VLOOKUP(A180,'2013'!$A$5:$K$674,4),0)</f>
        <v>19500</v>
      </c>
      <c r="AB180">
        <f>IF(R180=A180,VLOOKUP(A180,'2013'!$A$5:$K$674,5),0)</f>
        <v>1</v>
      </c>
      <c r="AC180">
        <f>IF(R180=A180,VLOOKUP(A180,'2013'!$A$5:$K$674,6),0)</f>
        <v>0</v>
      </c>
      <c r="AD180" s="40">
        <f>IF(R180=A180,VLOOKUP(A180,'2013'!$A$5:$K$674,7),0)</f>
        <v>0</v>
      </c>
      <c r="AE180" t="e">
        <f t="shared" si="13"/>
        <v>#DIV/0!</v>
      </c>
      <c r="AG180">
        <f>IF(R180=A180,VLOOKUP(A180,'2012'!$A$5:$K$674,3),0)</f>
        <v>255</v>
      </c>
      <c r="AH180" s="33">
        <f>IF(R180=A180,VLOOKUP(A180,'2012'!$A$5:$K$674,4),0)</f>
        <v>382102</v>
      </c>
      <c r="AI180">
        <f>IF(R180=A180,VLOOKUP(A180,'2012'!$A$5:$K$674,5),0)</f>
        <v>4</v>
      </c>
      <c r="AJ180">
        <f>IF(R180=A180,VLOOKUP(A180,'2012'!$A$5:$K$674,6),0)</f>
        <v>2</v>
      </c>
      <c r="AK180" s="40">
        <f>IF(R180=A180,VLOOKUP(A180,'2012'!$A$5:$K$674,7),0)</f>
        <v>0.5</v>
      </c>
      <c r="AL180" t="e">
        <f t="shared" si="14"/>
        <v>#DIV/0!</v>
      </c>
      <c r="AN180" t="str">
        <f>VLOOKUP(A180,'2011'!$A$5:$K$674,1)</f>
        <v xml:space="preserve">Greg Smith </v>
      </c>
      <c r="AO180">
        <f>IF(AN180=R180,VLOOKUP(A180,'2011'!$A$5:$K$674,3),0)</f>
        <v>0</v>
      </c>
      <c r="AP180" s="33">
        <f>IF(AN180=R180,VLOOKUP(A180,'2011'!$A$5:$K$674,4),0)</f>
        <v>0</v>
      </c>
      <c r="AQ180">
        <f>IF(R180=AN180,VLOOKUP(A180,'2011'!$A$5:$K$674,5),0)</f>
        <v>0</v>
      </c>
      <c r="AR180">
        <f>IF(R180=AN180,VLOOKUP(A180,'2011'!$A$5:$K$674,6),0)</f>
        <v>0</v>
      </c>
      <c r="AS180" s="40">
        <f>IF(R180=AN180,VLOOKUP(A180,'2011'!$A$5:$K$674,7),0)</f>
        <v>0</v>
      </c>
    </row>
    <row r="181" spans="1:45" x14ac:dyDescent="0.2">
      <c r="A181" t="s">
        <v>1200</v>
      </c>
      <c r="B181" t="s">
        <v>5</v>
      </c>
      <c r="C181">
        <v>10</v>
      </c>
      <c r="D181" s="33">
        <v>11020800</v>
      </c>
      <c r="E181">
        <v>37</v>
      </c>
      <c r="F181">
        <v>13</v>
      </c>
      <c r="G181" s="40">
        <v>0.35135135135135137</v>
      </c>
      <c r="H181" s="40" t="e">
        <f t="shared" si="10"/>
        <v>#DIV/0!</v>
      </c>
      <c r="J181" t="str">
        <f>VLOOKUP(A181,'2015'!$A$5:$K$674,1)</f>
        <v xml:space="preserve">Haley Holden </v>
      </c>
      <c r="K181" s="31">
        <f>IF(J181=A181,VLOOKUP(A181,'2015'!$A$5:$K$674,3),0)</f>
        <v>14</v>
      </c>
      <c r="L181" s="33">
        <f>IF(J181=A181,VLOOKUP(A181,'2015'!$A$5:$K$674,4),0)</f>
        <v>6036050</v>
      </c>
      <c r="M181">
        <f>IF(J181=A181,VLOOKUP(A181,'2015'!$A$5:$K$674,5),0)</f>
        <v>24</v>
      </c>
      <c r="N181">
        <f>IF(J181=A181,VLOOKUP(A181,'2015'!$A$5:$K$674,6),0)</f>
        <v>2</v>
      </c>
      <c r="O181" s="40">
        <f>IF(J181=A181,VLOOKUP(A181,'2015'!$A$5:$K$674,7),0)</f>
        <v>8.3333333333333329E-2</v>
      </c>
      <c r="P181" t="e">
        <f t="shared" si="11"/>
        <v>#DIV/0!</v>
      </c>
      <c r="R181" t="str">
        <f>VLOOKUP(A181,'2014'!$A$5:$K$675,1)</f>
        <v xml:space="preserve">Haley Holden </v>
      </c>
      <c r="S181" s="31">
        <f>IF(R181=A181,VLOOKUP(A181,'2014'!$A$5:$K$675,3),0)</f>
        <v>256</v>
      </c>
      <c r="T181" s="33">
        <f>IF(R181=A181,VLOOKUP(A181,'2014'!$A$5:$K$675,4),0)</f>
        <v>583700</v>
      </c>
      <c r="U181">
        <f>IF(R181=A181,VLOOKUP(A181,'2014'!$A$5:$K$675,5),0)</f>
        <v>3</v>
      </c>
      <c r="V181">
        <f>IF(R181=A181,VLOOKUP(A181,'2014'!$A$5:$K$675,6),0)</f>
        <v>0</v>
      </c>
      <c r="W181" s="40">
        <f>IF(R181=A181,VLOOKUP(A181,'2014'!$A$5:$K$675,7),0)</f>
        <v>0</v>
      </c>
      <c r="X181" t="e">
        <f t="shared" si="12"/>
        <v>#DIV/0!</v>
      </c>
      <c r="Z181">
        <f>IF(R181=A181,VLOOKUP(A181,'2013'!$A$5:$K$674,3),0)</f>
        <v>113</v>
      </c>
      <c r="AA181" s="33">
        <f>IF(R181=A181,VLOOKUP(A181,'2013'!$A$5:$K$674,4),0)</f>
        <v>1577724</v>
      </c>
      <c r="AB181">
        <f>IF(R181=A181,VLOOKUP(A181,'2013'!$A$5:$K$674,5),0)</f>
        <v>9</v>
      </c>
      <c r="AC181">
        <f>IF(R181=A181,VLOOKUP(A181,'2013'!$A$5:$K$674,6),0)</f>
        <v>6</v>
      </c>
      <c r="AD181" s="40">
        <f>IF(R181=A181,VLOOKUP(A181,'2013'!$A$5:$K$674,7),0)</f>
        <v>0.66666666666666663</v>
      </c>
      <c r="AE181" t="e">
        <f t="shared" si="13"/>
        <v>#DIV/0!</v>
      </c>
      <c r="AG181">
        <f>IF(R181=A181,VLOOKUP(A181,'2012'!$A$5:$K$674,3),0)</f>
        <v>334</v>
      </c>
      <c r="AH181" s="33">
        <f>IF(R181=A181,VLOOKUP(A181,'2012'!$A$5:$K$674,4),0)</f>
        <v>129000</v>
      </c>
      <c r="AI181">
        <f>IF(R181=A181,VLOOKUP(A181,'2012'!$A$5:$K$674,5),0)</f>
        <v>2</v>
      </c>
      <c r="AJ181">
        <f>IF(R181=A181,VLOOKUP(A181,'2012'!$A$5:$K$674,6),0)</f>
        <v>0</v>
      </c>
      <c r="AK181" s="40">
        <f>IF(R181=A181,VLOOKUP(A181,'2012'!$A$5:$K$674,7),0)</f>
        <v>0</v>
      </c>
      <c r="AL181" t="e">
        <f t="shared" si="14"/>
        <v>#DIV/0!</v>
      </c>
      <c r="AN181" t="str">
        <f>VLOOKUP(A181,'2011'!$A$5:$K$674,1)</f>
        <v xml:space="preserve">Gwen Mills </v>
      </c>
      <c r="AO181">
        <f>IF(AN181=R181,VLOOKUP(A181,'2011'!$A$5:$K$674,3),0)</f>
        <v>0</v>
      </c>
      <c r="AP181" s="33">
        <f>IF(AN181=R181,VLOOKUP(A181,'2011'!$A$5:$K$674,4),0)</f>
        <v>0</v>
      </c>
      <c r="AQ181">
        <f>IF(R181=AN181,VLOOKUP(A181,'2011'!$A$5:$K$674,5),0)</f>
        <v>0</v>
      </c>
      <c r="AR181">
        <f>IF(R181=AN181,VLOOKUP(A181,'2011'!$A$5:$K$674,6),0)</f>
        <v>0</v>
      </c>
      <c r="AS181" s="40">
        <f>IF(R181=AN181,VLOOKUP(A181,'2011'!$A$5:$K$674,7),0)</f>
        <v>0</v>
      </c>
    </row>
    <row r="182" spans="1:45" x14ac:dyDescent="0.2">
      <c r="A182" t="s">
        <v>625</v>
      </c>
      <c r="B182" t="s">
        <v>1100</v>
      </c>
      <c r="C182">
        <v>334</v>
      </c>
      <c r="D182" s="33">
        <v>480000</v>
      </c>
      <c r="E182">
        <v>3</v>
      </c>
      <c r="F182">
        <v>0</v>
      </c>
      <c r="G182" s="40">
        <v>0</v>
      </c>
      <c r="H182" s="40">
        <f t="shared" si="10"/>
        <v>-1</v>
      </c>
      <c r="J182" t="str">
        <f>VLOOKUP(A182,'2015'!$A$5:$K$674,1)</f>
        <v xml:space="preserve">Haley Holden </v>
      </c>
      <c r="K182" s="31">
        <f>IF(J182=A182,VLOOKUP(A182,'2015'!$A$5:$K$674,3),0)</f>
        <v>0</v>
      </c>
      <c r="L182" s="33">
        <f>IF(J182=A182,VLOOKUP(A182,'2015'!$A$5:$K$674,4),0)</f>
        <v>0</v>
      </c>
      <c r="M182">
        <f>IF(J182=A182,VLOOKUP(A182,'2015'!$A$5:$K$674,5),0)</f>
        <v>0</v>
      </c>
      <c r="N182">
        <f>IF(J182=A182,VLOOKUP(A182,'2015'!$A$5:$K$674,6),0)</f>
        <v>0</v>
      </c>
      <c r="O182" s="40">
        <f>IF(J182=A182,VLOOKUP(A182,'2015'!$A$5:$K$674,7),0)</f>
        <v>0</v>
      </c>
      <c r="P182" t="e">
        <f t="shared" si="11"/>
        <v>#DIV/0!</v>
      </c>
      <c r="R182" t="str">
        <f>VLOOKUP(A182,'2014'!$A$5:$K$675,1)</f>
        <v xml:space="preserve">Halston Reyna </v>
      </c>
      <c r="S182" s="31">
        <f>IF(R182=A182,VLOOKUP(A182,'2014'!$A$5:$K$675,3),0)</f>
        <v>211</v>
      </c>
      <c r="T182" s="33">
        <f>IF(R182=A182,VLOOKUP(A182,'2014'!$A$5:$K$675,4),0)</f>
        <v>831250</v>
      </c>
      <c r="U182">
        <f>IF(R182=A182,VLOOKUP(A182,'2014'!$A$5:$K$675,5),0)</f>
        <v>4</v>
      </c>
      <c r="V182">
        <f>IF(R182=A182,VLOOKUP(A182,'2014'!$A$5:$K$675,6),0)</f>
        <v>0</v>
      </c>
      <c r="W182" s="40">
        <f>IF(R182=A182,VLOOKUP(A182,'2014'!$A$5:$K$675,7),0)</f>
        <v>0</v>
      </c>
      <c r="X182" t="e">
        <f t="shared" si="12"/>
        <v>#DIV/0!</v>
      </c>
      <c r="Z182">
        <f>IF(R182=A182,VLOOKUP(A182,'2013'!$A$5:$K$674,3),0)</f>
        <v>257</v>
      </c>
      <c r="AA182" s="33">
        <f>IF(R182=A182,VLOOKUP(A182,'2013'!$A$5:$K$674,4),0)</f>
        <v>467000</v>
      </c>
      <c r="AB182">
        <f>IF(R182=A182,VLOOKUP(A182,'2013'!$A$5:$K$674,5),0)</f>
        <v>3</v>
      </c>
      <c r="AC182">
        <f>IF(R182=A182,VLOOKUP(A182,'2013'!$A$5:$K$674,6),0)</f>
        <v>1</v>
      </c>
      <c r="AD182" s="40">
        <f>IF(R182=A182,VLOOKUP(A182,'2013'!$A$5:$K$674,7),0)</f>
        <v>0.33333333333333331</v>
      </c>
      <c r="AE182" t="e">
        <f t="shared" si="13"/>
        <v>#DIV/0!</v>
      </c>
      <c r="AG182">
        <f>IF(R182=A182,VLOOKUP(A182,'2012'!$A$5:$K$674,3),0)</f>
        <v>269</v>
      </c>
      <c r="AH182" s="33">
        <f>IF(R182=A182,VLOOKUP(A182,'2012'!$A$5:$K$674,4),0)</f>
        <v>331900</v>
      </c>
      <c r="AI182">
        <f>IF(R182=A182,VLOOKUP(A182,'2012'!$A$5:$K$674,5),0)</f>
        <v>2</v>
      </c>
      <c r="AJ182">
        <f>IF(R182=A182,VLOOKUP(A182,'2012'!$A$5:$K$674,6),0)</f>
        <v>1</v>
      </c>
      <c r="AK182" s="40">
        <f>IF(R182=A182,VLOOKUP(A182,'2012'!$A$5:$K$674,7),0)</f>
        <v>0.5</v>
      </c>
      <c r="AL182" t="e">
        <f t="shared" si="14"/>
        <v>#DIV/0!</v>
      </c>
      <c r="AN182" t="str">
        <f>VLOOKUP(A182,'2011'!$A$5:$K$674,1)</f>
        <v xml:space="preserve">Halston Olinger </v>
      </c>
      <c r="AO182">
        <f>IF(AN182=R182,VLOOKUP(A182,'2011'!$A$5:$K$674,3),0)</f>
        <v>0</v>
      </c>
      <c r="AP182" s="33">
        <f>IF(AN182=R182,VLOOKUP(A182,'2011'!$A$5:$K$674,4),0)</f>
        <v>0</v>
      </c>
      <c r="AQ182">
        <f>IF(R182=AN182,VLOOKUP(A182,'2011'!$A$5:$K$674,5),0)</f>
        <v>0</v>
      </c>
      <c r="AR182">
        <f>IF(R182=AN182,VLOOKUP(A182,'2011'!$A$5:$K$674,6),0)</f>
        <v>0</v>
      </c>
      <c r="AS182" s="40">
        <f>IF(R182=AN182,VLOOKUP(A182,'2011'!$A$5:$K$674,7),0)</f>
        <v>0</v>
      </c>
    </row>
    <row r="183" spans="1:45" x14ac:dyDescent="0.2">
      <c r="A183" t="s">
        <v>507</v>
      </c>
      <c r="B183" t="s">
        <v>5</v>
      </c>
      <c r="C183">
        <v>216</v>
      </c>
      <c r="D183" s="33">
        <v>1174500</v>
      </c>
      <c r="E183">
        <v>6</v>
      </c>
      <c r="F183">
        <v>4</v>
      </c>
      <c r="G183" s="40">
        <v>0.66666666666666663</v>
      </c>
      <c r="H183" s="40" t="e">
        <f t="shared" si="10"/>
        <v>#DIV/0!</v>
      </c>
      <c r="J183" t="str">
        <f>VLOOKUP(A183,'2015'!$A$5:$K$674,1)</f>
        <v xml:space="preserve">Harris Arnhart </v>
      </c>
      <c r="K183" s="31">
        <f>IF(J183=A183,VLOOKUP(A183,'2015'!$A$5:$K$674,3),0)</f>
        <v>211</v>
      </c>
      <c r="L183" s="33">
        <f>IF(J183=A183,VLOOKUP(A183,'2015'!$A$5:$K$674,4),0)</f>
        <v>805000</v>
      </c>
      <c r="M183">
        <f>IF(J183=A183,VLOOKUP(A183,'2015'!$A$5:$K$674,5),0)</f>
        <v>4</v>
      </c>
      <c r="N183">
        <f>IF(J183=A183,VLOOKUP(A183,'2015'!$A$5:$K$674,6),0)</f>
        <v>1</v>
      </c>
      <c r="O183" s="40">
        <f>IF(J183=A183,VLOOKUP(A183,'2015'!$A$5:$K$674,7),0)</f>
        <v>0.25</v>
      </c>
      <c r="P183" t="e">
        <f t="shared" si="11"/>
        <v>#DIV/0!</v>
      </c>
      <c r="R183" t="str">
        <f>VLOOKUP(A183,'2014'!$A$5:$K$675,1)</f>
        <v xml:space="preserve">Halston Reyna </v>
      </c>
      <c r="S183" s="31">
        <f>IF(R183=A183,VLOOKUP(A183,'2014'!$A$5:$K$675,3),0)</f>
        <v>0</v>
      </c>
      <c r="T183" s="33">
        <f>IF(R183=A183,VLOOKUP(A183,'2014'!$A$5:$K$675,4),0)</f>
        <v>0</v>
      </c>
      <c r="U183">
        <f>IF(R183=A183,VLOOKUP(A183,'2014'!$A$5:$K$675,5),0)</f>
        <v>0</v>
      </c>
      <c r="V183">
        <f>IF(R183=A183,VLOOKUP(A183,'2014'!$A$5:$K$675,6),0)</f>
        <v>0</v>
      </c>
      <c r="W183" s="40">
        <f>IF(R183=A183,VLOOKUP(A183,'2014'!$A$5:$K$675,7),0)</f>
        <v>0</v>
      </c>
      <c r="X183" t="e">
        <f t="shared" si="12"/>
        <v>#DIV/0!</v>
      </c>
      <c r="Z183">
        <f>IF(R183=A183,VLOOKUP(A183,'2013'!$A$5:$K$674,3),0)</f>
        <v>0</v>
      </c>
      <c r="AA183" s="33">
        <f>IF(R183=A183,VLOOKUP(A183,'2013'!$A$5:$K$674,4),0)</f>
        <v>0</v>
      </c>
      <c r="AB183">
        <f>IF(R183=A183,VLOOKUP(A183,'2013'!$A$5:$K$674,5),0)</f>
        <v>0</v>
      </c>
      <c r="AC183">
        <f>IF(R183=A183,VLOOKUP(A183,'2013'!$A$5:$K$674,6),0)</f>
        <v>0</v>
      </c>
      <c r="AD183" s="40">
        <f>IF(R183=A183,VLOOKUP(A183,'2013'!$A$5:$K$674,7),0)</f>
        <v>0</v>
      </c>
      <c r="AE183" t="e">
        <f t="shared" si="13"/>
        <v>#DIV/0!</v>
      </c>
      <c r="AG183">
        <f>IF(R183=A183,VLOOKUP(A183,'2012'!$A$5:$K$674,3),0)</f>
        <v>0</v>
      </c>
      <c r="AH183" s="33">
        <f>IF(R183=A183,VLOOKUP(A183,'2012'!$A$5:$K$674,4),0)</f>
        <v>0</v>
      </c>
      <c r="AI183">
        <f>IF(R183=A183,VLOOKUP(A183,'2012'!$A$5:$K$674,5),0)</f>
        <v>0</v>
      </c>
      <c r="AJ183">
        <f>IF(R183=A183,VLOOKUP(A183,'2012'!$A$5:$K$674,6),0)</f>
        <v>0</v>
      </c>
      <c r="AK183" s="40">
        <f>IF(R183=A183,VLOOKUP(A183,'2012'!$A$5:$K$674,7),0)</f>
        <v>0</v>
      </c>
      <c r="AL183" t="e">
        <f t="shared" si="14"/>
        <v>#DIV/0!</v>
      </c>
      <c r="AN183" t="str">
        <f>VLOOKUP(A183,'2011'!$A$5:$K$674,1)</f>
        <v xml:space="preserve">Halston Olinger </v>
      </c>
      <c r="AO183">
        <f>IF(AN183=R183,VLOOKUP(A183,'2011'!$A$5:$K$674,3),0)</f>
        <v>0</v>
      </c>
      <c r="AP183" s="33">
        <f>IF(AN183=R183,VLOOKUP(A183,'2011'!$A$5:$K$674,4),0)</f>
        <v>0</v>
      </c>
      <c r="AQ183">
        <f>IF(R183=AN183,VLOOKUP(A183,'2011'!$A$5:$K$674,5),0)</f>
        <v>0</v>
      </c>
      <c r="AR183">
        <f>IF(R183=AN183,VLOOKUP(A183,'2011'!$A$5:$K$674,6),0)</f>
        <v>0</v>
      </c>
      <c r="AS183" s="40">
        <f>IF(R183=AN183,VLOOKUP(A183,'2011'!$A$5:$K$674,7),0)</f>
        <v>0</v>
      </c>
    </row>
    <row r="184" spans="1:45" x14ac:dyDescent="0.2">
      <c r="A184" t="s">
        <v>1169</v>
      </c>
      <c r="B184" t="s">
        <v>5</v>
      </c>
      <c r="C184">
        <v>65</v>
      </c>
      <c r="D184" s="33">
        <v>3511995</v>
      </c>
      <c r="E184">
        <v>18</v>
      </c>
      <c r="F184">
        <v>7</v>
      </c>
      <c r="G184" s="40">
        <v>0.3888888888888889</v>
      </c>
      <c r="H184" s="40" t="e">
        <f t="shared" si="10"/>
        <v>#DIV/0!</v>
      </c>
      <c r="J184" t="str">
        <f>VLOOKUP(A184,'2015'!$A$5:$K$674,1)</f>
        <v xml:space="preserve">Heather N Shaw </v>
      </c>
      <c r="K184" s="31">
        <f>IF(J184=A184,VLOOKUP(A184,'2015'!$A$5:$K$674,3),0)</f>
        <v>186</v>
      </c>
      <c r="L184" s="33">
        <f>IF(J184=A184,VLOOKUP(A184,'2015'!$A$5:$K$674,4),0)</f>
        <v>955400</v>
      </c>
      <c r="M184">
        <f>IF(J184=A184,VLOOKUP(A184,'2015'!$A$5:$K$674,5),0)</f>
        <v>8</v>
      </c>
      <c r="N184">
        <f>IF(J184=A184,VLOOKUP(A184,'2015'!$A$5:$K$674,6),0)</f>
        <v>4</v>
      </c>
      <c r="O184" s="40">
        <f>IF(J184=A184,VLOOKUP(A184,'2015'!$A$5:$K$674,7),0)</f>
        <v>0.5</v>
      </c>
      <c r="P184" t="e">
        <f t="shared" si="11"/>
        <v>#DIV/0!</v>
      </c>
      <c r="R184" t="str">
        <f>VLOOKUP(A184,'2014'!$A$5:$K$675,1)</f>
        <v xml:space="preserve">Heather N Shaw </v>
      </c>
      <c r="S184" s="31">
        <f>IF(R184=A184,VLOOKUP(A184,'2014'!$A$5:$K$675,3),0)</f>
        <v>180</v>
      </c>
      <c r="T184" s="33">
        <f>IF(R184=A184,VLOOKUP(A184,'2014'!$A$5:$K$675,4),0)</f>
        <v>1060400</v>
      </c>
      <c r="U184">
        <f>IF(R184=A184,VLOOKUP(A184,'2014'!$A$5:$K$675,5),0)</f>
        <v>7</v>
      </c>
      <c r="V184">
        <f>IF(R184=A184,VLOOKUP(A184,'2014'!$A$5:$K$675,6),0)</f>
        <v>0</v>
      </c>
      <c r="W184" s="40">
        <f>IF(R184=A184,VLOOKUP(A184,'2014'!$A$5:$K$675,7),0)</f>
        <v>0</v>
      </c>
      <c r="X184">
        <f t="shared" si="12"/>
        <v>-1</v>
      </c>
      <c r="Z184">
        <f>IF(R184=A184,VLOOKUP(A184,'2013'!$A$5:$K$674,3),0)</f>
        <v>174</v>
      </c>
      <c r="AA184" s="33">
        <f>IF(R184=A184,VLOOKUP(A184,'2013'!$A$5:$K$674,4),0)</f>
        <v>921550</v>
      </c>
      <c r="AB184">
        <f>IF(R184=A184,VLOOKUP(A184,'2013'!$A$5:$K$674,5),0)</f>
        <v>9</v>
      </c>
      <c r="AC184">
        <f>IF(R184=A184,VLOOKUP(A184,'2013'!$A$5:$K$674,6),0)</f>
        <v>3</v>
      </c>
      <c r="AD184" s="40">
        <f>IF(R184=A184,VLOOKUP(A184,'2013'!$A$5:$K$674,7),0)</f>
        <v>0.33333333333333331</v>
      </c>
      <c r="AE184">
        <f t="shared" si="13"/>
        <v>-1.3333333333333333</v>
      </c>
      <c r="AG184">
        <f>IF(R184=A184,VLOOKUP(A184,'2012'!$A$5:$K$674,3),0)</f>
        <v>96</v>
      </c>
      <c r="AH184" s="33">
        <f>IF(R184=A184,VLOOKUP(A184,'2012'!$A$5:$K$674,4),0)</f>
        <v>1693300</v>
      </c>
      <c r="AI184">
        <f>IF(R184=A184,VLOOKUP(A184,'2012'!$A$5:$K$674,5),0)</f>
        <v>10</v>
      </c>
      <c r="AJ184">
        <f>IF(R184=A184,VLOOKUP(A184,'2012'!$A$5:$K$674,6),0)</f>
        <v>0</v>
      </c>
      <c r="AK184" s="40">
        <f>IF(R184=A184,VLOOKUP(A184,'2012'!$A$5:$K$674,7),0)</f>
        <v>0</v>
      </c>
      <c r="AL184">
        <f t="shared" si="14"/>
        <v>-1</v>
      </c>
      <c r="AN184" t="str">
        <f>VLOOKUP(A184,'2011'!$A$5:$K$674,1)</f>
        <v xml:space="preserve">Heather N Shaw </v>
      </c>
      <c r="AO184">
        <f>IF(AN184=R184,VLOOKUP(A184,'2011'!$A$5:$K$674,3),0)</f>
        <v>73</v>
      </c>
      <c r="AP184" s="33">
        <f>IF(AN184=R184,VLOOKUP(A184,'2011'!$A$5:$K$674,4),0)</f>
        <v>1712600</v>
      </c>
      <c r="AQ184">
        <f>IF(R184=AN184,VLOOKUP(A184,'2011'!$A$5:$K$674,5),0)</f>
        <v>10</v>
      </c>
      <c r="AR184">
        <f>IF(R184=AN184,VLOOKUP(A184,'2011'!$A$5:$K$674,6),0)</f>
        <v>1</v>
      </c>
      <c r="AS184" s="40">
        <f>IF(R184=AN184,VLOOKUP(A184,'2011'!$A$5:$K$674,7),0)</f>
        <v>0.1</v>
      </c>
    </row>
    <row r="185" spans="1:45" x14ac:dyDescent="0.2">
      <c r="A185" t="s">
        <v>1512</v>
      </c>
      <c r="B185" t="s">
        <v>5</v>
      </c>
      <c r="C185">
        <v>98</v>
      </c>
      <c r="D185" s="33">
        <v>2469233</v>
      </c>
      <c r="E185">
        <v>11</v>
      </c>
      <c r="F185">
        <v>4</v>
      </c>
      <c r="G185" s="40">
        <v>0.36363636363636365</v>
      </c>
      <c r="H185" s="40" t="e">
        <f t="shared" si="10"/>
        <v>#DIV/0!</v>
      </c>
      <c r="J185" t="str">
        <f>VLOOKUP(A185,'2015'!$A$5:$K$674,1)</f>
        <v xml:space="preserve">Heather N Shaw </v>
      </c>
      <c r="K185" s="31">
        <f>IF(J185=A185,VLOOKUP(A185,'2015'!$A$5:$K$674,3),0)</f>
        <v>0</v>
      </c>
      <c r="L185" s="33">
        <f>IF(J185=A185,VLOOKUP(A185,'2015'!$A$5:$K$674,4),0)</f>
        <v>0</v>
      </c>
      <c r="M185">
        <f>IF(J185=A185,VLOOKUP(A185,'2015'!$A$5:$K$674,5),0)</f>
        <v>0</v>
      </c>
      <c r="N185">
        <f>IF(J185=A185,VLOOKUP(A185,'2015'!$A$5:$K$674,6),0)</f>
        <v>0</v>
      </c>
      <c r="O185" s="40">
        <f>IF(J185=A185,VLOOKUP(A185,'2015'!$A$5:$K$674,7),0)</f>
        <v>0</v>
      </c>
      <c r="P185" t="e">
        <f t="shared" si="11"/>
        <v>#DIV/0!</v>
      </c>
      <c r="R185" t="str">
        <f>VLOOKUP(A185,'2014'!$A$5:$K$675,1)</f>
        <v xml:space="preserve">Herman Tucker </v>
      </c>
      <c r="S185" s="31">
        <f>IF(R185=A185,VLOOKUP(A185,'2014'!$A$5:$K$675,3),0)</f>
        <v>0</v>
      </c>
      <c r="T185" s="33">
        <f>IF(R185=A185,VLOOKUP(A185,'2014'!$A$5:$K$675,4),0)</f>
        <v>0</v>
      </c>
      <c r="U185">
        <f>IF(R185=A185,VLOOKUP(A185,'2014'!$A$5:$K$675,5),0)</f>
        <v>0</v>
      </c>
      <c r="V185">
        <f>IF(R185=A185,VLOOKUP(A185,'2014'!$A$5:$K$675,6),0)</f>
        <v>0</v>
      </c>
      <c r="W185" s="40">
        <f>IF(R185=A185,VLOOKUP(A185,'2014'!$A$5:$K$675,7),0)</f>
        <v>0</v>
      </c>
      <c r="X185" t="e">
        <f t="shared" si="12"/>
        <v>#DIV/0!</v>
      </c>
      <c r="Z185">
        <f>IF(R185=A185,VLOOKUP(A185,'2013'!$A$5:$K$674,3),0)</f>
        <v>0</v>
      </c>
      <c r="AA185" s="33">
        <f>IF(R185=A185,VLOOKUP(A185,'2013'!$A$5:$K$674,4),0)</f>
        <v>0</v>
      </c>
      <c r="AB185">
        <f>IF(R185=A185,VLOOKUP(A185,'2013'!$A$5:$K$674,5),0)</f>
        <v>0</v>
      </c>
      <c r="AC185">
        <f>IF(R185=A185,VLOOKUP(A185,'2013'!$A$5:$K$674,6),0)</f>
        <v>0</v>
      </c>
      <c r="AD185" s="40">
        <f>IF(R185=A185,VLOOKUP(A185,'2013'!$A$5:$K$674,7),0)</f>
        <v>0</v>
      </c>
      <c r="AE185" t="e">
        <f t="shared" si="13"/>
        <v>#DIV/0!</v>
      </c>
      <c r="AG185">
        <f>IF(R185=A185,VLOOKUP(A185,'2012'!$A$5:$K$674,3),0)</f>
        <v>0</v>
      </c>
      <c r="AH185" s="33">
        <f>IF(R185=A185,VLOOKUP(A185,'2012'!$A$5:$K$674,4),0)</f>
        <v>0</v>
      </c>
      <c r="AI185">
        <f>IF(R185=A185,VLOOKUP(A185,'2012'!$A$5:$K$674,5),0)</f>
        <v>0</v>
      </c>
      <c r="AJ185">
        <f>IF(R185=A185,VLOOKUP(A185,'2012'!$A$5:$K$674,6),0)</f>
        <v>0</v>
      </c>
      <c r="AK185" s="40">
        <f>IF(R185=A185,VLOOKUP(A185,'2012'!$A$5:$K$674,7),0)</f>
        <v>0</v>
      </c>
      <c r="AL185" t="e">
        <f t="shared" si="14"/>
        <v>#DIV/0!</v>
      </c>
      <c r="AN185" t="str">
        <f>VLOOKUP(A185,'2011'!$A$5:$K$674,1)</f>
        <v xml:space="preserve">Heather N Shaw </v>
      </c>
      <c r="AO185">
        <f>IF(AN185=R185,VLOOKUP(A185,'2011'!$A$5:$K$674,3),0)</f>
        <v>0</v>
      </c>
      <c r="AP185" s="33">
        <f>IF(AN185=R185,VLOOKUP(A185,'2011'!$A$5:$K$674,4),0)</f>
        <v>0</v>
      </c>
      <c r="AQ185">
        <f>IF(R185=AN185,VLOOKUP(A185,'2011'!$A$5:$K$674,5),0)</f>
        <v>0</v>
      </c>
      <c r="AR185">
        <f>IF(R185=AN185,VLOOKUP(A185,'2011'!$A$5:$K$674,6),0)</f>
        <v>0</v>
      </c>
      <c r="AS185" s="40">
        <f>IF(R185=AN185,VLOOKUP(A185,'2011'!$A$5:$K$674,7),0)</f>
        <v>0</v>
      </c>
    </row>
    <row r="186" spans="1:45" x14ac:dyDescent="0.2">
      <c r="A186" t="s">
        <v>644</v>
      </c>
      <c r="B186" t="s">
        <v>1286</v>
      </c>
      <c r="C186">
        <v>157</v>
      </c>
      <c r="D186" s="33">
        <v>1790300</v>
      </c>
      <c r="E186">
        <v>12</v>
      </c>
      <c r="F186">
        <v>1</v>
      </c>
      <c r="G186" s="40">
        <v>8.3333333333333329E-2</v>
      </c>
      <c r="H186" s="40" t="e">
        <f t="shared" si="10"/>
        <v>#DIV/0!</v>
      </c>
      <c r="J186" t="str">
        <f>VLOOKUP(A186,'2015'!$A$5:$K$674,1)</f>
        <v xml:space="preserve">Hunter Harrell </v>
      </c>
      <c r="K186" s="31">
        <f>IF(J186=A186,VLOOKUP(A186,'2015'!$A$5:$K$674,3),0)</f>
        <v>292</v>
      </c>
      <c r="L186" s="33">
        <f>IF(J186=A186,VLOOKUP(A186,'2015'!$A$5:$K$674,4),0)</f>
        <v>433000</v>
      </c>
      <c r="M186">
        <f>IF(J186=A186,VLOOKUP(A186,'2015'!$A$5:$K$674,5),0)</f>
        <v>3</v>
      </c>
      <c r="N186">
        <f>IF(J186=A186,VLOOKUP(A186,'2015'!$A$5:$K$674,6),0)</f>
        <v>1</v>
      </c>
      <c r="O186" s="40">
        <f>IF(J186=A186,VLOOKUP(A186,'2015'!$A$5:$K$674,7),0)</f>
        <v>0.33333333333333331</v>
      </c>
      <c r="P186" t="e">
        <f t="shared" si="11"/>
        <v>#DIV/0!</v>
      </c>
      <c r="R186" t="str">
        <f>VLOOKUP(A186,'2014'!$A$5:$K$675,1)</f>
        <v xml:space="preserve">Hope Clark </v>
      </c>
      <c r="S186" s="31">
        <f>IF(R186=A186,VLOOKUP(A186,'2014'!$A$5:$K$675,3),0)</f>
        <v>0</v>
      </c>
      <c r="T186" s="33">
        <f>IF(R186=A186,VLOOKUP(A186,'2014'!$A$5:$K$675,4),0)</f>
        <v>0</v>
      </c>
      <c r="U186">
        <f>IF(R186=A186,VLOOKUP(A186,'2014'!$A$5:$K$675,5),0)</f>
        <v>0</v>
      </c>
      <c r="V186">
        <f>IF(R186=A186,VLOOKUP(A186,'2014'!$A$5:$K$675,6),0)</f>
        <v>0</v>
      </c>
      <c r="W186" s="40">
        <f>IF(R186=A186,VLOOKUP(A186,'2014'!$A$5:$K$675,7),0)</f>
        <v>0</v>
      </c>
      <c r="X186">
        <f t="shared" si="12"/>
        <v>-1</v>
      </c>
      <c r="Z186">
        <f>IF(R186=A186,VLOOKUP(A186,'2013'!$A$5:$K$674,3),0)</f>
        <v>0</v>
      </c>
      <c r="AA186" s="33">
        <f>IF(R186=A186,VLOOKUP(A186,'2013'!$A$5:$K$674,4),0)</f>
        <v>0</v>
      </c>
      <c r="AB186">
        <f>IF(R186=A186,VLOOKUP(A186,'2013'!$A$5:$K$674,5),0)</f>
        <v>0</v>
      </c>
      <c r="AC186">
        <f>IF(R186=A186,VLOOKUP(A186,'2013'!$A$5:$K$674,6),0)</f>
        <v>0</v>
      </c>
      <c r="AD186" s="40">
        <f>IF(R186=A186,VLOOKUP(A186,'2013'!$A$5:$K$674,7),0)</f>
        <v>0</v>
      </c>
      <c r="AE186">
        <f t="shared" si="13"/>
        <v>-1</v>
      </c>
      <c r="AG186">
        <f>IF(R186=A186,VLOOKUP(A186,'2012'!$A$5:$K$674,3),0)</f>
        <v>0</v>
      </c>
      <c r="AH186" s="33">
        <f>IF(R186=A186,VLOOKUP(A186,'2012'!$A$5:$K$674,4),0)</f>
        <v>0</v>
      </c>
      <c r="AI186">
        <f>IF(R186=A186,VLOOKUP(A186,'2012'!$A$5:$K$674,5),0)</f>
        <v>0</v>
      </c>
      <c r="AJ186">
        <f>IF(R186=A186,VLOOKUP(A186,'2012'!$A$5:$K$674,6),0)</f>
        <v>0</v>
      </c>
      <c r="AK186" s="40">
        <f>IF(R186=A186,VLOOKUP(A186,'2012'!$A$5:$K$674,7),0)</f>
        <v>0</v>
      </c>
      <c r="AL186">
        <f t="shared" si="14"/>
        <v>-1</v>
      </c>
      <c r="AN186" t="str">
        <f>VLOOKUP(A186,'2011'!$A$5:$K$674,1)</f>
        <v xml:space="preserve">Hope Clark </v>
      </c>
      <c r="AO186">
        <f>IF(AN186=R186,VLOOKUP(A186,'2011'!$A$5:$K$674,3),0)</f>
        <v>91</v>
      </c>
      <c r="AP186" s="33">
        <f>IF(AN186=R186,VLOOKUP(A186,'2011'!$A$5:$K$674,4),0)</f>
        <v>1381000</v>
      </c>
      <c r="AQ186">
        <f>IF(R186=AN186,VLOOKUP(A186,'2011'!$A$5:$K$674,5),0)</f>
        <v>8</v>
      </c>
      <c r="AR186">
        <f>IF(R186=AN186,VLOOKUP(A186,'2011'!$A$5:$K$674,6),0)</f>
        <v>1</v>
      </c>
      <c r="AS186" s="40">
        <f>IF(R186=AN186,VLOOKUP(A186,'2011'!$A$5:$K$674,7),0)</f>
        <v>0.125</v>
      </c>
    </row>
    <row r="187" spans="1:45" x14ac:dyDescent="0.2">
      <c r="A187" t="s">
        <v>588</v>
      </c>
      <c r="B187" t="s">
        <v>525</v>
      </c>
      <c r="C187">
        <v>405</v>
      </c>
      <c r="D187" s="33">
        <v>222000</v>
      </c>
      <c r="E187">
        <v>2</v>
      </c>
      <c r="F187">
        <v>0</v>
      </c>
      <c r="G187" s="40">
        <v>0</v>
      </c>
      <c r="H187" s="40">
        <f t="shared" si="10"/>
        <v>-1</v>
      </c>
      <c r="J187" t="str">
        <f>VLOOKUP(A187,'2015'!$A$5:$K$674,1)</f>
        <v xml:space="preserve">i35 Realty Team </v>
      </c>
      <c r="K187" s="31">
        <f>IF(J187=A187,VLOOKUP(A187,'2015'!$A$5:$K$674,3),0)</f>
        <v>261</v>
      </c>
      <c r="L187" s="33">
        <f>IF(J187=A187,VLOOKUP(A187,'2015'!$A$5:$K$674,4),0)</f>
        <v>536244</v>
      </c>
      <c r="M187">
        <f>IF(J187=A187,VLOOKUP(A187,'2015'!$A$5:$K$674,5),0)</f>
        <v>4</v>
      </c>
      <c r="N187">
        <f>IF(J187=A187,VLOOKUP(A187,'2015'!$A$5:$K$674,6),0)</f>
        <v>0</v>
      </c>
      <c r="O187" s="40">
        <f>IF(J187=A187,VLOOKUP(A187,'2015'!$A$5:$K$674,7),0)</f>
        <v>0</v>
      </c>
      <c r="P187">
        <f t="shared" si="11"/>
        <v>-1</v>
      </c>
      <c r="R187" t="str">
        <f>VLOOKUP(A187,'2014'!$A$5:$K$675,1)</f>
        <v xml:space="preserve">i35 Realty Team </v>
      </c>
      <c r="S187" s="31">
        <f>IF(R187=A187,VLOOKUP(A187,'2014'!$A$5:$K$675,3),0)</f>
        <v>67</v>
      </c>
      <c r="T187" s="33">
        <f>IF(R187=A187,VLOOKUP(A187,'2014'!$A$5:$K$675,4),0)</f>
        <v>2658810</v>
      </c>
      <c r="U187">
        <f>IF(R187=A187,VLOOKUP(A187,'2014'!$A$5:$K$675,5),0)</f>
        <v>22</v>
      </c>
      <c r="V187">
        <f>IF(R187=A187,VLOOKUP(A187,'2014'!$A$5:$K$675,6),0)</f>
        <v>2</v>
      </c>
      <c r="W187" s="40">
        <f>IF(R187=A187,VLOOKUP(A187,'2014'!$A$5:$K$675,7),0)</f>
        <v>9.0909090909090912E-2</v>
      </c>
      <c r="X187" t="e">
        <f t="shared" si="12"/>
        <v>#DIV/0!</v>
      </c>
      <c r="Z187">
        <f>IF(R187=A187,VLOOKUP(A187,'2013'!$A$5:$K$674,3),0)</f>
        <v>291</v>
      </c>
      <c r="AA187" s="33">
        <f>IF(R187=A187,VLOOKUP(A187,'2013'!$A$5:$K$674,4),0)</f>
        <v>325950</v>
      </c>
      <c r="AB187">
        <f>IF(R187=A187,VLOOKUP(A187,'2013'!$A$5:$K$674,5),0)</f>
        <v>2</v>
      </c>
      <c r="AC187">
        <f>IF(R187=A187,VLOOKUP(A187,'2013'!$A$5:$K$674,6),0)</f>
        <v>1</v>
      </c>
      <c r="AD187" s="40">
        <f>IF(R187=A187,VLOOKUP(A187,'2013'!$A$5:$K$674,7),0)</f>
        <v>0.5</v>
      </c>
      <c r="AE187" t="e">
        <f t="shared" si="13"/>
        <v>#DIV/0!</v>
      </c>
      <c r="AG187">
        <f>IF(R187=A187,VLOOKUP(A187,'2012'!$A$5:$K$674,3),0)</f>
        <v>167</v>
      </c>
      <c r="AH187" s="33">
        <f>IF(R187=A187,VLOOKUP(A187,'2012'!$A$5:$K$674,4),0)</f>
        <v>835650</v>
      </c>
      <c r="AI187">
        <f>IF(R187=A187,VLOOKUP(A187,'2012'!$A$5:$K$674,5),0)</f>
        <v>4</v>
      </c>
      <c r="AJ187">
        <f>IF(R187=A187,VLOOKUP(A187,'2012'!$A$5:$K$674,6),0)</f>
        <v>1</v>
      </c>
      <c r="AK187" s="40">
        <f>IF(R187=A187,VLOOKUP(A187,'2012'!$A$5:$K$674,7),0)</f>
        <v>0.25</v>
      </c>
      <c r="AL187" t="e">
        <f t="shared" si="14"/>
        <v>#DIV/0!</v>
      </c>
      <c r="AN187" t="str">
        <f>VLOOKUP(A187,'2011'!$A$5:$K$674,1)</f>
        <v xml:space="preserve">Hope Clark </v>
      </c>
      <c r="AO187">
        <f>IF(AN187=R187,VLOOKUP(A187,'2011'!$A$5:$K$674,3),0)</f>
        <v>0</v>
      </c>
      <c r="AP187" s="33">
        <f>IF(AN187=R187,VLOOKUP(A187,'2011'!$A$5:$K$674,4),0)</f>
        <v>0</v>
      </c>
      <c r="AQ187">
        <f>IF(R187=AN187,VLOOKUP(A187,'2011'!$A$5:$K$674,5),0)</f>
        <v>0</v>
      </c>
      <c r="AR187">
        <f>IF(R187=AN187,VLOOKUP(A187,'2011'!$A$5:$K$674,6),0)</f>
        <v>0</v>
      </c>
      <c r="AS187" s="40">
        <f>IF(R187=AN187,VLOOKUP(A187,'2011'!$A$5:$K$674,7),0)</f>
        <v>0</v>
      </c>
    </row>
    <row r="188" spans="1:45" x14ac:dyDescent="0.2">
      <c r="A188" t="s">
        <v>1170</v>
      </c>
      <c r="B188" t="s">
        <v>285</v>
      </c>
      <c r="C188">
        <v>209</v>
      </c>
      <c r="D188" s="33">
        <v>1213025</v>
      </c>
      <c r="E188">
        <v>15</v>
      </c>
      <c r="F188">
        <v>0</v>
      </c>
      <c r="G188" s="40">
        <v>0</v>
      </c>
      <c r="H188" s="40" t="e">
        <f t="shared" si="10"/>
        <v>#DIV/0!</v>
      </c>
      <c r="J188" t="str">
        <f>VLOOKUP(A188,'2015'!$A$5:$K$674,1)</f>
        <v xml:space="preserve">Irene Zapalac </v>
      </c>
      <c r="K188" s="31">
        <f>IF(J188=A188,VLOOKUP(A188,'2015'!$A$5:$K$674,3),0)</f>
        <v>190</v>
      </c>
      <c r="L188" s="33">
        <f>IF(J188=A188,VLOOKUP(A188,'2015'!$A$5:$K$674,4),0)</f>
        <v>929900</v>
      </c>
      <c r="M188">
        <f>IF(J188=A188,VLOOKUP(A188,'2015'!$A$5:$K$674,5),0)</f>
        <v>9</v>
      </c>
      <c r="N188">
        <f>IF(J188=A188,VLOOKUP(A188,'2015'!$A$5:$K$674,6),0)</f>
        <v>2</v>
      </c>
      <c r="O188" s="40">
        <f>IF(J188=A188,VLOOKUP(A188,'2015'!$A$5:$K$674,7),0)</f>
        <v>0.22222222222222221</v>
      </c>
      <c r="P188" t="e">
        <f t="shared" si="11"/>
        <v>#DIV/0!</v>
      </c>
      <c r="R188" t="str">
        <f>VLOOKUP(A188,'2014'!$A$5:$K$675,1)</f>
        <v xml:space="preserve">Irene Zapalac </v>
      </c>
      <c r="S188" s="31">
        <f>IF(R188=A188,VLOOKUP(A188,'2014'!$A$5:$K$675,3),0)</f>
        <v>125</v>
      </c>
      <c r="T188" s="33">
        <f>IF(R188=A188,VLOOKUP(A188,'2014'!$A$5:$K$675,4),0)</f>
        <v>1574500</v>
      </c>
      <c r="U188">
        <f>IF(R188=A188,VLOOKUP(A188,'2014'!$A$5:$K$675,5),0)</f>
        <v>19</v>
      </c>
      <c r="V188">
        <f>IF(R188=A188,VLOOKUP(A188,'2014'!$A$5:$K$675,6),0)</f>
        <v>0</v>
      </c>
      <c r="W188" s="40">
        <f>IF(R188=A188,VLOOKUP(A188,'2014'!$A$5:$K$675,7),0)</f>
        <v>0</v>
      </c>
      <c r="X188" t="e">
        <f t="shared" si="12"/>
        <v>#DIV/0!</v>
      </c>
      <c r="Z188">
        <f>IF(R188=A188,VLOOKUP(A188,'2013'!$A$5:$K$674,3),0)</f>
        <v>165</v>
      </c>
      <c r="AA188" s="33">
        <f>IF(R188=A188,VLOOKUP(A188,'2013'!$A$5:$K$674,4),0)</f>
        <v>1045400</v>
      </c>
      <c r="AB188">
        <f>IF(R188=A188,VLOOKUP(A188,'2013'!$A$5:$K$674,5),0)</f>
        <v>13</v>
      </c>
      <c r="AC188">
        <f>IF(R188=A188,VLOOKUP(A188,'2013'!$A$5:$K$674,6),0)</f>
        <v>0</v>
      </c>
      <c r="AD188" s="40">
        <f>IF(R188=A188,VLOOKUP(A188,'2013'!$A$5:$K$674,7),0)</f>
        <v>0</v>
      </c>
      <c r="AE188" t="e">
        <f t="shared" si="13"/>
        <v>#DIV/0!</v>
      </c>
      <c r="AG188">
        <f>IF(R188=A188,VLOOKUP(A188,'2012'!$A$5:$K$674,3),0)</f>
        <v>158</v>
      </c>
      <c r="AH188" s="33">
        <f>IF(R188=A188,VLOOKUP(A188,'2012'!$A$5:$K$674,4),0)</f>
        <v>915500</v>
      </c>
      <c r="AI188">
        <f>IF(R188=A188,VLOOKUP(A188,'2012'!$A$5:$K$674,5),0)</f>
        <v>8</v>
      </c>
      <c r="AJ188">
        <f>IF(R188=A188,VLOOKUP(A188,'2012'!$A$5:$K$674,6),0)</f>
        <v>0</v>
      </c>
      <c r="AK188" s="40">
        <f>IF(R188=A188,VLOOKUP(A188,'2012'!$A$5:$K$674,7),0)</f>
        <v>0</v>
      </c>
      <c r="AL188" t="e">
        <f t="shared" si="14"/>
        <v>#DIV/0!</v>
      </c>
      <c r="AN188" t="str">
        <f>VLOOKUP(A188,'2011'!$A$5:$K$674,1)</f>
        <v xml:space="preserve">Irene Zapalac </v>
      </c>
      <c r="AO188">
        <f>IF(AN188=R188,VLOOKUP(A188,'2011'!$A$5:$K$674,3),0)</f>
        <v>102</v>
      </c>
      <c r="AP188" s="33">
        <f>IF(AN188=R188,VLOOKUP(A188,'2011'!$A$5:$K$674,4),0)</f>
        <v>1239300</v>
      </c>
      <c r="AQ188">
        <f>IF(R188=AN188,VLOOKUP(A188,'2011'!$A$5:$K$674,5),0)</f>
        <v>16</v>
      </c>
      <c r="AR188">
        <f>IF(R188=AN188,VLOOKUP(A188,'2011'!$A$5:$K$674,6),0)</f>
        <v>0</v>
      </c>
      <c r="AS188" s="40">
        <f>IF(R188=AN188,VLOOKUP(A188,'2011'!$A$5:$K$674,7),0)</f>
        <v>0</v>
      </c>
    </row>
    <row r="189" spans="1:45" x14ac:dyDescent="0.2">
      <c r="A189" t="s">
        <v>1513</v>
      </c>
      <c r="B189" t="s">
        <v>1036</v>
      </c>
      <c r="C189">
        <v>271</v>
      </c>
      <c r="D189" s="33">
        <v>791500</v>
      </c>
      <c r="E189">
        <v>8</v>
      </c>
      <c r="F189">
        <v>0</v>
      </c>
      <c r="G189" s="40">
        <v>0</v>
      </c>
      <c r="H189" s="40" t="e">
        <f t="shared" si="10"/>
        <v>#DIV/0!</v>
      </c>
      <c r="J189" t="str">
        <f>VLOOKUP(A189,'2015'!$A$5:$K$674,1)</f>
        <v xml:space="preserve">Irene Zapalac </v>
      </c>
      <c r="K189" s="31">
        <f>IF(J189=A189,VLOOKUP(A189,'2015'!$A$5:$K$674,3),0)</f>
        <v>0</v>
      </c>
      <c r="L189" s="33">
        <f>IF(J189=A189,VLOOKUP(A189,'2015'!$A$5:$K$674,4),0)</f>
        <v>0</v>
      </c>
      <c r="M189">
        <f>IF(J189=A189,VLOOKUP(A189,'2015'!$A$5:$K$674,5),0)</f>
        <v>0</v>
      </c>
      <c r="N189">
        <f>IF(J189=A189,VLOOKUP(A189,'2015'!$A$5:$K$674,6),0)</f>
        <v>0</v>
      </c>
      <c r="O189" s="40">
        <f>IF(J189=A189,VLOOKUP(A189,'2015'!$A$5:$K$674,7),0)</f>
        <v>0</v>
      </c>
      <c r="P189" t="e">
        <f t="shared" si="11"/>
        <v>#DIV/0!</v>
      </c>
      <c r="R189" t="str">
        <f>VLOOKUP(A189,'2014'!$A$5:$K$675,1)</f>
        <v xml:space="preserve">Irene Zapalac </v>
      </c>
      <c r="S189" s="31">
        <f>IF(R189=A189,VLOOKUP(A189,'2014'!$A$5:$K$675,3),0)</f>
        <v>0</v>
      </c>
      <c r="T189" s="33">
        <f>IF(R189=A189,VLOOKUP(A189,'2014'!$A$5:$K$675,4),0)</f>
        <v>0</v>
      </c>
      <c r="U189">
        <f>IF(R189=A189,VLOOKUP(A189,'2014'!$A$5:$K$675,5),0)</f>
        <v>0</v>
      </c>
      <c r="V189">
        <f>IF(R189=A189,VLOOKUP(A189,'2014'!$A$5:$K$675,6),0)</f>
        <v>0</v>
      </c>
      <c r="W189" s="40">
        <f>IF(R189=A189,VLOOKUP(A189,'2014'!$A$5:$K$675,7),0)</f>
        <v>0</v>
      </c>
      <c r="X189" t="e">
        <f t="shared" si="12"/>
        <v>#DIV/0!</v>
      </c>
      <c r="Z189">
        <f>IF(R189=A189,VLOOKUP(A189,'2013'!$A$5:$K$674,3),0)</f>
        <v>0</v>
      </c>
      <c r="AA189" s="33">
        <f>IF(R189=A189,VLOOKUP(A189,'2013'!$A$5:$K$674,4),0)</f>
        <v>0</v>
      </c>
      <c r="AB189">
        <f>IF(R189=A189,VLOOKUP(A189,'2013'!$A$5:$K$674,5),0)</f>
        <v>0</v>
      </c>
      <c r="AC189">
        <f>IF(R189=A189,VLOOKUP(A189,'2013'!$A$5:$K$674,6),0)</f>
        <v>0</v>
      </c>
      <c r="AD189" s="40">
        <f>IF(R189=A189,VLOOKUP(A189,'2013'!$A$5:$K$674,7),0)</f>
        <v>0</v>
      </c>
      <c r="AE189" t="e">
        <f t="shared" si="13"/>
        <v>#DIV/0!</v>
      </c>
      <c r="AG189">
        <f>IF(R189=A189,VLOOKUP(A189,'2012'!$A$5:$K$674,3),0)</f>
        <v>0</v>
      </c>
      <c r="AH189" s="33">
        <f>IF(R189=A189,VLOOKUP(A189,'2012'!$A$5:$K$674,4),0)</f>
        <v>0</v>
      </c>
      <c r="AI189">
        <f>IF(R189=A189,VLOOKUP(A189,'2012'!$A$5:$K$674,5),0)</f>
        <v>0</v>
      </c>
      <c r="AJ189">
        <f>IF(R189=A189,VLOOKUP(A189,'2012'!$A$5:$K$674,6),0)</f>
        <v>0</v>
      </c>
      <c r="AK189" s="40">
        <f>IF(R189=A189,VLOOKUP(A189,'2012'!$A$5:$K$674,7),0)</f>
        <v>0</v>
      </c>
      <c r="AL189" t="e">
        <f t="shared" si="14"/>
        <v>#DIV/0!</v>
      </c>
      <c r="AN189" t="str">
        <f>VLOOKUP(A189,'2011'!$A$5:$K$674,1)</f>
        <v xml:space="preserve">Irene Zapalac </v>
      </c>
      <c r="AO189">
        <f>IF(AN189=R189,VLOOKUP(A189,'2011'!$A$5:$K$674,3),0)</f>
        <v>102</v>
      </c>
      <c r="AP189" s="33">
        <f>IF(AN189=R189,VLOOKUP(A189,'2011'!$A$5:$K$674,4),0)</f>
        <v>1239300</v>
      </c>
      <c r="AQ189">
        <f>IF(R189=AN189,VLOOKUP(A189,'2011'!$A$5:$K$674,5),0)</f>
        <v>16</v>
      </c>
      <c r="AR189">
        <f>IF(R189=AN189,VLOOKUP(A189,'2011'!$A$5:$K$674,6),0)</f>
        <v>0</v>
      </c>
      <c r="AS189" s="40">
        <f>IF(R189=AN189,VLOOKUP(A189,'2011'!$A$5:$K$674,7),0)</f>
        <v>0</v>
      </c>
    </row>
    <row r="190" spans="1:45" x14ac:dyDescent="0.2">
      <c r="A190" t="s">
        <v>645</v>
      </c>
      <c r="B190" t="s">
        <v>1099</v>
      </c>
      <c r="C190">
        <v>391</v>
      </c>
      <c r="D190" s="33">
        <v>255000</v>
      </c>
      <c r="E190">
        <v>2</v>
      </c>
      <c r="F190">
        <v>0</v>
      </c>
      <c r="G190" s="40">
        <v>0</v>
      </c>
      <c r="H190" s="40" t="e">
        <f t="shared" si="10"/>
        <v>#DIV/0!</v>
      </c>
      <c r="J190" t="str">
        <f>VLOOKUP(A190,'2015'!$A$5:$K$674,1)</f>
        <v xml:space="preserve">Irene Zapalac </v>
      </c>
      <c r="K190" s="31">
        <f>IF(J190=A190,VLOOKUP(A190,'2015'!$A$5:$K$674,3),0)</f>
        <v>0</v>
      </c>
      <c r="L190" s="33">
        <f>IF(J190=A190,VLOOKUP(A190,'2015'!$A$5:$K$674,4),0)</f>
        <v>0</v>
      </c>
      <c r="M190">
        <f>IF(J190=A190,VLOOKUP(A190,'2015'!$A$5:$K$674,5),0)</f>
        <v>0</v>
      </c>
      <c r="N190">
        <f>IF(J190=A190,VLOOKUP(A190,'2015'!$A$5:$K$674,6),0)</f>
        <v>0</v>
      </c>
      <c r="O190" s="40">
        <f>IF(J190=A190,VLOOKUP(A190,'2015'!$A$5:$K$674,7),0)</f>
        <v>0</v>
      </c>
      <c r="P190">
        <f t="shared" si="11"/>
        <v>-1</v>
      </c>
      <c r="R190" t="str">
        <f>VLOOKUP(A190,'2014'!$A$5:$K$675,1)</f>
        <v xml:space="preserve">J.K. Farr </v>
      </c>
      <c r="S190" s="31">
        <f>IF(R190=A190,VLOOKUP(A190,'2014'!$A$5:$K$675,3),0)</f>
        <v>335</v>
      </c>
      <c r="T190" s="33">
        <f>IF(R190=A190,VLOOKUP(A190,'2014'!$A$5:$K$675,4),0)</f>
        <v>296000</v>
      </c>
      <c r="U190">
        <f>IF(R190=A190,VLOOKUP(A190,'2014'!$A$5:$K$675,5),0)</f>
        <v>3</v>
      </c>
      <c r="V190">
        <f>IF(R190=A190,VLOOKUP(A190,'2014'!$A$5:$K$675,6),0)</f>
        <v>1</v>
      </c>
      <c r="W190" s="40">
        <f>IF(R190=A190,VLOOKUP(A190,'2014'!$A$5:$K$675,7),0)</f>
        <v>0.33333333333333331</v>
      </c>
      <c r="X190" t="e">
        <f t="shared" si="12"/>
        <v>#DIV/0!</v>
      </c>
      <c r="Z190">
        <f>IF(R190=A190,VLOOKUP(A190,'2013'!$A$5:$K$674,3),0)</f>
        <v>300</v>
      </c>
      <c r="AA190" s="33">
        <f>IF(R190=A190,VLOOKUP(A190,'2013'!$A$5:$K$674,4),0)</f>
        <v>279280</v>
      </c>
      <c r="AB190">
        <f>IF(R190=A190,VLOOKUP(A190,'2013'!$A$5:$K$674,5),0)</f>
        <v>3</v>
      </c>
      <c r="AC190">
        <f>IF(R190=A190,VLOOKUP(A190,'2013'!$A$5:$K$674,6),0)</f>
        <v>1</v>
      </c>
      <c r="AD190" s="40">
        <f>IF(R190=A190,VLOOKUP(A190,'2013'!$A$5:$K$674,7),0)</f>
        <v>0.33333333333333331</v>
      </c>
      <c r="AE190" t="e">
        <f t="shared" si="13"/>
        <v>#DIV/0!</v>
      </c>
      <c r="AG190">
        <f>IF(R190=A190,VLOOKUP(A190,'2012'!$A$5:$K$674,3),0)</f>
        <v>205</v>
      </c>
      <c r="AH190" s="33">
        <f>IF(R190=A190,VLOOKUP(A190,'2012'!$A$5:$K$674,4),0)</f>
        <v>629200</v>
      </c>
      <c r="AI190">
        <f>IF(R190=A190,VLOOKUP(A190,'2012'!$A$5:$K$674,5),0)</f>
        <v>2</v>
      </c>
      <c r="AJ190">
        <f>IF(R190=A190,VLOOKUP(A190,'2012'!$A$5:$K$674,6),0)</f>
        <v>0</v>
      </c>
      <c r="AK190" s="40">
        <f>IF(R190=A190,VLOOKUP(A190,'2012'!$A$5:$K$674,7),0)</f>
        <v>0</v>
      </c>
      <c r="AL190" t="e">
        <f t="shared" si="14"/>
        <v>#DIV/0!</v>
      </c>
      <c r="AN190" t="str">
        <f>VLOOKUP(A190,'2011'!$A$5:$K$674,1)</f>
        <v xml:space="preserve">Irene Zapalac </v>
      </c>
      <c r="AO190">
        <f>IF(AN190=R190,VLOOKUP(A190,'2011'!$A$5:$K$674,3),0)</f>
        <v>0</v>
      </c>
      <c r="AP190" s="33">
        <f>IF(AN190=R190,VLOOKUP(A190,'2011'!$A$5:$K$674,4),0)</f>
        <v>0</v>
      </c>
      <c r="AQ190">
        <f>IF(R190=AN190,VLOOKUP(A190,'2011'!$A$5:$K$674,5),0)</f>
        <v>0</v>
      </c>
      <c r="AR190">
        <f>IF(R190=AN190,VLOOKUP(A190,'2011'!$A$5:$K$674,6),0)</f>
        <v>0</v>
      </c>
      <c r="AS190" s="40">
        <f>IF(R190=AN190,VLOOKUP(A190,'2011'!$A$5:$K$674,7),0)</f>
        <v>0</v>
      </c>
    </row>
    <row r="191" spans="1:45" x14ac:dyDescent="0.2">
      <c r="A191" t="s">
        <v>1608</v>
      </c>
      <c r="B191" t="s">
        <v>1099</v>
      </c>
      <c r="C191">
        <v>403</v>
      </c>
      <c r="D191" s="33">
        <v>224900</v>
      </c>
      <c r="E191">
        <v>1</v>
      </c>
      <c r="F191">
        <v>0</v>
      </c>
      <c r="G191" s="40">
        <v>0</v>
      </c>
      <c r="H191" s="40" t="e">
        <f t="shared" si="10"/>
        <v>#DIV/0!</v>
      </c>
      <c r="J191" t="str">
        <f>VLOOKUP(A191,'2015'!$A$5:$K$674,1)</f>
        <v xml:space="preserve">Irene Zapalac </v>
      </c>
      <c r="K191" s="31">
        <f>IF(J191=A191,VLOOKUP(A191,'2015'!$A$5:$K$674,3),0)</f>
        <v>0</v>
      </c>
      <c r="L191" s="33">
        <f>IF(J191=A191,VLOOKUP(A191,'2015'!$A$5:$K$674,4),0)</f>
        <v>0</v>
      </c>
      <c r="M191">
        <f>IF(J191=A191,VLOOKUP(A191,'2015'!$A$5:$K$674,5),0)</f>
        <v>0</v>
      </c>
      <c r="N191">
        <f>IF(J191=A191,VLOOKUP(A191,'2015'!$A$5:$K$674,6),0)</f>
        <v>0</v>
      </c>
      <c r="O191" s="40">
        <f>IF(J191=A191,VLOOKUP(A191,'2015'!$A$5:$K$674,7),0)</f>
        <v>0</v>
      </c>
      <c r="P191" t="e">
        <f t="shared" si="11"/>
        <v>#DIV/0!</v>
      </c>
      <c r="R191" t="str">
        <f>VLOOKUP(A191,'2014'!$A$5:$K$675,1)</f>
        <v xml:space="preserve">J.K. Farr </v>
      </c>
      <c r="S191" s="31">
        <f>IF(R191=A191,VLOOKUP(A191,'2014'!$A$5:$K$675,3),0)</f>
        <v>0</v>
      </c>
      <c r="T191" s="33">
        <f>IF(R191=A191,VLOOKUP(A191,'2014'!$A$5:$K$675,4),0)</f>
        <v>0</v>
      </c>
      <c r="U191">
        <f>IF(R191=A191,VLOOKUP(A191,'2014'!$A$5:$K$675,5),0)</f>
        <v>0</v>
      </c>
      <c r="V191">
        <f>IF(R191=A191,VLOOKUP(A191,'2014'!$A$5:$K$675,6),0)</f>
        <v>0</v>
      </c>
      <c r="W191" s="40">
        <f>IF(R191=A191,VLOOKUP(A191,'2014'!$A$5:$K$675,7),0)</f>
        <v>0</v>
      </c>
      <c r="X191" t="e">
        <f t="shared" si="12"/>
        <v>#DIV/0!</v>
      </c>
      <c r="Z191">
        <f>IF(R191=A191,VLOOKUP(A191,'2013'!$A$5:$K$674,3),0)</f>
        <v>0</v>
      </c>
      <c r="AA191" s="33">
        <f>IF(R191=A191,VLOOKUP(A191,'2013'!$A$5:$K$674,4),0)</f>
        <v>0</v>
      </c>
      <c r="AB191">
        <f>IF(R191=A191,VLOOKUP(A191,'2013'!$A$5:$K$674,5),0)</f>
        <v>0</v>
      </c>
      <c r="AC191">
        <f>IF(R191=A191,VLOOKUP(A191,'2013'!$A$5:$K$674,6),0)</f>
        <v>0</v>
      </c>
      <c r="AD191" s="40">
        <f>IF(R191=A191,VLOOKUP(A191,'2013'!$A$5:$K$674,7),0)</f>
        <v>0</v>
      </c>
      <c r="AE191" t="e">
        <f t="shared" si="13"/>
        <v>#DIV/0!</v>
      </c>
      <c r="AG191">
        <f>IF(R191=A191,VLOOKUP(A191,'2012'!$A$5:$K$674,3),0)</f>
        <v>0</v>
      </c>
      <c r="AH191" s="33">
        <f>IF(R191=A191,VLOOKUP(A191,'2012'!$A$5:$K$674,4),0)</f>
        <v>0</v>
      </c>
      <c r="AI191">
        <f>IF(R191=A191,VLOOKUP(A191,'2012'!$A$5:$K$674,5),0)</f>
        <v>0</v>
      </c>
      <c r="AJ191">
        <f>IF(R191=A191,VLOOKUP(A191,'2012'!$A$5:$K$674,6),0)</f>
        <v>0</v>
      </c>
      <c r="AK191" s="40">
        <f>IF(R191=A191,VLOOKUP(A191,'2012'!$A$5:$K$674,7),0)</f>
        <v>0</v>
      </c>
      <c r="AL191" t="e">
        <f t="shared" si="14"/>
        <v>#DIV/0!</v>
      </c>
      <c r="AN191" t="str">
        <f>VLOOKUP(A191,'2011'!$A$5:$K$674,1)</f>
        <v xml:space="preserve">Jack McLemore </v>
      </c>
      <c r="AO191">
        <f>IF(AN191=R191,VLOOKUP(A191,'2011'!$A$5:$K$674,3),0)</f>
        <v>0</v>
      </c>
      <c r="AP191" s="33">
        <f>IF(AN191=R191,VLOOKUP(A191,'2011'!$A$5:$K$674,4),0)</f>
        <v>0</v>
      </c>
      <c r="AQ191">
        <f>IF(R191=AN191,VLOOKUP(A191,'2011'!$A$5:$K$674,5),0)</f>
        <v>0</v>
      </c>
      <c r="AR191">
        <f>IF(R191=AN191,VLOOKUP(A191,'2011'!$A$5:$K$674,6),0)</f>
        <v>0</v>
      </c>
      <c r="AS191" s="40">
        <f>IF(R191=AN191,VLOOKUP(A191,'2011'!$A$5:$K$674,7),0)</f>
        <v>0</v>
      </c>
    </row>
    <row r="192" spans="1:45" x14ac:dyDescent="0.2">
      <c r="A192" t="s">
        <v>1171</v>
      </c>
      <c r="B192" t="s">
        <v>300</v>
      </c>
      <c r="C192">
        <v>36</v>
      </c>
      <c r="D192" s="33">
        <v>5182879</v>
      </c>
      <c r="E192">
        <v>31</v>
      </c>
      <c r="F192">
        <v>14</v>
      </c>
      <c r="G192" s="40">
        <v>0.45161290322580644</v>
      </c>
      <c r="H192" s="40">
        <f t="shared" si="10"/>
        <v>-5.1612903225806424E-2</v>
      </c>
      <c r="J192" t="str">
        <f>VLOOKUP(A192,'2015'!$A$5:$K$674,1)</f>
        <v xml:space="preserve">Jackie Fatten </v>
      </c>
      <c r="K192" s="31">
        <f>IF(J192=A192,VLOOKUP(A192,'2015'!$A$5:$K$674,3),0)</f>
        <v>81</v>
      </c>
      <c r="L192" s="33">
        <f>IF(J192=A192,VLOOKUP(A192,'2015'!$A$5:$K$674,4),0)</f>
        <v>2213275</v>
      </c>
      <c r="M192">
        <f>IF(J192=A192,VLOOKUP(A192,'2015'!$A$5:$K$674,5),0)</f>
        <v>12</v>
      </c>
      <c r="N192">
        <f>IF(J192=A192,VLOOKUP(A192,'2015'!$A$5:$K$674,6),0)</f>
        <v>4</v>
      </c>
      <c r="O192" s="40">
        <f>IF(J192=A192,VLOOKUP(A192,'2015'!$A$5:$K$674,7),0)</f>
        <v>0.33333333333333331</v>
      </c>
      <c r="P192">
        <f t="shared" si="11"/>
        <v>0</v>
      </c>
      <c r="R192" t="str">
        <f>VLOOKUP(A192,'2014'!$A$5:$K$675,1)</f>
        <v xml:space="preserve">Jackie Fatten </v>
      </c>
      <c r="S192" s="31">
        <f>IF(R192=A192,VLOOKUP(A192,'2014'!$A$5:$K$675,3),0)</f>
        <v>63</v>
      </c>
      <c r="T192" s="33">
        <f>IF(R192=A192,VLOOKUP(A192,'2014'!$A$5:$K$675,4),0)</f>
        <v>2748050</v>
      </c>
      <c r="U192">
        <f>IF(R192=A192,VLOOKUP(A192,'2014'!$A$5:$K$675,5),0)</f>
        <v>18</v>
      </c>
      <c r="V192">
        <f>IF(R192=A192,VLOOKUP(A192,'2014'!$A$5:$K$675,6),0)</f>
        <v>6</v>
      </c>
      <c r="W192" s="40">
        <f>IF(R192=A192,VLOOKUP(A192,'2014'!$A$5:$K$675,7),0)</f>
        <v>0.33333333333333331</v>
      </c>
      <c r="X192">
        <f t="shared" si="12"/>
        <v>-1.3946344175701972</v>
      </c>
      <c r="Z192">
        <f>IF(R192=A192,VLOOKUP(A192,'2013'!$A$5:$K$674,3),0)</f>
        <v>47</v>
      </c>
      <c r="AA192" s="33">
        <f>IF(R192=A192,VLOOKUP(A192,'2013'!$A$5:$K$674,4),0)</f>
        <v>2851100</v>
      </c>
      <c r="AB192">
        <f>IF(R192=A192,VLOOKUP(A192,'2013'!$A$5:$K$674,5),0)</f>
        <v>17</v>
      </c>
      <c r="AC192">
        <f>IF(R192=A192,VLOOKUP(A192,'2013'!$A$5:$K$674,6),0)</f>
        <v>7</v>
      </c>
      <c r="AD192" s="40">
        <f>IF(R192=A192,VLOOKUP(A192,'2013'!$A$5:$K$674,7),0)</f>
        <v>0.41176470588235292</v>
      </c>
      <c r="AE192">
        <f t="shared" si="13"/>
        <v>-0.84466361394857348</v>
      </c>
      <c r="AG192">
        <f>IF(R192=A192,VLOOKUP(A192,'2012'!$A$5:$K$674,3),0)</f>
        <v>37</v>
      </c>
      <c r="AH192" s="33">
        <f>IF(R192=A192,VLOOKUP(A192,'2012'!$A$5:$K$674,4),0)</f>
        <v>3030090</v>
      </c>
      <c r="AI192">
        <f>IF(R192=A192,VLOOKUP(A192,'2012'!$A$5:$K$674,5),0)</f>
        <v>21</v>
      </c>
      <c r="AJ192">
        <f>IF(R192=A192,VLOOKUP(A192,'2012'!$A$5:$K$674,6),0)</f>
        <v>10</v>
      </c>
      <c r="AK192" s="40">
        <f>IF(R192=A192,VLOOKUP(A192,'2012'!$A$5:$K$674,7),0)</f>
        <v>0.47619047619047616</v>
      </c>
      <c r="AL192">
        <f t="shared" si="14"/>
        <v>2.6507936507936503</v>
      </c>
      <c r="AN192" t="str">
        <f>VLOOKUP(A192,'2011'!$A$5:$K$674,1)</f>
        <v xml:space="preserve">Jackie Fatten </v>
      </c>
      <c r="AO192">
        <f>IF(AN192=R192,VLOOKUP(A192,'2011'!$A$5:$K$674,3),0)</f>
        <v>18</v>
      </c>
      <c r="AP192" s="33">
        <f>IF(AN192=R192,VLOOKUP(A192,'2011'!$A$5:$K$674,4),0)</f>
        <v>3730412</v>
      </c>
      <c r="AQ192">
        <f>IF(R192=AN192,VLOOKUP(A192,'2011'!$A$5:$K$674,5),0)</f>
        <v>23</v>
      </c>
      <c r="AR192">
        <f>IF(R192=AN192,VLOOKUP(A192,'2011'!$A$5:$K$674,6),0)</f>
        <v>3</v>
      </c>
      <c r="AS192" s="40">
        <f>IF(R192=AN192,VLOOKUP(A192,'2011'!$A$5:$K$674,7),0)</f>
        <v>0.13043478260869565</v>
      </c>
    </row>
    <row r="193" spans="1:45" x14ac:dyDescent="0.2">
      <c r="A193" t="s">
        <v>1337</v>
      </c>
      <c r="B193" t="s">
        <v>528</v>
      </c>
      <c r="C193">
        <v>131</v>
      </c>
      <c r="D193" s="33">
        <v>2019700</v>
      </c>
      <c r="E193">
        <v>24</v>
      </c>
      <c r="F193">
        <v>0</v>
      </c>
      <c r="G193" s="40">
        <v>0</v>
      </c>
      <c r="H193" s="40">
        <f t="shared" si="10"/>
        <v>-1</v>
      </c>
      <c r="J193" t="str">
        <f>VLOOKUP(A193,'2015'!$A$5:$K$674,1)</f>
        <v xml:space="preserve">Jackie Hestilow </v>
      </c>
      <c r="K193" s="31">
        <f>IF(J193=A193,VLOOKUP(A193,'2015'!$A$5:$K$674,3),0)</f>
        <v>144</v>
      </c>
      <c r="L193" s="33">
        <f>IF(J193=A193,VLOOKUP(A193,'2015'!$A$5:$K$674,4),0)</f>
        <v>1331197</v>
      </c>
      <c r="M193">
        <f>IF(J193=A193,VLOOKUP(A193,'2015'!$A$5:$K$674,5),0)</f>
        <v>18</v>
      </c>
      <c r="N193">
        <f>IF(J193=A193,VLOOKUP(A193,'2015'!$A$5:$K$674,6),0)</f>
        <v>1</v>
      </c>
      <c r="O193" s="40">
        <f>IF(J193=A193,VLOOKUP(A193,'2015'!$A$5:$K$674,7),0)</f>
        <v>5.5555555555555552E-2</v>
      </c>
      <c r="P193" t="e">
        <f t="shared" si="11"/>
        <v>#DIV/0!</v>
      </c>
      <c r="R193" t="str">
        <f>VLOOKUP(A193,'2014'!$A$5:$K$675,1)</f>
        <v xml:space="preserve">Jackie Hestilow </v>
      </c>
      <c r="S193" s="31">
        <f>IF(R193=A193,VLOOKUP(A193,'2014'!$A$5:$K$675,3),0)</f>
        <v>157</v>
      </c>
      <c r="T193" s="33">
        <f>IF(R193=A193,VLOOKUP(A193,'2014'!$A$5:$K$675,4),0)</f>
        <v>1294570</v>
      </c>
      <c r="U193">
        <f>IF(R193=A193,VLOOKUP(A193,'2014'!$A$5:$K$675,5),0)</f>
        <v>16</v>
      </c>
      <c r="V193">
        <f>IF(R193=A193,VLOOKUP(A193,'2014'!$A$5:$K$675,6),0)</f>
        <v>0</v>
      </c>
      <c r="W193" s="40">
        <f>IF(R193=A193,VLOOKUP(A193,'2014'!$A$5:$K$675,7),0)</f>
        <v>0</v>
      </c>
      <c r="X193" t="e">
        <f t="shared" si="12"/>
        <v>#DIV/0!</v>
      </c>
      <c r="Z193">
        <f>IF(R193=A193,VLOOKUP(A193,'2013'!$A$5:$K$674,3),0)</f>
        <v>147</v>
      </c>
      <c r="AA193" s="33">
        <f>IF(R193=A193,VLOOKUP(A193,'2013'!$A$5:$K$674,4),0)</f>
        <v>1167500</v>
      </c>
      <c r="AB193">
        <f>IF(R193=A193,VLOOKUP(A193,'2013'!$A$5:$K$674,5),0)</f>
        <v>13</v>
      </c>
      <c r="AC193">
        <f>IF(R193=A193,VLOOKUP(A193,'2013'!$A$5:$K$674,6),0)</f>
        <v>3</v>
      </c>
      <c r="AD193" s="40">
        <f>IF(R193=A193,VLOOKUP(A193,'2013'!$A$5:$K$674,7),0)</f>
        <v>0.23076923076923078</v>
      </c>
      <c r="AE193" t="e">
        <f t="shared" si="13"/>
        <v>#DIV/0!</v>
      </c>
      <c r="AG193">
        <f>IF(R193=A193,VLOOKUP(A193,'2012'!$A$5:$K$674,3),0)</f>
        <v>222</v>
      </c>
      <c r="AH193" s="33">
        <f>IF(R193=A193,VLOOKUP(A193,'2012'!$A$5:$K$674,4),0)</f>
        <v>569500</v>
      </c>
      <c r="AI193">
        <f>IF(R193=A193,VLOOKUP(A193,'2012'!$A$5:$K$674,5),0)</f>
        <v>6</v>
      </c>
      <c r="AJ193">
        <f>IF(R193=A193,VLOOKUP(A193,'2012'!$A$5:$K$674,6),0)</f>
        <v>1</v>
      </c>
      <c r="AK193" s="40">
        <f>IF(R193=A193,VLOOKUP(A193,'2012'!$A$5:$K$674,7),0)</f>
        <v>0.16666666666666666</v>
      </c>
      <c r="AL193" t="e">
        <f t="shared" si="14"/>
        <v>#DIV/0!</v>
      </c>
      <c r="AN193" t="str">
        <f>VLOOKUP(A193,'2011'!$A$5:$K$674,1)</f>
        <v xml:space="preserve">Jackie Hestilow </v>
      </c>
      <c r="AO193">
        <f>IF(AN193=R193,VLOOKUP(A193,'2011'!$A$5:$K$674,3),0)</f>
        <v>165</v>
      </c>
      <c r="AP193" s="33">
        <f>IF(AN193=R193,VLOOKUP(A193,'2011'!$A$5:$K$674,4),0)</f>
        <v>671100</v>
      </c>
      <c r="AQ193">
        <f>IF(R193=AN193,VLOOKUP(A193,'2011'!$A$5:$K$674,5),0)</f>
        <v>8</v>
      </c>
      <c r="AR193">
        <f>IF(R193=AN193,VLOOKUP(A193,'2011'!$A$5:$K$674,6),0)</f>
        <v>0</v>
      </c>
      <c r="AS193" s="40">
        <f>IF(R193=AN193,VLOOKUP(A193,'2011'!$A$5:$K$674,7),0)</f>
        <v>0</v>
      </c>
    </row>
    <row r="194" spans="1:45" x14ac:dyDescent="0.2">
      <c r="A194" t="s">
        <v>256</v>
      </c>
      <c r="B194" t="s">
        <v>5</v>
      </c>
      <c r="C194">
        <v>85</v>
      </c>
      <c r="D194" s="33">
        <v>2727735</v>
      </c>
      <c r="E194">
        <v>13</v>
      </c>
      <c r="F194">
        <v>5</v>
      </c>
      <c r="G194" s="40">
        <v>0.38461538461538464</v>
      </c>
      <c r="H194" s="40" t="e">
        <f t="shared" si="10"/>
        <v>#DIV/0!</v>
      </c>
      <c r="J194" t="str">
        <f>VLOOKUP(A194,'2015'!$A$5:$K$674,1)</f>
        <v xml:space="preserve">Jake Russell </v>
      </c>
      <c r="K194" s="31">
        <f>IF(J194=A194,VLOOKUP(A194,'2015'!$A$5:$K$674,3),0)</f>
        <v>88</v>
      </c>
      <c r="L194" s="33">
        <f>IF(J194=A194,VLOOKUP(A194,'2015'!$A$5:$K$674,4),0)</f>
        <v>2042700</v>
      </c>
      <c r="M194">
        <f>IF(J194=A194,VLOOKUP(A194,'2015'!$A$5:$K$674,5),0)</f>
        <v>9</v>
      </c>
      <c r="N194">
        <f>IF(J194=A194,VLOOKUP(A194,'2015'!$A$5:$K$674,6),0)</f>
        <v>0</v>
      </c>
      <c r="O194" s="40">
        <f>IF(J194=A194,VLOOKUP(A194,'2015'!$A$5:$K$674,7),0)</f>
        <v>0</v>
      </c>
      <c r="P194" t="e">
        <f t="shared" si="11"/>
        <v>#DIV/0!</v>
      </c>
      <c r="R194" t="str">
        <f>VLOOKUP(A194,'2014'!$A$5:$K$675,1)</f>
        <v xml:space="preserve">Jaime Stevens </v>
      </c>
      <c r="S194" s="31">
        <f>IF(R194=A194,VLOOKUP(A194,'2014'!$A$5:$K$675,3),0)</f>
        <v>0</v>
      </c>
      <c r="T194" s="33">
        <f>IF(R194=A194,VLOOKUP(A194,'2014'!$A$5:$K$675,4),0)</f>
        <v>0</v>
      </c>
      <c r="U194">
        <f>IF(R194=A194,VLOOKUP(A194,'2014'!$A$5:$K$675,5),0)</f>
        <v>0</v>
      </c>
      <c r="V194">
        <f>IF(R194=A194,VLOOKUP(A194,'2014'!$A$5:$K$675,6),0)</f>
        <v>0</v>
      </c>
      <c r="W194" s="40">
        <f>IF(R194=A194,VLOOKUP(A194,'2014'!$A$5:$K$675,7),0)</f>
        <v>0</v>
      </c>
      <c r="X194" t="e">
        <f t="shared" si="12"/>
        <v>#DIV/0!</v>
      </c>
      <c r="Z194">
        <f>IF(R194=A194,VLOOKUP(A194,'2013'!$A$5:$K$674,3),0)</f>
        <v>0</v>
      </c>
      <c r="AA194" s="33">
        <f>IF(R194=A194,VLOOKUP(A194,'2013'!$A$5:$K$674,4),0)</f>
        <v>0</v>
      </c>
      <c r="AB194">
        <f>IF(R194=A194,VLOOKUP(A194,'2013'!$A$5:$K$674,5),0)</f>
        <v>0</v>
      </c>
      <c r="AC194">
        <f>IF(R194=A194,VLOOKUP(A194,'2013'!$A$5:$K$674,6),0)</f>
        <v>0</v>
      </c>
      <c r="AD194" s="40">
        <f>IF(R194=A194,VLOOKUP(A194,'2013'!$A$5:$K$674,7),0)</f>
        <v>0</v>
      </c>
      <c r="AE194" t="e">
        <f t="shared" si="13"/>
        <v>#DIV/0!</v>
      </c>
      <c r="AG194">
        <f>IF(R194=A194,VLOOKUP(A194,'2012'!$A$5:$K$674,3),0)</f>
        <v>0</v>
      </c>
      <c r="AH194" s="33">
        <f>IF(R194=A194,VLOOKUP(A194,'2012'!$A$5:$K$674,4),0)</f>
        <v>0</v>
      </c>
      <c r="AI194">
        <f>IF(R194=A194,VLOOKUP(A194,'2012'!$A$5:$K$674,5),0)</f>
        <v>0</v>
      </c>
      <c r="AJ194">
        <f>IF(R194=A194,VLOOKUP(A194,'2012'!$A$5:$K$674,6),0)</f>
        <v>0</v>
      </c>
      <c r="AK194" s="40">
        <f>IF(R194=A194,VLOOKUP(A194,'2012'!$A$5:$K$674,7),0)</f>
        <v>0</v>
      </c>
      <c r="AL194" t="e">
        <f t="shared" si="14"/>
        <v>#DIV/0!</v>
      </c>
      <c r="AN194" t="str">
        <f>VLOOKUP(A194,'2011'!$A$5:$K$674,1)</f>
        <v xml:space="preserve">Jackie Hestilow </v>
      </c>
      <c r="AO194">
        <f>IF(AN194=R194,VLOOKUP(A194,'2011'!$A$5:$K$674,3),0)</f>
        <v>0</v>
      </c>
      <c r="AP194" s="33">
        <f>IF(AN194=R194,VLOOKUP(A194,'2011'!$A$5:$K$674,4),0)</f>
        <v>0</v>
      </c>
      <c r="AQ194">
        <f>IF(R194=AN194,VLOOKUP(A194,'2011'!$A$5:$K$674,5),0)</f>
        <v>0</v>
      </c>
      <c r="AR194">
        <f>IF(R194=AN194,VLOOKUP(A194,'2011'!$A$5:$K$674,6),0)</f>
        <v>0</v>
      </c>
      <c r="AS194" s="40">
        <f>IF(R194=AN194,VLOOKUP(A194,'2011'!$A$5:$K$674,7),0)</f>
        <v>0</v>
      </c>
    </row>
    <row r="195" spans="1:45" x14ac:dyDescent="0.2">
      <c r="A195" t="s">
        <v>1172</v>
      </c>
      <c r="B195" t="s">
        <v>1448</v>
      </c>
      <c r="C195">
        <v>222</v>
      </c>
      <c r="D195" s="33">
        <v>1133500</v>
      </c>
      <c r="E195">
        <v>10</v>
      </c>
      <c r="F195">
        <v>2</v>
      </c>
      <c r="G195" s="40">
        <v>0.2</v>
      </c>
      <c r="H195" s="40">
        <f t="shared" si="10"/>
        <v>1</v>
      </c>
      <c r="J195" t="str">
        <f>VLOOKUP(A195,'2015'!$A$5:$K$674,1)</f>
        <v xml:space="preserve">Jalayne Southards-Perrin </v>
      </c>
      <c r="K195" s="31">
        <f>IF(J195=A195,VLOOKUP(A195,'2015'!$A$5:$K$674,3),0)</f>
        <v>265</v>
      </c>
      <c r="L195" s="33">
        <f>IF(J195=A195,VLOOKUP(A195,'2015'!$A$5:$K$674,4),0)</f>
        <v>516900</v>
      </c>
      <c r="M195">
        <f>IF(J195=A195,VLOOKUP(A195,'2015'!$A$5:$K$674,5),0)</f>
        <v>6</v>
      </c>
      <c r="N195">
        <f>IF(J195=A195,VLOOKUP(A195,'2015'!$A$5:$K$674,6),0)</f>
        <v>0</v>
      </c>
      <c r="O195" s="40">
        <f>IF(J195=A195,VLOOKUP(A195,'2015'!$A$5:$K$674,7),0)</f>
        <v>0</v>
      </c>
      <c r="P195">
        <f t="shared" si="11"/>
        <v>-1</v>
      </c>
      <c r="R195" t="str">
        <f>VLOOKUP(A195,'2014'!$A$5:$K$675,1)</f>
        <v xml:space="preserve">Jalayne Southards-Perrin </v>
      </c>
      <c r="S195" s="31">
        <f>IF(R195=A195,VLOOKUP(A195,'2014'!$A$5:$K$675,3),0)</f>
        <v>262</v>
      </c>
      <c r="T195" s="33">
        <f>IF(R195=A195,VLOOKUP(A195,'2014'!$A$5:$K$675,4),0)</f>
        <v>572250</v>
      </c>
      <c r="U195">
        <f>IF(R195=A195,VLOOKUP(A195,'2014'!$A$5:$K$675,5),0)</f>
        <v>7</v>
      </c>
      <c r="V195">
        <f>IF(R195=A195,VLOOKUP(A195,'2014'!$A$5:$K$675,6),0)</f>
        <v>1</v>
      </c>
      <c r="W195" s="40">
        <f>IF(R195=A195,VLOOKUP(A195,'2014'!$A$5:$K$675,7),0)</f>
        <v>0.14285714285714285</v>
      </c>
      <c r="X195" t="e">
        <f t="shared" si="12"/>
        <v>#DIV/0!</v>
      </c>
      <c r="Z195">
        <f>IF(R195=A195,VLOOKUP(A195,'2013'!$A$5:$K$674,3),0)</f>
        <v>214</v>
      </c>
      <c r="AA195" s="33">
        <f>IF(R195=A195,VLOOKUP(A195,'2013'!$A$5:$K$674,4),0)</f>
        <v>669700</v>
      </c>
      <c r="AB195">
        <f>IF(R195=A195,VLOOKUP(A195,'2013'!$A$5:$K$674,5),0)</f>
        <v>6</v>
      </c>
      <c r="AC195">
        <f>IF(R195=A195,VLOOKUP(A195,'2013'!$A$5:$K$674,6),0)</f>
        <v>2</v>
      </c>
      <c r="AD195" s="40">
        <f>IF(R195=A195,VLOOKUP(A195,'2013'!$A$5:$K$674,7),0)</f>
        <v>0.33333333333333331</v>
      </c>
      <c r="AE195" t="e">
        <f t="shared" si="13"/>
        <v>#DIV/0!</v>
      </c>
      <c r="AG195">
        <f>IF(R195=A195,VLOOKUP(A195,'2012'!$A$5:$K$674,3),0)</f>
        <v>137</v>
      </c>
      <c r="AH195" s="33">
        <f>IF(R195=A195,VLOOKUP(A195,'2012'!$A$5:$K$674,4),0)</f>
        <v>1096875</v>
      </c>
      <c r="AI195">
        <f>IF(R195=A195,VLOOKUP(A195,'2012'!$A$5:$K$674,5),0)</f>
        <v>10</v>
      </c>
      <c r="AJ195">
        <f>IF(R195=A195,VLOOKUP(A195,'2012'!$A$5:$K$674,6),0)</f>
        <v>1</v>
      </c>
      <c r="AK195" s="40">
        <f>IF(R195=A195,VLOOKUP(A195,'2012'!$A$5:$K$674,7),0)</f>
        <v>0.1</v>
      </c>
      <c r="AL195" t="e">
        <f t="shared" si="14"/>
        <v>#DIV/0!</v>
      </c>
      <c r="AN195" t="str">
        <f>VLOOKUP(A195,'2011'!$A$5:$K$674,1)</f>
        <v xml:space="preserve">Jalayne Southards-Perrin </v>
      </c>
      <c r="AO195">
        <f>IF(AN195=R195,VLOOKUP(A195,'2011'!$A$5:$K$674,3),0)</f>
        <v>127</v>
      </c>
      <c r="AP195" s="33">
        <f>IF(AN195=R195,VLOOKUP(A195,'2011'!$A$5:$K$674,4),0)</f>
        <v>980300</v>
      </c>
      <c r="AQ195">
        <f>IF(R195=AN195,VLOOKUP(A195,'2011'!$A$5:$K$674,5),0)</f>
        <v>7</v>
      </c>
      <c r="AR195">
        <f>IF(R195=AN195,VLOOKUP(A195,'2011'!$A$5:$K$674,6),0)</f>
        <v>0</v>
      </c>
      <c r="AS195" s="40">
        <f>IF(R195=AN195,VLOOKUP(A195,'2011'!$A$5:$K$674,7),0)</f>
        <v>0</v>
      </c>
    </row>
    <row r="196" spans="1:45" x14ac:dyDescent="0.2">
      <c r="A196" t="s">
        <v>1060</v>
      </c>
      <c r="B196" t="s">
        <v>1036</v>
      </c>
      <c r="C196">
        <v>13</v>
      </c>
      <c r="D196" s="33">
        <v>8805067</v>
      </c>
      <c r="E196">
        <v>47</v>
      </c>
      <c r="F196">
        <v>3</v>
      </c>
      <c r="G196" s="40">
        <v>6.3829787234042548E-2</v>
      </c>
      <c r="H196" s="40" t="e">
        <f t="shared" si="10"/>
        <v>#DIV/0!</v>
      </c>
      <c r="J196" t="str">
        <f>VLOOKUP(A196,'2015'!$A$5:$K$674,1)</f>
        <v xml:space="preserve">James Gilmore </v>
      </c>
      <c r="K196" s="31">
        <f>IF(J196=A196,VLOOKUP(A196,'2015'!$A$5:$K$674,3),0)</f>
        <v>142</v>
      </c>
      <c r="L196" s="33">
        <f>IF(J196=A196,VLOOKUP(A196,'2015'!$A$5:$K$674,4),0)</f>
        <v>1356032</v>
      </c>
      <c r="M196">
        <f>IF(J196=A196,VLOOKUP(A196,'2015'!$A$5:$K$674,5),0)</f>
        <v>10</v>
      </c>
      <c r="N196">
        <f>IF(J196=A196,VLOOKUP(A196,'2015'!$A$5:$K$674,6),0)</f>
        <v>0</v>
      </c>
      <c r="O196" s="40">
        <f>IF(J196=A196,VLOOKUP(A196,'2015'!$A$5:$K$674,7),0)</f>
        <v>0</v>
      </c>
      <c r="P196">
        <f t="shared" si="11"/>
        <v>-1</v>
      </c>
      <c r="R196" t="str">
        <f>VLOOKUP(A196,'2014'!$A$5:$K$675,1)</f>
        <v xml:space="preserve">James Gilmore </v>
      </c>
      <c r="S196" s="31">
        <f>IF(R196=A196,VLOOKUP(A196,'2014'!$A$5:$K$675,3),0)</f>
        <v>143</v>
      </c>
      <c r="T196" s="33">
        <f>IF(R196=A196,VLOOKUP(A196,'2014'!$A$5:$K$675,4),0)</f>
        <v>1435477</v>
      </c>
      <c r="U196">
        <f>IF(R196=A196,VLOOKUP(A196,'2014'!$A$5:$K$675,5),0)</f>
        <v>14</v>
      </c>
      <c r="V196">
        <f>IF(R196=A196,VLOOKUP(A196,'2014'!$A$5:$K$675,6),0)</f>
        <v>1</v>
      </c>
      <c r="W196" s="40">
        <f>IF(R196=A196,VLOOKUP(A196,'2014'!$A$5:$K$675,7),0)</f>
        <v>7.1428571428571425E-2</v>
      </c>
      <c r="X196" t="e">
        <f t="shared" si="12"/>
        <v>#DIV/0!</v>
      </c>
      <c r="Z196">
        <f>IF(R196=A196,VLOOKUP(A196,'2013'!$A$5:$K$674,3),0)</f>
        <v>207</v>
      </c>
      <c r="AA196" s="33">
        <f>IF(R196=A196,VLOOKUP(A196,'2013'!$A$5:$K$674,4),0)</f>
        <v>692300</v>
      </c>
      <c r="AB196">
        <f>IF(R196=A196,VLOOKUP(A196,'2013'!$A$5:$K$674,5),0)</f>
        <v>6</v>
      </c>
      <c r="AC196">
        <f>IF(R196=A196,VLOOKUP(A196,'2013'!$A$5:$K$674,6),0)</f>
        <v>2</v>
      </c>
      <c r="AD196" s="40">
        <f>IF(R196=A196,VLOOKUP(A196,'2013'!$A$5:$K$674,7),0)</f>
        <v>0.33333333333333331</v>
      </c>
      <c r="AE196" t="e">
        <f t="shared" si="13"/>
        <v>#DIV/0!</v>
      </c>
      <c r="AG196">
        <f>IF(R196=A196,VLOOKUP(A196,'2012'!$A$5:$K$674,3),0)</f>
        <v>186</v>
      </c>
      <c r="AH196" s="33">
        <f>IF(R196=A196,VLOOKUP(A196,'2012'!$A$5:$K$674,4),0)</f>
        <v>732000</v>
      </c>
      <c r="AI196">
        <f>IF(R196=A196,VLOOKUP(A196,'2012'!$A$5:$K$674,5),0)</f>
        <v>7</v>
      </c>
      <c r="AJ196">
        <f>IF(R196=A196,VLOOKUP(A196,'2012'!$A$5:$K$674,6),0)</f>
        <v>0</v>
      </c>
      <c r="AK196" s="40">
        <f>IF(R196=A196,VLOOKUP(A196,'2012'!$A$5:$K$674,7),0)</f>
        <v>0</v>
      </c>
      <c r="AL196" t="e">
        <f t="shared" si="14"/>
        <v>#DIV/0!</v>
      </c>
      <c r="AN196" t="str">
        <f>VLOOKUP(A196,'2011'!$A$5:$K$674,1)</f>
        <v xml:space="preserve">James Gilmore </v>
      </c>
      <c r="AO196">
        <f>IF(AN196=R196,VLOOKUP(A196,'2011'!$A$5:$K$674,3),0)</f>
        <v>240</v>
      </c>
      <c r="AP196" s="33">
        <f>IF(AN196=R196,VLOOKUP(A196,'2011'!$A$5:$K$674,4),0)</f>
        <v>361500</v>
      </c>
      <c r="AQ196">
        <f>IF(R196=AN196,VLOOKUP(A196,'2011'!$A$5:$K$674,5),0)</f>
        <v>3</v>
      </c>
      <c r="AR196">
        <f>IF(R196=AN196,VLOOKUP(A196,'2011'!$A$5:$K$674,6),0)</f>
        <v>0</v>
      </c>
      <c r="AS196" s="40">
        <f>IF(R196=AN196,VLOOKUP(A196,'2011'!$A$5:$K$674,7),0)</f>
        <v>0</v>
      </c>
    </row>
    <row r="197" spans="1:45" x14ac:dyDescent="0.2">
      <c r="A197" t="s">
        <v>483</v>
      </c>
      <c r="B197" t="s">
        <v>839</v>
      </c>
      <c r="C197">
        <v>295</v>
      </c>
      <c r="D197" s="33">
        <v>673900</v>
      </c>
      <c r="E197">
        <v>6</v>
      </c>
      <c r="F197">
        <v>0</v>
      </c>
      <c r="G197" s="40">
        <v>0</v>
      </c>
      <c r="H197" s="40" t="e">
        <f t="shared" ref="H197:H260" si="15">+(G197-AK197)/AK197</f>
        <v>#DIV/0!</v>
      </c>
      <c r="J197" t="str">
        <f>VLOOKUP(A197,'2015'!$A$5:$K$674,1)</f>
        <v xml:space="preserve">Jamie Locking </v>
      </c>
      <c r="K197" s="31">
        <f>IF(J197=A197,VLOOKUP(A197,'2015'!$A$5:$K$674,3),0)</f>
        <v>0</v>
      </c>
      <c r="L197" s="33">
        <f>IF(J197=A197,VLOOKUP(A197,'2015'!$A$5:$K$674,4),0)</f>
        <v>0</v>
      </c>
      <c r="M197">
        <f>IF(J197=A197,VLOOKUP(A197,'2015'!$A$5:$K$674,5),0)</f>
        <v>0</v>
      </c>
      <c r="N197">
        <f>IF(J197=A197,VLOOKUP(A197,'2015'!$A$5:$K$674,6),0)</f>
        <v>0</v>
      </c>
      <c r="O197" s="40">
        <f>IF(J197=A197,VLOOKUP(A197,'2015'!$A$5:$K$674,7),0)</f>
        <v>0</v>
      </c>
      <c r="P197" t="e">
        <f t="shared" si="11"/>
        <v>#DIV/0!</v>
      </c>
      <c r="R197" t="str">
        <f>VLOOKUP(A197,'2014'!$A$5:$K$675,1)</f>
        <v xml:space="preserve">Jana E Nors </v>
      </c>
      <c r="S197" s="31">
        <f>IF(R197=A197,VLOOKUP(A197,'2014'!$A$5:$K$675,3),0)</f>
        <v>244</v>
      </c>
      <c r="T197" s="33">
        <f>IF(R197=A197,VLOOKUP(A197,'2014'!$A$5:$K$675,4),0)</f>
        <v>637500</v>
      </c>
      <c r="U197">
        <f>IF(R197=A197,VLOOKUP(A197,'2014'!$A$5:$K$675,5),0)</f>
        <v>6</v>
      </c>
      <c r="V197">
        <f>IF(R197=A197,VLOOKUP(A197,'2014'!$A$5:$K$675,6),0)</f>
        <v>0</v>
      </c>
      <c r="W197" s="40">
        <f>IF(R197=A197,VLOOKUP(A197,'2014'!$A$5:$K$675,7),0)</f>
        <v>0</v>
      </c>
      <c r="X197" t="e">
        <f t="shared" si="12"/>
        <v>#DIV/0!</v>
      </c>
      <c r="Z197">
        <f>IF(R197=A197,VLOOKUP(A197,'2013'!$A$5:$K$674,3),0)</f>
        <v>197</v>
      </c>
      <c r="AA197" s="33">
        <f>IF(R197=A197,VLOOKUP(A197,'2013'!$A$5:$K$674,4),0)</f>
        <v>745000</v>
      </c>
      <c r="AB197">
        <f>IF(R197=A197,VLOOKUP(A197,'2013'!$A$5:$K$674,5),0)</f>
        <v>6</v>
      </c>
      <c r="AC197">
        <f>IF(R197=A197,VLOOKUP(A197,'2013'!$A$5:$K$674,6),0)</f>
        <v>0</v>
      </c>
      <c r="AD197" s="40">
        <f>IF(R197=A197,VLOOKUP(A197,'2013'!$A$5:$K$674,7),0)</f>
        <v>0</v>
      </c>
      <c r="AE197" t="e">
        <f t="shared" si="13"/>
        <v>#DIV/0!</v>
      </c>
      <c r="AG197">
        <f>IF(R197=A197,VLOOKUP(A197,'2012'!$A$5:$K$674,3),0)</f>
        <v>191</v>
      </c>
      <c r="AH197" s="33">
        <f>IF(R197=A197,VLOOKUP(A197,'2012'!$A$5:$K$674,4),0)</f>
        <v>702900</v>
      </c>
      <c r="AI197">
        <f>IF(R197=A197,VLOOKUP(A197,'2012'!$A$5:$K$674,5),0)</f>
        <v>5</v>
      </c>
      <c r="AJ197">
        <f>IF(R197=A197,VLOOKUP(A197,'2012'!$A$5:$K$674,6),0)</f>
        <v>0</v>
      </c>
      <c r="AK197" s="40">
        <f>IF(R197=A197,VLOOKUP(A197,'2012'!$A$5:$K$674,7),0)</f>
        <v>0</v>
      </c>
      <c r="AL197" t="e">
        <f t="shared" si="14"/>
        <v>#DIV/0!</v>
      </c>
      <c r="AN197" t="str">
        <f>VLOOKUP(A197,'2011'!$A$5:$K$674,1)</f>
        <v xml:space="preserve">Jamie Bobbett </v>
      </c>
      <c r="AO197">
        <f>IF(AN197=R197,VLOOKUP(A197,'2011'!$A$5:$K$674,3),0)</f>
        <v>0</v>
      </c>
      <c r="AP197" s="33">
        <f>IF(AN197=R197,VLOOKUP(A197,'2011'!$A$5:$K$674,4),0)</f>
        <v>0</v>
      </c>
      <c r="AQ197">
        <f>IF(R197=AN197,VLOOKUP(A197,'2011'!$A$5:$K$674,5),0)</f>
        <v>0</v>
      </c>
      <c r="AR197">
        <f>IF(R197=AN197,VLOOKUP(A197,'2011'!$A$5:$K$674,6),0)</f>
        <v>0</v>
      </c>
      <c r="AS197" s="40">
        <f>IF(R197=AN197,VLOOKUP(A197,'2011'!$A$5:$K$674,7),0)</f>
        <v>0</v>
      </c>
    </row>
    <row r="198" spans="1:45" x14ac:dyDescent="0.2">
      <c r="A198" t="s">
        <v>1323</v>
      </c>
      <c r="B198" t="s">
        <v>1036</v>
      </c>
      <c r="C198">
        <v>221</v>
      </c>
      <c r="D198" s="33">
        <v>1140200</v>
      </c>
      <c r="E198">
        <v>5</v>
      </c>
      <c r="F198">
        <v>2</v>
      </c>
      <c r="G198" s="40">
        <v>0.4</v>
      </c>
      <c r="H198" s="40">
        <f t="shared" si="15"/>
        <v>2.6000000000000005</v>
      </c>
      <c r="J198" t="str">
        <f>VLOOKUP(A198,'2015'!$A$5:$K$674,1)</f>
        <v xml:space="preserve">Janet White </v>
      </c>
      <c r="K198" s="31">
        <f>IF(J198=A198,VLOOKUP(A198,'2015'!$A$5:$K$674,3),0)</f>
        <v>345</v>
      </c>
      <c r="L198" s="33">
        <f>IF(J198=A198,VLOOKUP(A198,'2015'!$A$5:$K$674,4),0)</f>
        <v>274000</v>
      </c>
      <c r="M198">
        <f>IF(J198=A198,VLOOKUP(A198,'2015'!$A$5:$K$674,5),0)</f>
        <v>2</v>
      </c>
      <c r="N198">
        <f>IF(J198=A198,VLOOKUP(A198,'2015'!$A$5:$K$674,6),0)</f>
        <v>0</v>
      </c>
      <c r="O198" s="40">
        <f>IF(J198=A198,VLOOKUP(A198,'2015'!$A$5:$K$674,7),0)</f>
        <v>0</v>
      </c>
      <c r="P198">
        <f t="shared" ref="P198:P261" si="16">+(O198-W198)/W198</f>
        <v>-1</v>
      </c>
      <c r="R198" t="str">
        <f>VLOOKUP(A198,'2014'!$A$5:$K$675,1)</f>
        <v xml:space="preserve">Janet White </v>
      </c>
      <c r="S198" s="31">
        <f>IF(R198=A198,VLOOKUP(A198,'2014'!$A$5:$K$675,3),0)</f>
        <v>124</v>
      </c>
      <c r="T198" s="33">
        <f>IF(R198=A198,VLOOKUP(A198,'2014'!$A$5:$K$675,4),0)</f>
        <v>1611000</v>
      </c>
      <c r="U198">
        <f>IF(R198=A198,VLOOKUP(A198,'2014'!$A$5:$K$675,5),0)</f>
        <v>9</v>
      </c>
      <c r="V198">
        <f>IF(R198=A198,VLOOKUP(A198,'2014'!$A$5:$K$675,6),0)</f>
        <v>2</v>
      </c>
      <c r="W198" s="40">
        <f>IF(R198=A198,VLOOKUP(A198,'2014'!$A$5:$K$675,7),0)</f>
        <v>0.22222222222222221</v>
      </c>
      <c r="X198">
        <f t="shared" ref="X198:X261" si="17">+(W198-AE198)/AE198</f>
        <v>-1.1637426900584795</v>
      </c>
      <c r="Z198">
        <f>IF(R198=A198,VLOOKUP(A198,'2013'!$A$5:$K$674,3),0)</f>
        <v>160</v>
      </c>
      <c r="AA198" s="33">
        <f>IF(R198=A198,VLOOKUP(A198,'2013'!$A$5:$K$674,4),0)</f>
        <v>1100300</v>
      </c>
      <c r="AB198">
        <f>IF(R198=A198,VLOOKUP(A198,'2013'!$A$5:$K$674,5),0)</f>
        <v>7</v>
      </c>
      <c r="AC198">
        <f>IF(R198=A198,VLOOKUP(A198,'2013'!$A$5:$K$674,6),0)</f>
        <v>2</v>
      </c>
      <c r="AD198" s="40">
        <f>IF(R198=A198,VLOOKUP(A198,'2013'!$A$5:$K$674,7),0)</f>
        <v>0.2857142857142857</v>
      </c>
      <c r="AE198">
        <f t="shared" ref="AE198:AE261" si="18">+(AD198-AL198)/AL198</f>
        <v>-1.3571428571428572</v>
      </c>
      <c r="AG198">
        <f>IF(R198=A198,VLOOKUP(A198,'2012'!$A$5:$K$674,3),0)</f>
        <v>133</v>
      </c>
      <c r="AH198" s="33">
        <f>IF(R198=A198,VLOOKUP(A198,'2012'!$A$5:$K$674,4),0)</f>
        <v>1145325</v>
      </c>
      <c r="AI198">
        <f>IF(R198=A198,VLOOKUP(A198,'2012'!$A$5:$K$674,5),0)</f>
        <v>9</v>
      </c>
      <c r="AJ198">
        <f>IF(R198=A198,VLOOKUP(A198,'2012'!$A$5:$K$674,6),0)</f>
        <v>1</v>
      </c>
      <c r="AK198" s="40">
        <f>IF(R198=A198,VLOOKUP(A198,'2012'!$A$5:$K$674,7),0)</f>
        <v>0.1111111111111111</v>
      </c>
      <c r="AL198">
        <f t="shared" ref="AL198:AL261" si="19">+(AK198-AS198)/AS198</f>
        <v>-0.8</v>
      </c>
      <c r="AN198" t="str">
        <f>VLOOKUP(A198,'2011'!$A$5:$K$674,1)</f>
        <v xml:space="preserve">Janet White </v>
      </c>
      <c r="AO198">
        <f>IF(AN198=R198,VLOOKUP(A198,'2011'!$A$5:$K$674,3),0)</f>
        <v>88</v>
      </c>
      <c r="AP198" s="33">
        <f>IF(AN198=R198,VLOOKUP(A198,'2011'!$A$5:$K$674,4),0)</f>
        <v>1397150</v>
      </c>
      <c r="AQ198">
        <f>IF(R198=AN198,VLOOKUP(A198,'2011'!$A$5:$K$674,5),0)</f>
        <v>9</v>
      </c>
      <c r="AR198">
        <f>IF(R198=AN198,VLOOKUP(A198,'2011'!$A$5:$K$674,6),0)</f>
        <v>5</v>
      </c>
      <c r="AS198" s="40">
        <f>IF(R198=AN198,VLOOKUP(A198,'2011'!$A$5:$K$674,7),0)</f>
        <v>0.55555555555555558</v>
      </c>
    </row>
    <row r="199" spans="1:45" x14ac:dyDescent="0.2">
      <c r="A199" t="s">
        <v>1236</v>
      </c>
      <c r="B199" t="s">
        <v>1099</v>
      </c>
      <c r="C199">
        <v>309</v>
      </c>
      <c r="D199" s="33">
        <v>576000</v>
      </c>
      <c r="E199">
        <v>5</v>
      </c>
      <c r="F199">
        <v>0</v>
      </c>
      <c r="G199" s="40">
        <v>0</v>
      </c>
      <c r="H199" s="40">
        <f t="shared" si="15"/>
        <v>-1</v>
      </c>
      <c r="J199" t="str">
        <f>VLOOKUP(A199,'2015'!$A$5:$K$674,1)</f>
        <v xml:space="preserve">Janice Weeks </v>
      </c>
      <c r="K199" s="31">
        <f>IF(J199=A199,VLOOKUP(A199,'2015'!$A$5:$K$674,3),0)</f>
        <v>83</v>
      </c>
      <c r="L199" s="33">
        <f>IF(J199=A199,VLOOKUP(A199,'2015'!$A$5:$K$674,4),0)</f>
        <v>2201112</v>
      </c>
      <c r="M199">
        <f>IF(J199=A199,VLOOKUP(A199,'2015'!$A$5:$K$674,5),0)</f>
        <v>19</v>
      </c>
      <c r="N199">
        <f>IF(J199=A199,VLOOKUP(A199,'2015'!$A$5:$K$674,6),0)</f>
        <v>0</v>
      </c>
      <c r="O199" s="40">
        <f>IF(J199=A199,VLOOKUP(A199,'2015'!$A$5:$K$674,7),0)</f>
        <v>0</v>
      </c>
      <c r="P199" t="e">
        <f t="shared" si="16"/>
        <v>#DIV/0!</v>
      </c>
      <c r="R199" t="str">
        <f>VLOOKUP(A199,'2014'!$A$5:$K$675,1)</f>
        <v xml:space="preserve">Janice Weeks </v>
      </c>
      <c r="S199" s="31">
        <f>IF(R199=A199,VLOOKUP(A199,'2014'!$A$5:$K$675,3),0)</f>
        <v>411</v>
      </c>
      <c r="T199" s="33">
        <f>IF(R199=A199,VLOOKUP(A199,'2014'!$A$5:$K$675,4),0)</f>
        <v>101000</v>
      </c>
      <c r="U199">
        <f>IF(R199=A199,VLOOKUP(A199,'2014'!$A$5:$K$675,5),0)</f>
        <v>2</v>
      </c>
      <c r="V199">
        <f>IF(R199=A199,VLOOKUP(A199,'2014'!$A$5:$K$675,6),0)</f>
        <v>0</v>
      </c>
      <c r="W199" s="40">
        <f>IF(R199=A199,VLOOKUP(A199,'2014'!$A$5:$K$675,7),0)</f>
        <v>0</v>
      </c>
      <c r="X199" t="e">
        <f t="shared" si="17"/>
        <v>#DIV/0!</v>
      </c>
      <c r="Z199">
        <f>IF(R199=A199,VLOOKUP(A199,'2013'!$A$5:$K$674,3),0)</f>
        <v>160</v>
      </c>
      <c r="AA199" s="33">
        <f>IF(R199=A199,VLOOKUP(A199,'2013'!$A$5:$K$674,4),0)</f>
        <v>1100300</v>
      </c>
      <c r="AB199">
        <f>IF(R199=A199,VLOOKUP(A199,'2013'!$A$5:$K$674,5),0)</f>
        <v>7</v>
      </c>
      <c r="AC199">
        <f>IF(R199=A199,VLOOKUP(A199,'2013'!$A$5:$K$674,6),0)</f>
        <v>2</v>
      </c>
      <c r="AD199" s="40">
        <f>IF(R199=A199,VLOOKUP(A199,'2013'!$A$5:$K$674,7),0)</f>
        <v>0.2857142857142857</v>
      </c>
      <c r="AE199" t="e">
        <f t="shared" si="18"/>
        <v>#DIV/0!</v>
      </c>
      <c r="AG199">
        <f>IF(R199=A199,VLOOKUP(A199,'2012'!$A$5:$K$674,3),0)</f>
        <v>133</v>
      </c>
      <c r="AH199" s="33">
        <f>IF(R199=A199,VLOOKUP(A199,'2012'!$A$5:$K$674,4),0)</f>
        <v>1145325</v>
      </c>
      <c r="AI199">
        <f>IF(R199=A199,VLOOKUP(A199,'2012'!$A$5:$K$674,5),0)</f>
        <v>9</v>
      </c>
      <c r="AJ199">
        <f>IF(R199=A199,VLOOKUP(A199,'2012'!$A$5:$K$674,6),0)</f>
        <v>1</v>
      </c>
      <c r="AK199" s="40">
        <f>IF(R199=A199,VLOOKUP(A199,'2012'!$A$5:$K$674,7),0)</f>
        <v>0.1111111111111111</v>
      </c>
      <c r="AL199" t="e">
        <f t="shared" si="19"/>
        <v>#DIV/0!</v>
      </c>
      <c r="AN199" t="str">
        <f>VLOOKUP(A199,'2011'!$A$5:$K$674,1)</f>
        <v xml:space="preserve">Janet White </v>
      </c>
      <c r="AO199">
        <f>IF(AN199=R199,VLOOKUP(A199,'2011'!$A$5:$K$674,3),0)</f>
        <v>0</v>
      </c>
      <c r="AP199" s="33">
        <f>IF(AN199=R199,VLOOKUP(A199,'2011'!$A$5:$K$674,4),0)</f>
        <v>0</v>
      </c>
      <c r="AQ199">
        <f>IF(R199=AN199,VLOOKUP(A199,'2011'!$A$5:$K$674,5),0)</f>
        <v>0</v>
      </c>
      <c r="AR199">
        <f>IF(R199=AN199,VLOOKUP(A199,'2011'!$A$5:$K$674,6),0)</f>
        <v>0</v>
      </c>
      <c r="AS199" s="40">
        <f>IF(R199=AN199,VLOOKUP(A199,'2011'!$A$5:$K$674,7),0)</f>
        <v>0</v>
      </c>
    </row>
    <row r="200" spans="1:45" x14ac:dyDescent="0.2">
      <c r="A200" t="s">
        <v>1173</v>
      </c>
      <c r="B200" t="s">
        <v>1100</v>
      </c>
      <c r="C200">
        <v>29</v>
      </c>
      <c r="D200" s="33">
        <v>5980090</v>
      </c>
      <c r="E200">
        <v>30</v>
      </c>
      <c r="F200">
        <v>16</v>
      </c>
      <c r="G200" s="40">
        <v>0.53333333333333333</v>
      </c>
      <c r="H200" s="40">
        <f t="shared" si="15"/>
        <v>1.5333333333333334</v>
      </c>
      <c r="J200" t="str">
        <f>VLOOKUP(A200,'2015'!$A$5:$K$674,1)</f>
        <v xml:space="preserve">Jason Rankin </v>
      </c>
      <c r="K200" s="31">
        <f>IF(J200=A200,VLOOKUP(A200,'2015'!$A$5:$K$674,3),0)</f>
        <v>24</v>
      </c>
      <c r="L200" s="33">
        <f>IF(J200=A200,VLOOKUP(A200,'2015'!$A$5:$K$674,4),0)</f>
        <v>4761850</v>
      </c>
      <c r="M200">
        <f>IF(J200=A200,VLOOKUP(A200,'2015'!$A$5:$K$674,5),0)</f>
        <v>27</v>
      </c>
      <c r="N200">
        <f>IF(J200=A200,VLOOKUP(A200,'2015'!$A$5:$K$674,6),0)</f>
        <v>19</v>
      </c>
      <c r="O200" s="40">
        <f>IF(J200=A200,VLOOKUP(A200,'2015'!$A$5:$K$674,7),0)</f>
        <v>0.70370370370370372</v>
      </c>
      <c r="P200">
        <f t="shared" si="16"/>
        <v>0.7272727272727274</v>
      </c>
      <c r="R200" t="str">
        <f>VLOOKUP(A200,'2014'!$A$5:$K$675,1)</f>
        <v xml:space="preserve">Jason Rankin </v>
      </c>
      <c r="S200" s="31">
        <f>IF(R200=A200,VLOOKUP(A200,'2014'!$A$5:$K$675,3),0)</f>
        <v>25</v>
      </c>
      <c r="T200" s="33">
        <f>IF(R200=A200,VLOOKUP(A200,'2014'!$A$5:$K$675,4),0)</f>
        <v>4882350</v>
      </c>
      <c r="U200">
        <f>IF(R200=A200,VLOOKUP(A200,'2014'!$A$5:$K$675,5),0)</f>
        <v>27</v>
      </c>
      <c r="V200">
        <f>IF(R200=A200,VLOOKUP(A200,'2014'!$A$5:$K$675,6),0)</f>
        <v>11</v>
      </c>
      <c r="W200" s="40">
        <f>IF(R200=A200,VLOOKUP(A200,'2014'!$A$5:$K$675,7),0)</f>
        <v>0.40740740740740738</v>
      </c>
      <c r="X200">
        <f t="shared" si="17"/>
        <v>-8.5952380952381056</v>
      </c>
      <c r="Z200">
        <f>IF(R200=A200,VLOOKUP(A200,'2013'!$A$5:$K$674,3),0)</f>
        <v>24</v>
      </c>
      <c r="AA200" s="33">
        <f>IF(R200=A200,VLOOKUP(A200,'2013'!$A$5:$K$674,4),0)</f>
        <v>4354110</v>
      </c>
      <c r="AB200">
        <f>IF(R200=A200,VLOOKUP(A200,'2013'!$A$5:$K$674,5),0)</f>
        <v>29</v>
      </c>
      <c r="AC200">
        <f>IF(R200=A200,VLOOKUP(A200,'2013'!$A$5:$K$674,6),0)</f>
        <v>13</v>
      </c>
      <c r="AD200" s="40">
        <f>IF(R200=A200,VLOOKUP(A200,'2013'!$A$5:$K$674,7),0)</f>
        <v>0.44827586206896552</v>
      </c>
      <c r="AE200">
        <f t="shared" si="18"/>
        <v>-5.3639846743294951E-2</v>
      </c>
      <c r="AG200">
        <f>IF(R200=A200,VLOOKUP(A200,'2012'!$A$5:$K$674,3),0)</f>
        <v>53</v>
      </c>
      <c r="AH200" s="33">
        <f>IF(R200=A200,VLOOKUP(A200,'2012'!$A$5:$K$674,4),0)</f>
        <v>2459900</v>
      </c>
      <c r="AI200">
        <f>IF(R200=A200,VLOOKUP(A200,'2012'!$A$5:$K$674,5),0)</f>
        <v>19</v>
      </c>
      <c r="AJ200">
        <f>IF(R200=A200,VLOOKUP(A200,'2012'!$A$5:$K$674,6),0)</f>
        <v>4</v>
      </c>
      <c r="AK200" s="40">
        <f>IF(R200=A200,VLOOKUP(A200,'2012'!$A$5:$K$674,7),0)</f>
        <v>0.21052631578947367</v>
      </c>
      <c r="AL200">
        <f t="shared" si="19"/>
        <v>0.47368421052631576</v>
      </c>
      <c r="AN200" t="str">
        <f>VLOOKUP(A200,'2011'!$A$5:$K$674,1)</f>
        <v xml:space="preserve">Jason Rankin </v>
      </c>
      <c r="AO200">
        <f>IF(AN200=R200,VLOOKUP(A200,'2011'!$A$5:$K$674,3),0)</f>
        <v>33</v>
      </c>
      <c r="AP200" s="33">
        <f>IF(AN200=R200,VLOOKUP(A200,'2011'!$A$5:$K$674,4),0)</f>
        <v>3007400</v>
      </c>
      <c r="AQ200">
        <f>IF(R200=AN200,VLOOKUP(A200,'2011'!$A$5:$K$674,5),0)</f>
        <v>21</v>
      </c>
      <c r="AR200">
        <f>IF(R200=AN200,VLOOKUP(A200,'2011'!$A$5:$K$674,6),0)</f>
        <v>3</v>
      </c>
      <c r="AS200" s="40">
        <f>IF(R200=AN200,VLOOKUP(A200,'2011'!$A$5:$K$674,7),0)</f>
        <v>0.14285714285714285</v>
      </c>
    </row>
    <row r="201" spans="1:45" x14ac:dyDescent="0.2">
      <c r="A201" t="s">
        <v>1175</v>
      </c>
      <c r="B201" t="s">
        <v>1100</v>
      </c>
      <c r="C201">
        <v>267</v>
      </c>
      <c r="D201" s="33">
        <v>808000</v>
      </c>
      <c r="E201">
        <v>5</v>
      </c>
      <c r="F201">
        <v>2</v>
      </c>
      <c r="G201" s="40">
        <v>0.4</v>
      </c>
      <c r="H201" s="40">
        <f t="shared" si="15"/>
        <v>-0.35</v>
      </c>
      <c r="J201" t="str">
        <f>VLOOKUP(A201,'2015'!$A$5:$K$674,1)</f>
        <v xml:space="preserve">Jeaney Morgan </v>
      </c>
      <c r="K201" s="31">
        <f>IF(J201=A201,VLOOKUP(A201,'2015'!$A$5:$K$674,3),0)</f>
        <v>55</v>
      </c>
      <c r="L201" s="33">
        <f>IF(J201=A201,VLOOKUP(A201,'2015'!$A$5:$K$674,4),0)</f>
        <v>2797685</v>
      </c>
      <c r="M201">
        <f>IF(J201=A201,VLOOKUP(A201,'2015'!$A$5:$K$674,5),0)</f>
        <v>18</v>
      </c>
      <c r="N201">
        <f>IF(J201=A201,VLOOKUP(A201,'2015'!$A$5:$K$674,6),0)</f>
        <v>10</v>
      </c>
      <c r="O201" s="40">
        <f>IF(J201=A201,VLOOKUP(A201,'2015'!$A$5:$K$674,7),0)</f>
        <v>0.55555555555555558</v>
      </c>
      <c r="P201">
        <f t="shared" si="16"/>
        <v>0.22222222222222232</v>
      </c>
      <c r="R201" t="str">
        <f>VLOOKUP(A201,'2014'!$A$5:$K$675,1)</f>
        <v xml:space="preserve">Jeaney Morgan </v>
      </c>
      <c r="S201" s="31">
        <f>IF(R201=A201,VLOOKUP(A201,'2014'!$A$5:$K$675,3),0)</f>
        <v>132</v>
      </c>
      <c r="T201" s="33">
        <f>IF(R201=A201,VLOOKUP(A201,'2014'!$A$5:$K$675,4),0)</f>
        <v>1527241</v>
      </c>
      <c r="U201">
        <f>IF(R201=A201,VLOOKUP(A201,'2014'!$A$5:$K$675,5),0)</f>
        <v>11</v>
      </c>
      <c r="V201">
        <f>IF(R201=A201,VLOOKUP(A201,'2014'!$A$5:$K$675,6),0)</f>
        <v>5</v>
      </c>
      <c r="W201" s="40">
        <f>IF(R201=A201,VLOOKUP(A201,'2014'!$A$5:$K$675,7),0)</f>
        <v>0.45454545454545453</v>
      </c>
      <c r="X201">
        <f t="shared" si="17"/>
        <v>-0.45582586427656813</v>
      </c>
      <c r="Z201">
        <f>IF(R201=A201,VLOOKUP(A201,'2013'!$A$5:$K$674,3),0)</f>
        <v>72</v>
      </c>
      <c r="AA201" s="33">
        <f>IF(R201=A201,VLOOKUP(A201,'2013'!$A$5:$K$674,4),0)</f>
        <v>2278450</v>
      </c>
      <c r="AB201">
        <f>IF(R201=A201,VLOOKUP(A201,'2013'!$A$5:$K$674,5),0)</f>
        <v>15</v>
      </c>
      <c r="AC201">
        <f>IF(R201=A201,VLOOKUP(A201,'2013'!$A$5:$K$674,6),0)</f>
        <v>12</v>
      </c>
      <c r="AD201" s="40">
        <f>IF(R201=A201,VLOOKUP(A201,'2013'!$A$5:$K$674,7),0)</f>
        <v>0.8</v>
      </c>
      <c r="AE201">
        <f t="shared" si="18"/>
        <v>0.83529411764705819</v>
      </c>
      <c r="AG201">
        <f>IF(R201=A201,VLOOKUP(A201,'2012'!$A$5:$K$674,3),0)</f>
        <v>91</v>
      </c>
      <c r="AH201" s="33">
        <f>IF(R201=A201,VLOOKUP(A201,'2012'!$A$5:$K$674,4),0)</f>
        <v>1729575</v>
      </c>
      <c r="AI201">
        <f>IF(R201=A201,VLOOKUP(A201,'2012'!$A$5:$K$674,5),0)</f>
        <v>13</v>
      </c>
      <c r="AJ201">
        <f>IF(R201=A201,VLOOKUP(A201,'2012'!$A$5:$K$674,6),0)</f>
        <v>8</v>
      </c>
      <c r="AK201" s="40">
        <f>IF(R201=A201,VLOOKUP(A201,'2012'!$A$5:$K$674,7),0)</f>
        <v>0.61538461538461542</v>
      </c>
      <c r="AL201">
        <f t="shared" si="19"/>
        <v>0.43589743589743607</v>
      </c>
      <c r="AN201" t="str">
        <f>VLOOKUP(A201,'2011'!$A$5:$K$674,1)</f>
        <v xml:space="preserve">Jeaney Morgan </v>
      </c>
      <c r="AO201">
        <f>IF(AN201=R201,VLOOKUP(A201,'2011'!$A$5:$K$674,3),0)</f>
        <v>122</v>
      </c>
      <c r="AP201" s="33">
        <f>IF(AN201=R201,VLOOKUP(A201,'2011'!$A$5:$K$674,4),0)</f>
        <v>1014029</v>
      </c>
      <c r="AQ201">
        <f>IF(R201=AN201,VLOOKUP(A201,'2011'!$A$5:$K$674,5),0)</f>
        <v>7</v>
      </c>
      <c r="AR201">
        <f>IF(R201=AN201,VLOOKUP(A201,'2011'!$A$5:$K$674,6),0)</f>
        <v>3</v>
      </c>
      <c r="AS201" s="40">
        <f>IF(R201=AN201,VLOOKUP(A201,'2011'!$A$5:$K$674,7),0)</f>
        <v>0.42857142857142855</v>
      </c>
    </row>
    <row r="202" spans="1:45" x14ac:dyDescent="0.2">
      <c r="A202" t="s">
        <v>484</v>
      </c>
      <c r="B202" t="s">
        <v>1483</v>
      </c>
      <c r="C202">
        <v>401</v>
      </c>
      <c r="D202" s="33">
        <v>226900</v>
      </c>
      <c r="E202">
        <v>2</v>
      </c>
      <c r="F202">
        <v>2</v>
      </c>
      <c r="G202" s="40">
        <v>1</v>
      </c>
      <c r="H202" s="40" t="e">
        <f t="shared" si="15"/>
        <v>#DIV/0!</v>
      </c>
      <c r="J202" t="str">
        <f>VLOOKUP(A202,'2015'!$A$5:$K$674,1)</f>
        <v xml:space="preserve">Jeanna Maughan </v>
      </c>
      <c r="K202" s="31">
        <f>IF(J202=A202,VLOOKUP(A202,'2015'!$A$5:$K$674,3),0)</f>
        <v>412</v>
      </c>
      <c r="L202" s="33">
        <f>IF(J202=A202,VLOOKUP(A202,'2015'!$A$5:$K$674,4),0)</f>
        <v>99900</v>
      </c>
      <c r="M202">
        <f>IF(J202=A202,VLOOKUP(A202,'2015'!$A$5:$K$674,5),0)</f>
        <v>1</v>
      </c>
      <c r="N202">
        <f>IF(J202=A202,VLOOKUP(A202,'2015'!$A$5:$K$674,6),0)</f>
        <v>1</v>
      </c>
      <c r="O202" s="40">
        <f>IF(J202=A202,VLOOKUP(A202,'2015'!$A$5:$K$674,7),0)</f>
        <v>1</v>
      </c>
      <c r="P202" t="e">
        <f t="shared" si="16"/>
        <v>#DIV/0!</v>
      </c>
      <c r="R202" t="str">
        <f>VLOOKUP(A202,'2014'!$A$5:$K$675,1)</f>
        <v xml:space="preserve">Jeanna Maughan </v>
      </c>
      <c r="S202" s="31">
        <f>IF(R202=A202,VLOOKUP(A202,'2014'!$A$5:$K$675,3),0)</f>
        <v>387</v>
      </c>
      <c r="T202" s="33">
        <f>IF(R202=A202,VLOOKUP(A202,'2014'!$A$5:$K$675,4),0)</f>
        <v>169000</v>
      </c>
      <c r="U202">
        <f>IF(R202=A202,VLOOKUP(A202,'2014'!$A$5:$K$675,5),0)</f>
        <v>1</v>
      </c>
      <c r="V202">
        <f>IF(R202=A202,VLOOKUP(A202,'2014'!$A$5:$K$675,6),0)</f>
        <v>0</v>
      </c>
      <c r="W202" s="40">
        <f>IF(R202=A202,VLOOKUP(A202,'2014'!$A$5:$K$675,7),0)</f>
        <v>0</v>
      </c>
      <c r="X202" t="e">
        <f t="shared" si="17"/>
        <v>#DIV/0!</v>
      </c>
      <c r="Z202">
        <f>IF(R202=A202,VLOOKUP(A202,'2013'!$A$5:$K$674,3),0)</f>
        <v>334</v>
      </c>
      <c r="AA202" s="33">
        <f>IF(R202=A202,VLOOKUP(A202,'2013'!$A$5:$K$674,4),0)</f>
        <v>184016</v>
      </c>
      <c r="AB202">
        <f>IF(R202=A202,VLOOKUP(A202,'2013'!$A$5:$K$674,5),0)</f>
        <v>1</v>
      </c>
      <c r="AC202">
        <f>IF(R202=A202,VLOOKUP(A202,'2013'!$A$5:$K$674,6),0)</f>
        <v>0</v>
      </c>
      <c r="AD202" s="40">
        <f>IF(R202=A202,VLOOKUP(A202,'2013'!$A$5:$K$674,7),0)</f>
        <v>0</v>
      </c>
      <c r="AE202" t="e">
        <f t="shared" si="18"/>
        <v>#DIV/0!</v>
      </c>
      <c r="AG202">
        <f>IF(R202=A202,VLOOKUP(A202,'2012'!$A$5:$K$674,3),0)</f>
        <v>305</v>
      </c>
      <c r="AH202" s="33">
        <f>IF(R202=A202,VLOOKUP(A202,'2012'!$A$5:$K$674,4),0)</f>
        <v>210000</v>
      </c>
      <c r="AI202">
        <f>IF(R202=A202,VLOOKUP(A202,'2012'!$A$5:$K$674,5),0)</f>
        <v>1</v>
      </c>
      <c r="AJ202">
        <f>IF(R202=A202,VLOOKUP(A202,'2012'!$A$5:$K$674,6),0)</f>
        <v>0</v>
      </c>
      <c r="AK202" s="40">
        <f>IF(R202=A202,VLOOKUP(A202,'2012'!$A$5:$K$674,7),0)</f>
        <v>0</v>
      </c>
      <c r="AL202" t="e">
        <f t="shared" si="19"/>
        <v>#DIV/0!</v>
      </c>
      <c r="AN202" t="str">
        <f>VLOOKUP(A202,'2011'!$A$5:$K$674,1)</f>
        <v xml:space="preserve">Jeaney Morgan </v>
      </c>
      <c r="AO202">
        <f>IF(AN202=R202,VLOOKUP(A202,'2011'!$A$5:$K$674,3),0)</f>
        <v>0</v>
      </c>
      <c r="AP202" s="33">
        <f>IF(AN202=R202,VLOOKUP(A202,'2011'!$A$5:$K$674,4),0)</f>
        <v>0</v>
      </c>
      <c r="AQ202">
        <f>IF(R202=AN202,VLOOKUP(A202,'2011'!$A$5:$K$674,5),0)</f>
        <v>0</v>
      </c>
      <c r="AR202">
        <f>IF(R202=AN202,VLOOKUP(A202,'2011'!$A$5:$K$674,6),0)</f>
        <v>0</v>
      </c>
      <c r="AS202" s="40">
        <f>IF(R202=AN202,VLOOKUP(A202,'2011'!$A$5:$K$674,7),0)</f>
        <v>0</v>
      </c>
    </row>
    <row r="203" spans="1:45" x14ac:dyDescent="0.2">
      <c r="A203" t="s">
        <v>1609</v>
      </c>
      <c r="B203" t="s">
        <v>1036</v>
      </c>
      <c r="C203">
        <v>300</v>
      </c>
      <c r="D203" s="33">
        <v>616400</v>
      </c>
      <c r="E203">
        <v>4</v>
      </c>
      <c r="F203">
        <v>0</v>
      </c>
      <c r="G203" s="40">
        <v>0</v>
      </c>
      <c r="H203" s="40" t="e">
        <f t="shared" si="15"/>
        <v>#DIV/0!</v>
      </c>
      <c r="J203" t="str">
        <f>VLOOKUP(A203,'2015'!$A$5:$K$674,1)</f>
        <v xml:space="preserve">Jeanna Maughan </v>
      </c>
      <c r="K203" s="31">
        <f>IF(J203=A203,VLOOKUP(A203,'2015'!$A$5:$K$674,3),0)</f>
        <v>0</v>
      </c>
      <c r="L203" s="33">
        <f>IF(J203=A203,VLOOKUP(A203,'2015'!$A$5:$K$674,4),0)</f>
        <v>0</v>
      </c>
      <c r="M203">
        <f>IF(J203=A203,VLOOKUP(A203,'2015'!$A$5:$K$674,5),0)</f>
        <v>0</v>
      </c>
      <c r="N203">
        <f>IF(J203=A203,VLOOKUP(A203,'2015'!$A$5:$K$674,6),0)</f>
        <v>0</v>
      </c>
      <c r="O203" s="40">
        <f>IF(J203=A203,VLOOKUP(A203,'2015'!$A$5:$K$674,7),0)</f>
        <v>0</v>
      </c>
      <c r="P203" t="e">
        <f t="shared" si="16"/>
        <v>#DIV/0!</v>
      </c>
      <c r="R203" t="str">
        <f>VLOOKUP(A203,'2014'!$A$5:$K$675,1)</f>
        <v xml:space="preserve">Jeanna Maughan </v>
      </c>
      <c r="S203" s="31">
        <f>IF(R203=A203,VLOOKUP(A203,'2014'!$A$5:$K$675,3),0)</f>
        <v>0</v>
      </c>
      <c r="T203" s="33">
        <f>IF(R203=A203,VLOOKUP(A203,'2014'!$A$5:$K$675,4),0)</f>
        <v>0</v>
      </c>
      <c r="U203">
        <f>IF(R203=A203,VLOOKUP(A203,'2014'!$A$5:$K$675,5),0)</f>
        <v>0</v>
      </c>
      <c r="V203">
        <f>IF(R203=A203,VLOOKUP(A203,'2014'!$A$5:$K$675,6),0)</f>
        <v>0</v>
      </c>
      <c r="W203" s="40">
        <f>IF(R203=A203,VLOOKUP(A203,'2014'!$A$5:$K$675,7),0)</f>
        <v>0</v>
      </c>
      <c r="X203" t="e">
        <f t="shared" si="17"/>
        <v>#DIV/0!</v>
      </c>
      <c r="Z203">
        <f>IF(R203=A203,VLOOKUP(A203,'2013'!$A$5:$K$674,3),0)</f>
        <v>0</v>
      </c>
      <c r="AA203" s="33">
        <f>IF(R203=A203,VLOOKUP(A203,'2013'!$A$5:$K$674,4),0)</f>
        <v>0</v>
      </c>
      <c r="AB203">
        <f>IF(R203=A203,VLOOKUP(A203,'2013'!$A$5:$K$674,5),0)</f>
        <v>0</v>
      </c>
      <c r="AC203">
        <f>IF(R203=A203,VLOOKUP(A203,'2013'!$A$5:$K$674,6),0)</f>
        <v>0</v>
      </c>
      <c r="AD203" s="40">
        <f>IF(R203=A203,VLOOKUP(A203,'2013'!$A$5:$K$674,7),0)</f>
        <v>0</v>
      </c>
      <c r="AE203" t="e">
        <f t="shared" si="18"/>
        <v>#DIV/0!</v>
      </c>
      <c r="AG203">
        <f>IF(R203=A203,VLOOKUP(A203,'2012'!$A$5:$K$674,3),0)</f>
        <v>0</v>
      </c>
      <c r="AH203" s="33">
        <f>IF(R203=A203,VLOOKUP(A203,'2012'!$A$5:$K$674,4),0)</f>
        <v>0</v>
      </c>
      <c r="AI203">
        <f>IF(R203=A203,VLOOKUP(A203,'2012'!$A$5:$K$674,5),0)</f>
        <v>0</v>
      </c>
      <c r="AJ203">
        <f>IF(R203=A203,VLOOKUP(A203,'2012'!$A$5:$K$674,6),0)</f>
        <v>0</v>
      </c>
      <c r="AK203" s="40">
        <f>IF(R203=A203,VLOOKUP(A203,'2012'!$A$5:$K$674,7),0)</f>
        <v>0</v>
      </c>
      <c r="AL203" t="e">
        <f t="shared" si="19"/>
        <v>#DIV/0!</v>
      </c>
      <c r="AN203" t="str">
        <f>VLOOKUP(A203,'2011'!$A$5:$K$674,1)</f>
        <v xml:space="preserve">Jeaney Morgan </v>
      </c>
      <c r="AO203">
        <f>IF(AN203=R203,VLOOKUP(A203,'2011'!$A$5:$K$674,3),0)</f>
        <v>0</v>
      </c>
      <c r="AP203" s="33">
        <f>IF(AN203=R203,VLOOKUP(A203,'2011'!$A$5:$K$674,4),0)</f>
        <v>0</v>
      </c>
      <c r="AQ203">
        <f>IF(R203=AN203,VLOOKUP(A203,'2011'!$A$5:$K$674,5),0)</f>
        <v>0</v>
      </c>
      <c r="AR203">
        <f>IF(R203=AN203,VLOOKUP(A203,'2011'!$A$5:$K$674,6),0)</f>
        <v>0</v>
      </c>
      <c r="AS203" s="40">
        <f>IF(R203=AN203,VLOOKUP(A203,'2011'!$A$5:$K$674,7),0)</f>
        <v>0</v>
      </c>
    </row>
    <row r="204" spans="1:45" x14ac:dyDescent="0.2">
      <c r="A204" t="s">
        <v>386</v>
      </c>
      <c r="B204" t="s">
        <v>1099</v>
      </c>
      <c r="C204">
        <v>5</v>
      </c>
      <c r="D204" s="33">
        <v>15560844</v>
      </c>
      <c r="E204">
        <v>85</v>
      </c>
      <c r="F204">
        <v>13</v>
      </c>
      <c r="G204" s="40">
        <v>0.15294117647058825</v>
      </c>
      <c r="H204" s="40">
        <f t="shared" si="15"/>
        <v>0.44201680672268917</v>
      </c>
      <c r="J204" t="str">
        <f>VLOOKUP(A204,'2015'!$A$5:$K$674,1)</f>
        <v xml:space="preserve">Jeff Bird Home Selling Team </v>
      </c>
      <c r="K204" s="31">
        <f>IF(J204=A204,VLOOKUP(A204,'2015'!$A$5:$K$674,3),0)</f>
        <v>4</v>
      </c>
      <c r="L204" s="33">
        <f>IF(J204=A204,VLOOKUP(A204,'2015'!$A$5:$K$674,4),0)</f>
        <v>14013149</v>
      </c>
      <c r="M204">
        <f>IF(J204=A204,VLOOKUP(A204,'2015'!$A$5:$K$674,5),0)</f>
        <v>86</v>
      </c>
      <c r="N204">
        <f>IF(J204=A204,VLOOKUP(A204,'2015'!$A$5:$K$674,6),0)</f>
        <v>21</v>
      </c>
      <c r="O204" s="40">
        <f>IF(J204=A204,VLOOKUP(A204,'2015'!$A$5:$K$674,7),0)</f>
        <v>0.2441860465116279</v>
      </c>
      <c r="P204">
        <f t="shared" si="16"/>
        <v>0.52257181942544462</v>
      </c>
      <c r="R204" t="str">
        <f>VLOOKUP(A204,'2014'!$A$5:$K$675,1)</f>
        <v xml:space="preserve">Jeff Bird Home Selling Team </v>
      </c>
      <c r="S204" s="31">
        <f>IF(R204=A204,VLOOKUP(A204,'2014'!$A$5:$K$675,3),0)</f>
        <v>4</v>
      </c>
      <c r="T204" s="33">
        <f>IF(R204=A204,VLOOKUP(A204,'2014'!$A$5:$K$675,4),0)</f>
        <v>13040567</v>
      </c>
      <c r="U204">
        <f>IF(R204=A204,VLOOKUP(A204,'2014'!$A$5:$K$675,5),0)</f>
        <v>106</v>
      </c>
      <c r="V204">
        <f>IF(R204=A204,VLOOKUP(A204,'2014'!$A$5:$K$675,6),0)</f>
        <v>17</v>
      </c>
      <c r="W204" s="40">
        <f>IF(R204=A204,VLOOKUP(A204,'2014'!$A$5:$K$675,7),0)</f>
        <v>0.16037735849056603</v>
      </c>
      <c r="X204" t="e">
        <f t="shared" si="17"/>
        <v>#DIV/0!</v>
      </c>
      <c r="Z204">
        <f>IF(R204=A204,VLOOKUP(A204,'2013'!$A$5:$K$674,3),0)</f>
        <v>3</v>
      </c>
      <c r="AA204" s="33">
        <f>IF(R204=A204,VLOOKUP(A204,'2013'!$A$5:$K$674,4),0)</f>
        <v>16732510</v>
      </c>
      <c r="AB204">
        <f>IF(R204=A204,VLOOKUP(A204,'2013'!$A$5:$K$674,5),0)</f>
        <v>109</v>
      </c>
      <c r="AC204">
        <f>IF(R204=A204,VLOOKUP(A204,'2013'!$A$5:$K$674,6),0)</f>
        <v>27</v>
      </c>
      <c r="AD204" s="40">
        <f>IF(R204=A204,VLOOKUP(A204,'2013'!$A$5:$K$674,7),0)</f>
        <v>0.24770642201834864</v>
      </c>
      <c r="AE204" t="e">
        <f t="shared" si="18"/>
        <v>#DIV/0!</v>
      </c>
      <c r="AG204">
        <f>IF(R204=A204,VLOOKUP(A204,'2012'!$A$5:$K$674,3),0)</f>
        <v>9</v>
      </c>
      <c r="AH204" s="33">
        <f>IF(R204=A204,VLOOKUP(A204,'2012'!$A$5:$K$674,4),0)</f>
        <v>8249235</v>
      </c>
      <c r="AI204">
        <f>IF(R204=A204,VLOOKUP(A204,'2012'!$A$5:$K$674,5),0)</f>
        <v>66</v>
      </c>
      <c r="AJ204">
        <f>IF(R204=A204,VLOOKUP(A204,'2012'!$A$5:$K$674,6),0)</f>
        <v>7</v>
      </c>
      <c r="AK204" s="40">
        <f>IF(R204=A204,VLOOKUP(A204,'2012'!$A$5:$K$674,7),0)</f>
        <v>0.10606060606060606</v>
      </c>
      <c r="AL204" t="e">
        <f t="shared" si="19"/>
        <v>#DIV/0!</v>
      </c>
      <c r="AN204" t="str">
        <f>VLOOKUP(A204,'2011'!$A$5:$K$674,1)</f>
        <v xml:space="preserve">Jeff Bird </v>
      </c>
      <c r="AO204">
        <f>IF(AN204=R204,VLOOKUP(A204,'2011'!$A$5:$K$674,3),0)</f>
        <v>0</v>
      </c>
      <c r="AP204" s="33">
        <f>IF(AN204=R204,VLOOKUP(A204,'2011'!$A$5:$K$674,4),0)</f>
        <v>0</v>
      </c>
      <c r="AQ204">
        <f>IF(R204=AN204,VLOOKUP(A204,'2011'!$A$5:$K$674,5),0)</f>
        <v>0</v>
      </c>
      <c r="AR204">
        <f>IF(R204=AN204,VLOOKUP(A204,'2011'!$A$5:$K$674,6),0)</f>
        <v>0</v>
      </c>
      <c r="AS204" s="40">
        <f>IF(R204=AN204,VLOOKUP(A204,'2011'!$A$5:$K$674,7),0)</f>
        <v>0</v>
      </c>
    </row>
    <row r="205" spans="1:45" x14ac:dyDescent="0.2">
      <c r="A205" t="s">
        <v>508</v>
      </c>
      <c r="B205" t="s">
        <v>1099</v>
      </c>
      <c r="C205">
        <v>268</v>
      </c>
      <c r="D205" s="33">
        <v>805350</v>
      </c>
      <c r="E205">
        <v>6</v>
      </c>
      <c r="F205">
        <v>0</v>
      </c>
      <c r="G205" s="40">
        <v>0</v>
      </c>
      <c r="H205" s="40" t="e">
        <f t="shared" si="15"/>
        <v>#DIV/0!</v>
      </c>
      <c r="J205" t="str">
        <f>VLOOKUP(A205,'2015'!$A$5:$K$674,1)</f>
        <v xml:space="preserve">Jeff Patton </v>
      </c>
      <c r="K205" s="31">
        <f>IF(J205=A205,VLOOKUP(A205,'2015'!$A$5:$K$674,3),0)</f>
        <v>171</v>
      </c>
      <c r="L205" s="33">
        <f>IF(J205=A205,VLOOKUP(A205,'2015'!$A$5:$K$674,4),0)</f>
        <v>1057400</v>
      </c>
      <c r="M205">
        <f>IF(J205=A205,VLOOKUP(A205,'2015'!$A$5:$K$674,5),0)</f>
        <v>6</v>
      </c>
      <c r="N205">
        <f>IF(J205=A205,VLOOKUP(A205,'2015'!$A$5:$K$674,6),0)</f>
        <v>1</v>
      </c>
      <c r="O205" s="40">
        <f>IF(J205=A205,VLOOKUP(A205,'2015'!$A$5:$K$674,7),0)</f>
        <v>0.16666666666666666</v>
      </c>
      <c r="P205" t="e">
        <f t="shared" si="16"/>
        <v>#DIV/0!</v>
      </c>
      <c r="R205" t="str">
        <f>VLOOKUP(A205,'2014'!$A$5:$K$675,1)</f>
        <v xml:space="preserve">Jeff Bird Home Selling Team </v>
      </c>
      <c r="S205" s="31">
        <f>IF(R205=A205,VLOOKUP(A205,'2014'!$A$5:$K$675,3),0)</f>
        <v>0</v>
      </c>
      <c r="T205" s="33">
        <f>IF(R205=A205,VLOOKUP(A205,'2014'!$A$5:$K$675,4),0)</f>
        <v>0</v>
      </c>
      <c r="U205">
        <f>IF(R205=A205,VLOOKUP(A205,'2014'!$A$5:$K$675,5),0)</f>
        <v>0</v>
      </c>
      <c r="V205">
        <f>IF(R205=A205,VLOOKUP(A205,'2014'!$A$5:$K$675,6),0)</f>
        <v>0</v>
      </c>
      <c r="W205" s="40">
        <f>IF(R205=A205,VLOOKUP(A205,'2014'!$A$5:$K$675,7),0)</f>
        <v>0</v>
      </c>
      <c r="X205" t="e">
        <f t="shared" si="17"/>
        <v>#DIV/0!</v>
      </c>
      <c r="Z205">
        <f>IF(R205=A205,VLOOKUP(A205,'2013'!$A$5:$K$674,3),0)</f>
        <v>0</v>
      </c>
      <c r="AA205" s="33">
        <f>IF(R205=A205,VLOOKUP(A205,'2013'!$A$5:$K$674,4),0)</f>
        <v>0</v>
      </c>
      <c r="AB205">
        <f>IF(R205=A205,VLOOKUP(A205,'2013'!$A$5:$K$674,5),0)</f>
        <v>0</v>
      </c>
      <c r="AC205">
        <f>IF(R205=A205,VLOOKUP(A205,'2013'!$A$5:$K$674,6),0)</f>
        <v>0</v>
      </c>
      <c r="AD205" s="40">
        <f>IF(R205=A205,VLOOKUP(A205,'2013'!$A$5:$K$674,7),0)</f>
        <v>0</v>
      </c>
      <c r="AE205" t="e">
        <f t="shared" si="18"/>
        <v>#DIV/0!</v>
      </c>
      <c r="AG205">
        <f>IF(R205=A205,VLOOKUP(A205,'2012'!$A$5:$K$674,3),0)</f>
        <v>0</v>
      </c>
      <c r="AH205" s="33">
        <f>IF(R205=A205,VLOOKUP(A205,'2012'!$A$5:$K$674,4),0)</f>
        <v>0</v>
      </c>
      <c r="AI205">
        <f>IF(R205=A205,VLOOKUP(A205,'2012'!$A$5:$K$674,5),0)</f>
        <v>0</v>
      </c>
      <c r="AJ205">
        <f>IF(R205=A205,VLOOKUP(A205,'2012'!$A$5:$K$674,6),0)</f>
        <v>0</v>
      </c>
      <c r="AK205" s="40">
        <f>IF(R205=A205,VLOOKUP(A205,'2012'!$A$5:$K$674,7),0)</f>
        <v>0</v>
      </c>
      <c r="AL205" t="e">
        <f t="shared" si="19"/>
        <v>#DIV/0!</v>
      </c>
      <c r="AN205" t="str">
        <f>VLOOKUP(A205,'2011'!$A$5:$K$674,1)</f>
        <v xml:space="preserve">Jeff Nickell </v>
      </c>
      <c r="AO205">
        <f>IF(AN205=R205,VLOOKUP(A205,'2011'!$A$5:$K$674,3),0)</f>
        <v>0</v>
      </c>
      <c r="AP205" s="33">
        <f>IF(AN205=R205,VLOOKUP(A205,'2011'!$A$5:$K$674,4),0)</f>
        <v>0</v>
      </c>
      <c r="AQ205">
        <f>IF(R205=AN205,VLOOKUP(A205,'2011'!$A$5:$K$674,5),0)</f>
        <v>0</v>
      </c>
      <c r="AR205">
        <f>IF(R205=AN205,VLOOKUP(A205,'2011'!$A$5:$K$674,6),0)</f>
        <v>0</v>
      </c>
      <c r="AS205" s="40">
        <f>IF(R205=AN205,VLOOKUP(A205,'2011'!$A$5:$K$674,7),0)</f>
        <v>0</v>
      </c>
    </row>
    <row r="206" spans="1:45" x14ac:dyDescent="0.2">
      <c r="A206" t="s">
        <v>1003</v>
      </c>
      <c r="B206" t="s">
        <v>115</v>
      </c>
      <c r="C206">
        <v>472</v>
      </c>
      <c r="D206" s="33">
        <v>52000</v>
      </c>
      <c r="E206">
        <v>1</v>
      </c>
      <c r="F206">
        <v>1</v>
      </c>
      <c r="G206" s="40">
        <v>1</v>
      </c>
      <c r="H206" s="40" t="e">
        <f t="shared" si="15"/>
        <v>#DIV/0!</v>
      </c>
      <c r="J206" t="str">
        <f>VLOOKUP(A206,'2015'!$A$5:$K$674,1)</f>
        <v xml:space="preserve">Jeff Patton </v>
      </c>
      <c r="K206" s="31">
        <f>IF(J206=A206,VLOOKUP(A206,'2015'!$A$5:$K$674,3),0)</f>
        <v>0</v>
      </c>
      <c r="L206" s="33">
        <f>IF(J206=A206,VLOOKUP(A206,'2015'!$A$5:$K$674,4),0)</f>
        <v>0</v>
      </c>
      <c r="M206">
        <f>IF(J206=A206,VLOOKUP(A206,'2015'!$A$5:$K$674,5),0)</f>
        <v>0</v>
      </c>
      <c r="N206">
        <f>IF(J206=A206,VLOOKUP(A206,'2015'!$A$5:$K$674,6),0)</f>
        <v>0</v>
      </c>
      <c r="O206" s="40">
        <f>IF(J206=A206,VLOOKUP(A206,'2015'!$A$5:$K$674,7),0)</f>
        <v>0</v>
      </c>
      <c r="P206" t="e">
        <f t="shared" si="16"/>
        <v>#DIV/0!</v>
      </c>
      <c r="R206" t="str">
        <f>VLOOKUP(A206,'2014'!$A$5:$K$675,1)</f>
        <v xml:space="preserve">Jeff Bird Home Selling Team </v>
      </c>
      <c r="S206" s="31">
        <f>IF(R206=A206,VLOOKUP(A206,'2014'!$A$5:$K$675,3),0)</f>
        <v>0</v>
      </c>
      <c r="T206" s="33">
        <f>IF(R206=A206,VLOOKUP(A206,'2014'!$A$5:$K$675,4),0)</f>
        <v>0</v>
      </c>
      <c r="U206">
        <f>IF(R206=A206,VLOOKUP(A206,'2014'!$A$5:$K$675,5),0)</f>
        <v>0</v>
      </c>
      <c r="V206">
        <f>IF(R206=A206,VLOOKUP(A206,'2014'!$A$5:$K$675,6),0)</f>
        <v>0</v>
      </c>
      <c r="W206" s="40">
        <f>IF(R206=A206,VLOOKUP(A206,'2014'!$A$5:$K$675,7),0)</f>
        <v>0</v>
      </c>
      <c r="X206" t="e">
        <f t="shared" si="17"/>
        <v>#DIV/0!</v>
      </c>
      <c r="Z206">
        <f>IF(R206=A206,VLOOKUP(A206,'2013'!$A$5:$K$674,3),0)</f>
        <v>0</v>
      </c>
      <c r="AA206" s="33">
        <f>IF(R206=A206,VLOOKUP(A206,'2013'!$A$5:$K$674,4),0)</f>
        <v>0</v>
      </c>
      <c r="AB206">
        <f>IF(R206=A206,VLOOKUP(A206,'2013'!$A$5:$K$674,5),0)</f>
        <v>0</v>
      </c>
      <c r="AC206">
        <f>IF(R206=A206,VLOOKUP(A206,'2013'!$A$5:$K$674,6),0)</f>
        <v>0</v>
      </c>
      <c r="AD206" s="40">
        <f>IF(R206=A206,VLOOKUP(A206,'2013'!$A$5:$K$674,7),0)</f>
        <v>0</v>
      </c>
      <c r="AE206" t="e">
        <f t="shared" si="18"/>
        <v>#DIV/0!</v>
      </c>
      <c r="AG206">
        <f>IF(R206=A206,VLOOKUP(A206,'2012'!$A$5:$K$674,3),0)</f>
        <v>0</v>
      </c>
      <c r="AH206" s="33">
        <f>IF(R206=A206,VLOOKUP(A206,'2012'!$A$5:$K$674,4),0)</f>
        <v>0</v>
      </c>
      <c r="AI206">
        <f>IF(R206=A206,VLOOKUP(A206,'2012'!$A$5:$K$674,5),0)</f>
        <v>0</v>
      </c>
      <c r="AJ206">
        <f>IF(R206=A206,VLOOKUP(A206,'2012'!$A$5:$K$674,6),0)</f>
        <v>0</v>
      </c>
      <c r="AK206" s="40">
        <f>IF(R206=A206,VLOOKUP(A206,'2012'!$A$5:$K$674,7),0)</f>
        <v>0</v>
      </c>
      <c r="AL206" t="e">
        <f t="shared" si="19"/>
        <v>#DIV/0!</v>
      </c>
      <c r="AN206" t="str">
        <f>VLOOKUP(A206,'2011'!$A$5:$K$674,1)</f>
        <v xml:space="preserve">Jeff Nickell </v>
      </c>
      <c r="AO206">
        <f>IF(AN206=R206,VLOOKUP(A206,'2011'!$A$5:$K$674,3),0)</f>
        <v>0</v>
      </c>
      <c r="AP206" s="33">
        <f>IF(AN206=R206,VLOOKUP(A206,'2011'!$A$5:$K$674,4),0)</f>
        <v>0</v>
      </c>
      <c r="AQ206">
        <f>IF(R206=AN206,VLOOKUP(A206,'2011'!$A$5:$K$674,5),0)</f>
        <v>0</v>
      </c>
      <c r="AR206">
        <f>IF(R206=AN206,VLOOKUP(A206,'2011'!$A$5:$K$674,6),0)</f>
        <v>0</v>
      </c>
      <c r="AS206" s="40">
        <f>IF(R206=AN206,VLOOKUP(A206,'2011'!$A$5:$K$674,7),0)</f>
        <v>0</v>
      </c>
    </row>
    <row r="207" spans="1:45" x14ac:dyDescent="0.2">
      <c r="A207" t="s">
        <v>1160</v>
      </c>
      <c r="B207" t="s">
        <v>1448</v>
      </c>
      <c r="C207">
        <v>177</v>
      </c>
      <c r="D207" s="33">
        <v>1561530</v>
      </c>
      <c r="E207">
        <v>9</v>
      </c>
      <c r="F207">
        <v>5</v>
      </c>
      <c r="G207" s="40">
        <v>0.55555555555555558</v>
      </c>
      <c r="H207" s="40">
        <f t="shared" si="15"/>
        <v>1.7777777777777777</v>
      </c>
      <c r="J207" t="str">
        <f>VLOOKUP(A207,'2015'!$A$5:$K$674,1)</f>
        <v xml:space="preserve">Jennifer A Dolezel </v>
      </c>
      <c r="K207" s="31">
        <f>IF(J207=A207,VLOOKUP(A207,'2015'!$A$5:$K$674,3),0)</f>
        <v>155</v>
      </c>
      <c r="L207" s="33">
        <f>IF(J207=A207,VLOOKUP(A207,'2015'!$A$5:$K$674,4),0)</f>
        <v>1183900</v>
      </c>
      <c r="M207">
        <f>IF(J207=A207,VLOOKUP(A207,'2015'!$A$5:$K$674,5),0)</f>
        <v>13</v>
      </c>
      <c r="N207">
        <f>IF(J207=A207,VLOOKUP(A207,'2015'!$A$5:$K$674,6),0)</f>
        <v>3</v>
      </c>
      <c r="O207" s="40">
        <f>IF(J207=A207,VLOOKUP(A207,'2015'!$A$5:$K$674,7),0)</f>
        <v>0.23076923076923078</v>
      </c>
      <c r="P207" t="e">
        <f t="shared" si="16"/>
        <v>#DIV/0!</v>
      </c>
      <c r="R207" t="str">
        <f>VLOOKUP(A207,'2014'!$A$5:$K$675,1)</f>
        <v xml:space="preserve">Jennifer A Dolezel </v>
      </c>
      <c r="S207" s="31">
        <f>IF(R207=A207,VLOOKUP(A207,'2014'!$A$5:$K$675,3),0)</f>
        <v>158</v>
      </c>
      <c r="T207" s="33">
        <f>IF(R207=A207,VLOOKUP(A207,'2014'!$A$5:$K$675,4),0)</f>
        <v>1271300</v>
      </c>
      <c r="U207">
        <f>IF(R207=A207,VLOOKUP(A207,'2014'!$A$5:$K$675,5),0)</f>
        <v>7</v>
      </c>
      <c r="V207">
        <f>IF(R207=A207,VLOOKUP(A207,'2014'!$A$5:$K$675,6),0)</f>
        <v>0</v>
      </c>
      <c r="W207" s="40">
        <f>IF(R207=A207,VLOOKUP(A207,'2014'!$A$5:$K$675,7),0)</f>
        <v>0</v>
      </c>
      <c r="X207">
        <f t="shared" si="17"/>
        <v>-1</v>
      </c>
      <c r="Z207">
        <f>IF(R207=A207,VLOOKUP(A207,'2013'!$A$5:$K$674,3),0)</f>
        <v>186</v>
      </c>
      <c r="AA207" s="33">
        <f>IF(R207=A207,VLOOKUP(A207,'2013'!$A$5:$K$674,4),0)</f>
        <v>854588</v>
      </c>
      <c r="AB207">
        <f>IF(R207=A207,VLOOKUP(A207,'2013'!$A$5:$K$674,5),0)</f>
        <v>6</v>
      </c>
      <c r="AC207">
        <f>IF(R207=A207,VLOOKUP(A207,'2013'!$A$5:$K$674,6),0)</f>
        <v>2</v>
      </c>
      <c r="AD207" s="40">
        <f>IF(R207=A207,VLOOKUP(A207,'2013'!$A$5:$K$674,7),0)</f>
        <v>0.33333333333333331</v>
      </c>
      <c r="AE207">
        <f t="shared" si="18"/>
        <v>-1.8333333333333333</v>
      </c>
      <c r="AG207">
        <f>IF(R207=A207,VLOOKUP(A207,'2012'!$A$5:$K$674,3),0)</f>
        <v>202</v>
      </c>
      <c r="AH207" s="33">
        <f>IF(R207=A207,VLOOKUP(A207,'2012'!$A$5:$K$674,4),0)</f>
        <v>650900</v>
      </c>
      <c r="AI207">
        <f>IF(R207=A207,VLOOKUP(A207,'2012'!$A$5:$K$674,5),0)</f>
        <v>5</v>
      </c>
      <c r="AJ207">
        <f>IF(R207=A207,VLOOKUP(A207,'2012'!$A$5:$K$674,6),0)</f>
        <v>1</v>
      </c>
      <c r="AK207" s="40">
        <f>IF(R207=A207,VLOOKUP(A207,'2012'!$A$5:$K$674,7),0)</f>
        <v>0.2</v>
      </c>
      <c r="AL207">
        <f t="shared" si="19"/>
        <v>-0.39999999999999991</v>
      </c>
      <c r="AN207" t="str">
        <f>VLOOKUP(A207,'2011'!$A$5:$K$674,1)</f>
        <v xml:space="preserve">Jennifer A Dolezel </v>
      </c>
      <c r="AO207">
        <f>IF(AN207=R207,VLOOKUP(A207,'2011'!$A$5:$K$674,3),0)</f>
        <v>188</v>
      </c>
      <c r="AP207" s="33">
        <f>IF(AN207=R207,VLOOKUP(A207,'2011'!$A$5:$K$674,4),0)</f>
        <v>563900</v>
      </c>
      <c r="AQ207">
        <f>IF(R207=AN207,VLOOKUP(A207,'2011'!$A$5:$K$674,5),0)</f>
        <v>3</v>
      </c>
      <c r="AR207">
        <f>IF(R207=AN207,VLOOKUP(A207,'2011'!$A$5:$K$674,6),0)</f>
        <v>1</v>
      </c>
      <c r="AS207" s="40">
        <f>IF(R207=AN207,VLOOKUP(A207,'2011'!$A$5:$K$674,7),0)</f>
        <v>0.33333333333333331</v>
      </c>
    </row>
    <row r="208" spans="1:45" x14ac:dyDescent="0.2">
      <c r="A208" t="s">
        <v>1161</v>
      </c>
      <c r="B208" t="s">
        <v>299</v>
      </c>
      <c r="C208">
        <v>84</v>
      </c>
      <c r="D208" s="33">
        <v>2812300</v>
      </c>
      <c r="E208">
        <v>20</v>
      </c>
      <c r="F208">
        <v>4</v>
      </c>
      <c r="G208" s="40">
        <v>0.2</v>
      </c>
      <c r="H208" s="40" t="e">
        <f t="shared" si="15"/>
        <v>#DIV/0!</v>
      </c>
      <c r="J208" t="str">
        <f>VLOOKUP(A208,'2015'!$A$5:$K$674,1)</f>
        <v xml:space="preserve">Jennifer Robbins </v>
      </c>
      <c r="K208" s="31">
        <f>IF(J208=A208,VLOOKUP(A208,'2015'!$A$5:$K$674,3),0)</f>
        <v>111</v>
      </c>
      <c r="L208" s="33">
        <f>IF(J208=A208,VLOOKUP(A208,'2015'!$A$5:$K$674,4),0)</f>
        <v>1660673</v>
      </c>
      <c r="M208">
        <f>IF(J208=A208,VLOOKUP(A208,'2015'!$A$5:$K$674,5),0)</f>
        <v>14</v>
      </c>
      <c r="N208">
        <f>IF(J208=A208,VLOOKUP(A208,'2015'!$A$5:$K$674,6),0)</f>
        <v>1</v>
      </c>
      <c r="O208" s="40">
        <f>IF(J208=A208,VLOOKUP(A208,'2015'!$A$5:$K$674,7),0)</f>
        <v>7.1428571428571425E-2</v>
      </c>
      <c r="P208" t="e">
        <f t="shared" si="16"/>
        <v>#DIV/0!</v>
      </c>
      <c r="R208" t="str">
        <f>VLOOKUP(A208,'2014'!$A$5:$K$675,1)</f>
        <v xml:space="preserve">Jennifer Robbins </v>
      </c>
      <c r="S208" s="31">
        <f>IF(R208=A208,VLOOKUP(A208,'2014'!$A$5:$K$675,3),0)</f>
        <v>119</v>
      </c>
      <c r="T208" s="33">
        <f>IF(R208=A208,VLOOKUP(A208,'2014'!$A$5:$K$675,4),0)</f>
        <v>1644500</v>
      </c>
      <c r="U208">
        <f>IF(R208=A208,VLOOKUP(A208,'2014'!$A$5:$K$675,5),0)</f>
        <v>13</v>
      </c>
      <c r="V208">
        <f>IF(R208=A208,VLOOKUP(A208,'2014'!$A$5:$K$675,6),0)</f>
        <v>0</v>
      </c>
      <c r="W208" s="40">
        <f>IF(R208=A208,VLOOKUP(A208,'2014'!$A$5:$K$675,7),0)</f>
        <v>0</v>
      </c>
      <c r="X208">
        <f t="shared" si="17"/>
        <v>-1</v>
      </c>
      <c r="Z208">
        <f>IF(R208=A208,VLOOKUP(A208,'2013'!$A$5:$K$674,3),0)</f>
        <v>45</v>
      </c>
      <c r="AA208" s="33">
        <f>IF(R208=A208,VLOOKUP(A208,'2013'!$A$5:$K$674,4),0)</f>
        <v>2902200</v>
      </c>
      <c r="AB208">
        <f>IF(R208=A208,VLOOKUP(A208,'2013'!$A$5:$K$674,5),0)</f>
        <v>16</v>
      </c>
      <c r="AC208">
        <f>IF(R208=A208,VLOOKUP(A208,'2013'!$A$5:$K$674,6),0)</f>
        <v>3</v>
      </c>
      <c r="AD208" s="40">
        <f>IF(R208=A208,VLOOKUP(A208,'2013'!$A$5:$K$674,7),0)</f>
        <v>0.1875</v>
      </c>
      <c r="AE208">
        <f t="shared" si="18"/>
        <v>-1.1875</v>
      </c>
      <c r="AG208">
        <f>IF(R208=A208,VLOOKUP(A208,'2012'!$A$5:$K$674,3),0)</f>
        <v>171</v>
      </c>
      <c r="AH208" s="33">
        <f>IF(R208=A208,VLOOKUP(A208,'2012'!$A$5:$K$674,4),0)</f>
        <v>819400</v>
      </c>
      <c r="AI208">
        <f>IF(R208=A208,VLOOKUP(A208,'2012'!$A$5:$K$674,5),0)</f>
        <v>8</v>
      </c>
      <c r="AJ208">
        <f>IF(R208=A208,VLOOKUP(A208,'2012'!$A$5:$K$674,6),0)</f>
        <v>0</v>
      </c>
      <c r="AK208" s="40">
        <f>IF(R208=A208,VLOOKUP(A208,'2012'!$A$5:$K$674,7),0)</f>
        <v>0</v>
      </c>
      <c r="AL208">
        <f t="shared" si="19"/>
        <v>-1</v>
      </c>
      <c r="AN208" t="str">
        <f>VLOOKUP(A208,'2011'!$A$5:$K$674,1)</f>
        <v xml:space="preserve">Jennifer Robbins </v>
      </c>
      <c r="AO208">
        <f>IF(AN208=R208,VLOOKUP(A208,'2011'!$A$5:$K$674,3),0)</f>
        <v>78</v>
      </c>
      <c r="AP208" s="33">
        <f>IF(AN208=R208,VLOOKUP(A208,'2011'!$A$5:$K$674,4),0)</f>
        <v>1619720</v>
      </c>
      <c r="AQ208">
        <f>IF(R208=AN208,VLOOKUP(A208,'2011'!$A$5:$K$674,5),0)</f>
        <v>11</v>
      </c>
      <c r="AR208">
        <f>IF(R208=AN208,VLOOKUP(A208,'2011'!$A$5:$K$674,6),0)</f>
        <v>3</v>
      </c>
      <c r="AS208" s="40">
        <f>IF(R208=AN208,VLOOKUP(A208,'2011'!$A$5:$K$674,7),0)</f>
        <v>0.27272727272727271</v>
      </c>
    </row>
    <row r="209" spans="1:45" x14ac:dyDescent="0.2">
      <c r="A209" t="s">
        <v>14</v>
      </c>
      <c r="B209" t="s">
        <v>300</v>
      </c>
      <c r="C209">
        <v>201</v>
      </c>
      <c r="D209" s="33">
        <v>1270900</v>
      </c>
      <c r="E209">
        <v>10</v>
      </c>
      <c r="F209">
        <v>2</v>
      </c>
      <c r="G209" s="40">
        <v>0.2</v>
      </c>
      <c r="H209" s="40">
        <f t="shared" si="15"/>
        <v>-0.36666666666666659</v>
      </c>
      <c r="J209" t="str">
        <f>VLOOKUP(A209,'2015'!$A$5:$K$674,1)</f>
        <v xml:space="preserve">Jenny Arnold </v>
      </c>
      <c r="K209" s="31">
        <f>IF(J209=A209,VLOOKUP(A209,'2015'!$A$5:$K$674,3),0)</f>
        <v>70</v>
      </c>
      <c r="L209" s="33">
        <f>IF(J209=A209,VLOOKUP(A209,'2015'!$A$5:$K$674,4),0)</f>
        <v>2441500</v>
      </c>
      <c r="M209">
        <f>IF(J209=A209,VLOOKUP(A209,'2015'!$A$5:$K$674,5),0)</f>
        <v>14</v>
      </c>
      <c r="N209">
        <f>IF(J209=A209,VLOOKUP(A209,'2015'!$A$5:$K$674,6),0)</f>
        <v>4</v>
      </c>
      <c r="O209" s="40">
        <f>IF(J209=A209,VLOOKUP(A209,'2015'!$A$5:$K$674,7),0)</f>
        <v>0.2857142857142857</v>
      </c>
      <c r="P209" t="e">
        <f t="shared" si="16"/>
        <v>#DIV/0!</v>
      </c>
      <c r="R209" t="str">
        <f>VLOOKUP(A209,'2014'!$A$5:$K$675,1)</f>
        <v xml:space="preserve">Jenny Arnold </v>
      </c>
      <c r="S209" s="31">
        <f>IF(R209=A209,VLOOKUP(A209,'2014'!$A$5:$K$675,3),0)</f>
        <v>200</v>
      </c>
      <c r="T209" s="33">
        <f>IF(R209=A209,VLOOKUP(A209,'2014'!$A$5:$K$675,4),0)</f>
        <v>919000</v>
      </c>
      <c r="U209">
        <f>IF(R209=A209,VLOOKUP(A209,'2014'!$A$5:$K$675,5),0)</f>
        <v>7</v>
      </c>
      <c r="V209">
        <f>IF(R209=A209,VLOOKUP(A209,'2014'!$A$5:$K$675,6),0)</f>
        <v>0</v>
      </c>
      <c r="W209" s="40">
        <f>IF(R209=A209,VLOOKUP(A209,'2014'!$A$5:$K$675,7),0)</f>
        <v>0</v>
      </c>
      <c r="X209">
        <f t="shared" si="17"/>
        <v>-1</v>
      </c>
      <c r="Z209">
        <f>IF(R209=A209,VLOOKUP(A209,'2013'!$A$5:$K$674,3),0)</f>
        <v>61</v>
      </c>
      <c r="AA209" s="33">
        <f>IF(R209=A209,VLOOKUP(A209,'2013'!$A$5:$K$674,4),0)</f>
        <v>2557300</v>
      </c>
      <c r="AB209">
        <f>IF(R209=A209,VLOOKUP(A209,'2013'!$A$5:$K$674,5),0)</f>
        <v>18</v>
      </c>
      <c r="AC209">
        <f>IF(R209=A209,VLOOKUP(A209,'2013'!$A$5:$K$674,6),0)</f>
        <v>7</v>
      </c>
      <c r="AD209" s="40">
        <f>IF(R209=A209,VLOOKUP(A209,'2013'!$A$5:$K$674,7),0)</f>
        <v>0.3888888888888889</v>
      </c>
      <c r="AE209">
        <f t="shared" si="18"/>
        <v>-2.0555555555555554</v>
      </c>
      <c r="AG209">
        <f>IF(R209=A209,VLOOKUP(A209,'2012'!$A$5:$K$674,3),0)</f>
        <v>49</v>
      </c>
      <c r="AH209" s="33">
        <f>IF(R209=A209,VLOOKUP(A209,'2012'!$A$5:$K$674,4),0)</f>
        <v>2567950</v>
      </c>
      <c r="AI209">
        <f>IF(R209=A209,VLOOKUP(A209,'2012'!$A$5:$K$674,5),0)</f>
        <v>19</v>
      </c>
      <c r="AJ209">
        <f>IF(R209=A209,VLOOKUP(A209,'2012'!$A$5:$K$674,6),0)</f>
        <v>6</v>
      </c>
      <c r="AK209" s="40">
        <f>IF(R209=A209,VLOOKUP(A209,'2012'!$A$5:$K$674,7),0)</f>
        <v>0.31578947368421051</v>
      </c>
      <c r="AL209">
        <f t="shared" si="19"/>
        <v>-0.36842105263157898</v>
      </c>
      <c r="AN209" t="str">
        <f>VLOOKUP(A209,'2011'!$A$5:$K$674,1)</f>
        <v xml:space="preserve">Jenny Arnold </v>
      </c>
      <c r="AO209">
        <f>IF(AN209=R209,VLOOKUP(A209,'2011'!$A$5:$K$674,3),0)</f>
        <v>37</v>
      </c>
      <c r="AP209" s="33">
        <f>IF(AN209=R209,VLOOKUP(A209,'2011'!$A$5:$K$674,4),0)</f>
        <v>2651679</v>
      </c>
      <c r="AQ209">
        <f>IF(R209=AN209,VLOOKUP(A209,'2011'!$A$5:$K$674,5),0)</f>
        <v>14</v>
      </c>
      <c r="AR209">
        <f>IF(R209=AN209,VLOOKUP(A209,'2011'!$A$5:$K$674,6),0)</f>
        <v>7</v>
      </c>
      <c r="AS209" s="40">
        <f>IF(R209=AN209,VLOOKUP(A209,'2011'!$A$5:$K$674,7),0)</f>
        <v>0.5</v>
      </c>
    </row>
    <row r="210" spans="1:45" x14ac:dyDescent="0.2">
      <c r="A210" t="s">
        <v>1514</v>
      </c>
      <c r="B210" t="s">
        <v>1099</v>
      </c>
      <c r="C210">
        <v>436</v>
      </c>
      <c r="D210" s="33">
        <v>145000</v>
      </c>
      <c r="E210">
        <v>1</v>
      </c>
      <c r="F210">
        <v>0</v>
      </c>
      <c r="G210" s="40">
        <v>0</v>
      </c>
      <c r="H210" s="40" t="e">
        <f t="shared" si="15"/>
        <v>#DIV/0!</v>
      </c>
      <c r="J210" t="str">
        <f>VLOOKUP(A210,'2015'!$A$5:$K$674,1)</f>
        <v xml:space="preserve">Jerry Mazanec </v>
      </c>
      <c r="K210" s="31">
        <f>IF(J210=A210,VLOOKUP(A210,'2015'!$A$5:$K$674,3),0)</f>
        <v>0</v>
      </c>
      <c r="L210" s="33">
        <f>IF(J210=A210,VLOOKUP(A210,'2015'!$A$5:$K$674,4),0)</f>
        <v>0</v>
      </c>
      <c r="M210">
        <f>IF(J210=A210,VLOOKUP(A210,'2015'!$A$5:$K$674,5),0)</f>
        <v>0</v>
      </c>
      <c r="N210">
        <f>IF(J210=A210,VLOOKUP(A210,'2015'!$A$5:$K$674,6),0)</f>
        <v>0</v>
      </c>
      <c r="O210" s="40">
        <f>IF(J210=A210,VLOOKUP(A210,'2015'!$A$5:$K$674,7),0)</f>
        <v>0</v>
      </c>
      <c r="P210" t="e">
        <f t="shared" si="16"/>
        <v>#DIV/0!</v>
      </c>
      <c r="R210" t="str">
        <f>VLOOKUP(A210,'2014'!$A$5:$K$675,1)</f>
        <v xml:space="preserve">Jerry Bruce </v>
      </c>
      <c r="S210" s="31">
        <f>IF(R210=A210,VLOOKUP(A210,'2014'!$A$5:$K$675,3),0)</f>
        <v>0</v>
      </c>
      <c r="T210" s="33">
        <f>IF(R210=A210,VLOOKUP(A210,'2014'!$A$5:$K$675,4),0)</f>
        <v>0</v>
      </c>
      <c r="U210">
        <f>IF(R210=A210,VLOOKUP(A210,'2014'!$A$5:$K$675,5),0)</f>
        <v>0</v>
      </c>
      <c r="V210">
        <f>IF(R210=A210,VLOOKUP(A210,'2014'!$A$5:$K$675,6),0)</f>
        <v>0</v>
      </c>
      <c r="W210" s="40">
        <f>IF(R210=A210,VLOOKUP(A210,'2014'!$A$5:$K$675,7),0)</f>
        <v>0</v>
      </c>
      <c r="X210">
        <f t="shared" si="17"/>
        <v>-1</v>
      </c>
      <c r="Z210">
        <f>IF(R210=A210,VLOOKUP(A210,'2013'!$A$5:$K$674,3),0)</f>
        <v>0</v>
      </c>
      <c r="AA210" s="33">
        <f>IF(R210=A210,VLOOKUP(A210,'2013'!$A$5:$K$674,4),0)</f>
        <v>0</v>
      </c>
      <c r="AB210">
        <f>IF(R210=A210,VLOOKUP(A210,'2013'!$A$5:$K$674,5),0)</f>
        <v>0</v>
      </c>
      <c r="AC210">
        <f>IF(R210=A210,VLOOKUP(A210,'2013'!$A$5:$K$674,6),0)</f>
        <v>0</v>
      </c>
      <c r="AD210" s="40">
        <f>IF(R210=A210,VLOOKUP(A210,'2013'!$A$5:$K$674,7),0)</f>
        <v>0</v>
      </c>
      <c r="AE210">
        <f t="shared" si="18"/>
        <v>-1</v>
      </c>
      <c r="AG210">
        <f>IF(R210=A210,VLOOKUP(A210,'2012'!$A$5:$K$674,3),0)</f>
        <v>0</v>
      </c>
      <c r="AH210" s="33">
        <f>IF(R210=A210,VLOOKUP(A210,'2012'!$A$5:$K$674,4),0)</f>
        <v>0</v>
      </c>
      <c r="AI210">
        <f>IF(R210=A210,VLOOKUP(A210,'2012'!$A$5:$K$674,5),0)</f>
        <v>0</v>
      </c>
      <c r="AJ210">
        <f>IF(R210=A210,VLOOKUP(A210,'2012'!$A$5:$K$674,6),0)</f>
        <v>0</v>
      </c>
      <c r="AK210" s="40">
        <f>IF(R210=A210,VLOOKUP(A210,'2012'!$A$5:$K$674,7),0)</f>
        <v>0</v>
      </c>
      <c r="AL210">
        <f t="shared" si="19"/>
        <v>-1</v>
      </c>
      <c r="AN210" t="str">
        <f>VLOOKUP(A210,'2011'!$A$5:$K$674,1)</f>
        <v xml:space="preserve">Jerry Bruce </v>
      </c>
      <c r="AO210">
        <f>IF(AN210=R210,VLOOKUP(A210,'2011'!$A$5:$K$674,3),0)</f>
        <v>129</v>
      </c>
      <c r="AP210" s="33">
        <f>IF(AN210=R210,VLOOKUP(A210,'2011'!$A$5:$K$674,4),0)</f>
        <v>978400</v>
      </c>
      <c r="AQ210">
        <f>IF(R210=AN210,VLOOKUP(A210,'2011'!$A$5:$K$674,5),0)</f>
        <v>7</v>
      </c>
      <c r="AR210">
        <f>IF(R210=AN210,VLOOKUP(A210,'2011'!$A$5:$K$674,6),0)</f>
        <v>1</v>
      </c>
      <c r="AS210" s="40">
        <f>IF(R210=AN210,VLOOKUP(A210,'2011'!$A$5:$K$674,7),0)</f>
        <v>0.14285714285714285</v>
      </c>
    </row>
    <row r="211" spans="1:45" x14ac:dyDescent="0.2">
      <c r="A211" t="s">
        <v>1430</v>
      </c>
      <c r="B211" t="s">
        <v>5</v>
      </c>
      <c r="C211">
        <v>187</v>
      </c>
      <c r="D211" s="33">
        <v>1410700</v>
      </c>
      <c r="E211">
        <v>11</v>
      </c>
      <c r="F211">
        <v>0</v>
      </c>
      <c r="G211" s="40">
        <v>0</v>
      </c>
      <c r="H211" s="40" t="e">
        <f t="shared" si="15"/>
        <v>#DIV/0!</v>
      </c>
      <c r="J211" t="str">
        <f>VLOOKUP(A211,'2015'!$A$5:$K$674,1)</f>
        <v xml:space="preserve">Jerry Wells Jr. </v>
      </c>
      <c r="K211" s="31">
        <f>IF(J211=A211,VLOOKUP(A211,'2015'!$A$5:$K$674,3),0)</f>
        <v>180</v>
      </c>
      <c r="L211" s="33">
        <f>IF(J211=A211,VLOOKUP(A211,'2015'!$A$5:$K$674,4),0)</f>
        <v>985000</v>
      </c>
      <c r="M211">
        <f>IF(J211=A211,VLOOKUP(A211,'2015'!$A$5:$K$674,5),0)</f>
        <v>8</v>
      </c>
      <c r="N211">
        <f>IF(J211=A211,VLOOKUP(A211,'2015'!$A$5:$K$674,6),0)</f>
        <v>1</v>
      </c>
      <c r="O211" s="40">
        <f>IF(J211=A211,VLOOKUP(A211,'2015'!$A$5:$K$674,7),0)</f>
        <v>0.125</v>
      </c>
      <c r="P211" t="e">
        <f t="shared" si="16"/>
        <v>#DIV/0!</v>
      </c>
      <c r="R211" t="str">
        <f>VLOOKUP(A211,'2014'!$A$5:$K$675,1)</f>
        <v xml:space="preserve">Jerry Bruce </v>
      </c>
      <c r="S211" s="31">
        <f>IF(R211=A211,VLOOKUP(A211,'2014'!$A$5:$K$675,3),0)</f>
        <v>0</v>
      </c>
      <c r="T211" s="33">
        <f>IF(R211=A211,VLOOKUP(A211,'2014'!$A$5:$K$675,4),0)</f>
        <v>0</v>
      </c>
      <c r="U211">
        <f>IF(R211=A211,VLOOKUP(A211,'2014'!$A$5:$K$675,5),0)</f>
        <v>0</v>
      </c>
      <c r="V211">
        <f>IF(R211=A211,VLOOKUP(A211,'2014'!$A$5:$K$675,6),0)</f>
        <v>0</v>
      </c>
      <c r="W211" s="40">
        <f>IF(R211=A211,VLOOKUP(A211,'2014'!$A$5:$K$675,7),0)</f>
        <v>0</v>
      </c>
      <c r="X211">
        <f t="shared" si="17"/>
        <v>-1</v>
      </c>
      <c r="Z211">
        <f>IF(R211=A211,VLOOKUP(A211,'2013'!$A$5:$K$674,3),0)</f>
        <v>0</v>
      </c>
      <c r="AA211" s="33">
        <f>IF(R211=A211,VLOOKUP(A211,'2013'!$A$5:$K$674,4),0)</f>
        <v>0</v>
      </c>
      <c r="AB211">
        <f>IF(R211=A211,VLOOKUP(A211,'2013'!$A$5:$K$674,5),0)</f>
        <v>0</v>
      </c>
      <c r="AC211">
        <f>IF(R211=A211,VLOOKUP(A211,'2013'!$A$5:$K$674,6),0)</f>
        <v>0</v>
      </c>
      <c r="AD211" s="40">
        <f>IF(R211=A211,VLOOKUP(A211,'2013'!$A$5:$K$674,7),0)</f>
        <v>0</v>
      </c>
      <c r="AE211">
        <f t="shared" si="18"/>
        <v>-1</v>
      </c>
      <c r="AG211">
        <f>IF(R211=A211,VLOOKUP(A211,'2012'!$A$5:$K$674,3),0)</f>
        <v>0</v>
      </c>
      <c r="AH211" s="33">
        <f>IF(R211=A211,VLOOKUP(A211,'2012'!$A$5:$K$674,4),0)</f>
        <v>0</v>
      </c>
      <c r="AI211">
        <f>IF(R211=A211,VLOOKUP(A211,'2012'!$A$5:$K$674,5),0)</f>
        <v>0</v>
      </c>
      <c r="AJ211">
        <f>IF(R211=A211,VLOOKUP(A211,'2012'!$A$5:$K$674,6),0)</f>
        <v>0</v>
      </c>
      <c r="AK211" s="40">
        <f>IF(R211=A211,VLOOKUP(A211,'2012'!$A$5:$K$674,7),0)</f>
        <v>0</v>
      </c>
      <c r="AL211">
        <f t="shared" si="19"/>
        <v>-1</v>
      </c>
      <c r="AN211" t="str">
        <f>VLOOKUP(A211,'2011'!$A$5:$K$674,1)</f>
        <v xml:space="preserve">Jerry Bruce </v>
      </c>
      <c r="AO211">
        <f>IF(AN211=R211,VLOOKUP(A211,'2011'!$A$5:$K$674,3),0)</f>
        <v>129</v>
      </c>
      <c r="AP211" s="33">
        <f>IF(AN211=R211,VLOOKUP(A211,'2011'!$A$5:$K$674,4),0)</f>
        <v>978400</v>
      </c>
      <c r="AQ211">
        <f>IF(R211=AN211,VLOOKUP(A211,'2011'!$A$5:$K$674,5),0)</f>
        <v>7</v>
      </c>
      <c r="AR211">
        <f>IF(R211=AN211,VLOOKUP(A211,'2011'!$A$5:$K$674,6),0)</f>
        <v>1</v>
      </c>
      <c r="AS211" s="40">
        <f>IF(R211=AN211,VLOOKUP(A211,'2011'!$A$5:$K$674,7),0)</f>
        <v>0.14285714285714285</v>
      </c>
    </row>
    <row r="212" spans="1:45" x14ac:dyDescent="0.2">
      <c r="A212" t="s">
        <v>590</v>
      </c>
      <c r="B212" t="s">
        <v>878</v>
      </c>
      <c r="C212">
        <v>373</v>
      </c>
      <c r="D212" s="33">
        <v>295000</v>
      </c>
      <c r="E212">
        <v>1</v>
      </c>
      <c r="F212">
        <v>0</v>
      </c>
      <c r="G212" s="40">
        <v>0</v>
      </c>
      <c r="H212" s="40" t="e">
        <f t="shared" si="15"/>
        <v>#DIV/0!</v>
      </c>
      <c r="J212" t="str">
        <f>VLOOKUP(A212,'2015'!$A$5:$K$674,1)</f>
        <v xml:space="preserve">Jessica Doan </v>
      </c>
      <c r="K212" s="31">
        <f>IF(J212=A212,VLOOKUP(A212,'2015'!$A$5:$K$674,3),0)</f>
        <v>247</v>
      </c>
      <c r="L212" s="33">
        <f>IF(J212=A212,VLOOKUP(A212,'2015'!$A$5:$K$674,4),0)</f>
        <v>579000</v>
      </c>
      <c r="M212">
        <f>IF(J212=A212,VLOOKUP(A212,'2015'!$A$5:$K$674,5),0)</f>
        <v>3</v>
      </c>
      <c r="N212">
        <f>IF(J212=A212,VLOOKUP(A212,'2015'!$A$5:$K$674,6),0)</f>
        <v>0</v>
      </c>
      <c r="O212" s="40">
        <f>IF(J212=A212,VLOOKUP(A212,'2015'!$A$5:$K$674,7),0)</f>
        <v>0</v>
      </c>
      <c r="P212">
        <f t="shared" si="16"/>
        <v>-1</v>
      </c>
      <c r="R212" t="str">
        <f>VLOOKUP(A212,'2014'!$A$5:$K$675,1)</f>
        <v xml:space="preserve">Jessica Doan </v>
      </c>
      <c r="S212" s="31">
        <f>IF(R212=A212,VLOOKUP(A212,'2014'!$A$5:$K$675,3),0)</f>
        <v>379</v>
      </c>
      <c r="T212" s="33">
        <f>IF(R212=A212,VLOOKUP(A212,'2014'!$A$5:$K$675,4),0)</f>
        <v>194900</v>
      </c>
      <c r="U212">
        <f>IF(R212=A212,VLOOKUP(A212,'2014'!$A$5:$K$675,5),0)</f>
        <v>1</v>
      </c>
      <c r="V212">
        <f>IF(R212=A212,VLOOKUP(A212,'2014'!$A$5:$K$675,6),0)</f>
        <v>1</v>
      </c>
      <c r="W212" s="40">
        <f>IF(R212=A212,VLOOKUP(A212,'2014'!$A$5:$K$675,7),0)</f>
        <v>1</v>
      </c>
      <c r="X212" t="e">
        <f t="shared" si="17"/>
        <v>#DIV/0!</v>
      </c>
      <c r="Z212">
        <f>IF(R212=A212,VLOOKUP(A212,'2013'!$A$5:$K$674,3),0)</f>
        <v>240</v>
      </c>
      <c r="AA212" s="33">
        <f>IF(R212=A212,VLOOKUP(A212,'2013'!$A$5:$K$674,4),0)</f>
        <v>534800</v>
      </c>
      <c r="AB212">
        <f>IF(R212=A212,VLOOKUP(A212,'2013'!$A$5:$K$674,5),0)</f>
        <v>5</v>
      </c>
      <c r="AC212">
        <f>IF(R212=A212,VLOOKUP(A212,'2013'!$A$5:$K$674,6),0)</f>
        <v>2</v>
      </c>
      <c r="AD212" s="40">
        <f>IF(R212=A212,VLOOKUP(A212,'2013'!$A$5:$K$674,7),0)</f>
        <v>0.4</v>
      </c>
      <c r="AE212" t="e">
        <f t="shared" si="18"/>
        <v>#DIV/0!</v>
      </c>
      <c r="AG212">
        <f>IF(R212=A212,VLOOKUP(A212,'2012'!$A$5:$K$674,3),0)</f>
        <v>294</v>
      </c>
      <c r="AH212" s="33">
        <f>IF(R212=A212,VLOOKUP(A212,'2012'!$A$5:$K$674,4),0)</f>
        <v>253900</v>
      </c>
      <c r="AI212">
        <f>IF(R212=A212,VLOOKUP(A212,'2012'!$A$5:$K$674,5),0)</f>
        <v>2</v>
      </c>
      <c r="AJ212">
        <f>IF(R212=A212,VLOOKUP(A212,'2012'!$A$5:$K$674,6),0)</f>
        <v>0</v>
      </c>
      <c r="AK212" s="40">
        <f>IF(R212=A212,VLOOKUP(A212,'2012'!$A$5:$K$674,7),0)</f>
        <v>0</v>
      </c>
      <c r="AL212" t="e">
        <f t="shared" si="19"/>
        <v>#DIV/0!</v>
      </c>
      <c r="AN212" t="str">
        <f>VLOOKUP(A212,'2011'!$A$5:$K$674,1)</f>
        <v xml:space="preserve">Jerry Bruce </v>
      </c>
      <c r="AO212">
        <f>IF(AN212=R212,VLOOKUP(A212,'2011'!$A$5:$K$674,3),0)</f>
        <v>0</v>
      </c>
      <c r="AP212" s="33">
        <f>IF(AN212=R212,VLOOKUP(A212,'2011'!$A$5:$K$674,4),0)</f>
        <v>0</v>
      </c>
      <c r="AQ212">
        <f>IF(R212=AN212,VLOOKUP(A212,'2011'!$A$5:$K$674,5),0)</f>
        <v>0</v>
      </c>
      <c r="AR212">
        <f>IF(R212=AN212,VLOOKUP(A212,'2011'!$A$5:$K$674,6),0)</f>
        <v>0</v>
      </c>
      <c r="AS212" s="40">
        <f>IF(R212=AN212,VLOOKUP(A212,'2011'!$A$5:$K$674,7),0)</f>
        <v>0</v>
      </c>
    </row>
    <row r="213" spans="1:45" x14ac:dyDescent="0.2">
      <c r="A213" t="s">
        <v>965</v>
      </c>
      <c r="B213" t="s">
        <v>1475</v>
      </c>
      <c r="C213">
        <v>330</v>
      </c>
      <c r="D213" s="33">
        <v>499400</v>
      </c>
      <c r="E213">
        <v>4</v>
      </c>
      <c r="F213">
        <v>0</v>
      </c>
      <c r="G213" s="40">
        <v>0</v>
      </c>
      <c r="H213" s="40" t="e">
        <f t="shared" si="15"/>
        <v>#DIV/0!</v>
      </c>
      <c r="J213" t="str">
        <f>VLOOKUP(A213,'2015'!$A$5:$K$674,1)</f>
        <v xml:space="preserve">Jessica Doan </v>
      </c>
      <c r="K213" s="31">
        <f>IF(J213=A213,VLOOKUP(A213,'2015'!$A$5:$K$674,3),0)</f>
        <v>0</v>
      </c>
      <c r="L213" s="33">
        <f>IF(J213=A213,VLOOKUP(A213,'2015'!$A$5:$K$674,4),0)</f>
        <v>0</v>
      </c>
      <c r="M213">
        <f>IF(J213=A213,VLOOKUP(A213,'2015'!$A$5:$K$674,5),0)</f>
        <v>0</v>
      </c>
      <c r="N213">
        <f>IF(J213=A213,VLOOKUP(A213,'2015'!$A$5:$K$674,6),0)</f>
        <v>0</v>
      </c>
      <c r="O213" s="40">
        <f>IF(J213=A213,VLOOKUP(A213,'2015'!$A$5:$K$674,7),0)</f>
        <v>0</v>
      </c>
      <c r="P213">
        <f t="shared" si="16"/>
        <v>-1</v>
      </c>
      <c r="R213" t="str">
        <f>VLOOKUP(A213,'2014'!$A$5:$K$675,1)</f>
        <v xml:space="preserve">Jim Carr </v>
      </c>
      <c r="S213" s="31">
        <f>IF(R213=A213,VLOOKUP(A213,'2014'!$A$5:$K$675,3),0)</f>
        <v>331</v>
      </c>
      <c r="T213" s="33">
        <f>IF(R213=A213,VLOOKUP(A213,'2014'!$A$5:$K$675,4),0)</f>
        <v>312300</v>
      </c>
      <c r="U213">
        <f>IF(R213=A213,VLOOKUP(A213,'2014'!$A$5:$K$675,5),0)</f>
        <v>3</v>
      </c>
      <c r="V213">
        <f>IF(R213=A213,VLOOKUP(A213,'2014'!$A$5:$K$675,6),0)</f>
        <v>1</v>
      </c>
      <c r="W213" s="40">
        <f>IF(R213=A213,VLOOKUP(A213,'2014'!$A$5:$K$675,7),0)</f>
        <v>0.33333333333333331</v>
      </c>
      <c r="X213" t="e">
        <f t="shared" si="17"/>
        <v>#DIV/0!</v>
      </c>
      <c r="Z213">
        <f>IF(R213=A213,VLOOKUP(A213,'2013'!$A$5:$K$674,3),0)</f>
        <v>240</v>
      </c>
      <c r="AA213" s="33">
        <f>IF(R213=A213,VLOOKUP(A213,'2013'!$A$5:$K$674,4),0)</f>
        <v>534800</v>
      </c>
      <c r="AB213">
        <f>IF(R213=A213,VLOOKUP(A213,'2013'!$A$5:$K$674,5),0)</f>
        <v>5</v>
      </c>
      <c r="AC213">
        <f>IF(R213=A213,VLOOKUP(A213,'2013'!$A$5:$K$674,6),0)</f>
        <v>2</v>
      </c>
      <c r="AD213" s="40">
        <f>IF(R213=A213,VLOOKUP(A213,'2013'!$A$5:$K$674,7),0)</f>
        <v>0.4</v>
      </c>
      <c r="AE213" t="e">
        <f t="shared" si="18"/>
        <v>#DIV/0!</v>
      </c>
      <c r="AG213">
        <f>IF(R213=A213,VLOOKUP(A213,'2012'!$A$5:$K$674,3),0)</f>
        <v>317</v>
      </c>
      <c r="AH213" s="33">
        <f>IF(R213=A213,VLOOKUP(A213,'2012'!$A$5:$K$674,4),0)</f>
        <v>165000</v>
      </c>
      <c r="AI213">
        <f>IF(R213=A213,VLOOKUP(A213,'2012'!$A$5:$K$674,5),0)</f>
        <v>1</v>
      </c>
      <c r="AJ213">
        <f>IF(R213=A213,VLOOKUP(A213,'2012'!$A$5:$K$674,6),0)</f>
        <v>0</v>
      </c>
      <c r="AK213" s="40">
        <f>IF(R213=A213,VLOOKUP(A213,'2012'!$A$5:$K$674,7),0)</f>
        <v>0</v>
      </c>
      <c r="AL213" t="e">
        <f t="shared" si="19"/>
        <v>#DIV/0!</v>
      </c>
      <c r="AN213" t="str">
        <f>VLOOKUP(A213,'2011'!$A$5:$K$674,1)</f>
        <v xml:space="preserve">Jerry Bruce </v>
      </c>
      <c r="AO213">
        <f>IF(AN213=R213,VLOOKUP(A213,'2011'!$A$5:$K$674,3),0)</f>
        <v>0</v>
      </c>
      <c r="AP213" s="33">
        <f>IF(AN213=R213,VLOOKUP(A213,'2011'!$A$5:$K$674,4),0)</f>
        <v>0</v>
      </c>
      <c r="AQ213">
        <f>IF(R213=AN213,VLOOKUP(A213,'2011'!$A$5:$K$674,5),0)</f>
        <v>0</v>
      </c>
      <c r="AR213">
        <f>IF(R213=AN213,VLOOKUP(A213,'2011'!$A$5:$K$674,6),0)</f>
        <v>0</v>
      </c>
      <c r="AS213" s="40">
        <f>IF(R213=AN213,VLOOKUP(A213,'2011'!$A$5:$K$674,7),0)</f>
        <v>0</v>
      </c>
    </row>
    <row r="214" spans="1:45" x14ac:dyDescent="0.2">
      <c r="A214" t="s">
        <v>647</v>
      </c>
      <c r="B214" t="s">
        <v>421</v>
      </c>
      <c r="C214">
        <v>382</v>
      </c>
      <c r="D214" s="33">
        <v>269000</v>
      </c>
      <c r="E214">
        <v>1</v>
      </c>
      <c r="F214">
        <v>0</v>
      </c>
      <c r="G214" s="40">
        <v>0</v>
      </c>
      <c r="H214" s="40" t="e">
        <f t="shared" si="15"/>
        <v>#DIV/0!</v>
      </c>
      <c r="J214" t="str">
        <f>VLOOKUP(A214,'2015'!$A$5:$K$674,1)</f>
        <v xml:space="preserve">Jessica Doan </v>
      </c>
      <c r="K214" s="31">
        <f>IF(J214=A214,VLOOKUP(A214,'2015'!$A$5:$K$674,3),0)</f>
        <v>0</v>
      </c>
      <c r="L214" s="33">
        <f>IF(J214=A214,VLOOKUP(A214,'2015'!$A$5:$K$674,4),0)</f>
        <v>0</v>
      </c>
      <c r="M214">
        <f>IF(J214=A214,VLOOKUP(A214,'2015'!$A$5:$K$674,5),0)</f>
        <v>0</v>
      </c>
      <c r="N214">
        <f>IF(J214=A214,VLOOKUP(A214,'2015'!$A$5:$K$674,6),0)</f>
        <v>0</v>
      </c>
      <c r="O214" s="40">
        <f>IF(J214=A214,VLOOKUP(A214,'2015'!$A$5:$K$674,7),0)</f>
        <v>0</v>
      </c>
      <c r="P214" t="e">
        <f t="shared" si="16"/>
        <v>#DIV/0!</v>
      </c>
      <c r="R214" t="str">
        <f>VLOOKUP(A214,'2014'!$A$5:$K$675,1)</f>
        <v xml:space="preserve">Jim Hix </v>
      </c>
      <c r="S214" s="31">
        <f>IF(R214=A214,VLOOKUP(A214,'2014'!$A$5:$K$675,3),0)</f>
        <v>395</v>
      </c>
      <c r="T214" s="33">
        <f>IF(R214=A214,VLOOKUP(A214,'2014'!$A$5:$K$675,4),0)</f>
        <v>127900</v>
      </c>
      <c r="U214">
        <f>IF(R214=A214,VLOOKUP(A214,'2014'!$A$5:$K$675,5),0)</f>
        <v>1</v>
      </c>
      <c r="V214">
        <f>IF(R214=A214,VLOOKUP(A214,'2014'!$A$5:$K$675,6),0)</f>
        <v>0</v>
      </c>
      <c r="W214" s="40">
        <f>IF(R214=A214,VLOOKUP(A214,'2014'!$A$5:$K$675,7),0)</f>
        <v>0</v>
      </c>
      <c r="X214" t="e">
        <f t="shared" si="17"/>
        <v>#DIV/0!</v>
      </c>
      <c r="Z214">
        <f>IF(R214=A214,VLOOKUP(A214,'2013'!$A$5:$K$674,3),0)</f>
        <v>362</v>
      </c>
      <c r="AA214" s="33">
        <f>IF(R214=A214,VLOOKUP(A214,'2013'!$A$5:$K$674,4),0)</f>
        <v>112900</v>
      </c>
      <c r="AB214">
        <f>IF(R214=A214,VLOOKUP(A214,'2013'!$A$5:$K$674,5),0)</f>
        <v>1</v>
      </c>
      <c r="AC214">
        <f>IF(R214=A214,VLOOKUP(A214,'2013'!$A$5:$K$674,6),0)</f>
        <v>0</v>
      </c>
      <c r="AD214" s="40">
        <f>IF(R214=A214,VLOOKUP(A214,'2013'!$A$5:$K$674,7),0)</f>
        <v>0</v>
      </c>
      <c r="AE214" t="e">
        <f t="shared" si="18"/>
        <v>#DIV/0!</v>
      </c>
      <c r="AG214">
        <f>IF(R214=A214,VLOOKUP(A214,'2012'!$A$5:$K$674,3),0)</f>
        <v>317</v>
      </c>
      <c r="AH214" s="33">
        <f>IF(R214=A214,VLOOKUP(A214,'2012'!$A$5:$K$674,4),0)</f>
        <v>165000</v>
      </c>
      <c r="AI214">
        <f>IF(R214=A214,VLOOKUP(A214,'2012'!$A$5:$K$674,5),0)</f>
        <v>1</v>
      </c>
      <c r="AJ214">
        <f>IF(R214=A214,VLOOKUP(A214,'2012'!$A$5:$K$674,6),0)</f>
        <v>0</v>
      </c>
      <c r="AK214" s="40">
        <f>IF(R214=A214,VLOOKUP(A214,'2012'!$A$5:$K$674,7),0)</f>
        <v>0</v>
      </c>
      <c r="AL214" t="e">
        <f t="shared" si="19"/>
        <v>#DIV/0!</v>
      </c>
      <c r="AN214" t="str">
        <f>VLOOKUP(A214,'2011'!$A$5:$K$674,1)</f>
        <v xml:space="preserve">Jerry Bruce </v>
      </c>
      <c r="AO214">
        <f>IF(AN214=R214,VLOOKUP(A214,'2011'!$A$5:$K$674,3),0)</f>
        <v>0</v>
      </c>
      <c r="AP214" s="33">
        <f>IF(AN214=R214,VLOOKUP(A214,'2011'!$A$5:$K$674,4),0)</f>
        <v>0</v>
      </c>
      <c r="AQ214">
        <f>IF(R214=AN214,VLOOKUP(A214,'2011'!$A$5:$K$674,5),0)</f>
        <v>0</v>
      </c>
      <c r="AR214">
        <f>IF(R214=AN214,VLOOKUP(A214,'2011'!$A$5:$K$674,6),0)</f>
        <v>0</v>
      </c>
      <c r="AS214" s="40">
        <f>IF(R214=AN214,VLOOKUP(A214,'2011'!$A$5:$K$674,7),0)</f>
        <v>0</v>
      </c>
    </row>
    <row r="215" spans="1:45" x14ac:dyDescent="0.2">
      <c r="A215" t="s">
        <v>167</v>
      </c>
      <c r="B215" t="s">
        <v>127</v>
      </c>
      <c r="C215">
        <v>336</v>
      </c>
      <c r="D215" s="33">
        <v>472290</v>
      </c>
      <c r="E215">
        <v>3</v>
      </c>
      <c r="F215">
        <v>1</v>
      </c>
      <c r="G215" s="40">
        <v>0.33333333333333331</v>
      </c>
      <c r="H215" s="40" t="e">
        <f t="shared" si="15"/>
        <v>#DIV/0!</v>
      </c>
      <c r="J215" t="str">
        <f>VLOOKUP(A215,'2015'!$A$5:$K$674,1)</f>
        <v xml:space="preserve">Jessica Doan </v>
      </c>
      <c r="K215" s="31">
        <f>IF(J215=A215,VLOOKUP(A215,'2015'!$A$5:$K$674,3),0)</f>
        <v>0</v>
      </c>
      <c r="L215" s="33">
        <f>IF(J215=A215,VLOOKUP(A215,'2015'!$A$5:$K$674,4),0)</f>
        <v>0</v>
      </c>
      <c r="M215">
        <f>IF(J215=A215,VLOOKUP(A215,'2015'!$A$5:$K$674,5),0)</f>
        <v>0</v>
      </c>
      <c r="N215">
        <f>IF(J215=A215,VLOOKUP(A215,'2015'!$A$5:$K$674,6),0)</f>
        <v>0</v>
      </c>
      <c r="O215" s="40">
        <f>IF(J215=A215,VLOOKUP(A215,'2015'!$A$5:$K$674,7),0)</f>
        <v>0</v>
      </c>
      <c r="P215" t="e">
        <f t="shared" si="16"/>
        <v>#DIV/0!</v>
      </c>
      <c r="R215" t="str">
        <f>VLOOKUP(A215,'2014'!$A$5:$K$675,1)</f>
        <v xml:space="preserve">Jimmy Banks </v>
      </c>
      <c r="S215" s="31">
        <f>IF(R215=A215,VLOOKUP(A215,'2014'!$A$5:$K$675,3),0)</f>
        <v>384</v>
      </c>
      <c r="T215" s="33">
        <f>IF(R215=A215,VLOOKUP(A215,'2014'!$A$5:$K$675,4),0)</f>
        <v>180250</v>
      </c>
      <c r="U215">
        <f>IF(R215=A215,VLOOKUP(A215,'2014'!$A$5:$K$675,5),0)</f>
        <v>4</v>
      </c>
      <c r="V215">
        <f>IF(R215=A215,VLOOKUP(A215,'2014'!$A$5:$K$675,6),0)</f>
        <v>0</v>
      </c>
      <c r="W215" s="40">
        <f>IF(R215=A215,VLOOKUP(A215,'2014'!$A$5:$K$675,7),0)</f>
        <v>0</v>
      </c>
      <c r="X215" t="e">
        <f t="shared" si="17"/>
        <v>#DIV/0!</v>
      </c>
      <c r="Z215">
        <f>IF(R215=A215,VLOOKUP(A215,'2013'!$A$5:$K$674,3),0)</f>
        <v>299</v>
      </c>
      <c r="AA215" s="33">
        <f>IF(R215=A215,VLOOKUP(A215,'2013'!$A$5:$K$674,4),0)</f>
        <v>286500</v>
      </c>
      <c r="AB215">
        <f>IF(R215=A215,VLOOKUP(A215,'2013'!$A$5:$K$674,5),0)</f>
        <v>6</v>
      </c>
      <c r="AC215">
        <f>IF(R215=A215,VLOOKUP(A215,'2013'!$A$5:$K$674,6),0)</f>
        <v>3</v>
      </c>
      <c r="AD215" s="40">
        <f>IF(R215=A215,VLOOKUP(A215,'2013'!$A$5:$K$674,7),0)</f>
        <v>0.5</v>
      </c>
      <c r="AE215" t="e">
        <f t="shared" si="18"/>
        <v>#DIV/0!</v>
      </c>
      <c r="AG215">
        <f>IF(R215=A215,VLOOKUP(A215,'2012'!$A$5:$K$674,3),0)</f>
        <v>333</v>
      </c>
      <c r="AH215" s="33">
        <f>IF(R215=A215,VLOOKUP(A215,'2012'!$A$5:$K$674,4),0)</f>
        <v>130300</v>
      </c>
      <c r="AI215">
        <f>IF(R215=A215,VLOOKUP(A215,'2012'!$A$5:$K$674,5),0)</f>
        <v>3</v>
      </c>
      <c r="AJ215">
        <f>IF(R215=A215,VLOOKUP(A215,'2012'!$A$5:$K$674,6),0)</f>
        <v>0</v>
      </c>
      <c r="AK215" s="40">
        <f>IF(R215=A215,VLOOKUP(A215,'2012'!$A$5:$K$674,7),0)</f>
        <v>0</v>
      </c>
      <c r="AL215" t="e">
        <f t="shared" si="19"/>
        <v>#DIV/0!</v>
      </c>
      <c r="AN215" t="str">
        <f>VLOOKUP(A215,'2011'!$A$5:$K$674,1)</f>
        <v xml:space="preserve">Jerry Bruce </v>
      </c>
      <c r="AO215">
        <f>IF(AN215=R215,VLOOKUP(A215,'2011'!$A$5:$K$674,3),0)</f>
        <v>0</v>
      </c>
      <c r="AP215" s="33">
        <f>IF(AN215=R215,VLOOKUP(A215,'2011'!$A$5:$K$674,4),0)</f>
        <v>0</v>
      </c>
      <c r="AQ215">
        <f>IF(R215=AN215,VLOOKUP(A215,'2011'!$A$5:$K$674,5),0)</f>
        <v>0</v>
      </c>
      <c r="AR215">
        <f>IF(R215=AN215,VLOOKUP(A215,'2011'!$A$5:$K$674,6),0)</f>
        <v>0</v>
      </c>
      <c r="AS215" s="40">
        <f>IF(R215=AN215,VLOOKUP(A215,'2011'!$A$5:$K$674,7),0)</f>
        <v>0</v>
      </c>
    </row>
    <row r="216" spans="1:45" x14ac:dyDescent="0.2">
      <c r="A216" t="s">
        <v>1515</v>
      </c>
      <c r="B216" t="s">
        <v>1476</v>
      </c>
      <c r="C216">
        <v>332</v>
      </c>
      <c r="D216" s="33">
        <v>491100</v>
      </c>
      <c r="E216">
        <v>5</v>
      </c>
      <c r="F216">
        <v>0</v>
      </c>
      <c r="G216" s="40">
        <v>0</v>
      </c>
      <c r="H216" s="40" t="e">
        <f t="shared" si="15"/>
        <v>#DIV/0!</v>
      </c>
      <c r="J216" t="str">
        <f>VLOOKUP(A216,'2015'!$A$5:$K$674,1)</f>
        <v xml:space="preserve">Jessica Doan </v>
      </c>
      <c r="K216" s="31">
        <f>IF(J216=A216,VLOOKUP(A216,'2015'!$A$5:$K$674,3),0)</f>
        <v>0</v>
      </c>
      <c r="L216" s="33">
        <f>IF(J216=A216,VLOOKUP(A216,'2015'!$A$5:$K$674,4),0)</f>
        <v>0</v>
      </c>
      <c r="M216">
        <f>IF(J216=A216,VLOOKUP(A216,'2015'!$A$5:$K$674,5),0)</f>
        <v>0</v>
      </c>
      <c r="N216">
        <f>IF(J216=A216,VLOOKUP(A216,'2015'!$A$5:$K$674,6),0)</f>
        <v>0</v>
      </c>
      <c r="O216" s="40">
        <f>IF(J216=A216,VLOOKUP(A216,'2015'!$A$5:$K$674,7),0)</f>
        <v>0</v>
      </c>
      <c r="P216" t="e">
        <f t="shared" si="16"/>
        <v>#DIV/0!</v>
      </c>
      <c r="R216" t="str">
        <f>VLOOKUP(A216,'2014'!$A$5:$K$675,1)</f>
        <v xml:space="preserve">Jimmy Banks </v>
      </c>
      <c r="S216" s="31">
        <f>IF(R216=A216,VLOOKUP(A216,'2014'!$A$5:$K$675,3),0)</f>
        <v>0</v>
      </c>
      <c r="T216" s="33">
        <f>IF(R216=A216,VLOOKUP(A216,'2014'!$A$5:$K$675,4),0)</f>
        <v>0</v>
      </c>
      <c r="U216">
        <f>IF(R216=A216,VLOOKUP(A216,'2014'!$A$5:$K$675,5),0)</f>
        <v>0</v>
      </c>
      <c r="V216">
        <f>IF(R216=A216,VLOOKUP(A216,'2014'!$A$5:$K$675,6),0)</f>
        <v>0</v>
      </c>
      <c r="W216" s="40">
        <f>IF(R216=A216,VLOOKUP(A216,'2014'!$A$5:$K$675,7),0)</f>
        <v>0</v>
      </c>
      <c r="X216" t="e">
        <f t="shared" si="17"/>
        <v>#DIV/0!</v>
      </c>
      <c r="Z216">
        <f>IF(R216=A216,VLOOKUP(A216,'2013'!$A$5:$K$674,3),0)</f>
        <v>0</v>
      </c>
      <c r="AA216" s="33">
        <f>IF(R216=A216,VLOOKUP(A216,'2013'!$A$5:$K$674,4),0)</f>
        <v>0</v>
      </c>
      <c r="AB216">
        <f>IF(R216=A216,VLOOKUP(A216,'2013'!$A$5:$K$674,5),0)</f>
        <v>0</v>
      </c>
      <c r="AC216">
        <f>IF(R216=A216,VLOOKUP(A216,'2013'!$A$5:$K$674,6),0)</f>
        <v>0</v>
      </c>
      <c r="AD216" s="40">
        <f>IF(R216=A216,VLOOKUP(A216,'2013'!$A$5:$K$674,7),0)</f>
        <v>0</v>
      </c>
      <c r="AE216" t="e">
        <f t="shared" si="18"/>
        <v>#DIV/0!</v>
      </c>
      <c r="AG216">
        <f>IF(R216=A216,VLOOKUP(A216,'2012'!$A$5:$K$674,3),0)</f>
        <v>0</v>
      </c>
      <c r="AH216" s="33">
        <f>IF(R216=A216,VLOOKUP(A216,'2012'!$A$5:$K$674,4),0)</f>
        <v>0</v>
      </c>
      <c r="AI216">
        <f>IF(R216=A216,VLOOKUP(A216,'2012'!$A$5:$K$674,5),0)</f>
        <v>0</v>
      </c>
      <c r="AJ216">
        <f>IF(R216=A216,VLOOKUP(A216,'2012'!$A$5:$K$674,6),0)</f>
        <v>0</v>
      </c>
      <c r="AK216" s="40">
        <f>IF(R216=A216,VLOOKUP(A216,'2012'!$A$5:$K$674,7),0)</f>
        <v>0</v>
      </c>
      <c r="AL216" t="e">
        <f t="shared" si="19"/>
        <v>#DIV/0!</v>
      </c>
      <c r="AN216" t="str">
        <f>VLOOKUP(A216,'2011'!$A$5:$K$674,1)</f>
        <v xml:space="preserve">Jimmy Don Holmes </v>
      </c>
      <c r="AO216">
        <f>IF(AN216=R216,VLOOKUP(A216,'2011'!$A$5:$K$674,3),0)</f>
        <v>0</v>
      </c>
      <c r="AP216" s="33">
        <f>IF(AN216=R216,VLOOKUP(A216,'2011'!$A$5:$K$674,4),0)</f>
        <v>0</v>
      </c>
      <c r="AQ216">
        <f>IF(R216=AN216,VLOOKUP(A216,'2011'!$A$5:$K$674,5),0)</f>
        <v>0</v>
      </c>
      <c r="AR216">
        <f>IF(R216=AN216,VLOOKUP(A216,'2011'!$A$5:$K$674,6),0)</f>
        <v>0</v>
      </c>
      <c r="AS216" s="40">
        <f>IF(R216=AN216,VLOOKUP(A216,'2011'!$A$5:$K$674,7),0)</f>
        <v>0</v>
      </c>
    </row>
    <row r="217" spans="1:45" x14ac:dyDescent="0.2">
      <c r="A217" t="s">
        <v>1008</v>
      </c>
      <c r="B217" t="s">
        <v>1448</v>
      </c>
      <c r="C217">
        <v>226</v>
      </c>
      <c r="D217" s="33">
        <v>1111700</v>
      </c>
      <c r="E217">
        <v>6</v>
      </c>
      <c r="F217">
        <v>1</v>
      </c>
      <c r="G217" s="40">
        <v>0.16666666666666666</v>
      </c>
      <c r="H217" s="40">
        <f t="shared" si="15"/>
        <v>-0.83333333333333337</v>
      </c>
      <c r="J217" t="str">
        <f>VLOOKUP(A217,'2015'!$A$5:$K$674,1)</f>
        <v xml:space="preserve">Jody Scoggins </v>
      </c>
      <c r="K217" s="31">
        <f>IF(J217=A217,VLOOKUP(A217,'2015'!$A$5:$K$674,3),0)</f>
        <v>156</v>
      </c>
      <c r="L217" s="33">
        <f>IF(J217=A217,VLOOKUP(A217,'2015'!$A$5:$K$674,4),0)</f>
        <v>1174100</v>
      </c>
      <c r="M217">
        <f>IF(J217=A217,VLOOKUP(A217,'2015'!$A$5:$K$674,5),0)</f>
        <v>7</v>
      </c>
      <c r="N217">
        <f>IF(J217=A217,VLOOKUP(A217,'2015'!$A$5:$K$674,6),0)</f>
        <v>3</v>
      </c>
      <c r="O217" s="40">
        <f>IF(J217=A217,VLOOKUP(A217,'2015'!$A$5:$K$674,7),0)</f>
        <v>0.42857142857142855</v>
      </c>
      <c r="P217" t="e">
        <f t="shared" si="16"/>
        <v>#DIV/0!</v>
      </c>
      <c r="R217" t="str">
        <f>VLOOKUP(A217,'2014'!$A$5:$K$675,1)</f>
        <v xml:space="preserve">Jody Scoggins </v>
      </c>
      <c r="S217" s="31">
        <f>IF(R217=A217,VLOOKUP(A217,'2014'!$A$5:$K$675,3),0)</f>
        <v>237</v>
      </c>
      <c r="T217" s="33">
        <f>IF(R217=A217,VLOOKUP(A217,'2014'!$A$5:$K$675,4),0)</f>
        <v>665800</v>
      </c>
      <c r="U217">
        <f>IF(R217=A217,VLOOKUP(A217,'2014'!$A$5:$K$675,5),0)</f>
        <v>4</v>
      </c>
      <c r="V217">
        <f>IF(R217=A217,VLOOKUP(A217,'2014'!$A$5:$K$675,6),0)</f>
        <v>0</v>
      </c>
      <c r="W217" s="40">
        <f>IF(R217=A217,VLOOKUP(A217,'2014'!$A$5:$K$675,7),0)</f>
        <v>0</v>
      </c>
      <c r="X217" t="e">
        <f t="shared" si="17"/>
        <v>#DIV/0!</v>
      </c>
      <c r="Z217">
        <f>IF(R217=A217,VLOOKUP(A217,'2013'!$A$5:$K$674,3),0)</f>
        <v>298</v>
      </c>
      <c r="AA217" s="33">
        <f>IF(R217=A217,VLOOKUP(A217,'2013'!$A$5:$K$674,4),0)</f>
        <v>291500</v>
      </c>
      <c r="AB217">
        <f>IF(R217=A217,VLOOKUP(A217,'2013'!$A$5:$K$674,5),0)</f>
        <v>3</v>
      </c>
      <c r="AC217">
        <f>IF(R217=A217,VLOOKUP(A217,'2013'!$A$5:$K$674,6),0)</f>
        <v>0</v>
      </c>
      <c r="AD217" s="40">
        <f>IF(R217=A217,VLOOKUP(A217,'2013'!$A$5:$K$674,7),0)</f>
        <v>0</v>
      </c>
      <c r="AE217" t="e">
        <f t="shared" si="18"/>
        <v>#DIV/0!</v>
      </c>
      <c r="AG217">
        <f>IF(R217=A217,VLOOKUP(A217,'2012'!$A$5:$K$674,3),0)</f>
        <v>311</v>
      </c>
      <c r="AH217" s="33">
        <f>IF(R217=A217,VLOOKUP(A217,'2012'!$A$5:$K$674,4),0)</f>
        <v>185000</v>
      </c>
      <c r="AI217">
        <f>IF(R217=A217,VLOOKUP(A217,'2012'!$A$5:$K$674,5),0)</f>
        <v>1</v>
      </c>
      <c r="AJ217">
        <f>IF(R217=A217,VLOOKUP(A217,'2012'!$A$5:$K$674,6),0)</f>
        <v>1</v>
      </c>
      <c r="AK217" s="40">
        <f>IF(R217=A217,VLOOKUP(A217,'2012'!$A$5:$K$674,7),0)</f>
        <v>1</v>
      </c>
      <c r="AL217" t="e">
        <f t="shared" si="19"/>
        <v>#DIV/0!</v>
      </c>
      <c r="AN217" t="str">
        <f>VLOOKUP(A217,'2011'!$A$5:$K$674,1)</f>
        <v xml:space="preserve">Jo Hammons </v>
      </c>
      <c r="AO217">
        <f>IF(AN217=R217,VLOOKUP(A217,'2011'!$A$5:$K$674,3),0)</f>
        <v>0</v>
      </c>
      <c r="AP217" s="33">
        <f>IF(AN217=R217,VLOOKUP(A217,'2011'!$A$5:$K$674,4),0)</f>
        <v>0</v>
      </c>
      <c r="AQ217">
        <f>IF(R217=AN217,VLOOKUP(A217,'2011'!$A$5:$K$674,5),0)</f>
        <v>0</v>
      </c>
      <c r="AR217">
        <f>IF(R217=AN217,VLOOKUP(A217,'2011'!$A$5:$K$674,6),0)</f>
        <v>0</v>
      </c>
      <c r="AS217" s="40">
        <f>IF(R217=AN217,VLOOKUP(A217,'2011'!$A$5:$K$674,7),0)</f>
        <v>0</v>
      </c>
    </row>
    <row r="218" spans="1:45" x14ac:dyDescent="0.2">
      <c r="A218" t="s">
        <v>259</v>
      </c>
      <c r="B218" t="s">
        <v>1448</v>
      </c>
      <c r="C218">
        <v>237</v>
      </c>
      <c r="D218" s="33">
        <v>1026699</v>
      </c>
      <c r="E218">
        <v>8</v>
      </c>
      <c r="F218">
        <v>0</v>
      </c>
      <c r="G218" s="40">
        <v>0</v>
      </c>
      <c r="H218" s="40" t="e">
        <f t="shared" si="15"/>
        <v>#DIV/0!</v>
      </c>
      <c r="J218" t="str">
        <f>VLOOKUP(A218,'2015'!$A$5:$K$674,1)</f>
        <v xml:space="preserve">Joe Maxwell </v>
      </c>
      <c r="K218" s="31">
        <f>IF(J218=A218,VLOOKUP(A218,'2015'!$A$5:$K$674,3),0)</f>
        <v>137</v>
      </c>
      <c r="L218" s="33">
        <f>IF(J218=A218,VLOOKUP(A218,'2015'!$A$5:$K$674,4),0)</f>
        <v>1414400</v>
      </c>
      <c r="M218">
        <f>IF(J218=A218,VLOOKUP(A218,'2015'!$A$5:$K$674,5),0)</f>
        <v>7</v>
      </c>
      <c r="N218">
        <f>IF(J218=A218,VLOOKUP(A218,'2015'!$A$5:$K$674,6),0)</f>
        <v>1</v>
      </c>
      <c r="O218" s="40">
        <f>IF(J218=A218,VLOOKUP(A218,'2015'!$A$5:$K$674,7),0)</f>
        <v>0.14285714285714285</v>
      </c>
      <c r="P218" t="e">
        <f t="shared" si="16"/>
        <v>#DIV/0!</v>
      </c>
      <c r="R218" t="str">
        <f>VLOOKUP(A218,'2014'!$A$5:$K$675,1)</f>
        <v xml:space="preserve">Jody Scoggins </v>
      </c>
      <c r="S218" s="31">
        <f>IF(R218=A218,VLOOKUP(A218,'2014'!$A$5:$K$675,3),0)</f>
        <v>0</v>
      </c>
      <c r="T218" s="33">
        <f>IF(R218=A218,VLOOKUP(A218,'2014'!$A$5:$K$675,4),0)</f>
        <v>0</v>
      </c>
      <c r="U218">
        <f>IF(R218=A218,VLOOKUP(A218,'2014'!$A$5:$K$675,5),0)</f>
        <v>0</v>
      </c>
      <c r="V218">
        <f>IF(R218=A218,VLOOKUP(A218,'2014'!$A$5:$K$675,6),0)</f>
        <v>0</v>
      </c>
      <c r="W218" s="40">
        <f>IF(R218=A218,VLOOKUP(A218,'2014'!$A$5:$K$675,7),0)</f>
        <v>0</v>
      </c>
      <c r="X218" t="e">
        <f t="shared" si="17"/>
        <v>#DIV/0!</v>
      </c>
      <c r="Z218">
        <f>IF(R218=A218,VLOOKUP(A218,'2013'!$A$5:$K$674,3),0)</f>
        <v>0</v>
      </c>
      <c r="AA218" s="33">
        <f>IF(R218=A218,VLOOKUP(A218,'2013'!$A$5:$K$674,4),0)</f>
        <v>0</v>
      </c>
      <c r="AB218">
        <f>IF(R218=A218,VLOOKUP(A218,'2013'!$A$5:$K$674,5),0)</f>
        <v>0</v>
      </c>
      <c r="AC218">
        <f>IF(R218=A218,VLOOKUP(A218,'2013'!$A$5:$K$674,6),0)</f>
        <v>0</v>
      </c>
      <c r="AD218" s="40">
        <f>IF(R218=A218,VLOOKUP(A218,'2013'!$A$5:$K$674,7),0)</f>
        <v>0</v>
      </c>
      <c r="AE218" t="e">
        <f t="shared" si="18"/>
        <v>#DIV/0!</v>
      </c>
      <c r="AG218">
        <f>IF(R218=A218,VLOOKUP(A218,'2012'!$A$5:$K$674,3),0)</f>
        <v>0</v>
      </c>
      <c r="AH218" s="33">
        <f>IF(R218=A218,VLOOKUP(A218,'2012'!$A$5:$K$674,4),0)</f>
        <v>0</v>
      </c>
      <c r="AI218">
        <f>IF(R218=A218,VLOOKUP(A218,'2012'!$A$5:$K$674,5),0)</f>
        <v>0</v>
      </c>
      <c r="AJ218">
        <f>IF(R218=A218,VLOOKUP(A218,'2012'!$A$5:$K$674,6),0)</f>
        <v>0</v>
      </c>
      <c r="AK218" s="40">
        <f>IF(R218=A218,VLOOKUP(A218,'2012'!$A$5:$K$674,7),0)</f>
        <v>0</v>
      </c>
      <c r="AL218" t="e">
        <f t="shared" si="19"/>
        <v>#DIV/0!</v>
      </c>
      <c r="AN218" t="str">
        <f>VLOOKUP(A218,'2011'!$A$5:$K$674,1)</f>
        <v xml:space="preserve">Jo Hammons </v>
      </c>
      <c r="AO218">
        <f>IF(AN218=R218,VLOOKUP(A218,'2011'!$A$5:$K$674,3),0)</f>
        <v>0</v>
      </c>
      <c r="AP218" s="33">
        <f>IF(AN218=R218,VLOOKUP(A218,'2011'!$A$5:$K$674,4),0)</f>
        <v>0</v>
      </c>
      <c r="AQ218">
        <f>IF(R218=AN218,VLOOKUP(A218,'2011'!$A$5:$K$674,5),0)</f>
        <v>0</v>
      </c>
      <c r="AR218">
        <f>IF(R218=AN218,VLOOKUP(A218,'2011'!$A$5:$K$674,6),0)</f>
        <v>0</v>
      </c>
      <c r="AS218" s="40">
        <f>IF(R218=AN218,VLOOKUP(A218,'2011'!$A$5:$K$674,7),0)</f>
        <v>0</v>
      </c>
    </row>
    <row r="219" spans="1:45" x14ac:dyDescent="0.2">
      <c r="A219" t="s">
        <v>509</v>
      </c>
      <c r="B219" t="s">
        <v>523</v>
      </c>
      <c r="C219">
        <v>94</v>
      </c>
      <c r="D219" s="33">
        <v>2605598</v>
      </c>
      <c r="E219">
        <v>18</v>
      </c>
      <c r="F219">
        <v>1</v>
      </c>
      <c r="G219" s="40">
        <v>5.5555555555555552E-2</v>
      </c>
      <c r="H219" s="40" t="e">
        <f t="shared" si="15"/>
        <v>#DIV/0!</v>
      </c>
      <c r="J219" t="str">
        <f>VLOOKUP(A219,'2015'!$A$5:$K$674,1)</f>
        <v xml:space="preserve">Joe Reed </v>
      </c>
      <c r="K219" s="31">
        <f>IF(J219=A219,VLOOKUP(A219,'2015'!$A$5:$K$674,3),0)</f>
        <v>158</v>
      </c>
      <c r="L219" s="33">
        <f>IF(J219=A219,VLOOKUP(A219,'2015'!$A$5:$K$674,4),0)</f>
        <v>1170900</v>
      </c>
      <c r="M219">
        <f>IF(J219=A219,VLOOKUP(A219,'2015'!$A$5:$K$674,5),0)</f>
        <v>9</v>
      </c>
      <c r="N219">
        <f>IF(J219=A219,VLOOKUP(A219,'2015'!$A$5:$K$674,6),0)</f>
        <v>0</v>
      </c>
      <c r="O219" s="40">
        <f>IF(J219=A219,VLOOKUP(A219,'2015'!$A$5:$K$674,7),0)</f>
        <v>0</v>
      </c>
      <c r="P219" t="e">
        <f t="shared" si="16"/>
        <v>#DIV/0!</v>
      </c>
      <c r="R219" t="str">
        <f>VLOOKUP(A219,'2014'!$A$5:$K$675,1)</f>
        <v xml:space="preserve">Jody Scoggins </v>
      </c>
      <c r="S219" s="31">
        <f>IF(R219=A219,VLOOKUP(A219,'2014'!$A$5:$K$675,3),0)</f>
        <v>0</v>
      </c>
      <c r="T219" s="33">
        <f>IF(R219=A219,VLOOKUP(A219,'2014'!$A$5:$K$675,4),0)</f>
        <v>0</v>
      </c>
      <c r="U219">
        <f>IF(R219=A219,VLOOKUP(A219,'2014'!$A$5:$K$675,5),0)</f>
        <v>0</v>
      </c>
      <c r="V219">
        <f>IF(R219=A219,VLOOKUP(A219,'2014'!$A$5:$K$675,6),0)</f>
        <v>0</v>
      </c>
      <c r="W219" s="40">
        <f>IF(R219=A219,VLOOKUP(A219,'2014'!$A$5:$K$675,7),0)</f>
        <v>0</v>
      </c>
      <c r="X219" t="e">
        <f t="shared" si="17"/>
        <v>#DIV/0!</v>
      </c>
      <c r="Z219">
        <f>IF(R219=A219,VLOOKUP(A219,'2013'!$A$5:$K$674,3),0)</f>
        <v>0</v>
      </c>
      <c r="AA219" s="33">
        <f>IF(R219=A219,VLOOKUP(A219,'2013'!$A$5:$K$674,4),0)</f>
        <v>0</v>
      </c>
      <c r="AB219">
        <f>IF(R219=A219,VLOOKUP(A219,'2013'!$A$5:$K$674,5),0)</f>
        <v>0</v>
      </c>
      <c r="AC219">
        <f>IF(R219=A219,VLOOKUP(A219,'2013'!$A$5:$K$674,6),0)</f>
        <v>0</v>
      </c>
      <c r="AD219" s="40">
        <f>IF(R219=A219,VLOOKUP(A219,'2013'!$A$5:$K$674,7),0)</f>
        <v>0</v>
      </c>
      <c r="AE219" t="e">
        <f t="shared" si="18"/>
        <v>#DIV/0!</v>
      </c>
      <c r="AG219">
        <f>IF(R219=A219,VLOOKUP(A219,'2012'!$A$5:$K$674,3),0)</f>
        <v>0</v>
      </c>
      <c r="AH219" s="33">
        <f>IF(R219=A219,VLOOKUP(A219,'2012'!$A$5:$K$674,4),0)</f>
        <v>0</v>
      </c>
      <c r="AI219">
        <f>IF(R219=A219,VLOOKUP(A219,'2012'!$A$5:$K$674,5),0)</f>
        <v>0</v>
      </c>
      <c r="AJ219">
        <f>IF(R219=A219,VLOOKUP(A219,'2012'!$A$5:$K$674,6),0)</f>
        <v>0</v>
      </c>
      <c r="AK219" s="40">
        <f>IF(R219=A219,VLOOKUP(A219,'2012'!$A$5:$K$674,7),0)</f>
        <v>0</v>
      </c>
      <c r="AL219" t="e">
        <f t="shared" si="19"/>
        <v>#DIV/0!</v>
      </c>
      <c r="AN219" t="str">
        <f>VLOOKUP(A219,'2011'!$A$5:$K$674,1)</f>
        <v xml:space="preserve">Jo Hammons </v>
      </c>
      <c r="AO219">
        <f>IF(AN219=R219,VLOOKUP(A219,'2011'!$A$5:$K$674,3),0)</f>
        <v>0</v>
      </c>
      <c r="AP219" s="33">
        <f>IF(AN219=R219,VLOOKUP(A219,'2011'!$A$5:$K$674,4),0)</f>
        <v>0</v>
      </c>
      <c r="AQ219">
        <f>IF(R219=AN219,VLOOKUP(A219,'2011'!$A$5:$K$674,5),0)</f>
        <v>0</v>
      </c>
      <c r="AR219">
        <f>IF(R219=AN219,VLOOKUP(A219,'2011'!$A$5:$K$674,6),0)</f>
        <v>0</v>
      </c>
      <c r="AS219" s="40">
        <f>IF(R219=AN219,VLOOKUP(A219,'2011'!$A$5:$K$674,7),0)</f>
        <v>0</v>
      </c>
    </row>
    <row r="220" spans="1:45" x14ac:dyDescent="0.2">
      <c r="A220" t="s">
        <v>997</v>
      </c>
      <c r="B220" t="s">
        <v>1448</v>
      </c>
      <c r="C220">
        <v>132</v>
      </c>
      <c r="D220" s="33">
        <v>1996450</v>
      </c>
      <c r="E220">
        <v>16</v>
      </c>
      <c r="F220">
        <v>7</v>
      </c>
      <c r="G220" s="40">
        <v>0.4375</v>
      </c>
      <c r="H220" s="40">
        <f t="shared" si="15"/>
        <v>0.75</v>
      </c>
      <c r="J220" t="str">
        <f>VLOOKUP(A220,'2015'!$A$5:$K$674,1)</f>
        <v xml:space="preserve">Joel S Burns </v>
      </c>
      <c r="K220" s="31">
        <f>IF(J220=A220,VLOOKUP(A220,'2015'!$A$5:$K$674,3),0)</f>
        <v>138</v>
      </c>
      <c r="L220" s="33">
        <f>IF(J220=A220,VLOOKUP(A220,'2015'!$A$5:$K$674,4),0)</f>
        <v>1387300</v>
      </c>
      <c r="M220">
        <f>IF(J220=A220,VLOOKUP(A220,'2015'!$A$5:$K$674,5),0)</f>
        <v>9</v>
      </c>
      <c r="N220">
        <f>IF(J220=A220,VLOOKUP(A220,'2015'!$A$5:$K$674,6),0)</f>
        <v>1</v>
      </c>
      <c r="O220" s="40">
        <f>IF(J220=A220,VLOOKUP(A220,'2015'!$A$5:$K$674,7),0)</f>
        <v>0.1111111111111111</v>
      </c>
      <c r="P220">
        <f t="shared" si="16"/>
        <v>-5.5555555555555594E-2</v>
      </c>
      <c r="R220" t="str">
        <f>VLOOKUP(A220,'2014'!$A$5:$K$675,1)</f>
        <v xml:space="preserve">Joel S Burns </v>
      </c>
      <c r="S220" s="31">
        <f>IF(R220=A220,VLOOKUP(A220,'2014'!$A$5:$K$675,3),0)</f>
        <v>58</v>
      </c>
      <c r="T220" s="33">
        <f>IF(R220=A220,VLOOKUP(A220,'2014'!$A$5:$K$675,4),0)</f>
        <v>2925800</v>
      </c>
      <c r="U220">
        <f>IF(R220=A220,VLOOKUP(A220,'2014'!$A$5:$K$675,5),0)</f>
        <v>17</v>
      </c>
      <c r="V220">
        <f>IF(R220=A220,VLOOKUP(A220,'2014'!$A$5:$K$675,6),0)</f>
        <v>2</v>
      </c>
      <c r="W220" s="40">
        <f>IF(R220=A220,VLOOKUP(A220,'2014'!$A$5:$K$675,7),0)</f>
        <v>0.11764705882352941</v>
      </c>
      <c r="X220">
        <f t="shared" si="17"/>
        <v>-1.1552941176470588</v>
      </c>
      <c r="Z220">
        <f>IF(R220=A220,VLOOKUP(A220,'2013'!$A$5:$K$674,3),0)</f>
        <v>118</v>
      </c>
      <c r="AA220" s="33">
        <f>IF(R220=A220,VLOOKUP(A220,'2013'!$A$5:$K$674,4),0)</f>
        <v>1513800</v>
      </c>
      <c r="AB220">
        <f>IF(R220=A220,VLOOKUP(A220,'2013'!$A$5:$K$674,5),0)</f>
        <v>12</v>
      </c>
      <c r="AC220">
        <f>IF(R220=A220,VLOOKUP(A220,'2013'!$A$5:$K$674,6),0)</f>
        <v>2</v>
      </c>
      <c r="AD220" s="40">
        <f>IF(R220=A220,VLOOKUP(A220,'2013'!$A$5:$K$674,7),0)</f>
        <v>0.16666666666666666</v>
      </c>
      <c r="AE220">
        <f t="shared" si="18"/>
        <v>-0.75757575757575768</v>
      </c>
      <c r="AG220">
        <f>IF(R220=A220,VLOOKUP(A220,'2012'!$A$5:$K$674,3),0)</f>
        <v>92</v>
      </c>
      <c r="AH220" s="33">
        <f>IF(R220=A220,VLOOKUP(A220,'2012'!$A$5:$K$674,4),0)</f>
        <v>1721600</v>
      </c>
      <c r="AI220">
        <f>IF(R220=A220,VLOOKUP(A220,'2012'!$A$5:$K$674,5),0)</f>
        <v>12</v>
      </c>
      <c r="AJ220">
        <f>IF(R220=A220,VLOOKUP(A220,'2012'!$A$5:$K$674,6),0)</f>
        <v>3</v>
      </c>
      <c r="AK220" s="40">
        <f>IF(R220=A220,VLOOKUP(A220,'2012'!$A$5:$K$674,7),0)</f>
        <v>0.25</v>
      </c>
      <c r="AL220">
        <f t="shared" si="19"/>
        <v>0.68750000000000011</v>
      </c>
      <c r="AN220" t="str">
        <f>VLOOKUP(A220,'2011'!$A$5:$K$674,1)</f>
        <v xml:space="preserve">Joel S Burns </v>
      </c>
      <c r="AO220">
        <f>IF(AN220=R220,VLOOKUP(A220,'2011'!$A$5:$K$674,3),0)</f>
        <v>35</v>
      </c>
      <c r="AP220" s="33">
        <f>IF(AN220=R220,VLOOKUP(A220,'2011'!$A$5:$K$674,4),0)</f>
        <v>2946900</v>
      </c>
      <c r="AQ220">
        <f>IF(R220=AN220,VLOOKUP(A220,'2011'!$A$5:$K$674,5),0)</f>
        <v>27</v>
      </c>
      <c r="AR220">
        <f>IF(R220=AN220,VLOOKUP(A220,'2011'!$A$5:$K$674,6),0)</f>
        <v>4</v>
      </c>
      <c r="AS220" s="40">
        <f>IF(R220=AN220,VLOOKUP(A220,'2011'!$A$5:$K$674,7),0)</f>
        <v>0.14814814814814814</v>
      </c>
    </row>
    <row r="221" spans="1:45" x14ac:dyDescent="0.2">
      <c r="A221" t="s">
        <v>1516</v>
      </c>
      <c r="B221" t="s">
        <v>1180</v>
      </c>
      <c r="C221">
        <v>311</v>
      </c>
      <c r="D221" s="33">
        <v>559900</v>
      </c>
      <c r="E221">
        <v>2</v>
      </c>
      <c r="F221">
        <v>2</v>
      </c>
      <c r="G221" s="40">
        <v>1</v>
      </c>
      <c r="H221" s="40" t="e">
        <f t="shared" si="15"/>
        <v>#DIV/0!</v>
      </c>
      <c r="J221" t="str">
        <f>VLOOKUP(A221,'2015'!$A$5:$K$674,1)</f>
        <v xml:space="preserve">Joel S Burns </v>
      </c>
      <c r="K221" s="31">
        <f>IF(J221=A221,VLOOKUP(A221,'2015'!$A$5:$K$674,3),0)</f>
        <v>0</v>
      </c>
      <c r="L221" s="33">
        <f>IF(J221=A221,VLOOKUP(A221,'2015'!$A$5:$K$674,4),0)</f>
        <v>0</v>
      </c>
      <c r="M221">
        <f>IF(J221=A221,VLOOKUP(A221,'2015'!$A$5:$K$674,5),0)</f>
        <v>0</v>
      </c>
      <c r="N221">
        <f>IF(J221=A221,VLOOKUP(A221,'2015'!$A$5:$K$674,6),0)</f>
        <v>0</v>
      </c>
      <c r="O221" s="40">
        <f>IF(J221=A221,VLOOKUP(A221,'2015'!$A$5:$K$674,7),0)</f>
        <v>0</v>
      </c>
      <c r="P221" t="e">
        <f t="shared" si="16"/>
        <v>#DIV/0!</v>
      </c>
      <c r="R221" t="str">
        <f>VLOOKUP(A221,'2014'!$A$5:$K$675,1)</f>
        <v xml:space="preserve">Joel S Burns </v>
      </c>
      <c r="S221" s="31">
        <f>IF(R221=A221,VLOOKUP(A221,'2014'!$A$5:$K$675,3),0)</f>
        <v>0</v>
      </c>
      <c r="T221" s="33">
        <f>IF(R221=A221,VLOOKUP(A221,'2014'!$A$5:$K$675,4),0)</f>
        <v>0</v>
      </c>
      <c r="U221">
        <f>IF(R221=A221,VLOOKUP(A221,'2014'!$A$5:$K$675,5),0)</f>
        <v>0</v>
      </c>
      <c r="V221">
        <f>IF(R221=A221,VLOOKUP(A221,'2014'!$A$5:$K$675,6),0)</f>
        <v>0</v>
      </c>
      <c r="W221" s="40">
        <f>IF(R221=A221,VLOOKUP(A221,'2014'!$A$5:$K$675,7),0)</f>
        <v>0</v>
      </c>
      <c r="X221">
        <f t="shared" si="17"/>
        <v>-1</v>
      </c>
      <c r="Z221">
        <f>IF(R221=A221,VLOOKUP(A221,'2013'!$A$5:$K$674,3),0)</f>
        <v>0</v>
      </c>
      <c r="AA221" s="33">
        <f>IF(R221=A221,VLOOKUP(A221,'2013'!$A$5:$K$674,4),0)</f>
        <v>0</v>
      </c>
      <c r="AB221">
        <f>IF(R221=A221,VLOOKUP(A221,'2013'!$A$5:$K$674,5),0)</f>
        <v>0</v>
      </c>
      <c r="AC221">
        <f>IF(R221=A221,VLOOKUP(A221,'2013'!$A$5:$K$674,6),0)</f>
        <v>0</v>
      </c>
      <c r="AD221" s="40">
        <f>IF(R221=A221,VLOOKUP(A221,'2013'!$A$5:$K$674,7),0)</f>
        <v>0</v>
      </c>
      <c r="AE221">
        <f t="shared" si="18"/>
        <v>-1</v>
      </c>
      <c r="AG221">
        <f>IF(R221=A221,VLOOKUP(A221,'2012'!$A$5:$K$674,3),0)</f>
        <v>0</v>
      </c>
      <c r="AH221" s="33">
        <f>IF(R221=A221,VLOOKUP(A221,'2012'!$A$5:$K$674,4),0)</f>
        <v>0</v>
      </c>
      <c r="AI221">
        <f>IF(R221=A221,VLOOKUP(A221,'2012'!$A$5:$K$674,5),0)</f>
        <v>0</v>
      </c>
      <c r="AJ221">
        <f>IF(R221=A221,VLOOKUP(A221,'2012'!$A$5:$K$674,6),0)</f>
        <v>0</v>
      </c>
      <c r="AK221" s="40">
        <f>IF(R221=A221,VLOOKUP(A221,'2012'!$A$5:$K$674,7),0)</f>
        <v>0</v>
      </c>
      <c r="AL221">
        <f t="shared" si="19"/>
        <v>-1</v>
      </c>
      <c r="AN221" t="str">
        <f>VLOOKUP(A221,'2011'!$A$5:$K$674,1)</f>
        <v xml:space="preserve">Joel S Burns </v>
      </c>
      <c r="AO221">
        <f>IF(AN221=R221,VLOOKUP(A221,'2011'!$A$5:$K$674,3),0)</f>
        <v>35</v>
      </c>
      <c r="AP221" s="33">
        <f>IF(AN221=R221,VLOOKUP(A221,'2011'!$A$5:$K$674,4),0)</f>
        <v>2946900</v>
      </c>
      <c r="AQ221">
        <f>IF(R221=AN221,VLOOKUP(A221,'2011'!$A$5:$K$674,5),0)</f>
        <v>27</v>
      </c>
      <c r="AR221">
        <f>IF(R221=AN221,VLOOKUP(A221,'2011'!$A$5:$K$674,6),0)</f>
        <v>4</v>
      </c>
      <c r="AS221" s="40">
        <f>IF(R221=AN221,VLOOKUP(A221,'2011'!$A$5:$K$674,7),0)</f>
        <v>0.14814814814814814</v>
      </c>
    </row>
    <row r="222" spans="1:45" x14ac:dyDescent="0.2">
      <c r="A222" t="s">
        <v>998</v>
      </c>
      <c r="B222" t="s">
        <v>300</v>
      </c>
      <c r="C222">
        <v>41</v>
      </c>
      <c r="D222" s="33">
        <v>4614700</v>
      </c>
      <c r="E222">
        <v>21</v>
      </c>
      <c r="F222">
        <v>9</v>
      </c>
      <c r="G222" s="40">
        <v>0.42857142857142855</v>
      </c>
      <c r="H222" s="40">
        <f t="shared" si="15"/>
        <v>-0.28571428571428575</v>
      </c>
      <c r="J222" t="str">
        <f>VLOOKUP(A222,'2015'!$A$5:$K$674,1)</f>
        <v xml:space="preserve">John A Derrick </v>
      </c>
      <c r="K222" s="31">
        <f>IF(J222=A222,VLOOKUP(A222,'2015'!$A$5:$K$674,3),0)</f>
        <v>34</v>
      </c>
      <c r="L222" s="33">
        <f>IF(J222=A222,VLOOKUP(A222,'2015'!$A$5:$K$674,4),0)</f>
        <v>3829000</v>
      </c>
      <c r="M222">
        <f>IF(J222=A222,VLOOKUP(A222,'2015'!$A$5:$K$674,5),0)</f>
        <v>15</v>
      </c>
      <c r="N222">
        <f>IF(J222=A222,VLOOKUP(A222,'2015'!$A$5:$K$674,6),0)</f>
        <v>10</v>
      </c>
      <c r="O222" s="40">
        <f>IF(J222=A222,VLOOKUP(A222,'2015'!$A$5:$K$674,7),0)</f>
        <v>0.66666666666666663</v>
      </c>
      <c r="P222">
        <f t="shared" si="16"/>
        <v>9.0909090909090759E-2</v>
      </c>
      <c r="R222" t="str">
        <f>VLOOKUP(A222,'2014'!$A$5:$K$675,1)</f>
        <v xml:space="preserve">John A Derrick </v>
      </c>
      <c r="S222" s="31">
        <f>IF(R222=A222,VLOOKUP(A222,'2014'!$A$5:$K$675,3),0)</f>
        <v>27</v>
      </c>
      <c r="T222" s="33">
        <f>IF(R222=A222,VLOOKUP(A222,'2014'!$A$5:$K$675,4),0)</f>
        <v>4356000</v>
      </c>
      <c r="U222">
        <f>IF(R222=A222,VLOOKUP(A222,'2014'!$A$5:$K$675,5),0)</f>
        <v>18</v>
      </c>
      <c r="V222">
        <f>IF(R222=A222,VLOOKUP(A222,'2014'!$A$5:$K$675,6),0)</f>
        <v>11</v>
      </c>
      <c r="W222" s="40">
        <f>IF(R222=A222,VLOOKUP(A222,'2014'!$A$5:$K$675,7),0)</f>
        <v>0.61111111111111116</v>
      </c>
      <c r="X222">
        <f t="shared" si="17"/>
        <v>-1.057419835943326</v>
      </c>
      <c r="Z222">
        <f>IF(R222=A222,VLOOKUP(A222,'2013'!$A$5:$K$674,3),0)</f>
        <v>19</v>
      </c>
      <c r="AA222" s="33">
        <f>IF(R222=A222,VLOOKUP(A222,'2013'!$A$5:$K$674,4),0)</f>
        <v>5585300</v>
      </c>
      <c r="AB222">
        <f>IF(R222=A222,VLOOKUP(A222,'2013'!$A$5:$K$674,5),0)</f>
        <v>28</v>
      </c>
      <c r="AC222">
        <f>IF(R222=A222,VLOOKUP(A222,'2013'!$A$5:$K$674,6),0)</f>
        <v>18</v>
      </c>
      <c r="AD222" s="40">
        <f>IF(R222=A222,VLOOKUP(A222,'2013'!$A$5:$K$674,7),0)</f>
        <v>0.6428571428571429</v>
      </c>
      <c r="AE222">
        <f t="shared" si="18"/>
        <v>-10.642857142857128</v>
      </c>
      <c r="AG222">
        <f>IF(R222=A222,VLOOKUP(A222,'2012'!$A$5:$K$674,3),0)</f>
        <v>20</v>
      </c>
      <c r="AH222" s="33">
        <f>IF(R222=A222,VLOOKUP(A222,'2012'!$A$5:$K$674,4),0)</f>
        <v>4671475</v>
      </c>
      <c r="AI222">
        <f>IF(R222=A222,VLOOKUP(A222,'2012'!$A$5:$K$674,5),0)</f>
        <v>25</v>
      </c>
      <c r="AJ222">
        <f>IF(R222=A222,VLOOKUP(A222,'2012'!$A$5:$K$674,6),0)</f>
        <v>15</v>
      </c>
      <c r="AK222" s="40">
        <f>IF(R222=A222,VLOOKUP(A222,'2012'!$A$5:$K$674,7),0)</f>
        <v>0.6</v>
      </c>
      <c r="AL222">
        <f t="shared" si="19"/>
        <v>-6.6666666666666777E-2</v>
      </c>
      <c r="AN222" t="str">
        <f>VLOOKUP(A222,'2011'!$A$5:$K$674,1)</f>
        <v xml:space="preserve">John A Derrick </v>
      </c>
      <c r="AO222">
        <f>IF(AN222=R222,VLOOKUP(A222,'2011'!$A$5:$K$674,3),0)</f>
        <v>38</v>
      </c>
      <c r="AP222" s="33">
        <f>IF(AN222=R222,VLOOKUP(A222,'2011'!$A$5:$K$674,4),0)</f>
        <v>2544000</v>
      </c>
      <c r="AQ222">
        <f>IF(R222=AN222,VLOOKUP(A222,'2011'!$A$5:$K$674,5),0)</f>
        <v>14</v>
      </c>
      <c r="AR222">
        <f>IF(R222=AN222,VLOOKUP(A222,'2011'!$A$5:$K$674,6),0)</f>
        <v>9</v>
      </c>
      <c r="AS222" s="40">
        <f>IF(R222=AN222,VLOOKUP(A222,'2011'!$A$5:$K$674,7),0)</f>
        <v>0.6428571428571429</v>
      </c>
    </row>
    <row r="223" spans="1:45" x14ac:dyDescent="0.2">
      <c r="A223" t="s">
        <v>804</v>
      </c>
      <c r="B223" t="s">
        <v>217</v>
      </c>
      <c r="C223">
        <v>420</v>
      </c>
      <c r="D223" s="33">
        <v>196000</v>
      </c>
      <c r="E223">
        <v>2</v>
      </c>
      <c r="F223">
        <v>1</v>
      </c>
      <c r="G223" s="40">
        <v>0.5</v>
      </c>
      <c r="H223" s="40">
        <f t="shared" si="15"/>
        <v>0</v>
      </c>
      <c r="J223" t="str">
        <f>VLOOKUP(A223,'2015'!$A$5:$K$674,1)</f>
        <v xml:space="preserve">Johnny A Norman </v>
      </c>
      <c r="K223" s="31">
        <f>IF(J223=A223,VLOOKUP(A223,'2015'!$A$5:$K$674,3),0)</f>
        <v>232</v>
      </c>
      <c r="L223" s="33">
        <f>IF(J223=A223,VLOOKUP(A223,'2015'!$A$5:$K$674,4),0)</f>
        <v>681975</v>
      </c>
      <c r="M223">
        <f>IF(J223=A223,VLOOKUP(A223,'2015'!$A$5:$K$674,5),0)</f>
        <v>6</v>
      </c>
      <c r="N223">
        <f>IF(J223=A223,VLOOKUP(A223,'2015'!$A$5:$K$674,6),0)</f>
        <v>3</v>
      </c>
      <c r="O223" s="40">
        <f>IF(J223=A223,VLOOKUP(A223,'2015'!$A$5:$K$674,7),0)</f>
        <v>0.5</v>
      </c>
      <c r="P223">
        <f t="shared" si="16"/>
        <v>0</v>
      </c>
      <c r="R223" t="str">
        <f>VLOOKUP(A223,'2014'!$A$5:$K$675,1)</f>
        <v xml:space="preserve">Johnny A Norman </v>
      </c>
      <c r="S223" s="31">
        <f>IF(R223=A223,VLOOKUP(A223,'2014'!$A$5:$K$675,3),0)</f>
        <v>284</v>
      </c>
      <c r="T223" s="33">
        <f>IF(R223=A223,VLOOKUP(A223,'2014'!$A$5:$K$675,4),0)</f>
        <v>485400</v>
      </c>
      <c r="U223">
        <f>IF(R223=A223,VLOOKUP(A223,'2014'!$A$5:$K$675,5),0)</f>
        <v>4</v>
      </c>
      <c r="V223">
        <f>IF(R223=A223,VLOOKUP(A223,'2014'!$A$5:$K$675,6),0)</f>
        <v>2</v>
      </c>
      <c r="W223" s="40">
        <f>IF(R223=A223,VLOOKUP(A223,'2014'!$A$5:$K$675,7),0)</f>
        <v>0.5</v>
      </c>
      <c r="X223">
        <f t="shared" si="17"/>
        <v>-1.2272727272727273</v>
      </c>
      <c r="Z223">
        <f>IF(R223=A223,VLOOKUP(A223,'2013'!$A$5:$K$674,3),0)</f>
        <v>135</v>
      </c>
      <c r="AA223" s="33">
        <f>IF(R223=A223,VLOOKUP(A223,'2013'!$A$5:$K$674,4),0)</f>
        <v>1287200</v>
      </c>
      <c r="AB223">
        <f>IF(R223=A223,VLOOKUP(A223,'2013'!$A$5:$K$674,5),0)</f>
        <v>10</v>
      </c>
      <c r="AC223">
        <f>IF(R223=A223,VLOOKUP(A223,'2013'!$A$5:$K$674,6),0)</f>
        <v>3</v>
      </c>
      <c r="AD223" s="40">
        <f>IF(R223=A223,VLOOKUP(A223,'2013'!$A$5:$K$674,7),0)</f>
        <v>0.3</v>
      </c>
      <c r="AE223">
        <f t="shared" si="18"/>
        <v>-2.2000000000000002</v>
      </c>
      <c r="AG223">
        <f>IF(R223=A223,VLOOKUP(A223,'2012'!$A$5:$K$674,3),0)</f>
        <v>227</v>
      </c>
      <c r="AH223" s="33">
        <f>IF(R223=A223,VLOOKUP(A223,'2012'!$A$5:$K$674,4),0)</f>
        <v>554400</v>
      </c>
      <c r="AI223">
        <f>IF(R223=A223,VLOOKUP(A223,'2012'!$A$5:$K$674,5),0)</f>
        <v>4</v>
      </c>
      <c r="AJ223">
        <f>IF(R223=A223,VLOOKUP(A223,'2012'!$A$5:$K$674,6),0)</f>
        <v>2</v>
      </c>
      <c r="AK223" s="40">
        <f>IF(R223=A223,VLOOKUP(A223,'2012'!$A$5:$K$674,7),0)</f>
        <v>0.5</v>
      </c>
      <c r="AL223">
        <f t="shared" si="19"/>
        <v>-0.24999999999999994</v>
      </c>
      <c r="AN223" t="str">
        <f>VLOOKUP(A223,'2011'!$A$5:$K$674,1)</f>
        <v xml:space="preserve">Johnny A Norman </v>
      </c>
      <c r="AO223">
        <f>IF(AN223=R223,VLOOKUP(A223,'2011'!$A$5:$K$674,3),0)</f>
        <v>253</v>
      </c>
      <c r="AP223" s="33">
        <f>IF(AN223=R223,VLOOKUP(A223,'2011'!$A$5:$K$674,4),0)</f>
        <v>335000</v>
      </c>
      <c r="AQ223">
        <f>IF(R223=AN223,VLOOKUP(A223,'2011'!$A$5:$K$674,5),0)</f>
        <v>3</v>
      </c>
      <c r="AR223">
        <f>IF(R223=AN223,VLOOKUP(A223,'2011'!$A$5:$K$674,6),0)</f>
        <v>2</v>
      </c>
      <c r="AS223" s="40">
        <f>IF(R223=AN223,VLOOKUP(A223,'2011'!$A$5:$K$674,7),0)</f>
        <v>0.66666666666666663</v>
      </c>
    </row>
    <row r="224" spans="1:45" x14ac:dyDescent="0.2">
      <c r="A224" t="s">
        <v>742</v>
      </c>
      <c r="B224" t="s">
        <v>523</v>
      </c>
      <c r="C224">
        <v>296</v>
      </c>
      <c r="D224" s="33">
        <v>663500</v>
      </c>
      <c r="E224">
        <v>4</v>
      </c>
      <c r="F224">
        <v>1</v>
      </c>
      <c r="G224" s="40">
        <v>0.25</v>
      </c>
      <c r="H224" s="40">
        <f t="shared" si="15"/>
        <v>-0.5</v>
      </c>
      <c r="J224" t="str">
        <f>VLOOKUP(A224,'2015'!$A$5:$K$674,1)</f>
        <v xml:space="preserve">Jonathan Garza </v>
      </c>
      <c r="K224" s="31">
        <f>IF(J224=A224,VLOOKUP(A224,'2015'!$A$5:$K$674,3),0)</f>
        <v>199</v>
      </c>
      <c r="L224" s="33">
        <f>IF(J224=A224,VLOOKUP(A224,'2015'!$A$5:$K$674,4),0)</f>
        <v>894900</v>
      </c>
      <c r="M224">
        <f>IF(J224=A224,VLOOKUP(A224,'2015'!$A$5:$K$674,5),0)</f>
        <v>4</v>
      </c>
      <c r="N224">
        <f>IF(J224=A224,VLOOKUP(A224,'2015'!$A$5:$K$674,6),0)</f>
        <v>1</v>
      </c>
      <c r="O224" s="40">
        <f>IF(J224=A224,VLOOKUP(A224,'2015'!$A$5:$K$674,7),0)</f>
        <v>0.25</v>
      </c>
      <c r="P224" t="e">
        <f t="shared" si="16"/>
        <v>#DIV/0!</v>
      </c>
      <c r="R224" t="str">
        <f>VLOOKUP(A224,'2014'!$A$5:$K$675,1)</f>
        <v xml:space="preserve">Jonathan Garza </v>
      </c>
      <c r="S224" s="31">
        <f>IF(R224=A224,VLOOKUP(A224,'2014'!$A$5:$K$675,3),0)</f>
        <v>105</v>
      </c>
      <c r="T224" s="33">
        <f>IF(R224=A224,VLOOKUP(A224,'2014'!$A$5:$K$675,4),0)</f>
        <v>1817600</v>
      </c>
      <c r="U224">
        <f>IF(R224=A224,VLOOKUP(A224,'2014'!$A$5:$K$675,5),0)</f>
        <v>13</v>
      </c>
      <c r="V224">
        <f>IF(R224=A224,VLOOKUP(A224,'2014'!$A$5:$K$675,6),0)</f>
        <v>0</v>
      </c>
      <c r="W224" s="40">
        <f>IF(R224=A224,VLOOKUP(A224,'2014'!$A$5:$K$675,7),0)</f>
        <v>0</v>
      </c>
      <c r="X224" t="e">
        <f t="shared" si="17"/>
        <v>#DIV/0!</v>
      </c>
      <c r="Z224">
        <f>IF(R224=A224,VLOOKUP(A224,'2013'!$A$5:$K$674,3),0)</f>
        <v>313</v>
      </c>
      <c r="AA224" s="33">
        <f>IF(R224=A224,VLOOKUP(A224,'2013'!$A$5:$K$674,4),0)</f>
        <v>245200</v>
      </c>
      <c r="AB224">
        <f>IF(R224=A224,VLOOKUP(A224,'2013'!$A$5:$K$674,5),0)</f>
        <v>2</v>
      </c>
      <c r="AC224">
        <f>IF(R224=A224,VLOOKUP(A224,'2013'!$A$5:$K$674,6),0)</f>
        <v>0</v>
      </c>
      <c r="AD224" s="40">
        <f>IF(R224=A224,VLOOKUP(A224,'2013'!$A$5:$K$674,7),0)</f>
        <v>0</v>
      </c>
      <c r="AE224" t="e">
        <f t="shared" si="18"/>
        <v>#DIV/0!</v>
      </c>
      <c r="AG224">
        <f>IF(R224=A224,VLOOKUP(A224,'2012'!$A$5:$K$674,3),0)</f>
        <v>227</v>
      </c>
      <c r="AH224" s="33">
        <f>IF(R224=A224,VLOOKUP(A224,'2012'!$A$5:$K$674,4),0)</f>
        <v>554400</v>
      </c>
      <c r="AI224">
        <f>IF(R224=A224,VLOOKUP(A224,'2012'!$A$5:$K$674,5),0)</f>
        <v>4</v>
      </c>
      <c r="AJ224">
        <f>IF(R224=A224,VLOOKUP(A224,'2012'!$A$5:$K$674,6),0)</f>
        <v>2</v>
      </c>
      <c r="AK224" s="40">
        <f>IF(R224=A224,VLOOKUP(A224,'2012'!$A$5:$K$674,7),0)</f>
        <v>0.5</v>
      </c>
      <c r="AL224" t="e">
        <f t="shared" si="19"/>
        <v>#DIV/0!</v>
      </c>
      <c r="AN224" t="str">
        <f>VLOOKUP(A224,'2011'!$A$5:$K$674,1)</f>
        <v xml:space="preserve">Johnny A Norman </v>
      </c>
      <c r="AO224">
        <f>IF(AN224=R224,VLOOKUP(A224,'2011'!$A$5:$K$674,3),0)</f>
        <v>0</v>
      </c>
      <c r="AP224" s="33">
        <f>IF(AN224=R224,VLOOKUP(A224,'2011'!$A$5:$K$674,4),0)</f>
        <v>0</v>
      </c>
      <c r="AQ224">
        <f>IF(R224=AN224,VLOOKUP(A224,'2011'!$A$5:$K$674,5),0)</f>
        <v>0</v>
      </c>
      <c r="AR224">
        <f>IF(R224=AN224,VLOOKUP(A224,'2011'!$A$5:$K$674,6),0)</f>
        <v>0</v>
      </c>
      <c r="AS224" s="40">
        <f>IF(R224=AN224,VLOOKUP(A224,'2011'!$A$5:$K$674,7),0)</f>
        <v>0</v>
      </c>
    </row>
    <row r="225" spans="1:45" x14ac:dyDescent="0.2">
      <c r="A225" t="s">
        <v>510</v>
      </c>
      <c r="B225" t="s">
        <v>1180</v>
      </c>
      <c r="C225">
        <v>118</v>
      </c>
      <c r="D225" s="33">
        <v>2222100</v>
      </c>
      <c r="E225">
        <v>10</v>
      </c>
      <c r="F225">
        <v>6</v>
      </c>
      <c r="G225" s="40">
        <v>0.6</v>
      </c>
      <c r="H225" s="40" t="e">
        <f t="shared" si="15"/>
        <v>#DIV/0!</v>
      </c>
      <c r="J225" t="str">
        <f>VLOOKUP(A225,'2015'!$A$5:$K$674,1)</f>
        <v xml:space="preserve">Jordan Alders </v>
      </c>
      <c r="K225" s="31">
        <f>IF(J225=A225,VLOOKUP(A225,'2015'!$A$5:$K$674,3),0)</f>
        <v>183</v>
      </c>
      <c r="L225" s="33">
        <f>IF(J225=A225,VLOOKUP(A225,'2015'!$A$5:$K$674,4),0)</f>
        <v>963400</v>
      </c>
      <c r="M225">
        <f>IF(J225=A225,VLOOKUP(A225,'2015'!$A$5:$K$674,5),0)</f>
        <v>8</v>
      </c>
      <c r="N225">
        <f>IF(J225=A225,VLOOKUP(A225,'2015'!$A$5:$K$674,6),0)</f>
        <v>0</v>
      </c>
      <c r="O225" s="40">
        <f>IF(J225=A225,VLOOKUP(A225,'2015'!$A$5:$K$674,7),0)</f>
        <v>0</v>
      </c>
      <c r="P225" t="e">
        <f t="shared" si="16"/>
        <v>#DIV/0!</v>
      </c>
      <c r="R225" t="str">
        <f>VLOOKUP(A225,'2014'!$A$5:$K$675,1)</f>
        <v xml:space="preserve">Joni Fisher </v>
      </c>
      <c r="S225" s="31">
        <f>IF(R225=A225,VLOOKUP(A225,'2014'!$A$5:$K$675,3),0)</f>
        <v>0</v>
      </c>
      <c r="T225" s="33">
        <f>IF(R225=A225,VLOOKUP(A225,'2014'!$A$5:$K$675,4),0)</f>
        <v>0</v>
      </c>
      <c r="U225">
        <f>IF(R225=A225,VLOOKUP(A225,'2014'!$A$5:$K$675,5),0)</f>
        <v>0</v>
      </c>
      <c r="V225">
        <f>IF(R225=A225,VLOOKUP(A225,'2014'!$A$5:$K$675,6),0)</f>
        <v>0</v>
      </c>
      <c r="W225" s="40">
        <f>IF(R225=A225,VLOOKUP(A225,'2014'!$A$5:$K$675,7),0)</f>
        <v>0</v>
      </c>
      <c r="X225" t="e">
        <f t="shared" si="17"/>
        <v>#DIV/0!</v>
      </c>
      <c r="Z225">
        <f>IF(R225=A225,VLOOKUP(A225,'2013'!$A$5:$K$674,3),0)</f>
        <v>0</v>
      </c>
      <c r="AA225" s="33">
        <f>IF(R225=A225,VLOOKUP(A225,'2013'!$A$5:$K$674,4),0)</f>
        <v>0</v>
      </c>
      <c r="AB225">
        <f>IF(R225=A225,VLOOKUP(A225,'2013'!$A$5:$K$674,5),0)</f>
        <v>0</v>
      </c>
      <c r="AC225">
        <f>IF(R225=A225,VLOOKUP(A225,'2013'!$A$5:$K$674,6),0)</f>
        <v>0</v>
      </c>
      <c r="AD225" s="40">
        <f>IF(R225=A225,VLOOKUP(A225,'2013'!$A$5:$K$674,7),0)</f>
        <v>0</v>
      </c>
      <c r="AE225" t="e">
        <f t="shared" si="18"/>
        <v>#DIV/0!</v>
      </c>
      <c r="AG225">
        <f>IF(R225=A225,VLOOKUP(A225,'2012'!$A$5:$K$674,3),0)</f>
        <v>0</v>
      </c>
      <c r="AH225" s="33">
        <f>IF(R225=A225,VLOOKUP(A225,'2012'!$A$5:$K$674,4),0)</f>
        <v>0</v>
      </c>
      <c r="AI225">
        <f>IF(R225=A225,VLOOKUP(A225,'2012'!$A$5:$K$674,5),0)</f>
        <v>0</v>
      </c>
      <c r="AJ225">
        <f>IF(R225=A225,VLOOKUP(A225,'2012'!$A$5:$K$674,6),0)</f>
        <v>0</v>
      </c>
      <c r="AK225" s="40">
        <f>IF(R225=A225,VLOOKUP(A225,'2012'!$A$5:$K$674,7),0)</f>
        <v>0</v>
      </c>
      <c r="AL225" t="e">
        <f t="shared" si="19"/>
        <v>#DIV/0!</v>
      </c>
      <c r="AN225" t="str">
        <f>VLOOKUP(A225,'2011'!$A$5:$K$674,1)</f>
        <v xml:space="preserve">Johnny A Norman </v>
      </c>
      <c r="AO225">
        <f>IF(AN225=R225,VLOOKUP(A225,'2011'!$A$5:$K$674,3),0)</f>
        <v>0</v>
      </c>
      <c r="AP225" s="33">
        <f>IF(AN225=R225,VLOOKUP(A225,'2011'!$A$5:$K$674,4),0)</f>
        <v>0</v>
      </c>
      <c r="AQ225">
        <f>IF(R225=AN225,VLOOKUP(A225,'2011'!$A$5:$K$674,5),0)</f>
        <v>0</v>
      </c>
      <c r="AR225">
        <f>IF(R225=AN225,VLOOKUP(A225,'2011'!$A$5:$K$674,6),0)</f>
        <v>0</v>
      </c>
      <c r="AS225" s="40">
        <f>IF(R225=AN225,VLOOKUP(A225,'2011'!$A$5:$K$674,7),0)</f>
        <v>0</v>
      </c>
    </row>
    <row r="226" spans="1:45" x14ac:dyDescent="0.2">
      <c r="A226" t="s">
        <v>1586</v>
      </c>
      <c r="B226" t="s">
        <v>127</v>
      </c>
      <c r="C226">
        <v>357</v>
      </c>
      <c r="D226" s="33">
        <v>360500</v>
      </c>
      <c r="E226">
        <v>2</v>
      </c>
      <c r="F226">
        <v>0</v>
      </c>
      <c r="G226" s="40">
        <v>0</v>
      </c>
      <c r="H226" s="40" t="e">
        <f t="shared" si="15"/>
        <v>#DIV/0!</v>
      </c>
      <c r="J226" t="str">
        <f>VLOOKUP(A226,'2015'!$A$5:$K$674,1)</f>
        <v xml:space="preserve">Jordan Alders </v>
      </c>
      <c r="K226" s="31">
        <f>IF(J226=A226,VLOOKUP(A226,'2015'!$A$5:$K$674,3),0)</f>
        <v>0</v>
      </c>
      <c r="L226" s="33">
        <f>IF(J226=A226,VLOOKUP(A226,'2015'!$A$5:$K$674,4),0)</f>
        <v>0</v>
      </c>
      <c r="M226">
        <f>IF(J226=A226,VLOOKUP(A226,'2015'!$A$5:$K$674,5),0)</f>
        <v>0</v>
      </c>
      <c r="N226">
        <f>IF(J226=A226,VLOOKUP(A226,'2015'!$A$5:$K$674,6),0)</f>
        <v>0</v>
      </c>
      <c r="O226" s="40">
        <f>IF(J226=A226,VLOOKUP(A226,'2015'!$A$5:$K$674,7),0)</f>
        <v>0</v>
      </c>
      <c r="P226" t="e">
        <f t="shared" si="16"/>
        <v>#DIV/0!</v>
      </c>
      <c r="R226" t="str">
        <f>VLOOKUP(A226,'2014'!$A$5:$K$675,1)</f>
        <v xml:space="preserve">Joni Fisher </v>
      </c>
      <c r="S226" s="31">
        <f>IF(R226=A226,VLOOKUP(A226,'2014'!$A$5:$K$675,3),0)</f>
        <v>0</v>
      </c>
      <c r="T226" s="33">
        <f>IF(R226=A226,VLOOKUP(A226,'2014'!$A$5:$K$675,4),0)</f>
        <v>0</v>
      </c>
      <c r="U226">
        <f>IF(R226=A226,VLOOKUP(A226,'2014'!$A$5:$K$675,5),0)</f>
        <v>0</v>
      </c>
      <c r="V226">
        <f>IF(R226=A226,VLOOKUP(A226,'2014'!$A$5:$K$675,6),0)</f>
        <v>0</v>
      </c>
      <c r="W226" s="40">
        <f>IF(R226=A226,VLOOKUP(A226,'2014'!$A$5:$K$675,7),0)</f>
        <v>0</v>
      </c>
      <c r="X226" t="e">
        <f t="shared" si="17"/>
        <v>#DIV/0!</v>
      </c>
      <c r="Z226">
        <f>IF(R226=A226,VLOOKUP(A226,'2013'!$A$5:$K$674,3),0)</f>
        <v>0</v>
      </c>
      <c r="AA226" s="33">
        <f>IF(R226=A226,VLOOKUP(A226,'2013'!$A$5:$K$674,4),0)</f>
        <v>0</v>
      </c>
      <c r="AB226">
        <f>IF(R226=A226,VLOOKUP(A226,'2013'!$A$5:$K$674,5),0)</f>
        <v>0</v>
      </c>
      <c r="AC226">
        <f>IF(R226=A226,VLOOKUP(A226,'2013'!$A$5:$K$674,6),0)</f>
        <v>0</v>
      </c>
      <c r="AD226" s="40">
        <f>IF(R226=A226,VLOOKUP(A226,'2013'!$A$5:$K$674,7),0)</f>
        <v>0</v>
      </c>
      <c r="AE226" t="e">
        <f t="shared" si="18"/>
        <v>#DIV/0!</v>
      </c>
      <c r="AG226">
        <f>IF(R226=A226,VLOOKUP(A226,'2012'!$A$5:$K$674,3),0)</f>
        <v>0</v>
      </c>
      <c r="AH226" s="33">
        <f>IF(R226=A226,VLOOKUP(A226,'2012'!$A$5:$K$674,4),0)</f>
        <v>0</v>
      </c>
      <c r="AI226">
        <f>IF(R226=A226,VLOOKUP(A226,'2012'!$A$5:$K$674,5),0)</f>
        <v>0</v>
      </c>
      <c r="AJ226">
        <f>IF(R226=A226,VLOOKUP(A226,'2012'!$A$5:$K$674,6),0)</f>
        <v>0</v>
      </c>
      <c r="AK226" s="40">
        <f>IF(R226=A226,VLOOKUP(A226,'2012'!$A$5:$K$674,7),0)</f>
        <v>0</v>
      </c>
      <c r="AL226" t="e">
        <f t="shared" si="19"/>
        <v>#DIV/0!</v>
      </c>
      <c r="AN226" t="str">
        <f>VLOOKUP(A226,'2011'!$A$5:$K$674,1)</f>
        <v xml:space="preserve">Johnny A Norman </v>
      </c>
      <c r="AO226">
        <f>IF(AN226=R226,VLOOKUP(A226,'2011'!$A$5:$K$674,3),0)</f>
        <v>0</v>
      </c>
      <c r="AP226" s="33">
        <f>IF(AN226=R226,VLOOKUP(A226,'2011'!$A$5:$K$674,4),0)</f>
        <v>0</v>
      </c>
      <c r="AQ226">
        <f>IF(R226=AN226,VLOOKUP(A226,'2011'!$A$5:$K$674,5),0)</f>
        <v>0</v>
      </c>
      <c r="AR226">
        <f>IF(R226=AN226,VLOOKUP(A226,'2011'!$A$5:$K$674,6),0)</f>
        <v>0</v>
      </c>
      <c r="AS226" s="40">
        <f>IF(R226=AN226,VLOOKUP(A226,'2011'!$A$5:$K$674,7),0)</f>
        <v>0</v>
      </c>
    </row>
    <row r="227" spans="1:45" x14ac:dyDescent="0.2">
      <c r="A227" t="s">
        <v>1490</v>
      </c>
      <c r="B227" t="s">
        <v>1036</v>
      </c>
      <c r="C227">
        <v>333</v>
      </c>
      <c r="D227" s="33">
        <v>488050</v>
      </c>
      <c r="E227">
        <v>6</v>
      </c>
      <c r="F227">
        <v>0</v>
      </c>
      <c r="G227" s="40">
        <v>0</v>
      </c>
      <c r="H227" s="40" t="e">
        <f t="shared" si="15"/>
        <v>#DIV/0!</v>
      </c>
      <c r="J227" t="str">
        <f>VLOOKUP(A227,'2015'!$A$5:$K$674,1)</f>
        <v xml:space="preserve">Jordan Alders </v>
      </c>
      <c r="K227" s="31">
        <f>IF(J227=A227,VLOOKUP(A227,'2015'!$A$5:$K$674,3),0)</f>
        <v>0</v>
      </c>
      <c r="L227" s="33">
        <f>IF(J227=A227,VLOOKUP(A227,'2015'!$A$5:$K$674,4),0)</f>
        <v>0</v>
      </c>
      <c r="M227">
        <f>IF(J227=A227,VLOOKUP(A227,'2015'!$A$5:$K$674,5),0)</f>
        <v>0</v>
      </c>
      <c r="N227">
        <f>IF(J227=A227,VLOOKUP(A227,'2015'!$A$5:$K$674,6),0)</f>
        <v>0</v>
      </c>
      <c r="O227" s="40">
        <f>IF(J227=A227,VLOOKUP(A227,'2015'!$A$5:$K$674,7),0)</f>
        <v>0</v>
      </c>
      <c r="P227" t="e">
        <f t="shared" si="16"/>
        <v>#DIV/0!</v>
      </c>
      <c r="R227" t="str">
        <f>VLOOKUP(A227,'2014'!$A$5:$K$675,1)</f>
        <v xml:space="preserve">Joni Fisher </v>
      </c>
      <c r="S227" s="31">
        <f>IF(R227=A227,VLOOKUP(A227,'2014'!$A$5:$K$675,3),0)</f>
        <v>0</v>
      </c>
      <c r="T227" s="33">
        <f>IF(R227=A227,VLOOKUP(A227,'2014'!$A$5:$K$675,4),0)</f>
        <v>0</v>
      </c>
      <c r="U227">
        <f>IF(R227=A227,VLOOKUP(A227,'2014'!$A$5:$K$675,5),0)</f>
        <v>0</v>
      </c>
      <c r="V227">
        <f>IF(R227=A227,VLOOKUP(A227,'2014'!$A$5:$K$675,6),0)</f>
        <v>0</v>
      </c>
      <c r="W227" s="40">
        <f>IF(R227=A227,VLOOKUP(A227,'2014'!$A$5:$K$675,7),0)</f>
        <v>0</v>
      </c>
      <c r="X227" t="e">
        <f t="shared" si="17"/>
        <v>#DIV/0!</v>
      </c>
      <c r="Z227">
        <f>IF(R227=A227,VLOOKUP(A227,'2013'!$A$5:$K$674,3),0)</f>
        <v>0</v>
      </c>
      <c r="AA227" s="33">
        <f>IF(R227=A227,VLOOKUP(A227,'2013'!$A$5:$K$674,4),0)</f>
        <v>0</v>
      </c>
      <c r="AB227">
        <f>IF(R227=A227,VLOOKUP(A227,'2013'!$A$5:$K$674,5),0)</f>
        <v>0</v>
      </c>
      <c r="AC227">
        <f>IF(R227=A227,VLOOKUP(A227,'2013'!$A$5:$K$674,6),0)</f>
        <v>0</v>
      </c>
      <c r="AD227" s="40">
        <f>IF(R227=A227,VLOOKUP(A227,'2013'!$A$5:$K$674,7),0)</f>
        <v>0</v>
      </c>
      <c r="AE227" t="e">
        <f t="shared" si="18"/>
        <v>#DIV/0!</v>
      </c>
      <c r="AG227">
        <f>IF(R227=A227,VLOOKUP(A227,'2012'!$A$5:$K$674,3),0)</f>
        <v>0</v>
      </c>
      <c r="AH227" s="33">
        <f>IF(R227=A227,VLOOKUP(A227,'2012'!$A$5:$K$674,4),0)</f>
        <v>0</v>
      </c>
      <c r="AI227">
        <f>IF(R227=A227,VLOOKUP(A227,'2012'!$A$5:$K$674,5),0)</f>
        <v>0</v>
      </c>
      <c r="AJ227">
        <f>IF(R227=A227,VLOOKUP(A227,'2012'!$A$5:$K$674,6),0)</f>
        <v>0</v>
      </c>
      <c r="AK227" s="40">
        <f>IF(R227=A227,VLOOKUP(A227,'2012'!$A$5:$K$674,7),0)</f>
        <v>0</v>
      </c>
      <c r="AL227" t="e">
        <f t="shared" si="19"/>
        <v>#DIV/0!</v>
      </c>
      <c r="AN227" t="str">
        <f>VLOOKUP(A227,'2011'!$A$5:$K$674,1)</f>
        <v xml:space="preserve">Johnny A Norman </v>
      </c>
      <c r="AO227">
        <f>IF(AN227=R227,VLOOKUP(A227,'2011'!$A$5:$K$674,3),0)</f>
        <v>0</v>
      </c>
      <c r="AP227" s="33">
        <f>IF(AN227=R227,VLOOKUP(A227,'2011'!$A$5:$K$674,4),0)</f>
        <v>0</v>
      </c>
      <c r="AQ227">
        <f>IF(R227=AN227,VLOOKUP(A227,'2011'!$A$5:$K$674,5),0)</f>
        <v>0</v>
      </c>
      <c r="AR227">
        <f>IF(R227=AN227,VLOOKUP(A227,'2011'!$A$5:$K$674,6),0)</f>
        <v>0</v>
      </c>
      <c r="AS227" s="40">
        <f>IF(R227=AN227,VLOOKUP(A227,'2011'!$A$5:$K$674,7),0)</f>
        <v>0</v>
      </c>
    </row>
    <row r="228" spans="1:45" x14ac:dyDescent="0.2">
      <c r="A228" t="s">
        <v>1463</v>
      </c>
      <c r="B228" t="s">
        <v>729</v>
      </c>
      <c r="C228">
        <v>476</v>
      </c>
      <c r="D228" s="33">
        <v>44000</v>
      </c>
      <c r="E228">
        <v>1</v>
      </c>
      <c r="F228">
        <v>1</v>
      </c>
      <c r="G228" s="40">
        <v>1</v>
      </c>
      <c r="H228" s="40">
        <f t="shared" si="15"/>
        <v>1</v>
      </c>
      <c r="J228" t="str">
        <f>VLOOKUP(A228,'2015'!$A$5:$K$674,1)</f>
        <v xml:space="preserve">Joseph Etheredge </v>
      </c>
      <c r="K228" s="31">
        <f>IF(J228=A228,VLOOKUP(A228,'2015'!$A$5:$K$674,3),0)</f>
        <v>370</v>
      </c>
      <c r="L228" s="33">
        <f>IF(J228=A228,VLOOKUP(A228,'2015'!$A$5:$K$674,4),0)</f>
        <v>195700</v>
      </c>
      <c r="M228">
        <f>IF(J228=A228,VLOOKUP(A228,'2015'!$A$5:$K$674,5),0)</f>
        <v>2</v>
      </c>
      <c r="N228">
        <f>IF(J228=A228,VLOOKUP(A228,'2015'!$A$5:$K$674,6),0)</f>
        <v>1</v>
      </c>
      <c r="O228" s="40">
        <f>IF(J228=A228,VLOOKUP(A228,'2015'!$A$5:$K$674,7),0)</f>
        <v>0.5</v>
      </c>
      <c r="P228" t="e">
        <f t="shared" si="16"/>
        <v>#DIV/0!</v>
      </c>
      <c r="R228" t="str">
        <f>VLOOKUP(A228,'2014'!$A$5:$K$675,1)</f>
        <v xml:space="preserve">Joseph Etheredge </v>
      </c>
      <c r="S228" s="31">
        <f>IF(R228=A228,VLOOKUP(A228,'2014'!$A$5:$K$675,3),0)</f>
        <v>432</v>
      </c>
      <c r="T228" s="33">
        <f>IF(R228=A228,VLOOKUP(A228,'2014'!$A$5:$K$675,4),0)</f>
        <v>38000</v>
      </c>
      <c r="U228">
        <f>IF(R228=A228,VLOOKUP(A228,'2014'!$A$5:$K$675,5),0)</f>
        <v>1</v>
      </c>
      <c r="V228">
        <f>IF(R228=A228,VLOOKUP(A228,'2014'!$A$5:$K$675,6),0)</f>
        <v>0</v>
      </c>
      <c r="W228" s="40">
        <f>IF(R228=A228,VLOOKUP(A228,'2014'!$A$5:$K$675,7),0)</f>
        <v>0</v>
      </c>
      <c r="X228" t="e">
        <f t="shared" si="17"/>
        <v>#DIV/0!</v>
      </c>
      <c r="Z228">
        <f>IF(R228=A228,VLOOKUP(A228,'2013'!$A$5:$K$674,3),0)</f>
        <v>313</v>
      </c>
      <c r="AA228" s="33">
        <f>IF(R228=A228,VLOOKUP(A228,'2013'!$A$5:$K$674,4),0)</f>
        <v>245200</v>
      </c>
      <c r="AB228">
        <f>IF(R228=A228,VLOOKUP(A228,'2013'!$A$5:$K$674,5),0)</f>
        <v>2</v>
      </c>
      <c r="AC228">
        <f>IF(R228=A228,VLOOKUP(A228,'2013'!$A$5:$K$674,6),0)</f>
        <v>0</v>
      </c>
      <c r="AD228" s="40">
        <f>IF(R228=A228,VLOOKUP(A228,'2013'!$A$5:$K$674,7),0)</f>
        <v>0</v>
      </c>
      <c r="AE228" t="e">
        <f t="shared" si="18"/>
        <v>#DIV/0!</v>
      </c>
      <c r="AG228">
        <f>IF(R228=A228,VLOOKUP(A228,'2012'!$A$5:$K$674,3),0)</f>
        <v>227</v>
      </c>
      <c r="AH228" s="33">
        <f>IF(R228=A228,VLOOKUP(A228,'2012'!$A$5:$K$674,4),0)</f>
        <v>554400</v>
      </c>
      <c r="AI228">
        <f>IF(R228=A228,VLOOKUP(A228,'2012'!$A$5:$K$674,5),0)</f>
        <v>4</v>
      </c>
      <c r="AJ228">
        <f>IF(R228=A228,VLOOKUP(A228,'2012'!$A$5:$K$674,6),0)</f>
        <v>2</v>
      </c>
      <c r="AK228" s="40">
        <f>IF(R228=A228,VLOOKUP(A228,'2012'!$A$5:$K$674,7),0)</f>
        <v>0.5</v>
      </c>
      <c r="AL228" t="e">
        <f t="shared" si="19"/>
        <v>#DIV/0!</v>
      </c>
      <c r="AN228" t="str">
        <f>VLOOKUP(A228,'2011'!$A$5:$K$674,1)</f>
        <v xml:space="preserve">Johnny A Norman </v>
      </c>
      <c r="AO228">
        <f>IF(AN228=R228,VLOOKUP(A228,'2011'!$A$5:$K$674,3),0)</f>
        <v>0</v>
      </c>
      <c r="AP228" s="33">
        <f>IF(AN228=R228,VLOOKUP(A228,'2011'!$A$5:$K$674,4),0)</f>
        <v>0</v>
      </c>
      <c r="AQ228">
        <f>IF(R228=AN228,VLOOKUP(A228,'2011'!$A$5:$K$674,5),0)</f>
        <v>0</v>
      </c>
      <c r="AR228">
        <f>IF(R228=AN228,VLOOKUP(A228,'2011'!$A$5:$K$674,6),0)</f>
        <v>0</v>
      </c>
      <c r="AS228" s="40">
        <f>IF(R228=AN228,VLOOKUP(A228,'2011'!$A$5:$K$674,7),0)</f>
        <v>0</v>
      </c>
    </row>
    <row r="229" spans="1:45" x14ac:dyDescent="0.2">
      <c r="A229" t="s">
        <v>1610</v>
      </c>
      <c r="B229" t="s">
        <v>1099</v>
      </c>
      <c r="C229">
        <v>359</v>
      </c>
      <c r="D229" s="33">
        <v>349000</v>
      </c>
      <c r="E229">
        <v>2</v>
      </c>
      <c r="F229">
        <v>0</v>
      </c>
      <c r="G229" s="40">
        <v>0</v>
      </c>
      <c r="H229" s="40" t="e">
        <f t="shared" si="15"/>
        <v>#DIV/0!</v>
      </c>
      <c r="J229" t="str">
        <f>VLOOKUP(A229,'2015'!$A$5:$K$674,1)</f>
        <v xml:space="preserve">Joseph Etheredge </v>
      </c>
      <c r="K229" s="31">
        <f>IF(J229=A229,VLOOKUP(A229,'2015'!$A$5:$K$674,3),0)</f>
        <v>0</v>
      </c>
      <c r="L229" s="33">
        <f>IF(J229=A229,VLOOKUP(A229,'2015'!$A$5:$K$674,4),0)</f>
        <v>0</v>
      </c>
      <c r="M229">
        <f>IF(J229=A229,VLOOKUP(A229,'2015'!$A$5:$K$674,5),0)</f>
        <v>0</v>
      </c>
      <c r="N229">
        <f>IF(J229=A229,VLOOKUP(A229,'2015'!$A$5:$K$674,6),0)</f>
        <v>0</v>
      </c>
      <c r="O229" s="40">
        <f>IF(J229=A229,VLOOKUP(A229,'2015'!$A$5:$K$674,7),0)</f>
        <v>0</v>
      </c>
      <c r="P229" t="e">
        <f t="shared" si="16"/>
        <v>#DIV/0!</v>
      </c>
      <c r="R229" t="str">
        <f>VLOOKUP(A229,'2014'!$A$5:$K$675,1)</f>
        <v xml:space="preserve">Joseph Etheredge </v>
      </c>
      <c r="S229" s="31">
        <f>IF(R229=A229,VLOOKUP(A229,'2014'!$A$5:$K$675,3),0)</f>
        <v>0</v>
      </c>
      <c r="T229" s="33">
        <f>IF(R229=A229,VLOOKUP(A229,'2014'!$A$5:$K$675,4),0)</f>
        <v>0</v>
      </c>
      <c r="U229">
        <f>IF(R229=A229,VLOOKUP(A229,'2014'!$A$5:$K$675,5),0)</f>
        <v>0</v>
      </c>
      <c r="V229">
        <f>IF(R229=A229,VLOOKUP(A229,'2014'!$A$5:$K$675,6),0)</f>
        <v>0</v>
      </c>
      <c r="W229" s="40">
        <f>IF(R229=A229,VLOOKUP(A229,'2014'!$A$5:$K$675,7),0)</f>
        <v>0</v>
      </c>
      <c r="X229" t="e">
        <f t="shared" si="17"/>
        <v>#DIV/0!</v>
      </c>
      <c r="Z229">
        <f>IF(R229=A229,VLOOKUP(A229,'2013'!$A$5:$K$674,3),0)</f>
        <v>0</v>
      </c>
      <c r="AA229" s="33">
        <f>IF(R229=A229,VLOOKUP(A229,'2013'!$A$5:$K$674,4),0)</f>
        <v>0</v>
      </c>
      <c r="AB229">
        <f>IF(R229=A229,VLOOKUP(A229,'2013'!$A$5:$K$674,5),0)</f>
        <v>0</v>
      </c>
      <c r="AC229">
        <f>IF(R229=A229,VLOOKUP(A229,'2013'!$A$5:$K$674,6),0)</f>
        <v>0</v>
      </c>
      <c r="AD229" s="40">
        <f>IF(R229=A229,VLOOKUP(A229,'2013'!$A$5:$K$674,7),0)</f>
        <v>0</v>
      </c>
      <c r="AE229" t="e">
        <f t="shared" si="18"/>
        <v>#DIV/0!</v>
      </c>
      <c r="AG229">
        <f>IF(R229=A229,VLOOKUP(A229,'2012'!$A$5:$K$674,3),0)</f>
        <v>0</v>
      </c>
      <c r="AH229" s="33">
        <f>IF(R229=A229,VLOOKUP(A229,'2012'!$A$5:$K$674,4),0)</f>
        <v>0</v>
      </c>
      <c r="AI229">
        <f>IF(R229=A229,VLOOKUP(A229,'2012'!$A$5:$K$674,5),0)</f>
        <v>0</v>
      </c>
      <c r="AJ229">
        <f>IF(R229=A229,VLOOKUP(A229,'2012'!$A$5:$K$674,6),0)</f>
        <v>0</v>
      </c>
      <c r="AK229" s="40">
        <f>IF(R229=A229,VLOOKUP(A229,'2012'!$A$5:$K$674,7),0)</f>
        <v>0</v>
      </c>
      <c r="AL229" t="e">
        <f t="shared" si="19"/>
        <v>#DIV/0!</v>
      </c>
      <c r="AN229" t="str">
        <f>VLOOKUP(A229,'2011'!$A$5:$K$674,1)</f>
        <v xml:space="preserve">Johnny A Norman </v>
      </c>
      <c r="AO229">
        <f>IF(AN229=R229,VLOOKUP(A229,'2011'!$A$5:$K$674,3),0)</f>
        <v>0</v>
      </c>
      <c r="AP229" s="33">
        <f>IF(AN229=R229,VLOOKUP(A229,'2011'!$A$5:$K$674,4),0)</f>
        <v>0</v>
      </c>
      <c r="AQ229">
        <f>IF(R229=AN229,VLOOKUP(A229,'2011'!$A$5:$K$674,5),0)</f>
        <v>0</v>
      </c>
      <c r="AR229">
        <f>IF(R229=AN229,VLOOKUP(A229,'2011'!$A$5:$K$674,6),0)</f>
        <v>0</v>
      </c>
      <c r="AS229" s="40">
        <f>IF(R229=AN229,VLOOKUP(A229,'2011'!$A$5:$K$674,7),0)</f>
        <v>0</v>
      </c>
    </row>
    <row r="230" spans="1:45" x14ac:dyDescent="0.2">
      <c r="A230" t="s">
        <v>1464</v>
      </c>
      <c r="B230" t="s">
        <v>1099</v>
      </c>
      <c r="C230">
        <v>168</v>
      </c>
      <c r="D230" s="33">
        <v>1690450</v>
      </c>
      <c r="E230">
        <v>14</v>
      </c>
      <c r="F230">
        <v>3</v>
      </c>
      <c r="G230" s="40">
        <v>0.21428571428571427</v>
      </c>
      <c r="H230" s="40">
        <f t="shared" si="15"/>
        <v>-0.5714285714285714</v>
      </c>
      <c r="J230" t="str">
        <f>VLOOKUP(A230,'2015'!$A$5:$K$674,1)</f>
        <v xml:space="preserve">Josh Collier </v>
      </c>
      <c r="K230" s="31">
        <f>IF(J230=A230,VLOOKUP(A230,'2015'!$A$5:$K$674,3),0)</f>
        <v>209</v>
      </c>
      <c r="L230" s="33">
        <f>IF(J230=A230,VLOOKUP(A230,'2015'!$A$5:$K$674,4),0)</f>
        <v>817900</v>
      </c>
      <c r="M230">
        <f>IF(J230=A230,VLOOKUP(A230,'2015'!$A$5:$K$674,5),0)</f>
        <v>7</v>
      </c>
      <c r="N230">
        <f>IF(J230=A230,VLOOKUP(A230,'2015'!$A$5:$K$674,6),0)</f>
        <v>0</v>
      </c>
      <c r="O230" s="40">
        <f>IF(J230=A230,VLOOKUP(A230,'2015'!$A$5:$K$674,7),0)</f>
        <v>0</v>
      </c>
      <c r="P230" t="e">
        <f t="shared" si="16"/>
        <v>#DIV/0!</v>
      </c>
      <c r="R230" t="str">
        <f>VLOOKUP(A230,'2014'!$A$5:$K$675,1)</f>
        <v xml:space="preserve">Josh Collier </v>
      </c>
      <c r="S230" s="31">
        <f>IF(R230=A230,VLOOKUP(A230,'2014'!$A$5:$K$675,3),0)</f>
        <v>415</v>
      </c>
      <c r="T230" s="33">
        <f>IF(R230=A230,VLOOKUP(A230,'2014'!$A$5:$K$675,4),0)</f>
        <v>90200</v>
      </c>
      <c r="U230">
        <f>IF(R230=A230,VLOOKUP(A230,'2014'!$A$5:$K$675,5),0)</f>
        <v>2</v>
      </c>
      <c r="V230">
        <f>IF(R230=A230,VLOOKUP(A230,'2014'!$A$5:$K$675,6),0)</f>
        <v>0</v>
      </c>
      <c r="W230" s="40">
        <f>IF(R230=A230,VLOOKUP(A230,'2014'!$A$5:$K$675,7),0)</f>
        <v>0</v>
      </c>
      <c r="X230" t="e">
        <f t="shared" si="17"/>
        <v>#DIV/0!</v>
      </c>
      <c r="Z230">
        <f>IF(R230=A230,VLOOKUP(A230,'2013'!$A$5:$K$674,3),0)</f>
        <v>313</v>
      </c>
      <c r="AA230" s="33">
        <f>IF(R230=A230,VLOOKUP(A230,'2013'!$A$5:$K$674,4),0)</f>
        <v>245200</v>
      </c>
      <c r="AB230">
        <f>IF(R230=A230,VLOOKUP(A230,'2013'!$A$5:$K$674,5),0)</f>
        <v>2</v>
      </c>
      <c r="AC230">
        <f>IF(R230=A230,VLOOKUP(A230,'2013'!$A$5:$K$674,6),0)</f>
        <v>0</v>
      </c>
      <c r="AD230" s="40">
        <f>IF(R230=A230,VLOOKUP(A230,'2013'!$A$5:$K$674,7),0)</f>
        <v>0</v>
      </c>
      <c r="AE230" t="e">
        <f t="shared" si="18"/>
        <v>#DIV/0!</v>
      </c>
      <c r="AG230">
        <f>IF(R230=A230,VLOOKUP(A230,'2012'!$A$5:$K$674,3),0)</f>
        <v>227</v>
      </c>
      <c r="AH230" s="33">
        <f>IF(R230=A230,VLOOKUP(A230,'2012'!$A$5:$K$674,4),0)</f>
        <v>554400</v>
      </c>
      <c r="AI230">
        <f>IF(R230=A230,VLOOKUP(A230,'2012'!$A$5:$K$674,5),0)</f>
        <v>4</v>
      </c>
      <c r="AJ230">
        <f>IF(R230=A230,VLOOKUP(A230,'2012'!$A$5:$K$674,6),0)</f>
        <v>2</v>
      </c>
      <c r="AK230" s="40">
        <f>IF(R230=A230,VLOOKUP(A230,'2012'!$A$5:$K$674,7),0)</f>
        <v>0.5</v>
      </c>
      <c r="AL230" t="e">
        <f t="shared" si="19"/>
        <v>#DIV/0!</v>
      </c>
      <c r="AN230" t="str">
        <f>VLOOKUP(A230,'2011'!$A$5:$K$674,1)</f>
        <v xml:space="preserve">Johnny A Norman </v>
      </c>
      <c r="AO230">
        <f>IF(AN230=R230,VLOOKUP(A230,'2011'!$A$5:$K$674,3),0)</f>
        <v>0</v>
      </c>
      <c r="AP230" s="33">
        <f>IF(AN230=R230,VLOOKUP(A230,'2011'!$A$5:$K$674,4),0)</f>
        <v>0</v>
      </c>
      <c r="AQ230">
        <f>IF(R230=AN230,VLOOKUP(A230,'2011'!$A$5:$K$674,5),0)</f>
        <v>0</v>
      </c>
      <c r="AR230">
        <f>IF(R230=AN230,VLOOKUP(A230,'2011'!$A$5:$K$674,6),0)</f>
        <v>0</v>
      </c>
      <c r="AS230" s="40">
        <f>IF(R230=AN230,VLOOKUP(A230,'2011'!$A$5:$K$674,7),0)</f>
        <v>0</v>
      </c>
    </row>
    <row r="231" spans="1:45" x14ac:dyDescent="0.2">
      <c r="A231" t="s">
        <v>1339</v>
      </c>
      <c r="B231" t="s">
        <v>127</v>
      </c>
      <c r="C231">
        <v>440</v>
      </c>
      <c r="D231" s="33">
        <v>141200</v>
      </c>
      <c r="E231">
        <v>1</v>
      </c>
      <c r="F231">
        <v>0</v>
      </c>
      <c r="G231" s="40">
        <v>0</v>
      </c>
      <c r="H231" s="40">
        <f t="shared" si="15"/>
        <v>-1</v>
      </c>
      <c r="J231" t="str">
        <f>VLOOKUP(A231,'2015'!$A$5:$K$674,1)</f>
        <v xml:space="preserve">Josh Collier </v>
      </c>
      <c r="K231" s="31">
        <f>IF(J231=A231,VLOOKUP(A231,'2015'!$A$5:$K$674,3),0)</f>
        <v>0</v>
      </c>
      <c r="L231" s="33">
        <f>IF(J231=A231,VLOOKUP(A231,'2015'!$A$5:$K$674,4),0)</f>
        <v>0</v>
      </c>
      <c r="M231">
        <f>IF(J231=A231,VLOOKUP(A231,'2015'!$A$5:$K$674,5),0)</f>
        <v>0</v>
      </c>
      <c r="N231">
        <f>IF(J231=A231,VLOOKUP(A231,'2015'!$A$5:$K$674,6),0)</f>
        <v>0</v>
      </c>
      <c r="O231" s="40">
        <f>IF(J231=A231,VLOOKUP(A231,'2015'!$A$5:$K$674,7),0)</f>
        <v>0</v>
      </c>
      <c r="P231" t="e">
        <f t="shared" si="16"/>
        <v>#DIV/0!</v>
      </c>
      <c r="R231" t="str">
        <f>VLOOKUP(A231,'2014'!$A$5:$K$675,1)</f>
        <v xml:space="preserve">Joyce Maresh </v>
      </c>
      <c r="S231" s="31">
        <f>IF(R231=A231,VLOOKUP(A231,'2014'!$A$5:$K$675,3),0)</f>
        <v>245</v>
      </c>
      <c r="T231" s="33">
        <f>IF(R231=A231,VLOOKUP(A231,'2014'!$A$5:$K$675,4),0)</f>
        <v>635830</v>
      </c>
      <c r="U231">
        <f>IF(R231=A231,VLOOKUP(A231,'2014'!$A$5:$K$675,5),0)</f>
        <v>2</v>
      </c>
      <c r="V231">
        <f>IF(R231=A231,VLOOKUP(A231,'2014'!$A$5:$K$675,6),0)</f>
        <v>0</v>
      </c>
      <c r="W231" s="40">
        <f>IF(R231=A231,VLOOKUP(A231,'2014'!$A$5:$K$675,7),0)</f>
        <v>0</v>
      </c>
      <c r="X231" t="e">
        <f t="shared" si="17"/>
        <v>#DIV/0!</v>
      </c>
      <c r="Z231">
        <f>IF(R231=A231,VLOOKUP(A231,'2013'!$A$5:$K$674,3),0)</f>
        <v>370</v>
      </c>
      <c r="AA231" s="33">
        <f>IF(R231=A231,VLOOKUP(A231,'2013'!$A$5:$K$674,4),0)</f>
        <v>105000</v>
      </c>
      <c r="AB231">
        <f>IF(R231=A231,VLOOKUP(A231,'2013'!$A$5:$K$674,5),0)</f>
        <v>1</v>
      </c>
      <c r="AC231">
        <f>IF(R231=A231,VLOOKUP(A231,'2013'!$A$5:$K$674,6),0)</f>
        <v>0</v>
      </c>
      <c r="AD231" s="40">
        <f>IF(R231=A231,VLOOKUP(A231,'2013'!$A$5:$K$674,7),0)</f>
        <v>0</v>
      </c>
      <c r="AE231" t="e">
        <f t="shared" si="18"/>
        <v>#DIV/0!</v>
      </c>
      <c r="AG231">
        <f>IF(R231=A231,VLOOKUP(A231,'2012'!$A$5:$K$674,3),0)</f>
        <v>227</v>
      </c>
      <c r="AH231" s="33">
        <f>IF(R231=A231,VLOOKUP(A231,'2012'!$A$5:$K$674,4),0)</f>
        <v>554400</v>
      </c>
      <c r="AI231">
        <f>IF(R231=A231,VLOOKUP(A231,'2012'!$A$5:$K$674,5),0)</f>
        <v>4</v>
      </c>
      <c r="AJ231">
        <f>IF(R231=A231,VLOOKUP(A231,'2012'!$A$5:$K$674,6),0)</f>
        <v>2</v>
      </c>
      <c r="AK231" s="40">
        <f>IF(R231=A231,VLOOKUP(A231,'2012'!$A$5:$K$674,7),0)</f>
        <v>0.5</v>
      </c>
      <c r="AL231" t="e">
        <f t="shared" si="19"/>
        <v>#DIV/0!</v>
      </c>
      <c r="AN231" t="str">
        <f>VLOOKUP(A231,'2011'!$A$5:$K$674,1)</f>
        <v xml:space="preserve">Joyce Maresh </v>
      </c>
      <c r="AO231">
        <f>IF(AN231=R231,VLOOKUP(A231,'2011'!$A$5:$K$674,3),0)</f>
        <v>191</v>
      </c>
      <c r="AP231" s="33">
        <f>IF(AN231=R231,VLOOKUP(A231,'2011'!$A$5:$K$674,4),0)</f>
        <v>542000</v>
      </c>
      <c r="AQ231">
        <f>IF(R231=AN231,VLOOKUP(A231,'2011'!$A$5:$K$674,5),0)</f>
        <v>3</v>
      </c>
      <c r="AR231">
        <f>IF(R231=AN231,VLOOKUP(A231,'2011'!$A$5:$K$674,6),0)</f>
        <v>0</v>
      </c>
      <c r="AS231" s="40">
        <f>IF(R231=AN231,VLOOKUP(A231,'2011'!$A$5:$K$674,7),0)</f>
        <v>0</v>
      </c>
    </row>
    <row r="232" spans="1:45" x14ac:dyDescent="0.2">
      <c r="A232" t="s">
        <v>260</v>
      </c>
      <c r="B232" t="s">
        <v>1099</v>
      </c>
      <c r="C232">
        <v>256</v>
      </c>
      <c r="D232" s="33">
        <v>881399</v>
      </c>
      <c r="E232">
        <v>6</v>
      </c>
      <c r="F232">
        <v>0</v>
      </c>
      <c r="G232" s="40">
        <v>0</v>
      </c>
      <c r="H232" s="40" t="e">
        <f t="shared" si="15"/>
        <v>#DIV/0!</v>
      </c>
      <c r="J232" t="str">
        <f>VLOOKUP(A232,'2015'!$A$5:$K$674,1)</f>
        <v xml:space="preserve">Julie Pendergraph </v>
      </c>
      <c r="K232" s="31">
        <f>IF(J232=A232,VLOOKUP(A232,'2015'!$A$5:$K$674,3),0)</f>
        <v>191</v>
      </c>
      <c r="L232" s="33">
        <f>IF(J232=A232,VLOOKUP(A232,'2015'!$A$5:$K$674,4),0)</f>
        <v>918900</v>
      </c>
      <c r="M232">
        <f>IF(J232=A232,VLOOKUP(A232,'2015'!$A$5:$K$674,5),0)</f>
        <v>4</v>
      </c>
      <c r="N232">
        <f>IF(J232=A232,VLOOKUP(A232,'2015'!$A$5:$K$674,6),0)</f>
        <v>2</v>
      </c>
      <c r="O232" s="40">
        <f>IF(J232=A232,VLOOKUP(A232,'2015'!$A$5:$K$674,7),0)</f>
        <v>0.5</v>
      </c>
      <c r="P232" t="e">
        <f t="shared" si="16"/>
        <v>#DIV/0!</v>
      </c>
      <c r="R232" t="str">
        <f>VLOOKUP(A232,'2014'!$A$5:$K$675,1)</f>
        <v xml:space="preserve">Joyce Maresh </v>
      </c>
      <c r="S232" s="31">
        <f>IF(R232=A232,VLOOKUP(A232,'2014'!$A$5:$K$675,3),0)</f>
        <v>0</v>
      </c>
      <c r="T232" s="33">
        <f>IF(R232=A232,VLOOKUP(A232,'2014'!$A$5:$K$675,4),0)</f>
        <v>0</v>
      </c>
      <c r="U232">
        <f>IF(R232=A232,VLOOKUP(A232,'2014'!$A$5:$K$675,5),0)</f>
        <v>0</v>
      </c>
      <c r="V232">
        <f>IF(R232=A232,VLOOKUP(A232,'2014'!$A$5:$K$675,6),0)</f>
        <v>0</v>
      </c>
      <c r="W232" s="40">
        <f>IF(R232=A232,VLOOKUP(A232,'2014'!$A$5:$K$675,7),0)</f>
        <v>0</v>
      </c>
      <c r="X232" t="e">
        <f t="shared" si="17"/>
        <v>#DIV/0!</v>
      </c>
      <c r="Z232">
        <f>IF(R232=A232,VLOOKUP(A232,'2013'!$A$5:$K$674,3),0)</f>
        <v>0</v>
      </c>
      <c r="AA232" s="33">
        <f>IF(R232=A232,VLOOKUP(A232,'2013'!$A$5:$K$674,4),0)</f>
        <v>0</v>
      </c>
      <c r="AB232">
        <f>IF(R232=A232,VLOOKUP(A232,'2013'!$A$5:$K$674,5),0)</f>
        <v>0</v>
      </c>
      <c r="AC232">
        <f>IF(R232=A232,VLOOKUP(A232,'2013'!$A$5:$K$674,6),0)</f>
        <v>0</v>
      </c>
      <c r="AD232" s="40">
        <f>IF(R232=A232,VLOOKUP(A232,'2013'!$A$5:$K$674,7),0)</f>
        <v>0</v>
      </c>
      <c r="AE232" t="e">
        <f t="shared" si="18"/>
        <v>#DIV/0!</v>
      </c>
      <c r="AG232">
        <f>IF(R232=A232,VLOOKUP(A232,'2012'!$A$5:$K$674,3),0)</f>
        <v>0</v>
      </c>
      <c r="AH232" s="33">
        <f>IF(R232=A232,VLOOKUP(A232,'2012'!$A$5:$K$674,4),0)</f>
        <v>0</v>
      </c>
      <c r="AI232">
        <f>IF(R232=A232,VLOOKUP(A232,'2012'!$A$5:$K$674,5),0)</f>
        <v>0</v>
      </c>
      <c r="AJ232">
        <f>IF(R232=A232,VLOOKUP(A232,'2012'!$A$5:$K$674,6),0)</f>
        <v>0</v>
      </c>
      <c r="AK232" s="40">
        <f>IF(R232=A232,VLOOKUP(A232,'2012'!$A$5:$K$674,7),0)</f>
        <v>0</v>
      </c>
      <c r="AL232" t="e">
        <f t="shared" si="19"/>
        <v>#DIV/0!</v>
      </c>
      <c r="AN232" t="str">
        <f>VLOOKUP(A232,'2011'!$A$5:$K$674,1)</f>
        <v xml:space="preserve">Joyce Maresh </v>
      </c>
      <c r="AO232">
        <f>IF(AN232=R232,VLOOKUP(A232,'2011'!$A$5:$K$674,3),0)</f>
        <v>191</v>
      </c>
      <c r="AP232" s="33">
        <f>IF(AN232=R232,VLOOKUP(A232,'2011'!$A$5:$K$674,4),0)</f>
        <v>542000</v>
      </c>
      <c r="AQ232">
        <f>IF(R232=AN232,VLOOKUP(A232,'2011'!$A$5:$K$674,5),0)</f>
        <v>3</v>
      </c>
      <c r="AR232">
        <f>IF(R232=AN232,VLOOKUP(A232,'2011'!$A$5:$K$674,6),0)</f>
        <v>0</v>
      </c>
      <c r="AS232" s="40">
        <f>IF(R232=AN232,VLOOKUP(A232,'2011'!$A$5:$K$674,7),0)</f>
        <v>0</v>
      </c>
    </row>
    <row r="233" spans="1:45" x14ac:dyDescent="0.2">
      <c r="A233" t="s">
        <v>778</v>
      </c>
      <c r="B233" t="s">
        <v>1080</v>
      </c>
      <c r="C233">
        <v>467</v>
      </c>
      <c r="D233" s="33">
        <v>64000</v>
      </c>
      <c r="E233">
        <v>2</v>
      </c>
      <c r="F233">
        <v>0</v>
      </c>
      <c r="G233" s="40">
        <v>0</v>
      </c>
      <c r="H233" s="40" t="e">
        <f t="shared" si="15"/>
        <v>#DIV/0!</v>
      </c>
      <c r="J233" t="str">
        <f>VLOOKUP(A233,'2015'!$A$5:$K$674,1)</f>
        <v xml:space="preserve">Julio Olvera </v>
      </c>
      <c r="K233" s="31">
        <f>IF(J233=A233,VLOOKUP(A233,'2015'!$A$5:$K$674,3),0)</f>
        <v>371</v>
      </c>
      <c r="L233" s="33">
        <f>IF(J233=A233,VLOOKUP(A233,'2015'!$A$5:$K$674,4),0)</f>
        <v>194500</v>
      </c>
      <c r="M233">
        <f>IF(J233=A233,VLOOKUP(A233,'2015'!$A$5:$K$674,5),0)</f>
        <v>3</v>
      </c>
      <c r="N233">
        <f>IF(J233=A233,VLOOKUP(A233,'2015'!$A$5:$K$674,6),0)</f>
        <v>0</v>
      </c>
      <c r="O233" s="40">
        <f>IF(J233=A233,VLOOKUP(A233,'2015'!$A$5:$K$674,7),0)</f>
        <v>0</v>
      </c>
      <c r="P233" t="e">
        <f t="shared" si="16"/>
        <v>#DIV/0!</v>
      </c>
      <c r="R233" t="str">
        <f>VLOOKUP(A233,'2014'!$A$5:$K$675,1)</f>
        <v xml:space="preserve">Joyce Maresh </v>
      </c>
      <c r="S233" s="31">
        <f>IF(R233=A233,VLOOKUP(A233,'2014'!$A$5:$K$675,3),0)</f>
        <v>0</v>
      </c>
      <c r="T233" s="33">
        <f>IF(R233=A233,VLOOKUP(A233,'2014'!$A$5:$K$675,4),0)</f>
        <v>0</v>
      </c>
      <c r="U233">
        <f>IF(R233=A233,VLOOKUP(A233,'2014'!$A$5:$K$675,5),0)</f>
        <v>0</v>
      </c>
      <c r="V233">
        <f>IF(R233=A233,VLOOKUP(A233,'2014'!$A$5:$K$675,6),0)</f>
        <v>0</v>
      </c>
      <c r="W233" s="40">
        <f>IF(R233=A233,VLOOKUP(A233,'2014'!$A$5:$K$675,7),0)</f>
        <v>0</v>
      </c>
      <c r="X233" t="e">
        <f t="shared" si="17"/>
        <v>#DIV/0!</v>
      </c>
      <c r="Z233">
        <f>IF(R233=A233,VLOOKUP(A233,'2013'!$A$5:$K$674,3),0)</f>
        <v>0</v>
      </c>
      <c r="AA233" s="33">
        <f>IF(R233=A233,VLOOKUP(A233,'2013'!$A$5:$K$674,4),0)</f>
        <v>0</v>
      </c>
      <c r="AB233">
        <f>IF(R233=A233,VLOOKUP(A233,'2013'!$A$5:$K$674,5),0)</f>
        <v>0</v>
      </c>
      <c r="AC233">
        <f>IF(R233=A233,VLOOKUP(A233,'2013'!$A$5:$K$674,6),0)</f>
        <v>0</v>
      </c>
      <c r="AD233" s="40">
        <f>IF(R233=A233,VLOOKUP(A233,'2013'!$A$5:$K$674,7),0)</f>
        <v>0</v>
      </c>
      <c r="AE233" t="e">
        <f t="shared" si="18"/>
        <v>#DIV/0!</v>
      </c>
      <c r="AG233">
        <f>IF(R233=A233,VLOOKUP(A233,'2012'!$A$5:$K$674,3),0)</f>
        <v>0</v>
      </c>
      <c r="AH233" s="33">
        <f>IF(R233=A233,VLOOKUP(A233,'2012'!$A$5:$K$674,4),0)</f>
        <v>0</v>
      </c>
      <c r="AI233">
        <f>IF(R233=A233,VLOOKUP(A233,'2012'!$A$5:$K$674,5),0)</f>
        <v>0</v>
      </c>
      <c r="AJ233">
        <f>IF(R233=A233,VLOOKUP(A233,'2012'!$A$5:$K$674,6),0)</f>
        <v>0</v>
      </c>
      <c r="AK233" s="40">
        <f>IF(R233=A233,VLOOKUP(A233,'2012'!$A$5:$K$674,7),0)</f>
        <v>0</v>
      </c>
      <c r="AL233" t="e">
        <f t="shared" si="19"/>
        <v>#DIV/0!</v>
      </c>
      <c r="AN233" t="str">
        <f>VLOOKUP(A233,'2011'!$A$5:$K$674,1)</f>
        <v xml:space="preserve">Julio Olvera </v>
      </c>
      <c r="AO233">
        <f>IF(AN233=R233,VLOOKUP(A233,'2011'!$A$5:$K$674,3),0)</f>
        <v>0</v>
      </c>
      <c r="AP233" s="33">
        <f>IF(AN233=R233,VLOOKUP(A233,'2011'!$A$5:$K$674,4),0)</f>
        <v>0</v>
      </c>
      <c r="AQ233">
        <f>IF(R233=AN233,VLOOKUP(A233,'2011'!$A$5:$K$674,5),0)</f>
        <v>0</v>
      </c>
      <c r="AR233">
        <f>IF(R233=AN233,VLOOKUP(A233,'2011'!$A$5:$K$674,6),0)</f>
        <v>0</v>
      </c>
      <c r="AS233" s="40">
        <f>IF(R233=AN233,VLOOKUP(A233,'2011'!$A$5:$K$674,7),0)</f>
        <v>0</v>
      </c>
    </row>
    <row r="234" spans="1:45" x14ac:dyDescent="0.2">
      <c r="A234" t="s">
        <v>1611</v>
      </c>
      <c r="B234" t="s">
        <v>0</v>
      </c>
      <c r="C234">
        <v>269</v>
      </c>
      <c r="D234" s="33">
        <v>804400</v>
      </c>
      <c r="E234">
        <v>4</v>
      </c>
      <c r="F234">
        <v>1</v>
      </c>
      <c r="G234" s="40">
        <v>0.25</v>
      </c>
      <c r="H234" s="40" t="e">
        <f t="shared" si="15"/>
        <v>#DIV/0!</v>
      </c>
      <c r="J234" t="str">
        <f>VLOOKUP(A234,'2015'!$A$5:$K$674,1)</f>
        <v xml:space="preserve">Julio Olvera </v>
      </c>
      <c r="K234" s="31">
        <f>IF(J234=A234,VLOOKUP(A234,'2015'!$A$5:$K$674,3),0)</f>
        <v>0</v>
      </c>
      <c r="L234" s="33">
        <f>IF(J234=A234,VLOOKUP(A234,'2015'!$A$5:$K$674,4),0)</f>
        <v>0</v>
      </c>
      <c r="M234">
        <f>IF(J234=A234,VLOOKUP(A234,'2015'!$A$5:$K$674,5),0)</f>
        <v>0</v>
      </c>
      <c r="N234">
        <f>IF(J234=A234,VLOOKUP(A234,'2015'!$A$5:$K$674,6),0)</f>
        <v>0</v>
      </c>
      <c r="O234" s="40">
        <f>IF(J234=A234,VLOOKUP(A234,'2015'!$A$5:$K$674,7),0)</f>
        <v>0</v>
      </c>
      <c r="P234" t="e">
        <f t="shared" si="16"/>
        <v>#DIV/0!</v>
      </c>
      <c r="R234" t="str">
        <f>VLOOKUP(A234,'2014'!$A$5:$K$675,1)</f>
        <v xml:space="preserve">Joyce Maresh </v>
      </c>
      <c r="S234" s="31">
        <f>IF(R234=A234,VLOOKUP(A234,'2014'!$A$5:$K$675,3),0)</f>
        <v>0</v>
      </c>
      <c r="T234" s="33">
        <f>IF(R234=A234,VLOOKUP(A234,'2014'!$A$5:$K$675,4),0)</f>
        <v>0</v>
      </c>
      <c r="U234">
        <f>IF(R234=A234,VLOOKUP(A234,'2014'!$A$5:$K$675,5),0)</f>
        <v>0</v>
      </c>
      <c r="V234">
        <f>IF(R234=A234,VLOOKUP(A234,'2014'!$A$5:$K$675,6),0)</f>
        <v>0</v>
      </c>
      <c r="W234" s="40">
        <f>IF(R234=A234,VLOOKUP(A234,'2014'!$A$5:$K$675,7),0)</f>
        <v>0</v>
      </c>
      <c r="X234" t="e">
        <f t="shared" si="17"/>
        <v>#DIV/0!</v>
      </c>
      <c r="Z234">
        <f>IF(R234=A234,VLOOKUP(A234,'2013'!$A$5:$K$674,3),0)</f>
        <v>0</v>
      </c>
      <c r="AA234" s="33">
        <f>IF(R234=A234,VLOOKUP(A234,'2013'!$A$5:$K$674,4),0)</f>
        <v>0</v>
      </c>
      <c r="AB234">
        <f>IF(R234=A234,VLOOKUP(A234,'2013'!$A$5:$K$674,5),0)</f>
        <v>0</v>
      </c>
      <c r="AC234">
        <f>IF(R234=A234,VLOOKUP(A234,'2013'!$A$5:$K$674,6),0)</f>
        <v>0</v>
      </c>
      <c r="AD234" s="40">
        <f>IF(R234=A234,VLOOKUP(A234,'2013'!$A$5:$K$674,7),0)</f>
        <v>0</v>
      </c>
      <c r="AE234" t="e">
        <f t="shared" si="18"/>
        <v>#DIV/0!</v>
      </c>
      <c r="AG234">
        <f>IF(R234=A234,VLOOKUP(A234,'2012'!$A$5:$K$674,3),0)</f>
        <v>0</v>
      </c>
      <c r="AH234" s="33">
        <f>IF(R234=A234,VLOOKUP(A234,'2012'!$A$5:$K$674,4),0)</f>
        <v>0</v>
      </c>
      <c r="AI234">
        <f>IF(R234=A234,VLOOKUP(A234,'2012'!$A$5:$K$674,5),0)</f>
        <v>0</v>
      </c>
      <c r="AJ234">
        <f>IF(R234=A234,VLOOKUP(A234,'2012'!$A$5:$K$674,6),0)</f>
        <v>0</v>
      </c>
      <c r="AK234" s="40">
        <f>IF(R234=A234,VLOOKUP(A234,'2012'!$A$5:$K$674,7),0)</f>
        <v>0</v>
      </c>
      <c r="AL234" t="e">
        <f t="shared" si="19"/>
        <v>#DIV/0!</v>
      </c>
      <c r="AN234" t="str">
        <f>VLOOKUP(A234,'2011'!$A$5:$K$674,1)</f>
        <v xml:space="preserve">Julio Olvera </v>
      </c>
      <c r="AO234">
        <f>IF(AN234=R234,VLOOKUP(A234,'2011'!$A$5:$K$674,3),0)</f>
        <v>0</v>
      </c>
      <c r="AP234" s="33">
        <f>IF(AN234=R234,VLOOKUP(A234,'2011'!$A$5:$K$674,4),0)</f>
        <v>0</v>
      </c>
      <c r="AQ234">
        <f>IF(R234=AN234,VLOOKUP(A234,'2011'!$A$5:$K$674,5),0)</f>
        <v>0</v>
      </c>
      <c r="AR234">
        <f>IF(R234=AN234,VLOOKUP(A234,'2011'!$A$5:$K$674,6),0)</f>
        <v>0</v>
      </c>
      <c r="AS234" s="40">
        <f>IF(R234=AN234,VLOOKUP(A234,'2011'!$A$5:$K$674,7),0)</f>
        <v>0</v>
      </c>
    </row>
    <row r="235" spans="1:45" x14ac:dyDescent="0.2">
      <c r="A235" t="s">
        <v>743</v>
      </c>
      <c r="B235" t="s">
        <v>1302</v>
      </c>
      <c r="C235">
        <v>274</v>
      </c>
      <c r="D235" s="33">
        <v>763523</v>
      </c>
      <c r="E235">
        <v>10</v>
      </c>
      <c r="F235">
        <v>1</v>
      </c>
      <c r="G235" s="40">
        <v>0.1</v>
      </c>
      <c r="H235" s="40" t="e">
        <f t="shared" si="15"/>
        <v>#DIV/0!</v>
      </c>
      <c r="J235" t="str">
        <f>VLOOKUP(A235,'2015'!$A$5:$K$674,1)</f>
        <v xml:space="preserve">Justin Lynn </v>
      </c>
      <c r="K235" s="31">
        <f>IF(J235=A235,VLOOKUP(A235,'2015'!$A$5:$K$674,3),0)</f>
        <v>230</v>
      </c>
      <c r="L235" s="33">
        <f>IF(J235=A235,VLOOKUP(A235,'2015'!$A$5:$K$674,4),0)</f>
        <v>700643</v>
      </c>
      <c r="M235">
        <f>IF(J235=A235,VLOOKUP(A235,'2015'!$A$5:$K$674,5),0)</f>
        <v>10</v>
      </c>
      <c r="N235">
        <f>IF(J235=A235,VLOOKUP(A235,'2015'!$A$5:$K$674,6),0)</f>
        <v>2</v>
      </c>
      <c r="O235" s="40">
        <f>IF(J235=A235,VLOOKUP(A235,'2015'!$A$5:$K$674,7),0)</f>
        <v>0.2</v>
      </c>
      <c r="P235" t="e">
        <f t="shared" si="16"/>
        <v>#DIV/0!</v>
      </c>
      <c r="R235" t="str">
        <f>VLOOKUP(A235,'2014'!$A$5:$K$675,1)</f>
        <v xml:space="preserve">Justin Lynn </v>
      </c>
      <c r="S235" s="31">
        <f>IF(R235=A235,VLOOKUP(A235,'2014'!$A$5:$K$675,3),0)</f>
        <v>345</v>
      </c>
      <c r="T235" s="33">
        <f>IF(R235=A235,VLOOKUP(A235,'2014'!$A$5:$K$675,4),0)</f>
        <v>264036</v>
      </c>
      <c r="U235">
        <f>IF(R235=A235,VLOOKUP(A235,'2014'!$A$5:$K$675,5),0)</f>
        <v>6</v>
      </c>
      <c r="V235">
        <f>IF(R235=A235,VLOOKUP(A235,'2014'!$A$5:$K$675,6),0)</f>
        <v>0</v>
      </c>
      <c r="W235" s="40">
        <f>IF(R235=A235,VLOOKUP(A235,'2014'!$A$5:$K$675,7),0)</f>
        <v>0</v>
      </c>
      <c r="X235" t="e">
        <f t="shared" si="17"/>
        <v>#DIV/0!</v>
      </c>
      <c r="Z235">
        <f>IF(R235=A235,VLOOKUP(A235,'2013'!$A$5:$K$674,3),0)</f>
        <v>393</v>
      </c>
      <c r="AA235" s="33">
        <f>IF(R235=A235,VLOOKUP(A235,'2013'!$A$5:$K$674,4),0)</f>
        <v>52500</v>
      </c>
      <c r="AB235">
        <f>IF(R235=A235,VLOOKUP(A235,'2013'!$A$5:$K$674,5),0)</f>
        <v>1</v>
      </c>
      <c r="AC235">
        <f>IF(R235=A235,VLOOKUP(A235,'2013'!$A$5:$K$674,6),0)</f>
        <v>1</v>
      </c>
      <c r="AD235" s="40">
        <f>IF(R235=A235,VLOOKUP(A235,'2013'!$A$5:$K$674,7),0)</f>
        <v>1</v>
      </c>
      <c r="AE235" t="e">
        <f t="shared" si="18"/>
        <v>#DIV/0!</v>
      </c>
      <c r="AG235">
        <f>IF(R235=A235,VLOOKUP(A235,'2012'!$A$5:$K$674,3),0)</f>
        <v>372</v>
      </c>
      <c r="AH235" s="33">
        <f>IF(R235=A235,VLOOKUP(A235,'2012'!$A$5:$K$674,4),0)</f>
        <v>56000</v>
      </c>
      <c r="AI235">
        <f>IF(R235=A235,VLOOKUP(A235,'2012'!$A$5:$K$674,5),0)</f>
        <v>1</v>
      </c>
      <c r="AJ235">
        <f>IF(R235=A235,VLOOKUP(A235,'2012'!$A$5:$K$674,6),0)</f>
        <v>0</v>
      </c>
      <c r="AK235" s="40">
        <f>IF(R235=A235,VLOOKUP(A235,'2012'!$A$5:$K$674,7),0)</f>
        <v>0</v>
      </c>
      <c r="AL235" t="e">
        <f t="shared" si="19"/>
        <v>#DIV/0!</v>
      </c>
      <c r="AN235" t="str">
        <f>VLOOKUP(A235,'2011'!$A$5:$K$674,1)</f>
        <v xml:space="preserve">Julio Olvera </v>
      </c>
      <c r="AO235">
        <f>IF(AN235=R235,VLOOKUP(A235,'2011'!$A$5:$K$674,3),0)</f>
        <v>0</v>
      </c>
      <c r="AP235" s="33">
        <f>IF(AN235=R235,VLOOKUP(A235,'2011'!$A$5:$K$674,4),0)</f>
        <v>0</v>
      </c>
      <c r="AQ235">
        <f>IF(R235=AN235,VLOOKUP(A235,'2011'!$A$5:$K$674,5),0)</f>
        <v>0</v>
      </c>
      <c r="AR235">
        <f>IF(R235=AN235,VLOOKUP(A235,'2011'!$A$5:$K$674,6),0)</f>
        <v>0</v>
      </c>
      <c r="AS235" s="40">
        <f>IF(R235=AN235,VLOOKUP(A235,'2011'!$A$5:$K$674,7),0)</f>
        <v>0</v>
      </c>
    </row>
    <row r="236" spans="1:45" x14ac:dyDescent="0.2">
      <c r="A236" t="s">
        <v>1026</v>
      </c>
      <c r="B236" t="s">
        <v>1529</v>
      </c>
      <c r="C236">
        <v>173</v>
      </c>
      <c r="D236" s="33">
        <v>1600000</v>
      </c>
      <c r="E236">
        <v>6</v>
      </c>
      <c r="F236">
        <v>1</v>
      </c>
      <c r="G236" s="40">
        <v>0.16666666666666666</v>
      </c>
      <c r="H236" s="40" t="e">
        <f t="shared" si="15"/>
        <v>#DIV/0!</v>
      </c>
      <c r="J236" t="str">
        <f>VLOOKUP(A236,'2015'!$A$5:$K$674,1)</f>
        <v xml:space="preserve">Justin Pistorius </v>
      </c>
      <c r="K236" s="31">
        <f>IF(J236=A236,VLOOKUP(A236,'2015'!$A$5:$K$674,3),0)</f>
        <v>53</v>
      </c>
      <c r="L236" s="33">
        <f>IF(J236=A236,VLOOKUP(A236,'2015'!$A$5:$K$674,4),0)</f>
        <v>2890300</v>
      </c>
      <c r="M236">
        <f>IF(J236=A236,VLOOKUP(A236,'2015'!$A$5:$K$674,5),0)</f>
        <v>15</v>
      </c>
      <c r="N236">
        <f>IF(J236=A236,VLOOKUP(A236,'2015'!$A$5:$K$674,6),0)</f>
        <v>0</v>
      </c>
      <c r="O236" s="40">
        <f>IF(J236=A236,VLOOKUP(A236,'2015'!$A$5:$K$674,7),0)</f>
        <v>0</v>
      </c>
      <c r="P236" t="e">
        <f t="shared" si="16"/>
        <v>#DIV/0!</v>
      </c>
      <c r="R236" t="str">
        <f>VLOOKUP(A236,'2014'!$A$5:$K$675,1)</f>
        <v xml:space="preserve">Justin Pistorius </v>
      </c>
      <c r="S236" s="31">
        <f>IF(R236=A236,VLOOKUP(A236,'2014'!$A$5:$K$675,3),0)</f>
        <v>66</v>
      </c>
      <c r="T236" s="33">
        <f>IF(R236=A236,VLOOKUP(A236,'2014'!$A$5:$K$675,4),0)</f>
        <v>2675550</v>
      </c>
      <c r="U236">
        <f>IF(R236=A236,VLOOKUP(A236,'2014'!$A$5:$K$675,5),0)</f>
        <v>15</v>
      </c>
      <c r="V236">
        <f>IF(R236=A236,VLOOKUP(A236,'2014'!$A$5:$K$675,6),0)</f>
        <v>0</v>
      </c>
      <c r="W236" s="40">
        <f>IF(R236=A236,VLOOKUP(A236,'2014'!$A$5:$K$675,7),0)</f>
        <v>0</v>
      </c>
      <c r="X236" t="e">
        <f t="shared" si="17"/>
        <v>#DIV/0!</v>
      </c>
      <c r="Z236">
        <f>IF(R236=A236,VLOOKUP(A236,'2013'!$A$5:$K$674,3),0)</f>
        <v>393</v>
      </c>
      <c r="AA236" s="33">
        <f>IF(R236=A236,VLOOKUP(A236,'2013'!$A$5:$K$674,4),0)</f>
        <v>52500</v>
      </c>
      <c r="AB236">
        <f>IF(R236=A236,VLOOKUP(A236,'2013'!$A$5:$K$674,5),0)</f>
        <v>1</v>
      </c>
      <c r="AC236">
        <f>IF(R236=A236,VLOOKUP(A236,'2013'!$A$5:$K$674,6),0)</f>
        <v>1</v>
      </c>
      <c r="AD236" s="40">
        <f>IF(R236=A236,VLOOKUP(A236,'2013'!$A$5:$K$674,7),0)</f>
        <v>1</v>
      </c>
      <c r="AE236" t="e">
        <f t="shared" si="18"/>
        <v>#DIV/0!</v>
      </c>
      <c r="AG236">
        <f>IF(R236=A236,VLOOKUP(A236,'2012'!$A$5:$K$674,3),0)</f>
        <v>372</v>
      </c>
      <c r="AH236" s="33">
        <f>IF(R236=A236,VLOOKUP(A236,'2012'!$A$5:$K$674,4),0)</f>
        <v>56000</v>
      </c>
      <c r="AI236">
        <f>IF(R236=A236,VLOOKUP(A236,'2012'!$A$5:$K$674,5),0)</f>
        <v>1</v>
      </c>
      <c r="AJ236">
        <f>IF(R236=A236,VLOOKUP(A236,'2012'!$A$5:$K$674,6),0)</f>
        <v>0</v>
      </c>
      <c r="AK236" s="40">
        <f>IF(R236=A236,VLOOKUP(A236,'2012'!$A$5:$K$674,7),0)</f>
        <v>0</v>
      </c>
      <c r="AL236" t="e">
        <f t="shared" si="19"/>
        <v>#DIV/0!</v>
      </c>
      <c r="AN236" t="str">
        <f>VLOOKUP(A236,'2011'!$A$5:$K$674,1)</f>
        <v xml:space="preserve">Julio Olvera </v>
      </c>
      <c r="AO236">
        <f>IF(AN236=R236,VLOOKUP(A236,'2011'!$A$5:$K$674,3),0)</f>
        <v>0</v>
      </c>
      <c r="AP236" s="33">
        <f>IF(AN236=R236,VLOOKUP(A236,'2011'!$A$5:$K$674,4),0)</f>
        <v>0</v>
      </c>
      <c r="AQ236">
        <f>IF(R236=AN236,VLOOKUP(A236,'2011'!$A$5:$K$674,5),0)</f>
        <v>0</v>
      </c>
      <c r="AR236">
        <f>IF(R236=AN236,VLOOKUP(A236,'2011'!$A$5:$K$674,6),0)</f>
        <v>0</v>
      </c>
      <c r="AS236" s="40">
        <f>IF(R236=AN236,VLOOKUP(A236,'2011'!$A$5:$K$674,7),0)</f>
        <v>0</v>
      </c>
    </row>
    <row r="237" spans="1:45" x14ac:dyDescent="0.2">
      <c r="A237" t="s">
        <v>1612</v>
      </c>
      <c r="B237" t="s">
        <v>1099</v>
      </c>
      <c r="C237">
        <v>364</v>
      </c>
      <c r="D237" s="33">
        <v>327000</v>
      </c>
      <c r="E237">
        <v>2</v>
      </c>
      <c r="F237">
        <v>0</v>
      </c>
      <c r="G237" s="40">
        <v>0</v>
      </c>
      <c r="H237" s="40" t="e">
        <f t="shared" si="15"/>
        <v>#DIV/0!</v>
      </c>
      <c r="J237" t="str">
        <f>VLOOKUP(A237,'2015'!$A$5:$K$674,1)</f>
        <v xml:space="preserve">Justin Pistorius </v>
      </c>
      <c r="K237" s="31">
        <f>IF(J237=A237,VLOOKUP(A237,'2015'!$A$5:$K$674,3),0)</f>
        <v>0</v>
      </c>
      <c r="L237" s="33">
        <f>IF(J237=A237,VLOOKUP(A237,'2015'!$A$5:$K$674,4),0)</f>
        <v>0</v>
      </c>
      <c r="M237">
        <f>IF(J237=A237,VLOOKUP(A237,'2015'!$A$5:$K$674,5),0)</f>
        <v>0</v>
      </c>
      <c r="N237">
        <f>IF(J237=A237,VLOOKUP(A237,'2015'!$A$5:$K$674,6),0)</f>
        <v>0</v>
      </c>
      <c r="O237" s="40">
        <f>IF(J237=A237,VLOOKUP(A237,'2015'!$A$5:$K$674,7),0)</f>
        <v>0</v>
      </c>
      <c r="P237" t="e">
        <f t="shared" si="16"/>
        <v>#DIV/0!</v>
      </c>
      <c r="R237" t="str">
        <f>VLOOKUP(A237,'2014'!$A$5:$K$675,1)</f>
        <v xml:space="preserve">Justin Pistorius </v>
      </c>
      <c r="S237" s="31">
        <f>IF(R237=A237,VLOOKUP(A237,'2014'!$A$5:$K$675,3),0)</f>
        <v>0</v>
      </c>
      <c r="T237" s="33">
        <f>IF(R237=A237,VLOOKUP(A237,'2014'!$A$5:$K$675,4),0)</f>
        <v>0</v>
      </c>
      <c r="U237">
        <f>IF(R237=A237,VLOOKUP(A237,'2014'!$A$5:$K$675,5),0)</f>
        <v>0</v>
      </c>
      <c r="V237">
        <f>IF(R237=A237,VLOOKUP(A237,'2014'!$A$5:$K$675,6),0)</f>
        <v>0</v>
      </c>
      <c r="W237" s="40">
        <f>IF(R237=A237,VLOOKUP(A237,'2014'!$A$5:$K$675,7),0)</f>
        <v>0</v>
      </c>
      <c r="X237" t="e">
        <f t="shared" si="17"/>
        <v>#DIV/0!</v>
      </c>
      <c r="Z237">
        <f>IF(R237=A237,VLOOKUP(A237,'2013'!$A$5:$K$674,3),0)</f>
        <v>0</v>
      </c>
      <c r="AA237" s="33">
        <f>IF(R237=A237,VLOOKUP(A237,'2013'!$A$5:$K$674,4),0)</f>
        <v>0</v>
      </c>
      <c r="AB237">
        <f>IF(R237=A237,VLOOKUP(A237,'2013'!$A$5:$K$674,5),0)</f>
        <v>0</v>
      </c>
      <c r="AC237">
        <f>IF(R237=A237,VLOOKUP(A237,'2013'!$A$5:$K$674,6),0)</f>
        <v>0</v>
      </c>
      <c r="AD237" s="40">
        <f>IF(R237=A237,VLOOKUP(A237,'2013'!$A$5:$K$674,7),0)</f>
        <v>0</v>
      </c>
      <c r="AE237" t="e">
        <f t="shared" si="18"/>
        <v>#DIV/0!</v>
      </c>
      <c r="AG237">
        <f>IF(R237=A237,VLOOKUP(A237,'2012'!$A$5:$K$674,3),0)</f>
        <v>0</v>
      </c>
      <c r="AH237" s="33">
        <f>IF(R237=A237,VLOOKUP(A237,'2012'!$A$5:$K$674,4),0)</f>
        <v>0</v>
      </c>
      <c r="AI237">
        <f>IF(R237=A237,VLOOKUP(A237,'2012'!$A$5:$K$674,5),0)</f>
        <v>0</v>
      </c>
      <c r="AJ237">
        <f>IF(R237=A237,VLOOKUP(A237,'2012'!$A$5:$K$674,6),0)</f>
        <v>0</v>
      </c>
      <c r="AK237" s="40">
        <f>IF(R237=A237,VLOOKUP(A237,'2012'!$A$5:$K$674,7),0)</f>
        <v>0</v>
      </c>
      <c r="AL237" t="e">
        <f t="shared" si="19"/>
        <v>#DIV/0!</v>
      </c>
      <c r="AN237" t="str">
        <f>VLOOKUP(A237,'2011'!$A$5:$K$674,1)</f>
        <v xml:space="preserve">Julio Olvera </v>
      </c>
      <c r="AO237">
        <f>IF(AN237=R237,VLOOKUP(A237,'2011'!$A$5:$K$674,3),0)</f>
        <v>0</v>
      </c>
      <c r="AP237" s="33">
        <f>IF(AN237=R237,VLOOKUP(A237,'2011'!$A$5:$K$674,4),0)</f>
        <v>0</v>
      </c>
      <c r="AQ237">
        <f>IF(R237=AN237,VLOOKUP(A237,'2011'!$A$5:$K$674,5),0)</f>
        <v>0</v>
      </c>
      <c r="AR237">
        <f>IF(R237=AN237,VLOOKUP(A237,'2011'!$A$5:$K$674,6),0)</f>
        <v>0</v>
      </c>
      <c r="AS237" s="40">
        <f>IF(R237=AN237,VLOOKUP(A237,'2011'!$A$5:$K$674,7),0)</f>
        <v>0</v>
      </c>
    </row>
    <row r="238" spans="1:45" x14ac:dyDescent="0.2">
      <c r="A238" t="s">
        <v>1491</v>
      </c>
      <c r="B238" t="s">
        <v>1459</v>
      </c>
      <c r="C238">
        <v>263</v>
      </c>
      <c r="D238" s="33">
        <v>831000</v>
      </c>
      <c r="E238">
        <v>11</v>
      </c>
      <c r="F238">
        <v>1</v>
      </c>
      <c r="G238" s="40">
        <v>9.0909090909090912E-2</v>
      </c>
      <c r="H238" s="40" t="e">
        <f t="shared" si="15"/>
        <v>#DIV/0!</v>
      </c>
      <c r="J238" t="str">
        <f>VLOOKUP(A238,'2015'!$A$5:$K$674,1)</f>
        <v xml:space="preserve">Justin Pistorius </v>
      </c>
      <c r="K238" s="31">
        <f>IF(J238=A238,VLOOKUP(A238,'2015'!$A$5:$K$674,3),0)</f>
        <v>0</v>
      </c>
      <c r="L238" s="33">
        <f>IF(J238=A238,VLOOKUP(A238,'2015'!$A$5:$K$674,4),0)</f>
        <v>0</v>
      </c>
      <c r="M238">
        <f>IF(J238=A238,VLOOKUP(A238,'2015'!$A$5:$K$674,5),0)</f>
        <v>0</v>
      </c>
      <c r="N238">
        <f>IF(J238=A238,VLOOKUP(A238,'2015'!$A$5:$K$674,6),0)</f>
        <v>0</v>
      </c>
      <c r="O238" s="40">
        <f>IF(J238=A238,VLOOKUP(A238,'2015'!$A$5:$K$674,7),0)</f>
        <v>0</v>
      </c>
      <c r="P238" t="e">
        <f t="shared" si="16"/>
        <v>#DIV/0!</v>
      </c>
      <c r="R238" t="str">
        <f>VLOOKUP(A238,'2014'!$A$5:$K$675,1)</f>
        <v xml:space="preserve">Justin Pistorius </v>
      </c>
      <c r="S238" s="31">
        <f>IF(R238=A238,VLOOKUP(A238,'2014'!$A$5:$K$675,3),0)</f>
        <v>0</v>
      </c>
      <c r="T238" s="33">
        <f>IF(R238=A238,VLOOKUP(A238,'2014'!$A$5:$K$675,4),0)</f>
        <v>0</v>
      </c>
      <c r="U238">
        <f>IF(R238=A238,VLOOKUP(A238,'2014'!$A$5:$K$675,5),0)</f>
        <v>0</v>
      </c>
      <c r="V238">
        <f>IF(R238=A238,VLOOKUP(A238,'2014'!$A$5:$K$675,6),0)</f>
        <v>0</v>
      </c>
      <c r="W238" s="40">
        <f>IF(R238=A238,VLOOKUP(A238,'2014'!$A$5:$K$675,7),0)</f>
        <v>0</v>
      </c>
      <c r="X238" t="e">
        <f t="shared" si="17"/>
        <v>#DIV/0!</v>
      </c>
      <c r="Z238">
        <f>IF(R238=A238,VLOOKUP(A238,'2013'!$A$5:$K$674,3),0)</f>
        <v>0</v>
      </c>
      <c r="AA238" s="33">
        <f>IF(R238=A238,VLOOKUP(A238,'2013'!$A$5:$K$674,4),0)</f>
        <v>0</v>
      </c>
      <c r="AB238">
        <f>IF(R238=A238,VLOOKUP(A238,'2013'!$A$5:$K$674,5),0)</f>
        <v>0</v>
      </c>
      <c r="AC238">
        <f>IF(R238=A238,VLOOKUP(A238,'2013'!$A$5:$K$674,6),0)</f>
        <v>0</v>
      </c>
      <c r="AD238" s="40">
        <f>IF(R238=A238,VLOOKUP(A238,'2013'!$A$5:$K$674,7),0)</f>
        <v>0</v>
      </c>
      <c r="AE238" t="e">
        <f t="shared" si="18"/>
        <v>#DIV/0!</v>
      </c>
      <c r="AG238">
        <f>IF(R238=A238,VLOOKUP(A238,'2012'!$A$5:$K$674,3),0)</f>
        <v>0</v>
      </c>
      <c r="AH238" s="33">
        <f>IF(R238=A238,VLOOKUP(A238,'2012'!$A$5:$K$674,4),0)</f>
        <v>0</v>
      </c>
      <c r="AI238">
        <f>IF(R238=A238,VLOOKUP(A238,'2012'!$A$5:$K$674,5),0)</f>
        <v>0</v>
      </c>
      <c r="AJ238">
        <f>IF(R238=A238,VLOOKUP(A238,'2012'!$A$5:$K$674,6),0)</f>
        <v>0</v>
      </c>
      <c r="AK238" s="40">
        <f>IF(R238=A238,VLOOKUP(A238,'2012'!$A$5:$K$674,7),0)</f>
        <v>0</v>
      </c>
      <c r="AL238" t="e">
        <f t="shared" si="19"/>
        <v>#DIV/0!</v>
      </c>
      <c r="AN238" t="str">
        <f>VLOOKUP(A238,'2011'!$A$5:$K$674,1)</f>
        <v xml:space="preserve">Julio Olvera </v>
      </c>
      <c r="AO238">
        <f>IF(AN238=R238,VLOOKUP(A238,'2011'!$A$5:$K$674,3),0)</f>
        <v>0</v>
      </c>
      <c r="AP238" s="33">
        <f>IF(AN238=R238,VLOOKUP(A238,'2011'!$A$5:$K$674,4),0)</f>
        <v>0</v>
      </c>
      <c r="AQ238">
        <f>IF(R238=AN238,VLOOKUP(A238,'2011'!$A$5:$K$674,5),0)</f>
        <v>0</v>
      </c>
      <c r="AR238">
        <f>IF(R238=AN238,VLOOKUP(A238,'2011'!$A$5:$K$674,6),0)</f>
        <v>0</v>
      </c>
      <c r="AS238" s="40">
        <f>IF(R238=AN238,VLOOKUP(A238,'2011'!$A$5:$K$674,7),0)</f>
        <v>0</v>
      </c>
    </row>
    <row r="239" spans="1:45" x14ac:dyDescent="0.2">
      <c r="A239" t="s">
        <v>1587</v>
      </c>
      <c r="B239" t="s">
        <v>1099</v>
      </c>
      <c r="C239">
        <v>350</v>
      </c>
      <c r="D239" s="33">
        <v>402000</v>
      </c>
      <c r="E239">
        <v>4</v>
      </c>
      <c r="F239">
        <v>0</v>
      </c>
      <c r="G239" s="40">
        <v>0</v>
      </c>
      <c r="H239" s="40" t="e">
        <f t="shared" si="15"/>
        <v>#DIV/0!</v>
      </c>
      <c r="J239" t="str">
        <f>VLOOKUP(A239,'2015'!$A$5:$K$674,1)</f>
        <v xml:space="preserve">Justin Pistorius </v>
      </c>
      <c r="K239" s="31">
        <f>IF(J239=A239,VLOOKUP(A239,'2015'!$A$5:$K$674,3),0)</f>
        <v>0</v>
      </c>
      <c r="L239" s="33">
        <f>IF(J239=A239,VLOOKUP(A239,'2015'!$A$5:$K$674,4),0)</f>
        <v>0</v>
      </c>
      <c r="M239">
        <f>IF(J239=A239,VLOOKUP(A239,'2015'!$A$5:$K$674,5),0)</f>
        <v>0</v>
      </c>
      <c r="N239">
        <f>IF(J239=A239,VLOOKUP(A239,'2015'!$A$5:$K$674,6),0)</f>
        <v>0</v>
      </c>
      <c r="O239" s="40">
        <f>IF(J239=A239,VLOOKUP(A239,'2015'!$A$5:$K$674,7),0)</f>
        <v>0</v>
      </c>
      <c r="P239" t="e">
        <f t="shared" si="16"/>
        <v>#DIV/0!</v>
      </c>
      <c r="R239" t="str">
        <f>VLOOKUP(A239,'2014'!$A$5:$K$675,1)</f>
        <v xml:space="preserve">Justin Pistorius </v>
      </c>
      <c r="S239" s="31">
        <f>IF(R239=A239,VLOOKUP(A239,'2014'!$A$5:$K$675,3),0)</f>
        <v>0</v>
      </c>
      <c r="T239" s="33">
        <f>IF(R239=A239,VLOOKUP(A239,'2014'!$A$5:$K$675,4),0)</f>
        <v>0</v>
      </c>
      <c r="U239">
        <f>IF(R239=A239,VLOOKUP(A239,'2014'!$A$5:$K$675,5),0)</f>
        <v>0</v>
      </c>
      <c r="V239">
        <f>IF(R239=A239,VLOOKUP(A239,'2014'!$A$5:$K$675,6),0)</f>
        <v>0</v>
      </c>
      <c r="W239" s="40">
        <f>IF(R239=A239,VLOOKUP(A239,'2014'!$A$5:$K$675,7),0)</f>
        <v>0</v>
      </c>
      <c r="X239" t="e">
        <f t="shared" si="17"/>
        <v>#DIV/0!</v>
      </c>
      <c r="Z239">
        <f>IF(R239=A239,VLOOKUP(A239,'2013'!$A$5:$K$674,3),0)</f>
        <v>0</v>
      </c>
      <c r="AA239" s="33">
        <f>IF(R239=A239,VLOOKUP(A239,'2013'!$A$5:$K$674,4),0)</f>
        <v>0</v>
      </c>
      <c r="AB239">
        <f>IF(R239=A239,VLOOKUP(A239,'2013'!$A$5:$K$674,5),0)</f>
        <v>0</v>
      </c>
      <c r="AC239">
        <f>IF(R239=A239,VLOOKUP(A239,'2013'!$A$5:$K$674,6),0)</f>
        <v>0</v>
      </c>
      <c r="AD239" s="40">
        <f>IF(R239=A239,VLOOKUP(A239,'2013'!$A$5:$K$674,7),0)</f>
        <v>0</v>
      </c>
      <c r="AE239" t="e">
        <f t="shared" si="18"/>
        <v>#DIV/0!</v>
      </c>
      <c r="AG239">
        <f>IF(R239=A239,VLOOKUP(A239,'2012'!$A$5:$K$674,3),0)</f>
        <v>0</v>
      </c>
      <c r="AH239" s="33">
        <f>IF(R239=A239,VLOOKUP(A239,'2012'!$A$5:$K$674,4),0)</f>
        <v>0</v>
      </c>
      <c r="AI239">
        <f>IF(R239=A239,VLOOKUP(A239,'2012'!$A$5:$K$674,5),0)</f>
        <v>0</v>
      </c>
      <c r="AJ239">
        <f>IF(R239=A239,VLOOKUP(A239,'2012'!$A$5:$K$674,6),0)</f>
        <v>0</v>
      </c>
      <c r="AK239" s="40">
        <f>IF(R239=A239,VLOOKUP(A239,'2012'!$A$5:$K$674,7),0)</f>
        <v>0</v>
      </c>
      <c r="AL239" t="e">
        <f t="shared" si="19"/>
        <v>#DIV/0!</v>
      </c>
      <c r="AN239" t="str">
        <f>VLOOKUP(A239,'2011'!$A$5:$K$674,1)</f>
        <v xml:space="preserve">Julio Olvera </v>
      </c>
      <c r="AO239">
        <f>IF(AN239=R239,VLOOKUP(A239,'2011'!$A$5:$K$674,3),0)</f>
        <v>0</v>
      </c>
      <c r="AP239" s="33">
        <f>IF(AN239=R239,VLOOKUP(A239,'2011'!$A$5:$K$674,4),0)</f>
        <v>0</v>
      </c>
      <c r="AQ239">
        <f>IF(R239=AN239,VLOOKUP(A239,'2011'!$A$5:$K$674,5),0)</f>
        <v>0</v>
      </c>
      <c r="AR239">
        <f>IF(R239=AN239,VLOOKUP(A239,'2011'!$A$5:$K$674,6),0)</f>
        <v>0</v>
      </c>
      <c r="AS239" s="40">
        <f>IF(R239=AN239,VLOOKUP(A239,'2011'!$A$5:$K$674,7),0)</f>
        <v>0</v>
      </c>
    </row>
    <row r="240" spans="1:45" x14ac:dyDescent="0.2">
      <c r="A240" t="s">
        <v>805</v>
      </c>
      <c r="B240" t="s">
        <v>981</v>
      </c>
      <c r="C240">
        <v>249</v>
      </c>
      <c r="D240" s="33">
        <v>941900</v>
      </c>
      <c r="E240">
        <v>5</v>
      </c>
      <c r="F240">
        <v>0</v>
      </c>
      <c r="G240" s="40">
        <v>0</v>
      </c>
      <c r="H240" s="40" t="e">
        <f t="shared" si="15"/>
        <v>#DIV/0!</v>
      </c>
      <c r="J240" t="str">
        <f>VLOOKUP(A240,'2015'!$A$5:$K$674,1)</f>
        <v xml:space="preserve">Kadette Cooper </v>
      </c>
      <c r="K240" s="31">
        <f>IF(J240=A240,VLOOKUP(A240,'2015'!$A$5:$K$674,3),0)</f>
        <v>25</v>
      </c>
      <c r="L240" s="33">
        <f>IF(J240=A240,VLOOKUP(A240,'2015'!$A$5:$K$674,4),0)</f>
        <v>4547000</v>
      </c>
      <c r="M240">
        <f>IF(J240=A240,VLOOKUP(A240,'2015'!$A$5:$K$674,5),0)</f>
        <v>20</v>
      </c>
      <c r="N240">
        <f>IF(J240=A240,VLOOKUP(A240,'2015'!$A$5:$K$674,6),0)</f>
        <v>7</v>
      </c>
      <c r="O240" s="40">
        <f>IF(J240=A240,VLOOKUP(A240,'2015'!$A$5:$K$674,7),0)</f>
        <v>0.35</v>
      </c>
      <c r="P240" t="e">
        <f t="shared" si="16"/>
        <v>#DIV/0!</v>
      </c>
      <c r="R240" t="str">
        <f>VLOOKUP(A240,'2014'!$A$5:$K$675,1)</f>
        <v xml:space="preserve">Justin Pistorius </v>
      </c>
      <c r="S240" s="31">
        <f>IF(R240=A240,VLOOKUP(A240,'2014'!$A$5:$K$675,3),0)</f>
        <v>0</v>
      </c>
      <c r="T240" s="33">
        <f>IF(R240=A240,VLOOKUP(A240,'2014'!$A$5:$K$675,4),0)</f>
        <v>0</v>
      </c>
      <c r="U240">
        <f>IF(R240=A240,VLOOKUP(A240,'2014'!$A$5:$K$675,5),0)</f>
        <v>0</v>
      </c>
      <c r="V240">
        <f>IF(R240=A240,VLOOKUP(A240,'2014'!$A$5:$K$675,6),0)</f>
        <v>0</v>
      </c>
      <c r="W240" s="40">
        <f>IF(R240=A240,VLOOKUP(A240,'2014'!$A$5:$K$675,7),0)</f>
        <v>0</v>
      </c>
      <c r="X240" t="e">
        <f t="shared" si="17"/>
        <v>#DIV/0!</v>
      </c>
      <c r="Z240">
        <f>IF(R240=A240,VLOOKUP(A240,'2013'!$A$5:$K$674,3),0)</f>
        <v>0</v>
      </c>
      <c r="AA240" s="33">
        <f>IF(R240=A240,VLOOKUP(A240,'2013'!$A$5:$K$674,4),0)</f>
        <v>0</v>
      </c>
      <c r="AB240">
        <f>IF(R240=A240,VLOOKUP(A240,'2013'!$A$5:$K$674,5),0)</f>
        <v>0</v>
      </c>
      <c r="AC240">
        <f>IF(R240=A240,VLOOKUP(A240,'2013'!$A$5:$K$674,6),0)</f>
        <v>0</v>
      </c>
      <c r="AD240" s="40">
        <f>IF(R240=A240,VLOOKUP(A240,'2013'!$A$5:$K$674,7),0)</f>
        <v>0</v>
      </c>
      <c r="AE240" t="e">
        <f t="shared" si="18"/>
        <v>#DIV/0!</v>
      </c>
      <c r="AG240">
        <f>IF(R240=A240,VLOOKUP(A240,'2012'!$A$5:$K$674,3),0)</f>
        <v>0</v>
      </c>
      <c r="AH240" s="33">
        <f>IF(R240=A240,VLOOKUP(A240,'2012'!$A$5:$K$674,4),0)</f>
        <v>0</v>
      </c>
      <c r="AI240">
        <f>IF(R240=A240,VLOOKUP(A240,'2012'!$A$5:$K$674,5),0)</f>
        <v>0</v>
      </c>
      <c r="AJ240">
        <f>IF(R240=A240,VLOOKUP(A240,'2012'!$A$5:$K$674,6),0)</f>
        <v>0</v>
      </c>
      <c r="AK240" s="40">
        <f>IF(R240=A240,VLOOKUP(A240,'2012'!$A$5:$K$674,7),0)</f>
        <v>0</v>
      </c>
      <c r="AL240" t="e">
        <f t="shared" si="19"/>
        <v>#DIV/0!</v>
      </c>
      <c r="AN240" t="str">
        <f>VLOOKUP(A240,'2011'!$A$5:$K$674,1)</f>
        <v xml:space="preserve">Kadette Cooper </v>
      </c>
      <c r="AO240">
        <f>IF(AN240=R240,VLOOKUP(A240,'2011'!$A$5:$K$674,3),0)</f>
        <v>0</v>
      </c>
      <c r="AP240" s="33">
        <f>IF(AN240=R240,VLOOKUP(A240,'2011'!$A$5:$K$674,4),0)</f>
        <v>0</v>
      </c>
      <c r="AQ240">
        <f>IF(R240=AN240,VLOOKUP(A240,'2011'!$A$5:$K$674,5),0)</f>
        <v>0</v>
      </c>
      <c r="AR240">
        <f>IF(R240=AN240,VLOOKUP(A240,'2011'!$A$5:$K$674,6),0)</f>
        <v>0</v>
      </c>
      <c r="AS240" s="40">
        <f>IF(R240=AN240,VLOOKUP(A240,'2011'!$A$5:$K$674,7),0)</f>
        <v>0</v>
      </c>
    </row>
    <row r="241" spans="1:45" x14ac:dyDescent="0.2">
      <c r="A241" t="s">
        <v>1588</v>
      </c>
      <c r="B241" t="s">
        <v>981</v>
      </c>
      <c r="C241">
        <v>199</v>
      </c>
      <c r="D241" s="33">
        <v>1296300</v>
      </c>
      <c r="E241">
        <v>8</v>
      </c>
      <c r="F241">
        <v>1</v>
      </c>
      <c r="G241" s="40">
        <v>0.125</v>
      </c>
      <c r="H241" s="40" t="e">
        <f t="shared" si="15"/>
        <v>#DIV/0!</v>
      </c>
      <c r="J241" t="str">
        <f>VLOOKUP(A241,'2015'!$A$5:$K$674,1)</f>
        <v xml:space="preserve">Kadette Cooper </v>
      </c>
      <c r="K241" s="31">
        <f>IF(J241=A241,VLOOKUP(A241,'2015'!$A$5:$K$674,3),0)</f>
        <v>0</v>
      </c>
      <c r="L241" s="33">
        <f>IF(J241=A241,VLOOKUP(A241,'2015'!$A$5:$K$674,4),0)</f>
        <v>0</v>
      </c>
      <c r="M241">
        <f>IF(J241=A241,VLOOKUP(A241,'2015'!$A$5:$K$674,5),0)</f>
        <v>0</v>
      </c>
      <c r="N241">
        <f>IF(J241=A241,VLOOKUP(A241,'2015'!$A$5:$K$674,6),0)</f>
        <v>0</v>
      </c>
      <c r="O241" s="40">
        <f>IF(J241=A241,VLOOKUP(A241,'2015'!$A$5:$K$674,7),0)</f>
        <v>0</v>
      </c>
      <c r="P241" t="e">
        <f t="shared" si="16"/>
        <v>#DIV/0!</v>
      </c>
      <c r="R241" t="str">
        <f>VLOOKUP(A241,'2014'!$A$5:$K$675,1)</f>
        <v xml:space="preserve">Kadette Cooper Brown </v>
      </c>
      <c r="S241" s="31">
        <f>IF(R241=A241,VLOOKUP(A241,'2014'!$A$5:$K$675,3),0)</f>
        <v>0</v>
      </c>
      <c r="T241" s="33">
        <f>IF(R241=A241,VLOOKUP(A241,'2014'!$A$5:$K$675,4),0)</f>
        <v>0</v>
      </c>
      <c r="U241">
        <f>IF(R241=A241,VLOOKUP(A241,'2014'!$A$5:$K$675,5),0)</f>
        <v>0</v>
      </c>
      <c r="V241">
        <f>IF(R241=A241,VLOOKUP(A241,'2014'!$A$5:$K$675,6),0)</f>
        <v>0</v>
      </c>
      <c r="W241" s="40">
        <f>IF(R241=A241,VLOOKUP(A241,'2014'!$A$5:$K$675,7),0)</f>
        <v>0</v>
      </c>
      <c r="X241" t="e">
        <f t="shared" si="17"/>
        <v>#DIV/0!</v>
      </c>
      <c r="Z241">
        <f>IF(R241=A241,VLOOKUP(A241,'2013'!$A$5:$K$674,3),0)</f>
        <v>0</v>
      </c>
      <c r="AA241" s="33">
        <f>IF(R241=A241,VLOOKUP(A241,'2013'!$A$5:$K$674,4),0)</f>
        <v>0</v>
      </c>
      <c r="AB241">
        <f>IF(R241=A241,VLOOKUP(A241,'2013'!$A$5:$K$674,5),0)</f>
        <v>0</v>
      </c>
      <c r="AC241">
        <f>IF(R241=A241,VLOOKUP(A241,'2013'!$A$5:$K$674,6),0)</f>
        <v>0</v>
      </c>
      <c r="AD241" s="40">
        <f>IF(R241=A241,VLOOKUP(A241,'2013'!$A$5:$K$674,7),0)</f>
        <v>0</v>
      </c>
      <c r="AE241" t="e">
        <f t="shared" si="18"/>
        <v>#DIV/0!</v>
      </c>
      <c r="AG241">
        <f>IF(R241=A241,VLOOKUP(A241,'2012'!$A$5:$K$674,3),0)</f>
        <v>0</v>
      </c>
      <c r="AH241" s="33">
        <f>IF(R241=A241,VLOOKUP(A241,'2012'!$A$5:$K$674,4),0)</f>
        <v>0</v>
      </c>
      <c r="AI241">
        <f>IF(R241=A241,VLOOKUP(A241,'2012'!$A$5:$K$674,5),0)</f>
        <v>0</v>
      </c>
      <c r="AJ241">
        <f>IF(R241=A241,VLOOKUP(A241,'2012'!$A$5:$K$674,6),0)</f>
        <v>0</v>
      </c>
      <c r="AK241" s="40">
        <f>IF(R241=A241,VLOOKUP(A241,'2012'!$A$5:$K$674,7),0)</f>
        <v>0</v>
      </c>
      <c r="AL241" t="e">
        <f t="shared" si="19"/>
        <v>#DIV/0!</v>
      </c>
      <c r="AN241" t="str">
        <f>VLOOKUP(A241,'2011'!$A$5:$K$674,1)</f>
        <v xml:space="preserve">Kadette Cooper </v>
      </c>
      <c r="AO241">
        <f>IF(AN241=R241,VLOOKUP(A241,'2011'!$A$5:$K$674,3),0)</f>
        <v>0</v>
      </c>
      <c r="AP241" s="33">
        <f>IF(AN241=R241,VLOOKUP(A241,'2011'!$A$5:$K$674,4),0)</f>
        <v>0</v>
      </c>
      <c r="AQ241">
        <f>IF(R241=AN241,VLOOKUP(A241,'2011'!$A$5:$K$674,5),0)</f>
        <v>0</v>
      </c>
      <c r="AR241">
        <f>IF(R241=AN241,VLOOKUP(A241,'2011'!$A$5:$K$674,6),0)</f>
        <v>0</v>
      </c>
      <c r="AS241" s="40">
        <f>IF(R241=AN241,VLOOKUP(A241,'2011'!$A$5:$K$674,7),0)</f>
        <v>0</v>
      </c>
    </row>
    <row r="242" spans="1:45" x14ac:dyDescent="0.2">
      <c r="A242" t="s">
        <v>744</v>
      </c>
      <c r="B242" t="s">
        <v>536</v>
      </c>
      <c r="C242">
        <v>316</v>
      </c>
      <c r="D242" s="33">
        <v>540000</v>
      </c>
      <c r="E242">
        <v>4</v>
      </c>
      <c r="F242">
        <v>0</v>
      </c>
      <c r="G242" s="40">
        <v>0</v>
      </c>
      <c r="H242" s="40" t="e">
        <f t="shared" si="15"/>
        <v>#DIV/0!</v>
      </c>
      <c r="J242" t="str">
        <f>VLOOKUP(A242,'2015'!$A$5:$K$674,1)</f>
        <v xml:space="preserve">Kara McLelland </v>
      </c>
      <c r="K242" s="31">
        <f>IF(J242=A242,VLOOKUP(A242,'2015'!$A$5:$K$674,3),0)</f>
        <v>266</v>
      </c>
      <c r="L242" s="33">
        <f>IF(J242=A242,VLOOKUP(A242,'2015'!$A$5:$K$674,4),0)</f>
        <v>516750</v>
      </c>
      <c r="M242">
        <f>IF(J242=A242,VLOOKUP(A242,'2015'!$A$5:$K$674,5),0)</f>
        <v>4</v>
      </c>
      <c r="N242">
        <f>IF(J242=A242,VLOOKUP(A242,'2015'!$A$5:$K$674,6),0)</f>
        <v>0</v>
      </c>
      <c r="O242" s="40">
        <f>IF(J242=A242,VLOOKUP(A242,'2015'!$A$5:$K$674,7),0)</f>
        <v>0</v>
      </c>
      <c r="P242" t="e">
        <f t="shared" si="16"/>
        <v>#DIV/0!</v>
      </c>
      <c r="R242" t="str">
        <f>VLOOKUP(A242,'2014'!$A$5:$K$675,1)</f>
        <v xml:space="preserve">Kara McLelland </v>
      </c>
      <c r="S242" s="31">
        <f>IF(R242=A242,VLOOKUP(A242,'2014'!$A$5:$K$675,3),0)</f>
        <v>264</v>
      </c>
      <c r="T242" s="33">
        <f>IF(R242=A242,VLOOKUP(A242,'2014'!$A$5:$K$675,4),0)</f>
        <v>566350</v>
      </c>
      <c r="U242">
        <f>IF(R242=A242,VLOOKUP(A242,'2014'!$A$5:$K$675,5),0)</f>
        <v>7</v>
      </c>
      <c r="V242">
        <f>IF(R242=A242,VLOOKUP(A242,'2014'!$A$5:$K$675,6),0)</f>
        <v>0</v>
      </c>
      <c r="W242" s="40">
        <f>IF(R242=A242,VLOOKUP(A242,'2014'!$A$5:$K$675,7),0)</f>
        <v>0</v>
      </c>
      <c r="X242" t="e">
        <f t="shared" si="17"/>
        <v>#DIV/0!</v>
      </c>
      <c r="Z242">
        <f>IF(R242=A242,VLOOKUP(A242,'2013'!$A$5:$K$674,3),0)</f>
        <v>384</v>
      </c>
      <c r="AA242" s="33">
        <f>IF(R242=A242,VLOOKUP(A242,'2013'!$A$5:$K$674,4),0)</f>
        <v>67750</v>
      </c>
      <c r="AB242">
        <f>IF(R242=A242,VLOOKUP(A242,'2013'!$A$5:$K$674,5),0)</f>
        <v>1</v>
      </c>
      <c r="AC242">
        <f>IF(R242=A242,VLOOKUP(A242,'2013'!$A$5:$K$674,6),0)</f>
        <v>0</v>
      </c>
      <c r="AD242" s="40">
        <f>IF(R242=A242,VLOOKUP(A242,'2013'!$A$5:$K$674,7),0)</f>
        <v>0</v>
      </c>
      <c r="AE242" t="e">
        <f t="shared" si="18"/>
        <v>#DIV/0!</v>
      </c>
      <c r="AG242">
        <f>IF(R242=A242,VLOOKUP(A242,'2012'!$A$5:$K$674,3),0)</f>
        <v>312</v>
      </c>
      <c r="AH242" s="33">
        <f>IF(R242=A242,VLOOKUP(A242,'2012'!$A$5:$K$674,4),0)</f>
        <v>181000</v>
      </c>
      <c r="AI242">
        <f>IF(R242=A242,VLOOKUP(A242,'2012'!$A$5:$K$674,5),0)</f>
        <v>1</v>
      </c>
      <c r="AJ242">
        <f>IF(R242=A242,VLOOKUP(A242,'2012'!$A$5:$K$674,6),0)</f>
        <v>0</v>
      </c>
      <c r="AK242" s="40">
        <f>IF(R242=A242,VLOOKUP(A242,'2012'!$A$5:$K$674,7),0)</f>
        <v>0</v>
      </c>
      <c r="AL242" t="e">
        <f t="shared" si="19"/>
        <v>#DIV/0!</v>
      </c>
      <c r="AN242" t="str">
        <f>VLOOKUP(A242,'2011'!$A$5:$K$674,1)</f>
        <v xml:space="preserve">Kammy Parker </v>
      </c>
      <c r="AO242">
        <f>IF(AN242=R242,VLOOKUP(A242,'2011'!$A$5:$K$674,3),0)</f>
        <v>0</v>
      </c>
      <c r="AP242" s="33">
        <f>IF(AN242=R242,VLOOKUP(A242,'2011'!$A$5:$K$674,4),0)</f>
        <v>0</v>
      </c>
      <c r="AQ242">
        <f>IF(R242=AN242,VLOOKUP(A242,'2011'!$A$5:$K$674,5),0)</f>
        <v>0</v>
      </c>
      <c r="AR242">
        <f>IF(R242=AN242,VLOOKUP(A242,'2011'!$A$5:$K$674,6),0)</f>
        <v>0</v>
      </c>
      <c r="AS242" s="40">
        <f>IF(R242=AN242,VLOOKUP(A242,'2011'!$A$5:$K$674,7),0)</f>
        <v>0</v>
      </c>
    </row>
    <row r="243" spans="1:45" x14ac:dyDescent="0.2">
      <c r="A243" t="s">
        <v>806</v>
      </c>
      <c r="B243" t="s">
        <v>1448</v>
      </c>
      <c r="C243">
        <v>246</v>
      </c>
      <c r="D243" s="33">
        <v>955300</v>
      </c>
      <c r="E243">
        <v>8</v>
      </c>
      <c r="F243">
        <v>5</v>
      </c>
      <c r="G243" s="40">
        <v>0.625</v>
      </c>
      <c r="H243" s="40">
        <f t="shared" si="15"/>
        <v>-0.14062500000000003</v>
      </c>
      <c r="J243" t="str">
        <f>VLOOKUP(A243,'2015'!$A$5:$K$674,1)</f>
        <v xml:space="preserve">Kara Neely-Goble </v>
      </c>
      <c r="K243" s="31">
        <f>IF(J243=A243,VLOOKUP(A243,'2015'!$A$5:$K$674,3),0)</f>
        <v>124</v>
      </c>
      <c r="L243" s="33">
        <f>IF(J243=A243,VLOOKUP(A243,'2015'!$A$5:$K$674,4),0)</f>
        <v>1528250</v>
      </c>
      <c r="M243">
        <f>IF(J243=A243,VLOOKUP(A243,'2015'!$A$5:$K$674,5),0)</f>
        <v>11</v>
      </c>
      <c r="N243">
        <f>IF(J243=A243,VLOOKUP(A243,'2015'!$A$5:$K$674,6),0)</f>
        <v>5</v>
      </c>
      <c r="O243" s="40">
        <f>IF(J243=A243,VLOOKUP(A243,'2015'!$A$5:$K$674,7),0)</f>
        <v>0.45454545454545453</v>
      </c>
      <c r="P243">
        <f t="shared" si="16"/>
        <v>2.1818181818181821</v>
      </c>
      <c r="R243" t="str">
        <f>VLOOKUP(A243,'2014'!$A$5:$K$675,1)</f>
        <v xml:space="preserve">Kara Neely-Goble </v>
      </c>
      <c r="S243" s="31">
        <f>IF(R243=A243,VLOOKUP(A243,'2014'!$A$5:$K$675,3),0)</f>
        <v>186</v>
      </c>
      <c r="T243" s="33">
        <f>IF(R243=A243,VLOOKUP(A243,'2014'!$A$5:$K$675,4),0)</f>
        <v>1003000</v>
      </c>
      <c r="U243">
        <f>IF(R243=A243,VLOOKUP(A243,'2014'!$A$5:$K$675,5),0)</f>
        <v>7</v>
      </c>
      <c r="V243">
        <f>IF(R243=A243,VLOOKUP(A243,'2014'!$A$5:$K$675,6),0)</f>
        <v>1</v>
      </c>
      <c r="W243" s="40">
        <f>IF(R243=A243,VLOOKUP(A243,'2014'!$A$5:$K$675,7),0)</f>
        <v>0.14285714285714285</v>
      </c>
      <c r="X243">
        <f t="shared" si="17"/>
        <v>-1.2025316455696202</v>
      </c>
      <c r="Z243">
        <f>IF(R243=A243,VLOOKUP(A243,'2013'!$A$5:$K$674,3),0)</f>
        <v>86</v>
      </c>
      <c r="AA243" s="33">
        <f>IF(R243=A243,VLOOKUP(A243,'2013'!$A$5:$K$674,4),0)</f>
        <v>1988720</v>
      </c>
      <c r="AB243">
        <f>IF(R243=A243,VLOOKUP(A243,'2013'!$A$5:$K$674,5),0)</f>
        <v>16</v>
      </c>
      <c r="AC243">
        <f>IF(R243=A243,VLOOKUP(A243,'2013'!$A$5:$K$674,6),0)</f>
        <v>9</v>
      </c>
      <c r="AD243" s="40">
        <f>IF(R243=A243,VLOOKUP(A243,'2013'!$A$5:$K$674,7),0)</f>
        <v>0.5625</v>
      </c>
      <c r="AE243">
        <f t="shared" si="18"/>
        <v>-0.7053571428571429</v>
      </c>
      <c r="AG243">
        <f>IF(R243=A243,VLOOKUP(A243,'2012'!$A$5:$K$674,3),0)</f>
        <v>112</v>
      </c>
      <c r="AH243" s="33">
        <f>IF(R243=A243,VLOOKUP(A243,'2012'!$A$5:$K$674,4),0)</f>
        <v>1511400</v>
      </c>
      <c r="AI243">
        <f>IF(R243=A243,VLOOKUP(A243,'2012'!$A$5:$K$674,5),0)</f>
        <v>11</v>
      </c>
      <c r="AJ243">
        <f>IF(R243=A243,VLOOKUP(A243,'2012'!$A$5:$K$674,6),0)</f>
        <v>8</v>
      </c>
      <c r="AK243" s="40">
        <f>IF(R243=A243,VLOOKUP(A243,'2012'!$A$5:$K$674,7),0)</f>
        <v>0.72727272727272729</v>
      </c>
      <c r="AL243">
        <f t="shared" si="19"/>
        <v>1.9090909090909092</v>
      </c>
      <c r="AN243" t="str">
        <f>VLOOKUP(A243,'2011'!$A$5:$K$674,1)</f>
        <v xml:space="preserve">Kara Neely-Goble </v>
      </c>
      <c r="AO243">
        <f>IF(AN243=R243,VLOOKUP(A243,'2011'!$A$5:$K$674,3),0)</f>
        <v>116</v>
      </c>
      <c r="AP243" s="33">
        <f>IF(AN243=R243,VLOOKUP(A243,'2011'!$A$5:$K$674,4),0)</f>
        <v>1080600</v>
      </c>
      <c r="AQ243">
        <f>IF(R243=AN243,VLOOKUP(A243,'2011'!$A$5:$K$674,5),0)</f>
        <v>8</v>
      </c>
      <c r="AR243">
        <f>IF(R243=AN243,VLOOKUP(A243,'2011'!$A$5:$K$674,6),0)</f>
        <v>2</v>
      </c>
      <c r="AS243" s="40">
        <f>IF(R243=AN243,VLOOKUP(A243,'2011'!$A$5:$K$674,7),0)</f>
        <v>0.25</v>
      </c>
    </row>
    <row r="244" spans="1:45" x14ac:dyDescent="0.2">
      <c r="A244" t="s">
        <v>807</v>
      </c>
      <c r="B244" t="s">
        <v>1448</v>
      </c>
      <c r="C244">
        <v>327</v>
      </c>
      <c r="D244" s="33">
        <v>507000</v>
      </c>
      <c r="E244">
        <v>3</v>
      </c>
      <c r="F244">
        <v>0</v>
      </c>
      <c r="G244" s="40">
        <v>0</v>
      </c>
      <c r="H244" s="40">
        <f t="shared" si="15"/>
        <v>-1</v>
      </c>
      <c r="J244" t="str">
        <f>VLOOKUP(A244,'2015'!$A$5:$K$674,1)</f>
        <v xml:space="preserve">Karen Bernsen </v>
      </c>
      <c r="K244" s="31">
        <f>IF(J244=A244,VLOOKUP(A244,'2015'!$A$5:$K$674,3),0)</f>
        <v>210</v>
      </c>
      <c r="L244" s="33">
        <f>IF(J244=A244,VLOOKUP(A244,'2015'!$A$5:$K$674,4),0)</f>
        <v>816500</v>
      </c>
      <c r="M244">
        <f>IF(J244=A244,VLOOKUP(A244,'2015'!$A$5:$K$674,5),0)</f>
        <v>5</v>
      </c>
      <c r="N244">
        <f>IF(J244=A244,VLOOKUP(A244,'2015'!$A$5:$K$674,6),0)</f>
        <v>1</v>
      </c>
      <c r="O244" s="40">
        <f>IF(J244=A244,VLOOKUP(A244,'2015'!$A$5:$K$674,7),0)</f>
        <v>0.2</v>
      </c>
      <c r="P244" t="e">
        <f t="shared" si="16"/>
        <v>#DIV/0!</v>
      </c>
      <c r="R244" t="str">
        <f>VLOOKUP(A244,'2014'!$A$5:$K$675,1)</f>
        <v xml:space="preserve">Karen Bernsen </v>
      </c>
      <c r="S244" s="31">
        <f>IF(R244=A244,VLOOKUP(A244,'2014'!$A$5:$K$675,3),0)</f>
        <v>248</v>
      </c>
      <c r="T244" s="33">
        <f>IF(R244=A244,VLOOKUP(A244,'2014'!$A$5:$K$675,4),0)</f>
        <v>618500</v>
      </c>
      <c r="U244">
        <f>IF(R244=A244,VLOOKUP(A244,'2014'!$A$5:$K$675,5),0)</f>
        <v>5</v>
      </c>
      <c r="V244">
        <f>IF(R244=A244,VLOOKUP(A244,'2014'!$A$5:$K$675,6),0)</f>
        <v>0</v>
      </c>
      <c r="W244" s="40">
        <f>IF(R244=A244,VLOOKUP(A244,'2014'!$A$5:$K$675,7),0)</f>
        <v>0</v>
      </c>
      <c r="X244">
        <f t="shared" si="17"/>
        <v>-1</v>
      </c>
      <c r="Z244">
        <f>IF(R244=A244,VLOOKUP(A244,'2013'!$A$5:$K$674,3),0)</f>
        <v>193</v>
      </c>
      <c r="AA244" s="33">
        <f>IF(R244=A244,VLOOKUP(A244,'2013'!$A$5:$K$674,4),0)</f>
        <v>770900</v>
      </c>
      <c r="AB244">
        <f>IF(R244=A244,VLOOKUP(A244,'2013'!$A$5:$K$674,5),0)</f>
        <v>7</v>
      </c>
      <c r="AC244">
        <f>IF(R244=A244,VLOOKUP(A244,'2013'!$A$5:$K$674,6),0)</f>
        <v>1</v>
      </c>
      <c r="AD244" s="40">
        <f>IF(R244=A244,VLOOKUP(A244,'2013'!$A$5:$K$674,7),0)</f>
        <v>0.14285714285714285</v>
      </c>
      <c r="AE244">
        <f t="shared" si="18"/>
        <v>-0.68571428571428572</v>
      </c>
      <c r="AG244">
        <f>IF(R244=A244,VLOOKUP(A244,'2012'!$A$5:$K$674,3),0)</f>
        <v>93</v>
      </c>
      <c r="AH244" s="33">
        <f>IF(R244=A244,VLOOKUP(A244,'2012'!$A$5:$K$674,4),0)</f>
        <v>1714000</v>
      </c>
      <c r="AI244">
        <f>IF(R244=A244,VLOOKUP(A244,'2012'!$A$5:$K$674,5),0)</f>
        <v>11</v>
      </c>
      <c r="AJ244">
        <f>IF(R244=A244,VLOOKUP(A244,'2012'!$A$5:$K$674,6),0)</f>
        <v>2</v>
      </c>
      <c r="AK244" s="40">
        <f>IF(R244=A244,VLOOKUP(A244,'2012'!$A$5:$K$674,7),0)</f>
        <v>0.18181818181818182</v>
      </c>
      <c r="AL244">
        <f t="shared" si="19"/>
        <v>0.45454545454545459</v>
      </c>
      <c r="AN244" t="str">
        <f>VLOOKUP(A244,'2011'!$A$5:$K$674,1)</f>
        <v xml:space="preserve">Karen Bernsen </v>
      </c>
      <c r="AO244">
        <f>IF(AN244=R244,VLOOKUP(A244,'2011'!$A$5:$K$674,3),0)</f>
        <v>140</v>
      </c>
      <c r="AP244" s="33">
        <f>IF(AN244=R244,VLOOKUP(A244,'2011'!$A$5:$K$674,4),0)</f>
        <v>872439</v>
      </c>
      <c r="AQ244">
        <f>IF(R244=AN244,VLOOKUP(A244,'2011'!$A$5:$K$674,5),0)</f>
        <v>8</v>
      </c>
      <c r="AR244">
        <f>IF(R244=AN244,VLOOKUP(A244,'2011'!$A$5:$K$674,6),0)</f>
        <v>1</v>
      </c>
      <c r="AS244" s="40">
        <f>IF(R244=AN244,VLOOKUP(A244,'2011'!$A$5:$K$674,7),0)</f>
        <v>0.125</v>
      </c>
    </row>
    <row r="245" spans="1:45" x14ac:dyDescent="0.2">
      <c r="A245" t="s">
        <v>620</v>
      </c>
      <c r="B245" t="s">
        <v>300</v>
      </c>
      <c r="C245">
        <v>234</v>
      </c>
      <c r="D245" s="33">
        <v>1058450</v>
      </c>
      <c r="E245">
        <v>7</v>
      </c>
      <c r="F245">
        <v>0</v>
      </c>
      <c r="G245" s="40">
        <v>0</v>
      </c>
      <c r="H245" s="40">
        <f t="shared" si="15"/>
        <v>-1</v>
      </c>
      <c r="J245" t="str">
        <f>VLOOKUP(A245,'2015'!$A$5:$K$674,1)</f>
        <v xml:space="preserve">Karen Schaeper </v>
      </c>
      <c r="K245" s="31">
        <f>IF(J245=A245,VLOOKUP(A245,'2015'!$A$5:$K$674,3),0)</f>
        <v>185</v>
      </c>
      <c r="L245" s="33">
        <f>IF(J245=A245,VLOOKUP(A245,'2015'!$A$5:$K$674,4),0)</f>
        <v>955900</v>
      </c>
      <c r="M245">
        <f>IF(J245=A245,VLOOKUP(A245,'2015'!$A$5:$K$674,5),0)</f>
        <v>8</v>
      </c>
      <c r="N245">
        <f>IF(J245=A245,VLOOKUP(A245,'2015'!$A$5:$K$674,6),0)</f>
        <v>3</v>
      </c>
      <c r="O245" s="40">
        <f>IF(J245=A245,VLOOKUP(A245,'2015'!$A$5:$K$674,7),0)</f>
        <v>0.375</v>
      </c>
      <c r="P245">
        <f t="shared" si="16"/>
        <v>0.87499999999999989</v>
      </c>
      <c r="R245" t="str">
        <f>VLOOKUP(A245,'2014'!$A$5:$K$675,1)</f>
        <v xml:space="preserve">Karen Schaeper </v>
      </c>
      <c r="S245" s="31">
        <f>IF(R245=A245,VLOOKUP(A245,'2014'!$A$5:$K$675,3),0)</f>
        <v>154</v>
      </c>
      <c r="T245" s="33">
        <f>IF(R245=A245,VLOOKUP(A245,'2014'!$A$5:$K$675,4),0)</f>
        <v>1330000</v>
      </c>
      <c r="U245">
        <f>IF(R245=A245,VLOOKUP(A245,'2014'!$A$5:$K$675,5),0)</f>
        <v>5</v>
      </c>
      <c r="V245">
        <f>IF(R245=A245,VLOOKUP(A245,'2014'!$A$5:$K$675,6),0)</f>
        <v>1</v>
      </c>
      <c r="W245" s="40">
        <f>IF(R245=A245,VLOOKUP(A245,'2014'!$A$5:$K$675,7),0)</f>
        <v>0.2</v>
      </c>
      <c r="X245" t="e">
        <f t="shared" si="17"/>
        <v>#DIV/0!</v>
      </c>
      <c r="Z245">
        <f>IF(R245=A245,VLOOKUP(A245,'2013'!$A$5:$K$674,3),0)</f>
        <v>193</v>
      </c>
      <c r="AA245" s="33">
        <f>IF(R245=A245,VLOOKUP(A245,'2013'!$A$5:$K$674,4),0)</f>
        <v>770900</v>
      </c>
      <c r="AB245">
        <f>IF(R245=A245,VLOOKUP(A245,'2013'!$A$5:$K$674,5),0)</f>
        <v>7</v>
      </c>
      <c r="AC245">
        <f>IF(R245=A245,VLOOKUP(A245,'2013'!$A$5:$K$674,6),0)</f>
        <v>1</v>
      </c>
      <c r="AD245" s="40">
        <f>IF(R245=A245,VLOOKUP(A245,'2013'!$A$5:$K$674,7),0)</f>
        <v>0.14285714285714285</v>
      </c>
      <c r="AE245" t="e">
        <f t="shared" si="18"/>
        <v>#DIV/0!</v>
      </c>
      <c r="AG245">
        <f>IF(R245=A245,VLOOKUP(A245,'2012'!$A$5:$K$674,3),0)</f>
        <v>93</v>
      </c>
      <c r="AH245" s="33">
        <f>IF(R245=A245,VLOOKUP(A245,'2012'!$A$5:$K$674,4),0)</f>
        <v>1714000</v>
      </c>
      <c r="AI245">
        <f>IF(R245=A245,VLOOKUP(A245,'2012'!$A$5:$K$674,5),0)</f>
        <v>11</v>
      </c>
      <c r="AJ245">
        <f>IF(R245=A245,VLOOKUP(A245,'2012'!$A$5:$K$674,6),0)</f>
        <v>2</v>
      </c>
      <c r="AK245" s="40">
        <f>IF(R245=A245,VLOOKUP(A245,'2012'!$A$5:$K$674,7),0)</f>
        <v>0.18181818181818182</v>
      </c>
      <c r="AL245" t="e">
        <f t="shared" si="19"/>
        <v>#DIV/0!</v>
      </c>
      <c r="AN245" t="str">
        <f>VLOOKUP(A245,'2011'!$A$5:$K$674,1)</f>
        <v xml:space="preserve">Karen Bernsen </v>
      </c>
      <c r="AO245">
        <f>IF(AN245=R245,VLOOKUP(A245,'2011'!$A$5:$K$674,3),0)</f>
        <v>0</v>
      </c>
      <c r="AP245" s="33">
        <f>IF(AN245=R245,VLOOKUP(A245,'2011'!$A$5:$K$674,4),0)</f>
        <v>0</v>
      </c>
      <c r="AQ245">
        <f>IF(R245=AN245,VLOOKUP(A245,'2011'!$A$5:$K$674,5),0)</f>
        <v>0</v>
      </c>
      <c r="AR245">
        <f>IF(R245=AN245,VLOOKUP(A245,'2011'!$A$5:$K$674,6),0)</f>
        <v>0</v>
      </c>
      <c r="AS245" s="40">
        <f>IF(R245=AN245,VLOOKUP(A245,'2011'!$A$5:$K$674,7),0)</f>
        <v>0</v>
      </c>
    </row>
    <row r="246" spans="1:45" x14ac:dyDescent="0.2">
      <c r="A246" t="s">
        <v>868</v>
      </c>
      <c r="B246" t="s">
        <v>372</v>
      </c>
      <c r="C246">
        <v>275</v>
      </c>
      <c r="D246" s="33">
        <v>763225</v>
      </c>
      <c r="E246">
        <v>4</v>
      </c>
      <c r="F246">
        <v>3</v>
      </c>
      <c r="G246" s="40">
        <v>0.75</v>
      </c>
      <c r="H246" s="40" t="e">
        <f t="shared" si="15"/>
        <v>#DIV/0!</v>
      </c>
      <c r="J246" t="str">
        <f>VLOOKUP(A246,'2015'!$A$5:$K$674,1)</f>
        <v xml:space="preserve">Karl McNair </v>
      </c>
      <c r="K246" s="31">
        <f>IF(J246=A246,VLOOKUP(A246,'2015'!$A$5:$K$674,3),0)</f>
        <v>225</v>
      </c>
      <c r="L246" s="33">
        <f>IF(J246=A246,VLOOKUP(A246,'2015'!$A$5:$K$674,4),0)</f>
        <v>740500</v>
      </c>
      <c r="M246">
        <f>IF(J246=A246,VLOOKUP(A246,'2015'!$A$5:$K$674,5),0)</f>
        <v>3</v>
      </c>
      <c r="N246">
        <f>IF(J246=A246,VLOOKUP(A246,'2015'!$A$5:$K$674,6),0)</f>
        <v>1</v>
      </c>
      <c r="O246" s="40">
        <f>IF(J246=A246,VLOOKUP(A246,'2015'!$A$5:$K$674,7),0)</f>
        <v>0.33333333333333331</v>
      </c>
      <c r="P246" t="e">
        <f t="shared" si="16"/>
        <v>#DIV/0!</v>
      </c>
      <c r="R246" t="str">
        <f>VLOOKUP(A246,'2014'!$A$5:$K$675,1)</f>
        <v xml:space="preserve">Karl McNair </v>
      </c>
      <c r="S246" s="31">
        <f>IF(R246=A246,VLOOKUP(A246,'2014'!$A$5:$K$675,3),0)</f>
        <v>367</v>
      </c>
      <c r="T246" s="33">
        <f>IF(R246=A246,VLOOKUP(A246,'2014'!$A$5:$K$675,4),0)</f>
        <v>217500</v>
      </c>
      <c r="U246">
        <f>IF(R246=A246,VLOOKUP(A246,'2014'!$A$5:$K$675,5),0)</f>
        <v>1</v>
      </c>
      <c r="V246">
        <f>IF(R246=A246,VLOOKUP(A246,'2014'!$A$5:$K$675,6),0)</f>
        <v>0</v>
      </c>
      <c r="W246" s="40">
        <f>IF(R246=A246,VLOOKUP(A246,'2014'!$A$5:$K$675,7),0)</f>
        <v>0</v>
      </c>
      <c r="X246" t="e">
        <f t="shared" si="17"/>
        <v>#DIV/0!</v>
      </c>
      <c r="Z246">
        <f>IF(R246=A246,VLOOKUP(A246,'2013'!$A$5:$K$674,3),0)</f>
        <v>149</v>
      </c>
      <c r="AA246" s="33">
        <f>IF(R246=A246,VLOOKUP(A246,'2013'!$A$5:$K$674,4),0)</f>
        <v>1152500</v>
      </c>
      <c r="AB246">
        <f>IF(R246=A246,VLOOKUP(A246,'2013'!$A$5:$K$674,5),0)</f>
        <v>4</v>
      </c>
      <c r="AC246">
        <f>IF(R246=A246,VLOOKUP(A246,'2013'!$A$5:$K$674,6),0)</f>
        <v>3</v>
      </c>
      <c r="AD246" s="40">
        <f>IF(R246=A246,VLOOKUP(A246,'2013'!$A$5:$K$674,7),0)</f>
        <v>0.75</v>
      </c>
      <c r="AE246" t="e">
        <f t="shared" si="18"/>
        <v>#DIV/0!</v>
      </c>
      <c r="AG246">
        <f>IF(R246=A246,VLOOKUP(A246,'2012'!$A$5:$K$674,3),0)</f>
        <v>241</v>
      </c>
      <c r="AH246" s="33">
        <f>IF(R246=A246,VLOOKUP(A246,'2012'!$A$5:$K$674,4),0)</f>
        <v>471500</v>
      </c>
      <c r="AI246">
        <f>IF(R246=A246,VLOOKUP(A246,'2012'!$A$5:$K$674,5),0)</f>
        <v>3</v>
      </c>
      <c r="AJ246">
        <f>IF(R246=A246,VLOOKUP(A246,'2012'!$A$5:$K$674,6),0)</f>
        <v>0</v>
      </c>
      <c r="AK246" s="40">
        <f>IF(R246=A246,VLOOKUP(A246,'2012'!$A$5:$K$674,7),0)</f>
        <v>0</v>
      </c>
      <c r="AL246" t="e">
        <f t="shared" si="19"/>
        <v>#DIV/0!</v>
      </c>
      <c r="AN246" t="str">
        <f>VLOOKUP(A246,'2011'!$A$5:$K$674,1)</f>
        <v xml:space="preserve">Karen Bernsen </v>
      </c>
      <c r="AO246">
        <f>IF(AN246=R246,VLOOKUP(A246,'2011'!$A$5:$K$674,3),0)</f>
        <v>0</v>
      </c>
      <c r="AP246" s="33">
        <f>IF(AN246=R246,VLOOKUP(A246,'2011'!$A$5:$K$674,4),0)</f>
        <v>0</v>
      </c>
      <c r="AQ246">
        <f>IF(R246=AN246,VLOOKUP(A246,'2011'!$A$5:$K$674,5),0)</f>
        <v>0</v>
      </c>
      <c r="AR246">
        <f>IF(R246=AN246,VLOOKUP(A246,'2011'!$A$5:$K$674,6),0)</f>
        <v>0</v>
      </c>
      <c r="AS246" s="40">
        <f>IF(R246=AN246,VLOOKUP(A246,'2011'!$A$5:$K$674,7),0)</f>
        <v>0</v>
      </c>
    </row>
    <row r="247" spans="1:45" x14ac:dyDescent="0.2">
      <c r="A247" t="s">
        <v>695</v>
      </c>
      <c r="B247" t="s">
        <v>1100</v>
      </c>
      <c r="C247">
        <v>354</v>
      </c>
      <c r="D247" s="33">
        <v>373000</v>
      </c>
      <c r="E247">
        <v>1</v>
      </c>
      <c r="F247">
        <v>1</v>
      </c>
      <c r="G247" s="40">
        <v>1</v>
      </c>
      <c r="H247" s="40">
        <f t="shared" si="15"/>
        <v>0.66666666666666674</v>
      </c>
      <c r="J247" t="str">
        <f>VLOOKUP(A247,'2015'!$A$5:$K$674,1)</f>
        <v xml:space="preserve">Karl McNair </v>
      </c>
      <c r="K247" s="31">
        <f>IF(J247=A247,VLOOKUP(A247,'2015'!$A$5:$K$674,3),0)</f>
        <v>0</v>
      </c>
      <c r="L247" s="33">
        <f>IF(J247=A247,VLOOKUP(A247,'2015'!$A$5:$K$674,4),0)</f>
        <v>0</v>
      </c>
      <c r="M247">
        <f>IF(J247=A247,VLOOKUP(A247,'2015'!$A$5:$K$674,5),0)</f>
        <v>0</v>
      </c>
      <c r="N247">
        <f>IF(J247=A247,VLOOKUP(A247,'2015'!$A$5:$K$674,6),0)</f>
        <v>0</v>
      </c>
      <c r="O247" s="40">
        <f>IF(J247=A247,VLOOKUP(A247,'2015'!$A$5:$K$674,7),0)</f>
        <v>0</v>
      </c>
      <c r="P247">
        <f t="shared" si="16"/>
        <v>-1</v>
      </c>
      <c r="R247" t="str">
        <f>VLOOKUP(A247,'2014'!$A$5:$K$675,1)</f>
        <v xml:space="preserve">Kathy Schroeder </v>
      </c>
      <c r="S247" s="31">
        <f>IF(R247=A247,VLOOKUP(A247,'2014'!$A$5:$K$675,3),0)</f>
        <v>121</v>
      </c>
      <c r="T247" s="33">
        <f>IF(R247=A247,VLOOKUP(A247,'2014'!$A$5:$K$675,4),0)</f>
        <v>1636250</v>
      </c>
      <c r="U247">
        <f>IF(R247=A247,VLOOKUP(A247,'2014'!$A$5:$K$675,5),0)</f>
        <v>6</v>
      </c>
      <c r="V247">
        <f>IF(R247=A247,VLOOKUP(A247,'2014'!$A$5:$K$675,6),0)</f>
        <v>3</v>
      </c>
      <c r="W247" s="40">
        <f>IF(R247=A247,VLOOKUP(A247,'2014'!$A$5:$K$675,7),0)</f>
        <v>0.5</v>
      </c>
      <c r="X247">
        <f t="shared" si="17"/>
        <v>-0.75</v>
      </c>
      <c r="Z247">
        <f>IF(R247=A247,VLOOKUP(A247,'2013'!$A$5:$K$674,3),0)</f>
        <v>179</v>
      </c>
      <c r="AA247" s="33">
        <f>IF(R247=A247,VLOOKUP(A247,'2013'!$A$5:$K$674,4),0)</f>
        <v>899800</v>
      </c>
      <c r="AB247">
        <f>IF(R247=A247,VLOOKUP(A247,'2013'!$A$5:$K$674,5),0)</f>
        <v>5</v>
      </c>
      <c r="AC247">
        <f>IF(R247=A247,VLOOKUP(A247,'2013'!$A$5:$K$674,6),0)</f>
        <v>3</v>
      </c>
      <c r="AD247" s="40">
        <f>IF(R247=A247,VLOOKUP(A247,'2013'!$A$5:$K$674,7),0)</f>
        <v>0.6</v>
      </c>
      <c r="AE247">
        <f t="shared" si="18"/>
        <v>2.0000000000000004</v>
      </c>
      <c r="AG247">
        <f>IF(R247=A247,VLOOKUP(A247,'2012'!$A$5:$K$674,3),0)</f>
        <v>187</v>
      </c>
      <c r="AH247" s="33">
        <f>IF(R247=A247,VLOOKUP(A247,'2012'!$A$5:$K$674,4),0)</f>
        <v>729000</v>
      </c>
      <c r="AI247">
        <f>IF(R247=A247,VLOOKUP(A247,'2012'!$A$5:$K$674,5),0)</f>
        <v>5</v>
      </c>
      <c r="AJ247">
        <f>IF(R247=A247,VLOOKUP(A247,'2012'!$A$5:$K$674,6),0)</f>
        <v>3</v>
      </c>
      <c r="AK247" s="40">
        <f>IF(R247=A247,VLOOKUP(A247,'2012'!$A$5:$K$674,7),0)</f>
        <v>0.6</v>
      </c>
      <c r="AL247">
        <f t="shared" si="19"/>
        <v>0.19999999999999996</v>
      </c>
      <c r="AN247" t="str">
        <f>VLOOKUP(A247,'2011'!$A$5:$K$674,1)</f>
        <v xml:space="preserve">Kathy Schroeder </v>
      </c>
      <c r="AO247">
        <f>IF(AN247=R247,VLOOKUP(A247,'2011'!$A$5:$K$674,3),0)</f>
        <v>237</v>
      </c>
      <c r="AP247" s="33">
        <f>IF(AN247=R247,VLOOKUP(A247,'2011'!$A$5:$K$674,4),0)</f>
        <v>373000</v>
      </c>
      <c r="AQ247">
        <f>IF(R247=AN247,VLOOKUP(A247,'2011'!$A$5:$K$674,5),0)</f>
        <v>2</v>
      </c>
      <c r="AR247">
        <f>IF(R247=AN247,VLOOKUP(A247,'2011'!$A$5:$K$674,6),0)</f>
        <v>1</v>
      </c>
      <c r="AS247" s="40">
        <f>IF(R247=AN247,VLOOKUP(A247,'2011'!$A$5:$K$674,7),0)</f>
        <v>0.5</v>
      </c>
    </row>
    <row r="248" spans="1:45" x14ac:dyDescent="0.2">
      <c r="A248" t="s">
        <v>511</v>
      </c>
      <c r="B248" t="s">
        <v>523</v>
      </c>
      <c r="C248">
        <v>291</v>
      </c>
      <c r="D248" s="33">
        <v>689000</v>
      </c>
      <c r="E248">
        <v>5</v>
      </c>
      <c r="F248">
        <v>1</v>
      </c>
      <c r="G248" s="40">
        <v>0.2</v>
      </c>
      <c r="H248" s="40" t="e">
        <f t="shared" si="15"/>
        <v>#DIV/0!</v>
      </c>
      <c r="J248" t="str">
        <f>VLOOKUP(A248,'2015'!$A$5:$K$674,1)</f>
        <v xml:space="preserve">Katie Tynes </v>
      </c>
      <c r="K248" s="31">
        <f>IF(J248=A248,VLOOKUP(A248,'2015'!$A$5:$K$674,3),0)</f>
        <v>330</v>
      </c>
      <c r="L248" s="33">
        <f>IF(J248=A248,VLOOKUP(A248,'2015'!$A$5:$K$674,4),0)</f>
        <v>310900</v>
      </c>
      <c r="M248">
        <f>IF(J248=A248,VLOOKUP(A248,'2015'!$A$5:$K$674,5),0)</f>
        <v>2</v>
      </c>
      <c r="N248">
        <f>IF(J248=A248,VLOOKUP(A248,'2015'!$A$5:$K$674,6),0)</f>
        <v>0</v>
      </c>
      <c r="O248" s="40">
        <f>IF(J248=A248,VLOOKUP(A248,'2015'!$A$5:$K$674,7),0)</f>
        <v>0</v>
      </c>
      <c r="P248" t="e">
        <f t="shared" si="16"/>
        <v>#DIV/0!</v>
      </c>
      <c r="R248" t="str">
        <f>VLOOKUP(A248,'2014'!$A$5:$K$675,1)</f>
        <v xml:space="preserve">Kathy Schroeder </v>
      </c>
      <c r="S248" s="31">
        <f>IF(R248=A248,VLOOKUP(A248,'2014'!$A$5:$K$675,3),0)</f>
        <v>0</v>
      </c>
      <c r="T248" s="33">
        <f>IF(R248=A248,VLOOKUP(A248,'2014'!$A$5:$K$675,4),0)</f>
        <v>0</v>
      </c>
      <c r="U248">
        <f>IF(R248=A248,VLOOKUP(A248,'2014'!$A$5:$K$675,5),0)</f>
        <v>0</v>
      </c>
      <c r="V248">
        <f>IF(R248=A248,VLOOKUP(A248,'2014'!$A$5:$K$675,6),0)</f>
        <v>0</v>
      </c>
      <c r="W248" s="40">
        <f>IF(R248=A248,VLOOKUP(A248,'2014'!$A$5:$K$675,7),0)</f>
        <v>0</v>
      </c>
      <c r="X248">
        <f t="shared" si="17"/>
        <v>-1</v>
      </c>
      <c r="Z248">
        <f>IF(R248=A248,VLOOKUP(A248,'2013'!$A$5:$K$674,3),0)</f>
        <v>0</v>
      </c>
      <c r="AA248" s="33">
        <f>IF(R248=A248,VLOOKUP(A248,'2013'!$A$5:$K$674,4),0)</f>
        <v>0</v>
      </c>
      <c r="AB248">
        <f>IF(R248=A248,VLOOKUP(A248,'2013'!$A$5:$K$674,5),0)</f>
        <v>0</v>
      </c>
      <c r="AC248">
        <f>IF(R248=A248,VLOOKUP(A248,'2013'!$A$5:$K$674,6),0)</f>
        <v>0</v>
      </c>
      <c r="AD248" s="40">
        <f>IF(R248=A248,VLOOKUP(A248,'2013'!$A$5:$K$674,7),0)</f>
        <v>0</v>
      </c>
      <c r="AE248">
        <f t="shared" si="18"/>
        <v>-1</v>
      </c>
      <c r="AG248">
        <f>IF(R248=A248,VLOOKUP(A248,'2012'!$A$5:$K$674,3),0)</f>
        <v>0</v>
      </c>
      <c r="AH248" s="33">
        <f>IF(R248=A248,VLOOKUP(A248,'2012'!$A$5:$K$674,4),0)</f>
        <v>0</v>
      </c>
      <c r="AI248">
        <f>IF(R248=A248,VLOOKUP(A248,'2012'!$A$5:$K$674,5),0)</f>
        <v>0</v>
      </c>
      <c r="AJ248">
        <f>IF(R248=A248,VLOOKUP(A248,'2012'!$A$5:$K$674,6),0)</f>
        <v>0</v>
      </c>
      <c r="AK248" s="40">
        <f>IF(R248=A248,VLOOKUP(A248,'2012'!$A$5:$K$674,7),0)</f>
        <v>0</v>
      </c>
      <c r="AL248">
        <f t="shared" si="19"/>
        <v>-1</v>
      </c>
      <c r="AN248" t="str">
        <f>VLOOKUP(A248,'2011'!$A$5:$K$674,1)</f>
        <v xml:space="preserve">Kathy Schroeder </v>
      </c>
      <c r="AO248">
        <f>IF(AN248=R248,VLOOKUP(A248,'2011'!$A$5:$K$674,3),0)</f>
        <v>237</v>
      </c>
      <c r="AP248" s="33">
        <f>IF(AN248=R248,VLOOKUP(A248,'2011'!$A$5:$K$674,4),0)</f>
        <v>373000</v>
      </c>
      <c r="AQ248">
        <f>IF(R248=AN248,VLOOKUP(A248,'2011'!$A$5:$K$674,5),0)</f>
        <v>2</v>
      </c>
      <c r="AR248">
        <f>IF(R248=AN248,VLOOKUP(A248,'2011'!$A$5:$K$674,6),0)</f>
        <v>1</v>
      </c>
      <c r="AS248" s="40">
        <f>IF(R248=AN248,VLOOKUP(A248,'2011'!$A$5:$K$674,7),0)</f>
        <v>0.5</v>
      </c>
    </row>
    <row r="249" spans="1:45" x14ac:dyDescent="0.2">
      <c r="A249" t="s">
        <v>594</v>
      </c>
      <c r="B249" t="s">
        <v>304</v>
      </c>
      <c r="C249">
        <v>287</v>
      </c>
      <c r="D249" s="33">
        <v>710000</v>
      </c>
      <c r="E249">
        <v>3</v>
      </c>
      <c r="F249">
        <v>0</v>
      </c>
      <c r="G249" s="40">
        <v>0</v>
      </c>
      <c r="H249" s="40" t="e">
        <f t="shared" si="15"/>
        <v>#DIV/0!</v>
      </c>
      <c r="J249" t="str">
        <f>VLOOKUP(A249,'2015'!$A$5:$K$674,1)</f>
        <v xml:space="preserve">Katie Tynes </v>
      </c>
      <c r="K249" s="31">
        <f>IF(J249=A249,VLOOKUP(A249,'2015'!$A$5:$K$674,3),0)</f>
        <v>0</v>
      </c>
      <c r="L249" s="33">
        <f>IF(J249=A249,VLOOKUP(A249,'2015'!$A$5:$K$674,4),0)</f>
        <v>0</v>
      </c>
      <c r="M249">
        <f>IF(J249=A249,VLOOKUP(A249,'2015'!$A$5:$K$674,5),0)</f>
        <v>0</v>
      </c>
      <c r="N249">
        <f>IF(J249=A249,VLOOKUP(A249,'2015'!$A$5:$K$674,6),0)</f>
        <v>0</v>
      </c>
      <c r="O249" s="40">
        <f>IF(J249=A249,VLOOKUP(A249,'2015'!$A$5:$K$674,7),0)</f>
        <v>0</v>
      </c>
      <c r="P249" t="e">
        <f t="shared" si="16"/>
        <v>#DIV/0!</v>
      </c>
      <c r="R249" t="str">
        <f>VLOOKUP(A249,'2014'!$A$5:$K$675,1)</f>
        <v xml:space="preserve">Keith M Morrison </v>
      </c>
      <c r="S249" s="31">
        <f>IF(R249=A249,VLOOKUP(A249,'2014'!$A$5:$K$675,3),0)</f>
        <v>176</v>
      </c>
      <c r="T249" s="33">
        <f>IF(R249=A249,VLOOKUP(A249,'2014'!$A$5:$K$675,4),0)</f>
        <v>1096100</v>
      </c>
      <c r="U249">
        <f>IF(R249=A249,VLOOKUP(A249,'2014'!$A$5:$K$675,5),0)</f>
        <v>5</v>
      </c>
      <c r="V249">
        <f>IF(R249=A249,VLOOKUP(A249,'2014'!$A$5:$K$675,6),0)</f>
        <v>0</v>
      </c>
      <c r="W249" s="40">
        <f>IF(R249=A249,VLOOKUP(A249,'2014'!$A$5:$K$675,7),0)</f>
        <v>0</v>
      </c>
      <c r="X249" t="e">
        <f t="shared" si="17"/>
        <v>#DIV/0!</v>
      </c>
      <c r="Z249">
        <f>IF(R249=A249,VLOOKUP(A249,'2013'!$A$5:$K$674,3),0)</f>
        <v>269</v>
      </c>
      <c r="AA249" s="33">
        <f>IF(R249=A249,VLOOKUP(A249,'2013'!$A$5:$K$674,4),0)</f>
        <v>417000</v>
      </c>
      <c r="AB249">
        <f>IF(R249=A249,VLOOKUP(A249,'2013'!$A$5:$K$674,5),0)</f>
        <v>2</v>
      </c>
      <c r="AC249">
        <f>IF(R249=A249,VLOOKUP(A249,'2013'!$A$5:$K$674,6),0)</f>
        <v>1</v>
      </c>
      <c r="AD249" s="40">
        <f>IF(R249=A249,VLOOKUP(A249,'2013'!$A$5:$K$674,7),0)</f>
        <v>0.5</v>
      </c>
      <c r="AE249" t="e">
        <f t="shared" si="18"/>
        <v>#DIV/0!</v>
      </c>
      <c r="AG249">
        <f>IF(R249=A249,VLOOKUP(A249,'2012'!$A$5:$K$674,3),0)</f>
        <v>332</v>
      </c>
      <c r="AH249" s="33">
        <f>IF(R249=A249,VLOOKUP(A249,'2012'!$A$5:$K$674,4),0)</f>
        <v>132700</v>
      </c>
      <c r="AI249">
        <f>IF(R249=A249,VLOOKUP(A249,'2012'!$A$5:$K$674,5),0)</f>
        <v>2</v>
      </c>
      <c r="AJ249">
        <f>IF(R249=A249,VLOOKUP(A249,'2012'!$A$5:$K$674,6),0)</f>
        <v>0</v>
      </c>
      <c r="AK249" s="40">
        <f>IF(R249=A249,VLOOKUP(A249,'2012'!$A$5:$K$674,7),0)</f>
        <v>0</v>
      </c>
      <c r="AL249" t="e">
        <f t="shared" si="19"/>
        <v>#DIV/0!</v>
      </c>
      <c r="AN249" t="str">
        <f>VLOOKUP(A249,'2011'!$A$5:$K$674,1)</f>
        <v xml:space="preserve">Kathy Schroeder </v>
      </c>
      <c r="AO249">
        <f>IF(AN249=R249,VLOOKUP(A249,'2011'!$A$5:$K$674,3),0)</f>
        <v>0</v>
      </c>
      <c r="AP249" s="33">
        <f>IF(AN249=R249,VLOOKUP(A249,'2011'!$A$5:$K$674,4),0)</f>
        <v>0</v>
      </c>
      <c r="AQ249">
        <f>IF(R249=AN249,VLOOKUP(A249,'2011'!$A$5:$K$674,5),0)</f>
        <v>0</v>
      </c>
      <c r="AR249">
        <f>IF(R249=AN249,VLOOKUP(A249,'2011'!$A$5:$K$674,6),0)</f>
        <v>0</v>
      </c>
      <c r="AS249" s="40">
        <f>IF(R249=AN249,VLOOKUP(A249,'2011'!$A$5:$K$674,7),0)</f>
        <v>0</v>
      </c>
    </row>
    <row r="250" spans="1:45" x14ac:dyDescent="0.2">
      <c r="A250" t="s">
        <v>809</v>
      </c>
      <c r="B250" t="s">
        <v>991</v>
      </c>
      <c r="C250">
        <v>431</v>
      </c>
      <c r="D250" s="33">
        <v>165000</v>
      </c>
      <c r="E250">
        <v>1</v>
      </c>
      <c r="F250">
        <v>1</v>
      </c>
      <c r="G250" s="40">
        <v>1</v>
      </c>
      <c r="H250" s="40">
        <f t="shared" si="15"/>
        <v>4.5999999999999996</v>
      </c>
      <c r="J250" t="str">
        <f>VLOOKUP(A250,'2015'!$A$5:$K$674,1)</f>
        <v xml:space="preserve">Kellie Ferguson </v>
      </c>
      <c r="K250" s="31">
        <f>IF(J250=A250,VLOOKUP(A250,'2015'!$A$5:$K$674,3),0)</f>
        <v>0</v>
      </c>
      <c r="L250" s="33">
        <f>IF(J250=A250,VLOOKUP(A250,'2015'!$A$5:$K$674,4),0)</f>
        <v>0</v>
      </c>
      <c r="M250">
        <f>IF(J250=A250,VLOOKUP(A250,'2015'!$A$5:$K$674,5),0)</f>
        <v>0</v>
      </c>
      <c r="N250">
        <f>IF(J250=A250,VLOOKUP(A250,'2015'!$A$5:$K$674,6),0)</f>
        <v>0</v>
      </c>
      <c r="O250" s="40">
        <f>IF(J250=A250,VLOOKUP(A250,'2015'!$A$5:$K$674,7),0)</f>
        <v>0</v>
      </c>
      <c r="P250" t="e">
        <f t="shared" si="16"/>
        <v>#DIV/0!</v>
      </c>
      <c r="R250" t="str">
        <f>VLOOKUP(A250,'2014'!$A$5:$K$675,1)</f>
        <v xml:space="preserve">Kendra Zadnik </v>
      </c>
      <c r="S250" s="31">
        <f>IF(R250=A250,VLOOKUP(A250,'2014'!$A$5:$K$675,3),0)</f>
        <v>313</v>
      </c>
      <c r="T250" s="33">
        <f>IF(R250=A250,VLOOKUP(A250,'2014'!$A$5:$K$675,4),0)</f>
        <v>371455</v>
      </c>
      <c r="U250">
        <f>IF(R250=A250,VLOOKUP(A250,'2014'!$A$5:$K$675,5),0)</f>
        <v>6</v>
      </c>
      <c r="V250">
        <f>IF(R250=A250,VLOOKUP(A250,'2014'!$A$5:$K$675,6),0)</f>
        <v>0</v>
      </c>
      <c r="W250" s="40">
        <f>IF(R250=A250,VLOOKUP(A250,'2014'!$A$5:$K$675,7),0)</f>
        <v>0</v>
      </c>
      <c r="X250">
        <f t="shared" si="17"/>
        <v>-1</v>
      </c>
      <c r="Z250">
        <f>IF(R250=A250,VLOOKUP(A250,'2013'!$A$5:$K$674,3),0)</f>
        <v>35</v>
      </c>
      <c r="AA250" s="33">
        <f>IF(R250=A250,VLOOKUP(A250,'2013'!$A$5:$K$674,4),0)</f>
        <v>3462600</v>
      </c>
      <c r="AB250">
        <f>IF(R250=A250,VLOOKUP(A250,'2013'!$A$5:$K$674,5),0)</f>
        <v>41</v>
      </c>
      <c r="AC250">
        <f>IF(R250=A250,VLOOKUP(A250,'2013'!$A$5:$K$674,6),0)</f>
        <v>2</v>
      </c>
      <c r="AD250" s="40">
        <f>IF(R250=A250,VLOOKUP(A250,'2013'!$A$5:$K$674,7),0)</f>
        <v>4.878048780487805E-2</v>
      </c>
      <c r="AE250">
        <f t="shared" si="18"/>
        <v>-0.80487804878048796</v>
      </c>
      <c r="AG250">
        <f>IF(R250=A250,VLOOKUP(A250,'2012'!$A$5:$K$674,3),0)</f>
        <v>45</v>
      </c>
      <c r="AH250" s="33">
        <f>IF(R250=A250,VLOOKUP(A250,'2012'!$A$5:$K$674,4),0)</f>
        <v>2789618</v>
      </c>
      <c r="AI250">
        <f>IF(R250=A250,VLOOKUP(A250,'2012'!$A$5:$K$674,5),0)</f>
        <v>28</v>
      </c>
      <c r="AJ250">
        <f>IF(R250=A250,VLOOKUP(A250,'2012'!$A$5:$K$674,6),0)</f>
        <v>5</v>
      </c>
      <c r="AK250" s="40">
        <f>IF(R250=A250,VLOOKUP(A250,'2012'!$A$5:$K$674,7),0)</f>
        <v>0.17857142857142858</v>
      </c>
      <c r="AL250">
        <f t="shared" si="19"/>
        <v>0.25000000000000011</v>
      </c>
      <c r="AN250" t="str">
        <f>VLOOKUP(A250,'2011'!$A$5:$K$674,1)</f>
        <v xml:space="preserve">Kendra Zadnik </v>
      </c>
      <c r="AO250">
        <f>IF(AN250=R250,VLOOKUP(A250,'2011'!$A$5:$K$674,3),0)</f>
        <v>117</v>
      </c>
      <c r="AP250" s="33">
        <f>IF(AN250=R250,VLOOKUP(A250,'2011'!$A$5:$K$674,4),0)</f>
        <v>1080200</v>
      </c>
      <c r="AQ250">
        <f>IF(R250=AN250,VLOOKUP(A250,'2011'!$A$5:$K$674,5),0)</f>
        <v>7</v>
      </c>
      <c r="AR250">
        <f>IF(R250=AN250,VLOOKUP(A250,'2011'!$A$5:$K$674,6),0)</f>
        <v>1</v>
      </c>
      <c r="AS250" s="40">
        <f>IF(R250=AN250,VLOOKUP(A250,'2011'!$A$5:$K$674,7),0)</f>
        <v>0.14285714285714285</v>
      </c>
    </row>
    <row r="251" spans="1:45" x14ac:dyDescent="0.2">
      <c r="A251" t="s">
        <v>810</v>
      </c>
      <c r="B251" t="s">
        <v>711</v>
      </c>
      <c r="C251">
        <v>339</v>
      </c>
      <c r="D251" s="33">
        <v>467100</v>
      </c>
      <c r="E251">
        <v>5</v>
      </c>
      <c r="F251">
        <v>0</v>
      </c>
      <c r="G251" s="40">
        <v>0</v>
      </c>
      <c r="H251" s="40" t="e">
        <f t="shared" si="15"/>
        <v>#DIV/0!</v>
      </c>
      <c r="J251" t="str">
        <f>VLOOKUP(A251,'2015'!$A$5:$K$674,1)</f>
        <v xml:space="preserve">Kenneth J Cash </v>
      </c>
      <c r="K251" s="31">
        <f>IF(J251=A251,VLOOKUP(A251,'2015'!$A$5:$K$674,3),0)</f>
        <v>259</v>
      </c>
      <c r="L251" s="33">
        <f>IF(J251=A251,VLOOKUP(A251,'2015'!$A$5:$K$674,4),0)</f>
        <v>537400</v>
      </c>
      <c r="M251">
        <f>IF(J251=A251,VLOOKUP(A251,'2015'!$A$5:$K$674,5),0)</f>
        <v>6</v>
      </c>
      <c r="N251">
        <f>IF(J251=A251,VLOOKUP(A251,'2015'!$A$5:$K$674,6),0)</f>
        <v>0</v>
      </c>
      <c r="O251" s="40">
        <f>IF(J251=A251,VLOOKUP(A251,'2015'!$A$5:$K$674,7),0)</f>
        <v>0</v>
      </c>
      <c r="P251">
        <f t="shared" si="16"/>
        <v>-1</v>
      </c>
      <c r="R251" t="str">
        <f>VLOOKUP(A251,'2014'!$A$5:$K$675,1)</f>
        <v xml:space="preserve">Kenneth J Cash </v>
      </c>
      <c r="S251" s="31">
        <f>IF(R251=A251,VLOOKUP(A251,'2014'!$A$5:$K$675,3),0)</f>
        <v>252</v>
      </c>
      <c r="T251" s="33">
        <f>IF(R251=A251,VLOOKUP(A251,'2014'!$A$5:$K$675,4),0)</f>
        <v>596160</v>
      </c>
      <c r="U251">
        <f>IF(R251=A251,VLOOKUP(A251,'2014'!$A$5:$K$675,5),0)</f>
        <v>9</v>
      </c>
      <c r="V251">
        <f>IF(R251=A251,VLOOKUP(A251,'2014'!$A$5:$K$675,6),0)</f>
        <v>1</v>
      </c>
      <c r="W251" s="40">
        <f>IF(R251=A251,VLOOKUP(A251,'2014'!$A$5:$K$675,7),0)</f>
        <v>0.1111111111111111</v>
      </c>
      <c r="X251">
        <f t="shared" si="17"/>
        <v>-1.1059431524547805</v>
      </c>
      <c r="Z251">
        <f>IF(R251=A251,VLOOKUP(A251,'2013'!$A$5:$K$674,3),0)</f>
        <v>35</v>
      </c>
      <c r="AA251" s="33">
        <f>IF(R251=A251,VLOOKUP(A251,'2013'!$A$5:$K$674,4),0)</f>
        <v>3462600</v>
      </c>
      <c r="AB251">
        <f>IF(R251=A251,VLOOKUP(A251,'2013'!$A$5:$K$674,5),0)</f>
        <v>41</v>
      </c>
      <c r="AC251">
        <f>IF(R251=A251,VLOOKUP(A251,'2013'!$A$5:$K$674,6),0)</f>
        <v>2</v>
      </c>
      <c r="AD251" s="40">
        <f>IF(R251=A251,VLOOKUP(A251,'2013'!$A$5:$K$674,7),0)</f>
        <v>4.878048780487805E-2</v>
      </c>
      <c r="AE251">
        <f t="shared" si="18"/>
        <v>-1.0487804878048781</v>
      </c>
      <c r="AG251">
        <f>IF(R251=A251,VLOOKUP(A251,'2012'!$A$5:$K$674,3),0)</f>
        <v>235</v>
      </c>
      <c r="AH251" s="33">
        <f>IF(R251=A251,VLOOKUP(A251,'2012'!$A$5:$K$674,4),0)</f>
        <v>508900</v>
      </c>
      <c r="AI251">
        <f>IF(R251=A251,VLOOKUP(A251,'2012'!$A$5:$K$674,5),0)</f>
        <v>3</v>
      </c>
      <c r="AJ251">
        <f>IF(R251=A251,VLOOKUP(A251,'2012'!$A$5:$K$674,6),0)</f>
        <v>0</v>
      </c>
      <c r="AK251" s="40">
        <f>IF(R251=A251,VLOOKUP(A251,'2012'!$A$5:$K$674,7),0)</f>
        <v>0</v>
      </c>
      <c r="AL251">
        <f t="shared" si="19"/>
        <v>-1</v>
      </c>
      <c r="AN251" t="str">
        <f>VLOOKUP(A251,'2011'!$A$5:$K$674,1)</f>
        <v xml:space="preserve">Kenneth J Cash </v>
      </c>
      <c r="AO251">
        <f>IF(AN251=R251,VLOOKUP(A251,'2011'!$A$5:$K$674,3),0)</f>
        <v>307</v>
      </c>
      <c r="AP251" s="33">
        <f>IF(AN251=R251,VLOOKUP(A251,'2011'!$A$5:$K$674,4),0)</f>
        <v>191400</v>
      </c>
      <c r="AQ251">
        <f>IF(R251=AN251,VLOOKUP(A251,'2011'!$A$5:$K$674,5),0)</f>
        <v>3</v>
      </c>
      <c r="AR251">
        <f>IF(R251=AN251,VLOOKUP(A251,'2011'!$A$5:$K$674,6),0)</f>
        <v>1</v>
      </c>
      <c r="AS251" s="40">
        <f>IF(R251=AN251,VLOOKUP(A251,'2011'!$A$5:$K$674,7),0)</f>
        <v>0.33333333333333331</v>
      </c>
    </row>
    <row r="252" spans="1:45" x14ac:dyDescent="0.2">
      <c r="A252" t="s">
        <v>811</v>
      </c>
      <c r="B252" t="s">
        <v>300</v>
      </c>
      <c r="C252">
        <v>369</v>
      </c>
      <c r="D252" s="33">
        <v>316500</v>
      </c>
      <c r="E252">
        <v>2</v>
      </c>
      <c r="F252">
        <v>0</v>
      </c>
      <c r="G252" s="40">
        <v>0</v>
      </c>
      <c r="H252" s="40">
        <f t="shared" si="15"/>
        <v>-1</v>
      </c>
      <c r="J252" t="str">
        <f>VLOOKUP(A252,'2015'!$A$5:$K$674,1)</f>
        <v xml:space="preserve">Kent Smith </v>
      </c>
      <c r="K252" s="31">
        <f>IF(J252=A252,VLOOKUP(A252,'2015'!$A$5:$K$674,3),0)</f>
        <v>255</v>
      </c>
      <c r="L252" s="33">
        <f>IF(J252=A252,VLOOKUP(A252,'2015'!$A$5:$K$674,4),0)</f>
        <v>548072</v>
      </c>
      <c r="M252">
        <f>IF(J252=A252,VLOOKUP(A252,'2015'!$A$5:$K$674,5),0)</f>
        <v>3</v>
      </c>
      <c r="N252">
        <f>IF(J252=A252,VLOOKUP(A252,'2015'!$A$5:$K$674,6),0)</f>
        <v>0</v>
      </c>
      <c r="O252" s="40">
        <f>IF(J252=A252,VLOOKUP(A252,'2015'!$A$5:$K$674,7),0)</f>
        <v>0</v>
      </c>
      <c r="P252">
        <f t="shared" si="16"/>
        <v>-1</v>
      </c>
      <c r="R252" t="str">
        <f>VLOOKUP(A252,'2014'!$A$5:$K$675,1)</f>
        <v xml:space="preserve">Kent Smith </v>
      </c>
      <c r="S252" s="31">
        <f>IF(R252=A252,VLOOKUP(A252,'2014'!$A$5:$K$675,3),0)</f>
        <v>94</v>
      </c>
      <c r="T252" s="33">
        <f>IF(R252=A252,VLOOKUP(A252,'2014'!$A$5:$K$675,4),0)</f>
        <v>2011330</v>
      </c>
      <c r="U252">
        <f>IF(R252=A252,VLOOKUP(A252,'2014'!$A$5:$K$675,5),0)</f>
        <v>12</v>
      </c>
      <c r="V252">
        <f>IF(R252=A252,VLOOKUP(A252,'2014'!$A$5:$K$675,6),0)</f>
        <v>1</v>
      </c>
      <c r="W252" s="40">
        <f>IF(R252=A252,VLOOKUP(A252,'2014'!$A$5:$K$675,7),0)</f>
        <v>8.3333333333333329E-2</v>
      </c>
      <c r="X252">
        <f t="shared" si="17"/>
        <v>-1.0716004813477737</v>
      </c>
      <c r="Z252">
        <f>IF(R252=A252,VLOOKUP(A252,'2013'!$A$5:$K$674,3),0)</f>
        <v>65</v>
      </c>
      <c r="AA252" s="33">
        <f>IF(R252=A252,VLOOKUP(A252,'2013'!$A$5:$K$674,4),0)</f>
        <v>2448900</v>
      </c>
      <c r="AB252">
        <f>IF(R252=A252,VLOOKUP(A252,'2013'!$A$5:$K$674,5),0)</f>
        <v>14</v>
      </c>
      <c r="AC252">
        <f>IF(R252=A252,VLOOKUP(A252,'2013'!$A$5:$K$674,6),0)</f>
        <v>1</v>
      </c>
      <c r="AD252" s="40">
        <f>IF(R252=A252,VLOOKUP(A252,'2013'!$A$5:$K$674,7),0)</f>
        <v>7.1428571428571425E-2</v>
      </c>
      <c r="AE252">
        <f t="shared" si="18"/>
        <v>-1.1638655462184875</v>
      </c>
      <c r="AG252">
        <f>IF(R252=A252,VLOOKUP(A252,'2012'!$A$5:$K$674,3),0)</f>
        <v>78</v>
      </c>
      <c r="AH252" s="33">
        <f>IF(R252=A252,VLOOKUP(A252,'2012'!$A$5:$K$674,4),0)</f>
        <v>1843100</v>
      </c>
      <c r="AI252">
        <f>IF(R252=A252,VLOOKUP(A252,'2012'!$A$5:$K$674,5),0)</f>
        <v>13</v>
      </c>
      <c r="AJ252">
        <f>IF(R252=A252,VLOOKUP(A252,'2012'!$A$5:$K$674,6),0)</f>
        <v>2</v>
      </c>
      <c r="AK252" s="40">
        <f>IF(R252=A252,VLOOKUP(A252,'2012'!$A$5:$K$674,7),0)</f>
        <v>0.15384615384615385</v>
      </c>
      <c r="AL252">
        <f t="shared" si="19"/>
        <v>-0.43589743589743585</v>
      </c>
      <c r="AN252" t="str">
        <f>VLOOKUP(A252,'2011'!$A$5:$K$674,1)</f>
        <v xml:space="preserve">Kent Smith </v>
      </c>
      <c r="AO252">
        <f>IF(AN252=R252,VLOOKUP(A252,'2011'!$A$5:$K$674,3),0)</f>
        <v>70</v>
      </c>
      <c r="AP252" s="33">
        <f>IF(AN252=R252,VLOOKUP(A252,'2011'!$A$5:$K$674,4),0)</f>
        <v>1791400</v>
      </c>
      <c r="AQ252">
        <f>IF(R252=AN252,VLOOKUP(A252,'2011'!$A$5:$K$674,5),0)</f>
        <v>11</v>
      </c>
      <c r="AR252">
        <f>IF(R252=AN252,VLOOKUP(A252,'2011'!$A$5:$K$674,6),0)</f>
        <v>3</v>
      </c>
      <c r="AS252" s="40">
        <f>IF(R252=AN252,VLOOKUP(A252,'2011'!$A$5:$K$674,7),0)</f>
        <v>0.27272727272727271</v>
      </c>
    </row>
    <row r="253" spans="1:45" x14ac:dyDescent="0.2">
      <c r="A253" t="s">
        <v>895</v>
      </c>
      <c r="B253" t="s">
        <v>854</v>
      </c>
      <c r="C253">
        <v>278</v>
      </c>
      <c r="D253" s="33">
        <v>754630</v>
      </c>
      <c r="E253">
        <v>3</v>
      </c>
      <c r="F253">
        <v>0</v>
      </c>
      <c r="G253" s="40">
        <v>0</v>
      </c>
      <c r="H253" s="40" t="e">
        <f t="shared" si="15"/>
        <v>#DIV/0!</v>
      </c>
      <c r="J253" t="str">
        <f>VLOOKUP(A253,'2015'!$A$5:$K$674,1)</f>
        <v xml:space="preserve">Kerrie Farrell </v>
      </c>
      <c r="K253" s="31">
        <f>IF(J253=A253,VLOOKUP(A253,'2015'!$A$5:$K$674,3),0)</f>
        <v>205</v>
      </c>
      <c r="L253" s="33">
        <f>IF(J253=A253,VLOOKUP(A253,'2015'!$A$5:$K$674,4),0)</f>
        <v>839000</v>
      </c>
      <c r="M253">
        <f>IF(J253=A253,VLOOKUP(A253,'2015'!$A$5:$K$674,5),0)</f>
        <v>3</v>
      </c>
      <c r="N253">
        <f>IF(J253=A253,VLOOKUP(A253,'2015'!$A$5:$K$674,6),0)</f>
        <v>1</v>
      </c>
      <c r="O253" s="40">
        <f>IF(J253=A253,VLOOKUP(A253,'2015'!$A$5:$K$674,7),0)</f>
        <v>0.33333333333333331</v>
      </c>
      <c r="P253">
        <f t="shared" si="16"/>
        <v>1.3333333333333333</v>
      </c>
      <c r="R253" t="str">
        <f>VLOOKUP(A253,'2014'!$A$5:$K$675,1)</f>
        <v xml:space="preserve">Kerrie Farrell </v>
      </c>
      <c r="S253" s="31">
        <f>IF(R253=A253,VLOOKUP(A253,'2014'!$A$5:$K$675,3),0)</f>
        <v>170</v>
      </c>
      <c r="T253" s="33">
        <f>IF(R253=A253,VLOOKUP(A253,'2014'!$A$5:$K$675,4),0)</f>
        <v>1128350</v>
      </c>
      <c r="U253">
        <f>IF(R253=A253,VLOOKUP(A253,'2014'!$A$5:$K$675,5),0)</f>
        <v>7</v>
      </c>
      <c r="V253">
        <f>IF(R253=A253,VLOOKUP(A253,'2014'!$A$5:$K$675,6),0)</f>
        <v>1</v>
      </c>
      <c r="W253" s="40">
        <f>IF(R253=A253,VLOOKUP(A253,'2014'!$A$5:$K$675,7),0)</f>
        <v>0.14285714285714285</v>
      </c>
      <c r="X253" t="e">
        <f t="shared" si="17"/>
        <v>#DIV/0!</v>
      </c>
      <c r="Z253">
        <f>IF(R253=A253,VLOOKUP(A253,'2013'!$A$5:$K$674,3),0)</f>
        <v>277</v>
      </c>
      <c r="AA253" s="33">
        <f>IF(R253=A253,VLOOKUP(A253,'2013'!$A$5:$K$674,4),0)</f>
        <v>365000</v>
      </c>
      <c r="AB253">
        <f>IF(R253=A253,VLOOKUP(A253,'2013'!$A$5:$K$674,5),0)</f>
        <v>2</v>
      </c>
      <c r="AC253">
        <f>IF(R253=A253,VLOOKUP(A253,'2013'!$A$5:$K$674,6),0)</f>
        <v>1</v>
      </c>
      <c r="AD253" s="40">
        <f>IF(R253=A253,VLOOKUP(A253,'2013'!$A$5:$K$674,7),0)</f>
        <v>0.5</v>
      </c>
      <c r="AE253" t="e">
        <f t="shared" si="18"/>
        <v>#DIV/0!</v>
      </c>
      <c r="AG253">
        <f>IF(R253=A253,VLOOKUP(A253,'2012'!$A$5:$K$674,3),0)</f>
        <v>203</v>
      </c>
      <c r="AH253" s="33">
        <f>IF(R253=A253,VLOOKUP(A253,'2012'!$A$5:$K$674,4),0)</f>
        <v>630300</v>
      </c>
      <c r="AI253">
        <f>IF(R253=A253,VLOOKUP(A253,'2012'!$A$5:$K$674,5),0)</f>
        <v>3</v>
      </c>
      <c r="AJ253">
        <f>IF(R253=A253,VLOOKUP(A253,'2012'!$A$5:$K$674,6),0)</f>
        <v>0</v>
      </c>
      <c r="AK253" s="40">
        <f>IF(R253=A253,VLOOKUP(A253,'2012'!$A$5:$K$674,7),0)</f>
        <v>0</v>
      </c>
      <c r="AL253" t="e">
        <f t="shared" si="19"/>
        <v>#DIV/0!</v>
      </c>
      <c r="AN253" t="str">
        <f>VLOOKUP(A253,'2011'!$A$5:$K$674,1)</f>
        <v xml:space="preserve">Kerrie Farrell </v>
      </c>
      <c r="AO253">
        <f>IF(AN253=R253,VLOOKUP(A253,'2011'!$A$5:$K$674,3),0)</f>
        <v>180</v>
      </c>
      <c r="AP253" s="33">
        <f>IF(AN253=R253,VLOOKUP(A253,'2011'!$A$5:$K$674,4),0)</f>
        <v>606000</v>
      </c>
      <c r="AQ253">
        <f>IF(R253=AN253,VLOOKUP(A253,'2011'!$A$5:$K$674,5),0)</f>
        <v>2</v>
      </c>
      <c r="AR253">
        <f>IF(R253=AN253,VLOOKUP(A253,'2011'!$A$5:$K$674,6),0)</f>
        <v>0</v>
      </c>
      <c r="AS253" s="40">
        <f>IF(R253=AN253,VLOOKUP(A253,'2011'!$A$5:$K$674,7),0)</f>
        <v>0</v>
      </c>
    </row>
    <row r="254" spans="1:45" x14ac:dyDescent="0.2">
      <c r="A254" t="s">
        <v>670</v>
      </c>
      <c r="B254" t="s">
        <v>1036</v>
      </c>
      <c r="C254">
        <v>214</v>
      </c>
      <c r="D254" s="33">
        <v>1181000</v>
      </c>
      <c r="E254">
        <v>6</v>
      </c>
      <c r="F254">
        <v>1</v>
      </c>
      <c r="G254" s="40">
        <v>0.16666666666666666</v>
      </c>
      <c r="H254" s="40" t="e">
        <f t="shared" si="15"/>
        <v>#DIV/0!</v>
      </c>
      <c r="J254" t="str">
        <f>VLOOKUP(A254,'2015'!$A$5:$K$674,1)</f>
        <v xml:space="preserve">Kesleigh Castle </v>
      </c>
      <c r="K254" s="31">
        <f>IF(J254=A254,VLOOKUP(A254,'2015'!$A$5:$K$674,3),0)</f>
        <v>294</v>
      </c>
      <c r="L254" s="33">
        <f>IF(J254=A254,VLOOKUP(A254,'2015'!$A$5:$K$674,4),0)</f>
        <v>428900</v>
      </c>
      <c r="M254">
        <f>IF(J254=A254,VLOOKUP(A254,'2015'!$A$5:$K$674,5),0)</f>
        <v>2</v>
      </c>
      <c r="N254">
        <f>IF(J254=A254,VLOOKUP(A254,'2015'!$A$5:$K$674,6),0)</f>
        <v>1</v>
      </c>
      <c r="O254" s="40">
        <f>IF(J254=A254,VLOOKUP(A254,'2015'!$A$5:$K$674,7),0)</f>
        <v>0.5</v>
      </c>
      <c r="P254">
        <f t="shared" si="16"/>
        <v>1</v>
      </c>
      <c r="R254" t="str">
        <f>VLOOKUP(A254,'2014'!$A$5:$K$675,1)</f>
        <v xml:space="preserve">Kesleigh Castle </v>
      </c>
      <c r="S254" s="31">
        <f>IF(R254=A254,VLOOKUP(A254,'2014'!$A$5:$K$675,3),0)</f>
        <v>194</v>
      </c>
      <c r="T254" s="33">
        <f>IF(R254=A254,VLOOKUP(A254,'2014'!$A$5:$K$675,4),0)</f>
        <v>952500</v>
      </c>
      <c r="U254">
        <f>IF(R254=A254,VLOOKUP(A254,'2014'!$A$5:$K$675,5),0)</f>
        <v>4</v>
      </c>
      <c r="V254">
        <f>IF(R254=A254,VLOOKUP(A254,'2014'!$A$5:$K$675,6),0)</f>
        <v>1</v>
      </c>
      <c r="W254" s="40">
        <f>IF(R254=A254,VLOOKUP(A254,'2014'!$A$5:$K$675,7),0)</f>
        <v>0.25</v>
      </c>
      <c r="X254" t="e">
        <f t="shared" si="17"/>
        <v>#DIV/0!</v>
      </c>
      <c r="Z254">
        <f>IF(R254=A254,VLOOKUP(A254,'2013'!$A$5:$K$674,3),0)</f>
        <v>302</v>
      </c>
      <c r="AA254" s="33">
        <f>IF(R254=A254,VLOOKUP(A254,'2013'!$A$5:$K$674,4),0)</f>
        <v>271350</v>
      </c>
      <c r="AB254">
        <f>IF(R254=A254,VLOOKUP(A254,'2013'!$A$5:$K$674,5),0)</f>
        <v>2</v>
      </c>
      <c r="AC254">
        <f>IF(R254=A254,VLOOKUP(A254,'2013'!$A$5:$K$674,6),0)</f>
        <v>0</v>
      </c>
      <c r="AD254" s="40">
        <f>IF(R254=A254,VLOOKUP(A254,'2013'!$A$5:$K$674,7),0)</f>
        <v>0</v>
      </c>
      <c r="AE254" t="e">
        <f t="shared" si="18"/>
        <v>#DIV/0!</v>
      </c>
      <c r="AG254">
        <f>IF(R254=A254,VLOOKUP(A254,'2012'!$A$5:$K$674,3),0)</f>
        <v>203</v>
      </c>
      <c r="AH254" s="33">
        <f>IF(R254=A254,VLOOKUP(A254,'2012'!$A$5:$K$674,4),0)</f>
        <v>630300</v>
      </c>
      <c r="AI254">
        <f>IF(R254=A254,VLOOKUP(A254,'2012'!$A$5:$K$674,5),0)</f>
        <v>3</v>
      </c>
      <c r="AJ254">
        <f>IF(R254=A254,VLOOKUP(A254,'2012'!$A$5:$K$674,6),0)</f>
        <v>0</v>
      </c>
      <c r="AK254" s="40">
        <f>IF(R254=A254,VLOOKUP(A254,'2012'!$A$5:$K$674,7),0)</f>
        <v>0</v>
      </c>
      <c r="AL254" t="e">
        <f t="shared" si="19"/>
        <v>#DIV/0!</v>
      </c>
      <c r="AN254" t="str">
        <f>VLOOKUP(A254,'2011'!$A$5:$K$674,1)</f>
        <v xml:space="preserve">Kesleigh Castle </v>
      </c>
      <c r="AO254">
        <f>IF(AN254=R254,VLOOKUP(A254,'2011'!$A$5:$K$674,3),0)</f>
        <v>126</v>
      </c>
      <c r="AP254" s="33">
        <f>IF(AN254=R254,VLOOKUP(A254,'2011'!$A$5:$K$674,4),0)</f>
        <v>982300</v>
      </c>
      <c r="AQ254">
        <f>IF(R254=AN254,VLOOKUP(A254,'2011'!$A$5:$K$674,5),0)</f>
        <v>4</v>
      </c>
      <c r="AR254">
        <f>IF(R254=AN254,VLOOKUP(A254,'2011'!$A$5:$K$674,6),0)</f>
        <v>0</v>
      </c>
      <c r="AS254" s="40">
        <f>IF(R254=AN254,VLOOKUP(A254,'2011'!$A$5:$K$674,7),0)</f>
        <v>0</v>
      </c>
    </row>
    <row r="255" spans="1:45" x14ac:dyDescent="0.2">
      <c r="A255" t="s">
        <v>1613</v>
      </c>
      <c r="B255" t="s">
        <v>1448</v>
      </c>
      <c r="C255">
        <v>415</v>
      </c>
      <c r="D255" s="33">
        <v>208400</v>
      </c>
      <c r="E255">
        <v>3</v>
      </c>
      <c r="F255">
        <v>0</v>
      </c>
      <c r="G255" s="40">
        <v>0</v>
      </c>
      <c r="H255" s="40" t="e">
        <f t="shared" si="15"/>
        <v>#DIV/0!</v>
      </c>
      <c r="J255" t="str">
        <f>VLOOKUP(A255,'2015'!$A$5:$K$674,1)</f>
        <v xml:space="preserve">Kesleigh Castle </v>
      </c>
      <c r="K255" s="31">
        <f>IF(J255=A255,VLOOKUP(A255,'2015'!$A$5:$K$674,3),0)</f>
        <v>0</v>
      </c>
      <c r="L255" s="33">
        <f>IF(J255=A255,VLOOKUP(A255,'2015'!$A$5:$K$674,4),0)</f>
        <v>0</v>
      </c>
      <c r="M255">
        <f>IF(J255=A255,VLOOKUP(A255,'2015'!$A$5:$K$674,5),0)</f>
        <v>0</v>
      </c>
      <c r="N255">
        <f>IF(J255=A255,VLOOKUP(A255,'2015'!$A$5:$K$674,6),0)</f>
        <v>0</v>
      </c>
      <c r="O255" s="40">
        <f>IF(J255=A255,VLOOKUP(A255,'2015'!$A$5:$K$674,7),0)</f>
        <v>0</v>
      </c>
      <c r="P255" t="e">
        <f t="shared" si="16"/>
        <v>#DIV/0!</v>
      </c>
      <c r="R255" t="str">
        <f>VLOOKUP(A255,'2014'!$A$5:$K$675,1)</f>
        <v xml:space="preserve">Kesleigh Castle </v>
      </c>
      <c r="S255" s="31">
        <f>IF(R255=A255,VLOOKUP(A255,'2014'!$A$5:$K$675,3),0)</f>
        <v>0</v>
      </c>
      <c r="T255" s="33">
        <f>IF(R255=A255,VLOOKUP(A255,'2014'!$A$5:$K$675,4),0)</f>
        <v>0</v>
      </c>
      <c r="U255">
        <f>IF(R255=A255,VLOOKUP(A255,'2014'!$A$5:$K$675,5),0)</f>
        <v>0</v>
      </c>
      <c r="V255">
        <f>IF(R255=A255,VLOOKUP(A255,'2014'!$A$5:$K$675,6),0)</f>
        <v>0</v>
      </c>
      <c r="W255" s="40">
        <f>IF(R255=A255,VLOOKUP(A255,'2014'!$A$5:$K$675,7),0)</f>
        <v>0</v>
      </c>
      <c r="X255" t="e">
        <f t="shared" si="17"/>
        <v>#DIV/0!</v>
      </c>
      <c r="Z255">
        <f>IF(R255=A255,VLOOKUP(A255,'2013'!$A$5:$K$674,3),0)</f>
        <v>0</v>
      </c>
      <c r="AA255" s="33">
        <f>IF(R255=A255,VLOOKUP(A255,'2013'!$A$5:$K$674,4),0)</f>
        <v>0</v>
      </c>
      <c r="AB255">
        <f>IF(R255=A255,VLOOKUP(A255,'2013'!$A$5:$K$674,5),0)</f>
        <v>0</v>
      </c>
      <c r="AC255">
        <f>IF(R255=A255,VLOOKUP(A255,'2013'!$A$5:$K$674,6),0)</f>
        <v>0</v>
      </c>
      <c r="AD255" s="40">
        <f>IF(R255=A255,VLOOKUP(A255,'2013'!$A$5:$K$674,7),0)</f>
        <v>0</v>
      </c>
      <c r="AE255" t="e">
        <f t="shared" si="18"/>
        <v>#DIV/0!</v>
      </c>
      <c r="AG255">
        <f>IF(R255=A255,VLOOKUP(A255,'2012'!$A$5:$K$674,3),0)</f>
        <v>0</v>
      </c>
      <c r="AH255" s="33">
        <f>IF(R255=A255,VLOOKUP(A255,'2012'!$A$5:$K$674,4),0)</f>
        <v>0</v>
      </c>
      <c r="AI255">
        <f>IF(R255=A255,VLOOKUP(A255,'2012'!$A$5:$K$674,5),0)</f>
        <v>0</v>
      </c>
      <c r="AJ255">
        <f>IF(R255=A255,VLOOKUP(A255,'2012'!$A$5:$K$674,6),0)</f>
        <v>0</v>
      </c>
      <c r="AK255" s="40">
        <f>IF(R255=A255,VLOOKUP(A255,'2012'!$A$5:$K$674,7),0)</f>
        <v>0</v>
      </c>
      <c r="AL255" t="e">
        <f t="shared" si="19"/>
        <v>#DIV/0!</v>
      </c>
      <c r="AN255" t="str">
        <f>VLOOKUP(A255,'2011'!$A$5:$K$674,1)</f>
        <v xml:space="preserve">Kesleigh Castle </v>
      </c>
      <c r="AO255">
        <f>IF(AN255=R255,VLOOKUP(A255,'2011'!$A$5:$K$674,3),0)</f>
        <v>126</v>
      </c>
      <c r="AP255" s="33">
        <f>IF(AN255=R255,VLOOKUP(A255,'2011'!$A$5:$K$674,4),0)</f>
        <v>982300</v>
      </c>
      <c r="AQ255">
        <f>IF(R255=AN255,VLOOKUP(A255,'2011'!$A$5:$K$674,5),0)</f>
        <v>4</v>
      </c>
      <c r="AR255">
        <f>IF(R255=AN255,VLOOKUP(A255,'2011'!$A$5:$K$674,6),0)</f>
        <v>0</v>
      </c>
      <c r="AS255" s="40">
        <f>IF(R255=AN255,VLOOKUP(A255,'2011'!$A$5:$K$674,7),0)</f>
        <v>0</v>
      </c>
    </row>
    <row r="256" spans="1:45" x14ac:dyDescent="0.2">
      <c r="A256" t="s">
        <v>896</v>
      </c>
      <c r="B256" t="s">
        <v>300</v>
      </c>
      <c r="C256">
        <v>39</v>
      </c>
      <c r="D256" s="33">
        <v>4745669</v>
      </c>
      <c r="E256">
        <v>24</v>
      </c>
      <c r="F256">
        <v>15</v>
      </c>
      <c r="G256" s="40">
        <v>0.625</v>
      </c>
      <c r="H256" s="40">
        <f t="shared" si="15"/>
        <v>0.35416666666666657</v>
      </c>
      <c r="J256" t="str">
        <f>VLOOKUP(A256,'2015'!$A$5:$K$674,1)</f>
        <v xml:space="preserve">Kevin Collins </v>
      </c>
      <c r="K256" s="31">
        <f>IF(J256=A256,VLOOKUP(A256,'2015'!$A$5:$K$674,3),0)</f>
        <v>114</v>
      </c>
      <c r="L256" s="33">
        <f>IF(J256=A256,VLOOKUP(A256,'2015'!$A$5:$K$674,4),0)</f>
        <v>1582600</v>
      </c>
      <c r="M256">
        <f>IF(J256=A256,VLOOKUP(A256,'2015'!$A$5:$K$674,5),0)</f>
        <v>14</v>
      </c>
      <c r="N256">
        <f>IF(J256=A256,VLOOKUP(A256,'2015'!$A$5:$K$674,6),0)</f>
        <v>9</v>
      </c>
      <c r="O256" s="40">
        <f>IF(J256=A256,VLOOKUP(A256,'2015'!$A$5:$K$674,7),0)</f>
        <v>0.6428571428571429</v>
      </c>
      <c r="P256">
        <f t="shared" si="16"/>
        <v>0.83673469387755128</v>
      </c>
      <c r="R256" t="str">
        <f>VLOOKUP(A256,'2014'!$A$5:$K$675,1)</f>
        <v xml:space="preserve">Kevin Collins </v>
      </c>
      <c r="S256" s="31">
        <f>IF(R256=A256,VLOOKUP(A256,'2014'!$A$5:$K$675,3),0)</f>
        <v>55</v>
      </c>
      <c r="T256" s="33">
        <f>IF(R256=A256,VLOOKUP(A256,'2014'!$A$5:$K$675,4),0)</f>
        <v>2983250</v>
      </c>
      <c r="U256">
        <f>IF(R256=A256,VLOOKUP(A256,'2014'!$A$5:$K$675,5),0)</f>
        <v>20</v>
      </c>
      <c r="V256">
        <f>IF(R256=A256,VLOOKUP(A256,'2014'!$A$5:$K$675,6),0)</f>
        <v>7</v>
      </c>
      <c r="W256" s="40">
        <f>IF(R256=A256,VLOOKUP(A256,'2014'!$A$5:$K$675,7),0)</f>
        <v>0.35</v>
      </c>
      <c r="X256">
        <f t="shared" si="17"/>
        <v>-0.94637096774193541</v>
      </c>
      <c r="Z256">
        <f>IF(R256=A256,VLOOKUP(A256,'2013'!$A$5:$K$674,3),0)</f>
        <v>62</v>
      </c>
      <c r="AA256" s="33">
        <f>IF(R256=A256,VLOOKUP(A256,'2013'!$A$5:$K$674,4),0)</f>
        <v>2555900</v>
      </c>
      <c r="AB256">
        <f>IF(R256=A256,VLOOKUP(A256,'2013'!$A$5:$K$674,5),0)</f>
        <v>19</v>
      </c>
      <c r="AC256">
        <f>IF(R256=A256,VLOOKUP(A256,'2013'!$A$5:$K$674,6),0)</f>
        <v>11</v>
      </c>
      <c r="AD256" s="40">
        <f>IF(R256=A256,VLOOKUP(A256,'2013'!$A$5:$K$674,7),0)</f>
        <v>0.57894736842105265</v>
      </c>
      <c r="AE256">
        <f t="shared" si="18"/>
        <v>6.5263157894736725</v>
      </c>
      <c r="AG256">
        <f>IF(R256=A256,VLOOKUP(A256,'2012'!$A$5:$K$674,3),0)</f>
        <v>66</v>
      </c>
      <c r="AH256" s="33">
        <f>IF(R256=A256,VLOOKUP(A256,'2012'!$A$5:$K$674,4),0)</f>
        <v>2100446</v>
      </c>
      <c r="AI256">
        <f>IF(R256=A256,VLOOKUP(A256,'2012'!$A$5:$K$674,5),0)</f>
        <v>13</v>
      </c>
      <c r="AJ256">
        <f>IF(R256=A256,VLOOKUP(A256,'2012'!$A$5:$K$674,6),0)</f>
        <v>6</v>
      </c>
      <c r="AK256" s="40">
        <f>IF(R256=A256,VLOOKUP(A256,'2012'!$A$5:$K$674,7),0)</f>
        <v>0.46153846153846156</v>
      </c>
      <c r="AL256">
        <f t="shared" si="19"/>
        <v>7.6923076923077038E-2</v>
      </c>
      <c r="AN256" t="str">
        <f>VLOOKUP(A256,'2011'!$A$5:$K$674,1)</f>
        <v xml:space="preserve">Kevin Collins </v>
      </c>
      <c r="AO256">
        <f>IF(AN256=R256,VLOOKUP(A256,'2011'!$A$5:$K$674,3),0)</f>
        <v>75</v>
      </c>
      <c r="AP256" s="33">
        <f>IF(AN256=R256,VLOOKUP(A256,'2011'!$A$5:$K$674,4),0)</f>
        <v>1668241</v>
      </c>
      <c r="AQ256">
        <f>IF(R256=AN256,VLOOKUP(A256,'2011'!$A$5:$K$674,5),0)</f>
        <v>14</v>
      </c>
      <c r="AR256">
        <f>IF(R256=AN256,VLOOKUP(A256,'2011'!$A$5:$K$674,6),0)</f>
        <v>6</v>
      </c>
      <c r="AS256" s="40">
        <f>IF(R256=AN256,VLOOKUP(A256,'2011'!$A$5:$K$674,7),0)</f>
        <v>0.42857142857142855</v>
      </c>
    </row>
    <row r="257" spans="1:45" x14ac:dyDescent="0.2">
      <c r="A257" t="s">
        <v>1355</v>
      </c>
      <c r="B257" t="s">
        <v>5</v>
      </c>
      <c r="C257">
        <v>108</v>
      </c>
      <c r="D257" s="33">
        <v>2345800</v>
      </c>
      <c r="E257">
        <v>13</v>
      </c>
      <c r="F257">
        <v>1</v>
      </c>
      <c r="G257" s="40">
        <v>7.6923076923076927E-2</v>
      </c>
      <c r="H257" s="40" t="e">
        <f t="shared" si="15"/>
        <v>#DIV/0!</v>
      </c>
      <c r="J257" t="str">
        <f>VLOOKUP(A257,'2015'!$A$5:$K$674,1)</f>
        <v xml:space="preserve">Kevin Vander Woude </v>
      </c>
      <c r="K257" s="31">
        <f>IF(J257=A257,VLOOKUP(A257,'2015'!$A$5:$K$674,3),0)</f>
        <v>262</v>
      </c>
      <c r="L257" s="33">
        <f>IF(J257=A257,VLOOKUP(A257,'2015'!$A$5:$K$674,4),0)</f>
        <v>528400</v>
      </c>
      <c r="M257">
        <f>IF(J257=A257,VLOOKUP(A257,'2015'!$A$5:$K$674,5),0)</f>
        <v>4</v>
      </c>
      <c r="N257">
        <f>IF(J257=A257,VLOOKUP(A257,'2015'!$A$5:$K$674,6),0)</f>
        <v>2</v>
      </c>
      <c r="O257" s="40">
        <f>IF(J257=A257,VLOOKUP(A257,'2015'!$A$5:$K$674,7),0)</f>
        <v>0.5</v>
      </c>
      <c r="P257" t="e">
        <f t="shared" si="16"/>
        <v>#DIV/0!</v>
      </c>
      <c r="R257" t="str">
        <f>VLOOKUP(A257,'2014'!$A$5:$K$675,1)</f>
        <v xml:space="preserve">Kevin Vander Woude </v>
      </c>
      <c r="S257" s="31">
        <f>IF(R257=A257,VLOOKUP(A257,'2014'!$A$5:$K$675,3),0)</f>
        <v>276</v>
      </c>
      <c r="T257" s="33">
        <f>IF(R257=A257,VLOOKUP(A257,'2014'!$A$5:$K$675,4),0)</f>
        <v>527900</v>
      </c>
      <c r="U257">
        <f>IF(R257=A257,VLOOKUP(A257,'2014'!$A$5:$K$675,5),0)</f>
        <v>5</v>
      </c>
      <c r="V257">
        <f>IF(R257=A257,VLOOKUP(A257,'2014'!$A$5:$K$675,6),0)</f>
        <v>0</v>
      </c>
      <c r="W257" s="40">
        <f>IF(R257=A257,VLOOKUP(A257,'2014'!$A$5:$K$675,7),0)</f>
        <v>0</v>
      </c>
      <c r="X257">
        <f t="shared" si="17"/>
        <v>-1</v>
      </c>
      <c r="Z257">
        <f>IF(R257=A257,VLOOKUP(A257,'2013'!$A$5:$K$674,3),0)</f>
        <v>307</v>
      </c>
      <c r="AA257" s="33">
        <f>IF(R257=A257,VLOOKUP(A257,'2013'!$A$5:$K$674,4),0)</f>
        <v>262300</v>
      </c>
      <c r="AB257">
        <f>IF(R257=A257,VLOOKUP(A257,'2013'!$A$5:$K$674,5),0)</f>
        <v>3</v>
      </c>
      <c r="AC257">
        <f>IF(R257=A257,VLOOKUP(A257,'2013'!$A$5:$K$674,6),0)</f>
        <v>0</v>
      </c>
      <c r="AD257" s="40">
        <f>IF(R257=A257,VLOOKUP(A257,'2013'!$A$5:$K$674,7),0)</f>
        <v>0</v>
      </c>
      <c r="AE257">
        <f t="shared" si="18"/>
        <v>-1</v>
      </c>
      <c r="AG257">
        <f>IF(R257=A257,VLOOKUP(A257,'2012'!$A$5:$K$674,3),0)</f>
        <v>154</v>
      </c>
      <c r="AH257" s="33">
        <f>IF(R257=A257,VLOOKUP(A257,'2012'!$A$5:$K$674,4),0)</f>
        <v>931200</v>
      </c>
      <c r="AI257">
        <f>IF(R257=A257,VLOOKUP(A257,'2012'!$A$5:$K$674,5),0)</f>
        <v>4</v>
      </c>
      <c r="AJ257">
        <f>IF(R257=A257,VLOOKUP(A257,'2012'!$A$5:$K$674,6),0)</f>
        <v>0</v>
      </c>
      <c r="AK257" s="40">
        <f>IF(R257=A257,VLOOKUP(A257,'2012'!$A$5:$K$674,7),0)</f>
        <v>0</v>
      </c>
      <c r="AL257">
        <f t="shared" si="19"/>
        <v>-1</v>
      </c>
      <c r="AN257" t="str">
        <f>VLOOKUP(A257,'2011'!$A$5:$K$674,1)</f>
        <v xml:space="preserve">Kevin Vander Woude </v>
      </c>
      <c r="AO257">
        <f>IF(AN257=R257,VLOOKUP(A257,'2011'!$A$5:$K$674,3),0)</f>
        <v>265</v>
      </c>
      <c r="AP257" s="33">
        <f>IF(AN257=R257,VLOOKUP(A257,'2011'!$A$5:$K$674,4),0)</f>
        <v>302000</v>
      </c>
      <c r="AQ257">
        <f>IF(R257=AN257,VLOOKUP(A257,'2011'!$A$5:$K$674,5),0)</f>
        <v>2</v>
      </c>
      <c r="AR257">
        <f>IF(R257=AN257,VLOOKUP(A257,'2011'!$A$5:$K$674,6),0)</f>
        <v>1</v>
      </c>
      <c r="AS257" s="40">
        <f>IF(R257=AN257,VLOOKUP(A257,'2011'!$A$5:$K$674,7),0)</f>
        <v>0.5</v>
      </c>
    </row>
    <row r="258" spans="1:45" x14ac:dyDescent="0.2">
      <c r="A258" t="s">
        <v>490</v>
      </c>
      <c r="B258" t="s">
        <v>528</v>
      </c>
      <c r="C258">
        <v>167</v>
      </c>
      <c r="D258" s="33">
        <v>1705650</v>
      </c>
      <c r="E258">
        <v>12</v>
      </c>
      <c r="F258">
        <v>3</v>
      </c>
      <c r="G258" s="40">
        <v>0.25</v>
      </c>
      <c r="H258" s="40" t="e">
        <f t="shared" si="15"/>
        <v>#DIV/0!</v>
      </c>
      <c r="J258" t="str">
        <f>VLOOKUP(A258,'2015'!$A$5:$K$674,1)</f>
        <v xml:space="preserve">Kim Beatty </v>
      </c>
      <c r="K258" s="31">
        <f>IF(J258=A258,VLOOKUP(A258,'2015'!$A$5:$K$674,3),0)</f>
        <v>96</v>
      </c>
      <c r="L258" s="33">
        <f>IF(J258=A258,VLOOKUP(A258,'2015'!$A$5:$K$674,4),0)</f>
        <v>1925844</v>
      </c>
      <c r="M258">
        <f>IF(J258=A258,VLOOKUP(A258,'2015'!$A$5:$K$674,5),0)</f>
        <v>10</v>
      </c>
      <c r="N258">
        <f>IF(J258=A258,VLOOKUP(A258,'2015'!$A$5:$K$674,6),0)</f>
        <v>2</v>
      </c>
      <c r="O258" s="40">
        <f>IF(J258=A258,VLOOKUP(A258,'2015'!$A$5:$K$674,7),0)</f>
        <v>0.2</v>
      </c>
      <c r="P258" t="e">
        <f t="shared" si="16"/>
        <v>#DIV/0!</v>
      </c>
      <c r="R258" t="str">
        <f>VLOOKUP(A258,'2014'!$A$5:$K$675,1)</f>
        <v xml:space="preserve">Kevin Vander Woude </v>
      </c>
      <c r="S258" s="31">
        <f>IF(R258=A258,VLOOKUP(A258,'2014'!$A$5:$K$675,3),0)</f>
        <v>0</v>
      </c>
      <c r="T258" s="33">
        <f>IF(R258=A258,VLOOKUP(A258,'2014'!$A$5:$K$675,4),0)</f>
        <v>0</v>
      </c>
      <c r="U258">
        <f>IF(R258=A258,VLOOKUP(A258,'2014'!$A$5:$K$675,5),0)</f>
        <v>0</v>
      </c>
      <c r="V258">
        <f>IF(R258=A258,VLOOKUP(A258,'2014'!$A$5:$K$675,6),0)</f>
        <v>0</v>
      </c>
      <c r="W258" s="40">
        <f>IF(R258=A258,VLOOKUP(A258,'2014'!$A$5:$K$675,7),0)</f>
        <v>0</v>
      </c>
      <c r="X258">
        <f t="shared" si="17"/>
        <v>-1</v>
      </c>
      <c r="Z258">
        <f>IF(R258=A258,VLOOKUP(A258,'2013'!$A$5:$K$674,3),0)</f>
        <v>0</v>
      </c>
      <c r="AA258" s="33">
        <f>IF(R258=A258,VLOOKUP(A258,'2013'!$A$5:$K$674,4),0)</f>
        <v>0</v>
      </c>
      <c r="AB258">
        <f>IF(R258=A258,VLOOKUP(A258,'2013'!$A$5:$K$674,5),0)</f>
        <v>0</v>
      </c>
      <c r="AC258">
        <f>IF(R258=A258,VLOOKUP(A258,'2013'!$A$5:$K$674,6),0)</f>
        <v>0</v>
      </c>
      <c r="AD258" s="40">
        <f>IF(R258=A258,VLOOKUP(A258,'2013'!$A$5:$K$674,7),0)</f>
        <v>0</v>
      </c>
      <c r="AE258">
        <f t="shared" si="18"/>
        <v>-1</v>
      </c>
      <c r="AG258">
        <f>IF(R258=A258,VLOOKUP(A258,'2012'!$A$5:$K$674,3),0)</f>
        <v>0</v>
      </c>
      <c r="AH258" s="33">
        <f>IF(R258=A258,VLOOKUP(A258,'2012'!$A$5:$K$674,4),0)</f>
        <v>0</v>
      </c>
      <c r="AI258">
        <f>IF(R258=A258,VLOOKUP(A258,'2012'!$A$5:$K$674,5),0)</f>
        <v>0</v>
      </c>
      <c r="AJ258">
        <f>IF(R258=A258,VLOOKUP(A258,'2012'!$A$5:$K$674,6),0)</f>
        <v>0</v>
      </c>
      <c r="AK258" s="40">
        <f>IF(R258=A258,VLOOKUP(A258,'2012'!$A$5:$K$674,7),0)</f>
        <v>0</v>
      </c>
      <c r="AL258">
        <f t="shared" si="19"/>
        <v>-1</v>
      </c>
      <c r="AN258" t="str">
        <f>VLOOKUP(A258,'2011'!$A$5:$K$674,1)</f>
        <v xml:space="preserve">Kevin Vander Woude </v>
      </c>
      <c r="AO258">
        <f>IF(AN258=R258,VLOOKUP(A258,'2011'!$A$5:$K$674,3),0)</f>
        <v>265</v>
      </c>
      <c r="AP258" s="33">
        <f>IF(AN258=R258,VLOOKUP(A258,'2011'!$A$5:$K$674,4),0)</f>
        <v>302000</v>
      </c>
      <c r="AQ258">
        <f>IF(R258=AN258,VLOOKUP(A258,'2011'!$A$5:$K$674,5),0)</f>
        <v>2</v>
      </c>
      <c r="AR258">
        <f>IF(R258=AN258,VLOOKUP(A258,'2011'!$A$5:$K$674,6),0)</f>
        <v>1</v>
      </c>
      <c r="AS258" s="40">
        <f>IF(R258=AN258,VLOOKUP(A258,'2011'!$A$5:$K$674,7),0)</f>
        <v>0.5</v>
      </c>
    </row>
    <row r="259" spans="1:45" x14ac:dyDescent="0.2">
      <c r="A259" t="s">
        <v>671</v>
      </c>
      <c r="B259" t="s">
        <v>411</v>
      </c>
      <c r="C259">
        <v>370</v>
      </c>
      <c r="D259" s="33">
        <v>313900</v>
      </c>
      <c r="E259">
        <v>2</v>
      </c>
      <c r="F259">
        <v>0</v>
      </c>
      <c r="G259" s="40">
        <v>0</v>
      </c>
      <c r="H259" s="40" t="e">
        <f t="shared" si="15"/>
        <v>#DIV/0!</v>
      </c>
      <c r="J259" t="str">
        <f>VLOOKUP(A259,'2015'!$A$5:$K$674,1)</f>
        <v xml:space="preserve">Kim Gore </v>
      </c>
      <c r="K259" s="31">
        <f>IF(J259=A259,VLOOKUP(A259,'2015'!$A$5:$K$674,3),0)</f>
        <v>280</v>
      </c>
      <c r="L259" s="33">
        <f>IF(J259=A259,VLOOKUP(A259,'2015'!$A$5:$K$674,4),0)</f>
        <v>458000</v>
      </c>
      <c r="M259">
        <f>IF(J259=A259,VLOOKUP(A259,'2015'!$A$5:$K$674,5),0)</f>
        <v>3</v>
      </c>
      <c r="N259">
        <f>IF(J259=A259,VLOOKUP(A259,'2015'!$A$5:$K$674,6),0)</f>
        <v>1</v>
      </c>
      <c r="O259" s="40">
        <f>IF(J259=A259,VLOOKUP(A259,'2015'!$A$5:$K$674,7),0)</f>
        <v>0.33333333333333331</v>
      </c>
      <c r="P259" t="e">
        <f t="shared" si="16"/>
        <v>#DIV/0!</v>
      </c>
      <c r="R259" t="str">
        <f>VLOOKUP(A259,'2014'!$A$5:$K$675,1)</f>
        <v xml:space="preserve">Kim Gore </v>
      </c>
      <c r="S259" s="31">
        <f>IF(R259=A259,VLOOKUP(A259,'2014'!$A$5:$K$675,3),0)</f>
        <v>219</v>
      </c>
      <c r="T259" s="33">
        <f>IF(R259=A259,VLOOKUP(A259,'2014'!$A$5:$K$675,4),0)</f>
        <v>779000</v>
      </c>
      <c r="U259">
        <f>IF(R259=A259,VLOOKUP(A259,'2014'!$A$5:$K$675,5),0)</f>
        <v>5</v>
      </c>
      <c r="V259">
        <f>IF(R259=A259,VLOOKUP(A259,'2014'!$A$5:$K$675,6),0)</f>
        <v>0</v>
      </c>
      <c r="W259" s="40">
        <f>IF(R259=A259,VLOOKUP(A259,'2014'!$A$5:$K$675,7),0)</f>
        <v>0</v>
      </c>
      <c r="X259">
        <f t="shared" si="17"/>
        <v>-1</v>
      </c>
      <c r="Z259">
        <f>IF(R259=A259,VLOOKUP(A259,'2013'!$A$5:$K$674,3),0)</f>
        <v>92</v>
      </c>
      <c r="AA259" s="33">
        <f>IF(R259=A259,VLOOKUP(A259,'2013'!$A$5:$K$674,4),0)</f>
        <v>1884800</v>
      </c>
      <c r="AB259">
        <f>IF(R259=A259,VLOOKUP(A259,'2013'!$A$5:$K$674,5),0)</f>
        <v>10</v>
      </c>
      <c r="AC259">
        <f>IF(R259=A259,VLOOKUP(A259,'2013'!$A$5:$K$674,6),0)</f>
        <v>1</v>
      </c>
      <c r="AD259" s="40">
        <f>IF(R259=A259,VLOOKUP(A259,'2013'!$A$5:$K$674,7),0)</f>
        <v>0.1</v>
      </c>
      <c r="AE259">
        <f t="shared" si="18"/>
        <v>-1.1000000000000001</v>
      </c>
      <c r="AG259">
        <f>IF(R259=A259,VLOOKUP(A259,'2012'!$A$5:$K$674,3),0)</f>
        <v>111</v>
      </c>
      <c r="AH259" s="33">
        <f>IF(R259=A259,VLOOKUP(A259,'2012'!$A$5:$K$674,4),0)</f>
        <v>1529300</v>
      </c>
      <c r="AI259">
        <f>IF(R259=A259,VLOOKUP(A259,'2012'!$A$5:$K$674,5),0)</f>
        <v>9</v>
      </c>
      <c r="AJ259">
        <f>IF(R259=A259,VLOOKUP(A259,'2012'!$A$5:$K$674,6),0)</f>
        <v>0</v>
      </c>
      <c r="AK259" s="40">
        <f>IF(R259=A259,VLOOKUP(A259,'2012'!$A$5:$K$674,7),0)</f>
        <v>0</v>
      </c>
      <c r="AL259">
        <f t="shared" si="19"/>
        <v>-1</v>
      </c>
      <c r="AN259" t="str">
        <f>VLOOKUP(A259,'2011'!$A$5:$K$674,1)</f>
        <v xml:space="preserve">Kim Gore </v>
      </c>
      <c r="AO259">
        <f>IF(AN259=R259,VLOOKUP(A259,'2011'!$A$5:$K$674,3),0)</f>
        <v>138</v>
      </c>
      <c r="AP259" s="33">
        <f>IF(AN259=R259,VLOOKUP(A259,'2011'!$A$5:$K$674,4),0)</f>
        <v>911500</v>
      </c>
      <c r="AQ259">
        <f>IF(R259=AN259,VLOOKUP(A259,'2011'!$A$5:$K$674,5),0)</f>
        <v>4</v>
      </c>
      <c r="AR259">
        <f>IF(R259=AN259,VLOOKUP(A259,'2011'!$A$5:$K$674,6),0)</f>
        <v>1</v>
      </c>
      <c r="AS259" s="40">
        <f>IF(R259=AN259,VLOOKUP(A259,'2011'!$A$5:$K$674,7),0)</f>
        <v>0.25</v>
      </c>
    </row>
    <row r="260" spans="1:45" x14ac:dyDescent="0.2">
      <c r="A260" t="s">
        <v>1062</v>
      </c>
      <c r="B260" t="s">
        <v>1036</v>
      </c>
      <c r="C260">
        <v>183</v>
      </c>
      <c r="D260" s="33">
        <v>1487400</v>
      </c>
      <c r="E260">
        <v>6</v>
      </c>
      <c r="F260">
        <v>4</v>
      </c>
      <c r="G260" s="40">
        <v>0.66666666666666663</v>
      </c>
      <c r="H260" s="40">
        <f t="shared" si="15"/>
        <v>1.6666666666666665</v>
      </c>
      <c r="J260" t="str">
        <f>VLOOKUP(A260,'2015'!$A$5:$K$674,1)</f>
        <v xml:space="preserve">Kimberly D Galvan </v>
      </c>
      <c r="K260" s="31">
        <f>IF(J260=A260,VLOOKUP(A260,'2015'!$A$5:$K$674,3),0)</f>
        <v>127</v>
      </c>
      <c r="L260" s="33">
        <f>IF(J260=A260,VLOOKUP(A260,'2015'!$A$5:$K$674,4),0)</f>
        <v>1518225</v>
      </c>
      <c r="M260">
        <f>IF(J260=A260,VLOOKUP(A260,'2015'!$A$5:$K$674,5),0)</f>
        <v>7</v>
      </c>
      <c r="N260">
        <f>IF(J260=A260,VLOOKUP(A260,'2015'!$A$5:$K$674,6),0)</f>
        <v>2</v>
      </c>
      <c r="O260" s="40">
        <f>IF(J260=A260,VLOOKUP(A260,'2015'!$A$5:$K$674,7),0)</f>
        <v>0.2857142857142857</v>
      </c>
      <c r="P260">
        <f t="shared" si="16"/>
        <v>0.42857142857142844</v>
      </c>
      <c r="R260" t="str">
        <f>VLOOKUP(A260,'2014'!$A$5:$K$675,1)</f>
        <v xml:space="preserve">Kimberly D Galvan </v>
      </c>
      <c r="S260" s="31">
        <f>IF(R260=A260,VLOOKUP(A260,'2014'!$A$5:$K$675,3),0)</f>
        <v>100</v>
      </c>
      <c r="T260" s="33">
        <f>IF(R260=A260,VLOOKUP(A260,'2014'!$A$5:$K$675,4),0)</f>
        <v>1840600</v>
      </c>
      <c r="U260">
        <f>IF(R260=A260,VLOOKUP(A260,'2014'!$A$5:$K$675,5),0)</f>
        <v>10</v>
      </c>
      <c r="V260">
        <f>IF(R260=A260,VLOOKUP(A260,'2014'!$A$5:$K$675,6),0)</f>
        <v>2</v>
      </c>
      <c r="W260" s="40">
        <f>IF(R260=A260,VLOOKUP(A260,'2014'!$A$5:$K$675,7),0)</f>
        <v>0.2</v>
      </c>
      <c r="X260">
        <f t="shared" si="17"/>
        <v>-1.2727272727272729</v>
      </c>
      <c r="Z260">
        <f>IF(R260=A260,VLOOKUP(A260,'2013'!$A$5:$K$674,3),0)</f>
        <v>144</v>
      </c>
      <c r="AA260" s="33">
        <f>IF(R260=A260,VLOOKUP(A260,'2013'!$A$5:$K$674,4),0)</f>
        <v>1176250</v>
      </c>
      <c r="AB260">
        <f>IF(R260=A260,VLOOKUP(A260,'2013'!$A$5:$K$674,5),0)</f>
        <v>10</v>
      </c>
      <c r="AC260">
        <f>IF(R260=A260,VLOOKUP(A260,'2013'!$A$5:$K$674,6),0)</f>
        <v>2</v>
      </c>
      <c r="AD260" s="40">
        <f>IF(R260=A260,VLOOKUP(A260,'2013'!$A$5:$K$674,7),0)</f>
        <v>0.2</v>
      </c>
      <c r="AE260">
        <f t="shared" si="18"/>
        <v>-0.73333333333333328</v>
      </c>
      <c r="AG260">
        <f>IF(R260=A260,VLOOKUP(A260,'2012'!$A$5:$K$674,3),0)</f>
        <v>169</v>
      </c>
      <c r="AH260" s="33">
        <f>IF(R260=A260,VLOOKUP(A260,'2012'!$A$5:$K$674,4),0)</f>
        <v>828250</v>
      </c>
      <c r="AI260">
        <f>IF(R260=A260,VLOOKUP(A260,'2012'!$A$5:$K$674,5),0)</f>
        <v>8</v>
      </c>
      <c r="AJ260">
        <f>IF(R260=A260,VLOOKUP(A260,'2012'!$A$5:$K$674,6),0)</f>
        <v>2</v>
      </c>
      <c r="AK260" s="40">
        <f>IF(R260=A260,VLOOKUP(A260,'2012'!$A$5:$K$674,7),0)</f>
        <v>0.25</v>
      </c>
      <c r="AL260">
        <f t="shared" si="19"/>
        <v>0.75000000000000011</v>
      </c>
      <c r="AN260" t="str">
        <f>VLOOKUP(A260,'2011'!$A$5:$K$674,1)</f>
        <v xml:space="preserve">Kimberly D Galvan </v>
      </c>
      <c r="AO260">
        <f>IF(AN260=R260,VLOOKUP(A260,'2011'!$A$5:$K$674,3),0)</f>
        <v>164</v>
      </c>
      <c r="AP260" s="33">
        <f>IF(AN260=R260,VLOOKUP(A260,'2011'!$A$5:$K$674,4),0)</f>
        <v>690811</v>
      </c>
      <c r="AQ260">
        <f>IF(R260=AN260,VLOOKUP(A260,'2011'!$A$5:$K$674,5),0)</f>
        <v>7</v>
      </c>
      <c r="AR260">
        <f>IF(R260=AN260,VLOOKUP(A260,'2011'!$A$5:$K$674,6),0)</f>
        <v>1</v>
      </c>
      <c r="AS260" s="40">
        <f>IF(R260=AN260,VLOOKUP(A260,'2011'!$A$5:$K$674,7),0)</f>
        <v>0.14285714285714285</v>
      </c>
    </row>
    <row r="261" spans="1:45" x14ac:dyDescent="0.2">
      <c r="A261" t="s">
        <v>897</v>
      </c>
      <c r="B261" t="s">
        <v>1550</v>
      </c>
      <c r="C261">
        <v>140</v>
      </c>
      <c r="D261" s="33">
        <v>1936000</v>
      </c>
      <c r="E261">
        <v>5</v>
      </c>
      <c r="F261">
        <v>0</v>
      </c>
      <c r="G261" s="40">
        <v>0</v>
      </c>
      <c r="H261" s="40">
        <f t="shared" ref="H261:H269" si="20">+(G261-AK261)/AK261</f>
        <v>-1</v>
      </c>
      <c r="J261" t="str">
        <f>VLOOKUP(A261,'2015'!$A$5:$K$674,1)</f>
        <v xml:space="preserve">Kimberly Fowler </v>
      </c>
      <c r="K261" s="31">
        <f>IF(J261=A261,VLOOKUP(A261,'2015'!$A$5:$K$674,3),0)</f>
        <v>113</v>
      </c>
      <c r="L261" s="33">
        <f>IF(J261=A261,VLOOKUP(A261,'2015'!$A$5:$K$674,4),0)</f>
        <v>1594300</v>
      </c>
      <c r="M261">
        <f>IF(J261=A261,VLOOKUP(A261,'2015'!$A$5:$K$674,5),0)</f>
        <v>8</v>
      </c>
      <c r="N261">
        <f>IF(J261=A261,VLOOKUP(A261,'2015'!$A$5:$K$674,6),0)</f>
        <v>1</v>
      </c>
      <c r="O261" s="40">
        <f>IF(J261=A261,VLOOKUP(A261,'2015'!$A$5:$K$674,7),0)</f>
        <v>0.125</v>
      </c>
      <c r="P261" t="e">
        <f t="shared" si="16"/>
        <v>#DIV/0!</v>
      </c>
      <c r="R261" t="str">
        <f>VLOOKUP(A261,'2014'!$A$5:$K$675,1)</f>
        <v xml:space="preserve">Kimberly Fowler </v>
      </c>
      <c r="S261" s="31">
        <f>IF(R261=A261,VLOOKUP(A261,'2014'!$A$5:$K$675,3),0)</f>
        <v>175</v>
      </c>
      <c r="T261" s="33">
        <f>IF(R261=A261,VLOOKUP(A261,'2014'!$A$5:$K$675,4),0)</f>
        <v>1102000</v>
      </c>
      <c r="U261">
        <f>IF(R261=A261,VLOOKUP(A261,'2014'!$A$5:$K$675,5),0)</f>
        <v>9</v>
      </c>
      <c r="V261">
        <f>IF(R261=A261,VLOOKUP(A261,'2014'!$A$5:$K$675,6),0)</f>
        <v>0</v>
      </c>
      <c r="W261" s="40">
        <f>IF(R261=A261,VLOOKUP(A261,'2014'!$A$5:$K$675,7),0)</f>
        <v>0</v>
      </c>
      <c r="X261" t="e">
        <f t="shared" si="17"/>
        <v>#DIV/0!</v>
      </c>
      <c r="Z261">
        <f>IF(R261=A261,VLOOKUP(A261,'2013'!$A$5:$K$674,3),0)</f>
        <v>199</v>
      </c>
      <c r="AA261" s="33">
        <f>IF(R261=A261,VLOOKUP(A261,'2013'!$A$5:$K$674,4),0)</f>
        <v>735500</v>
      </c>
      <c r="AB261">
        <f>IF(R261=A261,VLOOKUP(A261,'2013'!$A$5:$K$674,5),0)</f>
        <v>6</v>
      </c>
      <c r="AC261">
        <f>IF(R261=A261,VLOOKUP(A261,'2013'!$A$5:$K$674,6),0)</f>
        <v>0</v>
      </c>
      <c r="AD261" s="40">
        <f>IF(R261=A261,VLOOKUP(A261,'2013'!$A$5:$K$674,7),0)</f>
        <v>0</v>
      </c>
      <c r="AE261" t="e">
        <f t="shared" si="18"/>
        <v>#DIV/0!</v>
      </c>
      <c r="AG261">
        <f>IF(R261=A261,VLOOKUP(A261,'2012'!$A$5:$K$674,3),0)</f>
        <v>117</v>
      </c>
      <c r="AH261" s="33">
        <f>IF(R261=A261,VLOOKUP(A261,'2012'!$A$5:$K$674,4),0)</f>
        <v>1389600</v>
      </c>
      <c r="AI261">
        <f>IF(R261=A261,VLOOKUP(A261,'2012'!$A$5:$K$674,5),0)</f>
        <v>10</v>
      </c>
      <c r="AJ261">
        <f>IF(R261=A261,VLOOKUP(A261,'2012'!$A$5:$K$674,6),0)</f>
        <v>1</v>
      </c>
      <c r="AK261" s="40">
        <f>IF(R261=A261,VLOOKUP(A261,'2012'!$A$5:$K$674,7),0)</f>
        <v>0.1</v>
      </c>
      <c r="AL261" t="e">
        <f t="shared" si="19"/>
        <v>#DIV/0!</v>
      </c>
      <c r="AN261" t="str">
        <f>VLOOKUP(A261,'2011'!$A$5:$K$674,1)</f>
        <v xml:space="preserve">Kimberly Fowler </v>
      </c>
      <c r="AO261">
        <f>IF(AN261=R261,VLOOKUP(A261,'2011'!$A$5:$K$674,3),0)</f>
        <v>67</v>
      </c>
      <c r="AP261" s="33">
        <f>IF(AN261=R261,VLOOKUP(A261,'2011'!$A$5:$K$674,4),0)</f>
        <v>1844800</v>
      </c>
      <c r="AQ261">
        <f>IF(R261=AN261,VLOOKUP(A261,'2011'!$A$5:$K$674,5),0)</f>
        <v>11</v>
      </c>
      <c r="AR261">
        <f>IF(R261=AN261,VLOOKUP(A261,'2011'!$A$5:$K$674,6),0)</f>
        <v>0</v>
      </c>
      <c r="AS261" s="40">
        <f>IF(R261=AN261,VLOOKUP(A261,'2011'!$A$5:$K$674,7),0)</f>
        <v>0</v>
      </c>
    </row>
    <row r="262" spans="1:45" x14ac:dyDescent="0.2">
      <c r="A262" t="s">
        <v>1432</v>
      </c>
      <c r="B262" t="s">
        <v>1448</v>
      </c>
      <c r="C262">
        <v>137</v>
      </c>
      <c r="D262" s="33">
        <v>1968730</v>
      </c>
      <c r="E262">
        <v>10</v>
      </c>
      <c r="F262">
        <v>2</v>
      </c>
      <c r="G262" s="40">
        <v>0.2</v>
      </c>
      <c r="H262" s="40" t="e">
        <f t="shared" si="20"/>
        <v>#DIV/0!</v>
      </c>
      <c r="J262" t="str">
        <f>VLOOKUP(A262,'2015'!$A$5:$K$674,1)</f>
        <v xml:space="preserve">Kimberly Scoggins </v>
      </c>
      <c r="K262" s="31">
        <f>IF(J262=A262,VLOOKUP(A262,'2015'!$A$5:$K$674,3),0)</f>
        <v>298</v>
      </c>
      <c r="L262" s="33">
        <f>IF(J262=A262,VLOOKUP(A262,'2015'!$A$5:$K$674,4),0)</f>
        <v>413900</v>
      </c>
      <c r="M262">
        <f>IF(J262=A262,VLOOKUP(A262,'2015'!$A$5:$K$674,5),0)</f>
        <v>3</v>
      </c>
      <c r="N262">
        <f>IF(J262=A262,VLOOKUP(A262,'2015'!$A$5:$K$674,6),0)</f>
        <v>1</v>
      </c>
      <c r="O262" s="40">
        <f>IF(J262=A262,VLOOKUP(A262,'2015'!$A$5:$K$674,7),0)</f>
        <v>0.33333333333333331</v>
      </c>
      <c r="P262" t="e">
        <f t="shared" ref="P262:P325" si="21">+(O262-W262)/W262</f>
        <v>#DIV/0!</v>
      </c>
      <c r="R262" t="str">
        <f>VLOOKUP(A262,'2014'!$A$5:$K$675,1)</f>
        <v xml:space="preserve">Kimberly Fowler </v>
      </c>
      <c r="S262" s="31">
        <f>IF(R262=A262,VLOOKUP(A262,'2014'!$A$5:$K$675,3),0)</f>
        <v>0</v>
      </c>
      <c r="T262" s="33">
        <f>IF(R262=A262,VLOOKUP(A262,'2014'!$A$5:$K$675,4),0)</f>
        <v>0</v>
      </c>
      <c r="U262">
        <f>IF(R262=A262,VLOOKUP(A262,'2014'!$A$5:$K$675,5),0)</f>
        <v>0</v>
      </c>
      <c r="V262">
        <f>IF(R262=A262,VLOOKUP(A262,'2014'!$A$5:$K$675,6),0)</f>
        <v>0</v>
      </c>
      <c r="W262" s="40">
        <f>IF(R262=A262,VLOOKUP(A262,'2014'!$A$5:$K$675,7),0)</f>
        <v>0</v>
      </c>
      <c r="X262" t="e">
        <f t="shared" ref="X262:X325" si="22">+(W262-AE262)/AE262</f>
        <v>#DIV/0!</v>
      </c>
      <c r="Z262">
        <f>IF(R262=A262,VLOOKUP(A262,'2013'!$A$5:$K$674,3),0)</f>
        <v>0</v>
      </c>
      <c r="AA262" s="33">
        <f>IF(R262=A262,VLOOKUP(A262,'2013'!$A$5:$K$674,4),0)</f>
        <v>0</v>
      </c>
      <c r="AB262">
        <f>IF(R262=A262,VLOOKUP(A262,'2013'!$A$5:$K$674,5),0)</f>
        <v>0</v>
      </c>
      <c r="AC262">
        <f>IF(R262=A262,VLOOKUP(A262,'2013'!$A$5:$K$674,6),0)</f>
        <v>0</v>
      </c>
      <c r="AD262" s="40">
        <f>IF(R262=A262,VLOOKUP(A262,'2013'!$A$5:$K$674,7),0)</f>
        <v>0</v>
      </c>
      <c r="AE262" t="e">
        <f t="shared" ref="AE262:AE269" si="23">+(AD262-AL262)/AL262</f>
        <v>#DIV/0!</v>
      </c>
      <c r="AG262">
        <f>IF(R262=A262,VLOOKUP(A262,'2012'!$A$5:$K$674,3),0)</f>
        <v>0</v>
      </c>
      <c r="AH262" s="33">
        <f>IF(R262=A262,VLOOKUP(A262,'2012'!$A$5:$K$674,4),0)</f>
        <v>0</v>
      </c>
      <c r="AI262">
        <f>IF(R262=A262,VLOOKUP(A262,'2012'!$A$5:$K$674,5),0)</f>
        <v>0</v>
      </c>
      <c r="AJ262">
        <f>IF(R262=A262,VLOOKUP(A262,'2012'!$A$5:$K$674,6),0)</f>
        <v>0</v>
      </c>
      <c r="AK262" s="40">
        <f>IF(R262=A262,VLOOKUP(A262,'2012'!$A$5:$K$674,7),0)</f>
        <v>0</v>
      </c>
      <c r="AL262" t="e">
        <f t="shared" ref="AL262:AL269" si="24">+(AK262-AS262)/AS262</f>
        <v>#DIV/0!</v>
      </c>
      <c r="AN262" t="str">
        <f>VLOOKUP(A262,'2011'!$A$5:$K$674,1)</f>
        <v xml:space="preserve">Kimberly Fowler </v>
      </c>
      <c r="AO262">
        <f>IF(AN262=R262,VLOOKUP(A262,'2011'!$A$5:$K$674,3),0)</f>
        <v>67</v>
      </c>
      <c r="AP262" s="33">
        <f>IF(AN262=R262,VLOOKUP(A262,'2011'!$A$5:$K$674,4),0)</f>
        <v>1844800</v>
      </c>
      <c r="AQ262">
        <f>IF(R262=AN262,VLOOKUP(A262,'2011'!$A$5:$K$674,5),0)</f>
        <v>11</v>
      </c>
      <c r="AR262">
        <f>IF(R262=AN262,VLOOKUP(A262,'2011'!$A$5:$K$674,6),0)</f>
        <v>0</v>
      </c>
      <c r="AS262" s="40">
        <f>IF(R262=AN262,VLOOKUP(A262,'2011'!$A$5:$K$674,7),0)</f>
        <v>0</v>
      </c>
    </row>
    <row r="263" spans="1:45" x14ac:dyDescent="0.2">
      <c r="A263" t="s">
        <v>595</v>
      </c>
      <c r="B263" t="s">
        <v>1036</v>
      </c>
      <c r="C263">
        <v>53</v>
      </c>
      <c r="D263" s="33">
        <v>3871657</v>
      </c>
      <c r="E263">
        <v>24</v>
      </c>
      <c r="F263">
        <v>4</v>
      </c>
      <c r="G263" s="40">
        <v>0.16666666666666666</v>
      </c>
      <c r="H263" s="40">
        <f t="shared" si="20"/>
        <v>0.66666666666666652</v>
      </c>
      <c r="J263" t="str">
        <f>VLOOKUP(A263,'2015'!$A$5:$K$674,1)</f>
        <v xml:space="preserve">Kirk Regian </v>
      </c>
      <c r="K263" s="31">
        <f>IF(J263=A263,VLOOKUP(A263,'2015'!$A$5:$K$674,3),0)</f>
        <v>148</v>
      </c>
      <c r="L263" s="33">
        <f>IF(J263=A263,VLOOKUP(A263,'2015'!$A$5:$K$674,4),0)</f>
        <v>1275000</v>
      </c>
      <c r="M263">
        <f>IF(J263=A263,VLOOKUP(A263,'2015'!$A$5:$K$674,5),0)</f>
        <v>8</v>
      </c>
      <c r="N263">
        <f>IF(J263=A263,VLOOKUP(A263,'2015'!$A$5:$K$674,6),0)</f>
        <v>3</v>
      </c>
      <c r="O263" s="40">
        <f>IF(J263=A263,VLOOKUP(A263,'2015'!$A$5:$K$674,7),0)</f>
        <v>0.375</v>
      </c>
      <c r="P263">
        <f t="shared" si="21"/>
        <v>0.5</v>
      </c>
      <c r="R263" t="str">
        <f>VLOOKUP(A263,'2014'!$A$5:$K$675,1)</f>
        <v xml:space="preserve">Kirk Regian </v>
      </c>
      <c r="S263" s="31">
        <f>IF(R263=A263,VLOOKUP(A263,'2014'!$A$5:$K$675,3),0)</f>
        <v>139</v>
      </c>
      <c r="T263" s="33">
        <f>IF(R263=A263,VLOOKUP(A263,'2014'!$A$5:$K$675,4),0)</f>
        <v>1467000</v>
      </c>
      <c r="U263">
        <f>IF(R263=A263,VLOOKUP(A263,'2014'!$A$5:$K$675,5),0)</f>
        <v>8</v>
      </c>
      <c r="V263">
        <f>IF(R263=A263,VLOOKUP(A263,'2014'!$A$5:$K$675,6),0)</f>
        <v>2</v>
      </c>
      <c r="W263" s="40">
        <f>IF(R263=A263,VLOOKUP(A263,'2014'!$A$5:$K$675,7),0)</f>
        <v>0.25</v>
      </c>
      <c r="X263" t="e">
        <f t="shared" si="22"/>
        <v>#DIV/0!</v>
      </c>
      <c r="Z263">
        <f>IF(R263=A263,VLOOKUP(A263,'2013'!$A$5:$K$674,3),0)</f>
        <v>199</v>
      </c>
      <c r="AA263" s="33">
        <f>IF(R263=A263,VLOOKUP(A263,'2013'!$A$5:$K$674,4),0)</f>
        <v>735500</v>
      </c>
      <c r="AB263">
        <f>IF(R263=A263,VLOOKUP(A263,'2013'!$A$5:$K$674,5),0)</f>
        <v>6</v>
      </c>
      <c r="AC263">
        <f>IF(R263=A263,VLOOKUP(A263,'2013'!$A$5:$K$674,6),0)</f>
        <v>0</v>
      </c>
      <c r="AD263" s="40">
        <f>IF(R263=A263,VLOOKUP(A263,'2013'!$A$5:$K$674,7),0)</f>
        <v>0</v>
      </c>
      <c r="AE263" t="e">
        <f t="shared" si="23"/>
        <v>#DIV/0!</v>
      </c>
      <c r="AG263">
        <f>IF(R263=A263,VLOOKUP(A263,'2012'!$A$5:$K$674,3),0)</f>
        <v>117</v>
      </c>
      <c r="AH263" s="33">
        <f>IF(R263=A263,VLOOKUP(A263,'2012'!$A$5:$K$674,4),0)</f>
        <v>1389600</v>
      </c>
      <c r="AI263">
        <f>IF(R263=A263,VLOOKUP(A263,'2012'!$A$5:$K$674,5),0)</f>
        <v>10</v>
      </c>
      <c r="AJ263">
        <f>IF(R263=A263,VLOOKUP(A263,'2012'!$A$5:$K$674,6),0)</f>
        <v>1</v>
      </c>
      <c r="AK263" s="40">
        <f>IF(R263=A263,VLOOKUP(A263,'2012'!$A$5:$K$674,7),0)</f>
        <v>0.1</v>
      </c>
      <c r="AL263" t="e">
        <f t="shared" si="24"/>
        <v>#DIV/0!</v>
      </c>
      <c r="AN263" t="str">
        <f>VLOOKUP(A263,'2011'!$A$5:$K$674,1)</f>
        <v xml:space="preserve">Kimberly Fowler </v>
      </c>
      <c r="AO263">
        <f>IF(AN263=R263,VLOOKUP(A263,'2011'!$A$5:$K$674,3),0)</f>
        <v>0</v>
      </c>
      <c r="AP263" s="33">
        <f>IF(AN263=R263,VLOOKUP(A263,'2011'!$A$5:$K$674,4),0)</f>
        <v>0</v>
      </c>
      <c r="AQ263">
        <f>IF(R263=AN263,VLOOKUP(A263,'2011'!$A$5:$K$674,5),0)</f>
        <v>0</v>
      </c>
      <c r="AR263">
        <f>IF(R263=AN263,VLOOKUP(A263,'2011'!$A$5:$K$674,6),0)</f>
        <v>0</v>
      </c>
      <c r="AS263" s="40">
        <f>IF(R263=AN263,VLOOKUP(A263,'2011'!$A$5:$K$674,7),0)</f>
        <v>0</v>
      </c>
    </row>
    <row r="264" spans="1:45" x14ac:dyDescent="0.2">
      <c r="A264" t="s">
        <v>1589</v>
      </c>
      <c r="B264" t="s">
        <v>1180</v>
      </c>
      <c r="C264">
        <v>303</v>
      </c>
      <c r="D264" s="33">
        <v>609500</v>
      </c>
      <c r="E264">
        <v>3</v>
      </c>
      <c r="F264">
        <v>0</v>
      </c>
      <c r="G264" s="40">
        <v>0</v>
      </c>
      <c r="H264" s="40" t="e">
        <f t="shared" si="20"/>
        <v>#DIV/0!</v>
      </c>
      <c r="J264" t="str">
        <f>VLOOKUP(A264,'2015'!$A$5:$K$674,1)</f>
        <v xml:space="preserve">Kirk Regian </v>
      </c>
      <c r="K264" s="31">
        <f>IF(J264=A264,VLOOKUP(A264,'2015'!$A$5:$K$674,3),0)</f>
        <v>0</v>
      </c>
      <c r="L264" s="33">
        <f>IF(J264=A264,VLOOKUP(A264,'2015'!$A$5:$K$674,4),0)</f>
        <v>0</v>
      </c>
      <c r="M264">
        <f>IF(J264=A264,VLOOKUP(A264,'2015'!$A$5:$K$674,5),0)</f>
        <v>0</v>
      </c>
      <c r="N264">
        <f>IF(J264=A264,VLOOKUP(A264,'2015'!$A$5:$K$674,6),0)</f>
        <v>0</v>
      </c>
      <c r="O264" s="40">
        <f>IF(J264=A264,VLOOKUP(A264,'2015'!$A$5:$K$674,7),0)</f>
        <v>0</v>
      </c>
      <c r="P264" t="e">
        <f t="shared" si="21"/>
        <v>#DIV/0!</v>
      </c>
      <c r="R264" t="str">
        <f>VLOOKUP(A264,'2014'!$A$5:$K$675,1)</f>
        <v xml:space="preserve">Kirk Regian </v>
      </c>
      <c r="S264" s="31">
        <f>IF(R264=A264,VLOOKUP(A264,'2014'!$A$5:$K$675,3),0)</f>
        <v>0</v>
      </c>
      <c r="T264" s="33">
        <f>IF(R264=A264,VLOOKUP(A264,'2014'!$A$5:$K$675,4),0)</f>
        <v>0</v>
      </c>
      <c r="U264">
        <f>IF(R264=A264,VLOOKUP(A264,'2014'!$A$5:$K$675,5),0)</f>
        <v>0</v>
      </c>
      <c r="V264">
        <f>IF(R264=A264,VLOOKUP(A264,'2014'!$A$5:$K$675,6),0)</f>
        <v>0</v>
      </c>
      <c r="W264" s="40">
        <f>IF(R264=A264,VLOOKUP(A264,'2014'!$A$5:$K$675,7),0)</f>
        <v>0</v>
      </c>
      <c r="X264" t="e">
        <f t="shared" si="22"/>
        <v>#DIV/0!</v>
      </c>
      <c r="Z264">
        <f>IF(R264=A264,VLOOKUP(A264,'2013'!$A$5:$K$674,3),0)</f>
        <v>0</v>
      </c>
      <c r="AA264" s="33">
        <f>IF(R264=A264,VLOOKUP(A264,'2013'!$A$5:$K$674,4),0)</f>
        <v>0</v>
      </c>
      <c r="AB264">
        <f>IF(R264=A264,VLOOKUP(A264,'2013'!$A$5:$K$674,5),0)</f>
        <v>0</v>
      </c>
      <c r="AC264">
        <f>IF(R264=A264,VLOOKUP(A264,'2013'!$A$5:$K$674,6),0)</f>
        <v>0</v>
      </c>
      <c r="AD264" s="40">
        <f>IF(R264=A264,VLOOKUP(A264,'2013'!$A$5:$K$674,7),0)</f>
        <v>0</v>
      </c>
      <c r="AE264" t="e">
        <f t="shared" si="23"/>
        <v>#DIV/0!</v>
      </c>
      <c r="AG264">
        <f>IF(R264=A264,VLOOKUP(A264,'2012'!$A$5:$K$674,3),0)</f>
        <v>0</v>
      </c>
      <c r="AH264" s="33">
        <f>IF(R264=A264,VLOOKUP(A264,'2012'!$A$5:$K$674,4),0)</f>
        <v>0</v>
      </c>
      <c r="AI264">
        <f>IF(R264=A264,VLOOKUP(A264,'2012'!$A$5:$K$674,5),0)</f>
        <v>0</v>
      </c>
      <c r="AJ264">
        <f>IF(R264=A264,VLOOKUP(A264,'2012'!$A$5:$K$674,6),0)</f>
        <v>0</v>
      </c>
      <c r="AK264" s="40">
        <f>IF(R264=A264,VLOOKUP(A264,'2012'!$A$5:$K$674,7),0)</f>
        <v>0</v>
      </c>
      <c r="AL264" t="e">
        <f t="shared" si="24"/>
        <v>#DIV/0!</v>
      </c>
      <c r="AN264" t="str">
        <f>VLOOKUP(A264,'2011'!$A$5:$K$674,1)</f>
        <v xml:space="preserve">Kimberly Fowler </v>
      </c>
      <c r="AO264">
        <f>IF(AN264=R264,VLOOKUP(A264,'2011'!$A$5:$K$674,3),0)</f>
        <v>0</v>
      </c>
      <c r="AP264" s="33">
        <f>IF(AN264=R264,VLOOKUP(A264,'2011'!$A$5:$K$674,4),0)</f>
        <v>0</v>
      </c>
      <c r="AQ264">
        <f>IF(R264=AN264,VLOOKUP(A264,'2011'!$A$5:$K$674,5),0)</f>
        <v>0</v>
      </c>
      <c r="AR264">
        <f>IF(R264=AN264,VLOOKUP(A264,'2011'!$A$5:$K$674,6),0)</f>
        <v>0</v>
      </c>
      <c r="AS264" s="40">
        <f>IF(R264=AN264,VLOOKUP(A264,'2011'!$A$5:$K$674,7),0)</f>
        <v>0</v>
      </c>
    </row>
    <row r="265" spans="1:45" x14ac:dyDescent="0.2">
      <c r="A265" t="s">
        <v>1027</v>
      </c>
      <c r="B265" t="s">
        <v>1180</v>
      </c>
      <c r="C265">
        <v>293</v>
      </c>
      <c r="D265" s="33">
        <v>680400</v>
      </c>
      <c r="E265">
        <v>6</v>
      </c>
      <c r="F265">
        <v>4</v>
      </c>
      <c r="G265" s="40">
        <v>0.66666666666666663</v>
      </c>
      <c r="H265" s="40">
        <f t="shared" si="20"/>
        <v>5.6666666666666661</v>
      </c>
      <c r="J265" t="str">
        <f>VLOOKUP(A265,'2015'!$A$5:$K$674,1)</f>
        <v xml:space="preserve">Kodi Gerik </v>
      </c>
      <c r="K265" s="31">
        <f>IF(J265=A265,VLOOKUP(A265,'2015'!$A$5:$K$674,3),0)</f>
        <v>353</v>
      </c>
      <c r="L265" s="33">
        <f>IF(J265=A265,VLOOKUP(A265,'2015'!$A$5:$K$674,4),0)</f>
        <v>245000</v>
      </c>
      <c r="M265">
        <f>IF(J265=A265,VLOOKUP(A265,'2015'!$A$5:$K$674,5),0)</f>
        <v>2</v>
      </c>
      <c r="N265">
        <f>IF(J265=A265,VLOOKUP(A265,'2015'!$A$5:$K$674,6),0)</f>
        <v>0</v>
      </c>
      <c r="O265" s="40">
        <f>IF(J265=A265,VLOOKUP(A265,'2015'!$A$5:$K$674,7),0)</f>
        <v>0</v>
      </c>
      <c r="P265" t="e">
        <f t="shared" si="21"/>
        <v>#DIV/0!</v>
      </c>
      <c r="R265" t="str">
        <f>VLOOKUP(A265,'2014'!$A$5:$K$675,1)</f>
        <v xml:space="preserve">Kodi Gerik </v>
      </c>
      <c r="S265" s="31">
        <f>IF(R265=A265,VLOOKUP(A265,'2014'!$A$5:$K$675,3),0)</f>
        <v>381</v>
      </c>
      <c r="T265" s="33">
        <f>IF(R265=A265,VLOOKUP(A265,'2014'!$A$5:$K$675,4),0)</f>
        <v>187500</v>
      </c>
      <c r="U265">
        <f>IF(R265=A265,VLOOKUP(A265,'2014'!$A$5:$K$675,5),0)</f>
        <v>2</v>
      </c>
      <c r="V265">
        <f>IF(R265=A265,VLOOKUP(A265,'2014'!$A$5:$K$675,6),0)</f>
        <v>0</v>
      </c>
      <c r="W265" s="40">
        <f>IF(R265=A265,VLOOKUP(A265,'2014'!$A$5:$K$675,7),0)</f>
        <v>0</v>
      </c>
      <c r="X265" t="e">
        <f t="shared" si="22"/>
        <v>#DIV/0!</v>
      </c>
      <c r="Z265">
        <f>IF(R265=A265,VLOOKUP(A265,'2013'!$A$5:$K$674,3),0)</f>
        <v>199</v>
      </c>
      <c r="AA265" s="33">
        <f>IF(R265=A265,VLOOKUP(A265,'2013'!$A$5:$K$674,4),0)</f>
        <v>735500</v>
      </c>
      <c r="AB265">
        <f>IF(R265=A265,VLOOKUP(A265,'2013'!$A$5:$K$674,5),0)</f>
        <v>6</v>
      </c>
      <c r="AC265">
        <f>IF(R265=A265,VLOOKUP(A265,'2013'!$A$5:$K$674,6),0)</f>
        <v>0</v>
      </c>
      <c r="AD265" s="40">
        <f>IF(R265=A265,VLOOKUP(A265,'2013'!$A$5:$K$674,7),0)</f>
        <v>0</v>
      </c>
      <c r="AE265" t="e">
        <f t="shared" si="23"/>
        <v>#DIV/0!</v>
      </c>
      <c r="AG265">
        <f>IF(R265=A265,VLOOKUP(A265,'2012'!$A$5:$K$674,3),0)</f>
        <v>117</v>
      </c>
      <c r="AH265" s="33">
        <f>IF(R265=A265,VLOOKUP(A265,'2012'!$A$5:$K$674,4),0)</f>
        <v>1389600</v>
      </c>
      <c r="AI265">
        <f>IF(R265=A265,VLOOKUP(A265,'2012'!$A$5:$K$674,5),0)</f>
        <v>10</v>
      </c>
      <c r="AJ265">
        <f>IF(R265=A265,VLOOKUP(A265,'2012'!$A$5:$K$674,6),0)</f>
        <v>1</v>
      </c>
      <c r="AK265" s="40">
        <f>IF(R265=A265,VLOOKUP(A265,'2012'!$A$5:$K$674,7),0)</f>
        <v>0.1</v>
      </c>
      <c r="AL265" t="e">
        <f t="shared" si="24"/>
        <v>#DIV/0!</v>
      </c>
      <c r="AN265" t="str">
        <f>VLOOKUP(A265,'2011'!$A$5:$K$674,1)</f>
        <v xml:space="preserve">Kimberly Fowler </v>
      </c>
      <c r="AO265">
        <f>IF(AN265=R265,VLOOKUP(A265,'2011'!$A$5:$K$674,3),0)</f>
        <v>0</v>
      </c>
      <c r="AP265" s="33">
        <f>IF(AN265=R265,VLOOKUP(A265,'2011'!$A$5:$K$674,4),0)</f>
        <v>0</v>
      </c>
      <c r="AQ265">
        <f>IF(R265=AN265,VLOOKUP(A265,'2011'!$A$5:$K$674,5),0)</f>
        <v>0</v>
      </c>
      <c r="AR265">
        <f>IF(R265=AN265,VLOOKUP(A265,'2011'!$A$5:$K$674,6),0)</f>
        <v>0</v>
      </c>
      <c r="AS265" s="40">
        <f>IF(R265=AN265,VLOOKUP(A265,'2011'!$A$5:$K$674,7),0)</f>
        <v>0</v>
      </c>
    </row>
    <row r="266" spans="1:45" x14ac:dyDescent="0.2">
      <c r="A266" t="s">
        <v>898</v>
      </c>
      <c r="B266" t="s">
        <v>1448</v>
      </c>
      <c r="C266">
        <v>141</v>
      </c>
      <c r="D266" s="33">
        <v>1927749</v>
      </c>
      <c r="E266">
        <v>10</v>
      </c>
      <c r="F266">
        <v>2</v>
      </c>
      <c r="G266" s="40">
        <v>0.2</v>
      </c>
      <c r="H266" s="40">
        <f t="shared" si="20"/>
        <v>0.60000000000000009</v>
      </c>
      <c r="J266" t="str">
        <f>VLOOKUP(A266,'2015'!$A$5:$K$674,1)</f>
        <v xml:space="preserve">Kodi Gerik </v>
      </c>
      <c r="K266" s="31">
        <f>IF(J266=A266,VLOOKUP(A266,'2015'!$A$5:$K$674,3),0)</f>
        <v>0</v>
      </c>
      <c r="L266" s="33">
        <f>IF(J266=A266,VLOOKUP(A266,'2015'!$A$5:$K$674,4),0)</f>
        <v>0</v>
      </c>
      <c r="M266">
        <f>IF(J266=A266,VLOOKUP(A266,'2015'!$A$5:$K$674,5),0)</f>
        <v>0</v>
      </c>
      <c r="N266">
        <f>IF(J266=A266,VLOOKUP(A266,'2015'!$A$5:$K$674,6),0)</f>
        <v>0</v>
      </c>
      <c r="O266" s="40">
        <f>IF(J266=A266,VLOOKUP(A266,'2015'!$A$5:$K$674,7),0)</f>
        <v>0</v>
      </c>
      <c r="P266">
        <f t="shared" si="21"/>
        <v>-1</v>
      </c>
      <c r="R266" t="str">
        <f>VLOOKUP(A266,'2014'!$A$5:$K$675,1)</f>
        <v xml:space="preserve">Kris Radcliffe </v>
      </c>
      <c r="S266" s="31">
        <f>IF(R266=A266,VLOOKUP(A266,'2014'!$A$5:$K$675,3),0)</f>
        <v>75</v>
      </c>
      <c r="T266" s="33">
        <f>IF(R266=A266,VLOOKUP(A266,'2014'!$A$5:$K$675,4),0)</f>
        <v>2436020</v>
      </c>
      <c r="U266">
        <f>IF(R266=A266,VLOOKUP(A266,'2014'!$A$5:$K$675,5),0)</f>
        <v>14</v>
      </c>
      <c r="V266">
        <f>IF(R266=A266,VLOOKUP(A266,'2014'!$A$5:$K$675,6),0)</f>
        <v>2</v>
      </c>
      <c r="W266" s="40">
        <f>IF(R266=A266,VLOOKUP(A266,'2014'!$A$5:$K$675,7),0)</f>
        <v>0.14285714285714285</v>
      </c>
      <c r="X266">
        <f t="shared" si="22"/>
        <v>-1.1111111111111112</v>
      </c>
      <c r="Z266">
        <f>IF(R266=A266,VLOOKUP(A266,'2013'!$A$5:$K$674,3),0)</f>
        <v>155</v>
      </c>
      <c r="AA266" s="33">
        <f>IF(R266=A266,VLOOKUP(A266,'2013'!$A$5:$K$674,4),0)</f>
        <v>1121500</v>
      </c>
      <c r="AB266">
        <f>IF(R266=A266,VLOOKUP(A266,'2013'!$A$5:$K$674,5),0)</f>
        <v>8</v>
      </c>
      <c r="AC266">
        <f>IF(R266=A266,VLOOKUP(A266,'2013'!$A$5:$K$674,6),0)</f>
        <v>1</v>
      </c>
      <c r="AD266" s="40">
        <f>IF(R266=A266,VLOOKUP(A266,'2013'!$A$5:$K$674,7),0)</f>
        <v>0.125</v>
      </c>
      <c r="AE266">
        <f t="shared" si="23"/>
        <v>-1.2857142857142858</v>
      </c>
      <c r="AG266">
        <f>IF(R266=A266,VLOOKUP(A266,'2012'!$A$5:$K$674,3),0)</f>
        <v>131</v>
      </c>
      <c r="AH266" s="33">
        <f>IF(R266=A266,VLOOKUP(A266,'2012'!$A$5:$K$674,4),0)</f>
        <v>1150100</v>
      </c>
      <c r="AI266">
        <f>IF(R266=A266,VLOOKUP(A266,'2012'!$A$5:$K$674,5),0)</f>
        <v>8</v>
      </c>
      <c r="AJ266">
        <f>IF(R266=A266,VLOOKUP(A266,'2012'!$A$5:$K$674,6),0)</f>
        <v>1</v>
      </c>
      <c r="AK266" s="40">
        <f>IF(R266=A266,VLOOKUP(A266,'2012'!$A$5:$K$674,7),0)</f>
        <v>0.125</v>
      </c>
      <c r="AL266">
        <f t="shared" si="24"/>
        <v>-0.43749999999999994</v>
      </c>
      <c r="AN266" t="str">
        <f>VLOOKUP(A266,'2011'!$A$5:$K$674,1)</f>
        <v xml:space="preserve">Kris Radcliffe </v>
      </c>
      <c r="AO266">
        <f>IF(AN266=R266,VLOOKUP(A266,'2011'!$A$5:$K$674,3),0)</f>
        <v>86</v>
      </c>
      <c r="AP266" s="33">
        <f>IF(AN266=R266,VLOOKUP(A266,'2011'!$A$5:$K$674,4),0)</f>
        <v>1457700</v>
      </c>
      <c r="AQ266">
        <f>IF(R266=AN266,VLOOKUP(A266,'2011'!$A$5:$K$674,5),0)</f>
        <v>9</v>
      </c>
      <c r="AR266">
        <f>IF(R266=AN266,VLOOKUP(A266,'2011'!$A$5:$K$674,6),0)</f>
        <v>2</v>
      </c>
      <c r="AS266" s="40">
        <f>IF(R266=AN266,VLOOKUP(A266,'2011'!$A$5:$K$674,7),0)</f>
        <v>0.22222222222222221</v>
      </c>
    </row>
    <row r="267" spans="1:45" x14ac:dyDescent="0.2">
      <c r="A267" t="s">
        <v>388</v>
      </c>
      <c r="B267" t="s">
        <v>5</v>
      </c>
      <c r="C267">
        <v>48</v>
      </c>
      <c r="D267" s="33">
        <v>4246229</v>
      </c>
      <c r="E267">
        <v>25</v>
      </c>
      <c r="F267">
        <v>9</v>
      </c>
      <c r="G267" s="40">
        <v>0.36</v>
      </c>
      <c r="H267" s="40">
        <f t="shared" si="20"/>
        <v>2.2400000000000002</v>
      </c>
      <c r="J267" t="str">
        <f>VLOOKUP(A267,'2015'!$A$5:$K$674,1)</f>
        <v xml:space="preserve">Krista Thomas </v>
      </c>
      <c r="K267" s="31">
        <f>IF(J267=A267,VLOOKUP(A267,'2015'!$A$5:$K$674,3),0)</f>
        <v>32</v>
      </c>
      <c r="L267" s="33">
        <f>IF(J267=A267,VLOOKUP(A267,'2015'!$A$5:$K$674,4),0)</f>
        <v>3935130</v>
      </c>
      <c r="M267">
        <f>IF(J267=A267,VLOOKUP(A267,'2015'!$A$5:$K$674,5),0)</f>
        <v>23</v>
      </c>
      <c r="N267">
        <f>IF(J267=A267,VLOOKUP(A267,'2015'!$A$5:$K$674,6),0)</f>
        <v>9</v>
      </c>
      <c r="O267" s="40">
        <f>IF(J267=A267,VLOOKUP(A267,'2015'!$A$5:$K$674,7),0)</f>
        <v>0.39130434782608697</v>
      </c>
      <c r="P267">
        <f t="shared" si="21"/>
        <v>1.1521739130434783</v>
      </c>
      <c r="R267" t="str">
        <f>VLOOKUP(A267,'2014'!$A$5:$K$675,1)</f>
        <v xml:space="preserve">Krista Thomas </v>
      </c>
      <c r="S267" s="31">
        <f>IF(R267=A267,VLOOKUP(A267,'2014'!$A$5:$K$675,3),0)</f>
        <v>34</v>
      </c>
      <c r="T267" s="33">
        <f>IF(R267=A267,VLOOKUP(A267,'2014'!$A$5:$K$675,4),0)</f>
        <v>3652400</v>
      </c>
      <c r="U267">
        <f>IF(R267=A267,VLOOKUP(A267,'2014'!$A$5:$K$675,5),0)</f>
        <v>22</v>
      </c>
      <c r="V267">
        <f>IF(R267=A267,VLOOKUP(A267,'2014'!$A$5:$K$675,6),0)</f>
        <v>4</v>
      </c>
      <c r="W267" s="40">
        <f>IF(R267=A267,VLOOKUP(A267,'2014'!$A$5:$K$675,7),0)</f>
        <v>0.18181818181818182</v>
      </c>
      <c r="X267" t="e">
        <f t="shared" si="22"/>
        <v>#DIV/0!</v>
      </c>
      <c r="Z267">
        <f>IF(R267=A267,VLOOKUP(A267,'2013'!$A$5:$K$674,3),0)</f>
        <v>64</v>
      </c>
      <c r="AA267" s="33">
        <f>IF(R267=A267,VLOOKUP(A267,'2013'!$A$5:$K$674,4),0)</f>
        <v>2546365</v>
      </c>
      <c r="AB267">
        <f>IF(R267=A267,VLOOKUP(A267,'2013'!$A$5:$K$674,5),0)</f>
        <v>15</v>
      </c>
      <c r="AC267">
        <f>IF(R267=A267,VLOOKUP(A267,'2013'!$A$5:$K$674,6),0)</f>
        <v>7</v>
      </c>
      <c r="AD267" s="40">
        <f>IF(R267=A267,VLOOKUP(A267,'2013'!$A$5:$K$674,7),0)</f>
        <v>0.46666666666666667</v>
      </c>
      <c r="AE267" t="e">
        <f t="shared" si="23"/>
        <v>#DIV/0!</v>
      </c>
      <c r="AG267">
        <f>IF(R267=A267,VLOOKUP(A267,'2012'!$A$5:$K$674,3),0)</f>
        <v>101</v>
      </c>
      <c r="AH267" s="33">
        <f>IF(R267=A267,VLOOKUP(A267,'2012'!$A$5:$K$674,4),0)</f>
        <v>1632100</v>
      </c>
      <c r="AI267">
        <f>IF(R267=A267,VLOOKUP(A267,'2012'!$A$5:$K$674,5),0)</f>
        <v>9</v>
      </c>
      <c r="AJ267">
        <f>IF(R267=A267,VLOOKUP(A267,'2012'!$A$5:$K$674,6),0)</f>
        <v>1</v>
      </c>
      <c r="AK267" s="40">
        <f>IF(R267=A267,VLOOKUP(A267,'2012'!$A$5:$K$674,7),0)</f>
        <v>0.1111111111111111</v>
      </c>
      <c r="AL267" t="e">
        <f t="shared" si="24"/>
        <v>#DIV/0!</v>
      </c>
      <c r="AN267" t="str">
        <f>VLOOKUP(A267,'2011'!$A$5:$K$674,1)</f>
        <v xml:space="preserve">Krista Crelia </v>
      </c>
      <c r="AO267">
        <f>IF(AN267=R267,VLOOKUP(A267,'2011'!$A$5:$K$674,3),0)</f>
        <v>0</v>
      </c>
      <c r="AP267" s="33">
        <f>IF(AN267=R267,VLOOKUP(A267,'2011'!$A$5:$K$674,4),0)</f>
        <v>0</v>
      </c>
      <c r="AQ267">
        <f>IF(R267=AN267,VLOOKUP(A267,'2011'!$A$5:$K$674,5),0)</f>
        <v>0</v>
      </c>
      <c r="AR267">
        <f>IF(R267=AN267,VLOOKUP(A267,'2011'!$A$5:$K$674,6),0)</f>
        <v>0</v>
      </c>
      <c r="AS267" s="40">
        <f>IF(R267=AN267,VLOOKUP(A267,'2011'!$A$5:$K$674,7),0)</f>
        <v>0</v>
      </c>
    </row>
    <row r="268" spans="1:45" x14ac:dyDescent="0.2">
      <c r="A268" t="s">
        <v>627</v>
      </c>
      <c r="B268" t="s">
        <v>1036</v>
      </c>
      <c r="C268">
        <v>191</v>
      </c>
      <c r="D268" s="33">
        <v>1365600</v>
      </c>
      <c r="E268">
        <v>10</v>
      </c>
      <c r="F268">
        <v>1</v>
      </c>
      <c r="G268" s="40">
        <v>0.1</v>
      </c>
      <c r="H268" s="40" t="e">
        <f t="shared" si="20"/>
        <v>#DIV/0!</v>
      </c>
      <c r="J268" t="str">
        <f>VLOOKUP(A268,'2015'!$A$5:$K$674,1)</f>
        <v xml:space="preserve">Kristen Rowin </v>
      </c>
      <c r="K268" s="31">
        <f>IF(J268=A268,VLOOKUP(A268,'2015'!$A$5:$K$674,3),0)</f>
        <v>101</v>
      </c>
      <c r="L268" s="33">
        <f>IF(J268=A268,VLOOKUP(A268,'2015'!$A$5:$K$674,4),0)</f>
        <v>1831345</v>
      </c>
      <c r="M268">
        <f>IF(J268=A268,VLOOKUP(A268,'2015'!$A$5:$K$674,5),0)</f>
        <v>14</v>
      </c>
      <c r="N268">
        <f>IF(J268=A268,VLOOKUP(A268,'2015'!$A$5:$K$674,6),0)</f>
        <v>3</v>
      </c>
      <c r="O268" s="40">
        <f>IF(J268=A268,VLOOKUP(A268,'2015'!$A$5:$K$674,7),0)</f>
        <v>0.21428571428571427</v>
      </c>
      <c r="P268">
        <f t="shared" si="21"/>
        <v>-0.1428571428571429</v>
      </c>
      <c r="R268" t="str">
        <f>VLOOKUP(A268,'2014'!$A$5:$K$675,1)</f>
        <v xml:space="preserve">Kristen Rowin </v>
      </c>
      <c r="S268" s="31">
        <f>IF(R268=A268,VLOOKUP(A268,'2014'!$A$5:$K$675,3),0)</f>
        <v>301</v>
      </c>
      <c r="T268" s="33">
        <f>IF(R268=A268,VLOOKUP(A268,'2014'!$A$5:$K$675,4),0)</f>
        <v>436400</v>
      </c>
      <c r="U268">
        <f>IF(R268=A268,VLOOKUP(A268,'2014'!$A$5:$K$675,5),0)</f>
        <v>4</v>
      </c>
      <c r="V268">
        <f>IF(R268=A268,VLOOKUP(A268,'2014'!$A$5:$K$675,6),0)</f>
        <v>1</v>
      </c>
      <c r="W268" s="40">
        <f>IF(R268=A268,VLOOKUP(A268,'2014'!$A$5:$K$675,7),0)</f>
        <v>0.25</v>
      </c>
      <c r="X268" t="e">
        <f t="shared" si="22"/>
        <v>#DIV/0!</v>
      </c>
      <c r="Z268">
        <f>IF(R268=A268,VLOOKUP(A268,'2013'!$A$5:$K$674,3),0)</f>
        <v>223</v>
      </c>
      <c r="AA268" s="33">
        <f>IF(R268=A268,VLOOKUP(A268,'2013'!$A$5:$K$674,4),0)</f>
        <v>613000</v>
      </c>
      <c r="AB268">
        <f>IF(R268=A268,VLOOKUP(A268,'2013'!$A$5:$K$674,5),0)</f>
        <v>5</v>
      </c>
      <c r="AC268">
        <f>IF(R268=A268,VLOOKUP(A268,'2013'!$A$5:$K$674,6),0)</f>
        <v>1</v>
      </c>
      <c r="AD268" s="40">
        <f>IF(R268=A268,VLOOKUP(A268,'2013'!$A$5:$K$674,7),0)</f>
        <v>0.2</v>
      </c>
      <c r="AE268" t="e">
        <f t="shared" si="23"/>
        <v>#DIV/0!</v>
      </c>
      <c r="AG268">
        <f>IF(R268=A268,VLOOKUP(A268,'2012'!$A$5:$K$674,3),0)</f>
        <v>292</v>
      </c>
      <c r="AH268" s="33">
        <f>IF(R268=A268,VLOOKUP(A268,'2012'!$A$5:$K$674,4),0)</f>
        <v>259900</v>
      </c>
      <c r="AI268">
        <f>IF(R268=A268,VLOOKUP(A268,'2012'!$A$5:$K$674,5),0)</f>
        <v>2</v>
      </c>
      <c r="AJ268">
        <f>IF(R268=A268,VLOOKUP(A268,'2012'!$A$5:$K$674,6),0)</f>
        <v>0</v>
      </c>
      <c r="AK268" s="40">
        <f>IF(R268=A268,VLOOKUP(A268,'2012'!$A$5:$K$674,7),0)</f>
        <v>0</v>
      </c>
      <c r="AL268" t="e">
        <f t="shared" si="24"/>
        <v>#DIV/0!</v>
      </c>
      <c r="AN268" t="str">
        <f>VLOOKUP(A268,'2011'!$A$5:$K$674,1)</f>
        <v xml:space="preserve">Krista Crelia </v>
      </c>
      <c r="AO268">
        <f>IF(AN268=R268,VLOOKUP(A268,'2011'!$A$5:$K$674,3),0)</f>
        <v>0</v>
      </c>
      <c r="AP268" s="33">
        <f>IF(AN268=R268,VLOOKUP(A268,'2011'!$A$5:$K$674,4),0)</f>
        <v>0</v>
      </c>
      <c r="AQ268">
        <f>IF(R268=AN268,VLOOKUP(A268,'2011'!$A$5:$K$674,5),0)</f>
        <v>0</v>
      </c>
      <c r="AR268">
        <f>IF(R268=AN268,VLOOKUP(A268,'2011'!$A$5:$K$674,6),0)</f>
        <v>0</v>
      </c>
      <c r="AS268" s="40">
        <f>IF(R268=AN268,VLOOKUP(A268,'2011'!$A$5:$K$674,7),0)</f>
        <v>0</v>
      </c>
    </row>
    <row r="269" spans="1:45" x14ac:dyDescent="0.2">
      <c r="A269" t="s">
        <v>900</v>
      </c>
      <c r="B269" t="s">
        <v>1036</v>
      </c>
      <c r="C269">
        <v>11</v>
      </c>
      <c r="D269" s="33">
        <v>9783224</v>
      </c>
      <c r="E269">
        <v>62</v>
      </c>
      <c r="F269">
        <v>10</v>
      </c>
      <c r="G269" s="40">
        <v>0.16129032258064516</v>
      </c>
      <c r="H269" s="40">
        <f t="shared" si="20"/>
        <v>-0.11290322580645167</v>
      </c>
      <c r="J269" t="str">
        <f>VLOOKUP(A269,'2015'!$A$5:$K$674,1)</f>
        <v xml:space="preserve">Kristi Baker </v>
      </c>
      <c r="K269" s="31">
        <f>IF(J269=A269,VLOOKUP(A269,'2015'!$A$5:$K$674,3),0)</f>
        <v>62</v>
      </c>
      <c r="L269" s="33">
        <f>IF(J269=A269,VLOOKUP(A269,'2015'!$A$5:$K$674,4),0)</f>
        <v>2649500</v>
      </c>
      <c r="M269">
        <f>IF(J269=A269,VLOOKUP(A269,'2015'!$A$5:$K$674,5),0)</f>
        <v>19</v>
      </c>
      <c r="N269">
        <f>IF(J269=A269,VLOOKUP(A269,'2015'!$A$5:$K$674,6),0)</f>
        <v>5</v>
      </c>
      <c r="O269" s="40">
        <f>IF(J269=A269,VLOOKUP(A269,'2015'!$A$5:$K$674,7),0)</f>
        <v>0.26315789473684209</v>
      </c>
      <c r="P269">
        <f t="shared" si="21"/>
        <v>2.1578947368421053</v>
      </c>
      <c r="R269" t="str">
        <f>VLOOKUP(A269,'2014'!$A$5:$K$675,1)</f>
        <v xml:space="preserve">Kristi Baker </v>
      </c>
      <c r="S269" s="31">
        <f>IF(R269=A269,VLOOKUP(A269,'2014'!$A$5:$K$675,3),0)</f>
        <v>42</v>
      </c>
      <c r="T269" s="33">
        <f>IF(R269=A269,VLOOKUP(A269,'2014'!$A$5:$K$675,4),0)</f>
        <v>3359162</v>
      </c>
      <c r="U269">
        <f>IF(R269=A269,VLOOKUP(A269,'2014'!$A$5:$K$675,5),0)</f>
        <v>24</v>
      </c>
      <c r="V269">
        <f>IF(R269=A269,VLOOKUP(A269,'2014'!$A$5:$K$675,6),0)</f>
        <v>2</v>
      </c>
      <c r="W269" s="40">
        <f>IF(R269=A269,VLOOKUP(A269,'2014'!$A$5:$K$675,7),0)</f>
        <v>8.3333333333333329E-2</v>
      </c>
      <c r="X269">
        <f t="shared" si="22"/>
        <v>-1.0205479452054793</v>
      </c>
      <c r="Z269">
        <f>IF(R269=A269,VLOOKUP(A269,'2013'!$A$5:$K$674,3),0)</f>
        <v>36</v>
      </c>
      <c r="AA269" s="33">
        <f>IF(R269=A269,VLOOKUP(A269,'2013'!$A$5:$K$674,4),0)</f>
        <v>3458170</v>
      </c>
      <c r="AB269">
        <f>IF(R269=A269,VLOOKUP(A269,'2013'!$A$5:$K$674,5),0)</f>
        <v>18</v>
      </c>
      <c r="AC269">
        <f>IF(R269=A269,VLOOKUP(A269,'2013'!$A$5:$K$674,6),0)</f>
        <v>5</v>
      </c>
      <c r="AD269" s="40">
        <f>IF(R269=A269,VLOOKUP(A269,'2013'!$A$5:$K$674,7),0)</f>
        <v>0.27777777777777779</v>
      </c>
      <c r="AE269">
        <f t="shared" si="23"/>
        <v>-4.0555555555555545</v>
      </c>
      <c r="AG269">
        <f>IF(R269=A269,VLOOKUP(A269,'2012'!$A$5:$K$674,3),0)</f>
        <v>86</v>
      </c>
      <c r="AH269" s="33">
        <f>IF(R269=A269,VLOOKUP(A269,'2012'!$A$5:$K$674,4),0)</f>
        <v>1776437</v>
      </c>
      <c r="AI269">
        <f>IF(R269=A269,VLOOKUP(A269,'2012'!$A$5:$K$674,5),0)</f>
        <v>11</v>
      </c>
      <c r="AJ269">
        <f>IF(R269=A269,VLOOKUP(A269,'2012'!$A$5:$K$674,6),0)</f>
        <v>2</v>
      </c>
      <c r="AK269" s="40">
        <f>IF(R269=A269,VLOOKUP(A269,'2012'!$A$5:$K$674,7),0)</f>
        <v>0.18181818181818182</v>
      </c>
      <c r="AL269">
        <f t="shared" si="24"/>
        <v>-9.0909090909090939E-2</v>
      </c>
      <c r="AN269" t="str">
        <f>VLOOKUP(A269,'2011'!$A$5:$K$674,1)</f>
        <v xml:space="preserve">Kristi Baker </v>
      </c>
      <c r="AO269">
        <f>IF(AN269=R269,VLOOKUP(A269,'2011'!$A$5:$K$674,3),0)</f>
        <v>181</v>
      </c>
      <c r="AP269" s="33">
        <f>IF(AN269=R269,VLOOKUP(A269,'2011'!$A$5:$K$674,4),0)</f>
        <v>600800</v>
      </c>
      <c r="AQ269">
        <f>IF(R269=AN269,VLOOKUP(A269,'2011'!$A$5:$K$674,5),0)</f>
        <v>5</v>
      </c>
      <c r="AR269">
        <f>IF(R269=AN269,VLOOKUP(A269,'2011'!$A$5:$K$674,6),0)</f>
        <v>1</v>
      </c>
      <c r="AS269" s="40">
        <f>IF(R269=AN269,VLOOKUP(A269,'2011'!$A$5:$K$674,7),0)</f>
        <v>0.2</v>
      </c>
    </row>
    <row r="270" spans="1:45" x14ac:dyDescent="0.2">
      <c r="A270" t="s">
        <v>1356</v>
      </c>
      <c r="B270" t="s">
        <v>1202</v>
      </c>
      <c r="C270">
        <v>297</v>
      </c>
      <c r="D270" s="33">
        <v>662000</v>
      </c>
      <c r="E270">
        <v>2</v>
      </c>
      <c r="F270">
        <v>2</v>
      </c>
      <c r="G270" s="40">
        <v>1</v>
      </c>
      <c r="H270" s="40">
        <f t="shared" ref="H270:H333" si="25">+(G270-AK270)/AK270</f>
        <v>4.4999999999999991</v>
      </c>
      <c r="J270" t="str">
        <f>VLOOKUP(A270,'2015'!$A$5:$K$674,1)</f>
        <v xml:space="preserve">Kristi Cooper </v>
      </c>
      <c r="K270" s="31">
        <f>IF(J270=A270,VLOOKUP(A270,'2015'!$A$5:$K$674,3),0)</f>
        <v>364</v>
      </c>
      <c r="L270" s="33">
        <f>IF(J270=A270,VLOOKUP(A270,'2015'!$A$5:$K$674,4),0)</f>
        <v>213500</v>
      </c>
      <c r="M270">
        <f>IF(J270=A270,VLOOKUP(A270,'2015'!$A$5:$K$674,5),0)</f>
        <v>1</v>
      </c>
      <c r="N270">
        <f>IF(J270=A270,VLOOKUP(A270,'2015'!$A$5:$K$674,6),0)</f>
        <v>0</v>
      </c>
      <c r="O270" s="40">
        <f>IF(J270=A270,VLOOKUP(A270,'2015'!$A$5:$K$674,7),0)</f>
        <v>0</v>
      </c>
      <c r="P270">
        <f t="shared" si="21"/>
        <v>-1</v>
      </c>
      <c r="R270" t="str">
        <f>VLOOKUP(A270,'2014'!$A$5:$K$675,1)</f>
        <v xml:space="preserve">Kristi Cooper </v>
      </c>
      <c r="S270" s="31">
        <f>IF(R270=A270,VLOOKUP(A270,'2014'!$A$5:$K$675,3),0)</f>
        <v>275</v>
      </c>
      <c r="T270" s="33">
        <f>IF(R270=A270,VLOOKUP(A270,'2014'!$A$5:$K$675,4),0)</f>
        <v>532100</v>
      </c>
      <c r="U270">
        <f>IF(R270=A270,VLOOKUP(A270,'2014'!$A$5:$K$675,5),0)</f>
        <v>3</v>
      </c>
      <c r="V270">
        <f>IF(R270=A270,VLOOKUP(A270,'2014'!$A$5:$K$675,6),0)</f>
        <v>1</v>
      </c>
      <c r="W270" s="40">
        <f>IF(R270=A270,VLOOKUP(A270,'2014'!$A$5:$K$675,7),0)</f>
        <v>0.33333333333333331</v>
      </c>
      <c r="X270">
        <f t="shared" si="22"/>
        <v>-1.2320441988950275</v>
      </c>
      <c r="Z270">
        <f>IF(R270=A270,VLOOKUP(A270,'2013'!$A$5:$K$674,3),0)</f>
        <v>36</v>
      </c>
      <c r="AA270" s="33">
        <f>IF(R270=A270,VLOOKUP(A270,'2013'!$A$5:$K$674,4),0)</f>
        <v>3458170</v>
      </c>
      <c r="AB270">
        <f>IF(R270=A270,VLOOKUP(A270,'2013'!$A$5:$K$674,5),0)</f>
        <v>18</v>
      </c>
      <c r="AC270">
        <f>IF(R270=A270,VLOOKUP(A270,'2013'!$A$5:$K$674,6),0)</f>
        <v>5</v>
      </c>
      <c r="AD270" s="40">
        <f>IF(R270=A270,VLOOKUP(A270,'2013'!$A$5:$K$674,7),0)</f>
        <v>0.27777777777777779</v>
      </c>
      <c r="AE270">
        <f t="shared" ref="AE270:AE333" si="26">+(AD270-AL270)/AL270</f>
        <v>-1.4365079365079365</v>
      </c>
      <c r="AG270">
        <f>IF(R270=A270,VLOOKUP(A270,'2012'!$A$5:$K$674,3),0)</f>
        <v>86</v>
      </c>
      <c r="AH270" s="33">
        <f>IF(R270=A270,VLOOKUP(A270,'2012'!$A$5:$K$674,4),0)</f>
        <v>1776437</v>
      </c>
      <c r="AI270">
        <f>IF(R270=A270,VLOOKUP(A270,'2012'!$A$5:$K$674,5),0)</f>
        <v>11</v>
      </c>
      <c r="AJ270">
        <f>IF(R270=A270,VLOOKUP(A270,'2012'!$A$5:$K$674,6),0)</f>
        <v>2</v>
      </c>
      <c r="AK270" s="40">
        <f>IF(R270=A270,VLOOKUP(A270,'2012'!$A$5:$K$674,7),0)</f>
        <v>0.18181818181818182</v>
      </c>
      <c r="AL270">
        <f t="shared" ref="AL270:AL333" si="27">+(AK270-AS270)/AS270</f>
        <v>-0.63636363636363635</v>
      </c>
      <c r="AN270" t="str">
        <f>VLOOKUP(A270,'2011'!$A$5:$K$674,1)</f>
        <v xml:space="preserve">Kristi Cooper </v>
      </c>
      <c r="AO270">
        <f>IF(AN270=R270,VLOOKUP(A270,'2011'!$A$5:$K$674,3),0)</f>
        <v>260</v>
      </c>
      <c r="AP270" s="33">
        <f>IF(AN270=R270,VLOOKUP(A270,'2011'!$A$5:$K$674,4),0)</f>
        <v>315000</v>
      </c>
      <c r="AQ270">
        <f>IF(R270=AN270,VLOOKUP(A270,'2011'!$A$5:$K$674,5),0)</f>
        <v>2</v>
      </c>
      <c r="AR270">
        <f>IF(R270=AN270,VLOOKUP(A270,'2011'!$A$5:$K$674,6),0)</f>
        <v>1</v>
      </c>
      <c r="AS270" s="40">
        <f>IF(R270=AN270,VLOOKUP(A270,'2011'!$A$5:$K$674,7),0)</f>
        <v>0.5</v>
      </c>
    </row>
    <row r="271" spans="1:45" x14ac:dyDescent="0.2">
      <c r="A271" t="s">
        <v>1517</v>
      </c>
      <c r="B271" t="s">
        <v>1036</v>
      </c>
      <c r="C271">
        <v>188</v>
      </c>
      <c r="D271" s="33">
        <v>1394200</v>
      </c>
      <c r="E271">
        <v>7</v>
      </c>
      <c r="F271">
        <v>0</v>
      </c>
      <c r="G271" s="40">
        <v>0</v>
      </c>
      <c r="H271" s="40" t="e">
        <f t="shared" si="25"/>
        <v>#DIV/0!</v>
      </c>
      <c r="J271" t="str">
        <f>VLOOKUP(A271,'2015'!$A$5:$K$674,1)</f>
        <v xml:space="preserve">Kristin Bolfing </v>
      </c>
      <c r="K271" s="31">
        <f>IF(J271=A271,VLOOKUP(A271,'2015'!$A$5:$K$674,3),0)</f>
        <v>0</v>
      </c>
      <c r="L271" s="33">
        <f>IF(J271=A271,VLOOKUP(A271,'2015'!$A$5:$K$674,4),0)</f>
        <v>0</v>
      </c>
      <c r="M271">
        <f>IF(J271=A271,VLOOKUP(A271,'2015'!$A$5:$K$674,5),0)</f>
        <v>0</v>
      </c>
      <c r="N271">
        <f>IF(J271=A271,VLOOKUP(A271,'2015'!$A$5:$K$674,6),0)</f>
        <v>0</v>
      </c>
      <c r="O271" s="40">
        <f>IF(J271=A271,VLOOKUP(A271,'2015'!$A$5:$K$674,7),0)</f>
        <v>0</v>
      </c>
      <c r="P271" t="e">
        <f t="shared" si="21"/>
        <v>#DIV/0!</v>
      </c>
      <c r="R271" t="str">
        <f>VLOOKUP(A271,'2014'!$A$5:$K$675,1)</f>
        <v xml:space="preserve">Kristin Bolfing </v>
      </c>
      <c r="S271" s="31">
        <f>IF(R271=A271,VLOOKUP(A271,'2014'!$A$5:$K$675,3),0)</f>
        <v>0</v>
      </c>
      <c r="T271" s="33">
        <f>IF(R271=A271,VLOOKUP(A271,'2014'!$A$5:$K$675,4),0)</f>
        <v>0</v>
      </c>
      <c r="U271">
        <f>IF(R271=A271,VLOOKUP(A271,'2014'!$A$5:$K$675,5),0)</f>
        <v>0</v>
      </c>
      <c r="V271">
        <f>IF(R271=A271,VLOOKUP(A271,'2014'!$A$5:$K$675,6),0)</f>
        <v>0</v>
      </c>
      <c r="W271" s="40">
        <f>IF(R271=A271,VLOOKUP(A271,'2014'!$A$5:$K$675,7),0)</f>
        <v>0</v>
      </c>
      <c r="X271" t="e">
        <f t="shared" si="22"/>
        <v>#DIV/0!</v>
      </c>
      <c r="Z271">
        <f>IF(R271=A271,VLOOKUP(A271,'2013'!$A$5:$K$674,3),0)</f>
        <v>0</v>
      </c>
      <c r="AA271" s="33">
        <f>IF(R271=A271,VLOOKUP(A271,'2013'!$A$5:$K$674,4),0)</f>
        <v>0</v>
      </c>
      <c r="AB271">
        <f>IF(R271=A271,VLOOKUP(A271,'2013'!$A$5:$K$674,5),0)</f>
        <v>0</v>
      </c>
      <c r="AC271">
        <f>IF(R271=A271,VLOOKUP(A271,'2013'!$A$5:$K$674,6),0)</f>
        <v>0</v>
      </c>
      <c r="AD271" s="40">
        <f>IF(R271=A271,VLOOKUP(A271,'2013'!$A$5:$K$674,7),0)</f>
        <v>0</v>
      </c>
      <c r="AE271" t="e">
        <f t="shared" si="26"/>
        <v>#DIV/0!</v>
      </c>
      <c r="AG271">
        <f>IF(R271=A271,VLOOKUP(A271,'2012'!$A$5:$K$674,3),0)</f>
        <v>0</v>
      </c>
      <c r="AH271" s="33">
        <f>IF(R271=A271,VLOOKUP(A271,'2012'!$A$5:$K$674,4),0)</f>
        <v>0</v>
      </c>
      <c r="AI271">
        <f>IF(R271=A271,VLOOKUP(A271,'2012'!$A$5:$K$674,5),0)</f>
        <v>0</v>
      </c>
      <c r="AJ271">
        <f>IF(R271=A271,VLOOKUP(A271,'2012'!$A$5:$K$674,6),0)</f>
        <v>0</v>
      </c>
      <c r="AK271" s="40">
        <f>IF(R271=A271,VLOOKUP(A271,'2012'!$A$5:$K$674,7),0)</f>
        <v>0</v>
      </c>
      <c r="AL271" t="e">
        <f t="shared" si="27"/>
        <v>#DIV/0!</v>
      </c>
      <c r="AN271" t="str">
        <f>VLOOKUP(A271,'2011'!$A$5:$K$674,1)</f>
        <v xml:space="preserve">Kristi Cooper </v>
      </c>
      <c r="AO271">
        <f>IF(AN271=R271,VLOOKUP(A271,'2011'!$A$5:$K$674,3),0)</f>
        <v>0</v>
      </c>
      <c r="AP271" s="33">
        <f>IF(AN271=R271,VLOOKUP(A271,'2011'!$A$5:$K$674,4),0)</f>
        <v>0</v>
      </c>
      <c r="AQ271">
        <f>IF(R271=AN271,VLOOKUP(A271,'2011'!$A$5:$K$674,5),0)</f>
        <v>0</v>
      </c>
      <c r="AR271">
        <f>IF(R271=AN271,VLOOKUP(A271,'2011'!$A$5:$K$674,6),0)</f>
        <v>0</v>
      </c>
      <c r="AS271" s="40">
        <f>IF(R271=AN271,VLOOKUP(A271,'2011'!$A$5:$K$674,7),0)</f>
        <v>0</v>
      </c>
    </row>
    <row r="272" spans="1:45" x14ac:dyDescent="0.2">
      <c r="A272" t="s">
        <v>746</v>
      </c>
      <c r="B272" t="s">
        <v>1535</v>
      </c>
      <c r="C272">
        <v>76</v>
      </c>
      <c r="D272" s="33">
        <v>3096400</v>
      </c>
      <c r="E272">
        <v>13</v>
      </c>
      <c r="F272">
        <v>7</v>
      </c>
      <c r="G272" s="40">
        <v>0.53846153846153844</v>
      </c>
      <c r="H272" s="40" t="e">
        <f t="shared" si="25"/>
        <v>#DIV/0!</v>
      </c>
      <c r="J272" t="str">
        <f>VLOOKUP(A272,'2015'!$A$5:$K$674,1)</f>
        <v xml:space="preserve">Kristin Clements </v>
      </c>
      <c r="K272" s="31">
        <f>IF(J272=A272,VLOOKUP(A272,'2015'!$A$5:$K$674,3),0)</f>
        <v>321</v>
      </c>
      <c r="L272" s="33">
        <f>IF(J272=A272,VLOOKUP(A272,'2015'!$A$5:$K$674,4),0)</f>
        <v>331000</v>
      </c>
      <c r="M272">
        <f>IF(J272=A272,VLOOKUP(A272,'2015'!$A$5:$K$674,5),0)</f>
        <v>2</v>
      </c>
      <c r="N272">
        <f>IF(J272=A272,VLOOKUP(A272,'2015'!$A$5:$K$674,6),0)</f>
        <v>2</v>
      </c>
      <c r="O272" s="40">
        <f>IF(J272=A272,VLOOKUP(A272,'2015'!$A$5:$K$674,7),0)</f>
        <v>1</v>
      </c>
      <c r="P272">
        <f t="shared" si="21"/>
        <v>0</v>
      </c>
      <c r="R272" t="str">
        <f>VLOOKUP(A272,'2014'!$A$5:$K$675,1)</f>
        <v xml:space="preserve">Kristin Clements </v>
      </c>
      <c r="S272" s="31">
        <f>IF(R272=A272,VLOOKUP(A272,'2014'!$A$5:$K$675,3),0)</f>
        <v>171</v>
      </c>
      <c r="T272" s="33">
        <f>IF(R272=A272,VLOOKUP(A272,'2014'!$A$5:$K$675,4),0)</f>
        <v>1125500</v>
      </c>
      <c r="U272">
        <f>IF(R272=A272,VLOOKUP(A272,'2014'!$A$5:$K$675,5),0)</f>
        <v>3</v>
      </c>
      <c r="V272">
        <f>IF(R272=A272,VLOOKUP(A272,'2014'!$A$5:$K$675,6),0)</f>
        <v>3</v>
      </c>
      <c r="W272" s="40">
        <f>IF(R272=A272,VLOOKUP(A272,'2014'!$A$5:$K$675,7),0)</f>
        <v>1</v>
      </c>
      <c r="X272" t="e">
        <f t="shared" si="22"/>
        <v>#DIV/0!</v>
      </c>
      <c r="Z272">
        <f>IF(R272=A272,VLOOKUP(A272,'2013'!$A$5:$K$674,3),0)</f>
        <v>303</v>
      </c>
      <c r="AA272" s="33">
        <f>IF(R272=A272,VLOOKUP(A272,'2013'!$A$5:$K$674,4),0)</f>
        <v>271000</v>
      </c>
      <c r="AB272">
        <f>IF(R272=A272,VLOOKUP(A272,'2013'!$A$5:$K$674,5),0)</f>
        <v>1</v>
      </c>
      <c r="AC272">
        <f>IF(R272=A272,VLOOKUP(A272,'2013'!$A$5:$K$674,6),0)</f>
        <v>1</v>
      </c>
      <c r="AD272" s="40">
        <f>IF(R272=A272,VLOOKUP(A272,'2013'!$A$5:$K$674,7),0)</f>
        <v>1</v>
      </c>
      <c r="AE272" t="e">
        <f t="shared" si="26"/>
        <v>#DIV/0!</v>
      </c>
      <c r="AG272">
        <f>IF(R272=A272,VLOOKUP(A272,'2012'!$A$5:$K$674,3),0)</f>
        <v>342</v>
      </c>
      <c r="AH272" s="33">
        <f>IF(R272=A272,VLOOKUP(A272,'2012'!$A$5:$K$674,4),0)</f>
        <v>115300</v>
      </c>
      <c r="AI272">
        <f>IF(R272=A272,VLOOKUP(A272,'2012'!$A$5:$K$674,5),0)</f>
        <v>2</v>
      </c>
      <c r="AJ272">
        <f>IF(R272=A272,VLOOKUP(A272,'2012'!$A$5:$K$674,6),0)</f>
        <v>0</v>
      </c>
      <c r="AK272" s="40">
        <f>IF(R272=A272,VLOOKUP(A272,'2012'!$A$5:$K$674,7),0)</f>
        <v>0</v>
      </c>
      <c r="AL272" t="e">
        <f t="shared" si="27"/>
        <v>#DIV/0!</v>
      </c>
      <c r="AN272" t="str">
        <f>VLOOKUP(A272,'2011'!$A$5:$K$674,1)</f>
        <v xml:space="preserve">Kristi Cooper </v>
      </c>
      <c r="AO272">
        <f>IF(AN272=R272,VLOOKUP(A272,'2011'!$A$5:$K$674,3),0)</f>
        <v>0</v>
      </c>
      <c r="AP272" s="33">
        <f>IF(AN272=R272,VLOOKUP(A272,'2011'!$A$5:$K$674,4),0)</f>
        <v>0</v>
      </c>
      <c r="AQ272">
        <f>IF(R272=AN272,VLOOKUP(A272,'2011'!$A$5:$K$674,5),0)</f>
        <v>0</v>
      </c>
      <c r="AR272">
        <f>IF(R272=AN272,VLOOKUP(A272,'2011'!$A$5:$K$674,6),0)</f>
        <v>0</v>
      </c>
      <c r="AS272" s="40">
        <f>IF(R272=AN272,VLOOKUP(A272,'2011'!$A$5:$K$674,7),0)</f>
        <v>0</v>
      </c>
    </row>
    <row r="273" spans="1:45" x14ac:dyDescent="0.2">
      <c r="A273" t="s">
        <v>170</v>
      </c>
      <c r="B273" t="s">
        <v>1448</v>
      </c>
      <c r="C273">
        <v>144</v>
      </c>
      <c r="D273" s="33">
        <v>1906500</v>
      </c>
      <c r="E273">
        <v>11</v>
      </c>
      <c r="F273">
        <v>6</v>
      </c>
      <c r="G273" s="40">
        <v>0.54545454545454541</v>
      </c>
      <c r="H273" s="40" t="e">
        <f t="shared" si="25"/>
        <v>#DIV/0!</v>
      </c>
      <c r="J273" t="str">
        <f>VLOOKUP(A273,'2015'!$A$5:$K$674,1)</f>
        <v xml:space="preserve">Kristy Hollingsworth </v>
      </c>
      <c r="K273" s="31">
        <f>IF(J273=A273,VLOOKUP(A273,'2015'!$A$5:$K$674,3),0)</f>
        <v>208</v>
      </c>
      <c r="L273" s="33">
        <f>IF(J273=A273,VLOOKUP(A273,'2015'!$A$5:$K$674,4),0)</f>
        <v>823900</v>
      </c>
      <c r="M273">
        <f>IF(J273=A273,VLOOKUP(A273,'2015'!$A$5:$K$674,5),0)</f>
        <v>8</v>
      </c>
      <c r="N273">
        <f>IF(J273=A273,VLOOKUP(A273,'2015'!$A$5:$K$674,6),0)</f>
        <v>2</v>
      </c>
      <c r="O273" s="40">
        <f>IF(J273=A273,VLOOKUP(A273,'2015'!$A$5:$K$674,7),0)</f>
        <v>0.25</v>
      </c>
      <c r="P273" t="e">
        <f t="shared" si="21"/>
        <v>#DIV/0!</v>
      </c>
      <c r="R273" t="str">
        <f>VLOOKUP(A273,'2014'!$A$5:$K$675,1)</f>
        <v xml:space="preserve">Kristy Hollingsworth </v>
      </c>
      <c r="S273" s="31">
        <f>IF(R273=A273,VLOOKUP(A273,'2014'!$A$5:$K$675,3),0)</f>
        <v>286</v>
      </c>
      <c r="T273" s="33">
        <f>IF(R273=A273,VLOOKUP(A273,'2014'!$A$5:$K$675,4),0)</f>
        <v>476500</v>
      </c>
      <c r="U273">
        <f>IF(R273=A273,VLOOKUP(A273,'2014'!$A$5:$K$675,5),0)</f>
        <v>5</v>
      </c>
      <c r="V273">
        <f>IF(R273=A273,VLOOKUP(A273,'2014'!$A$5:$K$675,6),0)</f>
        <v>0</v>
      </c>
      <c r="W273" s="40">
        <f>IF(R273=A273,VLOOKUP(A273,'2014'!$A$5:$K$675,7),0)</f>
        <v>0</v>
      </c>
      <c r="X273" t="e">
        <f t="shared" si="22"/>
        <v>#DIV/0!</v>
      </c>
      <c r="Z273">
        <f>IF(R273=A273,VLOOKUP(A273,'2013'!$A$5:$K$674,3),0)</f>
        <v>254</v>
      </c>
      <c r="AA273" s="33">
        <f>IF(R273=A273,VLOOKUP(A273,'2013'!$A$5:$K$674,4),0)</f>
        <v>476900</v>
      </c>
      <c r="AB273">
        <f>IF(R273=A273,VLOOKUP(A273,'2013'!$A$5:$K$674,5),0)</f>
        <v>5</v>
      </c>
      <c r="AC273">
        <f>IF(R273=A273,VLOOKUP(A273,'2013'!$A$5:$K$674,6),0)</f>
        <v>0</v>
      </c>
      <c r="AD273" s="40">
        <f>IF(R273=A273,VLOOKUP(A273,'2013'!$A$5:$K$674,7),0)</f>
        <v>0</v>
      </c>
      <c r="AE273" t="e">
        <f t="shared" si="26"/>
        <v>#DIV/0!</v>
      </c>
      <c r="AG273">
        <f>IF(R273=A273,VLOOKUP(A273,'2012'!$A$5:$K$674,3),0)</f>
        <v>303</v>
      </c>
      <c r="AH273" s="33">
        <f>IF(R273=A273,VLOOKUP(A273,'2012'!$A$5:$K$674,4),0)</f>
        <v>224000</v>
      </c>
      <c r="AI273">
        <f>IF(R273=A273,VLOOKUP(A273,'2012'!$A$5:$K$674,5),0)</f>
        <v>3</v>
      </c>
      <c r="AJ273">
        <f>IF(R273=A273,VLOOKUP(A273,'2012'!$A$5:$K$674,6),0)</f>
        <v>0</v>
      </c>
      <c r="AK273" s="40">
        <f>IF(R273=A273,VLOOKUP(A273,'2012'!$A$5:$K$674,7),0)</f>
        <v>0</v>
      </c>
      <c r="AL273" t="e">
        <f t="shared" si="27"/>
        <v>#DIV/0!</v>
      </c>
      <c r="AN273" t="str">
        <f>VLOOKUP(A273,'2011'!$A$5:$K$674,1)</f>
        <v xml:space="preserve">Kristi Cooper </v>
      </c>
      <c r="AO273">
        <f>IF(AN273=R273,VLOOKUP(A273,'2011'!$A$5:$K$674,3),0)</f>
        <v>0</v>
      </c>
      <c r="AP273" s="33">
        <f>IF(AN273=R273,VLOOKUP(A273,'2011'!$A$5:$K$674,4),0)</f>
        <v>0</v>
      </c>
      <c r="AQ273">
        <f>IF(R273=AN273,VLOOKUP(A273,'2011'!$A$5:$K$674,5),0)</f>
        <v>0</v>
      </c>
      <c r="AR273">
        <f>IF(R273=AN273,VLOOKUP(A273,'2011'!$A$5:$K$674,6),0)</f>
        <v>0</v>
      </c>
      <c r="AS273" s="40">
        <f>IF(R273=AN273,VLOOKUP(A273,'2011'!$A$5:$K$674,7),0)</f>
        <v>0</v>
      </c>
    </row>
    <row r="274" spans="1:45" x14ac:dyDescent="0.2">
      <c r="A274" t="s">
        <v>901</v>
      </c>
      <c r="B274" t="s">
        <v>300</v>
      </c>
      <c r="C274">
        <v>27</v>
      </c>
      <c r="D274" s="33">
        <v>6090250</v>
      </c>
      <c r="E274">
        <v>38</v>
      </c>
      <c r="F274">
        <v>26</v>
      </c>
      <c r="G274" s="40">
        <v>0.68421052631578949</v>
      </c>
      <c r="H274" s="40">
        <f t="shared" si="25"/>
        <v>-0.18546365914786964</v>
      </c>
      <c r="J274" t="str">
        <f>VLOOKUP(A274,'2015'!$A$5:$K$674,1)</f>
        <v xml:space="preserve">Kyla Dieterich </v>
      </c>
      <c r="K274" s="31">
        <f>IF(J274=A274,VLOOKUP(A274,'2015'!$A$5:$K$674,3),0)</f>
        <v>60</v>
      </c>
      <c r="L274" s="33">
        <f>IF(J274=A274,VLOOKUP(A274,'2015'!$A$5:$K$674,4),0)</f>
        <v>2715520</v>
      </c>
      <c r="M274">
        <f>IF(J274=A274,VLOOKUP(A274,'2015'!$A$5:$K$674,5),0)</f>
        <v>17</v>
      </c>
      <c r="N274">
        <f>IF(J274=A274,VLOOKUP(A274,'2015'!$A$5:$K$674,6),0)</f>
        <v>7</v>
      </c>
      <c r="O274" s="40">
        <f>IF(J274=A274,VLOOKUP(A274,'2015'!$A$5:$K$674,7),0)</f>
        <v>0.41176470588235292</v>
      </c>
      <c r="P274">
        <f t="shared" si="21"/>
        <v>0.38970588235294118</v>
      </c>
      <c r="R274" t="str">
        <f>VLOOKUP(A274,'2014'!$A$5:$K$675,1)</f>
        <v xml:space="preserve">Kyla Dieterich </v>
      </c>
      <c r="S274" s="31">
        <f>IF(R274=A274,VLOOKUP(A274,'2014'!$A$5:$K$675,3),0)</f>
        <v>31</v>
      </c>
      <c r="T274" s="33">
        <f>IF(R274=A274,VLOOKUP(A274,'2014'!$A$5:$K$675,4),0)</f>
        <v>3905050</v>
      </c>
      <c r="U274">
        <f>IF(R274=A274,VLOOKUP(A274,'2014'!$A$5:$K$675,5),0)</f>
        <v>27</v>
      </c>
      <c r="V274">
        <f>IF(R274=A274,VLOOKUP(A274,'2014'!$A$5:$K$675,6),0)</f>
        <v>8</v>
      </c>
      <c r="W274" s="40">
        <f>IF(R274=A274,VLOOKUP(A274,'2014'!$A$5:$K$675,7),0)</f>
        <v>0.29629629629629628</v>
      </c>
      <c r="X274">
        <f t="shared" si="22"/>
        <v>-0.89156854242414141</v>
      </c>
      <c r="Z274">
        <f>IF(R274=A274,VLOOKUP(A274,'2013'!$A$5:$K$674,3),0)</f>
        <v>46</v>
      </c>
      <c r="AA274" s="33">
        <f>IF(R274=A274,VLOOKUP(A274,'2013'!$A$5:$K$674,4),0)</f>
        <v>2872250</v>
      </c>
      <c r="AB274">
        <f>IF(R274=A274,VLOOKUP(A274,'2013'!$A$5:$K$674,5),0)</f>
        <v>23</v>
      </c>
      <c r="AC274">
        <f>IF(R274=A274,VLOOKUP(A274,'2013'!$A$5:$K$674,6),0)</f>
        <v>14</v>
      </c>
      <c r="AD274" s="40">
        <f>IF(R274=A274,VLOOKUP(A274,'2013'!$A$5:$K$674,7),0)</f>
        <v>0.60869565217391308</v>
      </c>
      <c r="AE274">
        <f t="shared" si="26"/>
        <v>2.7325676784249389</v>
      </c>
      <c r="AG274">
        <f>IF(R274=A274,VLOOKUP(A274,'2012'!$A$5:$K$674,3),0)</f>
        <v>26</v>
      </c>
      <c r="AH274" s="33">
        <f>IF(R274=A274,VLOOKUP(A274,'2012'!$A$5:$K$674,4),0)</f>
        <v>3984020</v>
      </c>
      <c r="AI274">
        <f>IF(R274=A274,VLOOKUP(A274,'2012'!$A$5:$K$674,5),0)</f>
        <v>25</v>
      </c>
      <c r="AJ274">
        <f>IF(R274=A274,VLOOKUP(A274,'2012'!$A$5:$K$674,6),0)</f>
        <v>21</v>
      </c>
      <c r="AK274" s="40">
        <f>IF(R274=A274,VLOOKUP(A274,'2012'!$A$5:$K$674,7),0)</f>
        <v>0.84</v>
      </c>
      <c r="AL274">
        <f t="shared" si="27"/>
        <v>0.16307692307692306</v>
      </c>
      <c r="AN274" t="str">
        <f>VLOOKUP(A274,'2011'!$A$5:$K$674,1)</f>
        <v xml:space="preserve">Kyla Dieterich </v>
      </c>
      <c r="AO274">
        <f>IF(AN274=R274,VLOOKUP(A274,'2011'!$A$5:$K$674,3),0)</f>
        <v>64</v>
      </c>
      <c r="AP274" s="33">
        <f>IF(AN274=R274,VLOOKUP(A274,'2011'!$A$5:$K$674,4),0)</f>
        <v>1866900</v>
      </c>
      <c r="AQ274">
        <f>IF(R274=AN274,VLOOKUP(A274,'2011'!$A$5:$K$674,5),0)</f>
        <v>18</v>
      </c>
      <c r="AR274">
        <f>IF(R274=AN274,VLOOKUP(A274,'2011'!$A$5:$K$674,6),0)</f>
        <v>13</v>
      </c>
      <c r="AS274" s="40">
        <f>IF(R274=AN274,VLOOKUP(A274,'2011'!$A$5:$K$674,7),0)</f>
        <v>0.72222222222222221</v>
      </c>
    </row>
    <row r="275" spans="1:45" x14ac:dyDescent="0.2">
      <c r="A275" t="s">
        <v>902</v>
      </c>
      <c r="B275" t="s">
        <v>523</v>
      </c>
      <c r="C275">
        <v>40</v>
      </c>
      <c r="D275" s="33">
        <v>4711430</v>
      </c>
      <c r="E275">
        <v>24</v>
      </c>
      <c r="F275">
        <v>9</v>
      </c>
      <c r="G275" s="40">
        <v>0.375</v>
      </c>
      <c r="H275" s="40">
        <f t="shared" si="25"/>
        <v>0.21874999999999994</v>
      </c>
      <c r="J275" t="str">
        <f>VLOOKUP(A275,'2015'!$A$5:$K$674,1)</f>
        <v xml:space="preserve">Kyle Eastland </v>
      </c>
      <c r="K275" s="31">
        <f>IF(J275=A275,VLOOKUP(A275,'2015'!$A$5:$K$674,3),0)</f>
        <v>42</v>
      </c>
      <c r="L275" s="33">
        <f>IF(J275=A275,VLOOKUP(A275,'2015'!$A$5:$K$674,4),0)</f>
        <v>3225511</v>
      </c>
      <c r="M275">
        <f>IF(J275=A275,VLOOKUP(A275,'2015'!$A$5:$K$674,5),0)</f>
        <v>21</v>
      </c>
      <c r="N275">
        <f>IF(J275=A275,VLOOKUP(A275,'2015'!$A$5:$K$674,6),0)</f>
        <v>5</v>
      </c>
      <c r="O275" s="40">
        <f>IF(J275=A275,VLOOKUP(A275,'2015'!$A$5:$K$674,7),0)</f>
        <v>0.23809523809523808</v>
      </c>
      <c r="P275">
        <f t="shared" si="21"/>
        <v>1.5</v>
      </c>
      <c r="R275" t="str">
        <f>VLOOKUP(A275,'2014'!$A$5:$K$675,1)</f>
        <v xml:space="preserve">Kyle Eastland </v>
      </c>
      <c r="S275" s="31">
        <f>IF(R275=A275,VLOOKUP(A275,'2014'!$A$5:$K$675,3),0)</f>
        <v>45</v>
      </c>
      <c r="T275" s="33">
        <f>IF(R275=A275,VLOOKUP(A275,'2014'!$A$5:$K$675,4),0)</f>
        <v>3269050</v>
      </c>
      <c r="U275">
        <f>IF(R275=A275,VLOOKUP(A275,'2014'!$A$5:$K$675,5),0)</f>
        <v>21</v>
      </c>
      <c r="V275">
        <f>IF(R275=A275,VLOOKUP(A275,'2014'!$A$5:$K$675,6),0)</f>
        <v>2</v>
      </c>
      <c r="W275" s="40">
        <f>IF(R275=A275,VLOOKUP(A275,'2014'!$A$5:$K$675,7),0)</f>
        <v>9.5238095238095233E-2</v>
      </c>
      <c r="X275">
        <f t="shared" si="22"/>
        <v>-1.0404551201011378</v>
      </c>
      <c r="Z275">
        <f>IF(R275=A275,VLOOKUP(A275,'2013'!$A$5:$K$674,3),0)</f>
        <v>84</v>
      </c>
      <c r="AA275" s="33">
        <f>IF(R275=A275,VLOOKUP(A275,'2013'!$A$5:$K$674,4),0)</f>
        <v>2028700</v>
      </c>
      <c r="AB275">
        <f>IF(R275=A275,VLOOKUP(A275,'2013'!$A$5:$K$674,5),0)</f>
        <v>16</v>
      </c>
      <c r="AC275">
        <f>IF(R275=A275,VLOOKUP(A275,'2013'!$A$5:$K$674,6),0)</f>
        <v>5</v>
      </c>
      <c r="AD275" s="40">
        <f>IF(R275=A275,VLOOKUP(A275,'2013'!$A$5:$K$674,7),0)</f>
        <v>0.3125</v>
      </c>
      <c r="AE275">
        <f t="shared" si="26"/>
        <v>-2.354166666666667</v>
      </c>
      <c r="AG275">
        <f>IF(R275=A275,VLOOKUP(A275,'2012'!$A$5:$K$674,3),0)</f>
        <v>73</v>
      </c>
      <c r="AH275" s="33">
        <f>IF(R275=A275,VLOOKUP(A275,'2012'!$A$5:$K$674,4),0)</f>
        <v>1990700</v>
      </c>
      <c r="AI275">
        <f>IF(R275=A275,VLOOKUP(A275,'2012'!$A$5:$K$674,5),0)</f>
        <v>13</v>
      </c>
      <c r="AJ275">
        <f>IF(R275=A275,VLOOKUP(A275,'2012'!$A$5:$K$674,6),0)</f>
        <v>4</v>
      </c>
      <c r="AK275" s="40">
        <f>IF(R275=A275,VLOOKUP(A275,'2012'!$A$5:$K$674,7),0)</f>
        <v>0.30769230769230771</v>
      </c>
      <c r="AL275">
        <f t="shared" si="27"/>
        <v>-0.23076923076923078</v>
      </c>
      <c r="AN275" t="str">
        <f>VLOOKUP(A275,'2011'!$A$5:$K$674,1)</f>
        <v xml:space="preserve">Kyle Eastland </v>
      </c>
      <c r="AO275">
        <f>IF(AN275=R275,VLOOKUP(A275,'2011'!$A$5:$K$674,3),0)</f>
        <v>105</v>
      </c>
      <c r="AP275" s="33">
        <f>IF(AN275=R275,VLOOKUP(A275,'2011'!$A$5:$K$674,4),0)</f>
        <v>1193100</v>
      </c>
      <c r="AQ275">
        <f>IF(R275=AN275,VLOOKUP(A275,'2011'!$A$5:$K$674,5),0)</f>
        <v>10</v>
      </c>
      <c r="AR275">
        <f>IF(R275=AN275,VLOOKUP(A275,'2011'!$A$5:$K$674,6),0)</f>
        <v>4</v>
      </c>
      <c r="AS275" s="40">
        <f>IF(R275=AN275,VLOOKUP(A275,'2011'!$A$5:$K$674,7),0)</f>
        <v>0.4</v>
      </c>
    </row>
    <row r="276" spans="1:45" x14ac:dyDescent="0.2">
      <c r="A276" t="s">
        <v>696</v>
      </c>
      <c r="B276" t="s">
        <v>540</v>
      </c>
      <c r="C276">
        <v>283</v>
      </c>
      <c r="D276" s="33">
        <v>721300</v>
      </c>
      <c r="E276">
        <v>6</v>
      </c>
      <c r="F276">
        <v>1</v>
      </c>
      <c r="G276" s="40">
        <v>0.16666666666666666</v>
      </c>
      <c r="H276" s="40">
        <f t="shared" si="25"/>
        <v>-0.33333333333333337</v>
      </c>
      <c r="J276" t="str">
        <f>VLOOKUP(A276,'2015'!$A$5:$K$674,1)</f>
        <v xml:space="preserve">Kyle R Paschall </v>
      </c>
      <c r="K276" s="31">
        <f>IF(J276=A276,VLOOKUP(A276,'2015'!$A$5:$K$674,3),0)</f>
        <v>357</v>
      </c>
      <c r="L276" s="33">
        <f>IF(J276=A276,VLOOKUP(A276,'2015'!$A$5:$K$674,4),0)</f>
        <v>237000</v>
      </c>
      <c r="M276">
        <f>IF(J276=A276,VLOOKUP(A276,'2015'!$A$5:$K$674,5),0)</f>
        <v>2</v>
      </c>
      <c r="N276">
        <f>IF(J276=A276,VLOOKUP(A276,'2015'!$A$5:$K$674,6),0)</f>
        <v>1</v>
      </c>
      <c r="O276" s="40">
        <f>IF(J276=A276,VLOOKUP(A276,'2015'!$A$5:$K$674,7),0)</f>
        <v>0.5</v>
      </c>
      <c r="P276">
        <f t="shared" si="21"/>
        <v>3.5000000000000004</v>
      </c>
      <c r="R276" t="str">
        <f>VLOOKUP(A276,'2014'!$A$5:$K$675,1)</f>
        <v xml:space="preserve">Kyle R Paschall </v>
      </c>
      <c r="S276" s="31">
        <f>IF(R276=A276,VLOOKUP(A276,'2014'!$A$5:$K$675,3),0)</f>
        <v>216</v>
      </c>
      <c r="T276" s="33">
        <f>IF(R276=A276,VLOOKUP(A276,'2014'!$A$5:$K$675,4),0)</f>
        <v>790000</v>
      </c>
      <c r="U276">
        <f>IF(R276=A276,VLOOKUP(A276,'2014'!$A$5:$K$675,5),0)</f>
        <v>9</v>
      </c>
      <c r="V276">
        <f>IF(R276=A276,VLOOKUP(A276,'2014'!$A$5:$K$675,6),0)</f>
        <v>1</v>
      </c>
      <c r="W276" s="40">
        <f>IF(R276=A276,VLOOKUP(A276,'2014'!$A$5:$K$675,7),0)</f>
        <v>0.1111111111111111</v>
      </c>
      <c r="X276">
        <f t="shared" si="22"/>
        <v>-1.0617283950617284</v>
      </c>
      <c r="Z276">
        <f>IF(R276=A276,VLOOKUP(A276,'2013'!$A$5:$K$674,3),0)</f>
        <v>242</v>
      </c>
      <c r="AA276" s="33">
        <f>IF(R276=A276,VLOOKUP(A276,'2013'!$A$5:$K$674,4),0)</f>
        <v>526650</v>
      </c>
      <c r="AB276">
        <f>IF(R276=A276,VLOOKUP(A276,'2013'!$A$5:$K$674,5),0)</f>
        <v>5</v>
      </c>
      <c r="AC276">
        <f>IF(R276=A276,VLOOKUP(A276,'2013'!$A$5:$K$674,6),0)</f>
        <v>3</v>
      </c>
      <c r="AD276" s="40">
        <f>IF(R276=A276,VLOOKUP(A276,'2013'!$A$5:$K$674,7),0)</f>
        <v>0.6</v>
      </c>
      <c r="AE276">
        <f t="shared" si="26"/>
        <v>-1.8</v>
      </c>
      <c r="AG276">
        <f>IF(R276=A276,VLOOKUP(A276,'2012'!$A$5:$K$674,3),0)</f>
        <v>283</v>
      </c>
      <c r="AH276" s="33">
        <f>IF(R276=A276,VLOOKUP(A276,'2012'!$A$5:$K$674,4),0)</f>
        <v>295000</v>
      </c>
      <c r="AI276">
        <f>IF(R276=A276,VLOOKUP(A276,'2012'!$A$5:$K$674,5),0)</f>
        <v>4</v>
      </c>
      <c r="AJ276">
        <f>IF(R276=A276,VLOOKUP(A276,'2012'!$A$5:$K$674,6),0)</f>
        <v>1</v>
      </c>
      <c r="AK276" s="40">
        <f>IF(R276=A276,VLOOKUP(A276,'2012'!$A$5:$K$674,7),0)</f>
        <v>0.25</v>
      </c>
      <c r="AL276">
        <f t="shared" si="27"/>
        <v>-0.75</v>
      </c>
      <c r="AN276" t="str">
        <f>VLOOKUP(A276,'2011'!$A$5:$K$674,1)</f>
        <v xml:space="preserve">Kyle R Paschall </v>
      </c>
      <c r="AO276">
        <f>IF(AN276=R276,VLOOKUP(A276,'2011'!$A$5:$K$674,3),0)</f>
        <v>267</v>
      </c>
      <c r="AP276" s="33">
        <f>IF(AN276=R276,VLOOKUP(A276,'2011'!$A$5:$K$674,4),0)</f>
        <v>298000</v>
      </c>
      <c r="AQ276">
        <f>IF(R276=AN276,VLOOKUP(A276,'2011'!$A$5:$K$674,5),0)</f>
        <v>2</v>
      </c>
      <c r="AR276">
        <f>IF(R276=AN276,VLOOKUP(A276,'2011'!$A$5:$K$674,6),0)</f>
        <v>2</v>
      </c>
      <c r="AS276" s="40">
        <f>IF(R276=AN276,VLOOKUP(A276,'2011'!$A$5:$K$674,7),0)</f>
        <v>1</v>
      </c>
    </row>
    <row r="277" spans="1:45" x14ac:dyDescent="0.2">
      <c r="A277" t="s">
        <v>1492</v>
      </c>
      <c r="B277" t="s">
        <v>1478</v>
      </c>
      <c r="C277">
        <v>272</v>
      </c>
      <c r="D277" s="33">
        <v>780000</v>
      </c>
      <c r="E277">
        <v>4</v>
      </c>
      <c r="F277">
        <v>4</v>
      </c>
      <c r="G277" s="40">
        <v>1</v>
      </c>
      <c r="H277" s="40" t="e">
        <f t="shared" si="25"/>
        <v>#DIV/0!</v>
      </c>
      <c r="J277" t="str">
        <f>VLOOKUP(A277,'2015'!$A$5:$K$674,1)</f>
        <v xml:space="preserve">Kyle R Paschall </v>
      </c>
      <c r="K277" s="31">
        <f>IF(J277=A277,VLOOKUP(A277,'2015'!$A$5:$K$674,3),0)</f>
        <v>0</v>
      </c>
      <c r="L277" s="33">
        <f>IF(J277=A277,VLOOKUP(A277,'2015'!$A$5:$K$674,4),0)</f>
        <v>0</v>
      </c>
      <c r="M277">
        <f>IF(J277=A277,VLOOKUP(A277,'2015'!$A$5:$K$674,5),0)</f>
        <v>0</v>
      </c>
      <c r="N277">
        <f>IF(J277=A277,VLOOKUP(A277,'2015'!$A$5:$K$674,6),0)</f>
        <v>0</v>
      </c>
      <c r="O277" s="40">
        <f>IF(J277=A277,VLOOKUP(A277,'2015'!$A$5:$K$674,7),0)</f>
        <v>0</v>
      </c>
      <c r="P277" t="e">
        <f t="shared" si="21"/>
        <v>#DIV/0!</v>
      </c>
      <c r="R277" t="str">
        <f>VLOOKUP(A277,'2014'!$A$5:$K$675,1)</f>
        <v xml:space="preserve">Kyle R Paschall </v>
      </c>
      <c r="S277" s="31">
        <f>IF(R277=A277,VLOOKUP(A277,'2014'!$A$5:$K$675,3),0)</f>
        <v>0</v>
      </c>
      <c r="T277" s="33">
        <f>IF(R277=A277,VLOOKUP(A277,'2014'!$A$5:$K$675,4),0)</f>
        <v>0</v>
      </c>
      <c r="U277">
        <f>IF(R277=A277,VLOOKUP(A277,'2014'!$A$5:$K$675,5),0)</f>
        <v>0</v>
      </c>
      <c r="V277">
        <f>IF(R277=A277,VLOOKUP(A277,'2014'!$A$5:$K$675,6),0)</f>
        <v>0</v>
      </c>
      <c r="W277" s="40">
        <f>IF(R277=A277,VLOOKUP(A277,'2014'!$A$5:$K$675,7),0)</f>
        <v>0</v>
      </c>
      <c r="X277">
        <f t="shared" si="22"/>
        <v>-1</v>
      </c>
      <c r="Z277">
        <f>IF(R277=A277,VLOOKUP(A277,'2013'!$A$5:$K$674,3),0)</f>
        <v>0</v>
      </c>
      <c r="AA277" s="33">
        <f>IF(R277=A277,VLOOKUP(A277,'2013'!$A$5:$K$674,4),0)</f>
        <v>0</v>
      </c>
      <c r="AB277">
        <f>IF(R277=A277,VLOOKUP(A277,'2013'!$A$5:$K$674,5),0)</f>
        <v>0</v>
      </c>
      <c r="AC277">
        <f>IF(R277=A277,VLOOKUP(A277,'2013'!$A$5:$K$674,6),0)</f>
        <v>0</v>
      </c>
      <c r="AD277" s="40">
        <f>IF(R277=A277,VLOOKUP(A277,'2013'!$A$5:$K$674,7),0)</f>
        <v>0</v>
      </c>
      <c r="AE277">
        <f t="shared" si="26"/>
        <v>-1</v>
      </c>
      <c r="AG277">
        <f>IF(R277=A277,VLOOKUP(A277,'2012'!$A$5:$K$674,3),0)</f>
        <v>0</v>
      </c>
      <c r="AH277" s="33">
        <f>IF(R277=A277,VLOOKUP(A277,'2012'!$A$5:$K$674,4),0)</f>
        <v>0</v>
      </c>
      <c r="AI277">
        <f>IF(R277=A277,VLOOKUP(A277,'2012'!$A$5:$K$674,5),0)</f>
        <v>0</v>
      </c>
      <c r="AJ277">
        <f>IF(R277=A277,VLOOKUP(A277,'2012'!$A$5:$K$674,6),0)</f>
        <v>0</v>
      </c>
      <c r="AK277" s="40">
        <f>IF(R277=A277,VLOOKUP(A277,'2012'!$A$5:$K$674,7),0)</f>
        <v>0</v>
      </c>
      <c r="AL277">
        <f t="shared" si="27"/>
        <v>-1</v>
      </c>
      <c r="AN277" t="str">
        <f>VLOOKUP(A277,'2011'!$A$5:$K$674,1)</f>
        <v xml:space="preserve">Kyle R Paschall </v>
      </c>
      <c r="AO277">
        <f>IF(AN277=R277,VLOOKUP(A277,'2011'!$A$5:$K$674,3),0)</f>
        <v>267</v>
      </c>
      <c r="AP277" s="33">
        <f>IF(AN277=R277,VLOOKUP(A277,'2011'!$A$5:$K$674,4),0)</f>
        <v>298000</v>
      </c>
      <c r="AQ277">
        <f>IF(R277=AN277,VLOOKUP(A277,'2011'!$A$5:$K$674,5),0)</f>
        <v>2</v>
      </c>
      <c r="AR277">
        <f>IF(R277=AN277,VLOOKUP(A277,'2011'!$A$5:$K$674,6),0)</f>
        <v>2</v>
      </c>
      <c r="AS277" s="40">
        <f>IF(R277=AN277,VLOOKUP(A277,'2011'!$A$5:$K$674,7),0)</f>
        <v>1</v>
      </c>
    </row>
    <row r="278" spans="1:45" x14ac:dyDescent="0.2">
      <c r="A278" t="s">
        <v>1357</v>
      </c>
      <c r="B278" t="s">
        <v>1202</v>
      </c>
      <c r="C278">
        <v>423</v>
      </c>
      <c r="D278" s="33">
        <v>191000</v>
      </c>
      <c r="E278">
        <v>1</v>
      </c>
      <c r="F278">
        <v>1</v>
      </c>
      <c r="G278" s="40">
        <v>1</v>
      </c>
      <c r="H278" s="40" t="e">
        <f t="shared" si="25"/>
        <v>#DIV/0!</v>
      </c>
      <c r="J278" t="str">
        <f>VLOOKUP(A278,'2015'!$A$5:$K$674,1)</f>
        <v xml:space="preserve">Larry W. Jackson </v>
      </c>
      <c r="K278" s="31">
        <f>IF(J278=A278,VLOOKUP(A278,'2015'!$A$5:$K$674,3),0)</f>
        <v>372</v>
      </c>
      <c r="L278" s="33">
        <f>IF(J278=A278,VLOOKUP(A278,'2015'!$A$5:$K$674,4),0)</f>
        <v>194000</v>
      </c>
      <c r="M278">
        <f>IF(J278=A278,VLOOKUP(A278,'2015'!$A$5:$K$674,5),0)</f>
        <v>1</v>
      </c>
      <c r="N278">
        <f>IF(J278=A278,VLOOKUP(A278,'2015'!$A$5:$K$674,6),0)</f>
        <v>0</v>
      </c>
      <c r="O278" s="40">
        <f>IF(J278=A278,VLOOKUP(A278,'2015'!$A$5:$K$674,7),0)</f>
        <v>0</v>
      </c>
      <c r="P278" t="e">
        <f t="shared" si="21"/>
        <v>#DIV/0!</v>
      </c>
      <c r="R278" t="str">
        <f>VLOOKUP(A278,'2014'!$A$5:$K$675,1)</f>
        <v xml:space="preserve">Larry W. Jackson </v>
      </c>
      <c r="S278" s="31">
        <f>IF(R278=A278,VLOOKUP(A278,'2014'!$A$5:$K$675,3),0)</f>
        <v>239</v>
      </c>
      <c r="T278" s="33">
        <f>IF(R278=A278,VLOOKUP(A278,'2014'!$A$5:$K$675,4),0)</f>
        <v>651454</v>
      </c>
      <c r="U278">
        <f>IF(R278=A278,VLOOKUP(A278,'2014'!$A$5:$K$675,5),0)</f>
        <v>3</v>
      </c>
      <c r="V278">
        <f>IF(R278=A278,VLOOKUP(A278,'2014'!$A$5:$K$675,6),0)</f>
        <v>0</v>
      </c>
      <c r="W278" s="40">
        <f>IF(R278=A278,VLOOKUP(A278,'2014'!$A$5:$K$675,7),0)</f>
        <v>0</v>
      </c>
      <c r="X278">
        <f t="shared" si="22"/>
        <v>-1</v>
      </c>
      <c r="Z278">
        <f>IF(R278=A278,VLOOKUP(A278,'2013'!$A$5:$K$674,3),0)</f>
        <v>221</v>
      </c>
      <c r="AA278" s="33">
        <f>IF(R278=A278,VLOOKUP(A278,'2013'!$A$5:$K$674,4),0)</f>
        <v>631200</v>
      </c>
      <c r="AB278">
        <f>IF(R278=A278,VLOOKUP(A278,'2013'!$A$5:$K$674,5),0)</f>
        <v>5</v>
      </c>
      <c r="AC278">
        <f>IF(R278=A278,VLOOKUP(A278,'2013'!$A$5:$K$674,6),0)</f>
        <v>0</v>
      </c>
      <c r="AD278" s="40">
        <f>IF(R278=A278,VLOOKUP(A278,'2013'!$A$5:$K$674,7),0)</f>
        <v>0</v>
      </c>
      <c r="AE278">
        <f t="shared" si="26"/>
        <v>-1</v>
      </c>
      <c r="AG278">
        <f>IF(R278=A278,VLOOKUP(A278,'2012'!$A$5:$K$674,3),0)</f>
        <v>341</v>
      </c>
      <c r="AH278" s="33">
        <f>IF(R278=A278,VLOOKUP(A278,'2012'!$A$5:$K$674,4),0)</f>
        <v>115500</v>
      </c>
      <c r="AI278">
        <f>IF(R278=A278,VLOOKUP(A278,'2012'!$A$5:$K$674,5),0)</f>
        <v>2</v>
      </c>
      <c r="AJ278">
        <f>IF(R278=A278,VLOOKUP(A278,'2012'!$A$5:$K$674,6),0)</f>
        <v>0</v>
      </c>
      <c r="AK278" s="40">
        <f>IF(R278=A278,VLOOKUP(A278,'2012'!$A$5:$K$674,7),0)</f>
        <v>0</v>
      </c>
      <c r="AL278">
        <f t="shared" si="27"/>
        <v>-1</v>
      </c>
      <c r="AN278" t="str">
        <f>VLOOKUP(A278,'2011'!$A$5:$K$674,1)</f>
        <v xml:space="preserve">Larry W. Jackson </v>
      </c>
      <c r="AO278">
        <f>IF(AN278=R278,VLOOKUP(A278,'2011'!$A$5:$K$674,3),0)</f>
        <v>217</v>
      </c>
      <c r="AP278" s="33">
        <f>IF(AN278=R278,VLOOKUP(A278,'2011'!$A$5:$K$674,4),0)</f>
        <v>462500</v>
      </c>
      <c r="AQ278">
        <f>IF(R278=AN278,VLOOKUP(A278,'2011'!$A$5:$K$674,5),0)</f>
        <v>4</v>
      </c>
      <c r="AR278">
        <f>IF(R278=AN278,VLOOKUP(A278,'2011'!$A$5:$K$674,6),0)</f>
        <v>2</v>
      </c>
      <c r="AS278" s="40">
        <f>IF(R278=AN278,VLOOKUP(A278,'2011'!$A$5:$K$674,7),0)</f>
        <v>0.5</v>
      </c>
    </row>
    <row r="279" spans="1:45" x14ac:dyDescent="0.2">
      <c r="A279" t="s">
        <v>1028</v>
      </c>
      <c r="B279" t="s">
        <v>116</v>
      </c>
      <c r="C279">
        <v>324</v>
      </c>
      <c r="D279" s="33">
        <v>512300</v>
      </c>
      <c r="E279">
        <v>4</v>
      </c>
      <c r="F279">
        <v>3</v>
      </c>
      <c r="G279" s="40">
        <v>0.75</v>
      </c>
      <c r="H279" s="40" t="e">
        <f t="shared" si="25"/>
        <v>#DIV/0!</v>
      </c>
      <c r="J279" t="str">
        <f>VLOOKUP(A279,'2015'!$A$5:$K$674,1)</f>
        <v xml:space="preserve">Larry Wayman </v>
      </c>
      <c r="K279" s="31">
        <f>IF(J279=A279,VLOOKUP(A279,'2015'!$A$5:$K$674,3),0)</f>
        <v>367</v>
      </c>
      <c r="L279" s="33">
        <f>IF(J279=A279,VLOOKUP(A279,'2015'!$A$5:$K$674,4),0)</f>
        <v>199500</v>
      </c>
      <c r="M279">
        <f>IF(J279=A279,VLOOKUP(A279,'2015'!$A$5:$K$674,5),0)</f>
        <v>2</v>
      </c>
      <c r="N279">
        <f>IF(J279=A279,VLOOKUP(A279,'2015'!$A$5:$K$674,6),0)</f>
        <v>2</v>
      </c>
      <c r="O279" s="40">
        <f>IF(J279=A279,VLOOKUP(A279,'2015'!$A$5:$K$674,7),0)</f>
        <v>1</v>
      </c>
      <c r="P279">
        <f t="shared" si="21"/>
        <v>0</v>
      </c>
      <c r="R279" t="str">
        <f>VLOOKUP(A279,'2014'!$A$5:$K$675,1)</f>
        <v xml:space="preserve">Larry Wayman </v>
      </c>
      <c r="S279" s="31">
        <f>IF(R279=A279,VLOOKUP(A279,'2014'!$A$5:$K$675,3),0)</f>
        <v>332</v>
      </c>
      <c r="T279" s="33">
        <f>IF(R279=A279,VLOOKUP(A279,'2014'!$A$5:$K$675,4),0)</f>
        <v>310750</v>
      </c>
      <c r="U279">
        <f>IF(R279=A279,VLOOKUP(A279,'2014'!$A$5:$K$675,5),0)</f>
        <v>3</v>
      </c>
      <c r="V279">
        <f>IF(R279=A279,VLOOKUP(A279,'2014'!$A$5:$K$675,6),0)</f>
        <v>3</v>
      </c>
      <c r="W279" s="40">
        <f>IF(R279=A279,VLOOKUP(A279,'2014'!$A$5:$K$675,7),0)</f>
        <v>1</v>
      </c>
      <c r="X279" t="e">
        <f t="shared" si="22"/>
        <v>#DIV/0!</v>
      </c>
      <c r="Z279">
        <f>IF(R279=A279,VLOOKUP(A279,'2013'!$A$5:$K$674,3),0)</f>
        <v>221</v>
      </c>
      <c r="AA279" s="33">
        <f>IF(R279=A279,VLOOKUP(A279,'2013'!$A$5:$K$674,4),0)</f>
        <v>631200</v>
      </c>
      <c r="AB279">
        <f>IF(R279=A279,VLOOKUP(A279,'2013'!$A$5:$K$674,5),0)</f>
        <v>5</v>
      </c>
      <c r="AC279">
        <f>IF(R279=A279,VLOOKUP(A279,'2013'!$A$5:$K$674,6),0)</f>
        <v>0</v>
      </c>
      <c r="AD279" s="40">
        <f>IF(R279=A279,VLOOKUP(A279,'2013'!$A$5:$K$674,7),0)</f>
        <v>0</v>
      </c>
      <c r="AE279" t="e">
        <f t="shared" si="26"/>
        <v>#DIV/0!</v>
      </c>
      <c r="AG279">
        <f>IF(R279=A279,VLOOKUP(A279,'2012'!$A$5:$K$674,3),0)</f>
        <v>341</v>
      </c>
      <c r="AH279" s="33">
        <f>IF(R279=A279,VLOOKUP(A279,'2012'!$A$5:$K$674,4),0)</f>
        <v>115500</v>
      </c>
      <c r="AI279">
        <f>IF(R279=A279,VLOOKUP(A279,'2012'!$A$5:$K$674,5),0)</f>
        <v>2</v>
      </c>
      <c r="AJ279">
        <f>IF(R279=A279,VLOOKUP(A279,'2012'!$A$5:$K$674,6),0)</f>
        <v>0</v>
      </c>
      <c r="AK279" s="40">
        <f>IF(R279=A279,VLOOKUP(A279,'2012'!$A$5:$K$674,7),0)</f>
        <v>0</v>
      </c>
      <c r="AL279" t="e">
        <f t="shared" si="27"/>
        <v>#DIV/0!</v>
      </c>
      <c r="AN279" t="str">
        <f>VLOOKUP(A279,'2011'!$A$5:$K$674,1)</f>
        <v xml:space="preserve">Larry W. Jackson </v>
      </c>
      <c r="AO279">
        <f>IF(AN279=R279,VLOOKUP(A279,'2011'!$A$5:$K$674,3),0)</f>
        <v>0</v>
      </c>
      <c r="AP279" s="33">
        <f>IF(AN279=R279,VLOOKUP(A279,'2011'!$A$5:$K$674,4),0)</f>
        <v>0</v>
      </c>
      <c r="AQ279">
        <f>IF(R279=AN279,VLOOKUP(A279,'2011'!$A$5:$K$674,5),0)</f>
        <v>0</v>
      </c>
      <c r="AR279">
        <f>IF(R279=AN279,VLOOKUP(A279,'2011'!$A$5:$K$674,6),0)</f>
        <v>0</v>
      </c>
      <c r="AS279" s="40">
        <f>IF(R279=AN279,VLOOKUP(A279,'2011'!$A$5:$K$674,7),0)</f>
        <v>0</v>
      </c>
    </row>
    <row r="280" spans="1:45" x14ac:dyDescent="0.2">
      <c r="A280" t="s">
        <v>1590</v>
      </c>
      <c r="B280" t="s">
        <v>1100</v>
      </c>
      <c r="C280">
        <v>365</v>
      </c>
      <c r="D280" s="33">
        <v>327000</v>
      </c>
      <c r="E280">
        <v>2</v>
      </c>
      <c r="F280">
        <v>2</v>
      </c>
      <c r="G280" s="40">
        <v>1</v>
      </c>
      <c r="H280" s="40" t="e">
        <f t="shared" si="25"/>
        <v>#DIV/0!</v>
      </c>
      <c r="J280" t="str">
        <f>VLOOKUP(A280,'2015'!$A$5:$K$674,1)</f>
        <v xml:space="preserve">Larry Wayman </v>
      </c>
      <c r="K280" s="31">
        <f>IF(J280=A280,VLOOKUP(A280,'2015'!$A$5:$K$674,3),0)</f>
        <v>0</v>
      </c>
      <c r="L280" s="33">
        <f>IF(J280=A280,VLOOKUP(A280,'2015'!$A$5:$K$674,4),0)</f>
        <v>0</v>
      </c>
      <c r="M280">
        <f>IF(J280=A280,VLOOKUP(A280,'2015'!$A$5:$K$674,5),0)</f>
        <v>0</v>
      </c>
      <c r="N280">
        <f>IF(J280=A280,VLOOKUP(A280,'2015'!$A$5:$K$674,6),0)</f>
        <v>0</v>
      </c>
      <c r="O280" s="40">
        <f>IF(J280=A280,VLOOKUP(A280,'2015'!$A$5:$K$674,7),0)</f>
        <v>0</v>
      </c>
      <c r="P280" t="e">
        <f t="shared" si="21"/>
        <v>#DIV/0!</v>
      </c>
      <c r="R280" t="str">
        <f>VLOOKUP(A280,'2014'!$A$5:$K$675,1)</f>
        <v xml:space="preserve">Larry Wayman </v>
      </c>
      <c r="S280" s="31">
        <f>IF(R280=A280,VLOOKUP(A280,'2014'!$A$5:$K$675,3),0)</f>
        <v>0</v>
      </c>
      <c r="T280" s="33">
        <f>IF(R280=A280,VLOOKUP(A280,'2014'!$A$5:$K$675,4),0)</f>
        <v>0</v>
      </c>
      <c r="U280">
        <f>IF(R280=A280,VLOOKUP(A280,'2014'!$A$5:$K$675,5),0)</f>
        <v>0</v>
      </c>
      <c r="V280">
        <f>IF(R280=A280,VLOOKUP(A280,'2014'!$A$5:$K$675,6),0)</f>
        <v>0</v>
      </c>
      <c r="W280" s="40">
        <f>IF(R280=A280,VLOOKUP(A280,'2014'!$A$5:$K$675,7),0)</f>
        <v>0</v>
      </c>
      <c r="X280" t="e">
        <f t="shared" si="22"/>
        <v>#DIV/0!</v>
      </c>
      <c r="Z280">
        <f>IF(R280=A280,VLOOKUP(A280,'2013'!$A$5:$K$674,3),0)</f>
        <v>0</v>
      </c>
      <c r="AA280" s="33">
        <f>IF(R280=A280,VLOOKUP(A280,'2013'!$A$5:$K$674,4),0)</f>
        <v>0</v>
      </c>
      <c r="AB280">
        <f>IF(R280=A280,VLOOKUP(A280,'2013'!$A$5:$K$674,5),0)</f>
        <v>0</v>
      </c>
      <c r="AC280">
        <f>IF(R280=A280,VLOOKUP(A280,'2013'!$A$5:$K$674,6),0)</f>
        <v>0</v>
      </c>
      <c r="AD280" s="40">
        <f>IF(R280=A280,VLOOKUP(A280,'2013'!$A$5:$K$674,7),0)</f>
        <v>0</v>
      </c>
      <c r="AE280" t="e">
        <f t="shared" si="26"/>
        <v>#DIV/0!</v>
      </c>
      <c r="AG280">
        <f>IF(R280=A280,VLOOKUP(A280,'2012'!$A$5:$K$674,3),0)</f>
        <v>0</v>
      </c>
      <c r="AH280" s="33">
        <f>IF(R280=A280,VLOOKUP(A280,'2012'!$A$5:$K$674,4),0)</f>
        <v>0</v>
      </c>
      <c r="AI280">
        <f>IF(R280=A280,VLOOKUP(A280,'2012'!$A$5:$K$674,5),0)</f>
        <v>0</v>
      </c>
      <c r="AJ280">
        <f>IF(R280=A280,VLOOKUP(A280,'2012'!$A$5:$K$674,6),0)</f>
        <v>0</v>
      </c>
      <c r="AK280" s="40">
        <f>IF(R280=A280,VLOOKUP(A280,'2012'!$A$5:$K$674,7),0)</f>
        <v>0</v>
      </c>
      <c r="AL280" t="e">
        <f t="shared" si="27"/>
        <v>#DIV/0!</v>
      </c>
      <c r="AN280" t="str">
        <f>VLOOKUP(A280,'2011'!$A$5:$K$674,1)</f>
        <v xml:space="preserve">Larry W. Jackson </v>
      </c>
      <c r="AO280">
        <f>IF(AN280=R280,VLOOKUP(A280,'2011'!$A$5:$K$674,3),0)</f>
        <v>0</v>
      </c>
      <c r="AP280" s="33">
        <f>IF(AN280=R280,VLOOKUP(A280,'2011'!$A$5:$K$674,4),0)</f>
        <v>0</v>
      </c>
      <c r="AQ280">
        <f>IF(R280=AN280,VLOOKUP(A280,'2011'!$A$5:$K$674,5),0)</f>
        <v>0</v>
      </c>
      <c r="AR280">
        <f>IF(R280=AN280,VLOOKUP(A280,'2011'!$A$5:$K$674,6),0)</f>
        <v>0</v>
      </c>
      <c r="AS280" s="40">
        <f>IF(R280=AN280,VLOOKUP(A280,'2011'!$A$5:$K$674,7),0)</f>
        <v>0</v>
      </c>
    </row>
    <row r="281" spans="1:45" x14ac:dyDescent="0.2">
      <c r="A281" t="s">
        <v>1414</v>
      </c>
      <c r="B281" t="s">
        <v>1448</v>
      </c>
      <c r="C281">
        <v>207</v>
      </c>
      <c r="D281" s="33">
        <v>1221750</v>
      </c>
      <c r="E281">
        <v>7</v>
      </c>
      <c r="F281">
        <v>2</v>
      </c>
      <c r="G281" s="40">
        <v>0.2857142857142857</v>
      </c>
      <c r="H281" s="40" t="e">
        <f t="shared" si="25"/>
        <v>#DIV/0!</v>
      </c>
      <c r="J281" t="str">
        <f>VLOOKUP(A281,'2015'!$A$5:$K$674,1)</f>
        <v xml:space="preserve">Lauren Jameson </v>
      </c>
      <c r="K281" s="31">
        <f>IF(J281=A281,VLOOKUP(A281,'2015'!$A$5:$K$674,3),0)</f>
        <v>300</v>
      </c>
      <c r="L281" s="33">
        <f>IF(J281=A281,VLOOKUP(A281,'2015'!$A$5:$K$674,4),0)</f>
        <v>398530</v>
      </c>
      <c r="M281">
        <f>IF(J281=A281,VLOOKUP(A281,'2015'!$A$5:$K$674,5),0)</f>
        <v>3</v>
      </c>
      <c r="N281">
        <f>IF(J281=A281,VLOOKUP(A281,'2015'!$A$5:$K$674,6),0)</f>
        <v>2</v>
      </c>
      <c r="O281" s="40">
        <f>IF(J281=A281,VLOOKUP(A281,'2015'!$A$5:$K$674,7),0)</f>
        <v>0.66666666666666663</v>
      </c>
      <c r="P281" t="e">
        <f t="shared" si="21"/>
        <v>#DIV/0!</v>
      </c>
      <c r="R281" t="str">
        <f>VLOOKUP(A281,'2014'!$A$5:$K$675,1)</f>
        <v xml:space="preserve">Larry Wayman </v>
      </c>
      <c r="S281" s="31">
        <f>IF(R281=A281,VLOOKUP(A281,'2014'!$A$5:$K$675,3),0)</f>
        <v>0</v>
      </c>
      <c r="T281" s="33">
        <f>IF(R281=A281,VLOOKUP(A281,'2014'!$A$5:$K$675,4),0)</f>
        <v>0</v>
      </c>
      <c r="U281">
        <f>IF(R281=A281,VLOOKUP(A281,'2014'!$A$5:$K$675,5),0)</f>
        <v>0</v>
      </c>
      <c r="V281">
        <f>IF(R281=A281,VLOOKUP(A281,'2014'!$A$5:$K$675,6),0)</f>
        <v>0</v>
      </c>
      <c r="W281" s="40">
        <f>IF(R281=A281,VLOOKUP(A281,'2014'!$A$5:$K$675,7),0)</f>
        <v>0</v>
      </c>
      <c r="X281" t="e">
        <f t="shared" si="22"/>
        <v>#DIV/0!</v>
      </c>
      <c r="Z281">
        <f>IF(R281=A281,VLOOKUP(A281,'2013'!$A$5:$K$674,3),0)</f>
        <v>0</v>
      </c>
      <c r="AA281" s="33">
        <f>IF(R281=A281,VLOOKUP(A281,'2013'!$A$5:$K$674,4),0)</f>
        <v>0</v>
      </c>
      <c r="AB281">
        <f>IF(R281=A281,VLOOKUP(A281,'2013'!$A$5:$K$674,5),0)</f>
        <v>0</v>
      </c>
      <c r="AC281">
        <f>IF(R281=A281,VLOOKUP(A281,'2013'!$A$5:$K$674,6),0)</f>
        <v>0</v>
      </c>
      <c r="AD281" s="40">
        <f>IF(R281=A281,VLOOKUP(A281,'2013'!$A$5:$K$674,7),0)</f>
        <v>0</v>
      </c>
      <c r="AE281" t="e">
        <f t="shared" si="26"/>
        <v>#DIV/0!</v>
      </c>
      <c r="AG281">
        <f>IF(R281=A281,VLOOKUP(A281,'2012'!$A$5:$K$674,3),0)</f>
        <v>0</v>
      </c>
      <c r="AH281" s="33">
        <f>IF(R281=A281,VLOOKUP(A281,'2012'!$A$5:$K$674,4),0)</f>
        <v>0</v>
      </c>
      <c r="AI281">
        <f>IF(R281=A281,VLOOKUP(A281,'2012'!$A$5:$K$674,5),0)</f>
        <v>0</v>
      </c>
      <c r="AJ281">
        <f>IF(R281=A281,VLOOKUP(A281,'2012'!$A$5:$K$674,6),0)</f>
        <v>0</v>
      </c>
      <c r="AK281" s="40">
        <f>IF(R281=A281,VLOOKUP(A281,'2012'!$A$5:$K$674,7),0)</f>
        <v>0</v>
      </c>
      <c r="AL281" t="e">
        <f t="shared" si="27"/>
        <v>#DIV/0!</v>
      </c>
      <c r="AN281" t="str">
        <f>VLOOKUP(A281,'2011'!$A$5:$K$674,1)</f>
        <v xml:space="preserve">Larry W. Jackson </v>
      </c>
      <c r="AO281">
        <f>IF(AN281=R281,VLOOKUP(A281,'2011'!$A$5:$K$674,3),0)</f>
        <v>0</v>
      </c>
      <c r="AP281" s="33">
        <f>IF(AN281=R281,VLOOKUP(A281,'2011'!$A$5:$K$674,4),0)</f>
        <v>0</v>
      </c>
      <c r="AQ281">
        <f>IF(R281=AN281,VLOOKUP(A281,'2011'!$A$5:$K$674,5),0)</f>
        <v>0</v>
      </c>
      <c r="AR281">
        <f>IF(R281=AN281,VLOOKUP(A281,'2011'!$A$5:$K$674,6),0)</f>
        <v>0</v>
      </c>
      <c r="AS281" s="40">
        <f>IF(R281=AN281,VLOOKUP(A281,'2011'!$A$5:$K$674,7),0)</f>
        <v>0</v>
      </c>
    </row>
    <row r="282" spans="1:45" x14ac:dyDescent="0.2">
      <c r="A282" t="s">
        <v>905</v>
      </c>
      <c r="B282" t="s">
        <v>536</v>
      </c>
      <c r="C282">
        <v>100</v>
      </c>
      <c r="D282" s="33">
        <v>2462400</v>
      </c>
      <c r="E282">
        <v>18</v>
      </c>
      <c r="F282">
        <v>0</v>
      </c>
      <c r="G282" s="40">
        <v>0</v>
      </c>
      <c r="H282" s="40">
        <f t="shared" si="25"/>
        <v>-1</v>
      </c>
      <c r="J282" t="str">
        <f>VLOOKUP(A282,'2015'!$A$5:$K$674,1)</f>
        <v xml:space="preserve">Lee Bauman </v>
      </c>
      <c r="K282" s="31">
        <f>IF(J282=A282,VLOOKUP(A282,'2015'!$A$5:$K$674,3),0)</f>
        <v>0</v>
      </c>
      <c r="L282" s="33">
        <f>IF(J282=A282,VLOOKUP(A282,'2015'!$A$5:$K$674,4),0)</f>
        <v>0</v>
      </c>
      <c r="M282">
        <f>IF(J282=A282,VLOOKUP(A282,'2015'!$A$5:$K$674,5),0)</f>
        <v>0</v>
      </c>
      <c r="N282">
        <f>IF(J282=A282,VLOOKUP(A282,'2015'!$A$5:$K$674,6),0)</f>
        <v>0</v>
      </c>
      <c r="O282" s="40">
        <f>IF(J282=A282,VLOOKUP(A282,'2015'!$A$5:$K$674,7),0)</f>
        <v>0</v>
      </c>
      <c r="P282" t="e">
        <f t="shared" si="21"/>
        <v>#DIV/0!</v>
      </c>
      <c r="R282" t="str">
        <f>VLOOKUP(A282,'2014'!$A$5:$K$675,1)</f>
        <v xml:space="preserve">Lee McLelland </v>
      </c>
      <c r="S282" s="31">
        <f>IF(R282=A282,VLOOKUP(A282,'2014'!$A$5:$K$675,3),0)</f>
        <v>72</v>
      </c>
      <c r="T282" s="33">
        <f>IF(R282=A282,VLOOKUP(A282,'2014'!$A$5:$K$675,4),0)</f>
        <v>2545250</v>
      </c>
      <c r="U282">
        <f>IF(R282=A282,VLOOKUP(A282,'2014'!$A$5:$K$675,5),0)</f>
        <v>19</v>
      </c>
      <c r="V282">
        <f>IF(R282=A282,VLOOKUP(A282,'2014'!$A$5:$K$675,6),0)</f>
        <v>0</v>
      </c>
      <c r="W282" s="40">
        <f>IF(R282=A282,VLOOKUP(A282,'2014'!$A$5:$K$675,7),0)</f>
        <v>0</v>
      </c>
      <c r="X282" t="e">
        <f t="shared" si="22"/>
        <v>#DIV/0!</v>
      </c>
      <c r="Z282">
        <f>IF(R282=A282,VLOOKUP(A282,'2013'!$A$5:$K$674,3),0)</f>
        <v>166</v>
      </c>
      <c r="AA282" s="33">
        <f>IF(R282=A282,VLOOKUP(A282,'2013'!$A$5:$K$674,4),0)</f>
        <v>1015150</v>
      </c>
      <c r="AB282">
        <f>IF(R282=A282,VLOOKUP(A282,'2013'!$A$5:$K$674,5),0)</f>
        <v>16</v>
      </c>
      <c r="AC282">
        <f>IF(R282=A282,VLOOKUP(A282,'2013'!$A$5:$K$674,6),0)</f>
        <v>0</v>
      </c>
      <c r="AD282" s="40">
        <f>IF(R282=A282,VLOOKUP(A282,'2013'!$A$5:$K$674,7),0)</f>
        <v>0</v>
      </c>
      <c r="AE282" t="e">
        <f t="shared" si="26"/>
        <v>#DIV/0!</v>
      </c>
      <c r="AG282">
        <f>IF(R282=A282,VLOOKUP(A282,'2012'!$A$5:$K$674,3),0)</f>
        <v>59</v>
      </c>
      <c r="AH282" s="33">
        <f>IF(R282=A282,VLOOKUP(A282,'2012'!$A$5:$K$674,4),0)</f>
        <v>2299819</v>
      </c>
      <c r="AI282">
        <f>IF(R282=A282,VLOOKUP(A282,'2012'!$A$5:$K$674,5),0)</f>
        <v>19</v>
      </c>
      <c r="AJ282">
        <f>IF(R282=A282,VLOOKUP(A282,'2012'!$A$5:$K$674,6),0)</f>
        <v>3</v>
      </c>
      <c r="AK282" s="40">
        <f>IF(R282=A282,VLOOKUP(A282,'2012'!$A$5:$K$674,7),0)</f>
        <v>0.15789473684210525</v>
      </c>
      <c r="AL282" t="e">
        <f t="shared" si="27"/>
        <v>#DIV/0!</v>
      </c>
      <c r="AN282" t="str">
        <f>VLOOKUP(A282,'2011'!$A$5:$K$674,1)</f>
        <v xml:space="preserve">Lee McLelland </v>
      </c>
      <c r="AO282">
        <f>IF(AN282=R282,VLOOKUP(A282,'2011'!$A$5:$K$674,3),0)</f>
        <v>29</v>
      </c>
      <c r="AP282" s="33">
        <f>IF(AN282=R282,VLOOKUP(A282,'2011'!$A$5:$K$674,4),0)</f>
        <v>3182240</v>
      </c>
      <c r="AQ282">
        <f>IF(R282=AN282,VLOOKUP(A282,'2011'!$A$5:$K$674,5),0)</f>
        <v>24</v>
      </c>
      <c r="AR282">
        <f>IF(R282=AN282,VLOOKUP(A282,'2011'!$A$5:$K$674,6),0)</f>
        <v>0</v>
      </c>
      <c r="AS282" s="40">
        <f>IF(R282=AN282,VLOOKUP(A282,'2011'!$A$5:$K$674,7),0)</f>
        <v>0</v>
      </c>
    </row>
    <row r="283" spans="1:45" x14ac:dyDescent="0.2">
      <c r="A283" t="s">
        <v>1591</v>
      </c>
      <c r="B283" t="s">
        <v>1100</v>
      </c>
      <c r="C283">
        <v>196</v>
      </c>
      <c r="D283" s="33">
        <v>1318900</v>
      </c>
      <c r="E283">
        <v>9</v>
      </c>
      <c r="F283">
        <v>8</v>
      </c>
      <c r="G283" s="40">
        <v>0.88888888888888884</v>
      </c>
      <c r="H283" s="40" t="e">
        <f t="shared" si="25"/>
        <v>#DIV/0!</v>
      </c>
      <c r="J283" t="str">
        <f>VLOOKUP(A283,'2015'!$A$5:$K$674,1)</f>
        <v xml:space="preserve">Lee Ragland </v>
      </c>
      <c r="K283" s="31">
        <f>IF(J283=A283,VLOOKUP(A283,'2015'!$A$5:$K$674,3),0)</f>
        <v>0</v>
      </c>
      <c r="L283" s="33">
        <f>IF(J283=A283,VLOOKUP(A283,'2015'!$A$5:$K$674,4),0)</f>
        <v>0</v>
      </c>
      <c r="M283">
        <f>IF(J283=A283,VLOOKUP(A283,'2015'!$A$5:$K$674,5),0)</f>
        <v>0</v>
      </c>
      <c r="N283">
        <f>IF(J283=A283,VLOOKUP(A283,'2015'!$A$5:$K$674,6),0)</f>
        <v>0</v>
      </c>
      <c r="O283" s="40">
        <f>IF(J283=A283,VLOOKUP(A283,'2015'!$A$5:$K$674,7),0)</f>
        <v>0</v>
      </c>
      <c r="P283" t="e">
        <f t="shared" si="21"/>
        <v>#DIV/0!</v>
      </c>
      <c r="R283" t="str">
        <f>VLOOKUP(A283,'2014'!$A$5:$K$675,1)</f>
        <v xml:space="preserve">Lee McLelland </v>
      </c>
      <c r="S283" s="31">
        <f>IF(R283=A283,VLOOKUP(A283,'2014'!$A$5:$K$675,3),0)</f>
        <v>0</v>
      </c>
      <c r="T283" s="33">
        <f>IF(R283=A283,VLOOKUP(A283,'2014'!$A$5:$K$675,4),0)</f>
        <v>0</v>
      </c>
      <c r="U283">
        <f>IF(R283=A283,VLOOKUP(A283,'2014'!$A$5:$K$675,5),0)</f>
        <v>0</v>
      </c>
      <c r="V283">
        <f>IF(R283=A283,VLOOKUP(A283,'2014'!$A$5:$K$675,6),0)</f>
        <v>0</v>
      </c>
      <c r="W283" s="40">
        <f>IF(R283=A283,VLOOKUP(A283,'2014'!$A$5:$K$675,7),0)</f>
        <v>0</v>
      </c>
      <c r="X283" t="e">
        <f t="shared" si="22"/>
        <v>#DIV/0!</v>
      </c>
      <c r="Z283">
        <f>IF(R283=A283,VLOOKUP(A283,'2013'!$A$5:$K$674,3),0)</f>
        <v>0</v>
      </c>
      <c r="AA283" s="33">
        <f>IF(R283=A283,VLOOKUP(A283,'2013'!$A$5:$K$674,4),0)</f>
        <v>0</v>
      </c>
      <c r="AB283">
        <f>IF(R283=A283,VLOOKUP(A283,'2013'!$A$5:$K$674,5),0)</f>
        <v>0</v>
      </c>
      <c r="AC283">
        <f>IF(R283=A283,VLOOKUP(A283,'2013'!$A$5:$K$674,6),0)</f>
        <v>0</v>
      </c>
      <c r="AD283" s="40">
        <f>IF(R283=A283,VLOOKUP(A283,'2013'!$A$5:$K$674,7),0)</f>
        <v>0</v>
      </c>
      <c r="AE283" t="e">
        <f t="shared" si="26"/>
        <v>#DIV/0!</v>
      </c>
      <c r="AG283">
        <f>IF(R283=A283,VLOOKUP(A283,'2012'!$A$5:$K$674,3),0)</f>
        <v>0</v>
      </c>
      <c r="AH283" s="33">
        <f>IF(R283=A283,VLOOKUP(A283,'2012'!$A$5:$K$674,4),0)</f>
        <v>0</v>
      </c>
      <c r="AI283">
        <f>IF(R283=A283,VLOOKUP(A283,'2012'!$A$5:$K$674,5),0)</f>
        <v>0</v>
      </c>
      <c r="AJ283">
        <f>IF(R283=A283,VLOOKUP(A283,'2012'!$A$5:$K$674,6),0)</f>
        <v>0</v>
      </c>
      <c r="AK283" s="40">
        <f>IF(R283=A283,VLOOKUP(A283,'2012'!$A$5:$K$674,7),0)</f>
        <v>0</v>
      </c>
      <c r="AL283" t="e">
        <f t="shared" si="27"/>
        <v>#DIV/0!</v>
      </c>
      <c r="AN283" t="str">
        <f>VLOOKUP(A283,'2011'!$A$5:$K$674,1)</f>
        <v xml:space="preserve">Lee Ragland </v>
      </c>
      <c r="AO283">
        <f>IF(AN283=R283,VLOOKUP(A283,'2011'!$A$5:$K$674,3),0)</f>
        <v>0</v>
      </c>
      <c r="AP283" s="33">
        <f>IF(AN283=R283,VLOOKUP(A283,'2011'!$A$5:$K$674,4),0)</f>
        <v>0</v>
      </c>
      <c r="AQ283">
        <f>IF(R283=AN283,VLOOKUP(A283,'2011'!$A$5:$K$674,5),0)</f>
        <v>0</v>
      </c>
      <c r="AR283">
        <f>IF(R283=AN283,VLOOKUP(A283,'2011'!$A$5:$K$674,6),0)</f>
        <v>0</v>
      </c>
      <c r="AS283" s="40">
        <f>IF(R283=AN283,VLOOKUP(A283,'2011'!$A$5:$K$674,7),0)</f>
        <v>0</v>
      </c>
    </row>
    <row r="284" spans="1:45" x14ac:dyDescent="0.2">
      <c r="A284" t="s">
        <v>1592</v>
      </c>
      <c r="B284" t="s">
        <v>106</v>
      </c>
      <c r="C284">
        <v>416</v>
      </c>
      <c r="D284" s="33">
        <v>207000</v>
      </c>
      <c r="E284">
        <v>2</v>
      </c>
      <c r="F284">
        <v>1</v>
      </c>
      <c r="G284" s="40">
        <v>0.5</v>
      </c>
      <c r="H284" s="40" t="e">
        <f t="shared" si="25"/>
        <v>#DIV/0!</v>
      </c>
      <c r="J284" t="str">
        <f>VLOOKUP(A284,'2015'!$A$5:$K$674,1)</f>
        <v xml:space="preserve">Lee Ragland </v>
      </c>
      <c r="K284" s="31">
        <f>IF(J284=A284,VLOOKUP(A284,'2015'!$A$5:$K$674,3),0)</f>
        <v>0</v>
      </c>
      <c r="L284" s="33">
        <f>IF(J284=A284,VLOOKUP(A284,'2015'!$A$5:$K$674,4),0)</f>
        <v>0</v>
      </c>
      <c r="M284">
        <f>IF(J284=A284,VLOOKUP(A284,'2015'!$A$5:$K$674,5),0)</f>
        <v>0</v>
      </c>
      <c r="N284">
        <f>IF(J284=A284,VLOOKUP(A284,'2015'!$A$5:$K$674,6),0)</f>
        <v>0</v>
      </c>
      <c r="O284" s="40">
        <f>IF(J284=A284,VLOOKUP(A284,'2015'!$A$5:$K$674,7),0)</f>
        <v>0</v>
      </c>
      <c r="P284" t="e">
        <f t="shared" si="21"/>
        <v>#DIV/0!</v>
      </c>
      <c r="R284" t="str">
        <f>VLOOKUP(A284,'2014'!$A$5:$K$675,1)</f>
        <v xml:space="preserve">Lee McLelland </v>
      </c>
      <c r="S284" s="31">
        <f>IF(R284=A284,VLOOKUP(A284,'2014'!$A$5:$K$675,3),0)</f>
        <v>0</v>
      </c>
      <c r="T284" s="33">
        <f>IF(R284=A284,VLOOKUP(A284,'2014'!$A$5:$K$675,4),0)</f>
        <v>0</v>
      </c>
      <c r="U284">
        <f>IF(R284=A284,VLOOKUP(A284,'2014'!$A$5:$K$675,5),0)</f>
        <v>0</v>
      </c>
      <c r="V284">
        <f>IF(R284=A284,VLOOKUP(A284,'2014'!$A$5:$K$675,6),0)</f>
        <v>0</v>
      </c>
      <c r="W284" s="40">
        <f>IF(R284=A284,VLOOKUP(A284,'2014'!$A$5:$K$675,7),0)</f>
        <v>0</v>
      </c>
      <c r="X284" t="e">
        <f t="shared" si="22"/>
        <v>#DIV/0!</v>
      </c>
      <c r="Z284">
        <f>IF(R284=A284,VLOOKUP(A284,'2013'!$A$5:$K$674,3),0)</f>
        <v>0</v>
      </c>
      <c r="AA284" s="33">
        <f>IF(R284=A284,VLOOKUP(A284,'2013'!$A$5:$K$674,4),0)</f>
        <v>0</v>
      </c>
      <c r="AB284">
        <f>IF(R284=A284,VLOOKUP(A284,'2013'!$A$5:$K$674,5),0)</f>
        <v>0</v>
      </c>
      <c r="AC284">
        <f>IF(R284=A284,VLOOKUP(A284,'2013'!$A$5:$K$674,6),0)</f>
        <v>0</v>
      </c>
      <c r="AD284" s="40">
        <f>IF(R284=A284,VLOOKUP(A284,'2013'!$A$5:$K$674,7),0)</f>
        <v>0</v>
      </c>
      <c r="AE284" t="e">
        <f t="shared" si="26"/>
        <v>#DIV/0!</v>
      </c>
      <c r="AG284">
        <f>IF(R284=A284,VLOOKUP(A284,'2012'!$A$5:$K$674,3),0)</f>
        <v>0</v>
      </c>
      <c r="AH284" s="33">
        <f>IF(R284=A284,VLOOKUP(A284,'2012'!$A$5:$K$674,4),0)</f>
        <v>0</v>
      </c>
      <c r="AI284">
        <f>IF(R284=A284,VLOOKUP(A284,'2012'!$A$5:$K$674,5),0)</f>
        <v>0</v>
      </c>
      <c r="AJ284">
        <f>IF(R284=A284,VLOOKUP(A284,'2012'!$A$5:$K$674,6),0)</f>
        <v>0</v>
      </c>
      <c r="AK284" s="40">
        <f>IF(R284=A284,VLOOKUP(A284,'2012'!$A$5:$K$674,7),0)</f>
        <v>0</v>
      </c>
      <c r="AL284" t="e">
        <f t="shared" si="27"/>
        <v>#DIV/0!</v>
      </c>
      <c r="AN284" t="str">
        <f>VLOOKUP(A284,'2011'!$A$5:$K$674,1)</f>
        <v xml:space="preserve">Lee Ragland </v>
      </c>
      <c r="AO284">
        <f>IF(AN284=R284,VLOOKUP(A284,'2011'!$A$5:$K$674,3),0)</f>
        <v>0</v>
      </c>
      <c r="AP284" s="33">
        <f>IF(AN284=R284,VLOOKUP(A284,'2011'!$A$5:$K$674,4),0)</f>
        <v>0</v>
      </c>
      <c r="AQ284">
        <f>IF(R284=AN284,VLOOKUP(A284,'2011'!$A$5:$K$674,5),0)</f>
        <v>0</v>
      </c>
      <c r="AR284">
        <f>IF(R284=AN284,VLOOKUP(A284,'2011'!$A$5:$K$674,6),0)</f>
        <v>0</v>
      </c>
      <c r="AS284" s="40">
        <f>IF(R284=AN284,VLOOKUP(A284,'2011'!$A$5:$K$674,7),0)</f>
        <v>0</v>
      </c>
    </row>
    <row r="285" spans="1:45" x14ac:dyDescent="0.2">
      <c r="A285" t="s">
        <v>514</v>
      </c>
      <c r="B285" t="s">
        <v>1547</v>
      </c>
      <c r="C285">
        <v>438</v>
      </c>
      <c r="D285" s="33">
        <v>143500</v>
      </c>
      <c r="E285">
        <v>1</v>
      </c>
      <c r="F285">
        <v>1</v>
      </c>
      <c r="G285" s="40">
        <v>1</v>
      </c>
      <c r="H285" s="40" t="e">
        <f t="shared" si="25"/>
        <v>#DIV/0!</v>
      </c>
      <c r="J285" t="str">
        <f>VLOOKUP(A285,'2015'!$A$5:$K$674,1)</f>
        <v xml:space="preserve">Lenard Betts </v>
      </c>
      <c r="K285" s="31">
        <f>IF(J285=A285,VLOOKUP(A285,'2015'!$A$5:$K$674,3),0)</f>
        <v>272</v>
      </c>
      <c r="L285" s="33">
        <f>IF(J285=A285,VLOOKUP(A285,'2015'!$A$5:$K$674,4),0)</f>
        <v>490700</v>
      </c>
      <c r="M285">
        <f>IF(J285=A285,VLOOKUP(A285,'2015'!$A$5:$K$674,5),0)</f>
        <v>3</v>
      </c>
      <c r="N285">
        <f>IF(J285=A285,VLOOKUP(A285,'2015'!$A$5:$K$674,6),0)</f>
        <v>2</v>
      </c>
      <c r="O285" s="40">
        <f>IF(J285=A285,VLOOKUP(A285,'2015'!$A$5:$K$674,7),0)</f>
        <v>0.66666666666666663</v>
      </c>
      <c r="P285" t="e">
        <f t="shared" si="21"/>
        <v>#DIV/0!</v>
      </c>
      <c r="R285" t="str">
        <f>VLOOKUP(A285,'2014'!$A$5:$K$675,1)</f>
        <v xml:space="preserve">Lee McLelland </v>
      </c>
      <c r="S285" s="31">
        <f>IF(R285=A285,VLOOKUP(A285,'2014'!$A$5:$K$675,3),0)</f>
        <v>0</v>
      </c>
      <c r="T285" s="33">
        <f>IF(R285=A285,VLOOKUP(A285,'2014'!$A$5:$K$675,4),0)</f>
        <v>0</v>
      </c>
      <c r="U285">
        <f>IF(R285=A285,VLOOKUP(A285,'2014'!$A$5:$K$675,5),0)</f>
        <v>0</v>
      </c>
      <c r="V285">
        <f>IF(R285=A285,VLOOKUP(A285,'2014'!$A$5:$K$675,6),0)</f>
        <v>0</v>
      </c>
      <c r="W285" s="40">
        <f>IF(R285=A285,VLOOKUP(A285,'2014'!$A$5:$K$675,7),0)</f>
        <v>0</v>
      </c>
      <c r="X285" t="e">
        <f t="shared" si="22"/>
        <v>#DIV/0!</v>
      </c>
      <c r="Z285">
        <f>IF(R285=A285,VLOOKUP(A285,'2013'!$A$5:$K$674,3),0)</f>
        <v>0</v>
      </c>
      <c r="AA285" s="33">
        <f>IF(R285=A285,VLOOKUP(A285,'2013'!$A$5:$K$674,4),0)</f>
        <v>0</v>
      </c>
      <c r="AB285">
        <f>IF(R285=A285,VLOOKUP(A285,'2013'!$A$5:$K$674,5),0)</f>
        <v>0</v>
      </c>
      <c r="AC285">
        <f>IF(R285=A285,VLOOKUP(A285,'2013'!$A$5:$K$674,6),0)</f>
        <v>0</v>
      </c>
      <c r="AD285" s="40">
        <f>IF(R285=A285,VLOOKUP(A285,'2013'!$A$5:$K$674,7),0)</f>
        <v>0</v>
      </c>
      <c r="AE285" t="e">
        <f t="shared" si="26"/>
        <v>#DIV/0!</v>
      </c>
      <c r="AG285">
        <f>IF(R285=A285,VLOOKUP(A285,'2012'!$A$5:$K$674,3),0)</f>
        <v>0</v>
      </c>
      <c r="AH285" s="33">
        <f>IF(R285=A285,VLOOKUP(A285,'2012'!$A$5:$K$674,4),0)</f>
        <v>0</v>
      </c>
      <c r="AI285">
        <f>IF(R285=A285,VLOOKUP(A285,'2012'!$A$5:$K$674,5),0)</f>
        <v>0</v>
      </c>
      <c r="AJ285">
        <f>IF(R285=A285,VLOOKUP(A285,'2012'!$A$5:$K$674,6),0)</f>
        <v>0</v>
      </c>
      <c r="AK285" s="40">
        <f>IF(R285=A285,VLOOKUP(A285,'2012'!$A$5:$K$674,7),0)</f>
        <v>0</v>
      </c>
      <c r="AL285" t="e">
        <f t="shared" si="27"/>
        <v>#DIV/0!</v>
      </c>
      <c r="AN285" t="str">
        <f>VLOOKUP(A285,'2011'!$A$5:$K$674,1)</f>
        <v xml:space="preserve">Lee Ragland </v>
      </c>
      <c r="AO285">
        <f>IF(AN285=R285,VLOOKUP(A285,'2011'!$A$5:$K$674,3),0)</f>
        <v>0</v>
      </c>
      <c r="AP285" s="33">
        <f>IF(AN285=R285,VLOOKUP(A285,'2011'!$A$5:$K$674,4),0)</f>
        <v>0</v>
      </c>
      <c r="AQ285">
        <f>IF(R285=AN285,VLOOKUP(A285,'2011'!$A$5:$K$674,5),0)</f>
        <v>0</v>
      </c>
      <c r="AR285">
        <f>IF(R285=AN285,VLOOKUP(A285,'2011'!$A$5:$K$674,6),0)</f>
        <v>0</v>
      </c>
      <c r="AS285" s="40">
        <f>IF(R285=AN285,VLOOKUP(A285,'2011'!$A$5:$K$674,7),0)</f>
        <v>0</v>
      </c>
    </row>
    <row r="286" spans="1:45" x14ac:dyDescent="0.2">
      <c r="A286" t="s">
        <v>628</v>
      </c>
      <c r="B286" t="s">
        <v>1459</v>
      </c>
      <c r="C286">
        <v>238</v>
      </c>
      <c r="D286" s="33">
        <v>1025400</v>
      </c>
      <c r="E286">
        <v>9</v>
      </c>
      <c r="F286">
        <v>1</v>
      </c>
      <c r="G286" s="40">
        <v>0.1111111111111111</v>
      </c>
      <c r="H286" s="40" t="e">
        <f t="shared" si="25"/>
        <v>#DIV/0!</v>
      </c>
      <c r="J286" t="str">
        <f>VLOOKUP(A286,'2015'!$A$5:$K$674,1)</f>
        <v xml:space="preserve">Lesa Magness </v>
      </c>
      <c r="K286" s="31">
        <f>IF(J286=A286,VLOOKUP(A286,'2015'!$A$5:$K$674,3),0)</f>
        <v>0</v>
      </c>
      <c r="L286" s="33">
        <f>IF(J286=A286,VLOOKUP(A286,'2015'!$A$5:$K$674,4),0)</f>
        <v>0</v>
      </c>
      <c r="M286">
        <f>IF(J286=A286,VLOOKUP(A286,'2015'!$A$5:$K$674,5),0)</f>
        <v>0</v>
      </c>
      <c r="N286">
        <f>IF(J286=A286,VLOOKUP(A286,'2015'!$A$5:$K$674,6),0)</f>
        <v>0</v>
      </c>
      <c r="O286" s="40">
        <f>IF(J286=A286,VLOOKUP(A286,'2015'!$A$5:$K$674,7),0)</f>
        <v>0</v>
      </c>
      <c r="P286" t="e">
        <f t="shared" si="21"/>
        <v>#DIV/0!</v>
      </c>
      <c r="R286" t="str">
        <f>VLOOKUP(A286,'2014'!$A$5:$K$675,1)</f>
        <v xml:space="preserve">Lesa Magness </v>
      </c>
      <c r="S286" s="31">
        <f>IF(R286=A286,VLOOKUP(A286,'2014'!$A$5:$K$675,3),0)</f>
        <v>0</v>
      </c>
      <c r="T286" s="33">
        <f>IF(R286=A286,VLOOKUP(A286,'2014'!$A$5:$K$675,4),0)</f>
        <v>0</v>
      </c>
      <c r="U286">
        <f>IF(R286=A286,VLOOKUP(A286,'2014'!$A$5:$K$675,5),0)</f>
        <v>0</v>
      </c>
      <c r="V286">
        <f>IF(R286=A286,VLOOKUP(A286,'2014'!$A$5:$K$675,6),0)</f>
        <v>0</v>
      </c>
      <c r="W286" s="40">
        <f>IF(R286=A286,VLOOKUP(A286,'2014'!$A$5:$K$675,7),0)</f>
        <v>0</v>
      </c>
      <c r="X286" t="e">
        <f t="shared" si="22"/>
        <v>#DIV/0!</v>
      </c>
      <c r="Z286">
        <f>IF(R286=A286,VLOOKUP(A286,'2013'!$A$5:$K$674,3),0)</f>
        <v>0</v>
      </c>
      <c r="AA286" s="33">
        <f>IF(R286=A286,VLOOKUP(A286,'2013'!$A$5:$K$674,4),0)</f>
        <v>0</v>
      </c>
      <c r="AB286">
        <f>IF(R286=A286,VLOOKUP(A286,'2013'!$A$5:$K$674,5),0)</f>
        <v>0</v>
      </c>
      <c r="AC286">
        <f>IF(R286=A286,VLOOKUP(A286,'2013'!$A$5:$K$674,6),0)</f>
        <v>0</v>
      </c>
      <c r="AD286" s="40">
        <f>IF(R286=A286,VLOOKUP(A286,'2013'!$A$5:$K$674,7),0)</f>
        <v>0</v>
      </c>
      <c r="AE286" t="e">
        <f t="shared" si="26"/>
        <v>#DIV/0!</v>
      </c>
      <c r="AG286">
        <f>IF(R286=A286,VLOOKUP(A286,'2012'!$A$5:$K$674,3),0)</f>
        <v>0</v>
      </c>
      <c r="AH286" s="33">
        <f>IF(R286=A286,VLOOKUP(A286,'2012'!$A$5:$K$674,4),0)</f>
        <v>0</v>
      </c>
      <c r="AI286">
        <f>IF(R286=A286,VLOOKUP(A286,'2012'!$A$5:$K$674,5),0)</f>
        <v>0</v>
      </c>
      <c r="AJ286">
        <f>IF(R286=A286,VLOOKUP(A286,'2012'!$A$5:$K$674,6),0)</f>
        <v>0</v>
      </c>
      <c r="AK286" s="40">
        <f>IF(R286=A286,VLOOKUP(A286,'2012'!$A$5:$K$674,7),0)</f>
        <v>0</v>
      </c>
      <c r="AL286" t="e">
        <f t="shared" si="27"/>
        <v>#DIV/0!</v>
      </c>
      <c r="AN286" t="str">
        <f>VLOOKUP(A286,'2011'!$A$5:$K$674,1)</f>
        <v xml:space="preserve">Lesa Hancock </v>
      </c>
      <c r="AO286">
        <f>IF(AN286=R286,VLOOKUP(A286,'2011'!$A$5:$K$674,3),0)</f>
        <v>0</v>
      </c>
      <c r="AP286" s="33">
        <f>IF(AN286=R286,VLOOKUP(A286,'2011'!$A$5:$K$674,4),0)</f>
        <v>0</v>
      </c>
      <c r="AQ286">
        <f>IF(R286=AN286,VLOOKUP(A286,'2011'!$A$5:$K$674,5),0)</f>
        <v>0</v>
      </c>
      <c r="AR286">
        <f>IF(R286=AN286,VLOOKUP(A286,'2011'!$A$5:$K$674,6),0)</f>
        <v>0</v>
      </c>
      <c r="AS286" s="40">
        <f>IF(R286=AN286,VLOOKUP(A286,'2011'!$A$5:$K$674,7),0)</f>
        <v>0</v>
      </c>
    </row>
    <row r="287" spans="1:45" x14ac:dyDescent="0.2">
      <c r="A287" t="s">
        <v>858</v>
      </c>
      <c r="B287" t="s">
        <v>542</v>
      </c>
      <c r="C287">
        <v>175</v>
      </c>
      <c r="D287" s="33">
        <v>1565300</v>
      </c>
      <c r="E287">
        <v>9</v>
      </c>
      <c r="F287">
        <v>1</v>
      </c>
      <c r="G287" s="40">
        <v>0.1111111111111111</v>
      </c>
      <c r="H287" s="40">
        <f t="shared" si="25"/>
        <v>-0.71111111111111114</v>
      </c>
      <c r="J287" t="str">
        <f>VLOOKUP(A287,'2015'!$A$5:$K$674,1)</f>
        <v xml:space="preserve">Leslie Edwards </v>
      </c>
      <c r="K287" s="31">
        <f>IF(J287=A287,VLOOKUP(A287,'2015'!$A$5:$K$674,3),0)</f>
        <v>76</v>
      </c>
      <c r="L287" s="33">
        <f>IF(J287=A287,VLOOKUP(A287,'2015'!$A$5:$K$674,4),0)</f>
        <v>2306647</v>
      </c>
      <c r="M287">
        <f>IF(J287=A287,VLOOKUP(A287,'2015'!$A$5:$K$674,5),0)</f>
        <v>11</v>
      </c>
      <c r="N287">
        <f>IF(J287=A287,VLOOKUP(A287,'2015'!$A$5:$K$674,6),0)</f>
        <v>1</v>
      </c>
      <c r="O287" s="40">
        <f>IF(J287=A287,VLOOKUP(A287,'2015'!$A$5:$K$674,7),0)</f>
        <v>9.0909090909090912E-2</v>
      </c>
      <c r="P287">
        <f t="shared" si="21"/>
        <v>-9.0909090909090939E-2</v>
      </c>
      <c r="R287" t="str">
        <f>VLOOKUP(A287,'2014'!$A$5:$K$675,1)</f>
        <v xml:space="preserve">Leslie Edwards </v>
      </c>
      <c r="S287" s="31">
        <f>IF(R287=A287,VLOOKUP(A287,'2014'!$A$5:$K$675,3),0)</f>
        <v>142</v>
      </c>
      <c r="T287" s="33">
        <f>IF(R287=A287,VLOOKUP(A287,'2014'!$A$5:$K$675,4),0)</f>
        <v>1462680</v>
      </c>
      <c r="U287">
        <f>IF(R287=A287,VLOOKUP(A287,'2014'!$A$5:$K$675,5),0)</f>
        <v>10</v>
      </c>
      <c r="V287">
        <f>IF(R287=A287,VLOOKUP(A287,'2014'!$A$5:$K$675,6),0)</f>
        <v>1</v>
      </c>
      <c r="W287" s="40">
        <f>IF(R287=A287,VLOOKUP(A287,'2014'!$A$5:$K$675,7),0)</f>
        <v>0.1</v>
      </c>
      <c r="X287" t="e">
        <f t="shared" si="22"/>
        <v>#DIV/0!</v>
      </c>
      <c r="Z287">
        <f>IF(R287=A287,VLOOKUP(A287,'2013'!$A$5:$K$674,3),0)</f>
        <v>48</v>
      </c>
      <c r="AA287" s="33">
        <f>IF(R287=A287,VLOOKUP(A287,'2013'!$A$5:$K$674,4),0)</f>
        <v>2849115</v>
      </c>
      <c r="AB287">
        <f>IF(R287=A287,VLOOKUP(A287,'2013'!$A$5:$K$674,5),0)</f>
        <v>15</v>
      </c>
      <c r="AC287">
        <f>IF(R287=A287,VLOOKUP(A287,'2013'!$A$5:$K$674,6),0)</f>
        <v>4</v>
      </c>
      <c r="AD287" s="40">
        <f>IF(R287=A287,VLOOKUP(A287,'2013'!$A$5:$K$674,7),0)</f>
        <v>0.26666666666666666</v>
      </c>
      <c r="AE287" t="e">
        <f t="shared" si="26"/>
        <v>#DIV/0!</v>
      </c>
      <c r="AG287">
        <f>IF(R287=A287,VLOOKUP(A287,'2012'!$A$5:$K$674,3),0)</f>
        <v>81</v>
      </c>
      <c r="AH287" s="33">
        <f>IF(R287=A287,VLOOKUP(A287,'2012'!$A$5:$K$674,4),0)</f>
        <v>1813200</v>
      </c>
      <c r="AI287">
        <f>IF(R287=A287,VLOOKUP(A287,'2012'!$A$5:$K$674,5),0)</f>
        <v>13</v>
      </c>
      <c r="AJ287">
        <f>IF(R287=A287,VLOOKUP(A287,'2012'!$A$5:$K$674,6),0)</f>
        <v>5</v>
      </c>
      <c r="AK287" s="40">
        <f>IF(R287=A287,VLOOKUP(A287,'2012'!$A$5:$K$674,7),0)</f>
        <v>0.38461538461538464</v>
      </c>
      <c r="AL287" t="e">
        <f t="shared" si="27"/>
        <v>#DIV/0!</v>
      </c>
      <c r="AN287" t="str">
        <f>VLOOKUP(A287,'2011'!$A$5:$K$674,1)</f>
        <v xml:space="preserve">Leslie Chance-Edwards </v>
      </c>
      <c r="AO287">
        <f>IF(AN287=R287,VLOOKUP(A287,'2011'!$A$5:$K$674,3),0)</f>
        <v>0</v>
      </c>
      <c r="AP287" s="33">
        <f>IF(AN287=R287,VLOOKUP(A287,'2011'!$A$5:$K$674,4),0)</f>
        <v>0</v>
      </c>
      <c r="AQ287">
        <f>IF(R287=AN287,VLOOKUP(A287,'2011'!$A$5:$K$674,5),0)</f>
        <v>0</v>
      </c>
      <c r="AR287">
        <f>IF(R287=AN287,VLOOKUP(A287,'2011'!$A$5:$K$674,6),0)</f>
        <v>0</v>
      </c>
      <c r="AS287" s="40">
        <f>IF(R287=AN287,VLOOKUP(A287,'2011'!$A$5:$K$674,7),0)</f>
        <v>0</v>
      </c>
    </row>
    <row r="288" spans="1:45" x14ac:dyDescent="0.2">
      <c r="A288" t="s">
        <v>1120</v>
      </c>
      <c r="B288" t="s">
        <v>1100</v>
      </c>
      <c r="C288">
        <v>56</v>
      </c>
      <c r="D288" s="33">
        <v>3829100</v>
      </c>
      <c r="E288">
        <v>22</v>
      </c>
      <c r="F288">
        <v>6</v>
      </c>
      <c r="G288" s="40">
        <v>0.27272727272727271</v>
      </c>
      <c r="H288" s="40">
        <f t="shared" si="25"/>
        <v>-0.47402597402597402</v>
      </c>
      <c r="J288" t="str">
        <f>VLOOKUP(A288,'2015'!$A$5:$K$674,1)</f>
        <v xml:space="preserve">Linda McDonald </v>
      </c>
      <c r="K288" s="31">
        <f>IF(J288=A288,VLOOKUP(A288,'2015'!$A$5:$K$674,3),0)</f>
        <v>21</v>
      </c>
      <c r="L288" s="33">
        <f>IF(J288=A288,VLOOKUP(A288,'2015'!$A$5:$K$674,4),0)</f>
        <v>4888939</v>
      </c>
      <c r="M288">
        <f>IF(J288=A288,VLOOKUP(A288,'2015'!$A$5:$K$674,5),0)</f>
        <v>33</v>
      </c>
      <c r="N288">
        <f>IF(J288=A288,VLOOKUP(A288,'2015'!$A$5:$K$674,6),0)</f>
        <v>12</v>
      </c>
      <c r="O288" s="40">
        <f>IF(J288=A288,VLOOKUP(A288,'2015'!$A$5:$K$674,7),0)</f>
        <v>0.36363636363636365</v>
      </c>
      <c r="P288">
        <f t="shared" si="21"/>
        <v>-0.12727272727272729</v>
      </c>
      <c r="R288" t="str">
        <f>VLOOKUP(A288,'2014'!$A$5:$K$675,1)</f>
        <v xml:space="preserve">Linda McDonald </v>
      </c>
      <c r="S288" s="31">
        <f>IF(R288=A288,VLOOKUP(A288,'2014'!$A$5:$K$675,3),0)</f>
        <v>35</v>
      </c>
      <c r="T288" s="33">
        <f>IF(R288=A288,VLOOKUP(A288,'2014'!$A$5:$K$675,4),0)</f>
        <v>3636900</v>
      </c>
      <c r="U288">
        <f>IF(R288=A288,VLOOKUP(A288,'2014'!$A$5:$K$675,5),0)</f>
        <v>24</v>
      </c>
      <c r="V288">
        <f>IF(R288=A288,VLOOKUP(A288,'2014'!$A$5:$K$675,6),0)</f>
        <v>10</v>
      </c>
      <c r="W288" s="40">
        <f>IF(R288=A288,VLOOKUP(A288,'2014'!$A$5:$K$675,7),0)</f>
        <v>0.41666666666666669</v>
      </c>
      <c r="X288">
        <f t="shared" si="22"/>
        <v>-4.1798245614035086</v>
      </c>
      <c r="Z288">
        <f>IF(R288=A288,VLOOKUP(A288,'2013'!$A$5:$K$674,3),0)</f>
        <v>27</v>
      </c>
      <c r="AA288" s="33">
        <f>IF(R288=A288,VLOOKUP(A288,'2013'!$A$5:$K$674,4),0)</f>
        <v>4022665</v>
      </c>
      <c r="AB288">
        <f>IF(R288=A288,VLOOKUP(A288,'2013'!$A$5:$K$674,5),0)</f>
        <v>29</v>
      </c>
      <c r="AC288">
        <f>IF(R288=A288,VLOOKUP(A288,'2013'!$A$5:$K$674,6),0)</f>
        <v>14</v>
      </c>
      <c r="AD288" s="40">
        <f>IF(R288=A288,VLOOKUP(A288,'2013'!$A$5:$K$674,7),0)</f>
        <v>0.48275862068965519</v>
      </c>
      <c r="AE288">
        <f t="shared" si="26"/>
        <v>-0.1310344827586207</v>
      </c>
      <c r="AG288">
        <f>IF(R288=A288,VLOOKUP(A288,'2012'!$A$5:$K$674,3),0)</f>
        <v>25</v>
      </c>
      <c r="AH288" s="33">
        <f>IF(R288=A288,VLOOKUP(A288,'2012'!$A$5:$K$674,4),0)</f>
        <v>4014100</v>
      </c>
      <c r="AI288">
        <f>IF(R288=A288,VLOOKUP(A288,'2012'!$A$5:$K$674,5),0)</f>
        <v>27</v>
      </c>
      <c r="AJ288">
        <f>IF(R288=A288,VLOOKUP(A288,'2012'!$A$5:$K$674,6),0)</f>
        <v>14</v>
      </c>
      <c r="AK288" s="40">
        <f>IF(R288=A288,VLOOKUP(A288,'2012'!$A$5:$K$674,7),0)</f>
        <v>0.51851851851851849</v>
      </c>
      <c r="AL288">
        <f t="shared" si="27"/>
        <v>0.55555555555555558</v>
      </c>
      <c r="AN288" t="str">
        <f>VLOOKUP(A288,'2011'!$A$5:$K$674,1)</f>
        <v xml:space="preserve">Linda McDonald </v>
      </c>
      <c r="AO288">
        <f>IF(AN288=R288,VLOOKUP(A288,'2011'!$A$5:$K$674,3),0)</f>
        <v>22</v>
      </c>
      <c r="AP288" s="33">
        <f>IF(AN288=R288,VLOOKUP(A288,'2011'!$A$5:$K$674,4),0)</f>
        <v>3545832</v>
      </c>
      <c r="AQ288">
        <f>IF(R288=AN288,VLOOKUP(A288,'2011'!$A$5:$K$674,5),0)</f>
        <v>27</v>
      </c>
      <c r="AR288">
        <f>IF(R288=AN288,VLOOKUP(A288,'2011'!$A$5:$K$674,6),0)</f>
        <v>9</v>
      </c>
      <c r="AS288" s="40">
        <f>IF(R288=AN288,VLOOKUP(A288,'2011'!$A$5:$K$674,7),0)</f>
        <v>0.33333333333333331</v>
      </c>
    </row>
    <row r="289" spans="1:45" x14ac:dyDescent="0.2">
      <c r="A289" t="s">
        <v>1121</v>
      </c>
      <c r="B289" t="s">
        <v>300</v>
      </c>
      <c r="C289">
        <v>250</v>
      </c>
      <c r="D289" s="33">
        <v>926800</v>
      </c>
      <c r="E289">
        <v>6</v>
      </c>
      <c r="F289">
        <v>2</v>
      </c>
      <c r="G289" s="40">
        <v>0.33333333333333331</v>
      </c>
      <c r="H289" s="40">
        <f t="shared" si="25"/>
        <v>-0.5</v>
      </c>
      <c r="J289" t="str">
        <f>VLOOKUP(A289,'2015'!$A$5:$K$674,1)</f>
        <v xml:space="preserve">Linda Porter </v>
      </c>
      <c r="K289" s="31">
        <f>IF(J289=A289,VLOOKUP(A289,'2015'!$A$5:$K$674,3),0)</f>
        <v>173</v>
      </c>
      <c r="L289" s="33">
        <f>IF(J289=A289,VLOOKUP(A289,'2015'!$A$5:$K$674,4),0)</f>
        <v>1047550</v>
      </c>
      <c r="M289">
        <f>IF(J289=A289,VLOOKUP(A289,'2015'!$A$5:$K$674,5),0)</f>
        <v>9</v>
      </c>
      <c r="N289">
        <f>IF(J289=A289,VLOOKUP(A289,'2015'!$A$5:$K$674,6),0)</f>
        <v>4</v>
      </c>
      <c r="O289" s="40">
        <f>IF(J289=A289,VLOOKUP(A289,'2015'!$A$5:$K$674,7),0)</f>
        <v>0.44444444444444442</v>
      </c>
      <c r="P289">
        <f t="shared" si="21"/>
        <v>0.62962962962962965</v>
      </c>
      <c r="R289" t="str">
        <f>VLOOKUP(A289,'2014'!$A$5:$K$675,1)</f>
        <v xml:space="preserve">Linda Porter </v>
      </c>
      <c r="S289" s="31">
        <f>IF(R289=A289,VLOOKUP(A289,'2014'!$A$5:$K$675,3),0)</f>
        <v>130</v>
      </c>
      <c r="T289" s="33">
        <f>IF(R289=A289,VLOOKUP(A289,'2014'!$A$5:$K$675,4),0)</f>
        <v>1537450</v>
      </c>
      <c r="U289">
        <f>IF(R289=A289,VLOOKUP(A289,'2014'!$A$5:$K$675,5),0)</f>
        <v>11</v>
      </c>
      <c r="V289">
        <f>IF(R289=A289,VLOOKUP(A289,'2014'!$A$5:$K$675,6),0)</f>
        <v>3</v>
      </c>
      <c r="W289" s="40">
        <f>IF(R289=A289,VLOOKUP(A289,'2014'!$A$5:$K$675,7),0)</f>
        <v>0.27272727272727271</v>
      </c>
      <c r="X289">
        <f t="shared" si="22"/>
        <v>1.9999999999999911</v>
      </c>
      <c r="Z289">
        <f>IF(R289=A289,VLOOKUP(A289,'2013'!$A$5:$K$674,3),0)</f>
        <v>114</v>
      </c>
      <c r="AA289" s="33">
        <f>IF(R289=A289,VLOOKUP(A289,'2013'!$A$5:$K$674,4),0)</f>
        <v>1566850</v>
      </c>
      <c r="AB289">
        <f>IF(R289=A289,VLOOKUP(A289,'2013'!$A$5:$K$674,5),0)</f>
        <v>11</v>
      </c>
      <c r="AC289">
        <f>IF(R289=A289,VLOOKUP(A289,'2013'!$A$5:$K$674,6),0)</f>
        <v>4</v>
      </c>
      <c r="AD289" s="40">
        <f>IF(R289=A289,VLOOKUP(A289,'2013'!$A$5:$K$674,7),0)</f>
        <v>0.36363636363636365</v>
      </c>
      <c r="AE289">
        <f t="shared" si="26"/>
        <v>9.0909090909091175E-2</v>
      </c>
      <c r="AG289">
        <f>IF(R289=A289,VLOOKUP(A289,'2012'!$A$5:$K$674,3),0)</f>
        <v>82</v>
      </c>
      <c r="AH289" s="33">
        <f>IF(R289=A289,VLOOKUP(A289,'2012'!$A$5:$K$674,4),0)</f>
        <v>1809600</v>
      </c>
      <c r="AI289">
        <f>IF(R289=A289,VLOOKUP(A289,'2012'!$A$5:$K$674,5),0)</f>
        <v>15</v>
      </c>
      <c r="AJ289">
        <f>IF(R289=A289,VLOOKUP(A289,'2012'!$A$5:$K$674,6),0)</f>
        <v>10</v>
      </c>
      <c r="AK289" s="40">
        <f>IF(R289=A289,VLOOKUP(A289,'2012'!$A$5:$K$674,7),0)</f>
        <v>0.66666666666666663</v>
      </c>
      <c r="AL289">
        <f t="shared" si="27"/>
        <v>0.33333333333333326</v>
      </c>
      <c r="AN289" t="str">
        <f>VLOOKUP(A289,'2011'!$A$5:$K$674,1)</f>
        <v xml:space="preserve">Linda Porter </v>
      </c>
      <c r="AO289">
        <f>IF(AN289=R289,VLOOKUP(A289,'2011'!$A$5:$K$674,3),0)</f>
        <v>146</v>
      </c>
      <c r="AP289" s="33">
        <f>IF(AN289=R289,VLOOKUP(A289,'2011'!$A$5:$K$674,4),0)</f>
        <v>838000</v>
      </c>
      <c r="AQ289">
        <f>IF(R289=AN289,VLOOKUP(A289,'2011'!$A$5:$K$674,5),0)</f>
        <v>6</v>
      </c>
      <c r="AR289">
        <f>IF(R289=AN289,VLOOKUP(A289,'2011'!$A$5:$K$674,6),0)</f>
        <v>3</v>
      </c>
      <c r="AS289" s="40">
        <f>IF(R289=AN289,VLOOKUP(A289,'2011'!$A$5:$K$674,7),0)</f>
        <v>0.5</v>
      </c>
    </row>
    <row r="290" spans="1:45" x14ac:dyDescent="0.2">
      <c r="A290" t="s">
        <v>1518</v>
      </c>
      <c r="B290" t="s">
        <v>5</v>
      </c>
      <c r="C290">
        <v>302</v>
      </c>
      <c r="D290" s="33">
        <v>609914</v>
      </c>
      <c r="E290">
        <v>6</v>
      </c>
      <c r="F290">
        <v>0</v>
      </c>
      <c r="G290" s="40">
        <v>0</v>
      </c>
      <c r="H290" s="40" t="e">
        <f t="shared" si="25"/>
        <v>#DIV/0!</v>
      </c>
      <c r="J290" t="str">
        <f>VLOOKUP(A290,'2015'!$A$5:$K$674,1)</f>
        <v xml:space="preserve">Lindsey Bates </v>
      </c>
      <c r="K290" s="31">
        <f>IF(J290=A290,VLOOKUP(A290,'2015'!$A$5:$K$674,3),0)</f>
        <v>0</v>
      </c>
      <c r="L290" s="33">
        <f>IF(J290=A290,VLOOKUP(A290,'2015'!$A$5:$K$674,4),0)</f>
        <v>0</v>
      </c>
      <c r="M290">
        <f>IF(J290=A290,VLOOKUP(A290,'2015'!$A$5:$K$674,5),0)</f>
        <v>0</v>
      </c>
      <c r="N290">
        <f>IF(J290=A290,VLOOKUP(A290,'2015'!$A$5:$K$674,6),0)</f>
        <v>0</v>
      </c>
      <c r="O290" s="40">
        <f>IF(J290=A290,VLOOKUP(A290,'2015'!$A$5:$K$674,7),0)</f>
        <v>0</v>
      </c>
      <c r="P290" t="e">
        <f t="shared" si="21"/>
        <v>#DIV/0!</v>
      </c>
      <c r="R290" t="str">
        <f>VLOOKUP(A290,'2014'!$A$5:$K$675,1)</f>
        <v xml:space="preserve">Lindsey Bates </v>
      </c>
      <c r="S290" s="31">
        <f>IF(R290=A290,VLOOKUP(A290,'2014'!$A$5:$K$675,3),0)</f>
        <v>0</v>
      </c>
      <c r="T290" s="33">
        <f>IF(R290=A290,VLOOKUP(A290,'2014'!$A$5:$K$675,4),0)</f>
        <v>0</v>
      </c>
      <c r="U290">
        <f>IF(R290=A290,VLOOKUP(A290,'2014'!$A$5:$K$675,5),0)</f>
        <v>0</v>
      </c>
      <c r="V290">
        <f>IF(R290=A290,VLOOKUP(A290,'2014'!$A$5:$K$675,6),0)</f>
        <v>0</v>
      </c>
      <c r="W290" s="40">
        <f>IF(R290=A290,VLOOKUP(A290,'2014'!$A$5:$K$675,7),0)</f>
        <v>0</v>
      </c>
      <c r="X290" t="e">
        <f t="shared" si="22"/>
        <v>#DIV/0!</v>
      </c>
      <c r="Z290">
        <f>IF(R290=A290,VLOOKUP(A290,'2013'!$A$5:$K$674,3),0)</f>
        <v>0</v>
      </c>
      <c r="AA290" s="33">
        <f>IF(R290=A290,VLOOKUP(A290,'2013'!$A$5:$K$674,4),0)</f>
        <v>0</v>
      </c>
      <c r="AB290">
        <f>IF(R290=A290,VLOOKUP(A290,'2013'!$A$5:$K$674,5),0)</f>
        <v>0</v>
      </c>
      <c r="AC290">
        <f>IF(R290=A290,VLOOKUP(A290,'2013'!$A$5:$K$674,6),0)</f>
        <v>0</v>
      </c>
      <c r="AD290" s="40">
        <f>IF(R290=A290,VLOOKUP(A290,'2013'!$A$5:$K$674,7),0)</f>
        <v>0</v>
      </c>
      <c r="AE290" t="e">
        <f t="shared" si="26"/>
        <v>#DIV/0!</v>
      </c>
      <c r="AG290">
        <f>IF(R290=A290,VLOOKUP(A290,'2012'!$A$5:$K$674,3),0)</f>
        <v>0</v>
      </c>
      <c r="AH290" s="33">
        <f>IF(R290=A290,VLOOKUP(A290,'2012'!$A$5:$K$674,4),0)</f>
        <v>0</v>
      </c>
      <c r="AI290">
        <f>IF(R290=A290,VLOOKUP(A290,'2012'!$A$5:$K$674,5),0)</f>
        <v>0</v>
      </c>
      <c r="AJ290">
        <f>IF(R290=A290,VLOOKUP(A290,'2012'!$A$5:$K$674,6),0)</f>
        <v>0</v>
      </c>
      <c r="AK290" s="40">
        <f>IF(R290=A290,VLOOKUP(A290,'2012'!$A$5:$K$674,7),0)</f>
        <v>0</v>
      </c>
      <c r="AL290" t="e">
        <f t="shared" si="27"/>
        <v>#DIV/0!</v>
      </c>
      <c r="AN290" t="str">
        <f>VLOOKUP(A290,'2011'!$A$5:$K$674,1)</f>
        <v xml:space="preserve">Linda Porter </v>
      </c>
      <c r="AO290">
        <f>IF(AN290=R290,VLOOKUP(A290,'2011'!$A$5:$K$674,3),0)</f>
        <v>0</v>
      </c>
      <c r="AP290" s="33">
        <f>IF(AN290=R290,VLOOKUP(A290,'2011'!$A$5:$K$674,4),0)</f>
        <v>0</v>
      </c>
      <c r="AQ290">
        <f>IF(R290=AN290,VLOOKUP(A290,'2011'!$A$5:$K$674,5),0)</f>
        <v>0</v>
      </c>
      <c r="AR290">
        <f>IF(R290=AN290,VLOOKUP(A290,'2011'!$A$5:$K$674,6),0)</f>
        <v>0</v>
      </c>
      <c r="AS290" s="40">
        <f>IF(R290=AN290,VLOOKUP(A290,'2011'!$A$5:$K$674,7),0)</f>
        <v>0</v>
      </c>
    </row>
    <row r="291" spans="1:45" x14ac:dyDescent="0.2">
      <c r="A291" t="s">
        <v>1519</v>
      </c>
      <c r="B291" t="s">
        <v>5</v>
      </c>
      <c r="C291">
        <v>146</v>
      </c>
      <c r="D291" s="33">
        <v>1891000</v>
      </c>
      <c r="E291">
        <v>9</v>
      </c>
      <c r="F291">
        <v>6</v>
      </c>
      <c r="G291" s="40">
        <v>0.66666666666666663</v>
      </c>
      <c r="H291" s="40" t="e">
        <f t="shared" si="25"/>
        <v>#DIV/0!</v>
      </c>
      <c r="J291" t="str">
        <f>VLOOKUP(A291,'2015'!$A$5:$K$674,1)</f>
        <v xml:space="preserve">Lindsey Bates </v>
      </c>
      <c r="K291" s="31">
        <f>IF(J291=A291,VLOOKUP(A291,'2015'!$A$5:$K$674,3),0)</f>
        <v>0</v>
      </c>
      <c r="L291" s="33">
        <f>IF(J291=A291,VLOOKUP(A291,'2015'!$A$5:$K$674,4),0)</f>
        <v>0</v>
      </c>
      <c r="M291">
        <f>IF(J291=A291,VLOOKUP(A291,'2015'!$A$5:$K$674,5),0)</f>
        <v>0</v>
      </c>
      <c r="N291">
        <f>IF(J291=A291,VLOOKUP(A291,'2015'!$A$5:$K$674,6),0)</f>
        <v>0</v>
      </c>
      <c r="O291" s="40">
        <f>IF(J291=A291,VLOOKUP(A291,'2015'!$A$5:$K$674,7),0)</f>
        <v>0</v>
      </c>
      <c r="P291" t="e">
        <f t="shared" si="21"/>
        <v>#DIV/0!</v>
      </c>
      <c r="R291" t="str">
        <f>VLOOKUP(A291,'2014'!$A$5:$K$675,1)</f>
        <v xml:space="preserve">Lindsey Bates </v>
      </c>
      <c r="S291" s="31">
        <f>IF(R291=A291,VLOOKUP(A291,'2014'!$A$5:$K$675,3),0)</f>
        <v>0</v>
      </c>
      <c r="T291" s="33">
        <f>IF(R291=A291,VLOOKUP(A291,'2014'!$A$5:$K$675,4),0)</f>
        <v>0</v>
      </c>
      <c r="U291">
        <f>IF(R291=A291,VLOOKUP(A291,'2014'!$A$5:$K$675,5),0)</f>
        <v>0</v>
      </c>
      <c r="V291">
        <f>IF(R291=A291,VLOOKUP(A291,'2014'!$A$5:$K$675,6),0)</f>
        <v>0</v>
      </c>
      <c r="W291" s="40">
        <f>IF(R291=A291,VLOOKUP(A291,'2014'!$A$5:$K$675,7),0)</f>
        <v>0</v>
      </c>
      <c r="X291" t="e">
        <f t="shared" si="22"/>
        <v>#DIV/0!</v>
      </c>
      <c r="Z291">
        <f>IF(R291=A291,VLOOKUP(A291,'2013'!$A$5:$K$674,3),0)</f>
        <v>0</v>
      </c>
      <c r="AA291" s="33">
        <f>IF(R291=A291,VLOOKUP(A291,'2013'!$A$5:$K$674,4),0)</f>
        <v>0</v>
      </c>
      <c r="AB291">
        <f>IF(R291=A291,VLOOKUP(A291,'2013'!$A$5:$K$674,5),0)</f>
        <v>0</v>
      </c>
      <c r="AC291">
        <f>IF(R291=A291,VLOOKUP(A291,'2013'!$A$5:$K$674,6),0)</f>
        <v>0</v>
      </c>
      <c r="AD291" s="40">
        <f>IF(R291=A291,VLOOKUP(A291,'2013'!$A$5:$K$674,7),0)</f>
        <v>0</v>
      </c>
      <c r="AE291" t="e">
        <f t="shared" si="26"/>
        <v>#DIV/0!</v>
      </c>
      <c r="AG291">
        <f>IF(R291=A291,VLOOKUP(A291,'2012'!$A$5:$K$674,3),0)</f>
        <v>0</v>
      </c>
      <c r="AH291" s="33">
        <f>IF(R291=A291,VLOOKUP(A291,'2012'!$A$5:$K$674,4),0)</f>
        <v>0</v>
      </c>
      <c r="AI291">
        <f>IF(R291=A291,VLOOKUP(A291,'2012'!$A$5:$K$674,5),0)</f>
        <v>0</v>
      </c>
      <c r="AJ291">
        <f>IF(R291=A291,VLOOKUP(A291,'2012'!$A$5:$K$674,6),0)</f>
        <v>0</v>
      </c>
      <c r="AK291" s="40">
        <f>IF(R291=A291,VLOOKUP(A291,'2012'!$A$5:$K$674,7),0)</f>
        <v>0</v>
      </c>
      <c r="AL291" t="e">
        <f t="shared" si="27"/>
        <v>#DIV/0!</v>
      </c>
      <c r="AN291" t="str">
        <f>VLOOKUP(A291,'2011'!$A$5:$K$674,1)</f>
        <v xml:space="preserve">Linda Porter </v>
      </c>
      <c r="AO291">
        <f>IF(AN291=R291,VLOOKUP(A291,'2011'!$A$5:$K$674,3),0)</f>
        <v>0</v>
      </c>
      <c r="AP291" s="33">
        <f>IF(AN291=R291,VLOOKUP(A291,'2011'!$A$5:$K$674,4),0)</f>
        <v>0</v>
      </c>
      <c r="AQ291">
        <f>IF(R291=AN291,VLOOKUP(A291,'2011'!$A$5:$K$674,5),0)</f>
        <v>0</v>
      </c>
      <c r="AR291">
        <f>IF(R291=AN291,VLOOKUP(A291,'2011'!$A$5:$K$674,6),0)</f>
        <v>0</v>
      </c>
      <c r="AS291" s="40">
        <f>IF(R291=AN291,VLOOKUP(A291,'2011'!$A$5:$K$674,7),0)</f>
        <v>0</v>
      </c>
    </row>
    <row r="292" spans="1:45" x14ac:dyDescent="0.2">
      <c r="A292" t="s">
        <v>870</v>
      </c>
      <c r="B292" t="s">
        <v>303</v>
      </c>
      <c r="C292">
        <v>52</v>
      </c>
      <c r="D292" s="33">
        <v>3904208</v>
      </c>
      <c r="E292">
        <v>21</v>
      </c>
      <c r="F292">
        <v>15</v>
      </c>
      <c r="G292" s="40">
        <v>0.7142857142857143</v>
      </c>
      <c r="H292" s="40">
        <f t="shared" si="25"/>
        <v>0</v>
      </c>
      <c r="J292" t="str">
        <f>VLOOKUP(A292,'2015'!$A$5:$K$674,1)</f>
        <v xml:space="preserve">Lisa Hooper </v>
      </c>
      <c r="K292" s="31">
        <f>IF(J292=A292,VLOOKUP(A292,'2015'!$A$5:$K$674,3),0)</f>
        <v>59</v>
      </c>
      <c r="L292" s="33">
        <f>IF(J292=A292,VLOOKUP(A292,'2015'!$A$5:$K$674,4),0)</f>
        <v>2751400</v>
      </c>
      <c r="M292">
        <f>IF(J292=A292,VLOOKUP(A292,'2015'!$A$5:$K$674,5),0)</f>
        <v>13</v>
      </c>
      <c r="N292">
        <f>IF(J292=A292,VLOOKUP(A292,'2015'!$A$5:$K$674,6),0)</f>
        <v>12</v>
      </c>
      <c r="O292" s="40">
        <f>IF(J292=A292,VLOOKUP(A292,'2015'!$A$5:$K$674,7),0)</f>
        <v>0.92307692307692313</v>
      </c>
      <c r="P292">
        <f t="shared" si="21"/>
        <v>0.38461538461538475</v>
      </c>
      <c r="R292" t="str">
        <f>VLOOKUP(A292,'2014'!$A$5:$K$675,1)</f>
        <v xml:space="preserve">Lisa Hooper </v>
      </c>
      <c r="S292" s="31">
        <f>IF(R292=A292,VLOOKUP(A292,'2014'!$A$5:$K$675,3),0)</f>
        <v>103</v>
      </c>
      <c r="T292" s="33">
        <f>IF(R292=A292,VLOOKUP(A292,'2014'!$A$5:$K$675,4),0)</f>
        <v>1835800</v>
      </c>
      <c r="U292">
        <f>IF(R292=A292,VLOOKUP(A292,'2014'!$A$5:$K$675,5),0)</f>
        <v>9</v>
      </c>
      <c r="V292">
        <f>IF(R292=A292,VLOOKUP(A292,'2014'!$A$5:$K$675,6),0)</f>
        <v>6</v>
      </c>
      <c r="W292" s="40">
        <f>IF(R292=A292,VLOOKUP(A292,'2014'!$A$5:$K$675,7),0)</f>
        <v>0.66666666666666663</v>
      </c>
      <c r="X292" t="e">
        <f t="shared" si="22"/>
        <v>#DIV/0!</v>
      </c>
      <c r="Z292">
        <f>IF(R292=A292,VLOOKUP(A292,'2013'!$A$5:$K$674,3),0)</f>
        <v>25</v>
      </c>
      <c r="AA292" s="33">
        <f>IF(R292=A292,VLOOKUP(A292,'2013'!$A$5:$K$674,4),0)</f>
        <v>4314200</v>
      </c>
      <c r="AB292">
        <f>IF(R292=A292,VLOOKUP(A292,'2013'!$A$5:$K$674,5),0)</f>
        <v>19</v>
      </c>
      <c r="AC292">
        <f>IF(R292=A292,VLOOKUP(A292,'2013'!$A$5:$K$674,6),0)</f>
        <v>17</v>
      </c>
      <c r="AD292" s="40">
        <f>IF(R292=A292,VLOOKUP(A292,'2013'!$A$5:$K$674,7),0)</f>
        <v>0.89473684210526316</v>
      </c>
      <c r="AE292" t="e">
        <f t="shared" si="26"/>
        <v>#DIV/0!</v>
      </c>
      <c r="AG292">
        <f>IF(R292=A292,VLOOKUP(A292,'2012'!$A$5:$K$674,3),0)</f>
        <v>50</v>
      </c>
      <c r="AH292" s="33">
        <f>IF(R292=A292,VLOOKUP(A292,'2012'!$A$5:$K$674,4),0)</f>
        <v>2562200</v>
      </c>
      <c r="AI292">
        <f>IF(R292=A292,VLOOKUP(A292,'2012'!$A$5:$K$674,5),0)</f>
        <v>14</v>
      </c>
      <c r="AJ292">
        <f>IF(R292=A292,VLOOKUP(A292,'2012'!$A$5:$K$674,6),0)</f>
        <v>10</v>
      </c>
      <c r="AK292" s="40">
        <f>IF(R292=A292,VLOOKUP(A292,'2012'!$A$5:$K$674,7),0)</f>
        <v>0.7142857142857143</v>
      </c>
      <c r="AL292" t="e">
        <f t="shared" si="27"/>
        <v>#DIV/0!</v>
      </c>
      <c r="AN292" t="str">
        <f>VLOOKUP(A292,'2011'!$A$5:$K$674,1)</f>
        <v xml:space="preserve">Lisa Brandenburg </v>
      </c>
      <c r="AO292">
        <f>IF(AN292=R292,VLOOKUP(A292,'2011'!$A$5:$K$674,3),0)</f>
        <v>0</v>
      </c>
      <c r="AP292" s="33">
        <f>IF(AN292=R292,VLOOKUP(A292,'2011'!$A$5:$K$674,4),0)</f>
        <v>0</v>
      </c>
      <c r="AQ292">
        <f>IF(R292=AN292,VLOOKUP(A292,'2011'!$A$5:$K$674,5),0)</f>
        <v>0</v>
      </c>
      <c r="AR292">
        <f>IF(R292=AN292,VLOOKUP(A292,'2011'!$A$5:$K$674,6),0)</f>
        <v>0</v>
      </c>
      <c r="AS292" s="40">
        <f>IF(R292=AN292,VLOOKUP(A292,'2011'!$A$5:$K$674,7),0)</f>
        <v>0</v>
      </c>
    </row>
    <row r="293" spans="1:45" x14ac:dyDescent="0.2">
      <c r="A293" t="s">
        <v>629</v>
      </c>
      <c r="B293" t="s">
        <v>1100</v>
      </c>
      <c r="C293">
        <v>277</v>
      </c>
      <c r="D293" s="33">
        <v>755000</v>
      </c>
      <c r="E293">
        <v>3</v>
      </c>
      <c r="F293">
        <v>2</v>
      </c>
      <c r="G293" s="40">
        <v>0.66666666666666663</v>
      </c>
      <c r="H293" s="40">
        <f t="shared" si="25"/>
        <v>-6.6666666666666735E-2</v>
      </c>
      <c r="J293" t="str">
        <f>VLOOKUP(A293,'2015'!$A$5:$K$674,1)</f>
        <v xml:space="preserve">Lisa Horn </v>
      </c>
      <c r="K293" s="31">
        <f>IF(J293=A293,VLOOKUP(A293,'2015'!$A$5:$K$674,3),0)</f>
        <v>29</v>
      </c>
      <c r="L293" s="33">
        <f>IF(J293=A293,VLOOKUP(A293,'2015'!$A$5:$K$674,4),0)</f>
        <v>4119800</v>
      </c>
      <c r="M293">
        <f>IF(J293=A293,VLOOKUP(A293,'2015'!$A$5:$K$674,5),0)</f>
        <v>13</v>
      </c>
      <c r="N293">
        <f>IF(J293=A293,VLOOKUP(A293,'2015'!$A$5:$K$674,6),0)</f>
        <v>9</v>
      </c>
      <c r="O293" s="40">
        <f>IF(J293=A293,VLOOKUP(A293,'2015'!$A$5:$K$674,7),0)</f>
        <v>0.69230769230769229</v>
      </c>
      <c r="P293">
        <f t="shared" si="21"/>
        <v>0.84615384615384615</v>
      </c>
      <c r="R293" t="str">
        <f>VLOOKUP(A293,'2014'!$A$5:$K$675,1)</f>
        <v xml:space="preserve">Lisa Horn </v>
      </c>
      <c r="S293" s="31">
        <f>IF(R293=A293,VLOOKUP(A293,'2014'!$A$5:$K$675,3),0)</f>
        <v>49</v>
      </c>
      <c r="T293" s="33">
        <f>IF(R293=A293,VLOOKUP(A293,'2014'!$A$5:$K$675,4),0)</f>
        <v>3140275</v>
      </c>
      <c r="U293">
        <f>IF(R293=A293,VLOOKUP(A293,'2014'!$A$5:$K$675,5),0)</f>
        <v>8</v>
      </c>
      <c r="V293">
        <f>IF(R293=A293,VLOOKUP(A293,'2014'!$A$5:$K$675,6),0)</f>
        <v>3</v>
      </c>
      <c r="W293" s="40">
        <f>IF(R293=A293,VLOOKUP(A293,'2014'!$A$5:$K$675,7),0)</f>
        <v>0.375</v>
      </c>
      <c r="X293" t="e">
        <f t="shared" si="22"/>
        <v>#DIV/0!</v>
      </c>
      <c r="Z293">
        <f>IF(R293=A293,VLOOKUP(A293,'2013'!$A$5:$K$674,3),0)</f>
        <v>258</v>
      </c>
      <c r="AA293" s="33">
        <f>IF(R293=A293,VLOOKUP(A293,'2013'!$A$5:$K$674,4),0)</f>
        <v>466900</v>
      </c>
      <c r="AB293">
        <f>IF(R293=A293,VLOOKUP(A293,'2013'!$A$5:$K$674,5),0)</f>
        <v>4</v>
      </c>
      <c r="AC293">
        <f>IF(R293=A293,VLOOKUP(A293,'2013'!$A$5:$K$674,6),0)</f>
        <v>2</v>
      </c>
      <c r="AD293" s="40">
        <f>IF(R293=A293,VLOOKUP(A293,'2013'!$A$5:$K$674,7),0)</f>
        <v>0.5</v>
      </c>
      <c r="AE293" t="e">
        <f t="shared" si="26"/>
        <v>#DIV/0!</v>
      </c>
      <c r="AG293">
        <f>IF(R293=A293,VLOOKUP(A293,'2012'!$A$5:$K$674,3),0)</f>
        <v>50</v>
      </c>
      <c r="AH293" s="33">
        <f>IF(R293=A293,VLOOKUP(A293,'2012'!$A$5:$K$674,4),0)</f>
        <v>2562200</v>
      </c>
      <c r="AI293">
        <f>IF(R293=A293,VLOOKUP(A293,'2012'!$A$5:$K$674,5),0)</f>
        <v>14</v>
      </c>
      <c r="AJ293">
        <f>IF(R293=A293,VLOOKUP(A293,'2012'!$A$5:$K$674,6),0)</f>
        <v>10</v>
      </c>
      <c r="AK293" s="40">
        <f>IF(R293=A293,VLOOKUP(A293,'2012'!$A$5:$K$674,7),0)</f>
        <v>0.7142857142857143</v>
      </c>
      <c r="AL293" t="e">
        <f t="shared" si="27"/>
        <v>#DIV/0!</v>
      </c>
      <c r="AN293" t="str">
        <f>VLOOKUP(A293,'2011'!$A$5:$K$674,1)</f>
        <v xml:space="preserve">Lisa Brandenburg </v>
      </c>
      <c r="AO293">
        <f>IF(AN293=R293,VLOOKUP(A293,'2011'!$A$5:$K$674,3),0)</f>
        <v>0</v>
      </c>
      <c r="AP293" s="33">
        <f>IF(AN293=R293,VLOOKUP(A293,'2011'!$A$5:$K$674,4),0)</f>
        <v>0</v>
      </c>
      <c r="AQ293">
        <f>IF(R293=AN293,VLOOKUP(A293,'2011'!$A$5:$K$674,5),0)</f>
        <v>0</v>
      </c>
      <c r="AR293">
        <f>IF(R293=AN293,VLOOKUP(A293,'2011'!$A$5:$K$674,6),0)</f>
        <v>0</v>
      </c>
      <c r="AS293" s="40">
        <f>IF(R293=AN293,VLOOKUP(A293,'2011'!$A$5:$K$674,7),0)</f>
        <v>0</v>
      </c>
    </row>
    <row r="294" spans="1:45" x14ac:dyDescent="0.2">
      <c r="A294" t="s">
        <v>598</v>
      </c>
      <c r="B294" t="s">
        <v>567</v>
      </c>
      <c r="C294">
        <v>264</v>
      </c>
      <c r="D294" s="33">
        <v>826000</v>
      </c>
      <c r="E294">
        <v>3</v>
      </c>
      <c r="F294">
        <v>0</v>
      </c>
      <c r="G294" s="40">
        <v>0</v>
      </c>
      <c r="H294" s="40">
        <f t="shared" si="25"/>
        <v>-1</v>
      </c>
      <c r="J294" t="str">
        <f>VLOOKUP(A294,'2015'!$A$5:$K$674,1)</f>
        <v xml:space="preserve">Lisa Horn </v>
      </c>
      <c r="K294" s="31">
        <f>IF(J294=A294,VLOOKUP(A294,'2015'!$A$5:$K$674,3),0)</f>
        <v>0</v>
      </c>
      <c r="L294" s="33">
        <f>IF(J294=A294,VLOOKUP(A294,'2015'!$A$5:$K$674,4),0)</f>
        <v>0</v>
      </c>
      <c r="M294">
        <f>IF(J294=A294,VLOOKUP(A294,'2015'!$A$5:$K$674,5),0)</f>
        <v>0</v>
      </c>
      <c r="N294">
        <f>IF(J294=A294,VLOOKUP(A294,'2015'!$A$5:$K$674,6),0)</f>
        <v>0</v>
      </c>
      <c r="O294" s="40">
        <f>IF(J294=A294,VLOOKUP(A294,'2015'!$A$5:$K$674,7),0)</f>
        <v>0</v>
      </c>
      <c r="P294" t="e">
        <f t="shared" si="21"/>
        <v>#DIV/0!</v>
      </c>
      <c r="R294" t="str">
        <f>VLOOKUP(A294,'2014'!$A$5:$K$675,1)</f>
        <v xml:space="preserve">Lisa Lopez </v>
      </c>
      <c r="S294" s="31">
        <f>IF(R294=A294,VLOOKUP(A294,'2014'!$A$5:$K$675,3),0)</f>
        <v>370</v>
      </c>
      <c r="T294" s="33">
        <f>IF(R294=A294,VLOOKUP(A294,'2014'!$A$5:$K$675,4),0)</f>
        <v>215500</v>
      </c>
      <c r="U294">
        <f>IF(R294=A294,VLOOKUP(A294,'2014'!$A$5:$K$675,5),0)</f>
        <v>2</v>
      </c>
      <c r="V294">
        <f>IF(R294=A294,VLOOKUP(A294,'2014'!$A$5:$K$675,6),0)</f>
        <v>0</v>
      </c>
      <c r="W294" s="40">
        <f>IF(R294=A294,VLOOKUP(A294,'2014'!$A$5:$K$675,7),0)</f>
        <v>0</v>
      </c>
      <c r="X294" t="e">
        <f t="shared" si="22"/>
        <v>#DIV/0!</v>
      </c>
      <c r="Z294">
        <f>IF(R294=A294,VLOOKUP(A294,'2013'!$A$5:$K$674,3),0)</f>
        <v>258</v>
      </c>
      <c r="AA294" s="33">
        <f>IF(R294=A294,VLOOKUP(A294,'2013'!$A$5:$K$674,4),0)</f>
        <v>466900</v>
      </c>
      <c r="AB294">
        <f>IF(R294=A294,VLOOKUP(A294,'2013'!$A$5:$K$674,5),0)</f>
        <v>4</v>
      </c>
      <c r="AC294">
        <f>IF(R294=A294,VLOOKUP(A294,'2013'!$A$5:$K$674,6),0)</f>
        <v>2</v>
      </c>
      <c r="AD294" s="40">
        <f>IF(R294=A294,VLOOKUP(A294,'2013'!$A$5:$K$674,7),0)</f>
        <v>0.5</v>
      </c>
      <c r="AE294" t="e">
        <f t="shared" si="26"/>
        <v>#DIV/0!</v>
      </c>
      <c r="AG294">
        <f>IF(R294=A294,VLOOKUP(A294,'2012'!$A$5:$K$674,3),0)</f>
        <v>50</v>
      </c>
      <c r="AH294" s="33">
        <f>IF(R294=A294,VLOOKUP(A294,'2012'!$A$5:$K$674,4),0)</f>
        <v>2562200</v>
      </c>
      <c r="AI294">
        <f>IF(R294=A294,VLOOKUP(A294,'2012'!$A$5:$K$674,5),0)</f>
        <v>14</v>
      </c>
      <c r="AJ294">
        <f>IF(R294=A294,VLOOKUP(A294,'2012'!$A$5:$K$674,6),0)</f>
        <v>10</v>
      </c>
      <c r="AK294" s="40">
        <f>IF(R294=A294,VLOOKUP(A294,'2012'!$A$5:$K$674,7),0)</f>
        <v>0.7142857142857143</v>
      </c>
      <c r="AL294" t="e">
        <f t="shared" si="27"/>
        <v>#DIV/0!</v>
      </c>
      <c r="AN294" t="str">
        <f>VLOOKUP(A294,'2011'!$A$5:$K$674,1)</f>
        <v xml:space="preserve">Lisa Brandenburg </v>
      </c>
      <c r="AO294">
        <f>IF(AN294=R294,VLOOKUP(A294,'2011'!$A$5:$K$674,3),0)</f>
        <v>0</v>
      </c>
      <c r="AP294" s="33">
        <f>IF(AN294=R294,VLOOKUP(A294,'2011'!$A$5:$K$674,4),0)</f>
        <v>0</v>
      </c>
      <c r="AQ294">
        <f>IF(R294=AN294,VLOOKUP(A294,'2011'!$A$5:$K$674,5),0)</f>
        <v>0</v>
      </c>
      <c r="AR294">
        <f>IF(R294=AN294,VLOOKUP(A294,'2011'!$A$5:$K$674,6),0)</f>
        <v>0</v>
      </c>
      <c r="AS294" s="40">
        <f>IF(R294=AN294,VLOOKUP(A294,'2011'!$A$5:$K$674,7),0)</f>
        <v>0</v>
      </c>
    </row>
    <row r="295" spans="1:45" x14ac:dyDescent="0.2">
      <c r="A295" t="s">
        <v>599</v>
      </c>
      <c r="B295" t="s">
        <v>554</v>
      </c>
      <c r="C295">
        <v>119</v>
      </c>
      <c r="D295" s="33">
        <v>2212300</v>
      </c>
      <c r="E295">
        <v>20</v>
      </c>
      <c r="F295">
        <v>6</v>
      </c>
      <c r="G295" s="40">
        <v>0.3</v>
      </c>
      <c r="H295" s="40">
        <f t="shared" si="25"/>
        <v>-0.58000000000000007</v>
      </c>
      <c r="J295" t="str">
        <f>VLOOKUP(A295,'2015'!$A$5:$K$674,1)</f>
        <v xml:space="preserve">Lisa Prater </v>
      </c>
      <c r="K295" s="31">
        <f>IF(J295=A295,VLOOKUP(A295,'2015'!$A$5:$K$674,3),0)</f>
        <v>119</v>
      </c>
      <c r="L295" s="33">
        <f>IF(J295=A295,VLOOKUP(A295,'2015'!$A$5:$K$674,4),0)</f>
        <v>1535642</v>
      </c>
      <c r="M295">
        <f>IF(J295=A295,VLOOKUP(A295,'2015'!$A$5:$K$674,5),0)</f>
        <v>14</v>
      </c>
      <c r="N295">
        <f>IF(J295=A295,VLOOKUP(A295,'2015'!$A$5:$K$674,6),0)</f>
        <v>5</v>
      </c>
      <c r="O295" s="40">
        <f>IF(J295=A295,VLOOKUP(A295,'2015'!$A$5:$K$674,7),0)</f>
        <v>0.35714285714285715</v>
      </c>
      <c r="P295">
        <f t="shared" si="21"/>
        <v>2.2142857142857144</v>
      </c>
      <c r="R295" t="str">
        <f>VLOOKUP(A295,'2014'!$A$5:$K$675,1)</f>
        <v xml:space="preserve">Lisa Prater </v>
      </c>
      <c r="S295" s="31">
        <f>IF(R295=A295,VLOOKUP(A295,'2014'!$A$5:$K$675,3),0)</f>
        <v>203</v>
      </c>
      <c r="T295" s="33">
        <f>IF(R295=A295,VLOOKUP(A295,'2014'!$A$5:$K$675,4),0)</f>
        <v>908318</v>
      </c>
      <c r="U295">
        <f>IF(R295=A295,VLOOKUP(A295,'2014'!$A$5:$K$675,5),0)</f>
        <v>9</v>
      </c>
      <c r="V295">
        <f>IF(R295=A295,VLOOKUP(A295,'2014'!$A$5:$K$675,6),0)</f>
        <v>1</v>
      </c>
      <c r="W295" s="40">
        <f>IF(R295=A295,VLOOKUP(A295,'2014'!$A$5:$K$675,7),0)</f>
        <v>0.1111111111111111</v>
      </c>
      <c r="X295" t="e">
        <f t="shared" si="22"/>
        <v>#DIV/0!</v>
      </c>
      <c r="Z295">
        <f>IF(R295=A295,VLOOKUP(A295,'2013'!$A$5:$K$674,3),0)</f>
        <v>258</v>
      </c>
      <c r="AA295" s="33">
        <f>IF(R295=A295,VLOOKUP(A295,'2013'!$A$5:$K$674,4),0)</f>
        <v>466900</v>
      </c>
      <c r="AB295">
        <f>IF(R295=A295,VLOOKUP(A295,'2013'!$A$5:$K$674,5),0)</f>
        <v>4</v>
      </c>
      <c r="AC295">
        <f>IF(R295=A295,VLOOKUP(A295,'2013'!$A$5:$K$674,6),0)</f>
        <v>2</v>
      </c>
      <c r="AD295" s="40">
        <f>IF(R295=A295,VLOOKUP(A295,'2013'!$A$5:$K$674,7),0)</f>
        <v>0.5</v>
      </c>
      <c r="AE295" t="e">
        <f t="shared" si="26"/>
        <v>#DIV/0!</v>
      </c>
      <c r="AG295">
        <f>IF(R295=A295,VLOOKUP(A295,'2012'!$A$5:$K$674,3),0)</f>
        <v>50</v>
      </c>
      <c r="AH295" s="33">
        <f>IF(R295=A295,VLOOKUP(A295,'2012'!$A$5:$K$674,4),0)</f>
        <v>2562200</v>
      </c>
      <c r="AI295">
        <f>IF(R295=A295,VLOOKUP(A295,'2012'!$A$5:$K$674,5),0)</f>
        <v>14</v>
      </c>
      <c r="AJ295">
        <f>IF(R295=A295,VLOOKUP(A295,'2012'!$A$5:$K$674,6),0)</f>
        <v>10</v>
      </c>
      <c r="AK295" s="40">
        <f>IF(R295=A295,VLOOKUP(A295,'2012'!$A$5:$K$674,7),0)</f>
        <v>0.7142857142857143</v>
      </c>
      <c r="AL295" t="e">
        <f t="shared" si="27"/>
        <v>#DIV/0!</v>
      </c>
      <c r="AN295" t="str">
        <f>VLOOKUP(A295,'2011'!$A$5:$K$674,1)</f>
        <v xml:space="preserve">Lisa Brandenburg </v>
      </c>
      <c r="AO295">
        <f>IF(AN295=R295,VLOOKUP(A295,'2011'!$A$5:$K$674,3),0)</f>
        <v>0</v>
      </c>
      <c r="AP295" s="33">
        <f>IF(AN295=R295,VLOOKUP(A295,'2011'!$A$5:$K$674,4),0)</f>
        <v>0</v>
      </c>
      <c r="AQ295">
        <f>IF(R295=AN295,VLOOKUP(A295,'2011'!$A$5:$K$674,5),0)</f>
        <v>0</v>
      </c>
      <c r="AR295">
        <f>IF(R295=AN295,VLOOKUP(A295,'2011'!$A$5:$K$674,6),0)</f>
        <v>0</v>
      </c>
      <c r="AS295" s="40">
        <f>IF(R295=AN295,VLOOKUP(A295,'2011'!$A$5:$K$674,7),0)</f>
        <v>0</v>
      </c>
    </row>
    <row r="296" spans="1:45" x14ac:dyDescent="0.2">
      <c r="A296" t="s">
        <v>79</v>
      </c>
      <c r="B296" t="s">
        <v>127</v>
      </c>
      <c r="C296">
        <v>80</v>
      </c>
      <c r="D296" s="33">
        <v>2883650</v>
      </c>
      <c r="E296">
        <v>17</v>
      </c>
      <c r="F296">
        <v>3</v>
      </c>
      <c r="G296" s="40">
        <v>0.17647058823529413</v>
      </c>
      <c r="H296" s="40">
        <f t="shared" si="25"/>
        <v>0.5882352941176473</v>
      </c>
      <c r="J296" t="str">
        <f>VLOOKUP(A296,'2015'!$A$5:$K$674,1)</f>
        <v xml:space="preserve">Lisa S Monroe </v>
      </c>
      <c r="K296" s="31">
        <f>IF(J296=A296,VLOOKUP(A296,'2015'!$A$5:$K$674,3),0)</f>
        <v>123</v>
      </c>
      <c r="L296" s="33">
        <f>IF(J296=A296,VLOOKUP(A296,'2015'!$A$5:$K$674,4),0)</f>
        <v>1531050</v>
      </c>
      <c r="M296">
        <f>IF(J296=A296,VLOOKUP(A296,'2015'!$A$5:$K$674,5),0)</f>
        <v>9</v>
      </c>
      <c r="N296">
        <f>IF(J296=A296,VLOOKUP(A296,'2015'!$A$5:$K$674,6),0)</f>
        <v>0</v>
      </c>
      <c r="O296" s="40">
        <f>IF(J296=A296,VLOOKUP(A296,'2015'!$A$5:$K$674,7),0)</f>
        <v>0</v>
      </c>
      <c r="P296">
        <f t="shared" si="21"/>
        <v>-1</v>
      </c>
      <c r="R296" t="str">
        <f>VLOOKUP(A296,'2014'!$A$5:$K$675,1)</f>
        <v xml:space="preserve">Lisa S Monroe </v>
      </c>
      <c r="S296" s="31">
        <f>IF(R296=A296,VLOOKUP(A296,'2014'!$A$5:$K$675,3),0)</f>
        <v>107</v>
      </c>
      <c r="T296" s="33">
        <f>IF(R296=A296,VLOOKUP(A296,'2014'!$A$5:$K$675,4),0)</f>
        <v>1781500</v>
      </c>
      <c r="U296">
        <f>IF(R296=A296,VLOOKUP(A296,'2014'!$A$5:$K$675,5),0)</f>
        <v>16</v>
      </c>
      <c r="V296">
        <f>IF(R296=A296,VLOOKUP(A296,'2014'!$A$5:$K$675,6),0)</f>
        <v>2</v>
      </c>
      <c r="W296" s="40">
        <f>IF(R296=A296,VLOOKUP(A296,'2014'!$A$5:$K$675,7),0)</f>
        <v>0.125</v>
      </c>
      <c r="X296" t="e">
        <f t="shared" si="22"/>
        <v>#DIV/0!</v>
      </c>
      <c r="Z296">
        <f>IF(R296=A296,VLOOKUP(A296,'2013'!$A$5:$K$674,3),0)</f>
        <v>139</v>
      </c>
      <c r="AA296" s="33">
        <f>IF(R296=A296,VLOOKUP(A296,'2013'!$A$5:$K$674,4),0)</f>
        <v>1208300</v>
      </c>
      <c r="AB296">
        <f>IF(R296=A296,VLOOKUP(A296,'2013'!$A$5:$K$674,5),0)</f>
        <v>10</v>
      </c>
      <c r="AC296">
        <f>IF(R296=A296,VLOOKUP(A296,'2013'!$A$5:$K$674,6),0)</f>
        <v>3</v>
      </c>
      <c r="AD296" s="40">
        <f>IF(R296=A296,VLOOKUP(A296,'2013'!$A$5:$K$674,7),0)</f>
        <v>0.3</v>
      </c>
      <c r="AE296" t="e">
        <f t="shared" si="26"/>
        <v>#DIV/0!</v>
      </c>
      <c r="AG296">
        <f>IF(R296=A296,VLOOKUP(A296,'2012'!$A$5:$K$674,3),0)</f>
        <v>104</v>
      </c>
      <c r="AH296" s="33">
        <f>IF(R296=A296,VLOOKUP(A296,'2012'!$A$5:$K$674,4),0)</f>
        <v>1599560</v>
      </c>
      <c r="AI296">
        <f>IF(R296=A296,VLOOKUP(A296,'2012'!$A$5:$K$674,5),0)</f>
        <v>9</v>
      </c>
      <c r="AJ296">
        <f>IF(R296=A296,VLOOKUP(A296,'2012'!$A$5:$K$674,6),0)</f>
        <v>1</v>
      </c>
      <c r="AK296" s="40">
        <f>IF(R296=A296,VLOOKUP(A296,'2012'!$A$5:$K$674,7),0)</f>
        <v>0.1111111111111111</v>
      </c>
      <c r="AL296" t="e">
        <f t="shared" si="27"/>
        <v>#DIV/0!</v>
      </c>
      <c r="AN296" t="str">
        <f>VLOOKUP(A296,'2011'!$A$5:$K$674,1)</f>
        <v xml:space="preserve">Lisa S Monroe </v>
      </c>
      <c r="AO296">
        <f>IF(AN296=R296,VLOOKUP(A296,'2011'!$A$5:$K$674,3),0)</f>
        <v>316</v>
      </c>
      <c r="AP296" s="33">
        <f>IF(AN296=R296,VLOOKUP(A296,'2011'!$A$5:$K$674,4),0)</f>
        <v>169900</v>
      </c>
      <c r="AQ296">
        <f>IF(R296=AN296,VLOOKUP(A296,'2011'!$A$5:$K$674,5),0)</f>
        <v>1</v>
      </c>
      <c r="AR296">
        <f>IF(R296=AN296,VLOOKUP(A296,'2011'!$A$5:$K$674,6),0)</f>
        <v>0</v>
      </c>
      <c r="AS296" s="40">
        <f>IF(R296=AN296,VLOOKUP(A296,'2011'!$A$5:$K$674,7),0)</f>
        <v>0</v>
      </c>
    </row>
    <row r="297" spans="1:45" x14ac:dyDescent="0.2">
      <c r="A297" t="s">
        <v>938</v>
      </c>
      <c r="B297" t="s">
        <v>300</v>
      </c>
      <c r="C297">
        <v>186</v>
      </c>
      <c r="D297" s="33">
        <v>1428660</v>
      </c>
      <c r="E297">
        <v>8</v>
      </c>
      <c r="F297">
        <v>0</v>
      </c>
      <c r="G297" s="40">
        <v>0</v>
      </c>
      <c r="H297" s="40" t="e">
        <f t="shared" si="25"/>
        <v>#DIV/0!</v>
      </c>
      <c r="J297" t="str">
        <f>VLOOKUP(A297,'2015'!$A$5:$K$674,1)</f>
        <v xml:space="preserve">Lori Alambar </v>
      </c>
      <c r="K297" s="31">
        <f>IF(J297=A297,VLOOKUP(A297,'2015'!$A$5:$K$674,3),0)</f>
        <v>154</v>
      </c>
      <c r="L297" s="33">
        <f>IF(J297=A297,VLOOKUP(A297,'2015'!$A$5:$K$674,4),0)</f>
        <v>1212900</v>
      </c>
      <c r="M297">
        <f>IF(J297=A297,VLOOKUP(A297,'2015'!$A$5:$K$674,5),0)</f>
        <v>7</v>
      </c>
      <c r="N297">
        <f>IF(J297=A297,VLOOKUP(A297,'2015'!$A$5:$K$674,6),0)</f>
        <v>1</v>
      </c>
      <c r="O297" s="40">
        <f>IF(J297=A297,VLOOKUP(A297,'2015'!$A$5:$K$674,7),0)</f>
        <v>0.14285714285714285</v>
      </c>
      <c r="P297">
        <f t="shared" si="21"/>
        <v>0.14285714285714279</v>
      </c>
      <c r="R297" t="str">
        <f>VLOOKUP(A297,'2014'!$A$5:$K$675,1)</f>
        <v xml:space="preserve">Lori Alambar </v>
      </c>
      <c r="S297" s="31">
        <f>IF(R297=A297,VLOOKUP(A297,'2014'!$A$5:$K$675,3),0)</f>
        <v>110</v>
      </c>
      <c r="T297" s="33">
        <f>IF(R297=A297,VLOOKUP(A297,'2014'!$A$5:$K$675,4),0)</f>
        <v>1733200</v>
      </c>
      <c r="U297">
        <f>IF(R297=A297,VLOOKUP(A297,'2014'!$A$5:$K$675,5),0)</f>
        <v>8</v>
      </c>
      <c r="V297">
        <f>IF(R297=A297,VLOOKUP(A297,'2014'!$A$5:$K$675,6),0)</f>
        <v>1</v>
      </c>
      <c r="W297" s="40">
        <f>IF(R297=A297,VLOOKUP(A297,'2014'!$A$5:$K$675,7),0)</f>
        <v>0.125</v>
      </c>
      <c r="X297" t="e">
        <f t="shared" si="22"/>
        <v>#DIV/0!</v>
      </c>
      <c r="Z297">
        <f>IF(R297=A297,VLOOKUP(A297,'2013'!$A$5:$K$674,3),0)</f>
        <v>95</v>
      </c>
      <c r="AA297" s="33">
        <f>IF(R297=A297,VLOOKUP(A297,'2013'!$A$5:$K$674,4),0)</f>
        <v>1782600</v>
      </c>
      <c r="AB297">
        <f>IF(R297=A297,VLOOKUP(A297,'2013'!$A$5:$K$674,5),0)</f>
        <v>15</v>
      </c>
      <c r="AC297">
        <f>IF(R297=A297,VLOOKUP(A297,'2013'!$A$5:$K$674,6),0)</f>
        <v>4</v>
      </c>
      <c r="AD297" s="40">
        <f>IF(R297=A297,VLOOKUP(A297,'2013'!$A$5:$K$674,7),0)</f>
        <v>0.26666666666666666</v>
      </c>
      <c r="AE297" t="e">
        <f t="shared" si="26"/>
        <v>#DIV/0!</v>
      </c>
      <c r="AG297">
        <f>IF(R297=A297,VLOOKUP(A297,'2012'!$A$5:$K$674,3),0)</f>
        <v>233</v>
      </c>
      <c r="AH297" s="33">
        <f>IF(R297=A297,VLOOKUP(A297,'2012'!$A$5:$K$674,4),0)</f>
        <v>512400</v>
      </c>
      <c r="AI297">
        <f>IF(R297=A297,VLOOKUP(A297,'2012'!$A$5:$K$674,5),0)</f>
        <v>4</v>
      </c>
      <c r="AJ297">
        <f>IF(R297=A297,VLOOKUP(A297,'2012'!$A$5:$K$674,6),0)</f>
        <v>0</v>
      </c>
      <c r="AK297" s="40">
        <f>IF(R297=A297,VLOOKUP(A297,'2012'!$A$5:$K$674,7),0)</f>
        <v>0</v>
      </c>
      <c r="AL297" t="e">
        <f t="shared" si="27"/>
        <v>#DIV/0!</v>
      </c>
      <c r="AN297" t="str">
        <f>VLOOKUP(A297,'2011'!$A$5:$K$674,1)</f>
        <v xml:space="preserve">Lori Alambar </v>
      </c>
      <c r="AO297">
        <f>IF(AN297=R297,VLOOKUP(A297,'2011'!$A$5:$K$674,3),0)</f>
        <v>97</v>
      </c>
      <c r="AP297" s="33">
        <f>IF(AN297=R297,VLOOKUP(A297,'2011'!$A$5:$K$674,4),0)</f>
        <v>1331400</v>
      </c>
      <c r="AQ297">
        <f>IF(R297=AN297,VLOOKUP(A297,'2011'!$A$5:$K$674,5),0)</f>
        <v>7</v>
      </c>
      <c r="AR297">
        <f>IF(R297=AN297,VLOOKUP(A297,'2011'!$A$5:$K$674,6),0)</f>
        <v>0</v>
      </c>
      <c r="AS297" s="40">
        <f>IF(R297=AN297,VLOOKUP(A297,'2011'!$A$5:$K$674,7),0)</f>
        <v>0</v>
      </c>
    </row>
    <row r="298" spans="1:45" x14ac:dyDescent="0.2">
      <c r="A298" t="s">
        <v>1063</v>
      </c>
      <c r="B298" t="s">
        <v>300</v>
      </c>
      <c r="C298">
        <v>44</v>
      </c>
      <c r="D298" s="33">
        <v>4498700</v>
      </c>
      <c r="E298">
        <v>20</v>
      </c>
      <c r="F298">
        <v>2</v>
      </c>
      <c r="G298" s="40">
        <v>0.1</v>
      </c>
      <c r="H298" s="40">
        <f t="shared" si="25"/>
        <v>0.25000000000000006</v>
      </c>
      <c r="J298" t="str">
        <f>VLOOKUP(A298,'2015'!$A$5:$K$674,1)</f>
        <v xml:space="preserve">Lori Richardson </v>
      </c>
      <c r="K298" s="31">
        <f>IF(J298=A298,VLOOKUP(A298,'2015'!$A$5:$K$674,3),0)</f>
        <v>28</v>
      </c>
      <c r="L298" s="33">
        <f>IF(J298=A298,VLOOKUP(A298,'2015'!$A$5:$K$674,4),0)</f>
        <v>4192050</v>
      </c>
      <c r="M298">
        <f>IF(J298=A298,VLOOKUP(A298,'2015'!$A$5:$K$674,5),0)</f>
        <v>18</v>
      </c>
      <c r="N298">
        <f>IF(J298=A298,VLOOKUP(A298,'2015'!$A$5:$K$674,6),0)</f>
        <v>7</v>
      </c>
      <c r="O298" s="40">
        <f>IF(J298=A298,VLOOKUP(A298,'2015'!$A$5:$K$674,7),0)</f>
        <v>0.3888888888888889</v>
      </c>
      <c r="P298">
        <f t="shared" si="21"/>
        <v>1.5925925925925928</v>
      </c>
      <c r="R298" t="str">
        <f>VLOOKUP(A298,'2014'!$A$5:$K$675,1)</f>
        <v xml:space="preserve">Lori Richardson </v>
      </c>
      <c r="S298" s="31">
        <f>IF(R298=A298,VLOOKUP(A298,'2014'!$A$5:$K$675,3),0)</f>
        <v>38</v>
      </c>
      <c r="T298" s="33">
        <f>IF(R298=A298,VLOOKUP(A298,'2014'!$A$5:$K$675,4),0)</f>
        <v>3497412</v>
      </c>
      <c r="U298">
        <f>IF(R298=A298,VLOOKUP(A298,'2014'!$A$5:$K$675,5),0)</f>
        <v>20</v>
      </c>
      <c r="V298">
        <f>IF(R298=A298,VLOOKUP(A298,'2014'!$A$5:$K$675,6),0)</f>
        <v>3</v>
      </c>
      <c r="W298" s="40">
        <f>IF(R298=A298,VLOOKUP(A298,'2014'!$A$5:$K$675,7),0)</f>
        <v>0.15</v>
      </c>
      <c r="X298">
        <f t="shared" si="22"/>
        <v>-1.0785714285714285</v>
      </c>
      <c r="Z298">
        <f>IF(R298=A298,VLOOKUP(A298,'2013'!$A$5:$K$674,3),0)</f>
        <v>26</v>
      </c>
      <c r="AA298" s="33">
        <f>IF(R298=A298,VLOOKUP(A298,'2013'!$A$5:$K$674,4),0)</f>
        <v>4102719</v>
      </c>
      <c r="AB298">
        <f>IF(R298=A298,VLOOKUP(A298,'2013'!$A$5:$K$674,5),0)</f>
        <v>22</v>
      </c>
      <c r="AC298">
        <f>IF(R298=A298,VLOOKUP(A298,'2013'!$A$5:$K$674,6),0)</f>
        <v>4</v>
      </c>
      <c r="AD298" s="40">
        <f>IF(R298=A298,VLOOKUP(A298,'2013'!$A$5:$K$674,7),0)</f>
        <v>0.18181818181818182</v>
      </c>
      <c r="AE298">
        <f t="shared" si="26"/>
        <v>-1.9090909090909087</v>
      </c>
      <c r="AG298">
        <f>IF(R298=A298,VLOOKUP(A298,'2012'!$A$5:$K$674,3),0)</f>
        <v>19</v>
      </c>
      <c r="AH298" s="33">
        <f>IF(R298=A298,VLOOKUP(A298,'2012'!$A$5:$K$674,4),0)</f>
        <v>5101300</v>
      </c>
      <c r="AI298">
        <f>IF(R298=A298,VLOOKUP(A298,'2012'!$A$5:$K$674,5),0)</f>
        <v>25</v>
      </c>
      <c r="AJ298">
        <f>IF(R298=A298,VLOOKUP(A298,'2012'!$A$5:$K$674,6),0)</f>
        <v>2</v>
      </c>
      <c r="AK298" s="40">
        <f>IF(R298=A298,VLOOKUP(A298,'2012'!$A$5:$K$674,7),0)</f>
        <v>0.08</v>
      </c>
      <c r="AL298">
        <f t="shared" si="27"/>
        <v>-0.20000000000000004</v>
      </c>
      <c r="AN298" t="str">
        <f>VLOOKUP(A298,'2011'!$A$5:$K$674,1)</f>
        <v xml:space="preserve">Lori Richardson </v>
      </c>
      <c r="AO298">
        <f>IF(AN298=R298,VLOOKUP(A298,'2011'!$A$5:$K$674,3),0)</f>
        <v>34</v>
      </c>
      <c r="AP298" s="33">
        <f>IF(AN298=R298,VLOOKUP(A298,'2011'!$A$5:$K$674,4),0)</f>
        <v>3004670</v>
      </c>
      <c r="AQ298">
        <f>IF(R298=AN298,VLOOKUP(A298,'2011'!$A$5:$K$674,5),0)</f>
        <v>20</v>
      </c>
      <c r="AR298">
        <f>IF(R298=AN298,VLOOKUP(A298,'2011'!$A$5:$K$674,6),0)</f>
        <v>2</v>
      </c>
      <c r="AS298" s="40">
        <f>IF(R298=AN298,VLOOKUP(A298,'2011'!$A$5:$K$674,7),0)</f>
        <v>0.1</v>
      </c>
    </row>
    <row r="299" spans="1:45" x14ac:dyDescent="0.2">
      <c r="A299" t="s">
        <v>80</v>
      </c>
      <c r="B299" t="s">
        <v>1099</v>
      </c>
      <c r="C299">
        <v>227</v>
      </c>
      <c r="D299" s="33">
        <v>1110750</v>
      </c>
      <c r="E299">
        <v>7</v>
      </c>
      <c r="F299">
        <v>2</v>
      </c>
      <c r="G299" s="40">
        <v>0.2857142857142857</v>
      </c>
      <c r="H299" s="40" t="e">
        <f t="shared" si="25"/>
        <v>#DIV/0!</v>
      </c>
      <c r="J299" t="str">
        <f>VLOOKUP(A299,'2015'!$A$5:$K$674,1)</f>
        <v xml:space="preserve">Lori Roller </v>
      </c>
      <c r="K299" s="31">
        <f>IF(J299=A299,VLOOKUP(A299,'2015'!$A$5:$K$674,3),0)</f>
        <v>220</v>
      </c>
      <c r="L299" s="33">
        <f>IF(J299=A299,VLOOKUP(A299,'2015'!$A$5:$K$674,4),0)</f>
        <v>760900</v>
      </c>
      <c r="M299">
        <f>IF(J299=A299,VLOOKUP(A299,'2015'!$A$5:$K$674,5),0)</f>
        <v>3</v>
      </c>
      <c r="N299">
        <f>IF(J299=A299,VLOOKUP(A299,'2015'!$A$5:$K$674,6),0)</f>
        <v>0</v>
      </c>
      <c r="O299" s="40">
        <f>IF(J299=A299,VLOOKUP(A299,'2015'!$A$5:$K$674,7),0)</f>
        <v>0</v>
      </c>
      <c r="P299" t="e">
        <f t="shared" si="21"/>
        <v>#DIV/0!</v>
      </c>
      <c r="R299" t="str">
        <f>VLOOKUP(A299,'2014'!$A$5:$K$675,1)</f>
        <v xml:space="preserve">Lori Roller </v>
      </c>
      <c r="S299" s="31">
        <f>IF(R299=A299,VLOOKUP(A299,'2014'!$A$5:$K$675,3),0)</f>
        <v>383</v>
      </c>
      <c r="T299" s="33">
        <f>IF(R299=A299,VLOOKUP(A299,'2014'!$A$5:$K$675,4),0)</f>
        <v>183940</v>
      </c>
      <c r="U299">
        <f>IF(R299=A299,VLOOKUP(A299,'2014'!$A$5:$K$675,5),0)</f>
        <v>2</v>
      </c>
      <c r="V299">
        <f>IF(R299=A299,VLOOKUP(A299,'2014'!$A$5:$K$675,6),0)</f>
        <v>0</v>
      </c>
      <c r="W299" s="40">
        <f>IF(R299=A299,VLOOKUP(A299,'2014'!$A$5:$K$675,7),0)</f>
        <v>0</v>
      </c>
      <c r="X299" t="e">
        <f t="shared" si="22"/>
        <v>#DIV/0!</v>
      </c>
      <c r="Z299">
        <f>IF(R299=A299,VLOOKUP(A299,'2013'!$A$5:$K$674,3),0)</f>
        <v>26</v>
      </c>
      <c r="AA299" s="33">
        <f>IF(R299=A299,VLOOKUP(A299,'2013'!$A$5:$K$674,4),0)</f>
        <v>4102719</v>
      </c>
      <c r="AB299">
        <f>IF(R299=A299,VLOOKUP(A299,'2013'!$A$5:$K$674,5),0)</f>
        <v>22</v>
      </c>
      <c r="AC299">
        <f>IF(R299=A299,VLOOKUP(A299,'2013'!$A$5:$K$674,6),0)</f>
        <v>4</v>
      </c>
      <c r="AD299" s="40">
        <f>IF(R299=A299,VLOOKUP(A299,'2013'!$A$5:$K$674,7),0)</f>
        <v>0.18181818181818182</v>
      </c>
      <c r="AE299" t="e">
        <f t="shared" si="26"/>
        <v>#DIV/0!</v>
      </c>
      <c r="AG299">
        <f>IF(R299=A299,VLOOKUP(A299,'2012'!$A$5:$K$674,3),0)</f>
        <v>345</v>
      </c>
      <c r="AH299" s="33">
        <f>IF(R299=A299,VLOOKUP(A299,'2012'!$A$5:$K$674,4),0)</f>
        <v>111900</v>
      </c>
      <c r="AI299">
        <f>IF(R299=A299,VLOOKUP(A299,'2012'!$A$5:$K$674,5),0)</f>
        <v>2</v>
      </c>
      <c r="AJ299">
        <f>IF(R299=A299,VLOOKUP(A299,'2012'!$A$5:$K$674,6),0)</f>
        <v>0</v>
      </c>
      <c r="AK299" s="40">
        <f>IF(R299=A299,VLOOKUP(A299,'2012'!$A$5:$K$674,7),0)</f>
        <v>0</v>
      </c>
      <c r="AL299" t="e">
        <f t="shared" si="27"/>
        <v>#DIV/0!</v>
      </c>
      <c r="AN299" t="str">
        <f>VLOOKUP(A299,'2011'!$A$5:$K$674,1)</f>
        <v xml:space="preserve">Lori Roller </v>
      </c>
      <c r="AO299">
        <f>IF(AN299=R299,VLOOKUP(A299,'2011'!$A$5:$K$674,3),0)</f>
        <v>325</v>
      </c>
      <c r="AP299" s="33">
        <f>IF(AN299=R299,VLOOKUP(A299,'2011'!$A$5:$K$674,4),0)</f>
        <v>140000</v>
      </c>
      <c r="AQ299">
        <f>IF(R299=AN299,VLOOKUP(A299,'2011'!$A$5:$K$674,5),0)</f>
        <v>2</v>
      </c>
      <c r="AR299">
        <f>IF(R299=AN299,VLOOKUP(A299,'2011'!$A$5:$K$674,6),0)</f>
        <v>0</v>
      </c>
      <c r="AS299" s="40">
        <f>IF(R299=AN299,VLOOKUP(A299,'2011'!$A$5:$K$674,7),0)</f>
        <v>0</v>
      </c>
    </row>
    <row r="300" spans="1:45" x14ac:dyDescent="0.2">
      <c r="A300" t="s">
        <v>389</v>
      </c>
      <c r="B300" t="s">
        <v>959</v>
      </c>
      <c r="C300">
        <v>286</v>
      </c>
      <c r="D300" s="33">
        <v>717780</v>
      </c>
      <c r="E300">
        <v>6</v>
      </c>
      <c r="F300">
        <v>1</v>
      </c>
      <c r="G300" s="40">
        <v>0.16666666666666666</v>
      </c>
      <c r="H300" s="40" t="e">
        <f t="shared" si="25"/>
        <v>#DIV/0!</v>
      </c>
      <c r="J300" t="str">
        <f>VLOOKUP(A300,'2015'!$A$5:$K$674,1)</f>
        <v xml:space="preserve">Lori Tims </v>
      </c>
      <c r="K300" s="31">
        <f>IF(J300=A300,VLOOKUP(A300,'2015'!$A$5:$K$674,3),0)</f>
        <v>429</v>
      </c>
      <c r="L300" s="33">
        <f>IF(J300=A300,VLOOKUP(A300,'2015'!$A$5:$K$674,4),0)</f>
        <v>35000</v>
      </c>
      <c r="M300">
        <f>IF(J300=A300,VLOOKUP(A300,'2015'!$A$5:$K$674,5),0)</f>
        <v>1</v>
      </c>
      <c r="N300">
        <f>IF(J300=A300,VLOOKUP(A300,'2015'!$A$5:$K$674,6),0)</f>
        <v>0</v>
      </c>
      <c r="O300" s="40">
        <f>IF(J300=A300,VLOOKUP(A300,'2015'!$A$5:$K$674,7),0)</f>
        <v>0</v>
      </c>
      <c r="P300" t="e">
        <f t="shared" si="21"/>
        <v>#DIV/0!</v>
      </c>
      <c r="R300" t="str">
        <f>VLOOKUP(A300,'2014'!$A$5:$K$675,1)</f>
        <v xml:space="preserve">Lori Roller </v>
      </c>
      <c r="S300" s="31">
        <f>IF(R300=A300,VLOOKUP(A300,'2014'!$A$5:$K$675,3),0)</f>
        <v>0</v>
      </c>
      <c r="T300" s="33">
        <f>IF(R300=A300,VLOOKUP(A300,'2014'!$A$5:$K$675,4),0)</f>
        <v>0</v>
      </c>
      <c r="U300">
        <f>IF(R300=A300,VLOOKUP(A300,'2014'!$A$5:$K$675,5),0)</f>
        <v>0</v>
      </c>
      <c r="V300">
        <f>IF(R300=A300,VLOOKUP(A300,'2014'!$A$5:$K$675,6),0)</f>
        <v>0</v>
      </c>
      <c r="W300" s="40">
        <f>IF(R300=A300,VLOOKUP(A300,'2014'!$A$5:$K$675,7),0)</f>
        <v>0</v>
      </c>
      <c r="X300" t="e">
        <f t="shared" si="22"/>
        <v>#DIV/0!</v>
      </c>
      <c r="Z300">
        <f>IF(R300=A300,VLOOKUP(A300,'2013'!$A$5:$K$674,3),0)</f>
        <v>0</v>
      </c>
      <c r="AA300" s="33">
        <f>IF(R300=A300,VLOOKUP(A300,'2013'!$A$5:$K$674,4),0)</f>
        <v>0</v>
      </c>
      <c r="AB300">
        <f>IF(R300=A300,VLOOKUP(A300,'2013'!$A$5:$K$674,5),0)</f>
        <v>0</v>
      </c>
      <c r="AC300">
        <f>IF(R300=A300,VLOOKUP(A300,'2013'!$A$5:$K$674,6),0)</f>
        <v>0</v>
      </c>
      <c r="AD300" s="40">
        <f>IF(R300=A300,VLOOKUP(A300,'2013'!$A$5:$K$674,7),0)</f>
        <v>0</v>
      </c>
      <c r="AE300" t="e">
        <f t="shared" si="26"/>
        <v>#DIV/0!</v>
      </c>
      <c r="AG300">
        <f>IF(R300=A300,VLOOKUP(A300,'2012'!$A$5:$K$674,3),0)</f>
        <v>0</v>
      </c>
      <c r="AH300" s="33">
        <f>IF(R300=A300,VLOOKUP(A300,'2012'!$A$5:$K$674,4),0)</f>
        <v>0</v>
      </c>
      <c r="AI300">
        <f>IF(R300=A300,VLOOKUP(A300,'2012'!$A$5:$K$674,5),0)</f>
        <v>0</v>
      </c>
      <c r="AJ300">
        <f>IF(R300=A300,VLOOKUP(A300,'2012'!$A$5:$K$674,6),0)</f>
        <v>0</v>
      </c>
      <c r="AK300" s="40">
        <f>IF(R300=A300,VLOOKUP(A300,'2012'!$A$5:$K$674,7),0)</f>
        <v>0</v>
      </c>
      <c r="AL300" t="e">
        <f t="shared" si="27"/>
        <v>#DIV/0!</v>
      </c>
      <c r="AN300" t="str">
        <f>VLOOKUP(A300,'2011'!$A$5:$K$674,1)</f>
        <v xml:space="preserve">Lori Roller </v>
      </c>
      <c r="AO300">
        <f>IF(AN300=R300,VLOOKUP(A300,'2011'!$A$5:$K$674,3),0)</f>
        <v>325</v>
      </c>
      <c r="AP300" s="33">
        <f>IF(AN300=R300,VLOOKUP(A300,'2011'!$A$5:$K$674,4),0)</f>
        <v>140000</v>
      </c>
      <c r="AQ300">
        <f>IF(R300=AN300,VLOOKUP(A300,'2011'!$A$5:$K$674,5),0)</f>
        <v>2</v>
      </c>
      <c r="AR300">
        <f>IF(R300=AN300,VLOOKUP(A300,'2011'!$A$5:$K$674,6),0)</f>
        <v>0</v>
      </c>
      <c r="AS300" s="40">
        <f>IF(R300=AN300,VLOOKUP(A300,'2011'!$A$5:$K$674,7),0)</f>
        <v>0</v>
      </c>
    </row>
    <row r="301" spans="1:45" x14ac:dyDescent="0.2">
      <c r="A301" t="s">
        <v>1340</v>
      </c>
      <c r="B301" t="s">
        <v>761</v>
      </c>
      <c r="C301">
        <v>323</v>
      </c>
      <c r="D301" s="33">
        <v>514250</v>
      </c>
      <c r="E301">
        <v>8</v>
      </c>
      <c r="F301">
        <v>1</v>
      </c>
      <c r="G301" s="40">
        <v>0.125</v>
      </c>
      <c r="H301" s="40" t="e">
        <f t="shared" si="25"/>
        <v>#DIV/0!</v>
      </c>
      <c r="J301" t="str">
        <f>VLOOKUP(A301,'2015'!$A$5:$K$674,1)</f>
        <v xml:space="preserve">Lori Tims </v>
      </c>
      <c r="K301" s="31">
        <f>IF(J301=A301,VLOOKUP(A301,'2015'!$A$5:$K$674,3),0)</f>
        <v>0</v>
      </c>
      <c r="L301" s="33">
        <f>IF(J301=A301,VLOOKUP(A301,'2015'!$A$5:$K$674,4),0)</f>
        <v>0</v>
      </c>
      <c r="M301">
        <f>IF(J301=A301,VLOOKUP(A301,'2015'!$A$5:$K$674,5),0)</f>
        <v>0</v>
      </c>
      <c r="N301">
        <f>IF(J301=A301,VLOOKUP(A301,'2015'!$A$5:$K$674,6),0)</f>
        <v>0</v>
      </c>
      <c r="O301" s="40">
        <f>IF(J301=A301,VLOOKUP(A301,'2015'!$A$5:$K$674,7),0)</f>
        <v>0</v>
      </c>
      <c r="P301" t="e">
        <f t="shared" si="21"/>
        <v>#DIV/0!</v>
      </c>
      <c r="R301" t="str">
        <f>VLOOKUP(A301,'2014'!$A$5:$K$675,1)</f>
        <v xml:space="preserve">Lourdes Vielma </v>
      </c>
      <c r="S301" s="31">
        <f>IF(R301=A301,VLOOKUP(A301,'2014'!$A$5:$K$675,3),0)</f>
        <v>308</v>
      </c>
      <c r="T301" s="33">
        <f>IF(R301=A301,VLOOKUP(A301,'2014'!$A$5:$K$675,4),0)</f>
        <v>403400</v>
      </c>
      <c r="U301">
        <f>IF(R301=A301,VLOOKUP(A301,'2014'!$A$5:$K$675,5),0)</f>
        <v>7</v>
      </c>
      <c r="V301">
        <f>IF(R301=A301,VLOOKUP(A301,'2014'!$A$5:$K$675,6),0)</f>
        <v>0</v>
      </c>
      <c r="W301" s="40">
        <f>IF(R301=A301,VLOOKUP(A301,'2014'!$A$5:$K$675,7),0)</f>
        <v>0</v>
      </c>
      <c r="X301" t="e">
        <f t="shared" si="22"/>
        <v>#DIV/0!</v>
      </c>
      <c r="Z301">
        <f>IF(R301=A301,VLOOKUP(A301,'2013'!$A$5:$K$674,3),0)</f>
        <v>222</v>
      </c>
      <c r="AA301" s="33">
        <f>IF(R301=A301,VLOOKUP(A301,'2013'!$A$5:$K$674,4),0)</f>
        <v>621167</v>
      </c>
      <c r="AB301">
        <f>IF(R301=A301,VLOOKUP(A301,'2013'!$A$5:$K$674,5),0)</f>
        <v>9</v>
      </c>
      <c r="AC301">
        <f>IF(R301=A301,VLOOKUP(A301,'2013'!$A$5:$K$674,6),0)</f>
        <v>0</v>
      </c>
      <c r="AD301" s="40">
        <f>IF(R301=A301,VLOOKUP(A301,'2013'!$A$5:$K$674,7),0)</f>
        <v>0</v>
      </c>
      <c r="AE301" t="e">
        <f t="shared" si="26"/>
        <v>#DIV/0!</v>
      </c>
      <c r="AG301">
        <f>IF(R301=A301,VLOOKUP(A301,'2012'!$A$5:$K$674,3),0)</f>
        <v>199</v>
      </c>
      <c r="AH301" s="33">
        <f>IF(R301=A301,VLOOKUP(A301,'2012'!$A$5:$K$674,4),0)</f>
        <v>662900</v>
      </c>
      <c r="AI301">
        <f>IF(R301=A301,VLOOKUP(A301,'2012'!$A$5:$K$674,5),0)</f>
        <v>11</v>
      </c>
      <c r="AJ301">
        <f>IF(R301=A301,VLOOKUP(A301,'2012'!$A$5:$K$674,6),0)</f>
        <v>0</v>
      </c>
      <c r="AK301" s="40">
        <f>IF(R301=A301,VLOOKUP(A301,'2012'!$A$5:$K$674,7),0)</f>
        <v>0</v>
      </c>
      <c r="AL301" t="e">
        <f t="shared" si="27"/>
        <v>#DIV/0!</v>
      </c>
      <c r="AN301" t="str">
        <f>VLOOKUP(A301,'2011'!$A$5:$K$674,1)</f>
        <v xml:space="preserve">Lourdes Vielma </v>
      </c>
      <c r="AO301">
        <f>IF(AN301=R301,VLOOKUP(A301,'2011'!$A$5:$K$674,3),0)</f>
        <v>192</v>
      </c>
      <c r="AP301" s="33">
        <f>IF(AN301=R301,VLOOKUP(A301,'2011'!$A$5:$K$674,4),0)</f>
        <v>540000</v>
      </c>
      <c r="AQ301">
        <f>IF(R301=AN301,VLOOKUP(A301,'2011'!$A$5:$K$674,5),0)</f>
        <v>9</v>
      </c>
      <c r="AR301">
        <f>IF(R301=AN301,VLOOKUP(A301,'2011'!$A$5:$K$674,6),0)</f>
        <v>0</v>
      </c>
      <c r="AS301" s="40">
        <f>IF(R301=AN301,VLOOKUP(A301,'2011'!$A$5:$K$674,7),0)</f>
        <v>0</v>
      </c>
    </row>
    <row r="302" spans="1:45" x14ac:dyDescent="0.2">
      <c r="A302" t="s">
        <v>1614</v>
      </c>
      <c r="B302" t="s">
        <v>554</v>
      </c>
      <c r="C302">
        <v>411</v>
      </c>
      <c r="D302" s="33">
        <v>213000</v>
      </c>
      <c r="E302">
        <v>1</v>
      </c>
      <c r="F302">
        <v>0</v>
      </c>
      <c r="G302" s="40">
        <v>0</v>
      </c>
      <c r="H302" s="40" t="e">
        <f t="shared" si="25"/>
        <v>#DIV/0!</v>
      </c>
      <c r="J302" t="str">
        <f>VLOOKUP(A302,'2015'!$A$5:$K$674,1)</f>
        <v xml:space="preserve">Luz Santillan </v>
      </c>
      <c r="K302" s="31">
        <f>IF(J302=A302,VLOOKUP(A302,'2015'!$A$5:$K$674,3),0)</f>
        <v>0</v>
      </c>
      <c r="L302" s="33">
        <f>IF(J302=A302,VLOOKUP(A302,'2015'!$A$5:$K$674,4),0)</f>
        <v>0</v>
      </c>
      <c r="M302">
        <f>IF(J302=A302,VLOOKUP(A302,'2015'!$A$5:$K$674,5),0)</f>
        <v>0</v>
      </c>
      <c r="N302">
        <f>IF(J302=A302,VLOOKUP(A302,'2015'!$A$5:$K$674,6),0)</f>
        <v>0</v>
      </c>
      <c r="O302" s="40">
        <f>IF(J302=A302,VLOOKUP(A302,'2015'!$A$5:$K$674,7),0)</f>
        <v>0</v>
      </c>
      <c r="P302" t="e">
        <f t="shared" si="21"/>
        <v>#DIV/0!</v>
      </c>
      <c r="R302" t="str">
        <f>VLOOKUP(A302,'2014'!$A$5:$K$675,1)</f>
        <v xml:space="preserve">Lu Gray </v>
      </c>
      <c r="S302" s="31">
        <f>IF(R302=A302,VLOOKUP(A302,'2014'!$A$5:$K$675,3),0)</f>
        <v>0</v>
      </c>
      <c r="T302" s="33">
        <f>IF(R302=A302,VLOOKUP(A302,'2014'!$A$5:$K$675,4),0)</f>
        <v>0</v>
      </c>
      <c r="U302">
        <f>IF(R302=A302,VLOOKUP(A302,'2014'!$A$5:$K$675,5),0)</f>
        <v>0</v>
      </c>
      <c r="V302">
        <f>IF(R302=A302,VLOOKUP(A302,'2014'!$A$5:$K$675,6),0)</f>
        <v>0</v>
      </c>
      <c r="W302" s="40">
        <f>IF(R302=A302,VLOOKUP(A302,'2014'!$A$5:$K$675,7),0)</f>
        <v>0</v>
      </c>
      <c r="X302" t="e">
        <f t="shared" si="22"/>
        <v>#DIV/0!</v>
      </c>
      <c r="Z302">
        <f>IF(R302=A302,VLOOKUP(A302,'2013'!$A$5:$K$674,3),0)</f>
        <v>0</v>
      </c>
      <c r="AA302" s="33">
        <f>IF(R302=A302,VLOOKUP(A302,'2013'!$A$5:$K$674,4),0)</f>
        <v>0</v>
      </c>
      <c r="AB302">
        <f>IF(R302=A302,VLOOKUP(A302,'2013'!$A$5:$K$674,5),0)</f>
        <v>0</v>
      </c>
      <c r="AC302">
        <f>IF(R302=A302,VLOOKUP(A302,'2013'!$A$5:$K$674,6),0)</f>
        <v>0</v>
      </c>
      <c r="AD302" s="40">
        <f>IF(R302=A302,VLOOKUP(A302,'2013'!$A$5:$K$674,7),0)</f>
        <v>0</v>
      </c>
      <c r="AE302" t="e">
        <f t="shared" si="26"/>
        <v>#DIV/0!</v>
      </c>
      <c r="AG302">
        <f>IF(R302=A302,VLOOKUP(A302,'2012'!$A$5:$K$674,3),0)</f>
        <v>0</v>
      </c>
      <c r="AH302" s="33">
        <f>IF(R302=A302,VLOOKUP(A302,'2012'!$A$5:$K$674,4),0)</f>
        <v>0</v>
      </c>
      <c r="AI302">
        <f>IF(R302=A302,VLOOKUP(A302,'2012'!$A$5:$K$674,5),0)</f>
        <v>0</v>
      </c>
      <c r="AJ302">
        <f>IF(R302=A302,VLOOKUP(A302,'2012'!$A$5:$K$674,6),0)</f>
        <v>0</v>
      </c>
      <c r="AK302" s="40">
        <f>IF(R302=A302,VLOOKUP(A302,'2012'!$A$5:$K$674,7),0)</f>
        <v>0</v>
      </c>
      <c r="AL302" t="e">
        <f t="shared" si="27"/>
        <v>#DIV/0!</v>
      </c>
      <c r="AN302" t="str">
        <f>VLOOKUP(A302,'2011'!$A$5:$K$674,1)</f>
        <v xml:space="preserve">Luanne Thomason </v>
      </c>
      <c r="AO302">
        <f>IF(AN302=R302,VLOOKUP(A302,'2011'!$A$5:$K$674,3),0)</f>
        <v>0</v>
      </c>
      <c r="AP302" s="33">
        <f>IF(AN302=R302,VLOOKUP(A302,'2011'!$A$5:$K$674,4),0)</f>
        <v>0</v>
      </c>
      <c r="AQ302">
        <f>IF(R302=AN302,VLOOKUP(A302,'2011'!$A$5:$K$674,5),0)</f>
        <v>0</v>
      </c>
      <c r="AR302">
        <f>IF(R302=AN302,VLOOKUP(A302,'2011'!$A$5:$K$674,6),0)</f>
        <v>0</v>
      </c>
      <c r="AS302" s="40">
        <f>IF(R302=AN302,VLOOKUP(A302,'2011'!$A$5:$K$674,7),0)</f>
        <v>0</v>
      </c>
    </row>
    <row r="303" spans="1:45" x14ac:dyDescent="0.2">
      <c r="A303" t="s">
        <v>1615</v>
      </c>
      <c r="B303" t="s">
        <v>1572</v>
      </c>
      <c r="C303">
        <v>396</v>
      </c>
      <c r="D303" s="33">
        <v>235000</v>
      </c>
      <c r="E303">
        <v>1</v>
      </c>
      <c r="F303">
        <v>0</v>
      </c>
      <c r="G303" s="40">
        <v>0</v>
      </c>
      <c r="H303" s="40" t="e">
        <f t="shared" si="25"/>
        <v>#DIV/0!</v>
      </c>
      <c r="J303" t="str">
        <f>VLOOKUP(A303,'2015'!$A$5:$K$674,1)</f>
        <v xml:space="preserve">Lynn Cushwa </v>
      </c>
      <c r="K303" s="31">
        <f>IF(J303=A303,VLOOKUP(A303,'2015'!$A$5:$K$674,3),0)</f>
        <v>0</v>
      </c>
      <c r="L303" s="33">
        <f>IF(J303=A303,VLOOKUP(A303,'2015'!$A$5:$K$674,4),0)</f>
        <v>0</v>
      </c>
      <c r="M303">
        <f>IF(J303=A303,VLOOKUP(A303,'2015'!$A$5:$K$674,5),0)</f>
        <v>0</v>
      </c>
      <c r="N303">
        <f>IF(J303=A303,VLOOKUP(A303,'2015'!$A$5:$K$674,6),0)</f>
        <v>0</v>
      </c>
      <c r="O303" s="40">
        <f>IF(J303=A303,VLOOKUP(A303,'2015'!$A$5:$K$674,7),0)</f>
        <v>0</v>
      </c>
      <c r="P303" t="e">
        <f t="shared" si="21"/>
        <v>#DIV/0!</v>
      </c>
      <c r="R303" t="str">
        <f>VLOOKUP(A303,'2014'!$A$5:$K$675,1)</f>
        <v xml:space="preserve">Lynn Cushwa </v>
      </c>
      <c r="S303" s="31">
        <f>IF(R303=A303,VLOOKUP(A303,'2014'!$A$5:$K$675,3),0)</f>
        <v>0</v>
      </c>
      <c r="T303" s="33">
        <f>IF(R303=A303,VLOOKUP(A303,'2014'!$A$5:$K$675,4),0)</f>
        <v>0</v>
      </c>
      <c r="U303">
        <f>IF(R303=A303,VLOOKUP(A303,'2014'!$A$5:$K$675,5),0)</f>
        <v>0</v>
      </c>
      <c r="V303">
        <f>IF(R303=A303,VLOOKUP(A303,'2014'!$A$5:$K$675,6),0)</f>
        <v>0</v>
      </c>
      <c r="W303" s="40">
        <f>IF(R303=A303,VLOOKUP(A303,'2014'!$A$5:$K$675,7),0)</f>
        <v>0</v>
      </c>
      <c r="X303">
        <f t="shared" si="22"/>
        <v>-1</v>
      </c>
      <c r="Z303">
        <f>IF(R303=A303,VLOOKUP(A303,'2013'!$A$5:$K$674,3),0)</f>
        <v>0</v>
      </c>
      <c r="AA303" s="33">
        <f>IF(R303=A303,VLOOKUP(A303,'2013'!$A$5:$K$674,4),0)</f>
        <v>0</v>
      </c>
      <c r="AB303">
        <f>IF(R303=A303,VLOOKUP(A303,'2013'!$A$5:$K$674,5),0)</f>
        <v>0</v>
      </c>
      <c r="AC303">
        <f>IF(R303=A303,VLOOKUP(A303,'2013'!$A$5:$K$674,6),0)</f>
        <v>0</v>
      </c>
      <c r="AD303" s="40">
        <f>IF(R303=A303,VLOOKUP(A303,'2013'!$A$5:$K$674,7),0)</f>
        <v>0</v>
      </c>
      <c r="AE303">
        <f t="shared" si="26"/>
        <v>-1</v>
      </c>
      <c r="AG303">
        <f>IF(R303=A303,VLOOKUP(A303,'2012'!$A$5:$K$674,3),0)</f>
        <v>0</v>
      </c>
      <c r="AH303" s="33">
        <f>IF(R303=A303,VLOOKUP(A303,'2012'!$A$5:$K$674,4),0)</f>
        <v>0</v>
      </c>
      <c r="AI303">
        <f>IF(R303=A303,VLOOKUP(A303,'2012'!$A$5:$K$674,5),0)</f>
        <v>0</v>
      </c>
      <c r="AJ303">
        <f>IF(R303=A303,VLOOKUP(A303,'2012'!$A$5:$K$674,6),0)</f>
        <v>0</v>
      </c>
      <c r="AK303" s="40">
        <f>IF(R303=A303,VLOOKUP(A303,'2012'!$A$5:$K$674,7),0)</f>
        <v>0</v>
      </c>
      <c r="AL303">
        <f t="shared" si="27"/>
        <v>-1</v>
      </c>
      <c r="AN303" t="str">
        <f>VLOOKUP(A303,'2011'!$A$5:$K$674,1)</f>
        <v xml:space="preserve">Lynn Cushwa </v>
      </c>
      <c r="AO303">
        <f>IF(AN303=R303,VLOOKUP(A303,'2011'!$A$5:$K$674,3),0)</f>
        <v>297</v>
      </c>
      <c r="AP303" s="33">
        <f>IF(AN303=R303,VLOOKUP(A303,'2011'!$A$5:$K$674,4),0)</f>
        <v>216000</v>
      </c>
      <c r="AQ303">
        <f>IF(R303=AN303,VLOOKUP(A303,'2011'!$A$5:$K$674,5),0)</f>
        <v>2</v>
      </c>
      <c r="AR303">
        <f>IF(R303=AN303,VLOOKUP(A303,'2011'!$A$5:$K$674,6),0)</f>
        <v>1</v>
      </c>
      <c r="AS303" s="40">
        <f>IF(R303=AN303,VLOOKUP(A303,'2011'!$A$5:$K$674,7),0)</f>
        <v>0.5</v>
      </c>
    </row>
    <row r="304" spans="1:45" x14ac:dyDescent="0.2">
      <c r="A304" t="s">
        <v>492</v>
      </c>
      <c r="B304" t="s">
        <v>1180</v>
      </c>
      <c r="C304">
        <v>147</v>
      </c>
      <c r="D304" s="33">
        <v>1881012</v>
      </c>
      <c r="E304">
        <v>11</v>
      </c>
      <c r="F304">
        <v>5</v>
      </c>
      <c r="G304" s="40">
        <v>0.45454545454545453</v>
      </c>
      <c r="H304" s="40" t="e">
        <f t="shared" si="25"/>
        <v>#DIV/0!</v>
      </c>
      <c r="J304" t="str">
        <f>VLOOKUP(A304,'2015'!$A$5:$K$674,1)</f>
        <v xml:space="preserve">Maegan Pennington </v>
      </c>
      <c r="K304" s="31">
        <f>IF(J304=A304,VLOOKUP(A304,'2015'!$A$5:$K$674,3),0)</f>
        <v>132</v>
      </c>
      <c r="L304" s="33">
        <f>IF(J304=A304,VLOOKUP(A304,'2015'!$A$5:$K$674,4),0)</f>
        <v>1450705</v>
      </c>
      <c r="M304">
        <f>IF(J304=A304,VLOOKUP(A304,'2015'!$A$5:$K$674,5),0)</f>
        <v>10</v>
      </c>
      <c r="N304">
        <f>IF(J304=A304,VLOOKUP(A304,'2015'!$A$5:$K$674,6),0)</f>
        <v>3</v>
      </c>
      <c r="O304" s="40">
        <f>IF(J304=A304,VLOOKUP(A304,'2015'!$A$5:$K$674,7),0)</f>
        <v>0.3</v>
      </c>
      <c r="P304" t="e">
        <f t="shared" si="21"/>
        <v>#DIV/0!</v>
      </c>
      <c r="R304" t="str">
        <f>VLOOKUP(A304,'2014'!$A$5:$K$675,1)</f>
        <v xml:space="preserve">Lynn Cushwa </v>
      </c>
      <c r="S304" s="31">
        <f>IF(R304=A304,VLOOKUP(A304,'2014'!$A$5:$K$675,3),0)</f>
        <v>0</v>
      </c>
      <c r="T304" s="33">
        <f>IF(R304=A304,VLOOKUP(A304,'2014'!$A$5:$K$675,4),0)</f>
        <v>0</v>
      </c>
      <c r="U304">
        <f>IF(R304=A304,VLOOKUP(A304,'2014'!$A$5:$K$675,5),0)</f>
        <v>0</v>
      </c>
      <c r="V304">
        <f>IF(R304=A304,VLOOKUP(A304,'2014'!$A$5:$K$675,6),0)</f>
        <v>0</v>
      </c>
      <c r="W304" s="40">
        <f>IF(R304=A304,VLOOKUP(A304,'2014'!$A$5:$K$675,7),0)</f>
        <v>0</v>
      </c>
      <c r="X304">
        <f t="shared" si="22"/>
        <v>-1</v>
      </c>
      <c r="Z304">
        <f>IF(R304=A304,VLOOKUP(A304,'2013'!$A$5:$K$674,3),0)</f>
        <v>0</v>
      </c>
      <c r="AA304" s="33">
        <f>IF(R304=A304,VLOOKUP(A304,'2013'!$A$5:$K$674,4),0)</f>
        <v>0</v>
      </c>
      <c r="AB304">
        <f>IF(R304=A304,VLOOKUP(A304,'2013'!$A$5:$K$674,5),0)</f>
        <v>0</v>
      </c>
      <c r="AC304">
        <f>IF(R304=A304,VLOOKUP(A304,'2013'!$A$5:$K$674,6),0)</f>
        <v>0</v>
      </c>
      <c r="AD304" s="40">
        <f>IF(R304=A304,VLOOKUP(A304,'2013'!$A$5:$K$674,7),0)</f>
        <v>0</v>
      </c>
      <c r="AE304">
        <f t="shared" si="26"/>
        <v>-1</v>
      </c>
      <c r="AG304">
        <f>IF(R304=A304,VLOOKUP(A304,'2012'!$A$5:$K$674,3),0)</f>
        <v>0</v>
      </c>
      <c r="AH304" s="33">
        <f>IF(R304=A304,VLOOKUP(A304,'2012'!$A$5:$K$674,4),0)</f>
        <v>0</v>
      </c>
      <c r="AI304">
        <f>IF(R304=A304,VLOOKUP(A304,'2012'!$A$5:$K$674,5),0)</f>
        <v>0</v>
      </c>
      <c r="AJ304">
        <f>IF(R304=A304,VLOOKUP(A304,'2012'!$A$5:$K$674,6),0)</f>
        <v>0</v>
      </c>
      <c r="AK304" s="40">
        <f>IF(R304=A304,VLOOKUP(A304,'2012'!$A$5:$K$674,7),0)</f>
        <v>0</v>
      </c>
      <c r="AL304">
        <f t="shared" si="27"/>
        <v>-1</v>
      </c>
      <c r="AN304" t="str">
        <f>VLOOKUP(A304,'2011'!$A$5:$K$674,1)</f>
        <v xml:space="preserve">Lynn Cushwa </v>
      </c>
      <c r="AO304">
        <f>IF(AN304=R304,VLOOKUP(A304,'2011'!$A$5:$K$674,3),0)</f>
        <v>297</v>
      </c>
      <c r="AP304" s="33">
        <f>IF(AN304=R304,VLOOKUP(A304,'2011'!$A$5:$K$674,4),0)</f>
        <v>216000</v>
      </c>
      <c r="AQ304">
        <f>IF(R304=AN304,VLOOKUP(A304,'2011'!$A$5:$K$674,5),0)</f>
        <v>2</v>
      </c>
      <c r="AR304">
        <f>IF(R304=AN304,VLOOKUP(A304,'2011'!$A$5:$K$674,6),0)</f>
        <v>1</v>
      </c>
      <c r="AS304" s="40">
        <f>IF(R304=AN304,VLOOKUP(A304,'2011'!$A$5:$K$674,7),0)</f>
        <v>0.5</v>
      </c>
    </row>
    <row r="305" spans="1:45" x14ac:dyDescent="0.2">
      <c r="A305" t="s">
        <v>1520</v>
      </c>
      <c r="B305" t="s">
        <v>1099</v>
      </c>
      <c r="C305">
        <v>155</v>
      </c>
      <c r="D305" s="33">
        <v>1812600</v>
      </c>
      <c r="E305">
        <v>12</v>
      </c>
      <c r="F305">
        <v>2</v>
      </c>
      <c r="G305" s="40">
        <v>0.16666666666666666</v>
      </c>
      <c r="H305" s="40" t="e">
        <f t="shared" si="25"/>
        <v>#DIV/0!</v>
      </c>
      <c r="J305" t="str">
        <f>VLOOKUP(A305,'2015'!$A$5:$K$674,1)</f>
        <v xml:space="preserve">Maegan Pennington </v>
      </c>
      <c r="K305" s="31">
        <f>IF(J305=A305,VLOOKUP(A305,'2015'!$A$5:$K$674,3),0)</f>
        <v>0</v>
      </c>
      <c r="L305" s="33">
        <f>IF(J305=A305,VLOOKUP(A305,'2015'!$A$5:$K$674,4),0)</f>
        <v>0</v>
      </c>
      <c r="M305">
        <f>IF(J305=A305,VLOOKUP(A305,'2015'!$A$5:$K$674,5),0)</f>
        <v>0</v>
      </c>
      <c r="N305">
        <f>IF(J305=A305,VLOOKUP(A305,'2015'!$A$5:$K$674,6),0)</f>
        <v>0</v>
      </c>
      <c r="O305" s="40">
        <f>IF(J305=A305,VLOOKUP(A305,'2015'!$A$5:$K$674,7),0)</f>
        <v>0</v>
      </c>
      <c r="P305" t="e">
        <f t="shared" si="21"/>
        <v>#DIV/0!</v>
      </c>
      <c r="R305" t="str">
        <f>VLOOKUP(A305,'2014'!$A$5:$K$675,1)</f>
        <v xml:space="preserve">Lynn Cushwa </v>
      </c>
      <c r="S305" s="31">
        <f>IF(R305=A305,VLOOKUP(A305,'2014'!$A$5:$K$675,3),0)</f>
        <v>0</v>
      </c>
      <c r="T305" s="33">
        <f>IF(R305=A305,VLOOKUP(A305,'2014'!$A$5:$K$675,4),0)</f>
        <v>0</v>
      </c>
      <c r="U305">
        <f>IF(R305=A305,VLOOKUP(A305,'2014'!$A$5:$K$675,5),0)</f>
        <v>0</v>
      </c>
      <c r="V305">
        <f>IF(R305=A305,VLOOKUP(A305,'2014'!$A$5:$K$675,6),0)</f>
        <v>0</v>
      </c>
      <c r="W305" s="40">
        <f>IF(R305=A305,VLOOKUP(A305,'2014'!$A$5:$K$675,7),0)</f>
        <v>0</v>
      </c>
      <c r="X305">
        <f t="shared" si="22"/>
        <v>-1</v>
      </c>
      <c r="Z305">
        <f>IF(R305=A305,VLOOKUP(A305,'2013'!$A$5:$K$674,3),0)</f>
        <v>0</v>
      </c>
      <c r="AA305" s="33">
        <f>IF(R305=A305,VLOOKUP(A305,'2013'!$A$5:$K$674,4),0)</f>
        <v>0</v>
      </c>
      <c r="AB305">
        <f>IF(R305=A305,VLOOKUP(A305,'2013'!$A$5:$K$674,5),0)</f>
        <v>0</v>
      </c>
      <c r="AC305">
        <f>IF(R305=A305,VLOOKUP(A305,'2013'!$A$5:$K$674,6),0)</f>
        <v>0</v>
      </c>
      <c r="AD305" s="40">
        <f>IF(R305=A305,VLOOKUP(A305,'2013'!$A$5:$K$674,7),0)</f>
        <v>0</v>
      </c>
      <c r="AE305">
        <f t="shared" si="26"/>
        <v>-1</v>
      </c>
      <c r="AG305">
        <f>IF(R305=A305,VLOOKUP(A305,'2012'!$A$5:$K$674,3),0)</f>
        <v>0</v>
      </c>
      <c r="AH305" s="33">
        <f>IF(R305=A305,VLOOKUP(A305,'2012'!$A$5:$K$674,4),0)</f>
        <v>0</v>
      </c>
      <c r="AI305">
        <f>IF(R305=A305,VLOOKUP(A305,'2012'!$A$5:$K$674,5),0)</f>
        <v>0</v>
      </c>
      <c r="AJ305">
        <f>IF(R305=A305,VLOOKUP(A305,'2012'!$A$5:$K$674,6),0)</f>
        <v>0</v>
      </c>
      <c r="AK305" s="40">
        <f>IF(R305=A305,VLOOKUP(A305,'2012'!$A$5:$K$674,7),0)</f>
        <v>0</v>
      </c>
      <c r="AL305">
        <f t="shared" si="27"/>
        <v>-1</v>
      </c>
      <c r="AN305" t="str">
        <f>VLOOKUP(A305,'2011'!$A$5:$K$674,1)</f>
        <v xml:space="preserve">Lynn Cushwa </v>
      </c>
      <c r="AO305">
        <f>IF(AN305=R305,VLOOKUP(A305,'2011'!$A$5:$K$674,3),0)</f>
        <v>297</v>
      </c>
      <c r="AP305" s="33">
        <f>IF(AN305=R305,VLOOKUP(A305,'2011'!$A$5:$K$674,4),0)</f>
        <v>216000</v>
      </c>
      <c r="AQ305">
        <f>IF(R305=AN305,VLOOKUP(A305,'2011'!$A$5:$K$674,5),0)</f>
        <v>2</v>
      </c>
      <c r="AR305">
        <f>IF(R305=AN305,VLOOKUP(A305,'2011'!$A$5:$K$674,6),0)</f>
        <v>1</v>
      </c>
      <c r="AS305" s="40">
        <f>IF(R305=AN305,VLOOKUP(A305,'2011'!$A$5:$K$674,7),0)</f>
        <v>0.5</v>
      </c>
    </row>
    <row r="306" spans="1:45" x14ac:dyDescent="0.2">
      <c r="A306" t="s">
        <v>859</v>
      </c>
      <c r="B306" t="s">
        <v>1046</v>
      </c>
      <c r="C306">
        <v>83</v>
      </c>
      <c r="D306" s="33">
        <v>2818400</v>
      </c>
      <c r="E306">
        <v>20</v>
      </c>
      <c r="F306">
        <v>4</v>
      </c>
      <c r="G306" s="40">
        <v>0.2</v>
      </c>
      <c r="H306" s="40" t="e">
        <f t="shared" si="25"/>
        <v>#DIV/0!</v>
      </c>
      <c r="J306" t="str">
        <f>VLOOKUP(A306,'2015'!$A$5:$K$674,1)</f>
        <v xml:space="preserve">Malisa Spivey </v>
      </c>
      <c r="K306" s="31">
        <f>IF(J306=A306,VLOOKUP(A306,'2015'!$A$5:$K$674,3),0)</f>
        <v>64</v>
      </c>
      <c r="L306" s="33">
        <f>IF(J306=A306,VLOOKUP(A306,'2015'!$A$5:$K$674,4),0)</f>
        <v>2565750</v>
      </c>
      <c r="M306">
        <f>IF(J306=A306,VLOOKUP(A306,'2015'!$A$5:$K$674,5),0)</f>
        <v>23</v>
      </c>
      <c r="N306">
        <f>IF(J306=A306,VLOOKUP(A306,'2015'!$A$5:$K$674,6),0)</f>
        <v>2</v>
      </c>
      <c r="O306" s="40">
        <f>IF(J306=A306,VLOOKUP(A306,'2015'!$A$5:$K$674,7),0)</f>
        <v>8.6956521739130432E-2</v>
      </c>
      <c r="P306">
        <f t="shared" si="21"/>
        <v>1.2608695652173911</v>
      </c>
      <c r="R306" t="str">
        <f>VLOOKUP(A306,'2014'!$A$5:$K$675,1)</f>
        <v xml:space="preserve">Malisa Spivey </v>
      </c>
      <c r="S306" s="31">
        <f>IF(R306=A306,VLOOKUP(A306,'2014'!$A$5:$K$675,3),0)</f>
        <v>54</v>
      </c>
      <c r="T306" s="33">
        <f>IF(R306=A306,VLOOKUP(A306,'2014'!$A$5:$K$675,4),0)</f>
        <v>3010793</v>
      </c>
      <c r="U306">
        <f>IF(R306=A306,VLOOKUP(A306,'2014'!$A$5:$K$675,5),0)</f>
        <v>26</v>
      </c>
      <c r="V306">
        <f>IF(R306=A306,VLOOKUP(A306,'2014'!$A$5:$K$675,6),0)</f>
        <v>1</v>
      </c>
      <c r="W306" s="40">
        <f>IF(R306=A306,VLOOKUP(A306,'2014'!$A$5:$K$675,7),0)</f>
        <v>3.8461538461538464E-2</v>
      </c>
      <c r="X306" t="e">
        <f t="shared" si="22"/>
        <v>#DIV/0!</v>
      </c>
      <c r="Z306">
        <f>IF(R306=A306,VLOOKUP(A306,'2013'!$A$5:$K$674,3),0)</f>
        <v>59</v>
      </c>
      <c r="AA306" s="33">
        <f>IF(R306=A306,VLOOKUP(A306,'2013'!$A$5:$K$674,4),0)</f>
        <v>2577700</v>
      </c>
      <c r="AB306">
        <f>IF(R306=A306,VLOOKUP(A306,'2013'!$A$5:$K$674,5),0)</f>
        <v>20</v>
      </c>
      <c r="AC306">
        <f>IF(R306=A306,VLOOKUP(A306,'2013'!$A$5:$K$674,6),0)</f>
        <v>5</v>
      </c>
      <c r="AD306" s="40">
        <f>IF(R306=A306,VLOOKUP(A306,'2013'!$A$5:$K$674,7),0)</f>
        <v>0.25</v>
      </c>
      <c r="AE306" t="e">
        <f t="shared" si="26"/>
        <v>#DIV/0!</v>
      </c>
      <c r="AG306">
        <f>IF(R306=A306,VLOOKUP(A306,'2012'!$A$5:$K$674,3),0)</f>
        <v>69</v>
      </c>
      <c r="AH306" s="33">
        <f>IF(R306=A306,VLOOKUP(A306,'2012'!$A$5:$K$674,4),0)</f>
        <v>2065850</v>
      </c>
      <c r="AI306">
        <f>IF(R306=A306,VLOOKUP(A306,'2012'!$A$5:$K$674,5),0)</f>
        <v>17</v>
      </c>
      <c r="AJ306">
        <f>IF(R306=A306,VLOOKUP(A306,'2012'!$A$5:$K$674,6),0)</f>
        <v>0</v>
      </c>
      <c r="AK306" s="40">
        <f>IF(R306=A306,VLOOKUP(A306,'2012'!$A$5:$K$674,7),0)</f>
        <v>0</v>
      </c>
      <c r="AL306" t="e">
        <f t="shared" si="27"/>
        <v>#DIV/0!</v>
      </c>
      <c r="AN306" t="str">
        <f>VLOOKUP(A306,'2011'!$A$5:$K$674,1)</f>
        <v xml:space="preserve">Lynn Cushwa </v>
      </c>
      <c r="AO306">
        <f>IF(AN306=R306,VLOOKUP(A306,'2011'!$A$5:$K$674,3),0)</f>
        <v>0</v>
      </c>
      <c r="AP306" s="33">
        <f>IF(AN306=R306,VLOOKUP(A306,'2011'!$A$5:$K$674,4),0)</f>
        <v>0</v>
      </c>
      <c r="AQ306">
        <f>IF(R306=AN306,VLOOKUP(A306,'2011'!$A$5:$K$674,5),0)</f>
        <v>0</v>
      </c>
      <c r="AR306">
        <f>IF(R306=AN306,VLOOKUP(A306,'2011'!$A$5:$K$674,6),0)</f>
        <v>0</v>
      </c>
      <c r="AS306" s="40">
        <f>IF(R306=AN306,VLOOKUP(A306,'2011'!$A$5:$K$674,7),0)</f>
        <v>0</v>
      </c>
    </row>
    <row r="307" spans="1:45" x14ac:dyDescent="0.2">
      <c r="A307" t="s">
        <v>1341</v>
      </c>
      <c r="B307" t="s">
        <v>300</v>
      </c>
      <c r="C307">
        <v>153</v>
      </c>
      <c r="D307" s="33">
        <v>1835300</v>
      </c>
      <c r="E307">
        <v>11</v>
      </c>
      <c r="F307">
        <v>5</v>
      </c>
      <c r="G307" s="40">
        <v>0.45454545454545453</v>
      </c>
      <c r="H307" s="40">
        <f t="shared" si="25"/>
        <v>-0.20454545454545453</v>
      </c>
      <c r="J307" t="str">
        <f>VLOOKUP(A307,'2015'!$A$5:$K$674,1)</f>
        <v xml:space="preserve">Mandy Petersen </v>
      </c>
      <c r="K307" s="31">
        <f>IF(J307=A307,VLOOKUP(A307,'2015'!$A$5:$K$674,3),0)</f>
        <v>197</v>
      </c>
      <c r="L307" s="33">
        <f>IF(J307=A307,VLOOKUP(A307,'2015'!$A$5:$K$674,4),0)</f>
        <v>904000</v>
      </c>
      <c r="M307">
        <f>IF(J307=A307,VLOOKUP(A307,'2015'!$A$5:$K$674,5),0)</f>
        <v>5</v>
      </c>
      <c r="N307">
        <f>IF(J307=A307,VLOOKUP(A307,'2015'!$A$5:$K$674,6),0)</f>
        <v>4</v>
      </c>
      <c r="O307" s="40">
        <f>IF(J307=A307,VLOOKUP(A307,'2015'!$A$5:$K$674,7),0)</f>
        <v>0.8</v>
      </c>
      <c r="P307">
        <f t="shared" si="21"/>
        <v>0</v>
      </c>
      <c r="R307" t="str">
        <f>VLOOKUP(A307,'2014'!$A$5:$K$675,1)</f>
        <v xml:space="preserve">Mandy Petersen </v>
      </c>
      <c r="S307" s="31">
        <f>IF(R307=A307,VLOOKUP(A307,'2014'!$A$5:$K$675,3),0)</f>
        <v>192</v>
      </c>
      <c r="T307" s="33">
        <f>IF(R307=A307,VLOOKUP(A307,'2014'!$A$5:$K$675,4),0)</f>
        <v>962900</v>
      </c>
      <c r="U307">
        <f>IF(R307=A307,VLOOKUP(A307,'2014'!$A$5:$K$675,5),0)</f>
        <v>5</v>
      </c>
      <c r="V307">
        <f>IF(R307=A307,VLOOKUP(A307,'2014'!$A$5:$K$675,6),0)</f>
        <v>4</v>
      </c>
      <c r="W307" s="40">
        <f>IF(R307=A307,VLOOKUP(A307,'2014'!$A$5:$K$675,7),0)</f>
        <v>0.8</v>
      </c>
      <c r="X307">
        <f t="shared" si="22"/>
        <v>-1.1122807017543859</v>
      </c>
      <c r="Z307">
        <f>IF(R307=A307,VLOOKUP(A307,'2013'!$A$5:$K$674,3),0)</f>
        <v>146</v>
      </c>
      <c r="AA307" s="33">
        <f>IF(R307=A307,VLOOKUP(A307,'2013'!$A$5:$K$674,4),0)</f>
        <v>1171400</v>
      </c>
      <c r="AB307">
        <f>IF(R307=A307,VLOOKUP(A307,'2013'!$A$5:$K$674,5),0)</f>
        <v>8</v>
      </c>
      <c r="AC307">
        <f>IF(R307=A307,VLOOKUP(A307,'2013'!$A$5:$K$674,6),0)</f>
        <v>7</v>
      </c>
      <c r="AD307" s="40">
        <f>IF(R307=A307,VLOOKUP(A307,'2013'!$A$5:$K$674,7),0)</f>
        <v>0.875</v>
      </c>
      <c r="AE307">
        <f t="shared" si="26"/>
        <v>-7.125</v>
      </c>
      <c r="AG307">
        <f>IF(R307=A307,VLOOKUP(A307,'2012'!$A$5:$K$674,3),0)</f>
        <v>139</v>
      </c>
      <c r="AH307" s="33">
        <f>IF(R307=A307,VLOOKUP(A307,'2012'!$A$5:$K$674,4),0)</f>
        <v>1091000</v>
      </c>
      <c r="AI307">
        <f>IF(R307=A307,VLOOKUP(A307,'2012'!$A$5:$K$674,5),0)</f>
        <v>7</v>
      </c>
      <c r="AJ307">
        <f>IF(R307=A307,VLOOKUP(A307,'2012'!$A$5:$K$674,6),0)</f>
        <v>4</v>
      </c>
      <c r="AK307" s="40">
        <f>IF(R307=A307,VLOOKUP(A307,'2012'!$A$5:$K$674,7),0)</f>
        <v>0.5714285714285714</v>
      </c>
      <c r="AL307">
        <f t="shared" si="27"/>
        <v>-0.14285714285714285</v>
      </c>
      <c r="AN307" t="str">
        <f>VLOOKUP(A307,'2011'!$A$5:$K$674,1)</f>
        <v xml:space="preserve">Mandy Petersen </v>
      </c>
      <c r="AO307">
        <f>IF(AN307=R307,VLOOKUP(A307,'2011'!$A$5:$K$674,3),0)</f>
        <v>203</v>
      </c>
      <c r="AP307" s="33">
        <f>IF(AN307=R307,VLOOKUP(A307,'2011'!$A$5:$K$674,4),0)</f>
        <v>510250</v>
      </c>
      <c r="AQ307">
        <f>IF(R307=AN307,VLOOKUP(A307,'2011'!$A$5:$K$674,5),0)</f>
        <v>3</v>
      </c>
      <c r="AR307">
        <f>IF(R307=AN307,VLOOKUP(A307,'2011'!$A$5:$K$674,6),0)</f>
        <v>2</v>
      </c>
      <c r="AS307" s="40">
        <f>IF(R307=AN307,VLOOKUP(A307,'2011'!$A$5:$K$674,7),0)</f>
        <v>0.66666666666666663</v>
      </c>
    </row>
    <row r="308" spans="1:45" x14ac:dyDescent="0.2">
      <c r="A308" t="s">
        <v>1593</v>
      </c>
      <c r="B308" t="s">
        <v>1448</v>
      </c>
      <c r="C308">
        <v>352</v>
      </c>
      <c r="D308" s="33">
        <v>393900</v>
      </c>
      <c r="E308">
        <v>2</v>
      </c>
      <c r="F308">
        <v>0</v>
      </c>
      <c r="G308" s="40">
        <v>0</v>
      </c>
      <c r="H308" s="40" t="e">
        <f t="shared" si="25"/>
        <v>#DIV/0!</v>
      </c>
      <c r="J308" t="str">
        <f>VLOOKUP(A308,'2015'!$A$5:$K$674,1)</f>
        <v xml:space="preserve">Mandy Petersen </v>
      </c>
      <c r="K308" s="31">
        <f>IF(J308=A308,VLOOKUP(A308,'2015'!$A$5:$K$674,3),0)</f>
        <v>0</v>
      </c>
      <c r="L308" s="33">
        <f>IF(J308=A308,VLOOKUP(A308,'2015'!$A$5:$K$674,4),0)</f>
        <v>0</v>
      </c>
      <c r="M308">
        <f>IF(J308=A308,VLOOKUP(A308,'2015'!$A$5:$K$674,5),0)</f>
        <v>0</v>
      </c>
      <c r="N308">
        <f>IF(J308=A308,VLOOKUP(A308,'2015'!$A$5:$K$674,6),0)</f>
        <v>0</v>
      </c>
      <c r="O308" s="40">
        <f>IF(J308=A308,VLOOKUP(A308,'2015'!$A$5:$K$674,7),0)</f>
        <v>0</v>
      </c>
      <c r="P308" t="e">
        <f t="shared" si="21"/>
        <v>#DIV/0!</v>
      </c>
      <c r="R308" t="str">
        <f>VLOOKUP(A308,'2014'!$A$5:$K$675,1)</f>
        <v xml:space="preserve">Mandy Petersen </v>
      </c>
      <c r="S308" s="31">
        <f>IF(R308=A308,VLOOKUP(A308,'2014'!$A$5:$K$675,3),0)</f>
        <v>0</v>
      </c>
      <c r="T308" s="33">
        <f>IF(R308=A308,VLOOKUP(A308,'2014'!$A$5:$K$675,4),0)</f>
        <v>0</v>
      </c>
      <c r="U308">
        <f>IF(R308=A308,VLOOKUP(A308,'2014'!$A$5:$K$675,5),0)</f>
        <v>0</v>
      </c>
      <c r="V308">
        <f>IF(R308=A308,VLOOKUP(A308,'2014'!$A$5:$K$675,6),0)</f>
        <v>0</v>
      </c>
      <c r="W308" s="40">
        <f>IF(R308=A308,VLOOKUP(A308,'2014'!$A$5:$K$675,7),0)</f>
        <v>0</v>
      </c>
      <c r="X308">
        <f t="shared" si="22"/>
        <v>-1</v>
      </c>
      <c r="Z308">
        <f>IF(R308=A308,VLOOKUP(A308,'2013'!$A$5:$K$674,3),0)</f>
        <v>0</v>
      </c>
      <c r="AA308" s="33">
        <f>IF(R308=A308,VLOOKUP(A308,'2013'!$A$5:$K$674,4),0)</f>
        <v>0</v>
      </c>
      <c r="AB308">
        <f>IF(R308=A308,VLOOKUP(A308,'2013'!$A$5:$K$674,5),0)</f>
        <v>0</v>
      </c>
      <c r="AC308">
        <f>IF(R308=A308,VLOOKUP(A308,'2013'!$A$5:$K$674,6),0)</f>
        <v>0</v>
      </c>
      <c r="AD308" s="40">
        <f>IF(R308=A308,VLOOKUP(A308,'2013'!$A$5:$K$674,7),0)</f>
        <v>0</v>
      </c>
      <c r="AE308">
        <f t="shared" si="26"/>
        <v>-1</v>
      </c>
      <c r="AG308">
        <f>IF(R308=A308,VLOOKUP(A308,'2012'!$A$5:$K$674,3),0)</f>
        <v>0</v>
      </c>
      <c r="AH308" s="33">
        <f>IF(R308=A308,VLOOKUP(A308,'2012'!$A$5:$K$674,4),0)</f>
        <v>0</v>
      </c>
      <c r="AI308">
        <f>IF(R308=A308,VLOOKUP(A308,'2012'!$A$5:$K$674,5),0)</f>
        <v>0</v>
      </c>
      <c r="AJ308">
        <f>IF(R308=A308,VLOOKUP(A308,'2012'!$A$5:$K$674,6),0)</f>
        <v>0</v>
      </c>
      <c r="AK308" s="40">
        <f>IF(R308=A308,VLOOKUP(A308,'2012'!$A$5:$K$674,7),0)</f>
        <v>0</v>
      </c>
      <c r="AL308">
        <f t="shared" si="27"/>
        <v>-1</v>
      </c>
      <c r="AN308" t="str">
        <f>VLOOKUP(A308,'2011'!$A$5:$K$674,1)</f>
        <v xml:space="preserve">Mandy Petersen </v>
      </c>
      <c r="AO308">
        <f>IF(AN308=R308,VLOOKUP(A308,'2011'!$A$5:$K$674,3),0)</f>
        <v>203</v>
      </c>
      <c r="AP308" s="33">
        <f>IF(AN308=R308,VLOOKUP(A308,'2011'!$A$5:$K$674,4),0)</f>
        <v>510250</v>
      </c>
      <c r="AQ308">
        <f>IF(R308=AN308,VLOOKUP(A308,'2011'!$A$5:$K$674,5),0)</f>
        <v>3</v>
      </c>
      <c r="AR308">
        <f>IF(R308=AN308,VLOOKUP(A308,'2011'!$A$5:$K$674,6),0)</f>
        <v>2</v>
      </c>
      <c r="AS308" s="40">
        <f>IF(R308=AN308,VLOOKUP(A308,'2011'!$A$5:$K$674,7),0)</f>
        <v>0.66666666666666663</v>
      </c>
    </row>
    <row r="309" spans="1:45" x14ac:dyDescent="0.2">
      <c r="A309" t="s">
        <v>939</v>
      </c>
      <c r="B309" t="s">
        <v>1099</v>
      </c>
      <c r="C309">
        <v>427</v>
      </c>
      <c r="D309" s="33">
        <v>177750</v>
      </c>
      <c r="E309">
        <v>2</v>
      </c>
      <c r="F309">
        <v>0</v>
      </c>
      <c r="G309" s="40">
        <v>0</v>
      </c>
      <c r="H309" s="40" t="e">
        <f t="shared" si="25"/>
        <v>#DIV/0!</v>
      </c>
      <c r="J309" t="str">
        <f>VLOOKUP(A309,'2015'!$A$5:$K$674,1)</f>
        <v xml:space="preserve">Marcia Bennett </v>
      </c>
      <c r="K309" s="31">
        <f>IF(J309=A309,VLOOKUP(A309,'2015'!$A$5:$K$674,3),0)</f>
        <v>219</v>
      </c>
      <c r="L309" s="33">
        <f>IF(J309=A309,VLOOKUP(A309,'2015'!$A$5:$K$674,4),0)</f>
        <v>761500</v>
      </c>
      <c r="M309">
        <f>IF(J309=A309,VLOOKUP(A309,'2015'!$A$5:$K$674,5),0)</f>
        <v>7</v>
      </c>
      <c r="N309">
        <f>IF(J309=A309,VLOOKUP(A309,'2015'!$A$5:$K$674,6),0)</f>
        <v>3</v>
      </c>
      <c r="O309" s="40">
        <f>IF(J309=A309,VLOOKUP(A309,'2015'!$A$5:$K$674,7),0)</f>
        <v>0.42857142857142855</v>
      </c>
      <c r="P309">
        <f t="shared" si="21"/>
        <v>2.857142857142847E-2</v>
      </c>
      <c r="R309" t="str">
        <f>VLOOKUP(A309,'2014'!$A$5:$K$675,1)</f>
        <v xml:space="preserve">Marcia Bennett </v>
      </c>
      <c r="S309" s="31">
        <f>IF(R309=A309,VLOOKUP(A309,'2014'!$A$5:$K$675,3),0)</f>
        <v>134</v>
      </c>
      <c r="T309" s="33">
        <f>IF(R309=A309,VLOOKUP(A309,'2014'!$A$5:$K$675,4),0)</f>
        <v>1522400</v>
      </c>
      <c r="U309">
        <f>IF(R309=A309,VLOOKUP(A309,'2014'!$A$5:$K$675,5),0)</f>
        <v>12</v>
      </c>
      <c r="V309">
        <f>IF(R309=A309,VLOOKUP(A309,'2014'!$A$5:$K$675,6),0)</f>
        <v>5</v>
      </c>
      <c r="W309" s="40">
        <f>IF(R309=A309,VLOOKUP(A309,'2014'!$A$5:$K$675,7),0)</f>
        <v>0.41666666666666669</v>
      </c>
      <c r="X309">
        <f t="shared" si="22"/>
        <v>-1.2083333333333333</v>
      </c>
      <c r="Z309">
        <f>IF(R309=A309,VLOOKUP(A309,'2013'!$A$5:$K$674,3),0)</f>
        <v>315</v>
      </c>
      <c r="AA309" s="33">
        <f>IF(R309=A309,VLOOKUP(A309,'2013'!$A$5:$K$674,4),0)</f>
        <v>241900</v>
      </c>
      <c r="AB309">
        <f>IF(R309=A309,VLOOKUP(A309,'2013'!$A$5:$K$674,5),0)</f>
        <v>2</v>
      </c>
      <c r="AC309">
        <f>IF(R309=A309,VLOOKUP(A309,'2013'!$A$5:$K$674,6),0)</f>
        <v>2</v>
      </c>
      <c r="AD309" s="40">
        <f>IF(R309=A309,VLOOKUP(A309,'2013'!$A$5:$K$674,7),0)</f>
        <v>1</v>
      </c>
      <c r="AE309">
        <f t="shared" si="26"/>
        <v>-2</v>
      </c>
      <c r="AG309">
        <f>IF(R309=A309,VLOOKUP(A309,'2012'!$A$5:$K$674,3),0)</f>
        <v>354</v>
      </c>
      <c r="AH309" s="33">
        <f>IF(R309=A309,VLOOKUP(A309,'2012'!$A$5:$K$674,4),0)</f>
        <v>101000</v>
      </c>
      <c r="AI309">
        <f>IF(R309=A309,VLOOKUP(A309,'2012'!$A$5:$K$674,5),0)</f>
        <v>1</v>
      </c>
      <c r="AJ309">
        <f>IF(R309=A309,VLOOKUP(A309,'2012'!$A$5:$K$674,6),0)</f>
        <v>0</v>
      </c>
      <c r="AK309" s="40">
        <f>IF(R309=A309,VLOOKUP(A309,'2012'!$A$5:$K$674,7),0)</f>
        <v>0</v>
      </c>
      <c r="AL309">
        <f t="shared" si="27"/>
        <v>-1</v>
      </c>
      <c r="AN309" t="str">
        <f>VLOOKUP(A309,'2011'!$A$5:$K$674,1)</f>
        <v xml:space="preserve">Marcia Bennett </v>
      </c>
      <c r="AO309">
        <f>IF(AN309=R309,VLOOKUP(A309,'2011'!$A$5:$K$674,3),0)</f>
        <v>216</v>
      </c>
      <c r="AP309" s="33">
        <f>IF(AN309=R309,VLOOKUP(A309,'2011'!$A$5:$K$674,4),0)</f>
        <v>464350</v>
      </c>
      <c r="AQ309">
        <f>IF(R309=AN309,VLOOKUP(A309,'2011'!$A$5:$K$674,5),0)</f>
        <v>3</v>
      </c>
      <c r="AR309">
        <f>IF(R309=AN309,VLOOKUP(A309,'2011'!$A$5:$K$674,6),0)</f>
        <v>1</v>
      </c>
      <c r="AS309" s="40">
        <f>IF(R309=AN309,VLOOKUP(A309,'2011'!$A$5:$K$674,7),0)</f>
        <v>0.33333333333333331</v>
      </c>
    </row>
    <row r="310" spans="1:45" x14ac:dyDescent="0.2">
      <c r="A310" t="s">
        <v>516</v>
      </c>
      <c r="B310" t="s">
        <v>1099</v>
      </c>
      <c r="C310">
        <v>432</v>
      </c>
      <c r="D310" s="33">
        <v>162700</v>
      </c>
      <c r="E310">
        <v>2</v>
      </c>
      <c r="F310">
        <v>0</v>
      </c>
      <c r="G310" s="40">
        <v>0</v>
      </c>
      <c r="H310" s="40" t="e">
        <f t="shared" si="25"/>
        <v>#DIV/0!</v>
      </c>
      <c r="J310" t="str">
        <f>VLOOKUP(A310,'2015'!$A$5:$K$674,1)</f>
        <v xml:space="preserve">Marcia Michael </v>
      </c>
      <c r="K310" s="31">
        <f>IF(J310=A310,VLOOKUP(A310,'2015'!$A$5:$K$674,3),0)</f>
        <v>287</v>
      </c>
      <c r="L310" s="33">
        <f>IF(J310=A310,VLOOKUP(A310,'2015'!$A$5:$K$674,4),0)</f>
        <v>439400</v>
      </c>
      <c r="M310">
        <f>IF(J310=A310,VLOOKUP(A310,'2015'!$A$5:$K$674,5),0)</f>
        <v>4</v>
      </c>
      <c r="N310">
        <f>IF(J310=A310,VLOOKUP(A310,'2015'!$A$5:$K$674,6),0)</f>
        <v>0</v>
      </c>
      <c r="O310" s="40">
        <f>IF(J310=A310,VLOOKUP(A310,'2015'!$A$5:$K$674,7),0)</f>
        <v>0</v>
      </c>
      <c r="P310" t="e">
        <f t="shared" si="21"/>
        <v>#DIV/0!</v>
      </c>
      <c r="R310" t="str">
        <f>VLOOKUP(A310,'2014'!$A$5:$K$675,1)</f>
        <v xml:space="preserve">Marcia Bennett </v>
      </c>
      <c r="S310" s="31">
        <f>IF(R310=A310,VLOOKUP(A310,'2014'!$A$5:$K$675,3),0)</f>
        <v>0</v>
      </c>
      <c r="T310" s="33">
        <f>IF(R310=A310,VLOOKUP(A310,'2014'!$A$5:$K$675,4),0)</f>
        <v>0</v>
      </c>
      <c r="U310">
        <f>IF(R310=A310,VLOOKUP(A310,'2014'!$A$5:$K$675,5),0)</f>
        <v>0</v>
      </c>
      <c r="V310">
        <f>IF(R310=A310,VLOOKUP(A310,'2014'!$A$5:$K$675,6),0)</f>
        <v>0</v>
      </c>
      <c r="W310" s="40">
        <f>IF(R310=A310,VLOOKUP(A310,'2014'!$A$5:$K$675,7),0)</f>
        <v>0</v>
      </c>
      <c r="X310" t="e">
        <f t="shared" si="22"/>
        <v>#DIV/0!</v>
      </c>
      <c r="Z310">
        <f>IF(R310=A310,VLOOKUP(A310,'2013'!$A$5:$K$674,3),0)</f>
        <v>0</v>
      </c>
      <c r="AA310" s="33">
        <f>IF(R310=A310,VLOOKUP(A310,'2013'!$A$5:$K$674,4),0)</f>
        <v>0</v>
      </c>
      <c r="AB310">
        <f>IF(R310=A310,VLOOKUP(A310,'2013'!$A$5:$K$674,5),0)</f>
        <v>0</v>
      </c>
      <c r="AC310">
        <f>IF(R310=A310,VLOOKUP(A310,'2013'!$A$5:$K$674,6),0)</f>
        <v>0</v>
      </c>
      <c r="AD310" s="40">
        <f>IF(R310=A310,VLOOKUP(A310,'2013'!$A$5:$K$674,7),0)</f>
        <v>0</v>
      </c>
      <c r="AE310" t="e">
        <f t="shared" si="26"/>
        <v>#DIV/0!</v>
      </c>
      <c r="AG310">
        <f>IF(R310=A310,VLOOKUP(A310,'2012'!$A$5:$K$674,3),0)</f>
        <v>0</v>
      </c>
      <c r="AH310" s="33">
        <f>IF(R310=A310,VLOOKUP(A310,'2012'!$A$5:$K$674,4),0)</f>
        <v>0</v>
      </c>
      <c r="AI310">
        <f>IF(R310=A310,VLOOKUP(A310,'2012'!$A$5:$K$674,5),0)</f>
        <v>0</v>
      </c>
      <c r="AJ310">
        <f>IF(R310=A310,VLOOKUP(A310,'2012'!$A$5:$K$674,6),0)</f>
        <v>0</v>
      </c>
      <c r="AK310" s="40">
        <f>IF(R310=A310,VLOOKUP(A310,'2012'!$A$5:$K$674,7),0)</f>
        <v>0</v>
      </c>
      <c r="AL310" t="e">
        <f t="shared" si="27"/>
        <v>#DIV/0!</v>
      </c>
      <c r="AN310" t="str">
        <f>VLOOKUP(A310,'2011'!$A$5:$K$674,1)</f>
        <v xml:space="preserve">Marcia Judd </v>
      </c>
      <c r="AO310">
        <f>IF(AN310=R310,VLOOKUP(A310,'2011'!$A$5:$K$674,3),0)</f>
        <v>0</v>
      </c>
      <c r="AP310" s="33">
        <f>IF(AN310=R310,VLOOKUP(A310,'2011'!$A$5:$K$674,4),0)</f>
        <v>0</v>
      </c>
      <c r="AQ310">
        <f>IF(R310=AN310,VLOOKUP(A310,'2011'!$A$5:$K$674,5),0)</f>
        <v>0</v>
      </c>
      <c r="AR310">
        <f>IF(R310=AN310,VLOOKUP(A310,'2011'!$A$5:$K$674,6),0)</f>
        <v>0</v>
      </c>
      <c r="AS310" s="40">
        <f>IF(R310=AN310,VLOOKUP(A310,'2011'!$A$5:$K$674,7),0)</f>
        <v>0</v>
      </c>
    </row>
    <row r="311" spans="1:45" x14ac:dyDescent="0.2">
      <c r="A311" t="s">
        <v>940</v>
      </c>
      <c r="B311" t="s">
        <v>554</v>
      </c>
      <c r="C311">
        <v>322</v>
      </c>
      <c r="D311" s="33">
        <v>516099</v>
      </c>
      <c r="E311">
        <v>11</v>
      </c>
      <c r="F311">
        <v>0</v>
      </c>
      <c r="G311" s="40">
        <v>0</v>
      </c>
      <c r="H311" s="40">
        <f t="shared" si="25"/>
        <v>-1</v>
      </c>
      <c r="J311" t="str">
        <f>VLOOKUP(A311,'2015'!$A$5:$K$674,1)</f>
        <v xml:space="preserve">Margaret Gatlin </v>
      </c>
      <c r="K311" s="31">
        <f>IF(J311=A311,VLOOKUP(A311,'2015'!$A$5:$K$674,3),0)</f>
        <v>126</v>
      </c>
      <c r="L311" s="33">
        <f>IF(J311=A311,VLOOKUP(A311,'2015'!$A$5:$K$674,4),0)</f>
        <v>1520797</v>
      </c>
      <c r="M311">
        <f>IF(J311=A311,VLOOKUP(A311,'2015'!$A$5:$K$674,5),0)</f>
        <v>21</v>
      </c>
      <c r="N311">
        <f>IF(J311=A311,VLOOKUP(A311,'2015'!$A$5:$K$674,6),0)</f>
        <v>4</v>
      </c>
      <c r="O311" s="40">
        <f>IF(J311=A311,VLOOKUP(A311,'2015'!$A$5:$K$674,7),0)</f>
        <v>0.19047619047619047</v>
      </c>
      <c r="P311">
        <f t="shared" si="21"/>
        <v>0.61904761904761896</v>
      </c>
      <c r="R311" t="str">
        <f>VLOOKUP(A311,'2014'!$A$5:$K$675,1)</f>
        <v xml:space="preserve">Margaret Gatlin </v>
      </c>
      <c r="S311" s="31">
        <f>IF(R311=A311,VLOOKUP(A311,'2014'!$A$5:$K$675,3),0)</f>
        <v>69</v>
      </c>
      <c r="T311" s="33">
        <f>IF(R311=A311,VLOOKUP(A311,'2014'!$A$5:$K$675,4),0)</f>
        <v>2643657</v>
      </c>
      <c r="U311">
        <f>IF(R311=A311,VLOOKUP(A311,'2014'!$A$5:$K$675,5),0)</f>
        <v>34</v>
      </c>
      <c r="V311">
        <f>IF(R311=A311,VLOOKUP(A311,'2014'!$A$5:$K$675,6),0)</f>
        <v>4</v>
      </c>
      <c r="W311" s="40">
        <f>IF(R311=A311,VLOOKUP(A311,'2014'!$A$5:$K$675,7),0)</f>
        <v>0.11764705882352941</v>
      </c>
      <c r="X311">
        <f t="shared" si="22"/>
        <v>-1.1194663432383263</v>
      </c>
      <c r="Z311">
        <f>IF(R311=A311,VLOOKUP(A311,'2013'!$A$5:$K$674,3),0)</f>
        <v>50</v>
      </c>
      <c r="AA311" s="33">
        <f>IF(R311=A311,VLOOKUP(A311,'2013'!$A$5:$K$674,4),0)</f>
        <v>2839928</v>
      </c>
      <c r="AB311">
        <f>IF(R311=A311,VLOOKUP(A311,'2013'!$A$5:$K$674,5),0)</f>
        <v>43</v>
      </c>
      <c r="AC311">
        <f>IF(R311=A311,VLOOKUP(A311,'2013'!$A$5:$K$674,6),0)</f>
        <v>3</v>
      </c>
      <c r="AD311" s="40">
        <f>IF(R311=A311,VLOOKUP(A311,'2013'!$A$5:$K$674,7),0)</f>
        <v>6.9767441860465115E-2</v>
      </c>
      <c r="AE311">
        <f t="shared" si="26"/>
        <v>-0.98477157360406087</v>
      </c>
      <c r="AG311">
        <f>IF(R311=A311,VLOOKUP(A311,'2012'!$A$5:$K$674,3),0)</f>
        <v>48</v>
      </c>
      <c r="AH311" s="33">
        <f>IF(R311=A311,VLOOKUP(A311,'2012'!$A$5:$K$674,4),0)</f>
        <v>2636928</v>
      </c>
      <c r="AI311">
        <f>IF(R311=A311,VLOOKUP(A311,'2012'!$A$5:$K$674,5),0)</f>
        <v>43</v>
      </c>
      <c r="AJ311">
        <f>IF(R311=A311,VLOOKUP(A311,'2012'!$A$5:$K$674,6),0)</f>
        <v>10</v>
      </c>
      <c r="AK311" s="40">
        <f>IF(R311=A311,VLOOKUP(A311,'2012'!$A$5:$K$674,7),0)</f>
        <v>0.23255813953488372</v>
      </c>
      <c r="AL311">
        <f t="shared" si="27"/>
        <v>4.5813953488372094</v>
      </c>
      <c r="AN311" t="str">
        <f>VLOOKUP(A311,'2011'!$A$5:$K$674,1)</f>
        <v xml:space="preserve">Margaret Gatlin </v>
      </c>
      <c r="AO311">
        <f>IF(AN311=R311,VLOOKUP(A311,'2011'!$A$5:$K$674,3),0)</f>
        <v>89</v>
      </c>
      <c r="AP311" s="33">
        <f>IF(AN311=R311,VLOOKUP(A311,'2011'!$A$5:$K$674,4),0)</f>
        <v>1390880</v>
      </c>
      <c r="AQ311">
        <f>IF(R311=AN311,VLOOKUP(A311,'2011'!$A$5:$K$674,5),0)</f>
        <v>24</v>
      </c>
      <c r="AR311">
        <f>IF(R311=AN311,VLOOKUP(A311,'2011'!$A$5:$K$674,6),0)</f>
        <v>1</v>
      </c>
      <c r="AS311" s="40">
        <f>IF(R311=AN311,VLOOKUP(A311,'2011'!$A$5:$K$674,7),0)</f>
        <v>4.1666666666666664E-2</v>
      </c>
    </row>
    <row r="312" spans="1:45" x14ac:dyDescent="0.2">
      <c r="A312" t="s">
        <v>390</v>
      </c>
      <c r="B312" t="s">
        <v>118</v>
      </c>
      <c r="C312">
        <v>451</v>
      </c>
      <c r="D312" s="33">
        <v>119900</v>
      </c>
      <c r="E312">
        <v>1</v>
      </c>
      <c r="F312">
        <v>1</v>
      </c>
      <c r="G312" s="40">
        <v>1</v>
      </c>
      <c r="H312" s="40" t="e">
        <f t="shared" si="25"/>
        <v>#DIV/0!</v>
      </c>
      <c r="J312" t="str">
        <f>VLOOKUP(A312,'2015'!$A$5:$K$674,1)</f>
        <v xml:space="preserve">Margaret Gatlin </v>
      </c>
      <c r="K312" s="31">
        <f>IF(J312=A312,VLOOKUP(A312,'2015'!$A$5:$K$674,3),0)</f>
        <v>0</v>
      </c>
      <c r="L312" s="33">
        <f>IF(J312=A312,VLOOKUP(A312,'2015'!$A$5:$K$674,4),0)</f>
        <v>0</v>
      </c>
      <c r="M312">
        <f>IF(J312=A312,VLOOKUP(A312,'2015'!$A$5:$K$674,5),0)</f>
        <v>0</v>
      </c>
      <c r="N312">
        <f>IF(J312=A312,VLOOKUP(A312,'2015'!$A$5:$K$674,6),0)</f>
        <v>0</v>
      </c>
      <c r="O312" s="40">
        <f>IF(J312=A312,VLOOKUP(A312,'2015'!$A$5:$K$674,7),0)</f>
        <v>0</v>
      </c>
      <c r="P312" t="e">
        <f t="shared" si="21"/>
        <v>#DIV/0!</v>
      </c>
      <c r="R312" t="str">
        <f>VLOOKUP(A312,'2014'!$A$5:$K$675,1)</f>
        <v xml:space="preserve">Margaret Gatlin </v>
      </c>
      <c r="S312" s="31">
        <f>IF(R312=A312,VLOOKUP(A312,'2014'!$A$5:$K$675,3),0)</f>
        <v>0</v>
      </c>
      <c r="T312" s="33">
        <f>IF(R312=A312,VLOOKUP(A312,'2014'!$A$5:$K$675,4),0)</f>
        <v>0</v>
      </c>
      <c r="U312">
        <f>IF(R312=A312,VLOOKUP(A312,'2014'!$A$5:$K$675,5),0)</f>
        <v>0</v>
      </c>
      <c r="V312">
        <f>IF(R312=A312,VLOOKUP(A312,'2014'!$A$5:$K$675,6),0)</f>
        <v>0</v>
      </c>
      <c r="W312" s="40">
        <f>IF(R312=A312,VLOOKUP(A312,'2014'!$A$5:$K$675,7),0)</f>
        <v>0</v>
      </c>
      <c r="X312">
        <f t="shared" si="22"/>
        <v>-1</v>
      </c>
      <c r="Z312">
        <f>IF(R312=A312,VLOOKUP(A312,'2013'!$A$5:$K$674,3),0)</f>
        <v>0</v>
      </c>
      <c r="AA312" s="33">
        <f>IF(R312=A312,VLOOKUP(A312,'2013'!$A$5:$K$674,4),0)</f>
        <v>0</v>
      </c>
      <c r="AB312">
        <f>IF(R312=A312,VLOOKUP(A312,'2013'!$A$5:$K$674,5),0)</f>
        <v>0</v>
      </c>
      <c r="AC312">
        <f>IF(R312=A312,VLOOKUP(A312,'2013'!$A$5:$K$674,6),0)</f>
        <v>0</v>
      </c>
      <c r="AD312" s="40">
        <f>IF(R312=A312,VLOOKUP(A312,'2013'!$A$5:$K$674,7),0)</f>
        <v>0</v>
      </c>
      <c r="AE312">
        <f t="shared" si="26"/>
        <v>-1</v>
      </c>
      <c r="AG312">
        <f>IF(R312=A312,VLOOKUP(A312,'2012'!$A$5:$K$674,3),0)</f>
        <v>0</v>
      </c>
      <c r="AH312" s="33">
        <f>IF(R312=A312,VLOOKUP(A312,'2012'!$A$5:$K$674,4),0)</f>
        <v>0</v>
      </c>
      <c r="AI312">
        <f>IF(R312=A312,VLOOKUP(A312,'2012'!$A$5:$K$674,5),0)</f>
        <v>0</v>
      </c>
      <c r="AJ312">
        <f>IF(R312=A312,VLOOKUP(A312,'2012'!$A$5:$K$674,6),0)</f>
        <v>0</v>
      </c>
      <c r="AK312" s="40">
        <f>IF(R312=A312,VLOOKUP(A312,'2012'!$A$5:$K$674,7),0)</f>
        <v>0</v>
      </c>
      <c r="AL312">
        <f t="shared" si="27"/>
        <v>-1</v>
      </c>
      <c r="AN312" t="str">
        <f>VLOOKUP(A312,'2011'!$A$5:$K$674,1)</f>
        <v xml:space="preserve">Margaret Gatlin </v>
      </c>
      <c r="AO312">
        <f>IF(AN312=R312,VLOOKUP(A312,'2011'!$A$5:$K$674,3),0)</f>
        <v>89</v>
      </c>
      <c r="AP312" s="33">
        <f>IF(AN312=R312,VLOOKUP(A312,'2011'!$A$5:$K$674,4),0)</f>
        <v>1390880</v>
      </c>
      <c r="AQ312">
        <f>IF(R312=AN312,VLOOKUP(A312,'2011'!$A$5:$K$674,5),0)</f>
        <v>24</v>
      </c>
      <c r="AR312">
        <f>IF(R312=AN312,VLOOKUP(A312,'2011'!$A$5:$K$674,6),0)</f>
        <v>1</v>
      </c>
      <c r="AS312" s="40">
        <f>IF(R312=AN312,VLOOKUP(A312,'2011'!$A$5:$K$674,7),0)</f>
        <v>4.1666666666666664E-2</v>
      </c>
    </row>
    <row r="313" spans="1:45" x14ac:dyDescent="0.2">
      <c r="A313" t="s">
        <v>1521</v>
      </c>
      <c r="B313" t="s">
        <v>1099</v>
      </c>
      <c r="C313">
        <v>225</v>
      </c>
      <c r="D313" s="33">
        <v>1115700</v>
      </c>
      <c r="E313">
        <v>9</v>
      </c>
      <c r="F313">
        <v>1</v>
      </c>
      <c r="G313" s="40">
        <v>0.1111111111111111</v>
      </c>
      <c r="H313" s="40" t="e">
        <f t="shared" si="25"/>
        <v>#DIV/0!</v>
      </c>
      <c r="J313" t="str">
        <f>VLOOKUP(A313,'2015'!$A$5:$K$674,1)</f>
        <v xml:space="preserve">Margaret Gatlin </v>
      </c>
      <c r="K313" s="31">
        <f>IF(J313=A313,VLOOKUP(A313,'2015'!$A$5:$K$674,3),0)</f>
        <v>0</v>
      </c>
      <c r="L313" s="33">
        <f>IF(J313=A313,VLOOKUP(A313,'2015'!$A$5:$K$674,4),0)</f>
        <v>0</v>
      </c>
      <c r="M313">
        <f>IF(J313=A313,VLOOKUP(A313,'2015'!$A$5:$K$674,5),0)</f>
        <v>0</v>
      </c>
      <c r="N313">
        <f>IF(J313=A313,VLOOKUP(A313,'2015'!$A$5:$K$674,6),0)</f>
        <v>0</v>
      </c>
      <c r="O313" s="40">
        <f>IF(J313=A313,VLOOKUP(A313,'2015'!$A$5:$K$674,7),0)</f>
        <v>0</v>
      </c>
      <c r="P313" t="e">
        <f t="shared" si="21"/>
        <v>#DIV/0!</v>
      </c>
      <c r="R313" t="str">
        <f>VLOOKUP(A313,'2014'!$A$5:$K$675,1)</f>
        <v xml:space="preserve">Margaret Gatlin </v>
      </c>
      <c r="S313" s="31">
        <f>IF(R313=A313,VLOOKUP(A313,'2014'!$A$5:$K$675,3),0)</f>
        <v>0</v>
      </c>
      <c r="T313" s="33">
        <f>IF(R313=A313,VLOOKUP(A313,'2014'!$A$5:$K$675,4),0)</f>
        <v>0</v>
      </c>
      <c r="U313">
        <f>IF(R313=A313,VLOOKUP(A313,'2014'!$A$5:$K$675,5),0)</f>
        <v>0</v>
      </c>
      <c r="V313">
        <f>IF(R313=A313,VLOOKUP(A313,'2014'!$A$5:$K$675,6),0)</f>
        <v>0</v>
      </c>
      <c r="W313" s="40">
        <f>IF(R313=A313,VLOOKUP(A313,'2014'!$A$5:$K$675,7),0)</f>
        <v>0</v>
      </c>
      <c r="X313">
        <f t="shared" si="22"/>
        <v>-1</v>
      </c>
      <c r="Z313">
        <f>IF(R313=A313,VLOOKUP(A313,'2013'!$A$5:$K$674,3),0)</f>
        <v>0</v>
      </c>
      <c r="AA313" s="33">
        <f>IF(R313=A313,VLOOKUP(A313,'2013'!$A$5:$K$674,4),0)</f>
        <v>0</v>
      </c>
      <c r="AB313">
        <f>IF(R313=A313,VLOOKUP(A313,'2013'!$A$5:$K$674,5),0)</f>
        <v>0</v>
      </c>
      <c r="AC313">
        <f>IF(R313=A313,VLOOKUP(A313,'2013'!$A$5:$K$674,6),0)</f>
        <v>0</v>
      </c>
      <c r="AD313" s="40">
        <f>IF(R313=A313,VLOOKUP(A313,'2013'!$A$5:$K$674,7),0)</f>
        <v>0</v>
      </c>
      <c r="AE313">
        <f t="shared" si="26"/>
        <v>-1</v>
      </c>
      <c r="AG313">
        <f>IF(R313=A313,VLOOKUP(A313,'2012'!$A$5:$K$674,3),0)</f>
        <v>0</v>
      </c>
      <c r="AH313" s="33">
        <f>IF(R313=A313,VLOOKUP(A313,'2012'!$A$5:$K$674,4),0)</f>
        <v>0</v>
      </c>
      <c r="AI313">
        <f>IF(R313=A313,VLOOKUP(A313,'2012'!$A$5:$K$674,5),0)</f>
        <v>0</v>
      </c>
      <c r="AJ313">
        <f>IF(R313=A313,VLOOKUP(A313,'2012'!$A$5:$K$674,6),0)</f>
        <v>0</v>
      </c>
      <c r="AK313" s="40">
        <f>IF(R313=A313,VLOOKUP(A313,'2012'!$A$5:$K$674,7),0)</f>
        <v>0</v>
      </c>
      <c r="AL313">
        <f t="shared" si="27"/>
        <v>-1</v>
      </c>
      <c r="AN313" t="str">
        <f>VLOOKUP(A313,'2011'!$A$5:$K$674,1)</f>
        <v xml:space="preserve">Margaret Gatlin </v>
      </c>
      <c r="AO313">
        <f>IF(AN313=R313,VLOOKUP(A313,'2011'!$A$5:$K$674,3),0)</f>
        <v>89</v>
      </c>
      <c r="AP313" s="33">
        <f>IF(AN313=R313,VLOOKUP(A313,'2011'!$A$5:$K$674,4),0)</f>
        <v>1390880</v>
      </c>
      <c r="AQ313">
        <f>IF(R313=AN313,VLOOKUP(A313,'2011'!$A$5:$K$674,5),0)</f>
        <v>24</v>
      </c>
      <c r="AR313">
        <f>IF(R313=AN313,VLOOKUP(A313,'2011'!$A$5:$K$674,6),0)</f>
        <v>1</v>
      </c>
      <c r="AS313" s="40">
        <f>IF(R313=AN313,VLOOKUP(A313,'2011'!$A$5:$K$674,7),0)</f>
        <v>4.1666666666666664E-2</v>
      </c>
    </row>
    <row r="314" spans="1:45" x14ac:dyDescent="0.2">
      <c r="A314" t="s">
        <v>747</v>
      </c>
      <c r="B314" t="s">
        <v>1448</v>
      </c>
      <c r="C314">
        <v>61</v>
      </c>
      <c r="D314" s="33">
        <v>3619823</v>
      </c>
      <c r="E314">
        <v>19</v>
      </c>
      <c r="F314">
        <v>6</v>
      </c>
      <c r="G314" s="40">
        <v>0.31578947368421051</v>
      </c>
      <c r="H314" s="40" t="e">
        <f t="shared" si="25"/>
        <v>#DIV/0!</v>
      </c>
      <c r="J314" t="str">
        <f>VLOOKUP(A314,'2015'!$A$5:$K$674,1)</f>
        <v xml:space="preserve">Marilee Kahler </v>
      </c>
      <c r="K314" s="31">
        <f>IF(J314=A314,VLOOKUP(A314,'2015'!$A$5:$K$674,3),0)</f>
        <v>90</v>
      </c>
      <c r="L314" s="33">
        <f>IF(J314=A314,VLOOKUP(A314,'2015'!$A$5:$K$674,4),0)</f>
        <v>2017000</v>
      </c>
      <c r="M314">
        <f>IF(J314=A314,VLOOKUP(A314,'2015'!$A$5:$K$674,5),0)</f>
        <v>13</v>
      </c>
      <c r="N314">
        <f>IF(J314=A314,VLOOKUP(A314,'2015'!$A$5:$K$674,6),0)</f>
        <v>1</v>
      </c>
      <c r="O314" s="40">
        <f>IF(J314=A314,VLOOKUP(A314,'2015'!$A$5:$K$674,7),0)</f>
        <v>7.6923076923076927E-2</v>
      </c>
      <c r="P314">
        <f t="shared" si="21"/>
        <v>-0.46153846153846145</v>
      </c>
      <c r="R314" t="str">
        <f>VLOOKUP(A314,'2014'!$A$5:$K$675,1)</f>
        <v xml:space="preserve">Marilee Kahler </v>
      </c>
      <c r="S314" s="31">
        <f>IF(R314=A314,VLOOKUP(A314,'2014'!$A$5:$K$675,3),0)</f>
        <v>101</v>
      </c>
      <c r="T314" s="33">
        <f>IF(R314=A314,VLOOKUP(A314,'2014'!$A$5:$K$675,4),0)</f>
        <v>1839452</v>
      </c>
      <c r="U314">
        <f>IF(R314=A314,VLOOKUP(A314,'2014'!$A$5:$K$675,5),0)</f>
        <v>14</v>
      </c>
      <c r="V314">
        <f>IF(R314=A314,VLOOKUP(A314,'2014'!$A$5:$K$675,6),0)</f>
        <v>2</v>
      </c>
      <c r="W314" s="40">
        <f>IF(R314=A314,VLOOKUP(A314,'2014'!$A$5:$K$675,7),0)</f>
        <v>0.14285714285714285</v>
      </c>
      <c r="X314" t="e">
        <f t="shared" si="22"/>
        <v>#DIV/0!</v>
      </c>
      <c r="Z314">
        <f>IF(R314=A314,VLOOKUP(A314,'2013'!$A$5:$K$674,3),0)</f>
        <v>232</v>
      </c>
      <c r="AA314" s="33">
        <f>IF(R314=A314,VLOOKUP(A314,'2013'!$A$5:$K$674,4),0)</f>
        <v>578000</v>
      </c>
      <c r="AB314">
        <f>IF(R314=A314,VLOOKUP(A314,'2013'!$A$5:$K$674,5),0)</f>
        <v>6</v>
      </c>
      <c r="AC314">
        <f>IF(R314=A314,VLOOKUP(A314,'2013'!$A$5:$K$674,6),0)</f>
        <v>1</v>
      </c>
      <c r="AD314" s="40">
        <f>IF(R314=A314,VLOOKUP(A314,'2013'!$A$5:$K$674,7),0)</f>
        <v>0.16666666666666666</v>
      </c>
      <c r="AE314" t="e">
        <f t="shared" si="26"/>
        <v>#DIV/0!</v>
      </c>
      <c r="AG314">
        <f>IF(R314=A314,VLOOKUP(A314,'2012'!$A$5:$K$674,3),0)</f>
        <v>353</v>
      </c>
      <c r="AH314" s="33">
        <f>IF(R314=A314,VLOOKUP(A314,'2012'!$A$5:$K$674,4),0)</f>
        <v>101900</v>
      </c>
      <c r="AI314">
        <f>IF(R314=A314,VLOOKUP(A314,'2012'!$A$5:$K$674,5),0)</f>
        <v>3</v>
      </c>
      <c r="AJ314">
        <f>IF(R314=A314,VLOOKUP(A314,'2012'!$A$5:$K$674,6),0)</f>
        <v>0</v>
      </c>
      <c r="AK314" s="40">
        <f>IF(R314=A314,VLOOKUP(A314,'2012'!$A$5:$K$674,7),0)</f>
        <v>0</v>
      </c>
      <c r="AL314" t="e">
        <f t="shared" si="27"/>
        <v>#DIV/0!</v>
      </c>
      <c r="AN314" t="str">
        <f>VLOOKUP(A314,'2011'!$A$5:$K$674,1)</f>
        <v xml:space="preserve">Margaret Gatlin </v>
      </c>
      <c r="AO314">
        <f>IF(AN314=R314,VLOOKUP(A314,'2011'!$A$5:$K$674,3),0)</f>
        <v>0</v>
      </c>
      <c r="AP314" s="33">
        <f>IF(AN314=R314,VLOOKUP(A314,'2011'!$A$5:$K$674,4),0)</f>
        <v>0</v>
      </c>
      <c r="AQ314">
        <f>IF(R314=AN314,VLOOKUP(A314,'2011'!$A$5:$K$674,5),0)</f>
        <v>0</v>
      </c>
      <c r="AR314">
        <f>IF(R314=AN314,VLOOKUP(A314,'2011'!$A$5:$K$674,6),0)</f>
        <v>0</v>
      </c>
      <c r="AS314" s="40">
        <f>IF(R314=AN314,VLOOKUP(A314,'2011'!$A$5:$K$674,7),0)</f>
        <v>0</v>
      </c>
    </row>
    <row r="315" spans="1:45" x14ac:dyDescent="0.2">
      <c r="A315" t="s">
        <v>1029</v>
      </c>
      <c r="B315" t="s">
        <v>1076</v>
      </c>
      <c r="C315">
        <v>134</v>
      </c>
      <c r="D315" s="33">
        <v>1983000</v>
      </c>
      <c r="E315">
        <v>7</v>
      </c>
      <c r="F315">
        <v>0</v>
      </c>
      <c r="G315" s="40">
        <v>0</v>
      </c>
      <c r="H315" s="40" t="e">
        <f t="shared" si="25"/>
        <v>#DIV/0!</v>
      </c>
      <c r="J315" t="str">
        <f>VLOOKUP(A315,'2015'!$A$5:$K$674,1)</f>
        <v xml:space="preserve">Marilyn Massey </v>
      </c>
      <c r="K315" s="31">
        <f>IF(J315=A315,VLOOKUP(A315,'2015'!$A$5:$K$674,3),0)</f>
        <v>369</v>
      </c>
      <c r="L315" s="33">
        <f>IF(J315=A315,VLOOKUP(A315,'2015'!$A$5:$K$674,4),0)</f>
        <v>197000</v>
      </c>
      <c r="M315">
        <f>IF(J315=A315,VLOOKUP(A315,'2015'!$A$5:$K$674,5),0)</f>
        <v>2</v>
      </c>
      <c r="N315">
        <f>IF(J315=A315,VLOOKUP(A315,'2015'!$A$5:$K$674,6),0)</f>
        <v>0</v>
      </c>
      <c r="O315" s="40">
        <f>IF(J315=A315,VLOOKUP(A315,'2015'!$A$5:$K$674,7),0)</f>
        <v>0</v>
      </c>
      <c r="P315" t="e">
        <f t="shared" si="21"/>
        <v>#DIV/0!</v>
      </c>
      <c r="R315" t="str">
        <f>VLOOKUP(A315,'2014'!$A$5:$K$675,1)</f>
        <v xml:space="preserve">Marilee Kahler </v>
      </c>
      <c r="S315" s="31">
        <f>IF(R315=A315,VLOOKUP(A315,'2014'!$A$5:$K$675,3),0)</f>
        <v>0</v>
      </c>
      <c r="T315" s="33">
        <f>IF(R315=A315,VLOOKUP(A315,'2014'!$A$5:$K$675,4),0)</f>
        <v>0</v>
      </c>
      <c r="U315">
        <f>IF(R315=A315,VLOOKUP(A315,'2014'!$A$5:$K$675,5),0)</f>
        <v>0</v>
      </c>
      <c r="V315">
        <f>IF(R315=A315,VLOOKUP(A315,'2014'!$A$5:$K$675,6),0)</f>
        <v>0</v>
      </c>
      <c r="W315" s="40">
        <f>IF(R315=A315,VLOOKUP(A315,'2014'!$A$5:$K$675,7),0)</f>
        <v>0</v>
      </c>
      <c r="X315" t="e">
        <f t="shared" si="22"/>
        <v>#DIV/0!</v>
      </c>
      <c r="Z315">
        <f>IF(R315=A315,VLOOKUP(A315,'2013'!$A$5:$K$674,3),0)</f>
        <v>0</v>
      </c>
      <c r="AA315" s="33">
        <f>IF(R315=A315,VLOOKUP(A315,'2013'!$A$5:$K$674,4),0)</f>
        <v>0</v>
      </c>
      <c r="AB315">
        <f>IF(R315=A315,VLOOKUP(A315,'2013'!$A$5:$K$674,5),0)</f>
        <v>0</v>
      </c>
      <c r="AC315">
        <f>IF(R315=A315,VLOOKUP(A315,'2013'!$A$5:$K$674,6),0)</f>
        <v>0</v>
      </c>
      <c r="AD315" s="40">
        <f>IF(R315=A315,VLOOKUP(A315,'2013'!$A$5:$K$674,7),0)</f>
        <v>0</v>
      </c>
      <c r="AE315" t="e">
        <f t="shared" si="26"/>
        <v>#DIV/0!</v>
      </c>
      <c r="AG315">
        <f>IF(R315=A315,VLOOKUP(A315,'2012'!$A$5:$K$674,3),0)</f>
        <v>0</v>
      </c>
      <c r="AH315" s="33">
        <f>IF(R315=A315,VLOOKUP(A315,'2012'!$A$5:$K$674,4),0)</f>
        <v>0</v>
      </c>
      <c r="AI315">
        <f>IF(R315=A315,VLOOKUP(A315,'2012'!$A$5:$K$674,5),0)</f>
        <v>0</v>
      </c>
      <c r="AJ315">
        <f>IF(R315=A315,VLOOKUP(A315,'2012'!$A$5:$K$674,6),0)</f>
        <v>0</v>
      </c>
      <c r="AK315" s="40">
        <f>IF(R315=A315,VLOOKUP(A315,'2012'!$A$5:$K$674,7),0)</f>
        <v>0</v>
      </c>
      <c r="AL315" t="e">
        <f t="shared" si="27"/>
        <v>#DIV/0!</v>
      </c>
      <c r="AN315" t="str">
        <f>VLOOKUP(A315,'2011'!$A$5:$K$674,1)</f>
        <v xml:space="preserve">Marilyn Jenkins </v>
      </c>
      <c r="AO315">
        <f>IF(AN315=R315,VLOOKUP(A315,'2011'!$A$5:$K$674,3),0)</f>
        <v>0</v>
      </c>
      <c r="AP315" s="33">
        <f>IF(AN315=R315,VLOOKUP(A315,'2011'!$A$5:$K$674,4),0)</f>
        <v>0</v>
      </c>
      <c r="AQ315">
        <f>IF(R315=AN315,VLOOKUP(A315,'2011'!$A$5:$K$674,5),0)</f>
        <v>0</v>
      </c>
      <c r="AR315">
        <f>IF(R315=AN315,VLOOKUP(A315,'2011'!$A$5:$K$674,6),0)</f>
        <v>0</v>
      </c>
      <c r="AS315" s="40">
        <f>IF(R315=AN315,VLOOKUP(A315,'2011'!$A$5:$K$674,7),0)</f>
        <v>0</v>
      </c>
    </row>
    <row r="316" spans="1:45" x14ac:dyDescent="0.2">
      <c r="A316" t="s">
        <v>1493</v>
      </c>
      <c r="B316" t="s">
        <v>523</v>
      </c>
      <c r="C316">
        <v>282</v>
      </c>
      <c r="D316" s="33">
        <v>729600</v>
      </c>
      <c r="E316">
        <v>4</v>
      </c>
      <c r="F316">
        <v>1</v>
      </c>
      <c r="G316" s="40">
        <v>0.25</v>
      </c>
      <c r="H316" s="40" t="e">
        <f t="shared" si="25"/>
        <v>#DIV/0!</v>
      </c>
      <c r="J316" t="str">
        <f>VLOOKUP(A316,'2015'!$A$5:$K$674,1)</f>
        <v xml:space="preserve">Marilyn Massey </v>
      </c>
      <c r="K316" s="31">
        <f>IF(J316=A316,VLOOKUP(A316,'2015'!$A$5:$K$674,3),0)</f>
        <v>0</v>
      </c>
      <c r="L316" s="33">
        <f>IF(J316=A316,VLOOKUP(A316,'2015'!$A$5:$K$674,4),0)</f>
        <v>0</v>
      </c>
      <c r="M316">
        <f>IF(J316=A316,VLOOKUP(A316,'2015'!$A$5:$K$674,5),0)</f>
        <v>0</v>
      </c>
      <c r="N316">
        <f>IF(J316=A316,VLOOKUP(A316,'2015'!$A$5:$K$674,6),0)</f>
        <v>0</v>
      </c>
      <c r="O316" s="40">
        <f>IF(J316=A316,VLOOKUP(A316,'2015'!$A$5:$K$674,7),0)</f>
        <v>0</v>
      </c>
      <c r="P316" t="e">
        <f t="shared" si="21"/>
        <v>#DIV/0!</v>
      </c>
      <c r="R316" t="str">
        <f>VLOOKUP(A316,'2014'!$A$5:$K$675,1)</f>
        <v xml:space="preserve">Marilee Kahler </v>
      </c>
      <c r="S316" s="31">
        <f>IF(R316=A316,VLOOKUP(A316,'2014'!$A$5:$K$675,3),0)</f>
        <v>0</v>
      </c>
      <c r="T316" s="33">
        <f>IF(R316=A316,VLOOKUP(A316,'2014'!$A$5:$K$675,4),0)</f>
        <v>0</v>
      </c>
      <c r="U316">
        <f>IF(R316=A316,VLOOKUP(A316,'2014'!$A$5:$K$675,5),0)</f>
        <v>0</v>
      </c>
      <c r="V316">
        <f>IF(R316=A316,VLOOKUP(A316,'2014'!$A$5:$K$675,6),0)</f>
        <v>0</v>
      </c>
      <c r="W316" s="40">
        <f>IF(R316=A316,VLOOKUP(A316,'2014'!$A$5:$K$675,7),0)</f>
        <v>0</v>
      </c>
      <c r="X316" t="e">
        <f t="shared" si="22"/>
        <v>#DIV/0!</v>
      </c>
      <c r="Z316">
        <f>IF(R316=A316,VLOOKUP(A316,'2013'!$A$5:$K$674,3),0)</f>
        <v>0</v>
      </c>
      <c r="AA316" s="33">
        <f>IF(R316=A316,VLOOKUP(A316,'2013'!$A$5:$K$674,4),0)</f>
        <v>0</v>
      </c>
      <c r="AB316">
        <f>IF(R316=A316,VLOOKUP(A316,'2013'!$A$5:$K$674,5),0)</f>
        <v>0</v>
      </c>
      <c r="AC316">
        <f>IF(R316=A316,VLOOKUP(A316,'2013'!$A$5:$K$674,6),0)</f>
        <v>0</v>
      </c>
      <c r="AD316" s="40">
        <f>IF(R316=A316,VLOOKUP(A316,'2013'!$A$5:$K$674,7),0)</f>
        <v>0</v>
      </c>
      <c r="AE316" t="e">
        <f t="shared" si="26"/>
        <v>#DIV/0!</v>
      </c>
      <c r="AG316">
        <f>IF(R316=A316,VLOOKUP(A316,'2012'!$A$5:$K$674,3),0)</f>
        <v>0</v>
      </c>
      <c r="AH316" s="33">
        <f>IF(R316=A316,VLOOKUP(A316,'2012'!$A$5:$K$674,4),0)</f>
        <v>0</v>
      </c>
      <c r="AI316">
        <f>IF(R316=A316,VLOOKUP(A316,'2012'!$A$5:$K$674,5),0)</f>
        <v>0</v>
      </c>
      <c r="AJ316">
        <f>IF(R316=A316,VLOOKUP(A316,'2012'!$A$5:$K$674,6),0)</f>
        <v>0</v>
      </c>
      <c r="AK316" s="40">
        <f>IF(R316=A316,VLOOKUP(A316,'2012'!$A$5:$K$674,7),0)</f>
        <v>0</v>
      </c>
      <c r="AL316" t="e">
        <f t="shared" si="27"/>
        <v>#DIV/0!</v>
      </c>
      <c r="AN316" t="str">
        <f>VLOOKUP(A316,'2011'!$A$5:$K$674,1)</f>
        <v xml:space="preserve">Marilyn Jenkins </v>
      </c>
      <c r="AO316">
        <f>IF(AN316=R316,VLOOKUP(A316,'2011'!$A$5:$K$674,3),0)</f>
        <v>0</v>
      </c>
      <c r="AP316" s="33">
        <f>IF(AN316=R316,VLOOKUP(A316,'2011'!$A$5:$K$674,4),0)</f>
        <v>0</v>
      </c>
      <c r="AQ316">
        <f>IF(R316=AN316,VLOOKUP(A316,'2011'!$A$5:$K$674,5),0)</f>
        <v>0</v>
      </c>
      <c r="AR316">
        <f>IF(R316=AN316,VLOOKUP(A316,'2011'!$A$5:$K$674,6),0)</f>
        <v>0</v>
      </c>
      <c r="AS316" s="40">
        <f>IF(R316=AN316,VLOOKUP(A316,'2011'!$A$5:$K$674,7),0)</f>
        <v>0</v>
      </c>
    </row>
    <row r="317" spans="1:45" x14ac:dyDescent="0.2">
      <c r="A317" t="s">
        <v>941</v>
      </c>
      <c r="B317" t="s">
        <v>1100</v>
      </c>
      <c r="C317">
        <v>92</v>
      </c>
      <c r="D317" s="33">
        <v>2613600</v>
      </c>
      <c r="E317">
        <v>19</v>
      </c>
      <c r="F317">
        <v>12</v>
      </c>
      <c r="G317" s="40">
        <v>0.63157894736842102</v>
      </c>
      <c r="H317" s="40">
        <f t="shared" si="25"/>
        <v>5.2631578947368404E-2</v>
      </c>
      <c r="J317" t="str">
        <f>VLOOKUP(A317,'2015'!$A$5:$K$674,1)</f>
        <v xml:space="preserve">Maritza Perez </v>
      </c>
      <c r="K317" s="31">
        <f>IF(J317=A317,VLOOKUP(A317,'2015'!$A$5:$K$674,3),0)</f>
        <v>116</v>
      </c>
      <c r="L317" s="33">
        <f>IF(J317=A317,VLOOKUP(A317,'2015'!$A$5:$K$674,4),0)</f>
        <v>1579550</v>
      </c>
      <c r="M317">
        <f>IF(J317=A317,VLOOKUP(A317,'2015'!$A$5:$K$674,5),0)</f>
        <v>15</v>
      </c>
      <c r="N317">
        <f>IF(J317=A317,VLOOKUP(A317,'2015'!$A$5:$K$674,6),0)</f>
        <v>8</v>
      </c>
      <c r="O317" s="40">
        <f>IF(J317=A317,VLOOKUP(A317,'2015'!$A$5:$K$674,7),0)</f>
        <v>0.53333333333333333</v>
      </c>
      <c r="P317">
        <f t="shared" si="21"/>
        <v>1.9333333333333331</v>
      </c>
      <c r="R317" t="str">
        <f>VLOOKUP(A317,'2014'!$A$5:$K$675,1)</f>
        <v xml:space="preserve">Maritza Perez </v>
      </c>
      <c r="S317" s="31">
        <f>IF(R317=A317,VLOOKUP(A317,'2014'!$A$5:$K$675,3),0)</f>
        <v>161</v>
      </c>
      <c r="T317" s="33">
        <f>IF(R317=A317,VLOOKUP(A317,'2014'!$A$5:$K$675,4),0)</f>
        <v>1218600</v>
      </c>
      <c r="U317">
        <f>IF(R317=A317,VLOOKUP(A317,'2014'!$A$5:$K$675,5),0)</f>
        <v>11</v>
      </c>
      <c r="V317">
        <f>IF(R317=A317,VLOOKUP(A317,'2014'!$A$5:$K$675,6),0)</f>
        <v>2</v>
      </c>
      <c r="W317" s="40">
        <f>IF(R317=A317,VLOOKUP(A317,'2014'!$A$5:$K$675,7),0)</f>
        <v>0.18181818181818182</v>
      </c>
      <c r="X317">
        <f t="shared" si="22"/>
        <v>-1.0303030303030303</v>
      </c>
      <c r="Z317">
        <f>IF(R317=A317,VLOOKUP(A317,'2013'!$A$5:$K$674,3),0)</f>
        <v>121</v>
      </c>
      <c r="AA317" s="33">
        <f>IF(R317=A317,VLOOKUP(A317,'2013'!$A$5:$K$674,4),0)</f>
        <v>1409000</v>
      </c>
      <c r="AB317">
        <f>IF(R317=A317,VLOOKUP(A317,'2013'!$A$5:$K$674,5),0)</f>
        <v>14</v>
      </c>
      <c r="AC317">
        <f>IF(R317=A317,VLOOKUP(A317,'2013'!$A$5:$K$674,6),0)</f>
        <v>7</v>
      </c>
      <c r="AD317" s="40">
        <f>IF(R317=A317,VLOOKUP(A317,'2013'!$A$5:$K$674,7),0)</f>
        <v>0.5</v>
      </c>
      <c r="AE317">
        <f t="shared" si="26"/>
        <v>-6.0000000000000009</v>
      </c>
      <c r="AG317">
        <f>IF(R317=A317,VLOOKUP(A317,'2012'!$A$5:$K$674,3),0)</f>
        <v>84</v>
      </c>
      <c r="AH317" s="33">
        <f>IF(R317=A317,VLOOKUP(A317,'2012'!$A$5:$K$674,4),0)</f>
        <v>1784000</v>
      </c>
      <c r="AI317">
        <f>IF(R317=A317,VLOOKUP(A317,'2012'!$A$5:$K$674,5),0)</f>
        <v>20</v>
      </c>
      <c r="AJ317">
        <f>IF(R317=A317,VLOOKUP(A317,'2012'!$A$5:$K$674,6),0)</f>
        <v>12</v>
      </c>
      <c r="AK317" s="40">
        <f>IF(R317=A317,VLOOKUP(A317,'2012'!$A$5:$K$674,7),0)</f>
        <v>0.6</v>
      </c>
      <c r="AL317">
        <f t="shared" si="27"/>
        <v>-9.9999999999999978E-2</v>
      </c>
      <c r="AN317" t="str">
        <f>VLOOKUP(A317,'2011'!$A$5:$K$674,1)</f>
        <v xml:space="preserve">Maritza Perez </v>
      </c>
      <c r="AO317">
        <f>IF(AN317=R317,VLOOKUP(A317,'2011'!$A$5:$K$674,3),0)</f>
        <v>79</v>
      </c>
      <c r="AP317" s="33">
        <f>IF(AN317=R317,VLOOKUP(A317,'2011'!$A$5:$K$674,4),0)</f>
        <v>1609900</v>
      </c>
      <c r="AQ317">
        <f>IF(R317=AN317,VLOOKUP(A317,'2011'!$A$5:$K$674,5),0)</f>
        <v>18</v>
      </c>
      <c r="AR317">
        <f>IF(R317=AN317,VLOOKUP(A317,'2011'!$A$5:$K$674,6),0)</f>
        <v>12</v>
      </c>
      <c r="AS317" s="40">
        <f>IF(R317=AN317,VLOOKUP(A317,'2011'!$A$5:$K$674,7),0)</f>
        <v>0.66666666666666663</v>
      </c>
    </row>
    <row r="318" spans="1:45" x14ac:dyDescent="0.2">
      <c r="A318" t="s">
        <v>1616</v>
      </c>
      <c r="B318" t="s">
        <v>1099</v>
      </c>
      <c r="C318">
        <v>456</v>
      </c>
      <c r="D318" s="33">
        <v>105000</v>
      </c>
      <c r="E318">
        <v>1</v>
      </c>
      <c r="F318">
        <v>0</v>
      </c>
      <c r="G318" s="40">
        <v>0</v>
      </c>
      <c r="H318" s="40" t="e">
        <f t="shared" si="25"/>
        <v>#DIV/0!</v>
      </c>
      <c r="J318" t="str">
        <f>VLOOKUP(A318,'2015'!$A$5:$K$674,1)</f>
        <v xml:space="preserve">Mark Bowles </v>
      </c>
      <c r="K318" s="31">
        <f>IF(J318=A318,VLOOKUP(A318,'2015'!$A$5:$K$674,3),0)</f>
        <v>0</v>
      </c>
      <c r="L318" s="33">
        <f>IF(J318=A318,VLOOKUP(A318,'2015'!$A$5:$K$674,4),0)</f>
        <v>0</v>
      </c>
      <c r="M318">
        <f>IF(J318=A318,VLOOKUP(A318,'2015'!$A$5:$K$674,5),0)</f>
        <v>0</v>
      </c>
      <c r="N318">
        <f>IF(J318=A318,VLOOKUP(A318,'2015'!$A$5:$K$674,6),0)</f>
        <v>0</v>
      </c>
      <c r="O318" s="40">
        <f>IF(J318=A318,VLOOKUP(A318,'2015'!$A$5:$K$674,7),0)</f>
        <v>0</v>
      </c>
      <c r="P318" t="e">
        <f t="shared" si="21"/>
        <v>#DIV/0!</v>
      </c>
      <c r="R318" t="str">
        <f>VLOOKUP(A318,'2014'!$A$5:$K$675,1)</f>
        <v xml:space="preserve">Mark Bowles </v>
      </c>
      <c r="S318" s="31">
        <f>IF(R318=A318,VLOOKUP(A318,'2014'!$A$5:$K$675,3),0)</f>
        <v>0</v>
      </c>
      <c r="T318" s="33">
        <f>IF(R318=A318,VLOOKUP(A318,'2014'!$A$5:$K$675,4),0)</f>
        <v>0</v>
      </c>
      <c r="U318">
        <f>IF(R318=A318,VLOOKUP(A318,'2014'!$A$5:$K$675,5),0)</f>
        <v>0</v>
      </c>
      <c r="V318">
        <f>IF(R318=A318,VLOOKUP(A318,'2014'!$A$5:$K$675,6),0)</f>
        <v>0</v>
      </c>
      <c r="W318" s="40">
        <f>IF(R318=A318,VLOOKUP(A318,'2014'!$A$5:$K$675,7),0)</f>
        <v>0</v>
      </c>
      <c r="X318">
        <f t="shared" si="22"/>
        <v>-1</v>
      </c>
      <c r="Z318">
        <f>IF(R318=A318,VLOOKUP(A318,'2013'!$A$5:$K$674,3),0)</f>
        <v>0</v>
      </c>
      <c r="AA318" s="33">
        <f>IF(R318=A318,VLOOKUP(A318,'2013'!$A$5:$K$674,4),0)</f>
        <v>0</v>
      </c>
      <c r="AB318">
        <f>IF(R318=A318,VLOOKUP(A318,'2013'!$A$5:$K$674,5),0)</f>
        <v>0</v>
      </c>
      <c r="AC318">
        <f>IF(R318=A318,VLOOKUP(A318,'2013'!$A$5:$K$674,6),0)</f>
        <v>0</v>
      </c>
      <c r="AD318" s="40">
        <f>IF(R318=A318,VLOOKUP(A318,'2013'!$A$5:$K$674,7),0)</f>
        <v>0</v>
      </c>
      <c r="AE318">
        <f t="shared" si="26"/>
        <v>-1</v>
      </c>
      <c r="AG318">
        <f>IF(R318=A318,VLOOKUP(A318,'2012'!$A$5:$K$674,3),0)</f>
        <v>0</v>
      </c>
      <c r="AH318" s="33">
        <f>IF(R318=A318,VLOOKUP(A318,'2012'!$A$5:$K$674,4),0)</f>
        <v>0</v>
      </c>
      <c r="AI318">
        <f>IF(R318=A318,VLOOKUP(A318,'2012'!$A$5:$K$674,5),0)</f>
        <v>0</v>
      </c>
      <c r="AJ318">
        <f>IF(R318=A318,VLOOKUP(A318,'2012'!$A$5:$K$674,6),0)</f>
        <v>0</v>
      </c>
      <c r="AK318" s="40">
        <f>IF(R318=A318,VLOOKUP(A318,'2012'!$A$5:$K$674,7),0)</f>
        <v>0</v>
      </c>
      <c r="AL318">
        <f t="shared" si="27"/>
        <v>-1</v>
      </c>
      <c r="AN318" t="str">
        <f>VLOOKUP(A318,'2011'!$A$5:$K$674,1)</f>
        <v xml:space="preserve">Mark Bowles </v>
      </c>
      <c r="AO318">
        <f>IF(AN318=R318,VLOOKUP(A318,'2011'!$A$5:$K$674,3),0)</f>
        <v>28</v>
      </c>
      <c r="AP318" s="33">
        <f>IF(AN318=R318,VLOOKUP(A318,'2011'!$A$5:$K$674,4),0)</f>
        <v>3214142</v>
      </c>
      <c r="AQ318">
        <f>IF(R318=AN318,VLOOKUP(A318,'2011'!$A$5:$K$674,5),0)</f>
        <v>36</v>
      </c>
      <c r="AR318">
        <f>IF(R318=AN318,VLOOKUP(A318,'2011'!$A$5:$K$674,6),0)</f>
        <v>3</v>
      </c>
      <c r="AS318" s="40">
        <f>IF(R318=AN318,VLOOKUP(A318,'2011'!$A$5:$K$674,7),0)</f>
        <v>8.3333333333333329E-2</v>
      </c>
    </row>
    <row r="319" spans="1:45" x14ac:dyDescent="0.2">
      <c r="A319" t="s">
        <v>943</v>
      </c>
      <c r="B319" t="s">
        <v>374</v>
      </c>
      <c r="C319">
        <v>392</v>
      </c>
      <c r="D319" s="33">
        <v>255000</v>
      </c>
      <c r="E319">
        <v>2</v>
      </c>
      <c r="F319">
        <v>0</v>
      </c>
      <c r="G319" s="40">
        <v>0</v>
      </c>
      <c r="H319" s="40">
        <f t="shared" si="25"/>
        <v>-1</v>
      </c>
      <c r="J319" t="str">
        <f>VLOOKUP(A319,'2015'!$A$5:$K$674,1)</f>
        <v xml:space="preserve">Mark Maynard </v>
      </c>
      <c r="K319" s="31">
        <f>IF(J319=A319,VLOOKUP(A319,'2015'!$A$5:$K$674,3),0)</f>
        <v>227</v>
      </c>
      <c r="L319" s="33">
        <f>IF(J319=A319,VLOOKUP(A319,'2015'!$A$5:$K$674,4),0)</f>
        <v>728000</v>
      </c>
      <c r="M319">
        <f>IF(J319=A319,VLOOKUP(A319,'2015'!$A$5:$K$674,5),0)</f>
        <v>4</v>
      </c>
      <c r="N319">
        <f>IF(J319=A319,VLOOKUP(A319,'2015'!$A$5:$K$674,6),0)</f>
        <v>0</v>
      </c>
      <c r="O319" s="40">
        <f>IF(J319=A319,VLOOKUP(A319,'2015'!$A$5:$K$674,7),0)</f>
        <v>0</v>
      </c>
      <c r="P319">
        <f t="shared" si="21"/>
        <v>-1</v>
      </c>
      <c r="R319" t="str">
        <f>VLOOKUP(A319,'2014'!$A$5:$K$675,1)</f>
        <v xml:space="preserve">Mark Maynard </v>
      </c>
      <c r="S319" s="31">
        <f>IF(R319=A319,VLOOKUP(A319,'2014'!$A$5:$K$675,3),0)</f>
        <v>226</v>
      </c>
      <c r="T319" s="33">
        <f>IF(R319=A319,VLOOKUP(A319,'2014'!$A$5:$K$675,4),0)</f>
        <v>735400</v>
      </c>
      <c r="U319">
        <f>IF(R319=A319,VLOOKUP(A319,'2014'!$A$5:$K$675,5),0)</f>
        <v>3</v>
      </c>
      <c r="V319">
        <f>IF(R319=A319,VLOOKUP(A319,'2014'!$A$5:$K$675,6),0)</f>
        <v>1</v>
      </c>
      <c r="W319" s="40">
        <f>IF(R319=A319,VLOOKUP(A319,'2014'!$A$5:$K$675,7),0)</f>
        <v>0.33333333333333331</v>
      </c>
      <c r="X319" t="e">
        <f t="shared" si="22"/>
        <v>#DIV/0!</v>
      </c>
      <c r="Z319">
        <f>IF(R319=A319,VLOOKUP(A319,'2013'!$A$5:$K$674,3),0)</f>
        <v>228</v>
      </c>
      <c r="AA319" s="33">
        <f>IF(R319=A319,VLOOKUP(A319,'2013'!$A$5:$K$674,4),0)</f>
        <v>600200</v>
      </c>
      <c r="AB319">
        <f>IF(R319=A319,VLOOKUP(A319,'2013'!$A$5:$K$674,5),0)</f>
        <v>4</v>
      </c>
      <c r="AC319">
        <f>IF(R319=A319,VLOOKUP(A319,'2013'!$A$5:$K$674,6),0)</f>
        <v>1</v>
      </c>
      <c r="AD319" s="40">
        <f>IF(R319=A319,VLOOKUP(A319,'2013'!$A$5:$K$674,7),0)</f>
        <v>0.25</v>
      </c>
      <c r="AE319" t="e">
        <f t="shared" si="26"/>
        <v>#DIV/0!</v>
      </c>
      <c r="AG319">
        <f>IF(R319=A319,VLOOKUP(A319,'2012'!$A$5:$K$674,3),0)</f>
        <v>147</v>
      </c>
      <c r="AH319" s="33">
        <f>IF(R319=A319,VLOOKUP(A319,'2012'!$A$5:$K$674,4),0)</f>
        <v>1031000</v>
      </c>
      <c r="AI319">
        <f>IF(R319=A319,VLOOKUP(A319,'2012'!$A$5:$K$674,5),0)</f>
        <v>5</v>
      </c>
      <c r="AJ319">
        <f>IF(R319=A319,VLOOKUP(A319,'2012'!$A$5:$K$674,6),0)</f>
        <v>1</v>
      </c>
      <c r="AK319" s="40">
        <f>IF(R319=A319,VLOOKUP(A319,'2012'!$A$5:$K$674,7),0)</f>
        <v>0.2</v>
      </c>
      <c r="AL319" t="e">
        <f t="shared" si="27"/>
        <v>#DIV/0!</v>
      </c>
      <c r="AN319" t="str">
        <f>VLOOKUP(A319,'2011'!$A$5:$K$674,1)</f>
        <v xml:space="preserve">Mark Maynard </v>
      </c>
      <c r="AO319">
        <f>IF(AN319=R319,VLOOKUP(A319,'2011'!$A$5:$K$674,3),0)</f>
        <v>255</v>
      </c>
      <c r="AP319" s="33">
        <f>IF(AN319=R319,VLOOKUP(A319,'2011'!$A$5:$K$674,4),0)</f>
        <v>328400</v>
      </c>
      <c r="AQ319">
        <f>IF(R319=AN319,VLOOKUP(A319,'2011'!$A$5:$K$674,5),0)</f>
        <v>4</v>
      </c>
      <c r="AR319">
        <f>IF(R319=AN319,VLOOKUP(A319,'2011'!$A$5:$K$674,6),0)</f>
        <v>0</v>
      </c>
      <c r="AS319" s="40">
        <f>IF(R319=AN319,VLOOKUP(A319,'2011'!$A$5:$K$674,7),0)</f>
        <v>0</v>
      </c>
    </row>
    <row r="320" spans="1:45" x14ac:dyDescent="0.2">
      <c r="A320" t="s">
        <v>1466</v>
      </c>
      <c r="B320" t="s">
        <v>1478</v>
      </c>
      <c r="C320">
        <v>446</v>
      </c>
      <c r="D320" s="33">
        <v>124900</v>
      </c>
      <c r="E320">
        <v>1</v>
      </c>
      <c r="F320">
        <v>1</v>
      </c>
      <c r="G320" s="40">
        <v>1</v>
      </c>
      <c r="H320" s="40">
        <f t="shared" si="25"/>
        <v>4</v>
      </c>
      <c r="J320" t="str">
        <f>VLOOKUP(A320,'2015'!$A$5:$K$674,1)</f>
        <v xml:space="preserve">Marshall Dudley </v>
      </c>
      <c r="K320" s="31">
        <f>IF(J320=A320,VLOOKUP(A320,'2015'!$A$5:$K$674,3),0)</f>
        <v>176</v>
      </c>
      <c r="L320" s="33">
        <f>IF(J320=A320,VLOOKUP(A320,'2015'!$A$5:$K$674,4),0)</f>
        <v>1023000</v>
      </c>
      <c r="M320">
        <f>IF(J320=A320,VLOOKUP(A320,'2015'!$A$5:$K$674,5),0)</f>
        <v>6</v>
      </c>
      <c r="N320">
        <f>IF(J320=A320,VLOOKUP(A320,'2015'!$A$5:$K$674,6),0)</f>
        <v>1</v>
      </c>
      <c r="O320" s="40">
        <f>IF(J320=A320,VLOOKUP(A320,'2015'!$A$5:$K$674,7),0)</f>
        <v>0.16666666666666666</v>
      </c>
      <c r="P320" t="e">
        <f t="shared" si="21"/>
        <v>#DIV/0!</v>
      </c>
      <c r="R320" t="str">
        <f>VLOOKUP(A320,'2014'!$A$5:$K$675,1)</f>
        <v xml:space="preserve">Marshall Dudley </v>
      </c>
      <c r="S320" s="31">
        <f>IF(R320=A320,VLOOKUP(A320,'2014'!$A$5:$K$675,3),0)</f>
        <v>420</v>
      </c>
      <c r="T320" s="33">
        <f>IF(R320=A320,VLOOKUP(A320,'2014'!$A$5:$K$675,4),0)</f>
        <v>74500</v>
      </c>
      <c r="U320">
        <f>IF(R320=A320,VLOOKUP(A320,'2014'!$A$5:$K$675,5),0)</f>
        <v>1</v>
      </c>
      <c r="V320">
        <f>IF(R320=A320,VLOOKUP(A320,'2014'!$A$5:$K$675,6),0)</f>
        <v>0</v>
      </c>
      <c r="W320" s="40">
        <f>IF(R320=A320,VLOOKUP(A320,'2014'!$A$5:$K$675,7),0)</f>
        <v>0</v>
      </c>
      <c r="X320" t="e">
        <f t="shared" si="22"/>
        <v>#DIV/0!</v>
      </c>
      <c r="Z320">
        <f>IF(R320=A320,VLOOKUP(A320,'2013'!$A$5:$K$674,3),0)</f>
        <v>228</v>
      </c>
      <c r="AA320" s="33">
        <f>IF(R320=A320,VLOOKUP(A320,'2013'!$A$5:$K$674,4),0)</f>
        <v>600200</v>
      </c>
      <c r="AB320">
        <f>IF(R320=A320,VLOOKUP(A320,'2013'!$A$5:$K$674,5),0)</f>
        <v>4</v>
      </c>
      <c r="AC320">
        <f>IF(R320=A320,VLOOKUP(A320,'2013'!$A$5:$K$674,6),0)</f>
        <v>1</v>
      </c>
      <c r="AD320" s="40">
        <f>IF(R320=A320,VLOOKUP(A320,'2013'!$A$5:$K$674,7),0)</f>
        <v>0.25</v>
      </c>
      <c r="AE320" t="e">
        <f t="shared" si="26"/>
        <v>#DIV/0!</v>
      </c>
      <c r="AG320">
        <f>IF(R320=A320,VLOOKUP(A320,'2012'!$A$5:$K$674,3),0)</f>
        <v>147</v>
      </c>
      <c r="AH320" s="33">
        <f>IF(R320=A320,VLOOKUP(A320,'2012'!$A$5:$K$674,4),0)</f>
        <v>1031000</v>
      </c>
      <c r="AI320">
        <f>IF(R320=A320,VLOOKUP(A320,'2012'!$A$5:$K$674,5),0)</f>
        <v>5</v>
      </c>
      <c r="AJ320">
        <f>IF(R320=A320,VLOOKUP(A320,'2012'!$A$5:$K$674,6),0)</f>
        <v>1</v>
      </c>
      <c r="AK320" s="40">
        <f>IF(R320=A320,VLOOKUP(A320,'2012'!$A$5:$K$674,7),0)</f>
        <v>0.2</v>
      </c>
      <c r="AL320" t="e">
        <f t="shared" si="27"/>
        <v>#DIV/0!</v>
      </c>
      <c r="AN320" t="str">
        <f>VLOOKUP(A320,'2011'!$A$5:$K$674,1)</f>
        <v xml:space="preserve">Mark Maynard </v>
      </c>
      <c r="AO320">
        <f>IF(AN320=R320,VLOOKUP(A320,'2011'!$A$5:$K$674,3),0)</f>
        <v>0</v>
      </c>
      <c r="AP320" s="33">
        <f>IF(AN320=R320,VLOOKUP(A320,'2011'!$A$5:$K$674,4),0)</f>
        <v>0</v>
      </c>
      <c r="AQ320">
        <f>IF(R320=AN320,VLOOKUP(A320,'2011'!$A$5:$K$674,5),0)</f>
        <v>0</v>
      </c>
      <c r="AR320">
        <f>IF(R320=AN320,VLOOKUP(A320,'2011'!$A$5:$K$674,6),0)</f>
        <v>0</v>
      </c>
      <c r="AS320" s="40">
        <f>IF(R320=AN320,VLOOKUP(A320,'2011'!$A$5:$K$674,7),0)</f>
        <v>0</v>
      </c>
    </row>
    <row r="321" spans="1:45" x14ac:dyDescent="0.2">
      <c r="A321" t="s">
        <v>601</v>
      </c>
      <c r="B321" t="s">
        <v>1099</v>
      </c>
      <c r="C321">
        <v>178</v>
      </c>
      <c r="D321" s="33">
        <v>1555825</v>
      </c>
      <c r="E321">
        <v>8</v>
      </c>
      <c r="F321">
        <v>3</v>
      </c>
      <c r="G321" s="40">
        <v>0.375</v>
      </c>
      <c r="H321" s="40">
        <f t="shared" si="25"/>
        <v>0.5</v>
      </c>
      <c r="J321" t="str">
        <f>VLOOKUP(A321,'2015'!$A$5:$K$674,1)</f>
        <v xml:space="preserve">Mary Tepe </v>
      </c>
      <c r="K321" s="31">
        <f>IF(J321=A321,VLOOKUP(A321,'2015'!$A$5:$K$674,3),0)</f>
        <v>184</v>
      </c>
      <c r="L321" s="33">
        <f>IF(J321=A321,VLOOKUP(A321,'2015'!$A$5:$K$674,4),0)</f>
        <v>960165</v>
      </c>
      <c r="M321">
        <f>IF(J321=A321,VLOOKUP(A321,'2015'!$A$5:$K$674,5),0)</f>
        <v>8</v>
      </c>
      <c r="N321">
        <f>IF(J321=A321,VLOOKUP(A321,'2015'!$A$5:$K$674,6),0)</f>
        <v>2</v>
      </c>
      <c r="O321" s="40">
        <f>IF(J321=A321,VLOOKUP(A321,'2015'!$A$5:$K$674,7),0)</f>
        <v>0.25</v>
      </c>
      <c r="P321" t="e">
        <f t="shared" si="21"/>
        <v>#DIV/0!</v>
      </c>
      <c r="R321" t="str">
        <f>VLOOKUP(A321,'2014'!$A$5:$K$675,1)</f>
        <v xml:space="preserve">Mary Tepe </v>
      </c>
      <c r="S321" s="31">
        <f>IF(R321=A321,VLOOKUP(A321,'2014'!$A$5:$K$675,3),0)</f>
        <v>294</v>
      </c>
      <c r="T321" s="33">
        <f>IF(R321=A321,VLOOKUP(A321,'2014'!$A$5:$K$675,4),0)</f>
        <v>462900</v>
      </c>
      <c r="U321">
        <f>IF(R321=A321,VLOOKUP(A321,'2014'!$A$5:$K$675,5),0)</f>
        <v>4</v>
      </c>
      <c r="V321">
        <f>IF(R321=A321,VLOOKUP(A321,'2014'!$A$5:$K$675,6),0)</f>
        <v>0</v>
      </c>
      <c r="W321" s="40">
        <f>IF(R321=A321,VLOOKUP(A321,'2014'!$A$5:$K$675,7),0)</f>
        <v>0</v>
      </c>
      <c r="X321" t="e">
        <f t="shared" si="22"/>
        <v>#DIV/0!</v>
      </c>
      <c r="Z321">
        <f>IF(R321=A321,VLOOKUP(A321,'2013'!$A$5:$K$674,3),0)</f>
        <v>378</v>
      </c>
      <c r="AA321" s="33">
        <f>IF(R321=A321,VLOOKUP(A321,'2013'!$A$5:$K$674,4),0)</f>
        <v>80000</v>
      </c>
      <c r="AB321">
        <f>IF(R321=A321,VLOOKUP(A321,'2013'!$A$5:$K$674,5),0)</f>
        <v>1</v>
      </c>
      <c r="AC321">
        <f>IF(R321=A321,VLOOKUP(A321,'2013'!$A$5:$K$674,6),0)</f>
        <v>1</v>
      </c>
      <c r="AD321" s="40">
        <f>IF(R321=A321,VLOOKUP(A321,'2013'!$A$5:$K$674,7),0)</f>
        <v>1</v>
      </c>
      <c r="AE321" t="e">
        <f t="shared" si="26"/>
        <v>#DIV/0!</v>
      </c>
      <c r="AG321">
        <f>IF(R321=A321,VLOOKUP(A321,'2012'!$A$5:$K$674,3),0)</f>
        <v>262</v>
      </c>
      <c r="AH321" s="33">
        <f>IF(R321=A321,VLOOKUP(A321,'2012'!$A$5:$K$674,4),0)</f>
        <v>354700</v>
      </c>
      <c r="AI321">
        <f>IF(R321=A321,VLOOKUP(A321,'2012'!$A$5:$K$674,5),0)</f>
        <v>4</v>
      </c>
      <c r="AJ321">
        <f>IF(R321=A321,VLOOKUP(A321,'2012'!$A$5:$K$674,6),0)</f>
        <v>1</v>
      </c>
      <c r="AK321" s="40">
        <f>IF(R321=A321,VLOOKUP(A321,'2012'!$A$5:$K$674,7),0)</f>
        <v>0.25</v>
      </c>
      <c r="AL321" t="e">
        <f t="shared" si="27"/>
        <v>#DIV/0!</v>
      </c>
      <c r="AN321" t="str">
        <f>VLOOKUP(A321,'2011'!$A$5:$K$674,1)</f>
        <v xml:space="preserve">Mary Boggess </v>
      </c>
      <c r="AO321">
        <f>IF(AN321=R321,VLOOKUP(A321,'2011'!$A$5:$K$674,3),0)</f>
        <v>0</v>
      </c>
      <c r="AP321" s="33">
        <f>IF(AN321=R321,VLOOKUP(A321,'2011'!$A$5:$K$674,4),0)</f>
        <v>0</v>
      </c>
      <c r="AQ321">
        <f>IF(R321=AN321,VLOOKUP(A321,'2011'!$A$5:$K$674,5),0)</f>
        <v>0</v>
      </c>
      <c r="AR321">
        <f>IF(R321=AN321,VLOOKUP(A321,'2011'!$A$5:$K$674,6),0)</f>
        <v>0</v>
      </c>
      <c r="AS321" s="40">
        <f>IF(R321=AN321,VLOOKUP(A321,'2011'!$A$5:$K$674,7),0)</f>
        <v>0</v>
      </c>
    </row>
    <row r="322" spans="1:45" x14ac:dyDescent="0.2">
      <c r="A322" t="s">
        <v>602</v>
      </c>
      <c r="B322" t="s">
        <v>0</v>
      </c>
      <c r="C322">
        <v>368</v>
      </c>
      <c r="D322" s="33">
        <v>320000</v>
      </c>
      <c r="E322">
        <v>2</v>
      </c>
      <c r="F322">
        <v>2</v>
      </c>
      <c r="G322" s="40">
        <v>1</v>
      </c>
      <c r="H322" s="40">
        <f t="shared" si="25"/>
        <v>4</v>
      </c>
      <c r="J322" t="str">
        <f>VLOOKUP(A322,'2015'!$A$5:$K$674,1)</f>
        <v xml:space="preserve">Matt Patterson </v>
      </c>
      <c r="K322" s="31">
        <f>IF(J322=A322,VLOOKUP(A322,'2015'!$A$5:$K$674,3),0)</f>
        <v>341</v>
      </c>
      <c r="L322" s="33">
        <f>IF(J322=A322,VLOOKUP(A322,'2015'!$A$5:$K$674,4),0)</f>
        <v>281500</v>
      </c>
      <c r="M322">
        <f>IF(J322=A322,VLOOKUP(A322,'2015'!$A$5:$K$674,5),0)</f>
        <v>3</v>
      </c>
      <c r="N322">
        <f>IF(J322=A322,VLOOKUP(A322,'2015'!$A$5:$K$674,6),0)</f>
        <v>1</v>
      </c>
      <c r="O322" s="40">
        <f>IF(J322=A322,VLOOKUP(A322,'2015'!$A$5:$K$674,7),0)</f>
        <v>0.33333333333333331</v>
      </c>
      <c r="P322">
        <f t="shared" si="21"/>
        <v>1.6666666666666665</v>
      </c>
      <c r="R322" t="str">
        <f>VLOOKUP(A322,'2014'!$A$5:$K$675,1)</f>
        <v xml:space="preserve">Matt Patterson </v>
      </c>
      <c r="S322" s="31">
        <f>IF(R322=A322,VLOOKUP(A322,'2014'!$A$5:$K$675,3),0)</f>
        <v>208</v>
      </c>
      <c r="T322" s="33">
        <f>IF(R322=A322,VLOOKUP(A322,'2014'!$A$5:$K$675,4),0)</f>
        <v>858850</v>
      </c>
      <c r="U322">
        <f>IF(R322=A322,VLOOKUP(A322,'2014'!$A$5:$K$675,5),0)</f>
        <v>8</v>
      </c>
      <c r="V322">
        <f>IF(R322=A322,VLOOKUP(A322,'2014'!$A$5:$K$675,6),0)</f>
        <v>1</v>
      </c>
      <c r="W322" s="40">
        <f>IF(R322=A322,VLOOKUP(A322,'2014'!$A$5:$K$675,7),0)</f>
        <v>0.125</v>
      </c>
      <c r="X322" t="e">
        <f t="shared" si="22"/>
        <v>#DIV/0!</v>
      </c>
      <c r="Z322">
        <f>IF(R322=A322,VLOOKUP(A322,'2013'!$A$5:$K$674,3),0)</f>
        <v>284</v>
      </c>
      <c r="AA322" s="33">
        <f>IF(R322=A322,VLOOKUP(A322,'2013'!$A$5:$K$674,4),0)</f>
        <v>340000</v>
      </c>
      <c r="AB322">
        <f>IF(R322=A322,VLOOKUP(A322,'2013'!$A$5:$K$674,5),0)</f>
        <v>1</v>
      </c>
      <c r="AC322">
        <f>IF(R322=A322,VLOOKUP(A322,'2013'!$A$5:$K$674,6),0)</f>
        <v>0</v>
      </c>
      <c r="AD322" s="40">
        <f>IF(R322=A322,VLOOKUP(A322,'2013'!$A$5:$K$674,7),0)</f>
        <v>0</v>
      </c>
      <c r="AE322" t="e">
        <f t="shared" si="26"/>
        <v>#DIV/0!</v>
      </c>
      <c r="AG322">
        <f>IF(R322=A322,VLOOKUP(A322,'2012'!$A$5:$K$674,3),0)</f>
        <v>244</v>
      </c>
      <c r="AH322" s="33">
        <f>IF(R322=A322,VLOOKUP(A322,'2012'!$A$5:$K$674,4),0)</f>
        <v>451600</v>
      </c>
      <c r="AI322">
        <f>IF(R322=A322,VLOOKUP(A322,'2012'!$A$5:$K$674,5),0)</f>
        <v>5</v>
      </c>
      <c r="AJ322">
        <f>IF(R322=A322,VLOOKUP(A322,'2012'!$A$5:$K$674,6),0)</f>
        <v>1</v>
      </c>
      <c r="AK322" s="40">
        <f>IF(R322=A322,VLOOKUP(A322,'2012'!$A$5:$K$674,7),0)</f>
        <v>0.2</v>
      </c>
      <c r="AL322" t="e">
        <f t="shared" si="27"/>
        <v>#DIV/0!</v>
      </c>
      <c r="AN322" t="str">
        <f>VLOOKUP(A322,'2011'!$A$5:$K$674,1)</f>
        <v xml:space="preserve">Matt C Monroe </v>
      </c>
      <c r="AO322">
        <f>IF(AN322=R322,VLOOKUP(A322,'2011'!$A$5:$K$674,3),0)</f>
        <v>0</v>
      </c>
      <c r="AP322" s="33">
        <f>IF(AN322=R322,VLOOKUP(A322,'2011'!$A$5:$K$674,4),0)</f>
        <v>0</v>
      </c>
      <c r="AQ322">
        <f>IF(R322=AN322,VLOOKUP(A322,'2011'!$A$5:$K$674,5),0)</f>
        <v>0</v>
      </c>
      <c r="AR322">
        <f>IF(R322=AN322,VLOOKUP(A322,'2011'!$A$5:$K$674,6),0)</f>
        <v>0</v>
      </c>
      <c r="AS322" s="40">
        <f>IF(R322=AN322,VLOOKUP(A322,'2011'!$A$5:$K$674,7),0)</f>
        <v>0</v>
      </c>
    </row>
    <row r="323" spans="1:45" x14ac:dyDescent="0.2">
      <c r="A323" t="s">
        <v>946</v>
      </c>
      <c r="B323" t="s">
        <v>299</v>
      </c>
      <c r="C323">
        <v>321</v>
      </c>
      <c r="D323" s="33">
        <v>519345</v>
      </c>
      <c r="E323">
        <v>5</v>
      </c>
      <c r="F323">
        <v>1</v>
      </c>
      <c r="G323" s="40">
        <v>0.2</v>
      </c>
      <c r="H323" s="40">
        <f t="shared" si="25"/>
        <v>0</v>
      </c>
      <c r="J323" t="str">
        <f>VLOOKUP(A323,'2015'!$A$5:$K$674,1)</f>
        <v xml:space="preserve">Matt Patterson </v>
      </c>
      <c r="K323" s="31">
        <f>IF(J323=A323,VLOOKUP(A323,'2015'!$A$5:$K$674,3),0)</f>
        <v>0</v>
      </c>
      <c r="L323" s="33">
        <f>IF(J323=A323,VLOOKUP(A323,'2015'!$A$5:$K$674,4),0)</f>
        <v>0</v>
      </c>
      <c r="M323">
        <f>IF(J323=A323,VLOOKUP(A323,'2015'!$A$5:$K$674,5),0)</f>
        <v>0</v>
      </c>
      <c r="N323">
        <f>IF(J323=A323,VLOOKUP(A323,'2015'!$A$5:$K$674,6),0)</f>
        <v>0</v>
      </c>
      <c r="O323" s="40">
        <f>IF(J323=A323,VLOOKUP(A323,'2015'!$A$5:$K$674,7),0)</f>
        <v>0</v>
      </c>
      <c r="P323" t="e">
        <f t="shared" si="21"/>
        <v>#DIV/0!</v>
      </c>
      <c r="R323" t="str">
        <f>VLOOKUP(A323,'2014'!$A$5:$K$675,1)</f>
        <v xml:space="preserve">Matt Stufflebeam </v>
      </c>
      <c r="S323" s="31">
        <f>IF(R323=A323,VLOOKUP(A323,'2014'!$A$5:$K$675,3),0)</f>
        <v>344</v>
      </c>
      <c r="T323" s="33">
        <f>IF(R323=A323,VLOOKUP(A323,'2014'!$A$5:$K$675,4),0)</f>
        <v>266000</v>
      </c>
      <c r="U323">
        <f>IF(R323=A323,VLOOKUP(A323,'2014'!$A$5:$K$675,5),0)</f>
        <v>6</v>
      </c>
      <c r="V323">
        <f>IF(R323=A323,VLOOKUP(A323,'2014'!$A$5:$K$675,6),0)</f>
        <v>0</v>
      </c>
      <c r="W323" s="40">
        <f>IF(R323=A323,VLOOKUP(A323,'2014'!$A$5:$K$675,7),0)</f>
        <v>0</v>
      </c>
      <c r="X323" t="e">
        <f t="shared" si="22"/>
        <v>#DIV/0!</v>
      </c>
      <c r="Z323">
        <f>IF(R323=A323,VLOOKUP(A323,'2013'!$A$5:$K$674,3),0)</f>
        <v>376</v>
      </c>
      <c r="AA323" s="33">
        <f>IF(R323=A323,VLOOKUP(A323,'2013'!$A$5:$K$674,4),0)</f>
        <v>90000</v>
      </c>
      <c r="AB323">
        <f>IF(R323=A323,VLOOKUP(A323,'2013'!$A$5:$K$674,5),0)</f>
        <v>1</v>
      </c>
      <c r="AC323">
        <f>IF(R323=A323,VLOOKUP(A323,'2013'!$A$5:$K$674,6),0)</f>
        <v>0</v>
      </c>
      <c r="AD323" s="40">
        <f>IF(R323=A323,VLOOKUP(A323,'2013'!$A$5:$K$674,7),0)</f>
        <v>0</v>
      </c>
      <c r="AE323" t="e">
        <f t="shared" si="26"/>
        <v>#DIV/0!</v>
      </c>
      <c r="AG323">
        <f>IF(R323=A323,VLOOKUP(A323,'2012'!$A$5:$K$674,3),0)</f>
        <v>204</v>
      </c>
      <c r="AH323" s="33">
        <f>IF(R323=A323,VLOOKUP(A323,'2012'!$A$5:$K$674,4),0)</f>
        <v>629800</v>
      </c>
      <c r="AI323">
        <f>IF(R323=A323,VLOOKUP(A323,'2012'!$A$5:$K$674,5),0)</f>
        <v>5</v>
      </c>
      <c r="AJ323">
        <f>IF(R323=A323,VLOOKUP(A323,'2012'!$A$5:$K$674,6),0)</f>
        <v>1</v>
      </c>
      <c r="AK323" s="40">
        <f>IF(R323=A323,VLOOKUP(A323,'2012'!$A$5:$K$674,7),0)</f>
        <v>0.2</v>
      </c>
      <c r="AL323" t="e">
        <f t="shared" si="27"/>
        <v>#DIV/0!</v>
      </c>
      <c r="AN323" t="str">
        <f>VLOOKUP(A323,'2011'!$A$5:$K$674,1)</f>
        <v xml:space="preserve">Matt Stufflebeam </v>
      </c>
      <c r="AO323">
        <f>IF(AN323=R323,VLOOKUP(A323,'2011'!$A$5:$K$674,3),0)</f>
        <v>273</v>
      </c>
      <c r="AP323" s="33">
        <f>IF(AN323=R323,VLOOKUP(A323,'2011'!$A$5:$K$674,4),0)</f>
        <v>287400</v>
      </c>
      <c r="AQ323">
        <f>IF(R323=AN323,VLOOKUP(A323,'2011'!$A$5:$K$674,5),0)</f>
        <v>6</v>
      </c>
      <c r="AR323">
        <f>IF(R323=AN323,VLOOKUP(A323,'2011'!$A$5:$K$674,6),0)</f>
        <v>0</v>
      </c>
      <c r="AS323" s="40">
        <f>IF(R323=AN323,VLOOKUP(A323,'2011'!$A$5:$K$674,7),0)</f>
        <v>0</v>
      </c>
    </row>
    <row r="324" spans="1:45" x14ac:dyDescent="0.2">
      <c r="A324" t="s">
        <v>947</v>
      </c>
      <c r="B324" t="s">
        <v>1476</v>
      </c>
      <c r="C324">
        <v>9</v>
      </c>
      <c r="D324" s="33">
        <v>13081090</v>
      </c>
      <c r="E324">
        <v>58</v>
      </c>
      <c r="F324">
        <v>14</v>
      </c>
      <c r="G324" s="40">
        <v>0.2413793103448276</v>
      </c>
      <c r="H324" s="40">
        <f t="shared" si="25"/>
        <v>-3.4482758620689613E-2</v>
      </c>
      <c r="J324" t="str">
        <f>VLOOKUP(A324,'2015'!$A$5:$K$674,1)</f>
        <v xml:space="preserve">Matthew R McLeod </v>
      </c>
      <c r="K324" s="31">
        <f>IF(J324=A324,VLOOKUP(A324,'2015'!$A$5:$K$674,3),0)</f>
        <v>12</v>
      </c>
      <c r="L324" s="33">
        <f>IF(J324=A324,VLOOKUP(A324,'2015'!$A$5:$K$674,4),0)</f>
        <v>6342503</v>
      </c>
      <c r="M324">
        <f>IF(J324=A324,VLOOKUP(A324,'2015'!$A$5:$K$674,5),0)</f>
        <v>32</v>
      </c>
      <c r="N324">
        <f>IF(J324=A324,VLOOKUP(A324,'2015'!$A$5:$K$674,6),0)</f>
        <v>5</v>
      </c>
      <c r="O324" s="40">
        <f>IF(J324=A324,VLOOKUP(A324,'2015'!$A$5:$K$674,7),0)</f>
        <v>0.15625</v>
      </c>
      <c r="P324">
        <f t="shared" si="21"/>
        <v>1.7343750000000002</v>
      </c>
      <c r="R324" t="str">
        <f>VLOOKUP(A324,'2014'!$A$5:$K$675,1)</f>
        <v xml:space="preserve">Matthew R McLeod </v>
      </c>
      <c r="S324" s="31">
        <f>IF(R324=A324,VLOOKUP(A324,'2014'!$A$5:$K$675,3),0)</f>
        <v>7</v>
      </c>
      <c r="T324" s="33">
        <f>IF(R324=A324,VLOOKUP(A324,'2014'!$A$5:$K$675,4),0)</f>
        <v>10977944</v>
      </c>
      <c r="U324">
        <f>IF(R324=A324,VLOOKUP(A324,'2014'!$A$5:$K$675,5),0)</f>
        <v>70</v>
      </c>
      <c r="V324">
        <f>IF(R324=A324,VLOOKUP(A324,'2014'!$A$5:$K$675,6),0)</f>
        <v>4</v>
      </c>
      <c r="W324" s="40">
        <f>IF(R324=A324,VLOOKUP(A324,'2014'!$A$5:$K$675,7),0)</f>
        <v>5.7142857142857141E-2</v>
      </c>
      <c r="X324">
        <f t="shared" si="22"/>
        <v>-1.0592207792207793</v>
      </c>
      <c r="Z324">
        <f>IF(R324=A324,VLOOKUP(A324,'2013'!$A$5:$K$674,3),0)</f>
        <v>7</v>
      </c>
      <c r="AA324" s="33">
        <f>IF(R324=A324,VLOOKUP(A324,'2013'!$A$5:$K$674,4),0)</f>
        <v>8776132</v>
      </c>
      <c r="AB324">
        <f>IF(R324=A324,VLOOKUP(A324,'2013'!$A$5:$K$674,5),0)</f>
        <v>60</v>
      </c>
      <c r="AC324">
        <f>IF(R324=A324,VLOOKUP(A324,'2013'!$A$5:$K$674,6),0)</f>
        <v>5</v>
      </c>
      <c r="AD324" s="40">
        <f>IF(R324=A324,VLOOKUP(A324,'2013'!$A$5:$K$674,7),0)</f>
        <v>8.3333333333333329E-2</v>
      </c>
      <c r="AE324">
        <f t="shared" si="26"/>
        <v>-0.96491228070175428</v>
      </c>
      <c r="AG324">
        <f>IF(R324=A324,VLOOKUP(A324,'2012'!$A$5:$K$674,3),0)</f>
        <v>13</v>
      </c>
      <c r="AH324" s="33">
        <f>IF(R324=A324,VLOOKUP(A324,'2012'!$A$5:$K$674,4),0)</f>
        <v>5765573</v>
      </c>
      <c r="AI324">
        <f>IF(R324=A324,VLOOKUP(A324,'2012'!$A$5:$K$674,5),0)</f>
        <v>40</v>
      </c>
      <c r="AJ324">
        <f>IF(R324=A324,VLOOKUP(A324,'2012'!$A$5:$K$674,6),0)</f>
        <v>10</v>
      </c>
      <c r="AK324" s="40">
        <f>IF(R324=A324,VLOOKUP(A324,'2012'!$A$5:$K$674,7),0)</f>
        <v>0.25</v>
      </c>
      <c r="AL324">
        <f t="shared" si="27"/>
        <v>2.375</v>
      </c>
      <c r="AN324" t="str">
        <f>VLOOKUP(A324,'2011'!$A$5:$K$674,1)</f>
        <v xml:space="preserve">Matthew R McLeod </v>
      </c>
      <c r="AO324">
        <f>IF(AN324=R324,VLOOKUP(A324,'2011'!$A$5:$K$674,3),0)</f>
        <v>21</v>
      </c>
      <c r="AP324" s="33">
        <f>IF(AN324=R324,VLOOKUP(A324,'2011'!$A$5:$K$674,4),0)</f>
        <v>3588950</v>
      </c>
      <c r="AQ324">
        <f>IF(R324=AN324,VLOOKUP(A324,'2011'!$A$5:$K$674,5),0)</f>
        <v>27</v>
      </c>
      <c r="AR324">
        <f>IF(R324=AN324,VLOOKUP(A324,'2011'!$A$5:$K$674,6),0)</f>
        <v>2</v>
      </c>
      <c r="AS324" s="40">
        <f>IF(R324=AN324,VLOOKUP(A324,'2011'!$A$5:$K$674,7),0)</f>
        <v>7.407407407407407E-2</v>
      </c>
    </row>
    <row r="325" spans="1:45" x14ac:dyDescent="0.2">
      <c r="A325" t="s">
        <v>948</v>
      </c>
      <c r="B325" t="s">
        <v>1036</v>
      </c>
      <c r="C325">
        <v>181</v>
      </c>
      <c r="D325" s="33">
        <v>1511854</v>
      </c>
      <c r="E325">
        <v>9</v>
      </c>
      <c r="F325">
        <v>2</v>
      </c>
      <c r="G325" s="40">
        <v>0.22222222222222221</v>
      </c>
      <c r="H325" s="40" t="e">
        <f t="shared" si="25"/>
        <v>#DIV/0!</v>
      </c>
      <c r="J325" t="str">
        <f>VLOOKUP(A325,'2015'!$A$5:$K$674,1)</f>
        <v xml:space="preserve">Max Nolen </v>
      </c>
      <c r="K325" s="31">
        <f>IF(J325=A325,VLOOKUP(A325,'2015'!$A$5:$K$674,3),0)</f>
        <v>77</v>
      </c>
      <c r="L325" s="33">
        <f>IF(J325=A325,VLOOKUP(A325,'2015'!$A$5:$K$674,4),0)</f>
        <v>2282566</v>
      </c>
      <c r="M325">
        <f>IF(J325=A325,VLOOKUP(A325,'2015'!$A$5:$K$674,5),0)</f>
        <v>12</v>
      </c>
      <c r="N325">
        <f>IF(J325=A325,VLOOKUP(A325,'2015'!$A$5:$K$674,6),0)</f>
        <v>3</v>
      </c>
      <c r="O325" s="40">
        <f>IF(J325=A325,VLOOKUP(A325,'2015'!$A$5:$K$674,7),0)</f>
        <v>0.25</v>
      </c>
      <c r="P325" t="e">
        <f t="shared" si="21"/>
        <v>#DIV/0!</v>
      </c>
      <c r="R325" t="str">
        <f>VLOOKUP(A325,'2014'!$A$5:$K$675,1)</f>
        <v xml:space="preserve">Max Nolen </v>
      </c>
      <c r="S325" s="31">
        <f>IF(R325=A325,VLOOKUP(A325,'2014'!$A$5:$K$675,3),0)</f>
        <v>65</v>
      </c>
      <c r="T325" s="33">
        <f>IF(R325=A325,VLOOKUP(A325,'2014'!$A$5:$K$675,4),0)</f>
        <v>2690231</v>
      </c>
      <c r="U325">
        <f>IF(R325=A325,VLOOKUP(A325,'2014'!$A$5:$K$675,5),0)</f>
        <v>13</v>
      </c>
      <c r="V325">
        <f>IF(R325=A325,VLOOKUP(A325,'2014'!$A$5:$K$675,6),0)</f>
        <v>0</v>
      </c>
      <c r="W325" s="40">
        <f>IF(R325=A325,VLOOKUP(A325,'2014'!$A$5:$K$675,7),0)</f>
        <v>0</v>
      </c>
      <c r="X325">
        <f t="shared" si="22"/>
        <v>-1</v>
      </c>
      <c r="Z325">
        <f>IF(R325=A325,VLOOKUP(A325,'2013'!$A$5:$K$674,3),0)</f>
        <v>52</v>
      </c>
      <c r="AA325" s="33">
        <f>IF(R325=A325,VLOOKUP(A325,'2013'!$A$5:$K$674,4),0)</f>
        <v>2824177</v>
      </c>
      <c r="AB325">
        <f>IF(R325=A325,VLOOKUP(A325,'2013'!$A$5:$K$674,5),0)</f>
        <v>17</v>
      </c>
      <c r="AC325">
        <f>IF(R325=A325,VLOOKUP(A325,'2013'!$A$5:$K$674,6),0)</f>
        <v>2</v>
      </c>
      <c r="AD325" s="40">
        <f>IF(R325=A325,VLOOKUP(A325,'2013'!$A$5:$K$674,7),0)</f>
        <v>0.11764705882352941</v>
      </c>
      <c r="AE325">
        <f t="shared" si="26"/>
        <v>-1.1176470588235294</v>
      </c>
      <c r="AG325">
        <f>IF(R325=A325,VLOOKUP(A325,'2012'!$A$5:$K$674,3),0)</f>
        <v>126</v>
      </c>
      <c r="AH325" s="33">
        <f>IF(R325=A325,VLOOKUP(A325,'2012'!$A$5:$K$674,4),0)</f>
        <v>1229877</v>
      </c>
      <c r="AI325">
        <f>IF(R325=A325,VLOOKUP(A325,'2012'!$A$5:$K$674,5),0)</f>
        <v>8</v>
      </c>
      <c r="AJ325">
        <f>IF(R325=A325,VLOOKUP(A325,'2012'!$A$5:$K$674,6),0)</f>
        <v>0</v>
      </c>
      <c r="AK325" s="40">
        <f>IF(R325=A325,VLOOKUP(A325,'2012'!$A$5:$K$674,7),0)</f>
        <v>0</v>
      </c>
      <c r="AL325">
        <f t="shared" si="27"/>
        <v>-1</v>
      </c>
      <c r="AN325" t="str">
        <f>VLOOKUP(A325,'2011'!$A$5:$K$674,1)</f>
        <v xml:space="preserve">Max Nolen </v>
      </c>
      <c r="AO325">
        <f>IF(AN325=R325,VLOOKUP(A325,'2011'!$A$5:$K$674,3),0)</f>
        <v>47</v>
      </c>
      <c r="AP325" s="33">
        <f>IF(AN325=R325,VLOOKUP(A325,'2011'!$A$5:$K$674,4),0)</f>
        <v>2166220</v>
      </c>
      <c r="AQ325">
        <f>IF(R325=AN325,VLOOKUP(A325,'2011'!$A$5:$K$674,5),0)</f>
        <v>14</v>
      </c>
      <c r="AR325">
        <f>IF(R325=AN325,VLOOKUP(A325,'2011'!$A$5:$K$674,6),0)</f>
        <v>1</v>
      </c>
      <c r="AS325" s="40">
        <f>IF(R325=AN325,VLOOKUP(A325,'2011'!$A$5:$K$674,7),0)</f>
        <v>7.1428571428571425E-2</v>
      </c>
    </row>
    <row r="326" spans="1:45" x14ac:dyDescent="0.2">
      <c r="A326" t="s">
        <v>447</v>
      </c>
      <c r="B326" t="s">
        <v>5</v>
      </c>
      <c r="C326">
        <v>418</v>
      </c>
      <c r="D326" s="33">
        <v>197000</v>
      </c>
      <c r="E326">
        <v>1</v>
      </c>
      <c r="F326">
        <v>0</v>
      </c>
      <c r="G326" s="40">
        <v>0</v>
      </c>
      <c r="H326" s="40" t="e">
        <f t="shared" si="25"/>
        <v>#DIV/0!</v>
      </c>
      <c r="J326" t="str">
        <f>VLOOKUP(A326,'2015'!$A$5:$K$674,1)</f>
        <v xml:space="preserve">Max Nolen </v>
      </c>
      <c r="K326" s="31">
        <f>IF(J326=A326,VLOOKUP(A326,'2015'!$A$5:$K$674,3),0)</f>
        <v>0</v>
      </c>
      <c r="L326" s="33">
        <f>IF(J326=A326,VLOOKUP(A326,'2015'!$A$5:$K$674,4),0)</f>
        <v>0</v>
      </c>
      <c r="M326">
        <f>IF(J326=A326,VLOOKUP(A326,'2015'!$A$5:$K$674,5),0)</f>
        <v>0</v>
      </c>
      <c r="N326">
        <f>IF(J326=A326,VLOOKUP(A326,'2015'!$A$5:$K$674,6),0)</f>
        <v>0</v>
      </c>
      <c r="O326" s="40">
        <f>IF(J326=A326,VLOOKUP(A326,'2015'!$A$5:$K$674,7),0)</f>
        <v>0</v>
      </c>
      <c r="P326" t="e">
        <f t="shared" ref="P326:P389" si="28">+(O326-W326)/W326</f>
        <v>#DIV/0!</v>
      </c>
      <c r="R326" t="str">
        <f>VLOOKUP(A326,'2014'!$A$5:$K$675,1)</f>
        <v xml:space="preserve">Max Nolen </v>
      </c>
      <c r="S326" s="31">
        <f>IF(R326=A326,VLOOKUP(A326,'2014'!$A$5:$K$675,3),0)</f>
        <v>0</v>
      </c>
      <c r="T326" s="33">
        <f>IF(R326=A326,VLOOKUP(A326,'2014'!$A$5:$K$675,4),0)</f>
        <v>0</v>
      </c>
      <c r="U326">
        <f>IF(R326=A326,VLOOKUP(A326,'2014'!$A$5:$K$675,5),0)</f>
        <v>0</v>
      </c>
      <c r="V326">
        <f>IF(R326=A326,VLOOKUP(A326,'2014'!$A$5:$K$675,6),0)</f>
        <v>0</v>
      </c>
      <c r="W326" s="40">
        <f>IF(R326=A326,VLOOKUP(A326,'2014'!$A$5:$K$675,7),0)</f>
        <v>0</v>
      </c>
      <c r="X326">
        <f t="shared" ref="X326:X389" si="29">+(W326-AE326)/AE326</f>
        <v>-1</v>
      </c>
      <c r="Z326">
        <f>IF(R326=A326,VLOOKUP(A326,'2013'!$A$5:$K$674,3),0)</f>
        <v>0</v>
      </c>
      <c r="AA326" s="33">
        <f>IF(R326=A326,VLOOKUP(A326,'2013'!$A$5:$K$674,4),0)</f>
        <v>0</v>
      </c>
      <c r="AB326">
        <f>IF(R326=A326,VLOOKUP(A326,'2013'!$A$5:$K$674,5),0)</f>
        <v>0</v>
      </c>
      <c r="AC326">
        <f>IF(R326=A326,VLOOKUP(A326,'2013'!$A$5:$K$674,6),0)</f>
        <v>0</v>
      </c>
      <c r="AD326" s="40">
        <f>IF(R326=A326,VLOOKUP(A326,'2013'!$A$5:$K$674,7),0)</f>
        <v>0</v>
      </c>
      <c r="AE326">
        <f t="shared" si="26"/>
        <v>-1</v>
      </c>
      <c r="AG326">
        <f>IF(R326=A326,VLOOKUP(A326,'2012'!$A$5:$K$674,3),0)</f>
        <v>0</v>
      </c>
      <c r="AH326" s="33">
        <f>IF(R326=A326,VLOOKUP(A326,'2012'!$A$5:$K$674,4),0)</f>
        <v>0</v>
      </c>
      <c r="AI326">
        <f>IF(R326=A326,VLOOKUP(A326,'2012'!$A$5:$K$674,5),0)</f>
        <v>0</v>
      </c>
      <c r="AJ326">
        <f>IF(R326=A326,VLOOKUP(A326,'2012'!$A$5:$K$674,6),0)</f>
        <v>0</v>
      </c>
      <c r="AK326" s="40">
        <f>IF(R326=A326,VLOOKUP(A326,'2012'!$A$5:$K$674,7),0)</f>
        <v>0</v>
      </c>
      <c r="AL326">
        <f t="shared" si="27"/>
        <v>-1</v>
      </c>
      <c r="AN326" t="str">
        <f>VLOOKUP(A326,'2011'!$A$5:$K$674,1)</f>
        <v xml:space="preserve">Max Nolen </v>
      </c>
      <c r="AO326">
        <f>IF(AN326=R326,VLOOKUP(A326,'2011'!$A$5:$K$674,3),0)</f>
        <v>47</v>
      </c>
      <c r="AP326" s="33">
        <f>IF(AN326=R326,VLOOKUP(A326,'2011'!$A$5:$K$674,4),0)</f>
        <v>2166220</v>
      </c>
      <c r="AQ326">
        <f>IF(R326=AN326,VLOOKUP(A326,'2011'!$A$5:$K$674,5),0)</f>
        <v>14</v>
      </c>
      <c r="AR326">
        <f>IF(R326=AN326,VLOOKUP(A326,'2011'!$A$5:$K$674,6),0)</f>
        <v>1</v>
      </c>
      <c r="AS326" s="40">
        <f>IF(R326=AN326,VLOOKUP(A326,'2011'!$A$5:$K$674,7),0)</f>
        <v>7.1428571428571425E-2</v>
      </c>
    </row>
    <row r="327" spans="1:45" x14ac:dyDescent="0.2">
      <c r="A327" t="s">
        <v>630</v>
      </c>
      <c r="B327" t="s">
        <v>5</v>
      </c>
      <c r="C327">
        <v>89</v>
      </c>
      <c r="D327" s="33">
        <v>2692391</v>
      </c>
      <c r="E327">
        <v>13</v>
      </c>
      <c r="F327">
        <v>4</v>
      </c>
      <c r="G327" s="40">
        <v>0.30769230769230771</v>
      </c>
      <c r="H327" s="40" t="e">
        <f t="shared" si="25"/>
        <v>#DIV/0!</v>
      </c>
      <c r="J327" t="str">
        <f>VLOOKUP(A327,'2015'!$A$5:$K$674,1)</f>
        <v xml:space="preserve">Megan Fisher </v>
      </c>
      <c r="K327" s="31">
        <f>IF(J327=A327,VLOOKUP(A327,'2015'!$A$5:$K$674,3),0)</f>
        <v>35</v>
      </c>
      <c r="L327" s="33">
        <f>IF(J327=A327,VLOOKUP(A327,'2015'!$A$5:$K$674,4),0)</f>
        <v>3798300</v>
      </c>
      <c r="M327">
        <f>IF(J327=A327,VLOOKUP(A327,'2015'!$A$5:$K$674,5),0)</f>
        <v>18</v>
      </c>
      <c r="N327">
        <f>IF(J327=A327,VLOOKUP(A327,'2015'!$A$5:$K$674,6),0)</f>
        <v>3</v>
      </c>
      <c r="O327" s="40">
        <f>IF(J327=A327,VLOOKUP(A327,'2015'!$A$5:$K$674,7),0)</f>
        <v>0.16666666666666666</v>
      </c>
      <c r="P327" t="e">
        <f t="shared" si="28"/>
        <v>#DIV/0!</v>
      </c>
      <c r="R327" t="str">
        <f>VLOOKUP(A327,'2014'!$A$5:$K$675,1)</f>
        <v xml:space="preserve">Megan Fisher </v>
      </c>
      <c r="S327" s="31">
        <f>IF(R327=A327,VLOOKUP(A327,'2014'!$A$5:$K$675,3),0)</f>
        <v>135</v>
      </c>
      <c r="T327" s="33">
        <f>IF(R327=A327,VLOOKUP(A327,'2014'!$A$5:$K$675,4),0)</f>
        <v>1508400</v>
      </c>
      <c r="U327">
        <f>IF(R327=A327,VLOOKUP(A327,'2014'!$A$5:$K$675,5),0)</f>
        <v>12</v>
      </c>
      <c r="V327">
        <f>IF(R327=A327,VLOOKUP(A327,'2014'!$A$5:$K$675,6),0)</f>
        <v>0</v>
      </c>
      <c r="W327" s="40">
        <f>IF(R327=A327,VLOOKUP(A327,'2014'!$A$5:$K$675,7),0)</f>
        <v>0</v>
      </c>
      <c r="X327" t="e">
        <f t="shared" si="29"/>
        <v>#DIV/0!</v>
      </c>
      <c r="Z327">
        <f>IF(R327=A327,VLOOKUP(A327,'2013'!$A$5:$K$674,3),0)</f>
        <v>201</v>
      </c>
      <c r="AA327" s="33">
        <f>IF(R327=A327,VLOOKUP(A327,'2013'!$A$5:$K$674,4),0)</f>
        <v>729120</v>
      </c>
      <c r="AB327">
        <f>IF(R327=A327,VLOOKUP(A327,'2013'!$A$5:$K$674,5),0)</f>
        <v>6</v>
      </c>
      <c r="AC327">
        <f>IF(R327=A327,VLOOKUP(A327,'2013'!$A$5:$K$674,6),0)</f>
        <v>1</v>
      </c>
      <c r="AD327" s="40">
        <f>IF(R327=A327,VLOOKUP(A327,'2013'!$A$5:$K$674,7),0)</f>
        <v>0.16666666666666666</v>
      </c>
      <c r="AE327" t="e">
        <f t="shared" si="26"/>
        <v>#DIV/0!</v>
      </c>
      <c r="AG327">
        <f>IF(R327=A327,VLOOKUP(A327,'2012'!$A$5:$K$674,3),0)</f>
        <v>324</v>
      </c>
      <c r="AH327" s="33">
        <f>IF(R327=A327,VLOOKUP(A327,'2012'!$A$5:$K$674,4),0)</f>
        <v>147000</v>
      </c>
      <c r="AI327">
        <f>IF(R327=A327,VLOOKUP(A327,'2012'!$A$5:$K$674,5),0)</f>
        <v>1</v>
      </c>
      <c r="AJ327">
        <f>IF(R327=A327,VLOOKUP(A327,'2012'!$A$5:$K$674,6),0)</f>
        <v>0</v>
      </c>
      <c r="AK327" s="40">
        <f>IF(R327=A327,VLOOKUP(A327,'2012'!$A$5:$K$674,7),0)</f>
        <v>0</v>
      </c>
      <c r="AL327" t="e">
        <f t="shared" si="27"/>
        <v>#DIV/0!</v>
      </c>
      <c r="AN327" t="str">
        <f>VLOOKUP(A327,'2011'!$A$5:$K$674,1)</f>
        <v xml:space="preserve">Meg Oates Bauer </v>
      </c>
      <c r="AO327">
        <f>IF(AN327=R327,VLOOKUP(A327,'2011'!$A$5:$K$674,3),0)</f>
        <v>0</v>
      </c>
      <c r="AP327" s="33">
        <f>IF(AN327=R327,VLOOKUP(A327,'2011'!$A$5:$K$674,4),0)</f>
        <v>0</v>
      </c>
      <c r="AQ327">
        <f>IF(R327=AN327,VLOOKUP(A327,'2011'!$A$5:$K$674,5),0)</f>
        <v>0</v>
      </c>
      <c r="AR327">
        <f>IF(R327=AN327,VLOOKUP(A327,'2011'!$A$5:$K$674,6),0)</f>
        <v>0</v>
      </c>
      <c r="AS327" s="40">
        <f>IF(R327=AN327,VLOOKUP(A327,'2011'!$A$5:$K$674,7),0)</f>
        <v>0</v>
      </c>
    </row>
    <row r="328" spans="1:45" x14ac:dyDescent="0.2">
      <c r="A328" t="s">
        <v>950</v>
      </c>
      <c r="B328" t="s">
        <v>564</v>
      </c>
      <c r="C328">
        <v>133</v>
      </c>
      <c r="D328" s="33">
        <v>1991400</v>
      </c>
      <c r="E328">
        <v>8</v>
      </c>
      <c r="F328">
        <v>6</v>
      </c>
      <c r="G328" s="40">
        <v>0.75</v>
      </c>
      <c r="H328" s="40">
        <f t="shared" si="25"/>
        <v>0.28571428571428564</v>
      </c>
      <c r="J328" t="str">
        <f>VLOOKUP(A328,'2015'!$A$5:$K$674,1)</f>
        <v xml:space="preserve">Megan H Miller </v>
      </c>
      <c r="K328" s="31">
        <f>IF(J328=A328,VLOOKUP(A328,'2015'!$A$5:$K$674,3),0)</f>
        <v>130</v>
      </c>
      <c r="L328" s="33">
        <f>IF(J328=A328,VLOOKUP(A328,'2015'!$A$5:$K$674,4),0)</f>
        <v>1467800</v>
      </c>
      <c r="M328">
        <f>IF(J328=A328,VLOOKUP(A328,'2015'!$A$5:$K$674,5),0)</f>
        <v>8</v>
      </c>
      <c r="N328">
        <f>IF(J328=A328,VLOOKUP(A328,'2015'!$A$5:$K$674,6),0)</f>
        <v>7</v>
      </c>
      <c r="O328" s="40">
        <f>IF(J328=A328,VLOOKUP(A328,'2015'!$A$5:$K$674,7),0)</f>
        <v>0.875</v>
      </c>
      <c r="P328">
        <f t="shared" si="28"/>
        <v>0.75</v>
      </c>
      <c r="R328" t="str">
        <f>VLOOKUP(A328,'2014'!$A$5:$K$675,1)</f>
        <v xml:space="preserve">Megan H Miller </v>
      </c>
      <c r="S328" s="31">
        <f>IF(R328=A328,VLOOKUP(A328,'2014'!$A$5:$K$675,3),0)</f>
        <v>115</v>
      </c>
      <c r="T328" s="33">
        <f>IF(R328=A328,VLOOKUP(A328,'2014'!$A$5:$K$675,4),0)</f>
        <v>1695200</v>
      </c>
      <c r="U328">
        <f>IF(R328=A328,VLOOKUP(A328,'2014'!$A$5:$K$675,5),0)</f>
        <v>10</v>
      </c>
      <c r="V328">
        <f>IF(R328=A328,VLOOKUP(A328,'2014'!$A$5:$K$675,6),0)</f>
        <v>5</v>
      </c>
      <c r="W328" s="40">
        <f>IF(R328=A328,VLOOKUP(A328,'2014'!$A$5:$K$675,7),0)</f>
        <v>0.5</v>
      </c>
      <c r="X328">
        <f t="shared" si="29"/>
        <v>-1.1821192052980132</v>
      </c>
      <c r="Z328">
        <f>IF(R328=A328,VLOOKUP(A328,'2013'!$A$5:$K$674,3),0)</f>
        <v>82</v>
      </c>
      <c r="AA328" s="33">
        <f>IF(R328=A328,VLOOKUP(A328,'2013'!$A$5:$K$674,4),0)</f>
        <v>2071650</v>
      </c>
      <c r="AB328">
        <f>IF(R328=A328,VLOOKUP(A328,'2013'!$A$5:$K$674,5),0)</f>
        <v>15</v>
      </c>
      <c r="AC328">
        <f>IF(R328=A328,VLOOKUP(A328,'2013'!$A$5:$K$674,6),0)</f>
        <v>9</v>
      </c>
      <c r="AD328" s="40">
        <f>IF(R328=A328,VLOOKUP(A328,'2013'!$A$5:$K$674,7),0)</f>
        <v>0.6</v>
      </c>
      <c r="AE328">
        <f t="shared" si="26"/>
        <v>-2.7454545454545456</v>
      </c>
      <c r="AG328">
        <f>IF(R328=A328,VLOOKUP(A328,'2012'!$A$5:$K$674,3),0)</f>
        <v>115</v>
      </c>
      <c r="AH328" s="33">
        <f>IF(R328=A328,VLOOKUP(A328,'2012'!$A$5:$K$674,4),0)</f>
        <v>1485123</v>
      </c>
      <c r="AI328">
        <f>IF(R328=A328,VLOOKUP(A328,'2012'!$A$5:$K$674,5),0)</f>
        <v>12</v>
      </c>
      <c r="AJ328">
        <f>IF(R328=A328,VLOOKUP(A328,'2012'!$A$5:$K$674,6),0)</f>
        <v>7</v>
      </c>
      <c r="AK328" s="40">
        <f>IF(R328=A328,VLOOKUP(A328,'2012'!$A$5:$K$674,7),0)</f>
        <v>0.58333333333333337</v>
      </c>
      <c r="AL328">
        <f t="shared" si="27"/>
        <v>-0.34374999999999994</v>
      </c>
      <c r="AN328" t="str">
        <f>VLOOKUP(A328,'2011'!$A$5:$K$674,1)</f>
        <v xml:space="preserve">Megan H Miller </v>
      </c>
      <c r="AO328">
        <f>IF(AN328=R328,VLOOKUP(A328,'2011'!$A$5:$K$674,3),0)</f>
        <v>134</v>
      </c>
      <c r="AP328" s="33">
        <f>IF(AN328=R328,VLOOKUP(A328,'2011'!$A$5:$K$674,4),0)</f>
        <v>958765</v>
      </c>
      <c r="AQ328">
        <f>IF(R328=AN328,VLOOKUP(A328,'2011'!$A$5:$K$674,5),0)</f>
        <v>9</v>
      </c>
      <c r="AR328">
        <f>IF(R328=AN328,VLOOKUP(A328,'2011'!$A$5:$K$674,6),0)</f>
        <v>8</v>
      </c>
      <c r="AS328" s="40">
        <f>IF(R328=AN328,VLOOKUP(A328,'2011'!$A$5:$K$674,7),0)</f>
        <v>0.88888888888888884</v>
      </c>
    </row>
    <row r="329" spans="1:45" x14ac:dyDescent="0.2">
      <c r="A329" t="s">
        <v>493</v>
      </c>
      <c r="B329" t="s">
        <v>1036</v>
      </c>
      <c r="C329">
        <v>243</v>
      </c>
      <c r="D329" s="33">
        <v>972040</v>
      </c>
      <c r="E329">
        <v>7</v>
      </c>
      <c r="F329">
        <v>1</v>
      </c>
      <c r="G329" s="40">
        <v>0.14285714285714285</v>
      </c>
      <c r="H329" s="40" t="e">
        <f t="shared" si="25"/>
        <v>#DIV/0!</v>
      </c>
      <c r="J329" t="str">
        <f>VLOOKUP(A329,'2015'!$A$5:$K$674,1)</f>
        <v xml:space="preserve">Megan Sheffield </v>
      </c>
      <c r="K329" s="31">
        <f>IF(J329=A329,VLOOKUP(A329,'2015'!$A$5:$K$674,3),0)</f>
        <v>244</v>
      </c>
      <c r="L329" s="33">
        <f>IF(J329=A329,VLOOKUP(A329,'2015'!$A$5:$K$674,4),0)</f>
        <v>602000</v>
      </c>
      <c r="M329">
        <f>IF(J329=A329,VLOOKUP(A329,'2015'!$A$5:$K$674,5),0)</f>
        <v>5</v>
      </c>
      <c r="N329">
        <f>IF(J329=A329,VLOOKUP(A329,'2015'!$A$5:$K$674,6),0)</f>
        <v>1</v>
      </c>
      <c r="O329" s="40">
        <f>IF(J329=A329,VLOOKUP(A329,'2015'!$A$5:$K$674,7),0)</f>
        <v>0.2</v>
      </c>
      <c r="P329" t="e">
        <f t="shared" si="28"/>
        <v>#DIV/0!</v>
      </c>
      <c r="R329" t="str">
        <f>VLOOKUP(A329,'2014'!$A$5:$K$675,1)</f>
        <v xml:space="preserve">Megan H Miller </v>
      </c>
      <c r="S329" s="31">
        <f>IF(R329=A329,VLOOKUP(A329,'2014'!$A$5:$K$675,3),0)</f>
        <v>0</v>
      </c>
      <c r="T329" s="33">
        <f>IF(R329=A329,VLOOKUP(A329,'2014'!$A$5:$K$675,4),0)</f>
        <v>0</v>
      </c>
      <c r="U329">
        <f>IF(R329=A329,VLOOKUP(A329,'2014'!$A$5:$K$675,5),0)</f>
        <v>0</v>
      </c>
      <c r="V329">
        <f>IF(R329=A329,VLOOKUP(A329,'2014'!$A$5:$K$675,6),0)</f>
        <v>0</v>
      </c>
      <c r="W329" s="40">
        <f>IF(R329=A329,VLOOKUP(A329,'2014'!$A$5:$K$675,7),0)</f>
        <v>0</v>
      </c>
      <c r="X329">
        <f t="shared" si="29"/>
        <v>-1</v>
      </c>
      <c r="Z329">
        <f>IF(R329=A329,VLOOKUP(A329,'2013'!$A$5:$K$674,3),0)</f>
        <v>0</v>
      </c>
      <c r="AA329" s="33">
        <f>IF(R329=A329,VLOOKUP(A329,'2013'!$A$5:$K$674,4),0)</f>
        <v>0</v>
      </c>
      <c r="AB329">
        <f>IF(R329=A329,VLOOKUP(A329,'2013'!$A$5:$K$674,5),0)</f>
        <v>0</v>
      </c>
      <c r="AC329">
        <f>IF(R329=A329,VLOOKUP(A329,'2013'!$A$5:$K$674,6),0)</f>
        <v>0</v>
      </c>
      <c r="AD329" s="40">
        <f>IF(R329=A329,VLOOKUP(A329,'2013'!$A$5:$K$674,7),0)</f>
        <v>0</v>
      </c>
      <c r="AE329">
        <f t="shared" si="26"/>
        <v>-1</v>
      </c>
      <c r="AG329">
        <f>IF(R329=A329,VLOOKUP(A329,'2012'!$A$5:$K$674,3),0)</f>
        <v>0</v>
      </c>
      <c r="AH329" s="33">
        <f>IF(R329=A329,VLOOKUP(A329,'2012'!$A$5:$K$674,4),0)</f>
        <v>0</v>
      </c>
      <c r="AI329">
        <f>IF(R329=A329,VLOOKUP(A329,'2012'!$A$5:$K$674,5),0)</f>
        <v>0</v>
      </c>
      <c r="AJ329">
        <f>IF(R329=A329,VLOOKUP(A329,'2012'!$A$5:$K$674,6),0)</f>
        <v>0</v>
      </c>
      <c r="AK329" s="40">
        <f>IF(R329=A329,VLOOKUP(A329,'2012'!$A$5:$K$674,7),0)</f>
        <v>0</v>
      </c>
      <c r="AL329">
        <f t="shared" si="27"/>
        <v>-1</v>
      </c>
      <c r="AN329" t="str">
        <f>VLOOKUP(A329,'2011'!$A$5:$K$674,1)</f>
        <v xml:space="preserve">Megan H Miller </v>
      </c>
      <c r="AO329">
        <f>IF(AN329=R329,VLOOKUP(A329,'2011'!$A$5:$K$674,3),0)</f>
        <v>134</v>
      </c>
      <c r="AP329" s="33">
        <f>IF(AN329=R329,VLOOKUP(A329,'2011'!$A$5:$K$674,4),0)</f>
        <v>958765</v>
      </c>
      <c r="AQ329">
        <f>IF(R329=AN329,VLOOKUP(A329,'2011'!$A$5:$K$674,5),0)</f>
        <v>9</v>
      </c>
      <c r="AR329">
        <f>IF(R329=AN329,VLOOKUP(A329,'2011'!$A$5:$K$674,6),0)</f>
        <v>8</v>
      </c>
      <c r="AS329" s="40">
        <f>IF(R329=AN329,VLOOKUP(A329,'2011'!$A$5:$K$674,7),0)</f>
        <v>0.88888888888888884</v>
      </c>
    </row>
    <row r="330" spans="1:45" x14ac:dyDescent="0.2">
      <c r="A330" t="s">
        <v>1435</v>
      </c>
      <c r="B330" t="s">
        <v>1267</v>
      </c>
      <c r="C330">
        <v>329</v>
      </c>
      <c r="D330" s="33">
        <v>499800</v>
      </c>
      <c r="E330">
        <v>2</v>
      </c>
      <c r="F330">
        <v>0</v>
      </c>
      <c r="G330" s="40">
        <v>0</v>
      </c>
      <c r="H330" s="40" t="e">
        <f t="shared" si="25"/>
        <v>#DIV/0!</v>
      </c>
      <c r="J330" t="str">
        <f>VLOOKUP(A330,'2015'!$A$5:$K$674,1)</f>
        <v xml:space="preserve">Mel T Thurman </v>
      </c>
      <c r="K330" s="31">
        <f>IF(J330=A330,VLOOKUP(A330,'2015'!$A$5:$K$674,3),0)</f>
        <v>399</v>
      </c>
      <c r="L330" s="33">
        <f>IF(J330=A330,VLOOKUP(A330,'2015'!$A$5:$K$674,4),0)</f>
        <v>130000</v>
      </c>
      <c r="M330">
        <f>IF(J330=A330,VLOOKUP(A330,'2015'!$A$5:$K$674,5),0)</f>
        <v>1</v>
      </c>
      <c r="N330">
        <f>IF(J330=A330,VLOOKUP(A330,'2015'!$A$5:$K$674,6),0)</f>
        <v>0</v>
      </c>
      <c r="O330" s="40">
        <f>IF(J330=A330,VLOOKUP(A330,'2015'!$A$5:$K$674,7),0)</f>
        <v>0</v>
      </c>
      <c r="P330" t="e">
        <f t="shared" si="28"/>
        <v>#DIV/0!</v>
      </c>
      <c r="R330" t="str">
        <f>VLOOKUP(A330,'2014'!$A$5:$K$675,1)</f>
        <v xml:space="preserve">Megan H Miller </v>
      </c>
      <c r="S330" s="31">
        <f>IF(R330=A330,VLOOKUP(A330,'2014'!$A$5:$K$675,3),0)</f>
        <v>0</v>
      </c>
      <c r="T330" s="33">
        <f>IF(R330=A330,VLOOKUP(A330,'2014'!$A$5:$K$675,4),0)</f>
        <v>0</v>
      </c>
      <c r="U330">
        <f>IF(R330=A330,VLOOKUP(A330,'2014'!$A$5:$K$675,5),0)</f>
        <v>0</v>
      </c>
      <c r="V330">
        <f>IF(R330=A330,VLOOKUP(A330,'2014'!$A$5:$K$675,6),0)</f>
        <v>0</v>
      </c>
      <c r="W330" s="40">
        <f>IF(R330=A330,VLOOKUP(A330,'2014'!$A$5:$K$675,7),0)</f>
        <v>0</v>
      </c>
      <c r="X330">
        <f t="shared" si="29"/>
        <v>-1</v>
      </c>
      <c r="Z330">
        <f>IF(R330=A330,VLOOKUP(A330,'2013'!$A$5:$K$674,3),0)</f>
        <v>0</v>
      </c>
      <c r="AA330" s="33">
        <f>IF(R330=A330,VLOOKUP(A330,'2013'!$A$5:$K$674,4),0)</f>
        <v>0</v>
      </c>
      <c r="AB330">
        <f>IF(R330=A330,VLOOKUP(A330,'2013'!$A$5:$K$674,5),0)</f>
        <v>0</v>
      </c>
      <c r="AC330">
        <f>IF(R330=A330,VLOOKUP(A330,'2013'!$A$5:$K$674,6),0)</f>
        <v>0</v>
      </c>
      <c r="AD330" s="40">
        <f>IF(R330=A330,VLOOKUP(A330,'2013'!$A$5:$K$674,7),0)</f>
        <v>0</v>
      </c>
      <c r="AE330">
        <f t="shared" si="26"/>
        <v>-1</v>
      </c>
      <c r="AG330">
        <f>IF(R330=A330,VLOOKUP(A330,'2012'!$A$5:$K$674,3),0)</f>
        <v>0</v>
      </c>
      <c r="AH330" s="33">
        <f>IF(R330=A330,VLOOKUP(A330,'2012'!$A$5:$K$674,4),0)</f>
        <v>0</v>
      </c>
      <c r="AI330">
        <f>IF(R330=A330,VLOOKUP(A330,'2012'!$A$5:$K$674,5),0)</f>
        <v>0</v>
      </c>
      <c r="AJ330">
        <f>IF(R330=A330,VLOOKUP(A330,'2012'!$A$5:$K$674,6),0)</f>
        <v>0</v>
      </c>
      <c r="AK330" s="40">
        <f>IF(R330=A330,VLOOKUP(A330,'2012'!$A$5:$K$674,7),0)</f>
        <v>0</v>
      </c>
      <c r="AL330">
        <f t="shared" si="27"/>
        <v>-1</v>
      </c>
      <c r="AN330" t="str">
        <f>VLOOKUP(A330,'2011'!$A$5:$K$674,1)</f>
        <v xml:space="preserve">Megan H Miller </v>
      </c>
      <c r="AO330">
        <f>IF(AN330=R330,VLOOKUP(A330,'2011'!$A$5:$K$674,3),0)</f>
        <v>134</v>
      </c>
      <c r="AP330" s="33">
        <f>IF(AN330=R330,VLOOKUP(A330,'2011'!$A$5:$K$674,4),0)</f>
        <v>958765</v>
      </c>
      <c r="AQ330">
        <f>IF(R330=AN330,VLOOKUP(A330,'2011'!$A$5:$K$674,5),0)</f>
        <v>9</v>
      </c>
      <c r="AR330">
        <f>IF(R330=AN330,VLOOKUP(A330,'2011'!$A$5:$K$674,6),0)</f>
        <v>8</v>
      </c>
      <c r="AS330" s="40">
        <f>IF(R330=AN330,VLOOKUP(A330,'2011'!$A$5:$K$674,7),0)</f>
        <v>0.88888888888888884</v>
      </c>
    </row>
    <row r="331" spans="1:45" x14ac:dyDescent="0.2">
      <c r="A331" t="s">
        <v>1617</v>
      </c>
      <c r="B331" t="s">
        <v>1562</v>
      </c>
      <c r="C331">
        <v>448</v>
      </c>
      <c r="D331" s="33">
        <v>122000</v>
      </c>
      <c r="E331">
        <v>1</v>
      </c>
      <c r="F331">
        <v>1</v>
      </c>
      <c r="G331" s="40">
        <v>1</v>
      </c>
      <c r="H331" s="40" t="e">
        <f t="shared" si="25"/>
        <v>#DIV/0!</v>
      </c>
      <c r="J331" t="str">
        <f>VLOOKUP(A331,'2015'!$A$5:$K$674,1)</f>
        <v xml:space="preserve">Mel T Thurman </v>
      </c>
      <c r="K331" s="31">
        <f>IF(J331=A331,VLOOKUP(A331,'2015'!$A$5:$K$674,3),0)</f>
        <v>0</v>
      </c>
      <c r="L331" s="33">
        <f>IF(J331=A331,VLOOKUP(A331,'2015'!$A$5:$K$674,4),0)</f>
        <v>0</v>
      </c>
      <c r="M331">
        <f>IF(J331=A331,VLOOKUP(A331,'2015'!$A$5:$K$674,5),0)</f>
        <v>0</v>
      </c>
      <c r="N331">
        <f>IF(J331=A331,VLOOKUP(A331,'2015'!$A$5:$K$674,6),0)</f>
        <v>0</v>
      </c>
      <c r="O331" s="40">
        <f>IF(J331=A331,VLOOKUP(A331,'2015'!$A$5:$K$674,7),0)</f>
        <v>0</v>
      </c>
      <c r="P331" t="e">
        <f t="shared" si="28"/>
        <v>#DIV/0!</v>
      </c>
      <c r="R331" t="str">
        <f>VLOOKUP(A331,'2014'!$A$5:$K$675,1)</f>
        <v xml:space="preserve">Megan H Miller </v>
      </c>
      <c r="S331" s="31">
        <f>IF(R331=A331,VLOOKUP(A331,'2014'!$A$5:$K$675,3),0)</f>
        <v>0</v>
      </c>
      <c r="T331" s="33">
        <f>IF(R331=A331,VLOOKUP(A331,'2014'!$A$5:$K$675,4),0)</f>
        <v>0</v>
      </c>
      <c r="U331">
        <f>IF(R331=A331,VLOOKUP(A331,'2014'!$A$5:$K$675,5),0)</f>
        <v>0</v>
      </c>
      <c r="V331">
        <f>IF(R331=A331,VLOOKUP(A331,'2014'!$A$5:$K$675,6),0)</f>
        <v>0</v>
      </c>
      <c r="W331" s="40">
        <f>IF(R331=A331,VLOOKUP(A331,'2014'!$A$5:$K$675,7),0)</f>
        <v>0</v>
      </c>
      <c r="X331" t="e">
        <f t="shared" si="29"/>
        <v>#DIV/0!</v>
      </c>
      <c r="Z331">
        <f>IF(R331=A331,VLOOKUP(A331,'2013'!$A$5:$K$674,3),0)</f>
        <v>0</v>
      </c>
      <c r="AA331" s="33">
        <f>IF(R331=A331,VLOOKUP(A331,'2013'!$A$5:$K$674,4),0)</f>
        <v>0</v>
      </c>
      <c r="AB331">
        <f>IF(R331=A331,VLOOKUP(A331,'2013'!$A$5:$K$674,5),0)</f>
        <v>0</v>
      </c>
      <c r="AC331">
        <f>IF(R331=A331,VLOOKUP(A331,'2013'!$A$5:$K$674,6),0)</f>
        <v>0</v>
      </c>
      <c r="AD331" s="40">
        <f>IF(R331=A331,VLOOKUP(A331,'2013'!$A$5:$K$674,7),0)</f>
        <v>0</v>
      </c>
      <c r="AE331" t="e">
        <f t="shared" si="26"/>
        <v>#DIV/0!</v>
      </c>
      <c r="AG331">
        <f>IF(R331=A331,VLOOKUP(A331,'2012'!$A$5:$K$674,3),0)</f>
        <v>0</v>
      </c>
      <c r="AH331" s="33">
        <f>IF(R331=A331,VLOOKUP(A331,'2012'!$A$5:$K$674,4),0)</f>
        <v>0</v>
      </c>
      <c r="AI331">
        <f>IF(R331=A331,VLOOKUP(A331,'2012'!$A$5:$K$674,5),0)</f>
        <v>0</v>
      </c>
      <c r="AJ331">
        <f>IF(R331=A331,VLOOKUP(A331,'2012'!$A$5:$K$674,6),0)</f>
        <v>0</v>
      </c>
      <c r="AK331" s="40">
        <f>IF(R331=A331,VLOOKUP(A331,'2012'!$A$5:$K$674,7),0)</f>
        <v>0</v>
      </c>
      <c r="AL331" t="e">
        <f t="shared" si="27"/>
        <v>#DIV/0!</v>
      </c>
      <c r="AN331" t="str">
        <f>VLOOKUP(A331,'2011'!$A$5:$K$674,1)</f>
        <v xml:space="preserve">Melanie Holloway </v>
      </c>
      <c r="AO331">
        <f>IF(AN331=R331,VLOOKUP(A331,'2011'!$A$5:$K$674,3),0)</f>
        <v>0</v>
      </c>
      <c r="AP331" s="33">
        <f>IF(AN331=R331,VLOOKUP(A331,'2011'!$A$5:$K$674,4),0)</f>
        <v>0</v>
      </c>
      <c r="AQ331">
        <f>IF(R331=AN331,VLOOKUP(A331,'2011'!$A$5:$K$674,5),0)</f>
        <v>0</v>
      </c>
      <c r="AR331">
        <f>IF(R331=AN331,VLOOKUP(A331,'2011'!$A$5:$K$674,6),0)</f>
        <v>0</v>
      </c>
      <c r="AS331" s="40">
        <f>IF(R331=AN331,VLOOKUP(A331,'2011'!$A$5:$K$674,7),0)</f>
        <v>0</v>
      </c>
    </row>
    <row r="332" spans="1:45" x14ac:dyDescent="0.2">
      <c r="A332" t="s">
        <v>1326</v>
      </c>
      <c r="B332" t="s">
        <v>300</v>
      </c>
      <c r="C332">
        <v>261</v>
      </c>
      <c r="D332" s="33">
        <v>858000</v>
      </c>
      <c r="E332">
        <v>7</v>
      </c>
      <c r="F332">
        <v>1</v>
      </c>
      <c r="G332" s="40">
        <v>0.14285714285714285</v>
      </c>
      <c r="H332" s="40">
        <f t="shared" si="25"/>
        <v>-0.68571428571428572</v>
      </c>
      <c r="J332" t="str">
        <f>VLOOKUP(A332,'2015'!$A$5:$K$674,1)</f>
        <v xml:space="preserve">Melba J Gilbert </v>
      </c>
      <c r="K332" s="31">
        <f>IF(J332=A332,VLOOKUP(A332,'2015'!$A$5:$K$674,3),0)</f>
        <v>333</v>
      </c>
      <c r="L332" s="33">
        <f>IF(J332=A332,VLOOKUP(A332,'2015'!$A$5:$K$674,4),0)</f>
        <v>301000</v>
      </c>
      <c r="M332">
        <f>IF(J332=A332,VLOOKUP(A332,'2015'!$A$5:$K$674,5),0)</f>
        <v>2</v>
      </c>
      <c r="N332">
        <f>IF(J332=A332,VLOOKUP(A332,'2015'!$A$5:$K$674,6),0)</f>
        <v>0</v>
      </c>
      <c r="O332" s="40">
        <f>IF(J332=A332,VLOOKUP(A332,'2015'!$A$5:$K$674,7),0)</f>
        <v>0</v>
      </c>
      <c r="P332">
        <f t="shared" si="28"/>
        <v>-1</v>
      </c>
      <c r="R332" t="str">
        <f>VLOOKUP(A332,'2014'!$A$5:$K$675,1)</f>
        <v xml:space="preserve">Melba J Gilbert </v>
      </c>
      <c r="S332" s="31">
        <f>IF(R332=A332,VLOOKUP(A332,'2014'!$A$5:$K$675,3),0)</f>
        <v>257</v>
      </c>
      <c r="T332" s="33">
        <f>IF(R332=A332,VLOOKUP(A332,'2014'!$A$5:$K$675,4),0)</f>
        <v>583500</v>
      </c>
      <c r="U332">
        <f>IF(R332=A332,VLOOKUP(A332,'2014'!$A$5:$K$675,5),0)</f>
        <v>4</v>
      </c>
      <c r="V332">
        <f>IF(R332=A332,VLOOKUP(A332,'2014'!$A$5:$K$675,6),0)</f>
        <v>1</v>
      </c>
      <c r="W332" s="40">
        <f>IF(R332=A332,VLOOKUP(A332,'2014'!$A$5:$K$675,7),0)</f>
        <v>0.25</v>
      </c>
      <c r="X332">
        <f t="shared" si="29"/>
        <v>-1.3028846153846154</v>
      </c>
      <c r="Z332">
        <f>IF(R332=A332,VLOOKUP(A332,'2013'!$A$5:$K$674,3),0)</f>
        <v>178</v>
      </c>
      <c r="AA332" s="33">
        <f>IF(R332=A332,VLOOKUP(A332,'2013'!$A$5:$K$674,4),0)</f>
        <v>899900</v>
      </c>
      <c r="AB332">
        <f>IF(R332=A332,VLOOKUP(A332,'2013'!$A$5:$K$674,5),0)</f>
        <v>7</v>
      </c>
      <c r="AC332">
        <f>IF(R332=A332,VLOOKUP(A332,'2013'!$A$5:$K$674,6),0)</f>
        <v>1</v>
      </c>
      <c r="AD332" s="40">
        <f>IF(R332=A332,VLOOKUP(A332,'2013'!$A$5:$K$674,7),0)</f>
        <v>0.14285714285714285</v>
      </c>
      <c r="AE332">
        <f t="shared" si="26"/>
        <v>-0.82539682539682546</v>
      </c>
      <c r="AG332">
        <f>IF(R332=A332,VLOOKUP(A332,'2012'!$A$5:$K$674,3),0)</f>
        <v>108</v>
      </c>
      <c r="AH332" s="33">
        <f>IF(R332=A332,VLOOKUP(A332,'2012'!$A$5:$K$674,4),0)</f>
        <v>1551200</v>
      </c>
      <c r="AI332">
        <f>IF(R332=A332,VLOOKUP(A332,'2012'!$A$5:$K$674,5),0)</f>
        <v>11</v>
      </c>
      <c r="AJ332">
        <f>IF(R332=A332,VLOOKUP(A332,'2012'!$A$5:$K$674,6),0)</f>
        <v>5</v>
      </c>
      <c r="AK332" s="40">
        <f>IF(R332=A332,VLOOKUP(A332,'2012'!$A$5:$K$674,7),0)</f>
        <v>0.45454545454545453</v>
      </c>
      <c r="AL332">
        <f t="shared" si="27"/>
        <v>0.81818181818181812</v>
      </c>
      <c r="AN332" t="str">
        <f>VLOOKUP(A332,'2011'!$A$5:$K$674,1)</f>
        <v xml:space="preserve">Melba J Gilbert </v>
      </c>
      <c r="AO332">
        <f>IF(AN332=R332,VLOOKUP(A332,'2011'!$A$5:$K$674,3),0)</f>
        <v>224</v>
      </c>
      <c r="AP332" s="33">
        <f>IF(AN332=R332,VLOOKUP(A332,'2011'!$A$5:$K$674,4),0)</f>
        <v>434000</v>
      </c>
      <c r="AQ332">
        <f>IF(R332=AN332,VLOOKUP(A332,'2011'!$A$5:$K$674,5),0)</f>
        <v>4</v>
      </c>
      <c r="AR332">
        <f>IF(R332=AN332,VLOOKUP(A332,'2011'!$A$5:$K$674,6),0)</f>
        <v>1</v>
      </c>
      <c r="AS332" s="40">
        <f>IF(R332=AN332,VLOOKUP(A332,'2011'!$A$5:$K$674,7),0)</f>
        <v>0.25</v>
      </c>
    </row>
    <row r="333" spans="1:45" x14ac:dyDescent="0.2">
      <c r="A333" t="s">
        <v>517</v>
      </c>
      <c r="B333" t="s">
        <v>1099</v>
      </c>
      <c r="C333">
        <v>123</v>
      </c>
      <c r="D333" s="33">
        <v>2146023</v>
      </c>
      <c r="E333">
        <v>11</v>
      </c>
      <c r="F333">
        <v>2</v>
      </c>
      <c r="G333" s="40">
        <v>0.18181818181818182</v>
      </c>
      <c r="H333" s="40" t="e">
        <f t="shared" si="25"/>
        <v>#DIV/0!</v>
      </c>
      <c r="J333" t="str">
        <f>VLOOKUP(A333,'2015'!$A$5:$K$674,1)</f>
        <v xml:space="preserve">Melissa Harrell </v>
      </c>
      <c r="K333" s="31">
        <f>IF(J333=A333,VLOOKUP(A333,'2015'!$A$5:$K$674,3),0)</f>
        <v>223</v>
      </c>
      <c r="L333" s="33">
        <f>IF(J333=A333,VLOOKUP(A333,'2015'!$A$5:$K$674,4),0)</f>
        <v>749470</v>
      </c>
      <c r="M333">
        <f>IF(J333=A333,VLOOKUP(A333,'2015'!$A$5:$K$674,5),0)</f>
        <v>4</v>
      </c>
      <c r="N333">
        <f>IF(J333=A333,VLOOKUP(A333,'2015'!$A$5:$K$674,6),0)</f>
        <v>0</v>
      </c>
      <c r="O333" s="40">
        <f>IF(J333=A333,VLOOKUP(A333,'2015'!$A$5:$K$674,7),0)</f>
        <v>0</v>
      </c>
      <c r="P333" t="e">
        <f t="shared" si="28"/>
        <v>#DIV/0!</v>
      </c>
      <c r="R333" t="str">
        <f>VLOOKUP(A333,'2014'!$A$5:$K$675,1)</f>
        <v xml:space="preserve">Melissa Graham </v>
      </c>
      <c r="S333" s="31">
        <f>IF(R333=A333,VLOOKUP(A333,'2014'!$A$5:$K$675,3),0)</f>
        <v>0</v>
      </c>
      <c r="T333" s="33">
        <f>IF(R333=A333,VLOOKUP(A333,'2014'!$A$5:$K$675,4),0)</f>
        <v>0</v>
      </c>
      <c r="U333">
        <f>IF(R333=A333,VLOOKUP(A333,'2014'!$A$5:$K$675,5),0)</f>
        <v>0</v>
      </c>
      <c r="V333">
        <f>IF(R333=A333,VLOOKUP(A333,'2014'!$A$5:$K$675,6),0)</f>
        <v>0</v>
      </c>
      <c r="W333" s="40">
        <f>IF(R333=A333,VLOOKUP(A333,'2014'!$A$5:$K$675,7),0)</f>
        <v>0</v>
      </c>
      <c r="X333" t="e">
        <f t="shared" si="29"/>
        <v>#DIV/0!</v>
      </c>
      <c r="Z333">
        <f>IF(R333=A333,VLOOKUP(A333,'2013'!$A$5:$K$674,3),0)</f>
        <v>0</v>
      </c>
      <c r="AA333" s="33">
        <f>IF(R333=A333,VLOOKUP(A333,'2013'!$A$5:$K$674,4),0)</f>
        <v>0</v>
      </c>
      <c r="AB333">
        <f>IF(R333=A333,VLOOKUP(A333,'2013'!$A$5:$K$674,5),0)</f>
        <v>0</v>
      </c>
      <c r="AC333">
        <f>IF(R333=A333,VLOOKUP(A333,'2013'!$A$5:$K$674,6),0)</f>
        <v>0</v>
      </c>
      <c r="AD333" s="40">
        <f>IF(R333=A333,VLOOKUP(A333,'2013'!$A$5:$K$674,7),0)</f>
        <v>0</v>
      </c>
      <c r="AE333" t="e">
        <f t="shared" si="26"/>
        <v>#DIV/0!</v>
      </c>
      <c r="AG333">
        <f>IF(R333=A333,VLOOKUP(A333,'2012'!$A$5:$K$674,3),0)</f>
        <v>0</v>
      </c>
      <c r="AH333" s="33">
        <f>IF(R333=A333,VLOOKUP(A333,'2012'!$A$5:$K$674,4),0)</f>
        <v>0</v>
      </c>
      <c r="AI333">
        <f>IF(R333=A333,VLOOKUP(A333,'2012'!$A$5:$K$674,5),0)</f>
        <v>0</v>
      </c>
      <c r="AJ333">
        <f>IF(R333=A333,VLOOKUP(A333,'2012'!$A$5:$K$674,6),0)</f>
        <v>0</v>
      </c>
      <c r="AK333" s="40">
        <f>IF(R333=A333,VLOOKUP(A333,'2012'!$A$5:$K$674,7),0)</f>
        <v>0</v>
      </c>
      <c r="AL333" t="e">
        <f t="shared" si="27"/>
        <v>#DIV/0!</v>
      </c>
      <c r="AN333" t="str">
        <f>VLOOKUP(A333,'2011'!$A$5:$K$674,1)</f>
        <v xml:space="preserve">Melinda Minor </v>
      </c>
      <c r="AO333">
        <f>IF(AN333=R333,VLOOKUP(A333,'2011'!$A$5:$K$674,3),0)</f>
        <v>0</v>
      </c>
      <c r="AP333" s="33">
        <f>IF(AN333=R333,VLOOKUP(A333,'2011'!$A$5:$K$674,4),0)</f>
        <v>0</v>
      </c>
      <c r="AQ333">
        <f>IF(R333=AN333,VLOOKUP(A333,'2011'!$A$5:$K$674,5),0)</f>
        <v>0</v>
      </c>
      <c r="AR333">
        <f>IF(R333=AN333,VLOOKUP(A333,'2011'!$A$5:$K$674,6),0)</f>
        <v>0</v>
      </c>
      <c r="AS333" s="40">
        <f>IF(R333=AN333,VLOOKUP(A333,'2011'!$A$5:$K$674,7),0)</f>
        <v>0</v>
      </c>
    </row>
    <row r="334" spans="1:45" x14ac:dyDescent="0.2">
      <c r="A334" t="s">
        <v>1618</v>
      </c>
      <c r="B334" t="s">
        <v>1561</v>
      </c>
      <c r="C334">
        <v>326</v>
      </c>
      <c r="D334" s="33">
        <v>508000</v>
      </c>
      <c r="E334">
        <v>2</v>
      </c>
      <c r="F334">
        <v>1</v>
      </c>
      <c r="G334" s="40">
        <v>0.5</v>
      </c>
      <c r="H334" s="40" t="e">
        <f t="shared" ref="H334:H397" si="30">+(G334-AK334)/AK334</f>
        <v>#DIV/0!</v>
      </c>
      <c r="J334" t="str">
        <f>VLOOKUP(A334,'2015'!$A$5:$K$674,1)</f>
        <v xml:space="preserve">Melissa Harrell </v>
      </c>
      <c r="K334" s="31">
        <f>IF(J334=A334,VLOOKUP(A334,'2015'!$A$5:$K$674,3),0)</f>
        <v>0</v>
      </c>
      <c r="L334" s="33">
        <f>IF(J334=A334,VLOOKUP(A334,'2015'!$A$5:$K$674,4),0)</f>
        <v>0</v>
      </c>
      <c r="M334">
        <f>IF(J334=A334,VLOOKUP(A334,'2015'!$A$5:$K$674,5),0)</f>
        <v>0</v>
      </c>
      <c r="N334">
        <f>IF(J334=A334,VLOOKUP(A334,'2015'!$A$5:$K$674,6),0)</f>
        <v>0</v>
      </c>
      <c r="O334" s="40">
        <f>IF(J334=A334,VLOOKUP(A334,'2015'!$A$5:$K$674,7),0)</f>
        <v>0</v>
      </c>
      <c r="P334" t="e">
        <f t="shared" si="28"/>
        <v>#DIV/0!</v>
      </c>
      <c r="R334" t="str">
        <f>VLOOKUP(A334,'2014'!$A$5:$K$675,1)</f>
        <v xml:space="preserve">Melissa Graham </v>
      </c>
      <c r="S334" s="31">
        <f>IF(R334=A334,VLOOKUP(A334,'2014'!$A$5:$K$675,3),0)</f>
        <v>0</v>
      </c>
      <c r="T334" s="33">
        <f>IF(R334=A334,VLOOKUP(A334,'2014'!$A$5:$K$675,4),0)</f>
        <v>0</v>
      </c>
      <c r="U334">
        <f>IF(R334=A334,VLOOKUP(A334,'2014'!$A$5:$K$675,5),0)</f>
        <v>0</v>
      </c>
      <c r="V334">
        <f>IF(R334=A334,VLOOKUP(A334,'2014'!$A$5:$K$675,6),0)</f>
        <v>0</v>
      </c>
      <c r="W334" s="40">
        <f>IF(R334=A334,VLOOKUP(A334,'2014'!$A$5:$K$675,7),0)</f>
        <v>0</v>
      </c>
      <c r="X334" t="e">
        <f t="shared" si="29"/>
        <v>#DIV/0!</v>
      </c>
      <c r="Z334">
        <f>IF(R334=A334,VLOOKUP(A334,'2013'!$A$5:$K$674,3),0)</f>
        <v>0</v>
      </c>
      <c r="AA334" s="33">
        <f>IF(R334=A334,VLOOKUP(A334,'2013'!$A$5:$K$674,4),0)</f>
        <v>0</v>
      </c>
      <c r="AB334">
        <f>IF(R334=A334,VLOOKUP(A334,'2013'!$A$5:$K$674,5),0)</f>
        <v>0</v>
      </c>
      <c r="AC334">
        <f>IF(R334=A334,VLOOKUP(A334,'2013'!$A$5:$K$674,6),0)</f>
        <v>0</v>
      </c>
      <c r="AD334" s="40">
        <f>IF(R334=A334,VLOOKUP(A334,'2013'!$A$5:$K$674,7),0)</f>
        <v>0</v>
      </c>
      <c r="AE334" t="e">
        <f t="shared" ref="AE334:AE397" si="31">+(AD334-AL334)/AL334</f>
        <v>#DIV/0!</v>
      </c>
      <c r="AG334">
        <f>IF(R334=A334,VLOOKUP(A334,'2012'!$A$5:$K$674,3),0)</f>
        <v>0</v>
      </c>
      <c r="AH334" s="33">
        <f>IF(R334=A334,VLOOKUP(A334,'2012'!$A$5:$K$674,4),0)</f>
        <v>0</v>
      </c>
      <c r="AI334">
        <f>IF(R334=A334,VLOOKUP(A334,'2012'!$A$5:$K$674,5),0)</f>
        <v>0</v>
      </c>
      <c r="AJ334">
        <f>IF(R334=A334,VLOOKUP(A334,'2012'!$A$5:$K$674,6),0)</f>
        <v>0</v>
      </c>
      <c r="AK334" s="40">
        <f>IF(R334=A334,VLOOKUP(A334,'2012'!$A$5:$K$674,7),0)</f>
        <v>0</v>
      </c>
      <c r="AL334" t="e">
        <f t="shared" ref="AL334:AL397" si="32">+(AK334-AS334)/AS334</f>
        <v>#DIV/0!</v>
      </c>
      <c r="AN334" t="str">
        <f>VLOOKUP(A334,'2011'!$A$5:$K$674,1)</f>
        <v xml:space="preserve">Melinda Minor </v>
      </c>
      <c r="AO334">
        <f>IF(AN334=R334,VLOOKUP(A334,'2011'!$A$5:$K$674,3),0)</f>
        <v>0</v>
      </c>
      <c r="AP334" s="33">
        <f>IF(AN334=R334,VLOOKUP(A334,'2011'!$A$5:$K$674,4),0)</f>
        <v>0</v>
      </c>
      <c r="AQ334">
        <f>IF(R334=AN334,VLOOKUP(A334,'2011'!$A$5:$K$674,5),0)</f>
        <v>0</v>
      </c>
      <c r="AR334">
        <f>IF(R334=AN334,VLOOKUP(A334,'2011'!$A$5:$K$674,6),0)</f>
        <v>0</v>
      </c>
      <c r="AS334" s="40">
        <f>IF(R334=AN334,VLOOKUP(A334,'2011'!$A$5:$K$674,7),0)</f>
        <v>0</v>
      </c>
    </row>
    <row r="335" spans="1:45" x14ac:dyDescent="0.2">
      <c r="A335" t="s">
        <v>952</v>
      </c>
      <c r="B335" t="s">
        <v>300</v>
      </c>
      <c r="C335">
        <v>346</v>
      </c>
      <c r="D335" s="33">
        <v>418450</v>
      </c>
      <c r="E335">
        <v>5</v>
      </c>
      <c r="F335">
        <v>1</v>
      </c>
      <c r="G335" s="40">
        <v>0.2</v>
      </c>
      <c r="H335" s="40">
        <f t="shared" si="30"/>
        <v>-0.68571428571428572</v>
      </c>
      <c r="J335" t="str">
        <f>VLOOKUP(A335,'2015'!$A$5:$K$674,1)</f>
        <v xml:space="preserve">Melissa Youmans </v>
      </c>
      <c r="K335" s="31">
        <f>IF(J335=A335,VLOOKUP(A335,'2015'!$A$5:$K$674,3),0)</f>
        <v>110</v>
      </c>
      <c r="L335" s="33">
        <f>IF(J335=A335,VLOOKUP(A335,'2015'!$A$5:$K$674,4),0)</f>
        <v>1664200</v>
      </c>
      <c r="M335">
        <f>IF(J335=A335,VLOOKUP(A335,'2015'!$A$5:$K$674,5),0)</f>
        <v>12</v>
      </c>
      <c r="N335">
        <f>IF(J335=A335,VLOOKUP(A335,'2015'!$A$5:$K$674,6),0)</f>
        <v>9</v>
      </c>
      <c r="O335" s="40">
        <f>IF(J335=A335,VLOOKUP(A335,'2015'!$A$5:$K$674,7),0)</f>
        <v>0.75</v>
      </c>
      <c r="P335">
        <f t="shared" si="28"/>
        <v>6.2499999999999931E-2</v>
      </c>
      <c r="R335" t="str">
        <f>VLOOKUP(A335,'2014'!$A$5:$K$675,1)</f>
        <v xml:space="preserve">Melissa Youmans </v>
      </c>
      <c r="S335" s="31">
        <f>IF(R335=A335,VLOOKUP(A335,'2014'!$A$5:$K$675,3),0)</f>
        <v>70</v>
      </c>
      <c r="T335" s="33">
        <f>IF(R335=A335,VLOOKUP(A335,'2014'!$A$5:$K$675,4),0)</f>
        <v>2583050</v>
      </c>
      <c r="U335">
        <f>IF(R335=A335,VLOOKUP(A335,'2014'!$A$5:$K$675,5),0)</f>
        <v>17</v>
      </c>
      <c r="V335">
        <f>IF(R335=A335,VLOOKUP(A335,'2014'!$A$5:$K$675,6),0)</f>
        <v>12</v>
      </c>
      <c r="W335" s="40">
        <f>IF(R335=A335,VLOOKUP(A335,'2014'!$A$5:$K$675,7),0)</f>
        <v>0.70588235294117652</v>
      </c>
      <c r="X335">
        <f t="shared" si="29"/>
        <v>-0.63488843813387441</v>
      </c>
      <c r="Z335">
        <f>IF(R335=A335,VLOOKUP(A335,'2013'!$A$5:$K$674,3),0)</f>
        <v>133</v>
      </c>
      <c r="AA335" s="33">
        <f>IF(R335=A335,VLOOKUP(A335,'2013'!$A$5:$K$674,4),0)</f>
        <v>1299200</v>
      </c>
      <c r="AB335">
        <f>IF(R335=A335,VLOOKUP(A335,'2013'!$A$5:$K$674,5),0)</f>
        <v>10</v>
      </c>
      <c r="AC335">
        <f>IF(R335=A335,VLOOKUP(A335,'2013'!$A$5:$K$674,6),0)</f>
        <v>8</v>
      </c>
      <c r="AD335" s="40">
        <f>IF(R335=A335,VLOOKUP(A335,'2013'!$A$5:$K$674,7),0)</f>
        <v>0.8</v>
      </c>
      <c r="AE335">
        <f t="shared" si="31"/>
        <v>1.9333333333333338</v>
      </c>
      <c r="AG335">
        <f>IF(R335=A335,VLOOKUP(A335,'2012'!$A$5:$K$674,3),0)</f>
        <v>100</v>
      </c>
      <c r="AH335" s="33">
        <f>IF(R335=A335,VLOOKUP(A335,'2012'!$A$5:$K$674,4),0)</f>
        <v>1635300</v>
      </c>
      <c r="AI335">
        <f>IF(R335=A335,VLOOKUP(A335,'2012'!$A$5:$K$674,5),0)</f>
        <v>11</v>
      </c>
      <c r="AJ335">
        <f>IF(R335=A335,VLOOKUP(A335,'2012'!$A$5:$K$674,6),0)</f>
        <v>7</v>
      </c>
      <c r="AK335" s="40">
        <f>IF(R335=A335,VLOOKUP(A335,'2012'!$A$5:$K$674,7),0)</f>
        <v>0.63636363636363635</v>
      </c>
      <c r="AL335">
        <f t="shared" si="32"/>
        <v>0.27272727272727271</v>
      </c>
      <c r="AN335" t="str">
        <f>VLOOKUP(A335,'2011'!$A$5:$K$674,1)</f>
        <v xml:space="preserve">Melissa Youmans </v>
      </c>
      <c r="AO335">
        <f>IF(AN335=R335,VLOOKUP(A335,'2011'!$A$5:$K$674,3),0)</f>
        <v>169</v>
      </c>
      <c r="AP335" s="33">
        <f>IF(AN335=R335,VLOOKUP(A335,'2011'!$A$5:$K$674,4),0)</f>
        <v>663600</v>
      </c>
      <c r="AQ335">
        <f>IF(R335=AN335,VLOOKUP(A335,'2011'!$A$5:$K$674,5),0)</f>
        <v>6</v>
      </c>
      <c r="AR335">
        <f>IF(R335=AN335,VLOOKUP(A335,'2011'!$A$5:$K$674,6),0)</f>
        <v>3</v>
      </c>
      <c r="AS335" s="40">
        <f>IF(R335=AN335,VLOOKUP(A335,'2011'!$A$5:$K$674,7),0)</f>
        <v>0.5</v>
      </c>
    </row>
    <row r="336" spans="1:45" x14ac:dyDescent="0.2">
      <c r="A336" t="s">
        <v>676</v>
      </c>
      <c r="B336" t="s">
        <v>300</v>
      </c>
      <c r="C336">
        <v>158</v>
      </c>
      <c r="D336" s="33">
        <v>1783000</v>
      </c>
      <c r="E336">
        <v>6</v>
      </c>
      <c r="F336">
        <v>3</v>
      </c>
      <c r="G336" s="40">
        <v>0.5</v>
      </c>
      <c r="H336" s="40">
        <f t="shared" si="30"/>
        <v>-0.21428571428571427</v>
      </c>
      <c r="J336" t="str">
        <f>VLOOKUP(A336,'2015'!$A$5:$K$674,1)</f>
        <v xml:space="preserve">Meredith Harmon </v>
      </c>
      <c r="K336" s="31">
        <f>IF(J336=A336,VLOOKUP(A336,'2015'!$A$5:$K$674,3),0)</f>
        <v>218</v>
      </c>
      <c r="L336" s="33">
        <f>IF(J336=A336,VLOOKUP(A336,'2015'!$A$5:$K$674,4),0)</f>
        <v>764500</v>
      </c>
      <c r="M336">
        <f>IF(J336=A336,VLOOKUP(A336,'2015'!$A$5:$K$674,5),0)</f>
        <v>4</v>
      </c>
      <c r="N336">
        <f>IF(J336=A336,VLOOKUP(A336,'2015'!$A$5:$K$674,6),0)</f>
        <v>3</v>
      </c>
      <c r="O336" s="40">
        <f>IF(J336=A336,VLOOKUP(A336,'2015'!$A$5:$K$674,7),0)</f>
        <v>0.75</v>
      </c>
      <c r="P336">
        <f t="shared" si="28"/>
        <v>0.31250000000000006</v>
      </c>
      <c r="R336" t="str">
        <f>VLOOKUP(A336,'2014'!$A$5:$K$675,1)</f>
        <v xml:space="preserve">Meredith Harmon </v>
      </c>
      <c r="S336" s="31">
        <f>IF(R336=A336,VLOOKUP(A336,'2014'!$A$5:$K$675,3),0)</f>
        <v>140</v>
      </c>
      <c r="T336" s="33">
        <f>IF(R336=A336,VLOOKUP(A336,'2014'!$A$5:$K$675,4),0)</f>
        <v>1466500</v>
      </c>
      <c r="U336">
        <f>IF(R336=A336,VLOOKUP(A336,'2014'!$A$5:$K$675,5),0)</f>
        <v>7</v>
      </c>
      <c r="V336">
        <f>IF(R336=A336,VLOOKUP(A336,'2014'!$A$5:$K$675,6),0)</f>
        <v>4</v>
      </c>
      <c r="W336" s="40">
        <f>IF(R336=A336,VLOOKUP(A336,'2014'!$A$5:$K$675,7),0)</f>
        <v>0.5714285714285714</v>
      </c>
      <c r="X336">
        <f t="shared" si="29"/>
        <v>-1.0307219662058373</v>
      </c>
      <c r="Z336">
        <f>IF(R336=A336,VLOOKUP(A336,'2013'!$A$5:$K$674,3),0)</f>
        <v>133</v>
      </c>
      <c r="AA336" s="33">
        <f>IF(R336=A336,VLOOKUP(A336,'2013'!$A$5:$K$674,4),0)</f>
        <v>1299200</v>
      </c>
      <c r="AB336">
        <f>IF(R336=A336,VLOOKUP(A336,'2013'!$A$5:$K$674,5),0)</f>
        <v>10</v>
      </c>
      <c r="AC336">
        <f>IF(R336=A336,VLOOKUP(A336,'2013'!$A$5:$K$674,6),0)</f>
        <v>8</v>
      </c>
      <c r="AD336" s="40">
        <f>IF(R336=A336,VLOOKUP(A336,'2013'!$A$5:$K$674,7),0)</f>
        <v>0.8</v>
      </c>
      <c r="AE336">
        <f t="shared" si="31"/>
        <v>-18.600000000000016</v>
      </c>
      <c r="AG336">
        <f>IF(R336=A336,VLOOKUP(A336,'2012'!$A$5:$K$674,3),0)</f>
        <v>100</v>
      </c>
      <c r="AH336" s="33">
        <f>IF(R336=A336,VLOOKUP(A336,'2012'!$A$5:$K$674,4),0)</f>
        <v>1635300</v>
      </c>
      <c r="AI336">
        <f>IF(R336=A336,VLOOKUP(A336,'2012'!$A$5:$K$674,5),0)</f>
        <v>11</v>
      </c>
      <c r="AJ336">
        <f>IF(R336=A336,VLOOKUP(A336,'2012'!$A$5:$K$674,6),0)</f>
        <v>7</v>
      </c>
      <c r="AK336" s="40">
        <f>IF(R336=A336,VLOOKUP(A336,'2012'!$A$5:$K$674,7),0)</f>
        <v>0.63636363636363635</v>
      </c>
      <c r="AL336">
        <f t="shared" si="32"/>
        <v>-4.5454545454545414E-2</v>
      </c>
      <c r="AN336" t="str">
        <f>VLOOKUP(A336,'2011'!$A$5:$K$674,1)</f>
        <v xml:space="preserve">Meredith Harmon </v>
      </c>
      <c r="AO336">
        <f>IF(AN336=R336,VLOOKUP(A336,'2011'!$A$5:$K$674,3),0)</f>
        <v>108</v>
      </c>
      <c r="AP336" s="33">
        <f>IF(AN336=R336,VLOOKUP(A336,'2011'!$A$5:$K$674,4),0)</f>
        <v>1165000</v>
      </c>
      <c r="AQ336">
        <f>IF(R336=AN336,VLOOKUP(A336,'2011'!$A$5:$K$674,5),0)</f>
        <v>6</v>
      </c>
      <c r="AR336">
        <f>IF(R336=AN336,VLOOKUP(A336,'2011'!$A$5:$K$674,6),0)</f>
        <v>4</v>
      </c>
      <c r="AS336" s="40">
        <f>IF(R336=AN336,VLOOKUP(A336,'2011'!$A$5:$K$674,7),0)</f>
        <v>0.66666666666666663</v>
      </c>
    </row>
    <row r="337" spans="1:45" x14ac:dyDescent="0.2">
      <c r="A337" t="s">
        <v>1522</v>
      </c>
      <c r="B337" t="s">
        <v>523</v>
      </c>
      <c r="C337">
        <v>372</v>
      </c>
      <c r="D337" s="33">
        <v>296000</v>
      </c>
      <c r="E337">
        <v>2</v>
      </c>
      <c r="F337">
        <v>0</v>
      </c>
      <c r="G337" s="40">
        <v>0</v>
      </c>
      <c r="H337" s="40" t="e">
        <f t="shared" si="30"/>
        <v>#DIV/0!</v>
      </c>
      <c r="J337" t="str">
        <f>VLOOKUP(A337,'2015'!$A$5:$K$674,1)</f>
        <v xml:space="preserve">Meredith Harmon </v>
      </c>
      <c r="K337" s="31">
        <f>IF(J337=A337,VLOOKUP(A337,'2015'!$A$5:$K$674,3),0)</f>
        <v>0</v>
      </c>
      <c r="L337" s="33">
        <f>IF(J337=A337,VLOOKUP(A337,'2015'!$A$5:$K$674,4),0)</f>
        <v>0</v>
      </c>
      <c r="M337">
        <f>IF(J337=A337,VLOOKUP(A337,'2015'!$A$5:$K$674,5),0)</f>
        <v>0</v>
      </c>
      <c r="N337">
        <f>IF(J337=A337,VLOOKUP(A337,'2015'!$A$5:$K$674,6),0)</f>
        <v>0</v>
      </c>
      <c r="O337" s="40">
        <f>IF(J337=A337,VLOOKUP(A337,'2015'!$A$5:$K$674,7),0)</f>
        <v>0</v>
      </c>
      <c r="P337" t="e">
        <f t="shared" si="28"/>
        <v>#DIV/0!</v>
      </c>
      <c r="R337" t="str">
        <f>VLOOKUP(A337,'2014'!$A$5:$K$675,1)</f>
        <v xml:space="preserve">Merry Bruner </v>
      </c>
      <c r="S337" s="31">
        <f>IF(R337=A337,VLOOKUP(A337,'2014'!$A$5:$K$675,3),0)</f>
        <v>0</v>
      </c>
      <c r="T337" s="33">
        <f>IF(R337=A337,VLOOKUP(A337,'2014'!$A$5:$K$675,4),0)</f>
        <v>0</v>
      </c>
      <c r="U337">
        <f>IF(R337=A337,VLOOKUP(A337,'2014'!$A$5:$K$675,5),0)</f>
        <v>0</v>
      </c>
      <c r="V337">
        <f>IF(R337=A337,VLOOKUP(A337,'2014'!$A$5:$K$675,6),0)</f>
        <v>0</v>
      </c>
      <c r="W337" s="40">
        <f>IF(R337=A337,VLOOKUP(A337,'2014'!$A$5:$K$675,7),0)</f>
        <v>0</v>
      </c>
      <c r="X337">
        <f t="shared" si="29"/>
        <v>-1</v>
      </c>
      <c r="Z337">
        <f>IF(R337=A337,VLOOKUP(A337,'2013'!$A$5:$K$674,3),0)</f>
        <v>0</v>
      </c>
      <c r="AA337" s="33">
        <f>IF(R337=A337,VLOOKUP(A337,'2013'!$A$5:$K$674,4),0)</f>
        <v>0</v>
      </c>
      <c r="AB337">
        <f>IF(R337=A337,VLOOKUP(A337,'2013'!$A$5:$K$674,5),0)</f>
        <v>0</v>
      </c>
      <c r="AC337">
        <f>IF(R337=A337,VLOOKUP(A337,'2013'!$A$5:$K$674,6),0)</f>
        <v>0</v>
      </c>
      <c r="AD337" s="40">
        <f>IF(R337=A337,VLOOKUP(A337,'2013'!$A$5:$K$674,7),0)</f>
        <v>0</v>
      </c>
      <c r="AE337">
        <f t="shared" si="31"/>
        <v>-1</v>
      </c>
      <c r="AG337">
        <f>IF(R337=A337,VLOOKUP(A337,'2012'!$A$5:$K$674,3),0)</f>
        <v>0</v>
      </c>
      <c r="AH337" s="33">
        <f>IF(R337=A337,VLOOKUP(A337,'2012'!$A$5:$K$674,4),0)</f>
        <v>0</v>
      </c>
      <c r="AI337">
        <f>IF(R337=A337,VLOOKUP(A337,'2012'!$A$5:$K$674,5),0)</f>
        <v>0</v>
      </c>
      <c r="AJ337">
        <f>IF(R337=A337,VLOOKUP(A337,'2012'!$A$5:$K$674,6),0)</f>
        <v>0</v>
      </c>
      <c r="AK337" s="40">
        <f>IF(R337=A337,VLOOKUP(A337,'2012'!$A$5:$K$674,7),0)</f>
        <v>0</v>
      </c>
      <c r="AL337">
        <f t="shared" si="32"/>
        <v>-1</v>
      </c>
      <c r="AN337" t="str">
        <f>VLOOKUP(A337,'2011'!$A$5:$K$674,1)</f>
        <v xml:space="preserve">Merry Bruner </v>
      </c>
      <c r="AO337">
        <f>IF(AN337=R337,VLOOKUP(A337,'2011'!$A$5:$K$674,3),0)</f>
        <v>291</v>
      </c>
      <c r="AP337" s="33">
        <f>IF(AN337=R337,VLOOKUP(A337,'2011'!$A$5:$K$674,4),0)</f>
        <v>241000</v>
      </c>
      <c r="AQ337">
        <f>IF(R337=AN337,VLOOKUP(A337,'2011'!$A$5:$K$674,5),0)</f>
        <v>2</v>
      </c>
      <c r="AR337">
        <f>IF(R337=AN337,VLOOKUP(A337,'2011'!$A$5:$K$674,6),0)</f>
        <v>2</v>
      </c>
      <c r="AS337" s="40">
        <f>IF(R337=AN337,VLOOKUP(A337,'2011'!$A$5:$K$674,7),0)</f>
        <v>1</v>
      </c>
    </row>
    <row r="338" spans="1:45" x14ac:dyDescent="0.2">
      <c r="A338" t="s">
        <v>603</v>
      </c>
      <c r="B338" t="s">
        <v>916</v>
      </c>
      <c r="C338">
        <v>229</v>
      </c>
      <c r="D338" s="33">
        <v>1098500</v>
      </c>
      <c r="E338">
        <v>5</v>
      </c>
      <c r="F338">
        <v>4</v>
      </c>
      <c r="G338" s="40">
        <v>0.8</v>
      </c>
      <c r="H338" s="40">
        <f t="shared" si="30"/>
        <v>-0.19999999999999996</v>
      </c>
      <c r="J338" t="str">
        <f>VLOOKUP(A338,'2015'!$A$5:$K$674,1)</f>
        <v xml:space="preserve">Michael Millard </v>
      </c>
      <c r="K338" s="31">
        <f>IF(J338=A338,VLOOKUP(A338,'2015'!$A$5:$K$674,3),0)</f>
        <v>131</v>
      </c>
      <c r="L338" s="33">
        <f>IF(J338=A338,VLOOKUP(A338,'2015'!$A$5:$K$674,4),0)</f>
        <v>1467500</v>
      </c>
      <c r="M338">
        <f>IF(J338=A338,VLOOKUP(A338,'2015'!$A$5:$K$674,5),0)</f>
        <v>8</v>
      </c>
      <c r="N338">
        <f>IF(J338=A338,VLOOKUP(A338,'2015'!$A$5:$K$674,6),0)</f>
        <v>4</v>
      </c>
      <c r="O338" s="40">
        <f>IF(J338=A338,VLOOKUP(A338,'2015'!$A$5:$K$674,7),0)</f>
        <v>0.5</v>
      </c>
      <c r="P338">
        <f t="shared" si="28"/>
        <v>-0.16666666666666663</v>
      </c>
      <c r="R338" t="str">
        <f>VLOOKUP(A338,'2014'!$A$5:$K$675,1)</f>
        <v xml:space="preserve">Michael Millard </v>
      </c>
      <c r="S338" s="31">
        <f>IF(R338=A338,VLOOKUP(A338,'2014'!$A$5:$K$675,3),0)</f>
        <v>177</v>
      </c>
      <c r="T338" s="33">
        <f>IF(R338=A338,VLOOKUP(A338,'2014'!$A$5:$K$675,4),0)</f>
        <v>1088400</v>
      </c>
      <c r="U338">
        <f>IF(R338=A338,VLOOKUP(A338,'2014'!$A$5:$K$675,5),0)</f>
        <v>5</v>
      </c>
      <c r="V338">
        <f>IF(R338=A338,VLOOKUP(A338,'2014'!$A$5:$K$675,6),0)</f>
        <v>3</v>
      </c>
      <c r="W338" s="40">
        <f>IF(R338=A338,VLOOKUP(A338,'2014'!$A$5:$K$675,7),0)</f>
        <v>0.6</v>
      </c>
      <c r="X338" t="e">
        <f t="shared" si="29"/>
        <v>#DIV/0!</v>
      </c>
      <c r="Z338">
        <f>IF(R338=A338,VLOOKUP(A338,'2013'!$A$5:$K$674,3),0)</f>
        <v>329</v>
      </c>
      <c r="AA338" s="33">
        <f>IF(R338=A338,VLOOKUP(A338,'2013'!$A$5:$K$674,4),0)</f>
        <v>190000</v>
      </c>
      <c r="AB338">
        <f>IF(R338=A338,VLOOKUP(A338,'2013'!$A$5:$K$674,5),0)</f>
        <v>1</v>
      </c>
      <c r="AC338">
        <f>IF(R338=A338,VLOOKUP(A338,'2013'!$A$5:$K$674,6),0)</f>
        <v>1</v>
      </c>
      <c r="AD338" s="40">
        <f>IF(R338=A338,VLOOKUP(A338,'2013'!$A$5:$K$674,7),0)</f>
        <v>1</v>
      </c>
      <c r="AE338" t="e">
        <f t="shared" si="31"/>
        <v>#DIV/0!</v>
      </c>
      <c r="AG338">
        <f>IF(R338=A338,VLOOKUP(A338,'2012'!$A$5:$K$674,3),0)</f>
        <v>365</v>
      </c>
      <c r="AH338" s="33">
        <f>IF(R338=A338,VLOOKUP(A338,'2012'!$A$5:$K$674,4),0)</f>
        <v>68500</v>
      </c>
      <c r="AI338">
        <f>IF(R338=A338,VLOOKUP(A338,'2012'!$A$5:$K$674,5),0)</f>
        <v>1</v>
      </c>
      <c r="AJ338">
        <f>IF(R338=A338,VLOOKUP(A338,'2012'!$A$5:$K$674,6),0)</f>
        <v>1</v>
      </c>
      <c r="AK338" s="40">
        <f>IF(R338=A338,VLOOKUP(A338,'2012'!$A$5:$K$674,7),0)</f>
        <v>1</v>
      </c>
      <c r="AL338" t="e">
        <f t="shared" si="32"/>
        <v>#DIV/0!</v>
      </c>
      <c r="AN338" t="str">
        <f>VLOOKUP(A338,'2011'!$A$5:$K$674,1)</f>
        <v xml:space="preserve">Michael Herndon </v>
      </c>
      <c r="AO338">
        <f>IF(AN338=R338,VLOOKUP(A338,'2011'!$A$5:$K$674,3),0)</f>
        <v>0</v>
      </c>
      <c r="AP338" s="33">
        <f>IF(AN338=R338,VLOOKUP(A338,'2011'!$A$5:$K$674,4),0)</f>
        <v>0</v>
      </c>
      <c r="AQ338">
        <f>IF(R338=AN338,VLOOKUP(A338,'2011'!$A$5:$K$674,5),0)</f>
        <v>0</v>
      </c>
      <c r="AR338">
        <f>IF(R338=AN338,VLOOKUP(A338,'2011'!$A$5:$K$674,6),0)</f>
        <v>0</v>
      </c>
      <c r="AS338" s="40">
        <f>IF(R338=AN338,VLOOKUP(A338,'2011'!$A$5:$K$674,7),0)</f>
        <v>0</v>
      </c>
    </row>
    <row r="339" spans="1:45" x14ac:dyDescent="0.2">
      <c r="A339" t="s">
        <v>272</v>
      </c>
      <c r="B339" t="s">
        <v>986</v>
      </c>
      <c r="C339">
        <v>206</v>
      </c>
      <c r="D339" s="33">
        <v>1224950</v>
      </c>
      <c r="E339">
        <v>8</v>
      </c>
      <c r="F339">
        <v>6</v>
      </c>
      <c r="G339" s="40">
        <v>0.75</v>
      </c>
      <c r="H339" s="40">
        <f t="shared" si="30"/>
        <v>0.79999999999999993</v>
      </c>
      <c r="J339" t="str">
        <f>VLOOKUP(A339,'2015'!$A$5:$K$674,1)</f>
        <v xml:space="preserve">Michael Sanders </v>
      </c>
      <c r="K339" s="31">
        <f>IF(J339=A339,VLOOKUP(A339,'2015'!$A$5:$K$674,3),0)</f>
        <v>324</v>
      </c>
      <c r="L339" s="33">
        <f>IF(J339=A339,VLOOKUP(A339,'2015'!$A$5:$K$674,4),0)</f>
        <v>321900</v>
      </c>
      <c r="M339">
        <f>IF(J339=A339,VLOOKUP(A339,'2015'!$A$5:$K$674,5),0)</f>
        <v>2</v>
      </c>
      <c r="N339">
        <f>IF(J339=A339,VLOOKUP(A339,'2015'!$A$5:$K$674,6),0)</f>
        <v>1</v>
      </c>
      <c r="O339" s="40">
        <f>IF(J339=A339,VLOOKUP(A339,'2015'!$A$5:$K$674,7),0)</f>
        <v>0.5</v>
      </c>
      <c r="P339">
        <f t="shared" si="28"/>
        <v>-0.2</v>
      </c>
      <c r="R339" t="str">
        <f>VLOOKUP(A339,'2014'!$A$5:$K$675,1)</f>
        <v xml:space="preserve">Michael Sanders </v>
      </c>
      <c r="S339" s="31">
        <f>IF(R339=A339,VLOOKUP(A339,'2014'!$A$5:$K$675,3),0)</f>
        <v>169</v>
      </c>
      <c r="T339" s="33">
        <f>IF(R339=A339,VLOOKUP(A339,'2014'!$A$5:$K$675,4),0)</f>
        <v>1134700</v>
      </c>
      <c r="U339">
        <f>IF(R339=A339,VLOOKUP(A339,'2014'!$A$5:$K$675,5),0)</f>
        <v>8</v>
      </c>
      <c r="V339">
        <f>IF(R339=A339,VLOOKUP(A339,'2014'!$A$5:$K$675,6),0)</f>
        <v>5</v>
      </c>
      <c r="W339" s="40">
        <f>IF(R339=A339,VLOOKUP(A339,'2014'!$A$5:$K$675,7),0)</f>
        <v>0.625</v>
      </c>
      <c r="X339">
        <f t="shared" si="29"/>
        <v>-0.64673913043478282</v>
      </c>
      <c r="Z339">
        <f>IF(R339=A339,VLOOKUP(A339,'2013'!$A$5:$K$674,3),0)</f>
        <v>69</v>
      </c>
      <c r="AA339" s="33">
        <f>IF(R339=A339,VLOOKUP(A339,'2013'!$A$5:$K$674,4),0)</f>
        <v>2346506</v>
      </c>
      <c r="AB339">
        <f>IF(R339=A339,VLOOKUP(A339,'2013'!$A$5:$K$674,5),0)</f>
        <v>13</v>
      </c>
      <c r="AC339">
        <f>IF(R339=A339,VLOOKUP(A339,'2013'!$A$5:$K$674,6),0)</f>
        <v>3</v>
      </c>
      <c r="AD339" s="40">
        <f>IF(R339=A339,VLOOKUP(A339,'2013'!$A$5:$K$674,7),0)</f>
        <v>0.23076923076923078</v>
      </c>
      <c r="AE339">
        <f t="shared" si="31"/>
        <v>1.7692307692307701</v>
      </c>
      <c r="AG339">
        <f>IF(R339=A339,VLOOKUP(A339,'2012'!$A$5:$K$674,3),0)</f>
        <v>102</v>
      </c>
      <c r="AH339" s="33">
        <f>IF(R339=A339,VLOOKUP(A339,'2012'!$A$5:$K$674,4),0)</f>
        <v>1631861</v>
      </c>
      <c r="AI339">
        <f>IF(R339=A339,VLOOKUP(A339,'2012'!$A$5:$K$674,5),0)</f>
        <v>12</v>
      </c>
      <c r="AJ339">
        <f>IF(R339=A339,VLOOKUP(A339,'2012'!$A$5:$K$674,6),0)</f>
        <v>5</v>
      </c>
      <c r="AK339" s="40">
        <f>IF(R339=A339,VLOOKUP(A339,'2012'!$A$5:$K$674,7),0)</f>
        <v>0.41666666666666669</v>
      </c>
      <c r="AL339">
        <f t="shared" si="32"/>
        <v>8.3333333333333315E-2</v>
      </c>
      <c r="AN339" t="str">
        <f>VLOOKUP(A339,'2011'!$A$5:$K$674,1)</f>
        <v xml:space="preserve">Michael Sanders </v>
      </c>
      <c r="AO339">
        <f>IF(AN339=R339,VLOOKUP(A339,'2011'!$A$5:$K$674,3),0)</f>
        <v>63</v>
      </c>
      <c r="AP339" s="33">
        <f>IF(AN339=R339,VLOOKUP(A339,'2011'!$A$5:$K$674,4),0)</f>
        <v>1886100</v>
      </c>
      <c r="AQ339">
        <f>IF(R339=AN339,VLOOKUP(A339,'2011'!$A$5:$K$674,5),0)</f>
        <v>13</v>
      </c>
      <c r="AR339">
        <f>IF(R339=AN339,VLOOKUP(A339,'2011'!$A$5:$K$674,6),0)</f>
        <v>5</v>
      </c>
      <c r="AS339" s="40">
        <f>IF(R339=AN339,VLOOKUP(A339,'2011'!$A$5:$K$674,7),0)</f>
        <v>0.38461538461538464</v>
      </c>
    </row>
    <row r="340" spans="1:45" x14ac:dyDescent="0.2">
      <c r="A340" t="s">
        <v>273</v>
      </c>
      <c r="B340" t="s">
        <v>300</v>
      </c>
      <c r="C340">
        <v>318</v>
      </c>
      <c r="D340" s="33">
        <v>532900</v>
      </c>
      <c r="E340">
        <v>4</v>
      </c>
      <c r="F340">
        <v>2</v>
      </c>
      <c r="G340" s="40">
        <v>0.5</v>
      </c>
      <c r="H340" s="40">
        <f t="shared" si="30"/>
        <v>2.5</v>
      </c>
      <c r="J340" t="str">
        <f>VLOOKUP(A340,'2015'!$A$5:$K$674,1)</f>
        <v xml:space="preserve">Michael Schumaker </v>
      </c>
      <c r="K340" s="31">
        <f>IF(J340=A340,VLOOKUP(A340,'2015'!$A$5:$K$674,3),0)</f>
        <v>172</v>
      </c>
      <c r="L340" s="33">
        <f>IF(J340=A340,VLOOKUP(A340,'2015'!$A$5:$K$674,4),0)</f>
        <v>1051150</v>
      </c>
      <c r="M340">
        <f>IF(J340=A340,VLOOKUP(A340,'2015'!$A$5:$K$674,5),0)</f>
        <v>7</v>
      </c>
      <c r="N340">
        <f>IF(J340=A340,VLOOKUP(A340,'2015'!$A$5:$K$674,6),0)</f>
        <v>3</v>
      </c>
      <c r="O340" s="40">
        <f>IF(J340=A340,VLOOKUP(A340,'2015'!$A$5:$K$674,7),0)</f>
        <v>0.42857142857142855</v>
      </c>
      <c r="P340" t="e">
        <f t="shared" si="28"/>
        <v>#DIV/0!</v>
      </c>
      <c r="R340" t="str">
        <f>VLOOKUP(A340,'2014'!$A$5:$K$675,1)</f>
        <v xml:space="preserve">Michael Schumaker </v>
      </c>
      <c r="S340" s="31">
        <f>IF(R340=A340,VLOOKUP(A340,'2014'!$A$5:$K$675,3),0)</f>
        <v>341</v>
      </c>
      <c r="T340" s="33">
        <f>IF(R340=A340,VLOOKUP(A340,'2014'!$A$5:$K$675,4),0)</f>
        <v>273000</v>
      </c>
      <c r="U340">
        <f>IF(R340=A340,VLOOKUP(A340,'2014'!$A$5:$K$675,5),0)</f>
        <v>4</v>
      </c>
      <c r="V340">
        <f>IF(R340=A340,VLOOKUP(A340,'2014'!$A$5:$K$675,6),0)</f>
        <v>0</v>
      </c>
      <c r="W340" s="40">
        <f>IF(R340=A340,VLOOKUP(A340,'2014'!$A$5:$K$675,7),0)</f>
        <v>0</v>
      </c>
      <c r="X340" t="e">
        <f t="shared" si="29"/>
        <v>#DIV/0!</v>
      </c>
      <c r="Z340">
        <f>IF(R340=A340,VLOOKUP(A340,'2013'!$A$5:$K$674,3),0)</f>
        <v>180</v>
      </c>
      <c r="AA340" s="33">
        <f>IF(R340=A340,VLOOKUP(A340,'2013'!$A$5:$K$674,4),0)</f>
        <v>890800</v>
      </c>
      <c r="AB340">
        <f>IF(R340=A340,VLOOKUP(A340,'2013'!$A$5:$K$674,5),0)</f>
        <v>8</v>
      </c>
      <c r="AC340">
        <f>IF(R340=A340,VLOOKUP(A340,'2013'!$A$5:$K$674,6),0)</f>
        <v>4</v>
      </c>
      <c r="AD340" s="40">
        <f>IF(R340=A340,VLOOKUP(A340,'2013'!$A$5:$K$674,7),0)</f>
        <v>0.5</v>
      </c>
      <c r="AE340" t="e">
        <f t="shared" si="31"/>
        <v>#DIV/0!</v>
      </c>
      <c r="AG340">
        <f>IF(R340=A340,VLOOKUP(A340,'2012'!$A$5:$K$674,3),0)</f>
        <v>211</v>
      </c>
      <c r="AH340" s="33">
        <f>IF(R340=A340,VLOOKUP(A340,'2012'!$A$5:$K$674,4),0)</f>
        <v>619500</v>
      </c>
      <c r="AI340">
        <f>IF(R340=A340,VLOOKUP(A340,'2012'!$A$5:$K$674,5),0)</f>
        <v>7</v>
      </c>
      <c r="AJ340">
        <f>IF(R340=A340,VLOOKUP(A340,'2012'!$A$5:$K$674,6),0)</f>
        <v>1</v>
      </c>
      <c r="AK340" s="40">
        <f>IF(R340=A340,VLOOKUP(A340,'2012'!$A$5:$K$674,7),0)</f>
        <v>0.14285714285714285</v>
      </c>
      <c r="AL340" t="e">
        <f t="shared" si="32"/>
        <v>#DIV/0!</v>
      </c>
      <c r="AN340" t="str">
        <f>VLOOKUP(A340,'2011'!$A$5:$K$674,1)</f>
        <v xml:space="preserve">Michael Schumaker </v>
      </c>
      <c r="AO340">
        <f>IF(AN340=R340,VLOOKUP(A340,'2011'!$A$5:$K$674,3),0)</f>
        <v>115</v>
      </c>
      <c r="AP340" s="33">
        <f>IF(AN340=R340,VLOOKUP(A340,'2011'!$A$5:$K$674,4),0)</f>
        <v>1100850</v>
      </c>
      <c r="AQ340">
        <f>IF(R340=AN340,VLOOKUP(A340,'2011'!$A$5:$K$674,5),0)</f>
        <v>7</v>
      </c>
      <c r="AR340">
        <f>IF(R340=AN340,VLOOKUP(A340,'2011'!$A$5:$K$674,6),0)</f>
        <v>0</v>
      </c>
      <c r="AS340" s="40">
        <f>IF(R340=AN340,VLOOKUP(A340,'2011'!$A$5:$K$674,7),0)</f>
        <v>0</v>
      </c>
    </row>
    <row r="341" spans="1:45" x14ac:dyDescent="0.2">
      <c r="A341" t="s">
        <v>1619</v>
      </c>
      <c r="B341" t="s">
        <v>1550</v>
      </c>
      <c r="C341">
        <v>471</v>
      </c>
      <c r="D341" s="33">
        <v>52380</v>
      </c>
      <c r="E341">
        <v>1</v>
      </c>
      <c r="F341">
        <v>0</v>
      </c>
      <c r="G341" s="40">
        <v>0</v>
      </c>
      <c r="H341" s="40" t="e">
        <f t="shared" si="30"/>
        <v>#DIV/0!</v>
      </c>
      <c r="J341" t="str">
        <f>VLOOKUP(A341,'2015'!$A$5:$K$674,1)</f>
        <v xml:space="preserve">Michael Schumaker </v>
      </c>
      <c r="K341" s="31">
        <f>IF(J341=A341,VLOOKUP(A341,'2015'!$A$5:$K$674,3),0)</f>
        <v>0</v>
      </c>
      <c r="L341" s="33">
        <f>IF(J341=A341,VLOOKUP(A341,'2015'!$A$5:$K$674,4),0)</f>
        <v>0</v>
      </c>
      <c r="M341">
        <f>IF(J341=A341,VLOOKUP(A341,'2015'!$A$5:$K$674,5),0)</f>
        <v>0</v>
      </c>
      <c r="N341">
        <f>IF(J341=A341,VLOOKUP(A341,'2015'!$A$5:$K$674,6),0)</f>
        <v>0</v>
      </c>
      <c r="O341" s="40">
        <f>IF(J341=A341,VLOOKUP(A341,'2015'!$A$5:$K$674,7),0)</f>
        <v>0</v>
      </c>
      <c r="P341" t="e">
        <f t="shared" si="28"/>
        <v>#DIV/0!</v>
      </c>
      <c r="R341" t="str">
        <f>VLOOKUP(A341,'2014'!$A$5:$K$675,1)</f>
        <v xml:space="preserve">Michael Schumaker </v>
      </c>
      <c r="S341" s="31">
        <f>IF(R341=A341,VLOOKUP(A341,'2014'!$A$5:$K$675,3),0)</f>
        <v>0</v>
      </c>
      <c r="T341" s="33">
        <f>IF(R341=A341,VLOOKUP(A341,'2014'!$A$5:$K$675,4),0)</f>
        <v>0</v>
      </c>
      <c r="U341">
        <f>IF(R341=A341,VLOOKUP(A341,'2014'!$A$5:$K$675,5),0)</f>
        <v>0</v>
      </c>
      <c r="V341">
        <f>IF(R341=A341,VLOOKUP(A341,'2014'!$A$5:$K$675,6),0)</f>
        <v>0</v>
      </c>
      <c r="W341" s="40">
        <f>IF(R341=A341,VLOOKUP(A341,'2014'!$A$5:$K$675,7),0)</f>
        <v>0</v>
      </c>
      <c r="X341" t="e">
        <f t="shared" si="29"/>
        <v>#DIV/0!</v>
      </c>
      <c r="Z341">
        <f>IF(R341=A341,VLOOKUP(A341,'2013'!$A$5:$K$674,3),0)</f>
        <v>0</v>
      </c>
      <c r="AA341" s="33">
        <f>IF(R341=A341,VLOOKUP(A341,'2013'!$A$5:$K$674,4),0)</f>
        <v>0</v>
      </c>
      <c r="AB341">
        <f>IF(R341=A341,VLOOKUP(A341,'2013'!$A$5:$K$674,5),0)</f>
        <v>0</v>
      </c>
      <c r="AC341">
        <f>IF(R341=A341,VLOOKUP(A341,'2013'!$A$5:$K$674,6),0)</f>
        <v>0</v>
      </c>
      <c r="AD341" s="40">
        <f>IF(R341=A341,VLOOKUP(A341,'2013'!$A$5:$K$674,7),0)</f>
        <v>0</v>
      </c>
      <c r="AE341" t="e">
        <f t="shared" si="31"/>
        <v>#DIV/0!</v>
      </c>
      <c r="AG341">
        <f>IF(R341=A341,VLOOKUP(A341,'2012'!$A$5:$K$674,3),0)</f>
        <v>0</v>
      </c>
      <c r="AH341" s="33">
        <f>IF(R341=A341,VLOOKUP(A341,'2012'!$A$5:$K$674,4),0)</f>
        <v>0</v>
      </c>
      <c r="AI341">
        <f>IF(R341=A341,VLOOKUP(A341,'2012'!$A$5:$K$674,5),0)</f>
        <v>0</v>
      </c>
      <c r="AJ341">
        <f>IF(R341=A341,VLOOKUP(A341,'2012'!$A$5:$K$674,6),0)</f>
        <v>0</v>
      </c>
      <c r="AK341" s="40">
        <f>IF(R341=A341,VLOOKUP(A341,'2012'!$A$5:$K$674,7),0)</f>
        <v>0</v>
      </c>
      <c r="AL341" t="e">
        <f t="shared" si="32"/>
        <v>#DIV/0!</v>
      </c>
      <c r="AN341" t="str">
        <f>VLOOKUP(A341,'2011'!$A$5:$K$674,1)</f>
        <v xml:space="preserve">Michael Schumaker </v>
      </c>
      <c r="AO341">
        <f>IF(AN341=R341,VLOOKUP(A341,'2011'!$A$5:$K$674,3),0)</f>
        <v>115</v>
      </c>
      <c r="AP341" s="33">
        <f>IF(AN341=R341,VLOOKUP(A341,'2011'!$A$5:$K$674,4),0)</f>
        <v>1100850</v>
      </c>
      <c r="AQ341">
        <f>IF(R341=AN341,VLOOKUP(A341,'2011'!$A$5:$K$674,5),0)</f>
        <v>7</v>
      </c>
      <c r="AR341">
        <f>IF(R341=AN341,VLOOKUP(A341,'2011'!$A$5:$K$674,6),0)</f>
        <v>0</v>
      </c>
      <c r="AS341" s="40">
        <f>IF(R341=AN341,VLOOKUP(A341,'2011'!$A$5:$K$674,7),0)</f>
        <v>0</v>
      </c>
    </row>
    <row r="342" spans="1:45" x14ac:dyDescent="0.2">
      <c r="A342" t="s">
        <v>1185</v>
      </c>
      <c r="B342" t="s">
        <v>5</v>
      </c>
      <c r="C342">
        <v>289</v>
      </c>
      <c r="D342" s="33">
        <v>700817</v>
      </c>
      <c r="E342">
        <v>5</v>
      </c>
      <c r="F342">
        <v>0</v>
      </c>
      <c r="G342" s="40">
        <v>0</v>
      </c>
      <c r="H342" s="40">
        <f t="shared" si="30"/>
        <v>-1</v>
      </c>
      <c r="J342" t="str">
        <f>VLOOKUP(A342,'2015'!$A$5:$K$674,1)</f>
        <v xml:space="preserve">Michelle Gonzalez </v>
      </c>
      <c r="K342" s="31">
        <f>IF(J342=A342,VLOOKUP(A342,'2015'!$A$5:$K$674,3),0)</f>
        <v>394</v>
      </c>
      <c r="L342" s="33">
        <f>IF(J342=A342,VLOOKUP(A342,'2015'!$A$5:$K$674,4),0)</f>
        <v>139500</v>
      </c>
      <c r="M342">
        <f>IF(J342=A342,VLOOKUP(A342,'2015'!$A$5:$K$674,5),0)</f>
        <v>2</v>
      </c>
      <c r="N342">
        <f>IF(J342=A342,VLOOKUP(A342,'2015'!$A$5:$K$674,6),0)</f>
        <v>0</v>
      </c>
      <c r="O342" s="40">
        <f>IF(J342=A342,VLOOKUP(A342,'2015'!$A$5:$K$674,7),0)</f>
        <v>0</v>
      </c>
      <c r="P342" t="e">
        <f t="shared" si="28"/>
        <v>#DIV/0!</v>
      </c>
      <c r="R342" t="str">
        <f>VLOOKUP(A342,'2014'!$A$5:$K$675,1)</f>
        <v xml:space="preserve">Michelle Gonzalez </v>
      </c>
      <c r="S342" s="31">
        <f>IF(R342=A342,VLOOKUP(A342,'2014'!$A$5:$K$675,3),0)</f>
        <v>414</v>
      </c>
      <c r="T342" s="33">
        <f>IF(R342=A342,VLOOKUP(A342,'2014'!$A$5:$K$675,4),0)</f>
        <v>97000</v>
      </c>
      <c r="U342">
        <f>IF(R342=A342,VLOOKUP(A342,'2014'!$A$5:$K$675,5),0)</f>
        <v>1</v>
      </c>
      <c r="V342">
        <f>IF(R342=A342,VLOOKUP(A342,'2014'!$A$5:$K$675,6),0)</f>
        <v>0</v>
      </c>
      <c r="W342" s="40">
        <f>IF(R342=A342,VLOOKUP(A342,'2014'!$A$5:$K$675,7),0)</f>
        <v>0</v>
      </c>
      <c r="X342" t="e">
        <f t="shared" si="29"/>
        <v>#DIV/0!</v>
      </c>
      <c r="Z342">
        <f>IF(R342=A342,VLOOKUP(A342,'2013'!$A$5:$K$674,3),0)</f>
        <v>180</v>
      </c>
      <c r="AA342" s="33">
        <f>IF(R342=A342,VLOOKUP(A342,'2013'!$A$5:$K$674,4),0)</f>
        <v>890800</v>
      </c>
      <c r="AB342">
        <f>IF(R342=A342,VLOOKUP(A342,'2013'!$A$5:$K$674,5),0)</f>
        <v>8</v>
      </c>
      <c r="AC342">
        <f>IF(R342=A342,VLOOKUP(A342,'2013'!$A$5:$K$674,6),0)</f>
        <v>4</v>
      </c>
      <c r="AD342" s="40">
        <f>IF(R342=A342,VLOOKUP(A342,'2013'!$A$5:$K$674,7),0)</f>
        <v>0.5</v>
      </c>
      <c r="AE342" t="e">
        <f t="shared" si="31"/>
        <v>#DIV/0!</v>
      </c>
      <c r="AG342">
        <f>IF(R342=A342,VLOOKUP(A342,'2012'!$A$5:$K$674,3),0)</f>
        <v>211</v>
      </c>
      <c r="AH342" s="33">
        <f>IF(R342=A342,VLOOKUP(A342,'2012'!$A$5:$K$674,4),0)</f>
        <v>619500</v>
      </c>
      <c r="AI342">
        <f>IF(R342=A342,VLOOKUP(A342,'2012'!$A$5:$K$674,5),0)</f>
        <v>7</v>
      </c>
      <c r="AJ342">
        <f>IF(R342=A342,VLOOKUP(A342,'2012'!$A$5:$K$674,6),0)</f>
        <v>1</v>
      </c>
      <c r="AK342" s="40">
        <f>IF(R342=A342,VLOOKUP(A342,'2012'!$A$5:$K$674,7),0)</f>
        <v>0.14285714285714285</v>
      </c>
      <c r="AL342" t="e">
        <f t="shared" si="32"/>
        <v>#DIV/0!</v>
      </c>
      <c r="AN342" t="str">
        <f>VLOOKUP(A342,'2011'!$A$5:$K$674,1)</f>
        <v xml:space="preserve">Michael Taylor </v>
      </c>
      <c r="AO342">
        <f>IF(AN342=R342,VLOOKUP(A342,'2011'!$A$5:$K$674,3),0)</f>
        <v>0</v>
      </c>
      <c r="AP342" s="33">
        <f>IF(AN342=R342,VLOOKUP(A342,'2011'!$A$5:$K$674,4),0)</f>
        <v>0</v>
      </c>
      <c r="AQ342">
        <f>IF(R342=AN342,VLOOKUP(A342,'2011'!$A$5:$K$674,5),0)</f>
        <v>0</v>
      </c>
      <c r="AR342">
        <f>IF(R342=AN342,VLOOKUP(A342,'2011'!$A$5:$K$674,6),0)</f>
        <v>0</v>
      </c>
      <c r="AS342" s="40">
        <f>IF(R342=AN342,VLOOKUP(A342,'2011'!$A$5:$K$674,7),0)</f>
        <v>0</v>
      </c>
    </row>
    <row r="343" spans="1:45" x14ac:dyDescent="0.2">
      <c r="A343" t="s">
        <v>1436</v>
      </c>
      <c r="B343" t="s">
        <v>523</v>
      </c>
      <c r="C343">
        <v>304</v>
      </c>
      <c r="D343" s="33">
        <v>603300</v>
      </c>
      <c r="E343">
        <v>4</v>
      </c>
      <c r="F343">
        <v>1</v>
      </c>
      <c r="G343" s="40">
        <v>0.25</v>
      </c>
      <c r="H343" s="40" t="e">
        <f t="shared" si="30"/>
        <v>#DIV/0!</v>
      </c>
      <c r="J343" t="str">
        <f>VLOOKUP(A343,'2015'!$A$5:$K$674,1)</f>
        <v xml:space="preserve">Michelle Yglecias </v>
      </c>
      <c r="K343" s="31">
        <f>IF(J343=A343,VLOOKUP(A343,'2015'!$A$5:$K$674,3),0)</f>
        <v>366</v>
      </c>
      <c r="L343" s="33">
        <f>IF(J343=A343,VLOOKUP(A343,'2015'!$A$5:$K$674,4),0)</f>
        <v>202000</v>
      </c>
      <c r="M343">
        <f>IF(J343=A343,VLOOKUP(A343,'2015'!$A$5:$K$674,5),0)</f>
        <v>1</v>
      </c>
      <c r="N343">
        <f>IF(J343=A343,VLOOKUP(A343,'2015'!$A$5:$K$674,6),0)</f>
        <v>0</v>
      </c>
      <c r="O343" s="40">
        <f>IF(J343=A343,VLOOKUP(A343,'2015'!$A$5:$K$674,7),0)</f>
        <v>0</v>
      </c>
      <c r="P343" t="e">
        <f t="shared" si="28"/>
        <v>#DIV/0!</v>
      </c>
      <c r="R343" t="str">
        <f>VLOOKUP(A343,'2014'!$A$5:$K$675,1)</f>
        <v xml:space="preserve">Michelle Gonzalez </v>
      </c>
      <c r="S343" s="31">
        <f>IF(R343=A343,VLOOKUP(A343,'2014'!$A$5:$K$675,3),0)</f>
        <v>0</v>
      </c>
      <c r="T343" s="33">
        <f>IF(R343=A343,VLOOKUP(A343,'2014'!$A$5:$K$675,4),0)</f>
        <v>0</v>
      </c>
      <c r="U343">
        <f>IF(R343=A343,VLOOKUP(A343,'2014'!$A$5:$K$675,5),0)</f>
        <v>0</v>
      </c>
      <c r="V343">
        <f>IF(R343=A343,VLOOKUP(A343,'2014'!$A$5:$K$675,6),0)</f>
        <v>0</v>
      </c>
      <c r="W343" s="40">
        <f>IF(R343=A343,VLOOKUP(A343,'2014'!$A$5:$K$675,7),0)</f>
        <v>0</v>
      </c>
      <c r="X343" t="e">
        <f t="shared" si="29"/>
        <v>#DIV/0!</v>
      </c>
      <c r="Z343">
        <f>IF(R343=A343,VLOOKUP(A343,'2013'!$A$5:$K$674,3),0)</f>
        <v>0</v>
      </c>
      <c r="AA343" s="33">
        <f>IF(R343=A343,VLOOKUP(A343,'2013'!$A$5:$K$674,4),0)</f>
        <v>0</v>
      </c>
      <c r="AB343">
        <f>IF(R343=A343,VLOOKUP(A343,'2013'!$A$5:$K$674,5),0)</f>
        <v>0</v>
      </c>
      <c r="AC343">
        <f>IF(R343=A343,VLOOKUP(A343,'2013'!$A$5:$K$674,6),0)</f>
        <v>0</v>
      </c>
      <c r="AD343" s="40">
        <f>IF(R343=A343,VLOOKUP(A343,'2013'!$A$5:$K$674,7),0)</f>
        <v>0</v>
      </c>
      <c r="AE343" t="e">
        <f t="shared" si="31"/>
        <v>#DIV/0!</v>
      </c>
      <c r="AG343">
        <f>IF(R343=A343,VLOOKUP(A343,'2012'!$A$5:$K$674,3),0)</f>
        <v>0</v>
      </c>
      <c r="AH343" s="33">
        <f>IF(R343=A343,VLOOKUP(A343,'2012'!$A$5:$K$674,4),0)</f>
        <v>0</v>
      </c>
      <c r="AI343">
        <f>IF(R343=A343,VLOOKUP(A343,'2012'!$A$5:$K$674,5),0)</f>
        <v>0</v>
      </c>
      <c r="AJ343">
        <f>IF(R343=A343,VLOOKUP(A343,'2012'!$A$5:$K$674,6),0)</f>
        <v>0</v>
      </c>
      <c r="AK343" s="40">
        <f>IF(R343=A343,VLOOKUP(A343,'2012'!$A$5:$K$674,7),0)</f>
        <v>0</v>
      </c>
      <c r="AL343" t="e">
        <f t="shared" si="32"/>
        <v>#DIV/0!</v>
      </c>
      <c r="AN343" t="str">
        <f>VLOOKUP(A343,'2011'!$A$5:$K$674,1)</f>
        <v xml:space="preserve">Michael Taylor </v>
      </c>
      <c r="AO343">
        <f>IF(AN343=R343,VLOOKUP(A343,'2011'!$A$5:$K$674,3),0)</f>
        <v>0</v>
      </c>
      <c r="AP343" s="33">
        <f>IF(AN343=R343,VLOOKUP(A343,'2011'!$A$5:$K$674,4),0)</f>
        <v>0</v>
      </c>
      <c r="AQ343">
        <f>IF(R343=AN343,VLOOKUP(A343,'2011'!$A$5:$K$674,5),0)</f>
        <v>0</v>
      </c>
      <c r="AR343">
        <f>IF(R343=AN343,VLOOKUP(A343,'2011'!$A$5:$K$674,6),0)</f>
        <v>0</v>
      </c>
      <c r="AS343" s="40">
        <f>IF(R343=AN343,VLOOKUP(A343,'2011'!$A$5:$K$674,7),0)</f>
        <v>0</v>
      </c>
    </row>
    <row r="344" spans="1:45" x14ac:dyDescent="0.2">
      <c r="A344" t="s">
        <v>1620</v>
      </c>
      <c r="B344" t="s">
        <v>1176</v>
      </c>
      <c r="C344">
        <v>377</v>
      </c>
      <c r="D344" s="33">
        <v>289000</v>
      </c>
      <c r="E344">
        <v>2</v>
      </c>
      <c r="F344">
        <v>2</v>
      </c>
      <c r="G344" s="40">
        <v>1</v>
      </c>
      <c r="H344" s="40" t="e">
        <f t="shared" si="30"/>
        <v>#DIV/0!</v>
      </c>
      <c r="J344" t="str">
        <f>VLOOKUP(A344,'2015'!$A$5:$K$674,1)</f>
        <v xml:space="preserve">Michelle Yglecias </v>
      </c>
      <c r="K344" s="31">
        <f>IF(J344=A344,VLOOKUP(A344,'2015'!$A$5:$K$674,3),0)</f>
        <v>0</v>
      </c>
      <c r="L344" s="33">
        <f>IF(J344=A344,VLOOKUP(A344,'2015'!$A$5:$K$674,4),0)</f>
        <v>0</v>
      </c>
      <c r="M344">
        <f>IF(J344=A344,VLOOKUP(A344,'2015'!$A$5:$K$674,5),0)</f>
        <v>0</v>
      </c>
      <c r="N344">
        <f>IF(J344=A344,VLOOKUP(A344,'2015'!$A$5:$K$674,6),0)</f>
        <v>0</v>
      </c>
      <c r="O344" s="40">
        <f>IF(J344=A344,VLOOKUP(A344,'2015'!$A$5:$K$674,7),0)</f>
        <v>0</v>
      </c>
      <c r="P344" t="e">
        <f t="shared" si="28"/>
        <v>#DIV/0!</v>
      </c>
      <c r="R344" t="str">
        <f>VLOOKUP(A344,'2014'!$A$5:$K$675,1)</f>
        <v xml:space="preserve">Michelle Gonzalez </v>
      </c>
      <c r="S344" s="31">
        <f>IF(R344=A344,VLOOKUP(A344,'2014'!$A$5:$K$675,3),0)</f>
        <v>0</v>
      </c>
      <c r="T344" s="33">
        <f>IF(R344=A344,VLOOKUP(A344,'2014'!$A$5:$K$675,4),0)</f>
        <v>0</v>
      </c>
      <c r="U344">
        <f>IF(R344=A344,VLOOKUP(A344,'2014'!$A$5:$K$675,5),0)</f>
        <v>0</v>
      </c>
      <c r="V344">
        <f>IF(R344=A344,VLOOKUP(A344,'2014'!$A$5:$K$675,6),0)</f>
        <v>0</v>
      </c>
      <c r="W344" s="40">
        <f>IF(R344=A344,VLOOKUP(A344,'2014'!$A$5:$K$675,7),0)</f>
        <v>0</v>
      </c>
      <c r="X344" t="e">
        <f t="shared" si="29"/>
        <v>#DIV/0!</v>
      </c>
      <c r="Z344">
        <f>IF(R344=A344,VLOOKUP(A344,'2013'!$A$5:$K$674,3),0)</f>
        <v>0</v>
      </c>
      <c r="AA344" s="33">
        <f>IF(R344=A344,VLOOKUP(A344,'2013'!$A$5:$K$674,4),0)</f>
        <v>0</v>
      </c>
      <c r="AB344">
        <f>IF(R344=A344,VLOOKUP(A344,'2013'!$A$5:$K$674,5),0)</f>
        <v>0</v>
      </c>
      <c r="AC344">
        <f>IF(R344=A344,VLOOKUP(A344,'2013'!$A$5:$K$674,6),0)</f>
        <v>0</v>
      </c>
      <c r="AD344" s="40">
        <f>IF(R344=A344,VLOOKUP(A344,'2013'!$A$5:$K$674,7),0)</f>
        <v>0</v>
      </c>
      <c r="AE344" t="e">
        <f t="shared" si="31"/>
        <v>#DIV/0!</v>
      </c>
      <c r="AG344">
        <f>IF(R344=A344,VLOOKUP(A344,'2012'!$A$5:$K$674,3),0)</f>
        <v>0</v>
      </c>
      <c r="AH344" s="33">
        <f>IF(R344=A344,VLOOKUP(A344,'2012'!$A$5:$K$674,4),0)</f>
        <v>0</v>
      </c>
      <c r="AI344">
        <f>IF(R344=A344,VLOOKUP(A344,'2012'!$A$5:$K$674,5),0)</f>
        <v>0</v>
      </c>
      <c r="AJ344">
        <f>IF(R344=A344,VLOOKUP(A344,'2012'!$A$5:$K$674,6),0)</f>
        <v>0</v>
      </c>
      <c r="AK344" s="40">
        <f>IF(R344=A344,VLOOKUP(A344,'2012'!$A$5:$K$674,7),0)</f>
        <v>0</v>
      </c>
      <c r="AL344" t="e">
        <f t="shared" si="32"/>
        <v>#DIV/0!</v>
      </c>
      <c r="AN344" t="str">
        <f>VLOOKUP(A344,'2011'!$A$5:$K$674,1)</f>
        <v xml:space="preserve">Michael Taylor </v>
      </c>
      <c r="AO344">
        <f>IF(AN344=R344,VLOOKUP(A344,'2011'!$A$5:$K$674,3),0)</f>
        <v>0</v>
      </c>
      <c r="AP344" s="33">
        <f>IF(AN344=R344,VLOOKUP(A344,'2011'!$A$5:$K$674,4),0)</f>
        <v>0</v>
      </c>
      <c r="AQ344">
        <f>IF(R344=AN344,VLOOKUP(A344,'2011'!$A$5:$K$674,5),0)</f>
        <v>0</v>
      </c>
      <c r="AR344">
        <f>IF(R344=AN344,VLOOKUP(A344,'2011'!$A$5:$K$674,6),0)</f>
        <v>0</v>
      </c>
      <c r="AS344" s="40">
        <f>IF(R344=AN344,VLOOKUP(A344,'2011'!$A$5:$K$674,7),0)</f>
        <v>0</v>
      </c>
    </row>
    <row r="345" spans="1:45" x14ac:dyDescent="0.2">
      <c r="A345" t="s">
        <v>781</v>
      </c>
      <c r="B345" t="s">
        <v>531</v>
      </c>
      <c r="C345">
        <v>450</v>
      </c>
      <c r="D345" s="33">
        <v>120000</v>
      </c>
      <c r="E345">
        <v>1</v>
      </c>
      <c r="F345">
        <v>1</v>
      </c>
      <c r="G345" s="40">
        <v>1</v>
      </c>
      <c r="H345" s="40">
        <f t="shared" si="30"/>
        <v>6.0000000000000009</v>
      </c>
      <c r="J345" t="str">
        <f>VLOOKUP(A345,'2015'!$A$5:$K$674,1)</f>
        <v xml:space="preserve">Miguel Valverde </v>
      </c>
      <c r="K345" s="31">
        <f>IF(J345=A345,VLOOKUP(A345,'2015'!$A$5:$K$674,3),0)</f>
        <v>0</v>
      </c>
      <c r="L345" s="33">
        <f>IF(J345=A345,VLOOKUP(A345,'2015'!$A$5:$K$674,4),0)</f>
        <v>0</v>
      </c>
      <c r="M345">
        <f>IF(J345=A345,VLOOKUP(A345,'2015'!$A$5:$K$674,5),0)</f>
        <v>0</v>
      </c>
      <c r="N345">
        <f>IF(J345=A345,VLOOKUP(A345,'2015'!$A$5:$K$674,6),0)</f>
        <v>0</v>
      </c>
      <c r="O345" s="40">
        <f>IF(J345=A345,VLOOKUP(A345,'2015'!$A$5:$K$674,7),0)</f>
        <v>0</v>
      </c>
      <c r="P345">
        <f t="shared" si="28"/>
        <v>-1</v>
      </c>
      <c r="R345" t="str">
        <f>VLOOKUP(A345,'2014'!$A$5:$K$675,1)</f>
        <v xml:space="preserve">Mike D Millard </v>
      </c>
      <c r="S345" s="31">
        <f>IF(R345=A345,VLOOKUP(A345,'2014'!$A$5:$K$675,3),0)</f>
        <v>375</v>
      </c>
      <c r="T345" s="33">
        <f>IF(R345=A345,VLOOKUP(A345,'2014'!$A$5:$K$675,4),0)</f>
        <v>202500</v>
      </c>
      <c r="U345">
        <f>IF(R345=A345,VLOOKUP(A345,'2014'!$A$5:$K$675,5),0)</f>
        <v>2</v>
      </c>
      <c r="V345">
        <f>IF(R345=A345,VLOOKUP(A345,'2014'!$A$5:$K$675,6),0)</f>
        <v>2</v>
      </c>
      <c r="W345" s="40">
        <f>IF(R345=A345,VLOOKUP(A345,'2014'!$A$5:$K$675,7),0)</f>
        <v>1</v>
      </c>
      <c r="X345" t="e">
        <f t="shared" si="29"/>
        <v>#DIV/0!</v>
      </c>
      <c r="Z345">
        <f>IF(R345=A345,VLOOKUP(A345,'2013'!$A$5:$K$674,3),0)</f>
        <v>392</v>
      </c>
      <c r="AA345" s="33">
        <f>IF(R345=A345,VLOOKUP(A345,'2013'!$A$5:$K$674,4),0)</f>
        <v>53000</v>
      </c>
      <c r="AB345">
        <f>IF(R345=A345,VLOOKUP(A345,'2013'!$A$5:$K$674,5),0)</f>
        <v>1</v>
      </c>
      <c r="AC345">
        <f>IF(R345=A345,VLOOKUP(A345,'2013'!$A$5:$K$674,6),0)</f>
        <v>0</v>
      </c>
      <c r="AD345" s="40">
        <f>IF(R345=A345,VLOOKUP(A345,'2013'!$A$5:$K$674,7),0)</f>
        <v>0</v>
      </c>
      <c r="AE345" t="e">
        <f t="shared" si="31"/>
        <v>#DIV/0!</v>
      </c>
      <c r="AG345">
        <f>IF(R345=A345,VLOOKUP(A345,'2012'!$A$5:$K$674,3),0)</f>
        <v>211</v>
      </c>
      <c r="AH345" s="33">
        <f>IF(R345=A345,VLOOKUP(A345,'2012'!$A$5:$K$674,4),0)</f>
        <v>619500</v>
      </c>
      <c r="AI345">
        <f>IF(R345=A345,VLOOKUP(A345,'2012'!$A$5:$K$674,5),0)</f>
        <v>7</v>
      </c>
      <c r="AJ345">
        <f>IF(R345=A345,VLOOKUP(A345,'2012'!$A$5:$K$674,6),0)</f>
        <v>1</v>
      </c>
      <c r="AK345" s="40">
        <f>IF(R345=A345,VLOOKUP(A345,'2012'!$A$5:$K$674,7),0)</f>
        <v>0.14285714285714285</v>
      </c>
      <c r="AL345" t="e">
        <f t="shared" si="32"/>
        <v>#DIV/0!</v>
      </c>
      <c r="AN345" t="str">
        <f>VLOOKUP(A345,'2011'!$A$5:$K$674,1)</f>
        <v xml:space="preserve">Mike D Millard </v>
      </c>
      <c r="AO345">
        <f>IF(AN345=R345,VLOOKUP(A345,'2011'!$A$5:$K$674,3),0)</f>
        <v>328</v>
      </c>
      <c r="AP345" s="33">
        <f>IF(AN345=R345,VLOOKUP(A345,'2011'!$A$5:$K$674,4),0)</f>
        <v>134900</v>
      </c>
      <c r="AQ345">
        <f>IF(R345=AN345,VLOOKUP(A345,'2011'!$A$5:$K$674,5),0)</f>
        <v>1</v>
      </c>
      <c r="AR345">
        <f>IF(R345=AN345,VLOOKUP(A345,'2011'!$A$5:$K$674,6),0)</f>
        <v>0</v>
      </c>
      <c r="AS345" s="40">
        <f>IF(R345=AN345,VLOOKUP(A345,'2011'!$A$5:$K$674,7),0)</f>
        <v>0</v>
      </c>
    </row>
    <row r="346" spans="1:45" x14ac:dyDescent="0.2">
      <c r="A346" t="s">
        <v>274</v>
      </c>
      <c r="B346" t="s">
        <v>324</v>
      </c>
      <c r="C346">
        <v>90</v>
      </c>
      <c r="D346" s="33">
        <v>2673900</v>
      </c>
      <c r="E346">
        <v>11</v>
      </c>
      <c r="F346">
        <v>6</v>
      </c>
      <c r="G346" s="40">
        <v>0.54545454545454541</v>
      </c>
      <c r="H346" s="40">
        <f t="shared" si="30"/>
        <v>0.19999999999999996</v>
      </c>
      <c r="J346" t="str">
        <f>VLOOKUP(A346,'2015'!$A$5:$K$674,1)</f>
        <v xml:space="preserve">Mike Kittrell </v>
      </c>
      <c r="K346" s="31">
        <f>IF(J346=A346,VLOOKUP(A346,'2015'!$A$5:$K$674,3),0)</f>
        <v>71</v>
      </c>
      <c r="L346" s="33">
        <f>IF(J346=A346,VLOOKUP(A346,'2015'!$A$5:$K$674,4),0)</f>
        <v>2373300</v>
      </c>
      <c r="M346">
        <f>IF(J346=A346,VLOOKUP(A346,'2015'!$A$5:$K$674,5),0)</f>
        <v>12</v>
      </c>
      <c r="N346">
        <f>IF(J346=A346,VLOOKUP(A346,'2015'!$A$5:$K$674,6),0)</f>
        <v>8</v>
      </c>
      <c r="O346" s="40">
        <f>IF(J346=A346,VLOOKUP(A346,'2015'!$A$5:$K$674,7),0)</f>
        <v>0.66666666666666663</v>
      </c>
      <c r="P346">
        <f t="shared" si="28"/>
        <v>0.55555555555555558</v>
      </c>
      <c r="R346" t="str">
        <f>VLOOKUP(A346,'2014'!$A$5:$K$675,1)</f>
        <v xml:space="preserve">Mike Kittrell </v>
      </c>
      <c r="S346" s="31">
        <f>IF(R346=A346,VLOOKUP(A346,'2014'!$A$5:$K$675,3),0)</f>
        <v>43</v>
      </c>
      <c r="T346" s="33">
        <f>IF(R346=A346,VLOOKUP(A346,'2014'!$A$5:$K$675,4),0)</f>
        <v>3335975</v>
      </c>
      <c r="U346">
        <f>IF(R346=A346,VLOOKUP(A346,'2014'!$A$5:$K$675,5),0)</f>
        <v>21</v>
      </c>
      <c r="V346">
        <f>IF(R346=A346,VLOOKUP(A346,'2014'!$A$5:$K$675,6),0)</f>
        <v>9</v>
      </c>
      <c r="W346" s="40">
        <f>IF(R346=A346,VLOOKUP(A346,'2014'!$A$5:$K$675,7),0)</f>
        <v>0.42857142857142855</v>
      </c>
      <c r="X346">
        <f t="shared" si="29"/>
        <v>50.428571428572035</v>
      </c>
      <c r="Z346">
        <f>IF(R346=A346,VLOOKUP(A346,'2013'!$A$5:$K$674,3),0)</f>
        <v>23</v>
      </c>
      <c r="AA346" s="33">
        <f>IF(R346=A346,VLOOKUP(A346,'2013'!$A$5:$K$674,4),0)</f>
        <v>4587700</v>
      </c>
      <c r="AB346">
        <f>IF(R346=A346,VLOOKUP(A346,'2013'!$A$5:$K$674,5),0)</f>
        <v>30</v>
      </c>
      <c r="AC346">
        <f>IF(R346=A346,VLOOKUP(A346,'2013'!$A$5:$K$674,6),0)</f>
        <v>11</v>
      </c>
      <c r="AD346" s="40">
        <f>IF(R346=A346,VLOOKUP(A346,'2013'!$A$5:$K$674,7),0)</f>
        <v>0.36666666666666664</v>
      </c>
      <c r="AE346">
        <f t="shared" si="31"/>
        <v>8.3333333333332343E-3</v>
      </c>
      <c r="AG346">
        <f>IF(R346=A346,VLOOKUP(A346,'2012'!$A$5:$K$674,3),0)</f>
        <v>75</v>
      </c>
      <c r="AH346" s="33">
        <f>IF(R346=A346,VLOOKUP(A346,'2012'!$A$5:$K$674,4),0)</f>
        <v>1941000</v>
      </c>
      <c r="AI346">
        <f>IF(R346=A346,VLOOKUP(A346,'2012'!$A$5:$K$674,5),0)</f>
        <v>11</v>
      </c>
      <c r="AJ346">
        <f>IF(R346=A346,VLOOKUP(A346,'2012'!$A$5:$K$674,6),0)</f>
        <v>5</v>
      </c>
      <c r="AK346" s="40">
        <f>IF(R346=A346,VLOOKUP(A346,'2012'!$A$5:$K$674,7),0)</f>
        <v>0.45454545454545453</v>
      </c>
      <c r="AL346">
        <f t="shared" si="32"/>
        <v>0.36363636363636365</v>
      </c>
      <c r="AN346" t="str">
        <f>VLOOKUP(A346,'2011'!$A$5:$K$674,1)</f>
        <v xml:space="preserve">Mike Kittrell </v>
      </c>
      <c r="AO346">
        <f>IF(AN346=R346,VLOOKUP(A346,'2011'!$A$5:$K$674,3),0)</f>
        <v>92</v>
      </c>
      <c r="AP346" s="33">
        <f>IF(AN346=R346,VLOOKUP(A346,'2011'!$A$5:$K$674,4),0)</f>
        <v>1369600</v>
      </c>
      <c r="AQ346">
        <f>IF(R346=AN346,VLOOKUP(A346,'2011'!$A$5:$K$674,5),0)</f>
        <v>9</v>
      </c>
      <c r="AR346">
        <f>IF(R346=AN346,VLOOKUP(A346,'2011'!$A$5:$K$674,6),0)</f>
        <v>3</v>
      </c>
      <c r="AS346" s="40">
        <f>IF(R346=AN346,VLOOKUP(A346,'2011'!$A$5:$K$674,7),0)</f>
        <v>0.33333333333333331</v>
      </c>
    </row>
    <row r="347" spans="1:45" x14ac:dyDescent="0.2">
      <c r="A347" t="s">
        <v>1187</v>
      </c>
      <c r="B347" t="s">
        <v>1475</v>
      </c>
      <c r="C347">
        <v>95</v>
      </c>
      <c r="D347" s="33">
        <v>2594650</v>
      </c>
      <c r="E347">
        <v>17</v>
      </c>
      <c r="F347">
        <v>2</v>
      </c>
      <c r="G347" s="40">
        <v>0.11764705882352941</v>
      </c>
      <c r="H347" s="40" t="e">
        <f t="shared" si="30"/>
        <v>#DIV/0!</v>
      </c>
      <c r="J347" t="str">
        <f>VLOOKUP(A347,'2015'!$A$5:$K$674,1)</f>
        <v xml:space="preserve">Mike Sims </v>
      </c>
      <c r="K347" s="31">
        <f>IF(J347=A347,VLOOKUP(A347,'2015'!$A$5:$K$674,3),0)</f>
        <v>335</v>
      </c>
      <c r="L347" s="33">
        <f>IF(J347=A347,VLOOKUP(A347,'2015'!$A$5:$K$674,4),0)</f>
        <v>297000</v>
      </c>
      <c r="M347">
        <f>IF(J347=A347,VLOOKUP(A347,'2015'!$A$5:$K$674,5),0)</f>
        <v>3</v>
      </c>
      <c r="N347">
        <f>IF(J347=A347,VLOOKUP(A347,'2015'!$A$5:$K$674,6),0)</f>
        <v>0</v>
      </c>
      <c r="O347" s="40">
        <f>IF(J347=A347,VLOOKUP(A347,'2015'!$A$5:$K$674,7),0)</f>
        <v>0</v>
      </c>
      <c r="P347" t="e">
        <f t="shared" si="28"/>
        <v>#DIV/0!</v>
      </c>
      <c r="R347" t="str">
        <f>VLOOKUP(A347,'2014'!$A$5:$K$675,1)</f>
        <v xml:space="preserve">Mike Sims </v>
      </c>
      <c r="S347" s="31">
        <f>IF(R347=A347,VLOOKUP(A347,'2014'!$A$5:$K$675,3),0)</f>
        <v>329</v>
      </c>
      <c r="T347" s="33">
        <f>IF(R347=A347,VLOOKUP(A347,'2014'!$A$5:$K$675,4),0)</f>
        <v>317495</v>
      </c>
      <c r="U347">
        <f>IF(R347=A347,VLOOKUP(A347,'2014'!$A$5:$K$675,5),0)</f>
        <v>3</v>
      </c>
      <c r="V347">
        <f>IF(R347=A347,VLOOKUP(A347,'2014'!$A$5:$K$675,6),0)</f>
        <v>0</v>
      </c>
      <c r="W347" s="40">
        <f>IF(R347=A347,VLOOKUP(A347,'2014'!$A$5:$K$675,7),0)</f>
        <v>0</v>
      </c>
      <c r="X347" t="e">
        <f t="shared" si="29"/>
        <v>#DIV/0!</v>
      </c>
      <c r="Z347">
        <f>IF(R347=A347,VLOOKUP(A347,'2013'!$A$5:$K$674,3),0)</f>
        <v>296</v>
      </c>
      <c r="AA347" s="33">
        <f>IF(R347=A347,VLOOKUP(A347,'2013'!$A$5:$K$674,4),0)</f>
        <v>298000</v>
      </c>
      <c r="AB347">
        <f>IF(R347=A347,VLOOKUP(A347,'2013'!$A$5:$K$674,5),0)</f>
        <v>5</v>
      </c>
      <c r="AC347">
        <f>IF(R347=A347,VLOOKUP(A347,'2013'!$A$5:$K$674,6),0)</f>
        <v>0</v>
      </c>
      <c r="AD347" s="40">
        <f>IF(R347=A347,VLOOKUP(A347,'2013'!$A$5:$K$674,7),0)</f>
        <v>0</v>
      </c>
      <c r="AE347" t="e">
        <f t="shared" si="31"/>
        <v>#DIV/0!</v>
      </c>
      <c r="AG347">
        <f>IF(R347=A347,VLOOKUP(A347,'2012'!$A$5:$K$674,3),0)</f>
        <v>276</v>
      </c>
      <c r="AH347" s="33">
        <f>IF(R347=A347,VLOOKUP(A347,'2012'!$A$5:$K$674,4),0)</f>
        <v>317000</v>
      </c>
      <c r="AI347">
        <f>IF(R347=A347,VLOOKUP(A347,'2012'!$A$5:$K$674,5),0)</f>
        <v>2</v>
      </c>
      <c r="AJ347">
        <f>IF(R347=A347,VLOOKUP(A347,'2012'!$A$5:$K$674,6),0)</f>
        <v>0</v>
      </c>
      <c r="AK347" s="40">
        <f>IF(R347=A347,VLOOKUP(A347,'2012'!$A$5:$K$674,7),0)</f>
        <v>0</v>
      </c>
      <c r="AL347" t="e">
        <f t="shared" si="32"/>
        <v>#DIV/0!</v>
      </c>
      <c r="AN347" t="str">
        <f>VLOOKUP(A347,'2011'!$A$5:$K$674,1)</f>
        <v xml:space="preserve">Mike Kittrell </v>
      </c>
      <c r="AO347">
        <f>IF(AN347=R347,VLOOKUP(A347,'2011'!$A$5:$K$674,3),0)</f>
        <v>0</v>
      </c>
      <c r="AP347" s="33">
        <f>IF(AN347=R347,VLOOKUP(A347,'2011'!$A$5:$K$674,4),0)</f>
        <v>0</v>
      </c>
      <c r="AQ347">
        <f>IF(R347=AN347,VLOOKUP(A347,'2011'!$A$5:$K$674,5),0)</f>
        <v>0</v>
      </c>
      <c r="AR347">
        <f>IF(R347=AN347,VLOOKUP(A347,'2011'!$A$5:$K$674,6),0)</f>
        <v>0</v>
      </c>
      <c r="AS347" s="40">
        <f>IF(R347=AN347,VLOOKUP(A347,'2011'!$A$5:$K$674,7),0)</f>
        <v>0</v>
      </c>
    </row>
    <row r="348" spans="1:45" x14ac:dyDescent="0.2">
      <c r="A348" t="s">
        <v>275</v>
      </c>
      <c r="B348" t="s">
        <v>300</v>
      </c>
      <c r="C348">
        <v>308</v>
      </c>
      <c r="D348" s="33">
        <v>580600</v>
      </c>
      <c r="E348">
        <v>8</v>
      </c>
      <c r="F348">
        <v>0</v>
      </c>
      <c r="G348" s="40">
        <v>0</v>
      </c>
      <c r="H348" s="40" t="e">
        <f t="shared" si="30"/>
        <v>#DIV/0!</v>
      </c>
      <c r="J348" t="str">
        <f>VLOOKUP(A348,'2015'!$A$5:$K$674,1)</f>
        <v xml:space="preserve">Milka Corpus </v>
      </c>
      <c r="K348" s="31">
        <f>IF(J348=A348,VLOOKUP(A348,'2015'!$A$5:$K$674,3),0)</f>
        <v>347</v>
      </c>
      <c r="L348" s="33">
        <f>IF(J348=A348,VLOOKUP(A348,'2015'!$A$5:$K$674,4),0)</f>
        <v>268540</v>
      </c>
      <c r="M348">
        <f>IF(J348=A348,VLOOKUP(A348,'2015'!$A$5:$K$674,5),0)</f>
        <v>3</v>
      </c>
      <c r="N348">
        <f>IF(J348=A348,VLOOKUP(A348,'2015'!$A$5:$K$674,6),0)</f>
        <v>1</v>
      </c>
      <c r="O348" s="40">
        <f>IF(J348=A348,VLOOKUP(A348,'2015'!$A$5:$K$674,7),0)</f>
        <v>0.33333333333333331</v>
      </c>
      <c r="P348" t="e">
        <f t="shared" si="28"/>
        <v>#DIV/0!</v>
      </c>
      <c r="R348" t="str">
        <f>VLOOKUP(A348,'2014'!$A$5:$K$675,1)</f>
        <v xml:space="preserve">Mike Sims </v>
      </c>
      <c r="S348" s="31">
        <f>IF(R348=A348,VLOOKUP(A348,'2014'!$A$5:$K$675,3),0)</f>
        <v>0</v>
      </c>
      <c r="T348" s="33">
        <f>IF(R348=A348,VLOOKUP(A348,'2014'!$A$5:$K$675,4),0)</f>
        <v>0</v>
      </c>
      <c r="U348">
        <f>IF(R348=A348,VLOOKUP(A348,'2014'!$A$5:$K$675,5),0)</f>
        <v>0</v>
      </c>
      <c r="V348">
        <f>IF(R348=A348,VLOOKUP(A348,'2014'!$A$5:$K$675,6),0)</f>
        <v>0</v>
      </c>
      <c r="W348" s="40">
        <f>IF(R348=A348,VLOOKUP(A348,'2014'!$A$5:$K$675,7),0)</f>
        <v>0</v>
      </c>
      <c r="X348" t="e">
        <f t="shared" si="29"/>
        <v>#DIV/0!</v>
      </c>
      <c r="Z348">
        <f>IF(R348=A348,VLOOKUP(A348,'2013'!$A$5:$K$674,3),0)</f>
        <v>0</v>
      </c>
      <c r="AA348" s="33">
        <f>IF(R348=A348,VLOOKUP(A348,'2013'!$A$5:$K$674,4),0)</f>
        <v>0</v>
      </c>
      <c r="AB348">
        <f>IF(R348=A348,VLOOKUP(A348,'2013'!$A$5:$K$674,5),0)</f>
        <v>0</v>
      </c>
      <c r="AC348">
        <f>IF(R348=A348,VLOOKUP(A348,'2013'!$A$5:$K$674,6),0)</f>
        <v>0</v>
      </c>
      <c r="AD348" s="40">
        <f>IF(R348=A348,VLOOKUP(A348,'2013'!$A$5:$K$674,7),0)</f>
        <v>0</v>
      </c>
      <c r="AE348" t="e">
        <f t="shared" si="31"/>
        <v>#DIV/0!</v>
      </c>
      <c r="AG348">
        <f>IF(R348=A348,VLOOKUP(A348,'2012'!$A$5:$K$674,3),0)</f>
        <v>0</v>
      </c>
      <c r="AH348" s="33">
        <f>IF(R348=A348,VLOOKUP(A348,'2012'!$A$5:$K$674,4),0)</f>
        <v>0</v>
      </c>
      <c r="AI348">
        <f>IF(R348=A348,VLOOKUP(A348,'2012'!$A$5:$K$674,5),0)</f>
        <v>0</v>
      </c>
      <c r="AJ348">
        <f>IF(R348=A348,VLOOKUP(A348,'2012'!$A$5:$K$674,6),0)</f>
        <v>0</v>
      </c>
      <c r="AK348" s="40">
        <f>IF(R348=A348,VLOOKUP(A348,'2012'!$A$5:$K$674,7),0)</f>
        <v>0</v>
      </c>
      <c r="AL348" t="e">
        <f t="shared" si="32"/>
        <v>#DIV/0!</v>
      </c>
      <c r="AN348" t="str">
        <f>VLOOKUP(A348,'2011'!$A$5:$K$674,1)</f>
        <v xml:space="preserve">Milka Corpus </v>
      </c>
      <c r="AO348">
        <f>IF(AN348=R348,VLOOKUP(A348,'2011'!$A$5:$K$674,3),0)</f>
        <v>0</v>
      </c>
      <c r="AP348" s="33">
        <f>IF(AN348=R348,VLOOKUP(A348,'2011'!$A$5:$K$674,4),0)</f>
        <v>0</v>
      </c>
      <c r="AQ348">
        <f>IF(R348=AN348,VLOOKUP(A348,'2011'!$A$5:$K$674,5),0)</f>
        <v>0</v>
      </c>
      <c r="AR348">
        <f>IF(R348=AN348,VLOOKUP(A348,'2011'!$A$5:$K$674,6),0)</f>
        <v>0</v>
      </c>
      <c r="AS348" s="40">
        <f>IF(R348=AN348,VLOOKUP(A348,'2011'!$A$5:$K$674,7),0)</f>
        <v>0</v>
      </c>
    </row>
    <row r="349" spans="1:45" x14ac:dyDescent="0.2">
      <c r="A349" t="s">
        <v>1437</v>
      </c>
      <c r="B349" t="s">
        <v>1099</v>
      </c>
      <c r="C349">
        <v>259</v>
      </c>
      <c r="D349" s="33">
        <v>870800</v>
      </c>
      <c r="E349">
        <v>5</v>
      </c>
      <c r="F349">
        <v>0</v>
      </c>
      <c r="G349" s="40">
        <v>0</v>
      </c>
      <c r="H349" s="40" t="e">
        <f t="shared" si="30"/>
        <v>#DIV/0!</v>
      </c>
      <c r="J349" t="str">
        <f>VLOOKUP(A349,'2015'!$A$5:$K$674,1)</f>
        <v xml:space="preserve">Misty Nardell </v>
      </c>
      <c r="K349" s="31">
        <f>IF(J349=A349,VLOOKUP(A349,'2015'!$A$5:$K$674,3),0)</f>
        <v>215</v>
      </c>
      <c r="L349" s="33">
        <f>IF(J349=A349,VLOOKUP(A349,'2015'!$A$5:$K$674,4),0)</f>
        <v>772800</v>
      </c>
      <c r="M349">
        <f>IF(J349=A349,VLOOKUP(A349,'2015'!$A$5:$K$674,5),0)</f>
        <v>4</v>
      </c>
      <c r="N349">
        <f>IF(J349=A349,VLOOKUP(A349,'2015'!$A$5:$K$674,6),0)</f>
        <v>0</v>
      </c>
      <c r="O349" s="40">
        <f>IF(J349=A349,VLOOKUP(A349,'2015'!$A$5:$K$674,7),0)</f>
        <v>0</v>
      </c>
      <c r="P349" t="e">
        <f t="shared" si="28"/>
        <v>#DIV/0!</v>
      </c>
      <c r="R349" t="str">
        <f>VLOOKUP(A349,'2014'!$A$5:$K$675,1)</f>
        <v xml:space="preserve">Misachilene Dennis </v>
      </c>
      <c r="S349" s="31">
        <f>IF(R349=A349,VLOOKUP(A349,'2014'!$A$5:$K$675,3),0)</f>
        <v>0</v>
      </c>
      <c r="T349" s="33">
        <f>IF(R349=A349,VLOOKUP(A349,'2014'!$A$5:$K$675,4),0)</f>
        <v>0</v>
      </c>
      <c r="U349">
        <f>IF(R349=A349,VLOOKUP(A349,'2014'!$A$5:$K$675,5),0)</f>
        <v>0</v>
      </c>
      <c r="V349">
        <f>IF(R349=A349,VLOOKUP(A349,'2014'!$A$5:$K$675,6),0)</f>
        <v>0</v>
      </c>
      <c r="W349" s="40">
        <f>IF(R349=A349,VLOOKUP(A349,'2014'!$A$5:$K$675,7),0)</f>
        <v>0</v>
      </c>
      <c r="X349" t="e">
        <f t="shared" si="29"/>
        <v>#DIV/0!</v>
      </c>
      <c r="Z349">
        <f>IF(R349=A349,VLOOKUP(A349,'2013'!$A$5:$K$674,3),0)</f>
        <v>0</v>
      </c>
      <c r="AA349" s="33">
        <f>IF(R349=A349,VLOOKUP(A349,'2013'!$A$5:$K$674,4),0)</f>
        <v>0</v>
      </c>
      <c r="AB349">
        <f>IF(R349=A349,VLOOKUP(A349,'2013'!$A$5:$K$674,5),0)</f>
        <v>0</v>
      </c>
      <c r="AC349">
        <f>IF(R349=A349,VLOOKUP(A349,'2013'!$A$5:$K$674,6),0)</f>
        <v>0</v>
      </c>
      <c r="AD349" s="40">
        <f>IF(R349=A349,VLOOKUP(A349,'2013'!$A$5:$K$674,7),0)</f>
        <v>0</v>
      </c>
      <c r="AE349" t="e">
        <f t="shared" si="31"/>
        <v>#DIV/0!</v>
      </c>
      <c r="AG349">
        <f>IF(R349=A349,VLOOKUP(A349,'2012'!$A$5:$K$674,3),0)</f>
        <v>0</v>
      </c>
      <c r="AH349" s="33">
        <f>IF(R349=A349,VLOOKUP(A349,'2012'!$A$5:$K$674,4),0)</f>
        <v>0</v>
      </c>
      <c r="AI349">
        <f>IF(R349=A349,VLOOKUP(A349,'2012'!$A$5:$K$674,5),0)</f>
        <v>0</v>
      </c>
      <c r="AJ349">
        <f>IF(R349=A349,VLOOKUP(A349,'2012'!$A$5:$K$674,6),0)</f>
        <v>0</v>
      </c>
      <c r="AK349" s="40">
        <f>IF(R349=A349,VLOOKUP(A349,'2012'!$A$5:$K$674,7),0)</f>
        <v>0</v>
      </c>
      <c r="AL349" t="e">
        <f t="shared" si="32"/>
        <v>#DIV/0!</v>
      </c>
      <c r="AN349" t="str">
        <f>VLOOKUP(A349,'2011'!$A$5:$K$674,1)</f>
        <v xml:space="preserve">Misachilene Dennis </v>
      </c>
      <c r="AO349">
        <f>IF(AN349=R349,VLOOKUP(A349,'2011'!$A$5:$K$674,3),0)</f>
        <v>259</v>
      </c>
      <c r="AP349" s="33">
        <f>IF(AN349=R349,VLOOKUP(A349,'2011'!$A$5:$K$674,4),0)</f>
        <v>318800</v>
      </c>
      <c r="AQ349">
        <f>IF(R349=AN349,VLOOKUP(A349,'2011'!$A$5:$K$674,5),0)</f>
        <v>10</v>
      </c>
      <c r="AR349">
        <f>IF(R349=AN349,VLOOKUP(A349,'2011'!$A$5:$K$674,6),0)</f>
        <v>0</v>
      </c>
      <c r="AS349" s="40">
        <f>IF(R349=AN349,VLOOKUP(A349,'2011'!$A$5:$K$674,7),0)</f>
        <v>0</v>
      </c>
    </row>
    <row r="350" spans="1:45" x14ac:dyDescent="0.2">
      <c r="A350" t="s">
        <v>1415</v>
      </c>
      <c r="B350" t="s">
        <v>718</v>
      </c>
      <c r="C350">
        <v>109</v>
      </c>
      <c r="D350" s="33">
        <v>2344600</v>
      </c>
      <c r="E350">
        <v>17</v>
      </c>
      <c r="F350">
        <v>0</v>
      </c>
      <c r="G350" s="40">
        <v>0</v>
      </c>
      <c r="H350" s="40" t="e">
        <f t="shared" si="30"/>
        <v>#DIV/0!</v>
      </c>
      <c r="J350" t="str">
        <f>VLOOKUP(A350,'2015'!$A$5:$K$674,1)</f>
        <v xml:space="preserve">Mitzi Eves </v>
      </c>
      <c r="K350" s="31">
        <f>IF(J350=A350,VLOOKUP(A350,'2015'!$A$5:$K$674,3),0)</f>
        <v>282</v>
      </c>
      <c r="L350" s="33">
        <f>IF(J350=A350,VLOOKUP(A350,'2015'!$A$5:$K$674,4),0)</f>
        <v>447500</v>
      </c>
      <c r="M350">
        <f>IF(J350=A350,VLOOKUP(A350,'2015'!$A$5:$K$674,5),0)</f>
        <v>3</v>
      </c>
      <c r="N350">
        <f>IF(J350=A350,VLOOKUP(A350,'2015'!$A$5:$K$674,6),0)</f>
        <v>0</v>
      </c>
      <c r="O350" s="40">
        <f>IF(J350=A350,VLOOKUP(A350,'2015'!$A$5:$K$674,7),0)</f>
        <v>0</v>
      </c>
      <c r="P350" t="e">
        <f t="shared" si="28"/>
        <v>#DIV/0!</v>
      </c>
      <c r="R350" t="str">
        <f>VLOOKUP(A350,'2014'!$A$5:$K$675,1)</f>
        <v xml:space="preserve">Misachilene Dennis </v>
      </c>
      <c r="S350" s="31">
        <f>IF(R350=A350,VLOOKUP(A350,'2014'!$A$5:$K$675,3),0)</f>
        <v>0</v>
      </c>
      <c r="T350" s="33">
        <f>IF(R350=A350,VLOOKUP(A350,'2014'!$A$5:$K$675,4),0)</f>
        <v>0</v>
      </c>
      <c r="U350">
        <f>IF(R350=A350,VLOOKUP(A350,'2014'!$A$5:$K$675,5),0)</f>
        <v>0</v>
      </c>
      <c r="V350">
        <f>IF(R350=A350,VLOOKUP(A350,'2014'!$A$5:$K$675,6),0)</f>
        <v>0</v>
      </c>
      <c r="W350" s="40">
        <f>IF(R350=A350,VLOOKUP(A350,'2014'!$A$5:$K$675,7),0)</f>
        <v>0</v>
      </c>
      <c r="X350" t="e">
        <f t="shared" si="29"/>
        <v>#DIV/0!</v>
      </c>
      <c r="Z350">
        <f>IF(R350=A350,VLOOKUP(A350,'2013'!$A$5:$K$674,3),0)</f>
        <v>0</v>
      </c>
      <c r="AA350" s="33">
        <f>IF(R350=A350,VLOOKUP(A350,'2013'!$A$5:$K$674,4),0)</f>
        <v>0</v>
      </c>
      <c r="AB350">
        <f>IF(R350=A350,VLOOKUP(A350,'2013'!$A$5:$K$674,5),0)</f>
        <v>0</v>
      </c>
      <c r="AC350">
        <f>IF(R350=A350,VLOOKUP(A350,'2013'!$A$5:$K$674,6),0)</f>
        <v>0</v>
      </c>
      <c r="AD350" s="40">
        <f>IF(R350=A350,VLOOKUP(A350,'2013'!$A$5:$K$674,7),0)</f>
        <v>0</v>
      </c>
      <c r="AE350" t="e">
        <f t="shared" si="31"/>
        <v>#DIV/0!</v>
      </c>
      <c r="AG350">
        <f>IF(R350=A350,VLOOKUP(A350,'2012'!$A$5:$K$674,3),0)</f>
        <v>0</v>
      </c>
      <c r="AH350" s="33">
        <f>IF(R350=A350,VLOOKUP(A350,'2012'!$A$5:$K$674,4),0)</f>
        <v>0</v>
      </c>
      <c r="AI350">
        <f>IF(R350=A350,VLOOKUP(A350,'2012'!$A$5:$K$674,5),0)</f>
        <v>0</v>
      </c>
      <c r="AJ350">
        <f>IF(R350=A350,VLOOKUP(A350,'2012'!$A$5:$K$674,6),0)</f>
        <v>0</v>
      </c>
      <c r="AK350" s="40">
        <f>IF(R350=A350,VLOOKUP(A350,'2012'!$A$5:$K$674,7),0)</f>
        <v>0</v>
      </c>
      <c r="AL350" t="e">
        <f t="shared" si="32"/>
        <v>#DIV/0!</v>
      </c>
      <c r="AN350" t="str">
        <f>VLOOKUP(A350,'2011'!$A$5:$K$674,1)</f>
        <v xml:space="preserve">Misachilene Dennis </v>
      </c>
      <c r="AO350">
        <f>IF(AN350=R350,VLOOKUP(A350,'2011'!$A$5:$K$674,3),0)</f>
        <v>259</v>
      </c>
      <c r="AP350" s="33">
        <f>IF(AN350=R350,VLOOKUP(A350,'2011'!$A$5:$K$674,4),0)</f>
        <v>318800</v>
      </c>
      <c r="AQ350">
        <f>IF(R350=AN350,VLOOKUP(A350,'2011'!$A$5:$K$674,5),0)</f>
        <v>10</v>
      </c>
      <c r="AR350">
        <f>IF(R350=AN350,VLOOKUP(A350,'2011'!$A$5:$K$674,6),0)</f>
        <v>0</v>
      </c>
      <c r="AS350" s="40">
        <f>IF(R350=AN350,VLOOKUP(A350,'2011'!$A$5:$K$674,7),0)</f>
        <v>0</v>
      </c>
    </row>
    <row r="351" spans="1:45" x14ac:dyDescent="0.2">
      <c r="A351" t="s">
        <v>1494</v>
      </c>
      <c r="B351" t="s">
        <v>801</v>
      </c>
      <c r="C351">
        <v>217</v>
      </c>
      <c r="D351" s="33">
        <v>1158683</v>
      </c>
      <c r="E351">
        <v>12</v>
      </c>
      <c r="F351">
        <v>1</v>
      </c>
      <c r="G351" s="40">
        <v>8.3333333333333329E-2</v>
      </c>
      <c r="H351" s="40" t="e">
        <f t="shared" si="30"/>
        <v>#DIV/0!</v>
      </c>
      <c r="J351" t="str">
        <f>VLOOKUP(A351,'2015'!$A$5:$K$674,1)</f>
        <v xml:space="preserve">Mitzi Eves </v>
      </c>
      <c r="K351" s="31">
        <f>IF(J351=A351,VLOOKUP(A351,'2015'!$A$5:$K$674,3),0)</f>
        <v>0</v>
      </c>
      <c r="L351" s="33">
        <f>IF(J351=A351,VLOOKUP(A351,'2015'!$A$5:$K$674,4),0)</f>
        <v>0</v>
      </c>
      <c r="M351">
        <f>IF(J351=A351,VLOOKUP(A351,'2015'!$A$5:$K$674,5),0)</f>
        <v>0</v>
      </c>
      <c r="N351">
        <f>IF(J351=A351,VLOOKUP(A351,'2015'!$A$5:$K$674,6),0)</f>
        <v>0</v>
      </c>
      <c r="O351" s="40">
        <f>IF(J351=A351,VLOOKUP(A351,'2015'!$A$5:$K$674,7),0)</f>
        <v>0</v>
      </c>
      <c r="P351" t="e">
        <f t="shared" si="28"/>
        <v>#DIV/0!</v>
      </c>
      <c r="R351" t="str">
        <f>VLOOKUP(A351,'2014'!$A$5:$K$675,1)</f>
        <v xml:space="preserve">Misachilene Dennis </v>
      </c>
      <c r="S351" s="31">
        <f>IF(R351=A351,VLOOKUP(A351,'2014'!$A$5:$K$675,3),0)</f>
        <v>0</v>
      </c>
      <c r="T351" s="33">
        <f>IF(R351=A351,VLOOKUP(A351,'2014'!$A$5:$K$675,4),0)</f>
        <v>0</v>
      </c>
      <c r="U351">
        <f>IF(R351=A351,VLOOKUP(A351,'2014'!$A$5:$K$675,5),0)</f>
        <v>0</v>
      </c>
      <c r="V351">
        <f>IF(R351=A351,VLOOKUP(A351,'2014'!$A$5:$K$675,6),0)</f>
        <v>0</v>
      </c>
      <c r="W351" s="40">
        <f>IF(R351=A351,VLOOKUP(A351,'2014'!$A$5:$K$675,7),0)</f>
        <v>0</v>
      </c>
      <c r="X351" t="e">
        <f t="shared" si="29"/>
        <v>#DIV/0!</v>
      </c>
      <c r="Z351">
        <f>IF(R351=A351,VLOOKUP(A351,'2013'!$A$5:$K$674,3),0)</f>
        <v>0</v>
      </c>
      <c r="AA351" s="33">
        <f>IF(R351=A351,VLOOKUP(A351,'2013'!$A$5:$K$674,4),0)</f>
        <v>0</v>
      </c>
      <c r="AB351">
        <f>IF(R351=A351,VLOOKUP(A351,'2013'!$A$5:$K$674,5),0)</f>
        <v>0</v>
      </c>
      <c r="AC351">
        <f>IF(R351=A351,VLOOKUP(A351,'2013'!$A$5:$K$674,6),0)</f>
        <v>0</v>
      </c>
      <c r="AD351" s="40">
        <f>IF(R351=A351,VLOOKUP(A351,'2013'!$A$5:$K$674,7),0)</f>
        <v>0</v>
      </c>
      <c r="AE351" t="e">
        <f t="shared" si="31"/>
        <v>#DIV/0!</v>
      </c>
      <c r="AG351">
        <f>IF(R351=A351,VLOOKUP(A351,'2012'!$A$5:$K$674,3),0)</f>
        <v>0</v>
      </c>
      <c r="AH351" s="33">
        <f>IF(R351=A351,VLOOKUP(A351,'2012'!$A$5:$K$674,4),0)</f>
        <v>0</v>
      </c>
      <c r="AI351">
        <f>IF(R351=A351,VLOOKUP(A351,'2012'!$A$5:$K$674,5),0)</f>
        <v>0</v>
      </c>
      <c r="AJ351">
        <f>IF(R351=A351,VLOOKUP(A351,'2012'!$A$5:$K$674,6),0)</f>
        <v>0</v>
      </c>
      <c r="AK351" s="40">
        <f>IF(R351=A351,VLOOKUP(A351,'2012'!$A$5:$K$674,7),0)</f>
        <v>0</v>
      </c>
      <c r="AL351" t="e">
        <f t="shared" si="32"/>
        <v>#DIV/0!</v>
      </c>
      <c r="AN351" t="str">
        <f>VLOOKUP(A351,'2011'!$A$5:$K$674,1)</f>
        <v xml:space="preserve">Misachilene Dennis </v>
      </c>
      <c r="AO351">
        <f>IF(AN351=R351,VLOOKUP(A351,'2011'!$A$5:$K$674,3),0)</f>
        <v>259</v>
      </c>
      <c r="AP351" s="33">
        <f>IF(AN351=R351,VLOOKUP(A351,'2011'!$A$5:$K$674,4),0)</f>
        <v>318800</v>
      </c>
      <c r="AQ351">
        <f>IF(R351=AN351,VLOOKUP(A351,'2011'!$A$5:$K$674,5),0)</f>
        <v>10</v>
      </c>
      <c r="AR351">
        <f>IF(R351=AN351,VLOOKUP(A351,'2011'!$A$5:$K$674,6),0)</f>
        <v>0</v>
      </c>
      <c r="AS351" s="40">
        <f>IF(R351=AN351,VLOOKUP(A351,'2011'!$A$5:$K$674,7),0)</f>
        <v>0</v>
      </c>
    </row>
    <row r="352" spans="1:45" x14ac:dyDescent="0.2">
      <c r="A352" t="s">
        <v>1438</v>
      </c>
      <c r="B352" t="s">
        <v>359</v>
      </c>
      <c r="C352">
        <v>162</v>
      </c>
      <c r="D352" s="33">
        <v>1741000</v>
      </c>
      <c r="E352">
        <v>8</v>
      </c>
      <c r="F352">
        <v>3</v>
      </c>
      <c r="G352" s="40">
        <v>0.375</v>
      </c>
      <c r="H352" s="40" t="e">
        <f t="shared" si="30"/>
        <v>#DIV/0!</v>
      </c>
      <c r="J352" t="str">
        <f>VLOOKUP(A352,'2015'!$A$5:$K$674,1)</f>
        <v xml:space="preserve">Nadine Nixson </v>
      </c>
      <c r="K352" s="31">
        <f>IF(J352=A352,VLOOKUP(A352,'2015'!$A$5:$K$674,3),0)</f>
        <v>390</v>
      </c>
      <c r="L352" s="33">
        <f>IF(J352=A352,VLOOKUP(A352,'2015'!$A$5:$K$674,4),0)</f>
        <v>150900</v>
      </c>
      <c r="M352">
        <f>IF(J352=A352,VLOOKUP(A352,'2015'!$A$5:$K$674,5),0)</f>
        <v>1</v>
      </c>
      <c r="N352">
        <f>IF(J352=A352,VLOOKUP(A352,'2015'!$A$5:$K$674,6),0)</f>
        <v>0</v>
      </c>
      <c r="O352" s="40">
        <f>IF(J352=A352,VLOOKUP(A352,'2015'!$A$5:$K$674,7),0)</f>
        <v>0</v>
      </c>
      <c r="P352" t="e">
        <f t="shared" si="28"/>
        <v>#DIV/0!</v>
      </c>
      <c r="R352" t="str">
        <f>VLOOKUP(A352,'2014'!$A$5:$K$675,1)</f>
        <v xml:space="preserve">Misachilene Dennis </v>
      </c>
      <c r="S352" s="31">
        <f>IF(R352=A352,VLOOKUP(A352,'2014'!$A$5:$K$675,3),0)</f>
        <v>0</v>
      </c>
      <c r="T352" s="33">
        <f>IF(R352=A352,VLOOKUP(A352,'2014'!$A$5:$K$675,4),0)</f>
        <v>0</v>
      </c>
      <c r="U352">
        <f>IF(R352=A352,VLOOKUP(A352,'2014'!$A$5:$K$675,5),0)</f>
        <v>0</v>
      </c>
      <c r="V352">
        <f>IF(R352=A352,VLOOKUP(A352,'2014'!$A$5:$K$675,6),0)</f>
        <v>0</v>
      </c>
      <c r="W352" s="40">
        <f>IF(R352=A352,VLOOKUP(A352,'2014'!$A$5:$K$675,7),0)</f>
        <v>0</v>
      </c>
      <c r="X352" t="e">
        <f t="shared" si="29"/>
        <v>#DIV/0!</v>
      </c>
      <c r="Z352">
        <f>IF(R352=A352,VLOOKUP(A352,'2013'!$A$5:$K$674,3),0)</f>
        <v>0</v>
      </c>
      <c r="AA352" s="33">
        <f>IF(R352=A352,VLOOKUP(A352,'2013'!$A$5:$K$674,4),0)</f>
        <v>0</v>
      </c>
      <c r="AB352">
        <f>IF(R352=A352,VLOOKUP(A352,'2013'!$A$5:$K$674,5),0)</f>
        <v>0</v>
      </c>
      <c r="AC352">
        <f>IF(R352=A352,VLOOKUP(A352,'2013'!$A$5:$K$674,6),0)</f>
        <v>0</v>
      </c>
      <c r="AD352" s="40">
        <f>IF(R352=A352,VLOOKUP(A352,'2013'!$A$5:$K$674,7),0)</f>
        <v>0</v>
      </c>
      <c r="AE352" t="e">
        <f t="shared" si="31"/>
        <v>#DIV/0!</v>
      </c>
      <c r="AG352">
        <f>IF(R352=A352,VLOOKUP(A352,'2012'!$A$5:$K$674,3),0)</f>
        <v>0</v>
      </c>
      <c r="AH352" s="33">
        <f>IF(R352=A352,VLOOKUP(A352,'2012'!$A$5:$K$674,4),0)</f>
        <v>0</v>
      </c>
      <c r="AI352">
        <f>IF(R352=A352,VLOOKUP(A352,'2012'!$A$5:$K$674,5),0)</f>
        <v>0</v>
      </c>
      <c r="AJ352">
        <f>IF(R352=A352,VLOOKUP(A352,'2012'!$A$5:$K$674,6),0)</f>
        <v>0</v>
      </c>
      <c r="AK352" s="40">
        <f>IF(R352=A352,VLOOKUP(A352,'2012'!$A$5:$K$674,7),0)</f>
        <v>0</v>
      </c>
      <c r="AL352" t="e">
        <f t="shared" si="32"/>
        <v>#DIV/0!</v>
      </c>
      <c r="AN352" t="str">
        <f>VLOOKUP(A352,'2011'!$A$5:$K$674,1)</f>
        <v xml:space="preserve">Misachilene Dennis </v>
      </c>
      <c r="AO352">
        <f>IF(AN352=R352,VLOOKUP(A352,'2011'!$A$5:$K$674,3),0)</f>
        <v>259</v>
      </c>
      <c r="AP352" s="33">
        <f>IF(AN352=R352,VLOOKUP(A352,'2011'!$A$5:$K$674,4),0)</f>
        <v>318800</v>
      </c>
      <c r="AQ352">
        <f>IF(R352=AN352,VLOOKUP(A352,'2011'!$A$5:$K$674,5),0)</f>
        <v>10</v>
      </c>
      <c r="AR352">
        <f>IF(R352=AN352,VLOOKUP(A352,'2011'!$A$5:$K$674,6),0)</f>
        <v>0</v>
      </c>
      <c r="AS352" s="40">
        <f>IF(R352=AN352,VLOOKUP(A352,'2011'!$A$5:$K$674,7),0)</f>
        <v>0</v>
      </c>
    </row>
    <row r="353" spans="1:45" x14ac:dyDescent="0.2">
      <c r="A353" t="s">
        <v>276</v>
      </c>
      <c r="B353" t="s">
        <v>300</v>
      </c>
      <c r="C353">
        <v>101</v>
      </c>
      <c r="D353" s="33">
        <v>2447561</v>
      </c>
      <c r="E353">
        <v>11</v>
      </c>
      <c r="F353">
        <v>5</v>
      </c>
      <c r="G353" s="40">
        <v>0.45454545454545453</v>
      </c>
      <c r="H353" s="40">
        <f t="shared" si="30"/>
        <v>-0.20454545454545453</v>
      </c>
      <c r="J353" t="str">
        <f>VLOOKUP(A353,'2015'!$A$5:$K$674,1)</f>
        <v xml:space="preserve">Nancy Hutto </v>
      </c>
      <c r="K353" s="31">
        <f>IF(J353=A353,VLOOKUP(A353,'2015'!$A$5:$K$674,3),0)</f>
        <v>115</v>
      </c>
      <c r="L353" s="33">
        <f>IF(J353=A353,VLOOKUP(A353,'2015'!$A$5:$K$674,4),0)</f>
        <v>1580600</v>
      </c>
      <c r="M353">
        <f>IF(J353=A353,VLOOKUP(A353,'2015'!$A$5:$K$674,5),0)</f>
        <v>13</v>
      </c>
      <c r="N353">
        <f>IF(J353=A353,VLOOKUP(A353,'2015'!$A$5:$K$674,6),0)</f>
        <v>5</v>
      </c>
      <c r="O353" s="40">
        <f>IF(J353=A353,VLOOKUP(A353,'2015'!$A$5:$K$674,7),0)</f>
        <v>0.38461538461538464</v>
      </c>
      <c r="P353">
        <f t="shared" si="28"/>
        <v>-0.10256410256410246</v>
      </c>
      <c r="R353" t="str">
        <f>VLOOKUP(A353,'2014'!$A$5:$K$675,1)</f>
        <v xml:space="preserve">Nancy Hutto </v>
      </c>
      <c r="S353" s="31">
        <f>IF(R353=A353,VLOOKUP(A353,'2014'!$A$5:$K$675,3),0)</f>
        <v>195</v>
      </c>
      <c r="T353" s="33">
        <f>IF(R353=A353,VLOOKUP(A353,'2014'!$A$5:$K$675,4),0)</f>
        <v>940500</v>
      </c>
      <c r="U353">
        <f>IF(R353=A353,VLOOKUP(A353,'2014'!$A$5:$K$675,5),0)</f>
        <v>7</v>
      </c>
      <c r="V353">
        <f>IF(R353=A353,VLOOKUP(A353,'2014'!$A$5:$K$675,6),0)</f>
        <v>3</v>
      </c>
      <c r="W353" s="40">
        <f>IF(R353=A353,VLOOKUP(A353,'2014'!$A$5:$K$675,7),0)</f>
        <v>0.42857142857142855</v>
      </c>
      <c r="X353">
        <f t="shared" si="29"/>
        <v>-1.6160714285714284</v>
      </c>
      <c r="Z353">
        <f>IF(R353=A353,VLOOKUP(A353,'2013'!$A$5:$K$674,3),0)</f>
        <v>173</v>
      </c>
      <c r="AA353" s="33">
        <f>IF(R353=A353,VLOOKUP(A353,'2013'!$A$5:$K$674,4),0)</f>
        <v>931600</v>
      </c>
      <c r="AB353">
        <f>IF(R353=A353,VLOOKUP(A353,'2013'!$A$5:$K$674,5),0)</f>
        <v>6</v>
      </c>
      <c r="AC353">
        <f>IF(R353=A353,VLOOKUP(A353,'2013'!$A$5:$K$674,6),0)</f>
        <v>2</v>
      </c>
      <c r="AD353" s="40">
        <f>IF(R353=A353,VLOOKUP(A353,'2013'!$A$5:$K$674,7),0)</f>
        <v>0.33333333333333331</v>
      </c>
      <c r="AE353">
        <f t="shared" si="31"/>
        <v>-0.69565217391304357</v>
      </c>
      <c r="AG353">
        <f>IF(R353=A353,VLOOKUP(A353,'2012'!$A$5:$K$674,3),0)</f>
        <v>64</v>
      </c>
      <c r="AH353" s="33">
        <f>IF(R353=A353,VLOOKUP(A353,'2012'!$A$5:$K$674,4),0)</f>
        <v>2147050</v>
      </c>
      <c r="AI353">
        <f>IF(R353=A353,VLOOKUP(A353,'2012'!$A$5:$K$674,5),0)</f>
        <v>14</v>
      </c>
      <c r="AJ353">
        <f>IF(R353=A353,VLOOKUP(A353,'2012'!$A$5:$K$674,6),0)</f>
        <v>8</v>
      </c>
      <c r="AK353" s="40">
        <f>IF(R353=A353,VLOOKUP(A353,'2012'!$A$5:$K$674,7),0)</f>
        <v>0.5714285714285714</v>
      </c>
      <c r="AL353">
        <f t="shared" si="32"/>
        <v>1.0952380952380953</v>
      </c>
      <c r="AN353" t="str">
        <f>VLOOKUP(A353,'2011'!$A$5:$K$674,1)</f>
        <v xml:space="preserve">Nancy Hutto </v>
      </c>
      <c r="AO353">
        <f>IF(AN353=R353,VLOOKUP(A353,'2011'!$A$5:$K$674,3),0)</f>
        <v>56</v>
      </c>
      <c r="AP353" s="33">
        <f>IF(AN353=R353,VLOOKUP(A353,'2011'!$A$5:$K$674,4),0)</f>
        <v>1954300</v>
      </c>
      <c r="AQ353">
        <f>IF(R353=AN353,VLOOKUP(A353,'2011'!$A$5:$K$674,5),0)</f>
        <v>11</v>
      </c>
      <c r="AR353">
        <f>IF(R353=AN353,VLOOKUP(A353,'2011'!$A$5:$K$674,6),0)</f>
        <v>3</v>
      </c>
      <c r="AS353" s="40">
        <f>IF(R353=AN353,VLOOKUP(A353,'2011'!$A$5:$K$674,7),0)</f>
        <v>0.27272727272727271</v>
      </c>
    </row>
    <row r="354" spans="1:45" x14ac:dyDescent="0.2">
      <c r="A354" t="s">
        <v>677</v>
      </c>
      <c r="B354" t="s">
        <v>300</v>
      </c>
      <c r="C354">
        <v>252</v>
      </c>
      <c r="D354" s="33">
        <v>916000</v>
      </c>
      <c r="E354">
        <v>5</v>
      </c>
      <c r="F354">
        <v>4</v>
      </c>
      <c r="G354" s="40">
        <v>0.8</v>
      </c>
      <c r="H354" s="40">
        <f t="shared" si="30"/>
        <v>1.4000000000000004</v>
      </c>
      <c r="J354" t="str">
        <f>VLOOKUP(A354,'2015'!$A$5:$K$674,1)</f>
        <v xml:space="preserve">Nancy Stanton </v>
      </c>
      <c r="K354" s="31">
        <f>IF(J354=A354,VLOOKUP(A354,'2015'!$A$5:$K$674,3),0)</f>
        <v>201</v>
      </c>
      <c r="L354" s="33">
        <f>IF(J354=A354,VLOOKUP(A354,'2015'!$A$5:$K$674,4),0)</f>
        <v>890300</v>
      </c>
      <c r="M354">
        <f>IF(J354=A354,VLOOKUP(A354,'2015'!$A$5:$K$674,5),0)</f>
        <v>4</v>
      </c>
      <c r="N354">
        <f>IF(J354=A354,VLOOKUP(A354,'2015'!$A$5:$K$674,6),0)</f>
        <v>2</v>
      </c>
      <c r="O354" s="40">
        <f>IF(J354=A354,VLOOKUP(A354,'2015'!$A$5:$K$674,7),0)</f>
        <v>0.5</v>
      </c>
      <c r="P354">
        <f t="shared" si="28"/>
        <v>0</v>
      </c>
      <c r="R354" t="str">
        <f>VLOOKUP(A354,'2014'!$A$5:$K$675,1)</f>
        <v xml:space="preserve">Nancy Stanton </v>
      </c>
      <c r="S354" s="31">
        <f>IF(R354=A354,VLOOKUP(A354,'2014'!$A$5:$K$675,3),0)</f>
        <v>231</v>
      </c>
      <c r="T354" s="33">
        <f>IF(R354=A354,VLOOKUP(A354,'2014'!$A$5:$K$675,4),0)</f>
        <v>692400</v>
      </c>
      <c r="U354">
        <f>IF(R354=A354,VLOOKUP(A354,'2014'!$A$5:$K$675,5),0)</f>
        <v>4</v>
      </c>
      <c r="V354">
        <f>IF(R354=A354,VLOOKUP(A354,'2014'!$A$5:$K$675,6),0)</f>
        <v>2</v>
      </c>
      <c r="W354" s="40">
        <f>IF(R354=A354,VLOOKUP(A354,'2014'!$A$5:$K$675,7),0)</f>
        <v>0.5</v>
      </c>
      <c r="X354">
        <f t="shared" si="29"/>
        <v>-1.411764705882353</v>
      </c>
      <c r="Z354">
        <f>IF(R354=A354,VLOOKUP(A354,'2013'!$A$5:$K$674,3),0)</f>
        <v>141</v>
      </c>
      <c r="AA354" s="33">
        <f>IF(R354=A354,VLOOKUP(A354,'2013'!$A$5:$K$674,4),0)</f>
        <v>1200600</v>
      </c>
      <c r="AB354">
        <f>IF(R354=A354,VLOOKUP(A354,'2013'!$A$5:$K$674,5),0)</f>
        <v>7</v>
      </c>
      <c r="AC354">
        <f>IF(R354=A354,VLOOKUP(A354,'2013'!$A$5:$K$674,6),0)</f>
        <v>1</v>
      </c>
      <c r="AD354" s="40">
        <f>IF(R354=A354,VLOOKUP(A354,'2013'!$A$5:$K$674,7),0)</f>
        <v>0.14285714285714285</v>
      </c>
      <c r="AE354">
        <f t="shared" si="31"/>
        <v>-1.2142857142857142</v>
      </c>
      <c r="AG354">
        <f>IF(R354=A354,VLOOKUP(A354,'2012'!$A$5:$K$674,3),0)</f>
        <v>123</v>
      </c>
      <c r="AH354" s="33">
        <f>IF(R354=A354,VLOOKUP(A354,'2012'!$A$5:$K$674,4),0)</f>
        <v>1271500</v>
      </c>
      <c r="AI354">
        <f>IF(R354=A354,VLOOKUP(A354,'2012'!$A$5:$K$674,5),0)</f>
        <v>6</v>
      </c>
      <c r="AJ354">
        <f>IF(R354=A354,VLOOKUP(A354,'2012'!$A$5:$K$674,6),0)</f>
        <v>2</v>
      </c>
      <c r="AK354" s="40">
        <f>IF(R354=A354,VLOOKUP(A354,'2012'!$A$5:$K$674,7),0)</f>
        <v>0.33333333333333331</v>
      </c>
      <c r="AL354">
        <f t="shared" si="32"/>
        <v>-0.66666666666666674</v>
      </c>
      <c r="AN354" t="str">
        <f>VLOOKUP(A354,'2011'!$A$5:$K$674,1)</f>
        <v xml:space="preserve">Nancy Stanton </v>
      </c>
      <c r="AO354">
        <f>IF(AN354=R354,VLOOKUP(A354,'2011'!$A$5:$K$674,3),0)</f>
        <v>351</v>
      </c>
      <c r="AP354" s="33">
        <f>IF(AN354=R354,VLOOKUP(A354,'2011'!$A$5:$K$674,4),0)</f>
        <v>82000</v>
      </c>
      <c r="AQ354">
        <f>IF(R354=AN354,VLOOKUP(A354,'2011'!$A$5:$K$674,5),0)</f>
        <v>1</v>
      </c>
      <c r="AR354">
        <f>IF(R354=AN354,VLOOKUP(A354,'2011'!$A$5:$K$674,6),0)</f>
        <v>1</v>
      </c>
      <c r="AS354" s="40">
        <f>IF(R354=AN354,VLOOKUP(A354,'2011'!$A$5:$K$674,7),0)</f>
        <v>1</v>
      </c>
    </row>
    <row r="355" spans="1:45" x14ac:dyDescent="0.2">
      <c r="A355" t="s">
        <v>967</v>
      </c>
      <c r="B355" t="s">
        <v>1036</v>
      </c>
      <c r="C355">
        <v>30</v>
      </c>
      <c r="D355" s="33">
        <v>5617632</v>
      </c>
      <c r="E355">
        <v>32</v>
      </c>
      <c r="F355">
        <v>5</v>
      </c>
      <c r="G355" s="40">
        <v>0.15625</v>
      </c>
      <c r="H355" s="40">
        <f t="shared" si="30"/>
        <v>-0.53125</v>
      </c>
      <c r="J355" t="str">
        <f>VLOOKUP(A355,'2015'!$A$5:$K$674,1)</f>
        <v xml:space="preserve">Natalie Morphew </v>
      </c>
      <c r="K355" s="31">
        <f>IF(J355=A355,VLOOKUP(A355,'2015'!$A$5:$K$674,3),0)</f>
        <v>43</v>
      </c>
      <c r="L355" s="33">
        <f>IF(J355=A355,VLOOKUP(A355,'2015'!$A$5:$K$674,4),0)</f>
        <v>3222780</v>
      </c>
      <c r="M355">
        <f>IF(J355=A355,VLOOKUP(A355,'2015'!$A$5:$K$674,5),0)</f>
        <v>22</v>
      </c>
      <c r="N355">
        <f>IF(J355=A355,VLOOKUP(A355,'2015'!$A$5:$K$674,6),0)</f>
        <v>9</v>
      </c>
      <c r="O355" s="40">
        <f>IF(J355=A355,VLOOKUP(A355,'2015'!$A$5:$K$674,7),0)</f>
        <v>0.40909090909090912</v>
      </c>
      <c r="P355">
        <f t="shared" si="28"/>
        <v>-0.13636363636363627</v>
      </c>
      <c r="R355" t="str">
        <f>VLOOKUP(A355,'2014'!$A$5:$K$675,1)</f>
        <v xml:space="preserve">Natalie Morphew </v>
      </c>
      <c r="S355" s="31">
        <f>IF(R355=A355,VLOOKUP(A355,'2014'!$A$5:$K$675,3),0)</f>
        <v>46</v>
      </c>
      <c r="T355" s="33">
        <f>IF(R355=A355,VLOOKUP(A355,'2014'!$A$5:$K$675,4),0)</f>
        <v>3266100</v>
      </c>
      <c r="U355">
        <f>IF(R355=A355,VLOOKUP(A355,'2014'!$A$5:$K$675,5),0)</f>
        <v>19</v>
      </c>
      <c r="V355">
        <f>IF(R355=A355,VLOOKUP(A355,'2014'!$A$5:$K$675,6),0)</f>
        <v>9</v>
      </c>
      <c r="W355" s="40">
        <f>IF(R355=A355,VLOOKUP(A355,'2014'!$A$5:$K$675,7),0)</f>
        <v>0.47368421052631576</v>
      </c>
      <c r="X355" t="e">
        <f t="shared" si="29"/>
        <v>#DIV/0!</v>
      </c>
      <c r="Z355">
        <f>IF(R355=A355,VLOOKUP(A355,'2013'!$A$5:$K$674,3),0)</f>
        <v>266</v>
      </c>
      <c r="AA355" s="33">
        <f>IF(R355=A355,VLOOKUP(A355,'2013'!$A$5:$K$674,4),0)</f>
        <v>427070</v>
      </c>
      <c r="AB355">
        <f>IF(R355=A355,VLOOKUP(A355,'2013'!$A$5:$K$674,5),0)</f>
        <v>5</v>
      </c>
      <c r="AC355">
        <f>IF(R355=A355,VLOOKUP(A355,'2013'!$A$5:$K$674,6),0)</f>
        <v>4</v>
      </c>
      <c r="AD355" s="40">
        <f>IF(R355=A355,VLOOKUP(A355,'2013'!$A$5:$K$674,7),0)</f>
        <v>0.8</v>
      </c>
      <c r="AE355" t="e">
        <f t="shared" si="31"/>
        <v>#DIV/0!</v>
      </c>
      <c r="AG355">
        <f>IF(R355=A355,VLOOKUP(A355,'2012'!$A$5:$K$674,3),0)</f>
        <v>123</v>
      </c>
      <c r="AH355" s="33">
        <f>IF(R355=A355,VLOOKUP(A355,'2012'!$A$5:$K$674,4),0)</f>
        <v>1271500</v>
      </c>
      <c r="AI355">
        <f>IF(R355=A355,VLOOKUP(A355,'2012'!$A$5:$K$674,5),0)</f>
        <v>6</v>
      </c>
      <c r="AJ355">
        <f>IF(R355=A355,VLOOKUP(A355,'2012'!$A$5:$K$674,6),0)</f>
        <v>2</v>
      </c>
      <c r="AK355" s="40">
        <f>IF(R355=A355,VLOOKUP(A355,'2012'!$A$5:$K$674,7),0)</f>
        <v>0.33333333333333331</v>
      </c>
      <c r="AL355" t="e">
        <f t="shared" si="32"/>
        <v>#DIV/0!</v>
      </c>
      <c r="AN355" t="str">
        <f>VLOOKUP(A355,'2011'!$A$5:$K$674,1)</f>
        <v xml:space="preserve">Nancy Stanton </v>
      </c>
      <c r="AO355">
        <f>IF(AN355=R355,VLOOKUP(A355,'2011'!$A$5:$K$674,3),0)</f>
        <v>0</v>
      </c>
      <c r="AP355" s="33">
        <f>IF(AN355=R355,VLOOKUP(A355,'2011'!$A$5:$K$674,4),0)</f>
        <v>0</v>
      </c>
      <c r="AQ355">
        <f>IF(R355=AN355,VLOOKUP(A355,'2011'!$A$5:$K$674,5),0)</f>
        <v>0</v>
      </c>
      <c r="AR355">
        <f>IF(R355=AN355,VLOOKUP(A355,'2011'!$A$5:$K$674,6),0)</f>
        <v>0</v>
      </c>
      <c r="AS355" s="40">
        <f>IF(R355=AN355,VLOOKUP(A355,'2011'!$A$5:$K$674,7),0)</f>
        <v>0</v>
      </c>
    </row>
    <row r="356" spans="1:45" x14ac:dyDescent="0.2">
      <c r="A356" t="s">
        <v>1621</v>
      </c>
      <c r="B356" t="s">
        <v>1099</v>
      </c>
      <c r="C356">
        <v>379</v>
      </c>
      <c r="D356" s="33">
        <v>275000</v>
      </c>
      <c r="E356">
        <v>1</v>
      </c>
      <c r="F356">
        <v>1</v>
      </c>
      <c r="G356" s="40">
        <v>1</v>
      </c>
      <c r="H356" s="40" t="e">
        <f t="shared" si="30"/>
        <v>#DIV/0!</v>
      </c>
      <c r="J356" t="str">
        <f>VLOOKUP(A356,'2015'!$A$5:$K$674,1)</f>
        <v xml:space="preserve">Nate Landreth </v>
      </c>
      <c r="K356" s="31">
        <f>IF(J356=A356,VLOOKUP(A356,'2015'!$A$5:$K$674,3),0)</f>
        <v>0</v>
      </c>
      <c r="L356" s="33">
        <f>IF(J356=A356,VLOOKUP(A356,'2015'!$A$5:$K$674,4),0)</f>
        <v>0</v>
      </c>
      <c r="M356">
        <f>IF(J356=A356,VLOOKUP(A356,'2015'!$A$5:$K$674,5),0)</f>
        <v>0</v>
      </c>
      <c r="N356">
        <f>IF(J356=A356,VLOOKUP(A356,'2015'!$A$5:$K$674,6),0)</f>
        <v>0</v>
      </c>
      <c r="O356" s="40">
        <f>IF(J356=A356,VLOOKUP(A356,'2015'!$A$5:$K$674,7),0)</f>
        <v>0</v>
      </c>
      <c r="P356" t="e">
        <f t="shared" si="28"/>
        <v>#DIV/0!</v>
      </c>
      <c r="R356" t="str">
        <f>VLOOKUP(A356,'2014'!$A$5:$K$675,1)</f>
        <v xml:space="preserve">Natalie Morphew </v>
      </c>
      <c r="S356" s="31">
        <f>IF(R356=A356,VLOOKUP(A356,'2014'!$A$5:$K$675,3),0)</f>
        <v>0</v>
      </c>
      <c r="T356" s="33">
        <f>IF(R356=A356,VLOOKUP(A356,'2014'!$A$5:$K$675,4),0)</f>
        <v>0</v>
      </c>
      <c r="U356">
        <f>IF(R356=A356,VLOOKUP(A356,'2014'!$A$5:$K$675,5),0)</f>
        <v>0</v>
      </c>
      <c r="V356">
        <f>IF(R356=A356,VLOOKUP(A356,'2014'!$A$5:$K$675,6),0)</f>
        <v>0</v>
      </c>
      <c r="W356" s="40">
        <f>IF(R356=A356,VLOOKUP(A356,'2014'!$A$5:$K$675,7),0)</f>
        <v>0</v>
      </c>
      <c r="X356" t="e">
        <f t="shared" si="29"/>
        <v>#DIV/0!</v>
      </c>
      <c r="Z356">
        <f>IF(R356=A356,VLOOKUP(A356,'2013'!$A$5:$K$674,3),0)</f>
        <v>0</v>
      </c>
      <c r="AA356" s="33">
        <f>IF(R356=A356,VLOOKUP(A356,'2013'!$A$5:$K$674,4),0)</f>
        <v>0</v>
      </c>
      <c r="AB356">
        <f>IF(R356=A356,VLOOKUP(A356,'2013'!$A$5:$K$674,5),0)</f>
        <v>0</v>
      </c>
      <c r="AC356">
        <f>IF(R356=A356,VLOOKUP(A356,'2013'!$A$5:$K$674,6),0)</f>
        <v>0</v>
      </c>
      <c r="AD356" s="40">
        <f>IF(R356=A356,VLOOKUP(A356,'2013'!$A$5:$K$674,7),0)</f>
        <v>0</v>
      </c>
      <c r="AE356" t="e">
        <f t="shared" si="31"/>
        <v>#DIV/0!</v>
      </c>
      <c r="AG356">
        <f>IF(R356=A356,VLOOKUP(A356,'2012'!$A$5:$K$674,3),0)</f>
        <v>0</v>
      </c>
      <c r="AH356" s="33">
        <f>IF(R356=A356,VLOOKUP(A356,'2012'!$A$5:$K$674,4),0)</f>
        <v>0</v>
      </c>
      <c r="AI356">
        <f>IF(R356=A356,VLOOKUP(A356,'2012'!$A$5:$K$674,5),0)</f>
        <v>0</v>
      </c>
      <c r="AJ356">
        <f>IF(R356=A356,VLOOKUP(A356,'2012'!$A$5:$K$674,6),0)</f>
        <v>0</v>
      </c>
      <c r="AK356" s="40">
        <f>IF(R356=A356,VLOOKUP(A356,'2012'!$A$5:$K$674,7),0)</f>
        <v>0</v>
      </c>
      <c r="AL356" t="e">
        <f t="shared" si="32"/>
        <v>#DIV/0!</v>
      </c>
      <c r="AN356" t="str">
        <f>VLOOKUP(A356,'2011'!$A$5:$K$674,1)</f>
        <v xml:space="preserve">Natalie Stanley </v>
      </c>
      <c r="AO356">
        <f>IF(AN356=R356,VLOOKUP(A356,'2011'!$A$5:$K$674,3),0)</f>
        <v>0</v>
      </c>
      <c r="AP356" s="33">
        <f>IF(AN356=R356,VLOOKUP(A356,'2011'!$A$5:$K$674,4),0)</f>
        <v>0</v>
      </c>
      <c r="AQ356">
        <f>IF(R356=AN356,VLOOKUP(A356,'2011'!$A$5:$K$674,5),0)</f>
        <v>0</v>
      </c>
      <c r="AR356">
        <f>IF(R356=AN356,VLOOKUP(A356,'2011'!$A$5:$K$674,6),0)</f>
        <v>0</v>
      </c>
      <c r="AS356" s="40">
        <f>IF(R356=AN356,VLOOKUP(A356,'2011'!$A$5:$K$674,7),0)</f>
        <v>0</v>
      </c>
    </row>
    <row r="357" spans="1:45" x14ac:dyDescent="0.2">
      <c r="A357" t="s">
        <v>332</v>
      </c>
      <c r="B357" t="s">
        <v>567</v>
      </c>
      <c r="C357">
        <v>335</v>
      </c>
      <c r="D357" s="33">
        <v>478500</v>
      </c>
      <c r="E357">
        <v>4</v>
      </c>
      <c r="F357">
        <v>0</v>
      </c>
      <c r="G357" s="40">
        <v>0</v>
      </c>
      <c r="H357" s="40">
        <f t="shared" si="30"/>
        <v>-1</v>
      </c>
      <c r="J357" t="str">
        <f>VLOOKUP(A357,'2015'!$A$5:$K$674,1)</f>
        <v xml:space="preserve">Nate Landreth </v>
      </c>
      <c r="K357" s="31">
        <f>IF(J357=A357,VLOOKUP(A357,'2015'!$A$5:$K$674,3),0)</f>
        <v>0</v>
      </c>
      <c r="L357" s="33">
        <f>IF(J357=A357,VLOOKUP(A357,'2015'!$A$5:$K$674,4),0)</f>
        <v>0</v>
      </c>
      <c r="M357">
        <f>IF(J357=A357,VLOOKUP(A357,'2015'!$A$5:$K$674,5),0)</f>
        <v>0</v>
      </c>
      <c r="N357">
        <f>IF(J357=A357,VLOOKUP(A357,'2015'!$A$5:$K$674,6),0)</f>
        <v>0</v>
      </c>
      <c r="O357" s="40">
        <f>IF(J357=A357,VLOOKUP(A357,'2015'!$A$5:$K$674,7),0)</f>
        <v>0</v>
      </c>
      <c r="P357" t="e">
        <f t="shared" si="28"/>
        <v>#DIV/0!</v>
      </c>
      <c r="R357" t="str">
        <f>VLOOKUP(A357,'2014'!$A$5:$K$675,1)</f>
        <v xml:space="preserve">Nelda J Kettler </v>
      </c>
      <c r="S357" s="31">
        <f>IF(R357=A357,VLOOKUP(A357,'2014'!$A$5:$K$675,3),0)</f>
        <v>270</v>
      </c>
      <c r="T357" s="33">
        <f>IF(R357=A357,VLOOKUP(A357,'2014'!$A$5:$K$675,4),0)</f>
        <v>541500</v>
      </c>
      <c r="U357">
        <f>IF(R357=A357,VLOOKUP(A357,'2014'!$A$5:$K$675,5),0)</f>
        <v>5</v>
      </c>
      <c r="V357">
        <f>IF(R357=A357,VLOOKUP(A357,'2014'!$A$5:$K$675,6),0)</f>
        <v>0</v>
      </c>
      <c r="W357" s="40">
        <f>IF(R357=A357,VLOOKUP(A357,'2014'!$A$5:$K$675,7),0)</f>
        <v>0</v>
      </c>
      <c r="X357" t="e">
        <f t="shared" si="29"/>
        <v>#DIV/0!</v>
      </c>
      <c r="Z357">
        <f>IF(R357=A357,VLOOKUP(A357,'2013'!$A$5:$K$674,3),0)</f>
        <v>247</v>
      </c>
      <c r="AA357" s="33">
        <f>IF(R357=A357,VLOOKUP(A357,'2013'!$A$5:$K$674,4),0)</f>
        <v>509200</v>
      </c>
      <c r="AB357">
        <f>IF(R357=A357,VLOOKUP(A357,'2013'!$A$5:$K$674,5),0)</f>
        <v>5</v>
      </c>
      <c r="AC357">
        <f>IF(R357=A357,VLOOKUP(A357,'2013'!$A$5:$K$674,6),0)</f>
        <v>0</v>
      </c>
      <c r="AD357" s="40">
        <f>IF(R357=A357,VLOOKUP(A357,'2013'!$A$5:$K$674,7),0)</f>
        <v>0</v>
      </c>
      <c r="AE357" t="e">
        <f t="shared" si="31"/>
        <v>#DIV/0!</v>
      </c>
      <c r="AG357">
        <f>IF(R357=A357,VLOOKUP(A357,'2012'!$A$5:$K$674,3),0)</f>
        <v>21</v>
      </c>
      <c r="AH357" s="33">
        <f>IF(R357=A357,VLOOKUP(A357,'2012'!$A$5:$K$674,4),0)</f>
        <v>4616090</v>
      </c>
      <c r="AI357">
        <f>IF(R357=A357,VLOOKUP(A357,'2012'!$A$5:$K$674,5),0)</f>
        <v>29</v>
      </c>
      <c r="AJ357">
        <f>IF(R357=A357,VLOOKUP(A357,'2012'!$A$5:$K$674,6),0)</f>
        <v>2</v>
      </c>
      <c r="AK357" s="40">
        <f>IF(R357=A357,VLOOKUP(A357,'2012'!$A$5:$K$674,7),0)</f>
        <v>6.8965517241379309E-2</v>
      </c>
      <c r="AL357" t="e">
        <f t="shared" si="32"/>
        <v>#DIV/0!</v>
      </c>
      <c r="AN357" t="str">
        <f>VLOOKUP(A357,'2011'!$A$5:$K$674,1)</f>
        <v xml:space="preserve">Nelda J Kettler </v>
      </c>
      <c r="AO357">
        <f>IF(AN357=R357,VLOOKUP(A357,'2011'!$A$5:$K$674,3),0)</f>
        <v>264</v>
      </c>
      <c r="AP357" s="33">
        <f>IF(AN357=R357,VLOOKUP(A357,'2011'!$A$5:$K$674,4),0)</f>
        <v>307000</v>
      </c>
      <c r="AQ357">
        <f>IF(R357=AN357,VLOOKUP(A357,'2011'!$A$5:$K$674,5),0)</f>
        <v>3</v>
      </c>
      <c r="AR357">
        <f>IF(R357=AN357,VLOOKUP(A357,'2011'!$A$5:$K$674,6),0)</f>
        <v>0</v>
      </c>
      <c r="AS357" s="40">
        <f>IF(R357=AN357,VLOOKUP(A357,'2011'!$A$5:$K$674,7),0)</f>
        <v>0</v>
      </c>
    </row>
    <row r="358" spans="1:45" x14ac:dyDescent="0.2">
      <c r="A358" t="s">
        <v>41</v>
      </c>
      <c r="B358" t="s">
        <v>283</v>
      </c>
      <c r="C358">
        <v>429</v>
      </c>
      <c r="D358" s="33">
        <v>171000</v>
      </c>
      <c r="E358">
        <v>2</v>
      </c>
      <c r="F358">
        <v>0</v>
      </c>
      <c r="G358" s="40">
        <v>0</v>
      </c>
      <c r="H358" s="40" t="e">
        <f t="shared" si="30"/>
        <v>#DIV/0!</v>
      </c>
      <c r="J358" t="str">
        <f>VLOOKUP(A358,'2015'!$A$5:$K$674,1)</f>
        <v xml:space="preserve">Nelson Speed </v>
      </c>
      <c r="K358" s="31">
        <f>IF(J358=A358,VLOOKUP(A358,'2015'!$A$5:$K$674,3),0)</f>
        <v>276</v>
      </c>
      <c r="L358" s="33">
        <f>IF(J358=A358,VLOOKUP(A358,'2015'!$A$5:$K$674,4),0)</f>
        <v>473265</v>
      </c>
      <c r="M358">
        <f>IF(J358=A358,VLOOKUP(A358,'2015'!$A$5:$K$674,5),0)</f>
        <v>6</v>
      </c>
      <c r="N358">
        <f>IF(J358=A358,VLOOKUP(A358,'2015'!$A$5:$K$674,6),0)</f>
        <v>5</v>
      </c>
      <c r="O358" s="40">
        <f>IF(J358=A358,VLOOKUP(A358,'2015'!$A$5:$K$674,7),0)</f>
        <v>0.83333333333333337</v>
      </c>
      <c r="P358">
        <f t="shared" si="28"/>
        <v>0.66666666666666674</v>
      </c>
      <c r="R358" t="str">
        <f>VLOOKUP(A358,'2014'!$A$5:$K$675,1)</f>
        <v xml:space="preserve">Nelson Speed </v>
      </c>
      <c r="S358" s="31">
        <f>IF(R358=A358,VLOOKUP(A358,'2014'!$A$5:$K$675,3),0)</f>
        <v>360</v>
      </c>
      <c r="T358" s="33">
        <f>IF(R358=A358,VLOOKUP(A358,'2014'!$A$5:$K$675,4),0)</f>
        <v>223800</v>
      </c>
      <c r="U358">
        <f>IF(R358=A358,VLOOKUP(A358,'2014'!$A$5:$K$675,5),0)</f>
        <v>2</v>
      </c>
      <c r="V358">
        <f>IF(R358=A358,VLOOKUP(A358,'2014'!$A$5:$K$675,6),0)</f>
        <v>1</v>
      </c>
      <c r="W358" s="40">
        <f>IF(R358=A358,VLOOKUP(A358,'2014'!$A$5:$K$675,7),0)</f>
        <v>0.5</v>
      </c>
      <c r="X358">
        <f t="shared" si="29"/>
        <v>-1.25</v>
      </c>
      <c r="Z358">
        <f>IF(R358=A358,VLOOKUP(A358,'2013'!$A$5:$K$674,3),0)</f>
        <v>335</v>
      </c>
      <c r="AA358" s="33">
        <f>IF(R358=A358,VLOOKUP(A358,'2013'!$A$5:$K$674,4),0)</f>
        <v>177600</v>
      </c>
      <c r="AB358">
        <f>IF(R358=A358,VLOOKUP(A358,'2013'!$A$5:$K$674,5),0)</f>
        <v>2</v>
      </c>
      <c r="AC358">
        <f>IF(R358=A358,VLOOKUP(A358,'2013'!$A$5:$K$674,6),0)</f>
        <v>2</v>
      </c>
      <c r="AD358" s="40">
        <f>IF(R358=A358,VLOOKUP(A358,'2013'!$A$5:$K$674,7),0)</f>
        <v>1</v>
      </c>
      <c r="AE358">
        <f t="shared" si="31"/>
        <v>-2</v>
      </c>
      <c r="AG358">
        <f>IF(R358=A358,VLOOKUP(A358,'2012'!$A$5:$K$674,3),0)</f>
        <v>366</v>
      </c>
      <c r="AH358" s="33">
        <f>IF(R358=A358,VLOOKUP(A358,'2012'!$A$5:$K$674,4),0)</f>
        <v>68000</v>
      </c>
      <c r="AI358">
        <f>IF(R358=A358,VLOOKUP(A358,'2012'!$A$5:$K$674,5),0)</f>
        <v>1</v>
      </c>
      <c r="AJ358">
        <f>IF(R358=A358,VLOOKUP(A358,'2012'!$A$5:$K$674,6),0)</f>
        <v>0</v>
      </c>
      <c r="AK358" s="40">
        <f>IF(R358=A358,VLOOKUP(A358,'2012'!$A$5:$K$674,7),0)</f>
        <v>0</v>
      </c>
      <c r="AL358">
        <f t="shared" si="32"/>
        <v>-1</v>
      </c>
      <c r="AN358" t="str">
        <f>VLOOKUP(A358,'2011'!$A$5:$K$674,1)</f>
        <v xml:space="preserve">Nelson Speed </v>
      </c>
      <c r="AO358">
        <f>IF(AN358=R358,VLOOKUP(A358,'2011'!$A$5:$K$674,3),0)</f>
        <v>357</v>
      </c>
      <c r="AP358" s="33">
        <f>IF(AN358=R358,VLOOKUP(A358,'2011'!$A$5:$K$674,4),0)</f>
        <v>57000</v>
      </c>
      <c r="AQ358">
        <f>IF(R358=AN358,VLOOKUP(A358,'2011'!$A$5:$K$674,5),0)</f>
        <v>1</v>
      </c>
      <c r="AR358">
        <f>IF(R358=AN358,VLOOKUP(A358,'2011'!$A$5:$K$674,6),0)</f>
        <v>1</v>
      </c>
      <c r="AS358" s="40">
        <f>IF(R358=AN358,VLOOKUP(A358,'2011'!$A$5:$K$674,7),0)</f>
        <v>1</v>
      </c>
    </row>
    <row r="359" spans="1:45" x14ac:dyDescent="0.2">
      <c r="A359" t="s">
        <v>188</v>
      </c>
      <c r="B359" t="s">
        <v>1403</v>
      </c>
      <c r="C359">
        <v>478</v>
      </c>
      <c r="D359" s="33">
        <v>35211622</v>
      </c>
      <c r="E359">
        <v>193</v>
      </c>
      <c r="F359">
        <v>31</v>
      </c>
      <c r="G359" s="40">
        <v>0.16062176165803108</v>
      </c>
      <c r="H359" s="40">
        <f t="shared" si="30"/>
        <v>0.71329879101899818</v>
      </c>
      <c r="J359" t="str">
        <f>VLOOKUP(A359,'2015'!$A$5:$K$674,1)</f>
        <v xml:space="preserve">Non-MLS Member </v>
      </c>
      <c r="K359" s="31">
        <f>IF(J359=A359,VLOOKUP(A359,'2015'!$A$5:$K$674,3),0)</f>
        <v>2</v>
      </c>
      <c r="L359" s="33">
        <f>IF(J359=A359,VLOOKUP(A359,'2015'!$A$5:$K$674,4),0)</f>
        <v>22647955</v>
      </c>
      <c r="M359">
        <f>IF(J359=A359,VLOOKUP(A359,'2015'!$A$5:$K$674,5),0)</f>
        <v>140</v>
      </c>
      <c r="N359">
        <f>IF(J359=A359,VLOOKUP(A359,'2015'!$A$5:$K$674,6),0)</f>
        <v>28</v>
      </c>
      <c r="O359" s="40">
        <f>IF(J359=A359,VLOOKUP(A359,'2015'!$A$5:$K$674,7),0)</f>
        <v>0.2</v>
      </c>
      <c r="P359">
        <f t="shared" si="28"/>
        <v>0.52380952380952384</v>
      </c>
      <c r="R359" t="str">
        <f>VLOOKUP(A359,'2014'!$A$5:$K$675,1)</f>
        <v xml:space="preserve">Non-MLS Member </v>
      </c>
      <c r="S359" s="31">
        <f>IF(R359=A359,VLOOKUP(A359,'2014'!$A$5:$K$675,3),0)</f>
        <v>2</v>
      </c>
      <c r="T359" s="33">
        <f>IF(R359=A359,VLOOKUP(A359,'2014'!$A$5:$K$675,4),0)</f>
        <v>25913290</v>
      </c>
      <c r="U359">
        <f>IF(R359=A359,VLOOKUP(A359,'2014'!$A$5:$K$675,5),0)</f>
        <v>160</v>
      </c>
      <c r="V359">
        <f>IF(R359=A359,VLOOKUP(A359,'2014'!$A$5:$K$675,6),0)</f>
        <v>21</v>
      </c>
      <c r="W359" s="40">
        <f>IF(R359=A359,VLOOKUP(A359,'2014'!$A$5:$K$675,7),0)</f>
        <v>0.13125000000000001</v>
      </c>
      <c r="X359" t="e">
        <f t="shared" si="29"/>
        <v>#DIV/0!</v>
      </c>
      <c r="Z359">
        <f>IF(R359=A359,VLOOKUP(A359,'2013'!$A$5:$K$674,3),0)</f>
        <v>2</v>
      </c>
      <c r="AA359" s="33">
        <f>IF(R359=A359,VLOOKUP(A359,'2013'!$A$5:$K$674,4),0)</f>
        <v>20560130</v>
      </c>
      <c r="AB359">
        <f>IF(R359=A359,VLOOKUP(A359,'2013'!$A$5:$K$674,5),0)</f>
        <v>149</v>
      </c>
      <c r="AC359">
        <f>IF(R359=A359,VLOOKUP(A359,'2013'!$A$5:$K$674,6),0)</f>
        <v>23</v>
      </c>
      <c r="AD359" s="40">
        <f>IF(R359=A359,VLOOKUP(A359,'2013'!$A$5:$K$674,7),0)</f>
        <v>0.15436241610738255</v>
      </c>
      <c r="AE359" t="e">
        <f t="shared" si="31"/>
        <v>#DIV/0!</v>
      </c>
      <c r="AG359">
        <f>IF(R359=A359,VLOOKUP(A359,'2012'!$A$5:$K$674,3),0)</f>
        <v>6</v>
      </c>
      <c r="AH359" s="33">
        <f>IF(R359=A359,VLOOKUP(A359,'2012'!$A$5:$K$674,4),0)</f>
        <v>9356112</v>
      </c>
      <c r="AI359">
        <f>IF(R359=A359,VLOOKUP(A359,'2012'!$A$5:$K$674,5),0)</f>
        <v>64</v>
      </c>
      <c r="AJ359">
        <f>IF(R359=A359,VLOOKUP(A359,'2012'!$A$5:$K$674,6),0)</f>
        <v>6</v>
      </c>
      <c r="AK359" s="40">
        <f>IF(R359=A359,VLOOKUP(A359,'2012'!$A$5:$K$674,7),0)</f>
        <v>9.375E-2</v>
      </c>
      <c r="AL359" t="e">
        <f t="shared" si="32"/>
        <v>#DIV/0!</v>
      </c>
      <c r="AN359" t="str">
        <f>VLOOKUP(A359,'2011'!$A$5:$K$674,1)</f>
        <v xml:space="preserve">Nelson Speed </v>
      </c>
      <c r="AO359">
        <f>IF(AN359=R359,VLOOKUP(A359,'2011'!$A$5:$K$674,3),0)</f>
        <v>0</v>
      </c>
      <c r="AP359" s="33">
        <f>IF(AN359=R359,VLOOKUP(A359,'2011'!$A$5:$K$674,4),0)</f>
        <v>0</v>
      </c>
      <c r="AQ359">
        <f>IF(R359=AN359,VLOOKUP(A359,'2011'!$A$5:$K$674,5),0)</f>
        <v>0</v>
      </c>
      <c r="AR359">
        <f>IF(R359=AN359,VLOOKUP(A359,'2011'!$A$5:$K$674,6),0)</f>
        <v>0</v>
      </c>
      <c r="AS359" s="40">
        <f>IF(R359=AN359,VLOOKUP(A359,'2011'!$A$5:$K$674,7),0)</f>
        <v>0</v>
      </c>
    </row>
    <row r="360" spans="1:45" x14ac:dyDescent="0.2">
      <c r="A360" t="s">
        <v>861</v>
      </c>
      <c r="B360" t="s">
        <v>1100</v>
      </c>
      <c r="C360">
        <v>4</v>
      </c>
      <c r="D360" s="33">
        <v>16472041</v>
      </c>
      <c r="E360">
        <v>87</v>
      </c>
      <c r="F360">
        <v>58</v>
      </c>
      <c r="G360" s="40">
        <v>0.66666666666666663</v>
      </c>
      <c r="H360" s="40">
        <f t="shared" si="30"/>
        <v>0.46666666666666662</v>
      </c>
      <c r="J360" t="str">
        <f>VLOOKUP(A360,'2015'!$A$5:$K$674,1)</f>
        <v xml:space="preserve">Pam S Tucker </v>
      </c>
      <c r="K360" s="31">
        <f>IF(J360=A360,VLOOKUP(A360,'2015'!$A$5:$K$674,3),0)</f>
        <v>7</v>
      </c>
      <c r="L360" s="33">
        <f>IF(J360=A360,VLOOKUP(A360,'2015'!$A$5:$K$674,4),0)</f>
        <v>11223865</v>
      </c>
      <c r="M360">
        <f>IF(J360=A360,VLOOKUP(A360,'2015'!$A$5:$K$674,5),0)</f>
        <v>79</v>
      </c>
      <c r="N360">
        <f>IF(J360=A360,VLOOKUP(A360,'2015'!$A$5:$K$674,6),0)</f>
        <v>36</v>
      </c>
      <c r="O360" s="40">
        <f>IF(J360=A360,VLOOKUP(A360,'2015'!$A$5:$K$674,7),0)</f>
        <v>0.45569620253164556</v>
      </c>
      <c r="P360">
        <f t="shared" si="28"/>
        <v>0.4299432562199913</v>
      </c>
      <c r="R360" t="str">
        <f>VLOOKUP(A360,'2014'!$A$5:$K$675,1)</f>
        <v xml:space="preserve">Pam S Tucker </v>
      </c>
      <c r="S360" s="31">
        <f>IF(R360=A360,VLOOKUP(A360,'2014'!$A$5:$K$675,3),0)</f>
        <v>8</v>
      </c>
      <c r="T360" s="33">
        <f>IF(R360=A360,VLOOKUP(A360,'2014'!$A$5:$K$675,4),0)</f>
        <v>10363162</v>
      </c>
      <c r="U360">
        <f>IF(R360=A360,VLOOKUP(A360,'2014'!$A$5:$K$675,5),0)</f>
        <v>91</v>
      </c>
      <c r="V360">
        <f>IF(R360=A360,VLOOKUP(A360,'2014'!$A$5:$K$675,6),0)</f>
        <v>29</v>
      </c>
      <c r="W360" s="40">
        <f>IF(R360=A360,VLOOKUP(A360,'2014'!$A$5:$K$675,7),0)</f>
        <v>0.31868131868131866</v>
      </c>
      <c r="X360" t="e">
        <f t="shared" si="29"/>
        <v>#DIV/0!</v>
      </c>
      <c r="Z360">
        <f>IF(R360=A360,VLOOKUP(A360,'2013'!$A$5:$K$674,3),0)</f>
        <v>9</v>
      </c>
      <c r="AA360" s="33">
        <f>IF(R360=A360,VLOOKUP(A360,'2013'!$A$5:$K$674,4),0)</f>
        <v>7894950</v>
      </c>
      <c r="AB360">
        <f>IF(R360=A360,VLOOKUP(A360,'2013'!$A$5:$K$674,5),0)</f>
        <v>61</v>
      </c>
      <c r="AC360">
        <f>IF(R360=A360,VLOOKUP(A360,'2013'!$A$5:$K$674,6),0)</f>
        <v>39</v>
      </c>
      <c r="AD360" s="40">
        <f>IF(R360=A360,VLOOKUP(A360,'2013'!$A$5:$K$674,7),0)</f>
        <v>0.63934426229508201</v>
      </c>
      <c r="AE360" t="e">
        <f t="shared" si="31"/>
        <v>#DIV/0!</v>
      </c>
      <c r="AG360">
        <f>IF(R360=A360,VLOOKUP(A360,'2012'!$A$5:$K$674,3),0)</f>
        <v>15</v>
      </c>
      <c r="AH360" s="33">
        <f>IF(R360=A360,VLOOKUP(A360,'2012'!$A$5:$K$674,4),0)</f>
        <v>5509159</v>
      </c>
      <c r="AI360">
        <f>IF(R360=A360,VLOOKUP(A360,'2012'!$A$5:$K$674,5),0)</f>
        <v>44</v>
      </c>
      <c r="AJ360">
        <f>IF(R360=A360,VLOOKUP(A360,'2012'!$A$5:$K$674,6),0)</f>
        <v>20</v>
      </c>
      <c r="AK360" s="40">
        <f>IF(R360=A360,VLOOKUP(A360,'2012'!$A$5:$K$674,7),0)</f>
        <v>0.45454545454545453</v>
      </c>
      <c r="AL360" t="e">
        <f t="shared" si="32"/>
        <v>#DIV/0!</v>
      </c>
      <c r="AN360" t="str">
        <f>VLOOKUP(A360,'2011'!$A$5:$K$674,1)</f>
        <v xml:space="preserve">Norma Freeman </v>
      </c>
      <c r="AO360">
        <f>IF(AN360=R360,VLOOKUP(A360,'2011'!$A$5:$K$674,3),0)</f>
        <v>0</v>
      </c>
      <c r="AP360" s="33">
        <f>IF(AN360=R360,VLOOKUP(A360,'2011'!$A$5:$K$674,4),0)</f>
        <v>0</v>
      </c>
      <c r="AQ360">
        <f>IF(R360=AN360,VLOOKUP(A360,'2011'!$A$5:$K$674,5),0)</f>
        <v>0</v>
      </c>
      <c r="AR360">
        <f>IF(R360=AN360,VLOOKUP(A360,'2011'!$A$5:$K$674,6),0)</f>
        <v>0</v>
      </c>
      <c r="AS360" s="40">
        <f>IF(R360=AN360,VLOOKUP(A360,'2011'!$A$5:$K$674,7),0)</f>
        <v>0</v>
      </c>
    </row>
    <row r="361" spans="1:45" x14ac:dyDescent="0.2">
      <c r="A361" t="s">
        <v>129</v>
      </c>
      <c r="B361" t="s">
        <v>769</v>
      </c>
      <c r="C361">
        <v>115</v>
      </c>
      <c r="D361" s="33">
        <v>2308650</v>
      </c>
      <c r="E361">
        <v>18</v>
      </c>
      <c r="F361">
        <v>10</v>
      </c>
      <c r="G361" s="40">
        <v>0.55555555555555558</v>
      </c>
      <c r="H361" s="40">
        <f t="shared" si="30"/>
        <v>0.22222222222222232</v>
      </c>
      <c r="J361" t="str">
        <f>VLOOKUP(A361,'2015'!$A$5:$K$674,1)</f>
        <v xml:space="preserve">Pam Whitworth </v>
      </c>
      <c r="K361" s="31">
        <f>IF(J361=A361,VLOOKUP(A361,'2015'!$A$5:$K$674,3),0)</f>
        <v>289</v>
      </c>
      <c r="L361" s="33">
        <f>IF(J361=A361,VLOOKUP(A361,'2015'!$A$5:$K$674,4),0)</f>
        <v>438400</v>
      </c>
      <c r="M361">
        <f>IF(J361=A361,VLOOKUP(A361,'2015'!$A$5:$K$674,5),0)</f>
        <v>4</v>
      </c>
      <c r="N361">
        <f>IF(J361=A361,VLOOKUP(A361,'2015'!$A$5:$K$674,6),0)</f>
        <v>1</v>
      </c>
      <c r="O361" s="40">
        <f>IF(J361=A361,VLOOKUP(A361,'2015'!$A$5:$K$674,7),0)</f>
        <v>0.25</v>
      </c>
      <c r="P361">
        <f t="shared" si="28"/>
        <v>0.66666666666666674</v>
      </c>
      <c r="R361" t="str">
        <f>VLOOKUP(A361,'2014'!$A$5:$K$675,1)</f>
        <v xml:space="preserve">Pam Whitworth </v>
      </c>
      <c r="S361" s="31">
        <f>IF(R361=A361,VLOOKUP(A361,'2014'!$A$5:$K$675,3),0)</f>
        <v>120</v>
      </c>
      <c r="T361" s="33">
        <f>IF(R361=A361,VLOOKUP(A361,'2014'!$A$5:$K$675,4),0)</f>
        <v>1636865</v>
      </c>
      <c r="U361">
        <f>IF(R361=A361,VLOOKUP(A361,'2014'!$A$5:$K$675,5),0)</f>
        <v>20</v>
      </c>
      <c r="V361">
        <f>IF(R361=A361,VLOOKUP(A361,'2014'!$A$5:$K$675,6),0)</f>
        <v>3</v>
      </c>
      <c r="W361" s="40">
        <f>IF(R361=A361,VLOOKUP(A361,'2014'!$A$5:$K$675,7),0)</f>
        <v>0.15</v>
      </c>
      <c r="X361">
        <f t="shared" si="29"/>
        <v>-0.95933333333333337</v>
      </c>
      <c r="Z361">
        <f>IF(R361=A361,VLOOKUP(A361,'2013'!$A$5:$K$674,3),0)</f>
        <v>9</v>
      </c>
      <c r="AA361" s="33">
        <f>IF(R361=A361,VLOOKUP(A361,'2013'!$A$5:$K$674,4),0)</f>
        <v>7894950</v>
      </c>
      <c r="AB361">
        <f>IF(R361=A361,VLOOKUP(A361,'2013'!$A$5:$K$674,5),0)</f>
        <v>61</v>
      </c>
      <c r="AC361">
        <f>IF(R361=A361,VLOOKUP(A361,'2013'!$A$5:$K$674,6),0)</f>
        <v>39</v>
      </c>
      <c r="AD361" s="40">
        <f>IF(R361=A361,VLOOKUP(A361,'2013'!$A$5:$K$674,7),0)</f>
        <v>0.63934426229508201</v>
      </c>
      <c r="AE361">
        <f t="shared" si="31"/>
        <v>3.6885245901639383</v>
      </c>
      <c r="AG361">
        <f>IF(R361=A361,VLOOKUP(A361,'2012'!$A$5:$K$674,3),0)</f>
        <v>15</v>
      </c>
      <c r="AH361" s="33">
        <f>IF(R361=A361,VLOOKUP(A361,'2012'!$A$5:$K$674,4),0)</f>
        <v>5509159</v>
      </c>
      <c r="AI361">
        <f>IF(R361=A361,VLOOKUP(A361,'2012'!$A$5:$K$674,5),0)</f>
        <v>44</v>
      </c>
      <c r="AJ361">
        <f>IF(R361=A361,VLOOKUP(A361,'2012'!$A$5:$K$674,6),0)</f>
        <v>20</v>
      </c>
      <c r="AK361" s="40">
        <f>IF(R361=A361,VLOOKUP(A361,'2012'!$A$5:$K$674,7),0)</f>
        <v>0.45454545454545453</v>
      </c>
      <c r="AL361">
        <f t="shared" si="32"/>
        <v>0.13636363636363627</v>
      </c>
      <c r="AN361" t="str">
        <f>VLOOKUP(A361,'2011'!$A$5:$K$674,1)</f>
        <v xml:space="preserve">Pam Whitworth </v>
      </c>
      <c r="AO361">
        <f>IF(AN361=R361,VLOOKUP(A361,'2011'!$A$5:$K$674,3),0)</f>
        <v>139</v>
      </c>
      <c r="AP361" s="33">
        <f>IF(AN361=R361,VLOOKUP(A361,'2011'!$A$5:$K$674,4),0)</f>
        <v>878100</v>
      </c>
      <c r="AQ361">
        <f>IF(R361=AN361,VLOOKUP(A361,'2011'!$A$5:$K$674,5),0)</f>
        <v>10</v>
      </c>
      <c r="AR361">
        <f>IF(R361=AN361,VLOOKUP(A361,'2011'!$A$5:$K$674,6),0)</f>
        <v>4</v>
      </c>
      <c r="AS361" s="40">
        <f>IF(R361=AN361,VLOOKUP(A361,'2011'!$A$5:$K$674,7),0)</f>
        <v>0.4</v>
      </c>
    </row>
    <row r="362" spans="1:45" x14ac:dyDescent="0.2">
      <c r="A362" t="s">
        <v>1495</v>
      </c>
      <c r="B362" t="s">
        <v>5</v>
      </c>
      <c r="C362">
        <v>34</v>
      </c>
      <c r="D362" s="33">
        <v>5411530</v>
      </c>
      <c r="E362">
        <v>27</v>
      </c>
      <c r="F362">
        <v>6</v>
      </c>
      <c r="G362" s="40">
        <v>0.22222222222222221</v>
      </c>
      <c r="H362" s="40" t="e">
        <f t="shared" si="30"/>
        <v>#DIV/0!</v>
      </c>
      <c r="J362" t="str">
        <f>VLOOKUP(A362,'2015'!$A$5:$K$674,1)</f>
        <v xml:space="preserve">Pam Whitworth </v>
      </c>
      <c r="K362" s="31">
        <f>IF(J362=A362,VLOOKUP(A362,'2015'!$A$5:$K$674,3),0)</f>
        <v>0</v>
      </c>
      <c r="L362" s="33">
        <f>IF(J362=A362,VLOOKUP(A362,'2015'!$A$5:$K$674,4),0)</f>
        <v>0</v>
      </c>
      <c r="M362">
        <f>IF(J362=A362,VLOOKUP(A362,'2015'!$A$5:$K$674,5),0)</f>
        <v>0</v>
      </c>
      <c r="N362">
        <f>IF(J362=A362,VLOOKUP(A362,'2015'!$A$5:$K$674,6),0)</f>
        <v>0</v>
      </c>
      <c r="O362" s="40">
        <f>IF(J362=A362,VLOOKUP(A362,'2015'!$A$5:$K$674,7),0)</f>
        <v>0</v>
      </c>
      <c r="P362" t="e">
        <f t="shared" si="28"/>
        <v>#DIV/0!</v>
      </c>
      <c r="R362" t="str">
        <f>VLOOKUP(A362,'2014'!$A$5:$K$675,1)</f>
        <v xml:space="preserve">Pamela Leonard </v>
      </c>
      <c r="S362" s="31">
        <f>IF(R362=A362,VLOOKUP(A362,'2014'!$A$5:$K$675,3),0)</f>
        <v>0</v>
      </c>
      <c r="T362" s="33">
        <f>IF(R362=A362,VLOOKUP(A362,'2014'!$A$5:$K$675,4),0)</f>
        <v>0</v>
      </c>
      <c r="U362">
        <f>IF(R362=A362,VLOOKUP(A362,'2014'!$A$5:$K$675,5),0)</f>
        <v>0</v>
      </c>
      <c r="V362">
        <f>IF(R362=A362,VLOOKUP(A362,'2014'!$A$5:$K$675,6),0)</f>
        <v>0</v>
      </c>
      <c r="W362" s="40">
        <f>IF(R362=A362,VLOOKUP(A362,'2014'!$A$5:$K$675,7),0)</f>
        <v>0</v>
      </c>
      <c r="X362" t="e">
        <f t="shared" si="29"/>
        <v>#DIV/0!</v>
      </c>
      <c r="Z362">
        <f>IF(R362=A362,VLOOKUP(A362,'2013'!$A$5:$K$674,3),0)</f>
        <v>0</v>
      </c>
      <c r="AA362" s="33">
        <f>IF(R362=A362,VLOOKUP(A362,'2013'!$A$5:$K$674,4),0)</f>
        <v>0</v>
      </c>
      <c r="AB362">
        <f>IF(R362=A362,VLOOKUP(A362,'2013'!$A$5:$K$674,5),0)</f>
        <v>0</v>
      </c>
      <c r="AC362">
        <f>IF(R362=A362,VLOOKUP(A362,'2013'!$A$5:$K$674,6),0)</f>
        <v>0</v>
      </c>
      <c r="AD362" s="40">
        <f>IF(R362=A362,VLOOKUP(A362,'2013'!$A$5:$K$674,7),0)</f>
        <v>0</v>
      </c>
      <c r="AE362" t="e">
        <f t="shared" si="31"/>
        <v>#DIV/0!</v>
      </c>
      <c r="AG362">
        <f>IF(R362=A362,VLOOKUP(A362,'2012'!$A$5:$K$674,3),0)</f>
        <v>0</v>
      </c>
      <c r="AH362" s="33">
        <f>IF(R362=A362,VLOOKUP(A362,'2012'!$A$5:$K$674,4),0)</f>
        <v>0</v>
      </c>
      <c r="AI362">
        <f>IF(R362=A362,VLOOKUP(A362,'2012'!$A$5:$K$674,5),0)</f>
        <v>0</v>
      </c>
      <c r="AJ362">
        <f>IF(R362=A362,VLOOKUP(A362,'2012'!$A$5:$K$674,6),0)</f>
        <v>0</v>
      </c>
      <c r="AK362" s="40">
        <f>IF(R362=A362,VLOOKUP(A362,'2012'!$A$5:$K$674,7),0)</f>
        <v>0</v>
      </c>
      <c r="AL362" t="e">
        <f t="shared" si="32"/>
        <v>#DIV/0!</v>
      </c>
      <c r="AN362" t="str">
        <f>VLOOKUP(A362,'2011'!$A$5:$K$674,1)</f>
        <v xml:space="preserve">Pamela S Tucker </v>
      </c>
      <c r="AO362">
        <f>IF(AN362=R362,VLOOKUP(A362,'2011'!$A$5:$K$674,3),0)</f>
        <v>0</v>
      </c>
      <c r="AP362" s="33">
        <f>IF(AN362=R362,VLOOKUP(A362,'2011'!$A$5:$K$674,4),0)</f>
        <v>0</v>
      </c>
      <c r="AQ362">
        <f>IF(R362=AN362,VLOOKUP(A362,'2011'!$A$5:$K$674,5),0)</f>
        <v>0</v>
      </c>
      <c r="AR362">
        <f>IF(R362=AN362,VLOOKUP(A362,'2011'!$A$5:$K$674,6),0)</f>
        <v>0</v>
      </c>
      <c r="AS362" s="40">
        <f>IF(R362=AN362,VLOOKUP(A362,'2011'!$A$5:$K$674,7),0)</f>
        <v>0</v>
      </c>
    </row>
    <row r="363" spans="1:45" x14ac:dyDescent="0.2">
      <c r="A363" t="s">
        <v>1622</v>
      </c>
      <c r="B363" t="s">
        <v>718</v>
      </c>
      <c r="C363">
        <v>477</v>
      </c>
      <c r="D363" s="33">
        <v>15500</v>
      </c>
      <c r="E363">
        <v>1</v>
      </c>
      <c r="F363">
        <v>0</v>
      </c>
      <c r="G363" s="40">
        <v>0</v>
      </c>
      <c r="H363" s="40" t="e">
        <f t="shared" si="30"/>
        <v>#DIV/0!</v>
      </c>
      <c r="J363" t="str">
        <f>VLOOKUP(A363,'2015'!$A$5:$K$674,1)</f>
        <v xml:space="preserve">Pam Whitworth </v>
      </c>
      <c r="K363" s="31">
        <f>IF(J363=A363,VLOOKUP(A363,'2015'!$A$5:$K$674,3),0)</f>
        <v>0</v>
      </c>
      <c r="L363" s="33">
        <f>IF(J363=A363,VLOOKUP(A363,'2015'!$A$5:$K$674,4),0)</f>
        <v>0</v>
      </c>
      <c r="M363">
        <f>IF(J363=A363,VLOOKUP(A363,'2015'!$A$5:$K$674,5),0)</f>
        <v>0</v>
      </c>
      <c r="N363">
        <f>IF(J363=A363,VLOOKUP(A363,'2015'!$A$5:$K$674,6),0)</f>
        <v>0</v>
      </c>
      <c r="O363" s="40">
        <f>IF(J363=A363,VLOOKUP(A363,'2015'!$A$5:$K$674,7),0)</f>
        <v>0</v>
      </c>
      <c r="P363" t="e">
        <f t="shared" si="28"/>
        <v>#DIV/0!</v>
      </c>
      <c r="R363" t="str">
        <f>VLOOKUP(A363,'2014'!$A$5:$K$675,1)</f>
        <v xml:space="preserve">Pamela Leonard </v>
      </c>
      <c r="S363" s="31">
        <f>IF(R363=A363,VLOOKUP(A363,'2014'!$A$5:$K$675,3),0)</f>
        <v>0</v>
      </c>
      <c r="T363" s="33">
        <f>IF(R363=A363,VLOOKUP(A363,'2014'!$A$5:$K$675,4),0)</f>
        <v>0</v>
      </c>
      <c r="U363">
        <f>IF(R363=A363,VLOOKUP(A363,'2014'!$A$5:$K$675,5),0)</f>
        <v>0</v>
      </c>
      <c r="V363">
        <f>IF(R363=A363,VLOOKUP(A363,'2014'!$A$5:$K$675,6),0)</f>
        <v>0</v>
      </c>
      <c r="W363" s="40">
        <f>IF(R363=A363,VLOOKUP(A363,'2014'!$A$5:$K$675,7),0)</f>
        <v>0</v>
      </c>
      <c r="X363" t="e">
        <f t="shared" si="29"/>
        <v>#DIV/0!</v>
      </c>
      <c r="Z363">
        <f>IF(R363=A363,VLOOKUP(A363,'2013'!$A$5:$K$674,3),0)</f>
        <v>0</v>
      </c>
      <c r="AA363" s="33">
        <f>IF(R363=A363,VLOOKUP(A363,'2013'!$A$5:$K$674,4),0)</f>
        <v>0</v>
      </c>
      <c r="AB363">
        <f>IF(R363=A363,VLOOKUP(A363,'2013'!$A$5:$K$674,5),0)</f>
        <v>0</v>
      </c>
      <c r="AC363">
        <f>IF(R363=A363,VLOOKUP(A363,'2013'!$A$5:$K$674,6),0)</f>
        <v>0</v>
      </c>
      <c r="AD363" s="40">
        <f>IF(R363=A363,VLOOKUP(A363,'2013'!$A$5:$K$674,7),0)</f>
        <v>0</v>
      </c>
      <c r="AE363" t="e">
        <f t="shared" si="31"/>
        <v>#DIV/0!</v>
      </c>
      <c r="AG363">
        <f>IF(R363=A363,VLOOKUP(A363,'2012'!$A$5:$K$674,3),0)</f>
        <v>0</v>
      </c>
      <c r="AH363" s="33">
        <f>IF(R363=A363,VLOOKUP(A363,'2012'!$A$5:$K$674,4),0)</f>
        <v>0</v>
      </c>
      <c r="AI363">
        <f>IF(R363=A363,VLOOKUP(A363,'2012'!$A$5:$K$674,5),0)</f>
        <v>0</v>
      </c>
      <c r="AJ363">
        <f>IF(R363=A363,VLOOKUP(A363,'2012'!$A$5:$K$674,6),0)</f>
        <v>0</v>
      </c>
      <c r="AK363" s="40">
        <f>IF(R363=A363,VLOOKUP(A363,'2012'!$A$5:$K$674,7),0)</f>
        <v>0</v>
      </c>
      <c r="AL363" t="e">
        <f t="shared" si="32"/>
        <v>#DIV/0!</v>
      </c>
      <c r="AN363" t="str">
        <f>VLOOKUP(A363,'2011'!$A$5:$K$674,1)</f>
        <v xml:space="preserve">Pamela S Tucker </v>
      </c>
      <c r="AO363">
        <f>IF(AN363=R363,VLOOKUP(A363,'2011'!$A$5:$K$674,3),0)</f>
        <v>0</v>
      </c>
      <c r="AP363" s="33">
        <f>IF(AN363=R363,VLOOKUP(A363,'2011'!$A$5:$K$674,4),0)</f>
        <v>0</v>
      </c>
      <c r="AQ363">
        <f>IF(R363=AN363,VLOOKUP(A363,'2011'!$A$5:$K$674,5),0)</f>
        <v>0</v>
      </c>
      <c r="AR363">
        <f>IF(R363=AN363,VLOOKUP(A363,'2011'!$A$5:$K$674,6),0)</f>
        <v>0</v>
      </c>
      <c r="AS363" s="40">
        <f>IF(R363=AN363,VLOOKUP(A363,'2011'!$A$5:$K$674,7),0)</f>
        <v>0</v>
      </c>
    </row>
    <row r="364" spans="1:45" x14ac:dyDescent="0.2">
      <c r="A364" t="s">
        <v>131</v>
      </c>
      <c r="B364" t="s">
        <v>194</v>
      </c>
      <c r="C364">
        <v>224</v>
      </c>
      <c r="D364" s="33">
        <v>1122200</v>
      </c>
      <c r="E364">
        <v>11</v>
      </c>
      <c r="F364">
        <v>3</v>
      </c>
      <c r="G364" s="40">
        <v>0.27272727272727271</v>
      </c>
      <c r="H364" s="40">
        <f t="shared" si="30"/>
        <v>1.1818181818181817</v>
      </c>
      <c r="J364" t="str">
        <f>VLOOKUP(A364,'2015'!$A$5:$K$674,1)</f>
        <v xml:space="preserve">Pam Whitworth </v>
      </c>
      <c r="K364" s="31">
        <f>IF(J364=A364,VLOOKUP(A364,'2015'!$A$5:$K$674,3),0)</f>
        <v>0</v>
      </c>
      <c r="L364" s="33">
        <f>IF(J364=A364,VLOOKUP(A364,'2015'!$A$5:$K$674,4),0)</f>
        <v>0</v>
      </c>
      <c r="M364">
        <f>IF(J364=A364,VLOOKUP(A364,'2015'!$A$5:$K$674,5),0)</f>
        <v>0</v>
      </c>
      <c r="N364">
        <f>IF(J364=A364,VLOOKUP(A364,'2015'!$A$5:$K$674,6),0)</f>
        <v>0</v>
      </c>
      <c r="O364" s="40">
        <f>IF(J364=A364,VLOOKUP(A364,'2015'!$A$5:$K$674,7),0)</f>
        <v>0</v>
      </c>
      <c r="P364">
        <f t="shared" si="28"/>
        <v>-1</v>
      </c>
      <c r="R364" t="str">
        <f>VLOOKUP(A364,'2014'!$A$5:$K$675,1)</f>
        <v xml:space="preserve">Pat Grimm </v>
      </c>
      <c r="S364" s="31">
        <f>IF(R364=A364,VLOOKUP(A364,'2014'!$A$5:$K$675,3),0)</f>
        <v>250</v>
      </c>
      <c r="T364" s="33">
        <f>IF(R364=A364,VLOOKUP(A364,'2014'!$A$5:$K$675,4),0)</f>
        <v>615000</v>
      </c>
      <c r="U364">
        <f>IF(R364=A364,VLOOKUP(A364,'2014'!$A$5:$K$675,5),0)</f>
        <v>7</v>
      </c>
      <c r="V364">
        <f>IF(R364=A364,VLOOKUP(A364,'2014'!$A$5:$K$675,6),0)</f>
        <v>1</v>
      </c>
      <c r="W364" s="40">
        <f>IF(R364=A364,VLOOKUP(A364,'2014'!$A$5:$K$675,7),0)</f>
        <v>0.14285714285714285</v>
      </c>
      <c r="X364" t="e">
        <f t="shared" si="29"/>
        <v>#DIV/0!</v>
      </c>
      <c r="Z364">
        <f>IF(R364=A364,VLOOKUP(A364,'2013'!$A$5:$K$674,3),0)</f>
        <v>128</v>
      </c>
      <c r="AA364" s="33">
        <f>IF(R364=A364,VLOOKUP(A364,'2013'!$A$5:$K$674,4),0)</f>
        <v>1313500</v>
      </c>
      <c r="AB364">
        <f>IF(R364=A364,VLOOKUP(A364,'2013'!$A$5:$K$674,5),0)</f>
        <v>11</v>
      </c>
      <c r="AC364">
        <f>IF(R364=A364,VLOOKUP(A364,'2013'!$A$5:$K$674,6),0)</f>
        <v>3</v>
      </c>
      <c r="AD364" s="40">
        <f>IF(R364=A364,VLOOKUP(A364,'2013'!$A$5:$K$674,7),0)</f>
        <v>0.27272727272727271</v>
      </c>
      <c r="AE364" t="e">
        <f t="shared" si="31"/>
        <v>#DIV/0!</v>
      </c>
      <c r="AG364">
        <f>IF(R364=A364,VLOOKUP(A364,'2012'!$A$5:$K$674,3),0)</f>
        <v>136</v>
      </c>
      <c r="AH364" s="33">
        <f>IF(R364=A364,VLOOKUP(A364,'2012'!$A$5:$K$674,4),0)</f>
        <v>1132800</v>
      </c>
      <c r="AI364">
        <f>IF(R364=A364,VLOOKUP(A364,'2012'!$A$5:$K$674,5),0)</f>
        <v>8</v>
      </c>
      <c r="AJ364">
        <f>IF(R364=A364,VLOOKUP(A364,'2012'!$A$5:$K$674,6),0)</f>
        <v>1</v>
      </c>
      <c r="AK364" s="40">
        <f>IF(R364=A364,VLOOKUP(A364,'2012'!$A$5:$K$674,7),0)</f>
        <v>0.125</v>
      </c>
      <c r="AL364" t="e">
        <f t="shared" si="32"/>
        <v>#DIV/0!</v>
      </c>
      <c r="AN364" t="str">
        <f>VLOOKUP(A364,'2011'!$A$5:$K$674,1)</f>
        <v xml:space="preserve">Pat Grimm </v>
      </c>
      <c r="AO364">
        <f>IF(AN364=R364,VLOOKUP(A364,'2011'!$A$5:$K$674,3),0)</f>
        <v>220</v>
      </c>
      <c r="AP364" s="33">
        <f>IF(AN364=R364,VLOOKUP(A364,'2011'!$A$5:$K$674,4),0)</f>
        <v>444000</v>
      </c>
      <c r="AQ364">
        <f>IF(R364=AN364,VLOOKUP(A364,'2011'!$A$5:$K$674,5),0)</f>
        <v>6</v>
      </c>
      <c r="AR364">
        <f>IF(R364=AN364,VLOOKUP(A364,'2011'!$A$5:$K$674,6),0)</f>
        <v>0</v>
      </c>
      <c r="AS364" s="40">
        <f>IF(R364=AN364,VLOOKUP(A364,'2011'!$A$5:$K$674,7),0)</f>
        <v>0</v>
      </c>
    </row>
    <row r="365" spans="1:45" x14ac:dyDescent="0.2">
      <c r="A365" t="s">
        <v>132</v>
      </c>
      <c r="B365" t="s">
        <v>1180</v>
      </c>
      <c r="C365">
        <v>116</v>
      </c>
      <c r="D365" s="33">
        <v>2254515</v>
      </c>
      <c r="E365">
        <v>14</v>
      </c>
      <c r="F365">
        <v>1</v>
      </c>
      <c r="G365" s="40">
        <v>7.1428571428571425E-2</v>
      </c>
      <c r="H365" s="40">
        <f t="shared" si="30"/>
        <v>-0.9017857142857143</v>
      </c>
      <c r="J365" t="str">
        <f>VLOOKUP(A365,'2015'!$A$5:$K$674,1)</f>
        <v xml:space="preserve">Pat Nix </v>
      </c>
      <c r="K365" s="31">
        <f>IF(J365=A365,VLOOKUP(A365,'2015'!$A$5:$K$674,3),0)</f>
        <v>69</v>
      </c>
      <c r="L365" s="33">
        <f>IF(J365=A365,VLOOKUP(A365,'2015'!$A$5:$K$674,4),0)</f>
        <v>2478959</v>
      </c>
      <c r="M365">
        <f>IF(J365=A365,VLOOKUP(A365,'2015'!$A$5:$K$674,5),0)</f>
        <v>19</v>
      </c>
      <c r="N365">
        <f>IF(J365=A365,VLOOKUP(A365,'2015'!$A$5:$K$674,6),0)</f>
        <v>0</v>
      </c>
      <c r="O365" s="40">
        <f>IF(J365=A365,VLOOKUP(A365,'2015'!$A$5:$K$674,7),0)</f>
        <v>0</v>
      </c>
      <c r="P365">
        <f t="shared" si="28"/>
        <v>-1</v>
      </c>
      <c r="R365" t="str">
        <f>VLOOKUP(A365,'2014'!$A$5:$K$675,1)</f>
        <v xml:space="preserve">Pat Nix </v>
      </c>
      <c r="S365" s="31">
        <f>IF(R365=A365,VLOOKUP(A365,'2014'!$A$5:$K$675,3),0)</f>
        <v>61</v>
      </c>
      <c r="T365" s="33">
        <f>IF(R365=A365,VLOOKUP(A365,'2014'!$A$5:$K$675,4),0)</f>
        <v>2891795</v>
      </c>
      <c r="U365">
        <f>IF(R365=A365,VLOOKUP(A365,'2014'!$A$5:$K$675,5),0)</f>
        <v>22</v>
      </c>
      <c r="V365">
        <f>IF(R365=A365,VLOOKUP(A365,'2014'!$A$5:$K$675,6),0)</f>
        <v>1</v>
      </c>
      <c r="W365" s="40">
        <f>IF(R365=A365,VLOOKUP(A365,'2014'!$A$5:$K$675,7),0)</f>
        <v>4.5454545454545456E-2</v>
      </c>
      <c r="X365">
        <f t="shared" si="29"/>
        <v>-1.0667311411992262</v>
      </c>
      <c r="Z365">
        <f>IF(R365=A365,VLOOKUP(A365,'2013'!$A$5:$K$674,3),0)</f>
        <v>58</v>
      </c>
      <c r="AA365" s="33">
        <f>IF(R365=A365,VLOOKUP(A365,'2013'!$A$5:$K$674,4),0)</f>
        <v>2591340</v>
      </c>
      <c r="AB365">
        <f>IF(R365=A365,VLOOKUP(A365,'2013'!$A$5:$K$674,5),0)</f>
        <v>23</v>
      </c>
      <c r="AC365">
        <f>IF(R365=A365,VLOOKUP(A365,'2013'!$A$5:$K$674,6),0)</f>
        <v>14</v>
      </c>
      <c r="AD365" s="40">
        <f>IF(R365=A365,VLOOKUP(A365,'2013'!$A$5:$K$674,7),0)</f>
        <v>0.60869565217391308</v>
      </c>
      <c r="AE365">
        <f t="shared" si="31"/>
        <v>-0.6811594202898551</v>
      </c>
      <c r="AG365">
        <f>IF(R365=A365,VLOOKUP(A365,'2012'!$A$5:$K$674,3),0)</f>
        <v>38</v>
      </c>
      <c r="AH365" s="33">
        <f>IF(R365=A365,VLOOKUP(A365,'2012'!$A$5:$K$674,4),0)</f>
        <v>3009560</v>
      </c>
      <c r="AI365">
        <f>IF(R365=A365,VLOOKUP(A365,'2012'!$A$5:$K$674,5),0)</f>
        <v>22</v>
      </c>
      <c r="AJ365">
        <f>IF(R365=A365,VLOOKUP(A365,'2012'!$A$5:$K$674,6),0)</f>
        <v>16</v>
      </c>
      <c r="AK365" s="40">
        <f>IF(R365=A365,VLOOKUP(A365,'2012'!$A$5:$K$674,7),0)</f>
        <v>0.72727272727272729</v>
      </c>
      <c r="AL365">
        <f t="shared" si="32"/>
        <v>1.9090909090909092</v>
      </c>
      <c r="AN365" t="str">
        <f>VLOOKUP(A365,'2011'!$A$5:$K$674,1)</f>
        <v xml:space="preserve">Pat Nix </v>
      </c>
      <c r="AO365">
        <f>IF(AN365=R365,VLOOKUP(A365,'2011'!$A$5:$K$674,3),0)</f>
        <v>153</v>
      </c>
      <c r="AP365" s="33">
        <f>IF(AN365=R365,VLOOKUP(A365,'2011'!$A$5:$K$674,4),0)</f>
        <v>786758</v>
      </c>
      <c r="AQ365">
        <f>IF(R365=AN365,VLOOKUP(A365,'2011'!$A$5:$K$674,5),0)</f>
        <v>8</v>
      </c>
      <c r="AR365">
        <f>IF(R365=AN365,VLOOKUP(A365,'2011'!$A$5:$K$674,6),0)</f>
        <v>2</v>
      </c>
      <c r="AS365" s="40">
        <f>IF(R365=AN365,VLOOKUP(A365,'2011'!$A$5:$K$674,7),0)</f>
        <v>0.25</v>
      </c>
    </row>
    <row r="366" spans="1:45" x14ac:dyDescent="0.2">
      <c r="A366" t="s">
        <v>133</v>
      </c>
      <c r="B366" t="s">
        <v>1475</v>
      </c>
      <c r="C366">
        <v>1</v>
      </c>
      <c r="D366" s="33">
        <v>29970760</v>
      </c>
      <c r="E366">
        <v>180</v>
      </c>
      <c r="F366">
        <v>53</v>
      </c>
      <c r="G366" s="40">
        <v>0.29444444444444445</v>
      </c>
      <c r="H366" s="40">
        <f t="shared" si="30"/>
        <v>0.30579710144927535</v>
      </c>
      <c r="J366" t="str">
        <f>VLOOKUP(A366,'2015'!$A$5:$K$674,1)</f>
        <v xml:space="preserve">Patricia Meadows </v>
      </c>
      <c r="K366" s="31">
        <f>IF(J366=A366,VLOOKUP(A366,'2015'!$A$5:$K$674,3),0)</f>
        <v>3</v>
      </c>
      <c r="L366" s="33">
        <f>IF(J366=A366,VLOOKUP(A366,'2015'!$A$5:$K$674,4),0)</f>
        <v>18753377</v>
      </c>
      <c r="M366">
        <f>IF(J366=A366,VLOOKUP(A366,'2015'!$A$5:$K$674,5),0)</f>
        <v>121</v>
      </c>
      <c r="N366">
        <f>IF(J366=A366,VLOOKUP(A366,'2015'!$A$5:$K$674,6),0)</f>
        <v>24</v>
      </c>
      <c r="O366" s="40">
        <f>IF(J366=A366,VLOOKUP(A366,'2015'!$A$5:$K$674,7),0)</f>
        <v>0.19834710743801653</v>
      </c>
      <c r="P366">
        <f t="shared" si="28"/>
        <v>0.85123966942148777</v>
      </c>
      <c r="R366" t="str">
        <f>VLOOKUP(A366,'2014'!$A$5:$K$675,1)</f>
        <v xml:space="preserve">Patricia Meadows </v>
      </c>
      <c r="S366" s="31">
        <f>IF(R366=A366,VLOOKUP(A366,'2014'!$A$5:$K$675,3),0)</f>
        <v>5</v>
      </c>
      <c r="T366" s="33">
        <f>IF(R366=A366,VLOOKUP(A366,'2014'!$A$5:$K$675,4),0)</f>
        <v>12329421</v>
      </c>
      <c r="U366">
        <f>IF(R366=A366,VLOOKUP(A366,'2014'!$A$5:$K$675,5),0)</f>
        <v>84</v>
      </c>
      <c r="V366">
        <f>IF(R366=A366,VLOOKUP(A366,'2014'!$A$5:$K$675,6),0)</f>
        <v>9</v>
      </c>
      <c r="W366" s="40">
        <f>IF(R366=A366,VLOOKUP(A366,'2014'!$A$5:$K$675,7),0)</f>
        <v>0.10714285714285714</v>
      </c>
      <c r="X366">
        <f t="shared" si="29"/>
        <v>-1.0064338174643501</v>
      </c>
      <c r="Z366">
        <f>IF(R366=A366,VLOOKUP(A366,'2013'!$A$5:$K$674,3),0)</f>
        <v>4</v>
      </c>
      <c r="AA366" s="33">
        <f>IF(R366=A366,VLOOKUP(A366,'2013'!$A$5:$K$674,4),0)</f>
        <v>13203588</v>
      </c>
      <c r="AB366">
        <f>IF(R366=A366,VLOOKUP(A366,'2013'!$A$5:$K$674,5),0)</f>
        <v>100</v>
      </c>
      <c r="AC366">
        <f>IF(R366=A366,VLOOKUP(A366,'2013'!$A$5:$K$674,6),0)</f>
        <v>19</v>
      </c>
      <c r="AD366" s="40">
        <f>IF(R366=A366,VLOOKUP(A366,'2013'!$A$5:$K$674,7),0)</f>
        <v>0.19</v>
      </c>
      <c r="AE366">
        <f t="shared" si="31"/>
        <v>-16.65307692307702</v>
      </c>
      <c r="AG366">
        <f>IF(R366=A366,VLOOKUP(A366,'2012'!$A$5:$K$674,3),0)</f>
        <v>2</v>
      </c>
      <c r="AH366" s="33">
        <f>IF(R366=A366,VLOOKUP(A366,'2012'!$A$5:$K$674,4),0)</f>
        <v>13685758</v>
      </c>
      <c r="AI366">
        <f>IF(R366=A366,VLOOKUP(A366,'2012'!$A$5:$K$674,5),0)</f>
        <v>102</v>
      </c>
      <c r="AJ366">
        <f>IF(R366=A366,VLOOKUP(A366,'2012'!$A$5:$K$674,6),0)</f>
        <v>23</v>
      </c>
      <c r="AK366" s="40">
        <f>IF(R366=A366,VLOOKUP(A366,'2012'!$A$5:$K$674,7),0)</f>
        <v>0.22549019607843138</v>
      </c>
      <c r="AL366">
        <f t="shared" si="32"/>
        <v>-1.213818860877677E-2</v>
      </c>
      <c r="AN366" t="str">
        <f>VLOOKUP(A366,'2011'!$A$5:$K$674,1)</f>
        <v xml:space="preserve">Patricia Meadows </v>
      </c>
      <c r="AO366">
        <f>IF(AN366=R366,VLOOKUP(A366,'2011'!$A$5:$K$674,3),0)</f>
        <v>2</v>
      </c>
      <c r="AP366" s="33">
        <f>IF(AN366=R366,VLOOKUP(A366,'2011'!$A$5:$K$674,4),0)</f>
        <v>11523583</v>
      </c>
      <c r="AQ366">
        <f>IF(R366=AN366,VLOOKUP(A366,'2011'!$A$5:$K$674,5),0)</f>
        <v>92</v>
      </c>
      <c r="AR366">
        <f>IF(R366=AN366,VLOOKUP(A366,'2011'!$A$5:$K$674,6),0)</f>
        <v>21</v>
      </c>
      <c r="AS366" s="40">
        <f>IF(R366=AN366,VLOOKUP(A366,'2011'!$A$5:$K$674,7),0)</f>
        <v>0.22826086956521738</v>
      </c>
    </row>
    <row r="367" spans="1:45" x14ac:dyDescent="0.2">
      <c r="A367" t="s">
        <v>135</v>
      </c>
      <c r="B367" t="s">
        <v>1476</v>
      </c>
      <c r="C367">
        <v>424</v>
      </c>
      <c r="D367" s="33">
        <v>189183</v>
      </c>
      <c r="E367">
        <v>2</v>
      </c>
      <c r="F367">
        <v>0</v>
      </c>
      <c r="G367" s="40">
        <v>0</v>
      </c>
      <c r="H367" s="40">
        <f t="shared" si="30"/>
        <v>-1</v>
      </c>
      <c r="J367" t="str">
        <f>VLOOKUP(A367,'2015'!$A$5:$K$674,1)</f>
        <v xml:space="preserve">Patricia Rodriguez </v>
      </c>
      <c r="K367" s="31">
        <f>IF(J367=A367,VLOOKUP(A367,'2015'!$A$5:$K$674,3),0)</f>
        <v>430</v>
      </c>
      <c r="L367" s="33">
        <f>IF(J367=A367,VLOOKUP(A367,'2015'!$A$5:$K$674,4),0)</f>
        <v>35000</v>
      </c>
      <c r="M367">
        <f>IF(J367=A367,VLOOKUP(A367,'2015'!$A$5:$K$674,5),0)</f>
        <v>1</v>
      </c>
      <c r="N367">
        <f>IF(J367=A367,VLOOKUP(A367,'2015'!$A$5:$K$674,6),0)</f>
        <v>0</v>
      </c>
      <c r="O367" s="40">
        <f>IF(J367=A367,VLOOKUP(A367,'2015'!$A$5:$K$674,7),0)</f>
        <v>0</v>
      </c>
      <c r="P367">
        <f t="shared" si="28"/>
        <v>-1</v>
      </c>
      <c r="R367" t="str">
        <f>VLOOKUP(A367,'2014'!$A$5:$K$675,1)</f>
        <v xml:space="preserve">Patricia Rodriguez </v>
      </c>
      <c r="S367" s="31">
        <f>IF(R367=A367,VLOOKUP(A367,'2014'!$A$5:$K$675,3),0)</f>
        <v>369</v>
      </c>
      <c r="T367" s="33">
        <f>IF(R367=A367,VLOOKUP(A367,'2014'!$A$5:$K$675,4),0)</f>
        <v>215800</v>
      </c>
      <c r="U367">
        <f>IF(R367=A367,VLOOKUP(A367,'2014'!$A$5:$K$675,5),0)</f>
        <v>3</v>
      </c>
      <c r="V367">
        <f>IF(R367=A367,VLOOKUP(A367,'2014'!$A$5:$K$675,6),0)</f>
        <v>1</v>
      </c>
      <c r="W367" s="40">
        <f>IF(R367=A367,VLOOKUP(A367,'2014'!$A$5:$K$675,7),0)</f>
        <v>0.33333333333333331</v>
      </c>
      <c r="X367">
        <f t="shared" si="29"/>
        <v>-1.3333333333333333</v>
      </c>
      <c r="Z367">
        <f>IF(R367=A367,VLOOKUP(A367,'2013'!$A$5:$K$674,3),0)</f>
        <v>274</v>
      </c>
      <c r="AA367" s="33">
        <f>IF(R367=A367,VLOOKUP(A367,'2013'!$A$5:$K$674,4),0)</f>
        <v>384325</v>
      </c>
      <c r="AB367">
        <f>IF(R367=A367,VLOOKUP(A367,'2013'!$A$5:$K$674,5),0)</f>
        <v>5</v>
      </c>
      <c r="AC367">
        <f>IF(R367=A367,VLOOKUP(A367,'2013'!$A$5:$K$674,6),0)</f>
        <v>0</v>
      </c>
      <c r="AD367" s="40">
        <f>IF(R367=A367,VLOOKUP(A367,'2013'!$A$5:$K$674,7),0)</f>
        <v>0</v>
      </c>
      <c r="AE367">
        <f t="shared" si="31"/>
        <v>-1</v>
      </c>
      <c r="AG367">
        <f>IF(R367=A367,VLOOKUP(A367,'2012'!$A$5:$K$674,3),0)</f>
        <v>253</v>
      </c>
      <c r="AH367" s="33">
        <f>IF(R367=A367,VLOOKUP(A367,'2012'!$A$5:$K$674,4),0)</f>
        <v>384800</v>
      </c>
      <c r="AI367">
        <f>IF(R367=A367,VLOOKUP(A367,'2012'!$A$5:$K$674,5),0)</f>
        <v>8</v>
      </c>
      <c r="AJ367">
        <f>IF(R367=A367,VLOOKUP(A367,'2012'!$A$5:$K$674,6),0)</f>
        <v>1</v>
      </c>
      <c r="AK367" s="40">
        <f>IF(R367=A367,VLOOKUP(A367,'2012'!$A$5:$K$674,7),0)</f>
        <v>0.125</v>
      </c>
      <c r="AL367">
        <f t="shared" si="32"/>
        <v>-0.37500000000000006</v>
      </c>
      <c r="AN367" t="str">
        <f>VLOOKUP(A367,'2011'!$A$5:$K$674,1)</f>
        <v xml:space="preserve">Patricia Rodriguez </v>
      </c>
      <c r="AO367">
        <f>IF(AN367=R367,VLOOKUP(A367,'2011'!$A$5:$K$674,3),0)</f>
        <v>274</v>
      </c>
      <c r="AP367" s="33">
        <f>IF(AN367=R367,VLOOKUP(A367,'2011'!$A$5:$K$674,4),0)</f>
        <v>287251</v>
      </c>
      <c r="AQ367">
        <f>IF(R367=AN367,VLOOKUP(A367,'2011'!$A$5:$K$674,5),0)</f>
        <v>5</v>
      </c>
      <c r="AR367">
        <f>IF(R367=AN367,VLOOKUP(A367,'2011'!$A$5:$K$674,6),0)</f>
        <v>1</v>
      </c>
      <c r="AS367" s="40">
        <f>IF(R367=AN367,VLOOKUP(A367,'2011'!$A$5:$K$674,7),0)</f>
        <v>0.2</v>
      </c>
    </row>
    <row r="368" spans="1:45" x14ac:dyDescent="0.2">
      <c r="A368" t="s">
        <v>189</v>
      </c>
      <c r="B368" t="s">
        <v>1404</v>
      </c>
      <c r="C368">
        <v>366</v>
      </c>
      <c r="D368" s="33">
        <v>323900</v>
      </c>
      <c r="E368">
        <v>3</v>
      </c>
      <c r="F368">
        <v>1</v>
      </c>
      <c r="G368" s="40">
        <v>0.33333333333333331</v>
      </c>
      <c r="H368" s="40">
        <f t="shared" si="30"/>
        <v>0</v>
      </c>
      <c r="J368" t="str">
        <f>VLOOKUP(A368,'2015'!$A$5:$K$674,1)</f>
        <v xml:space="preserve">Patrick Pendley </v>
      </c>
      <c r="K368" s="31">
        <f>IF(J368=A368,VLOOKUP(A368,'2015'!$A$5:$K$674,3),0)</f>
        <v>308</v>
      </c>
      <c r="L368" s="33">
        <f>IF(J368=A368,VLOOKUP(A368,'2015'!$A$5:$K$674,4),0)</f>
        <v>366697</v>
      </c>
      <c r="M368">
        <f>IF(J368=A368,VLOOKUP(A368,'2015'!$A$5:$K$674,5),0)</f>
        <v>3</v>
      </c>
      <c r="N368">
        <f>IF(J368=A368,VLOOKUP(A368,'2015'!$A$5:$K$674,6),0)</f>
        <v>0</v>
      </c>
      <c r="O368" s="40">
        <f>IF(J368=A368,VLOOKUP(A368,'2015'!$A$5:$K$674,7),0)</f>
        <v>0</v>
      </c>
      <c r="P368" t="e">
        <f t="shared" si="28"/>
        <v>#DIV/0!</v>
      </c>
      <c r="R368" t="str">
        <f>VLOOKUP(A368,'2014'!$A$5:$K$675,1)</f>
        <v xml:space="preserve">Patrick Pendley </v>
      </c>
      <c r="S368" s="31">
        <f>IF(R368=A368,VLOOKUP(A368,'2014'!$A$5:$K$675,3),0)</f>
        <v>280</v>
      </c>
      <c r="T368" s="33">
        <f>IF(R368=A368,VLOOKUP(A368,'2014'!$A$5:$K$675,4),0)</f>
        <v>518450</v>
      </c>
      <c r="U368">
        <f>IF(R368=A368,VLOOKUP(A368,'2014'!$A$5:$K$675,5),0)</f>
        <v>6</v>
      </c>
      <c r="V368">
        <f>IF(R368=A368,VLOOKUP(A368,'2014'!$A$5:$K$675,6),0)</f>
        <v>0</v>
      </c>
      <c r="W368" s="40">
        <f>IF(R368=A368,VLOOKUP(A368,'2014'!$A$5:$K$675,7),0)</f>
        <v>0</v>
      </c>
      <c r="X368" t="e">
        <f t="shared" si="29"/>
        <v>#DIV/0!</v>
      </c>
      <c r="Z368">
        <f>IF(R368=A368,VLOOKUP(A368,'2013'!$A$5:$K$674,3),0)</f>
        <v>391</v>
      </c>
      <c r="AA368" s="33">
        <f>IF(R368=A368,VLOOKUP(A368,'2013'!$A$5:$K$674,4),0)</f>
        <v>53900</v>
      </c>
      <c r="AB368">
        <f>IF(R368=A368,VLOOKUP(A368,'2013'!$A$5:$K$674,5),0)</f>
        <v>1</v>
      </c>
      <c r="AC368">
        <f>IF(R368=A368,VLOOKUP(A368,'2013'!$A$5:$K$674,6),0)</f>
        <v>1</v>
      </c>
      <c r="AD368" s="40">
        <f>IF(R368=A368,VLOOKUP(A368,'2013'!$A$5:$K$674,7),0)</f>
        <v>1</v>
      </c>
      <c r="AE368" t="e">
        <f t="shared" si="31"/>
        <v>#DIV/0!</v>
      </c>
      <c r="AG368">
        <f>IF(R368=A368,VLOOKUP(A368,'2012'!$A$5:$K$674,3),0)</f>
        <v>348</v>
      </c>
      <c r="AH368" s="33">
        <f>IF(R368=A368,VLOOKUP(A368,'2012'!$A$5:$K$674,4),0)</f>
        <v>111000</v>
      </c>
      <c r="AI368">
        <f>IF(R368=A368,VLOOKUP(A368,'2012'!$A$5:$K$674,5),0)</f>
        <v>3</v>
      </c>
      <c r="AJ368">
        <f>IF(R368=A368,VLOOKUP(A368,'2012'!$A$5:$K$674,6),0)</f>
        <v>1</v>
      </c>
      <c r="AK368" s="40">
        <f>IF(R368=A368,VLOOKUP(A368,'2012'!$A$5:$K$674,7),0)</f>
        <v>0.33333333333333331</v>
      </c>
      <c r="AL368" t="e">
        <f t="shared" si="32"/>
        <v>#DIV/0!</v>
      </c>
      <c r="AN368" t="str">
        <f>VLOOKUP(A368,'2011'!$A$5:$K$674,1)</f>
        <v xml:space="preserve">Patricia Rodriguez </v>
      </c>
      <c r="AO368">
        <f>IF(AN368=R368,VLOOKUP(A368,'2011'!$A$5:$K$674,3),0)</f>
        <v>0</v>
      </c>
      <c r="AP368" s="33">
        <f>IF(AN368=R368,VLOOKUP(A368,'2011'!$A$5:$K$674,4),0)</f>
        <v>0</v>
      </c>
      <c r="AQ368">
        <f>IF(R368=AN368,VLOOKUP(A368,'2011'!$A$5:$K$674,5),0)</f>
        <v>0</v>
      </c>
      <c r="AR368">
        <f>IF(R368=AN368,VLOOKUP(A368,'2011'!$A$5:$K$674,6),0)</f>
        <v>0</v>
      </c>
      <c r="AS368" s="40">
        <f>IF(R368=AN368,VLOOKUP(A368,'2011'!$A$5:$K$674,7),0)</f>
        <v>0</v>
      </c>
    </row>
    <row r="369" spans="1:45" x14ac:dyDescent="0.2">
      <c r="A369" t="s">
        <v>654</v>
      </c>
      <c r="B369" t="s">
        <v>1099</v>
      </c>
      <c r="C369">
        <v>312</v>
      </c>
      <c r="D369" s="33">
        <v>547500</v>
      </c>
      <c r="E369">
        <v>4</v>
      </c>
      <c r="F369">
        <v>1</v>
      </c>
      <c r="G369" s="40">
        <v>0.25</v>
      </c>
      <c r="H369" s="40">
        <f t="shared" si="30"/>
        <v>-0.24999999999999994</v>
      </c>
      <c r="J369" t="str">
        <f>VLOOKUP(A369,'2015'!$A$5:$K$674,1)</f>
        <v xml:space="preserve">Paul Hamilton </v>
      </c>
      <c r="K369" s="31">
        <f>IF(J369=A369,VLOOKUP(A369,'2015'!$A$5:$K$674,3),0)</f>
        <v>0</v>
      </c>
      <c r="L369" s="33">
        <f>IF(J369=A369,VLOOKUP(A369,'2015'!$A$5:$K$674,4),0)</f>
        <v>0</v>
      </c>
      <c r="M369">
        <f>IF(J369=A369,VLOOKUP(A369,'2015'!$A$5:$K$674,5),0)</f>
        <v>0</v>
      </c>
      <c r="N369">
        <f>IF(J369=A369,VLOOKUP(A369,'2015'!$A$5:$K$674,6),0)</f>
        <v>0</v>
      </c>
      <c r="O369" s="40">
        <f>IF(J369=A369,VLOOKUP(A369,'2015'!$A$5:$K$674,7),0)</f>
        <v>0</v>
      </c>
      <c r="P369" t="e">
        <f t="shared" si="28"/>
        <v>#DIV/0!</v>
      </c>
      <c r="R369" t="str">
        <f>VLOOKUP(A369,'2014'!$A$5:$K$675,1)</f>
        <v xml:space="preserve">Paula Burgamy </v>
      </c>
      <c r="S369" s="31">
        <f>IF(R369=A369,VLOOKUP(A369,'2014'!$A$5:$K$675,3),0)</f>
        <v>349</v>
      </c>
      <c r="T369" s="33">
        <f>IF(R369=A369,VLOOKUP(A369,'2014'!$A$5:$K$675,4),0)</f>
        <v>244900</v>
      </c>
      <c r="U369">
        <f>IF(R369=A369,VLOOKUP(A369,'2014'!$A$5:$K$675,5),0)</f>
        <v>2</v>
      </c>
      <c r="V369">
        <f>IF(R369=A369,VLOOKUP(A369,'2014'!$A$5:$K$675,6),0)</f>
        <v>0</v>
      </c>
      <c r="W369" s="40">
        <f>IF(R369=A369,VLOOKUP(A369,'2014'!$A$5:$K$675,7),0)</f>
        <v>0</v>
      </c>
      <c r="X369" t="e">
        <f t="shared" si="29"/>
        <v>#DIV/0!</v>
      </c>
      <c r="Z369">
        <f>IF(R369=A369,VLOOKUP(A369,'2013'!$A$5:$K$674,3),0)</f>
        <v>282</v>
      </c>
      <c r="AA369" s="33">
        <f>IF(R369=A369,VLOOKUP(A369,'2013'!$A$5:$K$674,4),0)</f>
        <v>345500</v>
      </c>
      <c r="AB369">
        <f>IF(R369=A369,VLOOKUP(A369,'2013'!$A$5:$K$674,5),0)</f>
        <v>3</v>
      </c>
      <c r="AC369">
        <f>IF(R369=A369,VLOOKUP(A369,'2013'!$A$5:$K$674,6),0)</f>
        <v>1</v>
      </c>
      <c r="AD369" s="40">
        <f>IF(R369=A369,VLOOKUP(A369,'2013'!$A$5:$K$674,7),0)</f>
        <v>0.33333333333333331</v>
      </c>
      <c r="AE369" t="e">
        <f t="shared" si="31"/>
        <v>#DIV/0!</v>
      </c>
      <c r="AG369">
        <f>IF(R369=A369,VLOOKUP(A369,'2012'!$A$5:$K$674,3),0)</f>
        <v>348</v>
      </c>
      <c r="AH369" s="33">
        <f>IF(R369=A369,VLOOKUP(A369,'2012'!$A$5:$K$674,4),0)</f>
        <v>111000</v>
      </c>
      <c r="AI369">
        <f>IF(R369=A369,VLOOKUP(A369,'2012'!$A$5:$K$674,5),0)</f>
        <v>3</v>
      </c>
      <c r="AJ369">
        <f>IF(R369=A369,VLOOKUP(A369,'2012'!$A$5:$K$674,6),0)</f>
        <v>1</v>
      </c>
      <c r="AK369" s="40">
        <f>IF(R369=A369,VLOOKUP(A369,'2012'!$A$5:$K$674,7),0)</f>
        <v>0.33333333333333331</v>
      </c>
      <c r="AL369" t="e">
        <f t="shared" si="32"/>
        <v>#DIV/0!</v>
      </c>
      <c r="AN369" t="str">
        <f>VLOOKUP(A369,'2011'!$A$5:$K$674,1)</f>
        <v xml:space="preserve">Patti Simon </v>
      </c>
      <c r="AO369">
        <f>IF(AN369=R369,VLOOKUP(A369,'2011'!$A$5:$K$674,3),0)</f>
        <v>0</v>
      </c>
      <c r="AP369" s="33">
        <f>IF(AN369=R369,VLOOKUP(A369,'2011'!$A$5:$K$674,4),0)</f>
        <v>0</v>
      </c>
      <c r="AQ369">
        <f>IF(R369=AN369,VLOOKUP(A369,'2011'!$A$5:$K$674,5),0)</f>
        <v>0</v>
      </c>
      <c r="AR369">
        <f>IF(R369=AN369,VLOOKUP(A369,'2011'!$A$5:$K$674,6),0)</f>
        <v>0</v>
      </c>
      <c r="AS369" s="40">
        <f>IF(R369=AN369,VLOOKUP(A369,'2011'!$A$5:$K$674,7),0)</f>
        <v>0</v>
      </c>
    </row>
    <row r="370" spans="1:45" x14ac:dyDescent="0.2">
      <c r="A370" t="s">
        <v>136</v>
      </c>
      <c r="B370" t="s">
        <v>1100</v>
      </c>
      <c r="C370">
        <v>20</v>
      </c>
      <c r="D370" s="33">
        <v>7074100</v>
      </c>
      <c r="E370">
        <v>39</v>
      </c>
      <c r="F370">
        <v>16</v>
      </c>
      <c r="G370" s="40">
        <v>0.41025641025641024</v>
      </c>
      <c r="H370" s="40">
        <f t="shared" si="30"/>
        <v>1.1965811965811875E-2</v>
      </c>
      <c r="J370" t="str">
        <f>VLOOKUP(A370,'2015'!$A$5:$K$674,1)</f>
        <v xml:space="preserve">Paula Guthrie </v>
      </c>
      <c r="K370" s="31">
        <f>IF(J370=A370,VLOOKUP(A370,'2015'!$A$5:$K$674,3),0)</f>
        <v>20</v>
      </c>
      <c r="L370" s="33">
        <f>IF(J370=A370,VLOOKUP(A370,'2015'!$A$5:$K$674,4),0)</f>
        <v>5047100</v>
      </c>
      <c r="M370">
        <f>IF(J370=A370,VLOOKUP(A370,'2015'!$A$5:$K$674,5),0)</f>
        <v>32</v>
      </c>
      <c r="N370">
        <f>IF(J370=A370,VLOOKUP(A370,'2015'!$A$5:$K$674,6),0)</f>
        <v>15</v>
      </c>
      <c r="O370" s="40">
        <f>IF(J370=A370,VLOOKUP(A370,'2015'!$A$5:$K$674,7),0)</f>
        <v>0.46875</v>
      </c>
      <c r="P370">
        <f t="shared" si="28"/>
        <v>0.1197916666666666</v>
      </c>
      <c r="R370" t="str">
        <f>VLOOKUP(A370,'2014'!$A$5:$K$675,1)</f>
        <v xml:space="preserve">Paula Guthrie </v>
      </c>
      <c r="S370" s="31">
        <f>IF(R370=A370,VLOOKUP(A370,'2014'!$A$5:$K$675,3),0)</f>
        <v>15</v>
      </c>
      <c r="T370" s="33">
        <f>IF(R370=A370,VLOOKUP(A370,'2014'!$A$5:$K$675,4),0)</f>
        <v>6240130</v>
      </c>
      <c r="U370">
        <f>IF(R370=A370,VLOOKUP(A370,'2014'!$A$5:$K$675,5),0)</f>
        <v>43</v>
      </c>
      <c r="V370">
        <f>IF(R370=A370,VLOOKUP(A370,'2014'!$A$5:$K$675,6),0)</f>
        <v>18</v>
      </c>
      <c r="W370" s="40">
        <f>IF(R370=A370,VLOOKUP(A370,'2014'!$A$5:$K$675,7),0)</f>
        <v>0.41860465116279072</v>
      </c>
      <c r="X370">
        <f t="shared" si="29"/>
        <v>-1.0570824524311666E-2</v>
      </c>
      <c r="Z370">
        <f>IF(R370=A370,VLOOKUP(A370,'2013'!$A$5:$K$674,3),0)</f>
        <v>15</v>
      </c>
      <c r="AA370" s="33">
        <f>IF(R370=A370,VLOOKUP(A370,'2013'!$A$5:$K$674,4),0)</f>
        <v>6531512</v>
      </c>
      <c r="AB370">
        <f>IF(R370=A370,VLOOKUP(A370,'2013'!$A$5:$K$674,5),0)</f>
        <v>44</v>
      </c>
      <c r="AC370">
        <f>IF(R370=A370,VLOOKUP(A370,'2013'!$A$5:$K$674,6),0)</f>
        <v>22</v>
      </c>
      <c r="AD370" s="40">
        <f>IF(R370=A370,VLOOKUP(A370,'2013'!$A$5:$K$674,7),0)</f>
        <v>0.5</v>
      </c>
      <c r="AE370">
        <f t="shared" si="31"/>
        <v>0.42307692307692257</v>
      </c>
      <c r="AG370">
        <f>IF(R370=A370,VLOOKUP(A370,'2012'!$A$5:$K$674,3),0)</f>
        <v>16</v>
      </c>
      <c r="AH370" s="33">
        <f>IF(R370=A370,VLOOKUP(A370,'2012'!$A$5:$K$674,4),0)</f>
        <v>5448525</v>
      </c>
      <c r="AI370">
        <f>IF(R370=A370,VLOOKUP(A370,'2012'!$A$5:$K$674,5),0)</f>
        <v>37</v>
      </c>
      <c r="AJ370">
        <f>IF(R370=A370,VLOOKUP(A370,'2012'!$A$5:$K$674,6),0)</f>
        <v>15</v>
      </c>
      <c r="AK370" s="40">
        <f>IF(R370=A370,VLOOKUP(A370,'2012'!$A$5:$K$674,7),0)</f>
        <v>0.40540540540540543</v>
      </c>
      <c r="AL370">
        <f t="shared" si="32"/>
        <v>0.35135135135135148</v>
      </c>
      <c r="AN370" t="str">
        <f>VLOOKUP(A370,'2011'!$A$5:$K$674,1)</f>
        <v xml:space="preserve">Paula Guthrie </v>
      </c>
      <c r="AO370">
        <f>IF(AN370=R370,VLOOKUP(A370,'2011'!$A$5:$K$674,3),0)</f>
        <v>9</v>
      </c>
      <c r="AP370" s="33">
        <f>IF(AN370=R370,VLOOKUP(A370,'2011'!$A$5:$K$674,4),0)</f>
        <v>4957985</v>
      </c>
      <c r="AQ370">
        <f>IF(R370=AN370,VLOOKUP(A370,'2011'!$A$5:$K$674,5),0)</f>
        <v>30</v>
      </c>
      <c r="AR370">
        <f>IF(R370=AN370,VLOOKUP(A370,'2011'!$A$5:$K$674,6),0)</f>
        <v>9</v>
      </c>
      <c r="AS370" s="40">
        <f>IF(R370=AN370,VLOOKUP(A370,'2011'!$A$5:$K$674,7),0)</f>
        <v>0.3</v>
      </c>
    </row>
    <row r="371" spans="1:45" x14ac:dyDescent="0.2">
      <c r="A371" t="s">
        <v>1146</v>
      </c>
      <c r="B371" t="s">
        <v>300</v>
      </c>
      <c r="C371">
        <v>102</v>
      </c>
      <c r="D371" s="33">
        <v>2431900</v>
      </c>
      <c r="E371">
        <v>13</v>
      </c>
      <c r="F371">
        <v>8</v>
      </c>
      <c r="G371" s="40">
        <v>0.61538461538461542</v>
      </c>
      <c r="H371" s="40">
        <f t="shared" si="30"/>
        <v>2.5641025641025737E-2</v>
      </c>
      <c r="J371" t="str">
        <f>VLOOKUP(A371,'2015'!$A$5:$K$674,1)</f>
        <v xml:space="preserve">Paula Mohan </v>
      </c>
      <c r="K371" s="31">
        <f>IF(J371=A371,VLOOKUP(A371,'2015'!$A$5:$K$674,3),0)</f>
        <v>295</v>
      </c>
      <c r="L371" s="33">
        <f>IF(J371=A371,VLOOKUP(A371,'2015'!$A$5:$K$674,4),0)</f>
        <v>427700</v>
      </c>
      <c r="M371">
        <f>IF(J371=A371,VLOOKUP(A371,'2015'!$A$5:$K$674,5),0)</f>
        <v>5</v>
      </c>
      <c r="N371">
        <f>IF(J371=A371,VLOOKUP(A371,'2015'!$A$5:$K$674,6),0)</f>
        <v>0</v>
      </c>
      <c r="O371" s="40">
        <f>IF(J371=A371,VLOOKUP(A371,'2015'!$A$5:$K$674,7),0)</f>
        <v>0</v>
      </c>
      <c r="P371" t="e">
        <f t="shared" si="28"/>
        <v>#DIV/0!</v>
      </c>
      <c r="R371" t="str">
        <f>VLOOKUP(A371,'2014'!$A$5:$K$675,1)</f>
        <v xml:space="preserve">Paula Mohan </v>
      </c>
      <c r="S371" s="31">
        <f>IF(R371=A371,VLOOKUP(A371,'2014'!$A$5:$K$675,3),0)</f>
        <v>166</v>
      </c>
      <c r="T371" s="33">
        <f>IF(R371=A371,VLOOKUP(A371,'2014'!$A$5:$K$675,4),0)</f>
        <v>1194000</v>
      </c>
      <c r="U371">
        <f>IF(R371=A371,VLOOKUP(A371,'2014'!$A$5:$K$675,5),0)</f>
        <v>8</v>
      </c>
      <c r="V371">
        <f>IF(R371=A371,VLOOKUP(A371,'2014'!$A$5:$K$675,6),0)</f>
        <v>0</v>
      </c>
      <c r="W371" s="40">
        <f>IF(R371=A371,VLOOKUP(A371,'2014'!$A$5:$K$675,7),0)</f>
        <v>0</v>
      </c>
      <c r="X371">
        <f t="shared" si="29"/>
        <v>-1</v>
      </c>
      <c r="Z371">
        <f>IF(R371=A371,VLOOKUP(A371,'2013'!$A$5:$K$674,3),0)</f>
        <v>358</v>
      </c>
      <c r="AA371" s="33">
        <f>IF(R371=A371,VLOOKUP(A371,'2013'!$A$5:$K$674,4),0)</f>
        <v>127500</v>
      </c>
      <c r="AB371">
        <f>IF(R371=A371,VLOOKUP(A371,'2013'!$A$5:$K$674,5),0)</f>
        <v>2</v>
      </c>
      <c r="AC371">
        <f>IF(R371=A371,VLOOKUP(A371,'2013'!$A$5:$K$674,6),0)</f>
        <v>2</v>
      </c>
      <c r="AD371" s="40">
        <f>IF(R371=A371,VLOOKUP(A371,'2013'!$A$5:$K$674,7),0)</f>
        <v>1</v>
      </c>
      <c r="AE371">
        <f t="shared" si="31"/>
        <v>4.0000000000000009</v>
      </c>
      <c r="AG371">
        <f>IF(R371=A371,VLOOKUP(A371,'2012'!$A$5:$K$674,3),0)</f>
        <v>223</v>
      </c>
      <c r="AH371" s="33">
        <f>IF(R371=A371,VLOOKUP(A371,'2012'!$A$5:$K$674,4),0)</f>
        <v>568500</v>
      </c>
      <c r="AI371">
        <f>IF(R371=A371,VLOOKUP(A371,'2012'!$A$5:$K$674,5),0)</f>
        <v>5</v>
      </c>
      <c r="AJ371">
        <f>IF(R371=A371,VLOOKUP(A371,'2012'!$A$5:$K$674,6),0)</f>
        <v>3</v>
      </c>
      <c r="AK371" s="40">
        <f>IF(R371=A371,VLOOKUP(A371,'2012'!$A$5:$K$674,7),0)</f>
        <v>0.6</v>
      </c>
      <c r="AL371">
        <f t="shared" si="32"/>
        <v>0.19999999999999996</v>
      </c>
      <c r="AN371" t="str">
        <f>VLOOKUP(A371,'2011'!$A$5:$K$674,1)</f>
        <v xml:space="preserve">Paula Mohan </v>
      </c>
      <c r="AO371">
        <f>IF(AN371=R371,VLOOKUP(A371,'2011'!$A$5:$K$674,3),0)</f>
        <v>261</v>
      </c>
      <c r="AP371" s="33">
        <f>IF(AN371=R371,VLOOKUP(A371,'2011'!$A$5:$K$674,4),0)</f>
        <v>314000</v>
      </c>
      <c r="AQ371">
        <f>IF(R371=AN371,VLOOKUP(A371,'2011'!$A$5:$K$674,5),0)</f>
        <v>2</v>
      </c>
      <c r="AR371">
        <f>IF(R371=AN371,VLOOKUP(A371,'2011'!$A$5:$K$674,6),0)</f>
        <v>1</v>
      </c>
      <c r="AS371" s="40">
        <f>IF(R371=AN371,VLOOKUP(A371,'2011'!$A$5:$K$674,7),0)</f>
        <v>0.5</v>
      </c>
    </row>
    <row r="372" spans="1:45" x14ac:dyDescent="0.2">
      <c r="A372" t="s">
        <v>680</v>
      </c>
      <c r="B372" t="s">
        <v>1100</v>
      </c>
      <c r="C372">
        <v>251</v>
      </c>
      <c r="D372" s="33">
        <v>925510</v>
      </c>
      <c r="E372">
        <v>7</v>
      </c>
      <c r="F372">
        <v>5</v>
      </c>
      <c r="G372" s="40">
        <v>0.7142857142857143</v>
      </c>
      <c r="H372" s="40">
        <f t="shared" si="30"/>
        <v>-0.10714285714285718</v>
      </c>
      <c r="J372" t="str">
        <f>VLOOKUP(A372,'2015'!$A$5:$K$674,1)</f>
        <v xml:space="preserve">Paulette Hessel </v>
      </c>
      <c r="K372" s="31">
        <f>IF(J372=A372,VLOOKUP(A372,'2015'!$A$5:$K$674,3),0)</f>
        <v>0</v>
      </c>
      <c r="L372" s="33">
        <f>IF(J372=A372,VLOOKUP(A372,'2015'!$A$5:$K$674,4),0)</f>
        <v>0</v>
      </c>
      <c r="M372">
        <f>IF(J372=A372,VLOOKUP(A372,'2015'!$A$5:$K$674,5),0)</f>
        <v>0</v>
      </c>
      <c r="N372">
        <f>IF(J372=A372,VLOOKUP(A372,'2015'!$A$5:$K$674,6),0)</f>
        <v>0</v>
      </c>
      <c r="O372" s="40">
        <f>IF(J372=A372,VLOOKUP(A372,'2015'!$A$5:$K$674,7),0)</f>
        <v>0</v>
      </c>
      <c r="P372">
        <f t="shared" si="28"/>
        <v>-1</v>
      </c>
      <c r="R372" t="str">
        <f>VLOOKUP(A372,'2014'!$A$5:$K$675,1)</f>
        <v xml:space="preserve">Peggy L Harris </v>
      </c>
      <c r="S372" s="31">
        <f>IF(R372=A372,VLOOKUP(A372,'2014'!$A$5:$K$675,3),0)</f>
        <v>184</v>
      </c>
      <c r="T372" s="33">
        <f>IF(R372=A372,VLOOKUP(A372,'2014'!$A$5:$K$675,4),0)</f>
        <v>1011900</v>
      </c>
      <c r="U372">
        <f>IF(R372=A372,VLOOKUP(A372,'2014'!$A$5:$K$675,5),0)</f>
        <v>7</v>
      </c>
      <c r="V372">
        <f>IF(R372=A372,VLOOKUP(A372,'2014'!$A$5:$K$675,6),0)</f>
        <v>2</v>
      </c>
      <c r="W372" s="40">
        <f>IF(R372=A372,VLOOKUP(A372,'2014'!$A$5:$K$675,7),0)</f>
        <v>0.2857142857142857</v>
      </c>
      <c r="X372">
        <f t="shared" si="29"/>
        <v>-1.0476190476190477</v>
      </c>
      <c r="Z372">
        <f>IF(R372=A372,VLOOKUP(A372,'2013'!$A$5:$K$674,3),0)</f>
        <v>293</v>
      </c>
      <c r="AA372" s="33">
        <f>IF(R372=A372,VLOOKUP(A372,'2013'!$A$5:$K$674,4),0)</f>
        <v>318000</v>
      </c>
      <c r="AB372">
        <f>IF(R372=A372,VLOOKUP(A372,'2013'!$A$5:$K$674,5),0)</f>
        <v>2</v>
      </c>
      <c r="AC372">
        <f>IF(R372=A372,VLOOKUP(A372,'2013'!$A$5:$K$674,6),0)</f>
        <v>2</v>
      </c>
      <c r="AD372" s="40">
        <f>IF(R372=A372,VLOOKUP(A372,'2013'!$A$5:$K$674,7),0)</f>
        <v>1</v>
      </c>
      <c r="AE372">
        <f t="shared" si="31"/>
        <v>-6.0000000000000009</v>
      </c>
      <c r="AG372">
        <f>IF(R372=A372,VLOOKUP(A372,'2012'!$A$5:$K$674,3),0)</f>
        <v>174</v>
      </c>
      <c r="AH372" s="33">
        <f>IF(R372=A372,VLOOKUP(A372,'2012'!$A$5:$K$674,4),0)</f>
        <v>802400</v>
      </c>
      <c r="AI372">
        <f>IF(R372=A372,VLOOKUP(A372,'2012'!$A$5:$K$674,5),0)</f>
        <v>5</v>
      </c>
      <c r="AJ372">
        <f>IF(R372=A372,VLOOKUP(A372,'2012'!$A$5:$K$674,6),0)</f>
        <v>4</v>
      </c>
      <c r="AK372" s="40">
        <f>IF(R372=A372,VLOOKUP(A372,'2012'!$A$5:$K$674,7),0)</f>
        <v>0.8</v>
      </c>
      <c r="AL372">
        <f t="shared" si="32"/>
        <v>-0.19999999999999996</v>
      </c>
      <c r="AN372" t="str">
        <f>VLOOKUP(A372,'2011'!$A$5:$K$674,1)</f>
        <v xml:space="preserve">Peggy L Harris </v>
      </c>
      <c r="AO372">
        <f>IF(AN372=R372,VLOOKUP(A372,'2011'!$A$5:$K$674,3),0)</f>
        <v>334</v>
      </c>
      <c r="AP372" s="33">
        <f>IF(AN372=R372,VLOOKUP(A372,'2011'!$A$5:$K$674,4),0)</f>
        <v>130000</v>
      </c>
      <c r="AQ372">
        <f>IF(R372=AN372,VLOOKUP(A372,'2011'!$A$5:$K$674,5),0)</f>
        <v>1</v>
      </c>
      <c r="AR372">
        <f>IF(R372=AN372,VLOOKUP(A372,'2011'!$A$5:$K$674,6),0)</f>
        <v>1</v>
      </c>
      <c r="AS372" s="40">
        <f>IF(R372=AN372,VLOOKUP(A372,'2011'!$A$5:$K$674,7),0)</f>
        <v>1</v>
      </c>
    </row>
    <row r="373" spans="1:45" x14ac:dyDescent="0.2">
      <c r="A373" t="s">
        <v>1012</v>
      </c>
      <c r="B373" t="s">
        <v>572</v>
      </c>
      <c r="C373">
        <v>258</v>
      </c>
      <c r="D373" s="33">
        <v>872900</v>
      </c>
      <c r="E373">
        <v>7</v>
      </c>
      <c r="F373">
        <v>3</v>
      </c>
      <c r="G373" s="40">
        <v>0.42857142857142855</v>
      </c>
      <c r="H373" s="40" t="e">
        <f t="shared" si="30"/>
        <v>#DIV/0!</v>
      </c>
      <c r="J373" t="str">
        <f>VLOOKUP(A373,'2015'!$A$5:$K$674,1)</f>
        <v xml:space="preserve">Penny Ostrom </v>
      </c>
      <c r="K373" s="31">
        <f>IF(J373=A373,VLOOKUP(A373,'2015'!$A$5:$K$674,3),0)</f>
        <v>203</v>
      </c>
      <c r="L373" s="33">
        <f>IF(J373=A373,VLOOKUP(A373,'2015'!$A$5:$K$674,4),0)</f>
        <v>876500</v>
      </c>
      <c r="M373">
        <f>IF(J373=A373,VLOOKUP(A373,'2015'!$A$5:$K$674,5),0)</f>
        <v>6</v>
      </c>
      <c r="N373">
        <f>IF(J373=A373,VLOOKUP(A373,'2015'!$A$5:$K$674,6),0)</f>
        <v>2</v>
      </c>
      <c r="O373" s="40">
        <f>IF(J373=A373,VLOOKUP(A373,'2015'!$A$5:$K$674,7),0)</f>
        <v>0.33333333333333331</v>
      </c>
      <c r="P373">
        <f t="shared" si="28"/>
        <v>1.3333333333333333</v>
      </c>
      <c r="R373" t="str">
        <f>VLOOKUP(A373,'2014'!$A$5:$K$675,1)</f>
        <v xml:space="preserve">Penny Ostrom </v>
      </c>
      <c r="S373" s="31">
        <f>IF(R373=A373,VLOOKUP(A373,'2014'!$A$5:$K$675,3),0)</f>
        <v>213</v>
      </c>
      <c r="T373" s="33">
        <f>IF(R373=A373,VLOOKUP(A373,'2014'!$A$5:$K$675,4),0)</f>
        <v>816100</v>
      </c>
      <c r="U373">
        <f>IF(R373=A373,VLOOKUP(A373,'2014'!$A$5:$K$675,5),0)</f>
        <v>7</v>
      </c>
      <c r="V373">
        <f>IF(R373=A373,VLOOKUP(A373,'2014'!$A$5:$K$675,6),0)</f>
        <v>1</v>
      </c>
      <c r="W373" s="40">
        <f>IF(R373=A373,VLOOKUP(A373,'2014'!$A$5:$K$675,7),0)</f>
        <v>0.14285714285714285</v>
      </c>
      <c r="X373" t="e">
        <f t="shared" si="29"/>
        <v>#DIV/0!</v>
      </c>
      <c r="Z373">
        <f>IF(R373=A373,VLOOKUP(A373,'2013'!$A$5:$K$674,3),0)</f>
        <v>195</v>
      </c>
      <c r="AA373" s="33">
        <f>IF(R373=A373,VLOOKUP(A373,'2013'!$A$5:$K$674,4),0)</f>
        <v>762000</v>
      </c>
      <c r="AB373">
        <f>IF(R373=A373,VLOOKUP(A373,'2013'!$A$5:$K$674,5),0)</f>
        <v>4</v>
      </c>
      <c r="AC373">
        <f>IF(R373=A373,VLOOKUP(A373,'2013'!$A$5:$K$674,6),0)</f>
        <v>0</v>
      </c>
      <c r="AD373" s="40">
        <f>IF(R373=A373,VLOOKUP(A373,'2013'!$A$5:$K$674,7),0)</f>
        <v>0</v>
      </c>
      <c r="AE373" t="e">
        <f t="shared" si="31"/>
        <v>#DIV/0!</v>
      </c>
      <c r="AG373">
        <f>IF(R373=A373,VLOOKUP(A373,'2012'!$A$5:$K$674,3),0)</f>
        <v>323</v>
      </c>
      <c r="AH373" s="33">
        <f>IF(R373=A373,VLOOKUP(A373,'2012'!$A$5:$K$674,4),0)</f>
        <v>149250</v>
      </c>
      <c r="AI373">
        <f>IF(R373=A373,VLOOKUP(A373,'2012'!$A$5:$K$674,5),0)</f>
        <v>1</v>
      </c>
      <c r="AJ373">
        <f>IF(R373=A373,VLOOKUP(A373,'2012'!$A$5:$K$674,6),0)</f>
        <v>0</v>
      </c>
      <c r="AK373" s="40">
        <f>IF(R373=A373,VLOOKUP(A373,'2012'!$A$5:$K$674,7),0)</f>
        <v>0</v>
      </c>
      <c r="AL373" t="e">
        <f t="shared" si="32"/>
        <v>#DIV/0!</v>
      </c>
      <c r="AN373" t="str">
        <f>VLOOKUP(A373,'2011'!$A$5:$K$674,1)</f>
        <v xml:space="preserve">Peggy Peck </v>
      </c>
      <c r="AO373">
        <f>IF(AN373=R373,VLOOKUP(A373,'2011'!$A$5:$K$674,3),0)</f>
        <v>0</v>
      </c>
      <c r="AP373" s="33">
        <f>IF(AN373=R373,VLOOKUP(A373,'2011'!$A$5:$K$674,4),0)</f>
        <v>0</v>
      </c>
      <c r="AQ373">
        <f>IF(R373=AN373,VLOOKUP(A373,'2011'!$A$5:$K$674,5),0)</f>
        <v>0</v>
      </c>
      <c r="AR373">
        <f>IF(R373=AN373,VLOOKUP(A373,'2011'!$A$5:$K$674,6),0)</f>
        <v>0</v>
      </c>
      <c r="AS373" s="40">
        <f>IF(R373=AN373,VLOOKUP(A373,'2011'!$A$5:$K$674,7),0)</f>
        <v>0</v>
      </c>
    </row>
    <row r="374" spans="1:45" x14ac:dyDescent="0.2">
      <c r="A374" t="s">
        <v>138</v>
      </c>
      <c r="B374" t="s">
        <v>1036</v>
      </c>
      <c r="C374">
        <v>288</v>
      </c>
      <c r="D374" s="33">
        <v>709500</v>
      </c>
      <c r="E374">
        <v>6</v>
      </c>
      <c r="F374">
        <v>0</v>
      </c>
      <c r="G374" s="40">
        <v>0</v>
      </c>
      <c r="H374" s="40">
        <f t="shared" si="30"/>
        <v>-1</v>
      </c>
      <c r="J374" t="str">
        <f>VLOOKUP(A374,'2015'!$A$5:$K$674,1)</f>
        <v xml:space="preserve">Pete Arvizu </v>
      </c>
      <c r="K374" s="31">
        <f>IF(J374=A374,VLOOKUP(A374,'2015'!$A$5:$K$674,3),0)</f>
        <v>268</v>
      </c>
      <c r="L374" s="33">
        <f>IF(J374=A374,VLOOKUP(A374,'2015'!$A$5:$K$674,4),0)</f>
        <v>512000</v>
      </c>
      <c r="M374">
        <f>IF(J374=A374,VLOOKUP(A374,'2015'!$A$5:$K$674,5),0)</f>
        <v>7</v>
      </c>
      <c r="N374">
        <f>IF(J374=A374,VLOOKUP(A374,'2015'!$A$5:$K$674,6),0)</f>
        <v>1</v>
      </c>
      <c r="O374" s="40">
        <f>IF(J374=A374,VLOOKUP(A374,'2015'!$A$5:$K$674,7),0)</f>
        <v>0.14285714285714285</v>
      </c>
      <c r="P374" t="e">
        <f t="shared" si="28"/>
        <v>#DIV/0!</v>
      </c>
      <c r="R374" t="str">
        <f>VLOOKUP(A374,'2014'!$A$5:$K$675,1)</f>
        <v xml:space="preserve">Pete Arvizu </v>
      </c>
      <c r="S374" s="31">
        <f>IF(R374=A374,VLOOKUP(A374,'2014'!$A$5:$K$675,3),0)</f>
        <v>297</v>
      </c>
      <c r="T374" s="33">
        <f>IF(R374=A374,VLOOKUP(A374,'2014'!$A$5:$K$675,4),0)</f>
        <v>445400</v>
      </c>
      <c r="U374">
        <f>IF(R374=A374,VLOOKUP(A374,'2014'!$A$5:$K$675,5),0)</f>
        <v>6</v>
      </c>
      <c r="V374">
        <f>IF(R374=A374,VLOOKUP(A374,'2014'!$A$5:$K$675,6),0)</f>
        <v>0</v>
      </c>
      <c r="W374" s="40">
        <f>IF(R374=A374,VLOOKUP(A374,'2014'!$A$5:$K$675,7),0)</f>
        <v>0</v>
      </c>
      <c r="X374">
        <f t="shared" si="29"/>
        <v>-1</v>
      </c>
      <c r="Z374">
        <f>IF(R374=A374,VLOOKUP(A374,'2013'!$A$5:$K$674,3),0)</f>
        <v>204</v>
      </c>
      <c r="AA374" s="33">
        <f>IF(R374=A374,VLOOKUP(A374,'2013'!$A$5:$K$674,4),0)</f>
        <v>699400</v>
      </c>
      <c r="AB374">
        <f>IF(R374=A374,VLOOKUP(A374,'2013'!$A$5:$K$674,5),0)</f>
        <v>9</v>
      </c>
      <c r="AC374">
        <f>IF(R374=A374,VLOOKUP(A374,'2013'!$A$5:$K$674,6),0)</f>
        <v>1</v>
      </c>
      <c r="AD374" s="40">
        <f>IF(R374=A374,VLOOKUP(A374,'2013'!$A$5:$K$674,7),0)</f>
        <v>0.1111111111111111</v>
      </c>
      <c r="AE374">
        <f t="shared" si="31"/>
        <v>0.11111111111111067</v>
      </c>
      <c r="AG374">
        <f>IF(R374=A374,VLOOKUP(A374,'2012'!$A$5:$K$674,3),0)</f>
        <v>237</v>
      </c>
      <c r="AH374" s="33">
        <f>IF(R374=A374,VLOOKUP(A374,'2012'!$A$5:$K$674,4),0)</f>
        <v>496500</v>
      </c>
      <c r="AI374">
        <f>IF(R374=A374,VLOOKUP(A374,'2012'!$A$5:$K$674,5),0)</f>
        <v>10</v>
      </c>
      <c r="AJ374">
        <f>IF(R374=A374,VLOOKUP(A374,'2012'!$A$5:$K$674,6),0)</f>
        <v>1</v>
      </c>
      <c r="AK374" s="40">
        <f>IF(R374=A374,VLOOKUP(A374,'2012'!$A$5:$K$674,7),0)</f>
        <v>0.1</v>
      </c>
      <c r="AL374">
        <f t="shared" si="32"/>
        <v>0.10000000000000003</v>
      </c>
      <c r="AN374" t="str">
        <f>VLOOKUP(A374,'2011'!$A$5:$K$674,1)</f>
        <v xml:space="preserve">Pete Arvizu </v>
      </c>
      <c r="AO374">
        <f>IF(AN374=R374,VLOOKUP(A374,'2011'!$A$5:$K$674,3),0)</f>
        <v>196</v>
      </c>
      <c r="AP374" s="33">
        <f>IF(AN374=R374,VLOOKUP(A374,'2011'!$A$5:$K$674,4),0)</f>
        <v>529000</v>
      </c>
      <c r="AQ374">
        <f>IF(R374=AN374,VLOOKUP(A374,'2011'!$A$5:$K$674,5),0)</f>
        <v>11</v>
      </c>
      <c r="AR374">
        <f>IF(R374=AN374,VLOOKUP(A374,'2011'!$A$5:$K$674,6),0)</f>
        <v>1</v>
      </c>
      <c r="AS374" s="40">
        <f>IF(R374=AN374,VLOOKUP(A374,'2011'!$A$5:$K$674,7),0)</f>
        <v>9.0909090909090912E-2</v>
      </c>
    </row>
    <row r="375" spans="1:45" x14ac:dyDescent="0.2">
      <c r="A375" t="s">
        <v>633</v>
      </c>
      <c r="B375" t="s">
        <v>1036</v>
      </c>
      <c r="C375">
        <v>176</v>
      </c>
      <c r="D375" s="33">
        <v>1562500</v>
      </c>
      <c r="E375">
        <v>6</v>
      </c>
      <c r="F375">
        <v>1</v>
      </c>
      <c r="G375" s="40">
        <v>0.16666666666666666</v>
      </c>
      <c r="H375" s="40" t="e">
        <f t="shared" si="30"/>
        <v>#DIV/0!</v>
      </c>
      <c r="J375" t="str">
        <f>VLOOKUP(A375,'2015'!$A$5:$K$674,1)</f>
        <v xml:space="preserve">Poet Evans-Colliver </v>
      </c>
      <c r="K375" s="31">
        <f>IF(J375=A375,VLOOKUP(A375,'2015'!$A$5:$K$674,3),0)</f>
        <v>136</v>
      </c>
      <c r="L375" s="33">
        <f>IF(J375=A375,VLOOKUP(A375,'2015'!$A$5:$K$674,4),0)</f>
        <v>1420500</v>
      </c>
      <c r="M375">
        <f>IF(J375=A375,VLOOKUP(A375,'2015'!$A$5:$K$674,5),0)</f>
        <v>8</v>
      </c>
      <c r="N375">
        <f>IF(J375=A375,VLOOKUP(A375,'2015'!$A$5:$K$674,6),0)</f>
        <v>1</v>
      </c>
      <c r="O375" s="40">
        <f>IF(J375=A375,VLOOKUP(A375,'2015'!$A$5:$K$674,7),0)</f>
        <v>0.125</v>
      </c>
      <c r="P375" t="e">
        <f t="shared" si="28"/>
        <v>#DIV/0!</v>
      </c>
      <c r="R375" t="str">
        <f>VLOOKUP(A375,'2014'!$A$5:$K$675,1)</f>
        <v xml:space="preserve">Poet Evans-Colliver </v>
      </c>
      <c r="S375" s="31">
        <f>IF(R375=A375,VLOOKUP(A375,'2014'!$A$5:$K$675,3),0)</f>
        <v>150</v>
      </c>
      <c r="T375" s="33">
        <f>IF(R375=A375,VLOOKUP(A375,'2014'!$A$5:$K$675,4),0)</f>
        <v>1351600</v>
      </c>
      <c r="U375">
        <f>IF(R375=A375,VLOOKUP(A375,'2014'!$A$5:$K$675,5),0)</f>
        <v>9</v>
      </c>
      <c r="V375">
        <f>IF(R375=A375,VLOOKUP(A375,'2014'!$A$5:$K$675,6),0)</f>
        <v>0</v>
      </c>
      <c r="W375" s="40">
        <f>IF(R375=A375,VLOOKUP(A375,'2014'!$A$5:$K$675,7),0)</f>
        <v>0</v>
      </c>
      <c r="X375" t="e">
        <f t="shared" si="29"/>
        <v>#DIV/0!</v>
      </c>
      <c r="Z375">
        <f>IF(R375=A375,VLOOKUP(A375,'2013'!$A$5:$K$674,3),0)</f>
        <v>152</v>
      </c>
      <c r="AA375" s="33">
        <f>IF(R375=A375,VLOOKUP(A375,'2013'!$A$5:$K$674,4),0)</f>
        <v>1144800</v>
      </c>
      <c r="AB375">
        <f>IF(R375=A375,VLOOKUP(A375,'2013'!$A$5:$K$674,5),0)</f>
        <v>9</v>
      </c>
      <c r="AC375">
        <f>IF(R375=A375,VLOOKUP(A375,'2013'!$A$5:$K$674,6),0)</f>
        <v>1</v>
      </c>
      <c r="AD375" s="40">
        <f>IF(R375=A375,VLOOKUP(A375,'2013'!$A$5:$K$674,7),0)</f>
        <v>0.1111111111111111</v>
      </c>
      <c r="AE375" t="e">
        <f t="shared" si="31"/>
        <v>#DIV/0!</v>
      </c>
      <c r="AG375">
        <f>IF(R375=A375,VLOOKUP(A375,'2012'!$A$5:$K$674,3),0)</f>
        <v>301</v>
      </c>
      <c r="AH375" s="33">
        <f>IF(R375=A375,VLOOKUP(A375,'2012'!$A$5:$K$674,4),0)</f>
        <v>227777</v>
      </c>
      <c r="AI375">
        <f>IF(R375=A375,VLOOKUP(A375,'2012'!$A$5:$K$674,5),0)</f>
        <v>2</v>
      </c>
      <c r="AJ375">
        <f>IF(R375=A375,VLOOKUP(A375,'2012'!$A$5:$K$674,6),0)</f>
        <v>0</v>
      </c>
      <c r="AK375" s="40">
        <f>IF(R375=A375,VLOOKUP(A375,'2012'!$A$5:$K$674,7),0)</f>
        <v>0</v>
      </c>
      <c r="AL375" t="e">
        <f t="shared" si="32"/>
        <v>#DIV/0!</v>
      </c>
      <c r="AN375" t="str">
        <f>VLOOKUP(A375,'2011'!$A$5:$K$674,1)</f>
        <v xml:space="preserve">Phyllis Wieser </v>
      </c>
      <c r="AO375">
        <f>IF(AN375=R375,VLOOKUP(A375,'2011'!$A$5:$K$674,3),0)</f>
        <v>0</v>
      </c>
      <c r="AP375" s="33">
        <f>IF(AN375=R375,VLOOKUP(A375,'2011'!$A$5:$K$674,4),0)</f>
        <v>0</v>
      </c>
      <c r="AQ375">
        <f>IF(R375=AN375,VLOOKUP(A375,'2011'!$A$5:$K$674,5),0)</f>
        <v>0</v>
      </c>
      <c r="AR375">
        <f>IF(R375=AN375,VLOOKUP(A375,'2011'!$A$5:$K$674,6),0)</f>
        <v>0</v>
      </c>
      <c r="AS375" s="40">
        <f>IF(R375=AN375,VLOOKUP(A375,'2011'!$A$5:$K$674,7),0)</f>
        <v>0</v>
      </c>
    </row>
    <row r="376" spans="1:45" x14ac:dyDescent="0.2">
      <c r="A376" t="s">
        <v>139</v>
      </c>
      <c r="B376" t="s">
        <v>1100</v>
      </c>
      <c r="C376">
        <v>31</v>
      </c>
      <c r="D376" s="33">
        <v>5529200</v>
      </c>
      <c r="E376">
        <v>29</v>
      </c>
      <c r="F376">
        <v>14</v>
      </c>
      <c r="G376" s="40">
        <v>0.48275862068965519</v>
      </c>
      <c r="H376" s="40">
        <f t="shared" si="30"/>
        <v>-0.14482758620689659</v>
      </c>
      <c r="J376" t="str">
        <f>VLOOKUP(A376,'2015'!$A$5:$K$674,1)</f>
        <v xml:space="preserve">Polly Hedrick </v>
      </c>
      <c r="K376" s="31">
        <f>IF(J376=A376,VLOOKUP(A376,'2015'!$A$5:$K$674,3),0)</f>
        <v>13</v>
      </c>
      <c r="L376" s="33">
        <f>IF(J376=A376,VLOOKUP(A376,'2015'!$A$5:$K$674,4),0)</f>
        <v>6230850</v>
      </c>
      <c r="M376">
        <f>IF(J376=A376,VLOOKUP(A376,'2015'!$A$5:$K$674,5),0)</f>
        <v>30</v>
      </c>
      <c r="N376">
        <f>IF(J376=A376,VLOOKUP(A376,'2015'!$A$5:$K$674,6),0)</f>
        <v>16</v>
      </c>
      <c r="O376" s="40">
        <f>IF(J376=A376,VLOOKUP(A376,'2015'!$A$5:$K$674,7),0)</f>
        <v>0.53333333333333333</v>
      </c>
      <c r="P376">
        <f t="shared" si="28"/>
        <v>0.83703703703703691</v>
      </c>
      <c r="R376" t="str">
        <f>VLOOKUP(A376,'2014'!$A$5:$K$675,1)</f>
        <v xml:space="preserve">Polly Hedrick </v>
      </c>
      <c r="S376" s="31">
        <f>IF(R376=A376,VLOOKUP(A376,'2014'!$A$5:$K$675,3),0)</f>
        <v>13</v>
      </c>
      <c r="T376" s="33">
        <f>IF(R376=A376,VLOOKUP(A376,'2014'!$A$5:$K$675,4),0)</f>
        <v>6696900</v>
      </c>
      <c r="U376">
        <f>IF(R376=A376,VLOOKUP(A376,'2014'!$A$5:$K$675,5),0)</f>
        <v>31</v>
      </c>
      <c r="V376">
        <f>IF(R376=A376,VLOOKUP(A376,'2014'!$A$5:$K$675,6),0)</f>
        <v>9</v>
      </c>
      <c r="W376" s="40">
        <f>IF(R376=A376,VLOOKUP(A376,'2014'!$A$5:$K$675,7),0)</f>
        <v>0.29032258064516131</v>
      </c>
      <c r="X376">
        <f t="shared" si="29"/>
        <v>-0.77308120133481628</v>
      </c>
      <c r="Z376">
        <f>IF(R376=A376,VLOOKUP(A376,'2013'!$A$5:$K$674,3),0)</f>
        <v>6</v>
      </c>
      <c r="AA376" s="33">
        <f>IF(R376=A376,VLOOKUP(A376,'2013'!$A$5:$K$674,4),0)</f>
        <v>10601975</v>
      </c>
      <c r="AB376">
        <f>IF(R376=A376,VLOOKUP(A376,'2013'!$A$5:$K$674,5),0)</f>
        <v>52</v>
      </c>
      <c r="AC376">
        <f>IF(R376=A376,VLOOKUP(A376,'2013'!$A$5:$K$674,6),0)</f>
        <v>26</v>
      </c>
      <c r="AD376" s="40">
        <f>IF(R376=A376,VLOOKUP(A376,'2013'!$A$5:$K$674,7),0)</f>
        <v>0.5</v>
      </c>
      <c r="AE376">
        <f t="shared" si="31"/>
        <v>1.2794117647058811</v>
      </c>
      <c r="AG376">
        <f>IF(R376=A376,VLOOKUP(A376,'2012'!$A$5:$K$674,3),0)</f>
        <v>3</v>
      </c>
      <c r="AH376" s="33">
        <f>IF(R376=A376,VLOOKUP(A376,'2012'!$A$5:$K$674,4),0)</f>
        <v>13528446</v>
      </c>
      <c r="AI376">
        <f>IF(R376=A376,VLOOKUP(A376,'2012'!$A$5:$K$674,5),0)</f>
        <v>62</v>
      </c>
      <c r="AJ376">
        <f>IF(R376=A376,VLOOKUP(A376,'2012'!$A$5:$K$674,6),0)</f>
        <v>35</v>
      </c>
      <c r="AK376" s="40">
        <f>IF(R376=A376,VLOOKUP(A376,'2012'!$A$5:$K$674,7),0)</f>
        <v>0.56451612903225812</v>
      </c>
      <c r="AL376">
        <f t="shared" si="32"/>
        <v>0.21935483870967754</v>
      </c>
      <c r="AN376" t="str">
        <f>VLOOKUP(A376,'2011'!$A$5:$K$674,1)</f>
        <v xml:space="preserve">Polly Hedrick </v>
      </c>
      <c r="AO376">
        <f>IF(AN376=R376,VLOOKUP(A376,'2011'!$A$5:$K$674,3),0)</f>
        <v>3</v>
      </c>
      <c r="AP376" s="33">
        <f>IF(AN376=R376,VLOOKUP(A376,'2011'!$A$5:$K$674,4),0)</f>
        <v>10824664</v>
      </c>
      <c r="AQ376">
        <f>IF(R376=AN376,VLOOKUP(A376,'2011'!$A$5:$K$674,5),0)</f>
        <v>54</v>
      </c>
      <c r="AR376">
        <f>IF(R376=AN376,VLOOKUP(A376,'2011'!$A$5:$K$674,6),0)</f>
        <v>25</v>
      </c>
      <c r="AS376" s="40">
        <f>IF(R376=AN376,VLOOKUP(A376,'2011'!$A$5:$K$674,7),0)</f>
        <v>0.46296296296296297</v>
      </c>
    </row>
    <row r="377" spans="1:45" x14ac:dyDescent="0.2">
      <c r="A377" t="s">
        <v>140</v>
      </c>
      <c r="B377" t="s">
        <v>281</v>
      </c>
      <c r="C377">
        <v>362</v>
      </c>
      <c r="D377" s="33">
        <v>328564</v>
      </c>
      <c r="E377">
        <v>6</v>
      </c>
      <c r="F377">
        <v>2</v>
      </c>
      <c r="G377" s="40">
        <v>0.33333333333333331</v>
      </c>
      <c r="H377" s="40">
        <f t="shared" si="30"/>
        <v>2</v>
      </c>
      <c r="J377" t="str">
        <f>VLOOKUP(A377,'2015'!$A$5:$K$674,1)</f>
        <v xml:space="preserve">Polly Paton </v>
      </c>
      <c r="K377" s="31">
        <f>IF(J377=A377,VLOOKUP(A377,'2015'!$A$5:$K$674,3),0)</f>
        <v>319</v>
      </c>
      <c r="L377" s="33">
        <f>IF(J377=A377,VLOOKUP(A377,'2015'!$A$5:$K$674,4),0)</f>
        <v>332850</v>
      </c>
      <c r="M377">
        <f>IF(J377=A377,VLOOKUP(A377,'2015'!$A$5:$K$674,5),0)</f>
        <v>5</v>
      </c>
      <c r="N377">
        <f>IF(J377=A377,VLOOKUP(A377,'2015'!$A$5:$K$674,6),0)</f>
        <v>0</v>
      </c>
      <c r="O377" s="40">
        <f>IF(J377=A377,VLOOKUP(A377,'2015'!$A$5:$K$674,7),0)</f>
        <v>0</v>
      </c>
      <c r="P377" t="e">
        <f t="shared" si="28"/>
        <v>#DIV/0!</v>
      </c>
      <c r="R377" t="str">
        <f>VLOOKUP(A377,'2014'!$A$5:$K$675,1)</f>
        <v xml:space="preserve">Polly Paton </v>
      </c>
      <c r="S377" s="31">
        <f>IF(R377=A377,VLOOKUP(A377,'2014'!$A$5:$K$675,3),0)</f>
        <v>229</v>
      </c>
      <c r="T377" s="33">
        <f>IF(R377=A377,VLOOKUP(A377,'2014'!$A$5:$K$675,4),0)</f>
        <v>706968</v>
      </c>
      <c r="U377">
        <f>IF(R377=A377,VLOOKUP(A377,'2014'!$A$5:$K$675,5),0)</f>
        <v>6</v>
      </c>
      <c r="V377">
        <f>IF(R377=A377,VLOOKUP(A377,'2014'!$A$5:$K$675,6),0)</f>
        <v>0</v>
      </c>
      <c r="W377" s="40">
        <f>IF(R377=A377,VLOOKUP(A377,'2014'!$A$5:$K$675,7),0)</f>
        <v>0</v>
      </c>
      <c r="X377" t="e">
        <f t="shared" si="29"/>
        <v>#DIV/0!</v>
      </c>
      <c r="Z377">
        <f>IF(R377=A377,VLOOKUP(A377,'2013'!$A$5:$K$674,3),0)</f>
        <v>210</v>
      </c>
      <c r="AA377" s="33">
        <f>IF(R377=A377,VLOOKUP(A377,'2013'!$A$5:$K$674,4),0)</f>
        <v>677600</v>
      </c>
      <c r="AB377">
        <f>IF(R377=A377,VLOOKUP(A377,'2013'!$A$5:$K$674,5),0)</f>
        <v>7</v>
      </c>
      <c r="AC377">
        <f>IF(R377=A377,VLOOKUP(A377,'2013'!$A$5:$K$674,6),0)</f>
        <v>1</v>
      </c>
      <c r="AD377" s="40">
        <f>IF(R377=A377,VLOOKUP(A377,'2013'!$A$5:$K$674,7),0)</f>
        <v>0.14285714285714285</v>
      </c>
      <c r="AE377" t="e">
        <f t="shared" si="31"/>
        <v>#DIV/0!</v>
      </c>
      <c r="AG377">
        <f>IF(R377=A377,VLOOKUP(A377,'2012'!$A$5:$K$674,3),0)</f>
        <v>183</v>
      </c>
      <c r="AH377" s="33">
        <f>IF(R377=A377,VLOOKUP(A377,'2012'!$A$5:$K$674,4),0)</f>
        <v>757999</v>
      </c>
      <c r="AI377">
        <f>IF(R377=A377,VLOOKUP(A377,'2012'!$A$5:$K$674,5),0)</f>
        <v>9</v>
      </c>
      <c r="AJ377">
        <f>IF(R377=A377,VLOOKUP(A377,'2012'!$A$5:$K$674,6),0)</f>
        <v>1</v>
      </c>
      <c r="AK377" s="40">
        <f>IF(R377=A377,VLOOKUP(A377,'2012'!$A$5:$K$674,7),0)</f>
        <v>0.1111111111111111</v>
      </c>
      <c r="AL377" t="e">
        <f t="shared" si="32"/>
        <v>#DIV/0!</v>
      </c>
      <c r="AN377" t="str">
        <f>VLOOKUP(A377,'2011'!$A$5:$K$674,1)</f>
        <v xml:space="preserve">Polly Hedrick </v>
      </c>
      <c r="AO377">
        <f>IF(AN377=R377,VLOOKUP(A377,'2011'!$A$5:$K$674,3),0)</f>
        <v>0</v>
      </c>
      <c r="AP377" s="33">
        <f>IF(AN377=R377,VLOOKUP(A377,'2011'!$A$5:$K$674,4),0)</f>
        <v>0</v>
      </c>
      <c r="AQ377">
        <f>IF(R377=AN377,VLOOKUP(A377,'2011'!$A$5:$K$674,5),0)</f>
        <v>0</v>
      </c>
      <c r="AR377">
        <f>IF(R377=AN377,VLOOKUP(A377,'2011'!$A$5:$K$674,6),0)</f>
        <v>0</v>
      </c>
      <c r="AS377" s="40">
        <f>IF(R377=AN377,VLOOKUP(A377,'2011'!$A$5:$K$674,7),0)</f>
        <v>0</v>
      </c>
    </row>
    <row r="378" spans="1:45" x14ac:dyDescent="0.2">
      <c r="A378" t="s">
        <v>1344</v>
      </c>
      <c r="B378" t="s">
        <v>1101</v>
      </c>
      <c r="C378">
        <v>307</v>
      </c>
      <c r="D378" s="33">
        <v>584500</v>
      </c>
      <c r="E378">
        <v>5</v>
      </c>
      <c r="F378">
        <v>0</v>
      </c>
      <c r="G378" s="40">
        <v>0</v>
      </c>
      <c r="H378" s="40" t="e">
        <f t="shared" si="30"/>
        <v>#DIV/0!</v>
      </c>
      <c r="J378" t="str">
        <f>VLOOKUP(A378,'2015'!$A$5:$K$674,1)</f>
        <v xml:space="preserve">Randy Cook </v>
      </c>
      <c r="K378" s="31">
        <f>IF(J378=A378,VLOOKUP(A378,'2015'!$A$5:$K$674,3),0)</f>
        <v>303</v>
      </c>
      <c r="L378" s="33">
        <f>IF(J378=A378,VLOOKUP(A378,'2015'!$A$5:$K$674,4),0)</f>
        <v>383500</v>
      </c>
      <c r="M378">
        <f>IF(J378=A378,VLOOKUP(A378,'2015'!$A$5:$K$674,5),0)</f>
        <v>7</v>
      </c>
      <c r="N378">
        <f>IF(J378=A378,VLOOKUP(A378,'2015'!$A$5:$K$674,6),0)</f>
        <v>1</v>
      </c>
      <c r="O378" s="40">
        <f>IF(J378=A378,VLOOKUP(A378,'2015'!$A$5:$K$674,7),0)</f>
        <v>0.14285714285714285</v>
      </c>
      <c r="P378" t="e">
        <f t="shared" si="28"/>
        <v>#DIV/0!</v>
      </c>
      <c r="R378" t="str">
        <f>VLOOKUP(A378,'2014'!$A$5:$K$675,1)</f>
        <v xml:space="preserve">Randy Cook </v>
      </c>
      <c r="S378" s="31">
        <f>IF(R378=A378,VLOOKUP(A378,'2014'!$A$5:$K$675,3),0)</f>
        <v>343</v>
      </c>
      <c r="T378" s="33">
        <f>IF(R378=A378,VLOOKUP(A378,'2014'!$A$5:$K$675,4),0)</f>
        <v>271400</v>
      </c>
      <c r="U378">
        <f>IF(R378=A378,VLOOKUP(A378,'2014'!$A$5:$K$675,5),0)</f>
        <v>6</v>
      </c>
      <c r="V378">
        <f>IF(R378=A378,VLOOKUP(A378,'2014'!$A$5:$K$675,6),0)</f>
        <v>0</v>
      </c>
      <c r="W378" s="40">
        <f>IF(R378=A378,VLOOKUP(A378,'2014'!$A$5:$K$675,7),0)</f>
        <v>0</v>
      </c>
      <c r="X378" t="e">
        <f t="shared" si="29"/>
        <v>#DIV/0!</v>
      </c>
      <c r="Z378">
        <f>IF(R378=A378,VLOOKUP(A378,'2013'!$A$5:$K$674,3),0)</f>
        <v>394</v>
      </c>
      <c r="AA378" s="33">
        <f>IF(R378=A378,VLOOKUP(A378,'2013'!$A$5:$K$674,4),0)</f>
        <v>43000</v>
      </c>
      <c r="AB378">
        <f>IF(R378=A378,VLOOKUP(A378,'2013'!$A$5:$K$674,5),0)</f>
        <v>3</v>
      </c>
      <c r="AC378">
        <f>IF(R378=A378,VLOOKUP(A378,'2013'!$A$5:$K$674,6),0)</f>
        <v>0</v>
      </c>
      <c r="AD378" s="40">
        <f>IF(R378=A378,VLOOKUP(A378,'2013'!$A$5:$K$674,7),0)</f>
        <v>0</v>
      </c>
      <c r="AE378" t="e">
        <f t="shared" si="31"/>
        <v>#DIV/0!</v>
      </c>
      <c r="AG378">
        <f>IF(R378=A378,VLOOKUP(A378,'2012'!$A$5:$K$674,3),0)</f>
        <v>273</v>
      </c>
      <c r="AH378" s="33">
        <f>IF(R378=A378,VLOOKUP(A378,'2012'!$A$5:$K$674,4),0)</f>
        <v>321500</v>
      </c>
      <c r="AI378">
        <f>IF(R378=A378,VLOOKUP(A378,'2012'!$A$5:$K$674,5),0)</f>
        <v>2</v>
      </c>
      <c r="AJ378">
        <f>IF(R378=A378,VLOOKUP(A378,'2012'!$A$5:$K$674,6),0)</f>
        <v>0</v>
      </c>
      <c r="AK378" s="40">
        <f>IF(R378=A378,VLOOKUP(A378,'2012'!$A$5:$K$674,7),0)</f>
        <v>0</v>
      </c>
      <c r="AL378" t="e">
        <f t="shared" si="32"/>
        <v>#DIV/0!</v>
      </c>
      <c r="AN378" t="str">
        <f>VLOOKUP(A378,'2011'!$A$5:$K$674,1)</f>
        <v xml:space="preserve">Randy Cook </v>
      </c>
      <c r="AO378">
        <f>IF(AN378=R378,VLOOKUP(A378,'2011'!$A$5:$K$674,3),0)</f>
        <v>312</v>
      </c>
      <c r="AP378" s="33">
        <f>IF(AN378=R378,VLOOKUP(A378,'2011'!$A$5:$K$674,4),0)</f>
        <v>175000</v>
      </c>
      <c r="AQ378">
        <f>IF(R378=AN378,VLOOKUP(A378,'2011'!$A$5:$K$674,5),0)</f>
        <v>2</v>
      </c>
      <c r="AR378">
        <f>IF(R378=AN378,VLOOKUP(A378,'2011'!$A$5:$K$674,6),0)</f>
        <v>0</v>
      </c>
      <c r="AS378" s="40">
        <f>IF(R378=AN378,VLOOKUP(A378,'2011'!$A$5:$K$674,7),0)</f>
        <v>0</v>
      </c>
    </row>
    <row r="379" spans="1:45" x14ac:dyDescent="0.2">
      <c r="A379" t="s">
        <v>1103</v>
      </c>
      <c r="B379" t="s">
        <v>886</v>
      </c>
      <c r="C379">
        <v>19</v>
      </c>
      <c r="D379" s="33">
        <v>7310581</v>
      </c>
      <c r="E379">
        <v>41</v>
      </c>
      <c r="F379">
        <v>0</v>
      </c>
      <c r="G379" s="40">
        <v>0</v>
      </c>
      <c r="H379" s="40" t="e">
        <f t="shared" si="30"/>
        <v>#DIV/0!</v>
      </c>
      <c r="J379" t="str">
        <f>VLOOKUP(A379,'2015'!$A$5:$K$674,1)</f>
        <v xml:space="preserve">Randy French </v>
      </c>
      <c r="K379" s="31">
        <f>IF(J379=A379,VLOOKUP(A379,'2015'!$A$5:$K$674,3),0)</f>
        <v>11</v>
      </c>
      <c r="L379" s="33">
        <f>IF(J379=A379,VLOOKUP(A379,'2015'!$A$5:$K$674,4),0)</f>
        <v>6766911</v>
      </c>
      <c r="M379">
        <f>IF(J379=A379,VLOOKUP(A379,'2015'!$A$5:$K$674,5),0)</f>
        <v>37</v>
      </c>
      <c r="N379">
        <f>IF(J379=A379,VLOOKUP(A379,'2015'!$A$5:$K$674,6),0)</f>
        <v>0</v>
      </c>
      <c r="O379" s="40">
        <f>IF(J379=A379,VLOOKUP(A379,'2015'!$A$5:$K$674,7),0)</f>
        <v>0</v>
      </c>
      <c r="P379" t="e">
        <f t="shared" si="28"/>
        <v>#DIV/0!</v>
      </c>
      <c r="R379" t="str">
        <f>VLOOKUP(A379,'2014'!$A$5:$K$675,1)</f>
        <v xml:space="preserve">Randy French </v>
      </c>
      <c r="S379" s="31">
        <f>IF(R379=A379,VLOOKUP(A379,'2014'!$A$5:$K$675,3),0)</f>
        <v>21</v>
      </c>
      <c r="T379" s="33">
        <f>IF(R379=A379,VLOOKUP(A379,'2014'!$A$5:$K$675,4),0)</f>
        <v>5198873</v>
      </c>
      <c r="U379">
        <f>IF(R379=A379,VLOOKUP(A379,'2014'!$A$5:$K$675,5),0)</f>
        <v>30</v>
      </c>
      <c r="V379">
        <f>IF(R379=A379,VLOOKUP(A379,'2014'!$A$5:$K$675,6),0)</f>
        <v>0</v>
      </c>
      <c r="W379" s="40">
        <f>IF(R379=A379,VLOOKUP(A379,'2014'!$A$5:$K$675,7),0)</f>
        <v>0</v>
      </c>
      <c r="X379" t="e">
        <f t="shared" si="29"/>
        <v>#DIV/0!</v>
      </c>
      <c r="Z379">
        <f>IF(R379=A379,VLOOKUP(A379,'2013'!$A$5:$K$674,3),0)</f>
        <v>41</v>
      </c>
      <c r="AA379" s="33">
        <f>IF(R379=A379,VLOOKUP(A379,'2013'!$A$5:$K$674,4),0)</f>
        <v>3108397</v>
      </c>
      <c r="AB379">
        <f>IF(R379=A379,VLOOKUP(A379,'2013'!$A$5:$K$674,5),0)</f>
        <v>19</v>
      </c>
      <c r="AC379">
        <f>IF(R379=A379,VLOOKUP(A379,'2013'!$A$5:$K$674,6),0)</f>
        <v>0</v>
      </c>
      <c r="AD379" s="40">
        <f>IF(R379=A379,VLOOKUP(A379,'2013'!$A$5:$K$674,7),0)</f>
        <v>0</v>
      </c>
      <c r="AE379" t="e">
        <f t="shared" si="31"/>
        <v>#DIV/0!</v>
      </c>
      <c r="AG379">
        <f>IF(R379=A379,VLOOKUP(A379,'2012'!$A$5:$K$674,3),0)</f>
        <v>77</v>
      </c>
      <c r="AH379" s="33">
        <f>IF(R379=A379,VLOOKUP(A379,'2012'!$A$5:$K$674,4),0)</f>
        <v>1878316</v>
      </c>
      <c r="AI379">
        <f>IF(R379=A379,VLOOKUP(A379,'2012'!$A$5:$K$674,5),0)</f>
        <v>14</v>
      </c>
      <c r="AJ379">
        <f>IF(R379=A379,VLOOKUP(A379,'2012'!$A$5:$K$674,6),0)</f>
        <v>0</v>
      </c>
      <c r="AK379" s="40">
        <f>IF(R379=A379,VLOOKUP(A379,'2012'!$A$5:$K$674,7),0)</f>
        <v>0</v>
      </c>
      <c r="AL379" t="e">
        <f t="shared" si="32"/>
        <v>#DIV/0!</v>
      </c>
      <c r="AN379" t="str">
        <f>VLOOKUP(A379,'2011'!$A$5:$K$674,1)</f>
        <v xml:space="preserve">Randy French </v>
      </c>
      <c r="AO379">
        <f>IF(AN379=R379,VLOOKUP(A379,'2011'!$A$5:$K$674,3),0)</f>
        <v>109</v>
      </c>
      <c r="AP379" s="33">
        <f>IF(AN379=R379,VLOOKUP(A379,'2011'!$A$5:$K$674,4),0)</f>
        <v>1164695</v>
      </c>
      <c r="AQ379">
        <f>IF(R379=AN379,VLOOKUP(A379,'2011'!$A$5:$K$674,5),0)</f>
        <v>9</v>
      </c>
      <c r="AR379">
        <f>IF(R379=AN379,VLOOKUP(A379,'2011'!$A$5:$K$674,6),0)</f>
        <v>0</v>
      </c>
      <c r="AS379" s="40">
        <f>IF(R379=AN379,VLOOKUP(A379,'2011'!$A$5:$K$674,7),0)</f>
        <v>0</v>
      </c>
    </row>
    <row r="380" spans="1:45" x14ac:dyDescent="0.2">
      <c r="A380" t="s">
        <v>1272</v>
      </c>
      <c r="B380" t="s">
        <v>343</v>
      </c>
      <c r="C380">
        <v>441</v>
      </c>
      <c r="D380" s="33">
        <v>139000</v>
      </c>
      <c r="E380">
        <v>1</v>
      </c>
      <c r="F380">
        <v>0</v>
      </c>
      <c r="G380" s="40">
        <v>0</v>
      </c>
      <c r="H380" s="40">
        <f t="shared" si="30"/>
        <v>-1</v>
      </c>
      <c r="J380" t="str">
        <f>VLOOKUP(A380,'2015'!$A$5:$K$674,1)</f>
        <v xml:space="preserve">Randy French </v>
      </c>
      <c r="K380" s="31">
        <f>IF(J380=A380,VLOOKUP(A380,'2015'!$A$5:$K$674,3),0)</f>
        <v>0</v>
      </c>
      <c r="L380" s="33">
        <f>IF(J380=A380,VLOOKUP(A380,'2015'!$A$5:$K$674,4),0)</f>
        <v>0</v>
      </c>
      <c r="M380">
        <f>IF(J380=A380,VLOOKUP(A380,'2015'!$A$5:$K$674,5),0)</f>
        <v>0</v>
      </c>
      <c r="N380">
        <f>IF(J380=A380,VLOOKUP(A380,'2015'!$A$5:$K$674,6),0)</f>
        <v>0</v>
      </c>
      <c r="O380" s="40">
        <f>IF(J380=A380,VLOOKUP(A380,'2015'!$A$5:$K$674,7),0)</f>
        <v>0</v>
      </c>
      <c r="P380" t="e">
        <f t="shared" si="28"/>
        <v>#DIV/0!</v>
      </c>
      <c r="R380" t="str">
        <f>VLOOKUP(A380,'2014'!$A$5:$K$675,1)</f>
        <v xml:space="preserve">Raymond Wiggins </v>
      </c>
      <c r="S380" s="31">
        <f>IF(R380=A380,VLOOKUP(A380,'2014'!$A$5:$K$675,3),0)</f>
        <v>405</v>
      </c>
      <c r="T380" s="33">
        <f>IF(R380=A380,VLOOKUP(A380,'2014'!$A$5:$K$675,4),0)</f>
        <v>113100</v>
      </c>
      <c r="U380">
        <f>IF(R380=A380,VLOOKUP(A380,'2014'!$A$5:$K$675,5),0)</f>
        <v>2</v>
      </c>
      <c r="V380">
        <f>IF(R380=A380,VLOOKUP(A380,'2014'!$A$5:$K$675,6),0)</f>
        <v>0</v>
      </c>
      <c r="W380" s="40">
        <f>IF(R380=A380,VLOOKUP(A380,'2014'!$A$5:$K$675,7),0)</f>
        <v>0</v>
      </c>
      <c r="X380" t="e">
        <f t="shared" si="29"/>
        <v>#DIV/0!</v>
      </c>
      <c r="Z380">
        <f>IF(R380=A380,VLOOKUP(A380,'2013'!$A$5:$K$674,3),0)</f>
        <v>264</v>
      </c>
      <c r="AA380" s="33">
        <f>IF(R380=A380,VLOOKUP(A380,'2013'!$A$5:$K$674,4),0)</f>
        <v>441000</v>
      </c>
      <c r="AB380">
        <f>IF(R380=A380,VLOOKUP(A380,'2013'!$A$5:$K$674,5),0)</f>
        <v>6</v>
      </c>
      <c r="AC380">
        <f>IF(R380=A380,VLOOKUP(A380,'2013'!$A$5:$K$674,6),0)</f>
        <v>1</v>
      </c>
      <c r="AD380" s="40">
        <f>IF(R380=A380,VLOOKUP(A380,'2013'!$A$5:$K$674,7),0)</f>
        <v>0.16666666666666666</v>
      </c>
      <c r="AE380" t="e">
        <f t="shared" si="31"/>
        <v>#DIV/0!</v>
      </c>
      <c r="AG380">
        <f>IF(R380=A380,VLOOKUP(A380,'2012'!$A$5:$K$674,3),0)</f>
        <v>194</v>
      </c>
      <c r="AH380" s="33">
        <f>IF(R380=A380,VLOOKUP(A380,'2012'!$A$5:$K$674,4),0)</f>
        <v>686700</v>
      </c>
      <c r="AI380">
        <f>IF(R380=A380,VLOOKUP(A380,'2012'!$A$5:$K$674,5),0)</f>
        <v>4</v>
      </c>
      <c r="AJ380">
        <f>IF(R380=A380,VLOOKUP(A380,'2012'!$A$5:$K$674,6),0)</f>
        <v>2</v>
      </c>
      <c r="AK380" s="40">
        <f>IF(R380=A380,VLOOKUP(A380,'2012'!$A$5:$K$674,7),0)</f>
        <v>0.5</v>
      </c>
      <c r="AL380" t="e">
        <f t="shared" si="32"/>
        <v>#DIV/0!</v>
      </c>
      <c r="AN380" t="str">
        <f>VLOOKUP(A380,'2011'!$A$5:$K$674,1)</f>
        <v xml:space="preserve">Raymond Wiggins </v>
      </c>
      <c r="AO380">
        <f>IF(AN380=R380,VLOOKUP(A380,'2011'!$A$5:$K$674,3),0)</f>
        <v>320</v>
      </c>
      <c r="AP380" s="33">
        <f>IF(AN380=R380,VLOOKUP(A380,'2011'!$A$5:$K$674,4),0)</f>
        <v>154000</v>
      </c>
      <c r="AQ380">
        <f>IF(R380=AN380,VLOOKUP(A380,'2011'!$A$5:$K$674,5),0)</f>
        <v>2</v>
      </c>
      <c r="AR380">
        <f>IF(R380=AN380,VLOOKUP(A380,'2011'!$A$5:$K$674,6),0)</f>
        <v>0</v>
      </c>
      <c r="AS380" s="40">
        <f>IF(R380=AN380,VLOOKUP(A380,'2011'!$A$5:$K$674,7),0)</f>
        <v>0</v>
      </c>
    </row>
    <row r="381" spans="1:45" x14ac:dyDescent="0.2">
      <c r="A381" t="s">
        <v>1623</v>
      </c>
      <c r="B381" t="s">
        <v>5</v>
      </c>
      <c r="C381">
        <v>388</v>
      </c>
      <c r="D381" s="33">
        <v>257650</v>
      </c>
      <c r="E381">
        <v>1</v>
      </c>
      <c r="F381">
        <v>1</v>
      </c>
      <c r="G381" s="40">
        <v>1</v>
      </c>
      <c r="H381" s="40" t="e">
        <f t="shared" si="30"/>
        <v>#DIV/0!</v>
      </c>
      <c r="J381" t="str">
        <f>VLOOKUP(A381,'2015'!$A$5:$K$674,1)</f>
        <v xml:space="preserve">Randy French </v>
      </c>
      <c r="K381" s="31">
        <f>IF(J381=A381,VLOOKUP(A381,'2015'!$A$5:$K$674,3),0)</f>
        <v>0</v>
      </c>
      <c r="L381" s="33">
        <f>IF(J381=A381,VLOOKUP(A381,'2015'!$A$5:$K$674,4),0)</f>
        <v>0</v>
      </c>
      <c r="M381">
        <f>IF(J381=A381,VLOOKUP(A381,'2015'!$A$5:$K$674,5),0)</f>
        <v>0</v>
      </c>
      <c r="N381">
        <f>IF(J381=A381,VLOOKUP(A381,'2015'!$A$5:$K$674,6),0)</f>
        <v>0</v>
      </c>
      <c r="O381" s="40">
        <f>IF(J381=A381,VLOOKUP(A381,'2015'!$A$5:$K$674,7),0)</f>
        <v>0</v>
      </c>
      <c r="P381" t="e">
        <f t="shared" si="28"/>
        <v>#DIV/0!</v>
      </c>
      <c r="R381" t="str">
        <f>VLOOKUP(A381,'2014'!$A$5:$K$675,1)</f>
        <v xml:space="preserve">Raymond Wiggins </v>
      </c>
      <c r="S381" s="31">
        <f>IF(R381=A381,VLOOKUP(A381,'2014'!$A$5:$K$675,3),0)</f>
        <v>0</v>
      </c>
      <c r="T381" s="33">
        <f>IF(R381=A381,VLOOKUP(A381,'2014'!$A$5:$K$675,4),0)</f>
        <v>0</v>
      </c>
      <c r="U381">
        <f>IF(R381=A381,VLOOKUP(A381,'2014'!$A$5:$K$675,5),0)</f>
        <v>0</v>
      </c>
      <c r="V381">
        <f>IF(R381=A381,VLOOKUP(A381,'2014'!$A$5:$K$675,6),0)</f>
        <v>0</v>
      </c>
      <c r="W381" s="40">
        <f>IF(R381=A381,VLOOKUP(A381,'2014'!$A$5:$K$675,7),0)</f>
        <v>0</v>
      </c>
      <c r="X381" t="e">
        <f t="shared" si="29"/>
        <v>#DIV/0!</v>
      </c>
      <c r="Z381">
        <f>IF(R381=A381,VLOOKUP(A381,'2013'!$A$5:$K$674,3),0)</f>
        <v>0</v>
      </c>
      <c r="AA381" s="33">
        <f>IF(R381=A381,VLOOKUP(A381,'2013'!$A$5:$K$674,4),0)</f>
        <v>0</v>
      </c>
      <c r="AB381">
        <f>IF(R381=A381,VLOOKUP(A381,'2013'!$A$5:$K$674,5),0)</f>
        <v>0</v>
      </c>
      <c r="AC381">
        <f>IF(R381=A381,VLOOKUP(A381,'2013'!$A$5:$K$674,6),0)</f>
        <v>0</v>
      </c>
      <c r="AD381" s="40">
        <f>IF(R381=A381,VLOOKUP(A381,'2013'!$A$5:$K$674,7),0)</f>
        <v>0</v>
      </c>
      <c r="AE381" t="e">
        <f t="shared" si="31"/>
        <v>#DIV/0!</v>
      </c>
      <c r="AG381">
        <f>IF(R381=A381,VLOOKUP(A381,'2012'!$A$5:$K$674,3),0)</f>
        <v>0</v>
      </c>
      <c r="AH381" s="33">
        <f>IF(R381=A381,VLOOKUP(A381,'2012'!$A$5:$K$674,4),0)</f>
        <v>0</v>
      </c>
      <c r="AI381">
        <f>IF(R381=A381,VLOOKUP(A381,'2012'!$A$5:$K$674,5),0)</f>
        <v>0</v>
      </c>
      <c r="AJ381">
        <f>IF(R381=A381,VLOOKUP(A381,'2012'!$A$5:$K$674,6),0)</f>
        <v>0</v>
      </c>
      <c r="AK381" s="40">
        <f>IF(R381=A381,VLOOKUP(A381,'2012'!$A$5:$K$674,7),0)</f>
        <v>0</v>
      </c>
      <c r="AL381" t="e">
        <f t="shared" si="32"/>
        <v>#DIV/0!</v>
      </c>
      <c r="AN381" t="str">
        <f>VLOOKUP(A381,'2011'!$A$5:$K$674,1)</f>
        <v xml:space="preserve">Raymond Wiggins </v>
      </c>
      <c r="AO381">
        <f>IF(AN381=R381,VLOOKUP(A381,'2011'!$A$5:$K$674,3),0)</f>
        <v>320</v>
      </c>
      <c r="AP381" s="33">
        <f>IF(AN381=R381,VLOOKUP(A381,'2011'!$A$5:$K$674,4),0)</f>
        <v>154000</v>
      </c>
      <c r="AQ381">
        <f>IF(R381=AN381,VLOOKUP(A381,'2011'!$A$5:$K$674,5),0)</f>
        <v>2</v>
      </c>
      <c r="AR381">
        <f>IF(R381=AN381,VLOOKUP(A381,'2011'!$A$5:$K$674,6),0)</f>
        <v>0</v>
      </c>
      <c r="AS381" s="40">
        <f>IF(R381=AN381,VLOOKUP(A381,'2011'!$A$5:$K$674,7),0)</f>
        <v>0</v>
      </c>
    </row>
    <row r="382" spans="1:45" x14ac:dyDescent="0.2">
      <c r="A382" t="s">
        <v>655</v>
      </c>
      <c r="B382" t="s">
        <v>1475</v>
      </c>
      <c r="C382">
        <v>433</v>
      </c>
      <c r="D382" s="33">
        <v>160000</v>
      </c>
      <c r="E382">
        <v>1</v>
      </c>
      <c r="F382">
        <v>0</v>
      </c>
      <c r="G382" s="40">
        <v>0</v>
      </c>
      <c r="H382" s="40">
        <f t="shared" si="30"/>
        <v>-1</v>
      </c>
      <c r="J382" t="str">
        <f>VLOOKUP(A382,'2015'!$A$5:$K$674,1)</f>
        <v xml:space="preserve">Randy French </v>
      </c>
      <c r="K382" s="31">
        <f>IF(J382=A382,VLOOKUP(A382,'2015'!$A$5:$K$674,3),0)</f>
        <v>0</v>
      </c>
      <c r="L382" s="33">
        <f>IF(J382=A382,VLOOKUP(A382,'2015'!$A$5:$K$674,4),0)</f>
        <v>0</v>
      </c>
      <c r="M382">
        <f>IF(J382=A382,VLOOKUP(A382,'2015'!$A$5:$K$674,5),0)</f>
        <v>0</v>
      </c>
      <c r="N382">
        <f>IF(J382=A382,VLOOKUP(A382,'2015'!$A$5:$K$674,6),0)</f>
        <v>0</v>
      </c>
      <c r="O382" s="40">
        <f>IF(J382=A382,VLOOKUP(A382,'2015'!$A$5:$K$674,7),0)</f>
        <v>0</v>
      </c>
      <c r="P382">
        <f t="shared" si="28"/>
        <v>-1</v>
      </c>
      <c r="R382" t="str">
        <f>VLOOKUP(A382,'2014'!$A$5:$K$675,1)</f>
        <v xml:space="preserve">Reggie Garrett </v>
      </c>
      <c r="S382" s="31">
        <f>IF(R382=A382,VLOOKUP(A382,'2014'!$A$5:$K$675,3),0)</f>
        <v>281</v>
      </c>
      <c r="T382" s="33">
        <f>IF(R382=A382,VLOOKUP(A382,'2014'!$A$5:$K$675,4),0)</f>
        <v>499000</v>
      </c>
      <c r="U382">
        <f>IF(R382=A382,VLOOKUP(A382,'2014'!$A$5:$K$675,5),0)</f>
        <v>2</v>
      </c>
      <c r="V382">
        <f>IF(R382=A382,VLOOKUP(A382,'2014'!$A$5:$K$675,6),0)</f>
        <v>1</v>
      </c>
      <c r="W382" s="40">
        <f>IF(R382=A382,VLOOKUP(A382,'2014'!$A$5:$K$675,7),0)</f>
        <v>0.5</v>
      </c>
      <c r="X382" t="e">
        <f t="shared" si="29"/>
        <v>#DIV/0!</v>
      </c>
      <c r="Z382">
        <f>IF(R382=A382,VLOOKUP(A382,'2013'!$A$5:$K$674,3),0)</f>
        <v>255</v>
      </c>
      <c r="AA382" s="33">
        <f>IF(R382=A382,VLOOKUP(A382,'2013'!$A$5:$K$674,4),0)</f>
        <v>470500</v>
      </c>
      <c r="AB382">
        <f>IF(R382=A382,VLOOKUP(A382,'2013'!$A$5:$K$674,5),0)</f>
        <v>4</v>
      </c>
      <c r="AC382">
        <f>IF(R382=A382,VLOOKUP(A382,'2013'!$A$5:$K$674,6),0)</f>
        <v>2</v>
      </c>
      <c r="AD382" s="40">
        <f>IF(R382=A382,VLOOKUP(A382,'2013'!$A$5:$K$674,7),0)</f>
        <v>0.5</v>
      </c>
      <c r="AE382" t="e">
        <f t="shared" si="31"/>
        <v>#DIV/0!</v>
      </c>
      <c r="AG382">
        <f>IF(R382=A382,VLOOKUP(A382,'2012'!$A$5:$K$674,3),0)</f>
        <v>194</v>
      </c>
      <c r="AH382" s="33">
        <f>IF(R382=A382,VLOOKUP(A382,'2012'!$A$5:$K$674,4),0)</f>
        <v>686700</v>
      </c>
      <c r="AI382">
        <f>IF(R382=A382,VLOOKUP(A382,'2012'!$A$5:$K$674,5),0)</f>
        <v>4</v>
      </c>
      <c r="AJ382">
        <f>IF(R382=A382,VLOOKUP(A382,'2012'!$A$5:$K$674,6),0)</f>
        <v>2</v>
      </c>
      <c r="AK382" s="40">
        <f>IF(R382=A382,VLOOKUP(A382,'2012'!$A$5:$K$674,7),0)</f>
        <v>0.5</v>
      </c>
      <c r="AL382" t="e">
        <f t="shared" si="32"/>
        <v>#DIV/0!</v>
      </c>
      <c r="AN382" t="str">
        <f>VLOOKUP(A382,'2011'!$A$5:$K$674,1)</f>
        <v xml:space="preserve">Raymond Wiggins </v>
      </c>
      <c r="AO382">
        <f>IF(AN382=R382,VLOOKUP(A382,'2011'!$A$5:$K$674,3),0)</f>
        <v>0</v>
      </c>
      <c r="AP382" s="33">
        <f>IF(AN382=R382,VLOOKUP(A382,'2011'!$A$5:$K$674,4),0)</f>
        <v>0</v>
      </c>
      <c r="AQ382">
        <f>IF(R382=AN382,VLOOKUP(A382,'2011'!$A$5:$K$674,5),0)</f>
        <v>0</v>
      </c>
      <c r="AR382">
        <f>IF(R382=AN382,VLOOKUP(A382,'2011'!$A$5:$K$674,6),0)</f>
        <v>0</v>
      </c>
      <c r="AS382" s="40">
        <f>IF(R382=AN382,VLOOKUP(A382,'2011'!$A$5:$K$674,7),0)</f>
        <v>0</v>
      </c>
    </row>
    <row r="383" spans="1:45" x14ac:dyDescent="0.2">
      <c r="A383" t="s">
        <v>1111</v>
      </c>
      <c r="B383" t="s">
        <v>1100</v>
      </c>
      <c r="C383">
        <v>260</v>
      </c>
      <c r="D383" s="33">
        <v>865626</v>
      </c>
      <c r="E383">
        <v>7</v>
      </c>
      <c r="F383">
        <v>5</v>
      </c>
      <c r="G383" s="40">
        <v>0.7142857142857143</v>
      </c>
      <c r="H383" s="40">
        <f t="shared" si="30"/>
        <v>0.4285714285714286</v>
      </c>
      <c r="J383" t="str">
        <f>VLOOKUP(A383,'2015'!$A$5:$K$674,1)</f>
        <v xml:space="preserve">Randy French </v>
      </c>
      <c r="K383" s="31">
        <f>IF(J383=A383,VLOOKUP(A383,'2015'!$A$5:$K$674,3),0)</f>
        <v>0</v>
      </c>
      <c r="L383" s="33">
        <f>IF(J383=A383,VLOOKUP(A383,'2015'!$A$5:$K$674,4),0)</f>
        <v>0</v>
      </c>
      <c r="M383">
        <f>IF(J383=A383,VLOOKUP(A383,'2015'!$A$5:$K$674,5),0)</f>
        <v>0</v>
      </c>
      <c r="N383">
        <f>IF(J383=A383,VLOOKUP(A383,'2015'!$A$5:$K$674,6),0)</f>
        <v>0</v>
      </c>
      <c r="O383" s="40">
        <f>IF(J383=A383,VLOOKUP(A383,'2015'!$A$5:$K$674,7),0)</f>
        <v>0</v>
      </c>
      <c r="P383">
        <f t="shared" si="28"/>
        <v>-1</v>
      </c>
      <c r="R383" t="str">
        <f>VLOOKUP(A383,'2014'!$A$5:$K$675,1)</f>
        <v xml:space="preserve">Regina Hawkins </v>
      </c>
      <c r="S383" s="31">
        <f>IF(R383=A383,VLOOKUP(A383,'2014'!$A$5:$K$675,3),0)</f>
        <v>217</v>
      </c>
      <c r="T383" s="33">
        <f>IF(R383=A383,VLOOKUP(A383,'2014'!$A$5:$K$675,4),0)</f>
        <v>788750</v>
      </c>
      <c r="U383">
        <f>IF(R383=A383,VLOOKUP(A383,'2014'!$A$5:$K$675,5),0)</f>
        <v>7</v>
      </c>
      <c r="V383">
        <f>IF(R383=A383,VLOOKUP(A383,'2014'!$A$5:$K$675,6),0)</f>
        <v>4</v>
      </c>
      <c r="W383" s="40">
        <f>IF(R383=A383,VLOOKUP(A383,'2014'!$A$5:$K$675,7),0)</f>
        <v>0.5714285714285714</v>
      </c>
      <c r="X383" t="e">
        <f t="shared" si="29"/>
        <v>#DIV/0!</v>
      </c>
      <c r="Z383">
        <f>IF(R383=A383,VLOOKUP(A383,'2013'!$A$5:$K$674,3),0)</f>
        <v>138</v>
      </c>
      <c r="AA383" s="33">
        <f>IF(R383=A383,VLOOKUP(A383,'2013'!$A$5:$K$674,4),0)</f>
        <v>1248602</v>
      </c>
      <c r="AB383">
        <f>IF(R383=A383,VLOOKUP(A383,'2013'!$A$5:$K$674,5),0)</f>
        <v>8</v>
      </c>
      <c r="AC383">
        <f>IF(R383=A383,VLOOKUP(A383,'2013'!$A$5:$K$674,6),0)</f>
        <v>7</v>
      </c>
      <c r="AD383" s="40">
        <f>IF(R383=A383,VLOOKUP(A383,'2013'!$A$5:$K$674,7),0)</f>
        <v>0.875</v>
      </c>
      <c r="AE383" t="e">
        <f t="shared" si="31"/>
        <v>#DIV/0!</v>
      </c>
      <c r="AG383">
        <f>IF(R383=A383,VLOOKUP(A383,'2012'!$A$5:$K$674,3),0)</f>
        <v>157</v>
      </c>
      <c r="AH383" s="33">
        <f>IF(R383=A383,VLOOKUP(A383,'2012'!$A$5:$K$674,4),0)</f>
        <v>925500</v>
      </c>
      <c r="AI383">
        <f>IF(R383=A383,VLOOKUP(A383,'2012'!$A$5:$K$674,5),0)</f>
        <v>6</v>
      </c>
      <c r="AJ383">
        <f>IF(R383=A383,VLOOKUP(A383,'2012'!$A$5:$K$674,6),0)</f>
        <v>3</v>
      </c>
      <c r="AK383" s="40">
        <f>IF(R383=A383,VLOOKUP(A383,'2012'!$A$5:$K$674,7),0)</f>
        <v>0.5</v>
      </c>
      <c r="AL383" t="e">
        <f t="shared" si="32"/>
        <v>#DIV/0!</v>
      </c>
      <c r="AN383" t="str">
        <f>VLOOKUP(A383,'2011'!$A$5:$K$674,1)</f>
        <v xml:space="preserve">Regina Hawkins </v>
      </c>
      <c r="AO383">
        <f>IF(AN383=R383,VLOOKUP(A383,'2011'!$A$5:$K$674,3),0)</f>
        <v>287</v>
      </c>
      <c r="AP383" s="33">
        <f>IF(AN383=R383,VLOOKUP(A383,'2011'!$A$5:$K$674,4),0)</f>
        <v>253900</v>
      </c>
      <c r="AQ383">
        <f>IF(R383=AN383,VLOOKUP(A383,'2011'!$A$5:$K$674,5),0)</f>
        <v>2</v>
      </c>
      <c r="AR383">
        <f>IF(R383=AN383,VLOOKUP(A383,'2011'!$A$5:$K$674,6),0)</f>
        <v>0</v>
      </c>
      <c r="AS383" s="40">
        <f>IF(R383=AN383,VLOOKUP(A383,'2011'!$A$5:$K$674,7),0)</f>
        <v>0</v>
      </c>
    </row>
    <row r="384" spans="1:45" x14ac:dyDescent="0.2">
      <c r="A384" t="s">
        <v>681</v>
      </c>
      <c r="B384" t="s">
        <v>1268</v>
      </c>
      <c r="C384">
        <v>361</v>
      </c>
      <c r="D384" s="33">
        <v>343609</v>
      </c>
      <c r="E384">
        <v>5</v>
      </c>
      <c r="F384">
        <v>1</v>
      </c>
      <c r="G384" s="40">
        <v>0.2</v>
      </c>
      <c r="H384" s="40">
        <f t="shared" si="30"/>
        <v>-0.6</v>
      </c>
      <c r="J384" t="str">
        <f>VLOOKUP(A384,'2015'!$A$5:$K$674,1)</f>
        <v xml:space="preserve">Renetta H Degrate </v>
      </c>
      <c r="K384" s="31">
        <f>IF(J384=A384,VLOOKUP(A384,'2015'!$A$5:$K$674,3),0)</f>
        <v>275</v>
      </c>
      <c r="L384" s="33">
        <f>IF(J384=A384,VLOOKUP(A384,'2015'!$A$5:$K$674,4),0)</f>
        <v>473800</v>
      </c>
      <c r="M384">
        <f>IF(J384=A384,VLOOKUP(A384,'2015'!$A$5:$K$674,5),0)</f>
        <v>5</v>
      </c>
      <c r="N384">
        <f>IF(J384=A384,VLOOKUP(A384,'2015'!$A$5:$K$674,6),0)</f>
        <v>0</v>
      </c>
      <c r="O384" s="40">
        <f>IF(J384=A384,VLOOKUP(A384,'2015'!$A$5:$K$674,7),0)</f>
        <v>0</v>
      </c>
      <c r="P384" t="e">
        <f t="shared" si="28"/>
        <v>#DIV/0!</v>
      </c>
      <c r="R384" t="str">
        <f>VLOOKUP(A384,'2014'!$A$5:$K$675,1)</f>
        <v xml:space="preserve">Renetta H Degrate </v>
      </c>
      <c r="S384" s="31">
        <f>IF(R384=A384,VLOOKUP(A384,'2014'!$A$5:$K$675,3),0)</f>
        <v>348</v>
      </c>
      <c r="T384" s="33">
        <f>IF(R384=A384,VLOOKUP(A384,'2014'!$A$5:$K$675,4),0)</f>
        <v>250500</v>
      </c>
      <c r="U384">
        <f>IF(R384=A384,VLOOKUP(A384,'2014'!$A$5:$K$675,5),0)</f>
        <v>3</v>
      </c>
      <c r="V384">
        <f>IF(R384=A384,VLOOKUP(A384,'2014'!$A$5:$K$675,6),0)</f>
        <v>0</v>
      </c>
      <c r="W384" s="40">
        <f>IF(R384=A384,VLOOKUP(A384,'2014'!$A$5:$K$675,7),0)</f>
        <v>0</v>
      </c>
      <c r="X384" t="e">
        <f t="shared" si="29"/>
        <v>#DIV/0!</v>
      </c>
      <c r="Z384">
        <f>IF(R384=A384,VLOOKUP(A384,'2013'!$A$5:$K$674,3),0)</f>
        <v>243</v>
      </c>
      <c r="AA384" s="33">
        <f>IF(R384=A384,VLOOKUP(A384,'2013'!$A$5:$K$674,4),0)</f>
        <v>516900</v>
      </c>
      <c r="AB384">
        <f>IF(R384=A384,VLOOKUP(A384,'2013'!$A$5:$K$674,5),0)</f>
        <v>7</v>
      </c>
      <c r="AC384">
        <f>IF(R384=A384,VLOOKUP(A384,'2013'!$A$5:$K$674,6),0)</f>
        <v>1</v>
      </c>
      <c r="AD384" s="40">
        <f>IF(R384=A384,VLOOKUP(A384,'2013'!$A$5:$K$674,7),0)</f>
        <v>0.14285714285714285</v>
      </c>
      <c r="AE384" t="e">
        <f t="shared" si="31"/>
        <v>#DIV/0!</v>
      </c>
      <c r="AG384">
        <f>IF(R384=A384,VLOOKUP(A384,'2012'!$A$5:$K$674,3),0)</f>
        <v>157</v>
      </c>
      <c r="AH384" s="33">
        <f>IF(R384=A384,VLOOKUP(A384,'2012'!$A$5:$K$674,4),0)</f>
        <v>925500</v>
      </c>
      <c r="AI384">
        <f>IF(R384=A384,VLOOKUP(A384,'2012'!$A$5:$K$674,5),0)</f>
        <v>6</v>
      </c>
      <c r="AJ384">
        <f>IF(R384=A384,VLOOKUP(A384,'2012'!$A$5:$K$674,6),0)</f>
        <v>3</v>
      </c>
      <c r="AK384" s="40">
        <f>IF(R384=A384,VLOOKUP(A384,'2012'!$A$5:$K$674,7),0)</f>
        <v>0.5</v>
      </c>
      <c r="AL384" t="e">
        <f t="shared" si="32"/>
        <v>#DIV/0!</v>
      </c>
      <c r="AN384" t="str">
        <f>VLOOKUP(A384,'2011'!$A$5:$K$674,1)</f>
        <v xml:space="preserve">Renetta H Degrate </v>
      </c>
      <c r="AO384">
        <f>IF(AN384=R384,VLOOKUP(A384,'2011'!$A$5:$K$674,3),0)</f>
        <v>305</v>
      </c>
      <c r="AP384" s="33">
        <f>IF(AN384=R384,VLOOKUP(A384,'2011'!$A$5:$K$674,4),0)</f>
        <v>193500</v>
      </c>
      <c r="AQ384">
        <f>IF(R384=AN384,VLOOKUP(A384,'2011'!$A$5:$K$674,5),0)</f>
        <v>3</v>
      </c>
      <c r="AR384">
        <f>IF(R384=AN384,VLOOKUP(A384,'2011'!$A$5:$K$674,6),0)</f>
        <v>0</v>
      </c>
      <c r="AS384" s="40">
        <f>IF(R384=AN384,VLOOKUP(A384,'2011'!$A$5:$K$674,7),0)</f>
        <v>0</v>
      </c>
    </row>
    <row r="385" spans="1:45" x14ac:dyDescent="0.2">
      <c r="A385" t="s">
        <v>1104</v>
      </c>
      <c r="B385" t="s">
        <v>1100</v>
      </c>
      <c r="C385">
        <v>51</v>
      </c>
      <c r="D385" s="33">
        <v>4013450</v>
      </c>
      <c r="E385">
        <v>15</v>
      </c>
      <c r="F385">
        <v>4</v>
      </c>
      <c r="G385" s="40">
        <v>0.26666666666666666</v>
      </c>
      <c r="H385" s="40">
        <f t="shared" si="30"/>
        <v>-0.15555555555555553</v>
      </c>
      <c r="J385" t="str">
        <f>VLOOKUP(A385,'2015'!$A$5:$K$674,1)</f>
        <v xml:space="preserve">Rhonda Dunlap </v>
      </c>
      <c r="K385" s="31">
        <f>IF(J385=A385,VLOOKUP(A385,'2015'!$A$5:$K$674,3),0)</f>
        <v>23</v>
      </c>
      <c r="L385" s="33">
        <f>IF(J385=A385,VLOOKUP(A385,'2015'!$A$5:$K$674,4),0)</f>
        <v>4812400</v>
      </c>
      <c r="M385">
        <f>IF(J385=A385,VLOOKUP(A385,'2015'!$A$5:$K$674,5),0)</f>
        <v>16</v>
      </c>
      <c r="N385">
        <f>IF(J385=A385,VLOOKUP(A385,'2015'!$A$5:$K$674,6),0)</f>
        <v>3</v>
      </c>
      <c r="O385" s="40">
        <f>IF(J385=A385,VLOOKUP(A385,'2015'!$A$5:$K$674,7),0)</f>
        <v>0.1875</v>
      </c>
      <c r="P385">
        <f t="shared" si="28"/>
        <v>0.68750000000000011</v>
      </c>
      <c r="R385" t="str">
        <f>VLOOKUP(A385,'2014'!$A$5:$K$675,1)</f>
        <v xml:space="preserve">Rhonda Dunlap </v>
      </c>
      <c r="S385" s="31">
        <f>IF(R385=A385,VLOOKUP(A385,'2014'!$A$5:$K$675,3),0)</f>
        <v>16</v>
      </c>
      <c r="T385" s="33">
        <f>IF(R385=A385,VLOOKUP(A385,'2014'!$A$5:$K$675,4),0)</f>
        <v>6121400</v>
      </c>
      <c r="U385">
        <f>IF(R385=A385,VLOOKUP(A385,'2014'!$A$5:$K$675,5),0)</f>
        <v>27</v>
      </c>
      <c r="V385">
        <f>IF(R385=A385,VLOOKUP(A385,'2014'!$A$5:$K$675,6),0)</f>
        <v>3</v>
      </c>
      <c r="W385" s="40">
        <f>IF(R385=A385,VLOOKUP(A385,'2014'!$A$5:$K$675,7),0)</f>
        <v>0.1111111111111111</v>
      </c>
      <c r="X385">
        <f t="shared" si="29"/>
        <v>-1.3894993894993899</v>
      </c>
      <c r="Z385">
        <f>IF(R385=A385,VLOOKUP(A385,'2013'!$A$5:$K$674,3),0)</f>
        <v>10</v>
      </c>
      <c r="AA385" s="33">
        <f>IF(R385=A385,VLOOKUP(A385,'2013'!$A$5:$K$674,4),0)</f>
        <v>7828405</v>
      </c>
      <c r="AB385">
        <f>IF(R385=A385,VLOOKUP(A385,'2013'!$A$5:$K$674,5),0)</f>
        <v>29</v>
      </c>
      <c r="AC385">
        <f>IF(R385=A385,VLOOKUP(A385,'2013'!$A$5:$K$674,6),0)</f>
        <v>12</v>
      </c>
      <c r="AD385" s="40">
        <f>IF(R385=A385,VLOOKUP(A385,'2013'!$A$5:$K$674,7),0)</f>
        <v>0.41379310344827586</v>
      </c>
      <c r="AE385">
        <f t="shared" si="31"/>
        <v>-0.28526645768025055</v>
      </c>
      <c r="AG385">
        <f>IF(R385=A385,VLOOKUP(A385,'2012'!$A$5:$K$674,3),0)</f>
        <v>24</v>
      </c>
      <c r="AH385" s="33">
        <f>IF(R385=A385,VLOOKUP(A385,'2012'!$A$5:$K$674,4),0)</f>
        <v>4111200</v>
      </c>
      <c r="AI385">
        <f>IF(R385=A385,VLOOKUP(A385,'2012'!$A$5:$K$674,5),0)</f>
        <v>19</v>
      </c>
      <c r="AJ385">
        <f>IF(R385=A385,VLOOKUP(A385,'2012'!$A$5:$K$674,6),0)</f>
        <v>6</v>
      </c>
      <c r="AK385" s="40">
        <f>IF(R385=A385,VLOOKUP(A385,'2012'!$A$5:$K$674,7),0)</f>
        <v>0.31578947368421051</v>
      </c>
      <c r="AL385">
        <f t="shared" si="32"/>
        <v>0.57894736842105243</v>
      </c>
      <c r="AN385" t="str">
        <f>VLOOKUP(A385,'2011'!$A$5:$K$674,1)</f>
        <v xml:space="preserve">Rhonda Dunlap </v>
      </c>
      <c r="AO385">
        <f>IF(AN385=R385,VLOOKUP(A385,'2011'!$A$5:$K$674,3),0)</f>
        <v>44</v>
      </c>
      <c r="AP385" s="33">
        <f>IF(AN385=R385,VLOOKUP(A385,'2011'!$A$5:$K$674,4),0)</f>
        <v>2217500</v>
      </c>
      <c r="AQ385">
        <f>IF(R385=AN385,VLOOKUP(A385,'2011'!$A$5:$K$674,5),0)</f>
        <v>10</v>
      </c>
      <c r="AR385">
        <f>IF(R385=AN385,VLOOKUP(A385,'2011'!$A$5:$K$674,6),0)</f>
        <v>2</v>
      </c>
      <c r="AS385" s="40">
        <f>IF(R385=AN385,VLOOKUP(A385,'2011'!$A$5:$K$674,7),0)</f>
        <v>0.2</v>
      </c>
    </row>
    <row r="386" spans="1:45" x14ac:dyDescent="0.2">
      <c r="A386" t="s">
        <v>1523</v>
      </c>
      <c r="B386" t="s">
        <v>1099</v>
      </c>
      <c r="C386">
        <v>161</v>
      </c>
      <c r="D386" s="33">
        <v>1742900</v>
      </c>
      <c r="E386">
        <v>11</v>
      </c>
      <c r="F386">
        <v>7</v>
      </c>
      <c r="G386" s="40">
        <v>0.63636363636363635</v>
      </c>
      <c r="H386" s="40" t="e">
        <f t="shared" si="30"/>
        <v>#DIV/0!</v>
      </c>
      <c r="J386" t="str">
        <f>VLOOKUP(A386,'2015'!$A$5:$K$674,1)</f>
        <v xml:space="preserve">Richard Hollingsworth </v>
      </c>
      <c r="K386" s="31">
        <f>IF(J386=A386,VLOOKUP(A386,'2015'!$A$5:$K$674,3),0)</f>
        <v>0</v>
      </c>
      <c r="L386" s="33">
        <f>IF(J386=A386,VLOOKUP(A386,'2015'!$A$5:$K$674,4),0)</f>
        <v>0</v>
      </c>
      <c r="M386">
        <f>IF(J386=A386,VLOOKUP(A386,'2015'!$A$5:$K$674,5),0)</f>
        <v>0</v>
      </c>
      <c r="N386">
        <f>IF(J386=A386,VLOOKUP(A386,'2015'!$A$5:$K$674,6),0)</f>
        <v>0</v>
      </c>
      <c r="O386" s="40">
        <f>IF(J386=A386,VLOOKUP(A386,'2015'!$A$5:$K$674,7),0)</f>
        <v>0</v>
      </c>
      <c r="P386" t="e">
        <f t="shared" si="28"/>
        <v>#DIV/0!</v>
      </c>
      <c r="R386" t="str">
        <f>VLOOKUP(A386,'2014'!$A$5:$K$675,1)</f>
        <v xml:space="preserve">Richard Hollingsworth </v>
      </c>
      <c r="S386" s="31">
        <f>IF(R386=A386,VLOOKUP(A386,'2014'!$A$5:$K$675,3),0)</f>
        <v>0</v>
      </c>
      <c r="T386" s="33">
        <f>IF(R386=A386,VLOOKUP(A386,'2014'!$A$5:$K$675,4),0)</f>
        <v>0</v>
      </c>
      <c r="U386">
        <f>IF(R386=A386,VLOOKUP(A386,'2014'!$A$5:$K$675,5),0)</f>
        <v>0</v>
      </c>
      <c r="V386">
        <f>IF(R386=A386,VLOOKUP(A386,'2014'!$A$5:$K$675,6),0)</f>
        <v>0</v>
      </c>
      <c r="W386" s="40">
        <f>IF(R386=A386,VLOOKUP(A386,'2014'!$A$5:$K$675,7),0)</f>
        <v>0</v>
      </c>
      <c r="X386" t="e">
        <f t="shared" si="29"/>
        <v>#DIV/0!</v>
      </c>
      <c r="Z386">
        <f>IF(R386=A386,VLOOKUP(A386,'2013'!$A$5:$K$674,3),0)</f>
        <v>0</v>
      </c>
      <c r="AA386" s="33">
        <f>IF(R386=A386,VLOOKUP(A386,'2013'!$A$5:$K$674,4),0)</f>
        <v>0</v>
      </c>
      <c r="AB386">
        <f>IF(R386=A386,VLOOKUP(A386,'2013'!$A$5:$K$674,5),0)</f>
        <v>0</v>
      </c>
      <c r="AC386">
        <f>IF(R386=A386,VLOOKUP(A386,'2013'!$A$5:$K$674,6),0)</f>
        <v>0</v>
      </c>
      <c r="AD386" s="40">
        <f>IF(R386=A386,VLOOKUP(A386,'2013'!$A$5:$K$674,7),0)</f>
        <v>0</v>
      </c>
      <c r="AE386" t="e">
        <f t="shared" si="31"/>
        <v>#DIV/0!</v>
      </c>
      <c r="AG386">
        <f>IF(R386=A386,VLOOKUP(A386,'2012'!$A$5:$K$674,3),0)</f>
        <v>0</v>
      </c>
      <c r="AH386" s="33">
        <f>IF(R386=A386,VLOOKUP(A386,'2012'!$A$5:$K$674,4),0)</f>
        <v>0</v>
      </c>
      <c r="AI386">
        <f>IF(R386=A386,VLOOKUP(A386,'2012'!$A$5:$K$674,5),0)</f>
        <v>0</v>
      </c>
      <c r="AJ386">
        <f>IF(R386=A386,VLOOKUP(A386,'2012'!$A$5:$K$674,6),0)</f>
        <v>0</v>
      </c>
      <c r="AK386" s="40">
        <f>IF(R386=A386,VLOOKUP(A386,'2012'!$A$5:$K$674,7),0)</f>
        <v>0</v>
      </c>
      <c r="AL386" t="e">
        <f t="shared" si="32"/>
        <v>#DIV/0!</v>
      </c>
      <c r="AN386" t="str">
        <f>VLOOKUP(A386,'2011'!$A$5:$K$674,1)</f>
        <v xml:space="preserve">Rhonda Dunlap </v>
      </c>
      <c r="AO386">
        <f>IF(AN386=R386,VLOOKUP(A386,'2011'!$A$5:$K$674,3),0)</f>
        <v>0</v>
      </c>
      <c r="AP386" s="33">
        <f>IF(AN386=R386,VLOOKUP(A386,'2011'!$A$5:$K$674,4),0)</f>
        <v>0</v>
      </c>
      <c r="AQ386">
        <f>IF(R386=AN386,VLOOKUP(A386,'2011'!$A$5:$K$674,5),0)</f>
        <v>0</v>
      </c>
      <c r="AR386">
        <f>IF(R386=AN386,VLOOKUP(A386,'2011'!$A$5:$K$674,6),0)</f>
        <v>0</v>
      </c>
      <c r="AS386" s="40">
        <f>IF(R386=AN386,VLOOKUP(A386,'2011'!$A$5:$K$674,7),0)</f>
        <v>0</v>
      </c>
    </row>
    <row r="387" spans="1:45" x14ac:dyDescent="0.2">
      <c r="A387" t="s">
        <v>683</v>
      </c>
      <c r="B387" t="s">
        <v>542</v>
      </c>
      <c r="C387">
        <v>197</v>
      </c>
      <c r="D387" s="33">
        <v>1310000</v>
      </c>
      <c r="E387">
        <v>8</v>
      </c>
      <c r="F387">
        <v>3</v>
      </c>
      <c r="G387" s="40">
        <v>0.375</v>
      </c>
      <c r="H387" s="40" t="e">
        <f t="shared" si="30"/>
        <v>#DIV/0!</v>
      </c>
      <c r="J387" t="str">
        <f>VLOOKUP(A387,'2015'!$A$5:$K$674,1)</f>
        <v xml:space="preserve">Richie Campbell </v>
      </c>
      <c r="K387" s="31">
        <f>IF(J387=A387,VLOOKUP(A387,'2015'!$A$5:$K$674,3),0)</f>
        <v>152</v>
      </c>
      <c r="L387" s="33">
        <f>IF(J387=A387,VLOOKUP(A387,'2015'!$A$5:$K$674,4),0)</f>
        <v>1226718</v>
      </c>
      <c r="M387">
        <f>IF(J387=A387,VLOOKUP(A387,'2015'!$A$5:$K$674,5),0)</f>
        <v>7</v>
      </c>
      <c r="N387">
        <f>IF(J387=A387,VLOOKUP(A387,'2015'!$A$5:$K$674,6),0)</f>
        <v>2</v>
      </c>
      <c r="O387" s="40">
        <f>IF(J387=A387,VLOOKUP(A387,'2015'!$A$5:$K$674,7),0)</f>
        <v>0.2857142857142857</v>
      </c>
      <c r="P387">
        <f t="shared" si="28"/>
        <v>2.714285714285714</v>
      </c>
      <c r="R387" t="str">
        <f>VLOOKUP(A387,'2014'!$A$5:$K$675,1)</f>
        <v xml:space="preserve">Richie Campbell </v>
      </c>
      <c r="S387" s="31">
        <f>IF(R387=A387,VLOOKUP(A387,'2014'!$A$5:$K$675,3),0)</f>
        <v>77</v>
      </c>
      <c r="T387" s="33">
        <f>IF(R387=A387,VLOOKUP(A387,'2014'!$A$5:$K$675,4),0)</f>
        <v>2373260</v>
      </c>
      <c r="U387">
        <f>IF(R387=A387,VLOOKUP(A387,'2014'!$A$5:$K$675,5),0)</f>
        <v>13</v>
      </c>
      <c r="V387">
        <f>IF(R387=A387,VLOOKUP(A387,'2014'!$A$5:$K$675,6),0)</f>
        <v>1</v>
      </c>
      <c r="W387" s="40">
        <f>IF(R387=A387,VLOOKUP(A387,'2014'!$A$5:$K$675,7),0)</f>
        <v>7.6923076923076927E-2</v>
      </c>
      <c r="X387" t="e">
        <f t="shared" si="29"/>
        <v>#DIV/0!</v>
      </c>
      <c r="Z387">
        <f>IF(R387=A387,VLOOKUP(A387,'2013'!$A$5:$K$674,3),0)</f>
        <v>60</v>
      </c>
      <c r="AA387" s="33">
        <f>IF(R387=A387,VLOOKUP(A387,'2013'!$A$5:$K$674,4),0)</f>
        <v>2575100</v>
      </c>
      <c r="AB387">
        <f>IF(R387=A387,VLOOKUP(A387,'2013'!$A$5:$K$674,5),0)</f>
        <v>18</v>
      </c>
      <c r="AC387">
        <f>IF(R387=A387,VLOOKUP(A387,'2013'!$A$5:$K$674,6),0)</f>
        <v>3</v>
      </c>
      <c r="AD387" s="40">
        <f>IF(R387=A387,VLOOKUP(A387,'2013'!$A$5:$K$674,7),0)</f>
        <v>0.16666666666666666</v>
      </c>
      <c r="AE387" t="e">
        <f t="shared" si="31"/>
        <v>#DIV/0!</v>
      </c>
      <c r="AG387">
        <f>IF(R387=A387,VLOOKUP(A387,'2012'!$A$5:$K$674,3),0)</f>
        <v>149</v>
      </c>
      <c r="AH387" s="33">
        <f>IF(R387=A387,VLOOKUP(A387,'2012'!$A$5:$K$674,4),0)</f>
        <v>1004995</v>
      </c>
      <c r="AI387">
        <f>IF(R387=A387,VLOOKUP(A387,'2012'!$A$5:$K$674,5),0)</f>
        <v>8</v>
      </c>
      <c r="AJ387">
        <f>IF(R387=A387,VLOOKUP(A387,'2012'!$A$5:$K$674,6),0)</f>
        <v>0</v>
      </c>
      <c r="AK387" s="40">
        <f>IF(R387=A387,VLOOKUP(A387,'2012'!$A$5:$K$674,7),0)</f>
        <v>0</v>
      </c>
      <c r="AL387" t="e">
        <f t="shared" si="32"/>
        <v>#DIV/0!</v>
      </c>
      <c r="AN387" t="str">
        <f>VLOOKUP(A387,'2011'!$A$5:$K$674,1)</f>
        <v xml:space="preserve">Richie Campbell </v>
      </c>
      <c r="AO387">
        <f>IF(AN387=R387,VLOOKUP(A387,'2011'!$A$5:$K$674,3),0)</f>
        <v>183</v>
      </c>
      <c r="AP387" s="33">
        <f>IF(AN387=R387,VLOOKUP(A387,'2011'!$A$5:$K$674,4),0)</f>
        <v>581940</v>
      </c>
      <c r="AQ387">
        <f>IF(R387=AN387,VLOOKUP(A387,'2011'!$A$5:$K$674,5),0)</f>
        <v>4</v>
      </c>
      <c r="AR387">
        <f>IF(R387=AN387,VLOOKUP(A387,'2011'!$A$5:$K$674,6),0)</f>
        <v>0</v>
      </c>
      <c r="AS387" s="40">
        <f>IF(R387=AN387,VLOOKUP(A387,'2011'!$A$5:$K$674,7),0)</f>
        <v>0</v>
      </c>
    </row>
    <row r="388" spans="1:45" x14ac:dyDescent="0.2">
      <c r="A388" t="s">
        <v>1524</v>
      </c>
      <c r="B388" t="s">
        <v>299</v>
      </c>
      <c r="C388">
        <v>452</v>
      </c>
      <c r="D388" s="33">
        <v>116500</v>
      </c>
      <c r="E388">
        <v>1</v>
      </c>
      <c r="F388">
        <v>0</v>
      </c>
      <c r="G388" s="40">
        <v>0</v>
      </c>
      <c r="H388" s="40" t="e">
        <f t="shared" si="30"/>
        <v>#DIV/0!</v>
      </c>
      <c r="J388" t="str">
        <f>VLOOKUP(A388,'2015'!$A$5:$K$674,1)</f>
        <v xml:space="preserve">Richie Campbell </v>
      </c>
      <c r="K388" s="31">
        <f>IF(J388=A388,VLOOKUP(A388,'2015'!$A$5:$K$674,3),0)</f>
        <v>0</v>
      </c>
      <c r="L388" s="33">
        <f>IF(J388=A388,VLOOKUP(A388,'2015'!$A$5:$K$674,4),0)</f>
        <v>0</v>
      </c>
      <c r="M388">
        <f>IF(J388=A388,VLOOKUP(A388,'2015'!$A$5:$K$674,5),0)</f>
        <v>0</v>
      </c>
      <c r="N388">
        <f>IF(J388=A388,VLOOKUP(A388,'2015'!$A$5:$K$674,6),0)</f>
        <v>0</v>
      </c>
      <c r="O388" s="40">
        <f>IF(J388=A388,VLOOKUP(A388,'2015'!$A$5:$K$674,7),0)</f>
        <v>0</v>
      </c>
      <c r="P388" t="e">
        <f t="shared" si="28"/>
        <v>#DIV/0!</v>
      </c>
      <c r="R388" t="str">
        <f>VLOOKUP(A388,'2014'!$A$5:$K$675,1)</f>
        <v xml:space="preserve">Richie Campbell </v>
      </c>
      <c r="S388" s="31">
        <f>IF(R388=A388,VLOOKUP(A388,'2014'!$A$5:$K$675,3),0)</f>
        <v>0</v>
      </c>
      <c r="T388" s="33">
        <f>IF(R388=A388,VLOOKUP(A388,'2014'!$A$5:$K$675,4),0)</f>
        <v>0</v>
      </c>
      <c r="U388">
        <f>IF(R388=A388,VLOOKUP(A388,'2014'!$A$5:$K$675,5),0)</f>
        <v>0</v>
      </c>
      <c r="V388">
        <f>IF(R388=A388,VLOOKUP(A388,'2014'!$A$5:$K$675,6),0)</f>
        <v>0</v>
      </c>
      <c r="W388" s="40">
        <f>IF(R388=A388,VLOOKUP(A388,'2014'!$A$5:$K$675,7),0)</f>
        <v>0</v>
      </c>
      <c r="X388" t="e">
        <f t="shared" si="29"/>
        <v>#DIV/0!</v>
      </c>
      <c r="Z388">
        <f>IF(R388=A388,VLOOKUP(A388,'2013'!$A$5:$K$674,3),0)</f>
        <v>0</v>
      </c>
      <c r="AA388" s="33">
        <f>IF(R388=A388,VLOOKUP(A388,'2013'!$A$5:$K$674,4),0)</f>
        <v>0</v>
      </c>
      <c r="AB388">
        <f>IF(R388=A388,VLOOKUP(A388,'2013'!$A$5:$K$674,5),0)</f>
        <v>0</v>
      </c>
      <c r="AC388">
        <f>IF(R388=A388,VLOOKUP(A388,'2013'!$A$5:$K$674,6),0)</f>
        <v>0</v>
      </c>
      <c r="AD388" s="40">
        <f>IF(R388=A388,VLOOKUP(A388,'2013'!$A$5:$K$674,7),0)</f>
        <v>0</v>
      </c>
      <c r="AE388" t="e">
        <f t="shared" si="31"/>
        <v>#DIV/0!</v>
      </c>
      <c r="AG388">
        <f>IF(R388=A388,VLOOKUP(A388,'2012'!$A$5:$K$674,3),0)</f>
        <v>0</v>
      </c>
      <c r="AH388" s="33">
        <f>IF(R388=A388,VLOOKUP(A388,'2012'!$A$5:$K$674,4),0)</f>
        <v>0</v>
      </c>
      <c r="AI388">
        <f>IF(R388=A388,VLOOKUP(A388,'2012'!$A$5:$K$674,5),0)</f>
        <v>0</v>
      </c>
      <c r="AJ388">
        <f>IF(R388=A388,VLOOKUP(A388,'2012'!$A$5:$K$674,6),0)</f>
        <v>0</v>
      </c>
      <c r="AK388" s="40">
        <f>IF(R388=A388,VLOOKUP(A388,'2012'!$A$5:$K$674,7),0)</f>
        <v>0</v>
      </c>
      <c r="AL388" t="e">
        <f t="shared" si="32"/>
        <v>#DIV/0!</v>
      </c>
      <c r="AN388" t="str">
        <f>VLOOKUP(A388,'2011'!$A$5:$K$674,1)</f>
        <v xml:space="preserve">Richie Campbell </v>
      </c>
      <c r="AO388">
        <f>IF(AN388=R388,VLOOKUP(A388,'2011'!$A$5:$K$674,3),0)</f>
        <v>183</v>
      </c>
      <c r="AP388" s="33">
        <f>IF(AN388=R388,VLOOKUP(A388,'2011'!$A$5:$K$674,4),0)</f>
        <v>581940</v>
      </c>
      <c r="AQ388">
        <f>IF(R388=AN388,VLOOKUP(A388,'2011'!$A$5:$K$674,5),0)</f>
        <v>4</v>
      </c>
      <c r="AR388">
        <f>IF(R388=AN388,VLOOKUP(A388,'2011'!$A$5:$K$674,6),0)</f>
        <v>0</v>
      </c>
      <c r="AS388" s="40">
        <f>IF(R388=AN388,VLOOKUP(A388,'2011'!$A$5:$K$674,7),0)</f>
        <v>0</v>
      </c>
    </row>
    <row r="389" spans="1:45" x14ac:dyDescent="0.2">
      <c r="A389" t="s">
        <v>969</v>
      </c>
      <c r="B389" t="s">
        <v>194</v>
      </c>
      <c r="C389">
        <v>281</v>
      </c>
      <c r="D389" s="33">
        <v>735000</v>
      </c>
      <c r="E389">
        <v>5</v>
      </c>
      <c r="F389">
        <v>0</v>
      </c>
      <c r="G389" s="40">
        <v>0</v>
      </c>
      <c r="H389" s="40" t="e">
        <f t="shared" si="30"/>
        <v>#DIV/0!</v>
      </c>
      <c r="J389" t="str">
        <f>VLOOKUP(A389,'2015'!$A$5:$K$674,1)</f>
        <v xml:space="preserve">Richie Campbell </v>
      </c>
      <c r="K389" s="31">
        <f>IF(J389=A389,VLOOKUP(A389,'2015'!$A$5:$K$674,3),0)</f>
        <v>0</v>
      </c>
      <c r="L389" s="33">
        <f>IF(J389=A389,VLOOKUP(A389,'2015'!$A$5:$K$674,4),0)</f>
        <v>0</v>
      </c>
      <c r="M389">
        <f>IF(J389=A389,VLOOKUP(A389,'2015'!$A$5:$K$674,5),0)</f>
        <v>0</v>
      </c>
      <c r="N389">
        <f>IF(J389=A389,VLOOKUP(A389,'2015'!$A$5:$K$674,6),0)</f>
        <v>0</v>
      </c>
      <c r="O389" s="40">
        <f>IF(J389=A389,VLOOKUP(A389,'2015'!$A$5:$K$674,7),0)</f>
        <v>0</v>
      </c>
      <c r="P389" t="e">
        <f t="shared" si="28"/>
        <v>#DIV/0!</v>
      </c>
      <c r="R389" t="str">
        <f>VLOOKUP(A389,'2014'!$A$5:$K$675,1)</f>
        <v xml:space="preserve">Rick Adams </v>
      </c>
      <c r="S389" s="31">
        <f>IF(R389=A389,VLOOKUP(A389,'2014'!$A$5:$K$675,3),0)</f>
        <v>153</v>
      </c>
      <c r="T389" s="33">
        <f>IF(R389=A389,VLOOKUP(A389,'2014'!$A$5:$K$675,4),0)</f>
        <v>1341400</v>
      </c>
      <c r="U389">
        <f>IF(R389=A389,VLOOKUP(A389,'2014'!$A$5:$K$675,5),0)</f>
        <v>7</v>
      </c>
      <c r="V389">
        <f>IF(R389=A389,VLOOKUP(A389,'2014'!$A$5:$K$675,6),0)</f>
        <v>0</v>
      </c>
      <c r="W389" s="40">
        <f>IF(R389=A389,VLOOKUP(A389,'2014'!$A$5:$K$675,7),0)</f>
        <v>0</v>
      </c>
      <c r="X389" t="e">
        <f t="shared" si="29"/>
        <v>#DIV/0!</v>
      </c>
      <c r="Z389">
        <f>IF(R389=A389,VLOOKUP(A389,'2013'!$A$5:$K$674,3),0)</f>
        <v>60</v>
      </c>
      <c r="AA389" s="33">
        <f>IF(R389=A389,VLOOKUP(A389,'2013'!$A$5:$K$674,4),0)</f>
        <v>2575100</v>
      </c>
      <c r="AB389">
        <f>IF(R389=A389,VLOOKUP(A389,'2013'!$A$5:$K$674,5),0)</f>
        <v>18</v>
      </c>
      <c r="AC389">
        <f>IF(R389=A389,VLOOKUP(A389,'2013'!$A$5:$K$674,6),0)</f>
        <v>3</v>
      </c>
      <c r="AD389" s="40">
        <f>IF(R389=A389,VLOOKUP(A389,'2013'!$A$5:$K$674,7),0)</f>
        <v>0.16666666666666666</v>
      </c>
      <c r="AE389" t="e">
        <f t="shared" si="31"/>
        <v>#DIV/0!</v>
      </c>
      <c r="AG389">
        <f>IF(R389=A389,VLOOKUP(A389,'2012'!$A$5:$K$674,3),0)</f>
        <v>149</v>
      </c>
      <c r="AH389" s="33">
        <f>IF(R389=A389,VLOOKUP(A389,'2012'!$A$5:$K$674,4),0)</f>
        <v>1004995</v>
      </c>
      <c r="AI389">
        <f>IF(R389=A389,VLOOKUP(A389,'2012'!$A$5:$K$674,5),0)</f>
        <v>8</v>
      </c>
      <c r="AJ389">
        <f>IF(R389=A389,VLOOKUP(A389,'2012'!$A$5:$K$674,6),0)</f>
        <v>0</v>
      </c>
      <c r="AK389" s="40">
        <f>IF(R389=A389,VLOOKUP(A389,'2012'!$A$5:$K$674,7),0)</f>
        <v>0</v>
      </c>
      <c r="AL389" t="e">
        <f t="shared" si="32"/>
        <v>#DIV/0!</v>
      </c>
      <c r="AN389" t="str">
        <f>VLOOKUP(A389,'2011'!$A$5:$K$674,1)</f>
        <v xml:space="preserve">Richie Campbell </v>
      </c>
      <c r="AO389">
        <f>IF(AN389=R389,VLOOKUP(A389,'2011'!$A$5:$K$674,3),0)</f>
        <v>0</v>
      </c>
      <c r="AP389" s="33">
        <f>IF(AN389=R389,VLOOKUP(A389,'2011'!$A$5:$K$674,4),0)</f>
        <v>0</v>
      </c>
      <c r="AQ389">
        <f>IF(R389=AN389,VLOOKUP(A389,'2011'!$A$5:$K$674,5),0)</f>
        <v>0</v>
      </c>
      <c r="AR389">
        <f>IF(R389=AN389,VLOOKUP(A389,'2011'!$A$5:$K$674,6),0)</f>
        <v>0</v>
      </c>
      <c r="AS389" s="40">
        <f>IF(R389=AN389,VLOOKUP(A389,'2011'!$A$5:$K$674,7),0)</f>
        <v>0</v>
      </c>
    </row>
    <row r="390" spans="1:45" x14ac:dyDescent="0.2">
      <c r="A390" t="s">
        <v>1416</v>
      </c>
      <c r="B390" t="s">
        <v>1100</v>
      </c>
      <c r="C390">
        <v>58</v>
      </c>
      <c r="D390" s="33">
        <v>3798200</v>
      </c>
      <c r="E390">
        <v>19</v>
      </c>
      <c r="F390">
        <v>9</v>
      </c>
      <c r="G390" s="40">
        <v>0.47368421052631576</v>
      </c>
      <c r="H390" s="40" t="e">
        <f t="shared" si="30"/>
        <v>#DIV/0!</v>
      </c>
      <c r="J390" t="str">
        <f>VLOOKUP(A390,'2015'!$A$5:$K$674,1)</f>
        <v xml:space="preserve">Rick Mitchell </v>
      </c>
      <c r="K390" s="31">
        <f>IF(J390=A390,VLOOKUP(A390,'2015'!$A$5:$K$674,3),0)</f>
        <v>359</v>
      </c>
      <c r="L390" s="33">
        <f>IF(J390=A390,VLOOKUP(A390,'2015'!$A$5:$K$674,4),0)</f>
        <v>233900</v>
      </c>
      <c r="M390">
        <f>IF(J390=A390,VLOOKUP(A390,'2015'!$A$5:$K$674,5),0)</f>
        <v>2</v>
      </c>
      <c r="N390">
        <f>IF(J390=A390,VLOOKUP(A390,'2015'!$A$5:$K$674,6),0)</f>
        <v>1</v>
      </c>
      <c r="O390" s="40">
        <f>IF(J390=A390,VLOOKUP(A390,'2015'!$A$5:$K$674,7),0)</f>
        <v>0.5</v>
      </c>
      <c r="P390" t="e">
        <f t="shared" ref="P390:P440" si="33">+(O390-W390)/W390</f>
        <v>#DIV/0!</v>
      </c>
      <c r="R390" t="str">
        <f>VLOOKUP(A390,'2014'!$A$5:$K$675,1)</f>
        <v xml:space="preserve">Rick Hines </v>
      </c>
      <c r="S390" s="31">
        <f>IF(R390=A390,VLOOKUP(A390,'2014'!$A$5:$K$675,3),0)</f>
        <v>0</v>
      </c>
      <c r="T390" s="33">
        <f>IF(R390=A390,VLOOKUP(A390,'2014'!$A$5:$K$675,4),0)</f>
        <v>0</v>
      </c>
      <c r="U390">
        <f>IF(R390=A390,VLOOKUP(A390,'2014'!$A$5:$K$675,5),0)</f>
        <v>0</v>
      </c>
      <c r="V390">
        <f>IF(R390=A390,VLOOKUP(A390,'2014'!$A$5:$K$675,6),0)</f>
        <v>0</v>
      </c>
      <c r="W390" s="40">
        <f>IF(R390=A390,VLOOKUP(A390,'2014'!$A$5:$K$675,7),0)</f>
        <v>0</v>
      </c>
      <c r="X390">
        <f t="shared" ref="X390:X440" si="34">+(W390-AE390)/AE390</f>
        <v>-1</v>
      </c>
      <c r="Z390">
        <f>IF(R390=A390,VLOOKUP(A390,'2013'!$A$5:$K$674,3),0)</f>
        <v>0</v>
      </c>
      <c r="AA390" s="33">
        <f>IF(R390=A390,VLOOKUP(A390,'2013'!$A$5:$K$674,4),0)</f>
        <v>0</v>
      </c>
      <c r="AB390">
        <f>IF(R390=A390,VLOOKUP(A390,'2013'!$A$5:$K$674,5),0)</f>
        <v>0</v>
      </c>
      <c r="AC390">
        <f>IF(R390=A390,VLOOKUP(A390,'2013'!$A$5:$K$674,6),0)</f>
        <v>0</v>
      </c>
      <c r="AD390" s="40">
        <f>IF(R390=A390,VLOOKUP(A390,'2013'!$A$5:$K$674,7),0)</f>
        <v>0</v>
      </c>
      <c r="AE390">
        <f t="shared" si="31"/>
        <v>-1</v>
      </c>
      <c r="AG390">
        <f>IF(R390=A390,VLOOKUP(A390,'2012'!$A$5:$K$674,3),0)</f>
        <v>0</v>
      </c>
      <c r="AH390" s="33">
        <f>IF(R390=A390,VLOOKUP(A390,'2012'!$A$5:$K$674,4),0)</f>
        <v>0</v>
      </c>
      <c r="AI390">
        <f>IF(R390=A390,VLOOKUP(A390,'2012'!$A$5:$K$674,5),0)</f>
        <v>0</v>
      </c>
      <c r="AJ390">
        <f>IF(R390=A390,VLOOKUP(A390,'2012'!$A$5:$K$674,6),0)</f>
        <v>0</v>
      </c>
      <c r="AK390" s="40">
        <f>IF(R390=A390,VLOOKUP(A390,'2012'!$A$5:$K$674,7),0)</f>
        <v>0</v>
      </c>
      <c r="AL390">
        <f t="shared" si="32"/>
        <v>-1</v>
      </c>
      <c r="AN390" t="str">
        <f>VLOOKUP(A390,'2011'!$A$5:$K$674,1)</f>
        <v xml:space="preserve">Rick Hines </v>
      </c>
      <c r="AO390">
        <f>IF(AN390=R390,VLOOKUP(A390,'2011'!$A$5:$K$674,3),0)</f>
        <v>74</v>
      </c>
      <c r="AP390" s="33">
        <f>IF(AN390=R390,VLOOKUP(A390,'2011'!$A$5:$K$674,4),0)</f>
        <v>1698369</v>
      </c>
      <c r="AQ390">
        <f>IF(R390=AN390,VLOOKUP(A390,'2011'!$A$5:$K$674,5),0)</f>
        <v>8</v>
      </c>
      <c r="AR390">
        <f>IF(R390=AN390,VLOOKUP(A390,'2011'!$A$5:$K$674,6),0)</f>
        <v>1</v>
      </c>
      <c r="AS390" s="40">
        <f>IF(R390=AN390,VLOOKUP(A390,'2011'!$A$5:$K$674,7),0)</f>
        <v>0.125</v>
      </c>
    </row>
    <row r="391" spans="1:45" x14ac:dyDescent="0.2">
      <c r="A391" t="s">
        <v>1105</v>
      </c>
      <c r="B391" t="s">
        <v>300</v>
      </c>
      <c r="C391">
        <v>442</v>
      </c>
      <c r="D391" s="33">
        <v>137500</v>
      </c>
      <c r="E391">
        <v>1</v>
      </c>
      <c r="F391">
        <v>0</v>
      </c>
      <c r="G391" s="40">
        <v>0</v>
      </c>
      <c r="H391" s="40">
        <f t="shared" si="30"/>
        <v>-1</v>
      </c>
      <c r="J391" t="str">
        <f>VLOOKUP(A391,'2015'!$A$5:$K$674,1)</f>
        <v xml:space="preserve">Rickie Smith </v>
      </c>
      <c r="K391" s="31">
        <f>IF(J391=A391,VLOOKUP(A391,'2015'!$A$5:$K$674,3),0)</f>
        <v>87</v>
      </c>
      <c r="L391" s="33">
        <f>IF(J391=A391,VLOOKUP(A391,'2015'!$A$5:$K$674,4),0)</f>
        <v>2091252</v>
      </c>
      <c r="M391">
        <f>IF(J391=A391,VLOOKUP(A391,'2015'!$A$5:$K$674,5),0)</f>
        <v>5</v>
      </c>
      <c r="N391">
        <f>IF(J391=A391,VLOOKUP(A391,'2015'!$A$5:$K$674,6),0)</f>
        <v>0</v>
      </c>
      <c r="O391" s="40">
        <f>IF(J391=A391,VLOOKUP(A391,'2015'!$A$5:$K$674,7),0)</f>
        <v>0</v>
      </c>
      <c r="P391">
        <f t="shared" si="33"/>
        <v>-1</v>
      </c>
      <c r="R391" t="str">
        <f>VLOOKUP(A391,'2014'!$A$5:$K$675,1)</f>
        <v xml:space="preserve">Rickie Smith </v>
      </c>
      <c r="S391" s="31">
        <f>IF(R391=A391,VLOOKUP(A391,'2014'!$A$5:$K$675,3),0)</f>
        <v>206</v>
      </c>
      <c r="T391" s="33">
        <f>IF(R391=A391,VLOOKUP(A391,'2014'!$A$5:$K$675,4),0)</f>
        <v>879000</v>
      </c>
      <c r="U391">
        <f>IF(R391=A391,VLOOKUP(A391,'2014'!$A$5:$K$675,5),0)</f>
        <v>6</v>
      </c>
      <c r="V391">
        <f>IF(R391=A391,VLOOKUP(A391,'2014'!$A$5:$K$675,6),0)</f>
        <v>1</v>
      </c>
      <c r="W391" s="40">
        <f>IF(R391=A391,VLOOKUP(A391,'2014'!$A$5:$K$675,7),0)</f>
        <v>0.16666666666666666</v>
      </c>
      <c r="X391" t="e">
        <f t="shared" si="34"/>
        <v>#DIV/0!</v>
      </c>
      <c r="Z391">
        <f>IF(R391=A391,VLOOKUP(A391,'2013'!$A$5:$K$674,3),0)</f>
        <v>38</v>
      </c>
      <c r="AA391" s="33">
        <f>IF(R391=A391,VLOOKUP(A391,'2013'!$A$5:$K$674,4),0)</f>
        <v>3386800</v>
      </c>
      <c r="AB391">
        <f>IF(R391=A391,VLOOKUP(A391,'2013'!$A$5:$K$674,5),0)</f>
        <v>18</v>
      </c>
      <c r="AC391">
        <f>IF(R391=A391,VLOOKUP(A391,'2013'!$A$5:$K$674,6),0)</f>
        <v>6</v>
      </c>
      <c r="AD391" s="40">
        <f>IF(R391=A391,VLOOKUP(A391,'2013'!$A$5:$K$674,7),0)</f>
        <v>0.33333333333333331</v>
      </c>
      <c r="AE391" t="e">
        <f t="shared" si="31"/>
        <v>#DIV/0!</v>
      </c>
      <c r="AG391">
        <f>IF(R391=A391,VLOOKUP(A391,'2012'!$A$5:$K$674,3),0)</f>
        <v>130</v>
      </c>
      <c r="AH391" s="33">
        <f>IF(R391=A391,VLOOKUP(A391,'2012'!$A$5:$K$674,4),0)</f>
        <v>1153090</v>
      </c>
      <c r="AI391">
        <f>IF(R391=A391,VLOOKUP(A391,'2012'!$A$5:$K$674,5),0)</f>
        <v>9</v>
      </c>
      <c r="AJ391">
        <f>IF(R391=A391,VLOOKUP(A391,'2012'!$A$5:$K$674,6),0)</f>
        <v>1</v>
      </c>
      <c r="AK391" s="40">
        <f>IF(R391=A391,VLOOKUP(A391,'2012'!$A$5:$K$674,7),0)</f>
        <v>0.1111111111111111</v>
      </c>
      <c r="AL391" t="e">
        <f t="shared" si="32"/>
        <v>#DIV/0!</v>
      </c>
      <c r="AN391" t="str">
        <f>VLOOKUP(A391,'2011'!$A$5:$K$674,1)</f>
        <v xml:space="preserve">Rickie Smith </v>
      </c>
      <c r="AO391">
        <f>IF(AN391=R391,VLOOKUP(A391,'2011'!$A$5:$K$674,3),0)</f>
        <v>185</v>
      </c>
      <c r="AP391" s="33">
        <f>IF(AN391=R391,VLOOKUP(A391,'2011'!$A$5:$K$674,4),0)</f>
        <v>572700</v>
      </c>
      <c r="AQ391">
        <f>IF(R391=AN391,VLOOKUP(A391,'2011'!$A$5:$K$674,5),0)</f>
        <v>3</v>
      </c>
      <c r="AR391">
        <f>IF(R391=AN391,VLOOKUP(A391,'2011'!$A$5:$K$674,6),0)</f>
        <v>0</v>
      </c>
      <c r="AS391" s="40">
        <f>IF(R391=AN391,VLOOKUP(A391,'2011'!$A$5:$K$674,7),0)</f>
        <v>0</v>
      </c>
    </row>
    <row r="392" spans="1:45" x14ac:dyDescent="0.2">
      <c r="A392" t="s">
        <v>635</v>
      </c>
      <c r="B392" t="s">
        <v>523</v>
      </c>
      <c r="C392">
        <v>26</v>
      </c>
      <c r="D392" s="33">
        <v>6143370</v>
      </c>
      <c r="E392">
        <v>39</v>
      </c>
      <c r="F392">
        <v>13</v>
      </c>
      <c r="G392" s="40">
        <v>0.33333333333333331</v>
      </c>
      <c r="H392" s="40">
        <f t="shared" si="30"/>
        <v>2</v>
      </c>
      <c r="J392" t="str">
        <f>VLOOKUP(A392,'2015'!$A$5:$K$674,1)</f>
        <v xml:space="preserve">Robert Barben </v>
      </c>
      <c r="K392" s="31">
        <f>IF(J392=A392,VLOOKUP(A392,'2015'!$A$5:$K$674,3),0)</f>
        <v>36</v>
      </c>
      <c r="L392" s="33">
        <f>IF(J392=A392,VLOOKUP(A392,'2015'!$A$5:$K$674,4),0)</f>
        <v>3746430</v>
      </c>
      <c r="M392">
        <f>IF(J392=A392,VLOOKUP(A392,'2015'!$A$5:$K$674,5),0)</f>
        <v>24</v>
      </c>
      <c r="N392">
        <f>IF(J392=A392,VLOOKUP(A392,'2015'!$A$5:$K$674,6),0)</f>
        <v>6</v>
      </c>
      <c r="O392" s="40">
        <f>IF(J392=A392,VLOOKUP(A392,'2015'!$A$5:$K$674,7),0)</f>
        <v>0.25</v>
      </c>
      <c r="P392">
        <f t="shared" si="33"/>
        <v>0.75000000000000011</v>
      </c>
      <c r="R392" t="str">
        <f>VLOOKUP(A392,'2014'!$A$5:$K$675,1)</f>
        <v xml:space="preserve">Robert Barben </v>
      </c>
      <c r="S392" s="31">
        <f>IF(R392=A392,VLOOKUP(A392,'2014'!$A$5:$K$675,3),0)</f>
        <v>19</v>
      </c>
      <c r="T392" s="33">
        <f>IF(R392=A392,VLOOKUP(A392,'2014'!$A$5:$K$675,4),0)</f>
        <v>5242090</v>
      </c>
      <c r="U392">
        <f>IF(R392=A392,VLOOKUP(A392,'2014'!$A$5:$K$675,5),0)</f>
        <v>35</v>
      </c>
      <c r="V392">
        <f>IF(R392=A392,VLOOKUP(A392,'2014'!$A$5:$K$675,6),0)</f>
        <v>5</v>
      </c>
      <c r="W392" s="40">
        <f>IF(R392=A392,VLOOKUP(A392,'2014'!$A$5:$K$675,7),0)</f>
        <v>0.14285714285714285</v>
      </c>
      <c r="X392" t="e">
        <f t="shared" si="34"/>
        <v>#DIV/0!</v>
      </c>
      <c r="Z392">
        <f>IF(R392=A392,VLOOKUP(A392,'2013'!$A$5:$K$674,3),0)</f>
        <v>97</v>
      </c>
      <c r="AA392" s="33">
        <f>IF(R392=A392,VLOOKUP(A392,'2013'!$A$5:$K$674,4),0)</f>
        <v>1757127</v>
      </c>
      <c r="AB392">
        <f>IF(R392=A392,VLOOKUP(A392,'2013'!$A$5:$K$674,5),0)</f>
        <v>12</v>
      </c>
      <c r="AC392">
        <f>IF(R392=A392,VLOOKUP(A392,'2013'!$A$5:$K$674,6),0)</f>
        <v>2</v>
      </c>
      <c r="AD392" s="40">
        <f>IF(R392=A392,VLOOKUP(A392,'2013'!$A$5:$K$674,7),0)</f>
        <v>0.16666666666666666</v>
      </c>
      <c r="AE392" t="e">
        <f t="shared" si="31"/>
        <v>#DIV/0!</v>
      </c>
      <c r="AG392">
        <f>IF(R392=A392,VLOOKUP(A392,'2012'!$A$5:$K$674,3),0)</f>
        <v>130</v>
      </c>
      <c r="AH392" s="33">
        <f>IF(R392=A392,VLOOKUP(A392,'2012'!$A$5:$K$674,4),0)</f>
        <v>1153090</v>
      </c>
      <c r="AI392">
        <f>IF(R392=A392,VLOOKUP(A392,'2012'!$A$5:$K$674,5),0)</f>
        <v>9</v>
      </c>
      <c r="AJ392">
        <f>IF(R392=A392,VLOOKUP(A392,'2012'!$A$5:$K$674,6),0)</f>
        <v>1</v>
      </c>
      <c r="AK392" s="40">
        <f>IF(R392=A392,VLOOKUP(A392,'2012'!$A$5:$K$674,7),0)</f>
        <v>0.1111111111111111</v>
      </c>
      <c r="AL392" t="e">
        <f t="shared" si="32"/>
        <v>#DIV/0!</v>
      </c>
      <c r="AN392" t="str">
        <f>VLOOKUP(A392,'2011'!$A$5:$K$674,1)</f>
        <v xml:space="preserve">Rickie Smith </v>
      </c>
      <c r="AO392">
        <f>IF(AN392=R392,VLOOKUP(A392,'2011'!$A$5:$K$674,3),0)</f>
        <v>0</v>
      </c>
      <c r="AP392" s="33">
        <f>IF(AN392=R392,VLOOKUP(A392,'2011'!$A$5:$K$674,4),0)</f>
        <v>0</v>
      </c>
      <c r="AQ392">
        <f>IF(R392=AN392,VLOOKUP(A392,'2011'!$A$5:$K$674,5),0)</f>
        <v>0</v>
      </c>
      <c r="AR392">
        <f>IF(R392=AN392,VLOOKUP(A392,'2011'!$A$5:$K$674,6),0)</f>
        <v>0</v>
      </c>
      <c r="AS392" s="40">
        <f>IF(R392=AN392,VLOOKUP(A392,'2011'!$A$5:$K$674,7),0)</f>
        <v>0</v>
      </c>
    </row>
    <row r="393" spans="1:45" x14ac:dyDescent="0.2">
      <c r="A393" t="s">
        <v>1594</v>
      </c>
      <c r="B393" t="s">
        <v>801</v>
      </c>
      <c r="C393">
        <v>331</v>
      </c>
      <c r="D393" s="33">
        <v>492000</v>
      </c>
      <c r="E393">
        <v>2</v>
      </c>
      <c r="F393">
        <v>0</v>
      </c>
      <c r="G393" s="40">
        <v>0</v>
      </c>
      <c r="H393" s="40" t="e">
        <f t="shared" si="30"/>
        <v>#DIV/0!</v>
      </c>
      <c r="J393" t="str">
        <f>VLOOKUP(A393,'2015'!$A$5:$K$674,1)</f>
        <v xml:space="preserve">Robert Bronstad </v>
      </c>
      <c r="K393" s="31">
        <f>IF(J393=A393,VLOOKUP(A393,'2015'!$A$5:$K$674,3),0)</f>
        <v>0</v>
      </c>
      <c r="L393" s="33">
        <f>IF(J393=A393,VLOOKUP(A393,'2015'!$A$5:$K$674,4),0)</f>
        <v>0</v>
      </c>
      <c r="M393">
        <f>IF(J393=A393,VLOOKUP(A393,'2015'!$A$5:$K$674,5),0)</f>
        <v>0</v>
      </c>
      <c r="N393">
        <f>IF(J393=A393,VLOOKUP(A393,'2015'!$A$5:$K$674,6),0)</f>
        <v>0</v>
      </c>
      <c r="O393" s="40">
        <f>IF(J393=A393,VLOOKUP(A393,'2015'!$A$5:$K$674,7),0)</f>
        <v>0</v>
      </c>
      <c r="P393" t="e">
        <f t="shared" si="33"/>
        <v>#DIV/0!</v>
      </c>
      <c r="R393" t="str">
        <f>VLOOKUP(A393,'2014'!$A$5:$K$675,1)</f>
        <v xml:space="preserve">Robert Barben </v>
      </c>
      <c r="S393" s="31">
        <f>IF(R393=A393,VLOOKUP(A393,'2014'!$A$5:$K$675,3),0)</f>
        <v>0</v>
      </c>
      <c r="T393" s="33">
        <f>IF(R393=A393,VLOOKUP(A393,'2014'!$A$5:$K$675,4),0)</f>
        <v>0</v>
      </c>
      <c r="U393">
        <f>IF(R393=A393,VLOOKUP(A393,'2014'!$A$5:$K$675,5),0)</f>
        <v>0</v>
      </c>
      <c r="V393">
        <f>IF(R393=A393,VLOOKUP(A393,'2014'!$A$5:$K$675,6),0)</f>
        <v>0</v>
      </c>
      <c r="W393" s="40">
        <f>IF(R393=A393,VLOOKUP(A393,'2014'!$A$5:$K$675,7),0)</f>
        <v>0</v>
      </c>
      <c r="X393" t="e">
        <f t="shared" si="34"/>
        <v>#DIV/0!</v>
      </c>
      <c r="Z393">
        <f>IF(R393=A393,VLOOKUP(A393,'2013'!$A$5:$K$674,3),0)</f>
        <v>0</v>
      </c>
      <c r="AA393" s="33">
        <f>IF(R393=A393,VLOOKUP(A393,'2013'!$A$5:$K$674,4),0)</f>
        <v>0</v>
      </c>
      <c r="AB393">
        <f>IF(R393=A393,VLOOKUP(A393,'2013'!$A$5:$K$674,5),0)</f>
        <v>0</v>
      </c>
      <c r="AC393">
        <f>IF(R393=A393,VLOOKUP(A393,'2013'!$A$5:$K$674,6),0)</f>
        <v>0</v>
      </c>
      <c r="AD393" s="40">
        <f>IF(R393=A393,VLOOKUP(A393,'2013'!$A$5:$K$674,7),0)</f>
        <v>0</v>
      </c>
      <c r="AE393" t="e">
        <f t="shared" si="31"/>
        <v>#DIV/0!</v>
      </c>
      <c r="AG393">
        <f>IF(R393=A393,VLOOKUP(A393,'2012'!$A$5:$K$674,3),0)</f>
        <v>0</v>
      </c>
      <c r="AH393" s="33">
        <f>IF(R393=A393,VLOOKUP(A393,'2012'!$A$5:$K$674,4),0)</f>
        <v>0</v>
      </c>
      <c r="AI393">
        <f>IF(R393=A393,VLOOKUP(A393,'2012'!$A$5:$K$674,5),0)</f>
        <v>0</v>
      </c>
      <c r="AJ393">
        <f>IF(R393=A393,VLOOKUP(A393,'2012'!$A$5:$K$674,6),0)</f>
        <v>0</v>
      </c>
      <c r="AK393" s="40">
        <f>IF(R393=A393,VLOOKUP(A393,'2012'!$A$5:$K$674,7),0)</f>
        <v>0</v>
      </c>
      <c r="AL393" t="e">
        <f t="shared" si="32"/>
        <v>#DIV/0!</v>
      </c>
      <c r="AN393" t="str">
        <f>VLOOKUP(A393,'2011'!$A$5:$K$674,1)</f>
        <v xml:space="preserve">Robert Bronstad </v>
      </c>
      <c r="AO393">
        <f>IF(AN393=R393,VLOOKUP(A393,'2011'!$A$5:$K$674,3),0)</f>
        <v>0</v>
      </c>
      <c r="AP393" s="33">
        <f>IF(AN393=R393,VLOOKUP(A393,'2011'!$A$5:$K$674,4),0)</f>
        <v>0</v>
      </c>
      <c r="AQ393">
        <f>IF(R393=AN393,VLOOKUP(A393,'2011'!$A$5:$K$674,5),0)</f>
        <v>0</v>
      </c>
      <c r="AR393">
        <f>IF(R393=AN393,VLOOKUP(A393,'2011'!$A$5:$K$674,6),0)</f>
        <v>0</v>
      </c>
      <c r="AS393" s="40">
        <f>IF(R393=AN393,VLOOKUP(A393,'2011'!$A$5:$K$674,7),0)</f>
        <v>0</v>
      </c>
    </row>
    <row r="394" spans="1:45" x14ac:dyDescent="0.2">
      <c r="A394" t="s">
        <v>782</v>
      </c>
      <c r="B394" t="s">
        <v>1036</v>
      </c>
      <c r="C394">
        <v>305</v>
      </c>
      <c r="D394" s="33">
        <v>598500</v>
      </c>
      <c r="E394">
        <v>3</v>
      </c>
      <c r="F394">
        <v>1</v>
      </c>
      <c r="G394" s="40">
        <v>0.33333333333333331</v>
      </c>
      <c r="H394" s="40" t="e">
        <f t="shared" si="30"/>
        <v>#DIV/0!</v>
      </c>
      <c r="J394" t="str">
        <f>VLOOKUP(A394,'2015'!$A$5:$K$674,1)</f>
        <v xml:space="preserve">Robin Shaw </v>
      </c>
      <c r="K394" s="31">
        <f>IF(J394=A394,VLOOKUP(A394,'2015'!$A$5:$K$674,3),0)</f>
        <v>281</v>
      </c>
      <c r="L394" s="33">
        <f>IF(J394=A394,VLOOKUP(A394,'2015'!$A$5:$K$674,4),0)</f>
        <v>449800</v>
      </c>
      <c r="M394">
        <f>IF(J394=A394,VLOOKUP(A394,'2015'!$A$5:$K$674,5),0)</f>
        <v>2</v>
      </c>
      <c r="N394">
        <f>IF(J394=A394,VLOOKUP(A394,'2015'!$A$5:$K$674,6),0)</f>
        <v>1</v>
      </c>
      <c r="O394" s="40">
        <f>IF(J394=A394,VLOOKUP(A394,'2015'!$A$5:$K$674,7),0)</f>
        <v>0.5</v>
      </c>
      <c r="P394" t="e">
        <f t="shared" si="33"/>
        <v>#DIV/0!</v>
      </c>
      <c r="R394" t="str">
        <f>VLOOKUP(A394,'2014'!$A$5:$K$675,1)</f>
        <v xml:space="preserve">Robin Shaw </v>
      </c>
      <c r="S394" s="31">
        <f>IF(R394=A394,VLOOKUP(A394,'2014'!$A$5:$K$675,3),0)</f>
        <v>259</v>
      </c>
      <c r="T394" s="33">
        <f>IF(R394=A394,VLOOKUP(A394,'2014'!$A$5:$K$675,4),0)</f>
        <v>581364</v>
      </c>
      <c r="U394">
        <f>IF(R394=A394,VLOOKUP(A394,'2014'!$A$5:$K$675,5),0)</f>
        <v>3</v>
      </c>
      <c r="V394">
        <f>IF(R394=A394,VLOOKUP(A394,'2014'!$A$5:$K$675,6),0)</f>
        <v>0</v>
      </c>
      <c r="W394" s="40">
        <f>IF(R394=A394,VLOOKUP(A394,'2014'!$A$5:$K$675,7),0)</f>
        <v>0</v>
      </c>
      <c r="X394" t="e">
        <f t="shared" si="34"/>
        <v>#DIV/0!</v>
      </c>
      <c r="Z394">
        <f>IF(R394=A394,VLOOKUP(A394,'2013'!$A$5:$K$674,3),0)</f>
        <v>227</v>
      </c>
      <c r="AA394" s="33">
        <f>IF(R394=A394,VLOOKUP(A394,'2013'!$A$5:$K$674,4),0)</f>
        <v>600484</v>
      </c>
      <c r="AB394">
        <f>IF(R394=A394,VLOOKUP(A394,'2013'!$A$5:$K$674,5),0)</f>
        <v>3</v>
      </c>
      <c r="AC394">
        <f>IF(R394=A394,VLOOKUP(A394,'2013'!$A$5:$K$674,6),0)</f>
        <v>1</v>
      </c>
      <c r="AD394" s="40">
        <f>IF(R394=A394,VLOOKUP(A394,'2013'!$A$5:$K$674,7),0)</f>
        <v>0.33333333333333331</v>
      </c>
      <c r="AE394" t="e">
        <f t="shared" si="31"/>
        <v>#DIV/0!</v>
      </c>
      <c r="AG394">
        <f>IF(R394=A394,VLOOKUP(A394,'2012'!$A$5:$K$674,3),0)</f>
        <v>232</v>
      </c>
      <c r="AH394" s="33">
        <f>IF(R394=A394,VLOOKUP(A394,'2012'!$A$5:$K$674,4),0)</f>
        <v>524580</v>
      </c>
      <c r="AI394">
        <f>IF(R394=A394,VLOOKUP(A394,'2012'!$A$5:$K$674,5),0)</f>
        <v>4</v>
      </c>
      <c r="AJ394">
        <f>IF(R394=A394,VLOOKUP(A394,'2012'!$A$5:$K$674,6),0)</f>
        <v>0</v>
      </c>
      <c r="AK394" s="40">
        <f>IF(R394=A394,VLOOKUP(A394,'2012'!$A$5:$K$674,7),0)</f>
        <v>0</v>
      </c>
      <c r="AL394" t="e">
        <f t="shared" si="32"/>
        <v>#DIV/0!</v>
      </c>
      <c r="AN394" t="str">
        <f>VLOOKUP(A394,'2011'!$A$5:$K$674,1)</f>
        <v xml:space="preserve">Robin Shaw </v>
      </c>
      <c r="AO394">
        <f>IF(AN394=R394,VLOOKUP(A394,'2011'!$A$5:$K$674,3),0)</f>
        <v>257</v>
      </c>
      <c r="AP394" s="33">
        <f>IF(AN394=R394,VLOOKUP(A394,'2011'!$A$5:$K$674,4),0)</f>
        <v>326372</v>
      </c>
      <c r="AQ394">
        <f>IF(R394=AN394,VLOOKUP(A394,'2011'!$A$5:$K$674,5),0)</f>
        <v>2</v>
      </c>
      <c r="AR394">
        <f>IF(R394=AN394,VLOOKUP(A394,'2011'!$A$5:$K$674,6),0)</f>
        <v>0</v>
      </c>
      <c r="AS394" s="40">
        <f>IF(R394=AN394,VLOOKUP(A394,'2011'!$A$5:$K$674,7),0)</f>
        <v>0</v>
      </c>
    </row>
    <row r="395" spans="1:45" x14ac:dyDescent="0.2">
      <c r="A395" t="s">
        <v>1106</v>
      </c>
      <c r="B395" t="s">
        <v>118</v>
      </c>
      <c r="C395">
        <v>127</v>
      </c>
      <c r="D395" s="33">
        <v>2089999</v>
      </c>
      <c r="E395">
        <v>16</v>
      </c>
      <c r="F395">
        <v>4</v>
      </c>
      <c r="G395" s="40">
        <v>0.25</v>
      </c>
      <c r="H395" s="40">
        <f t="shared" si="30"/>
        <v>2.0000000000000004</v>
      </c>
      <c r="J395" t="str">
        <f>VLOOKUP(A395,'2015'!$A$5:$K$674,1)</f>
        <v xml:space="preserve">Robyn Wilbanks </v>
      </c>
      <c r="K395" s="31">
        <f>IF(J395=A395,VLOOKUP(A395,'2015'!$A$5:$K$674,3),0)</f>
        <v>222</v>
      </c>
      <c r="L395" s="33">
        <f>IF(J395=A395,VLOOKUP(A395,'2015'!$A$5:$K$674,4),0)</f>
        <v>752490</v>
      </c>
      <c r="M395">
        <f>IF(J395=A395,VLOOKUP(A395,'2015'!$A$5:$K$674,5),0)</f>
        <v>9</v>
      </c>
      <c r="N395">
        <f>IF(J395=A395,VLOOKUP(A395,'2015'!$A$5:$K$674,6),0)</f>
        <v>1</v>
      </c>
      <c r="O395" s="40">
        <f>IF(J395=A395,VLOOKUP(A395,'2015'!$A$5:$K$674,7),0)</f>
        <v>0.1111111111111111</v>
      </c>
      <c r="P395" t="e">
        <f t="shared" si="33"/>
        <v>#DIV/0!</v>
      </c>
      <c r="R395" t="str">
        <f>VLOOKUP(A395,'2014'!$A$5:$K$675,1)</f>
        <v xml:space="preserve">Robyn Wilbanks </v>
      </c>
      <c r="S395" s="31">
        <f>IF(R395=A395,VLOOKUP(A395,'2014'!$A$5:$K$675,3),0)</f>
        <v>88</v>
      </c>
      <c r="T395" s="33">
        <f>IF(R395=A395,VLOOKUP(A395,'2014'!$A$5:$K$675,4),0)</f>
        <v>2097221</v>
      </c>
      <c r="U395">
        <f>IF(R395=A395,VLOOKUP(A395,'2014'!$A$5:$K$675,5),0)</f>
        <v>17</v>
      </c>
      <c r="V395">
        <f>IF(R395=A395,VLOOKUP(A395,'2014'!$A$5:$K$675,6),0)</f>
        <v>0</v>
      </c>
      <c r="W395" s="40">
        <f>IF(R395=A395,VLOOKUP(A395,'2014'!$A$5:$K$675,7),0)</f>
        <v>0</v>
      </c>
      <c r="X395" t="e">
        <f t="shared" si="34"/>
        <v>#DIV/0!</v>
      </c>
      <c r="Z395">
        <f>IF(R395=A395,VLOOKUP(A395,'2013'!$A$5:$K$674,3),0)</f>
        <v>103</v>
      </c>
      <c r="AA395" s="33">
        <f>IF(R395=A395,VLOOKUP(A395,'2013'!$A$5:$K$674,4),0)</f>
        <v>1710245</v>
      </c>
      <c r="AB395">
        <f>IF(R395=A395,VLOOKUP(A395,'2013'!$A$5:$K$674,5),0)</f>
        <v>20</v>
      </c>
      <c r="AC395">
        <f>IF(R395=A395,VLOOKUP(A395,'2013'!$A$5:$K$674,6),0)</f>
        <v>5</v>
      </c>
      <c r="AD395" s="40">
        <f>IF(R395=A395,VLOOKUP(A395,'2013'!$A$5:$K$674,7),0)</f>
        <v>0.25</v>
      </c>
      <c r="AE395" t="e">
        <f t="shared" si="31"/>
        <v>#DIV/0!</v>
      </c>
      <c r="AG395">
        <f>IF(R395=A395,VLOOKUP(A395,'2012'!$A$5:$K$674,3),0)</f>
        <v>103</v>
      </c>
      <c r="AH395" s="33">
        <f>IF(R395=A395,VLOOKUP(A395,'2012'!$A$5:$K$674,4),0)</f>
        <v>1602794</v>
      </c>
      <c r="AI395">
        <f>IF(R395=A395,VLOOKUP(A395,'2012'!$A$5:$K$674,5),0)</f>
        <v>24</v>
      </c>
      <c r="AJ395">
        <f>IF(R395=A395,VLOOKUP(A395,'2012'!$A$5:$K$674,6),0)</f>
        <v>2</v>
      </c>
      <c r="AK395" s="40">
        <f>IF(R395=A395,VLOOKUP(A395,'2012'!$A$5:$K$674,7),0)</f>
        <v>8.3333333333333329E-2</v>
      </c>
      <c r="AL395" t="e">
        <f t="shared" si="32"/>
        <v>#DIV/0!</v>
      </c>
      <c r="AN395" t="str">
        <f>VLOOKUP(A395,'2011'!$A$5:$K$674,1)</f>
        <v xml:space="preserve">Robyn Wilbanks </v>
      </c>
      <c r="AO395">
        <f>IF(AN395=R395,VLOOKUP(A395,'2011'!$A$5:$K$674,3),0)</f>
        <v>148</v>
      </c>
      <c r="AP395" s="33">
        <f>IF(AN395=R395,VLOOKUP(A395,'2011'!$A$5:$K$674,4),0)</f>
        <v>818080</v>
      </c>
      <c r="AQ395">
        <f>IF(R395=AN395,VLOOKUP(A395,'2011'!$A$5:$K$674,5),0)</f>
        <v>9</v>
      </c>
      <c r="AR395">
        <f>IF(R395=AN395,VLOOKUP(A395,'2011'!$A$5:$K$674,6),0)</f>
        <v>0</v>
      </c>
      <c r="AS395" s="40">
        <f>IF(R395=AN395,VLOOKUP(A395,'2011'!$A$5:$K$674,7),0)</f>
        <v>0</v>
      </c>
    </row>
    <row r="396" spans="1:45" x14ac:dyDescent="0.2">
      <c r="A396" t="s">
        <v>392</v>
      </c>
      <c r="B396" t="s">
        <v>1100</v>
      </c>
      <c r="C396">
        <v>3</v>
      </c>
      <c r="D396" s="33">
        <v>17925603</v>
      </c>
      <c r="E396">
        <v>96</v>
      </c>
      <c r="F396">
        <v>73</v>
      </c>
      <c r="G396" s="40">
        <v>0.76041666666666663</v>
      </c>
      <c r="H396" s="40">
        <f t="shared" si="30"/>
        <v>8.6309523809523822E-2</v>
      </c>
      <c r="J396" t="str">
        <f>VLOOKUP(A396,'2015'!$A$5:$K$674,1)</f>
        <v xml:space="preserve">Roman Novian </v>
      </c>
      <c r="K396" s="31">
        <f>IF(J396=A396,VLOOKUP(A396,'2015'!$A$5:$K$674,3),0)</f>
        <v>6</v>
      </c>
      <c r="L396" s="33">
        <f>IF(J396=A396,VLOOKUP(A396,'2015'!$A$5:$K$674,4),0)</f>
        <v>13039480</v>
      </c>
      <c r="M396">
        <f>IF(J396=A396,VLOOKUP(A396,'2015'!$A$5:$K$674,5),0)</f>
        <v>80</v>
      </c>
      <c r="N396">
        <f>IF(J396=A396,VLOOKUP(A396,'2015'!$A$5:$K$674,6),0)</f>
        <v>49</v>
      </c>
      <c r="O396" s="40">
        <f>IF(J396=A396,VLOOKUP(A396,'2015'!$A$5:$K$674,7),0)</f>
        <v>0.61250000000000004</v>
      </c>
      <c r="P396">
        <f t="shared" si="33"/>
        <v>-0.11014150943396221</v>
      </c>
      <c r="R396" t="str">
        <f>VLOOKUP(A396,'2014'!$A$5:$K$675,1)</f>
        <v xml:space="preserve">Roman Novian </v>
      </c>
      <c r="S396" s="31">
        <f>IF(R396=A396,VLOOKUP(A396,'2014'!$A$5:$K$675,3),0)</f>
        <v>6</v>
      </c>
      <c r="T396" s="33">
        <f>IF(R396=A396,VLOOKUP(A396,'2014'!$A$5:$K$675,4),0)</f>
        <v>11079813</v>
      </c>
      <c r="U396">
        <f>IF(R396=A396,VLOOKUP(A396,'2014'!$A$5:$K$675,5),0)</f>
        <v>77</v>
      </c>
      <c r="V396">
        <f>IF(R396=A396,VLOOKUP(A396,'2014'!$A$5:$K$675,6),0)</f>
        <v>53</v>
      </c>
      <c r="W396" s="40">
        <f>IF(R396=A396,VLOOKUP(A396,'2014'!$A$5:$K$675,7),0)</f>
        <v>0.68831168831168832</v>
      </c>
      <c r="X396" t="e">
        <f t="shared" si="34"/>
        <v>#DIV/0!</v>
      </c>
      <c r="Z396">
        <f>IF(R396=A396,VLOOKUP(A396,'2013'!$A$5:$K$674,3),0)</f>
        <v>28</v>
      </c>
      <c r="AA396" s="33">
        <f>IF(R396=A396,VLOOKUP(A396,'2013'!$A$5:$K$674,4),0)</f>
        <v>3931895</v>
      </c>
      <c r="AB396">
        <f>IF(R396=A396,VLOOKUP(A396,'2013'!$A$5:$K$674,5),0)</f>
        <v>35</v>
      </c>
      <c r="AC396">
        <f>IF(R396=A396,VLOOKUP(A396,'2013'!$A$5:$K$674,6),0)</f>
        <v>23</v>
      </c>
      <c r="AD396" s="40">
        <f>IF(R396=A396,VLOOKUP(A396,'2013'!$A$5:$K$674,7),0)</f>
        <v>0.65714285714285714</v>
      </c>
      <c r="AE396" t="e">
        <f t="shared" si="31"/>
        <v>#DIV/0!</v>
      </c>
      <c r="AG396">
        <f>IF(R396=A396,VLOOKUP(A396,'2012'!$A$5:$K$674,3),0)</f>
        <v>185</v>
      </c>
      <c r="AH396" s="33">
        <f>IF(R396=A396,VLOOKUP(A396,'2012'!$A$5:$K$674,4),0)</f>
        <v>737650</v>
      </c>
      <c r="AI396">
        <f>IF(R396=A396,VLOOKUP(A396,'2012'!$A$5:$K$674,5),0)</f>
        <v>10</v>
      </c>
      <c r="AJ396">
        <f>IF(R396=A396,VLOOKUP(A396,'2012'!$A$5:$K$674,6),0)</f>
        <v>7</v>
      </c>
      <c r="AK396" s="40">
        <f>IF(R396=A396,VLOOKUP(A396,'2012'!$A$5:$K$674,7),0)</f>
        <v>0.7</v>
      </c>
      <c r="AL396" t="e">
        <f t="shared" si="32"/>
        <v>#DIV/0!</v>
      </c>
      <c r="AN396" t="str">
        <f>VLOOKUP(A396,'2011'!$A$5:$K$674,1)</f>
        <v xml:space="preserve">Roger Wilson </v>
      </c>
      <c r="AO396">
        <f>IF(AN396=R396,VLOOKUP(A396,'2011'!$A$5:$K$674,3),0)</f>
        <v>0</v>
      </c>
      <c r="AP396" s="33">
        <f>IF(AN396=R396,VLOOKUP(A396,'2011'!$A$5:$K$674,4),0)</f>
        <v>0</v>
      </c>
      <c r="AQ396">
        <f>IF(R396=AN396,VLOOKUP(A396,'2011'!$A$5:$K$674,5),0)</f>
        <v>0</v>
      </c>
      <c r="AR396">
        <f>IF(R396=AN396,VLOOKUP(A396,'2011'!$A$5:$K$674,6),0)</f>
        <v>0</v>
      </c>
      <c r="AS396" s="40">
        <f>IF(R396=AN396,VLOOKUP(A396,'2011'!$A$5:$K$674,7),0)</f>
        <v>0</v>
      </c>
    </row>
    <row r="397" spans="1:45" x14ac:dyDescent="0.2">
      <c r="A397" t="s">
        <v>1497</v>
      </c>
      <c r="B397" t="s">
        <v>1099</v>
      </c>
      <c r="C397">
        <v>356</v>
      </c>
      <c r="D397" s="33">
        <v>364900</v>
      </c>
      <c r="E397">
        <v>5</v>
      </c>
      <c r="F397">
        <v>0</v>
      </c>
      <c r="G397" s="40">
        <v>0</v>
      </c>
      <c r="H397" s="40" t="e">
        <f t="shared" si="30"/>
        <v>#DIV/0!</v>
      </c>
      <c r="J397" t="str">
        <f>VLOOKUP(A397,'2015'!$A$5:$K$674,1)</f>
        <v xml:space="preserve">Roman Novian </v>
      </c>
      <c r="K397" s="31">
        <f>IF(J397=A397,VLOOKUP(A397,'2015'!$A$5:$K$674,3),0)</f>
        <v>0</v>
      </c>
      <c r="L397" s="33">
        <f>IF(J397=A397,VLOOKUP(A397,'2015'!$A$5:$K$674,4),0)</f>
        <v>0</v>
      </c>
      <c r="M397">
        <f>IF(J397=A397,VLOOKUP(A397,'2015'!$A$5:$K$674,5),0)</f>
        <v>0</v>
      </c>
      <c r="N397">
        <f>IF(J397=A397,VLOOKUP(A397,'2015'!$A$5:$K$674,6),0)</f>
        <v>0</v>
      </c>
      <c r="O397" s="40">
        <f>IF(J397=A397,VLOOKUP(A397,'2015'!$A$5:$K$674,7),0)</f>
        <v>0</v>
      </c>
      <c r="P397" t="e">
        <f t="shared" si="33"/>
        <v>#DIV/0!</v>
      </c>
      <c r="R397" t="str">
        <f>VLOOKUP(A397,'2014'!$A$5:$K$675,1)</f>
        <v xml:space="preserve">Roman Novian </v>
      </c>
      <c r="S397" s="31">
        <f>IF(R397=A397,VLOOKUP(A397,'2014'!$A$5:$K$675,3),0)</f>
        <v>0</v>
      </c>
      <c r="T397" s="33">
        <f>IF(R397=A397,VLOOKUP(A397,'2014'!$A$5:$K$675,4),0)</f>
        <v>0</v>
      </c>
      <c r="U397">
        <f>IF(R397=A397,VLOOKUP(A397,'2014'!$A$5:$K$675,5),0)</f>
        <v>0</v>
      </c>
      <c r="V397">
        <f>IF(R397=A397,VLOOKUP(A397,'2014'!$A$5:$K$675,6),0)</f>
        <v>0</v>
      </c>
      <c r="W397" s="40">
        <f>IF(R397=A397,VLOOKUP(A397,'2014'!$A$5:$K$675,7),0)</f>
        <v>0</v>
      </c>
      <c r="X397" t="e">
        <f t="shared" si="34"/>
        <v>#DIV/0!</v>
      </c>
      <c r="Z397">
        <f>IF(R397=A397,VLOOKUP(A397,'2013'!$A$5:$K$674,3),0)</f>
        <v>0</v>
      </c>
      <c r="AA397" s="33">
        <f>IF(R397=A397,VLOOKUP(A397,'2013'!$A$5:$K$674,4),0)</f>
        <v>0</v>
      </c>
      <c r="AB397">
        <f>IF(R397=A397,VLOOKUP(A397,'2013'!$A$5:$K$674,5),0)</f>
        <v>0</v>
      </c>
      <c r="AC397">
        <f>IF(R397=A397,VLOOKUP(A397,'2013'!$A$5:$K$674,6),0)</f>
        <v>0</v>
      </c>
      <c r="AD397" s="40">
        <f>IF(R397=A397,VLOOKUP(A397,'2013'!$A$5:$K$674,7),0)</f>
        <v>0</v>
      </c>
      <c r="AE397" t="e">
        <f t="shared" si="31"/>
        <v>#DIV/0!</v>
      </c>
      <c r="AG397">
        <f>IF(R397=A397,VLOOKUP(A397,'2012'!$A$5:$K$674,3),0)</f>
        <v>0</v>
      </c>
      <c r="AH397" s="33">
        <f>IF(R397=A397,VLOOKUP(A397,'2012'!$A$5:$K$674,4),0)</f>
        <v>0</v>
      </c>
      <c r="AI397">
        <f>IF(R397=A397,VLOOKUP(A397,'2012'!$A$5:$K$674,5),0)</f>
        <v>0</v>
      </c>
      <c r="AJ397">
        <f>IF(R397=A397,VLOOKUP(A397,'2012'!$A$5:$K$674,6),0)</f>
        <v>0</v>
      </c>
      <c r="AK397" s="40">
        <f>IF(R397=A397,VLOOKUP(A397,'2012'!$A$5:$K$674,7),0)</f>
        <v>0</v>
      </c>
      <c r="AL397" t="e">
        <f t="shared" si="32"/>
        <v>#DIV/0!</v>
      </c>
      <c r="AN397" t="str">
        <f>VLOOKUP(A397,'2011'!$A$5:$K$674,1)</f>
        <v xml:space="preserve">Roger Wilson </v>
      </c>
      <c r="AO397">
        <f>IF(AN397=R397,VLOOKUP(A397,'2011'!$A$5:$K$674,3),0)</f>
        <v>0</v>
      </c>
      <c r="AP397" s="33">
        <f>IF(AN397=R397,VLOOKUP(A397,'2011'!$A$5:$K$674,4),0)</f>
        <v>0</v>
      </c>
      <c r="AQ397">
        <f>IF(R397=AN397,VLOOKUP(A397,'2011'!$A$5:$K$674,5),0)</f>
        <v>0</v>
      </c>
      <c r="AR397">
        <f>IF(R397=AN397,VLOOKUP(A397,'2011'!$A$5:$K$674,6),0)</f>
        <v>0</v>
      </c>
      <c r="AS397" s="40">
        <f>IF(R397=AN397,VLOOKUP(A397,'2011'!$A$5:$K$674,7),0)</f>
        <v>0</v>
      </c>
    </row>
    <row r="398" spans="1:45" x14ac:dyDescent="0.2">
      <c r="A398" t="s">
        <v>1418</v>
      </c>
      <c r="B398" t="s">
        <v>525</v>
      </c>
      <c r="C398">
        <v>345</v>
      </c>
      <c r="D398" s="33">
        <v>432500</v>
      </c>
      <c r="E398">
        <v>2</v>
      </c>
      <c r="F398">
        <v>0</v>
      </c>
      <c r="G398" s="40">
        <v>0</v>
      </c>
      <c r="H398" s="40" t="e">
        <f t="shared" ref="H398:H440" si="35">+(G398-AK398)/AK398</f>
        <v>#DIV/0!</v>
      </c>
      <c r="J398" t="str">
        <f>VLOOKUP(A398,'2015'!$A$5:$K$674,1)</f>
        <v xml:space="preserve">Ronny Payne </v>
      </c>
      <c r="K398" s="31">
        <f>IF(J398=A398,VLOOKUP(A398,'2015'!$A$5:$K$674,3),0)</f>
        <v>0</v>
      </c>
      <c r="L398" s="33">
        <f>IF(J398=A398,VLOOKUP(A398,'2015'!$A$5:$K$674,4),0)</f>
        <v>0</v>
      </c>
      <c r="M398">
        <f>IF(J398=A398,VLOOKUP(A398,'2015'!$A$5:$K$674,5),0)</f>
        <v>0</v>
      </c>
      <c r="N398">
        <f>IF(J398=A398,VLOOKUP(A398,'2015'!$A$5:$K$674,6),0)</f>
        <v>0</v>
      </c>
      <c r="O398" s="40">
        <f>IF(J398=A398,VLOOKUP(A398,'2015'!$A$5:$K$674,7),0)</f>
        <v>0</v>
      </c>
      <c r="P398" t="e">
        <f t="shared" si="33"/>
        <v>#DIV/0!</v>
      </c>
      <c r="R398" t="str">
        <f>VLOOKUP(A398,'2014'!$A$5:$K$675,1)</f>
        <v xml:space="preserve">Rosanne Miller </v>
      </c>
      <c r="S398" s="31">
        <f>IF(R398=A398,VLOOKUP(A398,'2014'!$A$5:$K$675,3),0)</f>
        <v>0</v>
      </c>
      <c r="T398" s="33">
        <f>IF(R398=A398,VLOOKUP(A398,'2014'!$A$5:$K$675,4),0)</f>
        <v>0</v>
      </c>
      <c r="U398">
        <f>IF(R398=A398,VLOOKUP(A398,'2014'!$A$5:$K$675,5),0)</f>
        <v>0</v>
      </c>
      <c r="V398">
        <f>IF(R398=A398,VLOOKUP(A398,'2014'!$A$5:$K$675,6),0)</f>
        <v>0</v>
      </c>
      <c r="W398" s="40">
        <f>IF(R398=A398,VLOOKUP(A398,'2014'!$A$5:$K$675,7),0)</f>
        <v>0</v>
      </c>
      <c r="X398">
        <f t="shared" si="34"/>
        <v>-1</v>
      </c>
      <c r="Z398">
        <f>IF(R398=A398,VLOOKUP(A398,'2013'!$A$5:$K$674,3),0)</f>
        <v>0</v>
      </c>
      <c r="AA398" s="33">
        <f>IF(R398=A398,VLOOKUP(A398,'2013'!$A$5:$K$674,4),0)</f>
        <v>0</v>
      </c>
      <c r="AB398">
        <f>IF(R398=A398,VLOOKUP(A398,'2013'!$A$5:$K$674,5),0)</f>
        <v>0</v>
      </c>
      <c r="AC398">
        <f>IF(R398=A398,VLOOKUP(A398,'2013'!$A$5:$K$674,6),0)</f>
        <v>0</v>
      </c>
      <c r="AD398" s="40">
        <f>IF(R398=A398,VLOOKUP(A398,'2013'!$A$5:$K$674,7),0)</f>
        <v>0</v>
      </c>
      <c r="AE398">
        <f t="shared" ref="AE398:AE440" si="36">+(AD398-AL398)/AL398</f>
        <v>-1</v>
      </c>
      <c r="AG398">
        <f>IF(R398=A398,VLOOKUP(A398,'2012'!$A$5:$K$674,3),0)</f>
        <v>0</v>
      </c>
      <c r="AH398" s="33">
        <f>IF(R398=A398,VLOOKUP(A398,'2012'!$A$5:$K$674,4),0)</f>
        <v>0</v>
      </c>
      <c r="AI398">
        <f>IF(R398=A398,VLOOKUP(A398,'2012'!$A$5:$K$674,5),0)</f>
        <v>0</v>
      </c>
      <c r="AJ398">
        <f>IF(R398=A398,VLOOKUP(A398,'2012'!$A$5:$K$674,6),0)</f>
        <v>0</v>
      </c>
      <c r="AK398" s="40">
        <f>IF(R398=A398,VLOOKUP(A398,'2012'!$A$5:$K$674,7),0)</f>
        <v>0</v>
      </c>
      <c r="AL398">
        <f t="shared" ref="AL398:AL440" si="37">+(AK398-AS398)/AS398</f>
        <v>-1</v>
      </c>
      <c r="AN398" t="str">
        <f>VLOOKUP(A398,'2011'!$A$5:$K$674,1)</f>
        <v xml:space="preserve">Rosanne Miller </v>
      </c>
      <c r="AO398">
        <f>IF(AN398=R398,VLOOKUP(A398,'2011'!$A$5:$K$674,3),0)</f>
        <v>26</v>
      </c>
      <c r="AP398" s="33">
        <f>IF(AN398=R398,VLOOKUP(A398,'2011'!$A$5:$K$674,4),0)</f>
        <v>3288250</v>
      </c>
      <c r="AQ398">
        <f>IF(R398=AN398,VLOOKUP(A398,'2011'!$A$5:$K$674,5),0)</f>
        <v>17</v>
      </c>
      <c r="AR398">
        <f>IF(R398=AN398,VLOOKUP(A398,'2011'!$A$5:$K$674,6),0)</f>
        <v>6</v>
      </c>
      <c r="AS398" s="40">
        <f>IF(R398=AN398,VLOOKUP(A398,'2011'!$A$5:$K$674,7),0)</f>
        <v>0.35294117647058826</v>
      </c>
    </row>
    <row r="399" spans="1:45" x14ac:dyDescent="0.2">
      <c r="A399" t="s">
        <v>1273</v>
      </c>
      <c r="B399" t="s">
        <v>1134</v>
      </c>
      <c r="C399">
        <v>103</v>
      </c>
      <c r="D399" s="33">
        <v>2422900</v>
      </c>
      <c r="E399">
        <v>9</v>
      </c>
      <c r="F399">
        <v>3</v>
      </c>
      <c r="G399" s="40">
        <v>0.33333333333333331</v>
      </c>
      <c r="H399" s="40" t="e">
        <f t="shared" si="35"/>
        <v>#DIV/0!</v>
      </c>
      <c r="J399" t="str">
        <f>VLOOKUP(A399,'2015'!$A$5:$K$674,1)</f>
        <v xml:space="preserve">Ruth Garrett </v>
      </c>
      <c r="K399" s="31">
        <f>IF(J399=A399,VLOOKUP(A399,'2015'!$A$5:$K$674,3),0)</f>
        <v>161</v>
      </c>
      <c r="L399" s="33">
        <f>IF(J399=A399,VLOOKUP(A399,'2015'!$A$5:$K$674,4),0)</f>
        <v>1155900</v>
      </c>
      <c r="M399">
        <f>IF(J399=A399,VLOOKUP(A399,'2015'!$A$5:$K$674,5),0)</f>
        <v>6</v>
      </c>
      <c r="N399">
        <f>IF(J399=A399,VLOOKUP(A399,'2015'!$A$5:$K$674,6),0)</f>
        <v>2</v>
      </c>
      <c r="O399" s="40">
        <f>IF(J399=A399,VLOOKUP(A399,'2015'!$A$5:$K$674,7),0)</f>
        <v>0.33333333333333331</v>
      </c>
      <c r="P399">
        <f t="shared" si="33"/>
        <v>0.33333333333333326</v>
      </c>
      <c r="R399" t="str">
        <f>VLOOKUP(A399,'2014'!$A$5:$K$675,1)</f>
        <v xml:space="preserve">Ruth Garrett </v>
      </c>
      <c r="S399" s="31">
        <f>IF(R399=A399,VLOOKUP(A399,'2014'!$A$5:$K$675,3),0)</f>
        <v>235</v>
      </c>
      <c r="T399" s="33">
        <f>IF(R399=A399,VLOOKUP(A399,'2014'!$A$5:$K$675,4),0)</f>
        <v>667005</v>
      </c>
      <c r="U399">
        <f>IF(R399=A399,VLOOKUP(A399,'2014'!$A$5:$K$675,5),0)</f>
        <v>4</v>
      </c>
      <c r="V399">
        <f>IF(R399=A399,VLOOKUP(A399,'2014'!$A$5:$K$675,6),0)</f>
        <v>1</v>
      </c>
      <c r="W399" s="40">
        <f>IF(R399=A399,VLOOKUP(A399,'2014'!$A$5:$K$675,7),0)</f>
        <v>0.25</v>
      </c>
      <c r="X399" t="e">
        <f t="shared" si="34"/>
        <v>#DIV/0!</v>
      </c>
      <c r="Z399">
        <f>IF(R399=A399,VLOOKUP(A399,'2013'!$A$5:$K$674,3),0)</f>
        <v>71</v>
      </c>
      <c r="AA399" s="33">
        <f>IF(R399=A399,VLOOKUP(A399,'2013'!$A$5:$K$674,4),0)</f>
        <v>2301900</v>
      </c>
      <c r="AB399">
        <f>IF(R399=A399,VLOOKUP(A399,'2013'!$A$5:$K$674,5),0)</f>
        <v>11</v>
      </c>
      <c r="AC399">
        <f>IF(R399=A399,VLOOKUP(A399,'2013'!$A$5:$K$674,6),0)</f>
        <v>4</v>
      </c>
      <c r="AD399" s="40">
        <f>IF(R399=A399,VLOOKUP(A399,'2013'!$A$5:$K$674,7),0)</f>
        <v>0.36363636363636365</v>
      </c>
      <c r="AE399" t="e">
        <f t="shared" si="36"/>
        <v>#DIV/0!</v>
      </c>
      <c r="AG399">
        <f>IF(R399=A399,VLOOKUP(A399,'2012'!$A$5:$K$674,3),0)</f>
        <v>56</v>
      </c>
      <c r="AH399" s="33">
        <f>IF(R399=A399,VLOOKUP(A399,'2012'!$A$5:$K$674,4),0)</f>
        <v>2366305</v>
      </c>
      <c r="AI399">
        <f>IF(R399=A399,VLOOKUP(A399,'2012'!$A$5:$K$674,5),0)</f>
        <v>9</v>
      </c>
      <c r="AJ399">
        <f>IF(R399=A399,VLOOKUP(A399,'2012'!$A$5:$K$674,6),0)</f>
        <v>0</v>
      </c>
      <c r="AK399" s="40">
        <f>IF(R399=A399,VLOOKUP(A399,'2012'!$A$5:$K$674,7),0)</f>
        <v>0</v>
      </c>
      <c r="AL399" t="e">
        <f t="shared" si="37"/>
        <v>#DIV/0!</v>
      </c>
      <c r="AN399" t="str">
        <f>VLOOKUP(A399,'2011'!$A$5:$K$674,1)</f>
        <v xml:space="preserve">Ruth Garrett </v>
      </c>
      <c r="AO399">
        <f>IF(AN399=R399,VLOOKUP(A399,'2011'!$A$5:$K$674,3),0)</f>
        <v>327</v>
      </c>
      <c r="AP399" s="33">
        <f>IF(AN399=R399,VLOOKUP(A399,'2011'!$A$5:$K$674,4),0)</f>
        <v>135000</v>
      </c>
      <c r="AQ399">
        <f>IF(R399=AN399,VLOOKUP(A399,'2011'!$A$5:$K$674,5),0)</f>
        <v>1</v>
      </c>
      <c r="AR399">
        <f>IF(R399=AN399,VLOOKUP(A399,'2011'!$A$5:$K$674,6),0)</f>
        <v>0</v>
      </c>
      <c r="AS399" s="40">
        <f>IF(R399=AN399,VLOOKUP(A399,'2011'!$A$5:$K$674,7),0)</f>
        <v>0</v>
      </c>
    </row>
    <row r="400" spans="1:45" x14ac:dyDescent="0.2">
      <c r="A400" t="s">
        <v>658</v>
      </c>
      <c r="B400" t="s">
        <v>1099</v>
      </c>
      <c r="C400">
        <v>409</v>
      </c>
      <c r="D400" s="33">
        <v>215000</v>
      </c>
      <c r="E400">
        <v>2</v>
      </c>
      <c r="F400">
        <v>0</v>
      </c>
      <c r="G400" s="40">
        <v>0</v>
      </c>
      <c r="H400" s="40">
        <f t="shared" si="35"/>
        <v>-1</v>
      </c>
      <c r="J400" t="str">
        <f>VLOOKUP(A400,'2015'!$A$5:$K$674,1)</f>
        <v xml:space="preserve">Sabrina Camacho </v>
      </c>
      <c r="K400" s="31">
        <f>IF(J400=A400,VLOOKUP(A400,'2015'!$A$5:$K$674,3),0)</f>
        <v>416</v>
      </c>
      <c r="L400" s="33">
        <f>IF(J400=A400,VLOOKUP(A400,'2015'!$A$5:$K$674,4),0)</f>
        <v>85000</v>
      </c>
      <c r="M400">
        <f>IF(J400=A400,VLOOKUP(A400,'2015'!$A$5:$K$674,5),0)</f>
        <v>1</v>
      </c>
      <c r="N400">
        <f>IF(J400=A400,VLOOKUP(A400,'2015'!$A$5:$K$674,6),0)</f>
        <v>0</v>
      </c>
      <c r="O400" s="40">
        <f>IF(J400=A400,VLOOKUP(A400,'2015'!$A$5:$K$674,7),0)</f>
        <v>0</v>
      </c>
      <c r="P400">
        <f t="shared" si="33"/>
        <v>-1</v>
      </c>
      <c r="R400" t="str">
        <f>VLOOKUP(A400,'2014'!$A$5:$K$675,1)</f>
        <v xml:space="preserve">Sabrina Camacho </v>
      </c>
      <c r="S400" s="31">
        <f>IF(R400=A400,VLOOKUP(A400,'2014'!$A$5:$K$675,3),0)</f>
        <v>352</v>
      </c>
      <c r="T400" s="33">
        <f>IF(R400=A400,VLOOKUP(A400,'2014'!$A$5:$K$675,4),0)</f>
        <v>240500</v>
      </c>
      <c r="U400">
        <f>IF(R400=A400,VLOOKUP(A400,'2014'!$A$5:$K$675,5),0)</f>
        <v>3</v>
      </c>
      <c r="V400">
        <f>IF(R400=A400,VLOOKUP(A400,'2014'!$A$5:$K$675,6),0)</f>
        <v>1</v>
      </c>
      <c r="W400" s="40">
        <f>IF(R400=A400,VLOOKUP(A400,'2014'!$A$5:$K$675,7),0)</f>
        <v>0.33333333333333331</v>
      </c>
      <c r="X400" t="e">
        <f t="shared" si="34"/>
        <v>#DIV/0!</v>
      </c>
      <c r="Z400">
        <f>IF(R400=A400,VLOOKUP(A400,'2013'!$A$5:$K$674,3),0)</f>
        <v>252</v>
      </c>
      <c r="AA400" s="33">
        <f>IF(R400=A400,VLOOKUP(A400,'2013'!$A$5:$K$674,4),0)</f>
        <v>490250</v>
      </c>
      <c r="AB400">
        <f>IF(R400=A400,VLOOKUP(A400,'2013'!$A$5:$K$674,5),0)</f>
        <v>7</v>
      </c>
      <c r="AC400">
        <f>IF(R400=A400,VLOOKUP(A400,'2013'!$A$5:$K$674,6),0)</f>
        <v>2</v>
      </c>
      <c r="AD400" s="40">
        <f>IF(R400=A400,VLOOKUP(A400,'2013'!$A$5:$K$674,7),0)</f>
        <v>0.2857142857142857</v>
      </c>
      <c r="AE400" t="e">
        <f t="shared" si="36"/>
        <v>#DIV/0!</v>
      </c>
      <c r="AG400">
        <f>IF(R400=A400,VLOOKUP(A400,'2012'!$A$5:$K$674,3),0)</f>
        <v>12</v>
      </c>
      <c r="AH400" s="33">
        <f>IF(R400=A400,VLOOKUP(A400,'2012'!$A$5:$K$674,4),0)</f>
        <v>6021075</v>
      </c>
      <c r="AI400">
        <f>IF(R400=A400,VLOOKUP(A400,'2012'!$A$5:$K$674,5),0)</f>
        <v>30</v>
      </c>
      <c r="AJ400">
        <f>IF(R400=A400,VLOOKUP(A400,'2012'!$A$5:$K$674,6),0)</f>
        <v>19</v>
      </c>
      <c r="AK400" s="40">
        <f>IF(R400=A400,VLOOKUP(A400,'2012'!$A$5:$K$674,7),0)</f>
        <v>0.6333333333333333</v>
      </c>
      <c r="AL400" t="e">
        <f t="shared" si="37"/>
        <v>#DIV/0!</v>
      </c>
      <c r="AN400" t="str">
        <f>VLOOKUP(A400,'2011'!$A$5:$K$674,1)</f>
        <v xml:space="preserve">Ryan N Gibson </v>
      </c>
      <c r="AO400">
        <f>IF(AN400=R400,VLOOKUP(A400,'2011'!$A$5:$K$674,3),0)</f>
        <v>0</v>
      </c>
      <c r="AP400" s="33">
        <f>IF(AN400=R400,VLOOKUP(A400,'2011'!$A$5:$K$674,4),0)</f>
        <v>0</v>
      </c>
      <c r="AQ400">
        <f>IF(R400=AN400,VLOOKUP(A400,'2011'!$A$5:$K$674,5),0)</f>
        <v>0</v>
      </c>
      <c r="AR400">
        <f>IF(R400=AN400,VLOOKUP(A400,'2011'!$A$5:$K$674,6),0)</f>
        <v>0</v>
      </c>
      <c r="AS400" s="40">
        <f>IF(R400=AN400,VLOOKUP(A400,'2011'!$A$5:$K$674,7),0)</f>
        <v>0</v>
      </c>
    </row>
    <row r="401" spans="1:45" x14ac:dyDescent="0.2">
      <c r="A401" t="s">
        <v>606</v>
      </c>
      <c r="B401" t="s">
        <v>1099</v>
      </c>
      <c r="C401">
        <v>315</v>
      </c>
      <c r="D401" s="33">
        <v>545000</v>
      </c>
      <c r="E401">
        <v>3</v>
      </c>
      <c r="F401">
        <v>1</v>
      </c>
      <c r="G401" s="40">
        <v>0.33333333333333331</v>
      </c>
      <c r="H401" s="40">
        <f t="shared" si="35"/>
        <v>-0.47368421052631582</v>
      </c>
      <c r="J401" t="str">
        <f>VLOOKUP(A401,'2015'!$A$5:$K$674,1)</f>
        <v xml:space="preserve">Sandra Melton </v>
      </c>
      <c r="K401" s="31">
        <f>IF(J401=A401,VLOOKUP(A401,'2015'!$A$5:$K$674,3),0)</f>
        <v>175</v>
      </c>
      <c r="L401" s="33">
        <f>IF(J401=A401,VLOOKUP(A401,'2015'!$A$5:$K$674,4),0)</f>
        <v>1031455</v>
      </c>
      <c r="M401">
        <f>IF(J401=A401,VLOOKUP(A401,'2015'!$A$5:$K$674,5),0)</f>
        <v>7</v>
      </c>
      <c r="N401">
        <f>IF(J401=A401,VLOOKUP(A401,'2015'!$A$5:$K$674,6),0)</f>
        <v>2</v>
      </c>
      <c r="O401" s="40">
        <f>IF(J401=A401,VLOOKUP(A401,'2015'!$A$5:$K$674,7),0)</f>
        <v>0.2857142857142857</v>
      </c>
      <c r="P401" t="e">
        <f t="shared" si="33"/>
        <v>#DIV/0!</v>
      </c>
      <c r="R401" t="str">
        <f>VLOOKUP(A401,'2014'!$A$5:$K$675,1)</f>
        <v xml:space="preserve">Sandra Melton </v>
      </c>
      <c r="S401" s="31">
        <f>IF(R401=A401,VLOOKUP(A401,'2014'!$A$5:$K$675,3),0)</f>
        <v>340</v>
      </c>
      <c r="T401" s="33">
        <f>IF(R401=A401,VLOOKUP(A401,'2014'!$A$5:$K$675,4),0)</f>
        <v>275400</v>
      </c>
      <c r="U401">
        <f>IF(R401=A401,VLOOKUP(A401,'2014'!$A$5:$K$675,5),0)</f>
        <v>1</v>
      </c>
      <c r="V401">
        <f>IF(R401=A401,VLOOKUP(A401,'2014'!$A$5:$K$675,6),0)</f>
        <v>0</v>
      </c>
      <c r="W401" s="40">
        <f>IF(R401=A401,VLOOKUP(A401,'2014'!$A$5:$K$675,7),0)</f>
        <v>0</v>
      </c>
      <c r="X401" t="e">
        <f t="shared" si="34"/>
        <v>#DIV/0!</v>
      </c>
      <c r="Z401">
        <f>IF(R401=A401,VLOOKUP(A401,'2013'!$A$5:$K$674,3),0)</f>
        <v>321</v>
      </c>
      <c r="AA401" s="33">
        <f>IF(R401=A401,VLOOKUP(A401,'2013'!$A$5:$K$674,4),0)</f>
        <v>220000</v>
      </c>
      <c r="AB401">
        <f>IF(R401=A401,VLOOKUP(A401,'2013'!$A$5:$K$674,5),0)</f>
        <v>2</v>
      </c>
      <c r="AC401">
        <f>IF(R401=A401,VLOOKUP(A401,'2013'!$A$5:$K$674,6),0)</f>
        <v>0</v>
      </c>
      <c r="AD401" s="40">
        <f>IF(R401=A401,VLOOKUP(A401,'2013'!$A$5:$K$674,7),0)</f>
        <v>0</v>
      </c>
      <c r="AE401" t="e">
        <f t="shared" si="36"/>
        <v>#DIV/0!</v>
      </c>
      <c r="AG401">
        <f>IF(R401=A401,VLOOKUP(A401,'2012'!$A$5:$K$674,3),0)</f>
        <v>12</v>
      </c>
      <c r="AH401" s="33">
        <f>IF(R401=A401,VLOOKUP(A401,'2012'!$A$5:$K$674,4),0)</f>
        <v>6021075</v>
      </c>
      <c r="AI401">
        <f>IF(R401=A401,VLOOKUP(A401,'2012'!$A$5:$K$674,5),0)</f>
        <v>30</v>
      </c>
      <c r="AJ401">
        <f>IF(R401=A401,VLOOKUP(A401,'2012'!$A$5:$K$674,6),0)</f>
        <v>19</v>
      </c>
      <c r="AK401" s="40">
        <f>IF(R401=A401,VLOOKUP(A401,'2012'!$A$5:$K$674,7),0)</f>
        <v>0.6333333333333333</v>
      </c>
      <c r="AL401" t="e">
        <f t="shared" si="37"/>
        <v>#DIV/0!</v>
      </c>
      <c r="AN401" t="str">
        <f>VLOOKUP(A401,'2011'!$A$5:$K$674,1)</f>
        <v xml:space="preserve">Sandra Crim </v>
      </c>
      <c r="AO401">
        <f>IF(AN401=R401,VLOOKUP(A401,'2011'!$A$5:$K$674,3),0)</f>
        <v>0</v>
      </c>
      <c r="AP401" s="33">
        <f>IF(AN401=R401,VLOOKUP(A401,'2011'!$A$5:$K$674,4),0)</f>
        <v>0</v>
      </c>
      <c r="AQ401">
        <f>IF(R401=AN401,VLOOKUP(A401,'2011'!$A$5:$K$674,5),0)</f>
        <v>0</v>
      </c>
      <c r="AR401">
        <f>IF(R401=AN401,VLOOKUP(A401,'2011'!$A$5:$K$674,6),0)</f>
        <v>0</v>
      </c>
      <c r="AS401" s="40">
        <f>IF(R401=AN401,VLOOKUP(A401,'2011'!$A$5:$K$674,7),0)</f>
        <v>0</v>
      </c>
    </row>
    <row r="402" spans="1:45" x14ac:dyDescent="0.2">
      <c r="A402" t="s">
        <v>43</v>
      </c>
      <c r="B402" t="s">
        <v>1448</v>
      </c>
      <c r="C402">
        <v>454</v>
      </c>
      <c r="D402" s="33">
        <v>109600</v>
      </c>
      <c r="E402">
        <v>2</v>
      </c>
      <c r="F402">
        <v>0</v>
      </c>
      <c r="G402" s="40">
        <v>0</v>
      </c>
      <c r="H402" s="40" t="e">
        <f t="shared" si="35"/>
        <v>#DIV/0!</v>
      </c>
      <c r="J402" t="str">
        <f>VLOOKUP(A402,'2015'!$A$5:$K$674,1)</f>
        <v xml:space="preserve">Sandy Jordan </v>
      </c>
      <c r="K402" s="31">
        <f>IF(J402=A402,VLOOKUP(A402,'2015'!$A$5:$K$674,3),0)</f>
        <v>386</v>
      </c>
      <c r="L402" s="33">
        <f>IF(J402=A402,VLOOKUP(A402,'2015'!$A$5:$K$674,4),0)</f>
        <v>168000</v>
      </c>
      <c r="M402">
        <f>IF(J402=A402,VLOOKUP(A402,'2015'!$A$5:$K$674,5),0)</f>
        <v>1</v>
      </c>
      <c r="N402">
        <f>IF(J402=A402,VLOOKUP(A402,'2015'!$A$5:$K$674,6),0)</f>
        <v>0</v>
      </c>
      <c r="O402" s="40">
        <f>IF(J402=A402,VLOOKUP(A402,'2015'!$A$5:$K$674,7),0)</f>
        <v>0</v>
      </c>
      <c r="P402" t="e">
        <f t="shared" si="33"/>
        <v>#DIV/0!</v>
      </c>
      <c r="R402" t="str">
        <f>VLOOKUP(A402,'2014'!$A$5:$K$675,1)</f>
        <v xml:space="preserve">Sandra Melton </v>
      </c>
      <c r="S402" s="31">
        <f>IF(R402=A402,VLOOKUP(A402,'2014'!$A$5:$K$675,3),0)</f>
        <v>0</v>
      </c>
      <c r="T402" s="33">
        <f>IF(R402=A402,VLOOKUP(A402,'2014'!$A$5:$K$675,4),0)</f>
        <v>0</v>
      </c>
      <c r="U402">
        <f>IF(R402=A402,VLOOKUP(A402,'2014'!$A$5:$K$675,5),0)</f>
        <v>0</v>
      </c>
      <c r="V402">
        <f>IF(R402=A402,VLOOKUP(A402,'2014'!$A$5:$K$675,6),0)</f>
        <v>0</v>
      </c>
      <c r="W402" s="40">
        <f>IF(R402=A402,VLOOKUP(A402,'2014'!$A$5:$K$675,7),0)</f>
        <v>0</v>
      </c>
      <c r="X402" t="e">
        <f t="shared" si="34"/>
        <v>#DIV/0!</v>
      </c>
      <c r="Z402">
        <f>IF(R402=A402,VLOOKUP(A402,'2013'!$A$5:$K$674,3),0)</f>
        <v>0</v>
      </c>
      <c r="AA402" s="33">
        <f>IF(R402=A402,VLOOKUP(A402,'2013'!$A$5:$K$674,4),0)</f>
        <v>0</v>
      </c>
      <c r="AB402">
        <f>IF(R402=A402,VLOOKUP(A402,'2013'!$A$5:$K$674,5),0)</f>
        <v>0</v>
      </c>
      <c r="AC402">
        <f>IF(R402=A402,VLOOKUP(A402,'2013'!$A$5:$K$674,6),0)</f>
        <v>0</v>
      </c>
      <c r="AD402" s="40">
        <f>IF(R402=A402,VLOOKUP(A402,'2013'!$A$5:$K$674,7),0)</f>
        <v>0</v>
      </c>
      <c r="AE402" t="e">
        <f t="shared" si="36"/>
        <v>#DIV/0!</v>
      </c>
      <c r="AG402">
        <f>IF(R402=A402,VLOOKUP(A402,'2012'!$A$5:$K$674,3),0)</f>
        <v>0</v>
      </c>
      <c r="AH402" s="33">
        <f>IF(R402=A402,VLOOKUP(A402,'2012'!$A$5:$K$674,4),0)</f>
        <v>0</v>
      </c>
      <c r="AI402">
        <f>IF(R402=A402,VLOOKUP(A402,'2012'!$A$5:$K$674,5),0)</f>
        <v>0</v>
      </c>
      <c r="AJ402">
        <f>IF(R402=A402,VLOOKUP(A402,'2012'!$A$5:$K$674,6),0)</f>
        <v>0</v>
      </c>
      <c r="AK402" s="40">
        <f>IF(R402=A402,VLOOKUP(A402,'2012'!$A$5:$K$674,7),0)</f>
        <v>0</v>
      </c>
      <c r="AL402" t="e">
        <f t="shared" si="37"/>
        <v>#DIV/0!</v>
      </c>
      <c r="AN402" t="str">
        <f>VLOOKUP(A402,'2011'!$A$5:$K$674,1)</f>
        <v xml:space="preserve">Sandy Jordan </v>
      </c>
      <c r="AO402">
        <f>IF(AN402=R402,VLOOKUP(A402,'2011'!$A$5:$K$674,3),0)</f>
        <v>0</v>
      </c>
      <c r="AP402" s="33">
        <f>IF(AN402=R402,VLOOKUP(A402,'2011'!$A$5:$K$674,4),0)</f>
        <v>0</v>
      </c>
      <c r="AQ402">
        <f>IF(R402=AN402,VLOOKUP(A402,'2011'!$A$5:$K$674,5),0)</f>
        <v>0</v>
      </c>
      <c r="AR402">
        <f>IF(R402=AN402,VLOOKUP(A402,'2011'!$A$5:$K$674,6),0)</f>
        <v>0</v>
      </c>
      <c r="AS402" s="40">
        <f>IF(R402=AN402,VLOOKUP(A402,'2011'!$A$5:$K$674,7),0)</f>
        <v>0</v>
      </c>
    </row>
    <row r="403" spans="1:45" x14ac:dyDescent="0.2">
      <c r="A403" t="s">
        <v>1498</v>
      </c>
      <c r="B403" t="s">
        <v>1099</v>
      </c>
      <c r="C403">
        <v>294</v>
      </c>
      <c r="D403" s="33">
        <v>679800</v>
      </c>
      <c r="E403">
        <v>6</v>
      </c>
      <c r="F403">
        <v>1</v>
      </c>
      <c r="G403" s="40">
        <v>0.16666666666666666</v>
      </c>
      <c r="H403" s="40" t="e">
        <f t="shared" si="35"/>
        <v>#DIV/0!</v>
      </c>
      <c r="J403" t="str">
        <f>VLOOKUP(A403,'2015'!$A$5:$K$674,1)</f>
        <v xml:space="preserve">Sandy Jordan </v>
      </c>
      <c r="K403" s="31">
        <f>IF(J403=A403,VLOOKUP(A403,'2015'!$A$5:$K$674,3),0)</f>
        <v>0</v>
      </c>
      <c r="L403" s="33">
        <f>IF(J403=A403,VLOOKUP(A403,'2015'!$A$5:$K$674,4),0)</f>
        <v>0</v>
      </c>
      <c r="M403">
        <f>IF(J403=A403,VLOOKUP(A403,'2015'!$A$5:$K$674,5),0)</f>
        <v>0</v>
      </c>
      <c r="N403">
        <f>IF(J403=A403,VLOOKUP(A403,'2015'!$A$5:$K$674,6),0)</f>
        <v>0</v>
      </c>
      <c r="O403" s="40">
        <f>IF(J403=A403,VLOOKUP(A403,'2015'!$A$5:$K$674,7),0)</f>
        <v>0</v>
      </c>
      <c r="P403" t="e">
        <f t="shared" si="33"/>
        <v>#DIV/0!</v>
      </c>
      <c r="R403" t="str">
        <f>VLOOKUP(A403,'2014'!$A$5:$K$675,1)</f>
        <v xml:space="preserve">Sandra Melton </v>
      </c>
      <c r="S403" s="31">
        <f>IF(R403=A403,VLOOKUP(A403,'2014'!$A$5:$K$675,3),0)</f>
        <v>0</v>
      </c>
      <c r="T403" s="33">
        <f>IF(R403=A403,VLOOKUP(A403,'2014'!$A$5:$K$675,4),0)</f>
        <v>0</v>
      </c>
      <c r="U403">
        <f>IF(R403=A403,VLOOKUP(A403,'2014'!$A$5:$K$675,5),0)</f>
        <v>0</v>
      </c>
      <c r="V403">
        <f>IF(R403=A403,VLOOKUP(A403,'2014'!$A$5:$K$675,6),0)</f>
        <v>0</v>
      </c>
      <c r="W403" s="40">
        <f>IF(R403=A403,VLOOKUP(A403,'2014'!$A$5:$K$675,7),0)</f>
        <v>0</v>
      </c>
      <c r="X403" t="e">
        <f t="shared" si="34"/>
        <v>#DIV/0!</v>
      </c>
      <c r="Z403">
        <f>IF(R403=A403,VLOOKUP(A403,'2013'!$A$5:$K$674,3),0)</f>
        <v>0</v>
      </c>
      <c r="AA403" s="33">
        <f>IF(R403=A403,VLOOKUP(A403,'2013'!$A$5:$K$674,4),0)</f>
        <v>0</v>
      </c>
      <c r="AB403">
        <f>IF(R403=A403,VLOOKUP(A403,'2013'!$A$5:$K$674,5),0)</f>
        <v>0</v>
      </c>
      <c r="AC403">
        <f>IF(R403=A403,VLOOKUP(A403,'2013'!$A$5:$K$674,6),0)</f>
        <v>0</v>
      </c>
      <c r="AD403" s="40">
        <f>IF(R403=A403,VLOOKUP(A403,'2013'!$A$5:$K$674,7),0)</f>
        <v>0</v>
      </c>
      <c r="AE403" t="e">
        <f t="shared" si="36"/>
        <v>#DIV/0!</v>
      </c>
      <c r="AG403">
        <f>IF(R403=A403,VLOOKUP(A403,'2012'!$A$5:$K$674,3),0)</f>
        <v>0</v>
      </c>
      <c r="AH403" s="33">
        <f>IF(R403=A403,VLOOKUP(A403,'2012'!$A$5:$K$674,4),0)</f>
        <v>0</v>
      </c>
      <c r="AI403">
        <f>IF(R403=A403,VLOOKUP(A403,'2012'!$A$5:$K$674,5),0)</f>
        <v>0</v>
      </c>
      <c r="AJ403">
        <f>IF(R403=A403,VLOOKUP(A403,'2012'!$A$5:$K$674,6),0)</f>
        <v>0</v>
      </c>
      <c r="AK403" s="40">
        <f>IF(R403=A403,VLOOKUP(A403,'2012'!$A$5:$K$674,7),0)</f>
        <v>0</v>
      </c>
      <c r="AL403" t="e">
        <f t="shared" si="37"/>
        <v>#DIV/0!</v>
      </c>
      <c r="AN403" t="str">
        <f>VLOOKUP(A403,'2011'!$A$5:$K$674,1)</f>
        <v xml:space="preserve">Sandy Jordan </v>
      </c>
      <c r="AO403">
        <f>IF(AN403=R403,VLOOKUP(A403,'2011'!$A$5:$K$674,3),0)</f>
        <v>0</v>
      </c>
      <c r="AP403" s="33">
        <f>IF(AN403=R403,VLOOKUP(A403,'2011'!$A$5:$K$674,4),0)</f>
        <v>0</v>
      </c>
      <c r="AQ403">
        <f>IF(R403=AN403,VLOOKUP(A403,'2011'!$A$5:$K$674,5),0)</f>
        <v>0</v>
      </c>
      <c r="AR403">
        <f>IF(R403=AN403,VLOOKUP(A403,'2011'!$A$5:$K$674,6),0)</f>
        <v>0</v>
      </c>
      <c r="AS403" s="40">
        <f>IF(R403=AN403,VLOOKUP(A403,'2011'!$A$5:$K$674,7),0)</f>
        <v>0</v>
      </c>
    </row>
    <row r="404" spans="1:45" x14ac:dyDescent="0.2">
      <c r="A404" t="s">
        <v>1499</v>
      </c>
      <c r="B404" t="s">
        <v>304</v>
      </c>
      <c r="C404">
        <v>386</v>
      </c>
      <c r="D404" s="33">
        <v>261000</v>
      </c>
      <c r="E404">
        <v>2</v>
      </c>
      <c r="F404">
        <v>0</v>
      </c>
      <c r="G404" s="40">
        <v>0</v>
      </c>
      <c r="H404" s="40" t="e">
        <f t="shared" si="35"/>
        <v>#DIV/0!</v>
      </c>
      <c r="J404" t="str">
        <f>VLOOKUP(A404,'2015'!$A$5:$K$674,1)</f>
        <v xml:space="preserve">Sandy Jordan </v>
      </c>
      <c r="K404" s="31">
        <f>IF(J404=A404,VLOOKUP(A404,'2015'!$A$5:$K$674,3),0)</f>
        <v>0</v>
      </c>
      <c r="L404" s="33">
        <f>IF(J404=A404,VLOOKUP(A404,'2015'!$A$5:$K$674,4),0)</f>
        <v>0</v>
      </c>
      <c r="M404">
        <f>IF(J404=A404,VLOOKUP(A404,'2015'!$A$5:$K$674,5),0)</f>
        <v>0</v>
      </c>
      <c r="N404">
        <f>IF(J404=A404,VLOOKUP(A404,'2015'!$A$5:$K$674,6),0)</f>
        <v>0</v>
      </c>
      <c r="O404" s="40">
        <f>IF(J404=A404,VLOOKUP(A404,'2015'!$A$5:$K$674,7),0)</f>
        <v>0</v>
      </c>
      <c r="P404" t="e">
        <f t="shared" si="33"/>
        <v>#DIV/0!</v>
      </c>
      <c r="R404" t="str">
        <f>VLOOKUP(A404,'2014'!$A$5:$K$675,1)</f>
        <v xml:space="preserve">Sandra Melton </v>
      </c>
      <c r="S404" s="31">
        <f>IF(R404=A404,VLOOKUP(A404,'2014'!$A$5:$K$675,3),0)</f>
        <v>0</v>
      </c>
      <c r="T404" s="33">
        <f>IF(R404=A404,VLOOKUP(A404,'2014'!$A$5:$K$675,4),0)</f>
        <v>0</v>
      </c>
      <c r="U404">
        <f>IF(R404=A404,VLOOKUP(A404,'2014'!$A$5:$K$675,5),0)</f>
        <v>0</v>
      </c>
      <c r="V404">
        <f>IF(R404=A404,VLOOKUP(A404,'2014'!$A$5:$K$675,6),0)</f>
        <v>0</v>
      </c>
      <c r="W404" s="40">
        <f>IF(R404=A404,VLOOKUP(A404,'2014'!$A$5:$K$675,7),0)</f>
        <v>0</v>
      </c>
      <c r="X404" t="e">
        <f t="shared" si="34"/>
        <v>#DIV/0!</v>
      </c>
      <c r="Z404">
        <f>IF(R404=A404,VLOOKUP(A404,'2013'!$A$5:$K$674,3),0)</f>
        <v>0</v>
      </c>
      <c r="AA404" s="33">
        <f>IF(R404=A404,VLOOKUP(A404,'2013'!$A$5:$K$674,4),0)</f>
        <v>0</v>
      </c>
      <c r="AB404">
        <f>IF(R404=A404,VLOOKUP(A404,'2013'!$A$5:$K$674,5),0)</f>
        <v>0</v>
      </c>
      <c r="AC404">
        <f>IF(R404=A404,VLOOKUP(A404,'2013'!$A$5:$K$674,6),0)</f>
        <v>0</v>
      </c>
      <c r="AD404" s="40">
        <f>IF(R404=A404,VLOOKUP(A404,'2013'!$A$5:$K$674,7),0)</f>
        <v>0</v>
      </c>
      <c r="AE404" t="e">
        <f t="shared" si="36"/>
        <v>#DIV/0!</v>
      </c>
      <c r="AG404">
        <f>IF(R404=A404,VLOOKUP(A404,'2012'!$A$5:$K$674,3),0)</f>
        <v>0</v>
      </c>
      <c r="AH404" s="33">
        <f>IF(R404=A404,VLOOKUP(A404,'2012'!$A$5:$K$674,4),0)</f>
        <v>0</v>
      </c>
      <c r="AI404">
        <f>IF(R404=A404,VLOOKUP(A404,'2012'!$A$5:$K$674,5),0)</f>
        <v>0</v>
      </c>
      <c r="AJ404">
        <f>IF(R404=A404,VLOOKUP(A404,'2012'!$A$5:$K$674,6),0)</f>
        <v>0</v>
      </c>
      <c r="AK404" s="40">
        <f>IF(R404=A404,VLOOKUP(A404,'2012'!$A$5:$K$674,7),0)</f>
        <v>0</v>
      </c>
      <c r="AL404" t="e">
        <f t="shared" si="37"/>
        <v>#DIV/0!</v>
      </c>
      <c r="AN404" t="str">
        <f>VLOOKUP(A404,'2011'!$A$5:$K$674,1)</f>
        <v xml:space="preserve">Sandy Jordan </v>
      </c>
      <c r="AO404">
        <f>IF(AN404=R404,VLOOKUP(A404,'2011'!$A$5:$K$674,3),0)</f>
        <v>0</v>
      </c>
      <c r="AP404" s="33">
        <f>IF(AN404=R404,VLOOKUP(A404,'2011'!$A$5:$K$674,4),0)</f>
        <v>0</v>
      </c>
      <c r="AQ404">
        <f>IF(R404=AN404,VLOOKUP(A404,'2011'!$A$5:$K$674,5),0)</f>
        <v>0</v>
      </c>
      <c r="AR404">
        <f>IF(R404=AN404,VLOOKUP(A404,'2011'!$A$5:$K$674,6),0)</f>
        <v>0</v>
      </c>
      <c r="AS404" s="40">
        <f>IF(R404=AN404,VLOOKUP(A404,'2011'!$A$5:$K$674,7),0)</f>
        <v>0</v>
      </c>
    </row>
    <row r="405" spans="1:45" x14ac:dyDescent="0.2">
      <c r="A405" t="s">
        <v>495</v>
      </c>
      <c r="B405" t="s">
        <v>300</v>
      </c>
      <c r="C405">
        <v>150</v>
      </c>
      <c r="D405" s="33">
        <v>1869410</v>
      </c>
      <c r="E405">
        <v>11</v>
      </c>
      <c r="F405">
        <v>3</v>
      </c>
      <c r="G405" s="40">
        <v>0.27272727272727271</v>
      </c>
      <c r="H405" s="40" t="e">
        <f t="shared" si="35"/>
        <v>#DIV/0!</v>
      </c>
      <c r="J405" t="str">
        <f>VLOOKUP(A405,'2015'!$A$5:$K$674,1)</f>
        <v xml:space="preserve">Scot Sanders </v>
      </c>
      <c r="K405" s="31">
        <f>IF(J405=A405,VLOOKUP(A405,'2015'!$A$5:$K$674,3),0)</f>
        <v>221</v>
      </c>
      <c r="L405" s="33">
        <f>IF(J405=A405,VLOOKUP(A405,'2015'!$A$5:$K$674,4),0)</f>
        <v>759500</v>
      </c>
      <c r="M405">
        <f>IF(J405=A405,VLOOKUP(A405,'2015'!$A$5:$K$674,5),0)</f>
        <v>6</v>
      </c>
      <c r="N405">
        <f>IF(J405=A405,VLOOKUP(A405,'2015'!$A$5:$K$674,6),0)</f>
        <v>2</v>
      </c>
      <c r="O405" s="40">
        <f>IF(J405=A405,VLOOKUP(A405,'2015'!$A$5:$K$674,7),0)</f>
        <v>0.33333333333333331</v>
      </c>
      <c r="P405" t="e">
        <f t="shared" si="33"/>
        <v>#DIV/0!</v>
      </c>
      <c r="R405" t="str">
        <f>VLOOKUP(A405,'2014'!$A$5:$K$675,1)</f>
        <v xml:space="preserve">Sandra Melton </v>
      </c>
      <c r="S405" s="31">
        <f>IF(R405=A405,VLOOKUP(A405,'2014'!$A$5:$K$675,3),0)</f>
        <v>0</v>
      </c>
      <c r="T405" s="33">
        <f>IF(R405=A405,VLOOKUP(A405,'2014'!$A$5:$K$675,4),0)</f>
        <v>0</v>
      </c>
      <c r="U405">
        <f>IF(R405=A405,VLOOKUP(A405,'2014'!$A$5:$K$675,5),0)</f>
        <v>0</v>
      </c>
      <c r="V405">
        <f>IF(R405=A405,VLOOKUP(A405,'2014'!$A$5:$K$675,6),0)</f>
        <v>0</v>
      </c>
      <c r="W405" s="40">
        <f>IF(R405=A405,VLOOKUP(A405,'2014'!$A$5:$K$675,7),0)</f>
        <v>0</v>
      </c>
      <c r="X405" t="e">
        <f t="shared" si="34"/>
        <v>#DIV/0!</v>
      </c>
      <c r="Z405">
        <f>IF(R405=A405,VLOOKUP(A405,'2013'!$A$5:$K$674,3),0)</f>
        <v>0</v>
      </c>
      <c r="AA405" s="33">
        <f>IF(R405=A405,VLOOKUP(A405,'2013'!$A$5:$K$674,4),0)</f>
        <v>0</v>
      </c>
      <c r="AB405">
        <f>IF(R405=A405,VLOOKUP(A405,'2013'!$A$5:$K$674,5),0)</f>
        <v>0</v>
      </c>
      <c r="AC405">
        <f>IF(R405=A405,VLOOKUP(A405,'2013'!$A$5:$K$674,6),0)</f>
        <v>0</v>
      </c>
      <c r="AD405" s="40">
        <f>IF(R405=A405,VLOOKUP(A405,'2013'!$A$5:$K$674,7),0)</f>
        <v>0</v>
      </c>
      <c r="AE405" t="e">
        <f t="shared" si="36"/>
        <v>#DIV/0!</v>
      </c>
      <c r="AG405">
        <f>IF(R405=A405,VLOOKUP(A405,'2012'!$A$5:$K$674,3),0)</f>
        <v>0</v>
      </c>
      <c r="AH405" s="33">
        <f>IF(R405=A405,VLOOKUP(A405,'2012'!$A$5:$K$674,4),0)</f>
        <v>0</v>
      </c>
      <c r="AI405">
        <f>IF(R405=A405,VLOOKUP(A405,'2012'!$A$5:$K$674,5),0)</f>
        <v>0</v>
      </c>
      <c r="AJ405">
        <f>IF(R405=A405,VLOOKUP(A405,'2012'!$A$5:$K$674,6),0)</f>
        <v>0</v>
      </c>
      <c r="AK405" s="40">
        <f>IF(R405=A405,VLOOKUP(A405,'2012'!$A$5:$K$674,7),0)</f>
        <v>0</v>
      </c>
      <c r="AL405" t="e">
        <f t="shared" si="37"/>
        <v>#DIV/0!</v>
      </c>
      <c r="AN405" t="str">
        <f>VLOOKUP(A405,'2011'!$A$5:$K$674,1)</f>
        <v xml:space="preserve">Sandy Jordan </v>
      </c>
      <c r="AO405">
        <f>IF(AN405=R405,VLOOKUP(A405,'2011'!$A$5:$K$674,3),0)</f>
        <v>0</v>
      </c>
      <c r="AP405" s="33">
        <f>IF(AN405=R405,VLOOKUP(A405,'2011'!$A$5:$K$674,4),0)</f>
        <v>0</v>
      </c>
      <c r="AQ405">
        <f>IF(R405=AN405,VLOOKUP(A405,'2011'!$A$5:$K$674,5),0)</f>
        <v>0</v>
      </c>
      <c r="AR405">
        <f>IF(R405=AN405,VLOOKUP(A405,'2011'!$A$5:$K$674,6),0)</f>
        <v>0</v>
      </c>
      <c r="AS405" s="40">
        <f>IF(R405=AN405,VLOOKUP(A405,'2011'!$A$5:$K$674,7),0)</f>
        <v>0</v>
      </c>
    </row>
    <row r="406" spans="1:45" x14ac:dyDescent="0.2">
      <c r="A406" t="s">
        <v>925</v>
      </c>
      <c r="B406" t="s">
        <v>1459</v>
      </c>
      <c r="C406">
        <v>360</v>
      </c>
      <c r="D406" s="33">
        <v>348500</v>
      </c>
      <c r="E406">
        <v>4</v>
      </c>
      <c r="F406">
        <v>0</v>
      </c>
      <c r="G406" s="40">
        <v>0</v>
      </c>
      <c r="H406" s="40" t="e">
        <f t="shared" si="35"/>
        <v>#DIV/0!</v>
      </c>
      <c r="J406" t="str">
        <f>VLOOKUP(A406,'2015'!$A$5:$K$674,1)</f>
        <v xml:space="preserve">Scot Sanders </v>
      </c>
      <c r="K406" s="31">
        <f>IF(J406=A406,VLOOKUP(A406,'2015'!$A$5:$K$674,3),0)</f>
        <v>0</v>
      </c>
      <c r="L406" s="33">
        <f>IF(J406=A406,VLOOKUP(A406,'2015'!$A$5:$K$674,4),0)</f>
        <v>0</v>
      </c>
      <c r="M406">
        <f>IF(J406=A406,VLOOKUP(A406,'2015'!$A$5:$K$674,5),0)</f>
        <v>0</v>
      </c>
      <c r="N406">
        <f>IF(J406=A406,VLOOKUP(A406,'2015'!$A$5:$K$674,6),0)</f>
        <v>0</v>
      </c>
      <c r="O406" s="40">
        <f>IF(J406=A406,VLOOKUP(A406,'2015'!$A$5:$K$674,7),0)</f>
        <v>0</v>
      </c>
      <c r="P406" t="e">
        <f t="shared" si="33"/>
        <v>#DIV/0!</v>
      </c>
      <c r="R406" t="str">
        <f>VLOOKUP(A406,'2014'!$A$5:$K$675,1)</f>
        <v xml:space="preserve">Scott Holloway </v>
      </c>
      <c r="S406" s="31">
        <f>IF(R406=A406,VLOOKUP(A406,'2014'!$A$5:$K$675,3),0)</f>
        <v>330</v>
      </c>
      <c r="T406" s="33">
        <f>IF(R406=A406,VLOOKUP(A406,'2014'!$A$5:$K$675,4),0)</f>
        <v>316700</v>
      </c>
      <c r="U406">
        <f>IF(R406=A406,VLOOKUP(A406,'2014'!$A$5:$K$675,5),0)</f>
        <v>2</v>
      </c>
      <c r="V406">
        <f>IF(R406=A406,VLOOKUP(A406,'2014'!$A$5:$K$675,6),0)</f>
        <v>0</v>
      </c>
      <c r="W406" s="40">
        <f>IF(R406=A406,VLOOKUP(A406,'2014'!$A$5:$K$675,7),0)</f>
        <v>0</v>
      </c>
      <c r="X406" t="e">
        <f t="shared" si="34"/>
        <v>#DIV/0!</v>
      </c>
      <c r="Z406">
        <f>IF(R406=A406,VLOOKUP(A406,'2013'!$A$5:$K$674,3),0)</f>
        <v>259</v>
      </c>
      <c r="AA406" s="33">
        <f>IF(R406=A406,VLOOKUP(A406,'2013'!$A$5:$K$674,4),0)</f>
        <v>463900</v>
      </c>
      <c r="AB406">
        <f>IF(R406=A406,VLOOKUP(A406,'2013'!$A$5:$K$674,5),0)</f>
        <v>4</v>
      </c>
      <c r="AC406">
        <f>IF(R406=A406,VLOOKUP(A406,'2013'!$A$5:$K$674,6),0)</f>
        <v>0</v>
      </c>
      <c r="AD406" s="40">
        <f>IF(R406=A406,VLOOKUP(A406,'2013'!$A$5:$K$674,7),0)</f>
        <v>0</v>
      </c>
      <c r="AE406" t="e">
        <f t="shared" si="36"/>
        <v>#DIV/0!</v>
      </c>
      <c r="AG406">
        <f>IF(R406=A406,VLOOKUP(A406,'2012'!$A$5:$K$674,3),0)</f>
        <v>141</v>
      </c>
      <c r="AH406" s="33">
        <f>IF(R406=A406,VLOOKUP(A406,'2012'!$A$5:$K$674,4),0)</f>
        <v>1080600</v>
      </c>
      <c r="AI406">
        <f>IF(R406=A406,VLOOKUP(A406,'2012'!$A$5:$K$674,5),0)</f>
        <v>10</v>
      </c>
      <c r="AJ406">
        <f>IF(R406=A406,VLOOKUP(A406,'2012'!$A$5:$K$674,6),0)</f>
        <v>0</v>
      </c>
      <c r="AK406" s="40">
        <f>IF(R406=A406,VLOOKUP(A406,'2012'!$A$5:$K$674,7),0)</f>
        <v>0</v>
      </c>
      <c r="AL406" t="e">
        <f t="shared" si="37"/>
        <v>#DIV/0!</v>
      </c>
      <c r="AN406" t="str">
        <f>VLOOKUP(A406,'2011'!$A$5:$K$674,1)</f>
        <v xml:space="preserve">Scott Holloway </v>
      </c>
      <c r="AO406">
        <f>IF(AN406=R406,VLOOKUP(A406,'2011'!$A$5:$K$674,3),0)</f>
        <v>218</v>
      </c>
      <c r="AP406" s="33">
        <f>IF(AN406=R406,VLOOKUP(A406,'2011'!$A$5:$K$674,4),0)</f>
        <v>449500</v>
      </c>
      <c r="AQ406">
        <f>IF(R406=AN406,VLOOKUP(A406,'2011'!$A$5:$K$674,5),0)</f>
        <v>2</v>
      </c>
      <c r="AR406">
        <f>IF(R406=AN406,VLOOKUP(A406,'2011'!$A$5:$K$674,6),0)</f>
        <v>0</v>
      </c>
      <c r="AS406" s="40">
        <f>IF(R406=AN406,VLOOKUP(A406,'2011'!$A$5:$K$674,7),0)</f>
        <v>0</v>
      </c>
    </row>
    <row r="407" spans="1:45" x14ac:dyDescent="0.2">
      <c r="A407" t="s">
        <v>927</v>
      </c>
      <c r="B407" t="s">
        <v>1448</v>
      </c>
      <c r="C407">
        <v>154</v>
      </c>
      <c r="D407" s="33">
        <v>1829200</v>
      </c>
      <c r="E407">
        <v>11</v>
      </c>
      <c r="F407">
        <v>4</v>
      </c>
      <c r="G407" s="40">
        <v>0.36363636363636365</v>
      </c>
      <c r="H407" s="40" t="e">
        <f t="shared" si="35"/>
        <v>#DIV/0!</v>
      </c>
      <c r="J407" t="str">
        <f>VLOOKUP(A407,'2015'!$A$5:$K$674,1)</f>
        <v xml:space="preserve">Sean A McCann </v>
      </c>
      <c r="K407" s="31">
        <f>IF(J407=A407,VLOOKUP(A407,'2015'!$A$5:$K$674,3),0)</f>
        <v>254</v>
      </c>
      <c r="L407" s="33">
        <f>IF(J407=A407,VLOOKUP(A407,'2015'!$A$5:$K$674,4),0)</f>
        <v>550700</v>
      </c>
      <c r="M407">
        <f>IF(J407=A407,VLOOKUP(A407,'2015'!$A$5:$K$674,5),0)</f>
        <v>6</v>
      </c>
      <c r="N407">
        <f>IF(J407=A407,VLOOKUP(A407,'2015'!$A$5:$K$674,6),0)</f>
        <v>0</v>
      </c>
      <c r="O407" s="40">
        <f>IF(J407=A407,VLOOKUP(A407,'2015'!$A$5:$K$674,7),0)</f>
        <v>0</v>
      </c>
      <c r="P407">
        <f t="shared" si="33"/>
        <v>-1</v>
      </c>
      <c r="R407" t="str">
        <f>VLOOKUP(A407,'2014'!$A$5:$K$675,1)</f>
        <v xml:space="preserve">Sean A McCann </v>
      </c>
      <c r="S407" s="31">
        <f>IF(R407=A407,VLOOKUP(A407,'2014'!$A$5:$K$675,3),0)</f>
        <v>98</v>
      </c>
      <c r="T407" s="33">
        <f>IF(R407=A407,VLOOKUP(A407,'2014'!$A$5:$K$675,4),0)</f>
        <v>1920632</v>
      </c>
      <c r="U407">
        <f>IF(R407=A407,VLOOKUP(A407,'2014'!$A$5:$K$675,5),0)</f>
        <v>18</v>
      </c>
      <c r="V407">
        <f>IF(R407=A407,VLOOKUP(A407,'2014'!$A$5:$K$675,6),0)</f>
        <v>1</v>
      </c>
      <c r="W407" s="40">
        <f>IF(R407=A407,VLOOKUP(A407,'2014'!$A$5:$K$675,7),0)</f>
        <v>5.5555555555555552E-2</v>
      </c>
      <c r="X407">
        <f t="shared" si="34"/>
        <v>-1.0462962962962963</v>
      </c>
      <c r="Z407">
        <f>IF(R407=A407,VLOOKUP(A407,'2013'!$A$5:$K$674,3),0)</f>
        <v>164</v>
      </c>
      <c r="AA407" s="33">
        <f>IF(R407=A407,VLOOKUP(A407,'2013'!$A$5:$K$674,4),0)</f>
        <v>1064225</v>
      </c>
      <c r="AB407">
        <f>IF(R407=A407,VLOOKUP(A407,'2013'!$A$5:$K$674,5),0)</f>
        <v>10</v>
      </c>
      <c r="AC407">
        <f>IF(R407=A407,VLOOKUP(A407,'2013'!$A$5:$K$674,6),0)</f>
        <v>2</v>
      </c>
      <c r="AD407" s="40">
        <f>IF(R407=A407,VLOOKUP(A407,'2013'!$A$5:$K$674,7),0)</f>
        <v>0.2</v>
      </c>
      <c r="AE407">
        <f t="shared" si="36"/>
        <v>-1.2</v>
      </c>
      <c r="AG407">
        <f>IF(R407=A407,VLOOKUP(A407,'2012'!$A$5:$K$674,3),0)</f>
        <v>127</v>
      </c>
      <c r="AH407" s="33">
        <f>IF(R407=A407,VLOOKUP(A407,'2012'!$A$5:$K$674,4),0)</f>
        <v>1193599</v>
      </c>
      <c r="AI407">
        <f>IF(R407=A407,VLOOKUP(A407,'2012'!$A$5:$K$674,5),0)</f>
        <v>13</v>
      </c>
      <c r="AJ407">
        <f>IF(R407=A407,VLOOKUP(A407,'2012'!$A$5:$K$674,6),0)</f>
        <v>0</v>
      </c>
      <c r="AK407" s="40">
        <f>IF(R407=A407,VLOOKUP(A407,'2012'!$A$5:$K$674,7),0)</f>
        <v>0</v>
      </c>
      <c r="AL407">
        <f t="shared" si="37"/>
        <v>-1</v>
      </c>
      <c r="AN407" t="str">
        <f>VLOOKUP(A407,'2011'!$A$5:$K$674,1)</f>
        <v xml:space="preserve">Sean A McCann </v>
      </c>
      <c r="AO407">
        <f>IF(AN407=R407,VLOOKUP(A407,'2011'!$A$5:$K$674,3),0)</f>
        <v>93</v>
      </c>
      <c r="AP407" s="33">
        <f>IF(AN407=R407,VLOOKUP(A407,'2011'!$A$5:$K$674,4),0)</f>
        <v>1368624</v>
      </c>
      <c r="AQ407">
        <f>IF(R407=AN407,VLOOKUP(A407,'2011'!$A$5:$K$674,5),0)</f>
        <v>14</v>
      </c>
      <c r="AR407">
        <f>IF(R407=AN407,VLOOKUP(A407,'2011'!$A$5:$K$674,6),0)</f>
        <v>2</v>
      </c>
      <c r="AS407" s="40">
        <f>IF(R407=AN407,VLOOKUP(A407,'2011'!$A$5:$K$674,7),0)</f>
        <v>0.14285714285714285</v>
      </c>
    </row>
    <row r="408" spans="1:45" x14ac:dyDescent="0.2">
      <c r="A408" t="s">
        <v>519</v>
      </c>
      <c r="B408" t="s">
        <v>785</v>
      </c>
      <c r="C408">
        <v>469</v>
      </c>
      <c r="D408" s="33">
        <v>60000</v>
      </c>
      <c r="E408">
        <v>1</v>
      </c>
      <c r="F408">
        <v>0</v>
      </c>
      <c r="G408" s="40">
        <v>0</v>
      </c>
      <c r="H408" s="40" t="e">
        <f t="shared" si="35"/>
        <v>#DIV/0!</v>
      </c>
      <c r="J408" t="str">
        <f>VLOOKUP(A408,'2015'!$A$5:$K$674,1)</f>
        <v xml:space="preserve">Serge Bosche </v>
      </c>
      <c r="K408" s="31">
        <f>IF(J408=A408,VLOOKUP(A408,'2015'!$A$5:$K$674,3),0)</f>
        <v>264</v>
      </c>
      <c r="L408" s="33">
        <f>IF(J408=A408,VLOOKUP(A408,'2015'!$A$5:$K$674,4),0)</f>
        <v>518600</v>
      </c>
      <c r="M408">
        <f>IF(J408=A408,VLOOKUP(A408,'2015'!$A$5:$K$674,5),0)</f>
        <v>2</v>
      </c>
      <c r="N408">
        <f>IF(J408=A408,VLOOKUP(A408,'2015'!$A$5:$K$674,6),0)</f>
        <v>1</v>
      </c>
      <c r="O408" s="40">
        <f>IF(J408=A408,VLOOKUP(A408,'2015'!$A$5:$K$674,7),0)</f>
        <v>0.5</v>
      </c>
      <c r="P408" t="e">
        <f t="shared" si="33"/>
        <v>#DIV/0!</v>
      </c>
      <c r="R408" t="str">
        <f>VLOOKUP(A408,'2014'!$A$5:$K$675,1)</f>
        <v xml:space="preserve">Sean A McCann </v>
      </c>
      <c r="S408" s="31">
        <f>IF(R408=A408,VLOOKUP(A408,'2014'!$A$5:$K$675,3),0)</f>
        <v>0</v>
      </c>
      <c r="T408" s="33">
        <f>IF(R408=A408,VLOOKUP(A408,'2014'!$A$5:$K$675,4),0)</f>
        <v>0</v>
      </c>
      <c r="U408">
        <f>IF(R408=A408,VLOOKUP(A408,'2014'!$A$5:$K$675,5),0)</f>
        <v>0</v>
      </c>
      <c r="V408">
        <f>IF(R408=A408,VLOOKUP(A408,'2014'!$A$5:$K$675,6),0)</f>
        <v>0</v>
      </c>
      <c r="W408" s="40">
        <f>IF(R408=A408,VLOOKUP(A408,'2014'!$A$5:$K$675,7),0)</f>
        <v>0</v>
      </c>
      <c r="X408">
        <f t="shared" si="34"/>
        <v>-1</v>
      </c>
      <c r="Z408">
        <f>IF(R408=A408,VLOOKUP(A408,'2013'!$A$5:$K$674,3),0)</f>
        <v>0</v>
      </c>
      <c r="AA408" s="33">
        <f>IF(R408=A408,VLOOKUP(A408,'2013'!$A$5:$K$674,4),0)</f>
        <v>0</v>
      </c>
      <c r="AB408">
        <f>IF(R408=A408,VLOOKUP(A408,'2013'!$A$5:$K$674,5),0)</f>
        <v>0</v>
      </c>
      <c r="AC408">
        <f>IF(R408=A408,VLOOKUP(A408,'2013'!$A$5:$K$674,6),0)</f>
        <v>0</v>
      </c>
      <c r="AD408" s="40">
        <f>IF(R408=A408,VLOOKUP(A408,'2013'!$A$5:$K$674,7),0)</f>
        <v>0</v>
      </c>
      <c r="AE408">
        <f t="shared" si="36"/>
        <v>-1</v>
      </c>
      <c r="AG408">
        <f>IF(R408=A408,VLOOKUP(A408,'2012'!$A$5:$K$674,3),0)</f>
        <v>0</v>
      </c>
      <c r="AH408" s="33">
        <f>IF(R408=A408,VLOOKUP(A408,'2012'!$A$5:$K$674,4),0)</f>
        <v>0</v>
      </c>
      <c r="AI408">
        <f>IF(R408=A408,VLOOKUP(A408,'2012'!$A$5:$K$674,5),0)</f>
        <v>0</v>
      </c>
      <c r="AJ408">
        <f>IF(R408=A408,VLOOKUP(A408,'2012'!$A$5:$K$674,6),0)</f>
        <v>0</v>
      </c>
      <c r="AK408" s="40">
        <f>IF(R408=A408,VLOOKUP(A408,'2012'!$A$5:$K$674,7),0)</f>
        <v>0</v>
      </c>
      <c r="AL408">
        <f t="shared" si="37"/>
        <v>-1</v>
      </c>
      <c r="AN408" t="str">
        <f>VLOOKUP(A408,'2011'!$A$5:$K$674,1)</f>
        <v xml:space="preserve">Sean A McCann </v>
      </c>
      <c r="AO408">
        <f>IF(AN408=R408,VLOOKUP(A408,'2011'!$A$5:$K$674,3),0)</f>
        <v>93</v>
      </c>
      <c r="AP408" s="33">
        <f>IF(AN408=R408,VLOOKUP(A408,'2011'!$A$5:$K$674,4),0)</f>
        <v>1368624</v>
      </c>
      <c r="AQ408">
        <f>IF(R408=AN408,VLOOKUP(A408,'2011'!$A$5:$K$674,5),0)</f>
        <v>14</v>
      </c>
      <c r="AR408">
        <f>IF(R408=AN408,VLOOKUP(A408,'2011'!$A$5:$K$674,6),0)</f>
        <v>2</v>
      </c>
      <c r="AS408" s="40">
        <f>IF(R408=AN408,VLOOKUP(A408,'2011'!$A$5:$K$674,7),0)</f>
        <v>0.14285714285714285</v>
      </c>
    </row>
    <row r="409" spans="1:45" x14ac:dyDescent="0.2">
      <c r="A409" t="s">
        <v>160</v>
      </c>
      <c r="B409" t="s">
        <v>1036</v>
      </c>
      <c r="C409">
        <v>99</v>
      </c>
      <c r="D409" s="33">
        <v>2464500</v>
      </c>
      <c r="E409">
        <v>19</v>
      </c>
      <c r="F409">
        <v>3</v>
      </c>
      <c r="G409" s="40">
        <v>0.15789473684210525</v>
      </c>
      <c r="H409" s="40" t="e">
        <f t="shared" si="35"/>
        <v>#DIV/0!</v>
      </c>
      <c r="J409" t="str">
        <f>VLOOKUP(A409,'2015'!$A$5:$K$674,1)</f>
        <v xml:space="preserve">Shana Deskins </v>
      </c>
      <c r="K409" s="31">
        <f>IF(J409=A409,VLOOKUP(A409,'2015'!$A$5:$K$674,3),0)</f>
        <v>66</v>
      </c>
      <c r="L409" s="33">
        <f>IF(J409=A409,VLOOKUP(A409,'2015'!$A$5:$K$674,4),0)</f>
        <v>2490639</v>
      </c>
      <c r="M409">
        <f>IF(J409=A409,VLOOKUP(A409,'2015'!$A$5:$K$674,5),0)</f>
        <v>19</v>
      </c>
      <c r="N409">
        <f>IF(J409=A409,VLOOKUP(A409,'2015'!$A$5:$K$674,6),0)</f>
        <v>2</v>
      </c>
      <c r="O409" s="40">
        <f>IF(J409=A409,VLOOKUP(A409,'2015'!$A$5:$K$674,7),0)</f>
        <v>0.10526315789473684</v>
      </c>
      <c r="P409">
        <f t="shared" si="33"/>
        <v>-0.21052631578947373</v>
      </c>
      <c r="R409" t="str">
        <f>VLOOKUP(A409,'2014'!$A$5:$K$675,1)</f>
        <v xml:space="preserve">Shana Deskins </v>
      </c>
      <c r="S409" s="31">
        <f>IF(R409=A409,VLOOKUP(A409,'2014'!$A$5:$K$675,3),0)</f>
        <v>114</v>
      </c>
      <c r="T409" s="33">
        <f>IF(R409=A409,VLOOKUP(A409,'2014'!$A$5:$K$675,4),0)</f>
        <v>1714403</v>
      </c>
      <c r="U409">
        <f>IF(R409=A409,VLOOKUP(A409,'2014'!$A$5:$K$675,5),0)</f>
        <v>15</v>
      </c>
      <c r="V409">
        <f>IF(R409=A409,VLOOKUP(A409,'2014'!$A$5:$K$675,6),0)</f>
        <v>2</v>
      </c>
      <c r="W409" s="40">
        <f>IF(R409=A409,VLOOKUP(A409,'2014'!$A$5:$K$675,7),0)</f>
        <v>0.13333333333333333</v>
      </c>
      <c r="X409" t="e">
        <f t="shared" si="34"/>
        <v>#DIV/0!</v>
      </c>
      <c r="Z409">
        <f>IF(R409=A409,VLOOKUP(A409,'2013'!$A$5:$K$674,3),0)</f>
        <v>163</v>
      </c>
      <c r="AA409" s="33">
        <f>IF(R409=A409,VLOOKUP(A409,'2013'!$A$5:$K$674,4),0)</f>
        <v>1088850</v>
      </c>
      <c r="AB409">
        <f>IF(R409=A409,VLOOKUP(A409,'2013'!$A$5:$K$674,5),0)</f>
        <v>12</v>
      </c>
      <c r="AC409">
        <f>IF(R409=A409,VLOOKUP(A409,'2013'!$A$5:$K$674,6),0)</f>
        <v>1</v>
      </c>
      <c r="AD409" s="40">
        <f>IF(R409=A409,VLOOKUP(A409,'2013'!$A$5:$K$674,7),0)</f>
        <v>8.3333333333333329E-2</v>
      </c>
      <c r="AE409" t="e">
        <f t="shared" si="36"/>
        <v>#DIV/0!</v>
      </c>
      <c r="AG409">
        <f>IF(R409=A409,VLOOKUP(A409,'2012'!$A$5:$K$674,3),0)</f>
        <v>193</v>
      </c>
      <c r="AH409" s="33">
        <f>IF(R409=A409,VLOOKUP(A409,'2012'!$A$5:$K$674,4),0)</f>
        <v>700800</v>
      </c>
      <c r="AI409">
        <f>IF(R409=A409,VLOOKUP(A409,'2012'!$A$5:$K$674,5),0)</f>
        <v>6</v>
      </c>
      <c r="AJ409">
        <f>IF(R409=A409,VLOOKUP(A409,'2012'!$A$5:$K$674,6),0)</f>
        <v>0</v>
      </c>
      <c r="AK409" s="40">
        <f>IF(R409=A409,VLOOKUP(A409,'2012'!$A$5:$K$674,7),0)</f>
        <v>0</v>
      </c>
      <c r="AL409" t="e">
        <f t="shared" si="37"/>
        <v>#DIV/0!</v>
      </c>
      <c r="AN409" t="str">
        <f>VLOOKUP(A409,'2011'!$A$5:$K$674,1)</f>
        <v xml:space="preserve">Sean A McCann </v>
      </c>
      <c r="AO409">
        <f>IF(AN409=R409,VLOOKUP(A409,'2011'!$A$5:$K$674,3),0)</f>
        <v>0</v>
      </c>
      <c r="AP409" s="33">
        <f>IF(AN409=R409,VLOOKUP(A409,'2011'!$A$5:$K$674,4),0)</f>
        <v>0</v>
      </c>
      <c r="AQ409">
        <f>IF(R409=AN409,VLOOKUP(A409,'2011'!$A$5:$K$674,5),0)</f>
        <v>0</v>
      </c>
      <c r="AR409">
        <f>IF(R409=AN409,VLOOKUP(A409,'2011'!$A$5:$K$674,6),0)</f>
        <v>0</v>
      </c>
      <c r="AS409" s="40">
        <f>IF(R409=AN409,VLOOKUP(A409,'2011'!$A$5:$K$674,7),0)</f>
        <v>0</v>
      </c>
    </row>
    <row r="410" spans="1:45" x14ac:dyDescent="0.2">
      <c r="A410" t="s">
        <v>637</v>
      </c>
      <c r="B410" t="s">
        <v>542</v>
      </c>
      <c r="C410">
        <v>160</v>
      </c>
      <c r="D410" s="33">
        <v>1782100</v>
      </c>
      <c r="E410">
        <v>9</v>
      </c>
      <c r="F410">
        <v>2</v>
      </c>
      <c r="G410" s="40">
        <v>0.22222222222222221</v>
      </c>
      <c r="H410" s="40">
        <f t="shared" si="35"/>
        <v>-0.66666666666666663</v>
      </c>
      <c r="J410" t="str">
        <f>VLOOKUP(A410,'2015'!$A$5:$K$674,1)</f>
        <v xml:space="preserve">Shannon Gamble </v>
      </c>
      <c r="K410" s="31">
        <f>IF(J410=A410,VLOOKUP(A410,'2015'!$A$5:$K$674,3),0)</f>
        <v>125</v>
      </c>
      <c r="L410" s="33">
        <f>IF(J410=A410,VLOOKUP(A410,'2015'!$A$5:$K$674,4),0)</f>
        <v>1527350</v>
      </c>
      <c r="M410">
        <f>IF(J410=A410,VLOOKUP(A410,'2015'!$A$5:$K$674,5),0)</f>
        <v>10</v>
      </c>
      <c r="N410">
        <f>IF(J410=A410,VLOOKUP(A410,'2015'!$A$5:$K$674,6),0)</f>
        <v>3</v>
      </c>
      <c r="O410" s="40">
        <f>IF(J410=A410,VLOOKUP(A410,'2015'!$A$5:$K$674,7),0)</f>
        <v>0.3</v>
      </c>
      <c r="P410">
        <f t="shared" si="33"/>
        <v>0.64999999999999991</v>
      </c>
      <c r="R410" t="str">
        <f>VLOOKUP(A410,'2014'!$A$5:$K$675,1)</f>
        <v xml:space="preserve">Shannon Gamble </v>
      </c>
      <c r="S410" s="31">
        <f>IF(R410=A410,VLOOKUP(A410,'2014'!$A$5:$K$675,3),0)</f>
        <v>131</v>
      </c>
      <c r="T410" s="33">
        <f>IF(R410=A410,VLOOKUP(A410,'2014'!$A$5:$K$675,4),0)</f>
        <v>1529100</v>
      </c>
      <c r="U410">
        <f>IF(R410=A410,VLOOKUP(A410,'2014'!$A$5:$K$675,5),0)</f>
        <v>11</v>
      </c>
      <c r="V410">
        <f>IF(R410=A410,VLOOKUP(A410,'2014'!$A$5:$K$675,6),0)</f>
        <v>2</v>
      </c>
      <c r="W410" s="40">
        <f>IF(R410=A410,VLOOKUP(A410,'2014'!$A$5:$K$675,7),0)</f>
        <v>0.18181818181818182</v>
      </c>
      <c r="X410" t="e">
        <f t="shared" si="34"/>
        <v>#DIV/0!</v>
      </c>
      <c r="Z410">
        <f>IF(R410=A410,VLOOKUP(A410,'2013'!$A$5:$K$674,3),0)</f>
        <v>212</v>
      </c>
      <c r="AA410" s="33">
        <f>IF(R410=A410,VLOOKUP(A410,'2013'!$A$5:$K$674,4),0)</f>
        <v>674900</v>
      </c>
      <c r="AB410">
        <f>IF(R410=A410,VLOOKUP(A410,'2013'!$A$5:$K$674,5),0)</f>
        <v>6</v>
      </c>
      <c r="AC410">
        <f>IF(R410=A410,VLOOKUP(A410,'2013'!$A$5:$K$674,6),0)</f>
        <v>3</v>
      </c>
      <c r="AD410" s="40">
        <f>IF(R410=A410,VLOOKUP(A410,'2013'!$A$5:$K$674,7),0)</f>
        <v>0.5</v>
      </c>
      <c r="AE410" t="e">
        <f t="shared" si="36"/>
        <v>#DIV/0!</v>
      </c>
      <c r="AG410">
        <f>IF(R410=A410,VLOOKUP(A410,'2012'!$A$5:$K$674,3),0)</f>
        <v>265</v>
      </c>
      <c r="AH410" s="33">
        <f>IF(R410=A410,VLOOKUP(A410,'2012'!$A$5:$K$674,4),0)</f>
        <v>342100</v>
      </c>
      <c r="AI410">
        <f>IF(R410=A410,VLOOKUP(A410,'2012'!$A$5:$K$674,5),0)</f>
        <v>3</v>
      </c>
      <c r="AJ410">
        <f>IF(R410=A410,VLOOKUP(A410,'2012'!$A$5:$K$674,6),0)</f>
        <v>2</v>
      </c>
      <c r="AK410" s="40">
        <f>IF(R410=A410,VLOOKUP(A410,'2012'!$A$5:$K$674,7),0)</f>
        <v>0.66666666666666663</v>
      </c>
      <c r="AL410" t="e">
        <f t="shared" si="37"/>
        <v>#DIV/0!</v>
      </c>
      <c r="AN410" t="str">
        <f>VLOOKUP(A410,'2011'!$A$5:$K$674,1)</f>
        <v xml:space="preserve">Shanna Bowles </v>
      </c>
      <c r="AO410">
        <f>IF(AN410=R410,VLOOKUP(A410,'2011'!$A$5:$K$674,3),0)</f>
        <v>0</v>
      </c>
      <c r="AP410" s="33">
        <f>IF(AN410=R410,VLOOKUP(A410,'2011'!$A$5:$K$674,4),0)</f>
        <v>0</v>
      </c>
      <c r="AQ410">
        <f>IF(R410=AN410,VLOOKUP(A410,'2011'!$A$5:$K$674,5),0)</f>
        <v>0</v>
      </c>
      <c r="AR410">
        <f>IF(R410=AN410,VLOOKUP(A410,'2011'!$A$5:$K$674,6),0)</f>
        <v>0</v>
      </c>
      <c r="AS410" s="40">
        <f>IF(R410=AN410,VLOOKUP(A410,'2011'!$A$5:$K$674,7),0)</f>
        <v>0</v>
      </c>
    </row>
    <row r="411" spans="1:45" x14ac:dyDescent="0.2">
      <c r="A411" t="s">
        <v>219</v>
      </c>
      <c r="B411" t="s">
        <v>300</v>
      </c>
      <c r="C411">
        <v>104</v>
      </c>
      <c r="D411" s="33">
        <v>2402791</v>
      </c>
      <c r="E411">
        <v>15</v>
      </c>
      <c r="F411">
        <v>6</v>
      </c>
      <c r="G411" s="40">
        <v>0.4</v>
      </c>
      <c r="H411" s="40">
        <f t="shared" si="35"/>
        <v>-0.11111111111111108</v>
      </c>
      <c r="J411" t="str">
        <f>VLOOKUP(A411,'2015'!$A$5:$K$674,1)</f>
        <v xml:space="preserve">Sharon K Higbee </v>
      </c>
      <c r="K411" s="31">
        <f>IF(J411=A411,VLOOKUP(A411,'2015'!$A$5:$K$674,3),0)</f>
        <v>133</v>
      </c>
      <c r="L411" s="33">
        <f>IF(J411=A411,VLOOKUP(A411,'2015'!$A$5:$K$674,4),0)</f>
        <v>1434900</v>
      </c>
      <c r="M411">
        <f>IF(J411=A411,VLOOKUP(A411,'2015'!$A$5:$K$674,5),0)</f>
        <v>9</v>
      </c>
      <c r="N411">
        <f>IF(J411=A411,VLOOKUP(A411,'2015'!$A$5:$K$674,6),0)</f>
        <v>2</v>
      </c>
      <c r="O411" s="40">
        <f>IF(J411=A411,VLOOKUP(A411,'2015'!$A$5:$K$674,7),0)</f>
        <v>0.22222222222222221</v>
      </c>
      <c r="P411">
        <f t="shared" si="33"/>
        <v>0</v>
      </c>
      <c r="R411" t="str">
        <f>VLOOKUP(A411,'2014'!$A$5:$K$675,1)</f>
        <v xml:space="preserve">Sharon K Higbee </v>
      </c>
      <c r="S411" s="31">
        <f>IF(R411=A411,VLOOKUP(A411,'2014'!$A$5:$K$675,3),0)</f>
        <v>52</v>
      </c>
      <c r="T411" s="33">
        <f>IF(R411=A411,VLOOKUP(A411,'2014'!$A$5:$K$675,4),0)</f>
        <v>3052800</v>
      </c>
      <c r="U411">
        <f>IF(R411=A411,VLOOKUP(A411,'2014'!$A$5:$K$675,5),0)</f>
        <v>18</v>
      </c>
      <c r="V411">
        <f>IF(R411=A411,VLOOKUP(A411,'2014'!$A$5:$K$675,6),0)</f>
        <v>4</v>
      </c>
      <c r="W411" s="40">
        <f>IF(R411=A411,VLOOKUP(A411,'2014'!$A$5:$K$675,7),0)</f>
        <v>0.22222222222222221</v>
      </c>
      <c r="X411" t="e">
        <f t="shared" si="34"/>
        <v>#DIV/0!</v>
      </c>
      <c r="Z411">
        <f>IF(R411=A411,VLOOKUP(A411,'2013'!$A$5:$K$674,3),0)</f>
        <v>76</v>
      </c>
      <c r="AA411" s="33">
        <f>IF(R411=A411,VLOOKUP(A411,'2013'!$A$5:$K$674,4),0)</f>
        <v>2186775</v>
      </c>
      <c r="AB411">
        <f>IF(R411=A411,VLOOKUP(A411,'2013'!$A$5:$K$674,5),0)</f>
        <v>13</v>
      </c>
      <c r="AC411">
        <f>IF(R411=A411,VLOOKUP(A411,'2013'!$A$5:$K$674,6),0)</f>
        <v>4</v>
      </c>
      <c r="AD411" s="40">
        <f>IF(R411=A411,VLOOKUP(A411,'2013'!$A$5:$K$674,7),0)</f>
        <v>0.30769230769230771</v>
      </c>
      <c r="AE411" t="e">
        <f t="shared" si="36"/>
        <v>#DIV/0!</v>
      </c>
      <c r="AG411">
        <f>IF(R411=A411,VLOOKUP(A411,'2012'!$A$5:$K$674,3),0)</f>
        <v>30</v>
      </c>
      <c r="AH411" s="33">
        <f>IF(R411=A411,VLOOKUP(A411,'2012'!$A$5:$K$674,4),0)</f>
        <v>3299300</v>
      </c>
      <c r="AI411">
        <f>IF(R411=A411,VLOOKUP(A411,'2012'!$A$5:$K$674,5),0)</f>
        <v>20</v>
      </c>
      <c r="AJ411">
        <f>IF(R411=A411,VLOOKUP(A411,'2012'!$A$5:$K$674,6),0)</f>
        <v>9</v>
      </c>
      <c r="AK411" s="40">
        <f>IF(R411=A411,VLOOKUP(A411,'2012'!$A$5:$K$674,7),0)</f>
        <v>0.45</v>
      </c>
      <c r="AL411" t="e">
        <f t="shared" si="37"/>
        <v>#DIV/0!</v>
      </c>
      <c r="AN411" t="str">
        <f>VLOOKUP(A411,'2011'!$A$5:$K$674,1)</f>
        <v xml:space="preserve">Sharon K Higbee </v>
      </c>
      <c r="AO411">
        <f>IF(AN411=R411,VLOOKUP(A411,'2011'!$A$5:$K$674,3),0)</f>
        <v>72</v>
      </c>
      <c r="AP411" s="33">
        <f>IF(AN411=R411,VLOOKUP(A411,'2011'!$A$5:$K$674,4),0)</f>
        <v>1747615</v>
      </c>
      <c r="AQ411">
        <f>IF(R411=AN411,VLOOKUP(A411,'2011'!$A$5:$K$674,5),0)</f>
        <v>13</v>
      </c>
      <c r="AR411">
        <f>IF(R411=AN411,VLOOKUP(A411,'2011'!$A$5:$K$674,6),0)</f>
        <v>0</v>
      </c>
      <c r="AS411" s="40">
        <f>IF(R411=AN411,VLOOKUP(A411,'2011'!$A$5:$K$674,7),0)</f>
        <v>0</v>
      </c>
    </row>
    <row r="412" spans="1:45" x14ac:dyDescent="0.2">
      <c r="A412" t="s">
        <v>1500</v>
      </c>
      <c r="B412" t="s">
        <v>1099</v>
      </c>
      <c r="C412">
        <v>284</v>
      </c>
      <c r="D412" s="33">
        <v>719000</v>
      </c>
      <c r="E412">
        <v>7</v>
      </c>
      <c r="F412">
        <v>2</v>
      </c>
      <c r="G412" s="40">
        <v>0.2857142857142857</v>
      </c>
      <c r="H412" s="40" t="e">
        <f t="shared" si="35"/>
        <v>#DIV/0!</v>
      </c>
      <c r="J412" t="str">
        <f>VLOOKUP(A412,'2015'!$A$5:$K$674,1)</f>
        <v xml:space="preserve">Sharon K Higbee </v>
      </c>
      <c r="K412" s="31">
        <f>IF(J412=A412,VLOOKUP(A412,'2015'!$A$5:$K$674,3),0)</f>
        <v>0</v>
      </c>
      <c r="L412" s="33">
        <f>IF(J412=A412,VLOOKUP(A412,'2015'!$A$5:$K$674,4),0)</f>
        <v>0</v>
      </c>
      <c r="M412">
        <f>IF(J412=A412,VLOOKUP(A412,'2015'!$A$5:$K$674,5),0)</f>
        <v>0</v>
      </c>
      <c r="N412">
        <f>IF(J412=A412,VLOOKUP(A412,'2015'!$A$5:$K$674,6),0)</f>
        <v>0</v>
      </c>
      <c r="O412" s="40">
        <f>IF(J412=A412,VLOOKUP(A412,'2015'!$A$5:$K$674,7),0)</f>
        <v>0</v>
      </c>
      <c r="P412" t="e">
        <f t="shared" si="33"/>
        <v>#DIV/0!</v>
      </c>
      <c r="R412" t="str">
        <f>VLOOKUP(A412,'2014'!$A$5:$K$675,1)</f>
        <v xml:space="preserve">Sharon K Higbee </v>
      </c>
      <c r="S412" s="31">
        <f>IF(R412=A412,VLOOKUP(A412,'2014'!$A$5:$K$675,3),0)</f>
        <v>0</v>
      </c>
      <c r="T412" s="33">
        <f>IF(R412=A412,VLOOKUP(A412,'2014'!$A$5:$K$675,4),0)</f>
        <v>0</v>
      </c>
      <c r="U412">
        <f>IF(R412=A412,VLOOKUP(A412,'2014'!$A$5:$K$675,5),0)</f>
        <v>0</v>
      </c>
      <c r="V412">
        <f>IF(R412=A412,VLOOKUP(A412,'2014'!$A$5:$K$675,6),0)</f>
        <v>0</v>
      </c>
      <c r="W412" s="40">
        <f>IF(R412=A412,VLOOKUP(A412,'2014'!$A$5:$K$675,7),0)</f>
        <v>0</v>
      </c>
      <c r="X412" t="e">
        <f t="shared" si="34"/>
        <v>#DIV/0!</v>
      </c>
      <c r="Z412">
        <f>IF(R412=A412,VLOOKUP(A412,'2013'!$A$5:$K$674,3),0)</f>
        <v>0</v>
      </c>
      <c r="AA412" s="33">
        <f>IF(R412=A412,VLOOKUP(A412,'2013'!$A$5:$K$674,4),0)</f>
        <v>0</v>
      </c>
      <c r="AB412">
        <f>IF(R412=A412,VLOOKUP(A412,'2013'!$A$5:$K$674,5),0)</f>
        <v>0</v>
      </c>
      <c r="AC412">
        <f>IF(R412=A412,VLOOKUP(A412,'2013'!$A$5:$K$674,6),0)</f>
        <v>0</v>
      </c>
      <c r="AD412" s="40">
        <f>IF(R412=A412,VLOOKUP(A412,'2013'!$A$5:$K$674,7),0)</f>
        <v>0</v>
      </c>
      <c r="AE412" t="e">
        <f t="shared" si="36"/>
        <v>#DIV/0!</v>
      </c>
      <c r="AG412">
        <f>IF(R412=A412,VLOOKUP(A412,'2012'!$A$5:$K$674,3),0)</f>
        <v>0</v>
      </c>
      <c r="AH412" s="33">
        <f>IF(R412=A412,VLOOKUP(A412,'2012'!$A$5:$K$674,4),0)</f>
        <v>0</v>
      </c>
      <c r="AI412">
        <f>IF(R412=A412,VLOOKUP(A412,'2012'!$A$5:$K$674,5),0)</f>
        <v>0</v>
      </c>
      <c r="AJ412">
        <f>IF(R412=A412,VLOOKUP(A412,'2012'!$A$5:$K$674,6),0)</f>
        <v>0</v>
      </c>
      <c r="AK412" s="40">
        <f>IF(R412=A412,VLOOKUP(A412,'2012'!$A$5:$K$674,7),0)</f>
        <v>0</v>
      </c>
      <c r="AL412" t="e">
        <f t="shared" si="37"/>
        <v>#DIV/0!</v>
      </c>
      <c r="AN412" t="str">
        <f>VLOOKUP(A412,'2011'!$A$5:$K$674,1)</f>
        <v xml:space="preserve">Sharon K Higbee </v>
      </c>
      <c r="AO412">
        <f>IF(AN412=R412,VLOOKUP(A412,'2011'!$A$5:$K$674,3),0)</f>
        <v>72</v>
      </c>
      <c r="AP412" s="33">
        <f>IF(AN412=R412,VLOOKUP(A412,'2011'!$A$5:$K$674,4),0)</f>
        <v>1747615</v>
      </c>
      <c r="AQ412">
        <f>IF(R412=AN412,VLOOKUP(A412,'2011'!$A$5:$K$674,5),0)</f>
        <v>13</v>
      </c>
      <c r="AR412">
        <f>IF(R412=AN412,VLOOKUP(A412,'2011'!$A$5:$K$674,6),0)</f>
        <v>0</v>
      </c>
      <c r="AS412" s="40">
        <f>IF(R412=AN412,VLOOKUP(A412,'2011'!$A$5:$K$674,7),0)</f>
        <v>0</v>
      </c>
    </row>
    <row r="413" spans="1:45" x14ac:dyDescent="0.2">
      <c r="A413" t="s">
        <v>607</v>
      </c>
      <c r="B413" t="s">
        <v>523</v>
      </c>
      <c r="C413">
        <v>145</v>
      </c>
      <c r="D413" s="33">
        <v>1903800</v>
      </c>
      <c r="E413">
        <v>10</v>
      </c>
      <c r="F413">
        <v>1</v>
      </c>
      <c r="G413" s="40">
        <v>0.1</v>
      </c>
      <c r="H413" s="40">
        <f t="shared" si="35"/>
        <v>-0.77777777777777768</v>
      </c>
      <c r="J413" t="str">
        <f>VLOOKUP(A413,'2015'!$A$5:$K$674,1)</f>
        <v xml:space="preserve">Sharon Wolfe </v>
      </c>
      <c r="K413" s="31">
        <f>IF(J413=A413,VLOOKUP(A413,'2015'!$A$5:$K$674,3),0)</f>
        <v>163</v>
      </c>
      <c r="L413" s="33">
        <f>IF(J413=A413,VLOOKUP(A413,'2015'!$A$5:$K$674,4),0)</f>
        <v>1148900</v>
      </c>
      <c r="M413">
        <f>IF(J413=A413,VLOOKUP(A413,'2015'!$A$5:$K$674,5),0)</f>
        <v>7</v>
      </c>
      <c r="N413">
        <f>IF(J413=A413,VLOOKUP(A413,'2015'!$A$5:$K$674,6),0)</f>
        <v>0</v>
      </c>
      <c r="O413" s="40">
        <f>IF(J413=A413,VLOOKUP(A413,'2015'!$A$5:$K$674,7),0)</f>
        <v>0</v>
      </c>
      <c r="P413" t="e">
        <f t="shared" si="33"/>
        <v>#DIV/0!</v>
      </c>
      <c r="R413" t="str">
        <f>VLOOKUP(A413,'2014'!$A$5:$K$675,1)</f>
        <v xml:space="preserve">Sharon Wolfe </v>
      </c>
      <c r="S413" s="31">
        <f>IF(R413=A413,VLOOKUP(A413,'2014'!$A$5:$K$675,3),0)</f>
        <v>165</v>
      </c>
      <c r="T413" s="33">
        <f>IF(R413=A413,VLOOKUP(A413,'2014'!$A$5:$K$675,4),0)</f>
        <v>1195800</v>
      </c>
      <c r="U413">
        <f>IF(R413=A413,VLOOKUP(A413,'2014'!$A$5:$K$675,5),0)</f>
        <v>8</v>
      </c>
      <c r="V413">
        <f>IF(R413=A413,VLOOKUP(A413,'2014'!$A$5:$K$675,6),0)</f>
        <v>0</v>
      </c>
      <c r="W413" s="40">
        <f>IF(R413=A413,VLOOKUP(A413,'2014'!$A$5:$K$675,7),0)</f>
        <v>0</v>
      </c>
      <c r="X413" t="e">
        <f t="shared" si="34"/>
        <v>#DIV/0!</v>
      </c>
      <c r="Z413">
        <f>IF(R413=A413,VLOOKUP(A413,'2013'!$A$5:$K$674,3),0)</f>
        <v>76</v>
      </c>
      <c r="AA413" s="33">
        <f>IF(R413=A413,VLOOKUP(A413,'2013'!$A$5:$K$674,4),0)</f>
        <v>2186775</v>
      </c>
      <c r="AB413">
        <f>IF(R413=A413,VLOOKUP(A413,'2013'!$A$5:$K$674,5),0)</f>
        <v>13</v>
      </c>
      <c r="AC413">
        <f>IF(R413=A413,VLOOKUP(A413,'2013'!$A$5:$K$674,6),0)</f>
        <v>4</v>
      </c>
      <c r="AD413" s="40">
        <f>IF(R413=A413,VLOOKUP(A413,'2013'!$A$5:$K$674,7),0)</f>
        <v>0.30769230769230771</v>
      </c>
      <c r="AE413" t="e">
        <f t="shared" si="36"/>
        <v>#DIV/0!</v>
      </c>
      <c r="AG413">
        <f>IF(R413=A413,VLOOKUP(A413,'2012'!$A$5:$K$674,3),0)</f>
        <v>30</v>
      </c>
      <c r="AH413" s="33">
        <f>IF(R413=A413,VLOOKUP(A413,'2012'!$A$5:$K$674,4),0)</f>
        <v>3299300</v>
      </c>
      <c r="AI413">
        <f>IF(R413=A413,VLOOKUP(A413,'2012'!$A$5:$K$674,5),0)</f>
        <v>20</v>
      </c>
      <c r="AJ413">
        <f>IF(R413=A413,VLOOKUP(A413,'2012'!$A$5:$K$674,6),0)</f>
        <v>9</v>
      </c>
      <c r="AK413" s="40">
        <f>IF(R413=A413,VLOOKUP(A413,'2012'!$A$5:$K$674,7),0)</f>
        <v>0.45</v>
      </c>
      <c r="AL413" t="e">
        <f t="shared" si="37"/>
        <v>#DIV/0!</v>
      </c>
      <c r="AN413" t="str">
        <f>VLOOKUP(A413,'2011'!$A$5:$K$674,1)</f>
        <v xml:space="preserve">Sharon Nisbet </v>
      </c>
      <c r="AO413">
        <f>IF(AN413=R413,VLOOKUP(A413,'2011'!$A$5:$K$674,3),0)</f>
        <v>0</v>
      </c>
      <c r="AP413" s="33">
        <f>IF(AN413=R413,VLOOKUP(A413,'2011'!$A$5:$K$674,4),0)</f>
        <v>0</v>
      </c>
      <c r="AQ413">
        <f>IF(R413=AN413,VLOOKUP(A413,'2011'!$A$5:$K$674,5),0)</f>
        <v>0</v>
      </c>
      <c r="AR413">
        <f>IF(R413=AN413,VLOOKUP(A413,'2011'!$A$5:$K$674,6),0)</f>
        <v>0</v>
      </c>
      <c r="AS413" s="40">
        <f>IF(R413=AN413,VLOOKUP(A413,'2011'!$A$5:$K$674,7),0)</f>
        <v>0</v>
      </c>
    </row>
    <row r="414" spans="1:45" x14ac:dyDescent="0.2">
      <c r="A414" t="s">
        <v>1470</v>
      </c>
      <c r="B414" t="s">
        <v>116</v>
      </c>
      <c r="C414">
        <v>449</v>
      </c>
      <c r="D414" s="33">
        <v>122000</v>
      </c>
      <c r="E414">
        <v>1</v>
      </c>
      <c r="F414">
        <v>1</v>
      </c>
      <c r="G414" s="40">
        <v>1</v>
      </c>
      <c r="H414" s="40">
        <f t="shared" si="35"/>
        <v>1.2222222222222223</v>
      </c>
      <c r="J414" t="str">
        <f>VLOOKUP(A414,'2015'!$A$5:$K$674,1)</f>
        <v xml:space="preserve">Sharon Wolfe </v>
      </c>
      <c r="K414" s="31">
        <f>IF(J414=A414,VLOOKUP(A414,'2015'!$A$5:$K$674,3),0)</f>
        <v>0</v>
      </c>
      <c r="L414" s="33">
        <f>IF(J414=A414,VLOOKUP(A414,'2015'!$A$5:$K$674,4),0)</f>
        <v>0</v>
      </c>
      <c r="M414">
        <f>IF(J414=A414,VLOOKUP(A414,'2015'!$A$5:$K$674,5),0)</f>
        <v>0</v>
      </c>
      <c r="N414">
        <f>IF(J414=A414,VLOOKUP(A414,'2015'!$A$5:$K$674,6),0)</f>
        <v>0</v>
      </c>
      <c r="O414" s="40">
        <f>IF(J414=A414,VLOOKUP(A414,'2015'!$A$5:$K$674,7),0)</f>
        <v>0</v>
      </c>
      <c r="P414">
        <f t="shared" si="33"/>
        <v>-1</v>
      </c>
      <c r="R414" t="str">
        <f>VLOOKUP(A414,'2014'!$A$5:$K$675,1)</f>
        <v xml:space="preserve">Shawn Blue </v>
      </c>
      <c r="S414" s="31">
        <f>IF(R414=A414,VLOOKUP(A414,'2014'!$A$5:$K$675,3),0)</f>
        <v>397</v>
      </c>
      <c r="T414" s="33">
        <f>IF(R414=A414,VLOOKUP(A414,'2014'!$A$5:$K$675,4),0)</f>
        <v>127500</v>
      </c>
      <c r="U414">
        <f>IF(R414=A414,VLOOKUP(A414,'2014'!$A$5:$K$675,5),0)</f>
        <v>1</v>
      </c>
      <c r="V414">
        <f>IF(R414=A414,VLOOKUP(A414,'2014'!$A$5:$K$675,6),0)</f>
        <v>1</v>
      </c>
      <c r="W414" s="40">
        <f>IF(R414=A414,VLOOKUP(A414,'2014'!$A$5:$K$675,7),0)</f>
        <v>1</v>
      </c>
      <c r="X414" t="e">
        <f t="shared" si="34"/>
        <v>#DIV/0!</v>
      </c>
      <c r="Z414">
        <f>IF(R414=A414,VLOOKUP(A414,'2013'!$A$5:$K$674,3),0)</f>
        <v>76</v>
      </c>
      <c r="AA414" s="33">
        <f>IF(R414=A414,VLOOKUP(A414,'2013'!$A$5:$K$674,4),0)</f>
        <v>2186775</v>
      </c>
      <c r="AB414">
        <f>IF(R414=A414,VLOOKUP(A414,'2013'!$A$5:$K$674,5),0)</f>
        <v>13</v>
      </c>
      <c r="AC414">
        <f>IF(R414=A414,VLOOKUP(A414,'2013'!$A$5:$K$674,6),0)</f>
        <v>4</v>
      </c>
      <c r="AD414" s="40">
        <f>IF(R414=A414,VLOOKUP(A414,'2013'!$A$5:$K$674,7),0)</f>
        <v>0.30769230769230771</v>
      </c>
      <c r="AE414" t="e">
        <f t="shared" si="36"/>
        <v>#DIV/0!</v>
      </c>
      <c r="AG414">
        <f>IF(R414=A414,VLOOKUP(A414,'2012'!$A$5:$K$674,3),0)</f>
        <v>30</v>
      </c>
      <c r="AH414" s="33">
        <f>IF(R414=A414,VLOOKUP(A414,'2012'!$A$5:$K$674,4),0)</f>
        <v>3299300</v>
      </c>
      <c r="AI414">
        <f>IF(R414=A414,VLOOKUP(A414,'2012'!$A$5:$K$674,5),0)</f>
        <v>20</v>
      </c>
      <c r="AJ414">
        <f>IF(R414=A414,VLOOKUP(A414,'2012'!$A$5:$K$674,6),0)</f>
        <v>9</v>
      </c>
      <c r="AK414" s="40">
        <f>IF(R414=A414,VLOOKUP(A414,'2012'!$A$5:$K$674,7),0)</f>
        <v>0.45</v>
      </c>
      <c r="AL414" t="e">
        <f t="shared" si="37"/>
        <v>#DIV/0!</v>
      </c>
      <c r="AN414" t="str">
        <f>VLOOKUP(A414,'2011'!$A$5:$K$674,1)</f>
        <v xml:space="preserve">Sharon Nisbet </v>
      </c>
      <c r="AO414">
        <f>IF(AN414=R414,VLOOKUP(A414,'2011'!$A$5:$K$674,3),0)</f>
        <v>0</v>
      </c>
      <c r="AP414" s="33">
        <f>IF(AN414=R414,VLOOKUP(A414,'2011'!$A$5:$K$674,4),0)</f>
        <v>0</v>
      </c>
      <c r="AQ414">
        <f>IF(R414=AN414,VLOOKUP(A414,'2011'!$A$5:$K$674,5),0)</f>
        <v>0</v>
      </c>
      <c r="AR414">
        <f>IF(R414=AN414,VLOOKUP(A414,'2011'!$A$5:$K$674,6),0)</f>
        <v>0</v>
      </c>
      <c r="AS414" s="40">
        <f>IF(R414=AN414,VLOOKUP(A414,'2011'!$A$5:$K$674,7),0)</f>
        <v>0</v>
      </c>
    </row>
    <row r="415" spans="1:45" x14ac:dyDescent="0.2">
      <c r="A415" t="s">
        <v>1135</v>
      </c>
      <c r="B415" t="s">
        <v>1448</v>
      </c>
      <c r="C415">
        <v>72</v>
      </c>
      <c r="D415" s="33">
        <v>3242531</v>
      </c>
      <c r="E415">
        <v>19</v>
      </c>
      <c r="F415">
        <v>5</v>
      </c>
      <c r="G415" s="40">
        <v>0.26315789473684209</v>
      </c>
      <c r="H415" s="40">
        <f t="shared" si="35"/>
        <v>0.84210526315789469</v>
      </c>
      <c r="J415" t="str">
        <f>VLOOKUP(A415,'2015'!$A$5:$K$674,1)</f>
        <v xml:space="preserve">Sheila K Stewart </v>
      </c>
      <c r="K415" s="31">
        <f>IF(J415=A415,VLOOKUP(A415,'2015'!$A$5:$K$674,3),0)</f>
        <v>26</v>
      </c>
      <c r="L415" s="33">
        <f>IF(J415=A415,VLOOKUP(A415,'2015'!$A$5:$K$674,4),0)</f>
        <v>4505700</v>
      </c>
      <c r="M415">
        <f>IF(J415=A415,VLOOKUP(A415,'2015'!$A$5:$K$674,5),0)</f>
        <v>23</v>
      </c>
      <c r="N415">
        <f>IF(J415=A415,VLOOKUP(A415,'2015'!$A$5:$K$674,6),0)</f>
        <v>2</v>
      </c>
      <c r="O415" s="40">
        <f>IF(J415=A415,VLOOKUP(A415,'2015'!$A$5:$K$674,7),0)</f>
        <v>8.6956521739130432E-2</v>
      </c>
      <c r="P415" t="e">
        <f t="shared" si="33"/>
        <v>#DIV/0!</v>
      </c>
      <c r="R415" t="str">
        <f>VLOOKUP(A415,'2014'!$A$5:$K$675,1)</f>
        <v xml:space="preserve">Sheila K Stewart </v>
      </c>
      <c r="S415" s="31">
        <f>IF(R415=A415,VLOOKUP(A415,'2014'!$A$5:$K$675,3),0)</f>
        <v>93</v>
      </c>
      <c r="T415" s="33">
        <f>IF(R415=A415,VLOOKUP(A415,'2014'!$A$5:$K$675,4),0)</f>
        <v>2016100</v>
      </c>
      <c r="U415">
        <f>IF(R415=A415,VLOOKUP(A415,'2014'!$A$5:$K$675,5),0)</f>
        <v>18</v>
      </c>
      <c r="V415">
        <f>IF(R415=A415,VLOOKUP(A415,'2014'!$A$5:$K$675,6),0)</f>
        <v>0</v>
      </c>
      <c r="W415" s="40">
        <f>IF(R415=A415,VLOOKUP(A415,'2014'!$A$5:$K$675,7),0)</f>
        <v>0</v>
      </c>
      <c r="X415" t="e">
        <f t="shared" si="34"/>
        <v>#DIV/0!</v>
      </c>
      <c r="Z415">
        <f>IF(R415=A415,VLOOKUP(A415,'2013'!$A$5:$K$674,3),0)</f>
        <v>175</v>
      </c>
      <c r="AA415" s="33">
        <f>IF(R415=A415,VLOOKUP(A415,'2013'!$A$5:$K$674,4),0)</f>
        <v>917943</v>
      </c>
      <c r="AB415">
        <f>IF(R415=A415,VLOOKUP(A415,'2013'!$A$5:$K$674,5),0)</f>
        <v>6</v>
      </c>
      <c r="AC415">
        <f>IF(R415=A415,VLOOKUP(A415,'2013'!$A$5:$K$674,6),0)</f>
        <v>0</v>
      </c>
      <c r="AD415" s="40">
        <f>IF(R415=A415,VLOOKUP(A415,'2013'!$A$5:$K$674,7),0)</f>
        <v>0</v>
      </c>
      <c r="AE415" t="e">
        <f t="shared" si="36"/>
        <v>#DIV/0!</v>
      </c>
      <c r="AG415">
        <f>IF(R415=A415,VLOOKUP(A415,'2012'!$A$5:$K$674,3),0)</f>
        <v>121</v>
      </c>
      <c r="AH415" s="33">
        <f>IF(R415=A415,VLOOKUP(A415,'2012'!$A$5:$K$674,4),0)</f>
        <v>1283500</v>
      </c>
      <c r="AI415">
        <f>IF(R415=A415,VLOOKUP(A415,'2012'!$A$5:$K$674,5),0)</f>
        <v>7</v>
      </c>
      <c r="AJ415">
        <f>IF(R415=A415,VLOOKUP(A415,'2012'!$A$5:$K$674,6),0)</f>
        <v>1</v>
      </c>
      <c r="AK415" s="40">
        <f>IF(R415=A415,VLOOKUP(A415,'2012'!$A$5:$K$674,7),0)</f>
        <v>0.14285714285714285</v>
      </c>
      <c r="AL415" t="e">
        <f t="shared" si="37"/>
        <v>#DIV/0!</v>
      </c>
      <c r="AN415" t="str">
        <f>VLOOKUP(A415,'2011'!$A$5:$K$674,1)</f>
        <v xml:space="preserve">Sheila K Stewart </v>
      </c>
      <c r="AO415">
        <f>IF(AN415=R415,VLOOKUP(A415,'2011'!$A$5:$K$674,3),0)</f>
        <v>156</v>
      </c>
      <c r="AP415" s="33">
        <f>IF(AN415=R415,VLOOKUP(A415,'2011'!$A$5:$K$674,4),0)</f>
        <v>767500</v>
      </c>
      <c r="AQ415">
        <f>IF(R415=AN415,VLOOKUP(A415,'2011'!$A$5:$K$674,5),0)</f>
        <v>4</v>
      </c>
      <c r="AR415">
        <f>IF(R415=AN415,VLOOKUP(A415,'2011'!$A$5:$K$674,6),0)</f>
        <v>0</v>
      </c>
      <c r="AS415" s="40">
        <f>IF(R415=AN415,VLOOKUP(A415,'2011'!$A$5:$K$674,7),0)</f>
        <v>0</v>
      </c>
    </row>
    <row r="416" spans="1:45" x14ac:dyDescent="0.2">
      <c r="A416" t="s">
        <v>1188</v>
      </c>
      <c r="B416" t="s">
        <v>664</v>
      </c>
      <c r="C416">
        <v>413</v>
      </c>
      <c r="D416" s="33">
        <v>210500</v>
      </c>
      <c r="E416">
        <v>2</v>
      </c>
      <c r="F416">
        <v>0</v>
      </c>
      <c r="G416" s="40">
        <v>0</v>
      </c>
      <c r="H416" s="40">
        <f t="shared" si="35"/>
        <v>-1</v>
      </c>
      <c r="J416" t="str">
        <f>VLOOKUP(A416,'2015'!$A$5:$K$674,1)</f>
        <v xml:space="preserve">Sheila Winn </v>
      </c>
      <c r="K416" s="31">
        <f>IF(J416=A416,VLOOKUP(A416,'2015'!$A$5:$K$674,3),0)</f>
        <v>327</v>
      </c>
      <c r="L416" s="33">
        <f>IF(J416=A416,VLOOKUP(A416,'2015'!$A$5:$K$674,4),0)</f>
        <v>315000</v>
      </c>
      <c r="M416">
        <f>IF(J416=A416,VLOOKUP(A416,'2015'!$A$5:$K$674,5),0)</f>
        <v>3</v>
      </c>
      <c r="N416">
        <f>IF(J416=A416,VLOOKUP(A416,'2015'!$A$5:$K$674,6),0)</f>
        <v>0</v>
      </c>
      <c r="O416" s="40">
        <f>IF(J416=A416,VLOOKUP(A416,'2015'!$A$5:$K$674,7),0)</f>
        <v>0</v>
      </c>
      <c r="P416" t="e">
        <f t="shared" si="33"/>
        <v>#DIV/0!</v>
      </c>
      <c r="R416" t="str">
        <f>VLOOKUP(A416,'2014'!$A$5:$K$675,1)</f>
        <v xml:space="preserve">Sheila Winn </v>
      </c>
      <c r="S416" s="31">
        <f>IF(R416=A416,VLOOKUP(A416,'2014'!$A$5:$K$675,3),0)</f>
        <v>438</v>
      </c>
      <c r="T416" s="33">
        <f>IF(R416=A416,VLOOKUP(A416,'2014'!$A$5:$K$675,4),0)</f>
        <v>24500</v>
      </c>
      <c r="U416">
        <f>IF(R416=A416,VLOOKUP(A416,'2014'!$A$5:$K$675,5),0)</f>
        <v>1</v>
      </c>
      <c r="V416">
        <f>IF(R416=A416,VLOOKUP(A416,'2014'!$A$5:$K$675,6),0)</f>
        <v>0</v>
      </c>
      <c r="W416" s="40">
        <f>IF(R416=A416,VLOOKUP(A416,'2014'!$A$5:$K$675,7),0)</f>
        <v>0</v>
      </c>
      <c r="X416" t="e">
        <f t="shared" si="34"/>
        <v>#DIV/0!</v>
      </c>
      <c r="Z416">
        <f>IF(R416=A416,VLOOKUP(A416,'2013'!$A$5:$K$674,3),0)</f>
        <v>175</v>
      </c>
      <c r="AA416" s="33">
        <f>IF(R416=A416,VLOOKUP(A416,'2013'!$A$5:$K$674,4),0)</f>
        <v>917943</v>
      </c>
      <c r="AB416">
        <f>IF(R416=A416,VLOOKUP(A416,'2013'!$A$5:$K$674,5),0)</f>
        <v>6</v>
      </c>
      <c r="AC416">
        <f>IF(R416=A416,VLOOKUP(A416,'2013'!$A$5:$K$674,6),0)</f>
        <v>0</v>
      </c>
      <c r="AD416" s="40">
        <f>IF(R416=A416,VLOOKUP(A416,'2013'!$A$5:$K$674,7),0)</f>
        <v>0</v>
      </c>
      <c r="AE416" t="e">
        <f t="shared" si="36"/>
        <v>#DIV/0!</v>
      </c>
      <c r="AG416">
        <f>IF(R416=A416,VLOOKUP(A416,'2012'!$A$5:$K$674,3),0)</f>
        <v>121</v>
      </c>
      <c r="AH416" s="33">
        <f>IF(R416=A416,VLOOKUP(A416,'2012'!$A$5:$K$674,4),0)</f>
        <v>1283500</v>
      </c>
      <c r="AI416">
        <f>IF(R416=A416,VLOOKUP(A416,'2012'!$A$5:$K$674,5),0)</f>
        <v>7</v>
      </c>
      <c r="AJ416">
        <f>IF(R416=A416,VLOOKUP(A416,'2012'!$A$5:$K$674,6),0)</f>
        <v>1</v>
      </c>
      <c r="AK416" s="40">
        <f>IF(R416=A416,VLOOKUP(A416,'2012'!$A$5:$K$674,7),0)</f>
        <v>0.14285714285714285</v>
      </c>
      <c r="AL416" t="e">
        <f t="shared" si="37"/>
        <v>#DIV/0!</v>
      </c>
      <c r="AN416" t="str">
        <f>VLOOKUP(A416,'2011'!$A$5:$K$674,1)</f>
        <v xml:space="preserve">Sheila K Stewart </v>
      </c>
      <c r="AO416">
        <f>IF(AN416=R416,VLOOKUP(A416,'2011'!$A$5:$K$674,3),0)</f>
        <v>0</v>
      </c>
      <c r="AP416" s="33">
        <f>IF(AN416=R416,VLOOKUP(A416,'2011'!$A$5:$K$674,4),0)</f>
        <v>0</v>
      </c>
      <c r="AQ416">
        <f>IF(R416=AN416,VLOOKUP(A416,'2011'!$A$5:$K$674,5),0)</f>
        <v>0</v>
      </c>
      <c r="AR416">
        <f>IF(R416=AN416,VLOOKUP(A416,'2011'!$A$5:$K$674,6),0)</f>
        <v>0</v>
      </c>
      <c r="AS416" s="40">
        <f>IF(R416=AN416,VLOOKUP(A416,'2011'!$A$5:$K$674,7),0)</f>
        <v>0</v>
      </c>
    </row>
    <row r="417" spans="1:45" x14ac:dyDescent="0.2">
      <c r="A417" t="s">
        <v>220</v>
      </c>
      <c r="B417" t="s">
        <v>991</v>
      </c>
      <c r="C417">
        <v>367</v>
      </c>
      <c r="D417" s="33">
        <v>322042</v>
      </c>
      <c r="E417">
        <v>6</v>
      </c>
      <c r="F417">
        <v>3</v>
      </c>
      <c r="G417" s="40">
        <v>0.5</v>
      </c>
      <c r="H417" s="40" t="e">
        <f t="shared" si="35"/>
        <v>#DIV/0!</v>
      </c>
      <c r="J417" t="str">
        <f>VLOOKUP(A417,'2015'!$A$5:$K$674,1)</f>
        <v xml:space="preserve">Shelly Earhart </v>
      </c>
      <c r="K417" s="31">
        <f>IF(J417=A417,VLOOKUP(A417,'2015'!$A$5:$K$674,3),0)</f>
        <v>305</v>
      </c>
      <c r="L417" s="33">
        <f>IF(J417=A417,VLOOKUP(A417,'2015'!$A$5:$K$674,4),0)</f>
        <v>379650</v>
      </c>
      <c r="M417">
        <f>IF(J417=A417,VLOOKUP(A417,'2015'!$A$5:$K$674,5),0)</f>
        <v>8</v>
      </c>
      <c r="N417">
        <f>IF(J417=A417,VLOOKUP(A417,'2015'!$A$5:$K$674,6),0)</f>
        <v>4</v>
      </c>
      <c r="O417" s="40">
        <f>IF(J417=A417,VLOOKUP(A417,'2015'!$A$5:$K$674,7),0)</f>
        <v>0.5</v>
      </c>
      <c r="P417">
        <f t="shared" si="33"/>
        <v>4</v>
      </c>
      <c r="R417" t="str">
        <f>VLOOKUP(A417,'2014'!$A$5:$K$675,1)</f>
        <v xml:space="preserve">Shelly Earhart </v>
      </c>
      <c r="S417" s="31">
        <f>IF(R417=A417,VLOOKUP(A417,'2014'!$A$5:$K$675,3),0)</f>
        <v>167</v>
      </c>
      <c r="T417" s="33">
        <f>IF(R417=A417,VLOOKUP(A417,'2014'!$A$5:$K$675,4),0)</f>
        <v>1152755</v>
      </c>
      <c r="U417">
        <f>IF(R417=A417,VLOOKUP(A417,'2014'!$A$5:$K$675,5),0)</f>
        <v>10</v>
      </c>
      <c r="V417">
        <f>IF(R417=A417,VLOOKUP(A417,'2014'!$A$5:$K$675,6),0)</f>
        <v>1</v>
      </c>
      <c r="W417" s="40">
        <f>IF(R417=A417,VLOOKUP(A417,'2014'!$A$5:$K$675,7),0)</f>
        <v>0.1</v>
      </c>
      <c r="X417" t="e">
        <f t="shared" si="34"/>
        <v>#DIV/0!</v>
      </c>
      <c r="Z417">
        <f>IF(R417=A417,VLOOKUP(A417,'2013'!$A$5:$K$674,3),0)</f>
        <v>389</v>
      </c>
      <c r="AA417" s="33">
        <f>IF(R417=A417,VLOOKUP(A417,'2013'!$A$5:$K$674,4),0)</f>
        <v>59200</v>
      </c>
      <c r="AB417">
        <f>IF(R417=A417,VLOOKUP(A417,'2013'!$A$5:$K$674,5),0)</f>
        <v>1</v>
      </c>
      <c r="AC417">
        <f>IF(R417=A417,VLOOKUP(A417,'2013'!$A$5:$K$674,6),0)</f>
        <v>0</v>
      </c>
      <c r="AD417" s="40">
        <f>IF(R417=A417,VLOOKUP(A417,'2013'!$A$5:$K$674,7),0)</f>
        <v>0</v>
      </c>
      <c r="AE417" t="e">
        <f t="shared" si="36"/>
        <v>#DIV/0!</v>
      </c>
      <c r="AG417">
        <f>IF(R417=A417,VLOOKUP(A417,'2012'!$A$5:$K$674,3),0)</f>
        <v>189</v>
      </c>
      <c r="AH417" s="33">
        <f>IF(R417=A417,VLOOKUP(A417,'2012'!$A$5:$K$674,4),0)</f>
        <v>711000</v>
      </c>
      <c r="AI417">
        <f>IF(R417=A417,VLOOKUP(A417,'2012'!$A$5:$K$674,5),0)</f>
        <v>4</v>
      </c>
      <c r="AJ417">
        <f>IF(R417=A417,VLOOKUP(A417,'2012'!$A$5:$K$674,6),0)</f>
        <v>0</v>
      </c>
      <c r="AK417" s="40">
        <f>IF(R417=A417,VLOOKUP(A417,'2012'!$A$5:$K$674,7),0)</f>
        <v>0</v>
      </c>
      <c r="AL417" t="e">
        <f t="shared" si="37"/>
        <v>#DIV/0!</v>
      </c>
      <c r="AN417" t="str">
        <f>VLOOKUP(A417,'2011'!$A$5:$K$674,1)</f>
        <v xml:space="preserve">Shelly Earhart </v>
      </c>
      <c r="AO417">
        <f>IF(AN417=R417,VLOOKUP(A417,'2011'!$A$5:$K$674,3),0)</f>
        <v>145</v>
      </c>
      <c r="AP417" s="33">
        <f>IF(AN417=R417,VLOOKUP(A417,'2011'!$A$5:$K$674,4),0)</f>
        <v>839100</v>
      </c>
      <c r="AQ417">
        <f>IF(R417=AN417,VLOOKUP(A417,'2011'!$A$5:$K$674,5),0)</f>
        <v>7</v>
      </c>
      <c r="AR417">
        <f>IF(R417=AN417,VLOOKUP(A417,'2011'!$A$5:$K$674,6),0)</f>
        <v>0</v>
      </c>
      <c r="AS417" s="40">
        <f>IF(R417=AN417,VLOOKUP(A417,'2011'!$A$5:$K$674,7),0)</f>
        <v>0</v>
      </c>
    </row>
    <row r="418" spans="1:45" x14ac:dyDescent="0.2">
      <c r="A418" t="s">
        <v>608</v>
      </c>
      <c r="B418" t="s">
        <v>5</v>
      </c>
      <c r="C418">
        <v>22</v>
      </c>
      <c r="D418" s="33">
        <v>6812400</v>
      </c>
      <c r="E418">
        <v>25</v>
      </c>
      <c r="F418">
        <v>6</v>
      </c>
      <c r="G418" s="40">
        <v>0.24</v>
      </c>
      <c r="H418" s="40" t="e">
        <f t="shared" si="35"/>
        <v>#DIV/0!</v>
      </c>
      <c r="J418" t="str">
        <f>VLOOKUP(A418,'2015'!$A$5:$K$674,1)</f>
        <v xml:space="preserve">Shelly Negrete </v>
      </c>
      <c r="K418" s="31">
        <f>IF(J418=A418,VLOOKUP(A418,'2015'!$A$5:$K$674,3),0)</f>
        <v>30</v>
      </c>
      <c r="L418" s="33">
        <f>IF(J418=A418,VLOOKUP(A418,'2015'!$A$5:$K$674,4),0)</f>
        <v>4010699</v>
      </c>
      <c r="M418">
        <f>IF(J418=A418,VLOOKUP(A418,'2015'!$A$5:$K$674,5),0)</f>
        <v>20</v>
      </c>
      <c r="N418">
        <f>IF(J418=A418,VLOOKUP(A418,'2015'!$A$5:$K$674,6),0)</f>
        <v>2</v>
      </c>
      <c r="O418" s="40">
        <f>IF(J418=A418,VLOOKUP(A418,'2015'!$A$5:$K$674,7),0)</f>
        <v>0.1</v>
      </c>
      <c r="P418">
        <f t="shared" si="33"/>
        <v>-0.7</v>
      </c>
      <c r="R418" t="str">
        <f>VLOOKUP(A418,'2014'!$A$5:$K$675,1)</f>
        <v xml:space="preserve">Shelly Negrete </v>
      </c>
      <c r="S418" s="31">
        <f>IF(R418=A418,VLOOKUP(A418,'2014'!$A$5:$K$675,3),0)</f>
        <v>204</v>
      </c>
      <c r="T418" s="33">
        <f>IF(R418=A418,VLOOKUP(A418,'2014'!$A$5:$K$675,4),0)</f>
        <v>907000</v>
      </c>
      <c r="U418">
        <f>IF(R418=A418,VLOOKUP(A418,'2014'!$A$5:$K$675,5),0)</f>
        <v>6</v>
      </c>
      <c r="V418">
        <f>IF(R418=A418,VLOOKUP(A418,'2014'!$A$5:$K$675,6),0)</f>
        <v>2</v>
      </c>
      <c r="W418" s="40">
        <f>IF(R418=A418,VLOOKUP(A418,'2014'!$A$5:$K$675,7),0)</f>
        <v>0.33333333333333331</v>
      </c>
      <c r="X418" t="e">
        <f t="shared" si="34"/>
        <v>#DIV/0!</v>
      </c>
      <c r="Z418">
        <f>IF(R418=A418,VLOOKUP(A418,'2013'!$A$5:$K$674,3),0)</f>
        <v>389</v>
      </c>
      <c r="AA418" s="33">
        <f>IF(R418=A418,VLOOKUP(A418,'2013'!$A$5:$K$674,4),0)</f>
        <v>59200</v>
      </c>
      <c r="AB418">
        <f>IF(R418=A418,VLOOKUP(A418,'2013'!$A$5:$K$674,5),0)</f>
        <v>1</v>
      </c>
      <c r="AC418">
        <f>IF(R418=A418,VLOOKUP(A418,'2013'!$A$5:$K$674,6),0)</f>
        <v>0</v>
      </c>
      <c r="AD418" s="40">
        <f>IF(R418=A418,VLOOKUP(A418,'2013'!$A$5:$K$674,7),0)</f>
        <v>0</v>
      </c>
      <c r="AE418" t="e">
        <f t="shared" si="36"/>
        <v>#DIV/0!</v>
      </c>
      <c r="AG418">
        <f>IF(R418=A418,VLOOKUP(A418,'2012'!$A$5:$K$674,3),0)</f>
        <v>189</v>
      </c>
      <c r="AH418" s="33">
        <f>IF(R418=A418,VLOOKUP(A418,'2012'!$A$5:$K$674,4),0)</f>
        <v>711000</v>
      </c>
      <c r="AI418">
        <f>IF(R418=A418,VLOOKUP(A418,'2012'!$A$5:$K$674,5),0)</f>
        <v>4</v>
      </c>
      <c r="AJ418">
        <f>IF(R418=A418,VLOOKUP(A418,'2012'!$A$5:$K$674,6),0)</f>
        <v>0</v>
      </c>
      <c r="AK418" s="40">
        <f>IF(R418=A418,VLOOKUP(A418,'2012'!$A$5:$K$674,7),0)</f>
        <v>0</v>
      </c>
      <c r="AL418" t="e">
        <f t="shared" si="37"/>
        <v>#DIV/0!</v>
      </c>
      <c r="AN418" t="str">
        <f>VLOOKUP(A418,'2011'!$A$5:$K$674,1)</f>
        <v xml:space="preserve">Shelly Earhart </v>
      </c>
      <c r="AO418">
        <f>IF(AN418=R418,VLOOKUP(A418,'2011'!$A$5:$K$674,3),0)</f>
        <v>0</v>
      </c>
      <c r="AP418" s="33">
        <f>IF(AN418=R418,VLOOKUP(A418,'2011'!$A$5:$K$674,4),0)</f>
        <v>0</v>
      </c>
      <c r="AQ418">
        <f>IF(R418=AN418,VLOOKUP(A418,'2011'!$A$5:$K$674,5),0)</f>
        <v>0</v>
      </c>
      <c r="AR418">
        <f>IF(R418=AN418,VLOOKUP(A418,'2011'!$A$5:$K$674,6),0)</f>
        <v>0</v>
      </c>
      <c r="AS418" s="40">
        <f>IF(R418=AN418,VLOOKUP(A418,'2011'!$A$5:$K$674,7),0)</f>
        <v>0</v>
      </c>
    </row>
    <row r="419" spans="1:45" x14ac:dyDescent="0.2">
      <c r="A419" t="s">
        <v>1444</v>
      </c>
      <c r="B419" t="s">
        <v>528</v>
      </c>
      <c r="C419">
        <v>406</v>
      </c>
      <c r="D419" s="33">
        <v>222000</v>
      </c>
      <c r="E419">
        <v>3</v>
      </c>
      <c r="F419">
        <v>0</v>
      </c>
      <c r="G419" s="40">
        <v>0</v>
      </c>
      <c r="H419" s="40" t="e">
        <f t="shared" si="35"/>
        <v>#DIV/0!</v>
      </c>
      <c r="J419" t="str">
        <f>VLOOKUP(A419,'2015'!$A$5:$K$674,1)</f>
        <v xml:space="preserve">Shelly Stone </v>
      </c>
      <c r="K419" s="31">
        <f>IF(J419=A419,VLOOKUP(A419,'2015'!$A$5:$K$674,3),0)</f>
        <v>426</v>
      </c>
      <c r="L419" s="33">
        <f>IF(J419=A419,VLOOKUP(A419,'2015'!$A$5:$K$674,4),0)</f>
        <v>55000</v>
      </c>
      <c r="M419">
        <f>IF(J419=A419,VLOOKUP(A419,'2015'!$A$5:$K$674,5),0)</f>
        <v>1</v>
      </c>
      <c r="N419">
        <f>IF(J419=A419,VLOOKUP(A419,'2015'!$A$5:$K$674,6),0)</f>
        <v>0</v>
      </c>
      <c r="O419" s="40">
        <f>IF(J419=A419,VLOOKUP(A419,'2015'!$A$5:$K$674,7),0)</f>
        <v>0</v>
      </c>
      <c r="P419" t="e">
        <f t="shared" si="33"/>
        <v>#DIV/0!</v>
      </c>
      <c r="R419" t="str">
        <f>VLOOKUP(A419,'2014'!$A$5:$K$675,1)</f>
        <v xml:space="preserve">Shelly Negrete </v>
      </c>
      <c r="S419" s="31">
        <f>IF(R419=A419,VLOOKUP(A419,'2014'!$A$5:$K$675,3),0)</f>
        <v>0</v>
      </c>
      <c r="T419" s="33">
        <f>IF(R419=A419,VLOOKUP(A419,'2014'!$A$5:$K$675,4),0)</f>
        <v>0</v>
      </c>
      <c r="U419">
        <f>IF(R419=A419,VLOOKUP(A419,'2014'!$A$5:$K$675,5),0)</f>
        <v>0</v>
      </c>
      <c r="V419">
        <f>IF(R419=A419,VLOOKUP(A419,'2014'!$A$5:$K$675,6),0)</f>
        <v>0</v>
      </c>
      <c r="W419" s="40">
        <f>IF(R419=A419,VLOOKUP(A419,'2014'!$A$5:$K$675,7),0)</f>
        <v>0</v>
      </c>
      <c r="X419" t="e">
        <f t="shared" si="34"/>
        <v>#DIV/0!</v>
      </c>
      <c r="Z419">
        <f>IF(R419=A419,VLOOKUP(A419,'2013'!$A$5:$K$674,3),0)</f>
        <v>0</v>
      </c>
      <c r="AA419" s="33">
        <f>IF(R419=A419,VLOOKUP(A419,'2013'!$A$5:$K$674,4),0)</f>
        <v>0</v>
      </c>
      <c r="AB419">
        <f>IF(R419=A419,VLOOKUP(A419,'2013'!$A$5:$K$674,5),0)</f>
        <v>0</v>
      </c>
      <c r="AC419">
        <f>IF(R419=A419,VLOOKUP(A419,'2013'!$A$5:$K$674,6),0)</f>
        <v>0</v>
      </c>
      <c r="AD419" s="40">
        <f>IF(R419=A419,VLOOKUP(A419,'2013'!$A$5:$K$674,7),0)</f>
        <v>0</v>
      </c>
      <c r="AE419" t="e">
        <f t="shared" si="36"/>
        <v>#DIV/0!</v>
      </c>
      <c r="AG419">
        <f>IF(R419=A419,VLOOKUP(A419,'2012'!$A$5:$K$674,3),0)</f>
        <v>0</v>
      </c>
      <c r="AH419" s="33">
        <f>IF(R419=A419,VLOOKUP(A419,'2012'!$A$5:$K$674,4),0)</f>
        <v>0</v>
      </c>
      <c r="AI419">
        <f>IF(R419=A419,VLOOKUP(A419,'2012'!$A$5:$K$674,5),0)</f>
        <v>0</v>
      </c>
      <c r="AJ419">
        <f>IF(R419=A419,VLOOKUP(A419,'2012'!$A$5:$K$674,6),0)</f>
        <v>0</v>
      </c>
      <c r="AK419" s="40">
        <f>IF(R419=A419,VLOOKUP(A419,'2012'!$A$5:$K$674,7),0)</f>
        <v>0</v>
      </c>
      <c r="AL419" t="e">
        <f t="shared" si="37"/>
        <v>#DIV/0!</v>
      </c>
      <c r="AN419" t="str">
        <f>VLOOKUP(A419,'2011'!$A$5:$K$674,1)</f>
        <v xml:space="preserve">Shelly Earhart </v>
      </c>
      <c r="AO419">
        <f>IF(AN419=R419,VLOOKUP(A419,'2011'!$A$5:$K$674,3),0)</f>
        <v>0</v>
      </c>
      <c r="AP419" s="33">
        <f>IF(AN419=R419,VLOOKUP(A419,'2011'!$A$5:$K$674,4),0)</f>
        <v>0</v>
      </c>
      <c r="AQ419">
        <f>IF(R419=AN419,VLOOKUP(A419,'2011'!$A$5:$K$674,5),0)</f>
        <v>0</v>
      </c>
      <c r="AR419">
        <f>IF(R419=AN419,VLOOKUP(A419,'2011'!$A$5:$K$674,6),0)</f>
        <v>0</v>
      </c>
      <c r="AS419" s="40">
        <f>IF(R419=AN419,VLOOKUP(A419,'2011'!$A$5:$K$674,7),0)</f>
        <v>0</v>
      </c>
    </row>
    <row r="420" spans="1:45" x14ac:dyDescent="0.2">
      <c r="A420" t="s">
        <v>1624</v>
      </c>
      <c r="B420" t="s">
        <v>1475</v>
      </c>
      <c r="C420">
        <v>474</v>
      </c>
      <c r="D420" s="33">
        <v>48000</v>
      </c>
      <c r="E420">
        <v>1</v>
      </c>
      <c r="F420">
        <v>0</v>
      </c>
      <c r="G420" s="40">
        <v>0</v>
      </c>
      <c r="H420" s="40" t="e">
        <f t="shared" si="35"/>
        <v>#DIV/0!</v>
      </c>
      <c r="J420" t="str">
        <f>VLOOKUP(A420,'2015'!$A$5:$K$674,1)</f>
        <v xml:space="preserve">Shelly Stone </v>
      </c>
      <c r="K420" s="31">
        <f>IF(J420=A420,VLOOKUP(A420,'2015'!$A$5:$K$674,3),0)</f>
        <v>0</v>
      </c>
      <c r="L420" s="33">
        <f>IF(J420=A420,VLOOKUP(A420,'2015'!$A$5:$K$674,4),0)</f>
        <v>0</v>
      </c>
      <c r="M420">
        <f>IF(J420=A420,VLOOKUP(A420,'2015'!$A$5:$K$674,5),0)</f>
        <v>0</v>
      </c>
      <c r="N420">
        <f>IF(J420=A420,VLOOKUP(A420,'2015'!$A$5:$K$674,6),0)</f>
        <v>0</v>
      </c>
      <c r="O420" s="40">
        <f>IF(J420=A420,VLOOKUP(A420,'2015'!$A$5:$K$674,7),0)</f>
        <v>0</v>
      </c>
      <c r="P420" t="e">
        <f t="shared" si="33"/>
        <v>#DIV/0!</v>
      </c>
      <c r="R420" t="str">
        <f>VLOOKUP(A420,'2014'!$A$5:$K$675,1)</f>
        <v xml:space="preserve">Shelly Zarr </v>
      </c>
      <c r="S420" s="31">
        <f>IF(R420=A420,VLOOKUP(A420,'2014'!$A$5:$K$675,3),0)</f>
        <v>0</v>
      </c>
      <c r="T420" s="33">
        <f>IF(R420=A420,VLOOKUP(A420,'2014'!$A$5:$K$675,4),0)</f>
        <v>0</v>
      </c>
      <c r="U420">
        <f>IF(R420=A420,VLOOKUP(A420,'2014'!$A$5:$K$675,5),0)</f>
        <v>0</v>
      </c>
      <c r="V420">
        <f>IF(R420=A420,VLOOKUP(A420,'2014'!$A$5:$K$675,6),0)</f>
        <v>0</v>
      </c>
      <c r="W420" s="40">
        <f>IF(R420=A420,VLOOKUP(A420,'2014'!$A$5:$K$675,7),0)</f>
        <v>0</v>
      </c>
      <c r="X420" t="e">
        <f t="shared" si="34"/>
        <v>#DIV/0!</v>
      </c>
      <c r="Z420">
        <f>IF(R420=A420,VLOOKUP(A420,'2013'!$A$5:$K$674,3),0)</f>
        <v>0</v>
      </c>
      <c r="AA420" s="33">
        <f>IF(R420=A420,VLOOKUP(A420,'2013'!$A$5:$K$674,4),0)</f>
        <v>0</v>
      </c>
      <c r="AB420">
        <f>IF(R420=A420,VLOOKUP(A420,'2013'!$A$5:$K$674,5),0)</f>
        <v>0</v>
      </c>
      <c r="AC420">
        <f>IF(R420=A420,VLOOKUP(A420,'2013'!$A$5:$K$674,6),0)</f>
        <v>0</v>
      </c>
      <c r="AD420" s="40">
        <f>IF(R420=A420,VLOOKUP(A420,'2013'!$A$5:$K$674,7),0)</f>
        <v>0</v>
      </c>
      <c r="AE420" t="e">
        <f t="shared" si="36"/>
        <v>#DIV/0!</v>
      </c>
      <c r="AG420">
        <f>IF(R420=A420,VLOOKUP(A420,'2012'!$A$5:$K$674,3),0)</f>
        <v>0</v>
      </c>
      <c r="AH420" s="33">
        <f>IF(R420=A420,VLOOKUP(A420,'2012'!$A$5:$K$674,4),0)</f>
        <v>0</v>
      </c>
      <c r="AI420">
        <f>IF(R420=A420,VLOOKUP(A420,'2012'!$A$5:$K$674,5),0)</f>
        <v>0</v>
      </c>
      <c r="AJ420">
        <f>IF(R420=A420,VLOOKUP(A420,'2012'!$A$5:$K$674,6),0)</f>
        <v>0</v>
      </c>
      <c r="AK420" s="40">
        <f>IF(R420=A420,VLOOKUP(A420,'2012'!$A$5:$K$674,7),0)</f>
        <v>0</v>
      </c>
      <c r="AL420" t="e">
        <f t="shared" si="37"/>
        <v>#DIV/0!</v>
      </c>
      <c r="AN420" t="str">
        <f>VLOOKUP(A420,'2011'!$A$5:$K$674,1)</f>
        <v xml:space="preserve">Shelly Zarr </v>
      </c>
      <c r="AO420">
        <f>IF(AN420=R420,VLOOKUP(A420,'2011'!$A$5:$K$674,3),0)</f>
        <v>270</v>
      </c>
      <c r="AP420" s="33">
        <f>IF(AN420=R420,VLOOKUP(A420,'2011'!$A$5:$K$674,4),0)</f>
        <v>292500</v>
      </c>
      <c r="AQ420">
        <f>IF(R420=AN420,VLOOKUP(A420,'2011'!$A$5:$K$674,5),0)</f>
        <v>4</v>
      </c>
      <c r="AR420">
        <f>IF(R420=AN420,VLOOKUP(A420,'2011'!$A$5:$K$674,6),0)</f>
        <v>0</v>
      </c>
      <c r="AS420" s="40">
        <f>IF(R420=AN420,VLOOKUP(A420,'2011'!$A$5:$K$674,7),0)</f>
        <v>0</v>
      </c>
    </row>
    <row r="421" spans="1:45" x14ac:dyDescent="0.2">
      <c r="A421" t="s">
        <v>609</v>
      </c>
      <c r="B421" t="s">
        <v>1180</v>
      </c>
      <c r="C421">
        <v>139</v>
      </c>
      <c r="D421" s="33">
        <v>1936100</v>
      </c>
      <c r="E421">
        <v>12</v>
      </c>
      <c r="F421">
        <v>7</v>
      </c>
      <c r="G421" s="40">
        <v>0.58333333333333337</v>
      </c>
      <c r="H421" s="40">
        <f t="shared" si="35"/>
        <v>3.433333333333334</v>
      </c>
      <c r="J421" t="str">
        <f>VLOOKUP(A421,'2015'!$A$5:$K$674,1)</f>
        <v xml:space="preserve">Sherri Elwood </v>
      </c>
      <c r="K421" s="31">
        <f>IF(J421=A421,VLOOKUP(A421,'2015'!$A$5:$K$674,3),0)</f>
        <v>82</v>
      </c>
      <c r="L421" s="33">
        <f>IF(J421=A421,VLOOKUP(A421,'2015'!$A$5:$K$674,4),0)</f>
        <v>2204400</v>
      </c>
      <c r="M421">
        <f>IF(J421=A421,VLOOKUP(A421,'2015'!$A$5:$K$674,5),0)</f>
        <v>12</v>
      </c>
      <c r="N421">
        <f>IF(J421=A421,VLOOKUP(A421,'2015'!$A$5:$K$674,6),0)</f>
        <v>2</v>
      </c>
      <c r="O421" s="40">
        <f>IF(J421=A421,VLOOKUP(A421,'2015'!$A$5:$K$674,7),0)</f>
        <v>0.16666666666666666</v>
      </c>
      <c r="P421" t="e">
        <f t="shared" si="33"/>
        <v>#DIV/0!</v>
      </c>
      <c r="R421" t="str">
        <f>VLOOKUP(A421,'2014'!$A$5:$K$675,1)</f>
        <v xml:space="preserve">Sherri Elwood </v>
      </c>
      <c r="S421" s="31">
        <f>IF(R421=A421,VLOOKUP(A421,'2014'!$A$5:$K$675,3),0)</f>
        <v>133</v>
      </c>
      <c r="T421" s="33">
        <f>IF(R421=A421,VLOOKUP(A421,'2014'!$A$5:$K$675,4),0)</f>
        <v>1522750</v>
      </c>
      <c r="U421">
        <f>IF(R421=A421,VLOOKUP(A421,'2014'!$A$5:$K$675,5),0)</f>
        <v>13</v>
      </c>
      <c r="V421">
        <f>IF(R421=A421,VLOOKUP(A421,'2014'!$A$5:$K$675,6),0)</f>
        <v>0</v>
      </c>
      <c r="W421" s="40">
        <f>IF(R421=A421,VLOOKUP(A421,'2014'!$A$5:$K$675,7),0)</f>
        <v>0</v>
      </c>
      <c r="X421" t="e">
        <f t="shared" si="34"/>
        <v>#DIV/0!</v>
      </c>
      <c r="Z421">
        <f>IF(R421=A421,VLOOKUP(A421,'2013'!$A$5:$K$674,3),0)</f>
        <v>66</v>
      </c>
      <c r="AA421" s="33">
        <f>IF(R421=A421,VLOOKUP(A421,'2013'!$A$5:$K$674,4),0)</f>
        <v>2433309</v>
      </c>
      <c r="AB421">
        <f>IF(R421=A421,VLOOKUP(A421,'2013'!$A$5:$K$674,5),0)</f>
        <v>38</v>
      </c>
      <c r="AC421">
        <f>IF(R421=A421,VLOOKUP(A421,'2013'!$A$5:$K$674,6),0)</f>
        <v>5</v>
      </c>
      <c r="AD421" s="40">
        <f>IF(R421=A421,VLOOKUP(A421,'2013'!$A$5:$K$674,7),0)</f>
        <v>0.13157894736842105</v>
      </c>
      <c r="AE421" t="e">
        <f t="shared" si="36"/>
        <v>#DIV/0!</v>
      </c>
      <c r="AG421">
        <f>IF(R421=A421,VLOOKUP(A421,'2012'!$A$5:$K$674,3),0)</f>
        <v>55</v>
      </c>
      <c r="AH421" s="33">
        <f>IF(R421=A421,VLOOKUP(A421,'2012'!$A$5:$K$674,4),0)</f>
        <v>2371716</v>
      </c>
      <c r="AI421">
        <f>IF(R421=A421,VLOOKUP(A421,'2012'!$A$5:$K$674,5),0)</f>
        <v>38</v>
      </c>
      <c r="AJ421">
        <f>IF(R421=A421,VLOOKUP(A421,'2012'!$A$5:$K$674,6),0)</f>
        <v>5</v>
      </c>
      <c r="AK421" s="40">
        <f>IF(R421=A421,VLOOKUP(A421,'2012'!$A$5:$K$674,7),0)</f>
        <v>0.13157894736842105</v>
      </c>
      <c r="AL421" t="e">
        <f t="shared" si="37"/>
        <v>#DIV/0!</v>
      </c>
      <c r="AN421" t="str">
        <f>VLOOKUP(A421,'2011'!$A$5:$K$674,1)</f>
        <v xml:space="preserve">Shelly Zarr </v>
      </c>
      <c r="AO421">
        <f>IF(AN421=R421,VLOOKUP(A421,'2011'!$A$5:$K$674,3),0)</f>
        <v>0</v>
      </c>
      <c r="AP421" s="33">
        <f>IF(AN421=R421,VLOOKUP(A421,'2011'!$A$5:$K$674,4),0)</f>
        <v>0</v>
      </c>
      <c r="AQ421">
        <f>IF(R421=AN421,VLOOKUP(A421,'2011'!$A$5:$K$674,5),0)</f>
        <v>0</v>
      </c>
      <c r="AR421">
        <f>IF(R421=AN421,VLOOKUP(A421,'2011'!$A$5:$K$674,6),0)</f>
        <v>0</v>
      </c>
      <c r="AS421" s="40">
        <f>IF(R421=AN421,VLOOKUP(A421,'2011'!$A$5:$K$674,7),0)</f>
        <v>0</v>
      </c>
    </row>
    <row r="422" spans="1:45" x14ac:dyDescent="0.2">
      <c r="A422" t="s">
        <v>1013</v>
      </c>
      <c r="B422" t="s">
        <v>1099</v>
      </c>
      <c r="C422">
        <v>355</v>
      </c>
      <c r="D422" s="33">
        <v>365500</v>
      </c>
      <c r="E422">
        <v>2</v>
      </c>
      <c r="F422">
        <v>0</v>
      </c>
      <c r="G422" s="40">
        <v>0</v>
      </c>
      <c r="H422" s="40" t="e">
        <f t="shared" si="35"/>
        <v>#DIV/0!</v>
      </c>
      <c r="J422" t="str">
        <f>VLOOKUP(A422,'2015'!$A$5:$K$674,1)</f>
        <v xml:space="preserve">Sherrie Eyth </v>
      </c>
      <c r="K422" s="31">
        <f>IF(J422=A422,VLOOKUP(A422,'2015'!$A$5:$K$674,3),0)</f>
        <v>285</v>
      </c>
      <c r="L422" s="33">
        <f>IF(J422=A422,VLOOKUP(A422,'2015'!$A$5:$K$674,4),0)</f>
        <v>445025</v>
      </c>
      <c r="M422">
        <f>IF(J422=A422,VLOOKUP(A422,'2015'!$A$5:$K$674,5),0)</f>
        <v>3</v>
      </c>
      <c r="N422">
        <f>IF(J422=A422,VLOOKUP(A422,'2015'!$A$5:$K$674,6),0)</f>
        <v>0</v>
      </c>
      <c r="O422" s="40">
        <f>IF(J422=A422,VLOOKUP(A422,'2015'!$A$5:$K$674,7),0)</f>
        <v>0</v>
      </c>
      <c r="P422" t="e">
        <f t="shared" si="33"/>
        <v>#DIV/0!</v>
      </c>
      <c r="R422" t="str">
        <f>VLOOKUP(A422,'2014'!$A$5:$K$675,1)</f>
        <v xml:space="preserve">Sherrie Eyth </v>
      </c>
      <c r="S422" s="31">
        <f>IF(R422=A422,VLOOKUP(A422,'2014'!$A$5:$K$675,3),0)</f>
        <v>306</v>
      </c>
      <c r="T422" s="33">
        <f>IF(R422=A422,VLOOKUP(A422,'2014'!$A$5:$K$675,4),0)</f>
        <v>407000</v>
      </c>
      <c r="U422">
        <f>IF(R422=A422,VLOOKUP(A422,'2014'!$A$5:$K$675,5),0)</f>
        <v>3</v>
      </c>
      <c r="V422">
        <f>IF(R422=A422,VLOOKUP(A422,'2014'!$A$5:$K$675,6),0)</f>
        <v>0</v>
      </c>
      <c r="W422" s="40">
        <f>IF(R422=A422,VLOOKUP(A422,'2014'!$A$5:$K$675,7),0)</f>
        <v>0</v>
      </c>
      <c r="X422" t="e">
        <f t="shared" si="34"/>
        <v>#DIV/0!</v>
      </c>
      <c r="Z422">
        <f>IF(R422=A422,VLOOKUP(A422,'2013'!$A$5:$K$674,3),0)</f>
        <v>192</v>
      </c>
      <c r="AA422" s="33">
        <f>IF(R422=A422,VLOOKUP(A422,'2013'!$A$5:$K$674,4),0)</f>
        <v>796000</v>
      </c>
      <c r="AB422">
        <f>IF(R422=A422,VLOOKUP(A422,'2013'!$A$5:$K$674,5),0)</f>
        <v>5</v>
      </c>
      <c r="AC422">
        <f>IF(R422=A422,VLOOKUP(A422,'2013'!$A$5:$K$674,6),0)</f>
        <v>2</v>
      </c>
      <c r="AD422" s="40">
        <f>IF(R422=A422,VLOOKUP(A422,'2013'!$A$5:$K$674,7),0)</f>
        <v>0.4</v>
      </c>
      <c r="AE422" t="e">
        <f t="shared" si="36"/>
        <v>#DIV/0!</v>
      </c>
      <c r="AG422">
        <f>IF(R422=A422,VLOOKUP(A422,'2012'!$A$5:$K$674,3),0)</f>
        <v>325</v>
      </c>
      <c r="AH422" s="33">
        <f>IF(R422=A422,VLOOKUP(A422,'2012'!$A$5:$K$674,4),0)</f>
        <v>144700</v>
      </c>
      <c r="AI422">
        <f>IF(R422=A422,VLOOKUP(A422,'2012'!$A$5:$K$674,5),0)</f>
        <v>1</v>
      </c>
      <c r="AJ422">
        <f>IF(R422=A422,VLOOKUP(A422,'2012'!$A$5:$K$674,6),0)</f>
        <v>0</v>
      </c>
      <c r="AK422" s="40">
        <f>IF(R422=A422,VLOOKUP(A422,'2012'!$A$5:$K$674,7),0)</f>
        <v>0</v>
      </c>
      <c r="AL422" t="e">
        <f t="shared" si="37"/>
        <v>#DIV/0!</v>
      </c>
      <c r="AN422" t="str">
        <f>VLOOKUP(A422,'2011'!$A$5:$K$674,1)</f>
        <v xml:space="preserve">Shelly Zarr </v>
      </c>
      <c r="AO422">
        <f>IF(AN422=R422,VLOOKUP(A422,'2011'!$A$5:$K$674,3),0)</f>
        <v>0</v>
      </c>
      <c r="AP422" s="33">
        <f>IF(AN422=R422,VLOOKUP(A422,'2011'!$A$5:$K$674,4),0)</f>
        <v>0</v>
      </c>
      <c r="AQ422">
        <f>IF(R422=AN422,VLOOKUP(A422,'2011'!$A$5:$K$674,5),0)</f>
        <v>0</v>
      </c>
      <c r="AR422">
        <f>IF(R422=AN422,VLOOKUP(A422,'2011'!$A$5:$K$674,6),0)</f>
        <v>0</v>
      </c>
      <c r="AS422" s="40">
        <f>IF(R422=AN422,VLOOKUP(A422,'2011'!$A$5:$K$674,7),0)</f>
        <v>0</v>
      </c>
    </row>
    <row r="423" spans="1:45" x14ac:dyDescent="0.2">
      <c r="A423" t="s">
        <v>192</v>
      </c>
      <c r="B423" t="s">
        <v>1100</v>
      </c>
      <c r="C423">
        <v>395</v>
      </c>
      <c r="D423" s="33">
        <v>239900</v>
      </c>
      <c r="E423">
        <v>1</v>
      </c>
      <c r="F423">
        <v>1</v>
      </c>
      <c r="G423" s="40">
        <v>1</v>
      </c>
      <c r="H423" s="40">
        <f t="shared" si="35"/>
        <v>1</v>
      </c>
      <c r="J423" t="str">
        <f>VLOOKUP(A423,'2015'!$A$5:$K$674,1)</f>
        <v xml:space="preserve">Sherry Pattillo </v>
      </c>
      <c r="K423" s="31">
        <f>IF(J423=A423,VLOOKUP(A423,'2015'!$A$5:$K$674,3),0)</f>
        <v>360</v>
      </c>
      <c r="L423" s="33">
        <f>IF(J423=A423,VLOOKUP(A423,'2015'!$A$5:$K$674,4),0)</f>
        <v>233400</v>
      </c>
      <c r="M423">
        <f>IF(J423=A423,VLOOKUP(A423,'2015'!$A$5:$K$674,5),0)</f>
        <v>2</v>
      </c>
      <c r="N423">
        <f>IF(J423=A423,VLOOKUP(A423,'2015'!$A$5:$K$674,6),0)</f>
        <v>1</v>
      </c>
      <c r="O423" s="40">
        <f>IF(J423=A423,VLOOKUP(A423,'2015'!$A$5:$K$674,7),0)</f>
        <v>0.5</v>
      </c>
      <c r="P423" t="e">
        <f t="shared" si="33"/>
        <v>#DIV/0!</v>
      </c>
      <c r="R423" t="str">
        <f>VLOOKUP(A423,'2014'!$A$5:$K$675,1)</f>
        <v xml:space="preserve">Sherry Pattillo </v>
      </c>
      <c r="S423" s="31">
        <f>IF(R423=A423,VLOOKUP(A423,'2014'!$A$5:$K$675,3),0)</f>
        <v>316</v>
      </c>
      <c r="T423" s="33">
        <f>IF(R423=A423,VLOOKUP(A423,'2014'!$A$5:$K$675,4),0)</f>
        <v>361500</v>
      </c>
      <c r="U423">
        <f>IF(R423=A423,VLOOKUP(A423,'2014'!$A$5:$K$675,5),0)</f>
        <v>1</v>
      </c>
      <c r="V423">
        <f>IF(R423=A423,VLOOKUP(A423,'2014'!$A$5:$K$675,6),0)</f>
        <v>0</v>
      </c>
      <c r="W423" s="40">
        <f>IF(R423=A423,VLOOKUP(A423,'2014'!$A$5:$K$675,7),0)</f>
        <v>0</v>
      </c>
      <c r="X423" t="e">
        <f t="shared" si="34"/>
        <v>#DIV/0!</v>
      </c>
      <c r="Z423">
        <f>IF(R423=A423,VLOOKUP(A423,'2013'!$A$5:$K$674,3),0)</f>
        <v>306</v>
      </c>
      <c r="AA423" s="33">
        <f>IF(R423=A423,VLOOKUP(A423,'2013'!$A$5:$K$674,4),0)</f>
        <v>262399</v>
      </c>
      <c r="AB423">
        <f>IF(R423=A423,VLOOKUP(A423,'2013'!$A$5:$K$674,5),0)</f>
        <v>1</v>
      </c>
      <c r="AC423">
        <f>IF(R423=A423,VLOOKUP(A423,'2013'!$A$5:$K$674,6),0)</f>
        <v>1</v>
      </c>
      <c r="AD423" s="40">
        <f>IF(R423=A423,VLOOKUP(A423,'2013'!$A$5:$K$674,7),0)</f>
        <v>1</v>
      </c>
      <c r="AE423" t="e">
        <f t="shared" si="36"/>
        <v>#DIV/0!</v>
      </c>
      <c r="AG423">
        <f>IF(R423=A423,VLOOKUP(A423,'2012'!$A$5:$K$674,3),0)</f>
        <v>327</v>
      </c>
      <c r="AH423" s="33">
        <f>IF(R423=A423,VLOOKUP(A423,'2012'!$A$5:$K$674,4),0)</f>
        <v>141860</v>
      </c>
      <c r="AI423">
        <f>IF(R423=A423,VLOOKUP(A423,'2012'!$A$5:$K$674,5),0)</f>
        <v>2</v>
      </c>
      <c r="AJ423">
        <f>IF(R423=A423,VLOOKUP(A423,'2012'!$A$5:$K$674,6),0)</f>
        <v>1</v>
      </c>
      <c r="AK423" s="40">
        <f>IF(R423=A423,VLOOKUP(A423,'2012'!$A$5:$K$674,7),0)</f>
        <v>0.5</v>
      </c>
      <c r="AL423" t="e">
        <f t="shared" si="37"/>
        <v>#DIV/0!</v>
      </c>
      <c r="AN423" t="str">
        <f>VLOOKUP(A423,'2011'!$A$5:$K$674,1)</f>
        <v xml:space="preserve">Sherry Nunn </v>
      </c>
      <c r="AO423">
        <f>IF(AN423=R423,VLOOKUP(A423,'2011'!$A$5:$K$674,3),0)</f>
        <v>0</v>
      </c>
      <c r="AP423" s="33">
        <f>IF(AN423=R423,VLOOKUP(A423,'2011'!$A$5:$K$674,4),0)</f>
        <v>0</v>
      </c>
      <c r="AQ423">
        <f>IF(R423=AN423,VLOOKUP(A423,'2011'!$A$5:$K$674,5),0)</f>
        <v>0</v>
      </c>
      <c r="AR423">
        <f>IF(R423=AN423,VLOOKUP(A423,'2011'!$A$5:$K$674,6),0)</f>
        <v>0</v>
      </c>
      <c r="AS423" s="40">
        <f>IF(R423=AN423,VLOOKUP(A423,'2011'!$A$5:$K$674,7),0)</f>
        <v>0</v>
      </c>
    </row>
    <row r="424" spans="1:45" x14ac:dyDescent="0.2">
      <c r="A424" t="s">
        <v>610</v>
      </c>
      <c r="B424" t="s">
        <v>912</v>
      </c>
      <c r="C424">
        <v>384</v>
      </c>
      <c r="D424" s="33">
        <v>264500</v>
      </c>
      <c r="E424">
        <v>3</v>
      </c>
      <c r="F424">
        <v>0</v>
      </c>
      <c r="G424" s="40">
        <v>0</v>
      </c>
      <c r="H424" s="40" t="e">
        <f t="shared" si="35"/>
        <v>#DIV/0!</v>
      </c>
      <c r="J424" t="str">
        <f>VLOOKUP(A424,'2015'!$A$5:$K$674,1)</f>
        <v xml:space="preserve">Shirley Nowicki </v>
      </c>
      <c r="K424" s="31">
        <f>IF(J424=A424,VLOOKUP(A424,'2015'!$A$5:$K$674,3),0)</f>
        <v>389</v>
      </c>
      <c r="L424" s="33">
        <f>IF(J424=A424,VLOOKUP(A424,'2015'!$A$5:$K$674,4),0)</f>
        <v>159700</v>
      </c>
      <c r="M424">
        <f>IF(J424=A424,VLOOKUP(A424,'2015'!$A$5:$K$674,5),0)</f>
        <v>2</v>
      </c>
      <c r="N424">
        <f>IF(J424=A424,VLOOKUP(A424,'2015'!$A$5:$K$674,6),0)</f>
        <v>0</v>
      </c>
      <c r="O424" s="40">
        <f>IF(J424=A424,VLOOKUP(A424,'2015'!$A$5:$K$674,7),0)</f>
        <v>0</v>
      </c>
      <c r="P424" t="e">
        <f t="shared" si="33"/>
        <v>#DIV/0!</v>
      </c>
      <c r="R424" t="str">
        <f>VLOOKUP(A424,'2014'!$A$5:$K$675,1)</f>
        <v xml:space="preserve">Shirley Nowicki </v>
      </c>
      <c r="S424" s="31">
        <f>IF(R424=A424,VLOOKUP(A424,'2014'!$A$5:$K$675,3),0)</f>
        <v>422</v>
      </c>
      <c r="T424" s="33">
        <f>IF(R424=A424,VLOOKUP(A424,'2014'!$A$5:$K$675,4),0)</f>
        <v>69000</v>
      </c>
      <c r="U424">
        <f>IF(R424=A424,VLOOKUP(A424,'2014'!$A$5:$K$675,5),0)</f>
        <v>1</v>
      </c>
      <c r="V424">
        <f>IF(R424=A424,VLOOKUP(A424,'2014'!$A$5:$K$675,6),0)</f>
        <v>0</v>
      </c>
      <c r="W424" s="40">
        <f>IF(R424=A424,VLOOKUP(A424,'2014'!$A$5:$K$675,7),0)</f>
        <v>0</v>
      </c>
      <c r="X424" t="e">
        <f t="shared" si="34"/>
        <v>#DIV/0!</v>
      </c>
      <c r="Z424">
        <f>IF(R424=A424,VLOOKUP(A424,'2013'!$A$5:$K$674,3),0)</f>
        <v>330</v>
      </c>
      <c r="AA424" s="33">
        <f>IF(R424=A424,VLOOKUP(A424,'2013'!$A$5:$K$674,4),0)</f>
        <v>190000</v>
      </c>
      <c r="AB424">
        <f>IF(R424=A424,VLOOKUP(A424,'2013'!$A$5:$K$674,5),0)</f>
        <v>1</v>
      </c>
      <c r="AC424">
        <f>IF(R424=A424,VLOOKUP(A424,'2013'!$A$5:$K$674,6),0)</f>
        <v>0</v>
      </c>
      <c r="AD424" s="40">
        <f>IF(R424=A424,VLOOKUP(A424,'2013'!$A$5:$K$674,7),0)</f>
        <v>0</v>
      </c>
      <c r="AE424" t="e">
        <f t="shared" si="36"/>
        <v>#DIV/0!</v>
      </c>
      <c r="AG424">
        <f>IF(R424=A424,VLOOKUP(A424,'2012'!$A$5:$K$674,3),0)</f>
        <v>373</v>
      </c>
      <c r="AH424" s="33">
        <f>IF(R424=A424,VLOOKUP(A424,'2012'!$A$5:$K$674,4),0)</f>
        <v>55000</v>
      </c>
      <c r="AI424">
        <f>IF(R424=A424,VLOOKUP(A424,'2012'!$A$5:$K$674,5),0)</f>
        <v>1</v>
      </c>
      <c r="AJ424">
        <f>IF(R424=A424,VLOOKUP(A424,'2012'!$A$5:$K$674,6),0)</f>
        <v>0</v>
      </c>
      <c r="AK424" s="40">
        <f>IF(R424=A424,VLOOKUP(A424,'2012'!$A$5:$K$674,7),0)</f>
        <v>0</v>
      </c>
      <c r="AL424" t="e">
        <f t="shared" si="37"/>
        <v>#DIV/0!</v>
      </c>
      <c r="AN424" t="str">
        <f>VLOOKUP(A424,'2011'!$A$5:$K$674,1)</f>
        <v xml:space="preserve">Shirley Black </v>
      </c>
      <c r="AO424">
        <f>IF(AN424=R424,VLOOKUP(A424,'2011'!$A$5:$K$674,3),0)</f>
        <v>0</v>
      </c>
      <c r="AP424" s="33">
        <f>IF(AN424=R424,VLOOKUP(A424,'2011'!$A$5:$K$674,4),0)</f>
        <v>0</v>
      </c>
      <c r="AQ424">
        <f>IF(R424=AN424,VLOOKUP(A424,'2011'!$A$5:$K$674,5),0)</f>
        <v>0</v>
      </c>
      <c r="AR424">
        <f>IF(R424=AN424,VLOOKUP(A424,'2011'!$A$5:$K$674,6),0)</f>
        <v>0</v>
      </c>
      <c r="AS424" s="40">
        <f>IF(R424=AN424,VLOOKUP(A424,'2011'!$A$5:$K$674,7),0)</f>
        <v>0</v>
      </c>
    </row>
    <row r="425" spans="1:45" x14ac:dyDescent="0.2">
      <c r="A425" t="s">
        <v>58</v>
      </c>
      <c r="B425" t="s">
        <v>1100</v>
      </c>
      <c r="C425">
        <v>244</v>
      </c>
      <c r="D425" s="33">
        <v>964700</v>
      </c>
      <c r="E425">
        <v>3</v>
      </c>
      <c r="F425">
        <v>2</v>
      </c>
      <c r="G425" s="40">
        <v>0.66666666666666663</v>
      </c>
      <c r="H425" s="40">
        <f t="shared" si="35"/>
        <v>1</v>
      </c>
      <c r="J425" t="str">
        <f>VLOOKUP(A425,'2015'!$A$5:$K$674,1)</f>
        <v xml:space="preserve">Stacy Clark </v>
      </c>
      <c r="K425" s="31">
        <f>IF(J425=A425,VLOOKUP(A425,'2015'!$A$5:$K$674,3),0)</f>
        <v>103</v>
      </c>
      <c r="L425" s="33">
        <f>IF(J425=A425,VLOOKUP(A425,'2015'!$A$5:$K$674,4),0)</f>
        <v>1812800</v>
      </c>
      <c r="M425">
        <f>IF(J425=A425,VLOOKUP(A425,'2015'!$A$5:$K$674,5),0)</f>
        <v>8</v>
      </c>
      <c r="N425">
        <f>IF(J425=A425,VLOOKUP(A425,'2015'!$A$5:$K$674,6),0)</f>
        <v>5</v>
      </c>
      <c r="O425" s="40">
        <f>IF(J425=A425,VLOOKUP(A425,'2015'!$A$5:$K$674,7),0)</f>
        <v>0.625</v>
      </c>
      <c r="P425" t="e">
        <f t="shared" si="33"/>
        <v>#DIV/0!</v>
      </c>
      <c r="R425" t="str">
        <f>VLOOKUP(A425,'2014'!$A$5:$K$675,1)</f>
        <v xml:space="preserve">Stacy Clark </v>
      </c>
      <c r="S425" s="31">
        <f>IF(R425=A425,VLOOKUP(A425,'2014'!$A$5:$K$675,3),0)</f>
        <v>277</v>
      </c>
      <c r="T425" s="33">
        <f>IF(R425=A425,VLOOKUP(A425,'2014'!$A$5:$K$675,4),0)</f>
        <v>526900</v>
      </c>
      <c r="U425">
        <f>IF(R425=A425,VLOOKUP(A425,'2014'!$A$5:$K$675,5),0)</f>
        <v>2</v>
      </c>
      <c r="V425">
        <f>IF(R425=A425,VLOOKUP(A425,'2014'!$A$5:$K$675,6),0)</f>
        <v>0</v>
      </c>
      <c r="W425" s="40">
        <f>IF(R425=A425,VLOOKUP(A425,'2014'!$A$5:$K$675,7),0)</f>
        <v>0</v>
      </c>
      <c r="X425">
        <f t="shared" si="34"/>
        <v>-1</v>
      </c>
      <c r="Z425">
        <f>IF(R425=A425,VLOOKUP(A425,'2013'!$A$5:$K$674,3),0)</f>
        <v>328</v>
      </c>
      <c r="AA425" s="33">
        <f>IF(R425=A425,VLOOKUP(A425,'2013'!$A$5:$K$674,4),0)</f>
        <v>193000</v>
      </c>
      <c r="AB425">
        <f>IF(R425=A425,VLOOKUP(A425,'2013'!$A$5:$K$674,5),0)</f>
        <v>1</v>
      </c>
      <c r="AC425">
        <f>IF(R425=A425,VLOOKUP(A425,'2013'!$A$5:$K$674,6),0)</f>
        <v>0</v>
      </c>
      <c r="AD425" s="40">
        <f>IF(R425=A425,VLOOKUP(A425,'2013'!$A$5:$K$674,7),0)</f>
        <v>0</v>
      </c>
      <c r="AE425">
        <f t="shared" si="36"/>
        <v>-1</v>
      </c>
      <c r="AG425">
        <f>IF(R425=A425,VLOOKUP(A425,'2012'!$A$5:$K$674,3),0)</f>
        <v>179</v>
      </c>
      <c r="AH425" s="33">
        <f>IF(R425=A425,VLOOKUP(A425,'2012'!$A$5:$K$674,4),0)</f>
        <v>768500</v>
      </c>
      <c r="AI425">
        <f>IF(R425=A425,VLOOKUP(A425,'2012'!$A$5:$K$674,5),0)</f>
        <v>3</v>
      </c>
      <c r="AJ425">
        <f>IF(R425=A425,VLOOKUP(A425,'2012'!$A$5:$K$674,6),0)</f>
        <v>1</v>
      </c>
      <c r="AK425" s="40">
        <f>IF(R425=A425,VLOOKUP(A425,'2012'!$A$5:$K$674,7),0)</f>
        <v>0.33333333333333331</v>
      </c>
      <c r="AL425">
        <f t="shared" si="37"/>
        <v>-0.46666666666666667</v>
      </c>
      <c r="AN425" t="str">
        <f>VLOOKUP(A425,'2011'!$A$5:$K$674,1)</f>
        <v xml:space="preserve">Stacy Clark </v>
      </c>
      <c r="AO425">
        <f>IF(AN425=R425,VLOOKUP(A425,'2011'!$A$5:$K$674,3),0)</f>
        <v>81</v>
      </c>
      <c r="AP425" s="33">
        <f>IF(AN425=R425,VLOOKUP(A425,'2011'!$A$5:$K$674,4),0)</f>
        <v>1599100</v>
      </c>
      <c r="AQ425">
        <f>IF(R425=AN425,VLOOKUP(A425,'2011'!$A$5:$K$674,5),0)</f>
        <v>8</v>
      </c>
      <c r="AR425">
        <f>IF(R425=AN425,VLOOKUP(A425,'2011'!$A$5:$K$674,6),0)</f>
        <v>5</v>
      </c>
      <c r="AS425" s="40">
        <f>IF(R425=AN425,VLOOKUP(A425,'2011'!$A$5:$K$674,7),0)</f>
        <v>0.625</v>
      </c>
    </row>
    <row r="426" spans="1:45" x14ac:dyDescent="0.2">
      <c r="A426" t="s">
        <v>1525</v>
      </c>
      <c r="B426" t="s">
        <v>573</v>
      </c>
      <c r="C426">
        <v>313</v>
      </c>
      <c r="D426" s="33">
        <v>547500</v>
      </c>
      <c r="E426">
        <v>4</v>
      </c>
      <c r="F426">
        <v>1</v>
      </c>
      <c r="G426" s="40">
        <v>0.25</v>
      </c>
      <c r="H426" s="40" t="e">
        <f t="shared" si="35"/>
        <v>#DIV/0!</v>
      </c>
      <c r="J426" t="str">
        <f>VLOOKUP(A426,'2015'!$A$5:$K$674,1)</f>
        <v xml:space="preserve">Stacy Clark </v>
      </c>
      <c r="K426" s="31">
        <f>IF(J426=A426,VLOOKUP(A426,'2015'!$A$5:$K$674,3),0)</f>
        <v>0</v>
      </c>
      <c r="L426" s="33">
        <f>IF(J426=A426,VLOOKUP(A426,'2015'!$A$5:$K$674,4),0)</f>
        <v>0</v>
      </c>
      <c r="M426">
        <f>IF(J426=A426,VLOOKUP(A426,'2015'!$A$5:$K$674,5),0)</f>
        <v>0</v>
      </c>
      <c r="N426">
        <f>IF(J426=A426,VLOOKUP(A426,'2015'!$A$5:$K$674,6),0)</f>
        <v>0</v>
      </c>
      <c r="O426" s="40">
        <f>IF(J426=A426,VLOOKUP(A426,'2015'!$A$5:$K$674,7),0)</f>
        <v>0</v>
      </c>
      <c r="P426" t="e">
        <f t="shared" si="33"/>
        <v>#DIV/0!</v>
      </c>
      <c r="R426" t="str">
        <f>VLOOKUP(A426,'2014'!$A$5:$K$675,1)</f>
        <v xml:space="preserve">Stacy Kalil </v>
      </c>
      <c r="S426" s="31">
        <f>IF(R426=A426,VLOOKUP(A426,'2014'!$A$5:$K$675,3),0)</f>
        <v>0</v>
      </c>
      <c r="T426" s="33">
        <f>IF(R426=A426,VLOOKUP(A426,'2014'!$A$5:$K$675,4),0)</f>
        <v>0</v>
      </c>
      <c r="U426">
        <f>IF(R426=A426,VLOOKUP(A426,'2014'!$A$5:$K$675,5),0)</f>
        <v>0</v>
      </c>
      <c r="V426">
        <f>IF(R426=A426,VLOOKUP(A426,'2014'!$A$5:$K$675,6),0)</f>
        <v>0</v>
      </c>
      <c r="W426" s="40">
        <f>IF(R426=A426,VLOOKUP(A426,'2014'!$A$5:$K$675,7),0)</f>
        <v>0</v>
      </c>
      <c r="X426" t="e">
        <f t="shared" si="34"/>
        <v>#DIV/0!</v>
      </c>
      <c r="Z426">
        <f>IF(R426=A426,VLOOKUP(A426,'2013'!$A$5:$K$674,3),0)</f>
        <v>0</v>
      </c>
      <c r="AA426" s="33">
        <f>IF(R426=A426,VLOOKUP(A426,'2013'!$A$5:$K$674,4),0)</f>
        <v>0</v>
      </c>
      <c r="AB426">
        <f>IF(R426=A426,VLOOKUP(A426,'2013'!$A$5:$K$674,5),0)</f>
        <v>0</v>
      </c>
      <c r="AC426">
        <f>IF(R426=A426,VLOOKUP(A426,'2013'!$A$5:$K$674,6),0)</f>
        <v>0</v>
      </c>
      <c r="AD426" s="40">
        <f>IF(R426=A426,VLOOKUP(A426,'2013'!$A$5:$K$674,7),0)</f>
        <v>0</v>
      </c>
      <c r="AE426" t="e">
        <f t="shared" si="36"/>
        <v>#DIV/0!</v>
      </c>
      <c r="AG426">
        <f>IF(R426=A426,VLOOKUP(A426,'2012'!$A$5:$K$674,3),0)</f>
        <v>0</v>
      </c>
      <c r="AH426" s="33">
        <f>IF(R426=A426,VLOOKUP(A426,'2012'!$A$5:$K$674,4),0)</f>
        <v>0</v>
      </c>
      <c r="AI426">
        <f>IF(R426=A426,VLOOKUP(A426,'2012'!$A$5:$K$674,5),0)</f>
        <v>0</v>
      </c>
      <c r="AJ426">
        <f>IF(R426=A426,VLOOKUP(A426,'2012'!$A$5:$K$674,6),0)</f>
        <v>0</v>
      </c>
      <c r="AK426" s="40">
        <f>IF(R426=A426,VLOOKUP(A426,'2012'!$A$5:$K$674,7),0)</f>
        <v>0</v>
      </c>
      <c r="AL426" t="e">
        <f t="shared" si="37"/>
        <v>#DIV/0!</v>
      </c>
      <c r="AN426" t="str">
        <f>VLOOKUP(A426,'2011'!$A$5:$K$674,1)</f>
        <v xml:space="preserve">Stacy Clark </v>
      </c>
      <c r="AO426">
        <f>IF(AN426=R426,VLOOKUP(A426,'2011'!$A$5:$K$674,3),0)</f>
        <v>0</v>
      </c>
      <c r="AP426" s="33">
        <f>IF(AN426=R426,VLOOKUP(A426,'2011'!$A$5:$K$674,4),0)</f>
        <v>0</v>
      </c>
      <c r="AQ426">
        <f>IF(R426=AN426,VLOOKUP(A426,'2011'!$A$5:$K$674,5),0)</f>
        <v>0</v>
      </c>
      <c r="AR426">
        <f>IF(R426=AN426,VLOOKUP(A426,'2011'!$A$5:$K$674,6),0)</f>
        <v>0</v>
      </c>
      <c r="AS426" s="40">
        <f>IF(R426=AN426,VLOOKUP(A426,'2011'!$A$5:$K$674,7),0)</f>
        <v>0</v>
      </c>
    </row>
    <row r="427" spans="1:45" x14ac:dyDescent="0.2">
      <c r="A427" t="s">
        <v>1051</v>
      </c>
      <c r="B427" t="s">
        <v>1036</v>
      </c>
      <c r="C427">
        <v>443</v>
      </c>
      <c r="D427" s="33">
        <v>136500</v>
      </c>
      <c r="E427">
        <v>1</v>
      </c>
      <c r="F427">
        <v>0</v>
      </c>
      <c r="G427" s="40">
        <v>0</v>
      </c>
      <c r="H427" s="40" t="e">
        <f t="shared" si="35"/>
        <v>#DIV/0!</v>
      </c>
      <c r="J427" t="str">
        <f>VLOOKUP(A427,'2015'!$A$5:$K$674,1)</f>
        <v xml:space="preserve">Stacy Shilling </v>
      </c>
      <c r="K427" s="31">
        <f>IF(J427=A427,VLOOKUP(A427,'2015'!$A$5:$K$674,3),0)</f>
        <v>351</v>
      </c>
      <c r="L427" s="33">
        <f>IF(J427=A427,VLOOKUP(A427,'2015'!$A$5:$K$674,4),0)</f>
        <v>251000</v>
      </c>
      <c r="M427">
        <f>IF(J427=A427,VLOOKUP(A427,'2015'!$A$5:$K$674,5),0)</f>
        <v>2</v>
      </c>
      <c r="N427">
        <f>IF(J427=A427,VLOOKUP(A427,'2015'!$A$5:$K$674,6),0)</f>
        <v>0</v>
      </c>
      <c r="O427" s="40">
        <f>IF(J427=A427,VLOOKUP(A427,'2015'!$A$5:$K$674,7),0)</f>
        <v>0</v>
      </c>
      <c r="P427" t="e">
        <f t="shared" si="33"/>
        <v>#DIV/0!</v>
      </c>
      <c r="R427" t="str">
        <f>VLOOKUP(A427,'2014'!$A$5:$K$675,1)</f>
        <v xml:space="preserve">Stacy Shilling </v>
      </c>
      <c r="S427" s="31">
        <f>IF(R427=A427,VLOOKUP(A427,'2014'!$A$5:$K$675,3),0)</f>
        <v>353</v>
      </c>
      <c r="T427" s="33">
        <f>IF(R427=A427,VLOOKUP(A427,'2014'!$A$5:$K$675,4),0)</f>
        <v>239000</v>
      </c>
      <c r="U427">
        <f>IF(R427=A427,VLOOKUP(A427,'2014'!$A$5:$K$675,5),0)</f>
        <v>2</v>
      </c>
      <c r="V427">
        <f>IF(R427=A427,VLOOKUP(A427,'2014'!$A$5:$K$675,6),0)</f>
        <v>0</v>
      </c>
      <c r="W427" s="40">
        <f>IF(R427=A427,VLOOKUP(A427,'2014'!$A$5:$K$675,7),0)</f>
        <v>0</v>
      </c>
      <c r="X427" t="e">
        <f t="shared" si="34"/>
        <v>#DIV/0!</v>
      </c>
      <c r="Z427">
        <f>IF(R427=A427,VLOOKUP(A427,'2013'!$A$5:$K$674,3),0)</f>
        <v>316</v>
      </c>
      <c r="AA427" s="33">
        <f>IF(R427=A427,VLOOKUP(A427,'2013'!$A$5:$K$674,4),0)</f>
        <v>237900</v>
      </c>
      <c r="AB427">
        <f>IF(R427=A427,VLOOKUP(A427,'2013'!$A$5:$K$674,5),0)</f>
        <v>2</v>
      </c>
      <c r="AC427">
        <f>IF(R427=A427,VLOOKUP(A427,'2013'!$A$5:$K$674,6),0)</f>
        <v>0</v>
      </c>
      <c r="AD427" s="40">
        <f>IF(R427=A427,VLOOKUP(A427,'2013'!$A$5:$K$674,7),0)</f>
        <v>0</v>
      </c>
      <c r="AE427" t="e">
        <f t="shared" si="36"/>
        <v>#DIV/0!</v>
      </c>
      <c r="AG427">
        <f>IF(R427=A427,VLOOKUP(A427,'2012'!$A$5:$K$674,3),0)</f>
        <v>356</v>
      </c>
      <c r="AH427" s="33">
        <f>IF(R427=A427,VLOOKUP(A427,'2012'!$A$5:$K$674,4),0)</f>
        <v>94000</v>
      </c>
      <c r="AI427">
        <f>IF(R427=A427,VLOOKUP(A427,'2012'!$A$5:$K$674,5),0)</f>
        <v>1</v>
      </c>
      <c r="AJ427">
        <f>IF(R427=A427,VLOOKUP(A427,'2012'!$A$5:$K$674,6),0)</f>
        <v>0</v>
      </c>
      <c r="AK427" s="40">
        <f>IF(R427=A427,VLOOKUP(A427,'2012'!$A$5:$K$674,7),0)</f>
        <v>0</v>
      </c>
      <c r="AL427" t="e">
        <f t="shared" si="37"/>
        <v>#DIV/0!</v>
      </c>
      <c r="AN427" t="str">
        <f>VLOOKUP(A427,'2011'!$A$5:$K$674,1)</f>
        <v xml:space="preserve">Stacy Shilling </v>
      </c>
      <c r="AO427">
        <f>IF(AN427=R427,VLOOKUP(A427,'2011'!$A$5:$K$674,3),0)</f>
        <v>331</v>
      </c>
      <c r="AP427" s="33">
        <f>IF(AN427=R427,VLOOKUP(A427,'2011'!$A$5:$K$674,4),0)</f>
        <v>131500</v>
      </c>
      <c r="AQ427">
        <f>IF(R427=AN427,VLOOKUP(A427,'2011'!$A$5:$K$674,5),0)</f>
        <v>1</v>
      </c>
      <c r="AR427">
        <f>IF(R427=AN427,VLOOKUP(A427,'2011'!$A$5:$K$674,6),0)</f>
        <v>0</v>
      </c>
      <c r="AS427" s="40">
        <f>IF(R427=AN427,VLOOKUP(A427,'2011'!$A$5:$K$674,7),0)</f>
        <v>0</v>
      </c>
    </row>
    <row r="428" spans="1:45" x14ac:dyDescent="0.2">
      <c r="A428" t="s">
        <v>611</v>
      </c>
      <c r="B428" t="s">
        <v>299</v>
      </c>
      <c r="C428">
        <v>457</v>
      </c>
      <c r="D428" s="33">
        <v>100000</v>
      </c>
      <c r="E428">
        <v>1</v>
      </c>
      <c r="F428">
        <v>0</v>
      </c>
      <c r="G428" s="40">
        <v>0</v>
      </c>
      <c r="H428" s="40" t="e">
        <f t="shared" si="35"/>
        <v>#DIV/0!</v>
      </c>
      <c r="J428" t="str">
        <f>VLOOKUP(A428,'2015'!$A$5:$K$674,1)</f>
        <v xml:space="preserve">Stacy Whitney </v>
      </c>
      <c r="K428" s="31">
        <f>IF(J428=A428,VLOOKUP(A428,'2015'!$A$5:$K$674,3),0)</f>
        <v>407</v>
      </c>
      <c r="L428" s="33">
        <f>IF(J428=A428,VLOOKUP(A428,'2015'!$A$5:$K$674,4),0)</f>
        <v>105000</v>
      </c>
      <c r="M428">
        <f>IF(J428=A428,VLOOKUP(A428,'2015'!$A$5:$K$674,5),0)</f>
        <v>1</v>
      </c>
      <c r="N428">
        <f>IF(J428=A428,VLOOKUP(A428,'2015'!$A$5:$K$674,6),0)</f>
        <v>0</v>
      </c>
      <c r="O428" s="40">
        <f>IF(J428=A428,VLOOKUP(A428,'2015'!$A$5:$K$674,7),0)</f>
        <v>0</v>
      </c>
      <c r="P428" t="e">
        <f t="shared" si="33"/>
        <v>#DIV/0!</v>
      </c>
      <c r="R428" t="str">
        <f>VLOOKUP(A428,'2014'!$A$5:$K$675,1)</f>
        <v xml:space="preserve">Stacy Whitney </v>
      </c>
      <c r="S428" s="31">
        <f>IF(R428=A428,VLOOKUP(A428,'2014'!$A$5:$K$675,3),0)</f>
        <v>408</v>
      </c>
      <c r="T428" s="33">
        <f>IF(R428=A428,VLOOKUP(A428,'2014'!$A$5:$K$675,4),0)</f>
        <v>109000</v>
      </c>
      <c r="U428">
        <f>IF(R428=A428,VLOOKUP(A428,'2014'!$A$5:$K$675,5),0)</f>
        <v>2</v>
      </c>
      <c r="V428">
        <f>IF(R428=A428,VLOOKUP(A428,'2014'!$A$5:$K$675,6),0)</f>
        <v>0</v>
      </c>
      <c r="W428" s="40">
        <f>IF(R428=A428,VLOOKUP(A428,'2014'!$A$5:$K$675,7),0)</f>
        <v>0</v>
      </c>
      <c r="X428" t="e">
        <f t="shared" si="34"/>
        <v>#DIV/0!</v>
      </c>
      <c r="Z428">
        <f>IF(R428=A428,VLOOKUP(A428,'2013'!$A$5:$K$674,3),0)</f>
        <v>316</v>
      </c>
      <c r="AA428" s="33">
        <f>IF(R428=A428,VLOOKUP(A428,'2013'!$A$5:$K$674,4),0)</f>
        <v>237900</v>
      </c>
      <c r="AB428">
        <f>IF(R428=A428,VLOOKUP(A428,'2013'!$A$5:$K$674,5),0)</f>
        <v>2</v>
      </c>
      <c r="AC428">
        <f>IF(R428=A428,VLOOKUP(A428,'2013'!$A$5:$K$674,6),0)</f>
        <v>0</v>
      </c>
      <c r="AD428" s="40">
        <f>IF(R428=A428,VLOOKUP(A428,'2013'!$A$5:$K$674,7),0)</f>
        <v>0</v>
      </c>
      <c r="AE428" t="e">
        <f t="shared" si="36"/>
        <v>#DIV/0!</v>
      </c>
      <c r="AG428">
        <f>IF(R428=A428,VLOOKUP(A428,'2012'!$A$5:$K$674,3),0)</f>
        <v>356</v>
      </c>
      <c r="AH428" s="33">
        <f>IF(R428=A428,VLOOKUP(A428,'2012'!$A$5:$K$674,4),0)</f>
        <v>94000</v>
      </c>
      <c r="AI428">
        <f>IF(R428=A428,VLOOKUP(A428,'2012'!$A$5:$K$674,5),0)</f>
        <v>1</v>
      </c>
      <c r="AJ428">
        <f>IF(R428=A428,VLOOKUP(A428,'2012'!$A$5:$K$674,6),0)</f>
        <v>0</v>
      </c>
      <c r="AK428" s="40">
        <f>IF(R428=A428,VLOOKUP(A428,'2012'!$A$5:$K$674,7),0)</f>
        <v>0</v>
      </c>
      <c r="AL428" t="e">
        <f t="shared" si="37"/>
        <v>#DIV/0!</v>
      </c>
      <c r="AN428" t="str">
        <f>VLOOKUP(A428,'2011'!$A$5:$K$674,1)</f>
        <v xml:space="preserve">Stacy Shilling </v>
      </c>
      <c r="AO428">
        <f>IF(AN428=R428,VLOOKUP(A428,'2011'!$A$5:$K$674,3),0)</f>
        <v>0</v>
      </c>
      <c r="AP428" s="33">
        <f>IF(AN428=R428,VLOOKUP(A428,'2011'!$A$5:$K$674,4),0)</f>
        <v>0</v>
      </c>
      <c r="AQ428">
        <f>IF(R428=AN428,VLOOKUP(A428,'2011'!$A$5:$K$674,5),0)</f>
        <v>0</v>
      </c>
      <c r="AR428">
        <f>IF(R428=AN428,VLOOKUP(A428,'2011'!$A$5:$K$674,6),0)</f>
        <v>0</v>
      </c>
      <c r="AS428" s="40">
        <f>IF(R428=AN428,VLOOKUP(A428,'2011'!$A$5:$K$674,7),0)</f>
        <v>0</v>
      </c>
    </row>
    <row r="429" spans="1:45" x14ac:dyDescent="0.2">
      <c r="A429" t="s">
        <v>1189</v>
      </c>
      <c r="B429" t="s">
        <v>1099</v>
      </c>
      <c r="C429">
        <v>200</v>
      </c>
      <c r="D429" s="33">
        <v>1284900</v>
      </c>
      <c r="E429">
        <v>7</v>
      </c>
      <c r="F429">
        <v>0</v>
      </c>
      <c r="G429" s="40">
        <v>0</v>
      </c>
      <c r="H429" s="40" t="e">
        <f t="shared" si="35"/>
        <v>#DIV/0!</v>
      </c>
      <c r="J429" t="str">
        <f>VLOOKUP(A429,'2015'!$A$5:$K$674,1)</f>
        <v xml:space="preserve">Stan Waldrip </v>
      </c>
      <c r="K429" s="31">
        <f>IF(J429=A429,VLOOKUP(A429,'2015'!$A$5:$K$674,3),0)</f>
        <v>374</v>
      </c>
      <c r="L429" s="33">
        <f>IF(J429=A429,VLOOKUP(A429,'2015'!$A$5:$K$674,4),0)</f>
        <v>191000</v>
      </c>
      <c r="M429">
        <f>IF(J429=A429,VLOOKUP(A429,'2015'!$A$5:$K$674,5),0)</f>
        <v>2</v>
      </c>
      <c r="N429">
        <f>IF(J429=A429,VLOOKUP(A429,'2015'!$A$5:$K$674,6),0)</f>
        <v>0</v>
      </c>
      <c r="O429" s="40">
        <f>IF(J429=A429,VLOOKUP(A429,'2015'!$A$5:$K$674,7),0)</f>
        <v>0</v>
      </c>
      <c r="P429" t="e">
        <f t="shared" si="33"/>
        <v>#DIV/0!</v>
      </c>
      <c r="R429" t="str">
        <f>VLOOKUP(A429,'2014'!$A$5:$K$675,1)</f>
        <v xml:space="preserve">Stan Waldrip </v>
      </c>
      <c r="S429" s="31">
        <f>IF(R429=A429,VLOOKUP(A429,'2014'!$A$5:$K$675,3),0)</f>
        <v>251</v>
      </c>
      <c r="T429" s="33">
        <f>IF(R429=A429,VLOOKUP(A429,'2014'!$A$5:$K$675,4),0)</f>
        <v>607150</v>
      </c>
      <c r="U429">
        <f>IF(R429=A429,VLOOKUP(A429,'2014'!$A$5:$K$675,5),0)</f>
        <v>4</v>
      </c>
      <c r="V429">
        <f>IF(R429=A429,VLOOKUP(A429,'2014'!$A$5:$K$675,6),0)</f>
        <v>0</v>
      </c>
      <c r="W429" s="40">
        <f>IF(R429=A429,VLOOKUP(A429,'2014'!$A$5:$K$675,7),0)</f>
        <v>0</v>
      </c>
      <c r="X429" t="e">
        <f t="shared" si="34"/>
        <v>#DIV/0!</v>
      </c>
      <c r="Z429">
        <f>IF(R429=A429,VLOOKUP(A429,'2013'!$A$5:$K$674,3),0)</f>
        <v>316</v>
      </c>
      <c r="AA429" s="33">
        <f>IF(R429=A429,VLOOKUP(A429,'2013'!$A$5:$K$674,4),0)</f>
        <v>237900</v>
      </c>
      <c r="AB429">
        <f>IF(R429=A429,VLOOKUP(A429,'2013'!$A$5:$K$674,5),0)</f>
        <v>2</v>
      </c>
      <c r="AC429">
        <f>IF(R429=A429,VLOOKUP(A429,'2013'!$A$5:$K$674,6),0)</f>
        <v>0</v>
      </c>
      <c r="AD429" s="40">
        <f>IF(R429=A429,VLOOKUP(A429,'2013'!$A$5:$K$674,7),0)</f>
        <v>0</v>
      </c>
      <c r="AE429" t="e">
        <f t="shared" si="36"/>
        <v>#DIV/0!</v>
      </c>
      <c r="AG429">
        <f>IF(R429=A429,VLOOKUP(A429,'2012'!$A$5:$K$674,3),0)</f>
        <v>356</v>
      </c>
      <c r="AH429" s="33">
        <f>IF(R429=A429,VLOOKUP(A429,'2012'!$A$5:$K$674,4),0)</f>
        <v>94000</v>
      </c>
      <c r="AI429">
        <f>IF(R429=A429,VLOOKUP(A429,'2012'!$A$5:$K$674,5),0)</f>
        <v>1</v>
      </c>
      <c r="AJ429">
        <f>IF(R429=A429,VLOOKUP(A429,'2012'!$A$5:$K$674,6),0)</f>
        <v>0</v>
      </c>
      <c r="AK429" s="40">
        <f>IF(R429=A429,VLOOKUP(A429,'2012'!$A$5:$K$674,7),0)</f>
        <v>0</v>
      </c>
      <c r="AL429" t="e">
        <f t="shared" si="37"/>
        <v>#DIV/0!</v>
      </c>
      <c r="AN429" t="str">
        <f>VLOOKUP(A429,'2011'!$A$5:$K$674,1)</f>
        <v xml:space="preserve">Stacy Shilling </v>
      </c>
      <c r="AO429">
        <f>IF(AN429=R429,VLOOKUP(A429,'2011'!$A$5:$K$674,3),0)</f>
        <v>0</v>
      </c>
      <c r="AP429" s="33">
        <f>IF(AN429=R429,VLOOKUP(A429,'2011'!$A$5:$K$674,4),0)</f>
        <v>0</v>
      </c>
      <c r="AQ429">
        <f>IF(R429=AN429,VLOOKUP(A429,'2011'!$A$5:$K$674,5),0)</f>
        <v>0</v>
      </c>
      <c r="AR429">
        <f>IF(R429=AN429,VLOOKUP(A429,'2011'!$A$5:$K$674,6),0)</f>
        <v>0</v>
      </c>
      <c r="AS429" s="40">
        <f>IF(R429=AN429,VLOOKUP(A429,'2011'!$A$5:$K$674,7),0)</f>
        <v>0</v>
      </c>
    </row>
    <row r="430" spans="1:45" x14ac:dyDescent="0.2">
      <c r="A430" t="s">
        <v>1190</v>
      </c>
      <c r="B430" t="s">
        <v>1036</v>
      </c>
      <c r="C430">
        <v>465</v>
      </c>
      <c r="D430" s="33">
        <v>76000</v>
      </c>
      <c r="E430">
        <v>1</v>
      </c>
      <c r="F430">
        <v>0</v>
      </c>
      <c r="G430" s="40">
        <v>0</v>
      </c>
      <c r="H430" s="40" t="e">
        <f t="shared" si="35"/>
        <v>#DIV/0!</v>
      </c>
      <c r="J430" t="str">
        <f>VLOOKUP(A430,'2015'!$A$5:$K$674,1)</f>
        <v xml:space="preserve">Stephanie McRae </v>
      </c>
      <c r="K430" s="31">
        <f>IF(J430=A430,VLOOKUP(A430,'2015'!$A$5:$K$674,3),0)</f>
        <v>204</v>
      </c>
      <c r="L430" s="33">
        <f>IF(J430=A430,VLOOKUP(A430,'2015'!$A$5:$K$674,4),0)</f>
        <v>867845</v>
      </c>
      <c r="M430">
        <f>IF(J430=A430,VLOOKUP(A430,'2015'!$A$5:$K$674,5),0)</f>
        <v>4</v>
      </c>
      <c r="N430">
        <f>IF(J430=A430,VLOOKUP(A430,'2015'!$A$5:$K$674,6),0)</f>
        <v>0</v>
      </c>
      <c r="O430" s="40">
        <f>IF(J430=A430,VLOOKUP(A430,'2015'!$A$5:$K$674,7),0)</f>
        <v>0</v>
      </c>
      <c r="P430" t="e">
        <f t="shared" si="33"/>
        <v>#DIV/0!</v>
      </c>
      <c r="R430" t="str">
        <f>VLOOKUP(A430,'2014'!$A$5:$K$675,1)</f>
        <v xml:space="preserve">Stephanie McRae </v>
      </c>
      <c r="S430" s="31">
        <f>IF(R430=A430,VLOOKUP(A430,'2014'!$A$5:$K$675,3),0)</f>
        <v>378</v>
      </c>
      <c r="T430" s="33">
        <f>IF(R430=A430,VLOOKUP(A430,'2014'!$A$5:$K$675,4),0)</f>
        <v>197000</v>
      </c>
      <c r="U430">
        <f>IF(R430=A430,VLOOKUP(A430,'2014'!$A$5:$K$675,5),0)</f>
        <v>3</v>
      </c>
      <c r="V430">
        <f>IF(R430=A430,VLOOKUP(A430,'2014'!$A$5:$K$675,6),0)</f>
        <v>0</v>
      </c>
      <c r="W430" s="40">
        <f>IF(R430=A430,VLOOKUP(A430,'2014'!$A$5:$K$675,7),0)</f>
        <v>0</v>
      </c>
      <c r="X430" t="e">
        <f t="shared" si="34"/>
        <v>#DIV/0!</v>
      </c>
      <c r="Z430">
        <f>IF(R430=A430,VLOOKUP(A430,'2013'!$A$5:$K$674,3),0)</f>
        <v>245</v>
      </c>
      <c r="AA430" s="33">
        <f>IF(R430=A430,VLOOKUP(A430,'2013'!$A$5:$K$674,4),0)</f>
        <v>512900</v>
      </c>
      <c r="AB430">
        <f>IF(R430=A430,VLOOKUP(A430,'2013'!$A$5:$K$674,5),0)</f>
        <v>7</v>
      </c>
      <c r="AC430">
        <f>IF(R430=A430,VLOOKUP(A430,'2013'!$A$5:$K$674,6),0)</f>
        <v>0</v>
      </c>
      <c r="AD430" s="40">
        <f>IF(R430=A430,VLOOKUP(A430,'2013'!$A$5:$K$674,7),0)</f>
        <v>0</v>
      </c>
      <c r="AE430" t="e">
        <f t="shared" si="36"/>
        <v>#DIV/0!</v>
      </c>
      <c r="AG430">
        <f>IF(R430=A430,VLOOKUP(A430,'2012'!$A$5:$K$674,3),0)</f>
        <v>356</v>
      </c>
      <c r="AH430" s="33">
        <f>IF(R430=A430,VLOOKUP(A430,'2012'!$A$5:$K$674,4),0)</f>
        <v>94000</v>
      </c>
      <c r="AI430">
        <f>IF(R430=A430,VLOOKUP(A430,'2012'!$A$5:$K$674,5),0)</f>
        <v>1</v>
      </c>
      <c r="AJ430">
        <f>IF(R430=A430,VLOOKUP(A430,'2012'!$A$5:$K$674,6),0)</f>
        <v>0</v>
      </c>
      <c r="AK430" s="40">
        <f>IF(R430=A430,VLOOKUP(A430,'2012'!$A$5:$K$674,7),0)</f>
        <v>0</v>
      </c>
      <c r="AL430" t="e">
        <f t="shared" si="37"/>
        <v>#DIV/0!</v>
      </c>
      <c r="AN430" t="str">
        <f>VLOOKUP(A430,'2011'!$A$5:$K$674,1)</f>
        <v xml:space="preserve">Stacy Shilling </v>
      </c>
      <c r="AO430">
        <f>IF(AN430=R430,VLOOKUP(A430,'2011'!$A$5:$K$674,3),0)</f>
        <v>0</v>
      </c>
      <c r="AP430" s="33">
        <f>IF(AN430=R430,VLOOKUP(A430,'2011'!$A$5:$K$674,4),0)</f>
        <v>0</v>
      </c>
      <c r="AQ430">
        <f>IF(R430=AN430,VLOOKUP(A430,'2011'!$A$5:$K$674,5),0)</f>
        <v>0</v>
      </c>
      <c r="AR430">
        <f>IF(R430=AN430,VLOOKUP(A430,'2011'!$A$5:$K$674,6),0)</f>
        <v>0</v>
      </c>
      <c r="AS430" s="40">
        <f>IF(R430=AN430,VLOOKUP(A430,'2011'!$A$5:$K$674,7),0)</f>
        <v>0</v>
      </c>
    </row>
    <row r="431" spans="1:45" x14ac:dyDescent="0.2">
      <c r="A431" t="s">
        <v>59</v>
      </c>
      <c r="B431" t="s">
        <v>1100</v>
      </c>
      <c r="C431">
        <v>171</v>
      </c>
      <c r="D431" s="33">
        <v>1636900</v>
      </c>
      <c r="E431">
        <v>8</v>
      </c>
      <c r="F431">
        <v>4</v>
      </c>
      <c r="G431" s="40">
        <v>0.5</v>
      </c>
      <c r="H431" s="40" t="e">
        <f t="shared" si="35"/>
        <v>#DIV/0!</v>
      </c>
      <c r="J431" t="str">
        <f>VLOOKUP(A431,'2015'!$A$5:$K$674,1)</f>
        <v xml:space="preserve">Steve Cunningham </v>
      </c>
      <c r="K431" s="31">
        <f>IF(J431=A431,VLOOKUP(A431,'2015'!$A$5:$K$674,3),0)</f>
        <v>166</v>
      </c>
      <c r="L431" s="33">
        <f>IF(J431=A431,VLOOKUP(A431,'2015'!$A$5:$K$674,4),0)</f>
        <v>1113500</v>
      </c>
      <c r="M431">
        <f>IF(J431=A431,VLOOKUP(A431,'2015'!$A$5:$K$674,5),0)</f>
        <v>6</v>
      </c>
      <c r="N431">
        <f>IF(J431=A431,VLOOKUP(A431,'2015'!$A$5:$K$674,6),0)</f>
        <v>2</v>
      </c>
      <c r="O431" s="40">
        <f>IF(J431=A431,VLOOKUP(A431,'2015'!$A$5:$K$674,7),0)</f>
        <v>0.33333333333333331</v>
      </c>
      <c r="P431" t="e">
        <f t="shared" si="33"/>
        <v>#DIV/0!</v>
      </c>
      <c r="R431" t="str">
        <f>VLOOKUP(A431,'2014'!$A$5:$K$675,1)</f>
        <v xml:space="preserve">Steve Cunningham </v>
      </c>
      <c r="S431" s="31">
        <f>IF(R431=A431,VLOOKUP(A431,'2014'!$A$5:$K$675,3),0)</f>
        <v>152</v>
      </c>
      <c r="T431" s="33">
        <f>IF(R431=A431,VLOOKUP(A431,'2014'!$A$5:$K$675,4),0)</f>
        <v>1344650</v>
      </c>
      <c r="U431">
        <f>IF(R431=A431,VLOOKUP(A431,'2014'!$A$5:$K$675,5),0)</f>
        <v>5</v>
      </c>
      <c r="V431">
        <f>IF(R431=A431,VLOOKUP(A431,'2014'!$A$5:$K$675,6),0)</f>
        <v>0</v>
      </c>
      <c r="W431" s="40">
        <f>IF(R431=A431,VLOOKUP(A431,'2014'!$A$5:$K$675,7),0)</f>
        <v>0</v>
      </c>
      <c r="X431">
        <f t="shared" si="34"/>
        <v>-1</v>
      </c>
      <c r="Z431">
        <f>IF(R431=A431,VLOOKUP(A431,'2013'!$A$5:$K$674,3),0)</f>
        <v>100</v>
      </c>
      <c r="AA431" s="33">
        <f>IF(R431=A431,VLOOKUP(A431,'2013'!$A$5:$K$674,4),0)</f>
        <v>1732150</v>
      </c>
      <c r="AB431">
        <f>IF(R431=A431,VLOOKUP(A431,'2013'!$A$5:$K$674,5),0)</f>
        <v>9</v>
      </c>
      <c r="AC431">
        <f>IF(R431=A431,VLOOKUP(A431,'2013'!$A$5:$K$674,6),0)</f>
        <v>3</v>
      </c>
      <c r="AD431" s="40">
        <f>IF(R431=A431,VLOOKUP(A431,'2013'!$A$5:$K$674,7),0)</f>
        <v>0.33333333333333331</v>
      </c>
      <c r="AE431">
        <f t="shared" si="36"/>
        <v>-1.3333333333333333</v>
      </c>
      <c r="AG431">
        <f>IF(R431=A431,VLOOKUP(A431,'2012'!$A$5:$K$674,3),0)</f>
        <v>242</v>
      </c>
      <c r="AH431" s="33">
        <f>IF(R431=A431,VLOOKUP(A431,'2012'!$A$5:$K$674,4),0)</f>
        <v>471000</v>
      </c>
      <c r="AI431">
        <f>IF(R431=A431,VLOOKUP(A431,'2012'!$A$5:$K$674,5),0)</f>
        <v>2</v>
      </c>
      <c r="AJ431">
        <f>IF(R431=A431,VLOOKUP(A431,'2012'!$A$5:$K$674,6),0)</f>
        <v>0</v>
      </c>
      <c r="AK431" s="40">
        <f>IF(R431=A431,VLOOKUP(A431,'2012'!$A$5:$K$674,7),0)</f>
        <v>0</v>
      </c>
      <c r="AL431">
        <f t="shared" si="37"/>
        <v>-1</v>
      </c>
      <c r="AN431" t="str">
        <f>VLOOKUP(A431,'2011'!$A$5:$K$674,1)</f>
        <v xml:space="preserve">Steve Cunningham </v>
      </c>
      <c r="AO431">
        <f>IF(AN431=R431,VLOOKUP(A431,'2011'!$A$5:$K$674,3),0)</f>
        <v>144</v>
      </c>
      <c r="AP431" s="33">
        <f>IF(AN431=R431,VLOOKUP(A431,'2011'!$A$5:$K$674,4),0)</f>
        <v>843000</v>
      </c>
      <c r="AQ431">
        <f>IF(R431=AN431,VLOOKUP(A431,'2011'!$A$5:$K$674,5),0)</f>
        <v>5</v>
      </c>
      <c r="AR431">
        <f>IF(R431=AN431,VLOOKUP(A431,'2011'!$A$5:$K$674,6),0)</f>
        <v>3</v>
      </c>
      <c r="AS431" s="40">
        <f>IF(R431=AN431,VLOOKUP(A431,'2011'!$A$5:$K$674,7),0)</f>
        <v>0.6</v>
      </c>
    </row>
    <row r="432" spans="1:45" x14ac:dyDescent="0.2">
      <c r="A432" t="s">
        <v>971</v>
      </c>
      <c r="B432" t="s">
        <v>1087</v>
      </c>
      <c r="C432">
        <v>410</v>
      </c>
      <c r="D432" s="33">
        <v>214500</v>
      </c>
      <c r="E432">
        <v>1</v>
      </c>
      <c r="F432">
        <v>1</v>
      </c>
      <c r="G432" s="40">
        <v>1</v>
      </c>
      <c r="H432" s="40" t="e">
        <f t="shared" si="35"/>
        <v>#DIV/0!</v>
      </c>
      <c r="J432" t="str">
        <f>VLOOKUP(A432,'2015'!$A$5:$K$674,1)</f>
        <v xml:space="preserve">Steve Cunningham </v>
      </c>
      <c r="K432" s="31">
        <f>IF(J432=A432,VLOOKUP(A432,'2015'!$A$5:$K$674,3),0)</f>
        <v>0</v>
      </c>
      <c r="L432" s="33">
        <f>IF(J432=A432,VLOOKUP(A432,'2015'!$A$5:$K$674,4),0)</f>
        <v>0</v>
      </c>
      <c r="M432">
        <f>IF(J432=A432,VLOOKUP(A432,'2015'!$A$5:$K$674,5),0)</f>
        <v>0</v>
      </c>
      <c r="N432">
        <f>IF(J432=A432,VLOOKUP(A432,'2015'!$A$5:$K$674,6),0)</f>
        <v>0</v>
      </c>
      <c r="O432" s="40">
        <f>IF(J432=A432,VLOOKUP(A432,'2015'!$A$5:$K$674,7),0)</f>
        <v>0</v>
      </c>
      <c r="P432">
        <f t="shared" si="33"/>
        <v>-1</v>
      </c>
      <c r="R432" t="str">
        <f>VLOOKUP(A432,'2014'!$A$5:$K$675,1)</f>
        <v xml:space="preserve">Steve Dickerson </v>
      </c>
      <c r="S432" s="31">
        <f>IF(R432=A432,VLOOKUP(A432,'2014'!$A$5:$K$675,3),0)</f>
        <v>193</v>
      </c>
      <c r="T432" s="33">
        <f>IF(R432=A432,VLOOKUP(A432,'2014'!$A$5:$K$675,4),0)</f>
        <v>954300</v>
      </c>
      <c r="U432">
        <f>IF(R432=A432,VLOOKUP(A432,'2014'!$A$5:$K$675,5),0)</f>
        <v>6</v>
      </c>
      <c r="V432">
        <f>IF(R432=A432,VLOOKUP(A432,'2014'!$A$5:$K$675,6),0)</f>
        <v>3</v>
      </c>
      <c r="W432" s="40">
        <f>IF(R432=A432,VLOOKUP(A432,'2014'!$A$5:$K$675,7),0)</f>
        <v>0.5</v>
      </c>
      <c r="X432" t="e">
        <f t="shared" si="34"/>
        <v>#DIV/0!</v>
      </c>
      <c r="Z432">
        <f>IF(R432=A432,VLOOKUP(A432,'2013'!$A$5:$K$674,3),0)</f>
        <v>100</v>
      </c>
      <c r="AA432" s="33">
        <f>IF(R432=A432,VLOOKUP(A432,'2013'!$A$5:$K$674,4),0)</f>
        <v>1732150</v>
      </c>
      <c r="AB432">
        <f>IF(R432=A432,VLOOKUP(A432,'2013'!$A$5:$K$674,5),0)</f>
        <v>9</v>
      </c>
      <c r="AC432">
        <f>IF(R432=A432,VLOOKUP(A432,'2013'!$A$5:$K$674,6),0)</f>
        <v>3</v>
      </c>
      <c r="AD432" s="40">
        <f>IF(R432=A432,VLOOKUP(A432,'2013'!$A$5:$K$674,7),0)</f>
        <v>0.33333333333333331</v>
      </c>
      <c r="AE432" t="e">
        <f t="shared" si="36"/>
        <v>#DIV/0!</v>
      </c>
      <c r="AG432">
        <f>IF(R432=A432,VLOOKUP(A432,'2012'!$A$5:$K$674,3),0)</f>
        <v>242</v>
      </c>
      <c r="AH432" s="33">
        <f>IF(R432=A432,VLOOKUP(A432,'2012'!$A$5:$K$674,4),0)</f>
        <v>471000</v>
      </c>
      <c r="AI432">
        <f>IF(R432=A432,VLOOKUP(A432,'2012'!$A$5:$K$674,5),0)</f>
        <v>2</v>
      </c>
      <c r="AJ432">
        <f>IF(R432=A432,VLOOKUP(A432,'2012'!$A$5:$K$674,6),0)</f>
        <v>0</v>
      </c>
      <c r="AK432" s="40">
        <f>IF(R432=A432,VLOOKUP(A432,'2012'!$A$5:$K$674,7),0)</f>
        <v>0</v>
      </c>
      <c r="AL432" t="e">
        <f t="shared" si="37"/>
        <v>#DIV/0!</v>
      </c>
      <c r="AN432" t="str">
        <f>VLOOKUP(A432,'2011'!$A$5:$K$674,1)</f>
        <v xml:space="preserve">Steve Cunningham </v>
      </c>
      <c r="AO432">
        <f>IF(AN432=R432,VLOOKUP(A432,'2011'!$A$5:$K$674,3),0)</f>
        <v>0</v>
      </c>
      <c r="AP432" s="33">
        <f>IF(AN432=R432,VLOOKUP(A432,'2011'!$A$5:$K$674,4),0)</f>
        <v>0</v>
      </c>
      <c r="AQ432">
        <f>IF(R432=AN432,VLOOKUP(A432,'2011'!$A$5:$K$674,5),0)</f>
        <v>0</v>
      </c>
      <c r="AR432">
        <f>IF(R432=AN432,VLOOKUP(A432,'2011'!$A$5:$K$674,6),0)</f>
        <v>0</v>
      </c>
      <c r="AS432" s="40">
        <f>IF(R432=AN432,VLOOKUP(A432,'2011'!$A$5:$K$674,7),0)</f>
        <v>0</v>
      </c>
    </row>
    <row r="433" spans="1:45" x14ac:dyDescent="0.2">
      <c r="A433" t="s">
        <v>1625</v>
      </c>
      <c r="B433" t="s">
        <v>1556</v>
      </c>
      <c r="C433">
        <v>458</v>
      </c>
      <c r="D433" s="33">
        <v>92150</v>
      </c>
      <c r="E433">
        <v>1</v>
      </c>
      <c r="F433">
        <v>0</v>
      </c>
      <c r="G433" s="40">
        <v>0</v>
      </c>
      <c r="H433" s="40" t="e">
        <f t="shared" si="35"/>
        <v>#DIV/0!</v>
      </c>
      <c r="J433" t="str">
        <f>VLOOKUP(A433,'2015'!$A$5:$K$674,1)</f>
        <v xml:space="preserve">Steve Cunningham </v>
      </c>
      <c r="K433" s="31">
        <f>IF(J433=A433,VLOOKUP(A433,'2015'!$A$5:$K$674,3),0)</f>
        <v>0</v>
      </c>
      <c r="L433" s="33">
        <f>IF(J433=A433,VLOOKUP(A433,'2015'!$A$5:$K$674,4),0)</f>
        <v>0</v>
      </c>
      <c r="M433">
        <f>IF(J433=A433,VLOOKUP(A433,'2015'!$A$5:$K$674,5),0)</f>
        <v>0</v>
      </c>
      <c r="N433">
        <f>IF(J433=A433,VLOOKUP(A433,'2015'!$A$5:$K$674,6),0)</f>
        <v>0</v>
      </c>
      <c r="O433" s="40">
        <f>IF(J433=A433,VLOOKUP(A433,'2015'!$A$5:$K$674,7),0)</f>
        <v>0</v>
      </c>
      <c r="P433" t="e">
        <f t="shared" si="33"/>
        <v>#DIV/0!</v>
      </c>
      <c r="R433" t="str">
        <f>VLOOKUP(A433,'2014'!$A$5:$K$675,1)</f>
        <v xml:space="preserve">Steve Dickerson </v>
      </c>
      <c r="S433" s="31">
        <f>IF(R433=A433,VLOOKUP(A433,'2014'!$A$5:$K$675,3),0)</f>
        <v>0</v>
      </c>
      <c r="T433" s="33">
        <f>IF(R433=A433,VLOOKUP(A433,'2014'!$A$5:$K$675,4),0)</f>
        <v>0</v>
      </c>
      <c r="U433">
        <f>IF(R433=A433,VLOOKUP(A433,'2014'!$A$5:$K$675,5),0)</f>
        <v>0</v>
      </c>
      <c r="V433">
        <f>IF(R433=A433,VLOOKUP(A433,'2014'!$A$5:$K$675,6),0)</f>
        <v>0</v>
      </c>
      <c r="W433" s="40">
        <f>IF(R433=A433,VLOOKUP(A433,'2014'!$A$5:$K$675,7),0)</f>
        <v>0</v>
      </c>
      <c r="X433" t="e">
        <f t="shared" si="34"/>
        <v>#DIV/0!</v>
      </c>
      <c r="Z433">
        <f>IF(R433=A433,VLOOKUP(A433,'2013'!$A$5:$K$674,3),0)</f>
        <v>0</v>
      </c>
      <c r="AA433" s="33">
        <f>IF(R433=A433,VLOOKUP(A433,'2013'!$A$5:$K$674,4),0)</f>
        <v>0</v>
      </c>
      <c r="AB433">
        <f>IF(R433=A433,VLOOKUP(A433,'2013'!$A$5:$K$674,5),0)</f>
        <v>0</v>
      </c>
      <c r="AC433">
        <f>IF(R433=A433,VLOOKUP(A433,'2013'!$A$5:$K$674,6),0)</f>
        <v>0</v>
      </c>
      <c r="AD433" s="40">
        <f>IF(R433=A433,VLOOKUP(A433,'2013'!$A$5:$K$674,7),0)</f>
        <v>0</v>
      </c>
      <c r="AE433" t="e">
        <f t="shared" si="36"/>
        <v>#DIV/0!</v>
      </c>
      <c r="AG433">
        <f>IF(R433=A433,VLOOKUP(A433,'2012'!$A$5:$K$674,3),0)</f>
        <v>0</v>
      </c>
      <c r="AH433" s="33">
        <f>IF(R433=A433,VLOOKUP(A433,'2012'!$A$5:$K$674,4),0)</f>
        <v>0</v>
      </c>
      <c r="AI433">
        <f>IF(R433=A433,VLOOKUP(A433,'2012'!$A$5:$K$674,5),0)</f>
        <v>0</v>
      </c>
      <c r="AJ433">
        <f>IF(R433=A433,VLOOKUP(A433,'2012'!$A$5:$K$674,6),0)</f>
        <v>0</v>
      </c>
      <c r="AK433" s="40">
        <f>IF(R433=A433,VLOOKUP(A433,'2012'!$A$5:$K$674,7),0)</f>
        <v>0</v>
      </c>
      <c r="AL433" t="e">
        <f t="shared" si="37"/>
        <v>#DIV/0!</v>
      </c>
      <c r="AN433" t="str">
        <f>VLOOKUP(A433,'2011'!$A$5:$K$674,1)</f>
        <v xml:space="preserve">Steve Cunningham </v>
      </c>
      <c r="AO433">
        <f>IF(AN433=R433,VLOOKUP(A433,'2011'!$A$5:$K$674,3),0)</f>
        <v>0</v>
      </c>
      <c r="AP433" s="33">
        <f>IF(AN433=R433,VLOOKUP(A433,'2011'!$A$5:$K$674,4),0)</f>
        <v>0</v>
      </c>
      <c r="AQ433">
        <f>IF(R433=AN433,VLOOKUP(A433,'2011'!$A$5:$K$674,5),0)</f>
        <v>0</v>
      </c>
      <c r="AR433">
        <f>IF(R433=AN433,VLOOKUP(A433,'2011'!$A$5:$K$674,6),0)</f>
        <v>0</v>
      </c>
      <c r="AS433" s="40">
        <f>IF(R433=AN433,VLOOKUP(A433,'2011'!$A$5:$K$674,7),0)</f>
        <v>0</v>
      </c>
    </row>
    <row r="434" spans="1:45" x14ac:dyDescent="0.2">
      <c r="A434" t="s">
        <v>394</v>
      </c>
      <c r="B434" t="s">
        <v>572</v>
      </c>
      <c r="C434">
        <v>223</v>
      </c>
      <c r="D434" s="33">
        <v>1127500</v>
      </c>
      <c r="E434">
        <v>6</v>
      </c>
      <c r="F434">
        <v>1</v>
      </c>
      <c r="G434" s="40">
        <v>0.16666666666666666</v>
      </c>
      <c r="H434" s="40" t="e">
        <f t="shared" si="35"/>
        <v>#DIV/0!</v>
      </c>
      <c r="J434" t="str">
        <f>VLOOKUP(A434,'2015'!$A$5:$K$674,1)</f>
        <v xml:space="preserve">Steve Ostrom </v>
      </c>
      <c r="K434" s="31">
        <f>IF(J434=A434,VLOOKUP(A434,'2015'!$A$5:$K$674,3),0)</f>
        <v>229</v>
      </c>
      <c r="L434" s="33">
        <f>IF(J434=A434,VLOOKUP(A434,'2015'!$A$5:$K$674,4),0)</f>
        <v>707900</v>
      </c>
      <c r="M434">
        <f>IF(J434=A434,VLOOKUP(A434,'2015'!$A$5:$K$674,5),0)</f>
        <v>3</v>
      </c>
      <c r="N434">
        <f>IF(J434=A434,VLOOKUP(A434,'2015'!$A$5:$K$674,6),0)</f>
        <v>0</v>
      </c>
      <c r="O434" s="40">
        <f>IF(J434=A434,VLOOKUP(A434,'2015'!$A$5:$K$674,7),0)</f>
        <v>0</v>
      </c>
      <c r="P434">
        <f t="shared" si="33"/>
        <v>-1</v>
      </c>
      <c r="R434" t="str">
        <f>VLOOKUP(A434,'2014'!$A$5:$K$675,1)</f>
        <v xml:space="preserve">Steve Ostrom </v>
      </c>
      <c r="S434" s="31">
        <f>IF(R434=A434,VLOOKUP(A434,'2014'!$A$5:$K$675,3),0)</f>
        <v>242</v>
      </c>
      <c r="T434" s="33">
        <f>IF(R434=A434,VLOOKUP(A434,'2014'!$A$5:$K$675,4),0)</f>
        <v>641000</v>
      </c>
      <c r="U434">
        <f>IF(R434=A434,VLOOKUP(A434,'2014'!$A$5:$K$675,5),0)</f>
        <v>4</v>
      </c>
      <c r="V434">
        <f>IF(R434=A434,VLOOKUP(A434,'2014'!$A$5:$K$675,6),0)</f>
        <v>1</v>
      </c>
      <c r="W434" s="40">
        <f>IF(R434=A434,VLOOKUP(A434,'2014'!$A$5:$K$675,7),0)</f>
        <v>0.25</v>
      </c>
      <c r="X434" t="e">
        <f t="shared" si="34"/>
        <v>#DIV/0!</v>
      </c>
      <c r="Z434">
        <f>IF(R434=A434,VLOOKUP(A434,'2013'!$A$5:$K$674,3),0)</f>
        <v>127</v>
      </c>
      <c r="AA434" s="33">
        <f>IF(R434=A434,VLOOKUP(A434,'2013'!$A$5:$K$674,4),0)</f>
        <v>1339250</v>
      </c>
      <c r="AB434">
        <f>IF(R434=A434,VLOOKUP(A434,'2013'!$A$5:$K$674,5),0)</f>
        <v>8</v>
      </c>
      <c r="AC434">
        <f>IF(R434=A434,VLOOKUP(A434,'2013'!$A$5:$K$674,6),0)</f>
        <v>5</v>
      </c>
      <c r="AD434" s="40">
        <f>IF(R434=A434,VLOOKUP(A434,'2013'!$A$5:$K$674,7),0)</f>
        <v>0.625</v>
      </c>
      <c r="AE434" t="e">
        <f t="shared" si="36"/>
        <v>#DIV/0!</v>
      </c>
      <c r="AG434">
        <f>IF(R434=A434,VLOOKUP(A434,'2012'!$A$5:$K$674,3),0)</f>
        <v>188</v>
      </c>
      <c r="AH434" s="33">
        <f>IF(R434=A434,VLOOKUP(A434,'2012'!$A$5:$K$674,4),0)</f>
        <v>723900</v>
      </c>
      <c r="AI434">
        <f>IF(R434=A434,VLOOKUP(A434,'2012'!$A$5:$K$674,5),0)</f>
        <v>4</v>
      </c>
      <c r="AJ434">
        <f>IF(R434=A434,VLOOKUP(A434,'2012'!$A$5:$K$674,6),0)</f>
        <v>0</v>
      </c>
      <c r="AK434" s="40">
        <f>IF(R434=A434,VLOOKUP(A434,'2012'!$A$5:$K$674,7),0)</f>
        <v>0</v>
      </c>
      <c r="AL434" t="e">
        <f t="shared" si="37"/>
        <v>#DIV/0!</v>
      </c>
      <c r="AN434" t="str">
        <f>VLOOKUP(A434,'2011'!$A$5:$K$674,1)</f>
        <v xml:space="preserve">Steve Cunningham </v>
      </c>
      <c r="AO434">
        <f>IF(AN434=R434,VLOOKUP(A434,'2011'!$A$5:$K$674,3),0)</f>
        <v>0</v>
      </c>
      <c r="AP434" s="33">
        <f>IF(AN434=R434,VLOOKUP(A434,'2011'!$A$5:$K$674,4),0)</f>
        <v>0</v>
      </c>
      <c r="AQ434">
        <f>IF(R434=AN434,VLOOKUP(A434,'2011'!$A$5:$K$674,5),0)</f>
        <v>0</v>
      </c>
      <c r="AR434">
        <f>IF(R434=AN434,VLOOKUP(A434,'2011'!$A$5:$K$674,6),0)</f>
        <v>0</v>
      </c>
      <c r="AS434" s="40">
        <f>IF(R434=AN434,VLOOKUP(A434,'2011'!$A$5:$K$674,7),0)</f>
        <v>0</v>
      </c>
    </row>
    <row r="435" spans="1:45" x14ac:dyDescent="0.2">
      <c r="A435" t="s">
        <v>1626</v>
      </c>
      <c r="B435" t="s">
        <v>1100</v>
      </c>
      <c r="C435">
        <v>314</v>
      </c>
      <c r="D435" s="33">
        <v>547000</v>
      </c>
      <c r="E435">
        <v>6</v>
      </c>
      <c r="F435">
        <v>2</v>
      </c>
      <c r="G435" s="40">
        <v>0.33333333333333331</v>
      </c>
      <c r="H435" s="40" t="e">
        <f t="shared" si="35"/>
        <v>#DIV/0!</v>
      </c>
      <c r="J435" t="str">
        <f>VLOOKUP(A435,'2015'!$A$5:$K$674,1)</f>
        <v xml:space="preserve">Steven L Cash </v>
      </c>
      <c r="K435" s="31">
        <f>IF(J435=A435,VLOOKUP(A435,'2015'!$A$5:$K$674,3),0)</f>
        <v>0</v>
      </c>
      <c r="L435" s="33">
        <f>IF(J435=A435,VLOOKUP(A435,'2015'!$A$5:$K$674,4),0)</f>
        <v>0</v>
      </c>
      <c r="M435">
        <f>IF(J435=A435,VLOOKUP(A435,'2015'!$A$5:$K$674,5),0)</f>
        <v>0</v>
      </c>
      <c r="N435">
        <f>IF(J435=A435,VLOOKUP(A435,'2015'!$A$5:$K$674,6),0)</f>
        <v>0</v>
      </c>
      <c r="O435" s="40">
        <f>IF(J435=A435,VLOOKUP(A435,'2015'!$A$5:$K$674,7),0)</f>
        <v>0</v>
      </c>
      <c r="P435" t="e">
        <f t="shared" si="33"/>
        <v>#DIV/0!</v>
      </c>
      <c r="R435" t="str">
        <f>VLOOKUP(A435,'2014'!$A$5:$K$675,1)</f>
        <v xml:space="preserve">Steven L Cash </v>
      </c>
      <c r="S435" s="31">
        <f>IF(R435=A435,VLOOKUP(A435,'2014'!$A$5:$K$675,3),0)</f>
        <v>0</v>
      </c>
      <c r="T435" s="33">
        <f>IF(R435=A435,VLOOKUP(A435,'2014'!$A$5:$K$675,4),0)</f>
        <v>0</v>
      </c>
      <c r="U435">
        <f>IF(R435=A435,VLOOKUP(A435,'2014'!$A$5:$K$675,5),0)</f>
        <v>0</v>
      </c>
      <c r="V435">
        <f>IF(R435=A435,VLOOKUP(A435,'2014'!$A$5:$K$675,6),0)</f>
        <v>0</v>
      </c>
      <c r="W435" s="40">
        <f>IF(R435=A435,VLOOKUP(A435,'2014'!$A$5:$K$675,7),0)</f>
        <v>0</v>
      </c>
      <c r="X435" t="e">
        <f t="shared" si="34"/>
        <v>#DIV/0!</v>
      </c>
      <c r="Z435">
        <f>IF(R435=A435,VLOOKUP(A435,'2013'!$A$5:$K$674,3),0)</f>
        <v>0</v>
      </c>
      <c r="AA435" s="33">
        <f>IF(R435=A435,VLOOKUP(A435,'2013'!$A$5:$K$674,4),0)</f>
        <v>0</v>
      </c>
      <c r="AB435">
        <f>IF(R435=A435,VLOOKUP(A435,'2013'!$A$5:$K$674,5),0)</f>
        <v>0</v>
      </c>
      <c r="AC435">
        <f>IF(R435=A435,VLOOKUP(A435,'2013'!$A$5:$K$674,6),0)</f>
        <v>0</v>
      </c>
      <c r="AD435" s="40">
        <f>IF(R435=A435,VLOOKUP(A435,'2013'!$A$5:$K$674,7),0)</f>
        <v>0</v>
      </c>
      <c r="AE435" t="e">
        <f t="shared" si="36"/>
        <v>#DIV/0!</v>
      </c>
      <c r="AG435">
        <f>IF(R435=A435,VLOOKUP(A435,'2012'!$A$5:$K$674,3),0)</f>
        <v>0</v>
      </c>
      <c r="AH435" s="33">
        <f>IF(R435=A435,VLOOKUP(A435,'2012'!$A$5:$K$674,4),0)</f>
        <v>0</v>
      </c>
      <c r="AI435">
        <f>IF(R435=A435,VLOOKUP(A435,'2012'!$A$5:$K$674,5),0)</f>
        <v>0</v>
      </c>
      <c r="AJ435">
        <f>IF(R435=A435,VLOOKUP(A435,'2012'!$A$5:$K$674,6),0)</f>
        <v>0</v>
      </c>
      <c r="AK435" s="40">
        <f>IF(R435=A435,VLOOKUP(A435,'2012'!$A$5:$K$674,7),0)</f>
        <v>0</v>
      </c>
      <c r="AL435" t="e">
        <f t="shared" si="37"/>
        <v>#DIV/0!</v>
      </c>
      <c r="AN435" t="str">
        <f>VLOOKUP(A435,'2011'!$A$5:$K$674,1)</f>
        <v xml:space="preserve">Steve Cunningham </v>
      </c>
      <c r="AO435">
        <f>IF(AN435=R435,VLOOKUP(A435,'2011'!$A$5:$K$674,3),0)</f>
        <v>0</v>
      </c>
      <c r="AP435" s="33">
        <f>IF(AN435=R435,VLOOKUP(A435,'2011'!$A$5:$K$674,4),0)</f>
        <v>0</v>
      </c>
      <c r="AQ435">
        <f>IF(R435=AN435,VLOOKUP(A435,'2011'!$A$5:$K$674,5),0)</f>
        <v>0</v>
      </c>
      <c r="AR435">
        <f>IF(R435=AN435,VLOOKUP(A435,'2011'!$A$5:$K$674,6),0)</f>
        <v>0</v>
      </c>
      <c r="AS435" s="40">
        <f>IF(R435=AN435,VLOOKUP(A435,'2011'!$A$5:$K$674,7),0)</f>
        <v>0</v>
      </c>
    </row>
    <row r="436" spans="1:45" x14ac:dyDescent="0.2">
      <c r="A436" t="s">
        <v>1136</v>
      </c>
      <c r="B436" t="s">
        <v>1036</v>
      </c>
      <c r="C436">
        <v>60</v>
      </c>
      <c r="D436" s="33">
        <v>3673677</v>
      </c>
      <c r="E436">
        <v>18</v>
      </c>
      <c r="F436">
        <v>5</v>
      </c>
      <c r="G436" s="40">
        <v>0.27777777777777779</v>
      </c>
      <c r="H436" s="40" t="e">
        <f t="shared" si="35"/>
        <v>#DIV/0!</v>
      </c>
      <c r="J436" t="str">
        <f>VLOOKUP(A436,'2015'!$A$5:$K$674,1)</f>
        <v xml:space="preserve">Stevie Sheffield </v>
      </c>
      <c r="K436" s="31">
        <f>IF(J436=A436,VLOOKUP(A436,'2015'!$A$5:$K$674,3),0)</f>
        <v>46</v>
      </c>
      <c r="L436" s="33">
        <f>IF(J436=A436,VLOOKUP(A436,'2015'!$A$5:$K$674,4),0)</f>
        <v>3142975</v>
      </c>
      <c r="M436">
        <f>IF(J436=A436,VLOOKUP(A436,'2015'!$A$5:$K$674,5),0)</f>
        <v>14</v>
      </c>
      <c r="N436">
        <f>IF(J436=A436,VLOOKUP(A436,'2015'!$A$5:$K$674,6),0)</f>
        <v>3</v>
      </c>
      <c r="O436" s="40">
        <f>IF(J436=A436,VLOOKUP(A436,'2015'!$A$5:$K$674,7),0)</f>
        <v>0.21428571428571427</v>
      </c>
      <c r="P436">
        <f t="shared" si="33"/>
        <v>-0.54999999999999993</v>
      </c>
      <c r="R436" t="str">
        <f>VLOOKUP(A436,'2014'!$A$5:$K$675,1)</f>
        <v xml:space="preserve">Stevie Sheffield </v>
      </c>
      <c r="S436" s="31">
        <f>IF(R436=A436,VLOOKUP(A436,'2014'!$A$5:$K$675,3),0)</f>
        <v>48</v>
      </c>
      <c r="T436" s="33">
        <f>IF(R436=A436,VLOOKUP(A436,'2014'!$A$5:$K$675,4),0)</f>
        <v>3143600</v>
      </c>
      <c r="U436">
        <f>IF(R436=A436,VLOOKUP(A436,'2014'!$A$5:$K$675,5),0)</f>
        <v>21</v>
      </c>
      <c r="V436">
        <f>IF(R436=A436,VLOOKUP(A436,'2014'!$A$5:$K$675,6),0)</f>
        <v>10</v>
      </c>
      <c r="W436" s="40">
        <f>IF(R436=A436,VLOOKUP(A436,'2014'!$A$5:$K$675,7),0)</f>
        <v>0.47619047619047616</v>
      </c>
      <c r="X436" t="e">
        <f t="shared" si="34"/>
        <v>#DIV/0!</v>
      </c>
      <c r="Z436">
        <f>IF(R436=A436,VLOOKUP(A436,'2013'!$A$5:$K$674,3),0)</f>
        <v>79</v>
      </c>
      <c r="AA436" s="33">
        <f>IF(R436=A436,VLOOKUP(A436,'2013'!$A$5:$K$674,4),0)</f>
        <v>2117950</v>
      </c>
      <c r="AB436">
        <f>IF(R436=A436,VLOOKUP(A436,'2013'!$A$5:$K$674,5),0)</f>
        <v>11</v>
      </c>
      <c r="AC436">
        <f>IF(R436=A436,VLOOKUP(A436,'2013'!$A$5:$K$674,6),0)</f>
        <v>1</v>
      </c>
      <c r="AD436" s="40">
        <f>IF(R436=A436,VLOOKUP(A436,'2013'!$A$5:$K$674,7),0)</f>
        <v>9.0909090909090912E-2</v>
      </c>
      <c r="AE436" t="e">
        <f t="shared" si="36"/>
        <v>#DIV/0!</v>
      </c>
      <c r="AG436">
        <f>IF(R436=A436,VLOOKUP(A436,'2012'!$A$5:$K$674,3),0)</f>
        <v>42</v>
      </c>
      <c r="AH436" s="33">
        <f>IF(R436=A436,VLOOKUP(A436,'2012'!$A$5:$K$674,4),0)</f>
        <v>2855200</v>
      </c>
      <c r="AI436">
        <f>IF(R436=A436,VLOOKUP(A436,'2012'!$A$5:$K$674,5),0)</f>
        <v>13</v>
      </c>
      <c r="AJ436">
        <f>IF(R436=A436,VLOOKUP(A436,'2012'!$A$5:$K$674,6),0)</f>
        <v>0</v>
      </c>
      <c r="AK436" s="40">
        <f>IF(R436=A436,VLOOKUP(A436,'2012'!$A$5:$K$674,7),0)</f>
        <v>0</v>
      </c>
      <c r="AL436" t="e">
        <f t="shared" si="37"/>
        <v>#DIV/0!</v>
      </c>
      <c r="AN436" t="str">
        <f>VLOOKUP(A436,'2011'!$A$5:$K$674,1)</f>
        <v xml:space="preserve">Stevie Sheffield </v>
      </c>
      <c r="AO436">
        <f>IF(AN436=R436,VLOOKUP(A436,'2011'!$A$5:$K$674,3),0)</f>
        <v>200</v>
      </c>
      <c r="AP436" s="33">
        <f>IF(AN436=R436,VLOOKUP(A436,'2011'!$A$5:$K$674,4),0)</f>
        <v>520500</v>
      </c>
      <c r="AQ436">
        <f>IF(R436=AN436,VLOOKUP(A436,'2011'!$A$5:$K$674,5),0)</f>
        <v>3</v>
      </c>
      <c r="AR436">
        <f>IF(R436=AN436,VLOOKUP(A436,'2011'!$A$5:$K$674,6),0)</f>
        <v>0</v>
      </c>
      <c r="AS436" s="40">
        <f>IF(R436=AN436,VLOOKUP(A436,'2011'!$A$5:$K$674,7),0)</f>
        <v>0</v>
      </c>
    </row>
    <row r="437" spans="1:45" x14ac:dyDescent="0.2">
      <c r="A437" t="s">
        <v>1420</v>
      </c>
      <c r="B437" t="s">
        <v>300</v>
      </c>
      <c r="C437">
        <v>18</v>
      </c>
      <c r="D437" s="33">
        <v>7337600</v>
      </c>
      <c r="E437">
        <v>36</v>
      </c>
      <c r="F437">
        <v>15</v>
      </c>
      <c r="G437" s="40">
        <v>0.41666666666666669</v>
      </c>
      <c r="H437" s="40" t="e">
        <f t="shared" si="35"/>
        <v>#DIV/0!</v>
      </c>
      <c r="J437" t="str">
        <f>VLOOKUP(A437,'2015'!$A$5:$K$674,1)</f>
        <v xml:space="preserve">Sue Milam-Reed </v>
      </c>
      <c r="K437" s="31">
        <f>IF(J437=A437,VLOOKUP(A437,'2015'!$A$5:$K$674,3),0)</f>
        <v>51</v>
      </c>
      <c r="L437" s="33">
        <f>IF(J437=A437,VLOOKUP(A437,'2015'!$A$5:$K$674,4),0)</f>
        <v>2983700</v>
      </c>
      <c r="M437">
        <f>IF(J437=A437,VLOOKUP(A437,'2015'!$A$5:$K$674,5),0)</f>
        <v>13</v>
      </c>
      <c r="N437">
        <f>IF(J437=A437,VLOOKUP(A437,'2015'!$A$5:$K$674,6),0)</f>
        <v>6</v>
      </c>
      <c r="O437" s="40">
        <f>IF(J437=A437,VLOOKUP(A437,'2015'!$A$5:$K$674,7),0)</f>
        <v>0.46153846153846156</v>
      </c>
      <c r="P437" t="e">
        <f t="shared" si="33"/>
        <v>#DIV/0!</v>
      </c>
      <c r="R437" t="str">
        <f>VLOOKUP(A437,'2014'!$A$5:$K$675,1)</f>
        <v xml:space="preserve">Sue M Reed </v>
      </c>
      <c r="S437" s="31">
        <f>IF(R437=A437,VLOOKUP(A437,'2014'!$A$5:$K$675,3),0)</f>
        <v>0</v>
      </c>
      <c r="T437" s="33">
        <f>IF(R437=A437,VLOOKUP(A437,'2014'!$A$5:$K$675,4),0)</f>
        <v>0</v>
      </c>
      <c r="U437">
        <f>IF(R437=A437,VLOOKUP(A437,'2014'!$A$5:$K$675,5),0)</f>
        <v>0</v>
      </c>
      <c r="V437">
        <f>IF(R437=A437,VLOOKUP(A437,'2014'!$A$5:$K$675,6),0)</f>
        <v>0</v>
      </c>
      <c r="W437" s="40">
        <f>IF(R437=A437,VLOOKUP(A437,'2014'!$A$5:$K$675,7),0)</f>
        <v>0</v>
      </c>
      <c r="X437">
        <f t="shared" si="34"/>
        <v>-1</v>
      </c>
      <c r="Z437">
        <f>IF(R437=A437,VLOOKUP(A437,'2013'!$A$5:$K$674,3),0)</f>
        <v>0</v>
      </c>
      <c r="AA437" s="33">
        <f>IF(R437=A437,VLOOKUP(A437,'2013'!$A$5:$K$674,4),0)</f>
        <v>0</v>
      </c>
      <c r="AB437">
        <f>IF(R437=A437,VLOOKUP(A437,'2013'!$A$5:$K$674,5),0)</f>
        <v>0</v>
      </c>
      <c r="AC437">
        <f>IF(R437=A437,VLOOKUP(A437,'2013'!$A$5:$K$674,6),0)</f>
        <v>0</v>
      </c>
      <c r="AD437" s="40">
        <f>IF(R437=A437,VLOOKUP(A437,'2013'!$A$5:$K$674,7),0)</f>
        <v>0</v>
      </c>
      <c r="AE437">
        <f t="shared" si="36"/>
        <v>-1</v>
      </c>
      <c r="AG437">
        <f>IF(R437=A437,VLOOKUP(A437,'2012'!$A$5:$K$674,3),0)</f>
        <v>0</v>
      </c>
      <c r="AH437" s="33">
        <f>IF(R437=A437,VLOOKUP(A437,'2012'!$A$5:$K$674,4),0)</f>
        <v>0</v>
      </c>
      <c r="AI437">
        <f>IF(R437=A437,VLOOKUP(A437,'2012'!$A$5:$K$674,5),0)</f>
        <v>0</v>
      </c>
      <c r="AJ437">
        <f>IF(R437=A437,VLOOKUP(A437,'2012'!$A$5:$K$674,6),0)</f>
        <v>0</v>
      </c>
      <c r="AK437" s="40">
        <f>IF(R437=A437,VLOOKUP(A437,'2012'!$A$5:$K$674,7),0)</f>
        <v>0</v>
      </c>
      <c r="AL437">
        <f t="shared" si="37"/>
        <v>-1</v>
      </c>
      <c r="AN437" t="str">
        <f>VLOOKUP(A437,'2011'!$A$5:$K$674,1)</f>
        <v xml:space="preserve">Sue M Reed </v>
      </c>
      <c r="AO437">
        <f>IF(AN437=R437,VLOOKUP(A437,'2011'!$A$5:$K$674,3),0)</f>
        <v>20</v>
      </c>
      <c r="AP437" s="33">
        <f>IF(AN437=R437,VLOOKUP(A437,'2011'!$A$5:$K$674,4),0)</f>
        <v>3611850</v>
      </c>
      <c r="AQ437">
        <f>IF(R437=AN437,VLOOKUP(A437,'2011'!$A$5:$K$674,5),0)</f>
        <v>24</v>
      </c>
      <c r="AR437">
        <f>IF(R437=AN437,VLOOKUP(A437,'2011'!$A$5:$K$674,6),0)</f>
        <v>4</v>
      </c>
      <c r="AS437" s="40">
        <f>IF(R437=AN437,VLOOKUP(A437,'2011'!$A$5:$K$674,7),0)</f>
        <v>0.16666666666666666</v>
      </c>
    </row>
    <row r="438" spans="1:45" x14ac:dyDescent="0.2">
      <c r="A438" t="s">
        <v>639</v>
      </c>
      <c r="B438" t="s">
        <v>1036</v>
      </c>
      <c r="C438">
        <v>114</v>
      </c>
      <c r="D438" s="33">
        <v>2310760</v>
      </c>
      <c r="E438">
        <v>11</v>
      </c>
      <c r="F438">
        <v>4</v>
      </c>
      <c r="G438" s="40">
        <v>0.36363636363636365</v>
      </c>
      <c r="H438" s="40">
        <f t="shared" si="35"/>
        <v>0.92207792207792205</v>
      </c>
      <c r="J438" t="str">
        <f>VLOOKUP(A438,'2015'!$A$5:$K$674,1)</f>
        <v xml:space="preserve">Susan Beene Nokes </v>
      </c>
      <c r="K438" s="31">
        <f>IF(J438=A438,VLOOKUP(A438,'2015'!$A$5:$K$674,3),0)</f>
        <v>168</v>
      </c>
      <c r="L438" s="33">
        <f>IF(J438=A438,VLOOKUP(A438,'2015'!$A$5:$K$674,4),0)</f>
        <v>1078500</v>
      </c>
      <c r="M438">
        <f>IF(J438=A438,VLOOKUP(A438,'2015'!$A$5:$K$674,5),0)</f>
        <v>4</v>
      </c>
      <c r="N438">
        <f>IF(J438=A438,VLOOKUP(A438,'2015'!$A$5:$K$674,6),0)</f>
        <v>3</v>
      </c>
      <c r="O438" s="40">
        <f>IF(J438=A438,VLOOKUP(A438,'2015'!$A$5:$K$674,7),0)</f>
        <v>0.75</v>
      </c>
      <c r="P438">
        <f t="shared" si="33"/>
        <v>0.31250000000000006</v>
      </c>
      <c r="R438" t="str">
        <f>VLOOKUP(A438,'2014'!$A$5:$K$675,1)</f>
        <v xml:space="preserve">Susan Beene Nokes </v>
      </c>
      <c r="S438" s="31">
        <f>IF(R438=A438,VLOOKUP(A438,'2014'!$A$5:$K$675,3),0)</f>
        <v>201</v>
      </c>
      <c r="T438" s="33">
        <f>IF(R438=A438,VLOOKUP(A438,'2014'!$A$5:$K$675,4),0)</f>
        <v>915300</v>
      </c>
      <c r="U438">
        <f>IF(R438=A438,VLOOKUP(A438,'2014'!$A$5:$K$675,5),0)</f>
        <v>7</v>
      </c>
      <c r="V438">
        <f>IF(R438=A438,VLOOKUP(A438,'2014'!$A$5:$K$675,6),0)</f>
        <v>4</v>
      </c>
      <c r="W438" s="40">
        <f>IF(R438=A438,VLOOKUP(A438,'2014'!$A$5:$K$675,7),0)</f>
        <v>0.5714285714285714</v>
      </c>
      <c r="X438" t="e">
        <f t="shared" si="34"/>
        <v>#DIV/0!</v>
      </c>
      <c r="Z438">
        <f>IF(R438=A438,VLOOKUP(A438,'2013'!$A$5:$K$674,3),0)</f>
        <v>218</v>
      </c>
      <c r="AA438" s="33">
        <f>IF(R438=A438,VLOOKUP(A438,'2013'!$A$5:$K$674,4),0)</f>
        <v>644500</v>
      </c>
      <c r="AB438">
        <f>IF(R438=A438,VLOOKUP(A438,'2013'!$A$5:$K$674,5),0)</f>
        <v>5</v>
      </c>
      <c r="AC438">
        <f>IF(R438=A438,VLOOKUP(A438,'2013'!$A$5:$K$674,6),0)</f>
        <v>3</v>
      </c>
      <c r="AD438" s="40">
        <f>IF(R438=A438,VLOOKUP(A438,'2013'!$A$5:$K$674,7),0)</f>
        <v>0.6</v>
      </c>
      <c r="AE438" t="e">
        <f t="shared" si="36"/>
        <v>#DIV/0!</v>
      </c>
      <c r="AG438">
        <f>IF(R438=A438,VLOOKUP(A438,'2012'!$A$5:$K$674,3),0)</f>
        <v>11</v>
      </c>
      <c r="AH438" s="33">
        <f>IF(R438=A438,VLOOKUP(A438,'2012'!$A$5:$K$674,4),0)</f>
        <v>7072099</v>
      </c>
      <c r="AI438">
        <f>IF(R438=A438,VLOOKUP(A438,'2012'!$A$5:$K$674,5),0)</f>
        <v>37</v>
      </c>
      <c r="AJ438">
        <f>IF(R438=A438,VLOOKUP(A438,'2012'!$A$5:$K$674,6),0)</f>
        <v>7</v>
      </c>
      <c r="AK438" s="40">
        <f>IF(R438=A438,VLOOKUP(A438,'2012'!$A$5:$K$674,7),0)</f>
        <v>0.1891891891891892</v>
      </c>
      <c r="AL438" t="e">
        <f t="shared" si="37"/>
        <v>#DIV/0!</v>
      </c>
      <c r="AN438" t="str">
        <f>VLOOKUP(A438,'2011'!$A$5:$K$674,1)</f>
        <v xml:space="preserve">Sue Richardson </v>
      </c>
      <c r="AO438">
        <f>IF(AN438=R438,VLOOKUP(A438,'2011'!$A$5:$K$674,3),0)</f>
        <v>0</v>
      </c>
      <c r="AP438" s="33">
        <f>IF(AN438=R438,VLOOKUP(A438,'2011'!$A$5:$K$674,4),0)</f>
        <v>0</v>
      </c>
      <c r="AQ438">
        <f>IF(R438=AN438,VLOOKUP(A438,'2011'!$A$5:$K$674,5),0)</f>
        <v>0</v>
      </c>
      <c r="AR438">
        <f>IF(R438=AN438,VLOOKUP(A438,'2011'!$A$5:$K$674,6),0)</f>
        <v>0</v>
      </c>
      <c r="AS438" s="40">
        <f>IF(R438=AN438,VLOOKUP(A438,'2011'!$A$5:$K$674,7),0)</f>
        <v>0</v>
      </c>
    </row>
    <row r="439" spans="1:45" x14ac:dyDescent="0.2">
      <c r="A439" t="s">
        <v>61</v>
      </c>
      <c r="B439" t="s">
        <v>300</v>
      </c>
      <c r="C439">
        <v>86</v>
      </c>
      <c r="D439" s="33">
        <v>2718360</v>
      </c>
      <c r="E439">
        <v>11</v>
      </c>
      <c r="F439">
        <v>7</v>
      </c>
      <c r="G439" s="40">
        <v>0.63636363636363635</v>
      </c>
      <c r="H439" s="40">
        <f t="shared" si="35"/>
        <v>0.38842975206611574</v>
      </c>
      <c r="J439" t="str">
        <f>VLOOKUP(A439,'2015'!$A$5:$K$674,1)</f>
        <v xml:space="preserve">Susan K Sharp </v>
      </c>
      <c r="K439" s="31">
        <f>IF(J439=A439,VLOOKUP(A439,'2015'!$A$5:$K$674,3),0)</f>
        <v>74</v>
      </c>
      <c r="L439" s="33">
        <f>IF(J439=A439,VLOOKUP(A439,'2015'!$A$5:$K$674,4),0)</f>
        <v>2309200</v>
      </c>
      <c r="M439">
        <f>IF(J439=A439,VLOOKUP(A439,'2015'!$A$5:$K$674,5),0)</f>
        <v>11</v>
      </c>
      <c r="N439">
        <f>IF(J439=A439,VLOOKUP(A439,'2015'!$A$5:$K$674,6),0)</f>
        <v>5</v>
      </c>
      <c r="O439" s="40">
        <f>IF(J439=A439,VLOOKUP(A439,'2015'!$A$5:$K$674,7),0)</f>
        <v>0.45454545454545453</v>
      </c>
      <c r="P439">
        <f t="shared" si="33"/>
        <v>-0.28571428571428575</v>
      </c>
      <c r="R439" t="str">
        <f>VLOOKUP(A439,'2014'!$A$5:$K$675,1)</f>
        <v xml:space="preserve">Susan K Sharp </v>
      </c>
      <c r="S439" s="31">
        <f>IF(R439=A439,VLOOKUP(A439,'2014'!$A$5:$K$675,3),0)</f>
        <v>73</v>
      </c>
      <c r="T439" s="33">
        <f>IF(R439=A439,VLOOKUP(A439,'2014'!$A$5:$K$675,4),0)</f>
        <v>2535200</v>
      </c>
      <c r="U439">
        <f>IF(R439=A439,VLOOKUP(A439,'2014'!$A$5:$K$675,5),0)</f>
        <v>11</v>
      </c>
      <c r="V439">
        <f>IF(R439=A439,VLOOKUP(A439,'2014'!$A$5:$K$675,6),0)</f>
        <v>7</v>
      </c>
      <c r="W439" s="40">
        <f>IF(R439=A439,VLOOKUP(A439,'2014'!$A$5:$K$675,7),0)</f>
        <v>0.63636363636363635</v>
      </c>
      <c r="X439">
        <f t="shared" si="34"/>
        <v>1.4965034965034967</v>
      </c>
      <c r="Z439">
        <f>IF(R439=A439,VLOOKUP(A439,'2013'!$A$5:$K$674,3),0)</f>
        <v>39</v>
      </c>
      <c r="AA439" s="33">
        <f>IF(R439=A439,VLOOKUP(A439,'2013'!$A$5:$K$674,4),0)</f>
        <v>3335170</v>
      </c>
      <c r="AB439">
        <f>IF(R439=A439,VLOOKUP(A439,'2013'!$A$5:$K$674,5),0)</f>
        <v>17</v>
      </c>
      <c r="AC439">
        <f>IF(R439=A439,VLOOKUP(A439,'2013'!$A$5:$K$674,6),0)</f>
        <v>8</v>
      </c>
      <c r="AD439" s="40">
        <f>IF(R439=A439,VLOOKUP(A439,'2013'!$A$5:$K$674,7),0)</f>
        <v>0.47058823529411764</v>
      </c>
      <c r="AE439">
        <f t="shared" si="36"/>
        <v>0.25490196078431371</v>
      </c>
      <c r="AG439">
        <f>IF(R439=A439,VLOOKUP(A439,'2012'!$A$5:$K$674,3),0)</f>
        <v>17</v>
      </c>
      <c r="AH439" s="33">
        <f>IF(R439=A439,VLOOKUP(A439,'2012'!$A$5:$K$674,4),0)</f>
        <v>5292000</v>
      </c>
      <c r="AI439">
        <f>IF(R439=A439,VLOOKUP(A439,'2012'!$A$5:$K$674,5),0)</f>
        <v>24</v>
      </c>
      <c r="AJ439">
        <f>IF(R439=A439,VLOOKUP(A439,'2012'!$A$5:$K$674,6),0)</f>
        <v>11</v>
      </c>
      <c r="AK439" s="40">
        <f>IF(R439=A439,VLOOKUP(A439,'2012'!$A$5:$K$674,7),0)</f>
        <v>0.45833333333333331</v>
      </c>
      <c r="AL439">
        <f t="shared" si="37"/>
        <v>0.375</v>
      </c>
      <c r="AN439" t="str">
        <f>VLOOKUP(A439,'2011'!$A$5:$K$674,1)</f>
        <v xml:space="preserve">Susan K Sharp </v>
      </c>
      <c r="AO439">
        <f>IF(AN439=R439,VLOOKUP(A439,'2011'!$A$5:$K$674,3),0)</f>
        <v>17</v>
      </c>
      <c r="AP439" s="33">
        <f>IF(AN439=R439,VLOOKUP(A439,'2011'!$A$5:$K$674,4),0)</f>
        <v>3949800</v>
      </c>
      <c r="AQ439">
        <f>IF(R439=AN439,VLOOKUP(A439,'2011'!$A$5:$K$674,5),0)</f>
        <v>15</v>
      </c>
      <c r="AR439">
        <f>IF(R439=AN439,VLOOKUP(A439,'2011'!$A$5:$K$674,6),0)</f>
        <v>5</v>
      </c>
      <c r="AS439" s="40">
        <f>IF(R439=AN439,VLOOKUP(A439,'2011'!$A$5:$K$674,7),0)</f>
        <v>0.33333333333333331</v>
      </c>
    </row>
    <row r="440" spans="1:45" x14ac:dyDescent="0.2">
      <c r="A440" t="s">
        <v>749</v>
      </c>
      <c r="B440" t="s">
        <v>1448</v>
      </c>
      <c r="C440">
        <v>87</v>
      </c>
      <c r="D440" s="33">
        <v>2715821</v>
      </c>
      <c r="E440">
        <v>17</v>
      </c>
      <c r="F440">
        <v>6</v>
      </c>
      <c r="G440" s="40">
        <v>0.35294117647058826</v>
      </c>
      <c r="H440" s="40">
        <f t="shared" si="35"/>
        <v>5.882352941176483E-2</v>
      </c>
      <c r="J440" t="str">
        <f>VLOOKUP(A440,'2015'!$A$5:$K$674,1)</f>
        <v xml:space="preserve">Syndi Slaughter </v>
      </c>
      <c r="K440" s="31">
        <f>IF(J440=A440,VLOOKUP(A440,'2015'!$A$5:$K$674,3),0)</f>
        <v>149</v>
      </c>
      <c r="L440" s="33">
        <f>IF(J440=A440,VLOOKUP(A440,'2015'!$A$5:$K$674,4),0)</f>
        <v>1251150</v>
      </c>
      <c r="M440">
        <f>IF(J440=A440,VLOOKUP(A440,'2015'!$A$5:$K$674,5),0)</f>
        <v>10</v>
      </c>
      <c r="N440">
        <f>IF(J440=A440,VLOOKUP(A440,'2015'!$A$5:$K$674,6),0)</f>
        <v>1</v>
      </c>
      <c r="O440" s="40">
        <f>IF(J440=A440,VLOOKUP(A440,'2015'!$A$5:$K$674,7),0)</f>
        <v>0.1</v>
      </c>
      <c r="P440" t="e">
        <f t="shared" si="33"/>
        <v>#DIV/0!</v>
      </c>
      <c r="R440" t="str">
        <f>VLOOKUP(A440,'2014'!$A$5:$K$675,1)</f>
        <v xml:space="preserve">Syndi Slaughter </v>
      </c>
      <c r="S440" s="31">
        <f>IF(R440=A440,VLOOKUP(A440,'2014'!$A$5:$K$675,3),0)</f>
        <v>95</v>
      </c>
      <c r="T440" s="33">
        <f>IF(R440=A440,VLOOKUP(A440,'2014'!$A$5:$K$675,4),0)</f>
        <v>1990400</v>
      </c>
      <c r="U440">
        <f>IF(R440=A440,VLOOKUP(A440,'2014'!$A$5:$K$675,5),0)</f>
        <v>18</v>
      </c>
      <c r="V440">
        <f>IF(R440=A440,VLOOKUP(A440,'2014'!$A$5:$K$675,6),0)</f>
        <v>0</v>
      </c>
      <c r="W440" s="40">
        <f>IF(R440=A440,VLOOKUP(A440,'2014'!$A$5:$K$675,7),0)</f>
        <v>0</v>
      </c>
      <c r="X440" t="e">
        <f t="shared" si="34"/>
        <v>#DIV/0!</v>
      </c>
      <c r="Z440">
        <f>IF(R440=A440,VLOOKUP(A440,'2013'!$A$5:$K$674,3),0)</f>
        <v>375</v>
      </c>
      <c r="AA440" s="33">
        <f>IF(R440=A440,VLOOKUP(A440,'2013'!$A$5:$K$674,4),0)</f>
        <v>91000</v>
      </c>
      <c r="AB440">
        <f>IF(R440=A440,VLOOKUP(A440,'2013'!$A$5:$K$674,5),0)</f>
        <v>1</v>
      </c>
      <c r="AC440">
        <f>IF(R440=A440,VLOOKUP(A440,'2013'!$A$5:$K$674,6),0)</f>
        <v>0</v>
      </c>
      <c r="AD440" s="40">
        <f>IF(R440=A440,VLOOKUP(A440,'2013'!$A$5:$K$674,7),0)</f>
        <v>0</v>
      </c>
      <c r="AE440" t="e">
        <f t="shared" si="36"/>
        <v>#DIV/0!</v>
      </c>
      <c r="AG440">
        <f>IF(R440=A440,VLOOKUP(A440,'2012'!$A$5:$K$674,3),0)</f>
        <v>128</v>
      </c>
      <c r="AH440" s="33">
        <f>IF(R440=A440,VLOOKUP(A440,'2012'!$A$5:$K$674,4),0)</f>
        <v>1186928</v>
      </c>
      <c r="AI440">
        <f>IF(R440=A440,VLOOKUP(A440,'2012'!$A$5:$K$674,5),0)</f>
        <v>21</v>
      </c>
      <c r="AJ440">
        <f>IF(R440=A440,VLOOKUP(A440,'2012'!$A$5:$K$674,6),0)</f>
        <v>7</v>
      </c>
      <c r="AK440" s="40">
        <f>IF(R440=A440,VLOOKUP(A440,'2012'!$A$5:$K$674,7),0)</f>
        <v>0.33333333333333331</v>
      </c>
      <c r="AL440" t="e">
        <f t="shared" si="37"/>
        <v>#DIV/0!</v>
      </c>
      <c r="AN440" t="str">
        <f>VLOOKUP(A440,'2011'!$A$5:$K$674,1)</f>
        <v xml:space="preserve">Sylvia McAleavy </v>
      </c>
      <c r="AO440">
        <f>IF(AN440=R440,VLOOKUP(A440,'2011'!$A$5:$K$674,3),0)</f>
        <v>0</v>
      </c>
      <c r="AP440" s="33">
        <f>IF(AN440=R440,VLOOKUP(A440,'2011'!$A$5:$K$674,4),0)</f>
        <v>0</v>
      </c>
      <c r="AQ440">
        <f>IF(R440=AN440,VLOOKUP(A440,'2011'!$A$5:$K$674,5),0)</f>
        <v>0</v>
      </c>
      <c r="AR440">
        <f>IF(R440=AN440,VLOOKUP(A440,'2011'!$A$5:$K$674,6),0)</f>
        <v>0</v>
      </c>
      <c r="AS440" s="40">
        <f>IF(R440=AN440,VLOOKUP(A440,'2011'!$A$5:$K$674,7),0)</f>
        <v>0</v>
      </c>
    </row>
    <row r="441" spans="1:45" x14ac:dyDescent="0.2">
      <c r="A441" t="s">
        <v>395</v>
      </c>
      <c r="B441" t="s">
        <v>1036</v>
      </c>
      <c r="C441">
        <v>280</v>
      </c>
      <c r="D441" s="33">
        <v>737720</v>
      </c>
      <c r="E441">
        <v>5</v>
      </c>
      <c r="F441">
        <v>0</v>
      </c>
      <c r="G441" s="40">
        <v>0</v>
      </c>
      <c r="H441" s="40" t="e">
        <f t="shared" ref="H441:H482" si="38">+(G441-AK441)/AK441</f>
        <v>#DIV/0!</v>
      </c>
      <c r="J441" t="str">
        <f>VLOOKUP(A441,'2015'!$A$5:$K$674,1)</f>
        <v xml:space="preserve">Tammy Bush </v>
      </c>
      <c r="K441" s="31">
        <f>IF(J441=A441,VLOOKUP(A441,'2015'!$A$5:$K$674,3),0)</f>
        <v>233</v>
      </c>
      <c r="L441" s="33">
        <f>IF(J441=A441,VLOOKUP(A441,'2015'!$A$5:$K$674,4),0)</f>
        <v>678500</v>
      </c>
      <c r="M441">
        <f>IF(J441=A441,VLOOKUP(A441,'2015'!$A$5:$K$674,5),0)</f>
        <v>6</v>
      </c>
      <c r="N441">
        <f>IF(J441=A441,VLOOKUP(A441,'2015'!$A$5:$K$674,6),0)</f>
        <v>1</v>
      </c>
      <c r="O441" s="40">
        <f>IF(J441=A441,VLOOKUP(A441,'2015'!$A$5:$K$674,7),0)</f>
        <v>0.16666666666666666</v>
      </c>
      <c r="P441">
        <f t="shared" ref="P441:P482" si="39">+(O441-W441)/W441</f>
        <v>0.16666666666666666</v>
      </c>
      <c r="R441" t="str">
        <f>VLOOKUP(A441,'2014'!$A$5:$K$675,1)</f>
        <v xml:space="preserve">Tammy Bush </v>
      </c>
      <c r="S441" s="31">
        <f>IF(R441=A441,VLOOKUP(A441,'2014'!$A$5:$K$675,3),0)</f>
        <v>181</v>
      </c>
      <c r="T441" s="33">
        <f>IF(R441=A441,VLOOKUP(A441,'2014'!$A$5:$K$675,4),0)</f>
        <v>1047400</v>
      </c>
      <c r="U441">
        <f>IF(R441=A441,VLOOKUP(A441,'2014'!$A$5:$K$675,5),0)</f>
        <v>7</v>
      </c>
      <c r="V441">
        <f>IF(R441=A441,VLOOKUP(A441,'2014'!$A$5:$K$675,6),0)</f>
        <v>1</v>
      </c>
      <c r="W441" s="40">
        <f>IF(R441=A441,VLOOKUP(A441,'2014'!$A$5:$K$675,7),0)</f>
        <v>0.14285714285714285</v>
      </c>
      <c r="X441" t="e">
        <f t="shared" ref="X441:X482" si="40">+(W441-AE441)/AE441</f>
        <v>#DIV/0!</v>
      </c>
      <c r="Z441">
        <f>IF(R441=A441,VLOOKUP(A441,'2013'!$A$5:$K$674,3),0)</f>
        <v>208</v>
      </c>
      <c r="AA441" s="33">
        <f>IF(R441=A441,VLOOKUP(A441,'2013'!$A$5:$K$674,4),0)</f>
        <v>690500</v>
      </c>
      <c r="AB441">
        <f>IF(R441=A441,VLOOKUP(A441,'2013'!$A$5:$K$674,5),0)</f>
        <v>8</v>
      </c>
      <c r="AC441">
        <f>IF(R441=A441,VLOOKUP(A441,'2013'!$A$5:$K$674,6),0)</f>
        <v>0</v>
      </c>
      <c r="AD441" s="40">
        <f>IF(R441=A441,VLOOKUP(A441,'2013'!$A$5:$K$674,7),0)</f>
        <v>0</v>
      </c>
      <c r="AE441" t="e">
        <f t="shared" ref="AE441:AE482" si="41">+(AD441-AL441)/AL441</f>
        <v>#DIV/0!</v>
      </c>
      <c r="AG441">
        <f>IF(R441=A441,VLOOKUP(A441,'2012'!$A$5:$K$674,3),0)</f>
        <v>256</v>
      </c>
      <c r="AH441" s="33">
        <f>IF(R441=A441,VLOOKUP(A441,'2012'!$A$5:$K$674,4),0)</f>
        <v>379900</v>
      </c>
      <c r="AI441">
        <f>IF(R441=A441,VLOOKUP(A441,'2012'!$A$5:$K$674,5),0)</f>
        <v>4</v>
      </c>
      <c r="AJ441">
        <f>IF(R441=A441,VLOOKUP(A441,'2012'!$A$5:$K$674,6),0)</f>
        <v>0</v>
      </c>
      <c r="AK441" s="40">
        <f>IF(R441=A441,VLOOKUP(A441,'2012'!$A$5:$K$674,7),0)</f>
        <v>0</v>
      </c>
      <c r="AL441" t="e">
        <f t="shared" ref="AL441:AL482" si="42">+(AK441-AS441)/AS441</f>
        <v>#DIV/0!</v>
      </c>
      <c r="AN441" t="str">
        <f>VLOOKUP(A441,'2011'!$A$5:$K$674,1)</f>
        <v xml:space="preserve">Sylvia McAleavy </v>
      </c>
      <c r="AO441">
        <f>IF(AN441=R441,VLOOKUP(A441,'2011'!$A$5:$K$674,3),0)</f>
        <v>0</v>
      </c>
      <c r="AP441" s="33">
        <f>IF(AN441=R441,VLOOKUP(A441,'2011'!$A$5:$K$674,4),0)</f>
        <v>0</v>
      </c>
      <c r="AQ441">
        <f>IF(R441=AN441,VLOOKUP(A441,'2011'!$A$5:$K$674,5),0)</f>
        <v>0</v>
      </c>
      <c r="AR441">
        <f>IF(R441=AN441,VLOOKUP(A441,'2011'!$A$5:$K$674,6),0)</f>
        <v>0</v>
      </c>
      <c r="AS441" s="40">
        <f>IF(R441=AN441,VLOOKUP(A441,'2011'!$A$5:$K$674,7),0)</f>
        <v>0</v>
      </c>
    </row>
    <row r="442" spans="1:45" x14ac:dyDescent="0.2">
      <c r="A442" t="s">
        <v>1163</v>
      </c>
      <c r="B442" t="s">
        <v>1099</v>
      </c>
      <c r="C442">
        <v>46</v>
      </c>
      <c r="D442" s="33">
        <v>4350400</v>
      </c>
      <c r="E442">
        <v>17</v>
      </c>
      <c r="F442">
        <v>2</v>
      </c>
      <c r="G442" s="40">
        <v>0.11764705882352941</v>
      </c>
      <c r="H442" s="40">
        <f t="shared" si="38"/>
        <v>0.52941176470588225</v>
      </c>
      <c r="J442" t="str">
        <f>VLOOKUP(A442,'2015'!$A$5:$K$674,1)</f>
        <v xml:space="preserve">Tammy Cathey </v>
      </c>
      <c r="K442" s="31">
        <f>IF(J442=A442,VLOOKUP(A442,'2015'!$A$5:$K$674,3),0)</f>
        <v>134</v>
      </c>
      <c r="L442" s="33">
        <f>IF(J442=A442,VLOOKUP(A442,'2015'!$A$5:$K$674,4),0)</f>
        <v>1425700</v>
      </c>
      <c r="M442">
        <f>IF(J442=A442,VLOOKUP(A442,'2015'!$A$5:$K$674,5),0)</f>
        <v>10</v>
      </c>
      <c r="N442">
        <f>IF(J442=A442,VLOOKUP(A442,'2015'!$A$5:$K$674,6),0)</f>
        <v>0</v>
      </c>
      <c r="O442" s="40">
        <f>IF(J442=A442,VLOOKUP(A442,'2015'!$A$5:$K$674,7),0)</f>
        <v>0</v>
      </c>
      <c r="P442" t="e">
        <f t="shared" si="39"/>
        <v>#DIV/0!</v>
      </c>
      <c r="R442" t="str">
        <f>VLOOKUP(A442,'2014'!$A$5:$K$675,1)</f>
        <v xml:space="preserve">Tammy Cathey </v>
      </c>
      <c r="S442" s="31">
        <f>IF(R442=A442,VLOOKUP(A442,'2014'!$A$5:$K$675,3),0)</f>
        <v>179</v>
      </c>
      <c r="T442" s="33">
        <f>IF(R442=A442,VLOOKUP(A442,'2014'!$A$5:$K$675,4),0)</f>
        <v>1068840</v>
      </c>
      <c r="U442">
        <f>IF(R442=A442,VLOOKUP(A442,'2014'!$A$5:$K$675,5),0)</f>
        <v>9</v>
      </c>
      <c r="V442">
        <f>IF(R442=A442,VLOOKUP(A442,'2014'!$A$5:$K$675,6),0)</f>
        <v>0</v>
      </c>
      <c r="W442" s="40">
        <f>IF(R442=A442,VLOOKUP(A442,'2014'!$A$5:$K$675,7),0)</f>
        <v>0</v>
      </c>
      <c r="X442">
        <f t="shared" si="40"/>
        <v>-1</v>
      </c>
      <c r="Z442">
        <f>IF(R442=A442,VLOOKUP(A442,'2013'!$A$5:$K$674,3),0)</f>
        <v>40</v>
      </c>
      <c r="AA442" s="33">
        <f>IF(R442=A442,VLOOKUP(A442,'2013'!$A$5:$K$674,4),0)</f>
        <v>3194278</v>
      </c>
      <c r="AB442">
        <f>IF(R442=A442,VLOOKUP(A442,'2013'!$A$5:$K$674,5),0)</f>
        <v>21</v>
      </c>
      <c r="AC442">
        <f>IF(R442=A442,VLOOKUP(A442,'2013'!$A$5:$K$674,6),0)</f>
        <v>0</v>
      </c>
      <c r="AD442" s="40">
        <f>IF(R442=A442,VLOOKUP(A442,'2013'!$A$5:$K$674,7),0)</f>
        <v>0</v>
      </c>
      <c r="AE442">
        <f t="shared" si="41"/>
        <v>-1</v>
      </c>
      <c r="AG442">
        <f>IF(R442=A442,VLOOKUP(A442,'2012'!$A$5:$K$674,3),0)</f>
        <v>36</v>
      </c>
      <c r="AH442" s="33">
        <f>IF(R442=A442,VLOOKUP(A442,'2012'!$A$5:$K$674,4),0)</f>
        <v>3040222</v>
      </c>
      <c r="AI442">
        <f>IF(R442=A442,VLOOKUP(A442,'2012'!$A$5:$K$674,5),0)</f>
        <v>26</v>
      </c>
      <c r="AJ442">
        <f>IF(R442=A442,VLOOKUP(A442,'2012'!$A$5:$K$674,6),0)</f>
        <v>2</v>
      </c>
      <c r="AK442" s="40">
        <f>IF(R442=A442,VLOOKUP(A442,'2012'!$A$5:$K$674,7),0)</f>
        <v>7.6923076923076927E-2</v>
      </c>
      <c r="AL442">
        <f t="shared" si="42"/>
        <v>-0.75384615384615383</v>
      </c>
      <c r="AN442" t="str">
        <f>VLOOKUP(A442,'2011'!$A$5:$K$674,1)</f>
        <v xml:space="preserve">Tammy Cathey </v>
      </c>
      <c r="AO442">
        <f>IF(AN442=R442,VLOOKUP(A442,'2011'!$A$5:$K$674,3),0)</f>
        <v>46</v>
      </c>
      <c r="AP442" s="33">
        <f>IF(AN442=R442,VLOOKUP(A442,'2011'!$A$5:$K$674,4),0)</f>
        <v>2198728</v>
      </c>
      <c r="AQ442">
        <f>IF(R442=AN442,VLOOKUP(A442,'2011'!$A$5:$K$674,5),0)</f>
        <v>16</v>
      </c>
      <c r="AR442">
        <f>IF(R442=AN442,VLOOKUP(A442,'2011'!$A$5:$K$674,6),0)</f>
        <v>5</v>
      </c>
      <c r="AS442" s="40">
        <f>IF(R442=AN442,VLOOKUP(A442,'2011'!$A$5:$K$674,7),0)</f>
        <v>0.3125</v>
      </c>
    </row>
    <row r="443" spans="1:45" x14ac:dyDescent="0.2">
      <c r="A443" t="s">
        <v>1445</v>
      </c>
      <c r="B443" t="s">
        <v>790</v>
      </c>
      <c r="C443">
        <v>290</v>
      </c>
      <c r="D443" s="33">
        <v>697300</v>
      </c>
      <c r="E443">
        <v>5</v>
      </c>
      <c r="F443">
        <v>0</v>
      </c>
      <c r="G443" s="40">
        <v>0</v>
      </c>
      <c r="H443" s="40" t="e">
        <f t="shared" si="38"/>
        <v>#DIV/0!</v>
      </c>
      <c r="J443" t="str">
        <f>VLOOKUP(A443,'2015'!$A$5:$K$674,1)</f>
        <v xml:space="preserve">Tammy Nowlain </v>
      </c>
      <c r="K443" s="31">
        <f>IF(J443=A443,VLOOKUP(A443,'2015'!$A$5:$K$674,3),0)</f>
        <v>410</v>
      </c>
      <c r="L443" s="33">
        <f>IF(J443=A443,VLOOKUP(A443,'2015'!$A$5:$K$674,4),0)</f>
        <v>100000</v>
      </c>
      <c r="M443">
        <f>IF(J443=A443,VLOOKUP(A443,'2015'!$A$5:$K$674,5),0)</f>
        <v>1</v>
      </c>
      <c r="N443">
        <f>IF(J443=A443,VLOOKUP(A443,'2015'!$A$5:$K$674,6),0)</f>
        <v>0</v>
      </c>
      <c r="O443" s="40">
        <f>IF(J443=A443,VLOOKUP(A443,'2015'!$A$5:$K$674,7),0)</f>
        <v>0</v>
      </c>
      <c r="P443" t="e">
        <f t="shared" si="39"/>
        <v>#DIV/0!</v>
      </c>
      <c r="R443" t="str">
        <f>VLOOKUP(A443,'2014'!$A$5:$K$675,1)</f>
        <v xml:space="preserve">Tammy Cathey </v>
      </c>
      <c r="S443" s="31">
        <f>IF(R443=A443,VLOOKUP(A443,'2014'!$A$5:$K$675,3),0)</f>
        <v>0</v>
      </c>
      <c r="T443" s="33">
        <f>IF(R443=A443,VLOOKUP(A443,'2014'!$A$5:$K$675,4),0)</f>
        <v>0</v>
      </c>
      <c r="U443">
        <f>IF(R443=A443,VLOOKUP(A443,'2014'!$A$5:$K$675,5),0)</f>
        <v>0</v>
      </c>
      <c r="V443">
        <f>IF(R443=A443,VLOOKUP(A443,'2014'!$A$5:$K$675,6),0)</f>
        <v>0</v>
      </c>
      <c r="W443" s="40">
        <f>IF(R443=A443,VLOOKUP(A443,'2014'!$A$5:$K$675,7),0)</f>
        <v>0</v>
      </c>
      <c r="X443">
        <f t="shared" si="40"/>
        <v>-1</v>
      </c>
      <c r="Z443">
        <f>IF(R443=A443,VLOOKUP(A443,'2013'!$A$5:$K$674,3),0)</f>
        <v>0</v>
      </c>
      <c r="AA443" s="33">
        <f>IF(R443=A443,VLOOKUP(A443,'2013'!$A$5:$K$674,4),0)</f>
        <v>0</v>
      </c>
      <c r="AB443">
        <f>IF(R443=A443,VLOOKUP(A443,'2013'!$A$5:$K$674,5),0)</f>
        <v>0</v>
      </c>
      <c r="AC443">
        <f>IF(R443=A443,VLOOKUP(A443,'2013'!$A$5:$K$674,6),0)</f>
        <v>0</v>
      </c>
      <c r="AD443" s="40">
        <f>IF(R443=A443,VLOOKUP(A443,'2013'!$A$5:$K$674,7),0)</f>
        <v>0</v>
      </c>
      <c r="AE443">
        <f t="shared" si="41"/>
        <v>-1</v>
      </c>
      <c r="AG443">
        <f>IF(R443=A443,VLOOKUP(A443,'2012'!$A$5:$K$674,3),0)</f>
        <v>0</v>
      </c>
      <c r="AH443" s="33">
        <f>IF(R443=A443,VLOOKUP(A443,'2012'!$A$5:$K$674,4),0)</f>
        <v>0</v>
      </c>
      <c r="AI443">
        <f>IF(R443=A443,VLOOKUP(A443,'2012'!$A$5:$K$674,5),0)</f>
        <v>0</v>
      </c>
      <c r="AJ443">
        <f>IF(R443=A443,VLOOKUP(A443,'2012'!$A$5:$K$674,6),0)</f>
        <v>0</v>
      </c>
      <c r="AK443" s="40">
        <f>IF(R443=A443,VLOOKUP(A443,'2012'!$A$5:$K$674,7),0)</f>
        <v>0</v>
      </c>
      <c r="AL443">
        <f t="shared" si="42"/>
        <v>-1</v>
      </c>
      <c r="AN443" t="str">
        <f>VLOOKUP(A443,'2011'!$A$5:$K$674,1)</f>
        <v xml:space="preserve">Tammy Cathey </v>
      </c>
      <c r="AO443">
        <f>IF(AN443=R443,VLOOKUP(A443,'2011'!$A$5:$K$674,3),0)</f>
        <v>46</v>
      </c>
      <c r="AP443" s="33">
        <f>IF(AN443=R443,VLOOKUP(A443,'2011'!$A$5:$K$674,4),0)</f>
        <v>2198728</v>
      </c>
      <c r="AQ443">
        <f>IF(R443=AN443,VLOOKUP(A443,'2011'!$A$5:$K$674,5),0)</f>
        <v>16</v>
      </c>
      <c r="AR443">
        <f>IF(R443=AN443,VLOOKUP(A443,'2011'!$A$5:$K$674,6),0)</f>
        <v>5</v>
      </c>
      <c r="AS443" s="40">
        <f>IF(R443=AN443,VLOOKUP(A443,'2011'!$A$5:$K$674,7),0)</f>
        <v>0.3125</v>
      </c>
    </row>
    <row r="444" spans="1:45" x14ac:dyDescent="0.2">
      <c r="A444" t="s">
        <v>396</v>
      </c>
      <c r="B444" t="s">
        <v>303</v>
      </c>
      <c r="C444">
        <v>70</v>
      </c>
      <c r="D444" s="33">
        <v>3299400</v>
      </c>
      <c r="E444">
        <v>12</v>
      </c>
      <c r="F444">
        <v>11</v>
      </c>
      <c r="G444" s="40">
        <v>0.91666666666666663</v>
      </c>
      <c r="H444" s="40">
        <f t="shared" si="38"/>
        <v>0.22222222222222218</v>
      </c>
      <c r="J444" t="str">
        <f>VLOOKUP(A444,'2015'!$A$5:$K$674,1)</f>
        <v xml:space="preserve">Tanya Murphy </v>
      </c>
      <c r="K444" s="31">
        <f>IF(J444=A444,VLOOKUP(A444,'2015'!$A$5:$K$674,3),0)</f>
        <v>147</v>
      </c>
      <c r="L444" s="33">
        <f>IF(J444=A444,VLOOKUP(A444,'2015'!$A$5:$K$674,4),0)</f>
        <v>1315400</v>
      </c>
      <c r="M444">
        <f>IF(J444=A444,VLOOKUP(A444,'2015'!$A$5:$K$674,5),0)</f>
        <v>6</v>
      </c>
      <c r="N444">
        <f>IF(J444=A444,VLOOKUP(A444,'2015'!$A$5:$K$674,6),0)</f>
        <v>5</v>
      </c>
      <c r="O444" s="40">
        <f>IF(J444=A444,VLOOKUP(A444,'2015'!$A$5:$K$674,7),0)</f>
        <v>0.83333333333333337</v>
      </c>
      <c r="P444">
        <f t="shared" si="39"/>
        <v>1.0833333333333333</v>
      </c>
      <c r="R444" t="str">
        <f>VLOOKUP(A444,'2014'!$A$5:$K$675,1)</f>
        <v xml:space="preserve">Tanya Murphy </v>
      </c>
      <c r="S444" s="31">
        <f>IF(R444=A444,VLOOKUP(A444,'2014'!$A$5:$K$675,3),0)</f>
        <v>185</v>
      </c>
      <c r="T444" s="33">
        <f>IF(R444=A444,VLOOKUP(A444,'2014'!$A$5:$K$675,4),0)</f>
        <v>1004500</v>
      </c>
      <c r="U444">
        <f>IF(R444=A444,VLOOKUP(A444,'2014'!$A$5:$K$675,5),0)</f>
        <v>5</v>
      </c>
      <c r="V444">
        <f>IF(R444=A444,VLOOKUP(A444,'2014'!$A$5:$K$675,6),0)</f>
        <v>2</v>
      </c>
      <c r="W444" s="40">
        <f>IF(R444=A444,VLOOKUP(A444,'2014'!$A$5:$K$675,7),0)</f>
        <v>0.4</v>
      </c>
      <c r="X444" t="e">
        <f t="shared" si="40"/>
        <v>#DIV/0!</v>
      </c>
      <c r="Z444">
        <f>IF(R444=A444,VLOOKUP(A444,'2013'!$A$5:$K$674,3),0)</f>
        <v>96</v>
      </c>
      <c r="AA444" s="33">
        <f>IF(R444=A444,VLOOKUP(A444,'2013'!$A$5:$K$674,4),0)</f>
        <v>1779050</v>
      </c>
      <c r="AB444">
        <f>IF(R444=A444,VLOOKUP(A444,'2013'!$A$5:$K$674,5),0)</f>
        <v>10</v>
      </c>
      <c r="AC444">
        <f>IF(R444=A444,VLOOKUP(A444,'2013'!$A$5:$K$674,6),0)</f>
        <v>6</v>
      </c>
      <c r="AD444" s="40">
        <f>IF(R444=A444,VLOOKUP(A444,'2013'!$A$5:$K$674,7),0)</f>
        <v>0.6</v>
      </c>
      <c r="AE444" t="e">
        <f t="shared" si="41"/>
        <v>#DIV/0!</v>
      </c>
      <c r="AG444">
        <f>IF(R444=A444,VLOOKUP(A444,'2012'!$A$5:$K$674,3),0)</f>
        <v>197</v>
      </c>
      <c r="AH444" s="33">
        <f>IF(R444=A444,VLOOKUP(A444,'2012'!$A$5:$K$674,4),0)</f>
        <v>668600</v>
      </c>
      <c r="AI444">
        <f>IF(R444=A444,VLOOKUP(A444,'2012'!$A$5:$K$674,5),0)</f>
        <v>4</v>
      </c>
      <c r="AJ444">
        <f>IF(R444=A444,VLOOKUP(A444,'2012'!$A$5:$K$674,6),0)</f>
        <v>3</v>
      </c>
      <c r="AK444" s="40">
        <f>IF(R444=A444,VLOOKUP(A444,'2012'!$A$5:$K$674,7),0)</f>
        <v>0.75</v>
      </c>
      <c r="AL444" t="e">
        <f t="shared" si="42"/>
        <v>#DIV/0!</v>
      </c>
      <c r="AN444" t="str">
        <f>VLOOKUP(A444,'2011'!$A$5:$K$674,1)</f>
        <v xml:space="preserve">Tammy Reid </v>
      </c>
      <c r="AO444">
        <f>IF(AN444=R444,VLOOKUP(A444,'2011'!$A$5:$K$674,3),0)</f>
        <v>0</v>
      </c>
      <c r="AP444" s="33">
        <f>IF(AN444=R444,VLOOKUP(A444,'2011'!$A$5:$K$674,4),0)</f>
        <v>0</v>
      </c>
      <c r="AQ444">
        <f>IF(R444=AN444,VLOOKUP(A444,'2011'!$A$5:$K$674,5),0)</f>
        <v>0</v>
      </c>
      <c r="AR444">
        <f>IF(R444=AN444,VLOOKUP(A444,'2011'!$A$5:$K$674,6),0)</f>
        <v>0</v>
      </c>
      <c r="AS444" s="40">
        <f>IF(R444=AN444,VLOOKUP(A444,'2011'!$A$5:$K$674,7),0)</f>
        <v>0</v>
      </c>
    </row>
    <row r="445" spans="1:45" x14ac:dyDescent="0.2">
      <c r="A445" t="s">
        <v>613</v>
      </c>
      <c r="B445" t="s">
        <v>1183</v>
      </c>
      <c r="C445">
        <v>393</v>
      </c>
      <c r="D445" s="33">
        <v>253000</v>
      </c>
      <c r="E445">
        <v>2</v>
      </c>
      <c r="F445">
        <v>2</v>
      </c>
      <c r="G445" s="40">
        <v>1</v>
      </c>
      <c r="H445" s="40" t="e">
        <f t="shared" si="38"/>
        <v>#DIV/0!</v>
      </c>
      <c r="J445" t="str">
        <f>VLOOKUP(A445,'2015'!$A$5:$K$674,1)</f>
        <v xml:space="preserve">Tanya Murphy </v>
      </c>
      <c r="K445" s="31">
        <f>IF(J445=A445,VLOOKUP(A445,'2015'!$A$5:$K$674,3),0)</f>
        <v>0</v>
      </c>
      <c r="L445" s="33">
        <f>IF(J445=A445,VLOOKUP(A445,'2015'!$A$5:$K$674,4),0)</f>
        <v>0</v>
      </c>
      <c r="M445">
        <f>IF(J445=A445,VLOOKUP(A445,'2015'!$A$5:$K$674,5),0)</f>
        <v>0</v>
      </c>
      <c r="N445">
        <f>IF(J445=A445,VLOOKUP(A445,'2015'!$A$5:$K$674,6),0)</f>
        <v>0</v>
      </c>
      <c r="O445" s="40">
        <f>IF(J445=A445,VLOOKUP(A445,'2015'!$A$5:$K$674,7),0)</f>
        <v>0</v>
      </c>
      <c r="P445">
        <f t="shared" si="39"/>
        <v>-1</v>
      </c>
      <c r="R445" t="str">
        <f>VLOOKUP(A445,'2014'!$A$5:$K$675,1)</f>
        <v xml:space="preserve">Taylor Allen </v>
      </c>
      <c r="S445" s="31">
        <f>IF(R445=A445,VLOOKUP(A445,'2014'!$A$5:$K$675,3),0)</f>
        <v>389</v>
      </c>
      <c r="T445" s="33">
        <f>IF(R445=A445,VLOOKUP(A445,'2014'!$A$5:$K$675,4),0)</f>
        <v>165000</v>
      </c>
      <c r="U445">
        <f>IF(R445=A445,VLOOKUP(A445,'2014'!$A$5:$K$675,5),0)</f>
        <v>1</v>
      </c>
      <c r="V445">
        <f>IF(R445=A445,VLOOKUP(A445,'2014'!$A$5:$K$675,6),0)</f>
        <v>1</v>
      </c>
      <c r="W445" s="40">
        <f>IF(R445=A445,VLOOKUP(A445,'2014'!$A$5:$K$675,7),0)</f>
        <v>1</v>
      </c>
      <c r="X445" t="e">
        <f t="shared" si="40"/>
        <v>#DIV/0!</v>
      </c>
      <c r="Z445">
        <f>IF(R445=A445,VLOOKUP(A445,'2013'!$A$5:$K$674,3),0)</f>
        <v>96</v>
      </c>
      <c r="AA445" s="33">
        <f>IF(R445=A445,VLOOKUP(A445,'2013'!$A$5:$K$674,4),0)</f>
        <v>1779050</v>
      </c>
      <c r="AB445">
        <f>IF(R445=A445,VLOOKUP(A445,'2013'!$A$5:$K$674,5),0)</f>
        <v>10</v>
      </c>
      <c r="AC445">
        <f>IF(R445=A445,VLOOKUP(A445,'2013'!$A$5:$K$674,6),0)</f>
        <v>6</v>
      </c>
      <c r="AD445" s="40">
        <f>IF(R445=A445,VLOOKUP(A445,'2013'!$A$5:$K$674,7),0)</f>
        <v>0.6</v>
      </c>
      <c r="AE445" t="e">
        <f t="shared" si="41"/>
        <v>#DIV/0!</v>
      </c>
      <c r="AG445">
        <f>IF(R445=A445,VLOOKUP(A445,'2012'!$A$5:$K$674,3),0)</f>
        <v>344</v>
      </c>
      <c r="AH445" s="33">
        <f>IF(R445=A445,VLOOKUP(A445,'2012'!$A$5:$K$674,4),0)</f>
        <v>112590</v>
      </c>
      <c r="AI445">
        <f>IF(R445=A445,VLOOKUP(A445,'2012'!$A$5:$K$674,5),0)</f>
        <v>1</v>
      </c>
      <c r="AJ445">
        <f>IF(R445=A445,VLOOKUP(A445,'2012'!$A$5:$K$674,6),0)</f>
        <v>0</v>
      </c>
      <c r="AK445" s="40">
        <f>IF(R445=A445,VLOOKUP(A445,'2012'!$A$5:$K$674,7),0)</f>
        <v>0</v>
      </c>
      <c r="AL445" t="e">
        <f t="shared" si="42"/>
        <v>#DIV/0!</v>
      </c>
      <c r="AN445" t="str">
        <f>VLOOKUP(A445,'2011'!$A$5:$K$674,1)</f>
        <v xml:space="preserve">Tara Campbell </v>
      </c>
      <c r="AO445">
        <f>IF(AN445=R445,VLOOKUP(A445,'2011'!$A$5:$K$674,3),0)</f>
        <v>0</v>
      </c>
      <c r="AP445" s="33">
        <f>IF(AN445=R445,VLOOKUP(A445,'2011'!$A$5:$K$674,4),0)</f>
        <v>0</v>
      </c>
      <c r="AQ445">
        <f>IF(R445=AN445,VLOOKUP(A445,'2011'!$A$5:$K$674,5),0)</f>
        <v>0</v>
      </c>
      <c r="AR445">
        <f>IF(R445=AN445,VLOOKUP(A445,'2011'!$A$5:$K$674,6),0)</f>
        <v>0</v>
      </c>
      <c r="AS445" s="40">
        <f>IF(R445=AN445,VLOOKUP(A445,'2011'!$A$5:$K$674,7),0)</f>
        <v>0</v>
      </c>
    </row>
    <row r="446" spans="1:45" x14ac:dyDescent="0.2">
      <c r="A446" t="s">
        <v>1347</v>
      </c>
      <c r="B446" t="s">
        <v>300</v>
      </c>
      <c r="C446">
        <v>129</v>
      </c>
      <c r="D446" s="33">
        <v>2058534</v>
      </c>
      <c r="E446">
        <v>15</v>
      </c>
      <c r="F446">
        <v>6</v>
      </c>
      <c r="G446" s="40">
        <v>0.4</v>
      </c>
      <c r="H446" s="40">
        <f t="shared" si="38"/>
        <v>-0.31428571428571428</v>
      </c>
      <c r="J446" t="str">
        <f>VLOOKUP(A446,'2015'!$A$5:$K$674,1)</f>
        <v xml:space="preserve">Tera Kiger </v>
      </c>
      <c r="K446" s="31">
        <f>IF(J446=A446,VLOOKUP(A446,'2015'!$A$5:$K$674,3),0)</f>
        <v>47</v>
      </c>
      <c r="L446" s="33">
        <f>IF(J446=A446,VLOOKUP(A446,'2015'!$A$5:$K$674,4),0)</f>
        <v>3141601</v>
      </c>
      <c r="M446">
        <f>IF(J446=A446,VLOOKUP(A446,'2015'!$A$5:$K$674,5),0)</f>
        <v>20</v>
      </c>
      <c r="N446">
        <f>IF(J446=A446,VLOOKUP(A446,'2015'!$A$5:$K$674,6),0)</f>
        <v>11</v>
      </c>
      <c r="O446" s="40">
        <f>IF(J446=A446,VLOOKUP(A446,'2015'!$A$5:$K$674,7),0)</f>
        <v>0.55000000000000004</v>
      </c>
      <c r="P446">
        <f t="shared" si="39"/>
        <v>0.30625000000000019</v>
      </c>
      <c r="R446" t="str">
        <f>VLOOKUP(A446,'2014'!$A$5:$K$675,1)</f>
        <v xml:space="preserve">Tera Kiger </v>
      </c>
      <c r="S446" s="31">
        <f>IF(R446=A446,VLOOKUP(A446,'2014'!$A$5:$K$675,3),0)</f>
        <v>41</v>
      </c>
      <c r="T446" s="33">
        <f>IF(R446=A446,VLOOKUP(A446,'2014'!$A$5:$K$675,4),0)</f>
        <v>3415600</v>
      </c>
      <c r="U446">
        <f>IF(R446=A446,VLOOKUP(A446,'2014'!$A$5:$K$675,5),0)</f>
        <v>19</v>
      </c>
      <c r="V446">
        <f>IF(R446=A446,VLOOKUP(A446,'2014'!$A$5:$K$675,6),0)</f>
        <v>8</v>
      </c>
      <c r="W446" s="40">
        <f>IF(R446=A446,VLOOKUP(A446,'2014'!$A$5:$K$675,7),0)</f>
        <v>0.42105263157894735</v>
      </c>
      <c r="X446">
        <f t="shared" si="40"/>
        <v>-1.4959064327485381</v>
      </c>
      <c r="Z446">
        <f>IF(R446=A446,VLOOKUP(A446,'2013'!$A$5:$K$674,3),0)</f>
        <v>115</v>
      </c>
      <c r="AA446" s="33">
        <f>IF(R446=A446,VLOOKUP(A446,'2013'!$A$5:$K$674,4),0)</f>
        <v>1547400</v>
      </c>
      <c r="AB446">
        <f>IF(R446=A446,VLOOKUP(A446,'2013'!$A$5:$K$674,5),0)</f>
        <v>12</v>
      </c>
      <c r="AC446">
        <f>IF(R446=A446,VLOOKUP(A446,'2013'!$A$5:$K$674,6),0)</f>
        <v>4</v>
      </c>
      <c r="AD446" s="40">
        <f>IF(R446=A446,VLOOKUP(A446,'2013'!$A$5:$K$674,7),0)</f>
        <v>0.33333333333333331</v>
      </c>
      <c r="AE446">
        <f t="shared" si="41"/>
        <v>-0.84905660377358494</v>
      </c>
      <c r="AG446">
        <f>IF(R446=A446,VLOOKUP(A446,'2012'!$A$5:$K$674,3),0)</f>
        <v>113</v>
      </c>
      <c r="AH446" s="33">
        <f>IF(R446=A446,VLOOKUP(A446,'2012'!$A$5:$K$674,4),0)</f>
        <v>1502950</v>
      </c>
      <c r="AI446">
        <f>IF(R446=A446,VLOOKUP(A446,'2012'!$A$5:$K$674,5),0)</f>
        <v>12</v>
      </c>
      <c r="AJ446">
        <f>IF(R446=A446,VLOOKUP(A446,'2012'!$A$5:$K$674,6),0)</f>
        <v>7</v>
      </c>
      <c r="AK446" s="40">
        <f>IF(R446=A446,VLOOKUP(A446,'2012'!$A$5:$K$674,7),0)</f>
        <v>0.58333333333333337</v>
      </c>
      <c r="AL446">
        <f t="shared" si="42"/>
        <v>2.2083333333333335</v>
      </c>
      <c r="AN446" t="str">
        <f>VLOOKUP(A446,'2011'!$A$5:$K$674,1)</f>
        <v xml:space="preserve">Tera Kiger </v>
      </c>
      <c r="AO446">
        <f>IF(AN446=R446,VLOOKUP(A446,'2011'!$A$5:$K$674,3),0)</f>
        <v>113</v>
      </c>
      <c r="AP446" s="33">
        <f>IF(AN446=R446,VLOOKUP(A446,'2011'!$A$5:$K$674,4),0)</f>
        <v>1107803</v>
      </c>
      <c r="AQ446">
        <f>IF(R446=AN446,VLOOKUP(A446,'2011'!$A$5:$K$674,5),0)</f>
        <v>11</v>
      </c>
      <c r="AR446">
        <f>IF(R446=AN446,VLOOKUP(A446,'2011'!$A$5:$K$674,6),0)</f>
        <v>2</v>
      </c>
      <c r="AS446" s="40">
        <f>IF(R446=AN446,VLOOKUP(A446,'2011'!$A$5:$K$674,7),0)</f>
        <v>0.18181818181818182</v>
      </c>
    </row>
    <row r="447" spans="1:45" x14ac:dyDescent="0.2">
      <c r="A447" t="s">
        <v>1165</v>
      </c>
      <c r="B447" t="s">
        <v>300</v>
      </c>
      <c r="C447">
        <v>319</v>
      </c>
      <c r="D447" s="33">
        <v>529000</v>
      </c>
      <c r="E447">
        <v>2</v>
      </c>
      <c r="F447">
        <v>1</v>
      </c>
      <c r="G447" s="40">
        <v>0.5</v>
      </c>
      <c r="H447" s="40">
        <f t="shared" si="38"/>
        <v>-0.13636363636363641</v>
      </c>
      <c r="J447" t="str">
        <f>VLOOKUP(A447,'2015'!$A$5:$K$674,1)</f>
        <v xml:space="preserve">Teresa Dickenson </v>
      </c>
      <c r="K447" s="31">
        <f>IF(J447=A447,VLOOKUP(A447,'2015'!$A$5:$K$674,3),0)</f>
        <v>311</v>
      </c>
      <c r="L447" s="33">
        <f>IF(J447=A447,VLOOKUP(A447,'2015'!$A$5:$K$674,4),0)</f>
        <v>352000</v>
      </c>
      <c r="M447">
        <f>IF(J447=A447,VLOOKUP(A447,'2015'!$A$5:$K$674,5),0)</f>
        <v>2</v>
      </c>
      <c r="N447">
        <f>IF(J447=A447,VLOOKUP(A447,'2015'!$A$5:$K$674,6),0)</f>
        <v>1</v>
      </c>
      <c r="O447" s="40">
        <f>IF(J447=A447,VLOOKUP(A447,'2015'!$A$5:$K$674,7),0)</f>
        <v>0.5</v>
      </c>
      <c r="P447">
        <f t="shared" si="39"/>
        <v>-0.5</v>
      </c>
      <c r="R447" t="str">
        <f>VLOOKUP(A447,'2014'!$A$5:$K$675,1)</f>
        <v xml:space="preserve">Teresa Dickenson </v>
      </c>
      <c r="S447" s="31">
        <f>IF(R447=A447,VLOOKUP(A447,'2014'!$A$5:$K$675,3),0)</f>
        <v>238</v>
      </c>
      <c r="T447" s="33">
        <f>IF(R447=A447,VLOOKUP(A447,'2014'!$A$5:$K$675,4),0)</f>
        <v>656925</v>
      </c>
      <c r="U447">
        <f>IF(R447=A447,VLOOKUP(A447,'2014'!$A$5:$K$675,5),0)</f>
        <v>3</v>
      </c>
      <c r="V447">
        <f>IF(R447=A447,VLOOKUP(A447,'2014'!$A$5:$K$675,6),0)</f>
        <v>3</v>
      </c>
      <c r="W447" s="40">
        <f>IF(R447=A447,VLOOKUP(A447,'2014'!$A$5:$K$675,7),0)</f>
        <v>1</v>
      </c>
      <c r="X447">
        <f t="shared" si="40"/>
        <v>-0.27272727272727237</v>
      </c>
      <c r="Z447">
        <f>IF(R447=A447,VLOOKUP(A447,'2013'!$A$5:$K$674,3),0)</f>
        <v>101</v>
      </c>
      <c r="AA447" s="33">
        <f>IF(R447=A447,VLOOKUP(A447,'2013'!$A$5:$K$674,4),0)</f>
        <v>1729400</v>
      </c>
      <c r="AB447">
        <f>IF(R447=A447,VLOOKUP(A447,'2013'!$A$5:$K$674,5),0)</f>
        <v>8</v>
      </c>
      <c r="AC447">
        <f>IF(R447=A447,VLOOKUP(A447,'2013'!$A$5:$K$674,6),0)</f>
        <v>3</v>
      </c>
      <c r="AD447" s="40">
        <f>IF(R447=A447,VLOOKUP(A447,'2013'!$A$5:$K$674,7),0)</f>
        <v>0.375</v>
      </c>
      <c r="AE447">
        <f t="shared" si="41"/>
        <v>1.3749999999999993</v>
      </c>
      <c r="AG447">
        <f>IF(R447=A447,VLOOKUP(A447,'2012'!$A$5:$K$674,3),0)</f>
        <v>28</v>
      </c>
      <c r="AH447" s="33">
        <f>IF(R447=A447,VLOOKUP(A447,'2012'!$A$5:$K$674,4),0)</f>
        <v>3356300</v>
      </c>
      <c r="AI447">
        <f>IF(R447=A447,VLOOKUP(A447,'2012'!$A$5:$K$674,5),0)</f>
        <v>19</v>
      </c>
      <c r="AJ447">
        <f>IF(R447=A447,VLOOKUP(A447,'2012'!$A$5:$K$674,6),0)</f>
        <v>11</v>
      </c>
      <c r="AK447" s="40">
        <f>IF(R447=A447,VLOOKUP(A447,'2012'!$A$5:$K$674,7),0)</f>
        <v>0.57894736842105265</v>
      </c>
      <c r="AL447">
        <f t="shared" si="42"/>
        <v>0.15789473684210531</v>
      </c>
      <c r="AN447" t="str">
        <f>VLOOKUP(A447,'2011'!$A$5:$K$674,1)</f>
        <v xml:space="preserve">Teresa Dickenson </v>
      </c>
      <c r="AO447">
        <f>IF(AN447=R447,VLOOKUP(A447,'2011'!$A$5:$K$674,3),0)</f>
        <v>13</v>
      </c>
      <c r="AP447" s="33">
        <f>IF(AN447=R447,VLOOKUP(A447,'2011'!$A$5:$K$674,4),0)</f>
        <v>4336073</v>
      </c>
      <c r="AQ447">
        <f>IF(R447=AN447,VLOOKUP(A447,'2011'!$A$5:$K$674,5),0)</f>
        <v>26</v>
      </c>
      <c r="AR447">
        <f>IF(R447=AN447,VLOOKUP(A447,'2011'!$A$5:$K$674,6),0)</f>
        <v>13</v>
      </c>
      <c r="AS447" s="40">
        <f>IF(R447=AN447,VLOOKUP(A447,'2011'!$A$5:$K$674,7),0)</f>
        <v>0.5</v>
      </c>
    </row>
    <row r="448" spans="1:45" x14ac:dyDescent="0.2">
      <c r="A448" t="s">
        <v>1261</v>
      </c>
      <c r="B448" t="s">
        <v>300</v>
      </c>
      <c r="C448">
        <v>466</v>
      </c>
      <c r="D448" s="33">
        <v>69000</v>
      </c>
      <c r="E448">
        <v>1</v>
      </c>
      <c r="F448">
        <v>0</v>
      </c>
      <c r="G448" s="40">
        <v>0</v>
      </c>
      <c r="H448" s="40">
        <f t="shared" si="38"/>
        <v>-1</v>
      </c>
      <c r="J448" t="str">
        <f>VLOOKUP(A448,'2015'!$A$5:$K$674,1)</f>
        <v xml:space="preserve">Teresa K Spivey </v>
      </c>
      <c r="K448" s="31">
        <f>IF(J448=A448,VLOOKUP(A448,'2015'!$A$5:$K$674,3),0)</f>
        <v>363</v>
      </c>
      <c r="L448" s="33">
        <f>IF(J448=A448,VLOOKUP(A448,'2015'!$A$5:$K$674,4),0)</f>
        <v>226000</v>
      </c>
      <c r="M448">
        <f>IF(J448=A448,VLOOKUP(A448,'2015'!$A$5:$K$674,5),0)</f>
        <v>1</v>
      </c>
      <c r="N448">
        <f>IF(J448=A448,VLOOKUP(A448,'2015'!$A$5:$K$674,6),0)</f>
        <v>0</v>
      </c>
      <c r="O448" s="40">
        <f>IF(J448=A448,VLOOKUP(A448,'2015'!$A$5:$K$674,7),0)</f>
        <v>0</v>
      </c>
      <c r="P448" t="e">
        <f t="shared" si="39"/>
        <v>#DIV/0!</v>
      </c>
      <c r="R448" t="str">
        <f>VLOOKUP(A448,'2014'!$A$5:$K$675,1)</f>
        <v xml:space="preserve">Teresa K Spivey </v>
      </c>
      <c r="S448" s="31">
        <f>IF(R448=A448,VLOOKUP(A448,'2014'!$A$5:$K$675,3),0)</f>
        <v>232</v>
      </c>
      <c r="T448" s="33">
        <f>IF(R448=A448,VLOOKUP(A448,'2014'!$A$5:$K$675,4),0)</f>
        <v>683400</v>
      </c>
      <c r="U448">
        <f>IF(R448=A448,VLOOKUP(A448,'2014'!$A$5:$K$675,5),0)</f>
        <v>4</v>
      </c>
      <c r="V448">
        <f>IF(R448=A448,VLOOKUP(A448,'2014'!$A$5:$K$675,6),0)</f>
        <v>0</v>
      </c>
      <c r="W448" s="40">
        <f>IF(R448=A448,VLOOKUP(A448,'2014'!$A$5:$K$675,7),0)</f>
        <v>0</v>
      </c>
      <c r="X448" t="e">
        <f t="shared" si="40"/>
        <v>#DIV/0!</v>
      </c>
      <c r="Z448">
        <f>IF(R448=A448,VLOOKUP(A448,'2013'!$A$5:$K$674,3),0)</f>
        <v>283</v>
      </c>
      <c r="AA448" s="33">
        <f>IF(R448=A448,VLOOKUP(A448,'2013'!$A$5:$K$674,4),0)</f>
        <v>341000</v>
      </c>
      <c r="AB448">
        <f>IF(R448=A448,VLOOKUP(A448,'2013'!$A$5:$K$674,5),0)</f>
        <v>3</v>
      </c>
      <c r="AC448">
        <f>IF(R448=A448,VLOOKUP(A448,'2013'!$A$5:$K$674,6),0)</f>
        <v>0</v>
      </c>
      <c r="AD448" s="40">
        <f>IF(R448=A448,VLOOKUP(A448,'2013'!$A$5:$K$674,7),0)</f>
        <v>0</v>
      </c>
      <c r="AE448" t="e">
        <f t="shared" si="41"/>
        <v>#DIV/0!</v>
      </c>
      <c r="AG448">
        <f>IF(R448=A448,VLOOKUP(A448,'2012'!$A$5:$K$674,3),0)</f>
        <v>195</v>
      </c>
      <c r="AH448" s="33">
        <f>IF(R448=A448,VLOOKUP(A448,'2012'!$A$5:$K$674,4),0)</f>
        <v>683800</v>
      </c>
      <c r="AI448">
        <f>IF(R448=A448,VLOOKUP(A448,'2012'!$A$5:$K$674,5),0)</f>
        <v>5</v>
      </c>
      <c r="AJ448">
        <f>IF(R448=A448,VLOOKUP(A448,'2012'!$A$5:$K$674,6),0)</f>
        <v>1</v>
      </c>
      <c r="AK448" s="40">
        <f>IF(R448=A448,VLOOKUP(A448,'2012'!$A$5:$K$674,7),0)</f>
        <v>0.2</v>
      </c>
      <c r="AL448" t="e">
        <f t="shared" si="42"/>
        <v>#DIV/0!</v>
      </c>
      <c r="AN448" t="str">
        <f>VLOOKUP(A448,'2011'!$A$5:$K$674,1)</f>
        <v xml:space="preserve">Teresa K Spivey </v>
      </c>
      <c r="AO448">
        <f>IF(AN448=R448,VLOOKUP(A448,'2011'!$A$5:$K$674,3),0)</f>
        <v>306</v>
      </c>
      <c r="AP448" s="33">
        <f>IF(AN448=R448,VLOOKUP(A448,'2011'!$A$5:$K$674,4),0)</f>
        <v>192780</v>
      </c>
      <c r="AQ448">
        <f>IF(R448=AN448,VLOOKUP(A448,'2011'!$A$5:$K$674,5),0)</f>
        <v>2</v>
      </c>
      <c r="AR448">
        <f>IF(R448=AN448,VLOOKUP(A448,'2011'!$A$5:$K$674,6),0)</f>
        <v>0</v>
      </c>
      <c r="AS448" s="40">
        <f>IF(R448=AN448,VLOOKUP(A448,'2011'!$A$5:$K$674,7),0)</f>
        <v>0</v>
      </c>
    </row>
    <row r="449" spans="1:45" x14ac:dyDescent="0.2">
      <c r="A449" t="s">
        <v>1627</v>
      </c>
      <c r="B449" t="s">
        <v>1565</v>
      </c>
      <c r="C449">
        <v>464</v>
      </c>
      <c r="D449" s="33">
        <v>77000</v>
      </c>
      <c r="E449">
        <v>1</v>
      </c>
      <c r="F449">
        <v>0</v>
      </c>
      <c r="G449" s="40">
        <v>0</v>
      </c>
      <c r="H449" s="40" t="e">
        <f t="shared" si="38"/>
        <v>#DIV/0!</v>
      </c>
      <c r="J449" t="str">
        <f>VLOOKUP(A449,'2015'!$A$5:$K$674,1)</f>
        <v xml:space="preserve">Teresa Lee </v>
      </c>
      <c r="K449" s="31">
        <f>IF(J449=A449,VLOOKUP(A449,'2015'!$A$5:$K$674,3),0)</f>
        <v>0</v>
      </c>
      <c r="L449" s="33">
        <f>IF(J449=A449,VLOOKUP(A449,'2015'!$A$5:$K$674,4),0)</f>
        <v>0</v>
      </c>
      <c r="M449">
        <f>IF(J449=A449,VLOOKUP(A449,'2015'!$A$5:$K$674,5),0)</f>
        <v>0</v>
      </c>
      <c r="N449">
        <f>IF(J449=A449,VLOOKUP(A449,'2015'!$A$5:$K$674,6),0)</f>
        <v>0</v>
      </c>
      <c r="O449" s="40">
        <f>IF(J449=A449,VLOOKUP(A449,'2015'!$A$5:$K$674,7),0)</f>
        <v>0</v>
      </c>
      <c r="P449" t="e">
        <f t="shared" si="39"/>
        <v>#DIV/0!</v>
      </c>
      <c r="R449" t="str">
        <f>VLOOKUP(A449,'2014'!$A$5:$K$675,1)</f>
        <v xml:space="preserve">Teresa K Spivey </v>
      </c>
      <c r="S449" s="31">
        <f>IF(R449=A449,VLOOKUP(A449,'2014'!$A$5:$K$675,3),0)</f>
        <v>0</v>
      </c>
      <c r="T449" s="33">
        <f>IF(R449=A449,VLOOKUP(A449,'2014'!$A$5:$K$675,4),0)</f>
        <v>0</v>
      </c>
      <c r="U449">
        <f>IF(R449=A449,VLOOKUP(A449,'2014'!$A$5:$K$675,5),0)</f>
        <v>0</v>
      </c>
      <c r="V449">
        <f>IF(R449=A449,VLOOKUP(A449,'2014'!$A$5:$K$675,6),0)</f>
        <v>0</v>
      </c>
      <c r="W449" s="40">
        <f>IF(R449=A449,VLOOKUP(A449,'2014'!$A$5:$K$675,7),0)</f>
        <v>0</v>
      </c>
      <c r="X449" t="e">
        <f t="shared" si="40"/>
        <v>#DIV/0!</v>
      </c>
      <c r="Z449">
        <f>IF(R449=A449,VLOOKUP(A449,'2013'!$A$5:$K$674,3),0)</f>
        <v>0</v>
      </c>
      <c r="AA449" s="33">
        <f>IF(R449=A449,VLOOKUP(A449,'2013'!$A$5:$K$674,4),0)</f>
        <v>0</v>
      </c>
      <c r="AB449">
        <f>IF(R449=A449,VLOOKUP(A449,'2013'!$A$5:$K$674,5),0)</f>
        <v>0</v>
      </c>
      <c r="AC449">
        <f>IF(R449=A449,VLOOKUP(A449,'2013'!$A$5:$K$674,6),0)</f>
        <v>0</v>
      </c>
      <c r="AD449" s="40">
        <f>IF(R449=A449,VLOOKUP(A449,'2013'!$A$5:$K$674,7),0)</f>
        <v>0</v>
      </c>
      <c r="AE449" t="e">
        <f t="shared" si="41"/>
        <v>#DIV/0!</v>
      </c>
      <c r="AG449">
        <f>IF(R449=A449,VLOOKUP(A449,'2012'!$A$5:$K$674,3),0)</f>
        <v>0</v>
      </c>
      <c r="AH449" s="33">
        <f>IF(R449=A449,VLOOKUP(A449,'2012'!$A$5:$K$674,4),0)</f>
        <v>0</v>
      </c>
      <c r="AI449">
        <f>IF(R449=A449,VLOOKUP(A449,'2012'!$A$5:$K$674,5),0)</f>
        <v>0</v>
      </c>
      <c r="AJ449">
        <f>IF(R449=A449,VLOOKUP(A449,'2012'!$A$5:$K$674,6),0)</f>
        <v>0</v>
      </c>
      <c r="AK449" s="40">
        <f>IF(R449=A449,VLOOKUP(A449,'2012'!$A$5:$K$674,7),0)</f>
        <v>0</v>
      </c>
      <c r="AL449" t="e">
        <f t="shared" si="42"/>
        <v>#DIV/0!</v>
      </c>
      <c r="AN449" t="str">
        <f>VLOOKUP(A449,'2011'!$A$5:$K$674,1)</f>
        <v xml:space="preserve">Teresa K Spivey </v>
      </c>
      <c r="AO449">
        <f>IF(AN449=R449,VLOOKUP(A449,'2011'!$A$5:$K$674,3),0)</f>
        <v>306</v>
      </c>
      <c r="AP449" s="33">
        <f>IF(AN449=R449,VLOOKUP(A449,'2011'!$A$5:$K$674,4),0)</f>
        <v>192780</v>
      </c>
      <c r="AQ449">
        <f>IF(R449=AN449,VLOOKUP(A449,'2011'!$A$5:$K$674,5),0)</f>
        <v>2</v>
      </c>
      <c r="AR449">
        <f>IF(R449=AN449,VLOOKUP(A449,'2011'!$A$5:$K$674,6),0)</f>
        <v>0</v>
      </c>
      <c r="AS449" s="40">
        <f>IF(R449=AN449,VLOOKUP(A449,'2011'!$A$5:$K$674,7),0)</f>
        <v>0</v>
      </c>
    </row>
    <row r="450" spans="1:45" x14ac:dyDescent="0.2">
      <c r="A450" t="s">
        <v>1014</v>
      </c>
      <c r="B450" t="s">
        <v>542</v>
      </c>
      <c r="C450">
        <v>231</v>
      </c>
      <c r="D450" s="33">
        <v>1095300</v>
      </c>
      <c r="E450">
        <v>8</v>
      </c>
      <c r="F450">
        <v>2</v>
      </c>
      <c r="G450" s="40">
        <v>0.25</v>
      </c>
      <c r="H450" s="40" t="e">
        <f t="shared" si="38"/>
        <v>#DIV/0!</v>
      </c>
      <c r="J450" t="str">
        <f>VLOOKUP(A450,'2015'!$A$5:$K$674,1)</f>
        <v xml:space="preserve">Teresa Lee </v>
      </c>
      <c r="K450" s="31">
        <f>IF(J450=A450,VLOOKUP(A450,'2015'!$A$5:$K$674,3),0)</f>
        <v>0</v>
      </c>
      <c r="L450" s="33">
        <f>IF(J450=A450,VLOOKUP(A450,'2015'!$A$5:$K$674,4),0)</f>
        <v>0</v>
      </c>
      <c r="M450">
        <f>IF(J450=A450,VLOOKUP(A450,'2015'!$A$5:$K$674,5),0)</f>
        <v>0</v>
      </c>
      <c r="N450">
        <f>IF(J450=A450,VLOOKUP(A450,'2015'!$A$5:$K$674,6),0)</f>
        <v>0</v>
      </c>
      <c r="O450" s="40">
        <f>IF(J450=A450,VLOOKUP(A450,'2015'!$A$5:$K$674,7),0)</f>
        <v>0</v>
      </c>
      <c r="P450" t="e">
        <f t="shared" si="39"/>
        <v>#DIV/0!</v>
      </c>
      <c r="R450" t="str">
        <f>VLOOKUP(A450,'2014'!$A$5:$K$675,1)</f>
        <v xml:space="preserve">Terri Geisler </v>
      </c>
      <c r="S450" s="31">
        <f>IF(R450=A450,VLOOKUP(A450,'2014'!$A$5:$K$675,3),0)</f>
        <v>273</v>
      </c>
      <c r="T450" s="33">
        <f>IF(R450=A450,VLOOKUP(A450,'2014'!$A$5:$K$675,4),0)</f>
        <v>535500</v>
      </c>
      <c r="U450">
        <f>IF(R450=A450,VLOOKUP(A450,'2014'!$A$5:$K$675,5),0)</f>
        <v>3</v>
      </c>
      <c r="V450">
        <f>IF(R450=A450,VLOOKUP(A450,'2014'!$A$5:$K$675,6),0)</f>
        <v>0</v>
      </c>
      <c r="W450" s="40">
        <f>IF(R450=A450,VLOOKUP(A450,'2014'!$A$5:$K$675,7),0)</f>
        <v>0</v>
      </c>
      <c r="X450" t="e">
        <f t="shared" si="40"/>
        <v>#DIV/0!</v>
      </c>
      <c r="Z450">
        <f>IF(R450=A450,VLOOKUP(A450,'2013'!$A$5:$K$674,3),0)</f>
        <v>305</v>
      </c>
      <c r="AA450" s="33">
        <f>IF(R450=A450,VLOOKUP(A450,'2013'!$A$5:$K$674,4),0)</f>
        <v>268400</v>
      </c>
      <c r="AB450">
        <f>IF(R450=A450,VLOOKUP(A450,'2013'!$A$5:$K$674,5),0)</f>
        <v>3</v>
      </c>
      <c r="AC450">
        <f>IF(R450=A450,VLOOKUP(A450,'2013'!$A$5:$K$674,6),0)</f>
        <v>0</v>
      </c>
      <c r="AD450" s="40">
        <f>IF(R450=A450,VLOOKUP(A450,'2013'!$A$5:$K$674,7),0)</f>
        <v>0</v>
      </c>
      <c r="AE450" t="e">
        <f t="shared" si="41"/>
        <v>#DIV/0!</v>
      </c>
      <c r="AG450">
        <f>IF(R450=A450,VLOOKUP(A450,'2012'!$A$5:$K$674,3),0)</f>
        <v>316</v>
      </c>
      <c r="AH450" s="33">
        <f>IF(R450=A450,VLOOKUP(A450,'2012'!$A$5:$K$674,4),0)</f>
        <v>168000</v>
      </c>
      <c r="AI450">
        <f>IF(R450=A450,VLOOKUP(A450,'2012'!$A$5:$K$674,5),0)</f>
        <v>1</v>
      </c>
      <c r="AJ450">
        <f>IF(R450=A450,VLOOKUP(A450,'2012'!$A$5:$K$674,6),0)</f>
        <v>0</v>
      </c>
      <c r="AK450" s="40">
        <f>IF(R450=A450,VLOOKUP(A450,'2012'!$A$5:$K$674,7),0)</f>
        <v>0</v>
      </c>
      <c r="AL450" t="e">
        <f t="shared" si="42"/>
        <v>#DIV/0!</v>
      </c>
      <c r="AN450" t="str">
        <f>VLOOKUP(A450,'2011'!$A$5:$K$674,1)</f>
        <v xml:space="preserve">Teresa K Spivey </v>
      </c>
      <c r="AO450">
        <f>IF(AN450=R450,VLOOKUP(A450,'2011'!$A$5:$K$674,3),0)</f>
        <v>0</v>
      </c>
      <c r="AP450" s="33">
        <f>IF(AN450=R450,VLOOKUP(A450,'2011'!$A$5:$K$674,4),0)</f>
        <v>0</v>
      </c>
      <c r="AQ450">
        <f>IF(R450=AN450,VLOOKUP(A450,'2011'!$A$5:$K$674,5),0)</f>
        <v>0</v>
      </c>
      <c r="AR450">
        <f>IF(R450=AN450,VLOOKUP(A450,'2011'!$A$5:$K$674,6),0)</f>
        <v>0</v>
      </c>
      <c r="AS450" s="40">
        <f>IF(R450=AN450,VLOOKUP(A450,'2011'!$A$5:$K$674,7),0)</f>
        <v>0</v>
      </c>
    </row>
    <row r="451" spans="1:45" x14ac:dyDescent="0.2">
      <c r="A451" t="s">
        <v>74</v>
      </c>
      <c r="B451" t="s">
        <v>282</v>
      </c>
      <c r="C451">
        <v>218</v>
      </c>
      <c r="D451" s="33">
        <v>1151594</v>
      </c>
      <c r="E451">
        <v>4</v>
      </c>
      <c r="F451">
        <v>0</v>
      </c>
      <c r="G451" s="40">
        <v>0</v>
      </c>
      <c r="H451" s="40" t="e">
        <f t="shared" si="38"/>
        <v>#DIV/0!</v>
      </c>
      <c r="J451" t="str">
        <f>VLOOKUP(A451,'2015'!$A$5:$K$674,1)</f>
        <v xml:space="preserve">Terrie McCartney </v>
      </c>
      <c r="K451" s="31">
        <f>IF(J451=A451,VLOOKUP(A451,'2015'!$A$5:$K$674,3),0)</f>
        <v>0</v>
      </c>
      <c r="L451" s="33">
        <f>IF(J451=A451,VLOOKUP(A451,'2015'!$A$5:$K$674,4),0)</f>
        <v>0</v>
      </c>
      <c r="M451">
        <f>IF(J451=A451,VLOOKUP(A451,'2015'!$A$5:$K$674,5),0)</f>
        <v>0</v>
      </c>
      <c r="N451">
        <f>IF(J451=A451,VLOOKUP(A451,'2015'!$A$5:$K$674,6),0)</f>
        <v>0</v>
      </c>
      <c r="O451" s="40">
        <f>IF(J451=A451,VLOOKUP(A451,'2015'!$A$5:$K$674,7),0)</f>
        <v>0</v>
      </c>
      <c r="P451" t="e">
        <f t="shared" si="39"/>
        <v>#DIV/0!</v>
      </c>
      <c r="R451" t="str">
        <f>VLOOKUP(A451,'2014'!$A$5:$K$675,1)</f>
        <v xml:space="preserve">Terrie McCartney </v>
      </c>
      <c r="S451" s="31">
        <f>IF(R451=A451,VLOOKUP(A451,'2014'!$A$5:$K$675,3),0)</f>
        <v>0</v>
      </c>
      <c r="T451" s="33">
        <f>IF(R451=A451,VLOOKUP(A451,'2014'!$A$5:$K$675,4),0)</f>
        <v>0</v>
      </c>
      <c r="U451">
        <f>IF(R451=A451,VLOOKUP(A451,'2014'!$A$5:$K$675,5),0)</f>
        <v>0</v>
      </c>
      <c r="V451">
        <f>IF(R451=A451,VLOOKUP(A451,'2014'!$A$5:$K$675,6),0)</f>
        <v>0</v>
      </c>
      <c r="W451" s="40">
        <f>IF(R451=A451,VLOOKUP(A451,'2014'!$A$5:$K$675,7),0)</f>
        <v>0</v>
      </c>
      <c r="X451" t="e">
        <f t="shared" si="40"/>
        <v>#DIV/0!</v>
      </c>
      <c r="Z451">
        <f>IF(R451=A451,VLOOKUP(A451,'2013'!$A$5:$K$674,3),0)</f>
        <v>0</v>
      </c>
      <c r="AA451" s="33">
        <f>IF(R451=A451,VLOOKUP(A451,'2013'!$A$5:$K$674,4),0)</f>
        <v>0</v>
      </c>
      <c r="AB451">
        <f>IF(R451=A451,VLOOKUP(A451,'2013'!$A$5:$K$674,5),0)</f>
        <v>0</v>
      </c>
      <c r="AC451">
        <f>IF(R451=A451,VLOOKUP(A451,'2013'!$A$5:$K$674,6),0)</f>
        <v>0</v>
      </c>
      <c r="AD451" s="40">
        <f>IF(R451=A451,VLOOKUP(A451,'2013'!$A$5:$K$674,7),0)</f>
        <v>0</v>
      </c>
      <c r="AE451" t="e">
        <f t="shared" si="41"/>
        <v>#DIV/0!</v>
      </c>
      <c r="AG451">
        <f>IF(R451=A451,VLOOKUP(A451,'2012'!$A$5:$K$674,3),0)</f>
        <v>0</v>
      </c>
      <c r="AH451" s="33">
        <f>IF(R451=A451,VLOOKUP(A451,'2012'!$A$5:$K$674,4),0)</f>
        <v>0</v>
      </c>
      <c r="AI451">
        <f>IF(R451=A451,VLOOKUP(A451,'2012'!$A$5:$K$674,5),0)</f>
        <v>0</v>
      </c>
      <c r="AJ451">
        <f>IF(R451=A451,VLOOKUP(A451,'2012'!$A$5:$K$674,6),0)</f>
        <v>0</v>
      </c>
      <c r="AK451" s="40">
        <f>IF(R451=A451,VLOOKUP(A451,'2012'!$A$5:$K$674,7),0)</f>
        <v>0</v>
      </c>
      <c r="AL451" t="e">
        <f t="shared" si="42"/>
        <v>#DIV/0!</v>
      </c>
      <c r="AN451" t="str">
        <f>VLOOKUP(A451,'2011'!$A$5:$K$674,1)</f>
        <v xml:space="preserve">Terry Holdbrook </v>
      </c>
      <c r="AO451">
        <f>IF(AN451=R451,VLOOKUP(A451,'2011'!$A$5:$K$674,3),0)</f>
        <v>0</v>
      </c>
      <c r="AP451" s="33">
        <f>IF(AN451=R451,VLOOKUP(A451,'2011'!$A$5:$K$674,4),0)</f>
        <v>0</v>
      </c>
      <c r="AQ451">
        <f>IF(R451=AN451,VLOOKUP(A451,'2011'!$A$5:$K$674,5),0)</f>
        <v>0</v>
      </c>
      <c r="AR451">
        <f>IF(R451=AN451,VLOOKUP(A451,'2011'!$A$5:$K$674,6),0)</f>
        <v>0</v>
      </c>
      <c r="AS451" s="40">
        <f>IF(R451=AN451,VLOOKUP(A451,'2011'!$A$5:$K$674,7),0)</f>
        <v>0</v>
      </c>
    </row>
    <row r="452" spans="1:45" x14ac:dyDescent="0.2">
      <c r="A452" t="s">
        <v>614</v>
      </c>
      <c r="B452" t="s">
        <v>1180</v>
      </c>
      <c r="C452">
        <v>125</v>
      </c>
      <c r="D452" s="33">
        <v>2104400</v>
      </c>
      <c r="E452">
        <v>13</v>
      </c>
      <c r="F452">
        <v>9</v>
      </c>
      <c r="G452" s="40">
        <v>0.69230769230769229</v>
      </c>
      <c r="H452" s="40" t="e">
        <f t="shared" si="38"/>
        <v>#DIV/0!</v>
      </c>
      <c r="J452" t="str">
        <f>VLOOKUP(A452,'2015'!$A$5:$K$674,1)</f>
        <v xml:space="preserve">The Bentley Team </v>
      </c>
      <c r="K452" s="31">
        <f>IF(J452=A452,VLOOKUP(A452,'2015'!$A$5:$K$674,3),0)</f>
        <v>57</v>
      </c>
      <c r="L452" s="33">
        <f>IF(J452=A452,VLOOKUP(A452,'2015'!$A$5:$K$674,4),0)</f>
        <v>2769400</v>
      </c>
      <c r="M452">
        <f>IF(J452=A452,VLOOKUP(A452,'2015'!$A$5:$K$674,5),0)</f>
        <v>13</v>
      </c>
      <c r="N452">
        <f>IF(J452=A452,VLOOKUP(A452,'2015'!$A$5:$K$674,6),0)</f>
        <v>3</v>
      </c>
      <c r="O452" s="40">
        <f>IF(J452=A452,VLOOKUP(A452,'2015'!$A$5:$K$674,7),0)</f>
        <v>0.23076923076923078</v>
      </c>
      <c r="P452">
        <f t="shared" si="39"/>
        <v>-0.25</v>
      </c>
      <c r="R452" t="str">
        <f>VLOOKUP(A452,'2014'!$A$5:$K$675,1)</f>
        <v xml:space="preserve">The Bentley Team </v>
      </c>
      <c r="S452" s="31">
        <f>IF(R452=A452,VLOOKUP(A452,'2014'!$A$5:$K$675,3),0)</f>
        <v>90</v>
      </c>
      <c r="T452" s="33">
        <f>IF(R452=A452,VLOOKUP(A452,'2014'!$A$5:$K$675,4),0)</f>
        <v>2063400</v>
      </c>
      <c r="U452">
        <f>IF(R452=A452,VLOOKUP(A452,'2014'!$A$5:$K$675,5),0)</f>
        <v>13</v>
      </c>
      <c r="V452">
        <f>IF(R452=A452,VLOOKUP(A452,'2014'!$A$5:$K$675,6),0)</f>
        <v>4</v>
      </c>
      <c r="W452" s="40">
        <f>IF(R452=A452,VLOOKUP(A452,'2014'!$A$5:$K$675,7),0)</f>
        <v>0.30769230769230771</v>
      </c>
      <c r="X452" t="e">
        <f t="shared" si="40"/>
        <v>#DIV/0!</v>
      </c>
      <c r="Z452">
        <f>IF(R452=A452,VLOOKUP(A452,'2013'!$A$5:$K$674,3),0)</f>
        <v>216</v>
      </c>
      <c r="AA452" s="33">
        <f>IF(R452=A452,VLOOKUP(A452,'2013'!$A$5:$K$674,4),0)</f>
        <v>658500</v>
      </c>
      <c r="AB452">
        <f>IF(R452=A452,VLOOKUP(A452,'2013'!$A$5:$K$674,5),0)</f>
        <v>5</v>
      </c>
      <c r="AC452">
        <f>IF(R452=A452,VLOOKUP(A452,'2013'!$A$5:$K$674,6),0)</f>
        <v>0</v>
      </c>
      <c r="AD452" s="40">
        <f>IF(R452=A452,VLOOKUP(A452,'2013'!$A$5:$K$674,7),0)</f>
        <v>0</v>
      </c>
      <c r="AE452" t="e">
        <f t="shared" si="41"/>
        <v>#DIV/0!</v>
      </c>
      <c r="AG452">
        <f>IF(R452=A452,VLOOKUP(A452,'2012'!$A$5:$K$674,3),0)</f>
        <v>285</v>
      </c>
      <c r="AH452" s="33">
        <f>IF(R452=A452,VLOOKUP(A452,'2012'!$A$5:$K$674,4),0)</f>
        <v>290000</v>
      </c>
      <c r="AI452">
        <f>IF(R452=A452,VLOOKUP(A452,'2012'!$A$5:$K$674,5),0)</f>
        <v>2</v>
      </c>
      <c r="AJ452">
        <f>IF(R452=A452,VLOOKUP(A452,'2012'!$A$5:$K$674,6),0)</f>
        <v>0</v>
      </c>
      <c r="AK452" s="40">
        <f>IF(R452=A452,VLOOKUP(A452,'2012'!$A$5:$K$674,7),0)</f>
        <v>0</v>
      </c>
      <c r="AL452" t="e">
        <f t="shared" si="42"/>
        <v>#DIV/0!</v>
      </c>
      <c r="AN452" t="str">
        <f>VLOOKUP(A452,'2011'!$A$5:$K$674,1)</f>
        <v xml:space="preserve">Terry Holdbrook </v>
      </c>
      <c r="AO452">
        <f>IF(AN452=R452,VLOOKUP(A452,'2011'!$A$5:$K$674,3),0)</f>
        <v>0</v>
      </c>
      <c r="AP452" s="33">
        <f>IF(AN452=R452,VLOOKUP(A452,'2011'!$A$5:$K$674,4),0)</f>
        <v>0</v>
      </c>
      <c r="AQ452">
        <f>IF(R452=AN452,VLOOKUP(A452,'2011'!$A$5:$K$674,5),0)</f>
        <v>0</v>
      </c>
      <c r="AR452">
        <f>IF(R452=AN452,VLOOKUP(A452,'2011'!$A$5:$K$674,6),0)</f>
        <v>0</v>
      </c>
      <c r="AS452" s="40">
        <f>IF(R452=AN452,VLOOKUP(A452,'2011'!$A$5:$K$674,7),0)</f>
        <v>0</v>
      </c>
    </row>
    <row r="453" spans="1:45" x14ac:dyDescent="0.2">
      <c r="A453" t="s">
        <v>615</v>
      </c>
      <c r="B453" t="s">
        <v>1475</v>
      </c>
      <c r="C453">
        <v>163</v>
      </c>
      <c r="D453" s="33">
        <v>1736500</v>
      </c>
      <c r="E453">
        <v>10</v>
      </c>
      <c r="F453">
        <v>3</v>
      </c>
      <c r="G453" s="40">
        <v>0.3</v>
      </c>
      <c r="H453" s="40" t="e">
        <f t="shared" si="38"/>
        <v>#DIV/0!</v>
      </c>
      <c r="J453" t="str">
        <f>VLOOKUP(A453,'2015'!$A$5:$K$674,1)</f>
        <v xml:space="preserve">The Cooper Elite </v>
      </c>
      <c r="K453" s="31">
        <f>IF(J453=A453,VLOOKUP(A453,'2015'!$A$5:$K$674,3),0)</f>
        <v>68</v>
      </c>
      <c r="L453" s="33">
        <f>IF(J453=A453,VLOOKUP(A453,'2015'!$A$5:$K$674,4),0)</f>
        <v>2479015</v>
      </c>
      <c r="M453">
        <f>IF(J453=A453,VLOOKUP(A453,'2015'!$A$5:$K$674,5),0)</f>
        <v>20</v>
      </c>
      <c r="N453">
        <f>IF(J453=A453,VLOOKUP(A453,'2015'!$A$5:$K$674,6),0)</f>
        <v>3</v>
      </c>
      <c r="O453" s="40">
        <f>IF(J453=A453,VLOOKUP(A453,'2015'!$A$5:$K$674,7),0)</f>
        <v>0.15</v>
      </c>
      <c r="P453">
        <f t="shared" si="39"/>
        <v>0.57500000000000007</v>
      </c>
      <c r="R453" t="str">
        <f>VLOOKUP(A453,'2014'!$A$5:$K$675,1)</f>
        <v xml:space="preserve">The Cooper Elite </v>
      </c>
      <c r="S453" s="31">
        <f>IF(R453=A453,VLOOKUP(A453,'2014'!$A$5:$K$675,3),0)</f>
        <v>40</v>
      </c>
      <c r="T453" s="33">
        <f>IF(R453=A453,VLOOKUP(A453,'2014'!$A$5:$K$675,4),0)</f>
        <v>3464900</v>
      </c>
      <c r="U453">
        <f>IF(R453=A453,VLOOKUP(A453,'2014'!$A$5:$K$675,5),0)</f>
        <v>21</v>
      </c>
      <c r="V453">
        <f>IF(R453=A453,VLOOKUP(A453,'2014'!$A$5:$K$675,6),0)</f>
        <v>2</v>
      </c>
      <c r="W453" s="40">
        <f>IF(R453=A453,VLOOKUP(A453,'2014'!$A$5:$K$675,7),0)</f>
        <v>9.5238095238095233E-2</v>
      </c>
      <c r="X453" t="e">
        <f t="shared" si="40"/>
        <v>#DIV/0!</v>
      </c>
      <c r="Z453">
        <f>IF(R453=A453,VLOOKUP(A453,'2013'!$A$5:$K$674,3),0)</f>
        <v>216</v>
      </c>
      <c r="AA453" s="33">
        <f>IF(R453=A453,VLOOKUP(A453,'2013'!$A$5:$K$674,4),0)</f>
        <v>658500</v>
      </c>
      <c r="AB453">
        <f>IF(R453=A453,VLOOKUP(A453,'2013'!$A$5:$K$674,5),0)</f>
        <v>5</v>
      </c>
      <c r="AC453">
        <f>IF(R453=A453,VLOOKUP(A453,'2013'!$A$5:$K$674,6),0)</f>
        <v>0</v>
      </c>
      <c r="AD453" s="40">
        <f>IF(R453=A453,VLOOKUP(A453,'2013'!$A$5:$K$674,7),0)</f>
        <v>0</v>
      </c>
      <c r="AE453" t="e">
        <f t="shared" si="41"/>
        <v>#DIV/0!</v>
      </c>
      <c r="AG453">
        <f>IF(R453=A453,VLOOKUP(A453,'2012'!$A$5:$K$674,3),0)</f>
        <v>285</v>
      </c>
      <c r="AH453" s="33">
        <f>IF(R453=A453,VLOOKUP(A453,'2012'!$A$5:$K$674,4),0)</f>
        <v>290000</v>
      </c>
      <c r="AI453">
        <f>IF(R453=A453,VLOOKUP(A453,'2012'!$A$5:$K$674,5),0)</f>
        <v>2</v>
      </c>
      <c r="AJ453">
        <f>IF(R453=A453,VLOOKUP(A453,'2012'!$A$5:$K$674,6),0)</f>
        <v>0</v>
      </c>
      <c r="AK453" s="40">
        <f>IF(R453=A453,VLOOKUP(A453,'2012'!$A$5:$K$674,7),0)</f>
        <v>0</v>
      </c>
      <c r="AL453" t="e">
        <f t="shared" si="42"/>
        <v>#DIV/0!</v>
      </c>
      <c r="AN453" t="str">
        <f>VLOOKUP(A453,'2011'!$A$5:$K$674,1)</f>
        <v xml:space="preserve">Terry Holdbrook </v>
      </c>
      <c r="AO453">
        <f>IF(AN453=R453,VLOOKUP(A453,'2011'!$A$5:$K$674,3),0)</f>
        <v>0</v>
      </c>
      <c r="AP453" s="33">
        <f>IF(AN453=R453,VLOOKUP(A453,'2011'!$A$5:$K$674,4),0)</f>
        <v>0</v>
      </c>
      <c r="AQ453">
        <f>IF(R453=AN453,VLOOKUP(A453,'2011'!$A$5:$K$674,5),0)</f>
        <v>0</v>
      </c>
      <c r="AR453">
        <f>IF(R453=AN453,VLOOKUP(A453,'2011'!$A$5:$K$674,6),0)</f>
        <v>0</v>
      </c>
      <c r="AS453" s="40">
        <f>IF(R453=AN453,VLOOKUP(A453,'2011'!$A$5:$K$674,7),0)</f>
        <v>0</v>
      </c>
    </row>
    <row r="454" spans="1:45" x14ac:dyDescent="0.2">
      <c r="A454" t="s">
        <v>1501</v>
      </c>
      <c r="B454" t="s">
        <v>523</v>
      </c>
      <c r="C454">
        <v>23</v>
      </c>
      <c r="D454" s="33">
        <v>6757834</v>
      </c>
      <c r="E454">
        <v>39</v>
      </c>
      <c r="F454">
        <v>5</v>
      </c>
      <c r="G454" s="40">
        <v>0.12820512820512819</v>
      </c>
      <c r="H454" s="40" t="e">
        <f t="shared" si="38"/>
        <v>#DIV/0!</v>
      </c>
      <c r="J454" t="str">
        <f>VLOOKUP(A454,'2015'!$A$5:$K$674,1)</f>
        <v xml:space="preserve">The Cooper Elite </v>
      </c>
      <c r="K454" s="31">
        <f>IF(J454=A454,VLOOKUP(A454,'2015'!$A$5:$K$674,3),0)</f>
        <v>0</v>
      </c>
      <c r="L454" s="33">
        <f>IF(J454=A454,VLOOKUP(A454,'2015'!$A$5:$K$674,4),0)</f>
        <v>0</v>
      </c>
      <c r="M454">
        <f>IF(J454=A454,VLOOKUP(A454,'2015'!$A$5:$K$674,5),0)</f>
        <v>0</v>
      </c>
      <c r="N454">
        <f>IF(J454=A454,VLOOKUP(A454,'2015'!$A$5:$K$674,6),0)</f>
        <v>0</v>
      </c>
      <c r="O454" s="40">
        <f>IF(J454=A454,VLOOKUP(A454,'2015'!$A$5:$K$674,7),0)</f>
        <v>0</v>
      </c>
      <c r="P454" t="e">
        <f t="shared" si="39"/>
        <v>#DIV/0!</v>
      </c>
      <c r="R454" t="str">
        <f>VLOOKUP(A454,'2014'!$A$5:$K$675,1)</f>
        <v xml:space="preserve">The Cooper Elite </v>
      </c>
      <c r="S454" s="31">
        <f>IF(R454=A454,VLOOKUP(A454,'2014'!$A$5:$K$675,3),0)</f>
        <v>0</v>
      </c>
      <c r="T454" s="33">
        <f>IF(R454=A454,VLOOKUP(A454,'2014'!$A$5:$K$675,4),0)</f>
        <v>0</v>
      </c>
      <c r="U454">
        <f>IF(R454=A454,VLOOKUP(A454,'2014'!$A$5:$K$675,5),0)</f>
        <v>0</v>
      </c>
      <c r="V454">
        <f>IF(R454=A454,VLOOKUP(A454,'2014'!$A$5:$K$675,6),0)</f>
        <v>0</v>
      </c>
      <c r="W454" s="40">
        <f>IF(R454=A454,VLOOKUP(A454,'2014'!$A$5:$K$675,7),0)</f>
        <v>0</v>
      </c>
      <c r="X454" t="e">
        <f t="shared" si="40"/>
        <v>#DIV/0!</v>
      </c>
      <c r="Z454">
        <f>IF(R454=A454,VLOOKUP(A454,'2013'!$A$5:$K$674,3),0)</f>
        <v>0</v>
      </c>
      <c r="AA454" s="33">
        <f>IF(R454=A454,VLOOKUP(A454,'2013'!$A$5:$K$674,4),0)</f>
        <v>0</v>
      </c>
      <c r="AB454">
        <f>IF(R454=A454,VLOOKUP(A454,'2013'!$A$5:$K$674,5),0)</f>
        <v>0</v>
      </c>
      <c r="AC454">
        <f>IF(R454=A454,VLOOKUP(A454,'2013'!$A$5:$K$674,6),0)</f>
        <v>0</v>
      </c>
      <c r="AD454" s="40">
        <f>IF(R454=A454,VLOOKUP(A454,'2013'!$A$5:$K$674,7),0)</f>
        <v>0</v>
      </c>
      <c r="AE454" t="e">
        <f t="shared" si="41"/>
        <v>#DIV/0!</v>
      </c>
      <c r="AG454">
        <f>IF(R454=A454,VLOOKUP(A454,'2012'!$A$5:$K$674,3),0)</f>
        <v>0</v>
      </c>
      <c r="AH454" s="33">
        <f>IF(R454=A454,VLOOKUP(A454,'2012'!$A$5:$K$674,4),0)</f>
        <v>0</v>
      </c>
      <c r="AI454">
        <f>IF(R454=A454,VLOOKUP(A454,'2012'!$A$5:$K$674,5),0)</f>
        <v>0</v>
      </c>
      <c r="AJ454">
        <f>IF(R454=A454,VLOOKUP(A454,'2012'!$A$5:$K$674,6),0)</f>
        <v>0</v>
      </c>
      <c r="AK454" s="40">
        <f>IF(R454=A454,VLOOKUP(A454,'2012'!$A$5:$K$674,7),0)</f>
        <v>0</v>
      </c>
      <c r="AL454" t="e">
        <f t="shared" si="42"/>
        <v>#DIV/0!</v>
      </c>
      <c r="AN454" t="str">
        <f>VLOOKUP(A454,'2011'!$A$5:$K$674,1)</f>
        <v xml:space="preserve">Terry Holdbrook </v>
      </c>
      <c r="AO454">
        <f>IF(AN454=R454,VLOOKUP(A454,'2011'!$A$5:$K$674,3),0)</f>
        <v>0</v>
      </c>
      <c r="AP454" s="33">
        <f>IF(AN454=R454,VLOOKUP(A454,'2011'!$A$5:$K$674,4),0)</f>
        <v>0</v>
      </c>
      <c r="AQ454">
        <f>IF(R454=AN454,VLOOKUP(A454,'2011'!$A$5:$K$674,5),0)</f>
        <v>0</v>
      </c>
      <c r="AR454">
        <f>IF(R454=AN454,VLOOKUP(A454,'2011'!$A$5:$K$674,6),0)</f>
        <v>0</v>
      </c>
      <c r="AS454" s="40">
        <f>IF(R454=AN454,VLOOKUP(A454,'2011'!$A$5:$K$674,7),0)</f>
        <v>0</v>
      </c>
    </row>
    <row r="455" spans="1:45" x14ac:dyDescent="0.2">
      <c r="A455" t="s">
        <v>1262</v>
      </c>
      <c r="B455" t="s">
        <v>368</v>
      </c>
      <c r="C455">
        <v>230</v>
      </c>
      <c r="D455" s="33">
        <v>1097100</v>
      </c>
      <c r="E455">
        <v>10</v>
      </c>
      <c r="F455">
        <v>0</v>
      </c>
      <c r="G455" s="40">
        <v>0</v>
      </c>
      <c r="H455" s="40" t="e">
        <f t="shared" si="38"/>
        <v>#DIV/0!</v>
      </c>
      <c r="J455" t="str">
        <f>VLOOKUP(A455,'2015'!$A$5:$K$674,1)</f>
        <v xml:space="preserve">Tiffany Shelton </v>
      </c>
      <c r="K455" s="31">
        <f>IF(J455=A455,VLOOKUP(A455,'2015'!$A$5:$K$674,3),0)</f>
        <v>196</v>
      </c>
      <c r="L455" s="33">
        <f>IF(J455=A455,VLOOKUP(A455,'2015'!$A$5:$K$674,4),0)</f>
        <v>904900</v>
      </c>
      <c r="M455">
        <f>IF(J455=A455,VLOOKUP(A455,'2015'!$A$5:$K$674,5),0)</f>
        <v>8</v>
      </c>
      <c r="N455">
        <f>IF(J455=A455,VLOOKUP(A455,'2015'!$A$5:$K$674,6),0)</f>
        <v>0</v>
      </c>
      <c r="O455" s="40">
        <f>IF(J455=A455,VLOOKUP(A455,'2015'!$A$5:$K$674,7),0)</f>
        <v>0</v>
      </c>
      <c r="P455" t="e">
        <f t="shared" si="39"/>
        <v>#DIV/0!</v>
      </c>
      <c r="R455" t="str">
        <f>VLOOKUP(A455,'2014'!$A$5:$K$675,1)</f>
        <v xml:space="preserve">Tiffany Shelton </v>
      </c>
      <c r="S455" s="31">
        <f>IF(R455=A455,VLOOKUP(A455,'2014'!$A$5:$K$675,3),0)</f>
        <v>288</v>
      </c>
      <c r="T455" s="33">
        <f>IF(R455=A455,VLOOKUP(A455,'2014'!$A$5:$K$675,4),0)</f>
        <v>468900</v>
      </c>
      <c r="U455">
        <f>IF(R455=A455,VLOOKUP(A455,'2014'!$A$5:$K$675,5),0)</f>
        <v>5</v>
      </c>
      <c r="V455">
        <f>IF(R455=A455,VLOOKUP(A455,'2014'!$A$5:$K$675,6),0)</f>
        <v>0</v>
      </c>
      <c r="W455" s="40">
        <f>IF(R455=A455,VLOOKUP(A455,'2014'!$A$5:$K$675,7),0)</f>
        <v>0</v>
      </c>
      <c r="X455" t="e">
        <f t="shared" si="40"/>
        <v>#DIV/0!</v>
      </c>
      <c r="Z455">
        <f>IF(R455=A455,VLOOKUP(A455,'2013'!$A$5:$K$674,3),0)</f>
        <v>217</v>
      </c>
      <c r="AA455" s="33">
        <f>IF(R455=A455,VLOOKUP(A455,'2013'!$A$5:$K$674,4),0)</f>
        <v>652500</v>
      </c>
      <c r="AB455">
        <f>IF(R455=A455,VLOOKUP(A455,'2013'!$A$5:$K$674,5),0)</f>
        <v>6</v>
      </c>
      <c r="AC455">
        <f>IF(R455=A455,VLOOKUP(A455,'2013'!$A$5:$K$674,6),0)</f>
        <v>0</v>
      </c>
      <c r="AD455" s="40">
        <f>IF(R455=A455,VLOOKUP(A455,'2013'!$A$5:$K$674,7),0)</f>
        <v>0</v>
      </c>
      <c r="AE455" t="e">
        <f t="shared" si="41"/>
        <v>#DIV/0!</v>
      </c>
      <c r="AG455">
        <f>IF(R455=A455,VLOOKUP(A455,'2012'!$A$5:$K$674,3),0)</f>
        <v>206</v>
      </c>
      <c r="AH455" s="33">
        <f>IF(R455=A455,VLOOKUP(A455,'2012'!$A$5:$K$674,4),0)</f>
        <v>628500</v>
      </c>
      <c r="AI455">
        <f>IF(R455=A455,VLOOKUP(A455,'2012'!$A$5:$K$674,5),0)</f>
        <v>3</v>
      </c>
      <c r="AJ455">
        <f>IF(R455=A455,VLOOKUP(A455,'2012'!$A$5:$K$674,6),0)</f>
        <v>0</v>
      </c>
      <c r="AK455" s="40">
        <f>IF(R455=A455,VLOOKUP(A455,'2012'!$A$5:$K$674,7),0)</f>
        <v>0</v>
      </c>
      <c r="AL455" t="e">
        <f t="shared" si="42"/>
        <v>#DIV/0!</v>
      </c>
      <c r="AN455" t="str">
        <f>VLOOKUP(A455,'2011'!$A$5:$K$674,1)</f>
        <v xml:space="preserve">Tiffany Shelton </v>
      </c>
      <c r="AO455">
        <f>IF(AN455=R455,VLOOKUP(A455,'2011'!$A$5:$K$674,3),0)</f>
        <v>263</v>
      </c>
      <c r="AP455" s="33">
        <f>IF(AN455=R455,VLOOKUP(A455,'2011'!$A$5:$K$674,4),0)</f>
        <v>308200</v>
      </c>
      <c r="AQ455">
        <f>IF(R455=AN455,VLOOKUP(A455,'2011'!$A$5:$K$674,5),0)</f>
        <v>7</v>
      </c>
      <c r="AR455">
        <f>IF(R455=AN455,VLOOKUP(A455,'2011'!$A$5:$K$674,6),0)</f>
        <v>0</v>
      </c>
      <c r="AS455" s="40">
        <f>IF(R455=AN455,VLOOKUP(A455,'2011'!$A$5:$K$674,7),0)</f>
        <v>0</v>
      </c>
    </row>
    <row r="456" spans="1:45" x14ac:dyDescent="0.2">
      <c r="A456" t="s">
        <v>1595</v>
      </c>
      <c r="B456" t="s">
        <v>1099</v>
      </c>
      <c r="C456">
        <v>340</v>
      </c>
      <c r="D456" s="33">
        <v>457000</v>
      </c>
      <c r="E456">
        <v>3</v>
      </c>
      <c r="F456">
        <v>0</v>
      </c>
      <c r="G456" s="40">
        <v>0</v>
      </c>
      <c r="H456" s="40" t="e">
        <f t="shared" si="38"/>
        <v>#DIV/0!</v>
      </c>
      <c r="J456" t="str">
        <f>VLOOKUP(A456,'2015'!$A$5:$K$674,1)</f>
        <v xml:space="preserve">Tiffany Shelton </v>
      </c>
      <c r="K456" s="31">
        <f>IF(J456=A456,VLOOKUP(A456,'2015'!$A$5:$K$674,3),0)</f>
        <v>0</v>
      </c>
      <c r="L456" s="33">
        <f>IF(J456=A456,VLOOKUP(A456,'2015'!$A$5:$K$674,4),0)</f>
        <v>0</v>
      </c>
      <c r="M456">
        <f>IF(J456=A456,VLOOKUP(A456,'2015'!$A$5:$K$674,5),0)</f>
        <v>0</v>
      </c>
      <c r="N456">
        <f>IF(J456=A456,VLOOKUP(A456,'2015'!$A$5:$K$674,6),0)</f>
        <v>0</v>
      </c>
      <c r="O456" s="40">
        <f>IF(J456=A456,VLOOKUP(A456,'2015'!$A$5:$K$674,7),0)</f>
        <v>0</v>
      </c>
      <c r="P456" t="e">
        <f t="shared" si="39"/>
        <v>#DIV/0!</v>
      </c>
      <c r="R456" t="str">
        <f>VLOOKUP(A456,'2014'!$A$5:$K$675,1)</f>
        <v xml:space="preserve">Tiffany Shelton </v>
      </c>
      <c r="S456" s="31">
        <f>IF(R456=A456,VLOOKUP(A456,'2014'!$A$5:$K$675,3),0)</f>
        <v>0</v>
      </c>
      <c r="T456" s="33">
        <f>IF(R456=A456,VLOOKUP(A456,'2014'!$A$5:$K$675,4),0)</f>
        <v>0</v>
      </c>
      <c r="U456">
        <f>IF(R456=A456,VLOOKUP(A456,'2014'!$A$5:$K$675,5),0)</f>
        <v>0</v>
      </c>
      <c r="V456">
        <f>IF(R456=A456,VLOOKUP(A456,'2014'!$A$5:$K$675,6),0)</f>
        <v>0</v>
      </c>
      <c r="W456" s="40">
        <f>IF(R456=A456,VLOOKUP(A456,'2014'!$A$5:$K$675,7),0)</f>
        <v>0</v>
      </c>
      <c r="X456" t="e">
        <f t="shared" si="40"/>
        <v>#DIV/0!</v>
      </c>
      <c r="Z456">
        <f>IF(R456=A456,VLOOKUP(A456,'2013'!$A$5:$K$674,3),0)</f>
        <v>0</v>
      </c>
      <c r="AA456" s="33">
        <f>IF(R456=A456,VLOOKUP(A456,'2013'!$A$5:$K$674,4),0)</f>
        <v>0</v>
      </c>
      <c r="AB456">
        <f>IF(R456=A456,VLOOKUP(A456,'2013'!$A$5:$K$674,5),0)</f>
        <v>0</v>
      </c>
      <c r="AC456">
        <f>IF(R456=A456,VLOOKUP(A456,'2013'!$A$5:$K$674,6),0)</f>
        <v>0</v>
      </c>
      <c r="AD456" s="40">
        <f>IF(R456=A456,VLOOKUP(A456,'2013'!$A$5:$K$674,7),0)</f>
        <v>0</v>
      </c>
      <c r="AE456" t="e">
        <f t="shared" si="41"/>
        <v>#DIV/0!</v>
      </c>
      <c r="AG456">
        <f>IF(R456=A456,VLOOKUP(A456,'2012'!$A$5:$K$674,3),0)</f>
        <v>0</v>
      </c>
      <c r="AH456" s="33">
        <f>IF(R456=A456,VLOOKUP(A456,'2012'!$A$5:$K$674,4),0)</f>
        <v>0</v>
      </c>
      <c r="AI456">
        <f>IF(R456=A456,VLOOKUP(A456,'2012'!$A$5:$K$674,5),0)</f>
        <v>0</v>
      </c>
      <c r="AJ456">
        <f>IF(R456=A456,VLOOKUP(A456,'2012'!$A$5:$K$674,6),0)</f>
        <v>0</v>
      </c>
      <c r="AK456" s="40">
        <f>IF(R456=A456,VLOOKUP(A456,'2012'!$A$5:$K$674,7),0)</f>
        <v>0</v>
      </c>
      <c r="AL456" t="e">
        <f t="shared" si="42"/>
        <v>#DIV/0!</v>
      </c>
      <c r="AN456" t="str">
        <f>VLOOKUP(A456,'2011'!$A$5:$K$674,1)</f>
        <v xml:space="preserve">Tiffany Shelton </v>
      </c>
      <c r="AO456">
        <f>IF(AN456=R456,VLOOKUP(A456,'2011'!$A$5:$K$674,3),0)</f>
        <v>263</v>
      </c>
      <c r="AP456" s="33">
        <f>IF(AN456=R456,VLOOKUP(A456,'2011'!$A$5:$K$674,4),0)</f>
        <v>308200</v>
      </c>
      <c r="AQ456">
        <f>IF(R456=AN456,VLOOKUP(A456,'2011'!$A$5:$K$674,5),0)</f>
        <v>7</v>
      </c>
      <c r="AR456">
        <f>IF(R456=AN456,VLOOKUP(A456,'2011'!$A$5:$K$674,6),0)</f>
        <v>0</v>
      </c>
      <c r="AS456" s="40">
        <f>IF(R456=AN456,VLOOKUP(A456,'2011'!$A$5:$K$674,7),0)</f>
        <v>0</v>
      </c>
    </row>
    <row r="457" spans="1:45" x14ac:dyDescent="0.2">
      <c r="A457" t="s">
        <v>1263</v>
      </c>
      <c r="B457" t="s">
        <v>1102</v>
      </c>
      <c r="C457">
        <v>142</v>
      </c>
      <c r="D457" s="33">
        <v>1922645</v>
      </c>
      <c r="E457">
        <v>24</v>
      </c>
      <c r="F457">
        <v>3</v>
      </c>
      <c r="G457" s="40">
        <v>0.125</v>
      </c>
      <c r="H457" s="40" t="e">
        <f t="shared" si="38"/>
        <v>#DIV/0!</v>
      </c>
      <c r="J457" t="str">
        <f>VLOOKUP(A457,'2015'!$A$5:$K$674,1)</f>
        <v xml:space="preserve">Tim Dowling </v>
      </c>
      <c r="K457" s="31">
        <f>IF(J457=A457,VLOOKUP(A457,'2015'!$A$5:$K$674,3),0)</f>
        <v>314</v>
      </c>
      <c r="L457" s="33">
        <f>IF(J457=A457,VLOOKUP(A457,'2015'!$A$5:$K$674,4),0)</f>
        <v>343650</v>
      </c>
      <c r="M457">
        <f>IF(J457=A457,VLOOKUP(A457,'2015'!$A$5:$K$674,5),0)</f>
        <v>4</v>
      </c>
      <c r="N457">
        <f>IF(J457=A457,VLOOKUP(A457,'2015'!$A$5:$K$674,6),0)</f>
        <v>2</v>
      </c>
      <c r="O457" s="40">
        <f>IF(J457=A457,VLOOKUP(A457,'2015'!$A$5:$K$674,7),0)</f>
        <v>0.5</v>
      </c>
      <c r="P457" t="e">
        <f t="shared" si="39"/>
        <v>#DIV/0!</v>
      </c>
      <c r="R457" t="str">
        <f>VLOOKUP(A457,'2014'!$A$5:$K$675,1)</f>
        <v xml:space="preserve">Tiffany Shelton </v>
      </c>
      <c r="S457" s="31">
        <f>IF(R457=A457,VLOOKUP(A457,'2014'!$A$5:$K$675,3),0)</f>
        <v>0</v>
      </c>
      <c r="T457" s="33">
        <f>IF(R457=A457,VLOOKUP(A457,'2014'!$A$5:$K$675,4),0)</f>
        <v>0</v>
      </c>
      <c r="U457">
        <f>IF(R457=A457,VLOOKUP(A457,'2014'!$A$5:$K$675,5),0)</f>
        <v>0</v>
      </c>
      <c r="V457">
        <f>IF(R457=A457,VLOOKUP(A457,'2014'!$A$5:$K$675,6),0)</f>
        <v>0</v>
      </c>
      <c r="W457" s="40">
        <f>IF(R457=A457,VLOOKUP(A457,'2014'!$A$5:$K$675,7),0)</f>
        <v>0</v>
      </c>
      <c r="X457" t="e">
        <f t="shared" si="40"/>
        <v>#DIV/0!</v>
      </c>
      <c r="Z457">
        <f>IF(R457=A457,VLOOKUP(A457,'2013'!$A$5:$K$674,3),0)</f>
        <v>0</v>
      </c>
      <c r="AA457" s="33">
        <f>IF(R457=A457,VLOOKUP(A457,'2013'!$A$5:$K$674,4),0)</f>
        <v>0</v>
      </c>
      <c r="AB457">
        <f>IF(R457=A457,VLOOKUP(A457,'2013'!$A$5:$K$674,5),0)</f>
        <v>0</v>
      </c>
      <c r="AC457">
        <f>IF(R457=A457,VLOOKUP(A457,'2013'!$A$5:$K$674,6),0)</f>
        <v>0</v>
      </c>
      <c r="AD457" s="40">
        <f>IF(R457=A457,VLOOKUP(A457,'2013'!$A$5:$K$674,7),0)</f>
        <v>0</v>
      </c>
      <c r="AE457" t="e">
        <f t="shared" si="41"/>
        <v>#DIV/0!</v>
      </c>
      <c r="AG457">
        <f>IF(R457=A457,VLOOKUP(A457,'2012'!$A$5:$K$674,3),0)</f>
        <v>0</v>
      </c>
      <c r="AH457" s="33">
        <f>IF(R457=A457,VLOOKUP(A457,'2012'!$A$5:$K$674,4),0)</f>
        <v>0</v>
      </c>
      <c r="AI457">
        <f>IF(R457=A457,VLOOKUP(A457,'2012'!$A$5:$K$674,5),0)</f>
        <v>0</v>
      </c>
      <c r="AJ457">
        <f>IF(R457=A457,VLOOKUP(A457,'2012'!$A$5:$K$674,6),0)</f>
        <v>0</v>
      </c>
      <c r="AK457" s="40">
        <f>IF(R457=A457,VLOOKUP(A457,'2012'!$A$5:$K$674,7),0)</f>
        <v>0</v>
      </c>
      <c r="AL457" t="e">
        <f t="shared" si="42"/>
        <v>#DIV/0!</v>
      </c>
      <c r="AN457" t="str">
        <f>VLOOKUP(A457,'2011'!$A$5:$K$674,1)</f>
        <v xml:space="preserve">Tim Dowling </v>
      </c>
      <c r="AO457">
        <f>IF(AN457=R457,VLOOKUP(A457,'2011'!$A$5:$K$674,3),0)</f>
        <v>0</v>
      </c>
      <c r="AP457" s="33">
        <f>IF(AN457=R457,VLOOKUP(A457,'2011'!$A$5:$K$674,4),0)</f>
        <v>0</v>
      </c>
      <c r="AQ457">
        <f>IF(R457=AN457,VLOOKUP(A457,'2011'!$A$5:$K$674,5),0)</f>
        <v>0</v>
      </c>
      <c r="AR457">
        <f>IF(R457=AN457,VLOOKUP(A457,'2011'!$A$5:$K$674,6),0)</f>
        <v>0</v>
      </c>
      <c r="AS457" s="40">
        <f>IF(R457=AN457,VLOOKUP(A457,'2011'!$A$5:$K$674,7),0)</f>
        <v>0</v>
      </c>
    </row>
    <row r="458" spans="1:45" x14ac:dyDescent="0.2">
      <c r="A458" t="s">
        <v>232</v>
      </c>
      <c r="B458" t="s">
        <v>1253</v>
      </c>
      <c r="C458">
        <v>463</v>
      </c>
      <c r="D458" s="33">
        <v>78000</v>
      </c>
      <c r="E458">
        <v>1</v>
      </c>
      <c r="F458">
        <v>0</v>
      </c>
      <c r="G458" s="40">
        <v>0</v>
      </c>
      <c r="H458" s="40" t="e">
        <f t="shared" si="38"/>
        <v>#DIV/0!</v>
      </c>
      <c r="J458" t="str">
        <f>VLOOKUP(A458,'2015'!$A$5:$K$674,1)</f>
        <v xml:space="preserve">Timothy Sherry </v>
      </c>
      <c r="K458" s="31">
        <f>IF(J458=A458,VLOOKUP(A458,'2015'!$A$5:$K$674,3),0)</f>
        <v>388</v>
      </c>
      <c r="L458" s="33">
        <f>IF(J458=A458,VLOOKUP(A458,'2015'!$A$5:$K$674,4),0)</f>
        <v>160900</v>
      </c>
      <c r="M458">
        <f>IF(J458=A458,VLOOKUP(A458,'2015'!$A$5:$K$674,5),0)</f>
        <v>3</v>
      </c>
      <c r="N458">
        <f>IF(J458=A458,VLOOKUP(A458,'2015'!$A$5:$K$674,6),0)</f>
        <v>2</v>
      </c>
      <c r="O458" s="40">
        <f>IF(J458=A458,VLOOKUP(A458,'2015'!$A$5:$K$674,7),0)</f>
        <v>0.66666666666666663</v>
      </c>
      <c r="P458">
        <f t="shared" si="39"/>
        <v>1.3333333333333333</v>
      </c>
      <c r="R458" t="str">
        <f>VLOOKUP(A458,'2014'!$A$5:$K$675,1)</f>
        <v xml:space="preserve">Timothy Sherry </v>
      </c>
      <c r="S458" s="31">
        <f>IF(R458=A458,VLOOKUP(A458,'2014'!$A$5:$K$675,3),0)</f>
        <v>227</v>
      </c>
      <c r="T458" s="33">
        <f>IF(R458=A458,VLOOKUP(A458,'2014'!$A$5:$K$675,4),0)</f>
        <v>723180</v>
      </c>
      <c r="U458">
        <f>IF(R458=A458,VLOOKUP(A458,'2014'!$A$5:$K$675,5),0)</f>
        <v>7</v>
      </c>
      <c r="V458">
        <f>IF(R458=A458,VLOOKUP(A458,'2014'!$A$5:$K$675,6),0)</f>
        <v>2</v>
      </c>
      <c r="W458" s="40">
        <f>IF(R458=A458,VLOOKUP(A458,'2014'!$A$5:$K$675,7),0)</f>
        <v>0.2857142857142857</v>
      </c>
      <c r="X458" t="e">
        <f t="shared" si="40"/>
        <v>#DIV/0!</v>
      </c>
      <c r="Z458">
        <f>IF(R458=A458,VLOOKUP(A458,'2013'!$A$5:$K$674,3),0)</f>
        <v>226</v>
      </c>
      <c r="AA458" s="33">
        <f>IF(R458=A458,VLOOKUP(A458,'2013'!$A$5:$K$674,4),0)</f>
        <v>609400</v>
      </c>
      <c r="AB458">
        <f>IF(R458=A458,VLOOKUP(A458,'2013'!$A$5:$K$674,5),0)</f>
        <v>8</v>
      </c>
      <c r="AC458">
        <f>IF(R458=A458,VLOOKUP(A458,'2013'!$A$5:$K$674,6),0)</f>
        <v>4</v>
      </c>
      <c r="AD458" s="40">
        <f>IF(R458=A458,VLOOKUP(A458,'2013'!$A$5:$K$674,7),0)</f>
        <v>0.5</v>
      </c>
      <c r="AE458" t="e">
        <f t="shared" si="41"/>
        <v>#DIV/0!</v>
      </c>
      <c r="AG458">
        <f>IF(R458=A458,VLOOKUP(A458,'2012'!$A$5:$K$674,3),0)</f>
        <v>308</v>
      </c>
      <c r="AH458" s="33">
        <f>IF(R458=A458,VLOOKUP(A458,'2012'!$A$5:$K$674,4),0)</f>
        <v>189149</v>
      </c>
      <c r="AI458">
        <f>IF(R458=A458,VLOOKUP(A458,'2012'!$A$5:$K$674,5),0)</f>
        <v>2</v>
      </c>
      <c r="AJ458">
        <f>IF(R458=A458,VLOOKUP(A458,'2012'!$A$5:$K$674,6),0)</f>
        <v>0</v>
      </c>
      <c r="AK458" s="40">
        <f>IF(R458=A458,VLOOKUP(A458,'2012'!$A$5:$K$674,7),0)</f>
        <v>0</v>
      </c>
      <c r="AL458" t="e">
        <f t="shared" si="42"/>
        <v>#DIV/0!</v>
      </c>
      <c r="AN458" t="str">
        <f>VLOOKUP(A458,'2011'!$A$5:$K$674,1)</f>
        <v xml:space="preserve">Tim Dowling </v>
      </c>
      <c r="AO458">
        <f>IF(AN458=R458,VLOOKUP(A458,'2011'!$A$5:$K$674,3),0)</f>
        <v>0</v>
      </c>
      <c r="AP458" s="33">
        <f>IF(AN458=R458,VLOOKUP(A458,'2011'!$A$5:$K$674,4),0)</f>
        <v>0</v>
      </c>
      <c r="AQ458">
        <f>IF(R458=AN458,VLOOKUP(A458,'2011'!$A$5:$K$674,5),0)</f>
        <v>0</v>
      </c>
      <c r="AR458">
        <f>IF(R458=AN458,VLOOKUP(A458,'2011'!$A$5:$K$674,6),0)</f>
        <v>0</v>
      </c>
      <c r="AS458" s="40">
        <f>IF(R458=AN458,VLOOKUP(A458,'2011'!$A$5:$K$674,7),0)</f>
        <v>0</v>
      </c>
    </row>
    <row r="459" spans="1:45" x14ac:dyDescent="0.2">
      <c r="A459" t="s">
        <v>1264</v>
      </c>
      <c r="B459" t="s">
        <v>5</v>
      </c>
      <c r="C459">
        <v>408</v>
      </c>
      <c r="D459" s="33">
        <v>219000</v>
      </c>
      <c r="E459">
        <v>1</v>
      </c>
      <c r="F459">
        <v>1</v>
      </c>
      <c r="G459" s="40">
        <v>1</v>
      </c>
      <c r="H459" s="40">
        <f t="shared" si="38"/>
        <v>0.66666666666666674</v>
      </c>
      <c r="J459" t="str">
        <f>VLOOKUP(A459,'2015'!$A$5:$K$674,1)</f>
        <v xml:space="preserve">Tina Freeman </v>
      </c>
      <c r="K459" s="31">
        <f>IF(J459=A459,VLOOKUP(A459,'2015'!$A$5:$K$674,3),0)</f>
        <v>251</v>
      </c>
      <c r="L459" s="33">
        <f>IF(J459=A459,VLOOKUP(A459,'2015'!$A$5:$K$674,4),0)</f>
        <v>573400</v>
      </c>
      <c r="M459">
        <f>IF(J459=A459,VLOOKUP(A459,'2015'!$A$5:$K$674,5),0)</f>
        <v>4</v>
      </c>
      <c r="N459">
        <f>IF(J459=A459,VLOOKUP(A459,'2015'!$A$5:$K$674,6),0)</f>
        <v>2</v>
      </c>
      <c r="O459" s="40">
        <f>IF(J459=A459,VLOOKUP(A459,'2015'!$A$5:$K$674,7),0)</f>
        <v>0.5</v>
      </c>
      <c r="P459">
        <f t="shared" si="39"/>
        <v>0.33333333333333331</v>
      </c>
      <c r="R459" t="str">
        <f>VLOOKUP(A459,'2014'!$A$5:$K$675,1)</f>
        <v xml:space="preserve">Tina Freeman </v>
      </c>
      <c r="S459" s="31">
        <f>IF(R459=A459,VLOOKUP(A459,'2014'!$A$5:$K$675,3),0)</f>
        <v>129</v>
      </c>
      <c r="T459" s="33">
        <f>IF(R459=A459,VLOOKUP(A459,'2014'!$A$5:$K$675,4),0)</f>
        <v>1537900</v>
      </c>
      <c r="U459">
        <f>IF(R459=A459,VLOOKUP(A459,'2014'!$A$5:$K$675,5),0)</f>
        <v>8</v>
      </c>
      <c r="V459">
        <f>IF(R459=A459,VLOOKUP(A459,'2014'!$A$5:$K$675,6),0)</f>
        <v>3</v>
      </c>
      <c r="W459" s="40">
        <f>IF(R459=A459,VLOOKUP(A459,'2014'!$A$5:$K$675,7),0)</f>
        <v>0.375</v>
      </c>
      <c r="X459">
        <f t="shared" si="40"/>
        <v>-2.0000000000000004</v>
      </c>
      <c r="Z459">
        <f>IF(R459=A459,VLOOKUP(A459,'2013'!$A$5:$K$674,3),0)</f>
        <v>200</v>
      </c>
      <c r="AA459" s="33">
        <f>IF(R459=A459,VLOOKUP(A459,'2013'!$A$5:$K$674,4),0)</f>
        <v>731250</v>
      </c>
      <c r="AB459">
        <f>IF(R459=A459,VLOOKUP(A459,'2013'!$A$5:$K$674,5),0)</f>
        <v>8</v>
      </c>
      <c r="AC459">
        <f>IF(R459=A459,VLOOKUP(A459,'2013'!$A$5:$K$674,6),0)</f>
        <v>1</v>
      </c>
      <c r="AD459" s="40">
        <f>IF(R459=A459,VLOOKUP(A459,'2013'!$A$5:$K$674,7),0)</f>
        <v>0.125</v>
      </c>
      <c r="AE459">
        <f t="shared" si="41"/>
        <v>-0.37499999999999983</v>
      </c>
      <c r="AG459">
        <f>IF(R459=A459,VLOOKUP(A459,'2012'!$A$5:$K$674,3),0)</f>
        <v>163</v>
      </c>
      <c r="AH459" s="33">
        <f>IF(R459=A459,VLOOKUP(A459,'2012'!$A$5:$K$674,4),0)</f>
        <v>863250</v>
      </c>
      <c r="AI459">
        <f>IF(R459=A459,VLOOKUP(A459,'2012'!$A$5:$K$674,5),0)</f>
        <v>5</v>
      </c>
      <c r="AJ459">
        <f>IF(R459=A459,VLOOKUP(A459,'2012'!$A$5:$K$674,6),0)</f>
        <v>3</v>
      </c>
      <c r="AK459" s="40">
        <f>IF(R459=A459,VLOOKUP(A459,'2012'!$A$5:$K$674,7),0)</f>
        <v>0.6</v>
      </c>
      <c r="AL459">
        <f t="shared" si="42"/>
        <v>0.19999999999999996</v>
      </c>
      <c r="AN459" t="str">
        <f>VLOOKUP(A459,'2011'!$A$5:$K$674,1)</f>
        <v xml:space="preserve">Tina Freeman </v>
      </c>
      <c r="AO459">
        <f>IF(AN459=R459,VLOOKUP(A459,'2011'!$A$5:$K$674,3),0)</f>
        <v>61</v>
      </c>
      <c r="AP459" s="33">
        <f>IF(AN459=R459,VLOOKUP(A459,'2011'!$A$5:$K$674,4),0)</f>
        <v>1930000</v>
      </c>
      <c r="AQ459">
        <f>IF(R459=AN459,VLOOKUP(A459,'2011'!$A$5:$K$674,5),0)</f>
        <v>10</v>
      </c>
      <c r="AR459">
        <f>IF(R459=AN459,VLOOKUP(A459,'2011'!$A$5:$K$674,6),0)</f>
        <v>5</v>
      </c>
      <c r="AS459" s="40">
        <f>IF(R459=AN459,VLOOKUP(A459,'2011'!$A$5:$K$674,7),0)</f>
        <v>0.5</v>
      </c>
    </row>
    <row r="460" spans="1:45" x14ac:dyDescent="0.2">
      <c r="A460" t="s">
        <v>1265</v>
      </c>
      <c r="B460" t="s">
        <v>1101</v>
      </c>
      <c r="C460">
        <v>397</v>
      </c>
      <c r="D460" s="33">
        <v>234000</v>
      </c>
      <c r="E460">
        <v>2</v>
      </c>
      <c r="F460">
        <v>0</v>
      </c>
      <c r="G460" s="40">
        <v>0</v>
      </c>
      <c r="H460" s="40" t="e">
        <f t="shared" si="38"/>
        <v>#DIV/0!</v>
      </c>
      <c r="J460" t="str">
        <f>VLOOKUP(A460,'2015'!$A$5:$K$674,1)</f>
        <v xml:space="preserve">Tish Stone </v>
      </c>
      <c r="K460" s="31">
        <f>IF(J460=A460,VLOOKUP(A460,'2015'!$A$5:$K$674,3),0)</f>
        <v>0</v>
      </c>
      <c r="L460" s="33">
        <f>IF(J460=A460,VLOOKUP(A460,'2015'!$A$5:$K$674,4),0)</f>
        <v>0</v>
      </c>
      <c r="M460">
        <f>IF(J460=A460,VLOOKUP(A460,'2015'!$A$5:$K$674,5),0)</f>
        <v>0</v>
      </c>
      <c r="N460">
        <f>IF(J460=A460,VLOOKUP(A460,'2015'!$A$5:$K$674,6),0)</f>
        <v>0</v>
      </c>
      <c r="O460" s="40">
        <f>IF(J460=A460,VLOOKUP(A460,'2015'!$A$5:$K$674,7),0)</f>
        <v>0</v>
      </c>
      <c r="P460" t="e">
        <f t="shared" si="39"/>
        <v>#DIV/0!</v>
      </c>
      <c r="R460" t="str">
        <f>VLOOKUP(A460,'2014'!$A$5:$K$675,1)</f>
        <v xml:space="preserve">Tina Freeman </v>
      </c>
      <c r="S460" s="31">
        <f>IF(R460=A460,VLOOKUP(A460,'2014'!$A$5:$K$675,3),0)</f>
        <v>0</v>
      </c>
      <c r="T460" s="33">
        <f>IF(R460=A460,VLOOKUP(A460,'2014'!$A$5:$K$675,4),0)</f>
        <v>0</v>
      </c>
      <c r="U460">
        <f>IF(R460=A460,VLOOKUP(A460,'2014'!$A$5:$K$675,5),0)</f>
        <v>0</v>
      </c>
      <c r="V460">
        <f>IF(R460=A460,VLOOKUP(A460,'2014'!$A$5:$K$675,6),0)</f>
        <v>0</v>
      </c>
      <c r="W460" s="40">
        <f>IF(R460=A460,VLOOKUP(A460,'2014'!$A$5:$K$675,7),0)</f>
        <v>0</v>
      </c>
      <c r="X460" t="e">
        <f t="shared" si="40"/>
        <v>#DIV/0!</v>
      </c>
      <c r="Z460">
        <f>IF(R460=A460,VLOOKUP(A460,'2013'!$A$5:$K$674,3),0)</f>
        <v>0</v>
      </c>
      <c r="AA460" s="33">
        <f>IF(R460=A460,VLOOKUP(A460,'2013'!$A$5:$K$674,4),0)</f>
        <v>0</v>
      </c>
      <c r="AB460">
        <f>IF(R460=A460,VLOOKUP(A460,'2013'!$A$5:$K$674,5),0)</f>
        <v>0</v>
      </c>
      <c r="AC460">
        <f>IF(R460=A460,VLOOKUP(A460,'2013'!$A$5:$K$674,6),0)</f>
        <v>0</v>
      </c>
      <c r="AD460" s="40">
        <f>IF(R460=A460,VLOOKUP(A460,'2013'!$A$5:$K$674,7),0)</f>
        <v>0</v>
      </c>
      <c r="AE460" t="e">
        <f t="shared" si="41"/>
        <v>#DIV/0!</v>
      </c>
      <c r="AG460">
        <f>IF(R460=A460,VLOOKUP(A460,'2012'!$A$5:$K$674,3),0)</f>
        <v>0</v>
      </c>
      <c r="AH460" s="33">
        <f>IF(R460=A460,VLOOKUP(A460,'2012'!$A$5:$K$674,4),0)</f>
        <v>0</v>
      </c>
      <c r="AI460">
        <f>IF(R460=A460,VLOOKUP(A460,'2012'!$A$5:$K$674,5),0)</f>
        <v>0</v>
      </c>
      <c r="AJ460">
        <f>IF(R460=A460,VLOOKUP(A460,'2012'!$A$5:$K$674,6),0)</f>
        <v>0</v>
      </c>
      <c r="AK460" s="40">
        <f>IF(R460=A460,VLOOKUP(A460,'2012'!$A$5:$K$674,7),0)</f>
        <v>0</v>
      </c>
      <c r="AL460" t="e">
        <f t="shared" si="42"/>
        <v>#DIV/0!</v>
      </c>
      <c r="AN460" t="str">
        <f>VLOOKUP(A460,'2011'!$A$5:$K$674,1)</f>
        <v xml:space="preserve">Tom M Sutton </v>
      </c>
      <c r="AO460">
        <f>IF(AN460=R460,VLOOKUP(A460,'2011'!$A$5:$K$674,3),0)</f>
        <v>0</v>
      </c>
      <c r="AP460" s="33">
        <f>IF(AN460=R460,VLOOKUP(A460,'2011'!$A$5:$K$674,4),0)</f>
        <v>0</v>
      </c>
      <c r="AQ460">
        <f>IF(R460=AN460,VLOOKUP(A460,'2011'!$A$5:$K$674,5),0)</f>
        <v>0</v>
      </c>
      <c r="AR460">
        <f>IF(R460=AN460,VLOOKUP(A460,'2011'!$A$5:$K$674,6),0)</f>
        <v>0</v>
      </c>
      <c r="AS460" s="40">
        <f>IF(R460=AN460,VLOOKUP(A460,'2011'!$A$5:$K$674,7),0)</f>
        <v>0</v>
      </c>
    </row>
    <row r="461" spans="1:45" x14ac:dyDescent="0.2">
      <c r="A461" t="s">
        <v>1115</v>
      </c>
      <c r="B461" t="s">
        <v>912</v>
      </c>
      <c r="C461">
        <v>341</v>
      </c>
      <c r="D461" s="33">
        <v>452900</v>
      </c>
      <c r="E461">
        <v>4</v>
      </c>
      <c r="F461">
        <v>3</v>
      </c>
      <c r="G461" s="40">
        <v>0.75</v>
      </c>
      <c r="H461" s="40">
        <f t="shared" si="38"/>
        <v>0.12500000000000006</v>
      </c>
      <c r="J461" t="str">
        <f>VLOOKUP(A461,'2015'!$A$5:$K$674,1)</f>
        <v xml:space="preserve">Tommy Corley </v>
      </c>
      <c r="K461" s="31">
        <f>IF(J461=A461,VLOOKUP(A461,'2015'!$A$5:$K$674,3),0)</f>
        <v>350</v>
      </c>
      <c r="L461" s="33">
        <f>IF(J461=A461,VLOOKUP(A461,'2015'!$A$5:$K$674,4),0)</f>
        <v>253000</v>
      </c>
      <c r="M461">
        <f>IF(J461=A461,VLOOKUP(A461,'2015'!$A$5:$K$674,5),0)</f>
        <v>2</v>
      </c>
      <c r="N461">
        <f>IF(J461=A461,VLOOKUP(A461,'2015'!$A$5:$K$674,6),0)</f>
        <v>2</v>
      </c>
      <c r="O461" s="40">
        <f>IF(J461=A461,VLOOKUP(A461,'2015'!$A$5:$K$674,7),0)</f>
        <v>1</v>
      </c>
      <c r="P461" t="e">
        <f t="shared" si="39"/>
        <v>#DIV/0!</v>
      </c>
      <c r="R461" t="str">
        <f>VLOOKUP(A461,'2014'!$A$5:$K$675,1)</f>
        <v xml:space="preserve">Tommy Corley </v>
      </c>
      <c r="S461" s="31">
        <f>IF(R461=A461,VLOOKUP(A461,'2014'!$A$5:$K$675,3),0)</f>
        <v>431</v>
      </c>
      <c r="T461" s="33">
        <f>IF(R461=A461,VLOOKUP(A461,'2014'!$A$5:$K$675,4),0)</f>
        <v>40000</v>
      </c>
      <c r="U461">
        <f>IF(R461=A461,VLOOKUP(A461,'2014'!$A$5:$K$675,5),0)</f>
        <v>1</v>
      </c>
      <c r="V461">
        <f>IF(R461=A461,VLOOKUP(A461,'2014'!$A$5:$K$675,6),0)</f>
        <v>0</v>
      </c>
      <c r="W461" s="40">
        <f>IF(R461=A461,VLOOKUP(A461,'2014'!$A$5:$K$675,7),0)</f>
        <v>0</v>
      </c>
      <c r="X461" t="e">
        <f t="shared" si="40"/>
        <v>#DIV/0!</v>
      </c>
      <c r="Z461">
        <f>IF(R461=A461,VLOOKUP(A461,'2013'!$A$5:$K$674,3),0)</f>
        <v>385</v>
      </c>
      <c r="AA461" s="33">
        <f>IF(R461=A461,VLOOKUP(A461,'2013'!$A$5:$K$674,4),0)</f>
        <v>65000</v>
      </c>
      <c r="AB461">
        <f>IF(R461=A461,VLOOKUP(A461,'2013'!$A$5:$K$674,5),0)</f>
        <v>1</v>
      </c>
      <c r="AC461">
        <f>IF(R461=A461,VLOOKUP(A461,'2013'!$A$5:$K$674,6),0)</f>
        <v>1</v>
      </c>
      <c r="AD461" s="40">
        <f>IF(R461=A461,VLOOKUP(A461,'2013'!$A$5:$K$674,7),0)</f>
        <v>1</v>
      </c>
      <c r="AE461" t="e">
        <f t="shared" si="41"/>
        <v>#DIV/0!</v>
      </c>
      <c r="AG461">
        <f>IF(R461=A461,VLOOKUP(A461,'2012'!$A$5:$K$674,3),0)</f>
        <v>350</v>
      </c>
      <c r="AH461" s="33">
        <f>IF(R461=A461,VLOOKUP(A461,'2012'!$A$5:$K$674,4),0)</f>
        <v>110000</v>
      </c>
      <c r="AI461">
        <f>IF(R461=A461,VLOOKUP(A461,'2012'!$A$5:$K$674,5),0)</f>
        <v>3</v>
      </c>
      <c r="AJ461">
        <f>IF(R461=A461,VLOOKUP(A461,'2012'!$A$5:$K$674,6),0)</f>
        <v>2</v>
      </c>
      <c r="AK461" s="40">
        <f>IF(R461=A461,VLOOKUP(A461,'2012'!$A$5:$K$674,7),0)</f>
        <v>0.66666666666666663</v>
      </c>
      <c r="AL461" t="e">
        <f t="shared" si="42"/>
        <v>#DIV/0!</v>
      </c>
      <c r="AN461" t="str">
        <f>VLOOKUP(A461,'2011'!$A$5:$K$674,1)</f>
        <v xml:space="preserve">Tommie J Ludwig </v>
      </c>
      <c r="AO461">
        <f>IF(AN461=R461,VLOOKUP(A461,'2011'!$A$5:$K$674,3),0)</f>
        <v>0</v>
      </c>
      <c r="AP461" s="33">
        <f>IF(AN461=R461,VLOOKUP(A461,'2011'!$A$5:$K$674,4),0)</f>
        <v>0</v>
      </c>
      <c r="AQ461">
        <f>IF(R461=AN461,VLOOKUP(A461,'2011'!$A$5:$K$674,5),0)</f>
        <v>0</v>
      </c>
      <c r="AR461">
        <f>IF(R461=AN461,VLOOKUP(A461,'2011'!$A$5:$K$674,6),0)</f>
        <v>0</v>
      </c>
      <c r="AS461" s="40">
        <f>IF(R461=AN461,VLOOKUP(A461,'2011'!$A$5:$K$674,7),0)</f>
        <v>0</v>
      </c>
    </row>
    <row r="462" spans="1:45" x14ac:dyDescent="0.2">
      <c r="A462" t="s">
        <v>1422</v>
      </c>
      <c r="B462" t="s">
        <v>304</v>
      </c>
      <c r="C462">
        <v>151</v>
      </c>
      <c r="D462" s="33">
        <v>1854400</v>
      </c>
      <c r="E462">
        <v>8</v>
      </c>
      <c r="F462">
        <v>0</v>
      </c>
      <c r="G462" s="40">
        <v>0</v>
      </c>
      <c r="H462" s="40" t="e">
        <f t="shared" si="38"/>
        <v>#DIV/0!</v>
      </c>
      <c r="J462" t="str">
        <f>VLOOKUP(A462,'2015'!$A$5:$K$674,1)</f>
        <v xml:space="preserve">Tonya Albrecht </v>
      </c>
      <c r="K462" s="31">
        <f>IF(J462=A462,VLOOKUP(A462,'2015'!$A$5:$K$674,3),0)</f>
        <v>177</v>
      </c>
      <c r="L462" s="33">
        <f>IF(J462=A462,VLOOKUP(A462,'2015'!$A$5:$K$674,4),0)</f>
        <v>1003900</v>
      </c>
      <c r="M462">
        <f>IF(J462=A462,VLOOKUP(A462,'2015'!$A$5:$K$674,5),0)</f>
        <v>6</v>
      </c>
      <c r="N462">
        <f>IF(J462=A462,VLOOKUP(A462,'2015'!$A$5:$K$674,6),0)</f>
        <v>0</v>
      </c>
      <c r="O462" s="40">
        <f>IF(J462=A462,VLOOKUP(A462,'2015'!$A$5:$K$674,7),0)</f>
        <v>0</v>
      </c>
      <c r="P462" t="e">
        <f t="shared" si="39"/>
        <v>#DIV/0!</v>
      </c>
      <c r="R462" t="str">
        <f>VLOOKUP(A462,'2014'!$A$5:$K$675,1)</f>
        <v xml:space="preserve">Tommy Corley </v>
      </c>
      <c r="S462" s="31">
        <f>IF(R462=A462,VLOOKUP(A462,'2014'!$A$5:$K$675,3),0)</f>
        <v>0</v>
      </c>
      <c r="T462" s="33">
        <f>IF(R462=A462,VLOOKUP(A462,'2014'!$A$5:$K$675,4),0)</f>
        <v>0</v>
      </c>
      <c r="U462">
        <f>IF(R462=A462,VLOOKUP(A462,'2014'!$A$5:$K$675,5),0)</f>
        <v>0</v>
      </c>
      <c r="V462">
        <f>IF(R462=A462,VLOOKUP(A462,'2014'!$A$5:$K$675,6),0)</f>
        <v>0</v>
      </c>
      <c r="W462" s="40">
        <f>IF(R462=A462,VLOOKUP(A462,'2014'!$A$5:$K$675,7),0)</f>
        <v>0</v>
      </c>
      <c r="X462" t="e">
        <f t="shared" si="40"/>
        <v>#DIV/0!</v>
      </c>
      <c r="Z462">
        <f>IF(R462=A462,VLOOKUP(A462,'2013'!$A$5:$K$674,3),0)</f>
        <v>0</v>
      </c>
      <c r="AA462" s="33">
        <f>IF(R462=A462,VLOOKUP(A462,'2013'!$A$5:$K$674,4),0)</f>
        <v>0</v>
      </c>
      <c r="AB462">
        <f>IF(R462=A462,VLOOKUP(A462,'2013'!$A$5:$K$674,5),0)</f>
        <v>0</v>
      </c>
      <c r="AC462">
        <f>IF(R462=A462,VLOOKUP(A462,'2013'!$A$5:$K$674,6),0)</f>
        <v>0</v>
      </c>
      <c r="AD462" s="40">
        <f>IF(R462=A462,VLOOKUP(A462,'2013'!$A$5:$K$674,7),0)</f>
        <v>0</v>
      </c>
      <c r="AE462" t="e">
        <f t="shared" si="41"/>
        <v>#DIV/0!</v>
      </c>
      <c r="AG462">
        <f>IF(R462=A462,VLOOKUP(A462,'2012'!$A$5:$K$674,3),0)</f>
        <v>0</v>
      </c>
      <c r="AH462" s="33">
        <f>IF(R462=A462,VLOOKUP(A462,'2012'!$A$5:$K$674,4),0)</f>
        <v>0</v>
      </c>
      <c r="AI462">
        <f>IF(R462=A462,VLOOKUP(A462,'2012'!$A$5:$K$674,5),0)</f>
        <v>0</v>
      </c>
      <c r="AJ462">
        <f>IF(R462=A462,VLOOKUP(A462,'2012'!$A$5:$K$674,6),0)</f>
        <v>0</v>
      </c>
      <c r="AK462" s="40">
        <f>IF(R462=A462,VLOOKUP(A462,'2012'!$A$5:$K$674,7),0)</f>
        <v>0</v>
      </c>
      <c r="AL462" t="e">
        <f t="shared" si="42"/>
        <v>#DIV/0!</v>
      </c>
      <c r="AN462" t="str">
        <f>VLOOKUP(A462,'2011'!$A$5:$K$674,1)</f>
        <v xml:space="preserve">Tommie J Ludwig </v>
      </c>
      <c r="AO462">
        <f>IF(AN462=R462,VLOOKUP(A462,'2011'!$A$5:$K$674,3),0)</f>
        <v>0</v>
      </c>
      <c r="AP462" s="33">
        <f>IF(AN462=R462,VLOOKUP(A462,'2011'!$A$5:$K$674,4),0)</f>
        <v>0</v>
      </c>
      <c r="AQ462">
        <f>IF(R462=AN462,VLOOKUP(A462,'2011'!$A$5:$K$674,5),0)</f>
        <v>0</v>
      </c>
      <c r="AR462">
        <f>IF(R462=AN462,VLOOKUP(A462,'2011'!$A$5:$K$674,6),0)</f>
        <v>0</v>
      </c>
      <c r="AS462" s="40">
        <f>IF(R462=AN462,VLOOKUP(A462,'2011'!$A$5:$K$674,7),0)</f>
        <v>0</v>
      </c>
    </row>
    <row r="463" spans="1:45" x14ac:dyDescent="0.2">
      <c r="A463" t="s">
        <v>1266</v>
      </c>
      <c r="B463" t="s">
        <v>912</v>
      </c>
      <c r="C463">
        <v>117</v>
      </c>
      <c r="D463" s="33">
        <v>2244501</v>
      </c>
      <c r="E463">
        <v>17</v>
      </c>
      <c r="F463">
        <v>11</v>
      </c>
      <c r="G463" s="40">
        <v>0.6470588235294118</v>
      </c>
      <c r="H463" s="40">
        <f t="shared" si="38"/>
        <v>7.8431372549019704E-2</v>
      </c>
      <c r="J463" t="str">
        <f>VLOOKUP(A463,'2015'!$A$5:$K$674,1)</f>
        <v xml:space="preserve">Towne V Adams </v>
      </c>
      <c r="K463" s="31">
        <f>IF(J463=A463,VLOOKUP(A463,'2015'!$A$5:$K$674,3),0)</f>
        <v>198</v>
      </c>
      <c r="L463" s="33">
        <f>IF(J463=A463,VLOOKUP(A463,'2015'!$A$5:$K$674,4),0)</f>
        <v>902750</v>
      </c>
      <c r="M463">
        <f>IF(J463=A463,VLOOKUP(A463,'2015'!$A$5:$K$674,5),0)</f>
        <v>8</v>
      </c>
      <c r="N463">
        <f>IF(J463=A463,VLOOKUP(A463,'2015'!$A$5:$K$674,6),0)</f>
        <v>7</v>
      </c>
      <c r="O463" s="40">
        <f>IF(J463=A463,VLOOKUP(A463,'2015'!$A$5:$K$674,7),0)</f>
        <v>0.875</v>
      </c>
      <c r="P463">
        <f t="shared" si="39"/>
        <v>0.11363636363636366</v>
      </c>
      <c r="R463" t="str">
        <f>VLOOKUP(A463,'2014'!$A$5:$K$675,1)</f>
        <v xml:space="preserve">Towne V Adams </v>
      </c>
      <c r="S463" s="31">
        <f>IF(R463=A463,VLOOKUP(A463,'2014'!$A$5:$K$675,3),0)</f>
        <v>71</v>
      </c>
      <c r="T463" s="33">
        <f>IF(R463=A463,VLOOKUP(A463,'2014'!$A$5:$K$675,4),0)</f>
        <v>2558125</v>
      </c>
      <c r="U463">
        <f>IF(R463=A463,VLOOKUP(A463,'2014'!$A$5:$K$675,5),0)</f>
        <v>14</v>
      </c>
      <c r="V463">
        <f>IF(R463=A463,VLOOKUP(A463,'2014'!$A$5:$K$675,6),0)</f>
        <v>11</v>
      </c>
      <c r="W463" s="40">
        <f>IF(R463=A463,VLOOKUP(A463,'2014'!$A$5:$K$675,7),0)</f>
        <v>0.7857142857142857</v>
      </c>
      <c r="X463">
        <f t="shared" si="40"/>
        <v>-5.714285714285718</v>
      </c>
      <c r="Z463">
        <f>IF(R463=A463,VLOOKUP(A463,'2013'!$A$5:$K$674,3),0)</f>
        <v>224</v>
      </c>
      <c r="AA463" s="33">
        <f>IF(R463=A463,VLOOKUP(A463,'2013'!$A$5:$K$674,4),0)</f>
        <v>610500</v>
      </c>
      <c r="AB463">
        <f>IF(R463=A463,VLOOKUP(A463,'2013'!$A$5:$K$674,5),0)</f>
        <v>6</v>
      </c>
      <c r="AC463">
        <f>IF(R463=A463,VLOOKUP(A463,'2013'!$A$5:$K$674,6),0)</f>
        <v>1</v>
      </c>
      <c r="AD463" s="40">
        <f>IF(R463=A463,VLOOKUP(A463,'2013'!$A$5:$K$674,7),0)</f>
        <v>0.16666666666666666</v>
      </c>
      <c r="AE463">
        <f t="shared" si="41"/>
        <v>-0.16666666666666652</v>
      </c>
      <c r="AG463">
        <f>IF(R463=A463,VLOOKUP(A463,'2012'!$A$5:$K$674,3),0)</f>
        <v>221</v>
      </c>
      <c r="AH463" s="33">
        <f>IF(R463=A463,VLOOKUP(A463,'2012'!$A$5:$K$674,4),0)</f>
        <v>581500</v>
      </c>
      <c r="AI463">
        <f>IF(R463=A463,VLOOKUP(A463,'2012'!$A$5:$K$674,5),0)</f>
        <v>5</v>
      </c>
      <c r="AJ463">
        <f>IF(R463=A463,VLOOKUP(A463,'2012'!$A$5:$K$674,6),0)</f>
        <v>3</v>
      </c>
      <c r="AK463" s="40">
        <f>IF(R463=A463,VLOOKUP(A463,'2012'!$A$5:$K$674,7),0)</f>
        <v>0.6</v>
      </c>
      <c r="AL463">
        <f t="shared" si="42"/>
        <v>0.19999999999999996</v>
      </c>
      <c r="AN463" t="str">
        <f>VLOOKUP(A463,'2011'!$A$5:$K$674,1)</f>
        <v xml:space="preserve">Towne V Adams </v>
      </c>
      <c r="AO463">
        <f>IF(AN463=R463,VLOOKUP(A463,'2011'!$A$5:$K$674,3),0)</f>
        <v>242</v>
      </c>
      <c r="AP463" s="33">
        <f>IF(AN463=R463,VLOOKUP(A463,'2011'!$A$5:$K$674,4),0)</f>
        <v>357625</v>
      </c>
      <c r="AQ463">
        <f>IF(R463=AN463,VLOOKUP(A463,'2011'!$A$5:$K$674,5),0)</f>
        <v>4</v>
      </c>
      <c r="AR463">
        <f>IF(R463=AN463,VLOOKUP(A463,'2011'!$A$5:$K$674,6),0)</f>
        <v>2</v>
      </c>
      <c r="AS463" s="40">
        <f>IF(R463=AN463,VLOOKUP(A463,'2011'!$A$5:$K$674,7),0)</f>
        <v>0.5</v>
      </c>
    </row>
    <row r="464" spans="1:45" x14ac:dyDescent="0.2">
      <c r="A464" t="s">
        <v>1304</v>
      </c>
      <c r="B464" t="s">
        <v>300</v>
      </c>
      <c r="C464">
        <v>210</v>
      </c>
      <c r="D464" s="33">
        <v>1196302</v>
      </c>
      <c r="E464">
        <v>6</v>
      </c>
      <c r="F464">
        <v>6</v>
      </c>
      <c r="G464" s="40">
        <v>1</v>
      </c>
      <c r="H464" s="40">
        <f t="shared" si="38"/>
        <v>4</v>
      </c>
      <c r="J464" t="str">
        <f>VLOOKUP(A464,'2015'!$A$5:$K$674,1)</f>
        <v xml:space="preserve">Tracy Loggins </v>
      </c>
      <c r="K464" s="31">
        <f>IF(J464=A464,VLOOKUP(A464,'2015'!$A$5:$K$674,3),0)</f>
        <v>80</v>
      </c>
      <c r="L464" s="33">
        <f>IF(J464=A464,VLOOKUP(A464,'2015'!$A$5:$K$674,4),0)</f>
        <v>2224500</v>
      </c>
      <c r="M464">
        <f>IF(J464=A464,VLOOKUP(A464,'2015'!$A$5:$K$674,5),0)</f>
        <v>11</v>
      </c>
      <c r="N464">
        <f>IF(J464=A464,VLOOKUP(A464,'2015'!$A$5:$K$674,6),0)</f>
        <v>3</v>
      </c>
      <c r="O464" s="40">
        <f>IF(J464=A464,VLOOKUP(A464,'2015'!$A$5:$K$674,7),0)</f>
        <v>0.27272727272727271</v>
      </c>
      <c r="P464">
        <f t="shared" si="39"/>
        <v>0.90909090909090906</v>
      </c>
      <c r="R464" t="str">
        <f>VLOOKUP(A464,'2014'!$A$5:$K$675,1)</f>
        <v xml:space="preserve">Tracy Loggins </v>
      </c>
      <c r="S464" s="31">
        <f>IF(R464=A464,VLOOKUP(A464,'2014'!$A$5:$K$675,3),0)</f>
        <v>74</v>
      </c>
      <c r="T464" s="33">
        <f>IF(R464=A464,VLOOKUP(A464,'2014'!$A$5:$K$675,4),0)</f>
        <v>2482920</v>
      </c>
      <c r="U464">
        <f>IF(R464=A464,VLOOKUP(A464,'2014'!$A$5:$K$675,5),0)</f>
        <v>14</v>
      </c>
      <c r="V464">
        <f>IF(R464=A464,VLOOKUP(A464,'2014'!$A$5:$K$675,6),0)</f>
        <v>2</v>
      </c>
      <c r="W464" s="40">
        <f>IF(R464=A464,VLOOKUP(A464,'2014'!$A$5:$K$675,7),0)</f>
        <v>0.14285714285714285</v>
      </c>
      <c r="X464">
        <f t="shared" si="40"/>
        <v>-1.1212121212121211</v>
      </c>
      <c r="Z464">
        <f>IF(R464=A464,VLOOKUP(A464,'2013'!$A$5:$K$674,3),0)</f>
        <v>107</v>
      </c>
      <c r="AA464" s="33">
        <f>IF(R464=A464,VLOOKUP(A464,'2013'!$A$5:$K$674,4),0)</f>
        <v>1619000</v>
      </c>
      <c r="AB464">
        <f>IF(R464=A464,VLOOKUP(A464,'2013'!$A$5:$K$674,5),0)</f>
        <v>14</v>
      </c>
      <c r="AC464">
        <f>IF(R464=A464,VLOOKUP(A464,'2013'!$A$5:$K$674,6),0)</f>
        <v>1</v>
      </c>
      <c r="AD464" s="40">
        <f>IF(R464=A464,VLOOKUP(A464,'2013'!$A$5:$K$674,7),0)</f>
        <v>7.1428571428571425E-2</v>
      </c>
      <c r="AE464">
        <f t="shared" si="41"/>
        <v>-1.1785714285714286</v>
      </c>
      <c r="AG464">
        <f>IF(R464=A464,VLOOKUP(A464,'2012'!$A$5:$K$674,3),0)</f>
        <v>135</v>
      </c>
      <c r="AH464" s="33">
        <f>IF(R464=A464,VLOOKUP(A464,'2012'!$A$5:$K$674,4),0)</f>
        <v>1133550</v>
      </c>
      <c r="AI464">
        <f>IF(R464=A464,VLOOKUP(A464,'2012'!$A$5:$K$674,5),0)</f>
        <v>10</v>
      </c>
      <c r="AJ464">
        <f>IF(R464=A464,VLOOKUP(A464,'2012'!$A$5:$K$674,6),0)</f>
        <v>2</v>
      </c>
      <c r="AK464" s="40">
        <f>IF(R464=A464,VLOOKUP(A464,'2012'!$A$5:$K$674,7),0)</f>
        <v>0.2</v>
      </c>
      <c r="AL464">
        <f t="shared" si="42"/>
        <v>-0.39999999999999991</v>
      </c>
      <c r="AN464" t="str">
        <f>VLOOKUP(A464,'2011'!$A$5:$K$674,1)</f>
        <v xml:space="preserve">Tracy Loggins </v>
      </c>
      <c r="AO464">
        <f>IF(AN464=R464,VLOOKUP(A464,'2011'!$A$5:$K$674,3),0)</f>
        <v>62</v>
      </c>
      <c r="AP464" s="33">
        <f>IF(AN464=R464,VLOOKUP(A464,'2011'!$A$5:$K$674,4),0)</f>
        <v>1900071</v>
      </c>
      <c r="AQ464">
        <f>IF(R464=AN464,VLOOKUP(A464,'2011'!$A$5:$K$674,5),0)</f>
        <v>12</v>
      </c>
      <c r="AR464">
        <f>IF(R464=AN464,VLOOKUP(A464,'2011'!$A$5:$K$674,6),0)</f>
        <v>4</v>
      </c>
      <c r="AS464" s="40">
        <f>IF(R464=AN464,VLOOKUP(A464,'2011'!$A$5:$K$674,7),0)</f>
        <v>0.33333333333333331</v>
      </c>
    </row>
    <row r="465" spans="1:45" x14ac:dyDescent="0.2">
      <c r="A465" t="s">
        <v>616</v>
      </c>
      <c r="B465" t="s">
        <v>1099</v>
      </c>
      <c r="C465">
        <v>71</v>
      </c>
      <c r="D465" s="33">
        <v>3252700</v>
      </c>
      <c r="E465">
        <v>18</v>
      </c>
      <c r="F465">
        <v>2</v>
      </c>
      <c r="G465" s="40">
        <v>0.1111111111111111</v>
      </c>
      <c r="H465" s="40">
        <f t="shared" si="38"/>
        <v>-0.61111111111111116</v>
      </c>
      <c r="J465" t="str">
        <f>VLOOKUP(A465,'2015'!$A$5:$K$674,1)</f>
        <v xml:space="preserve">Tracy Morris </v>
      </c>
      <c r="K465" s="31">
        <f>IF(J465=A465,VLOOKUP(A465,'2015'!$A$5:$K$674,3),0)</f>
        <v>86</v>
      </c>
      <c r="L465" s="33">
        <f>IF(J465=A465,VLOOKUP(A465,'2015'!$A$5:$K$674,4),0)</f>
        <v>2174600</v>
      </c>
      <c r="M465">
        <f>IF(J465=A465,VLOOKUP(A465,'2015'!$A$5:$K$674,5),0)</f>
        <v>13</v>
      </c>
      <c r="N465">
        <f>IF(J465=A465,VLOOKUP(A465,'2015'!$A$5:$K$674,6),0)</f>
        <v>5</v>
      </c>
      <c r="O465" s="40">
        <f>IF(J465=A465,VLOOKUP(A465,'2015'!$A$5:$K$674,7),0)</f>
        <v>0.38461538461538464</v>
      </c>
      <c r="P465">
        <f t="shared" si="39"/>
        <v>-0.10256410256410246</v>
      </c>
      <c r="R465" t="str">
        <f>VLOOKUP(A465,'2014'!$A$5:$K$675,1)</f>
        <v xml:space="preserve">Tracy Morris </v>
      </c>
      <c r="S465" s="31">
        <f>IF(R465=A465,VLOOKUP(A465,'2014'!$A$5:$K$675,3),0)</f>
        <v>57</v>
      </c>
      <c r="T465" s="33">
        <f>IF(R465=A465,VLOOKUP(A465,'2014'!$A$5:$K$675,4),0)</f>
        <v>2930299</v>
      </c>
      <c r="U465">
        <f>IF(R465=A465,VLOOKUP(A465,'2014'!$A$5:$K$675,5),0)</f>
        <v>14</v>
      </c>
      <c r="V465">
        <f>IF(R465=A465,VLOOKUP(A465,'2014'!$A$5:$K$675,6),0)</f>
        <v>6</v>
      </c>
      <c r="W465" s="40">
        <f>IF(R465=A465,VLOOKUP(A465,'2014'!$A$5:$K$675,7),0)</f>
        <v>0.42857142857142855</v>
      </c>
      <c r="X465" t="e">
        <f t="shared" si="40"/>
        <v>#DIV/0!</v>
      </c>
      <c r="Z465">
        <f>IF(R465=A465,VLOOKUP(A465,'2013'!$A$5:$K$674,3),0)</f>
        <v>371</v>
      </c>
      <c r="AA465" s="33">
        <f>IF(R465=A465,VLOOKUP(A465,'2013'!$A$5:$K$674,4),0)</f>
        <v>102000</v>
      </c>
      <c r="AB465">
        <f>IF(R465=A465,VLOOKUP(A465,'2013'!$A$5:$K$674,5),0)</f>
        <v>2</v>
      </c>
      <c r="AC465">
        <f>IF(R465=A465,VLOOKUP(A465,'2013'!$A$5:$K$674,6),0)</f>
        <v>0</v>
      </c>
      <c r="AD465" s="40">
        <f>IF(R465=A465,VLOOKUP(A465,'2013'!$A$5:$K$674,7),0)</f>
        <v>0</v>
      </c>
      <c r="AE465" t="e">
        <f t="shared" si="41"/>
        <v>#DIV/0!</v>
      </c>
      <c r="AG465">
        <f>IF(R465=A465,VLOOKUP(A465,'2012'!$A$5:$K$674,3),0)</f>
        <v>218</v>
      </c>
      <c r="AH465" s="33">
        <f>IF(R465=A465,VLOOKUP(A465,'2012'!$A$5:$K$674,4),0)</f>
        <v>586400</v>
      </c>
      <c r="AI465">
        <f>IF(R465=A465,VLOOKUP(A465,'2012'!$A$5:$K$674,5),0)</f>
        <v>7</v>
      </c>
      <c r="AJ465">
        <f>IF(R465=A465,VLOOKUP(A465,'2012'!$A$5:$K$674,6),0)</f>
        <v>2</v>
      </c>
      <c r="AK465" s="40">
        <f>IF(R465=A465,VLOOKUP(A465,'2012'!$A$5:$K$674,7),0)</f>
        <v>0.2857142857142857</v>
      </c>
      <c r="AL465" t="e">
        <f t="shared" si="42"/>
        <v>#DIV/0!</v>
      </c>
      <c r="AN465" t="str">
        <f>VLOOKUP(A465,'2011'!$A$5:$K$674,1)</f>
        <v xml:space="preserve">Tracy Miller </v>
      </c>
      <c r="AO465">
        <f>IF(AN465=R465,VLOOKUP(A465,'2011'!$A$5:$K$674,3),0)</f>
        <v>0</v>
      </c>
      <c r="AP465" s="33">
        <f>IF(AN465=R465,VLOOKUP(A465,'2011'!$A$5:$K$674,4),0)</f>
        <v>0</v>
      </c>
      <c r="AQ465">
        <f>IF(R465=AN465,VLOOKUP(A465,'2011'!$A$5:$K$674,5),0)</f>
        <v>0</v>
      </c>
      <c r="AR465">
        <f>IF(R465=AN465,VLOOKUP(A465,'2011'!$A$5:$K$674,6),0)</f>
        <v>0</v>
      </c>
      <c r="AS465" s="40">
        <f>IF(R465=AN465,VLOOKUP(A465,'2011'!$A$5:$K$674,7),0)</f>
        <v>0</v>
      </c>
    </row>
    <row r="466" spans="1:45" x14ac:dyDescent="0.2">
      <c r="A466" t="s">
        <v>617</v>
      </c>
      <c r="B466" t="s">
        <v>300</v>
      </c>
      <c r="C466">
        <v>74</v>
      </c>
      <c r="D466" s="33">
        <v>3100625</v>
      </c>
      <c r="E466">
        <v>13</v>
      </c>
      <c r="F466">
        <v>2</v>
      </c>
      <c r="G466" s="40">
        <v>0.15384615384615385</v>
      </c>
      <c r="H466" s="40">
        <f t="shared" si="38"/>
        <v>-0.57692307692307687</v>
      </c>
      <c r="J466" t="str">
        <f>VLOOKUP(A466,'2015'!$A$5:$K$674,1)</f>
        <v xml:space="preserve">Trammell Kelly </v>
      </c>
      <c r="K466" s="31">
        <f>IF(J466=A466,VLOOKUP(A466,'2015'!$A$5:$K$674,3),0)</f>
        <v>94</v>
      </c>
      <c r="L466" s="33">
        <f>IF(J466=A466,VLOOKUP(A466,'2015'!$A$5:$K$674,4),0)</f>
        <v>1928875</v>
      </c>
      <c r="M466">
        <f>IF(J466=A466,VLOOKUP(A466,'2015'!$A$5:$K$674,5),0)</f>
        <v>12</v>
      </c>
      <c r="N466">
        <f>IF(J466=A466,VLOOKUP(A466,'2015'!$A$5:$K$674,6),0)</f>
        <v>1</v>
      </c>
      <c r="O466" s="40">
        <f>IF(J466=A466,VLOOKUP(A466,'2015'!$A$5:$K$674,7),0)</f>
        <v>8.3333333333333329E-2</v>
      </c>
      <c r="P466">
        <f t="shared" si="39"/>
        <v>8.3333333333333218E-2</v>
      </c>
      <c r="R466" t="str">
        <f>VLOOKUP(A466,'2014'!$A$5:$K$675,1)</f>
        <v xml:space="preserve">Trammell Kelly </v>
      </c>
      <c r="S466" s="31">
        <f>IF(R466=A466,VLOOKUP(A466,'2014'!$A$5:$K$675,3),0)</f>
        <v>79</v>
      </c>
      <c r="T466" s="33">
        <f>IF(R466=A466,VLOOKUP(A466,'2014'!$A$5:$K$675,4),0)</f>
        <v>2303000</v>
      </c>
      <c r="U466">
        <f>IF(R466=A466,VLOOKUP(A466,'2014'!$A$5:$K$675,5),0)</f>
        <v>13</v>
      </c>
      <c r="V466">
        <f>IF(R466=A466,VLOOKUP(A466,'2014'!$A$5:$K$675,6),0)</f>
        <v>1</v>
      </c>
      <c r="W466" s="40">
        <f>IF(R466=A466,VLOOKUP(A466,'2014'!$A$5:$K$675,7),0)</f>
        <v>7.6923076923076927E-2</v>
      </c>
      <c r="X466" t="e">
        <f t="shared" si="40"/>
        <v>#DIV/0!</v>
      </c>
      <c r="Z466">
        <f>IF(R466=A466,VLOOKUP(A466,'2013'!$A$5:$K$674,3),0)</f>
        <v>110</v>
      </c>
      <c r="AA466" s="33">
        <f>IF(R466=A466,VLOOKUP(A466,'2013'!$A$5:$K$674,4),0)</f>
        <v>1600150</v>
      </c>
      <c r="AB466">
        <f>IF(R466=A466,VLOOKUP(A466,'2013'!$A$5:$K$674,5),0)</f>
        <v>6</v>
      </c>
      <c r="AC466">
        <f>IF(R466=A466,VLOOKUP(A466,'2013'!$A$5:$K$674,6),0)</f>
        <v>2</v>
      </c>
      <c r="AD466" s="40">
        <f>IF(R466=A466,VLOOKUP(A466,'2013'!$A$5:$K$674,7),0)</f>
        <v>0.33333333333333331</v>
      </c>
      <c r="AE466" t="e">
        <f t="shared" si="41"/>
        <v>#DIV/0!</v>
      </c>
      <c r="AG466">
        <f>IF(R466=A466,VLOOKUP(A466,'2012'!$A$5:$K$674,3),0)</f>
        <v>68</v>
      </c>
      <c r="AH466" s="33">
        <f>IF(R466=A466,VLOOKUP(A466,'2012'!$A$5:$K$674,4),0)</f>
        <v>2084750</v>
      </c>
      <c r="AI466">
        <f>IF(R466=A466,VLOOKUP(A466,'2012'!$A$5:$K$674,5),0)</f>
        <v>11</v>
      </c>
      <c r="AJ466">
        <f>IF(R466=A466,VLOOKUP(A466,'2012'!$A$5:$K$674,6),0)</f>
        <v>4</v>
      </c>
      <c r="AK466" s="40">
        <f>IF(R466=A466,VLOOKUP(A466,'2012'!$A$5:$K$674,7),0)</f>
        <v>0.36363636363636365</v>
      </c>
      <c r="AL466" t="e">
        <f t="shared" si="42"/>
        <v>#DIV/0!</v>
      </c>
      <c r="AN466" t="str">
        <f>VLOOKUP(A466,'2011'!$A$5:$K$674,1)</f>
        <v xml:space="preserve">Tram Kelly </v>
      </c>
      <c r="AO466">
        <f>IF(AN466=R466,VLOOKUP(A466,'2011'!$A$5:$K$674,3),0)</f>
        <v>0</v>
      </c>
      <c r="AP466" s="33">
        <f>IF(AN466=R466,VLOOKUP(A466,'2011'!$A$5:$K$674,4),0)</f>
        <v>0</v>
      </c>
      <c r="AQ466">
        <f>IF(R466=AN466,VLOOKUP(A466,'2011'!$A$5:$K$674,5),0)</f>
        <v>0</v>
      </c>
      <c r="AR466">
        <f>IF(R466=AN466,VLOOKUP(A466,'2011'!$A$5:$K$674,6),0)</f>
        <v>0</v>
      </c>
      <c r="AS466" s="40">
        <f>IF(R466=AN466,VLOOKUP(A466,'2011'!$A$5:$K$674,7),0)</f>
        <v>0</v>
      </c>
    </row>
    <row r="467" spans="1:45" x14ac:dyDescent="0.2">
      <c r="A467" t="s">
        <v>641</v>
      </c>
      <c r="B467" t="s">
        <v>1099</v>
      </c>
      <c r="C467">
        <v>475</v>
      </c>
      <c r="D467" s="33">
        <v>45000</v>
      </c>
      <c r="E467">
        <v>1</v>
      </c>
      <c r="F467">
        <v>0</v>
      </c>
      <c r="G467" s="40">
        <v>0</v>
      </c>
      <c r="H467" s="40">
        <f t="shared" si="38"/>
        <v>-1</v>
      </c>
      <c r="J467" t="str">
        <f>VLOOKUP(A467,'2015'!$A$5:$K$674,1)</f>
        <v xml:space="preserve">Travis Baucom </v>
      </c>
      <c r="K467" s="31">
        <f>IF(J467=A467,VLOOKUP(A467,'2015'!$A$5:$K$674,3),0)</f>
        <v>192</v>
      </c>
      <c r="L467" s="33">
        <f>IF(J467=A467,VLOOKUP(A467,'2015'!$A$5:$K$674,4),0)</f>
        <v>918700</v>
      </c>
      <c r="M467">
        <f>IF(J467=A467,VLOOKUP(A467,'2015'!$A$5:$K$674,5),0)</f>
        <v>7</v>
      </c>
      <c r="N467">
        <f>IF(J467=A467,VLOOKUP(A467,'2015'!$A$5:$K$674,6),0)</f>
        <v>1</v>
      </c>
      <c r="O467" s="40">
        <f>IF(J467=A467,VLOOKUP(A467,'2015'!$A$5:$K$674,7),0)</f>
        <v>0.14285714285714285</v>
      </c>
      <c r="P467" t="e">
        <f t="shared" si="39"/>
        <v>#DIV/0!</v>
      </c>
      <c r="R467" t="str">
        <f>VLOOKUP(A467,'2014'!$A$5:$K$675,1)</f>
        <v xml:space="preserve">Travis Baucom </v>
      </c>
      <c r="S467" s="31">
        <f>IF(R467=A467,VLOOKUP(A467,'2014'!$A$5:$K$675,3),0)</f>
        <v>189</v>
      </c>
      <c r="T467" s="33">
        <f>IF(R467=A467,VLOOKUP(A467,'2014'!$A$5:$K$675,4),0)</f>
        <v>983950</v>
      </c>
      <c r="U467">
        <f>IF(R467=A467,VLOOKUP(A467,'2014'!$A$5:$K$675,5),0)</f>
        <v>8</v>
      </c>
      <c r="V467">
        <f>IF(R467=A467,VLOOKUP(A467,'2014'!$A$5:$K$675,6),0)</f>
        <v>0</v>
      </c>
      <c r="W467" s="40">
        <f>IF(R467=A467,VLOOKUP(A467,'2014'!$A$5:$K$675,7),0)</f>
        <v>0</v>
      </c>
      <c r="X467" t="e">
        <f t="shared" si="40"/>
        <v>#DIV/0!</v>
      </c>
      <c r="Z467">
        <f>IF(R467=A467,VLOOKUP(A467,'2013'!$A$5:$K$674,3),0)</f>
        <v>188</v>
      </c>
      <c r="AA467" s="33">
        <f>IF(R467=A467,VLOOKUP(A467,'2013'!$A$5:$K$674,4),0)</f>
        <v>850600</v>
      </c>
      <c r="AB467">
        <f>IF(R467=A467,VLOOKUP(A467,'2013'!$A$5:$K$674,5),0)</f>
        <v>9</v>
      </c>
      <c r="AC467">
        <f>IF(R467=A467,VLOOKUP(A467,'2013'!$A$5:$K$674,6),0)</f>
        <v>5</v>
      </c>
      <c r="AD467" s="40">
        <f>IF(R467=A467,VLOOKUP(A467,'2013'!$A$5:$K$674,7),0)</f>
        <v>0.55555555555555558</v>
      </c>
      <c r="AE467" t="e">
        <f t="shared" si="41"/>
        <v>#DIV/0!</v>
      </c>
      <c r="AG467">
        <f>IF(R467=A467,VLOOKUP(A467,'2012'!$A$5:$K$674,3),0)</f>
        <v>68</v>
      </c>
      <c r="AH467" s="33">
        <f>IF(R467=A467,VLOOKUP(A467,'2012'!$A$5:$K$674,4),0)</f>
        <v>2084750</v>
      </c>
      <c r="AI467">
        <f>IF(R467=A467,VLOOKUP(A467,'2012'!$A$5:$K$674,5),0)</f>
        <v>11</v>
      </c>
      <c r="AJ467">
        <f>IF(R467=A467,VLOOKUP(A467,'2012'!$A$5:$K$674,6),0)</f>
        <v>4</v>
      </c>
      <c r="AK467" s="40">
        <f>IF(R467=A467,VLOOKUP(A467,'2012'!$A$5:$K$674,7),0)</f>
        <v>0.36363636363636365</v>
      </c>
      <c r="AL467" t="e">
        <f t="shared" si="42"/>
        <v>#DIV/0!</v>
      </c>
      <c r="AN467" t="str">
        <f>VLOOKUP(A467,'2011'!$A$5:$K$674,1)</f>
        <v xml:space="preserve">Tram Kelly </v>
      </c>
      <c r="AO467">
        <f>IF(AN467=R467,VLOOKUP(A467,'2011'!$A$5:$K$674,3),0)</f>
        <v>0</v>
      </c>
      <c r="AP467" s="33">
        <f>IF(AN467=R467,VLOOKUP(A467,'2011'!$A$5:$K$674,4),0)</f>
        <v>0</v>
      </c>
      <c r="AQ467">
        <f>IF(R467=AN467,VLOOKUP(A467,'2011'!$A$5:$K$674,5),0)</f>
        <v>0</v>
      </c>
      <c r="AR467">
        <f>IF(R467=AN467,VLOOKUP(A467,'2011'!$A$5:$K$674,6),0)</f>
        <v>0</v>
      </c>
      <c r="AS467" s="40">
        <f>IF(R467=AN467,VLOOKUP(A467,'2011'!$A$5:$K$674,7),0)</f>
        <v>0</v>
      </c>
    </row>
    <row r="468" spans="1:45" x14ac:dyDescent="0.2">
      <c r="A468" t="s">
        <v>1447</v>
      </c>
      <c r="B468" t="s">
        <v>1100</v>
      </c>
      <c r="C468">
        <v>174</v>
      </c>
      <c r="D468" s="33">
        <v>1591900</v>
      </c>
      <c r="E468">
        <v>13</v>
      </c>
      <c r="F468">
        <v>6</v>
      </c>
      <c r="G468" s="40">
        <v>0.46153846153846156</v>
      </c>
      <c r="H468" s="40" t="e">
        <f t="shared" si="38"/>
        <v>#DIV/0!</v>
      </c>
      <c r="J468" t="str">
        <f>VLOOKUP(A468,'2015'!$A$5:$K$674,1)</f>
        <v xml:space="preserve">Tricia Propes </v>
      </c>
      <c r="K468" s="31">
        <f>IF(J468=A468,VLOOKUP(A468,'2015'!$A$5:$K$674,3),0)</f>
        <v>385</v>
      </c>
      <c r="L468" s="33">
        <f>IF(J468=A468,VLOOKUP(A468,'2015'!$A$5:$K$674,4),0)</f>
        <v>170000</v>
      </c>
      <c r="M468">
        <f>IF(J468=A468,VLOOKUP(A468,'2015'!$A$5:$K$674,5),0)</f>
        <v>1</v>
      </c>
      <c r="N468">
        <f>IF(J468=A468,VLOOKUP(A468,'2015'!$A$5:$K$674,6),0)</f>
        <v>1</v>
      </c>
      <c r="O468" s="40">
        <f>IF(J468=A468,VLOOKUP(A468,'2015'!$A$5:$K$674,7),0)</f>
        <v>1</v>
      </c>
      <c r="P468" t="e">
        <f t="shared" si="39"/>
        <v>#DIV/0!</v>
      </c>
      <c r="R468" t="str">
        <f>VLOOKUP(A468,'2014'!$A$5:$K$675,1)</f>
        <v xml:space="preserve">Trey Holdbrook </v>
      </c>
      <c r="S468" s="31">
        <f>IF(R468=A468,VLOOKUP(A468,'2014'!$A$5:$K$675,3),0)</f>
        <v>0</v>
      </c>
      <c r="T468" s="33">
        <f>IF(R468=A468,VLOOKUP(A468,'2014'!$A$5:$K$675,4),0)</f>
        <v>0</v>
      </c>
      <c r="U468">
        <f>IF(R468=A468,VLOOKUP(A468,'2014'!$A$5:$K$675,5),0)</f>
        <v>0</v>
      </c>
      <c r="V468">
        <f>IF(R468=A468,VLOOKUP(A468,'2014'!$A$5:$K$675,6),0)</f>
        <v>0</v>
      </c>
      <c r="W468" s="40">
        <f>IF(R468=A468,VLOOKUP(A468,'2014'!$A$5:$K$675,7),0)</f>
        <v>0</v>
      </c>
      <c r="X468">
        <f t="shared" si="40"/>
        <v>-1</v>
      </c>
      <c r="Z468">
        <f>IF(R468=A468,VLOOKUP(A468,'2013'!$A$5:$K$674,3),0)</f>
        <v>0</v>
      </c>
      <c r="AA468" s="33">
        <f>IF(R468=A468,VLOOKUP(A468,'2013'!$A$5:$K$674,4),0)</f>
        <v>0</v>
      </c>
      <c r="AB468">
        <f>IF(R468=A468,VLOOKUP(A468,'2013'!$A$5:$K$674,5),0)</f>
        <v>0</v>
      </c>
      <c r="AC468">
        <f>IF(R468=A468,VLOOKUP(A468,'2013'!$A$5:$K$674,6),0)</f>
        <v>0</v>
      </c>
      <c r="AD468" s="40">
        <f>IF(R468=A468,VLOOKUP(A468,'2013'!$A$5:$K$674,7),0)</f>
        <v>0</v>
      </c>
      <c r="AE468">
        <f t="shared" si="41"/>
        <v>-1</v>
      </c>
      <c r="AG468">
        <f>IF(R468=A468,VLOOKUP(A468,'2012'!$A$5:$K$674,3),0)</f>
        <v>0</v>
      </c>
      <c r="AH468" s="33">
        <f>IF(R468=A468,VLOOKUP(A468,'2012'!$A$5:$K$674,4),0)</f>
        <v>0</v>
      </c>
      <c r="AI468">
        <f>IF(R468=A468,VLOOKUP(A468,'2012'!$A$5:$K$674,5),0)</f>
        <v>0</v>
      </c>
      <c r="AJ468">
        <f>IF(R468=A468,VLOOKUP(A468,'2012'!$A$5:$K$674,6),0)</f>
        <v>0</v>
      </c>
      <c r="AK468" s="40">
        <f>IF(R468=A468,VLOOKUP(A468,'2012'!$A$5:$K$674,7),0)</f>
        <v>0</v>
      </c>
      <c r="AL468">
        <f t="shared" si="42"/>
        <v>-1</v>
      </c>
      <c r="AN468" t="str">
        <f>VLOOKUP(A468,'2011'!$A$5:$K$674,1)</f>
        <v xml:space="preserve">Trey Holdbrook </v>
      </c>
      <c r="AO468">
        <f>IF(AN468=R468,VLOOKUP(A468,'2011'!$A$5:$K$674,3),0)</f>
        <v>248</v>
      </c>
      <c r="AP468" s="33">
        <f>IF(AN468=R468,VLOOKUP(A468,'2011'!$A$5:$K$674,4),0)</f>
        <v>342500</v>
      </c>
      <c r="AQ468">
        <f>IF(R468=AN468,VLOOKUP(A468,'2011'!$A$5:$K$674,5),0)</f>
        <v>2</v>
      </c>
      <c r="AR468">
        <f>IF(R468=AN468,VLOOKUP(A468,'2011'!$A$5:$K$674,6),0)</f>
        <v>1</v>
      </c>
      <c r="AS468" s="40">
        <f>IF(R468=AN468,VLOOKUP(A468,'2011'!$A$5:$K$674,7),0)</f>
        <v>0.5</v>
      </c>
    </row>
    <row r="469" spans="1:45" x14ac:dyDescent="0.2">
      <c r="A469" t="s">
        <v>1133</v>
      </c>
      <c r="B469" t="s">
        <v>300</v>
      </c>
      <c r="C469">
        <v>8</v>
      </c>
      <c r="D469" s="33">
        <v>13342500</v>
      </c>
      <c r="E469">
        <v>63</v>
      </c>
      <c r="F469">
        <v>37</v>
      </c>
      <c r="G469" s="40">
        <v>0.58730158730158732</v>
      </c>
      <c r="H469" s="40">
        <f t="shared" si="38"/>
        <v>0.56613756613756616</v>
      </c>
      <c r="J469" t="str">
        <f>VLOOKUP(A469,'2015'!$A$5:$K$674,1)</f>
        <v xml:space="preserve">Trish Griffin </v>
      </c>
      <c r="K469" s="31">
        <f>IF(J469=A469,VLOOKUP(A469,'2015'!$A$5:$K$674,3),0)</f>
        <v>5</v>
      </c>
      <c r="L469" s="33">
        <f>IF(J469=A469,VLOOKUP(A469,'2015'!$A$5:$K$674,4),0)</f>
        <v>13970795</v>
      </c>
      <c r="M469">
        <f>IF(J469=A469,VLOOKUP(A469,'2015'!$A$5:$K$674,5),0)</f>
        <v>71</v>
      </c>
      <c r="N469">
        <f>IF(J469=A469,VLOOKUP(A469,'2015'!$A$5:$K$674,6),0)</f>
        <v>37</v>
      </c>
      <c r="O469" s="40">
        <f>IF(J469=A469,VLOOKUP(A469,'2015'!$A$5:$K$674,7),0)</f>
        <v>0.52112676056338025</v>
      </c>
      <c r="P469">
        <f t="shared" si="39"/>
        <v>0.16804273919378326</v>
      </c>
      <c r="R469" t="str">
        <f>VLOOKUP(A469,'2014'!$A$5:$K$675,1)</f>
        <v xml:space="preserve">Trish Griffin </v>
      </c>
      <c r="S469" s="31">
        <f>IF(R469=A469,VLOOKUP(A469,'2014'!$A$5:$K$675,3),0)</f>
        <v>3</v>
      </c>
      <c r="T469" s="33">
        <f>IF(R469=A469,VLOOKUP(A469,'2014'!$A$5:$K$675,4),0)</f>
        <v>13445550</v>
      </c>
      <c r="U469">
        <f>IF(R469=A469,VLOOKUP(A469,'2014'!$A$5:$K$675,5),0)</f>
        <v>65</v>
      </c>
      <c r="V469">
        <f>IF(R469=A469,VLOOKUP(A469,'2014'!$A$5:$K$675,6),0)</f>
        <v>29</v>
      </c>
      <c r="W469" s="40">
        <f>IF(R469=A469,VLOOKUP(A469,'2014'!$A$5:$K$675,7),0)</f>
        <v>0.44615384615384618</v>
      </c>
      <c r="X469">
        <f t="shared" si="40"/>
        <v>1.9777647289097637</v>
      </c>
      <c r="Z469">
        <f>IF(R469=A469,VLOOKUP(A469,'2013'!$A$5:$K$674,3),0)</f>
        <v>5</v>
      </c>
      <c r="AA469" s="33">
        <f>IF(R469=A469,VLOOKUP(A469,'2013'!$A$5:$K$674,4),0)</f>
        <v>11722005</v>
      </c>
      <c r="AB469">
        <f>IF(R469=A469,VLOOKUP(A469,'2013'!$A$5:$K$674,5),0)</f>
        <v>61</v>
      </c>
      <c r="AC469">
        <f>IF(R469=A469,VLOOKUP(A469,'2013'!$A$5:$K$674,6),0)</f>
        <v>29</v>
      </c>
      <c r="AD469" s="40">
        <f>IF(R469=A469,VLOOKUP(A469,'2013'!$A$5:$K$674,7),0)</f>
        <v>0.47540983606557374</v>
      </c>
      <c r="AE469">
        <f t="shared" si="41"/>
        <v>0.14982844071673673</v>
      </c>
      <c r="AG469">
        <f>IF(R469=A469,VLOOKUP(A469,'2012'!$A$5:$K$674,3),0)</f>
        <v>5</v>
      </c>
      <c r="AH469" s="33">
        <f>IF(R469=A469,VLOOKUP(A469,'2012'!$A$5:$K$674,4),0)</f>
        <v>9522088</v>
      </c>
      <c r="AI469">
        <f>IF(R469=A469,VLOOKUP(A469,'2012'!$A$5:$K$674,5),0)</f>
        <v>56</v>
      </c>
      <c r="AJ469">
        <f>IF(R469=A469,VLOOKUP(A469,'2012'!$A$5:$K$674,6),0)</f>
        <v>21</v>
      </c>
      <c r="AK469" s="40">
        <f>IF(R469=A469,VLOOKUP(A469,'2012'!$A$5:$K$674,7),0)</f>
        <v>0.375</v>
      </c>
      <c r="AL469">
        <f t="shared" si="42"/>
        <v>0.41346153846153838</v>
      </c>
      <c r="AN469" t="str">
        <f>VLOOKUP(A469,'2011'!$A$5:$K$674,1)</f>
        <v xml:space="preserve">Trish Griffin </v>
      </c>
      <c r="AO469">
        <f>IF(AN469=R469,VLOOKUP(A469,'2011'!$A$5:$K$674,3),0)</f>
        <v>5</v>
      </c>
      <c r="AP469" s="33">
        <f>IF(AN469=R469,VLOOKUP(A469,'2011'!$A$5:$K$674,4),0)</f>
        <v>9407975</v>
      </c>
      <c r="AQ469">
        <f>IF(R469=AN469,VLOOKUP(A469,'2011'!$A$5:$K$674,5),0)</f>
        <v>49</v>
      </c>
      <c r="AR469">
        <f>IF(R469=AN469,VLOOKUP(A469,'2011'!$A$5:$K$674,6),0)</f>
        <v>13</v>
      </c>
      <c r="AS469" s="40">
        <f>IF(R469=AN469,VLOOKUP(A469,'2011'!$A$5:$K$674,7),0)</f>
        <v>0.26530612244897961</v>
      </c>
    </row>
    <row r="470" spans="1:45" x14ac:dyDescent="0.2">
      <c r="A470" t="s">
        <v>733</v>
      </c>
      <c r="B470" t="s">
        <v>1036</v>
      </c>
      <c r="C470">
        <v>228</v>
      </c>
      <c r="D470" s="33">
        <v>1105000</v>
      </c>
      <c r="E470">
        <v>6</v>
      </c>
      <c r="F470">
        <v>0</v>
      </c>
      <c r="G470" s="40">
        <v>0</v>
      </c>
      <c r="H470" s="40">
        <f t="shared" si="38"/>
        <v>-1</v>
      </c>
      <c r="J470" t="str">
        <f>VLOOKUP(A470,'2015'!$A$5:$K$674,1)</f>
        <v xml:space="preserve">Trish Griffin </v>
      </c>
      <c r="K470" s="31">
        <f>IF(J470=A470,VLOOKUP(A470,'2015'!$A$5:$K$674,3),0)</f>
        <v>0</v>
      </c>
      <c r="L470" s="33">
        <f>IF(J470=A470,VLOOKUP(A470,'2015'!$A$5:$K$674,4),0)</f>
        <v>0</v>
      </c>
      <c r="M470">
        <f>IF(J470=A470,VLOOKUP(A470,'2015'!$A$5:$K$674,5),0)</f>
        <v>0</v>
      </c>
      <c r="N470">
        <f>IF(J470=A470,VLOOKUP(A470,'2015'!$A$5:$K$674,6),0)</f>
        <v>0</v>
      </c>
      <c r="O470" s="40">
        <f>IF(J470=A470,VLOOKUP(A470,'2015'!$A$5:$K$674,7),0)</f>
        <v>0</v>
      </c>
      <c r="P470">
        <f t="shared" si="39"/>
        <v>-1</v>
      </c>
      <c r="R470" t="str">
        <f>VLOOKUP(A470,'2014'!$A$5:$K$675,1)</f>
        <v xml:space="preserve">Troy Behringer </v>
      </c>
      <c r="S470" s="31">
        <f>IF(R470=A470,VLOOKUP(A470,'2014'!$A$5:$K$675,3),0)</f>
        <v>266</v>
      </c>
      <c r="T470" s="33">
        <f>IF(R470=A470,VLOOKUP(A470,'2014'!$A$5:$K$675,4),0)</f>
        <v>558300</v>
      </c>
      <c r="U470">
        <f>IF(R470=A470,VLOOKUP(A470,'2014'!$A$5:$K$675,5),0)</f>
        <v>5</v>
      </c>
      <c r="V470">
        <f>IF(R470=A470,VLOOKUP(A470,'2014'!$A$5:$K$675,6),0)</f>
        <v>1</v>
      </c>
      <c r="W470" s="40">
        <f>IF(R470=A470,VLOOKUP(A470,'2014'!$A$5:$K$675,7),0)</f>
        <v>0.2</v>
      </c>
      <c r="X470" t="e">
        <f t="shared" si="40"/>
        <v>#DIV/0!</v>
      </c>
      <c r="Z470">
        <f>IF(R470=A470,VLOOKUP(A470,'2013'!$A$5:$K$674,3),0)</f>
        <v>176</v>
      </c>
      <c r="AA470" s="33">
        <f>IF(R470=A470,VLOOKUP(A470,'2013'!$A$5:$K$674,4),0)</f>
        <v>909785</v>
      </c>
      <c r="AB470">
        <f>IF(R470=A470,VLOOKUP(A470,'2013'!$A$5:$K$674,5),0)</f>
        <v>4</v>
      </c>
      <c r="AC470">
        <f>IF(R470=A470,VLOOKUP(A470,'2013'!$A$5:$K$674,6),0)</f>
        <v>3</v>
      </c>
      <c r="AD470" s="40">
        <f>IF(R470=A470,VLOOKUP(A470,'2013'!$A$5:$K$674,7),0)</f>
        <v>0.75</v>
      </c>
      <c r="AE470" t="e">
        <f t="shared" si="41"/>
        <v>#DIV/0!</v>
      </c>
      <c r="AG470">
        <f>IF(R470=A470,VLOOKUP(A470,'2012'!$A$5:$K$674,3),0)</f>
        <v>5</v>
      </c>
      <c r="AH470" s="33">
        <f>IF(R470=A470,VLOOKUP(A470,'2012'!$A$5:$K$674,4),0)</f>
        <v>9522088</v>
      </c>
      <c r="AI470">
        <f>IF(R470=A470,VLOOKUP(A470,'2012'!$A$5:$K$674,5),0)</f>
        <v>56</v>
      </c>
      <c r="AJ470">
        <f>IF(R470=A470,VLOOKUP(A470,'2012'!$A$5:$K$674,6),0)</f>
        <v>21</v>
      </c>
      <c r="AK470" s="40">
        <f>IF(R470=A470,VLOOKUP(A470,'2012'!$A$5:$K$674,7),0)</f>
        <v>0.375</v>
      </c>
      <c r="AL470" t="e">
        <f t="shared" si="42"/>
        <v>#DIV/0!</v>
      </c>
      <c r="AN470" t="str">
        <f>VLOOKUP(A470,'2011'!$A$5:$K$674,1)</f>
        <v xml:space="preserve">Trish Griffin </v>
      </c>
      <c r="AO470">
        <f>IF(AN470=R470,VLOOKUP(A470,'2011'!$A$5:$K$674,3),0)</f>
        <v>0</v>
      </c>
      <c r="AP470" s="33">
        <f>IF(AN470=R470,VLOOKUP(A470,'2011'!$A$5:$K$674,4),0)</f>
        <v>0</v>
      </c>
      <c r="AQ470">
        <f>IF(R470=AN470,VLOOKUP(A470,'2011'!$A$5:$K$674,5),0)</f>
        <v>0</v>
      </c>
      <c r="AR470">
        <f>IF(R470=AN470,VLOOKUP(A470,'2011'!$A$5:$K$674,6),0)</f>
        <v>0</v>
      </c>
      <c r="AS470" s="40">
        <f>IF(R470=AN470,VLOOKUP(A470,'2011'!$A$5:$K$674,7),0)</f>
        <v>0</v>
      </c>
    </row>
    <row r="471" spans="1:45" x14ac:dyDescent="0.2">
      <c r="A471" t="s">
        <v>1149</v>
      </c>
      <c r="B471" t="s">
        <v>542</v>
      </c>
      <c r="C471">
        <v>180</v>
      </c>
      <c r="D471" s="33">
        <v>1530511</v>
      </c>
      <c r="E471">
        <v>10</v>
      </c>
      <c r="F471">
        <v>1</v>
      </c>
      <c r="G471" s="40">
        <v>0.1</v>
      </c>
      <c r="H471" s="40">
        <f t="shared" si="38"/>
        <v>-0.29999999999999993</v>
      </c>
      <c r="J471" t="str">
        <f>VLOOKUP(A471,'2015'!$A$5:$K$674,1)</f>
        <v xml:space="preserve">Troy Sorenson </v>
      </c>
      <c r="K471" s="31">
        <f>IF(J471=A471,VLOOKUP(A471,'2015'!$A$5:$K$674,3),0)</f>
        <v>106</v>
      </c>
      <c r="L471" s="33">
        <f>IF(J471=A471,VLOOKUP(A471,'2015'!$A$5:$K$674,4),0)</f>
        <v>1724200</v>
      </c>
      <c r="M471">
        <f>IF(J471=A471,VLOOKUP(A471,'2015'!$A$5:$K$674,5),0)</f>
        <v>11</v>
      </c>
      <c r="N471">
        <f>IF(J471=A471,VLOOKUP(A471,'2015'!$A$5:$K$674,6),0)</f>
        <v>3</v>
      </c>
      <c r="O471" s="40">
        <f>IF(J471=A471,VLOOKUP(A471,'2015'!$A$5:$K$674,7),0)</f>
        <v>0.27272727272727271</v>
      </c>
      <c r="P471">
        <f t="shared" si="39"/>
        <v>2.545454545454545</v>
      </c>
      <c r="R471" t="str">
        <f>VLOOKUP(A471,'2014'!$A$5:$K$675,1)</f>
        <v xml:space="preserve">Troy Sorenson </v>
      </c>
      <c r="S471" s="31">
        <f>IF(R471=A471,VLOOKUP(A471,'2014'!$A$5:$K$675,3),0)</f>
        <v>99</v>
      </c>
      <c r="T471" s="33">
        <f>IF(R471=A471,VLOOKUP(A471,'2014'!$A$5:$K$675,4),0)</f>
        <v>1901500</v>
      </c>
      <c r="U471">
        <f>IF(R471=A471,VLOOKUP(A471,'2014'!$A$5:$K$675,5),0)</f>
        <v>13</v>
      </c>
      <c r="V471">
        <f>IF(R471=A471,VLOOKUP(A471,'2014'!$A$5:$K$675,6),0)</f>
        <v>1</v>
      </c>
      <c r="W471" s="40">
        <f>IF(R471=A471,VLOOKUP(A471,'2014'!$A$5:$K$675,7),0)</f>
        <v>7.6923076923076927E-2</v>
      </c>
      <c r="X471" t="e">
        <f t="shared" si="40"/>
        <v>#DIV/0!</v>
      </c>
      <c r="Z471">
        <f>IF(R471=A471,VLOOKUP(A471,'2013'!$A$5:$K$674,3),0)</f>
        <v>90</v>
      </c>
      <c r="AA471" s="33">
        <f>IF(R471=A471,VLOOKUP(A471,'2013'!$A$5:$K$674,4),0)</f>
        <v>1951900</v>
      </c>
      <c r="AB471">
        <f>IF(R471=A471,VLOOKUP(A471,'2013'!$A$5:$K$674,5),0)</f>
        <v>13</v>
      </c>
      <c r="AC471">
        <f>IF(R471=A471,VLOOKUP(A471,'2013'!$A$5:$K$674,6),0)</f>
        <v>5</v>
      </c>
      <c r="AD471" s="40">
        <f>IF(R471=A471,VLOOKUP(A471,'2013'!$A$5:$K$674,7),0)</f>
        <v>0.38461538461538464</v>
      </c>
      <c r="AE471" t="e">
        <f t="shared" si="41"/>
        <v>#DIV/0!</v>
      </c>
      <c r="AG471">
        <f>IF(R471=A471,VLOOKUP(A471,'2012'!$A$5:$K$674,3),0)</f>
        <v>76</v>
      </c>
      <c r="AH471" s="33">
        <f>IF(R471=A471,VLOOKUP(A471,'2012'!$A$5:$K$674,4),0)</f>
        <v>1918406</v>
      </c>
      <c r="AI471">
        <f>IF(R471=A471,VLOOKUP(A471,'2012'!$A$5:$K$674,5),0)</f>
        <v>21</v>
      </c>
      <c r="AJ471">
        <f>IF(R471=A471,VLOOKUP(A471,'2012'!$A$5:$K$674,6),0)</f>
        <v>3</v>
      </c>
      <c r="AK471" s="40">
        <f>IF(R471=A471,VLOOKUP(A471,'2012'!$A$5:$K$674,7),0)</f>
        <v>0.14285714285714285</v>
      </c>
      <c r="AL471" t="e">
        <f t="shared" si="42"/>
        <v>#DIV/0!</v>
      </c>
      <c r="AN471" t="str">
        <f>VLOOKUP(A471,'2011'!$A$5:$K$674,1)</f>
        <v xml:space="preserve">Troy Sorenson </v>
      </c>
      <c r="AO471">
        <f>IF(AN471=R471,VLOOKUP(A471,'2011'!$A$5:$K$674,3),0)</f>
        <v>155</v>
      </c>
      <c r="AP471" s="33">
        <f>IF(AN471=R471,VLOOKUP(A471,'2011'!$A$5:$K$674,4),0)</f>
        <v>769231</v>
      </c>
      <c r="AQ471">
        <f>IF(R471=AN471,VLOOKUP(A471,'2011'!$A$5:$K$674,5),0)</f>
        <v>8</v>
      </c>
      <c r="AR471">
        <f>IF(R471=AN471,VLOOKUP(A471,'2011'!$A$5:$K$674,6),0)</f>
        <v>0</v>
      </c>
      <c r="AS471" s="40">
        <f>IF(R471=AN471,VLOOKUP(A471,'2011'!$A$5:$K$674,7),0)</f>
        <v>0</v>
      </c>
    </row>
    <row r="472" spans="1:45" x14ac:dyDescent="0.2">
      <c r="A472" t="s">
        <v>1150</v>
      </c>
      <c r="B472" t="s">
        <v>368</v>
      </c>
      <c r="C472">
        <v>62</v>
      </c>
      <c r="D472" s="33">
        <v>3600100</v>
      </c>
      <c r="E472">
        <v>26</v>
      </c>
      <c r="F472">
        <v>1</v>
      </c>
      <c r="G472" s="40">
        <v>3.8461538461538464E-2</v>
      </c>
      <c r="H472" s="40">
        <f t="shared" si="38"/>
        <v>-0.5</v>
      </c>
      <c r="J472" t="str">
        <f>VLOOKUP(A472,'2015'!$A$5:$K$674,1)</f>
        <v xml:space="preserve">Trudy Sheffield </v>
      </c>
      <c r="K472" s="31">
        <f>IF(J472=A472,VLOOKUP(A472,'2015'!$A$5:$K$674,3),0)</f>
        <v>150</v>
      </c>
      <c r="L472" s="33">
        <f>IF(J472=A472,VLOOKUP(A472,'2015'!$A$5:$K$674,4),0)</f>
        <v>1249430</v>
      </c>
      <c r="M472">
        <f>IF(J472=A472,VLOOKUP(A472,'2015'!$A$5:$K$674,5),0)</f>
        <v>12</v>
      </c>
      <c r="N472">
        <f>IF(J472=A472,VLOOKUP(A472,'2015'!$A$5:$K$674,6),0)</f>
        <v>0</v>
      </c>
      <c r="O472" s="40">
        <f>IF(J472=A472,VLOOKUP(A472,'2015'!$A$5:$K$674,7),0)</f>
        <v>0</v>
      </c>
      <c r="P472" t="e">
        <f t="shared" si="39"/>
        <v>#DIV/0!</v>
      </c>
      <c r="R472" t="str">
        <f>VLOOKUP(A472,'2014'!$A$5:$K$675,1)</f>
        <v xml:space="preserve">Trudy Sheffield </v>
      </c>
      <c r="S472" s="31">
        <f>IF(R472=A472,VLOOKUP(A472,'2014'!$A$5:$K$675,3),0)</f>
        <v>147</v>
      </c>
      <c r="T472" s="33">
        <f>IF(R472=A472,VLOOKUP(A472,'2014'!$A$5:$K$675,4),0)</f>
        <v>1379710</v>
      </c>
      <c r="U472">
        <f>IF(R472=A472,VLOOKUP(A472,'2014'!$A$5:$K$675,5),0)</f>
        <v>12</v>
      </c>
      <c r="V472">
        <f>IF(R472=A472,VLOOKUP(A472,'2014'!$A$5:$K$675,6),0)</f>
        <v>0</v>
      </c>
      <c r="W472" s="40">
        <f>IF(R472=A472,VLOOKUP(A472,'2014'!$A$5:$K$675,7),0)</f>
        <v>0</v>
      </c>
      <c r="X472" t="e">
        <f t="shared" si="40"/>
        <v>#DIV/0!</v>
      </c>
      <c r="Z472">
        <f>IF(R472=A472,VLOOKUP(A472,'2013'!$A$5:$K$674,3),0)</f>
        <v>108</v>
      </c>
      <c r="AA472" s="33">
        <f>IF(R472=A472,VLOOKUP(A472,'2013'!$A$5:$K$674,4),0)</f>
        <v>1604400</v>
      </c>
      <c r="AB472">
        <f>IF(R472=A472,VLOOKUP(A472,'2013'!$A$5:$K$674,5),0)</f>
        <v>13</v>
      </c>
      <c r="AC472">
        <f>IF(R472=A472,VLOOKUP(A472,'2013'!$A$5:$K$674,6),0)</f>
        <v>0</v>
      </c>
      <c r="AD472" s="40">
        <f>IF(R472=A472,VLOOKUP(A472,'2013'!$A$5:$K$674,7),0)</f>
        <v>0</v>
      </c>
      <c r="AE472" t="e">
        <f t="shared" si="41"/>
        <v>#DIV/0!</v>
      </c>
      <c r="AG472">
        <f>IF(R472=A472,VLOOKUP(A472,'2012'!$A$5:$K$674,3),0)</f>
        <v>120</v>
      </c>
      <c r="AH472" s="33">
        <f>IF(R472=A472,VLOOKUP(A472,'2012'!$A$5:$K$674,4),0)</f>
        <v>1318640</v>
      </c>
      <c r="AI472">
        <f>IF(R472=A472,VLOOKUP(A472,'2012'!$A$5:$K$674,5),0)</f>
        <v>13</v>
      </c>
      <c r="AJ472">
        <f>IF(R472=A472,VLOOKUP(A472,'2012'!$A$5:$K$674,6),0)</f>
        <v>1</v>
      </c>
      <c r="AK472" s="40">
        <f>IF(R472=A472,VLOOKUP(A472,'2012'!$A$5:$K$674,7),0)</f>
        <v>7.6923076923076927E-2</v>
      </c>
      <c r="AL472" t="e">
        <f t="shared" si="42"/>
        <v>#DIV/0!</v>
      </c>
      <c r="AN472" t="str">
        <f>VLOOKUP(A472,'2011'!$A$5:$K$674,1)</f>
        <v xml:space="preserve">Trudy Sheffield </v>
      </c>
      <c r="AO472">
        <f>IF(AN472=R472,VLOOKUP(A472,'2011'!$A$5:$K$674,3),0)</f>
        <v>85</v>
      </c>
      <c r="AP472" s="33">
        <f>IF(AN472=R472,VLOOKUP(A472,'2011'!$A$5:$K$674,4),0)</f>
        <v>1474500</v>
      </c>
      <c r="AQ472">
        <f>IF(R472=AN472,VLOOKUP(A472,'2011'!$A$5:$K$674,5),0)</f>
        <v>17</v>
      </c>
      <c r="AR472">
        <f>IF(R472=AN472,VLOOKUP(A472,'2011'!$A$5:$K$674,6),0)</f>
        <v>0</v>
      </c>
      <c r="AS472" s="40">
        <f>IF(R472=AN472,VLOOKUP(A472,'2011'!$A$5:$K$674,7),0)</f>
        <v>0</v>
      </c>
    </row>
    <row r="473" spans="1:45" x14ac:dyDescent="0.2">
      <c r="A473" t="s">
        <v>1151</v>
      </c>
      <c r="B473" t="s">
        <v>1100</v>
      </c>
      <c r="C473">
        <v>21</v>
      </c>
      <c r="D473" s="33">
        <v>6932090</v>
      </c>
      <c r="E473">
        <v>39</v>
      </c>
      <c r="F473">
        <v>26</v>
      </c>
      <c r="G473" s="40">
        <v>0.66666666666666663</v>
      </c>
      <c r="H473" s="40">
        <f t="shared" si="38"/>
        <v>0.24999999999999994</v>
      </c>
      <c r="J473" t="str">
        <f>VLOOKUP(A473,'2015'!$A$5:$K$674,1)</f>
        <v xml:space="preserve">Valerie Warschak </v>
      </c>
      <c r="K473" s="31">
        <f>IF(J473=A473,VLOOKUP(A473,'2015'!$A$5:$K$674,3),0)</f>
        <v>22</v>
      </c>
      <c r="L473" s="33">
        <f>IF(J473=A473,VLOOKUP(A473,'2015'!$A$5:$K$674,4),0)</f>
        <v>4876484</v>
      </c>
      <c r="M473">
        <f>IF(J473=A473,VLOOKUP(A473,'2015'!$A$5:$K$674,5),0)</f>
        <v>31</v>
      </c>
      <c r="N473">
        <f>IF(J473=A473,VLOOKUP(A473,'2015'!$A$5:$K$674,6),0)</f>
        <v>18</v>
      </c>
      <c r="O473" s="40">
        <f>IF(J473=A473,VLOOKUP(A473,'2015'!$A$5:$K$674,7),0)</f>
        <v>0.58064516129032262</v>
      </c>
      <c r="P473">
        <f t="shared" si="39"/>
        <v>0.54838709677419362</v>
      </c>
      <c r="R473" t="str">
        <f>VLOOKUP(A473,'2014'!$A$5:$K$675,1)</f>
        <v xml:space="preserve">Valerie Warschak </v>
      </c>
      <c r="S473" s="31">
        <f>IF(R473=A473,VLOOKUP(A473,'2014'!$A$5:$K$675,3),0)</f>
        <v>44</v>
      </c>
      <c r="T473" s="33">
        <f>IF(R473=A473,VLOOKUP(A473,'2014'!$A$5:$K$675,4),0)</f>
        <v>3292400</v>
      </c>
      <c r="U473">
        <f>IF(R473=A473,VLOOKUP(A473,'2014'!$A$5:$K$675,5),0)</f>
        <v>24</v>
      </c>
      <c r="V473">
        <f>IF(R473=A473,VLOOKUP(A473,'2014'!$A$5:$K$675,6),0)</f>
        <v>9</v>
      </c>
      <c r="W473" s="40">
        <f>IF(R473=A473,VLOOKUP(A473,'2014'!$A$5:$K$675,7),0)</f>
        <v>0.375</v>
      </c>
      <c r="X473">
        <f t="shared" si="40"/>
        <v>-1.9360972568578552</v>
      </c>
      <c r="Z473">
        <f>IF(R473=A473,VLOOKUP(A473,'2013'!$A$5:$K$674,3),0)</f>
        <v>93</v>
      </c>
      <c r="AA473" s="33">
        <f>IF(R473=A473,VLOOKUP(A473,'2013'!$A$5:$K$674,4),0)</f>
        <v>1798392</v>
      </c>
      <c r="AB473">
        <f>IF(R473=A473,VLOOKUP(A473,'2013'!$A$5:$K$674,5),0)</f>
        <v>13</v>
      </c>
      <c r="AC473">
        <f>IF(R473=A473,VLOOKUP(A473,'2013'!$A$5:$K$674,6),0)</f>
        <v>8</v>
      </c>
      <c r="AD473" s="40">
        <f>IF(R473=A473,VLOOKUP(A473,'2013'!$A$5:$K$674,7),0)</f>
        <v>0.61538461538461542</v>
      </c>
      <c r="AE473">
        <f t="shared" si="41"/>
        <v>-0.40059940059940069</v>
      </c>
      <c r="AG473">
        <f>IF(R473=A473,VLOOKUP(A473,'2012'!$A$5:$K$674,3),0)</f>
        <v>67</v>
      </c>
      <c r="AH473" s="33">
        <f>IF(R473=A473,VLOOKUP(A473,'2012'!$A$5:$K$674,4),0)</f>
        <v>2086850</v>
      </c>
      <c r="AI473">
        <f>IF(R473=A473,VLOOKUP(A473,'2012'!$A$5:$K$674,5),0)</f>
        <v>15</v>
      </c>
      <c r="AJ473">
        <f>IF(R473=A473,VLOOKUP(A473,'2012'!$A$5:$K$674,6),0)</f>
        <v>8</v>
      </c>
      <c r="AK473" s="40">
        <f>IF(R473=A473,VLOOKUP(A473,'2012'!$A$5:$K$674,7),0)</f>
        <v>0.53333333333333333</v>
      </c>
      <c r="AL473">
        <f t="shared" si="42"/>
        <v>1.0266666666666668</v>
      </c>
      <c r="AN473" t="str">
        <f>VLOOKUP(A473,'2011'!$A$5:$K$674,1)</f>
        <v xml:space="preserve">Valerie Warschak </v>
      </c>
      <c r="AO473">
        <f>IF(AN473=R473,VLOOKUP(A473,'2011'!$A$5:$K$674,3),0)</f>
        <v>52</v>
      </c>
      <c r="AP473" s="33">
        <f>IF(AN473=R473,VLOOKUP(A473,'2011'!$A$5:$K$674,4),0)</f>
        <v>2053300</v>
      </c>
      <c r="AQ473">
        <f>IF(R473=AN473,VLOOKUP(A473,'2011'!$A$5:$K$674,5),0)</f>
        <v>19</v>
      </c>
      <c r="AR473">
        <f>IF(R473=AN473,VLOOKUP(A473,'2011'!$A$5:$K$674,6),0)</f>
        <v>5</v>
      </c>
      <c r="AS473" s="40">
        <f>IF(R473=AN473,VLOOKUP(A473,'2011'!$A$5:$K$674,7),0)</f>
        <v>0.26315789473684209</v>
      </c>
    </row>
    <row r="474" spans="1:45" x14ac:dyDescent="0.2">
      <c r="A474" t="s">
        <v>1472</v>
      </c>
      <c r="B474" t="s">
        <v>1099</v>
      </c>
      <c r="C474">
        <v>383</v>
      </c>
      <c r="D474" s="33">
        <v>267000</v>
      </c>
      <c r="E474">
        <v>2</v>
      </c>
      <c r="F474">
        <v>1</v>
      </c>
      <c r="G474" s="40">
        <v>0.5</v>
      </c>
      <c r="H474" s="40">
        <f t="shared" si="38"/>
        <v>0.875</v>
      </c>
      <c r="J474" t="str">
        <f>VLOOKUP(A474,'2015'!$A$5:$K$674,1)</f>
        <v xml:space="preserve">Vernie Cal Marshall </v>
      </c>
      <c r="K474" s="31">
        <f>IF(J474=A474,VLOOKUP(A474,'2015'!$A$5:$K$674,3),0)</f>
        <v>340</v>
      </c>
      <c r="L474" s="33">
        <f>IF(J474=A474,VLOOKUP(A474,'2015'!$A$5:$K$674,4),0)</f>
        <v>288900</v>
      </c>
      <c r="M474">
        <f>IF(J474=A474,VLOOKUP(A474,'2015'!$A$5:$K$674,5),0)</f>
        <v>2</v>
      </c>
      <c r="N474">
        <f>IF(J474=A474,VLOOKUP(A474,'2015'!$A$5:$K$674,6),0)</f>
        <v>0</v>
      </c>
      <c r="O474" s="40">
        <f>IF(J474=A474,VLOOKUP(A474,'2015'!$A$5:$K$674,7),0)</f>
        <v>0</v>
      </c>
      <c r="P474" t="e">
        <f t="shared" si="39"/>
        <v>#DIV/0!</v>
      </c>
      <c r="R474" t="str">
        <f>VLOOKUP(A474,'2014'!$A$5:$K$675,1)</f>
        <v xml:space="preserve">Vernie Cal Marshall </v>
      </c>
      <c r="S474" s="31">
        <f>IF(R474=A474,VLOOKUP(A474,'2014'!$A$5:$K$675,3),0)</f>
        <v>427</v>
      </c>
      <c r="T474" s="33">
        <f>IF(R474=A474,VLOOKUP(A474,'2014'!$A$5:$K$675,4),0)</f>
        <v>50500</v>
      </c>
      <c r="U474">
        <f>IF(R474=A474,VLOOKUP(A474,'2014'!$A$5:$K$675,5),0)</f>
        <v>1</v>
      </c>
      <c r="V474">
        <f>IF(R474=A474,VLOOKUP(A474,'2014'!$A$5:$K$675,6),0)</f>
        <v>0</v>
      </c>
      <c r="W474" s="40">
        <f>IF(R474=A474,VLOOKUP(A474,'2014'!$A$5:$K$675,7),0)</f>
        <v>0</v>
      </c>
      <c r="X474" t="e">
        <f t="shared" si="40"/>
        <v>#DIV/0!</v>
      </c>
      <c r="Z474">
        <f>IF(R474=A474,VLOOKUP(A474,'2013'!$A$5:$K$674,3),0)</f>
        <v>126</v>
      </c>
      <c r="AA474" s="33">
        <f>IF(R474=A474,VLOOKUP(A474,'2013'!$A$5:$K$674,4),0)</f>
        <v>1365840</v>
      </c>
      <c r="AB474">
        <f>IF(R474=A474,VLOOKUP(A474,'2013'!$A$5:$K$674,5),0)</f>
        <v>10</v>
      </c>
      <c r="AC474">
        <f>IF(R474=A474,VLOOKUP(A474,'2013'!$A$5:$K$674,6),0)</f>
        <v>2</v>
      </c>
      <c r="AD474" s="40">
        <f>IF(R474=A474,VLOOKUP(A474,'2013'!$A$5:$K$674,7),0)</f>
        <v>0.2</v>
      </c>
      <c r="AE474" t="e">
        <f t="shared" si="41"/>
        <v>#DIV/0!</v>
      </c>
      <c r="AG474">
        <f>IF(R474=A474,VLOOKUP(A474,'2012'!$A$5:$K$674,3),0)</f>
        <v>40</v>
      </c>
      <c r="AH474" s="33">
        <f>IF(R474=A474,VLOOKUP(A474,'2012'!$A$5:$K$674,4),0)</f>
        <v>2894550</v>
      </c>
      <c r="AI474">
        <f>IF(R474=A474,VLOOKUP(A474,'2012'!$A$5:$K$674,5),0)</f>
        <v>15</v>
      </c>
      <c r="AJ474">
        <f>IF(R474=A474,VLOOKUP(A474,'2012'!$A$5:$K$674,6),0)</f>
        <v>4</v>
      </c>
      <c r="AK474" s="40">
        <f>IF(R474=A474,VLOOKUP(A474,'2012'!$A$5:$K$674,7),0)</f>
        <v>0.26666666666666666</v>
      </c>
      <c r="AL474" t="e">
        <f t="shared" si="42"/>
        <v>#DIV/0!</v>
      </c>
      <c r="AN474" t="str">
        <f>VLOOKUP(A474,'2011'!$A$5:$K$674,1)</f>
        <v xml:space="preserve">Venita McNiel </v>
      </c>
      <c r="AO474">
        <f>IF(AN474=R474,VLOOKUP(A474,'2011'!$A$5:$K$674,3),0)</f>
        <v>0</v>
      </c>
      <c r="AP474" s="33">
        <f>IF(AN474=R474,VLOOKUP(A474,'2011'!$A$5:$K$674,4),0)</f>
        <v>0</v>
      </c>
      <c r="AQ474">
        <f>IF(R474=AN474,VLOOKUP(A474,'2011'!$A$5:$K$674,5),0)</f>
        <v>0</v>
      </c>
      <c r="AR474">
        <f>IF(R474=AN474,VLOOKUP(A474,'2011'!$A$5:$K$674,6),0)</f>
        <v>0</v>
      </c>
      <c r="AS474" s="40">
        <f>IF(R474=AN474,VLOOKUP(A474,'2011'!$A$5:$K$674,7),0)</f>
        <v>0</v>
      </c>
    </row>
    <row r="475" spans="1:45" x14ac:dyDescent="0.2">
      <c r="A475" t="s">
        <v>1154</v>
      </c>
      <c r="B475" t="s">
        <v>1448</v>
      </c>
      <c r="C475">
        <v>179</v>
      </c>
      <c r="D475" s="33">
        <v>1545300</v>
      </c>
      <c r="E475">
        <v>8</v>
      </c>
      <c r="F475">
        <v>0</v>
      </c>
      <c r="G475" s="40">
        <v>0</v>
      </c>
      <c r="H475" s="40">
        <f t="shared" si="38"/>
        <v>-1</v>
      </c>
      <c r="J475" t="str">
        <f>VLOOKUP(A475,'2015'!$A$5:$K$674,1)</f>
        <v xml:space="preserve">Vicky Gonzales </v>
      </c>
      <c r="K475" s="31">
        <f>IF(J475=A475,VLOOKUP(A475,'2015'!$A$5:$K$674,3),0)</f>
        <v>187</v>
      </c>
      <c r="L475" s="33">
        <f>IF(J475=A475,VLOOKUP(A475,'2015'!$A$5:$K$674,4),0)</f>
        <v>953800</v>
      </c>
      <c r="M475">
        <f>IF(J475=A475,VLOOKUP(A475,'2015'!$A$5:$K$674,5),0)</f>
        <v>5</v>
      </c>
      <c r="N475">
        <f>IF(J475=A475,VLOOKUP(A475,'2015'!$A$5:$K$674,6),0)</f>
        <v>1</v>
      </c>
      <c r="O475" s="40">
        <f>IF(J475=A475,VLOOKUP(A475,'2015'!$A$5:$K$674,7),0)</f>
        <v>0.2</v>
      </c>
      <c r="P475">
        <f t="shared" si="39"/>
        <v>1</v>
      </c>
      <c r="R475" t="str">
        <f>VLOOKUP(A475,'2014'!$A$5:$K$675,1)</f>
        <v xml:space="preserve">Vicky Gonzales </v>
      </c>
      <c r="S475" s="31">
        <f>IF(R475=A475,VLOOKUP(A475,'2014'!$A$5:$K$675,3),0)</f>
        <v>116</v>
      </c>
      <c r="T475" s="33">
        <f>IF(R475=A475,VLOOKUP(A475,'2014'!$A$5:$K$675,4),0)</f>
        <v>1678400</v>
      </c>
      <c r="U475">
        <f>IF(R475=A475,VLOOKUP(A475,'2014'!$A$5:$K$675,5),0)</f>
        <v>10</v>
      </c>
      <c r="V475">
        <f>IF(R475=A475,VLOOKUP(A475,'2014'!$A$5:$K$675,6),0)</f>
        <v>1</v>
      </c>
      <c r="W475" s="40">
        <f>IF(R475=A475,VLOOKUP(A475,'2014'!$A$5:$K$675,7),0)</f>
        <v>0.1</v>
      </c>
      <c r="X475">
        <f t="shared" si="40"/>
        <v>-1.1193236714975845</v>
      </c>
      <c r="Z475">
        <f>IF(R475=A475,VLOOKUP(A475,'2013'!$A$5:$K$674,3),0)</f>
        <v>106</v>
      </c>
      <c r="AA475" s="33">
        <f>IF(R475=A475,VLOOKUP(A475,'2013'!$A$5:$K$674,4),0)</f>
        <v>1640428</v>
      </c>
      <c r="AB475">
        <f>IF(R475=A475,VLOOKUP(A475,'2013'!$A$5:$K$674,5),0)</f>
        <v>13</v>
      </c>
      <c r="AC475">
        <f>IF(R475=A475,VLOOKUP(A475,'2013'!$A$5:$K$674,6),0)</f>
        <v>2</v>
      </c>
      <c r="AD475" s="40">
        <f>IF(R475=A475,VLOOKUP(A475,'2013'!$A$5:$K$674,7),0)</f>
        <v>0.15384615384615385</v>
      </c>
      <c r="AE475">
        <f t="shared" si="41"/>
        <v>-0.83805668016194323</v>
      </c>
      <c r="AG475">
        <f>IF(R475=A475,VLOOKUP(A475,'2012'!$A$5:$K$674,3),0)</f>
        <v>105</v>
      </c>
      <c r="AH475" s="33">
        <f>IF(R475=A475,VLOOKUP(A475,'2012'!$A$5:$K$674,4),0)</f>
        <v>1584000</v>
      </c>
      <c r="AI475">
        <f>IF(R475=A475,VLOOKUP(A475,'2012'!$A$5:$K$674,5),0)</f>
        <v>10</v>
      </c>
      <c r="AJ475">
        <f>IF(R475=A475,VLOOKUP(A475,'2012'!$A$5:$K$674,6),0)</f>
        <v>3</v>
      </c>
      <c r="AK475" s="40">
        <f>IF(R475=A475,VLOOKUP(A475,'2012'!$A$5:$K$674,7),0)</f>
        <v>0.3</v>
      </c>
      <c r="AL475">
        <f t="shared" si="42"/>
        <v>0.94999999999999984</v>
      </c>
      <c r="AN475" t="str">
        <f>VLOOKUP(A475,'2011'!$A$5:$K$674,1)</f>
        <v xml:space="preserve">Vicky Gonzales </v>
      </c>
      <c r="AO475">
        <f>IF(AN475=R475,VLOOKUP(A475,'2011'!$A$5:$K$674,3),0)</f>
        <v>121</v>
      </c>
      <c r="AP475" s="33">
        <f>IF(AN475=R475,VLOOKUP(A475,'2011'!$A$5:$K$674,4),0)</f>
        <v>1018300</v>
      </c>
      <c r="AQ475">
        <f>IF(R475=AN475,VLOOKUP(A475,'2011'!$A$5:$K$674,5),0)</f>
        <v>13</v>
      </c>
      <c r="AR475">
        <f>IF(R475=AN475,VLOOKUP(A475,'2011'!$A$5:$K$674,6),0)</f>
        <v>2</v>
      </c>
      <c r="AS475" s="40">
        <f>IF(R475=AN475,VLOOKUP(A475,'2011'!$A$5:$K$674,7),0)</f>
        <v>0.15384615384615385</v>
      </c>
    </row>
    <row r="476" spans="1:45" x14ac:dyDescent="0.2">
      <c r="A476" t="s">
        <v>1526</v>
      </c>
      <c r="B476" t="s">
        <v>1100</v>
      </c>
      <c r="C476">
        <v>444</v>
      </c>
      <c r="D476" s="33">
        <v>129000</v>
      </c>
      <c r="E476">
        <v>1</v>
      </c>
      <c r="F476">
        <v>0</v>
      </c>
      <c r="G476" s="40">
        <v>0</v>
      </c>
      <c r="H476" s="40" t="e">
        <f t="shared" si="38"/>
        <v>#DIV/0!</v>
      </c>
      <c r="J476" t="str">
        <f>VLOOKUP(A476,'2015'!$A$5:$K$674,1)</f>
        <v xml:space="preserve">Wanda Brooks </v>
      </c>
      <c r="K476" s="31">
        <f>IF(J476=A476,VLOOKUP(A476,'2015'!$A$5:$K$674,3),0)</f>
        <v>0</v>
      </c>
      <c r="L476" s="33">
        <f>IF(J476=A476,VLOOKUP(A476,'2015'!$A$5:$K$674,4),0)</f>
        <v>0</v>
      </c>
      <c r="M476">
        <f>IF(J476=A476,VLOOKUP(A476,'2015'!$A$5:$K$674,5),0)</f>
        <v>0</v>
      </c>
      <c r="N476">
        <f>IF(J476=A476,VLOOKUP(A476,'2015'!$A$5:$K$674,6),0)</f>
        <v>0</v>
      </c>
      <c r="O476" s="40">
        <f>IF(J476=A476,VLOOKUP(A476,'2015'!$A$5:$K$674,7),0)</f>
        <v>0</v>
      </c>
      <c r="P476" t="e">
        <f t="shared" si="39"/>
        <v>#DIV/0!</v>
      </c>
      <c r="R476" t="str">
        <f>VLOOKUP(A476,'2014'!$A$5:$K$675,1)</f>
        <v xml:space="preserve">Waymon Gentry </v>
      </c>
      <c r="S476" s="31">
        <f>IF(R476=A476,VLOOKUP(A476,'2014'!$A$5:$K$675,3),0)</f>
        <v>0</v>
      </c>
      <c r="T476" s="33">
        <f>IF(R476=A476,VLOOKUP(A476,'2014'!$A$5:$K$675,4),0)</f>
        <v>0</v>
      </c>
      <c r="U476">
        <f>IF(R476=A476,VLOOKUP(A476,'2014'!$A$5:$K$675,5),0)</f>
        <v>0</v>
      </c>
      <c r="V476">
        <f>IF(R476=A476,VLOOKUP(A476,'2014'!$A$5:$K$675,6),0)</f>
        <v>0</v>
      </c>
      <c r="W476" s="40">
        <f>IF(R476=A476,VLOOKUP(A476,'2014'!$A$5:$K$675,7),0)</f>
        <v>0</v>
      </c>
      <c r="X476">
        <f t="shared" si="40"/>
        <v>-1</v>
      </c>
      <c r="Z476">
        <f>IF(R476=A476,VLOOKUP(A476,'2013'!$A$5:$K$674,3),0)</f>
        <v>0</v>
      </c>
      <c r="AA476" s="33">
        <f>IF(R476=A476,VLOOKUP(A476,'2013'!$A$5:$K$674,4),0)</f>
        <v>0</v>
      </c>
      <c r="AB476">
        <f>IF(R476=A476,VLOOKUP(A476,'2013'!$A$5:$K$674,5),0)</f>
        <v>0</v>
      </c>
      <c r="AC476">
        <f>IF(R476=A476,VLOOKUP(A476,'2013'!$A$5:$K$674,6),0)</f>
        <v>0</v>
      </c>
      <c r="AD476" s="40">
        <f>IF(R476=A476,VLOOKUP(A476,'2013'!$A$5:$K$674,7),0)</f>
        <v>0</v>
      </c>
      <c r="AE476">
        <f t="shared" si="41"/>
        <v>-1</v>
      </c>
      <c r="AG476">
        <f>IF(R476=A476,VLOOKUP(A476,'2012'!$A$5:$K$674,3),0)</f>
        <v>0</v>
      </c>
      <c r="AH476" s="33">
        <f>IF(R476=A476,VLOOKUP(A476,'2012'!$A$5:$K$674,4),0)</f>
        <v>0</v>
      </c>
      <c r="AI476">
        <f>IF(R476=A476,VLOOKUP(A476,'2012'!$A$5:$K$674,5),0)</f>
        <v>0</v>
      </c>
      <c r="AJ476">
        <f>IF(R476=A476,VLOOKUP(A476,'2012'!$A$5:$K$674,6),0)</f>
        <v>0</v>
      </c>
      <c r="AK476" s="40">
        <f>IF(R476=A476,VLOOKUP(A476,'2012'!$A$5:$K$674,7),0)</f>
        <v>0</v>
      </c>
      <c r="AL476">
        <f t="shared" si="42"/>
        <v>-1</v>
      </c>
      <c r="AN476" t="str">
        <f>VLOOKUP(A476,'2011'!$A$5:$K$674,1)</f>
        <v xml:space="preserve">Waymon Gentry </v>
      </c>
      <c r="AO476">
        <f>IF(AN476=R476,VLOOKUP(A476,'2011'!$A$5:$K$674,3),0)</f>
        <v>350</v>
      </c>
      <c r="AP476" s="33">
        <f>IF(AN476=R476,VLOOKUP(A476,'2011'!$A$5:$K$674,4),0)</f>
        <v>83000</v>
      </c>
      <c r="AQ476">
        <f>IF(R476=AN476,VLOOKUP(A476,'2011'!$A$5:$K$674,5),0)</f>
        <v>1</v>
      </c>
      <c r="AR476">
        <f>IF(R476=AN476,VLOOKUP(A476,'2011'!$A$5:$K$674,6),0)</f>
        <v>1</v>
      </c>
      <c r="AS476" s="40">
        <f>IF(R476=AN476,VLOOKUP(A476,'2011'!$A$5:$K$674,7),0)</f>
        <v>1</v>
      </c>
    </row>
    <row r="477" spans="1:45" x14ac:dyDescent="0.2">
      <c r="A477" t="s">
        <v>1527</v>
      </c>
      <c r="B477" t="s">
        <v>300</v>
      </c>
      <c r="C477">
        <v>182</v>
      </c>
      <c r="D477" s="33">
        <v>1494235</v>
      </c>
      <c r="E477">
        <v>5</v>
      </c>
      <c r="F477">
        <v>4</v>
      </c>
      <c r="G477" s="40">
        <v>0.8</v>
      </c>
      <c r="H477" s="40" t="e">
        <f t="shared" si="38"/>
        <v>#DIV/0!</v>
      </c>
      <c r="J477" t="str">
        <f>VLOOKUP(A477,'2015'!$A$5:$K$674,1)</f>
        <v xml:space="preserve">Wanda Brooks </v>
      </c>
      <c r="K477" s="31">
        <f>IF(J477=A477,VLOOKUP(A477,'2015'!$A$5:$K$674,3),0)</f>
        <v>0</v>
      </c>
      <c r="L477" s="33">
        <f>IF(J477=A477,VLOOKUP(A477,'2015'!$A$5:$K$674,4),0)</f>
        <v>0</v>
      </c>
      <c r="M477">
        <f>IF(J477=A477,VLOOKUP(A477,'2015'!$A$5:$K$674,5),0)</f>
        <v>0</v>
      </c>
      <c r="N477">
        <f>IF(J477=A477,VLOOKUP(A477,'2015'!$A$5:$K$674,6),0)</f>
        <v>0</v>
      </c>
      <c r="O477" s="40">
        <f>IF(J477=A477,VLOOKUP(A477,'2015'!$A$5:$K$674,7),0)</f>
        <v>0</v>
      </c>
      <c r="P477" t="e">
        <f t="shared" si="39"/>
        <v>#DIV/0!</v>
      </c>
      <c r="R477" t="str">
        <f>VLOOKUP(A477,'2014'!$A$5:$K$675,1)</f>
        <v xml:space="preserve">Waymon Gentry </v>
      </c>
      <c r="S477" s="31">
        <f>IF(R477=A477,VLOOKUP(A477,'2014'!$A$5:$K$675,3),0)</f>
        <v>0</v>
      </c>
      <c r="T477" s="33">
        <f>IF(R477=A477,VLOOKUP(A477,'2014'!$A$5:$K$675,4),0)</f>
        <v>0</v>
      </c>
      <c r="U477">
        <f>IF(R477=A477,VLOOKUP(A477,'2014'!$A$5:$K$675,5),0)</f>
        <v>0</v>
      </c>
      <c r="V477">
        <f>IF(R477=A477,VLOOKUP(A477,'2014'!$A$5:$K$675,6),0)</f>
        <v>0</v>
      </c>
      <c r="W477" s="40">
        <f>IF(R477=A477,VLOOKUP(A477,'2014'!$A$5:$K$675,7),0)</f>
        <v>0</v>
      </c>
      <c r="X477">
        <f t="shared" si="40"/>
        <v>-1</v>
      </c>
      <c r="Z477">
        <f>IF(R477=A477,VLOOKUP(A477,'2013'!$A$5:$K$674,3),0)</f>
        <v>0</v>
      </c>
      <c r="AA477" s="33">
        <f>IF(R477=A477,VLOOKUP(A477,'2013'!$A$5:$K$674,4),0)</f>
        <v>0</v>
      </c>
      <c r="AB477">
        <f>IF(R477=A477,VLOOKUP(A477,'2013'!$A$5:$K$674,5),0)</f>
        <v>0</v>
      </c>
      <c r="AC477">
        <f>IF(R477=A477,VLOOKUP(A477,'2013'!$A$5:$K$674,6),0)</f>
        <v>0</v>
      </c>
      <c r="AD477" s="40">
        <f>IF(R477=A477,VLOOKUP(A477,'2013'!$A$5:$K$674,7),0)</f>
        <v>0</v>
      </c>
      <c r="AE477">
        <f t="shared" si="41"/>
        <v>-1</v>
      </c>
      <c r="AG477">
        <f>IF(R477=A477,VLOOKUP(A477,'2012'!$A$5:$K$674,3),0)</f>
        <v>0</v>
      </c>
      <c r="AH477" s="33">
        <f>IF(R477=A477,VLOOKUP(A477,'2012'!$A$5:$K$674,4),0)</f>
        <v>0</v>
      </c>
      <c r="AI477">
        <f>IF(R477=A477,VLOOKUP(A477,'2012'!$A$5:$K$674,5),0)</f>
        <v>0</v>
      </c>
      <c r="AJ477">
        <f>IF(R477=A477,VLOOKUP(A477,'2012'!$A$5:$K$674,6),0)</f>
        <v>0</v>
      </c>
      <c r="AK477" s="40">
        <f>IF(R477=A477,VLOOKUP(A477,'2012'!$A$5:$K$674,7),0)</f>
        <v>0</v>
      </c>
      <c r="AL477">
        <f t="shared" si="42"/>
        <v>-1</v>
      </c>
      <c r="AN477" t="str">
        <f>VLOOKUP(A477,'2011'!$A$5:$K$674,1)</f>
        <v xml:space="preserve">Waymon Gentry </v>
      </c>
      <c r="AO477">
        <f>IF(AN477=R477,VLOOKUP(A477,'2011'!$A$5:$K$674,3),0)</f>
        <v>350</v>
      </c>
      <c r="AP477" s="33">
        <f>IF(AN477=R477,VLOOKUP(A477,'2011'!$A$5:$K$674,4),0)</f>
        <v>83000</v>
      </c>
      <c r="AQ477">
        <f>IF(R477=AN477,VLOOKUP(A477,'2011'!$A$5:$K$674,5),0)</f>
        <v>1</v>
      </c>
      <c r="AR477">
        <f>IF(R477=AN477,VLOOKUP(A477,'2011'!$A$5:$K$674,6),0)</f>
        <v>1</v>
      </c>
      <c r="AS477" s="40">
        <f>IF(R477=AN477,VLOOKUP(A477,'2011'!$A$5:$K$674,7),0)</f>
        <v>1</v>
      </c>
    </row>
    <row r="478" spans="1:45" x14ac:dyDescent="0.2">
      <c r="A478" t="s">
        <v>1139</v>
      </c>
      <c r="B478" t="s">
        <v>1100</v>
      </c>
      <c r="C478">
        <v>88</v>
      </c>
      <c r="D478" s="33">
        <v>2695688</v>
      </c>
      <c r="E478">
        <v>9</v>
      </c>
      <c r="F478">
        <v>6</v>
      </c>
      <c r="G478" s="40">
        <v>0.66666666666666663</v>
      </c>
      <c r="H478" s="40">
        <f t="shared" si="38"/>
        <v>-6.6666666666666735E-2</v>
      </c>
      <c r="J478" t="str">
        <f>VLOOKUP(A478,'2015'!$A$5:$K$674,1)</f>
        <v xml:space="preserve">Whitney Ellis </v>
      </c>
      <c r="K478" s="31">
        <f>IF(J478=A478,VLOOKUP(A478,'2015'!$A$5:$K$674,3),0)</f>
        <v>73</v>
      </c>
      <c r="L478" s="33">
        <f>IF(J478=A478,VLOOKUP(A478,'2015'!$A$5:$K$674,4),0)</f>
        <v>2327275</v>
      </c>
      <c r="M478">
        <f>IF(J478=A478,VLOOKUP(A478,'2015'!$A$5:$K$674,5),0)</f>
        <v>11</v>
      </c>
      <c r="N478">
        <f>IF(J478=A478,VLOOKUP(A478,'2015'!$A$5:$K$674,6),0)</f>
        <v>6</v>
      </c>
      <c r="O478" s="40">
        <f>IF(J478=A478,VLOOKUP(A478,'2015'!$A$5:$K$674,7),0)</f>
        <v>0.54545454545454541</v>
      </c>
      <c r="P478">
        <f t="shared" si="39"/>
        <v>-0.15702479338842987</v>
      </c>
      <c r="R478" t="str">
        <f>VLOOKUP(A478,'2014'!$A$5:$K$675,1)</f>
        <v xml:space="preserve">Whitney Ellis </v>
      </c>
      <c r="S478" s="31">
        <f>IF(R478=A478,VLOOKUP(A478,'2014'!$A$5:$K$675,3),0)</f>
        <v>59</v>
      </c>
      <c r="T478" s="33">
        <f>IF(R478=A478,VLOOKUP(A478,'2014'!$A$5:$K$675,4),0)</f>
        <v>2910550</v>
      </c>
      <c r="U478">
        <f>IF(R478=A478,VLOOKUP(A478,'2014'!$A$5:$K$675,5),0)</f>
        <v>17</v>
      </c>
      <c r="V478">
        <f>IF(R478=A478,VLOOKUP(A478,'2014'!$A$5:$K$675,6),0)</f>
        <v>11</v>
      </c>
      <c r="W478" s="40">
        <f>IF(R478=A478,VLOOKUP(A478,'2014'!$A$5:$K$675,7),0)</f>
        <v>0.6470588235294118</v>
      </c>
      <c r="X478">
        <f t="shared" si="40"/>
        <v>-1.7514231499051234</v>
      </c>
      <c r="Z478">
        <f>IF(R478=A478,VLOOKUP(A478,'2013'!$A$5:$K$674,3),0)</f>
        <v>83</v>
      </c>
      <c r="AA478" s="33">
        <f>IF(R478=A478,VLOOKUP(A478,'2013'!$A$5:$K$674,4),0)</f>
        <v>2030850</v>
      </c>
      <c r="AB478">
        <f>IF(R478=A478,VLOOKUP(A478,'2013'!$A$5:$K$674,5),0)</f>
        <v>14</v>
      </c>
      <c r="AC478">
        <f>IF(R478=A478,VLOOKUP(A478,'2013'!$A$5:$K$674,6),0)</f>
        <v>5</v>
      </c>
      <c r="AD478" s="40">
        <f>IF(R478=A478,VLOOKUP(A478,'2013'!$A$5:$K$674,7),0)</f>
        <v>0.35714285714285715</v>
      </c>
      <c r="AE478">
        <f t="shared" si="41"/>
        <v>-0.86111111111111105</v>
      </c>
      <c r="AG478">
        <f>IF(R478=A478,VLOOKUP(A478,'2012'!$A$5:$K$674,3),0)</f>
        <v>31</v>
      </c>
      <c r="AH478" s="33">
        <f>IF(R478=A478,VLOOKUP(A478,'2012'!$A$5:$K$674,4),0)</f>
        <v>3288550</v>
      </c>
      <c r="AI478">
        <f>IF(R478=A478,VLOOKUP(A478,'2012'!$A$5:$K$674,5),0)</f>
        <v>14</v>
      </c>
      <c r="AJ478">
        <f>IF(R478=A478,VLOOKUP(A478,'2012'!$A$5:$K$674,6),0)</f>
        <v>10</v>
      </c>
      <c r="AK478" s="40">
        <f>IF(R478=A478,VLOOKUP(A478,'2012'!$A$5:$K$674,7),0)</f>
        <v>0.7142857142857143</v>
      </c>
      <c r="AL478">
        <f t="shared" si="42"/>
        <v>2.5714285714285712</v>
      </c>
      <c r="AN478" t="str">
        <f>VLOOKUP(A478,'2011'!$A$5:$K$674,1)</f>
        <v xml:space="preserve">Whitney Ellis </v>
      </c>
      <c r="AO478">
        <f>IF(AN478=R478,VLOOKUP(A478,'2011'!$A$5:$K$674,3),0)</f>
        <v>171</v>
      </c>
      <c r="AP478" s="33">
        <f>IF(AN478=R478,VLOOKUP(A478,'2011'!$A$5:$K$674,4),0)</f>
        <v>660250</v>
      </c>
      <c r="AQ478">
        <f>IF(R478=AN478,VLOOKUP(A478,'2011'!$A$5:$K$674,5),0)</f>
        <v>5</v>
      </c>
      <c r="AR478">
        <f>IF(R478=AN478,VLOOKUP(A478,'2011'!$A$5:$K$674,6),0)</f>
        <v>1</v>
      </c>
      <c r="AS478" s="40">
        <f>IF(R478=AN478,VLOOKUP(A478,'2011'!$A$5:$K$674,7),0)</f>
        <v>0.2</v>
      </c>
    </row>
    <row r="479" spans="1:45" x14ac:dyDescent="0.2">
      <c r="A479" t="s">
        <v>1156</v>
      </c>
      <c r="B479" t="s">
        <v>1100</v>
      </c>
      <c r="C479">
        <v>12</v>
      </c>
      <c r="D479" s="33">
        <v>8912100</v>
      </c>
      <c r="E479">
        <v>43</v>
      </c>
      <c r="F479">
        <v>14</v>
      </c>
      <c r="G479" s="40">
        <v>0.32558139534883723</v>
      </c>
      <c r="H479" s="40">
        <f t="shared" si="38"/>
        <v>-9.3023255813953432E-2</v>
      </c>
      <c r="J479" t="str">
        <f>VLOOKUP(A479,'2015'!$A$5:$K$674,1)</f>
        <v xml:space="preserve">Willis-Cunningham </v>
      </c>
      <c r="K479" s="31">
        <f>IF(J479=A479,VLOOKUP(A479,'2015'!$A$5:$K$674,3),0)</f>
        <v>8</v>
      </c>
      <c r="L479" s="33">
        <f>IF(J479=A479,VLOOKUP(A479,'2015'!$A$5:$K$674,4),0)</f>
        <v>8531722</v>
      </c>
      <c r="M479">
        <f>IF(J479=A479,VLOOKUP(A479,'2015'!$A$5:$K$674,5),0)</f>
        <v>37</v>
      </c>
      <c r="N479">
        <f>IF(J479=A479,VLOOKUP(A479,'2015'!$A$5:$K$674,6),0)</f>
        <v>14</v>
      </c>
      <c r="O479" s="40">
        <f>IF(J479=A479,VLOOKUP(A479,'2015'!$A$5:$K$674,7),0)</f>
        <v>0.3783783783783784</v>
      </c>
      <c r="P479">
        <f t="shared" si="39"/>
        <v>0.59759759759759778</v>
      </c>
      <c r="R479" t="str">
        <f>VLOOKUP(A479,'2014'!$A$5:$K$675,1)</f>
        <v xml:space="preserve">Willis-Cunningham </v>
      </c>
      <c r="S479" s="31">
        <f>IF(R479=A479,VLOOKUP(A479,'2014'!$A$5:$K$675,3),0)</f>
        <v>9</v>
      </c>
      <c r="T479" s="33">
        <f>IF(R479=A479,VLOOKUP(A479,'2014'!$A$5:$K$675,4),0)</f>
        <v>8118785</v>
      </c>
      <c r="U479">
        <f>IF(R479=A479,VLOOKUP(A479,'2014'!$A$5:$K$675,5),0)</f>
        <v>38</v>
      </c>
      <c r="V479">
        <f>IF(R479=A479,VLOOKUP(A479,'2014'!$A$5:$K$675,6),0)</f>
        <v>9</v>
      </c>
      <c r="W479" s="40">
        <f>IF(R479=A479,VLOOKUP(A479,'2014'!$A$5:$K$675,7),0)</f>
        <v>0.23684210526315788</v>
      </c>
      <c r="X479">
        <f t="shared" si="40"/>
        <v>-2.0314091680814932</v>
      </c>
      <c r="Z479">
        <f>IF(R479=A479,VLOOKUP(A479,'2013'!$A$5:$K$674,3),0)</f>
        <v>13</v>
      </c>
      <c r="AA479" s="33">
        <f>IF(R479=A479,VLOOKUP(A479,'2013'!$A$5:$K$674,4),0)</f>
        <v>6803611</v>
      </c>
      <c r="AB479">
        <f>IF(R479=A479,VLOOKUP(A479,'2013'!$A$5:$K$674,5),0)</f>
        <v>30</v>
      </c>
      <c r="AC479">
        <f>IF(R479=A479,VLOOKUP(A479,'2013'!$A$5:$K$674,6),0)</f>
        <v>8</v>
      </c>
      <c r="AD479" s="40">
        <f>IF(R479=A479,VLOOKUP(A479,'2013'!$A$5:$K$674,7),0)</f>
        <v>0.26666666666666666</v>
      </c>
      <c r="AE479">
        <f t="shared" si="41"/>
        <v>-0.22962962962962974</v>
      </c>
      <c r="AG479">
        <f>IF(R479=A479,VLOOKUP(A479,'2012'!$A$5:$K$674,3),0)</f>
        <v>7</v>
      </c>
      <c r="AH479" s="33">
        <f>IF(R479=A479,VLOOKUP(A479,'2012'!$A$5:$K$674,4),0)</f>
        <v>9275935</v>
      </c>
      <c r="AI479">
        <f>IF(R479=A479,VLOOKUP(A479,'2012'!$A$5:$K$674,5),0)</f>
        <v>39</v>
      </c>
      <c r="AJ479">
        <f>IF(R479=A479,VLOOKUP(A479,'2012'!$A$5:$K$674,6),0)</f>
        <v>14</v>
      </c>
      <c r="AK479" s="40">
        <f>IF(R479=A479,VLOOKUP(A479,'2012'!$A$5:$K$674,7),0)</f>
        <v>0.35897435897435898</v>
      </c>
      <c r="AL479">
        <f t="shared" si="42"/>
        <v>0.3461538461538462</v>
      </c>
      <c r="AN479" t="str">
        <f>VLOOKUP(A479,'2011'!$A$5:$K$674,1)</f>
        <v xml:space="preserve">Willis-Cunningham </v>
      </c>
      <c r="AO479">
        <f>IF(AN479=R479,VLOOKUP(A479,'2011'!$A$5:$K$674,3),0)</f>
        <v>7</v>
      </c>
      <c r="AP479" s="33">
        <f>IF(AN479=R479,VLOOKUP(A479,'2011'!$A$5:$K$674,4),0)</f>
        <v>5725700</v>
      </c>
      <c r="AQ479">
        <f>IF(R479=AN479,VLOOKUP(A479,'2011'!$A$5:$K$674,5),0)</f>
        <v>30</v>
      </c>
      <c r="AR479">
        <f>IF(R479=AN479,VLOOKUP(A479,'2011'!$A$5:$K$674,6),0)</f>
        <v>8</v>
      </c>
      <c r="AS479" s="40">
        <f>IF(R479=AN479,VLOOKUP(A479,'2011'!$A$5:$K$674,7),0)</f>
        <v>0.26666666666666666</v>
      </c>
    </row>
    <row r="480" spans="1:45" x14ac:dyDescent="0.2">
      <c r="A480" t="s">
        <v>1157</v>
      </c>
      <c r="B480" t="s">
        <v>300</v>
      </c>
      <c r="C480">
        <v>50</v>
      </c>
      <c r="D480" s="33">
        <v>4020400</v>
      </c>
      <c r="E480">
        <v>20</v>
      </c>
      <c r="F480">
        <v>12</v>
      </c>
      <c r="G480" s="40">
        <v>0.6</v>
      </c>
      <c r="H480" s="40">
        <f t="shared" si="38"/>
        <v>6.6666666666666624E-2</v>
      </c>
      <c r="J480" t="str">
        <f>VLOOKUP(A480,'2015'!$A$5:$K$674,1)</f>
        <v xml:space="preserve">Woody Rogers </v>
      </c>
      <c r="K480" s="31">
        <f>IF(J480=A480,VLOOKUP(A480,'2015'!$A$5:$K$674,3),0)</f>
        <v>37</v>
      </c>
      <c r="L480" s="33">
        <f>IF(J480=A480,VLOOKUP(A480,'2015'!$A$5:$K$674,4),0)</f>
        <v>3622600</v>
      </c>
      <c r="M480">
        <f>IF(J480=A480,VLOOKUP(A480,'2015'!$A$5:$K$674,5),0)</f>
        <v>21</v>
      </c>
      <c r="N480">
        <f>IF(J480=A480,VLOOKUP(A480,'2015'!$A$5:$K$674,6),0)</f>
        <v>12</v>
      </c>
      <c r="O480" s="40">
        <f>IF(J480=A480,VLOOKUP(A480,'2015'!$A$5:$K$674,7),0)</f>
        <v>0.5714285714285714</v>
      </c>
      <c r="P480">
        <f t="shared" si="39"/>
        <v>-7.9365079365079444E-2</v>
      </c>
      <c r="R480" t="str">
        <f>VLOOKUP(A480,'2014'!$A$5:$K$675,1)</f>
        <v xml:space="preserve">Woody Rogers </v>
      </c>
      <c r="S480" s="31">
        <f>IF(R480=A480,VLOOKUP(A480,'2014'!$A$5:$K$675,3),0)</f>
        <v>22</v>
      </c>
      <c r="T480" s="33">
        <f>IF(R480=A480,VLOOKUP(A480,'2014'!$A$5:$K$675,4),0)</f>
        <v>5160800</v>
      </c>
      <c r="U480">
        <f>IF(R480=A480,VLOOKUP(A480,'2014'!$A$5:$K$675,5),0)</f>
        <v>29</v>
      </c>
      <c r="V480">
        <f>IF(R480=A480,VLOOKUP(A480,'2014'!$A$5:$K$675,6),0)</f>
        <v>18</v>
      </c>
      <c r="W480" s="40">
        <f>IF(R480=A480,VLOOKUP(A480,'2014'!$A$5:$K$675,7),0)</f>
        <v>0.62068965517241381</v>
      </c>
      <c r="X480">
        <f t="shared" si="40"/>
        <v>-0.94602698650674655</v>
      </c>
      <c r="Z480">
        <f>IF(R480=A480,VLOOKUP(A480,'2013'!$A$5:$K$674,3),0)</f>
        <v>17</v>
      </c>
      <c r="AA480" s="33">
        <f>IF(R480=A480,VLOOKUP(A480,'2013'!$A$5:$K$674,4),0)</f>
        <v>6122050</v>
      </c>
      <c r="AB480">
        <f>IF(R480=A480,VLOOKUP(A480,'2013'!$A$5:$K$674,5),0)</f>
        <v>32</v>
      </c>
      <c r="AC480">
        <f>IF(R480=A480,VLOOKUP(A480,'2013'!$A$5:$K$674,6),0)</f>
        <v>20</v>
      </c>
      <c r="AD480" s="40">
        <f>IF(R480=A480,VLOOKUP(A480,'2013'!$A$5:$K$674,7),0)</f>
        <v>0.625</v>
      </c>
      <c r="AE480">
        <f t="shared" si="41"/>
        <v>11.499999999999993</v>
      </c>
      <c r="AG480">
        <f>IF(R480=A480,VLOOKUP(A480,'2012'!$A$5:$K$674,3),0)</f>
        <v>14</v>
      </c>
      <c r="AH480" s="33">
        <f>IF(R480=A480,VLOOKUP(A480,'2012'!$A$5:$K$674,4),0)</f>
        <v>5569800</v>
      </c>
      <c r="AI480">
        <f>IF(R480=A480,VLOOKUP(A480,'2012'!$A$5:$K$674,5),0)</f>
        <v>32</v>
      </c>
      <c r="AJ480">
        <f>IF(R480=A480,VLOOKUP(A480,'2012'!$A$5:$K$674,6),0)</f>
        <v>18</v>
      </c>
      <c r="AK480" s="40">
        <f>IF(R480=A480,VLOOKUP(A480,'2012'!$A$5:$K$674,7),0)</f>
        <v>0.5625</v>
      </c>
      <c r="AL480">
        <f t="shared" si="42"/>
        <v>5.0000000000000031E-2</v>
      </c>
      <c r="AN480" t="str">
        <f>VLOOKUP(A480,'2011'!$A$5:$K$674,1)</f>
        <v xml:space="preserve">Woody Rogers </v>
      </c>
      <c r="AO480">
        <f>IF(AN480=R480,VLOOKUP(A480,'2011'!$A$5:$K$674,3),0)</f>
        <v>11</v>
      </c>
      <c r="AP480" s="33">
        <f>IF(AN480=R480,VLOOKUP(A480,'2011'!$A$5:$K$674,4),0)</f>
        <v>4672200</v>
      </c>
      <c r="AQ480">
        <f>IF(R480=AN480,VLOOKUP(A480,'2011'!$A$5:$K$674,5),0)</f>
        <v>28</v>
      </c>
      <c r="AR480">
        <f>IF(R480=AN480,VLOOKUP(A480,'2011'!$A$5:$K$674,6),0)</f>
        <v>15</v>
      </c>
      <c r="AS480" s="40">
        <f>IF(R480=AN480,VLOOKUP(A480,'2011'!$A$5:$K$674,7),0)</f>
        <v>0.5357142857142857</v>
      </c>
    </row>
    <row r="481" spans="1:45" x14ac:dyDescent="0.2">
      <c r="A481" t="s">
        <v>1628</v>
      </c>
      <c r="B481" t="s">
        <v>1448</v>
      </c>
      <c r="C481">
        <v>414</v>
      </c>
      <c r="D481" s="33">
        <v>210000</v>
      </c>
      <c r="E481">
        <v>1</v>
      </c>
      <c r="F481">
        <v>0</v>
      </c>
      <c r="G481" s="40">
        <v>0</v>
      </c>
      <c r="H481" s="40" t="e">
        <f t="shared" si="38"/>
        <v>#DIV/0!</v>
      </c>
      <c r="J481" t="str">
        <f>VLOOKUP(A481,'2015'!$A$5:$K$674,1)</f>
        <v xml:space="preserve">Woody Rogers </v>
      </c>
      <c r="K481" s="31">
        <f>IF(J481=A481,VLOOKUP(A481,'2015'!$A$5:$K$674,3),0)</f>
        <v>0</v>
      </c>
      <c r="L481" s="33">
        <f>IF(J481=A481,VLOOKUP(A481,'2015'!$A$5:$K$674,4),0)</f>
        <v>0</v>
      </c>
      <c r="M481">
        <f>IF(J481=A481,VLOOKUP(A481,'2015'!$A$5:$K$674,5),0)</f>
        <v>0</v>
      </c>
      <c r="N481">
        <f>IF(J481=A481,VLOOKUP(A481,'2015'!$A$5:$K$674,6),0)</f>
        <v>0</v>
      </c>
      <c r="O481" s="40">
        <f>IF(J481=A481,VLOOKUP(A481,'2015'!$A$5:$K$674,7),0)</f>
        <v>0</v>
      </c>
      <c r="P481" t="e">
        <f t="shared" si="39"/>
        <v>#DIV/0!</v>
      </c>
      <c r="R481" t="str">
        <f>VLOOKUP(A481,'2014'!$A$5:$K$675,1)</f>
        <v xml:space="preserve">Woody Rogers </v>
      </c>
      <c r="S481" s="31">
        <f>IF(R481=A481,VLOOKUP(A481,'2014'!$A$5:$K$675,3),0)</f>
        <v>0</v>
      </c>
      <c r="T481" s="33">
        <f>IF(R481=A481,VLOOKUP(A481,'2014'!$A$5:$K$675,4),0)</f>
        <v>0</v>
      </c>
      <c r="U481">
        <f>IF(R481=A481,VLOOKUP(A481,'2014'!$A$5:$K$675,5),0)</f>
        <v>0</v>
      </c>
      <c r="V481">
        <f>IF(R481=A481,VLOOKUP(A481,'2014'!$A$5:$K$675,6),0)</f>
        <v>0</v>
      </c>
      <c r="W481" s="40">
        <f>IF(R481=A481,VLOOKUP(A481,'2014'!$A$5:$K$675,7),0)</f>
        <v>0</v>
      </c>
      <c r="X481" t="e">
        <f t="shared" si="40"/>
        <v>#DIV/0!</v>
      </c>
      <c r="Z481">
        <f>IF(R481=A481,VLOOKUP(A481,'2013'!$A$5:$K$674,3),0)</f>
        <v>0</v>
      </c>
      <c r="AA481" s="33">
        <f>IF(R481=A481,VLOOKUP(A481,'2013'!$A$5:$K$674,4),0)</f>
        <v>0</v>
      </c>
      <c r="AB481">
        <f>IF(R481=A481,VLOOKUP(A481,'2013'!$A$5:$K$674,5),0)</f>
        <v>0</v>
      </c>
      <c r="AC481">
        <f>IF(R481=A481,VLOOKUP(A481,'2013'!$A$5:$K$674,6),0)</f>
        <v>0</v>
      </c>
      <c r="AD481" s="40">
        <f>IF(R481=A481,VLOOKUP(A481,'2013'!$A$5:$K$674,7),0)</f>
        <v>0</v>
      </c>
      <c r="AE481" t="e">
        <f t="shared" si="41"/>
        <v>#DIV/0!</v>
      </c>
      <c r="AG481">
        <f>IF(R481=A481,VLOOKUP(A481,'2012'!$A$5:$K$674,3),0)</f>
        <v>0</v>
      </c>
      <c r="AH481" s="33">
        <f>IF(R481=A481,VLOOKUP(A481,'2012'!$A$5:$K$674,4),0)</f>
        <v>0</v>
      </c>
      <c r="AI481">
        <f>IF(R481=A481,VLOOKUP(A481,'2012'!$A$5:$K$674,5),0)</f>
        <v>0</v>
      </c>
      <c r="AJ481">
        <f>IF(R481=A481,VLOOKUP(A481,'2012'!$A$5:$K$674,6),0)</f>
        <v>0</v>
      </c>
      <c r="AK481" s="40">
        <f>IF(R481=A481,VLOOKUP(A481,'2012'!$A$5:$K$674,7),0)</f>
        <v>0</v>
      </c>
      <c r="AL481" t="e">
        <f t="shared" si="42"/>
        <v>#DIV/0!</v>
      </c>
      <c r="AN481" t="str">
        <f>VLOOKUP(A481,'2011'!$A$5:$K$674,1)</f>
        <v xml:space="preserve">Wray Hurst </v>
      </c>
      <c r="AO481">
        <f>IF(AN481=R481,VLOOKUP(A481,'2011'!$A$5:$K$674,3),0)</f>
        <v>0</v>
      </c>
      <c r="AP481" s="33">
        <f>IF(AN481=R481,VLOOKUP(A481,'2011'!$A$5:$K$674,4),0)</f>
        <v>0</v>
      </c>
      <c r="AQ481">
        <f>IF(R481=AN481,VLOOKUP(A481,'2011'!$A$5:$K$674,5),0)</f>
        <v>0</v>
      </c>
      <c r="AR481">
        <f>IF(R481=AN481,VLOOKUP(A481,'2011'!$A$5:$K$674,6),0)</f>
        <v>0</v>
      </c>
      <c r="AS481" s="40">
        <f>IF(R481=AN481,VLOOKUP(A481,'2011'!$A$5:$K$674,7),0)</f>
        <v>0</v>
      </c>
    </row>
    <row r="482" spans="1:45" x14ac:dyDescent="0.2">
      <c r="A482" t="s">
        <v>103</v>
      </c>
      <c r="B482" t="s">
        <v>1036</v>
      </c>
      <c r="C482">
        <v>170</v>
      </c>
      <c r="D482" s="33">
        <v>1641400</v>
      </c>
      <c r="E482">
        <v>13</v>
      </c>
      <c r="F482">
        <v>2</v>
      </c>
      <c r="G482" s="40">
        <v>0.15384615384615385</v>
      </c>
      <c r="H482" s="40" t="e">
        <f t="shared" si="38"/>
        <v>#DIV/0!</v>
      </c>
      <c r="J482" t="str">
        <f>VLOOKUP(A482,'2015'!$A$5:$K$674,1)</f>
        <v xml:space="preserve">Yvonne Curtis </v>
      </c>
      <c r="K482" s="31">
        <f>IF(J482=A482,VLOOKUP(A482,'2015'!$A$5:$K$674,3),0)</f>
        <v>270</v>
      </c>
      <c r="L482" s="33">
        <f>IF(J482=A482,VLOOKUP(A482,'2015'!$A$5:$K$674,4),0)</f>
        <v>508300</v>
      </c>
      <c r="M482">
        <f>IF(J482=A482,VLOOKUP(A482,'2015'!$A$5:$K$674,5),0)</f>
        <v>7</v>
      </c>
      <c r="N482">
        <f>IF(J482=A482,VLOOKUP(A482,'2015'!$A$5:$K$674,6),0)</f>
        <v>1</v>
      </c>
      <c r="O482" s="40">
        <f>IF(J482=A482,VLOOKUP(A482,'2015'!$A$5:$K$674,7),0)</f>
        <v>0.14285714285714285</v>
      </c>
      <c r="P482">
        <f t="shared" si="39"/>
        <v>-0.4285714285714286</v>
      </c>
      <c r="R482" t="str">
        <f>VLOOKUP(A482,'2014'!$A$5:$K$675,1)</f>
        <v xml:space="preserve">Yvonne Curtis </v>
      </c>
      <c r="S482" s="31">
        <f>IF(R482=A482,VLOOKUP(A482,'2014'!$A$5:$K$675,3),0)</f>
        <v>304</v>
      </c>
      <c r="T482" s="33">
        <f>IF(R482=A482,VLOOKUP(A482,'2014'!$A$5:$K$675,4),0)</f>
        <v>414000</v>
      </c>
      <c r="U482">
        <f>IF(R482=A482,VLOOKUP(A482,'2014'!$A$5:$K$675,5),0)</f>
        <v>4</v>
      </c>
      <c r="V482">
        <f>IF(R482=A482,VLOOKUP(A482,'2014'!$A$5:$K$675,6),0)</f>
        <v>1</v>
      </c>
      <c r="W482" s="40">
        <f>IF(R482=A482,VLOOKUP(A482,'2014'!$A$5:$K$675,7),0)</f>
        <v>0.25</v>
      </c>
      <c r="X482" t="e">
        <f t="shared" si="40"/>
        <v>#DIV/0!</v>
      </c>
      <c r="Z482">
        <f>IF(R482=A482,VLOOKUP(A482,'2013'!$A$5:$K$674,3),0)</f>
        <v>365</v>
      </c>
      <c r="AA482" s="33">
        <f>IF(R482=A482,VLOOKUP(A482,'2013'!$A$5:$K$674,4),0)</f>
        <v>109000</v>
      </c>
      <c r="AB482">
        <f>IF(R482=A482,VLOOKUP(A482,'2013'!$A$5:$K$674,5),0)</f>
        <v>1</v>
      </c>
      <c r="AC482">
        <f>IF(R482=A482,VLOOKUP(A482,'2013'!$A$5:$K$674,6),0)</f>
        <v>1</v>
      </c>
      <c r="AD482" s="40">
        <f>IF(R482=A482,VLOOKUP(A482,'2013'!$A$5:$K$674,7),0)</f>
        <v>1</v>
      </c>
      <c r="AE482" t="e">
        <f t="shared" si="41"/>
        <v>#DIV/0!</v>
      </c>
      <c r="AG482">
        <f>IF(R482=A482,VLOOKUP(A482,'2012'!$A$5:$K$674,3),0)</f>
        <v>246</v>
      </c>
      <c r="AH482" s="33">
        <f>IF(R482=A482,VLOOKUP(A482,'2012'!$A$5:$K$674,4),0)</f>
        <v>439000</v>
      </c>
      <c r="AI482">
        <f>IF(R482=A482,VLOOKUP(A482,'2012'!$A$5:$K$674,5),0)</f>
        <v>2</v>
      </c>
      <c r="AJ482">
        <f>IF(R482=A482,VLOOKUP(A482,'2012'!$A$5:$K$674,6),0)</f>
        <v>0</v>
      </c>
      <c r="AK482" s="40">
        <f>IF(R482=A482,VLOOKUP(A482,'2012'!$A$5:$K$674,7),0)</f>
        <v>0</v>
      </c>
      <c r="AL482" t="e">
        <f t="shared" si="42"/>
        <v>#DIV/0!</v>
      </c>
      <c r="AN482" t="str">
        <f>VLOOKUP(A482,'2011'!$A$5:$K$674,1)</f>
        <v xml:space="preserve">Yvonne Curtis </v>
      </c>
      <c r="AO482">
        <f>IF(AN482=R482,VLOOKUP(A482,'2011'!$A$5:$K$674,3),0)</f>
        <v>279</v>
      </c>
      <c r="AP482" s="33">
        <f>IF(AN482=R482,VLOOKUP(A482,'2011'!$A$5:$K$674,4),0)</f>
        <v>270500</v>
      </c>
      <c r="AQ482">
        <f>IF(R482=AN482,VLOOKUP(A482,'2011'!$A$5:$K$674,5),0)</f>
        <v>4</v>
      </c>
      <c r="AR482">
        <f>IF(R482=AN482,VLOOKUP(A482,'2011'!$A$5:$K$674,6),0)</f>
        <v>0</v>
      </c>
      <c r="AS482" s="40">
        <f>IF(R482=AN482,VLOOKUP(A482,'2011'!$A$5:$K$674,7),0)</f>
        <v>0</v>
      </c>
    </row>
    <row r="483" spans="1:45" x14ac:dyDescent="0.2">
      <c r="I483" s="40"/>
      <c r="Q483" s="40"/>
    </row>
    <row r="484" spans="1:45" x14ac:dyDescent="0.2">
      <c r="I484" s="40"/>
      <c r="Q484" s="40"/>
    </row>
    <row r="485" spans="1:45" x14ac:dyDescent="0.2">
      <c r="I485" s="40"/>
      <c r="Q485" s="40"/>
    </row>
    <row r="486" spans="1:45" x14ac:dyDescent="0.2">
      <c r="I486" s="40"/>
      <c r="Q486" s="40"/>
    </row>
    <row r="487" spans="1:45" x14ac:dyDescent="0.2">
      <c r="I487" s="40"/>
      <c r="Q487" s="40"/>
    </row>
    <row r="488" spans="1:45" x14ac:dyDescent="0.2">
      <c r="I488" s="40"/>
      <c r="Q488" s="40"/>
    </row>
    <row r="489" spans="1:45" x14ac:dyDescent="0.2">
      <c r="I489" s="40"/>
      <c r="Q489" s="40"/>
    </row>
    <row r="490" spans="1:45" x14ac:dyDescent="0.2">
      <c r="I490" s="40"/>
      <c r="Q490" s="40"/>
    </row>
    <row r="491" spans="1:45" x14ac:dyDescent="0.2">
      <c r="I491" s="40"/>
      <c r="Q491" s="40"/>
    </row>
    <row r="492" spans="1:45" x14ac:dyDescent="0.2">
      <c r="I492" s="40"/>
      <c r="Q492" s="40"/>
    </row>
    <row r="493" spans="1:45" x14ac:dyDescent="0.2">
      <c r="I493" s="40"/>
      <c r="Q493" s="40"/>
    </row>
    <row r="494" spans="1:45" x14ac:dyDescent="0.2">
      <c r="I494" s="40"/>
      <c r="Q494" s="40"/>
    </row>
    <row r="495" spans="1:45" x14ac:dyDescent="0.2">
      <c r="I495" s="40"/>
      <c r="Q495" s="40"/>
    </row>
    <row r="496" spans="1:45" x14ac:dyDescent="0.2">
      <c r="I496" s="40"/>
      <c r="Q496" s="40"/>
    </row>
    <row r="497" spans="9:17" x14ac:dyDescent="0.2">
      <c r="I497" s="40"/>
      <c r="Q497" s="40"/>
    </row>
    <row r="498" spans="9:17" x14ac:dyDescent="0.2">
      <c r="I498" s="40"/>
      <c r="Q498" s="40"/>
    </row>
    <row r="499" spans="9:17" x14ac:dyDescent="0.2">
      <c r="I499" s="40"/>
      <c r="Q499" s="40"/>
    </row>
    <row r="500" spans="9:17" x14ac:dyDescent="0.2">
      <c r="I500" s="40"/>
      <c r="Q500" s="40"/>
    </row>
    <row r="501" spans="9:17" x14ac:dyDescent="0.2">
      <c r="I501" s="40"/>
      <c r="Q501" s="40"/>
    </row>
    <row r="502" spans="9:17" x14ac:dyDescent="0.2">
      <c r="I502" s="40"/>
      <c r="Q502" s="40"/>
    </row>
    <row r="503" spans="9:17" x14ac:dyDescent="0.2">
      <c r="I503" s="40"/>
      <c r="Q503" s="40"/>
    </row>
    <row r="504" spans="9:17" x14ac:dyDescent="0.2">
      <c r="I504" s="40"/>
      <c r="Q504" s="40"/>
    </row>
    <row r="505" spans="9:17" x14ac:dyDescent="0.2">
      <c r="I505" s="40"/>
      <c r="Q505" s="40"/>
    </row>
    <row r="506" spans="9:17" x14ac:dyDescent="0.2">
      <c r="I506" s="40"/>
      <c r="Q506" s="40"/>
    </row>
    <row r="507" spans="9:17" x14ac:dyDescent="0.2">
      <c r="I507" s="40"/>
      <c r="Q507" s="40"/>
    </row>
    <row r="508" spans="9:17" x14ac:dyDescent="0.2">
      <c r="I508" s="40"/>
      <c r="Q508" s="40"/>
    </row>
    <row r="509" spans="9:17" x14ac:dyDescent="0.2">
      <c r="I509" s="40"/>
      <c r="Q509" s="40"/>
    </row>
    <row r="510" spans="9:17" x14ac:dyDescent="0.2">
      <c r="I510" s="40"/>
      <c r="Q510" s="40"/>
    </row>
  </sheetData>
  <phoneticPr fontId="3" type="noConversion"/>
  <printOptions gridLines="1"/>
  <pageMargins left="0.5" right="0.5" top="0.5" bottom="0.65" header="0.5" footer="0.5"/>
  <pageSetup paperSize="5" scale="78" orientation="landscape" horizontalDpi="1200" verticalDpi="1200" r:id="rId1"/>
  <headerFooter alignWithMargins="0">
    <oddFooter>&amp;CReal Estate Agent Trends - 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612"/>
  <sheetViews>
    <sheetView workbookViewId="0">
      <selection activeCell="A2" sqref="A2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style="31" customWidth="1"/>
    <col min="11" max="11" width="9.28515625" style="99" customWidth="1"/>
  </cols>
  <sheetData>
    <row r="1" spans="1:11" s="29" customFormat="1" ht="19.5" customHeight="1" x14ac:dyDescent="0.25">
      <c r="A1" s="69" t="s">
        <v>1839</v>
      </c>
      <c r="D1" s="82"/>
      <c r="G1" s="85"/>
      <c r="J1" s="32"/>
      <c r="K1" s="91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J2" s="32"/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70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SUM(D5:D500)</f>
        <v>848436368</v>
      </c>
      <c r="E4" s="75">
        <f>SUM(E5:E500)</f>
        <v>4871</v>
      </c>
      <c r="F4" s="75">
        <f>SUM(F5:F500)</f>
        <v>1618</v>
      </c>
      <c r="G4" s="89">
        <f>+F4/E4</f>
        <v>0.33216998562923422</v>
      </c>
      <c r="H4" s="72"/>
      <c r="I4" s="75">
        <f>SUM(I5:I500)</f>
        <v>379</v>
      </c>
      <c r="J4" s="75">
        <f>SUM(J5:J500)</f>
        <v>91</v>
      </c>
      <c r="K4" s="89">
        <f>+J4/I4</f>
        <v>0.24010554089709762</v>
      </c>
    </row>
    <row r="5" spans="1:11" x14ac:dyDescent="0.2">
      <c r="A5" t="s">
        <v>1792</v>
      </c>
      <c r="B5" t="s">
        <v>1685</v>
      </c>
      <c r="C5">
        <v>472</v>
      </c>
      <c r="D5" s="33">
        <v>97500</v>
      </c>
      <c r="E5" s="31">
        <v>2</v>
      </c>
      <c r="F5" s="31">
        <v>0</v>
      </c>
      <c r="G5" s="40">
        <v>0</v>
      </c>
      <c r="I5" s="31">
        <v>0</v>
      </c>
      <c r="J5" s="31">
        <v>0</v>
      </c>
      <c r="K5" s="40">
        <v>0</v>
      </c>
    </row>
    <row r="6" spans="1:11" x14ac:dyDescent="0.2">
      <c r="A6" t="s">
        <v>1128</v>
      </c>
      <c r="B6" t="s">
        <v>5</v>
      </c>
      <c r="C6">
        <v>53</v>
      </c>
      <c r="D6" s="33">
        <v>3490078</v>
      </c>
      <c r="E6" s="31">
        <v>18</v>
      </c>
      <c r="F6" s="31">
        <v>5</v>
      </c>
      <c r="G6" s="40">
        <v>0.27777777777777779</v>
      </c>
      <c r="I6" s="31">
        <v>0</v>
      </c>
      <c r="J6" s="31">
        <v>0</v>
      </c>
      <c r="K6" s="40">
        <v>0</v>
      </c>
    </row>
    <row r="7" spans="1:11" x14ac:dyDescent="0.2">
      <c r="A7" t="s">
        <v>1578</v>
      </c>
      <c r="B7" t="s">
        <v>1100</v>
      </c>
      <c r="C7">
        <v>126</v>
      </c>
      <c r="D7" s="33">
        <v>2056950</v>
      </c>
      <c r="E7" s="31">
        <v>10</v>
      </c>
      <c r="F7" s="31">
        <v>8</v>
      </c>
      <c r="G7" s="40">
        <v>0.8</v>
      </c>
      <c r="I7" s="31">
        <v>0</v>
      </c>
      <c r="J7" s="31">
        <v>0</v>
      </c>
      <c r="K7" s="40">
        <v>0</v>
      </c>
    </row>
    <row r="8" spans="1:11" x14ac:dyDescent="0.2">
      <c r="A8" t="s">
        <v>1129</v>
      </c>
      <c r="B8" t="s">
        <v>1547</v>
      </c>
      <c r="C8">
        <v>88</v>
      </c>
      <c r="D8" s="33">
        <v>2660700</v>
      </c>
      <c r="E8" s="31">
        <v>17</v>
      </c>
      <c r="F8" s="31">
        <v>6</v>
      </c>
      <c r="G8" s="40">
        <v>0.35294117647058826</v>
      </c>
      <c r="I8" s="31">
        <v>0</v>
      </c>
      <c r="J8" s="31">
        <v>0</v>
      </c>
      <c r="K8" s="40">
        <v>0</v>
      </c>
    </row>
    <row r="9" spans="1:11" x14ac:dyDescent="0.2">
      <c r="A9" t="s">
        <v>1130</v>
      </c>
      <c r="B9" t="s">
        <v>368</v>
      </c>
      <c r="C9">
        <v>196</v>
      </c>
      <c r="D9" s="33">
        <v>1211100</v>
      </c>
      <c r="E9" s="31">
        <v>4</v>
      </c>
      <c r="F9" s="31">
        <v>0</v>
      </c>
      <c r="G9" s="40">
        <v>0</v>
      </c>
      <c r="I9" s="31">
        <v>1</v>
      </c>
      <c r="J9" s="31">
        <v>0</v>
      </c>
      <c r="K9" s="40">
        <v>0</v>
      </c>
    </row>
    <row r="10" spans="1:11" x14ac:dyDescent="0.2">
      <c r="A10" t="s">
        <v>1131</v>
      </c>
      <c r="B10" t="s">
        <v>1448</v>
      </c>
      <c r="C10">
        <v>312</v>
      </c>
      <c r="D10" s="33">
        <v>557500</v>
      </c>
      <c r="E10" s="31">
        <v>3</v>
      </c>
      <c r="F10" s="31">
        <v>0</v>
      </c>
      <c r="G10" s="40">
        <v>0</v>
      </c>
      <c r="I10" s="31">
        <v>0</v>
      </c>
      <c r="J10" s="31">
        <v>0</v>
      </c>
      <c r="K10" s="40">
        <v>0</v>
      </c>
    </row>
    <row r="11" spans="1:11" x14ac:dyDescent="0.2">
      <c r="A11" t="s">
        <v>1596</v>
      </c>
      <c r="B11" t="s">
        <v>1576</v>
      </c>
      <c r="C11">
        <v>485</v>
      </c>
      <c r="D11" s="33">
        <v>71500</v>
      </c>
      <c r="E11" s="31">
        <v>1</v>
      </c>
      <c r="F11" s="31">
        <v>0</v>
      </c>
      <c r="G11" s="40">
        <v>0</v>
      </c>
      <c r="I11" s="31">
        <v>0</v>
      </c>
      <c r="J11" s="31">
        <v>0</v>
      </c>
      <c r="K11" s="40">
        <v>0</v>
      </c>
    </row>
    <row r="12" spans="1:11" x14ac:dyDescent="0.2">
      <c r="A12" t="s">
        <v>87</v>
      </c>
      <c r="B12" t="s">
        <v>1533</v>
      </c>
      <c r="C12">
        <v>213</v>
      </c>
      <c r="D12" s="33">
        <v>1087500</v>
      </c>
      <c r="E12" s="31">
        <v>5</v>
      </c>
      <c r="F12" s="31">
        <v>0</v>
      </c>
      <c r="G12" s="40">
        <v>0</v>
      </c>
      <c r="I12" s="31">
        <v>0</v>
      </c>
      <c r="J12" s="31">
        <v>0</v>
      </c>
      <c r="K12" s="40">
        <v>0</v>
      </c>
    </row>
    <row r="13" spans="1:11" x14ac:dyDescent="0.2">
      <c r="A13" t="s">
        <v>1191</v>
      </c>
      <c r="B13" t="s">
        <v>1253</v>
      </c>
      <c r="C13">
        <v>354</v>
      </c>
      <c r="D13" s="33">
        <v>373200</v>
      </c>
      <c r="E13" s="31">
        <v>2</v>
      </c>
      <c r="F13" s="31">
        <v>0</v>
      </c>
      <c r="G13" s="40">
        <v>0</v>
      </c>
      <c r="I13" s="31">
        <v>1</v>
      </c>
      <c r="J13" s="31">
        <v>0</v>
      </c>
      <c r="K13" s="40">
        <v>0</v>
      </c>
    </row>
    <row r="14" spans="1:11" x14ac:dyDescent="0.2">
      <c r="A14" t="s">
        <v>1753</v>
      </c>
      <c r="B14" t="s">
        <v>1726</v>
      </c>
      <c r="C14">
        <v>395</v>
      </c>
      <c r="D14" s="33">
        <v>245000</v>
      </c>
      <c r="E14" s="31">
        <v>1</v>
      </c>
      <c r="F14" s="31">
        <v>1</v>
      </c>
      <c r="G14" s="40">
        <v>1</v>
      </c>
      <c r="I14" s="31">
        <v>1</v>
      </c>
      <c r="J14" s="31">
        <v>1</v>
      </c>
      <c r="K14" s="40">
        <v>1</v>
      </c>
    </row>
    <row r="15" spans="1:11" x14ac:dyDescent="0.2">
      <c r="A15" t="s">
        <v>1597</v>
      </c>
      <c r="B15" t="s">
        <v>1099</v>
      </c>
      <c r="C15">
        <v>372</v>
      </c>
      <c r="D15" s="33">
        <v>329900</v>
      </c>
      <c r="E15" s="31">
        <v>3</v>
      </c>
      <c r="F15" s="31">
        <v>0</v>
      </c>
      <c r="G15" s="40">
        <v>0</v>
      </c>
      <c r="I15" s="31">
        <v>0</v>
      </c>
      <c r="J15" s="31">
        <v>0</v>
      </c>
      <c r="K15" s="40">
        <v>0</v>
      </c>
    </row>
    <row r="16" spans="1:11" ht="11.25" customHeight="1" x14ac:dyDescent="0.2">
      <c r="A16" t="s">
        <v>568</v>
      </c>
      <c r="B16" t="s">
        <v>1535</v>
      </c>
      <c r="C16">
        <v>61</v>
      </c>
      <c r="D16" s="33">
        <v>3310400</v>
      </c>
      <c r="E16" s="31">
        <v>15</v>
      </c>
      <c r="F16" s="31">
        <v>8</v>
      </c>
      <c r="G16" s="40">
        <v>0.53333333333333333</v>
      </c>
      <c r="I16" s="31">
        <v>0</v>
      </c>
      <c r="J16" s="31">
        <v>0</v>
      </c>
      <c r="K16" s="40">
        <v>0</v>
      </c>
    </row>
    <row r="17" spans="1:11" x14ac:dyDescent="0.2">
      <c r="A17" t="s">
        <v>1423</v>
      </c>
      <c r="B17" t="s">
        <v>1100</v>
      </c>
      <c r="C17">
        <v>39</v>
      </c>
      <c r="D17" s="33">
        <v>4501705</v>
      </c>
      <c r="E17" s="31">
        <v>23</v>
      </c>
      <c r="F17" s="31">
        <v>16</v>
      </c>
      <c r="G17" s="40">
        <v>0.69565217391304346</v>
      </c>
      <c r="I17" s="31">
        <v>3</v>
      </c>
      <c r="J17" s="31">
        <v>3</v>
      </c>
      <c r="K17" s="40">
        <v>1</v>
      </c>
    </row>
    <row r="18" spans="1:11" x14ac:dyDescent="0.2">
      <c r="A18" t="s">
        <v>1579</v>
      </c>
      <c r="B18" t="s">
        <v>1558</v>
      </c>
      <c r="C18">
        <v>438</v>
      </c>
      <c r="D18" s="33">
        <v>165000</v>
      </c>
      <c r="E18" s="31">
        <v>1</v>
      </c>
      <c r="F18" s="31">
        <v>1</v>
      </c>
      <c r="G18" s="40">
        <v>1</v>
      </c>
      <c r="I18" s="31">
        <v>0</v>
      </c>
      <c r="J18" s="31">
        <v>0</v>
      </c>
      <c r="K18" s="40">
        <v>0</v>
      </c>
    </row>
    <row r="19" spans="1:11" x14ac:dyDescent="0.2">
      <c r="A19" t="s">
        <v>570</v>
      </c>
      <c r="B19" t="s">
        <v>300</v>
      </c>
      <c r="C19">
        <v>14</v>
      </c>
      <c r="D19" s="33">
        <v>6986875</v>
      </c>
      <c r="E19" s="31">
        <v>25</v>
      </c>
      <c r="F19" s="31">
        <v>12</v>
      </c>
      <c r="G19" s="40">
        <v>0.48</v>
      </c>
      <c r="I19" s="31">
        <v>0</v>
      </c>
      <c r="J19" s="31">
        <v>0</v>
      </c>
      <c r="K19" s="40">
        <v>0</v>
      </c>
    </row>
    <row r="20" spans="1:11" x14ac:dyDescent="0.2">
      <c r="A20" t="s">
        <v>89</v>
      </c>
      <c r="B20" t="s">
        <v>1036</v>
      </c>
      <c r="C20">
        <v>240</v>
      </c>
      <c r="D20" s="33">
        <v>933900</v>
      </c>
      <c r="E20" s="31">
        <v>4</v>
      </c>
      <c r="F20" s="31">
        <v>1</v>
      </c>
      <c r="G20" s="40">
        <v>0.25</v>
      </c>
      <c r="I20" s="31">
        <v>0</v>
      </c>
      <c r="J20" s="31">
        <v>0</v>
      </c>
      <c r="K20" s="40">
        <v>0</v>
      </c>
    </row>
    <row r="21" spans="1:11" x14ac:dyDescent="0.2">
      <c r="A21" t="s">
        <v>1005</v>
      </c>
      <c r="B21" t="s">
        <v>1036</v>
      </c>
      <c r="C21">
        <v>60</v>
      </c>
      <c r="D21" s="33">
        <v>3319433</v>
      </c>
      <c r="E21" s="31">
        <v>17</v>
      </c>
      <c r="F21" s="31">
        <v>2</v>
      </c>
      <c r="G21" s="40">
        <v>0.11764705882352941</v>
      </c>
      <c r="I21" s="31">
        <v>3</v>
      </c>
      <c r="J21" s="31">
        <v>1</v>
      </c>
      <c r="K21" s="40">
        <v>0.33333333333333331</v>
      </c>
    </row>
    <row r="22" spans="1:11" x14ac:dyDescent="0.2">
      <c r="A22" t="s">
        <v>1793</v>
      </c>
      <c r="B22" t="s">
        <v>1747</v>
      </c>
      <c r="C22">
        <v>391</v>
      </c>
      <c r="D22" s="33">
        <v>259000</v>
      </c>
      <c r="E22" s="31">
        <v>1</v>
      </c>
      <c r="F22" s="31">
        <v>1</v>
      </c>
      <c r="G22" s="40">
        <v>1</v>
      </c>
      <c r="I22" s="31">
        <v>0</v>
      </c>
      <c r="J22" s="31">
        <v>0</v>
      </c>
      <c r="K22" s="40">
        <v>0</v>
      </c>
    </row>
    <row r="23" spans="1:11" x14ac:dyDescent="0.2">
      <c r="A23" t="s">
        <v>1424</v>
      </c>
      <c r="B23" t="s">
        <v>718</v>
      </c>
      <c r="C23">
        <v>185</v>
      </c>
      <c r="D23" s="33">
        <v>1258900</v>
      </c>
      <c r="E23" s="31">
        <v>10</v>
      </c>
      <c r="F23" s="31">
        <v>0</v>
      </c>
      <c r="G23" s="40">
        <v>0</v>
      </c>
      <c r="I23" s="31">
        <v>2</v>
      </c>
      <c r="J23" s="31">
        <v>0</v>
      </c>
      <c r="K23" s="40">
        <v>0</v>
      </c>
    </row>
    <row r="24" spans="1:11" x14ac:dyDescent="0.2">
      <c r="A24" t="s">
        <v>814</v>
      </c>
      <c r="B24" t="s">
        <v>1087</v>
      </c>
      <c r="C24">
        <v>143</v>
      </c>
      <c r="D24" s="33">
        <v>1806000</v>
      </c>
      <c r="E24" s="31">
        <v>11</v>
      </c>
      <c r="F24" s="31">
        <v>2</v>
      </c>
      <c r="G24" s="40">
        <v>0.18181818181818182</v>
      </c>
      <c r="I24" s="31">
        <v>0</v>
      </c>
      <c r="J24" s="31">
        <v>0</v>
      </c>
      <c r="K24" s="40">
        <v>0</v>
      </c>
    </row>
    <row r="25" spans="1:11" x14ac:dyDescent="0.2">
      <c r="A25" t="s">
        <v>815</v>
      </c>
      <c r="B25" t="s">
        <v>1100</v>
      </c>
      <c r="C25">
        <v>32</v>
      </c>
      <c r="D25" s="33">
        <v>4884800</v>
      </c>
      <c r="E25" s="31">
        <v>22</v>
      </c>
      <c r="F25" s="31">
        <v>17</v>
      </c>
      <c r="G25" s="40">
        <v>0.77272727272727271</v>
      </c>
      <c r="I25" s="31">
        <v>0</v>
      </c>
      <c r="J25" s="31">
        <v>0</v>
      </c>
      <c r="K25" s="40">
        <v>0</v>
      </c>
    </row>
    <row r="26" spans="1:11" x14ac:dyDescent="0.2">
      <c r="A26" t="s">
        <v>246</v>
      </c>
      <c r="B26" t="s">
        <v>1448</v>
      </c>
      <c r="C26">
        <v>103</v>
      </c>
      <c r="D26" s="33">
        <v>2345400</v>
      </c>
      <c r="E26" s="31">
        <v>14</v>
      </c>
      <c r="F26" s="31">
        <v>4</v>
      </c>
      <c r="G26" s="40">
        <v>0.2857142857142857</v>
      </c>
      <c r="I26" s="31">
        <v>0</v>
      </c>
      <c r="J26" s="31">
        <v>0</v>
      </c>
      <c r="K26" s="40">
        <v>0</v>
      </c>
    </row>
    <row r="27" spans="1:11" x14ac:dyDescent="0.2">
      <c r="A27" t="s">
        <v>1406</v>
      </c>
      <c r="B27" t="s">
        <v>1099</v>
      </c>
      <c r="C27">
        <v>324</v>
      </c>
      <c r="D27" s="33">
        <v>502900</v>
      </c>
      <c r="E27" s="31">
        <v>6</v>
      </c>
      <c r="F27" s="31">
        <v>0</v>
      </c>
      <c r="G27" s="40">
        <v>0</v>
      </c>
      <c r="I27" s="31">
        <v>0</v>
      </c>
      <c r="J27" s="31">
        <v>0</v>
      </c>
      <c r="K27" s="40">
        <v>0</v>
      </c>
    </row>
    <row r="28" spans="1:11" x14ac:dyDescent="0.2">
      <c r="A28" t="s">
        <v>817</v>
      </c>
      <c r="B28" t="s">
        <v>1099</v>
      </c>
      <c r="C28">
        <v>174</v>
      </c>
      <c r="D28" s="33">
        <v>1406300</v>
      </c>
      <c r="E28" s="31">
        <v>8</v>
      </c>
      <c r="F28" s="31">
        <v>1</v>
      </c>
      <c r="G28" s="40">
        <v>0.125</v>
      </c>
      <c r="I28" s="31">
        <v>0</v>
      </c>
      <c r="J28" s="31">
        <v>0</v>
      </c>
      <c r="K28" s="40">
        <v>0</v>
      </c>
    </row>
    <row r="29" spans="1:11" x14ac:dyDescent="0.2">
      <c r="A29" t="s">
        <v>349</v>
      </c>
      <c r="B29" t="s">
        <v>1036</v>
      </c>
      <c r="C29">
        <v>294</v>
      </c>
      <c r="D29" s="33">
        <v>660000</v>
      </c>
      <c r="E29" s="31">
        <v>3</v>
      </c>
      <c r="F29" s="31">
        <v>1</v>
      </c>
      <c r="G29" s="40">
        <v>0.33333333333333331</v>
      </c>
      <c r="I29" s="31">
        <v>0</v>
      </c>
      <c r="J29" s="31">
        <v>0</v>
      </c>
      <c r="K29" s="40">
        <v>0</v>
      </c>
    </row>
    <row r="30" spans="1:11" x14ac:dyDescent="0.2">
      <c r="A30" t="s">
        <v>1192</v>
      </c>
      <c r="B30" t="s">
        <v>1535</v>
      </c>
      <c r="C30">
        <v>12</v>
      </c>
      <c r="D30" s="33">
        <v>7631800</v>
      </c>
      <c r="E30" s="31">
        <v>37</v>
      </c>
      <c r="F30" s="31">
        <v>23</v>
      </c>
      <c r="G30" s="40">
        <v>0.6216216216216216</v>
      </c>
      <c r="I30" s="31">
        <v>0</v>
      </c>
      <c r="J30" s="31">
        <v>0</v>
      </c>
      <c r="K30" s="40">
        <v>0</v>
      </c>
    </row>
    <row r="31" spans="1:11" x14ac:dyDescent="0.2">
      <c r="A31" t="s">
        <v>865</v>
      </c>
      <c r="B31" t="s">
        <v>371</v>
      </c>
      <c r="C31">
        <v>157</v>
      </c>
      <c r="D31" s="33">
        <v>1617300</v>
      </c>
      <c r="E31" s="31">
        <v>8</v>
      </c>
      <c r="F31" s="31">
        <v>1</v>
      </c>
      <c r="G31" s="40">
        <v>0.125</v>
      </c>
      <c r="I31" s="31">
        <v>0</v>
      </c>
      <c r="J31" s="31">
        <v>0</v>
      </c>
      <c r="K31" s="40">
        <v>0</v>
      </c>
    </row>
    <row r="32" spans="1:11" x14ac:dyDescent="0.2">
      <c r="A32" t="s">
        <v>350</v>
      </c>
      <c r="B32" t="s">
        <v>957</v>
      </c>
      <c r="C32">
        <v>465</v>
      </c>
      <c r="D32" s="33">
        <v>125000</v>
      </c>
      <c r="E32" s="31">
        <v>1</v>
      </c>
      <c r="F32" s="31">
        <v>0</v>
      </c>
      <c r="G32" s="40">
        <v>0</v>
      </c>
      <c r="I32" s="31">
        <v>0</v>
      </c>
      <c r="J32" s="31">
        <v>0</v>
      </c>
      <c r="K32" s="40">
        <v>0</v>
      </c>
    </row>
    <row r="33" spans="1:11" x14ac:dyDescent="0.2">
      <c r="A33" t="s">
        <v>496</v>
      </c>
      <c r="B33" t="s">
        <v>1230</v>
      </c>
      <c r="C33">
        <v>170</v>
      </c>
      <c r="D33" s="33">
        <v>1492200</v>
      </c>
      <c r="E33" s="31">
        <v>8</v>
      </c>
      <c r="F33" s="31">
        <v>3</v>
      </c>
      <c r="G33" s="40">
        <v>0.375</v>
      </c>
      <c r="I33" s="31">
        <v>0</v>
      </c>
      <c r="J33" s="31">
        <v>0</v>
      </c>
      <c r="K33" s="40">
        <v>0</v>
      </c>
    </row>
    <row r="34" spans="1:11" x14ac:dyDescent="0.2">
      <c r="A34" t="s">
        <v>1661</v>
      </c>
      <c r="B34" t="s">
        <v>1036</v>
      </c>
      <c r="C34">
        <v>146</v>
      </c>
      <c r="D34" s="33">
        <v>1725400</v>
      </c>
      <c r="E34" s="31">
        <v>8</v>
      </c>
      <c r="F34" s="31">
        <v>0</v>
      </c>
      <c r="G34" s="40">
        <v>0</v>
      </c>
      <c r="I34" s="31">
        <v>0</v>
      </c>
      <c r="J34" s="31">
        <v>0</v>
      </c>
      <c r="K34" s="40">
        <v>0</v>
      </c>
    </row>
    <row r="35" spans="1:11" x14ac:dyDescent="0.2">
      <c r="A35" t="s">
        <v>1654</v>
      </c>
      <c r="B35" t="s">
        <v>300</v>
      </c>
      <c r="C35">
        <v>19</v>
      </c>
      <c r="D35" s="33">
        <v>6042525</v>
      </c>
      <c r="E35" s="31">
        <v>29</v>
      </c>
      <c r="F35" s="31">
        <v>26</v>
      </c>
      <c r="G35" s="40">
        <v>0.89655172413793105</v>
      </c>
      <c r="I35" s="31">
        <v>1</v>
      </c>
      <c r="J35" s="31">
        <v>1</v>
      </c>
      <c r="K35" s="40">
        <v>1</v>
      </c>
    </row>
    <row r="36" spans="1:11" x14ac:dyDescent="0.2">
      <c r="A36" t="s">
        <v>1662</v>
      </c>
      <c r="B36" t="s">
        <v>1641</v>
      </c>
      <c r="C36">
        <v>392</v>
      </c>
      <c r="D36" s="33">
        <v>253500</v>
      </c>
      <c r="E36" s="31">
        <v>2</v>
      </c>
      <c r="F36" s="31">
        <v>1</v>
      </c>
      <c r="G36" s="40">
        <v>0.5</v>
      </c>
      <c r="I36" s="31">
        <v>0</v>
      </c>
      <c r="J36" s="31">
        <v>0</v>
      </c>
      <c r="K36" s="40">
        <v>0</v>
      </c>
    </row>
    <row r="37" spans="1:11" x14ac:dyDescent="0.2">
      <c r="A37" t="s">
        <v>1794</v>
      </c>
      <c r="B37" t="s">
        <v>1711</v>
      </c>
      <c r="C37">
        <v>451</v>
      </c>
      <c r="D37" s="33">
        <v>145500</v>
      </c>
      <c r="E37" s="31">
        <v>1</v>
      </c>
      <c r="F37" s="31">
        <v>0</v>
      </c>
      <c r="G37" s="40">
        <v>0</v>
      </c>
      <c r="I37" s="31">
        <v>0</v>
      </c>
      <c r="J37" s="31">
        <v>0</v>
      </c>
      <c r="K37" s="40">
        <v>0</v>
      </c>
    </row>
    <row r="38" spans="1:11" x14ac:dyDescent="0.2">
      <c r="A38" t="s">
        <v>1407</v>
      </c>
      <c r="B38" t="s">
        <v>282</v>
      </c>
      <c r="C38">
        <v>41</v>
      </c>
      <c r="D38" s="33">
        <v>4369350</v>
      </c>
      <c r="E38" s="31">
        <v>24</v>
      </c>
      <c r="F38" s="31">
        <v>8</v>
      </c>
      <c r="G38" s="40">
        <v>0.33333333333333331</v>
      </c>
      <c r="I38" s="31">
        <v>0</v>
      </c>
      <c r="J38" s="31">
        <v>0</v>
      </c>
      <c r="K38" s="40">
        <v>0</v>
      </c>
    </row>
    <row r="39" spans="1:11" x14ac:dyDescent="0.2">
      <c r="A39" t="s">
        <v>1795</v>
      </c>
      <c r="B39" t="s">
        <v>1728</v>
      </c>
      <c r="C39">
        <v>353</v>
      </c>
      <c r="D39" s="33">
        <v>383000</v>
      </c>
      <c r="E39" s="31">
        <v>2</v>
      </c>
      <c r="F39" s="31">
        <v>0</v>
      </c>
      <c r="G39" s="40">
        <v>0</v>
      </c>
      <c r="I39" s="31">
        <v>0</v>
      </c>
      <c r="J39" s="31">
        <v>0</v>
      </c>
      <c r="K39" s="40">
        <v>0</v>
      </c>
    </row>
    <row r="40" spans="1:11" x14ac:dyDescent="0.2">
      <c r="A40" t="s">
        <v>576</v>
      </c>
      <c r="B40" t="s">
        <v>303</v>
      </c>
      <c r="C40">
        <v>35</v>
      </c>
      <c r="D40" s="33">
        <v>4649265</v>
      </c>
      <c r="E40" s="31">
        <v>28</v>
      </c>
      <c r="F40" s="31">
        <v>20</v>
      </c>
      <c r="G40" s="40">
        <v>0.7142857142857143</v>
      </c>
      <c r="I40" s="31">
        <v>2</v>
      </c>
      <c r="J40" s="31">
        <v>2</v>
      </c>
      <c r="K40" s="40">
        <v>1</v>
      </c>
    </row>
    <row r="41" spans="1:11" x14ac:dyDescent="0.2">
      <c r="A41" t="s">
        <v>1223</v>
      </c>
      <c r="B41" t="s">
        <v>790</v>
      </c>
      <c r="C41">
        <v>48</v>
      </c>
      <c r="D41" s="33">
        <v>3919555</v>
      </c>
      <c r="E41" s="31">
        <v>23</v>
      </c>
      <c r="F41" s="31">
        <v>2</v>
      </c>
      <c r="G41" s="40">
        <v>8.6956521739130432E-2</v>
      </c>
      <c r="I41" s="31">
        <v>2</v>
      </c>
      <c r="J41" s="31">
        <v>0</v>
      </c>
      <c r="K41" s="40">
        <v>0</v>
      </c>
    </row>
    <row r="42" spans="1:11" x14ac:dyDescent="0.2">
      <c r="A42" t="s">
        <v>1224</v>
      </c>
      <c r="B42" t="s">
        <v>1100</v>
      </c>
      <c r="C42">
        <v>230</v>
      </c>
      <c r="D42" s="33">
        <v>982500</v>
      </c>
      <c r="E42" s="31">
        <v>6</v>
      </c>
      <c r="F42" s="31">
        <v>4</v>
      </c>
      <c r="G42" s="40">
        <v>0.66666666666666663</v>
      </c>
      <c r="I42" s="31">
        <v>0</v>
      </c>
      <c r="J42" s="31">
        <v>0</v>
      </c>
      <c r="K42" s="40">
        <v>0</v>
      </c>
    </row>
    <row r="43" spans="1:11" x14ac:dyDescent="0.2">
      <c r="A43" t="s">
        <v>835</v>
      </c>
      <c r="B43" t="s">
        <v>1100</v>
      </c>
      <c r="C43">
        <v>370</v>
      </c>
      <c r="D43" s="33">
        <v>334000</v>
      </c>
      <c r="E43" s="31">
        <v>2</v>
      </c>
      <c r="F43" s="31">
        <v>2</v>
      </c>
      <c r="G43" s="40">
        <v>1</v>
      </c>
      <c r="I43" s="31">
        <v>0</v>
      </c>
      <c r="J43" s="31">
        <v>0</v>
      </c>
      <c r="K43" s="40">
        <v>0</v>
      </c>
    </row>
    <row r="44" spans="1:11" x14ac:dyDescent="0.2">
      <c r="A44" t="s">
        <v>1408</v>
      </c>
      <c r="B44" t="s">
        <v>542</v>
      </c>
      <c r="C44">
        <v>139</v>
      </c>
      <c r="D44" s="33">
        <v>1871020</v>
      </c>
      <c r="E44" s="31">
        <v>11</v>
      </c>
      <c r="F44" s="31">
        <v>3</v>
      </c>
      <c r="G44" s="40">
        <v>0.27272727272727271</v>
      </c>
      <c r="I44" s="31">
        <v>0</v>
      </c>
      <c r="J44" s="31">
        <v>0</v>
      </c>
      <c r="K44" s="40">
        <v>0</v>
      </c>
    </row>
    <row r="45" spans="1:11" x14ac:dyDescent="0.2">
      <c r="A45" t="s">
        <v>961</v>
      </c>
      <c r="B45" t="s">
        <v>1036</v>
      </c>
      <c r="C45">
        <v>378</v>
      </c>
      <c r="D45" s="33">
        <v>286000</v>
      </c>
      <c r="E45" s="31">
        <v>3</v>
      </c>
      <c r="F45" s="31">
        <v>0</v>
      </c>
      <c r="G45" s="40">
        <v>0</v>
      </c>
      <c r="I45" s="31">
        <v>1</v>
      </c>
      <c r="J45" s="31">
        <v>0</v>
      </c>
      <c r="K45" s="40">
        <v>0</v>
      </c>
    </row>
    <row r="46" spans="1:11" x14ac:dyDescent="0.2">
      <c r="A46" t="s">
        <v>856</v>
      </c>
      <c r="B46" t="s">
        <v>1475</v>
      </c>
      <c r="C46">
        <v>223</v>
      </c>
      <c r="D46" s="33">
        <v>1015270</v>
      </c>
      <c r="E46" s="31">
        <v>7</v>
      </c>
      <c r="F46" s="31">
        <v>2</v>
      </c>
      <c r="G46" s="40">
        <v>0.2857142857142857</v>
      </c>
      <c r="I46" s="31">
        <v>0</v>
      </c>
      <c r="J46" s="31">
        <v>0</v>
      </c>
      <c r="K46" s="40">
        <v>0</v>
      </c>
    </row>
    <row r="47" spans="1:11" x14ac:dyDescent="0.2">
      <c r="A47" t="s">
        <v>1225</v>
      </c>
      <c r="B47" t="s">
        <v>1448</v>
      </c>
      <c r="C47">
        <v>285</v>
      </c>
      <c r="D47" s="33">
        <v>678900</v>
      </c>
      <c r="E47" s="31">
        <v>4</v>
      </c>
      <c r="F47" s="31">
        <v>1</v>
      </c>
      <c r="G47" s="40">
        <v>0.25</v>
      </c>
      <c r="I47" s="31">
        <v>0</v>
      </c>
      <c r="J47" s="31">
        <v>0</v>
      </c>
      <c r="K47" s="40">
        <v>0</v>
      </c>
    </row>
    <row r="48" spans="1:11" x14ac:dyDescent="0.2">
      <c r="A48" t="s">
        <v>240</v>
      </c>
      <c r="B48" t="s">
        <v>300</v>
      </c>
      <c r="C48">
        <v>266</v>
      </c>
      <c r="D48" s="33">
        <v>757400</v>
      </c>
      <c r="E48" s="31">
        <v>5</v>
      </c>
      <c r="F48" s="31">
        <v>1</v>
      </c>
      <c r="G48" s="40">
        <v>0.2</v>
      </c>
      <c r="I48" s="31">
        <v>0</v>
      </c>
      <c r="J48" s="31">
        <v>0</v>
      </c>
      <c r="K48" s="40">
        <v>0</v>
      </c>
    </row>
    <row r="49" spans="1:11" x14ac:dyDescent="0.2">
      <c r="A49" t="s">
        <v>1485</v>
      </c>
      <c r="B49" t="s">
        <v>300</v>
      </c>
      <c r="C49">
        <v>116</v>
      </c>
      <c r="D49" s="33">
        <v>2138799</v>
      </c>
      <c r="E49" s="31">
        <v>15</v>
      </c>
      <c r="F49" s="31">
        <v>5</v>
      </c>
      <c r="G49" s="40">
        <v>0.33333333333333331</v>
      </c>
      <c r="I49" s="31">
        <v>2</v>
      </c>
      <c r="J49" s="31">
        <v>0</v>
      </c>
      <c r="K49" s="40">
        <v>0</v>
      </c>
    </row>
    <row r="50" spans="1:11" x14ac:dyDescent="0.2">
      <c r="A50" t="s">
        <v>247</v>
      </c>
      <c r="B50" t="s">
        <v>1036</v>
      </c>
      <c r="C50">
        <v>164</v>
      </c>
      <c r="D50" s="33">
        <v>1565318</v>
      </c>
      <c r="E50" s="31">
        <v>14</v>
      </c>
      <c r="F50" s="31">
        <v>1</v>
      </c>
      <c r="G50" s="40">
        <v>7.1428571428571425E-2</v>
      </c>
      <c r="I50" s="31">
        <v>0</v>
      </c>
      <c r="J50" s="31">
        <v>0</v>
      </c>
      <c r="K50" s="40">
        <v>0</v>
      </c>
    </row>
    <row r="51" spans="1:11" x14ac:dyDescent="0.2">
      <c r="A51" t="s">
        <v>241</v>
      </c>
      <c r="B51" t="s">
        <v>55</v>
      </c>
      <c r="C51">
        <v>219</v>
      </c>
      <c r="D51" s="33">
        <v>1038300</v>
      </c>
      <c r="E51" s="31">
        <v>3</v>
      </c>
      <c r="F51" s="31">
        <v>1</v>
      </c>
      <c r="G51" s="40">
        <v>0.33333333333333331</v>
      </c>
      <c r="I51" s="31">
        <v>0</v>
      </c>
      <c r="J51" s="31">
        <v>0</v>
      </c>
      <c r="K51" s="40">
        <v>0</v>
      </c>
    </row>
    <row r="52" spans="1:11" x14ac:dyDescent="0.2">
      <c r="A52" t="s">
        <v>1226</v>
      </c>
      <c r="B52" t="s">
        <v>766</v>
      </c>
      <c r="C52">
        <v>379</v>
      </c>
      <c r="D52" s="33">
        <v>285000</v>
      </c>
      <c r="E52" s="31">
        <v>1</v>
      </c>
      <c r="F52" s="31">
        <v>0</v>
      </c>
      <c r="G52" s="40">
        <v>0</v>
      </c>
      <c r="I52" s="31">
        <v>0</v>
      </c>
      <c r="J52" s="31">
        <v>0</v>
      </c>
      <c r="K52" s="40">
        <v>0</v>
      </c>
    </row>
    <row r="53" spans="1:11" x14ac:dyDescent="0.2">
      <c r="A53" t="s">
        <v>1227</v>
      </c>
      <c r="B53" t="s">
        <v>1017</v>
      </c>
      <c r="C53">
        <v>45</v>
      </c>
      <c r="D53" s="33">
        <v>4034193</v>
      </c>
      <c r="E53" s="31">
        <v>22</v>
      </c>
      <c r="F53" s="31">
        <v>0</v>
      </c>
      <c r="G53" s="40">
        <v>0</v>
      </c>
      <c r="I53" s="31">
        <v>16</v>
      </c>
      <c r="J53" s="31">
        <v>0</v>
      </c>
      <c r="K53" s="40">
        <v>0</v>
      </c>
    </row>
    <row r="54" spans="1:11" x14ac:dyDescent="0.2">
      <c r="A54" t="s">
        <v>1504</v>
      </c>
      <c r="B54" t="s">
        <v>1099</v>
      </c>
      <c r="C54">
        <v>393</v>
      </c>
      <c r="D54" s="33">
        <v>252500</v>
      </c>
      <c r="E54" s="31">
        <v>2</v>
      </c>
      <c r="F54" s="31">
        <v>1</v>
      </c>
      <c r="G54" s="40">
        <v>0.5</v>
      </c>
      <c r="I54" s="31">
        <v>0</v>
      </c>
      <c r="J54" s="31">
        <v>0</v>
      </c>
      <c r="K54" s="40">
        <v>0</v>
      </c>
    </row>
    <row r="55" spans="1:11" x14ac:dyDescent="0.2">
      <c r="A55" t="s">
        <v>1349</v>
      </c>
      <c r="B55" t="s">
        <v>405</v>
      </c>
      <c r="C55">
        <v>349</v>
      </c>
      <c r="D55" s="33">
        <v>402000</v>
      </c>
      <c r="E55" s="31">
        <v>2</v>
      </c>
      <c r="F55" s="31">
        <v>0</v>
      </c>
      <c r="G55" s="40">
        <v>0</v>
      </c>
      <c r="I55" s="31">
        <v>0</v>
      </c>
      <c r="J55" s="31">
        <v>0</v>
      </c>
      <c r="K55" s="40">
        <v>0</v>
      </c>
    </row>
    <row r="56" spans="1:11" x14ac:dyDescent="0.2">
      <c r="A56" t="s">
        <v>1663</v>
      </c>
      <c r="B56" t="s">
        <v>528</v>
      </c>
      <c r="C56">
        <v>351</v>
      </c>
      <c r="D56" s="33">
        <v>391800</v>
      </c>
      <c r="E56" s="31">
        <v>3</v>
      </c>
      <c r="F56" s="31">
        <v>0</v>
      </c>
      <c r="G56" s="40">
        <v>0</v>
      </c>
      <c r="I56" s="31">
        <v>0</v>
      </c>
      <c r="J56" s="31">
        <v>0</v>
      </c>
      <c r="K56" s="40">
        <v>0</v>
      </c>
    </row>
    <row r="57" spans="1:11" x14ac:dyDescent="0.2">
      <c r="A57" t="s">
        <v>1228</v>
      </c>
      <c r="B57" t="s">
        <v>567</v>
      </c>
      <c r="C57">
        <v>315</v>
      </c>
      <c r="D57" s="33">
        <v>541500</v>
      </c>
      <c r="E57" s="31">
        <v>6</v>
      </c>
      <c r="F57" s="31">
        <v>1</v>
      </c>
      <c r="G57" s="40">
        <v>0.16666666666666666</v>
      </c>
      <c r="I57" s="31">
        <v>3</v>
      </c>
      <c r="J57" s="31">
        <v>0</v>
      </c>
      <c r="K57" s="40">
        <v>0</v>
      </c>
    </row>
    <row r="58" spans="1:11" x14ac:dyDescent="0.2">
      <c r="A58" t="s">
        <v>937</v>
      </c>
      <c r="B58" t="s">
        <v>1682</v>
      </c>
      <c r="C58">
        <v>290</v>
      </c>
      <c r="D58" s="33">
        <v>665000</v>
      </c>
      <c r="E58" s="31">
        <v>7</v>
      </c>
      <c r="F58" s="31">
        <v>0</v>
      </c>
      <c r="G58" s="40">
        <v>0</v>
      </c>
      <c r="I58" s="31">
        <v>1</v>
      </c>
      <c r="J58" s="31">
        <v>0</v>
      </c>
      <c r="K58" s="40">
        <v>0</v>
      </c>
    </row>
    <row r="59" spans="1:11" x14ac:dyDescent="0.2">
      <c r="A59" t="s">
        <v>1486</v>
      </c>
      <c r="B59" t="s">
        <v>303</v>
      </c>
      <c r="C59">
        <v>55</v>
      </c>
      <c r="D59" s="33">
        <v>3422500</v>
      </c>
      <c r="E59" s="31">
        <v>21</v>
      </c>
      <c r="F59" s="31">
        <v>18</v>
      </c>
      <c r="G59" s="40">
        <v>0.8571428571428571</v>
      </c>
      <c r="I59" s="31">
        <v>0</v>
      </c>
      <c r="J59" s="31">
        <v>0</v>
      </c>
      <c r="K59" s="40">
        <v>0</v>
      </c>
    </row>
    <row r="60" spans="1:11" x14ac:dyDescent="0.2">
      <c r="A60" t="s">
        <v>772</v>
      </c>
      <c r="B60" t="s">
        <v>988</v>
      </c>
      <c r="C60">
        <v>484</v>
      </c>
      <c r="D60" s="33">
        <v>72500</v>
      </c>
      <c r="E60" s="31">
        <v>1</v>
      </c>
      <c r="F60" s="31">
        <v>0</v>
      </c>
      <c r="G60" s="40">
        <v>0</v>
      </c>
      <c r="I60" s="31">
        <v>0</v>
      </c>
      <c r="J60" s="31">
        <v>0</v>
      </c>
      <c r="K60" s="40">
        <v>0</v>
      </c>
    </row>
    <row r="61" spans="1:11" x14ac:dyDescent="0.2">
      <c r="A61" t="s">
        <v>773</v>
      </c>
      <c r="B61" t="s">
        <v>300</v>
      </c>
      <c r="C61">
        <v>288</v>
      </c>
      <c r="D61" s="33">
        <v>666100</v>
      </c>
      <c r="E61" s="31">
        <v>9</v>
      </c>
      <c r="F61" s="31">
        <v>2</v>
      </c>
      <c r="G61" s="40">
        <v>0.22222222222222221</v>
      </c>
      <c r="I61" s="31">
        <v>2</v>
      </c>
      <c r="J61" s="31">
        <v>0</v>
      </c>
      <c r="K61" s="40">
        <v>0</v>
      </c>
    </row>
    <row r="62" spans="1:11" x14ac:dyDescent="0.2">
      <c r="A62" t="s">
        <v>774</v>
      </c>
      <c r="B62" t="s">
        <v>1448</v>
      </c>
      <c r="C62">
        <v>49</v>
      </c>
      <c r="D62" s="33">
        <v>3897779</v>
      </c>
      <c r="E62" s="31">
        <v>23</v>
      </c>
      <c r="F62" s="31">
        <v>3</v>
      </c>
      <c r="G62" s="40">
        <v>0.13043478260869565</v>
      </c>
      <c r="I62" s="31">
        <v>2</v>
      </c>
      <c r="J62" s="31">
        <v>0</v>
      </c>
      <c r="K62" s="40">
        <v>0</v>
      </c>
    </row>
    <row r="63" spans="1:11" x14ac:dyDescent="0.2">
      <c r="A63" t="s">
        <v>1409</v>
      </c>
      <c r="B63" t="s">
        <v>118</v>
      </c>
      <c r="C63">
        <v>234</v>
      </c>
      <c r="D63" s="33">
        <v>964100</v>
      </c>
      <c r="E63" s="31">
        <v>6</v>
      </c>
      <c r="F63" s="31">
        <v>1</v>
      </c>
      <c r="G63" s="40">
        <v>0.16666666666666666</v>
      </c>
      <c r="I63" s="31">
        <v>1</v>
      </c>
      <c r="J63" s="31">
        <v>0</v>
      </c>
      <c r="K63" s="40">
        <v>0</v>
      </c>
    </row>
    <row r="64" spans="1:11" x14ac:dyDescent="0.2">
      <c r="A64" t="s">
        <v>1655</v>
      </c>
      <c r="B64" t="s">
        <v>1099</v>
      </c>
      <c r="C64">
        <v>308</v>
      </c>
      <c r="D64" s="33">
        <v>575000</v>
      </c>
      <c r="E64" s="31">
        <v>3</v>
      </c>
      <c r="F64" s="31">
        <v>1</v>
      </c>
      <c r="G64" s="40">
        <v>0.33333333333333331</v>
      </c>
      <c r="I64" s="31">
        <v>0</v>
      </c>
      <c r="J64" s="31">
        <v>0</v>
      </c>
      <c r="K64" s="40">
        <v>0</v>
      </c>
    </row>
    <row r="65" spans="1:11" x14ac:dyDescent="0.2">
      <c r="A65" t="s">
        <v>775</v>
      </c>
      <c r="B65" t="s">
        <v>1402</v>
      </c>
      <c r="C65">
        <v>418</v>
      </c>
      <c r="D65" s="33">
        <v>195000</v>
      </c>
      <c r="E65" s="31">
        <v>1</v>
      </c>
      <c r="F65" s="31">
        <v>0</v>
      </c>
      <c r="G65" s="40">
        <v>0</v>
      </c>
      <c r="I65" s="31">
        <v>0</v>
      </c>
      <c r="J65" s="31">
        <v>0</v>
      </c>
      <c r="K65" s="40">
        <v>0</v>
      </c>
    </row>
    <row r="66" spans="1:11" x14ac:dyDescent="0.2">
      <c r="A66" t="s">
        <v>351</v>
      </c>
      <c r="B66" t="s">
        <v>789</v>
      </c>
      <c r="C66">
        <v>279</v>
      </c>
      <c r="D66" s="33">
        <v>704000</v>
      </c>
      <c r="E66" s="31">
        <v>2</v>
      </c>
      <c r="F66" s="31">
        <v>1</v>
      </c>
      <c r="G66" s="40">
        <v>0.5</v>
      </c>
      <c r="I66" s="31">
        <v>0</v>
      </c>
      <c r="J66" s="31">
        <v>0</v>
      </c>
      <c r="K66" s="40">
        <v>0</v>
      </c>
    </row>
    <row r="67" spans="1:11" x14ac:dyDescent="0.2">
      <c r="A67" t="s">
        <v>1754</v>
      </c>
      <c r="B67" t="s">
        <v>347</v>
      </c>
      <c r="C67">
        <v>252</v>
      </c>
      <c r="D67" s="33">
        <v>822500</v>
      </c>
      <c r="E67" s="31">
        <v>3</v>
      </c>
      <c r="F67" s="31">
        <v>3</v>
      </c>
      <c r="G67" s="40">
        <v>1</v>
      </c>
      <c r="I67" s="31">
        <v>0</v>
      </c>
      <c r="J67" s="31">
        <v>0</v>
      </c>
      <c r="K67" s="40">
        <v>0</v>
      </c>
    </row>
    <row r="68" spans="1:11" x14ac:dyDescent="0.2">
      <c r="A68" t="s">
        <v>381</v>
      </c>
      <c r="B68" t="s">
        <v>846</v>
      </c>
      <c r="C68">
        <v>419</v>
      </c>
      <c r="D68" s="33">
        <v>194800</v>
      </c>
      <c r="E68" s="31">
        <v>2</v>
      </c>
      <c r="F68" s="31">
        <v>0</v>
      </c>
      <c r="G68" s="40">
        <v>0</v>
      </c>
      <c r="I68" s="31">
        <v>0</v>
      </c>
      <c r="J68" s="31">
        <v>0</v>
      </c>
      <c r="K68" s="40">
        <v>0</v>
      </c>
    </row>
    <row r="69" spans="1:11" x14ac:dyDescent="0.2">
      <c r="A69" t="s">
        <v>1755</v>
      </c>
      <c r="B69" t="s">
        <v>1099</v>
      </c>
      <c r="C69">
        <v>442</v>
      </c>
      <c r="D69" s="33">
        <v>160250</v>
      </c>
      <c r="E69" s="31">
        <v>3</v>
      </c>
      <c r="F69" s="31">
        <v>0</v>
      </c>
      <c r="G69" s="40">
        <v>0</v>
      </c>
      <c r="I69" s="31">
        <v>0</v>
      </c>
      <c r="J69" s="31">
        <v>0</v>
      </c>
      <c r="K69" s="40">
        <v>0</v>
      </c>
    </row>
    <row r="70" spans="1:11" x14ac:dyDescent="0.2">
      <c r="A70" t="s">
        <v>1756</v>
      </c>
      <c r="B70" t="s">
        <v>300</v>
      </c>
      <c r="C70">
        <v>444</v>
      </c>
      <c r="D70" s="33">
        <v>156500</v>
      </c>
      <c r="E70" s="31">
        <v>1</v>
      </c>
      <c r="F70" s="31">
        <v>0</v>
      </c>
      <c r="G70" s="40">
        <v>0</v>
      </c>
      <c r="I70" s="31">
        <v>1</v>
      </c>
      <c r="J70" s="31">
        <v>0</v>
      </c>
      <c r="K70" s="40">
        <v>0</v>
      </c>
    </row>
    <row r="71" spans="1:11" x14ac:dyDescent="0.2">
      <c r="A71" t="s">
        <v>34</v>
      </c>
      <c r="B71" t="s">
        <v>1484</v>
      </c>
      <c r="C71">
        <v>404</v>
      </c>
      <c r="D71" s="33">
        <v>222775</v>
      </c>
      <c r="E71" s="31">
        <v>5</v>
      </c>
      <c r="F71" s="31">
        <v>0</v>
      </c>
      <c r="G71" s="40">
        <v>0</v>
      </c>
      <c r="I71" s="31">
        <v>0</v>
      </c>
      <c r="J71" s="31">
        <v>0</v>
      </c>
      <c r="K71" s="40">
        <v>0</v>
      </c>
    </row>
    <row r="72" spans="1:11" x14ac:dyDescent="0.2">
      <c r="A72" t="s">
        <v>836</v>
      </c>
      <c r="B72" t="s">
        <v>1036</v>
      </c>
      <c r="C72">
        <v>57</v>
      </c>
      <c r="D72" s="33">
        <v>3419012</v>
      </c>
      <c r="E72" s="31">
        <v>21</v>
      </c>
      <c r="F72" s="31">
        <v>3</v>
      </c>
      <c r="G72" s="40">
        <v>0.14285714285714285</v>
      </c>
      <c r="I72" s="31">
        <v>1</v>
      </c>
      <c r="J72" s="31">
        <v>0</v>
      </c>
      <c r="K72" s="40">
        <v>0</v>
      </c>
    </row>
    <row r="73" spans="1:11" x14ac:dyDescent="0.2">
      <c r="A73" t="s">
        <v>1796</v>
      </c>
      <c r="B73" t="s">
        <v>1745</v>
      </c>
      <c r="C73">
        <v>429</v>
      </c>
      <c r="D73" s="33">
        <v>174000</v>
      </c>
      <c r="E73" s="31">
        <v>1</v>
      </c>
      <c r="F73" s="31">
        <v>0</v>
      </c>
      <c r="G73" s="40">
        <v>0</v>
      </c>
      <c r="I73" s="31">
        <v>0</v>
      </c>
      <c r="J73" s="31">
        <v>0</v>
      </c>
      <c r="K73" s="40">
        <v>0</v>
      </c>
    </row>
    <row r="74" spans="1:11" x14ac:dyDescent="0.2">
      <c r="A74" t="s">
        <v>1194</v>
      </c>
      <c r="B74" t="s">
        <v>1036</v>
      </c>
      <c r="C74">
        <v>79</v>
      </c>
      <c r="D74" s="33">
        <v>2905800</v>
      </c>
      <c r="E74" s="31">
        <v>14</v>
      </c>
      <c r="F74" s="31">
        <v>7</v>
      </c>
      <c r="G74" s="40">
        <v>0.5</v>
      </c>
      <c r="I74" s="31">
        <v>1</v>
      </c>
      <c r="J74" s="31">
        <v>1</v>
      </c>
      <c r="K74" s="40">
        <v>1</v>
      </c>
    </row>
    <row r="75" spans="1:11" x14ac:dyDescent="0.2">
      <c r="A75" t="s">
        <v>1506</v>
      </c>
      <c r="B75" t="s">
        <v>1475</v>
      </c>
      <c r="C75">
        <v>194</v>
      </c>
      <c r="D75" s="33">
        <v>1213900</v>
      </c>
      <c r="E75" s="31">
        <v>8</v>
      </c>
      <c r="F75" s="31">
        <v>0</v>
      </c>
      <c r="G75" s="40">
        <v>0</v>
      </c>
      <c r="I75" s="31">
        <v>0</v>
      </c>
      <c r="J75" s="31">
        <v>0</v>
      </c>
      <c r="K75" s="40">
        <v>0</v>
      </c>
    </row>
    <row r="76" spans="1:11" x14ac:dyDescent="0.2">
      <c r="A76" t="s">
        <v>776</v>
      </c>
      <c r="B76" t="s">
        <v>909</v>
      </c>
      <c r="C76">
        <v>316</v>
      </c>
      <c r="D76" s="33">
        <v>530000</v>
      </c>
      <c r="E76" s="31">
        <v>2</v>
      </c>
      <c r="F76" s="31">
        <v>2</v>
      </c>
      <c r="G76" s="40">
        <v>1</v>
      </c>
      <c r="I76" s="31">
        <v>0</v>
      </c>
      <c r="J76" s="31">
        <v>0</v>
      </c>
      <c r="K76" s="40">
        <v>0</v>
      </c>
    </row>
    <row r="77" spans="1:11" x14ac:dyDescent="0.2">
      <c r="A77" t="s">
        <v>1757</v>
      </c>
      <c r="B77" t="s">
        <v>1100</v>
      </c>
      <c r="C77">
        <v>181</v>
      </c>
      <c r="D77" s="33">
        <v>1330873</v>
      </c>
      <c r="E77" s="31">
        <v>8</v>
      </c>
      <c r="F77" s="31">
        <v>7</v>
      </c>
      <c r="G77" s="40">
        <v>0.875</v>
      </c>
      <c r="I77" s="31">
        <v>0</v>
      </c>
      <c r="J77" s="31">
        <v>0</v>
      </c>
      <c r="K77" s="40">
        <v>0</v>
      </c>
    </row>
    <row r="78" spans="1:11" x14ac:dyDescent="0.2">
      <c r="A78" t="s">
        <v>471</v>
      </c>
      <c r="B78" t="s">
        <v>828</v>
      </c>
      <c r="C78">
        <v>302</v>
      </c>
      <c r="D78" s="33">
        <v>617500</v>
      </c>
      <c r="E78" s="31">
        <v>2</v>
      </c>
      <c r="F78" s="31">
        <v>2</v>
      </c>
      <c r="G78" s="40">
        <v>1</v>
      </c>
      <c r="I78" s="31">
        <v>0</v>
      </c>
      <c r="J78" s="31">
        <v>0</v>
      </c>
      <c r="K78" s="40">
        <v>0</v>
      </c>
    </row>
    <row r="79" spans="1:11" x14ac:dyDescent="0.2">
      <c r="A79" t="s">
        <v>1580</v>
      </c>
      <c r="B79" t="s">
        <v>1555</v>
      </c>
      <c r="C79">
        <v>327</v>
      </c>
      <c r="D79" s="33">
        <v>493900</v>
      </c>
      <c r="E79" s="31">
        <v>2</v>
      </c>
      <c r="F79" s="31">
        <v>0</v>
      </c>
      <c r="G79" s="40">
        <v>0</v>
      </c>
      <c r="I79" s="31">
        <v>1</v>
      </c>
      <c r="J79" s="31">
        <v>0</v>
      </c>
      <c r="K79" s="40">
        <v>0</v>
      </c>
    </row>
    <row r="80" spans="1:11" x14ac:dyDescent="0.2">
      <c r="A80" t="s">
        <v>1313</v>
      </c>
      <c r="B80" t="s">
        <v>1036</v>
      </c>
      <c r="C80">
        <v>162</v>
      </c>
      <c r="D80" s="33">
        <v>1575050</v>
      </c>
      <c r="E80" s="31">
        <v>8</v>
      </c>
      <c r="F80" s="31">
        <v>0</v>
      </c>
      <c r="G80" s="40">
        <v>0</v>
      </c>
      <c r="I80" s="31">
        <v>0</v>
      </c>
      <c r="J80" s="31">
        <v>0</v>
      </c>
      <c r="K80" s="40">
        <v>0</v>
      </c>
    </row>
    <row r="81" spans="1:11" x14ac:dyDescent="0.2">
      <c r="A81" t="s">
        <v>1664</v>
      </c>
      <c r="B81" t="s">
        <v>1475</v>
      </c>
      <c r="C81">
        <v>325</v>
      </c>
      <c r="D81" s="33">
        <v>497400</v>
      </c>
      <c r="E81" s="31">
        <v>4</v>
      </c>
      <c r="F81" s="31">
        <v>2</v>
      </c>
      <c r="G81" s="40">
        <v>0.5</v>
      </c>
      <c r="I81" s="31">
        <v>0</v>
      </c>
      <c r="J81" s="31">
        <v>0</v>
      </c>
      <c r="K81" s="40">
        <v>0</v>
      </c>
    </row>
    <row r="82" spans="1:11" x14ac:dyDescent="0.2">
      <c r="A82" t="s">
        <v>1332</v>
      </c>
      <c r="B82" t="s">
        <v>1100</v>
      </c>
      <c r="C82">
        <v>237</v>
      </c>
      <c r="D82" s="33">
        <v>948142</v>
      </c>
      <c r="E82" s="31">
        <v>7</v>
      </c>
      <c r="F82" s="31">
        <v>5</v>
      </c>
      <c r="G82" s="40">
        <v>0.7142857142857143</v>
      </c>
      <c r="I82" s="31">
        <v>1</v>
      </c>
      <c r="J82" s="31">
        <v>0</v>
      </c>
      <c r="K82" s="40">
        <v>0</v>
      </c>
    </row>
    <row r="83" spans="1:11" x14ac:dyDescent="0.2">
      <c r="A83" t="s">
        <v>1507</v>
      </c>
      <c r="B83" t="s">
        <v>1391</v>
      </c>
      <c r="C83">
        <v>397</v>
      </c>
      <c r="D83" s="33">
        <v>241000</v>
      </c>
      <c r="E83" s="31">
        <v>1</v>
      </c>
      <c r="F83" s="31">
        <v>0</v>
      </c>
      <c r="G83" s="40">
        <v>0</v>
      </c>
      <c r="I83" s="31">
        <v>0</v>
      </c>
      <c r="J83" s="31">
        <v>0</v>
      </c>
      <c r="K83" s="40">
        <v>0</v>
      </c>
    </row>
    <row r="84" spans="1:11" x14ac:dyDescent="0.2">
      <c r="A84" t="s">
        <v>777</v>
      </c>
      <c r="B84" t="s">
        <v>1535</v>
      </c>
      <c r="C84">
        <v>2</v>
      </c>
      <c r="D84" s="33">
        <v>24246874</v>
      </c>
      <c r="E84" s="31">
        <v>71</v>
      </c>
      <c r="F84" s="31">
        <v>33</v>
      </c>
      <c r="G84" s="40">
        <v>0.46478873239436619</v>
      </c>
      <c r="I84" s="31">
        <v>7</v>
      </c>
      <c r="J84" s="31">
        <v>4</v>
      </c>
      <c r="K84" s="40">
        <v>0.5714285714285714</v>
      </c>
    </row>
    <row r="85" spans="1:11" x14ac:dyDescent="0.2">
      <c r="A85" t="s">
        <v>1598</v>
      </c>
      <c r="B85" t="s">
        <v>1100</v>
      </c>
      <c r="C85">
        <v>82</v>
      </c>
      <c r="D85" s="33">
        <v>2816653</v>
      </c>
      <c r="E85" s="31">
        <v>18</v>
      </c>
      <c r="F85" s="31">
        <v>8</v>
      </c>
      <c r="G85" s="40">
        <v>0.44444444444444442</v>
      </c>
      <c r="I85" s="31">
        <v>0</v>
      </c>
      <c r="J85" s="31">
        <v>0</v>
      </c>
      <c r="K85" s="40">
        <v>0</v>
      </c>
    </row>
    <row r="86" spans="1:11" x14ac:dyDescent="0.2">
      <c r="A86" t="s">
        <v>1353</v>
      </c>
      <c r="B86" t="s">
        <v>1036</v>
      </c>
      <c r="C86">
        <v>380</v>
      </c>
      <c r="D86" s="33">
        <v>283000</v>
      </c>
      <c r="E86" s="31">
        <v>4</v>
      </c>
      <c r="F86" s="31">
        <v>3</v>
      </c>
      <c r="G86" s="40">
        <v>0.75</v>
      </c>
      <c r="I86" s="31">
        <v>0</v>
      </c>
      <c r="J86" s="31">
        <v>0</v>
      </c>
      <c r="K86" s="40">
        <v>0</v>
      </c>
    </row>
    <row r="87" spans="1:11" x14ac:dyDescent="0.2">
      <c r="A87" t="s">
        <v>703</v>
      </c>
      <c r="B87" t="s">
        <v>848</v>
      </c>
      <c r="C87">
        <v>432</v>
      </c>
      <c r="D87" s="33">
        <v>169000</v>
      </c>
      <c r="E87" s="31">
        <v>2</v>
      </c>
      <c r="F87" s="31">
        <v>1</v>
      </c>
      <c r="G87" s="40">
        <v>0.5</v>
      </c>
      <c r="I87" s="31">
        <v>0</v>
      </c>
      <c r="J87" s="31">
        <v>0</v>
      </c>
      <c r="K87" s="40">
        <v>0</v>
      </c>
    </row>
    <row r="88" spans="1:11" x14ac:dyDescent="0.2">
      <c r="A88" t="s">
        <v>1411</v>
      </c>
      <c r="B88" t="s">
        <v>1036</v>
      </c>
      <c r="C88">
        <v>255</v>
      </c>
      <c r="D88" s="33">
        <v>803500</v>
      </c>
      <c r="E88" s="31">
        <v>7</v>
      </c>
      <c r="F88" s="31">
        <v>4</v>
      </c>
      <c r="G88" s="40">
        <v>0.5714285714285714</v>
      </c>
      <c r="I88" s="31">
        <v>0</v>
      </c>
      <c r="J88" s="31">
        <v>0</v>
      </c>
      <c r="K88" s="40">
        <v>0</v>
      </c>
    </row>
    <row r="89" spans="1:11" x14ac:dyDescent="0.2">
      <c r="A89" t="s">
        <v>1333</v>
      </c>
      <c r="B89" t="s">
        <v>28</v>
      </c>
      <c r="C89">
        <v>483</v>
      </c>
      <c r="D89" s="33">
        <v>74400</v>
      </c>
      <c r="E89" s="31">
        <v>3</v>
      </c>
      <c r="F89" s="31">
        <v>1</v>
      </c>
      <c r="G89" s="40">
        <v>0.33333333333333331</v>
      </c>
      <c r="I89" s="31">
        <v>0</v>
      </c>
      <c r="J89" s="31">
        <v>0</v>
      </c>
      <c r="K89" s="40">
        <v>0</v>
      </c>
    </row>
    <row r="90" spans="1:11" x14ac:dyDescent="0.2">
      <c r="A90" t="s">
        <v>1665</v>
      </c>
      <c r="B90" t="s">
        <v>1633</v>
      </c>
      <c r="C90">
        <v>84</v>
      </c>
      <c r="D90" s="33">
        <v>2714700</v>
      </c>
      <c r="E90" s="31">
        <v>15</v>
      </c>
      <c r="F90" s="31">
        <v>4</v>
      </c>
      <c r="G90" s="40">
        <v>0.26666666666666666</v>
      </c>
      <c r="I90" s="31">
        <v>0</v>
      </c>
      <c r="J90" s="31">
        <v>0</v>
      </c>
      <c r="K90" s="40">
        <v>0</v>
      </c>
    </row>
    <row r="91" spans="1:11" x14ac:dyDescent="0.2">
      <c r="A91" t="s">
        <v>1797</v>
      </c>
      <c r="B91" t="s">
        <v>1712</v>
      </c>
      <c r="C91">
        <v>317</v>
      </c>
      <c r="D91" s="33">
        <v>525000</v>
      </c>
      <c r="E91" s="31">
        <v>3</v>
      </c>
      <c r="F91" s="31">
        <v>0</v>
      </c>
      <c r="G91" s="40">
        <v>0</v>
      </c>
      <c r="I91" s="31">
        <v>0</v>
      </c>
      <c r="J91" s="31">
        <v>0</v>
      </c>
      <c r="K91" s="40">
        <v>0</v>
      </c>
    </row>
    <row r="92" spans="1:11" x14ac:dyDescent="0.2">
      <c r="A92" t="s">
        <v>705</v>
      </c>
      <c r="B92" t="s">
        <v>1448</v>
      </c>
      <c r="C92">
        <v>303</v>
      </c>
      <c r="D92" s="33">
        <v>607500</v>
      </c>
      <c r="E92" s="31">
        <v>4</v>
      </c>
      <c r="F92" s="31">
        <v>3</v>
      </c>
      <c r="G92" s="40">
        <v>0.75</v>
      </c>
      <c r="I92" s="31">
        <v>0</v>
      </c>
      <c r="J92" s="31">
        <v>0</v>
      </c>
      <c r="K92" s="40">
        <v>0</v>
      </c>
    </row>
    <row r="93" spans="1:11" x14ac:dyDescent="0.2">
      <c r="A93" t="s">
        <v>250</v>
      </c>
      <c r="B93" t="s">
        <v>1535</v>
      </c>
      <c r="C93">
        <v>148</v>
      </c>
      <c r="D93" s="33">
        <v>1722000</v>
      </c>
      <c r="E93" s="31">
        <v>9</v>
      </c>
      <c r="F93" s="31">
        <v>3</v>
      </c>
      <c r="G93" s="40">
        <v>0.33333333333333331</v>
      </c>
      <c r="I93" s="31">
        <v>0</v>
      </c>
      <c r="J93" s="31">
        <v>0</v>
      </c>
      <c r="K93" s="40">
        <v>0</v>
      </c>
    </row>
    <row r="94" spans="1:11" x14ac:dyDescent="0.2">
      <c r="A94" t="s">
        <v>1758</v>
      </c>
      <c r="B94" t="s">
        <v>289</v>
      </c>
      <c r="C94">
        <v>470</v>
      </c>
      <c r="D94" s="33">
        <v>114500</v>
      </c>
      <c r="E94" s="31">
        <v>1</v>
      </c>
      <c r="F94" s="31">
        <v>0</v>
      </c>
      <c r="G94" s="40">
        <v>0</v>
      </c>
      <c r="I94" s="31">
        <v>1</v>
      </c>
      <c r="J94" s="31">
        <v>0</v>
      </c>
      <c r="K94" s="40">
        <v>0</v>
      </c>
    </row>
    <row r="95" spans="1:11" x14ac:dyDescent="0.2">
      <c r="A95" t="s">
        <v>581</v>
      </c>
      <c r="B95" t="s">
        <v>1100</v>
      </c>
      <c r="C95">
        <v>47</v>
      </c>
      <c r="D95" s="33">
        <v>3927750</v>
      </c>
      <c r="E95" s="31">
        <v>20</v>
      </c>
      <c r="F95" s="31">
        <v>15</v>
      </c>
      <c r="G95" s="40">
        <v>0.75</v>
      </c>
      <c r="I95" s="31">
        <v>1</v>
      </c>
      <c r="J95" s="31">
        <v>1</v>
      </c>
      <c r="K95" s="40">
        <v>1</v>
      </c>
    </row>
    <row r="96" spans="1:11" x14ac:dyDescent="0.2">
      <c r="A96" t="s">
        <v>1117</v>
      </c>
      <c r="B96" t="s">
        <v>1099</v>
      </c>
      <c r="C96">
        <v>119</v>
      </c>
      <c r="D96" s="33">
        <v>2123487</v>
      </c>
      <c r="E96" s="31">
        <v>15</v>
      </c>
      <c r="F96" s="31">
        <v>1</v>
      </c>
      <c r="G96" s="40">
        <v>6.6666666666666666E-2</v>
      </c>
      <c r="I96" s="31">
        <v>0</v>
      </c>
      <c r="J96" s="31">
        <v>0</v>
      </c>
      <c r="K96" s="40">
        <v>0</v>
      </c>
    </row>
    <row r="97" spans="1:11" x14ac:dyDescent="0.2">
      <c r="A97" t="s">
        <v>1600</v>
      </c>
      <c r="B97" t="s">
        <v>1099</v>
      </c>
      <c r="C97">
        <v>282</v>
      </c>
      <c r="D97" s="33">
        <v>693800</v>
      </c>
      <c r="E97" s="31">
        <v>5</v>
      </c>
      <c r="F97" s="31">
        <v>1</v>
      </c>
      <c r="G97" s="40">
        <v>0.2</v>
      </c>
      <c r="I97" s="31">
        <v>0</v>
      </c>
      <c r="J97" s="31">
        <v>0</v>
      </c>
      <c r="K97" s="40">
        <v>0</v>
      </c>
    </row>
    <row r="98" spans="1:11" x14ac:dyDescent="0.2">
      <c r="A98" t="s">
        <v>583</v>
      </c>
      <c r="B98" t="s">
        <v>197</v>
      </c>
      <c r="C98">
        <v>193</v>
      </c>
      <c r="D98" s="33">
        <v>1214000</v>
      </c>
      <c r="E98" s="31">
        <v>9</v>
      </c>
      <c r="F98" s="31">
        <v>2</v>
      </c>
      <c r="G98" s="40">
        <v>0.22222222222222221</v>
      </c>
      <c r="I98" s="31">
        <v>0</v>
      </c>
      <c r="J98" s="31">
        <v>0</v>
      </c>
      <c r="K98" s="40">
        <v>0</v>
      </c>
    </row>
    <row r="99" spans="1:11" x14ac:dyDescent="0.2">
      <c r="A99" t="s">
        <v>500</v>
      </c>
      <c r="B99" t="s">
        <v>1081</v>
      </c>
      <c r="C99">
        <v>25</v>
      </c>
      <c r="D99" s="33">
        <v>5386245</v>
      </c>
      <c r="E99" s="31">
        <v>25</v>
      </c>
      <c r="F99" s="31">
        <v>3</v>
      </c>
      <c r="G99" s="40">
        <v>0.12</v>
      </c>
      <c r="I99" s="31">
        <v>0</v>
      </c>
      <c r="J99" s="31">
        <v>0</v>
      </c>
      <c r="K99" s="40">
        <v>0</v>
      </c>
    </row>
    <row r="100" spans="1:11" x14ac:dyDescent="0.2">
      <c r="A100" t="s">
        <v>1508</v>
      </c>
      <c r="B100" t="s">
        <v>542</v>
      </c>
      <c r="C100">
        <v>271</v>
      </c>
      <c r="D100" s="33">
        <v>731900</v>
      </c>
      <c r="E100" s="31">
        <v>4</v>
      </c>
      <c r="F100" s="31">
        <v>0</v>
      </c>
      <c r="G100" s="40">
        <v>0</v>
      </c>
      <c r="I100" s="31">
        <v>0</v>
      </c>
      <c r="J100" s="31">
        <v>0</v>
      </c>
      <c r="K100" s="40">
        <v>0</v>
      </c>
    </row>
    <row r="101" spans="1:11" x14ac:dyDescent="0.2">
      <c r="A101" t="s">
        <v>1601</v>
      </c>
      <c r="B101" t="s">
        <v>1180</v>
      </c>
      <c r="C101">
        <v>241</v>
      </c>
      <c r="D101" s="33">
        <v>928350</v>
      </c>
      <c r="E101" s="31">
        <v>5</v>
      </c>
      <c r="F101" s="31">
        <v>3</v>
      </c>
      <c r="G101" s="40">
        <v>0.6</v>
      </c>
      <c r="I101" s="31">
        <v>0</v>
      </c>
      <c r="J101" s="31">
        <v>0</v>
      </c>
      <c r="K101" s="40">
        <v>0</v>
      </c>
    </row>
    <row r="102" spans="1:11" x14ac:dyDescent="0.2">
      <c r="A102" t="s">
        <v>1798</v>
      </c>
      <c r="B102" t="s">
        <v>1694</v>
      </c>
      <c r="C102">
        <v>332</v>
      </c>
      <c r="D102" s="33">
        <v>471500</v>
      </c>
      <c r="E102" s="31">
        <v>4</v>
      </c>
      <c r="F102" s="31">
        <v>0</v>
      </c>
      <c r="G102" s="40">
        <v>0</v>
      </c>
      <c r="I102" s="31">
        <v>0</v>
      </c>
      <c r="J102" s="31">
        <v>0</v>
      </c>
      <c r="K102" s="40">
        <v>0</v>
      </c>
    </row>
    <row r="103" spans="1:11" x14ac:dyDescent="0.2">
      <c r="A103" t="s">
        <v>382</v>
      </c>
      <c r="B103" t="s">
        <v>1100</v>
      </c>
      <c r="C103">
        <v>286</v>
      </c>
      <c r="D103" s="33">
        <v>678400</v>
      </c>
      <c r="E103" s="31">
        <v>3</v>
      </c>
      <c r="F103" s="31">
        <v>3</v>
      </c>
      <c r="G103" s="40">
        <v>1</v>
      </c>
      <c r="I103" s="31">
        <v>0</v>
      </c>
      <c r="J103" s="31">
        <v>0</v>
      </c>
      <c r="K103" s="40">
        <v>0</v>
      </c>
    </row>
    <row r="104" spans="1:11" x14ac:dyDescent="0.2">
      <c r="A104" t="s">
        <v>584</v>
      </c>
      <c r="B104" t="s">
        <v>1535</v>
      </c>
      <c r="C104">
        <v>17</v>
      </c>
      <c r="D104" s="33">
        <v>6441200</v>
      </c>
      <c r="E104" s="31">
        <v>33</v>
      </c>
      <c r="F104" s="31">
        <v>9</v>
      </c>
      <c r="G104" s="40">
        <v>0.27272727272727271</v>
      </c>
      <c r="I104" s="31">
        <v>1</v>
      </c>
      <c r="J104" s="31">
        <v>0</v>
      </c>
      <c r="K104" s="40">
        <v>0</v>
      </c>
    </row>
    <row r="105" spans="1:11" x14ac:dyDescent="0.2">
      <c r="A105" t="s">
        <v>708</v>
      </c>
      <c r="B105" t="s">
        <v>303</v>
      </c>
      <c r="C105">
        <v>155</v>
      </c>
      <c r="D105" s="33">
        <v>1653300</v>
      </c>
      <c r="E105" s="31">
        <v>8</v>
      </c>
      <c r="F105" s="31">
        <v>7</v>
      </c>
      <c r="G105" s="40">
        <v>0.875</v>
      </c>
      <c r="I105" s="31">
        <v>0</v>
      </c>
      <c r="J105" s="31">
        <v>0</v>
      </c>
      <c r="K105" s="40">
        <v>0</v>
      </c>
    </row>
    <row r="106" spans="1:11" x14ac:dyDescent="0.2">
      <c r="A106" t="s">
        <v>763</v>
      </c>
      <c r="B106" t="s">
        <v>368</v>
      </c>
      <c r="C106">
        <v>188</v>
      </c>
      <c r="D106" s="33">
        <v>1236500</v>
      </c>
      <c r="E106" s="31">
        <v>6</v>
      </c>
      <c r="F106" s="31">
        <v>0</v>
      </c>
      <c r="G106" s="40">
        <v>0</v>
      </c>
      <c r="I106" s="31">
        <v>1</v>
      </c>
      <c r="J106" s="31">
        <v>0</v>
      </c>
      <c r="K106" s="40">
        <v>0</v>
      </c>
    </row>
    <row r="107" spans="1:11" x14ac:dyDescent="0.2">
      <c r="A107" t="s">
        <v>251</v>
      </c>
      <c r="B107" t="s">
        <v>523</v>
      </c>
      <c r="C107">
        <v>184</v>
      </c>
      <c r="D107" s="33">
        <v>1279400</v>
      </c>
      <c r="E107" s="31">
        <v>7</v>
      </c>
      <c r="F107" s="31">
        <v>0</v>
      </c>
      <c r="G107" s="40">
        <v>0</v>
      </c>
      <c r="I107" s="31">
        <v>0</v>
      </c>
      <c r="J107" s="31">
        <v>0</v>
      </c>
      <c r="K107" s="40">
        <v>0</v>
      </c>
    </row>
    <row r="108" spans="1:11" x14ac:dyDescent="0.2">
      <c r="A108" t="s">
        <v>1759</v>
      </c>
      <c r="B108" t="s">
        <v>1036</v>
      </c>
      <c r="C108">
        <v>86</v>
      </c>
      <c r="D108" s="33">
        <v>2675000</v>
      </c>
      <c r="E108" s="31">
        <v>15</v>
      </c>
      <c r="F108" s="31">
        <v>6</v>
      </c>
      <c r="G108" s="40">
        <v>0.4</v>
      </c>
      <c r="I108" s="31">
        <v>1</v>
      </c>
      <c r="J108" s="31">
        <v>0</v>
      </c>
      <c r="K108" s="40">
        <v>0</v>
      </c>
    </row>
    <row r="109" spans="1:11" x14ac:dyDescent="0.2">
      <c r="A109" t="s">
        <v>92</v>
      </c>
      <c r="B109" t="s">
        <v>9</v>
      </c>
      <c r="C109">
        <v>496</v>
      </c>
      <c r="D109" s="33">
        <v>40000</v>
      </c>
      <c r="E109" s="31">
        <v>1</v>
      </c>
      <c r="F109" s="31">
        <v>0</v>
      </c>
      <c r="G109" s="40">
        <v>0</v>
      </c>
      <c r="I109" s="31">
        <v>1</v>
      </c>
      <c r="J109" s="31">
        <v>0</v>
      </c>
      <c r="K109" s="40">
        <v>0</v>
      </c>
    </row>
    <row r="110" spans="1:11" x14ac:dyDescent="0.2">
      <c r="A110" t="s">
        <v>1141</v>
      </c>
      <c r="B110" t="s">
        <v>1286</v>
      </c>
      <c r="C110">
        <v>376</v>
      </c>
      <c r="D110" s="33">
        <v>299900</v>
      </c>
      <c r="E110" s="31">
        <v>2</v>
      </c>
      <c r="F110" s="31">
        <v>1</v>
      </c>
      <c r="G110" s="40">
        <v>0.5</v>
      </c>
      <c r="I110" s="31">
        <v>0</v>
      </c>
      <c r="J110" s="31">
        <v>0</v>
      </c>
      <c r="K110" s="40">
        <v>0</v>
      </c>
    </row>
    <row r="111" spans="1:11" x14ac:dyDescent="0.2">
      <c r="A111" t="s">
        <v>1666</v>
      </c>
      <c r="B111" t="s">
        <v>1645</v>
      </c>
      <c r="C111">
        <v>417</v>
      </c>
      <c r="D111" s="33">
        <v>196000</v>
      </c>
      <c r="E111" s="31">
        <v>2</v>
      </c>
      <c r="F111" s="31">
        <v>0</v>
      </c>
      <c r="G111" s="40">
        <v>0</v>
      </c>
      <c r="I111" s="31">
        <v>0</v>
      </c>
      <c r="J111" s="31">
        <v>0</v>
      </c>
      <c r="K111" s="40">
        <v>0</v>
      </c>
    </row>
    <row r="112" spans="1:11" x14ac:dyDescent="0.2">
      <c r="A112" t="s">
        <v>1799</v>
      </c>
      <c r="B112" t="s">
        <v>1710</v>
      </c>
      <c r="C112">
        <v>454</v>
      </c>
      <c r="D112" s="33">
        <v>144000</v>
      </c>
      <c r="E112" s="31">
        <v>1</v>
      </c>
      <c r="F112" s="31">
        <v>0</v>
      </c>
      <c r="G112" s="40">
        <v>0</v>
      </c>
      <c r="I112" s="31">
        <v>0</v>
      </c>
      <c r="J112" s="31">
        <v>0</v>
      </c>
      <c r="K112" s="40">
        <v>0</v>
      </c>
    </row>
    <row r="113" spans="1:11" x14ac:dyDescent="0.2">
      <c r="A113" t="s">
        <v>1760</v>
      </c>
      <c r="B113" t="s">
        <v>5</v>
      </c>
      <c r="C113">
        <v>330</v>
      </c>
      <c r="D113" s="33">
        <v>480500</v>
      </c>
      <c r="E113" s="31">
        <v>3</v>
      </c>
      <c r="F113" s="31">
        <v>2</v>
      </c>
      <c r="G113" s="40">
        <v>0.66666666666666663</v>
      </c>
      <c r="I113" s="31">
        <v>0</v>
      </c>
      <c r="J113" s="31">
        <v>0</v>
      </c>
      <c r="K113" s="40">
        <v>0</v>
      </c>
    </row>
    <row r="114" spans="1:11" x14ac:dyDescent="0.2">
      <c r="A114" t="s">
        <v>354</v>
      </c>
      <c r="B114" t="s">
        <v>1448</v>
      </c>
      <c r="C114">
        <v>38</v>
      </c>
      <c r="D114" s="33">
        <v>4527788</v>
      </c>
      <c r="E114" s="31">
        <v>25</v>
      </c>
      <c r="F114" s="31">
        <v>6</v>
      </c>
      <c r="G114" s="40">
        <v>0.24</v>
      </c>
      <c r="I114" s="31">
        <v>0</v>
      </c>
      <c r="J114" s="31">
        <v>0</v>
      </c>
      <c r="K114" s="40">
        <v>0</v>
      </c>
    </row>
    <row r="115" spans="1:11" x14ac:dyDescent="0.2">
      <c r="A115" t="s">
        <v>1581</v>
      </c>
      <c r="B115" t="s">
        <v>1475</v>
      </c>
      <c r="C115">
        <v>355</v>
      </c>
      <c r="D115" s="33">
        <v>371900</v>
      </c>
      <c r="E115" s="31">
        <v>4</v>
      </c>
      <c r="F115" s="31">
        <v>1</v>
      </c>
      <c r="G115" s="40">
        <v>0.25</v>
      </c>
      <c r="I115" s="31">
        <v>0</v>
      </c>
      <c r="J115" s="31">
        <v>0</v>
      </c>
      <c r="K115" s="40">
        <v>0</v>
      </c>
    </row>
    <row r="116" spans="1:11" x14ac:dyDescent="0.2">
      <c r="A116" t="s">
        <v>356</v>
      </c>
      <c r="B116" t="s">
        <v>300</v>
      </c>
      <c r="C116">
        <v>131</v>
      </c>
      <c r="D116" s="33">
        <v>1980200</v>
      </c>
      <c r="E116" s="31">
        <v>10</v>
      </c>
      <c r="F116" s="31">
        <v>7</v>
      </c>
      <c r="G116" s="40">
        <v>0.7</v>
      </c>
      <c r="I116" s="31">
        <v>0</v>
      </c>
      <c r="J116" s="31">
        <v>0</v>
      </c>
      <c r="K116" s="40">
        <v>0</v>
      </c>
    </row>
    <row r="117" spans="1:11" x14ac:dyDescent="0.2">
      <c r="A117" t="s">
        <v>1488</v>
      </c>
      <c r="B117" t="s">
        <v>300</v>
      </c>
      <c r="C117">
        <v>198</v>
      </c>
      <c r="D117" s="33">
        <v>1194374</v>
      </c>
      <c r="E117" s="31">
        <v>7</v>
      </c>
      <c r="F117" s="31">
        <v>1</v>
      </c>
      <c r="G117" s="40">
        <v>0.14285714285714285</v>
      </c>
      <c r="I117" s="31">
        <v>0</v>
      </c>
      <c r="J117" s="31">
        <v>0</v>
      </c>
      <c r="K117" s="40">
        <v>0</v>
      </c>
    </row>
    <row r="118" spans="1:11" x14ac:dyDescent="0.2">
      <c r="A118" t="s">
        <v>1602</v>
      </c>
      <c r="B118" t="s">
        <v>1568</v>
      </c>
      <c r="C118">
        <v>377</v>
      </c>
      <c r="D118" s="33">
        <v>290500</v>
      </c>
      <c r="E118" s="31">
        <v>2</v>
      </c>
      <c r="F118" s="31">
        <v>1</v>
      </c>
      <c r="G118" s="40">
        <v>0.5</v>
      </c>
      <c r="I118" s="31">
        <v>0</v>
      </c>
      <c r="J118" s="31">
        <v>0</v>
      </c>
      <c r="K118" s="40">
        <v>0</v>
      </c>
    </row>
    <row r="119" spans="1:11" x14ac:dyDescent="0.2">
      <c r="A119" t="s">
        <v>1195</v>
      </c>
      <c r="B119" t="s">
        <v>1637</v>
      </c>
      <c r="C119">
        <v>314</v>
      </c>
      <c r="D119" s="33">
        <v>550000</v>
      </c>
      <c r="E119" s="31">
        <v>2</v>
      </c>
      <c r="F119" s="31">
        <v>0</v>
      </c>
      <c r="G119" s="40">
        <v>0</v>
      </c>
      <c r="I119" s="31">
        <v>0</v>
      </c>
      <c r="J119" s="31">
        <v>0</v>
      </c>
      <c r="K119" s="40">
        <v>0</v>
      </c>
    </row>
    <row r="120" spans="1:11" x14ac:dyDescent="0.2">
      <c r="A120" t="s">
        <v>205</v>
      </c>
      <c r="B120" t="s">
        <v>1475</v>
      </c>
      <c r="C120">
        <v>37</v>
      </c>
      <c r="D120" s="33">
        <v>4532193</v>
      </c>
      <c r="E120" s="31">
        <v>37</v>
      </c>
      <c r="F120" s="31">
        <v>10</v>
      </c>
      <c r="G120" s="40">
        <v>0.27027027027027029</v>
      </c>
      <c r="I120" s="31">
        <v>3</v>
      </c>
      <c r="J120" s="31">
        <v>0</v>
      </c>
      <c r="K120" s="40">
        <v>0</v>
      </c>
    </row>
    <row r="121" spans="1:11" x14ac:dyDescent="0.2">
      <c r="A121" t="s">
        <v>735</v>
      </c>
      <c r="B121" t="s">
        <v>1535</v>
      </c>
      <c r="C121">
        <v>210</v>
      </c>
      <c r="D121" s="33">
        <v>1116000</v>
      </c>
      <c r="E121" s="31">
        <v>6</v>
      </c>
      <c r="F121" s="31">
        <v>4</v>
      </c>
      <c r="G121" s="40">
        <v>0.66666666666666663</v>
      </c>
      <c r="I121" s="31">
        <v>1</v>
      </c>
      <c r="J121" s="31">
        <v>1</v>
      </c>
      <c r="K121" s="40">
        <v>1</v>
      </c>
    </row>
    <row r="122" spans="1:11" x14ac:dyDescent="0.2">
      <c r="A122" t="s">
        <v>253</v>
      </c>
      <c r="B122" t="s">
        <v>300</v>
      </c>
      <c r="C122">
        <v>121</v>
      </c>
      <c r="D122" s="33">
        <v>2115700</v>
      </c>
      <c r="E122" s="31">
        <v>10</v>
      </c>
      <c r="F122" s="31">
        <v>3</v>
      </c>
      <c r="G122" s="40">
        <v>0.3</v>
      </c>
      <c r="I122" s="31">
        <v>0</v>
      </c>
      <c r="J122" s="31">
        <v>0</v>
      </c>
      <c r="K122" s="40">
        <v>0</v>
      </c>
    </row>
    <row r="123" spans="1:11" x14ac:dyDescent="0.2">
      <c r="A123" t="s">
        <v>1761</v>
      </c>
      <c r="B123" t="s">
        <v>1750</v>
      </c>
      <c r="C123">
        <v>449</v>
      </c>
      <c r="D123" s="33">
        <v>150000</v>
      </c>
      <c r="E123" s="31">
        <v>1</v>
      </c>
      <c r="F123" s="31">
        <v>0</v>
      </c>
      <c r="G123" s="40">
        <v>0</v>
      </c>
      <c r="I123" s="31">
        <v>1</v>
      </c>
      <c r="J123" s="31">
        <v>0</v>
      </c>
      <c r="K123" s="40">
        <v>0</v>
      </c>
    </row>
    <row r="124" spans="1:11" x14ac:dyDescent="0.2">
      <c r="A124" t="s">
        <v>206</v>
      </c>
      <c r="B124" t="s">
        <v>1484</v>
      </c>
      <c r="C124">
        <v>214</v>
      </c>
      <c r="D124" s="33">
        <v>1086900</v>
      </c>
      <c r="E124" s="31">
        <v>7</v>
      </c>
      <c r="F124" s="31">
        <v>2</v>
      </c>
      <c r="G124" s="40">
        <v>0.2857142857142857</v>
      </c>
      <c r="I124" s="31">
        <v>1</v>
      </c>
      <c r="J124" s="31">
        <v>0</v>
      </c>
      <c r="K124" s="40">
        <v>0</v>
      </c>
    </row>
    <row r="125" spans="1:11" x14ac:dyDescent="0.2">
      <c r="A125" t="s">
        <v>688</v>
      </c>
      <c r="B125" t="s">
        <v>1555</v>
      </c>
      <c r="C125">
        <v>280</v>
      </c>
      <c r="D125" s="33">
        <v>695000</v>
      </c>
      <c r="E125" s="31">
        <v>3</v>
      </c>
      <c r="F125" s="31">
        <v>1</v>
      </c>
      <c r="G125" s="40">
        <v>0.33333333333333331</v>
      </c>
      <c r="I125" s="31">
        <v>0</v>
      </c>
      <c r="J125" s="31">
        <v>0</v>
      </c>
      <c r="K125" s="40">
        <v>0</v>
      </c>
    </row>
    <row r="126" spans="1:11" x14ac:dyDescent="0.2">
      <c r="A126" t="s">
        <v>1762</v>
      </c>
      <c r="B126" t="s">
        <v>523</v>
      </c>
      <c r="C126">
        <v>394</v>
      </c>
      <c r="D126" s="33">
        <v>245400</v>
      </c>
      <c r="E126" s="31">
        <v>2</v>
      </c>
      <c r="F126" s="31">
        <v>1</v>
      </c>
      <c r="G126" s="40">
        <v>0.5</v>
      </c>
      <c r="I126" s="31">
        <v>0</v>
      </c>
      <c r="J126" s="31">
        <v>0</v>
      </c>
      <c r="K126" s="40">
        <v>0</v>
      </c>
    </row>
    <row r="127" spans="1:11" x14ac:dyDescent="0.2">
      <c r="A127" t="s">
        <v>1489</v>
      </c>
      <c r="B127" t="s">
        <v>1478</v>
      </c>
      <c r="C127">
        <v>138</v>
      </c>
      <c r="D127" s="33">
        <v>1884750</v>
      </c>
      <c r="E127" s="31">
        <v>10</v>
      </c>
      <c r="F127" s="31">
        <v>5</v>
      </c>
      <c r="G127" s="40">
        <v>0.5</v>
      </c>
      <c r="I127" s="31">
        <v>1</v>
      </c>
      <c r="J127" s="31">
        <v>1</v>
      </c>
      <c r="K127" s="40">
        <v>1</v>
      </c>
    </row>
    <row r="128" spans="1:11" x14ac:dyDescent="0.2">
      <c r="A128" t="s">
        <v>1603</v>
      </c>
      <c r="B128" t="s">
        <v>1566</v>
      </c>
      <c r="C128">
        <v>486</v>
      </c>
      <c r="D128" s="33">
        <v>70000</v>
      </c>
      <c r="E128" s="31">
        <v>1</v>
      </c>
      <c r="F128" s="31">
        <v>0</v>
      </c>
      <c r="G128" s="40">
        <v>0</v>
      </c>
      <c r="I128" s="31">
        <v>0</v>
      </c>
      <c r="J128" s="31">
        <v>0</v>
      </c>
      <c r="K128" s="40">
        <v>0</v>
      </c>
    </row>
    <row r="129" spans="1:11" x14ac:dyDescent="0.2">
      <c r="A129" t="s">
        <v>207</v>
      </c>
      <c r="B129" t="s">
        <v>1476</v>
      </c>
      <c r="C129">
        <v>160</v>
      </c>
      <c r="D129" s="33">
        <v>1588750</v>
      </c>
      <c r="E129" s="31">
        <v>13</v>
      </c>
      <c r="F129" s="31">
        <v>2</v>
      </c>
      <c r="G129" s="40">
        <v>0.15384615384615385</v>
      </c>
      <c r="I129" s="31">
        <v>0</v>
      </c>
      <c r="J129" s="31">
        <v>0</v>
      </c>
      <c r="K129" s="40">
        <v>0</v>
      </c>
    </row>
    <row r="130" spans="1:11" x14ac:dyDescent="0.2">
      <c r="A130" t="s">
        <v>1667</v>
      </c>
      <c r="B130" t="s">
        <v>1646</v>
      </c>
      <c r="C130">
        <v>333</v>
      </c>
      <c r="D130" s="33">
        <v>470900</v>
      </c>
      <c r="E130" s="31">
        <v>2</v>
      </c>
      <c r="F130" s="31">
        <v>0</v>
      </c>
      <c r="G130" s="40">
        <v>0</v>
      </c>
      <c r="I130" s="31">
        <v>0</v>
      </c>
      <c r="J130" s="31">
        <v>0</v>
      </c>
      <c r="K130" s="40">
        <v>0</v>
      </c>
    </row>
    <row r="131" spans="1:11" x14ac:dyDescent="0.2">
      <c r="A131" t="s">
        <v>1582</v>
      </c>
      <c r="B131" t="s">
        <v>1036</v>
      </c>
      <c r="C131">
        <v>412</v>
      </c>
      <c r="D131" s="33">
        <v>208000</v>
      </c>
      <c r="E131" s="31">
        <v>2</v>
      </c>
      <c r="F131" s="31">
        <v>0</v>
      </c>
      <c r="G131" s="40">
        <v>0</v>
      </c>
      <c r="I131" s="31">
        <v>0</v>
      </c>
      <c r="J131" s="31">
        <v>0</v>
      </c>
      <c r="K131" s="40">
        <v>0</v>
      </c>
    </row>
    <row r="132" spans="1:11" x14ac:dyDescent="0.2">
      <c r="A132" t="s">
        <v>1510</v>
      </c>
      <c r="B132" t="s">
        <v>1099</v>
      </c>
      <c r="C132">
        <v>321</v>
      </c>
      <c r="D132" s="33">
        <v>513700</v>
      </c>
      <c r="E132" s="31">
        <v>3</v>
      </c>
      <c r="F132" s="31">
        <v>0</v>
      </c>
      <c r="G132" s="40">
        <v>0</v>
      </c>
      <c r="I132" s="31">
        <v>0</v>
      </c>
      <c r="J132" s="31">
        <v>0</v>
      </c>
      <c r="K132" s="40">
        <v>0</v>
      </c>
    </row>
    <row r="133" spans="1:11" x14ac:dyDescent="0.2">
      <c r="A133" t="s">
        <v>736</v>
      </c>
      <c r="B133" t="s">
        <v>299</v>
      </c>
      <c r="C133">
        <v>127</v>
      </c>
      <c r="D133" s="33">
        <v>2046900</v>
      </c>
      <c r="E133" s="31">
        <v>19</v>
      </c>
      <c r="F133" s="31">
        <v>4</v>
      </c>
      <c r="G133" s="40">
        <v>0.21052631578947367</v>
      </c>
      <c r="I133" s="31">
        <v>0</v>
      </c>
      <c r="J133" s="31">
        <v>0</v>
      </c>
      <c r="K133" s="40">
        <v>0</v>
      </c>
    </row>
    <row r="134" spans="1:11" x14ac:dyDescent="0.2">
      <c r="A134" t="s">
        <v>1511</v>
      </c>
      <c r="B134" t="s">
        <v>5</v>
      </c>
      <c r="C134">
        <v>85</v>
      </c>
      <c r="D134" s="33">
        <v>2688150</v>
      </c>
      <c r="E134" s="31">
        <v>15</v>
      </c>
      <c r="F134" s="31">
        <v>5</v>
      </c>
      <c r="G134" s="40">
        <v>0.33333333333333331</v>
      </c>
      <c r="I134" s="31">
        <v>0</v>
      </c>
      <c r="J134" s="31">
        <v>0</v>
      </c>
      <c r="K134" s="40">
        <v>0</v>
      </c>
    </row>
    <row r="135" spans="1:11" x14ac:dyDescent="0.2">
      <c r="A135" t="s">
        <v>478</v>
      </c>
      <c r="B135" t="s">
        <v>1099</v>
      </c>
      <c r="C135">
        <v>335</v>
      </c>
      <c r="D135" s="33">
        <v>466000</v>
      </c>
      <c r="E135" s="31">
        <v>3</v>
      </c>
      <c r="F135" s="31">
        <v>1</v>
      </c>
      <c r="G135" s="40">
        <v>0.33333333333333331</v>
      </c>
      <c r="I135" s="31">
        <v>1</v>
      </c>
      <c r="J135" s="31">
        <v>1</v>
      </c>
      <c r="K135" s="40">
        <v>1</v>
      </c>
    </row>
    <row r="136" spans="1:11" x14ac:dyDescent="0.2">
      <c r="A136" t="s">
        <v>1604</v>
      </c>
      <c r="B136" t="s">
        <v>1087</v>
      </c>
      <c r="C136">
        <v>227</v>
      </c>
      <c r="D136" s="33">
        <v>1000684</v>
      </c>
      <c r="E136" s="31">
        <v>3</v>
      </c>
      <c r="F136" s="31">
        <v>0</v>
      </c>
      <c r="G136" s="40">
        <v>0</v>
      </c>
      <c r="I136" s="31">
        <v>0</v>
      </c>
      <c r="J136" s="31">
        <v>0</v>
      </c>
      <c r="K136" s="40">
        <v>0</v>
      </c>
    </row>
    <row r="137" spans="1:11" x14ac:dyDescent="0.2">
      <c r="A137" t="s">
        <v>208</v>
      </c>
      <c r="B137" t="s">
        <v>1448</v>
      </c>
      <c r="C137">
        <v>145</v>
      </c>
      <c r="D137" s="33">
        <v>1737400</v>
      </c>
      <c r="E137" s="31">
        <v>7</v>
      </c>
      <c r="F137" s="31">
        <v>5</v>
      </c>
      <c r="G137" s="40">
        <v>0.7142857142857143</v>
      </c>
      <c r="I137" s="31">
        <v>0</v>
      </c>
      <c r="J137" s="31">
        <v>0</v>
      </c>
      <c r="K137" s="40">
        <v>0</v>
      </c>
    </row>
    <row r="138" spans="1:11" x14ac:dyDescent="0.2">
      <c r="A138" t="s">
        <v>37</v>
      </c>
      <c r="B138" t="s">
        <v>1286</v>
      </c>
      <c r="C138">
        <v>363</v>
      </c>
      <c r="D138" s="33">
        <v>349900</v>
      </c>
      <c r="E138" s="31">
        <v>2</v>
      </c>
      <c r="F138" s="31">
        <v>1</v>
      </c>
      <c r="G138" s="40">
        <v>0.5</v>
      </c>
      <c r="I138" s="31">
        <v>1</v>
      </c>
      <c r="J138" s="31">
        <v>0</v>
      </c>
      <c r="K138" s="40">
        <v>0</v>
      </c>
    </row>
    <row r="139" spans="1:11" x14ac:dyDescent="0.2">
      <c r="A139" t="s">
        <v>1022</v>
      </c>
      <c r="B139" t="s">
        <v>528</v>
      </c>
      <c r="C139">
        <v>187</v>
      </c>
      <c r="D139" s="33">
        <v>1241000</v>
      </c>
      <c r="E139" s="31">
        <v>7</v>
      </c>
      <c r="F139" s="31">
        <v>1</v>
      </c>
      <c r="G139" s="40">
        <v>0.14285714285714285</v>
      </c>
      <c r="I139" s="31">
        <v>0</v>
      </c>
      <c r="J139" s="31">
        <v>0</v>
      </c>
      <c r="K139" s="40">
        <v>0</v>
      </c>
    </row>
    <row r="140" spans="1:11" x14ac:dyDescent="0.2">
      <c r="A140" t="s">
        <v>502</v>
      </c>
      <c r="B140" t="s">
        <v>300</v>
      </c>
      <c r="C140">
        <v>122</v>
      </c>
      <c r="D140" s="33">
        <v>2107210</v>
      </c>
      <c r="E140" s="31">
        <v>14</v>
      </c>
      <c r="F140" s="31">
        <v>2</v>
      </c>
      <c r="G140" s="40">
        <v>0.14285714285714285</v>
      </c>
      <c r="I140" s="31">
        <v>3</v>
      </c>
      <c r="J140" s="31">
        <v>0</v>
      </c>
      <c r="K140" s="40">
        <v>0</v>
      </c>
    </row>
    <row r="141" spans="1:11" x14ac:dyDescent="0.2">
      <c r="A141" t="s">
        <v>1656</v>
      </c>
      <c r="B141" t="s">
        <v>1036</v>
      </c>
      <c r="C141">
        <v>208</v>
      </c>
      <c r="D141" s="33">
        <v>1126150</v>
      </c>
      <c r="E141" s="31">
        <v>6</v>
      </c>
      <c r="F141" s="31">
        <v>1</v>
      </c>
      <c r="G141" s="40">
        <v>0.16666666666666666</v>
      </c>
      <c r="I141" s="31">
        <v>0</v>
      </c>
      <c r="J141" s="31">
        <v>0</v>
      </c>
      <c r="K141" s="40">
        <v>0</v>
      </c>
    </row>
    <row r="142" spans="1:11" x14ac:dyDescent="0.2">
      <c r="A142" t="s">
        <v>622</v>
      </c>
      <c r="B142" t="s">
        <v>1180</v>
      </c>
      <c r="C142">
        <v>205</v>
      </c>
      <c r="D142" s="33">
        <v>1139020</v>
      </c>
      <c r="E142" s="31">
        <v>7</v>
      </c>
      <c r="F142" s="31">
        <v>4</v>
      </c>
      <c r="G142" s="40">
        <v>0.5714285714285714</v>
      </c>
      <c r="I142" s="31">
        <v>0</v>
      </c>
      <c r="J142" s="31">
        <v>0</v>
      </c>
      <c r="K142" s="40">
        <v>0</v>
      </c>
    </row>
    <row r="143" spans="1:11" x14ac:dyDescent="0.2">
      <c r="A143" t="s">
        <v>1359</v>
      </c>
      <c r="B143" t="s">
        <v>1448</v>
      </c>
      <c r="C143">
        <v>274</v>
      </c>
      <c r="D143" s="33">
        <v>725000</v>
      </c>
      <c r="E143" s="31">
        <v>4</v>
      </c>
      <c r="F143" s="31">
        <v>2</v>
      </c>
      <c r="G143" s="40">
        <v>0.5</v>
      </c>
      <c r="I143" s="31">
        <v>2</v>
      </c>
      <c r="J143" s="31">
        <v>0</v>
      </c>
      <c r="K143" s="40">
        <v>0</v>
      </c>
    </row>
    <row r="144" spans="1:11" x14ac:dyDescent="0.2">
      <c r="A144" t="s">
        <v>1606</v>
      </c>
      <c r="B144" t="s">
        <v>1180</v>
      </c>
      <c r="C144">
        <v>74</v>
      </c>
      <c r="D144" s="33">
        <v>3055515</v>
      </c>
      <c r="E144" s="31">
        <v>17</v>
      </c>
      <c r="F144" s="31">
        <v>8</v>
      </c>
      <c r="G144" s="40">
        <v>0.47058823529411764</v>
      </c>
      <c r="I144" s="31">
        <v>1</v>
      </c>
      <c r="J144" s="31">
        <v>0</v>
      </c>
      <c r="K144" s="40">
        <v>0</v>
      </c>
    </row>
    <row r="145" spans="1:11" x14ac:dyDescent="0.2">
      <c r="A145" t="s">
        <v>254</v>
      </c>
      <c r="B145" t="s">
        <v>1099</v>
      </c>
      <c r="C145">
        <v>204</v>
      </c>
      <c r="D145" s="33">
        <v>1142000</v>
      </c>
      <c r="E145" s="31">
        <v>7</v>
      </c>
      <c r="F145" s="31">
        <v>0</v>
      </c>
      <c r="G145" s="40">
        <v>0</v>
      </c>
      <c r="I145" s="31">
        <v>0</v>
      </c>
      <c r="J145" s="31">
        <v>0</v>
      </c>
      <c r="K145" s="40">
        <v>0</v>
      </c>
    </row>
    <row r="146" spans="1:11" x14ac:dyDescent="0.2">
      <c r="A146" t="s">
        <v>1360</v>
      </c>
      <c r="B146" t="s">
        <v>1682</v>
      </c>
      <c r="C146">
        <v>141</v>
      </c>
      <c r="D146" s="33">
        <v>1847400</v>
      </c>
      <c r="E146" s="31">
        <v>12</v>
      </c>
      <c r="F146" s="31">
        <v>0</v>
      </c>
      <c r="G146" s="40">
        <v>0</v>
      </c>
      <c r="I146" s="31">
        <v>4</v>
      </c>
      <c r="J146" s="31">
        <v>0</v>
      </c>
      <c r="K146" s="40">
        <v>0</v>
      </c>
    </row>
    <row r="147" spans="1:11" x14ac:dyDescent="0.2">
      <c r="A147" t="s">
        <v>1024</v>
      </c>
      <c r="B147" t="s">
        <v>1303</v>
      </c>
      <c r="C147">
        <v>245</v>
      </c>
      <c r="D147" s="33">
        <v>901200</v>
      </c>
      <c r="E147" s="31">
        <v>5</v>
      </c>
      <c r="F147" s="31">
        <v>0</v>
      </c>
      <c r="G147" s="40">
        <v>0</v>
      </c>
      <c r="I147" s="31">
        <v>0</v>
      </c>
      <c r="J147" s="31">
        <v>0</v>
      </c>
      <c r="K147" s="40">
        <v>0</v>
      </c>
    </row>
    <row r="148" spans="1:11" x14ac:dyDescent="0.2">
      <c r="A148" t="s">
        <v>585</v>
      </c>
      <c r="B148" t="s">
        <v>1099</v>
      </c>
      <c r="C148">
        <v>98</v>
      </c>
      <c r="D148" s="33">
        <v>2419600</v>
      </c>
      <c r="E148" s="31">
        <v>14</v>
      </c>
      <c r="F148" s="31">
        <v>5</v>
      </c>
      <c r="G148" s="40">
        <v>0.35714285714285715</v>
      </c>
      <c r="I148" s="31">
        <v>0</v>
      </c>
      <c r="J148" s="31">
        <v>0</v>
      </c>
      <c r="K148" s="40">
        <v>0</v>
      </c>
    </row>
    <row r="149" spans="1:11" x14ac:dyDescent="0.2">
      <c r="A149" t="s">
        <v>1196</v>
      </c>
      <c r="B149" t="s">
        <v>1036</v>
      </c>
      <c r="C149">
        <v>147</v>
      </c>
      <c r="D149" s="33">
        <v>1722900</v>
      </c>
      <c r="E149" s="31">
        <v>11</v>
      </c>
      <c r="F149" s="31">
        <v>0</v>
      </c>
      <c r="G149" s="40">
        <v>0</v>
      </c>
      <c r="I149" s="31">
        <v>0</v>
      </c>
      <c r="J149" s="31">
        <v>0</v>
      </c>
      <c r="K149" s="40">
        <v>0</v>
      </c>
    </row>
    <row r="150" spans="1:11" x14ac:dyDescent="0.2">
      <c r="A150" t="s">
        <v>384</v>
      </c>
      <c r="B150" t="s">
        <v>1099</v>
      </c>
      <c r="C150">
        <v>342</v>
      </c>
      <c r="D150" s="33">
        <v>442500</v>
      </c>
      <c r="E150" s="31">
        <v>3</v>
      </c>
      <c r="F150" s="31">
        <v>1</v>
      </c>
      <c r="G150" s="40">
        <v>0.33333333333333331</v>
      </c>
      <c r="I150" s="31">
        <v>0</v>
      </c>
      <c r="J150" s="31">
        <v>0</v>
      </c>
      <c r="K150" s="40">
        <v>0</v>
      </c>
    </row>
    <row r="151" spans="1:11" x14ac:dyDescent="0.2">
      <c r="A151" t="s">
        <v>1362</v>
      </c>
      <c r="B151" t="s">
        <v>1535</v>
      </c>
      <c r="C151">
        <v>26</v>
      </c>
      <c r="D151" s="33">
        <v>5381780</v>
      </c>
      <c r="E151" s="31">
        <v>21</v>
      </c>
      <c r="F151" s="31">
        <v>11</v>
      </c>
      <c r="G151" s="40">
        <v>0.52380952380952384</v>
      </c>
      <c r="I151" s="31">
        <v>2</v>
      </c>
      <c r="J151" s="31">
        <v>1</v>
      </c>
      <c r="K151" s="40">
        <v>0.5</v>
      </c>
    </row>
    <row r="152" spans="1:11" x14ac:dyDescent="0.2">
      <c r="A152" t="s">
        <v>1363</v>
      </c>
      <c r="B152" t="s">
        <v>300</v>
      </c>
      <c r="C152">
        <v>51</v>
      </c>
      <c r="D152" s="33">
        <v>3791800</v>
      </c>
      <c r="E152" s="31">
        <v>16</v>
      </c>
      <c r="F152" s="31">
        <v>3</v>
      </c>
      <c r="G152" s="40">
        <v>0.1875</v>
      </c>
      <c r="I152" s="31">
        <v>1</v>
      </c>
      <c r="J152" s="31">
        <v>0</v>
      </c>
      <c r="K152" s="40">
        <v>0</v>
      </c>
    </row>
    <row r="153" spans="1:11" x14ac:dyDescent="0.2">
      <c r="A153" t="s">
        <v>1364</v>
      </c>
      <c r="B153" t="s">
        <v>843</v>
      </c>
      <c r="C153">
        <v>494</v>
      </c>
      <c r="D153" s="33">
        <v>52500</v>
      </c>
      <c r="E153" s="31">
        <v>1</v>
      </c>
      <c r="F153" s="31">
        <v>0</v>
      </c>
      <c r="G153" s="40">
        <v>0</v>
      </c>
      <c r="I153" s="31">
        <v>0</v>
      </c>
      <c r="J153" s="31">
        <v>0</v>
      </c>
      <c r="K153" s="40">
        <v>0</v>
      </c>
    </row>
    <row r="154" spans="1:11" x14ac:dyDescent="0.2">
      <c r="A154" t="s">
        <v>255</v>
      </c>
      <c r="B154" t="s">
        <v>1448</v>
      </c>
      <c r="C154">
        <v>52</v>
      </c>
      <c r="D154" s="33">
        <v>3621307</v>
      </c>
      <c r="E154" s="31">
        <v>23</v>
      </c>
      <c r="F154" s="31">
        <v>1</v>
      </c>
      <c r="G154" s="40">
        <v>4.3478260869565216E-2</v>
      </c>
      <c r="I154" s="31">
        <v>1</v>
      </c>
      <c r="J154" s="31">
        <v>0</v>
      </c>
      <c r="K154" s="40">
        <v>0</v>
      </c>
    </row>
    <row r="155" spans="1:11" x14ac:dyDescent="0.2">
      <c r="A155" t="s">
        <v>1365</v>
      </c>
      <c r="B155" t="s">
        <v>1099</v>
      </c>
      <c r="C155">
        <v>186</v>
      </c>
      <c r="D155" s="33">
        <v>1258555</v>
      </c>
      <c r="E155" s="31">
        <v>12</v>
      </c>
      <c r="F155" s="31">
        <v>4</v>
      </c>
      <c r="G155" s="40">
        <v>0.33333333333333331</v>
      </c>
      <c r="I155" s="31">
        <v>1</v>
      </c>
      <c r="J155" s="31">
        <v>0</v>
      </c>
      <c r="K155" s="40">
        <v>0</v>
      </c>
    </row>
    <row r="156" spans="1:11" x14ac:dyDescent="0.2">
      <c r="A156" t="s">
        <v>1366</v>
      </c>
      <c r="B156" t="s">
        <v>1448</v>
      </c>
      <c r="C156">
        <v>115</v>
      </c>
      <c r="D156" s="33">
        <v>2166200</v>
      </c>
      <c r="E156" s="31">
        <v>16</v>
      </c>
      <c r="F156" s="31">
        <v>6</v>
      </c>
      <c r="G156" s="40">
        <v>0.375</v>
      </c>
      <c r="I156" s="31">
        <v>1</v>
      </c>
      <c r="J156" s="31">
        <v>1</v>
      </c>
      <c r="K156" s="40">
        <v>1</v>
      </c>
    </row>
    <row r="157" spans="1:11" x14ac:dyDescent="0.2">
      <c r="A157" t="s">
        <v>586</v>
      </c>
      <c r="B157" t="s">
        <v>5</v>
      </c>
      <c r="C157">
        <v>215</v>
      </c>
      <c r="D157" s="33">
        <v>1079005</v>
      </c>
      <c r="E157" s="31">
        <v>4</v>
      </c>
      <c r="F157" s="31">
        <v>4</v>
      </c>
      <c r="G157" s="40">
        <v>1</v>
      </c>
      <c r="I157" s="31">
        <v>0</v>
      </c>
      <c r="J157" s="31">
        <v>0</v>
      </c>
      <c r="K157" s="40">
        <v>0</v>
      </c>
    </row>
    <row r="158" spans="1:11" x14ac:dyDescent="0.2">
      <c r="A158" t="s">
        <v>1368</v>
      </c>
      <c r="B158" t="s">
        <v>300</v>
      </c>
      <c r="C158">
        <v>212</v>
      </c>
      <c r="D158" s="33">
        <v>1089000</v>
      </c>
      <c r="E158" s="31">
        <v>5</v>
      </c>
      <c r="F158" s="31">
        <v>1</v>
      </c>
      <c r="G158" s="40">
        <v>0.2</v>
      </c>
      <c r="I158" s="31">
        <v>0</v>
      </c>
      <c r="J158" s="31">
        <v>0</v>
      </c>
      <c r="K158" s="40">
        <v>0</v>
      </c>
    </row>
    <row r="159" spans="1:11" x14ac:dyDescent="0.2">
      <c r="A159" t="s">
        <v>1370</v>
      </c>
      <c r="B159" t="s">
        <v>300</v>
      </c>
      <c r="C159">
        <v>76</v>
      </c>
      <c r="D159" s="33">
        <v>2971900</v>
      </c>
      <c r="E159" s="31">
        <v>27</v>
      </c>
      <c r="F159" s="31">
        <v>7</v>
      </c>
      <c r="G159" s="40">
        <v>0.25925925925925924</v>
      </c>
      <c r="I159" s="31">
        <v>1</v>
      </c>
      <c r="J159" s="31">
        <v>0</v>
      </c>
      <c r="K159" s="40">
        <v>0</v>
      </c>
    </row>
    <row r="160" spans="1:11" x14ac:dyDescent="0.2">
      <c r="A160" t="s">
        <v>1371</v>
      </c>
      <c r="B160" t="s">
        <v>1448</v>
      </c>
      <c r="C160">
        <v>77</v>
      </c>
      <c r="D160" s="33">
        <v>2948550</v>
      </c>
      <c r="E160" s="31">
        <v>16</v>
      </c>
      <c r="F160" s="31">
        <v>6</v>
      </c>
      <c r="G160" s="40">
        <v>0.375</v>
      </c>
      <c r="I160" s="31">
        <v>0</v>
      </c>
      <c r="J160" s="31">
        <v>0</v>
      </c>
      <c r="K160" s="40">
        <v>0</v>
      </c>
    </row>
    <row r="161" spans="1:11" x14ac:dyDescent="0.2">
      <c r="A161" t="s">
        <v>1372</v>
      </c>
      <c r="B161" t="s">
        <v>1036</v>
      </c>
      <c r="C161">
        <v>169</v>
      </c>
      <c r="D161" s="33">
        <v>1492300</v>
      </c>
      <c r="E161" s="31">
        <v>7</v>
      </c>
      <c r="F161" s="31">
        <v>4</v>
      </c>
      <c r="G161" s="40">
        <v>0.5714285714285714</v>
      </c>
      <c r="I161" s="31">
        <v>1</v>
      </c>
      <c r="J161" s="31">
        <v>1</v>
      </c>
      <c r="K161" s="40">
        <v>1</v>
      </c>
    </row>
    <row r="162" spans="1:11" x14ac:dyDescent="0.2">
      <c r="A162" t="s">
        <v>737</v>
      </c>
      <c r="B162" t="s">
        <v>300</v>
      </c>
      <c r="C162">
        <v>62</v>
      </c>
      <c r="D162" s="33">
        <v>3299905</v>
      </c>
      <c r="E162" s="31">
        <v>18</v>
      </c>
      <c r="F162" s="31">
        <v>12</v>
      </c>
      <c r="G162" s="40">
        <v>0.66666666666666663</v>
      </c>
      <c r="I162" s="31">
        <v>0</v>
      </c>
      <c r="J162" s="31">
        <v>0</v>
      </c>
      <c r="K162" s="40">
        <v>0</v>
      </c>
    </row>
    <row r="163" spans="1:11" x14ac:dyDescent="0.2">
      <c r="A163" t="s">
        <v>1800</v>
      </c>
      <c r="B163" t="s">
        <v>1700</v>
      </c>
      <c r="C163">
        <v>473</v>
      </c>
      <c r="D163" s="33">
        <v>95900</v>
      </c>
      <c r="E163" s="31">
        <v>1</v>
      </c>
      <c r="F163" s="31">
        <v>0</v>
      </c>
      <c r="G163" s="40">
        <v>0</v>
      </c>
      <c r="I163" s="31">
        <v>0</v>
      </c>
      <c r="J163" s="31">
        <v>0</v>
      </c>
      <c r="K163" s="40">
        <v>0</v>
      </c>
    </row>
    <row r="164" spans="1:11" x14ac:dyDescent="0.2">
      <c r="A164" t="s">
        <v>1763</v>
      </c>
      <c r="B164" t="s">
        <v>1099</v>
      </c>
      <c r="C164">
        <v>36</v>
      </c>
      <c r="D164" s="33">
        <v>4547550</v>
      </c>
      <c r="E164" s="31">
        <v>31</v>
      </c>
      <c r="F164" s="31">
        <v>7</v>
      </c>
      <c r="G164" s="40">
        <v>0.22580645161290322</v>
      </c>
      <c r="I164" s="31">
        <v>5</v>
      </c>
      <c r="J164" s="31">
        <v>0</v>
      </c>
      <c r="K164" s="40">
        <v>0</v>
      </c>
    </row>
    <row r="165" spans="1:11" x14ac:dyDescent="0.2">
      <c r="A165" t="s">
        <v>1373</v>
      </c>
      <c r="B165" t="s">
        <v>991</v>
      </c>
      <c r="C165">
        <v>56</v>
      </c>
      <c r="D165" s="33">
        <v>3422163</v>
      </c>
      <c r="E165" s="31">
        <v>26</v>
      </c>
      <c r="F165" s="31">
        <v>5</v>
      </c>
      <c r="G165" s="40">
        <v>0.19230769230769232</v>
      </c>
      <c r="I165" s="31">
        <v>0</v>
      </c>
      <c r="J165" s="31">
        <v>0</v>
      </c>
      <c r="K165" s="40">
        <v>0</v>
      </c>
    </row>
    <row r="166" spans="1:11" x14ac:dyDescent="0.2">
      <c r="A166" t="s">
        <v>694</v>
      </c>
      <c r="B166" t="s">
        <v>1089</v>
      </c>
      <c r="C166">
        <v>361</v>
      </c>
      <c r="D166" s="33">
        <v>353900</v>
      </c>
      <c r="E166" s="31">
        <v>2</v>
      </c>
      <c r="F166" s="31">
        <v>1</v>
      </c>
      <c r="G166" s="40">
        <v>0.5</v>
      </c>
      <c r="I166" s="31">
        <v>0</v>
      </c>
      <c r="J166" s="31">
        <v>0</v>
      </c>
      <c r="K166" s="40">
        <v>0</v>
      </c>
    </row>
    <row r="167" spans="1:11" x14ac:dyDescent="0.2">
      <c r="A167" t="s">
        <v>1413</v>
      </c>
      <c r="B167" t="s">
        <v>1036</v>
      </c>
      <c r="C167">
        <v>259</v>
      </c>
      <c r="D167" s="33">
        <v>789400</v>
      </c>
      <c r="E167" s="31">
        <v>6</v>
      </c>
      <c r="F167" s="31">
        <v>0</v>
      </c>
      <c r="G167" s="40">
        <v>0</v>
      </c>
      <c r="I167" s="31">
        <v>0</v>
      </c>
      <c r="J167" s="31">
        <v>0</v>
      </c>
      <c r="K167" s="40">
        <v>0</v>
      </c>
    </row>
    <row r="168" spans="1:11" x14ac:dyDescent="0.2">
      <c r="A168" t="s">
        <v>1374</v>
      </c>
      <c r="B168" t="s">
        <v>1211</v>
      </c>
      <c r="C168">
        <v>343</v>
      </c>
      <c r="D168" s="33">
        <v>435660</v>
      </c>
      <c r="E168" s="31">
        <v>4</v>
      </c>
      <c r="F168" s="31">
        <v>0</v>
      </c>
      <c r="G168" s="40">
        <v>0</v>
      </c>
      <c r="I168" s="31">
        <v>0</v>
      </c>
      <c r="J168" s="31">
        <v>0</v>
      </c>
      <c r="K168" s="40">
        <v>0</v>
      </c>
    </row>
    <row r="169" spans="1:11" x14ac:dyDescent="0.2">
      <c r="A169" t="s">
        <v>1375</v>
      </c>
      <c r="B169" t="s">
        <v>300</v>
      </c>
      <c r="C169">
        <v>180</v>
      </c>
      <c r="D169" s="33">
        <v>1332945</v>
      </c>
      <c r="E169" s="31">
        <v>6</v>
      </c>
      <c r="F169" s="31">
        <v>2</v>
      </c>
      <c r="G169" s="40">
        <v>0.33333333333333331</v>
      </c>
      <c r="I169" s="31">
        <v>1</v>
      </c>
      <c r="J169" s="31">
        <v>0</v>
      </c>
      <c r="K169" s="40">
        <v>0</v>
      </c>
    </row>
    <row r="170" spans="1:11" x14ac:dyDescent="0.2">
      <c r="A170" t="s">
        <v>1801</v>
      </c>
      <c r="B170" t="s">
        <v>1681</v>
      </c>
      <c r="C170">
        <v>423</v>
      </c>
      <c r="D170" s="33">
        <v>188900</v>
      </c>
      <c r="E170" s="31">
        <v>2</v>
      </c>
      <c r="F170" s="31">
        <v>1</v>
      </c>
      <c r="G170" s="40">
        <v>0.5</v>
      </c>
      <c r="I170" s="31">
        <v>0</v>
      </c>
      <c r="J170" s="31">
        <v>0</v>
      </c>
      <c r="K170" s="40">
        <v>0</v>
      </c>
    </row>
    <row r="171" spans="1:11" x14ac:dyDescent="0.2">
      <c r="A171" t="s">
        <v>1802</v>
      </c>
      <c r="B171" t="s">
        <v>1732</v>
      </c>
      <c r="C171">
        <v>477</v>
      </c>
      <c r="D171" s="33">
        <v>90000</v>
      </c>
      <c r="E171" s="31">
        <v>1</v>
      </c>
      <c r="F171" s="31">
        <v>0</v>
      </c>
      <c r="G171" s="40">
        <v>0</v>
      </c>
      <c r="I171" s="31">
        <v>0</v>
      </c>
      <c r="J171" s="31">
        <v>0</v>
      </c>
      <c r="K171" s="40">
        <v>0</v>
      </c>
    </row>
    <row r="172" spans="1:11" x14ac:dyDescent="0.2">
      <c r="A172" t="s">
        <v>1376</v>
      </c>
      <c r="B172" t="s">
        <v>1100</v>
      </c>
      <c r="C172">
        <v>94</v>
      </c>
      <c r="D172" s="33">
        <v>2502780</v>
      </c>
      <c r="E172" s="31">
        <v>15</v>
      </c>
      <c r="F172" s="31">
        <v>8</v>
      </c>
      <c r="G172" s="40">
        <v>0.53333333333333333</v>
      </c>
      <c r="I172" s="31">
        <v>0</v>
      </c>
      <c r="J172" s="31">
        <v>0</v>
      </c>
      <c r="K172" s="40">
        <v>0</v>
      </c>
    </row>
    <row r="173" spans="1:11" x14ac:dyDescent="0.2">
      <c r="A173" t="s">
        <v>1377</v>
      </c>
      <c r="B173" t="s">
        <v>537</v>
      </c>
      <c r="C173">
        <v>463</v>
      </c>
      <c r="D173" s="33">
        <v>134000</v>
      </c>
      <c r="E173" s="31">
        <v>1</v>
      </c>
      <c r="F173" s="31">
        <v>0</v>
      </c>
      <c r="G173" s="40">
        <v>0</v>
      </c>
      <c r="I173" s="31">
        <v>0</v>
      </c>
      <c r="J173" s="31">
        <v>0</v>
      </c>
      <c r="K173" s="40">
        <v>0</v>
      </c>
    </row>
    <row r="174" spans="1:11" x14ac:dyDescent="0.2">
      <c r="A174" t="s">
        <v>1764</v>
      </c>
      <c r="B174" t="s">
        <v>1535</v>
      </c>
      <c r="C174">
        <v>273</v>
      </c>
      <c r="D174" s="33">
        <v>728800</v>
      </c>
      <c r="E174" s="31">
        <v>4</v>
      </c>
      <c r="F174" s="31">
        <v>2</v>
      </c>
      <c r="G174" s="40">
        <v>0.5</v>
      </c>
      <c r="I174" s="31">
        <v>1</v>
      </c>
      <c r="J174" s="31">
        <v>0</v>
      </c>
      <c r="K174" s="40">
        <v>0</v>
      </c>
    </row>
    <row r="175" spans="1:11" x14ac:dyDescent="0.2">
      <c r="A175" t="s">
        <v>1336</v>
      </c>
      <c r="B175" t="s">
        <v>523</v>
      </c>
      <c r="C175">
        <v>33</v>
      </c>
      <c r="D175" s="33">
        <v>4872995</v>
      </c>
      <c r="E175" s="31">
        <v>22</v>
      </c>
      <c r="F175" s="31">
        <v>4</v>
      </c>
      <c r="G175" s="40">
        <v>0.18181818181818182</v>
      </c>
      <c r="I175" s="31">
        <v>0</v>
      </c>
      <c r="J175" s="31">
        <v>0</v>
      </c>
      <c r="K175" s="40">
        <v>0</v>
      </c>
    </row>
    <row r="176" spans="1:11" x14ac:dyDescent="0.2">
      <c r="A176" t="s">
        <v>1668</v>
      </c>
      <c r="B176" t="s">
        <v>1643</v>
      </c>
      <c r="C176">
        <v>364</v>
      </c>
      <c r="D176" s="33">
        <v>348900</v>
      </c>
      <c r="E176" s="31">
        <v>3</v>
      </c>
      <c r="F176" s="31">
        <v>0</v>
      </c>
      <c r="G176" s="40">
        <v>0</v>
      </c>
      <c r="I176" s="31">
        <v>0</v>
      </c>
      <c r="J176" s="31">
        <v>0</v>
      </c>
      <c r="K176" s="40">
        <v>0</v>
      </c>
    </row>
    <row r="177" spans="1:11" x14ac:dyDescent="0.2">
      <c r="A177" t="s">
        <v>1379</v>
      </c>
      <c r="B177" t="s">
        <v>1036</v>
      </c>
      <c r="C177">
        <v>191</v>
      </c>
      <c r="D177" s="33">
        <v>1222000</v>
      </c>
      <c r="E177" s="31">
        <v>5</v>
      </c>
      <c r="F177" s="31">
        <v>2</v>
      </c>
      <c r="G177" s="40">
        <v>0.4</v>
      </c>
      <c r="I177" s="31">
        <v>0</v>
      </c>
      <c r="J177" s="31">
        <v>0</v>
      </c>
      <c r="K177" s="40">
        <v>0</v>
      </c>
    </row>
    <row r="178" spans="1:11" x14ac:dyDescent="0.2">
      <c r="A178" t="s">
        <v>738</v>
      </c>
      <c r="B178" t="s">
        <v>663</v>
      </c>
      <c r="C178">
        <v>460</v>
      </c>
      <c r="D178" s="33">
        <v>137500</v>
      </c>
      <c r="E178" s="31">
        <v>1</v>
      </c>
      <c r="F178" s="31">
        <v>0</v>
      </c>
      <c r="G178" s="40">
        <v>0</v>
      </c>
      <c r="I178" s="31">
        <v>0</v>
      </c>
      <c r="J178" s="31">
        <v>0</v>
      </c>
      <c r="K178" s="40">
        <v>0</v>
      </c>
    </row>
    <row r="179" spans="1:11" x14ac:dyDescent="0.2">
      <c r="A179" t="s">
        <v>505</v>
      </c>
      <c r="B179" t="s">
        <v>1240</v>
      </c>
      <c r="C179">
        <v>299</v>
      </c>
      <c r="D179" s="33">
        <v>630000</v>
      </c>
      <c r="E179" s="31">
        <v>5</v>
      </c>
      <c r="F179" s="31">
        <v>4</v>
      </c>
      <c r="G179" s="40">
        <v>0.8</v>
      </c>
      <c r="I179" s="31">
        <v>0</v>
      </c>
      <c r="J179" s="31">
        <v>0</v>
      </c>
      <c r="K179" s="40">
        <v>0</v>
      </c>
    </row>
    <row r="180" spans="1:11" x14ac:dyDescent="0.2">
      <c r="A180" t="s">
        <v>1380</v>
      </c>
      <c r="B180" t="s">
        <v>1100</v>
      </c>
      <c r="C180">
        <v>43</v>
      </c>
      <c r="D180" s="33">
        <v>4255775</v>
      </c>
      <c r="E180" s="31">
        <v>24</v>
      </c>
      <c r="F180" s="31">
        <v>15</v>
      </c>
      <c r="G180" s="40">
        <v>0.625</v>
      </c>
      <c r="I180" s="31">
        <v>1</v>
      </c>
      <c r="J180" s="31">
        <v>0</v>
      </c>
      <c r="K180" s="40">
        <v>0</v>
      </c>
    </row>
    <row r="181" spans="1:11" x14ac:dyDescent="0.2">
      <c r="A181" t="s">
        <v>1584</v>
      </c>
      <c r="B181" t="s">
        <v>1099</v>
      </c>
      <c r="C181">
        <v>151</v>
      </c>
      <c r="D181" s="33">
        <v>1705865</v>
      </c>
      <c r="E181" s="31">
        <v>10</v>
      </c>
      <c r="F181" s="31">
        <v>1</v>
      </c>
      <c r="G181" s="40">
        <v>0.1</v>
      </c>
      <c r="I181" s="31">
        <v>0</v>
      </c>
      <c r="J181" s="31">
        <v>0</v>
      </c>
      <c r="K181" s="40">
        <v>0</v>
      </c>
    </row>
    <row r="182" spans="1:11" x14ac:dyDescent="0.2">
      <c r="A182" t="s">
        <v>1428</v>
      </c>
      <c r="B182" t="s">
        <v>1036</v>
      </c>
      <c r="C182">
        <v>469</v>
      </c>
      <c r="D182" s="33">
        <v>117000</v>
      </c>
      <c r="E182" s="31">
        <v>2</v>
      </c>
      <c r="F182" s="31">
        <v>0</v>
      </c>
      <c r="G182" s="40">
        <v>0</v>
      </c>
      <c r="I182" s="31">
        <v>1</v>
      </c>
      <c r="J182" s="31">
        <v>0</v>
      </c>
      <c r="K182" s="40">
        <v>0</v>
      </c>
    </row>
    <row r="183" spans="1:11" x14ac:dyDescent="0.2">
      <c r="A183" t="s">
        <v>1166</v>
      </c>
      <c r="B183" t="s">
        <v>1475</v>
      </c>
      <c r="C183">
        <v>16</v>
      </c>
      <c r="D183" s="33">
        <v>6757550</v>
      </c>
      <c r="E183" s="31">
        <v>36</v>
      </c>
      <c r="F183" s="31">
        <v>5</v>
      </c>
      <c r="G183" s="40">
        <v>0.1388888888888889</v>
      </c>
      <c r="I183" s="31">
        <v>4</v>
      </c>
      <c r="J183" s="31">
        <v>0</v>
      </c>
      <c r="K183" s="40">
        <v>0</v>
      </c>
    </row>
    <row r="184" spans="1:11" x14ac:dyDescent="0.2">
      <c r="A184" t="s">
        <v>506</v>
      </c>
      <c r="B184" t="s">
        <v>1237</v>
      </c>
      <c r="C184">
        <v>369</v>
      </c>
      <c r="D184" s="33">
        <v>336800</v>
      </c>
      <c r="E184" s="31">
        <v>2</v>
      </c>
      <c r="F184" s="31">
        <v>0</v>
      </c>
      <c r="G184" s="40">
        <v>0</v>
      </c>
      <c r="I184" s="31">
        <v>0</v>
      </c>
      <c r="J184" s="31">
        <v>0</v>
      </c>
      <c r="K184" s="40">
        <v>0</v>
      </c>
    </row>
    <row r="185" spans="1:11" x14ac:dyDescent="0.2">
      <c r="A185" t="s">
        <v>1429</v>
      </c>
      <c r="B185" t="s">
        <v>1099</v>
      </c>
      <c r="C185">
        <v>67</v>
      </c>
      <c r="D185" s="33">
        <v>3247600</v>
      </c>
      <c r="E185" s="31">
        <v>27</v>
      </c>
      <c r="F185" s="31">
        <v>7</v>
      </c>
      <c r="G185" s="40">
        <v>0.25925925925925924</v>
      </c>
      <c r="I185" s="31">
        <v>1</v>
      </c>
      <c r="J185" s="31">
        <v>0</v>
      </c>
      <c r="K185" s="40">
        <v>0</v>
      </c>
    </row>
    <row r="186" spans="1:11" x14ac:dyDescent="0.2">
      <c r="A186" t="s">
        <v>740</v>
      </c>
      <c r="B186" t="s">
        <v>1385</v>
      </c>
      <c r="C186">
        <v>475</v>
      </c>
      <c r="D186" s="33">
        <v>92900</v>
      </c>
      <c r="E186" s="31">
        <v>1</v>
      </c>
      <c r="F186" s="31">
        <v>0</v>
      </c>
      <c r="G186" s="40">
        <v>0</v>
      </c>
      <c r="I186" s="31">
        <v>0</v>
      </c>
      <c r="J186" s="31">
        <v>0</v>
      </c>
      <c r="K186" s="40">
        <v>0</v>
      </c>
    </row>
    <row r="187" spans="1:11" x14ac:dyDescent="0.2">
      <c r="A187" t="s">
        <v>624</v>
      </c>
      <c r="B187" t="s">
        <v>223</v>
      </c>
      <c r="C187">
        <v>291</v>
      </c>
      <c r="D187" s="33">
        <v>665000</v>
      </c>
      <c r="E187" s="31">
        <v>1</v>
      </c>
      <c r="F187" s="31">
        <v>0</v>
      </c>
      <c r="G187" s="40">
        <v>0</v>
      </c>
      <c r="I187" s="31">
        <v>0</v>
      </c>
      <c r="J187" s="31">
        <v>0</v>
      </c>
      <c r="K187" s="40">
        <v>0</v>
      </c>
    </row>
    <row r="188" spans="1:11" x14ac:dyDescent="0.2">
      <c r="A188" t="s">
        <v>1200</v>
      </c>
      <c r="B188" t="s">
        <v>5</v>
      </c>
      <c r="C188">
        <v>23</v>
      </c>
      <c r="D188" s="33">
        <v>5749300</v>
      </c>
      <c r="E188" s="31">
        <v>27</v>
      </c>
      <c r="F188" s="31">
        <v>24</v>
      </c>
      <c r="G188" s="40">
        <v>0.88888888888888884</v>
      </c>
      <c r="I188" s="31">
        <v>1</v>
      </c>
      <c r="J188" s="31">
        <v>1</v>
      </c>
      <c r="K188" s="40">
        <v>1</v>
      </c>
    </row>
    <row r="189" spans="1:11" x14ac:dyDescent="0.2">
      <c r="A189" t="s">
        <v>625</v>
      </c>
      <c r="B189" t="s">
        <v>1535</v>
      </c>
      <c r="C189">
        <v>136</v>
      </c>
      <c r="D189" s="33">
        <v>1904850</v>
      </c>
      <c r="E189" s="31">
        <v>10</v>
      </c>
      <c r="F189" s="31">
        <v>2</v>
      </c>
      <c r="G189" s="40">
        <v>0.2</v>
      </c>
      <c r="I189" s="31">
        <v>1</v>
      </c>
      <c r="J189" s="31">
        <v>0</v>
      </c>
      <c r="K189" s="40">
        <v>0</v>
      </c>
    </row>
    <row r="190" spans="1:11" x14ac:dyDescent="0.2">
      <c r="A190" t="s">
        <v>1657</v>
      </c>
      <c r="B190" t="s">
        <v>1099</v>
      </c>
      <c r="C190">
        <v>20</v>
      </c>
      <c r="D190" s="33">
        <v>6037950</v>
      </c>
      <c r="E190" s="31">
        <v>29</v>
      </c>
      <c r="F190" s="31">
        <v>11</v>
      </c>
      <c r="G190" s="40">
        <v>0.37931034482758619</v>
      </c>
      <c r="I190" s="31">
        <v>2</v>
      </c>
      <c r="J190" s="31">
        <v>0</v>
      </c>
      <c r="K190" s="40">
        <v>0</v>
      </c>
    </row>
    <row r="191" spans="1:11" x14ac:dyDescent="0.2">
      <c r="A191" t="s">
        <v>507</v>
      </c>
      <c r="B191" t="s">
        <v>5</v>
      </c>
      <c r="C191">
        <v>182</v>
      </c>
      <c r="D191" s="33">
        <v>1313500</v>
      </c>
      <c r="E191" s="31">
        <v>4</v>
      </c>
      <c r="F191" s="31">
        <v>4</v>
      </c>
      <c r="G191" s="40">
        <v>1</v>
      </c>
      <c r="I191" s="31">
        <v>0</v>
      </c>
      <c r="J191" s="31">
        <v>0</v>
      </c>
      <c r="K191" s="40">
        <v>0</v>
      </c>
    </row>
    <row r="192" spans="1:11" x14ac:dyDescent="0.2">
      <c r="A192" t="s">
        <v>1669</v>
      </c>
      <c r="B192" t="s">
        <v>5</v>
      </c>
      <c r="C192">
        <v>261</v>
      </c>
      <c r="D192" s="33">
        <v>782400</v>
      </c>
      <c r="E192" s="31">
        <v>7</v>
      </c>
      <c r="F192" s="31">
        <v>0</v>
      </c>
      <c r="G192" s="40">
        <v>0</v>
      </c>
      <c r="I192" s="31">
        <v>0</v>
      </c>
      <c r="J192" s="31">
        <v>0</v>
      </c>
      <c r="K192" s="40">
        <v>0</v>
      </c>
    </row>
    <row r="193" spans="1:11" x14ac:dyDescent="0.2">
      <c r="A193" t="s">
        <v>1169</v>
      </c>
      <c r="B193" t="s">
        <v>5</v>
      </c>
      <c r="C193">
        <v>78</v>
      </c>
      <c r="D193" s="33">
        <v>2929680</v>
      </c>
      <c r="E193" s="31">
        <v>19</v>
      </c>
      <c r="F193" s="31">
        <v>16</v>
      </c>
      <c r="G193" s="40">
        <v>0.84210526315789469</v>
      </c>
      <c r="I193" s="31">
        <v>0</v>
      </c>
      <c r="J193" s="31">
        <v>0</v>
      </c>
      <c r="K193" s="40">
        <v>0</v>
      </c>
    </row>
    <row r="194" spans="1:11" x14ac:dyDescent="0.2">
      <c r="A194" t="s">
        <v>1512</v>
      </c>
      <c r="B194" t="s">
        <v>5</v>
      </c>
      <c r="C194">
        <v>99</v>
      </c>
      <c r="D194" s="33">
        <v>2412910</v>
      </c>
      <c r="E194" s="31">
        <v>15</v>
      </c>
      <c r="F194" s="31">
        <v>1</v>
      </c>
      <c r="G194" s="40">
        <v>6.6666666666666666E-2</v>
      </c>
      <c r="I194" s="31">
        <v>0</v>
      </c>
      <c r="J194" s="31">
        <v>0</v>
      </c>
      <c r="K194" s="40">
        <v>0</v>
      </c>
    </row>
    <row r="195" spans="1:11" x14ac:dyDescent="0.2">
      <c r="A195" t="s">
        <v>263</v>
      </c>
      <c r="B195" t="s">
        <v>431</v>
      </c>
      <c r="C195">
        <v>368</v>
      </c>
      <c r="D195" s="33">
        <v>340000</v>
      </c>
      <c r="E195" s="31">
        <v>2</v>
      </c>
      <c r="F195" s="31">
        <v>0</v>
      </c>
      <c r="G195" s="40">
        <v>0</v>
      </c>
      <c r="I195" s="31">
        <v>0</v>
      </c>
      <c r="J195" s="31">
        <v>0</v>
      </c>
      <c r="K195" s="40">
        <v>0</v>
      </c>
    </row>
    <row r="196" spans="1:11" x14ac:dyDescent="0.2">
      <c r="A196" t="s">
        <v>644</v>
      </c>
      <c r="B196" t="s">
        <v>1286</v>
      </c>
      <c r="C196">
        <v>83</v>
      </c>
      <c r="D196" s="33">
        <v>2796200</v>
      </c>
      <c r="E196" s="31">
        <v>17</v>
      </c>
      <c r="F196" s="31">
        <v>2</v>
      </c>
      <c r="G196" s="40">
        <v>0.11764705882352941</v>
      </c>
      <c r="I196" s="31">
        <v>1</v>
      </c>
      <c r="J196" s="31">
        <v>1</v>
      </c>
      <c r="K196" s="40">
        <v>1</v>
      </c>
    </row>
    <row r="197" spans="1:11" x14ac:dyDescent="0.2">
      <c r="A197" t="s">
        <v>588</v>
      </c>
      <c r="B197" t="s">
        <v>525</v>
      </c>
      <c r="C197">
        <v>278</v>
      </c>
      <c r="D197" s="33">
        <v>707900</v>
      </c>
      <c r="E197" s="31">
        <v>4</v>
      </c>
      <c r="F197" s="31">
        <v>1</v>
      </c>
      <c r="G197" s="40">
        <v>0.25</v>
      </c>
      <c r="I197" s="31">
        <v>2</v>
      </c>
      <c r="J197" s="31">
        <v>1</v>
      </c>
      <c r="K197" s="40">
        <v>0.5</v>
      </c>
    </row>
    <row r="198" spans="1:11" x14ac:dyDescent="0.2">
      <c r="A198" t="s">
        <v>1170</v>
      </c>
      <c r="B198" t="s">
        <v>285</v>
      </c>
      <c r="C198">
        <v>217</v>
      </c>
      <c r="D198" s="33">
        <v>1049900</v>
      </c>
      <c r="E198" s="31">
        <v>14</v>
      </c>
      <c r="F198" s="31">
        <v>0</v>
      </c>
      <c r="G198" s="40">
        <v>0</v>
      </c>
      <c r="I198" s="31">
        <v>4</v>
      </c>
      <c r="J198" s="31">
        <v>0</v>
      </c>
      <c r="K198" s="40">
        <v>0</v>
      </c>
    </row>
    <row r="199" spans="1:11" x14ac:dyDescent="0.2">
      <c r="A199" t="s">
        <v>645</v>
      </c>
      <c r="B199" t="s">
        <v>841</v>
      </c>
      <c r="C199">
        <v>457</v>
      </c>
      <c r="D199" s="33">
        <v>140000</v>
      </c>
      <c r="E199" s="31">
        <v>1</v>
      </c>
      <c r="F199" s="31">
        <v>0</v>
      </c>
      <c r="G199" s="40">
        <v>0</v>
      </c>
      <c r="I199" s="31">
        <v>0</v>
      </c>
      <c r="J199" s="31">
        <v>0</v>
      </c>
      <c r="K199" s="40">
        <v>0</v>
      </c>
    </row>
    <row r="200" spans="1:11" x14ac:dyDescent="0.2">
      <c r="A200" t="s">
        <v>1765</v>
      </c>
      <c r="B200" t="s">
        <v>1099</v>
      </c>
      <c r="C200">
        <v>491</v>
      </c>
      <c r="D200" s="33">
        <v>55000</v>
      </c>
      <c r="E200" s="31">
        <v>1</v>
      </c>
      <c r="F200" s="31">
        <v>0</v>
      </c>
      <c r="G200" s="40">
        <v>0</v>
      </c>
      <c r="I200" s="31">
        <v>1</v>
      </c>
      <c r="J200" s="31">
        <v>0</v>
      </c>
      <c r="K200" s="40">
        <v>0</v>
      </c>
    </row>
    <row r="201" spans="1:11" x14ac:dyDescent="0.2">
      <c r="A201" t="s">
        <v>1171</v>
      </c>
      <c r="B201" t="s">
        <v>300</v>
      </c>
      <c r="C201">
        <v>81</v>
      </c>
      <c r="D201" s="33">
        <v>2822750</v>
      </c>
      <c r="E201" s="31">
        <v>17</v>
      </c>
      <c r="F201" s="31">
        <v>5</v>
      </c>
      <c r="G201" s="40">
        <v>0.29411764705882354</v>
      </c>
      <c r="I201" s="31">
        <v>0</v>
      </c>
      <c r="J201" s="31">
        <v>0</v>
      </c>
      <c r="K201" s="40">
        <v>0</v>
      </c>
    </row>
    <row r="202" spans="1:11" x14ac:dyDescent="0.2">
      <c r="A202" t="s">
        <v>1337</v>
      </c>
      <c r="B202" t="s">
        <v>1036</v>
      </c>
      <c r="C202">
        <v>310</v>
      </c>
      <c r="D202" s="33">
        <v>566000</v>
      </c>
      <c r="E202" s="31">
        <v>6</v>
      </c>
      <c r="F202" s="31">
        <v>0</v>
      </c>
      <c r="G202" s="40">
        <v>0</v>
      </c>
      <c r="I202" s="31">
        <v>1</v>
      </c>
      <c r="J202" s="31">
        <v>0</v>
      </c>
      <c r="K202" s="40">
        <v>0</v>
      </c>
    </row>
    <row r="203" spans="1:11" x14ac:dyDescent="0.2">
      <c r="A203" t="s">
        <v>1766</v>
      </c>
      <c r="B203" t="s">
        <v>1100</v>
      </c>
      <c r="C203">
        <v>197</v>
      </c>
      <c r="D203" s="33">
        <v>1206650</v>
      </c>
      <c r="E203" s="31">
        <v>9</v>
      </c>
      <c r="F203" s="31">
        <v>3</v>
      </c>
      <c r="G203" s="40">
        <v>0.33333333333333331</v>
      </c>
      <c r="I203" s="31">
        <v>1</v>
      </c>
      <c r="J203" s="31">
        <v>0</v>
      </c>
      <c r="K203" s="40">
        <v>0</v>
      </c>
    </row>
    <row r="204" spans="1:11" x14ac:dyDescent="0.2">
      <c r="A204" t="s">
        <v>256</v>
      </c>
      <c r="B204" t="s">
        <v>5</v>
      </c>
      <c r="C204">
        <v>132</v>
      </c>
      <c r="D204" s="33">
        <v>1937150</v>
      </c>
      <c r="E204" s="31">
        <v>12</v>
      </c>
      <c r="F204" s="31">
        <v>3</v>
      </c>
      <c r="G204" s="40">
        <v>0.25</v>
      </c>
      <c r="I204" s="31">
        <v>0</v>
      </c>
      <c r="J204" s="31">
        <v>0</v>
      </c>
      <c r="K204" s="40">
        <v>0</v>
      </c>
    </row>
    <row r="205" spans="1:11" x14ac:dyDescent="0.2">
      <c r="A205" t="s">
        <v>1172</v>
      </c>
      <c r="B205" t="s">
        <v>1448</v>
      </c>
      <c r="C205">
        <v>249</v>
      </c>
      <c r="D205" s="33">
        <v>840800</v>
      </c>
      <c r="E205" s="31">
        <v>6</v>
      </c>
      <c r="F205" s="31">
        <v>2</v>
      </c>
      <c r="G205" s="40">
        <v>0.33333333333333331</v>
      </c>
      <c r="I205" s="31">
        <v>0</v>
      </c>
      <c r="J205" s="31">
        <v>0</v>
      </c>
      <c r="K205" s="40">
        <v>0</v>
      </c>
    </row>
    <row r="206" spans="1:11" x14ac:dyDescent="0.2">
      <c r="A206" t="s">
        <v>1060</v>
      </c>
      <c r="B206" t="s">
        <v>1036</v>
      </c>
      <c r="C206">
        <v>9</v>
      </c>
      <c r="D206" s="33">
        <v>8299056</v>
      </c>
      <c r="E206" s="31">
        <v>42</v>
      </c>
      <c r="F206" s="31">
        <v>4</v>
      </c>
      <c r="G206" s="40">
        <v>9.5238095238095233E-2</v>
      </c>
      <c r="I206" s="31">
        <v>2</v>
      </c>
      <c r="J206" s="31">
        <v>0</v>
      </c>
      <c r="K206" s="40">
        <v>0</v>
      </c>
    </row>
    <row r="207" spans="1:11" x14ac:dyDescent="0.2">
      <c r="A207" t="s">
        <v>483</v>
      </c>
      <c r="B207" t="s">
        <v>839</v>
      </c>
      <c r="C207">
        <v>144</v>
      </c>
      <c r="D207" s="33">
        <v>1752400</v>
      </c>
      <c r="E207" s="31">
        <v>12</v>
      </c>
      <c r="F207" s="31">
        <v>0</v>
      </c>
      <c r="G207" s="40">
        <v>0</v>
      </c>
      <c r="I207" s="31">
        <v>3</v>
      </c>
      <c r="J207" s="31">
        <v>0</v>
      </c>
      <c r="K207" s="40">
        <v>0</v>
      </c>
    </row>
    <row r="208" spans="1:11" x14ac:dyDescent="0.2">
      <c r="A208" t="s">
        <v>1323</v>
      </c>
      <c r="B208" t="s">
        <v>1036</v>
      </c>
      <c r="C208">
        <v>106</v>
      </c>
      <c r="D208" s="33">
        <v>2251624</v>
      </c>
      <c r="E208" s="31">
        <v>9</v>
      </c>
      <c r="F208" s="31">
        <v>3</v>
      </c>
      <c r="G208" s="40">
        <v>0.33333333333333331</v>
      </c>
      <c r="I208" s="31">
        <v>0</v>
      </c>
      <c r="J208" s="31">
        <v>0</v>
      </c>
      <c r="K208" s="40">
        <v>0</v>
      </c>
    </row>
    <row r="209" spans="1:11" x14ac:dyDescent="0.2">
      <c r="A209" t="s">
        <v>1658</v>
      </c>
      <c r="B209" t="s">
        <v>1036</v>
      </c>
      <c r="C209">
        <v>233</v>
      </c>
      <c r="D209" s="33">
        <v>971500</v>
      </c>
      <c r="E209" s="31">
        <v>6</v>
      </c>
      <c r="F209" s="31">
        <v>2</v>
      </c>
      <c r="G209" s="40">
        <v>0.33333333333333331</v>
      </c>
      <c r="I209" s="31">
        <v>0</v>
      </c>
      <c r="J209" s="31">
        <v>0</v>
      </c>
      <c r="K209" s="40">
        <v>0</v>
      </c>
    </row>
    <row r="210" spans="1:11" x14ac:dyDescent="0.2">
      <c r="A210" t="s">
        <v>1803</v>
      </c>
      <c r="B210" t="s">
        <v>1746</v>
      </c>
      <c r="C210">
        <v>352</v>
      </c>
      <c r="D210" s="33">
        <v>384000</v>
      </c>
      <c r="E210" s="31">
        <v>2</v>
      </c>
      <c r="F210" s="31">
        <v>0</v>
      </c>
      <c r="G210" s="40">
        <v>0</v>
      </c>
      <c r="I210" s="31">
        <v>0</v>
      </c>
      <c r="J210" s="31">
        <v>0</v>
      </c>
      <c r="K210" s="40">
        <v>0</v>
      </c>
    </row>
    <row r="211" spans="1:11" x14ac:dyDescent="0.2">
      <c r="A211" t="s">
        <v>1173</v>
      </c>
      <c r="B211" t="s">
        <v>1535</v>
      </c>
      <c r="C211">
        <v>24</v>
      </c>
      <c r="D211" s="33">
        <v>5599205</v>
      </c>
      <c r="E211" s="31">
        <v>29</v>
      </c>
      <c r="F211" s="31">
        <v>17</v>
      </c>
      <c r="G211" s="40">
        <v>0.58620689655172409</v>
      </c>
      <c r="I211" s="31">
        <v>3</v>
      </c>
      <c r="J211" s="31">
        <v>3</v>
      </c>
      <c r="K211" s="40">
        <v>1</v>
      </c>
    </row>
    <row r="212" spans="1:11" x14ac:dyDescent="0.2">
      <c r="A212" t="s">
        <v>1174</v>
      </c>
      <c r="B212" t="s">
        <v>1036</v>
      </c>
      <c r="C212">
        <v>420</v>
      </c>
      <c r="D212" s="33">
        <v>194500</v>
      </c>
      <c r="E212" s="31">
        <v>2</v>
      </c>
      <c r="F212" s="31">
        <v>1</v>
      </c>
      <c r="G212" s="40">
        <v>0.5</v>
      </c>
      <c r="I212" s="31">
        <v>0</v>
      </c>
      <c r="J212" s="31">
        <v>0</v>
      </c>
      <c r="K212" s="40">
        <v>0</v>
      </c>
    </row>
    <row r="213" spans="1:11" x14ac:dyDescent="0.2">
      <c r="A213" t="s">
        <v>386</v>
      </c>
      <c r="B213" t="s">
        <v>1099</v>
      </c>
      <c r="C213">
        <v>3</v>
      </c>
      <c r="D213" s="33">
        <v>18944024</v>
      </c>
      <c r="E213" s="31">
        <v>122</v>
      </c>
      <c r="F213" s="31">
        <v>28</v>
      </c>
      <c r="G213" s="40">
        <v>0.22950819672131148</v>
      </c>
      <c r="I213" s="31">
        <v>15</v>
      </c>
      <c r="J213" s="31">
        <v>1</v>
      </c>
      <c r="K213" s="40">
        <v>6.6666666666666666E-2</v>
      </c>
    </row>
    <row r="214" spans="1:11" x14ac:dyDescent="0.2">
      <c r="A214" t="s">
        <v>508</v>
      </c>
      <c r="B214" t="s">
        <v>1241</v>
      </c>
      <c r="C214">
        <v>407</v>
      </c>
      <c r="D214" s="33">
        <v>219403</v>
      </c>
      <c r="E214" s="31">
        <v>2</v>
      </c>
      <c r="F214" s="31">
        <v>0</v>
      </c>
      <c r="G214" s="40">
        <v>0</v>
      </c>
      <c r="I214" s="31">
        <v>0</v>
      </c>
      <c r="J214" s="31">
        <v>0</v>
      </c>
      <c r="K214" s="40">
        <v>0</v>
      </c>
    </row>
    <row r="215" spans="1:11" x14ac:dyDescent="0.2">
      <c r="A215" t="s">
        <v>1804</v>
      </c>
      <c r="B215" t="s">
        <v>1721</v>
      </c>
      <c r="C215">
        <v>414</v>
      </c>
      <c r="D215" s="33">
        <v>204754</v>
      </c>
      <c r="E215" s="31">
        <v>1</v>
      </c>
      <c r="F215" s="31">
        <v>0</v>
      </c>
      <c r="G215" s="40">
        <v>0</v>
      </c>
      <c r="I215" s="31">
        <v>0</v>
      </c>
      <c r="J215" s="31">
        <v>0</v>
      </c>
      <c r="K215" s="40">
        <v>0</v>
      </c>
    </row>
    <row r="216" spans="1:11" x14ac:dyDescent="0.2">
      <c r="A216" t="s">
        <v>1160</v>
      </c>
      <c r="B216" t="s">
        <v>1448</v>
      </c>
      <c r="C216">
        <v>70</v>
      </c>
      <c r="D216" s="33">
        <v>3160377</v>
      </c>
      <c r="E216" s="31">
        <v>21</v>
      </c>
      <c r="F216" s="31">
        <v>5</v>
      </c>
      <c r="G216" s="40">
        <v>0.23809523809523808</v>
      </c>
      <c r="I216" s="31">
        <v>1</v>
      </c>
      <c r="J216" s="31">
        <v>1</v>
      </c>
      <c r="K216" s="40">
        <v>1</v>
      </c>
    </row>
    <row r="217" spans="1:11" x14ac:dyDescent="0.2">
      <c r="A217" t="s">
        <v>1670</v>
      </c>
      <c r="B217" t="s">
        <v>1529</v>
      </c>
      <c r="C217">
        <v>231</v>
      </c>
      <c r="D217" s="33">
        <v>981900</v>
      </c>
      <c r="E217" s="31">
        <v>7</v>
      </c>
      <c r="F217" s="31">
        <v>1</v>
      </c>
      <c r="G217" s="40">
        <v>0.14285714285714285</v>
      </c>
      <c r="I217" s="31">
        <v>0</v>
      </c>
      <c r="J217" s="31">
        <v>0</v>
      </c>
      <c r="K217" s="40">
        <v>0</v>
      </c>
    </row>
    <row r="218" spans="1:11" x14ac:dyDescent="0.2">
      <c r="A218" t="s">
        <v>1659</v>
      </c>
      <c r="B218" t="s">
        <v>5</v>
      </c>
      <c r="C218">
        <v>159</v>
      </c>
      <c r="D218" s="33">
        <v>1607850</v>
      </c>
      <c r="E218" s="31">
        <v>10</v>
      </c>
      <c r="F218" s="31">
        <v>6</v>
      </c>
      <c r="G218" s="40">
        <v>0.6</v>
      </c>
      <c r="I218" s="31">
        <v>1</v>
      </c>
      <c r="J218" s="31">
        <v>1</v>
      </c>
      <c r="K218" s="40">
        <v>1</v>
      </c>
    </row>
    <row r="219" spans="1:11" x14ac:dyDescent="0.2">
      <c r="A219" t="s">
        <v>1767</v>
      </c>
      <c r="B219" t="s">
        <v>1099</v>
      </c>
      <c r="C219">
        <v>340</v>
      </c>
      <c r="D219" s="33">
        <v>453300</v>
      </c>
      <c r="E219" s="31">
        <v>3</v>
      </c>
      <c r="F219" s="31">
        <v>1</v>
      </c>
      <c r="G219" s="40">
        <v>0.33333333333333331</v>
      </c>
      <c r="I219" s="31">
        <v>0</v>
      </c>
      <c r="J219" s="31">
        <v>0</v>
      </c>
      <c r="K219" s="40">
        <v>0</v>
      </c>
    </row>
    <row r="220" spans="1:11" x14ac:dyDescent="0.2">
      <c r="A220" t="s">
        <v>1161</v>
      </c>
      <c r="B220" t="s">
        <v>299</v>
      </c>
      <c r="C220">
        <v>128</v>
      </c>
      <c r="D220" s="33">
        <v>2007900</v>
      </c>
      <c r="E220" s="31">
        <v>11</v>
      </c>
      <c r="F220" s="31">
        <v>0</v>
      </c>
      <c r="G220" s="40">
        <v>0</v>
      </c>
      <c r="I220" s="31">
        <v>0</v>
      </c>
      <c r="J220" s="31">
        <v>0</v>
      </c>
      <c r="K220" s="40">
        <v>0</v>
      </c>
    </row>
    <row r="221" spans="1:11" x14ac:dyDescent="0.2">
      <c r="A221" t="s">
        <v>14</v>
      </c>
      <c r="B221" t="s">
        <v>300</v>
      </c>
      <c r="C221">
        <v>260</v>
      </c>
      <c r="D221" s="33">
        <v>787300</v>
      </c>
      <c r="E221" s="31">
        <v>4</v>
      </c>
      <c r="F221" s="31">
        <v>2</v>
      </c>
      <c r="G221" s="40">
        <v>0.5</v>
      </c>
      <c r="I221" s="31">
        <v>0</v>
      </c>
      <c r="J221" s="31">
        <v>0</v>
      </c>
      <c r="K221" s="40">
        <v>0</v>
      </c>
    </row>
    <row r="222" spans="1:11" x14ac:dyDescent="0.2">
      <c r="A222" t="s">
        <v>1049</v>
      </c>
      <c r="B222" t="s">
        <v>1239</v>
      </c>
      <c r="C222">
        <v>374</v>
      </c>
      <c r="D222" s="33">
        <v>315900</v>
      </c>
      <c r="E222" s="31">
        <v>2</v>
      </c>
      <c r="F222" s="31">
        <v>0</v>
      </c>
      <c r="G222" s="40">
        <v>0</v>
      </c>
      <c r="I222" s="31">
        <v>1</v>
      </c>
      <c r="J222" s="31">
        <v>0</v>
      </c>
      <c r="K222" s="40">
        <v>0</v>
      </c>
    </row>
    <row r="223" spans="1:11" x14ac:dyDescent="0.2">
      <c r="A223" t="s">
        <v>258</v>
      </c>
      <c r="B223" t="s">
        <v>118</v>
      </c>
      <c r="C223">
        <v>435</v>
      </c>
      <c r="D223" s="33">
        <v>167000</v>
      </c>
      <c r="E223" s="31">
        <v>1</v>
      </c>
      <c r="F223" s="31">
        <v>0</v>
      </c>
      <c r="G223" s="40">
        <v>0</v>
      </c>
      <c r="I223" s="31">
        <v>1</v>
      </c>
      <c r="J223" s="31">
        <v>0</v>
      </c>
      <c r="K223" s="40">
        <v>0</v>
      </c>
    </row>
    <row r="224" spans="1:11" x14ac:dyDescent="0.2">
      <c r="A224" t="s">
        <v>1514</v>
      </c>
      <c r="B224" t="s">
        <v>1099</v>
      </c>
      <c r="C224">
        <v>319</v>
      </c>
      <c r="D224" s="33">
        <v>519000</v>
      </c>
      <c r="E224" s="31">
        <v>3</v>
      </c>
      <c r="F224" s="31">
        <v>0</v>
      </c>
      <c r="G224" s="40">
        <v>0</v>
      </c>
      <c r="I224" s="31">
        <v>1</v>
      </c>
      <c r="J224" s="31">
        <v>0</v>
      </c>
      <c r="K224" s="40">
        <v>0</v>
      </c>
    </row>
    <row r="225" spans="1:11" x14ac:dyDescent="0.2">
      <c r="A225" t="s">
        <v>1430</v>
      </c>
      <c r="B225" t="s">
        <v>526</v>
      </c>
      <c r="C225">
        <v>357</v>
      </c>
      <c r="D225" s="33">
        <v>360000</v>
      </c>
      <c r="E225" s="31">
        <v>2</v>
      </c>
      <c r="F225" s="31">
        <v>0</v>
      </c>
      <c r="G225" s="40">
        <v>0</v>
      </c>
      <c r="I225" s="31">
        <v>0</v>
      </c>
      <c r="J225" s="31">
        <v>0</v>
      </c>
      <c r="K225" s="40">
        <v>0</v>
      </c>
    </row>
    <row r="226" spans="1:11" x14ac:dyDescent="0.2">
      <c r="A226" t="s">
        <v>590</v>
      </c>
      <c r="B226" t="s">
        <v>877</v>
      </c>
      <c r="C226">
        <v>403</v>
      </c>
      <c r="D226" s="33">
        <v>226500</v>
      </c>
      <c r="E226" s="31">
        <v>1</v>
      </c>
      <c r="F226" s="31">
        <v>0</v>
      </c>
      <c r="G226" s="40">
        <v>0</v>
      </c>
      <c r="I226" s="31">
        <v>0</v>
      </c>
      <c r="J226" s="31">
        <v>0</v>
      </c>
      <c r="K226" s="40">
        <v>0</v>
      </c>
    </row>
    <row r="227" spans="1:11" x14ac:dyDescent="0.2">
      <c r="A227" t="s">
        <v>1768</v>
      </c>
      <c r="B227" t="s">
        <v>1099</v>
      </c>
      <c r="C227">
        <v>365</v>
      </c>
      <c r="D227" s="33">
        <v>347000</v>
      </c>
      <c r="E227" s="31">
        <v>2</v>
      </c>
      <c r="F227" s="31">
        <v>0</v>
      </c>
      <c r="G227" s="40">
        <v>0</v>
      </c>
      <c r="I227" s="31">
        <v>1</v>
      </c>
      <c r="J227" s="31">
        <v>0</v>
      </c>
      <c r="K227" s="40">
        <v>0</v>
      </c>
    </row>
    <row r="228" spans="1:11" x14ac:dyDescent="0.2">
      <c r="A228" t="s">
        <v>167</v>
      </c>
      <c r="B228" t="s">
        <v>127</v>
      </c>
      <c r="C228">
        <v>360</v>
      </c>
      <c r="D228" s="33">
        <v>354300</v>
      </c>
      <c r="E228" s="31">
        <v>3</v>
      </c>
      <c r="F228" s="31">
        <v>3</v>
      </c>
      <c r="G228" s="40">
        <v>1</v>
      </c>
      <c r="I228" s="31">
        <v>0</v>
      </c>
      <c r="J228" s="31">
        <v>0</v>
      </c>
      <c r="K228" s="40">
        <v>0</v>
      </c>
    </row>
    <row r="229" spans="1:11" x14ac:dyDescent="0.2">
      <c r="A229" t="s">
        <v>1008</v>
      </c>
      <c r="B229" t="s">
        <v>855</v>
      </c>
      <c r="C229">
        <v>250</v>
      </c>
      <c r="D229" s="33">
        <v>823900</v>
      </c>
      <c r="E229" s="31">
        <v>4</v>
      </c>
      <c r="F229" s="31">
        <v>0</v>
      </c>
      <c r="G229" s="40">
        <v>0</v>
      </c>
      <c r="I229" s="31">
        <v>0</v>
      </c>
      <c r="J229" s="31">
        <v>0</v>
      </c>
      <c r="K229" s="40">
        <v>0</v>
      </c>
    </row>
    <row r="230" spans="1:11" x14ac:dyDescent="0.2">
      <c r="A230" t="s">
        <v>259</v>
      </c>
      <c r="B230" t="s">
        <v>1448</v>
      </c>
      <c r="C230">
        <v>224</v>
      </c>
      <c r="D230" s="33">
        <v>1012300</v>
      </c>
      <c r="E230" s="31">
        <v>9</v>
      </c>
      <c r="F230" s="31">
        <v>1</v>
      </c>
      <c r="G230" s="40">
        <v>0.1111111111111111</v>
      </c>
      <c r="I230" s="31">
        <v>0</v>
      </c>
      <c r="J230" s="31">
        <v>0</v>
      </c>
      <c r="K230" s="40">
        <v>0</v>
      </c>
    </row>
    <row r="231" spans="1:11" x14ac:dyDescent="0.2">
      <c r="A231" t="s">
        <v>509</v>
      </c>
      <c r="B231" t="s">
        <v>1479</v>
      </c>
      <c r="C231">
        <v>297</v>
      </c>
      <c r="D231" s="33">
        <v>640050</v>
      </c>
      <c r="E231" s="31">
        <v>4</v>
      </c>
      <c r="F231" s="31">
        <v>0</v>
      </c>
      <c r="G231" s="40">
        <v>0</v>
      </c>
      <c r="I231" s="31">
        <v>0</v>
      </c>
      <c r="J231" s="31">
        <v>0</v>
      </c>
      <c r="K231" s="40">
        <v>0</v>
      </c>
    </row>
    <row r="232" spans="1:11" x14ac:dyDescent="0.2">
      <c r="A232" t="s">
        <v>997</v>
      </c>
      <c r="B232" t="s">
        <v>1448</v>
      </c>
      <c r="C232">
        <v>111</v>
      </c>
      <c r="D232" s="33">
        <v>2186400</v>
      </c>
      <c r="E232" s="31">
        <v>11</v>
      </c>
      <c r="F232" s="31">
        <v>6</v>
      </c>
      <c r="G232" s="40">
        <v>0.54545454545454541</v>
      </c>
      <c r="I232" s="31">
        <v>0</v>
      </c>
      <c r="J232" s="31">
        <v>0</v>
      </c>
      <c r="K232" s="40">
        <v>0</v>
      </c>
    </row>
    <row r="233" spans="1:11" x14ac:dyDescent="0.2">
      <c r="A233" t="s">
        <v>998</v>
      </c>
      <c r="B233" t="s">
        <v>300</v>
      </c>
      <c r="C233">
        <v>44</v>
      </c>
      <c r="D233" s="33">
        <v>4245680</v>
      </c>
      <c r="E233" s="31">
        <v>24</v>
      </c>
      <c r="F233" s="31">
        <v>14</v>
      </c>
      <c r="G233" s="40">
        <v>0.58333333333333337</v>
      </c>
      <c r="I233" s="31">
        <v>1</v>
      </c>
      <c r="J233" s="31">
        <v>1</v>
      </c>
      <c r="K233" s="40">
        <v>1</v>
      </c>
    </row>
    <row r="234" spans="1:11" x14ac:dyDescent="0.2">
      <c r="A234" t="s">
        <v>168</v>
      </c>
      <c r="B234" t="s">
        <v>832</v>
      </c>
      <c r="C234">
        <v>411</v>
      </c>
      <c r="D234" s="33">
        <v>210000</v>
      </c>
      <c r="E234" s="31">
        <v>1</v>
      </c>
      <c r="F234" s="31">
        <v>1</v>
      </c>
      <c r="G234" s="40">
        <v>1</v>
      </c>
      <c r="I234" s="31">
        <v>0</v>
      </c>
      <c r="J234" s="31">
        <v>0</v>
      </c>
      <c r="K234" s="40">
        <v>0</v>
      </c>
    </row>
    <row r="235" spans="1:11" x14ac:dyDescent="0.2">
      <c r="A235" t="s">
        <v>804</v>
      </c>
      <c r="B235" t="s">
        <v>217</v>
      </c>
      <c r="C235">
        <v>300</v>
      </c>
      <c r="D235" s="33">
        <v>624700</v>
      </c>
      <c r="E235" s="31">
        <v>4</v>
      </c>
      <c r="F235" s="31">
        <v>2</v>
      </c>
      <c r="G235" s="40">
        <v>0.5</v>
      </c>
      <c r="I235" s="31">
        <v>0</v>
      </c>
      <c r="J235" s="31">
        <v>0</v>
      </c>
      <c r="K235" s="40">
        <v>0</v>
      </c>
    </row>
    <row r="236" spans="1:11" x14ac:dyDescent="0.2">
      <c r="A236" t="s">
        <v>1805</v>
      </c>
      <c r="B236" t="s">
        <v>1737</v>
      </c>
      <c r="C236">
        <v>375</v>
      </c>
      <c r="D236" s="33">
        <v>308000</v>
      </c>
      <c r="E236" s="31">
        <v>1</v>
      </c>
      <c r="F236" s="31">
        <v>0</v>
      </c>
      <c r="G236" s="40">
        <v>0</v>
      </c>
      <c r="I236" s="31">
        <v>0</v>
      </c>
      <c r="J236" s="31">
        <v>0</v>
      </c>
      <c r="K236" s="40">
        <v>0</v>
      </c>
    </row>
    <row r="237" spans="1:11" x14ac:dyDescent="0.2">
      <c r="A237" t="s">
        <v>742</v>
      </c>
      <c r="B237" t="s">
        <v>1277</v>
      </c>
      <c r="C237">
        <v>415</v>
      </c>
      <c r="D237" s="33">
        <v>200000</v>
      </c>
      <c r="E237" s="31">
        <v>1</v>
      </c>
      <c r="F237" s="31">
        <v>1</v>
      </c>
      <c r="G237" s="40">
        <v>1</v>
      </c>
      <c r="I237" s="31">
        <v>0</v>
      </c>
      <c r="J237" s="31">
        <v>0</v>
      </c>
      <c r="K237" s="40">
        <v>0</v>
      </c>
    </row>
    <row r="238" spans="1:11" x14ac:dyDescent="0.2">
      <c r="A238" t="s">
        <v>1585</v>
      </c>
      <c r="B238" t="s">
        <v>1036</v>
      </c>
      <c r="C238">
        <v>264</v>
      </c>
      <c r="D238" s="33">
        <v>768900</v>
      </c>
      <c r="E238" s="31">
        <v>5</v>
      </c>
      <c r="F238" s="31">
        <v>2</v>
      </c>
      <c r="G238" s="40">
        <v>0.4</v>
      </c>
      <c r="I238" s="31">
        <v>2</v>
      </c>
      <c r="J238" s="31">
        <v>0</v>
      </c>
      <c r="K238" s="40">
        <v>0</v>
      </c>
    </row>
    <row r="239" spans="1:11" x14ac:dyDescent="0.2">
      <c r="A239" t="s">
        <v>510</v>
      </c>
      <c r="B239" t="s">
        <v>1180</v>
      </c>
      <c r="C239">
        <v>108</v>
      </c>
      <c r="D239" s="33">
        <v>2235966</v>
      </c>
      <c r="E239" s="31">
        <v>14</v>
      </c>
      <c r="F239" s="31">
        <v>11</v>
      </c>
      <c r="G239" s="40">
        <v>0.7857142857142857</v>
      </c>
      <c r="I239" s="31">
        <v>0</v>
      </c>
      <c r="J239" s="31">
        <v>0</v>
      </c>
      <c r="K239" s="40">
        <v>0</v>
      </c>
    </row>
    <row r="240" spans="1:11" x14ac:dyDescent="0.2">
      <c r="A240" t="s">
        <v>1490</v>
      </c>
      <c r="B240" t="s">
        <v>1256</v>
      </c>
      <c r="C240">
        <v>428</v>
      </c>
      <c r="D240" s="33">
        <v>175500</v>
      </c>
      <c r="E240" s="31">
        <v>3</v>
      </c>
      <c r="F240" s="31">
        <v>0</v>
      </c>
      <c r="G240" s="40">
        <v>0</v>
      </c>
      <c r="I240" s="31">
        <v>0</v>
      </c>
      <c r="J240" s="31">
        <v>0</v>
      </c>
      <c r="K240" s="40">
        <v>0</v>
      </c>
    </row>
    <row r="241" spans="1:11" x14ac:dyDescent="0.2">
      <c r="A241" t="s">
        <v>1463</v>
      </c>
      <c r="B241" t="s">
        <v>729</v>
      </c>
      <c r="C241">
        <v>409</v>
      </c>
      <c r="D241" s="33">
        <v>216600</v>
      </c>
      <c r="E241" s="31">
        <v>2</v>
      </c>
      <c r="F241" s="31">
        <v>2</v>
      </c>
      <c r="G241" s="40">
        <v>1</v>
      </c>
      <c r="I241" s="31">
        <v>1</v>
      </c>
      <c r="J241" s="31">
        <v>1</v>
      </c>
      <c r="K241" s="40">
        <v>1</v>
      </c>
    </row>
    <row r="242" spans="1:11" x14ac:dyDescent="0.2">
      <c r="A242" t="s">
        <v>1610</v>
      </c>
      <c r="B242" t="s">
        <v>1543</v>
      </c>
      <c r="C242">
        <v>471</v>
      </c>
      <c r="D242" s="33">
        <v>105000</v>
      </c>
      <c r="E242" s="31">
        <v>2</v>
      </c>
      <c r="F242" s="31">
        <v>0</v>
      </c>
      <c r="G242" s="40">
        <v>0</v>
      </c>
      <c r="I242" s="31">
        <v>0</v>
      </c>
      <c r="J242" s="31">
        <v>0</v>
      </c>
      <c r="K242" s="40">
        <v>0</v>
      </c>
    </row>
    <row r="243" spans="1:11" x14ac:dyDescent="0.2">
      <c r="A243" t="s">
        <v>1464</v>
      </c>
      <c r="B243" t="s">
        <v>1099</v>
      </c>
      <c r="C243">
        <v>267</v>
      </c>
      <c r="D243" s="33">
        <v>746000</v>
      </c>
      <c r="E243" s="31">
        <v>11</v>
      </c>
      <c r="F243" s="31">
        <v>3</v>
      </c>
      <c r="G243" s="40">
        <v>0.27272727272727271</v>
      </c>
      <c r="I243" s="31">
        <v>0</v>
      </c>
      <c r="J243" s="31">
        <v>0</v>
      </c>
      <c r="K243" s="40">
        <v>0</v>
      </c>
    </row>
    <row r="244" spans="1:11" x14ac:dyDescent="0.2">
      <c r="A244" t="s">
        <v>649</v>
      </c>
      <c r="B244" t="s">
        <v>333</v>
      </c>
      <c r="C244">
        <v>467</v>
      </c>
      <c r="D244" s="33">
        <v>120000</v>
      </c>
      <c r="E244" s="31">
        <v>1</v>
      </c>
      <c r="F244" s="31">
        <v>0</v>
      </c>
      <c r="G244" s="40">
        <v>0</v>
      </c>
      <c r="I244" s="31">
        <v>0</v>
      </c>
      <c r="J244" s="31">
        <v>0</v>
      </c>
      <c r="K244" s="40">
        <v>0</v>
      </c>
    </row>
    <row r="245" spans="1:11" x14ac:dyDescent="0.2">
      <c r="A245" t="s">
        <v>260</v>
      </c>
      <c r="B245" t="s">
        <v>1099</v>
      </c>
      <c r="C245">
        <v>489</v>
      </c>
      <c r="D245" s="33">
        <v>65000</v>
      </c>
      <c r="E245" s="31">
        <v>1</v>
      </c>
      <c r="F245" s="31">
        <v>0</v>
      </c>
      <c r="G245" s="40">
        <v>0</v>
      </c>
      <c r="I245" s="31">
        <v>1</v>
      </c>
      <c r="J245" s="31">
        <v>0</v>
      </c>
      <c r="K245" s="40">
        <v>0</v>
      </c>
    </row>
    <row r="246" spans="1:11" x14ac:dyDescent="0.2">
      <c r="A246" t="s">
        <v>1491</v>
      </c>
      <c r="B246" t="s">
        <v>1459</v>
      </c>
      <c r="C246">
        <v>207</v>
      </c>
      <c r="D246" s="33">
        <v>1130352</v>
      </c>
      <c r="E246" s="31">
        <v>7</v>
      </c>
      <c r="F246" s="31">
        <v>0</v>
      </c>
      <c r="G246" s="40">
        <v>0</v>
      </c>
      <c r="I246" s="31">
        <v>0</v>
      </c>
      <c r="J246" s="31">
        <v>0</v>
      </c>
      <c r="K246" s="40">
        <v>0</v>
      </c>
    </row>
    <row r="247" spans="1:11" x14ac:dyDescent="0.2">
      <c r="A247" t="s">
        <v>1587</v>
      </c>
      <c r="B247" t="s">
        <v>1537</v>
      </c>
      <c r="C247">
        <v>202</v>
      </c>
      <c r="D247" s="33">
        <v>1169300</v>
      </c>
      <c r="E247" s="31">
        <v>6</v>
      </c>
      <c r="F247" s="31">
        <v>2</v>
      </c>
      <c r="G247" s="40">
        <v>0.33333333333333331</v>
      </c>
      <c r="I247" s="31">
        <v>0</v>
      </c>
      <c r="J247" s="31">
        <v>0</v>
      </c>
      <c r="K247" s="40">
        <v>0</v>
      </c>
    </row>
    <row r="248" spans="1:11" x14ac:dyDescent="0.2">
      <c r="A248" t="s">
        <v>1588</v>
      </c>
      <c r="B248" t="s">
        <v>981</v>
      </c>
      <c r="C248">
        <v>72</v>
      </c>
      <c r="D248" s="33">
        <v>3082980</v>
      </c>
      <c r="E248" s="31">
        <v>17</v>
      </c>
      <c r="F248" s="31">
        <v>6</v>
      </c>
      <c r="G248" s="40">
        <v>0.35294117647058826</v>
      </c>
      <c r="I248" s="31">
        <v>2</v>
      </c>
      <c r="J248" s="31">
        <v>2</v>
      </c>
      <c r="K248" s="40">
        <v>1</v>
      </c>
    </row>
    <row r="249" spans="1:11" x14ac:dyDescent="0.2">
      <c r="A249" t="s">
        <v>1004</v>
      </c>
      <c r="B249" t="s">
        <v>854</v>
      </c>
      <c r="C249">
        <v>118</v>
      </c>
      <c r="D249" s="33">
        <v>2127400</v>
      </c>
      <c r="E249" s="31">
        <v>8</v>
      </c>
      <c r="F249" s="31">
        <v>1</v>
      </c>
      <c r="G249" s="40">
        <v>0.125</v>
      </c>
      <c r="I249" s="31">
        <v>1</v>
      </c>
      <c r="J249" s="31">
        <v>0</v>
      </c>
      <c r="K249" s="40">
        <v>0</v>
      </c>
    </row>
    <row r="250" spans="1:11" x14ac:dyDescent="0.2">
      <c r="A250" t="s">
        <v>744</v>
      </c>
      <c r="B250" t="s">
        <v>1533</v>
      </c>
      <c r="C250">
        <v>396</v>
      </c>
      <c r="D250" s="33">
        <v>245000</v>
      </c>
      <c r="E250" s="31">
        <v>3</v>
      </c>
      <c r="F250" s="31">
        <v>0</v>
      </c>
      <c r="G250" s="40">
        <v>0</v>
      </c>
      <c r="I250" s="31">
        <v>0</v>
      </c>
      <c r="J250" s="31">
        <v>0</v>
      </c>
      <c r="K250" s="40">
        <v>0</v>
      </c>
    </row>
    <row r="251" spans="1:11" x14ac:dyDescent="0.2">
      <c r="A251" t="s">
        <v>806</v>
      </c>
      <c r="B251" t="s">
        <v>1448</v>
      </c>
      <c r="C251">
        <v>362</v>
      </c>
      <c r="D251" s="33">
        <v>352500</v>
      </c>
      <c r="E251" s="31">
        <v>3</v>
      </c>
      <c r="F251" s="31">
        <v>2</v>
      </c>
      <c r="G251" s="40">
        <v>0.66666666666666663</v>
      </c>
      <c r="I251" s="31">
        <v>0</v>
      </c>
      <c r="J251" s="31">
        <v>0</v>
      </c>
      <c r="K251" s="40">
        <v>0</v>
      </c>
    </row>
    <row r="252" spans="1:11" x14ac:dyDescent="0.2">
      <c r="A252" t="s">
        <v>807</v>
      </c>
      <c r="B252" t="s">
        <v>1448</v>
      </c>
      <c r="C252">
        <v>222</v>
      </c>
      <c r="D252" s="33">
        <v>1027100</v>
      </c>
      <c r="E252" s="31">
        <v>6</v>
      </c>
      <c r="F252" s="31">
        <v>0</v>
      </c>
      <c r="G252" s="40">
        <v>0</v>
      </c>
      <c r="I252" s="31">
        <v>1</v>
      </c>
      <c r="J252" s="31">
        <v>0</v>
      </c>
      <c r="K252" s="40">
        <v>0</v>
      </c>
    </row>
    <row r="253" spans="1:11" x14ac:dyDescent="0.2">
      <c r="A253" t="s">
        <v>620</v>
      </c>
      <c r="B253" t="s">
        <v>300</v>
      </c>
      <c r="C253">
        <v>109</v>
      </c>
      <c r="D253" s="33">
        <v>2228400</v>
      </c>
      <c r="E253" s="31">
        <v>12</v>
      </c>
      <c r="F253" s="31">
        <v>4</v>
      </c>
      <c r="G253" s="40">
        <v>0.33333333333333331</v>
      </c>
      <c r="I253" s="31">
        <v>1</v>
      </c>
      <c r="J253" s="31">
        <v>0</v>
      </c>
      <c r="K253" s="40">
        <v>0</v>
      </c>
    </row>
    <row r="254" spans="1:11" x14ac:dyDescent="0.2">
      <c r="A254" t="s">
        <v>1769</v>
      </c>
      <c r="B254" t="s">
        <v>1535</v>
      </c>
      <c r="C254">
        <v>341</v>
      </c>
      <c r="D254" s="33">
        <v>448000</v>
      </c>
      <c r="E254" s="31">
        <v>3</v>
      </c>
      <c r="F254" s="31">
        <v>2</v>
      </c>
      <c r="G254" s="40">
        <v>0.66666666666666663</v>
      </c>
      <c r="I254" s="31">
        <v>0</v>
      </c>
      <c r="J254" s="31">
        <v>0</v>
      </c>
      <c r="K254" s="40">
        <v>0</v>
      </c>
    </row>
    <row r="255" spans="1:11" x14ac:dyDescent="0.2">
      <c r="A255" t="s">
        <v>1770</v>
      </c>
      <c r="B255" t="s">
        <v>1100</v>
      </c>
      <c r="C255">
        <v>256</v>
      </c>
      <c r="D255" s="33">
        <v>803500</v>
      </c>
      <c r="E255" s="31">
        <v>5</v>
      </c>
      <c r="F255" s="31">
        <v>1</v>
      </c>
      <c r="G255" s="40">
        <v>0.2</v>
      </c>
      <c r="I255" s="31">
        <v>0</v>
      </c>
      <c r="J255" s="31">
        <v>0</v>
      </c>
      <c r="K255" s="40">
        <v>0</v>
      </c>
    </row>
    <row r="256" spans="1:11" x14ac:dyDescent="0.2">
      <c r="A256" t="s">
        <v>695</v>
      </c>
      <c r="B256" t="s">
        <v>1100</v>
      </c>
      <c r="C256">
        <v>326</v>
      </c>
      <c r="D256" s="33">
        <v>496800</v>
      </c>
      <c r="E256" s="31">
        <v>4</v>
      </c>
      <c r="F256" s="31">
        <v>3</v>
      </c>
      <c r="G256" s="40">
        <v>0.75</v>
      </c>
      <c r="I256" s="31">
        <v>0</v>
      </c>
      <c r="J256" s="31">
        <v>0</v>
      </c>
      <c r="K256" s="40">
        <v>0</v>
      </c>
    </row>
    <row r="257" spans="1:11" x14ac:dyDescent="0.2">
      <c r="A257" t="s">
        <v>1771</v>
      </c>
      <c r="B257" t="s">
        <v>1535</v>
      </c>
      <c r="C257">
        <v>209</v>
      </c>
      <c r="D257" s="33">
        <v>1119500</v>
      </c>
      <c r="E257" s="31">
        <v>5</v>
      </c>
      <c r="F257" s="31">
        <v>2</v>
      </c>
      <c r="G257" s="40">
        <v>0.4</v>
      </c>
      <c r="I257" s="31">
        <v>0</v>
      </c>
      <c r="J257" s="31">
        <v>0</v>
      </c>
      <c r="K257" s="40">
        <v>0</v>
      </c>
    </row>
    <row r="258" spans="1:11" x14ac:dyDescent="0.2">
      <c r="A258" t="s">
        <v>1772</v>
      </c>
      <c r="B258" t="s">
        <v>1693</v>
      </c>
      <c r="C258">
        <v>488</v>
      </c>
      <c r="D258" s="33">
        <v>67500</v>
      </c>
      <c r="E258" s="31">
        <v>1</v>
      </c>
      <c r="F258" s="31">
        <v>0</v>
      </c>
      <c r="G258" s="40">
        <v>0</v>
      </c>
      <c r="I258" s="31">
        <v>1</v>
      </c>
      <c r="J258" s="31">
        <v>0</v>
      </c>
      <c r="K258" s="40">
        <v>0</v>
      </c>
    </row>
    <row r="259" spans="1:11" x14ac:dyDescent="0.2">
      <c r="A259" t="s">
        <v>1773</v>
      </c>
      <c r="B259" t="s">
        <v>718</v>
      </c>
      <c r="C259">
        <v>318</v>
      </c>
      <c r="D259" s="33">
        <v>520500</v>
      </c>
      <c r="E259" s="31">
        <v>3</v>
      </c>
      <c r="F259" s="31">
        <v>0</v>
      </c>
      <c r="G259" s="40">
        <v>0</v>
      </c>
      <c r="I259" s="31">
        <v>1</v>
      </c>
      <c r="J259" s="31">
        <v>0</v>
      </c>
      <c r="K259" s="40">
        <v>0</v>
      </c>
    </row>
    <row r="260" spans="1:11" x14ac:dyDescent="0.2">
      <c r="A260" t="s">
        <v>1774</v>
      </c>
      <c r="B260" t="s">
        <v>1535</v>
      </c>
      <c r="C260">
        <v>331</v>
      </c>
      <c r="D260" s="33">
        <v>479000</v>
      </c>
      <c r="E260" s="31">
        <v>2</v>
      </c>
      <c r="F260" s="31">
        <v>1</v>
      </c>
      <c r="G260" s="40">
        <v>0.5</v>
      </c>
      <c r="I260" s="31">
        <v>0</v>
      </c>
      <c r="J260" s="31">
        <v>0</v>
      </c>
      <c r="K260" s="40">
        <v>0</v>
      </c>
    </row>
    <row r="261" spans="1:11" x14ac:dyDescent="0.2">
      <c r="A261" t="s">
        <v>1806</v>
      </c>
      <c r="B261" t="s">
        <v>1722</v>
      </c>
      <c r="C261">
        <v>320</v>
      </c>
      <c r="D261" s="33">
        <v>517000</v>
      </c>
      <c r="E261" s="31">
        <v>3</v>
      </c>
      <c r="F261" s="31">
        <v>0</v>
      </c>
      <c r="G261" s="40">
        <v>0</v>
      </c>
      <c r="I261" s="31">
        <v>0</v>
      </c>
      <c r="J261" s="31">
        <v>0</v>
      </c>
      <c r="K261" s="40">
        <v>0</v>
      </c>
    </row>
    <row r="262" spans="1:11" x14ac:dyDescent="0.2">
      <c r="A262" t="s">
        <v>810</v>
      </c>
      <c r="B262" t="s">
        <v>711</v>
      </c>
      <c r="C262">
        <v>359</v>
      </c>
      <c r="D262" s="33">
        <v>359000</v>
      </c>
      <c r="E262" s="31">
        <v>6</v>
      </c>
      <c r="F262" s="31">
        <v>2</v>
      </c>
      <c r="G262" s="40">
        <v>0.33333333333333331</v>
      </c>
      <c r="I262" s="31">
        <v>1</v>
      </c>
      <c r="J262" s="31">
        <v>0</v>
      </c>
      <c r="K262" s="40">
        <v>0</v>
      </c>
    </row>
    <row r="263" spans="1:11" x14ac:dyDescent="0.2">
      <c r="A263" t="s">
        <v>1807</v>
      </c>
      <c r="B263" t="s">
        <v>1738</v>
      </c>
      <c r="C263">
        <v>474</v>
      </c>
      <c r="D263" s="33">
        <v>95000</v>
      </c>
      <c r="E263" s="31">
        <v>1</v>
      </c>
      <c r="F263" s="31">
        <v>0</v>
      </c>
      <c r="G263" s="40">
        <v>0</v>
      </c>
      <c r="I263" s="31">
        <v>0</v>
      </c>
      <c r="J263" s="31">
        <v>0</v>
      </c>
      <c r="K263" s="40">
        <v>0</v>
      </c>
    </row>
    <row r="264" spans="1:11" x14ac:dyDescent="0.2">
      <c r="A264" t="s">
        <v>895</v>
      </c>
      <c r="B264" t="s">
        <v>420</v>
      </c>
      <c r="C264">
        <v>427</v>
      </c>
      <c r="D264" s="33">
        <v>177500</v>
      </c>
      <c r="E264" s="31">
        <v>1</v>
      </c>
      <c r="F264" s="31">
        <v>0</v>
      </c>
      <c r="G264" s="40">
        <v>0</v>
      </c>
      <c r="I264" s="31">
        <v>0</v>
      </c>
      <c r="J264" s="31">
        <v>0</v>
      </c>
      <c r="K264" s="40">
        <v>0</v>
      </c>
    </row>
    <row r="265" spans="1:11" x14ac:dyDescent="0.2">
      <c r="A265" t="s">
        <v>670</v>
      </c>
      <c r="B265" t="s">
        <v>1036</v>
      </c>
      <c r="C265">
        <v>305</v>
      </c>
      <c r="D265" s="33">
        <v>576900</v>
      </c>
      <c r="E265" s="31">
        <v>3</v>
      </c>
      <c r="F265" s="31">
        <v>3</v>
      </c>
      <c r="G265" s="40">
        <v>1</v>
      </c>
      <c r="I265" s="31">
        <v>0</v>
      </c>
      <c r="J265" s="31">
        <v>0</v>
      </c>
      <c r="K265" s="40">
        <v>0</v>
      </c>
    </row>
    <row r="266" spans="1:11" x14ac:dyDescent="0.2">
      <c r="A266" t="s">
        <v>1613</v>
      </c>
      <c r="B266" t="s">
        <v>1448</v>
      </c>
      <c r="C266">
        <v>283</v>
      </c>
      <c r="D266" s="33">
        <v>681500</v>
      </c>
      <c r="E266" s="31">
        <v>4</v>
      </c>
      <c r="F266" s="31">
        <v>2</v>
      </c>
      <c r="G266" s="40">
        <v>0.5</v>
      </c>
      <c r="I266" s="31">
        <v>1</v>
      </c>
      <c r="J266" s="31">
        <v>1</v>
      </c>
      <c r="K266" s="40">
        <v>1</v>
      </c>
    </row>
    <row r="267" spans="1:11" x14ac:dyDescent="0.2">
      <c r="A267" t="s">
        <v>896</v>
      </c>
      <c r="B267" t="s">
        <v>300</v>
      </c>
      <c r="C267">
        <v>140</v>
      </c>
      <c r="D267" s="33">
        <v>1847420</v>
      </c>
      <c r="E267" s="31">
        <v>11</v>
      </c>
      <c r="F267" s="31">
        <v>9</v>
      </c>
      <c r="G267" s="40">
        <v>0.81818181818181823</v>
      </c>
      <c r="I267" s="31">
        <v>0</v>
      </c>
      <c r="J267" s="31">
        <v>0</v>
      </c>
      <c r="K267" s="40">
        <v>0</v>
      </c>
    </row>
    <row r="268" spans="1:11" x14ac:dyDescent="0.2">
      <c r="A268" t="s">
        <v>1355</v>
      </c>
      <c r="B268" t="s">
        <v>5</v>
      </c>
      <c r="C268">
        <v>65</v>
      </c>
      <c r="D268" s="33">
        <v>3266270</v>
      </c>
      <c r="E268" s="31">
        <v>17</v>
      </c>
      <c r="F268" s="31">
        <v>12</v>
      </c>
      <c r="G268" s="40">
        <v>0.70588235294117652</v>
      </c>
      <c r="I268" s="31">
        <v>1</v>
      </c>
      <c r="J268" s="31">
        <v>1</v>
      </c>
      <c r="K268" s="40">
        <v>1</v>
      </c>
    </row>
    <row r="269" spans="1:11" x14ac:dyDescent="0.2">
      <c r="A269" t="s">
        <v>1775</v>
      </c>
      <c r="B269" t="s">
        <v>523</v>
      </c>
      <c r="C269">
        <v>437</v>
      </c>
      <c r="D269" s="33">
        <v>166750</v>
      </c>
      <c r="E269" s="31">
        <v>2</v>
      </c>
      <c r="F269" s="31">
        <v>0</v>
      </c>
      <c r="G269" s="40">
        <v>0</v>
      </c>
      <c r="I269" s="31">
        <v>1</v>
      </c>
      <c r="J269" s="31">
        <v>0</v>
      </c>
      <c r="K269" s="40">
        <v>0</v>
      </c>
    </row>
    <row r="270" spans="1:11" x14ac:dyDescent="0.2">
      <c r="A270" t="s">
        <v>490</v>
      </c>
      <c r="B270" t="s">
        <v>1036</v>
      </c>
      <c r="C270">
        <v>281</v>
      </c>
      <c r="D270" s="33">
        <v>693911</v>
      </c>
      <c r="E270" s="31">
        <v>8</v>
      </c>
      <c r="F270" s="31">
        <v>1</v>
      </c>
      <c r="G270" s="40">
        <v>0.125</v>
      </c>
      <c r="I270" s="31">
        <v>2</v>
      </c>
      <c r="J270" s="31">
        <v>0</v>
      </c>
      <c r="K270" s="40">
        <v>0</v>
      </c>
    </row>
    <row r="271" spans="1:11" x14ac:dyDescent="0.2">
      <c r="A271" t="s">
        <v>1062</v>
      </c>
      <c r="B271" t="s">
        <v>1036</v>
      </c>
      <c r="C271">
        <v>226</v>
      </c>
      <c r="D271" s="33">
        <v>1002900</v>
      </c>
      <c r="E271" s="31">
        <v>6</v>
      </c>
      <c r="F271" s="31">
        <v>2</v>
      </c>
      <c r="G271" s="40">
        <v>0.33333333333333331</v>
      </c>
      <c r="I271" s="31">
        <v>0</v>
      </c>
      <c r="J271" s="31">
        <v>0</v>
      </c>
      <c r="K271" s="40">
        <v>0</v>
      </c>
    </row>
    <row r="272" spans="1:11" x14ac:dyDescent="0.2">
      <c r="A272" t="s">
        <v>897</v>
      </c>
      <c r="B272" t="s">
        <v>1550</v>
      </c>
      <c r="C272">
        <v>251</v>
      </c>
      <c r="D272" s="33">
        <v>823000</v>
      </c>
      <c r="E272" s="31">
        <v>7</v>
      </c>
      <c r="F272" s="31">
        <v>1</v>
      </c>
      <c r="G272" s="40">
        <v>0.14285714285714285</v>
      </c>
      <c r="I272" s="31">
        <v>0</v>
      </c>
      <c r="J272" s="31">
        <v>0</v>
      </c>
      <c r="K272" s="40">
        <v>0</v>
      </c>
    </row>
    <row r="273" spans="1:11" x14ac:dyDescent="0.2">
      <c r="A273" t="s">
        <v>1432</v>
      </c>
      <c r="B273" t="s">
        <v>107</v>
      </c>
      <c r="C273">
        <v>163</v>
      </c>
      <c r="D273" s="33">
        <v>1574050</v>
      </c>
      <c r="E273" s="31">
        <v>8</v>
      </c>
      <c r="F273" s="31">
        <v>0</v>
      </c>
      <c r="G273" s="40">
        <v>0</v>
      </c>
      <c r="I273" s="31">
        <v>0</v>
      </c>
      <c r="J273" s="31">
        <v>0</v>
      </c>
      <c r="K273" s="40">
        <v>0</v>
      </c>
    </row>
    <row r="274" spans="1:11" x14ac:dyDescent="0.2">
      <c r="A274" t="s">
        <v>595</v>
      </c>
      <c r="B274" t="s">
        <v>1099</v>
      </c>
      <c r="C274">
        <v>295</v>
      </c>
      <c r="D274" s="33">
        <v>647900</v>
      </c>
      <c r="E274" s="31">
        <v>4</v>
      </c>
      <c r="F274" s="31">
        <v>1</v>
      </c>
      <c r="G274" s="40">
        <v>0.25</v>
      </c>
      <c r="I274" s="31">
        <v>1</v>
      </c>
      <c r="J274" s="31">
        <v>1</v>
      </c>
      <c r="K274" s="40">
        <v>1</v>
      </c>
    </row>
    <row r="275" spans="1:11" x14ac:dyDescent="0.2">
      <c r="A275" t="s">
        <v>1589</v>
      </c>
      <c r="B275" t="s">
        <v>1180</v>
      </c>
      <c r="C275">
        <v>123</v>
      </c>
      <c r="D275" s="33">
        <v>2085900</v>
      </c>
      <c r="E275" s="31">
        <v>15</v>
      </c>
      <c r="F275" s="31">
        <v>5</v>
      </c>
      <c r="G275" s="40">
        <v>0.33333333333333331</v>
      </c>
      <c r="I275" s="31">
        <v>2</v>
      </c>
      <c r="J275" s="31">
        <v>2</v>
      </c>
      <c r="K275" s="40">
        <v>1</v>
      </c>
    </row>
    <row r="276" spans="1:11" x14ac:dyDescent="0.2">
      <c r="A276" t="s">
        <v>1776</v>
      </c>
      <c r="B276" t="s">
        <v>1751</v>
      </c>
      <c r="C276">
        <v>322</v>
      </c>
      <c r="D276" s="33">
        <v>513000</v>
      </c>
      <c r="E276" s="31">
        <v>4</v>
      </c>
      <c r="F276" s="31">
        <v>0</v>
      </c>
      <c r="G276" s="40">
        <v>0</v>
      </c>
      <c r="I276" s="31">
        <v>2</v>
      </c>
      <c r="J276" s="31">
        <v>0</v>
      </c>
      <c r="K276" s="40">
        <v>0</v>
      </c>
    </row>
    <row r="277" spans="1:11" x14ac:dyDescent="0.2">
      <c r="A277" t="s">
        <v>898</v>
      </c>
      <c r="B277" t="s">
        <v>1448</v>
      </c>
      <c r="C277">
        <v>100</v>
      </c>
      <c r="D277" s="33">
        <v>2398999</v>
      </c>
      <c r="E277" s="31">
        <v>9</v>
      </c>
      <c r="F277" s="31">
        <v>2</v>
      </c>
      <c r="G277" s="40">
        <v>0.22222222222222221</v>
      </c>
      <c r="I277" s="31">
        <v>2</v>
      </c>
      <c r="J277" s="31">
        <v>0</v>
      </c>
      <c r="K277" s="40">
        <v>0</v>
      </c>
    </row>
    <row r="278" spans="1:11" x14ac:dyDescent="0.2">
      <c r="A278" t="s">
        <v>388</v>
      </c>
      <c r="B278" t="s">
        <v>5</v>
      </c>
      <c r="C278">
        <v>21</v>
      </c>
      <c r="D278" s="33">
        <v>5948100</v>
      </c>
      <c r="E278" s="31">
        <v>33</v>
      </c>
      <c r="F278" s="31">
        <v>21</v>
      </c>
      <c r="G278" s="40">
        <v>0.63636363636363635</v>
      </c>
      <c r="I278" s="31">
        <v>4</v>
      </c>
      <c r="J278" s="31">
        <v>3</v>
      </c>
      <c r="K278" s="40">
        <v>0.75</v>
      </c>
    </row>
    <row r="279" spans="1:11" x14ac:dyDescent="0.2">
      <c r="A279" t="s">
        <v>627</v>
      </c>
      <c r="B279" t="s">
        <v>1546</v>
      </c>
      <c r="C279">
        <v>97</v>
      </c>
      <c r="D279" s="33">
        <v>2421900</v>
      </c>
      <c r="E279" s="31">
        <v>13</v>
      </c>
      <c r="F279" s="31">
        <v>0</v>
      </c>
      <c r="G279" s="40">
        <v>0</v>
      </c>
      <c r="I279" s="31">
        <v>1</v>
      </c>
      <c r="J279" s="31">
        <v>0</v>
      </c>
      <c r="K279" s="40">
        <v>0</v>
      </c>
    </row>
    <row r="280" spans="1:11" x14ac:dyDescent="0.2">
      <c r="A280" t="s">
        <v>900</v>
      </c>
      <c r="B280" t="s">
        <v>1036</v>
      </c>
      <c r="C280">
        <v>11</v>
      </c>
      <c r="D280" s="33">
        <v>7939340</v>
      </c>
      <c r="E280" s="31">
        <v>51</v>
      </c>
      <c r="F280" s="31">
        <v>16</v>
      </c>
      <c r="G280" s="40">
        <v>0.31372549019607843</v>
      </c>
      <c r="I280" s="31">
        <v>0</v>
      </c>
      <c r="J280" s="31">
        <v>0</v>
      </c>
      <c r="K280" s="40">
        <v>0</v>
      </c>
    </row>
    <row r="281" spans="1:11" x14ac:dyDescent="0.2">
      <c r="A281" t="s">
        <v>1517</v>
      </c>
      <c r="B281" t="s">
        <v>1036</v>
      </c>
      <c r="C281">
        <v>247</v>
      </c>
      <c r="D281" s="33">
        <v>858900</v>
      </c>
      <c r="E281" s="31">
        <v>7</v>
      </c>
      <c r="F281" s="31">
        <v>0</v>
      </c>
      <c r="G281" s="40">
        <v>0</v>
      </c>
      <c r="I281" s="31">
        <v>0</v>
      </c>
      <c r="J281" s="31">
        <v>0</v>
      </c>
      <c r="K281" s="40">
        <v>0</v>
      </c>
    </row>
    <row r="282" spans="1:11" x14ac:dyDescent="0.2">
      <c r="A282" t="s">
        <v>746</v>
      </c>
      <c r="B282" t="s">
        <v>1535</v>
      </c>
      <c r="C282">
        <v>15</v>
      </c>
      <c r="D282" s="33">
        <v>6973796</v>
      </c>
      <c r="E282" s="31">
        <v>30</v>
      </c>
      <c r="F282" s="31">
        <v>17</v>
      </c>
      <c r="G282" s="40">
        <v>0.56666666666666665</v>
      </c>
      <c r="I282" s="31">
        <v>1</v>
      </c>
      <c r="J282" s="31">
        <v>1</v>
      </c>
      <c r="K282" s="40">
        <v>1</v>
      </c>
    </row>
    <row r="283" spans="1:11" x14ac:dyDescent="0.2">
      <c r="A283" t="s">
        <v>170</v>
      </c>
      <c r="B283" t="s">
        <v>1703</v>
      </c>
      <c r="C283">
        <v>133</v>
      </c>
      <c r="D283" s="33">
        <v>1927400</v>
      </c>
      <c r="E283" s="31">
        <v>12</v>
      </c>
      <c r="F283" s="31">
        <v>3</v>
      </c>
      <c r="G283" s="40">
        <v>0.25</v>
      </c>
      <c r="I283" s="31">
        <v>1</v>
      </c>
      <c r="J283" s="31">
        <v>0</v>
      </c>
      <c r="K283" s="40">
        <v>0</v>
      </c>
    </row>
    <row r="284" spans="1:11" x14ac:dyDescent="0.2">
      <c r="A284" t="s">
        <v>901</v>
      </c>
      <c r="B284" t="s">
        <v>300</v>
      </c>
      <c r="C284">
        <v>34</v>
      </c>
      <c r="D284" s="33">
        <v>4826930</v>
      </c>
      <c r="E284" s="31">
        <v>30</v>
      </c>
      <c r="F284" s="31">
        <v>15</v>
      </c>
      <c r="G284" s="40">
        <v>0.5</v>
      </c>
      <c r="I284" s="31">
        <v>5</v>
      </c>
      <c r="J284" s="31">
        <v>3</v>
      </c>
      <c r="K284" s="40">
        <v>0.6</v>
      </c>
    </row>
    <row r="285" spans="1:11" x14ac:dyDescent="0.2">
      <c r="A285" t="s">
        <v>902</v>
      </c>
      <c r="B285" t="s">
        <v>523</v>
      </c>
      <c r="C285">
        <v>135</v>
      </c>
      <c r="D285" s="33">
        <v>1916200</v>
      </c>
      <c r="E285" s="31">
        <v>12</v>
      </c>
      <c r="F285" s="31">
        <v>3</v>
      </c>
      <c r="G285" s="40">
        <v>0.25</v>
      </c>
      <c r="I285" s="31">
        <v>0</v>
      </c>
      <c r="J285" s="31">
        <v>0</v>
      </c>
      <c r="K285" s="40">
        <v>0</v>
      </c>
    </row>
    <row r="286" spans="1:11" x14ac:dyDescent="0.2">
      <c r="A286" t="s">
        <v>696</v>
      </c>
      <c r="B286" t="s">
        <v>540</v>
      </c>
      <c r="C286">
        <v>172</v>
      </c>
      <c r="D286" s="33">
        <v>1425865</v>
      </c>
      <c r="E286" s="31">
        <v>11</v>
      </c>
      <c r="F286" s="31">
        <v>1</v>
      </c>
      <c r="G286" s="40">
        <v>9.0909090909090912E-2</v>
      </c>
      <c r="I286" s="31">
        <v>5</v>
      </c>
      <c r="J286" s="31">
        <v>0</v>
      </c>
      <c r="K286" s="40">
        <v>0</v>
      </c>
    </row>
    <row r="287" spans="1:11" x14ac:dyDescent="0.2">
      <c r="A287" t="s">
        <v>1808</v>
      </c>
      <c r="B287" t="s">
        <v>1689</v>
      </c>
      <c r="C287">
        <v>426</v>
      </c>
      <c r="D287" s="33">
        <v>179300</v>
      </c>
      <c r="E287" s="31">
        <v>2</v>
      </c>
      <c r="F287" s="31">
        <v>2</v>
      </c>
      <c r="G287" s="40">
        <v>1</v>
      </c>
      <c r="I287" s="31">
        <v>0</v>
      </c>
      <c r="J287" s="31">
        <v>0</v>
      </c>
      <c r="K287" s="40">
        <v>0</v>
      </c>
    </row>
    <row r="288" spans="1:11" x14ac:dyDescent="0.2">
      <c r="A288" t="s">
        <v>1777</v>
      </c>
      <c r="B288" t="s">
        <v>5</v>
      </c>
      <c r="C288">
        <v>446</v>
      </c>
      <c r="D288" s="33">
        <v>156000</v>
      </c>
      <c r="E288" s="31">
        <v>1</v>
      </c>
      <c r="F288" s="31">
        <v>1</v>
      </c>
      <c r="G288" s="40">
        <v>1</v>
      </c>
      <c r="I288" s="31">
        <v>1</v>
      </c>
      <c r="J288" s="31">
        <v>1</v>
      </c>
      <c r="K288" s="40">
        <v>1</v>
      </c>
    </row>
    <row r="289" spans="1:11" x14ac:dyDescent="0.2">
      <c r="A289" t="s">
        <v>1671</v>
      </c>
      <c r="B289" t="s">
        <v>1649</v>
      </c>
      <c r="C289">
        <v>346</v>
      </c>
      <c r="D289" s="33">
        <v>427000</v>
      </c>
      <c r="E289" s="31">
        <v>2</v>
      </c>
      <c r="F289" s="31">
        <v>0</v>
      </c>
      <c r="G289" s="40">
        <v>0</v>
      </c>
      <c r="I289" s="31">
        <v>0</v>
      </c>
      <c r="J289" s="31">
        <v>0</v>
      </c>
      <c r="K289" s="40">
        <v>0</v>
      </c>
    </row>
    <row r="290" spans="1:11" x14ac:dyDescent="0.2">
      <c r="A290" t="s">
        <v>1672</v>
      </c>
      <c r="B290" t="s">
        <v>1640</v>
      </c>
      <c r="C290">
        <v>175</v>
      </c>
      <c r="D290" s="33">
        <v>1393400</v>
      </c>
      <c r="E290" s="31">
        <v>10</v>
      </c>
      <c r="F290" s="31">
        <v>2</v>
      </c>
      <c r="G290" s="40">
        <v>0.2</v>
      </c>
      <c r="I290" s="31">
        <v>0</v>
      </c>
      <c r="J290" s="31">
        <v>0</v>
      </c>
      <c r="K290" s="40">
        <v>0</v>
      </c>
    </row>
    <row r="291" spans="1:11" x14ac:dyDescent="0.2">
      <c r="A291" t="s">
        <v>1809</v>
      </c>
      <c r="B291" t="s">
        <v>1727</v>
      </c>
      <c r="C291">
        <v>386</v>
      </c>
      <c r="D291" s="33">
        <v>269900</v>
      </c>
      <c r="E291" s="31">
        <v>1</v>
      </c>
      <c r="F291" s="31">
        <v>0</v>
      </c>
      <c r="G291" s="40">
        <v>0</v>
      </c>
      <c r="I291" s="31">
        <v>0</v>
      </c>
      <c r="J291" s="31">
        <v>0</v>
      </c>
      <c r="K291" s="40">
        <v>0</v>
      </c>
    </row>
    <row r="292" spans="1:11" x14ac:dyDescent="0.2">
      <c r="A292" t="s">
        <v>1810</v>
      </c>
      <c r="B292" t="s">
        <v>1457</v>
      </c>
      <c r="C292">
        <v>455</v>
      </c>
      <c r="D292" s="33">
        <v>144000</v>
      </c>
      <c r="E292" s="31">
        <v>1</v>
      </c>
      <c r="F292" s="31">
        <v>0</v>
      </c>
      <c r="G292" s="40">
        <v>0</v>
      </c>
      <c r="I292" s="31">
        <v>0</v>
      </c>
      <c r="J292" s="31">
        <v>0</v>
      </c>
      <c r="K292" s="40">
        <v>0</v>
      </c>
    </row>
    <row r="293" spans="1:11" x14ac:dyDescent="0.2">
      <c r="A293" t="s">
        <v>1028</v>
      </c>
      <c r="B293" t="s">
        <v>116</v>
      </c>
      <c r="C293">
        <v>329</v>
      </c>
      <c r="D293" s="33">
        <v>485000</v>
      </c>
      <c r="E293" s="31">
        <v>3</v>
      </c>
      <c r="F293" s="31">
        <v>2</v>
      </c>
      <c r="G293" s="40">
        <v>0.66666666666666663</v>
      </c>
      <c r="I293" s="31">
        <v>0</v>
      </c>
      <c r="J293" s="31">
        <v>0</v>
      </c>
      <c r="K293" s="40">
        <v>0</v>
      </c>
    </row>
    <row r="294" spans="1:11" x14ac:dyDescent="0.2">
      <c r="A294" t="s">
        <v>1590</v>
      </c>
      <c r="B294" t="s">
        <v>1100</v>
      </c>
      <c r="C294">
        <v>173</v>
      </c>
      <c r="D294" s="33">
        <v>1406700</v>
      </c>
      <c r="E294" s="31">
        <v>8</v>
      </c>
      <c r="F294" s="31">
        <v>6</v>
      </c>
      <c r="G294" s="40">
        <v>0.75</v>
      </c>
      <c r="I294" s="31">
        <v>0</v>
      </c>
      <c r="J294" s="31">
        <v>0</v>
      </c>
      <c r="K294" s="40">
        <v>0</v>
      </c>
    </row>
    <row r="295" spans="1:11" x14ac:dyDescent="0.2">
      <c r="A295" t="s">
        <v>1673</v>
      </c>
      <c r="B295" t="s">
        <v>300</v>
      </c>
      <c r="C295">
        <v>410</v>
      </c>
      <c r="D295" s="33">
        <v>212253</v>
      </c>
      <c r="E295" s="31">
        <v>2</v>
      </c>
      <c r="F295" s="31">
        <v>0</v>
      </c>
      <c r="G295" s="40">
        <v>0</v>
      </c>
      <c r="I295" s="31">
        <v>0</v>
      </c>
      <c r="J295" s="31">
        <v>0</v>
      </c>
      <c r="K295" s="40">
        <v>0</v>
      </c>
    </row>
    <row r="296" spans="1:11" x14ac:dyDescent="0.2">
      <c r="A296" t="s">
        <v>1778</v>
      </c>
      <c r="B296" t="s">
        <v>1533</v>
      </c>
      <c r="C296">
        <v>190</v>
      </c>
      <c r="D296" s="33">
        <v>1229000</v>
      </c>
      <c r="E296" s="31">
        <v>10</v>
      </c>
      <c r="F296" s="31">
        <v>0</v>
      </c>
      <c r="G296" s="40">
        <v>0</v>
      </c>
      <c r="I296" s="31">
        <v>4</v>
      </c>
      <c r="J296" s="31">
        <v>0</v>
      </c>
      <c r="K296" s="40">
        <v>0</v>
      </c>
    </row>
    <row r="297" spans="1:11" x14ac:dyDescent="0.2">
      <c r="A297" t="s">
        <v>1591</v>
      </c>
      <c r="B297" t="s">
        <v>1100</v>
      </c>
      <c r="C297">
        <v>142</v>
      </c>
      <c r="D297" s="33">
        <v>1820700</v>
      </c>
      <c r="E297" s="31">
        <v>14</v>
      </c>
      <c r="F297" s="31">
        <v>6</v>
      </c>
      <c r="G297" s="40">
        <v>0.42857142857142855</v>
      </c>
      <c r="I297" s="31">
        <v>1</v>
      </c>
      <c r="J297" s="31">
        <v>1</v>
      </c>
      <c r="K297" s="40">
        <v>1</v>
      </c>
    </row>
    <row r="298" spans="1:11" x14ac:dyDescent="0.2">
      <c r="A298" t="s">
        <v>1592</v>
      </c>
      <c r="B298" t="s">
        <v>1548</v>
      </c>
      <c r="C298">
        <v>387</v>
      </c>
      <c r="D298" s="33">
        <v>269000</v>
      </c>
      <c r="E298" s="31">
        <v>3</v>
      </c>
      <c r="F298" s="31">
        <v>0</v>
      </c>
      <c r="G298" s="40">
        <v>0</v>
      </c>
      <c r="I298" s="31">
        <v>0</v>
      </c>
      <c r="J298" s="31">
        <v>0</v>
      </c>
      <c r="K298" s="40">
        <v>0</v>
      </c>
    </row>
    <row r="299" spans="1:11" x14ac:dyDescent="0.2">
      <c r="A299" t="s">
        <v>628</v>
      </c>
      <c r="B299" t="s">
        <v>1459</v>
      </c>
      <c r="C299">
        <v>203</v>
      </c>
      <c r="D299" s="33">
        <v>1157862</v>
      </c>
      <c r="E299" s="31">
        <v>8</v>
      </c>
      <c r="F299" s="31">
        <v>0</v>
      </c>
      <c r="G299" s="40">
        <v>0</v>
      </c>
      <c r="I299" s="31">
        <v>2</v>
      </c>
      <c r="J299" s="31">
        <v>0</v>
      </c>
      <c r="K299" s="40">
        <v>0</v>
      </c>
    </row>
    <row r="300" spans="1:11" x14ac:dyDescent="0.2">
      <c r="A300" t="s">
        <v>858</v>
      </c>
      <c r="B300" t="s">
        <v>542</v>
      </c>
      <c r="C300">
        <v>134</v>
      </c>
      <c r="D300" s="33">
        <v>1923820</v>
      </c>
      <c r="E300" s="31">
        <v>10</v>
      </c>
      <c r="F300" s="31">
        <v>1</v>
      </c>
      <c r="G300" s="40">
        <v>0.1</v>
      </c>
      <c r="I300" s="31">
        <v>0</v>
      </c>
      <c r="J300" s="31">
        <v>0</v>
      </c>
      <c r="K300" s="40">
        <v>0</v>
      </c>
    </row>
    <row r="301" spans="1:11" x14ac:dyDescent="0.2">
      <c r="A301" t="s">
        <v>78</v>
      </c>
      <c r="B301" t="s">
        <v>311</v>
      </c>
      <c r="C301">
        <v>408</v>
      </c>
      <c r="D301" s="33">
        <v>217500</v>
      </c>
      <c r="E301" s="31">
        <v>1</v>
      </c>
      <c r="F301" s="31">
        <v>0</v>
      </c>
      <c r="G301" s="40">
        <v>0</v>
      </c>
      <c r="I301" s="31">
        <v>0</v>
      </c>
      <c r="J301" s="31">
        <v>0</v>
      </c>
      <c r="K301" s="40">
        <v>0</v>
      </c>
    </row>
    <row r="302" spans="1:11" x14ac:dyDescent="0.2">
      <c r="A302" t="s">
        <v>1120</v>
      </c>
      <c r="B302" t="s">
        <v>1100</v>
      </c>
      <c r="C302">
        <v>107</v>
      </c>
      <c r="D302" s="33">
        <v>2245200</v>
      </c>
      <c r="E302" s="31">
        <v>15</v>
      </c>
      <c r="F302" s="31">
        <v>7</v>
      </c>
      <c r="G302" s="40">
        <v>0.46666666666666667</v>
      </c>
      <c r="I302" s="31">
        <v>1</v>
      </c>
      <c r="J302" s="31">
        <v>1</v>
      </c>
      <c r="K302" s="40">
        <v>1</v>
      </c>
    </row>
    <row r="303" spans="1:11" x14ac:dyDescent="0.2">
      <c r="A303" t="s">
        <v>1121</v>
      </c>
      <c r="B303" t="s">
        <v>313</v>
      </c>
      <c r="C303">
        <v>337</v>
      </c>
      <c r="D303" s="33">
        <v>461000</v>
      </c>
      <c r="E303" s="31">
        <v>2</v>
      </c>
      <c r="F303" s="31">
        <v>1</v>
      </c>
      <c r="G303" s="40">
        <v>0.5</v>
      </c>
      <c r="I303" s="31">
        <v>0</v>
      </c>
      <c r="J303" s="31">
        <v>0</v>
      </c>
      <c r="K303" s="40">
        <v>0</v>
      </c>
    </row>
    <row r="304" spans="1:11" x14ac:dyDescent="0.2">
      <c r="A304" t="s">
        <v>597</v>
      </c>
      <c r="B304" t="s">
        <v>720</v>
      </c>
      <c r="C304">
        <v>493</v>
      </c>
      <c r="D304" s="33">
        <v>53000</v>
      </c>
      <c r="E304" s="31">
        <v>1</v>
      </c>
      <c r="F304" s="31">
        <v>0</v>
      </c>
      <c r="G304" s="40">
        <v>0</v>
      </c>
      <c r="I304" s="31">
        <v>0</v>
      </c>
      <c r="J304" s="31">
        <v>0</v>
      </c>
      <c r="K304" s="40">
        <v>0</v>
      </c>
    </row>
    <row r="305" spans="1:11" x14ac:dyDescent="0.2">
      <c r="A305" t="s">
        <v>1518</v>
      </c>
      <c r="B305" t="s">
        <v>5</v>
      </c>
      <c r="C305">
        <v>156</v>
      </c>
      <c r="D305" s="33">
        <v>1626800</v>
      </c>
      <c r="E305" s="31">
        <v>9</v>
      </c>
      <c r="F305" s="31">
        <v>1</v>
      </c>
      <c r="G305" s="40">
        <v>0.1111111111111111</v>
      </c>
      <c r="I305" s="31">
        <v>1</v>
      </c>
      <c r="J305" s="31">
        <v>0</v>
      </c>
      <c r="K305" s="40">
        <v>0</v>
      </c>
    </row>
    <row r="306" spans="1:11" x14ac:dyDescent="0.2">
      <c r="A306" t="s">
        <v>1519</v>
      </c>
      <c r="B306" t="s">
        <v>5</v>
      </c>
      <c r="C306">
        <v>90</v>
      </c>
      <c r="D306" s="33">
        <v>2606800</v>
      </c>
      <c r="E306" s="31">
        <v>16</v>
      </c>
      <c r="F306" s="31">
        <v>10</v>
      </c>
      <c r="G306" s="40">
        <v>0.625</v>
      </c>
      <c r="I306" s="31">
        <v>0</v>
      </c>
      <c r="J306" s="31">
        <v>0</v>
      </c>
      <c r="K306" s="40">
        <v>0</v>
      </c>
    </row>
    <row r="307" spans="1:11" x14ac:dyDescent="0.2">
      <c r="A307" t="s">
        <v>870</v>
      </c>
      <c r="B307" t="s">
        <v>303</v>
      </c>
      <c r="C307">
        <v>92</v>
      </c>
      <c r="D307" s="33">
        <v>2519300</v>
      </c>
      <c r="E307" s="31">
        <v>14</v>
      </c>
      <c r="F307" s="31">
        <v>14</v>
      </c>
      <c r="G307" s="40">
        <v>1</v>
      </c>
      <c r="I307" s="31">
        <v>0</v>
      </c>
      <c r="J307" s="31">
        <v>0</v>
      </c>
      <c r="K307" s="40">
        <v>0</v>
      </c>
    </row>
    <row r="308" spans="1:11" x14ac:dyDescent="0.2">
      <c r="A308" t="s">
        <v>629</v>
      </c>
      <c r="B308" t="s">
        <v>1535</v>
      </c>
      <c r="C308">
        <v>27</v>
      </c>
      <c r="D308" s="33">
        <v>5182000</v>
      </c>
      <c r="E308" s="31">
        <v>12</v>
      </c>
      <c r="F308" s="31">
        <v>9</v>
      </c>
      <c r="G308" s="40">
        <v>0.75</v>
      </c>
      <c r="I308" s="31">
        <v>2</v>
      </c>
      <c r="J308" s="31">
        <v>2</v>
      </c>
      <c r="K308" s="40">
        <v>1</v>
      </c>
    </row>
    <row r="309" spans="1:11" x14ac:dyDescent="0.2">
      <c r="A309" t="s">
        <v>599</v>
      </c>
      <c r="B309" t="s">
        <v>554</v>
      </c>
      <c r="C309">
        <v>102</v>
      </c>
      <c r="D309" s="33">
        <v>2355385</v>
      </c>
      <c r="E309" s="31">
        <v>16</v>
      </c>
      <c r="F309" s="31">
        <v>10</v>
      </c>
      <c r="G309" s="40">
        <v>0.625</v>
      </c>
      <c r="I309" s="31">
        <v>1</v>
      </c>
      <c r="J309" s="31">
        <v>1</v>
      </c>
      <c r="K309" s="40">
        <v>1</v>
      </c>
    </row>
    <row r="310" spans="1:11" x14ac:dyDescent="0.2">
      <c r="A310" t="s">
        <v>79</v>
      </c>
      <c r="B310" t="s">
        <v>127</v>
      </c>
      <c r="C310">
        <v>149</v>
      </c>
      <c r="D310" s="33">
        <v>1719750</v>
      </c>
      <c r="E310" s="31">
        <v>11</v>
      </c>
      <c r="F310" s="31">
        <v>3</v>
      </c>
      <c r="G310" s="40">
        <v>0.27272727272727271</v>
      </c>
      <c r="I310" s="31">
        <v>2</v>
      </c>
      <c r="J310" s="31">
        <v>1</v>
      </c>
      <c r="K310" s="40">
        <v>0.5</v>
      </c>
    </row>
    <row r="311" spans="1:11" x14ac:dyDescent="0.2">
      <c r="A311" t="s">
        <v>938</v>
      </c>
      <c r="B311" t="s">
        <v>300</v>
      </c>
      <c r="C311">
        <v>221</v>
      </c>
      <c r="D311" s="33">
        <v>1029900</v>
      </c>
      <c r="E311" s="31">
        <v>5</v>
      </c>
      <c r="F311" s="31">
        <v>1</v>
      </c>
      <c r="G311" s="40">
        <v>0.2</v>
      </c>
      <c r="I311" s="31">
        <v>1</v>
      </c>
      <c r="J311" s="31">
        <v>0</v>
      </c>
      <c r="K311" s="40">
        <v>0</v>
      </c>
    </row>
    <row r="312" spans="1:11" x14ac:dyDescent="0.2">
      <c r="A312" t="s">
        <v>1063</v>
      </c>
      <c r="B312" t="s">
        <v>300</v>
      </c>
      <c r="C312">
        <v>18</v>
      </c>
      <c r="D312" s="33">
        <v>6246981</v>
      </c>
      <c r="E312" s="31">
        <v>28</v>
      </c>
      <c r="F312" s="31">
        <v>10</v>
      </c>
      <c r="G312" s="40">
        <v>0.35714285714285715</v>
      </c>
      <c r="I312" s="31">
        <v>1</v>
      </c>
      <c r="J312" s="31">
        <v>0</v>
      </c>
      <c r="K312" s="40">
        <v>0</v>
      </c>
    </row>
    <row r="313" spans="1:11" x14ac:dyDescent="0.2">
      <c r="A313" t="s">
        <v>389</v>
      </c>
      <c r="B313" t="s">
        <v>958</v>
      </c>
      <c r="C313">
        <v>495</v>
      </c>
      <c r="D313" s="33">
        <v>45000</v>
      </c>
      <c r="E313" s="31">
        <v>1</v>
      </c>
      <c r="F313" s="31">
        <v>0</v>
      </c>
      <c r="G313" s="40">
        <v>0</v>
      </c>
      <c r="I313" s="31">
        <v>0</v>
      </c>
      <c r="J313" s="31">
        <v>0</v>
      </c>
      <c r="K313" s="40">
        <v>0</v>
      </c>
    </row>
    <row r="314" spans="1:11" x14ac:dyDescent="0.2">
      <c r="A314" t="s">
        <v>1340</v>
      </c>
      <c r="B314" t="s">
        <v>761</v>
      </c>
      <c r="C314">
        <v>416</v>
      </c>
      <c r="D314" s="33">
        <v>200000</v>
      </c>
      <c r="E314" s="31">
        <v>3</v>
      </c>
      <c r="F314" s="31">
        <v>1</v>
      </c>
      <c r="G314" s="40">
        <v>0.33333333333333331</v>
      </c>
      <c r="I314" s="31">
        <v>0</v>
      </c>
      <c r="J314" s="31">
        <v>0</v>
      </c>
      <c r="K314" s="40">
        <v>0</v>
      </c>
    </row>
    <row r="315" spans="1:11" x14ac:dyDescent="0.2">
      <c r="A315" t="s">
        <v>1614</v>
      </c>
      <c r="B315" t="s">
        <v>554</v>
      </c>
      <c r="C315">
        <v>345</v>
      </c>
      <c r="D315" s="33">
        <v>428000</v>
      </c>
      <c r="E315" s="31">
        <v>3</v>
      </c>
      <c r="F315" s="31">
        <v>1</v>
      </c>
      <c r="G315" s="40">
        <v>0.33333333333333331</v>
      </c>
      <c r="I315" s="31">
        <v>0</v>
      </c>
      <c r="J315" s="31">
        <v>0</v>
      </c>
      <c r="K315" s="40">
        <v>0</v>
      </c>
    </row>
    <row r="316" spans="1:11" x14ac:dyDescent="0.2">
      <c r="A316" t="s">
        <v>492</v>
      </c>
      <c r="B316" t="s">
        <v>1180</v>
      </c>
      <c r="C316">
        <v>117</v>
      </c>
      <c r="D316" s="33">
        <v>2138300</v>
      </c>
      <c r="E316" s="31">
        <v>13</v>
      </c>
      <c r="F316" s="31">
        <v>7</v>
      </c>
      <c r="G316" s="40">
        <v>0.53846153846153844</v>
      </c>
      <c r="I316" s="31">
        <v>0</v>
      </c>
      <c r="J316" s="31">
        <v>0</v>
      </c>
      <c r="K316" s="40">
        <v>0</v>
      </c>
    </row>
    <row r="317" spans="1:11" x14ac:dyDescent="0.2">
      <c r="A317" t="s">
        <v>1520</v>
      </c>
      <c r="B317" t="s">
        <v>1099</v>
      </c>
      <c r="C317">
        <v>64</v>
      </c>
      <c r="D317" s="33">
        <v>3268741</v>
      </c>
      <c r="E317" s="31">
        <v>15</v>
      </c>
      <c r="F317" s="31">
        <v>5</v>
      </c>
      <c r="G317" s="40">
        <v>0.33333333333333331</v>
      </c>
      <c r="I317" s="31">
        <v>0</v>
      </c>
      <c r="J317" s="31">
        <v>0</v>
      </c>
      <c r="K317" s="40">
        <v>0</v>
      </c>
    </row>
    <row r="318" spans="1:11" x14ac:dyDescent="0.2">
      <c r="A318" t="s">
        <v>1660</v>
      </c>
      <c r="B318" t="s">
        <v>718</v>
      </c>
      <c r="C318">
        <v>399</v>
      </c>
      <c r="D318" s="33">
        <v>235000</v>
      </c>
      <c r="E318" s="31">
        <v>2</v>
      </c>
      <c r="F318" s="31">
        <v>0</v>
      </c>
      <c r="G318" s="40">
        <v>0</v>
      </c>
      <c r="I318" s="31">
        <v>1</v>
      </c>
      <c r="J318" s="31">
        <v>0</v>
      </c>
      <c r="K318" s="40">
        <v>0</v>
      </c>
    </row>
    <row r="319" spans="1:11" x14ac:dyDescent="0.2">
      <c r="A319" t="s">
        <v>859</v>
      </c>
      <c r="B319" t="s">
        <v>1046</v>
      </c>
      <c r="C319">
        <v>114</v>
      </c>
      <c r="D319" s="33">
        <v>2170578</v>
      </c>
      <c r="E319" s="31">
        <v>17</v>
      </c>
      <c r="F319" s="31">
        <v>6</v>
      </c>
      <c r="G319" s="40">
        <v>0.35294117647058826</v>
      </c>
      <c r="I319" s="31">
        <v>2</v>
      </c>
      <c r="J319" s="31">
        <v>1</v>
      </c>
      <c r="K319" s="40">
        <v>0.5</v>
      </c>
    </row>
    <row r="320" spans="1:11" x14ac:dyDescent="0.2">
      <c r="A320" t="s">
        <v>1341</v>
      </c>
      <c r="B320" t="s">
        <v>300</v>
      </c>
      <c r="C320">
        <v>58</v>
      </c>
      <c r="D320" s="33">
        <v>3388475</v>
      </c>
      <c r="E320" s="31">
        <v>15</v>
      </c>
      <c r="F320" s="31">
        <v>7</v>
      </c>
      <c r="G320" s="40">
        <v>0.46666666666666667</v>
      </c>
      <c r="I320" s="31">
        <v>0</v>
      </c>
      <c r="J320" s="31">
        <v>0</v>
      </c>
      <c r="K320" s="40">
        <v>0</v>
      </c>
    </row>
    <row r="321" spans="1:11" x14ac:dyDescent="0.2">
      <c r="A321" t="s">
        <v>939</v>
      </c>
      <c r="B321" t="s">
        <v>1099</v>
      </c>
      <c r="C321">
        <v>287</v>
      </c>
      <c r="D321" s="33">
        <v>674000</v>
      </c>
      <c r="E321" s="31">
        <v>5</v>
      </c>
      <c r="F321" s="31">
        <v>2</v>
      </c>
      <c r="G321" s="40">
        <v>0.4</v>
      </c>
      <c r="I321" s="31">
        <v>0</v>
      </c>
      <c r="J321" s="31">
        <v>0</v>
      </c>
      <c r="K321" s="40">
        <v>0</v>
      </c>
    </row>
    <row r="322" spans="1:11" x14ac:dyDescent="0.2">
      <c r="A322" t="s">
        <v>940</v>
      </c>
      <c r="B322" t="s">
        <v>1476</v>
      </c>
      <c r="C322">
        <v>254</v>
      </c>
      <c r="D322" s="33">
        <v>806500</v>
      </c>
      <c r="E322" s="31">
        <v>6</v>
      </c>
      <c r="F322" s="31">
        <v>1</v>
      </c>
      <c r="G322" s="40">
        <v>0.16666666666666666</v>
      </c>
      <c r="I322" s="31">
        <v>1</v>
      </c>
      <c r="J322" s="31">
        <v>0</v>
      </c>
      <c r="K322" s="40">
        <v>0</v>
      </c>
    </row>
    <row r="323" spans="1:11" x14ac:dyDescent="0.2">
      <c r="A323" t="s">
        <v>1521</v>
      </c>
      <c r="B323" t="s">
        <v>1390</v>
      </c>
      <c r="C323">
        <v>344</v>
      </c>
      <c r="D323" s="33">
        <v>432100</v>
      </c>
      <c r="E323" s="31">
        <v>4</v>
      </c>
      <c r="F323" s="31">
        <v>0</v>
      </c>
      <c r="G323" s="40">
        <v>0</v>
      </c>
      <c r="I323" s="31">
        <v>0</v>
      </c>
      <c r="J323" s="31">
        <v>0</v>
      </c>
      <c r="K323" s="40">
        <v>0</v>
      </c>
    </row>
    <row r="324" spans="1:11" x14ac:dyDescent="0.2">
      <c r="A324" t="s">
        <v>747</v>
      </c>
      <c r="B324" t="s">
        <v>1448</v>
      </c>
      <c r="C324">
        <v>105</v>
      </c>
      <c r="D324" s="33">
        <v>2313000</v>
      </c>
      <c r="E324" s="31">
        <v>11</v>
      </c>
      <c r="F324" s="31">
        <v>2</v>
      </c>
      <c r="G324" s="40">
        <v>0.18181818181818182</v>
      </c>
      <c r="I324" s="31">
        <v>1</v>
      </c>
      <c r="J324" s="31">
        <v>0</v>
      </c>
      <c r="K324" s="40">
        <v>0</v>
      </c>
    </row>
    <row r="325" spans="1:11" x14ac:dyDescent="0.2">
      <c r="A325" t="s">
        <v>1029</v>
      </c>
      <c r="B325" t="s">
        <v>1076</v>
      </c>
      <c r="C325">
        <v>304</v>
      </c>
      <c r="D325" s="33">
        <v>594900</v>
      </c>
      <c r="E325" s="31">
        <v>4</v>
      </c>
      <c r="F325" s="31">
        <v>1</v>
      </c>
      <c r="G325" s="40">
        <v>0.25</v>
      </c>
      <c r="I325" s="31">
        <v>1</v>
      </c>
      <c r="J325" s="31">
        <v>0</v>
      </c>
      <c r="K325" s="40">
        <v>0</v>
      </c>
    </row>
    <row r="326" spans="1:11" x14ac:dyDescent="0.2">
      <c r="A326" t="s">
        <v>1779</v>
      </c>
      <c r="B326" t="s">
        <v>5</v>
      </c>
      <c r="C326">
        <v>150</v>
      </c>
      <c r="D326" s="33">
        <v>1713875</v>
      </c>
      <c r="E326" s="31">
        <v>11</v>
      </c>
      <c r="F326" s="31">
        <v>2</v>
      </c>
      <c r="G326" s="40">
        <v>0.18181818181818182</v>
      </c>
      <c r="I326" s="31">
        <v>2</v>
      </c>
      <c r="J326" s="31">
        <v>0</v>
      </c>
      <c r="K326" s="40">
        <v>0</v>
      </c>
    </row>
    <row r="327" spans="1:11" x14ac:dyDescent="0.2">
      <c r="A327" t="s">
        <v>1493</v>
      </c>
      <c r="B327" t="s">
        <v>523</v>
      </c>
      <c r="C327">
        <v>192</v>
      </c>
      <c r="D327" s="33">
        <v>1221900</v>
      </c>
      <c r="E327" s="31">
        <v>7</v>
      </c>
      <c r="F327" s="31">
        <v>2</v>
      </c>
      <c r="G327" s="40">
        <v>0.2857142857142857</v>
      </c>
      <c r="I327" s="31">
        <v>1</v>
      </c>
      <c r="J327" s="31">
        <v>0</v>
      </c>
      <c r="K327" s="40">
        <v>0</v>
      </c>
    </row>
    <row r="328" spans="1:11" x14ac:dyDescent="0.2">
      <c r="A328" t="s">
        <v>941</v>
      </c>
      <c r="B328" t="s">
        <v>1100</v>
      </c>
      <c r="C328">
        <v>63</v>
      </c>
      <c r="D328" s="33">
        <v>3288900</v>
      </c>
      <c r="E328" s="31">
        <v>22</v>
      </c>
      <c r="F328" s="31">
        <v>16</v>
      </c>
      <c r="G328" s="40">
        <v>0.72727272727272729</v>
      </c>
      <c r="I328" s="31">
        <v>3</v>
      </c>
      <c r="J328" s="31">
        <v>3</v>
      </c>
      <c r="K328" s="40">
        <v>1</v>
      </c>
    </row>
    <row r="329" spans="1:11" x14ac:dyDescent="0.2">
      <c r="A329" t="s">
        <v>1616</v>
      </c>
      <c r="B329" t="s">
        <v>1233</v>
      </c>
      <c r="C329">
        <v>440</v>
      </c>
      <c r="D329" s="33">
        <v>163000</v>
      </c>
      <c r="E329" s="31">
        <v>1</v>
      </c>
      <c r="F329" s="31">
        <v>0</v>
      </c>
      <c r="G329" s="40">
        <v>0</v>
      </c>
      <c r="I329" s="31">
        <v>0</v>
      </c>
      <c r="J329" s="31">
        <v>0</v>
      </c>
      <c r="K329" s="40">
        <v>0</v>
      </c>
    </row>
    <row r="330" spans="1:11" x14ac:dyDescent="0.2">
      <c r="A330" t="s">
        <v>1434</v>
      </c>
      <c r="B330" t="s">
        <v>1099</v>
      </c>
      <c r="C330">
        <v>398</v>
      </c>
      <c r="D330" s="33">
        <v>239500</v>
      </c>
      <c r="E330" s="31">
        <v>3</v>
      </c>
      <c r="F330" s="31">
        <v>1</v>
      </c>
      <c r="G330" s="40">
        <v>0.33333333333333331</v>
      </c>
      <c r="I330" s="31">
        <v>1</v>
      </c>
      <c r="J330" s="31">
        <v>0</v>
      </c>
      <c r="K330" s="40">
        <v>0</v>
      </c>
    </row>
    <row r="331" spans="1:11" x14ac:dyDescent="0.2">
      <c r="A331" t="s">
        <v>943</v>
      </c>
      <c r="B331" t="s">
        <v>321</v>
      </c>
      <c r="C331">
        <v>405</v>
      </c>
      <c r="D331" s="33">
        <v>219900</v>
      </c>
      <c r="E331" s="31">
        <v>1</v>
      </c>
      <c r="F331" s="31">
        <v>1</v>
      </c>
      <c r="G331" s="40">
        <v>1</v>
      </c>
      <c r="I331" s="31">
        <v>0</v>
      </c>
      <c r="J331" s="31">
        <v>0</v>
      </c>
      <c r="K331" s="40">
        <v>0</v>
      </c>
    </row>
    <row r="332" spans="1:11" x14ac:dyDescent="0.2">
      <c r="A332" t="s">
        <v>1780</v>
      </c>
      <c r="B332" t="s">
        <v>1099</v>
      </c>
      <c r="C332">
        <v>482</v>
      </c>
      <c r="D332" s="33">
        <v>75000</v>
      </c>
      <c r="E332" s="31">
        <v>1</v>
      </c>
      <c r="F332" s="31">
        <v>0</v>
      </c>
      <c r="G332" s="40">
        <v>0</v>
      </c>
      <c r="I332" s="31">
        <v>1</v>
      </c>
      <c r="J332" s="31">
        <v>0</v>
      </c>
      <c r="K332" s="40">
        <v>0</v>
      </c>
    </row>
    <row r="333" spans="1:11" x14ac:dyDescent="0.2">
      <c r="A333" t="s">
        <v>1466</v>
      </c>
      <c r="B333" t="s">
        <v>1110</v>
      </c>
      <c r="C333">
        <v>478</v>
      </c>
      <c r="D333" s="33">
        <v>82000</v>
      </c>
      <c r="E333" s="31">
        <v>1</v>
      </c>
      <c r="F333" s="31">
        <v>0</v>
      </c>
      <c r="G333" s="40">
        <v>0</v>
      </c>
      <c r="I333" s="31">
        <v>0</v>
      </c>
      <c r="J333" s="31">
        <v>0</v>
      </c>
      <c r="K333" s="40">
        <v>0</v>
      </c>
    </row>
    <row r="334" spans="1:11" x14ac:dyDescent="0.2">
      <c r="A334" t="s">
        <v>1674</v>
      </c>
      <c r="B334" t="s">
        <v>1535</v>
      </c>
      <c r="C334">
        <v>124</v>
      </c>
      <c r="D334" s="33">
        <v>2071760</v>
      </c>
      <c r="E334" s="31">
        <v>8</v>
      </c>
      <c r="F334" s="31">
        <v>2</v>
      </c>
      <c r="G334" s="40">
        <v>0.25</v>
      </c>
      <c r="I334" s="31">
        <v>1</v>
      </c>
      <c r="J334" s="31">
        <v>0</v>
      </c>
      <c r="K334" s="40">
        <v>0</v>
      </c>
    </row>
    <row r="335" spans="1:11" x14ac:dyDescent="0.2">
      <c r="A335" t="s">
        <v>442</v>
      </c>
      <c r="B335" t="s">
        <v>1037</v>
      </c>
      <c r="C335">
        <v>421</v>
      </c>
      <c r="D335" s="33">
        <v>192500</v>
      </c>
      <c r="E335" s="31">
        <v>1</v>
      </c>
      <c r="F335" s="31">
        <v>0</v>
      </c>
      <c r="G335" s="40">
        <v>0</v>
      </c>
      <c r="I335" s="31">
        <v>0</v>
      </c>
      <c r="J335" s="31">
        <v>0</v>
      </c>
      <c r="K335" s="40">
        <v>0</v>
      </c>
    </row>
    <row r="336" spans="1:11" x14ac:dyDescent="0.2">
      <c r="A336" t="s">
        <v>1781</v>
      </c>
      <c r="B336" t="s">
        <v>1100</v>
      </c>
      <c r="C336">
        <v>257</v>
      </c>
      <c r="D336" s="33">
        <v>797400</v>
      </c>
      <c r="E336" s="31">
        <v>4</v>
      </c>
      <c r="F336" s="31">
        <v>1</v>
      </c>
      <c r="G336" s="40">
        <v>0.25</v>
      </c>
      <c r="I336" s="31">
        <v>1</v>
      </c>
      <c r="J336" s="31">
        <v>0</v>
      </c>
      <c r="K336" s="40">
        <v>0</v>
      </c>
    </row>
    <row r="337" spans="1:11" x14ac:dyDescent="0.2">
      <c r="A337" t="s">
        <v>601</v>
      </c>
      <c r="B337" t="s">
        <v>1180</v>
      </c>
      <c r="C337">
        <v>199</v>
      </c>
      <c r="D337" s="33">
        <v>1192650</v>
      </c>
      <c r="E337" s="31">
        <v>7</v>
      </c>
      <c r="F337" s="31">
        <v>3</v>
      </c>
      <c r="G337" s="40">
        <v>0.42857142857142855</v>
      </c>
      <c r="I337" s="31">
        <v>0</v>
      </c>
      <c r="J337" s="31">
        <v>0</v>
      </c>
      <c r="K337" s="40">
        <v>0</v>
      </c>
    </row>
    <row r="338" spans="1:11" x14ac:dyDescent="0.2">
      <c r="A338" t="s">
        <v>602</v>
      </c>
      <c r="B338" t="s">
        <v>0</v>
      </c>
      <c r="C338">
        <v>153</v>
      </c>
      <c r="D338" s="33">
        <v>1660540</v>
      </c>
      <c r="E338" s="31">
        <v>14</v>
      </c>
      <c r="F338" s="31">
        <v>4</v>
      </c>
      <c r="G338" s="40">
        <v>0.2857142857142857</v>
      </c>
      <c r="I338" s="31">
        <v>0</v>
      </c>
      <c r="J338" s="31">
        <v>0</v>
      </c>
      <c r="K338" s="40">
        <v>0</v>
      </c>
    </row>
    <row r="339" spans="1:11" x14ac:dyDescent="0.2">
      <c r="A339" t="s">
        <v>946</v>
      </c>
      <c r="B339" t="s">
        <v>299</v>
      </c>
      <c r="C339">
        <v>311</v>
      </c>
      <c r="D339" s="33">
        <v>560000</v>
      </c>
      <c r="E339" s="31">
        <v>6</v>
      </c>
      <c r="F339" s="31">
        <v>0</v>
      </c>
      <c r="G339" s="40">
        <v>0</v>
      </c>
      <c r="I339" s="31">
        <v>0</v>
      </c>
      <c r="J339" s="31">
        <v>0</v>
      </c>
      <c r="K339" s="40">
        <v>0</v>
      </c>
    </row>
    <row r="340" spans="1:11" x14ac:dyDescent="0.2">
      <c r="A340" t="s">
        <v>947</v>
      </c>
      <c r="B340" t="s">
        <v>1476</v>
      </c>
      <c r="C340">
        <v>8</v>
      </c>
      <c r="D340" s="33">
        <v>9485140</v>
      </c>
      <c r="E340" s="31">
        <v>44</v>
      </c>
      <c r="F340" s="31">
        <v>10</v>
      </c>
      <c r="G340" s="40">
        <v>0.22727272727272727</v>
      </c>
      <c r="I340" s="31">
        <v>9</v>
      </c>
      <c r="J340" s="31">
        <v>2</v>
      </c>
      <c r="K340" s="40">
        <v>0.22222222222222221</v>
      </c>
    </row>
    <row r="341" spans="1:11" x14ac:dyDescent="0.2">
      <c r="A341" t="s">
        <v>948</v>
      </c>
      <c r="B341" t="s">
        <v>1036</v>
      </c>
      <c r="C341">
        <v>87</v>
      </c>
      <c r="D341" s="33">
        <v>2673077</v>
      </c>
      <c r="E341" s="31">
        <v>17</v>
      </c>
      <c r="F341" s="31">
        <v>2</v>
      </c>
      <c r="G341" s="40">
        <v>0.11764705882352941</v>
      </c>
      <c r="I341" s="31">
        <v>4</v>
      </c>
      <c r="J341" s="31">
        <v>0</v>
      </c>
      <c r="K341" s="40">
        <v>0</v>
      </c>
    </row>
    <row r="342" spans="1:11" x14ac:dyDescent="0.2">
      <c r="A342" t="s">
        <v>1811</v>
      </c>
      <c r="B342" t="s">
        <v>1741</v>
      </c>
      <c r="C342">
        <v>433</v>
      </c>
      <c r="D342" s="33">
        <v>168500</v>
      </c>
      <c r="E342" s="31">
        <v>1</v>
      </c>
      <c r="F342" s="31">
        <v>0</v>
      </c>
      <c r="G342" s="40">
        <v>0</v>
      </c>
      <c r="I342" s="31">
        <v>0</v>
      </c>
      <c r="J342" s="31">
        <v>0</v>
      </c>
      <c r="K342" s="40">
        <v>0</v>
      </c>
    </row>
    <row r="343" spans="1:11" x14ac:dyDescent="0.2">
      <c r="A343" t="s">
        <v>447</v>
      </c>
      <c r="B343" t="s">
        <v>979</v>
      </c>
      <c r="C343">
        <v>424</v>
      </c>
      <c r="D343" s="33">
        <v>186500</v>
      </c>
      <c r="E343" s="31">
        <v>1</v>
      </c>
      <c r="F343" s="31">
        <v>0</v>
      </c>
      <c r="G343" s="40">
        <v>0</v>
      </c>
      <c r="I343" s="31">
        <v>0</v>
      </c>
      <c r="J343" s="31">
        <v>0</v>
      </c>
      <c r="K343" s="40">
        <v>0</v>
      </c>
    </row>
    <row r="344" spans="1:11" x14ac:dyDescent="0.2">
      <c r="A344" t="s">
        <v>630</v>
      </c>
      <c r="B344" t="s">
        <v>339</v>
      </c>
      <c r="C344">
        <v>229</v>
      </c>
      <c r="D344" s="33">
        <v>999800</v>
      </c>
      <c r="E344" s="31">
        <v>5</v>
      </c>
      <c r="F344" s="31">
        <v>5</v>
      </c>
      <c r="G344" s="40">
        <v>1</v>
      </c>
      <c r="I344" s="31">
        <v>0</v>
      </c>
      <c r="J344" s="31">
        <v>0</v>
      </c>
      <c r="K344" s="40">
        <v>0</v>
      </c>
    </row>
    <row r="345" spans="1:11" x14ac:dyDescent="0.2">
      <c r="A345" t="s">
        <v>950</v>
      </c>
      <c r="B345" t="s">
        <v>564</v>
      </c>
      <c r="C345">
        <v>113</v>
      </c>
      <c r="D345" s="33">
        <v>2173345</v>
      </c>
      <c r="E345" s="31">
        <v>10</v>
      </c>
      <c r="F345" s="31">
        <v>6</v>
      </c>
      <c r="G345" s="40">
        <v>0.6</v>
      </c>
      <c r="I345" s="31">
        <v>0</v>
      </c>
      <c r="J345" s="31">
        <v>0</v>
      </c>
      <c r="K345" s="40">
        <v>0</v>
      </c>
    </row>
    <row r="346" spans="1:11" x14ac:dyDescent="0.2">
      <c r="A346" t="s">
        <v>493</v>
      </c>
      <c r="B346" t="s">
        <v>1036</v>
      </c>
      <c r="C346">
        <v>284</v>
      </c>
      <c r="D346" s="33">
        <v>680500</v>
      </c>
      <c r="E346" s="31">
        <v>6</v>
      </c>
      <c r="F346" s="31">
        <v>0</v>
      </c>
      <c r="G346" s="40">
        <v>0</v>
      </c>
      <c r="I346" s="31">
        <v>0</v>
      </c>
      <c r="J346" s="31">
        <v>0</v>
      </c>
      <c r="K346" s="40">
        <v>0</v>
      </c>
    </row>
    <row r="347" spans="1:11" x14ac:dyDescent="0.2">
      <c r="A347" t="s">
        <v>494</v>
      </c>
      <c r="B347" t="s">
        <v>981</v>
      </c>
      <c r="C347">
        <v>42</v>
      </c>
      <c r="D347" s="33">
        <v>4320360</v>
      </c>
      <c r="E347" s="31">
        <v>15</v>
      </c>
      <c r="F347" s="31">
        <v>6</v>
      </c>
      <c r="G347" s="40">
        <v>0.4</v>
      </c>
      <c r="I347" s="31">
        <v>5</v>
      </c>
      <c r="J347" s="31">
        <v>1</v>
      </c>
      <c r="K347" s="40">
        <v>0.2</v>
      </c>
    </row>
    <row r="348" spans="1:11" x14ac:dyDescent="0.2">
      <c r="A348" t="s">
        <v>1326</v>
      </c>
      <c r="B348" t="s">
        <v>292</v>
      </c>
      <c r="C348">
        <v>459</v>
      </c>
      <c r="D348" s="33">
        <v>139000</v>
      </c>
      <c r="E348" s="31">
        <v>1</v>
      </c>
      <c r="F348" s="31">
        <v>0</v>
      </c>
      <c r="G348" s="40">
        <v>0</v>
      </c>
      <c r="I348" s="31">
        <v>0</v>
      </c>
      <c r="J348" s="31">
        <v>0</v>
      </c>
      <c r="K348" s="40">
        <v>0</v>
      </c>
    </row>
    <row r="349" spans="1:11" x14ac:dyDescent="0.2">
      <c r="A349" t="s">
        <v>1618</v>
      </c>
      <c r="B349" t="s">
        <v>1560</v>
      </c>
      <c r="C349">
        <v>338</v>
      </c>
      <c r="D349" s="33">
        <v>457322</v>
      </c>
      <c r="E349" s="31">
        <v>2</v>
      </c>
      <c r="F349" s="31">
        <v>1</v>
      </c>
      <c r="G349" s="40">
        <v>0.5</v>
      </c>
      <c r="I349" s="31">
        <v>0</v>
      </c>
      <c r="J349" s="31">
        <v>0</v>
      </c>
      <c r="K349" s="40">
        <v>0</v>
      </c>
    </row>
    <row r="350" spans="1:11" x14ac:dyDescent="0.2">
      <c r="A350" t="s">
        <v>174</v>
      </c>
      <c r="B350" t="s">
        <v>1040</v>
      </c>
      <c r="C350">
        <v>339</v>
      </c>
      <c r="D350" s="33">
        <v>457000</v>
      </c>
      <c r="E350" s="31">
        <v>2</v>
      </c>
      <c r="F350" s="31">
        <v>0</v>
      </c>
      <c r="G350" s="40">
        <v>0</v>
      </c>
      <c r="I350" s="31">
        <v>0</v>
      </c>
      <c r="J350" s="31">
        <v>0</v>
      </c>
      <c r="K350" s="40">
        <v>0</v>
      </c>
    </row>
    <row r="351" spans="1:11" x14ac:dyDescent="0.2">
      <c r="A351" t="s">
        <v>952</v>
      </c>
      <c r="B351" t="s">
        <v>300</v>
      </c>
      <c r="C351">
        <v>137</v>
      </c>
      <c r="D351" s="33">
        <v>1891700</v>
      </c>
      <c r="E351" s="31">
        <v>12</v>
      </c>
      <c r="F351" s="31">
        <v>8</v>
      </c>
      <c r="G351" s="40">
        <v>0.66666666666666663</v>
      </c>
      <c r="I351" s="31">
        <v>2</v>
      </c>
      <c r="J351" s="31">
        <v>2</v>
      </c>
      <c r="K351" s="40">
        <v>1</v>
      </c>
    </row>
    <row r="352" spans="1:11" x14ac:dyDescent="0.2">
      <c r="A352" t="s">
        <v>676</v>
      </c>
      <c r="B352" t="s">
        <v>300</v>
      </c>
      <c r="C352">
        <v>225</v>
      </c>
      <c r="D352" s="33">
        <v>1007900</v>
      </c>
      <c r="E352" s="31">
        <v>4</v>
      </c>
      <c r="F352" s="31">
        <v>3</v>
      </c>
      <c r="G352" s="40">
        <v>0.75</v>
      </c>
      <c r="I352" s="31">
        <v>0</v>
      </c>
      <c r="J352" s="31">
        <v>0</v>
      </c>
      <c r="K352" s="40">
        <v>0</v>
      </c>
    </row>
    <row r="353" spans="1:11" x14ac:dyDescent="0.2">
      <c r="A353" t="s">
        <v>603</v>
      </c>
      <c r="B353" t="s">
        <v>916</v>
      </c>
      <c r="C353">
        <v>228</v>
      </c>
      <c r="D353" s="33">
        <v>1000575</v>
      </c>
      <c r="E353" s="31">
        <v>6</v>
      </c>
      <c r="F353" s="31">
        <v>2</v>
      </c>
      <c r="G353" s="40">
        <v>0.33333333333333331</v>
      </c>
      <c r="I353" s="31">
        <v>0</v>
      </c>
      <c r="J353" s="31">
        <v>0</v>
      </c>
      <c r="K353" s="40">
        <v>0</v>
      </c>
    </row>
    <row r="354" spans="1:11" x14ac:dyDescent="0.2">
      <c r="A354" t="s">
        <v>1812</v>
      </c>
      <c r="B354" t="s">
        <v>1733</v>
      </c>
      <c r="C354">
        <v>389</v>
      </c>
      <c r="D354" s="33">
        <v>266000</v>
      </c>
      <c r="E354" s="31">
        <v>2</v>
      </c>
      <c r="F354" s="31">
        <v>1</v>
      </c>
      <c r="G354" s="40">
        <v>0.5</v>
      </c>
      <c r="I354" s="31">
        <v>0</v>
      </c>
      <c r="J354" s="31">
        <v>0</v>
      </c>
      <c r="K354" s="40">
        <v>0</v>
      </c>
    </row>
    <row r="355" spans="1:11" x14ac:dyDescent="0.2">
      <c r="A355" t="s">
        <v>272</v>
      </c>
      <c r="B355" t="s">
        <v>986</v>
      </c>
      <c r="C355">
        <v>289</v>
      </c>
      <c r="D355" s="33">
        <v>666000</v>
      </c>
      <c r="E355" s="31">
        <v>4</v>
      </c>
      <c r="F355" s="31">
        <v>3</v>
      </c>
      <c r="G355" s="40">
        <v>0.75</v>
      </c>
      <c r="I355" s="31">
        <v>1</v>
      </c>
      <c r="J355" s="31">
        <v>1</v>
      </c>
      <c r="K355" s="40">
        <v>1</v>
      </c>
    </row>
    <row r="356" spans="1:11" x14ac:dyDescent="0.2">
      <c r="A356" t="s">
        <v>273</v>
      </c>
      <c r="B356" t="s">
        <v>300</v>
      </c>
      <c r="C356">
        <v>336</v>
      </c>
      <c r="D356" s="33">
        <v>466000</v>
      </c>
      <c r="E356" s="31">
        <v>4</v>
      </c>
      <c r="F356" s="31">
        <v>0</v>
      </c>
      <c r="G356" s="40">
        <v>0</v>
      </c>
      <c r="I356" s="31">
        <v>0</v>
      </c>
      <c r="J356" s="31">
        <v>0</v>
      </c>
      <c r="K356" s="40">
        <v>0</v>
      </c>
    </row>
    <row r="357" spans="1:11" x14ac:dyDescent="0.2">
      <c r="A357" t="s">
        <v>1185</v>
      </c>
      <c r="B357" t="s">
        <v>5</v>
      </c>
      <c r="C357">
        <v>161</v>
      </c>
      <c r="D357" s="33">
        <v>1588590</v>
      </c>
      <c r="E357" s="31">
        <v>9</v>
      </c>
      <c r="F357" s="31">
        <v>1</v>
      </c>
      <c r="G357" s="40">
        <v>0.1111111111111111</v>
      </c>
      <c r="I357" s="31">
        <v>2</v>
      </c>
      <c r="J357" s="31">
        <v>0</v>
      </c>
      <c r="K357" s="40">
        <v>0</v>
      </c>
    </row>
    <row r="358" spans="1:11" x14ac:dyDescent="0.2">
      <c r="A358" t="s">
        <v>1436</v>
      </c>
      <c r="B358" t="s">
        <v>105</v>
      </c>
      <c r="C358">
        <v>385</v>
      </c>
      <c r="D358" s="33">
        <v>270000</v>
      </c>
      <c r="E358" s="31">
        <v>2</v>
      </c>
      <c r="F358" s="31">
        <v>0</v>
      </c>
      <c r="G358" s="40">
        <v>0</v>
      </c>
      <c r="I358" s="31">
        <v>0</v>
      </c>
      <c r="J358" s="31">
        <v>0</v>
      </c>
      <c r="K358" s="40">
        <v>0</v>
      </c>
    </row>
    <row r="359" spans="1:11" x14ac:dyDescent="0.2">
      <c r="A359" t="s">
        <v>1620</v>
      </c>
      <c r="B359" t="s">
        <v>1176</v>
      </c>
      <c r="C359">
        <v>328</v>
      </c>
      <c r="D359" s="33">
        <v>487300</v>
      </c>
      <c r="E359" s="31">
        <v>5</v>
      </c>
      <c r="F359" s="31">
        <v>2</v>
      </c>
      <c r="G359" s="40">
        <v>0.4</v>
      </c>
      <c r="I359" s="31">
        <v>0</v>
      </c>
      <c r="J359" s="31">
        <v>0</v>
      </c>
      <c r="K359" s="40">
        <v>0</v>
      </c>
    </row>
    <row r="360" spans="1:11" x14ac:dyDescent="0.2">
      <c r="A360" t="s">
        <v>1186</v>
      </c>
      <c r="B360" t="s">
        <v>1100</v>
      </c>
      <c r="C360">
        <v>296</v>
      </c>
      <c r="D360" s="33">
        <v>647000</v>
      </c>
      <c r="E360" s="31">
        <v>6</v>
      </c>
      <c r="F360" s="31">
        <v>4</v>
      </c>
      <c r="G360" s="40">
        <v>0.66666666666666663</v>
      </c>
      <c r="I360" s="31">
        <v>3</v>
      </c>
      <c r="J360" s="31">
        <v>2</v>
      </c>
      <c r="K360" s="40">
        <v>0.66666666666666663</v>
      </c>
    </row>
    <row r="361" spans="1:11" x14ac:dyDescent="0.2">
      <c r="A361" t="s">
        <v>781</v>
      </c>
      <c r="B361" t="s">
        <v>531</v>
      </c>
      <c r="C361">
        <v>268</v>
      </c>
      <c r="D361" s="33">
        <v>742500</v>
      </c>
      <c r="E361" s="31">
        <v>2</v>
      </c>
      <c r="F361" s="31">
        <v>0</v>
      </c>
      <c r="G361" s="40">
        <v>0</v>
      </c>
      <c r="I361" s="31">
        <v>0</v>
      </c>
      <c r="J361" s="31">
        <v>0</v>
      </c>
      <c r="K361" s="40">
        <v>0</v>
      </c>
    </row>
    <row r="362" spans="1:11" x14ac:dyDescent="0.2">
      <c r="A362" t="s">
        <v>274</v>
      </c>
      <c r="B362" t="s">
        <v>324</v>
      </c>
      <c r="C362">
        <v>50</v>
      </c>
      <c r="D362" s="33">
        <v>3889600</v>
      </c>
      <c r="E362" s="31">
        <v>15</v>
      </c>
      <c r="F362" s="31">
        <v>8</v>
      </c>
      <c r="G362" s="40">
        <v>0.53333333333333333</v>
      </c>
      <c r="I362" s="31">
        <v>3</v>
      </c>
      <c r="J362" s="31">
        <v>2</v>
      </c>
      <c r="K362" s="40">
        <v>0.66666666666666663</v>
      </c>
    </row>
    <row r="363" spans="1:11" x14ac:dyDescent="0.2">
      <c r="A363" t="s">
        <v>1187</v>
      </c>
      <c r="B363" t="s">
        <v>1475</v>
      </c>
      <c r="C363">
        <v>178</v>
      </c>
      <c r="D363" s="33">
        <v>1345001</v>
      </c>
      <c r="E363" s="31">
        <v>7</v>
      </c>
      <c r="F363" s="31">
        <v>1</v>
      </c>
      <c r="G363" s="40">
        <v>0.14285714285714285</v>
      </c>
      <c r="I363" s="31">
        <v>0</v>
      </c>
      <c r="J363" s="31">
        <v>0</v>
      </c>
      <c r="K363" s="40">
        <v>0</v>
      </c>
    </row>
    <row r="364" spans="1:11" x14ac:dyDescent="0.2">
      <c r="A364" t="s">
        <v>275</v>
      </c>
      <c r="B364" t="s">
        <v>265</v>
      </c>
      <c r="C364">
        <v>334</v>
      </c>
      <c r="D364" s="33">
        <v>467000</v>
      </c>
      <c r="E364" s="31">
        <v>4</v>
      </c>
      <c r="F364" s="31">
        <v>0</v>
      </c>
      <c r="G364" s="40">
        <v>0</v>
      </c>
      <c r="I364" s="31">
        <v>0</v>
      </c>
      <c r="J364" s="31">
        <v>0</v>
      </c>
      <c r="K364" s="40">
        <v>0</v>
      </c>
    </row>
    <row r="365" spans="1:11" x14ac:dyDescent="0.2">
      <c r="A365" t="s">
        <v>1437</v>
      </c>
      <c r="B365" t="s">
        <v>1180</v>
      </c>
      <c r="C365">
        <v>232</v>
      </c>
      <c r="D365" s="33">
        <v>974000</v>
      </c>
      <c r="E365" s="31">
        <v>6</v>
      </c>
      <c r="F365" s="31">
        <v>5</v>
      </c>
      <c r="G365" s="40">
        <v>0.83333333333333337</v>
      </c>
      <c r="I365" s="31">
        <v>0</v>
      </c>
      <c r="J365" s="31">
        <v>0</v>
      </c>
      <c r="K365" s="40">
        <v>0</v>
      </c>
    </row>
    <row r="366" spans="1:11" x14ac:dyDescent="0.2">
      <c r="A366" t="s">
        <v>1415</v>
      </c>
      <c r="B366" t="s">
        <v>718</v>
      </c>
      <c r="C366">
        <v>218</v>
      </c>
      <c r="D366" s="33">
        <v>1043500</v>
      </c>
      <c r="E366" s="31">
        <v>7</v>
      </c>
      <c r="F366" s="31">
        <v>0</v>
      </c>
      <c r="G366" s="40">
        <v>0</v>
      </c>
      <c r="I366" s="31">
        <v>1</v>
      </c>
      <c r="J366" s="31">
        <v>0</v>
      </c>
      <c r="K366" s="40">
        <v>0</v>
      </c>
    </row>
    <row r="367" spans="1:11" x14ac:dyDescent="0.2">
      <c r="A367" t="s">
        <v>1494</v>
      </c>
      <c r="B367" t="s">
        <v>801</v>
      </c>
      <c r="C367">
        <v>292</v>
      </c>
      <c r="D367" s="33">
        <v>664500</v>
      </c>
      <c r="E367" s="31">
        <v>7</v>
      </c>
      <c r="F367" s="31">
        <v>1</v>
      </c>
      <c r="G367" s="40">
        <v>0.14285714285714285</v>
      </c>
      <c r="I367" s="31">
        <v>1</v>
      </c>
      <c r="J367" s="31">
        <v>0</v>
      </c>
      <c r="K367" s="40">
        <v>0</v>
      </c>
    </row>
    <row r="368" spans="1:11" x14ac:dyDescent="0.2">
      <c r="A368" t="s">
        <v>276</v>
      </c>
      <c r="B368" t="s">
        <v>300</v>
      </c>
      <c r="C368">
        <v>125</v>
      </c>
      <c r="D368" s="33">
        <v>2065700</v>
      </c>
      <c r="E368" s="31">
        <v>9</v>
      </c>
      <c r="F368" s="31">
        <v>4</v>
      </c>
      <c r="G368" s="40">
        <v>0.44444444444444442</v>
      </c>
      <c r="I368" s="31">
        <v>1</v>
      </c>
      <c r="J368" s="31">
        <v>0</v>
      </c>
      <c r="K368" s="40">
        <v>0</v>
      </c>
    </row>
    <row r="369" spans="1:11" x14ac:dyDescent="0.2">
      <c r="A369" t="s">
        <v>967</v>
      </c>
      <c r="B369" t="s">
        <v>1036</v>
      </c>
      <c r="C369">
        <v>31</v>
      </c>
      <c r="D369" s="33">
        <v>4940706</v>
      </c>
      <c r="E369" s="31">
        <v>26</v>
      </c>
      <c r="F369" s="31">
        <v>4</v>
      </c>
      <c r="G369" s="40">
        <v>0.15384615384615385</v>
      </c>
      <c r="I369" s="31">
        <v>0</v>
      </c>
      <c r="J369" s="31">
        <v>0</v>
      </c>
      <c r="K369" s="40">
        <v>0</v>
      </c>
    </row>
    <row r="370" spans="1:11" x14ac:dyDescent="0.2">
      <c r="A370" t="s">
        <v>1813</v>
      </c>
      <c r="B370" t="s">
        <v>1696</v>
      </c>
      <c r="C370">
        <v>481</v>
      </c>
      <c r="D370" s="33">
        <v>75557</v>
      </c>
      <c r="E370" s="31">
        <v>1</v>
      </c>
      <c r="F370" s="31">
        <v>0</v>
      </c>
      <c r="G370" s="40">
        <v>0</v>
      </c>
      <c r="I370" s="31">
        <v>0</v>
      </c>
      <c r="J370" s="31">
        <v>0</v>
      </c>
      <c r="K370" s="40">
        <v>0</v>
      </c>
    </row>
    <row r="371" spans="1:11" x14ac:dyDescent="0.2">
      <c r="A371" t="s">
        <v>188</v>
      </c>
      <c r="B371" t="s">
        <v>1403</v>
      </c>
      <c r="C371">
        <v>498</v>
      </c>
      <c r="D371" s="33">
        <v>31301667</v>
      </c>
      <c r="E371" s="31">
        <v>185</v>
      </c>
      <c r="F371" s="31">
        <v>44</v>
      </c>
      <c r="G371" s="40">
        <v>0.23783783783783785</v>
      </c>
      <c r="I371" s="31">
        <v>0</v>
      </c>
      <c r="J371" s="31">
        <v>0</v>
      </c>
      <c r="K371" s="40">
        <v>0</v>
      </c>
    </row>
    <row r="372" spans="1:11" x14ac:dyDescent="0.2">
      <c r="A372" t="s">
        <v>861</v>
      </c>
      <c r="B372" t="s">
        <v>1100</v>
      </c>
      <c r="C372">
        <v>13</v>
      </c>
      <c r="D372" s="33">
        <v>7537599</v>
      </c>
      <c r="E372" s="31">
        <v>58</v>
      </c>
      <c r="F372" s="31">
        <v>35</v>
      </c>
      <c r="G372" s="40">
        <v>0.60344827586206895</v>
      </c>
      <c r="I372" s="31">
        <v>2</v>
      </c>
      <c r="J372" s="31">
        <v>1</v>
      </c>
      <c r="K372" s="40">
        <v>0.5</v>
      </c>
    </row>
    <row r="373" spans="1:11" x14ac:dyDescent="0.2">
      <c r="A373" t="s">
        <v>129</v>
      </c>
      <c r="B373" t="s">
        <v>769</v>
      </c>
      <c r="C373">
        <v>248</v>
      </c>
      <c r="D373" s="33">
        <v>851500</v>
      </c>
      <c r="E373" s="31">
        <v>8</v>
      </c>
      <c r="F373" s="31">
        <v>1</v>
      </c>
      <c r="G373" s="40">
        <v>0.125</v>
      </c>
      <c r="I373" s="31">
        <v>1</v>
      </c>
      <c r="J373" s="31">
        <v>0</v>
      </c>
      <c r="K373" s="40">
        <v>0</v>
      </c>
    </row>
    <row r="374" spans="1:11" x14ac:dyDescent="0.2">
      <c r="A374" t="s">
        <v>1495</v>
      </c>
      <c r="B374" t="s">
        <v>5</v>
      </c>
      <c r="C374">
        <v>275</v>
      </c>
      <c r="D374" s="33">
        <v>715100</v>
      </c>
      <c r="E374" s="31">
        <v>3</v>
      </c>
      <c r="F374" s="31">
        <v>1</v>
      </c>
      <c r="G374" s="40">
        <v>0.33333333333333331</v>
      </c>
      <c r="I374" s="31">
        <v>0</v>
      </c>
      <c r="J374" s="31">
        <v>0</v>
      </c>
      <c r="K374" s="40">
        <v>0</v>
      </c>
    </row>
    <row r="375" spans="1:11" x14ac:dyDescent="0.2">
      <c r="A375" t="s">
        <v>1622</v>
      </c>
      <c r="B375" t="s">
        <v>718</v>
      </c>
      <c r="C375">
        <v>400</v>
      </c>
      <c r="D375" s="33">
        <v>235000</v>
      </c>
      <c r="E375" s="31">
        <v>4</v>
      </c>
      <c r="F375" s="31">
        <v>0</v>
      </c>
      <c r="G375" s="40">
        <v>0</v>
      </c>
      <c r="I375" s="31">
        <v>2</v>
      </c>
      <c r="J375" s="31">
        <v>0</v>
      </c>
      <c r="K375" s="40">
        <v>0</v>
      </c>
    </row>
    <row r="376" spans="1:11" x14ac:dyDescent="0.2">
      <c r="A376" t="s">
        <v>131</v>
      </c>
      <c r="B376" t="s">
        <v>194</v>
      </c>
      <c r="C376">
        <v>239</v>
      </c>
      <c r="D376" s="33">
        <v>940300</v>
      </c>
      <c r="E376" s="31">
        <v>11</v>
      </c>
      <c r="F376" s="31">
        <v>1</v>
      </c>
      <c r="G376" s="40">
        <v>9.0909090909090912E-2</v>
      </c>
      <c r="I376" s="31">
        <v>1</v>
      </c>
      <c r="J376" s="31">
        <v>0</v>
      </c>
      <c r="K376" s="40">
        <v>0</v>
      </c>
    </row>
    <row r="377" spans="1:11" x14ac:dyDescent="0.2">
      <c r="A377" t="s">
        <v>132</v>
      </c>
      <c r="B377" t="s">
        <v>1180</v>
      </c>
      <c r="C377">
        <v>95</v>
      </c>
      <c r="D377" s="33">
        <v>2463603</v>
      </c>
      <c r="E377" s="31">
        <v>14</v>
      </c>
      <c r="F377" s="31">
        <v>3</v>
      </c>
      <c r="G377" s="40">
        <v>0.21428571428571427</v>
      </c>
      <c r="I377" s="31">
        <v>2</v>
      </c>
      <c r="J377" s="31">
        <v>1</v>
      </c>
      <c r="K377" s="40">
        <v>0.5</v>
      </c>
    </row>
    <row r="378" spans="1:11" x14ac:dyDescent="0.2">
      <c r="A378" t="s">
        <v>133</v>
      </c>
      <c r="B378" t="s">
        <v>1475</v>
      </c>
      <c r="C378">
        <v>1</v>
      </c>
      <c r="D378" s="33">
        <v>28863816</v>
      </c>
      <c r="E378" s="31">
        <v>190</v>
      </c>
      <c r="F378" s="31">
        <v>29</v>
      </c>
      <c r="G378" s="40">
        <v>0.15263157894736842</v>
      </c>
      <c r="I378" s="31">
        <v>9</v>
      </c>
      <c r="J378" s="31">
        <v>1</v>
      </c>
      <c r="K378" s="40">
        <v>0.1111111111111111</v>
      </c>
    </row>
    <row r="379" spans="1:11" x14ac:dyDescent="0.2">
      <c r="A379" t="s">
        <v>189</v>
      </c>
      <c r="B379" t="s">
        <v>327</v>
      </c>
      <c r="C379">
        <v>492</v>
      </c>
      <c r="D379" s="33">
        <v>55000</v>
      </c>
      <c r="E379" s="31">
        <v>1</v>
      </c>
      <c r="F379" s="31">
        <v>0</v>
      </c>
      <c r="G379" s="40">
        <v>0</v>
      </c>
      <c r="I379" s="31">
        <v>0</v>
      </c>
      <c r="J379" s="31">
        <v>0</v>
      </c>
      <c r="K379" s="40">
        <v>0</v>
      </c>
    </row>
    <row r="380" spans="1:11" x14ac:dyDescent="0.2">
      <c r="A380" t="s">
        <v>1814</v>
      </c>
      <c r="B380" t="s">
        <v>1540</v>
      </c>
      <c r="C380">
        <v>464</v>
      </c>
      <c r="D380" s="33">
        <v>126000</v>
      </c>
      <c r="E380" s="31">
        <v>2</v>
      </c>
      <c r="F380" s="31">
        <v>1</v>
      </c>
      <c r="G380" s="40">
        <v>0.5</v>
      </c>
      <c r="I380" s="31">
        <v>0</v>
      </c>
      <c r="J380" s="31">
        <v>0</v>
      </c>
      <c r="K380" s="40">
        <v>0</v>
      </c>
    </row>
    <row r="381" spans="1:11" x14ac:dyDescent="0.2">
      <c r="A381" t="s">
        <v>1815</v>
      </c>
      <c r="B381" t="s">
        <v>1744</v>
      </c>
      <c r="C381">
        <v>441</v>
      </c>
      <c r="D381" s="33">
        <v>163000</v>
      </c>
      <c r="E381" s="31">
        <v>2</v>
      </c>
      <c r="F381" s="31">
        <v>1</v>
      </c>
      <c r="G381" s="40">
        <v>0.5</v>
      </c>
      <c r="I381" s="31">
        <v>0</v>
      </c>
      <c r="J381" s="31">
        <v>0</v>
      </c>
      <c r="K381" s="40">
        <v>0</v>
      </c>
    </row>
    <row r="382" spans="1:11" x14ac:dyDescent="0.2">
      <c r="A382" t="s">
        <v>1496</v>
      </c>
      <c r="B382" t="s">
        <v>1394</v>
      </c>
      <c r="C382">
        <v>269</v>
      </c>
      <c r="D382" s="33">
        <v>738600</v>
      </c>
      <c r="E382" s="31">
        <v>4</v>
      </c>
      <c r="F382" s="31">
        <v>0</v>
      </c>
      <c r="G382" s="40">
        <v>0</v>
      </c>
      <c r="I382" s="31">
        <v>1</v>
      </c>
      <c r="J382" s="31">
        <v>0</v>
      </c>
      <c r="K382" s="40">
        <v>0</v>
      </c>
    </row>
    <row r="383" spans="1:11" x14ac:dyDescent="0.2">
      <c r="A383" t="s">
        <v>654</v>
      </c>
      <c r="B383" t="s">
        <v>543</v>
      </c>
      <c r="C383">
        <v>367</v>
      </c>
      <c r="D383" s="33">
        <v>341400</v>
      </c>
      <c r="E383" s="31">
        <v>4</v>
      </c>
      <c r="F383" s="31">
        <v>1</v>
      </c>
      <c r="G383" s="40">
        <v>0.25</v>
      </c>
      <c r="I383" s="31">
        <v>0</v>
      </c>
      <c r="J383" s="31">
        <v>0</v>
      </c>
      <c r="K383" s="40">
        <v>0</v>
      </c>
    </row>
    <row r="384" spans="1:11" x14ac:dyDescent="0.2">
      <c r="A384" t="s">
        <v>136</v>
      </c>
      <c r="B384" t="s">
        <v>1100</v>
      </c>
      <c r="C384">
        <v>30</v>
      </c>
      <c r="D384" s="33">
        <v>5006150</v>
      </c>
      <c r="E384" s="31">
        <v>29</v>
      </c>
      <c r="F384" s="31">
        <v>14</v>
      </c>
      <c r="G384" s="40">
        <v>0.48275862068965519</v>
      </c>
      <c r="I384" s="31">
        <v>4</v>
      </c>
      <c r="J384" s="31">
        <v>3</v>
      </c>
      <c r="K384" s="40">
        <v>0.75</v>
      </c>
    </row>
    <row r="385" spans="1:11" x14ac:dyDescent="0.2">
      <c r="A385" t="s">
        <v>1146</v>
      </c>
      <c r="B385" t="s">
        <v>300</v>
      </c>
      <c r="C385">
        <v>189</v>
      </c>
      <c r="D385" s="33">
        <v>1233000</v>
      </c>
      <c r="E385" s="31">
        <v>6</v>
      </c>
      <c r="F385" s="31">
        <v>4</v>
      </c>
      <c r="G385" s="40">
        <v>0.66666666666666663</v>
      </c>
      <c r="I385" s="31">
        <v>0</v>
      </c>
      <c r="J385" s="31">
        <v>0</v>
      </c>
      <c r="K385" s="40">
        <v>0</v>
      </c>
    </row>
    <row r="386" spans="1:11" x14ac:dyDescent="0.2">
      <c r="A386" t="s">
        <v>1343</v>
      </c>
      <c r="B386" t="s">
        <v>299</v>
      </c>
      <c r="C386">
        <v>456</v>
      </c>
      <c r="D386" s="33">
        <v>141500</v>
      </c>
      <c r="E386" s="31">
        <v>2</v>
      </c>
      <c r="F386" s="31">
        <v>2</v>
      </c>
      <c r="G386" s="40">
        <v>1</v>
      </c>
      <c r="I386" s="31">
        <v>0</v>
      </c>
      <c r="J386" s="31">
        <v>0</v>
      </c>
      <c r="K386" s="40">
        <v>0</v>
      </c>
    </row>
    <row r="387" spans="1:11" x14ac:dyDescent="0.2">
      <c r="A387" t="s">
        <v>1816</v>
      </c>
      <c r="B387" t="s">
        <v>1736</v>
      </c>
      <c r="C387">
        <v>448</v>
      </c>
      <c r="D387" s="33">
        <v>150900</v>
      </c>
      <c r="E387" s="31">
        <v>1</v>
      </c>
      <c r="F387" s="31">
        <v>1</v>
      </c>
      <c r="G387" s="40">
        <v>1</v>
      </c>
      <c r="I387" s="31">
        <v>0</v>
      </c>
      <c r="J387" s="31">
        <v>0</v>
      </c>
      <c r="K387" s="40">
        <v>0</v>
      </c>
    </row>
    <row r="388" spans="1:11" x14ac:dyDescent="0.2">
      <c r="A388" t="s">
        <v>1012</v>
      </c>
      <c r="B388" t="s">
        <v>572</v>
      </c>
      <c r="C388">
        <v>265</v>
      </c>
      <c r="D388" s="33">
        <v>766400</v>
      </c>
      <c r="E388" s="31">
        <v>4</v>
      </c>
      <c r="F388" s="31">
        <v>1</v>
      </c>
      <c r="G388" s="40">
        <v>0.25</v>
      </c>
      <c r="I388" s="31">
        <v>1</v>
      </c>
      <c r="J388" s="31">
        <v>0</v>
      </c>
      <c r="K388" s="40">
        <v>0</v>
      </c>
    </row>
    <row r="389" spans="1:11" x14ac:dyDescent="0.2">
      <c r="A389" t="s">
        <v>1782</v>
      </c>
      <c r="B389" t="s">
        <v>1099</v>
      </c>
      <c r="C389">
        <v>73</v>
      </c>
      <c r="D389" s="33">
        <v>3079750</v>
      </c>
      <c r="E389" s="31">
        <v>31</v>
      </c>
      <c r="F389" s="31">
        <v>3</v>
      </c>
      <c r="G389" s="40">
        <v>9.6774193548387094E-2</v>
      </c>
      <c r="I389" s="31">
        <v>7</v>
      </c>
      <c r="J389" s="31">
        <v>0</v>
      </c>
      <c r="K389" s="40">
        <v>0</v>
      </c>
    </row>
    <row r="390" spans="1:11" x14ac:dyDescent="0.2">
      <c r="A390" t="s">
        <v>138</v>
      </c>
      <c r="B390" t="s">
        <v>1217</v>
      </c>
      <c r="C390">
        <v>413</v>
      </c>
      <c r="D390" s="33">
        <v>205000</v>
      </c>
      <c r="E390" s="31">
        <v>1</v>
      </c>
      <c r="F390" s="31">
        <v>0</v>
      </c>
      <c r="G390" s="40">
        <v>0</v>
      </c>
      <c r="I390" s="31">
        <v>0</v>
      </c>
      <c r="J390" s="31">
        <v>0</v>
      </c>
      <c r="K390" s="40">
        <v>0</v>
      </c>
    </row>
    <row r="391" spans="1:11" x14ac:dyDescent="0.2">
      <c r="A391" t="s">
        <v>1056</v>
      </c>
      <c r="B391" t="s">
        <v>1100</v>
      </c>
      <c r="C391">
        <v>313</v>
      </c>
      <c r="D391" s="33">
        <v>556750</v>
      </c>
      <c r="E391" s="31">
        <v>3</v>
      </c>
      <c r="F391" s="31">
        <v>2</v>
      </c>
      <c r="G391" s="40">
        <v>0.66666666666666663</v>
      </c>
      <c r="I391" s="31">
        <v>0</v>
      </c>
      <c r="J391" s="31">
        <v>0</v>
      </c>
      <c r="K391" s="40">
        <v>0</v>
      </c>
    </row>
    <row r="392" spans="1:11" x14ac:dyDescent="0.2">
      <c r="A392" t="s">
        <v>633</v>
      </c>
      <c r="B392" t="s">
        <v>1036</v>
      </c>
      <c r="C392">
        <v>179</v>
      </c>
      <c r="D392" s="33">
        <v>1340100</v>
      </c>
      <c r="E392" s="31">
        <v>6</v>
      </c>
      <c r="F392" s="31">
        <v>0</v>
      </c>
      <c r="G392" s="40">
        <v>0</v>
      </c>
      <c r="I392" s="31">
        <v>0</v>
      </c>
      <c r="J392" s="31">
        <v>0</v>
      </c>
      <c r="K392" s="40">
        <v>0</v>
      </c>
    </row>
    <row r="393" spans="1:11" x14ac:dyDescent="0.2">
      <c r="A393" t="s">
        <v>139</v>
      </c>
      <c r="B393" t="s">
        <v>1100</v>
      </c>
      <c r="C393">
        <v>29</v>
      </c>
      <c r="D393" s="33">
        <v>5077539</v>
      </c>
      <c r="E393" s="31">
        <v>20</v>
      </c>
      <c r="F393" s="31">
        <v>5</v>
      </c>
      <c r="G393" s="40">
        <v>0.25</v>
      </c>
      <c r="I393" s="31">
        <v>2</v>
      </c>
      <c r="J393" s="31">
        <v>2</v>
      </c>
      <c r="K393" s="40">
        <v>1</v>
      </c>
    </row>
    <row r="394" spans="1:11" x14ac:dyDescent="0.2">
      <c r="A394" t="s">
        <v>1344</v>
      </c>
      <c r="B394" t="s">
        <v>1682</v>
      </c>
      <c r="C394">
        <v>383</v>
      </c>
      <c r="D394" s="33">
        <v>272500</v>
      </c>
      <c r="E394" s="31">
        <v>3</v>
      </c>
      <c r="F394" s="31">
        <v>0</v>
      </c>
      <c r="G394" s="40">
        <v>0</v>
      </c>
      <c r="I394" s="31">
        <v>1</v>
      </c>
      <c r="J394" s="31">
        <v>0</v>
      </c>
      <c r="K394" s="40">
        <v>0</v>
      </c>
    </row>
    <row r="395" spans="1:11" x14ac:dyDescent="0.2">
      <c r="A395" t="s">
        <v>1103</v>
      </c>
      <c r="B395" t="s">
        <v>886</v>
      </c>
      <c r="C395">
        <v>6</v>
      </c>
      <c r="D395" s="33">
        <v>12305575</v>
      </c>
      <c r="E395" s="31">
        <v>62</v>
      </c>
      <c r="F395" s="31">
        <v>0</v>
      </c>
      <c r="G395" s="40">
        <v>0</v>
      </c>
      <c r="I395" s="31">
        <v>16</v>
      </c>
      <c r="J395" s="31">
        <v>0</v>
      </c>
      <c r="K395" s="40">
        <v>0</v>
      </c>
    </row>
    <row r="396" spans="1:11" x14ac:dyDescent="0.2">
      <c r="A396" t="s">
        <v>1272</v>
      </c>
      <c r="B396" t="s">
        <v>343</v>
      </c>
      <c r="C396">
        <v>298</v>
      </c>
      <c r="D396" s="33">
        <v>632500</v>
      </c>
      <c r="E396" s="31">
        <v>6</v>
      </c>
      <c r="F396" s="31">
        <v>0</v>
      </c>
      <c r="G396" s="40">
        <v>0</v>
      </c>
      <c r="I396" s="31">
        <v>1</v>
      </c>
      <c r="J396" s="31">
        <v>0</v>
      </c>
      <c r="K396" s="40">
        <v>0</v>
      </c>
    </row>
    <row r="397" spans="1:11" x14ac:dyDescent="0.2">
      <c r="A397" t="s">
        <v>1623</v>
      </c>
      <c r="B397" t="s">
        <v>5</v>
      </c>
      <c r="C397">
        <v>168</v>
      </c>
      <c r="D397" s="33">
        <v>1492950</v>
      </c>
      <c r="E397" s="31">
        <v>9</v>
      </c>
      <c r="F397" s="31">
        <v>5</v>
      </c>
      <c r="G397" s="40">
        <v>0.55555555555555558</v>
      </c>
      <c r="I397" s="31">
        <v>0</v>
      </c>
      <c r="J397" s="31">
        <v>0</v>
      </c>
      <c r="K397" s="40">
        <v>0</v>
      </c>
    </row>
    <row r="398" spans="1:11" x14ac:dyDescent="0.2">
      <c r="A398" t="s">
        <v>1783</v>
      </c>
      <c r="B398" t="s">
        <v>125</v>
      </c>
      <c r="C398">
        <v>235</v>
      </c>
      <c r="D398" s="33">
        <v>962200</v>
      </c>
      <c r="E398" s="31">
        <v>6</v>
      </c>
      <c r="F398" s="31">
        <v>0</v>
      </c>
      <c r="G398" s="40">
        <v>0</v>
      </c>
      <c r="I398" s="31">
        <v>1</v>
      </c>
      <c r="J398" s="31">
        <v>0</v>
      </c>
      <c r="K398" s="40">
        <v>0</v>
      </c>
    </row>
    <row r="399" spans="1:11" x14ac:dyDescent="0.2">
      <c r="A399" t="s">
        <v>681</v>
      </c>
      <c r="B399" t="s">
        <v>1268</v>
      </c>
      <c r="C399">
        <v>466</v>
      </c>
      <c r="D399" s="33">
        <v>124075</v>
      </c>
      <c r="E399" s="31">
        <v>2</v>
      </c>
      <c r="F399" s="31">
        <v>0</v>
      </c>
      <c r="G399" s="40">
        <v>0</v>
      </c>
      <c r="I399" s="31">
        <v>0</v>
      </c>
      <c r="J399" s="31">
        <v>0</v>
      </c>
      <c r="K399" s="40">
        <v>0</v>
      </c>
    </row>
    <row r="400" spans="1:11" x14ac:dyDescent="0.2">
      <c r="A400" t="s">
        <v>1104</v>
      </c>
      <c r="B400" t="s">
        <v>1100</v>
      </c>
      <c r="C400">
        <v>46</v>
      </c>
      <c r="D400" s="33">
        <v>4002000</v>
      </c>
      <c r="E400" s="31">
        <v>14</v>
      </c>
      <c r="F400" s="31">
        <v>4</v>
      </c>
      <c r="G400" s="40">
        <v>0.2857142857142857</v>
      </c>
      <c r="I400" s="31">
        <v>0</v>
      </c>
      <c r="J400" s="31">
        <v>0</v>
      </c>
      <c r="K400" s="40">
        <v>0</v>
      </c>
    </row>
    <row r="401" spans="1:11" x14ac:dyDescent="0.2">
      <c r="A401" t="s">
        <v>657</v>
      </c>
      <c r="B401" t="s">
        <v>299</v>
      </c>
      <c r="C401">
        <v>347</v>
      </c>
      <c r="D401" s="33">
        <v>415000</v>
      </c>
      <c r="E401" s="31">
        <v>2</v>
      </c>
      <c r="F401" s="31">
        <v>1</v>
      </c>
      <c r="G401" s="40">
        <v>0.5</v>
      </c>
      <c r="I401" s="31">
        <v>0</v>
      </c>
      <c r="J401" s="31">
        <v>0</v>
      </c>
      <c r="K401" s="40">
        <v>0</v>
      </c>
    </row>
    <row r="402" spans="1:11" x14ac:dyDescent="0.2">
      <c r="A402" t="s">
        <v>634</v>
      </c>
      <c r="B402" t="s">
        <v>1099</v>
      </c>
      <c r="C402">
        <v>371</v>
      </c>
      <c r="D402" s="33">
        <v>331950</v>
      </c>
      <c r="E402" s="31">
        <v>4</v>
      </c>
      <c r="F402" s="31">
        <v>1</v>
      </c>
      <c r="G402" s="40">
        <v>0.25</v>
      </c>
      <c r="I402" s="31">
        <v>0</v>
      </c>
      <c r="J402" s="31">
        <v>0</v>
      </c>
      <c r="K402" s="40">
        <v>0</v>
      </c>
    </row>
    <row r="403" spans="1:11" x14ac:dyDescent="0.2">
      <c r="A403" t="s">
        <v>1523</v>
      </c>
      <c r="B403" t="s">
        <v>1099</v>
      </c>
      <c r="C403">
        <v>96</v>
      </c>
      <c r="D403" s="33">
        <v>2449900</v>
      </c>
      <c r="E403" s="31">
        <v>13</v>
      </c>
      <c r="F403" s="31">
        <v>3</v>
      </c>
      <c r="G403" s="40">
        <v>0.23076923076923078</v>
      </c>
      <c r="I403" s="31">
        <v>1</v>
      </c>
      <c r="J403" s="31">
        <v>0</v>
      </c>
      <c r="K403" s="40">
        <v>0</v>
      </c>
    </row>
    <row r="404" spans="1:11" x14ac:dyDescent="0.2">
      <c r="A404" t="s">
        <v>699</v>
      </c>
      <c r="B404" t="s">
        <v>277</v>
      </c>
      <c r="C404">
        <v>436</v>
      </c>
      <c r="D404" s="33">
        <v>167000</v>
      </c>
      <c r="E404" s="31">
        <v>1</v>
      </c>
      <c r="F404" s="31">
        <v>0</v>
      </c>
      <c r="G404" s="40">
        <v>0</v>
      </c>
      <c r="I404" s="31">
        <v>0</v>
      </c>
      <c r="J404" s="31">
        <v>0</v>
      </c>
      <c r="K404" s="40">
        <v>0</v>
      </c>
    </row>
    <row r="405" spans="1:11" x14ac:dyDescent="0.2">
      <c r="A405" t="s">
        <v>683</v>
      </c>
      <c r="B405" t="s">
        <v>542</v>
      </c>
      <c r="C405">
        <v>195</v>
      </c>
      <c r="D405" s="33">
        <v>1211300</v>
      </c>
      <c r="E405" s="31">
        <v>5</v>
      </c>
      <c r="F405" s="31">
        <v>1</v>
      </c>
      <c r="G405" s="40">
        <v>0.2</v>
      </c>
      <c r="I405" s="31">
        <v>1</v>
      </c>
      <c r="J405" s="31">
        <v>0</v>
      </c>
      <c r="K405" s="40">
        <v>0</v>
      </c>
    </row>
    <row r="406" spans="1:11" x14ac:dyDescent="0.2">
      <c r="A406" t="s">
        <v>969</v>
      </c>
      <c r="B406" t="s">
        <v>194</v>
      </c>
      <c r="C406">
        <v>270</v>
      </c>
      <c r="D406" s="33">
        <v>732950</v>
      </c>
      <c r="E406" s="31">
        <v>5</v>
      </c>
      <c r="F406" s="31">
        <v>0</v>
      </c>
      <c r="G406" s="40">
        <v>0</v>
      </c>
      <c r="I406" s="31">
        <v>1</v>
      </c>
      <c r="J406" s="31">
        <v>0</v>
      </c>
      <c r="K406" s="40">
        <v>0</v>
      </c>
    </row>
    <row r="407" spans="1:11" x14ac:dyDescent="0.2">
      <c r="A407" t="s">
        <v>1784</v>
      </c>
      <c r="B407" t="s">
        <v>1099</v>
      </c>
      <c r="C407">
        <v>258</v>
      </c>
      <c r="D407" s="33">
        <v>790000</v>
      </c>
      <c r="E407" s="31">
        <v>4</v>
      </c>
      <c r="F407" s="31">
        <v>0</v>
      </c>
      <c r="G407" s="40">
        <v>0</v>
      </c>
      <c r="I407" s="31">
        <v>1</v>
      </c>
      <c r="J407" s="31">
        <v>0</v>
      </c>
      <c r="K407" s="40">
        <v>0</v>
      </c>
    </row>
    <row r="408" spans="1:11" x14ac:dyDescent="0.2">
      <c r="A408" t="s">
        <v>1345</v>
      </c>
      <c r="B408" t="s">
        <v>1036</v>
      </c>
      <c r="C408">
        <v>277</v>
      </c>
      <c r="D408" s="33">
        <v>708250</v>
      </c>
      <c r="E408" s="31">
        <v>3</v>
      </c>
      <c r="F408" s="31">
        <v>1</v>
      </c>
      <c r="G408" s="40">
        <v>0.33333333333333331</v>
      </c>
      <c r="I408" s="31">
        <v>0</v>
      </c>
      <c r="J408" s="31">
        <v>0</v>
      </c>
      <c r="K408" s="40">
        <v>0</v>
      </c>
    </row>
    <row r="409" spans="1:11" x14ac:dyDescent="0.2">
      <c r="A409" t="s">
        <v>1416</v>
      </c>
      <c r="B409" t="s">
        <v>1100</v>
      </c>
      <c r="C409">
        <v>69</v>
      </c>
      <c r="D409" s="33">
        <v>3201540</v>
      </c>
      <c r="E409" s="31">
        <v>15</v>
      </c>
      <c r="F409" s="31">
        <v>10</v>
      </c>
      <c r="G409" s="40">
        <v>0.66666666666666663</v>
      </c>
      <c r="I409" s="31">
        <v>1</v>
      </c>
      <c r="J409" s="31">
        <v>1</v>
      </c>
      <c r="K409" s="40">
        <v>1</v>
      </c>
    </row>
    <row r="410" spans="1:11" x14ac:dyDescent="0.2">
      <c r="A410" t="s">
        <v>1785</v>
      </c>
      <c r="B410" t="s">
        <v>1690</v>
      </c>
      <c r="C410">
        <v>307</v>
      </c>
      <c r="D410" s="33">
        <v>575440</v>
      </c>
      <c r="E410" s="31">
        <v>5</v>
      </c>
      <c r="F410" s="31">
        <v>0</v>
      </c>
      <c r="G410" s="40">
        <v>0</v>
      </c>
      <c r="I410" s="31">
        <v>1</v>
      </c>
      <c r="J410" s="31">
        <v>0</v>
      </c>
      <c r="K410" s="40">
        <v>0</v>
      </c>
    </row>
    <row r="411" spans="1:11" x14ac:dyDescent="0.2">
      <c r="A411" t="s">
        <v>635</v>
      </c>
      <c r="B411" t="s">
        <v>1734</v>
      </c>
      <c r="C411">
        <v>75</v>
      </c>
      <c r="D411" s="33">
        <v>3006196</v>
      </c>
      <c r="E411" s="31">
        <v>15</v>
      </c>
      <c r="F411" s="31">
        <v>4</v>
      </c>
      <c r="G411" s="40">
        <v>0.26666666666666666</v>
      </c>
      <c r="I411" s="31">
        <v>2</v>
      </c>
      <c r="J411" s="31">
        <v>0</v>
      </c>
      <c r="K411" s="40">
        <v>0</v>
      </c>
    </row>
    <row r="412" spans="1:11" x14ac:dyDescent="0.2">
      <c r="A412" t="s">
        <v>1817</v>
      </c>
      <c r="B412" t="s">
        <v>1713</v>
      </c>
      <c r="C412">
        <v>450</v>
      </c>
      <c r="D412" s="33">
        <v>150000</v>
      </c>
      <c r="E412" s="31">
        <v>1</v>
      </c>
      <c r="F412" s="31">
        <v>0</v>
      </c>
      <c r="G412" s="40">
        <v>0</v>
      </c>
      <c r="I412" s="31">
        <v>0</v>
      </c>
      <c r="J412" s="31">
        <v>0</v>
      </c>
      <c r="K412" s="40">
        <v>0</v>
      </c>
    </row>
    <row r="413" spans="1:11" x14ac:dyDescent="0.2">
      <c r="A413" t="s">
        <v>1818</v>
      </c>
      <c r="B413" t="s">
        <v>1739</v>
      </c>
      <c r="C413">
        <v>430</v>
      </c>
      <c r="D413" s="33">
        <v>173000</v>
      </c>
      <c r="E413" s="31">
        <v>2</v>
      </c>
      <c r="F413" s="31">
        <v>1</v>
      </c>
      <c r="G413" s="40">
        <v>0.5</v>
      </c>
      <c r="I413" s="31">
        <v>0</v>
      </c>
      <c r="J413" s="31">
        <v>0</v>
      </c>
      <c r="K413" s="40">
        <v>0</v>
      </c>
    </row>
    <row r="414" spans="1:11" x14ac:dyDescent="0.2">
      <c r="A414" t="s">
        <v>1786</v>
      </c>
      <c r="B414" t="s">
        <v>1448</v>
      </c>
      <c r="C414">
        <v>388</v>
      </c>
      <c r="D414" s="33">
        <v>268000</v>
      </c>
      <c r="E414" s="31">
        <v>3</v>
      </c>
      <c r="F414" s="31">
        <v>0</v>
      </c>
      <c r="G414" s="40">
        <v>0</v>
      </c>
      <c r="I414" s="31">
        <v>0</v>
      </c>
      <c r="J414" s="31">
        <v>0</v>
      </c>
      <c r="K414" s="40">
        <v>0</v>
      </c>
    </row>
    <row r="415" spans="1:11" x14ac:dyDescent="0.2">
      <c r="A415" t="s">
        <v>1106</v>
      </c>
      <c r="B415" t="s">
        <v>118</v>
      </c>
      <c r="C415">
        <v>80</v>
      </c>
      <c r="D415" s="33">
        <v>2822958</v>
      </c>
      <c r="E415" s="31">
        <v>19</v>
      </c>
      <c r="F415" s="31">
        <v>3</v>
      </c>
      <c r="G415" s="40">
        <v>0.15789473684210525</v>
      </c>
      <c r="I415" s="31">
        <v>4</v>
      </c>
      <c r="J415" s="31">
        <v>1</v>
      </c>
      <c r="K415" s="40">
        <v>0.25</v>
      </c>
    </row>
    <row r="416" spans="1:11" x14ac:dyDescent="0.2">
      <c r="A416" t="s">
        <v>392</v>
      </c>
      <c r="B416" t="s">
        <v>1100</v>
      </c>
      <c r="C416">
        <v>5</v>
      </c>
      <c r="D416" s="33">
        <v>12313477</v>
      </c>
      <c r="E416" s="31">
        <v>70</v>
      </c>
      <c r="F416" s="31">
        <v>62</v>
      </c>
      <c r="G416" s="40">
        <v>0.88571428571428568</v>
      </c>
      <c r="I416" s="31">
        <v>4</v>
      </c>
      <c r="J416" s="31">
        <v>4</v>
      </c>
      <c r="K416" s="40">
        <v>1</v>
      </c>
    </row>
    <row r="417" spans="1:11" x14ac:dyDescent="0.2">
      <c r="A417" t="s">
        <v>1418</v>
      </c>
      <c r="B417" t="s">
        <v>1066</v>
      </c>
      <c r="C417">
        <v>381</v>
      </c>
      <c r="D417" s="33">
        <v>275500</v>
      </c>
      <c r="E417" s="31">
        <v>1</v>
      </c>
      <c r="F417" s="31">
        <v>0</v>
      </c>
      <c r="G417" s="40">
        <v>0</v>
      </c>
      <c r="I417" s="31">
        <v>1</v>
      </c>
      <c r="J417" s="31">
        <v>0</v>
      </c>
      <c r="K417" s="40">
        <v>0</v>
      </c>
    </row>
    <row r="418" spans="1:11" x14ac:dyDescent="0.2">
      <c r="A418" t="s">
        <v>970</v>
      </c>
      <c r="B418" t="s">
        <v>16</v>
      </c>
      <c r="C418">
        <v>479</v>
      </c>
      <c r="D418" s="33">
        <v>80000</v>
      </c>
      <c r="E418" s="31">
        <v>1</v>
      </c>
      <c r="F418" s="31">
        <v>0</v>
      </c>
      <c r="G418" s="40">
        <v>0</v>
      </c>
      <c r="I418" s="31">
        <v>0</v>
      </c>
      <c r="J418" s="31">
        <v>0</v>
      </c>
      <c r="K418" s="40">
        <v>0</v>
      </c>
    </row>
    <row r="419" spans="1:11" x14ac:dyDescent="0.2">
      <c r="A419" t="s">
        <v>1273</v>
      </c>
      <c r="B419" t="s">
        <v>1134</v>
      </c>
      <c r="C419">
        <v>183</v>
      </c>
      <c r="D419" s="33">
        <v>1307783</v>
      </c>
      <c r="E419" s="31">
        <v>4</v>
      </c>
      <c r="F419" s="31">
        <v>2</v>
      </c>
      <c r="G419" s="40">
        <v>0.5</v>
      </c>
      <c r="I419" s="31">
        <v>0</v>
      </c>
      <c r="J419" s="31">
        <v>0</v>
      </c>
      <c r="K419" s="40">
        <v>0</v>
      </c>
    </row>
    <row r="420" spans="1:11" x14ac:dyDescent="0.2">
      <c r="A420" t="s">
        <v>1819</v>
      </c>
      <c r="B420" t="s">
        <v>1731</v>
      </c>
      <c r="C420">
        <v>497</v>
      </c>
      <c r="D420" s="33">
        <v>38000</v>
      </c>
      <c r="E420" s="31">
        <v>1</v>
      </c>
      <c r="F420" s="31">
        <v>0</v>
      </c>
      <c r="G420" s="40">
        <v>0</v>
      </c>
      <c r="I420" s="31">
        <v>0</v>
      </c>
      <c r="J420" s="31">
        <v>0</v>
      </c>
      <c r="K420" s="40">
        <v>0</v>
      </c>
    </row>
    <row r="421" spans="1:11" x14ac:dyDescent="0.2">
      <c r="A421" t="s">
        <v>1820</v>
      </c>
      <c r="B421" t="s">
        <v>1709</v>
      </c>
      <c r="C421">
        <v>461</v>
      </c>
      <c r="D421" s="33">
        <v>137000</v>
      </c>
      <c r="E421" s="31">
        <v>1</v>
      </c>
      <c r="F421" s="31">
        <v>0</v>
      </c>
      <c r="G421" s="40">
        <v>0</v>
      </c>
      <c r="I421" s="31">
        <v>0</v>
      </c>
      <c r="J421" s="31">
        <v>0</v>
      </c>
      <c r="K421" s="40">
        <v>0</v>
      </c>
    </row>
    <row r="422" spans="1:11" x14ac:dyDescent="0.2">
      <c r="A422" t="s">
        <v>43</v>
      </c>
      <c r="B422" t="s">
        <v>17</v>
      </c>
      <c r="C422">
        <v>487</v>
      </c>
      <c r="D422" s="33">
        <v>67600</v>
      </c>
      <c r="E422" s="31">
        <v>1</v>
      </c>
      <c r="F422" s="31">
        <v>0</v>
      </c>
      <c r="G422" s="40">
        <v>0</v>
      </c>
      <c r="I422" s="31">
        <v>0</v>
      </c>
      <c r="J422" s="31">
        <v>0</v>
      </c>
      <c r="K422" s="40">
        <v>0</v>
      </c>
    </row>
    <row r="423" spans="1:11" x14ac:dyDescent="0.2">
      <c r="A423" t="s">
        <v>1498</v>
      </c>
      <c r="B423" t="s">
        <v>1180</v>
      </c>
      <c r="C423">
        <v>130</v>
      </c>
      <c r="D423" s="33">
        <v>1982950</v>
      </c>
      <c r="E423" s="31">
        <v>15</v>
      </c>
      <c r="F423" s="31">
        <v>3</v>
      </c>
      <c r="G423" s="40">
        <v>0.2</v>
      </c>
      <c r="I423" s="31">
        <v>1</v>
      </c>
      <c r="J423" s="31">
        <v>0</v>
      </c>
      <c r="K423" s="40">
        <v>0</v>
      </c>
    </row>
    <row r="424" spans="1:11" x14ac:dyDescent="0.2">
      <c r="A424" t="s">
        <v>1821</v>
      </c>
      <c r="B424" t="s">
        <v>1724</v>
      </c>
      <c r="C424">
        <v>306</v>
      </c>
      <c r="D424" s="33">
        <v>576280</v>
      </c>
      <c r="E424" s="31">
        <v>3</v>
      </c>
      <c r="F424" s="31">
        <v>0</v>
      </c>
      <c r="G424" s="40">
        <v>0</v>
      </c>
      <c r="I424" s="31">
        <v>0</v>
      </c>
      <c r="J424" s="31">
        <v>0</v>
      </c>
      <c r="K424" s="40">
        <v>0</v>
      </c>
    </row>
    <row r="425" spans="1:11" x14ac:dyDescent="0.2">
      <c r="A425" t="s">
        <v>925</v>
      </c>
      <c r="B425" t="s">
        <v>1245</v>
      </c>
      <c r="C425">
        <v>452</v>
      </c>
      <c r="D425" s="33">
        <v>145000</v>
      </c>
      <c r="E425" s="31">
        <v>1</v>
      </c>
      <c r="F425" s="31">
        <v>0</v>
      </c>
      <c r="G425" s="40">
        <v>0</v>
      </c>
      <c r="I425" s="31">
        <v>0</v>
      </c>
      <c r="J425" s="31">
        <v>0</v>
      </c>
      <c r="K425" s="40">
        <v>0</v>
      </c>
    </row>
    <row r="426" spans="1:11" x14ac:dyDescent="0.2">
      <c r="A426" t="s">
        <v>1469</v>
      </c>
      <c r="B426" t="s">
        <v>728</v>
      </c>
      <c r="C426">
        <v>490</v>
      </c>
      <c r="D426" s="33">
        <v>55500</v>
      </c>
      <c r="E426" s="31">
        <v>2</v>
      </c>
      <c r="F426" s="31">
        <v>0</v>
      </c>
      <c r="G426" s="40">
        <v>0</v>
      </c>
      <c r="I426" s="31">
        <v>1</v>
      </c>
      <c r="J426" s="31">
        <v>0</v>
      </c>
      <c r="K426" s="40">
        <v>0</v>
      </c>
    </row>
    <row r="427" spans="1:11" x14ac:dyDescent="0.2">
      <c r="A427" t="s">
        <v>927</v>
      </c>
      <c r="B427" t="s">
        <v>1448</v>
      </c>
      <c r="C427">
        <v>238</v>
      </c>
      <c r="D427" s="33">
        <v>940925</v>
      </c>
      <c r="E427" s="31">
        <v>9</v>
      </c>
      <c r="F427" s="31">
        <v>2</v>
      </c>
      <c r="G427" s="40">
        <v>0.22222222222222221</v>
      </c>
      <c r="I427" s="31">
        <v>0</v>
      </c>
      <c r="J427" s="31">
        <v>0</v>
      </c>
      <c r="K427" s="40">
        <v>0</v>
      </c>
    </row>
    <row r="428" spans="1:11" x14ac:dyDescent="0.2">
      <c r="A428" t="s">
        <v>160</v>
      </c>
      <c r="B428" t="s">
        <v>1036</v>
      </c>
      <c r="C428">
        <v>89</v>
      </c>
      <c r="D428" s="33">
        <v>2608200</v>
      </c>
      <c r="E428" s="31">
        <v>19</v>
      </c>
      <c r="F428" s="31">
        <v>1</v>
      </c>
      <c r="G428" s="40">
        <v>5.2631578947368418E-2</v>
      </c>
      <c r="I428" s="31">
        <v>0</v>
      </c>
      <c r="J428" s="31">
        <v>0</v>
      </c>
      <c r="K428" s="40">
        <v>0</v>
      </c>
    </row>
    <row r="429" spans="1:11" x14ac:dyDescent="0.2">
      <c r="A429" t="s">
        <v>637</v>
      </c>
      <c r="B429" t="s">
        <v>542</v>
      </c>
      <c r="C429">
        <v>206</v>
      </c>
      <c r="D429" s="33">
        <v>1132200</v>
      </c>
      <c r="E429" s="31">
        <v>6</v>
      </c>
      <c r="F429" s="31">
        <v>0</v>
      </c>
      <c r="G429" s="40">
        <v>0</v>
      </c>
      <c r="I429" s="31">
        <v>0</v>
      </c>
      <c r="J429" s="31">
        <v>0</v>
      </c>
      <c r="K429" s="40">
        <v>0</v>
      </c>
    </row>
    <row r="430" spans="1:11" x14ac:dyDescent="0.2">
      <c r="A430" t="s">
        <v>1675</v>
      </c>
      <c r="B430" t="s">
        <v>1180</v>
      </c>
      <c r="C430">
        <v>158</v>
      </c>
      <c r="D430" s="33">
        <v>1608525</v>
      </c>
      <c r="E430" s="31">
        <v>11</v>
      </c>
      <c r="F430" s="31">
        <v>8</v>
      </c>
      <c r="G430" s="40">
        <v>0.72727272727272729</v>
      </c>
      <c r="I430" s="31">
        <v>2</v>
      </c>
      <c r="J430" s="31">
        <v>2</v>
      </c>
      <c r="K430" s="40">
        <v>1</v>
      </c>
    </row>
    <row r="431" spans="1:11" x14ac:dyDescent="0.2">
      <c r="A431" t="s">
        <v>219</v>
      </c>
      <c r="B431" t="s">
        <v>300</v>
      </c>
      <c r="C431">
        <v>93</v>
      </c>
      <c r="D431" s="33">
        <v>2507700</v>
      </c>
      <c r="E431" s="31">
        <v>12</v>
      </c>
      <c r="F431" s="31">
        <v>5</v>
      </c>
      <c r="G431" s="40">
        <v>0.41666666666666669</v>
      </c>
      <c r="I431" s="31">
        <v>0</v>
      </c>
      <c r="J431" s="31">
        <v>0</v>
      </c>
      <c r="K431" s="40">
        <v>0</v>
      </c>
    </row>
    <row r="432" spans="1:11" x14ac:dyDescent="0.2">
      <c r="A432" t="s">
        <v>1500</v>
      </c>
      <c r="B432" t="s">
        <v>1099</v>
      </c>
      <c r="C432">
        <v>293</v>
      </c>
      <c r="D432" s="33">
        <v>660900</v>
      </c>
      <c r="E432" s="31">
        <v>4</v>
      </c>
      <c r="F432" s="31">
        <v>0</v>
      </c>
      <c r="G432" s="40">
        <v>0</v>
      </c>
      <c r="I432" s="31">
        <v>0</v>
      </c>
      <c r="J432" s="31">
        <v>0</v>
      </c>
      <c r="K432" s="40">
        <v>0</v>
      </c>
    </row>
    <row r="433" spans="1:11" x14ac:dyDescent="0.2">
      <c r="A433" t="s">
        <v>1822</v>
      </c>
      <c r="B433" t="s">
        <v>1723</v>
      </c>
      <c r="C433">
        <v>356</v>
      </c>
      <c r="D433" s="33">
        <v>367500</v>
      </c>
      <c r="E433" s="31">
        <v>2</v>
      </c>
      <c r="F433" s="31">
        <v>0</v>
      </c>
      <c r="G433" s="40">
        <v>0</v>
      </c>
      <c r="I433" s="31">
        <v>0</v>
      </c>
      <c r="J433" s="31">
        <v>0</v>
      </c>
      <c r="K433" s="40">
        <v>0</v>
      </c>
    </row>
    <row r="434" spans="1:11" x14ac:dyDescent="0.2">
      <c r="A434" t="s">
        <v>1135</v>
      </c>
      <c r="B434" t="s">
        <v>1448</v>
      </c>
      <c r="C434">
        <v>101</v>
      </c>
      <c r="D434" s="33">
        <v>2367200</v>
      </c>
      <c r="E434" s="31">
        <v>21</v>
      </c>
      <c r="F434" s="31">
        <v>2</v>
      </c>
      <c r="G434" s="40">
        <v>9.5238095238095233E-2</v>
      </c>
      <c r="I434" s="31">
        <v>3</v>
      </c>
      <c r="J434" s="31">
        <v>0</v>
      </c>
      <c r="K434" s="40">
        <v>0</v>
      </c>
    </row>
    <row r="435" spans="1:11" x14ac:dyDescent="0.2">
      <c r="A435" t="s">
        <v>220</v>
      </c>
      <c r="B435" t="s">
        <v>1215</v>
      </c>
      <c r="C435">
        <v>243</v>
      </c>
      <c r="D435" s="33">
        <v>922399</v>
      </c>
      <c r="E435" s="31">
        <v>7</v>
      </c>
      <c r="F435" s="31">
        <v>0</v>
      </c>
      <c r="G435" s="40">
        <v>0</v>
      </c>
      <c r="I435" s="31">
        <v>0</v>
      </c>
      <c r="J435" s="31">
        <v>0</v>
      </c>
      <c r="K435" s="40">
        <v>0</v>
      </c>
    </row>
    <row r="436" spans="1:11" x14ac:dyDescent="0.2">
      <c r="A436" t="s">
        <v>608</v>
      </c>
      <c r="B436" t="s">
        <v>5</v>
      </c>
      <c r="C436">
        <v>71</v>
      </c>
      <c r="D436" s="33">
        <v>3112088</v>
      </c>
      <c r="E436" s="31">
        <v>16</v>
      </c>
      <c r="F436" s="31">
        <v>11</v>
      </c>
      <c r="G436" s="40">
        <v>0.6875</v>
      </c>
      <c r="I436" s="31">
        <v>0</v>
      </c>
      <c r="J436" s="31">
        <v>0</v>
      </c>
      <c r="K436" s="40">
        <v>0</v>
      </c>
    </row>
    <row r="437" spans="1:11" x14ac:dyDescent="0.2">
      <c r="A437" t="s">
        <v>1444</v>
      </c>
      <c r="B437" t="s">
        <v>197</v>
      </c>
      <c r="C437">
        <v>402</v>
      </c>
      <c r="D437" s="33">
        <v>229900</v>
      </c>
      <c r="E437" s="31">
        <v>2</v>
      </c>
      <c r="F437" s="31">
        <v>1</v>
      </c>
      <c r="G437" s="40">
        <v>0.5</v>
      </c>
      <c r="I437" s="31">
        <v>1</v>
      </c>
      <c r="J437" s="31">
        <v>1</v>
      </c>
      <c r="K437" s="40">
        <v>1</v>
      </c>
    </row>
    <row r="438" spans="1:11" x14ac:dyDescent="0.2">
      <c r="A438" t="s">
        <v>1624</v>
      </c>
      <c r="B438" t="s">
        <v>1475</v>
      </c>
      <c r="C438">
        <v>166</v>
      </c>
      <c r="D438" s="33">
        <v>1551900</v>
      </c>
      <c r="E438" s="31">
        <v>9</v>
      </c>
      <c r="F438" s="31">
        <v>4</v>
      </c>
      <c r="G438" s="40">
        <v>0.44444444444444442</v>
      </c>
      <c r="I438" s="31">
        <v>0</v>
      </c>
      <c r="J438" s="31">
        <v>0</v>
      </c>
      <c r="K438" s="40">
        <v>0</v>
      </c>
    </row>
    <row r="439" spans="1:11" x14ac:dyDescent="0.2">
      <c r="A439" t="s">
        <v>609</v>
      </c>
      <c r="B439" t="s">
        <v>1180</v>
      </c>
      <c r="C439">
        <v>263</v>
      </c>
      <c r="D439" s="33">
        <v>770750</v>
      </c>
      <c r="E439" s="31">
        <v>4</v>
      </c>
      <c r="F439" s="31">
        <v>1</v>
      </c>
      <c r="G439" s="40">
        <v>0.25</v>
      </c>
      <c r="I439" s="31">
        <v>0</v>
      </c>
      <c r="J439" s="31">
        <v>0</v>
      </c>
      <c r="K439" s="40">
        <v>0</v>
      </c>
    </row>
    <row r="440" spans="1:11" x14ac:dyDescent="0.2">
      <c r="A440" t="s">
        <v>192</v>
      </c>
      <c r="B440" t="s">
        <v>1100</v>
      </c>
      <c r="C440">
        <v>154</v>
      </c>
      <c r="D440" s="33">
        <v>1657067</v>
      </c>
      <c r="E440" s="31">
        <v>8</v>
      </c>
      <c r="F440" s="31">
        <v>6</v>
      </c>
      <c r="G440" s="40">
        <v>0.75</v>
      </c>
      <c r="I440" s="31">
        <v>0</v>
      </c>
      <c r="J440" s="31">
        <v>0</v>
      </c>
      <c r="K440" s="40">
        <v>0</v>
      </c>
    </row>
    <row r="441" spans="1:11" x14ac:dyDescent="0.2">
      <c r="A441" t="s">
        <v>610</v>
      </c>
      <c r="B441" t="s">
        <v>1123</v>
      </c>
      <c r="C441">
        <v>476</v>
      </c>
      <c r="D441" s="33">
        <v>91000</v>
      </c>
      <c r="E441" s="31">
        <v>1</v>
      </c>
      <c r="F441" s="31">
        <v>0</v>
      </c>
      <c r="G441" s="40">
        <v>0</v>
      </c>
      <c r="I441" s="31">
        <v>0</v>
      </c>
      <c r="J441" s="31">
        <v>0</v>
      </c>
      <c r="K441" s="40">
        <v>0</v>
      </c>
    </row>
    <row r="442" spans="1:11" x14ac:dyDescent="0.2">
      <c r="A442" t="s">
        <v>1676</v>
      </c>
      <c r="B442" t="s">
        <v>1642</v>
      </c>
      <c r="C442">
        <v>431</v>
      </c>
      <c r="D442" s="33">
        <v>171308</v>
      </c>
      <c r="E442" s="31">
        <v>1</v>
      </c>
      <c r="F442" s="31">
        <v>0</v>
      </c>
      <c r="G442" s="40">
        <v>0</v>
      </c>
      <c r="I442" s="31">
        <v>0</v>
      </c>
      <c r="J442" s="31">
        <v>0</v>
      </c>
      <c r="K442" s="40">
        <v>0</v>
      </c>
    </row>
    <row r="443" spans="1:11" x14ac:dyDescent="0.2">
      <c r="A443" t="s">
        <v>58</v>
      </c>
      <c r="B443" t="s">
        <v>1535</v>
      </c>
      <c r="C443">
        <v>120</v>
      </c>
      <c r="D443" s="33">
        <v>2119800</v>
      </c>
      <c r="E443" s="31">
        <v>7</v>
      </c>
      <c r="F443" s="31">
        <v>6</v>
      </c>
      <c r="G443" s="40">
        <v>0.8571428571428571</v>
      </c>
      <c r="I443" s="31">
        <v>0</v>
      </c>
      <c r="J443" s="31">
        <v>0</v>
      </c>
      <c r="K443" s="40">
        <v>0</v>
      </c>
    </row>
    <row r="444" spans="1:11" x14ac:dyDescent="0.2">
      <c r="A444" t="s">
        <v>1525</v>
      </c>
      <c r="B444" t="s">
        <v>1309</v>
      </c>
      <c r="C444">
        <v>422</v>
      </c>
      <c r="D444" s="33">
        <v>189500</v>
      </c>
      <c r="E444" s="31">
        <v>1</v>
      </c>
      <c r="F444" s="31">
        <v>0</v>
      </c>
      <c r="G444" s="40">
        <v>0</v>
      </c>
      <c r="I444" s="31">
        <v>0</v>
      </c>
      <c r="J444" s="31">
        <v>0</v>
      </c>
      <c r="K444" s="40">
        <v>0</v>
      </c>
    </row>
    <row r="445" spans="1:11" x14ac:dyDescent="0.2">
      <c r="A445" t="s">
        <v>1051</v>
      </c>
      <c r="B445" t="s">
        <v>1036</v>
      </c>
      <c r="C445">
        <v>177</v>
      </c>
      <c r="D445" s="33">
        <v>1383800</v>
      </c>
      <c r="E445" s="31">
        <v>7</v>
      </c>
      <c r="F445" s="31">
        <v>1</v>
      </c>
      <c r="G445" s="40">
        <v>0.14285714285714285</v>
      </c>
      <c r="I445" s="31">
        <v>0</v>
      </c>
      <c r="J445" s="31">
        <v>0</v>
      </c>
      <c r="K445" s="40">
        <v>0</v>
      </c>
    </row>
    <row r="446" spans="1:11" x14ac:dyDescent="0.2">
      <c r="A446" t="s">
        <v>1189</v>
      </c>
      <c r="B446" t="s">
        <v>1099</v>
      </c>
      <c r="C446">
        <v>301</v>
      </c>
      <c r="D446" s="33">
        <v>618000</v>
      </c>
      <c r="E446" s="31">
        <v>5</v>
      </c>
      <c r="F446" s="31">
        <v>0</v>
      </c>
      <c r="G446" s="40">
        <v>0</v>
      </c>
      <c r="I446" s="31">
        <v>5</v>
      </c>
      <c r="J446" s="31">
        <v>0</v>
      </c>
      <c r="K446" s="40">
        <v>0</v>
      </c>
    </row>
    <row r="447" spans="1:11" x14ac:dyDescent="0.2">
      <c r="A447" t="s">
        <v>1190</v>
      </c>
      <c r="B447" t="s">
        <v>1036</v>
      </c>
      <c r="C447">
        <v>309</v>
      </c>
      <c r="D447" s="33">
        <v>574900</v>
      </c>
      <c r="E447" s="31">
        <v>4</v>
      </c>
      <c r="F447" s="31">
        <v>0</v>
      </c>
      <c r="G447" s="40">
        <v>0</v>
      </c>
      <c r="I447" s="31">
        <v>0</v>
      </c>
      <c r="J447" s="31">
        <v>0</v>
      </c>
      <c r="K447" s="40">
        <v>0</v>
      </c>
    </row>
    <row r="448" spans="1:11" x14ac:dyDescent="0.2">
      <c r="A448" t="s">
        <v>59</v>
      </c>
      <c r="B448" t="s">
        <v>19</v>
      </c>
      <c r="C448">
        <v>244</v>
      </c>
      <c r="D448" s="33">
        <v>915602</v>
      </c>
      <c r="E448" s="31">
        <v>4</v>
      </c>
      <c r="F448" s="31">
        <v>2</v>
      </c>
      <c r="G448" s="40">
        <v>0.5</v>
      </c>
      <c r="I448" s="31">
        <v>0</v>
      </c>
      <c r="J448" s="31">
        <v>0</v>
      </c>
      <c r="K448" s="40">
        <v>0</v>
      </c>
    </row>
    <row r="449" spans="1:11" x14ac:dyDescent="0.2">
      <c r="A449" t="s">
        <v>971</v>
      </c>
      <c r="B449" t="s">
        <v>1087</v>
      </c>
      <c r="C449">
        <v>366</v>
      </c>
      <c r="D449" s="33">
        <v>346000</v>
      </c>
      <c r="E449" s="31">
        <v>3</v>
      </c>
      <c r="F449" s="31">
        <v>1</v>
      </c>
      <c r="G449" s="40">
        <v>0.33333333333333331</v>
      </c>
      <c r="I449" s="31">
        <v>0</v>
      </c>
      <c r="J449" s="31">
        <v>0</v>
      </c>
      <c r="K449" s="40">
        <v>0</v>
      </c>
    </row>
    <row r="450" spans="1:11" x14ac:dyDescent="0.2">
      <c r="A450" t="s">
        <v>1625</v>
      </c>
      <c r="B450" t="s">
        <v>176</v>
      </c>
      <c r="C450">
        <v>447</v>
      </c>
      <c r="D450" s="33">
        <v>154900</v>
      </c>
      <c r="E450" s="31">
        <v>2</v>
      </c>
      <c r="F450" s="31">
        <v>0</v>
      </c>
      <c r="G450" s="40">
        <v>0</v>
      </c>
      <c r="I450" s="31">
        <v>0</v>
      </c>
      <c r="J450" s="31">
        <v>0</v>
      </c>
      <c r="K450" s="40">
        <v>0</v>
      </c>
    </row>
    <row r="451" spans="1:11" x14ac:dyDescent="0.2">
      <c r="A451" t="s">
        <v>1787</v>
      </c>
      <c r="B451" t="s">
        <v>1707</v>
      </c>
      <c r="C451">
        <v>276</v>
      </c>
      <c r="D451" s="33">
        <v>708500</v>
      </c>
      <c r="E451" s="31">
        <v>5</v>
      </c>
      <c r="F451" s="31">
        <v>0</v>
      </c>
      <c r="G451" s="40">
        <v>0</v>
      </c>
      <c r="I451" s="31">
        <v>2</v>
      </c>
      <c r="J451" s="31">
        <v>0</v>
      </c>
      <c r="K451" s="40">
        <v>0</v>
      </c>
    </row>
    <row r="452" spans="1:11" x14ac:dyDescent="0.2">
      <c r="A452" t="s">
        <v>1471</v>
      </c>
      <c r="B452" t="s">
        <v>268</v>
      </c>
      <c r="C452">
        <v>453</v>
      </c>
      <c r="D452" s="33">
        <v>144900</v>
      </c>
      <c r="E452" s="31">
        <v>2</v>
      </c>
      <c r="F452" s="31">
        <v>0</v>
      </c>
      <c r="G452" s="40">
        <v>0</v>
      </c>
      <c r="I452" s="31">
        <v>0</v>
      </c>
      <c r="J452" s="31">
        <v>0</v>
      </c>
      <c r="K452" s="40">
        <v>0</v>
      </c>
    </row>
    <row r="453" spans="1:11" x14ac:dyDescent="0.2">
      <c r="A453" t="s">
        <v>1136</v>
      </c>
      <c r="B453" t="s">
        <v>1036</v>
      </c>
      <c r="C453">
        <v>152</v>
      </c>
      <c r="D453" s="33">
        <v>1676400</v>
      </c>
      <c r="E453" s="31">
        <v>12</v>
      </c>
      <c r="F453" s="31">
        <v>1</v>
      </c>
      <c r="G453" s="40">
        <v>8.3333333333333329E-2</v>
      </c>
      <c r="I453" s="31">
        <v>0</v>
      </c>
      <c r="J453" s="31">
        <v>0</v>
      </c>
      <c r="K453" s="40">
        <v>0</v>
      </c>
    </row>
    <row r="454" spans="1:11" x14ac:dyDescent="0.2">
      <c r="A454" t="s">
        <v>1788</v>
      </c>
      <c r="B454" t="s">
        <v>1550</v>
      </c>
      <c r="C454">
        <v>382</v>
      </c>
      <c r="D454" s="33">
        <v>275500</v>
      </c>
      <c r="E454" s="31">
        <v>2</v>
      </c>
      <c r="F454" s="31">
        <v>1</v>
      </c>
      <c r="G454" s="40">
        <v>0.5</v>
      </c>
      <c r="I454" s="31">
        <v>1</v>
      </c>
      <c r="J454" s="31">
        <v>0</v>
      </c>
      <c r="K454" s="40">
        <v>0</v>
      </c>
    </row>
    <row r="455" spans="1:11" x14ac:dyDescent="0.2">
      <c r="A455" t="s">
        <v>1420</v>
      </c>
      <c r="B455" t="s">
        <v>300</v>
      </c>
      <c r="C455">
        <v>10</v>
      </c>
      <c r="D455" s="33">
        <v>7980200</v>
      </c>
      <c r="E455" s="31">
        <v>35</v>
      </c>
      <c r="F455" s="31">
        <v>17</v>
      </c>
      <c r="G455" s="40">
        <v>0.48571428571428571</v>
      </c>
      <c r="I455" s="31">
        <v>2</v>
      </c>
      <c r="J455" s="31">
        <v>0</v>
      </c>
      <c r="K455" s="40">
        <v>0</v>
      </c>
    </row>
    <row r="456" spans="1:11" x14ac:dyDescent="0.2">
      <c r="A456" t="s">
        <v>61</v>
      </c>
      <c r="B456" t="s">
        <v>300</v>
      </c>
      <c r="C456">
        <v>253</v>
      </c>
      <c r="D456" s="33">
        <v>814500</v>
      </c>
      <c r="E456" s="31">
        <v>4</v>
      </c>
      <c r="F456" s="31">
        <v>2</v>
      </c>
      <c r="G456" s="40">
        <v>0.5</v>
      </c>
      <c r="I456" s="31">
        <v>0</v>
      </c>
      <c r="J456" s="31">
        <v>0</v>
      </c>
      <c r="K456" s="40">
        <v>0</v>
      </c>
    </row>
    <row r="457" spans="1:11" x14ac:dyDescent="0.2">
      <c r="A457" t="s">
        <v>612</v>
      </c>
      <c r="B457" t="s">
        <v>1312</v>
      </c>
      <c r="C457">
        <v>373</v>
      </c>
      <c r="D457" s="33">
        <v>317000</v>
      </c>
      <c r="E457" s="31">
        <v>1</v>
      </c>
      <c r="F457" s="31">
        <v>0</v>
      </c>
      <c r="G457" s="40">
        <v>0</v>
      </c>
      <c r="I457" s="31">
        <v>0</v>
      </c>
      <c r="J457" s="31">
        <v>0</v>
      </c>
      <c r="K457" s="40">
        <v>0</v>
      </c>
    </row>
    <row r="458" spans="1:11" x14ac:dyDescent="0.2">
      <c r="A458" t="s">
        <v>749</v>
      </c>
      <c r="B458" t="s">
        <v>1448</v>
      </c>
      <c r="C458">
        <v>129</v>
      </c>
      <c r="D458" s="33">
        <v>1996650</v>
      </c>
      <c r="E458" s="31">
        <v>13</v>
      </c>
      <c r="F458" s="31">
        <v>2</v>
      </c>
      <c r="G458" s="40">
        <v>0.15384615384615385</v>
      </c>
      <c r="I458" s="31">
        <v>1</v>
      </c>
      <c r="J458" s="31">
        <v>0</v>
      </c>
      <c r="K458" s="40">
        <v>0</v>
      </c>
    </row>
    <row r="459" spans="1:11" x14ac:dyDescent="0.2">
      <c r="A459" t="s">
        <v>1163</v>
      </c>
      <c r="B459" t="s">
        <v>1099</v>
      </c>
      <c r="C459">
        <v>110</v>
      </c>
      <c r="D459" s="33">
        <v>2219900</v>
      </c>
      <c r="E459" s="31">
        <v>12</v>
      </c>
      <c r="F459" s="31">
        <v>2</v>
      </c>
      <c r="G459" s="40">
        <v>0.16666666666666666</v>
      </c>
      <c r="I459" s="31">
        <v>1</v>
      </c>
      <c r="J459" s="31">
        <v>1</v>
      </c>
      <c r="K459" s="40">
        <v>1</v>
      </c>
    </row>
    <row r="460" spans="1:11" x14ac:dyDescent="0.2">
      <c r="A460" t="s">
        <v>1677</v>
      </c>
      <c r="B460" t="s">
        <v>1650</v>
      </c>
      <c r="C460">
        <v>246</v>
      </c>
      <c r="D460" s="33">
        <v>876967</v>
      </c>
      <c r="E460" s="31">
        <v>5</v>
      </c>
      <c r="F460" s="31">
        <v>1</v>
      </c>
      <c r="G460" s="40">
        <v>0.2</v>
      </c>
      <c r="I460" s="31">
        <v>0</v>
      </c>
      <c r="J460" s="31">
        <v>0</v>
      </c>
      <c r="K460" s="40">
        <v>0</v>
      </c>
    </row>
    <row r="461" spans="1:11" x14ac:dyDescent="0.2">
      <c r="A461" t="s">
        <v>396</v>
      </c>
      <c r="B461" t="s">
        <v>342</v>
      </c>
      <c r="C461">
        <v>200</v>
      </c>
      <c r="D461" s="33">
        <v>1181500</v>
      </c>
      <c r="E461" s="31">
        <v>3</v>
      </c>
      <c r="F461" s="31">
        <v>3</v>
      </c>
      <c r="G461" s="40">
        <v>1</v>
      </c>
      <c r="I461" s="31">
        <v>0</v>
      </c>
      <c r="J461" s="31">
        <v>0</v>
      </c>
      <c r="K461" s="40">
        <v>0</v>
      </c>
    </row>
    <row r="462" spans="1:11" x14ac:dyDescent="0.2">
      <c r="A462" t="s">
        <v>613</v>
      </c>
      <c r="B462" t="s">
        <v>1072</v>
      </c>
      <c r="C462">
        <v>167</v>
      </c>
      <c r="D462" s="33">
        <v>1543800</v>
      </c>
      <c r="E462" s="31">
        <v>6</v>
      </c>
      <c r="F462" s="31">
        <v>5</v>
      </c>
      <c r="G462" s="40">
        <v>0.83333333333333337</v>
      </c>
      <c r="I462" s="31">
        <v>0</v>
      </c>
      <c r="J462" s="31">
        <v>0</v>
      </c>
      <c r="K462" s="40">
        <v>0</v>
      </c>
    </row>
    <row r="463" spans="1:11" x14ac:dyDescent="0.2">
      <c r="A463" t="s">
        <v>1789</v>
      </c>
      <c r="B463" t="s">
        <v>5</v>
      </c>
      <c r="C463">
        <v>358</v>
      </c>
      <c r="D463" s="33">
        <v>359200</v>
      </c>
      <c r="E463" s="31">
        <v>3</v>
      </c>
      <c r="F463" s="31">
        <v>0</v>
      </c>
      <c r="G463" s="40">
        <v>0</v>
      </c>
      <c r="I463" s="31">
        <v>0</v>
      </c>
      <c r="J463" s="31">
        <v>0</v>
      </c>
      <c r="K463" s="40">
        <v>0</v>
      </c>
    </row>
    <row r="464" spans="1:11" x14ac:dyDescent="0.2">
      <c r="A464" t="s">
        <v>1678</v>
      </c>
      <c r="B464" t="s">
        <v>1533</v>
      </c>
      <c r="C464">
        <v>348</v>
      </c>
      <c r="D464" s="33">
        <v>404000</v>
      </c>
      <c r="E464" s="31">
        <v>3</v>
      </c>
      <c r="F464" s="31">
        <v>0</v>
      </c>
      <c r="G464" s="40">
        <v>0</v>
      </c>
      <c r="I464" s="31">
        <v>1</v>
      </c>
      <c r="J464" s="31">
        <v>0</v>
      </c>
      <c r="K464" s="40">
        <v>0</v>
      </c>
    </row>
    <row r="465" spans="1:11" x14ac:dyDescent="0.2">
      <c r="A465" t="s">
        <v>1347</v>
      </c>
      <c r="B465" t="s">
        <v>300</v>
      </c>
      <c r="C465">
        <v>68</v>
      </c>
      <c r="D465" s="33">
        <v>3241500</v>
      </c>
      <c r="E465" s="31">
        <v>15</v>
      </c>
      <c r="F465" s="31">
        <v>9</v>
      </c>
      <c r="G465" s="40">
        <v>0.6</v>
      </c>
      <c r="I465" s="31">
        <v>1</v>
      </c>
      <c r="J465" s="31">
        <v>0</v>
      </c>
      <c r="K465" s="40">
        <v>0</v>
      </c>
    </row>
    <row r="466" spans="1:11" x14ac:dyDescent="0.2">
      <c r="A466" t="s">
        <v>1165</v>
      </c>
      <c r="B466" t="s">
        <v>21</v>
      </c>
      <c r="C466">
        <v>458</v>
      </c>
      <c r="D466" s="33">
        <v>140000</v>
      </c>
      <c r="E466" s="31">
        <v>1</v>
      </c>
      <c r="F466" s="31">
        <v>1</v>
      </c>
      <c r="G466" s="40">
        <v>1</v>
      </c>
      <c r="I466" s="31">
        <v>0</v>
      </c>
      <c r="J466" s="31">
        <v>0</v>
      </c>
      <c r="K466" s="40">
        <v>0</v>
      </c>
    </row>
    <row r="467" spans="1:11" x14ac:dyDescent="0.2">
      <c r="A467" t="s">
        <v>1627</v>
      </c>
      <c r="B467" t="s">
        <v>1564</v>
      </c>
      <c r="C467">
        <v>439</v>
      </c>
      <c r="D467" s="33">
        <v>165000</v>
      </c>
      <c r="E467" s="31">
        <v>1</v>
      </c>
      <c r="F467" s="31">
        <v>0</v>
      </c>
      <c r="G467" s="40">
        <v>0</v>
      </c>
      <c r="I467" s="31">
        <v>0</v>
      </c>
      <c r="J467" s="31">
        <v>0</v>
      </c>
      <c r="K467" s="40">
        <v>0</v>
      </c>
    </row>
    <row r="468" spans="1:11" x14ac:dyDescent="0.2">
      <c r="A468" t="s">
        <v>1014</v>
      </c>
      <c r="B468" t="s">
        <v>542</v>
      </c>
      <c r="C468">
        <v>323</v>
      </c>
      <c r="D468" s="33">
        <v>506400</v>
      </c>
      <c r="E468" s="31">
        <v>3</v>
      </c>
      <c r="F468" s="31">
        <v>0</v>
      </c>
      <c r="G468" s="40">
        <v>0</v>
      </c>
      <c r="I468" s="31">
        <v>1</v>
      </c>
      <c r="J468" s="31">
        <v>0</v>
      </c>
      <c r="K468" s="40">
        <v>0</v>
      </c>
    </row>
    <row r="469" spans="1:11" x14ac:dyDescent="0.2">
      <c r="A469" t="s">
        <v>98</v>
      </c>
      <c r="B469" t="s">
        <v>366</v>
      </c>
      <c r="C469">
        <v>468</v>
      </c>
      <c r="D469" s="33">
        <v>120000</v>
      </c>
      <c r="E469" s="31">
        <v>1</v>
      </c>
      <c r="F469" s="31">
        <v>0</v>
      </c>
      <c r="G469" s="40">
        <v>0</v>
      </c>
      <c r="I469" s="31">
        <v>0</v>
      </c>
      <c r="J469" s="31">
        <v>0</v>
      </c>
      <c r="K469" s="40">
        <v>0</v>
      </c>
    </row>
    <row r="470" spans="1:11" x14ac:dyDescent="0.2">
      <c r="A470" t="s">
        <v>74</v>
      </c>
      <c r="B470" t="s">
        <v>367</v>
      </c>
      <c r="C470">
        <v>390</v>
      </c>
      <c r="D470" s="33">
        <v>259900</v>
      </c>
      <c r="E470" s="31">
        <v>1</v>
      </c>
      <c r="F470" s="31">
        <v>0</v>
      </c>
      <c r="G470" s="40">
        <v>0</v>
      </c>
      <c r="I470" s="31">
        <v>0</v>
      </c>
      <c r="J470" s="31">
        <v>0</v>
      </c>
      <c r="K470" s="40">
        <v>0</v>
      </c>
    </row>
    <row r="471" spans="1:11" x14ac:dyDescent="0.2">
      <c r="A471" t="s">
        <v>614</v>
      </c>
      <c r="B471" t="s">
        <v>1180</v>
      </c>
      <c r="C471">
        <v>66</v>
      </c>
      <c r="D471" s="33">
        <v>3260291</v>
      </c>
      <c r="E471" s="31">
        <v>19</v>
      </c>
      <c r="F471" s="31">
        <v>13</v>
      </c>
      <c r="G471" s="40">
        <v>0.68421052631578949</v>
      </c>
      <c r="I471" s="31">
        <v>0</v>
      </c>
      <c r="J471" s="31">
        <v>0</v>
      </c>
      <c r="K471" s="40">
        <v>0</v>
      </c>
    </row>
    <row r="472" spans="1:11" x14ac:dyDescent="0.2">
      <c r="A472" t="s">
        <v>1501</v>
      </c>
      <c r="B472" t="s">
        <v>523</v>
      </c>
      <c r="C472">
        <v>7</v>
      </c>
      <c r="D472" s="33">
        <v>10606441</v>
      </c>
      <c r="E472" s="31">
        <v>65</v>
      </c>
      <c r="F472" s="31">
        <v>7</v>
      </c>
      <c r="G472" s="40">
        <v>0.1076923076923077</v>
      </c>
      <c r="I472" s="31">
        <v>15</v>
      </c>
      <c r="J472" s="31">
        <v>1</v>
      </c>
      <c r="K472" s="40">
        <v>6.6666666666666666E-2</v>
      </c>
    </row>
    <row r="473" spans="1:11" x14ac:dyDescent="0.2">
      <c r="A473" t="s">
        <v>1790</v>
      </c>
      <c r="B473" t="s">
        <v>1448</v>
      </c>
      <c r="C473">
        <v>22</v>
      </c>
      <c r="D473" s="33">
        <v>5910900</v>
      </c>
      <c r="E473" s="31">
        <v>32</v>
      </c>
      <c r="F473" s="31">
        <v>4</v>
      </c>
      <c r="G473" s="40">
        <v>0.125</v>
      </c>
      <c r="I473" s="31">
        <v>3</v>
      </c>
      <c r="J473" s="31">
        <v>0</v>
      </c>
      <c r="K473" s="40">
        <v>0</v>
      </c>
    </row>
    <row r="474" spans="1:11" x14ac:dyDescent="0.2">
      <c r="A474" t="s">
        <v>1823</v>
      </c>
      <c r="B474" t="s">
        <v>1749</v>
      </c>
      <c r="C474">
        <v>462</v>
      </c>
      <c r="D474" s="33">
        <v>134900</v>
      </c>
      <c r="E474" s="31">
        <v>1</v>
      </c>
      <c r="F474" s="31">
        <v>0</v>
      </c>
      <c r="G474" s="40">
        <v>0</v>
      </c>
      <c r="I474" s="31">
        <v>0</v>
      </c>
      <c r="J474" s="31">
        <v>0</v>
      </c>
      <c r="K474" s="40">
        <v>0</v>
      </c>
    </row>
    <row r="475" spans="1:11" x14ac:dyDescent="0.2">
      <c r="A475" t="s">
        <v>1595</v>
      </c>
      <c r="B475" t="s">
        <v>1099</v>
      </c>
      <c r="C475">
        <v>176</v>
      </c>
      <c r="D475" s="33">
        <v>1387400</v>
      </c>
      <c r="E475" s="31">
        <v>9</v>
      </c>
      <c r="F475" s="31">
        <v>1</v>
      </c>
      <c r="G475" s="40">
        <v>0.1111111111111111</v>
      </c>
      <c r="I475" s="31">
        <v>3</v>
      </c>
      <c r="J475" s="31">
        <v>0</v>
      </c>
      <c r="K475" s="40">
        <v>0</v>
      </c>
    </row>
    <row r="476" spans="1:11" x14ac:dyDescent="0.2">
      <c r="A476" t="s">
        <v>232</v>
      </c>
      <c r="B476" t="s">
        <v>1259</v>
      </c>
      <c r="C476">
        <v>434</v>
      </c>
      <c r="D476" s="33">
        <v>168000</v>
      </c>
      <c r="E476" s="31">
        <v>2</v>
      </c>
      <c r="F476" s="31">
        <v>1</v>
      </c>
      <c r="G476" s="40">
        <v>0.5</v>
      </c>
      <c r="I476" s="31">
        <v>0</v>
      </c>
      <c r="J476" s="31">
        <v>0</v>
      </c>
      <c r="K476" s="40">
        <v>0</v>
      </c>
    </row>
    <row r="477" spans="1:11" x14ac:dyDescent="0.2">
      <c r="A477" t="s">
        <v>1264</v>
      </c>
      <c r="B477" t="s">
        <v>5</v>
      </c>
      <c r="C477">
        <v>104</v>
      </c>
      <c r="D477" s="33">
        <v>2316800</v>
      </c>
      <c r="E477" s="31">
        <v>10</v>
      </c>
      <c r="F477" s="31">
        <v>2</v>
      </c>
      <c r="G477" s="40">
        <v>0.2</v>
      </c>
      <c r="I477" s="31">
        <v>0</v>
      </c>
      <c r="J477" s="31">
        <v>0</v>
      </c>
      <c r="K477" s="40">
        <v>0</v>
      </c>
    </row>
    <row r="478" spans="1:11" x14ac:dyDescent="0.2">
      <c r="A478" t="s">
        <v>1791</v>
      </c>
      <c r="B478" t="s">
        <v>1448</v>
      </c>
      <c r="C478">
        <v>242</v>
      </c>
      <c r="D478" s="33">
        <v>924050</v>
      </c>
      <c r="E478" s="31">
        <v>5</v>
      </c>
      <c r="F478" s="31">
        <v>1</v>
      </c>
      <c r="G478" s="40">
        <v>0.2</v>
      </c>
      <c r="I478" s="31">
        <v>1</v>
      </c>
      <c r="J478" s="31">
        <v>0</v>
      </c>
      <c r="K478" s="40">
        <v>0</v>
      </c>
    </row>
    <row r="479" spans="1:11" x14ac:dyDescent="0.2">
      <c r="A479" t="s">
        <v>1115</v>
      </c>
      <c r="B479" t="s">
        <v>912</v>
      </c>
      <c r="C479">
        <v>216</v>
      </c>
      <c r="D479" s="33">
        <v>1063400</v>
      </c>
      <c r="E479" s="31">
        <v>8</v>
      </c>
      <c r="F479" s="31">
        <v>7</v>
      </c>
      <c r="G479" s="40">
        <v>0.875</v>
      </c>
      <c r="I479" s="31">
        <v>0</v>
      </c>
      <c r="J479" s="31">
        <v>0</v>
      </c>
      <c r="K479" s="40">
        <v>0</v>
      </c>
    </row>
    <row r="480" spans="1:11" x14ac:dyDescent="0.2">
      <c r="A480" t="s">
        <v>1824</v>
      </c>
      <c r="B480" t="s">
        <v>1714</v>
      </c>
      <c r="C480">
        <v>445</v>
      </c>
      <c r="D480" s="33">
        <v>156200</v>
      </c>
      <c r="E480" s="31">
        <v>1</v>
      </c>
      <c r="F480" s="31">
        <v>0</v>
      </c>
      <c r="G480" s="40">
        <v>0</v>
      </c>
      <c r="I480" s="31">
        <v>0</v>
      </c>
      <c r="J480" s="31">
        <v>0</v>
      </c>
      <c r="K480" s="40">
        <v>0</v>
      </c>
    </row>
    <row r="481" spans="1:11" x14ac:dyDescent="0.2">
      <c r="A481" t="s">
        <v>1422</v>
      </c>
      <c r="B481" t="s">
        <v>304</v>
      </c>
      <c r="C481">
        <v>401</v>
      </c>
      <c r="D481" s="33">
        <v>233000</v>
      </c>
      <c r="E481" s="31">
        <v>2</v>
      </c>
      <c r="F481" s="31">
        <v>0</v>
      </c>
      <c r="G481" s="40">
        <v>0</v>
      </c>
      <c r="I481" s="31">
        <v>1</v>
      </c>
      <c r="J481" s="31">
        <v>0</v>
      </c>
      <c r="K481" s="40">
        <v>0</v>
      </c>
    </row>
    <row r="482" spans="1:11" x14ac:dyDescent="0.2">
      <c r="A482" t="s">
        <v>1266</v>
      </c>
      <c r="B482" t="s">
        <v>427</v>
      </c>
      <c r="C482">
        <v>201</v>
      </c>
      <c r="D482" s="33">
        <v>1179000</v>
      </c>
      <c r="E482" s="31">
        <v>8</v>
      </c>
      <c r="F482" s="31">
        <v>7</v>
      </c>
      <c r="G482" s="40">
        <v>0.875</v>
      </c>
      <c r="I482" s="31">
        <v>0</v>
      </c>
      <c r="J482" s="31">
        <v>0</v>
      </c>
      <c r="K482" s="40">
        <v>0</v>
      </c>
    </row>
    <row r="483" spans="1:11" x14ac:dyDescent="0.2">
      <c r="A483" t="s">
        <v>1304</v>
      </c>
      <c r="B483" t="s">
        <v>300</v>
      </c>
      <c r="C483">
        <v>272</v>
      </c>
      <c r="D483" s="33">
        <v>730300</v>
      </c>
      <c r="E483" s="31">
        <v>5</v>
      </c>
      <c r="F483" s="31">
        <v>1</v>
      </c>
      <c r="G483" s="40">
        <v>0.2</v>
      </c>
      <c r="I483" s="31">
        <v>0</v>
      </c>
      <c r="J483" s="31">
        <v>0</v>
      </c>
      <c r="K483" s="40">
        <v>0</v>
      </c>
    </row>
    <row r="484" spans="1:11" x14ac:dyDescent="0.2">
      <c r="A484" t="s">
        <v>1275</v>
      </c>
      <c r="B484" t="s">
        <v>1220</v>
      </c>
      <c r="C484">
        <v>350</v>
      </c>
      <c r="D484" s="33">
        <v>399900</v>
      </c>
      <c r="E484" s="31">
        <v>1</v>
      </c>
      <c r="F484" s="31">
        <v>1</v>
      </c>
      <c r="G484" s="40">
        <v>1</v>
      </c>
      <c r="I484" s="31">
        <v>0</v>
      </c>
      <c r="J484" s="31">
        <v>0</v>
      </c>
      <c r="K484" s="40">
        <v>0</v>
      </c>
    </row>
    <row r="485" spans="1:11" x14ac:dyDescent="0.2">
      <c r="A485" t="s">
        <v>616</v>
      </c>
      <c r="B485" t="s">
        <v>1099</v>
      </c>
      <c r="C485">
        <v>91</v>
      </c>
      <c r="D485" s="33">
        <v>2592065</v>
      </c>
      <c r="E485" s="31">
        <v>16</v>
      </c>
      <c r="F485" s="31">
        <v>3</v>
      </c>
      <c r="G485" s="40">
        <v>0.1875</v>
      </c>
      <c r="I485" s="31">
        <v>1</v>
      </c>
      <c r="J485" s="31">
        <v>0</v>
      </c>
      <c r="K485" s="40">
        <v>0</v>
      </c>
    </row>
    <row r="486" spans="1:11" x14ac:dyDescent="0.2">
      <c r="A486" t="s">
        <v>617</v>
      </c>
      <c r="B486" t="s">
        <v>300</v>
      </c>
      <c r="C486">
        <v>112</v>
      </c>
      <c r="D486" s="33">
        <v>2175500</v>
      </c>
      <c r="E486" s="31">
        <v>12</v>
      </c>
      <c r="F486" s="31">
        <v>4</v>
      </c>
      <c r="G486" s="40">
        <v>0.33333333333333331</v>
      </c>
      <c r="I486" s="31">
        <v>2</v>
      </c>
      <c r="J486" s="31">
        <v>0</v>
      </c>
      <c r="K486" s="40">
        <v>0</v>
      </c>
    </row>
    <row r="487" spans="1:11" x14ac:dyDescent="0.2">
      <c r="A487" t="s">
        <v>100</v>
      </c>
      <c r="B487" t="s">
        <v>282</v>
      </c>
      <c r="C487">
        <v>262</v>
      </c>
      <c r="D487" s="33">
        <v>778500</v>
      </c>
      <c r="E487" s="31">
        <v>4</v>
      </c>
      <c r="F487" s="31">
        <v>2</v>
      </c>
      <c r="G487" s="40">
        <v>0.5</v>
      </c>
      <c r="I487" s="31">
        <v>0</v>
      </c>
      <c r="J487" s="31">
        <v>0</v>
      </c>
      <c r="K487" s="40">
        <v>0</v>
      </c>
    </row>
    <row r="488" spans="1:11" x14ac:dyDescent="0.2">
      <c r="A488" t="s">
        <v>1447</v>
      </c>
      <c r="B488" t="s">
        <v>1100</v>
      </c>
      <c r="C488">
        <v>40</v>
      </c>
      <c r="D488" s="33">
        <v>4428950</v>
      </c>
      <c r="E488" s="31">
        <v>24</v>
      </c>
      <c r="F488" s="31">
        <v>12</v>
      </c>
      <c r="G488" s="40">
        <v>0.5</v>
      </c>
      <c r="I488" s="31">
        <v>2</v>
      </c>
      <c r="J488" s="31">
        <v>2</v>
      </c>
      <c r="K488" s="40">
        <v>1</v>
      </c>
    </row>
    <row r="489" spans="1:11" x14ac:dyDescent="0.2">
      <c r="A489" t="s">
        <v>1133</v>
      </c>
      <c r="B489" t="s">
        <v>300</v>
      </c>
      <c r="C489">
        <v>4</v>
      </c>
      <c r="D489" s="33">
        <v>12919777</v>
      </c>
      <c r="E489" s="31">
        <v>60</v>
      </c>
      <c r="F489" s="31">
        <v>35</v>
      </c>
      <c r="G489" s="40">
        <v>0.58333333333333337</v>
      </c>
      <c r="I489" s="31">
        <v>2</v>
      </c>
      <c r="J489" s="31">
        <v>2</v>
      </c>
      <c r="K489" s="40">
        <v>1</v>
      </c>
    </row>
    <row r="490" spans="1:11" x14ac:dyDescent="0.2">
      <c r="A490" t="s">
        <v>733</v>
      </c>
      <c r="B490" t="s">
        <v>1036</v>
      </c>
      <c r="C490">
        <v>406</v>
      </c>
      <c r="D490" s="33">
        <v>219500</v>
      </c>
      <c r="E490" s="31">
        <v>2</v>
      </c>
      <c r="F490" s="31">
        <v>0</v>
      </c>
      <c r="G490" s="40">
        <v>0</v>
      </c>
      <c r="I490" s="31">
        <v>0</v>
      </c>
      <c r="J490" s="31">
        <v>0</v>
      </c>
      <c r="K490" s="40">
        <v>0</v>
      </c>
    </row>
    <row r="491" spans="1:11" x14ac:dyDescent="0.2">
      <c r="A491" t="s">
        <v>1149</v>
      </c>
      <c r="B491" t="s">
        <v>542</v>
      </c>
      <c r="C491">
        <v>165</v>
      </c>
      <c r="D491" s="33">
        <v>1557300</v>
      </c>
      <c r="E491" s="31">
        <v>7</v>
      </c>
      <c r="F491" s="31">
        <v>2</v>
      </c>
      <c r="G491" s="40">
        <v>0.2857142857142857</v>
      </c>
      <c r="I491" s="31">
        <v>1</v>
      </c>
      <c r="J491" s="31">
        <v>0</v>
      </c>
      <c r="K491" s="40">
        <v>0</v>
      </c>
    </row>
    <row r="492" spans="1:11" x14ac:dyDescent="0.2">
      <c r="A492" t="s">
        <v>1150</v>
      </c>
      <c r="B492" t="s">
        <v>368</v>
      </c>
      <c r="C492">
        <v>171</v>
      </c>
      <c r="D492" s="33">
        <v>1434300</v>
      </c>
      <c r="E492" s="31">
        <v>12</v>
      </c>
      <c r="F492" s="31">
        <v>1</v>
      </c>
      <c r="G492" s="40">
        <v>8.3333333333333329E-2</v>
      </c>
      <c r="I492" s="31">
        <v>2</v>
      </c>
      <c r="J492" s="31">
        <v>0</v>
      </c>
      <c r="K492" s="40">
        <v>0</v>
      </c>
    </row>
    <row r="493" spans="1:11" x14ac:dyDescent="0.2">
      <c r="A493" t="s">
        <v>1151</v>
      </c>
      <c r="B493" t="s">
        <v>1100</v>
      </c>
      <c r="C493">
        <v>28</v>
      </c>
      <c r="D493" s="33">
        <v>5172800</v>
      </c>
      <c r="E493" s="31">
        <v>35</v>
      </c>
      <c r="F493" s="31">
        <v>20</v>
      </c>
      <c r="G493" s="40">
        <v>0.5714285714285714</v>
      </c>
      <c r="I493" s="31">
        <v>1</v>
      </c>
      <c r="J493" s="31">
        <v>1</v>
      </c>
      <c r="K493" s="40">
        <v>1</v>
      </c>
    </row>
    <row r="494" spans="1:11" x14ac:dyDescent="0.2">
      <c r="A494" t="s">
        <v>1472</v>
      </c>
      <c r="B494" t="s">
        <v>210</v>
      </c>
      <c r="C494">
        <v>443</v>
      </c>
      <c r="D494" s="33">
        <v>158250</v>
      </c>
      <c r="E494" s="31">
        <v>1</v>
      </c>
      <c r="F494" s="31">
        <v>0</v>
      </c>
      <c r="G494" s="40">
        <v>0</v>
      </c>
      <c r="I494" s="31">
        <v>0</v>
      </c>
      <c r="J494" s="31">
        <v>0</v>
      </c>
      <c r="K494" s="40">
        <v>0</v>
      </c>
    </row>
    <row r="495" spans="1:11" x14ac:dyDescent="0.2">
      <c r="A495" t="s">
        <v>642</v>
      </c>
      <c r="B495" t="s">
        <v>556</v>
      </c>
      <c r="C495">
        <v>480</v>
      </c>
      <c r="D495" s="33">
        <v>77000</v>
      </c>
      <c r="E495" s="31">
        <v>1</v>
      </c>
      <c r="F495" s="31">
        <v>0</v>
      </c>
      <c r="G495" s="40">
        <v>0</v>
      </c>
      <c r="I495" s="31">
        <v>0</v>
      </c>
      <c r="J495" s="31">
        <v>0</v>
      </c>
      <c r="K495" s="40">
        <v>0</v>
      </c>
    </row>
    <row r="496" spans="1:11" x14ac:dyDescent="0.2">
      <c r="A496" t="s">
        <v>1154</v>
      </c>
      <c r="B496" t="s">
        <v>1448</v>
      </c>
      <c r="C496">
        <v>236</v>
      </c>
      <c r="D496" s="33">
        <v>953900</v>
      </c>
      <c r="E496" s="31">
        <v>4</v>
      </c>
      <c r="F496" s="31">
        <v>2</v>
      </c>
      <c r="G496" s="40">
        <v>0.5</v>
      </c>
      <c r="I496" s="31">
        <v>0</v>
      </c>
      <c r="J496" s="31">
        <v>0</v>
      </c>
      <c r="K496" s="40">
        <v>0</v>
      </c>
    </row>
    <row r="497" spans="1:11" x14ac:dyDescent="0.2">
      <c r="A497" t="s">
        <v>1527</v>
      </c>
      <c r="B497" t="s">
        <v>300</v>
      </c>
      <c r="C497">
        <v>384</v>
      </c>
      <c r="D497" s="33">
        <v>270900</v>
      </c>
      <c r="E497" s="31">
        <v>1</v>
      </c>
      <c r="F497" s="31">
        <v>1</v>
      </c>
      <c r="G497" s="40">
        <v>1</v>
      </c>
      <c r="I497" s="31">
        <v>1</v>
      </c>
      <c r="J497" s="31">
        <v>1</v>
      </c>
      <c r="K497" s="40">
        <v>1</v>
      </c>
    </row>
    <row r="498" spans="1:11" x14ac:dyDescent="0.2">
      <c r="A498" t="s">
        <v>1139</v>
      </c>
      <c r="B498" t="s">
        <v>1100</v>
      </c>
      <c r="C498">
        <v>59</v>
      </c>
      <c r="D498" s="33">
        <v>3319800</v>
      </c>
      <c r="E498" s="31">
        <v>15</v>
      </c>
      <c r="F498" s="31">
        <v>9</v>
      </c>
      <c r="G498" s="40">
        <v>0.6</v>
      </c>
      <c r="I498" s="31">
        <v>0</v>
      </c>
      <c r="J498" s="31">
        <v>0</v>
      </c>
      <c r="K498" s="40">
        <v>0</v>
      </c>
    </row>
    <row r="499" spans="1:11" x14ac:dyDescent="0.2">
      <c r="A499" t="s">
        <v>1157</v>
      </c>
      <c r="B499" t="s">
        <v>300</v>
      </c>
      <c r="C499">
        <v>54</v>
      </c>
      <c r="D499" s="33">
        <v>3467100</v>
      </c>
      <c r="E499" s="31">
        <v>20</v>
      </c>
      <c r="F499" s="31">
        <v>8</v>
      </c>
      <c r="G499" s="40">
        <v>0.4</v>
      </c>
      <c r="I499" s="31">
        <v>0</v>
      </c>
      <c r="J499" s="31">
        <v>0</v>
      </c>
      <c r="K499" s="40">
        <v>0</v>
      </c>
    </row>
    <row r="500" spans="1:11" x14ac:dyDescent="0.2">
      <c r="A500" t="s">
        <v>1628</v>
      </c>
      <c r="B500" t="s">
        <v>1448</v>
      </c>
      <c r="C500">
        <v>220</v>
      </c>
      <c r="D500" s="33">
        <v>1033035</v>
      </c>
      <c r="E500" s="31">
        <v>7</v>
      </c>
      <c r="F500" s="31">
        <v>2</v>
      </c>
      <c r="G500" s="40">
        <v>0.2857142857142857</v>
      </c>
      <c r="I500" s="31">
        <v>0</v>
      </c>
      <c r="J500" s="31">
        <v>0</v>
      </c>
      <c r="K500" s="40">
        <v>0</v>
      </c>
    </row>
    <row r="501" spans="1:11" x14ac:dyDescent="0.2">
      <c r="A501" t="s">
        <v>103</v>
      </c>
      <c r="B501" t="s">
        <v>1036</v>
      </c>
      <c r="C501">
        <v>211</v>
      </c>
      <c r="D501" s="33">
        <v>1089750</v>
      </c>
      <c r="E501" s="31">
        <v>8</v>
      </c>
      <c r="F501" s="31">
        <v>2</v>
      </c>
      <c r="G501" s="40">
        <v>0.25</v>
      </c>
      <c r="I501" s="31">
        <v>0</v>
      </c>
      <c r="J501" s="31">
        <v>0</v>
      </c>
      <c r="K501" s="40">
        <v>0</v>
      </c>
    </row>
    <row r="502" spans="1:11" x14ac:dyDescent="0.2">
      <c r="A502" t="s">
        <v>1825</v>
      </c>
      <c r="B502" t="s">
        <v>1699</v>
      </c>
      <c r="C502">
        <v>425</v>
      </c>
      <c r="D502" s="33">
        <v>184750</v>
      </c>
      <c r="E502" s="31">
        <v>2</v>
      </c>
      <c r="F502" s="31">
        <v>0</v>
      </c>
      <c r="G502" s="40">
        <v>0</v>
      </c>
      <c r="I502" s="31">
        <v>0</v>
      </c>
      <c r="J502" s="31">
        <v>0</v>
      </c>
      <c r="K502" s="40">
        <v>0</v>
      </c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612"/>
  <sheetViews>
    <sheetView workbookViewId="0">
      <selection activeCell="A5" sqref="A5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style="31" customWidth="1"/>
    <col min="11" max="11" width="9.28515625" style="99" customWidth="1"/>
  </cols>
  <sheetData>
    <row r="1" spans="1:11" s="29" customFormat="1" ht="19.5" customHeight="1" x14ac:dyDescent="0.25">
      <c r="A1" s="69" t="s">
        <v>1653</v>
      </c>
      <c r="D1" s="82"/>
      <c r="G1" s="85"/>
      <c r="J1" s="32"/>
      <c r="K1" s="91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J2" s="32"/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70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SUM(D5:D500)</f>
        <v>935387468</v>
      </c>
      <c r="E4" s="75">
        <f>SUM(E5:E500)</f>
        <v>5301</v>
      </c>
      <c r="F4" s="75">
        <f>SUM(F5:F500)</f>
        <v>1650</v>
      </c>
      <c r="G4" s="89">
        <f>+F4/E4</f>
        <v>0.31126202603282399</v>
      </c>
      <c r="H4" s="72"/>
      <c r="I4" s="75">
        <f>SUM(I5:I500)</f>
        <v>395</v>
      </c>
      <c r="J4" s="75">
        <f>SUM(J5:J500)</f>
        <v>82</v>
      </c>
      <c r="K4" s="89">
        <f>+J4/I4</f>
        <v>0.20759493670886076</v>
      </c>
    </row>
    <row r="5" spans="1:11" x14ac:dyDescent="0.2">
      <c r="A5" s="104" t="s">
        <v>1128</v>
      </c>
      <c r="B5" t="s">
        <v>5</v>
      </c>
      <c r="C5">
        <v>63</v>
      </c>
      <c r="D5" s="33">
        <v>3548169</v>
      </c>
      <c r="E5">
        <v>20</v>
      </c>
      <c r="F5">
        <v>1</v>
      </c>
      <c r="G5" s="40">
        <v>0.05</v>
      </c>
      <c r="I5">
        <v>3</v>
      </c>
      <c r="J5">
        <v>0</v>
      </c>
      <c r="K5" s="40">
        <v>0</v>
      </c>
    </row>
    <row r="6" spans="1:11" x14ac:dyDescent="0.2">
      <c r="A6" t="s">
        <v>1578</v>
      </c>
      <c r="B6" t="s">
        <v>1100</v>
      </c>
      <c r="C6">
        <v>299</v>
      </c>
      <c r="D6" s="33">
        <v>651800</v>
      </c>
      <c r="E6">
        <v>3</v>
      </c>
      <c r="F6">
        <v>2</v>
      </c>
      <c r="G6" s="40">
        <v>0.66666666666666663</v>
      </c>
      <c r="I6">
        <v>0</v>
      </c>
      <c r="J6">
        <v>0</v>
      </c>
      <c r="K6" s="40">
        <v>0</v>
      </c>
    </row>
    <row r="7" spans="1:11" x14ac:dyDescent="0.2">
      <c r="A7" t="s">
        <v>1129</v>
      </c>
      <c r="B7" t="s">
        <v>1547</v>
      </c>
      <c r="C7">
        <v>165</v>
      </c>
      <c r="D7" s="33">
        <v>1729000</v>
      </c>
      <c r="E7">
        <v>10</v>
      </c>
      <c r="F7">
        <v>0</v>
      </c>
      <c r="G7" s="40">
        <v>0</v>
      </c>
      <c r="I7">
        <v>0</v>
      </c>
      <c r="J7">
        <v>0</v>
      </c>
      <c r="K7" s="40">
        <v>0</v>
      </c>
    </row>
    <row r="8" spans="1:11" x14ac:dyDescent="0.2">
      <c r="A8" t="s">
        <v>1130</v>
      </c>
      <c r="B8" t="s">
        <v>368</v>
      </c>
      <c r="C8">
        <v>273</v>
      </c>
      <c r="D8" s="33">
        <v>770500</v>
      </c>
      <c r="E8">
        <v>4</v>
      </c>
      <c r="F8">
        <v>0</v>
      </c>
      <c r="G8" s="40">
        <v>0</v>
      </c>
      <c r="I8">
        <v>1</v>
      </c>
      <c r="J8">
        <v>0</v>
      </c>
      <c r="K8" s="40">
        <v>0</v>
      </c>
    </row>
    <row r="9" spans="1:11" x14ac:dyDescent="0.2">
      <c r="A9" t="s">
        <v>1502</v>
      </c>
      <c r="B9" t="s">
        <v>1099</v>
      </c>
      <c r="C9">
        <v>473</v>
      </c>
      <c r="D9" s="33">
        <v>50000</v>
      </c>
      <c r="E9">
        <v>1</v>
      </c>
      <c r="F9">
        <v>0</v>
      </c>
      <c r="G9" s="40">
        <v>0</v>
      </c>
      <c r="I9">
        <v>0</v>
      </c>
      <c r="J9">
        <v>0</v>
      </c>
      <c r="K9" s="40">
        <v>0</v>
      </c>
    </row>
    <row r="10" spans="1:11" x14ac:dyDescent="0.2">
      <c r="A10" t="s">
        <v>1131</v>
      </c>
      <c r="B10" t="s">
        <v>1448</v>
      </c>
      <c r="C10">
        <v>124</v>
      </c>
      <c r="D10" s="33">
        <v>2136420</v>
      </c>
      <c r="E10">
        <v>19</v>
      </c>
      <c r="F10">
        <v>3</v>
      </c>
      <c r="G10" s="40">
        <v>0.15789473684210525</v>
      </c>
      <c r="I10">
        <v>1</v>
      </c>
      <c r="J10">
        <v>0</v>
      </c>
      <c r="K10" s="40">
        <v>0</v>
      </c>
    </row>
    <row r="11" spans="1:11" x14ac:dyDescent="0.2">
      <c r="A11" t="s">
        <v>1596</v>
      </c>
      <c r="B11" t="s">
        <v>1099</v>
      </c>
      <c r="C11">
        <v>445</v>
      </c>
      <c r="D11" s="33">
        <v>127750</v>
      </c>
      <c r="E11">
        <v>1</v>
      </c>
      <c r="F11">
        <v>0</v>
      </c>
      <c r="G11" s="40">
        <v>0</v>
      </c>
      <c r="I11">
        <v>0</v>
      </c>
      <c r="J11">
        <v>0</v>
      </c>
      <c r="K11" s="40">
        <v>0</v>
      </c>
    </row>
    <row r="12" spans="1:11" x14ac:dyDescent="0.2">
      <c r="A12" t="s">
        <v>87</v>
      </c>
      <c r="B12" t="s">
        <v>536</v>
      </c>
      <c r="C12">
        <v>81</v>
      </c>
      <c r="D12" s="33">
        <v>2854185</v>
      </c>
      <c r="E12">
        <v>13</v>
      </c>
      <c r="F12">
        <v>0</v>
      </c>
      <c r="G12" s="40">
        <v>0</v>
      </c>
      <c r="I12">
        <v>6</v>
      </c>
      <c r="J12">
        <v>0</v>
      </c>
      <c r="K12" s="40">
        <v>0</v>
      </c>
    </row>
    <row r="13" spans="1:11" x14ac:dyDescent="0.2">
      <c r="A13" t="s">
        <v>1597</v>
      </c>
      <c r="B13" t="s">
        <v>1475</v>
      </c>
      <c r="C13">
        <v>402</v>
      </c>
      <c r="D13" s="33">
        <v>225000</v>
      </c>
      <c r="E13">
        <v>1</v>
      </c>
      <c r="F13">
        <v>0</v>
      </c>
      <c r="G13" s="40">
        <v>0</v>
      </c>
      <c r="I13">
        <v>0</v>
      </c>
      <c r="J13">
        <v>0</v>
      </c>
      <c r="K13" s="40">
        <v>0</v>
      </c>
    </row>
    <row r="14" spans="1:11" x14ac:dyDescent="0.2">
      <c r="A14" t="s">
        <v>568</v>
      </c>
      <c r="B14" t="s">
        <v>1100</v>
      </c>
      <c r="C14">
        <v>106</v>
      </c>
      <c r="D14" s="33">
        <v>2357150</v>
      </c>
      <c r="E14">
        <v>9</v>
      </c>
      <c r="F14">
        <v>6</v>
      </c>
      <c r="G14" s="40">
        <v>0.66666666666666663</v>
      </c>
      <c r="I14">
        <v>0</v>
      </c>
      <c r="J14">
        <v>0</v>
      </c>
      <c r="K14" s="40">
        <v>0</v>
      </c>
    </row>
    <row r="15" spans="1:11" x14ac:dyDescent="0.2">
      <c r="A15" t="s">
        <v>1423</v>
      </c>
      <c r="B15" t="s">
        <v>1100</v>
      </c>
      <c r="C15">
        <v>49</v>
      </c>
      <c r="D15" s="33">
        <v>4047780</v>
      </c>
      <c r="E15">
        <v>15</v>
      </c>
      <c r="F15">
        <v>8</v>
      </c>
      <c r="G15" s="40">
        <v>0.53333333333333333</v>
      </c>
      <c r="I15">
        <v>0</v>
      </c>
      <c r="J15">
        <v>0</v>
      </c>
      <c r="K15" s="40">
        <v>0</v>
      </c>
    </row>
    <row r="16" spans="1:11" ht="11.25" customHeight="1" x14ac:dyDescent="0.2">
      <c r="A16" t="s">
        <v>570</v>
      </c>
      <c r="B16" t="s">
        <v>300</v>
      </c>
      <c r="C16">
        <v>6</v>
      </c>
      <c r="D16" s="33">
        <v>14283994</v>
      </c>
      <c r="E16">
        <v>49</v>
      </c>
      <c r="F16">
        <v>23</v>
      </c>
      <c r="G16" s="40">
        <v>0.46938775510204084</v>
      </c>
      <c r="I16">
        <v>0</v>
      </c>
      <c r="J16">
        <v>0</v>
      </c>
      <c r="K16" s="40">
        <v>0</v>
      </c>
    </row>
    <row r="17" spans="1:11" x14ac:dyDescent="0.2">
      <c r="A17" t="s">
        <v>1018</v>
      </c>
      <c r="B17" t="s">
        <v>1475</v>
      </c>
      <c r="C17">
        <v>394</v>
      </c>
      <c r="D17" s="33">
        <v>243000</v>
      </c>
      <c r="E17">
        <v>2</v>
      </c>
      <c r="F17">
        <v>0</v>
      </c>
      <c r="G17" s="40">
        <v>0</v>
      </c>
      <c r="I17">
        <v>0</v>
      </c>
      <c r="J17">
        <v>0</v>
      </c>
      <c r="K17" s="40">
        <v>0</v>
      </c>
    </row>
    <row r="18" spans="1:11" x14ac:dyDescent="0.2">
      <c r="A18" t="s">
        <v>89</v>
      </c>
      <c r="B18" t="s">
        <v>1036</v>
      </c>
      <c r="C18">
        <v>236</v>
      </c>
      <c r="D18" s="33">
        <v>1042500</v>
      </c>
      <c r="E18">
        <v>5</v>
      </c>
      <c r="F18">
        <v>1</v>
      </c>
      <c r="G18" s="40">
        <v>0.2</v>
      </c>
      <c r="I18">
        <v>0</v>
      </c>
      <c r="J18">
        <v>0</v>
      </c>
      <c r="K18" s="40">
        <v>0</v>
      </c>
    </row>
    <row r="19" spans="1:11" x14ac:dyDescent="0.2">
      <c r="A19" t="s">
        <v>1005</v>
      </c>
      <c r="B19" t="s">
        <v>1036</v>
      </c>
      <c r="C19">
        <v>68</v>
      </c>
      <c r="D19" s="33">
        <v>3405550</v>
      </c>
      <c r="E19">
        <v>13</v>
      </c>
      <c r="F19">
        <v>3</v>
      </c>
      <c r="G19" s="40">
        <v>0.23076923076923078</v>
      </c>
      <c r="I19">
        <v>1</v>
      </c>
      <c r="J19">
        <v>0</v>
      </c>
      <c r="K19" s="40">
        <v>0</v>
      </c>
    </row>
    <row r="20" spans="1:11" x14ac:dyDescent="0.2">
      <c r="A20" t="s">
        <v>1019</v>
      </c>
      <c r="B20" t="s">
        <v>1102</v>
      </c>
      <c r="C20">
        <v>189</v>
      </c>
      <c r="D20" s="33">
        <v>1391160</v>
      </c>
      <c r="E20">
        <v>21</v>
      </c>
      <c r="F20">
        <v>2</v>
      </c>
      <c r="G20" s="40">
        <v>9.5238095238095233E-2</v>
      </c>
      <c r="I20">
        <v>2</v>
      </c>
      <c r="J20">
        <v>0</v>
      </c>
      <c r="K20" s="40">
        <v>0</v>
      </c>
    </row>
    <row r="21" spans="1:11" x14ac:dyDescent="0.2">
      <c r="A21" t="s">
        <v>1424</v>
      </c>
      <c r="B21" t="s">
        <v>718</v>
      </c>
      <c r="C21">
        <v>240</v>
      </c>
      <c r="D21" s="33">
        <v>1003750</v>
      </c>
      <c r="E21">
        <v>10</v>
      </c>
      <c r="F21">
        <v>0</v>
      </c>
      <c r="G21" s="40">
        <v>0</v>
      </c>
      <c r="I21">
        <v>1</v>
      </c>
      <c r="J21">
        <v>0</v>
      </c>
      <c r="K21" s="40">
        <v>0</v>
      </c>
    </row>
    <row r="22" spans="1:11" x14ac:dyDescent="0.2">
      <c r="A22" t="s">
        <v>814</v>
      </c>
      <c r="B22" t="s">
        <v>1448</v>
      </c>
      <c r="C22">
        <v>79</v>
      </c>
      <c r="D22" s="33">
        <v>2889352</v>
      </c>
      <c r="E22">
        <v>15</v>
      </c>
      <c r="F22">
        <v>1</v>
      </c>
      <c r="G22" s="40">
        <v>6.6666666666666666E-2</v>
      </c>
      <c r="I22">
        <v>1</v>
      </c>
      <c r="J22">
        <v>0</v>
      </c>
      <c r="K22" s="40">
        <v>0</v>
      </c>
    </row>
    <row r="23" spans="1:11" x14ac:dyDescent="0.2">
      <c r="A23" t="s">
        <v>815</v>
      </c>
      <c r="B23" t="s">
        <v>1100</v>
      </c>
      <c r="C23">
        <v>32</v>
      </c>
      <c r="D23" s="33">
        <v>5519880</v>
      </c>
      <c r="E23">
        <v>23</v>
      </c>
      <c r="F23">
        <v>17</v>
      </c>
      <c r="G23" s="40">
        <v>0.73913043478260865</v>
      </c>
      <c r="I23">
        <v>1</v>
      </c>
      <c r="J23">
        <v>1</v>
      </c>
      <c r="K23" s="40">
        <v>1</v>
      </c>
    </row>
    <row r="24" spans="1:11" x14ac:dyDescent="0.2">
      <c r="A24" t="s">
        <v>246</v>
      </c>
      <c r="B24" t="s">
        <v>1448</v>
      </c>
      <c r="C24">
        <v>97</v>
      </c>
      <c r="D24" s="33">
        <v>2471535</v>
      </c>
      <c r="E24">
        <v>13</v>
      </c>
      <c r="F24">
        <v>2</v>
      </c>
      <c r="G24" s="40">
        <v>0.15384615384615385</v>
      </c>
      <c r="I24">
        <v>2</v>
      </c>
      <c r="J24">
        <v>0</v>
      </c>
      <c r="K24" s="40">
        <v>0</v>
      </c>
    </row>
    <row r="25" spans="1:11" x14ac:dyDescent="0.2">
      <c r="A25" t="s">
        <v>1406</v>
      </c>
      <c r="B25" t="s">
        <v>1099</v>
      </c>
      <c r="C25">
        <v>75</v>
      </c>
      <c r="D25" s="33">
        <v>3098010</v>
      </c>
      <c r="E25">
        <v>34</v>
      </c>
      <c r="F25">
        <v>3</v>
      </c>
      <c r="G25" s="40">
        <v>8.8235294117647065E-2</v>
      </c>
      <c r="I25">
        <v>1</v>
      </c>
      <c r="J25">
        <v>0</v>
      </c>
      <c r="K25" s="40">
        <v>0</v>
      </c>
    </row>
    <row r="26" spans="1:11" x14ac:dyDescent="0.2">
      <c r="A26" t="s">
        <v>817</v>
      </c>
      <c r="B26" t="s">
        <v>1099</v>
      </c>
      <c r="C26">
        <v>25</v>
      </c>
      <c r="D26" s="33">
        <v>6494698</v>
      </c>
      <c r="E26">
        <v>26</v>
      </c>
      <c r="F26">
        <v>5</v>
      </c>
      <c r="G26" s="40">
        <v>0.19230769230769232</v>
      </c>
      <c r="I26">
        <v>3</v>
      </c>
      <c r="J26">
        <v>0</v>
      </c>
      <c r="K26" s="40">
        <v>0</v>
      </c>
    </row>
    <row r="27" spans="1:11" x14ac:dyDescent="0.2">
      <c r="A27" t="s">
        <v>349</v>
      </c>
      <c r="B27" t="s">
        <v>1036</v>
      </c>
      <c r="C27">
        <v>404</v>
      </c>
      <c r="D27" s="33">
        <v>224500</v>
      </c>
      <c r="E27">
        <v>2</v>
      </c>
      <c r="F27">
        <v>0</v>
      </c>
      <c r="G27" s="40">
        <v>0</v>
      </c>
      <c r="I27">
        <v>0</v>
      </c>
      <c r="J27">
        <v>0</v>
      </c>
      <c r="K27" s="40">
        <v>0</v>
      </c>
    </row>
    <row r="28" spans="1:11" x14ac:dyDescent="0.2">
      <c r="A28" t="s">
        <v>575</v>
      </c>
      <c r="B28" t="s">
        <v>5</v>
      </c>
      <c r="C28">
        <v>338</v>
      </c>
      <c r="D28" s="33">
        <v>468000</v>
      </c>
      <c r="E28">
        <v>3</v>
      </c>
      <c r="F28">
        <v>3</v>
      </c>
      <c r="G28" s="40">
        <v>1</v>
      </c>
      <c r="I28">
        <v>0</v>
      </c>
      <c r="J28">
        <v>0</v>
      </c>
      <c r="K28" s="40">
        <v>0</v>
      </c>
    </row>
    <row r="29" spans="1:11" x14ac:dyDescent="0.2">
      <c r="A29" t="s">
        <v>1503</v>
      </c>
      <c r="B29" t="s">
        <v>1099</v>
      </c>
      <c r="C29">
        <v>279</v>
      </c>
      <c r="D29" s="33">
        <v>747500</v>
      </c>
      <c r="E29">
        <v>4</v>
      </c>
      <c r="F29">
        <v>1</v>
      </c>
      <c r="G29" s="40">
        <v>0.25</v>
      </c>
      <c r="I29">
        <v>0</v>
      </c>
      <c r="J29">
        <v>0</v>
      </c>
      <c r="K29" s="40">
        <v>0</v>
      </c>
    </row>
    <row r="30" spans="1:11" x14ac:dyDescent="0.2">
      <c r="A30" t="s">
        <v>1192</v>
      </c>
      <c r="B30" t="s">
        <v>1100</v>
      </c>
      <c r="C30">
        <v>64</v>
      </c>
      <c r="D30" s="33">
        <v>3530780</v>
      </c>
      <c r="E30">
        <v>13</v>
      </c>
      <c r="F30">
        <v>9</v>
      </c>
      <c r="G30" s="40">
        <v>0.69230769230769229</v>
      </c>
      <c r="I30">
        <v>0</v>
      </c>
      <c r="J30">
        <v>0</v>
      </c>
      <c r="K30" s="40">
        <v>0</v>
      </c>
    </row>
    <row r="31" spans="1:11" x14ac:dyDescent="0.2">
      <c r="A31" t="s">
        <v>865</v>
      </c>
      <c r="B31" t="s">
        <v>371</v>
      </c>
      <c r="C31">
        <v>128</v>
      </c>
      <c r="D31" s="33">
        <v>2061000</v>
      </c>
      <c r="E31">
        <v>8</v>
      </c>
      <c r="F31">
        <v>0</v>
      </c>
      <c r="G31" s="40">
        <v>0</v>
      </c>
      <c r="I31">
        <v>1</v>
      </c>
      <c r="J31">
        <v>0</v>
      </c>
      <c r="K31" s="40">
        <v>0</v>
      </c>
    </row>
    <row r="32" spans="1:11" x14ac:dyDescent="0.2">
      <c r="A32" t="s">
        <v>496</v>
      </c>
      <c r="B32" t="s">
        <v>5</v>
      </c>
      <c r="C32">
        <v>184</v>
      </c>
      <c r="D32" s="33">
        <v>1480550</v>
      </c>
      <c r="E32">
        <v>8</v>
      </c>
      <c r="F32">
        <v>1</v>
      </c>
      <c r="G32" s="40">
        <v>0.125</v>
      </c>
      <c r="I32">
        <v>0</v>
      </c>
      <c r="J32">
        <v>0</v>
      </c>
      <c r="K32" s="40">
        <v>0</v>
      </c>
    </row>
    <row r="33" spans="1:11" x14ac:dyDescent="0.2">
      <c r="A33" t="s">
        <v>821</v>
      </c>
      <c r="B33" t="s">
        <v>1100</v>
      </c>
      <c r="C33">
        <v>35</v>
      </c>
      <c r="D33" s="33">
        <v>5249035</v>
      </c>
      <c r="E33">
        <v>29</v>
      </c>
      <c r="F33">
        <v>22</v>
      </c>
      <c r="G33" s="40">
        <v>0.75862068965517238</v>
      </c>
      <c r="I33">
        <v>2</v>
      </c>
      <c r="J33">
        <v>2</v>
      </c>
      <c r="K33" s="40">
        <v>1</v>
      </c>
    </row>
    <row r="34" spans="1:11" x14ac:dyDescent="0.2">
      <c r="A34" t="s">
        <v>1407</v>
      </c>
      <c r="B34" t="s">
        <v>1099</v>
      </c>
      <c r="C34">
        <v>203</v>
      </c>
      <c r="D34" s="33">
        <v>1254500</v>
      </c>
      <c r="E34">
        <v>6</v>
      </c>
      <c r="F34">
        <v>2</v>
      </c>
      <c r="G34" s="40">
        <v>0.33333333333333331</v>
      </c>
      <c r="I34">
        <v>0</v>
      </c>
      <c r="J34">
        <v>0</v>
      </c>
      <c r="K34" s="40">
        <v>0</v>
      </c>
    </row>
    <row r="35" spans="1:11" x14ac:dyDescent="0.2">
      <c r="A35" t="s">
        <v>576</v>
      </c>
      <c r="B35" t="s">
        <v>303</v>
      </c>
      <c r="C35">
        <v>73</v>
      </c>
      <c r="D35" s="33">
        <v>3122100</v>
      </c>
      <c r="E35">
        <v>17</v>
      </c>
      <c r="F35">
        <v>14</v>
      </c>
      <c r="G35" s="40">
        <v>0.82352941176470584</v>
      </c>
      <c r="I35">
        <v>0</v>
      </c>
      <c r="J35">
        <v>0</v>
      </c>
      <c r="K35" s="40">
        <v>0</v>
      </c>
    </row>
    <row r="36" spans="1:11" x14ac:dyDescent="0.2">
      <c r="A36" t="s">
        <v>1223</v>
      </c>
      <c r="B36" t="s">
        <v>790</v>
      </c>
      <c r="C36">
        <v>166</v>
      </c>
      <c r="D36" s="33">
        <v>1705900</v>
      </c>
      <c r="E36">
        <v>13</v>
      </c>
      <c r="F36">
        <v>5</v>
      </c>
      <c r="G36" s="40">
        <v>0.38461538461538464</v>
      </c>
      <c r="I36">
        <v>3</v>
      </c>
      <c r="J36">
        <v>0</v>
      </c>
      <c r="K36" s="40">
        <v>0</v>
      </c>
    </row>
    <row r="37" spans="1:11" x14ac:dyDescent="0.2">
      <c r="A37" t="s">
        <v>1224</v>
      </c>
      <c r="B37" t="s">
        <v>1100</v>
      </c>
      <c r="C37">
        <v>169</v>
      </c>
      <c r="D37" s="33">
        <v>1672200</v>
      </c>
      <c r="E37">
        <v>8</v>
      </c>
      <c r="F37">
        <v>7</v>
      </c>
      <c r="G37" s="40">
        <v>0.875</v>
      </c>
      <c r="I37">
        <v>2</v>
      </c>
      <c r="J37">
        <v>2</v>
      </c>
      <c r="K37" s="40">
        <v>1</v>
      </c>
    </row>
    <row r="38" spans="1:11" x14ac:dyDescent="0.2">
      <c r="A38" t="s">
        <v>835</v>
      </c>
      <c r="B38" t="s">
        <v>1100</v>
      </c>
      <c r="C38">
        <v>270</v>
      </c>
      <c r="D38" s="33">
        <v>795000</v>
      </c>
      <c r="E38">
        <v>1</v>
      </c>
      <c r="F38">
        <v>1</v>
      </c>
      <c r="G38" s="40">
        <v>1</v>
      </c>
      <c r="I38">
        <v>0</v>
      </c>
      <c r="J38">
        <v>0</v>
      </c>
      <c r="K38" s="40">
        <v>0</v>
      </c>
    </row>
    <row r="39" spans="1:11" x14ac:dyDescent="0.2">
      <c r="A39" t="s">
        <v>1408</v>
      </c>
      <c r="B39" t="s">
        <v>542</v>
      </c>
      <c r="C39">
        <v>428</v>
      </c>
      <c r="D39" s="33">
        <v>174000</v>
      </c>
      <c r="E39">
        <v>2</v>
      </c>
      <c r="F39">
        <v>0</v>
      </c>
      <c r="G39" s="40">
        <v>0</v>
      </c>
      <c r="I39">
        <v>0</v>
      </c>
      <c r="J39">
        <v>0</v>
      </c>
      <c r="K39" s="40">
        <v>0</v>
      </c>
    </row>
    <row r="40" spans="1:11" x14ac:dyDescent="0.2">
      <c r="A40" t="s">
        <v>961</v>
      </c>
      <c r="B40" t="s">
        <v>1036</v>
      </c>
      <c r="C40">
        <v>376</v>
      </c>
      <c r="D40" s="33">
        <v>289000</v>
      </c>
      <c r="E40">
        <v>2</v>
      </c>
      <c r="F40">
        <v>0</v>
      </c>
      <c r="G40" s="40">
        <v>0</v>
      </c>
      <c r="I40">
        <v>1</v>
      </c>
      <c r="J40">
        <v>0</v>
      </c>
      <c r="K40" s="40">
        <v>0</v>
      </c>
    </row>
    <row r="41" spans="1:11" x14ac:dyDescent="0.2">
      <c r="A41" t="s">
        <v>856</v>
      </c>
      <c r="B41" t="s">
        <v>1475</v>
      </c>
      <c r="C41">
        <v>57</v>
      </c>
      <c r="D41" s="33">
        <v>3807303</v>
      </c>
      <c r="E41">
        <v>18</v>
      </c>
      <c r="F41">
        <v>3</v>
      </c>
      <c r="G41" s="40">
        <v>0.16666666666666666</v>
      </c>
      <c r="I41">
        <v>1</v>
      </c>
      <c r="J41">
        <v>0</v>
      </c>
      <c r="K41" s="40">
        <v>0</v>
      </c>
    </row>
    <row r="42" spans="1:11" x14ac:dyDescent="0.2">
      <c r="A42" t="s">
        <v>1225</v>
      </c>
      <c r="B42" t="s">
        <v>1448</v>
      </c>
      <c r="C42">
        <v>215</v>
      </c>
      <c r="D42" s="33">
        <v>1176031</v>
      </c>
      <c r="E42">
        <v>7</v>
      </c>
      <c r="F42">
        <v>0</v>
      </c>
      <c r="G42" s="40">
        <v>0</v>
      </c>
      <c r="I42">
        <v>1</v>
      </c>
      <c r="J42">
        <v>0</v>
      </c>
      <c r="K42" s="40">
        <v>0</v>
      </c>
    </row>
    <row r="43" spans="1:11" x14ac:dyDescent="0.2">
      <c r="A43" t="s">
        <v>240</v>
      </c>
      <c r="B43" t="s">
        <v>300</v>
      </c>
      <c r="C43">
        <v>192</v>
      </c>
      <c r="D43" s="33">
        <v>1346900</v>
      </c>
      <c r="E43">
        <v>8</v>
      </c>
      <c r="F43">
        <v>1</v>
      </c>
      <c r="G43" s="40">
        <v>0.125</v>
      </c>
      <c r="I43">
        <v>1</v>
      </c>
      <c r="J43">
        <v>0</v>
      </c>
      <c r="K43" s="40">
        <v>0</v>
      </c>
    </row>
    <row r="44" spans="1:11" x14ac:dyDescent="0.2">
      <c r="A44" t="s">
        <v>1485</v>
      </c>
      <c r="B44" t="s">
        <v>5</v>
      </c>
      <c r="C44">
        <v>96</v>
      </c>
      <c r="D44" s="33">
        <v>2576220</v>
      </c>
      <c r="E44">
        <v>12</v>
      </c>
      <c r="F44">
        <v>3</v>
      </c>
      <c r="G44" s="40">
        <v>0.25</v>
      </c>
      <c r="I44">
        <v>0</v>
      </c>
      <c r="J44">
        <v>0</v>
      </c>
      <c r="K44" s="40">
        <v>0</v>
      </c>
    </row>
    <row r="45" spans="1:11" x14ac:dyDescent="0.2">
      <c r="A45" t="s">
        <v>247</v>
      </c>
      <c r="B45" t="s">
        <v>1036</v>
      </c>
      <c r="C45">
        <v>220</v>
      </c>
      <c r="D45" s="33">
        <v>1141900</v>
      </c>
      <c r="E45">
        <v>11</v>
      </c>
      <c r="F45">
        <v>3</v>
      </c>
      <c r="G45" s="40">
        <v>0.27272727272727271</v>
      </c>
      <c r="I45">
        <v>1</v>
      </c>
      <c r="J45">
        <v>0</v>
      </c>
      <c r="K45" s="40">
        <v>0</v>
      </c>
    </row>
    <row r="46" spans="1:11" x14ac:dyDescent="0.2">
      <c r="A46" t="s">
        <v>1425</v>
      </c>
      <c r="B46" t="s">
        <v>5</v>
      </c>
      <c r="C46">
        <v>426</v>
      </c>
      <c r="D46" s="33">
        <v>184000</v>
      </c>
      <c r="E46">
        <v>1</v>
      </c>
      <c r="F46">
        <v>1</v>
      </c>
      <c r="G46" s="40">
        <v>1</v>
      </c>
      <c r="I46">
        <v>0</v>
      </c>
      <c r="J46">
        <v>0</v>
      </c>
      <c r="K46" s="40">
        <v>0</v>
      </c>
    </row>
    <row r="47" spans="1:11" x14ac:dyDescent="0.2">
      <c r="A47" t="s">
        <v>1226</v>
      </c>
      <c r="B47" t="s">
        <v>300</v>
      </c>
      <c r="C47">
        <v>385</v>
      </c>
      <c r="D47" s="33">
        <v>262500</v>
      </c>
      <c r="E47">
        <v>2</v>
      </c>
      <c r="F47">
        <v>1</v>
      </c>
      <c r="G47" s="40">
        <v>0.5</v>
      </c>
      <c r="I47">
        <v>0</v>
      </c>
      <c r="J47">
        <v>0</v>
      </c>
      <c r="K47" s="40">
        <v>0</v>
      </c>
    </row>
    <row r="48" spans="1:11" x14ac:dyDescent="0.2">
      <c r="A48" t="s">
        <v>1227</v>
      </c>
      <c r="B48" t="s">
        <v>1017</v>
      </c>
      <c r="C48">
        <v>55</v>
      </c>
      <c r="D48" s="33">
        <v>3862000</v>
      </c>
      <c r="E48">
        <v>23</v>
      </c>
      <c r="F48">
        <v>7</v>
      </c>
      <c r="G48" s="40">
        <v>0.30434782608695654</v>
      </c>
      <c r="I48">
        <v>8</v>
      </c>
      <c r="J48">
        <v>0</v>
      </c>
      <c r="K48" s="40">
        <v>0</v>
      </c>
    </row>
    <row r="49" spans="1:11" x14ac:dyDescent="0.2">
      <c r="A49" t="s">
        <v>1504</v>
      </c>
      <c r="B49" t="s">
        <v>1036</v>
      </c>
      <c r="C49">
        <v>400</v>
      </c>
      <c r="D49" s="33">
        <v>228700</v>
      </c>
      <c r="E49">
        <v>2</v>
      </c>
      <c r="F49">
        <v>0</v>
      </c>
      <c r="G49" s="40">
        <v>0</v>
      </c>
      <c r="I49">
        <v>0</v>
      </c>
      <c r="J49">
        <v>0</v>
      </c>
      <c r="K49" s="40">
        <v>0</v>
      </c>
    </row>
    <row r="50" spans="1:11" x14ac:dyDescent="0.2">
      <c r="A50" t="s">
        <v>1349</v>
      </c>
      <c r="B50" t="s">
        <v>1100</v>
      </c>
      <c r="C50">
        <v>107</v>
      </c>
      <c r="D50" s="33">
        <v>2354900</v>
      </c>
      <c r="E50">
        <v>8</v>
      </c>
      <c r="F50">
        <v>1</v>
      </c>
      <c r="G50" s="40">
        <v>0.125</v>
      </c>
      <c r="I50">
        <v>0</v>
      </c>
      <c r="J50">
        <v>0</v>
      </c>
      <c r="K50" s="40">
        <v>0</v>
      </c>
    </row>
    <row r="51" spans="1:11" x14ac:dyDescent="0.2">
      <c r="A51" t="s">
        <v>1228</v>
      </c>
      <c r="B51" t="s">
        <v>567</v>
      </c>
      <c r="C51">
        <v>198</v>
      </c>
      <c r="D51" s="33">
        <v>1303100</v>
      </c>
      <c r="E51">
        <v>14</v>
      </c>
      <c r="F51">
        <v>0</v>
      </c>
      <c r="G51" s="40">
        <v>0</v>
      </c>
      <c r="I51">
        <v>5</v>
      </c>
      <c r="J51">
        <v>0</v>
      </c>
      <c r="K51" s="40">
        <v>0</v>
      </c>
    </row>
    <row r="52" spans="1:11" x14ac:dyDescent="0.2">
      <c r="A52" t="s">
        <v>97</v>
      </c>
      <c r="B52" t="s">
        <v>1034</v>
      </c>
      <c r="C52">
        <v>320</v>
      </c>
      <c r="D52" s="33">
        <v>524750</v>
      </c>
      <c r="E52">
        <v>2</v>
      </c>
      <c r="F52">
        <v>0</v>
      </c>
      <c r="G52" s="40">
        <v>0</v>
      </c>
      <c r="I52">
        <v>0</v>
      </c>
      <c r="J52">
        <v>0</v>
      </c>
      <c r="K52" s="40">
        <v>0</v>
      </c>
    </row>
    <row r="53" spans="1:11" x14ac:dyDescent="0.2">
      <c r="A53" t="s">
        <v>830</v>
      </c>
      <c r="B53" t="s">
        <v>282</v>
      </c>
      <c r="C53">
        <v>310</v>
      </c>
      <c r="D53" s="33">
        <v>571600</v>
      </c>
      <c r="E53">
        <v>3</v>
      </c>
      <c r="F53">
        <v>0</v>
      </c>
      <c r="G53" s="40">
        <v>0</v>
      </c>
      <c r="I53">
        <v>0</v>
      </c>
      <c r="J53">
        <v>0</v>
      </c>
      <c r="K53" s="40">
        <v>0</v>
      </c>
    </row>
    <row r="54" spans="1:11" x14ac:dyDescent="0.2">
      <c r="A54" t="s">
        <v>937</v>
      </c>
      <c r="B54" t="s">
        <v>1101</v>
      </c>
      <c r="C54">
        <v>425</v>
      </c>
      <c r="D54" s="33">
        <v>185000</v>
      </c>
      <c r="E54">
        <v>1</v>
      </c>
      <c r="F54">
        <v>0</v>
      </c>
      <c r="G54" s="40">
        <v>0</v>
      </c>
      <c r="I54">
        <v>1</v>
      </c>
      <c r="J54">
        <v>0</v>
      </c>
      <c r="K54" s="40">
        <v>0</v>
      </c>
    </row>
    <row r="55" spans="1:11" x14ac:dyDescent="0.2">
      <c r="A55" t="s">
        <v>248</v>
      </c>
      <c r="B55" t="s">
        <v>1286</v>
      </c>
      <c r="C55">
        <v>353</v>
      </c>
      <c r="D55" s="33">
        <v>391000</v>
      </c>
      <c r="E55">
        <v>6</v>
      </c>
      <c r="F55">
        <v>0</v>
      </c>
      <c r="G55" s="40">
        <v>0</v>
      </c>
      <c r="I55">
        <v>2</v>
      </c>
      <c r="J55">
        <v>0</v>
      </c>
      <c r="K55" s="40">
        <v>0</v>
      </c>
    </row>
    <row r="56" spans="1:11" x14ac:dyDescent="0.2">
      <c r="A56" t="s">
        <v>1486</v>
      </c>
      <c r="B56" t="s">
        <v>303</v>
      </c>
      <c r="C56">
        <v>54</v>
      </c>
      <c r="D56" s="33">
        <v>3866900</v>
      </c>
      <c r="E56">
        <v>13</v>
      </c>
      <c r="F56">
        <v>7</v>
      </c>
      <c r="G56" s="40">
        <v>0.53846153846153844</v>
      </c>
      <c r="I56">
        <v>0</v>
      </c>
      <c r="J56">
        <v>0</v>
      </c>
      <c r="K56" s="40">
        <v>0</v>
      </c>
    </row>
    <row r="57" spans="1:11" x14ac:dyDescent="0.2">
      <c r="A57" t="s">
        <v>379</v>
      </c>
      <c r="B57" t="s">
        <v>1100</v>
      </c>
      <c r="C57">
        <v>439</v>
      </c>
      <c r="D57" s="33">
        <v>143000</v>
      </c>
      <c r="E57">
        <v>1</v>
      </c>
      <c r="F57">
        <v>0</v>
      </c>
      <c r="G57" s="40">
        <v>0</v>
      </c>
      <c r="I57">
        <v>0</v>
      </c>
      <c r="J57">
        <v>0</v>
      </c>
      <c r="K57" s="40">
        <v>0</v>
      </c>
    </row>
    <row r="58" spans="1:11" x14ac:dyDescent="0.2">
      <c r="A58" t="s">
        <v>773</v>
      </c>
      <c r="B58" t="s">
        <v>300</v>
      </c>
      <c r="C58">
        <v>257</v>
      </c>
      <c r="D58" s="33">
        <v>877000</v>
      </c>
      <c r="E58">
        <v>6</v>
      </c>
      <c r="F58">
        <v>1</v>
      </c>
      <c r="G58" s="40">
        <v>0.16666666666666666</v>
      </c>
      <c r="I58">
        <v>1</v>
      </c>
      <c r="J58">
        <v>0</v>
      </c>
      <c r="K58" s="40">
        <v>0</v>
      </c>
    </row>
    <row r="59" spans="1:11" x14ac:dyDescent="0.2">
      <c r="A59" t="s">
        <v>578</v>
      </c>
      <c r="B59" t="s">
        <v>1036</v>
      </c>
      <c r="C59">
        <v>381</v>
      </c>
      <c r="D59" s="33">
        <v>271450</v>
      </c>
      <c r="E59">
        <v>2</v>
      </c>
      <c r="F59">
        <v>0</v>
      </c>
      <c r="G59" s="40">
        <v>0</v>
      </c>
      <c r="I59">
        <v>0</v>
      </c>
      <c r="J59">
        <v>0</v>
      </c>
      <c r="K59" s="40">
        <v>0</v>
      </c>
    </row>
    <row r="60" spans="1:11" x14ac:dyDescent="0.2">
      <c r="A60" t="s">
        <v>774</v>
      </c>
      <c r="B60" t="s">
        <v>1448</v>
      </c>
      <c r="C60">
        <v>164</v>
      </c>
      <c r="D60" s="33">
        <v>1730796</v>
      </c>
      <c r="E60">
        <v>10</v>
      </c>
      <c r="F60">
        <v>5</v>
      </c>
      <c r="G60" s="40">
        <v>0.5</v>
      </c>
      <c r="I60">
        <v>0</v>
      </c>
      <c r="J60">
        <v>0</v>
      </c>
      <c r="K60" s="40">
        <v>0</v>
      </c>
    </row>
    <row r="61" spans="1:11" x14ac:dyDescent="0.2">
      <c r="A61" t="s">
        <v>1409</v>
      </c>
      <c r="B61" t="s">
        <v>118</v>
      </c>
      <c r="C61">
        <v>417</v>
      </c>
      <c r="D61" s="33">
        <v>197500</v>
      </c>
      <c r="E61">
        <v>3</v>
      </c>
      <c r="F61">
        <v>0</v>
      </c>
      <c r="G61" s="40">
        <v>0</v>
      </c>
      <c r="I61">
        <v>1</v>
      </c>
      <c r="J61">
        <v>0</v>
      </c>
      <c r="K61" s="40">
        <v>0</v>
      </c>
    </row>
    <row r="62" spans="1:11" x14ac:dyDescent="0.2">
      <c r="A62" t="s">
        <v>775</v>
      </c>
      <c r="B62" t="s">
        <v>523</v>
      </c>
      <c r="C62">
        <v>349</v>
      </c>
      <c r="D62" s="33">
        <v>410100</v>
      </c>
      <c r="E62">
        <v>3</v>
      </c>
      <c r="F62">
        <v>0</v>
      </c>
      <c r="G62" s="40">
        <v>0</v>
      </c>
      <c r="I62">
        <v>0</v>
      </c>
      <c r="J62">
        <v>0</v>
      </c>
      <c r="K62" s="40">
        <v>0</v>
      </c>
    </row>
    <row r="63" spans="1:11" x14ac:dyDescent="0.2">
      <c r="A63" t="s">
        <v>381</v>
      </c>
      <c r="B63" t="s">
        <v>1036</v>
      </c>
      <c r="C63">
        <v>343</v>
      </c>
      <c r="D63" s="33">
        <v>436513</v>
      </c>
      <c r="E63">
        <v>4</v>
      </c>
      <c r="F63">
        <v>1</v>
      </c>
      <c r="G63" s="40">
        <v>0.25</v>
      </c>
      <c r="I63">
        <v>0</v>
      </c>
      <c r="J63">
        <v>0</v>
      </c>
      <c r="K63" s="40">
        <v>0</v>
      </c>
    </row>
    <row r="64" spans="1:11" x14ac:dyDescent="0.2">
      <c r="A64" t="s">
        <v>1505</v>
      </c>
      <c r="B64" t="s">
        <v>1460</v>
      </c>
      <c r="C64">
        <v>437</v>
      </c>
      <c r="D64" s="33">
        <v>144000</v>
      </c>
      <c r="E64">
        <v>1</v>
      </c>
      <c r="F64">
        <v>1</v>
      </c>
      <c r="G64" s="40">
        <v>1</v>
      </c>
      <c r="I64">
        <v>0</v>
      </c>
      <c r="J64">
        <v>0</v>
      </c>
      <c r="K64" s="40">
        <v>0</v>
      </c>
    </row>
    <row r="65" spans="1:11" x14ac:dyDescent="0.2">
      <c r="A65" t="s">
        <v>1487</v>
      </c>
      <c r="B65" t="s">
        <v>1461</v>
      </c>
      <c r="C65">
        <v>371</v>
      </c>
      <c r="D65" s="33">
        <v>313500</v>
      </c>
      <c r="E65">
        <v>2</v>
      </c>
      <c r="F65">
        <v>0</v>
      </c>
      <c r="G65" s="40">
        <v>0</v>
      </c>
      <c r="I65">
        <v>1</v>
      </c>
      <c r="J65">
        <v>0</v>
      </c>
      <c r="K65" s="40">
        <v>0</v>
      </c>
    </row>
    <row r="66" spans="1:11" x14ac:dyDescent="0.2">
      <c r="A66" t="s">
        <v>836</v>
      </c>
      <c r="B66" t="s">
        <v>1036</v>
      </c>
      <c r="C66">
        <v>38</v>
      </c>
      <c r="D66" s="33">
        <v>5071800</v>
      </c>
      <c r="E66">
        <v>31</v>
      </c>
      <c r="F66">
        <v>5</v>
      </c>
      <c r="G66" s="40">
        <v>0.16129032258064516</v>
      </c>
      <c r="I66">
        <v>2</v>
      </c>
      <c r="J66">
        <v>1</v>
      </c>
      <c r="K66" s="40">
        <v>0.5</v>
      </c>
    </row>
    <row r="67" spans="1:11" x14ac:dyDescent="0.2">
      <c r="A67" t="s">
        <v>249</v>
      </c>
      <c r="B67" t="s">
        <v>1448</v>
      </c>
      <c r="C67">
        <v>412</v>
      </c>
      <c r="D67" s="33">
        <v>212400</v>
      </c>
      <c r="E67">
        <v>2</v>
      </c>
      <c r="F67">
        <v>0</v>
      </c>
      <c r="G67" s="40">
        <v>0</v>
      </c>
      <c r="I67">
        <v>0</v>
      </c>
      <c r="J67">
        <v>0</v>
      </c>
      <c r="K67" s="40">
        <v>0</v>
      </c>
    </row>
    <row r="68" spans="1:11" x14ac:dyDescent="0.2">
      <c r="A68" t="s">
        <v>1194</v>
      </c>
      <c r="B68" t="s">
        <v>1448</v>
      </c>
      <c r="C68">
        <v>135</v>
      </c>
      <c r="D68" s="33">
        <v>1979550</v>
      </c>
      <c r="E68">
        <v>8</v>
      </c>
      <c r="F68">
        <v>5</v>
      </c>
      <c r="G68" s="40">
        <v>0.625</v>
      </c>
      <c r="I68">
        <v>0</v>
      </c>
      <c r="J68">
        <v>0</v>
      </c>
      <c r="K68" s="40">
        <v>0</v>
      </c>
    </row>
    <row r="69" spans="1:11" x14ac:dyDescent="0.2">
      <c r="A69" t="s">
        <v>1506</v>
      </c>
      <c r="B69" t="s">
        <v>1475</v>
      </c>
      <c r="C69">
        <v>348</v>
      </c>
      <c r="D69" s="33">
        <v>413900</v>
      </c>
      <c r="E69">
        <v>5</v>
      </c>
      <c r="F69">
        <v>1</v>
      </c>
      <c r="G69" s="40">
        <v>0.2</v>
      </c>
      <c r="I69">
        <v>0</v>
      </c>
      <c r="J69">
        <v>0</v>
      </c>
      <c r="K69" s="40">
        <v>0</v>
      </c>
    </row>
    <row r="70" spans="1:11" x14ac:dyDescent="0.2">
      <c r="A70" t="s">
        <v>776</v>
      </c>
      <c r="B70" t="s">
        <v>1478</v>
      </c>
      <c r="C70">
        <v>212</v>
      </c>
      <c r="D70" s="33">
        <v>1186650</v>
      </c>
      <c r="E70">
        <v>6</v>
      </c>
      <c r="F70">
        <v>3</v>
      </c>
      <c r="G70" s="40">
        <v>0.5</v>
      </c>
      <c r="I70">
        <v>0</v>
      </c>
      <c r="J70">
        <v>0</v>
      </c>
      <c r="K70" s="40">
        <v>0</v>
      </c>
    </row>
    <row r="71" spans="1:11" x14ac:dyDescent="0.2">
      <c r="A71" t="s">
        <v>471</v>
      </c>
      <c r="B71" t="s">
        <v>1278</v>
      </c>
      <c r="C71">
        <v>292</v>
      </c>
      <c r="D71" s="33">
        <v>680725</v>
      </c>
      <c r="E71">
        <v>4</v>
      </c>
      <c r="F71">
        <v>4</v>
      </c>
      <c r="G71" s="40">
        <v>1</v>
      </c>
      <c r="I71">
        <v>0</v>
      </c>
      <c r="J71">
        <v>0</v>
      </c>
      <c r="K71" s="40">
        <v>0</v>
      </c>
    </row>
    <row r="72" spans="1:11" x14ac:dyDescent="0.2">
      <c r="A72" t="s">
        <v>1580</v>
      </c>
      <c r="B72" t="s">
        <v>1555</v>
      </c>
      <c r="C72">
        <v>276</v>
      </c>
      <c r="D72" s="33">
        <v>763125</v>
      </c>
      <c r="E72">
        <v>2</v>
      </c>
      <c r="F72">
        <v>0</v>
      </c>
      <c r="G72" s="40">
        <v>0</v>
      </c>
      <c r="I72">
        <v>0</v>
      </c>
      <c r="J72">
        <v>0</v>
      </c>
      <c r="K72" s="40">
        <v>0</v>
      </c>
    </row>
    <row r="73" spans="1:11" x14ac:dyDescent="0.2">
      <c r="A73" t="s">
        <v>1313</v>
      </c>
      <c r="B73" t="s">
        <v>1036</v>
      </c>
      <c r="C73">
        <v>265</v>
      </c>
      <c r="D73" s="33">
        <v>820500</v>
      </c>
      <c r="E73">
        <v>5</v>
      </c>
      <c r="F73">
        <v>1</v>
      </c>
      <c r="G73" s="40">
        <v>0.2</v>
      </c>
      <c r="I73">
        <v>0</v>
      </c>
      <c r="J73">
        <v>0</v>
      </c>
      <c r="K73" s="40">
        <v>0</v>
      </c>
    </row>
    <row r="74" spans="1:11" x14ac:dyDescent="0.2">
      <c r="A74" t="s">
        <v>1332</v>
      </c>
      <c r="B74" t="s">
        <v>1100</v>
      </c>
      <c r="C74">
        <v>130</v>
      </c>
      <c r="D74" s="33">
        <v>2038800</v>
      </c>
      <c r="E74">
        <v>11</v>
      </c>
      <c r="F74">
        <v>6</v>
      </c>
      <c r="G74" s="40">
        <v>0.54545454545454541</v>
      </c>
      <c r="I74">
        <v>1</v>
      </c>
      <c r="J74">
        <v>1</v>
      </c>
      <c r="K74" s="40">
        <v>1</v>
      </c>
    </row>
    <row r="75" spans="1:11" x14ac:dyDescent="0.2">
      <c r="A75" t="s">
        <v>1507</v>
      </c>
      <c r="B75" t="s">
        <v>1392</v>
      </c>
      <c r="C75">
        <v>419</v>
      </c>
      <c r="D75" s="33">
        <v>196000</v>
      </c>
      <c r="E75">
        <v>2</v>
      </c>
      <c r="F75">
        <v>0</v>
      </c>
      <c r="G75" s="40">
        <v>0</v>
      </c>
      <c r="I75">
        <v>0</v>
      </c>
      <c r="J75">
        <v>0</v>
      </c>
      <c r="K75" s="40">
        <v>0</v>
      </c>
    </row>
    <row r="76" spans="1:11" x14ac:dyDescent="0.2">
      <c r="A76" t="s">
        <v>777</v>
      </c>
      <c r="B76" t="s">
        <v>1100</v>
      </c>
      <c r="C76">
        <v>2</v>
      </c>
      <c r="D76" s="33">
        <v>27155550</v>
      </c>
      <c r="E76">
        <v>96</v>
      </c>
      <c r="F76">
        <v>56</v>
      </c>
      <c r="G76" s="40">
        <v>0.58333333333333337</v>
      </c>
      <c r="I76">
        <v>10</v>
      </c>
      <c r="J76">
        <v>6</v>
      </c>
      <c r="K76" s="40">
        <v>0.6</v>
      </c>
    </row>
    <row r="77" spans="1:11" x14ac:dyDescent="0.2">
      <c r="A77" t="s">
        <v>1598</v>
      </c>
      <c r="B77" t="s">
        <v>1100</v>
      </c>
      <c r="C77">
        <v>407</v>
      </c>
      <c r="D77" s="33">
        <v>219000</v>
      </c>
      <c r="E77">
        <v>2</v>
      </c>
      <c r="F77">
        <v>2</v>
      </c>
      <c r="G77" s="40">
        <v>1</v>
      </c>
      <c r="I77">
        <v>0</v>
      </c>
      <c r="J77">
        <v>0</v>
      </c>
      <c r="K77" s="40">
        <v>0</v>
      </c>
    </row>
    <row r="78" spans="1:11" x14ac:dyDescent="0.2">
      <c r="A78" t="s">
        <v>31</v>
      </c>
      <c r="B78" t="s">
        <v>986</v>
      </c>
      <c r="C78">
        <v>435</v>
      </c>
      <c r="D78" s="33">
        <v>145000</v>
      </c>
      <c r="E78">
        <v>2</v>
      </c>
      <c r="F78">
        <v>1</v>
      </c>
      <c r="G78" s="40">
        <v>0.5</v>
      </c>
      <c r="I78">
        <v>0</v>
      </c>
      <c r="J78">
        <v>0</v>
      </c>
      <c r="K78" s="40">
        <v>0</v>
      </c>
    </row>
    <row r="79" spans="1:11" x14ac:dyDescent="0.2">
      <c r="A79" t="s">
        <v>1353</v>
      </c>
      <c r="B79" t="s">
        <v>1036</v>
      </c>
      <c r="C79">
        <v>235</v>
      </c>
      <c r="D79" s="33">
        <v>1046800</v>
      </c>
      <c r="E79">
        <v>11</v>
      </c>
      <c r="F79">
        <v>5</v>
      </c>
      <c r="G79" s="40">
        <v>0.45454545454545453</v>
      </c>
      <c r="I79">
        <v>1</v>
      </c>
      <c r="J79">
        <v>1</v>
      </c>
      <c r="K79" s="40">
        <v>1</v>
      </c>
    </row>
    <row r="80" spans="1:11" x14ac:dyDescent="0.2">
      <c r="A80" t="s">
        <v>703</v>
      </c>
      <c r="B80" t="s">
        <v>125</v>
      </c>
      <c r="C80">
        <v>358</v>
      </c>
      <c r="D80" s="33">
        <v>349900</v>
      </c>
      <c r="E80">
        <v>2</v>
      </c>
      <c r="F80">
        <v>0</v>
      </c>
      <c r="G80" s="40">
        <v>0</v>
      </c>
      <c r="I80">
        <v>0</v>
      </c>
      <c r="J80">
        <v>0</v>
      </c>
      <c r="K80" s="40">
        <v>0</v>
      </c>
    </row>
    <row r="81" spans="1:11" x14ac:dyDescent="0.2">
      <c r="A81" t="s">
        <v>1411</v>
      </c>
      <c r="B81" t="s">
        <v>1036</v>
      </c>
      <c r="C81">
        <v>111</v>
      </c>
      <c r="D81" s="33">
        <v>2340988</v>
      </c>
      <c r="E81">
        <v>18</v>
      </c>
      <c r="F81">
        <v>5</v>
      </c>
      <c r="G81" s="40">
        <v>0.27777777777777779</v>
      </c>
      <c r="I81">
        <v>0</v>
      </c>
      <c r="J81">
        <v>0</v>
      </c>
      <c r="K81" s="40">
        <v>0</v>
      </c>
    </row>
    <row r="82" spans="1:11" x14ac:dyDescent="0.2">
      <c r="A82" t="s">
        <v>1333</v>
      </c>
      <c r="B82" t="s">
        <v>1031</v>
      </c>
      <c r="C82">
        <v>378</v>
      </c>
      <c r="D82" s="33">
        <v>280000</v>
      </c>
      <c r="E82">
        <v>3</v>
      </c>
      <c r="F82">
        <v>3</v>
      </c>
      <c r="G82" s="40">
        <v>1</v>
      </c>
      <c r="I82">
        <v>2</v>
      </c>
      <c r="J82">
        <v>2</v>
      </c>
      <c r="K82" s="40">
        <v>1</v>
      </c>
    </row>
    <row r="83" spans="1:11" x14ac:dyDescent="0.2">
      <c r="A83" t="s">
        <v>705</v>
      </c>
      <c r="B83" t="s">
        <v>1448</v>
      </c>
      <c r="C83">
        <v>211</v>
      </c>
      <c r="D83" s="33">
        <v>1190660</v>
      </c>
      <c r="E83">
        <v>9</v>
      </c>
      <c r="F83">
        <v>5</v>
      </c>
      <c r="G83" s="40">
        <v>0.55555555555555558</v>
      </c>
      <c r="I83">
        <v>0</v>
      </c>
      <c r="J83">
        <v>0</v>
      </c>
      <c r="K83" s="40">
        <v>0</v>
      </c>
    </row>
    <row r="84" spans="1:11" x14ac:dyDescent="0.2">
      <c r="A84" t="s">
        <v>250</v>
      </c>
      <c r="B84" t="s">
        <v>5</v>
      </c>
      <c r="C84">
        <v>122</v>
      </c>
      <c r="D84" s="33">
        <v>2146513</v>
      </c>
      <c r="E84">
        <v>14</v>
      </c>
      <c r="F84">
        <v>2</v>
      </c>
      <c r="G84" s="40">
        <v>0.14285714285714285</v>
      </c>
      <c r="I84">
        <v>0</v>
      </c>
      <c r="J84">
        <v>0</v>
      </c>
      <c r="K84" s="40">
        <v>0</v>
      </c>
    </row>
    <row r="85" spans="1:11" x14ac:dyDescent="0.2">
      <c r="A85" t="s">
        <v>75</v>
      </c>
      <c r="B85" t="s">
        <v>115</v>
      </c>
      <c r="C85">
        <v>399</v>
      </c>
      <c r="D85" s="33">
        <v>229900</v>
      </c>
      <c r="E85">
        <v>1</v>
      </c>
      <c r="F85">
        <v>1</v>
      </c>
      <c r="G85" s="40">
        <v>1</v>
      </c>
      <c r="I85">
        <v>0</v>
      </c>
      <c r="J85">
        <v>0</v>
      </c>
      <c r="K85" s="40">
        <v>0</v>
      </c>
    </row>
    <row r="86" spans="1:11" x14ac:dyDescent="0.2">
      <c r="A86" t="s">
        <v>1599</v>
      </c>
      <c r="B86" t="s">
        <v>1036</v>
      </c>
      <c r="C86">
        <v>328</v>
      </c>
      <c r="D86" s="33">
        <v>502500</v>
      </c>
      <c r="E86">
        <v>2</v>
      </c>
      <c r="F86">
        <v>0</v>
      </c>
      <c r="G86" s="40">
        <v>0</v>
      </c>
      <c r="I86">
        <v>0</v>
      </c>
      <c r="J86">
        <v>0</v>
      </c>
      <c r="K86" s="40">
        <v>0</v>
      </c>
    </row>
    <row r="87" spans="1:11" x14ac:dyDescent="0.2">
      <c r="A87" t="s">
        <v>353</v>
      </c>
      <c r="B87" t="s">
        <v>547</v>
      </c>
      <c r="C87">
        <v>156</v>
      </c>
      <c r="D87" s="33">
        <v>1792689</v>
      </c>
      <c r="E87">
        <v>11</v>
      </c>
      <c r="F87">
        <v>1</v>
      </c>
      <c r="G87" s="40">
        <v>9.0909090909090912E-2</v>
      </c>
      <c r="I87">
        <v>0</v>
      </c>
      <c r="J87">
        <v>0</v>
      </c>
      <c r="K87" s="40">
        <v>0</v>
      </c>
    </row>
    <row r="88" spans="1:11" x14ac:dyDescent="0.2">
      <c r="A88" t="s">
        <v>581</v>
      </c>
      <c r="B88" t="s">
        <v>1100</v>
      </c>
      <c r="C88">
        <v>69</v>
      </c>
      <c r="D88" s="33">
        <v>3342942</v>
      </c>
      <c r="E88">
        <v>17</v>
      </c>
      <c r="F88">
        <v>11</v>
      </c>
      <c r="G88" s="40">
        <v>0.6470588235294118</v>
      </c>
      <c r="I88">
        <v>0</v>
      </c>
      <c r="J88">
        <v>0</v>
      </c>
      <c r="K88" s="40">
        <v>0</v>
      </c>
    </row>
    <row r="89" spans="1:11" x14ac:dyDescent="0.2">
      <c r="A89" t="s">
        <v>1117</v>
      </c>
      <c r="B89" t="s">
        <v>1099</v>
      </c>
      <c r="C89">
        <v>208</v>
      </c>
      <c r="D89" s="33">
        <v>1215350</v>
      </c>
      <c r="E89">
        <v>12</v>
      </c>
      <c r="F89">
        <v>3</v>
      </c>
      <c r="G89" s="40">
        <v>0.25</v>
      </c>
      <c r="I89">
        <v>0</v>
      </c>
      <c r="J89">
        <v>0</v>
      </c>
      <c r="K89" s="40">
        <v>0</v>
      </c>
    </row>
    <row r="90" spans="1:11" x14ac:dyDescent="0.2">
      <c r="A90" t="s">
        <v>1600</v>
      </c>
      <c r="B90" t="s">
        <v>1099</v>
      </c>
      <c r="C90">
        <v>434</v>
      </c>
      <c r="D90" s="33">
        <v>147000</v>
      </c>
      <c r="E90">
        <v>1</v>
      </c>
      <c r="F90">
        <v>0</v>
      </c>
      <c r="G90" s="40">
        <v>0</v>
      </c>
      <c r="I90">
        <v>0</v>
      </c>
      <c r="J90">
        <v>0</v>
      </c>
      <c r="K90" s="40">
        <v>0</v>
      </c>
    </row>
    <row r="91" spans="1:11" x14ac:dyDescent="0.2">
      <c r="A91" t="s">
        <v>706</v>
      </c>
      <c r="B91" t="s">
        <v>125</v>
      </c>
      <c r="C91">
        <v>253</v>
      </c>
      <c r="D91" s="33">
        <v>886500</v>
      </c>
      <c r="E91">
        <v>8</v>
      </c>
      <c r="F91">
        <v>0</v>
      </c>
      <c r="G91" s="40">
        <v>0</v>
      </c>
      <c r="I91">
        <v>2</v>
      </c>
      <c r="J91">
        <v>0</v>
      </c>
      <c r="K91" s="40">
        <v>0</v>
      </c>
    </row>
    <row r="92" spans="1:11" x14ac:dyDescent="0.2">
      <c r="A92" t="s">
        <v>583</v>
      </c>
      <c r="B92" t="s">
        <v>197</v>
      </c>
      <c r="C92">
        <v>239</v>
      </c>
      <c r="D92" s="33">
        <v>1008000</v>
      </c>
      <c r="E92">
        <v>12</v>
      </c>
      <c r="F92">
        <v>3</v>
      </c>
      <c r="G92" s="40">
        <v>0.25</v>
      </c>
      <c r="I92">
        <v>0</v>
      </c>
      <c r="J92">
        <v>0</v>
      </c>
      <c r="K92" s="40">
        <v>0</v>
      </c>
    </row>
    <row r="93" spans="1:11" x14ac:dyDescent="0.2">
      <c r="A93" t="s">
        <v>499</v>
      </c>
      <c r="B93" t="s">
        <v>303</v>
      </c>
      <c r="C93">
        <v>233</v>
      </c>
      <c r="D93" s="33">
        <v>1083043</v>
      </c>
      <c r="E93">
        <v>9</v>
      </c>
      <c r="F93">
        <v>7</v>
      </c>
      <c r="G93" s="40">
        <v>0.77777777777777779</v>
      </c>
      <c r="I93">
        <v>0</v>
      </c>
      <c r="J93">
        <v>0</v>
      </c>
      <c r="K93" s="40">
        <v>0</v>
      </c>
    </row>
    <row r="94" spans="1:11" x14ac:dyDescent="0.2">
      <c r="A94" t="s">
        <v>500</v>
      </c>
      <c r="B94" t="s">
        <v>1036</v>
      </c>
      <c r="C94">
        <v>47</v>
      </c>
      <c r="D94" s="33">
        <v>4289144</v>
      </c>
      <c r="E94">
        <v>22</v>
      </c>
      <c r="F94">
        <v>3</v>
      </c>
      <c r="G94" s="40">
        <v>0.13636363636363635</v>
      </c>
      <c r="I94">
        <v>0</v>
      </c>
      <c r="J94">
        <v>0</v>
      </c>
      <c r="K94" s="40">
        <v>0</v>
      </c>
    </row>
    <row r="95" spans="1:11" x14ac:dyDescent="0.2">
      <c r="A95" t="s">
        <v>1508</v>
      </c>
      <c r="B95" t="s">
        <v>542</v>
      </c>
      <c r="C95">
        <v>337</v>
      </c>
      <c r="D95" s="33">
        <v>471600</v>
      </c>
      <c r="E95">
        <v>3</v>
      </c>
      <c r="F95">
        <v>1</v>
      </c>
      <c r="G95" s="40">
        <v>0.33333333333333331</v>
      </c>
      <c r="I95">
        <v>0</v>
      </c>
      <c r="J95">
        <v>0</v>
      </c>
      <c r="K95" s="40">
        <v>0</v>
      </c>
    </row>
    <row r="96" spans="1:11" x14ac:dyDescent="0.2">
      <c r="A96" t="s">
        <v>1601</v>
      </c>
      <c r="B96" t="s">
        <v>1180</v>
      </c>
      <c r="C96">
        <v>460</v>
      </c>
      <c r="D96" s="33">
        <v>85000</v>
      </c>
      <c r="E96">
        <v>1</v>
      </c>
      <c r="F96">
        <v>1</v>
      </c>
      <c r="G96" s="40">
        <v>1</v>
      </c>
      <c r="I96">
        <v>0</v>
      </c>
      <c r="J96">
        <v>0</v>
      </c>
      <c r="K96" s="40">
        <v>0</v>
      </c>
    </row>
    <row r="97" spans="1:11" x14ac:dyDescent="0.2">
      <c r="A97" t="s">
        <v>1509</v>
      </c>
      <c r="B97" t="s">
        <v>1176</v>
      </c>
      <c r="C97">
        <v>380</v>
      </c>
      <c r="D97" s="33">
        <v>274000</v>
      </c>
      <c r="E97">
        <v>2</v>
      </c>
      <c r="F97">
        <v>0</v>
      </c>
      <c r="G97" s="40">
        <v>0</v>
      </c>
      <c r="I97">
        <v>0</v>
      </c>
      <c r="J97">
        <v>0</v>
      </c>
      <c r="K97" s="40">
        <v>0</v>
      </c>
    </row>
    <row r="98" spans="1:11" x14ac:dyDescent="0.2">
      <c r="A98" t="s">
        <v>382</v>
      </c>
      <c r="B98" t="s">
        <v>1100</v>
      </c>
      <c r="C98">
        <v>193</v>
      </c>
      <c r="D98" s="33">
        <v>1343900</v>
      </c>
      <c r="E98">
        <v>6</v>
      </c>
      <c r="F98">
        <v>1</v>
      </c>
      <c r="G98" s="40">
        <v>0.16666666666666666</v>
      </c>
      <c r="I98">
        <v>1</v>
      </c>
      <c r="J98">
        <v>0</v>
      </c>
      <c r="K98" s="40">
        <v>0</v>
      </c>
    </row>
    <row r="99" spans="1:11" x14ac:dyDescent="0.2">
      <c r="A99" t="s">
        <v>584</v>
      </c>
      <c r="B99" t="s">
        <v>5</v>
      </c>
      <c r="C99">
        <v>24</v>
      </c>
      <c r="D99" s="33">
        <v>6676550</v>
      </c>
      <c r="E99">
        <v>29</v>
      </c>
      <c r="F99">
        <v>2</v>
      </c>
      <c r="G99" s="40">
        <v>6.8965517241379309E-2</v>
      </c>
      <c r="I99">
        <v>1</v>
      </c>
      <c r="J99">
        <v>0</v>
      </c>
      <c r="K99" s="40">
        <v>0</v>
      </c>
    </row>
    <row r="100" spans="1:11" x14ac:dyDescent="0.2">
      <c r="A100" t="s">
        <v>708</v>
      </c>
      <c r="B100" t="s">
        <v>303</v>
      </c>
      <c r="C100">
        <v>247</v>
      </c>
      <c r="D100" s="33">
        <v>947900</v>
      </c>
      <c r="E100">
        <v>4</v>
      </c>
      <c r="F100">
        <v>2</v>
      </c>
      <c r="G100" s="40">
        <v>0.5</v>
      </c>
      <c r="I100">
        <v>0</v>
      </c>
      <c r="J100">
        <v>0</v>
      </c>
      <c r="K100" s="40">
        <v>0</v>
      </c>
    </row>
    <row r="101" spans="1:11" x14ac:dyDescent="0.2">
      <c r="A101" t="s">
        <v>763</v>
      </c>
      <c r="B101" t="s">
        <v>368</v>
      </c>
      <c r="C101">
        <v>172</v>
      </c>
      <c r="D101" s="33">
        <v>1635000</v>
      </c>
      <c r="E101">
        <v>8</v>
      </c>
      <c r="F101">
        <v>0</v>
      </c>
      <c r="G101" s="40">
        <v>0</v>
      </c>
      <c r="I101">
        <v>3</v>
      </c>
      <c r="J101">
        <v>0</v>
      </c>
      <c r="K101" s="40">
        <v>0</v>
      </c>
    </row>
    <row r="102" spans="1:11" x14ac:dyDescent="0.2">
      <c r="A102" t="s">
        <v>251</v>
      </c>
      <c r="B102" t="s">
        <v>523</v>
      </c>
      <c r="C102">
        <v>347</v>
      </c>
      <c r="D102" s="33">
        <v>417000</v>
      </c>
      <c r="E102">
        <v>3</v>
      </c>
      <c r="F102">
        <v>1</v>
      </c>
      <c r="G102" s="40">
        <v>0.33333333333333331</v>
      </c>
      <c r="I102">
        <v>0</v>
      </c>
      <c r="J102">
        <v>0</v>
      </c>
      <c r="K102" s="40">
        <v>0</v>
      </c>
    </row>
    <row r="103" spans="1:11" x14ac:dyDescent="0.2">
      <c r="A103" t="s">
        <v>1141</v>
      </c>
      <c r="B103" t="s">
        <v>1286</v>
      </c>
      <c r="C103">
        <v>344</v>
      </c>
      <c r="D103" s="33">
        <v>435000</v>
      </c>
      <c r="E103">
        <v>2</v>
      </c>
      <c r="F103">
        <v>0</v>
      </c>
      <c r="G103" s="40">
        <v>0</v>
      </c>
      <c r="I103">
        <v>0</v>
      </c>
      <c r="J103">
        <v>0</v>
      </c>
      <c r="K103" s="40">
        <v>0</v>
      </c>
    </row>
    <row r="104" spans="1:11" x14ac:dyDescent="0.2">
      <c r="A104" t="s">
        <v>162</v>
      </c>
      <c r="B104" t="s">
        <v>1044</v>
      </c>
      <c r="C104">
        <v>421</v>
      </c>
      <c r="D104" s="33">
        <v>195000</v>
      </c>
      <c r="E104">
        <v>1</v>
      </c>
      <c r="F104">
        <v>0</v>
      </c>
      <c r="G104" s="40">
        <v>0</v>
      </c>
      <c r="I104">
        <v>0</v>
      </c>
      <c r="J104">
        <v>0</v>
      </c>
      <c r="K104" s="40">
        <v>0</v>
      </c>
    </row>
    <row r="105" spans="1:11" x14ac:dyDescent="0.2">
      <c r="A105" t="s">
        <v>354</v>
      </c>
      <c r="B105" t="s">
        <v>1448</v>
      </c>
      <c r="C105">
        <v>67</v>
      </c>
      <c r="D105" s="33">
        <v>3410250</v>
      </c>
      <c r="E105">
        <v>20</v>
      </c>
      <c r="F105">
        <v>4</v>
      </c>
      <c r="G105" s="40">
        <v>0.2</v>
      </c>
      <c r="I105">
        <v>2</v>
      </c>
      <c r="J105">
        <v>0</v>
      </c>
      <c r="K105" s="40">
        <v>0</v>
      </c>
    </row>
    <row r="106" spans="1:11" x14ac:dyDescent="0.2">
      <c r="A106" t="s">
        <v>1581</v>
      </c>
      <c r="B106" t="s">
        <v>1475</v>
      </c>
      <c r="C106">
        <v>374</v>
      </c>
      <c r="D106" s="33">
        <v>293500</v>
      </c>
      <c r="E106">
        <v>3</v>
      </c>
      <c r="F106">
        <v>0</v>
      </c>
      <c r="G106" s="40">
        <v>0</v>
      </c>
      <c r="I106">
        <v>0</v>
      </c>
      <c r="J106">
        <v>0</v>
      </c>
      <c r="K106" s="40">
        <v>0</v>
      </c>
    </row>
    <row r="107" spans="1:11" x14ac:dyDescent="0.2">
      <c r="A107" t="s">
        <v>355</v>
      </c>
      <c r="B107" t="s">
        <v>1100</v>
      </c>
      <c r="C107">
        <v>325</v>
      </c>
      <c r="D107" s="33">
        <v>512059</v>
      </c>
      <c r="E107">
        <v>3</v>
      </c>
      <c r="F107">
        <v>1</v>
      </c>
      <c r="G107" s="40">
        <v>0.33333333333333331</v>
      </c>
      <c r="I107">
        <v>0</v>
      </c>
      <c r="J107">
        <v>0</v>
      </c>
      <c r="K107" s="40">
        <v>0</v>
      </c>
    </row>
    <row r="108" spans="1:11" x14ac:dyDescent="0.2">
      <c r="A108" t="s">
        <v>204</v>
      </c>
      <c r="B108" t="s">
        <v>300</v>
      </c>
      <c r="C108">
        <v>113</v>
      </c>
      <c r="D108" s="33">
        <v>2318300</v>
      </c>
      <c r="E108">
        <v>14</v>
      </c>
      <c r="F108">
        <v>11</v>
      </c>
      <c r="G108" s="40">
        <v>0.7857142857142857</v>
      </c>
      <c r="I108">
        <v>1</v>
      </c>
      <c r="J108">
        <v>1</v>
      </c>
      <c r="K108" s="40">
        <v>1</v>
      </c>
    </row>
    <row r="109" spans="1:11" x14ac:dyDescent="0.2">
      <c r="A109" t="s">
        <v>252</v>
      </c>
      <c r="B109" t="s">
        <v>1099</v>
      </c>
      <c r="C109">
        <v>213</v>
      </c>
      <c r="D109" s="33">
        <v>1185500</v>
      </c>
      <c r="E109">
        <v>9</v>
      </c>
      <c r="F109">
        <v>2</v>
      </c>
      <c r="G109" s="40">
        <v>0.22222222222222221</v>
      </c>
      <c r="I109">
        <v>0</v>
      </c>
      <c r="J109">
        <v>0</v>
      </c>
      <c r="K109" s="40">
        <v>0</v>
      </c>
    </row>
    <row r="110" spans="1:11" x14ac:dyDescent="0.2">
      <c r="A110" t="s">
        <v>356</v>
      </c>
      <c r="B110" t="s">
        <v>300</v>
      </c>
      <c r="C110">
        <v>37</v>
      </c>
      <c r="D110" s="33">
        <v>5075565</v>
      </c>
      <c r="E110">
        <v>20</v>
      </c>
      <c r="F110">
        <v>5</v>
      </c>
      <c r="G110" s="40">
        <v>0.25</v>
      </c>
      <c r="I110">
        <v>1</v>
      </c>
      <c r="J110">
        <v>1</v>
      </c>
      <c r="K110" s="40">
        <v>1</v>
      </c>
    </row>
    <row r="111" spans="1:11" x14ac:dyDescent="0.2">
      <c r="A111" t="s">
        <v>1488</v>
      </c>
      <c r="B111" t="s">
        <v>300</v>
      </c>
      <c r="C111">
        <v>248</v>
      </c>
      <c r="D111" s="33">
        <v>943050</v>
      </c>
      <c r="E111">
        <v>8</v>
      </c>
      <c r="F111">
        <v>3</v>
      </c>
      <c r="G111" s="40">
        <v>0.375</v>
      </c>
      <c r="I111">
        <v>1</v>
      </c>
      <c r="J111">
        <v>0</v>
      </c>
      <c r="K111" s="40">
        <v>0</v>
      </c>
    </row>
    <row r="112" spans="1:11" x14ac:dyDescent="0.2">
      <c r="A112" t="s">
        <v>1602</v>
      </c>
      <c r="B112" t="s">
        <v>1036</v>
      </c>
      <c r="C112">
        <v>351</v>
      </c>
      <c r="D112" s="33">
        <v>399300</v>
      </c>
      <c r="E112">
        <v>2</v>
      </c>
      <c r="F112">
        <v>1</v>
      </c>
      <c r="G112" s="40">
        <v>0.5</v>
      </c>
      <c r="I112">
        <v>0</v>
      </c>
      <c r="J112">
        <v>0</v>
      </c>
      <c r="K112" s="40">
        <v>0</v>
      </c>
    </row>
    <row r="113" spans="1:11" x14ac:dyDescent="0.2">
      <c r="A113" t="s">
        <v>205</v>
      </c>
      <c r="B113" t="s">
        <v>1475</v>
      </c>
      <c r="C113">
        <v>45</v>
      </c>
      <c r="D113" s="33">
        <v>4351855</v>
      </c>
      <c r="E113">
        <v>39</v>
      </c>
      <c r="F113">
        <v>7</v>
      </c>
      <c r="G113" s="40">
        <v>0.17948717948717949</v>
      </c>
      <c r="I113">
        <v>1</v>
      </c>
      <c r="J113">
        <v>0</v>
      </c>
      <c r="K113" s="40">
        <v>0</v>
      </c>
    </row>
    <row r="114" spans="1:11" x14ac:dyDescent="0.2">
      <c r="A114" t="s">
        <v>253</v>
      </c>
      <c r="B114" t="s">
        <v>300</v>
      </c>
      <c r="C114">
        <v>159</v>
      </c>
      <c r="D114" s="33">
        <v>1782800</v>
      </c>
      <c r="E114">
        <v>11</v>
      </c>
      <c r="F114">
        <v>2</v>
      </c>
      <c r="G114" s="40">
        <v>0.18181818181818182</v>
      </c>
      <c r="I114">
        <v>0</v>
      </c>
      <c r="J114">
        <v>0</v>
      </c>
      <c r="K114" s="40">
        <v>0</v>
      </c>
    </row>
    <row r="115" spans="1:11" x14ac:dyDescent="0.2">
      <c r="A115" t="s">
        <v>206</v>
      </c>
      <c r="B115" t="s">
        <v>1484</v>
      </c>
      <c r="C115">
        <v>190</v>
      </c>
      <c r="D115" s="33">
        <v>1368400</v>
      </c>
      <c r="E115">
        <v>9</v>
      </c>
      <c r="F115">
        <v>0</v>
      </c>
      <c r="G115" s="40">
        <v>0</v>
      </c>
      <c r="I115">
        <v>0</v>
      </c>
      <c r="J115">
        <v>0</v>
      </c>
      <c r="K115" s="40">
        <v>0</v>
      </c>
    </row>
    <row r="116" spans="1:11" x14ac:dyDescent="0.2">
      <c r="A116" t="s">
        <v>1603</v>
      </c>
      <c r="B116" t="s">
        <v>1448</v>
      </c>
      <c r="C116">
        <v>462</v>
      </c>
      <c r="D116" s="33">
        <v>79900</v>
      </c>
      <c r="E116">
        <v>1</v>
      </c>
      <c r="F116">
        <v>0</v>
      </c>
      <c r="G116" s="40">
        <v>0</v>
      </c>
      <c r="I116">
        <v>0</v>
      </c>
      <c r="J116">
        <v>0</v>
      </c>
      <c r="K116" s="40">
        <v>0</v>
      </c>
    </row>
    <row r="117" spans="1:11" x14ac:dyDescent="0.2">
      <c r="A117" t="s">
        <v>207</v>
      </c>
      <c r="B117" t="s">
        <v>1476</v>
      </c>
      <c r="C117">
        <v>136</v>
      </c>
      <c r="D117" s="33">
        <v>1971700</v>
      </c>
      <c r="E117">
        <v>16</v>
      </c>
      <c r="F117">
        <v>2</v>
      </c>
      <c r="G117" s="40">
        <v>0.125</v>
      </c>
      <c r="I117">
        <v>1</v>
      </c>
      <c r="J117">
        <v>0</v>
      </c>
      <c r="K117" s="40">
        <v>0</v>
      </c>
    </row>
    <row r="118" spans="1:11" x14ac:dyDescent="0.2">
      <c r="A118" t="s">
        <v>1582</v>
      </c>
      <c r="B118" t="s">
        <v>1036</v>
      </c>
      <c r="C118">
        <v>245</v>
      </c>
      <c r="D118" s="33">
        <v>961000</v>
      </c>
      <c r="E118">
        <v>4</v>
      </c>
      <c r="F118">
        <v>1</v>
      </c>
      <c r="G118" s="40">
        <v>0.25</v>
      </c>
      <c r="I118">
        <v>0</v>
      </c>
      <c r="J118">
        <v>0</v>
      </c>
      <c r="K118" s="40">
        <v>0</v>
      </c>
    </row>
    <row r="119" spans="1:11" x14ac:dyDescent="0.2">
      <c r="A119" t="s">
        <v>1510</v>
      </c>
      <c r="B119" t="s">
        <v>1099</v>
      </c>
      <c r="C119">
        <v>430</v>
      </c>
      <c r="D119" s="33">
        <v>165500</v>
      </c>
      <c r="E119">
        <v>1</v>
      </c>
      <c r="F119">
        <v>0</v>
      </c>
      <c r="G119" s="40">
        <v>0</v>
      </c>
      <c r="I119">
        <v>0</v>
      </c>
      <c r="J119">
        <v>0</v>
      </c>
      <c r="K119" s="40">
        <v>0</v>
      </c>
    </row>
    <row r="120" spans="1:11" x14ac:dyDescent="0.2">
      <c r="A120" t="s">
        <v>736</v>
      </c>
      <c r="B120" t="s">
        <v>299</v>
      </c>
      <c r="C120">
        <v>262</v>
      </c>
      <c r="D120" s="33">
        <v>848800</v>
      </c>
      <c r="E120">
        <v>8</v>
      </c>
      <c r="F120">
        <v>2</v>
      </c>
      <c r="G120" s="40">
        <v>0.25</v>
      </c>
      <c r="I120">
        <v>1</v>
      </c>
      <c r="J120">
        <v>0</v>
      </c>
      <c r="K120" s="40">
        <v>0</v>
      </c>
    </row>
    <row r="121" spans="1:11" x14ac:dyDescent="0.2">
      <c r="A121" t="s">
        <v>1511</v>
      </c>
      <c r="B121" t="s">
        <v>5</v>
      </c>
      <c r="C121">
        <v>121</v>
      </c>
      <c r="D121" s="33">
        <v>2196000</v>
      </c>
      <c r="E121">
        <v>10</v>
      </c>
      <c r="F121">
        <v>0</v>
      </c>
      <c r="G121" s="40">
        <v>0</v>
      </c>
      <c r="I121">
        <v>0</v>
      </c>
      <c r="J121">
        <v>0</v>
      </c>
      <c r="K121" s="40">
        <v>0</v>
      </c>
    </row>
    <row r="122" spans="1:11" x14ac:dyDescent="0.2">
      <c r="A122" t="s">
        <v>1604</v>
      </c>
      <c r="B122" t="s">
        <v>1574</v>
      </c>
      <c r="C122">
        <v>455</v>
      </c>
      <c r="D122" s="33">
        <v>107000</v>
      </c>
      <c r="E122">
        <v>1</v>
      </c>
      <c r="F122">
        <v>0</v>
      </c>
      <c r="G122" s="40">
        <v>0</v>
      </c>
      <c r="I122">
        <v>0</v>
      </c>
      <c r="J122">
        <v>0</v>
      </c>
      <c r="K122" s="40">
        <v>0</v>
      </c>
    </row>
    <row r="123" spans="1:11" x14ac:dyDescent="0.2">
      <c r="A123" t="s">
        <v>208</v>
      </c>
      <c r="B123" t="s">
        <v>1448</v>
      </c>
      <c r="C123">
        <v>14</v>
      </c>
      <c r="D123" s="33">
        <v>8776143</v>
      </c>
      <c r="E123">
        <v>48</v>
      </c>
      <c r="F123">
        <v>14</v>
      </c>
      <c r="G123" s="40">
        <v>0.29166666666666669</v>
      </c>
      <c r="I123">
        <v>3</v>
      </c>
      <c r="J123">
        <v>0</v>
      </c>
      <c r="K123" s="40">
        <v>0</v>
      </c>
    </row>
    <row r="124" spans="1:11" x14ac:dyDescent="0.2">
      <c r="A124" t="s">
        <v>1583</v>
      </c>
      <c r="B124" t="s">
        <v>1448</v>
      </c>
      <c r="C124">
        <v>398</v>
      </c>
      <c r="D124" s="33">
        <v>231500</v>
      </c>
      <c r="E124">
        <v>3</v>
      </c>
      <c r="F124">
        <v>1</v>
      </c>
      <c r="G124" s="40">
        <v>0.33333333333333331</v>
      </c>
      <c r="I124">
        <v>0</v>
      </c>
      <c r="J124">
        <v>0</v>
      </c>
      <c r="K124" s="40">
        <v>0</v>
      </c>
    </row>
    <row r="125" spans="1:11" x14ac:dyDescent="0.2">
      <c r="A125" t="s">
        <v>1022</v>
      </c>
      <c r="B125" t="s">
        <v>1099</v>
      </c>
      <c r="C125">
        <v>342</v>
      </c>
      <c r="D125" s="33">
        <v>444400</v>
      </c>
      <c r="E125">
        <v>3</v>
      </c>
      <c r="F125">
        <v>0</v>
      </c>
      <c r="G125" s="40">
        <v>0</v>
      </c>
      <c r="I125">
        <v>0</v>
      </c>
      <c r="J125">
        <v>0</v>
      </c>
      <c r="K125" s="40">
        <v>0</v>
      </c>
    </row>
    <row r="126" spans="1:11" x14ac:dyDescent="0.2">
      <c r="A126" t="s">
        <v>502</v>
      </c>
      <c r="B126" t="s">
        <v>300</v>
      </c>
      <c r="C126">
        <v>105</v>
      </c>
      <c r="D126" s="33">
        <v>2390570</v>
      </c>
      <c r="E126">
        <v>13</v>
      </c>
      <c r="F126">
        <v>6</v>
      </c>
      <c r="G126" s="40">
        <v>0.46153846153846156</v>
      </c>
      <c r="I126">
        <v>0</v>
      </c>
      <c r="J126">
        <v>0</v>
      </c>
      <c r="K126" s="40">
        <v>0</v>
      </c>
    </row>
    <row r="127" spans="1:11" x14ac:dyDescent="0.2">
      <c r="A127" t="s">
        <v>622</v>
      </c>
      <c r="B127" t="s">
        <v>1180</v>
      </c>
      <c r="C127">
        <v>149</v>
      </c>
      <c r="D127" s="33">
        <v>1872900</v>
      </c>
      <c r="E127">
        <v>10</v>
      </c>
      <c r="F127">
        <v>8</v>
      </c>
      <c r="G127" s="40">
        <v>0.8</v>
      </c>
      <c r="I127">
        <v>1</v>
      </c>
      <c r="J127">
        <v>1</v>
      </c>
      <c r="K127" s="40">
        <v>1</v>
      </c>
    </row>
    <row r="128" spans="1:11" x14ac:dyDescent="0.2">
      <c r="A128" t="s">
        <v>1605</v>
      </c>
      <c r="B128" t="s">
        <v>1475</v>
      </c>
      <c r="C128">
        <v>453</v>
      </c>
      <c r="D128" s="33">
        <v>112900</v>
      </c>
      <c r="E128">
        <v>1</v>
      </c>
      <c r="F128">
        <v>0</v>
      </c>
      <c r="G128" s="40">
        <v>0</v>
      </c>
      <c r="I128">
        <v>0</v>
      </c>
      <c r="J128">
        <v>0</v>
      </c>
      <c r="K128" s="40">
        <v>0</v>
      </c>
    </row>
    <row r="129" spans="1:11" x14ac:dyDescent="0.2">
      <c r="A129" t="s">
        <v>1606</v>
      </c>
      <c r="B129" t="s">
        <v>1099</v>
      </c>
      <c r="C129">
        <v>301</v>
      </c>
      <c r="D129" s="33">
        <v>614300</v>
      </c>
      <c r="E129">
        <v>6</v>
      </c>
      <c r="F129">
        <v>0</v>
      </c>
      <c r="G129" s="40">
        <v>0</v>
      </c>
      <c r="I129">
        <v>0</v>
      </c>
      <c r="J129">
        <v>0</v>
      </c>
      <c r="K129" s="40">
        <v>0</v>
      </c>
    </row>
    <row r="130" spans="1:11" x14ac:dyDescent="0.2">
      <c r="A130" t="s">
        <v>254</v>
      </c>
      <c r="B130" t="s">
        <v>1099</v>
      </c>
      <c r="C130">
        <v>242</v>
      </c>
      <c r="D130" s="33">
        <v>985500</v>
      </c>
      <c r="E130">
        <v>7</v>
      </c>
      <c r="F130">
        <v>2</v>
      </c>
      <c r="G130" s="40">
        <v>0.2857142857142857</v>
      </c>
      <c r="I130">
        <v>1</v>
      </c>
      <c r="J130">
        <v>0</v>
      </c>
      <c r="K130" s="40">
        <v>0</v>
      </c>
    </row>
    <row r="131" spans="1:11" x14ac:dyDescent="0.2">
      <c r="A131" t="s">
        <v>1360</v>
      </c>
      <c r="B131" t="s">
        <v>1101</v>
      </c>
      <c r="C131">
        <v>152</v>
      </c>
      <c r="D131" s="33">
        <v>1843000</v>
      </c>
      <c r="E131">
        <v>12</v>
      </c>
      <c r="F131">
        <v>0</v>
      </c>
      <c r="G131" s="40">
        <v>0</v>
      </c>
      <c r="I131">
        <v>4</v>
      </c>
      <c r="J131">
        <v>0</v>
      </c>
      <c r="K131" s="40">
        <v>0</v>
      </c>
    </row>
    <row r="132" spans="1:11" x14ac:dyDescent="0.2">
      <c r="A132" t="s">
        <v>1024</v>
      </c>
      <c r="B132" t="s">
        <v>1099</v>
      </c>
      <c r="C132">
        <v>78</v>
      </c>
      <c r="D132" s="33">
        <v>2990890</v>
      </c>
      <c r="E132">
        <v>18</v>
      </c>
      <c r="F132">
        <v>3</v>
      </c>
      <c r="G132" s="40">
        <v>0.16666666666666666</v>
      </c>
      <c r="I132">
        <v>0</v>
      </c>
      <c r="J132">
        <v>0</v>
      </c>
      <c r="K132" s="40">
        <v>0</v>
      </c>
    </row>
    <row r="133" spans="1:11" x14ac:dyDescent="0.2">
      <c r="A133" t="s">
        <v>585</v>
      </c>
      <c r="B133" t="s">
        <v>1099</v>
      </c>
      <c r="C133">
        <v>91</v>
      </c>
      <c r="D133" s="33">
        <v>2652500</v>
      </c>
      <c r="E133">
        <v>13</v>
      </c>
      <c r="F133">
        <v>2</v>
      </c>
      <c r="G133" s="40">
        <v>0.15384615384615385</v>
      </c>
      <c r="I133">
        <v>1</v>
      </c>
      <c r="J133">
        <v>0</v>
      </c>
      <c r="K133" s="40">
        <v>0</v>
      </c>
    </row>
    <row r="134" spans="1:11" x14ac:dyDescent="0.2">
      <c r="A134" t="s">
        <v>1196</v>
      </c>
      <c r="B134" t="s">
        <v>1036</v>
      </c>
      <c r="C134">
        <v>126</v>
      </c>
      <c r="D134" s="33">
        <v>2091565</v>
      </c>
      <c r="E134">
        <v>15</v>
      </c>
      <c r="F134">
        <v>2</v>
      </c>
      <c r="G134" s="40">
        <v>0.13333333333333333</v>
      </c>
      <c r="I134">
        <v>0</v>
      </c>
      <c r="J134">
        <v>0</v>
      </c>
      <c r="K134" s="40">
        <v>0</v>
      </c>
    </row>
    <row r="135" spans="1:11" x14ac:dyDescent="0.2">
      <c r="A135" t="s">
        <v>1607</v>
      </c>
      <c r="B135" t="s">
        <v>1036</v>
      </c>
      <c r="C135">
        <v>470</v>
      </c>
      <c r="D135" s="33">
        <v>57000</v>
      </c>
      <c r="E135">
        <v>1</v>
      </c>
      <c r="F135">
        <v>0</v>
      </c>
      <c r="G135" s="40">
        <v>0</v>
      </c>
      <c r="I135">
        <v>0</v>
      </c>
      <c r="J135">
        <v>0</v>
      </c>
      <c r="K135" s="40">
        <v>0</v>
      </c>
    </row>
    <row r="136" spans="1:11" x14ac:dyDescent="0.2">
      <c r="A136" t="s">
        <v>1119</v>
      </c>
      <c r="B136" t="s">
        <v>245</v>
      </c>
      <c r="C136">
        <v>461</v>
      </c>
      <c r="D136" s="33">
        <v>81900</v>
      </c>
      <c r="E136">
        <v>2</v>
      </c>
      <c r="F136">
        <v>0</v>
      </c>
      <c r="G136" s="40">
        <v>0</v>
      </c>
      <c r="I136">
        <v>1</v>
      </c>
      <c r="J136">
        <v>0</v>
      </c>
      <c r="K136" s="40">
        <v>0</v>
      </c>
    </row>
    <row r="137" spans="1:11" x14ac:dyDescent="0.2">
      <c r="A137" t="s">
        <v>643</v>
      </c>
      <c r="B137" t="s">
        <v>1448</v>
      </c>
      <c r="C137">
        <v>447</v>
      </c>
      <c r="D137" s="33">
        <v>123500</v>
      </c>
      <c r="E137">
        <v>1</v>
      </c>
      <c r="F137">
        <v>1</v>
      </c>
      <c r="G137" s="40">
        <v>1</v>
      </c>
      <c r="I137">
        <v>0</v>
      </c>
      <c r="J137">
        <v>0</v>
      </c>
      <c r="K137" s="40">
        <v>0</v>
      </c>
    </row>
    <row r="138" spans="1:11" x14ac:dyDescent="0.2">
      <c r="A138" t="s">
        <v>384</v>
      </c>
      <c r="B138" t="s">
        <v>1099</v>
      </c>
      <c r="C138">
        <v>77</v>
      </c>
      <c r="D138" s="33">
        <v>3073100</v>
      </c>
      <c r="E138">
        <v>23</v>
      </c>
      <c r="F138">
        <v>2</v>
      </c>
      <c r="G138" s="40">
        <v>8.6956521739130432E-2</v>
      </c>
      <c r="I138">
        <v>0</v>
      </c>
      <c r="J138">
        <v>0</v>
      </c>
      <c r="K138" s="40">
        <v>0</v>
      </c>
    </row>
    <row r="139" spans="1:11" x14ac:dyDescent="0.2">
      <c r="A139" t="s">
        <v>1362</v>
      </c>
      <c r="B139" t="s">
        <v>1100</v>
      </c>
      <c r="C139">
        <v>28</v>
      </c>
      <c r="D139" s="33">
        <v>6021766</v>
      </c>
      <c r="E139">
        <v>26</v>
      </c>
      <c r="F139">
        <v>18</v>
      </c>
      <c r="G139" s="40">
        <v>0.69230769230769229</v>
      </c>
      <c r="I139">
        <v>1</v>
      </c>
      <c r="J139">
        <v>1</v>
      </c>
      <c r="K139" s="40">
        <v>1</v>
      </c>
    </row>
    <row r="140" spans="1:11" x14ac:dyDescent="0.2">
      <c r="A140" t="s">
        <v>1363</v>
      </c>
      <c r="B140" t="s">
        <v>300</v>
      </c>
      <c r="C140">
        <v>42</v>
      </c>
      <c r="D140" s="33">
        <v>4563075</v>
      </c>
      <c r="E140">
        <v>26</v>
      </c>
      <c r="F140">
        <v>7</v>
      </c>
      <c r="G140" s="40">
        <v>0.26923076923076922</v>
      </c>
      <c r="I140">
        <v>0</v>
      </c>
      <c r="J140">
        <v>0</v>
      </c>
      <c r="K140" s="40">
        <v>0</v>
      </c>
    </row>
    <row r="141" spans="1:11" x14ac:dyDescent="0.2">
      <c r="A141" t="s">
        <v>1364</v>
      </c>
      <c r="B141" t="s">
        <v>197</v>
      </c>
      <c r="C141">
        <v>375</v>
      </c>
      <c r="D141" s="33">
        <v>292000</v>
      </c>
      <c r="E141">
        <v>3</v>
      </c>
      <c r="F141">
        <v>1</v>
      </c>
      <c r="G141" s="40">
        <v>0.33333333333333331</v>
      </c>
      <c r="I141">
        <v>0</v>
      </c>
      <c r="J141">
        <v>0</v>
      </c>
      <c r="K141" s="40">
        <v>0</v>
      </c>
    </row>
    <row r="142" spans="1:11" x14ac:dyDescent="0.2">
      <c r="A142" t="s">
        <v>255</v>
      </c>
      <c r="B142" t="s">
        <v>1448</v>
      </c>
      <c r="C142">
        <v>148</v>
      </c>
      <c r="D142" s="33">
        <v>1878982</v>
      </c>
      <c r="E142">
        <v>16</v>
      </c>
      <c r="F142">
        <v>4</v>
      </c>
      <c r="G142" s="40">
        <v>0.25</v>
      </c>
      <c r="I142">
        <v>5</v>
      </c>
      <c r="J142">
        <v>0</v>
      </c>
      <c r="K142" s="40">
        <v>0</v>
      </c>
    </row>
    <row r="143" spans="1:11" x14ac:dyDescent="0.2">
      <c r="A143" t="s">
        <v>1365</v>
      </c>
      <c r="B143" t="s">
        <v>1099</v>
      </c>
      <c r="C143">
        <v>93</v>
      </c>
      <c r="D143" s="33">
        <v>2610350</v>
      </c>
      <c r="E143">
        <v>14</v>
      </c>
      <c r="F143">
        <v>2</v>
      </c>
      <c r="G143" s="40">
        <v>0.14285714285714285</v>
      </c>
      <c r="I143">
        <v>1</v>
      </c>
      <c r="J143">
        <v>0</v>
      </c>
      <c r="K143" s="40">
        <v>0</v>
      </c>
    </row>
    <row r="144" spans="1:11" x14ac:dyDescent="0.2">
      <c r="A144" t="s">
        <v>1366</v>
      </c>
      <c r="B144" t="s">
        <v>1448</v>
      </c>
      <c r="C144">
        <v>120</v>
      </c>
      <c r="D144" s="33">
        <v>2205770</v>
      </c>
      <c r="E144">
        <v>14</v>
      </c>
      <c r="F144">
        <v>4</v>
      </c>
      <c r="G144" s="40">
        <v>0.2857142857142857</v>
      </c>
      <c r="I144">
        <v>0</v>
      </c>
      <c r="J144">
        <v>0</v>
      </c>
      <c r="K144" s="40">
        <v>0</v>
      </c>
    </row>
    <row r="145" spans="1:11" x14ac:dyDescent="0.2">
      <c r="A145" t="s">
        <v>1367</v>
      </c>
      <c r="B145" t="s">
        <v>280</v>
      </c>
      <c r="C145">
        <v>468</v>
      </c>
      <c r="D145" s="33">
        <v>60000</v>
      </c>
      <c r="E145">
        <v>1</v>
      </c>
      <c r="F145">
        <v>0</v>
      </c>
      <c r="G145" s="40">
        <v>0</v>
      </c>
      <c r="I145">
        <v>0</v>
      </c>
      <c r="J145">
        <v>0</v>
      </c>
      <c r="K145" s="40">
        <v>0</v>
      </c>
    </row>
    <row r="146" spans="1:11" x14ac:dyDescent="0.2">
      <c r="A146" t="s">
        <v>1427</v>
      </c>
      <c r="B146" t="s">
        <v>5</v>
      </c>
      <c r="C146">
        <v>422</v>
      </c>
      <c r="D146" s="33">
        <v>194000</v>
      </c>
      <c r="E146">
        <v>1</v>
      </c>
      <c r="F146">
        <v>0</v>
      </c>
      <c r="G146" s="40">
        <v>0</v>
      </c>
      <c r="I146">
        <v>0</v>
      </c>
      <c r="J146">
        <v>0</v>
      </c>
      <c r="K146" s="40">
        <v>0</v>
      </c>
    </row>
    <row r="147" spans="1:11" x14ac:dyDescent="0.2">
      <c r="A147" t="s">
        <v>586</v>
      </c>
      <c r="B147" t="s">
        <v>5</v>
      </c>
      <c r="C147">
        <v>205</v>
      </c>
      <c r="D147" s="33">
        <v>1249750</v>
      </c>
      <c r="E147">
        <v>6</v>
      </c>
      <c r="F147">
        <v>4</v>
      </c>
      <c r="G147" s="40">
        <v>0.66666666666666663</v>
      </c>
      <c r="I147">
        <v>1</v>
      </c>
      <c r="J147">
        <v>1</v>
      </c>
      <c r="K147" s="40">
        <v>1</v>
      </c>
    </row>
    <row r="148" spans="1:11" x14ac:dyDescent="0.2">
      <c r="A148" t="s">
        <v>1368</v>
      </c>
      <c r="B148" t="s">
        <v>300</v>
      </c>
      <c r="C148">
        <v>110</v>
      </c>
      <c r="D148" s="33">
        <v>2341600</v>
      </c>
      <c r="E148">
        <v>12</v>
      </c>
      <c r="F148">
        <v>9</v>
      </c>
      <c r="G148" s="40">
        <v>0.75</v>
      </c>
      <c r="I148">
        <v>0</v>
      </c>
      <c r="J148">
        <v>0</v>
      </c>
      <c r="K148" s="40">
        <v>0</v>
      </c>
    </row>
    <row r="149" spans="1:11" x14ac:dyDescent="0.2">
      <c r="A149" t="s">
        <v>1412</v>
      </c>
      <c r="B149" t="s">
        <v>523</v>
      </c>
      <c r="C149">
        <v>285</v>
      </c>
      <c r="D149" s="33">
        <v>718400</v>
      </c>
      <c r="E149">
        <v>4</v>
      </c>
      <c r="F149">
        <v>2</v>
      </c>
      <c r="G149" s="40">
        <v>0.5</v>
      </c>
      <c r="I149">
        <v>1</v>
      </c>
      <c r="J149">
        <v>1</v>
      </c>
      <c r="K149" s="40">
        <v>1</v>
      </c>
    </row>
    <row r="150" spans="1:11" x14ac:dyDescent="0.2">
      <c r="A150" t="s">
        <v>157</v>
      </c>
      <c r="B150" t="s">
        <v>1100</v>
      </c>
      <c r="C150">
        <v>7</v>
      </c>
      <c r="D150" s="33">
        <v>13735167</v>
      </c>
      <c r="E150">
        <v>65</v>
      </c>
      <c r="F150">
        <v>35</v>
      </c>
      <c r="G150" s="40">
        <v>0.53846153846153844</v>
      </c>
      <c r="I150">
        <v>2</v>
      </c>
      <c r="J150">
        <v>2</v>
      </c>
      <c r="K150" s="40">
        <v>1</v>
      </c>
    </row>
    <row r="151" spans="1:11" x14ac:dyDescent="0.2">
      <c r="A151" t="s">
        <v>1318</v>
      </c>
      <c r="B151" t="s">
        <v>53</v>
      </c>
      <c r="C151">
        <v>298</v>
      </c>
      <c r="D151" s="33">
        <v>659000</v>
      </c>
      <c r="E151">
        <v>3</v>
      </c>
      <c r="F151">
        <v>1</v>
      </c>
      <c r="G151" s="40">
        <v>0.33333333333333331</v>
      </c>
      <c r="I151">
        <v>0</v>
      </c>
      <c r="J151">
        <v>0</v>
      </c>
      <c r="K151" s="40">
        <v>0</v>
      </c>
    </row>
    <row r="152" spans="1:11" x14ac:dyDescent="0.2">
      <c r="A152" t="s">
        <v>1370</v>
      </c>
      <c r="B152" t="s">
        <v>1100</v>
      </c>
      <c r="C152">
        <v>138</v>
      </c>
      <c r="D152" s="33">
        <v>1942750</v>
      </c>
      <c r="E152">
        <v>26</v>
      </c>
      <c r="F152">
        <v>3</v>
      </c>
      <c r="G152" s="40">
        <v>0.11538461538461539</v>
      </c>
      <c r="I152">
        <v>0</v>
      </c>
      <c r="J152">
        <v>0</v>
      </c>
      <c r="K152" s="40">
        <v>0</v>
      </c>
    </row>
    <row r="153" spans="1:11" x14ac:dyDescent="0.2">
      <c r="A153" t="s">
        <v>1057</v>
      </c>
      <c r="B153" t="s">
        <v>1476</v>
      </c>
      <c r="C153">
        <v>317</v>
      </c>
      <c r="D153" s="33">
        <v>535000</v>
      </c>
      <c r="E153">
        <v>1</v>
      </c>
      <c r="F153">
        <v>0</v>
      </c>
      <c r="G153" s="40">
        <v>0</v>
      </c>
      <c r="I153">
        <v>1</v>
      </c>
      <c r="J153">
        <v>0</v>
      </c>
      <c r="K153" s="40">
        <v>0</v>
      </c>
    </row>
    <row r="154" spans="1:11" x14ac:dyDescent="0.2">
      <c r="A154" t="s">
        <v>1371</v>
      </c>
      <c r="B154" t="s">
        <v>1448</v>
      </c>
      <c r="C154">
        <v>43</v>
      </c>
      <c r="D154" s="33">
        <v>4555534</v>
      </c>
      <c r="E154">
        <v>26</v>
      </c>
      <c r="F154">
        <v>6</v>
      </c>
      <c r="G154" s="40">
        <v>0.23076923076923078</v>
      </c>
      <c r="I154">
        <v>2</v>
      </c>
      <c r="J154">
        <v>0</v>
      </c>
      <c r="K154" s="40">
        <v>0</v>
      </c>
    </row>
    <row r="155" spans="1:11" x14ac:dyDescent="0.2">
      <c r="A155" t="s">
        <v>1372</v>
      </c>
      <c r="B155" t="s">
        <v>1036</v>
      </c>
      <c r="C155">
        <v>389</v>
      </c>
      <c r="D155" s="33">
        <v>257150</v>
      </c>
      <c r="E155">
        <v>2</v>
      </c>
      <c r="F155">
        <v>1</v>
      </c>
      <c r="G155" s="40">
        <v>0.5</v>
      </c>
      <c r="I155">
        <v>0</v>
      </c>
      <c r="J155">
        <v>0</v>
      </c>
      <c r="K155" s="40">
        <v>0</v>
      </c>
    </row>
    <row r="156" spans="1:11" x14ac:dyDescent="0.2">
      <c r="A156" t="s">
        <v>503</v>
      </c>
      <c r="B156" t="s">
        <v>5</v>
      </c>
      <c r="C156">
        <v>363</v>
      </c>
      <c r="D156" s="33">
        <v>327017</v>
      </c>
      <c r="E156">
        <v>4</v>
      </c>
      <c r="F156">
        <v>0</v>
      </c>
      <c r="G156" s="40">
        <v>0</v>
      </c>
      <c r="I156">
        <v>0</v>
      </c>
      <c r="J156">
        <v>0</v>
      </c>
      <c r="K156" s="40">
        <v>0</v>
      </c>
    </row>
    <row r="157" spans="1:11" x14ac:dyDescent="0.2">
      <c r="A157" t="s">
        <v>737</v>
      </c>
      <c r="B157" t="s">
        <v>300</v>
      </c>
      <c r="C157">
        <v>59</v>
      </c>
      <c r="D157" s="33">
        <v>3778500</v>
      </c>
      <c r="E157">
        <v>19</v>
      </c>
      <c r="F157">
        <v>15</v>
      </c>
      <c r="G157" s="40">
        <v>0.78947368421052633</v>
      </c>
      <c r="I157">
        <v>0</v>
      </c>
      <c r="J157">
        <v>0</v>
      </c>
      <c r="K157" s="40">
        <v>0</v>
      </c>
    </row>
    <row r="158" spans="1:11" x14ac:dyDescent="0.2">
      <c r="A158" t="s">
        <v>1058</v>
      </c>
      <c r="B158" t="s">
        <v>106</v>
      </c>
      <c r="C158">
        <v>143</v>
      </c>
      <c r="D158" s="33">
        <v>1910010</v>
      </c>
      <c r="E158">
        <v>3</v>
      </c>
      <c r="F158">
        <v>1</v>
      </c>
      <c r="G158" s="40">
        <v>0.33333333333333331</v>
      </c>
      <c r="I158">
        <v>0</v>
      </c>
      <c r="J158">
        <v>0</v>
      </c>
      <c r="K158" s="40">
        <v>0</v>
      </c>
    </row>
    <row r="159" spans="1:11" x14ac:dyDescent="0.2">
      <c r="A159" t="s">
        <v>1373</v>
      </c>
      <c r="B159" t="s">
        <v>991</v>
      </c>
      <c r="C159">
        <v>82</v>
      </c>
      <c r="D159" s="33">
        <v>2821292</v>
      </c>
      <c r="E159">
        <v>24</v>
      </c>
      <c r="F159">
        <v>5</v>
      </c>
      <c r="G159" s="40">
        <v>0.20833333333333334</v>
      </c>
      <c r="I159">
        <v>2</v>
      </c>
      <c r="J159">
        <v>0</v>
      </c>
      <c r="K159" s="40">
        <v>0</v>
      </c>
    </row>
    <row r="160" spans="1:11" x14ac:dyDescent="0.2">
      <c r="A160" t="s">
        <v>1413</v>
      </c>
      <c r="B160" t="s">
        <v>1036</v>
      </c>
      <c r="C160">
        <v>241</v>
      </c>
      <c r="D160" s="33">
        <v>1001000</v>
      </c>
      <c r="E160">
        <v>7</v>
      </c>
      <c r="F160">
        <v>1</v>
      </c>
      <c r="G160" s="40">
        <v>0.14285714285714285</v>
      </c>
      <c r="I160">
        <v>0</v>
      </c>
      <c r="J160">
        <v>0</v>
      </c>
      <c r="K160" s="40">
        <v>0</v>
      </c>
    </row>
    <row r="161" spans="1:11" x14ac:dyDescent="0.2">
      <c r="A161" t="s">
        <v>1374</v>
      </c>
      <c r="B161" t="s">
        <v>1476</v>
      </c>
      <c r="C161">
        <v>254</v>
      </c>
      <c r="D161" s="33">
        <v>884900</v>
      </c>
      <c r="E161">
        <v>4</v>
      </c>
      <c r="F161">
        <v>2</v>
      </c>
      <c r="G161" s="40">
        <v>0.5</v>
      </c>
      <c r="I161">
        <v>0</v>
      </c>
      <c r="J161">
        <v>0</v>
      </c>
      <c r="K161" s="40">
        <v>0</v>
      </c>
    </row>
    <row r="162" spans="1:11" x14ac:dyDescent="0.2">
      <c r="A162" t="s">
        <v>867</v>
      </c>
      <c r="B162" t="s">
        <v>1099</v>
      </c>
      <c r="C162">
        <v>459</v>
      </c>
      <c r="D162" s="33">
        <v>91000</v>
      </c>
      <c r="E162">
        <v>2</v>
      </c>
      <c r="F162">
        <v>0</v>
      </c>
      <c r="G162" s="40">
        <v>0</v>
      </c>
      <c r="I162">
        <v>0</v>
      </c>
      <c r="J162">
        <v>0</v>
      </c>
      <c r="K162" s="40">
        <v>0</v>
      </c>
    </row>
    <row r="163" spans="1:11" x14ac:dyDescent="0.2">
      <c r="A163" t="s">
        <v>1375</v>
      </c>
      <c r="B163" t="s">
        <v>300</v>
      </c>
      <c r="C163">
        <v>185</v>
      </c>
      <c r="D163" s="33">
        <v>1473650</v>
      </c>
      <c r="E163">
        <v>8</v>
      </c>
      <c r="F163">
        <v>1</v>
      </c>
      <c r="G163" s="40">
        <v>0.125</v>
      </c>
      <c r="I163">
        <v>0</v>
      </c>
      <c r="J163">
        <v>0</v>
      </c>
      <c r="K163" s="40">
        <v>0</v>
      </c>
    </row>
    <row r="164" spans="1:11" x14ac:dyDescent="0.2">
      <c r="A164" t="s">
        <v>1376</v>
      </c>
      <c r="B164" t="s">
        <v>1100</v>
      </c>
      <c r="C164">
        <v>33</v>
      </c>
      <c r="D164" s="33">
        <v>5425800</v>
      </c>
      <c r="E164">
        <v>25</v>
      </c>
      <c r="F164">
        <v>16</v>
      </c>
      <c r="G164" s="40">
        <v>0.64</v>
      </c>
      <c r="I164">
        <v>0</v>
      </c>
      <c r="J164">
        <v>0</v>
      </c>
      <c r="K164" s="40">
        <v>0</v>
      </c>
    </row>
    <row r="165" spans="1:11" x14ac:dyDescent="0.2">
      <c r="A165" t="s">
        <v>1377</v>
      </c>
      <c r="B165" t="s">
        <v>53</v>
      </c>
      <c r="C165">
        <v>194</v>
      </c>
      <c r="D165" s="33">
        <v>1343200</v>
      </c>
      <c r="E165">
        <v>8</v>
      </c>
      <c r="F165">
        <v>1</v>
      </c>
      <c r="G165" s="40">
        <v>0.125</v>
      </c>
      <c r="I165">
        <v>1</v>
      </c>
      <c r="J165">
        <v>0</v>
      </c>
      <c r="K165" s="40">
        <v>0</v>
      </c>
    </row>
    <row r="166" spans="1:11" x14ac:dyDescent="0.2">
      <c r="A166" t="s">
        <v>1336</v>
      </c>
      <c r="B166" t="s">
        <v>523</v>
      </c>
      <c r="C166">
        <v>15</v>
      </c>
      <c r="D166" s="33">
        <v>8227250</v>
      </c>
      <c r="E166">
        <v>38</v>
      </c>
      <c r="F166">
        <v>2</v>
      </c>
      <c r="G166" s="40">
        <v>5.2631578947368418E-2</v>
      </c>
      <c r="I166">
        <v>2</v>
      </c>
      <c r="J166">
        <v>0</v>
      </c>
      <c r="K166" s="40">
        <v>0</v>
      </c>
    </row>
    <row r="167" spans="1:11" x14ac:dyDescent="0.2">
      <c r="A167" t="s">
        <v>1059</v>
      </c>
      <c r="B167" t="s">
        <v>1100</v>
      </c>
      <c r="C167">
        <v>202</v>
      </c>
      <c r="D167" s="33">
        <v>1254800</v>
      </c>
      <c r="E167">
        <v>6</v>
      </c>
      <c r="F167">
        <v>3</v>
      </c>
      <c r="G167" s="40">
        <v>0.5</v>
      </c>
      <c r="I167">
        <v>0</v>
      </c>
      <c r="J167">
        <v>0</v>
      </c>
      <c r="K167" s="40">
        <v>0</v>
      </c>
    </row>
    <row r="168" spans="1:11" x14ac:dyDescent="0.2">
      <c r="A168" t="s">
        <v>1379</v>
      </c>
      <c r="B168" t="s">
        <v>1036</v>
      </c>
      <c r="C168">
        <v>112</v>
      </c>
      <c r="D168" s="33">
        <v>2339220</v>
      </c>
      <c r="E168">
        <v>13</v>
      </c>
      <c r="F168">
        <v>4</v>
      </c>
      <c r="G168" s="40">
        <v>0.30769230769230771</v>
      </c>
      <c r="I168">
        <v>1</v>
      </c>
      <c r="J168">
        <v>0</v>
      </c>
      <c r="K168" s="40">
        <v>0</v>
      </c>
    </row>
    <row r="169" spans="1:11" x14ac:dyDescent="0.2">
      <c r="A169" t="s">
        <v>738</v>
      </c>
      <c r="B169" t="s">
        <v>1099</v>
      </c>
      <c r="C169">
        <v>232</v>
      </c>
      <c r="D169" s="33">
        <v>1085600</v>
      </c>
      <c r="E169">
        <v>7</v>
      </c>
      <c r="F169">
        <v>0</v>
      </c>
      <c r="G169" s="40">
        <v>0</v>
      </c>
      <c r="I169">
        <v>0</v>
      </c>
      <c r="J169">
        <v>0</v>
      </c>
      <c r="K169" s="40">
        <v>0</v>
      </c>
    </row>
    <row r="170" spans="1:11" x14ac:dyDescent="0.2">
      <c r="A170" t="s">
        <v>505</v>
      </c>
      <c r="B170" t="s">
        <v>1099</v>
      </c>
      <c r="C170">
        <v>306</v>
      </c>
      <c r="D170" s="33">
        <v>589500</v>
      </c>
      <c r="E170">
        <v>6</v>
      </c>
      <c r="F170">
        <v>0</v>
      </c>
      <c r="G170" s="40">
        <v>0</v>
      </c>
      <c r="I170">
        <v>0</v>
      </c>
      <c r="J170">
        <v>0</v>
      </c>
      <c r="K170" s="40">
        <v>0</v>
      </c>
    </row>
    <row r="171" spans="1:11" x14ac:dyDescent="0.2">
      <c r="A171" t="s">
        <v>1380</v>
      </c>
      <c r="B171" t="s">
        <v>1100</v>
      </c>
      <c r="C171">
        <v>16</v>
      </c>
      <c r="D171" s="33">
        <v>7996397</v>
      </c>
      <c r="E171">
        <v>36</v>
      </c>
      <c r="F171">
        <v>20</v>
      </c>
      <c r="G171" s="40">
        <v>0.55555555555555558</v>
      </c>
      <c r="I171">
        <v>1</v>
      </c>
      <c r="J171">
        <v>1</v>
      </c>
      <c r="K171" s="40">
        <v>1</v>
      </c>
    </row>
    <row r="172" spans="1:11" x14ac:dyDescent="0.2">
      <c r="A172" t="s">
        <v>1584</v>
      </c>
      <c r="B172" t="s">
        <v>1099</v>
      </c>
      <c r="C172">
        <v>219</v>
      </c>
      <c r="D172" s="33">
        <v>1142400</v>
      </c>
      <c r="E172">
        <v>6</v>
      </c>
      <c r="F172">
        <v>3</v>
      </c>
      <c r="G172" s="40">
        <v>0.5</v>
      </c>
      <c r="I172">
        <v>0</v>
      </c>
      <c r="J172">
        <v>0</v>
      </c>
      <c r="K172" s="40">
        <v>0</v>
      </c>
    </row>
    <row r="173" spans="1:11" x14ac:dyDescent="0.2">
      <c r="A173" t="s">
        <v>1319</v>
      </c>
      <c r="B173" t="s">
        <v>1286</v>
      </c>
      <c r="C173">
        <v>387</v>
      </c>
      <c r="D173" s="33">
        <v>259995</v>
      </c>
      <c r="E173">
        <v>2</v>
      </c>
      <c r="F173">
        <v>1</v>
      </c>
      <c r="G173" s="40">
        <v>0.5</v>
      </c>
      <c r="I173">
        <v>0</v>
      </c>
      <c r="J173">
        <v>0</v>
      </c>
      <c r="K173" s="40">
        <v>0</v>
      </c>
    </row>
    <row r="174" spans="1:11" x14ac:dyDescent="0.2">
      <c r="A174" t="s">
        <v>1320</v>
      </c>
      <c r="B174" t="s">
        <v>51</v>
      </c>
      <c r="C174">
        <v>390</v>
      </c>
      <c r="D174" s="33">
        <v>256000</v>
      </c>
      <c r="E174">
        <v>2</v>
      </c>
      <c r="F174">
        <v>1</v>
      </c>
      <c r="G174" s="40">
        <v>0.5</v>
      </c>
      <c r="I174">
        <v>0</v>
      </c>
      <c r="J174">
        <v>0</v>
      </c>
      <c r="K174" s="40">
        <v>0</v>
      </c>
    </row>
    <row r="175" spans="1:11" x14ac:dyDescent="0.2">
      <c r="A175" t="s">
        <v>1166</v>
      </c>
      <c r="B175" t="s">
        <v>1475</v>
      </c>
      <c r="C175">
        <v>17</v>
      </c>
      <c r="D175" s="33">
        <v>7450035</v>
      </c>
      <c r="E175">
        <v>41</v>
      </c>
      <c r="F175">
        <v>8</v>
      </c>
      <c r="G175" s="40">
        <v>0.1951219512195122</v>
      </c>
      <c r="I175">
        <v>4</v>
      </c>
      <c r="J175">
        <v>0</v>
      </c>
      <c r="K175" s="40">
        <v>0</v>
      </c>
    </row>
    <row r="176" spans="1:11" x14ac:dyDescent="0.2">
      <c r="A176" t="s">
        <v>506</v>
      </c>
      <c r="B176" t="s">
        <v>1099</v>
      </c>
      <c r="C176">
        <v>255</v>
      </c>
      <c r="D176" s="33">
        <v>883800</v>
      </c>
      <c r="E176">
        <v>6</v>
      </c>
      <c r="F176">
        <v>2</v>
      </c>
      <c r="G176" s="40">
        <v>0.33333333333333331</v>
      </c>
      <c r="I176">
        <v>0</v>
      </c>
      <c r="J176">
        <v>0</v>
      </c>
      <c r="K176" s="40">
        <v>0</v>
      </c>
    </row>
    <row r="177" spans="1:11" x14ac:dyDescent="0.2">
      <c r="A177" t="s">
        <v>1429</v>
      </c>
      <c r="B177" t="s">
        <v>1099</v>
      </c>
      <c r="C177">
        <v>66</v>
      </c>
      <c r="D177" s="33">
        <v>3429150</v>
      </c>
      <c r="E177">
        <v>25</v>
      </c>
      <c r="F177">
        <v>3</v>
      </c>
      <c r="G177" s="40">
        <v>0.12</v>
      </c>
      <c r="I177">
        <v>3</v>
      </c>
      <c r="J177">
        <v>0</v>
      </c>
      <c r="K177" s="40">
        <v>0</v>
      </c>
    </row>
    <row r="178" spans="1:11" x14ac:dyDescent="0.2">
      <c r="A178" t="s">
        <v>740</v>
      </c>
      <c r="B178" t="s">
        <v>1099</v>
      </c>
      <c r="C178">
        <v>266</v>
      </c>
      <c r="D178" s="33">
        <v>813500</v>
      </c>
      <c r="E178">
        <v>3</v>
      </c>
      <c r="F178">
        <v>0</v>
      </c>
      <c r="G178" s="40">
        <v>0</v>
      </c>
      <c r="I178">
        <v>0</v>
      </c>
      <c r="J178">
        <v>0</v>
      </c>
      <c r="K178" s="40">
        <v>0</v>
      </c>
    </row>
    <row r="179" spans="1:11" x14ac:dyDescent="0.2">
      <c r="A179" t="s">
        <v>76</v>
      </c>
      <c r="B179" t="s">
        <v>106</v>
      </c>
      <c r="C179">
        <v>204</v>
      </c>
      <c r="D179" s="33">
        <v>1250000</v>
      </c>
      <c r="E179">
        <v>5</v>
      </c>
      <c r="F179">
        <v>3</v>
      </c>
      <c r="G179" s="40">
        <v>0.6</v>
      </c>
      <c r="I179">
        <v>0</v>
      </c>
      <c r="J179">
        <v>0</v>
      </c>
      <c r="K179" s="40">
        <v>0</v>
      </c>
    </row>
    <row r="180" spans="1:11" x14ac:dyDescent="0.2">
      <c r="A180" t="s">
        <v>624</v>
      </c>
      <c r="B180" t="s">
        <v>1286</v>
      </c>
      <c r="C180">
        <v>195</v>
      </c>
      <c r="D180" s="33">
        <v>1322400</v>
      </c>
      <c r="E180">
        <v>10</v>
      </c>
      <c r="F180">
        <v>2</v>
      </c>
      <c r="G180" s="40">
        <v>0.2</v>
      </c>
      <c r="I180">
        <v>2</v>
      </c>
      <c r="J180">
        <v>1</v>
      </c>
      <c r="K180" s="40">
        <v>0.5</v>
      </c>
    </row>
    <row r="181" spans="1:11" x14ac:dyDescent="0.2">
      <c r="A181" t="s">
        <v>1200</v>
      </c>
      <c r="B181" t="s">
        <v>5</v>
      </c>
      <c r="C181">
        <v>10</v>
      </c>
      <c r="D181" s="33">
        <v>11020800</v>
      </c>
      <c r="E181">
        <v>37</v>
      </c>
      <c r="F181">
        <v>13</v>
      </c>
      <c r="G181" s="40">
        <v>0.35135135135135137</v>
      </c>
      <c r="I181">
        <v>7</v>
      </c>
      <c r="J181">
        <v>2</v>
      </c>
      <c r="K181" s="40">
        <v>0.2857142857142857</v>
      </c>
    </row>
    <row r="182" spans="1:11" x14ac:dyDescent="0.2">
      <c r="A182" t="s">
        <v>625</v>
      </c>
      <c r="B182" t="s">
        <v>1100</v>
      </c>
      <c r="C182">
        <v>334</v>
      </c>
      <c r="D182" s="33">
        <v>480000</v>
      </c>
      <c r="E182">
        <v>3</v>
      </c>
      <c r="F182">
        <v>0</v>
      </c>
      <c r="G182" s="40">
        <v>0</v>
      </c>
      <c r="I182">
        <v>0</v>
      </c>
      <c r="J182">
        <v>0</v>
      </c>
      <c r="K182" s="40">
        <v>0</v>
      </c>
    </row>
    <row r="183" spans="1:11" x14ac:dyDescent="0.2">
      <c r="A183" t="s">
        <v>507</v>
      </c>
      <c r="B183" t="s">
        <v>5</v>
      </c>
      <c r="C183">
        <v>216</v>
      </c>
      <c r="D183" s="33">
        <v>1174500</v>
      </c>
      <c r="E183">
        <v>6</v>
      </c>
      <c r="F183">
        <v>4</v>
      </c>
      <c r="G183" s="40">
        <v>0.66666666666666663</v>
      </c>
      <c r="I183">
        <v>0</v>
      </c>
      <c r="J183">
        <v>0</v>
      </c>
      <c r="K183" s="40">
        <v>0</v>
      </c>
    </row>
    <row r="184" spans="1:11" x14ac:dyDescent="0.2">
      <c r="A184" t="s">
        <v>1169</v>
      </c>
      <c r="B184" t="s">
        <v>5</v>
      </c>
      <c r="C184">
        <v>65</v>
      </c>
      <c r="D184" s="33">
        <v>3511995</v>
      </c>
      <c r="E184">
        <v>18</v>
      </c>
      <c r="F184">
        <v>7</v>
      </c>
      <c r="G184" s="40">
        <v>0.3888888888888889</v>
      </c>
      <c r="I184">
        <v>0</v>
      </c>
      <c r="J184">
        <v>0</v>
      </c>
      <c r="K184" s="40">
        <v>0</v>
      </c>
    </row>
    <row r="185" spans="1:11" x14ac:dyDescent="0.2">
      <c r="A185" t="s">
        <v>1512</v>
      </c>
      <c r="B185" t="s">
        <v>5</v>
      </c>
      <c r="C185">
        <v>98</v>
      </c>
      <c r="D185" s="33">
        <v>2469233</v>
      </c>
      <c r="E185">
        <v>11</v>
      </c>
      <c r="F185">
        <v>4</v>
      </c>
      <c r="G185" s="40">
        <v>0.36363636363636365</v>
      </c>
      <c r="I185">
        <v>0</v>
      </c>
      <c r="J185">
        <v>0</v>
      </c>
      <c r="K185" s="40">
        <v>0</v>
      </c>
    </row>
    <row r="186" spans="1:11" x14ac:dyDescent="0.2">
      <c r="A186" t="s">
        <v>644</v>
      </c>
      <c r="B186" t="s">
        <v>1286</v>
      </c>
      <c r="C186">
        <v>157</v>
      </c>
      <c r="D186" s="33">
        <v>1790300</v>
      </c>
      <c r="E186">
        <v>12</v>
      </c>
      <c r="F186">
        <v>1</v>
      </c>
      <c r="G186" s="40">
        <v>8.3333333333333329E-2</v>
      </c>
      <c r="I186">
        <v>0</v>
      </c>
      <c r="J186">
        <v>0</v>
      </c>
      <c r="K186" s="40">
        <v>0</v>
      </c>
    </row>
    <row r="187" spans="1:11" x14ac:dyDescent="0.2">
      <c r="A187" t="s">
        <v>588</v>
      </c>
      <c r="B187" t="s">
        <v>525</v>
      </c>
      <c r="C187">
        <v>405</v>
      </c>
      <c r="D187" s="33">
        <v>222000</v>
      </c>
      <c r="E187">
        <v>2</v>
      </c>
      <c r="F187">
        <v>0</v>
      </c>
      <c r="G187" s="40">
        <v>0</v>
      </c>
      <c r="I187">
        <v>0</v>
      </c>
      <c r="J187">
        <v>0</v>
      </c>
      <c r="K187" s="40">
        <v>0</v>
      </c>
    </row>
    <row r="188" spans="1:11" x14ac:dyDescent="0.2">
      <c r="A188" t="s">
        <v>1170</v>
      </c>
      <c r="B188" t="s">
        <v>285</v>
      </c>
      <c r="C188">
        <v>209</v>
      </c>
      <c r="D188" s="33">
        <v>1213025</v>
      </c>
      <c r="E188">
        <v>15</v>
      </c>
      <c r="F188">
        <v>0</v>
      </c>
      <c r="G188" s="40">
        <v>0</v>
      </c>
      <c r="I188">
        <v>8</v>
      </c>
      <c r="J188">
        <v>0</v>
      </c>
      <c r="K188" s="40">
        <v>0</v>
      </c>
    </row>
    <row r="189" spans="1:11" x14ac:dyDescent="0.2">
      <c r="A189" t="s">
        <v>1513</v>
      </c>
      <c r="B189" t="s">
        <v>1036</v>
      </c>
      <c r="C189">
        <v>271</v>
      </c>
      <c r="D189" s="33">
        <v>791500</v>
      </c>
      <c r="E189">
        <v>8</v>
      </c>
      <c r="F189">
        <v>0</v>
      </c>
      <c r="G189" s="40">
        <v>0</v>
      </c>
      <c r="I189">
        <v>0</v>
      </c>
      <c r="J189">
        <v>0</v>
      </c>
      <c r="K189" s="40">
        <v>0</v>
      </c>
    </row>
    <row r="190" spans="1:11" x14ac:dyDescent="0.2">
      <c r="A190" t="s">
        <v>645</v>
      </c>
      <c r="B190" t="s">
        <v>1099</v>
      </c>
      <c r="C190">
        <v>391</v>
      </c>
      <c r="D190" s="33">
        <v>255000</v>
      </c>
      <c r="E190">
        <v>2</v>
      </c>
      <c r="F190">
        <v>0</v>
      </c>
      <c r="G190" s="40">
        <v>0</v>
      </c>
      <c r="I190">
        <v>0</v>
      </c>
      <c r="J190">
        <v>0</v>
      </c>
      <c r="K190" s="40">
        <v>0</v>
      </c>
    </row>
    <row r="191" spans="1:11" x14ac:dyDescent="0.2">
      <c r="A191" t="s">
        <v>1608</v>
      </c>
      <c r="B191" t="s">
        <v>1099</v>
      </c>
      <c r="C191">
        <v>403</v>
      </c>
      <c r="D191" s="33">
        <v>224900</v>
      </c>
      <c r="E191">
        <v>1</v>
      </c>
      <c r="F191">
        <v>0</v>
      </c>
      <c r="G191" s="40">
        <v>0</v>
      </c>
      <c r="I191">
        <v>0</v>
      </c>
      <c r="J191">
        <v>0</v>
      </c>
      <c r="K191" s="40">
        <v>0</v>
      </c>
    </row>
    <row r="192" spans="1:11" x14ac:dyDescent="0.2">
      <c r="A192" t="s">
        <v>1171</v>
      </c>
      <c r="B192" t="s">
        <v>300</v>
      </c>
      <c r="C192">
        <v>36</v>
      </c>
      <c r="D192" s="33">
        <v>5182879</v>
      </c>
      <c r="E192">
        <v>31</v>
      </c>
      <c r="F192">
        <v>14</v>
      </c>
      <c r="G192" s="40">
        <v>0.45161290322580644</v>
      </c>
      <c r="I192">
        <v>0</v>
      </c>
      <c r="J192">
        <v>0</v>
      </c>
      <c r="K192" s="40">
        <v>0</v>
      </c>
    </row>
    <row r="193" spans="1:11" x14ac:dyDescent="0.2">
      <c r="A193" t="s">
        <v>1337</v>
      </c>
      <c r="B193" t="s">
        <v>528</v>
      </c>
      <c r="C193">
        <v>131</v>
      </c>
      <c r="D193" s="33">
        <v>2019700</v>
      </c>
      <c r="E193">
        <v>24</v>
      </c>
      <c r="F193">
        <v>0</v>
      </c>
      <c r="G193" s="40">
        <v>0</v>
      </c>
      <c r="I193">
        <v>5</v>
      </c>
      <c r="J193">
        <v>0</v>
      </c>
      <c r="K193" s="40">
        <v>0</v>
      </c>
    </row>
    <row r="194" spans="1:11" x14ac:dyDescent="0.2">
      <c r="A194" t="s">
        <v>256</v>
      </c>
      <c r="B194" t="s">
        <v>5</v>
      </c>
      <c r="C194">
        <v>85</v>
      </c>
      <c r="D194" s="33">
        <v>2727735</v>
      </c>
      <c r="E194">
        <v>13</v>
      </c>
      <c r="F194">
        <v>5</v>
      </c>
      <c r="G194" s="40">
        <v>0.38461538461538464</v>
      </c>
      <c r="I194">
        <v>0</v>
      </c>
      <c r="J194">
        <v>0</v>
      </c>
      <c r="K194" s="40">
        <v>0</v>
      </c>
    </row>
    <row r="195" spans="1:11" x14ac:dyDescent="0.2">
      <c r="A195" t="s">
        <v>1172</v>
      </c>
      <c r="B195" t="s">
        <v>1448</v>
      </c>
      <c r="C195">
        <v>222</v>
      </c>
      <c r="D195" s="33">
        <v>1133500</v>
      </c>
      <c r="E195">
        <v>10</v>
      </c>
      <c r="F195">
        <v>2</v>
      </c>
      <c r="G195" s="40">
        <v>0.2</v>
      </c>
      <c r="I195">
        <v>2</v>
      </c>
      <c r="J195">
        <v>0</v>
      </c>
      <c r="K195" s="40">
        <v>0</v>
      </c>
    </row>
    <row r="196" spans="1:11" x14ac:dyDescent="0.2">
      <c r="A196" t="s">
        <v>1060</v>
      </c>
      <c r="B196" t="s">
        <v>1036</v>
      </c>
      <c r="C196">
        <v>13</v>
      </c>
      <c r="D196" s="33">
        <v>8805067</v>
      </c>
      <c r="E196">
        <v>47</v>
      </c>
      <c r="F196">
        <v>3</v>
      </c>
      <c r="G196" s="40">
        <v>6.3829787234042548E-2</v>
      </c>
      <c r="I196">
        <v>4</v>
      </c>
      <c r="J196">
        <v>0</v>
      </c>
      <c r="K196" s="40">
        <v>0</v>
      </c>
    </row>
    <row r="197" spans="1:11" x14ac:dyDescent="0.2">
      <c r="A197" t="s">
        <v>483</v>
      </c>
      <c r="B197" t="s">
        <v>839</v>
      </c>
      <c r="C197">
        <v>295</v>
      </c>
      <c r="D197" s="33">
        <v>673900</v>
      </c>
      <c r="E197">
        <v>6</v>
      </c>
      <c r="F197">
        <v>0</v>
      </c>
      <c r="G197" s="40">
        <v>0</v>
      </c>
      <c r="I197">
        <v>1</v>
      </c>
      <c r="J197">
        <v>0</v>
      </c>
      <c r="K197" s="40">
        <v>0</v>
      </c>
    </row>
    <row r="198" spans="1:11" x14ac:dyDescent="0.2">
      <c r="A198" t="s">
        <v>1323</v>
      </c>
      <c r="B198" t="s">
        <v>1036</v>
      </c>
      <c r="C198">
        <v>221</v>
      </c>
      <c r="D198" s="33">
        <v>1140200</v>
      </c>
      <c r="E198">
        <v>5</v>
      </c>
      <c r="F198">
        <v>2</v>
      </c>
      <c r="G198" s="40">
        <v>0.4</v>
      </c>
      <c r="I198">
        <v>0</v>
      </c>
      <c r="J198">
        <v>0</v>
      </c>
      <c r="K198" s="40">
        <v>0</v>
      </c>
    </row>
    <row r="199" spans="1:11" x14ac:dyDescent="0.2">
      <c r="A199" t="s">
        <v>1236</v>
      </c>
      <c r="B199" t="s">
        <v>1099</v>
      </c>
      <c r="C199">
        <v>309</v>
      </c>
      <c r="D199" s="33">
        <v>576000</v>
      </c>
      <c r="E199">
        <v>5</v>
      </c>
      <c r="F199">
        <v>0</v>
      </c>
      <c r="G199" s="40">
        <v>0</v>
      </c>
      <c r="I199">
        <v>1</v>
      </c>
      <c r="J199">
        <v>0</v>
      </c>
      <c r="K199" s="40">
        <v>0</v>
      </c>
    </row>
    <row r="200" spans="1:11" x14ac:dyDescent="0.2">
      <c r="A200" t="s">
        <v>1173</v>
      </c>
      <c r="B200" t="s">
        <v>1100</v>
      </c>
      <c r="C200">
        <v>29</v>
      </c>
      <c r="D200" s="33">
        <v>5980090</v>
      </c>
      <c r="E200">
        <v>30</v>
      </c>
      <c r="F200">
        <v>16</v>
      </c>
      <c r="G200" s="40">
        <v>0.53333333333333333</v>
      </c>
      <c r="I200">
        <v>2</v>
      </c>
      <c r="J200">
        <v>2</v>
      </c>
      <c r="K200" s="40">
        <v>1</v>
      </c>
    </row>
    <row r="201" spans="1:11" x14ac:dyDescent="0.2">
      <c r="A201" t="s">
        <v>1175</v>
      </c>
      <c r="B201" t="s">
        <v>1100</v>
      </c>
      <c r="C201">
        <v>267</v>
      </c>
      <c r="D201" s="33">
        <v>808000</v>
      </c>
      <c r="E201">
        <v>5</v>
      </c>
      <c r="F201">
        <v>2</v>
      </c>
      <c r="G201" s="40">
        <v>0.4</v>
      </c>
      <c r="I201">
        <v>0</v>
      </c>
      <c r="J201">
        <v>0</v>
      </c>
      <c r="K201" s="40">
        <v>0</v>
      </c>
    </row>
    <row r="202" spans="1:11" x14ac:dyDescent="0.2">
      <c r="A202" t="s">
        <v>484</v>
      </c>
      <c r="B202" t="s">
        <v>1483</v>
      </c>
      <c r="C202">
        <v>401</v>
      </c>
      <c r="D202" s="33">
        <v>226900</v>
      </c>
      <c r="E202">
        <v>2</v>
      </c>
      <c r="F202">
        <v>2</v>
      </c>
      <c r="G202" s="40">
        <v>1</v>
      </c>
      <c r="I202">
        <v>0</v>
      </c>
      <c r="J202">
        <v>0</v>
      </c>
      <c r="K202" s="40">
        <v>0</v>
      </c>
    </row>
    <row r="203" spans="1:11" x14ac:dyDescent="0.2">
      <c r="A203" t="s">
        <v>1609</v>
      </c>
      <c r="B203" t="s">
        <v>1036</v>
      </c>
      <c r="C203">
        <v>300</v>
      </c>
      <c r="D203" s="33">
        <v>616400</v>
      </c>
      <c r="E203">
        <v>4</v>
      </c>
      <c r="F203">
        <v>0</v>
      </c>
      <c r="G203" s="40">
        <v>0</v>
      </c>
      <c r="I203">
        <v>0</v>
      </c>
      <c r="J203">
        <v>0</v>
      </c>
      <c r="K203" s="40">
        <v>0</v>
      </c>
    </row>
    <row r="204" spans="1:11" x14ac:dyDescent="0.2">
      <c r="A204" t="s">
        <v>386</v>
      </c>
      <c r="B204" t="s">
        <v>1099</v>
      </c>
      <c r="C204">
        <v>5</v>
      </c>
      <c r="D204" s="33">
        <v>15560844</v>
      </c>
      <c r="E204">
        <v>85</v>
      </c>
      <c r="F204">
        <v>13</v>
      </c>
      <c r="G204" s="40">
        <v>0.15294117647058825</v>
      </c>
      <c r="I204">
        <v>9</v>
      </c>
      <c r="J204">
        <v>0</v>
      </c>
      <c r="K204" s="40">
        <v>0</v>
      </c>
    </row>
    <row r="205" spans="1:11" x14ac:dyDescent="0.2">
      <c r="A205" t="s">
        <v>508</v>
      </c>
      <c r="B205" t="s">
        <v>1099</v>
      </c>
      <c r="C205">
        <v>268</v>
      </c>
      <c r="D205" s="33">
        <v>805350</v>
      </c>
      <c r="E205">
        <v>6</v>
      </c>
      <c r="F205">
        <v>0</v>
      </c>
      <c r="G205" s="40">
        <v>0</v>
      </c>
      <c r="I205">
        <v>0</v>
      </c>
      <c r="J205">
        <v>0</v>
      </c>
      <c r="K205" s="40">
        <v>0</v>
      </c>
    </row>
    <row r="206" spans="1:11" x14ac:dyDescent="0.2">
      <c r="A206" t="s">
        <v>1003</v>
      </c>
      <c r="B206" t="s">
        <v>115</v>
      </c>
      <c r="C206">
        <v>472</v>
      </c>
      <c r="D206" s="33">
        <v>52000</v>
      </c>
      <c r="E206">
        <v>1</v>
      </c>
      <c r="F206">
        <v>1</v>
      </c>
      <c r="G206" s="40">
        <v>1</v>
      </c>
      <c r="I206">
        <v>1</v>
      </c>
      <c r="J206">
        <v>1</v>
      </c>
      <c r="K206" s="40">
        <v>1</v>
      </c>
    </row>
    <row r="207" spans="1:11" x14ac:dyDescent="0.2">
      <c r="A207" t="s">
        <v>1160</v>
      </c>
      <c r="B207" t="s">
        <v>1448</v>
      </c>
      <c r="C207">
        <v>177</v>
      </c>
      <c r="D207" s="33">
        <v>1561530</v>
      </c>
      <c r="E207">
        <v>9</v>
      </c>
      <c r="F207">
        <v>5</v>
      </c>
      <c r="G207" s="40">
        <v>0.55555555555555558</v>
      </c>
      <c r="I207">
        <v>0</v>
      </c>
      <c r="J207">
        <v>0</v>
      </c>
      <c r="K207" s="40">
        <v>0</v>
      </c>
    </row>
    <row r="208" spans="1:11" x14ac:dyDescent="0.2">
      <c r="A208" t="s">
        <v>1161</v>
      </c>
      <c r="B208" t="s">
        <v>299</v>
      </c>
      <c r="C208">
        <v>84</v>
      </c>
      <c r="D208" s="33">
        <v>2812300</v>
      </c>
      <c r="E208">
        <v>20</v>
      </c>
      <c r="F208">
        <v>4</v>
      </c>
      <c r="G208" s="40">
        <v>0.2</v>
      </c>
      <c r="I208">
        <v>0</v>
      </c>
      <c r="J208">
        <v>0</v>
      </c>
      <c r="K208" s="40">
        <v>0</v>
      </c>
    </row>
    <row r="209" spans="1:11" x14ac:dyDescent="0.2">
      <c r="A209" t="s">
        <v>14</v>
      </c>
      <c r="B209" t="s">
        <v>300</v>
      </c>
      <c r="C209">
        <v>201</v>
      </c>
      <c r="D209" s="33">
        <v>1270900</v>
      </c>
      <c r="E209">
        <v>10</v>
      </c>
      <c r="F209">
        <v>2</v>
      </c>
      <c r="G209" s="40">
        <v>0.2</v>
      </c>
      <c r="I209">
        <v>0</v>
      </c>
      <c r="J209">
        <v>0</v>
      </c>
      <c r="K209" s="40">
        <v>0</v>
      </c>
    </row>
    <row r="210" spans="1:11" x14ac:dyDescent="0.2">
      <c r="A210" t="s">
        <v>1514</v>
      </c>
      <c r="B210" t="s">
        <v>1099</v>
      </c>
      <c r="C210">
        <v>436</v>
      </c>
      <c r="D210" s="33">
        <v>145000</v>
      </c>
      <c r="E210">
        <v>1</v>
      </c>
      <c r="F210">
        <v>0</v>
      </c>
      <c r="G210" s="40">
        <v>0</v>
      </c>
      <c r="I210">
        <v>0</v>
      </c>
      <c r="J210">
        <v>0</v>
      </c>
      <c r="K210" s="40">
        <v>0</v>
      </c>
    </row>
    <row r="211" spans="1:11" x14ac:dyDescent="0.2">
      <c r="A211" t="s">
        <v>1430</v>
      </c>
      <c r="B211" t="s">
        <v>5</v>
      </c>
      <c r="C211">
        <v>187</v>
      </c>
      <c r="D211" s="33">
        <v>1410700</v>
      </c>
      <c r="E211">
        <v>11</v>
      </c>
      <c r="F211">
        <v>0</v>
      </c>
      <c r="G211" s="40">
        <v>0</v>
      </c>
      <c r="I211">
        <v>1</v>
      </c>
      <c r="J211">
        <v>0</v>
      </c>
      <c r="K211" s="40">
        <v>0</v>
      </c>
    </row>
    <row r="212" spans="1:11" x14ac:dyDescent="0.2">
      <c r="A212" t="s">
        <v>590</v>
      </c>
      <c r="B212" t="s">
        <v>878</v>
      </c>
      <c r="C212">
        <v>373</v>
      </c>
      <c r="D212" s="33">
        <v>295000</v>
      </c>
      <c r="E212">
        <v>1</v>
      </c>
      <c r="F212">
        <v>0</v>
      </c>
      <c r="G212" s="40">
        <v>0</v>
      </c>
      <c r="I212">
        <v>0</v>
      </c>
      <c r="J212">
        <v>0</v>
      </c>
      <c r="K212" s="40">
        <v>0</v>
      </c>
    </row>
    <row r="213" spans="1:11" x14ac:dyDescent="0.2">
      <c r="A213" t="s">
        <v>965</v>
      </c>
      <c r="B213" t="s">
        <v>1475</v>
      </c>
      <c r="C213">
        <v>330</v>
      </c>
      <c r="D213" s="33">
        <v>499400</v>
      </c>
      <c r="E213">
        <v>4</v>
      </c>
      <c r="F213">
        <v>0</v>
      </c>
      <c r="G213" s="40">
        <v>0</v>
      </c>
      <c r="I213">
        <v>0</v>
      </c>
      <c r="J213">
        <v>0</v>
      </c>
      <c r="K213" s="40">
        <v>0</v>
      </c>
    </row>
    <row r="214" spans="1:11" x14ac:dyDescent="0.2">
      <c r="A214" t="s">
        <v>647</v>
      </c>
      <c r="B214" t="s">
        <v>421</v>
      </c>
      <c r="C214">
        <v>382</v>
      </c>
      <c r="D214" s="33">
        <v>269000</v>
      </c>
      <c r="E214">
        <v>1</v>
      </c>
      <c r="F214">
        <v>0</v>
      </c>
      <c r="G214" s="40">
        <v>0</v>
      </c>
      <c r="I214">
        <v>0</v>
      </c>
      <c r="J214">
        <v>0</v>
      </c>
      <c r="K214" s="40">
        <v>0</v>
      </c>
    </row>
    <row r="215" spans="1:11" x14ac:dyDescent="0.2">
      <c r="A215" t="s">
        <v>167</v>
      </c>
      <c r="B215" t="s">
        <v>127</v>
      </c>
      <c r="C215">
        <v>336</v>
      </c>
      <c r="D215" s="33">
        <v>472290</v>
      </c>
      <c r="E215">
        <v>3</v>
      </c>
      <c r="F215">
        <v>1</v>
      </c>
      <c r="G215" s="40">
        <v>0.33333333333333331</v>
      </c>
      <c r="I215">
        <v>0</v>
      </c>
      <c r="J215">
        <v>0</v>
      </c>
      <c r="K215" s="40">
        <v>0</v>
      </c>
    </row>
    <row r="216" spans="1:11" x14ac:dyDescent="0.2">
      <c r="A216" t="s">
        <v>1515</v>
      </c>
      <c r="B216" t="s">
        <v>1476</v>
      </c>
      <c r="C216">
        <v>332</v>
      </c>
      <c r="D216" s="33">
        <v>491100</v>
      </c>
      <c r="E216">
        <v>5</v>
      </c>
      <c r="F216">
        <v>0</v>
      </c>
      <c r="G216" s="40">
        <v>0</v>
      </c>
      <c r="I216">
        <v>0</v>
      </c>
      <c r="J216">
        <v>0</v>
      </c>
      <c r="K216" s="40">
        <v>0</v>
      </c>
    </row>
    <row r="217" spans="1:11" x14ac:dyDescent="0.2">
      <c r="A217" t="s">
        <v>1008</v>
      </c>
      <c r="B217" t="s">
        <v>1448</v>
      </c>
      <c r="C217">
        <v>226</v>
      </c>
      <c r="D217" s="33">
        <v>1111700</v>
      </c>
      <c r="E217">
        <v>6</v>
      </c>
      <c r="F217">
        <v>1</v>
      </c>
      <c r="G217" s="40">
        <v>0.16666666666666666</v>
      </c>
      <c r="I217">
        <v>0</v>
      </c>
      <c r="J217">
        <v>0</v>
      </c>
      <c r="K217" s="40">
        <v>0</v>
      </c>
    </row>
    <row r="218" spans="1:11" x14ac:dyDescent="0.2">
      <c r="A218" t="s">
        <v>259</v>
      </c>
      <c r="B218" t="s">
        <v>1448</v>
      </c>
      <c r="C218">
        <v>237</v>
      </c>
      <c r="D218" s="33">
        <v>1026699</v>
      </c>
      <c r="E218">
        <v>8</v>
      </c>
      <c r="F218">
        <v>0</v>
      </c>
      <c r="G218" s="40">
        <v>0</v>
      </c>
      <c r="I218">
        <v>0</v>
      </c>
      <c r="J218">
        <v>0</v>
      </c>
      <c r="K218" s="40">
        <v>0</v>
      </c>
    </row>
    <row r="219" spans="1:11" x14ac:dyDescent="0.2">
      <c r="A219" t="s">
        <v>509</v>
      </c>
      <c r="B219" t="s">
        <v>523</v>
      </c>
      <c r="C219">
        <v>94</v>
      </c>
      <c r="D219" s="33">
        <v>2605598</v>
      </c>
      <c r="E219">
        <v>18</v>
      </c>
      <c r="F219">
        <v>1</v>
      </c>
      <c r="G219" s="40">
        <v>5.5555555555555552E-2</v>
      </c>
      <c r="I219">
        <v>2</v>
      </c>
      <c r="J219">
        <v>0</v>
      </c>
      <c r="K219" s="40">
        <v>0</v>
      </c>
    </row>
    <row r="220" spans="1:11" x14ac:dyDescent="0.2">
      <c r="A220" t="s">
        <v>997</v>
      </c>
      <c r="B220" t="s">
        <v>1448</v>
      </c>
      <c r="C220">
        <v>132</v>
      </c>
      <c r="D220" s="33">
        <v>1996450</v>
      </c>
      <c r="E220">
        <v>16</v>
      </c>
      <c r="F220">
        <v>7</v>
      </c>
      <c r="G220" s="40">
        <v>0.4375</v>
      </c>
      <c r="I220">
        <v>2</v>
      </c>
      <c r="J220">
        <v>1</v>
      </c>
      <c r="K220" s="40">
        <v>0.5</v>
      </c>
    </row>
    <row r="221" spans="1:11" x14ac:dyDescent="0.2">
      <c r="A221" t="s">
        <v>1516</v>
      </c>
      <c r="B221" t="s">
        <v>1180</v>
      </c>
      <c r="C221">
        <v>311</v>
      </c>
      <c r="D221" s="33">
        <v>559900</v>
      </c>
      <c r="E221">
        <v>2</v>
      </c>
      <c r="F221">
        <v>2</v>
      </c>
      <c r="G221" s="40">
        <v>1</v>
      </c>
      <c r="I221">
        <v>0</v>
      </c>
      <c r="J221">
        <v>0</v>
      </c>
      <c r="K221" s="40">
        <v>0</v>
      </c>
    </row>
    <row r="222" spans="1:11" x14ac:dyDescent="0.2">
      <c r="A222" t="s">
        <v>998</v>
      </c>
      <c r="B222" t="s">
        <v>300</v>
      </c>
      <c r="C222">
        <v>41</v>
      </c>
      <c r="D222" s="33">
        <v>4614700</v>
      </c>
      <c r="E222">
        <v>21</v>
      </c>
      <c r="F222">
        <v>9</v>
      </c>
      <c r="G222" s="40">
        <v>0.42857142857142855</v>
      </c>
      <c r="I222">
        <v>1</v>
      </c>
      <c r="J222">
        <v>0</v>
      </c>
      <c r="K222" s="40">
        <v>0</v>
      </c>
    </row>
    <row r="223" spans="1:11" x14ac:dyDescent="0.2">
      <c r="A223" t="s">
        <v>804</v>
      </c>
      <c r="B223" t="s">
        <v>217</v>
      </c>
      <c r="C223">
        <v>420</v>
      </c>
      <c r="D223" s="33">
        <v>196000</v>
      </c>
      <c r="E223">
        <v>2</v>
      </c>
      <c r="F223">
        <v>1</v>
      </c>
      <c r="G223" s="40">
        <v>0.5</v>
      </c>
      <c r="I223">
        <v>0</v>
      </c>
      <c r="J223">
        <v>0</v>
      </c>
      <c r="K223" s="40">
        <v>0</v>
      </c>
    </row>
    <row r="224" spans="1:11" x14ac:dyDescent="0.2">
      <c r="A224" t="s">
        <v>742</v>
      </c>
      <c r="B224" t="s">
        <v>523</v>
      </c>
      <c r="C224">
        <v>296</v>
      </c>
      <c r="D224" s="33">
        <v>663500</v>
      </c>
      <c r="E224">
        <v>4</v>
      </c>
      <c r="F224">
        <v>1</v>
      </c>
      <c r="G224" s="40">
        <v>0.25</v>
      </c>
      <c r="I224">
        <v>1</v>
      </c>
      <c r="J224">
        <v>0</v>
      </c>
      <c r="K224" s="40">
        <v>0</v>
      </c>
    </row>
    <row r="225" spans="1:11" x14ac:dyDescent="0.2">
      <c r="A225" t="s">
        <v>510</v>
      </c>
      <c r="B225" t="s">
        <v>1180</v>
      </c>
      <c r="C225">
        <v>118</v>
      </c>
      <c r="D225" s="33">
        <v>2222100</v>
      </c>
      <c r="E225">
        <v>10</v>
      </c>
      <c r="F225">
        <v>6</v>
      </c>
      <c r="G225" s="40">
        <v>0.6</v>
      </c>
      <c r="I225">
        <v>0</v>
      </c>
      <c r="J225">
        <v>0</v>
      </c>
      <c r="K225" s="40">
        <v>0</v>
      </c>
    </row>
    <row r="226" spans="1:11" x14ac:dyDescent="0.2">
      <c r="A226" t="s">
        <v>1586</v>
      </c>
      <c r="B226" t="s">
        <v>127</v>
      </c>
      <c r="C226">
        <v>357</v>
      </c>
      <c r="D226" s="33">
        <v>360500</v>
      </c>
      <c r="E226">
        <v>2</v>
      </c>
      <c r="F226">
        <v>0</v>
      </c>
      <c r="G226" s="40">
        <v>0</v>
      </c>
      <c r="I226">
        <v>0</v>
      </c>
      <c r="J226">
        <v>0</v>
      </c>
      <c r="K226" s="40">
        <v>0</v>
      </c>
    </row>
    <row r="227" spans="1:11" x14ac:dyDescent="0.2">
      <c r="A227" t="s">
        <v>1490</v>
      </c>
      <c r="B227" t="s">
        <v>1036</v>
      </c>
      <c r="C227">
        <v>333</v>
      </c>
      <c r="D227" s="33">
        <v>488050</v>
      </c>
      <c r="E227">
        <v>6</v>
      </c>
      <c r="F227">
        <v>0</v>
      </c>
      <c r="G227" s="40">
        <v>0</v>
      </c>
      <c r="I227">
        <v>0</v>
      </c>
      <c r="J227">
        <v>0</v>
      </c>
      <c r="K227" s="40">
        <v>0</v>
      </c>
    </row>
    <row r="228" spans="1:11" x14ac:dyDescent="0.2">
      <c r="A228" t="s">
        <v>1463</v>
      </c>
      <c r="B228" t="s">
        <v>729</v>
      </c>
      <c r="C228">
        <v>476</v>
      </c>
      <c r="D228" s="33">
        <v>44000</v>
      </c>
      <c r="E228">
        <v>1</v>
      </c>
      <c r="F228">
        <v>1</v>
      </c>
      <c r="G228" s="40">
        <v>1</v>
      </c>
      <c r="I228">
        <v>0</v>
      </c>
      <c r="J228">
        <v>0</v>
      </c>
      <c r="K228" s="40">
        <v>0</v>
      </c>
    </row>
    <row r="229" spans="1:11" x14ac:dyDescent="0.2">
      <c r="A229" t="s">
        <v>1610</v>
      </c>
      <c r="B229" t="s">
        <v>1099</v>
      </c>
      <c r="C229">
        <v>359</v>
      </c>
      <c r="D229" s="33">
        <v>349000</v>
      </c>
      <c r="E229">
        <v>2</v>
      </c>
      <c r="F229">
        <v>0</v>
      </c>
      <c r="G229" s="40">
        <v>0</v>
      </c>
      <c r="I229">
        <v>0</v>
      </c>
      <c r="J229">
        <v>0</v>
      </c>
      <c r="K229" s="40">
        <v>0</v>
      </c>
    </row>
    <row r="230" spans="1:11" x14ac:dyDescent="0.2">
      <c r="A230" t="s">
        <v>1464</v>
      </c>
      <c r="B230" t="s">
        <v>1099</v>
      </c>
      <c r="C230">
        <v>168</v>
      </c>
      <c r="D230" s="33">
        <v>1690450</v>
      </c>
      <c r="E230">
        <v>14</v>
      </c>
      <c r="F230">
        <v>3</v>
      </c>
      <c r="G230" s="40">
        <v>0.21428571428571427</v>
      </c>
      <c r="I230">
        <v>1</v>
      </c>
      <c r="J230">
        <v>1</v>
      </c>
      <c r="K230" s="40">
        <v>1</v>
      </c>
    </row>
    <row r="231" spans="1:11" x14ac:dyDescent="0.2">
      <c r="A231" t="s">
        <v>1339</v>
      </c>
      <c r="B231" t="s">
        <v>127</v>
      </c>
      <c r="C231">
        <v>440</v>
      </c>
      <c r="D231" s="33">
        <v>141200</v>
      </c>
      <c r="E231">
        <v>1</v>
      </c>
      <c r="F231">
        <v>0</v>
      </c>
      <c r="G231" s="40">
        <v>0</v>
      </c>
      <c r="I231">
        <v>0</v>
      </c>
      <c r="J231">
        <v>0</v>
      </c>
      <c r="K231" s="40">
        <v>0</v>
      </c>
    </row>
    <row r="232" spans="1:11" x14ac:dyDescent="0.2">
      <c r="A232" t="s">
        <v>260</v>
      </c>
      <c r="B232" t="s">
        <v>1099</v>
      </c>
      <c r="C232">
        <v>256</v>
      </c>
      <c r="D232" s="33">
        <v>881399</v>
      </c>
      <c r="E232">
        <v>6</v>
      </c>
      <c r="F232">
        <v>0</v>
      </c>
      <c r="G232" s="40">
        <v>0</v>
      </c>
      <c r="I232">
        <v>0</v>
      </c>
      <c r="J232">
        <v>0</v>
      </c>
      <c r="K232" s="40">
        <v>0</v>
      </c>
    </row>
    <row r="233" spans="1:11" x14ac:dyDescent="0.2">
      <c r="A233" t="s">
        <v>778</v>
      </c>
      <c r="B233" t="s">
        <v>1080</v>
      </c>
      <c r="C233">
        <v>467</v>
      </c>
      <c r="D233" s="33">
        <v>64000</v>
      </c>
      <c r="E233">
        <v>2</v>
      </c>
      <c r="F233">
        <v>0</v>
      </c>
      <c r="G233" s="40">
        <v>0</v>
      </c>
      <c r="I233">
        <v>0</v>
      </c>
      <c r="J233">
        <v>0</v>
      </c>
      <c r="K233" s="40">
        <v>0</v>
      </c>
    </row>
    <row r="234" spans="1:11" x14ac:dyDescent="0.2">
      <c r="A234" t="s">
        <v>1611</v>
      </c>
      <c r="B234" t="s">
        <v>0</v>
      </c>
      <c r="C234">
        <v>269</v>
      </c>
      <c r="D234" s="33">
        <v>804400</v>
      </c>
      <c r="E234">
        <v>4</v>
      </c>
      <c r="F234">
        <v>1</v>
      </c>
      <c r="G234" s="40">
        <v>0.25</v>
      </c>
      <c r="I234">
        <v>0</v>
      </c>
      <c r="J234">
        <v>0</v>
      </c>
      <c r="K234" s="40">
        <v>0</v>
      </c>
    </row>
    <row r="235" spans="1:11" x14ac:dyDescent="0.2">
      <c r="A235" t="s">
        <v>743</v>
      </c>
      <c r="B235" t="s">
        <v>1302</v>
      </c>
      <c r="C235">
        <v>274</v>
      </c>
      <c r="D235" s="33">
        <v>763523</v>
      </c>
      <c r="E235">
        <v>10</v>
      </c>
      <c r="F235">
        <v>1</v>
      </c>
      <c r="G235" s="40">
        <v>0.1</v>
      </c>
      <c r="I235">
        <v>3</v>
      </c>
      <c r="J235">
        <v>0</v>
      </c>
      <c r="K235" s="40">
        <v>0</v>
      </c>
    </row>
    <row r="236" spans="1:11" x14ac:dyDescent="0.2">
      <c r="A236" t="s">
        <v>1026</v>
      </c>
      <c r="B236" t="s">
        <v>1529</v>
      </c>
      <c r="C236">
        <v>173</v>
      </c>
      <c r="D236" s="33">
        <v>1600000</v>
      </c>
      <c r="E236">
        <v>6</v>
      </c>
      <c r="F236">
        <v>1</v>
      </c>
      <c r="G236" s="40">
        <v>0.16666666666666666</v>
      </c>
      <c r="I236">
        <v>0</v>
      </c>
      <c r="J236">
        <v>0</v>
      </c>
      <c r="K236" s="40">
        <v>0</v>
      </c>
    </row>
    <row r="237" spans="1:11" x14ac:dyDescent="0.2">
      <c r="A237" t="s">
        <v>1612</v>
      </c>
      <c r="B237" t="s">
        <v>1099</v>
      </c>
      <c r="C237">
        <v>364</v>
      </c>
      <c r="D237" s="33">
        <v>327000</v>
      </c>
      <c r="E237">
        <v>2</v>
      </c>
      <c r="F237">
        <v>0</v>
      </c>
      <c r="G237" s="40">
        <v>0</v>
      </c>
      <c r="I237">
        <v>0</v>
      </c>
      <c r="J237">
        <v>0</v>
      </c>
      <c r="K237" s="40">
        <v>0</v>
      </c>
    </row>
    <row r="238" spans="1:11" x14ac:dyDescent="0.2">
      <c r="A238" t="s">
        <v>1491</v>
      </c>
      <c r="B238" t="s">
        <v>1459</v>
      </c>
      <c r="C238">
        <v>263</v>
      </c>
      <c r="D238" s="33">
        <v>831000</v>
      </c>
      <c r="E238">
        <v>11</v>
      </c>
      <c r="F238">
        <v>1</v>
      </c>
      <c r="G238" s="40">
        <v>9.0909090909090912E-2</v>
      </c>
      <c r="I238">
        <v>3</v>
      </c>
      <c r="J238">
        <v>0</v>
      </c>
      <c r="K238" s="40">
        <v>0</v>
      </c>
    </row>
    <row r="239" spans="1:11" x14ac:dyDescent="0.2">
      <c r="A239" t="s">
        <v>1587</v>
      </c>
      <c r="B239" t="s">
        <v>1099</v>
      </c>
      <c r="C239">
        <v>350</v>
      </c>
      <c r="D239" s="33">
        <v>402000</v>
      </c>
      <c r="E239">
        <v>4</v>
      </c>
      <c r="F239">
        <v>0</v>
      </c>
      <c r="G239" s="40">
        <v>0</v>
      </c>
      <c r="I239">
        <v>0</v>
      </c>
      <c r="J239">
        <v>0</v>
      </c>
      <c r="K239" s="40">
        <v>0</v>
      </c>
    </row>
    <row r="240" spans="1:11" x14ac:dyDescent="0.2">
      <c r="A240" t="s">
        <v>805</v>
      </c>
      <c r="B240" t="s">
        <v>981</v>
      </c>
      <c r="C240">
        <v>249</v>
      </c>
      <c r="D240" s="33">
        <v>941900</v>
      </c>
      <c r="E240">
        <v>5</v>
      </c>
      <c r="F240">
        <v>0</v>
      </c>
      <c r="G240" s="40">
        <v>0</v>
      </c>
      <c r="I240">
        <v>0</v>
      </c>
      <c r="J240">
        <v>0</v>
      </c>
      <c r="K240" s="40">
        <v>0</v>
      </c>
    </row>
    <row r="241" spans="1:11" x14ac:dyDescent="0.2">
      <c r="A241" t="s">
        <v>1588</v>
      </c>
      <c r="B241" t="s">
        <v>981</v>
      </c>
      <c r="C241">
        <v>199</v>
      </c>
      <c r="D241" s="33">
        <v>1296300</v>
      </c>
      <c r="E241">
        <v>8</v>
      </c>
      <c r="F241">
        <v>1</v>
      </c>
      <c r="G241" s="40">
        <v>0.125</v>
      </c>
      <c r="I241">
        <v>1</v>
      </c>
      <c r="J241">
        <v>0</v>
      </c>
      <c r="K241" s="40">
        <v>0</v>
      </c>
    </row>
    <row r="242" spans="1:11" x14ac:dyDescent="0.2">
      <c r="A242" t="s">
        <v>744</v>
      </c>
      <c r="B242" t="s">
        <v>536</v>
      </c>
      <c r="C242">
        <v>316</v>
      </c>
      <c r="D242" s="33">
        <v>540000</v>
      </c>
      <c r="E242">
        <v>4</v>
      </c>
      <c r="F242">
        <v>0</v>
      </c>
      <c r="G242" s="40">
        <v>0</v>
      </c>
      <c r="I242">
        <v>0</v>
      </c>
      <c r="J242">
        <v>0</v>
      </c>
      <c r="K242" s="40">
        <v>0</v>
      </c>
    </row>
    <row r="243" spans="1:11" x14ac:dyDescent="0.2">
      <c r="A243" t="s">
        <v>806</v>
      </c>
      <c r="B243" t="s">
        <v>1448</v>
      </c>
      <c r="C243">
        <v>246</v>
      </c>
      <c r="D243" s="33">
        <v>955300</v>
      </c>
      <c r="E243">
        <v>8</v>
      </c>
      <c r="F243">
        <v>5</v>
      </c>
      <c r="G243" s="40">
        <v>0.625</v>
      </c>
      <c r="I243">
        <v>1</v>
      </c>
      <c r="J243">
        <v>1</v>
      </c>
      <c r="K243" s="40">
        <v>1</v>
      </c>
    </row>
    <row r="244" spans="1:11" x14ac:dyDescent="0.2">
      <c r="A244" t="s">
        <v>807</v>
      </c>
      <c r="B244" t="s">
        <v>1448</v>
      </c>
      <c r="C244">
        <v>327</v>
      </c>
      <c r="D244" s="33">
        <v>507000</v>
      </c>
      <c r="E244">
        <v>3</v>
      </c>
      <c r="F244">
        <v>0</v>
      </c>
      <c r="G244" s="40">
        <v>0</v>
      </c>
      <c r="I244">
        <v>1</v>
      </c>
      <c r="J244">
        <v>0</v>
      </c>
      <c r="K244" s="40">
        <v>0</v>
      </c>
    </row>
    <row r="245" spans="1:11" x14ac:dyDescent="0.2">
      <c r="A245" t="s">
        <v>620</v>
      </c>
      <c r="B245" t="s">
        <v>300</v>
      </c>
      <c r="C245">
        <v>234</v>
      </c>
      <c r="D245" s="33">
        <v>1058450</v>
      </c>
      <c r="E245">
        <v>7</v>
      </c>
      <c r="F245">
        <v>0</v>
      </c>
      <c r="G245" s="40">
        <v>0</v>
      </c>
      <c r="I245">
        <v>1</v>
      </c>
      <c r="J245">
        <v>0</v>
      </c>
      <c r="K245" s="40">
        <v>0</v>
      </c>
    </row>
    <row r="246" spans="1:11" x14ac:dyDescent="0.2">
      <c r="A246" t="s">
        <v>868</v>
      </c>
      <c r="B246" t="s">
        <v>372</v>
      </c>
      <c r="C246">
        <v>275</v>
      </c>
      <c r="D246" s="33">
        <v>763225</v>
      </c>
      <c r="E246">
        <v>4</v>
      </c>
      <c r="F246">
        <v>3</v>
      </c>
      <c r="G246" s="40">
        <v>0.75</v>
      </c>
      <c r="I246">
        <v>0</v>
      </c>
      <c r="J246">
        <v>0</v>
      </c>
      <c r="K246" s="40">
        <v>0</v>
      </c>
    </row>
    <row r="247" spans="1:11" x14ac:dyDescent="0.2">
      <c r="A247" t="s">
        <v>695</v>
      </c>
      <c r="B247" t="s">
        <v>1100</v>
      </c>
      <c r="C247">
        <v>354</v>
      </c>
      <c r="D247" s="33">
        <v>373000</v>
      </c>
      <c r="E247">
        <v>1</v>
      </c>
      <c r="F247">
        <v>1</v>
      </c>
      <c r="G247" s="40">
        <v>1</v>
      </c>
      <c r="I247">
        <v>0</v>
      </c>
      <c r="J247">
        <v>0</v>
      </c>
      <c r="K247" s="40">
        <v>0</v>
      </c>
    </row>
    <row r="248" spans="1:11" x14ac:dyDescent="0.2">
      <c r="A248" t="s">
        <v>511</v>
      </c>
      <c r="B248" t="s">
        <v>523</v>
      </c>
      <c r="C248">
        <v>291</v>
      </c>
      <c r="D248" s="33">
        <v>689000</v>
      </c>
      <c r="E248">
        <v>5</v>
      </c>
      <c r="F248">
        <v>1</v>
      </c>
      <c r="G248" s="40">
        <v>0.2</v>
      </c>
      <c r="I248">
        <v>1</v>
      </c>
      <c r="J248">
        <v>0</v>
      </c>
      <c r="K248" s="40">
        <v>0</v>
      </c>
    </row>
    <row r="249" spans="1:11" x14ac:dyDescent="0.2">
      <c r="A249" t="s">
        <v>594</v>
      </c>
      <c r="B249" t="s">
        <v>304</v>
      </c>
      <c r="C249">
        <v>287</v>
      </c>
      <c r="D249" s="33">
        <v>710000</v>
      </c>
      <c r="E249">
        <v>3</v>
      </c>
      <c r="F249">
        <v>0</v>
      </c>
      <c r="G249" s="40">
        <v>0</v>
      </c>
      <c r="I249">
        <v>0</v>
      </c>
      <c r="J249">
        <v>0</v>
      </c>
      <c r="K249" s="40">
        <v>0</v>
      </c>
    </row>
    <row r="250" spans="1:11" x14ac:dyDescent="0.2">
      <c r="A250" t="s">
        <v>809</v>
      </c>
      <c r="B250" t="s">
        <v>991</v>
      </c>
      <c r="C250">
        <v>431</v>
      </c>
      <c r="D250" s="33">
        <v>165000</v>
      </c>
      <c r="E250">
        <v>1</v>
      </c>
      <c r="F250">
        <v>1</v>
      </c>
      <c r="G250" s="40">
        <v>1</v>
      </c>
      <c r="I250">
        <v>0</v>
      </c>
      <c r="J250">
        <v>0</v>
      </c>
      <c r="K250" s="40">
        <v>0</v>
      </c>
    </row>
    <row r="251" spans="1:11" x14ac:dyDescent="0.2">
      <c r="A251" t="s">
        <v>810</v>
      </c>
      <c r="B251" t="s">
        <v>711</v>
      </c>
      <c r="C251">
        <v>339</v>
      </c>
      <c r="D251" s="33">
        <v>467100</v>
      </c>
      <c r="E251">
        <v>5</v>
      </c>
      <c r="F251">
        <v>0</v>
      </c>
      <c r="G251" s="40">
        <v>0</v>
      </c>
      <c r="I251">
        <v>0</v>
      </c>
      <c r="J251">
        <v>0</v>
      </c>
      <c r="K251" s="40">
        <v>0</v>
      </c>
    </row>
    <row r="252" spans="1:11" x14ac:dyDescent="0.2">
      <c r="A252" t="s">
        <v>811</v>
      </c>
      <c r="B252" t="s">
        <v>300</v>
      </c>
      <c r="C252">
        <v>369</v>
      </c>
      <c r="D252" s="33">
        <v>316500</v>
      </c>
      <c r="E252">
        <v>2</v>
      </c>
      <c r="F252">
        <v>0</v>
      </c>
      <c r="G252" s="40">
        <v>0</v>
      </c>
      <c r="I252">
        <v>0</v>
      </c>
      <c r="J252">
        <v>0</v>
      </c>
      <c r="K252" s="40">
        <v>0</v>
      </c>
    </row>
    <row r="253" spans="1:11" x14ac:dyDescent="0.2">
      <c r="A253" t="s">
        <v>895</v>
      </c>
      <c r="B253" t="s">
        <v>854</v>
      </c>
      <c r="C253">
        <v>278</v>
      </c>
      <c r="D253" s="33">
        <v>754630</v>
      </c>
      <c r="E253">
        <v>3</v>
      </c>
      <c r="F253">
        <v>0</v>
      </c>
      <c r="G253" s="40">
        <v>0</v>
      </c>
      <c r="I253">
        <v>0</v>
      </c>
      <c r="J253">
        <v>0</v>
      </c>
      <c r="K253" s="40">
        <v>0</v>
      </c>
    </row>
    <row r="254" spans="1:11" x14ac:dyDescent="0.2">
      <c r="A254" t="s">
        <v>670</v>
      </c>
      <c r="B254" t="s">
        <v>1036</v>
      </c>
      <c r="C254">
        <v>214</v>
      </c>
      <c r="D254" s="33">
        <v>1181000</v>
      </c>
      <c r="E254">
        <v>6</v>
      </c>
      <c r="F254">
        <v>1</v>
      </c>
      <c r="G254" s="40">
        <v>0.16666666666666666</v>
      </c>
      <c r="I254">
        <v>0</v>
      </c>
      <c r="J254">
        <v>0</v>
      </c>
      <c r="K254" s="40">
        <v>0</v>
      </c>
    </row>
    <row r="255" spans="1:11" x14ac:dyDescent="0.2">
      <c r="A255" t="s">
        <v>1613</v>
      </c>
      <c r="B255" t="s">
        <v>1448</v>
      </c>
      <c r="C255">
        <v>415</v>
      </c>
      <c r="D255" s="33">
        <v>208400</v>
      </c>
      <c r="E255">
        <v>3</v>
      </c>
      <c r="F255">
        <v>0</v>
      </c>
      <c r="G255" s="40">
        <v>0</v>
      </c>
      <c r="I255">
        <v>0</v>
      </c>
      <c r="J255">
        <v>0</v>
      </c>
      <c r="K255" s="40">
        <v>0</v>
      </c>
    </row>
    <row r="256" spans="1:11" x14ac:dyDescent="0.2">
      <c r="A256" t="s">
        <v>896</v>
      </c>
      <c r="B256" t="s">
        <v>300</v>
      </c>
      <c r="C256">
        <v>39</v>
      </c>
      <c r="D256" s="33">
        <v>4745669</v>
      </c>
      <c r="E256">
        <v>24</v>
      </c>
      <c r="F256">
        <v>15</v>
      </c>
      <c r="G256" s="40">
        <v>0.625</v>
      </c>
      <c r="I256">
        <v>0</v>
      </c>
      <c r="J256">
        <v>0</v>
      </c>
      <c r="K256" s="40">
        <v>0</v>
      </c>
    </row>
    <row r="257" spans="1:11" x14ac:dyDescent="0.2">
      <c r="A257" t="s">
        <v>1355</v>
      </c>
      <c r="B257" t="s">
        <v>5</v>
      </c>
      <c r="C257">
        <v>108</v>
      </c>
      <c r="D257" s="33">
        <v>2345800</v>
      </c>
      <c r="E257">
        <v>13</v>
      </c>
      <c r="F257">
        <v>1</v>
      </c>
      <c r="G257" s="40">
        <v>7.6923076923076927E-2</v>
      </c>
      <c r="I257">
        <v>1</v>
      </c>
      <c r="J257">
        <v>0</v>
      </c>
      <c r="K257" s="40">
        <v>0</v>
      </c>
    </row>
    <row r="258" spans="1:11" x14ac:dyDescent="0.2">
      <c r="A258" t="s">
        <v>490</v>
      </c>
      <c r="B258" t="s">
        <v>528</v>
      </c>
      <c r="C258">
        <v>167</v>
      </c>
      <c r="D258" s="33">
        <v>1705650</v>
      </c>
      <c r="E258">
        <v>12</v>
      </c>
      <c r="F258">
        <v>3</v>
      </c>
      <c r="G258" s="40">
        <v>0.25</v>
      </c>
      <c r="I258">
        <v>3</v>
      </c>
      <c r="J258">
        <v>0</v>
      </c>
      <c r="K258" s="40">
        <v>0</v>
      </c>
    </row>
    <row r="259" spans="1:11" x14ac:dyDescent="0.2">
      <c r="A259" t="s">
        <v>671</v>
      </c>
      <c r="B259" t="s">
        <v>411</v>
      </c>
      <c r="C259">
        <v>370</v>
      </c>
      <c r="D259" s="33">
        <v>313900</v>
      </c>
      <c r="E259">
        <v>2</v>
      </c>
      <c r="F259">
        <v>0</v>
      </c>
      <c r="G259" s="40">
        <v>0</v>
      </c>
      <c r="I259">
        <v>0</v>
      </c>
      <c r="J259">
        <v>0</v>
      </c>
      <c r="K259" s="40">
        <v>0</v>
      </c>
    </row>
    <row r="260" spans="1:11" x14ac:dyDescent="0.2">
      <c r="A260" t="s">
        <v>1062</v>
      </c>
      <c r="B260" t="s">
        <v>1036</v>
      </c>
      <c r="C260">
        <v>183</v>
      </c>
      <c r="D260" s="33">
        <v>1487400</v>
      </c>
      <c r="E260">
        <v>6</v>
      </c>
      <c r="F260">
        <v>4</v>
      </c>
      <c r="G260" s="40">
        <v>0.66666666666666663</v>
      </c>
      <c r="I260">
        <v>0</v>
      </c>
      <c r="J260">
        <v>0</v>
      </c>
      <c r="K260" s="40">
        <v>0</v>
      </c>
    </row>
    <row r="261" spans="1:11" x14ac:dyDescent="0.2">
      <c r="A261" t="s">
        <v>897</v>
      </c>
      <c r="B261" t="s">
        <v>1550</v>
      </c>
      <c r="C261">
        <v>140</v>
      </c>
      <c r="D261" s="33">
        <v>1936000</v>
      </c>
      <c r="E261">
        <v>5</v>
      </c>
      <c r="F261">
        <v>0</v>
      </c>
      <c r="G261" s="40">
        <v>0</v>
      </c>
      <c r="I261">
        <v>0</v>
      </c>
      <c r="J261">
        <v>0</v>
      </c>
      <c r="K261" s="40">
        <v>0</v>
      </c>
    </row>
    <row r="262" spans="1:11" x14ac:dyDescent="0.2">
      <c r="A262" t="s">
        <v>1432</v>
      </c>
      <c r="B262" t="s">
        <v>1448</v>
      </c>
      <c r="C262">
        <v>137</v>
      </c>
      <c r="D262" s="33">
        <v>1968730</v>
      </c>
      <c r="E262">
        <v>10</v>
      </c>
      <c r="F262">
        <v>2</v>
      </c>
      <c r="G262" s="40">
        <v>0.2</v>
      </c>
      <c r="I262">
        <v>0</v>
      </c>
      <c r="J262">
        <v>0</v>
      </c>
      <c r="K262" s="40">
        <v>0</v>
      </c>
    </row>
    <row r="263" spans="1:11" x14ac:dyDescent="0.2">
      <c r="A263" t="s">
        <v>595</v>
      </c>
      <c r="B263" t="s">
        <v>1036</v>
      </c>
      <c r="C263">
        <v>53</v>
      </c>
      <c r="D263" s="33">
        <v>3871657</v>
      </c>
      <c r="E263">
        <v>24</v>
      </c>
      <c r="F263">
        <v>4</v>
      </c>
      <c r="G263" s="40">
        <v>0.16666666666666666</v>
      </c>
      <c r="I263">
        <v>2</v>
      </c>
      <c r="J263">
        <v>0</v>
      </c>
      <c r="K263" s="40">
        <v>0</v>
      </c>
    </row>
    <row r="264" spans="1:11" x14ac:dyDescent="0.2">
      <c r="A264" t="s">
        <v>1589</v>
      </c>
      <c r="B264" t="s">
        <v>1180</v>
      </c>
      <c r="C264">
        <v>303</v>
      </c>
      <c r="D264" s="33">
        <v>609500</v>
      </c>
      <c r="E264">
        <v>3</v>
      </c>
      <c r="F264">
        <v>0</v>
      </c>
      <c r="G264" s="40">
        <v>0</v>
      </c>
      <c r="I264">
        <v>0</v>
      </c>
      <c r="J264">
        <v>0</v>
      </c>
      <c r="K264" s="40">
        <v>0</v>
      </c>
    </row>
    <row r="265" spans="1:11" x14ac:dyDescent="0.2">
      <c r="A265" t="s">
        <v>1027</v>
      </c>
      <c r="B265" t="s">
        <v>1180</v>
      </c>
      <c r="C265">
        <v>293</v>
      </c>
      <c r="D265" s="33">
        <v>680400</v>
      </c>
      <c r="E265">
        <v>6</v>
      </c>
      <c r="F265">
        <v>4</v>
      </c>
      <c r="G265" s="40">
        <v>0.66666666666666663</v>
      </c>
      <c r="I265">
        <v>0</v>
      </c>
      <c r="J265">
        <v>0</v>
      </c>
      <c r="K265" s="40">
        <v>0</v>
      </c>
    </row>
    <row r="266" spans="1:11" x14ac:dyDescent="0.2">
      <c r="A266" t="s">
        <v>898</v>
      </c>
      <c r="B266" t="s">
        <v>1448</v>
      </c>
      <c r="C266">
        <v>141</v>
      </c>
      <c r="D266" s="33">
        <v>1927749</v>
      </c>
      <c r="E266">
        <v>10</v>
      </c>
      <c r="F266">
        <v>2</v>
      </c>
      <c r="G266" s="40">
        <v>0.2</v>
      </c>
      <c r="I266">
        <v>1</v>
      </c>
      <c r="J266">
        <v>0</v>
      </c>
      <c r="K266" s="40">
        <v>0</v>
      </c>
    </row>
    <row r="267" spans="1:11" x14ac:dyDescent="0.2">
      <c r="A267" t="s">
        <v>388</v>
      </c>
      <c r="B267" t="s">
        <v>5</v>
      </c>
      <c r="C267">
        <v>48</v>
      </c>
      <c r="D267" s="33">
        <v>4246229</v>
      </c>
      <c r="E267">
        <v>25</v>
      </c>
      <c r="F267">
        <v>9</v>
      </c>
      <c r="G267" s="40">
        <v>0.36</v>
      </c>
      <c r="I267">
        <v>2</v>
      </c>
      <c r="J267">
        <v>1</v>
      </c>
      <c r="K267" s="40">
        <v>0.5</v>
      </c>
    </row>
    <row r="268" spans="1:11" x14ac:dyDescent="0.2">
      <c r="A268" t="s">
        <v>627</v>
      </c>
      <c r="B268" t="s">
        <v>1036</v>
      </c>
      <c r="C268">
        <v>191</v>
      </c>
      <c r="D268" s="33">
        <v>1365600</v>
      </c>
      <c r="E268">
        <v>10</v>
      </c>
      <c r="F268">
        <v>1</v>
      </c>
      <c r="G268" s="40">
        <v>0.1</v>
      </c>
      <c r="I268">
        <v>0</v>
      </c>
      <c r="J268">
        <v>0</v>
      </c>
      <c r="K268" s="40">
        <v>0</v>
      </c>
    </row>
    <row r="269" spans="1:11" x14ac:dyDescent="0.2">
      <c r="A269" t="s">
        <v>900</v>
      </c>
      <c r="B269" t="s">
        <v>1036</v>
      </c>
      <c r="C269">
        <v>11</v>
      </c>
      <c r="D269" s="33">
        <v>9783224</v>
      </c>
      <c r="E269">
        <v>62</v>
      </c>
      <c r="F269">
        <v>10</v>
      </c>
      <c r="G269" s="40">
        <v>0.16129032258064516</v>
      </c>
      <c r="I269">
        <v>0</v>
      </c>
      <c r="J269">
        <v>0</v>
      </c>
      <c r="K269" s="40">
        <v>0</v>
      </c>
    </row>
    <row r="270" spans="1:11" x14ac:dyDescent="0.2">
      <c r="A270" t="s">
        <v>1356</v>
      </c>
      <c r="B270" t="s">
        <v>1202</v>
      </c>
      <c r="C270">
        <v>297</v>
      </c>
      <c r="D270" s="33">
        <v>662000</v>
      </c>
      <c r="E270">
        <v>2</v>
      </c>
      <c r="F270">
        <v>2</v>
      </c>
      <c r="G270" s="40">
        <v>1</v>
      </c>
      <c r="I270">
        <v>0</v>
      </c>
      <c r="J270">
        <v>0</v>
      </c>
      <c r="K270" s="40">
        <v>0</v>
      </c>
    </row>
    <row r="271" spans="1:11" x14ac:dyDescent="0.2">
      <c r="A271" t="s">
        <v>1517</v>
      </c>
      <c r="B271" t="s">
        <v>1036</v>
      </c>
      <c r="C271">
        <v>188</v>
      </c>
      <c r="D271" s="33">
        <v>1394200</v>
      </c>
      <c r="E271">
        <v>7</v>
      </c>
      <c r="F271">
        <v>0</v>
      </c>
      <c r="G271" s="40">
        <v>0</v>
      </c>
      <c r="I271">
        <v>0</v>
      </c>
      <c r="J271">
        <v>0</v>
      </c>
      <c r="K271" s="40">
        <v>0</v>
      </c>
    </row>
    <row r="272" spans="1:11" x14ac:dyDescent="0.2">
      <c r="A272" t="s">
        <v>746</v>
      </c>
      <c r="B272" t="s">
        <v>1535</v>
      </c>
      <c r="C272">
        <v>76</v>
      </c>
      <c r="D272" s="33">
        <v>3096400</v>
      </c>
      <c r="E272">
        <v>13</v>
      </c>
      <c r="F272">
        <v>7</v>
      </c>
      <c r="G272" s="40">
        <v>0.53846153846153844</v>
      </c>
      <c r="I272">
        <v>0</v>
      </c>
      <c r="J272">
        <v>0</v>
      </c>
      <c r="K272" s="40">
        <v>0</v>
      </c>
    </row>
    <row r="273" spans="1:11" x14ac:dyDescent="0.2">
      <c r="A273" t="s">
        <v>170</v>
      </c>
      <c r="B273" t="s">
        <v>1448</v>
      </c>
      <c r="C273">
        <v>144</v>
      </c>
      <c r="D273" s="33">
        <v>1906500</v>
      </c>
      <c r="E273">
        <v>11</v>
      </c>
      <c r="F273">
        <v>6</v>
      </c>
      <c r="G273" s="40">
        <v>0.54545454545454541</v>
      </c>
      <c r="I273">
        <v>0</v>
      </c>
      <c r="J273">
        <v>0</v>
      </c>
      <c r="K273" s="40">
        <v>0</v>
      </c>
    </row>
    <row r="274" spans="1:11" x14ac:dyDescent="0.2">
      <c r="A274" t="s">
        <v>901</v>
      </c>
      <c r="B274" t="s">
        <v>300</v>
      </c>
      <c r="C274">
        <v>27</v>
      </c>
      <c r="D274" s="33">
        <v>6090250</v>
      </c>
      <c r="E274">
        <v>38</v>
      </c>
      <c r="F274">
        <v>26</v>
      </c>
      <c r="G274" s="40">
        <v>0.68421052631578949</v>
      </c>
      <c r="I274">
        <v>7</v>
      </c>
      <c r="J274">
        <v>6</v>
      </c>
      <c r="K274" s="40">
        <v>0.8571428571428571</v>
      </c>
    </row>
    <row r="275" spans="1:11" x14ac:dyDescent="0.2">
      <c r="A275" t="s">
        <v>902</v>
      </c>
      <c r="B275" t="s">
        <v>523</v>
      </c>
      <c r="C275">
        <v>40</v>
      </c>
      <c r="D275" s="33">
        <v>4711430</v>
      </c>
      <c r="E275">
        <v>24</v>
      </c>
      <c r="F275">
        <v>9</v>
      </c>
      <c r="G275" s="40">
        <v>0.375</v>
      </c>
      <c r="I275">
        <v>1</v>
      </c>
      <c r="J275">
        <v>0</v>
      </c>
      <c r="K275" s="40">
        <v>0</v>
      </c>
    </row>
    <row r="276" spans="1:11" x14ac:dyDescent="0.2">
      <c r="A276" t="s">
        <v>696</v>
      </c>
      <c r="B276" t="s">
        <v>540</v>
      </c>
      <c r="C276">
        <v>283</v>
      </c>
      <c r="D276" s="33">
        <v>721300</v>
      </c>
      <c r="E276">
        <v>6</v>
      </c>
      <c r="F276">
        <v>1</v>
      </c>
      <c r="G276" s="40">
        <v>0.16666666666666666</v>
      </c>
      <c r="I276">
        <v>2</v>
      </c>
      <c r="J276">
        <v>0</v>
      </c>
      <c r="K276" s="40">
        <v>0</v>
      </c>
    </row>
    <row r="277" spans="1:11" x14ac:dyDescent="0.2">
      <c r="A277" t="s">
        <v>1492</v>
      </c>
      <c r="B277" t="s">
        <v>1478</v>
      </c>
      <c r="C277">
        <v>272</v>
      </c>
      <c r="D277" s="33">
        <v>780000</v>
      </c>
      <c r="E277">
        <v>4</v>
      </c>
      <c r="F277">
        <v>4</v>
      </c>
      <c r="G277" s="40">
        <v>1</v>
      </c>
      <c r="I277">
        <v>0</v>
      </c>
      <c r="J277">
        <v>0</v>
      </c>
      <c r="K277" s="40">
        <v>0</v>
      </c>
    </row>
    <row r="278" spans="1:11" x14ac:dyDescent="0.2">
      <c r="A278" t="s">
        <v>1357</v>
      </c>
      <c r="B278" t="s">
        <v>1202</v>
      </c>
      <c r="C278">
        <v>423</v>
      </c>
      <c r="D278" s="33">
        <v>191000</v>
      </c>
      <c r="E278">
        <v>1</v>
      </c>
      <c r="F278">
        <v>1</v>
      </c>
      <c r="G278" s="40">
        <v>1</v>
      </c>
      <c r="I278">
        <v>0</v>
      </c>
      <c r="J278">
        <v>0</v>
      </c>
      <c r="K278" s="40">
        <v>0</v>
      </c>
    </row>
    <row r="279" spans="1:11" x14ac:dyDescent="0.2">
      <c r="A279" t="s">
        <v>1028</v>
      </c>
      <c r="B279" t="s">
        <v>116</v>
      </c>
      <c r="C279">
        <v>324</v>
      </c>
      <c r="D279" s="33">
        <v>512300</v>
      </c>
      <c r="E279">
        <v>4</v>
      </c>
      <c r="F279">
        <v>3</v>
      </c>
      <c r="G279" s="40">
        <v>0.75</v>
      </c>
      <c r="I279">
        <v>0</v>
      </c>
      <c r="J279">
        <v>0</v>
      </c>
      <c r="K279" s="40">
        <v>0</v>
      </c>
    </row>
    <row r="280" spans="1:11" x14ac:dyDescent="0.2">
      <c r="A280" t="s">
        <v>1590</v>
      </c>
      <c r="B280" t="s">
        <v>1100</v>
      </c>
      <c r="C280">
        <v>365</v>
      </c>
      <c r="D280" s="33">
        <v>327000</v>
      </c>
      <c r="E280">
        <v>2</v>
      </c>
      <c r="F280">
        <v>2</v>
      </c>
      <c r="G280" s="40">
        <v>1</v>
      </c>
      <c r="I280">
        <v>0</v>
      </c>
      <c r="J280">
        <v>0</v>
      </c>
      <c r="K280" s="40">
        <v>0</v>
      </c>
    </row>
    <row r="281" spans="1:11" x14ac:dyDescent="0.2">
      <c r="A281" t="s">
        <v>1414</v>
      </c>
      <c r="B281" t="s">
        <v>1448</v>
      </c>
      <c r="C281">
        <v>207</v>
      </c>
      <c r="D281" s="33">
        <v>1221750</v>
      </c>
      <c r="E281">
        <v>7</v>
      </c>
      <c r="F281">
        <v>2</v>
      </c>
      <c r="G281" s="40">
        <v>0.2857142857142857</v>
      </c>
      <c r="I281">
        <v>0</v>
      </c>
      <c r="J281">
        <v>0</v>
      </c>
      <c r="K281" s="40">
        <v>0</v>
      </c>
    </row>
    <row r="282" spans="1:11" x14ac:dyDescent="0.2">
      <c r="A282" t="s">
        <v>905</v>
      </c>
      <c r="B282" t="s">
        <v>536</v>
      </c>
      <c r="C282">
        <v>100</v>
      </c>
      <c r="D282" s="33">
        <v>2462400</v>
      </c>
      <c r="E282">
        <v>18</v>
      </c>
      <c r="F282">
        <v>0</v>
      </c>
      <c r="G282" s="40">
        <v>0</v>
      </c>
      <c r="I282">
        <v>2</v>
      </c>
      <c r="J282">
        <v>0</v>
      </c>
      <c r="K282" s="40">
        <v>0</v>
      </c>
    </row>
    <row r="283" spans="1:11" x14ac:dyDescent="0.2">
      <c r="A283" t="s">
        <v>1591</v>
      </c>
      <c r="B283" t="s">
        <v>1100</v>
      </c>
      <c r="C283">
        <v>196</v>
      </c>
      <c r="D283" s="33">
        <v>1318900</v>
      </c>
      <c r="E283">
        <v>9</v>
      </c>
      <c r="F283">
        <v>8</v>
      </c>
      <c r="G283" s="40">
        <v>0.88888888888888884</v>
      </c>
      <c r="I283">
        <v>1</v>
      </c>
      <c r="J283">
        <v>1</v>
      </c>
      <c r="K283" s="40">
        <v>1</v>
      </c>
    </row>
    <row r="284" spans="1:11" x14ac:dyDescent="0.2">
      <c r="A284" t="s">
        <v>1592</v>
      </c>
      <c r="B284" t="s">
        <v>106</v>
      </c>
      <c r="C284">
        <v>416</v>
      </c>
      <c r="D284" s="33">
        <v>207000</v>
      </c>
      <c r="E284">
        <v>2</v>
      </c>
      <c r="F284">
        <v>1</v>
      </c>
      <c r="G284" s="40">
        <v>0.5</v>
      </c>
      <c r="I284">
        <v>1</v>
      </c>
      <c r="J284">
        <v>0</v>
      </c>
      <c r="K284" s="40">
        <v>0</v>
      </c>
    </row>
    <row r="285" spans="1:11" x14ac:dyDescent="0.2">
      <c r="A285" t="s">
        <v>514</v>
      </c>
      <c r="B285" t="s">
        <v>1547</v>
      </c>
      <c r="C285">
        <v>438</v>
      </c>
      <c r="D285" s="33">
        <v>143500</v>
      </c>
      <c r="E285">
        <v>1</v>
      </c>
      <c r="F285">
        <v>1</v>
      </c>
      <c r="G285" s="40">
        <v>1</v>
      </c>
      <c r="I285">
        <v>0</v>
      </c>
      <c r="J285">
        <v>0</v>
      </c>
      <c r="K285" s="40">
        <v>0</v>
      </c>
    </row>
    <row r="286" spans="1:11" x14ac:dyDescent="0.2">
      <c r="A286" t="s">
        <v>628</v>
      </c>
      <c r="B286" t="s">
        <v>1459</v>
      </c>
      <c r="C286">
        <v>238</v>
      </c>
      <c r="D286" s="33">
        <v>1025400</v>
      </c>
      <c r="E286">
        <v>9</v>
      </c>
      <c r="F286">
        <v>1</v>
      </c>
      <c r="G286" s="40">
        <v>0.1111111111111111</v>
      </c>
      <c r="I286">
        <v>1</v>
      </c>
      <c r="J286">
        <v>0</v>
      </c>
      <c r="K286" s="40">
        <v>0</v>
      </c>
    </row>
    <row r="287" spans="1:11" x14ac:dyDescent="0.2">
      <c r="A287" t="s">
        <v>858</v>
      </c>
      <c r="B287" t="s">
        <v>542</v>
      </c>
      <c r="C287">
        <v>175</v>
      </c>
      <c r="D287" s="33">
        <v>1565300</v>
      </c>
      <c r="E287">
        <v>9</v>
      </c>
      <c r="F287">
        <v>1</v>
      </c>
      <c r="G287" s="40">
        <v>0.1111111111111111</v>
      </c>
      <c r="I287">
        <v>0</v>
      </c>
      <c r="J287">
        <v>0</v>
      </c>
      <c r="K287" s="40">
        <v>0</v>
      </c>
    </row>
    <row r="288" spans="1:11" x14ac:dyDescent="0.2">
      <c r="A288" t="s">
        <v>1120</v>
      </c>
      <c r="B288" t="s">
        <v>1100</v>
      </c>
      <c r="C288">
        <v>56</v>
      </c>
      <c r="D288" s="33">
        <v>3829100</v>
      </c>
      <c r="E288">
        <v>22</v>
      </c>
      <c r="F288">
        <v>6</v>
      </c>
      <c r="G288" s="40">
        <v>0.27272727272727271</v>
      </c>
      <c r="I288">
        <v>2</v>
      </c>
      <c r="J288">
        <v>0</v>
      </c>
      <c r="K288" s="40">
        <v>0</v>
      </c>
    </row>
    <row r="289" spans="1:11" x14ac:dyDescent="0.2">
      <c r="A289" t="s">
        <v>1121</v>
      </c>
      <c r="B289" t="s">
        <v>300</v>
      </c>
      <c r="C289">
        <v>250</v>
      </c>
      <c r="D289" s="33">
        <v>926800</v>
      </c>
      <c r="E289">
        <v>6</v>
      </c>
      <c r="F289">
        <v>2</v>
      </c>
      <c r="G289" s="40">
        <v>0.33333333333333331</v>
      </c>
      <c r="I289">
        <v>0</v>
      </c>
      <c r="J289">
        <v>0</v>
      </c>
      <c r="K289" s="40">
        <v>0</v>
      </c>
    </row>
    <row r="290" spans="1:11" x14ac:dyDescent="0.2">
      <c r="A290" t="s">
        <v>1518</v>
      </c>
      <c r="B290" t="s">
        <v>5</v>
      </c>
      <c r="C290">
        <v>302</v>
      </c>
      <c r="D290" s="33">
        <v>609914</v>
      </c>
      <c r="E290">
        <v>6</v>
      </c>
      <c r="F290">
        <v>0</v>
      </c>
      <c r="G290" s="40">
        <v>0</v>
      </c>
      <c r="I290">
        <v>0</v>
      </c>
      <c r="J290">
        <v>0</v>
      </c>
      <c r="K290" s="40">
        <v>0</v>
      </c>
    </row>
    <row r="291" spans="1:11" x14ac:dyDescent="0.2">
      <c r="A291" t="s">
        <v>1519</v>
      </c>
      <c r="B291" t="s">
        <v>5</v>
      </c>
      <c r="C291">
        <v>146</v>
      </c>
      <c r="D291" s="33">
        <v>1891000</v>
      </c>
      <c r="E291">
        <v>9</v>
      </c>
      <c r="F291">
        <v>6</v>
      </c>
      <c r="G291" s="40">
        <v>0.66666666666666663</v>
      </c>
      <c r="I291">
        <v>0</v>
      </c>
      <c r="J291">
        <v>0</v>
      </c>
      <c r="K291" s="40">
        <v>0</v>
      </c>
    </row>
    <row r="292" spans="1:11" x14ac:dyDescent="0.2">
      <c r="A292" t="s">
        <v>870</v>
      </c>
      <c r="B292" t="s">
        <v>303</v>
      </c>
      <c r="C292">
        <v>52</v>
      </c>
      <c r="D292" s="33">
        <v>3904208</v>
      </c>
      <c r="E292">
        <v>21</v>
      </c>
      <c r="F292">
        <v>15</v>
      </c>
      <c r="G292" s="40">
        <v>0.7142857142857143</v>
      </c>
      <c r="I292">
        <v>1</v>
      </c>
      <c r="J292">
        <v>0</v>
      </c>
      <c r="K292" s="40">
        <v>0</v>
      </c>
    </row>
    <row r="293" spans="1:11" x14ac:dyDescent="0.2">
      <c r="A293" t="s">
        <v>629</v>
      </c>
      <c r="B293" t="s">
        <v>1100</v>
      </c>
      <c r="C293">
        <v>277</v>
      </c>
      <c r="D293" s="33">
        <v>755000</v>
      </c>
      <c r="E293">
        <v>3</v>
      </c>
      <c r="F293">
        <v>2</v>
      </c>
      <c r="G293" s="40">
        <v>0.66666666666666663</v>
      </c>
      <c r="I293">
        <v>0</v>
      </c>
      <c r="J293">
        <v>0</v>
      </c>
      <c r="K293" s="40">
        <v>0</v>
      </c>
    </row>
    <row r="294" spans="1:11" x14ac:dyDescent="0.2">
      <c r="A294" t="s">
        <v>598</v>
      </c>
      <c r="B294" t="s">
        <v>567</v>
      </c>
      <c r="C294">
        <v>264</v>
      </c>
      <c r="D294" s="33">
        <v>826000</v>
      </c>
      <c r="E294">
        <v>3</v>
      </c>
      <c r="F294">
        <v>0</v>
      </c>
      <c r="G294" s="40">
        <v>0</v>
      </c>
      <c r="I294">
        <v>0</v>
      </c>
      <c r="J294">
        <v>0</v>
      </c>
      <c r="K294" s="40">
        <v>0</v>
      </c>
    </row>
    <row r="295" spans="1:11" x14ac:dyDescent="0.2">
      <c r="A295" t="s">
        <v>599</v>
      </c>
      <c r="B295" t="s">
        <v>554</v>
      </c>
      <c r="C295">
        <v>119</v>
      </c>
      <c r="D295" s="33">
        <v>2212300</v>
      </c>
      <c r="E295">
        <v>20</v>
      </c>
      <c r="F295">
        <v>6</v>
      </c>
      <c r="G295" s="40">
        <v>0.3</v>
      </c>
      <c r="I295">
        <v>4</v>
      </c>
      <c r="J295">
        <v>0</v>
      </c>
      <c r="K295" s="40">
        <v>0</v>
      </c>
    </row>
    <row r="296" spans="1:11" x14ac:dyDescent="0.2">
      <c r="A296" t="s">
        <v>79</v>
      </c>
      <c r="B296" t="s">
        <v>127</v>
      </c>
      <c r="C296">
        <v>80</v>
      </c>
      <c r="D296" s="33">
        <v>2883650</v>
      </c>
      <c r="E296">
        <v>17</v>
      </c>
      <c r="F296">
        <v>3</v>
      </c>
      <c r="G296" s="40">
        <v>0.17647058823529413</v>
      </c>
      <c r="I296">
        <v>3</v>
      </c>
      <c r="J296">
        <v>0</v>
      </c>
      <c r="K296" s="40">
        <v>0</v>
      </c>
    </row>
    <row r="297" spans="1:11" x14ac:dyDescent="0.2">
      <c r="A297" t="s">
        <v>938</v>
      </c>
      <c r="B297" t="s">
        <v>300</v>
      </c>
      <c r="C297">
        <v>186</v>
      </c>
      <c r="D297" s="33">
        <v>1428660</v>
      </c>
      <c r="E297">
        <v>8</v>
      </c>
      <c r="F297">
        <v>0</v>
      </c>
      <c r="G297" s="40">
        <v>0</v>
      </c>
      <c r="I297">
        <v>0</v>
      </c>
      <c r="J297">
        <v>0</v>
      </c>
      <c r="K297" s="40">
        <v>0</v>
      </c>
    </row>
    <row r="298" spans="1:11" x14ac:dyDescent="0.2">
      <c r="A298" t="s">
        <v>1063</v>
      </c>
      <c r="B298" t="s">
        <v>300</v>
      </c>
      <c r="C298">
        <v>44</v>
      </c>
      <c r="D298" s="33">
        <v>4498700</v>
      </c>
      <c r="E298">
        <v>20</v>
      </c>
      <c r="F298">
        <v>2</v>
      </c>
      <c r="G298" s="40">
        <v>0.1</v>
      </c>
      <c r="I298">
        <v>0</v>
      </c>
      <c r="J298">
        <v>0</v>
      </c>
      <c r="K298" s="40">
        <v>0</v>
      </c>
    </row>
    <row r="299" spans="1:11" x14ac:dyDescent="0.2">
      <c r="A299" t="s">
        <v>80</v>
      </c>
      <c r="B299" t="s">
        <v>1099</v>
      </c>
      <c r="C299">
        <v>227</v>
      </c>
      <c r="D299" s="33">
        <v>1110750</v>
      </c>
      <c r="E299">
        <v>7</v>
      </c>
      <c r="F299">
        <v>2</v>
      </c>
      <c r="G299" s="40">
        <v>0.2857142857142857</v>
      </c>
      <c r="I299">
        <v>0</v>
      </c>
      <c r="J299">
        <v>0</v>
      </c>
      <c r="K299" s="40">
        <v>0</v>
      </c>
    </row>
    <row r="300" spans="1:11" x14ac:dyDescent="0.2">
      <c r="A300" t="s">
        <v>389</v>
      </c>
      <c r="B300" t="s">
        <v>959</v>
      </c>
      <c r="C300">
        <v>286</v>
      </c>
      <c r="D300" s="33">
        <v>717780</v>
      </c>
      <c r="E300">
        <v>6</v>
      </c>
      <c r="F300">
        <v>1</v>
      </c>
      <c r="G300" s="40">
        <v>0.16666666666666666</v>
      </c>
      <c r="I300">
        <v>0</v>
      </c>
      <c r="J300">
        <v>0</v>
      </c>
      <c r="K300" s="40">
        <v>0</v>
      </c>
    </row>
    <row r="301" spans="1:11" x14ac:dyDescent="0.2">
      <c r="A301" t="s">
        <v>1340</v>
      </c>
      <c r="B301" t="s">
        <v>761</v>
      </c>
      <c r="C301">
        <v>323</v>
      </c>
      <c r="D301" s="33">
        <v>514250</v>
      </c>
      <c r="E301">
        <v>8</v>
      </c>
      <c r="F301">
        <v>1</v>
      </c>
      <c r="G301" s="40">
        <v>0.125</v>
      </c>
      <c r="I301">
        <v>0</v>
      </c>
      <c r="J301">
        <v>0</v>
      </c>
      <c r="K301" s="40">
        <v>0</v>
      </c>
    </row>
    <row r="302" spans="1:11" x14ac:dyDescent="0.2">
      <c r="A302" t="s">
        <v>1614</v>
      </c>
      <c r="B302" t="s">
        <v>554</v>
      </c>
      <c r="C302">
        <v>411</v>
      </c>
      <c r="D302" s="33">
        <v>213000</v>
      </c>
      <c r="E302">
        <v>1</v>
      </c>
      <c r="F302">
        <v>0</v>
      </c>
      <c r="G302" s="40">
        <v>0</v>
      </c>
      <c r="I302">
        <v>0</v>
      </c>
      <c r="J302">
        <v>0</v>
      </c>
      <c r="K302" s="40">
        <v>0</v>
      </c>
    </row>
    <row r="303" spans="1:11" x14ac:dyDescent="0.2">
      <c r="A303" t="s">
        <v>1615</v>
      </c>
      <c r="B303" t="s">
        <v>1572</v>
      </c>
      <c r="C303">
        <v>396</v>
      </c>
      <c r="D303" s="33">
        <v>235000</v>
      </c>
      <c r="E303">
        <v>1</v>
      </c>
      <c r="F303">
        <v>0</v>
      </c>
      <c r="G303" s="40">
        <v>0</v>
      </c>
      <c r="I303">
        <v>0</v>
      </c>
      <c r="J303">
        <v>0</v>
      </c>
      <c r="K303" s="40">
        <v>0</v>
      </c>
    </row>
    <row r="304" spans="1:11" x14ac:dyDescent="0.2">
      <c r="A304" t="s">
        <v>492</v>
      </c>
      <c r="B304" t="s">
        <v>1180</v>
      </c>
      <c r="C304">
        <v>147</v>
      </c>
      <c r="D304" s="33">
        <v>1881012</v>
      </c>
      <c r="E304">
        <v>11</v>
      </c>
      <c r="F304">
        <v>5</v>
      </c>
      <c r="G304" s="40">
        <v>0.45454545454545453</v>
      </c>
      <c r="I304">
        <v>0</v>
      </c>
      <c r="J304">
        <v>0</v>
      </c>
      <c r="K304" s="40">
        <v>0</v>
      </c>
    </row>
    <row r="305" spans="1:11" x14ac:dyDescent="0.2">
      <c r="A305" t="s">
        <v>1520</v>
      </c>
      <c r="B305" t="s">
        <v>1099</v>
      </c>
      <c r="C305">
        <v>155</v>
      </c>
      <c r="D305" s="33">
        <v>1812600</v>
      </c>
      <c r="E305">
        <v>12</v>
      </c>
      <c r="F305">
        <v>2</v>
      </c>
      <c r="G305" s="40">
        <v>0.16666666666666666</v>
      </c>
      <c r="I305">
        <v>0</v>
      </c>
      <c r="J305">
        <v>0</v>
      </c>
      <c r="K305" s="40">
        <v>0</v>
      </c>
    </row>
    <row r="306" spans="1:11" x14ac:dyDescent="0.2">
      <c r="A306" t="s">
        <v>859</v>
      </c>
      <c r="B306" t="s">
        <v>1046</v>
      </c>
      <c r="C306">
        <v>83</v>
      </c>
      <c r="D306" s="33">
        <v>2818400</v>
      </c>
      <c r="E306">
        <v>20</v>
      </c>
      <c r="F306">
        <v>4</v>
      </c>
      <c r="G306" s="40">
        <v>0.2</v>
      </c>
      <c r="I306">
        <v>1</v>
      </c>
      <c r="J306">
        <v>0</v>
      </c>
      <c r="K306" s="40">
        <v>0</v>
      </c>
    </row>
    <row r="307" spans="1:11" x14ac:dyDescent="0.2">
      <c r="A307" t="s">
        <v>1341</v>
      </c>
      <c r="B307" t="s">
        <v>300</v>
      </c>
      <c r="C307">
        <v>153</v>
      </c>
      <c r="D307" s="33">
        <v>1835300</v>
      </c>
      <c r="E307">
        <v>11</v>
      </c>
      <c r="F307">
        <v>5</v>
      </c>
      <c r="G307" s="40">
        <v>0.45454545454545453</v>
      </c>
      <c r="I307">
        <v>0</v>
      </c>
      <c r="J307">
        <v>0</v>
      </c>
      <c r="K307" s="40">
        <v>0</v>
      </c>
    </row>
    <row r="308" spans="1:11" x14ac:dyDescent="0.2">
      <c r="A308" t="s">
        <v>1593</v>
      </c>
      <c r="B308" t="s">
        <v>1448</v>
      </c>
      <c r="C308">
        <v>352</v>
      </c>
      <c r="D308" s="33">
        <v>393900</v>
      </c>
      <c r="E308">
        <v>2</v>
      </c>
      <c r="F308">
        <v>0</v>
      </c>
      <c r="G308" s="40">
        <v>0</v>
      </c>
      <c r="I308">
        <v>0</v>
      </c>
      <c r="J308">
        <v>0</v>
      </c>
      <c r="K308" s="40">
        <v>0</v>
      </c>
    </row>
    <row r="309" spans="1:11" x14ac:dyDescent="0.2">
      <c r="A309" t="s">
        <v>939</v>
      </c>
      <c r="B309" t="s">
        <v>1099</v>
      </c>
      <c r="C309">
        <v>427</v>
      </c>
      <c r="D309" s="33">
        <v>177750</v>
      </c>
      <c r="E309">
        <v>2</v>
      </c>
      <c r="F309">
        <v>0</v>
      </c>
      <c r="G309" s="40">
        <v>0</v>
      </c>
      <c r="I309">
        <v>0</v>
      </c>
      <c r="J309">
        <v>0</v>
      </c>
      <c r="K309" s="40">
        <v>0</v>
      </c>
    </row>
    <row r="310" spans="1:11" x14ac:dyDescent="0.2">
      <c r="A310" t="s">
        <v>516</v>
      </c>
      <c r="B310" t="s">
        <v>1099</v>
      </c>
      <c r="C310">
        <v>432</v>
      </c>
      <c r="D310" s="33">
        <v>162700</v>
      </c>
      <c r="E310">
        <v>2</v>
      </c>
      <c r="F310">
        <v>0</v>
      </c>
      <c r="G310" s="40">
        <v>0</v>
      </c>
      <c r="I310">
        <v>0</v>
      </c>
      <c r="J310">
        <v>0</v>
      </c>
      <c r="K310" s="40">
        <v>0</v>
      </c>
    </row>
    <row r="311" spans="1:11" x14ac:dyDescent="0.2">
      <c r="A311" t="s">
        <v>940</v>
      </c>
      <c r="B311" t="s">
        <v>554</v>
      </c>
      <c r="C311">
        <v>322</v>
      </c>
      <c r="D311" s="33">
        <v>516099</v>
      </c>
      <c r="E311">
        <v>11</v>
      </c>
      <c r="F311">
        <v>0</v>
      </c>
      <c r="G311" s="40">
        <v>0</v>
      </c>
      <c r="I311">
        <v>0</v>
      </c>
      <c r="J311">
        <v>0</v>
      </c>
      <c r="K311" s="40">
        <v>0</v>
      </c>
    </row>
    <row r="312" spans="1:11" x14ac:dyDescent="0.2">
      <c r="A312" t="s">
        <v>390</v>
      </c>
      <c r="B312" t="s">
        <v>118</v>
      </c>
      <c r="C312">
        <v>451</v>
      </c>
      <c r="D312" s="33">
        <v>119900</v>
      </c>
      <c r="E312">
        <v>1</v>
      </c>
      <c r="F312">
        <v>1</v>
      </c>
      <c r="G312" s="40">
        <v>1</v>
      </c>
      <c r="I312">
        <v>1</v>
      </c>
      <c r="J312">
        <v>1</v>
      </c>
      <c r="K312" s="40">
        <v>1</v>
      </c>
    </row>
    <row r="313" spans="1:11" x14ac:dyDescent="0.2">
      <c r="A313" t="s">
        <v>1521</v>
      </c>
      <c r="B313" t="s">
        <v>1099</v>
      </c>
      <c r="C313">
        <v>225</v>
      </c>
      <c r="D313" s="33">
        <v>1115700</v>
      </c>
      <c r="E313">
        <v>9</v>
      </c>
      <c r="F313">
        <v>1</v>
      </c>
      <c r="G313" s="40">
        <v>0.1111111111111111</v>
      </c>
      <c r="I313">
        <v>0</v>
      </c>
      <c r="J313">
        <v>0</v>
      </c>
      <c r="K313" s="40">
        <v>0</v>
      </c>
    </row>
    <row r="314" spans="1:11" x14ac:dyDescent="0.2">
      <c r="A314" t="s">
        <v>747</v>
      </c>
      <c r="B314" t="s">
        <v>1448</v>
      </c>
      <c r="C314">
        <v>61</v>
      </c>
      <c r="D314" s="33">
        <v>3619823</v>
      </c>
      <c r="E314">
        <v>19</v>
      </c>
      <c r="F314">
        <v>6</v>
      </c>
      <c r="G314" s="40">
        <v>0.31578947368421051</v>
      </c>
      <c r="I314">
        <v>0</v>
      </c>
      <c r="J314">
        <v>0</v>
      </c>
      <c r="K314" s="40">
        <v>0</v>
      </c>
    </row>
    <row r="315" spans="1:11" x14ac:dyDescent="0.2">
      <c r="A315" t="s">
        <v>1029</v>
      </c>
      <c r="B315" t="s">
        <v>1076</v>
      </c>
      <c r="C315">
        <v>134</v>
      </c>
      <c r="D315" s="33">
        <v>1983000</v>
      </c>
      <c r="E315">
        <v>7</v>
      </c>
      <c r="F315">
        <v>0</v>
      </c>
      <c r="G315" s="40">
        <v>0</v>
      </c>
      <c r="I315">
        <v>2</v>
      </c>
      <c r="J315">
        <v>0</v>
      </c>
      <c r="K315" s="40">
        <v>0</v>
      </c>
    </row>
    <row r="316" spans="1:11" x14ac:dyDescent="0.2">
      <c r="A316" t="s">
        <v>1493</v>
      </c>
      <c r="B316" t="s">
        <v>523</v>
      </c>
      <c r="C316">
        <v>282</v>
      </c>
      <c r="D316" s="33">
        <v>729600</v>
      </c>
      <c r="E316">
        <v>4</v>
      </c>
      <c r="F316">
        <v>1</v>
      </c>
      <c r="G316" s="40">
        <v>0.25</v>
      </c>
      <c r="I316">
        <v>0</v>
      </c>
      <c r="J316">
        <v>0</v>
      </c>
      <c r="K316" s="40">
        <v>0</v>
      </c>
    </row>
    <row r="317" spans="1:11" x14ac:dyDescent="0.2">
      <c r="A317" t="s">
        <v>941</v>
      </c>
      <c r="B317" t="s">
        <v>1100</v>
      </c>
      <c r="C317">
        <v>92</v>
      </c>
      <c r="D317" s="33">
        <v>2613600</v>
      </c>
      <c r="E317">
        <v>19</v>
      </c>
      <c r="F317">
        <v>12</v>
      </c>
      <c r="G317" s="40">
        <v>0.63157894736842102</v>
      </c>
      <c r="I317">
        <v>2</v>
      </c>
      <c r="J317">
        <v>2</v>
      </c>
      <c r="K317" s="40">
        <v>1</v>
      </c>
    </row>
    <row r="318" spans="1:11" x14ac:dyDescent="0.2">
      <c r="A318" t="s">
        <v>1616</v>
      </c>
      <c r="B318" t="s">
        <v>1099</v>
      </c>
      <c r="C318">
        <v>456</v>
      </c>
      <c r="D318" s="33">
        <v>105000</v>
      </c>
      <c r="E318">
        <v>1</v>
      </c>
      <c r="F318">
        <v>0</v>
      </c>
      <c r="G318" s="40">
        <v>0</v>
      </c>
      <c r="I318">
        <v>0</v>
      </c>
      <c r="J318">
        <v>0</v>
      </c>
      <c r="K318" s="40">
        <v>0</v>
      </c>
    </row>
    <row r="319" spans="1:11" x14ac:dyDescent="0.2">
      <c r="A319" t="s">
        <v>943</v>
      </c>
      <c r="B319" t="s">
        <v>374</v>
      </c>
      <c r="C319">
        <v>392</v>
      </c>
      <c r="D319" s="33">
        <v>255000</v>
      </c>
      <c r="E319">
        <v>2</v>
      </c>
      <c r="F319">
        <v>0</v>
      </c>
      <c r="G319" s="40">
        <v>0</v>
      </c>
      <c r="I319">
        <v>0</v>
      </c>
      <c r="J319">
        <v>0</v>
      </c>
      <c r="K319" s="40">
        <v>0</v>
      </c>
    </row>
    <row r="320" spans="1:11" x14ac:dyDescent="0.2">
      <c r="A320" t="s">
        <v>1466</v>
      </c>
      <c r="B320" t="s">
        <v>1478</v>
      </c>
      <c r="C320">
        <v>446</v>
      </c>
      <c r="D320" s="33">
        <v>124900</v>
      </c>
      <c r="E320">
        <v>1</v>
      </c>
      <c r="F320">
        <v>1</v>
      </c>
      <c r="G320" s="40">
        <v>1</v>
      </c>
      <c r="I320">
        <v>0</v>
      </c>
      <c r="J320">
        <v>0</v>
      </c>
      <c r="K320" s="40">
        <v>0</v>
      </c>
    </row>
    <row r="321" spans="1:11" x14ac:dyDescent="0.2">
      <c r="A321" t="s">
        <v>601</v>
      </c>
      <c r="B321" t="s">
        <v>1099</v>
      </c>
      <c r="C321">
        <v>178</v>
      </c>
      <c r="D321" s="33">
        <v>1555825</v>
      </c>
      <c r="E321">
        <v>8</v>
      </c>
      <c r="F321">
        <v>3</v>
      </c>
      <c r="G321" s="40">
        <v>0.375</v>
      </c>
      <c r="I321">
        <v>1</v>
      </c>
      <c r="J321">
        <v>0</v>
      </c>
      <c r="K321" s="40">
        <v>0</v>
      </c>
    </row>
    <row r="322" spans="1:11" x14ac:dyDescent="0.2">
      <c r="A322" t="s">
        <v>602</v>
      </c>
      <c r="B322" t="s">
        <v>0</v>
      </c>
      <c r="C322">
        <v>368</v>
      </c>
      <c r="D322" s="33">
        <v>320000</v>
      </c>
      <c r="E322">
        <v>2</v>
      </c>
      <c r="F322">
        <v>2</v>
      </c>
      <c r="G322" s="40">
        <v>1</v>
      </c>
      <c r="I322">
        <v>1</v>
      </c>
      <c r="J322">
        <v>1</v>
      </c>
      <c r="K322" s="40">
        <v>1</v>
      </c>
    </row>
    <row r="323" spans="1:11" x14ac:dyDescent="0.2">
      <c r="A323" t="s">
        <v>946</v>
      </c>
      <c r="B323" t="s">
        <v>299</v>
      </c>
      <c r="C323">
        <v>321</v>
      </c>
      <c r="D323" s="33">
        <v>519345</v>
      </c>
      <c r="E323">
        <v>5</v>
      </c>
      <c r="F323">
        <v>1</v>
      </c>
      <c r="G323" s="40">
        <v>0.2</v>
      </c>
      <c r="I323">
        <v>0</v>
      </c>
      <c r="J323">
        <v>0</v>
      </c>
      <c r="K323" s="40">
        <v>0</v>
      </c>
    </row>
    <row r="324" spans="1:11" x14ac:dyDescent="0.2">
      <c r="A324" t="s">
        <v>947</v>
      </c>
      <c r="B324" t="s">
        <v>1476</v>
      </c>
      <c r="C324">
        <v>9</v>
      </c>
      <c r="D324" s="33">
        <v>13081090</v>
      </c>
      <c r="E324">
        <v>58</v>
      </c>
      <c r="F324">
        <v>14</v>
      </c>
      <c r="G324" s="40">
        <v>0.2413793103448276</v>
      </c>
      <c r="I324">
        <v>13</v>
      </c>
      <c r="J324">
        <v>1</v>
      </c>
      <c r="K324" s="40">
        <v>7.6923076923076927E-2</v>
      </c>
    </row>
    <row r="325" spans="1:11" x14ac:dyDescent="0.2">
      <c r="A325" t="s">
        <v>948</v>
      </c>
      <c r="B325" t="s">
        <v>1036</v>
      </c>
      <c r="C325">
        <v>181</v>
      </c>
      <c r="D325" s="33">
        <v>1511854</v>
      </c>
      <c r="E325">
        <v>9</v>
      </c>
      <c r="F325">
        <v>2</v>
      </c>
      <c r="G325" s="40">
        <v>0.22222222222222221</v>
      </c>
      <c r="I325">
        <v>3</v>
      </c>
      <c r="J325">
        <v>0</v>
      </c>
      <c r="K325" s="40">
        <v>0</v>
      </c>
    </row>
    <row r="326" spans="1:11" x14ac:dyDescent="0.2">
      <c r="A326" t="s">
        <v>447</v>
      </c>
      <c r="B326" t="s">
        <v>5</v>
      </c>
      <c r="C326">
        <v>418</v>
      </c>
      <c r="D326" s="33">
        <v>197000</v>
      </c>
      <c r="E326">
        <v>1</v>
      </c>
      <c r="F326">
        <v>0</v>
      </c>
      <c r="G326" s="40">
        <v>0</v>
      </c>
      <c r="I326">
        <v>0</v>
      </c>
      <c r="J326">
        <v>0</v>
      </c>
      <c r="K326" s="40">
        <v>0</v>
      </c>
    </row>
    <row r="327" spans="1:11" x14ac:dyDescent="0.2">
      <c r="A327" t="s">
        <v>630</v>
      </c>
      <c r="B327" t="s">
        <v>5</v>
      </c>
      <c r="C327">
        <v>89</v>
      </c>
      <c r="D327" s="33">
        <v>2692391</v>
      </c>
      <c r="E327">
        <v>13</v>
      </c>
      <c r="F327">
        <v>4</v>
      </c>
      <c r="G327" s="40">
        <v>0.30769230769230771</v>
      </c>
      <c r="I327">
        <v>0</v>
      </c>
      <c r="J327">
        <v>0</v>
      </c>
      <c r="K327" s="40">
        <v>0</v>
      </c>
    </row>
    <row r="328" spans="1:11" x14ac:dyDescent="0.2">
      <c r="A328" t="s">
        <v>950</v>
      </c>
      <c r="B328" t="s">
        <v>564</v>
      </c>
      <c r="C328">
        <v>133</v>
      </c>
      <c r="D328" s="33">
        <v>1991400</v>
      </c>
      <c r="E328">
        <v>8</v>
      </c>
      <c r="F328">
        <v>6</v>
      </c>
      <c r="G328" s="40">
        <v>0.75</v>
      </c>
      <c r="I328">
        <v>1</v>
      </c>
      <c r="J328">
        <v>1</v>
      </c>
      <c r="K328" s="40">
        <v>1</v>
      </c>
    </row>
    <row r="329" spans="1:11" x14ac:dyDescent="0.2">
      <c r="A329" t="s">
        <v>493</v>
      </c>
      <c r="B329" t="s">
        <v>1036</v>
      </c>
      <c r="C329">
        <v>243</v>
      </c>
      <c r="D329" s="33">
        <v>972040</v>
      </c>
      <c r="E329">
        <v>7</v>
      </c>
      <c r="F329">
        <v>1</v>
      </c>
      <c r="G329" s="40">
        <v>0.14285714285714285</v>
      </c>
      <c r="I329">
        <v>0</v>
      </c>
      <c r="J329">
        <v>0</v>
      </c>
      <c r="K329" s="40">
        <v>0</v>
      </c>
    </row>
    <row r="330" spans="1:11" x14ac:dyDescent="0.2">
      <c r="A330" t="s">
        <v>1435</v>
      </c>
      <c r="B330" t="s">
        <v>1267</v>
      </c>
      <c r="C330">
        <v>329</v>
      </c>
      <c r="D330" s="33">
        <v>499800</v>
      </c>
      <c r="E330">
        <v>2</v>
      </c>
      <c r="F330">
        <v>0</v>
      </c>
      <c r="G330" s="40">
        <v>0</v>
      </c>
      <c r="I330">
        <v>1</v>
      </c>
      <c r="J330">
        <v>0</v>
      </c>
      <c r="K330" s="40">
        <v>0</v>
      </c>
    </row>
    <row r="331" spans="1:11" x14ac:dyDescent="0.2">
      <c r="A331" t="s">
        <v>1617</v>
      </c>
      <c r="B331" t="s">
        <v>1562</v>
      </c>
      <c r="C331">
        <v>448</v>
      </c>
      <c r="D331" s="33">
        <v>122000</v>
      </c>
      <c r="E331">
        <v>1</v>
      </c>
      <c r="F331">
        <v>1</v>
      </c>
      <c r="G331" s="40">
        <v>1</v>
      </c>
      <c r="I331">
        <v>0</v>
      </c>
      <c r="J331">
        <v>0</v>
      </c>
      <c r="K331" s="40">
        <v>0</v>
      </c>
    </row>
    <row r="332" spans="1:11" x14ac:dyDescent="0.2">
      <c r="A332" t="s">
        <v>1326</v>
      </c>
      <c r="B332" t="s">
        <v>300</v>
      </c>
      <c r="C332">
        <v>261</v>
      </c>
      <c r="D332" s="33">
        <v>858000</v>
      </c>
      <c r="E332">
        <v>7</v>
      </c>
      <c r="F332">
        <v>1</v>
      </c>
      <c r="G332" s="40">
        <v>0.14285714285714285</v>
      </c>
      <c r="I332">
        <v>0</v>
      </c>
      <c r="J332">
        <v>0</v>
      </c>
      <c r="K332" s="40">
        <v>0</v>
      </c>
    </row>
    <row r="333" spans="1:11" x14ac:dyDescent="0.2">
      <c r="A333" t="s">
        <v>517</v>
      </c>
      <c r="B333" t="s">
        <v>1099</v>
      </c>
      <c r="C333">
        <v>123</v>
      </c>
      <c r="D333" s="33">
        <v>2146023</v>
      </c>
      <c r="E333">
        <v>11</v>
      </c>
      <c r="F333">
        <v>2</v>
      </c>
      <c r="G333" s="40">
        <v>0.18181818181818182</v>
      </c>
      <c r="I333">
        <v>0</v>
      </c>
      <c r="J333">
        <v>0</v>
      </c>
      <c r="K333" s="40">
        <v>0</v>
      </c>
    </row>
    <row r="334" spans="1:11" x14ac:dyDescent="0.2">
      <c r="A334" t="s">
        <v>1618</v>
      </c>
      <c r="B334" t="s">
        <v>1561</v>
      </c>
      <c r="C334">
        <v>326</v>
      </c>
      <c r="D334" s="33">
        <v>508000</v>
      </c>
      <c r="E334">
        <v>2</v>
      </c>
      <c r="F334">
        <v>1</v>
      </c>
      <c r="G334" s="40">
        <v>0.5</v>
      </c>
      <c r="I334">
        <v>0</v>
      </c>
      <c r="J334">
        <v>0</v>
      </c>
      <c r="K334" s="40">
        <v>0</v>
      </c>
    </row>
    <row r="335" spans="1:11" x14ac:dyDescent="0.2">
      <c r="A335" t="s">
        <v>952</v>
      </c>
      <c r="B335" t="s">
        <v>300</v>
      </c>
      <c r="C335">
        <v>346</v>
      </c>
      <c r="D335" s="33">
        <v>418450</v>
      </c>
      <c r="E335">
        <v>5</v>
      </c>
      <c r="F335">
        <v>1</v>
      </c>
      <c r="G335" s="40">
        <v>0.2</v>
      </c>
      <c r="I335">
        <v>0</v>
      </c>
      <c r="J335">
        <v>0</v>
      </c>
      <c r="K335" s="40">
        <v>0</v>
      </c>
    </row>
    <row r="336" spans="1:11" x14ac:dyDescent="0.2">
      <c r="A336" t="s">
        <v>676</v>
      </c>
      <c r="B336" t="s">
        <v>300</v>
      </c>
      <c r="C336">
        <v>158</v>
      </c>
      <c r="D336" s="33">
        <v>1783000</v>
      </c>
      <c r="E336">
        <v>6</v>
      </c>
      <c r="F336">
        <v>3</v>
      </c>
      <c r="G336" s="40">
        <v>0.5</v>
      </c>
      <c r="I336">
        <v>0</v>
      </c>
      <c r="J336">
        <v>0</v>
      </c>
      <c r="K336" s="40">
        <v>0</v>
      </c>
    </row>
    <row r="337" spans="1:11" x14ac:dyDescent="0.2">
      <c r="A337" t="s">
        <v>1522</v>
      </c>
      <c r="B337" t="s">
        <v>523</v>
      </c>
      <c r="C337">
        <v>372</v>
      </c>
      <c r="D337" s="33">
        <v>296000</v>
      </c>
      <c r="E337">
        <v>2</v>
      </c>
      <c r="F337">
        <v>0</v>
      </c>
      <c r="G337" s="40">
        <v>0</v>
      </c>
      <c r="I337">
        <v>0</v>
      </c>
      <c r="J337">
        <v>0</v>
      </c>
      <c r="K337" s="40">
        <v>0</v>
      </c>
    </row>
    <row r="338" spans="1:11" x14ac:dyDescent="0.2">
      <c r="A338" t="s">
        <v>603</v>
      </c>
      <c r="B338" t="s">
        <v>916</v>
      </c>
      <c r="C338">
        <v>229</v>
      </c>
      <c r="D338" s="33">
        <v>1098500</v>
      </c>
      <c r="E338">
        <v>5</v>
      </c>
      <c r="F338">
        <v>4</v>
      </c>
      <c r="G338" s="40">
        <v>0.8</v>
      </c>
      <c r="I338">
        <v>1</v>
      </c>
      <c r="J338">
        <v>1</v>
      </c>
      <c r="K338" s="40">
        <v>1</v>
      </c>
    </row>
    <row r="339" spans="1:11" x14ac:dyDescent="0.2">
      <c r="A339" t="s">
        <v>272</v>
      </c>
      <c r="B339" t="s">
        <v>986</v>
      </c>
      <c r="C339">
        <v>206</v>
      </c>
      <c r="D339" s="33">
        <v>1224950</v>
      </c>
      <c r="E339">
        <v>8</v>
      </c>
      <c r="F339">
        <v>6</v>
      </c>
      <c r="G339" s="40">
        <v>0.75</v>
      </c>
      <c r="I339">
        <v>0</v>
      </c>
      <c r="J339">
        <v>0</v>
      </c>
      <c r="K339" s="40">
        <v>0</v>
      </c>
    </row>
    <row r="340" spans="1:11" x14ac:dyDescent="0.2">
      <c r="A340" t="s">
        <v>273</v>
      </c>
      <c r="B340" t="s">
        <v>300</v>
      </c>
      <c r="C340">
        <v>318</v>
      </c>
      <c r="D340" s="33">
        <v>532900</v>
      </c>
      <c r="E340">
        <v>4</v>
      </c>
      <c r="F340">
        <v>2</v>
      </c>
      <c r="G340" s="40">
        <v>0.5</v>
      </c>
      <c r="I340">
        <v>0</v>
      </c>
      <c r="J340">
        <v>0</v>
      </c>
      <c r="K340" s="40">
        <v>0</v>
      </c>
    </row>
    <row r="341" spans="1:11" x14ac:dyDescent="0.2">
      <c r="A341" t="s">
        <v>1619</v>
      </c>
      <c r="B341" t="s">
        <v>1550</v>
      </c>
      <c r="C341">
        <v>471</v>
      </c>
      <c r="D341" s="33">
        <v>52380</v>
      </c>
      <c r="E341">
        <v>1</v>
      </c>
      <c r="F341">
        <v>0</v>
      </c>
      <c r="G341" s="40">
        <v>0</v>
      </c>
      <c r="I341">
        <v>0</v>
      </c>
      <c r="J341">
        <v>0</v>
      </c>
      <c r="K341" s="40">
        <v>0</v>
      </c>
    </row>
    <row r="342" spans="1:11" x14ac:dyDescent="0.2">
      <c r="A342" t="s">
        <v>1185</v>
      </c>
      <c r="B342" t="s">
        <v>5</v>
      </c>
      <c r="C342">
        <v>289</v>
      </c>
      <c r="D342" s="33">
        <v>700817</v>
      </c>
      <c r="E342">
        <v>5</v>
      </c>
      <c r="F342">
        <v>0</v>
      </c>
      <c r="G342" s="40">
        <v>0</v>
      </c>
      <c r="I342">
        <v>0</v>
      </c>
      <c r="J342">
        <v>0</v>
      </c>
      <c r="K342" s="40">
        <v>0</v>
      </c>
    </row>
    <row r="343" spans="1:11" x14ac:dyDescent="0.2">
      <c r="A343" t="s">
        <v>1436</v>
      </c>
      <c r="B343" t="s">
        <v>523</v>
      </c>
      <c r="C343">
        <v>304</v>
      </c>
      <c r="D343" s="33">
        <v>603300</v>
      </c>
      <c r="E343">
        <v>4</v>
      </c>
      <c r="F343">
        <v>1</v>
      </c>
      <c r="G343" s="40">
        <v>0.25</v>
      </c>
      <c r="I343">
        <v>0</v>
      </c>
      <c r="J343">
        <v>0</v>
      </c>
      <c r="K343" s="40">
        <v>0</v>
      </c>
    </row>
    <row r="344" spans="1:11" x14ac:dyDescent="0.2">
      <c r="A344" t="s">
        <v>1620</v>
      </c>
      <c r="B344" t="s">
        <v>1176</v>
      </c>
      <c r="C344">
        <v>377</v>
      </c>
      <c r="D344" s="33">
        <v>289000</v>
      </c>
      <c r="E344">
        <v>2</v>
      </c>
      <c r="F344">
        <v>2</v>
      </c>
      <c r="G344" s="40">
        <v>1</v>
      </c>
      <c r="I344">
        <v>0</v>
      </c>
      <c r="J344">
        <v>0</v>
      </c>
      <c r="K344" s="40">
        <v>0</v>
      </c>
    </row>
    <row r="345" spans="1:11" x14ac:dyDescent="0.2">
      <c r="A345" t="s">
        <v>781</v>
      </c>
      <c r="B345" t="s">
        <v>531</v>
      </c>
      <c r="C345">
        <v>450</v>
      </c>
      <c r="D345" s="33">
        <v>120000</v>
      </c>
      <c r="E345">
        <v>1</v>
      </c>
      <c r="F345">
        <v>1</v>
      </c>
      <c r="G345" s="40">
        <v>1</v>
      </c>
      <c r="I345">
        <v>0</v>
      </c>
      <c r="J345">
        <v>0</v>
      </c>
      <c r="K345" s="40">
        <v>0</v>
      </c>
    </row>
    <row r="346" spans="1:11" x14ac:dyDescent="0.2">
      <c r="A346" t="s">
        <v>274</v>
      </c>
      <c r="B346" t="s">
        <v>324</v>
      </c>
      <c r="C346">
        <v>90</v>
      </c>
      <c r="D346" s="33">
        <v>2673900</v>
      </c>
      <c r="E346">
        <v>11</v>
      </c>
      <c r="F346">
        <v>6</v>
      </c>
      <c r="G346" s="40">
        <v>0.54545454545454541</v>
      </c>
      <c r="I346">
        <v>1</v>
      </c>
      <c r="J346">
        <v>1</v>
      </c>
      <c r="K346" s="40">
        <v>1</v>
      </c>
    </row>
    <row r="347" spans="1:11" x14ac:dyDescent="0.2">
      <c r="A347" t="s">
        <v>1187</v>
      </c>
      <c r="B347" t="s">
        <v>1475</v>
      </c>
      <c r="C347">
        <v>95</v>
      </c>
      <c r="D347" s="33">
        <v>2594650</v>
      </c>
      <c r="E347">
        <v>17</v>
      </c>
      <c r="F347">
        <v>2</v>
      </c>
      <c r="G347" s="40">
        <v>0.11764705882352941</v>
      </c>
      <c r="I347">
        <v>0</v>
      </c>
      <c r="J347">
        <v>0</v>
      </c>
      <c r="K347" s="40">
        <v>0</v>
      </c>
    </row>
    <row r="348" spans="1:11" x14ac:dyDescent="0.2">
      <c r="A348" t="s">
        <v>275</v>
      </c>
      <c r="B348" t="s">
        <v>300</v>
      </c>
      <c r="C348">
        <v>308</v>
      </c>
      <c r="D348" s="33">
        <v>580600</v>
      </c>
      <c r="E348">
        <v>8</v>
      </c>
      <c r="F348">
        <v>0</v>
      </c>
      <c r="G348" s="40">
        <v>0</v>
      </c>
      <c r="I348">
        <v>0</v>
      </c>
      <c r="J348">
        <v>0</v>
      </c>
      <c r="K348" s="40">
        <v>0</v>
      </c>
    </row>
    <row r="349" spans="1:11" x14ac:dyDescent="0.2">
      <c r="A349" t="s">
        <v>1437</v>
      </c>
      <c r="B349" t="s">
        <v>1099</v>
      </c>
      <c r="C349">
        <v>259</v>
      </c>
      <c r="D349" s="33">
        <v>870800</v>
      </c>
      <c r="E349">
        <v>5</v>
      </c>
      <c r="F349">
        <v>0</v>
      </c>
      <c r="G349" s="40">
        <v>0</v>
      </c>
      <c r="I349">
        <v>0</v>
      </c>
      <c r="J349">
        <v>0</v>
      </c>
      <c r="K349" s="40">
        <v>0</v>
      </c>
    </row>
    <row r="350" spans="1:11" x14ac:dyDescent="0.2">
      <c r="A350" t="s">
        <v>1415</v>
      </c>
      <c r="B350" t="s">
        <v>718</v>
      </c>
      <c r="C350">
        <v>109</v>
      </c>
      <c r="D350" s="33">
        <v>2344600</v>
      </c>
      <c r="E350">
        <v>17</v>
      </c>
      <c r="F350">
        <v>0</v>
      </c>
      <c r="G350" s="40">
        <v>0</v>
      </c>
      <c r="I350">
        <v>8</v>
      </c>
      <c r="J350">
        <v>0</v>
      </c>
      <c r="K350" s="40">
        <v>0</v>
      </c>
    </row>
    <row r="351" spans="1:11" x14ac:dyDescent="0.2">
      <c r="A351" t="s">
        <v>1494</v>
      </c>
      <c r="B351" t="s">
        <v>801</v>
      </c>
      <c r="C351">
        <v>217</v>
      </c>
      <c r="D351" s="33">
        <v>1158683</v>
      </c>
      <c r="E351">
        <v>12</v>
      </c>
      <c r="F351">
        <v>1</v>
      </c>
      <c r="G351" s="40">
        <v>8.3333333333333329E-2</v>
      </c>
      <c r="I351">
        <v>3</v>
      </c>
      <c r="J351">
        <v>0</v>
      </c>
      <c r="K351" s="40">
        <v>0</v>
      </c>
    </row>
    <row r="352" spans="1:11" x14ac:dyDescent="0.2">
      <c r="A352" t="s">
        <v>1438</v>
      </c>
      <c r="B352" t="s">
        <v>359</v>
      </c>
      <c r="C352">
        <v>162</v>
      </c>
      <c r="D352" s="33">
        <v>1741000</v>
      </c>
      <c r="E352">
        <v>8</v>
      </c>
      <c r="F352">
        <v>3</v>
      </c>
      <c r="G352" s="40">
        <v>0.375</v>
      </c>
      <c r="I352">
        <v>0</v>
      </c>
      <c r="J352">
        <v>0</v>
      </c>
      <c r="K352" s="40">
        <v>0</v>
      </c>
    </row>
    <row r="353" spans="1:11" x14ac:dyDescent="0.2">
      <c r="A353" t="s">
        <v>276</v>
      </c>
      <c r="B353" t="s">
        <v>300</v>
      </c>
      <c r="C353">
        <v>101</v>
      </c>
      <c r="D353" s="33">
        <v>2447561</v>
      </c>
      <c r="E353">
        <v>11</v>
      </c>
      <c r="F353">
        <v>5</v>
      </c>
      <c r="G353" s="40">
        <v>0.45454545454545453</v>
      </c>
      <c r="I353">
        <v>0</v>
      </c>
      <c r="J353">
        <v>0</v>
      </c>
      <c r="K353" s="40">
        <v>0</v>
      </c>
    </row>
    <row r="354" spans="1:11" x14ac:dyDescent="0.2">
      <c r="A354" t="s">
        <v>677</v>
      </c>
      <c r="B354" t="s">
        <v>300</v>
      </c>
      <c r="C354">
        <v>252</v>
      </c>
      <c r="D354" s="33">
        <v>916000</v>
      </c>
      <c r="E354">
        <v>5</v>
      </c>
      <c r="F354">
        <v>4</v>
      </c>
      <c r="G354" s="40">
        <v>0.8</v>
      </c>
      <c r="I354">
        <v>0</v>
      </c>
      <c r="J354">
        <v>0</v>
      </c>
      <c r="K354" s="40">
        <v>0</v>
      </c>
    </row>
    <row r="355" spans="1:11" x14ac:dyDescent="0.2">
      <c r="A355" t="s">
        <v>967</v>
      </c>
      <c r="B355" t="s">
        <v>1036</v>
      </c>
      <c r="C355">
        <v>30</v>
      </c>
      <c r="D355" s="33">
        <v>5617632</v>
      </c>
      <c r="E355">
        <v>32</v>
      </c>
      <c r="F355">
        <v>5</v>
      </c>
      <c r="G355" s="40">
        <v>0.15625</v>
      </c>
      <c r="I355">
        <v>2</v>
      </c>
      <c r="J355">
        <v>0</v>
      </c>
      <c r="K355" s="40">
        <v>0</v>
      </c>
    </row>
    <row r="356" spans="1:11" x14ac:dyDescent="0.2">
      <c r="A356" t="s">
        <v>1621</v>
      </c>
      <c r="B356" t="s">
        <v>1099</v>
      </c>
      <c r="C356">
        <v>379</v>
      </c>
      <c r="D356" s="33">
        <v>275000</v>
      </c>
      <c r="E356">
        <v>1</v>
      </c>
      <c r="F356">
        <v>1</v>
      </c>
      <c r="G356" s="40">
        <v>1</v>
      </c>
      <c r="I356">
        <v>0</v>
      </c>
      <c r="J356">
        <v>0</v>
      </c>
      <c r="K356" s="40">
        <v>0</v>
      </c>
    </row>
    <row r="357" spans="1:11" x14ac:dyDescent="0.2">
      <c r="A357" t="s">
        <v>332</v>
      </c>
      <c r="B357" t="s">
        <v>567</v>
      </c>
      <c r="C357">
        <v>335</v>
      </c>
      <c r="D357" s="33">
        <v>478500</v>
      </c>
      <c r="E357">
        <v>4</v>
      </c>
      <c r="F357">
        <v>0</v>
      </c>
      <c r="G357" s="40">
        <v>0</v>
      </c>
      <c r="I357">
        <v>0</v>
      </c>
      <c r="J357">
        <v>0</v>
      </c>
      <c r="K357" s="40">
        <v>0</v>
      </c>
    </row>
    <row r="358" spans="1:11" x14ac:dyDescent="0.2">
      <c r="A358" t="s">
        <v>41</v>
      </c>
      <c r="B358" t="s">
        <v>283</v>
      </c>
      <c r="C358">
        <v>429</v>
      </c>
      <c r="D358" s="33">
        <v>171000</v>
      </c>
      <c r="E358">
        <v>2</v>
      </c>
      <c r="F358">
        <v>0</v>
      </c>
      <c r="G358" s="40">
        <v>0</v>
      </c>
      <c r="I358">
        <v>0</v>
      </c>
      <c r="J358">
        <v>0</v>
      </c>
      <c r="K358" s="40">
        <v>0</v>
      </c>
    </row>
    <row r="359" spans="1:11" x14ac:dyDescent="0.2">
      <c r="A359" t="s">
        <v>188</v>
      </c>
      <c r="B359" t="s">
        <v>1403</v>
      </c>
      <c r="C359">
        <v>478</v>
      </c>
      <c r="D359" s="33">
        <v>35211622</v>
      </c>
      <c r="E359">
        <v>193</v>
      </c>
      <c r="F359">
        <v>31</v>
      </c>
      <c r="G359" s="40">
        <v>0.16062176165803108</v>
      </c>
      <c r="I359">
        <v>0</v>
      </c>
      <c r="J359">
        <v>0</v>
      </c>
      <c r="K359" s="40">
        <v>0</v>
      </c>
    </row>
    <row r="360" spans="1:11" x14ac:dyDescent="0.2">
      <c r="A360" t="s">
        <v>861</v>
      </c>
      <c r="B360" t="s">
        <v>1100</v>
      </c>
      <c r="C360">
        <v>4</v>
      </c>
      <c r="D360" s="33">
        <v>16472041</v>
      </c>
      <c r="E360">
        <v>87</v>
      </c>
      <c r="F360">
        <v>58</v>
      </c>
      <c r="G360" s="40">
        <v>0.66666666666666663</v>
      </c>
      <c r="I360">
        <v>2</v>
      </c>
      <c r="J360">
        <v>2</v>
      </c>
      <c r="K360" s="40">
        <v>1</v>
      </c>
    </row>
    <row r="361" spans="1:11" x14ac:dyDescent="0.2">
      <c r="A361" t="s">
        <v>129</v>
      </c>
      <c r="B361" t="s">
        <v>769</v>
      </c>
      <c r="C361">
        <v>115</v>
      </c>
      <c r="D361" s="33">
        <v>2308650</v>
      </c>
      <c r="E361">
        <v>18</v>
      </c>
      <c r="F361">
        <v>10</v>
      </c>
      <c r="G361" s="40">
        <v>0.55555555555555558</v>
      </c>
      <c r="I361">
        <v>0</v>
      </c>
      <c r="J361">
        <v>0</v>
      </c>
      <c r="K361" s="40">
        <v>0</v>
      </c>
    </row>
    <row r="362" spans="1:11" x14ac:dyDescent="0.2">
      <c r="A362" t="s">
        <v>1495</v>
      </c>
      <c r="B362" t="s">
        <v>5</v>
      </c>
      <c r="C362">
        <v>34</v>
      </c>
      <c r="D362" s="33">
        <v>5411530</v>
      </c>
      <c r="E362">
        <v>27</v>
      </c>
      <c r="F362">
        <v>6</v>
      </c>
      <c r="G362" s="40">
        <v>0.22222222222222221</v>
      </c>
      <c r="I362">
        <v>0</v>
      </c>
      <c r="J362">
        <v>0</v>
      </c>
      <c r="K362" s="40">
        <v>0</v>
      </c>
    </row>
    <row r="363" spans="1:11" x14ac:dyDescent="0.2">
      <c r="A363" t="s">
        <v>1622</v>
      </c>
      <c r="B363" t="s">
        <v>718</v>
      </c>
      <c r="C363">
        <v>477</v>
      </c>
      <c r="D363" s="33">
        <v>15500</v>
      </c>
      <c r="E363">
        <v>1</v>
      </c>
      <c r="F363">
        <v>0</v>
      </c>
      <c r="G363" s="40">
        <v>0</v>
      </c>
      <c r="I363">
        <v>0</v>
      </c>
      <c r="J363">
        <v>0</v>
      </c>
      <c r="K363" s="40">
        <v>0</v>
      </c>
    </row>
    <row r="364" spans="1:11" x14ac:dyDescent="0.2">
      <c r="A364" t="s">
        <v>131</v>
      </c>
      <c r="B364" t="s">
        <v>194</v>
      </c>
      <c r="C364">
        <v>224</v>
      </c>
      <c r="D364" s="33">
        <v>1122200</v>
      </c>
      <c r="E364">
        <v>11</v>
      </c>
      <c r="F364">
        <v>3</v>
      </c>
      <c r="G364" s="40">
        <v>0.27272727272727271</v>
      </c>
      <c r="I364">
        <v>2</v>
      </c>
      <c r="J364">
        <v>0</v>
      </c>
      <c r="K364" s="40">
        <v>0</v>
      </c>
    </row>
    <row r="365" spans="1:11" x14ac:dyDescent="0.2">
      <c r="A365" t="s">
        <v>132</v>
      </c>
      <c r="B365" t="s">
        <v>1180</v>
      </c>
      <c r="C365">
        <v>116</v>
      </c>
      <c r="D365" s="33">
        <v>2254515</v>
      </c>
      <c r="E365">
        <v>14</v>
      </c>
      <c r="F365">
        <v>1</v>
      </c>
      <c r="G365" s="40">
        <v>7.1428571428571425E-2</v>
      </c>
      <c r="I365">
        <v>2</v>
      </c>
      <c r="J365">
        <v>0</v>
      </c>
      <c r="K365" s="40">
        <v>0</v>
      </c>
    </row>
    <row r="366" spans="1:11" x14ac:dyDescent="0.2">
      <c r="A366" t="s">
        <v>133</v>
      </c>
      <c r="B366" t="s">
        <v>1475</v>
      </c>
      <c r="C366">
        <v>1</v>
      </c>
      <c r="D366" s="33">
        <v>29970760</v>
      </c>
      <c r="E366">
        <v>180</v>
      </c>
      <c r="F366">
        <v>53</v>
      </c>
      <c r="G366" s="40">
        <v>0.29444444444444445</v>
      </c>
      <c r="I366">
        <v>11</v>
      </c>
      <c r="J366">
        <v>2</v>
      </c>
      <c r="K366" s="40">
        <v>0.18181818181818182</v>
      </c>
    </row>
    <row r="367" spans="1:11" x14ac:dyDescent="0.2">
      <c r="A367" t="s">
        <v>135</v>
      </c>
      <c r="B367" t="s">
        <v>1476</v>
      </c>
      <c r="C367">
        <v>424</v>
      </c>
      <c r="D367" s="33">
        <v>189183</v>
      </c>
      <c r="E367">
        <v>2</v>
      </c>
      <c r="F367">
        <v>0</v>
      </c>
      <c r="G367" s="40">
        <v>0</v>
      </c>
      <c r="I367">
        <v>0</v>
      </c>
      <c r="J367">
        <v>0</v>
      </c>
      <c r="K367" s="40">
        <v>0</v>
      </c>
    </row>
    <row r="368" spans="1:11" x14ac:dyDescent="0.2">
      <c r="A368" t="s">
        <v>189</v>
      </c>
      <c r="B368" t="s">
        <v>1404</v>
      </c>
      <c r="C368">
        <v>366</v>
      </c>
      <c r="D368" s="33">
        <v>323900</v>
      </c>
      <c r="E368">
        <v>3</v>
      </c>
      <c r="F368">
        <v>1</v>
      </c>
      <c r="G368" s="40">
        <v>0.33333333333333331</v>
      </c>
      <c r="I368">
        <v>0</v>
      </c>
      <c r="J368">
        <v>0</v>
      </c>
      <c r="K368" s="40">
        <v>0</v>
      </c>
    </row>
    <row r="369" spans="1:11" x14ac:dyDescent="0.2">
      <c r="A369" t="s">
        <v>654</v>
      </c>
      <c r="B369" t="s">
        <v>1099</v>
      </c>
      <c r="C369">
        <v>312</v>
      </c>
      <c r="D369" s="33">
        <v>547500</v>
      </c>
      <c r="E369">
        <v>4</v>
      </c>
      <c r="F369">
        <v>1</v>
      </c>
      <c r="G369" s="40">
        <v>0.25</v>
      </c>
      <c r="I369">
        <v>0</v>
      </c>
      <c r="J369">
        <v>0</v>
      </c>
      <c r="K369" s="40">
        <v>0</v>
      </c>
    </row>
    <row r="370" spans="1:11" x14ac:dyDescent="0.2">
      <c r="A370" t="s">
        <v>136</v>
      </c>
      <c r="B370" t="s">
        <v>1100</v>
      </c>
      <c r="C370">
        <v>20</v>
      </c>
      <c r="D370" s="33">
        <v>7074100</v>
      </c>
      <c r="E370">
        <v>39</v>
      </c>
      <c r="F370">
        <v>16</v>
      </c>
      <c r="G370" s="40">
        <v>0.41025641025641024</v>
      </c>
      <c r="I370">
        <v>4</v>
      </c>
      <c r="J370">
        <v>3</v>
      </c>
      <c r="K370" s="40">
        <v>0.75</v>
      </c>
    </row>
    <row r="371" spans="1:11" x14ac:dyDescent="0.2">
      <c r="A371" t="s">
        <v>1146</v>
      </c>
      <c r="B371" t="s">
        <v>300</v>
      </c>
      <c r="C371">
        <v>102</v>
      </c>
      <c r="D371" s="33">
        <v>2431900</v>
      </c>
      <c r="E371">
        <v>13</v>
      </c>
      <c r="F371">
        <v>8</v>
      </c>
      <c r="G371" s="40">
        <v>0.61538461538461542</v>
      </c>
      <c r="I371">
        <v>2</v>
      </c>
      <c r="J371">
        <v>1</v>
      </c>
      <c r="K371" s="40">
        <v>0.5</v>
      </c>
    </row>
    <row r="372" spans="1:11" x14ac:dyDescent="0.2">
      <c r="A372" t="s">
        <v>680</v>
      </c>
      <c r="B372" t="s">
        <v>1100</v>
      </c>
      <c r="C372">
        <v>251</v>
      </c>
      <c r="D372" s="33">
        <v>925510</v>
      </c>
      <c r="E372">
        <v>7</v>
      </c>
      <c r="F372">
        <v>5</v>
      </c>
      <c r="G372" s="40">
        <v>0.7142857142857143</v>
      </c>
      <c r="I372">
        <v>1</v>
      </c>
      <c r="J372">
        <v>1</v>
      </c>
      <c r="K372" s="40">
        <v>1</v>
      </c>
    </row>
    <row r="373" spans="1:11" x14ac:dyDescent="0.2">
      <c r="A373" t="s">
        <v>1012</v>
      </c>
      <c r="B373" t="s">
        <v>572</v>
      </c>
      <c r="C373">
        <v>258</v>
      </c>
      <c r="D373" s="33">
        <v>872900</v>
      </c>
      <c r="E373">
        <v>7</v>
      </c>
      <c r="F373">
        <v>3</v>
      </c>
      <c r="G373" s="40">
        <v>0.42857142857142855</v>
      </c>
      <c r="I373">
        <v>0</v>
      </c>
      <c r="J373">
        <v>0</v>
      </c>
      <c r="K373" s="40">
        <v>0</v>
      </c>
    </row>
    <row r="374" spans="1:11" x14ac:dyDescent="0.2">
      <c r="A374" t="s">
        <v>138</v>
      </c>
      <c r="B374" t="s">
        <v>1036</v>
      </c>
      <c r="C374">
        <v>288</v>
      </c>
      <c r="D374" s="33">
        <v>709500</v>
      </c>
      <c r="E374">
        <v>6</v>
      </c>
      <c r="F374">
        <v>0</v>
      </c>
      <c r="G374" s="40">
        <v>0</v>
      </c>
      <c r="I374">
        <v>0</v>
      </c>
      <c r="J374">
        <v>0</v>
      </c>
      <c r="K374" s="40">
        <v>0</v>
      </c>
    </row>
    <row r="375" spans="1:11" x14ac:dyDescent="0.2">
      <c r="A375" t="s">
        <v>633</v>
      </c>
      <c r="B375" t="s">
        <v>1036</v>
      </c>
      <c r="C375">
        <v>176</v>
      </c>
      <c r="D375" s="33">
        <v>1562500</v>
      </c>
      <c r="E375">
        <v>6</v>
      </c>
      <c r="F375">
        <v>1</v>
      </c>
      <c r="G375" s="40">
        <v>0.16666666666666666</v>
      </c>
      <c r="I375">
        <v>1</v>
      </c>
      <c r="J375">
        <v>0</v>
      </c>
      <c r="K375" s="40">
        <v>0</v>
      </c>
    </row>
    <row r="376" spans="1:11" x14ac:dyDescent="0.2">
      <c r="A376" t="s">
        <v>139</v>
      </c>
      <c r="B376" t="s">
        <v>1100</v>
      </c>
      <c r="C376">
        <v>31</v>
      </c>
      <c r="D376" s="33">
        <v>5529200</v>
      </c>
      <c r="E376">
        <v>29</v>
      </c>
      <c r="F376">
        <v>14</v>
      </c>
      <c r="G376" s="40">
        <v>0.48275862068965519</v>
      </c>
      <c r="I376">
        <v>2</v>
      </c>
      <c r="J376">
        <v>1</v>
      </c>
      <c r="K376" s="40">
        <v>0.5</v>
      </c>
    </row>
    <row r="377" spans="1:11" x14ac:dyDescent="0.2">
      <c r="A377" t="s">
        <v>140</v>
      </c>
      <c r="B377" t="s">
        <v>281</v>
      </c>
      <c r="C377">
        <v>362</v>
      </c>
      <c r="D377" s="33">
        <v>328564</v>
      </c>
      <c r="E377">
        <v>6</v>
      </c>
      <c r="F377">
        <v>2</v>
      </c>
      <c r="G377" s="40">
        <v>0.33333333333333331</v>
      </c>
      <c r="I377">
        <v>1</v>
      </c>
      <c r="J377">
        <v>0</v>
      </c>
      <c r="K377" s="40">
        <v>0</v>
      </c>
    </row>
    <row r="378" spans="1:11" x14ac:dyDescent="0.2">
      <c r="A378" t="s">
        <v>1344</v>
      </c>
      <c r="B378" t="s">
        <v>1101</v>
      </c>
      <c r="C378">
        <v>307</v>
      </c>
      <c r="D378" s="33">
        <v>584500</v>
      </c>
      <c r="E378">
        <v>5</v>
      </c>
      <c r="F378">
        <v>0</v>
      </c>
      <c r="G378" s="40">
        <v>0</v>
      </c>
      <c r="I378">
        <v>2</v>
      </c>
      <c r="J378">
        <v>0</v>
      </c>
      <c r="K378" s="40">
        <v>0</v>
      </c>
    </row>
    <row r="379" spans="1:11" x14ac:dyDescent="0.2">
      <c r="A379" t="s">
        <v>1103</v>
      </c>
      <c r="B379" t="s">
        <v>886</v>
      </c>
      <c r="C379">
        <v>19</v>
      </c>
      <c r="D379" s="33">
        <v>7310581</v>
      </c>
      <c r="E379">
        <v>41</v>
      </c>
      <c r="F379">
        <v>0</v>
      </c>
      <c r="G379" s="40">
        <v>0</v>
      </c>
      <c r="I379">
        <v>29</v>
      </c>
      <c r="J379">
        <v>0</v>
      </c>
      <c r="K379" s="40">
        <v>0</v>
      </c>
    </row>
    <row r="380" spans="1:11" x14ac:dyDescent="0.2">
      <c r="A380" t="s">
        <v>1272</v>
      </c>
      <c r="B380" t="s">
        <v>343</v>
      </c>
      <c r="C380">
        <v>441</v>
      </c>
      <c r="D380" s="33">
        <v>139000</v>
      </c>
      <c r="E380">
        <v>1</v>
      </c>
      <c r="F380">
        <v>0</v>
      </c>
      <c r="G380" s="40">
        <v>0</v>
      </c>
      <c r="I380">
        <v>0</v>
      </c>
      <c r="J380">
        <v>0</v>
      </c>
      <c r="K380" s="40">
        <v>0</v>
      </c>
    </row>
    <row r="381" spans="1:11" x14ac:dyDescent="0.2">
      <c r="A381" t="s">
        <v>1623</v>
      </c>
      <c r="B381" t="s">
        <v>5</v>
      </c>
      <c r="C381">
        <v>388</v>
      </c>
      <c r="D381" s="33">
        <v>257650</v>
      </c>
      <c r="E381">
        <v>1</v>
      </c>
      <c r="F381">
        <v>1</v>
      </c>
      <c r="G381" s="40">
        <v>1</v>
      </c>
      <c r="I381">
        <v>0</v>
      </c>
      <c r="J381">
        <v>0</v>
      </c>
      <c r="K381" s="40">
        <v>0</v>
      </c>
    </row>
    <row r="382" spans="1:11" x14ac:dyDescent="0.2">
      <c r="A382" t="s">
        <v>655</v>
      </c>
      <c r="B382" t="s">
        <v>1475</v>
      </c>
      <c r="C382">
        <v>433</v>
      </c>
      <c r="D382" s="33">
        <v>160000</v>
      </c>
      <c r="E382">
        <v>1</v>
      </c>
      <c r="F382">
        <v>0</v>
      </c>
      <c r="G382" s="40">
        <v>0</v>
      </c>
      <c r="I382">
        <v>0</v>
      </c>
      <c r="J382">
        <v>0</v>
      </c>
      <c r="K382" s="40">
        <v>0</v>
      </c>
    </row>
    <row r="383" spans="1:11" x14ac:dyDescent="0.2">
      <c r="A383" t="s">
        <v>1111</v>
      </c>
      <c r="B383" t="s">
        <v>1100</v>
      </c>
      <c r="C383">
        <v>260</v>
      </c>
      <c r="D383" s="33">
        <v>865626</v>
      </c>
      <c r="E383">
        <v>7</v>
      </c>
      <c r="F383">
        <v>5</v>
      </c>
      <c r="G383" s="40">
        <v>0.7142857142857143</v>
      </c>
      <c r="I383">
        <v>1</v>
      </c>
      <c r="J383">
        <v>1</v>
      </c>
      <c r="K383" s="40">
        <v>1</v>
      </c>
    </row>
    <row r="384" spans="1:11" x14ac:dyDescent="0.2">
      <c r="A384" t="s">
        <v>681</v>
      </c>
      <c r="B384" t="s">
        <v>1268</v>
      </c>
      <c r="C384">
        <v>361</v>
      </c>
      <c r="D384" s="33">
        <v>343609</v>
      </c>
      <c r="E384">
        <v>5</v>
      </c>
      <c r="F384">
        <v>1</v>
      </c>
      <c r="G384" s="40">
        <v>0.2</v>
      </c>
      <c r="I384">
        <v>0</v>
      </c>
      <c r="J384">
        <v>0</v>
      </c>
      <c r="K384" s="40">
        <v>0</v>
      </c>
    </row>
    <row r="385" spans="1:11" x14ac:dyDescent="0.2">
      <c r="A385" t="s">
        <v>1104</v>
      </c>
      <c r="B385" t="s">
        <v>1100</v>
      </c>
      <c r="C385">
        <v>51</v>
      </c>
      <c r="D385" s="33">
        <v>4013450</v>
      </c>
      <c r="E385">
        <v>15</v>
      </c>
      <c r="F385">
        <v>4</v>
      </c>
      <c r="G385" s="40">
        <v>0.26666666666666666</v>
      </c>
      <c r="I385">
        <v>0</v>
      </c>
      <c r="J385">
        <v>0</v>
      </c>
      <c r="K385" s="40">
        <v>0</v>
      </c>
    </row>
    <row r="386" spans="1:11" x14ac:dyDescent="0.2">
      <c r="A386" t="s">
        <v>1523</v>
      </c>
      <c r="B386" t="s">
        <v>1099</v>
      </c>
      <c r="C386">
        <v>161</v>
      </c>
      <c r="D386" s="33">
        <v>1742900</v>
      </c>
      <c r="E386">
        <v>11</v>
      </c>
      <c r="F386">
        <v>7</v>
      </c>
      <c r="G386" s="40">
        <v>0.63636363636363635</v>
      </c>
      <c r="I386">
        <v>0</v>
      </c>
      <c r="J386">
        <v>0</v>
      </c>
      <c r="K386" s="40">
        <v>0</v>
      </c>
    </row>
    <row r="387" spans="1:11" x14ac:dyDescent="0.2">
      <c r="A387" t="s">
        <v>683</v>
      </c>
      <c r="B387" t="s">
        <v>542</v>
      </c>
      <c r="C387">
        <v>197</v>
      </c>
      <c r="D387" s="33">
        <v>1310000</v>
      </c>
      <c r="E387">
        <v>8</v>
      </c>
      <c r="F387">
        <v>3</v>
      </c>
      <c r="G387" s="40">
        <v>0.375</v>
      </c>
      <c r="I387">
        <v>0</v>
      </c>
      <c r="J387">
        <v>0</v>
      </c>
      <c r="K387" s="40">
        <v>0</v>
      </c>
    </row>
    <row r="388" spans="1:11" x14ac:dyDescent="0.2">
      <c r="A388" t="s">
        <v>1524</v>
      </c>
      <c r="B388" t="s">
        <v>299</v>
      </c>
      <c r="C388">
        <v>452</v>
      </c>
      <c r="D388" s="33">
        <v>116500</v>
      </c>
      <c r="E388">
        <v>1</v>
      </c>
      <c r="F388">
        <v>0</v>
      </c>
      <c r="G388" s="40">
        <v>0</v>
      </c>
      <c r="I388">
        <v>0</v>
      </c>
      <c r="J388">
        <v>0</v>
      </c>
      <c r="K388" s="40">
        <v>0</v>
      </c>
    </row>
    <row r="389" spans="1:11" x14ac:dyDescent="0.2">
      <c r="A389" t="s">
        <v>969</v>
      </c>
      <c r="B389" t="s">
        <v>194</v>
      </c>
      <c r="C389">
        <v>281</v>
      </c>
      <c r="D389" s="33">
        <v>735000</v>
      </c>
      <c r="E389">
        <v>5</v>
      </c>
      <c r="F389">
        <v>0</v>
      </c>
      <c r="G389" s="40">
        <v>0</v>
      </c>
      <c r="I389">
        <v>0</v>
      </c>
      <c r="J389">
        <v>0</v>
      </c>
      <c r="K389" s="40">
        <v>0</v>
      </c>
    </row>
    <row r="390" spans="1:11" x14ac:dyDescent="0.2">
      <c r="A390" t="s">
        <v>1416</v>
      </c>
      <c r="B390" t="s">
        <v>1100</v>
      </c>
      <c r="C390">
        <v>58</v>
      </c>
      <c r="D390" s="33">
        <v>3798200</v>
      </c>
      <c r="E390">
        <v>19</v>
      </c>
      <c r="F390">
        <v>9</v>
      </c>
      <c r="G390" s="40">
        <v>0.47368421052631576</v>
      </c>
      <c r="I390">
        <v>1</v>
      </c>
      <c r="J390">
        <v>0</v>
      </c>
      <c r="K390" s="40">
        <v>0</v>
      </c>
    </row>
    <row r="391" spans="1:11" x14ac:dyDescent="0.2">
      <c r="A391" t="s">
        <v>1105</v>
      </c>
      <c r="B391" t="s">
        <v>300</v>
      </c>
      <c r="C391">
        <v>442</v>
      </c>
      <c r="D391" s="33">
        <v>137500</v>
      </c>
      <c r="E391">
        <v>1</v>
      </c>
      <c r="F391">
        <v>0</v>
      </c>
      <c r="G391" s="40">
        <v>0</v>
      </c>
      <c r="I391">
        <v>0</v>
      </c>
      <c r="J391">
        <v>0</v>
      </c>
      <c r="K391" s="40">
        <v>0</v>
      </c>
    </row>
    <row r="392" spans="1:11" x14ac:dyDescent="0.2">
      <c r="A392" t="s">
        <v>635</v>
      </c>
      <c r="B392" t="s">
        <v>523</v>
      </c>
      <c r="C392">
        <v>26</v>
      </c>
      <c r="D392" s="33">
        <v>6143370</v>
      </c>
      <c r="E392">
        <v>39</v>
      </c>
      <c r="F392">
        <v>13</v>
      </c>
      <c r="G392" s="40">
        <v>0.33333333333333331</v>
      </c>
      <c r="I392">
        <v>7</v>
      </c>
      <c r="J392">
        <v>1</v>
      </c>
      <c r="K392" s="40">
        <v>0.14285714285714285</v>
      </c>
    </row>
    <row r="393" spans="1:11" x14ac:dyDescent="0.2">
      <c r="A393" t="s">
        <v>1594</v>
      </c>
      <c r="B393" t="s">
        <v>801</v>
      </c>
      <c r="C393">
        <v>331</v>
      </c>
      <c r="D393" s="33">
        <v>492000</v>
      </c>
      <c r="E393">
        <v>2</v>
      </c>
      <c r="F393">
        <v>0</v>
      </c>
      <c r="G393" s="40">
        <v>0</v>
      </c>
      <c r="I393">
        <v>1</v>
      </c>
      <c r="J393">
        <v>0</v>
      </c>
      <c r="K393" s="40">
        <v>0</v>
      </c>
    </row>
    <row r="394" spans="1:11" x14ac:dyDescent="0.2">
      <c r="A394" t="s">
        <v>782</v>
      </c>
      <c r="B394" t="s">
        <v>1036</v>
      </c>
      <c r="C394">
        <v>305</v>
      </c>
      <c r="D394" s="33">
        <v>598500</v>
      </c>
      <c r="E394">
        <v>3</v>
      </c>
      <c r="F394">
        <v>1</v>
      </c>
      <c r="G394" s="40">
        <v>0.33333333333333331</v>
      </c>
      <c r="I394">
        <v>0</v>
      </c>
      <c r="J394">
        <v>0</v>
      </c>
      <c r="K394" s="40">
        <v>0</v>
      </c>
    </row>
    <row r="395" spans="1:11" x14ac:dyDescent="0.2">
      <c r="A395" t="s">
        <v>1106</v>
      </c>
      <c r="B395" t="s">
        <v>118</v>
      </c>
      <c r="C395">
        <v>127</v>
      </c>
      <c r="D395" s="33">
        <v>2089999</v>
      </c>
      <c r="E395">
        <v>16</v>
      </c>
      <c r="F395">
        <v>4</v>
      </c>
      <c r="G395" s="40">
        <v>0.25</v>
      </c>
      <c r="I395">
        <v>4</v>
      </c>
      <c r="J395">
        <v>0</v>
      </c>
      <c r="K395" s="40">
        <v>0</v>
      </c>
    </row>
    <row r="396" spans="1:11" x14ac:dyDescent="0.2">
      <c r="A396" t="s">
        <v>392</v>
      </c>
      <c r="B396" t="s">
        <v>1100</v>
      </c>
      <c r="C396">
        <v>3</v>
      </c>
      <c r="D396" s="33">
        <v>17925603</v>
      </c>
      <c r="E396">
        <v>96</v>
      </c>
      <c r="F396">
        <v>73</v>
      </c>
      <c r="G396" s="40">
        <v>0.76041666666666663</v>
      </c>
      <c r="I396">
        <v>5</v>
      </c>
      <c r="J396">
        <v>5</v>
      </c>
      <c r="K396" s="40">
        <v>1</v>
      </c>
    </row>
    <row r="397" spans="1:11" x14ac:dyDescent="0.2">
      <c r="A397" t="s">
        <v>1497</v>
      </c>
      <c r="B397" t="s">
        <v>1099</v>
      </c>
      <c r="C397">
        <v>356</v>
      </c>
      <c r="D397" s="33">
        <v>364900</v>
      </c>
      <c r="E397">
        <v>5</v>
      </c>
      <c r="F397">
        <v>0</v>
      </c>
      <c r="G397" s="40">
        <v>0</v>
      </c>
      <c r="I397">
        <v>1</v>
      </c>
      <c r="J397">
        <v>0</v>
      </c>
      <c r="K397" s="40">
        <v>0</v>
      </c>
    </row>
    <row r="398" spans="1:11" x14ac:dyDescent="0.2">
      <c r="A398" t="s">
        <v>1418</v>
      </c>
      <c r="B398" t="s">
        <v>525</v>
      </c>
      <c r="C398">
        <v>345</v>
      </c>
      <c r="D398" s="33">
        <v>432500</v>
      </c>
      <c r="E398">
        <v>2</v>
      </c>
      <c r="F398">
        <v>0</v>
      </c>
      <c r="G398" s="40">
        <v>0</v>
      </c>
      <c r="I398">
        <v>1</v>
      </c>
      <c r="J398">
        <v>0</v>
      </c>
      <c r="K398" s="40">
        <v>0</v>
      </c>
    </row>
    <row r="399" spans="1:11" x14ac:dyDescent="0.2">
      <c r="A399" t="s">
        <v>1273</v>
      </c>
      <c r="B399" t="s">
        <v>1134</v>
      </c>
      <c r="C399">
        <v>103</v>
      </c>
      <c r="D399" s="33">
        <v>2422900</v>
      </c>
      <c r="E399">
        <v>9</v>
      </c>
      <c r="F399">
        <v>3</v>
      </c>
      <c r="G399" s="40">
        <v>0.33333333333333331</v>
      </c>
      <c r="I399">
        <v>1</v>
      </c>
      <c r="J399">
        <v>0</v>
      </c>
      <c r="K399" s="40">
        <v>0</v>
      </c>
    </row>
    <row r="400" spans="1:11" x14ac:dyDescent="0.2">
      <c r="A400" t="s">
        <v>658</v>
      </c>
      <c r="B400" t="s">
        <v>1099</v>
      </c>
      <c r="C400">
        <v>409</v>
      </c>
      <c r="D400" s="33">
        <v>215000</v>
      </c>
      <c r="E400">
        <v>2</v>
      </c>
      <c r="F400">
        <v>0</v>
      </c>
      <c r="G400" s="40">
        <v>0</v>
      </c>
      <c r="I400">
        <v>0</v>
      </c>
      <c r="J400">
        <v>0</v>
      </c>
      <c r="K400" s="40">
        <v>0</v>
      </c>
    </row>
    <row r="401" spans="1:11" x14ac:dyDescent="0.2">
      <c r="A401" t="s">
        <v>606</v>
      </c>
      <c r="B401" t="s">
        <v>1099</v>
      </c>
      <c r="C401">
        <v>315</v>
      </c>
      <c r="D401" s="33">
        <v>545000</v>
      </c>
      <c r="E401">
        <v>3</v>
      </c>
      <c r="F401">
        <v>1</v>
      </c>
      <c r="G401" s="40">
        <v>0.33333333333333331</v>
      </c>
      <c r="I401">
        <v>0</v>
      </c>
      <c r="J401">
        <v>0</v>
      </c>
      <c r="K401" s="40">
        <v>0</v>
      </c>
    </row>
    <row r="402" spans="1:11" x14ac:dyDescent="0.2">
      <c r="A402" t="s">
        <v>43</v>
      </c>
      <c r="B402" t="s">
        <v>1448</v>
      </c>
      <c r="C402">
        <v>454</v>
      </c>
      <c r="D402" s="33">
        <v>109600</v>
      </c>
      <c r="E402">
        <v>2</v>
      </c>
      <c r="F402">
        <v>0</v>
      </c>
      <c r="G402" s="40">
        <v>0</v>
      </c>
      <c r="I402">
        <v>1</v>
      </c>
      <c r="J402">
        <v>0</v>
      </c>
      <c r="K402" s="40">
        <v>0</v>
      </c>
    </row>
    <row r="403" spans="1:11" x14ac:dyDescent="0.2">
      <c r="A403" t="s">
        <v>1498</v>
      </c>
      <c r="B403" t="s">
        <v>1099</v>
      </c>
      <c r="C403">
        <v>294</v>
      </c>
      <c r="D403" s="33">
        <v>679800</v>
      </c>
      <c r="E403">
        <v>6</v>
      </c>
      <c r="F403">
        <v>1</v>
      </c>
      <c r="G403" s="40">
        <v>0.16666666666666666</v>
      </c>
      <c r="I403">
        <v>1</v>
      </c>
      <c r="J403">
        <v>0</v>
      </c>
      <c r="K403" s="40">
        <v>0</v>
      </c>
    </row>
    <row r="404" spans="1:11" x14ac:dyDescent="0.2">
      <c r="A404" t="s">
        <v>1499</v>
      </c>
      <c r="B404" t="s">
        <v>304</v>
      </c>
      <c r="C404">
        <v>386</v>
      </c>
      <c r="D404" s="33">
        <v>261000</v>
      </c>
      <c r="E404">
        <v>2</v>
      </c>
      <c r="F404">
        <v>0</v>
      </c>
      <c r="G404" s="40">
        <v>0</v>
      </c>
      <c r="I404">
        <v>0</v>
      </c>
      <c r="J404">
        <v>0</v>
      </c>
      <c r="K404" s="40">
        <v>0</v>
      </c>
    </row>
    <row r="405" spans="1:11" x14ac:dyDescent="0.2">
      <c r="A405" t="s">
        <v>495</v>
      </c>
      <c r="B405" t="s">
        <v>300</v>
      </c>
      <c r="C405">
        <v>150</v>
      </c>
      <c r="D405" s="33">
        <v>1869410</v>
      </c>
      <c r="E405">
        <v>11</v>
      </c>
      <c r="F405">
        <v>3</v>
      </c>
      <c r="G405" s="40">
        <v>0.27272727272727271</v>
      </c>
      <c r="I405">
        <v>0</v>
      </c>
      <c r="J405">
        <v>0</v>
      </c>
      <c r="K405" s="40">
        <v>0</v>
      </c>
    </row>
    <row r="406" spans="1:11" x14ac:dyDescent="0.2">
      <c r="A406" t="s">
        <v>925</v>
      </c>
      <c r="B406" t="s">
        <v>1459</v>
      </c>
      <c r="C406">
        <v>360</v>
      </c>
      <c r="D406" s="33">
        <v>348500</v>
      </c>
      <c r="E406">
        <v>4</v>
      </c>
      <c r="F406">
        <v>0</v>
      </c>
      <c r="G406" s="40">
        <v>0</v>
      </c>
      <c r="I406">
        <v>0</v>
      </c>
      <c r="J406">
        <v>0</v>
      </c>
      <c r="K406" s="40">
        <v>0</v>
      </c>
    </row>
    <row r="407" spans="1:11" x14ac:dyDescent="0.2">
      <c r="A407" t="s">
        <v>927</v>
      </c>
      <c r="B407" t="s">
        <v>1448</v>
      </c>
      <c r="C407">
        <v>154</v>
      </c>
      <c r="D407" s="33">
        <v>1829200</v>
      </c>
      <c r="E407">
        <v>11</v>
      </c>
      <c r="F407">
        <v>4</v>
      </c>
      <c r="G407" s="40">
        <v>0.36363636363636365</v>
      </c>
      <c r="I407">
        <v>0</v>
      </c>
      <c r="J407">
        <v>0</v>
      </c>
      <c r="K407" s="40">
        <v>0</v>
      </c>
    </row>
    <row r="408" spans="1:11" x14ac:dyDescent="0.2">
      <c r="A408" t="s">
        <v>519</v>
      </c>
      <c r="B408" t="s">
        <v>785</v>
      </c>
      <c r="C408">
        <v>469</v>
      </c>
      <c r="D408" s="33">
        <v>60000</v>
      </c>
      <c r="E408">
        <v>1</v>
      </c>
      <c r="F408">
        <v>0</v>
      </c>
      <c r="G408" s="40">
        <v>0</v>
      </c>
      <c r="I408">
        <v>0</v>
      </c>
      <c r="J408">
        <v>0</v>
      </c>
      <c r="K408" s="40">
        <v>0</v>
      </c>
    </row>
    <row r="409" spans="1:11" x14ac:dyDescent="0.2">
      <c r="A409" t="s">
        <v>160</v>
      </c>
      <c r="B409" t="s">
        <v>1036</v>
      </c>
      <c r="C409">
        <v>99</v>
      </c>
      <c r="D409" s="33">
        <v>2464500</v>
      </c>
      <c r="E409">
        <v>19</v>
      </c>
      <c r="F409">
        <v>3</v>
      </c>
      <c r="G409" s="40">
        <v>0.15789473684210525</v>
      </c>
      <c r="I409">
        <v>0</v>
      </c>
      <c r="J409">
        <v>0</v>
      </c>
      <c r="K409" s="40">
        <v>0</v>
      </c>
    </row>
    <row r="410" spans="1:11" x14ac:dyDescent="0.2">
      <c r="A410" t="s">
        <v>637</v>
      </c>
      <c r="B410" t="s">
        <v>542</v>
      </c>
      <c r="C410">
        <v>160</v>
      </c>
      <c r="D410" s="33">
        <v>1782100</v>
      </c>
      <c r="E410">
        <v>9</v>
      </c>
      <c r="F410">
        <v>2</v>
      </c>
      <c r="G410" s="40">
        <v>0.22222222222222221</v>
      </c>
      <c r="I410">
        <v>0</v>
      </c>
      <c r="J410">
        <v>0</v>
      </c>
      <c r="K410" s="40">
        <v>0</v>
      </c>
    </row>
    <row r="411" spans="1:11" x14ac:dyDescent="0.2">
      <c r="A411" t="s">
        <v>219</v>
      </c>
      <c r="B411" t="s">
        <v>300</v>
      </c>
      <c r="C411">
        <v>104</v>
      </c>
      <c r="D411" s="33">
        <v>2402791</v>
      </c>
      <c r="E411">
        <v>15</v>
      </c>
      <c r="F411">
        <v>6</v>
      </c>
      <c r="G411" s="40">
        <v>0.4</v>
      </c>
      <c r="I411">
        <v>1</v>
      </c>
      <c r="J411">
        <v>0</v>
      </c>
      <c r="K411" s="40">
        <v>0</v>
      </c>
    </row>
    <row r="412" spans="1:11" x14ac:dyDescent="0.2">
      <c r="A412" t="s">
        <v>1500</v>
      </c>
      <c r="B412" t="s">
        <v>1099</v>
      </c>
      <c r="C412">
        <v>284</v>
      </c>
      <c r="D412" s="33">
        <v>719000</v>
      </c>
      <c r="E412">
        <v>7</v>
      </c>
      <c r="F412">
        <v>2</v>
      </c>
      <c r="G412" s="40">
        <v>0.2857142857142857</v>
      </c>
      <c r="I412">
        <v>0</v>
      </c>
      <c r="J412">
        <v>0</v>
      </c>
      <c r="K412" s="40">
        <v>0</v>
      </c>
    </row>
    <row r="413" spans="1:11" x14ac:dyDescent="0.2">
      <c r="A413" t="s">
        <v>607</v>
      </c>
      <c r="B413" t="s">
        <v>523</v>
      </c>
      <c r="C413">
        <v>145</v>
      </c>
      <c r="D413" s="33">
        <v>1903800</v>
      </c>
      <c r="E413">
        <v>10</v>
      </c>
      <c r="F413">
        <v>1</v>
      </c>
      <c r="G413" s="40">
        <v>0.1</v>
      </c>
      <c r="I413">
        <v>0</v>
      </c>
      <c r="J413">
        <v>0</v>
      </c>
      <c r="K413" s="40">
        <v>0</v>
      </c>
    </row>
    <row r="414" spans="1:11" x14ac:dyDescent="0.2">
      <c r="A414" t="s">
        <v>1470</v>
      </c>
      <c r="B414" t="s">
        <v>116</v>
      </c>
      <c r="C414">
        <v>449</v>
      </c>
      <c r="D414" s="33">
        <v>122000</v>
      </c>
      <c r="E414">
        <v>1</v>
      </c>
      <c r="F414">
        <v>1</v>
      </c>
      <c r="G414" s="40">
        <v>1</v>
      </c>
      <c r="I414">
        <v>0</v>
      </c>
      <c r="J414">
        <v>0</v>
      </c>
      <c r="K414" s="40">
        <v>0</v>
      </c>
    </row>
    <row r="415" spans="1:11" x14ac:dyDescent="0.2">
      <c r="A415" t="s">
        <v>1135</v>
      </c>
      <c r="B415" t="s">
        <v>1448</v>
      </c>
      <c r="C415">
        <v>72</v>
      </c>
      <c r="D415" s="33">
        <v>3242531</v>
      </c>
      <c r="E415">
        <v>19</v>
      </c>
      <c r="F415">
        <v>5</v>
      </c>
      <c r="G415" s="40">
        <v>0.26315789473684209</v>
      </c>
      <c r="I415">
        <v>3</v>
      </c>
      <c r="J415">
        <v>0</v>
      </c>
      <c r="K415" s="40">
        <v>0</v>
      </c>
    </row>
    <row r="416" spans="1:11" x14ac:dyDescent="0.2">
      <c r="A416" t="s">
        <v>1188</v>
      </c>
      <c r="B416" t="s">
        <v>664</v>
      </c>
      <c r="C416">
        <v>413</v>
      </c>
      <c r="D416" s="33">
        <v>210500</v>
      </c>
      <c r="E416">
        <v>2</v>
      </c>
      <c r="F416">
        <v>0</v>
      </c>
      <c r="G416" s="40">
        <v>0</v>
      </c>
      <c r="I416">
        <v>0</v>
      </c>
      <c r="J416">
        <v>0</v>
      </c>
      <c r="K416" s="40">
        <v>0</v>
      </c>
    </row>
    <row r="417" spans="1:11" x14ac:dyDescent="0.2">
      <c r="A417" t="s">
        <v>220</v>
      </c>
      <c r="B417" t="s">
        <v>991</v>
      </c>
      <c r="C417">
        <v>367</v>
      </c>
      <c r="D417" s="33">
        <v>322042</v>
      </c>
      <c r="E417">
        <v>6</v>
      </c>
      <c r="F417">
        <v>3</v>
      </c>
      <c r="G417" s="40">
        <v>0.5</v>
      </c>
      <c r="I417">
        <v>0</v>
      </c>
      <c r="J417">
        <v>0</v>
      </c>
      <c r="K417" s="40">
        <v>0</v>
      </c>
    </row>
    <row r="418" spans="1:11" x14ac:dyDescent="0.2">
      <c r="A418" t="s">
        <v>608</v>
      </c>
      <c r="B418" t="s">
        <v>5</v>
      </c>
      <c r="C418">
        <v>22</v>
      </c>
      <c r="D418" s="33">
        <v>6812400</v>
      </c>
      <c r="E418">
        <v>25</v>
      </c>
      <c r="F418">
        <v>6</v>
      </c>
      <c r="G418" s="40">
        <v>0.24</v>
      </c>
      <c r="I418">
        <v>1</v>
      </c>
      <c r="J418">
        <v>1</v>
      </c>
      <c r="K418" s="40">
        <v>1</v>
      </c>
    </row>
    <row r="419" spans="1:11" x14ac:dyDescent="0.2">
      <c r="A419" t="s">
        <v>1444</v>
      </c>
      <c r="B419" t="s">
        <v>528</v>
      </c>
      <c r="C419">
        <v>406</v>
      </c>
      <c r="D419" s="33">
        <v>222000</v>
      </c>
      <c r="E419">
        <v>3</v>
      </c>
      <c r="F419">
        <v>0</v>
      </c>
      <c r="G419" s="40">
        <v>0</v>
      </c>
      <c r="I419">
        <v>0</v>
      </c>
      <c r="J419">
        <v>0</v>
      </c>
      <c r="K419" s="40">
        <v>0</v>
      </c>
    </row>
    <row r="420" spans="1:11" x14ac:dyDescent="0.2">
      <c r="A420" t="s">
        <v>1624</v>
      </c>
      <c r="B420" t="s">
        <v>1475</v>
      </c>
      <c r="C420">
        <v>474</v>
      </c>
      <c r="D420" s="33">
        <v>48000</v>
      </c>
      <c r="E420">
        <v>1</v>
      </c>
      <c r="F420">
        <v>0</v>
      </c>
      <c r="G420" s="40">
        <v>0</v>
      </c>
      <c r="I420">
        <v>0</v>
      </c>
      <c r="J420">
        <v>0</v>
      </c>
      <c r="K420" s="40">
        <v>0</v>
      </c>
    </row>
    <row r="421" spans="1:11" x14ac:dyDescent="0.2">
      <c r="A421" t="s">
        <v>609</v>
      </c>
      <c r="B421" t="s">
        <v>1180</v>
      </c>
      <c r="C421">
        <v>139</v>
      </c>
      <c r="D421" s="33">
        <v>1936100</v>
      </c>
      <c r="E421">
        <v>12</v>
      </c>
      <c r="F421">
        <v>7</v>
      </c>
      <c r="G421" s="40">
        <v>0.58333333333333337</v>
      </c>
      <c r="I421">
        <v>1</v>
      </c>
      <c r="J421">
        <v>0</v>
      </c>
      <c r="K421" s="40">
        <v>0</v>
      </c>
    </row>
    <row r="422" spans="1:11" x14ac:dyDescent="0.2">
      <c r="A422" t="s">
        <v>1013</v>
      </c>
      <c r="B422" t="s">
        <v>1099</v>
      </c>
      <c r="C422">
        <v>355</v>
      </c>
      <c r="D422" s="33">
        <v>365500</v>
      </c>
      <c r="E422">
        <v>2</v>
      </c>
      <c r="F422">
        <v>0</v>
      </c>
      <c r="G422" s="40">
        <v>0</v>
      </c>
      <c r="I422">
        <v>0</v>
      </c>
      <c r="J422">
        <v>0</v>
      </c>
      <c r="K422" s="40">
        <v>0</v>
      </c>
    </row>
    <row r="423" spans="1:11" x14ac:dyDescent="0.2">
      <c r="A423" t="s">
        <v>192</v>
      </c>
      <c r="B423" t="s">
        <v>1100</v>
      </c>
      <c r="C423">
        <v>395</v>
      </c>
      <c r="D423" s="33">
        <v>239900</v>
      </c>
      <c r="E423">
        <v>1</v>
      </c>
      <c r="F423">
        <v>1</v>
      </c>
      <c r="G423" s="40">
        <v>1</v>
      </c>
      <c r="I423">
        <v>0</v>
      </c>
      <c r="J423">
        <v>0</v>
      </c>
      <c r="K423" s="40">
        <v>0</v>
      </c>
    </row>
    <row r="424" spans="1:11" x14ac:dyDescent="0.2">
      <c r="A424" t="s">
        <v>610</v>
      </c>
      <c r="B424" t="s">
        <v>912</v>
      </c>
      <c r="C424">
        <v>384</v>
      </c>
      <c r="D424" s="33">
        <v>264500</v>
      </c>
      <c r="E424">
        <v>3</v>
      </c>
      <c r="F424">
        <v>0</v>
      </c>
      <c r="G424" s="40">
        <v>0</v>
      </c>
      <c r="I424">
        <v>0</v>
      </c>
      <c r="J424">
        <v>0</v>
      </c>
      <c r="K424" s="40">
        <v>0</v>
      </c>
    </row>
    <row r="425" spans="1:11" x14ac:dyDescent="0.2">
      <c r="A425" t="s">
        <v>58</v>
      </c>
      <c r="B425" t="s">
        <v>1100</v>
      </c>
      <c r="C425">
        <v>244</v>
      </c>
      <c r="D425" s="33">
        <v>964700</v>
      </c>
      <c r="E425">
        <v>3</v>
      </c>
      <c r="F425">
        <v>2</v>
      </c>
      <c r="G425" s="40">
        <v>0.66666666666666663</v>
      </c>
      <c r="I425">
        <v>0</v>
      </c>
      <c r="J425">
        <v>0</v>
      </c>
      <c r="K425" s="40">
        <v>0</v>
      </c>
    </row>
    <row r="426" spans="1:11" x14ac:dyDescent="0.2">
      <c r="A426" t="s">
        <v>1525</v>
      </c>
      <c r="B426" t="s">
        <v>573</v>
      </c>
      <c r="C426">
        <v>313</v>
      </c>
      <c r="D426" s="33">
        <v>547500</v>
      </c>
      <c r="E426">
        <v>4</v>
      </c>
      <c r="F426">
        <v>1</v>
      </c>
      <c r="G426" s="40">
        <v>0.25</v>
      </c>
      <c r="I426">
        <v>1</v>
      </c>
      <c r="J426">
        <v>1</v>
      </c>
      <c r="K426" s="40">
        <v>1</v>
      </c>
    </row>
    <row r="427" spans="1:11" x14ac:dyDescent="0.2">
      <c r="A427" t="s">
        <v>1051</v>
      </c>
      <c r="B427" t="s">
        <v>1036</v>
      </c>
      <c r="C427">
        <v>443</v>
      </c>
      <c r="D427" s="33">
        <v>136500</v>
      </c>
      <c r="E427">
        <v>1</v>
      </c>
      <c r="F427">
        <v>0</v>
      </c>
      <c r="G427" s="40">
        <v>0</v>
      </c>
      <c r="I427">
        <v>0</v>
      </c>
      <c r="J427">
        <v>0</v>
      </c>
      <c r="K427" s="40">
        <v>0</v>
      </c>
    </row>
    <row r="428" spans="1:11" x14ac:dyDescent="0.2">
      <c r="A428" t="s">
        <v>611</v>
      </c>
      <c r="B428" t="s">
        <v>299</v>
      </c>
      <c r="C428">
        <v>457</v>
      </c>
      <c r="D428" s="33">
        <v>100000</v>
      </c>
      <c r="E428">
        <v>1</v>
      </c>
      <c r="F428">
        <v>0</v>
      </c>
      <c r="G428" s="40">
        <v>0</v>
      </c>
      <c r="I428">
        <v>0</v>
      </c>
      <c r="J428">
        <v>0</v>
      </c>
      <c r="K428" s="40">
        <v>0</v>
      </c>
    </row>
    <row r="429" spans="1:11" x14ac:dyDescent="0.2">
      <c r="A429" t="s">
        <v>1189</v>
      </c>
      <c r="B429" t="s">
        <v>1099</v>
      </c>
      <c r="C429">
        <v>200</v>
      </c>
      <c r="D429" s="33">
        <v>1284900</v>
      </c>
      <c r="E429">
        <v>7</v>
      </c>
      <c r="F429">
        <v>0</v>
      </c>
      <c r="G429" s="40">
        <v>0</v>
      </c>
      <c r="I429">
        <v>3</v>
      </c>
      <c r="J429">
        <v>0</v>
      </c>
      <c r="K429" s="40">
        <v>0</v>
      </c>
    </row>
    <row r="430" spans="1:11" x14ac:dyDescent="0.2">
      <c r="A430" t="s">
        <v>1190</v>
      </c>
      <c r="B430" t="s">
        <v>1036</v>
      </c>
      <c r="C430">
        <v>465</v>
      </c>
      <c r="D430" s="33">
        <v>76000</v>
      </c>
      <c r="E430">
        <v>1</v>
      </c>
      <c r="F430">
        <v>0</v>
      </c>
      <c r="G430" s="40">
        <v>0</v>
      </c>
      <c r="I430">
        <v>0</v>
      </c>
      <c r="J430">
        <v>0</v>
      </c>
      <c r="K430" s="40">
        <v>0</v>
      </c>
    </row>
    <row r="431" spans="1:11" x14ac:dyDescent="0.2">
      <c r="A431" t="s">
        <v>59</v>
      </c>
      <c r="B431" t="s">
        <v>1100</v>
      </c>
      <c r="C431">
        <v>171</v>
      </c>
      <c r="D431" s="33">
        <v>1636900</v>
      </c>
      <c r="E431">
        <v>8</v>
      </c>
      <c r="F431">
        <v>4</v>
      </c>
      <c r="G431" s="40">
        <v>0.5</v>
      </c>
      <c r="I431">
        <v>0</v>
      </c>
      <c r="J431">
        <v>0</v>
      </c>
      <c r="K431" s="40">
        <v>0</v>
      </c>
    </row>
    <row r="432" spans="1:11" x14ac:dyDescent="0.2">
      <c r="A432" t="s">
        <v>971</v>
      </c>
      <c r="B432" t="s">
        <v>1087</v>
      </c>
      <c r="C432">
        <v>410</v>
      </c>
      <c r="D432" s="33">
        <v>214500</v>
      </c>
      <c r="E432">
        <v>1</v>
      </c>
      <c r="F432">
        <v>1</v>
      </c>
      <c r="G432" s="40">
        <v>1</v>
      </c>
      <c r="I432">
        <v>0</v>
      </c>
      <c r="J432">
        <v>0</v>
      </c>
      <c r="K432" s="40">
        <v>0</v>
      </c>
    </row>
    <row r="433" spans="1:11" x14ac:dyDescent="0.2">
      <c r="A433" t="s">
        <v>1625</v>
      </c>
      <c r="B433" t="s">
        <v>1556</v>
      </c>
      <c r="C433">
        <v>458</v>
      </c>
      <c r="D433" s="33">
        <v>92150</v>
      </c>
      <c r="E433">
        <v>1</v>
      </c>
      <c r="F433">
        <v>0</v>
      </c>
      <c r="G433" s="40">
        <v>0</v>
      </c>
      <c r="I433">
        <v>0</v>
      </c>
      <c r="J433">
        <v>0</v>
      </c>
      <c r="K433" s="40">
        <v>0</v>
      </c>
    </row>
    <row r="434" spans="1:11" x14ac:dyDescent="0.2">
      <c r="A434" t="s">
        <v>394</v>
      </c>
      <c r="B434" t="s">
        <v>572</v>
      </c>
      <c r="C434">
        <v>223</v>
      </c>
      <c r="D434" s="33">
        <v>1127500</v>
      </c>
      <c r="E434">
        <v>6</v>
      </c>
      <c r="F434">
        <v>1</v>
      </c>
      <c r="G434" s="40">
        <v>0.16666666666666666</v>
      </c>
      <c r="I434">
        <v>1</v>
      </c>
      <c r="J434">
        <v>1</v>
      </c>
      <c r="K434" s="40">
        <v>1</v>
      </c>
    </row>
    <row r="435" spans="1:11" x14ac:dyDescent="0.2">
      <c r="A435" t="s">
        <v>1626</v>
      </c>
      <c r="B435" t="s">
        <v>1100</v>
      </c>
      <c r="C435">
        <v>314</v>
      </c>
      <c r="D435" s="33">
        <v>547000</v>
      </c>
      <c r="E435">
        <v>6</v>
      </c>
      <c r="F435">
        <v>2</v>
      </c>
      <c r="G435" s="40">
        <v>0.33333333333333331</v>
      </c>
      <c r="I435">
        <v>0</v>
      </c>
      <c r="J435">
        <v>0</v>
      </c>
      <c r="K435" s="40">
        <v>0</v>
      </c>
    </row>
    <row r="436" spans="1:11" x14ac:dyDescent="0.2">
      <c r="A436" t="s">
        <v>1136</v>
      </c>
      <c r="B436" t="s">
        <v>1036</v>
      </c>
      <c r="C436">
        <v>60</v>
      </c>
      <c r="D436" s="33">
        <v>3673677</v>
      </c>
      <c r="E436">
        <v>18</v>
      </c>
      <c r="F436">
        <v>5</v>
      </c>
      <c r="G436" s="40">
        <v>0.27777777777777779</v>
      </c>
      <c r="I436">
        <v>1</v>
      </c>
      <c r="J436">
        <v>0</v>
      </c>
      <c r="K436" s="40">
        <v>0</v>
      </c>
    </row>
    <row r="437" spans="1:11" x14ac:dyDescent="0.2">
      <c r="A437" t="s">
        <v>1420</v>
      </c>
      <c r="B437" t="s">
        <v>300</v>
      </c>
      <c r="C437">
        <v>18</v>
      </c>
      <c r="D437" s="33">
        <v>7337600</v>
      </c>
      <c r="E437">
        <v>36</v>
      </c>
      <c r="F437">
        <v>15</v>
      </c>
      <c r="G437" s="40">
        <v>0.41666666666666669</v>
      </c>
      <c r="I437">
        <v>3</v>
      </c>
      <c r="J437">
        <v>2</v>
      </c>
      <c r="K437" s="40">
        <v>0.66666666666666663</v>
      </c>
    </row>
    <row r="438" spans="1:11" x14ac:dyDescent="0.2">
      <c r="A438" t="s">
        <v>639</v>
      </c>
      <c r="B438" t="s">
        <v>1036</v>
      </c>
      <c r="C438">
        <v>114</v>
      </c>
      <c r="D438" s="33">
        <v>2310760</v>
      </c>
      <c r="E438">
        <v>11</v>
      </c>
      <c r="F438">
        <v>4</v>
      </c>
      <c r="G438" s="40">
        <v>0.36363636363636365</v>
      </c>
      <c r="I438">
        <v>0</v>
      </c>
      <c r="J438">
        <v>0</v>
      </c>
      <c r="K438" s="40">
        <v>0</v>
      </c>
    </row>
    <row r="439" spans="1:11" x14ac:dyDescent="0.2">
      <c r="A439" t="s">
        <v>61</v>
      </c>
      <c r="B439" t="s">
        <v>300</v>
      </c>
      <c r="C439">
        <v>86</v>
      </c>
      <c r="D439" s="33">
        <v>2718360</v>
      </c>
      <c r="E439">
        <v>11</v>
      </c>
      <c r="F439">
        <v>7</v>
      </c>
      <c r="G439" s="40">
        <v>0.63636363636363635</v>
      </c>
      <c r="I439">
        <v>0</v>
      </c>
      <c r="J439">
        <v>0</v>
      </c>
      <c r="K439" s="40">
        <v>0</v>
      </c>
    </row>
    <row r="440" spans="1:11" x14ac:dyDescent="0.2">
      <c r="A440" t="s">
        <v>749</v>
      </c>
      <c r="B440" t="s">
        <v>1448</v>
      </c>
      <c r="C440">
        <v>87</v>
      </c>
      <c r="D440" s="33">
        <v>2715821</v>
      </c>
      <c r="E440">
        <v>17</v>
      </c>
      <c r="F440">
        <v>6</v>
      </c>
      <c r="G440" s="40">
        <v>0.35294117647058826</v>
      </c>
      <c r="I440">
        <v>1</v>
      </c>
      <c r="J440">
        <v>0</v>
      </c>
      <c r="K440" s="40">
        <v>0</v>
      </c>
    </row>
    <row r="441" spans="1:11" x14ac:dyDescent="0.2">
      <c r="A441" t="s">
        <v>395</v>
      </c>
      <c r="B441" t="s">
        <v>1036</v>
      </c>
      <c r="C441">
        <v>280</v>
      </c>
      <c r="D441" s="33">
        <v>737720</v>
      </c>
      <c r="E441">
        <v>5</v>
      </c>
      <c r="F441">
        <v>0</v>
      </c>
      <c r="G441" s="40">
        <v>0</v>
      </c>
      <c r="I441">
        <v>0</v>
      </c>
      <c r="J441">
        <v>0</v>
      </c>
      <c r="K441" s="40">
        <v>0</v>
      </c>
    </row>
    <row r="442" spans="1:11" x14ac:dyDescent="0.2">
      <c r="A442" t="s">
        <v>1163</v>
      </c>
      <c r="B442" t="s">
        <v>1099</v>
      </c>
      <c r="C442">
        <v>46</v>
      </c>
      <c r="D442" s="33">
        <v>4350400</v>
      </c>
      <c r="E442">
        <v>17</v>
      </c>
      <c r="F442">
        <v>2</v>
      </c>
      <c r="G442" s="40">
        <v>0.11764705882352941</v>
      </c>
      <c r="I442">
        <v>2</v>
      </c>
      <c r="J442">
        <v>0</v>
      </c>
      <c r="K442" s="40">
        <v>0</v>
      </c>
    </row>
    <row r="443" spans="1:11" x14ac:dyDescent="0.2">
      <c r="A443" t="s">
        <v>1445</v>
      </c>
      <c r="B443" t="s">
        <v>790</v>
      </c>
      <c r="C443">
        <v>290</v>
      </c>
      <c r="D443" s="33">
        <v>697300</v>
      </c>
      <c r="E443">
        <v>5</v>
      </c>
      <c r="F443">
        <v>0</v>
      </c>
      <c r="G443" s="40">
        <v>0</v>
      </c>
      <c r="I443">
        <v>1</v>
      </c>
      <c r="J443">
        <v>0</v>
      </c>
      <c r="K443" s="40">
        <v>0</v>
      </c>
    </row>
    <row r="444" spans="1:11" x14ac:dyDescent="0.2">
      <c r="A444" t="s">
        <v>396</v>
      </c>
      <c r="B444" t="s">
        <v>303</v>
      </c>
      <c r="C444">
        <v>70</v>
      </c>
      <c r="D444" s="33">
        <v>3299400</v>
      </c>
      <c r="E444">
        <v>12</v>
      </c>
      <c r="F444">
        <v>11</v>
      </c>
      <c r="G444" s="40">
        <v>0.91666666666666663</v>
      </c>
      <c r="I444">
        <v>0</v>
      </c>
      <c r="J444">
        <v>0</v>
      </c>
      <c r="K444" s="40">
        <v>0</v>
      </c>
    </row>
    <row r="445" spans="1:11" x14ac:dyDescent="0.2">
      <c r="A445" t="s">
        <v>613</v>
      </c>
      <c r="B445" t="s">
        <v>1183</v>
      </c>
      <c r="C445">
        <v>393</v>
      </c>
      <c r="D445" s="33">
        <v>253000</v>
      </c>
      <c r="E445">
        <v>2</v>
      </c>
      <c r="F445">
        <v>2</v>
      </c>
      <c r="G445" s="40">
        <v>1</v>
      </c>
      <c r="I445">
        <v>0</v>
      </c>
      <c r="J445">
        <v>0</v>
      </c>
      <c r="K445" s="40">
        <v>0</v>
      </c>
    </row>
    <row r="446" spans="1:11" x14ac:dyDescent="0.2">
      <c r="A446" t="s">
        <v>1347</v>
      </c>
      <c r="B446" t="s">
        <v>300</v>
      </c>
      <c r="C446">
        <v>129</v>
      </c>
      <c r="D446" s="33">
        <v>2058534</v>
      </c>
      <c r="E446">
        <v>15</v>
      </c>
      <c r="F446">
        <v>6</v>
      </c>
      <c r="G446" s="40">
        <v>0.4</v>
      </c>
      <c r="I446">
        <v>1</v>
      </c>
      <c r="J446">
        <v>1</v>
      </c>
      <c r="K446" s="40">
        <v>1</v>
      </c>
    </row>
    <row r="447" spans="1:11" x14ac:dyDescent="0.2">
      <c r="A447" t="s">
        <v>1165</v>
      </c>
      <c r="B447" t="s">
        <v>300</v>
      </c>
      <c r="C447">
        <v>319</v>
      </c>
      <c r="D447" s="33">
        <v>529000</v>
      </c>
      <c r="E447">
        <v>2</v>
      </c>
      <c r="F447">
        <v>1</v>
      </c>
      <c r="G447" s="40">
        <v>0.5</v>
      </c>
      <c r="I447">
        <v>0</v>
      </c>
      <c r="J447">
        <v>0</v>
      </c>
      <c r="K447" s="40">
        <v>0</v>
      </c>
    </row>
    <row r="448" spans="1:11" x14ac:dyDescent="0.2">
      <c r="A448" t="s">
        <v>1261</v>
      </c>
      <c r="B448" t="s">
        <v>300</v>
      </c>
      <c r="C448">
        <v>466</v>
      </c>
      <c r="D448" s="33">
        <v>69000</v>
      </c>
      <c r="E448">
        <v>1</v>
      </c>
      <c r="F448">
        <v>0</v>
      </c>
      <c r="G448" s="40">
        <v>0</v>
      </c>
      <c r="I448">
        <v>0</v>
      </c>
      <c r="J448">
        <v>0</v>
      </c>
      <c r="K448" s="40">
        <v>0</v>
      </c>
    </row>
    <row r="449" spans="1:11" x14ac:dyDescent="0.2">
      <c r="A449" t="s">
        <v>1627</v>
      </c>
      <c r="B449" t="s">
        <v>1565</v>
      </c>
      <c r="C449">
        <v>464</v>
      </c>
      <c r="D449" s="33">
        <v>77000</v>
      </c>
      <c r="E449">
        <v>1</v>
      </c>
      <c r="F449">
        <v>0</v>
      </c>
      <c r="G449" s="40">
        <v>0</v>
      </c>
      <c r="I449">
        <v>0</v>
      </c>
      <c r="J449">
        <v>0</v>
      </c>
      <c r="K449" s="40">
        <v>0</v>
      </c>
    </row>
    <row r="450" spans="1:11" x14ac:dyDescent="0.2">
      <c r="A450" t="s">
        <v>1014</v>
      </c>
      <c r="B450" t="s">
        <v>542</v>
      </c>
      <c r="C450">
        <v>231</v>
      </c>
      <c r="D450" s="33">
        <v>1095300</v>
      </c>
      <c r="E450">
        <v>8</v>
      </c>
      <c r="F450">
        <v>2</v>
      </c>
      <c r="G450" s="40">
        <v>0.25</v>
      </c>
      <c r="I450">
        <v>1</v>
      </c>
      <c r="J450">
        <v>0</v>
      </c>
      <c r="K450" s="40">
        <v>0</v>
      </c>
    </row>
    <row r="451" spans="1:11" x14ac:dyDescent="0.2">
      <c r="A451" t="s">
        <v>74</v>
      </c>
      <c r="B451" t="s">
        <v>282</v>
      </c>
      <c r="C451">
        <v>218</v>
      </c>
      <c r="D451" s="33">
        <v>1151594</v>
      </c>
      <c r="E451">
        <v>4</v>
      </c>
      <c r="F451">
        <v>0</v>
      </c>
      <c r="G451" s="40">
        <v>0</v>
      </c>
      <c r="I451">
        <v>0</v>
      </c>
      <c r="J451">
        <v>0</v>
      </c>
      <c r="K451" s="40">
        <v>0</v>
      </c>
    </row>
    <row r="452" spans="1:11" x14ac:dyDescent="0.2">
      <c r="A452" t="s">
        <v>614</v>
      </c>
      <c r="B452" t="s">
        <v>1180</v>
      </c>
      <c r="C452">
        <v>125</v>
      </c>
      <c r="D452" s="33">
        <v>2104400</v>
      </c>
      <c r="E452">
        <v>13</v>
      </c>
      <c r="F452">
        <v>9</v>
      </c>
      <c r="G452" s="40">
        <v>0.69230769230769229</v>
      </c>
      <c r="I452">
        <v>0</v>
      </c>
      <c r="J452">
        <v>0</v>
      </c>
      <c r="K452" s="40">
        <v>0</v>
      </c>
    </row>
    <row r="453" spans="1:11" x14ac:dyDescent="0.2">
      <c r="A453" t="s">
        <v>615</v>
      </c>
      <c r="B453" t="s">
        <v>1475</v>
      </c>
      <c r="C453">
        <v>163</v>
      </c>
      <c r="D453" s="33">
        <v>1736500</v>
      </c>
      <c r="E453">
        <v>10</v>
      </c>
      <c r="F453">
        <v>3</v>
      </c>
      <c r="G453" s="40">
        <v>0.3</v>
      </c>
      <c r="I453">
        <v>0</v>
      </c>
      <c r="J453">
        <v>0</v>
      </c>
      <c r="K453" s="40">
        <v>0</v>
      </c>
    </row>
    <row r="454" spans="1:11" x14ac:dyDescent="0.2">
      <c r="A454" t="s">
        <v>1501</v>
      </c>
      <c r="B454" t="s">
        <v>523</v>
      </c>
      <c r="C454">
        <v>23</v>
      </c>
      <c r="D454" s="33">
        <v>6757834</v>
      </c>
      <c r="E454">
        <v>39</v>
      </c>
      <c r="F454">
        <v>5</v>
      </c>
      <c r="G454" s="40">
        <v>0.12820512820512819</v>
      </c>
      <c r="I454">
        <v>4</v>
      </c>
      <c r="J454">
        <v>0</v>
      </c>
      <c r="K454" s="40">
        <v>0</v>
      </c>
    </row>
    <row r="455" spans="1:11" x14ac:dyDescent="0.2">
      <c r="A455" t="s">
        <v>1262</v>
      </c>
      <c r="B455" t="s">
        <v>368</v>
      </c>
      <c r="C455">
        <v>230</v>
      </c>
      <c r="D455" s="33">
        <v>1097100</v>
      </c>
      <c r="E455">
        <v>10</v>
      </c>
      <c r="F455">
        <v>0</v>
      </c>
      <c r="G455" s="40">
        <v>0</v>
      </c>
      <c r="I455">
        <v>1</v>
      </c>
      <c r="J455">
        <v>0</v>
      </c>
      <c r="K455" s="40">
        <v>0</v>
      </c>
    </row>
    <row r="456" spans="1:11" x14ac:dyDescent="0.2">
      <c r="A456" t="s">
        <v>1595</v>
      </c>
      <c r="B456" t="s">
        <v>1099</v>
      </c>
      <c r="C456">
        <v>340</v>
      </c>
      <c r="D456" s="33">
        <v>457000</v>
      </c>
      <c r="E456">
        <v>3</v>
      </c>
      <c r="F456">
        <v>0</v>
      </c>
      <c r="G456" s="40">
        <v>0</v>
      </c>
      <c r="I456">
        <v>0</v>
      </c>
      <c r="J456">
        <v>0</v>
      </c>
      <c r="K456" s="40">
        <v>0</v>
      </c>
    </row>
    <row r="457" spans="1:11" x14ac:dyDescent="0.2">
      <c r="A457" t="s">
        <v>1263</v>
      </c>
      <c r="B457" t="s">
        <v>1102</v>
      </c>
      <c r="C457">
        <v>142</v>
      </c>
      <c r="D457" s="33">
        <v>1922645</v>
      </c>
      <c r="E457">
        <v>24</v>
      </c>
      <c r="F457">
        <v>3</v>
      </c>
      <c r="G457" s="40">
        <v>0.125</v>
      </c>
      <c r="I457">
        <v>3</v>
      </c>
      <c r="J457">
        <v>1</v>
      </c>
      <c r="K457" s="40">
        <v>0.33333333333333331</v>
      </c>
    </row>
    <row r="458" spans="1:11" x14ac:dyDescent="0.2">
      <c r="A458" t="s">
        <v>232</v>
      </c>
      <c r="B458" t="s">
        <v>1253</v>
      </c>
      <c r="C458">
        <v>463</v>
      </c>
      <c r="D458" s="33">
        <v>78000</v>
      </c>
      <c r="E458">
        <v>1</v>
      </c>
      <c r="F458">
        <v>0</v>
      </c>
      <c r="G458" s="40">
        <v>0</v>
      </c>
      <c r="I458">
        <v>0</v>
      </c>
      <c r="J458">
        <v>0</v>
      </c>
      <c r="K458" s="40">
        <v>0</v>
      </c>
    </row>
    <row r="459" spans="1:11" x14ac:dyDescent="0.2">
      <c r="A459" t="s">
        <v>1264</v>
      </c>
      <c r="B459" t="s">
        <v>5</v>
      </c>
      <c r="C459">
        <v>408</v>
      </c>
      <c r="D459" s="33">
        <v>219000</v>
      </c>
      <c r="E459">
        <v>1</v>
      </c>
      <c r="F459">
        <v>1</v>
      </c>
      <c r="G459" s="40">
        <v>1</v>
      </c>
      <c r="I459">
        <v>0</v>
      </c>
      <c r="J459">
        <v>0</v>
      </c>
      <c r="K459" s="40">
        <v>0</v>
      </c>
    </row>
    <row r="460" spans="1:11" x14ac:dyDescent="0.2">
      <c r="A460" t="s">
        <v>1265</v>
      </c>
      <c r="B460" t="s">
        <v>1101</v>
      </c>
      <c r="C460">
        <v>397</v>
      </c>
      <c r="D460" s="33">
        <v>234000</v>
      </c>
      <c r="E460">
        <v>2</v>
      </c>
      <c r="F460">
        <v>0</v>
      </c>
      <c r="G460" s="40">
        <v>0</v>
      </c>
      <c r="I460">
        <v>0</v>
      </c>
      <c r="J460">
        <v>0</v>
      </c>
      <c r="K460" s="40">
        <v>0</v>
      </c>
    </row>
    <row r="461" spans="1:11" x14ac:dyDescent="0.2">
      <c r="A461" t="s">
        <v>1115</v>
      </c>
      <c r="B461" t="s">
        <v>912</v>
      </c>
      <c r="C461">
        <v>341</v>
      </c>
      <c r="D461" s="33">
        <v>452900</v>
      </c>
      <c r="E461">
        <v>4</v>
      </c>
      <c r="F461">
        <v>3</v>
      </c>
      <c r="G461" s="40">
        <v>0.75</v>
      </c>
      <c r="I461">
        <v>1</v>
      </c>
      <c r="J461">
        <v>1</v>
      </c>
      <c r="K461" s="40">
        <v>1</v>
      </c>
    </row>
    <row r="462" spans="1:11" x14ac:dyDescent="0.2">
      <c r="A462" t="s">
        <v>1422</v>
      </c>
      <c r="B462" t="s">
        <v>304</v>
      </c>
      <c r="C462">
        <v>151</v>
      </c>
      <c r="D462" s="33">
        <v>1854400</v>
      </c>
      <c r="E462">
        <v>8</v>
      </c>
      <c r="F462">
        <v>0</v>
      </c>
      <c r="G462" s="40">
        <v>0</v>
      </c>
      <c r="I462">
        <v>0</v>
      </c>
      <c r="J462">
        <v>0</v>
      </c>
      <c r="K462" s="40">
        <v>0</v>
      </c>
    </row>
    <row r="463" spans="1:11" x14ac:dyDescent="0.2">
      <c r="A463" t="s">
        <v>1266</v>
      </c>
      <c r="B463" t="s">
        <v>912</v>
      </c>
      <c r="C463">
        <v>117</v>
      </c>
      <c r="D463" s="33">
        <v>2244501</v>
      </c>
      <c r="E463">
        <v>17</v>
      </c>
      <c r="F463">
        <v>11</v>
      </c>
      <c r="G463" s="40">
        <v>0.6470588235294118</v>
      </c>
      <c r="I463">
        <v>1</v>
      </c>
      <c r="J463">
        <v>1</v>
      </c>
      <c r="K463" s="40">
        <v>1</v>
      </c>
    </row>
    <row r="464" spans="1:11" x14ac:dyDescent="0.2">
      <c r="A464" t="s">
        <v>1304</v>
      </c>
      <c r="B464" t="s">
        <v>300</v>
      </c>
      <c r="C464">
        <v>210</v>
      </c>
      <c r="D464" s="33">
        <v>1196302</v>
      </c>
      <c r="E464">
        <v>6</v>
      </c>
      <c r="F464">
        <v>6</v>
      </c>
      <c r="G464" s="40">
        <v>1</v>
      </c>
      <c r="I464">
        <v>0</v>
      </c>
      <c r="J464">
        <v>0</v>
      </c>
      <c r="K464" s="40">
        <v>0</v>
      </c>
    </row>
    <row r="465" spans="1:11" x14ac:dyDescent="0.2">
      <c r="A465" t="s">
        <v>616</v>
      </c>
      <c r="B465" t="s">
        <v>1099</v>
      </c>
      <c r="C465">
        <v>71</v>
      </c>
      <c r="D465" s="33">
        <v>3252700</v>
      </c>
      <c r="E465">
        <v>18</v>
      </c>
      <c r="F465">
        <v>2</v>
      </c>
      <c r="G465" s="40">
        <v>0.1111111111111111</v>
      </c>
      <c r="I465">
        <v>0</v>
      </c>
      <c r="J465">
        <v>0</v>
      </c>
      <c r="K465" s="40">
        <v>0</v>
      </c>
    </row>
    <row r="466" spans="1:11" x14ac:dyDescent="0.2">
      <c r="A466" t="s">
        <v>617</v>
      </c>
      <c r="B466" t="s">
        <v>300</v>
      </c>
      <c r="C466">
        <v>74</v>
      </c>
      <c r="D466" s="33">
        <v>3100625</v>
      </c>
      <c r="E466">
        <v>13</v>
      </c>
      <c r="F466">
        <v>2</v>
      </c>
      <c r="G466" s="40">
        <v>0.15384615384615385</v>
      </c>
      <c r="I466">
        <v>1</v>
      </c>
      <c r="J466">
        <v>0</v>
      </c>
      <c r="K466" s="40">
        <v>0</v>
      </c>
    </row>
    <row r="467" spans="1:11" x14ac:dyDescent="0.2">
      <c r="A467" t="s">
        <v>641</v>
      </c>
      <c r="B467" t="s">
        <v>1099</v>
      </c>
      <c r="C467">
        <v>475</v>
      </c>
      <c r="D467" s="33">
        <v>45000</v>
      </c>
      <c r="E467">
        <v>1</v>
      </c>
      <c r="F467">
        <v>0</v>
      </c>
      <c r="G467" s="40">
        <v>0</v>
      </c>
      <c r="I467">
        <v>0</v>
      </c>
      <c r="J467">
        <v>0</v>
      </c>
      <c r="K467" s="40">
        <v>0</v>
      </c>
    </row>
    <row r="468" spans="1:11" x14ac:dyDescent="0.2">
      <c r="A468" t="s">
        <v>1447</v>
      </c>
      <c r="B468" t="s">
        <v>1100</v>
      </c>
      <c r="C468">
        <v>174</v>
      </c>
      <c r="D468" s="33">
        <v>1591900</v>
      </c>
      <c r="E468">
        <v>13</v>
      </c>
      <c r="F468">
        <v>6</v>
      </c>
      <c r="G468" s="40">
        <v>0.46153846153846156</v>
      </c>
      <c r="I468">
        <v>0</v>
      </c>
      <c r="J468">
        <v>0</v>
      </c>
      <c r="K468" s="40">
        <v>0</v>
      </c>
    </row>
    <row r="469" spans="1:11" x14ac:dyDescent="0.2">
      <c r="A469" t="s">
        <v>1133</v>
      </c>
      <c r="B469" t="s">
        <v>300</v>
      </c>
      <c r="C469">
        <v>8</v>
      </c>
      <c r="D469" s="33">
        <v>13342500</v>
      </c>
      <c r="E469">
        <v>63</v>
      </c>
      <c r="F469">
        <v>37</v>
      </c>
      <c r="G469" s="40">
        <v>0.58730158730158732</v>
      </c>
      <c r="I469">
        <v>3</v>
      </c>
      <c r="J469">
        <v>2</v>
      </c>
      <c r="K469" s="40">
        <v>0.66666666666666663</v>
      </c>
    </row>
    <row r="470" spans="1:11" x14ac:dyDescent="0.2">
      <c r="A470" t="s">
        <v>733</v>
      </c>
      <c r="B470" t="s">
        <v>1036</v>
      </c>
      <c r="C470">
        <v>228</v>
      </c>
      <c r="D470" s="33">
        <v>1105000</v>
      </c>
      <c r="E470">
        <v>6</v>
      </c>
      <c r="F470">
        <v>0</v>
      </c>
      <c r="G470" s="40">
        <v>0</v>
      </c>
      <c r="I470">
        <v>0</v>
      </c>
      <c r="J470">
        <v>0</v>
      </c>
      <c r="K470" s="40">
        <v>0</v>
      </c>
    </row>
    <row r="471" spans="1:11" x14ac:dyDescent="0.2">
      <c r="A471" t="s">
        <v>1149</v>
      </c>
      <c r="B471" t="s">
        <v>542</v>
      </c>
      <c r="C471">
        <v>180</v>
      </c>
      <c r="D471" s="33">
        <v>1530511</v>
      </c>
      <c r="E471">
        <v>10</v>
      </c>
      <c r="F471">
        <v>1</v>
      </c>
      <c r="G471" s="40">
        <v>0.1</v>
      </c>
      <c r="I471">
        <v>0</v>
      </c>
      <c r="J471">
        <v>0</v>
      </c>
      <c r="K471" s="40">
        <v>0</v>
      </c>
    </row>
    <row r="472" spans="1:11" x14ac:dyDescent="0.2">
      <c r="A472" t="s">
        <v>1150</v>
      </c>
      <c r="B472" t="s">
        <v>368</v>
      </c>
      <c r="C472">
        <v>62</v>
      </c>
      <c r="D472" s="33">
        <v>3600100</v>
      </c>
      <c r="E472">
        <v>26</v>
      </c>
      <c r="F472">
        <v>1</v>
      </c>
      <c r="G472" s="40">
        <v>3.8461538461538464E-2</v>
      </c>
      <c r="I472">
        <v>6</v>
      </c>
      <c r="J472">
        <v>0</v>
      </c>
      <c r="K472" s="40">
        <v>0</v>
      </c>
    </row>
    <row r="473" spans="1:11" x14ac:dyDescent="0.2">
      <c r="A473" t="s">
        <v>1151</v>
      </c>
      <c r="B473" t="s">
        <v>1100</v>
      </c>
      <c r="C473">
        <v>21</v>
      </c>
      <c r="D473" s="33">
        <v>6932090</v>
      </c>
      <c r="E473">
        <v>39</v>
      </c>
      <c r="F473">
        <v>26</v>
      </c>
      <c r="G473" s="40">
        <v>0.66666666666666663</v>
      </c>
      <c r="I473">
        <v>0</v>
      </c>
      <c r="J473">
        <v>0</v>
      </c>
      <c r="K473" s="40">
        <v>0</v>
      </c>
    </row>
    <row r="474" spans="1:11" x14ac:dyDescent="0.2">
      <c r="A474" t="s">
        <v>1472</v>
      </c>
      <c r="B474" t="s">
        <v>1099</v>
      </c>
      <c r="C474">
        <v>383</v>
      </c>
      <c r="D474" s="33">
        <v>267000</v>
      </c>
      <c r="E474">
        <v>2</v>
      </c>
      <c r="F474">
        <v>1</v>
      </c>
      <c r="G474" s="40">
        <v>0.5</v>
      </c>
      <c r="I474">
        <v>0</v>
      </c>
      <c r="J474">
        <v>0</v>
      </c>
      <c r="K474" s="40">
        <v>0</v>
      </c>
    </row>
    <row r="475" spans="1:11" x14ac:dyDescent="0.2">
      <c r="A475" t="s">
        <v>1154</v>
      </c>
      <c r="B475" t="s">
        <v>1448</v>
      </c>
      <c r="C475">
        <v>179</v>
      </c>
      <c r="D475" s="33">
        <v>1545300</v>
      </c>
      <c r="E475">
        <v>8</v>
      </c>
      <c r="F475">
        <v>0</v>
      </c>
      <c r="G475" s="40">
        <v>0</v>
      </c>
      <c r="I475">
        <v>1</v>
      </c>
      <c r="J475">
        <v>0</v>
      </c>
      <c r="K475" s="40">
        <v>0</v>
      </c>
    </row>
    <row r="476" spans="1:11" x14ac:dyDescent="0.2">
      <c r="A476" t="s">
        <v>1526</v>
      </c>
      <c r="B476" t="s">
        <v>1100</v>
      </c>
      <c r="C476">
        <v>444</v>
      </c>
      <c r="D476" s="33">
        <v>129000</v>
      </c>
      <c r="E476">
        <v>1</v>
      </c>
      <c r="F476">
        <v>0</v>
      </c>
      <c r="G476" s="40">
        <v>0</v>
      </c>
      <c r="I476">
        <v>0</v>
      </c>
      <c r="J476">
        <v>0</v>
      </c>
      <c r="K476" s="40">
        <v>0</v>
      </c>
    </row>
    <row r="477" spans="1:11" x14ac:dyDescent="0.2">
      <c r="A477" t="s">
        <v>1527</v>
      </c>
      <c r="B477" t="s">
        <v>300</v>
      </c>
      <c r="C477">
        <v>182</v>
      </c>
      <c r="D477" s="33">
        <v>1494235</v>
      </c>
      <c r="E477">
        <v>5</v>
      </c>
      <c r="F477">
        <v>4</v>
      </c>
      <c r="G477" s="40">
        <v>0.8</v>
      </c>
      <c r="I477">
        <v>1</v>
      </c>
      <c r="J477">
        <v>1</v>
      </c>
      <c r="K477" s="40">
        <v>1</v>
      </c>
    </row>
    <row r="478" spans="1:11" x14ac:dyDescent="0.2">
      <c r="A478" t="s">
        <v>1139</v>
      </c>
      <c r="B478" t="s">
        <v>1100</v>
      </c>
      <c r="C478">
        <v>88</v>
      </c>
      <c r="D478" s="33">
        <v>2695688</v>
      </c>
      <c r="E478">
        <v>9</v>
      </c>
      <c r="F478">
        <v>6</v>
      </c>
      <c r="G478" s="40">
        <v>0.66666666666666663</v>
      </c>
      <c r="I478">
        <v>0</v>
      </c>
      <c r="J478">
        <v>0</v>
      </c>
      <c r="K478" s="40">
        <v>0</v>
      </c>
    </row>
    <row r="479" spans="1:11" x14ac:dyDescent="0.2">
      <c r="A479" t="s">
        <v>1156</v>
      </c>
      <c r="B479" t="s">
        <v>1100</v>
      </c>
      <c r="C479">
        <v>12</v>
      </c>
      <c r="D479" s="33">
        <v>8912100</v>
      </c>
      <c r="E479">
        <v>43</v>
      </c>
      <c r="F479">
        <v>14</v>
      </c>
      <c r="G479" s="40">
        <v>0.32558139534883723</v>
      </c>
      <c r="I479">
        <v>5</v>
      </c>
      <c r="J479">
        <v>2</v>
      </c>
      <c r="K479" s="40">
        <v>0.4</v>
      </c>
    </row>
    <row r="480" spans="1:11" x14ac:dyDescent="0.2">
      <c r="A480" t="s">
        <v>1157</v>
      </c>
      <c r="B480" t="s">
        <v>300</v>
      </c>
      <c r="C480">
        <v>50</v>
      </c>
      <c r="D480" s="33">
        <v>4020400</v>
      </c>
      <c r="E480">
        <v>20</v>
      </c>
      <c r="F480">
        <v>12</v>
      </c>
      <c r="G480" s="40">
        <v>0.6</v>
      </c>
      <c r="I480">
        <v>1</v>
      </c>
      <c r="J480">
        <v>1</v>
      </c>
      <c r="K480" s="40">
        <v>1</v>
      </c>
    </row>
    <row r="481" spans="1:11" x14ac:dyDescent="0.2">
      <c r="A481" t="s">
        <v>1628</v>
      </c>
      <c r="B481" t="s">
        <v>1448</v>
      </c>
      <c r="C481">
        <v>414</v>
      </c>
      <c r="D481" s="33">
        <v>210000</v>
      </c>
      <c r="E481">
        <v>1</v>
      </c>
      <c r="F481">
        <v>0</v>
      </c>
      <c r="G481" s="40">
        <v>0</v>
      </c>
      <c r="I481">
        <v>0</v>
      </c>
      <c r="J481">
        <v>0</v>
      </c>
      <c r="K481" s="40">
        <v>0</v>
      </c>
    </row>
    <row r="482" spans="1:11" x14ac:dyDescent="0.2">
      <c r="A482" t="s">
        <v>103</v>
      </c>
      <c r="B482" t="s">
        <v>1036</v>
      </c>
      <c r="C482">
        <v>170</v>
      </c>
      <c r="D482" s="33">
        <v>1641400</v>
      </c>
      <c r="E482">
        <v>13</v>
      </c>
      <c r="F482">
        <v>2</v>
      </c>
      <c r="G482" s="40">
        <v>0.15384615384615385</v>
      </c>
      <c r="I482">
        <v>2</v>
      </c>
      <c r="J482">
        <v>0</v>
      </c>
      <c r="K482" s="40">
        <v>0</v>
      </c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612"/>
  <sheetViews>
    <sheetView workbookViewId="0">
      <selection activeCell="A5" sqref="A5:K5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style="31" customWidth="1"/>
    <col min="11" max="11" width="9.28515625" style="99" customWidth="1"/>
  </cols>
  <sheetData>
    <row r="1" spans="1:11" s="29" customFormat="1" ht="19.5" customHeight="1" x14ac:dyDescent="0.25">
      <c r="A1" s="69" t="s">
        <v>1528</v>
      </c>
      <c r="D1" s="82"/>
      <c r="G1" s="85"/>
      <c r="J1" s="32"/>
      <c r="K1" s="91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J2" s="32"/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70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SUM(D5:D430)</f>
        <v>639067739</v>
      </c>
      <c r="E4" s="75">
        <f>SUM(E5:E355)</f>
        <v>3289</v>
      </c>
      <c r="F4" s="75">
        <f>SUM(F5:F355)</f>
        <v>938</v>
      </c>
      <c r="G4" s="89">
        <f>+F4/E4</f>
        <v>0.28519306780176346</v>
      </c>
      <c r="H4" s="72"/>
      <c r="I4" s="75">
        <f>SUM(I5:I355)</f>
        <v>304</v>
      </c>
      <c r="J4" s="75">
        <f>SUM(J5:J355)</f>
        <v>87</v>
      </c>
      <c r="K4" s="89">
        <f>+J4/I4</f>
        <v>0.28618421052631576</v>
      </c>
    </row>
    <row r="5" spans="1:11" x14ac:dyDescent="0.2">
      <c r="A5" t="s">
        <v>1128</v>
      </c>
      <c r="B5" t="s">
        <v>5</v>
      </c>
      <c r="C5">
        <v>226</v>
      </c>
      <c r="D5" s="33">
        <v>729500</v>
      </c>
      <c r="E5">
        <v>6</v>
      </c>
      <c r="F5">
        <v>0</v>
      </c>
      <c r="G5" s="40">
        <v>0</v>
      </c>
      <c r="I5">
        <v>0</v>
      </c>
      <c r="J5">
        <v>0</v>
      </c>
      <c r="K5" s="40">
        <v>0</v>
      </c>
    </row>
    <row r="6" spans="1:11" x14ac:dyDescent="0.2">
      <c r="A6" t="s">
        <v>1131</v>
      </c>
      <c r="B6" t="s">
        <v>1474</v>
      </c>
      <c r="C6">
        <v>92</v>
      </c>
      <c r="D6" s="33">
        <v>2006870</v>
      </c>
      <c r="E6">
        <v>13</v>
      </c>
      <c r="F6">
        <v>4</v>
      </c>
      <c r="G6" s="40">
        <v>0.30769230769230771</v>
      </c>
      <c r="I6">
        <v>0</v>
      </c>
      <c r="J6">
        <v>0</v>
      </c>
      <c r="K6" s="40">
        <v>0</v>
      </c>
    </row>
    <row r="7" spans="1:11" x14ac:dyDescent="0.2">
      <c r="A7" t="s">
        <v>87</v>
      </c>
      <c r="B7" t="s">
        <v>536</v>
      </c>
      <c r="C7">
        <v>174</v>
      </c>
      <c r="D7" s="33">
        <v>1043800</v>
      </c>
      <c r="E7">
        <v>8</v>
      </c>
      <c r="F7">
        <v>0</v>
      </c>
      <c r="G7" s="40">
        <v>0</v>
      </c>
      <c r="I7">
        <v>3</v>
      </c>
      <c r="J7">
        <v>0</v>
      </c>
      <c r="K7" s="40">
        <v>0</v>
      </c>
    </row>
    <row r="8" spans="1:11" x14ac:dyDescent="0.2">
      <c r="A8" t="s">
        <v>568</v>
      </c>
      <c r="B8" t="s">
        <v>1100</v>
      </c>
      <c r="C8">
        <v>17</v>
      </c>
      <c r="D8" s="33">
        <v>5667190</v>
      </c>
      <c r="E8">
        <v>14</v>
      </c>
      <c r="F8">
        <v>11</v>
      </c>
      <c r="G8" s="40">
        <v>0.7857142857142857</v>
      </c>
      <c r="I8">
        <v>1</v>
      </c>
      <c r="J8">
        <v>1</v>
      </c>
      <c r="K8" s="40">
        <v>1</v>
      </c>
    </row>
    <row r="9" spans="1:11" x14ac:dyDescent="0.2">
      <c r="A9" t="s">
        <v>1423</v>
      </c>
      <c r="B9" t="s">
        <v>1100</v>
      </c>
      <c r="C9">
        <v>267</v>
      </c>
      <c r="D9" s="33">
        <v>514300</v>
      </c>
      <c r="E9">
        <v>4</v>
      </c>
      <c r="F9">
        <v>2</v>
      </c>
      <c r="G9" s="40">
        <v>0.5</v>
      </c>
      <c r="I9">
        <v>0</v>
      </c>
      <c r="J9">
        <v>0</v>
      </c>
      <c r="K9" s="40">
        <v>0</v>
      </c>
    </row>
    <row r="10" spans="1:11" x14ac:dyDescent="0.2">
      <c r="A10" t="s">
        <v>569</v>
      </c>
      <c r="B10" t="s">
        <v>1099</v>
      </c>
      <c r="C10">
        <v>188</v>
      </c>
      <c r="D10" s="33">
        <v>943500</v>
      </c>
      <c r="E10">
        <v>4</v>
      </c>
      <c r="F10">
        <v>2</v>
      </c>
      <c r="G10" s="40">
        <v>0.5</v>
      </c>
      <c r="I10">
        <v>0</v>
      </c>
      <c r="J10">
        <v>0</v>
      </c>
      <c r="K10" s="40">
        <v>0</v>
      </c>
    </row>
    <row r="11" spans="1:11" x14ac:dyDescent="0.2">
      <c r="A11" t="s">
        <v>570</v>
      </c>
      <c r="B11" t="s">
        <v>300</v>
      </c>
      <c r="C11">
        <v>31</v>
      </c>
      <c r="D11" s="33">
        <v>3957850</v>
      </c>
      <c r="E11">
        <v>21</v>
      </c>
      <c r="F11">
        <v>8</v>
      </c>
      <c r="G11" s="40">
        <v>0.38095238095238093</v>
      </c>
      <c r="I11">
        <v>0</v>
      </c>
      <c r="J11">
        <v>0</v>
      </c>
      <c r="K11" s="40">
        <v>0</v>
      </c>
    </row>
    <row r="12" spans="1:11" x14ac:dyDescent="0.2">
      <c r="A12" t="s">
        <v>1018</v>
      </c>
      <c r="B12" t="s">
        <v>1475</v>
      </c>
      <c r="C12">
        <v>249</v>
      </c>
      <c r="D12" s="33">
        <v>574800</v>
      </c>
      <c r="E12">
        <v>6</v>
      </c>
      <c r="F12">
        <v>0</v>
      </c>
      <c r="G12" s="40">
        <v>0</v>
      </c>
      <c r="I12">
        <v>0</v>
      </c>
      <c r="J12">
        <v>0</v>
      </c>
      <c r="K12" s="40">
        <v>0</v>
      </c>
    </row>
    <row r="13" spans="1:11" x14ac:dyDescent="0.2">
      <c r="A13" t="s">
        <v>89</v>
      </c>
      <c r="B13" t="s">
        <v>1036</v>
      </c>
      <c r="C13">
        <v>253</v>
      </c>
      <c r="D13" s="33">
        <v>554400</v>
      </c>
      <c r="E13">
        <v>4</v>
      </c>
      <c r="F13">
        <v>1</v>
      </c>
      <c r="G13" s="40">
        <v>0.25</v>
      </c>
      <c r="I13">
        <v>0</v>
      </c>
      <c r="J13">
        <v>0</v>
      </c>
      <c r="K13" s="40">
        <v>0</v>
      </c>
    </row>
    <row r="14" spans="1:11" x14ac:dyDescent="0.2">
      <c r="A14" t="s">
        <v>1005</v>
      </c>
      <c r="B14" t="s">
        <v>1036</v>
      </c>
      <c r="C14">
        <v>48</v>
      </c>
      <c r="D14" s="33">
        <v>3078350</v>
      </c>
      <c r="E14">
        <v>14</v>
      </c>
      <c r="F14">
        <v>1</v>
      </c>
      <c r="G14" s="40">
        <v>7.1428571428571425E-2</v>
      </c>
      <c r="I14">
        <v>1</v>
      </c>
      <c r="J14">
        <v>0</v>
      </c>
      <c r="K14" s="40">
        <v>0</v>
      </c>
    </row>
    <row r="15" spans="1:11" x14ac:dyDescent="0.2">
      <c r="A15" t="s">
        <v>1019</v>
      </c>
      <c r="B15" t="s">
        <v>1102</v>
      </c>
      <c r="C15">
        <v>49</v>
      </c>
      <c r="D15" s="33">
        <v>3041114</v>
      </c>
      <c r="E15">
        <v>37</v>
      </c>
      <c r="F15">
        <v>5</v>
      </c>
      <c r="G15" s="40">
        <v>0.13513513513513514</v>
      </c>
      <c r="I15">
        <v>4</v>
      </c>
      <c r="J15">
        <v>0</v>
      </c>
      <c r="K15" s="40">
        <v>0</v>
      </c>
    </row>
    <row r="16" spans="1:11" ht="11.25" customHeight="1" x14ac:dyDescent="0.2">
      <c r="A16" t="s">
        <v>1424</v>
      </c>
      <c r="B16" t="s">
        <v>1099</v>
      </c>
      <c r="C16">
        <v>419</v>
      </c>
      <c r="D16" s="33">
        <v>78500</v>
      </c>
      <c r="E16">
        <v>1</v>
      </c>
      <c r="F16">
        <v>0</v>
      </c>
      <c r="G16" s="40">
        <v>0</v>
      </c>
      <c r="I16">
        <v>0</v>
      </c>
      <c r="J16">
        <v>0</v>
      </c>
      <c r="K16" s="40">
        <v>0</v>
      </c>
    </row>
    <row r="17" spans="1:11" x14ac:dyDescent="0.2">
      <c r="A17" t="s">
        <v>814</v>
      </c>
      <c r="B17" t="s">
        <v>1474</v>
      </c>
      <c r="C17">
        <v>178</v>
      </c>
      <c r="D17" s="33">
        <v>992007</v>
      </c>
      <c r="E17">
        <v>8</v>
      </c>
      <c r="F17">
        <v>0</v>
      </c>
      <c r="G17" s="40">
        <v>0</v>
      </c>
      <c r="I17">
        <v>1</v>
      </c>
      <c r="J17">
        <v>0</v>
      </c>
      <c r="K17" s="40">
        <v>0</v>
      </c>
    </row>
    <row r="18" spans="1:11" x14ac:dyDescent="0.2">
      <c r="A18" t="s">
        <v>815</v>
      </c>
      <c r="B18" t="s">
        <v>1100</v>
      </c>
      <c r="C18">
        <v>38</v>
      </c>
      <c r="D18" s="33">
        <v>3442000</v>
      </c>
      <c r="E18">
        <v>19</v>
      </c>
      <c r="F18">
        <v>14</v>
      </c>
      <c r="G18" s="40">
        <v>0.73684210526315785</v>
      </c>
      <c r="I18">
        <v>1</v>
      </c>
      <c r="J18">
        <v>0</v>
      </c>
      <c r="K18" s="40">
        <v>0</v>
      </c>
    </row>
    <row r="19" spans="1:11" x14ac:dyDescent="0.2">
      <c r="A19" t="s">
        <v>246</v>
      </c>
      <c r="B19" t="s">
        <v>1474</v>
      </c>
      <c r="C19">
        <v>167</v>
      </c>
      <c r="D19" s="33">
        <v>1105400</v>
      </c>
      <c r="E19">
        <v>8</v>
      </c>
      <c r="F19">
        <v>0</v>
      </c>
      <c r="G19" s="40">
        <v>0</v>
      </c>
      <c r="I19">
        <v>1</v>
      </c>
      <c r="J19">
        <v>0</v>
      </c>
      <c r="K19" s="40">
        <v>0</v>
      </c>
    </row>
    <row r="20" spans="1:11" x14ac:dyDescent="0.2">
      <c r="A20" t="s">
        <v>1406</v>
      </c>
      <c r="B20" t="s">
        <v>1099</v>
      </c>
      <c r="C20">
        <v>322</v>
      </c>
      <c r="D20" s="33">
        <v>330000</v>
      </c>
      <c r="E20">
        <v>3</v>
      </c>
      <c r="F20">
        <v>0</v>
      </c>
      <c r="G20" s="40">
        <v>0</v>
      </c>
      <c r="I20">
        <v>0</v>
      </c>
      <c r="J20">
        <v>0</v>
      </c>
      <c r="K20" s="40">
        <v>0</v>
      </c>
    </row>
    <row r="21" spans="1:11" x14ac:dyDescent="0.2">
      <c r="A21" t="s">
        <v>817</v>
      </c>
      <c r="B21" t="s">
        <v>1099</v>
      </c>
      <c r="C21">
        <v>56</v>
      </c>
      <c r="D21" s="33">
        <v>2775747</v>
      </c>
      <c r="E21">
        <v>12</v>
      </c>
      <c r="F21">
        <v>2</v>
      </c>
      <c r="G21" s="40">
        <v>0.16666666666666666</v>
      </c>
      <c r="I21">
        <v>1</v>
      </c>
      <c r="J21">
        <v>0</v>
      </c>
      <c r="K21" s="40">
        <v>0</v>
      </c>
    </row>
    <row r="22" spans="1:11" x14ac:dyDescent="0.2">
      <c r="A22" t="s">
        <v>349</v>
      </c>
      <c r="B22" t="s">
        <v>1036</v>
      </c>
      <c r="C22">
        <v>165</v>
      </c>
      <c r="D22" s="33">
        <v>1116900</v>
      </c>
      <c r="E22">
        <v>9</v>
      </c>
      <c r="F22">
        <v>2</v>
      </c>
      <c r="G22" s="40">
        <v>0.22222222222222221</v>
      </c>
      <c r="I22">
        <v>0</v>
      </c>
      <c r="J22">
        <v>0</v>
      </c>
      <c r="K22" s="40">
        <v>0</v>
      </c>
    </row>
    <row r="23" spans="1:11" x14ac:dyDescent="0.2">
      <c r="A23" t="s">
        <v>575</v>
      </c>
      <c r="B23" t="s">
        <v>5</v>
      </c>
      <c r="C23">
        <v>228</v>
      </c>
      <c r="D23" s="33">
        <v>717000</v>
      </c>
      <c r="E23">
        <v>3</v>
      </c>
      <c r="F23">
        <v>3</v>
      </c>
      <c r="G23" s="40">
        <v>1</v>
      </c>
      <c r="I23">
        <v>1</v>
      </c>
      <c r="J23">
        <v>1</v>
      </c>
      <c r="K23" s="40">
        <v>1</v>
      </c>
    </row>
    <row r="24" spans="1:11" x14ac:dyDescent="0.2">
      <c r="A24" t="s">
        <v>1192</v>
      </c>
      <c r="B24" t="s">
        <v>1100</v>
      </c>
      <c r="C24">
        <v>98</v>
      </c>
      <c r="D24" s="33">
        <v>1923100</v>
      </c>
      <c r="E24">
        <v>7</v>
      </c>
      <c r="F24">
        <v>5</v>
      </c>
      <c r="G24" s="40">
        <v>0.7142857142857143</v>
      </c>
      <c r="I24">
        <v>0</v>
      </c>
      <c r="J24">
        <v>0</v>
      </c>
      <c r="K24" s="40">
        <v>0</v>
      </c>
    </row>
    <row r="25" spans="1:11" x14ac:dyDescent="0.2">
      <c r="A25" t="s">
        <v>865</v>
      </c>
      <c r="B25" t="s">
        <v>371</v>
      </c>
      <c r="C25">
        <v>109</v>
      </c>
      <c r="D25" s="33">
        <v>1665900</v>
      </c>
      <c r="E25">
        <v>11</v>
      </c>
      <c r="F25">
        <v>1</v>
      </c>
      <c r="G25" s="40">
        <v>9.0909090909090912E-2</v>
      </c>
      <c r="I25">
        <v>6</v>
      </c>
      <c r="J25">
        <v>1</v>
      </c>
      <c r="K25" s="40">
        <v>0.16666666666666666</v>
      </c>
    </row>
    <row r="26" spans="1:11" x14ac:dyDescent="0.2">
      <c r="A26" t="s">
        <v>820</v>
      </c>
      <c r="B26" t="s">
        <v>1036</v>
      </c>
      <c r="C26">
        <v>269</v>
      </c>
      <c r="D26" s="33">
        <v>508500</v>
      </c>
      <c r="E26">
        <v>6</v>
      </c>
      <c r="F26">
        <v>1</v>
      </c>
      <c r="G26" s="40">
        <v>0.16666666666666666</v>
      </c>
      <c r="I26">
        <v>0</v>
      </c>
      <c r="J26">
        <v>0</v>
      </c>
      <c r="K26" s="40">
        <v>0</v>
      </c>
    </row>
    <row r="27" spans="1:11" x14ac:dyDescent="0.2">
      <c r="A27" t="s">
        <v>496</v>
      </c>
      <c r="B27" t="s">
        <v>5</v>
      </c>
      <c r="C27">
        <v>375</v>
      </c>
      <c r="D27" s="33">
        <v>190500</v>
      </c>
      <c r="E27">
        <v>2</v>
      </c>
      <c r="F27">
        <v>1</v>
      </c>
      <c r="G27" s="40">
        <v>0.5</v>
      </c>
      <c r="I27">
        <v>0</v>
      </c>
      <c r="J27">
        <v>0</v>
      </c>
      <c r="K27" s="40">
        <v>0</v>
      </c>
    </row>
    <row r="28" spans="1:11" x14ac:dyDescent="0.2">
      <c r="A28" t="s">
        <v>821</v>
      </c>
      <c r="B28" t="s">
        <v>1100</v>
      </c>
      <c r="C28">
        <v>63</v>
      </c>
      <c r="D28" s="33">
        <v>2637501</v>
      </c>
      <c r="E28">
        <v>19</v>
      </c>
      <c r="F28">
        <v>10</v>
      </c>
      <c r="G28" s="40">
        <v>0.52631578947368418</v>
      </c>
      <c r="I28">
        <v>0</v>
      </c>
      <c r="J28">
        <v>0</v>
      </c>
      <c r="K28" s="40">
        <v>0</v>
      </c>
    </row>
    <row r="29" spans="1:11" x14ac:dyDescent="0.2">
      <c r="A29" t="s">
        <v>1407</v>
      </c>
      <c r="B29" t="s">
        <v>1099</v>
      </c>
      <c r="C29">
        <v>356</v>
      </c>
      <c r="D29" s="33">
        <v>238400</v>
      </c>
      <c r="E29">
        <v>2</v>
      </c>
      <c r="F29">
        <v>1</v>
      </c>
      <c r="G29" s="40">
        <v>0.5</v>
      </c>
      <c r="I29">
        <v>0</v>
      </c>
      <c r="J29">
        <v>0</v>
      </c>
      <c r="K29" s="40">
        <v>0</v>
      </c>
    </row>
    <row r="30" spans="1:11" x14ac:dyDescent="0.2">
      <c r="A30" t="s">
        <v>378</v>
      </c>
      <c r="B30" t="s">
        <v>303</v>
      </c>
      <c r="C30">
        <v>358</v>
      </c>
      <c r="D30" s="33">
        <v>236000</v>
      </c>
      <c r="E30">
        <v>1</v>
      </c>
      <c r="F30">
        <v>1</v>
      </c>
      <c r="G30" s="40">
        <v>1</v>
      </c>
      <c r="I30">
        <v>0</v>
      </c>
      <c r="J30">
        <v>0</v>
      </c>
      <c r="K30" s="40">
        <v>0</v>
      </c>
    </row>
    <row r="31" spans="1:11" x14ac:dyDescent="0.2">
      <c r="A31" t="s">
        <v>497</v>
      </c>
      <c r="B31" t="s">
        <v>1099</v>
      </c>
      <c r="C31">
        <v>413</v>
      </c>
      <c r="D31" s="33">
        <v>91500</v>
      </c>
      <c r="E31">
        <v>1</v>
      </c>
      <c r="F31">
        <v>0</v>
      </c>
      <c r="G31" s="40">
        <v>0</v>
      </c>
      <c r="I31">
        <v>0</v>
      </c>
      <c r="J31">
        <v>0</v>
      </c>
      <c r="K31" s="40">
        <v>0</v>
      </c>
    </row>
    <row r="32" spans="1:11" x14ac:dyDescent="0.2">
      <c r="A32" t="s">
        <v>576</v>
      </c>
      <c r="B32" t="s">
        <v>303</v>
      </c>
      <c r="C32">
        <v>89</v>
      </c>
      <c r="D32" s="33">
        <v>2038500</v>
      </c>
      <c r="E32">
        <v>13</v>
      </c>
      <c r="F32">
        <v>9</v>
      </c>
      <c r="G32" s="40">
        <v>0.69230769230769229</v>
      </c>
      <c r="I32">
        <v>1</v>
      </c>
      <c r="J32">
        <v>1</v>
      </c>
      <c r="K32" s="40">
        <v>1</v>
      </c>
    </row>
    <row r="33" spans="1:11" x14ac:dyDescent="0.2">
      <c r="A33" t="s">
        <v>1223</v>
      </c>
      <c r="B33" t="s">
        <v>790</v>
      </c>
      <c r="C33">
        <v>78</v>
      </c>
      <c r="D33" s="33">
        <v>2239800</v>
      </c>
      <c r="E33">
        <v>22</v>
      </c>
      <c r="F33">
        <v>1</v>
      </c>
      <c r="G33" s="40">
        <v>4.5454545454545456E-2</v>
      </c>
      <c r="I33">
        <v>11</v>
      </c>
      <c r="J33">
        <v>0</v>
      </c>
      <c r="K33" s="40">
        <v>0</v>
      </c>
    </row>
    <row r="34" spans="1:11" x14ac:dyDescent="0.2">
      <c r="A34" t="s">
        <v>1224</v>
      </c>
      <c r="B34" t="s">
        <v>1100</v>
      </c>
      <c r="C34">
        <v>141</v>
      </c>
      <c r="D34" s="33">
        <v>1361400</v>
      </c>
      <c r="E34">
        <v>10</v>
      </c>
      <c r="F34">
        <v>5</v>
      </c>
      <c r="G34" s="40">
        <v>0.5</v>
      </c>
      <c r="I34">
        <v>0</v>
      </c>
      <c r="J34">
        <v>0</v>
      </c>
      <c r="K34" s="40">
        <v>0</v>
      </c>
    </row>
    <row r="35" spans="1:11" x14ac:dyDescent="0.2">
      <c r="A35" t="s">
        <v>498</v>
      </c>
      <c r="B35" t="s">
        <v>125</v>
      </c>
      <c r="C35">
        <v>384</v>
      </c>
      <c r="D35" s="33">
        <v>170000</v>
      </c>
      <c r="E35">
        <v>1</v>
      </c>
      <c r="F35">
        <v>1</v>
      </c>
      <c r="G35" s="40">
        <v>1</v>
      </c>
      <c r="I35">
        <v>0</v>
      </c>
      <c r="J35">
        <v>0</v>
      </c>
      <c r="K35" s="40">
        <v>0</v>
      </c>
    </row>
    <row r="36" spans="1:11" x14ac:dyDescent="0.2">
      <c r="A36" t="s">
        <v>1408</v>
      </c>
      <c r="B36" t="s">
        <v>299</v>
      </c>
      <c r="C36">
        <v>250</v>
      </c>
      <c r="D36" s="33">
        <v>573900</v>
      </c>
      <c r="E36">
        <v>4</v>
      </c>
      <c r="F36">
        <v>1</v>
      </c>
      <c r="G36" s="40">
        <v>0.25</v>
      </c>
      <c r="I36">
        <v>0</v>
      </c>
      <c r="J36">
        <v>0</v>
      </c>
      <c r="K36" s="40">
        <v>0</v>
      </c>
    </row>
    <row r="37" spans="1:11" x14ac:dyDescent="0.2">
      <c r="A37" t="s">
        <v>961</v>
      </c>
      <c r="B37" t="s">
        <v>1036</v>
      </c>
      <c r="C37">
        <v>422</v>
      </c>
      <c r="D37" s="33">
        <v>66000</v>
      </c>
      <c r="E37">
        <v>1</v>
      </c>
      <c r="F37">
        <v>0</v>
      </c>
      <c r="G37" s="40">
        <v>0</v>
      </c>
      <c r="I37">
        <v>1</v>
      </c>
      <c r="J37">
        <v>0</v>
      </c>
      <c r="K37" s="40">
        <v>0</v>
      </c>
    </row>
    <row r="38" spans="1:11" x14ac:dyDescent="0.2">
      <c r="A38" t="s">
        <v>856</v>
      </c>
      <c r="B38" t="s">
        <v>1475</v>
      </c>
      <c r="C38">
        <v>260</v>
      </c>
      <c r="D38" s="33">
        <v>536450</v>
      </c>
      <c r="E38">
        <v>5</v>
      </c>
      <c r="F38">
        <v>0</v>
      </c>
      <c r="G38" s="40">
        <v>0</v>
      </c>
      <c r="I38">
        <v>0</v>
      </c>
      <c r="J38">
        <v>0</v>
      </c>
      <c r="K38" s="40">
        <v>0</v>
      </c>
    </row>
    <row r="39" spans="1:11" x14ac:dyDescent="0.2">
      <c r="A39" t="s">
        <v>1225</v>
      </c>
      <c r="B39" t="s">
        <v>1474</v>
      </c>
      <c r="C39">
        <v>105</v>
      </c>
      <c r="D39" s="33">
        <v>1802400</v>
      </c>
      <c r="E39">
        <v>11</v>
      </c>
      <c r="F39">
        <v>2</v>
      </c>
      <c r="G39" s="40">
        <v>0.18181818181818182</v>
      </c>
      <c r="I39">
        <v>1</v>
      </c>
      <c r="J39">
        <v>0</v>
      </c>
      <c r="K39" s="40">
        <v>0</v>
      </c>
    </row>
    <row r="40" spans="1:11" x14ac:dyDescent="0.2">
      <c r="A40" t="s">
        <v>240</v>
      </c>
      <c r="B40" t="s">
        <v>300</v>
      </c>
      <c r="C40">
        <v>182</v>
      </c>
      <c r="D40" s="33">
        <v>973250</v>
      </c>
      <c r="E40">
        <v>7</v>
      </c>
      <c r="F40">
        <v>0</v>
      </c>
      <c r="G40" s="40">
        <v>0</v>
      </c>
      <c r="I40">
        <v>1</v>
      </c>
      <c r="J40">
        <v>0</v>
      </c>
      <c r="K40" s="40">
        <v>0</v>
      </c>
    </row>
    <row r="41" spans="1:11" x14ac:dyDescent="0.2">
      <c r="A41" t="s">
        <v>247</v>
      </c>
      <c r="B41" t="s">
        <v>1475</v>
      </c>
      <c r="C41">
        <v>194</v>
      </c>
      <c r="D41" s="33">
        <v>909000</v>
      </c>
      <c r="E41">
        <v>8</v>
      </c>
      <c r="F41">
        <v>0</v>
      </c>
      <c r="G41" s="40">
        <v>0</v>
      </c>
      <c r="I41">
        <v>0</v>
      </c>
      <c r="J41">
        <v>0</v>
      </c>
      <c r="K41" s="40">
        <v>0</v>
      </c>
    </row>
    <row r="42" spans="1:11" x14ac:dyDescent="0.2">
      <c r="A42" t="s">
        <v>1425</v>
      </c>
      <c r="B42" t="s">
        <v>5</v>
      </c>
      <c r="C42">
        <v>377</v>
      </c>
      <c r="D42" s="33">
        <v>189000</v>
      </c>
      <c r="E42">
        <v>1</v>
      </c>
      <c r="F42">
        <v>0</v>
      </c>
      <c r="G42" s="40">
        <v>0</v>
      </c>
      <c r="I42">
        <v>0</v>
      </c>
      <c r="J42">
        <v>0</v>
      </c>
      <c r="K42" s="40">
        <v>0</v>
      </c>
    </row>
    <row r="43" spans="1:11" x14ac:dyDescent="0.2">
      <c r="A43" t="s">
        <v>577</v>
      </c>
      <c r="B43" t="s">
        <v>5</v>
      </c>
      <c r="C43">
        <v>306</v>
      </c>
      <c r="D43" s="33">
        <v>373530</v>
      </c>
      <c r="E43">
        <v>2</v>
      </c>
      <c r="F43">
        <v>1</v>
      </c>
      <c r="G43" s="40">
        <v>0.5</v>
      </c>
      <c r="I43">
        <v>0</v>
      </c>
      <c r="J43">
        <v>0</v>
      </c>
      <c r="K43" s="40">
        <v>0</v>
      </c>
    </row>
    <row r="44" spans="1:11" x14ac:dyDescent="0.2">
      <c r="A44" t="s">
        <v>1227</v>
      </c>
      <c r="B44" t="s">
        <v>1017</v>
      </c>
      <c r="C44">
        <v>256</v>
      </c>
      <c r="D44" s="33">
        <v>543499</v>
      </c>
      <c r="E44">
        <v>4</v>
      </c>
      <c r="F44">
        <v>0</v>
      </c>
      <c r="G44" s="40">
        <v>0</v>
      </c>
      <c r="I44">
        <v>2</v>
      </c>
      <c r="J44">
        <v>0</v>
      </c>
      <c r="K44" s="40">
        <v>0</v>
      </c>
    </row>
    <row r="45" spans="1:11" x14ac:dyDescent="0.2">
      <c r="A45" t="s">
        <v>1349</v>
      </c>
      <c r="B45" t="s">
        <v>1100</v>
      </c>
      <c r="C45">
        <v>293</v>
      </c>
      <c r="D45" s="33">
        <v>429900</v>
      </c>
      <c r="E45">
        <v>2</v>
      </c>
      <c r="F45">
        <v>0</v>
      </c>
      <c r="G45" s="40">
        <v>0</v>
      </c>
      <c r="I45">
        <v>0</v>
      </c>
      <c r="J45">
        <v>0</v>
      </c>
      <c r="K45" s="40">
        <v>0</v>
      </c>
    </row>
    <row r="46" spans="1:11" x14ac:dyDescent="0.2">
      <c r="A46" t="s">
        <v>1228</v>
      </c>
      <c r="B46" t="s">
        <v>567</v>
      </c>
      <c r="C46">
        <v>128</v>
      </c>
      <c r="D46" s="33">
        <v>1478550</v>
      </c>
      <c r="E46">
        <v>14</v>
      </c>
      <c r="F46">
        <v>0</v>
      </c>
      <c r="G46" s="40">
        <v>0</v>
      </c>
      <c r="I46">
        <v>3</v>
      </c>
      <c r="J46">
        <v>0</v>
      </c>
      <c r="K46" s="40">
        <v>0</v>
      </c>
    </row>
    <row r="47" spans="1:11" x14ac:dyDescent="0.2">
      <c r="A47" t="s">
        <v>830</v>
      </c>
      <c r="B47" t="s">
        <v>282</v>
      </c>
      <c r="C47">
        <v>271</v>
      </c>
      <c r="D47" s="33">
        <v>507000</v>
      </c>
      <c r="E47">
        <v>3</v>
      </c>
      <c r="F47">
        <v>0</v>
      </c>
      <c r="G47" s="40">
        <v>0</v>
      </c>
      <c r="I47">
        <v>0</v>
      </c>
      <c r="J47">
        <v>0</v>
      </c>
      <c r="K47" s="40">
        <v>0</v>
      </c>
    </row>
    <row r="48" spans="1:11" x14ac:dyDescent="0.2">
      <c r="A48" t="s">
        <v>932</v>
      </c>
      <c r="B48" t="s">
        <v>118</v>
      </c>
      <c r="C48">
        <v>288</v>
      </c>
      <c r="D48" s="33">
        <v>439000</v>
      </c>
      <c r="E48">
        <v>1</v>
      </c>
      <c r="F48">
        <v>0</v>
      </c>
      <c r="G48" s="40">
        <v>0</v>
      </c>
      <c r="I48">
        <v>1</v>
      </c>
      <c r="J48">
        <v>0</v>
      </c>
      <c r="K48" s="40">
        <v>0</v>
      </c>
    </row>
    <row r="49" spans="1:11" x14ac:dyDescent="0.2">
      <c r="A49" t="s">
        <v>248</v>
      </c>
      <c r="B49" t="s">
        <v>1286</v>
      </c>
      <c r="C49">
        <v>392</v>
      </c>
      <c r="D49" s="33">
        <v>144500</v>
      </c>
      <c r="E49">
        <v>2</v>
      </c>
      <c r="F49">
        <v>0</v>
      </c>
      <c r="G49" s="40">
        <v>0</v>
      </c>
      <c r="I49">
        <v>2</v>
      </c>
      <c r="J49">
        <v>0</v>
      </c>
      <c r="K49" s="40">
        <v>0</v>
      </c>
    </row>
    <row r="50" spans="1:11" x14ac:dyDescent="0.2">
      <c r="A50" t="s">
        <v>771</v>
      </c>
      <c r="B50" t="s">
        <v>559</v>
      </c>
      <c r="C50">
        <v>231</v>
      </c>
      <c r="D50" s="33">
        <v>686500</v>
      </c>
      <c r="E50">
        <v>7</v>
      </c>
      <c r="F50">
        <v>2</v>
      </c>
      <c r="G50" s="40">
        <v>0.2857142857142857</v>
      </c>
      <c r="I50">
        <v>0</v>
      </c>
      <c r="J50">
        <v>0</v>
      </c>
      <c r="K50" s="40">
        <v>0</v>
      </c>
    </row>
    <row r="51" spans="1:11" x14ac:dyDescent="0.2">
      <c r="A51" t="s">
        <v>1350</v>
      </c>
      <c r="B51" t="s">
        <v>1100</v>
      </c>
      <c r="C51">
        <v>277</v>
      </c>
      <c r="D51" s="33">
        <v>467200</v>
      </c>
      <c r="E51">
        <v>2</v>
      </c>
      <c r="F51">
        <v>2</v>
      </c>
      <c r="G51" s="40">
        <v>1</v>
      </c>
      <c r="I51">
        <v>0</v>
      </c>
      <c r="J51">
        <v>0</v>
      </c>
      <c r="K51" s="40">
        <v>0</v>
      </c>
    </row>
    <row r="52" spans="1:11" x14ac:dyDescent="0.2">
      <c r="A52" t="s">
        <v>1331</v>
      </c>
      <c r="B52" t="s">
        <v>1099</v>
      </c>
      <c r="C52">
        <v>214</v>
      </c>
      <c r="D52" s="33">
        <v>776400</v>
      </c>
      <c r="E52">
        <v>4</v>
      </c>
      <c r="F52">
        <v>1</v>
      </c>
      <c r="G52" s="40">
        <v>0.25</v>
      </c>
      <c r="I52">
        <v>0</v>
      </c>
      <c r="J52">
        <v>0</v>
      </c>
      <c r="K52" s="40">
        <v>0</v>
      </c>
    </row>
    <row r="53" spans="1:11" x14ac:dyDescent="0.2">
      <c r="A53" t="s">
        <v>773</v>
      </c>
      <c r="B53" t="s">
        <v>300</v>
      </c>
      <c r="C53">
        <v>146</v>
      </c>
      <c r="D53" s="33">
        <v>1319650</v>
      </c>
      <c r="E53">
        <v>8</v>
      </c>
      <c r="F53">
        <v>0</v>
      </c>
      <c r="G53" s="40">
        <v>0</v>
      </c>
      <c r="I53">
        <v>1</v>
      </c>
      <c r="J53">
        <v>0</v>
      </c>
      <c r="K53" s="40">
        <v>0</v>
      </c>
    </row>
    <row r="54" spans="1:11" x14ac:dyDescent="0.2">
      <c r="A54" t="s">
        <v>578</v>
      </c>
      <c r="B54" t="s">
        <v>1036</v>
      </c>
      <c r="C54">
        <v>381</v>
      </c>
      <c r="D54" s="33">
        <v>171000</v>
      </c>
      <c r="E54">
        <v>2</v>
      </c>
      <c r="F54">
        <v>1</v>
      </c>
      <c r="G54" s="40">
        <v>0.5</v>
      </c>
      <c r="I54">
        <v>0</v>
      </c>
      <c r="J54">
        <v>0</v>
      </c>
      <c r="K54" s="40">
        <v>0</v>
      </c>
    </row>
    <row r="55" spans="1:11" x14ac:dyDescent="0.2">
      <c r="A55" t="s">
        <v>774</v>
      </c>
      <c r="B55" t="s">
        <v>1474</v>
      </c>
      <c r="C55">
        <v>118</v>
      </c>
      <c r="D55" s="33">
        <v>1547150</v>
      </c>
      <c r="E55">
        <v>8</v>
      </c>
      <c r="F55">
        <v>4</v>
      </c>
      <c r="G55" s="40">
        <v>0.5</v>
      </c>
      <c r="I55">
        <v>1</v>
      </c>
      <c r="J55">
        <v>0</v>
      </c>
      <c r="K55" s="40">
        <v>0</v>
      </c>
    </row>
    <row r="56" spans="1:11" x14ac:dyDescent="0.2">
      <c r="A56" t="s">
        <v>775</v>
      </c>
      <c r="B56" t="s">
        <v>523</v>
      </c>
      <c r="C56">
        <v>160</v>
      </c>
      <c r="D56" s="33">
        <v>1158000</v>
      </c>
      <c r="E56">
        <v>7</v>
      </c>
      <c r="F56">
        <v>0</v>
      </c>
      <c r="G56" s="40">
        <v>0</v>
      </c>
      <c r="I56">
        <v>0</v>
      </c>
      <c r="J56">
        <v>0</v>
      </c>
      <c r="K56" s="40">
        <v>0</v>
      </c>
    </row>
    <row r="57" spans="1:11" x14ac:dyDescent="0.2">
      <c r="A57" t="s">
        <v>1410</v>
      </c>
      <c r="B57" t="s">
        <v>299</v>
      </c>
      <c r="C57">
        <v>415</v>
      </c>
      <c r="D57" s="33">
        <v>85000</v>
      </c>
      <c r="E57">
        <v>1</v>
      </c>
      <c r="F57">
        <v>1</v>
      </c>
      <c r="G57" s="40">
        <v>1</v>
      </c>
      <c r="I57">
        <v>1</v>
      </c>
      <c r="J57">
        <v>1</v>
      </c>
      <c r="K57" s="40">
        <v>1</v>
      </c>
    </row>
    <row r="58" spans="1:11" x14ac:dyDescent="0.2">
      <c r="A58" t="s">
        <v>381</v>
      </c>
      <c r="B58" t="s">
        <v>1036</v>
      </c>
      <c r="C58">
        <v>348</v>
      </c>
      <c r="D58" s="33">
        <v>267200</v>
      </c>
      <c r="E58">
        <v>2</v>
      </c>
      <c r="F58">
        <v>0</v>
      </c>
      <c r="G58" s="40">
        <v>0</v>
      </c>
      <c r="I58">
        <v>0</v>
      </c>
      <c r="J58">
        <v>0</v>
      </c>
      <c r="K58" s="40">
        <v>0</v>
      </c>
    </row>
    <row r="59" spans="1:11" x14ac:dyDescent="0.2">
      <c r="A59" t="s">
        <v>1193</v>
      </c>
      <c r="B59" t="s">
        <v>1036</v>
      </c>
      <c r="C59">
        <v>378</v>
      </c>
      <c r="D59" s="33">
        <v>188500</v>
      </c>
      <c r="E59">
        <v>1</v>
      </c>
      <c r="F59">
        <v>1</v>
      </c>
      <c r="G59" s="40">
        <v>1</v>
      </c>
      <c r="I59">
        <v>0</v>
      </c>
      <c r="J59">
        <v>0</v>
      </c>
      <c r="K59" s="40">
        <v>0</v>
      </c>
    </row>
    <row r="60" spans="1:11" x14ac:dyDescent="0.2">
      <c r="A60" t="s">
        <v>836</v>
      </c>
      <c r="B60" t="s">
        <v>1036</v>
      </c>
      <c r="C60">
        <v>95</v>
      </c>
      <c r="D60" s="33">
        <v>1926800</v>
      </c>
      <c r="E60">
        <v>15</v>
      </c>
      <c r="F60">
        <v>3</v>
      </c>
      <c r="G60" s="40">
        <v>0.2</v>
      </c>
      <c r="I60">
        <v>2</v>
      </c>
      <c r="J60">
        <v>0</v>
      </c>
      <c r="K60" s="40">
        <v>0</v>
      </c>
    </row>
    <row r="61" spans="1:11" x14ac:dyDescent="0.2">
      <c r="A61" t="s">
        <v>249</v>
      </c>
      <c r="B61" t="s">
        <v>1474</v>
      </c>
      <c r="C61">
        <v>145</v>
      </c>
      <c r="D61" s="33">
        <v>1328900</v>
      </c>
      <c r="E61">
        <v>8</v>
      </c>
      <c r="F61">
        <v>1</v>
      </c>
      <c r="G61" s="40">
        <v>0.125</v>
      </c>
      <c r="I61">
        <v>0</v>
      </c>
      <c r="J61">
        <v>0</v>
      </c>
      <c r="K61" s="40">
        <v>0</v>
      </c>
    </row>
    <row r="62" spans="1:11" x14ac:dyDescent="0.2">
      <c r="A62" t="s">
        <v>1194</v>
      </c>
      <c r="B62" t="s">
        <v>1474</v>
      </c>
      <c r="C62">
        <v>97</v>
      </c>
      <c r="D62" s="33">
        <v>1923200</v>
      </c>
      <c r="E62">
        <v>11</v>
      </c>
      <c r="F62">
        <v>11</v>
      </c>
      <c r="G62" s="40">
        <v>1</v>
      </c>
      <c r="I62">
        <v>0</v>
      </c>
      <c r="J62">
        <v>0</v>
      </c>
      <c r="K62" s="40">
        <v>0</v>
      </c>
    </row>
    <row r="63" spans="1:11" x14ac:dyDescent="0.2">
      <c r="A63" t="s">
        <v>776</v>
      </c>
      <c r="B63" t="s">
        <v>1478</v>
      </c>
      <c r="C63">
        <v>189</v>
      </c>
      <c r="D63" s="33">
        <v>939500</v>
      </c>
      <c r="E63">
        <v>5</v>
      </c>
      <c r="F63">
        <v>4</v>
      </c>
      <c r="G63" s="40">
        <v>0.8</v>
      </c>
      <c r="I63">
        <v>0</v>
      </c>
      <c r="J63">
        <v>0</v>
      </c>
      <c r="K63" s="40">
        <v>0</v>
      </c>
    </row>
    <row r="64" spans="1:11" x14ac:dyDescent="0.2">
      <c r="A64" t="s">
        <v>1313</v>
      </c>
      <c r="B64" t="s">
        <v>1036</v>
      </c>
      <c r="C64">
        <v>99</v>
      </c>
      <c r="D64" s="33">
        <v>1880800</v>
      </c>
      <c r="E64">
        <v>11</v>
      </c>
      <c r="F64">
        <v>3</v>
      </c>
      <c r="G64" s="40">
        <v>0.27272727272727271</v>
      </c>
      <c r="I64">
        <v>0</v>
      </c>
      <c r="J64">
        <v>0</v>
      </c>
      <c r="K64" s="40">
        <v>0</v>
      </c>
    </row>
    <row r="65" spans="1:11" x14ac:dyDescent="0.2">
      <c r="A65" t="s">
        <v>1426</v>
      </c>
      <c r="B65" t="s">
        <v>1036</v>
      </c>
      <c r="C65">
        <v>433</v>
      </c>
      <c r="D65" s="33">
        <v>25000</v>
      </c>
      <c r="E65">
        <v>1</v>
      </c>
      <c r="F65">
        <v>0</v>
      </c>
      <c r="G65" s="40">
        <v>0</v>
      </c>
      <c r="I65">
        <v>0</v>
      </c>
      <c r="J65">
        <v>0</v>
      </c>
      <c r="K65" s="40">
        <v>0</v>
      </c>
    </row>
    <row r="66" spans="1:11" x14ac:dyDescent="0.2">
      <c r="A66" t="s">
        <v>1332</v>
      </c>
      <c r="B66" t="s">
        <v>1100</v>
      </c>
      <c r="C66">
        <v>85</v>
      </c>
      <c r="D66" s="33">
        <v>2181200</v>
      </c>
      <c r="E66">
        <v>10</v>
      </c>
      <c r="F66">
        <v>5</v>
      </c>
      <c r="G66" s="40">
        <v>0.5</v>
      </c>
      <c r="I66">
        <v>0</v>
      </c>
      <c r="J66">
        <v>0</v>
      </c>
      <c r="K66" s="40">
        <v>0</v>
      </c>
    </row>
    <row r="67" spans="1:11" x14ac:dyDescent="0.2">
      <c r="A67" t="s">
        <v>777</v>
      </c>
      <c r="B67" t="s">
        <v>1100</v>
      </c>
      <c r="C67">
        <v>1</v>
      </c>
      <c r="D67" s="33">
        <v>39448469</v>
      </c>
      <c r="E67">
        <v>140</v>
      </c>
      <c r="F67">
        <v>69</v>
      </c>
      <c r="G67" s="40">
        <v>0.49285714285714288</v>
      </c>
      <c r="I67">
        <v>20</v>
      </c>
      <c r="J67">
        <v>10</v>
      </c>
      <c r="K67" s="40">
        <v>0.5</v>
      </c>
    </row>
    <row r="68" spans="1:11" x14ac:dyDescent="0.2">
      <c r="A68" t="s">
        <v>1353</v>
      </c>
      <c r="B68" t="s">
        <v>1036</v>
      </c>
      <c r="C68">
        <v>339</v>
      </c>
      <c r="D68" s="33">
        <v>291500</v>
      </c>
      <c r="E68">
        <v>5</v>
      </c>
      <c r="F68">
        <v>4</v>
      </c>
      <c r="G68" s="40">
        <v>0.8</v>
      </c>
      <c r="I68">
        <v>1</v>
      </c>
      <c r="J68">
        <v>1</v>
      </c>
      <c r="K68" s="40">
        <v>1</v>
      </c>
    </row>
    <row r="69" spans="1:11" x14ac:dyDescent="0.2">
      <c r="A69" t="s">
        <v>352</v>
      </c>
      <c r="B69" t="s">
        <v>1036</v>
      </c>
      <c r="C69">
        <v>195</v>
      </c>
      <c r="D69" s="33">
        <v>904900</v>
      </c>
      <c r="E69">
        <v>5</v>
      </c>
      <c r="F69">
        <v>2</v>
      </c>
      <c r="G69" s="40">
        <v>0.4</v>
      </c>
      <c r="I69">
        <v>0</v>
      </c>
      <c r="J69">
        <v>0</v>
      </c>
      <c r="K69" s="40">
        <v>0</v>
      </c>
    </row>
    <row r="70" spans="1:11" x14ac:dyDescent="0.2">
      <c r="A70" t="s">
        <v>1411</v>
      </c>
      <c r="B70" t="s">
        <v>1036</v>
      </c>
      <c r="C70">
        <v>331</v>
      </c>
      <c r="D70" s="33">
        <v>301900</v>
      </c>
      <c r="E70">
        <v>2</v>
      </c>
      <c r="F70">
        <v>1</v>
      </c>
      <c r="G70" s="40">
        <v>0.5</v>
      </c>
      <c r="I70">
        <v>0</v>
      </c>
      <c r="J70">
        <v>0</v>
      </c>
      <c r="K70" s="40">
        <v>0</v>
      </c>
    </row>
    <row r="71" spans="1:11" x14ac:dyDescent="0.2">
      <c r="A71" t="s">
        <v>705</v>
      </c>
      <c r="B71" t="s">
        <v>1474</v>
      </c>
      <c r="C71">
        <v>159</v>
      </c>
      <c r="D71" s="33">
        <v>1165950</v>
      </c>
      <c r="E71">
        <v>9</v>
      </c>
      <c r="F71">
        <v>3</v>
      </c>
      <c r="G71" s="40">
        <v>0.33333333333333331</v>
      </c>
      <c r="I71">
        <v>1</v>
      </c>
      <c r="J71">
        <v>0</v>
      </c>
      <c r="K71" s="40">
        <v>0</v>
      </c>
    </row>
    <row r="72" spans="1:11" x14ac:dyDescent="0.2">
      <c r="A72" t="s">
        <v>250</v>
      </c>
      <c r="B72" t="s">
        <v>5</v>
      </c>
      <c r="C72">
        <v>91</v>
      </c>
      <c r="D72" s="33">
        <v>2015050</v>
      </c>
      <c r="E72">
        <v>13</v>
      </c>
      <c r="F72">
        <v>2</v>
      </c>
      <c r="G72" s="40">
        <v>0.15384615384615385</v>
      </c>
      <c r="I72">
        <v>0</v>
      </c>
      <c r="J72">
        <v>0</v>
      </c>
      <c r="K72" s="40">
        <v>0</v>
      </c>
    </row>
    <row r="73" spans="1:11" x14ac:dyDescent="0.2">
      <c r="A73" t="s">
        <v>75</v>
      </c>
      <c r="B73" t="s">
        <v>115</v>
      </c>
      <c r="C73">
        <v>245</v>
      </c>
      <c r="D73" s="33">
        <v>592470</v>
      </c>
      <c r="E73">
        <v>2</v>
      </c>
      <c r="F73">
        <v>2</v>
      </c>
      <c r="G73" s="40">
        <v>1</v>
      </c>
      <c r="I73">
        <v>0</v>
      </c>
      <c r="J73">
        <v>0</v>
      </c>
      <c r="K73" s="40">
        <v>0</v>
      </c>
    </row>
    <row r="74" spans="1:11" x14ac:dyDescent="0.2">
      <c r="A74" t="s">
        <v>353</v>
      </c>
      <c r="B74" t="s">
        <v>547</v>
      </c>
      <c r="C74">
        <v>16</v>
      </c>
      <c r="D74" s="33">
        <v>5774825</v>
      </c>
      <c r="E74">
        <v>36</v>
      </c>
      <c r="F74">
        <v>2</v>
      </c>
      <c r="G74" s="40">
        <v>5.5555555555555552E-2</v>
      </c>
      <c r="I74">
        <v>3</v>
      </c>
      <c r="J74">
        <v>0</v>
      </c>
      <c r="K74" s="40">
        <v>0</v>
      </c>
    </row>
    <row r="75" spans="1:11" x14ac:dyDescent="0.2">
      <c r="A75" t="s">
        <v>581</v>
      </c>
      <c r="B75" t="s">
        <v>1100</v>
      </c>
      <c r="C75">
        <v>246</v>
      </c>
      <c r="D75" s="33">
        <v>583500</v>
      </c>
      <c r="E75">
        <v>5</v>
      </c>
      <c r="F75">
        <v>4</v>
      </c>
      <c r="G75" s="40">
        <v>0.8</v>
      </c>
      <c r="I75">
        <v>0</v>
      </c>
      <c r="J75">
        <v>0</v>
      </c>
      <c r="K75" s="40">
        <v>0</v>
      </c>
    </row>
    <row r="76" spans="1:11" x14ac:dyDescent="0.2">
      <c r="A76" t="s">
        <v>1117</v>
      </c>
      <c r="B76" t="s">
        <v>1099</v>
      </c>
      <c r="C76">
        <v>121</v>
      </c>
      <c r="D76" s="33">
        <v>1531900</v>
      </c>
      <c r="E76">
        <v>13</v>
      </c>
      <c r="F76">
        <v>1</v>
      </c>
      <c r="G76" s="40">
        <v>7.6923076923076927E-2</v>
      </c>
      <c r="I76">
        <v>0</v>
      </c>
      <c r="J76">
        <v>0</v>
      </c>
      <c r="K76" s="40">
        <v>0</v>
      </c>
    </row>
    <row r="77" spans="1:11" x14ac:dyDescent="0.2">
      <c r="A77" t="s">
        <v>706</v>
      </c>
      <c r="B77" t="s">
        <v>125</v>
      </c>
      <c r="C77">
        <v>279</v>
      </c>
      <c r="D77" s="33">
        <v>458400</v>
      </c>
      <c r="E77">
        <v>4</v>
      </c>
      <c r="F77">
        <v>1</v>
      </c>
      <c r="G77" s="40">
        <v>0.25</v>
      </c>
      <c r="I77">
        <v>2</v>
      </c>
      <c r="J77">
        <v>1</v>
      </c>
      <c r="K77" s="40">
        <v>0.5</v>
      </c>
    </row>
    <row r="78" spans="1:11" x14ac:dyDescent="0.2">
      <c r="A78" t="s">
        <v>583</v>
      </c>
      <c r="B78" t="s">
        <v>197</v>
      </c>
      <c r="C78">
        <v>162</v>
      </c>
      <c r="D78" s="33">
        <v>1150700</v>
      </c>
      <c r="E78">
        <v>11</v>
      </c>
      <c r="F78">
        <v>4</v>
      </c>
      <c r="G78" s="40">
        <v>0.36363636363636365</v>
      </c>
      <c r="I78">
        <v>2</v>
      </c>
      <c r="J78">
        <v>1</v>
      </c>
      <c r="K78" s="40">
        <v>0.5</v>
      </c>
    </row>
    <row r="79" spans="1:11" x14ac:dyDescent="0.2">
      <c r="A79" t="s">
        <v>499</v>
      </c>
      <c r="B79" t="s">
        <v>303</v>
      </c>
      <c r="C79">
        <v>238</v>
      </c>
      <c r="D79" s="33">
        <v>638470</v>
      </c>
      <c r="E79">
        <v>5</v>
      </c>
      <c r="F79">
        <v>3</v>
      </c>
      <c r="G79" s="40">
        <v>0.6</v>
      </c>
      <c r="I79">
        <v>0</v>
      </c>
      <c r="J79">
        <v>0</v>
      </c>
      <c r="K79" s="40">
        <v>0</v>
      </c>
    </row>
    <row r="80" spans="1:11" x14ac:dyDescent="0.2">
      <c r="A80" t="s">
        <v>500</v>
      </c>
      <c r="B80" t="s">
        <v>1036</v>
      </c>
      <c r="C80">
        <v>50</v>
      </c>
      <c r="D80" s="33">
        <v>2985289</v>
      </c>
      <c r="E80">
        <v>15</v>
      </c>
      <c r="F80">
        <v>3</v>
      </c>
      <c r="G80" s="40">
        <v>0.2</v>
      </c>
      <c r="I80">
        <v>0</v>
      </c>
      <c r="J80">
        <v>0</v>
      </c>
      <c r="K80" s="40">
        <v>0</v>
      </c>
    </row>
    <row r="81" spans="1:11" x14ac:dyDescent="0.2">
      <c r="A81" t="s">
        <v>707</v>
      </c>
      <c r="B81" t="s">
        <v>785</v>
      </c>
      <c r="C81">
        <v>391</v>
      </c>
      <c r="D81" s="33">
        <v>149500</v>
      </c>
      <c r="E81">
        <v>1</v>
      </c>
      <c r="F81">
        <v>1</v>
      </c>
      <c r="G81" s="40">
        <v>1</v>
      </c>
      <c r="I81">
        <v>0</v>
      </c>
      <c r="J81">
        <v>0</v>
      </c>
      <c r="K81" s="40">
        <v>0</v>
      </c>
    </row>
    <row r="82" spans="1:11" x14ac:dyDescent="0.2">
      <c r="A82" t="s">
        <v>584</v>
      </c>
      <c r="B82" t="s">
        <v>5</v>
      </c>
      <c r="C82">
        <v>10</v>
      </c>
      <c r="D82" s="33">
        <v>6899600</v>
      </c>
      <c r="E82">
        <v>30</v>
      </c>
      <c r="F82">
        <v>0</v>
      </c>
      <c r="G82" s="40">
        <v>0</v>
      </c>
      <c r="I82">
        <v>4</v>
      </c>
      <c r="J82">
        <v>0</v>
      </c>
      <c r="K82" s="40">
        <v>0</v>
      </c>
    </row>
    <row r="83" spans="1:11" x14ac:dyDescent="0.2">
      <c r="A83" t="s">
        <v>708</v>
      </c>
      <c r="B83" t="s">
        <v>303</v>
      </c>
      <c r="C83">
        <v>104</v>
      </c>
      <c r="D83" s="33">
        <v>1811705</v>
      </c>
      <c r="E83">
        <v>11</v>
      </c>
      <c r="F83">
        <v>3</v>
      </c>
      <c r="G83" s="40">
        <v>0.27272727272727271</v>
      </c>
      <c r="I83">
        <v>1</v>
      </c>
      <c r="J83">
        <v>0</v>
      </c>
      <c r="K83" s="40">
        <v>0</v>
      </c>
    </row>
    <row r="84" spans="1:11" x14ac:dyDescent="0.2">
      <c r="A84" t="s">
        <v>763</v>
      </c>
      <c r="B84" t="s">
        <v>368</v>
      </c>
      <c r="C84">
        <v>157</v>
      </c>
      <c r="D84" s="33">
        <v>1173500</v>
      </c>
      <c r="E84">
        <v>7</v>
      </c>
      <c r="F84">
        <v>0</v>
      </c>
      <c r="G84" s="40">
        <v>0</v>
      </c>
      <c r="I84">
        <v>1</v>
      </c>
      <c r="J84">
        <v>0</v>
      </c>
      <c r="K84" s="40">
        <v>0</v>
      </c>
    </row>
    <row r="85" spans="1:11" x14ac:dyDescent="0.2">
      <c r="A85" t="s">
        <v>1021</v>
      </c>
      <c r="B85" t="s">
        <v>712</v>
      </c>
      <c r="C85">
        <v>408</v>
      </c>
      <c r="D85" s="33">
        <v>104313</v>
      </c>
      <c r="E85">
        <v>1</v>
      </c>
      <c r="F85">
        <v>0</v>
      </c>
      <c r="G85" s="40">
        <v>0</v>
      </c>
      <c r="I85">
        <v>0</v>
      </c>
      <c r="J85">
        <v>0</v>
      </c>
      <c r="K85" s="40">
        <v>0</v>
      </c>
    </row>
    <row r="86" spans="1:11" x14ac:dyDescent="0.2">
      <c r="A86" t="s">
        <v>1141</v>
      </c>
      <c r="B86" t="s">
        <v>1203</v>
      </c>
      <c r="C86">
        <v>239</v>
      </c>
      <c r="D86" s="33">
        <v>624100</v>
      </c>
      <c r="E86">
        <v>4</v>
      </c>
      <c r="F86">
        <v>2</v>
      </c>
      <c r="G86" s="40">
        <v>0.5</v>
      </c>
      <c r="I86">
        <v>0</v>
      </c>
      <c r="J86">
        <v>0</v>
      </c>
      <c r="K86" s="40">
        <v>0</v>
      </c>
    </row>
    <row r="87" spans="1:11" x14ac:dyDescent="0.2">
      <c r="A87" t="s">
        <v>162</v>
      </c>
      <c r="B87" t="s">
        <v>1044</v>
      </c>
      <c r="C87">
        <v>365</v>
      </c>
      <c r="D87" s="33">
        <v>206877</v>
      </c>
      <c r="E87">
        <v>5</v>
      </c>
      <c r="F87">
        <v>0</v>
      </c>
      <c r="G87" s="40">
        <v>0</v>
      </c>
      <c r="I87">
        <v>0</v>
      </c>
      <c r="J87">
        <v>0</v>
      </c>
      <c r="K87" s="40">
        <v>0</v>
      </c>
    </row>
    <row r="88" spans="1:11" x14ac:dyDescent="0.2">
      <c r="A88" t="s">
        <v>354</v>
      </c>
      <c r="B88" t="s">
        <v>1474</v>
      </c>
      <c r="C88">
        <v>54</v>
      </c>
      <c r="D88" s="33">
        <v>2809320</v>
      </c>
      <c r="E88">
        <v>15</v>
      </c>
      <c r="F88">
        <v>6</v>
      </c>
      <c r="G88" s="40">
        <v>0.4</v>
      </c>
      <c r="I88">
        <v>0</v>
      </c>
      <c r="J88">
        <v>0</v>
      </c>
      <c r="K88" s="40">
        <v>0</v>
      </c>
    </row>
    <row r="89" spans="1:11" x14ac:dyDescent="0.2">
      <c r="A89" t="s">
        <v>501</v>
      </c>
      <c r="B89" t="s">
        <v>1099</v>
      </c>
      <c r="C89">
        <v>411</v>
      </c>
      <c r="D89" s="33">
        <v>99900</v>
      </c>
      <c r="E89">
        <v>1</v>
      </c>
      <c r="F89">
        <v>1</v>
      </c>
      <c r="G89" s="40">
        <v>1</v>
      </c>
      <c r="I89">
        <v>0</v>
      </c>
      <c r="J89">
        <v>0</v>
      </c>
      <c r="K89" s="40">
        <v>0</v>
      </c>
    </row>
    <row r="90" spans="1:11" x14ac:dyDescent="0.2">
      <c r="A90" t="s">
        <v>355</v>
      </c>
      <c r="B90" t="s">
        <v>1134</v>
      </c>
      <c r="C90">
        <v>243</v>
      </c>
      <c r="D90" s="33">
        <v>602000</v>
      </c>
      <c r="E90">
        <v>5</v>
      </c>
      <c r="F90">
        <v>0</v>
      </c>
      <c r="G90" s="40">
        <v>0</v>
      </c>
      <c r="I90">
        <v>0</v>
      </c>
      <c r="J90">
        <v>0</v>
      </c>
      <c r="K90" s="40">
        <v>0</v>
      </c>
    </row>
    <row r="91" spans="1:11" x14ac:dyDescent="0.2">
      <c r="A91" t="s">
        <v>204</v>
      </c>
      <c r="B91" t="s">
        <v>300</v>
      </c>
      <c r="C91">
        <v>72</v>
      </c>
      <c r="D91" s="33">
        <v>2366950</v>
      </c>
      <c r="E91">
        <v>10</v>
      </c>
      <c r="F91">
        <v>5</v>
      </c>
      <c r="G91" s="40">
        <v>0.5</v>
      </c>
      <c r="I91">
        <v>1</v>
      </c>
      <c r="J91">
        <v>1</v>
      </c>
      <c r="K91" s="40">
        <v>1</v>
      </c>
    </row>
    <row r="92" spans="1:11" x14ac:dyDescent="0.2">
      <c r="A92" t="s">
        <v>356</v>
      </c>
      <c r="B92" t="s">
        <v>300</v>
      </c>
      <c r="C92">
        <v>61</v>
      </c>
      <c r="D92" s="33">
        <v>2653550</v>
      </c>
      <c r="E92">
        <v>11</v>
      </c>
      <c r="F92">
        <v>3</v>
      </c>
      <c r="G92" s="40">
        <v>0.27272727272727271</v>
      </c>
      <c r="I92">
        <v>1</v>
      </c>
      <c r="J92">
        <v>1</v>
      </c>
      <c r="K92" s="40">
        <v>1</v>
      </c>
    </row>
    <row r="93" spans="1:11" x14ac:dyDescent="0.2">
      <c r="A93" t="s">
        <v>1195</v>
      </c>
      <c r="B93" t="s">
        <v>893</v>
      </c>
      <c r="C93">
        <v>274</v>
      </c>
      <c r="D93" s="33">
        <v>477000</v>
      </c>
      <c r="E93">
        <v>3</v>
      </c>
      <c r="F93">
        <v>1</v>
      </c>
      <c r="G93" s="40">
        <v>0.33333333333333331</v>
      </c>
      <c r="I93">
        <v>0</v>
      </c>
      <c r="J93">
        <v>0</v>
      </c>
      <c r="K93" s="40">
        <v>0</v>
      </c>
    </row>
    <row r="94" spans="1:11" x14ac:dyDescent="0.2">
      <c r="A94" t="s">
        <v>1316</v>
      </c>
      <c r="B94" t="s">
        <v>995</v>
      </c>
      <c r="C94">
        <v>207</v>
      </c>
      <c r="D94" s="33">
        <v>828000</v>
      </c>
      <c r="E94">
        <v>5</v>
      </c>
      <c r="F94">
        <v>4</v>
      </c>
      <c r="G94" s="40">
        <v>0.8</v>
      </c>
      <c r="I94">
        <v>0</v>
      </c>
      <c r="J94">
        <v>0</v>
      </c>
      <c r="K94" s="40">
        <v>0</v>
      </c>
    </row>
    <row r="95" spans="1:11" x14ac:dyDescent="0.2">
      <c r="A95" t="s">
        <v>205</v>
      </c>
      <c r="B95" t="s">
        <v>1475</v>
      </c>
      <c r="C95">
        <v>79</v>
      </c>
      <c r="D95" s="33">
        <v>2229525</v>
      </c>
      <c r="E95">
        <v>22</v>
      </c>
      <c r="F95">
        <v>5</v>
      </c>
      <c r="G95" s="40">
        <v>0.22727272727272727</v>
      </c>
      <c r="I95">
        <v>3</v>
      </c>
      <c r="J95">
        <v>0</v>
      </c>
      <c r="K95" s="40">
        <v>0</v>
      </c>
    </row>
    <row r="96" spans="1:11" x14ac:dyDescent="0.2">
      <c r="A96" t="s">
        <v>93</v>
      </c>
      <c r="B96" t="s">
        <v>1036</v>
      </c>
      <c r="C96">
        <v>193</v>
      </c>
      <c r="D96" s="33">
        <v>913200</v>
      </c>
      <c r="E96">
        <v>5</v>
      </c>
      <c r="F96">
        <v>3</v>
      </c>
      <c r="G96" s="40">
        <v>0.6</v>
      </c>
      <c r="I96">
        <v>0</v>
      </c>
      <c r="J96">
        <v>0</v>
      </c>
      <c r="K96" s="40">
        <v>0</v>
      </c>
    </row>
    <row r="97" spans="1:11" x14ac:dyDescent="0.2">
      <c r="A97" t="s">
        <v>253</v>
      </c>
      <c r="B97" t="s">
        <v>300</v>
      </c>
      <c r="C97">
        <v>236</v>
      </c>
      <c r="D97" s="33">
        <v>667250</v>
      </c>
      <c r="E97">
        <v>3</v>
      </c>
      <c r="F97">
        <v>2</v>
      </c>
      <c r="G97" s="40">
        <v>0.66666666666666663</v>
      </c>
      <c r="I97">
        <v>0</v>
      </c>
      <c r="J97">
        <v>0</v>
      </c>
      <c r="K97" s="40">
        <v>0</v>
      </c>
    </row>
    <row r="98" spans="1:11" x14ac:dyDescent="0.2">
      <c r="A98" t="s">
        <v>206</v>
      </c>
      <c r="B98" t="s">
        <v>1484</v>
      </c>
      <c r="C98">
        <v>151</v>
      </c>
      <c r="D98" s="33">
        <v>1233100</v>
      </c>
      <c r="E98">
        <v>10</v>
      </c>
      <c r="F98">
        <v>1</v>
      </c>
      <c r="G98" s="40">
        <v>0.1</v>
      </c>
      <c r="I98">
        <v>1</v>
      </c>
      <c r="J98">
        <v>0</v>
      </c>
      <c r="K98" s="40">
        <v>0</v>
      </c>
    </row>
    <row r="99" spans="1:11" x14ac:dyDescent="0.2">
      <c r="A99" t="s">
        <v>688</v>
      </c>
      <c r="B99" t="s">
        <v>1474</v>
      </c>
      <c r="C99">
        <v>313</v>
      </c>
      <c r="D99" s="33">
        <v>346500</v>
      </c>
      <c r="E99">
        <v>2</v>
      </c>
      <c r="F99">
        <v>1</v>
      </c>
      <c r="G99" s="40">
        <v>0.5</v>
      </c>
      <c r="I99">
        <v>0</v>
      </c>
      <c r="J99">
        <v>0</v>
      </c>
      <c r="K99" s="40">
        <v>0</v>
      </c>
    </row>
    <row r="100" spans="1:11" x14ac:dyDescent="0.2">
      <c r="A100" t="s">
        <v>207</v>
      </c>
      <c r="B100" t="s">
        <v>1476</v>
      </c>
      <c r="C100">
        <v>100</v>
      </c>
      <c r="D100" s="33">
        <v>1832379</v>
      </c>
      <c r="E100">
        <v>19</v>
      </c>
      <c r="F100">
        <v>0</v>
      </c>
      <c r="G100" s="40">
        <v>0</v>
      </c>
      <c r="I100">
        <v>2</v>
      </c>
      <c r="J100">
        <v>0</v>
      </c>
      <c r="K100" s="40">
        <v>0</v>
      </c>
    </row>
    <row r="101" spans="1:11" x14ac:dyDescent="0.2">
      <c r="A101" t="s">
        <v>736</v>
      </c>
      <c r="B101" t="s">
        <v>299</v>
      </c>
      <c r="C101">
        <v>382</v>
      </c>
      <c r="D101" s="33">
        <v>171000</v>
      </c>
      <c r="E101">
        <v>2</v>
      </c>
      <c r="F101">
        <v>0</v>
      </c>
      <c r="G101" s="40">
        <v>0</v>
      </c>
      <c r="I101">
        <v>0</v>
      </c>
      <c r="J101">
        <v>0</v>
      </c>
      <c r="K101" s="40">
        <v>0</v>
      </c>
    </row>
    <row r="102" spans="1:11" x14ac:dyDescent="0.2">
      <c r="A102" t="s">
        <v>693</v>
      </c>
      <c r="B102" t="s">
        <v>993</v>
      </c>
      <c r="C102">
        <v>248</v>
      </c>
      <c r="D102" s="33">
        <v>577100</v>
      </c>
      <c r="E102">
        <v>3</v>
      </c>
      <c r="F102">
        <v>2</v>
      </c>
      <c r="G102" s="40">
        <v>0.66666666666666663</v>
      </c>
      <c r="I102">
        <v>1</v>
      </c>
      <c r="J102">
        <v>1</v>
      </c>
      <c r="K102" s="40">
        <v>1</v>
      </c>
    </row>
    <row r="103" spans="1:11" x14ac:dyDescent="0.2">
      <c r="A103" t="s">
        <v>478</v>
      </c>
      <c r="B103" t="s">
        <v>1405</v>
      </c>
      <c r="C103">
        <v>424</v>
      </c>
      <c r="D103" s="33">
        <v>62000</v>
      </c>
      <c r="E103">
        <v>1</v>
      </c>
      <c r="F103">
        <v>0</v>
      </c>
      <c r="G103" s="40">
        <v>0</v>
      </c>
      <c r="I103">
        <v>0</v>
      </c>
      <c r="J103">
        <v>0</v>
      </c>
      <c r="K103" s="40">
        <v>0</v>
      </c>
    </row>
    <row r="104" spans="1:11" x14ac:dyDescent="0.2">
      <c r="A104" t="s">
        <v>208</v>
      </c>
      <c r="B104" t="s">
        <v>1474</v>
      </c>
      <c r="C104">
        <v>19</v>
      </c>
      <c r="D104" s="33">
        <v>5242750</v>
      </c>
      <c r="E104">
        <v>31</v>
      </c>
      <c r="F104">
        <v>7</v>
      </c>
      <c r="G104" s="40">
        <v>0.22580645161290322</v>
      </c>
      <c r="I104">
        <v>6</v>
      </c>
      <c r="J104">
        <v>0</v>
      </c>
      <c r="K104" s="40">
        <v>0</v>
      </c>
    </row>
    <row r="105" spans="1:11" x14ac:dyDescent="0.2">
      <c r="A105" t="s">
        <v>37</v>
      </c>
      <c r="B105" t="s">
        <v>1286</v>
      </c>
      <c r="C105">
        <v>362</v>
      </c>
      <c r="D105" s="33">
        <v>228000</v>
      </c>
      <c r="E105">
        <v>2</v>
      </c>
      <c r="F105">
        <v>1</v>
      </c>
      <c r="G105" s="40">
        <v>0.5</v>
      </c>
      <c r="I105">
        <v>0</v>
      </c>
      <c r="J105">
        <v>0</v>
      </c>
      <c r="K105" s="40">
        <v>0</v>
      </c>
    </row>
    <row r="106" spans="1:11" x14ac:dyDescent="0.2">
      <c r="A106" t="s">
        <v>1022</v>
      </c>
      <c r="B106" t="s">
        <v>197</v>
      </c>
      <c r="C106">
        <v>273</v>
      </c>
      <c r="D106" s="33">
        <v>478900</v>
      </c>
      <c r="E106">
        <v>4</v>
      </c>
      <c r="F106">
        <v>1</v>
      </c>
      <c r="G106" s="40">
        <v>0.25</v>
      </c>
      <c r="I106">
        <v>1</v>
      </c>
      <c r="J106">
        <v>1</v>
      </c>
      <c r="K106" s="40">
        <v>1</v>
      </c>
    </row>
    <row r="107" spans="1:11" x14ac:dyDescent="0.2">
      <c r="A107" t="s">
        <v>502</v>
      </c>
      <c r="B107" t="s">
        <v>300</v>
      </c>
      <c r="C107">
        <v>135</v>
      </c>
      <c r="D107" s="33">
        <v>1421500</v>
      </c>
      <c r="E107">
        <v>9</v>
      </c>
      <c r="F107">
        <v>2</v>
      </c>
      <c r="G107" s="40">
        <v>0.22222222222222221</v>
      </c>
      <c r="I107">
        <v>1</v>
      </c>
      <c r="J107">
        <v>1</v>
      </c>
      <c r="K107" s="40">
        <v>1</v>
      </c>
    </row>
    <row r="108" spans="1:11" x14ac:dyDescent="0.2">
      <c r="A108" t="s">
        <v>622</v>
      </c>
      <c r="B108" t="s">
        <v>1099</v>
      </c>
      <c r="C108">
        <v>179</v>
      </c>
      <c r="D108" s="33">
        <v>987900</v>
      </c>
      <c r="E108">
        <v>5</v>
      </c>
      <c r="F108">
        <v>0</v>
      </c>
      <c r="G108" s="40">
        <v>0</v>
      </c>
      <c r="I108">
        <v>0</v>
      </c>
      <c r="J108">
        <v>0</v>
      </c>
      <c r="K108" s="40">
        <v>0</v>
      </c>
    </row>
    <row r="109" spans="1:11" x14ac:dyDescent="0.2">
      <c r="A109" t="s">
        <v>1359</v>
      </c>
      <c r="B109" t="s">
        <v>1474</v>
      </c>
      <c r="C109">
        <v>252</v>
      </c>
      <c r="D109" s="33">
        <v>568000</v>
      </c>
      <c r="E109">
        <v>4</v>
      </c>
      <c r="F109">
        <v>0</v>
      </c>
      <c r="G109" s="40">
        <v>0</v>
      </c>
      <c r="I109">
        <v>0</v>
      </c>
      <c r="J109">
        <v>0</v>
      </c>
      <c r="K109" s="40">
        <v>0</v>
      </c>
    </row>
    <row r="110" spans="1:11" x14ac:dyDescent="0.2">
      <c r="A110" t="s">
        <v>1023</v>
      </c>
      <c r="B110" t="s">
        <v>209</v>
      </c>
      <c r="C110">
        <v>402</v>
      </c>
      <c r="D110" s="33">
        <v>118000</v>
      </c>
      <c r="E110">
        <v>1</v>
      </c>
      <c r="F110">
        <v>1</v>
      </c>
      <c r="G110" s="40">
        <v>1</v>
      </c>
      <c r="I110">
        <v>0</v>
      </c>
      <c r="J110">
        <v>0</v>
      </c>
      <c r="K110" s="40">
        <v>0</v>
      </c>
    </row>
    <row r="111" spans="1:11" x14ac:dyDescent="0.2">
      <c r="A111" t="s">
        <v>254</v>
      </c>
      <c r="B111" t="s">
        <v>1099</v>
      </c>
      <c r="C111">
        <v>153</v>
      </c>
      <c r="D111" s="33">
        <v>1225500</v>
      </c>
      <c r="E111">
        <v>8</v>
      </c>
      <c r="F111">
        <v>1</v>
      </c>
      <c r="G111" s="40">
        <v>0.125</v>
      </c>
      <c r="I111">
        <v>0</v>
      </c>
      <c r="J111">
        <v>0</v>
      </c>
      <c r="K111" s="40">
        <v>0</v>
      </c>
    </row>
    <row r="112" spans="1:11" x14ac:dyDescent="0.2">
      <c r="A112" t="s">
        <v>1360</v>
      </c>
      <c r="B112" t="s">
        <v>1101</v>
      </c>
      <c r="C112">
        <v>102</v>
      </c>
      <c r="D112" s="33">
        <v>1815500</v>
      </c>
      <c r="E112">
        <v>9</v>
      </c>
      <c r="F112">
        <v>0</v>
      </c>
      <c r="G112" s="40">
        <v>0</v>
      </c>
      <c r="I112">
        <v>4</v>
      </c>
      <c r="J112">
        <v>0</v>
      </c>
      <c r="K112" s="40">
        <v>0</v>
      </c>
    </row>
    <row r="113" spans="1:11" x14ac:dyDescent="0.2">
      <c r="A113" t="s">
        <v>1024</v>
      </c>
      <c r="B113" t="s">
        <v>1099</v>
      </c>
      <c r="C113">
        <v>122</v>
      </c>
      <c r="D113" s="33">
        <v>1531650</v>
      </c>
      <c r="E113">
        <v>11</v>
      </c>
      <c r="F113">
        <v>0</v>
      </c>
      <c r="G113" s="40">
        <v>0</v>
      </c>
      <c r="I113">
        <v>0</v>
      </c>
      <c r="J113">
        <v>0</v>
      </c>
      <c r="K113" s="40">
        <v>0</v>
      </c>
    </row>
    <row r="114" spans="1:11" x14ac:dyDescent="0.2">
      <c r="A114" t="s">
        <v>585</v>
      </c>
      <c r="B114" t="s">
        <v>1099</v>
      </c>
      <c r="C114">
        <v>52</v>
      </c>
      <c r="D114" s="33">
        <v>2940570</v>
      </c>
      <c r="E114">
        <v>17</v>
      </c>
      <c r="F114">
        <v>4</v>
      </c>
      <c r="G114" s="40">
        <v>0.23529411764705882</v>
      </c>
      <c r="I114">
        <v>0</v>
      </c>
      <c r="J114">
        <v>0</v>
      </c>
      <c r="K114" s="40">
        <v>0</v>
      </c>
    </row>
    <row r="115" spans="1:11" x14ac:dyDescent="0.2">
      <c r="A115" t="s">
        <v>1196</v>
      </c>
      <c r="B115" t="s">
        <v>1036</v>
      </c>
      <c r="C115">
        <v>117</v>
      </c>
      <c r="D115" s="33">
        <v>1551300</v>
      </c>
      <c r="E115">
        <v>11</v>
      </c>
      <c r="F115">
        <v>0</v>
      </c>
      <c r="G115" s="40">
        <v>0</v>
      </c>
      <c r="I115">
        <v>2</v>
      </c>
      <c r="J115">
        <v>0</v>
      </c>
      <c r="K115" s="40">
        <v>0</v>
      </c>
    </row>
    <row r="116" spans="1:11" x14ac:dyDescent="0.2">
      <c r="A116" t="s">
        <v>1361</v>
      </c>
      <c r="B116" t="s">
        <v>1474</v>
      </c>
      <c r="C116">
        <v>108</v>
      </c>
      <c r="D116" s="33">
        <v>1677796</v>
      </c>
      <c r="E116">
        <v>8</v>
      </c>
      <c r="F116">
        <v>1</v>
      </c>
      <c r="G116" s="40">
        <v>0.125</v>
      </c>
      <c r="I116">
        <v>1</v>
      </c>
      <c r="J116">
        <v>0</v>
      </c>
      <c r="K116" s="40">
        <v>0</v>
      </c>
    </row>
    <row r="117" spans="1:11" x14ac:dyDescent="0.2">
      <c r="A117" t="s">
        <v>1119</v>
      </c>
      <c r="B117" t="s">
        <v>245</v>
      </c>
      <c r="C117">
        <v>414</v>
      </c>
      <c r="D117" s="33">
        <v>87500</v>
      </c>
      <c r="E117">
        <v>1</v>
      </c>
      <c r="F117">
        <v>0</v>
      </c>
      <c r="G117" s="40">
        <v>0</v>
      </c>
      <c r="I117">
        <v>0</v>
      </c>
      <c r="J117">
        <v>0</v>
      </c>
      <c r="K117" s="40">
        <v>0</v>
      </c>
    </row>
    <row r="118" spans="1:11" x14ac:dyDescent="0.2">
      <c r="A118" t="s">
        <v>384</v>
      </c>
      <c r="B118" t="s">
        <v>1099</v>
      </c>
      <c r="C118">
        <v>140</v>
      </c>
      <c r="D118" s="33">
        <v>1370450</v>
      </c>
      <c r="E118">
        <v>12</v>
      </c>
      <c r="F118">
        <v>2</v>
      </c>
      <c r="G118" s="40">
        <v>0.16666666666666666</v>
      </c>
      <c r="I118">
        <v>0</v>
      </c>
      <c r="J118">
        <v>0</v>
      </c>
      <c r="K118" s="40">
        <v>0</v>
      </c>
    </row>
    <row r="119" spans="1:11" x14ac:dyDescent="0.2">
      <c r="A119" t="s">
        <v>1362</v>
      </c>
      <c r="B119" t="s">
        <v>1100</v>
      </c>
      <c r="C119">
        <v>15</v>
      </c>
      <c r="D119" s="33">
        <v>5998000</v>
      </c>
      <c r="E119">
        <v>34</v>
      </c>
      <c r="F119">
        <v>16</v>
      </c>
      <c r="G119" s="40">
        <v>0.47058823529411764</v>
      </c>
      <c r="I119">
        <v>3</v>
      </c>
      <c r="J119">
        <v>2</v>
      </c>
      <c r="K119" s="40">
        <v>0.66666666666666663</v>
      </c>
    </row>
    <row r="120" spans="1:11" x14ac:dyDescent="0.2">
      <c r="A120" t="s">
        <v>1363</v>
      </c>
      <c r="B120" t="s">
        <v>300</v>
      </c>
      <c r="C120">
        <v>45</v>
      </c>
      <c r="D120" s="33">
        <v>3149900</v>
      </c>
      <c r="E120">
        <v>12</v>
      </c>
      <c r="F120">
        <v>1</v>
      </c>
      <c r="G120" s="40">
        <v>8.3333333333333329E-2</v>
      </c>
      <c r="I120">
        <v>0</v>
      </c>
      <c r="J120">
        <v>0</v>
      </c>
      <c r="K120" s="40">
        <v>0</v>
      </c>
    </row>
    <row r="121" spans="1:11" x14ac:dyDescent="0.2">
      <c r="A121" t="s">
        <v>255</v>
      </c>
      <c r="B121" t="s">
        <v>1474</v>
      </c>
      <c r="C121">
        <v>139</v>
      </c>
      <c r="D121" s="33">
        <v>1372900</v>
      </c>
      <c r="E121">
        <v>11</v>
      </c>
      <c r="F121">
        <v>6</v>
      </c>
      <c r="G121" s="40">
        <v>0.54545454545454541</v>
      </c>
      <c r="I121">
        <v>3</v>
      </c>
      <c r="J121">
        <v>1</v>
      </c>
      <c r="K121" s="40">
        <v>0.33333333333333331</v>
      </c>
    </row>
    <row r="122" spans="1:11" x14ac:dyDescent="0.2">
      <c r="A122" t="s">
        <v>1365</v>
      </c>
      <c r="B122" t="s">
        <v>1099</v>
      </c>
      <c r="C122">
        <v>44</v>
      </c>
      <c r="D122" s="33">
        <v>3157875</v>
      </c>
      <c r="E122">
        <v>22</v>
      </c>
      <c r="F122">
        <v>3</v>
      </c>
      <c r="G122" s="40">
        <v>0.13636363636363635</v>
      </c>
      <c r="I122">
        <v>1</v>
      </c>
      <c r="J122">
        <v>0</v>
      </c>
      <c r="K122" s="40">
        <v>0</v>
      </c>
    </row>
    <row r="123" spans="1:11" x14ac:dyDescent="0.2">
      <c r="A123" t="s">
        <v>1366</v>
      </c>
      <c r="B123" t="s">
        <v>1474</v>
      </c>
      <c r="C123">
        <v>216</v>
      </c>
      <c r="D123" s="33">
        <v>771000</v>
      </c>
      <c r="E123">
        <v>6</v>
      </c>
      <c r="F123">
        <v>1</v>
      </c>
      <c r="G123" s="40">
        <v>0.16666666666666666</v>
      </c>
      <c r="I123">
        <v>2</v>
      </c>
      <c r="J123">
        <v>1</v>
      </c>
      <c r="K123" s="40">
        <v>0.5</v>
      </c>
    </row>
    <row r="124" spans="1:11" x14ac:dyDescent="0.2">
      <c r="A124" t="s">
        <v>1427</v>
      </c>
      <c r="B124" t="s">
        <v>5</v>
      </c>
      <c r="C124">
        <v>258</v>
      </c>
      <c r="D124" s="33">
        <v>538500</v>
      </c>
      <c r="E124">
        <v>2</v>
      </c>
      <c r="F124">
        <v>0</v>
      </c>
      <c r="G124" s="40">
        <v>0</v>
      </c>
      <c r="I124">
        <v>0</v>
      </c>
      <c r="J124">
        <v>0</v>
      </c>
      <c r="K124" s="40">
        <v>0</v>
      </c>
    </row>
    <row r="125" spans="1:11" x14ac:dyDescent="0.2">
      <c r="A125" t="s">
        <v>837</v>
      </c>
      <c r="B125" t="s">
        <v>523</v>
      </c>
      <c r="C125">
        <v>18</v>
      </c>
      <c r="D125" s="33">
        <v>5613368</v>
      </c>
      <c r="E125">
        <v>32</v>
      </c>
      <c r="F125">
        <v>8</v>
      </c>
      <c r="G125" s="40">
        <v>0.25</v>
      </c>
      <c r="I125">
        <v>0</v>
      </c>
      <c r="J125">
        <v>0</v>
      </c>
      <c r="K125" s="40">
        <v>0</v>
      </c>
    </row>
    <row r="126" spans="1:11" x14ac:dyDescent="0.2">
      <c r="A126" t="s">
        <v>586</v>
      </c>
      <c r="B126" t="s">
        <v>5</v>
      </c>
      <c r="C126">
        <v>112</v>
      </c>
      <c r="D126" s="33">
        <v>1620045</v>
      </c>
      <c r="E126">
        <v>9</v>
      </c>
      <c r="F126">
        <v>4</v>
      </c>
      <c r="G126" s="40">
        <v>0.44444444444444442</v>
      </c>
      <c r="I126">
        <v>0</v>
      </c>
      <c r="J126">
        <v>0</v>
      </c>
      <c r="K126" s="40">
        <v>0</v>
      </c>
    </row>
    <row r="127" spans="1:11" x14ac:dyDescent="0.2">
      <c r="A127" t="s">
        <v>1368</v>
      </c>
      <c r="B127" t="s">
        <v>300</v>
      </c>
      <c r="C127">
        <v>164</v>
      </c>
      <c r="D127" s="33">
        <v>1124800</v>
      </c>
      <c r="E127">
        <v>7</v>
      </c>
      <c r="F127">
        <v>5</v>
      </c>
      <c r="G127" s="40">
        <v>0.7142857142857143</v>
      </c>
      <c r="I127">
        <v>0</v>
      </c>
      <c r="J127">
        <v>0</v>
      </c>
      <c r="K127" s="40">
        <v>0</v>
      </c>
    </row>
    <row r="128" spans="1:11" x14ac:dyDescent="0.2">
      <c r="A128" t="s">
        <v>1412</v>
      </c>
      <c r="B128" t="s">
        <v>523</v>
      </c>
      <c r="C128">
        <v>332</v>
      </c>
      <c r="D128" s="33">
        <v>301500</v>
      </c>
      <c r="E128">
        <v>2</v>
      </c>
      <c r="F128">
        <v>0</v>
      </c>
      <c r="G128" s="40">
        <v>0</v>
      </c>
      <c r="I128">
        <v>0</v>
      </c>
      <c r="J128">
        <v>0</v>
      </c>
      <c r="K128" s="40">
        <v>0</v>
      </c>
    </row>
    <row r="129" spans="1:11" x14ac:dyDescent="0.2">
      <c r="A129" t="s">
        <v>1369</v>
      </c>
      <c r="B129" t="s">
        <v>1099</v>
      </c>
      <c r="C129">
        <v>325</v>
      </c>
      <c r="D129" s="33">
        <v>321500</v>
      </c>
      <c r="E129">
        <v>4</v>
      </c>
      <c r="F129">
        <v>0</v>
      </c>
      <c r="G129" s="40">
        <v>0</v>
      </c>
      <c r="I129">
        <v>0</v>
      </c>
      <c r="J129">
        <v>0</v>
      </c>
      <c r="K129" s="40">
        <v>0</v>
      </c>
    </row>
    <row r="130" spans="1:11" x14ac:dyDescent="0.2">
      <c r="A130" t="s">
        <v>1025</v>
      </c>
      <c r="B130" t="s">
        <v>1036</v>
      </c>
      <c r="C130">
        <v>284</v>
      </c>
      <c r="D130" s="33">
        <v>446270</v>
      </c>
      <c r="E130">
        <v>3</v>
      </c>
      <c r="F130">
        <v>2</v>
      </c>
      <c r="G130" s="40">
        <v>0.66666666666666663</v>
      </c>
      <c r="I130">
        <v>0</v>
      </c>
      <c r="J130">
        <v>0</v>
      </c>
      <c r="K130" s="40">
        <v>0</v>
      </c>
    </row>
    <row r="131" spans="1:11" x14ac:dyDescent="0.2">
      <c r="A131" t="s">
        <v>1370</v>
      </c>
      <c r="B131" t="s">
        <v>1100</v>
      </c>
      <c r="C131">
        <v>129</v>
      </c>
      <c r="D131" s="33">
        <v>1470440</v>
      </c>
      <c r="E131">
        <v>19</v>
      </c>
      <c r="F131">
        <v>11</v>
      </c>
      <c r="G131" s="40">
        <v>0.57894736842105265</v>
      </c>
      <c r="I131">
        <v>5</v>
      </c>
      <c r="J131">
        <v>3</v>
      </c>
      <c r="K131" s="40">
        <v>0.6</v>
      </c>
    </row>
    <row r="132" spans="1:11" x14ac:dyDescent="0.2">
      <c r="A132" t="s">
        <v>1057</v>
      </c>
      <c r="B132" t="s">
        <v>1476</v>
      </c>
      <c r="C132">
        <v>329</v>
      </c>
      <c r="D132" s="33">
        <v>311000</v>
      </c>
      <c r="E132">
        <v>6</v>
      </c>
      <c r="F132">
        <v>0</v>
      </c>
      <c r="G132" s="40">
        <v>0</v>
      </c>
      <c r="I132">
        <v>0</v>
      </c>
      <c r="J132">
        <v>0</v>
      </c>
      <c r="K132" s="40">
        <v>0</v>
      </c>
    </row>
    <row r="133" spans="1:11" x14ac:dyDescent="0.2">
      <c r="A133" t="s">
        <v>1371</v>
      </c>
      <c r="B133" t="s">
        <v>1474</v>
      </c>
      <c r="C133">
        <v>58</v>
      </c>
      <c r="D133" s="33">
        <v>2758363</v>
      </c>
      <c r="E133">
        <v>15</v>
      </c>
      <c r="F133">
        <v>5</v>
      </c>
      <c r="G133" s="40">
        <v>0.33333333333333331</v>
      </c>
      <c r="I133">
        <v>0</v>
      </c>
      <c r="J133">
        <v>0</v>
      </c>
      <c r="K133" s="40">
        <v>0</v>
      </c>
    </row>
    <row r="134" spans="1:11" x14ac:dyDescent="0.2">
      <c r="A134" t="s">
        <v>1372</v>
      </c>
      <c r="B134" t="s">
        <v>1036</v>
      </c>
      <c r="C134">
        <v>290</v>
      </c>
      <c r="D134" s="33">
        <v>435700</v>
      </c>
      <c r="E134">
        <v>4</v>
      </c>
      <c r="F134">
        <v>0</v>
      </c>
      <c r="G134" s="40">
        <v>0</v>
      </c>
      <c r="I134">
        <v>1</v>
      </c>
      <c r="J134">
        <v>0</v>
      </c>
      <c r="K134" s="40">
        <v>0</v>
      </c>
    </row>
    <row r="135" spans="1:11" x14ac:dyDescent="0.2">
      <c r="A135" t="s">
        <v>503</v>
      </c>
      <c r="B135" t="s">
        <v>5</v>
      </c>
      <c r="C135">
        <v>200</v>
      </c>
      <c r="D135" s="33">
        <v>893429</v>
      </c>
      <c r="E135">
        <v>9</v>
      </c>
      <c r="F135">
        <v>0</v>
      </c>
      <c r="G135" s="40">
        <v>0</v>
      </c>
      <c r="I135">
        <v>0</v>
      </c>
      <c r="J135">
        <v>0</v>
      </c>
      <c r="K135" s="40">
        <v>0</v>
      </c>
    </row>
    <row r="136" spans="1:11" x14ac:dyDescent="0.2">
      <c r="A136" t="s">
        <v>737</v>
      </c>
      <c r="B136" t="s">
        <v>300</v>
      </c>
      <c r="C136">
        <v>67</v>
      </c>
      <c r="D136" s="33">
        <v>2480300</v>
      </c>
      <c r="E136">
        <v>11</v>
      </c>
      <c r="F136">
        <v>9</v>
      </c>
      <c r="G136" s="40">
        <v>0.81818181818181823</v>
      </c>
      <c r="I136">
        <v>0</v>
      </c>
      <c r="J136">
        <v>0</v>
      </c>
      <c r="K136" s="40">
        <v>0</v>
      </c>
    </row>
    <row r="137" spans="1:11" x14ac:dyDescent="0.2">
      <c r="A137" t="s">
        <v>1373</v>
      </c>
      <c r="B137" t="s">
        <v>1474</v>
      </c>
      <c r="C137">
        <v>39</v>
      </c>
      <c r="D137" s="33">
        <v>3439176</v>
      </c>
      <c r="E137">
        <v>33</v>
      </c>
      <c r="F137">
        <v>9</v>
      </c>
      <c r="G137" s="40">
        <v>0.27272727272727271</v>
      </c>
      <c r="I137">
        <v>4</v>
      </c>
      <c r="J137">
        <v>1</v>
      </c>
      <c r="K137" s="40">
        <v>0.25</v>
      </c>
    </row>
    <row r="138" spans="1:11" x14ac:dyDescent="0.2">
      <c r="A138" t="s">
        <v>623</v>
      </c>
      <c r="B138" t="s">
        <v>1078</v>
      </c>
      <c r="C138">
        <v>349</v>
      </c>
      <c r="D138" s="33">
        <v>263000</v>
      </c>
      <c r="E138">
        <v>3</v>
      </c>
      <c r="F138">
        <v>1</v>
      </c>
      <c r="G138" s="40">
        <v>0.33333333333333331</v>
      </c>
      <c r="I138">
        <v>0</v>
      </c>
      <c r="J138">
        <v>0</v>
      </c>
      <c r="K138" s="40">
        <v>0</v>
      </c>
    </row>
    <row r="139" spans="1:11" x14ac:dyDescent="0.2">
      <c r="A139" t="s">
        <v>694</v>
      </c>
      <c r="B139" t="s">
        <v>1203</v>
      </c>
      <c r="C139">
        <v>312</v>
      </c>
      <c r="D139" s="33">
        <v>351900</v>
      </c>
      <c r="E139">
        <v>2</v>
      </c>
      <c r="F139">
        <v>0</v>
      </c>
      <c r="G139" s="40">
        <v>0</v>
      </c>
      <c r="I139">
        <v>0</v>
      </c>
      <c r="J139">
        <v>0</v>
      </c>
      <c r="K139" s="40">
        <v>0</v>
      </c>
    </row>
    <row r="140" spans="1:11" x14ac:dyDescent="0.2">
      <c r="A140" t="s">
        <v>1413</v>
      </c>
      <c r="B140" t="s">
        <v>1036</v>
      </c>
      <c r="C140">
        <v>234</v>
      </c>
      <c r="D140" s="33">
        <v>673000</v>
      </c>
      <c r="E140">
        <v>5</v>
      </c>
      <c r="F140">
        <v>2</v>
      </c>
      <c r="G140" s="40">
        <v>0.4</v>
      </c>
      <c r="I140">
        <v>0</v>
      </c>
      <c r="J140">
        <v>0</v>
      </c>
      <c r="K140" s="40">
        <v>0</v>
      </c>
    </row>
    <row r="141" spans="1:11" x14ac:dyDescent="0.2">
      <c r="A141" t="s">
        <v>1374</v>
      </c>
      <c r="B141" t="s">
        <v>1476</v>
      </c>
      <c r="C141">
        <v>169</v>
      </c>
      <c r="D141" s="33">
        <v>1076000</v>
      </c>
      <c r="E141">
        <v>7</v>
      </c>
      <c r="F141">
        <v>2</v>
      </c>
      <c r="G141" s="40">
        <v>0.2857142857142857</v>
      </c>
      <c r="I141">
        <v>0</v>
      </c>
      <c r="J141">
        <v>0</v>
      </c>
      <c r="K141" s="40">
        <v>0</v>
      </c>
    </row>
    <row r="142" spans="1:11" x14ac:dyDescent="0.2">
      <c r="A142" t="s">
        <v>867</v>
      </c>
      <c r="B142" t="s">
        <v>1475</v>
      </c>
      <c r="C142">
        <v>425</v>
      </c>
      <c r="D142" s="33">
        <v>55900</v>
      </c>
      <c r="E142">
        <v>1</v>
      </c>
      <c r="F142">
        <v>0</v>
      </c>
      <c r="G142" s="40">
        <v>0</v>
      </c>
      <c r="I142">
        <v>0</v>
      </c>
      <c r="J142">
        <v>0</v>
      </c>
      <c r="K142" s="40">
        <v>0</v>
      </c>
    </row>
    <row r="143" spans="1:11" x14ac:dyDescent="0.2">
      <c r="A143" t="s">
        <v>504</v>
      </c>
      <c r="B143" t="s">
        <v>1238</v>
      </c>
      <c r="C143">
        <v>346</v>
      </c>
      <c r="D143" s="33">
        <v>270000</v>
      </c>
      <c r="E143">
        <v>1</v>
      </c>
      <c r="F143">
        <v>0</v>
      </c>
      <c r="G143" s="40">
        <v>0</v>
      </c>
      <c r="I143">
        <v>0</v>
      </c>
      <c r="J143">
        <v>0</v>
      </c>
      <c r="K143" s="40">
        <v>0</v>
      </c>
    </row>
    <row r="144" spans="1:11" x14ac:dyDescent="0.2">
      <c r="A144" t="s">
        <v>1375</v>
      </c>
      <c r="B144" t="s">
        <v>300</v>
      </c>
      <c r="C144">
        <v>120</v>
      </c>
      <c r="D144" s="33">
        <v>1534503</v>
      </c>
      <c r="E144">
        <v>11</v>
      </c>
      <c r="F144">
        <v>0</v>
      </c>
      <c r="G144" s="40">
        <v>0</v>
      </c>
      <c r="I144">
        <v>1</v>
      </c>
      <c r="J144">
        <v>0</v>
      </c>
      <c r="K144" s="40">
        <v>0</v>
      </c>
    </row>
    <row r="145" spans="1:11" x14ac:dyDescent="0.2">
      <c r="A145" t="s">
        <v>1376</v>
      </c>
      <c r="B145" t="s">
        <v>1100</v>
      </c>
      <c r="C145">
        <v>33</v>
      </c>
      <c r="D145" s="33">
        <v>3851650</v>
      </c>
      <c r="E145">
        <v>22</v>
      </c>
      <c r="F145">
        <v>13</v>
      </c>
      <c r="G145" s="40">
        <v>0.59090909090909094</v>
      </c>
      <c r="I145">
        <v>1</v>
      </c>
      <c r="J145">
        <v>1</v>
      </c>
      <c r="K145" s="40">
        <v>1</v>
      </c>
    </row>
    <row r="146" spans="1:11" x14ac:dyDescent="0.2">
      <c r="A146" t="s">
        <v>1377</v>
      </c>
      <c r="B146" t="s">
        <v>53</v>
      </c>
      <c r="C146">
        <v>403</v>
      </c>
      <c r="D146" s="33">
        <v>115000</v>
      </c>
      <c r="E146">
        <v>1</v>
      </c>
      <c r="F146">
        <v>0</v>
      </c>
      <c r="G146" s="40">
        <v>0</v>
      </c>
      <c r="I146">
        <v>0</v>
      </c>
      <c r="J146">
        <v>0</v>
      </c>
      <c r="K146" s="40">
        <v>0</v>
      </c>
    </row>
    <row r="147" spans="1:11" x14ac:dyDescent="0.2">
      <c r="A147" t="s">
        <v>1336</v>
      </c>
      <c r="B147" t="s">
        <v>523</v>
      </c>
      <c r="C147">
        <v>40</v>
      </c>
      <c r="D147" s="33">
        <v>3286350</v>
      </c>
      <c r="E147">
        <v>19</v>
      </c>
      <c r="F147">
        <v>5</v>
      </c>
      <c r="G147" s="40">
        <v>0.26315789473684209</v>
      </c>
      <c r="I147">
        <v>0</v>
      </c>
      <c r="J147">
        <v>0</v>
      </c>
      <c r="K147" s="40">
        <v>0</v>
      </c>
    </row>
    <row r="148" spans="1:11" x14ac:dyDescent="0.2">
      <c r="A148" t="s">
        <v>1378</v>
      </c>
      <c r="B148" t="s">
        <v>523</v>
      </c>
      <c r="C148">
        <v>299</v>
      </c>
      <c r="D148" s="33">
        <v>405000</v>
      </c>
      <c r="E148">
        <v>2</v>
      </c>
      <c r="F148">
        <v>0</v>
      </c>
      <c r="G148" s="40">
        <v>0</v>
      </c>
      <c r="I148">
        <v>0</v>
      </c>
      <c r="J148">
        <v>0</v>
      </c>
      <c r="K148" s="40">
        <v>0</v>
      </c>
    </row>
    <row r="149" spans="1:11" x14ac:dyDescent="0.2">
      <c r="A149" t="s">
        <v>1059</v>
      </c>
      <c r="B149" t="s">
        <v>1100</v>
      </c>
      <c r="C149">
        <v>291</v>
      </c>
      <c r="D149" s="33">
        <v>435000</v>
      </c>
      <c r="E149">
        <v>3</v>
      </c>
      <c r="F149">
        <v>2</v>
      </c>
      <c r="G149" s="40">
        <v>0.66666666666666663</v>
      </c>
      <c r="I149">
        <v>1</v>
      </c>
      <c r="J149">
        <v>1</v>
      </c>
      <c r="K149" s="40">
        <v>1</v>
      </c>
    </row>
    <row r="150" spans="1:11" x14ac:dyDescent="0.2">
      <c r="A150" t="s">
        <v>1379</v>
      </c>
      <c r="B150" t="s">
        <v>1036</v>
      </c>
      <c r="C150">
        <v>107</v>
      </c>
      <c r="D150" s="33">
        <v>1717350</v>
      </c>
      <c r="E150">
        <v>10</v>
      </c>
      <c r="F150">
        <v>3</v>
      </c>
      <c r="G150" s="40">
        <v>0.3</v>
      </c>
      <c r="I150">
        <v>0</v>
      </c>
      <c r="J150">
        <v>0</v>
      </c>
      <c r="K150" s="40">
        <v>0</v>
      </c>
    </row>
    <row r="151" spans="1:11" x14ac:dyDescent="0.2">
      <c r="A151" t="s">
        <v>1001</v>
      </c>
      <c r="B151" t="s">
        <v>536</v>
      </c>
      <c r="C151">
        <v>354</v>
      </c>
      <c r="D151" s="33">
        <v>240900</v>
      </c>
      <c r="E151">
        <v>2</v>
      </c>
      <c r="F151">
        <v>0</v>
      </c>
      <c r="G151" s="40">
        <v>0</v>
      </c>
      <c r="I151">
        <v>0</v>
      </c>
      <c r="J151">
        <v>0</v>
      </c>
      <c r="K151" s="40">
        <v>0</v>
      </c>
    </row>
    <row r="152" spans="1:11" x14ac:dyDescent="0.2">
      <c r="A152" t="s">
        <v>738</v>
      </c>
      <c r="B152" t="s">
        <v>1099</v>
      </c>
      <c r="C152">
        <v>224</v>
      </c>
      <c r="D152" s="33">
        <v>742100</v>
      </c>
      <c r="E152">
        <v>4</v>
      </c>
      <c r="F152">
        <v>1</v>
      </c>
      <c r="G152" s="40">
        <v>0.25</v>
      </c>
      <c r="I152">
        <v>0</v>
      </c>
      <c r="J152">
        <v>0</v>
      </c>
      <c r="K152" s="40">
        <v>0</v>
      </c>
    </row>
    <row r="153" spans="1:11" x14ac:dyDescent="0.2">
      <c r="A153" t="s">
        <v>505</v>
      </c>
      <c r="B153" t="s">
        <v>1099</v>
      </c>
      <c r="C153">
        <v>436</v>
      </c>
      <c r="D153" s="33">
        <v>17500</v>
      </c>
      <c r="E153">
        <v>1</v>
      </c>
      <c r="F153">
        <v>0</v>
      </c>
      <c r="G153" s="40">
        <v>0</v>
      </c>
      <c r="I153">
        <v>0</v>
      </c>
      <c r="J153">
        <v>0</v>
      </c>
      <c r="K153" s="40">
        <v>0</v>
      </c>
    </row>
    <row r="154" spans="1:11" x14ac:dyDescent="0.2">
      <c r="A154" t="s">
        <v>1380</v>
      </c>
      <c r="B154" t="s">
        <v>1100</v>
      </c>
      <c r="C154">
        <v>9</v>
      </c>
      <c r="D154" s="33">
        <v>7556150</v>
      </c>
      <c r="E154">
        <v>36</v>
      </c>
      <c r="F154">
        <v>22</v>
      </c>
      <c r="G154" s="40">
        <v>0.61111111111111116</v>
      </c>
      <c r="I154">
        <v>2</v>
      </c>
      <c r="J154">
        <v>2</v>
      </c>
      <c r="K154" s="40">
        <v>1</v>
      </c>
    </row>
    <row r="155" spans="1:11" x14ac:dyDescent="0.2">
      <c r="A155" t="s">
        <v>1428</v>
      </c>
      <c r="B155" t="s">
        <v>1036</v>
      </c>
      <c r="C155">
        <v>380</v>
      </c>
      <c r="D155" s="33">
        <v>175000</v>
      </c>
      <c r="E155">
        <v>2</v>
      </c>
      <c r="F155">
        <v>0</v>
      </c>
      <c r="G155" s="40">
        <v>0</v>
      </c>
      <c r="I155">
        <v>0</v>
      </c>
      <c r="J155">
        <v>0</v>
      </c>
      <c r="K155" s="40">
        <v>0</v>
      </c>
    </row>
    <row r="156" spans="1:11" x14ac:dyDescent="0.2">
      <c r="A156" t="s">
        <v>1382</v>
      </c>
      <c r="B156" t="s">
        <v>1100</v>
      </c>
      <c r="C156">
        <v>212</v>
      </c>
      <c r="D156" s="33">
        <v>798150</v>
      </c>
      <c r="E156">
        <v>4</v>
      </c>
      <c r="F156">
        <v>3</v>
      </c>
      <c r="G156" s="40">
        <v>0.75</v>
      </c>
      <c r="I156">
        <v>0</v>
      </c>
      <c r="J156">
        <v>0</v>
      </c>
      <c r="K156" s="40">
        <v>0</v>
      </c>
    </row>
    <row r="157" spans="1:11" x14ac:dyDescent="0.2">
      <c r="A157" t="s">
        <v>1166</v>
      </c>
      <c r="B157" t="s">
        <v>1475</v>
      </c>
      <c r="C157">
        <v>27</v>
      </c>
      <c r="D157" s="33">
        <v>4298050</v>
      </c>
      <c r="E157">
        <v>23</v>
      </c>
      <c r="F157">
        <v>0</v>
      </c>
      <c r="G157" s="40">
        <v>0</v>
      </c>
      <c r="I157">
        <v>3</v>
      </c>
      <c r="J157">
        <v>0</v>
      </c>
      <c r="K157" s="40">
        <v>0</v>
      </c>
    </row>
    <row r="158" spans="1:11" x14ac:dyDescent="0.2">
      <c r="A158" t="s">
        <v>506</v>
      </c>
      <c r="B158" t="s">
        <v>1099</v>
      </c>
      <c r="C158">
        <v>334</v>
      </c>
      <c r="D158" s="33">
        <v>298000</v>
      </c>
      <c r="E158">
        <v>3</v>
      </c>
      <c r="F158">
        <v>0</v>
      </c>
      <c r="G158" s="40">
        <v>0</v>
      </c>
      <c r="I158">
        <v>0</v>
      </c>
      <c r="J158">
        <v>0</v>
      </c>
      <c r="K158" s="40">
        <v>0</v>
      </c>
    </row>
    <row r="159" spans="1:11" x14ac:dyDescent="0.2">
      <c r="A159" t="s">
        <v>1429</v>
      </c>
      <c r="B159" t="s">
        <v>1099</v>
      </c>
      <c r="C159">
        <v>434</v>
      </c>
      <c r="D159" s="33">
        <v>22000</v>
      </c>
      <c r="E159">
        <v>1</v>
      </c>
      <c r="F159">
        <v>0</v>
      </c>
      <c r="G159" s="40">
        <v>0</v>
      </c>
      <c r="I159">
        <v>0</v>
      </c>
      <c r="J159">
        <v>0</v>
      </c>
      <c r="K159" s="40">
        <v>0</v>
      </c>
    </row>
    <row r="160" spans="1:11" x14ac:dyDescent="0.2">
      <c r="A160" t="s">
        <v>740</v>
      </c>
      <c r="B160" t="s">
        <v>1099</v>
      </c>
      <c r="C160">
        <v>309</v>
      </c>
      <c r="D160" s="33">
        <v>365800</v>
      </c>
      <c r="E160">
        <v>3</v>
      </c>
      <c r="F160">
        <v>1</v>
      </c>
      <c r="G160" s="40">
        <v>0.33333333333333331</v>
      </c>
      <c r="I160">
        <v>0</v>
      </c>
      <c r="J160">
        <v>0</v>
      </c>
      <c r="K160" s="40">
        <v>0</v>
      </c>
    </row>
    <row r="161" spans="1:11" x14ac:dyDescent="0.2">
      <c r="A161" t="s">
        <v>76</v>
      </c>
      <c r="B161" t="s">
        <v>106</v>
      </c>
      <c r="C161">
        <v>206</v>
      </c>
      <c r="D161" s="33">
        <v>835000</v>
      </c>
      <c r="E161">
        <v>3</v>
      </c>
      <c r="F161">
        <v>2</v>
      </c>
      <c r="G161" s="40">
        <v>0.66666666666666663</v>
      </c>
      <c r="I161">
        <v>1</v>
      </c>
      <c r="J161">
        <v>1</v>
      </c>
      <c r="K161" s="40">
        <v>1</v>
      </c>
    </row>
    <row r="162" spans="1:11" x14ac:dyDescent="0.2">
      <c r="A162" t="s">
        <v>624</v>
      </c>
      <c r="B162" t="s">
        <v>1286</v>
      </c>
      <c r="C162">
        <v>93</v>
      </c>
      <c r="D162" s="33">
        <v>1943437</v>
      </c>
      <c r="E162">
        <v>19</v>
      </c>
      <c r="F162">
        <v>5</v>
      </c>
      <c r="G162" s="40">
        <v>0.26315789473684209</v>
      </c>
      <c r="I162">
        <v>0</v>
      </c>
      <c r="J162">
        <v>0</v>
      </c>
      <c r="K162" s="40">
        <v>0</v>
      </c>
    </row>
    <row r="163" spans="1:11" x14ac:dyDescent="0.2">
      <c r="A163" t="s">
        <v>1168</v>
      </c>
      <c r="B163" t="s">
        <v>1100</v>
      </c>
      <c r="C163">
        <v>304</v>
      </c>
      <c r="D163" s="33">
        <v>382000</v>
      </c>
      <c r="E163">
        <v>3</v>
      </c>
      <c r="F163">
        <v>2</v>
      </c>
      <c r="G163" s="40">
        <v>0.66666666666666663</v>
      </c>
      <c r="I163">
        <v>0</v>
      </c>
      <c r="J163">
        <v>0</v>
      </c>
      <c r="K163" s="40">
        <v>0</v>
      </c>
    </row>
    <row r="164" spans="1:11" x14ac:dyDescent="0.2">
      <c r="A164" t="s">
        <v>1200</v>
      </c>
      <c r="B164" t="s">
        <v>5</v>
      </c>
      <c r="C164">
        <v>14</v>
      </c>
      <c r="D164" s="33">
        <v>6036050</v>
      </c>
      <c r="E164">
        <v>24</v>
      </c>
      <c r="F164">
        <v>2</v>
      </c>
      <c r="G164" s="40">
        <v>8.3333333333333329E-2</v>
      </c>
      <c r="I164">
        <v>6</v>
      </c>
      <c r="J164">
        <v>1</v>
      </c>
      <c r="K164" s="40">
        <v>0.16666666666666666</v>
      </c>
    </row>
    <row r="165" spans="1:11" x14ac:dyDescent="0.2">
      <c r="A165" t="s">
        <v>507</v>
      </c>
      <c r="B165" t="s">
        <v>5</v>
      </c>
      <c r="C165">
        <v>211</v>
      </c>
      <c r="D165" s="33">
        <v>805000</v>
      </c>
      <c r="E165">
        <v>4</v>
      </c>
      <c r="F165">
        <v>1</v>
      </c>
      <c r="G165" s="40">
        <v>0.25</v>
      </c>
      <c r="I165">
        <v>0</v>
      </c>
      <c r="J165">
        <v>0</v>
      </c>
      <c r="K165" s="40">
        <v>0</v>
      </c>
    </row>
    <row r="166" spans="1:11" x14ac:dyDescent="0.2">
      <c r="A166" t="s">
        <v>1169</v>
      </c>
      <c r="B166" t="s">
        <v>5</v>
      </c>
      <c r="C166">
        <v>186</v>
      </c>
      <c r="D166" s="33">
        <v>955400</v>
      </c>
      <c r="E166">
        <v>8</v>
      </c>
      <c r="F166">
        <v>4</v>
      </c>
      <c r="G166" s="40">
        <v>0.5</v>
      </c>
      <c r="I166">
        <v>0</v>
      </c>
      <c r="J166">
        <v>0</v>
      </c>
      <c r="K166" s="40">
        <v>0</v>
      </c>
    </row>
    <row r="167" spans="1:11" x14ac:dyDescent="0.2">
      <c r="A167" t="s">
        <v>263</v>
      </c>
      <c r="B167" t="s">
        <v>431</v>
      </c>
      <c r="C167">
        <v>368</v>
      </c>
      <c r="D167" s="33">
        <v>197995</v>
      </c>
      <c r="E167">
        <v>1</v>
      </c>
      <c r="F167">
        <v>0</v>
      </c>
      <c r="G167" s="40">
        <v>0</v>
      </c>
      <c r="I167">
        <v>1</v>
      </c>
      <c r="J167">
        <v>0</v>
      </c>
      <c r="K167" s="40">
        <v>0</v>
      </c>
    </row>
    <row r="168" spans="1:11" x14ac:dyDescent="0.2">
      <c r="A168" t="s">
        <v>644</v>
      </c>
      <c r="B168" t="s">
        <v>1286</v>
      </c>
      <c r="C168">
        <v>292</v>
      </c>
      <c r="D168" s="33">
        <v>433000</v>
      </c>
      <c r="E168">
        <v>3</v>
      </c>
      <c r="F168">
        <v>1</v>
      </c>
      <c r="G168" s="40">
        <v>0.33333333333333331</v>
      </c>
      <c r="I168">
        <v>1</v>
      </c>
      <c r="J168">
        <v>1</v>
      </c>
      <c r="K168" s="40">
        <v>1</v>
      </c>
    </row>
    <row r="169" spans="1:11" x14ac:dyDescent="0.2">
      <c r="A169" t="s">
        <v>588</v>
      </c>
      <c r="B169" t="s">
        <v>525</v>
      </c>
      <c r="C169">
        <v>261</v>
      </c>
      <c r="D169" s="33">
        <v>536244</v>
      </c>
      <c r="E169">
        <v>4</v>
      </c>
      <c r="F169">
        <v>0</v>
      </c>
      <c r="G169" s="40">
        <v>0</v>
      </c>
      <c r="I169">
        <v>0</v>
      </c>
      <c r="J169">
        <v>0</v>
      </c>
      <c r="K169" s="40">
        <v>0</v>
      </c>
    </row>
    <row r="170" spans="1:11" x14ac:dyDescent="0.2">
      <c r="A170" t="s">
        <v>1170</v>
      </c>
      <c r="B170" t="s">
        <v>285</v>
      </c>
      <c r="C170">
        <v>190</v>
      </c>
      <c r="D170" s="33">
        <v>929900</v>
      </c>
      <c r="E170">
        <v>9</v>
      </c>
      <c r="F170">
        <v>2</v>
      </c>
      <c r="G170" s="40">
        <v>0.22222222222222221</v>
      </c>
      <c r="I170">
        <v>5</v>
      </c>
      <c r="J170">
        <v>0</v>
      </c>
      <c r="K170" s="40">
        <v>0</v>
      </c>
    </row>
    <row r="171" spans="1:11" x14ac:dyDescent="0.2">
      <c r="A171" t="s">
        <v>1171</v>
      </c>
      <c r="B171" t="s">
        <v>300</v>
      </c>
      <c r="C171">
        <v>81</v>
      </c>
      <c r="D171" s="33">
        <v>2213275</v>
      </c>
      <c r="E171">
        <v>12</v>
      </c>
      <c r="F171">
        <v>4</v>
      </c>
      <c r="G171" s="40">
        <v>0.33333333333333331</v>
      </c>
      <c r="I171">
        <v>0</v>
      </c>
      <c r="J171">
        <v>0</v>
      </c>
      <c r="K171" s="40">
        <v>0</v>
      </c>
    </row>
    <row r="172" spans="1:11" x14ac:dyDescent="0.2">
      <c r="A172" t="s">
        <v>1337</v>
      </c>
      <c r="B172" t="s">
        <v>528</v>
      </c>
      <c r="C172">
        <v>144</v>
      </c>
      <c r="D172" s="33">
        <v>1331197</v>
      </c>
      <c r="E172">
        <v>18</v>
      </c>
      <c r="F172">
        <v>1</v>
      </c>
      <c r="G172" s="40">
        <v>5.5555555555555552E-2</v>
      </c>
      <c r="I172">
        <v>0</v>
      </c>
      <c r="J172">
        <v>0</v>
      </c>
      <c r="K172" s="40">
        <v>0</v>
      </c>
    </row>
    <row r="173" spans="1:11" x14ac:dyDescent="0.2">
      <c r="A173" t="s">
        <v>1235</v>
      </c>
      <c r="B173" t="s">
        <v>1099</v>
      </c>
      <c r="C173">
        <v>242</v>
      </c>
      <c r="D173" s="33">
        <v>606400</v>
      </c>
      <c r="E173">
        <v>3</v>
      </c>
      <c r="F173">
        <v>0</v>
      </c>
      <c r="G173" s="40">
        <v>0</v>
      </c>
      <c r="I173">
        <v>0</v>
      </c>
      <c r="J173">
        <v>0</v>
      </c>
      <c r="K173" s="40">
        <v>0</v>
      </c>
    </row>
    <row r="174" spans="1:11" x14ac:dyDescent="0.2">
      <c r="A174" t="s">
        <v>256</v>
      </c>
      <c r="B174" t="s">
        <v>5</v>
      </c>
      <c r="C174">
        <v>88</v>
      </c>
      <c r="D174" s="33">
        <v>2042700</v>
      </c>
      <c r="E174">
        <v>9</v>
      </c>
      <c r="F174">
        <v>0</v>
      </c>
      <c r="G174" s="40">
        <v>0</v>
      </c>
      <c r="I174">
        <v>1</v>
      </c>
      <c r="J174">
        <v>0</v>
      </c>
      <c r="K174" s="40">
        <v>0</v>
      </c>
    </row>
    <row r="175" spans="1:11" x14ac:dyDescent="0.2">
      <c r="A175" t="s">
        <v>1172</v>
      </c>
      <c r="B175" t="s">
        <v>1474</v>
      </c>
      <c r="C175">
        <v>265</v>
      </c>
      <c r="D175" s="33">
        <v>516900</v>
      </c>
      <c r="E175">
        <v>6</v>
      </c>
      <c r="F175">
        <v>0</v>
      </c>
      <c r="G175" s="40">
        <v>0</v>
      </c>
      <c r="I175">
        <v>0</v>
      </c>
      <c r="J175">
        <v>0</v>
      </c>
      <c r="K175" s="40">
        <v>0</v>
      </c>
    </row>
    <row r="176" spans="1:11" x14ac:dyDescent="0.2">
      <c r="A176" t="s">
        <v>1060</v>
      </c>
      <c r="B176" t="s">
        <v>1036</v>
      </c>
      <c r="C176">
        <v>142</v>
      </c>
      <c r="D176" s="33">
        <v>1356032</v>
      </c>
      <c r="E176">
        <v>10</v>
      </c>
      <c r="F176">
        <v>0</v>
      </c>
      <c r="G176" s="40">
        <v>0</v>
      </c>
      <c r="I176">
        <v>1</v>
      </c>
      <c r="J176">
        <v>0</v>
      </c>
      <c r="K176" s="40">
        <v>0</v>
      </c>
    </row>
    <row r="177" spans="1:11" x14ac:dyDescent="0.2">
      <c r="A177" t="s">
        <v>257</v>
      </c>
      <c r="B177" t="s">
        <v>523</v>
      </c>
      <c r="C177">
        <v>326</v>
      </c>
      <c r="D177" s="33">
        <v>316400</v>
      </c>
      <c r="E177">
        <v>3</v>
      </c>
      <c r="F177">
        <v>0</v>
      </c>
      <c r="G177" s="40">
        <v>0</v>
      </c>
      <c r="I177">
        <v>0</v>
      </c>
      <c r="J177">
        <v>0</v>
      </c>
      <c r="K177" s="40">
        <v>0</v>
      </c>
    </row>
    <row r="178" spans="1:11" x14ac:dyDescent="0.2">
      <c r="A178" t="s">
        <v>1323</v>
      </c>
      <c r="B178" t="s">
        <v>1036</v>
      </c>
      <c r="C178">
        <v>345</v>
      </c>
      <c r="D178" s="33">
        <v>274000</v>
      </c>
      <c r="E178">
        <v>2</v>
      </c>
      <c r="F178">
        <v>0</v>
      </c>
      <c r="G178" s="40">
        <v>0</v>
      </c>
      <c r="I178">
        <v>0</v>
      </c>
      <c r="J178">
        <v>0</v>
      </c>
      <c r="K178" s="40">
        <v>0</v>
      </c>
    </row>
    <row r="179" spans="1:11" x14ac:dyDescent="0.2">
      <c r="A179" t="s">
        <v>1236</v>
      </c>
      <c r="B179" t="s">
        <v>1099</v>
      </c>
      <c r="C179">
        <v>83</v>
      </c>
      <c r="D179" s="33">
        <v>2201112</v>
      </c>
      <c r="E179">
        <v>19</v>
      </c>
      <c r="F179">
        <v>0</v>
      </c>
      <c r="G179" s="40">
        <v>0</v>
      </c>
      <c r="I179">
        <v>4</v>
      </c>
      <c r="J179">
        <v>0</v>
      </c>
      <c r="K179" s="40">
        <v>0</v>
      </c>
    </row>
    <row r="180" spans="1:11" x14ac:dyDescent="0.2">
      <c r="A180" t="s">
        <v>1173</v>
      </c>
      <c r="B180" t="s">
        <v>1100</v>
      </c>
      <c r="C180">
        <v>24</v>
      </c>
      <c r="D180" s="33">
        <v>4761850</v>
      </c>
      <c r="E180">
        <v>27</v>
      </c>
      <c r="F180">
        <v>19</v>
      </c>
      <c r="G180" s="40">
        <v>0.70370370370370372</v>
      </c>
      <c r="I180">
        <v>6</v>
      </c>
      <c r="J180">
        <v>4</v>
      </c>
      <c r="K180" s="40">
        <v>0.66666666666666663</v>
      </c>
    </row>
    <row r="181" spans="1:11" x14ac:dyDescent="0.2">
      <c r="A181" t="s">
        <v>1174</v>
      </c>
      <c r="B181" t="s">
        <v>1036</v>
      </c>
      <c r="C181">
        <v>213</v>
      </c>
      <c r="D181" s="33">
        <v>796000</v>
      </c>
      <c r="E181">
        <v>4</v>
      </c>
      <c r="F181">
        <v>4</v>
      </c>
      <c r="G181" s="40">
        <v>1</v>
      </c>
      <c r="I181">
        <v>0</v>
      </c>
      <c r="J181">
        <v>0</v>
      </c>
      <c r="K181" s="40">
        <v>0</v>
      </c>
    </row>
    <row r="182" spans="1:11" x14ac:dyDescent="0.2">
      <c r="A182" t="s">
        <v>1175</v>
      </c>
      <c r="B182" t="s">
        <v>1100</v>
      </c>
      <c r="C182">
        <v>55</v>
      </c>
      <c r="D182" s="33">
        <v>2797685</v>
      </c>
      <c r="E182">
        <v>18</v>
      </c>
      <c r="F182">
        <v>10</v>
      </c>
      <c r="G182" s="40">
        <v>0.55555555555555558</v>
      </c>
      <c r="I182">
        <v>1</v>
      </c>
      <c r="J182">
        <v>0</v>
      </c>
      <c r="K182" s="40">
        <v>0</v>
      </c>
    </row>
    <row r="183" spans="1:11" x14ac:dyDescent="0.2">
      <c r="A183" t="s">
        <v>484</v>
      </c>
      <c r="B183" t="s">
        <v>1483</v>
      </c>
      <c r="C183">
        <v>412</v>
      </c>
      <c r="D183" s="33">
        <v>99900</v>
      </c>
      <c r="E183">
        <v>1</v>
      </c>
      <c r="F183">
        <v>1</v>
      </c>
      <c r="G183" s="40">
        <v>1</v>
      </c>
      <c r="I183">
        <v>0</v>
      </c>
      <c r="J183">
        <v>0</v>
      </c>
      <c r="K183" s="40">
        <v>0</v>
      </c>
    </row>
    <row r="184" spans="1:11" x14ac:dyDescent="0.2">
      <c r="A184" t="s">
        <v>386</v>
      </c>
      <c r="B184" t="s">
        <v>1099</v>
      </c>
      <c r="C184">
        <v>4</v>
      </c>
      <c r="D184" s="33">
        <v>14013149</v>
      </c>
      <c r="E184">
        <v>86</v>
      </c>
      <c r="F184">
        <v>21</v>
      </c>
      <c r="G184" s="40">
        <v>0.2441860465116279</v>
      </c>
      <c r="I184">
        <v>6</v>
      </c>
      <c r="J184">
        <v>0</v>
      </c>
      <c r="K184" s="40">
        <v>0</v>
      </c>
    </row>
    <row r="185" spans="1:11" x14ac:dyDescent="0.2">
      <c r="A185" t="s">
        <v>508</v>
      </c>
      <c r="B185" t="s">
        <v>525</v>
      </c>
      <c r="C185">
        <v>171</v>
      </c>
      <c r="D185" s="33">
        <v>1057400</v>
      </c>
      <c r="E185">
        <v>6</v>
      </c>
      <c r="F185">
        <v>1</v>
      </c>
      <c r="G185" s="40">
        <v>0.16666666666666666</v>
      </c>
      <c r="I185">
        <v>0</v>
      </c>
      <c r="J185">
        <v>0</v>
      </c>
      <c r="K185" s="40">
        <v>0</v>
      </c>
    </row>
    <row r="186" spans="1:11" x14ac:dyDescent="0.2">
      <c r="A186" t="s">
        <v>1160</v>
      </c>
      <c r="B186" t="s">
        <v>1474</v>
      </c>
      <c r="C186">
        <v>155</v>
      </c>
      <c r="D186" s="33">
        <v>1183900</v>
      </c>
      <c r="E186">
        <v>13</v>
      </c>
      <c r="F186">
        <v>3</v>
      </c>
      <c r="G186" s="40">
        <v>0.23076923076923078</v>
      </c>
      <c r="I186">
        <v>5</v>
      </c>
      <c r="J186">
        <v>0</v>
      </c>
      <c r="K186" s="40">
        <v>0</v>
      </c>
    </row>
    <row r="187" spans="1:11" x14ac:dyDescent="0.2">
      <c r="A187" t="s">
        <v>1161</v>
      </c>
      <c r="B187" t="s">
        <v>299</v>
      </c>
      <c r="C187">
        <v>111</v>
      </c>
      <c r="D187" s="33">
        <v>1660673</v>
      </c>
      <c r="E187">
        <v>14</v>
      </c>
      <c r="F187">
        <v>1</v>
      </c>
      <c r="G187" s="40">
        <v>7.1428571428571425E-2</v>
      </c>
      <c r="I187">
        <v>1</v>
      </c>
      <c r="J187">
        <v>1</v>
      </c>
      <c r="K187" s="40">
        <v>1</v>
      </c>
    </row>
    <row r="188" spans="1:11" x14ac:dyDescent="0.2">
      <c r="A188" t="s">
        <v>14</v>
      </c>
      <c r="B188" t="s">
        <v>300</v>
      </c>
      <c r="C188">
        <v>70</v>
      </c>
      <c r="D188" s="33">
        <v>2441500</v>
      </c>
      <c r="E188">
        <v>14</v>
      </c>
      <c r="F188">
        <v>4</v>
      </c>
      <c r="G188" s="40">
        <v>0.2857142857142857</v>
      </c>
      <c r="I188">
        <v>1</v>
      </c>
      <c r="J188">
        <v>1</v>
      </c>
      <c r="K188" s="40">
        <v>1</v>
      </c>
    </row>
    <row r="189" spans="1:11" x14ac:dyDescent="0.2">
      <c r="A189" t="s">
        <v>1049</v>
      </c>
      <c r="B189" t="s">
        <v>1239</v>
      </c>
      <c r="C189">
        <v>257</v>
      </c>
      <c r="D189" s="33">
        <v>539000</v>
      </c>
      <c r="E189">
        <v>2</v>
      </c>
      <c r="F189">
        <v>0</v>
      </c>
      <c r="G189" s="40">
        <v>0</v>
      </c>
      <c r="I189">
        <v>2</v>
      </c>
      <c r="J189">
        <v>0</v>
      </c>
      <c r="K189" s="40">
        <v>0</v>
      </c>
    </row>
    <row r="190" spans="1:11" x14ac:dyDescent="0.2">
      <c r="A190" t="s">
        <v>258</v>
      </c>
      <c r="B190" t="s">
        <v>118</v>
      </c>
      <c r="C190">
        <v>401</v>
      </c>
      <c r="D190" s="33">
        <v>120000</v>
      </c>
      <c r="E190">
        <v>1</v>
      </c>
      <c r="F190">
        <v>0</v>
      </c>
      <c r="G190" s="40">
        <v>0</v>
      </c>
      <c r="I190">
        <v>1</v>
      </c>
      <c r="J190">
        <v>0</v>
      </c>
      <c r="K190" s="40">
        <v>0</v>
      </c>
    </row>
    <row r="191" spans="1:11" x14ac:dyDescent="0.2">
      <c r="A191" t="s">
        <v>1430</v>
      </c>
      <c r="B191" t="s">
        <v>5</v>
      </c>
      <c r="C191">
        <v>180</v>
      </c>
      <c r="D191" s="33">
        <v>985000</v>
      </c>
      <c r="E191">
        <v>8</v>
      </c>
      <c r="F191">
        <v>1</v>
      </c>
      <c r="G191" s="40">
        <v>0.125</v>
      </c>
      <c r="I191">
        <v>0</v>
      </c>
      <c r="J191">
        <v>0</v>
      </c>
      <c r="K191" s="40">
        <v>0</v>
      </c>
    </row>
    <row r="192" spans="1:11" x14ac:dyDescent="0.2">
      <c r="A192" t="s">
        <v>590</v>
      </c>
      <c r="B192" t="s">
        <v>878</v>
      </c>
      <c r="C192">
        <v>247</v>
      </c>
      <c r="D192" s="33">
        <v>579000</v>
      </c>
      <c r="E192">
        <v>3</v>
      </c>
      <c r="F192">
        <v>0</v>
      </c>
      <c r="G192" s="40">
        <v>0</v>
      </c>
      <c r="I192">
        <v>0</v>
      </c>
      <c r="J192">
        <v>0</v>
      </c>
      <c r="K192" s="40">
        <v>0</v>
      </c>
    </row>
    <row r="193" spans="1:11" x14ac:dyDescent="0.2">
      <c r="A193" t="s">
        <v>1008</v>
      </c>
      <c r="B193" t="s">
        <v>1474</v>
      </c>
      <c r="C193">
        <v>156</v>
      </c>
      <c r="D193" s="33">
        <v>1174100</v>
      </c>
      <c r="E193">
        <v>7</v>
      </c>
      <c r="F193">
        <v>3</v>
      </c>
      <c r="G193" s="40">
        <v>0.42857142857142855</v>
      </c>
      <c r="I193">
        <v>0</v>
      </c>
      <c r="J193">
        <v>0</v>
      </c>
      <c r="K193" s="40">
        <v>0</v>
      </c>
    </row>
    <row r="194" spans="1:11" x14ac:dyDescent="0.2">
      <c r="A194" t="s">
        <v>259</v>
      </c>
      <c r="B194" t="s">
        <v>1474</v>
      </c>
      <c r="C194">
        <v>137</v>
      </c>
      <c r="D194" s="33">
        <v>1414400</v>
      </c>
      <c r="E194">
        <v>7</v>
      </c>
      <c r="F194">
        <v>1</v>
      </c>
      <c r="G194" s="40">
        <v>0.14285714285714285</v>
      </c>
      <c r="I194">
        <v>0</v>
      </c>
      <c r="J194">
        <v>0</v>
      </c>
      <c r="K194" s="40">
        <v>0</v>
      </c>
    </row>
    <row r="195" spans="1:11" x14ac:dyDescent="0.2">
      <c r="A195" t="s">
        <v>509</v>
      </c>
      <c r="B195" t="s">
        <v>523</v>
      </c>
      <c r="C195">
        <v>158</v>
      </c>
      <c r="D195" s="33">
        <v>1170900</v>
      </c>
      <c r="E195">
        <v>9</v>
      </c>
      <c r="F195">
        <v>0</v>
      </c>
      <c r="G195" s="40">
        <v>0</v>
      </c>
      <c r="I195">
        <v>0</v>
      </c>
      <c r="J195">
        <v>0</v>
      </c>
      <c r="K195" s="40">
        <v>0</v>
      </c>
    </row>
    <row r="196" spans="1:11" x14ac:dyDescent="0.2">
      <c r="A196" t="s">
        <v>997</v>
      </c>
      <c r="B196" t="s">
        <v>1474</v>
      </c>
      <c r="C196">
        <v>138</v>
      </c>
      <c r="D196" s="33">
        <v>1387300</v>
      </c>
      <c r="E196">
        <v>9</v>
      </c>
      <c r="F196">
        <v>1</v>
      </c>
      <c r="G196" s="40">
        <v>0.1111111111111111</v>
      </c>
      <c r="I196">
        <v>0</v>
      </c>
      <c r="J196">
        <v>0</v>
      </c>
      <c r="K196" s="40">
        <v>0</v>
      </c>
    </row>
    <row r="197" spans="1:11" x14ac:dyDescent="0.2">
      <c r="A197" t="s">
        <v>229</v>
      </c>
      <c r="B197" t="s">
        <v>128</v>
      </c>
      <c r="C197">
        <v>235</v>
      </c>
      <c r="D197" s="33">
        <v>670000</v>
      </c>
      <c r="E197">
        <v>2</v>
      </c>
      <c r="F197">
        <v>1</v>
      </c>
      <c r="G197" s="40">
        <v>0.5</v>
      </c>
      <c r="I197">
        <v>0</v>
      </c>
      <c r="J197">
        <v>0</v>
      </c>
      <c r="K197" s="40">
        <v>0</v>
      </c>
    </row>
    <row r="198" spans="1:11" x14ac:dyDescent="0.2">
      <c r="A198" t="s">
        <v>998</v>
      </c>
      <c r="B198" t="s">
        <v>300</v>
      </c>
      <c r="C198">
        <v>34</v>
      </c>
      <c r="D198" s="33">
        <v>3829000</v>
      </c>
      <c r="E198">
        <v>15</v>
      </c>
      <c r="F198">
        <v>10</v>
      </c>
      <c r="G198" s="40">
        <v>0.66666666666666663</v>
      </c>
      <c r="I198">
        <v>0</v>
      </c>
      <c r="J198">
        <v>0</v>
      </c>
      <c r="K198" s="40">
        <v>0</v>
      </c>
    </row>
    <row r="199" spans="1:11" x14ac:dyDescent="0.2">
      <c r="A199" t="s">
        <v>1462</v>
      </c>
      <c r="B199" t="s">
        <v>1099</v>
      </c>
      <c r="C199">
        <v>435</v>
      </c>
      <c r="D199" s="33">
        <v>22000</v>
      </c>
      <c r="E199">
        <v>1</v>
      </c>
      <c r="F199">
        <v>0</v>
      </c>
      <c r="G199" s="40">
        <v>0</v>
      </c>
      <c r="I199">
        <v>0</v>
      </c>
      <c r="J199">
        <v>0</v>
      </c>
      <c r="K199" s="40">
        <v>0</v>
      </c>
    </row>
    <row r="200" spans="1:11" x14ac:dyDescent="0.2">
      <c r="A200" t="s">
        <v>1144</v>
      </c>
      <c r="B200" t="s">
        <v>666</v>
      </c>
      <c r="C200">
        <v>84</v>
      </c>
      <c r="D200" s="33">
        <v>2192700</v>
      </c>
      <c r="E200">
        <v>11</v>
      </c>
      <c r="F200">
        <v>6</v>
      </c>
      <c r="G200" s="40">
        <v>0.54545454545454541</v>
      </c>
      <c r="I200">
        <v>1</v>
      </c>
      <c r="J200">
        <v>0</v>
      </c>
      <c r="K200" s="40">
        <v>0</v>
      </c>
    </row>
    <row r="201" spans="1:11" x14ac:dyDescent="0.2">
      <c r="A201" t="s">
        <v>804</v>
      </c>
      <c r="B201" t="s">
        <v>217</v>
      </c>
      <c r="C201">
        <v>232</v>
      </c>
      <c r="D201" s="33">
        <v>681975</v>
      </c>
      <c r="E201">
        <v>6</v>
      </c>
      <c r="F201">
        <v>3</v>
      </c>
      <c r="G201" s="40">
        <v>0.5</v>
      </c>
      <c r="I201">
        <v>0</v>
      </c>
      <c r="J201">
        <v>0</v>
      </c>
      <c r="K201" s="40">
        <v>0</v>
      </c>
    </row>
    <row r="202" spans="1:11" x14ac:dyDescent="0.2">
      <c r="A202" t="s">
        <v>742</v>
      </c>
      <c r="B202" t="s">
        <v>523</v>
      </c>
      <c r="C202">
        <v>199</v>
      </c>
      <c r="D202" s="33">
        <v>894900</v>
      </c>
      <c r="E202">
        <v>4</v>
      </c>
      <c r="F202">
        <v>1</v>
      </c>
      <c r="G202" s="40">
        <v>0.25</v>
      </c>
      <c r="I202">
        <v>0</v>
      </c>
      <c r="J202">
        <v>0</v>
      </c>
      <c r="K202" s="40">
        <v>0</v>
      </c>
    </row>
    <row r="203" spans="1:11" x14ac:dyDescent="0.2">
      <c r="A203" t="s">
        <v>510</v>
      </c>
      <c r="B203" t="s">
        <v>1099</v>
      </c>
      <c r="C203">
        <v>183</v>
      </c>
      <c r="D203" s="33">
        <v>963400</v>
      </c>
      <c r="E203">
        <v>8</v>
      </c>
      <c r="F203">
        <v>0</v>
      </c>
      <c r="G203" s="40">
        <v>0</v>
      </c>
      <c r="I203">
        <v>0</v>
      </c>
      <c r="J203">
        <v>0</v>
      </c>
      <c r="K203" s="40">
        <v>0</v>
      </c>
    </row>
    <row r="204" spans="1:11" x14ac:dyDescent="0.2">
      <c r="A204" t="s">
        <v>1463</v>
      </c>
      <c r="B204" t="s">
        <v>729</v>
      </c>
      <c r="C204">
        <v>370</v>
      </c>
      <c r="D204" s="33">
        <v>195700</v>
      </c>
      <c r="E204">
        <v>2</v>
      </c>
      <c r="F204">
        <v>1</v>
      </c>
      <c r="G204" s="40">
        <v>0.5</v>
      </c>
      <c r="I204">
        <v>1</v>
      </c>
      <c r="J204">
        <v>1</v>
      </c>
      <c r="K204" s="40">
        <v>1</v>
      </c>
    </row>
    <row r="205" spans="1:11" x14ac:dyDescent="0.2">
      <c r="A205" t="s">
        <v>1464</v>
      </c>
      <c r="B205" t="s">
        <v>1099</v>
      </c>
      <c r="C205">
        <v>209</v>
      </c>
      <c r="D205" s="33">
        <v>817900</v>
      </c>
      <c r="E205">
        <v>7</v>
      </c>
      <c r="F205">
        <v>0</v>
      </c>
      <c r="G205" s="40">
        <v>0</v>
      </c>
      <c r="I205">
        <v>0</v>
      </c>
      <c r="J205">
        <v>0</v>
      </c>
      <c r="K205" s="40">
        <v>0</v>
      </c>
    </row>
    <row r="206" spans="1:11" x14ac:dyDescent="0.2">
      <c r="A206" t="s">
        <v>260</v>
      </c>
      <c r="B206" t="s">
        <v>1099</v>
      </c>
      <c r="C206">
        <v>191</v>
      </c>
      <c r="D206" s="33">
        <v>918900</v>
      </c>
      <c r="E206">
        <v>4</v>
      </c>
      <c r="F206">
        <v>2</v>
      </c>
      <c r="G206" s="40">
        <v>0.5</v>
      </c>
      <c r="I206">
        <v>1</v>
      </c>
      <c r="J206">
        <v>1</v>
      </c>
      <c r="K206" s="40">
        <v>1</v>
      </c>
    </row>
    <row r="207" spans="1:11" x14ac:dyDescent="0.2">
      <c r="A207" t="s">
        <v>778</v>
      </c>
      <c r="B207" t="s">
        <v>1080</v>
      </c>
      <c r="C207">
        <v>371</v>
      </c>
      <c r="D207" s="33">
        <v>194500</v>
      </c>
      <c r="E207">
        <v>3</v>
      </c>
      <c r="F207">
        <v>0</v>
      </c>
      <c r="G207" s="40">
        <v>0</v>
      </c>
      <c r="I207">
        <v>0</v>
      </c>
      <c r="J207">
        <v>0</v>
      </c>
      <c r="K207" s="40">
        <v>0</v>
      </c>
    </row>
    <row r="208" spans="1:11" x14ac:dyDescent="0.2">
      <c r="A208" t="s">
        <v>743</v>
      </c>
      <c r="B208" t="s">
        <v>1302</v>
      </c>
      <c r="C208">
        <v>230</v>
      </c>
      <c r="D208" s="33">
        <v>700643</v>
      </c>
      <c r="E208">
        <v>10</v>
      </c>
      <c r="F208">
        <v>2</v>
      </c>
      <c r="G208" s="40">
        <v>0.2</v>
      </c>
      <c r="I208">
        <v>3</v>
      </c>
      <c r="J208">
        <v>0</v>
      </c>
      <c r="K208" s="40">
        <v>0</v>
      </c>
    </row>
    <row r="209" spans="1:11" x14ac:dyDescent="0.2">
      <c r="A209" t="s">
        <v>1026</v>
      </c>
      <c r="B209" t="s">
        <v>5</v>
      </c>
      <c r="C209">
        <v>53</v>
      </c>
      <c r="D209" s="33">
        <v>2890300</v>
      </c>
      <c r="E209">
        <v>15</v>
      </c>
      <c r="F209">
        <v>0</v>
      </c>
      <c r="G209" s="40">
        <v>0</v>
      </c>
      <c r="I209">
        <v>3</v>
      </c>
      <c r="J209">
        <v>0</v>
      </c>
      <c r="K209" s="40">
        <v>0</v>
      </c>
    </row>
    <row r="210" spans="1:11" x14ac:dyDescent="0.2">
      <c r="A210" t="s">
        <v>805</v>
      </c>
      <c r="B210" t="s">
        <v>981</v>
      </c>
      <c r="C210">
        <v>25</v>
      </c>
      <c r="D210" s="33">
        <v>4547000</v>
      </c>
      <c r="E210">
        <v>20</v>
      </c>
      <c r="F210">
        <v>7</v>
      </c>
      <c r="G210" s="40">
        <v>0.35</v>
      </c>
      <c r="I210">
        <v>1</v>
      </c>
      <c r="J210">
        <v>0</v>
      </c>
      <c r="K210" s="40">
        <v>0</v>
      </c>
    </row>
    <row r="211" spans="1:11" x14ac:dyDescent="0.2">
      <c r="A211" t="s">
        <v>744</v>
      </c>
      <c r="B211" t="s">
        <v>536</v>
      </c>
      <c r="C211">
        <v>266</v>
      </c>
      <c r="D211" s="33">
        <v>516750</v>
      </c>
      <c r="E211">
        <v>4</v>
      </c>
      <c r="F211">
        <v>0</v>
      </c>
      <c r="G211" s="40">
        <v>0</v>
      </c>
      <c r="I211">
        <v>0</v>
      </c>
      <c r="J211">
        <v>0</v>
      </c>
      <c r="K211" s="40">
        <v>0</v>
      </c>
    </row>
    <row r="212" spans="1:11" x14ac:dyDescent="0.2">
      <c r="A212" t="s">
        <v>806</v>
      </c>
      <c r="B212" t="s">
        <v>1474</v>
      </c>
      <c r="C212">
        <v>124</v>
      </c>
      <c r="D212" s="33">
        <v>1528250</v>
      </c>
      <c r="E212">
        <v>11</v>
      </c>
      <c r="F212">
        <v>5</v>
      </c>
      <c r="G212" s="40">
        <v>0.45454545454545453</v>
      </c>
      <c r="I212">
        <v>1</v>
      </c>
      <c r="J212">
        <v>0</v>
      </c>
      <c r="K212" s="40">
        <v>0</v>
      </c>
    </row>
    <row r="213" spans="1:11" x14ac:dyDescent="0.2">
      <c r="A213" t="s">
        <v>807</v>
      </c>
      <c r="B213" t="s">
        <v>1474</v>
      </c>
      <c r="C213">
        <v>210</v>
      </c>
      <c r="D213" s="33">
        <v>816500</v>
      </c>
      <c r="E213">
        <v>5</v>
      </c>
      <c r="F213">
        <v>1</v>
      </c>
      <c r="G213" s="40">
        <v>0.2</v>
      </c>
      <c r="I213">
        <v>1</v>
      </c>
      <c r="J213">
        <v>1</v>
      </c>
      <c r="K213" s="40">
        <v>1</v>
      </c>
    </row>
    <row r="214" spans="1:11" x14ac:dyDescent="0.2">
      <c r="A214" t="s">
        <v>620</v>
      </c>
      <c r="B214" t="s">
        <v>300</v>
      </c>
      <c r="C214">
        <v>185</v>
      </c>
      <c r="D214" s="33">
        <v>955900</v>
      </c>
      <c r="E214">
        <v>8</v>
      </c>
      <c r="F214">
        <v>3</v>
      </c>
      <c r="G214" s="40">
        <v>0.375</v>
      </c>
      <c r="I214">
        <v>0</v>
      </c>
      <c r="J214">
        <v>0</v>
      </c>
      <c r="K214" s="40">
        <v>0</v>
      </c>
    </row>
    <row r="215" spans="1:11" x14ac:dyDescent="0.2">
      <c r="A215" t="s">
        <v>868</v>
      </c>
      <c r="B215" t="s">
        <v>372</v>
      </c>
      <c r="C215">
        <v>225</v>
      </c>
      <c r="D215" s="33">
        <v>740500</v>
      </c>
      <c r="E215">
        <v>3</v>
      </c>
      <c r="F215">
        <v>1</v>
      </c>
      <c r="G215" s="40">
        <v>0.33333333333333331</v>
      </c>
      <c r="I215">
        <v>0</v>
      </c>
      <c r="J215">
        <v>0</v>
      </c>
      <c r="K215" s="40">
        <v>0</v>
      </c>
    </row>
    <row r="216" spans="1:11" x14ac:dyDescent="0.2">
      <c r="A216" t="s">
        <v>511</v>
      </c>
      <c r="B216" t="s">
        <v>523</v>
      </c>
      <c r="C216">
        <v>330</v>
      </c>
      <c r="D216" s="33">
        <v>310900</v>
      </c>
      <c r="E216">
        <v>2</v>
      </c>
      <c r="F216">
        <v>0</v>
      </c>
      <c r="G216" s="40">
        <v>0</v>
      </c>
      <c r="I216">
        <v>0</v>
      </c>
      <c r="J216">
        <v>0</v>
      </c>
      <c r="K216" s="40">
        <v>0</v>
      </c>
    </row>
    <row r="217" spans="1:11" x14ac:dyDescent="0.2">
      <c r="A217" t="s">
        <v>1431</v>
      </c>
      <c r="B217" t="s">
        <v>1099</v>
      </c>
      <c r="C217">
        <v>420</v>
      </c>
      <c r="D217" s="33">
        <v>75900</v>
      </c>
      <c r="E217">
        <v>1</v>
      </c>
      <c r="F217">
        <v>0</v>
      </c>
      <c r="G217" s="40">
        <v>0</v>
      </c>
      <c r="I217">
        <v>0</v>
      </c>
      <c r="J217">
        <v>0</v>
      </c>
      <c r="K217" s="40">
        <v>0</v>
      </c>
    </row>
    <row r="218" spans="1:11" x14ac:dyDescent="0.2">
      <c r="A218" t="s">
        <v>810</v>
      </c>
      <c r="B218" t="s">
        <v>711</v>
      </c>
      <c r="C218">
        <v>259</v>
      </c>
      <c r="D218" s="33">
        <v>537400</v>
      </c>
      <c r="E218">
        <v>6</v>
      </c>
      <c r="F218">
        <v>0</v>
      </c>
      <c r="G218" s="40">
        <v>0</v>
      </c>
      <c r="I218">
        <v>0</v>
      </c>
      <c r="J218">
        <v>0</v>
      </c>
      <c r="K218" s="40">
        <v>0</v>
      </c>
    </row>
    <row r="219" spans="1:11" x14ac:dyDescent="0.2">
      <c r="A219" t="s">
        <v>811</v>
      </c>
      <c r="B219" t="s">
        <v>300</v>
      </c>
      <c r="C219">
        <v>255</v>
      </c>
      <c r="D219" s="33">
        <v>548072</v>
      </c>
      <c r="E219">
        <v>3</v>
      </c>
      <c r="F219">
        <v>0</v>
      </c>
      <c r="G219" s="40">
        <v>0</v>
      </c>
      <c r="I219">
        <v>1</v>
      </c>
      <c r="J219">
        <v>0</v>
      </c>
      <c r="K219" s="40">
        <v>0</v>
      </c>
    </row>
    <row r="220" spans="1:11" x14ac:dyDescent="0.2">
      <c r="A220" t="s">
        <v>895</v>
      </c>
      <c r="B220" t="s">
        <v>854</v>
      </c>
      <c r="C220">
        <v>205</v>
      </c>
      <c r="D220" s="33">
        <v>839000</v>
      </c>
      <c r="E220">
        <v>3</v>
      </c>
      <c r="F220">
        <v>1</v>
      </c>
      <c r="G220" s="40">
        <v>0.33333333333333331</v>
      </c>
      <c r="I220">
        <v>0</v>
      </c>
      <c r="J220">
        <v>0</v>
      </c>
      <c r="K220" s="40">
        <v>0</v>
      </c>
    </row>
    <row r="221" spans="1:11" x14ac:dyDescent="0.2">
      <c r="A221" t="s">
        <v>670</v>
      </c>
      <c r="B221" t="s">
        <v>1036</v>
      </c>
      <c r="C221">
        <v>294</v>
      </c>
      <c r="D221" s="33">
        <v>428900</v>
      </c>
      <c r="E221">
        <v>2</v>
      </c>
      <c r="F221">
        <v>1</v>
      </c>
      <c r="G221" s="40">
        <v>0.5</v>
      </c>
      <c r="I221">
        <v>0</v>
      </c>
      <c r="J221">
        <v>0</v>
      </c>
      <c r="K221" s="40">
        <v>0</v>
      </c>
    </row>
    <row r="222" spans="1:11" x14ac:dyDescent="0.2">
      <c r="A222" t="s">
        <v>896</v>
      </c>
      <c r="B222" t="s">
        <v>300</v>
      </c>
      <c r="C222">
        <v>114</v>
      </c>
      <c r="D222" s="33">
        <v>1582600</v>
      </c>
      <c r="E222">
        <v>14</v>
      </c>
      <c r="F222">
        <v>9</v>
      </c>
      <c r="G222" s="40">
        <v>0.6428571428571429</v>
      </c>
      <c r="I222">
        <v>3</v>
      </c>
      <c r="J222">
        <v>3</v>
      </c>
      <c r="K222" s="40">
        <v>1</v>
      </c>
    </row>
    <row r="223" spans="1:11" x14ac:dyDescent="0.2">
      <c r="A223" t="s">
        <v>1009</v>
      </c>
      <c r="B223" t="s">
        <v>554</v>
      </c>
      <c r="C223">
        <v>263</v>
      </c>
      <c r="D223" s="33">
        <v>520580</v>
      </c>
      <c r="E223">
        <v>2</v>
      </c>
      <c r="F223">
        <v>0</v>
      </c>
      <c r="G223" s="40">
        <v>0</v>
      </c>
      <c r="I223">
        <v>0</v>
      </c>
      <c r="J223">
        <v>0</v>
      </c>
      <c r="K223" s="40">
        <v>0</v>
      </c>
    </row>
    <row r="224" spans="1:11" x14ac:dyDescent="0.2">
      <c r="A224" t="s">
        <v>1355</v>
      </c>
      <c r="B224" t="s">
        <v>5</v>
      </c>
      <c r="C224">
        <v>262</v>
      </c>
      <c r="D224" s="33">
        <v>528400</v>
      </c>
      <c r="E224">
        <v>4</v>
      </c>
      <c r="F224">
        <v>2</v>
      </c>
      <c r="G224" s="40">
        <v>0.5</v>
      </c>
      <c r="I224">
        <v>0</v>
      </c>
      <c r="J224">
        <v>0</v>
      </c>
      <c r="K224" s="40">
        <v>0</v>
      </c>
    </row>
    <row r="225" spans="1:11" x14ac:dyDescent="0.2">
      <c r="A225" t="s">
        <v>490</v>
      </c>
      <c r="B225" t="s">
        <v>528</v>
      </c>
      <c r="C225">
        <v>96</v>
      </c>
      <c r="D225" s="33">
        <v>1925844</v>
      </c>
      <c r="E225">
        <v>10</v>
      </c>
      <c r="F225">
        <v>2</v>
      </c>
      <c r="G225" s="40">
        <v>0.2</v>
      </c>
      <c r="I225">
        <v>1</v>
      </c>
      <c r="J225">
        <v>0</v>
      </c>
      <c r="K225" s="40">
        <v>0</v>
      </c>
    </row>
    <row r="226" spans="1:11" x14ac:dyDescent="0.2">
      <c r="A226" t="s">
        <v>671</v>
      </c>
      <c r="B226" t="s">
        <v>411</v>
      </c>
      <c r="C226">
        <v>280</v>
      </c>
      <c r="D226" s="33">
        <v>458000</v>
      </c>
      <c r="E226">
        <v>3</v>
      </c>
      <c r="F226">
        <v>1</v>
      </c>
      <c r="G226" s="40">
        <v>0.33333333333333331</v>
      </c>
      <c r="I226">
        <v>0</v>
      </c>
      <c r="J226">
        <v>0</v>
      </c>
      <c r="K226" s="40">
        <v>0</v>
      </c>
    </row>
    <row r="227" spans="1:11" x14ac:dyDescent="0.2">
      <c r="A227" t="s">
        <v>1062</v>
      </c>
      <c r="B227" t="s">
        <v>1036</v>
      </c>
      <c r="C227">
        <v>127</v>
      </c>
      <c r="D227" s="33">
        <v>1518225</v>
      </c>
      <c r="E227">
        <v>7</v>
      </c>
      <c r="F227">
        <v>2</v>
      </c>
      <c r="G227" s="40">
        <v>0.2857142857142857</v>
      </c>
      <c r="I227">
        <v>0</v>
      </c>
      <c r="J227">
        <v>0</v>
      </c>
      <c r="K227" s="40">
        <v>0</v>
      </c>
    </row>
    <row r="228" spans="1:11" x14ac:dyDescent="0.2">
      <c r="A228" t="s">
        <v>897</v>
      </c>
      <c r="B228" t="s">
        <v>1474</v>
      </c>
      <c r="C228">
        <v>113</v>
      </c>
      <c r="D228" s="33">
        <v>1594300</v>
      </c>
      <c r="E228">
        <v>8</v>
      </c>
      <c r="F228">
        <v>1</v>
      </c>
      <c r="G228" s="40">
        <v>0.125</v>
      </c>
      <c r="I228">
        <v>1</v>
      </c>
      <c r="J228">
        <v>0</v>
      </c>
      <c r="K228" s="40">
        <v>0</v>
      </c>
    </row>
    <row r="229" spans="1:11" x14ac:dyDescent="0.2">
      <c r="A229" t="s">
        <v>1432</v>
      </c>
      <c r="B229" t="s">
        <v>1474</v>
      </c>
      <c r="C229">
        <v>298</v>
      </c>
      <c r="D229" s="33">
        <v>413900</v>
      </c>
      <c r="E229">
        <v>3</v>
      </c>
      <c r="F229">
        <v>1</v>
      </c>
      <c r="G229" s="40">
        <v>0.33333333333333331</v>
      </c>
      <c r="I229">
        <v>0</v>
      </c>
      <c r="J229">
        <v>0</v>
      </c>
      <c r="K229" s="40">
        <v>0</v>
      </c>
    </row>
    <row r="230" spans="1:11" x14ac:dyDescent="0.2">
      <c r="A230" t="s">
        <v>595</v>
      </c>
      <c r="B230" t="s">
        <v>1036</v>
      </c>
      <c r="C230">
        <v>148</v>
      </c>
      <c r="D230" s="33">
        <v>1275000</v>
      </c>
      <c r="E230">
        <v>8</v>
      </c>
      <c r="F230">
        <v>3</v>
      </c>
      <c r="G230" s="40">
        <v>0.375</v>
      </c>
      <c r="I230">
        <v>0</v>
      </c>
      <c r="J230">
        <v>0</v>
      </c>
      <c r="K230" s="40">
        <v>0</v>
      </c>
    </row>
    <row r="231" spans="1:11" x14ac:dyDescent="0.2">
      <c r="A231" t="s">
        <v>1027</v>
      </c>
      <c r="B231" t="s">
        <v>1099</v>
      </c>
      <c r="C231">
        <v>353</v>
      </c>
      <c r="D231" s="33">
        <v>245000</v>
      </c>
      <c r="E231">
        <v>2</v>
      </c>
      <c r="F231">
        <v>0</v>
      </c>
      <c r="G231" s="40">
        <v>0</v>
      </c>
      <c r="I231">
        <v>0</v>
      </c>
      <c r="J231">
        <v>0</v>
      </c>
      <c r="K231" s="40">
        <v>0</v>
      </c>
    </row>
    <row r="232" spans="1:11" x14ac:dyDescent="0.2">
      <c r="A232" t="s">
        <v>388</v>
      </c>
      <c r="B232" t="s">
        <v>542</v>
      </c>
      <c r="C232">
        <v>32</v>
      </c>
      <c r="D232" s="33">
        <v>3935130</v>
      </c>
      <c r="E232">
        <v>23</v>
      </c>
      <c r="F232">
        <v>9</v>
      </c>
      <c r="G232" s="40">
        <v>0.39130434782608697</v>
      </c>
      <c r="I232">
        <v>0</v>
      </c>
      <c r="J232">
        <v>0</v>
      </c>
      <c r="K232" s="40">
        <v>0</v>
      </c>
    </row>
    <row r="233" spans="1:11" x14ac:dyDescent="0.2">
      <c r="A233" t="s">
        <v>627</v>
      </c>
      <c r="B233" t="s">
        <v>1036</v>
      </c>
      <c r="C233">
        <v>101</v>
      </c>
      <c r="D233" s="33">
        <v>1831345</v>
      </c>
      <c r="E233">
        <v>14</v>
      </c>
      <c r="F233">
        <v>3</v>
      </c>
      <c r="G233" s="40">
        <v>0.21428571428571427</v>
      </c>
      <c r="I233">
        <v>0</v>
      </c>
      <c r="J233">
        <v>0</v>
      </c>
      <c r="K233" s="40">
        <v>0</v>
      </c>
    </row>
    <row r="234" spans="1:11" x14ac:dyDescent="0.2">
      <c r="A234" t="s">
        <v>900</v>
      </c>
      <c r="B234" t="s">
        <v>1036</v>
      </c>
      <c r="C234">
        <v>62</v>
      </c>
      <c r="D234" s="33">
        <v>2649500</v>
      </c>
      <c r="E234">
        <v>19</v>
      </c>
      <c r="F234">
        <v>5</v>
      </c>
      <c r="G234" s="40">
        <v>0.26315789473684209</v>
      </c>
      <c r="I234">
        <v>0</v>
      </c>
      <c r="J234">
        <v>0</v>
      </c>
      <c r="K234" s="40">
        <v>0</v>
      </c>
    </row>
    <row r="235" spans="1:11" x14ac:dyDescent="0.2">
      <c r="A235" t="s">
        <v>1356</v>
      </c>
      <c r="B235" t="s">
        <v>1202</v>
      </c>
      <c r="C235">
        <v>364</v>
      </c>
      <c r="D235" s="33">
        <v>213500</v>
      </c>
      <c r="E235">
        <v>1</v>
      </c>
      <c r="F235">
        <v>0</v>
      </c>
      <c r="G235" s="40">
        <v>0</v>
      </c>
      <c r="I235">
        <v>0</v>
      </c>
      <c r="J235">
        <v>0</v>
      </c>
      <c r="K235" s="40">
        <v>0</v>
      </c>
    </row>
    <row r="236" spans="1:11" x14ac:dyDescent="0.2">
      <c r="A236" t="s">
        <v>435</v>
      </c>
      <c r="B236" t="s">
        <v>300</v>
      </c>
      <c r="C236">
        <v>240</v>
      </c>
      <c r="D236" s="33">
        <v>620200</v>
      </c>
      <c r="E236">
        <v>5</v>
      </c>
      <c r="F236">
        <v>0</v>
      </c>
      <c r="G236" s="40">
        <v>0</v>
      </c>
      <c r="I236">
        <v>0</v>
      </c>
      <c r="J236">
        <v>0</v>
      </c>
      <c r="K236" s="40">
        <v>0</v>
      </c>
    </row>
    <row r="237" spans="1:11" x14ac:dyDescent="0.2">
      <c r="A237" t="s">
        <v>746</v>
      </c>
      <c r="B237" t="s">
        <v>1100</v>
      </c>
      <c r="C237">
        <v>321</v>
      </c>
      <c r="D237" s="33">
        <v>331000</v>
      </c>
      <c r="E237">
        <v>2</v>
      </c>
      <c r="F237">
        <v>2</v>
      </c>
      <c r="G237" s="40">
        <v>1</v>
      </c>
      <c r="I237">
        <v>0</v>
      </c>
      <c r="J237">
        <v>0</v>
      </c>
      <c r="K237" s="40">
        <v>0</v>
      </c>
    </row>
    <row r="238" spans="1:11" x14ac:dyDescent="0.2">
      <c r="A238" t="s">
        <v>170</v>
      </c>
      <c r="B238" t="s">
        <v>1474</v>
      </c>
      <c r="C238">
        <v>208</v>
      </c>
      <c r="D238" s="33">
        <v>823900</v>
      </c>
      <c r="E238">
        <v>8</v>
      </c>
      <c r="F238">
        <v>2</v>
      </c>
      <c r="G238" s="40">
        <v>0.25</v>
      </c>
      <c r="I238">
        <v>1</v>
      </c>
      <c r="J238">
        <v>0</v>
      </c>
      <c r="K238" s="40">
        <v>0</v>
      </c>
    </row>
    <row r="239" spans="1:11" x14ac:dyDescent="0.2">
      <c r="A239" t="s">
        <v>901</v>
      </c>
      <c r="B239" t="s">
        <v>300</v>
      </c>
      <c r="C239">
        <v>60</v>
      </c>
      <c r="D239" s="33">
        <v>2715520</v>
      </c>
      <c r="E239">
        <v>17</v>
      </c>
      <c r="F239">
        <v>7</v>
      </c>
      <c r="G239" s="40">
        <v>0.41176470588235292</v>
      </c>
      <c r="I239">
        <v>3</v>
      </c>
      <c r="J239">
        <v>2</v>
      </c>
      <c r="K239" s="40">
        <v>0.66666666666666663</v>
      </c>
    </row>
    <row r="240" spans="1:11" x14ac:dyDescent="0.2">
      <c r="A240" t="s">
        <v>902</v>
      </c>
      <c r="B240" t="s">
        <v>523</v>
      </c>
      <c r="C240">
        <v>42</v>
      </c>
      <c r="D240" s="33">
        <v>3225511</v>
      </c>
      <c r="E240">
        <v>21</v>
      </c>
      <c r="F240">
        <v>5</v>
      </c>
      <c r="G240" s="40">
        <v>0.23809523809523808</v>
      </c>
      <c r="I240">
        <v>0</v>
      </c>
      <c r="J240">
        <v>0</v>
      </c>
      <c r="K240" s="40">
        <v>0</v>
      </c>
    </row>
    <row r="241" spans="1:11" x14ac:dyDescent="0.2">
      <c r="A241" t="s">
        <v>696</v>
      </c>
      <c r="B241" t="s">
        <v>540</v>
      </c>
      <c r="C241">
        <v>357</v>
      </c>
      <c r="D241" s="33">
        <v>237000</v>
      </c>
      <c r="E241">
        <v>2</v>
      </c>
      <c r="F241">
        <v>1</v>
      </c>
      <c r="G241" s="40">
        <v>0.5</v>
      </c>
      <c r="I241">
        <v>1</v>
      </c>
      <c r="J241">
        <v>0</v>
      </c>
      <c r="K241" s="40">
        <v>0</v>
      </c>
    </row>
    <row r="242" spans="1:11" x14ac:dyDescent="0.2">
      <c r="A242" t="s">
        <v>1357</v>
      </c>
      <c r="B242" t="s">
        <v>1202</v>
      </c>
      <c r="C242">
        <v>372</v>
      </c>
      <c r="D242" s="33">
        <v>194000</v>
      </c>
      <c r="E242">
        <v>1</v>
      </c>
      <c r="F242">
        <v>0</v>
      </c>
      <c r="G242" s="40">
        <v>0</v>
      </c>
      <c r="I242">
        <v>0</v>
      </c>
      <c r="J242">
        <v>0</v>
      </c>
      <c r="K242" s="40">
        <v>0</v>
      </c>
    </row>
    <row r="243" spans="1:11" x14ac:dyDescent="0.2">
      <c r="A243" t="s">
        <v>1028</v>
      </c>
      <c r="B243" t="s">
        <v>116</v>
      </c>
      <c r="C243">
        <v>367</v>
      </c>
      <c r="D243" s="33">
        <v>199500</v>
      </c>
      <c r="E243">
        <v>2</v>
      </c>
      <c r="F243">
        <v>2</v>
      </c>
      <c r="G243" s="40">
        <v>1</v>
      </c>
      <c r="I243">
        <v>0</v>
      </c>
      <c r="J243">
        <v>0</v>
      </c>
      <c r="K243" s="40">
        <v>0</v>
      </c>
    </row>
    <row r="244" spans="1:11" x14ac:dyDescent="0.2">
      <c r="A244" t="s">
        <v>491</v>
      </c>
      <c r="B244" t="s">
        <v>1474</v>
      </c>
      <c r="C244">
        <v>283</v>
      </c>
      <c r="D244" s="33">
        <v>446900</v>
      </c>
      <c r="E244">
        <v>3</v>
      </c>
      <c r="F244">
        <v>0</v>
      </c>
      <c r="G244" s="40">
        <v>0</v>
      </c>
      <c r="I244">
        <v>0</v>
      </c>
      <c r="J244">
        <v>0</v>
      </c>
      <c r="K244" s="40">
        <v>0</v>
      </c>
    </row>
    <row r="245" spans="1:11" x14ac:dyDescent="0.2">
      <c r="A245" t="s">
        <v>1414</v>
      </c>
      <c r="B245" t="s">
        <v>1474</v>
      </c>
      <c r="C245">
        <v>300</v>
      </c>
      <c r="D245" s="33">
        <v>398530</v>
      </c>
      <c r="E245">
        <v>3</v>
      </c>
      <c r="F245">
        <v>2</v>
      </c>
      <c r="G245" s="40">
        <v>0.66666666666666663</v>
      </c>
      <c r="I245">
        <v>0</v>
      </c>
      <c r="J245">
        <v>0</v>
      </c>
      <c r="K245" s="40">
        <v>0</v>
      </c>
    </row>
    <row r="246" spans="1:11" x14ac:dyDescent="0.2">
      <c r="A246" t="s">
        <v>512</v>
      </c>
      <c r="B246" t="s">
        <v>431</v>
      </c>
      <c r="C246">
        <v>310</v>
      </c>
      <c r="D246" s="33">
        <v>359000</v>
      </c>
      <c r="E246">
        <v>1</v>
      </c>
      <c r="F246">
        <v>0</v>
      </c>
      <c r="G246" s="40">
        <v>0</v>
      </c>
      <c r="I246">
        <v>0</v>
      </c>
      <c r="J246">
        <v>0</v>
      </c>
      <c r="K246" s="40">
        <v>0</v>
      </c>
    </row>
    <row r="247" spans="1:11" x14ac:dyDescent="0.2">
      <c r="A247" t="s">
        <v>513</v>
      </c>
      <c r="B247" t="s">
        <v>1094</v>
      </c>
      <c r="C247">
        <v>373</v>
      </c>
      <c r="D247" s="33">
        <v>193500</v>
      </c>
      <c r="E247">
        <v>1</v>
      </c>
      <c r="F247">
        <v>0</v>
      </c>
      <c r="G247" s="40">
        <v>0</v>
      </c>
      <c r="I247">
        <v>0</v>
      </c>
      <c r="J247">
        <v>0</v>
      </c>
      <c r="K247" s="40">
        <v>0</v>
      </c>
    </row>
    <row r="248" spans="1:11" x14ac:dyDescent="0.2">
      <c r="A248" t="s">
        <v>436</v>
      </c>
      <c r="B248" t="s">
        <v>1099</v>
      </c>
      <c r="C248">
        <v>427</v>
      </c>
      <c r="D248" s="33">
        <v>54000</v>
      </c>
      <c r="E248">
        <v>1</v>
      </c>
      <c r="F248">
        <v>0</v>
      </c>
      <c r="G248" s="40">
        <v>0</v>
      </c>
      <c r="I248">
        <v>0</v>
      </c>
      <c r="J248">
        <v>0</v>
      </c>
      <c r="K248" s="40">
        <v>0</v>
      </c>
    </row>
    <row r="249" spans="1:11" x14ac:dyDescent="0.2">
      <c r="A249" t="s">
        <v>1324</v>
      </c>
      <c r="B249" t="s">
        <v>428</v>
      </c>
      <c r="C249">
        <v>343</v>
      </c>
      <c r="D249" s="33">
        <v>277500</v>
      </c>
      <c r="E249">
        <v>2</v>
      </c>
      <c r="F249">
        <v>1</v>
      </c>
      <c r="G249" s="40">
        <v>0.5</v>
      </c>
      <c r="I249">
        <v>1</v>
      </c>
      <c r="J249">
        <v>1</v>
      </c>
      <c r="K249" s="40">
        <v>1</v>
      </c>
    </row>
    <row r="250" spans="1:11" x14ac:dyDescent="0.2">
      <c r="A250" t="s">
        <v>514</v>
      </c>
      <c r="B250" t="s">
        <v>1475</v>
      </c>
      <c r="C250">
        <v>272</v>
      </c>
      <c r="D250" s="33">
        <v>490700</v>
      </c>
      <c r="E250">
        <v>3</v>
      </c>
      <c r="F250">
        <v>2</v>
      </c>
      <c r="G250" s="40">
        <v>0.66666666666666663</v>
      </c>
      <c r="I250">
        <v>0</v>
      </c>
      <c r="J250">
        <v>0</v>
      </c>
      <c r="K250" s="40">
        <v>0</v>
      </c>
    </row>
    <row r="251" spans="1:11" x14ac:dyDescent="0.2">
      <c r="A251" t="s">
        <v>596</v>
      </c>
      <c r="B251" t="s">
        <v>196</v>
      </c>
      <c r="C251">
        <v>315</v>
      </c>
      <c r="D251" s="33">
        <v>337500</v>
      </c>
      <c r="E251">
        <v>4</v>
      </c>
      <c r="F251">
        <v>0</v>
      </c>
      <c r="G251" s="40">
        <v>0</v>
      </c>
      <c r="I251">
        <v>2</v>
      </c>
      <c r="J251">
        <v>0</v>
      </c>
      <c r="K251" s="40">
        <v>0</v>
      </c>
    </row>
    <row r="252" spans="1:11" x14ac:dyDescent="0.2">
      <c r="A252" t="s">
        <v>858</v>
      </c>
      <c r="B252" t="s">
        <v>542</v>
      </c>
      <c r="C252">
        <v>76</v>
      </c>
      <c r="D252" s="33">
        <v>2306647</v>
      </c>
      <c r="E252">
        <v>11</v>
      </c>
      <c r="F252">
        <v>1</v>
      </c>
      <c r="G252" s="40">
        <v>9.0909090909090912E-2</v>
      </c>
      <c r="I252">
        <v>1</v>
      </c>
      <c r="J252">
        <v>0</v>
      </c>
      <c r="K252" s="40">
        <v>0</v>
      </c>
    </row>
    <row r="253" spans="1:11" x14ac:dyDescent="0.2">
      <c r="A253" t="s">
        <v>158</v>
      </c>
      <c r="B253" t="s">
        <v>368</v>
      </c>
      <c r="C253">
        <v>297</v>
      </c>
      <c r="D253" s="33">
        <v>416000</v>
      </c>
      <c r="E253">
        <v>2</v>
      </c>
      <c r="F253">
        <v>0</v>
      </c>
      <c r="G253" s="40">
        <v>0</v>
      </c>
      <c r="I253">
        <v>0</v>
      </c>
      <c r="J253">
        <v>0</v>
      </c>
      <c r="K253" s="40">
        <v>0</v>
      </c>
    </row>
    <row r="254" spans="1:11" x14ac:dyDescent="0.2">
      <c r="A254" t="s">
        <v>1120</v>
      </c>
      <c r="B254" t="s">
        <v>1100</v>
      </c>
      <c r="C254">
        <v>21</v>
      </c>
      <c r="D254" s="33">
        <v>4888939</v>
      </c>
      <c r="E254">
        <v>33</v>
      </c>
      <c r="F254">
        <v>12</v>
      </c>
      <c r="G254" s="40">
        <v>0.36363636363636365</v>
      </c>
      <c r="I254">
        <v>1</v>
      </c>
      <c r="J254">
        <v>0</v>
      </c>
      <c r="K254" s="40">
        <v>0</v>
      </c>
    </row>
    <row r="255" spans="1:11" x14ac:dyDescent="0.2">
      <c r="A255" t="s">
        <v>1121</v>
      </c>
      <c r="B255" t="s">
        <v>300</v>
      </c>
      <c r="C255">
        <v>173</v>
      </c>
      <c r="D255" s="33">
        <v>1047550</v>
      </c>
      <c r="E255">
        <v>9</v>
      </c>
      <c r="F255">
        <v>4</v>
      </c>
      <c r="G255" s="40">
        <v>0.44444444444444442</v>
      </c>
      <c r="I255">
        <v>1</v>
      </c>
      <c r="J255">
        <v>1</v>
      </c>
      <c r="K255" s="40">
        <v>1</v>
      </c>
    </row>
    <row r="256" spans="1:11" x14ac:dyDescent="0.2">
      <c r="A256" t="s">
        <v>1465</v>
      </c>
      <c r="B256" t="s">
        <v>5</v>
      </c>
      <c r="C256">
        <v>170</v>
      </c>
      <c r="D256" s="33">
        <v>1067525</v>
      </c>
      <c r="E256">
        <v>7</v>
      </c>
      <c r="F256">
        <v>2</v>
      </c>
      <c r="G256" s="40">
        <v>0.2857142857142857</v>
      </c>
      <c r="I256">
        <v>0</v>
      </c>
      <c r="J256">
        <v>0</v>
      </c>
      <c r="K256" s="40">
        <v>0</v>
      </c>
    </row>
    <row r="257" spans="1:11" x14ac:dyDescent="0.2">
      <c r="A257" t="s">
        <v>870</v>
      </c>
      <c r="B257" t="s">
        <v>303</v>
      </c>
      <c r="C257">
        <v>59</v>
      </c>
      <c r="D257" s="33">
        <v>2751400</v>
      </c>
      <c r="E257">
        <v>13</v>
      </c>
      <c r="F257">
        <v>12</v>
      </c>
      <c r="G257" s="40">
        <v>0.92307692307692313</v>
      </c>
      <c r="I257">
        <v>1</v>
      </c>
      <c r="J257">
        <v>1</v>
      </c>
      <c r="K257" s="40">
        <v>1</v>
      </c>
    </row>
    <row r="258" spans="1:11" x14ac:dyDescent="0.2">
      <c r="A258" t="s">
        <v>629</v>
      </c>
      <c r="B258" t="s">
        <v>1100</v>
      </c>
      <c r="C258">
        <v>29</v>
      </c>
      <c r="D258" s="33">
        <v>4119800</v>
      </c>
      <c r="E258">
        <v>13</v>
      </c>
      <c r="F258">
        <v>9</v>
      </c>
      <c r="G258" s="40">
        <v>0.69230769230769229</v>
      </c>
      <c r="I258">
        <v>0</v>
      </c>
      <c r="J258">
        <v>0</v>
      </c>
      <c r="K258" s="40">
        <v>0</v>
      </c>
    </row>
    <row r="259" spans="1:11" x14ac:dyDescent="0.2">
      <c r="A259" t="s">
        <v>599</v>
      </c>
      <c r="B259" t="s">
        <v>554</v>
      </c>
      <c r="C259">
        <v>119</v>
      </c>
      <c r="D259" s="33">
        <v>1535642</v>
      </c>
      <c r="E259">
        <v>14</v>
      </c>
      <c r="F259">
        <v>5</v>
      </c>
      <c r="G259" s="40">
        <v>0.35714285714285715</v>
      </c>
      <c r="I259">
        <v>0</v>
      </c>
      <c r="J259">
        <v>0</v>
      </c>
      <c r="K259" s="40">
        <v>0</v>
      </c>
    </row>
    <row r="260" spans="1:11" x14ac:dyDescent="0.2">
      <c r="A260" t="s">
        <v>79</v>
      </c>
      <c r="B260" t="s">
        <v>127</v>
      </c>
      <c r="C260">
        <v>123</v>
      </c>
      <c r="D260" s="33">
        <v>1531050</v>
      </c>
      <c r="E260">
        <v>9</v>
      </c>
      <c r="F260">
        <v>0</v>
      </c>
      <c r="G260" s="40">
        <v>0</v>
      </c>
      <c r="I260">
        <v>0</v>
      </c>
      <c r="J260">
        <v>0</v>
      </c>
      <c r="K260" s="40">
        <v>0</v>
      </c>
    </row>
    <row r="261" spans="1:11" x14ac:dyDescent="0.2">
      <c r="A261" t="s">
        <v>1122</v>
      </c>
      <c r="B261" t="s">
        <v>1087</v>
      </c>
      <c r="C261">
        <v>397</v>
      </c>
      <c r="D261" s="33">
        <v>134950</v>
      </c>
      <c r="E261">
        <v>1</v>
      </c>
      <c r="F261">
        <v>0</v>
      </c>
      <c r="G261" s="40">
        <v>0</v>
      </c>
      <c r="I261">
        <v>0</v>
      </c>
      <c r="J261">
        <v>0</v>
      </c>
      <c r="K261" s="40">
        <v>0</v>
      </c>
    </row>
    <row r="262" spans="1:11" x14ac:dyDescent="0.2">
      <c r="A262" t="s">
        <v>938</v>
      </c>
      <c r="B262" t="s">
        <v>300</v>
      </c>
      <c r="C262">
        <v>154</v>
      </c>
      <c r="D262" s="33">
        <v>1212900</v>
      </c>
      <c r="E262">
        <v>7</v>
      </c>
      <c r="F262">
        <v>1</v>
      </c>
      <c r="G262" s="40">
        <v>0.14285714285714285</v>
      </c>
      <c r="I262">
        <v>0</v>
      </c>
      <c r="J262">
        <v>0</v>
      </c>
      <c r="K262" s="40">
        <v>0</v>
      </c>
    </row>
    <row r="263" spans="1:11" x14ac:dyDescent="0.2">
      <c r="A263" t="s">
        <v>1063</v>
      </c>
      <c r="B263" t="s">
        <v>300</v>
      </c>
      <c r="C263">
        <v>28</v>
      </c>
      <c r="D263" s="33">
        <v>4192050</v>
      </c>
      <c r="E263">
        <v>18</v>
      </c>
      <c r="F263">
        <v>7</v>
      </c>
      <c r="G263" s="40">
        <v>0.3888888888888889</v>
      </c>
      <c r="I263">
        <v>0</v>
      </c>
      <c r="J263">
        <v>0</v>
      </c>
      <c r="K263" s="40">
        <v>0</v>
      </c>
    </row>
    <row r="264" spans="1:11" x14ac:dyDescent="0.2">
      <c r="A264" t="s">
        <v>80</v>
      </c>
      <c r="B264" t="s">
        <v>531</v>
      </c>
      <c r="C264">
        <v>220</v>
      </c>
      <c r="D264" s="33">
        <v>760900</v>
      </c>
      <c r="E264">
        <v>3</v>
      </c>
      <c r="F264">
        <v>0</v>
      </c>
      <c r="G264" s="40">
        <v>0</v>
      </c>
      <c r="I264">
        <v>1</v>
      </c>
      <c r="J264">
        <v>0</v>
      </c>
      <c r="K264" s="40">
        <v>0</v>
      </c>
    </row>
    <row r="265" spans="1:11" x14ac:dyDescent="0.2">
      <c r="A265" t="s">
        <v>389</v>
      </c>
      <c r="B265" t="s">
        <v>959</v>
      </c>
      <c r="C265">
        <v>429</v>
      </c>
      <c r="D265" s="33">
        <v>35000</v>
      </c>
      <c r="E265">
        <v>1</v>
      </c>
      <c r="F265">
        <v>0</v>
      </c>
      <c r="G265" s="40">
        <v>0</v>
      </c>
      <c r="I265">
        <v>0</v>
      </c>
      <c r="J265">
        <v>0</v>
      </c>
      <c r="K265" s="40">
        <v>0</v>
      </c>
    </row>
    <row r="266" spans="1:11" x14ac:dyDescent="0.2">
      <c r="A266" t="s">
        <v>1145</v>
      </c>
      <c r="B266" t="s">
        <v>127</v>
      </c>
      <c r="C266">
        <v>376</v>
      </c>
      <c r="D266" s="33">
        <v>189900</v>
      </c>
      <c r="E266">
        <v>1</v>
      </c>
      <c r="F266">
        <v>0</v>
      </c>
      <c r="G266" s="40">
        <v>0</v>
      </c>
      <c r="I266">
        <v>0</v>
      </c>
      <c r="J266">
        <v>0</v>
      </c>
      <c r="K266" s="40">
        <v>0</v>
      </c>
    </row>
    <row r="267" spans="1:11" x14ac:dyDescent="0.2">
      <c r="A267" t="s">
        <v>172</v>
      </c>
      <c r="B267" t="s">
        <v>528</v>
      </c>
      <c r="C267">
        <v>423</v>
      </c>
      <c r="D267" s="33">
        <v>62500</v>
      </c>
      <c r="E267">
        <v>1</v>
      </c>
      <c r="F267">
        <v>0</v>
      </c>
      <c r="G267" s="40">
        <v>0</v>
      </c>
      <c r="I267">
        <v>0</v>
      </c>
      <c r="J267">
        <v>0</v>
      </c>
      <c r="K267" s="40">
        <v>0</v>
      </c>
    </row>
    <row r="268" spans="1:11" x14ac:dyDescent="0.2">
      <c r="A268" t="s">
        <v>515</v>
      </c>
      <c r="B268" t="s">
        <v>304</v>
      </c>
      <c r="C268">
        <v>301</v>
      </c>
      <c r="D268" s="33">
        <v>396050</v>
      </c>
      <c r="E268">
        <v>5</v>
      </c>
      <c r="F268">
        <v>0</v>
      </c>
      <c r="G268" s="40">
        <v>0</v>
      </c>
      <c r="I268">
        <v>0</v>
      </c>
      <c r="J268">
        <v>0</v>
      </c>
      <c r="K268" s="40">
        <v>0</v>
      </c>
    </row>
    <row r="269" spans="1:11" x14ac:dyDescent="0.2">
      <c r="A269" t="s">
        <v>1325</v>
      </c>
      <c r="B269" t="s">
        <v>523</v>
      </c>
      <c r="C269">
        <v>296</v>
      </c>
      <c r="D269" s="33">
        <v>417500</v>
      </c>
      <c r="E269">
        <v>2</v>
      </c>
      <c r="F269">
        <v>1</v>
      </c>
      <c r="G269" s="40">
        <v>0.5</v>
      </c>
      <c r="I269">
        <v>0</v>
      </c>
      <c r="J269">
        <v>0</v>
      </c>
      <c r="K269" s="40">
        <v>0</v>
      </c>
    </row>
    <row r="270" spans="1:11" x14ac:dyDescent="0.2">
      <c r="A270" t="s">
        <v>492</v>
      </c>
      <c r="B270" t="s">
        <v>1099</v>
      </c>
      <c r="C270">
        <v>132</v>
      </c>
      <c r="D270" s="33">
        <v>1450705</v>
      </c>
      <c r="E270">
        <v>10</v>
      </c>
      <c r="F270">
        <v>3</v>
      </c>
      <c r="G270" s="40">
        <v>0.3</v>
      </c>
      <c r="I270">
        <v>0</v>
      </c>
      <c r="J270">
        <v>0</v>
      </c>
      <c r="K270" s="40">
        <v>0</v>
      </c>
    </row>
    <row r="271" spans="1:11" x14ac:dyDescent="0.2">
      <c r="A271" t="s">
        <v>859</v>
      </c>
      <c r="B271" t="s">
        <v>1046</v>
      </c>
      <c r="C271">
        <v>64</v>
      </c>
      <c r="D271" s="33">
        <v>2565750</v>
      </c>
      <c r="E271">
        <v>23</v>
      </c>
      <c r="F271">
        <v>2</v>
      </c>
      <c r="G271" s="40">
        <v>8.6956521739130432E-2</v>
      </c>
      <c r="I271">
        <v>0</v>
      </c>
      <c r="J271">
        <v>0</v>
      </c>
      <c r="K271" s="40">
        <v>0</v>
      </c>
    </row>
    <row r="272" spans="1:11" x14ac:dyDescent="0.2">
      <c r="A272" t="s">
        <v>1341</v>
      </c>
      <c r="B272" t="s">
        <v>300</v>
      </c>
      <c r="C272">
        <v>197</v>
      </c>
      <c r="D272" s="33">
        <v>904000</v>
      </c>
      <c r="E272">
        <v>5</v>
      </c>
      <c r="F272">
        <v>4</v>
      </c>
      <c r="G272" s="40">
        <v>0.8</v>
      </c>
      <c r="I272">
        <v>0</v>
      </c>
      <c r="J272">
        <v>0</v>
      </c>
      <c r="K272" s="40">
        <v>0</v>
      </c>
    </row>
    <row r="273" spans="1:11" x14ac:dyDescent="0.2">
      <c r="A273" t="s">
        <v>939</v>
      </c>
      <c r="B273" t="s">
        <v>1099</v>
      </c>
      <c r="C273">
        <v>219</v>
      </c>
      <c r="D273" s="33">
        <v>761500</v>
      </c>
      <c r="E273">
        <v>7</v>
      </c>
      <c r="F273">
        <v>3</v>
      </c>
      <c r="G273" s="40">
        <v>0.42857142857142855</v>
      </c>
      <c r="I273">
        <v>1</v>
      </c>
      <c r="J273">
        <v>1</v>
      </c>
      <c r="K273" s="40">
        <v>1</v>
      </c>
    </row>
    <row r="274" spans="1:11" x14ac:dyDescent="0.2">
      <c r="A274" t="s">
        <v>516</v>
      </c>
      <c r="B274" t="s">
        <v>1099</v>
      </c>
      <c r="C274">
        <v>287</v>
      </c>
      <c r="D274" s="33">
        <v>439400</v>
      </c>
      <c r="E274">
        <v>4</v>
      </c>
      <c r="F274">
        <v>0</v>
      </c>
      <c r="G274" s="40">
        <v>0</v>
      </c>
      <c r="I274">
        <v>0</v>
      </c>
      <c r="J274">
        <v>0</v>
      </c>
      <c r="K274" s="40">
        <v>0</v>
      </c>
    </row>
    <row r="275" spans="1:11" x14ac:dyDescent="0.2">
      <c r="A275" t="s">
        <v>1433</v>
      </c>
      <c r="B275" t="s">
        <v>360</v>
      </c>
      <c r="C275">
        <v>400</v>
      </c>
      <c r="D275" s="33">
        <v>125000</v>
      </c>
      <c r="E275">
        <v>1</v>
      </c>
      <c r="F275">
        <v>0</v>
      </c>
      <c r="G275" s="40">
        <v>0</v>
      </c>
      <c r="I275">
        <v>0</v>
      </c>
      <c r="J275">
        <v>0</v>
      </c>
      <c r="K275" s="40">
        <v>0</v>
      </c>
    </row>
    <row r="276" spans="1:11" x14ac:dyDescent="0.2">
      <c r="A276" t="s">
        <v>940</v>
      </c>
      <c r="B276" t="s">
        <v>554</v>
      </c>
      <c r="C276">
        <v>126</v>
      </c>
      <c r="D276" s="33">
        <v>1520797</v>
      </c>
      <c r="E276">
        <v>21</v>
      </c>
      <c r="F276">
        <v>4</v>
      </c>
      <c r="G276" s="40">
        <v>0.19047619047619047</v>
      </c>
      <c r="I276">
        <v>0</v>
      </c>
      <c r="J276">
        <v>0</v>
      </c>
      <c r="K276" s="40">
        <v>0</v>
      </c>
    </row>
    <row r="277" spans="1:11" x14ac:dyDescent="0.2">
      <c r="A277" t="s">
        <v>747</v>
      </c>
      <c r="B277" t="s">
        <v>1474</v>
      </c>
      <c r="C277">
        <v>90</v>
      </c>
      <c r="D277" s="33">
        <v>2017000</v>
      </c>
      <c r="E277">
        <v>13</v>
      </c>
      <c r="F277">
        <v>1</v>
      </c>
      <c r="G277" s="40">
        <v>7.6923076923076927E-2</v>
      </c>
      <c r="I277">
        <v>0</v>
      </c>
      <c r="J277">
        <v>0</v>
      </c>
      <c r="K277" s="40">
        <v>0</v>
      </c>
    </row>
    <row r="278" spans="1:11" x14ac:dyDescent="0.2">
      <c r="A278" t="s">
        <v>1029</v>
      </c>
      <c r="B278" t="s">
        <v>1076</v>
      </c>
      <c r="C278">
        <v>369</v>
      </c>
      <c r="D278" s="33">
        <v>197000</v>
      </c>
      <c r="E278">
        <v>2</v>
      </c>
      <c r="F278">
        <v>0</v>
      </c>
      <c r="G278" s="40">
        <v>0</v>
      </c>
      <c r="I278">
        <v>0</v>
      </c>
      <c r="J278">
        <v>0</v>
      </c>
      <c r="K278" s="40">
        <v>0</v>
      </c>
    </row>
    <row r="279" spans="1:11" x14ac:dyDescent="0.2">
      <c r="A279" t="s">
        <v>941</v>
      </c>
      <c r="B279" t="s">
        <v>1100</v>
      </c>
      <c r="C279">
        <v>116</v>
      </c>
      <c r="D279" s="33">
        <v>1579550</v>
      </c>
      <c r="E279">
        <v>15</v>
      </c>
      <c r="F279">
        <v>8</v>
      </c>
      <c r="G279" s="40">
        <v>0.53333333333333333</v>
      </c>
      <c r="I279">
        <v>1</v>
      </c>
      <c r="J279">
        <v>1</v>
      </c>
      <c r="K279" s="40">
        <v>1</v>
      </c>
    </row>
    <row r="280" spans="1:11" x14ac:dyDescent="0.2">
      <c r="A280" t="s">
        <v>942</v>
      </c>
      <c r="B280" t="s">
        <v>1476</v>
      </c>
      <c r="C280">
        <v>65</v>
      </c>
      <c r="D280" s="33">
        <v>2494537</v>
      </c>
      <c r="E280">
        <v>30</v>
      </c>
      <c r="F280">
        <v>1</v>
      </c>
      <c r="G280" s="40">
        <v>3.3333333333333333E-2</v>
      </c>
      <c r="I280">
        <v>0</v>
      </c>
      <c r="J280">
        <v>0</v>
      </c>
      <c r="K280" s="40">
        <v>0</v>
      </c>
    </row>
    <row r="281" spans="1:11" x14ac:dyDescent="0.2">
      <c r="A281" t="s">
        <v>1434</v>
      </c>
      <c r="B281" t="s">
        <v>1099</v>
      </c>
      <c r="C281">
        <v>417</v>
      </c>
      <c r="D281" s="33">
        <v>84000</v>
      </c>
      <c r="E281">
        <v>1</v>
      </c>
      <c r="F281">
        <v>0</v>
      </c>
      <c r="G281" s="40">
        <v>0</v>
      </c>
      <c r="I281">
        <v>0</v>
      </c>
      <c r="J281">
        <v>0</v>
      </c>
      <c r="K281" s="40">
        <v>0</v>
      </c>
    </row>
    <row r="282" spans="1:11" x14ac:dyDescent="0.2">
      <c r="A282" t="s">
        <v>943</v>
      </c>
      <c r="B282" t="s">
        <v>374</v>
      </c>
      <c r="C282">
        <v>227</v>
      </c>
      <c r="D282" s="33">
        <v>728000</v>
      </c>
      <c r="E282">
        <v>4</v>
      </c>
      <c r="F282">
        <v>0</v>
      </c>
      <c r="G282" s="40">
        <v>0</v>
      </c>
      <c r="I282">
        <v>0</v>
      </c>
      <c r="J282">
        <v>0</v>
      </c>
      <c r="K282" s="40">
        <v>0</v>
      </c>
    </row>
    <row r="283" spans="1:11" x14ac:dyDescent="0.2">
      <c r="A283" t="s">
        <v>1466</v>
      </c>
      <c r="B283" t="s">
        <v>5</v>
      </c>
      <c r="C283">
        <v>176</v>
      </c>
      <c r="D283" s="33">
        <v>1023000</v>
      </c>
      <c r="E283">
        <v>6</v>
      </c>
      <c r="F283">
        <v>1</v>
      </c>
      <c r="G283" s="40">
        <v>0.16666666666666666</v>
      </c>
      <c r="I283">
        <v>0</v>
      </c>
      <c r="J283">
        <v>0</v>
      </c>
      <c r="K283" s="40">
        <v>0</v>
      </c>
    </row>
    <row r="284" spans="1:11" x14ac:dyDescent="0.2">
      <c r="A284" t="s">
        <v>443</v>
      </c>
      <c r="B284" t="s">
        <v>409</v>
      </c>
      <c r="C284">
        <v>352</v>
      </c>
      <c r="D284" s="33">
        <v>245900</v>
      </c>
      <c r="E284">
        <v>1</v>
      </c>
      <c r="F284">
        <v>0</v>
      </c>
      <c r="G284" s="40">
        <v>0</v>
      </c>
      <c r="I284">
        <v>0</v>
      </c>
      <c r="J284">
        <v>0</v>
      </c>
      <c r="K284" s="40">
        <v>0</v>
      </c>
    </row>
    <row r="285" spans="1:11" x14ac:dyDescent="0.2">
      <c r="A285" t="s">
        <v>1011</v>
      </c>
      <c r="B285" t="s">
        <v>1474</v>
      </c>
      <c r="C285">
        <v>237</v>
      </c>
      <c r="D285" s="33">
        <v>641500</v>
      </c>
      <c r="E285">
        <v>4</v>
      </c>
      <c r="F285">
        <v>1</v>
      </c>
      <c r="G285" s="40">
        <v>0.25</v>
      </c>
      <c r="I285">
        <v>1</v>
      </c>
      <c r="J285">
        <v>0</v>
      </c>
      <c r="K285" s="40">
        <v>0</v>
      </c>
    </row>
    <row r="286" spans="1:11" x14ac:dyDescent="0.2">
      <c r="A286" t="s">
        <v>697</v>
      </c>
      <c r="B286" t="s">
        <v>1099</v>
      </c>
      <c r="C286">
        <v>393</v>
      </c>
      <c r="D286" s="33">
        <v>143500</v>
      </c>
      <c r="E286">
        <v>1</v>
      </c>
      <c r="F286">
        <v>0</v>
      </c>
      <c r="G286" s="40">
        <v>0</v>
      </c>
      <c r="I286">
        <v>0</v>
      </c>
      <c r="J286">
        <v>0</v>
      </c>
      <c r="K286" s="40">
        <v>0</v>
      </c>
    </row>
    <row r="287" spans="1:11" x14ac:dyDescent="0.2">
      <c r="A287" t="s">
        <v>601</v>
      </c>
      <c r="B287" t="s">
        <v>1036</v>
      </c>
      <c r="C287">
        <v>184</v>
      </c>
      <c r="D287" s="33">
        <v>960165</v>
      </c>
      <c r="E287">
        <v>8</v>
      </c>
      <c r="F287">
        <v>2</v>
      </c>
      <c r="G287" s="40">
        <v>0.25</v>
      </c>
      <c r="I287">
        <v>0</v>
      </c>
      <c r="J287">
        <v>0</v>
      </c>
      <c r="K287" s="40">
        <v>0</v>
      </c>
    </row>
    <row r="288" spans="1:11" x14ac:dyDescent="0.2">
      <c r="A288" t="s">
        <v>602</v>
      </c>
      <c r="B288" t="s">
        <v>1474</v>
      </c>
      <c r="C288">
        <v>341</v>
      </c>
      <c r="D288" s="33">
        <v>281500</v>
      </c>
      <c r="E288">
        <v>3</v>
      </c>
      <c r="F288">
        <v>1</v>
      </c>
      <c r="G288" s="40">
        <v>0.33333333333333331</v>
      </c>
      <c r="I288">
        <v>0</v>
      </c>
      <c r="J288">
        <v>0</v>
      </c>
      <c r="K288" s="40">
        <v>0</v>
      </c>
    </row>
    <row r="289" spans="1:11" x14ac:dyDescent="0.2">
      <c r="A289" t="s">
        <v>947</v>
      </c>
      <c r="B289" t="s">
        <v>1476</v>
      </c>
      <c r="C289">
        <v>12</v>
      </c>
      <c r="D289" s="33">
        <v>6342503</v>
      </c>
      <c r="E289">
        <v>32</v>
      </c>
      <c r="F289">
        <v>5</v>
      </c>
      <c r="G289" s="40">
        <v>0.15625</v>
      </c>
      <c r="I289">
        <v>6</v>
      </c>
      <c r="J289">
        <v>1</v>
      </c>
      <c r="K289" s="40">
        <v>0.16666666666666666</v>
      </c>
    </row>
    <row r="290" spans="1:11" x14ac:dyDescent="0.2">
      <c r="A290" t="s">
        <v>948</v>
      </c>
      <c r="B290" t="s">
        <v>1036</v>
      </c>
      <c r="C290">
        <v>77</v>
      </c>
      <c r="D290" s="33">
        <v>2282566</v>
      </c>
      <c r="E290">
        <v>12</v>
      </c>
      <c r="F290">
        <v>3</v>
      </c>
      <c r="G290" s="40">
        <v>0.25</v>
      </c>
      <c r="I290">
        <v>0</v>
      </c>
      <c r="J290">
        <v>0</v>
      </c>
      <c r="K290" s="40">
        <v>0</v>
      </c>
    </row>
    <row r="291" spans="1:11" x14ac:dyDescent="0.2">
      <c r="A291" t="s">
        <v>630</v>
      </c>
      <c r="B291" t="s">
        <v>5</v>
      </c>
      <c r="C291">
        <v>35</v>
      </c>
      <c r="D291" s="33">
        <v>3798300</v>
      </c>
      <c r="E291">
        <v>18</v>
      </c>
      <c r="F291">
        <v>3</v>
      </c>
      <c r="G291" s="40">
        <v>0.16666666666666666</v>
      </c>
      <c r="I291">
        <v>2</v>
      </c>
      <c r="J291">
        <v>0</v>
      </c>
      <c r="K291" s="40">
        <v>0</v>
      </c>
    </row>
    <row r="292" spans="1:11" x14ac:dyDescent="0.2">
      <c r="A292" t="s">
        <v>950</v>
      </c>
      <c r="B292" t="s">
        <v>564</v>
      </c>
      <c r="C292">
        <v>130</v>
      </c>
      <c r="D292" s="33">
        <v>1467800</v>
      </c>
      <c r="E292">
        <v>8</v>
      </c>
      <c r="F292">
        <v>7</v>
      </c>
      <c r="G292" s="40">
        <v>0.875</v>
      </c>
      <c r="I292">
        <v>0</v>
      </c>
      <c r="J292">
        <v>0</v>
      </c>
      <c r="K292" s="40">
        <v>0</v>
      </c>
    </row>
    <row r="293" spans="1:11" x14ac:dyDescent="0.2">
      <c r="A293" t="s">
        <v>493</v>
      </c>
      <c r="B293" t="s">
        <v>1036</v>
      </c>
      <c r="C293">
        <v>244</v>
      </c>
      <c r="D293" s="33">
        <v>602000</v>
      </c>
      <c r="E293">
        <v>5</v>
      </c>
      <c r="F293">
        <v>1</v>
      </c>
      <c r="G293" s="40">
        <v>0.2</v>
      </c>
      <c r="I293">
        <v>0</v>
      </c>
      <c r="J293">
        <v>0</v>
      </c>
      <c r="K293" s="40">
        <v>0</v>
      </c>
    </row>
    <row r="294" spans="1:11" x14ac:dyDescent="0.2">
      <c r="A294" t="s">
        <v>1435</v>
      </c>
      <c r="B294" t="s">
        <v>1267</v>
      </c>
      <c r="C294">
        <v>399</v>
      </c>
      <c r="D294" s="33">
        <v>130000</v>
      </c>
      <c r="E294">
        <v>1</v>
      </c>
      <c r="F294">
        <v>0</v>
      </c>
      <c r="G294" s="40">
        <v>0</v>
      </c>
      <c r="I294">
        <v>0</v>
      </c>
      <c r="J294">
        <v>0</v>
      </c>
      <c r="K294" s="40">
        <v>0</v>
      </c>
    </row>
    <row r="295" spans="1:11" x14ac:dyDescent="0.2">
      <c r="A295" t="s">
        <v>1326</v>
      </c>
      <c r="B295" t="s">
        <v>300</v>
      </c>
      <c r="C295">
        <v>333</v>
      </c>
      <c r="D295" s="33">
        <v>301000</v>
      </c>
      <c r="E295">
        <v>2</v>
      </c>
      <c r="F295">
        <v>0</v>
      </c>
      <c r="G295" s="40">
        <v>0</v>
      </c>
      <c r="I295">
        <v>0</v>
      </c>
      <c r="J295">
        <v>0</v>
      </c>
      <c r="K295" s="40">
        <v>0</v>
      </c>
    </row>
    <row r="296" spans="1:11" x14ac:dyDescent="0.2">
      <c r="A296" t="s">
        <v>517</v>
      </c>
      <c r="B296" t="s">
        <v>1099</v>
      </c>
      <c r="C296">
        <v>223</v>
      </c>
      <c r="D296" s="33">
        <v>749470</v>
      </c>
      <c r="E296">
        <v>4</v>
      </c>
      <c r="F296">
        <v>0</v>
      </c>
      <c r="G296" s="40">
        <v>0</v>
      </c>
      <c r="I296">
        <v>1</v>
      </c>
      <c r="J296">
        <v>0</v>
      </c>
      <c r="K296" s="40">
        <v>0</v>
      </c>
    </row>
    <row r="297" spans="1:11" x14ac:dyDescent="0.2">
      <c r="A297" t="s">
        <v>174</v>
      </c>
      <c r="B297" t="s">
        <v>1475</v>
      </c>
      <c r="C297">
        <v>181</v>
      </c>
      <c r="D297" s="33">
        <v>974200</v>
      </c>
      <c r="E297">
        <v>7</v>
      </c>
      <c r="F297">
        <v>3</v>
      </c>
      <c r="G297" s="40">
        <v>0.42857142857142855</v>
      </c>
      <c r="I297">
        <v>0</v>
      </c>
      <c r="J297">
        <v>0</v>
      </c>
      <c r="K297" s="40">
        <v>0</v>
      </c>
    </row>
    <row r="298" spans="1:11" x14ac:dyDescent="0.2">
      <c r="A298" t="s">
        <v>952</v>
      </c>
      <c r="B298" t="s">
        <v>300</v>
      </c>
      <c r="C298">
        <v>110</v>
      </c>
      <c r="D298" s="33">
        <v>1664200</v>
      </c>
      <c r="E298">
        <v>12</v>
      </c>
      <c r="F298">
        <v>9</v>
      </c>
      <c r="G298" s="40">
        <v>0.75</v>
      </c>
      <c r="I298">
        <v>2</v>
      </c>
      <c r="J298">
        <v>2</v>
      </c>
      <c r="K298" s="40">
        <v>1</v>
      </c>
    </row>
    <row r="299" spans="1:11" x14ac:dyDescent="0.2">
      <c r="A299" t="s">
        <v>676</v>
      </c>
      <c r="B299" t="s">
        <v>300</v>
      </c>
      <c r="C299">
        <v>218</v>
      </c>
      <c r="D299" s="33">
        <v>764500</v>
      </c>
      <c r="E299">
        <v>4</v>
      </c>
      <c r="F299">
        <v>3</v>
      </c>
      <c r="G299" s="40">
        <v>0.75</v>
      </c>
      <c r="I299">
        <v>1</v>
      </c>
      <c r="J299">
        <v>1</v>
      </c>
      <c r="K299" s="40">
        <v>1</v>
      </c>
    </row>
    <row r="300" spans="1:11" x14ac:dyDescent="0.2">
      <c r="A300" t="s">
        <v>187</v>
      </c>
      <c r="B300" t="s">
        <v>300</v>
      </c>
      <c r="C300">
        <v>278</v>
      </c>
      <c r="D300" s="33">
        <v>465000</v>
      </c>
      <c r="E300">
        <v>2</v>
      </c>
      <c r="F300">
        <v>2</v>
      </c>
      <c r="G300" s="40">
        <v>1</v>
      </c>
      <c r="I300">
        <v>0</v>
      </c>
      <c r="J300">
        <v>0</v>
      </c>
      <c r="K300" s="40">
        <v>0</v>
      </c>
    </row>
    <row r="301" spans="1:11" x14ac:dyDescent="0.2">
      <c r="A301" t="s">
        <v>603</v>
      </c>
      <c r="B301" t="s">
        <v>916</v>
      </c>
      <c r="C301">
        <v>131</v>
      </c>
      <c r="D301" s="33">
        <v>1467500</v>
      </c>
      <c r="E301">
        <v>8</v>
      </c>
      <c r="F301">
        <v>4</v>
      </c>
      <c r="G301" s="40">
        <v>0.5</v>
      </c>
      <c r="I301">
        <v>0</v>
      </c>
      <c r="J301">
        <v>0</v>
      </c>
      <c r="K301" s="40">
        <v>0</v>
      </c>
    </row>
    <row r="302" spans="1:11" x14ac:dyDescent="0.2">
      <c r="A302" t="s">
        <v>272</v>
      </c>
      <c r="B302" t="s">
        <v>986</v>
      </c>
      <c r="C302">
        <v>324</v>
      </c>
      <c r="D302" s="33">
        <v>321900</v>
      </c>
      <c r="E302">
        <v>2</v>
      </c>
      <c r="F302">
        <v>1</v>
      </c>
      <c r="G302" s="40">
        <v>0.5</v>
      </c>
      <c r="I302">
        <v>0</v>
      </c>
      <c r="J302">
        <v>0</v>
      </c>
      <c r="K302" s="40">
        <v>0</v>
      </c>
    </row>
    <row r="303" spans="1:11" x14ac:dyDescent="0.2">
      <c r="A303" t="s">
        <v>273</v>
      </c>
      <c r="B303" t="s">
        <v>300</v>
      </c>
      <c r="C303">
        <v>172</v>
      </c>
      <c r="D303" s="33">
        <v>1051150</v>
      </c>
      <c r="E303">
        <v>7</v>
      </c>
      <c r="F303">
        <v>3</v>
      </c>
      <c r="G303" s="40">
        <v>0.42857142857142855</v>
      </c>
      <c r="I303">
        <v>0</v>
      </c>
      <c r="J303">
        <v>0</v>
      </c>
      <c r="K303" s="40">
        <v>0</v>
      </c>
    </row>
    <row r="304" spans="1:11" x14ac:dyDescent="0.2">
      <c r="A304" t="s">
        <v>1185</v>
      </c>
      <c r="B304" t="s">
        <v>1099</v>
      </c>
      <c r="C304">
        <v>394</v>
      </c>
      <c r="D304" s="33">
        <v>139500</v>
      </c>
      <c r="E304">
        <v>2</v>
      </c>
      <c r="F304">
        <v>0</v>
      </c>
      <c r="G304" s="40">
        <v>0</v>
      </c>
      <c r="I304">
        <v>0</v>
      </c>
      <c r="J304">
        <v>0</v>
      </c>
      <c r="K304" s="40">
        <v>0</v>
      </c>
    </row>
    <row r="305" spans="1:11" x14ac:dyDescent="0.2">
      <c r="A305" t="s">
        <v>1436</v>
      </c>
      <c r="B305" t="s">
        <v>106</v>
      </c>
      <c r="C305">
        <v>366</v>
      </c>
      <c r="D305" s="33">
        <v>202000</v>
      </c>
      <c r="E305">
        <v>1</v>
      </c>
      <c r="F305">
        <v>0</v>
      </c>
      <c r="G305" s="40">
        <v>0</v>
      </c>
      <c r="I305">
        <v>0</v>
      </c>
      <c r="J305">
        <v>0</v>
      </c>
      <c r="K305" s="40">
        <v>0</v>
      </c>
    </row>
    <row r="306" spans="1:11" x14ac:dyDescent="0.2">
      <c r="A306" t="s">
        <v>1186</v>
      </c>
      <c r="B306" t="s">
        <v>1035</v>
      </c>
      <c r="C306">
        <v>344</v>
      </c>
      <c r="D306" s="33">
        <v>275100</v>
      </c>
      <c r="E306">
        <v>3</v>
      </c>
      <c r="F306">
        <v>1</v>
      </c>
      <c r="G306" s="40">
        <v>0.33333333333333331</v>
      </c>
      <c r="I306">
        <v>0</v>
      </c>
      <c r="J306">
        <v>0</v>
      </c>
      <c r="K306" s="40">
        <v>0</v>
      </c>
    </row>
    <row r="307" spans="1:11" x14ac:dyDescent="0.2">
      <c r="A307" t="s">
        <v>274</v>
      </c>
      <c r="B307" t="s">
        <v>324</v>
      </c>
      <c r="C307">
        <v>71</v>
      </c>
      <c r="D307" s="33">
        <v>2373300</v>
      </c>
      <c r="E307">
        <v>12</v>
      </c>
      <c r="F307">
        <v>8</v>
      </c>
      <c r="G307" s="40">
        <v>0.66666666666666663</v>
      </c>
      <c r="I307">
        <v>6</v>
      </c>
      <c r="J307">
        <v>6</v>
      </c>
      <c r="K307" s="40">
        <v>1</v>
      </c>
    </row>
    <row r="308" spans="1:11" x14ac:dyDescent="0.2">
      <c r="A308" t="s">
        <v>1294</v>
      </c>
      <c r="B308" t="s">
        <v>536</v>
      </c>
      <c r="C308">
        <v>202</v>
      </c>
      <c r="D308" s="33">
        <v>877000</v>
      </c>
      <c r="E308">
        <v>4</v>
      </c>
      <c r="F308">
        <v>0</v>
      </c>
      <c r="G308" s="40">
        <v>0</v>
      </c>
      <c r="I308">
        <v>0</v>
      </c>
      <c r="J308">
        <v>0</v>
      </c>
      <c r="K308" s="40">
        <v>0</v>
      </c>
    </row>
    <row r="309" spans="1:11" x14ac:dyDescent="0.2">
      <c r="A309" t="s">
        <v>1187</v>
      </c>
      <c r="B309" t="s">
        <v>1475</v>
      </c>
      <c r="C309">
        <v>335</v>
      </c>
      <c r="D309" s="33">
        <v>297000</v>
      </c>
      <c r="E309">
        <v>3</v>
      </c>
      <c r="F309">
        <v>0</v>
      </c>
      <c r="G309" s="40">
        <v>0</v>
      </c>
      <c r="I309">
        <v>0</v>
      </c>
      <c r="J309">
        <v>0</v>
      </c>
      <c r="K309" s="40">
        <v>0</v>
      </c>
    </row>
    <row r="310" spans="1:11" x14ac:dyDescent="0.2">
      <c r="A310" t="s">
        <v>275</v>
      </c>
      <c r="B310" t="s">
        <v>1100</v>
      </c>
      <c r="C310">
        <v>347</v>
      </c>
      <c r="D310" s="33">
        <v>268540</v>
      </c>
      <c r="E310">
        <v>3</v>
      </c>
      <c r="F310">
        <v>1</v>
      </c>
      <c r="G310" s="40">
        <v>0.33333333333333331</v>
      </c>
      <c r="I310">
        <v>0</v>
      </c>
      <c r="J310">
        <v>0</v>
      </c>
      <c r="K310" s="40">
        <v>0</v>
      </c>
    </row>
    <row r="311" spans="1:11" x14ac:dyDescent="0.2">
      <c r="A311" t="s">
        <v>698</v>
      </c>
      <c r="B311" t="s">
        <v>1476</v>
      </c>
      <c r="C311">
        <v>337</v>
      </c>
      <c r="D311" s="33">
        <v>294000</v>
      </c>
      <c r="E311">
        <v>2</v>
      </c>
      <c r="F311">
        <v>1</v>
      </c>
      <c r="G311" s="40">
        <v>0.5</v>
      </c>
      <c r="I311">
        <v>0</v>
      </c>
      <c r="J311">
        <v>0</v>
      </c>
      <c r="K311" s="40">
        <v>0</v>
      </c>
    </row>
    <row r="312" spans="1:11" x14ac:dyDescent="0.2">
      <c r="A312" t="s">
        <v>1437</v>
      </c>
      <c r="B312" t="s">
        <v>1099</v>
      </c>
      <c r="C312">
        <v>215</v>
      </c>
      <c r="D312" s="33">
        <v>772800</v>
      </c>
      <c r="E312">
        <v>4</v>
      </c>
      <c r="F312">
        <v>0</v>
      </c>
      <c r="G312" s="40">
        <v>0</v>
      </c>
      <c r="I312">
        <v>0</v>
      </c>
      <c r="J312">
        <v>0</v>
      </c>
      <c r="K312" s="40">
        <v>0</v>
      </c>
    </row>
    <row r="313" spans="1:11" x14ac:dyDescent="0.2">
      <c r="A313" t="s">
        <v>1415</v>
      </c>
      <c r="B313" t="s">
        <v>718</v>
      </c>
      <c r="C313">
        <v>282</v>
      </c>
      <c r="D313" s="33">
        <v>447500</v>
      </c>
      <c r="E313">
        <v>3</v>
      </c>
      <c r="F313">
        <v>0</v>
      </c>
      <c r="G313" s="40">
        <v>0</v>
      </c>
      <c r="I313">
        <v>1</v>
      </c>
      <c r="J313">
        <v>0</v>
      </c>
      <c r="K313" s="40">
        <v>0</v>
      </c>
    </row>
    <row r="314" spans="1:11" x14ac:dyDescent="0.2">
      <c r="A314" t="s">
        <v>1438</v>
      </c>
      <c r="B314" t="s">
        <v>359</v>
      </c>
      <c r="C314">
        <v>390</v>
      </c>
      <c r="D314" s="33">
        <v>150900</v>
      </c>
      <c r="E314">
        <v>1</v>
      </c>
      <c r="F314">
        <v>0</v>
      </c>
      <c r="G314" s="40">
        <v>0</v>
      </c>
      <c r="I314">
        <v>0</v>
      </c>
      <c r="J314">
        <v>0</v>
      </c>
      <c r="K314" s="40">
        <v>0</v>
      </c>
    </row>
    <row r="315" spans="1:11" x14ac:dyDescent="0.2">
      <c r="A315" t="s">
        <v>276</v>
      </c>
      <c r="B315" t="s">
        <v>300</v>
      </c>
      <c r="C315">
        <v>115</v>
      </c>
      <c r="D315" s="33">
        <v>1580600</v>
      </c>
      <c r="E315">
        <v>13</v>
      </c>
      <c r="F315">
        <v>5</v>
      </c>
      <c r="G315" s="40">
        <v>0.38461538461538464</v>
      </c>
      <c r="I315">
        <v>2</v>
      </c>
      <c r="J315">
        <v>1</v>
      </c>
      <c r="K315" s="40">
        <v>0.5</v>
      </c>
    </row>
    <row r="316" spans="1:11" x14ac:dyDescent="0.2">
      <c r="A316" t="s">
        <v>1439</v>
      </c>
      <c r="B316" t="s">
        <v>1100</v>
      </c>
      <c r="C316">
        <v>395</v>
      </c>
      <c r="D316" s="33">
        <v>137500</v>
      </c>
      <c r="E316">
        <v>1</v>
      </c>
      <c r="F316">
        <v>1</v>
      </c>
      <c r="G316" s="40">
        <v>1</v>
      </c>
      <c r="I316">
        <v>0</v>
      </c>
      <c r="J316">
        <v>0</v>
      </c>
      <c r="K316" s="40">
        <v>0</v>
      </c>
    </row>
    <row r="317" spans="1:11" x14ac:dyDescent="0.2">
      <c r="A317" t="s">
        <v>677</v>
      </c>
      <c r="B317" t="s">
        <v>300</v>
      </c>
      <c r="C317">
        <v>201</v>
      </c>
      <c r="D317" s="33">
        <v>890300</v>
      </c>
      <c r="E317">
        <v>4</v>
      </c>
      <c r="F317">
        <v>2</v>
      </c>
      <c r="G317" s="40">
        <v>0.5</v>
      </c>
      <c r="I317">
        <v>0</v>
      </c>
      <c r="J317">
        <v>0</v>
      </c>
      <c r="K317" s="40">
        <v>0</v>
      </c>
    </row>
    <row r="318" spans="1:11" x14ac:dyDescent="0.2">
      <c r="A318" t="s">
        <v>967</v>
      </c>
      <c r="B318" t="s">
        <v>1036</v>
      </c>
      <c r="C318">
        <v>43</v>
      </c>
      <c r="D318" s="33">
        <v>3222780</v>
      </c>
      <c r="E318">
        <v>22</v>
      </c>
      <c r="F318">
        <v>9</v>
      </c>
      <c r="G318" s="40">
        <v>0.40909090909090912</v>
      </c>
      <c r="I318">
        <v>2</v>
      </c>
      <c r="J318">
        <v>1</v>
      </c>
      <c r="K318" s="40">
        <v>0.5</v>
      </c>
    </row>
    <row r="319" spans="1:11" x14ac:dyDescent="0.2">
      <c r="A319" t="s">
        <v>621</v>
      </c>
      <c r="B319" t="s">
        <v>1132</v>
      </c>
      <c r="C319">
        <v>396</v>
      </c>
      <c r="D319" s="33">
        <v>137000</v>
      </c>
      <c r="E319">
        <v>1</v>
      </c>
      <c r="F319">
        <v>1</v>
      </c>
      <c r="G319" s="40">
        <v>1</v>
      </c>
      <c r="I319">
        <v>0</v>
      </c>
      <c r="J319">
        <v>0</v>
      </c>
      <c r="K319" s="40">
        <v>0</v>
      </c>
    </row>
    <row r="320" spans="1:11" x14ac:dyDescent="0.2">
      <c r="A320" t="s">
        <v>41</v>
      </c>
      <c r="B320" t="s">
        <v>283</v>
      </c>
      <c r="C320">
        <v>276</v>
      </c>
      <c r="D320" s="33">
        <v>473265</v>
      </c>
      <c r="E320">
        <v>6</v>
      </c>
      <c r="F320">
        <v>5</v>
      </c>
      <c r="G320" s="40">
        <v>0.83333333333333337</v>
      </c>
      <c r="I320">
        <v>1</v>
      </c>
      <c r="J320">
        <v>1</v>
      </c>
      <c r="K320" s="40">
        <v>1</v>
      </c>
    </row>
    <row r="321" spans="1:11" x14ac:dyDescent="0.2">
      <c r="A321" t="s">
        <v>1467</v>
      </c>
      <c r="B321" t="s">
        <v>1099</v>
      </c>
      <c r="C321">
        <v>286</v>
      </c>
      <c r="D321" s="33">
        <v>440000</v>
      </c>
      <c r="E321">
        <v>4</v>
      </c>
      <c r="F321">
        <v>0</v>
      </c>
      <c r="G321" s="40">
        <v>0</v>
      </c>
      <c r="I321">
        <v>0</v>
      </c>
      <c r="J321">
        <v>0</v>
      </c>
      <c r="K321" s="40">
        <v>0</v>
      </c>
    </row>
    <row r="322" spans="1:11" x14ac:dyDescent="0.2">
      <c r="A322" t="s">
        <v>188</v>
      </c>
      <c r="B322" t="s">
        <v>1403</v>
      </c>
      <c r="C322">
        <v>2</v>
      </c>
      <c r="D322" s="33">
        <v>22647955</v>
      </c>
      <c r="E322">
        <v>140</v>
      </c>
      <c r="F322">
        <v>28</v>
      </c>
      <c r="G322" s="40">
        <v>0.2</v>
      </c>
      <c r="I322">
        <v>0</v>
      </c>
      <c r="J322">
        <v>0</v>
      </c>
      <c r="K322" s="40">
        <v>0</v>
      </c>
    </row>
    <row r="323" spans="1:11" x14ac:dyDescent="0.2">
      <c r="A323" t="s">
        <v>861</v>
      </c>
      <c r="B323" t="s">
        <v>1100</v>
      </c>
      <c r="C323">
        <v>7</v>
      </c>
      <c r="D323" s="33">
        <v>11223865</v>
      </c>
      <c r="E323">
        <v>79</v>
      </c>
      <c r="F323">
        <v>36</v>
      </c>
      <c r="G323" s="40">
        <v>0.45569620253164556</v>
      </c>
      <c r="I323">
        <v>6</v>
      </c>
      <c r="J323">
        <v>5</v>
      </c>
      <c r="K323" s="40">
        <v>0.83333333333333337</v>
      </c>
    </row>
    <row r="324" spans="1:11" x14ac:dyDescent="0.2">
      <c r="A324" t="s">
        <v>129</v>
      </c>
      <c r="B324" t="s">
        <v>769</v>
      </c>
      <c r="C324">
        <v>289</v>
      </c>
      <c r="D324" s="33">
        <v>438400</v>
      </c>
      <c r="E324">
        <v>4</v>
      </c>
      <c r="F324">
        <v>1</v>
      </c>
      <c r="G324" s="40">
        <v>0.25</v>
      </c>
      <c r="I324">
        <v>1</v>
      </c>
      <c r="J324">
        <v>1</v>
      </c>
      <c r="K324" s="40">
        <v>1</v>
      </c>
    </row>
    <row r="325" spans="1:11" x14ac:dyDescent="0.2">
      <c r="A325" t="s">
        <v>132</v>
      </c>
      <c r="B325" t="s">
        <v>1099</v>
      </c>
      <c r="C325">
        <v>69</v>
      </c>
      <c r="D325" s="33">
        <v>2478959</v>
      </c>
      <c r="E325">
        <v>19</v>
      </c>
      <c r="F325">
        <v>0</v>
      </c>
      <c r="G325" s="40">
        <v>0</v>
      </c>
      <c r="I325">
        <v>4</v>
      </c>
      <c r="J325">
        <v>0</v>
      </c>
      <c r="K325" s="40">
        <v>0</v>
      </c>
    </row>
    <row r="326" spans="1:11" x14ac:dyDescent="0.2">
      <c r="A326" t="s">
        <v>133</v>
      </c>
      <c r="B326" t="s">
        <v>1475</v>
      </c>
      <c r="C326">
        <v>3</v>
      </c>
      <c r="D326" s="33">
        <v>18753377</v>
      </c>
      <c r="E326">
        <v>121</v>
      </c>
      <c r="F326">
        <v>24</v>
      </c>
      <c r="G326" s="40">
        <v>0.19834710743801653</v>
      </c>
      <c r="I326">
        <v>11</v>
      </c>
      <c r="J326">
        <v>2</v>
      </c>
      <c r="K326" s="40">
        <v>0.18181818181818182</v>
      </c>
    </row>
    <row r="327" spans="1:11" x14ac:dyDescent="0.2">
      <c r="A327" t="s">
        <v>135</v>
      </c>
      <c r="B327" t="s">
        <v>1476</v>
      </c>
      <c r="C327">
        <v>430</v>
      </c>
      <c r="D327" s="33">
        <v>35000</v>
      </c>
      <c r="E327">
        <v>1</v>
      </c>
      <c r="F327">
        <v>0</v>
      </c>
      <c r="G327" s="40">
        <v>0</v>
      </c>
      <c r="I327">
        <v>0</v>
      </c>
      <c r="J327">
        <v>0</v>
      </c>
      <c r="K327" s="40">
        <v>0</v>
      </c>
    </row>
    <row r="328" spans="1:11" x14ac:dyDescent="0.2">
      <c r="A328" t="s">
        <v>189</v>
      </c>
      <c r="B328" t="s">
        <v>1404</v>
      </c>
      <c r="C328">
        <v>308</v>
      </c>
      <c r="D328" s="33">
        <v>366697</v>
      </c>
      <c r="E328">
        <v>3</v>
      </c>
      <c r="F328">
        <v>0</v>
      </c>
      <c r="G328" s="40">
        <v>0</v>
      </c>
      <c r="I328">
        <v>1</v>
      </c>
      <c r="J328">
        <v>0</v>
      </c>
      <c r="K328" s="40">
        <v>0</v>
      </c>
    </row>
    <row r="329" spans="1:11" x14ac:dyDescent="0.2">
      <c r="A329" t="s">
        <v>518</v>
      </c>
      <c r="B329" t="s">
        <v>726</v>
      </c>
      <c r="C329">
        <v>338</v>
      </c>
      <c r="D329" s="33">
        <v>294000</v>
      </c>
      <c r="E329">
        <v>1</v>
      </c>
      <c r="F329">
        <v>1</v>
      </c>
      <c r="G329" s="40">
        <v>1</v>
      </c>
      <c r="I329">
        <v>0</v>
      </c>
      <c r="J329">
        <v>0</v>
      </c>
      <c r="K329" s="40">
        <v>0</v>
      </c>
    </row>
    <row r="330" spans="1:11" x14ac:dyDescent="0.2">
      <c r="A330" t="s">
        <v>136</v>
      </c>
      <c r="B330" t="s">
        <v>1100</v>
      </c>
      <c r="C330">
        <v>20</v>
      </c>
      <c r="D330" s="33">
        <v>5047100</v>
      </c>
      <c r="E330">
        <v>32</v>
      </c>
      <c r="F330">
        <v>15</v>
      </c>
      <c r="G330" s="40">
        <v>0.46875</v>
      </c>
      <c r="I330">
        <v>1</v>
      </c>
      <c r="J330">
        <v>0</v>
      </c>
      <c r="K330" s="40">
        <v>0</v>
      </c>
    </row>
    <row r="331" spans="1:11" x14ac:dyDescent="0.2">
      <c r="A331" t="s">
        <v>1146</v>
      </c>
      <c r="B331" t="s">
        <v>300</v>
      </c>
      <c r="C331">
        <v>295</v>
      </c>
      <c r="D331" s="33">
        <v>427700</v>
      </c>
      <c r="E331">
        <v>5</v>
      </c>
      <c r="F331">
        <v>0</v>
      </c>
      <c r="G331" s="40">
        <v>0</v>
      </c>
      <c r="I331">
        <v>0</v>
      </c>
      <c r="J331">
        <v>0</v>
      </c>
      <c r="K331" s="40">
        <v>0</v>
      </c>
    </row>
    <row r="332" spans="1:11" x14ac:dyDescent="0.2">
      <c r="A332" t="s">
        <v>1343</v>
      </c>
      <c r="B332" t="s">
        <v>118</v>
      </c>
      <c r="C332">
        <v>387</v>
      </c>
      <c r="D332" s="33">
        <v>166500</v>
      </c>
      <c r="E332">
        <v>1</v>
      </c>
      <c r="F332">
        <v>1</v>
      </c>
      <c r="G332" s="40">
        <v>1</v>
      </c>
      <c r="I332">
        <v>0</v>
      </c>
      <c r="J332">
        <v>0</v>
      </c>
      <c r="K332" s="40">
        <v>0</v>
      </c>
    </row>
    <row r="333" spans="1:11" x14ac:dyDescent="0.2">
      <c r="A333" t="s">
        <v>137</v>
      </c>
      <c r="B333" t="s">
        <v>912</v>
      </c>
      <c r="C333">
        <v>361</v>
      </c>
      <c r="D333" s="33">
        <v>230000</v>
      </c>
      <c r="E333">
        <v>1</v>
      </c>
      <c r="F333">
        <v>0</v>
      </c>
      <c r="G333" s="40">
        <v>0</v>
      </c>
      <c r="I333">
        <v>0</v>
      </c>
      <c r="J333">
        <v>0</v>
      </c>
      <c r="K333" s="40">
        <v>0</v>
      </c>
    </row>
    <row r="334" spans="1:11" x14ac:dyDescent="0.2">
      <c r="A334" t="s">
        <v>1012</v>
      </c>
      <c r="B334" t="s">
        <v>572</v>
      </c>
      <c r="C334">
        <v>203</v>
      </c>
      <c r="D334" s="33">
        <v>876500</v>
      </c>
      <c r="E334">
        <v>6</v>
      </c>
      <c r="F334">
        <v>2</v>
      </c>
      <c r="G334" s="40">
        <v>0.33333333333333331</v>
      </c>
      <c r="I334">
        <v>1</v>
      </c>
      <c r="J334">
        <v>1</v>
      </c>
      <c r="K334" s="40">
        <v>1</v>
      </c>
    </row>
    <row r="335" spans="1:11" x14ac:dyDescent="0.2">
      <c r="A335" t="s">
        <v>138</v>
      </c>
      <c r="B335" t="s">
        <v>1036</v>
      </c>
      <c r="C335">
        <v>268</v>
      </c>
      <c r="D335" s="33">
        <v>512000</v>
      </c>
      <c r="E335">
        <v>7</v>
      </c>
      <c r="F335">
        <v>1</v>
      </c>
      <c r="G335" s="40">
        <v>0.14285714285714285</v>
      </c>
      <c r="I335">
        <v>1</v>
      </c>
      <c r="J335">
        <v>0</v>
      </c>
      <c r="K335" s="40">
        <v>0</v>
      </c>
    </row>
    <row r="336" spans="1:11" x14ac:dyDescent="0.2">
      <c r="A336" t="s">
        <v>633</v>
      </c>
      <c r="B336" t="s">
        <v>1036</v>
      </c>
      <c r="C336">
        <v>136</v>
      </c>
      <c r="D336" s="33">
        <v>1420500</v>
      </c>
      <c r="E336">
        <v>8</v>
      </c>
      <c r="F336">
        <v>1</v>
      </c>
      <c r="G336" s="40">
        <v>0.125</v>
      </c>
      <c r="I336">
        <v>1</v>
      </c>
      <c r="J336">
        <v>0</v>
      </c>
      <c r="K336" s="40">
        <v>0</v>
      </c>
    </row>
    <row r="337" spans="1:11" x14ac:dyDescent="0.2">
      <c r="A337" t="s">
        <v>139</v>
      </c>
      <c r="B337" t="s">
        <v>1100</v>
      </c>
      <c r="C337">
        <v>13</v>
      </c>
      <c r="D337" s="33">
        <v>6230850</v>
      </c>
      <c r="E337">
        <v>30</v>
      </c>
      <c r="F337">
        <v>16</v>
      </c>
      <c r="G337" s="40">
        <v>0.53333333333333333</v>
      </c>
      <c r="I337">
        <v>6</v>
      </c>
      <c r="J337">
        <v>6</v>
      </c>
      <c r="K337" s="40">
        <v>1</v>
      </c>
    </row>
    <row r="338" spans="1:11" x14ac:dyDescent="0.2">
      <c r="A338" t="s">
        <v>140</v>
      </c>
      <c r="B338" t="s">
        <v>281</v>
      </c>
      <c r="C338">
        <v>319</v>
      </c>
      <c r="D338" s="33">
        <v>332850</v>
      </c>
      <c r="E338">
        <v>5</v>
      </c>
      <c r="F338">
        <v>0</v>
      </c>
      <c r="G338" s="40">
        <v>0</v>
      </c>
      <c r="I338">
        <v>2</v>
      </c>
      <c r="J338">
        <v>0</v>
      </c>
      <c r="K338" s="40">
        <v>0</v>
      </c>
    </row>
    <row r="339" spans="1:11" x14ac:dyDescent="0.2">
      <c r="A339" t="s">
        <v>1344</v>
      </c>
      <c r="B339" t="s">
        <v>1101</v>
      </c>
      <c r="C339">
        <v>303</v>
      </c>
      <c r="D339" s="33">
        <v>383500</v>
      </c>
      <c r="E339">
        <v>7</v>
      </c>
      <c r="F339">
        <v>1</v>
      </c>
      <c r="G339" s="40">
        <v>0.14285714285714285</v>
      </c>
      <c r="I339">
        <v>3</v>
      </c>
      <c r="J339">
        <v>0</v>
      </c>
      <c r="K339" s="40">
        <v>0</v>
      </c>
    </row>
    <row r="340" spans="1:11" x14ac:dyDescent="0.2">
      <c r="A340" t="s">
        <v>1103</v>
      </c>
      <c r="B340" t="s">
        <v>886</v>
      </c>
      <c r="C340">
        <v>11</v>
      </c>
      <c r="D340" s="33">
        <v>6766911</v>
      </c>
      <c r="E340">
        <v>37</v>
      </c>
      <c r="F340">
        <v>0</v>
      </c>
      <c r="G340" s="40">
        <v>0</v>
      </c>
      <c r="I340">
        <v>20</v>
      </c>
      <c r="J340">
        <v>0</v>
      </c>
      <c r="K340" s="40">
        <v>0</v>
      </c>
    </row>
    <row r="341" spans="1:11" x14ac:dyDescent="0.2">
      <c r="A341" t="s">
        <v>604</v>
      </c>
      <c r="B341" t="s">
        <v>1099</v>
      </c>
      <c r="C341">
        <v>328</v>
      </c>
      <c r="D341" s="33">
        <v>311500</v>
      </c>
      <c r="E341">
        <v>2</v>
      </c>
      <c r="F341">
        <v>0</v>
      </c>
      <c r="G341" s="40">
        <v>0</v>
      </c>
      <c r="I341">
        <v>0</v>
      </c>
      <c r="J341">
        <v>0</v>
      </c>
      <c r="K341" s="40">
        <v>0</v>
      </c>
    </row>
    <row r="342" spans="1:11" x14ac:dyDescent="0.2">
      <c r="A342" t="s">
        <v>681</v>
      </c>
      <c r="B342" t="s">
        <v>1268</v>
      </c>
      <c r="C342">
        <v>275</v>
      </c>
      <c r="D342" s="33">
        <v>473800</v>
      </c>
      <c r="E342">
        <v>5</v>
      </c>
      <c r="F342">
        <v>0</v>
      </c>
      <c r="G342" s="40">
        <v>0</v>
      </c>
      <c r="I342">
        <v>1</v>
      </c>
      <c r="J342">
        <v>0</v>
      </c>
      <c r="K342" s="40">
        <v>0</v>
      </c>
    </row>
    <row r="343" spans="1:11" x14ac:dyDescent="0.2">
      <c r="A343" t="s">
        <v>1104</v>
      </c>
      <c r="B343" t="s">
        <v>1100</v>
      </c>
      <c r="C343">
        <v>23</v>
      </c>
      <c r="D343" s="33">
        <v>4812400</v>
      </c>
      <c r="E343">
        <v>16</v>
      </c>
      <c r="F343">
        <v>3</v>
      </c>
      <c r="G343" s="40">
        <v>0.1875</v>
      </c>
      <c r="I343">
        <v>1</v>
      </c>
      <c r="J343">
        <v>0</v>
      </c>
      <c r="K343" s="40">
        <v>0</v>
      </c>
    </row>
    <row r="344" spans="1:11" x14ac:dyDescent="0.2">
      <c r="A344" t="s">
        <v>1440</v>
      </c>
      <c r="B344" t="s">
        <v>5</v>
      </c>
      <c r="C344">
        <v>302</v>
      </c>
      <c r="D344" s="33">
        <v>390000</v>
      </c>
      <c r="E344">
        <v>2</v>
      </c>
      <c r="F344">
        <v>0</v>
      </c>
      <c r="G344" s="40">
        <v>0</v>
      </c>
      <c r="I344">
        <v>0</v>
      </c>
      <c r="J344">
        <v>0</v>
      </c>
      <c r="K344" s="40">
        <v>0</v>
      </c>
    </row>
    <row r="345" spans="1:11" x14ac:dyDescent="0.2">
      <c r="A345" t="s">
        <v>634</v>
      </c>
      <c r="B345" t="s">
        <v>1099</v>
      </c>
      <c r="C345">
        <v>342</v>
      </c>
      <c r="D345" s="33">
        <v>278500</v>
      </c>
      <c r="E345">
        <v>3</v>
      </c>
      <c r="F345">
        <v>1</v>
      </c>
      <c r="G345" s="40">
        <v>0.33333333333333331</v>
      </c>
      <c r="I345">
        <v>0</v>
      </c>
      <c r="J345">
        <v>0</v>
      </c>
      <c r="K345" s="40">
        <v>0</v>
      </c>
    </row>
    <row r="346" spans="1:11" x14ac:dyDescent="0.2">
      <c r="A346" t="s">
        <v>1441</v>
      </c>
      <c r="B346" t="s">
        <v>1099</v>
      </c>
      <c r="C346">
        <v>421</v>
      </c>
      <c r="D346" s="33">
        <v>75000</v>
      </c>
      <c r="E346">
        <v>1</v>
      </c>
      <c r="F346">
        <v>0</v>
      </c>
      <c r="G346" s="40">
        <v>0</v>
      </c>
      <c r="I346">
        <v>0</v>
      </c>
      <c r="J346">
        <v>0</v>
      </c>
      <c r="K346" s="40">
        <v>0</v>
      </c>
    </row>
    <row r="347" spans="1:11" x14ac:dyDescent="0.2">
      <c r="A347" t="s">
        <v>699</v>
      </c>
      <c r="B347" t="s">
        <v>540</v>
      </c>
      <c r="C347">
        <v>355</v>
      </c>
      <c r="D347" s="33">
        <v>240000</v>
      </c>
      <c r="E347">
        <v>2</v>
      </c>
      <c r="F347">
        <v>1</v>
      </c>
      <c r="G347" s="40">
        <v>0.5</v>
      </c>
      <c r="I347">
        <v>0</v>
      </c>
      <c r="J347">
        <v>0</v>
      </c>
      <c r="K347" s="40">
        <v>0</v>
      </c>
    </row>
    <row r="348" spans="1:11" x14ac:dyDescent="0.2">
      <c r="A348" t="s">
        <v>683</v>
      </c>
      <c r="B348" t="s">
        <v>542</v>
      </c>
      <c r="C348">
        <v>152</v>
      </c>
      <c r="D348" s="33">
        <v>1226718</v>
      </c>
      <c r="E348">
        <v>7</v>
      </c>
      <c r="F348">
        <v>2</v>
      </c>
      <c r="G348" s="40">
        <v>0.2857142857142857</v>
      </c>
      <c r="I348">
        <v>0</v>
      </c>
      <c r="J348">
        <v>0</v>
      </c>
      <c r="K348" s="40">
        <v>0</v>
      </c>
    </row>
    <row r="349" spans="1:11" x14ac:dyDescent="0.2">
      <c r="A349" t="s">
        <v>1345</v>
      </c>
      <c r="B349" t="s">
        <v>1036</v>
      </c>
      <c r="C349">
        <v>316</v>
      </c>
      <c r="D349" s="33">
        <v>336500</v>
      </c>
      <c r="E349">
        <v>2</v>
      </c>
      <c r="F349">
        <v>1</v>
      </c>
      <c r="G349" s="40">
        <v>0.5</v>
      </c>
      <c r="I349">
        <v>0</v>
      </c>
      <c r="J349">
        <v>0</v>
      </c>
      <c r="K349" s="40">
        <v>0</v>
      </c>
    </row>
    <row r="350" spans="1:11" x14ac:dyDescent="0.2">
      <c r="A350" t="s">
        <v>1416</v>
      </c>
      <c r="B350" t="s">
        <v>1100</v>
      </c>
      <c r="C350">
        <v>359</v>
      </c>
      <c r="D350" s="33">
        <v>233900</v>
      </c>
      <c r="E350">
        <v>2</v>
      </c>
      <c r="F350">
        <v>1</v>
      </c>
      <c r="G350" s="40">
        <v>0.5</v>
      </c>
      <c r="I350">
        <v>0</v>
      </c>
      <c r="J350">
        <v>0</v>
      </c>
      <c r="K350" s="40">
        <v>0</v>
      </c>
    </row>
    <row r="351" spans="1:11" x14ac:dyDescent="0.2">
      <c r="A351" t="s">
        <v>1105</v>
      </c>
      <c r="B351" t="s">
        <v>300</v>
      </c>
      <c r="C351">
        <v>87</v>
      </c>
      <c r="D351" s="33">
        <v>2091252</v>
      </c>
      <c r="E351">
        <v>5</v>
      </c>
      <c r="F351">
        <v>0</v>
      </c>
      <c r="G351" s="40">
        <v>0</v>
      </c>
      <c r="I351">
        <v>0</v>
      </c>
      <c r="J351">
        <v>0</v>
      </c>
      <c r="K351" s="40">
        <v>0</v>
      </c>
    </row>
    <row r="352" spans="1:11" x14ac:dyDescent="0.2">
      <c r="A352" t="s">
        <v>635</v>
      </c>
      <c r="B352" t="s">
        <v>523</v>
      </c>
      <c r="C352">
        <v>36</v>
      </c>
      <c r="D352" s="33">
        <v>3746430</v>
      </c>
      <c r="E352">
        <v>24</v>
      </c>
      <c r="F352">
        <v>6</v>
      </c>
      <c r="G352" s="40">
        <v>0.25</v>
      </c>
      <c r="I352">
        <v>6</v>
      </c>
      <c r="J352">
        <v>2</v>
      </c>
      <c r="K352" s="40">
        <v>0.33333333333333331</v>
      </c>
    </row>
    <row r="353" spans="1:11" x14ac:dyDescent="0.2">
      <c r="A353" t="s">
        <v>684</v>
      </c>
      <c r="B353" t="s">
        <v>1474</v>
      </c>
      <c r="C353">
        <v>409</v>
      </c>
      <c r="D353" s="33">
        <v>104000</v>
      </c>
      <c r="E353">
        <v>1</v>
      </c>
      <c r="F353">
        <v>0</v>
      </c>
      <c r="G353" s="40">
        <v>0</v>
      </c>
      <c r="I353">
        <v>1</v>
      </c>
      <c r="J353">
        <v>0</v>
      </c>
      <c r="K353" s="40">
        <v>0</v>
      </c>
    </row>
    <row r="354" spans="1:11" x14ac:dyDescent="0.2">
      <c r="A354" t="s">
        <v>782</v>
      </c>
      <c r="B354" t="s">
        <v>1036</v>
      </c>
      <c r="C354">
        <v>281</v>
      </c>
      <c r="D354" s="33">
        <v>449800</v>
      </c>
      <c r="E354">
        <v>2</v>
      </c>
      <c r="F354">
        <v>1</v>
      </c>
      <c r="G354" s="40">
        <v>0.5</v>
      </c>
      <c r="I354">
        <v>0</v>
      </c>
      <c r="J354">
        <v>0</v>
      </c>
      <c r="K354" s="40">
        <v>0</v>
      </c>
    </row>
    <row r="355" spans="1:11" x14ac:dyDescent="0.2">
      <c r="A355" t="s">
        <v>1106</v>
      </c>
      <c r="B355" t="s">
        <v>118</v>
      </c>
      <c r="C355">
        <v>222</v>
      </c>
      <c r="D355" s="33">
        <v>752490</v>
      </c>
      <c r="E355">
        <v>9</v>
      </c>
      <c r="F355">
        <v>1</v>
      </c>
      <c r="G355" s="40">
        <v>0.1111111111111111</v>
      </c>
      <c r="I355">
        <v>2</v>
      </c>
      <c r="J355">
        <v>0</v>
      </c>
      <c r="K355" s="40">
        <v>0</v>
      </c>
    </row>
    <row r="356" spans="1:11" x14ac:dyDescent="0.2">
      <c r="A356" t="s">
        <v>392</v>
      </c>
      <c r="B356" t="s">
        <v>1100</v>
      </c>
      <c r="C356">
        <v>6</v>
      </c>
      <c r="D356" s="33">
        <v>13039480</v>
      </c>
      <c r="E356">
        <v>80</v>
      </c>
      <c r="F356">
        <v>49</v>
      </c>
      <c r="G356" s="40">
        <v>0.61250000000000004</v>
      </c>
      <c r="I356">
        <v>2</v>
      </c>
      <c r="J356">
        <v>2</v>
      </c>
      <c r="K356" s="40">
        <v>1</v>
      </c>
    </row>
    <row r="357" spans="1:11" x14ac:dyDescent="0.2">
      <c r="A357" t="s">
        <v>462</v>
      </c>
      <c r="B357" t="s">
        <v>284</v>
      </c>
      <c r="C357">
        <v>404</v>
      </c>
      <c r="D357" s="33">
        <v>113636</v>
      </c>
      <c r="E357">
        <v>2</v>
      </c>
      <c r="F357">
        <v>0</v>
      </c>
      <c r="G357" s="40">
        <v>0</v>
      </c>
      <c r="I357">
        <v>0</v>
      </c>
      <c r="J357">
        <v>0</v>
      </c>
      <c r="K357" s="40">
        <v>0</v>
      </c>
    </row>
    <row r="358" spans="1:11" x14ac:dyDescent="0.2">
      <c r="A358" t="s">
        <v>1417</v>
      </c>
      <c r="B358" t="s">
        <v>1286</v>
      </c>
      <c r="C358">
        <v>307</v>
      </c>
      <c r="D358" s="33">
        <v>367400</v>
      </c>
      <c r="E358">
        <v>2</v>
      </c>
      <c r="F358">
        <v>1</v>
      </c>
      <c r="G358" s="40">
        <v>0.5</v>
      </c>
      <c r="I358">
        <v>0</v>
      </c>
      <c r="J358">
        <v>0</v>
      </c>
      <c r="K358" s="40">
        <v>0</v>
      </c>
    </row>
    <row r="359" spans="1:11" x14ac:dyDescent="0.2">
      <c r="A359" t="s">
        <v>1442</v>
      </c>
      <c r="B359" t="s">
        <v>1289</v>
      </c>
      <c r="C359">
        <v>336</v>
      </c>
      <c r="D359" s="33">
        <v>295000</v>
      </c>
      <c r="E359">
        <v>1</v>
      </c>
      <c r="F359">
        <v>1</v>
      </c>
      <c r="G359" s="40">
        <v>1</v>
      </c>
      <c r="I359">
        <v>0</v>
      </c>
      <c r="J359">
        <v>0</v>
      </c>
      <c r="K359" s="40">
        <v>0</v>
      </c>
    </row>
    <row r="360" spans="1:11" x14ac:dyDescent="0.2">
      <c r="A360" t="s">
        <v>1443</v>
      </c>
      <c r="B360" t="s">
        <v>1036</v>
      </c>
      <c r="C360">
        <v>383</v>
      </c>
      <c r="D360" s="33">
        <v>170500</v>
      </c>
      <c r="E360">
        <v>1</v>
      </c>
      <c r="F360">
        <v>0</v>
      </c>
      <c r="G360" s="40">
        <v>0</v>
      </c>
      <c r="I360">
        <v>0</v>
      </c>
      <c r="J360">
        <v>0</v>
      </c>
      <c r="K360" s="40">
        <v>0</v>
      </c>
    </row>
    <row r="361" spans="1:11" x14ac:dyDescent="0.2">
      <c r="A361" t="s">
        <v>1273</v>
      </c>
      <c r="B361" t="s">
        <v>1134</v>
      </c>
      <c r="C361">
        <v>161</v>
      </c>
      <c r="D361" s="33">
        <v>1155900</v>
      </c>
      <c r="E361">
        <v>6</v>
      </c>
      <c r="F361">
        <v>2</v>
      </c>
      <c r="G361" s="40">
        <v>0.33333333333333331</v>
      </c>
      <c r="I361">
        <v>0</v>
      </c>
      <c r="J361">
        <v>0</v>
      </c>
      <c r="K361" s="40">
        <v>0</v>
      </c>
    </row>
    <row r="362" spans="1:11" x14ac:dyDescent="0.2">
      <c r="A362" t="s">
        <v>658</v>
      </c>
      <c r="B362" t="s">
        <v>1099</v>
      </c>
      <c r="C362">
        <v>416</v>
      </c>
      <c r="D362" s="33">
        <v>85000</v>
      </c>
      <c r="E362">
        <v>1</v>
      </c>
      <c r="F362">
        <v>0</v>
      </c>
      <c r="G362" s="40">
        <v>0</v>
      </c>
      <c r="I362">
        <v>0</v>
      </c>
      <c r="J362">
        <v>0</v>
      </c>
      <c r="K362" s="40">
        <v>0</v>
      </c>
    </row>
    <row r="363" spans="1:11" x14ac:dyDescent="0.2">
      <c r="A363" t="s">
        <v>606</v>
      </c>
      <c r="B363" t="s">
        <v>5</v>
      </c>
      <c r="C363">
        <v>175</v>
      </c>
      <c r="D363" s="33">
        <v>1031455</v>
      </c>
      <c r="E363">
        <v>7</v>
      </c>
      <c r="F363">
        <v>2</v>
      </c>
      <c r="G363" s="40">
        <v>0.2857142857142857</v>
      </c>
      <c r="I363">
        <v>0</v>
      </c>
      <c r="J363">
        <v>0</v>
      </c>
      <c r="K363" s="40">
        <v>0</v>
      </c>
    </row>
    <row r="364" spans="1:11" x14ac:dyDescent="0.2">
      <c r="A364" t="s">
        <v>43</v>
      </c>
      <c r="B364" t="s">
        <v>1474</v>
      </c>
      <c r="C364">
        <v>386</v>
      </c>
      <c r="D364" s="33">
        <v>168000</v>
      </c>
      <c r="E364">
        <v>1</v>
      </c>
      <c r="F364">
        <v>0</v>
      </c>
      <c r="G364" s="40">
        <v>0</v>
      </c>
      <c r="I364">
        <v>0</v>
      </c>
      <c r="J364">
        <v>0</v>
      </c>
      <c r="K364" s="40">
        <v>0</v>
      </c>
    </row>
    <row r="365" spans="1:11" x14ac:dyDescent="0.2">
      <c r="A365" t="s">
        <v>495</v>
      </c>
      <c r="B365" t="s">
        <v>300</v>
      </c>
      <c r="C365">
        <v>221</v>
      </c>
      <c r="D365" s="33">
        <v>759500</v>
      </c>
      <c r="E365">
        <v>6</v>
      </c>
      <c r="F365">
        <v>2</v>
      </c>
      <c r="G365" s="40">
        <v>0.33333333333333331</v>
      </c>
      <c r="I365">
        <v>1</v>
      </c>
      <c r="J365">
        <v>0</v>
      </c>
      <c r="K365" s="40">
        <v>0</v>
      </c>
    </row>
    <row r="366" spans="1:11" x14ac:dyDescent="0.2">
      <c r="A366" t="s">
        <v>1469</v>
      </c>
      <c r="B366" t="s">
        <v>728</v>
      </c>
      <c r="C366">
        <v>431</v>
      </c>
      <c r="D366" s="33">
        <v>33000</v>
      </c>
      <c r="E366">
        <v>1</v>
      </c>
      <c r="F366">
        <v>1</v>
      </c>
      <c r="G366" s="40">
        <v>1</v>
      </c>
      <c r="I366">
        <v>0</v>
      </c>
      <c r="J366">
        <v>0</v>
      </c>
      <c r="K366" s="40">
        <v>0</v>
      </c>
    </row>
    <row r="367" spans="1:11" x14ac:dyDescent="0.2">
      <c r="A367" t="s">
        <v>927</v>
      </c>
      <c r="B367" t="s">
        <v>1474</v>
      </c>
      <c r="C367">
        <v>254</v>
      </c>
      <c r="D367" s="33">
        <v>550700</v>
      </c>
      <c r="E367">
        <v>6</v>
      </c>
      <c r="F367">
        <v>0</v>
      </c>
      <c r="G367" s="40">
        <v>0</v>
      </c>
      <c r="I367">
        <v>1</v>
      </c>
      <c r="J367">
        <v>0</v>
      </c>
      <c r="K367" s="40">
        <v>0</v>
      </c>
    </row>
    <row r="368" spans="1:11" x14ac:dyDescent="0.2">
      <c r="A368" t="s">
        <v>519</v>
      </c>
      <c r="B368" t="s">
        <v>785</v>
      </c>
      <c r="C368">
        <v>264</v>
      </c>
      <c r="D368" s="33">
        <v>518600</v>
      </c>
      <c r="E368">
        <v>2</v>
      </c>
      <c r="F368">
        <v>1</v>
      </c>
      <c r="G368" s="40">
        <v>0.5</v>
      </c>
      <c r="I368">
        <v>0</v>
      </c>
      <c r="J368">
        <v>0</v>
      </c>
      <c r="K368" s="40">
        <v>0</v>
      </c>
    </row>
    <row r="369" spans="1:11" x14ac:dyDescent="0.2">
      <c r="A369" t="s">
        <v>160</v>
      </c>
      <c r="B369" t="s">
        <v>1036</v>
      </c>
      <c r="C369">
        <v>66</v>
      </c>
      <c r="D369" s="33">
        <v>2490639</v>
      </c>
      <c r="E369">
        <v>19</v>
      </c>
      <c r="F369">
        <v>2</v>
      </c>
      <c r="G369" s="40">
        <v>0.10526315789473684</v>
      </c>
      <c r="I369">
        <v>1</v>
      </c>
      <c r="J369">
        <v>0</v>
      </c>
      <c r="K369" s="40">
        <v>0</v>
      </c>
    </row>
    <row r="370" spans="1:11" x14ac:dyDescent="0.2">
      <c r="A370" t="s">
        <v>1419</v>
      </c>
      <c r="B370" t="s">
        <v>410</v>
      </c>
      <c r="C370">
        <v>406</v>
      </c>
      <c r="D370" s="33">
        <v>105000</v>
      </c>
      <c r="E370">
        <v>1</v>
      </c>
      <c r="F370">
        <v>1</v>
      </c>
      <c r="G370" s="40">
        <v>1</v>
      </c>
      <c r="I370">
        <v>1</v>
      </c>
      <c r="J370">
        <v>1</v>
      </c>
      <c r="K370" s="40">
        <v>1</v>
      </c>
    </row>
    <row r="371" spans="1:11" x14ac:dyDescent="0.2">
      <c r="A371" t="s">
        <v>637</v>
      </c>
      <c r="B371" t="s">
        <v>542</v>
      </c>
      <c r="C371">
        <v>125</v>
      </c>
      <c r="D371" s="33">
        <v>1527350</v>
      </c>
      <c r="E371">
        <v>10</v>
      </c>
      <c r="F371">
        <v>3</v>
      </c>
      <c r="G371" s="40">
        <v>0.3</v>
      </c>
      <c r="I371">
        <v>0</v>
      </c>
      <c r="J371">
        <v>0</v>
      </c>
      <c r="K371" s="40">
        <v>0</v>
      </c>
    </row>
    <row r="372" spans="1:11" x14ac:dyDescent="0.2">
      <c r="A372" t="s">
        <v>463</v>
      </c>
      <c r="B372" t="s">
        <v>1284</v>
      </c>
      <c r="C372">
        <v>320</v>
      </c>
      <c r="D372" s="33">
        <v>332275</v>
      </c>
      <c r="E372">
        <v>3</v>
      </c>
      <c r="F372">
        <v>1</v>
      </c>
      <c r="G372" s="40">
        <v>0.33333333333333331</v>
      </c>
      <c r="I372">
        <v>1</v>
      </c>
      <c r="J372">
        <v>0</v>
      </c>
      <c r="K372" s="40">
        <v>0</v>
      </c>
    </row>
    <row r="373" spans="1:11" x14ac:dyDescent="0.2">
      <c r="A373" t="s">
        <v>219</v>
      </c>
      <c r="B373" t="s">
        <v>300</v>
      </c>
      <c r="C373">
        <v>133</v>
      </c>
      <c r="D373" s="33">
        <v>1434900</v>
      </c>
      <c r="E373">
        <v>9</v>
      </c>
      <c r="F373">
        <v>2</v>
      </c>
      <c r="G373" s="40">
        <v>0.22222222222222221</v>
      </c>
      <c r="I373">
        <v>0</v>
      </c>
      <c r="J373">
        <v>0</v>
      </c>
      <c r="K373" s="40">
        <v>0</v>
      </c>
    </row>
    <row r="374" spans="1:11" x14ac:dyDescent="0.2">
      <c r="A374" t="s">
        <v>607</v>
      </c>
      <c r="B374" t="s">
        <v>523</v>
      </c>
      <c r="C374">
        <v>163</v>
      </c>
      <c r="D374" s="33">
        <v>1148900</v>
      </c>
      <c r="E374">
        <v>7</v>
      </c>
      <c r="F374">
        <v>0</v>
      </c>
      <c r="G374" s="40">
        <v>0</v>
      </c>
      <c r="I374">
        <v>0</v>
      </c>
      <c r="J374">
        <v>0</v>
      </c>
      <c r="K374" s="40">
        <v>0</v>
      </c>
    </row>
    <row r="375" spans="1:11" x14ac:dyDescent="0.2">
      <c r="A375" t="s">
        <v>783</v>
      </c>
      <c r="B375" t="s">
        <v>1036</v>
      </c>
      <c r="C375">
        <v>75</v>
      </c>
      <c r="D375" s="33">
        <v>2308100</v>
      </c>
      <c r="E375">
        <v>7</v>
      </c>
      <c r="F375">
        <v>1</v>
      </c>
      <c r="G375" s="40">
        <v>0.14285714285714285</v>
      </c>
      <c r="I375">
        <v>0</v>
      </c>
      <c r="J375">
        <v>0</v>
      </c>
      <c r="K375" s="40">
        <v>0</v>
      </c>
    </row>
    <row r="376" spans="1:11" x14ac:dyDescent="0.2">
      <c r="A376" t="s">
        <v>161</v>
      </c>
      <c r="B376" t="s">
        <v>289</v>
      </c>
      <c r="C376">
        <v>217</v>
      </c>
      <c r="D376" s="33">
        <v>766800</v>
      </c>
      <c r="E376">
        <v>5</v>
      </c>
      <c r="F376">
        <v>2</v>
      </c>
      <c r="G376" s="40">
        <v>0.4</v>
      </c>
      <c r="I376">
        <v>0</v>
      </c>
      <c r="J376">
        <v>0</v>
      </c>
      <c r="K376" s="40">
        <v>0</v>
      </c>
    </row>
    <row r="377" spans="1:11" x14ac:dyDescent="0.2">
      <c r="A377" t="s">
        <v>1135</v>
      </c>
      <c r="B377" t="s">
        <v>1474</v>
      </c>
      <c r="C377">
        <v>26</v>
      </c>
      <c r="D377" s="33">
        <v>4505700</v>
      </c>
      <c r="E377">
        <v>23</v>
      </c>
      <c r="F377">
        <v>2</v>
      </c>
      <c r="G377" s="40">
        <v>8.6956521739130432E-2</v>
      </c>
      <c r="I377">
        <v>1</v>
      </c>
      <c r="J377">
        <v>0</v>
      </c>
      <c r="K377" s="40">
        <v>0</v>
      </c>
    </row>
    <row r="378" spans="1:11" x14ac:dyDescent="0.2">
      <c r="A378" t="s">
        <v>1188</v>
      </c>
      <c r="B378" t="s">
        <v>664</v>
      </c>
      <c r="C378">
        <v>327</v>
      </c>
      <c r="D378" s="33">
        <v>315000</v>
      </c>
      <c r="E378">
        <v>3</v>
      </c>
      <c r="F378">
        <v>0</v>
      </c>
      <c r="G378" s="40">
        <v>0</v>
      </c>
      <c r="I378">
        <v>2</v>
      </c>
      <c r="J378">
        <v>0</v>
      </c>
      <c r="K378" s="40">
        <v>0</v>
      </c>
    </row>
    <row r="379" spans="1:11" x14ac:dyDescent="0.2">
      <c r="A379" t="s">
        <v>220</v>
      </c>
      <c r="B379" t="s">
        <v>991</v>
      </c>
      <c r="C379">
        <v>305</v>
      </c>
      <c r="D379" s="33">
        <v>379650</v>
      </c>
      <c r="E379">
        <v>8</v>
      </c>
      <c r="F379">
        <v>4</v>
      </c>
      <c r="G379" s="40">
        <v>0.5</v>
      </c>
      <c r="I379">
        <v>1</v>
      </c>
      <c r="J379">
        <v>0</v>
      </c>
      <c r="K379" s="40">
        <v>0</v>
      </c>
    </row>
    <row r="380" spans="1:11" x14ac:dyDescent="0.2">
      <c r="A380" t="s">
        <v>608</v>
      </c>
      <c r="B380" t="s">
        <v>5</v>
      </c>
      <c r="C380">
        <v>30</v>
      </c>
      <c r="D380" s="33">
        <v>4010699</v>
      </c>
      <c r="E380">
        <v>20</v>
      </c>
      <c r="F380">
        <v>2</v>
      </c>
      <c r="G380" s="40">
        <v>0.1</v>
      </c>
      <c r="I380">
        <v>1</v>
      </c>
      <c r="J380">
        <v>0</v>
      </c>
      <c r="K380" s="40">
        <v>0</v>
      </c>
    </row>
    <row r="381" spans="1:11" x14ac:dyDescent="0.2">
      <c r="A381" t="s">
        <v>1444</v>
      </c>
      <c r="B381" t="s">
        <v>528</v>
      </c>
      <c r="C381">
        <v>426</v>
      </c>
      <c r="D381" s="33">
        <v>55000</v>
      </c>
      <c r="E381">
        <v>1</v>
      </c>
      <c r="F381">
        <v>0</v>
      </c>
      <c r="G381" s="40">
        <v>0</v>
      </c>
      <c r="I381">
        <v>0</v>
      </c>
      <c r="J381">
        <v>0</v>
      </c>
      <c r="K381" s="40">
        <v>0</v>
      </c>
    </row>
    <row r="382" spans="1:11" x14ac:dyDescent="0.2">
      <c r="A382" t="s">
        <v>609</v>
      </c>
      <c r="B382" t="s">
        <v>1099</v>
      </c>
      <c r="C382">
        <v>82</v>
      </c>
      <c r="D382" s="33">
        <v>2204400</v>
      </c>
      <c r="E382">
        <v>12</v>
      </c>
      <c r="F382">
        <v>2</v>
      </c>
      <c r="G382" s="40">
        <v>0.16666666666666666</v>
      </c>
      <c r="I382">
        <v>0</v>
      </c>
      <c r="J382">
        <v>0</v>
      </c>
      <c r="K382" s="40">
        <v>0</v>
      </c>
    </row>
    <row r="383" spans="1:11" x14ac:dyDescent="0.2">
      <c r="A383" t="s">
        <v>1013</v>
      </c>
      <c r="B383" t="s">
        <v>1099</v>
      </c>
      <c r="C383">
        <v>285</v>
      </c>
      <c r="D383" s="33">
        <v>445025</v>
      </c>
      <c r="E383">
        <v>3</v>
      </c>
      <c r="F383">
        <v>0</v>
      </c>
      <c r="G383" s="40">
        <v>0</v>
      </c>
      <c r="I383">
        <v>0</v>
      </c>
      <c r="J383">
        <v>0</v>
      </c>
      <c r="K383" s="40">
        <v>0</v>
      </c>
    </row>
    <row r="384" spans="1:11" x14ac:dyDescent="0.2">
      <c r="A384" t="s">
        <v>192</v>
      </c>
      <c r="B384" t="s">
        <v>1100</v>
      </c>
      <c r="C384">
        <v>360</v>
      </c>
      <c r="D384" s="33">
        <v>233400</v>
      </c>
      <c r="E384">
        <v>2</v>
      </c>
      <c r="F384">
        <v>1</v>
      </c>
      <c r="G384" s="40">
        <v>0.5</v>
      </c>
      <c r="I384">
        <v>0</v>
      </c>
      <c r="J384">
        <v>0</v>
      </c>
      <c r="K384" s="40">
        <v>0</v>
      </c>
    </row>
    <row r="385" spans="1:11" x14ac:dyDescent="0.2">
      <c r="A385" t="s">
        <v>610</v>
      </c>
      <c r="B385" t="s">
        <v>912</v>
      </c>
      <c r="C385">
        <v>389</v>
      </c>
      <c r="D385" s="33">
        <v>159700</v>
      </c>
      <c r="E385">
        <v>2</v>
      </c>
      <c r="F385">
        <v>0</v>
      </c>
      <c r="G385" s="40">
        <v>0</v>
      </c>
      <c r="I385">
        <v>0</v>
      </c>
      <c r="J385">
        <v>0</v>
      </c>
      <c r="K385" s="40">
        <v>0</v>
      </c>
    </row>
    <row r="386" spans="1:11" x14ac:dyDescent="0.2">
      <c r="A386" t="s">
        <v>58</v>
      </c>
      <c r="B386" t="s">
        <v>1100</v>
      </c>
      <c r="C386">
        <v>103</v>
      </c>
      <c r="D386" s="33">
        <v>1812800</v>
      </c>
      <c r="E386">
        <v>8</v>
      </c>
      <c r="F386">
        <v>5</v>
      </c>
      <c r="G386" s="40">
        <v>0.625</v>
      </c>
      <c r="I386">
        <v>0</v>
      </c>
      <c r="J386">
        <v>0</v>
      </c>
      <c r="K386" s="40">
        <v>0</v>
      </c>
    </row>
    <row r="387" spans="1:11" x14ac:dyDescent="0.2">
      <c r="A387" t="s">
        <v>1051</v>
      </c>
      <c r="B387" t="s">
        <v>1036</v>
      </c>
      <c r="C387">
        <v>351</v>
      </c>
      <c r="D387" s="33">
        <v>251000</v>
      </c>
      <c r="E387">
        <v>2</v>
      </c>
      <c r="F387">
        <v>0</v>
      </c>
      <c r="G387" s="40">
        <v>0</v>
      </c>
      <c r="I387">
        <v>0</v>
      </c>
      <c r="J387">
        <v>0</v>
      </c>
      <c r="K387" s="40">
        <v>0</v>
      </c>
    </row>
    <row r="388" spans="1:11" x14ac:dyDescent="0.2">
      <c r="A388" t="s">
        <v>611</v>
      </c>
      <c r="B388" t="s">
        <v>299</v>
      </c>
      <c r="C388">
        <v>407</v>
      </c>
      <c r="D388" s="33">
        <v>105000</v>
      </c>
      <c r="E388">
        <v>1</v>
      </c>
      <c r="F388">
        <v>0</v>
      </c>
      <c r="G388" s="40">
        <v>0</v>
      </c>
      <c r="I388">
        <v>0</v>
      </c>
      <c r="J388">
        <v>0</v>
      </c>
      <c r="K388" s="40">
        <v>0</v>
      </c>
    </row>
    <row r="389" spans="1:11" x14ac:dyDescent="0.2">
      <c r="A389" t="s">
        <v>1189</v>
      </c>
      <c r="B389" t="s">
        <v>1099</v>
      </c>
      <c r="C389">
        <v>374</v>
      </c>
      <c r="D389" s="33">
        <v>191000</v>
      </c>
      <c r="E389">
        <v>2</v>
      </c>
      <c r="F389">
        <v>0</v>
      </c>
      <c r="G389" s="40">
        <v>0</v>
      </c>
      <c r="I389">
        <v>1</v>
      </c>
      <c r="J389">
        <v>0</v>
      </c>
      <c r="K389" s="40">
        <v>0</v>
      </c>
    </row>
    <row r="390" spans="1:11" x14ac:dyDescent="0.2">
      <c r="A390" t="s">
        <v>659</v>
      </c>
      <c r="B390" t="s">
        <v>299</v>
      </c>
      <c r="C390">
        <v>318</v>
      </c>
      <c r="D390" s="33">
        <v>335000</v>
      </c>
      <c r="E390">
        <v>2</v>
      </c>
      <c r="F390">
        <v>0</v>
      </c>
      <c r="G390" s="40">
        <v>0</v>
      </c>
      <c r="I390">
        <v>0</v>
      </c>
      <c r="J390">
        <v>0</v>
      </c>
      <c r="K390" s="40">
        <v>0</v>
      </c>
    </row>
    <row r="391" spans="1:11" x14ac:dyDescent="0.2">
      <c r="A391" t="s">
        <v>1190</v>
      </c>
      <c r="B391" t="s">
        <v>1036</v>
      </c>
      <c r="C391">
        <v>204</v>
      </c>
      <c r="D391" s="33">
        <v>867845</v>
      </c>
      <c r="E391">
        <v>4</v>
      </c>
      <c r="F391">
        <v>0</v>
      </c>
      <c r="G391" s="40">
        <v>0</v>
      </c>
      <c r="I391">
        <v>1</v>
      </c>
      <c r="J391">
        <v>0</v>
      </c>
      <c r="K391" s="40">
        <v>0</v>
      </c>
    </row>
    <row r="392" spans="1:11" x14ac:dyDescent="0.2">
      <c r="A392" t="s">
        <v>59</v>
      </c>
      <c r="B392" t="s">
        <v>1100</v>
      </c>
      <c r="C392">
        <v>166</v>
      </c>
      <c r="D392" s="33">
        <v>1113500</v>
      </c>
      <c r="E392">
        <v>6</v>
      </c>
      <c r="F392">
        <v>2</v>
      </c>
      <c r="G392" s="40">
        <v>0.33333333333333331</v>
      </c>
      <c r="I392">
        <v>0</v>
      </c>
      <c r="J392">
        <v>0</v>
      </c>
      <c r="K392" s="40">
        <v>0</v>
      </c>
    </row>
    <row r="393" spans="1:11" x14ac:dyDescent="0.2">
      <c r="A393" t="s">
        <v>394</v>
      </c>
      <c r="B393" t="s">
        <v>572</v>
      </c>
      <c r="C393">
        <v>229</v>
      </c>
      <c r="D393" s="33">
        <v>707900</v>
      </c>
      <c r="E393">
        <v>3</v>
      </c>
      <c r="F393">
        <v>0</v>
      </c>
      <c r="G393" s="40">
        <v>0</v>
      </c>
      <c r="I393">
        <v>0</v>
      </c>
      <c r="J393">
        <v>0</v>
      </c>
      <c r="K393" s="40">
        <v>0</v>
      </c>
    </row>
    <row r="394" spans="1:11" x14ac:dyDescent="0.2">
      <c r="A394" t="s">
        <v>1471</v>
      </c>
      <c r="B394" t="s">
        <v>1082</v>
      </c>
      <c r="C394">
        <v>405</v>
      </c>
      <c r="D394" s="33">
        <v>110000</v>
      </c>
      <c r="E394">
        <v>2</v>
      </c>
      <c r="F394">
        <v>0</v>
      </c>
      <c r="G394" s="40">
        <v>0</v>
      </c>
      <c r="I394">
        <v>0</v>
      </c>
      <c r="J394">
        <v>0</v>
      </c>
      <c r="K394" s="40">
        <v>0</v>
      </c>
    </row>
    <row r="395" spans="1:11" x14ac:dyDescent="0.2">
      <c r="A395" t="s">
        <v>1136</v>
      </c>
      <c r="B395" t="s">
        <v>1036</v>
      </c>
      <c r="C395">
        <v>46</v>
      </c>
      <c r="D395" s="33">
        <v>3142975</v>
      </c>
      <c r="E395">
        <v>14</v>
      </c>
      <c r="F395">
        <v>3</v>
      </c>
      <c r="G395" s="40">
        <v>0.21428571428571427</v>
      </c>
      <c r="I395">
        <v>0</v>
      </c>
      <c r="J395">
        <v>0</v>
      </c>
      <c r="K395" s="40">
        <v>0</v>
      </c>
    </row>
    <row r="396" spans="1:11" x14ac:dyDescent="0.2">
      <c r="A396" t="s">
        <v>1114</v>
      </c>
      <c r="B396" t="s">
        <v>300</v>
      </c>
      <c r="C396">
        <v>379</v>
      </c>
      <c r="D396" s="33">
        <v>178250</v>
      </c>
      <c r="E396">
        <v>1</v>
      </c>
      <c r="F396">
        <v>0</v>
      </c>
      <c r="G396" s="40">
        <v>0</v>
      </c>
      <c r="I396">
        <v>0</v>
      </c>
      <c r="J396">
        <v>0</v>
      </c>
      <c r="K396" s="40">
        <v>0</v>
      </c>
    </row>
    <row r="397" spans="1:11" x14ac:dyDescent="0.2">
      <c r="A397" t="s">
        <v>60</v>
      </c>
      <c r="B397" t="s">
        <v>300</v>
      </c>
      <c r="C397">
        <v>41</v>
      </c>
      <c r="D397" s="33">
        <v>3267400</v>
      </c>
      <c r="E397">
        <v>18</v>
      </c>
      <c r="F397">
        <v>5</v>
      </c>
      <c r="G397" s="40">
        <v>0.27777777777777779</v>
      </c>
      <c r="I397">
        <v>1</v>
      </c>
      <c r="J397">
        <v>0</v>
      </c>
      <c r="K397" s="40">
        <v>0</v>
      </c>
    </row>
    <row r="398" spans="1:11" x14ac:dyDescent="0.2">
      <c r="A398" t="s">
        <v>1420</v>
      </c>
      <c r="B398" t="s">
        <v>300</v>
      </c>
      <c r="C398">
        <v>51</v>
      </c>
      <c r="D398" s="33">
        <v>2983700</v>
      </c>
      <c r="E398">
        <v>13</v>
      </c>
      <c r="F398">
        <v>6</v>
      </c>
      <c r="G398" s="40">
        <v>0.46153846153846156</v>
      </c>
      <c r="I398">
        <v>0</v>
      </c>
      <c r="J398">
        <v>0</v>
      </c>
      <c r="K398" s="40">
        <v>0</v>
      </c>
    </row>
    <row r="399" spans="1:11" x14ac:dyDescent="0.2">
      <c r="A399" t="s">
        <v>639</v>
      </c>
      <c r="B399" t="s">
        <v>1036</v>
      </c>
      <c r="C399">
        <v>168</v>
      </c>
      <c r="D399" s="33">
        <v>1078500</v>
      </c>
      <c r="E399">
        <v>4</v>
      </c>
      <c r="F399">
        <v>3</v>
      </c>
      <c r="G399" s="40">
        <v>0.75</v>
      </c>
      <c r="I399">
        <v>0</v>
      </c>
      <c r="J399">
        <v>0</v>
      </c>
      <c r="K399" s="40">
        <v>0</v>
      </c>
    </row>
    <row r="400" spans="1:11" x14ac:dyDescent="0.2">
      <c r="A400" t="s">
        <v>61</v>
      </c>
      <c r="B400" t="s">
        <v>300</v>
      </c>
      <c r="C400">
        <v>74</v>
      </c>
      <c r="D400" s="33">
        <v>2309200</v>
      </c>
      <c r="E400">
        <v>11</v>
      </c>
      <c r="F400">
        <v>5</v>
      </c>
      <c r="G400" s="40">
        <v>0.45454545454545453</v>
      </c>
      <c r="I400">
        <v>0</v>
      </c>
      <c r="J400">
        <v>0</v>
      </c>
      <c r="K400" s="40">
        <v>0</v>
      </c>
    </row>
    <row r="401" spans="1:11" x14ac:dyDescent="0.2">
      <c r="A401" t="s">
        <v>749</v>
      </c>
      <c r="B401" t="s">
        <v>1474</v>
      </c>
      <c r="C401">
        <v>149</v>
      </c>
      <c r="D401" s="33">
        <v>1251150</v>
      </c>
      <c r="E401">
        <v>10</v>
      </c>
      <c r="F401">
        <v>1</v>
      </c>
      <c r="G401" s="40">
        <v>0.1</v>
      </c>
      <c r="I401">
        <v>0</v>
      </c>
      <c r="J401">
        <v>0</v>
      </c>
      <c r="K401" s="40">
        <v>0</v>
      </c>
    </row>
    <row r="402" spans="1:11" x14ac:dyDescent="0.2">
      <c r="A402" t="s">
        <v>395</v>
      </c>
      <c r="B402" t="s">
        <v>1036</v>
      </c>
      <c r="C402">
        <v>233</v>
      </c>
      <c r="D402" s="33">
        <v>678500</v>
      </c>
      <c r="E402">
        <v>6</v>
      </c>
      <c r="F402">
        <v>1</v>
      </c>
      <c r="G402" s="40">
        <v>0.16666666666666666</v>
      </c>
      <c r="I402">
        <v>0</v>
      </c>
      <c r="J402">
        <v>0</v>
      </c>
      <c r="K402" s="40">
        <v>0</v>
      </c>
    </row>
    <row r="403" spans="1:11" x14ac:dyDescent="0.2">
      <c r="A403" t="s">
        <v>1163</v>
      </c>
      <c r="B403" t="s">
        <v>1099</v>
      </c>
      <c r="C403">
        <v>134</v>
      </c>
      <c r="D403" s="33">
        <v>1425700</v>
      </c>
      <c r="E403">
        <v>10</v>
      </c>
      <c r="F403">
        <v>0</v>
      </c>
      <c r="G403" s="40">
        <v>0</v>
      </c>
      <c r="I403">
        <v>1</v>
      </c>
      <c r="J403">
        <v>0</v>
      </c>
      <c r="K403" s="40">
        <v>0</v>
      </c>
    </row>
    <row r="404" spans="1:11" x14ac:dyDescent="0.2">
      <c r="A404" t="s">
        <v>1445</v>
      </c>
      <c r="B404" t="s">
        <v>1099</v>
      </c>
      <c r="C404">
        <v>410</v>
      </c>
      <c r="D404" s="33">
        <v>100000</v>
      </c>
      <c r="E404">
        <v>1</v>
      </c>
      <c r="F404">
        <v>0</v>
      </c>
      <c r="G404" s="40">
        <v>0</v>
      </c>
      <c r="I404">
        <v>0</v>
      </c>
      <c r="J404">
        <v>0</v>
      </c>
      <c r="K404" s="40">
        <v>0</v>
      </c>
    </row>
    <row r="405" spans="1:11" x14ac:dyDescent="0.2">
      <c r="A405" t="s">
        <v>396</v>
      </c>
      <c r="B405" t="s">
        <v>303</v>
      </c>
      <c r="C405">
        <v>147</v>
      </c>
      <c r="D405" s="33">
        <v>1315400</v>
      </c>
      <c r="E405">
        <v>6</v>
      </c>
      <c r="F405">
        <v>5</v>
      </c>
      <c r="G405" s="40">
        <v>0.83333333333333337</v>
      </c>
      <c r="I405">
        <v>0</v>
      </c>
      <c r="J405">
        <v>0</v>
      </c>
      <c r="K405" s="40">
        <v>0</v>
      </c>
    </row>
    <row r="406" spans="1:11" x14ac:dyDescent="0.2">
      <c r="A406" t="s">
        <v>1347</v>
      </c>
      <c r="B406" t="s">
        <v>300</v>
      </c>
      <c r="C406">
        <v>47</v>
      </c>
      <c r="D406" s="33">
        <v>3141601</v>
      </c>
      <c r="E406">
        <v>20</v>
      </c>
      <c r="F406">
        <v>11</v>
      </c>
      <c r="G406" s="40">
        <v>0.55000000000000004</v>
      </c>
      <c r="I406">
        <v>0</v>
      </c>
      <c r="J406">
        <v>0</v>
      </c>
      <c r="K406" s="40">
        <v>0</v>
      </c>
    </row>
    <row r="407" spans="1:11" x14ac:dyDescent="0.2">
      <c r="A407" t="s">
        <v>1165</v>
      </c>
      <c r="B407" t="s">
        <v>300</v>
      </c>
      <c r="C407">
        <v>311</v>
      </c>
      <c r="D407" s="33">
        <v>352000</v>
      </c>
      <c r="E407">
        <v>2</v>
      </c>
      <c r="F407">
        <v>1</v>
      </c>
      <c r="G407" s="40">
        <v>0.5</v>
      </c>
      <c r="I407">
        <v>0</v>
      </c>
      <c r="J407">
        <v>0</v>
      </c>
      <c r="K407" s="40">
        <v>0</v>
      </c>
    </row>
    <row r="408" spans="1:11" x14ac:dyDescent="0.2">
      <c r="A408" t="s">
        <v>1261</v>
      </c>
      <c r="B408" t="s">
        <v>300</v>
      </c>
      <c r="C408">
        <v>363</v>
      </c>
      <c r="D408" s="33">
        <v>226000</v>
      </c>
      <c r="E408">
        <v>1</v>
      </c>
      <c r="F408">
        <v>0</v>
      </c>
      <c r="G408" s="40">
        <v>0</v>
      </c>
      <c r="I408">
        <v>0</v>
      </c>
      <c r="J408">
        <v>0</v>
      </c>
      <c r="K408" s="40">
        <v>0</v>
      </c>
    </row>
    <row r="409" spans="1:11" x14ac:dyDescent="0.2">
      <c r="A409" t="s">
        <v>1446</v>
      </c>
      <c r="B409" t="s">
        <v>995</v>
      </c>
      <c r="C409">
        <v>398</v>
      </c>
      <c r="D409" s="33">
        <v>132500</v>
      </c>
      <c r="E409">
        <v>1</v>
      </c>
      <c r="F409">
        <v>0</v>
      </c>
      <c r="G409" s="40">
        <v>0</v>
      </c>
      <c r="I409">
        <v>0</v>
      </c>
      <c r="J409">
        <v>0</v>
      </c>
      <c r="K409" s="40">
        <v>0</v>
      </c>
    </row>
    <row r="410" spans="1:11" x14ac:dyDescent="0.2">
      <c r="A410" t="s">
        <v>98</v>
      </c>
      <c r="B410" t="s">
        <v>889</v>
      </c>
      <c r="C410">
        <v>418</v>
      </c>
      <c r="D410" s="33">
        <v>79900</v>
      </c>
      <c r="E410">
        <v>1</v>
      </c>
      <c r="F410">
        <v>0</v>
      </c>
      <c r="G410" s="40">
        <v>0</v>
      </c>
      <c r="I410">
        <v>0</v>
      </c>
      <c r="J410">
        <v>0</v>
      </c>
      <c r="K410" s="40">
        <v>0</v>
      </c>
    </row>
    <row r="411" spans="1:11" x14ac:dyDescent="0.2">
      <c r="A411" t="s">
        <v>614</v>
      </c>
      <c r="B411" t="s">
        <v>1099</v>
      </c>
      <c r="C411">
        <v>57</v>
      </c>
      <c r="D411" s="33">
        <v>2769400</v>
      </c>
      <c r="E411">
        <v>13</v>
      </c>
      <c r="F411">
        <v>3</v>
      </c>
      <c r="G411" s="40">
        <v>0.23076923076923078</v>
      </c>
      <c r="I411">
        <v>0</v>
      </c>
      <c r="J411">
        <v>0</v>
      </c>
      <c r="K411" s="40">
        <v>0</v>
      </c>
    </row>
    <row r="412" spans="1:11" x14ac:dyDescent="0.2">
      <c r="A412" t="s">
        <v>615</v>
      </c>
      <c r="B412" t="s">
        <v>1475</v>
      </c>
      <c r="C412">
        <v>68</v>
      </c>
      <c r="D412" s="33">
        <v>2479015</v>
      </c>
      <c r="E412">
        <v>20</v>
      </c>
      <c r="F412">
        <v>3</v>
      </c>
      <c r="G412" s="40">
        <v>0.15</v>
      </c>
      <c r="I412">
        <v>1</v>
      </c>
      <c r="J412">
        <v>1</v>
      </c>
      <c r="K412" s="40">
        <v>1</v>
      </c>
    </row>
    <row r="413" spans="1:11" x14ac:dyDescent="0.2">
      <c r="A413" t="s">
        <v>1421</v>
      </c>
      <c r="B413" t="s">
        <v>5</v>
      </c>
      <c r="C413">
        <v>143</v>
      </c>
      <c r="D413" s="33">
        <v>1336000</v>
      </c>
      <c r="E413">
        <v>8</v>
      </c>
      <c r="F413">
        <v>1</v>
      </c>
      <c r="G413" s="40">
        <v>0.125</v>
      </c>
      <c r="I413">
        <v>0</v>
      </c>
      <c r="J413">
        <v>0</v>
      </c>
      <c r="K413" s="40">
        <v>0</v>
      </c>
    </row>
    <row r="414" spans="1:11" x14ac:dyDescent="0.2">
      <c r="A414" t="s">
        <v>1262</v>
      </c>
      <c r="B414" t="s">
        <v>368</v>
      </c>
      <c r="C414">
        <v>196</v>
      </c>
      <c r="D414" s="33">
        <v>904900</v>
      </c>
      <c r="E414">
        <v>8</v>
      </c>
      <c r="F414">
        <v>0</v>
      </c>
      <c r="G414" s="40">
        <v>0</v>
      </c>
      <c r="I414">
        <v>1</v>
      </c>
      <c r="J414">
        <v>0</v>
      </c>
      <c r="K414" s="40">
        <v>0</v>
      </c>
    </row>
    <row r="415" spans="1:11" x14ac:dyDescent="0.2">
      <c r="A415" t="s">
        <v>1263</v>
      </c>
      <c r="B415" t="s">
        <v>1102</v>
      </c>
      <c r="C415">
        <v>314</v>
      </c>
      <c r="D415" s="33">
        <v>343650</v>
      </c>
      <c r="E415">
        <v>4</v>
      </c>
      <c r="F415">
        <v>2</v>
      </c>
      <c r="G415" s="40">
        <v>0.5</v>
      </c>
      <c r="I415">
        <v>1</v>
      </c>
      <c r="J415">
        <v>1</v>
      </c>
      <c r="K415" s="40">
        <v>1</v>
      </c>
    </row>
    <row r="416" spans="1:11" x14ac:dyDescent="0.2">
      <c r="A416" t="s">
        <v>232</v>
      </c>
      <c r="B416" t="s">
        <v>127</v>
      </c>
      <c r="C416">
        <v>388</v>
      </c>
      <c r="D416" s="33">
        <v>160900</v>
      </c>
      <c r="E416">
        <v>3</v>
      </c>
      <c r="F416">
        <v>2</v>
      </c>
      <c r="G416" s="40">
        <v>0.66666666666666663</v>
      </c>
      <c r="I416">
        <v>0</v>
      </c>
      <c r="J416">
        <v>0</v>
      </c>
      <c r="K416" s="40">
        <v>0</v>
      </c>
    </row>
    <row r="417" spans="1:11" x14ac:dyDescent="0.2">
      <c r="A417" t="s">
        <v>1264</v>
      </c>
      <c r="B417" t="s">
        <v>1474</v>
      </c>
      <c r="C417">
        <v>251</v>
      </c>
      <c r="D417" s="33">
        <v>573400</v>
      </c>
      <c r="E417">
        <v>4</v>
      </c>
      <c r="F417">
        <v>2</v>
      </c>
      <c r="G417" s="40">
        <v>0.5</v>
      </c>
      <c r="I417">
        <v>0</v>
      </c>
      <c r="J417">
        <v>0</v>
      </c>
      <c r="K417" s="40">
        <v>0</v>
      </c>
    </row>
    <row r="418" spans="1:11" x14ac:dyDescent="0.2">
      <c r="A418" t="s">
        <v>520</v>
      </c>
      <c r="B418" t="s">
        <v>299</v>
      </c>
      <c r="C418">
        <v>428</v>
      </c>
      <c r="D418" s="33">
        <v>49900</v>
      </c>
      <c r="E418">
        <v>1</v>
      </c>
      <c r="F418">
        <v>0</v>
      </c>
      <c r="G418" s="40">
        <v>0</v>
      </c>
      <c r="I418">
        <v>0</v>
      </c>
      <c r="J418">
        <v>0</v>
      </c>
      <c r="K418" s="40">
        <v>0</v>
      </c>
    </row>
    <row r="419" spans="1:11" x14ac:dyDescent="0.2">
      <c r="A419" t="s">
        <v>1115</v>
      </c>
      <c r="B419" t="s">
        <v>912</v>
      </c>
      <c r="C419">
        <v>350</v>
      </c>
      <c r="D419" s="33">
        <v>253000</v>
      </c>
      <c r="E419">
        <v>2</v>
      </c>
      <c r="F419">
        <v>2</v>
      </c>
      <c r="G419" s="40">
        <v>1</v>
      </c>
      <c r="I419">
        <v>0</v>
      </c>
      <c r="J419">
        <v>0</v>
      </c>
      <c r="K419" s="40">
        <v>0</v>
      </c>
    </row>
    <row r="420" spans="1:11" x14ac:dyDescent="0.2">
      <c r="A420" t="s">
        <v>1422</v>
      </c>
      <c r="B420" t="s">
        <v>304</v>
      </c>
      <c r="C420">
        <v>177</v>
      </c>
      <c r="D420" s="33">
        <v>1003900</v>
      </c>
      <c r="E420">
        <v>6</v>
      </c>
      <c r="F420">
        <v>0</v>
      </c>
      <c r="G420" s="40">
        <v>0</v>
      </c>
      <c r="I420">
        <v>2</v>
      </c>
      <c r="J420">
        <v>0</v>
      </c>
      <c r="K420" s="40">
        <v>0</v>
      </c>
    </row>
    <row r="421" spans="1:11" x14ac:dyDescent="0.2">
      <c r="A421" t="s">
        <v>1266</v>
      </c>
      <c r="B421" t="s">
        <v>912</v>
      </c>
      <c r="C421">
        <v>198</v>
      </c>
      <c r="D421" s="33">
        <v>902750</v>
      </c>
      <c r="E421">
        <v>8</v>
      </c>
      <c r="F421">
        <v>7</v>
      </c>
      <c r="G421" s="40">
        <v>0.875</v>
      </c>
      <c r="I421">
        <v>0</v>
      </c>
      <c r="J421">
        <v>0</v>
      </c>
      <c r="K421" s="40">
        <v>0</v>
      </c>
    </row>
    <row r="422" spans="1:11" x14ac:dyDescent="0.2">
      <c r="A422" t="s">
        <v>1304</v>
      </c>
      <c r="B422" t="s">
        <v>300</v>
      </c>
      <c r="C422">
        <v>80</v>
      </c>
      <c r="D422" s="33">
        <v>2224500</v>
      </c>
      <c r="E422">
        <v>11</v>
      </c>
      <c r="F422">
        <v>3</v>
      </c>
      <c r="G422" s="40">
        <v>0.27272727272727271</v>
      </c>
      <c r="I422">
        <v>0</v>
      </c>
      <c r="J422">
        <v>0</v>
      </c>
      <c r="K422" s="40">
        <v>0</v>
      </c>
    </row>
    <row r="423" spans="1:11" x14ac:dyDescent="0.2">
      <c r="A423" t="s">
        <v>616</v>
      </c>
      <c r="B423" t="s">
        <v>1099</v>
      </c>
      <c r="C423">
        <v>86</v>
      </c>
      <c r="D423" s="33">
        <v>2174600</v>
      </c>
      <c r="E423">
        <v>13</v>
      </c>
      <c r="F423">
        <v>5</v>
      </c>
      <c r="G423" s="40">
        <v>0.38461538461538464</v>
      </c>
      <c r="I423">
        <v>0</v>
      </c>
      <c r="J423">
        <v>0</v>
      </c>
      <c r="K423" s="40">
        <v>0</v>
      </c>
    </row>
    <row r="424" spans="1:11" x14ac:dyDescent="0.2">
      <c r="A424" t="s">
        <v>617</v>
      </c>
      <c r="B424" t="s">
        <v>300</v>
      </c>
      <c r="C424">
        <v>94</v>
      </c>
      <c r="D424" s="33">
        <v>1928875</v>
      </c>
      <c r="E424">
        <v>12</v>
      </c>
      <c r="F424">
        <v>1</v>
      </c>
      <c r="G424" s="40">
        <v>8.3333333333333329E-2</v>
      </c>
      <c r="I424">
        <v>2</v>
      </c>
      <c r="J424">
        <v>0</v>
      </c>
      <c r="K424" s="40">
        <v>0</v>
      </c>
    </row>
    <row r="425" spans="1:11" x14ac:dyDescent="0.2">
      <c r="A425" t="s">
        <v>641</v>
      </c>
      <c r="B425" t="s">
        <v>1099</v>
      </c>
      <c r="C425">
        <v>192</v>
      </c>
      <c r="D425" s="33">
        <v>918700</v>
      </c>
      <c r="E425">
        <v>7</v>
      </c>
      <c r="F425">
        <v>1</v>
      </c>
      <c r="G425" s="40">
        <v>0.14285714285714285</v>
      </c>
      <c r="I425">
        <v>0</v>
      </c>
      <c r="J425">
        <v>0</v>
      </c>
      <c r="K425" s="40">
        <v>0</v>
      </c>
    </row>
    <row r="426" spans="1:11" x14ac:dyDescent="0.2">
      <c r="A426" t="s">
        <v>100</v>
      </c>
      <c r="B426" t="s">
        <v>282</v>
      </c>
      <c r="C426">
        <v>323</v>
      </c>
      <c r="D426" s="33">
        <v>323000</v>
      </c>
      <c r="E426">
        <v>2</v>
      </c>
      <c r="F426">
        <v>0</v>
      </c>
      <c r="G426" s="40">
        <v>0</v>
      </c>
      <c r="I426">
        <v>1</v>
      </c>
      <c r="J426">
        <v>0</v>
      </c>
      <c r="K426" s="40">
        <v>0</v>
      </c>
    </row>
    <row r="427" spans="1:11" x14ac:dyDescent="0.2">
      <c r="A427" t="s">
        <v>1447</v>
      </c>
      <c r="B427" t="s">
        <v>1231</v>
      </c>
      <c r="C427">
        <v>385</v>
      </c>
      <c r="D427" s="33">
        <v>170000</v>
      </c>
      <c r="E427">
        <v>1</v>
      </c>
      <c r="F427">
        <v>1</v>
      </c>
      <c r="G427" s="40">
        <v>1</v>
      </c>
      <c r="I427">
        <v>0</v>
      </c>
      <c r="J427">
        <v>0</v>
      </c>
      <c r="K427" s="40">
        <v>0</v>
      </c>
    </row>
    <row r="428" spans="1:11" x14ac:dyDescent="0.2">
      <c r="A428" t="s">
        <v>1133</v>
      </c>
      <c r="B428" t="s">
        <v>300</v>
      </c>
      <c r="C428">
        <v>5</v>
      </c>
      <c r="D428" s="33">
        <v>13970795</v>
      </c>
      <c r="E428">
        <v>71</v>
      </c>
      <c r="F428">
        <v>37</v>
      </c>
      <c r="G428" s="40">
        <v>0.52112676056338025</v>
      </c>
      <c r="I428">
        <v>6</v>
      </c>
      <c r="J428">
        <v>5</v>
      </c>
      <c r="K428" s="40">
        <v>0.83333333333333337</v>
      </c>
    </row>
    <row r="429" spans="1:11" x14ac:dyDescent="0.2">
      <c r="A429" t="s">
        <v>1149</v>
      </c>
      <c r="B429" t="s">
        <v>542</v>
      </c>
      <c r="C429">
        <v>106</v>
      </c>
      <c r="D429" s="33">
        <v>1724200</v>
      </c>
      <c r="E429">
        <v>11</v>
      </c>
      <c r="F429">
        <v>3</v>
      </c>
      <c r="G429" s="40">
        <v>0.27272727272727271</v>
      </c>
      <c r="I429">
        <v>1</v>
      </c>
      <c r="J429">
        <v>0</v>
      </c>
      <c r="K429" s="40">
        <v>0</v>
      </c>
    </row>
    <row r="430" spans="1:11" x14ac:dyDescent="0.2">
      <c r="A430" t="s">
        <v>1150</v>
      </c>
      <c r="B430" t="s">
        <v>368</v>
      </c>
      <c r="C430">
        <v>150</v>
      </c>
      <c r="D430" s="33">
        <v>1249430</v>
      </c>
      <c r="E430">
        <v>12</v>
      </c>
      <c r="F430">
        <v>0</v>
      </c>
      <c r="G430" s="40">
        <v>0</v>
      </c>
      <c r="I430">
        <v>3</v>
      </c>
      <c r="J430">
        <v>0</v>
      </c>
      <c r="K430" s="40">
        <v>0</v>
      </c>
    </row>
    <row r="431" spans="1:11" x14ac:dyDescent="0.2">
      <c r="A431" t="s">
        <v>1151</v>
      </c>
      <c r="B431" t="s">
        <v>1100</v>
      </c>
      <c r="C431">
        <v>22</v>
      </c>
      <c r="D431" s="33">
        <v>4876484</v>
      </c>
      <c r="E431">
        <v>31</v>
      </c>
      <c r="F431">
        <v>18</v>
      </c>
      <c r="G431" s="40">
        <v>0.58064516129032262</v>
      </c>
      <c r="I431">
        <v>2</v>
      </c>
      <c r="J431">
        <v>2</v>
      </c>
      <c r="K431" s="40">
        <v>1</v>
      </c>
    </row>
    <row r="432" spans="1:11" x14ac:dyDescent="0.2">
      <c r="A432" t="s">
        <v>1472</v>
      </c>
      <c r="B432" t="s">
        <v>1099</v>
      </c>
      <c r="C432">
        <v>340</v>
      </c>
      <c r="D432" s="33">
        <v>288900</v>
      </c>
      <c r="E432">
        <v>2</v>
      </c>
      <c r="F432">
        <v>0</v>
      </c>
      <c r="G432" s="40">
        <v>0</v>
      </c>
      <c r="I432">
        <v>0</v>
      </c>
      <c r="J432">
        <v>0</v>
      </c>
      <c r="K432" s="40">
        <v>0</v>
      </c>
    </row>
    <row r="433" spans="1:11" x14ac:dyDescent="0.2">
      <c r="A433" t="s">
        <v>642</v>
      </c>
      <c r="B433" t="s">
        <v>557</v>
      </c>
      <c r="C433">
        <v>432</v>
      </c>
      <c r="D433" s="33">
        <v>30000</v>
      </c>
      <c r="E433">
        <v>1</v>
      </c>
      <c r="F433">
        <v>0</v>
      </c>
      <c r="G433" s="40">
        <v>0</v>
      </c>
      <c r="I433">
        <v>0</v>
      </c>
      <c r="J433">
        <v>0</v>
      </c>
      <c r="K433" s="40">
        <v>0</v>
      </c>
    </row>
    <row r="434" spans="1:11" x14ac:dyDescent="0.2">
      <c r="A434" t="s">
        <v>1154</v>
      </c>
      <c r="B434" t="s">
        <v>1474</v>
      </c>
      <c r="C434">
        <v>187</v>
      </c>
      <c r="D434" s="33">
        <v>953800</v>
      </c>
      <c r="E434">
        <v>5</v>
      </c>
      <c r="F434">
        <v>1</v>
      </c>
      <c r="G434" s="40">
        <v>0.2</v>
      </c>
      <c r="I434">
        <v>0</v>
      </c>
      <c r="J434">
        <v>0</v>
      </c>
      <c r="K434" s="40">
        <v>0</v>
      </c>
    </row>
    <row r="435" spans="1:11" x14ac:dyDescent="0.2">
      <c r="A435" t="s">
        <v>1155</v>
      </c>
      <c r="B435" t="s">
        <v>1036</v>
      </c>
      <c r="C435">
        <v>317</v>
      </c>
      <c r="D435" s="33">
        <v>336000</v>
      </c>
      <c r="E435">
        <v>3</v>
      </c>
      <c r="F435">
        <v>1</v>
      </c>
      <c r="G435" s="40">
        <v>0.33333333333333331</v>
      </c>
      <c r="I435">
        <v>1</v>
      </c>
      <c r="J435">
        <v>0</v>
      </c>
      <c r="K435" s="40">
        <v>0</v>
      </c>
    </row>
    <row r="436" spans="1:11" x14ac:dyDescent="0.2">
      <c r="A436" t="s">
        <v>1139</v>
      </c>
      <c r="B436" t="s">
        <v>1100</v>
      </c>
      <c r="C436">
        <v>73</v>
      </c>
      <c r="D436" s="33">
        <v>2327275</v>
      </c>
      <c r="E436">
        <v>11</v>
      </c>
      <c r="F436">
        <v>6</v>
      </c>
      <c r="G436" s="40">
        <v>0.54545454545454541</v>
      </c>
      <c r="I436">
        <v>0</v>
      </c>
      <c r="J436">
        <v>0</v>
      </c>
      <c r="K436" s="40">
        <v>0</v>
      </c>
    </row>
    <row r="437" spans="1:11" x14ac:dyDescent="0.2">
      <c r="A437" t="s">
        <v>1156</v>
      </c>
      <c r="B437" t="s">
        <v>1100</v>
      </c>
      <c r="C437">
        <v>8</v>
      </c>
      <c r="D437" s="33">
        <v>8531722</v>
      </c>
      <c r="E437">
        <v>37</v>
      </c>
      <c r="F437">
        <v>14</v>
      </c>
      <c r="G437" s="40">
        <v>0.3783783783783784</v>
      </c>
      <c r="I437">
        <v>3</v>
      </c>
      <c r="J437">
        <v>1</v>
      </c>
      <c r="K437" s="40">
        <v>0.33333333333333331</v>
      </c>
    </row>
    <row r="438" spans="1:11" x14ac:dyDescent="0.2">
      <c r="A438" t="s">
        <v>1473</v>
      </c>
      <c r="B438" t="s">
        <v>1017</v>
      </c>
      <c r="C438">
        <v>241</v>
      </c>
      <c r="D438" s="33">
        <v>616400</v>
      </c>
      <c r="E438">
        <v>4</v>
      </c>
      <c r="F438">
        <v>0</v>
      </c>
      <c r="G438" s="40">
        <v>0</v>
      </c>
      <c r="I438">
        <v>3</v>
      </c>
      <c r="J438">
        <v>0</v>
      </c>
      <c r="K438" s="40">
        <v>0</v>
      </c>
    </row>
    <row r="439" spans="1:11" x14ac:dyDescent="0.2">
      <c r="A439" t="s">
        <v>1157</v>
      </c>
      <c r="B439" t="s">
        <v>300</v>
      </c>
      <c r="C439">
        <v>37</v>
      </c>
      <c r="D439" s="33">
        <v>3622600</v>
      </c>
      <c r="E439">
        <v>21</v>
      </c>
      <c r="F439">
        <v>12</v>
      </c>
      <c r="G439" s="40">
        <v>0.5714285714285714</v>
      </c>
      <c r="I439">
        <v>1</v>
      </c>
      <c r="J439">
        <v>1</v>
      </c>
      <c r="K439" s="40">
        <v>1</v>
      </c>
    </row>
    <row r="440" spans="1:11" x14ac:dyDescent="0.2">
      <c r="A440" t="s">
        <v>103</v>
      </c>
      <c r="B440" t="s">
        <v>1036</v>
      </c>
      <c r="C440">
        <v>270</v>
      </c>
      <c r="D440" s="33">
        <v>508300</v>
      </c>
      <c r="E440">
        <v>7</v>
      </c>
      <c r="F440">
        <v>1</v>
      </c>
      <c r="G440" s="40">
        <v>0.14285714285714285</v>
      </c>
      <c r="I440">
        <v>1</v>
      </c>
      <c r="J440">
        <v>0</v>
      </c>
      <c r="K440" s="40">
        <v>0</v>
      </c>
    </row>
    <row r="441" spans="1:11" x14ac:dyDescent="0.2">
      <c r="D441" s="33"/>
      <c r="E441" s="31"/>
      <c r="F441" s="31"/>
      <c r="G441" s="40"/>
      <c r="I441" s="31"/>
      <c r="K441" s="40"/>
    </row>
    <row r="442" spans="1:11" x14ac:dyDescent="0.2">
      <c r="D442" s="33"/>
      <c r="E442" s="31"/>
      <c r="F442" s="31"/>
      <c r="G442" s="40"/>
      <c r="I442" s="31"/>
      <c r="K442" s="40"/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613"/>
  <sheetViews>
    <sheetView workbookViewId="0">
      <selection activeCell="D4" sqref="D4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style="31" customWidth="1"/>
    <col min="11" max="11" width="9.28515625" style="99" customWidth="1"/>
  </cols>
  <sheetData>
    <row r="1" spans="1:11" s="29" customFormat="1" ht="19.5" customHeight="1" x14ac:dyDescent="0.25">
      <c r="A1" s="69" t="s">
        <v>521</v>
      </c>
      <c r="D1" s="82"/>
      <c r="G1" s="85"/>
      <c r="J1" s="32"/>
      <c r="K1" s="91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J2" s="32"/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70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SUM(D6:D431)</f>
        <v>650447893</v>
      </c>
      <c r="E4" s="75">
        <f>SUM(E6:E356)</f>
        <v>3685</v>
      </c>
      <c r="F4" s="75">
        <f>SUM(F6:F356)</f>
        <v>787</v>
      </c>
      <c r="G4" s="89">
        <f>+F4/E4</f>
        <v>0.2135685210312076</v>
      </c>
      <c r="H4" s="72"/>
      <c r="I4" s="75">
        <f>SUM(I6:I356)</f>
        <v>398</v>
      </c>
      <c r="J4" s="75">
        <f>SUM(J6:J356)</f>
        <v>74</v>
      </c>
      <c r="K4" s="89">
        <f>+J4/I4</f>
        <v>0.18592964824120603</v>
      </c>
    </row>
    <row r="5" spans="1:11" s="29" customFormat="1" x14ac:dyDescent="0.2">
      <c r="A5" t="s">
        <v>1128</v>
      </c>
      <c r="B5" t="s">
        <v>5</v>
      </c>
      <c r="C5">
        <v>0</v>
      </c>
      <c r="D5" s="33">
        <v>0</v>
      </c>
      <c r="E5">
        <v>0</v>
      </c>
      <c r="F5">
        <v>0</v>
      </c>
      <c r="G5" s="40">
        <v>0</v>
      </c>
      <c r="H5"/>
      <c r="I5">
        <v>0</v>
      </c>
      <c r="J5">
        <v>0</v>
      </c>
      <c r="K5" s="40">
        <v>0</v>
      </c>
    </row>
    <row r="6" spans="1:11" x14ac:dyDescent="0.2">
      <c r="A6" s="104" t="s">
        <v>1131</v>
      </c>
      <c r="B6" t="s">
        <v>1258</v>
      </c>
      <c r="C6">
        <v>85</v>
      </c>
      <c r="D6" s="33">
        <v>2127075</v>
      </c>
      <c r="E6" s="31">
        <v>20</v>
      </c>
      <c r="F6" s="31">
        <v>3</v>
      </c>
      <c r="G6" s="40">
        <v>0.15</v>
      </c>
      <c r="I6" s="31">
        <v>0</v>
      </c>
      <c r="J6" s="31">
        <v>0</v>
      </c>
      <c r="K6" s="40">
        <v>0</v>
      </c>
    </row>
    <row r="7" spans="1:11" x14ac:dyDescent="0.2">
      <c r="A7" t="s">
        <v>87</v>
      </c>
      <c r="B7" t="s">
        <v>536</v>
      </c>
      <c r="C7">
        <v>68</v>
      </c>
      <c r="D7" s="33">
        <v>2646750</v>
      </c>
      <c r="E7" s="31">
        <v>16</v>
      </c>
      <c r="F7" s="31">
        <v>0</v>
      </c>
      <c r="G7" s="40">
        <v>0</v>
      </c>
      <c r="I7" s="31">
        <v>11</v>
      </c>
      <c r="J7" s="31">
        <v>0</v>
      </c>
      <c r="K7" s="40">
        <v>0</v>
      </c>
    </row>
    <row r="8" spans="1:11" x14ac:dyDescent="0.2">
      <c r="A8" t="s">
        <v>1191</v>
      </c>
      <c r="B8" t="s">
        <v>345</v>
      </c>
      <c r="C8">
        <v>377</v>
      </c>
      <c r="D8" s="33">
        <v>198000</v>
      </c>
      <c r="E8" s="31">
        <v>1</v>
      </c>
      <c r="F8" s="31">
        <v>0</v>
      </c>
      <c r="G8" s="40">
        <v>0</v>
      </c>
      <c r="I8" s="31">
        <v>0</v>
      </c>
      <c r="J8" s="31">
        <v>0</v>
      </c>
      <c r="K8" s="40">
        <v>0</v>
      </c>
    </row>
    <row r="9" spans="1:11" x14ac:dyDescent="0.2">
      <c r="A9" t="s">
        <v>568</v>
      </c>
      <c r="B9" t="s">
        <v>1100</v>
      </c>
      <c r="C9">
        <v>23</v>
      </c>
      <c r="D9" s="33">
        <v>5062900</v>
      </c>
      <c r="E9" s="31">
        <v>16</v>
      </c>
      <c r="F9" s="31">
        <v>11</v>
      </c>
      <c r="G9" s="40">
        <v>0.6875</v>
      </c>
      <c r="I9" s="31">
        <v>0</v>
      </c>
      <c r="J9" s="31">
        <v>0</v>
      </c>
      <c r="K9" s="40">
        <v>0</v>
      </c>
    </row>
    <row r="10" spans="1:11" x14ac:dyDescent="0.2">
      <c r="A10" t="s">
        <v>569</v>
      </c>
      <c r="B10" t="s">
        <v>1099</v>
      </c>
      <c r="C10">
        <v>207</v>
      </c>
      <c r="D10" s="33">
        <v>876100</v>
      </c>
      <c r="E10" s="31">
        <v>7</v>
      </c>
      <c r="F10" s="31">
        <v>0</v>
      </c>
      <c r="G10" s="40">
        <v>0</v>
      </c>
      <c r="I10" s="31">
        <v>0</v>
      </c>
      <c r="J10" s="31">
        <v>0</v>
      </c>
      <c r="K10" s="40">
        <v>0</v>
      </c>
    </row>
    <row r="11" spans="1:11" x14ac:dyDescent="0.2">
      <c r="A11" t="s">
        <v>570</v>
      </c>
      <c r="B11" t="s">
        <v>300</v>
      </c>
      <c r="C11">
        <v>50</v>
      </c>
      <c r="D11" s="33">
        <v>3123300</v>
      </c>
      <c r="E11" s="31">
        <v>12</v>
      </c>
      <c r="F11" s="31">
        <v>4</v>
      </c>
      <c r="G11" s="40">
        <v>0.33333333333333331</v>
      </c>
      <c r="I11" s="31">
        <v>0</v>
      </c>
      <c r="J11" s="31">
        <v>0</v>
      </c>
      <c r="K11" s="40">
        <v>0</v>
      </c>
    </row>
    <row r="12" spans="1:11" x14ac:dyDescent="0.2">
      <c r="A12" t="s">
        <v>1018</v>
      </c>
      <c r="B12" t="s">
        <v>1099</v>
      </c>
      <c r="C12">
        <v>271</v>
      </c>
      <c r="D12" s="33">
        <v>539900</v>
      </c>
      <c r="E12" s="31">
        <v>4</v>
      </c>
      <c r="F12" s="31">
        <v>1</v>
      </c>
      <c r="G12" s="40">
        <v>0.25</v>
      </c>
      <c r="I12" s="31">
        <v>0</v>
      </c>
      <c r="J12" s="31">
        <v>0</v>
      </c>
      <c r="K12" s="40">
        <v>0</v>
      </c>
    </row>
    <row r="13" spans="1:11" x14ac:dyDescent="0.2">
      <c r="A13" t="s">
        <v>1005</v>
      </c>
      <c r="B13" t="s">
        <v>1036</v>
      </c>
      <c r="C13">
        <v>123</v>
      </c>
      <c r="D13" s="33">
        <v>1629660</v>
      </c>
      <c r="E13" s="31">
        <v>10</v>
      </c>
      <c r="F13" s="31">
        <v>2</v>
      </c>
      <c r="G13" s="40">
        <v>0.2</v>
      </c>
      <c r="I13" s="31">
        <v>0</v>
      </c>
      <c r="J13" s="31">
        <v>0</v>
      </c>
      <c r="K13" s="40">
        <v>0</v>
      </c>
    </row>
    <row r="14" spans="1:11" x14ac:dyDescent="0.2">
      <c r="A14" t="s">
        <v>814</v>
      </c>
      <c r="B14" t="s">
        <v>1258</v>
      </c>
      <c r="C14">
        <v>29</v>
      </c>
      <c r="D14" s="33">
        <v>4081916</v>
      </c>
      <c r="E14" s="31">
        <v>24</v>
      </c>
      <c r="F14" s="31">
        <v>2</v>
      </c>
      <c r="G14" s="40">
        <v>8.3333333333333329E-2</v>
      </c>
      <c r="I14" s="31">
        <v>2</v>
      </c>
      <c r="J14" s="31">
        <v>0</v>
      </c>
      <c r="K14" s="40">
        <v>0</v>
      </c>
    </row>
    <row r="15" spans="1:11" x14ac:dyDescent="0.2">
      <c r="A15" t="s">
        <v>815</v>
      </c>
      <c r="B15" t="s">
        <v>1100</v>
      </c>
      <c r="C15">
        <v>47</v>
      </c>
      <c r="D15" s="33">
        <v>3155400</v>
      </c>
      <c r="E15" s="31">
        <v>16</v>
      </c>
      <c r="F15" s="31">
        <v>8</v>
      </c>
      <c r="G15" s="40">
        <v>0.5</v>
      </c>
      <c r="I15" s="31">
        <v>0</v>
      </c>
      <c r="J15" s="31">
        <v>0</v>
      </c>
      <c r="K15" s="40">
        <v>0</v>
      </c>
    </row>
    <row r="16" spans="1:11" x14ac:dyDescent="0.2">
      <c r="A16" t="s">
        <v>618</v>
      </c>
      <c r="B16" t="s">
        <v>1099</v>
      </c>
      <c r="C16">
        <v>346</v>
      </c>
      <c r="D16" s="33">
        <v>262800</v>
      </c>
      <c r="E16" s="31">
        <v>2</v>
      </c>
      <c r="F16" s="31">
        <v>1</v>
      </c>
      <c r="G16" s="40">
        <v>0.5</v>
      </c>
      <c r="I16" s="31">
        <v>0</v>
      </c>
      <c r="J16" s="31">
        <v>0</v>
      </c>
      <c r="K16" s="40">
        <v>0</v>
      </c>
    </row>
    <row r="17" spans="1:11" ht="11.25" customHeight="1" x14ac:dyDescent="0.2">
      <c r="A17" t="s">
        <v>817</v>
      </c>
      <c r="B17" t="s">
        <v>1099</v>
      </c>
      <c r="C17">
        <v>18</v>
      </c>
      <c r="D17" s="33">
        <v>5971714</v>
      </c>
      <c r="E17" s="31">
        <v>18</v>
      </c>
      <c r="F17" s="31">
        <v>3</v>
      </c>
      <c r="G17" s="40">
        <v>0.16666666666666666</v>
      </c>
      <c r="I17" s="31">
        <v>1</v>
      </c>
      <c r="J17" s="31">
        <v>0</v>
      </c>
      <c r="K17" s="40">
        <v>0</v>
      </c>
    </row>
    <row r="18" spans="1:11" x14ac:dyDescent="0.2">
      <c r="A18" t="s">
        <v>349</v>
      </c>
      <c r="B18" t="s">
        <v>1036</v>
      </c>
      <c r="C18">
        <v>198</v>
      </c>
      <c r="D18" s="33">
        <v>925625</v>
      </c>
      <c r="E18" s="31">
        <v>8</v>
      </c>
      <c r="F18" s="31">
        <v>3</v>
      </c>
      <c r="G18" s="40">
        <v>0.375</v>
      </c>
      <c r="I18" s="31">
        <v>0</v>
      </c>
      <c r="J18" s="31">
        <v>0</v>
      </c>
      <c r="K18" s="40">
        <v>0</v>
      </c>
    </row>
    <row r="19" spans="1:11" x14ac:dyDescent="0.2">
      <c r="A19" t="s">
        <v>575</v>
      </c>
      <c r="B19" t="s">
        <v>1100</v>
      </c>
      <c r="C19">
        <v>148</v>
      </c>
      <c r="D19" s="33">
        <v>1364132</v>
      </c>
      <c r="E19" s="31">
        <v>6</v>
      </c>
      <c r="F19" s="31">
        <v>5</v>
      </c>
      <c r="G19" s="40">
        <v>0.83333333333333337</v>
      </c>
      <c r="I19" s="31">
        <v>2</v>
      </c>
      <c r="J19" s="31">
        <v>1</v>
      </c>
      <c r="K19" s="40">
        <v>0.5</v>
      </c>
    </row>
    <row r="20" spans="1:11" x14ac:dyDescent="0.2">
      <c r="A20" t="s">
        <v>1330</v>
      </c>
      <c r="B20" t="s">
        <v>912</v>
      </c>
      <c r="C20">
        <v>423</v>
      </c>
      <c r="D20" s="33">
        <v>60000</v>
      </c>
      <c r="E20" s="31">
        <v>1</v>
      </c>
      <c r="F20" s="31">
        <v>1</v>
      </c>
      <c r="G20" s="40">
        <v>1</v>
      </c>
      <c r="I20" s="31">
        <v>0</v>
      </c>
      <c r="J20" s="31">
        <v>0</v>
      </c>
      <c r="K20" s="40">
        <v>0</v>
      </c>
    </row>
    <row r="21" spans="1:11" x14ac:dyDescent="0.2">
      <c r="A21" t="s">
        <v>1192</v>
      </c>
      <c r="B21" t="s">
        <v>1100</v>
      </c>
      <c r="C21">
        <v>410</v>
      </c>
      <c r="D21" s="33">
        <v>102000</v>
      </c>
      <c r="E21" s="31">
        <v>1</v>
      </c>
      <c r="F21" s="31">
        <v>0</v>
      </c>
      <c r="G21" s="40">
        <v>0</v>
      </c>
      <c r="I21" s="31">
        <v>0</v>
      </c>
      <c r="J21" s="31">
        <v>0</v>
      </c>
      <c r="K21" s="40">
        <v>0</v>
      </c>
    </row>
    <row r="22" spans="1:11" x14ac:dyDescent="0.2">
      <c r="A22" t="s">
        <v>865</v>
      </c>
      <c r="B22" t="s">
        <v>371</v>
      </c>
      <c r="C22">
        <v>215</v>
      </c>
      <c r="D22" s="33">
        <v>792800</v>
      </c>
      <c r="E22" s="31">
        <v>6</v>
      </c>
      <c r="F22" s="31">
        <v>0</v>
      </c>
      <c r="G22" s="40">
        <v>0</v>
      </c>
      <c r="I22" s="31">
        <v>1</v>
      </c>
      <c r="J22" s="31">
        <v>0</v>
      </c>
      <c r="K22" s="40">
        <v>0</v>
      </c>
    </row>
    <row r="23" spans="1:11" x14ac:dyDescent="0.2">
      <c r="A23" t="s">
        <v>819</v>
      </c>
      <c r="B23" t="s">
        <v>954</v>
      </c>
      <c r="C23">
        <v>324</v>
      </c>
      <c r="D23" s="33">
        <v>329500</v>
      </c>
      <c r="E23" s="31">
        <v>3</v>
      </c>
      <c r="F23" s="31">
        <v>0</v>
      </c>
      <c r="G23" s="40">
        <v>0</v>
      </c>
      <c r="I23" s="31">
        <v>0</v>
      </c>
      <c r="J23" s="31">
        <v>0</v>
      </c>
      <c r="K23" s="40">
        <v>0</v>
      </c>
    </row>
    <row r="24" spans="1:11" x14ac:dyDescent="0.2">
      <c r="A24" t="s">
        <v>820</v>
      </c>
      <c r="B24" t="s">
        <v>1036</v>
      </c>
      <c r="C24">
        <v>223</v>
      </c>
      <c r="D24" s="33">
        <v>741500</v>
      </c>
      <c r="E24" s="31">
        <v>4</v>
      </c>
      <c r="F24" s="31">
        <v>1</v>
      </c>
      <c r="G24" s="40">
        <v>0.25</v>
      </c>
      <c r="I24" s="31">
        <v>0</v>
      </c>
      <c r="J24" s="31">
        <v>0</v>
      </c>
      <c r="K24" s="40">
        <v>0</v>
      </c>
    </row>
    <row r="25" spans="1:11" x14ac:dyDescent="0.2">
      <c r="A25" t="s">
        <v>350</v>
      </c>
      <c r="B25" t="s">
        <v>994</v>
      </c>
      <c r="C25">
        <v>429</v>
      </c>
      <c r="D25" s="33">
        <v>40000</v>
      </c>
      <c r="E25" s="31">
        <v>1</v>
      </c>
      <c r="F25" s="31">
        <v>0</v>
      </c>
      <c r="G25" s="40">
        <v>0</v>
      </c>
      <c r="I25" s="31">
        <v>1</v>
      </c>
      <c r="J25" s="31">
        <v>0</v>
      </c>
      <c r="K25" s="40">
        <v>0</v>
      </c>
    </row>
    <row r="26" spans="1:11" x14ac:dyDescent="0.2">
      <c r="A26" t="s">
        <v>821</v>
      </c>
      <c r="B26" t="s">
        <v>1100</v>
      </c>
      <c r="C26">
        <v>53</v>
      </c>
      <c r="D26" s="33">
        <v>3022100</v>
      </c>
      <c r="E26" s="31">
        <v>22</v>
      </c>
      <c r="F26" s="31">
        <v>9</v>
      </c>
      <c r="G26" s="40">
        <v>0.40909090909090912</v>
      </c>
      <c r="I26" s="31">
        <v>4</v>
      </c>
      <c r="J26" s="31">
        <v>3</v>
      </c>
      <c r="K26" s="40">
        <v>0.75</v>
      </c>
    </row>
    <row r="27" spans="1:11" x14ac:dyDescent="0.2">
      <c r="A27" t="s">
        <v>960</v>
      </c>
      <c r="B27" t="s">
        <v>1099</v>
      </c>
      <c r="C27">
        <v>243</v>
      </c>
      <c r="D27" s="33">
        <v>637500</v>
      </c>
      <c r="E27" s="31">
        <v>5</v>
      </c>
      <c r="F27" s="31">
        <v>1</v>
      </c>
      <c r="G27" s="40">
        <v>0.2</v>
      </c>
      <c r="I27" s="31">
        <v>0</v>
      </c>
      <c r="J27" s="31">
        <v>0</v>
      </c>
      <c r="K27" s="40">
        <v>0</v>
      </c>
    </row>
    <row r="28" spans="1:11" x14ac:dyDescent="0.2">
      <c r="A28" t="s">
        <v>576</v>
      </c>
      <c r="B28" t="s">
        <v>303</v>
      </c>
      <c r="C28">
        <v>60</v>
      </c>
      <c r="D28" s="33">
        <v>2899800</v>
      </c>
      <c r="E28" s="31">
        <v>18</v>
      </c>
      <c r="F28" s="31">
        <v>10</v>
      </c>
      <c r="G28" s="40">
        <v>0.55555555555555558</v>
      </c>
      <c r="I28" s="31">
        <v>2</v>
      </c>
      <c r="J28" s="31">
        <v>1</v>
      </c>
      <c r="K28" s="40">
        <v>0.5</v>
      </c>
    </row>
    <row r="29" spans="1:11" x14ac:dyDescent="0.2">
      <c r="A29" t="s">
        <v>1223</v>
      </c>
      <c r="B29" t="s">
        <v>790</v>
      </c>
      <c r="C29">
        <v>104</v>
      </c>
      <c r="D29" s="33">
        <v>1824750</v>
      </c>
      <c r="E29" s="31">
        <v>23</v>
      </c>
      <c r="F29" s="31">
        <v>1</v>
      </c>
      <c r="G29" s="40">
        <v>4.3478260869565216E-2</v>
      </c>
      <c r="I29" s="31">
        <v>7</v>
      </c>
      <c r="J29" s="31">
        <v>0</v>
      </c>
      <c r="K29" s="40">
        <v>0</v>
      </c>
    </row>
    <row r="30" spans="1:11" x14ac:dyDescent="0.2">
      <c r="A30" t="s">
        <v>1224</v>
      </c>
      <c r="B30" t="s">
        <v>1100</v>
      </c>
      <c r="C30">
        <v>20</v>
      </c>
      <c r="D30" s="33">
        <v>5227790</v>
      </c>
      <c r="E30" s="31">
        <v>43</v>
      </c>
      <c r="F30" s="31">
        <v>10</v>
      </c>
      <c r="G30" s="40">
        <v>0.23255813953488372</v>
      </c>
      <c r="I30" s="31">
        <v>4</v>
      </c>
      <c r="J30" s="31">
        <v>1</v>
      </c>
      <c r="K30" s="40">
        <v>0.25</v>
      </c>
    </row>
    <row r="31" spans="1:11" x14ac:dyDescent="0.2">
      <c r="A31" t="s">
        <v>961</v>
      </c>
      <c r="B31" t="s">
        <v>1036</v>
      </c>
      <c r="C31">
        <v>254</v>
      </c>
      <c r="D31" s="33">
        <v>588660</v>
      </c>
      <c r="E31" s="31">
        <v>14</v>
      </c>
      <c r="F31" s="31">
        <v>0</v>
      </c>
      <c r="G31" s="40">
        <v>0</v>
      </c>
      <c r="I31" s="31">
        <v>5</v>
      </c>
      <c r="J31" s="31">
        <v>0</v>
      </c>
      <c r="K31" s="40">
        <v>0</v>
      </c>
    </row>
    <row r="32" spans="1:11" x14ac:dyDescent="0.2">
      <c r="A32" t="s">
        <v>856</v>
      </c>
      <c r="B32" t="s">
        <v>1096</v>
      </c>
      <c r="C32">
        <v>224</v>
      </c>
      <c r="D32" s="33">
        <v>741000</v>
      </c>
      <c r="E32" s="31">
        <v>5</v>
      </c>
      <c r="F32" s="31">
        <v>0</v>
      </c>
      <c r="G32" s="40">
        <v>0</v>
      </c>
      <c r="I32" s="31">
        <v>0</v>
      </c>
      <c r="J32" s="31">
        <v>0</v>
      </c>
      <c r="K32" s="40">
        <v>0</v>
      </c>
    </row>
    <row r="33" spans="1:11" x14ac:dyDescent="0.2">
      <c r="A33" t="s">
        <v>1225</v>
      </c>
      <c r="B33" t="s">
        <v>1258</v>
      </c>
      <c r="C33">
        <v>96</v>
      </c>
      <c r="D33" s="33">
        <v>1983600</v>
      </c>
      <c r="E33" s="31">
        <v>12</v>
      </c>
      <c r="F33" s="31">
        <v>2</v>
      </c>
      <c r="G33" s="40">
        <v>0.16666666666666666</v>
      </c>
      <c r="I33" s="31">
        <v>1</v>
      </c>
      <c r="J33" s="31">
        <v>0</v>
      </c>
      <c r="K33" s="40">
        <v>0</v>
      </c>
    </row>
    <row r="34" spans="1:11" x14ac:dyDescent="0.2">
      <c r="A34" t="s">
        <v>240</v>
      </c>
      <c r="B34" t="s">
        <v>300</v>
      </c>
      <c r="C34">
        <v>145</v>
      </c>
      <c r="D34" s="33">
        <v>1426900</v>
      </c>
      <c r="E34" s="31">
        <v>9</v>
      </c>
      <c r="F34" s="31">
        <v>3</v>
      </c>
      <c r="G34" s="40">
        <v>0.33333333333333331</v>
      </c>
      <c r="I34" s="31">
        <v>0</v>
      </c>
      <c r="J34" s="31">
        <v>0</v>
      </c>
      <c r="K34" s="40">
        <v>0</v>
      </c>
    </row>
    <row r="35" spans="1:11" x14ac:dyDescent="0.2">
      <c r="A35" t="s">
        <v>577</v>
      </c>
      <c r="B35" t="s">
        <v>1100</v>
      </c>
      <c r="C35">
        <v>385</v>
      </c>
      <c r="D35" s="33">
        <v>179000</v>
      </c>
      <c r="E35" s="31">
        <v>2</v>
      </c>
      <c r="F35" s="31">
        <v>2</v>
      </c>
      <c r="G35" s="40">
        <v>1</v>
      </c>
      <c r="I35" s="31">
        <v>0</v>
      </c>
      <c r="J35" s="31">
        <v>0</v>
      </c>
      <c r="K35" s="40">
        <v>0</v>
      </c>
    </row>
    <row r="36" spans="1:11" x14ac:dyDescent="0.2">
      <c r="A36" t="s">
        <v>1226</v>
      </c>
      <c r="B36" t="s">
        <v>300</v>
      </c>
      <c r="C36">
        <v>261</v>
      </c>
      <c r="D36" s="33">
        <v>574400</v>
      </c>
      <c r="E36" s="31">
        <v>4</v>
      </c>
      <c r="F36" s="31">
        <v>2</v>
      </c>
      <c r="G36" s="40">
        <v>0.5</v>
      </c>
      <c r="I36" s="31">
        <v>0</v>
      </c>
      <c r="J36" s="31">
        <v>0</v>
      </c>
      <c r="K36" s="40">
        <v>0</v>
      </c>
    </row>
    <row r="37" spans="1:11" x14ac:dyDescent="0.2">
      <c r="A37" t="s">
        <v>1227</v>
      </c>
      <c r="B37" t="s">
        <v>1017</v>
      </c>
      <c r="C37">
        <v>78</v>
      </c>
      <c r="D37" s="33">
        <v>2364821</v>
      </c>
      <c r="E37" s="31">
        <v>15</v>
      </c>
      <c r="F37" s="31">
        <v>0</v>
      </c>
      <c r="G37" s="40">
        <v>0</v>
      </c>
      <c r="I37" s="31">
        <v>10</v>
      </c>
      <c r="J37" s="31">
        <v>0</v>
      </c>
      <c r="K37" s="40">
        <v>0</v>
      </c>
    </row>
    <row r="38" spans="1:11" x14ac:dyDescent="0.2">
      <c r="A38" t="s">
        <v>1349</v>
      </c>
      <c r="B38" t="s">
        <v>1100</v>
      </c>
      <c r="C38">
        <v>312</v>
      </c>
      <c r="D38" s="33">
        <v>384500</v>
      </c>
      <c r="E38" s="31">
        <v>2</v>
      </c>
      <c r="F38" s="31">
        <v>0</v>
      </c>
      <c r="G38" s="40">
        <v>0</v>
      </c>
      <c r="I38" s="31">
        <v>0</v>
      </c>
      <c r="J38" s="31">
        <v>0</v>
      </c>
      <c r="K38" s="40">
        <v>0</v>
      </c>
    </row>
    <row r="39" spans="1:11" x14ac:dyDescent="0.2">
      <c r="A39" t="s">
        <v>1053</v>
      </c>
      <c r="B39" t="s">
        <v>975</v>
      </c>
      <c r="C39">
        <v>333</v>
      </c>
      <c r="D39" s="33">
        <v>300000</v>
      </c>
      <c r="E39" s="31">
        <v>2</v>
      </c>
      <c r="F39" s="31">
        <v>0</v>
      </c>
      <c r="G39" s="40">
        <v>0</v>
      </c>
      <c r="I39" s="31">
        <v>1</v>
      </c>
      <c r="J39" s="31">
        <v>0</v>
      </c>
      <c r="K39" s="40">
        <v>0</v>
      </c>
    </row>
    <row r="40" spans="1:11" x14ac:dyDescent="0.2">
      <c r="A40" t="s">
        <v>1228</v>
      </c>
      <c r="B40" t="s">
        <v>567</v>
      </c>
      <c r="C40">
        <v>146</v>
      </c>
      <c r="D40" s="33">
        <v>1414800</v>
      </c>
      <c r="E40" s="31">
        <v>14</v>
      </c>
      <c r="F40" s="31">
        <v>0</v>
      </c>
      <c r="G40" s="40">
        <v>0</v>
      </c>
      <c r="I40" s="31">
        <v>2</v>
      </c>
      <c r="J40" s="31">
        <v>0</v>
      </c>
      <c r="K40" s="40">
        <v>0</v>
      </c>
    </row>
    <row r="41" spans="1:11" x14ac:dyDescent="0.2">
      <c r="A41" t="s">
        <v>97</v>
      </c>
      <c r="B41" t="s">
        <v>1034</v>
      </c>
      <c r="C41">
        <v>428</v>
      </c>
      <c r="D41" s="33">
        <v>43200</v>
      </c>
      <c r="E41" s="31">
        <v>1</v>
      </c>
      <c r="F41" s="31">
        <v>0</v>
      </c>
      <c r="G41" s="40">
        <v>0</v>
      </c>
      <c r="I41" s="31">
        <v>0</v>
      </c>
      <c r="J41" s="31">
        <v>0</v>
      </c>
      <c r="K41" s="40">
        <v>0</v>
      </c>
    </row>
    <row r="42" spans="1:11" x14ac:dyDescent="0.2">
      <c r="A42" t="s">
        <v>932</v>
      </c>
      <c r="B42" t="s">
        <v>118</v>
      </c>
      <c r="C42">
        <v>320</v>
      </c>
      <c r="D42" s="33">
        <v>345500</v>
      </c>
      <c r="E42" s="31">
        <v>3</v>
      </c>
      <c r="F42" s="31">
        <v>0</v>
      </c>
      <c r="G42" s="40">
        <v>0</v>
      </c>
      <c r="I42" s="31">
        <v>0</v>
      </c>
      <c r="J42" s="31">
        <v>0</v>
      </c>
      <c r="K42" s="40">
        <v>0</v>
      </c>
    </row>
    <row r="43" spans="1:11" x14ac:dyDescent="0.2">
      <c r="A43" t="s">
        <v>937</v>
      </c>
      <c r="B43" t="s">
        <v>1101</v>
      </c>
      <c r="C43">
        <v>178</v>
      </c>
      <c r="D43" s="33">
        <v>1082200</v>
      </c>
      <c r="E43" s="31">
        <v>7</v>
      </c>
      <c r="F43" s="31">
        <v>0</v>
      </c>
      <c r="G43" s="40">
        <v>0</v>
      </c>
      <c r="I43" s="31">
        <v>2</v>
      </c>
      <c r="J43" s="31">
        <v>0</v>
      </c>
      <c r="K43" s="40">
        <v>0</v>
      </c>
    </row>
    <row r="44" spans="1:11" x14ac:dyDescent="0.2">
      <c r="A44" t="s">
        <v>771</v>
      </c>
      <c r="B44" t="s">
        <v>559</v>
      </c>
      <c r="C44">
        <v>246</v>
      </c>
      <c r="D44" s="33">
        <v>635700</v>
      </c>
      <c r="E44" s="31">
        <v>9</v>
      </c>
      <c r="F44" s="31">
        <v>2</v>
      </c>
      <c r="G44" s="40">
        <v>0.22222222222222221</v>
      </c>
      <c r="I44" s="31">
        <v>0</v>
      </c>
      <c r="J44" s="31">
        <v>0</v>
      </c>
      <c r="K44" s="40">
        <v>0</v>
      </c>
    </row>
    <row r="45" spans="1:11" x14ac:dyDescent="0.2">
      <c r="A45" t="s">
        <v>999</v>
      </c>
      <c r="B45" t="s">
        <v>1102</v>
      </c>
      <c r="C45">
        <v>174</v>
      </c>
      <c r="D45" s="33">
        <v>1106879</v>
      </c>
      <c r="E45" s="31">
        <v>18</v>
      </c>
      <c r="F45" s="31">
        <v>2</v>
      </c>
      <c r="G45" s="40">
        <v>0.1111111111111111</v>
      </c>
      <c r="I45" s="31">
        <v>4</v>
      </c>
      <c r="J45" s="31">
        <v>0</v>
      </c>
      <c r="K45" s="40">
        <v>0</v>
      </c>
    </row>
    <row r="46" spans="1:11" x14ac:dyDescent="0.2">
      <c r="A46" t="s">
        <v>1331</v>
      </c>
      <c r="B46" t="s">
        <v>1099</v>
      </c>
      <c r="C46">
        <v>309</v>
      </c>
      <c r="D46" s="33">
        <v>393650</v>
      </c>
      <c r="E46" s="31">
        <v>6</v>
      </c>
      <c r="F46" s="31">
        <v>0</v>
      </c>
      <c r="G46" s="40">
        <v>0</v>
      </c>
      <c r="I46" s="31">
        <v>0</v>
      </c>
      <c r="J46" s="31">
        <v>0</v>
      </c>
      <c r="K46" s="40">
        <v>0</v>
      </c>
    </row>
    <row r="47" spans="1:11" x14ac:dyDescent="0.2">
      <c r="A47" t="s">
        <v>380</v>
      </c>
      <c r="B47" t="s">
        <v>1100</v>
      </c>
      <c r="C47">
        <v>325</v>
      </c>
      <c r="D47" s="33">
        <v>328000</v>
      </c>
      <c r="E47" s="31">
        <v>1</v>
      </c>
      <c r="F47" s="31">
        <v>0</v>
      </c>
      <c r="G47" s="40">
        <v>0</v>
      </c>
      <c r="I47" s="31">
        <v>0</v>
      </c>
      <c r="J47" s="31">
        <v>0</v>
      </c>
      <c r="K47" s="40">
        <v>0</v>
      </c>
    </row>
    <row r="48" spans="1:11" x14ac:dyDescent="0.2">
      <c r="A48" t="s">
        <v>773</v>
      </c>
      <c r="B48" t="s">
        <v>300</v>
      </c>
      <c r="C48">
        <v>220</v>
      </c>
      <c r="D48" s="33">
        <v>776000</v>
      </c>
      <c r="E48" s="31">
        <v>5</v>
      </c>
      <c r="F48" s="31">
        <v>1</v>
      </c>
      <c r="G48" s="40">
        <v>0.2</v>
      </c>
      <c r="I48" s="31">
        <v>0</v>
      </c>
      <c r="J48" s="31">
        <v>0</v>
      </c>
      <c r="K48" s="40">
        <v>0</v>
      </c>
    </row>
    <row r="49" spans="1:11" x14ac:dyDescent="0.2">
      <c r="A49" t="s">
        <v>578</v>
      </c>
      <c r="B49" t="s">
        <v>1036</v>
      </c>
      <c r="C49">
        <v>366</v>
      </c>
      <c r="D49" s="33">
        <v>218300</v>
      </c>
      <c r="E49" s="31">
        <v>2</v>
      </c>
      <c r="F49" s="31">
        <v>0</v>
      </c>
      <c r="G49" s="40">
        <v>0</v>
      </c>
      <c r="I49" s="31">
        <v>0</v>
      </c>
      <c r="J49" s="31">
        <v>0</v>
      </c>
      <c r="K49" s="40">
        <v>0</v>
      </c>
    </row>
    <row r="50" spans="1:11" x14ac:dyDescent="0.2">
      <c r="A50" t="s">
        <v>774</v>
      </c>
      <c r="B50" t="s">
        <v>1258</v>
      </c>
      <c r="C50">
        <v>173</v>
      </c>
      <c r="D50" s="33">
        <v>1120000</v>
      </c>
      <c r="E50" s="31">
        <v>6</v>
      </c>
      <c r="F50" s="31">
        <v>1</v>
      </c>
      <c r="G50" s="40">
        <v>0.16666666666666666</v>
      </c>
      <c r="I50" s="31">
        <v>1</v>
      </c>
      <c r="J50" s="31">
        <v>0</v>
      </c>
      <c r="K50" s="40">
        <v>0</v>
      </c>
    </row>
    <row r="51" spans="1:11" x14ac:dyDescent="0.2">
      <c r="A51" t="s">
        <v>775</v>
      </c>
      <c r="B51" t="s">
        <v>712</v>
      </c>
      <c r="C51">
        <v>141</v>
      </c>
      <c r="D51" s="33">
        <v>1464600</v>
      </c>
      <c r="E51" s="31">
        <v>7</v>
      </c>
      <c r="F51" s="31">
        <v>1</v>
      </c>
      <c r="G51" s="40">
        <v>0.14285714285714285</v>
      </c>
      <c r="I51" s="31">
        <v>0</v>
      </c>
      <c r="J51" s="31">
        <v>0</v>
      </c>
      <c r="K51" s="40">
        <v>0</v>
      </c>
    </row>
    <row r="52" spans="1:11" x14ac:dyDescent="0.2">
      <c r="A52" t="s">
        <v>351</v>
      </c>
      <c r="B52" t="s">
        <v>282</v>
      </c>
      <c r="C52">
        <v>182</v>
      </c>
      <c r="D52" s="33">
        <v>1040750</v>
      </c>
      <c r="E52" s="31">
        <v>6</v>
      </c>
      <c r="F52" s="31">
        <v>1</v>
      </c>
      <c r="G52" s="40">
        <v>0.16666666666666666</v>
      </c>
      <c r="I52" s="31">
        <v>0</v>
      </c>
      <c r="J52" s="31">
        <v>0</v>
      </c>
      <c r="K52" s="40">
        <v>0</v>
      </c>
    </row>
    <row r="53" spans="1:11" x14ac:dyDescent="0.2">
      <c r="A53" t="s">
        <v>1006</v>
      </c>
      <c r="B53" t="s">
        <v>1258</v>
      </c>
      <c r="C53">
        <v>249</v>
      </c>
      <c r="D53" s="33">
        <v>616186</v>
      </c>
      <c r="E53" s="31">
        <v>4</v>
      </c>
      <c r="F53" s="31">
        <v>0</v>
      </c>
      <c r="G53" s="40">
        <v>0</v>
      </c>
      <c r="I53" s="31">
        <v>0</v>
      </c>
      <c r="J53" s="31">
        <v>0</v>
      </c>
      <c r="K53" s="40">
        <v>0</v>
      </c>
    </row>
    <row r="54" spans="1:11" x14ac:dyDescent="0.2">
      <c r="A54" t="s">
        <v>579</v>
      </c>
      <c r="B54" t="s">
        <v>1289</v>
      </c>
      <c r="C54">
        <v>368</v>
      </c>
      <c r="D54" s="33">
        <v>216000</v>
      </c>
      <c r="E54" s="31">
        <v>1</v>
      </c>
      <c r="F54" s="31">
        <v>0</v>
      </c>
      <c r="G54" s="40">
        <v>0</v>
      </c>
      <c r="I54" s="31">
        <v>0</v>
      </c>
      <c r="J54" s="31">
        <v>0</v>
      </c>
      <c r="K54" s="40">
        <v>0</v>
      </c>
    </row>
    <row r="55" spans="1:11" x14ac:dyDescent="0.2">
      <c r="A55" t="s">
        <v>381</v>
      </c>
      <c r="B55" t="s">
        <v>1036</v>
      </c>
      <c r="C55">
        <v>253</v>
      </c>
      <c r="D55" s="33">
        <v>593000</v>
      </c>
      <c r="E55" s="31">
        <v>4</v>
      </c>
      <c r="F55" s="31">
        <v>0</v>
      </c>
      <c r="G55" s="40">
        <v>0</v>
      </c>
      <c r="I55" s="31">
        <v>0</v>
      </c>
      <c r="J55" s="31">
        <v>0</v>
      </c>
      <c r="K55" s="40">
        <v>0</v>
      </c>
    </row>
    <row r="56" spans="1:11" x14ac:dyDescent="0.2">
      <c r="A56" t="s">
        <v>34</v>
      </c>
      <c r="B56" t="s">
        <v>1484</v>
      </c>
      <c r="C56">
        <v>437</v>
      </c>
      <c r="D56" s="33">
        <v>25000</v>
      </c>
      <c r="E56" s="31">
        <v>1</v>
      </c>
      <c r="F56" s="31">
        <v>1</v>
      </c>
      <c r="G56" s="40">
        <v>1</v>
      </c>
      <c r="I56" s="31">
        <v>0</v>
      </c>
      <c r="J56" s="31">
        <v>0</v>
      </c>
      <c r="K56" s="40">
        <v>0</v>
      </c>
    </row>
    <row r="57" spans="1:11" x14ac:dyDescent="0.2">
      <c r="A57" t="s">
        <v>1193</v>
      </c>
      <c r="B57" t="s">
        <v>712</v>
      </c>
      <c r="C57">
        <v>218</v>
      </c>
      <c r="D57" s="33">
        <v>779000</v>
      </c>
      <c r="E57" s="31">
        <v>2</v>
      </c>
      <c r="F57" s="31">
        <v>0</v>
      </c>
      <c r="G57" s="40">
        <v>0</v>
      </c>
      <c r="I57" s="31">
        <v>0</v>
      </c>
      <c r="J57" s="31">
        <v>0</v>
      </c>
      <c r="K57" s="40">
        <v>0</v>
      </c>
    </row>
    <row r="58" spans="1:11" x14ac:dyDescent="0.2">
      <c r="A58" t="s">
        <v>836</v>
      </c>
      <c r="B58" t="s">
        <v>712</v>
      </c>
      <c r="C58">
        <v>82</v>
      </c>
      <c r="D58" s="33">
        <v>2220600</v>
      </c>
      <c r="E58" s="31">
        <v>15</v>
      </c>
      <c r="F58" s="31">
        <v>0</v>
      </c>
      <c r="G58" s="40">
        <v>0</v>
      </c>
      <c r="I58" s="31">
        <v>2</v>
      </c>
      <c r="J58" s="31">
        <v>0</v>
      </c>
      <c r="K58" s="40">
        <v>0</v>
      </c>
    </row>
    <row r="59" spans="1:11" x14ac:dyDescent="0.2">
      <c r="A59" t="s">
        <v>1194</v>
      </c>
      <c r="B59" t="s">
        <v>1100</v>
      </c>
      <c r="C59">
        <v>263</v>
      </c>
      <c r="D59" s="33">
        <v>570000</v>
      </c>
      <c r="E59" s="31">
        <v>2</v>
      </c>
      <c r="F59" s="31">
        <v>1</v>
      </c>
      <c r="G59" s="40">
        <v>0.5</v>
      </c>
      <c r="I59" s="31">
        <v>0</v>
      </c>
      <c r="J59" s="31">
        <v>0</v>
      </c>
      <c r="K59" s="40">
        <v>0</v>
      </c>
    </row>
    <row r="60" spans="1:11" x14ac:dyDescent="0.2">
      <c r="A60" t="s">
        <v>776</v>
      </c>
      <c r="B60" t="s">
        <v>126</v>
      </c>
      <c r="C60">
        <v>26</v>
      </c>
      <c r="D60" s="33">
        <v>4419810</v>
      </c>
      <c r="E60" s="31">
        <v>25</v>
      </c>
      <c r="F60" s="31">
        <v>23</v>
      </c>
      <c r="G60" s="40">
        <v>0.92</v>
      </c>
      <c r="I60" s="31">
        <v>0</v>
      </c>
      <c r="J60" s="31">
        <v>0</v>
      </c>
      <c r="K60" s="40">
        <v>0</v>
      </c>
    </row>
    <row r="61" spans="1:11" x14ac:dyDescent="0.2">
      <c r="A61" t="s">
        <v>1020</v>
      </c>
      <c r="B61" t="s">
        <v>542</v>
      </c>
      <c r="C61">
        <v>307</v>
      </c>
      <c r="D61" s="33">
        <v>403900</v>
      </c>
      <c r="E61" s="31">
        <v>2</v>
      </c>
      <c r="F61" s="31">
        <v>0</v>
      </c>
      <c r="G61" s="40">
        <v>0</v>
      </c>
      <c r="I61" s="31">
        <v>1</v>
      </c>
      <c r="J61" s="31">
        <v>0</v>
      </c>
      <c r="K61" s="40">
        <v>0</v>
      </c>
    </row>
    <row r="62" spans="1:11" x14ac:dyDescent="0.2">
      <c r="A62" t="s">
        <v>1313</v>
      </c>
      <c r="B62" t="s">
        <v>1099</v>
      </c>
      <c r="C62">
        <v>112</v>
      </c>
      <c r="D62" s="33">
        <v>1728300</v>
      </c>
      <c r="E62" s="31">
        <v>11</v>
      </c>
      <c r="F62" s="31">
        <v>1</v>
      </c>
      <c r="G62" s="40">
        <v>9.0909090909090912E-2</v>
      </c>
      <c r="I62" s="31">
        <v>0</v>
      </c>
      <c r="J62" s="31">
        <v>0</v>
      </c>
      <c r="K62" s="40">
        <v>0</v>
      </c>
    </row>
    <row r="63" spans="1:11" x14ac:dyDescent="0.2">
      <c r="A63" t="s">
        <v>1332</v>
      </c>
      <c r="B63" t="s">
        <v>1100</v>
      </c>
      <c r="C63">
        <v>86</v>
      </c>
      <c r="D63" s="33">
        <v>2103850</v>
      </c>
      <c r="E63" s="31">
        <v>15</v>
      </c>
      <c r="F63" s="31">
        <v>10</v>
      </c>
      <c r="G63" s="40">
        <v>0.66666666666666663</v>
      </c>
      <c r="I63" s="31">
        <v>2</v>
      </c>
      <c r="J63" s="31">
        <v>2</v>
      </c>
      <c r="K63" s="40">
        <v>1</v>
      </c>
    </row>
    <row r="64" spans="1:11" x14ac:dyDescent="0.2">
      <c r="A64" t="s">
        <v>580</v>
      </c>
      <c r="B64" t="s">
        <v>1099</v>
      </c>
      <c r="C64">
        <v>392</v>
      </c>
      <c r="D64" s="33">
        <v>137200</v>
      </c>
      <c r="E64" s="31">
        <v>2</v>
      </c>
      <c r="F64" s="31">
        <v>1</v>
      </c>
      <c r="G64" s="40">
        <v>0.5</v>
      </c>
      <c r="I64" s="31">
        <v>0</v>
      </c>
      <c r="J64" s="31">
        <v>0</v>
      </c>
      <c r="K64" s="40">
        <v>0</v>
      </c>
    </row>
    <row r="65" spans="1:11" x14ac:dyDescent="0.2">
      <c r="A65" t="s">
        <v>777</v>
      </c>
      <c r="B65" t="s">
        <v>1100</v>
      </c>
      <c r="C65">
        <v>1</v>
      </c>
      <c r="D65" s="33">
        <v>35188463</v>
      </c>
      <c r="E65" s="31">
        <v>138</v>
      </c>
      <c r="F65" s="31">
        <v>45</v>
      </c>
      <c r="G65" s="40">
        <v>0.32608695652173914</v>
      </c>
      <c r="I65" s="31">
        <v>16</v>
      </c>
      <c r="J65" s="31">
        <v>8</v>
      </c>
      <c r="K65" s="40">
        <v>0.5</v>
      </c>
    </row>
    <row r="66" spans="1:11" x14ac:dyDescent="0.2">
      <c r="A66" t="s">
        <v>1353</v>
      </c>
      <c r="B66" t="s">
        <v>280</v>
      </c>
      <c r="C66">
        <v>137</v>
      </c>
      <c r="D66" s="33">
        <v>1475500</v>
      </c>
      <c r="E66" s="31">
        <v>15</v>
      </c>
      <c r="F66" s="31">
        <v>6</v>
      </c>
      <c r="G66" s="40">
        <v>0.4</v>
      </c>
      <c r="I66" s="31">
        <v>4</v>
      </c>
      <c r="J66" s="31">
        <v>1</v>
      </c>
      <c r="K66" s="40">
        <v>0.25</v>
      </c>
    </row>
    <row r="67" spans="1:11" x14ac:dyDescent="0.2">
      <c r="A67" t="s">
        <v>703</v>
      </c>
      <c r="B67" t="s">
        <v>1100</v>
      </c>
      <c r="C67">
        <v>382</v>
      </c>
      <c r="D67" s="33">
        <v>185000</v>
      </c>
      <c r="E67" s="31">
        <v>3</v>
      </c>
      <c r="F67" s="31">
        <v>3</v>
      </c>
      <c r="G67" s="40">
        <v>1</v>
      </c>
      <c r="I67" s="31">
        <v>2</v>
      </c>
      <c r="J67" s="31">
        <v>2</v>
      </c>
      <c r="K67" s="40">
        <v>1</v>
      </c>
    </row>
    <row r="68" spans="1:11" x14ac:dyDescent="0.2">
      <c r="A68" t="s">
        <v>352</v>
      </c>
      <c r="B68" t="s">
        <v>1036</v>
      </c>
      <c r="C68">
        <v>268</v>
      </c>
      <c r="D68" s="33">
        <v>547100</v>
      </c>
      <c r="E68" s="31">
        <v>4</v>
      </c>
      <c r="F68" s="31">
        <v>0</v>
      </c>
      <c r="G68" s="40">
        <v>0</v>
      </c>
      <c r="I68" s="31">
        <v>0</v>
      </c>
      <c r="J68" s="31">
        <v>0</v>
      </c>
      <c r="K68" s="40">
        <v>0</v>
      </c>
    </row>
    <row r="69" spans="1:11" x14ac:dyDescent="0.2">
      <c r="A69" t="s">
        <v>619</v>
      </c>
      <c r="B69" t="s">
        <v>10</v>
      </c>
      <c r="C69">
        <v>255</v>
      </c>
      <c r="D69" s="33">
        <v>588600</v>
      </c>
      <c r="E69" s="31">
        <v>4</v>
      </c>
      <c r="F69" s="31">
        <v>0</v>
      </c>
      <c r="G69" s="40">
        <v>0</v>
      </c>
      <c r="I69" s="31">
        <v>0</v>
      </c>
      <c r="J69" s="31">
        <v>0</v>
      </c>
      <c r="K69" s="40">
        <v>0</v>
      </c>
    </row>
    <row r="70" spans="1:11" x14ac:dyDescent="0.2">
      <c r="A70" t="s">
        <v>1333</v>
      </c>
      <c r="B70" t="s">
        <v>1031</v>
      </c>
      <c r="C70">
        <v>400</v>
      </c>
      <c r="D70" s="33">
        <v>125000</v>
      </c>
      <c r="E70" s="31">
        <v>1</v>
      </c>
      <c r="F70" s="31">
        <v>0</v>
      </c>
      <c r="G70" s="40">
        <v>0</v>
      </c>
      <c r="I70" s="31">
        <v>0</v>
      </c>
      <c r="J70" s="31">
        <v>0</v>
      </c>
      <c r="K70" s="40">
        <v>0</v>
      </c>
    </row>
    <row r="71" spans="1:11" x14ac:dyDescent="0.2">
      <c r="A71" t="s">
        <v>1334</v>
      </c>
      <c r="B71" t="s">
        <v>1032</v>
      </c>
      <c r="C71">
        <v>436</v>
      </c>
      <c r="D71" s="33">
        <v>30000</v>
      </c>
      <c r="E71" s="31">
        <v>1</v>
      </c>
      <c r="F71" s="31">
        <v>0</v>
      </c>
      <c r="G71" s="40">
        <v>0</v>
      </c>
      <c r="I71" s="31">
        <v>0</v>
      </c>
      <c r="J71" s="31">
        <v>0</v>
      </c>
      <c r="K71" s="40">
        <v>0</v>
      </c>
    </row>
    <row r="72" spans="1:11" x14ac:dyDescent="0.2">
      <c r="A72" t="s">
        <v>705</v>
      </c>
      <c r="B72" t="s">
        <v>1258</v>
      </c>
      <c r="C72">
        <v>222</v>
      </c>
      <c r="D72" s="33">
        <v>764187</v>
      </c>
      <c r="E72" s="31">
        <v>7</v>
      </c>
      <c r="F72" s="31">
        <v>2</v>
      </c>
      <c r="G72" s="40">
        <v>0.2857142857142857</v>
      </c>
      <c r="I72" s="31">
        <v>2</v>
      </c>
      <c r="J72" s="31">
        <v>0</v>
      </c>
      <c r="K72" s="40">
        <v>0</v>
      </c>
    </row>
    <row r="73" spans="1:11" x14ac:dyDescent="0.2">
      <c r="A73" t="s">
        <v>91</v>
      </c>
      <c r="B73" t="s">
        <v>538</v>
      </c>
      <c r="C73">
        <v>425</v>
      </c>
      <c r="D73" s="33">
        <v>59000</v>
      </c>
      <c r="E73" s="31">
        <v>2</v>
      </c>
      <c r="F73" s="31">
        <v>0</v>
      </c>
      <c r="G73" s="40">
        <v>0</v>
      </c>
      <c r="I73" s="31">
        <v>1</v>
      </c>
      <c r="J73" s="31">
        <v>0</v>
      </c>
      <c r="K73" s="40">
        <v>0</v>
      </c>
    </row>
    <row r="74" spans="1:11" x14ac:dyDescent="0.2">
      <c r="A74" t="s">
        <v>156</v>
      </c>
      <c r="B74" t="s">
        <v>547</v>
      </c>
      <c r="C74">
        <v>30</v>
      </c>
      <c r="D74" s="33">
        <v>3949303</v>
      </c>
      <c r="E74" s="31">
        <v>24</v>
      </c>
      <c r="F74" s="31">
        <v>0</v>
      </c>
      <c r="G74" s="40">
        <v>0</v>
      </c>
      <c r="I74" s="31">
        <v>6</v>
      </c>
      <c r="J74" s="31">
        <v>0</v>
      </c>
      <c r="K74" s="40">
        <v>0</v>
      </c>
    </row>
    <row r="75" spans="1:11" x14ac:dyDescent="0.2">
      <c r="A75" t="s">
        <v>581</v>
      </c>
      <c r="B75" t="s">
        <v>1100</v>
      </c>
      <c r="C75">
        <v>80</v>
      </c>
      <c r="D75" s="33">
        <v>2235900</v>
      </c>
      <c r="E75" s="31">
        <v>14</v>
      </c>
      <c r="F75" s="31">
        <v>5</v>
      </c>
      <c r="G75" s="40">
        <v>0.35714285714285715</v>
      </c>
      <c r="I75" s="31">
        <v>0</v>
      </c>
      <c r="J75" s="31">
        <v>0</v>
      </c>
      <c r="K75" s="40">
        <v>0</v>
      </c>
    </row>
    <row r="76" spans="1:11" x14ac:dyDescent="0.2">
      <c r="A76" t="s">
        <v>1117</v>
      </c>
      <c r="B76" t="s">
        <v>1099</v>
      </c>
      <c r="C76">
        <v>92</v>
      </c>
      <c r="D76" s="33">
        <v>2056747</v>
      </c>
      <c r="E76" s="31">
        <v>17</v>
      </c>
      <c r="F76" s="31">
        <v>1</v>
      </c>
      <c r="G76" s="40">
        <v>5.8823529411764705E-2</v>
      </c>
      <c r="I76" s="31">
        <v>1</v>
      </c>
      <c r="J76" s="31">
        <v>0</v>
      </c>
      <c r="K76" s="40">
        <v>0</v>
      </c>
    </row>
    <row r="77" spans="1:11" x14ac:dyDescent="0.2">
      <c r="A77" t="s">
        <v>706</v>
      </c>
      <c r="B77" t="s">
        <v>125</v>
      </c>
      <c r="C77">
        <v>291</v>
      </c>
      <c r="D77" s="33">
        <v>465000</v>
      </c>
      <c r="E77" s="31">
        <v>7</v>
      </c>
      <c r="F77" s="31">
        <v>1</v>
      </c>
      <c r="G77" s="40">
        <v>0.14285714285714285</v>
      </c>
      <c r="I77" s="31">
        <v>3</v>
      </c>
      <c r="J77" s="31">
        <v>0</v>
      </c>
      <c r="K77" s="40">
        <v>0</v>
      </c>
    </row>
    <row r="78" spans="1:11" x14ac:dyDescent="0.2">
      <c r="A78" t="s">
        <v>582</v>
      </c>
      <c r="B78" t="s">
        <v>712</v>
      </c>
      <c r="C78">
        <v>241</v>
      </c>
      <c r="D78" s="33">
        <v>641400</v>
      </c>
      <c r="E78" s="31">
        <v>5</v>
      </c>
      <c r="F78" s="31">
        <v>1</v>
      </c>
      <c r="G78" s="40">
        <v>0.2</v>
      </c>
      <c r="I78" s="31">
        <v>0</v>
      </c>
      <c r="J78" s="31">
        <v>0</v>
      </c>
      <c r="K78" s="40">
        <v>0</v>
      </c>
    </row>
    <row r="79" spans="1:11" x14ac:dyDescent="0.2">
      <c r="A79" t="s">
        <v>583</v>
      </c>
      <c r="B79" t="s">
        <v>197</v>
      </c>
      <c r="C79">
        <v>205</v>
      </c>
      <c r="D79" s="33">
        <v>899000</v>
      </c>
      <c r="E79" s="31">
        <v>6</v>
      </c>
      <c r="F79" s="31">
        <v>3</v>
      </c>
      <c r="G79" s="40">
        <v>0.5</v>
      </c>
      <c r="I79" s="31">
        <v>0</v>
      </c>
      <c r="J79" s="31">
        <v>0</v>
      </c>
      <c r="K79" s="40">
        <v>0</v>
      </c>
    </row>
    <row r="80" spans="1:11" x14ac:dyDescent="0.2">
      <c r="A80" t="s">
        <v>734</v>
      </c>
      <c r="B80" t="s">
        <v>572</v>
      </c>
      <c r="C80">
        <v>426</v>
      </c>
      <c r="D80" s="33">
        <v>51000</v>
      </c>
      <c r="E80" s="31">
        <v>1</v>
      </c>
      <c r="F80" s="31">
        <v>0</v>
      </c>
      <c r="G80" s="40">
        <v>0</v>
      </c>
      <c r="I80" s="31">
        <v>1</v>
      </c>
      <c r="J80" s="31">
        <v>0</v>
      </c>
      <c r="K80" s="40">
        <v>0</v>
      </c>
    </row>
    <row r="81" spans="1:11" x14ac:dyDescent="0.2">
      <c r="A81" t="s">
        <v>933</v>
      </c>
      <c r="B81" t="s">
        <v>1100</v>
      </c>
      <c r="C81">
        <v>282</v>
      </c>
      <c r="D81" s="33">
        <v>487000</v>
      </c>
      <c r="E81" s="31">
        <v>2</v>
      </c>
      <c r="F81" s="31">
        <v>0</v>
      </c>
      <c r="G81" s="40">
        <v>0</v>
      </c>
      <c r="I81" s="31">
        <v>0</v>
      </c>
      <c r="J81" s="31">
        <v>0</v>
      </c>
      <c r="K81" s="40">
        <v>0</v>
      </c>
    </row>
    <row r="82" spans="1:11" x14ac:dyDescent="0.2">
      <c r="A82" t="s">
        <v>382</v>
      </c>
      <c r="B82" t="s">
        <v>1100</v>
      </c>
      <c r="C82">
        <v>183</v>
      </c>
      <c r="D82" s="33">
        <v>1029000</v>
      </c>
      <c r="E82" s="31">
        <v>3</v>
      </c>
      <c r="F82" s="31">
        <v>1</v>
      </c>
      <c r="G82" s="40">
        <v>0.33333333333333331</v>
      </c>
      <c r="I82" s="31">
        <v>0</v>
      </c>
      <c r="J82" s="31">
        <v>0</v>
      </c>
      <c r="K82" s="40">
        <v>0</v>
      </c>
    </row>
    <row r="83" spans="1:11" x14ac:dyDescent="0.2">
      <c r="A83" t="s">
        <v>584</v>
      </c>
      <c r="B83" t="s">
        <v>1258</v>
      </c>
      <c r="C83">
        <v>91</v>
      </c>
      <c r="D83" s="33">
        <v>2061431</v>
      </c>
      <c r="E83" s="31">
        <v>15</v>
      </c>
      <c r="F83" s="31">
        <v>1</v>
      </c>
      <c r="G83" s="40">
        <v>6.6666666666666666E-2</v>
      </c>
      <c r="I83" s="31">
        <v>0</v>
      </c>
      <c r="J83" s="31">
        <v>0</v>
      </c>
      <c r="K83" s="40">
        <v>0</v>
      </c>
    </row>
    <row r="84" spans="1:11" x14ac:dyDescent="0.2">
      <c r="A84" t="s">
        <v>708</v>
      </c>
      <c r="B84" t="s">
        <v>303</v>
      </c>
      <c r="C84">
        <v>62</v>
      </c>
      <c r="D84" s="33">
        <v>2773125</v>
      </c>
      <c r="E84" s="31">
        <v>16</v>
      </c>
      <c r="F84" s="31">
        <v>2</v>
      </c>
      <c r="G84" s="40">
        <v>0.125</v>
      </c>
      <c r="I84" s="31">
        <v>0</v>
      </c>
      <c r="J84" s="31">
        <v>0</v>
      </c>
      <c r="K84" s="40">
        <v>0</v>
      </c>
    </row>
    <row r="85" spans="1:11" x14ac:dyDescent="0.2">
      <c r="A85" t="s">
        <v>763</v>
      </c>
      <c r="B85" t="s">
        <v>368</v>
      </c>
      <c r="C85">
        <v>188</v>
      </c>
      <c r="D85" s="33">
        <v>995750</v>
      </c>
      <c r="E85" s="31">
        <v>6</v>
      </c>
      <c r="F85" s="31">
        <v>0</v>
      </c>
      <c r="G85" s="40">
        <v>0</v>
      </c>
      <c r="I85" s="31">
        <v>1</v>
      </c>
      <c r="J85" s="31">
        <v>0</v>
      </c>
      <c r="K85" s="40">
        <v>0</v>
      </c>
    </row>
    <row r="86" spans="1:11" x14ac:dyDescent="0.2">
      <c r="A86" t="s">
        <v>1021</v>
      </c>
      <c r="B86" t="s">
        <v>115</v>
      </c>
      <c r="C86">
        <v>293</v>
      </c>
      <c r="D86" s="33">
        <v>462900</v>
      </c>
      <c r="E86" s="31">
        <v>2</v>
      </c>
      <c r="F86" s="31">
        <v>2</v>
      </c>
      <c r="G86" s="40">
        <v>1</v>
      </c>
      <c r="I86" s="31">
        <v>0</v>
      </c>
      <c r="J86" s="31">
        <v>0</v>
      </c>
      <c r="K86" s="40">
        <v>0</v>
      </c>
    </row>
    <row r="87" spans="1:11" x14ac:dyDescent="0.2">
      <c r="A87" t="s">
        <v>709</v>
      </c>
      <c r="B87" t="s">
        <v>1258</v>
      </c>
      <c r="C87">
        <v>373</v>
      </c>
      <c r="D87" s="33">
        <v>209000</v>
      </c>
      <c r="E87" s="31">
        <v>2</v>
      </c>
      <c r="F87" s="31">
        <v>0</v>
      </c>
      <c r="G87" s="40">
        <v>0</v>
      </c>
      <c r="I87" s="31">
        <v>0</v>
      </c>
      <c r="J87" s="31">
        <v>0</v>
      </c>
      <c r="K87" s="40">
        <v>0</v>
      </c>
    </row>
    <row r="88" spans="1:11" x14ac:dyDescent="0.2">
      <c r="A88" t="s">
        <v>1141</v>
      </c>
      <c r="B88" t="s">
        <v>1203</v>
      </c>
      <c r="C88">
        <v>127</v>
      </c>
      <c r="D88" s="33">
        <v>1540900</v>
      </c>
      <c r="E88" s="31">
        <v>8</v>
      </c>
      <c r="F88" s="31">
        <v>1</v>
      </c>
      <c r="G88" s="40">
        <v>0.125</v>
      </c>
      <c r="I88" s="31">
        <v>0</v>
      </c>
      <c r="J88" s="31">
        <v>0</v>
      </c>
      <c r="K88" s="40">
        <v>0</v>
      </c>
    </row>
    <row r="89" spans="1:11" x14ac:dyDescent="0.2">
      <c r="A89" t="s">
        <v>162</v>
      </c>
      <c r="B89" t="s">
        <v>1044</v>
      </c>
      <c r="C89">
        <v>404</v>
      </c>
      <c r="D89" s="33">
        <v>118000</v>
      </c>
      <c r="E89" s="31">
        <v>1</v>
      </c>
      <c r="F89" s="31">
        <v>0</v>
      </c>
      <c r="G89" s="40">
        <v>0</v>
      </c>
      <c r="I89" s="31">
        <v>0</v>
      </c>
      <c r="J89" s="31">
        <v>0</v>
      </c>
      <c r="K89" s="40">
        <v>0</v>
      </c>
    </row>
    <row r="90" spans="1:11" x14ac:dyDescent="0.2">
      <c r="A90" t="s">
        <v>354</v>
      </c>
      <c r="B90" t="s">
        <v>1258</v>
      </c>
      <c r="C90">
        <v>56</v>
      </c>
      <c r="D90" s="33">
        <v>2942850</v>
      </c>
      <c r="E90" s="31">
        <v>20</v>
      </c>
      <c r="F90" s="31">
        <v>2</v>
      </c>
      <c r="G90" s="40">
        <v>0.1</v>
      </c>
      <c r="I90" s="31">
        <v>2</v>
      </c>
      <c r="J90" s="31">
        <v>0</v>
      </c>
      <c r="K90" s="40">
        <v>0</v>
      </c>
    </row>
    <row r="91" spans="1:11" x14ac:dyDescent="0.2">
      <c r="A91" t="s">
        <v>355</v>
      </c>
      <c r="B91" t="s">
        <v>1100</v>
      </c>
      <c r="C91">
        <v>160</v>
      </c>
      <c r="D91" s="33">
        <v>1222000</v>
      </c>
      <c r="E91" s="31">
        <v>7</v>
      </c>
      <c r="F91" s="31">
        <v>1</v>
      </c>
      <c r="G91" s="40">
        <v>0.14285714285714285</v>
      </c>
      <c r="I91" s="31">
        <v>0</v>
      </c>
      <c r="J91" s="31">
        <v>0</v>
      </c>
      <c r="K91" s="40">
        <v>0</v>
      </c>
    </row>
    <row r="92" spans="1:11" x14ac:dyDescent="0.2">
      <c r="A92" t="s">
        <v>204</v>
      </c>
      <c r="B92" t="s">
        <v>300</v>
      </c>
      <c r="C92">
        <v>102</v>
      </c>
      <c r="D92" s="33">
        <v>1838100</v>
      </c>
      <c r="E92" s="31">
        <v>14</v>
      </c>
      <c r="F92" s="31">
        <v>9</v>
      </c>
      <c r="G92" s="40">
        <v>0.6428571428571429</v>
      </c>
      <c r="I92" s="31">
        <v>2</v>
      </c>
      <c r="J92" s="31">
        <v>2</v>
      </c>
      <c r="K92" s="40">
        <v>1</v>
      </c>
    </row>
    <row r="93" spans="1:11" x14ac:dyDescent="0.2">
      <c r="A93" t="s">
        <v>356</v>
      </c>
      <c r="B93" t="s">
        <v>300</v>
      </c>
      <c r="C93">
        <v>51</v>
      </c>
      <c r="D93" s="33">
        <v>3094400</v>
      </c>
      <c r="E93" s="31">
        <v>14</v>
      </c>
      <c r="F93" s="31">
        <v>6</v>
      </c>
      <c r="G93" s="40">
        <v>0.42857142857142855</v>
      </c>
      <c r="I93" s="31">
        <v>2</v>
      </c>
      <c r="J93" s="31">
        <v>2</v>
      </c>
      <c r="K93" s="40">
        <v>1</v>
      </c>
    </row>
    <row r="94" spans="1:11" x14ac:dyDescent="0.2">
      <c r="A94" t="s">
        <v>1195</v>
      </c>
      <c r="B94" t="s">
        <v>893</v>
      </c>
      <c r="C94">
        <v>355</v>
      </c>
      <c r="D94" s="33">
        <v>235000</v>
      </c>
      <c r="E94" s="31">
        <v>1</v>
      </c>
      <c r="F94" s="31">
        <v>1</v>
      </c>
      <c r="G94" s="40">
        <v>1</v>
      </c>
      <c r="I94" s="31">
        <v>0</v>
      </c>
      <c r="J94" s="31">
        <v>0</v>
      </c>
      <c r="K94" s="40">
        <v>0</v>
      </c>
    </row>
    <row r="95" spans="1:11" x14ac:dyDescent="0.2">
      <c r="A95" t="s">
        <v>1316</v>
      </c>
      <c r="B95" t="s">
        <v>995</v>
      </c>
      <c r="C95">
        <v>156</v>
      </c>
      <c r="D95" s="33">
        <v>1309000</v>
      </c>
      <c r="E95" s="31">
        <v>6</v>
      </c>
      <c r="F95" s="31">
        <v>1</v>
      </c>
      <c r="G95" s="40">
        <v>0.16666666666666666</v>
      </c>
      <c r="I95" s="31">
        <v>1</v>
      </c>
      <c r="J95" s="31">
        <v>0</v>
      </c>
      <c r="K95" s="40">
        <v>0</v>
      </c>
    </row>
    <row r="96" spans="1:11" x14ac:dyDescent="0.2">
      <c r="A96" t="s">
        <v>205</v>
      </c>
      <c r="B96" t="s">
        <v>1096</v>
      </c>
      <c r="C96">
        <v>76</v>
      </c>
      <c r="D96" s="33">
        <v>2419267</v>
      </c>
      <c r="E96" s="31">
        <v>27</v>
      </c>
      <c r="F96" s="31">
        <v>4</v>
      </c>
      <c r="G96" s="40">
        <v>0.14814814814814814</v>
      </c>
      <c r="I96" s="31">
        <v>1</v>
      </c>
      <c r="J96" s="31">
        <v>0</v>
      </c>
      <c r="K96" s="40">
        <v>0</v>
      </c>
    </row>
    <row r="97" spans="1:11" x14ac:dyDescent="0.2">
      <c r="A97" t="s">
        <v>735</v>
      </c>
      <c r="B97" t="s">
        <v>1100</v>
      </c>
      <c r="C97">
        <v>292</v>
      </c>
      <c r="D97" s="33">
        <v>464500</v>
      </c>
      <c r="E97" s="31">
        <v>5</v>
      </c>
      <c r="F97" s="31">
        <v>0</v>
      </c>
      <c r="G97" s="40">
        <v>0</v>
      </c>
      <c r="I97" s="31">
        <v>1</v>
      </c>
      <c r="J97" s="31">
        <v>0</v>
      </c>
      <c r="K97" s="40">
        <v>0</v>
      </c>
    </row>
    <row r="98" spans="1:11" x14ac:dyDescent="0.2">
      <c r="A98" t="s">
        <v>206</v>
      </c>
      <c r="B98" t="s">
        <v>1484</v>
      </c>
      <c r="C98">
        <v>122</v>
      </c>
      <c r="D98" s="33">
        <v>1634932</v>
      </c>
      <c r="E98" s="31">
        <v>16</v>
      </c>
      <c r="F98" s="31">
        <v>1</v>
      </c>
      <c r="G98" s="40">
        <v>6.25E-2</v>
      </c>
      <c r="I98" s="31">
        <v>0</v>
      </c>
      <c r="J98" s="31">
        <v>0</v>
      </c>
      <c r="K98" s="40">
        <v>0</v>
      </c>
    </row>
    <row r="99" spans="1:11" x14ac:dyDescent="0.2">
      <c r="A99" t="s">
        <v>857</v>
      </c>
      <c r="B99" t="s">
        <v>1036</v>
      </c>
      <c r="C99">
        <v>347</v>
      </c>
      <c r="D99" s="33">
        <v>262110</v>
      </c>
      <c r="E99" s="31">
        <v>2</v>
      </c>
      <c r="F99" s="31">
        <v>0</v>
      </c>
      <c r="G99" s="40">
        <v>0</v>
      </c>
      <c r="I99" s="31">
        <v>0</v>
      </c>
      <c r="J99" s="31">
        <v>0</v>
      </c>
      <c r="K99" s="40">
        <v>0</v>
      </c>
    </row>
    <row r="100" spans="1:11" x14ac:dyDescent="0.2">
      <c r="A100" t="s">
        <v>688</v>
      </c>
      <c r="B100" t="s">
        <v>1248</v>
      </c>
      <c r="C100">
        <v>221</v>
      </c>
      <c r="D100" s="33">
        <v>769500</v>
      </c>
      <c r="E100" s="31">
        <v>3</v>
      </c>
      <c r="F100" s="31">
        <v>1</v>
      </c>
      <c r="G100" s="40">
        <v>0.33333333333333331</v>
      </c>
      <c r="I100" s="31">
        <v>1</v>
      </c>
      <c r="J100" s="31">
        <v>0</v>
      </c>
      <c r="K100" s="40">
        <v>0</v>
      </c>
    </row>
    <row r="101" spans="1:11" x14ac:dyDescent="0.2">
      <c r="A101" t="s">
        <v>207</v>
      </c>
      <c r="B101" t="s">
        <v>1097</v>
      </c>
      <c r="C101">
        <v>84</v>
      </c>
      <c r="D101" s="33">
        <v>2189219</v>
      </c>
      <c r="E101" s="31">
        <v>27</v>
      </c>
      <c r="F101" s="31">
        <v>4</v>
      </c>
      <c r="G101" s="40">
        <v>0.14814814814814814</v>
      </c>
      <c r="I101" s="31">
        <v>1</v>
      </c>
      <c r="J101" s="31">
        <v>0</v>
      </c>
      <c r="K101" s="40">
        <v>0</v>
      </c>
    </row>
    <row r="102" spans="1:11" x14ac:dyDescent="0.2">
      <c r="A102" t="s">
        <v>1335</v>
      </c>
      <c r="B102" t="s">
        <v>755</v>
      </c>
      <c r="C102">
        <v>418</v>
      </c>
      <c r="D102" s="33">
        <v>81500</v>
      </c>
      <c r="E102" s="31">
        <v>1</v>
      </c>
      <c r="F102" s="31">
        <v>0</v>
      </c>
      <c r="G102" s="40">
        <v>0</v>
      </c>
      <c r="I102" s="31">
        <v>1</v>
      </c>
      <c r="J102" s="31">
        <v>0</v>
      </c>
      <c r="K102" s="40">
        <v>0</v>
      </c>
    </row>
    <row r="103" spans="1:11" x14ac:dyDescent="0.2">
      <c r="A103" t="s">
        <v>736</v>
      </c>
      <c r="B103" t="s">
        <v>299</v>
      </c>
      <c r="C103">
        <v>386</v>
      </c>
      <c r="D103" s="33">
        <v>179000</v>
      </c>
      <c r="E103" s="31">
        <v>3</v>
      </c>
      <c r="F103" s="31">
        <v>0</v>
      </c>
      <c r="G103" s="40">
        <v>0</v>
      </c>
      <c r="I103" s="31">
        <v>0</v>
      </c>
      <c r="J103" s="31">
        <v>0</v>
      </c>
      <c r="K103" s="40">
        <v>0</v>
      </c>
    </row>
    <row r="104" spans="1:11" x14ac:dyDescent="0.2">
      <c r="A104" t="s">
        <v>208</v>
      </c>
      <c r="B104" t="s">
        <v>1258</v>
      </c>
      <c r="C104">
        <v>17</v>
      </c>
      <c r="D104" s="33">
        <v>6104187</v>
      </c>
      <c r="E104" s="31">
        <v>45</v>
      </c>
      <c r="F104" s="31">
        <v>3</v>
      </c>
      <c r="G104" s="40">
        <v>6.6666666666666666E-2</v>
      </c>
      <c r="I104" s="31">
        <v>3</v>
      </c>
      <c r="J104" s="31">
        <v>0</v>
      </c>
      <c r="K104" s="40">
        <v>0</v>
      </c>
    </row>
    <row r="105" spans="1:11" x14ac:dyDescent="0.2">
      <c r="A105" t="s">
        <v>37</v>
      </c>
      <c r="B105" t="s">
        <v>1286</v>
      </c>
      <c r="C105">
        <v>144</v>
      </c>
      <c r="D105" s="33">
        <v>1428900</v>
      </c>
      <c r="E105" s="31">
        <v>8</v>
      </c>
      <c r="F105" s="31">
        <v>5</v>
      </c>
      <c r="G105" s="40">
        <v>0.625</v>
      </c>
      <c r="I105" s="31">
        <v>1</v>
      </c>
      <c r="J105" s="31">
        <v>1</v>
      </c>
      <c r="K105" s="40">
        <v>1</v>
      </c>
    </row>
    <row r="106" spans="1:11" x14ac:dyDescent="0.2">
      <c r="A106" t="s">
        <v>1022</v>
      </c>
      <c r="B106" t="s">
        <v>197</v>
      </c>
      <c r="C106">
        <v>302</v>
      </c>
      <c r="D106" s="33">
        <v>428000</v>
      </c>
      <c r="E106" s="31">
        <v>3</v>
      </c>
      <c r="F106" s="31">
        <v>0</v>
      </c>
      <c r="G106" s="40">
        <v>0</v>
      </c>
      <c r="I106" s="31">
        <v>1</v>
      </c>
      <c r="J106" s="31">
        <v>0</v>
      </c>
      <c r="K106" s="40">
        <v>0</v>
      </c>
    </row>
    <row r="107" spans="1:11" x14ac:dyDescent="0.2">
      <c r="A107" t="s">
        <v>622</v>
      </c>
      <c r="B107" t="s">
        <v>1099</v>
      </c>
      <c r="C107">
        <v>162</v>
      </c>
      <c r="D107" s="33">
        <v>1209400</v>
      </c>
      <c r="E107" s="31">
        <v>7</v>
      </c>
      <c r="F107" s="31">
        <v>0</v>
      </c>
      <c r="G107" s="40">
        <v>0</v>
      </c>
      <c r="I107" s="31">
        <v>0</v>
      </c>
      <c r="J107" s="31">
        <v>0</v>
      </c>
      <c r="K107" s="40">
        <v>0</v>
      </c>
    </row>
    <row r="108" spans="1:11" x14ac:dyDescent="0.2">
      <c r="A108" t="s">
        <v>1359</v>
      </c>
      <c r="B108" t="s">
        <v>1258</v>
      </c>
      <c r="C108">
        <v>212</v>
      </c>
      <c r="D108" s="33">
        <v>825600</v>
      </c>
      <c r="E108" s="31">
        <v>7</v>
      </c>
      <c r="F108" s="31">
        <v>0</v>
      </c>
      <c r="G108" s="40">
        <v>0</v>
      </c>
      <c r="I108" s="31">
        <v>3</v>
      </c>
      <c r="J108" s="31">
        <v>0</v>
      </c>
      <c r="K108" s="40">
        <v>0</v>
      </c>
    </row>
    <row r="109" spans="1:11" x14ac:dyDescent="0.2">
      <c r="A109" t="s">
        <v>1360</v>
      </c>
      <c r="B109" t="s">
        <v>1101</v>
      </c>
      <c r="C109">
        <v>106</v>
      </c>
      <c r="D109" s="33">
        <v>1805250</v>
      </c>
      <c r="E109" s="31">
        <v>14</v>
      </c>
      <c r="F109" s="31">
        <v>0</v>
      </c>
      <c r="G109" s="40">
        <v>0</v>
      </c>
      <c r="I109" s="31">
        <v>4</v>
      </c>
      <c r="J109" s="31">
        <v>0</v>
      </c>
      <c r="K109" s="40">
        <v>0</v>
      </c>
    </row>
    <row r="110" spans="1:11" x14ac:dyDescent="0.2">
      <c r="A110" t="s">
        <v>1024</v>
      </c>
      <c r="B110" t="s">
        <v>1099</v>
      </c>
      <c r="C110">
        <v>295</v>
      </c>
      <c r="D110" s="33">
        <v>461500</v>
      </c>
      <c r="E110" s="31">
        <v>4</v>
      </c>
      <c r="F110" s="31">
        <v>0</v>
      </c>
      <c r="G110" s="40">
        <v>0</v>
      </c>
      <c r="I110" s="31">
        <v>0</v>
      </c>
      <c r="J110" s="31">
        <v>0</v>
      </c>
      <c r="K110" s="40">
        <v>0</v>
      </c>
    </row>
    <row r="111" spans="1:11" x14ac:dyDescent="0.2">
      <c r="A111" t="s">
        <v>585</v>
      </c>
      <c r="B111" t="s">
        <v>1099</v>
      </c>
      <c r="C111">
        <v>197</v>
      </c>
      <c r="D111" s="33">
        <v>927800</v>
      </c>
      <c r="E111" s="31">
        <v>7</v>
      </c>
      <c r="F111" s="31">
        <v>1</v>
      </c>
      <c r="G111" s="40">
        <v>0.14285714285714285</v>
      </c>
      <c r="I111" s="31">
        <v>0</v>
      </c>
      <c r="J111" s="31">
        <v>0</v>
      </c>
      <c r="K111" s="40">
        <v>0</v>
      </c>
    </row>
    <row r="112" spans="1:11" x14ac:dyDescent="0.2">
      <c r="A112" t="s">
        <v>1196</v>
      </c>
      <c r="B112" t="s">
        <v>1036</v>
      </c>
      <c r="C112">
        <v>339</v>
      </c>
      <c r="D112" s="33">
        <v>278990</v>
      </c>
      <c r="E112" s="31">
        <v>2</v>
      </c>
      <c r="F112" s="31">
        <v>0</v>
      </c>
      <c r="G112" s="40">
        <v>0</v>
      </c>
      <c r="I112" s="31">
        <v>0</v>
      </c>
      <c r="J112" s="31">
        <v>0</v>
      </c>
      <c r="K112" s="40">
        <v>0</v>
      </c>
    </row>
    <row r="113" spans="1:11" x14ac:dyDescent="0.2">
      <c r="A113" t="s">
        <v>1361</v>
      </c>
      <c r="B113" t="s">
        <v>1258</v>
      </c>
      <c r="C113">
        <v>89</v>
      </c>
      <c r="D113" s="33">
        <v>2069455</v>
      </c>
      <c r="E113" s="31">
        <v>11</v>
      </c>
      <c r="F113" s="31">
        <v>0</v>
      </c>
      <c r="G113" s="40">
        <v>0</v>
      </c>
      <c r="I113" s="31">
        <v>3</v>
      </c>
      <c r="J113" s="31">
        <v>0</v>
      </c>
      <c r="K113" s="40">
        <v>0</v>
      </c>
    </row>
    <row r="114" spans="1:11" x14ac:dyDescent="0.2">
      <c r="A114" t="s">
        <v>1119</v>
      </c>
      <c r="B114" t="s">
        <v>245</v>
      </c>
      <c r="C114">
        <v>372</v>
      </c>
      <c r="D114" s="33">
        <v>210884</v>
      </c>
      <c r="E114" s="31">
        <v>3</v>
      </c>
      <c r="F114" s="31">
        <v>0</v>
      </c>
      <c r="G114" s="40">
        <v>0</v>
      </c>
      <c r="I114" s="31">
        <v>0</v>
      </c>
      <c r="J114" s="31">
        <v>0</v>
      </c>
      <c r="K114" s="40">
        <v>0</v>
      </c>
    </row>
    <row r="115" spans="1:11" x14ac:dyDescent="0.2">
      <c r="A115" t="s">
        <v>643</v>
      </c>
      <c r="B115" t="s">
        <v>1258</v>
      </c>
      <c r="C115">
        <v>416</v>
      </c>
      <c r="D115" s="33">
        <v>85000</v>
      </c>
      <c r="E115" s="31">
        <v>1</v>
      </c>
      <c r="F115" s="31">
        <v>0</v>
      </c>
      <c r="G115" s="40">
        <v>0</v>
      </c>
      <c r="I115" s="31">
        <v>0</v>
      </c>
      <c r="J115" s="31">
        <v>0</v>
      </c>
      <c r="K115" s="40">
        <v>0</v>
      </c>
    </row>
    <row r="116" spans="1:11" x14ac:dyDescent="0.2">
      <c r="A116" t="s">
        <v>384</v>
      </c>
      <c r="B116" t="s">
        <v>1099</v>
      </c>
      <c r="C116">
        <v>265</v>
      </c>
      <c r="D116" s="33">
        <v>563900</v>
      </c>
      <c r="E116" s="31">
        <v>3</v>
      </c>
      <c r="F116" s="31">
        <v>1</v>
      </c>
      <c r="G116" s="40">
        <v>0.33333333333333331</v>
      </c>
      <c r="I116" s="31">
        <v>0</v>
      </c>
      <c r="J116" s="31">
        <v>0</v>
      </c>
      <c r="K116" s="40">
        <v>0</v>
      </c>
    </row>
    <row r="117" spans="1:11" x14ac:dyDescent="0.2">
      <c r="A117" t="s">
        <v>1362</v>
      </c>
      <c r="B117" t="s">
        <v>1100</v>
      </c>
      <c r="C117">
        <v>36</v>
      </c>
      <c r="D117" s="33">
        <v>3536800</v>
      </c>
      <c r="E117" s="31">
        <v>21</v>
      </c>
      <c r="F117" s="31">
        <v>12</v>
      </c>
      <c r="G117" s="40">
        <v>0.5714285714285714</v>
      </c>
      <c r="I117" s="31">
        <v>1</v>
      </c>
      <c r="J117" s="31">
        <v>1</v>
      </c>
      <c r="K117" s="40">
        <v>1</v>
      </c>
    </row>
    <row r="118" spans="1:11" x14ac:dyDescent="0.2">
      <c r="A118" t="s">
        <v>1363</v>
      </c>
      <c r="B118" t="s">
        <v>300</v>
      </c>
      <c r="C118">
        <v>64</v>
      </c>
      <c r="D118" s="33">
        <v>2691550</v>
      </c>
      <c r="E118" s="31">
        <v>17</v>
      </c>
      <c r="F118" s="31">
        <v>4</v>
      </c>
      <c r="G118" s="40">
        <v>0.23529411764705882</v>
      </c>
      <c r="I118" s="31">
        <v>2</v>
      </c>
      <c r="J118" s="31">
        <v>0</v>
      </c>
      <c r="K118" s="40">
        <v>0</v>
      </c>
    </row>
    <row r="119" spans="1:11" x14ac:dyDescent="0.2">
      <c r="A119" t="s">
        <v>1364</v>
      </c>
      <c r="B119" t="s">
        <v>197</v>
      </c>
      <c r="C119">
        <v>362</v>
      </c>
      <c r="D119" s="33">
        <v>220000</v>
      </c>
      <c r="E119" s="31">
        <v>1</v>
      </c>
      <c r="F119" s="31">
        <v>0</v>
      </c>
      <c r="G119" s="40">
        <v>0</v>
      </c>
      <c r="I119" s="31">
        <v>0</v>
      </c>
      <c r="J119" s="31">
        <v>0</v>
      </c>
      <c r="K119" s="40">
        <v>0</v>
      </c>
    </row>
    <row r="120" spans="1:11" x14ac:dyDescent="0.2">
      <c r="A120" t="s">
        <v>1000</v>
      </c>
      <c r="B120" t="s">
        <v>991</v>
      </c>
      <c r="C120">
        <v>356</v>
      </c>
      <c r="D120" s="33">
        <v>231000</v>
      </c>
      <c r="E120" s="31">
        <v>2</v>
      </c>
      <c r="F120" s="31">
        <v>1</v>
      </c>
      <c r="G120" s="40">
        <v>0.5</v>
      </c>
      <c r="I120" s="31">
        <v>0</v>
      </c>
      <c r="J120" s="31">
        <v>0</v>
      </c>
      <c r="K120" s="40">
        <v>0</v>
      </c>
    </row>
    <row r="121" spans="1:11" x14ac:dyDescent="0.2">
      <c r="A121" t="s">
        <v>1365</v>
      </c>
      <c r="B121" t="s">
        <v>1099</v>
      </c>
      <c r="C121">
        <v>228</v>
      </c>
      <c r="D121" s="33">
        <v>717000</v>
      </c>
      <c r="E121" s="31">
        <v>10</v>
      </c>
      <c r="F121" s="31">
        <v>0</v>
      </c>
      <c r="G121" s="40">
        <v>0</v>
      </c>
      <c r="I121" s="31">
        <v>6</v>
      </c>
      <c r="J121" s="31">
        <v>0</v>
      </c>
      <c r="K121" s="40">
        <v>0</v>
      </c>
    </row>
    <row r="122" spans="1:11" x14ac:dyDescent="0.2">
      <c r="A122" t="s">
        <v>1366</v>
      </c>
      <c r="B122" t="s">
        <v>1258</v>
      </c>
      <c r="C122">
        <v>138</v>
      </c>
      <c r="D122" s="33">
        <v>1474415</v>
      </c>
      <c r="E122" s="31">
        <v>11</v>
      </c>
      <c r="F122" s="31">
        <v>4</v>
      </c>
      <c r="G122" s="40">
        <v>0.36363636363636365</v>
      </c>
      <c r="I122" s="31">
        <v>0</v>
      </c>
      <c r="J122" s="31">
        <v>0</v>
      </c>
      <c r="K122" s="40">
        <v>0</v>
      </c>
    </row>
    <row r="123" spans="1:11" x14ac:dyDescent="0.2">
      <c r="A123" t="s">
        <v>1367</v>
      </c>
      <c r="B123" t="s">
        <v>280</v>
      </c>
      <c r="C123">
        <v>380</v>
      </c>
      <c r="D123" s="33">
        <v>194000</v>
      </c>
      <c r="E123" s="31">
        <v>2</v>
      </c>
      <c r="F123" s="31">
        <v>1</v>
      </c>
      <c r="G123" s="40">
        <v>0.5</v>
      </c>
      <c r="I123" s="31">
        <v>0</v>
      </c>
      <c r="J123" s="31">
        <v>0</v>
      </c>
      <c r="K123" s="40">
        <v>0</v>
      </c>
    </row>
    <row r="124" spans="1:11" x14ac:dyDescent="0.2">
      <c r="A124" t="s">
        <v>837</v>
      </c>
      <c r="B124" t="s">
        <v>712</v>
      </c>
      <c r="C124">
        <v>11</v>
      </c>
      <c r="D124" s="33">
        <v>6800762</v>
      </c>
      <c r="E124" s="31">
        <v>36</v>
      </c>
      <c r="F124" s="31">
        <v>0</v>
      </c>
      <c r="G124" s="40">
        <v>0</v>
      </c>
      <c r="I124" s="31">
        <v>5</v>
      </c>
      <c r="J124" s="31">
        <v>0</v>
      </c>
      <c r="K124" s="40">
        <v>0</v>
      </c>
    </row>
    <row r="125" spans="1:11" x14ac:dyDescent="0.2">
      <c r="A125" t="s">
        <v>586</v>
      </c>
      <c r="B125" t="s">
        <v>5</v>
      </c>
      <c r="C125">
        <v>199</v>
      </c>
      <c r="D125" s="33">
        <v>923100</v>
      </c>
      <c r="E125" s="31">
        <v>5</v>
      </c>
      <c r="F125" s="31">
        <v>4</v>
      </c>
      <c r="G125" s="40">
        <v>0.8</v>
      </c>
      <c r="I125" s="31">
        <v>0</v>
      </c>
      <c r="J125" s="31">
        <v>0</v>
      </c>
      <c r="K125" s="40">
        <v>0</v>
      </c>
    </row>
    <row r="126" spans="1:11" x14ac:dyDescent="0.2">
      <c r="A126" t="s">
        <v>1197</v>
      </c>
      <c r="B126" t="s">
        <v>718</v>
      </c>
      <c r="C126">
        <v>413</v>
      </c>
      <c r="D126" s="33">
        <v>98000</v>
      </c>
      <c r="E126" s="31">
        <v>1</v>
      </c>
      <c r="F126" s="31">
        <v>0</v>
      </c>
      <c r="G126" s="40">
        <v>0</v>
      </c>
      <c r="I126" s="31">
        <v>0</v>
      </c>
      <c r="J126" s="31">
        <v>0</v>
      </c>
      <c r="K126" s="40">
        <v>0</v>
      </c>
    </row>
    <row r="127" spans="1:11" x14ac:dyDescent="0.2">
      <c r="A127" t="s">
        <v>1368</v>
      </c>
      <c r="B127" t="s">
        <v>300</v>
      </c>
      <c r="C127">
        <v>37</v>
      </c>
      <c r="D127" s="33">
        <v>3528200</v>
      </c>
      <c r="E127" s="31">
        <v>18</v>
      </c>
      <c r="F127" s="31">
        <v>8</v>
      </c>
      <c r="G127" s="40">
        <v>0.44444444444444442</v>
      </c>
      <c r="I127" s="31">
        <v>2</v>
      </c>
      <c r="J127" s="31">
        <v>2</v>
      </c>
      <c r="K127" s="40">
        <v>1</v>
      </c>
    </row>
    <row r="128" spans="1:11" x14ac:dyDescent="0.2">
      <c r="A128" t="s">
        <v>1369</v>
      </c>
      <c r="B128" t="s">
        <v>1099</v>
      </c>
      <c r="C128">
        <v>371</v>
      </c>
      <c r="D128" s="33">
        <v>212000</v>
      </c>
      <c r="E128" s="31">
        <v>2</v>
      </c>
      <c r="F128" s="31">
        <v>0</v>
      </c>
      <c r="G128" s="40">
        <v>0</v>
      </c>
      <c r="I128" s="31">
        <v>0</v>
      </c>
      <c r="J128" s="31">
        <v>0</v>
      </c>
      <c r="K128" s="40">
        <v>0</v>
      </c>
    </row>
    <row r="129" spans="1:11" x14ac:dyDescent="0.2">
      <c r="A129" t="s">
        <v>1318</v>
      </c>
      <c r="B129" t="s">
        <v>53</v>
      </c>
      <c r="C129">
        <v>334</v>
      </c>
      <c r="D129" s="33">
        <v>296300</v>
      </c>
      <c r="E129" s="31">
        <v>3</v>
      </c>
      <c r="F129" s="31">
        <v>2</v>
      </c>
      <c r="G129" s="40">
        <v>0.66666666666666663</v>
      </c>
      <c r="I129" s="31">
        <v>0</v>
      </c>
      <c r="J129" s="31">
        <v>0</v>
      </c>
      <c r="K129" s="40">
        <v>0</v>
      </c>
    </row>
    <row r="130" spans="1:11" x14ac:dyDescent="0.2">
      <c r="A130" t="s">
        <v>1025</v>
      </c>
      <c r="B130" t="s">
        <v>1036</v>
      </c>
      <c r="C130">
        <v>419</v>
      </c>
      <c r="D130" s="33">
        <v>75000</v>
      </c>
      <c r="E130" s="31">
        <v>3</v>
      </c>
      <c r="F130" s="31">
        <v>2</v>
      </c>
      <c r="G130" s="40">
        <v>0.66666666666666663</v>
      </c>
      <c r="I130" s="31">
        <v>0</v>
      </c>
      <c r="J130" s="31">
        <v>0</v>
      </c>
      <c r="K130" s="40">
        <v>0</v>
      </c>
    </row>
    <row r="131" spans="1:11" x14ac:dyDescent="0.2">
      <c r="A131" t="s">
        <v>1370</v>
      </c>
      <c r="B131" t="s">
        <v>1100</v>
      </c>
      <c r="C131">
        <v>108</v>
      </c>
      <c r="D131" s="33">
        <v>1759169</v>
      </c>
      <c r="E131" s="31">
        <v>32</v>
      </c>
      <c r="F131" s="31">
        <v>7</v>
      </c>
      <c r="G131" s="40">
        <v>0.21875</v>
      </c>
      <c r="I131" s="31">
        <v>1</v>
      </c>
      <c r="J131" s="31">
        <v>0</v>
      </c>
      <c r="K131" s="40">
        <v>0</v>
      </c>
    </row>
    <row r="132" spans="1:11" x14ac:dyDescent="0.2">
      <c r="A132" t="s">
        <v>1198</v>
      </c>
      <c r="B132" t="s">
        <v>63</v>
      </c>
      <c r="C132">
        <v>424</v>
      </c>
      <c r="D132" s="33">
        <v>60000</v>
      </c>
      <c r="E132" s="31">
        <v>1</v>
      </c>
      <c r="F132" s="31">
        <v>0</v>
      </c>
      <c r="G132" s="40">
        <v>0</v>
      </c>
      <c r="I132" s="31">
        <v>0</v>
      </c>
      <c r="J132" s="31">
        <v>0</v>
      </c>
      <c r="K132" s="40">
        <v>0</v>
      </c>
    </row>
    <row r="133" spans="1:11" x14ac:dyDescent="0.2">
      <c r="A133" t="s">
        <v>1057</v>
      </c>
      <c r="B133" t="s">
        <v>1097</v>
      </c>
      <c r="C133">
        <v>109</v>
      </c>
      <c r="D133" s="33">
        <v>1738319</v>
      </c>
      <c r="E133" s="31">
        <v>28</v>
      </c>
      <c r="F133" s="31">
        <v>1</v>
      </c>
      <c r="G133" s="40">
        <v>3.5714285714285712E-2</v>
      </c>
      <c r="I133" s="31">
        <v>1</v>
      </c>
      <c r="J133" s="31">
        <v>0</v>
      </c>
      <c r="K133" s="40">
        <v>0</v>
      </c>
    </row>
    <row r="134" spans="1:11" x14ac:dyDescent="0.2">
      <c r="A134" t="s">
        <v>1371</v>
      </c>
      <c r="B134" t="s">
        <v>1258</v>
      </c>
      <c r="C134">
        <v>87</v>
      </c>
      <c r="D134" s="33">
        <v>2098400</v>
      </c>
      <c r="E134" s="31">
        <v>11</v>
      </c>
      <c r="F134" s="31">
        <v>0</v>
      </c>
      <c r="G134" s="40">
        <v>0</v>
      </c>
      <c r="I134" s="31">
        <v>2</v>
      </c>
      <c r="J134" s="31">
        <v>0</v>
      </c>
      <c r="K134" s="40">
        <v>0</v>
      </c>
    </row>
    <row r="135" spans="1:11" x14ac:dyDescent="0.2">
      <c r="A135" t="s">
        <v>1372</v>
      </c>
      <c r="B135" t="s">
        <v>1036</v>
      </c>
      <c r="C135">
        <v>214</v>
      </c>
      <c r="D135" s="33">
        <v>794795</v>
      </c>
      <c r="E135" s="31">
        <v>6</v>
      </c>
      <c r="F135" s="31">
        <v>2</v>
      </c>
      <c r="G135" s="40">
        <v>0.33333333333333331</v>
      </c>
      <c r="I135" s="31">
        <v>1</v>
      </c>
      <c r="J135" s="31">
        <v>0</v>
      </c>
      <c r="K135" s="40">
        <v>0</v>
      </c>
    </row>
    <row r="136" spans="1:11" x14ac:dyDescent="0.2">
      <c r="A136" t="s">
        <v>737</v>
      </c>
      <c r="B136" t="s">
        <v>300</v>
      </c>
      <c r="C136">
        <v>111</v>
      </c>
      <c r="D136" s="33">
        <v>1728900</v>
      </c>
      <c r="E136" s="31">
        <v>10</v>
      </c>
      <c r="F136" s="31">
        <v>4</v>
      </c>
      <c r="G136" s="40">
        <v>0.4</v>
      </c>
      <c r="I136" s="31">
        <v>0</v>
      </c>
      <c r="J136" s="31">
        <v>0</v>
      </c>
      <c r="K136" s="40">
        <v>0</v>
      </c>
    </row>
    <row r="137" spans="1:11" x14ac:dyDescent="0.2">
      <c r="A137" t="s">
        <v>1058</v>
      </c>
      <c r="B137" t="s">
        <v>63</v>
      </c>
      <c r="C137">
        <v>258</v>
      </c>
      <c r="D137" s="33">
        <v>583000</v>
      </c>
      <c r="E137" s="31">
        <v>2</v>
      </c>
      <c r="F137" s="31">
        <v>0</v>
      </c>
      <c r="G137" s="40">
        <v>0</v>
      </c>
      <c r="I137" s="31">
        <v>0</v>
      </c>
      <c r="J137" s="31">
        <v>0</v>
      </c>
      <c r="K137" s="40">
        <v>0</v>
      </c>
    </row>
    <row r="138" spans="1:11" x14ac:dyDescent="0.2">
      <c r="A138" t="s">
        <v>1373</v>
      </c>
      <c r="B138" t="s">
        <v>1258</v>
      </c>
      <c r="C138">
        <v>28</v>
      </c>
      <c r="D138" s="33">
        <v>4148752</v>
      </c>
      <c r="E138" s="31">
        <v>35</v>
      </c>
      <c r="F138" s="31">
        <v>11</v>
      </c>
      <c r="G138" s="40">
        <v>0.31428571428571428</v>
      </c>
      <c r="I138" s="31">
        <v>4</v>
      </c>
      <c r="J138" s="31">
        <v>1</v>
      </c>
      <c r="K138" s="40">
        <v>0.25</v>
      </c>
    </row>
    <row r="139" spans="1:11" x14ac:dyDescent="0.2">
      <c r="A139" t="s">
        <v>1199</v>
      </c>
      <c r="B139" t="s">
        <v>1257</v>
      </c>
      <c r="C139">
        <v>285</v>
      </c>
      <c r="D139" s="33">
        <v>480177</v>
      </c>
      <c r="E139" s="31">
        <v>2</v>
      </c>
      <c r="F139" s="31">
        <v>0</v>
      </c>
      <c r="G139" s="40">
        <v>0</v>
      </c>
      <c r="I139" s="31">
        <v>0</v>
      </c>
      <c r="J139" s="31">
        <v>0</v>
      </c>
      <c r="K139" s="40">
        <v>0</v>
      </c>
    </row>
    <row r="140" spans="1:11" x14ac:dyDescent="0.2">
      <c r="A140" t="s">
        <v>623</v>
      </c>
      <c r="B140" t="s">
        <v>225</v>
      </c>
      <c r="C140">
        <v>399</v>
      </c>
      <c r="D140" s="33">
        <v>125500</v>
      </c>
      <c r="E140" s="31">
        <v>2</v>
      </c>
      <c r="F140" s="31">
        <v>1</v>
      </c>
      <c r="G140" s="40">
        <v>0.5</v>
      </c>
      <c r="I140" s="31">
        <v>1</v>
      </c>
      <c r="J140" s="31">
        <v>1</v>
      </c>
      <c r="K140" s="40">
        <v>1</v>
      </c>
    </row>
    <row r="141" spans="1:11" x14ac:dyDescent="0.2">
      <c r="A141" t="s">
        <v>694</v>
      </c>
      <c r="B141" t="s">
        <v>1203</v>
      </c>
      <c r="C141">
        <v>336</v>
      </c>
      <c r="D141" s="33">
        <v>292000</v>
      </c>
      <c r="E141" s="31">
        <v>2</v>
      </c>
      <c r="F141" s="31">
        <v>0</v>
      </c>
      <c r="G141" s="40">
        <v>0</v>
      </c>
      <c r="I141" s="31">
        <v>0</v>
      </c>
      <c r="J141" s="31">
        <v>0</v>
      </c>
      <c r="K141" s="40">
        <v>0</v>
      </c>
    </row>
    <row r="142" spans="1:11" x14ac:dyDescent="0.2">
      <c r="A142" t="s">
        <v>1374</v>
      </c>
      <c r="B142" t="s">
        <v>1097</v>
      </c>
      <c r="C142">
        <v>230</v>
      </c>
      <c r="D142" s="33">
        <v>699218</v>
      </c>
      <c r="E142" s="31">
        <v>9</v>
      </c>
      <c r="F142" s="31">
        <v>0</v>
      </c>
      <c r="G142" s="40">
        <v>0</v>
      </c>
      <c r="I142" s="31">
        <v>0</v>
      </c>
      <c r="J142" s="31">
        <v>0</v>
      </c>
      <c r="K142" s="40">
        <v>0</v>
      </c>
    </row>
    <row r="143" spans="1:11" x14ac:dyDescent="0.2">
      <c r="A143" t="s">
        <v>1375</v>
      </c>
      <c r="B143" t="s">
        <v>300</v>
      </c>
      <c r="C143">
        <v>149</v>
      </c>
      <c r="D143" s="33">
        <v>1357938</v>
      </c>
      <c r="E143" s="31">
        <v>12</v>
      </c>
      <c r="F143" s="31">
        <v>1</v>
      </c>
      <c r="G143" s="40">
        <v>8.3333333333333329E-2</v>
      </c>
      <c r="I143" s="31">
        <v>0</v>
      </c>
      <c r="J143" s="31">
        <v>0</v>
      </c>
      <c r="K143" s="40">
        <v>0</v>
      </c>
    </row>
    <row r="144" spans="1:11" x14ac:dyDescent="0.2">
      <c r="A144" t="s">
        <v>1376</v>
      </c>
      <c r="B144" t="s">
        <v>1100</v>
      </c>
      <c r="C144">
        <v>33</v>
      </c>
      <c r="D144" s="33">
        <v>3679700</v>
      </c>
      <c r="E144" s="31">
        <v>24</v>
      </c>
      <c r="F144" s="31">
        <v>10</v>
      </c>
      <c r="G144" s="40">
        <v>0.41666666666666669</v>
      </c>
      <c r="I144" s="31">
        <v>1</v>
      </c>
      <c r="J144" s="31">
        <v>1</v>
      </c>
      <c r="K144" s="40">
        <v>1</v>
      </c>
    </row>
    <row r="145" spans="1:11" x14ac:dyDescent="0.2">
      <c r="A145" t="s">
        <v>1336</v>
      </c>
      <c r="B145" t="s">
        <v>712</v>
      </c>
      <c r="C145">
        <v>12</v>
      </c>
      <c r="D145" s="33">
        <v>6754555</v>
      </c>
      <c r="E145" s="31">
        <v>30</v>
      </c>
      <c r="F145" s="31">
        <v>5</v>
      </c>
      <c r="G145" s="40">
        <v>0.16666666666666666</v>
      </c>
      <c r="I145" s="31">
        <v>5</v>
      </c>
      <c r="J145" s="31">
        <v>0</v>
      </c>
      <c r="K145" s="40">
        <v>0</v>
      </c>
    </row>
    <row r="146" spans="1:11" x14ac:dyDescent="0.2">
      <c r="A146" t="s">
        <v>1059</v>
      </c>
      <c r="B146" t="s">
        <v>1100</v>
      </c>
      <c r="C146">
        <v>326</v>
      </c>
      <c r="D146" s="33">
        <v>324500</v>
      </c>
      <c r="E146" s="31">
        <v>3</v>
      </c>
      <c r="F146" s="31">
        <v>1</v>
      </c>
      <c r="G146" s="40">
        <v>0.33333333333333331</v>
      </c>
      <c r="I146" s="31">
        <v>0</v>
      </c>
      <c r="J146" s="31">
        <v>0</v>
      </c>
      <c r="K146" s="40">
        <v>0</v>
      </c>
    </row>
    <row r="147" spans="1:11" x14ac:dyDescent="0.2">
      <c r="A147" t="s">
        <v>1001</v>
      </c>
      <c r="B147" t="s">
        <v>536</v>
      </c>
      <c r="C147">
        <v>342</v>
      </c>
      <c r="D147" s="33">
        <v>271500</v>
      </c>
      <c r="E147" s="31">
        <v>4</v>
      </c>
      <c r="F147" s="31">
        <v>0</v>
      </c>
      <c r="G147" s="40">
        <v>0</v>
      </c>
      <c r="I147" s="31">
        <v>1</v>
      </c>
      <c r="J147" s="31">
        <v>0</v>
      </c>
      <c r="K147" s="40">
        <v>0</v>
      </c>
    </row>
    <row r="148" spans="1:11" x14ac:dyDescent="0.2">
      <c r="A148" t="s">
        <v>738</v>
      </c>
      <c r="B148" t="s">
        <v>1099</v>
      </c>
      <c r="C148">
        <v>113</v>
      </c>
      <c r="D148" s="33">
        <v>1724050</v>
      </c>
      <c r="E148" s="31">
        <v>13</v>
      </c>
      <c r="F148" s="31">
        <v>1</v>
      </c>
      <c r="G148" s="40">
        <v>7.6923076923076927E-2</v>
      </c>
      <c r="I148" s="31">
        <v>0</v>
      </c>
      <c r="J148" s="31">
        <v>0</v>
      </c>
      <c r="K148" s="40">
        <v>0</v>
      </c>
    </row>
    <row r="149" spans="1:11" x14ac:dyDescent="0.2">
      <c r="A149" t="s">
        <v>1380</v>
      </c>
      <c r="B149" t="s">
        <v>1100</v>
      </c>
      <c r="C149">
        <v>10</v>
      </c>
      <c r="D149" s="33">
        <v>7704650</v>
      </c>
      <c r="E149" s="31">
        <v>39</v>
      </c>
      <c r="F149" s="31">
        <v>15</v>
      </c>
      <c r="G149" s="40">
        <v>0.38461538461538464</v>
      </c>
      <c r="I149" s="31">
        <v>1</v>
      </c>
      <c r="J149" s="31">
        <v>1</v>
      </c>
      <c r="K149" s="40">
        <v>1</v>
      </c>
    </row>
    <row r="150" spans="1:11" x14ac:dyDescent="0.2">
      <c r="A150" t="s">
        <v>1319</v>
      </c>
      <c r="B150" t="s">
        <v>1286</v>
      </c>
      <c r="C150">
        <v>394</v>
      </c>
      <c r="D150" s="33">
        <v>133000</v>
      </c>
      <c r="E150" s="31">
        <v>1</v>
      </c>
      <c r="F150" s="31">
        <v>1</v>
      </c>
      <c r="G150" s="40">
        <v>1</v>
      </c>
      <c r="I150" s="31">
        <v>0</v>
      </c>
      <c r="J150" s="31">
        <v>0</v>
      </c>
      <c r="K150" s="40">
        <v>0</v>
      </c>
    </row>
    <row r="151" spans="1:11" x14ac:dyDescent="0.2">
      <c r="A151" t="s">
        <v>1320</v>
      </c>
      <c r="B151" t="s">
        <v>51</v>
      </c>
      <c r="C151">
        <v>303</v>
      </c>
      <c r="D151" s="33">
        <v>427500</v>
      </c>
      <c r="E151" s="31">
        <v>4</v>
      </c>
      <c r="F151" s="31">
        <v>0</v>
      </c>
      <c r="G151" s="40">
        <v>0</v>
      </c>
      <c r="I151" s="31">
        <v>0</v>
      </c>
      <c r="J151" s="31">
        <v>0</v>
      </c>
      <c r="K151" s="40">
        <v>0</v>
      </c>
    </row>
    <row r="152" spans="1:11" x14ac:dyDescent="0.2">
      <c r="A152" t="s">
        <v>1166</v>
      </c>
      <c r="B152" t="s">
        <v>1096</v>
      </c>
      <c r="C152">
        <v>39</v>
      </c>
      <c r="D152" s="33">
        <v>3465904</v>
      </c>
      <c r="E152" s="31">
        <v>21</v>
      </c>
      <c r="F152" s="31">
        <v>2</v>
      </c>
      <c r="G152" s="40">
        <v>9.5238095238095233E-2</v>
      </c>
      <c r="I152" s="31">
        <v>1</v>
      </c>
      <c r="J152" s="31">
        <v>0</v>
      </c>
      <c r="K152" s="40">
        <v>0</v>
      </c>
    </row>
    <row r="153" spans="1:11" x14ac:dyDescent="0.2">
      <c r="A153" t="s">
        <v>740</v>
      </c>
      <c r="B153" t="s">
        <v>1099</v>
      </c>
      <c r="C153">
        <v>269</v>
      </c>
      <c r="D153" s="33">
        <v>546800</v>
      </c>
      <c r="E153" s="31">
        <v>4</v>
      </c>
      <c r="F153" s="31">
        <v>1</v>
      </c>
      <c r="G153" s="40">
        <v>0.25</v>
      </c>
      <c r="I153" s="31">
        <v>0</v>
      </c>
      <c r="J153" s="31">
        <v>0</v>
      </c>
      <c r="K153" s="40">
        <v>0</v>
      </c>
    </row>
    <row r="154" spans="1:11" x14ac:dyDescent="0.2">
      <c r="A154" t="s">
        <v>76</v>
      </c>
      <c r="B154" t="s">
        <v>300</v>
      </c>
      <c r="C154">
        <v>97</v>
      </c>
      <c r="D154" s="33">
        <v>1931214</v>
      </c>
      <c r="E154" s="31">
        <v>8</v>
      </c>
      <c r="F154" s="31">
        <v>6</v>
      </c>
      <c r="G154" s="40">
        <v>0.75</v>
      </c>
      <c r="I154" s="31">
        <v>1</v>
      </c>
      <c r="J154" s="31">
        <v>1</v>
      </c>
      <c r="K154" s="40">
        <v>1</v>
      </c>
    </row>
    <row r="155" spans="1:11" x14ac:dyDescent="0.2">
      <c r="A155" t="s">
        <v>624</v>
      </c>
      <c r="B155" t="s">
        <v>1286</v>
      </c>
      <c r="C155">
        <v>128</v>
      </c>
      <c r="D155" s="33">
        <v>1538500</v>
      </c>
      <c r="E155" s="31">
        <v>5</v>
      </c>
      <c r="F155" s="31">
        <v>1</v>
      </c>
      <c r="G155" s="40">
        <v>0.2</v>
      </c>
      <c r="I155" s="31">
        <v>0</v>
      </c>
      <c r="J155" s="31">
        <v>0</v>
      </c>
      <c r="K155" s="40">
        <v>0</v>
      </c>
    </row>
    <row r="156" spans="1:11" x14ac:dyDescent="0.2">
      <c r="A156" t="s">
        <v>1168</v>
      </c>
      <c r="B156" t="s">
        <v>1100</v>
      </c>
      <c r="C156">
        <v>191</v>
      </c>
      <c r="D156" s="33">
        <v>966950</v>
      </c>
      <c r="E156" s="31">
        <v>7</v>
      </c>
      <c r="F156" s="31">
        <v>3</v>
      </c>
      <c r="G156" s="40">
        <v>0.42857142857142855</v>
      </c>
      <c r="I156" s="31">
        <v>2</v>
      </c>
      <c r="J156" s="31">
        <v>2</v>
      </c>
      <c r="K156" s="40">
        <v>1</v>
      </c>
    </row>
    <row r="157" spans="1:11" x14ac:dyDescent="0.2">
      <c r="A157" t="s">
        <v>1200</v>
      </c>
      <c r="B157" t="s">
        <v>1099</v>
      </c>
      <c r="C157">
        <v>256</v>
      </c>
      <c r="D157" s="33">
        <v>583700</v>
      </c>
      <c r="E157" s="31">
        <v>3</v>
      </c>
      <c r="F157" s="31">
        <v>0</v>
      </c>
      <c r="G157" s="40">
        <v>0</v>
      </c>
      <c r="I157" s="31">
        <v>0</v>
      </c>
      <c r="J157" s="31">
        <v>0</v>
      </c>
      <c r="K157" s="40">
        <v>0</v>
      </c>
    </row>
    <row r="158" spans="1:11" x14ac:dyDescent="0.2">
      <c r="A158" t="s">
        <v>625</v>
      </c>
      <c r="B158" t="s">
        <v>1100</v>
      </c>
      <c r="C158">
        <v>211</v>
      </c>
      <c r="D158" s="33">
        <v>831250</v>
      </c>
      <c r="E158" s="31">
        <v>4</v>
      </c>
      <c r="F158" s="31">
        <v>0</v>
      </c>
      <c r="G158" s="40">
        <v>0</v>
      </c>
      <c r="I158" s="31">
        <v>0</v>
      </c>
      <c r="J158" s="31">
        <v>0</v>
      </c>
      <c r="K158" s="40">
        <v>0</v>
      </c>
    </row>
    <row r="159" spans="1:11" x14ac:dyDescent="0.2">
      <c r="A159" t="s">
        <v>1002</v>
      </c>
      <c r="B159" t="s">
        <v>1094</v>
      </c>
      <c r="C159">
        <v>390</v>
      </c>
      <c r="D159" s="33">
        <v>163000</v>
      </c>
      <c r="E159" s="31">
        <v>2</v>
      </c>
      <c r="F159" s="31">
        <v>0</v>
      </c>
      <c r="G159" s="40">
        <v>0</v>
      </c>
      <c r="I159" s="31">
        <v>0</v>
      </c>
      <c r="J159" s="31">
        <v>0</v>
      </c>
      <c r="K159" s="40">
        <v>0</v>
      </c>
    </row>
    <row r="160" spans="1:11" x14ac:dyDescent="0.2">
      <c r="A160" t="s">
        <v>1169</v>
      </c>
      <c r="B160" t="s">
        <v>1258</v>
      </c>
      <c r="C160">
        <v>180</v>
      </c>
      <c r="D160" s="33">
        <v>1060400</v>
      </c>
      <c r="E160" s="31">
        <v>7</v>
      </c>
      <c r="F160" s="31">
        <v>0</v>
      </c>
      <c r="G160" s="40">
        <v>0</v>
      </c>
      <c r="I160" s="31">
        <v>0</v>
      </c>
      <c r="J160" s="31">
        <v>0</v>
      </c>
      <c r="K160" s="40">
        <v>0</v>
      </c>
    </row>
    <row r="161" spans="1:11" x14ac:dyDescent="0.2">
      <c r="A161" t="s">
        <v>587</v>
      </c>
      <c r="B161" t="s">
        <v>299</v>
      </c>
      <c r="C161">
        <v>287</v>
      </c>
      <c r="D161" s="33">
        <v>475000</v>
      </c>
      <c r="E161" s="31">
        <v>1</v>
      </c>
      <c r="F161" s="31">
        <v>0</v>
      </c>
      <c r="G161" s="40">
        <v>0</v>
      </c>
      <c r="I161" s="31">
        <v>0</v>
      </c>
      <c r="J161" s="31">
        <v>0</v>
      </c>
      <c r="K161" s="40">
        <v>0</v>
      </c>
    </row>
    <row r="162" spans="1:11" x14ac:dyDescent="0.2">
      <c r="A162" t="s">
        <v>263</v>
      </c>
      <c r="B162" t="s">
        <v>431</v>
      </c>
      <c r="C162">
        <v>376</v>
      </c>
      <c r="D162" s="33">
        <v>200000</v>
      </c>
      <c r="E162" s="31">
        <v>2</v>
      </c>
      <c r="F162" s="31">
        <v>1</v>
      </c>
      <c r="G162" s="40">
        <v>0.5</v>
      </c>
      <c r="I162" s="31">
        <v>1</v>
      </c>
      <c r="J162" s="31">
        <v>0</v>
      </c>
      <c r="K162" s="40">
        <v>0</v>
      </c>
    </row>
    <row r="163" spans="1:11" x14ac:dyDescent="0.2">
      <c r="A163" t="s">
        <v>588</v>
      </c>
      <c r="B163" t="s">
        <v>1099</v>
      </c>
      <c r="C163">
        <v>67</v>
      </c>
      <c r="D163" s="33">
        <v>2658810</v>
      </c>
      <c r="E163" s="31">
        <v>22</v>
      </c>
      <c r="F163" s="31">
        <v>2</v>
      </c>
      <c r="G163" s="40">
        <v>9.0909090909090912E-2</v>
      </c>
      <c r="I163" s="31">
        <v>0</v>
      </c>
      <c r="J163" s="31">
        <v>0</v>
      </c>
      <c r="K163" s="40">
        <v>0</v>
      </c>
    </row>
    <row r="164" spans="1:11" x14ac:dyDescent="0.2">
      <c r="A164" t="s">
        <v>1170</v>
      </c>
      <c r="B164" t="s">
        <v>285</v>
      </c>
      <c r="C164">
        <v>125</v>
      </c>
      <c r="D164" s="33">
        <v>1574500</v>
      </c>
      <c r="E164" s="31">
        <v>19</v>
      </c>
      <c r="F164" s="31">
        <v>0</v>
      </c>
      <c r="G164" s="40">
        <v>0</v>
      </c>
      <c r="I164" s="31">
        <v>10</v>
      </c>
      <c r="J164" s="31">
        <v>0</v>
      </c>
      <c r="K164" s="40">
        <v>0</v>
      </c>
    </row>
    <row r="165" spans="1:11" x14ac:dyDescent="0.2">
      <c r="A165" t="s">
        <v>166</v>
      </c>
      <c r="B165" t="s">
        <v>62</v>
      </c>
      <c r="C165">
        <v>417</v>
      </c>
      <c r="D165" s="33">
        <v>84100</v>
      </c>
      <c r="E165" s="31">
        <v>1</v>
      </c>
      <c r="F165" s="31">
        <v>0</v>
      </c>
      <c r="G165" s="40">
        <v>0</v>
      </c>
      <c r="I165" s="31">
        <v>0</v>
      </c>
      <c r="J165" s="31">
        <v>0</v>
      </c>
      <c r="K165" s="40">
        <v>0</v>
      </c>
    </row>
    <row r="166" spans="1:11" x14ac:dyDescent="0.2">
      <c r="A166" t="s">
        <v>645</v>
      </c>
      <c r="B166" t="s">
        <v>1099</v>
      </c>
      <c r="C166">
        <v>335</v>
      </c>
      <c r="D166" s="33">
        <v>296000</v>
      </c>
      <c r="E166" s="31">
        <v>3</v>
      </c>
      <c r="F166" s="31">
        <v>1</v>
      </c>
      <c r="G166" s="40">
        <v>0.33333333333333331</v>
      </c>
      <c r="I166" s="31">
        <v>0</v>
      </c>
      <c r="J166" s="31">
        <v>0</v>
      </c>
      <c r="K166" s="40">
        <v>0</v>
      </c>
    </row>
    <row r="167" spans="1:11" x14ac:dyDescent="0.2">
      <c r="A167" t="s">
        <v>1171</v>
      </c>
      <c r="B167" t="s">
        <v>300</v>
      </c>
      <c r="C167">
        <v>63</v>
      </c>
      <c r="D167" s="33">
        <v>2748050</v>
      </c>
      <c r="E167" s="31">
        <v>18</v>
      </c>
      <c r="F167" s="31">
        <v>6</v>
      </c>
      <c r="G167" s="40">
        <v>0.33333333333333331</v>
      </c>
      <c r="I167" s="31">
        <v>2</v>
      </c>
      <c r="J167" s="31">
        <v>0</v>
      </c>
      <c r="K167" s="40">
        <v>0</v>
      </c>
    </row>
    <row r="168" spans="1:11" x14ac:dyDescent="0.2">
      <c r="A168" t="s">
        <v>1337</v>
      </c>
      <c r="B168" t="s">
        <v>1036</v>
      </c>
      <c r="C168">
        <v>157</v>
      </c>
      <c r="D168" s="33">
        <v>1294570</v>
      </c>
      <c r="E168" s="31">
        <v>16</v>
      </c>
      <c r="F168" s="31">
        <v>0</v>
      </c>
      <c r="G168" s="40">
        <v>0</v>
      </c>
      <c r="I168" s="31">
        <v>2</v>
      </c>
      <c r="J168" s="31">
        <v>0</v>
      </c>
      <c r="K168" s="40">
        <v>0</v>
      </c>
    </row>
    <row r="169" spans="1:11" x14ac:dyDescent="0.2">
      <c r="A169" t="s">
        <v>1235</v>
      </c>
      <c r="B169" t="s">
        <v>1099</v>
      </c>
      <c r="C169">
        <v>350</v>
      </c>
      <c r="D169" s="33">
        <v>244800</v>
      </c>
      <c r="E169" s="31">
        <v>3</v>
      </c>
      <c r="F169" s="31">
        <v>0</v>
      </c>
      <c r="G169" s="40">
        <v>0</v>
      </c>
      <c r="I169" s="31">
        <v>0</v>
      </c>
      <c r="J169" s="31">
        <v>0</v>
      </c>
      <c r="K169" s="40">
        <v>0</v>
      </c>
    </row>
    <row r="170" spans="1:11" x14ac:dyDescent="0.2">
      <c r="A170" t="s">
        <v>1172</v>
      </c>
      <c r="B170" t="s">
        <v>1258</v>
      </c>
      <c r="C170">
        <v>262</v>
      </c>
      <c r="D170" s="33">
        <v>572250</v>
      </c>
      <c r="E170" s="31">
        <v>7</v>
      </c>
      <c r="F170" s="31">
        <v>1</v>
      </c>
      <c r="G170" s="40">
        <v>0.14285714285714285</v>
      </c>
      <c r="I170" s="31">
        <v>2</v>
      </c>
      <c r="J170" s="31">
        <v>0</v>
      </c>
      <c r="K170" s="40">
        <v>0</v>
      </c>
    </row>
    <row r="171" spans="1:11" x14ac:dyDescent="0.2">
      <c r="A171" t="s">
        <v>1060</v>
      </c>
      <c r="B171" t="s">
        <v>1094</v>
      </c>
      <c r="C171">
        <v>143</v>
      </c>
      <c r="D171" s="33">
        <v>1435477</v>
      </c>
      <c r="E171" s="31">
        <v>14</v>
      </c>
      <c r="F171" s="31">
        <v>1</v>
      </c>
      <c r="G171" s="40">
        <v>7.1428571428571425E-2</v>
      </c>
      <c r="I171" s="31">
        <v>1</v>
      </c>
      <c r="J171" s="31">
        <v>0</v>
      </c>
      <c r="K171" s="40">
        <v>0</v>
      </c>
    </row>
    <row r="172" spans="1:11" x14ac:dyDescent="0.2">
      <c r="A172" t="s">
        <v>483</v>
      </c>
      <c r="B172" t="s">
        <v>839</v>
      </c>
      <c r="C172">
        <v>244</v>
      </c>
      <c r="D172" s="33">
        <v>637500</v>
      </c>
      <c r="E172" s="31">
        <v>6</v>
      </c>
      <c r="F172" s="31">
        <v>0</v>
      </c>
      <c r="G172" s="40">
        <v>0</v>
      </c>
      <c r="I172" s="31">
        <v>1</v>
      </c>
      <c r="J172" s="31">
        <v>0</v>
      </c>
      <c r="K172" s="40">
        <v>0</v>
      </c>
    </row>
    <row r="173" spans="1:11" x14ac:dyDescent="0.2">
      <c r="A173" t="s">
        <v>1323</v>
      </c>
      <c r="B173" t="s">
        <v>1036</v>
      </c>
      <c r="C173">
        <v>124</v>
      </c>
      <c r="D173" s="33">
        <v>1611000</v>
      </c>
      <c r="E173" s="31">
        <v>9</v>
      </c>
      <c r="F173" s="31">
        <v>2</v>
      </c>
      <c r="G173" s="40">
        <v>0.22222222222222221</v>
      </c>
      <c r="I173" s="31">
        <v>0</v>
      </c>
      <c r="J173" s="31">
        <v>0</v>
      </c>
      <c r="K173" s="40">
        <v>0</v>
      </c>
    </row>
    <row r="174" spans="1:11" x14ac:dyDescent="0.2">
      <c r="A174" t="s">
        <v>1236</v>
      </c>
      <c r="B174" t="s">
        <v>1099</v>
      </c>
      <c r="C174">
        <v>411</v>
      </c>
      <c r="D174" s="33">
        <v>101000</v>
      </c>
      <c r="E174" s="31">
        <v>2</v>
      </c>
      <c r="F174" s="31">
        <v>0</v>
      </c>
      <c r="G174" s="40">
        <v>0</v>
      </c>
      <c r="I174" s="31">
        <v>0</v>
      </c>
      <c r="J174" s="31">
        <v>0</v>
      </c>
      <c r="K174" s="40">
        <v>0</v>
      </c>
    </row>
    <row r="175" spans="1:11" x14ac:dyDescent="0.2">
      <c r="A175" t="s">
        <v>2</v>
      </c>
      <c r="B175" t="s">
        <v>1097</v>
      </c>
      <c r="C175">
        <v>225</v>
      </c>
      <c r="D175" s="33">
        <v>741000</v>
      </c>
      <c r="E175" s="31">
        <v>4</v>
      </c>
      <c r="F175" s="31">
        <v>0</v>
      </c>
      <c r="G175" s="40">
        <v>0</v>
      </c>
      <c r="I175" s="31">
        <v>0</v>
      </c>
      <c r="J175" s="31">
        <v>0</v>
      </c>
      <c r="K175" s="40">
        <v>0</v>
      </c>
    </row>
    <row r="176" spans="1:11" x14ac:dyDescent="0.2">
      <c r="A176" t="s">
        <v>1173</v>
      </c>
      <c r="B176" t="s">
        <v>1100</v>
      </c>
      <c r="C176">
        <v>25</v>
      </c>
      <c r="D176" s="33">
        <v>4882350</v>
      </c>
      <c r="E176" s="31">
        <v>27</v>
      </c>
      <c r="F176" s="31">
        <v>11</v>
      </c>
      <c r="G176" s="40">
        <v>0.40740740740740738</v>
      </c>
      <c r="I176" s="31">
        <v>4</v>
      </c>
      <c r="J176" s="31">
        <v>1</v>
      </c>
      <c r="K176" s="40">
        <v>0.25</v>
      </c>
    </row>
    <row r="177" spans="1:11" x14ac:dyDescent="0.2">
      <c r="A177" t="s">
        <v>1174</v>
      </c>
      <c r="B177" t="s">
        <v>1100</v>
      </c>
      <c r="C177">
        <v>151</v>
      </c>
      <c r="D177" s="33">
        <v>1351517</v>
      </c>
      <c r="E177" s="31">
        <v>9</v>
      </c>
      <c r="F177" s="31">
        <v>2</v>
      </c>
      <c r="G177" s="40">
        <v>0.22222222222222221</v>
      </c>
      <c r="I177" s="31">
        <v>0</v>
      </c>
      <c r="J177" s="31">
        <v>0</v>
      </c>
      <c r="K177" s="40">
        <v>0</v>
      </c>
    </row>
    <row r="178" spans="1:11" x14ac:dyDescent="0.2">
      <c r="A178" t="s">
        <v>1175</v>
      </c>
      <c r="B178" t="s">
        <v>1100</v>
      </c>
      <c r="C178">
        <v>132</v>
      </c>
      <c r="D178" s="33">
        <v>1527241</v>
      </c>
      <c r="E178" s="31">
        <v>11</v>
      </c>
      <c r="F178" s="31">
        <v>5</v>
      </c>
      <c r="G178" s="40">
        <v>0.45454545454545453</v>
      </c>
      <c r="I178" s="31">
        <v>0</v>
      </c>
      <c r="J178" s="31">
        <v>0</v>
      </c>
      <c r="K178" s="40">
        <v>0</v>
      </c>
    </row>
    <row r="179" spans="1:11" x14ac:dyDescent="0.2">
      <c r="A179" t="s">
        <v>484</v>
      </c>
      <c r="B179" t="s">
        <v>1483</v>
      </c>
      <c r="C179">
        <v>387</v>
      </c>
      <c r="D179" s="33">
        <v>169000</v>
      </c>
      <c r="E179" s="31">
        <v>1</v>
      </c>
      <c r="F179" s="31">
        <v>0</v>
      </c>
      <c r="G179" s="40">
        <v>0</v>
      </c>
      <c r="I179" s="31">
        <v>0</v>
      </c>
      <c r="J179" s="31">
        <v>0</v>
      </c>
      <c r="K179" s="40">
        <v>0</v>
      </c>
    </row>
    <row r="180" spans="1:11" x14ac:dyDescent="0.2">
      <c r="A180" t="s">
        <v>386</v>
      </c>
      <c r="B180" t="s">
        <v>1099</v>
      </c>
      <c r="C180">
        <v>4</v>
      </c>
      <c r="D180" s="33">
        <v>13040567</v>
      </c>
      <c r="E180" s="31">
        <v>106</v>
      </c>
      <c r="F180" s="31">
        <v>17</v>
      </c>
      <c r="G180" s="40">
        <v>0.16037735849056603</v>
      </c>
      <c r="I180" s="31">
        <v>18</v>
      </c>
      <c r="J180" s="31">
        <v>0</v>
      </c>
      <c r="K180" s="40">
        <v>0</v>
      </c>
    </row>
    <row r="181" spans="1:11" x14ac:dyDescent="0.2">
      <c r="A181" t="s">
        <v>589</v>
      </c>
      <c r="B181" t="s">
        <v>1100</v>
      </c>
      <c r="C181">
        <v>278</v>
      </c>
      <c r="D181" s="33">
        <v>524476</v>
      </c>
      <c r="E181" s="31">
        <v>4</v>
      </c>
      <c r="F181" s="31">
        <v>1</v>
      </c>
      <c r="G181" s="40">
        <v>0.25</v>
      </c>
      <c r="I181" s="31">
        <v>0</v>
      </c>
      <c r="J181" s="31">
        <v>0</v>
      </c>
      <c r="K181" s="40">
        <v>0</v>
      </c>
    </row>
    <row r="182" spans="1:11" x14ac:dyDescent="0.2">
      <c r="A182" t="s">
        <v>1160</v>
      </c>
      <c r="B182" t="s">
        <v>1258</v>
      </c>
      <c r="C182">
        <v>158</v>
      </c>
      <c r="D182" s="33">
        <v>1271300</v>
      </c>
      <c r="E182" s="31">
        <v>7</v>
      </c>
      <c r="F182" s="31">
        <v>0</v>
      </c>
      <c r="G182" s="40">
        <v>0</v>
      </c>
      <c r="I182" s="31">
        <v>0</v>
      </c>
      <c r="J182" s="31">
        <v>0</v>
      </c>
      <c r="K182" s="40">
        <v>0</v>
      </c>
    </row>
    <row r="183" spans="1:11" x14ac:dyDescent="0.2">
      <c r="A183" t="s">
        <v>1161</v>
      </c>
      <c r="B183" t="s">
        <v>299</v>
      </c>
      <c r="C183">
        <v>119</v>
      </c>
      <c r="D183" s="33">
        <v>1644500</v>
      </c>
      <c r="E183" s="31">
        <v>13</v>
      </c>
      <c r="F183" s="31">
        <v>0</v>
      </c>
      <c r="G183" s="40">
        <v>0</v>
      </c>
      <c r="I183" s="31">
        <v>0</v>
      </c>
      <c r="J183" s="31">
        <v>0</v>
      </c>
      <c r="K183" s="40">
        <v>0</v>
      </c>
    </row>
    <row r="184" spans="1:11" x14ac:dyDescent="0.2">
      <c r="A184" t="s">
        <v>14</v>
      </c>
      <c r="B184" t="s">
        <v>300</v>
      </c>
      <c r="C184">
        <v>200</v>
      </c>
      <c r="D184" s="33">
        <v>919000</v>
      </c>
      <c r="E184" s="31">
        <v>7</v>
      </c>
      <c r="F184" s="31">
        <v>0</v>
      </c>
      <c r="G184" s="40">
        <v>0</v>
      </c>
      <c r="I184" s="31">
        <v>1</v>
      </c>
      <c r="J184" s="31">
        <v>0</v>
      </c>
      <c r="K184" s="40">
        <v>0</v>
      </c>
    </row>
    <row r="185" spans="1:11" x14ac:dyDescent="0.2">
      <c r="A185" t="s">
        <v>1049</v>
      </c>
      <c r="B185" t="s">
        <v>376</v>
      </c>
      <c r="C185">
        <v>318</v>
      </c>
      <c r="D185" s="33">
        <v>355000</v>
      </c>
      <c r="E185" s="31">
        <v>2</v>
      </c>
      <c r="F185" s="31">
        <v>1</v>
      </c>
      <c r="G185" s="40">
        <v>0.5</v>
      </c>
      <c r="I185" s="31">
        <v>0</v>
      </c>
      <c r="J185" s="31">
        <v>0</v>
      </c>
      <c r="K185" s="40">
        <v>0</v>
      </c>
    </row>
    <row r="186" spans="1:11" x14ac:dyDescent="0.2">
      <c r="A186" t="s">
        <v>590</v>
      </c>
      <c r="B186" t="s">
        <v>878</v>
      </c>
      <c r="C186">
        <v>379</v>
      </c>
      <c r="D186" s="33">
        <v>194900</v>
      </c>
      <c r="E186" s="31">
        <v>1</v>
      </c>
      <c r="F186" s="31">
        <v>1</v>
      </c>
      <c r="G186" s="40">
        <v>1</v>
      </c>
      <c r="I186" s="31">
        <v>0</v>
      </c>
      <c r="J186" s="31">
        <v>0</v>
      </c>
      <c r="K186" s="40">
        <v>0</v>
      </c>
    </row>
    <row r="187" spans="1:11" x14ac:dyDescent="0.2">
      <c r="A187" t="s">
        <v>591</v>
      </c>
      <c r="B187" t="s">
        <v>1258</v>
      </c>
      <c r="C187">
        <v>310</v>
      </c>
      <c r="D187" s="33">
        <v>389000</v>
      </c>
      <c r="E187" s="31">
        <v>3</v>
      </c>
      <c r="F187" s="31">
        <v>0</v>
      </c>
      <c r="G187" s="40">
        <v>0</v>
      </c>
      <c r="I187" s="31">
        <v>0</v>
      </c>
      <c r="J187" s="31">
        <v>0</v>
      </c>
      <c r="K187" s="40">
        <v>0</v>
      </c>
    </row>
    <row r="188" spans="1:11" x14ac:dyDescent="0.2">
      <c r="A188" t="s">
        <v>965</v>
      </c>
      <c r="B188" t="s">
        <v>1096</v>
      </c>
      <c r="C188">
        <v>331</v>
      </c>
      <c r="D188" s="33">
        <v>312300</v>
      </c>
      <c r="E188" s="31">
        <v>3</v>
      </c>
      <c r="F188" s="31">
        <v>1</v>
      </c>
      <c r="G188" s="40">
        <v>0.33333333333333331</v>
      </c>
      <c r="I188" s="31">
        <v>1</v>
      </c>
      <c r="J188" s="31">
        <v>1</v>
      </c>
      <c r="K188" s="40">
        <v>1</v>
      </c>
    </row>
    <row r="189" spans="1:11" x14ac:dyDescent="0.2">
      <c r="A189" t="s">
        <v>647</v>
      </c>
      <c r="B189" t="s">
        <v>421</v>
      </c>
      <c r="C189">
        <v>395</v>
      </c>
      <c r="D189" s="33">
        <v>127900</v>
      </c>
      <c r="E189" s="31">
        <v>1</v>
      </c>
      <c r="F189" s="31">
        <v>0</v>
      </c>
      <c r="G189" s="40">
        <v>0</v>
      </c>
      <c r="I189" s="31">
        <v>0</v>
      </c>
      <c r="J189" s="31">
        <v>0</v>
      </c>
      <c r="K189" s="40">
        <v>0</v>
      </c>
    </row>
    <row r="190" spans="1:11" x14ac:dyDescent="0.2">
      <c r="A190" t="s">
        <v>167</v>
      </c>
      <c r="B190" t="s">
        <v>127</v>
      </c>
      <c r="C190">
        <v>384</v>
      </c>
      <c r="D190" s="33">
        <v>180250</v>
      </c>
      <c r="E190" s="31">
        <v>4</v>
      </c>
      <c r="F190" s="31">
        <v>0</v>
      </c>
      <c r="G190" s="40">
        <v>0</v>
      </c>
      <c r="I190" s="31">
        <v>0</v>
      </c>
      <c r="J190" s="31">
        <v>0</v>
      </c>
      <c r="K190" s="40">
        <v>0</v>
      </c>
    </row>
    <row r="191" spans="1:11" x14ac:dyDescent="0.2">
      <c r="A191" t="s">
        <v>1008</v>
      </c>
      <c r="B191" t="s">
        <v>1258</v>
      </c>
      <c r="C191">
        <v>237</v>
      </c>
      <c r="D191" s="33">
        <v>665800</v>
      </c>
      <c r="E191" s="31">
        <v>4</v>
      </c>
      <c r="F191" s="31">
        <v>0</v>
      </c>
      <c r="G191" s="40">
        <v>0</v>
      </c>
      <c r="I191" s="31">
        <v>0</v>
      </c>
      <c r="J191" s="31">
        <v>0</v>
      </c>
      <c r="K191" s="40">
        <v>0</v>
      </c>
    </row>
    <row r="192" spans="1:11" x14ac:dyDescent="0.2">
      <c r="A192" t="s">
        <v>997</v>
      </c>
      <c r="B192" t="s">
        <v>1258</v>
      </c>
      <c r="C192">
        <v>58</v>
      </c>
      <c r="D192" s="33">
        <v>2925800</v>
      </c>
      <c r="E192" s="31">
        <v>17</v>
      </c>
      <c r="F192" s="31">
        <v>2</v>
      </c>
      <c r="G192" s="40">
        <v>0.11764705882352941</v>
      </c>
      <c r="I192" s="31">
        <v>1</v>
      </c>
      <c r="J192" s="31">
        <v>0</v>
      </c>
      <c r="K192" s="40">
        <v>0</v>
      </c>
    </row>
    <row r="193" spans="1:11" x14ac:dyDescent="0.2">
      <c r="A193" t="s">
        <v>998</v>
      </c>
      <c r="B193" t="s">
        <v>300</v>
      </c>
      <c r="C193">
        <v>27</v>
      </c>
      <c r="D193" s="33">
        <v>4356000</v>
      </c>
      <c r="E193" s="31">
        <v>18</v>
      </c>
      <c r="F193" s="31">
        <v>11</v>
      </c>
      <c r="G193" s="40">
        <v>0.61111111111111116</v>
      </c>
      <c r="I193" s="31">
        <v>0</v>
      </c>
      <c r="J193" s="31">
        <v>0</v>
      </c>
      <c r="K193" s="40">
        <v>0</v>
      </c>
    </row>
    <row r="194" spans="1:11" x14ac:dyDescent="0.2">
      <c r="A194" t="s">
        <v>1462</v>
      </c>
      <c r="B194" t="s">
        <v>1099</v>
      </c>
      <c r="C194">
        <v>403</v>
      </c>
      <c r="D194" s="33">
        <v>120360</v>
      </c>
      <c r="E194" s="31">
        <v>2</v>
      </c>
      <c r="F194" s="31">
        <v>0</v>
      </c>
      <c r="G194" s="40">
        <v>0</v>
      </c>
      <c r="I194" s="31">
        <v>0</v>
      </c>
      <c r="J194" s="31">
        <v>0</v>
      </c>
      <c r="K194" s="40">
        <v>0</v>
      </c>
    </row>
    <row r="195" spans="1:11" x14ac:dyDescent="0.2">
      <c r="A195" t="s">
        <v>1144</v>
      </c>
      <c r="B195" t="s">
        <v>666</v>
      </c>
      <c r="C195">
        <v>126</v>
      </c>
      <c r="D195" s="33">
        <v>1560500</v>
      </c>
      <c r="E195" s="31">
        <v>8</v>
      </c>
      <c r="F195" s="31">
        <v>2</v>
      </c>
      <c r="G195" s="40">
        <v>0.25</v>
      </c>
      <c r="I195" s="31">
        <v>1</v>
      </c>
      <c r="J195" s="31">
        <v>0</v>
      </c>
      <c r="K195" s="40">
        <v>0</v>
      </c>
    </row>
    <row r="196" spans="1:11" x14ac:dyDescent="0.2">
      <c r="A196" t="s">
        <v>804</v>
      </c>
      <c r="B196" t="s">
        <v>217</v>
      </c>
      <c r="C196">
        <v>284</v>
      </c>
      <c r="D196" s="33">
        <v>485400</v>
      </c>
      <c r="E196" s="31">
        <v>4</v>
      </c>
      <c r="F196" s="31">
        <v>2</v>
      </c>
      <c r="G196" s="40">
        <v>0.5</v>
      </c>
      <c r="I196" s="31">
        <v>1</v>
      </c>
      <c r="J196" s="31">
        <v>1</v>
      </c>
      <c r="K196" s="40">
        <v>1</v>
      </c>
    </row>
    <row r="197" spans="1:11" x14ac:dyDescent="0.2">
      <c r="A197" t="s">
        <v>742</v>
      </c>
      <c r="B197" t="s">
        <v>712</v>
      </c>
      <c r="C197">
        <v>105</v>
      </c>
      <c r="D197" s="33">
        <v>1817600</v>
      </c>
      <c r="E197" s="31">
        <v>13</v>
      </c>
      <c r="F197" s="31">
        <v>0</v>
      </c>
      <c r="G197" s="40">
        <v>0</v>
      </c>
      <c r="I197" s="31">
        <v>3</v>
      </c>
      <c r="J197" s="31">
        <v>0</v>
      </c>
      <c r="K197" s="40">
        <v>0</v>
      </c>
    </row>
    <row r="198" spans="1:11" x14ac:dyDescent="0.2">
      <c r="A198" t="s">
        <v>592</v>
      </c>
      <c r="B198" t="s">
        <v>1036</v>
      </c>
      <c r="C198">
        <v>319</v>
      </c>
      <c r="D198" s="33">
        <v>345900</v>
      </c>
      <c r="E198" s="31">
        <v>3</v>
      </c>
      <c r="F198" s="31">
        <v>0</v>
      </c>
      <c r="G198" s="40">
        <v>0</v>
      </c>
      <c r="I198" s="31">
        <v>0</v>
      </c>
      <c r="J198" s="31">
        <v>0</v>
      </c>
      <c r="K198" s="40">
        <v>0</v>
      </c>
    </row>
    <row r="199" spans="1:11" x14ac:dyDescent="0.2">
      <c r="A199" t="s">
        <v>1463</v>
      </c>
      <c r="B199" t="s">
        <v>729</v>
      </c>
      <c r="C199">
        <v>432</v>
      </c>
      <c r="D199" s="33">
        <v>38000</v>
      </c>
      <c r="E199" s="31">
        <v>1</v>
      </c>
      <c r="F199" s="31">
        <v>0</v>
      </c>
      <c r="G199" s="40">
        <v>0</v>
      </c>
      <c r="I199" s="31">
        <v>0</v>
      </c>
      <c r="J199" s="31">
        <v>0</v>
      </c>
      <c r="K199" s="40">
        <v>0</v>
      </c>
    </row>
    <row r="200" spans="1:11" x14ac:dyDescent="0.2">
      <c r="A200" t="s">
        <v>1464</v>
      </c>
      <c r="B200" t="s">
        <v>1099</v>
      </c>
      <c r="C200">
        <v>415</v>
      </c>
      <c r="D200" s="33">
        <v>90200</v>
      </c>
      <c r="E200" s="31">
        <v>2</v>
      </c>
      <c r="F200" s="31">
        <v>0</v>
      </c>
      <c r="G200" s="40">
        <v>0</v>
      </c>
      <c r="I200" s="31">
        <v>0</v>
      </c>
      <c r="J200" s="31">
        <v>0</v>
      </c>
      <c r="K200" s="40">
        <v>0</v>
      </c>
    </row>
    <row r="201" spans="1:11" x14ac:dyDescent="0.2">
      <c r="A201" t="s">
        <v>966</v>
      </c>
      <c r="B201" t="s">
        <v>1099</v>
      </c>
      <c r="C201">
        <v>409</v>
      </c>
      <c r="D201" s="33">
        <v>107100</v>
      </c>
      <c r="E201" s="31">
        <v>1</v>
      </c>
      <c r="F201" s="31">
        <v>1</v>
      </c>
      <c r="G201" s="40">
        <v>1</v>
      </c>
      <c r="I201" s="31">
        <v>0</v>
      </c>
      <c r="J201" s="31">
        <v>0</v>
      </c>
      <c r="K201" s="40">
        <v>0</v>
      </c>
    </row>
    <row r="202" spans="1:11" x14ac:dyDescent="0.2">
      <c r="A202" t="s">
        <v>1339</v>
      </c>
      <c r="B202" t="s">
        <v>127</v>
      </c>
      <c r="C202">
        <v>245</v>
      </c>
      <c r="D202" s="33">
        <v>635830</v>
      </c>
      <c r="E202" s="31">
        <v>2</v>
      </c>
      <c r="F202" s="31">
        <v>0</v>
      </c>
      <c r="G202" s="40">
        <v>0</v>
      </c>
      <c r="I202" s="31">
        <v>0</v>
      </c>
      <c r="J202" s="31">
        <v>0</v>
      </c>
      <c r="K202" s="40">
        <v>0</v>
      </c>
    </row>
    <row r="203" spans="1:11" x14ac:dyDescent="0.2">
      <c r="A203" t="s">
        <v>743</v>
      </c>
      <c r="B203" t="s">
        <v>1302</v>
      </c>
      <c r="C203">
        <v>345</v>
      </c>
      <c r="D203" s="33">
        <v>264036</v>
      </c>
      <c r="E203" s="31">
        <v>6</v>
      </c>
      <c r="F203" s="31">
        <v>0</v>
      </c>
      <c r="G203" s="40">
        <v>0</v>
      </c>
      <c r="I203" s="31">
        <v>1</v>
      </c>
      <c r="J203" s="31">
        <v>0</v>
      </c>
      <c r="K203" s="40">
        <v>0</v>
      </c>
    </row>
    <row r="204" spans="1:11" x14ac:dyDescent="0.2">
      <c r="A204" t="s">
        <v>1026</v>
      </c>
      <c r="B204" t="s">
        <v>5</v>
      </c>
      <c r="C204">
        <v>66</v>
      </c>
      <c r="D204" s="33">
        <v>2675550</v>
      </c>
      <c r="E204" s="31">
        <v>15</v>
      </c>
      <c r="F204" s="31">
        <v>0</v>
      </c>
      <c r="G204" s="40">
        <v>0</v>
      </c>
      <c r="I204" s="31">
        <v>3</v>
      </c>
      <c r="J204" s="31">
        <v>0</v>
      </c>
      <c r="K204" s="40">
        <v>0</v>
      </c>
    </row>
    <row r="205" spans="1:11" x14ac:dyDescent="0.2">
      <c r="A205" t="s">
        <v>593</v>
      </c>
      <c r="B205" t="s">
        <v>981</v>
      </c>
      <c r="C205">
        <v>24</v>
      </c>
      <c r="D205" s="33">
        <v>4986600</v>
      </c>
      <c r="E205" s="31">
        <v>33</v>
      </c>
      <c r="F205" s="31">
        <v>4</v>
      </c>
      <c r="G205" s="40">
        <v>0.12121212121212122</v>
      </c>
      <c r="I205" s="31">
        <v>2</v>
      </c>
      <c r="J205" s="31">
        <v>0</v>
      </c>
      <c r="K205" s="40">
        <v>0</v>
      </c>
    </row>
    <row r="206" spans="1:11" x14ac:dyDescent="0.2">
      <c r="A206" t="s">
        <v>744</v>
      </c>
      <c r="B206" t="s">
        <v>536</v>
      </c>
      <c r="C206">
        <v>264</v>
      </c>
      <c r="D206" s="33">
        <v>566350</v>
      </c>
      <c r="E206" s="31">
        <v>7</v>
      </c>
      <c r="F206" s="31">
        <v>0</v>
      </c>
      <c r="G206" s="40">
        <v>0</v>
      </c>
      <c r="I206" s="31">
        <v>0</v>
      </c>
      <c r="J206" s="31">
        <v>0</v>
      </c>
      <c r="K206" s="40">
        <v>0</v>
      </c>
    </row>
    <row r="207" spans="1:11" x14ac:dyDescent="0.2">
      <c r="A207" t="s">
        <v>806</v>
      </c>
      <c r="B207" t="s">
        <v>1258</v>
      </c>
      <c r="C207">
        <v>186</v>
      </c>
      <c r="D207" s="33">
        <v>1003000</v>
      </c>
      <c r="E207" s="31">
        <v>7</v>
      </c>
      <c r="F207" s="31">
        <v>1</v>
      </c>
      <c r="G207" s="40">
        <v>0.14285714285714285</v>
      </c>
      <c r="I207" s="31">
        <v>0</v>
      </c>
      <c r="J207" s="31">
        <v>0</v>
      </c>
      <c r="K207" s="40">
        <v>0</v>
      </c>
    </row>
    <row r="208" spans="1:11" x14ac:dyDescent="0.2">
      <c r="A208" t="s">
        <v>807</v>
      </c>
      <c r="B208" t="s">
        <v>1258</v>
      </c>
      <c r="C208">
        <v>248</v>
      </c>
      <c r="D208" s="33">
        <v>618500</v>
      </c>
      <c r="E208" s="31">
        <v>5</v>
      </c>
      <c r="F208" s="31">
        <v>0</v>
      </c>
      <c r="G208" s="40">
        <v>0</v>
      </c>
      <c r="I208" s="31">
        <v>2</v>
      </c>
      <c r="J208" s="31">
        <v>0</v>
      </c>
      <c r="K208" s="40">
        <v>0</v>
      </c>
    </row>
    <row r="209" spans="1:11" x14ac:dyDescent="0.2">
      <c r="A209" t="s">
        <v>620</v>
      </c>
      <c r="B209" t="s">
        <v>300</v>
      </c>
      <c r="C209">
        <v>154</v>
      </c>
      <c r="D209" s="33">
        <v>1330000</v>
      </c>
      <c r="E209" s="31">
        <v>5</v>
      </c>
      <c r="F209" s="31">
        <v>1</v>
      </c>
      <c r="G209" s="40">
        <v>0.2</v>
      </c>
      <c r="I209" s="31">
        <v>0</v>
      </c>
      <c r="J209" s="31">
        <v>0</v>
      </c>
      <c r="K209" s="40">
        <v>0</v>
      </c>
    </row>
    <row r="210" spans="1:11" x14ac:dyDescent="0.2">
      <c r="A210" t="s">
        <v>868</v>
      </c>
      <c r="B210" t="s">
        <v>372</v>
      </c>
      <c r="C210">
        <v>367</v>
      </c>
      <c r="D210" s="33">
        <v>217500</v>
      </c>
      <c r="E210" s="31">
        <v>1</v>
      </c>
      <c r="F210" s="31">
        <v>0</v>
      </c>
      <c r="G210" s="40">
        <v>0</v>
      </c>
      <c r="I210" s="31">
        <v>0</v>
      </c>
      <c r="J210" s="31">
        <v>0</v>
      </c>
      <c r="K210" s="40">
        <v>0</v>
      </c>
    </row>
    <row r="211" spans="1:11" x14ac:dyDescent="0.2">
      <c r="A211" t="s">
        <v>695</v>
      </c>
      <c r="B211" t="s">
        <v>1100</v>
      </c>
      <c r="C211">
        <v>121</v>
      </c>
      <c r="D211" s="33">
        <v>1636250</v>
      </c>
      <c r="E211" s="31">
        <v>6</v>
      </c>
      <c r="F211" s="31">
        <v>3</v>
      </c>
      <c r="G211" s="40">
        <v>0.5</v>
      </c>
      <c r="I211" s="31">
        <v>0</v>
      </c>
      <c r="J211" s="31">
        <v>0</v>
      </c>
      <c r="K211" s="40">
        <v>0</v>
      </c>
    </row>
    <row r="212" spans="1:11" x14ac:dyDescent="0.2">
      <c r="A212" t="s">
        <v>594</v>
      </c>
      <c r="B212" t="s">
        <v>304</v>
      </c>
      <c r="C212">
        <v>176</v>
      </c>
      <c r="D212" s="33">
        <v>1096100</v>
      </c>
      <c r="E212" s="31">
        <v>5</v>
      </c>
      <c r="F212" s="31">
        <v>0</v>
      </c>
      <c r="G212" s="40">
        <v>0</v>
      </c>
      <c r="I212" s="31">
        <v>1</v>
      </c>
      <c r="J212" s="31">
        <v>0</v>
      </c>
      <c r="K212" s="40">
        <v>0</v>
      </c>
    </row>
    <row r="213" spans="1:11" x14ac:dyDescent="0.2">
      <c r="A213" t="s">
        <v>626</v>
      </c>
      <c r="B213" t="s">
        <v>63</v>
      </c>
      <c r="C213">
        <v>327</v>
      </c>
      <c r="D213" s="33">
        <v>322000</v>
      </c>
      <c r="E213" s="31">
        <v>3</v>
      </c>
      <c r="F213" s="31">
        <v>1</v>
      </c>
      <c r="G213" s="40">
        <v>0.33333333333333331</v>
      </c>
      <c r="I213" s="31">
        <v>1</v>
      </c>
      <c r="J213" s="31">
        <v>0</v>
      </c>
      <c r="K213" s="40">
        <v>0</v>
      </c>
    </row>
    <row r="214" spans="1:11" x14ac:dyDescent="0.2">
      <c r="A214" t="s">
        <v>808</v>
      </c>
      <c r="B214" t="s">
        <v>1100</v>
      </c>
      <c r="C214">
        <v>407</v>
      </c>
      <c r="D214" s="33">
        <v>111000</v>
      </c>
      <c r="E214" s="31">
        <v>2</v>
      </c>
      <c r="F214" s="31">
        <v>0</v>
      </c>
      <c r="G214" s="40">
        <v>0</v>
      </c>
      <c r="I214" s="31">
        <v>0</v>
      </c>
      <c r="J214" s="31">
        <v>0</v>
      </c>
      <c r="K214" s="40">
        <v>0</v>
      </c>
    </row>
    <row r="215" spans="1:11" x14ac:dyDescent="0.2">
      <c r="A215" t="s">
        <v>809</v>
      </c>
      <c r="B215" t="s">
        <v>991</v>
      </c>
      <c r="C215">
        <v>313</v>
      </c>
      <c r="D215" s="33">
        <v>371455</v>
      </c>
      <c r="E215" s="31">
        <v>6</v>
      </c>
      <c r="F215" s="31">
        <v>0</v>
      </c>
      <c r="G215" s="40">
        <v>0</v>
      </c>
      <c r="I215" s="31">
        <v>1</v>
      </c>
      <c r="J215" s="31">
        <v>0</v>
      </c>
      <c r="K215" s="40">
        <v>0</v>
      </c>
    </row>
    <row r="216" spans="1:11" x14ac:dyDescent="0.2">
      <c r="A216" t="s">
        <v>810</v>
      </c>
      <c r="B216" t="s">
        <v>711</v>
      </c>
      <c r="C216">
        <v>252</v>
      </c>
      <c r="D216" s="33">
        <v>596160</v>
      </c>
      <c r="E216" s="31">
        <v>9</v>
      </c>
      <c r="F216" s="31">
        <v>1</v>
      </c>
      <c r="G216" s="40">
        <v>0.1111111111111111</v>
      </c>
      <c r="I216" s="31">
        <v>0</v>
      </c>
      <c r="J216" s="31">
        <v>0</v>
      </c>
      <c r="K216" s="40">
        <v>0</v>
      </c>
    </row>
    <row r="217" spans="1:11" x14ac:dyDescent="0.2">
      <c r="A217" t="s">
        <v>811</v>
      </c>
      <c r="B217" t="s">
        <v>300</v>
      </c>
      <c r="C217">
        <v>94</v>
      </c>
      <c r="D217" s="33">
        <v>2011330</v>
      </c>
      <c r="E217" s="31">
        <v>12</v>
      </c>
      <c r="F217" s="31">
        <v>1</v>
      </c>
      <c r="G217" s="40">
        <v>8.3333333333333329E-2</v>
      </c>
      <c r="I217" s="31">
        <v>1</v>
      </c>
      <c r="J217" s="31">
        <v>0</v>
      </c>
      <c r="K217" s="40">
        <v>0</v>
      </c>
    </row>
    <row r="218" spans="1:11" x14ac:dyDescent="0.2">
      <c r="A218" t="s">
        <v>895</v>
      </c>
      <c r="B218" t="s">
        <v>854</v>
      </c>
      <c r="C218">
        <v>170</v>
      </c>
      <c r="D218" s="33">
        <v>1128350</v>
      </c>
      <c r="E218" s="31">
        <v>7</v>
      </c>
      <c r="F218" s="31">
        <v>1</v>
      </c>
      <c r="G218" s="40">
        <v>0.14285714285714285</v>
      </c>
      <c r="I218" s="31">
        <v>0</v>
      </c>
      <c r="J218" s="31">
        <v>0</v>
      </c>
      <c r="K218" s="40">
        <v>0</v>
      </c>
    </row>
    <row r="219" spans="1:11" x14ac:dyDescent="0.2">
      <c r="A219" t="s">
        <v>670</v>
      </c>
      <c r="B219" t="s">
        <v>1099</v>
      </c>
      <c r="C219">
        <v>194</v>
      </c>
      <c r="D219" s="33">
        <v>952500</v>
      </c>
      <c r="E219" s="31">
        <v>4</v>
      </c>
      <c r="F219" s="31">
        <v>1</v>
      </c>
      <c r="G219" s="40">
        <v>0.25</v>
      </c>
      <c r="I219" s="31">
        <v>0</v>
      </c>
      <c r="J219" s="31">
        <v>0</v>
      </c>
      <c r="K219" s="40">
        <v>0</v>
      </c>
    </row>
    <row r="220" spans="1:11" x14ac:dyDescent="0.2">
      <c r="A220" t="s">
        <v>896</v>
      </c>
      <c r="B220" t="s">
        <v>300</v>
      </c>
      <c r="C220">
        <v>55</v>
      </c>
      <c r="D220" s="33">
        <v>2983250</v>
      </c>
      <c r="E220" s="31">
        <v>20</v>
      </c>
      <c r="F220" s="31">
        <v>7</v>
      </c>
      <c r="G220" s="40">
        <v>0.35</v>
      </c>
      <c r="I220" s="31">
        <v>3</v>
      </c>
      <c r="J220" s="31">
        <v>0</v>
      </c>
      <c r="K220" s="40">
        <v>0</v>
      </c>
    </row>
    <row r="221" spans="1:11" x14ac:dyDescent="0.2">
      <c r="A221" t="s">
        <v>1009</v>
      </c>
      <c r="B221" t="s">
        <v>554</v>
      </c>
      <c r="C221">
        <v>365</v>
      </c>
      <c r="D221" s="33">
        <v>218520</v>
      </c>
      <c r="E221" s="31">
        <v>4</v>
      </c>
      <c r="F221" s="31">
        <v>0</v>
      </c>
      <c r="G221" s="40">
        <v>0</v>
      </c>
      <c r="I221" s="31">
        <v>0</v>
      </c>
      <c r="J221" s="31">
        <v>0</v>
      </c>
      <c r="K221" s="40">
        <v>0</v>
      </c>
    </row>
    <row r="222" spans="1:11" x14ac:dyDescent="0.2">
      <c r="A222" t="s">
        <v>1355</v>
      </c>
      <c r="B222" t="s">
        <v>1258</v>
      </c>
      <c r="C222">
        <v>276</v>
      </c>
      <c r="D222" s="33">
        <v>527900</v>
      </c>
      <c r="E222" s="31">
        <v>5</v>
      </c>
      <c r="F222" s="31">
        <v>0</v>
      </c>
      <c r="G222" s="40">
        <v>0</v>
      </c>
      <c r="I222" s="31">
        <v>0</v>
      </c>
      <c r="J222" s="31">
        <v>0</v>
      </c>
      <c r="K222" s="40">
        <v>0</v>
      </c>
    </row>
    <row r="223" spans="1:11" x14ac:dyDescent="0.2">
      <c r="A223" t="s">
        <v>671</v>
      </c>
      <c r="B223" t="s">
        <v>411</v>
      </c>
      <c r="C223">
        <v>219</v>
      </c>
      <c r="D223" s="33">
        <v>779000</v>
      </c>
      <c r="E223" s="31">
        <v>5</v>
      </c>
      <c r="F223" s="31">
        <v>0</v>
      </c>
      <c r="G223" s="40">
        <v>0</v>
      </c>
      <c r="I223" s="31">
        <v>0</v>
      </c>
      <c r="J223" s="31">
        <v>0</v>
      </c>
      <c r="K223" s="40">
        <v>0</v>
      </c>
    </row>
    <row r="224" spans="1:11" x14ac:dyDescent="0.2">
      <c r="A224" t="s">
        <v>1062</v>
      </c>
      <c r="B224" t="s">
        <v>1036</v>
      </c>
      <c r="C224">
        <v>100</v>
      </c>
      <c r="D224" s="33">
        <v>1840600</v>
      </c>
      <c r="E224" s="31">
        <v>10</v>
      </c>
      <c r="F224" s="31">
        <v>2</v>
      </c>
      <c r="G224" s="40">
        <v>0.2</v>
      </c>
      <c r="I224" s="31">
        <v>0</v>
      </c>
      <c r="J224" s="31">
        <v>0</v>
      </c>
      <c r="K224" s="40">
        <v>0</v>
      </c>
    </row>
    <row r="225" spans="1:11" x14ac:dyDescent="0.2">
      <c r="A225" t="s">
        <v>897</v>
      </c>
      <c r="B225" t="s">
        <v>1258</v>
      </c>
      <c r="C225">
        <v>175</v>
      </c>
      <c r="D225" s="33">
        <v>1102000</v>
      </c>
      <c r="E225" s="31">
        <v>9</v>
      </c>
      <c r="F225" s="31">
        <v>0</v>
      </c>
      <c r="G225" s="40">
        <v>0</v>
      </c>
      <c r="I225" s="31">
        <v>0</v>
      </c>
      <c r="J225" s="31">
        <v>0</v>
      </c>
      <c r="K225" s="40">
        <v>0</v>
      </c>
    </row>
    <row r="226" spans="1:11" x14ac:dyDescent="0.2">
      <c r="A226" t="s">
        <v>595</v>
      </c>
      <c r="B226" t="s">
        <v>1036</v>
      </c>
      <c r="C226">
        <v>139</v>
      </c>
      <c r="D226" s="33">
        <v>1467000</v>
      </c>
      <c r="E226" s="31">
        <v>8</v>
      </c>
      <c r="F226" s="31">
        <v>2</v>
      </c>
      <c r="G226" s="40">
        <v>0.25</v>
      </c>
      <c r="I226" s="31">
        <v>0</v>
      </c>
      <c r="J226" s="31">
        <v>0</v>
      </c>
      <c r="K226" s="40">
        <v>0</v>
      </c>
    </row>
    <row r="227" spans="1:11" x14ac:dyDescent="0.2">
      <c r="A227" t="s">
        <v>1027</v>
      </c>
      <c r="B227" t="s">
        <v>1099</v>
      </c>
      <c r="C227">
        <v>381</v>
      </c>
      <c r="D227" s="33">
        <v>187500</v>
      </c>
      <c r="E227" s="31">
        <v>2</v>
      </c>
      <c r="F227" s="31">
        <v>0</v>
      </c>
      <c r="G227" s="40">
        <v>0</v>
      </c>
      <c r="I227" s="31">
        <v>0</v>
      </c>
      <c r="J227" s="31">
        <v>0</v>
      </c>
      <c r="K227" s="40">
        <v>0</v>
      </c>
    </row>
    <row r="228" spans="1:11" x14ac:dyDescent="0.2">
      <c r="A228" t="s">
        <v>898</v>
      </c>
      <c r="B228" t="s">
        <v>1258</v>
      </c>
      <c r="C228">
        <v>75</v>
      </c>
      <c r="D228" s="33">
        <v>2436020</v>
      </c>
      <c r="E228" s="31">
        <v>14</v>
      </c>
      <c r="F228" s="31">
        <v>2</v>
      </c>
      <c r="G228" s="40">
        <v>0.14285714285714285</v>
      </c>
      <c r="I228" s="31">
        <v>0</v>
      </c>
      <c r="J228" s="31">
        <v>0</v>
      </c>
      <c r="K228" s="40">
        <v>0</v>
      </c>
    </row>
    <row r="229" spans="1:11" x14ac:dyDescent="0.2">
      <c r="A229" t="s">
        <v>388</v>
      </c>
      <c r="B229" t="s">
        <v>542</v>
      </c>
      <c r="C229">
        <v>34</v>
      </c>
      <c r="D229" s="33">
        <v>3652400</v>
      </c>
      <c r="E229" s="31">
        <v>22</v>
      </c>
      <c r="F229" s="31">
        <v>4</v>
      </c>
      <c r="G229" s="40">
        <v>0.18181818181818182</v>
      </c>
      <c r="I229" s="31">
        <v>1</v>
      </c>
      <c r="J229" s="31">
        <v>0</v>
      </c>
      <c r="K229" s="40">
        <v>0</v>
      </c>
    </row>
    <row r="230" spans="1:11" x14ac:dyDescent="0.2">
      <c r="A230" t="s">
        <v>627</v>
      </c>
      <c r="B230" t="s">
        <v>1036</v>
      </c>
      <c r="C230">
        <v>301</v>
      </c>
      <c r="D230" s="33">
        <v>436400</v>
      </c>
      <c r="E230" s="31">
        <v>4</v>
      </c>
      <c r="F230" s="31">
        <v>1</v>
      </c>
      <c r="G230" s="40">
        <v>0.25</v>
      </c>
      <c r="I230" s="31">
        <v>0</v>
      </c>
      <c r="J230" s="31">
        <v>0</v>
      </c>
      <c r="K230" s="40">
        <v>0</v>
      </c>
    </row>
    <row r="231" spans="1:11" x14ac:dyDescent="0.2">
      <c r="A231" t="s">
        <v>900</v>
      </c>
      <c r="B231" t="s">
        <v>1036</v>
      </c>
      <c r="C231">
        <v>42</v>
      </c>
      <c r="D231" s="33">
        <v>3359162</v>
      </c>
      <c r="E231" s="31">
        <v>24</v>
      </c>
      <c r="F231" s="31">
        <v>2</v>
      </c>
      <c r="G231" s="40">
        <v>8.3333333333333329E-2</v>
      </c>
      <c r="I231" s="31">
        <v>1</v>
      </c>
      <c r="J231" s="31">
        <v>0</v>
      </c>
      <c r="K231" s="40">
        <v>0</v>
      </c>
    </row>
    <row r="232" spans="1:11" x14ac:dyDescent="0.2">
      <c r="A232" t="s">
        <v>1356</v>
      </c>
      <c r="B232" t="s">
        <v>768</v>
      </c>
      <c r="C232">
        <v>275</v>
      </c>
      <c r="D232" s="33">
        <v>532100</v>
      </c>
      <c r="E232" s="31">
        <v>3</v>
      </c>
      <c r="F232" s="31">
        <v>1</v>
      </c>
      <c r="G232" s="40">
        <v>0.33333333333333331</v>
      </c>
      <c r="I232" s="31">
        <v>0</v>
      </c>
      <c r="J232" s="31">
        <v>0</v>
      </c>
      <c r="K232" s="40">
        <v>0</v>
      </c>
    </row>
    <row r="233" spans="1:11" x14ac:dyDescent="0.2">
      <c r="A233" t="s">
        <v>650</v>
      </c>
      <c r="B233" t="s">
        <v>1100</v>
      </c>
      <c r="C233">
        <v>311</v>
      </c>
      <c r="D233" s="33">
        <v>386000</v>
      </c>
      <c r="E233" s="31">
        <v>3</v>
      </c>
      <c r="F233" s="31">
        <v>3</v>
      </c>
      <c r="G233" s="40">
        <v>1</v>
      </c>
      <c r="I233" s="31">
        <v>0</v>
      </c>
      <c r="J233" s="31">
        <v>0</v>
      </c>
      <c r="K233" s="40">
        <v>0</v>
      </c>
    </row>
    <row r="234" spans="1:11" x14ac:dyDescent="0.2">
      <c r="A234" t="s">
        <v>435</v>
      </c>
      <c r="B234" t="s">
        <v>300</v>
      </c>
      <c r="C234">
        <v>247</v>
      </c>
      <c r="D234" s="33">
        <v>633000</v>
      </c>
      <c r="E234" s="31">
        <v>5</v>
      </c>
      <c r="F234" s="31">
        <v>1</v>
      </c>
      <c r="G234" s="40">
        <v>0.2</v>
      </c>
      <c r="I234" s="31">
        <v>0</v>
      </c>
      <c r="J234" s="31">
        <v>0</v>
      </c>
      <c r="K234" s="40">
        <v>0</v>
      </c>
    </row>
    <row r="235" spans="1:11" x14ac:dyDescent="0.2">
      <c r="A235" t="s">
        <v>746</v>
      </c>
      <c r="B235" t="s">
        <v>1100</v>
      </c>
      <c r="C235">
        <v>171</v>
      </c>
      <c r="D235" s="33">
        <v>1125500</v>
      </c>
      <c r="E235" s="31">
        <v>3</v>
      </c>
      <c r="F235" s="31">
        <v>3</v>
      </c>
      <c r="G235" s="40">
        <v>1</v>
      </c>
      <c r="I235" s="31">
        <v>0</v>
      </c>
      <c r="J235" s="31">
        <v>0</v>
      </c>
      <c r="K235" s="40">
        <v>0</v>
      </c>
    </row>
    <row r="236" spans="1:11" x14ac:dyDescent="0.2">
      <c r="A236" t="s">
        <v>170</v>
      </c>
      <c r="B236" t="s">
        <v>1258</v>
      </c>
      <c r="C236">
        <v>286</v>
      </c>
      <c r="D236" s="33">
        <v>476500</v>
      </c>
      <c r="E236" s="31">
        <v>5</v>
      </c>
      <c r="F236" s="31">
        <v>0</v>
      </c>
      <c r="G236" s="40">
        <v>0</v>
      </c>
      <c r="I236" s="31">
        <v>0</v>
      </c>
      <c r="J236" s="31">
        <v>0</v>
      </c>
      <c r="K236" s="40">
        <v>0</v>
      </c>
    </row>
    <row r="237" spans="1:11" x14ac:dyDescent="0.2">
      <c r="A237" t="s">
        <v>901</v>
      </c>
      <c r="B237" t="s">
        <v>300</v>
      </c>
      <c r="C237">
        <v>31</v>
      </c>
      <c r="D237" s="33">
        <v>3905050</v>
      </c>
      <c r="E237" s="31">
        <v>27</v>
      </c>
      <c r="F237" s="31">
        <v>8</v>
      </c>
      <c r="G237" s="40">
        <v>0.29629629629629628</v>
      </c>
      <c r="I237" s="31">
        <v>2</v>
      </c>
      <c r="J237" s="31">
        <v>2</v>
      </c>
      <c r="K237" s="40">
        <v>1</v>
      </c>
    </row>
    <row r="238" spans="1:11" x14ac:dyDescent="0.2">
      <c r="A238" t="s">
        <v>902</v>
      </c>
      <c r="B238" t="s">
        <v>712</v>
      </c>
      <c r="C238">
        <v>45</v>
      </c>
      <c r="D238" s="33">
        <v>3269050</v>
      </c>
      <c r="E238" s="31">
        <v>21</v>
      </c>
      <c r="F238" s="31">
        <v>2</v>
      </c>
      <c r="G238" s="40">
        <v>9.5238095238095233E-2</v>
      </c>
      <c r="I238" s="31">
        <v>2</v>
      </c>
      <c r="J238" s="31">
        <v>0</v>
      </c>
      <c r="K238" s="40">
        <v>0</v>
      </c>
    </row>
    <row r="239" spans="1:11" x14ac:dyDescent="0.2">
      <c r="A239" t="s">
        <v>696</v>
      </c>
      <c r="B239" t="s">
        <v>540</v>
      </c>
      <c r="C239">
        <v>216</v>
      </c>
      <c r="D239" s="33">
        <v>790000</v>
      </c>
      <c r="E239" s="31">
        <v>9</v>
      </c>
      <c r="F239" s="31">
        <v>1</v>
      </c>
      <c r="G239" s="40">
        <v>0.1111111111111111</v>
      </c>
      <c r="I239" s="31">
        <v>2</v>
      </c>
      <c r="J239" s="31">
        <v>0</v>
      </c>
      <c r="K239" s="40">
        <v>0</v>
      </c>
    </row>
    <row r="240" spans="1:11" x14ac:dyDescent="0.2">
      <c r="A240" t="s">
        <v>903</v>
      </c>
      <c r="B240" t="s">
        <v>1100</v>
      </c>
      <c r="C240">
        <v>388</v>
      </c>
      <c r="D240" s="33">
        <v>165000</v>
      </c>
      <c r="E240" s="31">
        <v>1</v>
      </c>
      <c r="F240" s="31">
        <v>0</v>
      </c>
      <c r="G240" s="40">
        <v>0</v>
      </c>
      <c r="I240" s="31">
        <v>0</v>
      </c>
      <c r="J240" s="31">
        <v>0</v>
      </c>
      <c r="K240" s="40">
        <v>0</v>
      </c>
    </row>
    <row r="241" spans="1:11" x14ac:dyDescent="0.2">
      <c r="A241" t="s">
        <v>904</v>
      </c>
      <c r="B241" t="s">
        <v>52</v>
      </c>
      <c r="C241">
        <v>236</v>
      </c>
      <c r="D241" s="33">
        <v>666350</v>
      </c>
      <c r="E241" s="31">
        <v>5</v>
      </c>
      <c r="F241" s="31">
        <v>0</v>
      </c>
      <c r="G241" s="40">
        <v>0</v>
      </c>
      <c r="I241" s="31">
        <v>3</v>
      </c>
      <c r="J241" s="31">
        <v>0</v>
      </c>
      <c r="K241" s="40">
        <v>0</v>
      </c>
    </row>
    <row r="242" spans="1:11" x14ac:dyDescent="0.2">
      <c r="A242" t="s">
        <v>1357</v>
      </c>
      <c r="B242" t="s">
        <v>768</v>
      </c>
      <c r="C242">
        <v>239</v>
      </c>
      <c r="D242" s="33">
        <v>651454</v>
      </c>
      <c r="E242" s="31">
        <v>3</v>
      </c>
      <c r="F242" s="31">
        <v>0</v>
      </c>
      <c r="G242" s="40">
        <v>0</v>
      </c>
      <c r="I242" s="31">
        <v>0</v>
      </c>
      <c r="J242" s="31">
        <v>0</v>
      </c>
      <c r="K242" s="40">
        <v>0</v>
      </c>
    </row>
    <row r="243" spans="1:11" x14ac:dyDescent="0.2">
      <c r="A243" t="s">
        <v>1028</v>
      </c>
      <c r="B243" t="s">
        <v>116</v>
      </c>
      <c r="C243">
        <v>332</v>
      </c>
      <c r="D243" s="33">
        <v>310750</v>
      </c>
      <c r="E243" s="31">
        <v>3</v>
      </c>
      <c r="F243" s="31">
        <v>3</v>
      </c>
      <c r="G243" s="40">
        <v>1</v>
      </c>
      <c r="I243" s="31">
        <v>0</v>
      </c>
      <c r="J243" s="31">
        <v>0</v>
      </c>
      <c r="K243" s="40">
        <v>0</v>
      </c>
    </row>
    <row r="244" spans="1:11" x14ac:dyDescent="0.2">
      <c r="A244" t="s">
        <v>436</v>
      </c>
      <c r="B244" t="s">
        <v>1099</v>
      </c>
      <c r="C244">
        <v>435</v>
      </c>
      <c r="D244" s="33">
        <v>30700</v>
      </c>
      <c r="E244" s="31">
        <v>1</v>
      </c>
      <c r="F244" s="31">
        <v>0</v>
      </c>
      <c r="G244" s="40">
        <v>0</v>
      </c>
      <c r="I244" s="31">
        <v>0</v>
      </c>
      <c r="J244" s="31">
        <v>0</v>
      </c>
      <c r="K244" s="40">
        <v>0</v>
      </c>
    </row>
    <row r="245" spans="1:11" x14ac:dyDescent="0.2">
      <c r="A245" t="s">
        <v>905</v>
      </c>
      <c r="B245" t="s">
        <v>536</v>
      </c>
      <c r="C245">
        <v>72</v>
      </c>
      <c r="D245" s="33">
        <v>2545250</v>
      </c>
      <c r="E245" s="31">
        <v>19</v>
      </c>
      <c r="F245" s="31">
        <v>0</v>
      </c>
      <c r="G245" s="40">
        <v>0</v>
      </c>
      <c r="I245" s="31">
        <v>6</v>
      </c>
      <c r="J245" s="31">
        <v>0</v>
      </c>
      <c r="K245" s="40">
        <v>0</v>
      </c>
    </row>
    <row r="246" spans="1:11" x14ac:dyDescent="0.2">
      <c r="A246" t="s">
        <v>596</v>
      </c>
      <c r="B246" t="s">
        <v>196</v>
      </c>
      <c r="C246">
        <v>168</v>
      </c>
      <c r="D246" s="33">
        <v>1141000</v>
      </c>
      <c r="E246" s="31">
        <v>11</v>
      </c>
      <c r="F246" s="31">
        <v>0</v>
      </c>
      <c r="G246" s="40">
        <v>0</v>
      </c>
      <c r="I246" s="31">
        <v>2</v>
      </c>
      <c r="J246" s="31">
        <v>0</v>
      </c>
      <c r="K246" s="40">
        <v>0</v>
      </c>
    </row>
    <row r="247" spans="1:11" x14ac:dyDescent="0.2">
      <c r="A247" t="s">
        <v>858</v>
      </c>
      <c r="B247" t="s">
        <v>542</v>
      </c>
      <c r="C247">
        <v>142</v>
      </c>
      <c r="D247" s="33">
        <v>1462680</v>
      </c>
      <c r="E247" s="31">
        <v>10</v>
      </c>
      <c r="F247" s="31">
        <v>1</v>
      </c>
      <c r="G247" s="40">
        <v>0.1</v>
      </c>
      <c r="I247" s="31">
        <v>0</v>
      </c>
      <c r="J247" s="31">
        <v>0</v>
      </c>
      <c r="K247" s="40">
        <v>0</v>
      </c>
    </row>
    <row r="248" spans="1:11" x14ac:dyDescent="0.2">
      <c r="A248" t="s">
        <v>1120</v>
      </c>
      <c r="B248" t="s">
        <v>1100</v>
      </c>
      <c r="C248">
        <v>35</v>
      </c>
      <c r="D248" s="33">
        <v>3636900</v>
      </c>
      <c r="E248" s="31">
        <v>24</v>
      </c>
      <c r="F248" s="31">
        <v>10</v>
      </c>
      <c r="G248" s="40">
        <v>0.41666666666666669</v>
      </c>
      <c r="I248" s="31">
        <v>2</v>
      </c>
      <c r="J248" s="31">
        <v>2</v>
      </c>
      <c r="K248" s="40">
        <v>1</v>
      </c>
    </row>
    <row r="249" spans="1:11" x14ac:dyDescent="0.2">
      <c r="A249" t="s">
        <v>1121</v>
      </c>
      <c r="B249" t="s">
        <v>300</v>
      </c>
      <c r="C249">
        <v>130</v>
      </c>
      <c r="D249" s="33">
        <v>1537450</v>
      </c>
      <c r="E249" s="31">
        <v>11</v>
      </c>
      <c r="F249" s="31">
        <v>3</v>
      </c>
      <c r="G249" s="40">
        <v>0.27272727272727271</v>
      </c>
      <c r="I249" s="31">
        <v>1</v>
      </c>
      <c r="J249" s="31">
        <v>1</v>
      </c>
      <c r="K249" s="40">
        <v>1</v>
      </c>
    </row>
    <row r="250" spans="1:11" x14ac:dyDescent="0.2">
      <c r="A250" t="s">
        <v>597</v>
      </c>
      <c r="B250" t="s">
        <v>721</v>
      </c>
      <c r="C250">
        <v>421</v>
      </c>
      <c r="D250" s="33">
        <v>72500</v>
      </c>
      <c r="E250" s="31">
        <v>1</v>
      </c>
      <c r="F250" s="31">
        <v>0</v>
      </c>
      <c r="G250" s="40">
        <v>0</v>
      </c>
      <c r="I250" s="31">
        <v>0</v>
      </c>
      <c r="J250" s="31">
        <v>0</v>
      </c>
      <c r="K250" s="40">
        <v>0</v>
      </c>
    </row>
    <row r="251" spans="1:11" x14ac:dyDescent="0.2">
      <c r="A251" t="s">
        <v>1465</v>
      </c>
      <c r="B251" t="s">
        <v>1099</v>
      </c>
      <c r="C251">
        <v>412</v>
      </c>
      <c r="D251" s="33">
        <v>100500</v>
      </c>
      <c r="E251" s="31">
        <v>1</v>
      </c>
      <c r="F251" s="31">
        <v>0</v>
      </c>
      <c r="G251" s="40">
        <v>0</v>
      </c>
      <c r="I251" s="31">
        <v>0</v>
      </c>
      <c r="J251" s="31">
        <v>0</v>
      </c>
      <c r="K251" s="40">
        <v>0</v>
      </c>
    </row>
    <row r="252" spans="1:11" x14ac:dyDescent="0.2">
      <c r="A252" t="s">
        <v>870</v>
      </c>
      <c r="B252" t="s">
        <v>303</v>
      </c>
      <c r="C252">
        <v>103</v>
      </c>
      <c r="D252" s="33">
        <v>1835800</v>
      </c>
      <c r="E252" s="31">
        <v>9</v>
      </c>
      <c r="F252" s="31">
        <v>6</v>
      </c>
      <c r="G252" s="40">
        <v>0.66666666666666663</v>
      </c>
      <c r="I252" s="31">
        <v>0</v>
      </c>
      <c r="J252" s="31">
        <v>0</v>
      </c>
      <c r="K252" s="40">
        <v>0</v>
      </c>
    </row>
    <row r="253" spans="1:11" x14ac:dyDescent="0.2">
      <c r="A253" t="s">
        <v>629</v>
      </c>
      <c r="B253" t="s">
        <v>1100</v>
      </c>
      <c r="C253">
        <v>49</v>
      </c>
      <c r="D253" s="33">
        <v>3140275</v>
      </c>
      <c r="E253" s="31">
        <v>8</v>
      </c>
      <c r="F253" s="31">
        <v>3</v>
      </c>
      <c r="G253" s="40">
        <v>0.375</v>
      </c>
      <c r="I253" s="31">
        <v>0</v>
      </c>
      <c r="J253" s="31">
        <v>0</v>
      </c>
      <c r="K253" s="40">
        <v>0</v>
      </c>
    </row>
    <row r="254" spans="1:11" x14ac:dyDescent="0.2">
      <c r="A254" t="s">
        <v>598</v>
      </c>
      <c r="B254" t="s">
        <v>567</v>
      </c>
      <c r="C254">
        <v>370</v>
      </c>
      <c r="D254" s="33">
        <v>215500</v>
      </c>
      <c r="E254" s="31">
        <v>2</v>
      </c>
      <c r="F254" s="31">
        <v>0</v>
      </c>
      <c r="G254" s="40">
        <v>0</v>
      </c>
      <c r="I254" s="31">
        <v>0</v>
      </c>
      <c r="J254" s="31">
        <v>0</v>
      </c>
      <c r="K254" s="40">
        <v>0</v>
      </c>
    </row>
    <row r="255" spans="1:11" x14ac:dyDescent="0.2">
      <c r="A255" t="s">
        <v>599</v>
      </c>
      <c r="B255" t="s">
        <v>554</v>
      </c>
      <c r="C255">
        <v>203</v>
      </c>
      <c r="D255" s="33">
        <v>908318</v>
      </c>
      <c r="E255" s="31">
        <v>9</v>
      </c>
      <c r="F255" s="31">
        <v>1</v>
      </c>
      <c r="G255" s="40">
        <v>0.1111111111111111</v>
      </c>
      <c r="I255" s="31">
        <v>0</v>
      </c>
      <c r="J255" s="31">
        <v>0</v>
      </c>
      <c r="K255" s="40">
        <v>0</v>
      </c>
    </row>
    <row r="256" spans="1:11" x14ac:dyDescent="0.2">
      <c r="A256" t="s">
        <v>79</v>
      </c>
      <c r="B256" t="s">
        <v>127</v>
      </c>
      <c r="C256">
        <v>107</v>
      </c>
      <c r="D256" s="33">
        <v>1781500</v>
      </c>
      <c r="E256" s="31">
        <v>16</v>
      </c>
      <c r="F256" s="31">
        <v>2</v>
      </c>
      <c r="G256" s="40">
        <v>0.125</v>
      </c>
      <c r="I256" s="31">
        <v>1</v>
      </c>
      <c r="J256" s="31">
        <v>0</v>
      </c>
      <c r="K256" s="40">
        <v>0</v>
      </c>
    </row>
    <row r="257" spans="1:11" x14ac:dyDescent="0.2">
      <c r="A257" t="s">
        <v>1122</v>
      </c>
      <c r="B257" t="s">
        <v>1087</v>
      </c>
      <c r="C257">
        <v>187</v>
      </c>
      <c r="D257" s="33">
        <v>1002000</v>
      </c>
      <c r="E257" s="31">
        <v>9</v>
      </c>
      <c r="F257" s="31">
        <v>2</v>
      </c>
      <c r="G257" s="40">
        <v>0.22222222222222221</v>
      </c>
      <c r="I257" s="31">
        <v>1</v>
      </c>
      <c r="J257" s="31">
        <v>0</v>
      </c>
      <c r="K257" s="40">
        <v>0</v>
      </c>
    </row>
    <row r="258" spans="1:11" x14ac:dyDescent="0.2">
      <c r="A258" t="s">
        <v>938</v>
      </c>
      <c r="B258" t="s">
        <v>300</v>
      </c>
      <c r="C258">
        <v>110</v>
      </c>
      <c r="D258" s="33">
        <v>1733200</v>
      </c>
      <c r="E258" s="31">
        <v>8</v>
      </c>
      <c r="F258" s="31">
        <v>1</v>
      </c>
      <c r="G258" s="40">
        <v>0.125</v>
      </c>
      <c r="I258" s="31">
        <v>0</v>
      </c>
      <c r="J258" s="31">
        <v>0</v>
      </c>
      <c r="K258" s="40">
        <v>0</v>
      </c>
    </row>
    <row r="259" spans="1:11" x14ac:dyDescent="0.2">
      <c r="A259" t="s">
        <v>600</v>
      </c>
      <c r="B259" t="s">
        <v>718</v>
      </c>
      <c r="C259">
        <v>314</v>
      </c>
      <c r="D259" s="33">
        <v>371000</v>
      </c>
      <c r="E259" s="31">
        <v>3</v>
      </c>
      <c r="F259" s="31">
        <v>0</v>
      </c>
      <c r="G259" s="40">
        <v>0</v>
      </c>
      <c r="I259" s="31">
        <v>0</v>
      </c>
      <c r="J259" s="31">
        <v>0</v>
      </c>
      <c r="K259" s="40">
        <v>0</v>
      </c>
    </row>
    <row r="260" spans="1:11" x14ac:dyDescent="0.2">
      <c r="A260" t="s">
        <v>1063</v>
      </c>
      <c r="B260" t="s">
        <v>300</v>
      </c>
      <c r="C260">
        <v>38</v>
      </c>
      <c r="D260" s="33">
        <v>3497412</v>
      </c>
      <c r="E260" s="31">
        <v>20</v>
      </c>
      <c r="F260" s="31">
        <v>3</v>
      </c>
      <c r="G260" s="40">
        <v>0.15</v>
      </c>
      <c r="I260" s="31">
        <v>2</v>
      </c>
      <c r="J260" s="31">
        <v>1</v>
      </c>
      <c r="K260" s="40">
        <v>0.5</v>
      </c>
    </row>
    <row r="261" spans="1:11" x14ac:dyDescent="0.2">
      <c r="A261" t="s">
        <v>80</v>
      </c>
      <c r="B261" t="s">
        <v>531</v>
      </c>
      <c r="C261">
        <v>383</v>
      </c>
      <c r="D261" s="33">
        <v>183940</v>
      </c>
      <c r="E261" s="31">
        <v>2</v>
      </c>
      <c r="F261" s="31">
        <v>0</v>
      </c>
      <c r="G261" s="40">
        <v>0</v>
      </c>
      <c r="I261" s="31">
        <v>0</v>
      </c>
      <c r="J261" s="31">
        <v>0</v>
      </c>
      <c r="K261" s="40">
        <v>0</v>
      </c>
    </row>
    <row r="262" spans="1:11" x14ac:dyDescent="0.2">
      <c r="A262" t="s">
        <v>1340</v>
      </c>
      <c r="B262" t="s">
        <v>761</v>
      </c>
      <c r="C262">
        <v>308</v>
      </c>
      <c r="D262" s="33">
        <v>403400</v>
      </c>
      <c r="E262" s="31">
        <v>7</v>
      </c>
      <c r="F262" s="31">
        <v>0</v>
      </c>
      <c r="G262" s="40">
        <v>0</v>
      </c>
      <c r="I262" s="31">
        <v>0</v>
      </c>
      <c r="J262" s="31">
        <v>0</v>
      </c>
      <c r="K262" s="40">
        <v>0</v>
      </c>
    </row>
    <row r="263" spans="1:11" x14ac:dyDescent="0.2">
      <c r="A263" t="s">
        <v>1145</v>
      </c>
      <c r="B263" t="s">
        <v>127</v>
      </c>
      <c r="C263">
        <v>351</v>
      </c>
      <c r="D263" s="33">
        <v>243500</v>
      </c>
      <c r="E263" s="31">
        <v>2</v>
      </c>
      <c r="F263" s="31">
        <v>0</v>
      </c>
      <c r="G263" s="40">
        <v>0</v>
      </c>
      <c r="I263" s="31">
        <v>0</v>
      </c>
      <c r="J263" s="31">
        <v>0</v>
      </c>
      <c r="K263" s="40">
        <v>0</v>
      </c>
    </row>
    <row r="264" spans="1:11" x14ac:dyDescent="0.2">
      <c r="A264" t="s">
        <v>1325</v>
      </c>
      <c r="B264" t="s">
        <v>300</v>
      </c>
      <c r="C264">
        <v>272</v>
      </c>
      <c r="D264" s="33">
        <v>537250</v>
      </c>
      <c r="E264" s="31">
        <v>7</v>
      </c>
      <c r="F264" s="31">
        <v>1</v>
      </c>
      <c r="G264" s="40">
        <v>0.14285714285714285</v>
      </c>
      <c r="I264" s="31">
        <v>2</v>
      </c>
      <c r="J264" s="31">
        <v>0</v>
      </c>
      <c r="K264" s="40">
        <v>0</v>
      </c>
    </row>
    <row r="265" spans="1:11" x14ac:dyDescent="0.2">
      <c r="A265" t="s">
        <v>859</v>
      </c>
      <c r="B265" t="s">
        <v>1046</v>
      </c>
      <c r="C265">
        <v>54</v>
      </c>
      <c r="D265" s="33">
        <v>3010793</v>
      </c>
      <c r="E265" s="31">
        <v>26</v>
      </c>
      <c r="F265" s="31">
        <v>1</v>
      </c>
      <c r="G265" s="40">
        <v>3.8461538461538464E-2</v>
      </c>
      <c r="I265" s="31">
        <v>1</v>
      </c>
      <c r="J265" s="31">
        <v>0</v>
      </c>
      <c r="K265" s="40">
        <v>0</v>
      </c>
    </row>
    <row r="266" spans="1:11" x14ac:dyDescent="0.2">
      <c r="A266" t="s">
        <v>1341</v>
      </c>
      <c r="B266" t="s">
        <v>300</v>
      </c>
      <c r="C266">
        <v>192</v>
      </c>
      <c r="D266" s="33">
        <v>962900</v>
      </c>
      <c r="E266" s="31">
        <v>5</v>
      </c>
      <c r="F266" s="31">
        <v>4</v>
      </c>
      <c r="G266" s="40">
        <v>0.8</v>
      </c>
      <c r="I266" s="31">
        <v>0</v>
      </c>
      <c r="J266" s="31">
        <v>0</v>
      </c>
      <c r="K266" s="40">
        <v>0</v>
      </c>
    </row>
    <row r="267" spans="1:11" x14ac:dyDescent="0.2">
      <c r="A267" t="s">
        <v>939</v>
      </c>
      <c r="B267" t="s">
        <v>1099</v>
      </c>
      <c r="C267">
        <v>134</v>
      </c>
      <c r="D267" s="33">
        <v>1522400</v>
      </c>
      <c r="E267" s="31">
        <v>12</v>
      </c>
      <c r="F267" s="31">
        <v>5</v>
      </c>
      <c r="G267" s="40">
        <v>0.41666666666666669</v>
      </c>
      <c r="I267" s="31">
        <v>1</v>
      </c>
      <c r="J267" s="31">
        <v>1</v>
      </c>
      <c r="K267" s="40">
        <v>1</v>
      </c>
    </row>
    <row r="268" spans="1:11" x14ac:dyDescent="0.2">
      <c r="A268" t="s">
        <v>940</v>
      </c>
      <c r="B268" t="s">
        <v>554</v>
      </c>
      <c r="C268">
        <v>69</v>
      </c>
      <c r="D268" s="33">
        <v>2643657</v>
      </c>
      <c r="E268" s="31">
        <v>34</v>
      </c>
      <c r="F268" s="31">
        <v>4</v>
      </c>
      <c r="G268" s="40">
        <v>0.11764705882352941</v>
      </c>
      <c r="I268" s="31">
        <v>4</v>
      </c>
      <c r="J268" s="31">
        <v>0</v>
      </c>
      <c r="K268" s="40">
        <v>0</v>
      </c>
    </row>
    <row r="269" spans="1:11" x14ac:dyDescent="0.2">
      <c r="A269" t="s">
        <v>747</v>
      </c>
      <c r="B269" t="s">
        <v>1258</v>
      </c>
      <c r="C269">
        <v>101</v>
      </c>
      <c r="D269" s="33">
        <v>1839452</v>
      </c>
      <c r="E269" s="31">
        <v>14</v>
      </c>
      <c r="F269" s="31">
        <v>2</v>
      </c>
      <c r="G269" s="40">
        <v>0.14285714285714285</v>
      </c>
      <c r="I269" s="31">
        <v>0</v>
      </c>
      <c r="J269" s="31">
        <v>0</v>
      </c>
      <c r="K269" s="40">
        <v>0</v>
      </c>
    </row>
    <row r="270" spans="1:11" x14ac:dyDescent="0.2">
      <c r="A270" t="s">
        <v>941</v>
      </c>
      <c r="B270" t="s">
        <v>1100</v>
      </c>
      <c r="C270">
        <v>161</v>
      </c>
      <c r="D270" s="33">
        <v>1218600</v>
      </c>
      <c r="E270" s="31">
        <v>11</v>
      </c>
      <c r="F270" s="31">
        <v>2</v>
      </c>
      <c r="G270" s="40">
        <v>0.18181818181818182</v>
      </c>
      <c r="I270" s="31">
        <v>3</v>
      </c>
      <c r="J270" s="31">
        <v>0</v>
      </c>
      <c r="K270" s="40">
        <v>0</v>
      </c>
    </row>
    <row r="271" spans="1:11" x14ac:dyDescent="0.2">
      <c r="A271" t="s">
        <v>942</v>
      </c>
      <c r="B271" t="s">
        <v>1097</v>
      </c>
      <c r="C271">
        <v>164</v>
      </c>
      <c r="D271" s="33">
        <v>1203500</v>
      </c>
      <c r="E271" s="31">
        <v>12</v>
      </c>
      <c r="F271" s="31">
        <v>0</v>
      </c>
      <c r="G271" s="40">
        <v>0</v>
      </c>
      <c r="I271" s="31">
        <v>0</v>
      </c>
      <c r="J271" s="31">
        <v>0</v>
      </c>
      <c r="K271" s="40">
        <v>0</v>
      </c>
    </row>
    <row r="272" spans="1:11" x14ac:dyDescent="0.2">
      <c r="A272" t="s">
        <v>47</v>
      </c>
      <c r="B272" t="s">
        <v>567</v>
      </c>
      <c r="C272">
        <v>305</v>
      </c>
      <c r="D272" s="33">
        <v>412878</v>
      </c>
      <c r="E272" s="31">
        <v>3</v>
      </c>
      <c r="F272" s="31">
        <v>0</v>
      </c>
      <c r="G272" s="40">
        <v>0</v>
      </c>
      <c r="I272" s="31">
        <v>0</v>
      </c>
      <c r="J272" s="31">
        <v>0</v>
      </c>
      <c r="K272" s="40">
        <v>0</v>
      </c>
    </row>
    <row r="273" spans="1:11" x14ac:dyDescent="0.2">
      <c r="A273" t="s">
        <v>943</v>
      </c>
      <c r="B273" t="s">
        <v>374</v>
      </c>
      <c r="C273">
        <v>226</v>
      </c>
      <c r="D273" s="33">
        <v>735400</v>
      </c>
      <c r="E273" s="31">
        <v>3</v>
      </c>
      <c r="F273" s="31">
        <v>1</v>
      </c>
      <c r="G273" s="40">
        <v>0.33333333333333331</v>
      </c>
      <c r="I273" s="31">
        <v>0</v>
      </c>
      <c r="J273" s="31">
        <v>0</v>
      </c>
      <c r="K273" s="40">
        <v>0</v>
      </c>
    </row>
    <row r="274" spans="1:11" x14ac:dyDescent="0.2">
      <c r="A274" t="s">
        <v>1466</v>
      </c>
      <c r="B274" t="s">
        <v>5</v>
      </c>
      <c r="C274">
        <v>420</v>
      </c>
      <c r="D274" s="33">
        <v>74500</v>
      </c>
      <c r="E274" s="31">
        <v>1</v>
      </c>
      <c r="F274" s="31">
        <v>0</v>
      </c>
      <c r="G274" s="40">
        <v>0</v>
      </c>
      <c r="I274" s="31">
        <v>0</v>
      </c>
      <c r="J274" s="31">
        <v>0</v>
      </c>
      <c r="K274" s="40">
        <v>0</v>
      </c>
    </row>
    <row r="275" spans="1:11" x14ac:dyDescent="0.2">
      <c r="A275" t="s">
        <v>1011</v>
      </c>
      <c r="B275" t="s">
        <v>1035</v>
      </c>
      <c r="C275">
        <v>260</v>
      </c>
      <c r="D275" s="33">
        <v>578000</v>
      </c>
      <c r="E275" s="31">
        <v>4</v>
      </c>
      <c r="F275" s="31">
        <v>0</v>
      </c>
      <c r="G275" s="40">
        <v>0</v>
      </c>
      <c r="I275" s="31">
        <v>1</v>
      </c>
      <c r="J275" s="31">
        <v>0</v>
      </c>
      <c r="K275" s="40">
        <v>0</v>
      </c>
    </row>
    <row r="276" spans="1:11" x14ac:dyDescent="0.2">
      <c r="A276" t="s">
        <v>944</v>
      </c>
      <c r="B276" t="s">
        <v>1096</v>
      </c>
      <c r="C276">
        <v>393</v>
      </c>
      <c r="D276" s="33">
        <v>134806</v>
      </c>
      <c r="E276" s="31">
        <v>1</v>
      </c>
      <c r="F276" s="31">
        <v>0</v>
      </c>
      <c r="G276" s="40">
        <v>0</v>
      </c>
      <c r="I276" s="31">
        <v>0</v>
      </c>
      <c r="J276" s="31">
        <v>0</v>
      </c>
      <c r="K276" s="40">
        <v>0</v>
      </c>
    </row>
    <row r="277" spans="1:11" x14ac:dyDescent="0.2">
      <c r="A277" t="s">
        <v>601</v>
      </c>
      <c r="B277" t="s">
        <v>1258</v>
      </c>
      <c r="C277">
        <v>294</v>
      </c>
      <c r="D277" s="33">
        <v>462900</v>
      </c>
      <c r="E277" s="31">
        <v>4</v>
      </c>
      <c r="F277" s="31">
        <v>0</v>
      </c>
      <c r="G277" s="40">
        <v>0</v>
      </c>
      <c r="I277" s="31">
        <v>0</v>
      </c>
      <c r="J277" s="31">
        <v>0</v>
      </c>
      <c r="K277" s="40">
        <v>0</v>
      </c>
    </row>
    <row r="278" spans="1:11" x14ac:dyDescent="0.2">
      <c r="A278" t="s">
        <v>651</v>
      </c>
      <c r="B278" t="s">
        <v>289</v>
      </c>
      <c r="C278">
        <v>323</v>
      </c>
      <c r="D278" s="33">
        <v>330000</v>
      </c>
      <c r="E278" s="31">
        <v>1</v>
      </c>
      <c r="F278" s="31">
        <v>0</v>
      </c>
      <c r="G278" s="40">
        <v>0</v>
      </c>
      <c r="I278" s="31">
        <v>0</v>
      </c>
      <c r="J278" s="31">
        <v>0</v>
      </c>
      <c r="K278" s="40">
        <v>0</v>
      </c>
    </row>
    <row r="279" spans="1:11" x14ac:dyDescent="0.2">
      <c r="A279" t="s">
        <v>602</v>
      </c>
      <c r="B279" t="s">
        <v>1096</v>
      </c>
      <c r="C279">
        <v>208</v>
      </c>
      <c r="D279" s="33">
        <v>858850</v>
      </c>
      <c r="E279" s="31">
        <v>8</v>
      </c>
      <c r="F279" s="31">
        <v>1</v>
      </c>
      <c r="G279" s="40">
        <v>0.125</v>
      </c>
      <c r="I279" s="31">
        <v>0</v>
      </c>
      <c r="J279" s="31">
        <v>0</v>
      </c>
      <c r="K279" s="40">
        <v>0</v>
      </c>
    </row>
    <row r="280" spans="1:11" x14ac:dyDescent="0.2">
      <c r="A280" t="s">
        <v>946</v>
      </c>
      <c r="B280" t="s">
        <v>299</v>
      </c>
      <c r="C280">
        <v>344</v>
      </c>
      <c r="D280" s="33">
        <v>266000</v>
      </c>
      <c r="E280" s="31">
        <v>6</v>
      </c>
      <c r="F280" s="31">
        <v>0</v>
      </c>
      <c r="G280" s="40">
        <v>0</v>
      </c>
      <c r="I280" s="31">
        <v>0</v>
      </c>
      <c r="J280" s="31">
        <v>0</v>
      </c>
      <c r="K280" s="40">
        <v>0</v>
      </c>
    </row>
    <row r="281" spans="1:11" x14ac:dyDescent="0.2">
      <c r="A281" t="s">
        <v>947</v>
      </c>
      <c r="B281" t="s">
        <v>1097</v>
      </c>
      <c r="C281">
        <v>7</v>
      </c>
      <c r="D281" s="33">
        <v>10977944</v>
      </c>
      <c r="E281" s="31">
        <v>70</v>
      </c>
      <c r="F281" s="31">
        <v>4</v>
      </c>
      <c r="G281" s="40">
        <v>5.7142857142857141E-2</v>
      </c>
      <c r="I281" s="31">
        <v>11</v>
      </c>
      <c r="J281" s="31">
        <v>0</v>
      </c>
      <c r="K281" s="40">
        <v>0</v>
      </c>
    </row>
    <row r="282" spans="1:11" x14ac:dyDescent="0.2">
      <c r="A282" t="s">
        <v>948</v>
      </c>
      <c r="B282" t="s">
        <v>1036</v>
      </c>
      <c r="C282">
        <v>65</v>
      </c>
      <c r="D282" s="33">
        <v>2690231</v>
      </c>
      <c r="E282" s="31">
        <v>13</v>
      </c>
      <c r="F282" s="31">
        <v>0</v>
      </c>
      <c r="G282" s="40">
        <v>0</v>
      </c>
      <c r="I282" s="31">
        <v>4</v>
      </c>
      <c r="J282" s="31">
        <v>0</v>
      </c>
      <c r="K282" s="40">
        <v>0</v>
      </c>
    </row>
    <row r="283" spans="1:11" x14ac:dyDescent="0.2">
      <c r="A283" t="s">
        <v>652</v>
      </c>
      <c r="B283" t="s">
        <v>300</v>
      </c>
      <c r="C283">
        <v>202</v>
      </c>
      <c r="D283" s="33">
        <v>912500</v>
      </c>
      <c r="E283" s="31">
        <v>4</v>
      </c>
      <c r="F283" s="31">
        <v>0</v>
      </c>
      <c r="G283" s="40">
        <v>0</v>
      </c>
      <c r="I283" s="31">
        <v>0</v>
      </c>
      <c r="J283" s="31">
        <v>0</v>
      </c>
      <c r="K283" s="40">
        <v>0</v>
      </c>
    </row>
    <row r="284" spans="1:11" x14ac:dyDescent="0.2">
      <c r="A284" t="s">
        <v>630</v>
      </c>
      <c r="B284" t="s">
        <v>1099</v>
      </c>
      <c r="C284">
        <v>135</v>
      </c>
      <c r="D284" s="33">
        <v>1508400</v>
      </c>
      <c r="E284" s="31">
        <v>12</v>
      </c>
      <c r="F284" s="31">
        <v>0</v>
      </c>
      <c r="G284" s="40">
        <v>0</v>
      </c>
      <c r="I284" s="31">
        <v>1</v>
      </c>
      <c r="J284" s="31">
        <v>0</v>
      </c>
      <c r="K284" s="40">
        <v>0</v>
      </c>
    </row>
    <row r="285" spans="1:11" x14ac:dyDescent="0.2">
      <c r="A285" t="s">
        <v>950</v>
      </c>
      <c r="B285" t="s">
        <v>564</v>
      </c>
      <c r="C285">
        <v>115</v>
      </c>
      <c r="D285" s="33">
        <v>1695200</v>
      </c>
      <c r="E285" s="31">
        <v>10</v>
      </c>
      <c r="F285" s="31">
        <v>5</v>
      </c>
      <c r="G285" s="40">
        <v>0.5</v>
      </c>
      <c r="I285" s="31">
        <v>1</v>
      </c>
      <c r="J285" s="31">
        <v>1</v>
      </c>
      <c r="K285" s="40">
        <v>1</v>
      </c>
    </row>
    <row r="286" spans="1:11" x14ac:dyDescent="0.2">
      <c r="A286" t="s">
        <v>780</v>
      </c>
      <c r="B286" t="s">
        <v>1036</v>
      </c>
      <c r="C286">
        <v>391</v>
      </c>
      <c r="D286" s="33">
        <v>139900</v>
      </c>
      <c r="E286" s="31">
        <v>1</v>
      </c>
      <c r="F286" s="31">
        <v>0</v>
      </c>
      <c r="G286" s="40">
        <v>0</v>
      </c>
      <c r="I286" s="31">
        <v>0</v>
      </c>
      <c r="J286" s="31">
        <v>0</v>
      </c>
      <c r="K286" s="40">
        <v>0</v>
      </c>
    </row>
    <row r="287" spans="1:11" x14ac:dyDescent="0.2">
      <c r="A287" t="s">
        <v>1326</v>
      </c>
      <c r="B287" t="s">
        <v>300</v>
      </c>
      <c r="C287">
        <v>257</v>
      </c>
      <c r="D287" s="33">
        <v>583500</v>
      </c>
      <c r="E287" s="31">
        <v>4</v>
      </c>
      <c r="F287" s="31">
        <v>1</v>
      </c>
      <c r="G287" s="40">
        <v>0.25</v>
      </c>
      <c r="I287" s="31">
        <v>0</v>
      </c>
      <c r="J287" s="31">
        <v>0</v>
      </c>
      <c r="K287" s="40">
        <v>0</v>
      </c>
    </row>
    <row r="288" spans="1:11" x14ac:dyDescent="0.2">
      <c r="A288" t="s">
        <v>935</v>
      </c>
      <c r="B288" t="s">
        <v>991</v>
      </c>
      <c r="C288">
        <v>359</v>
      </c>
      <c r="D288" s="33">
        <v>227000</v>
      </c>
      <c r="E288" s="31">
        <v>1</v>
      </c>
      <c r="F288" s="31">
        <v>0</v>
      </c>
      <c r="G288" s="40">
        <v>0</v>
      </c>
      <c r="I288" s="31">
        <v>0</v>
      </c>
      <c r="J288" s="31">
        <v>0</v>
      </c>
      <c r="K288" s="40">
        <v>0</v>
      </c>
    </row>
    <row r="289" spans="1:11" x14ac:dyDescent="0.2">
      <c r="A289" t="s">
        <v>174</v>
      </c>
      <c r="B289" t="s">
        <v>1096</v>
      </c>
      <c r="C289">
        <v>298</v>
      </c>
      <c r="D289" s="33">
        <v>443000</v>
      </c>
      <c r="E289" s="31">
        <v>2</v>
      </c>
      <c r="F289" s="31">
        <v>0</v>
      </c>
      <c r="G289" s="40">
        <v>0</v>
      </c>
      <c r="I289" s="31">
        <v>0</v>
      </c>
      <c r="J289" s="31">
        <v>0</v>
      </c>
      <c r="K289" s="40">
        <v>0</v>
      </c>
    </row>
    <row r="290" spans="1:11" x14ac:dyDescent="0.2">
      <c r="A290" t="s">
        <v>952</v>
      </c>
      <c r="B290" t="s">
        <v>300</v>
      </c>
      <c r="C290">
        <v>70</v>
      </c>
      <c r="D290" s="33">
        <v>2583050</v>
      </c>
      <c r="E290" s="31">
        <v>17</v>
      </c>
      <c r="F290" s="31">
        <v>12</v>
      </c>
      <c r="G290" s="40">
        <v>0.70588235294117652</v>
      </c>
      <c r="I290" s="31">
        <v>3</v>
      </c>
      <c r="J290" s="31">
        <v>3</v>
      </c>
      <c r="K290" s="40">
        <v>1</v>
      </c>
    </row>
    <row r="291" spans="1:11" x14ac:dyDescent="0.2">
      <c r="A291" t="s">
        <v>676</v>
      </c>
      <c r="B291" t="s">
        <v>300</v>
      </c>
      <c r="C291">
        <v>140</v>
      </c>
      <c r="D291" s="33">
        <v>1466500</v>
      </c>
      <c r="E291" s="31">
        <v>7</v>
      </c>
      <c r="F291" s="31">
        <v>4</v>
      </c>
      <c r="G291" s="40">
        <v>0.5714285714285714</v>
      </c>
      <c r="I291" s="31">
        <v>0</v>
      </c>
      <c r="J291" s="31">
        <v>0</v>
      </c>
      <c r="K291" s="40">
        <v>0</v>
      </c>
    </row>
    <row r="292" spans="1:11" x14ac:dyDescent="0.2">
      <c r="A292" t="s">
        <v>270</v>
      </c>
      <c r="B292" t="s">
        <v>1100</v>
      </c>
      <c r="C292">
        <v>315</v>
      </c>
      <c r="D292" s="33">
        <v>368500</v>
      </c>
      <c r="E292" s="31">
        <v>2</v>
      </c>
      <c r="F292" s="31">
        <v>2</v>
      </c>
      <c r="G292" s="40">
        <v>1</v>
      </c>
      <c r="I292" s="31">
        <v>1</v>
      </c>
      <c r="J292" s="31">
        <v>1</v>
      </c>
      <c r="K292" s="40">
        <v>1</v>
      </c>
    </row>
    <row r="293" spans="1:11" x14ac:dyDescent="0.2">
      <c r="A293" t="s">
        <v>603</v>
      </c>
      <c r="B293" t="s">
        <v>916</v>
      </c>
      <c r="C293">
        <v>177</v>
      </c>
      <c r="D293" s="33">
        <v>1088400</v>
      </c>
      <c r="E293" s="31">
        <v>5</v>
      </c>
      <c r="F293" s="31">
        <v>3</v>
      </c>
      <c r="G293" s="40">
        <v>0.6</v>
      </c>
      <c r="I293" s="31">
        <v>1</v>
      </c>
      <c r="J293" s="31">
        <v>0</v>
      </c>
      <c r="K293" s="40">
        <v>0</v>
      </c>
    </row>
    <row r="294" spans="1:11" x14ac:dyDescent="0.2">
      <c r="A294" t="s">
        <v>272</v>
      </c>
      <c r="B294" t="s">
        <v>986</v>
      </c>
      <c r="C294">
        <v>169</v>
      </c>
      <c r="D294" s="33">
        <v>1134700</v>
      </c>
      <c r="E294" s="31">
        <v>8</v>
      </c>
      <c r="F294" s="31">
        <v>5</v>
      </c>
      <c r="G294" s="40">
        <v>0.625</v>
      </c>
      <c r="I294" s="31">
        <v>2</v>
      </c>
      <c r="J294" s="31">
        <v>1</v>
      </c>
      <c r="K294" s="40">
        <v>0.5</v>
      </c>
    </row>
    <row r="295" spans="1:11" x14ac:dyDescent="0.2">
      <c r="A295" t="s">
        <v>273</v>
      </c>
      <c r="B295" t="s">
        <v>300</v>
      </c>
      <c r="C295">
        <v>341</v>
      </c>
      <c r="D295" s="33">
        <v>273000</v>
      </c>
      <c r="E295" s="31">
        <v>4</v>
      </c>
      <c r="F295" s="31">
        <v>0</v>
      </c>
      <c r="G295" s="40">
        <v>0</v>
      </c>
      <c r="I295" s="31">
        <v>1</v>
      </c>
      <c r="J295" s="31">
        <v>0</v>
      </c>
      <c r="K295" s="40">
        <v>0</v>
      </c>
    </row>
    <row r="296" spans="1:11" x14ac:dyDescent="0.2">
      <c r="A296" t="s">
        <v>1184</v>
      </c>
      <c r="B296" t="s">
        <v>1086</v>
      </c>
      <c r="C296">
        <v>364</v>
      </c>
      <c r="D296" s="33">
        <v>219000</v>
      </c>
      <c r="E296" s="31">
        <v>2</v>
      </c>
      <c r="F296" s="31">
        <v>0</v>
      </c>
      <c r="G296" s="40">
        <v>0</v>
      </c>
      <c r="I296" s="31">
        <v>0</v>
      </c>
      <c r="J296" s="31">
        <v>0</v>
      </c>
      <c r="K296" s="40">
        <v>0</v>
      </c>
    </row>
    <row r="297" spans="1:11" x14ac:dyDescent="0.2">
      <c r="A297" t="s">
        <v>1185</v>
      </c>
      <c r="B297" t="s">
        <v>1099</v>
      </c>
      <c r="C297">
        <v>414</v>
      </c>
      <c r="D297" s="33">
        <v>97000</v>
      </c>
      <c r="E297" s="31">
        <v>1</v>
      </c>
      <c r="F297" s="31">
        <v>0</v>
      </c>
      <c r="G297" s="40">
        <v>0</v>
      </c>
      <c r="I297" s="31">
        <v>1</v>
      </c>
      <c r="J297" s="31">
        <v>0</v>
      </c>
      <c r="K297" s="40">
        <v>0</v>
      </c>
    </row>
    <row r="298" spans="1:11" x14ac:dyDescent="0.2">
      <c r="A298" t="s">
        <v>781</v>
      </c>
      <c r="B298" t="s">
        <v>531</v>
      </c>
      <c r="C298">
        <v>375</v>
      </c>
      <c r="D298" s="33">
        <v>202500</v>
      </c>
      <c r="E298" s="31">
        <v>2</v>
      </c>
      <c r="F298" s="31">
        <v>2</v>
      </c>
      <c r="G298" s="40">
        <v>1</v>
      </c>
      <c r="I298" s="31">
        <v>0</v>
      </c>
      <c r="J298" s="31">
        <v>0</v>
      </c>
      <c r="K298" s="40">
        <v>0</v>
      </c>
    </row>
    <row r="299" spans="1:11" x14ac:dyDescent="0.2">
      <c r="A299" t="s">
        <v>274</v>
      </c>
      <c r="B299" t="s">
        <v>324</v>
      </c>
      <c r="C299">
        <v>43</v>
      </c>
      <c r="D299" s="33">
        <v>3335975</v>
      </c>
      <c r="E299" s="31">
        <v>21</v>
      </c>
      <c r="F299" s="31">
        <v>9</v>
      </c>
      <c r="G299" s="40">
        <v>0.42857142857142855</v>
      </c>
      <c r="I299" s="31">
        <v>7</v>
      </c>
      <c r="J299" s="31">
        <v>2</v>
      </c>
      <c r="K299" s="40">
        <v>0.2857142857142857</v>
      </c>
    </row>
    <row r="300" spans="1:11" x14ac:dyDescent="0.2">
      <c r="A300" t="s">
        <v>451</v>
      </c>
      <c r="B300" t="s">
        <v>281</v>
      </c>
      <c r="C300">
        <v>402</v>
      </c>
      <c r="D300" s="33">
        <v>122900</v>
      </c>
      <c r="E300" s="31">
        <v>1</v>
      </c>
      <c r="F300" s="31">
        <v>0</v>
      </c>
      <c r="G300" s="40">
        <v>0</v>
      </c>
      <c r="I300" s="31">
        <v>0</v>
      </c>
      <c r="J300" s="31">
        <v>0</v>
      </c>
      <c r="K300" s="40">
        <v>0</v>
      </c>
    </row>
    <row r="301" spans="1:11" x14ac:dyDescent="0.2">
      <c r="A301" t="s">
        <v>1294</v>
      </c>
      <c r="B301" t="s">
        <v>536</v>
      </c>
      <c r="C301">
        <v>374</v>
      </c>
      <c r="D301" s="33">
        <v>205000</v>
      </c>
      <c r="E301" s="31">
        <v>1</v>
      </c>
      <c r="F301" s="31">
        <v>0</v>
      </c>
      <c r="G301" s="40">
        <v>0</v>
      </c>
      <c r="I301" s="31">
        <v>0</v>
      </c>
      <c r="J301" s="31">
        <v>0</v>
      </c>
      <c r="K301" s="40">
        <v>0</v>
      </c>
    </row>
    <row r="302" spans="1:11" x14ac:dyDescent="0.2">
      <c r="A302" t="s">
        <v>1187</v>
      </c>
      <c r="B302" t="s">
        <v>1096</v>
      </c>
      <c r="C302">
        <v>329</v>
      </c>
      <c r="D302" s="33">
        <v>317495</v>
      </c>
      <c r="E302" s="31">
        <v>3</v>
      </c>
      <c r="F302" s="31">
        <v>0</v>
      </c>
      <c r="G302" s="40">
        <v>0</v>
      </c>
      <c r="I302" s="31">
        <v>1</v>
      </c>
      <c r="J302" s="31">
        <v>0</v>
      </c>
      <c r="K302" s="40">
        <v>0</v>
      </c>
    </row>
    <row r="303" spans="1:11" x14ac:dyDescent="0.2">
      <c r="A303" t="s">
        <v>1342</v>
      </c>
      <c r="B303" t="s">
        <v>368</v>
      </c>
      <c r="C303">
        <v>209</v>
      </c>
      <c r="D303" s="33">
        <v>844500</v>
      </c>
      <c r="E303" s="31">
        <v>8</v>
      </c>
      <c r="F303" s="31">
        <v>0</v>
      </c>
      <c r="G303" s="40">
        <v>0</v>
      </c>
      <c r="I303" s="31">
        <v>5</v>
      </c>
      <c r="J303" s="31">
        <v>0</v>
      </c>
      <c r="K303" s="40">
        <v>0</v>
      </c>
    </row>
    <row r="304" spans="1:11" x14ac:dyDescent="0.2">
      <c r="A304" t="s">
        <v>276</v>
      </c>
      <c r="B304" t="s">
        <v>300</v>
      </c>
      <c r="C304">
        <v>195</v>
      </c>
      <c r="D304" s="33">
        <v>940500</v>
      </c>
      <c r="E304" s="31">
        <v>7</v>
      </c>
      <c r="F304" s="31">
        <v>3</v>
      </c>
      <c r="G304" s="40">
        <v>0.42857142857142855</v>
      </c>
      <c r="I304" s="31">
        <v>2</v>
      </c>
      <c r="J304" s="31">
        <v>1</v>
      </c>
      <c r="K304" s="40">
        <v>0.5</v>
      </c>
    </row>
    <row r="305" spans="1:11" x14ac:dyDescent="0.2">
      <c r="A305" t="s">
        <v>677</v>
      </c>
      <c r="B305" t="s">
        <v>300</v>
      </c>
      <c r="C305">
        <v>231</v>
      </c>
      <c r="D305" s="33">
        <v>692400</v>
      </c>
      <c r="E305" s="31">
        <v>4</v>
      </c>
      <c r="F305" s="31">
        <v>2</v>
      </c>
      <c r="G305" s="40">
        <v>0.5</v>
      </c>
      <c r="I305" s="31">
        <v>0</v>
      </c>
      <c r="J305" s="31">
        <v>0</v>
      </c>
      <c r="K305" s="40">
        <v>0</v>
      </c>
    </row>
    <row r="306" spans="1:11" x14ac:dyDescent="0.2">
      <c r="A306" t="s">
        <v>967</v>
      </c>
      <c r="B306" t="s">
        <v>1100</v>
      </c>
      <c r="C306">
        <v>46</v>
      </c>
      <c r="D306" s="33">
        <v>3266100</v>
      </c>
      <c r="E306" s="31">
        <v>19</v>
      </c>
      <c r="F306" s="31">
        <v>9</v>
      </c>
      <c r="G306" s="40">
        <v>0.47368421052631576</v>
      </c>
      <c r="I306" s="31">
        <v>0</v>
      </c>
      <c r="J306" s="31">
        <v>0</v>
      </c>
      <c r="K306" s="40">
        <v>0</v>
      </c>
    </row>
    <row r="307" spans="1:11" x14ac:dyDescent="0.2">
      <c r="A307" t="s">
        <v>332</v>
      </c>
      <c r="B307" t="s">
        <v>567</v>
      </c>
      <c r="C307">
        <v>270</v>
      </c>
      <c r="D307" s="33">
        <v>541500</v>
      </c>
      <c r="E307" s="31">
        <v>5</v>
      </c>
      <c r="F307" s="31">
        <v>0</v>
      </c>
      <c r="G307" s="40">
        <v>0</v>
      </c>
      <c r="I307" s="31">
        <v>1</v>
      </c>
      <c r="J307" s="31">
        <v>0</v>
      </c>
      <c r="K307" s="40">
        <v>0</v>
      </c>
    </row>
    <row r="308" spans="1:11" x14ac:dyDescent="0.2">
      <c r="A308" t="s">
        <v>41</v>
      </c>
      <c r="B308" t="s">
        <v>283</v>
      </c>
      <c r="C308">
        <v>360</v>
      </c>
      <c r="D308" s="33">
        <v>223800</v>
      </c>
      <c r="E308" s="31">
        <v>2</v>
      </c>
      <c r="F308" s="31">
        <v>1</v>
      </c>
      <c r="G308" s="40">
        <v>0.5</v>
      </c>
      <c r="I308" s="31">
        <v>1</v>
      </c>
      <c r="J308" s="31">
        <v>1</v>
      </c>
      <c r="K308" s="40">
        <v>1</v>
      </c>
    </row>
    <row r="309" spans="1:11" x14ac:dyDescent="0.2">
      <c r="A309" t="s">
        <v>1467</v>
      </c>
      <c r="B309" t="s">
        <v>1099</v>
      </c>
      <c r="C309">
        <v>300</v>
      </c>
      <c r="D309" s="33">
        <v>436800</v>
      </c>
      <c r="E309" s="31">
        <v>4</v>
      </c>
      <c r="F309" s="31">
        <v>1</v>
      </c>
      <c r="G309" s="40">
        <v>0.25</v>
      </c>
      <c r="I309" s="31">
        <v>0</v>
      </c>
      <c r="J309" s="31">
        <v>0</v>
      </c>
      <c r="K309" s="40">
        <v>0</v>
      </c>
    </row>
    <row r="310" spans="1:11" x14ac:dyDescent="0.2">
      <c r="A310" t="s">
        <v>453</v>
      </c>
      <c r="B310" t="s">
        <v>409</v>
      </c>
      <c r="C310">
        <v>267</v>
      </c>
      <c r="D310" s="33">
        <v>552800</v>
      </c>
      <c r="E310" s="31">
        <v>1</v>
      </c>
      <c r="F310" s="31">
        <v>0</v>
      </c>
      <c r="G310" s="40">
        <v>0</v>
      </c>
      <c r="I310" s="31">
        <v>0</v>
      </c>
      <c r="J310" s="31">
        <v>0</v>
      </c>
      <c r="K310" s="40">
        <v>0</v>
      </c>
    </row>
    <row r="311" spans="1:11" x14ac:dyDescent="0.2">
      <c r="A311" s="104" t="s">
        <v>188</v>
      </c>
      <c r="B311" t="s">
        <v>1403</v>
      </c>
      <c r="C311">
        <v>2</v>
      </c>
      <c r="D311" s="33">
        <v>25913290</v>
      </c>
      <c r="E311" s="31">
        <v>160</v>
      </c>
      <c r="F311" s="31">
        <v>21</v>
      </c>
      <c r="G311" s="40">
        <v>0.13125000000000001</v>
      </c>
      <c r="I311" s="31">
        <v>0</v>
      </c>
      <c r="J311" s="31">
        <v>0</v>
      </c>
      <c r="K311" s="40">
        <v>0</v>
      </c>
    </row>
    <row r="312" spans="1:11" x14ac:dyDescent="0.2">
      <c r="A312" t="s">
        <v>861</v>
      </c>
      <c r="B312" t="s">
        <v>1100</v>
      </c>
      <c r="C312">
        <v>8</v>
      </c>
      <c r="D312" s="33">
        <v>10363162</v>
      </c>
      <c r="E312" s="31">
        <v>91</v>
      </c>
      <c r="F312" s="31">
        <v>29</v>
      </c>
      <c r="G312" s="40">
        <v>0.31868131868131866</v>
      </c>
      <c r="I312" s="31">
        <v>14</v>
      </c>
      <c r="J312" s="31">
        <v>7</v>
      </c>
      <c r="K312" s="40">
        <v>0.5</v>
      </c>
    </row>
    <row r="313" spans="1:11" x14ac:dyDescent="0.2">
      <c r="A313" t="s">
        <v>129</v>
      </c>
      <c r="B313" t="s">
        <v>769</v>
      </c>
      <c r="C313">
        <v>120</v>
      </c>
      <c r="D313" s="33">
        <v>1636865</v>
      </c>
      <c r="E313" s="31">
        <v>20</v>
      </c>
      <c r="F313" s="31">
        <v>3</v>
      </c>
      <c r="G313" s="40">
        <v>0.15</v>
      </c>
      <c r="I313" s="31">
        <v>2</v>
      </c>
      <c r="J313" s="31">
        <v>0</v>
      </c>
      <c r="K313" s="40">
        <v>0</v>
      </c>
    </row>
    <row r="314" spans="1:11" x14ac:dyDescent="0.2">
      <c r="A314" t="s">
        <v>1468</v>
      </c>
      <c r="B314" t="s">
        <v>1099</v>
      </c>
      <c r="C314">
        <v>289</v>
      </c>
      <c r="D314" s="33">
        <v>466185</v>
      </c>
      <c r="E314" s="31">
        <v>4</v>
      </c>
      <c r="F314" s="31">
        <v>0</v>
      </c>
      <c r="G314" s="40">
        <v>0</v>
      </c>
      <c r="I314" s="31">
        <v>0</v>
      </c>
      <c r="J314" s="31">
        <v>0</v>
      </c>
      <c r="K314" s="40">
        <v>0</v>
      </c>
    </row>
    <row r="315" spans="1:11" x14ac:dyDescent="0.2">
      <c r="A315" t="s">
        <v>131</v>
      </c>
      <c r="B315" t="s">
        <v>194</v>
      </c>
      <c r="C315">
        <v>250</v>
      </c>
      <c r="D315" s="33">
        <v>615000</v>
      </c>
      <c r="E315" s="31">
        <v>7</v>
      </c>
      <c r="F315" s="31">
        <v>1</v>
      </c>
      <c r="G315" s="40">
        <v>0.14285714285714285</v>
      </c>
      <c r="I315" s="31">
        <v>4</v>
      </c>
      <c r="J315" s="31">
        <v>0</v>
      </c>
      <c r="K315" s="40">
        <v>0</v>
      </c>
    </row>
    <row r="316" spans="1:11" x14ac:dyDescent="0.2">
      <c r="A316" t="s">
        <v>132</v>
      </c>
      <c r="B316" t="s">
        <v>1099</v>
      </c>
      <c r="C316">
        <v>61</v>
      </c>
      <c r="D316" s="33">
        <v>2891795</v>
      </c>
      <c r="E316" s="31">
        <v>22</v>
      </c>
      <c r="F316" s="31">
        <v>1</v>
      </c>
      <c r="G316" s="40">
        <v>4.5454545454545456E-2</v>
      </c>
      <c r="I316" s="31">
        <v>2</v>
      </c>
      <c r="J316" s="31">
        <v>0</v>
      </c>
      <c r="K316" s="40">
        <v>0</v>
      </c>
    </row>
    <row r="317" spans="1:11" x14ac:dyDescent="0.2">
      <c r="A317" t="s">
        <v>133</v>
      </c>
      <c r="B317" t="s">
        <v>1096</v>
      </c>
      <c r="C317">
        <v>5</v>
      </c>
      <c r="D317" s="33">
        <v>12329421</v>
      </c>
      <c r="E317" s="31">
        <v>84</v>
      </c>
      <c r="F317" s="31">
        <v>9</v>
      </c>
      <c r="G317" s="40">
        <v>0.10714285714285714</v>
      </c>
      <c r="I317" s="31">
        <v>10</v>
      </c>
      <c r="J317" s="31">
        <v>0</v>
      </c>
      <c r="K317" s="40">
        <v>0</v>
      </c>
    </row>
    <row r="318" spans="1:11" x14ac:dyDescent="0.2">
      <c r="A318" t="s">
        <v>135</v>
      </c>
      <c r="B318" t="s">
        <v>1097</v>
      </c>
      <c r="C318">
        <v>369</v>
      </c>
      <c r="D318" s="33">
        <v>215800</v>
      </c>
      <c r="E318" s="31">
        <v>3</v>
      </c>
      <c r="F318" s="31">
        <v>1</v>
      </c>
      <c r="G318" s="40">
        <v>0.33333333333333331</v>
      </c>
      <c r="I318" s="31">
        <v>0</v>
      </c>
      <c r="J318" s="31">
        <v>0</v>
      </c>
      <c r="K318" s="40">
        <v>0</v>
      </c>
    </row>
    <row r="319" spans="1:11" x14ac:dyDescent="0.2">
      <c r="A319" t="s">
        <v>189</v>
      </c>
      <c r="B319" t="s">
        <v>1404</v>
      </c>
      <c r="C319">
        <v>280</v>
      </c>
      <c r="D319" s="33">
        <v>518450</v>
      </c>
      <c r="E319" s="31">
        <v>6</v>
      </c>
      <c r="F319" s="31">
        <v>0</v>
      </c>
      <c r="G319" s="40">
        <v>0</v>
      </c>
      <c r="I319" s="31">
        <v>0</v>
      </c>
      <c r="J319" s="31">
        <v>0</v>
      </c>
      <c r="K319" s="40">
        <v>0</v>
      </c>
    </row>
    <row r="320" spans="1:11" x14ac:dyDescent="0.2">
      <c r="A320" t="s">
        <v>654</v>
      </c>
      <c r="B320" t="s">
        <v>1099</v>
      </c>
      <c r="C320">
        <v>349</v>
      </c>
      <c r="D320" s="33">
        <v>244900</v>
      </c>
      <c r="E320" s="31">
        <v>2</v>
      </c>
      <c r="F320" s="31">
        <v>0</v>
      </c>
      <c r="G320" s="40">
        <v>0</v>
      </c>
      <c r="I320" s="31">
        <v>0</v>
      </c>
      <c r="J320" s="31">
        <v>0</v>
      </c>
      <c r="K320" s="40">
        <v>0</v>
      </c>
    </row>
    <row r="321" spans="1:11" x14ac:dyDescent="0.2">
      <c r="A321" t="s">
        <v>136</v>
      </c>
      <c r="B321" t="s">
        <v>1100</v>
      </c>
      <c r="C321">
        <v>15</v>
      </c>
      <c r="D321" s="33">
        <v>6240130</v>
      </c>
      <c r="E321" s="31">
        <v>43</v>
      </c>
      <c r="F321" s="31">
        <v>18</v>
      </c>
      <c r="G321" s="40">
        <v>0.41860465116279072</v>
      </c>
      <c r="I321" s="31">
        <v>4</v>
      </c>
      <c r="J321" s="31">
        <v>1</v>
      </c>
      <c r="K321" s="40">
        <v>0.25</v>
      </c>
    </row>
    <row r="322" spans="1:11" x14ac:dyDescent="0.2">
      <c r="A322" t="s">
        <v>632</v>
      </c>
      <c r="B322" t="s">
        <v>284</v>
      </c>
      <c r="C322">
        <v>296</v>
      </c>
      <c r="D322" s="33">
        <v>447060</v>
      </c>
      <c r="E322" s="31">
        <v>7</v>
      </c>
      <c r="F322" s="31">
        <v>0</v>
      </c>
      <c r="G322" s="40">
        <v>0</v>
      </c>
      <c r="I322" s="31">
        <v>1</v>
      </c>
      <c r="J322" s="31">
        <v>0</v>
      </c>
      <c r="K322" s="40">
        <v>0</v>
      </c>
    </row>
    <row r="323" spans="1:11" x14ac:dyDescent="0.2">
      <c r="A323" t="s">
        <v>1146</v>
      </c>
      <c r="B323" t="s">
        <v>300</v>
      </c>
      <c r="C323">
        <v>166</v>
      </c>
      <c r="D323" s="33">
        <v>1194000</v>
      </c>
      <c r="E323" s="31">
        <v>8</v>
      </c>
      <c r="F323" s="31">
        <v>0</v>
      </c>
      <c r="G323" s="40">
        <v>0</v>
      </c>
      <c r="I323" s="31">
        <v>0</v>
      </c>
      <c r="J323" s="31">
        <v>0</v>
      </c>
      <c r="K323" s="40">
        <v>0</v>
      </c>
    </row>
    <row r="324" spans="1:11" x14ac:dyDescent="0.2">
      <c r="A324" t="s">
        <v>1343</v>
      </c>
      <c r="B324" t="s">
        <v>118</v>
      </c>
      <c r="C324">
        <v>279</v>
      </c>
      <c r="D324" s="33">
        <v>519400</v>
      </c>
      <c r="E324" s="31">
        <v>2</v>
      </c>
      <c r="F324" s="31">
        <v>0</v>
      </c>
      <c r="G324" s="40">
        <v>0</v>
      </c>
      <c r="I324" s="31">
        <v>0</v>
      </c>
      <c r="J324" s="31">
        <v>0</v>
      </c>
      <c r="K324" s="40">
        <v>0</v>
      </c>
    </row>
    <row r="325" spans="1:11" x14ac:dyDescent="0.2">
      <c r="A325" t="s">
        <v>680</v>
      </c>
      <c r="B325" t="s">
        <v>1100</v>
      </c>
      <c r="C325">
        <v>184</v>
      </c>
      <c r="D325" s="33">
        <v>1011900</v>
      </c>
      <c r="E325" s="31">
        <v>7</v>
      </c>
      <c r="F325" s="31">
        <v>2</v>
      </c>
      <c r="G325" s="40">
        <v>0.2857142857142857</v>
      </c>
      <c r="I325" s="31">
        <v>0</v>
      </c>
      <c r="J325" s="31">
        <v>0</v>
      </c>
      <c r="K325" s="40">
        <v>0</v>
      </c>
    </row>
    <row r="326" spans="1:11" x14ac:dyDescent="0.2">
      <c r="A326" t="s">
        <v>137</v>
      </c>
      <c r="B326" t="s">
        <v>912</v>
      </c>
      <c r="C326">
        <v>337</v>
      </c>
      <c r="D326" s="33">
        <v>291400</v>
      </c>
      <c r="E326" s="31">
        <v>2</v>
      </c>
      <c r="F326" s="31">
        <v>1</v>
      </c>
      <c r="G326" s="40">
        <v>0.5</v>
      </c>
      <c r="I326" s="31">
        <v>0</v>
      </c>
      <c r="J326" s="31">
        <v>0</v>
      </c>
      <c r="K326" s="40">
        <v>0</v>
      </c>
    </row>
    <row r="327" spans="1:11" x14ac:dyDescent="0.2">
      <c r="A327" t="s">
        <v>1012</v>
      </c>
      <c r="B327" t="s">
        <v>572</v>
      </c>
      <c r="C327">
        <v>213</v>
      </c>
      <c r="D327" s="33">
        <v>816100</v>
      </c>
      <c r="E327" s="31">
        <v>7</v>
      </c>
      <c r="F327" s="31">
        <v>1</v>
      </c>
      <c r="G327" s="40">
        <v>0.14285714285714285</v>
      </c>
      <c r="I327" s="31">
        <v>0</v>
      </c>
      <c r="J327" s="31">
        <v>0</v>
      </c>
      <c r="K327" s="40">
        <v>0</v>
      </c>
    </row>
    <row r="328" spans="1:11" x14ac:dyDescent="0.2">
      <c r="A328" t="s">
        <v>138</v>
      </c>
      <c r="B328" t="s">
        <v>1036</v>
      </c>
      <c r="C328">
        <v>297</v>
      </c>
      <c r="D328" s="33">
        <v>445400</v>
      </c>
      <c r="E328" s="31">
        <v>6</v>
      </c>
      <c r="F328" s="31">
        <v>0</v>
      </c>
      <c r="G328" s="40">
        <v>0</v>
      </c>
      <c r="I328" s="31">
        <v>0</v>
      </c>
      <c r="J328" s="31">
        <v>0</v>
      </c>
      <c r="K328" s="40">
        <v>0</v>
      </c>
    </row>
    <row r="329" spans="1:11" x14ac:dyDescent="0.2">
      <c r="A329" t="s">
        <v>1056</v>
      </c>
      <c r="B329" t="s">
        <v>1100</v>
      </c>
      <c r="C329">
        <v>299</v>
      </c>
      <c r="D329" s="33">
        <v>440000</v>
      </c>
      <c r="E329" s="31">
        <v>3</v>
      </c>
      <c r="F329" s="31">
        <v>0</v>
      </c>
      <c r="G329" s="40">
        <v>0</v>
      </c>
      <c r="I329" s="31">
        <v>0</v>
      </c>
      <c r="J329" s="31">
        <v>0</v>
      </c>
      <c r="K329" s="40">
        <v>0</v>
      </c>
    </row>
    <row r="330" spans="1:11" x14ac:dyDescent="0.2">
      <c r="A330" t="s">
        <v>633</v>
      </c>
      <c r="B330" t="s">
        <v>1036</v>
      </c>
      <c r="C330">
        <v>150</v>
      </c>
      <c r="D330" s="33">
        <v>1351600</v>
      </c>
      <c r="E330" s="31">
        <v>9</v>
      </c>
      <c r="F330" s="31">
        <v>0</v>
      </c>
      <c r="G330" s="40">
        <v>0</v>
      </c>
      <c r="I330" s="31">
        <v>0</v>
      </c>
      <c r="J330" s="31">
        <v>0</v>
      </c>
      <c r="K330" s="40">
        <v>0</v>
      </c>
    </row>
    <row r="331" spans="1:11" x14ac:dyDescent="0.2">
      <c r="A331" t="s">
        <v>139</v>
      </c>
      <c r="B331" t="s">
        <v>1100</v>
      </c>
      <c r="C331">
        <v>13</v>
      </c>
      <c r="D331" s="33">
        <v>6696900</v>
      </c>
      <c r="E331" s="31">
        <v>31</v>
      </c>
      <c r="F331" s="31">
        <v>9</v>
      </c>
      <c r="G331" s="40">
        <v>0.29032258064516131</v>
      </c>
      <c r="I331" s="31">
        <v>4</v>
      </c>
      <c r="J331" s="31">
        <v>1</v>
      </c>
      <c r="K331" s="40">
        <v>0.25</v>
      </c>
    </row>
    <row r="332" spans="1:11" x14ac:dyDescent="0.2">
      <c r="A332" t="s">
        <v>140</v>
      </c>
      <c r="B332" t="s">
        <v>281</v>
      </c>
      <c r="C332">
        <v>229</v>
      </c>
      <c r="D332" s="33">
        <v>706968</v>
      </c>
      <c r="E332" s="31">
        <v>6</v>
      </c>
      <c r="F332" s="31">
        <v>0</v>
      </c>
      <c r="G332" s="40">
        <v>0</v>
      </c>
      <c r="I332" s="31">
        <v>2</v>
      </c>
      <c r="J332" s="31">
        <v>0</v>
      </c>
      <c r="K332" s="40">
        <v>0</v>
      </c>
    </row>
    <row r="333" spans="1:11" x14ac:dyDescent="0.2">
      <c r="A333" t="s">
        <v>1344</v>
      </c>
      <c r="B333" t="s">
        <v>1101</v>
      </c>
      <c r="C333">
        <v>343</v>
      </c>
      <c r="D333" s="33">
        <v>271400</v>
      </c>
      <c r="E333" s="31">
        <v>6</v>
      </c>
      <c r="F333" s="31">
        <v>0</v>
      </c>
      <c r="G333" s="40">
        <v>0</v>
      </c>
      <c r="I333" s="31">
        <v>3</v>
      </c>
      <c r="J333" s="31">
        <v>0</v>
      </c>
      <c r="K333" s="40">
        <v>0</v>
      </c>
    </row>
    <row r="334" spans="1:11" x14ac:dyDescent="0.2">
      <c r="A334" t="s">
        <v>1103</v>
      </c>
      <c r="B334" t="s">
        <v>886</v>
      </c>
      <c r="C334">
        <v>21</v>
      </c>
      <c r="D334" s="33">
        <v>5198873</v>
      </c>
      <c r="E334" s="31">
        <v>30</v>
      </c>
      <c r="F334" s="31">
        <v>0</v>
      </c>
      <c r="G334" s="40">
        <v>0</v>
      </c>
      <c r="I334" s="31">
        <v>18</v>
      </c>
      <c r="J334" s="31">
        <v>0</v>
      </c>
      <c r="K334" s="40">
        <v>0</v>
      </c>
    </row>
    <row r="335" spans="1:11" x14ac:dyDescent="0.2">
      <c r="A335" t="s">
        <v>1272</v>
      </c>
      <c r="B335" t="s">
        <v>343</v>
      </c>
      <c r="C335">
        <v>405</v>
      </c>
      <c r="D335" s="33">
        <v>113100</v>
      </c>
      <c r="E335" s="31">
        <v>2</v>
      </c>
      <c r="F335" s="31">
        <v>0</v>
      </c>
      <c r="G335" s="40">
        <v>0</v>
      </c>
      <c r="I335" s="31">
        <v>1</v>
      </c>
      <c r="J335" s="31">
        <v>0</v>
      </c>
      <c r="K335" s="40">
        <v>0</v>
      </c>
    </row>
    <row r="336" spans="1:11" x14ac:dyDescent="0.2">
      <c r="A336" t="s">
        <v>655</v>
      </c>
      <c r="B336" t="s">
        <v>1096</v>
      </c>
      <c r="C336">
        <v>281</v>
      </c>
      <c r="D336" s="33">
        <v>499000</v>
      </c>
      <c r="E336" s="31">
        <v>2</v>
      </c>
      <c r="F336" s="31">
        <v>1</v>
      </c>
      <c r="G336" s="40">
        <v>0.5</v>
      </c>
      <c r="I336" s="31">
        <v>0</v>
      </c>
      <c r="J336" s="31">
        <v>0</v>
      </c>
      <c r="K336" s="40">
        <v>0</v>
      </c>
    </row>
    <row r="337" spans="1:11" x14ac:dyDescent="0.2">
      <c r="A337" t="s">
        <v>1111</v>
      </c>
      <c r="B337" t="s">
        <v>1100</v>
      </c>
      <c r="C337">
        <v>217</v>
      </c>
      <c r="D337" s="33">
        <v>788750</v>
      </c>
      <c r="E337" s="31">
        <v>7</v>
      </c>
      <c r="F337" s="31">
        <v>4</v>
      </c>
      <c r="G337" s="40">
        <v>0.5714285714285714</v>
      </c>
      <c r="I337" s="31">
        <v>0</v>
      </c>
      <c r="J337" s="31">
        <v>0</v>
      </c>
      <c r="K337" s="40">
        <v>0</v>
      </c>
    </row>
    <row r="338" spans="1:11" x14ac:dyDescent="0.2">
      <c r="A338" t="s">
        <v>604</v>
      </c>
      <c r="B338" t="s">
        <v>1099</v>
      </c>
      <c r="C338">
        <v>136</v>
      </c>
      <c r="D338" s="33">
        <v>1496100</v>
      </c>
      <c r="E338" s="31">
        <v>10</v>
      </c>
      <c r="F338" s="31">
        <v>0</v>
      </c>
      <c r="G338" s="40">
        <v>0</v>
      </c>
      <c r="I338" s="31">
        <v>0</v>
      </c>
      <c r="J338" s="31">
        <v>0</v>
      </c>
      <c r="K338" s="40">
        <v>0</v>
      </c>
    </row>
    <row r="339" spans="1:11" x14ac:dyDescent="0.2">
      <c r="A339" t="s">
        <v>656</v>
      </c>
      <c r="B339" t="s">
        <v>127</v>
      </c>
      <c r="C339">
        <v>396</v>
      </c>
      <c r="D339" s="33">
        <v>127500</v>
      </c>
      <c r="E339" s="31">
        <v>2</v>
      </c>
      <c r="F339" s="31">
        <v>0</v>
      </c>
      <c r="G339" s="40">
        <v>0</v>
      </c>
      <c r="I339" s="31">
        <v>0</v>
      </c>
      <c r="J339" s="31">
        <v>0</v>
      </c>
      <c r="K339" s="40">
        <v>0</v>
      </c>
    </row>
    <row r="340" spans="1:11" x14ac:dyDescent="0.2">
      <c r="A340" t="s">
        <v>681</v>
      </c>
      <c r="B340" t="s">
        <v>1268</v>
      </c>
      <c r="C340">
        <v>348</v>
      </c>
      <c r="D340" s="33">
        <v>250500</v>
      </c>
      <c r="E340" s="31">
        <v>3</v>
      </c>
      <c r="F340" s="31">
        <v>0</v>
      </c>
      <c r="G340" s="40">
        <v>0</v>
      </c>
      <c r="I340" s="31">
        <v>0</v>
      </c>
      <c r="J340" s="31">
        <v>0</v>
      </c>
      <c r="K340" s="40">
        <v>0</v>
      </c>
    </row>
    <row r="341" spans="1:11" x14ac:dyDescent="0.2">
      <c r="A341" t="s">
        <v>1104</v>
      </c>
      <c r="B341" t="s">
        <v>1100</v>
      </c>
      <c r="C341">
        <v>16</v>
      </c>
      <c r="D341" s="33">
        <v>6121400</v>
      </c>
      <c r="E341" s="31">
        <v>27</v>
      </c>
      <c r="F341" s="31">
        <v>3</v>
      </c>
      <c r="G341" s="40">
        <v>0.1111111111111111</v>
      </c>
      <c r="I341" s="31">
        <v>0</v>
      </c>
      <c r="J341" s="31">
        <v>0</v>
      </c>
      <c r="K341" s="40">
        <v>0</v>
      </c>
    </row>
    <row r="342" spans="1:11" x14ac:dyDescent="0.2">
      <c r="A342" t="s">
        <v>634</v>
      </c>
      <c r="B342" t="s">
        <v>1099</v>
      </c>
      <c r="C342">
        <v>240</v>
      </c>
      <c r="D342" s="33">
        <v>651200</v>
      </c>
      <c r="E342" s="31">
        <v>6</v>
      </c>
      <c r="F342" s="31">
        <v>0</v>
      </c>
      <c r="G342" s="40">
        <v>0</v>
      </c>
      <c r="I342" s="31">
        <v>1</v>
      </c>
      <c r="J342" s="31">
        <v>0</v>
      </c>
      <c r="K342" s="40">
        <v>0</v>
      </c>
    </row>
    <row r="343" spans="1:11" x14ac:dyDescent="0.2">
      <c r="A343" t="s">
        <v>683</v>
      </c>
      <c r="B343" t="s">
        <v>542</v>
      </c>
      <c r="C343">
        <v>77</v>
      </c>
      <c r="D343" s="33">
        <v>2373260</v>
      </c>
      <c r="E343" s="31">
        <v>13</v>
      </c>
      <c r="F343" s="31">
        <v>1</v>
      </c>
      <c r="G343" s="40">
        <v>7.6923076923076927E-2</v>
      </c>
      <c r="I343" s="31">
        <v>0</v>
      </c>
      <c r="J343" s="31">
        <v>0</v>
      </c>
      <c r="K343" s="40">
        <v>0</v>
      </c>
    </row>
    <row r="344" spans="1:11" x14ac:dyDescent="0.2">
      <c r="A344" t="s">
        <v>969</v>
      </c>
      <c r="B344" t="s">
        <v>194</v>
      </c>
      <c r="C344">
        <v>153</v>
      </c>
      <c r="D344" s="33">
        <v>1341400</v>
      </c>
      <c r="E344" s="31">
        <v>7</v>
      </c>
      <c r="F344" s="31">
        <v>0</v>
      </c>
      <c r="G344" s="40">
        <v>0</v>
      </c>
      <c r="I344" s="31">
        <v>0</v>
      </c>
      <c r="J344" s="31">
        <v>0</v>
      </c>
      <c r="K344" s="40">
        <v>0</v>
      </c>
    </row>
    <row r="345" spans="1:11" x14ac:dyDescent="0.2">
      <c r="A345" t="s">
        <v>1345</v>
      </c>
      <c r="B345" t="s">
        <v>1036</v>
      </c>
      <c r="C345">
        <v>322</v>
      </c>
      <c r="D345" s="33">
        <v>331500</v>
      </c>
      <c r="E345" s="31">
        <v>3</v>
      </c>
      <c r="F345" s="31">
        <v>2</v>
      </c>
      <c r="G345" s="40">
        <v>0.66666666666666663</v>
      </c>
      <c r="I345" s="31">
        <v>0</v>
      </c>
      <c r="J345" s="31">
        <v>0</v>
      </c>
      <c r="K345" s="40">
        <v>0</v>
      </c>
    </row>
    <row r="346" spans="1:11" x14ac:dyDescent="0.2">
      <c r="A346" t="s">
        <v>1105</v>
      </c>
      <c r="B346" t="s">
        <v>300</v>
      </c>
      <c r="C346">
        <v>206</v>
      </c>
      <c r="D346" s="33">
        <v>879000</v>
      </c>
      <c r="E346" s="31">
        <v>6</v>
      </c>
      <c r="F346" s="31">
        <v>1</v>
      </c>
      <c r="G346" s="40">
        <v>0.16666666666666666</v>
      </c>
      <c r="I346" s="31">
        <v>0</v>
      </c>
      <c r="J346" s="31">
        <v>0</v>
      </c>
      <c r="K346" s="40">
        <v>0</v>
      </c>
    </row>
    <row r="347" spans="1:11" x14ac:dyDescent="0.2">
      <c r="A347" t="s">
        <v>635</v>
      </c>
      <c r="B347" t="s">
        <v>712</v>
      </c>
      <c r="C347">
        <v>19</v>
      </c>
      <c r="D347" s="33">
        <v>5242090</v>
      </c>
      <c r="E347" s="31">
        <v>35</v>
      </c>
      <c r="F347" s="31">
        <v>5</v>
      </c>
      <c r="G347" s="40">
        <v>0.14285714285714285</v>
      </c>
      <c r="I347" s="31">
        <v>5</v>
      </c>
      <c r="J347" s="31">
        <v>2</v>
      </c>
      <c r="K347" s="40">
        <v>0.4</v>
      </c>
    </row>
    <row r="348" spans="1:11" x14ac:dyDescent="0.2">
      <c r="A348" t="s">
        <v>782</v>
      </c>
      <c r="B348" t="s">
        <v>1036</v>
      </c>
      <c r="C348">
        <v>259</v>
      </c>
      <c r="D348" s="33">
        <v>581364</v>
      </c>
      <c r="E348" s="31">
        <v>3</v>
      </c>
      <c r="F348" s="31">
        <v>0</v>
      </c>
      <c r="G348" s="40">
        <v>0</v>
      </c>
      <c r="I348" s="31">
        <v>0</v>
      </c>
      <c r="J348" s="31">
        <v>0</v>
      </c>
      <c r="K348" s="40">
        <v>0</v>
      </c>
    </row>
    <row r="349" spans="1:11" x14ac:dyDescent="0.2">
      <c r="A349" t="s">
        <v>1106</v>
      </c>
      <c r="B349" t="s">
        <v>118</v>
      </c>
      <c r="C349">
        <v>88</v>
      </c>
      <c r="D349" s="33">
        <v>2097221</v>
      </c>
      <c r="E349" s="31">
        <v>17</v>
      </c>
      <c r="F349" s="31">
        <v>0</v>
      </c>
      <c r="G349" s="40">
        <v>0</v>
      </c>
      <c r="I349" s="31">
        <v>3</v>
      </c>
      <c r="J349" s="31">
        <v>0</v>
      </c>
      <c r="K349" s="40">
        <v>0</v>
      </c>
    </row>
    <row r="350" spans="1:11" x14ac:dyDescent="0.2">
      <c r="A350" t="s">
        <v>392</v>
      </c>
      <c r="B350" t="s">
        <v>1100</v>
      </c>
      <c r="C350">
        <v>6</v>
      </c>
      <c r="D350" s="33">
        <v>11079813</v>
      </c>
      <c r="E350" s="31">
        <v>77</v>
      </c>
      <c r="F350" s="31">
        <v>53</v>
      </c>
      <c r="G350" s="40">
        <v>0.68831168831168832</v>
      </c>
      <c r="I350" s="31">
        <v>10</v>
      </c>
      <c r="J350" s="31">
        <v>8</v>
      </c>
      <c r="K350" s="40">
        <v>0.8</v>
      </c>
    </row>
    <row r="351" spans="1:11" x14ac:dyDescent="0.2">
      <c r="A351" t="s">
        <v>461</v>
      </c>
      <c r="B351" t="s">
        <v>347</v>
      </c>
      <c r="C351">
        <v>155</v>
      </c>
      <c r="D351" s="33">
        <v>1324812</v>
      </c>
      <c r="E351" s="31">
        <v>3</v>
      </c>
      <c r="F351" s="31">
        <v>2</v>
      </c>
      <c r="G351" s="40">
        <v>0.66666666666666663</v>
      </c>
      <c r="I351" s="31">
        <v>0</v>
      </c>
      <c r="J351" s="31">
        <v>0</v>
      </c>
      <c r="K351" s="40">
        <v>0</v>
      </c>
    </row>
    <row r="352" spans="1:11" x14ac:dyDescent="0.2">
      <c r="A352" t="s">
        <v>1107</v>
      </c>
      <c r="B352" t="s">
        <v>300</v>
      </c>
      <c r="C352">
        <v>210</v>
      </c>
      <c r="D352" s="33">
        <v>837450</v>
      </c>
      <c r="E352" s="31">
        <v>5</v>
      </c>
      <c r="F352" s="31">
        <v>3</v>
      </c>
      <c r="G352" s="40">
        <v>0.6</v>
      </c>
      <c r="I352" s="31">
        <v>0</v>
      </c>
      <c r="J352" s="31">
        <v>0</v>
      </c>
      <c r="K352" s="40">
        <v>0</v>
      </c>
    </row>
    <row r="353" spans="1:11" x14ac:dyDescent="0.2">
      <c r="A353" t="s">
        <v>970</v>
      </c>
      <c r="B353" t="s">
        <v>916</v>
      </c>
      <c r="C353">
        <v>321</v>
      </c>
      <c r="D353" s="33">
        <v>335000</v>
      </c>
      <c r="E353" s="31">
        <v>2</v>
      </c>
      <c r="F353" s="31">
        <v>2</v>
      </c>
      <c r="G353" s="40">
        <v>1</v>
      </c>
      <c r="I353" s="31">
        <v>0</v>
      </c>
      <c r="J353" s="31">
        <v>0</v>
      </c>
      <c r="K353" s="40">
        <v>0</v>
      </c>
    </row>
    <row r="354" spans="1:11" x14ac:dyDescent="0.2">
      <c r="A354" t="s">
        <v>1273</v>
      </c>
      <c r="B354" t="s">
        <v>1134</v>
      </c>
      <c r="C354">
        <v>235</v>
      </c>
      <c r="D354" s="33">
        <v>667005</v>
      </c>
      <c r="E354" s="31">
        <v>4</v>
      </c>
      <c r="F354" s="31">
        <v>1</v>
      </c>
      <c r="G354" s="40">
        <v>0.25</v>
      </c>
      <c r="I354" s="31">
        <v>0</v>
      </c>
      <c r="J354" s="31">
        <v>0</v>
      </c>
      <c r="K354" s="40">
        <v>0</v>
      </c>
    </row>
    <row r="355" spans="1:11" x14ac:dyDescent="0.2">
      <c r="A355" t="s">
        <v>605</v>
      </c>
      <c r="B355" t="s">
        <v>1099</v>
      </c>
      <c r="C355">
        <v>433</v>
      </c>
      <c r="D355" s="33">
        <v>33301</v>
      </c>
      <c r="E355" s="31">
        <v>1</v>
      </c>
      <c r="F355" s="31">
        <v>0</v>
      </c>
      <c r="G355" s="40">
        <v>0</v>
      </c>
      <c r="I355" s="31">
        <v>0</v>
      </c>
      <c r="J355" s="31">
        <v>0</v>
      </c>
      <c r="K355" s="40">
        <v>0</v>
      </c>
    </row>
    <row r="356" spans="1:11" x14ac:dyDescent="0.2">
      <c r="A356" t="s">
        <v>1108</v>
      </c>
      <c r="B356" t="s">
        <v>126</v>
      </c>
      <c r="C356">
        <v>32</v>
      </c>
      <c r="D356" s="33">
        <v>3892310</v>
      </c>
      <c r="E356" s="31">
        <v>20</v>
      </c>
      <c r="F356" s="31">
        <v>15</v>
      </c>
      <c r="G356" s="40">
        <v>0.75</v>
      </c>
      <c r="I356" s="31">
        <v>1</v>
      </c>
      <c r="J356" s="31">
        <v>1</v>
      </c>
      <c r="K356" s="40">
        <v>1</v>
      </c>
    </row>
    <row r="357" spans="1:11" x14ac:dyDescent="0.2">
      <c r="A357" t="s">
        <v>658</v>
      </c>
      <c r="B357" t="s">
        <v>1099</v>
      </c>
      <c r="C357">
        <v>352</v>
      </c>
      <c r="D357" s="33">
        <v>240500</v>
      </c>
      <c r="E357" s="31">
        <v>3</v>
      </c>
      <c r="F357" s="31">
        <v>1</v>
      </c>
      <c r="G357" s="40">
        <v>0.33333333333333331</v>
      </c>
      <c r="I357" s="31">
        <v>0</v>
      </c>
      <c r="J357" s="31">
        <v>0</v>
      </c>
      <c r="K357" s="40">
        <v>0</v>
      </c>
    </row>
    <row r="358" spans="1:11" x14ac:dyDescent="0.2">
      <c r="A358" t="s">
        <v>606</v>
      </c>
      <c r="B358" t="s">
        <v>1099</v>
      </c>
      <c r="C358">
        <v>340</v>
      </c>
      <c r="D358" s="33">
        <v>275400</v>
      </c>
      <c r="E358" s="31">
        <v>1</v>
      </c>
      <c r="F358" s="31">
        <v>0</v>
      </c>
      <c r="G358" s="40">
        <v>0</v>
      </c>
      <c r="I358" s="31">
        <v>0</v>
      </c>
      <c r="J358" s="31">
        <v>0</v>
      </c>
      <c r="K358" s="40">
        <v>0</v>
      </c>
    </row>
    <row r="359" spans="1:11" x14ac:dyDescent="0.2">
      <c r="A359" t="s">
        <v>925</v>
      </c>
      <c r="B359" t="s">
        <v>196</v>
      </c>
      <c r="C359">
        <v>330</v>
      </c>
      <c r="D359" s="33">
        <v>316700</v>
      </c>
      <c r="E359" s="31">
        <v>2</v>
      </c>
      <c r="F359" s="31">
        <v>0</v>
      </c>
      <c r="G359" s="40">
        <v>0</v>
      </c>
      <c r="I359" s="31">
        <v>0</v>
      </c>
      <c r="J359" s="31">
        <v>0</v>
      </c>
      <c r="K359" s="40">
        <v>0</v>
      </c>
    </row>
    <row r="360" spans="1:11" x14ac:dyDescent="0.2">
      <c r="A360" t="s">
        <v>1469</v>
      </c>
      <c r="B360" t="s">
        <v>728</v>
      </c>
      <c r="C360">
        <v>434</v>
      </c>
      <c r="D360" s="33">
        <v>31000</v>
      </c>
      <c r="E360" s="31">
        <v>1</v>
      </c>
      <c r="F360" s="31">
        <v>1</v>
      </c>
      <c r="G360" s="40">
        <v>1</v>
      </c>
      <c r="I360" s="31">
        <v>0</v>
      </c>
      <c r="J360" s="31">
        <v>0</v>
      </c>
      <c r="K360" s="40">
        <v>0</v>
      </c>
    </row>
    <row r="361" spans="1:11" x14ac:dyDescent="0.2">
      <c r="A361" t="s">
        <v>927</v>
      </c>
      <c r="B361" t="s">
        <v>1258</v>
      </c>
      <c r="C361">
        <v>98</v>
      </c>
      <c r="D361" s="33">
        <v>1920632</v>
      </c>
      <c r="E361" s="31">
        <v>18</v>
      </c>
      <c r="F361" s="31">
        <v>1</v>
      </c>
      <c r="G361" s="40">
        <v>5.5555555555555552E-2</v>
      </c>
      <c r="I361" s="31">
        <v>2</v>
      </c>
      <c r="J361" s="31">
        <v>0</v>
      </c>
      <c r="K361" s="40">
        <v>0</v>
      </c>
    </row>
    <row r="362" spans="1:11" x14ac:dyDescent="0.2">
      <c r="A362" t="s">
        <v>160</v>
      </c>
      <c r="B362" t="s">
        <v>1036</v>
      </c>
      <c r="C362">
        <v>114</v>
      </c>
      <c r="D362" s="33">
        <v>1714403</v>
      </c>
      <c r="E362" s="31">
        <v>15</v>
      </c>
      <c r="F362" s="31">
        <v>2</v>
      </c>
      <c r="G362" s="40">
        <v>0.13333333333333333</v>
      </c>
      <c r="I362" s="31">
        <v>0</v>
      </c>
      <c r="J362" s="31">
        <v>0</v>
      </c>
      <c r="K362" s="40">
        <v>0</v>
      </c>
    </row>
    <row r="363" spans="1:11" x14ac:dyDescent="0.2">
      <c r="A363" t="s">
        <v>1328</v>
      </c>
      <c r="B363" t="s">
        <v>1102</v>
      </c>
      <c r="C363">
        <v>406</v>
      </c>
      <c r="D363" s="33">
        <v>112000</v>
      </c>
      <c r="E363" s="31">
        <v>2</v>
      </c>
      <c r="F363" s="31">
        <v>0</v>
      </c>
      <c r="G363" s="40">
        <v>0</v>
      </c>
      <c r="I363" s="31">
        <v>0</v>
      </c>
      <c r="J363" s="31">
        <v>0</v>
      </c>
      <c r="K363" s="40">
        <v>0</v>
      </c>
    </row>
    <row r="364" spans="1:11" x14ac:dyDescent="0.2">
      <c r="A364" t="s">
        <v>637</v>
      </c>
      <c r="B364" t="s">
        <v>542</v>
      </c>
      <c r="C364">
        <v>131</v>
      </c>
      <c r="D364" s="33">
        <v>1529100</v>
      </c>
      <c r="E364" s="31">
        <v>11</v>
      </c>
      <c r="F364" s="31">
        <v>2</v>
      </c>
      <c r="G364" s="40">
        <v>0.18181818181818182</v>
      </c>
      <c r="I364" s="31">
        <v>0</v>
      </c>
      <c r="J364" s="31">
        <v>0</v>
      </c>
      <c r="K364" s="40">
        <v>0</v>
      </c>
    </row>
    <row r="365" spans="1:11" x14ac:dyDescent="0.2">
      <c r="A365" t="s">
        <v>463</v>
      </c>
      <c r="B365" t="s">
        <v>1284</v>
      </c>
      <c r="C365">
        <v>430</v>
      </c>
      <c r="D365" s="33">
        <v>40000</v>
      </c>
      <c r="E365" s="31">
        <v>1</v>
      </c>
      <c r="F365" s="31">
        <v>0</v>
      </c>
      <c r="G365" s="40">
        <v>0</v>
      </c>
      <c r="I365" s="31">
        <v>0</v>
      </c>
      <c r="J365" s="31">
        <v>0</v>
      </c>
      <c r="K365" s="40">
        <v>0</v>
      </c>
    </row>
    <row r="366" spans="1:11" x14ac:dyDescent="0.2">
      <c r="A366" t="s">
        <v>219</v>
      </c>
      <c r="B366" t="s">
        <v>300</v>
      </c>
      <c r="C366">
        <v>52</v>
      </c>
      <c r="D366" s="33">
        <v>3052800</v>
      </c>
      <c r="E366" s="31">
        <v>18</v>
      </c>
      <c r="F366" s="31">
        <v>4</v>
      </c>
      <c r="G366" s="40">
        <v>0.22222222222222221</v>
      </c>
      <c r="I366" s="31">
        <v>1</v>
      </c>
      <c r="J366" s="31">
        <v>0</v>
      </c>
      <c r="K366" s="40">
        <v>0</v>
      </c>
    </row>
    <row r="367" spans="1:11" x14ac:dyDescent="0.2">
      <c r="A367" t="s">
        <v>607</v>
      </c>
      <c r="B367" t="s">
        <v>712</v>
      </c>
      <c r="C367">
        <v>165</v>
      </c>
      <c r="D367" s="33">
        <v>1195800</v>
      </c>
      <c r="E367" s="31">
        <v>8</v>
      </c>
      <c r="F367" s="31">
        <v>0</v>
      </c>
      <c r="G367" s="40">
        <v>0</v>
      </c>
      <c r="I367" s="31">
        <v>0</v>
      </c>
      <c r="J367" s="31">
        <v>0</v>
      </c>
      <c r="K367" s="40">
        <v>0</v>
      </c>
    </row>
    <row r="368" spans="1:11" x14ac:dyDescent="0.2">
      <c r="A368" t="s">
        <v>1470</v>
      </c>
      <c r="B368" t="s">
        <v>116</v>
      </c>
      <c r="C368">
        <v>397</v>
      </c>
      <c r="D368" s="33">
        <v>127500</v>
      </c>
      <c r="E368" s="31">
        <v>1</v>
      </c>
      <c r="F368" s="31">
        <v>1</v>
      </c>
      <c r="G368" s="40">
        <v>1</v>
      </c>
      <c r="I368" s="31">
        <v>0</v>
      </c>
      <c r="J368" s="31">
        <v>0</v>
      </c>
      <c r="K368" s="40">
        <v>0</v>
      </c>
    </row>
    <row r="369" spans="1:11" x14ac:dyDescent="0.2">
      <c r="A369" t="s">
        <v>783</v>
      </c>
      <c r="B369" t="s">
        <v>1036</v>
      </c>
      <c r="C369">
        <v>163</v>
      </c>
      <c r="D369" s="33">
        <v>1203700</v>
      </c>
      <c r="E369" s="31">
        <v>7</v>
      </c>
      <c r="F369" s="31">
        <v>2</v>
      </c>
      <c r="G369" s="40">
        <v>0.2857142857142857</v>
      </c>
      <c r="I369" s="31">
        <v>5</v>
      </c>
      <c r="J369" s="31">
        <v>2</v>
      </c>
      <c r="K369" s="40">
        <v>0.4</v>
      </c>
    </row>
    <row r="370" spans="1:11" x14ac:dyDescent="0.2">
      <c r="A370" t="s">
        <v>161</v>
      </c>
      <c r="B370" t="s">
        <v>289</v>
      </c>
      <c r="C370">
        <v>234</v>
      </c>
      <c r="D370" s="33">
        <v>672500</v>
      </c>
      <c r="E370" s="31">
        <v>3</v>
      </c>
      <c r="F370" s="31">
        <v>0</v>
      </c>
      <c r="G370" s="40">
        <v>0</v>
      </c>
      <c r="I370" s="31">
        <v>0</v>
      </c>
      <c r="J370" s="31">
        <v>0</v>
      </c>
      <c r="K370" s="40">
        <v>0</v>
      </c>
    </row>
    <row r="371" spans="1:11" x14ac:dyDescent="0.2">
      <c r="A371" t="s">
        <v>1135</v>
      </c>
      <c r="B371" t="s">
        <v>1258</v>
      </c>
      <c r="C371">
        <v>93</v>
      </c>
      <c r="D371" s="33">
        <v>2016100</v>
      </c>
      <c r="E371" s="31">
        <v>18</v>
      </c>
      <c r="F371" s="31">
        <v>0</v>
      </c>
      <c r="G371" s="40">
        <v>0</v>
      </c>
      <c r="I371" s="31">
        <v>1</v>
      </c>
      <c r="J371" s="31">
        <v>0</v>
      </c>
      <c r="K371" s="40">
        <v>0</v>
      </c>
    </row>
    <row r="372" spans="1:11" x14ac:dyDescent="0.2">
      <c r="A372" t="s">
        <v>1188</v>
      </c>
      <c r="B372" t="s">
        <v>664</v>
      </c>
      <c r="C372">
        <v>438</v>
      </c>
      <c r="D372" s="33">
        <v>24500</v>
      </c>
      <c r="E372" s="31">
        <v>1</v>
      </c>
      <c r="F372" s="31">
        <v>0</v>
      </c>
      <c r="G372" s="40">
        <v>0</v>
      </c>
      <c r="I372" s="31">
        <v>1</v>
      </c>
      <c r="J372" s="31">
        <v>0</v>
      </c>
      <c r="K372" s="40">
        <v>0</v>
      </c>
    </row>
    <row r="373" spans="1:11" x14ac:dyDescent="0.2">
      <c r="A373" t="s">
        <v>220</v>
      </c>
      <c r="B373" t="s">
        <v>991</v>
      </c>
      <c r="C373">
        <v>167</v>
      </c>
      <c r="D373" s="33">
        <v>1152755</v>
      </c>
      <c r="E373" s="31">
        <v>10</v>
      </c>
      <c r="F373" s="31">
        <v>1</v>
      </c>
      <c r="G373" s="40">
        <v>0.1</v>
      </c>
      <c r="I373" s="31">
        <v>0</v>
      </c>
      <c r="J373" s="31">
        <v>0</v>
      </c>
      <c r="K373" s="40">
        <v>0</v>
      </c>
    </row>
    <row r="374" spans="1:11" x14ac:dyDescent="0.2">
      <c r="A374" t="s">
        <v>608</v>
      </c>
      <c r="B374" t="s">
        <v>1099</v>
      </c>
      <c r="C374">
        <v>204</v>
      </c>
      <c r="D374" s="33">
        <v>907000</v>
      </c>
      <c r="E374" s="31">
        <v>6</v>
      </c>
      <c r="F374" s="31">
        <v>2</v>
      </c>
      <c r="G374" s="40">
        <v>0.33333333333333331</v>
      </c>
      <c r="I374" s="31">
        <v>1</v>
      </c>
      <c r="J374" s="31">
        <v>1</v>
      </c>
      <c r="K374" s="40">
        <v>1</v>
      </c>
    </row>
    <row r="375" spans="1:11" x14ac:dyDescent="0.2">
      <c r="A375" t="s">
        <v>1112</v>
      </c>
      <c r="B375" t="s">
        <v>1102</v>
      </c>
      <c r="C375">
        <v>118</v>
      </c>
      <c r="D375" s="33">
        <v>1662657</v>
      </c>
      <c r="E375" s="31">
        <v>22</v>
      </c>
      <c r="F375" s="31">
        <v>4</v>
      </c>
      <c r="G375" s="40">
        <v>0.18181818181818182</v>
      </c>
      <c r="I375" s="31">
        <v>5</v>
      </c>
      <c r="J375" s="31">
        <v>0</v>
      </c>
      <c r="K375" s="40">
        <v>0</v>
      </c>
    </row>
    <row r="376" spans="1:11" x14ac:dyDescent="0.2">
      <c r="A376" t="s">
        <v>609</v>
      </c>
      <c r="B376" t="s">
        <v>1099</v>
      </c>
      <c r="C376">
        <v>133</v>
      </c>
      <c r="D376" s="33">
        <v>1522750</v>
      </c>
      <c r="E376" s="31">
        <v>13</v>
      </c>
      <c r="F376" s="31">
        <v>0</v>
      </c>
      <c r="G376" s="40">
        <v>0</v>
      </c>
      <c r="I376" s="31">
        <v>1</v>
      </c>
      <c r="J376" s="31">
        <v>0</v>
      </c>
      <c r="K376" s="40">
        <v>0</v>
      </c>
    </row>
    <row r="377" spans="1:11" x14ac:dyDescent="0.2">
      <c r="A377" t="s">
        <v>1013</v>
      </c>
      <c r="B377" t="s">
        <v>1099</v>
      </c>
      <c r="C377">
        <v>306</v>
      </c>
      <c r="D377" s="33">
        <v>407000</v>
      </c>
      <c r="E377" s="31">
        <v>3</v>
      </c>
      <c r="F377" s="31">
        <v>0</v>
      </c>
      <c r="G377" s="40">
        <v>0</v>
      </c>
      <c r="I377" s="31">
        <v>0</v>
      </c>
      <c r="J377" s="31">
        <v>0</v>
      </c>
      <c r="K377" s="40">
        <v>0</v>
      </c>
    </row>
    <row r="378" spans="1:11" x14ac:dyDescent="0.2">
      <c r="A378" t="s">
        <v>221</v>
      </c>
      <c r="B378" t="s">
        <v>1100</v>
      </c>
      <c r="C378">
        <v>317</v>
      </c>
      <c r="D378" s="33">
        <v>360000</v>
      </c>
      <c r="E378" s="31">
        <v>3</v>
      </c>
      <c r="F378" s="31">
        <v>2</v>
      </c>
      <c r="G378" s="40">
        <v>0.66666666666666663</v>
      </c>
      <c r="I378" s="31">
        <v>0</v>
      </c>
      <c r="J378" s="31">
        <v>0</v>
      </c>
      <c r="K378" s="40">
        <v>0</v>
      </c>
    </row>
    <row r="379" spans="1:11" x14ac:dyDescent="0.2">
      <c r="A379" t="s">
        <v>191</v>
      </c>
      <c r="B379" t="s">
        <v>1036</v>
      </c>
      <c r="C379">
        <v>190</v>
      </c>
      <c r="D379" s="33">
        <v>975800</v>
      </c>
      <c r="E379" s="31">
        <v>7</v>
      </c>
      <c r="F379" s="31">
        <v>1</v>
      </c>
      <c r="G379" s="40">
        <v>0.14285714285714285</v>
      </c>
      <c r="I379" s="31">
        <v>0</v>
      </c>
      <c r="J379" s="31">
        <v>0</v>
      </c>
      <c r="K379" s="40">
        <v>0</v>
      </c>
    </row>
    <row r="380" spans="1:11" x14ac:dyDescent="0.2">
      <c r="A380" t="s">
        <v>56</v>
      </c>
      <c r="B380" t="s">
        <v>1100</v>
      </c>
      <c r="C380">
        <v>159</v>
      </c>
      <c r="D380" s="33">
        <v>1242400</v>
      </c>
      <c r="E380" s="31">
        <v>8</v>
      </c>
      <c r="F380" s="31">
        <v>3</v>
      </c>
      <c r="G380" s="40">
        <v>0.375</v>
      </c>
      <c r="I380" s="31">
        <v>1</v>
      </c>
      <c r="J380" s="31">
        <v>0</v>
      </c>
      <c r="K380" s="40">
        <v>0</v>
      </c>
    </row>
    <row r="381" spans="1:11" x14ac:dyDescent="0.2">
      <c r="A381" t="s">
        <v>192</v>
      </c>
      <c r="B381" t="s">
        <v>1100</v>
      </c>
      <c r="C381">
        <v>316</v>
      </c>
      <c r="D381" s="33">
        <v>361500</v>
      </c>
      <c r="E381" s="31">
        <v>1</v>
      </c>
      <c r="F381" s="31">
        <v>0</v>
      </c>
      <c r="G381" s="40">
        <v>0</v>
      </c>
      <c r="I381" s="31">
        <v>0</v>
      </c>
      <c r="J381" s="31">
        <v>0</v>
      </c>
      <c r="K381" s="40">
        <v>0</v>
      </c>
    </row>
    <row r="382" spans="1:11" x14ac:dyDescent="0.2">
      <c r="A382" t="s">
        <v>610</v>
      </c>
      <c r="B382" t="s">
        <v>912</v>
      </c>
      <c r="C382">
        <v>422</v>
      </c>
      <c r="D382" s="33">
        <v>69000</v>
      </c>
      <c r="E382" s="31">
        <v>1</v>
      </c>
      <c r="F382" s="31">
        <v>0</v>
      </c>
      <c r="G382" s="40">
        <v>0</v>
      </c>
      <c r="I382" s="31">
        <v>0</v>
      </c>
      <c r="J382" s="31">
        <v>0</v>
      </c>
      <c r="K382" s="40">
        <v>0</v>
      </c>
    </row>
    <row r="383" spans="1:11" x14ac:dyDescent="0.2">
      <c r="A383" t="s">
        <v>58</v>
      </c>
      <c r="B383" t="s">
        <v>1100</v>
      </c>
      <c r="C383">
        <v>277</v>
      </c>
      <c r="D383" s="33">
        <v>526900</v>
      </c>
      <c r="E383" s="31">
        <v>2</v>
      </c>
      <c r="F383" s="31">
        <v>0</v>
      </c>
      <c r="G383" s="40">
        <v>0</v>
      </c>
      <c r="I383" s="31">
        <v>0</v>
      </c>
      <c r="J383" s="31">
        <v>0</v>
      </c>
      <c r="K383" s="40">
        <v>0</v>
      </c>
    </row>
    <row r="384" spans="1:11" x14ac:dyDescent="0.2">
      <c r="A384" t="s">
        <v>466</v>
      </c>
      <c r="B384" t="s">
        <v>573</v>
      </c>
      <c r="C384">
        <v>398</v>
      </c>
      <c r="D384" s="33">
        <v>127000</v>
      </c>
      <c r="E384" s="31">
        <v>1</v>
      </c>
      <c r="F384" s="31">
        <v>0</v>
      </c>
      <c r="G384" s="40">
        <v>0</v>
      </c>
      <c r="I384" s="31">
        <v>0</v>
      </c>
      <c r="J384" s="31">
        <v>0</v>
      </c>
      <c r="K384" s="40">
        <v>0</v>
      </c>
    </row>
    <row r="385" spans="1:11" x14ac:dyDescent="0.2">
      <c r="A385" t="s">
        <v>1051</v>
      </c>
      <c r="B385" t="s">
        <v>1036</v>
      </c>
      <c r="C385">
        <v>353</v>
      </c>
      <c r="D385" s="33">
        <v>239000</v>
      </c>
      <c r="E385" s="31">
        <v>2</v>
      </c>
      <c r="F385" s="31">
        <v>0</v>
      </c>
      <c r="G385" s="40">
        <v>0</v>
      </c>
      <c r="I385" s="31">
        <v>0</v>
      </c>
      <c r="J385" s="31">
        <v>0</v>
      </c>
      <c r="K385" s="40">
        <v>0</v>
      </c>
    </row>
    <row r="386" spans="1:11" x14ac:dyDescent="0.2">
      <c r="A386" t="s">
        <v>611</v>
      </c>
      <c r="B386" t="s">
        <v>299</v>
      </c>
      <c r="C386">
        <v>408</v>
      </c>
      <c r="D386" s="33">
        <v>109000</v>
      </c>
      <c r="E386" s="31">
        <v>2</v>
      </c>
      <c r="F386" s="31">
        <v>0</v>
      </c>
      <c r="G386" s="40">
        <v>0</v>
      </c>
      <c r="I386" s="31">
        <v>0</v>
      </c>
      <c r="J386" s="31">
        <v>0</v>
      </c>
      <c r="K386" s="40">
        <v>0</v>
      </c>
    </row>
    <row r="387" spans="1:11" x14ac:dyDescent="0.2">
      <c r="A387" t="s">
        <v>1189</v>
      </c>
      <c r="B387" t="s">
        <v>1099</v>
      </c>
      <c r="C387">
        <v>251</v>
      </c>
      <c r="D387" s="33">
        <v>607150</v>
      </c>
      <c r="E387" s="31">
        <v>4</v>
      </c>
      <c r="F387" s="31">
        <v>0</v>
      </c>
      <c r="G387" s="40">
        <v>0</v>
      </c>
      <c r="I387" s="31">
        <v>1</v>
      </c>
      <c r="J387" s="31">
        <v>0</v>
      </c>
      <c r="K387" s="40">
        <v>0</v>
      </c>
    </row>
    <row r="388" spans="1:11" x14ac:dyDescent="0.2">
      <c r="A388" t="s">
        <v>659</v>
      </c>
      <c r="B388" t="s">
        <v>299</v>
      </c>
      <c r="C388">
        <v>357</v>
      </c>
      <c r="D388" s="33">
        <v>230000</v>
      </c>
      <c r="E388" s="31">
        <v>4</v>
      </c>
      <c r="F388" s="31">
        <v>0</v>
      </c>
      <c r="G388" s="40">
        <v>0</v>
      </c>
      <c r="I388" s="31">
        <v>0</v>
      </c>
      <c r="J388" s="31">
        <v>0</v>
      </c>
      <c r="K388" s="40">
        <v>0</v>
      </c>
    </row>
    <row r="389" spans="1:11" x14ac:dyDescent="0.2">
      <c r="A389" t="s">
        <v>1190</v>
      </c>
      <c r="B389" t="s">
        <v>1036</v>
      </c>
      <c r="C389">
        <v>378</v>
      </c>
      <c r="D389" s="33">
        <v>197000</v>
      </c>
      <c r="E389" s="31">
        <v>3</v>
      </c>
      <c r="F389" s="31">
        <v>0</v>
      </c>
      <c r="G389" s="40">
        <v>0</v>
      </c>
      <c r="I389" s="31">
        <v>1</v>
      </c>
      <c r="J389" s="31">
        <v>0</v>
      </c>
      <c r="K389" s="40">
        <v>0</v>
      </c>
    </row>
    <row r="390" spans="1:11" x14ac:dyDescent="0.2">
      <c r="A390" t="s">
        <v>59</v>
      </c>
      <c r="B390" t="s">
        <v>1100</v>
      </c>
      <c r="C390">
        <v>152</v>
      </c>
      <c r="D390" s="33">
        <v>1344650</v>
      </c>
      <c r="E390" s="31">
        <v>5</v>
      </c>
      <c r="F390" s="31">
        <v>0</v>
      </c>
      <c r="G390" s="40">
        <v>0</v>
      </c>
      <c r="I390" s="31">
        <v>0</v>
      </c>
      <c r="J390" s="31">
        <v>0</v>
      </c>
      <c r="K390" s="40">
        <v>0</v>
      </c>
    </row>
    <row r="391" spans="1:11" x14ac:dyDescent="0.2">
      <c r="A391" t="s">
        <v>971</v>
      </c>
      <c r="B391" t="s">
        <v>1087</v>
      </c>
      <c r="C391">
        <v>193</v>
      </c>
      <c r="D391" s="33">
        <v>954300</v>
      </c>
      <c r="E391" s="31">
        <v>6</v>
      </c>
      <c r="F391" s="31">
        <v>3</v>
      </c>
      <c r="G391" s="40">
        <v>0.5</v>
      </c>
      <c r="I391" s="31">
        <v>0</v>
      </c>
      <c r="J391" s="31">
        <v>0</v>
      </c>
      <c r="K391" s="40">
        <v>0</v>
      </c>
    </row>
    <row r="392" spans="1:11" x14ac:dyDescent="0.2">
      <c r="A392" t="s">
        <v>394</v>
      </c>
      <c r="B392" t="s">
        <v>572</v>
      </c>
      <c r="C392">
        <v>242</v>
      </c>
      <c r="D392" s="33">
        <v>641000</v>
      </c>
      <c r="E392" s="31">
        <v>4</v>
      </c>
      <c r="F392" s="31">
        <v>1</v>
      </c>
      <c r="G392" s="40">
        <v>0.25</v>
      </c>
      <c r="I392" s="31">
        <v>0</v>
      </c>
      <c r="J392" s="31">
        <v>0</v>
      </c>
      <c r="K392" s="40">
        <v>0</v>
      </c>
    </row>
    <row r="393" spans="1:11" x14ac:dyDescent="0.2">
      <c r="A393" t="s">
        <v>1471</v>
      </c>
      <c r="B393" t="s">
        <v>10</v>
      </c>
      <c r="C393">
        <v>328</v>
      </c>
      <c r="D393" s="33">
        <v>320400</v>
      </c>
      <c r="E393" s="31">
        <v>3</v>
      </c>
      <c r="F393" s="31">
        <v>1</v>
      </c>
      <c r="G393" s="40">
        <v>0.33333333333333331</v>
      </c>
      <c r="I393" s="31">
        <v>0</v>
      </c>
      <c r="J393" s="31">
        <v>0</v>
      </c>
      <c r="K393" s="40">
        <v>0</v>
      </c>
    </row>
    <row r="394" spans="1:11" x14ac:dyDescent="0.2">
      <c r="A394" t="s">
        <v>1136</v>
      </c>
      <c r="B394" t="s">
        <v>1036</v>
      </c>
      <c r="C394">
        <v>48</v>
      </c>
      <c r="D394" s="33">
        <v>3143600</v>
      </c>
      <c r="E394" s="31">
        <v>21</v>
      </c>
      <c r="F394" s="31">
        <v>10</v>
      </c>
      <c r="G394" s="40">
        <v>0.47619047619047616</v>
      </c>
      <c r="I394" s="31">
        <v>0</v>
      </c>
      <c r="J394" s="31">
        <v>0</v>
      </c>
      <c r="K394" s="40">
        <v>0</v>
      </c>
    </row>
    <row r="395" spans="1:11" x14ac:dyDescent="0.2">
      <c r="A395" t="s">
        <v>1114</v>
      </c>
      <c r="B395" t="s">
        <v>300</v>
      </c>
      <c r="C395">
        <v>117</v>
      </c>
      <c r="D395" s="33">
        <v>1678051</v>
      </c>
      <c r="E395" s="31">
        <v>19</v>
      </c>
      <c r="F395" s="31">
        <v>5</v>
      </c>
      <c r="G395" s="40">
        <v>0.26315789473684209</v>
      </c>
      <c r="I395" s="31">
        <v>0</v>
      </c>
      <c r="J395" s="31">
        <v>0</v>
      </c>
      <c r="K395" s="40">
        <v>0</v>
      </c>
    </row>
    <row r="396" spans="1:11" x14ac:dyDescent="0.2">
      <c r="A396" t="s">
        <v>60</v>
      </c>
      <c r="B396" t="s">
        <v>300</v>
      </c>
      <c r="C396">
        <v>14</v>
      </c>
      <c r="D396" s="33">
        <v>6569684</v>
      </c>
      <c r="E396" s="31">
        <v>28</v>
      </c>
      <c r="F396" s="31">
        <v>9</v>
      </c>
      <c r="G396" s="40">
        <v>0.32142857142857145</v>
      </c>
      <c r="I396" s="31">
        <v>2</v>
      </c>
      <c r="J396" s="31">
        <v>0</v>
      </c>
      <c r="K396" s="40">
        <v>0</v>
      </c>
    </row>
    <row r="397" spans="1:11" x14ac:dyDescent="0.2">
      <c r="A397" t="s">
        <v>639</v>
      </c>
      <c r="B397" t="s">
        <v>1100</v>
      </c>
      <c r="C397">
        <v>201</v>
      </c>
      <c r="D397" s="33">
        <v>915300</v>
      </c>
      <c r="E397" s="31">
        <v>7</v>
      </c>
      <c r="F397" s="31">
        <v>4</v>
      </c>
      <c r="G397" s="40">
        <v>0.5714285714285714</v>
      </c>
      <c r="I397" s="31">
        <v>0</v>
      </c>
      <c r="J397" s="31">
        <v>0</v>
      </c>
      <c r="K397" s="40">
        <v>0</v>
      </c>
    </row>
    <row r="398" spans="1:11" x14ac:dyDescent="0.2">
      <c r="A398" t="s">
        <v>61</v>
      </c>
      <c r="B398" t="s">
        <v>300</v>
      </c>
      <c r="C398">
        <v>73</v>
      </c>
      <c r="D398" s="33">
        <v>2535200</v>
      </c>
      <c r="E398" s="31">
        <v>11</v>
      </c>
      <c r="F398" s="31">
        <v>7</v>
      </c>
      <c r="G398" s="40">
        <v>0.63636363636363635</v>
      </c>
      <c r="I398" s="31">
        <v>0</v>
      </c>
      <c r="J398" s="31">
        <v>0</v>
      </c>
      <c r="K398" s="40">
        <v>0</v>
      </c>
    </row>
    <row r="399" spans="1:11" x14ac:dyDescent="0.2">
      <c r="A399" t="s">
        <v>612</v>
      </c>
      <c r="B399" t="s">
        <v>801</v>
      </c>
      <c r="C399">
        <v>290</v>
      </c>
      <c r="D399" s="33">
        <v>466000</v>
      </c>
      <c r="E399" s="31">
        <v>3</v>
      </c>
      <c r="F399" s="31">
        <v>0</v>
      </c>
      <c r="G399" s="40">
        <v>0</v>
      </c>
      <c r="I399" s="31">
        <v>1</v>
      </c>
      <c r="J399" s="31">
        <v>0</v>
      </c>
      <c r="K399" s="40">
        <v>0</v>
      </c>
    </row>
    <row r="400" spans="1:11" x14ac:dyDescent="0.2">
      <c r="A400" t="s">
        <v>972</v>
      </c>
      <c r="B400" t="s">
        <v>718</v>
      </c>
      <c r="C400">
        <v>83</v>
      </c>
      <c r="D400" s="33">
        <v>2214800</v>
      </c>
      <c r="E400" s="31">
        <v>16</v>
      </c>
      <c r="F400" s="31">
        <v>0</v>
      </c>
      <c r="G400" s="40">
        <v>0</v>
      </c>
      <c r="I400" s="31">
        <v>7</v>
      </c>
      <c r="J400" s="31">
        <v>0</v>
      </c>
      <c r="K400" s="40">
        <v>0</v>
      </c>
    </row>
    <row r="401" spans="1:11" x14ac:dyDescent="0.2">
      <c r="A401" t="s">
        <v>749</v>
      </c>
      <c r="B401" t="s">
        <v>1258</v>
      </c>
      <c r="C401">
        <v>95</v>
      </c>
      <c r="D401" s="33">
        <v>1990400</v>
      </c>
      <c r="E401" s="31">
        <v>18</v>
      </c>
      <c r="F401" s="31">
        <v>0</v>
      </c>
      <c r="G401" s="40">
        <v>0</v>
      </c>
      <c r="I401" s="31">
        <v>6</v>
      </c>
      <c r="J401" s="31">
        <v>0</v>
      </c>
      <c r="K401" s="40">
        <v>0</v>
      </c>
    </row>
    <row r="402" spans="1:11" x14ac:dyDescent="0.2">
      <c r="A402" t="s">
        <v>395</v>
      </c>
      <c r="B402" t="s">
        <v>1036</v>
      </c>
      <c r="C402">
        <v>181</v>
      </c>
      <c r="D402" s="33">
        <v>1047400</v>
      </c>
      <c r="E402" s="31">
        <v>7</v>
      </c>
      <c r="F402" s="31">
        <v>1</v>
      </c>
      <c r="G402" s="40">
        <v>0.14285714285714285</v>
      </c>
      <c r="I402" s="31">
        <v>0</v>
      </c>
      <c r="J402" s="31">
        <v>0</v>
      </c>
      <c r="K402" s="40">
        <v>0</v>
      </c>
    </row>
    <row r="403" spans="1:11" x14ac:dyDescent="0.2">
      <c r="A403" t="s">
        <v>1163</v>
      </c>
      <c r="B403" t="s">
        <v>1099</v>
      </c>
      <c r="C403">
        <v>179</v>
      </c>
      <c r="D403" s="33">
        <v>1068840</v>
      </c>
      <c r="E403" s="31">
        <v>9</v>
      </c>
      <c r="F403" s="31">
        <v>0</v>
      </c>
      <c r="G403" s="40">
        <v>0</v>
      </c>
      <c r="I403" s="31">
        <v>1</v>
      </c>
      <c r="J403" s="31">
        <v>0</v>
      </c>
      <c r="K403" s="40">
        <v>0</v>
      </c>
    </row>
    <row r="404" spans="1:11" x14ac:dyDescent="0.2">
      <c r="A404" t="s">
        <v>193</v>
      </c>
      <c r="B404" t="s">
        <v>1099</v>
      </c>
      <c r="C404">
        <v>196</v>
      </c>
      <c r="D404" s="33">
        <v>927900</v>
      </c>
      <c r="E404" s="31">
        <v>8</v>
      </c>
      <c r="F404" s="31">
        <v>2</v>
      </c>
      <c r="G404" s="40">
        <v>0.25</v>
      </c>
      <c r="I404" s="31">
        <v>0</v>
      </c>
      <c r="J404" s="31">
        <v>0</v>
      </c>
      <c r="K404" s="40">
        <v>0</v>
      </c>
    </row>
    <row r="405" spans="1:11" x14ac:dyDescent="0.2">
      <c r="A405" t="s">
        <v>396</v>
      </c>
      <c r="B405" t="s">
        <v>303</v>
      </c>
      <c r="C405">
        <v>185</v>
      </c>
      <c r="D405" s="33">
        <v>1004500</v>
      </c>
      <c r="E405" s="31">
        <v>5</v>
      </c>
      <c r="F405" s="31">
        <v>2</v>
      </c>
      <c r="G405" s="40">
        <v>0.4</v>
      </c>
      <c r="I405" s="31">
        <v>0</v>
      </c>
      <c r="J405" s="31">
        <v>0</v>
      </c>
      <c r="K405" s="40">
        <v>0</v>
      </c>
    </row>
    <row r="406" spans="1:11" x14ac:dyDescent="0.2">
      <c r="A406" t="s">
        <v>1346</v>
      </c>
      <c r="B406" t="s">
        <v>1297</v>
      </c>
      <c r="C406">
        <v>354</v>
      </c>
      <c r="D406" s="33">
        <v>236500</v>
      </c>
      <c r="E406" s="31">
        <v>1</v>
      </c>
      <c r="F406" s="31">
        <v>0</v>
      </c>
      <c r="G406" s="40">
        <v>0</v>
      </c>
      <c r="I406" s="31">
        <v>0</v>
      </c>
      <c r="J406" s="31">
        <v>0</v>
      </c>
      <c r="K406" s="40">
        <v>0</v>
      </c>
    </row>
    <row r="407" spans="1:11" x14ac:dyDescent="0.2">
      <c r="A407" t="s">
        <v>613</v>
      </c>
      <c r="B407" t="s">
        <v>300</v>
      </c>
      <c r="C407">
        <v>389</v>
      </c>
      <c r="D407" s="33">
        <v>165000</v>
      </c>
      <c r="E407" s="31">
        <v>1</v>
      </c>
      <c r="F407" s="31">
        <v>1</v>
      </c>
      <c r="G407" s="40">
        <v>1</v>
      </c>
      <c r="I407" s="31">
        <v>0</v>
      </c>
      <c r="J407" s="31">
        <v>0</v>
      </c>
      <c r="K407" s="40">
        <v>0</v>
      </c>
    </row>
    <row r="408" spans="1:11" x14ac:dyDescent="0.2">
      <c r="A408" t="s">
        <v>1347</v>
      </c>
      <c r="B408" t="s">
        <v>300</v>
      </c>
      <c r="C408">
        <v>41</v>
      </c>
      <c r="D408" s="33">
        <v>3415600</v>
      </c>
      <c r="E408" s="31">
        <v>19</v>
      </c>
      <c r="F408" s="31">
        <v>8</v>
      </c>
      <c r="G408" s="40">
        <v>0.42105263157894735</v>
      </c>
      <c r="I408" s="31">
        <v>1</v>
      </c>
      <c r="J408" s="31">
        <v>0</v>
      </c>
      <c r="K408" s="40">
        <v>0</v>
      </c>
    </row>
    <row r="409" spans="1:11" x14ac:dyDescent="0.2">
      <c r="A409" t="s">
        <v>1165</v>
      </c>
      <c r="B409" t="s">
        <v>300</v>
      </c>
      <c r="C409">
        <v>238</v>
      </c>
      <c r="D409" s="33">
        <v>656925</v>
      </c>
      <c r="E409" s="31">
        <v>3</v>
      </c>
      <c r="F409" s="31">
        <v>3</v>
      </c>
      <c r="G409" s="40">
        <v>1</v>
      </c>
      <c r="I409" s="31">
        <v>0</v>
      </c>
      <c r="J409" s="31">
        <v>0</v>
      </c>
      <c r="K409" s="40">
        <v>0</v>
      </c>
    </row>
    <row r="410" spans="1:11" x14ac:dyDescent="0.2">
      <c r="A410" t="s">
        <v>1261</v>
      </c>
      <c r="B410" t="s">
        <v>300</v>
      </c>
      <c r="C410">
        <v>232</v>
      </c>
      <c r="D410" s="33">
        <v>683400</v>
      </c>
      <c r="E410" s="31">
        <v>4</v>
      </c>
      <c r="F410" s="31">
        <v>0</v>
      </c>
      <c r="G410" s="40">
        <v>0</v>
      </c>
      <c r="I410" s="31">
        <v>0</v>
      </c>
      <c r="J410" s="31">
        <v>0</v>
      </c>
      <c r="K410" s="40">
        <v>0</v>
      </c>
    </row>
    <row r="411" spans="1:11" x14ac:dyDescent="0.2">
      <c r="A411" t="s">
        <v>1014</v>
      </c>
      <c r="B411" t="s">
        <v>542</v>
      </c>
      <c r="C411">
        <v>273</v>
      </c>
      <c r="D411" s="33">
        <v>535500</v>
      </c>
      <c r="E411" s="31">
        <v>3</v>
      </c>
      <c r="F411" s="31">
        <v>0</v>
      </c>
      <c r="G411" s="40">
        <v>0</v>
      </c>
      <c r="I411" s="31">
        <v>0</v>
      </c>
      <c r="J411" s="31">
        <v>0</v>
      </c>
      <c r="K411" s="40">
        <v>0</v>
      </c>
    </row>
    <row r="412" spans="1:11" x14ac:dyDescent="0.2">
      <c r="A412" t="s">
        <v>98</v>
      </c>
      <c r="B412" t="s">
        <v>889</v>
      </c>
      <c r="C412">
        <v>338</v>
      </c>
      <c r="D412" s="33">
        <v>282900</v>
      </c>
      <c r="E412" s="31">
        <v>2</v>
      </c>
      <c r="F412" s="31">
        <v>0</v>
      </c>
      <c r="G412" s="40">
        <v>0</v>
      </c>
      <c r="I412" s="31">
        <v>0</v>
      </c>
      <c r="J412" s="31">
        <v>0</v>
      </c>
      <c r="K412" s="40">
        <v>0</v>
      </c>
    </row>
    <row r="413" spans="1:11" x14ac:dyDescent="0.2">
      <c r="A413" t="s">
        <v>614</v>
      </c>
      <c r="B413" t="s">
        <v>1099</v>
      </c>
      <c r="C413">
        <v>90</v>
      </c>
      <c r="D413" s="33">
        <v>2063400</v>
      </c>
      <c r="E413" s="31">
        <v>13</v>
      </c>
      <c r="F413" s="31">
        <v>4</v>
      </c>
      <c r="G413" s="40">
        <v>0.30769230769230771</v>
      </c>
      <c r="I413" s="31">
        <v>1</v>
      </c>
      <c r="J413" s="31">
        <v>1</v>
      </c>
      <c r="K413" s="40">
        <v>1</v>
      </c>
    </row>
    <row r="414" spans="1:11" x14ac:dyDescent="0.2">
      <c r="A414" t="s">
        <v>615</v>
      </c>
      <c r="B414" t="s">
        <v>1096</v>
      </c>
      <c r="C414">
        <v>40</v>
      </c>
      <c r="D414" s="33">
        <v>3464900</v>
      </c>
      <c r="E414" s="31">
        <v>21</v>
      </c>
      <c r="F414" s="31">
        <v>2</v>
      </c>
      <c r="G414" s="40">
        <v>9.5238095238095233E-2</v>
      </c>
      <c r="I414" s="31">
        <v>1</v>
      </c>
      <c r="J414" s="31">
        <v>0</v>
      </c>
      <c r="K414" s="40">
        <v>0</v>
      </c>
    </row>
    <row r="415" spans="1:11" x14ac:dyDescent="0.2">
      <c r="A415" t="s">
        <v>1262</v>
      </c>
      <c r="B415" t="s">
        <v>368</v>
      </c>
      <c r="C415">
        <v>288</v>
      </c>
      <c r="D415" s="33">
        <v>468900</v>
      </c>
      <c r="E415" s="31">
        <v>5</v>
      </c>
      <c r="F415" s="31">
        <v>0</v>
      </c>
      <c r="G415" s="40">
        <v>0</v>
      </c>
      <c r="I415" s="31">
        <v>1</v>
      </c>
      <c r="J415" s="31">
        <v>0</v>
      </c>
      <c r="K415" s="40">
        <v>0</v>
      </c>
    </row>
    <row r="416" spans="1:11" x14ac:dyDescent="0.2">
      <c r="A416" t="s">
        <v>232</v>
      </c>
      <c r="B416" t="s">
        <v>127</v>
      </c>
      <c r="C416">
        <v>227</v>
      </c>
      <c r="D416" s="33">
        <v>723180</v>
      </c>
      <c r="E416" s="31">
        <v>7</v>
      </c>
      <c r="F416" s="31">
        <v>2</v>
      </c>
      <c r="G416" s="40">
        <v>0.2857142857142857</v>
      </c>
      <c r="I416" s="31">
        <v>1</v>
      </c>
      <c r="J416" s="31">
        <v>1</v>
      </c>
      <c r="K416" s="40">
        <v>1</v>
      </c>
    </row>
    <row r="417" spans="1:11" x14ac:dyDescent="0.2">
      <c r="A417" t="s">
        <v>1264</v>
      </c>
      <c r="B417" t="s">
        <v>1258</v>
      </c>
      <c r="C417">
        <v>129</v>
      </c>
      <c r="D417" s="33">
        <v>1537900</v>
      </c>
      <c r="E417" s="31">
        <v>8</v>
      </c>
      <c r="F417" s="31">
        <v>3</v>
      </c>
      <c r="G417" s="40">
        <v>0.375</v>
      </c>
      <c r="I417" s="31">
        <v>0</v>
      </c>
      <c r="J417" s="31">
        <v>0</v>
      </c>
      <c r="K417" s="40">
        <v>0</v>
      </c>
    </row>
    <row r="418" spans="1:11" x14ac:dyDescent="0.2">
      <c r="A418" t="s">
        <v>1115</v>
      </c>
      <c r="B418" t="s">
        <v>912</v>
      </c>
      <c r="C418">
        <v>431</v>
      </c>
      <c r="D418" s="33">
        <v>40000</v>
      </c>
      <c r="E418" s="31">
        <v>1</v>
      </c>
      <c r="F418" s="31">
        <v>0</v>
      </c>
      <c r="G418" s="40">
        <v>0</v>
      </c>
      <c r="I418" s="31">
        <v>0</v>
      </c>
      <c r="J418" s="31">
        <v>0</v>
      </c>
      <c r="K418" s="40">
        <v>0</v>
      </c>
    </row>
    <row r="419" spans="1:11" x14ac:dyDescent="0.2">
      <c r="A419" t="s">
        <v>1137</v>
      </c>
      <c r="B419" t="s">
        <v>304</v>
      </c>
      <c r="C419">
        <v>81</v>
      </c>
      <c r="D419" s="33">
        <v>2222160</v>
      </c>
      <c r="E419" s="31">
        <v>12</v>
      </c>
      <c r="F419" s="31">
        <v>0</v>
      </c>
      <c r="G419" s="40">
        <v>0</v>
      </c>
      <c r="I419" s="31">
        <v>4</v>
      </c>
      <c r="J419" s="31">
        <v>0</v>
      </c>
      <c r="K419" s="40">
        <v>0</v>
      </c>
    </row>
    <row r="420" spans="1:11" x14ac:dyDescent="0.2">
      <c r="A420" t="s">
        <v>1266</v>
      </c>
      <c r="B420" t="s">
        <v>912</v>
      </c>
      <c r="C420">
        <v>71</v>
      </c>
      <c r="D420" s="33">
        <v>2558125</v>
      </c>
      <c r="E420" s="31">
        <v>14</v>
      </c>
      <c r="F420" s="31">
        <v>11</v>
      </c>
      <c r="G420" s="40">
        <v>0.7857142857142857</v>
      </c>
      <c r="I420" s="31">
        <v>0</v>
      </c>
      <c r="J420" s="31">
        <v>0</v>
      </c>
      <c r="K420" s="40">
        <v>0</v>
      </c>
    </row>
    <row r="421" spans="1:11" x14ac:dyDescent="0.2">
      <c r="A421" t="s">
        <v>1304</v>
      </c>
      <c r="B421" t="s">
        <v>300</v>
      </c>
      <c r="C421">
        <v>74</v>
      </c>
      <c r="D421" s="33">
        <v>2482920</v>
      </c>
      <c r="E421" s="31">
        <v>14</v>
      </c>
      <c r="F421" s="31">
        <v>2</v>
      </c>
      <c r="G421" s="40">
        <v>0.14285714285714285</v>
      </c>
      <c r="I421" s="31">
        <v>1</v>
      </c>
      <c r="J421" s="31">
        <v>0</v>
      </c>
      <c r="K421" s="40">
        <v>0</v>
      </c>
    </row>
    <row r="422" spans="1:11" x14ac:dyDescent="0.2">
      <c r="A422" t="s">
        <v>1275</v>
      </c>
      <c r="B422" t="s">
        <v>1258</v>
      </c>
      <c r="C422">
        <v>361</v>
      </c>
      <c r="D422" s="33">
        <v>220400</v>
      </c>
      <c r="E422" s="31">
        <v>2</v>
      </c>
      <c r="F422" s="31">
        <v>0</v>
      </c>
      <c r="G422" s="40">
        <v>0</v>
      </c>
      <c r="I422" s="31">
        <v>0</v>
      </c>
      <c r="J422" s="31">
        <v>0</v>
      </c>
      <c r="K422" s="40">
        <v>0</v>
      </c>
    </row>
    <row r="423" spans="1:11" x14ac:dyDescent="0.2">
      <c r="A423" t="s">
        <v>616</v>
      </c>
      <c r="B423" t="s">
        <v>1099</v>
      </c>
      <c r="C423">
        <v>57</v>
      </c>
      <c r="D423" s="33">
        <v>2930299</v>
      </c>
      <c r="E423" s="31">
        <v>14</v>
      </c>
      <c r="F423" s="31">
        <v>6</v>
      </c>
      <c r="G423" s="40">
        <v>0.42857142857142855</v>
      </c>
      <c r="I423" s="31">
        <v>1</v>
      </c>
      <c r="J423" s="31">
        <v>1</v>
      </c>
      <c r="K423" s="40">
        <v>1</v>
      </c>
    </row>
    <row r="424" spans="1:11" x14ac:dyDescent="0.2">
      <c r="A424" t="s">
        <v>617</v>
      </c>
      <c r="B424" t="s">
        <v>300</v>
      </c>
      <c r="C424">
        <v>79</v>
      </c>
      <c r="D424" s="33">
        <v>2303000</v>
      </c>
      <c r="E424" s="31">
        <v>13</v>
      </c>
      <c r="F424" s="31">
        <v>1</v>
      </c>
      <c r="G424" s="40">
        <v>7.6923076923076927E-2</v>
      </c>
      <c r="I424" s="31">
        <v>2</v>
      </c>
      <c r="J424" s="31">
        <v>0</v>
      </c>
      <c r="K424" s="40">
        <v>0</v>
      </c>
    </row>
    <row r="425" spans="1:11" x14ac:dyDescent="0.2">
      <c r="A425" t="s">
        <v>641</v>
      </c>
      <c r="B425" t="s">
        <v>1099</v>
      </c>
      <c r="C425">
        <v>189</v>
      </c>
      <c r="D425" s="33">
        <v>983950</v>
      </c>
      <c r="E425" s="31">
        <v>8</v>
      </c>
      <c r="F425" s="31">
        <v>0</v>
      </c>
      <c r="G425" s="40">
        <v>0</v>
      </c>
      <c r="I425" s="31">
        <v>0</v>
      </c>
      <c r="J425" s="31">
        <v>0</v>
      </c>
      <c r="K425" s="40">
        <v>0</v>
      </c>
    </row>
    <row r="426" spans="1:11" x14ac:dyDescent="0.2">
      <c r="A426" t="s">
        <v>100</v>
      </c>
      <c r="B426" t="s">
        <v>282</v>
      </c>
      <c r="C426">
        <v>233</v>
      </c>
      <c r="D426" s="33">
        <v>678550</v>
      </c>
      <c r="E426" s="31">
        <v>3</v>
      </c>
      <c r="F426" s="31">
        <v>0</v>
      </c>
      <c r="G426" s="40">
        <v>0</v>
      </c>
      <c r="I426" s="31">
        <v>2</v>
      </c>
      <c r="J426" s="31">
        <v>0</v>
      </c>
      <c r="K426" s="40">
        <v>0</v>
      </c>
    </row>
    <row r="427" spans="1:11" x14ac:dyDescent="0.2">
      <c r="A427" t="s">
        <v>1138</v>
      </c>
      <c r="B427" t="s">
        <v>197</v>
      </c>
      <c r="C427">
        <v>283</v>
      </c>
      <c r="D427" s="33">
        <v>486500</v>
      </c>
      <c r="E427" s="31">
        <v>5</v>
      </c>
      <c r="F427" s="31">
        <v>2</v>
      </c>
      <c r="G427" s="40">
        <v>0.4</v>
      </c>
      <c r="I427" s="31">
        <v>0</v>
      </c>
      <c r="J427" s="31">
        <v>0</v>
      </c>
      <c r="K427" s="40">
        <v>0</v>
      </c>
    </row>
    <row r="428" spans="1:11" x14ac:dyDescent="0.2">
      <c r="A428" t="s">
        <v>1133</v>
      </c>
      <c r="B428" t="s">
        <v>300</v>
      </c>
      <c r="C428">
        <v>3</v>
      </c>
      <c r="D428" s="33">
        <v>13445550</v>
      </c>
      <c r="E428" s="31">
        <v>65</v>
      </c>
      <c r="F428" s="31">
        <v>29</v>
      </c>
      <c r="G428" s="40">
        <v>0.44615384615384618</v>
      </c>
      <c r="I428" s="31">
        <v>5</v>
      </c>
      <c r="J428" s="31">
        <v>4</v>
      </c>
      <c r="K428" s="40">
        <v>0.8</v>
      </c>
    </row>
    <row r="429" spans="1:11" x14ac:dyDescent="0.2">
      <c r="A429" t="s">
        <v>733</v>
      </c>
      <c r="B429" t="s">
        <v>1036</v>
      </c>
      <c r="C429">
        <v>266</v>
      </c>
      <c r="D429" s="33">
        <v>558300</v>
      </c>
      <c r="E429" s="31">
        <v>5</v>
      </c>
      <c r="F429" s="31">
        <v>1</v>
      </c>
      <c r="G429" s="40">
        <v>0.2</v>
      </c>
      <c r="I429" s="31">
        <v>0</v>
      </c>
      <c r="J429" s="31">
        <v>0</v>
      </c>
      <c r="K429" s="40">
        <v>0</v>
      </c>
    </row>
    <row r="430" spans="1:11" x14ac:dyDescent="0.2">
      <c r="A430" t="s">
        <v>1149</v>
      </c>
      <c r="B430" t="s">
        <v>542</v>
      </c>
      <c r="C430">
        <v>99</v>
      </c>
      <c r="D430" s="33">
        <v>1901500</v>
      </c>
      <c r="E430" s="31">
        <v>13</v>
      </c>
      <c r="F430" s="31">
        <v>1</v>
      </c>
      <c r="G430" s="40">
        <v>7.6923076923076927E-2</v>
      </c>
      <c r="I430" s="31">
        <v>2</v>
      </c>
      <c r="J430" s="31">
        <v>0</v>
      </c>
      <c r="K430" s="40">
        <v>0</v>
      </c>
    </row>
    <row r="431" spans="1:11" x14ac:dyDescent="0.2">
      <c r="A431" t="s">
        <v>1150</v>
      </c>
      <c r="B431" t="s">
        <v>368</v>
      </c>
      <c r="C431">
        <v>147</v>
      </c>
      <c r="D431" s="33">
        <v>1379710</v>
      </c>
      <c r="E431" s="31">
        <v>12</v>
      </c>
      <c r="F431" s="31">
        <v>0</v>
      </c>
      <c r="G431" s="40">
        <v>0</v>
      </c>
      <c r="I431" s="31">
        <v>3</v>
      </c>
      <c r="J431" s="31">
        <v>0</v>
      </c>
      <c r="K431" s="40">
        <v>0</v>
      </c>
    </row>
    <row r="432" spans="1:11" x14ac:dyDescent="0.2">
      <c r="A432" t="s">
        <v>1151</v>
      </c>
      <c r="B432" t="s">
        <v>1100</v>
      </c>
      <c r="C432">
        <v>44</v>
      </c>
      <c r="D432" s="33">
        <v>3292400</v>
      </c>
      <c r="E432" s="31">
        <v>24</v>
      </c>
      <c r="F432" s="31">
        <v>9</v>
      </c>
      <c r="G432" s="40">
        <v>0.375</v>
      </c>
      <c r="I432" s="31">
        <v>0</v>
      </c>
      <c r="J432" s="31">
        <v>0</v>
      </c>
      <c r="K432" s="40">
        <v>0</v>
      </c>
    </row>
    <row r="433" spans="1:11" x14ac:dyDescent="0.2">
      <c r="A433" t="s">
        <v>1472</v>
      </c>
      <c r="B433" t="s">
        <v>1099</v>
      </c>
      <c r="C433">
        <v>427</v>
      </c>
      <c r="D433" s="33">
        <v>50500</v>
      </c>
      <c r="E433" s="31">
        <v>1</v>
      </c>
      <c r="F433" s="31">
        <v>0</v>
      </c>
      <c r="G433" s="40">
        <v>0</v>
      </c>
      <c r="I433" s="31">
        <v>0</v>
      </c>
      <c r="J433" s="31">
        <v>0</v>
      </c>
      <c r="K433" s="40">
        <v>0</v>
      </c>
    </row>
    <row r="434" spans="1:11" x14ac:dyDescent="0.2">
      <c r="A434" t="s">
        <v>642</v>
      </c>
      <c r="B434" t="s">
        <v>557</v>
      </c>
      <c r="C434">
        <v>358</v>
      </c>
      <c r="D434" s="33">
        <v>230000</v>
      </c>
      <c r="E434" s="31">
        <v>1</v>
      </c>
      <c r="F434" s="31">
        <v>0</v>
      </c>
      <c r="G434" s="40">
        <v>0</v>
      </c>
      <c r="I434" s="31">
        <v>0</v>
      </c>
      <c r="J434" s="31">
        <v>0</v>
      </c>
      <c r="K434" s="40">
        <v>0</v>
      </c>
    </row>
    <row r="435" spans="1:11" x14ac:dyDescent="0.2">
      <c r="A435" t="s">
        <v>1153</v>
      </c>
      <c r="B435" t="s">
        <v>284</v>
      </c>
      <c r="C435">
        <v>401</v>
      </c>
      <c r="D435" s="33">
        <v>125000</v>
      </c>
      <c r="E435" s="31">
        <v>2</v>
      </c>
      <c r="F435" s="31">
        <v>0</v>
      </c>
      <c r="G435" s="40">
        <v>0</v>
      </c>
      <c r="I435" s="31">
        <v>0</v>
      </c>
      <c r="J435" s="31">
        <v>0</v>
      </c>
      <c r="K435" s="40">
        <v>0</v>
      </c>
    </row>
    <row r="436" spans="1:11" x14ac:dyDescent="0.2">
      <c r="A436" t="s">
        <v>1154</v>
      </c>
      <c r="B436" t="s">
        <v>1258</v>
      </c>
      <c r="C436">
        <v>116</v>
      </c>
      <c r="D436" s="33">
        <v>1678400</v>
      </c>
      <c r="E436" s="31">
        <v>10</v>
      </c>
      <c r="F436" s="31">
        <v>1</v>
      </c>
      <c r="G436" s="40">
        <v>0.1</v>
      </c>
      <c r="I436" s="31">
        <v>0</v>
      </c>
      <c r="J436" s="31">
        <v>0</v>
      </c>
      <c r="K436" s="40">
        <v>0</v>
      </c>
    </row>
    <row r="437" spans="1:11" x14ac:dyDescent="0.2">
      <c r="A437" t="s">
        <v>1155</v>
      </c>
      <c r="B437" t="s">
        <v>1036</v>
      </c>
      <c r="C437">
        <v>172</v>
      </c>
      <c r="D437" s="33">
        <v>1124000</v>
      </c>
      <c r="E437" s="31">
        <v>9</v>
      </c>
      <c r="F437" s="31">
        <v>2</v>
      </c>
      <c r="G437" s="40">
        <v>0.22222222222222221</v>
      </c>
      <c r="I437" s="31">
        <v>1</v>
      </c>
      <c r="J437" s="31">
        <v>0</v>
      </c>
      <c r="K437" s="40">
        <v>0</v>
      </c>
    </row>
    <row r="438" spans="1:11" x14ac:dyDescent="0.2">
      <c r="A438" t="s">
        <v>1052</v>
      </c>
      <c r="B438" t="s">
        <v>986</v>
      </c>
      <c r="C438">
        <v>274</v>
      </c>
      <c r="D438" s="33">
        <v>532880</v>
      </c>
      <c r="E438" s="31">
        <v>4</v>
      </c>
      <c r="F438" s="31">
        <v>1</v>
      </c>
      <c r="G438" s="40">
        <v>0.25</v>
      </c>
      <c r="I438" s="31">
        <v>0</v>
      </c>
      <c r="J438" s="31">
        <v>0</v>
      </c>
      <c r="K438" s="40">
        <v>0</v>
      </c>
    </row>
    <row r="439" spans="1:11" x14ac:dyDescent="0.2">
      <c r="A439" t="s">
        <v>1139</v>
      </c>
      <c r="B439" t="s">
        <v>1100</v>
      </c>
      <c r="C439">
        <v>59</v>
      </c>
      <c r="D439" s="33">
        <v>2910550</v>
      </c>
      <c r="E439" s="31">
        <v>17</v>
      </c>
      <c r="F439" s="31">
        <v>11</v>
      </c>
      <c r="G439" s="40">
        <v>0.6470588235294118</v>
      </c>
      <c r="I439" s="31">
        <v>0</v>
      </c>
      <c r="J439" s="31">
        <v>0</v>
      </c>
      <c r="K439" s="40">
        <v>0</v>
      </c>
    </row>
    <row r="440" spans="1:11" x14ac:dyDescent="0.2">
      <c r="A440" t="s">
        <v>1156</v>
      </c>
      <c r="B440" t="s">
        <v>1100</v>
      </c>
      <c r="C440">
        <v>9</v>
      </c>
      <c r="D440" s="33">
        <v>8118785</v>
      </c>
      <c r="E440" s="31">
        <v>38</v>
      </c>
      <c r="F440" s="31">
        <v>9</v>
      </c>
      <c r="G440" s="40">
        <v>0.23684210526315788</v>
      </c>
      <c r="I440" s="31">
        <v>4</v>
      </c>
      <c r="J440" s="31">
        <v>0</v>
      </c>
      <c r="K440" s="40">
        <v>0</v>
      </c>
    </row>
    <row r="441" spans="1:11" x14ac:dyDescent="0.2">
      <c r="A441" t="s">
        <v>1473</v>
      </c>
      <c r="B441" t="s">
        <v>1017</v>
      </c>
      <c r="C441">
        <v>363</v>
      </c>
      <c r="D441" s="33">
        <v>220000</v>
      </c>
      <c r="E441" s="31">
        <v>1</v>
      </c>
      <c r="F441" s="31">
        <v>0</v>
      </c>
      <c r="G441" s="40">
        <v>0</v>
      </c>
      <c r="I441" s="31">
        <v>0</v>
      </c>
      <c r="J441" s="31">
        <v>0</v>
      </c>
      <c r="K441" s="40">
        <v>0</v>
      </c>
    </row>
    <row r="442" spans="1:11" x14ac:dyDescent="0.2">
      <c r="A442" t="s">
        <v>1157</v>
      </c>
      <c r="B442" t="s">
        <v>300</v>
      </c>
      <c r="C442">
        <v>22</v>
      </c>
      <c r="D442" s="33">
        <v>5160800</v>
      </c>
      <c r="E442" s="31">
        <v>29</v>
      </c>
      <c r="F442" s="31">
        <v>18</v>
      </c>
      <c r="G442" s="40">
        <v>0.62068965517241381</v>
      </c>
      <c r="I442" s="31">
        <v>2</v>
      </c>
      <c r="J442" s="31">
        <v>2</v>
      </c>
      <c r="K442" s="40">
        <v>1</v>
      </c>
    </row>
    <row r="443" spans="1:11" x14ac:dyDescent="0.2">
      <c r="A443" t="s">
        <v>103</v>
      </c>
      <c r="B443" t="s">
        <v>1036</v>
      </c>
      <c r="C443">
        <v>304</v>
      </c>
      <c r="D443" s="33">
        <v>414000</v>
      </c>
      <c r="E443" s="31">
        <v>4</v>
      </c>
      <c r="F443" s="31">
        <v>1</v>
      </c>
      <c r="G443" s="40">
        <v>0.25</v>
      </c>
      <c r="I443" s="31">
        <v>2</v>
      </c>
      <c r="J443" s="31">
        <v>0</v>
      </c>
      <c r="K443" s="40">
        <v>0</v>
      </c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  <row r="613" spans="9:9" x14ac:dyDescent="0.2">
      <c r="I613" s="40"/>
    </row>
  </sheetData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612"/>
  <sheetViews>
    <sheetView workbookViewId="0">
      <selection sqref="A1:A65536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style="31" customWidth="1"/>
    <col min="11" max="11" width="9.28515625" style="99" customWidth="1"/>
  </cols>
  <sheetData>
    <row r="1" spans="1:11" s="29" customFormat="1" ht="19.5" customHeight="1" x14ac:dyDescent="0.25">
      <c r="A1" s="69" t="s">
        <v>751</v>
      </c>
      <c r="D1" s="82"/>
      <c r="G1" s="85"/>
      <c r="J1" s="32"/>
      <c r="K1" s="91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J2" s="32"/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70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SUM(D5:D430)</f>
        <v>603223430</v>
      </c>
      <c r="E4" s="75">
        <f>SUM(E5:E355)</f>
        <v>3653</v>
      </c>
      <c r="F4" s="75">
        <f>SUM(F5:F355)</f>
        <v>1137</v>
      </c>
      <c r="G4" s="89">
        <f>+F4/E4</f>
        <v>0.31125102655351766</v>
      </c>
      <c r="H4" s="72"/>
      <c r="I4" s="75">
        <f>SUM(I5:I355)</f>
        <v>428</v>
      </c>
      <c r="J4" s="75">
        <f>SUM(J5:J355)</f>
        <v>107</v>
      </c>
      <c r="K4" s="89">
        <f>+J4/I4</f>
        <v>0.25</v>
      </c>
    </row>
    <row r="5" spans="1:11" x14ac:dyDescent="0.2">
      <c r="A5" t="s">
        <v>348</v>
      </c>
      <c r="B5" t="s">
        <v>1100</v>
      </c>
      <c r="C5">
        <v>172</v>
      </c>
      <c r="D5" s="33">
        <v>938227</v>
      </c>
      <c r="E5">
        <v>11</v>
      </c>
      <c r="F5">
        <v>7</v>
      </c>
      <c r="G5" s="40">
        <v>0.63636363636363635</v>
      </c>
      <c r="I5">
        <v>1</v>
      </c>
      <c r="J5">
        <v>1</v>
      </c>
      <c r="K5" s="40">
        <v>1</v>
      </c>
    </row>
    <row r="6" spans="1:11" x14ac:dyDescent="0.2">
      <c r="A6" t="s">
        <v>1128</v>
      </c>
      <c r="B6" t="s">
        <v>225</v>
      </c>
      <c r="C6">
        <v>153</v>
      </c>
      <c r="D6" s="33">
        <v>1144319</v>
      </c>
      <c r="E6">
        <v>7</v>
      </c>
      <c r="F6">
        <v>1</v>
      </c>
      <c r="G6" s="40">
        <v>0.14285714285714285</v>
      </c>
      <c r="I6">
        <v>0</v>
      </c>
      <c r="J6">
        <v>0</v>
      </c>
      <c r="K6" s="40">
        <v>0</v>
      </c>
    </row>
    <row r="7" spans="1:11" x14ac:dyDescent="0.2">
      <c r="A7" t="s">
        <v>864</v>
      </c>
      <c r="B7" t="s">
        <v>1099</v>
      </c>
      <c r="C7">
        <v>253</v>
      </c>
      <c r="D7" s="33">
        <v>482500</v>
      </c>
      <c r="E7">
        <v>3</v>
      </c>
      <c r="F7">
        <v>0</v>
      </c>
      <c r="G7" s="40">
        <v>0</v>
      </c>
      <c r="I7">
        <v>0</v>
      </c>
      <c r="J7">
        <v>0</v>
      </c>
      <c r="K7" s="40">
        <v>0</v>
      </c>
    </row>
    <row r="8" spans="1:11" x14ac:dyDescent="0.2">
      <c r="A8" t="s">
        <v>1129</v>
      </c>
      <c r="B8" t="s">
        <v>1096</v>
      </c>
      <c r="C8">
        <v>34</v>
      </c>
      <c r="D8" s="33">
        <v>3531500</v>
      </c>
      <c r="E8">
        <v>17</v>
      </c>
      <c r="F8">
        <v>4</v>
      </c>
      <c r="G8" s="40">
        <v>0.23529411764705882</v>
      </c>
      <c r="I8">
        <v>0</v>
      </c>
      <c r="J8">
        <v>0</v>
      </c>
      <c r="K8" s="40">
        <v>0</v>
      </c>
    </row>
    <row r="9" spans="1:11" x14ac:dyDescent="0.2">
      <c r="A9" t="s">
        <v>1130</v>
      </c>
      <c r="B9" t="s">
        <v>368</v>
      </c>
      <c r="C9">
        <v>132</v>
      </c>
      <c r="D9" s="33">
        <v>1299575</v>
      </c>
      <c r="E9">
        <v>6</v>
      </c>
      <c r="F9">
        <v>0</v>
      </c>
      <c r="G9" s="40">
        <v>0</v>
      </c>
      <c r="I9">
        <v>3</v>
      </c>
      <c r="J9">
        <v>0</v>
      </c>
      <c r="K9" s="40">
        <v>0</v>
      </c>
    </row>
    <row r="10" spans="1:11" x14ac:dyDescent="0.2">
      <c r="A10" t="s">
        <v>1131</v>
      </c>
      <c r="B10" t="s">
        <v>1096</v>
      </c>
      <c r="C10">
        <v>80</v>
      </c>
      <c r="D10" s="33">
        <v>2117195</v>
      </c>
      <c r="E10">
        <v>15</v>
      </c>
      <c r="F10">
        <v>0</v>
      </c>
      <c r="G10" s="40">
        <v>0</v>
      </c>
      <c r="I10">
        <v>0</v>
      </c>
      <c r="J10">
        <v>0</v>
      </c>
      <c r="K10" s="40">
        <v>0</v>
      </c>
    </row>
    <row r="11" spans="1:11" x14ac:dyDescent="0.2">
      <c r="A11" t="s">
        <v>87</v>
      </c>
      <c r="B11" t="s">
        <v>536</v>
      </c>
      <c r="C11">
        <v>99</v>
      </c>
      <c r="D11" s="33">
        <v>1734750</v>
      </c>
      <c r="E11">
        <v>9</v>
      </c>
      <c r="F11">
        <v>0</v>
      </c>
      <c r="G11" s="40">
        <v>0</v>
      </c>
      <c r="I11">
        <v>7</v>
      </c>
      <c r="J11">
        <v>0</v>
      </c>
      <c r="K11" s="40">
        <v>0</v>
      </c>
    </row>
    <row r="12" spans="1:11" x14ac:dyDescent="0.2">
      <c r="A12" t="s">
        <v>568</v>
      </c>
      <c r="B12" t="s">
        <v>1100</v>
      </c>
      <c r="C12">
        <v>30</v>
      </c>
      <c r="D12" s="33">
        <v>3908745</v>
      </c>
      <c r="E12">
        <v>17</v>
      </c>
      <c r="F12">
        <v>13</v>
      </c>
      <c r="G12" s="40">
        <v>0.76470588235294112</v>
      </c>
      <c r="I12">
        <v>0</v>
      </c>
      <c r="J12">
        <v>0</v>
      </c>
      <c r="K12" s="40">
        <v>0</v>
      </c>
    </row>
    <row r="13" spans="1:11" x14ac:dyDescent="0.2">
      <c r="A13" t="s">
        <v>88</v>
      </c>
      <c r="B13" t="s">
        <v>343</v>
      </c>
      <c r="C13">
        <v>372</v>
      </c>
      <c r="D13" s="33">
        <v>96500</v>
      </c>
      <c r="E13">
        <v>2</v>
      </c>
      <c r="F13">
        <v>0</v>
      </c>
      <c r="G13" s="40">
        <v>0</v>
      </c>
      <c r="I13">
        <v>0</v>
      </c>
      <c r="J13">
        <v>0</v>
      </c>
      <c r="K13" s="40">
        <v>0</v>
      </c>
    </row>
    <row r="14" spans="1:11" x14ac:dyDescent="0.2">
      <c r="A14" t="s">
        <v>569</v>
      </c>
      <c r="B14" t="s">
        <v>1099</v>
      </c>
      <c r="C14">
        <v>181</v>
      </c>
      <c r="D14" s="33">
        <v>884100</v>
      </c>
      <c r="E14">
        <v>7</v>
      </c>
      <c r="F14">
        <v>1</v>
      </c>
      <c r="G14" s="40">
        <v>0.14285714285714285</v>
      </c>
      <c r="I14">
        <v>0</v>
      </c>
      <c r="J14">
        <v>0</v>
      </c>
      <c r="K14" s="40">
        <v>0</v>
      </c>
    </row>
    <row r="15" spans="1:11" x14ac:dyDescent="0.2">
      <c r="A15" t="s">
        <v>570</v>
      </c>
      <c r="B15" t="s">
        <v>1100</v>
      </c>
      <c r="C15">
        <v>33</v>
      </c>
      <c r="D15" s="33">
        <v>3536250</v>
      </c>
      <c r="E15">
        <v>17</v>
      </c>
      <c r="F15">
        <v>8</v>
      </c>
      <c r="G15" s="40">
        <v>0.47058823529411764</v>
      </c>
      <c r="I15">
        <v>5</v>
      </c>
      <c r="J15">
        <v>2</v>
      </c>
      <c r="K15" s="40">
        <v>0.4</v>
      </c>
    </row>
    <row r="16" spans="1:11" ht="11.25" customHeight="1" x14ac:dyDescent="0.2">
      <c r="A16" t="s">
        <v>89</v>
      </c>
      <c r="B16" t="s">
        <v>1036</v>
      </c>
      <c r="C16">
        <v>380</v>
      </c>
      <c r="D16" s="33">
        <v>74000</v>
      </c>
      <c r="E16">
        <v>1</v>
      </c>
      <c r="F16">
        <v>0</v>
      </c>
      <c r="G16" s="40">
        <v>0</v>
      </c>
      <c r="I16">
        <v>0</v>
      </c>
      <c r="J16">
        <v>0</v>
      </c>
      <c r="K16" s="40">
        <v>0</v>
      </c>
    </row>
    <row r="17" spans="1:11" x14ac:dyDescent="0.2">
      <c r="A17" t="s">
        <v>1005</v>
      </c>
      <c r="B17" t="s">
        <v>1036</v>
      </c>
      <c r="C17">
        <v>104</v>
      </c>
      <c r="D17" s="33">
        <v>1699347</v>
      </c>
      <c r="E17">
        <v>15</v>
      </c>
      <c r="F17">
        <v>1</v>
      </c>
      <c r="G17" s="40">
        <v>6.6666666666666666E-2</v>
      </c>
      <c r="I17">
        <v>0</v>
      </c>
      <c r="J17">
        <v>0</v>
      </c>
      <c r="K17" s="40">
        <v>0</v>
      </c>
    </row>
    <row r="18" spans="1:11" x14ac:dyDescent="0.2">
      <c r="A18" t="s">
        <v>814</v>
      </c>
      <c r="B18" t="s">
        <v>1258</v>
      </c>
      <c r="C18">
        <v>109</v>
      </c>
      <c r="D18" s="33">
        <v>1600928</v>
      </c>
      <c r="E18">
        <v>13</v>
      </c>
      <c r="F18">
        <v>1</v>
      </c>
      <c r="G18" s="40">
        <v>7.6923076923076927E-2</v>
      </c>
      <c r="I18">
        <v>0</v>
      </c>
      <c r="J18">
        <v>0</v>
      </c>
      <c r="K18" s="40">
        <v>0</v>
      </c>
    </row>
    <row r="19" spans="1:11" x14ac:dyDescent="0.2">
      <c r="A19" t="s">
        <v>815</v>
      </c>
      <c r="B19" t="s">
        <v>1100</v>
      </c>
      <c r="C19">
        <v>70</v>
      </c>
      <c r="D19" s="33">
        <v>2309000</v>
      </c>
      <c r="E19">
        <v>12</v>
      </c>
      <c r="F19">
        <v>7</v>
      </c>
      <c r="G19" s="40">
        <v>0.58333333333333337</v>
      </c>
      <c r="I19">
        <v>0</v>
      </c>
      <c r="J19">
        <v>0</v>
      </c>
      <c r="K19" s="40">
        <v>0</v>
      </c>
    </row>
    <row r="20" spans="1:11" x14ac:dyDescent="0.2">
      <c r="A20" t="s">
        <v>817</v>
      </c>
      <c r="B20" t="s">
        <v>1099</v>
      </c>
      <c r="C20">
        <v>18</v>
      </c>
      <c r="D20" s="33">
        <v>5989050</v>
      </c>
      <c r="E20">
        <v>19</v>
      </c>
      <c r="F20">
        <v>2</v>
      </c>
      <c r="G20" s="40">
        <v>0.10526315789473684</v>
      </c>
      <c r="I20">
        <v>1</v>
      </c>
      <c r="J20">
        <v>0</v>
      </c>
      <c r="K20" s="40">
        <v>0</v>
      </c>
    </row>
    <row r="21" spans="1:11" x14ac:dyDescent="0.2">
      <c r="A21" t="s">
        <v>349</v>
      </c>
      <c r="B21" t="s">
        <v>1099</v>
      </c>
      <c r="C21">
        <v>215</v>
      </c>
      <c r="D21" s="33">
        <v>666900</v>
      </c>
      <c r="E21">
        <v>6</v>
      </c>
      <c r="F21">
        <v>1</v>
      </c>
      <c r="G21" s="40">
        <v>0.16666666666666666</v>
      </c>
      <c r="I21">
        <v>0</v>
      </c>
      <c r="J21">
        <v>0</v>
      </c>
      <c r="K21" s="40">
        <v>0</v>
      </c>
    </row>
    <row r="22" spans="1:11" x14ac:dyDescent="0.2">
      <c r="A22" t="s">
        <v>865</v>
      </c>
      <c r="B22" t="s">
        <v>371</v>
      </c>
      <c r="C22">
        <v>318</v>
      </c>
      <c r="D22" s="33">
        <v>222000</v>
      </c>
      <c r="E22">
        <v>2</v>
      </c>
      <c r="F22">
        <v>0</v>
      </c>
      <c r="G22" s="40">
        <v>0</v>
      </c>
      <c r="I22">
        <v>0</v>
      </c>
      <c r="J22">
        <v>0</v>
      </c>
      <c r="K22" s="40">
        <v>0</v>
      </c>
    </row>
    <row r="23" spans="1:11" x14ac:dyDescent="0.2">
      <c r="A23" t="s">
        <v>819</v>
      </c>
      <c r="B23" t="s">
        <v>954</v>
      </c>
      <c r="C23">
        <v>156</v>
      </c>
      <c r="D23" s="33">
        <v>1118900</v>
      </c>
      <c r="E23">
        <v>10</v>
      </c>
      <c r="F23">
        <v>2</v>
      </c>
      <c r="G23" s="40">
        <v>0.2</v>
      </c>
      <c r="I23">
        <v>2</v>
      </c>
      <c r="J23">
        <v>0</v>
      </c>
      <c r="K23" s="40">
        <v>0</v>
      </c>
    </row>
    <row r="24" spans="1:11" x14ac:dyDescent="0.2">
      <c r="A24" t="s">
        <v>820</v>
      </c>
      <c r="B24" t="s">
        <v>300</v>
      </c>
      <c r="C24">
        <v>339</v>
      </c>
      <c r="D24" s="33">
        <v>174000</v>
      </c>
      <c r="E24">
        <v>2</v>
      </c>
      <c r="F24">
        <v>0</v>
      </c>
      <c r="G24" s="40">
        <v>0</v>
      </c>
      <c r="I24">
        <v>0</v>
      </c>
      <c r="J24">
        <v>0</v>
      </c>
      <c r="K24" s="40">
        <v>0</v>
      </c>
    </row>
    <row r="25" spans="1:11" x14ac:dyDescent="0.2">
      <c r="A25" t="s">
        <v>350</v>
      </c>
      <c r="B25" t="s">
        <v>994</v>
      </c>
      <c r="C25">
        <v>304</v>
      </c>
      <c r="D25" s="33">
        <v>269000</v>
      </c>
      <c r="E25">
        <v>3</v>
      </c>
      <c r="F25">
        <v>1</v>
      </c>
      <c r="G25" s="40">
        <v>0.33333333333333331</v>
      </c>
      <c r="I25">
        <v>1</v>
      </c>
      <c r="J25">
        <v>0</v>
      </c>
      <c r="K25" s="40">
        <v>0</v>
      </c>
    </row>
    <row r="26" spans="1:11" x14ac:dyDescent="0.2">
      <c r="A26" t="s">
        <v>821</v>
      </c>
      <c r="B26" t="s">
        <v>1100</v>
      </c>
      <c r="C26">
        <v>31</v>
      </c>
      <c r="D26" s="33">
        <v>3894525</v>
      </c>
      <c r="E26">
        <v>24</v>
      </c>
      <c r="F26">
        <v>16</v>
      </c>
      <c r="G26" s="40">
        <v>0.66666666666666663</v>
      </c>
      <c r="I26">
        <v>0</v>
      </c>
      <c r="J26">
        <v>0</v>
      </c>
      <c r="K26" s="40">
        <v>0</v>
      </c>
    </row>
    <row r="27" spans="1:11" x14ac:dyDescent="0.2">
      <c r="A27" t="s">
        <v>960</v>
      </c>
      <c r="B27" t="s">
        <v>1099</v>
      </c>
      <c r="C27">
        <v>355</v>
      </c>
      <c r="D27" s="33">
        <v>141500</v>
      </c>
      <c r="E27">
        <v>2</v>
      </c>
      <c r="F27">
        <v>0</v>
      </c>
      <c r="G27" s="40">
        <v>0</v>
      </c>
      <c r="I27">
        <v>0</v>
      </c>
      <c r="J27">
        <v>0</v>
      </c>
      <c r="K27" s="40">
        <v>0</v>
      </c>
    </row>
    <row r="28" spans="1:11" x14ac:dyDescent="0.2">
      <c r="A28" t="s">
        <v>378</v>
      </c>
      <c r="B28" t="s">
        <v>303</v>
      </c>
      <c r="C28">
        <v>377</v>
      </c>
      <c r="D28" s="33">
        <v>85000</v>
      </c>
      <c r="E28">
        <v>1</v>
      </c>
      <c r="F28">
        <v>0</v>
      </c>
      <c r="G28" s="40">
        <v>0</v>
      </c>
      <c r="I28">
        <v>0</v>
      </c>
      <c r="J28">
        <v>0</v>
      </c>
      <c r="K28" s="40">
        <v>0</v>
      </c>
    </row>
    <row r="29" spans="1:11" x14ac:dyDescent="0.2">
      <c r="A29" t="s">
        <v>1223</v>
      </c>
      <c r="B29" t="s">
        <v>790</v>
      </c>
      <c r="C29">
        <v>98</v>
      </c>
      <c r="D29" s="33">
        <v>1745300</v>
      </c>
      <c r="E29">
        <v>13</v>
      </c>
      <c r="F29">
        <v>1</v>
      </c>
      <c r="G29" s="40">
        <v>7.6923076923076927E-2</v>
      </c>
      <c r="I29">
        <v>5</v>
      </c>
      <c r="J29">
        <v>1</v>
      </c>
      <c r="K29" s="40">
        <v>0.2</v>
      </c>
    </row>
    <row r="30" spans="1:11" x14ac:dyDescent="0.2">
      <c r="A30" t="s">
        <v>1224</v>
      </c>
      <c r="B30" t="s">
        <v>1100</v>
      </c>
      <c r="C30">
        <v>21</v>
      </c>
      <c r="D30" s="33">
        <v>4941615</v>
      </c>
      <c r="E30">
        <v>45</v>
      </c>
      <c r="F30">
        <v>15</v>
      </c>
      <c r="G30" s="40">
        <v>0.33333333333333331</v>
      </c>
      <c r="I30">
        <v>4</v>
      </c>
      <c r="J30">
        <v>1</v>
      </c>
      <c r="K30" s="40">
        <v>0.25</v>
      </c>
    </row>
    <row r="31" spans="1:11" x14ac:dyDescent="0.2">
      <c r="A31" t="s">
        <v>835</v>
      </c>
      <c r="B31" t="s">
        <v>1100</v>
      </c>
      <c r="C31">
        <v>167</v>
      </c>
      <c r="D31" s="33">
        <v>999000</v>
      </c>
      <c r="E31">
        <v>4</v>
      </c>
      <c r="F31">
        <v>2</v>
      </c>
      <c r="G31" s="40">
        <v>0.5</v>
      </c>
      <c r="I31">
        <v>0</v>
      </c>
      <c r="J31">
        <v>0</v>
      </c>
      <c r="K31" s="40">
        <v>0</v>
      </c>
    </row>
    <row r="32" spans="1:11" x14ac:dyDescent="0.2">
      <c r="A32" t="s">
        <v>961</v>
      </c>
      <c r="B32" t="s">
        <v>1036</v>
      </c>
      <c r="C32">
        <v>369</v>
      </c>
      <c r="D32" s="33">
        <v>105600</v>
      </c>
      <c r="E32">
        <v>3</v>
      </c>
      <c r="F32">
        <v>0</v>
      </c>
      <c r="G32" s="40">
        <v>0</v>
      </c>
      <c r="I32">
        <v>1</v>
      </c>
      <c r="J32">
        <v>0</v>
      </c>
      <c r="K32" s="40">
        <v>0</v>
      </c>
    </row>
    <row r="33" spans="1:11" x14ac:dyDescent="0.2">
      <c r="A33" t="s">
        <v>856</v>
      </c>
      <c r="B33" t="s">
        <v>1096</v>
      </c>
      <c r="C33">
        <v>198</v>
      </c>
      <c r="D33" s="33">
        <v>741800</v>
      </c>
      <c r="E33">
        <v>7</v>
      </c>
      <c r="F33">
        <v>1</v>
      </c>
      <c r="G33" s="40">
        <v>0.14285714285714285</v>
      </c>
      <c r="I33">
        <v>0</v>
      </c>
      <c r="J33">
        <v>0</v>
      </c>
      <c r="K33" s="40">
        <v>0</v>
      </c>
    </row>
    <row r="34" spans="1:11" x14ac:dyDescent="0.2">
      <c r="A34" t="s">
        <v>1225</v>
      </c>
      <c r="B34" t="s">
        <v>1258</v>
      </c>
      <c r="C34">
        <v>130</v>
      </c>
      <c r="D34" s="33">
        <v>1307700</v>
      </c>
      <c r="E34">
        <v>10</v>
      </c>
      <c r="F34">
        <v>2</v>
      </c>
      <c r="G34" s="40">
        <v>0.2</v>
      </c>
      <c r="I34">
        <v>2</v>
      </c>
      <c r="J34">
        <v>0</v>
      </c>
      <c r="K34" s="40">
        <v>0</v>
      </c>
    </row>
    <row r="35" spans="1:11" x14ac:dyDescent="0.2">
      <c r="A35" t="s">
        <v>240</v>
      </c>
      <c r="B35" t="s">
        <v>300</v>
      </c>
      <c r="C35">
        <v>206</v>
      </c>
      <c r="D35" s="33">
        <v>694250</v>
      </c>
      <c r="E35">
        <v>6</v>
      </c>
      <c r="F35">
        <v>1</v>
      </c>
      <c r="G35" s="40">
        <v>0.16666666666666666</v>
      </c>
      <c r="I35">
        <v>0</v>
      </c>
      <c r="J35">
        <v>0</v>
      </c>
      <c r="K35" s="40">
        <v>0</v>
      </c>
    </row>
    <row r="36" spans="1:11" x14ac:dyDescent="0.2">
      <c r="A36" t="s">
        <v>1226</v>
      </c>
      <c r="B36" t="s">
        <v>300</v>
      </c>
      <c r="C36">
        <v>230</v>
      </c>
      <c r="D36" s="33">
        <v>588500</v>
      </c>
      <c r="E36">
        <v>4</v>
      </c>
      <c r="F36">
        <v>2</v>
      </c>
      <c r="G36" s="40">
        <v>0.5</v>
      </c>
      <c r="I36">
        <v>0</v>
      </c>
      <c r="J36">
        <v>0</v>
      </c>
      <c r="K36" s="40">
        <v>0</v>
      </c>
    </row>
    <row r="37" spans="1:11" x14ac:dyDescent="0.2">
      <c r="A37" t="s">
        <v>1227</v>
      </c>
      <c r="B37" t="s">
        <v>1017</v>
      </c>
      <c r="C37">
        <v>14</v>
      </c>
      <c r="D37" s="33">
        <v>6589394</v>
      </c>
      <c r="E37">
        <v>43</v>
      </c>
      <c r="F37">
        <v>5</v>
      </c>
      <c r="G37" s="40">
        <v>0.11627906976744186</v>
      </c>
      <c r="I37">
        <v>36</v>
      </c>
      <c r="J37">
        <v>2</v>
      </c>
      <c r="K37" s="40">
        <v>5.5555555555555552E-2</v>
      </c>
    </row>
    <row r="38" spans="1:11" x14ac:dyDescent="0.2">
      <c r="A38" t="s">
        <v>1349</v>
      </c>
      <c r="B38" t="s">
        <v>1100</v>
      </c>
      <c r="C38">
        <v>129</v>
      </c>
      <c r="D38" s="33">
        <v>1310550</v>
      </c>
      <c r="E38">
        <v>5</v>
      </c>
      <c r="F38">
        <v>0</v>
      </c>
      <c r="G38" s="40">
        <v>0</v>
      </c>
      <c r="I38">
        <v>0</v>
      </c>
      <c r="J38">
        <v>0</v>
      </c>
      <c r="K38" s="40">
        <v>0</v>
      </c>
    </row>
    <row r="39" spans="1:11" x14ac:dyDescent="0.2">
      <c r="A39" t="s">
        <v>1228</v>
      </c>
      <c r="B39" t="s">
        <v>567</v>
      </c>
      <c r="C39">
        <v>143</v>
      </c>
      <c r="D39" s="33">
        <v>1176536</v>
      </c>
      <c r="E39">
        <v>13</v>
      </c>
      <c r="F39">
        <v>0</v>
      </c>
      <c r="G39" s="40">
        <v>0</v>
      </c>
      <c r="I39">
        <v>4</v>
      </c>
      <c r="J39">
        <v>0</v>
      </c>
      <c r="K39" s="40">
        <v>0</v>
      </c>
    </row>
    <row r="40" spans="1:11" x14ac:dyDescent="0.2">
      <c r="A40" t="s">
        <v>97</v>
      </c>
      <c r="B40" t="s">
        <v>1034</v>
      </c>
      <c r="C40">
        <v>398</v>
      </c>
      <c r="D40" s="33">
        <v>25000</v>
      </c>
      <c r="E40">
        <v>1</v>
      </c>
      <c r="F40">
        <v>1</v>
      </c>
      <c r="G40" s="40">
        <v>1</v>
      </c>
      <c r="I40">
        <v>1</v>
      </c>
      <c r="J40">
        <v>1</v>
      </c>
      <c r="K40" s="40">
        <v>1</v>
      </c>
    </row>
    <row r="41" spans="1:11" x14ac:dyDescent="0.2">
      <c r="A41" t="s">
        <v>932</v>
      </c>
      <c r="B41" t="s">
        <v>118</v>
      </c>
      <c r="C41">
        <v>275</v>
      </c>
      <c r="D41" s="33">
        <v>380000</v>
      </c>
      <c r="E41">
        <v>3</v>
      </c>
      <c r="F41">
        <v>0</v>
      </c>
      <c r="G41" s="40">
        <v>0</v>
      </c>
      <c r="I41">
        <v>2</v>
      </c>
      <c r="J41">
        <v>0</v>
      </c>
      <c r="K41" s="40">
        <v>0</v>
      </c>
    </row>
    <row r="42" spans="1:11" x14ac:dyDescent="0.2">
      <c r="A42" t="s">
        <v>937</v>
      </c>
      <c r="B42" t="s">
        <v>1101</v>
      </c>
      <c r="C42">
        <v>235</v>
      </c>
      <c r="D42" s="33">
        <v>557000</v>
      </c>
      <c r="E42">
        <v>4</v>
      </c>
      <c r="F42">
        <v>0</v>
      </c>
      <c r="G42" s="40">
        <v>0</v>
      </c>
      <c r="I42">
        <v>1</v>
      </c>
      <c r="J42">
        <v>0</v>
      </c>
      <c r="K42" s="40">
        <v>0</v>
      </c>
    </row>
    <row r="43" spans="1:11" x14ac:dyDescent="0.2">
      <c r="A43" t="s">
        <v>771</v>
      </c>
      <c r="B43" t="s">
        <v>559</v>
      </c>
      <c r="C43">
        <v>239</v>
      </c>
      <c r="D43" s="33">
        <v>538640</v>
      </c>
      <c r="E43">
        <v>9</v>
      </c>
      <c r="F43">
        <v>4</v>
      </c>
      <c r="G43" s="40">
        <v>0.44444444444444442</v>
      </c>
      <c r="I43">
        <v>0</v>
      </c>
      <c r="J43">
        <v>0</v>
      </c>
      <c r="K43" s="40">
        <v>0</v>
      </c>
    </row>
    <row r="44" spans="1:11" x14ac:dyDescent="0.2">
      <c r="A44" t="s">
        <v>962</v>
      </c>
      <c r="B44" t="s">
        <v>1099</v>
      </c>
      <c r="C44">
        <v>294</v>
      </c>
      <c r="D44" s="33">
        <v>304500</v>
      </c>
      <c r="E44">
        <v>3</v>
      </c>
      <c r="F44">
        <v>0</v>
      </c>
      <c r="G44" s="40">
        <v>0</v>
      </c>
      <c r="I44">
        <v>0</v>
      </c>
      <c r="J44">
        <v>0</v>
      </c>
      <c r="K44" s="40">
        <v>0</v>
      </c>
    </row>
    <row r="45" spans="1:11" x14ac:dyDescent="0.2">
      <c r="A45" t="s">
        <v>999</v>
      </c>
      <c r="B45" t="s">
        <v>1102</v>
      </c>
      <c r="C45">
        <v>117</v>
      </c>
      <c r="D45" s="33">
        <v>1514848</v>
      </c>
      <c r="E45">
        <v>22</v>
      </c>
      <c r="F45">
        <v>6</v>
      </c>
      <c r="G45" s="40">
        <v>0.27272727272727271</v>
      </c>
      <c r="I45">
        <v>4</v>
      </c>
      <c r="J45">
        <v>3</v>
      </c>
      <c r="K45" s="40">
        <v>0.75</v>
      </c>
    </row>
    <row r="46" spans="1:11" x14ac:dyDescent="0.2">
      <c r="A46" t="s">
        <v>1331</v>
      </c>
      <c r="B46" t="s">
        <v>1099</v>
      </c>
      <c r="C46">
        <v>250</v>
      </c>
      <c r="D46" s="33">
        <v>500000</v>
      </c>
      <c r="E46">
        <v>5</v>
      </c>
      <c r="F46">
        <v>0</v>
      </c>
      <c r="G46" s="40">
        <v>0</v>
      </c>
      <c r="I46">
        <v>0</v>
      </c>
      <c r="J46">
        <v>0</v>
      </c>
      <c r="K46" s="40">
        <v>0</v>
      </c>
    </row>
    <row r="47" spans="1:11" x14ac:dyDescent="0.2">
      <c r="A47" t="s">
        <v>1351</v>
      </c>
      <c r="B47" t="s">
        <v>300</v>
      </c>
      <c r="C47">
        <v>332</v>
      </c>
      <c r="D47" s="33">
        <v>184900</v>
      </c>
      <c r="E47">
        <v>2</v>
      </c>
      <c r="F47">
        <v>0</v>
      </c>
      <c r="G47" s="40">
        <v>0</v>
      </c>
      <c r="I47">
        <v>0</v>
      </c>
      <c r="J47">
        <v>0</v>
      </c>
      <c r="K47" s="40">
        <v>0</v>
      </c>
    </row>
    <row r="48" spans="1:11" x14ac:dyDescent="0.2">
      <c r="A48" t="s">
        <v>380</v>
      </c>
      <c r="B48" t="s">
        <v>1100</v>
      </c>
      <c r="C48">
        <v>312</v>
      </c>
      <c r="D48" s="33">
        <v>255000</v>
      </c>
      <c r="E48">
        <v>1</v>
      </c>
      <c r="F48">
        <v>1</v>
      </c>
      <c r="G48" s="40">
        <v>1</v>
      </c>
      <c r="I48">
        <v>0</v>
      </c>
      <c r="J48">
        <v>0</v>
      </c>
      <c r="K48" s="40">
        <v>0</v>
      </c>
    </row>
    <row r="49" spans="1:11" x14ac:dyDescent="0.2">
      <c r="A49" t="s">
        <v>772</v>
      </c>
      <c r="B49" t="s">
        <v>194</v>
      </c>
      <c r="C49">
        <v>399</v>
      </c>
      <c r="D49" s="33">
        <v>24000</v>
      </c>
      <c r="E49">
        <v>1</v>
      </c>
      <c r="F49">
        <v>0</v>
      </c>
      <c r="G49" s="40">
        <v>0</v>
      </c>
      <c r="I49">
        <v>0</v>
      </c>
      <c r="J49">
        <v>0</v>
      </c>
      <c r="K49" s="40">
        <v>0</v>
      </c>
    </row>
    <row r="50" spans="1:11" x14ac:dyDescent="0.2">
      <c r="A50" t="s">
        <v>773</v>
      </c>
      <c r="B50" t="s">
        <v>300</v>
      </c>
      <c r="C50">
        <v>185</v>
      </c>
      <c r="D50" s="33">
        <v>857600</v>
      </c>
      <c r="E50">
        <v>7</v>
      </c>
      <c r="F50">
        <v>2</v>
      </c>
      <c r="G50" s="40">
        <v>0.2857142857142857</v>
      </c>
      <c r="I50">
        <v>0</v>
      </c>
      <c r="J50">
        <v>0</v>
      </c>
      <c r="K50" s="40">
        <v>0</v>
      </c>
    </row>
    <row r="51" spans="1:11" x14ac:dyDescent="0.2">
      <c r="A51" t="s">
        <v>774</v>
      </c>
      <c r="B51" t="s">
        <v>1258</v>
      </c>
      <c r="C51">
        <v>158</v>
      </c>
      <c r="D51" s="33">
        <v>1112900</v>
      </c>
      <c r="E51">
        <v>7</v>
      </c>
      <c r="F51">
        <v>2</v>
      </c>
      <c r="G51" s="40">
        <v>0.2857142857142857</v>
      </c>
      <c r="I51">
        <v>0</v>
      </c>
      <c r="J51">
        <v>0</v>
      </c>
      <c r="K51" s="40">
        <v>0</v>
      </c>
    </row>
    <row r="52" spans="1:11" x14ac:dyDescent="0.2">
      <c r="A52" t="s">
        <v>775</v>
      </c>
      <c r="B52" t="s">
        <v>62</v>
      </c>
      <c r="C52">
        <v>75</v>
      </c>
      <c r="D52" s="33">
        <v>2203800</v>
      </c>
      <c r="E52">
        <v>11</v>
      </c>
      <c r="F52">
        <v>1</v>
      </c>
      <c r="G52" s="40">
        <v>9.0909090909090912E-2</v>
      </c>
      <c r="I52">
        <v>0</v>
      </c>
      <c r="J52">
        <v>0</v>
      </c>
      <c r="K52" s="40">
        <v>0</v>
      </c>
    </row>
    <row r="53" spans="1:11" x14ac:dyDescent="0.2">
      <c r="A53" t="s">
        <v>33</v>
      </c>
      <c r="B53" t="s">
        <v>1099</v>
      </c>
      <c r="C53">
        <v>367</v>
      </c>
      <c r="D53" s="33">
        <v>106000</v>
      </c>
      <c r="E53">
        <v>1</v>
      </c>
      <c r="F53">
        <v>0</v>
      </c>
      <c r="G53" s="40">
        <v>0</v>
      </c>
      <c r="I53">
        <v>0</v>
      </c>
      <c r="J53">
        <v>0</v>
      </c>
      <c r="K53" s="40">
        <v>0</v>
      </c>
    </row>
    <row r="54" spans="1:11" x14ac:dyDescent="0.2">
      <c r="A54" t="s">
        <v>1006</v>
      </c>
      <c r="B54" t="s">
        <v>1258</v>
      </c>
      <c r="C54">
        <v>248</v>
      </c>
      <c r="D54" s="33">
        <v>506000</v>
      </c>
      <c r="E54">
        <v>3</v>
      </c>
      <c r="F54">
        <v>0</v>
      </c>
      <c r="G54" s="40">
        <v>0</v>
      </c>
      <c r="I54">
        <v>0</v>
      </c>
      <c r="J54">
        <v>0</v>
      </c>
      <c r="K54" s="40">
        <v>0</v>
      </c>
    </row>
    <row r="55" spans="1:11" x14ac:dyDescent="0.2">
      <c r="A55" t="s">
        <v>381</v>
      </c>
      <c r="B55" t="s">
        <v>1036</v>
      </c>
      <c r="C55">
        <v>352</v>
      </c>
      <c r="D55" s="33">
        <v>145000</v>
      </c>
      <c r="E55">
        <v>1</v>
      </c>
      <c r="F55">
        <v>0</v>
      </c>
      <c r="G55" s="40">
        <v>0</v>
      </c>
      <c r="I55">
        <v>0</v>
      </c>
      <c r="J55">
        <v>0</v>
      </c>
      <c r="K55" s="40">
        <v>0</v>
      </c>
    </row>
    <row r="56" spans="1:11" x14ac:dyDescent="0.2">
      <c r="A56" t="s">
        <v>836</v>
      </c>
      <c r="B56" t="s">
        <v>5</v>
      </c>
      <c r="C56">
        <v>67</v>
      </c>
      <c r="D56" s="33">
        <v>2432650</v>
      </c>
      <c r="E56">
        <v>20</v>
      </c>
      <c r="F56">
        <v>6</v>
      </c>
      <c r="G56" s="40">
        <v>0.3</v>
      </c>
      <c r="I56">
        <v>2</v>
      </c>
      <c r="J56">
        <v>0</v>
      </c>
      <c r="K56" s="40">
        <v>0</v>
      </c>
    </row>
    <row r="57" spans="1:11" x14ac:dyDescent="0.2">
      <c r="A57" t="s">
        <v>776</v>
      </c>
      <c r="B57" t="s">
        <v>300</v>
      </c>
      <c r="C57">
        <v>53</v>
      </c>
      <c r="D57" s="33">
        <v>2768750</v>
      </c>
      <c r="E57">
        <v>22</v>
      </c>
      <c r="F57">
        <v>20</v>
      </c>
      <c r="G57" s="40">
        <v>0.90909090909090906</v>
      </c>
      <c r="I57">
        <v>0</v>
      </c>
      <c r="J57">
        <v>0</v>
      </c>
      <c r="K57" s="40">
        <v>0</v>
      </c>
    </row>
    <row r="58" spans="1:11" x14ac:dyDescent="0.2">
      <c r="A58" t="s">
        <v>1313</v>
      </c>
      <c r="B58" t="s">
        <v>1099</v>
      </c>
      <c r="C58">
        <v>123</v>
      </c>
      <c r="D58" s="33">
        <v>1398000</v>
      </c>
      <c r="E58">
        <v>8</v>
      </c>
      <c r="F58">
        <v>1</v>
      </c>
      <c r="G58" s="40">
        <v>0.125</v>
      </c>
      <c r="I58">
        <v>0</v>
      </c>
      <c r="J58">
        <v>0</v>
      </c>
      <c r="K58" s="40">
        <v>0</v>
      </c>
    </row>
    <row r="59" spans="1:11" x14ac:dyDescent="0.2">
      <c r="A59" t="s">
        <v>473</v>
      </c>
      <c r="B59" t="s">
        <v>282</v>
      </c>
      <c r="C59">
        <v>261</v>
      </c>
      <c r="D59" s="33">
        <v>460650</v>
      </c>
      <c r="E59">
        <v>3</v>
      </c>
      <c r="F59">
        <v>1</v>
      </c>
      <c r="G59" s="40">
        <v>0.33333333333333331</v>
      </c>
      <c r="I59">
        <v>1</v>
      </c>
      <c r="J59">
        <v>1</v>
      </c>
      <c r="K59" s="40">
        <v>1</v>
      </c>
    </row>
    <row r="60" spans="1:11" x14ac:dyDescent="0.2">
      <c r="A60" t="s">
        <v>1332</v>
      </c>
      <c r="B60" t="s">
        <v>1100</v>
      </c>
      <c r="C60">
        <v>73</v>
      </c>
      <c r="D60" s="33">
        <v>2261134</v>
      </c>
      <c r="E60">
        <v>19</v>
      </c>
      <c r="F60">
        <v>15</v>
      </c>
      <c r="G60" s="40">
        <v>0.78947368421052633</v>
      </c>
      <c r="I60">
        <v>4</v>
      </c>
      <c r="J60">
        <v>4</v>
      </c>
      <c r="K60" s="40">
        <v>1</v>
      </c>
    </row>
    <row r="61" spans="1:11" x14ac:dyDescent="0.2">
      <c r="A61" t="s">
        <v>777</v>
      </c>
      <c r="B61" t="s">
        <v>1100</v>
      </c>
      <c r="C61">
        <v>1</v>
      </c>
      <c r="D61" s="33">
        <v>34007775</v>
      </c>
      <c r="E61">
        <v>143</v>
      </c>
      <c r="F61">
        <v>71</v>
      </c>
      <c r="G61" s="40">
        <v>0.49650349650349651</v>
      </c>
      <c r="I61">
        <v>19</v>
      </c>
      <c r="J61">
        <v>8</v>
      </c>
      <c r="K61" s="40">
        <v>0.42105263157894735</v>
      </c>
    </row>
    <row r="62" spans="1:11" x14ac:dyDescent="0.2">
      <c r="A62" t="s">
        <v>31</v>
      </c>
      <c r="B62" t="s">
        <v>986</v>
      </c>
      <c r="C62">
        <v>340</v>
      </c>
      <c r="D62" s="33">
        <v>174000</v>
      </c>
      <c r="E62">
        <v>1</v>
      </c>
      <c r="F62">
        <v>1</v>
      </c>
      <c r="G62" s="40">
        <v>1</v>
      </c>
      <c r="I62">
        <v>1</v>
      </c>
      <c r="J62">
        <v>1</v>
      </c>
      <c r="K62" s="40">
        <v>1</v>
      </c>
    </row>
    <row r="63" spans="1:11" x14ac:dyDescent="0.2">
      <c r="A63" t="s">
        <v>702</v>
      </c>
      <c r="B63" t="s">
        <v>1258</v>
      </c>
      <c r="C63">
        <v>191</v>
      </c>
      <c r="D63" s="33">
        <v>830000</v>
      </c>
      <c r="E63">
        <v>3</v>
      </c>
      <c r="F63">
        <v>0</v>
      </c>
      <c r="G63" s="40">
        <v>0</v>
      </c>
      <c r="I63">
        <v>0</v>
      </c>
      <c r="J63">
        <v>0</v>
      </c>
      <c r="K63" s="40">
        <v>0</v>
      </c>
    </row>
    <row r="64" spans="1:11" x14ac:dyDescent="0.2">
      <c r="A64" t="s">
        <v>1353</v>
      </c>
      <c r="B64" t="s">
        <v>280</v>
      </c>
      <c r="C64">
        <v>220</v>
      </c>
      <c r="D64" s="33">
        <v>632500</v>
      </c>
      <c r="E64">
        <v>12</v>
      </c>
      <c r="F64">
        <v>7</v>
      </c>
      <c r="G64" s="40">
        <v>0.58333333333333337</v>
      </c>
      <c r="I64">
        <v>6</v>
      </c>
      <c r="J64">
        <v>4</v>
      </c>
      <c r="K64" s="40">
        <v>0.66666666666666663</v>
      </c>
    </row>
    <row r="65" spans="1:11" x14ac:dyDescent="0.2">
      <c r="A65" t="s">
        <v>703</v>
      </c>
      <c r="B65" t="s">
        <v>1100</v>
      </c>
      <c r="C65">
        <v>285</v>
      </c>
      <c r="D65" s="33">
        <v>339000</v>
      </c>
      <c r="E65">
        <v>3</v>
      </c>
      <c r="F65">
        <v>2</v>
      </c>
      <c r="G65" s="40">
        <v>0.66666666666666663</v>
      </c>
      <c r="I65">
        <v>1</v>
      </c>
      <c r="J65">
        <v>1</v>
      </c>
      <c r="K65" s="40">
        <v>1</v>
      </c>
    </row>
    <row r="66" spans="1:11" x14ac:dyDescent="0.2">
      <c r="A66" t="s">
        <v>352</v>
      </c>
      <c r="B66" t="s">
        <v>1036</v>
      </c>
      <c r="C66">
        <v>233</v>
      </c>
      <c r="D66" s="33">
        <v>571500</v>
      </c>
      <c r="E66">
        <v>5</v>
      </c>
      <c r="F66">
        <v>0</v>
      </c>
      <c r="G66" s="40">
        <v>0</v>
      </c>
      <c r="I66">
        <v>0</v>
      </c>
      <c r="J66">
        <v>0</v>
      </c>
      <c r="K66" s="40">
        <v>0</v>
      </c>
    </row>
    <row r="67" spans="1:11" x14ac:dyDescent="0.2">
      <c r="A67" t="s">
        <v>1333</v>
      </c>
      <c r="B67" t="s">
        <v>1031</v>
      </c>
      <c r="C67">
        <v>383</v>
      </c>
      <c r="D67" s="33">
        <v>70000</v>
      </c>
      <c r="E67">
        <v>2</v>
      </c>
      <c r="F67">
        <v>1</v>
      </c>
      <c r="G67" s="40">
        <v>0.5</v>
      </c>
      <c r="I67">
        <v>0</v>
      </c>
      <c r="J67">
        <v>0</v>
      </c>
      <c r="K67" s="40">
        <v>0</v>
      </c>
    </row>
    <row r="68" spans="1:11" x14ac:dyDescent="0.2">
      <c r="A68" t="s">
        <v>705</v>
      </c>
      <c r="B68" t="s">
        <v>1258</v>
      </c>
      <c r="C68">
        <v>111</v>
      </c>
      <c r="D68" s="33">
        <v>1593300</v>
      </c>
      <c r="E68">
        <v>10</v>
      </c>
      <c r="F68">
        <v>3</v>
      </c>
      <c r="G68" s="40">
        <v>0.3</v>
      </c>
      <c r="I68">
        <v>2</v>
      </c>
      <c r="J68">
        <v>0</v>
      </c>
      <c r="K68" s="40">
        <v>0</v>
      </c>
    </row>
    <row r="69" spans="1:11" x14ac:dyDescent="0.2">
      <c r="A69" t="s">
        <v>75</v>
      </c>
      <c r="B69" t="s">
        <v>115</v>
      </c>
      <c r="C69">
        <v>171</v>
      </c>
      <c r="D69" s="33">
        <v>939900</v>
      </c>
      <c r="E69">
        <v>3</v>
      </c>
      <c r="F69">
        <v>2</v>
      </c>
      <c r="G69" s="40">
        <v>0.66666666666666663</v>
      </c>
      <c r="I69">
        <v>0</v>
      </c>
      <c r="J69">
        <v>0</v>
      </c>
      <c r="K69" s="40">
        <v>0</v>
      </c>
    </row>
    <row r="70" spans="1:11" x14ac:dyDescent="0.2">
      <c r="A70" t="s">
        <v>353</v>
      </c>
      <c r="B70" t="s">
        <v>547</v>
      </c>
      <c r="C70">
        <v>154</v>
      </c>
      <c r="D70" s="33">
        <v>1138246</v>
      </c>
      <c r="E70">
        <v>7</v>
      </c>
      <c r="F70">
        <v>0</v>
      </c>
      <c r="G70" s="40">
        <v>0</v>
      </c>
      <c r="I70">
        <v>2</v>
      </c>
      <c r="J70">
        <v>0</v>
      </c>
      <c r="K70" s="40">
        <v>0</v>
      </c>
    </row>
    <row r="71" spans="1:11" x14ac:dyDescent="0.2">
      <c r="A71" t="s">
        <v>156</v>
      </c>
      <c r="B71" t="s">
        <v>547</v>
      </c>
      <c r="C71">
        <v>161</v>
      </c>
      <c r="D71" s="33">
        <v>1098135</v>
      </c>
      <c r="E71">
        <v>8</v>
      </c>
      <c r="F71">
        <v>2</v>
      </c>
      <c r="G71" s="40">
        <v>0.25</v>
      </c>
      <c r="I71">
        <v>1</v>
      </c>
      <c r="J71">
        <v>0</v>
      </c>
      <c r="K71" s="40">
        <v>0</v>
      </c>
    </row>
    <row r="72" spans="1:11" x14ac:dyDescent="0.2">
      <c r="A72" t="s">
        <v>1314</v>
      </c>
      <c r="B72" t="s">
        <v>300</v>
      </c>
      <c r="C72">
        <v>314</v>
      </c>
      <c r="D72" s="33">
        <v>244000</v>
      </c>
      <c r="E72">
        <v>1</v>
      </c>
      <c r="F72">
        <v>0</v>
      </c>
      <c r="G72" s="40">
        <v>0</v>
      </c>
      <c r="I72">
        <v>0</v>
      </c>
      <c r="J72">
        <v>0</v>
      </c>
      <c r="K72" s="40">
        <v>0</v>
      </c>
    </row>
    <row r="73" spans="1:11" x14ac:dyDescent="0.2">
      <c r="A73" t="s">
        <v>1117</v>
      </c>
      <c r="B73" t="s">
        <v>1099</v>
      </c>
      <c r="C73">
        <v>55</v>
      </c>
      <c r="D73" s="33">
        <v>2727603</v>
      </c>
      <c r="E73">
        <v>19</v>
      </c>
      <c r="F73">
        <v>3</v>
      </c>
      <c r="G73" s="40">
        <v>0.15789473684210525</v>
      </c>
      <c r="I73">
        <v>0</v>
      </c>
      <c r="J73">
        <v>0</v>
      </c>
      <c r="K73" s="40">
        <v>0</v>
      </c>
    </row>
    <row r="74" spans="1:11" x14ac:dyDescent="0.2">
      <c r="A74" t="s">
        <v>866</v>
      </c>
      <c r="B74" t="s">
        <v>1096</v>
      </c>
      <c r="C74">
        <v>241</v>
      </c>
      <c r="D74" s="33">
        <v>531500</v>
      </c>
      <c r="E74">
        <v>3</v>
      </c>
      <c r="F74">
        <v>0</v>
      </c>
      <c r="G74" s="40">
        <v>0</v>
      </c>
      <c r="I74">
        <v>0</v>
      </c>
      <c r="J74">
        <v>0</v>
      </c>
      <c r="K74" s="40">
        <v>0</v>
      </c>
    </row>
    <row r="75" spans="1:11" x14ac:dyDescent="0.2">
      <c r="A75" t="s">
        <v>707</v>
      </c>
      <c r="B75" t="s">
        <v>785</v>
      </c>
      <c r="C75">
        <v>320</v>
      </c>
      <c r="D75" s="33">
        <v>220500</v>
      </c>
      <c r="E75">
        <v>2</v>
      </c>
      <c r="F75">
        <v>1</v>
      </c>
      <c r="G75" s="40">
        <v>0.5</v>
      </c>
      <c r="I75">
        <v>0</v>
      </c>
      <c r="J75">
        <v>0</v>
      </c>
      <c r="K75" s="40">
        <v>0</v>
      </c>
    </row>
    <row r="76" spans="1:11" x14ac:dyDescent="0.2">
      <c r="A76" t="s">
        <v>734</v>
      </c>
      <c r="B76" t="s">
        <v>572</v>
      </c>
      <c r="C76">
        <v>331</v>
      </c>
      <c r="D76" s="33">
        <v>189000</v>
      </c>
      <c r="E76">
        <v>1</v>
      </c>
      <c r="F76">
        <v>0</v>
      </c>
      <c r="G76" s="40">
        <v>0</v>
      </c>
      <c r="I76">
        <v>0</v>
      </c>
      <c r="J76">
        <v>0</v>
      </c>
      <c r="K76" s="40">
        <v>0</v>
      </c>
    </row>
    <row r="77" spans="1:11" x14ac:dyDescent="0.2">
      <c r="A77" t="s">
        <v>933</v>
      </c>
      <c r="B77" t="s">
        <v>1100</v>
      </c>
      <c r="C77">
        <v>342</v>
      </c>
      <c r="D77" s="33">
        <v>168200</v>
      </c>
      <c r="E77">
        <v>1</v>
      </c>
      <c r="F77">
        <v>0</v>
      </c>
      <c r="G77" s="40">
        <v>0</v>
      </c>
      <c r="I77">
        <v>0</v>
      </c>
      <c r="J77">
        <v>0</v>
      </c>
      <c r="K77" s="40">
        <v>0</v>
      </c>
    </row>
    <row r="78" spans="1:11" x14ac:dyDescent="0.2">
      <c r="A78" t="s">
        <v>382</v>
      </c>
      <c r="B78" t="s">
        <v>1100</v>
      </c>
      <c r="C78">
        <v>189</v>
      </c>
      <c r="D78" s="33">
        <v>842750</v>
      </c>
      <c r="E78">
        <v>6</v>
      </c>
      <c r="F78">
        <v>2</v>
      </c>
      <c r="G78" s="40">
        <v>0.33333333333333331</v>
      </c>
      <c r="I78">
        <v>0</v>
      </c>
      <c r="J78">
        <v>0</v>
      </c>
      <c r="K78" s="40">
        <v>0</v>
      </c>
    </row>
    <row r="79" spans="1:11" x14ac:dyDescent="0.2">
      <c r="A79" t="s">
        <v>708</v>
      </c>
      <c r="B79" t="s">
        <v>303</v>
      </c>
      <c r="C79">
        <v>125</v>
      </c>
      <c r="D79" s="33">
        <v>1382535</v>
      </c>
      <c r="E79">
        <v>9</v>
      </c>
      <c r="F79">
        <v>1</v>
      </c>
      <c r="G79" s="40">
        <v>0.1111111111111111</v>
      </c>
      <c r="I79">
        <v>2</v>
      </c>
      <c r="J79">
        <v>0</v>
      </c>
      <c r="K79" s="40">
        <v>0</v>
      </c>
    </row>
    <row r="80" spans="1:11" x14ac:dyDescent="0.2">
      <c r="A80" t="s">
        <v>763</v>
      </c>
      <c r="B80" t="s">
        <v>368</v>
      </c>
      <c r="C80">
        <v>249</v>
      </c>
      <c r="D80" s="33">
        <v>505286</v>
      </c>
      <c r="E80">
        <v>6</v>
      </c>
      <c r="F80">
        <v>0</v>
      </c>
      <c r="G80" s="40">
        <v>0</v>
      </c>
      <c r="I80">
        <v>2</v>
      </c>
      <c r="J80">
        <v>0</v>
      </c>
      <c r="K80" s="40">
        <v>0</v>
      </c>
    </row>
    <row r="81" spans="1:11" x14ac:dyDescent="0.2">
      <c r="A81" t="s">
        <v>709</v>
      </c>
      <c r="B81" t="s">
        <v>1258</v>
      </c>
      <c r="C81">
        <v>310</v>
      </c>
      <c r="D81" s="33">
        <v>260900</v>
      </c>
      <c r="E81">
        <v>2</v>
      </c>
      <c r="F81">
        <v>0</v>
      </c>
      <c r="G81" s="40">
        <v>0</v>
      </c>
      <c r="I81">
        <v>1</v>
      </c>
      <c r="J81">
        <v>0</v>
      </c>
      <c r="K81" s="40">
        <v>0</v>
      </c>
    </row>
    <row r="82" spans="1:11" x14ac:dyDescent="0.2">
      <c r="A82" t="s">
        <v>1141</v>
      </c>
      <c r="B82" t="s">
        <v>1203</v>
      </c>
      <c r="C82">
        <v>105</v>
      </c>
      <c r="D82" s="33">
        <v>1666400</v>
      </c>
      <c r="E82">
        <v>13</v>
      </c>
      <c r="F82">
        <v>2</v>
      </c>
      <c r="G82" s="40">
        <v>0.15384615384615385</v>
      </c>
      <c r="I82">
        <v>0</v>
      </c>
      <c r="J82">
        <v>0</v>
      </c>
      <c r="K82" s="40">
        <v>0</v>
      </c>
    </row>
    <row r="83" spans="1:11" x14ac:dyDescent="0.2">
      <c r="A83" t="s">
        <v>162</v>
      </c>
      <c r="B83" t="s">
        <v>1044</v>
      </c>
      <c r="C83">
        <v>341</v>
      </c>
      <c r="D83" s="33">
        <v>170750</v>
      </c>
      <c r="E83">
        <v>1</v>
      </c>
      <c r="F83">
        <v>0</v>
      </c>
      <c r="G83" s="40">
        <v>0</v>
      </c>
      <c r="I83">
        <v>0</v>
      </c>
      <c r="J83">
        <v>0</v>
      </c>
      <c r="K83" s="40">
        <v>0</v>
      </c>
    </row>
    <row r="84" spans="1:11" x14ac:dyDescent="0.2">
      <c r="A84" t="s">
        <v>354</v>
      </c>
      <c r="B84" t="s">
        <v>1258</v>
      </c>
      <c r="C84">
        <v>56</v>
      </c>
      <c r="D84" s="33">
        <v>2705225</v>
      </c>
      <c r="E84">
        <v>21</v>
      </c>
      <c r="F84">
        <v>6</v>
      </c>
      <c r="G84" s="40">
        <v>0.2857142857142857</v>
      </c>
      <c r="I84">
        <v>1</v>
      </c>
      <c r="J84">
        <v>1</v>
      </c>
      <c r="K84" s="40">
        <v>1</v>
      </c>
    </row>
    <row r="85" spans="1:11" x14ac:dyDescent="0.2">
      <c r="A85" t="s">
        <v>355</v>
      </c>
      <c r="B85" t="s">
        <v>991</v>
      </c>
      <c r="C85">
        <v>231</v>
      </c>
      <c r="D85" s="33">
        <v>578400</v>
      </c>
      <c r="E85">
        <v>3</v>
      </c>
      <c r="F85">
        <v>0</v>
      </c>
      <c r="G85" s="40">
        <v>0</v>
      </c>
      <c r="I85">
        <v>0</v>
      </c>
      <c r="J85">
        <v>0</v>
      </c>
      <c r="K85" s="40">
        <v>0</v>
      </c>
    </row>
    <row r="86" spans="1:11" x14ac:dyDescent="0.2">
      <c r="A86" t="s">
        <v>204</v>
      </c>
      <c r="B86" t="s">
        <v>300</v>
      </c>
      <c r="C86">
        <v>88</v>
      </c>
      <c r="D86" s="33">
        <v>1969400</v>
      </c>
      <c r="E86">
        <v>13</v>
      </c>
      <c r="F86">
        <v>7</v>
      </c>
      <c r="G86" s="40">
        <v>0.53846153846153844</v>
      </c>
      <c r="I86">
        <v>1</v>
      </c>
      <c r="J86">
        <v>0</v>
      </c>
      <c r="K86" s="40">
        <v>0</v>
      </c>
    </row>
    <row r="87" spans="1:11" x14ac:dyDescent="0.2">
      <c r="A87" t="s">
        <v>356</v>
      </c>
      <c r="B87" t="s">
        <v>300</v>
      </c>
      <c r="C87">
        <v>57</v>
      </c>
      <c r="D87" s="33">
        <v>2656870</v>
      </c>
      <c r="E87">
        <v>11</v>
      </c>
      <c r="F87">
        <v>5</v>
      </c>
      <c r="G87" s="40">
        <v>0.45454545454545453</v>
      </c>
      <c r="I87">
        <v>0</v>
      </c>
      <c r="J87">
        <v>0</v>
      </c>
      <c r="K87" s="40">
        <v>0</v>
      </c>
    </row>
    <row r="88" spans="1:11" x14ac:dyDescent="0.2">
      <c r="A88" t="s">
        <v>205</v>
      </c>
      <c r="B88" t="s">
        <v>1096</v>
      </c>
      <c r="C88">
        <v>68</v>
      </c>
      <c r="D88" s="33">
        <v>2391550</v>
      </c>
      <c r="E88">
        <v>22</v>
      </c>
      <c r="F88">
        <v>7</v>
      </c>
      <c r="G88" s="40">
        <v>0.31818181818181818</v>
      </c>
      <c r="I88">
        <v>4</v>
      </c>
      <c r="J88">
        <v>1</v>
      </c>
      <c r="K88" s="40">
        <v>0.25</v>
      </c>
    </row>
    <row r="89" spans="1:11" x14ac:dyDescent="0.2">
      <c r="A89" t="s">
        <v>735</v>
      </c>
      <c r="B89" t="s">
        <v>1100</v>
      </c>
      <c r="C89">
        <v>344</v>
      </c>
      <c r="D89" s="33">
        <v>161786</v>
      </c>
      <c r="E89">
        <v>2</v>
      </c>
      <c r="F89">
        <v>0</v>
      </c>
      <c r="G89" s="40">
        <v>0</v>
      </c>
      <c r="I89">
        <v>0</v>
      </c>
      <c r="J89">
        <v>0</v>
      </c>
      <c r="K89" s="40">
        <v>0</v>
      </c>
    </row>
    <row r="90" spans="1:11" x14ac:dyDescent="0.2">
      <c r="A90" t="s">
        <v>206</v>
      </c>
      <c r="B90" t="s">
        <v>1484</v>
      </c>
      <c r="C90">
        <v>91</v>
      </c>
      <c r="D90" s="33">
        <v>1933050</v>
      </c>
      <c r="E90">
        <v>16</v>
      </c>
      <c r="F90">
        <v>2</v>
      </c>
      <c r="G90" s="40">
        <v>0.125</v>
      </c>
      <c r="I90">
        <v>2</v>
      </c>
      <c r="J90">
        <v>0</v>
      </c>
      <c r="K90" s="40">
        <v>0</v>
      </c>
    </row>
    <row r="91" spans="1:11" x14ac:dyDescent="0.2">
      <c r="A91" t="s">
        <v>857</v>
      </c>
      <c r="B91" t="s">
        <v>991</v>
      </c>
      <c r="C91">
        <v>345</v>
      </c>
      <c r="D91" s="33">
        <v>159900</v>
      </c>
      <c r="E91">
        <v>1</v>
      </c>
      <c r="F91">
        <v>0</v>
      </c>
      <c r="G91" s="40">
        <v>0</v>
      </c>
      <c r="I91">
        <v>0</v>
      </c>
      <c r="J91">
        <v>0</v>
      </c>
      <c r="K91" s="40">
        <v>0</v>
      </c>
    </row>
    <row r="92" spans="1:11" x14ac:dyDescent="0.2">
      <c r="A92" t="s">
        <v>688</v>
      </c>
      <c r="B92" t="s">
        <v>726</v>
      </c>
      <c r="C92">
        <v>124</v>
      </c>
      <c r="D92" s="33">
        <v>1395500</v>
      </c>
      <c r="E92">
        <v>5</v>
      </c>
      <c r="F92">
        <v>2</v>
      </c>
      <c r="G92" s="40">
        <v>0.4</v>
      </c>
      <c r="I92">
        <v>0</v>
      </c>
      <c r="J92">
        <v>0</v>
      </c>
      <c r="K92" s="40">
        <v>0</v>
      </c>
    </row>
    <row r="93" spans="1:11" x14ac:dyDescent="0.2">
      <c r="A93" t="s">
        <v>1317</v>
      </c>
      <c r="B93" t="s">
        <v>572</v>
      </c>
      <c r="C93">
        <v>122</v>
      </c>
      <c r="D93" s="33">
        <v>1404900</v>
      </c>
      <c r="E93">
        <v>7</v>
      </c>
      <c r="F93">
        <v>0</v>
      </c>
      <c r="G93" s="40">
        <v>0</v>
      </c>
      <c r="I93">
        <v>0</v>
      </c>
      <c r="J93">
        <v>0</v>
      </c>
      <c r="K93" s="40">
        <v>0</v>
      </c>
    </row>
    <row r="94" spans="1:11" x14ac:dyDescent="0.2">
      <c r="A94" t="s">
        <v>207</v>
      </c>
      <c r="B94" t="s">
        <v>1097</v>
      </c>
      <c r="C94">
        <v>187</v>
      </c>
      <c r="D94" s="33">
        <v>854350</v>
      </c>
      <c r="E94">
        <v>18</v>
      </c>
      <c r="F94">
        <v>6</v>
      </c>
      <c r="G94" s="40">
        <v>0.33333333333333331</v>
      </c>
      <c r="I94">
        <v>0</v>
      </c>
      <c r="J94">
        <v>0</v>
      </c>
      <c r="K94" s="40">
        <v>0</v>
      </c>
    </row>
    <row r="95" spans="1:11" x14ac:dyDescent="0.2">
      <c r="A95" t="s">
        <v>1335</v>
      </c>
      <c r="B95" t="s">
        <v>755</v>
      </c>
      <c r="C95">
        <v>396</v>
      </c>
      <c r="D95" s="33">
        <v>35000</v>
      </c>
      <c r="E95">
        <v>1</v>
      </c>
      <c r="F95">
        <v>0</v>
      </c>
      <c r="G95" s="40">
        <v>0</v>
      </c>
      <c r="I95">
        <v>1</v>
      </c>
      <c r="J95">
        <v>0</v>
      </c>
      <c r="K95" s="40">
        <v>0</v>
      </c>
    </row>
    <row r="96" spans="1:11" x14ac:dyDescent="0.2">
      <c r="A96" t="s">
        <v>1118</v>
      </c>
      <c r="B96" t="s">
        <v>536</v>
      </c>
      <c r="C96">
        <v>360</v>
      </c>
      <c r="D96" s="33">
        <v>126000</v>
      </c>
      <c r="E96">
        <v>1</v>
      </c>
      <c r="F96">
        <v>0</v>
      </c>
      <c r="G96" s="40">
        <v>0</v>
      </c>
      <c r="I96">
        <v>0</v>
      </c>
      <c r="J96">
        <v>0</v>
      </c>
      <c r="K96" s="40">
        <v>0</v>
      </c>
    </row>
    <row r="97" spans="1:11" x14ac:dyDescent="0.2">
      <c r="A97" t="s">
        <v>736</v>
      </c>
      <c r="B97" t="s">
        <v>299</v>
      </c>
      <c r="C97">
        <v>289</v>
      </c>
      <c r="D97" s="33">
        <v>328000</v>
      </c>
      <c r="E97">
        <v>4</v>
      </c>
      <c r="F97">
        <v>0</v>
      </c>
      <c r="G97" s="40">
        <v>0</v>
      </c>
      <c r="I97">
        <v>0</v>
      </c>
      <c r="J97">
        <v>0</v>
      </c>
      <c r="K97" s="40">
        <v>0</v>
      </c>
    </row>
    <row r="98" spans="1:11" x14ac:dyDescent="0.2">
      <c r="A98" t="s">
        <v>208</v>
      </c>
      <c r="B98" t="s">
        <v>1258</v>
      </c>
      <c r="C98">
        <v>37</v>
      </c>
      <c r="D98" s="33">
        <v>3433465</v>
      </c>
      <c r="E98">
        <v>31</v>
      </c>
      <c r="F98">
        <v>3</v>
      </c>
      <c r="G98" s="40">
        <v>9.6774193548387094E-2</v>
      </c>
      <c r="I98">
        <v>5</v>
      </c>
      <c r="J98">
        <v>0</v>
      </c>
      <c r="K98" s="40">
        <v>0</v>
      </c>
    </row>
    <row r="99" spans="1:11" x14ac:dyDescent="0.2">
      <c r="A99" t="s">
        <v>37</v>
      </c>
      <c r="B99" t="s">
        <v>1286</v>
      </c>
      <c r="C99">
        <v>325</v>
      </c>
      <c r="D99" s="33">
        <v>202500</v>
      </c>
      <c r="E99">
        <v>2</v>
      </c>
      <c r="F99">
        <v>1</v>
      </c>
      <c r="G99" s="40">
        <v>0.5</v>
      </c>
      <c r="I99">
        <v>0</v>
      </c>
      <c r="J99">
        <v>0</v>
      </c>
      <c r="K99" s="40">
        <v>0</v>
      </c>
    </row>
    <row r="100" spans="1:11" x14ac:dyDescent="0.2">
      <c r="A100" t="s">
        <v>622</v>
      </c>
      <c r="B100" t="s">
        <v>1099</v>
      </c>
      <c r="C100">
        <v>157</v>
      </c>
      <c r="D100" s="33">
        <v>1117600</v>
      </c>
      <c r="E100">
        <v>7</v>
      </c>
      <c r="F100">
        <v>0</v>
      </c>
      <c r="G100" s="40">
        <v>0</v>
      </c>
      <c r="I100">
        <v>0</v>
      </c>
      <c r="J100">
        <v>0</v>
      </c>
      <c r="K100" s="40">
        <v>0</v>
      </c>
    </row>
    <row r="101" spans="1:11" x14ac:dyDescent="0.2">
      <c r="A101" t="s">
        <v>1359</v>
      </c>
      <c r="B101" t="s">
        <v>1258</v>
      </c>
      <c r="C101">
        <v>203</v>
      </c>
      <c r="D101" s="33">
        <v>706500</v>
      </c>
      <c r="E101">
        <v>9</v>
      </c>
      <c r="F101">
        <v>1</v>
      </c>
      <c r="G101" s="40">
        <v>0.1111111111111111</v>
      </c>
      <c r="I101">
        <v>2</v>
      </c>
      <c r="J101">
        <v>0</v>
      </c>
      <c r="K101" s="40">
        <v>0</v>
      </c>
    </row>
    <row r="102" spans="1:11" x14ac:dyDescent="0.2">
      <c r="A102" t="s">
        <v>479</v>
      </c>
      <c r="B102" t="s">
        <v>554</v>
      </c>
      <c r="C102">
        <v>397</v>
      </c>
      <c r="D102" s="33">
        <v>27000</v>
      </c>
      <c r="E102">
        <v>1</v>
      </c>
      <c r="F102">
        <v>0</v>
      </c>
      <c r="G102" s="40">
        <v>0</v>
      </c>
      <c r="I102">
        <v>0</v>
      </c>
      <c r="J102">
        <v>0</v>
      </c>
      <c r="K102" s="40">
        <v>0</v>
      </c>
    </row>
    <row r="103" spans="1:11" x14ac:dyDescent="0.2">
      <c r="A103" t="s">
        <v>1360</v>
      </c>
      <c r="B103" t="s">
        <v>1101</v>
      </c>
      <c r="C103">
        <v>184</v>
      </c>
      <c r="D103" s="33">
        <v>860400</v>
      </c>
      <c r="E103">
        <v>6</v>
      </c>
      <c r="F103">
        <v>0</v>
      </c>
      <c r="G103" s="40">
        <v>0</v>
      </c>
      <c r="I103">
        <v>2</v>
      </c>
      <c r="J103">
        <v>0</v>
      </c>
      <c r="K103" s="40">
        <v>0</v>
      </c>
    </row>
    <row r="104" spans="1:11" x14ac:dyDescent="0.2">
      <c r="A104" t="s">
        <v>1361</v>
      </c>
      <c r="B104" t="s">
        <v>1258</v>
      </c>
      <c r="C104">
        <v>11</v>
      </c>
      <c r="D104" s="33">
        <v>7487968</v>
      </c>
      <c r="E104">
        <v>40</v>
      </c>
      <c r="F104">
        <v>1</v>
      </c>
      <c r="G104" s="40">
        <v>2.5000000000000001E-2</v>
      </c>
      <c r="I104">
        <v>21</v>
      </c>
      <c r="J104">
        <v>0</v>
      </c>
      <c r="K104" s="40">
        <v>0</v>
      </c>
    </row>
    <row r="105" spans="1:11" x14ac:dyDescent="0.2">
      <c r="A105" t="s">
        <v>643</v>
      </c>
      <c r="B105" t="s">
        <v>1258</v>
      </c>
      <c r="C105">
        <v>364</v>
      </c>
      <c r="D105" s="33">
        <v>111500</v>
      </c>
      <c r="E105">
        <v>2</v>
      </c>
      <c r="F105">
        <v>0</v>
      </c>
      <c r="G105" s="40">
        <v>0</v>
      </c>
      <c r="I105">
        <v>0</v>
      </c>
      <c r="J105">
        <v>0</v>
      </c>
      <c r="K105" s="40">
        <v>0</v>
      </c>
    </row>
    <row r="106" spans="1:11" x14ac:dyDescent="0.2">
      <c r="A106" t="s">
        <v>384</v>
      </c>
      <c r="B106" t="s">
        <v>1099</v>
      </c>
      <c r="C106">
        <v>134</v>
      </c>
      <c r="D106" s="33">
        <v>1296400</v>
      </c>
      <c r="E106">
        <v>10</v>
      </c>
      <c r="F106">
        <v>7</v>
      </c>
      <c r="G106" s="40">
        <v>0.7</v>
      </c>
      <c r="I106">
        <v>1</v>
      </c>
      <c r="J106">
        <v>1</v>
      </c>
      <c r="K106" s="40">
        <v>1</v>
      </c>
    </row>
    <row r="107" spans="1:11" x14ac:dyDescent="0.2">
      <c r="A107" t="s">
        <v>1362</v>
      </c>
      <c r="B107" t="s">
        <v>1100</v>
      </c>
      <c r="C107">
        <v>12</v>
      </c>
      <c r="D107" s="33">
        <v>7102300</v>
      </c>
      <c r="E107">
        <v>34</v>
      </c>
      <c r="F107">
        <v>21</v>
      </c>
      <c r="G107" s="40">
        <v>0.61764705882352944</v>
      </c>
      <c r="I107">
        <v>1</v>
      </c>
      <c r="J107">
        <v>1</v>
      </c>
      <c r="K107" s="40">
        <v>1</v>
      </c>
    </row>
    <row r="108" spans="1:11" x14ac:dyDescent="0.2">
      <c r="A108" t="s">
        <v>1363</v>
      </c>
      <c r="B108" t="s">
        <v>300</v>
      </c>
      <c r="C108">
        <v>20</v>
      </c>
      <c r="D108" s="33">
        <v>5013200</v>
      </c>
      <c r="E108">
        <v>22</v>
      </c>
      <c r="F108">
        <v>5</v>
      </c>
      <c r="G108" s="40">
        <v>0.22727272727272727</v>
      </c>
      <c r="I108">
        <v>4</v>
      </c>
      <c r="J108">
        <v>1</v>
      </c>
      <c r="K108" s="40">
        <v>0.25</v>
      </c>
    </row>
    <row r="109" spans="1:11" x14ac:dyDescent="0.2">
      <c r="A109" t="s">
        <v>1364</v>
      </c>
      <c r="B109" t="s">
        <v>197</v>
      </c>
      <c r="C109">
        <v>280</v>
      </c>
      <c r="D109" s="33">
        <v>350000</v>
      </c>
      <c r="E109">
        <v>4</v>
      </c>
      <c r="F109">
        <v>2</v>
      </c>
      <c r="G109" s="40">
        <v>0.5</v>
      </c>
      <c r="I109">
        <v>0</v>
      </c>
      <c r="J109">
        <v>0</v>
      </c>
      <c r="K109" s="40">
        <v>0</v>
      </c>
    </row>
    <row r="110" spans="1:11" x14ac:dyDescent="0.2">
      <c r="A110" t="s">
        <v>1000</v>
      </c>
      <c r="B110" t="s">
        <v>991</v>
      </c>
      <c r="C110">
        <v>183</v>
      </c>
      <c r="D110" s="33">
        <v>865300</v>
      </c>
      <c r="E110">
        <v>11</v>
      </c>
      <c r="F110">
        <v>0</v>
      </c>
      <c r="G110" s="40">
        <v>0</v>
      </c>
      <c r="I110">
        <v>0</v>
      </c>
      <c r="J110">
        <v>0</v>
      </c>
      <c r="K110" s="40">
        <v>0</v>
      </c>
    </row>
    <row r="111" spans="1:11" x14ac:dyDescent="0.2">
      <c r="A111" t="s">
        <v>1365</v>
      </c>
      <c r="B111" t="s">
        <v>1099</v>
      </c>
      <c r="C111">
        <v>119</v>
      </c>
      <c r="D111" s="33">
        <v>1504250</v>
      </c>
      <c r="E111">
        <v>10</v>
      </c>
      <c r="F111">
        <v>6</v>
      </c>
      <c r="G111" s="40">
        <v>0.6</v>
      </c>
      <c r="I111">
        <v>1</v>
      </c>
      <c r="J111">
        <v>1</v>
      </c>
      <c r="K111" s="40">
        <v>1</v>
      </c>
    </row>
    <row r="112" spans="1:11" x14ac:dyDescent="0.2">
      <c r="A112" t="s">
        <v>1366</v>
      </c>
      <c r="B112" t="s">
        <v>1258</v>
      </c>
      <c r="C112">
        <v>89</v>
      </c>
      <c r="D112" s="33">
        <v>1953869</v>
      </c>
      <c r="E112">
        <v>17</v>
      </c>
      <c r="F112">
        <v>4</v>
      </c>
      <c r="G112" s="40">
        <v>0.23529411764705882</v>
      </c>
      <c r="I112">
        <v>2</v>
      </c>
      <c r="J112">
        <v>0</v>
      </c>
      <c r="K112" s="40">
        <v>0</v>
      </c>
    </row>
    <row r="113" spans="1:11" x14ac:dyDescent="0.2">
      <c r="A113" t="s">
        <v>1367</v>
      </c>
      <c r="B113" t="s">
        <v>280</v>
      </c>
      <c r="C113">
        <v>271</v>
      </c>
      <c r="D113" s="33">
        <v>413950</v>
      </c>
      <c r="E113">
        <v>5</v>
      </c>
      <c r="F113">
        <v>1</v>
      </c>
      <c r="G113" s="40">
        <v>0.2</v>
      </c>
      <c r="I113">
        <v>1</v>
      </c>
      <c r="J113">
        <v>0</v>
      </c>
      <c r="K113" s="40">
        <v>0</v>
      </c>
    </row>
    <row r="114" spans="1:11" x14ac:dyDescent="0.2">
      <c r="A114" t="s">
        <v>837</v>
      </c>
      <c r="B114" t="s">
        <v>5</v>
      </c>
      <c r="C114">
        <v>51</v>
      </c>
      <c r="D114" s="33">
        <v>2839450</v>
      </c>
      <c r="E114">
        <v>19</v>
      </c>
      <c r="F114">
        <v>11</v>
      </c>
      <c r="G114" s="40">
        <v>0.57894736842105265</v>
      </c>
      <c r="I114">
        <v>0</v>
      </c>
      <c r="J114">
        <v>0</v>
      </c>
      <c r="K114" s="40">
        <v>0</v>
      </c>
    </row>
    <row r="115" spans="1:11" x14ac:dyDescent="0.2">
      <c r="A115" t="s">
        <v>1368</v>
      </c>
      <c r="B115" t="s">
        <v>300</v>
      </c>
      <c r="C115">
        <v>43</v>
      </c>
      <c r="D115" s="33">
        <v>2983700</v>
      </c>
      <c r="E115">
        <v>19</v>
      </c>
      <c r="F115">
        <v>4</v>
      </c>
      <c r="G115" s="40">
        <v>0.21052631578947367</v>
      </c>
      <c r="I115">
        <v>2</v>
      </c>
      <c r="J115">
        <v>1</v>
      </c>
      <c r="K115" s="40">
        <v>0.5</v>
      </c>
    </row>
    <row r="116" spans="1:11" x14ac:dyDescent="0.2">
      <c r="A116" t="s">
        <v>157</v>
      </c>
      <c r="B116" t="s">
        <v>1100</v>
      </c>
      <c r="C116">
        <v>347</v>
      </c>
      <c r="D116" s="33">
        <v>157000</v>
      </c>
      <c r="E116">
        <v>1</v>
      </c>
      <c r="F116">
        <v>1</v>
      </c>
      <c r="G116" s="40">
        <v>1</v>
      </c>
      <c r="I116">
        <v>0</v>
      </c>
      <c r="J116">
        <v>0</v>
      </c>
      <c r="K116" s="40">
        <v>0</v>
      </c>
    </row>
    <row r="117" spans="1:11" x14ac:dyDescent="0.2">
      <c r="A117" t="s">
        <v>1369</v>
      </c>
      <c r="B117" t="s">
        <v>1099</v>
      </c>
      <c r="C117">
        <v>272</v>
      </c>
      <c r="D117" s="33">
        <v>394015</v>
      </c>
      <c r="E117">
        <v>3</v>
      </c>
      <c r="F117">
        <v>1</v>
      </c>
      <c r="G117" s="40">
        <v>0.33333333333333331</v>
      </c>
      <c r="I117">
        <v>0</v>
      </c>
      <c r="J117">
        <v>0</v>
      </c>
      <c r="K117" s="40">
        <v>0</v>
      </c>
    </row>
    <row r="118" spans="1:11" x14ac:dyDescent="0.2">
      <c r="A118" t="s">
        <v>1318</v>
      </c>
      <c r="B118" t="s">
        <v>53</v>
      </c>
      <c r="C118">
        <v>74</v>
      </c>
      <c r="D118" s="33">
        <v>2212225</v>
      </c>
      <c r="E118">
        <v>19</v>
      </c>
      <c r="F118">
        <v>17</v>
      </c>
      <c r="G118" s="40">
        <v>0.89473684210526316</v>
      </c>
      <c r="I118">
        <v>8</v>
      </c>
      <c r="J118">
        <v>8</v>
      </c>
      <c r="K118" s="40">
        <v>1</v>
      </c>
    </row>
    <row r="119" spans="1:11" x14ac:dyDescent="0.2">
      <c r="A119" t="s">
        <v>1370</v>
      </c>
      <c r="B119" t="s">
        <v>1100</v>
      </c>
      <c r="C119">
        <v>81</v>
      </c>
      <c r="D119" s="33">
        <v>2083158</v>
      </c>
      <c r="E119">
        <v>30</v>
      </c>
      <c r="F119">
        <v>8</v>
      </c>
      <c r="G119" s="40">
        <v>0.26666666666666666</v>
      </c>
      <c r="I119">
        <v>4</v>
      </c>
      <c r="J119">
        <v>2</v>
      </c>
      <c r="K119" s="40">
        <v>0.5</v>
      </c>
    </row>
    <row r="120" spans="1:11" x14ac:dyDescent="0.2">
      <c r="A120" t="s">
        <v>1057</v>
      </c>
      <c r="B120" t="s">
        <v>1097</v>
      </c>
      <c r="C120">
        <v>112</v>
      </c>
      <c r="D120" s="33">
        <v>1588772</v>
      </c>
      <c r="E120">
        <v>21</v>
      </c>
      <c r="F120">
        <v>0</v>
      </c>
      <c r="G120" s="40">
        <v>0</v>
      </c>
      <c r="I120">
        <v>0</v>
      </c>
      <c r="J120">
        <v>0</v>
      </c>
      <c r="K120" s="40">
        <v>0</v>
      </c>
    </row>
    <row r="121" spans="1:11" x14ac:dyDescent="0.2">
      <c r="A121" t="s">
        <v>1371</v>
      </c>
      <c r="B121" t="s">
        <v>1258</v>
      </c>
      <c r="C121">
        <v>63</v>
      </c>
      <c r="D121" s="33">
        <v>2550300</v>
      </c>
      <c r="E121">
        <v>14</v>
      </c>
      <c r="F121">
        <v>3</v>
      </c>
      <c r="G121" s="40">
        <v>0.21428571428571427</v>
      </c>
      <c r="I121">
        <v>2</v>
      </c>
      <c r="J121">
        <v>0</v>
      </c>
      <c r="K121" s="40">
        <v>0</v>
      </c>
    </row>
    <row r="122" spans="1:11" x14ac:dyDescent="0.2">
      <c r="A122" t="s">
        <v>1372</v>
      </c>
      <c r="B122" t="s">
        <v>1036</v>
      </c>
      <c r="C122">
        <v>267</v>
      </c>
      <c r="D122" s="33">
        <v>424000</v>
      </c>
      <c r="E122">
        <v>3</v>
      </c>
      <c r="F122">
        <v>0</v>
      </c>
      <c r="G122" s="40">
        <v>0</v>
      </c>
      <c r="I122">
        <v>0</v>
      </c>
      <c r="J122">
        <v>0</v>
      </c>
      <c r="K122" s="40">
        <v>0</v>
      </c>
    </row>
    <row r="123" spans="1:11" x14ac:dyDescent="0.2">
      <c r="A123" t="s">
        <v>737</v>
      </c>
      <c r="B123" t="s">
        <v>300</v>
      </c>
      <c r="C123">
        <v>343</v>
      </c>
      <c r="D123" s="33">
        <v>165000</v>
      </c>
      <c r="E123">
        <v>1</v>
      </c>
      <c r="F123">
        <v>1</v>
      </c>
      <c r="G123" s="40">
        <v>1</v>
      </c>
      <c r="I123">
        <v>0</v>
      </c>
      <c r="J123">
        <v>0</v>
      </c>
      <c r="K123" s="40">
        <v>0</v>
      </c>
    </row>
    <row r="124" spans="1:11" x14ac:dyDescent="0.2">
      <c r="A124" t="s">
        <v>1373</v>
      </c>
      <c r="B124" t="s">
        <v>1099</v>
      </c>
      <c r="C124">
        <v>42</v>
      </c>
      <c r="D124" s="33">
        <v>3012500</v>
      </c>
      <c r="E124">
        <v>19</v>
      </c>
      <c r="F124">
        <v>9</v>
      </c>
      <c r="G124" s="40">
        <v>0.47368421052631576</v>
      </c>
      <c r="I124">
        <v>2</v>
      </c>
      <c r="J124">
        <v>1</v>
      </c>
      <c r="K124" s="40">
        <v>0.5</v>
      </c>
    </row>
    <row r="125" spans="1:11" x14ac:dyDescent="0.2">
      <c r="A125" t="s">
        <v>623</v>
      </c>
      <c r="B125" t="s">
        <v>225</v>
      </c>
      <c r="C125">
        <v>350</v>
      </c>
      <c r="D125" s="33">
        <v>152200</v>
      </c>
      <c r="E125">
        <v>2</v>
      </c>
      <c r="F125">
        <v>0</v>
      </c>
      <c r="G125" s="40">
        <v>0</v>
      </c>
      <c r="I125">
        <v>1</v>
      </c>
      <c r="J125">
        <v>0</v>
      </c>
      <c r="K125" s="40">
        <v>0</v>
      </c>
    </row>
    <row r="126" spans="1:11" x14ac:dyDescent="0.2">
      <c r="A126" t="s">
        <v>694</v>
      </c>
      <c r="B126" t="s">
        <v>1203</v>
      </c>
      <c r="C126">
        <v>301</v>
      </c>
      <c r="D126" s="33">
        <v>273500</v>
      </c>
      <c r="E126">
        <v>2</v>
      </c>
      <c r="F126">
        <v>0</v>
      </c>
      <c r="G126" s="40">
        <v>0</v>
      </c>
      <c r="I126">
        <v>0</v>
      </c>
      <c r="J126">
        <v>0</v>
      </c>
      <c r="K126" s="40">
        <v>0</v>
      </c>
    </row>
    <row r="127" spans="1:11" x14ac:dyDescent="0.2">
      <c r="A127" t="s">
        <v>1374</v>
      </c>
      <c r="B127" t="s">
        <v>1097</v>
      </c>
      <c r="C127">
        <v>136</v>
      </c>
      <c r="D127" s="33">
        <v>1284300</v>
      </c>
      <c r="E127">
        <v>13</v>
      </c>
      <c r="F127">
        <v>1</v>
      </c>
      <c r="G127" s="40">
        <v>7.6923076923076927E-2</v>
      </c>
      <c r="I127">
        <v>1</v>
      </c>
      <c r="J127">
        <v>0</v>
      </c>
      <c r="K127" s="40">
        <v>0</v>
      </c>
    </row>
    <row r="128" spans="1:11" x14ac:dyDescent="0.2">
      <c r="A128" t="s">
        <v>1375</v>
      </c>
      <c r="B128" t="s">
        <v>300</v>
      </c>
      <c r="C128">
        <v>140</v>
      </c>
      <c r="D128" s="33">
        <v>1207653</v>
      </c>
      <c r="E128">
        <v>9</v>
      </c>
      <c r="F128">
        <v>1</v>
      </c>
      <c r="G128" s="40">
        <v>0.1111111111111111</v>
      </c>
      <c r="I128">
        <v>3</v>
      </c>
      <c r="J128">
        <v>0</v>
      </c>
      <c r="K128" s="40">
        <v>0</v>
      </c>
    </row>
    <row r="129" spans="1:11" x14ac:dyDescent="0.2">
      <c r="A129" t="s">
        <v>1376</v>
      </c>
      <c r="B129" t="s">
        <v>1100</v>
      </c>
      <c r="C129">
        <v>22</v>
      </c>
      <c r="D129" s="33">
        <v>4748121</v>
      </c>
      <c r="E129">
        <v>31</v>
      </c>
      <c r="F129">
        <v>27</v>
      </c>
      <c r="G129" s="40">
        <v>0.87096774193548387</v>
      </c>
      <c r="I129">
        <v>5</v>
      </c>
      <c r="J129">
        <v>5</v>
      </c>
      <c r="K129" s="40">
        <v>1</v>
      </c>
    </row>
    <row r="130" spans="1:11" x14ac:dyDescent="0.2">
      <c r="A130" t="s">
        <v>1377</v>
      </c>
      <c r="B130" t="s">
        <v>53</v>
      </c>
      <c r="C130">
        <v>263</v>
      </c>
      <c r="D130" s="33">
        <v>454400</v>
      </c>
      <c r="E130">
        <v>3</v>
      </c>
      <c r="F130">
        <v>1</v>
      </c>
      <c r="G130" s="40">
        <v>0.33333333333333331</v>
      </c>
      <c r="I130">
        <v>0</v>
      </c>
      <c r="J130">
        <v>0</v>
      </c>
      <c r="K130" s="40">
        <v>0</v>
      </c>
    </row>
    <row r="131" spans="1:11" x14ac:dyDescent="0.2">
      <c r="A131" t="s">
        <v>1336</v>
      </c>
      <c r="B131" t="s">
        <v>62</v>
      </c>
      <c r="C131">
        <v>32</v>
      </c>
      <c r="D131" s="33">
        <v>3805050</v>
      </c>
      <c r="E131">
        <v>23</v>
      </c>
      <c r="F131">
        <v>6</v>
      </c>
      <c r="G131" s="40">
        <v>0.2608695652173913</v>
      </c>
      <c r="I131">
        <v>0</v>
      </c>
      <c r="J131">
        <v>0</v>
      </c>
      <c r="K131" s="40">
        <v>0</v>
      </c>
    </row>
    <row r="132" spans="1:11" x14ac:dyDescent="0.2">
      <c r="A132" t="s">
        <v>1378</v>
      </c>
      <c r="B132" t="s">
        <v>62</v>
      </c>
      <c r="C132">
        <v>234</v>
      </c>
      <c r="D132" s="33">
        <v>558750</v>
      </c>
      <c r="E132">
        <v>4</v>
      </c>
      <c r="F132">
        <v>0</v>
      </c>
      <c r="G132" s="40">
        <v>0</v>
      </c>
      <c r="I132">
        <v>0</v>
      </c>
      <c r="J132">
        <v>0</v>
      </c>
      <c r="K132" s="40">
        <v>0</v>
      </c>
    </row>
    <row r="133" spans="1:11" x14ac:dyDescent="0.2">
      <c r="A133" t="s">
        <v>1059</v>
      </c>
      <c r="B133" t="s">
        <v>1100</v>
      </c>
      <c r="C133">
        <v>196</v>
      </c>
      <c r="D133" s="33">
        <v>752900</v>
      </c>
      <c r="E133">
        <v>4</v>
      </c>
      <c r="F133">
        <v>3</v>
      </c>
      <c r="G133" s="40">
        <v>0.75</v>
      </c>
      <c r="I133">
        <v>0</v>
      </c>
      <c r="J133">
        <v>0</v>
      </c>
      <c r="K133" s="40">
        <v>0</v>
      </c>
    </row>
    <row r="134" spans="1:11" x14ac:dyDescent="0.2">
      <c r="A134" t="s">
        <v>1379</v>
      </c>
      <c r="B134" t="s">
        <v>1036</v>
      </c>
      <c r="C134">
        <v>54</v>
      </c>
      <c r="D134" s="33">
        <v>2750350</v>
      </c>
      <c r="E134">
        <v>14</v>
      </c>
      <c r="F134">
        <v>3</v>
      </c>
      <c r="G134" s="40">
        <v>0.21428571428571427</v>
      </c>
      <c r="I134">
        <v>1</v>
      </c>
      <c r="J134">
        <v>0</v>
      </c>
      <c r="K134" s="40">
        <v>0</v>
      </c>
    </row>
    <row r="135" spans="1:11" x14ac:dyDescent="0.2">
      <c r="A135" t="s">
        <v>1001</v>
      </c>
      <c r="B135" t="s">
        <v>536</v>
      </c>
      <c r="C135">
        <v>308</v>
      </c>
      <c r="D135" s="33">
        <v>261900</v>
      </c>
      <c r="E135">
        <v>4</v>
      </c>
      <c r="F135">
        <v>1</v>
      </c>
      <c r="G135" s="40">
        <v>0.25</v>
      </c>
      <c r="I135">
        <v>0</v>
      </c>
      <c r="J135">
        <v>0</v>
      </c>
      <c r="K135" s="40">
        <v>0</v>
      </c>
    </row>
    <row r="136" spans="1:11" x14ac:dyDescent="0.2">
      <c r="A136" t="s">
        <v>738</v>
      </c>
      <c r="B136" t="s">
        <v>1099</v>
      </c>
      <c r="C136">
        <v>400</v>
      </c>
      <c r="D136" s="33">
        <v>19500</v>
      </c>
      <c r="E136">
        <v>1</v>
      </c>
      <c r="F136">
        <v>0</v>
      </c>
      <c r="G136" s="40">
        <v>0</v>
      </c>
      <c r="I136">
        <v>0</v>
      </c>
      <c r="J136">
        <v>0</v>
      </c>
      <c r="K136" s="40">
        <v>0</v>
      </c>
    </row>
    <row r="137" spans="1:11" x14ac:dyDescent="0.2">
      <c r="A137" t="s">
        <v>1380</v>
      </c>
      <c r="B137" t="s">
        <v>1100</v>
      </c>
      <c r="C137">
        <v>8</v>
      </c>
      <c r="D137" s="33">
        <v>7997786</v>
      </c>
      <c r="E137">
        <v>43</v>
      </c>
      <c r="F137">
        <v>26</v>
      </c>
      <c r="G137" s="40">
        <v>0.60465116279069764</v>
      </c>
      <c r="I137">
        <v>3</v>
      </c>
      <c r="J137">
        <v>2</v>
      </c>
      <c r="K137" s="40">
        <v>0.66666666666666663</v>
      </c>
    </row>
    <row r="138" spans="1:11" x14ac:dyDescent="0.2">
      <c r="A138" t="s">
        <v>1381</v>
      </c>
      <c r="B138" t="s">
        <v>1258</v>
      </c>
      <c r="C138">
        <v>229</v>
      </c>
      <c r="D138" s="33">
        <v>594900</v>
      </c>
      <c r="E138">
        <v>4</v>
      </c>
      <c r="F138">
        <v>1</v>
      </c>
      <c r="G138" s="40">
        <v>0.25</v>
      </c>
      <c r="I138">
        <v>0</v>
      </c>
      <c r="J138">
        <v>0</v>
      </c>
      <c r="K138" s="40">
        <v>0</v>
      </c>
    </row>
    <row r="139" spans="1:11" x14ac:dyDescent="0.2">
      <c r="A139" t="s">
        <v>1382</v>
      </c>
      <c r="B139" t="s">
        <v>1100</v>
      </c>
      <c r="C139">
        <v>159</v>
      </c>
      <c r="D139" s="33">
        <v>1111900</v>
      </c>
      <c r="E139">
        <v>6</v>
      </c>
      <c r="F139">
        <v>4</v>
      </c>
      <c r="G139" s="40">
        <v>0.66666666666666663</v>
      </c>
      <c r="I139">
        <v>0</v>
      </c>
      <c r="J139">
        <v>0</v>
      </c>
      <c r="K139" s="40">
        <v>0</v>
      </c>
    </row>
    <row r="140" spans="1:11" x14ac:dyDescent="0.2">
      <c r="A140" t="s">
        <v>1166</v>
      </c>
      <c r="B140" t="s">
        <v>1096</v>
      </c>
      <c r="C140">
        <v>29</v>
      </c>
      <c r="D140" s="33">
        <v>3929650</v>
      </c>
      <c r="E140">
        <v>23</v>
      </c>
      <c r="F140">
        <v>3</v>
      </c>
      <c r="G140" s="40">
        <v>0.13043478260869565</v>
      </c>
      <c r="I140">
        <v>4</v>
      </c>
      <c r="J140">
        <v>1</v>
      </c>
      <c r="K140" s="40">
        <v>0.25</v>
      </c>
    </row>
    <row r="141" spans="1:11" x14ac:dyDescent="0.2">
      <c r="A141" t="s">
        <v>739</v>
      </c>
      <c r="B141" t="s">
        <v>291</v>
      </c>
      <c r="C141">
        <v>326</v>
      </c>
      <c r="D141" s="33">
        <v>198000</v>
      </c>
      <c r="E141">
        <v>1</v>
      </c>
      <c r="F141">
        <v>1</v>
      </c>
      <c r="G141" s="40">
        <v>1</v>
      </c>
      <c r="I141">
        <v>0</v>
      </c>
      <c r="J141">
        <v>0</v>
      </c>
      <c r="K141" s="40">
        <v>0</v>
      </c>
    </row>
    <row r="142" spans="1:11" x14ac:dyDescent="0.2">
      <c r="A142" t="s">
        <v>1321</v>
      </c>
      <c r="B142" t="s">
        <v>1096</v>
      </c>
      <c r="C142">
        <v>219</v>
      </c>
      <c r="D142" s="33">
        <v>643400</v>
      </c>
      <c r="E142">
        <v>7</v>
      </c>
      <c r="F142">
        <v>2</v>
      </c>
      <c r="G142" s="40">
        <v>0.2857142857142857</v>
      </c>
      <c r="I142">
        <v>3</v>
      </c>
      <c r="J142">
        <v>0</v>
      </c>
      <c r="K142" s="40">
        <v>0</v>
      </c>
    </row>
    <row r="143" spans="1:11" x14ac:dyDescent="0.2">
      <c r="A143" t="s">
        <v>963</v>
      </c>
      <c r="B143" t="s">
        <v>1258</v>
      </c>
      <c r="C143">
        <v>381</v>
      </c>
      <c r="D143" s="33">
        <v>72500</v>
      </c>
      <c r="E143">
        <v>1</v>
      </c>
      <c r="F143">
        <v>0</v>
      </c>
      <c r="G143" s="40">
        <v>0</v>
      </c>
      <c r="I143">
        <v>1</v>
      </c>
      <c r="J143">
        <v>0</v>
      </c>
      <c r="K143" s="40">
        <v>0</v>
      </c>
    </row>
    <row r="144" spans="1:11" x14ac:dyDescent="0.2">
      <c r="A144" t="s">
        <v>740</v>
      </c>
      <c r="B144" t="s">
        <v>1099</v>
      </c>
      <c r="C144">
        <v>322</v>
      </c>
      <c r="D144" s="33">
        <v>213800</v>
      </c>
      <c r="E144">
        <v>2</v>
      </c>
      <c r="F144">
        <v>0</v>
      </c>
      <c r="G144" s="40">
        <v>0</v>
      </c>
      <c r="I144">
        <v>0</v>
      </c>
      <c r="J144">
        <v>0</v>
      </c>
      <c r="K144" s="40">
        <v>0</v>
      </c>
    </row>
    <row r="145" spans="1:11" x14ac:dyDescent="0.2">
      <c r="A145" t="s">
        <v>76</v>
      </c>
      <c r="B145" t="s">
        <v>300</v>
      </c>
      <c r="C145">
        <v>94</v>
      </c>
      <c r="D145" s="33">
        <v>1792500</v>
      </c>
      <c r="E145">
        <v>10</v>
      </c>
      <c r="F145">
        <v>5</v>
      </c>
      <c r="G145" s="40">
        <v>0.5</v>
      </c>
      <c r="I145">
        <v>0</v>
      </c>
      <c r="J145">
        <v>0</v>
      </c>
      <c r="K145" s="40">
        <v>0</v>
      </c>
    </row>
    <row r="146" spans="1:11" x14ac:dyDescent="0.2">
      <c r="A146" t="s">
        <v>624</v>
      </c>
      <c r="B146" t="s">
        <v>1286</v>
      </c>
      <c r="C146">
        <v>401</v>
      </c>
      <c r="D146" s="33">
        <v>19500</v>
      </c>
      <c r="E146">
        <v>1</v>
      </c>
      <c r="F146">
        <v>0</v>
      </c>
      <c r="G146" s="40">
        <v>0</v>
      </c>
      <c r="I146">
        <v>1</v>
      </c>
      <c r="J146">
        <v>0</v>
      </c>
      <c r="K146" s="40">
        <v>0</v>
      </c>
    </row>
    <row r="147" spans="1:11" x14ac:dyDescent="0.2">
      <c r="A147" t="s">
        <v>1168</v>
      </c>
      <c r="B147" t="s">
        <v>1100</v>
      </c>
      <c r="C147">
        <v>113</v>
      </c>
      <c r="D147" s="33">
        <v>1577724</v>
      </c>
      <c r="E147">
        <v>9</v>
      </c>
      <c r="F147">
        <v>6</v>
      </c>
      <c r="G147" s="40">
        <v>0.66666666666666663</v>
      </c>
      <c r="I147">
        <v>0</v>
      </c>
      <c r="J147">
        <v>0</v>
      </c>
      <c r="K147" s="40">
        <v>0</v>
      </c>
    </row>
    <row r="148" spans="1:11" x14ac:dyDescent="0.2">
      <c r="A148" t="s">
        <v>625</v>
      </c>
      <c r="B148" t="s">
        <v>1100</v>
      </c>
      <c r="C148">
        <v>257</v>
      </c>
      <c r="D148" s="33">
        <v>467000</v>
      </c>
      <c r="E148">
        <v>3</v>
      </c>
      <c r="F148">
        <v>1</v>
      </c>
      <c r="G148" s="40">
        <v>0.33333333333333331</v>
      </c>
      <c r="I148">
        <v>1</v>
      </c>
      <c r="J148">
        <v>0</v>
      </c>
      <c r="K148" s="40">
        <v>0</v>
      </c>
    </row>
    <row r="149" spans="1:11" x14ac:dyDescent="0.2">
      <c r="A149" t="s">
        <v>1002</v>
      </c>
      <c r="B149" t="s">
        <v>1094</v>
      </c>
      <c r="C149">
        <v>268</v>
      </c>
      <c r="D149" s="33">
        <v>422340</v>
      </c>
      <c r="E149">
        <v>2</v>
      </c>
      <c r="F149">
        <v>0</v>
      </c>
      <c r="G149" s="40">
        <v>0</v>
      </c>
      <c r="I149">
        <v>0</v>
      </c>
      <c r="J149">
        <v>0</v>
      </c>
      <c r="K149" s="40">
        <v>0</v>
      </c>
    </row>
    <row r="150" spans="1:11" x14ac:dyDescent="0.2">
      <c r="A150" t="s">
        <v>1169</v>
      </c>
      <c r="B150" t="s">
        <v>1258</v>
      </c>
      <c r="C150">
        <v>174</v>
      </c>
      <c r="D150" s="33">
        <v>921550</v>
      </c>
      <c r="E150">
        <v>9</v>
      </c>
      <c r="F150">
        <v>3</v>
      </c>
      <c r="G150" s="40">
        <v>0.33333333333333331</v>
      </c>
      <c r="I150">
        <v>2</v>
      </c>
      <c r="J150">
        <v>1</v>
      </c>
      <c r="K150" s="40">
        <v>0.5</v>
      </c>
    </row>
    <row r="151" spans="1:11" x14ac:dyDescent="0.2">
      <c r="A151" t="s">
        <v>263</v>
      </c>
      <c r="B151" t="s">
        <v>431</v>
      </c>
      <c r="C151">
        <v>177</v>
      </c>
      <c r="D151" s="33">
        <v>908000</v>
      </c>
      <c r="E151">
        <v>5</v>
      </c>
      <c r="F151">
        <v>1</v>
      </c>
      <c r="G151" s="40">
        <v>0.2</v>
      </c>
      <c r="I151">
        <v>3</v>
      </c>
      <c r="J151">
        <v>1</v>
      </c>
      <c r="K151" s="40">
        <v>0.33333333333333331</v>
      </c>
    </row>
    <row r="152" spans="1:11" x14ac:dyDescent="0.2">
      <c r="A152" t="s">
        <v>644</v>
      </c>
      <c r="B152" t="s">
        <v>1286</v>
      </c>
      <c r="C152">
        <v>291</v>
      </c>
      <c r="D152" s="33">
        <v>325950</v>
      </c>
      <c r="E152">
        <v>2</v>
      </c>
      <c r="F152">
        <v>1</v>
      </c>
      <c r="G152" s="40">
        <v>0.5</v>
      </c>
      <c r="I152">
        <v>0</v>
      </c>
      <c r="J152">
        <v>0</v>
      </c>
      <c r="K152" s="40">
        <v>0</v>
      </c>
    </row>
    <row r="153" spans="1:11" x14ac:dyDescent="0.2">
      <c r="A153" t="s">
        <v>1170</v>
      </c>
      <c r="B153" t="s">
        <v>285</v>
      </c>
      <c r="C153">
        <v>165</v>
      </c>
      <c r="D153" s="33">
        <v>1045400</v>
      </c>
      <c r="E153">
        <v>13</v>
      </c>
      <c r="F153">
        <v>0</v>
      </c>
      <c r="G153" s="40">
        <v>0</v>
      </c>
      <c r="I153">
        <v>7</v>
      </c>
      <c r="J153">
        <v>0</v>
      </c>
      <c r="K153" s="40">
        <v>0</v>
      </c>
    </row>
    <row r="154" spans="1:11" x14ac:dyDescent="0.2">
      <c r="A154" t="s">
        <v>964</v>
      </c>
      <c r="B154" t="s">
        <v>5</v>
      </c>
      <c r="C154">
        <v>379</v>
      </c>
      <c r="D154" s="33">
        <v>79900</v>
      </c>
      <c r="E154">
        <v>1</v>
      </c>
      <c r="F154">
        <v>0</v>
      </c>
      <c r="G154" s="40">
        <v>0</v>
      </c>
      <c r="I154">
        <v>1</v>
      </c>
      <c r="J154">
        <v>0</v>
      </c>
      <c r="K154" s="40">
        <v>0</v>
      </c>
    </row>
    <row r="155" spans="1:11" x14ac:dyDescent="0.2">
      <c r="A155" t="s">
        <v>645</v>
      </c>
      <c r="B155" t="s">
        <v>1099</v>
      </c>
      <c r="C155">
        <v>300</v>
      </c>
      <c r="D155" s="33">
        <v>279280</v>
      </c>
      <c r="E155">
        <v>3</v>
      </c>
      <c r="F155">
        <v>1</v>
      </c>
      <c r="G155" s="40">
        <v>0.33333333333333331</v>
      </c>
      <c r="I155">
        <v>0</v>
      </c>
      <c r="J155">
        <v>0</v>
      </c>
      <c r="K155" s="40">
        <v>0</v>
      </c>
    </row>
    <row r="156" spans="1:11" x14ac:dyDescent="0.2">
      <c r="A156" t="s">
        <v>1171</v>
      </c>
      <c r="B156" t="s">
        <v>300</v>
      </c>
      <c r="C156">
        <v>47</v>
      </c>
      <c r="D156" s="33">
        <v>2851100</v>
      </c>
      <c r="E156">
        <v>17</v>
      </c>
      <c r="F156">
        <v>7</v>
      </c>
      <c r="G156" s="40">
        <v>0.41176470588235292</v>
      </c>
      <c r="I156">
        <v>1</v>
      </c>
      <c r="J156">
        <v>1</v>
      </c>
      <c r="K156" s="40">
        <v>1</v>
      </c>
    </row>
    <row r="157" spans="1:11" x14ac:dyDescent="0.2">
      <c r="A157" t="s">
        <v>1337</v>
      </c>
      <c r="B157" t="s">
        <v>1036</v>
      </c>
      <c r="C157">
        <v>147</v>
      </c>
      <c r="D157" s="33">
        <v>1167500</v>
      </c>
      <c r="E157">
        <v>13</v>
      </c>
      <c r="F157">
        <v>3</v>
      </c>
      <c r="G157" s="40">
        <v>0.23076923076923078</v>
      </c>
      <c r="I157">
        <v>2</v>
      </c>
      <c r="J157">
        <v>0</v>
      </c>
      <c r="K157" s="40">
        <v>0</v>
      </c>
    </row>
    <row r="158" spans="1:11" x14ac:dyDescent="0.2">
      <c r="A158" t="s">
        <v>1172</v>
      </c>
      <c r="B158" t="s">
        <v>1258</v>
      </c>
      <c r="C158">
        <v>214</v>
      </c>
      <c r="D158" s="33">
        <v>669700</v>
      </c>
      <c r="E158">
        <v>6</v>
      </c>
      <c r="F158">
        <v>2</v>
      </c>
      <c r="G158" s="40">
        <v>0.33333333333333331</v>
      </c>
      <c r="I158">
        <v>1</v>
      </c>
      <c r="J158">
        <v>0</v>
      </c>
      <c r="K158" s="40">
        <v>0</v>
      </c>
    </row>
    <row r="159" spans="1:11" x14ac:dyDescent="0.2">
      <c r="A159" t="s">
        <v>1060</v>
      </c>
      <c r="B159" t="s">
        <v>991</v>
      </c>
      <c r="C159">
        <v>207</v>
      </c>
      <c r="D159" s="33">
        <v>692300</v>
      </c>
      <c r="E159">
        <v>6</v>
      </c>
      <c r="F159">
        <v>2</v>
      </c>
      <c r="G159" s="40">
        <v>0.33333333333333331</v>
      </c>
      <c r="I159">
        <v>0</v>
      </c>
      <c r="J159">
        <v>0</v>
      </c>
      <c r="K159" s="40">
        <v>0</v>
      </c>
    </row>
    <row r="160" spans="1:11" x14ac:dyDescent="0.2">
      <c r="A160" t="s">
        <v>483</v>
      </c>
      <c r="B160" t="s">
        <v>839</v>
      </c>
      <c r="C160">
        <v>197</v>
      </c>
      <c r="D160" s="33">
        <v>745000</v>
      </c>
      <c r="E160">
        <v>6</v>
      </c>
      <c r="F160">
        <v>0</v>
      </c>
      <c r="G160" s="40">
        <v>0</v>
      </c>
      <c r="I160">
        <v>2</v>
      </c>
      <c r="J160">
        <v>0</v>
      </c>
      <c r="K160" s="40">
        <v>0</v>
      </c>
    </row>
    <row r="161" spans="1:11" x14ac:dyDescent="0.2">
      <c r="A161" t="s">
        <v>1323</v>
      </c>
      <c r="B161" t="s">
        <v>1036</v>
      </c>
      <c r="C161">
        <v>160</v>
      </c>
      <c r="D161" s="33">
        <v>1100300</v>
      </c>
      <c r="E161">
        <v>7</v>
      </c>
      <c r="F161">
        <v>2</v>
      </c>
      <c r="G161" s="40">
        <v>0.2857142857142857</v>
      </c>
      <c r="I161">
        <v>1</v>
      </c>
      <c r="J161">
        <v>0</v>
      </c>
      <c r="K161" s="40">
        <v>0</v>
      </c>
    </row>
    <row r="162" spans="1:11" x14ac:dyDescent="0.2">
      <c r="A162" t="s">
        <v>2</v>
      </c>
      <c r="B162" t="s">
        <v>1097</v>
      </c>
      <c r="C162">
        <v>202</v>
      </c>
      <c r="D162" s="33">
        <v>716495</v>
      </c>
      <c r="E162">
        <v>5</v>
      </c>
      <c r="F162">
        <v>1</v>
      </c>
      <c r="G162" s="40">
        <v>0.2</v>
      </c>
      <c r="I162">
        <v>2</v>
      </c>
      <c r="J162">
        <v>0</v>
      </c>
      <c r="K162" s="40">
        <v>0</v>
      </c>
    </row>
    <row r="163" spans="1:11" x14ac:dyDescent="0.2">
      <c r="A163" t="s">
        <v>646</v>
      </c>
      <c r="B163" t="s">
        <v>1099</v>
      </c>
      <c r="C163">
        <v>286</v>
      </c>
      <c r="D163" s="33">
        <v>338750</v>
      </c>
      <c r="E163">
        <v>3</v>
      </c>
      <c r="F163">
        <v>0</v>
      </c>
      <c r="G163" s="40">
        <v>0</v>
      </c>
      <c r="I163">
        <v>0</v>
      </c>
      <c r="J163">
        <v>0</v>
      </c>
      <c r="K163" s="40">
        <v>0</v>
      </c>
    </row>
    <row r="164" spans="1:11" x14ac:dyDescent="0.2">
      <c r="A164" t="s">
        <v>1173</v>
      </c>
      <c r="B164" t="s">
        <v>1100</v>
      </c>
      <c r="C164">
        <v>24</v>
      </c>
      <c r="D164" s="33">
        <v>4354110</v>
      </c>
      <c r="E164">
        <v>29</v>
      </c>
      <c r="F164">
        <v>13</v>
      </c>
      <c r="G164" s="40">
        <v>0.44827586206896552</v>
      </c>
      <c r="I164">
        <v>4</v>
      </c>
      <c r="J164">
        <v>0</v>
      </c>
      <c r="K164" s="40">
        <v>0</v>
      </c>
    </row>
    <row r="165" spans="1:11" x14ac:dyDescent="0.2">
      <c r="A165" t="s">
        <v>1174</v>
      </c>
      <c r="B165" t="s">
        <v>1100</v>
      </c>
      <c r="C165">
        <v>120</v>
      </c>
      <c r="D165" s="33">
        <v>1501600</v>
      </c>
      <c r="E165">
        <v>10</v>
      </c>
      <c r="F165">
        <v>6</v>
      </c>
      <c r="G165" s="40">
        <v>0.6</v>
      </c>
      <c r="I165">
        <v>1</v>
      </c>
      <c r="J165">
        <v>1</v>
      </c>
      <c r="K165" s="40">
        <v>1</v>
      </c>
    </row>
    <row r="166" spans="1:11" x14ac:dyDescent="0.2">
      <c r="A166" t="s">
        <v>1175</v>
      </c>
      <c r="B166" t="s">
        <v>1100</v>
      </c>
      <c r="C166">
        <v>72</v>
      </c>
      <c r="D166" s="33">
        <v>2278450</v>
      </c>
      <c r="E166">
        <v>15</v>
      </c>
      <c r="F166">
        <v>12</v>
      </c>
      <c r="G166" s="40">
        <v>0.8</v>
      </c>
      <c r="I166">
        <v>0</v>
      </c>
      <c r="J166">
        <v>0</v>
      </c>
      <c r="K166" s="40">
        <v>0</v>
      </c>
    </row>
    <row r="167" spans="1:11" x14ac:dyDescent="0.2">
      <c r="A167" t="s">
        <v>484</v>
      </c>
      <c r="B167" t="s">
        <v>1483</v>
      </c>
      <c r="C167">
        <v>334</v>
      </c>
      <c r="D167" s="33">
        <v>184016</v>
      </c>
      <c r="E167">
        <v>1</v>
      </c>
      <c r="F167">
        <v>0</v>
      </c>
      <c r="G167" s="40">
        <v>0</v>
      </c>
      <c r="I167">
        <v>0</v>
      </c>
      <c r="J167">
        <v>0</v>
      </c>
      <c r="K167" s="40">
        <v>0</v>
      </c>
    </row>
    <row r="168" spans="1:11" x14ac:dyDescent="0.2">
      <c r="A168" t="s">
        <v>386</v>
      </c>
      <c r="B168" t="s">
        <v>1099</v>
      </c>
      <c r="C168">
        <v>3</v>
      </c>
      <c r="D168" s="33">
        <v>16732510</v>
      </c>
      <c r="E168">
        <v>109</v>
      </c>
      <c r="F168">
        <v>27</v>
      </c>
      <c r="G168" s="40">
        <v>0.24770642201834864</v>
      </c>
      <c r="I168">
        <v>9</v>
      </c>
      <c r="J168">
        <v>1</v>
      </c>
      <c r="K168" s="40">
        <v>0.1111111111111111</v>
      </c>
    </row>
    <row r="169" spans="1:11" x14ac:dyDescent="0.2">
      <c r="A169" t="s">
        <v>1159</v>
      </c>
      <c r="B169" t="s">
        <v>1258</v>
      </c>
      <c r="C169">
        <v>169</v>
      </c>
      <c r="D169" s="33">
        <v>978400</v>
      </c>
      <c r="E169">
        <v>7</v>
      </c>
      <c r="F169">
        <v>0</v>
      </c>
      <c r="G169" s="40">
        <v>0</v>
      </c>
      <c r="I169">
        <v>0</v>
      </c>
      <c r="J169">
        <v>0</v>
      </c>
      <c r="K169" s="40">
        <v>0</v>
      </c>
    </row>
    <row r="170" spans="1:11" x14ac:dyDescent="0.2">
      <c r="A170" t="s">
        <v>1160</v>
      </c>
      <c r="B170" t="s">
        <v>1258</v>
      </c>
      <c r="C170">
        <v>186</v>
      </c>
      <c r="D170" s="33">
        <v>854588</v>
      </c>
      <c r="E170">
        <v>6</v>
      </c>
      <c r="F170">
        <v>2</v>
      </c>
      <c r="G170" s="40">
        <v>0.33333333333333331</v>
      </c>
      <c r="I170">
        <v>0</v>
      </c>
      <c r="J170">
        <v>0</v>
      </c>
      <c r="K170" s="40">
        <v>0</v>
      </c>
    </row>
    <row r="171" spans="1:11" x14ac:dyDescent="0.2">
      <c r="A171" t="s">
        <v>1161</v>
      </c>
      <c r="B171" t="s">
        <v>299</v>
      </c>
      <c r="C171">
        <v>45</v>
      </c>
      <c r="D171" s="33">
        <v>2902200</v>
      </c>
      <c r="E171">
        <v>16</v>
      </c>
      <c r="F171">
        <v>3</v>
      </c>
      <c r="G171" s="40">
        <v>0.1875</v>
      </c>
      <c r="I171">
        <v>0</v>
      </c>
      <c r="J171">
        <v>0</v>
      </c>
      <c r="K171" s="40">
        <v>0</v>
      </c>
    </row>
    <row r="172" spans="1:11" x14ac:dyDescent="0.2">
      <c r="A172" t="s">
        <v>14</v>
      </c>
      <c r="B172" t="s">
        <v>300</v>
      </c>
      <c r="C172">
        <v>61</v>
      </c>
      <c r="D172" s="33">
        <v>2557300</v>
      </c>
      <c r="E172">
        <v>18</v>
      </c>
      <c r="F172">
        <v>7</v>
      </c>
      <c r="G172" s="40">
        <v>0.3888888888888889</v>
      </c>
      <c r="I172">
        <v>0</v>
      </c>
      <c r="J172">
        <v>0</v>
      </c>
      <c r="K172" s="40">
        <v>0</v>
      </c>
    </row>
    <row r="173" spans="1:11" x14ac:dyDescent="0.2">
      <c r="A173" t="s">
        <v>1049</v>
      </c>
      <c r="B173" t="s">
        <v>376</v>
      </c>
      <c r="C173">
        <v>240</v>
      </c>
      <c r="D173" s="33">
        <v>534800</v>
      </c>
      <c r="E173">
        <v>5</v>
      </c>
      <c r="F173">
        <v>2</v>
      </c>
      <c r="G173" s="40">
        <v>0.4</v>
      </c>
      <c r="I173">
        <v>3</v>
      </c>
      <c r="J173">
        <v>1</v>
      </c>
      <c r="K173" s="40">
        <v>0.33333333333333331</v>
      </c>
    </row>
    <row r="174" spans="1:11" x14ac:dyDescent="0.2">
      <c r="A174" t="s">
        <v>647</v>
      </c>
      <c r="B174" t="s">
        <v>1036</v>
      </c>
      <c r="C174">
        <v>362</v>
      </c>
      <c r="D174" s="33">
        <v>112900</v>
      </c>
      <c r="E174">
        <v>1</v>
      </c>
      <c r="F174">
        <v>0</v>
      </c>
      <c r="G174" s="40">
        <v>0</v>
      </c>
      <c r="I174">
        <v>0</v>
      </c>
      <c r="J174">
        <v>0</v>
      </c>
      <c r="K174" s="40">
        <v>0</v>
      </c>
    </row>
    <row r="175" spans="1:11" x14ac:dyDescent="0.2">
      <c r="A175" t="s">
        <v>648</v>
      </c>
      <c r="B175" t="s">
        <v>143</v>
      </c>
      <c r="C175">
        <v>244</v>
      </c>
      <c r="D175" s="33">
        <v>515000</v>
      </c>
      <c r="E175">
        <v>1</v>
      </c>
      <c r="F175">
        <v>1</v>
      </c>
      <c r="G175" s="40">
        <v>1</v>
      </c>
      <c r="I175">
        <v>0</v>
      </c>
      <c r="J175">
        <v>0</v>
      </c>
      <c r="K175" s="40">
        <v>0</v>
      </c>
    </row>
    <row r="176" spans="1:11" x14ac:dyDescent="0.2">
      <c r="A176" t="s">
        <v>167</v>
      </c>
      <c r="B176" t="s">
        <v>127</v>
      </c>
      <c r="C176">
        <v>299</v>
      </c>
      <c r="D176" s="33">
        <v>286500</v>
      </c>
      <c r="E176">
        <v>6</v>
      </c>
      <c r="F176">
        <v>3</v>
      </c>
      <c r="G176" s="40">
        <v>0.5</v>
      </c>
      <c r="I176">
        <v>0</v>
      </c>
      <c r="J176">
        <v>0</v>
      </c>
      <c r="K176" s="40">
        <v>0</v>
      </c>
    </row>
    <row r="177" spans="1:11" x14ac:dyDescent="0.2">
      <c r="A177" t="s">
        <v>741</v>
      </c>
      <c r="B177" t="s">
        <v>554</v>
      </c>
      <c r="C177">
        <v>395</v>
      </c>
      <c r="D177" s="33">
        <v>42500</v>
      </c>
      <c r="E177">
        <v>1</v>
      </c>
      <c r="F177">
        <v>0</v>
      </c>
      <c r="G177" s="40">
        <v>0</v>
      </c>
      <c r="I177">
        <v>0</v>
      </c>
      <c r="J177">
        <v>0</v>
      </c>
      <c r="K177" s="40">
        <v>0</v>
      </c>
    </row>
    <row r="178" spans="1:11" x14ac:dyDescent="0.2">
      <c r="A178" t="s">
        <v>1008</v>
      </c>
      <c r="B178" t="s">
        <v>1258</v>
      </c>
      <c r="C178">
        <v>298</v>
      </c>
      <c r="D178" s="33">
        <v>291500</v>
      </c>
      <c r="E178">
        <v>3</v>
      </c>
      <c r="F178">
        <v>0</v>
      </c>
      <c r="G178" s="40">
        <v>0</v>
      </c>
      <c r="I178">
        <v>0</v>
      </c>
      <c r="J178">
        <v>0</v>
      </c>
      <c r="K178" s="40">
        <v>0</v>
      </c>
    </row>
    <row r="179" spans="1:11" x14ac:dyDescent="0.2">
      <c r="A179" t="s">
        <v>997</v>
      </c>
      <c r="B179" t="s">
        <v>1258</v>
      </c>
      <c r="C179">
        <v>118</v>
      </c>
      <c r="D179" s="33">
        <v>1513800</v>
      </c>
      <c r="E179">
        <v>12</v>
      </c>
      <c r="F179">
        <v>2</v>
      </c>
      <c r="G179" s="40">
        <v>0.16666666666666666</v>
      </c>
      <c r="I179">
        <v>0</v>
      </c>
      <c r="J179">
        <v>0</v>
      </c>
      <c r="K179" s="40">
        <v>0</v>
      </c>
    </row>
    <row r="180" spans="1:11" x14ac:dyDescent="0.2">
      <c r="A180" t="s">
        <v>229</v>
      </c>
      <c r="B180" t="s">
        <v>128</v>
      </c>
      <c r="C180">
        <v>295</v>
      </c>
      <c r="D180" s="33">
        <v>302000</v>
      </c>
      <c r="E180">
        <v>1</v>
      </c>
      <c r="F180">
        <v>1</v>
      </c>
      <c r="G180" s="40">
        <v>1</v>
      </c>
      <c r="I180">
        <v>0</v>
      </c>
      <c r="J180">
        <v>0</v>
      </c>
      <c r="K180" s="40">
        <v>0</v>
      </c>
    </row>
    <row r="181" spans="1:11" x14ac:dyDescent="0.2">
      <c r="A181" t="s">
        <v>998</v>
      </c>
      <c r="B181" t="s">
        <v>300</v>
      </c>
      <c r="C181">
        <v>19</v>
      </c>
      <c r="D181" s="33">
        <v>5585300</v>
      </c>
      <c r="E181">
        <v>28</v>
      </c>
      <c r="F181">
        <v>18</v>
      </c>
      <c r="G181" s="40">
        <v>0.6428571428571429</v>
      </c>
      <c r="I181">
        <v>0</v>
      </c>
      <c r="J181">
        <v>0</v>
      </c>
      <c r="K181" s="40">
        <v>0</v>
      </c>
    </row>
    <row r="182" spans="1:11" x14ac:dyDescent="0.2">
      <c r="A182" t="s">
        <v>168</v>
      </c>
      <c r="B182" t="s">
        <v>1099</v>
      </c>
      <c r="C182">
        <v>135</v>
      </c>
      <c r="D182" s="33">
        <v>1287200</v>
      </c>
      <c r="E182">
        <v>10</v>
      </c>
      <c r="F182">
        <v>3</v>
      </c>
      <c r="G182" s="40">
        <v>0.3</v>
      </c>
      <c r="I182">
        <v>0</v>
      </c>
      <c r="J182">
        <v>0</v>
      </c>
      <c r="K182" s="40">
        <v>0</v>
      </c>
    </row>
    <row r="183" spans="1:11" x14ac:dyDescent="0.2">
      <c r="A183" t="s">
        <v>742</v>
      </c>
      <c r="B183" t="s">
        <v>5</v>
      </c>
      <c r="C183">
        <v>313</v>
      </c>
      <c r="D183" s="33">
        <v>245200</v>
      </c>
      <c r="E183">
        <v>2</v>
      </c>
      <c r="F183">
        <v>0</v>
      </c>
      <c r="G183" s="40">
        <v>0</v>
      </c>
      <c r="I183">
        <v>0</v>
      </c>
      <c r="J183">
        <v>0</v>
      </c>
      <c r="K183" s="40">
        <v>0</v>
      </c>
    </row>
    <row r="184" spans="1:11" x14ac:dyDescent="0.2">
      <c r="A184" t="s">
        <v>966</v>
      </c>
      <c r="B184" t="s">
        <v>1099</v>
      </c>
      <c r="C184">
        <v>370</v>
      </c>
      <c r="D184" s="33">
        <v>105000</v>
      </c>
      <c r="E184">
        <v>1</v>
      </c>
      <c r="F184">
        <v>0</v>
      </c>
      <c r="G184" s="40">
        <v>0</v>
      </c>
      <c r="I184">
        <v>1</v>
      </c>
      <c r="J184">
        <v>0</v>
      </c>
      <c r="K184" s="40">
        <v>0</v>
      </c>
    </row>
    <row r="185" spans="1:11" x14ac:dyDescent="0.2">
      <c r="A185" t="s">
        <v>649</v>
      </c>
      <c r="B185" t="s">
        <v>1016</v>
      </c>
      <c r="C185">
        <v>390</v>
      </c>
      <c r="D185" s="33">
        <v>57400</v>
      </c>
      <c r="E185">
        <v>1</v>
      </c>
      <c r="F185">
        <v>0</v>
      </c>
      <c r="G185" s="40">
        <v>0</v>
      </c>
      <c r="I185">
        <v>0</v>
      </c>
      <c r="J185">
        <v>0</v>
      </c>
      <c r="K185" s="40">
        <v>0</v>
      </c>
    </row>
    <row r="186" spans="1:11" x14ac:dyDescent="0.2">
      <c r="A186" t="s">
        <v>743</v>
      </c>
      <c r="B186" t="s">
        <v>1258</v>
      </c>
      <c r="C186">
        <v>393</v>
      </c>
      <c r="D186" s="33">
        <v>52500</v>
      </c>
      <c r="E186">
        <v>1</v>
      </c>
      <c r="F186">
        <v>1</v>
      </c>
      <c r="G186" s="40">
        <v>1</v>
      </c>
      <c r="I186">
        <v>0</v>
      </c>
      <c r="J186">
        <v>0</v>
      </c>
      <c r="K186" s="40">
        <v>0</v>
      </c>
    </row>
    <row r="187" spans="1:11" x14ac:dyDescent="0.2">
      <c r="A187" t="s">
        <v>805</v>
      </c>
      <c r="B187" t="s">
        <v>5</v>
      </c>
      <c r="C187">
        <v>49</v>
      </c>
      <c r="D187" s="33">
        <v>2848225</v>
      </c>
      <c r="E187">
        <v>20</v>
      </c>
      <c r="F187">
        <v>6</v>
      </c>
      <c r="G187" s="40">
        <v>0.3</v>
      </c>
      <c r="I187">
        <v>3</v>
      </c>
      <c r="J187">
        <v>0</v>
      </c>
      <c r="K187" s="40">
        <v>0</v>
      </c>
    </row>
    <row r="188" spans="1:11" x14ac:dyDescent="0.2">
      <c r="A188" t="s">
        <v>744</v>
      </c>
      <c r="B188" t="s">
        <v>536</v>
      </c>
      <c r="C188">
        <v>384</v>
      </c>
      <c r="D188" s="33">
        <v>67750</v>
      </c>
      <c r="E188">
        <v>1</v>
      </c>
      <c r="F188">
        <v>0</v>
      </c>
      <c r="G188" s="40">
        <v>0</v>
      </c>
      <c r="I188">
        <v>0</v>
      </c>
      <c r="J188">
        <v>0</v>
      </c>
      <c r="K188" s="40">
        <v>0</v>
      </c>
    </row>
    <row r="189" spans="1:11" x14ac:dyDescent="0.2">
      <c r="A189" t="s">
        <v>806</v>
      </c>
      <c r="B189" t="s">
        <v>300</v>
      </c>
      <c r="C189">
        <v>86</v>
      </c>
      <c r="D189" s="33">
        <v>1988720</v>
      </c>
      <c r="E189">
        <v>16</v>
      </c>
      <c r="F189">
        <v>9</v>
      </c>
      <c r="G189" s="40">
        <v>0.5625</v>
      </c>
      <c r="I189">
        <v>2</v>
      </c>
      <c r="J189">
        <v>2</v>
      </c>
      <c r="K189" s="40">
        <v>1</v>
      </c>
    </row>
    <row r="190" spans="1:11" x14ac:dyDescent="0.2">
      <c r="A190" t="s">
        <v>807</v>
      </c>
      <c r="B190" t="s">
        <v>1258</v>
      </c>
      <c r="C190">
        <v>193</v>
      </c>
      <c r="D190" s="33">
        <v>770900</v>
      </c>
      <c r="E190">
        <v>7</v>
      </c>
      <c r="F190">
        <v>1</v>
      </c>
      <c r="G190" s="40">
        <v>0.14285714285714285</v>
      </c>
      <c r="I190">
        <v>3</v>
      </c>
      <c r="J190">
        <v>0</v>
      </c>
      <c r="K190" s="40">
        <v>0</v>
      </c>
    </row>
    <row r="191" spans="1:11" x14ac:dyDescent="0.2">
      <c r="A191" t="s">
        <v>868</v>
      </c>
      <c r="B191" t="s">
        <v>372</v>
      </c>
      <c r="C191">
        <v>149</v>
      </c>
      <c r="D191" s="33">
        <v>1152500</v>
      </c>
      <c r="E191">
        <v>4</v>
      </c>
      <c r="F191">
        <v>3</v>
      </c>
      <c r="G191" s="40">
        <v>0.75</v>
      </c>
      <c r="I191">
        <v>0</v>
      </c>
      <c r="J191">
        <v>0</v>
      </c>
      <c r="K191" s="40">
        <v>0</v>
      </c>
    </row>
    <row r="192" spans="1:11" x14ac:dyDescent="0.2">
      <c r="A192" t="s">
        <v>695</v>
      </c>
      <c r="B192" t="s">
        <v>1100</v>
      </c>
      <c r="C192">
        <v>179</v>
      </c>
      <c r="D192" s="33">
        <v>899800</v>
      </c>
      <c r="E192">
        <v>5</v>
      </c>
      <c r="F192">
        <v>3</v>
      </c>
      <c r="G192" s="40">
        <v>0.6</v>
      </c>
      <c r="I192">
        <v>0</v>
      </c>
      <c r="J192">
        <v>0</v>
      </c>
      <c r="K192" s="40">
        <v>0</v>
      </c>
    </row>
    <row r="193" spans="1:11" x14ac:dyDescent="0.2">
      <c r="A193" t="s">
        <v>745</v>
      </c>
      <c r="B193" t="s">
        <v>1100</v>
      </c>
      <c r="C193">
        <v>311</v>
      </c>
      <c r="D193" s="33">
        <v>259000</v>
      </c>
      <c r="E193">
        <v>2</v>
      </c>
      <c r="F193">
        <v>0</v>
      </c>
      <c r="G193" s="40">
        <v>0</v>
      </c>
      <c r="I193">
        <v>0</v>
      </c>
      <c r="J193">
        <v>0</v>
      </c>
      <c r="K193" s="40">
        <v>0</v>
      </c>
    </row>
    <row r="194" spans="1:11" x14ac:dyDescent="0.2">
      <c r="A194" t="s">
        <v>869</v>
      </c>
      <c r="B194" t="s">
        <v>1095</v>
      </c>
      <c r="C194">
        <v>269</v>
      </c>
      <c r="D194" s="33">
        <v>417000</v>
      </c>
      <c r="E194">
        <v>2</v>
      </c>
      <c r="F194">
        <v>1</v>
      </c>
      <c r="G194" s="40">
        <v>0.5</v>
      </c>
      <c r="I194">
        <v>0</v>
      </c>
      <c r="J194">
        <v>0</v>
      </c>
      <c r="K194" s="40">
        <v>0</v>
      </c>
    </row>
    <row r="195" spans="1:11" x14ac:dyDescent="0.2">
      <c r="A195" t="s">
        <v>626</v>
      </c>
      <c r="B195" t="s">
        <v>63</v>
      </c>
      <c r="C195">
        <v>238</v>
      </c>
      <c r="D195" s="33">
        <v>543000</v>
      </c>
      <c r="E195">
        <v>3</v>
      </c>
      <c r="F195">
        <v>0</v>
      </c>
      <c r="G195" s="40">
        <v>0</v>
      </c>
      <c r="I195">
        <v>0</v>
      </c>
      <c r="J195">
        <v>0</v>
      </c>
      <c r="K195" s="40">
        <v>0</v>
      </c>
    </row>
    <row r="196" spans="1:11" x14ac:dyDescent="0.2">
      <c r="A196" t="s">
        <v>808</v>
      </c>
      <c r="B196" t="s">
        <v>1100</v>
      </c>
      <c r="C196">
        <v>209</v>
      </c>
      <c r="D196" s="33">
        <v>689055</v>
      </c>
      <c r="E196">
        <v>8</v>
      </c>
      <c r="F196">
        <v>1</v>
      </c>
      <c r="G196" s="40">
        <v>0.125</v>
      </c>
      <c r="I196">
        <v>0</v>
      </c>
      <c r="J196">
        <v>0</v>
      </c>
      <c r="K196" s="40">
        <v>0</v>
      </c>
    </row>
    <row r="197" spans="1:11" x14ac:dyDescent="0.2">
      <c r="A197" t="s">
        <v>809</v>
      </c>
      <c r="B197" t="s">
        <v>991</v>
      </c>
      <c r="C197">
        <v>35</v>
      </c>
      <c r="D197" s="33">
        <v>3462600</v>
      </c>
      <c r="E197">
        <v>41</v>
      </c>
      <c r="F197">
        <v>2</v>
      </c>
      <c r="G197" s="40">
        <v>4.878048780487805E-2</v>
      </c>
      <c r="I197">
        <v>1</v>
      </c>
      <c r="J197">
        <v>0</v>
      </c>
      <c r="K197" s="40">
        <v>0</v>
      </c>
    </row>
    <row r="198" spans="1:11" x14ac:dyDescent="0.2">
      <c r="A198" t="s">
        <v>811</v>
      </c>
      <c r="B198" t="s">
        <v>300</v>
      </c>
      <c r="C198">
        <v>65</v>
      </c>
      <c r="D198" s="33">
        <v>2448900</v>
      </c>
      <c r="E198">
        <v>14</v>
      </c>
      <c r="F198">
        <v>1</v>
      </c>
      <c r="G198" s="40">
        <v>7.1428571428571425E-2</v>
      </c>
      <c r="I198">
        <v>1</v>
      </c>
      <c r="J198">
        <v>0</v>
      </c>
      <c r="K198" s="40">
        <v>0</v>
      </c>
    </row>
    <row r="199" spans="1:11" x14ac:dyDescent="0.2">
      <c r="A199" t="s">
        <v>895</v>
      </c>
      <c r="B199" t="s">
        <v>854</v>
      </c>
      <c r="C199">
        <v>277</v>
      </c>
      <c r="D199" s="33">
        <v>365000</v>
      </c>
      <c r="E199">
        <v>2</v>
      </c>
      <c r="F199">
        <v>1</v>
      </c>
      <c r="G199" s="40">
        <v>0.5</v>
      </c>
      <c r="I199">
        <v>0</v>
      </c>
      <c r="J199">
        <v>0</v>
      </c>
      <c r="K199" s="40">
        <v>0</v>
      </c>
    </row>
    <row r="200" spans="1:11" x14ac:dyDescent="0.2">
      <c r="A200" t="s">
        <v>670</v>
      </c>
      <c r="B200" t="s">
        <v>1099</v>
      </c>
      <c r="C200">
        <v>302</v>
      </c>
      <c r="D200" s="33">
        <v>271350</v>
      </c>
      <c r="E200">
        <v>2</v>
      </c>
      <c r="F200">
        <v>0</v>
      </c>
      <c r="G200" s="40">
        <v>0</v>
      </c>
      <c r="I200">
        <v>0</v>
      </c>
      <c r="J200">
        <v>0</v>
      </c>
      <c r="K200" s="40">
        <v>0</v>
      </c>
    </row>
    <row r="201" spans="1:11" x14ac:dyDescent="0.2">
      <c r="A201" t="s">
        <v>896</v>
      </c>
      <c r="B201" t="s">
        <v>300</v>
      </c>
      <c r="C201">
        <v>62</v>
      </c>
      <c r="D201" s="33">
        <v>2555900</v>
      </c>
      <c r="E201">
        <v>19</v>
      </c>
      <c r="F201">
        <v>11</v>
      </c>
      <c r="G201" s="40">
        <v>0.57894736842105265</v>
      </c>
      <c r="I201">
        <v>4</v>
      </c>
      <c r="J201">
        <v>3</v>
      </c>
      <c r="K201" s="40">
        <v>0.75</v>
      </c>
    </row>
    <row r="202" spans="1:11" x14ac:dyDescent="0.2">
      <c r="A202" t="s">
        <v>1009</v>
      </c>
      <c r="B202" t="s">
        <v>554</v>
      </c>
      <c r="C202">
        <v>211</v>
      </c>
      <c r="D202" s="33">
        <v>675235</v>
      </c>
      <c r="E202">
        <v>9</v>
      </c>
      <c r="F202">
        <v>0</v>
      </c>
      <c r="G202" s="40">
        <v>0</v>
      </c>
      <c r="I202">
        <v>0</v>
      </c>
      <c r="J202">
        <v>0</v>
      </c>
      <c r="K202" s="40">
        <v>0</v>
      </c>
    </row>
    <row r="203" spans="1:11" x14ac:dyDescent="0.2">
      <c r="A203" t="s">
        <v>1355</v>
      </c>
      <c r="B203" t="s">
        <v>1258</v>
      </c>
      <c r="C203">
        <v>307</v>
      </c>
      <c r="D203" s="33">
        <v>262300</v>
      </c>
      <c r="E203">
        <v>3</v>
      </c>
      <c r="F203">
        <v>0</v>
      </c>
      <c r="G203" s="40">
        <v>0</v>
      </c>
      <c r="I203">
        <v>0</v>
      </c>
      <c r="J203">
        <v>0</v>
      </c>
      <c r="K203" s="40">
        <v>0</v>
      </c>
    </row>
    <row r="204" spans="1:11" x14ac:dyDescent="0.2">
      <c r="A204" t="s">
        <v>671</v>
      </c>
      <c r="B204" t="s">
        <v>411</v>
      </c>
      <c r="C204">
        <v>92</v>
      </c>
      <c r="D204" s="33">
        <v>1884800</v>
      </c>
      <c r="E204">
        <v>10</v>
      </c>
      <c r="F204">
        <v>1</v>
      </c>
      <c r="G204" s="40">
        <v>0.1</v>
      </c>
      <c r="I204">
        <v>3</v>
      </c>
      <c r="J204">
        <v>0</v>
      </c>
      <c r="K204" s="40">
        <v>0</v>
      </c>
    </row>
    <row r="205" spans="1:11" x14ac:dyDescent="0.2">
      <c r="A205" t="s">
        <v>1062</v>
      </c>
      <c r="B205" t="s">
        <v>1036</v>
      </c>
      <c r="C205">
        <v>144</v>
      </c>
      <c r="D205" s="33">
        <v>1176250</v>
      </c>
      <c r="E205">
        <v>10</v>
      </c>
      <c r="F205">
        <v>2</v>
      </c>
      <c r="G205" s="40">
        <v>0.2</v>
      </c>
      <c r="I205">
        <v>0</v>
      </c>
      <c r="J205">
        <v>0</v>
      </c>
      <c r="K205" s="40">
        <v>0</v>
      </c>
    </row>
    <row r="206" spans="1:11" x14ac:dyDescent="0.2">
      <c r="A206" t="s">
        <v>897</v>
      </c>
      <c r="B206" t="s">
        <v>1258</v>
      </c>
      <c r="C206">
        <v>199</v>
      </c>
      <c r="D206" s="33">
        <v>735500</v>
      </c>
      <c r="E206">
        <v>6</v>
      </c>
      <c r="F206">
        <v>0</v>
      </c>
      <c r="G206" s="40">
        <v>0</v>
      </c>
      <c r="I206">
        <v>0</v>
      </c>
      <c r="J206">
        <v>0</v>
      </c>
      <c r="K206" s="40">
        <v>0</v>
      </c>
    </row>
    <row r="207" spans="1:11" x14ac:dyDescent="0.2">
      <c r="A207" t="s">
        <v>898</v>
      </c>
      <c r="B207" t="s">
        <v>1258</v>
      </c>
      <c r="C207">
        <v>155</v>
      </c>
      <c r="D207" s="33">
        <v>1121500</v>
      </c>
      <c r="E207">
        <v>8</v>
      </c>
      <c r="F207">
        <v>1</v>
      </c>
      <c r="G207" s="40">
        <v>0.125</v>
      </c>
      <c r="I207">
        <v>2</v>
      </c>
      <c r="J207">
        <v>0</v>
      </c>
      <c r="K207" s="40">
        <v>0</v>
      </c>
    </row>
    <row r="208" spans="1:11" x14ac:dyDescent="0.2">
      <c r="A208" t="s">
        <v>388</v>
      </c>
      <c r="B208" t="s">
        <v>542</v>
      </c>
      <c r="C208">
        <v>64</v>
      </c>
      <c r="D208" s="33">
        <v>2546365</v>
      </c>
      <c r="E208">
        <v>15</v>
      </c>
      <c r="F208">
        <v>7</v>
      </c>
      <c r="G208" s="40">
        <v>0.46666666666666667</v>
      </c>
      <c r="I208">
        <v>1</v>
      </c>
      <c r="J208">
        <v>1</v>
      </c>
      <c r="K208" s="40">
        <v>1</v>
      </c>
    </row>
    <row r="209" spans="1:11" x14ac:dyDescent="0.2">
      <c r="A209" t="s">
        <v>1010</v>
      </c>
      <c r="B209" t="s">
        <v>1099</v>
      </c>
      <c r="C209">
        <v>168</v>
      </c>
      <c r="D209" s="33">
        <v>983700</v>
      </c>
      <c r="E209">
        <v>8</v>
      </c>
      <c r="F209">
        <v>2</v>
      </c>
      <c r="G209" s="40">
        <v>0.25</v>
      </c>
      <c r="I209">
        <v>0</v>
      </c>
      <c r="J209">
        <v>0</v>
      </c>
      <c r="K209" s="40">
        <v>0</v>
      </c>
    </row>
    <row r="210" spans="1:11" x14ac:dyDescent="0.2">
      <c r="A210" t="s">
        <v>627</v>
      </c>
      <c r="B210" t="s">
        <v>225</v>
      </c>
      <c r="C210">
        <v>223</v>
      </c>
      <c r="D210" s="33">
        <v>613000</v>
      </c>
      <c r="E210">
        <v>5</v>
      </c>
      <c r="F210">
        <v>1</v>
      </c>
      <c r="G210" s="40">
        <v>0.2</v>
      </c>
      <c r="I210">
        <v>1</v>
      </c>
      <c r="J210">
        <v>0</v>
      </c>
      <c r="K210" s="40">
        <v>0</v>
      </c>
    </row>
    <row r="211" spans="1:11" x14ac:dyDescent="0.2">
      <c r="A211" t="s">
        <v>900</v>
      </c>
      <c r="B211" t="s">
        <v>1036</v>
      </c>
      <c r="C211">
        <v>36</v>
      </c>
      <c r="D211" s="33">
        <v>3458170</v>
      </c>
      <c r="E211">
        <v>18</v>
      </c>
      <c r="F211">
        <v>5</v>
      </c>
      <c r="G211" s="40">
        <v>0.27777777777777779</v>
      </c>
      <c r="I211">
        <v>0</v>
      </c>
      <c r="J211">
        <v>0</v>
      </c>
      <c r="K211" s="40">
        <v>0</v>
      </c>
    </row>
    <row r="212" spans="1:11" x14ac:dyDescent="0.2">
      <c r="A212" t="s">
        <v>650</v>
      </c>
      <c r="B212" t="s">
        <v>1036</v>
      </c>
      <c r="C212">
        <v>162</v>
      </c>
      <c r="D212" s="33">
        <v>1093788</v>
      </c>
      <c r="E212">
        <v>7</v>
      </c>
      <c r="F212">
        <v>1</v>
      </c>
      <c r="G212" s="40">
        <v>0.14285714285714285</v>
      </c>
      <c r="I212">
        <v>0</v>
      </c>
      <c r="J212">
        <v>0</v>
      </c>
      <c r="K212" s="40">
        <v>0</v>
      </c>
    </row>
    <row r="213" spans="1:11" x14ac:dyDescent="0.2">
      <c r="A213" t="s">
        <v>435</v>
      </c>
      <c r="B213" t="s">
        <v>300</v>
      </c>
      <c r="C213">
        <v>356</v>
      </c>
      <c r="D213" s="33">
        <v>138000</v>
      </c>
      <c r="E213">
        <v>3</v>
      </c>
      <c r="F213">
        <v>0</v>
      </c>
      <c r="G213" s="40">
        <v>0</v>
      </c>
      <c r="I213">
        <v>1</v>
      </c>
      <c r="J213">
        <v>0</v>
      </c>
      <c r="K213" s="40">
        <v>0</v>
      </c>
    </row>
    <row r="214" spans="1:11" x14ac:dyDescent="0.2">
      <c r="A214" t="s">
        <v>746</v>
      </c>
      <c r="B214" t="s">
        <v>1100</v>
      </c>
      <c r="C214">
        <v>303</v>
      </c>
      <c r="D214" s="33">
        <v>271000</v>
      </c>
      <c r="E214">
        <v>1</v>
      </c>
      <c r="F214">
        <v>1</v>
      </c>
      <c r="G214" s="40">
        <v>1</v>
      </c>
      <c r="I214">
        <v>0</v>
      </c>
      <c r="J214">
        <v>0</v>
      </c>
      <c r="K214" s="40">
        <v>0</v>
      </c>
    </row>
    <row r="215" spans="1:11" x14ac:dyDescent="0.2">
      <c r="A215" t="s">
        <v>170</v>
      </c>
      <c r="B215" t="s">
        <v>790</v>
      </c>
      <c r="C215">
        <v>254</v>
      </c>
      <c r="D215" s="33">
        <v>476900</v>
      </c>
      <c r="E215">
        <v>5</v>
      </c>
      <c r="F215">
        <v>0</v>
      </c>
      <c r="G215" s="40">
        <v>0</v>
      </c>
      <c r="I215">
        <v>0</v>
      </c>
      <c r="J215">
        <v>0</v>
      </c>
      <c r="K215" s="40">
        <v>0</v>
      </c>
    </row>
    <row r="216" spans="1:11" x14ac:dyDescent="0.2">
      <c r="A216" t="s">
        <v>901</v>
      </c>
      <c r="B216" t="s">
        <v>300</v>
      </c>
      <c r="C216">
        <v>46</v>
      </c>
      <c r="D216" s="33">
        <v>2872250</v>
      </c>
      <c r="E216">
        <v>23</v>
      </c>
      <c r="F216">
        <v>14</v>
      </c>
      <c r="G216" s="40">
        <v>0.60869565217391308</v>
      </c>
      <c r="I216">
        <v>3</v>
      </c>
      <c r="J216">
        <v>2</v>
      </c>
      <c r="K216" s="40">
        <v>0.66666666666666663</v>
      </c>
    </row>
    <row r="217" spans="1:11" x14ac:dyDescent="0.2">
      <c r="A217" t="s">
        <v>902</v>
      </c>
      <c r="B217" t="s">
        <v>5</v>
      </c>
      <c r="C217">
        <v>84</v>
      </c>
      <c r="D217" s="33">
        <v>2028700</v>
      </c>
      <c r="E217">
        <v>16</v>
      </c>
      <c r="F217">
        <v>5</v>
      </c>
      <c r="G217" s="40">
        <v>0.3125</v>
      </c>
      <c r="I217">
        <v>0</v>
      </c>
      <c r="J217">
        <v>0</v>
      </c>
      <c r="K217" s="40">
        <v>0</v>
      </c>
    </row>
    <row r="218" spans="1:11" x14ac:dyDescent="0.2">
      <c r="A218" t="s">
        <v>696</v>
      </c>
      <c r="B218" t="s">
        <v>540</v>
      </c>
      <c r="C218">
        <v>242</v>
      </c>
      <c r="D218" s="33">
        <v>526650</v>
      </c>
      <c r="E218">
        <v>5</v>
      </c>
      <c r="F218">
        <v>3</v>
      </c>
      <c r="G218" s="40">
        <v>0.6</v>
      </c>
      <c r="I218">
        <v>1</v>
      </c>
      <c r="J218">
        <v>1</v>
      </c>
      <c r="K218" s="40">
        <v>1</v>
      </c>
    </row>
    <row r="219" spans="1:11" x14ac:dyDescent="0.2">
      <c r="A219" t="s">
        <v>903</v>
      </c>
      <c r="B219" t="s">
        <v>1100</v>
      </c>
      <c r="C219">
        <v>288</v>
      </c>
      <c r="D219" s="33">
        <v>328250</v>
      </c>
      <c r="E219">
        <v>3</v>
      </c>
      <c r="F219">
        <v>2</v>
      </c>
      <c r="G219" s="40">
        <v>0.66666666666666663</v>
      </c>
      <c r="I219">
        <v>0</v>
      </c>
      <c r="J219">
        <v>0</v>
      </c>
      <c r="K219" s="40">
        <v>0</v>
      </c>
    </row>
    <row r="220" spans="1:11" x14ac:dyDescent="0.2">
      <c r="A220" t="s">
        <v>904</v>
      </c>
      <c r="B220" t="s">
        <v>52</v>
      </c>
      <c r="C220">
        <v>327</v>
      </c>
      <c r="D220" s="33">
        <v>195000</v>
      </c>
      <c r="E220">
        <v>1</v>
      </c>
      <c r="F220">
        <v>1</v>
      </c>
      <c r="G220" s="40">
        <v>1</v>
      </c>
      <c r="I220">
        <v>0</v>
      </c>
      <c r="J220">
        <v>0</v>
      </c>
      <c r="K220" s="40">
        <v>0</v>
      </c>
    </row>
    <row r="221" spans="1:11" x14ac:dyDescent="0.2">
      <c r="A221" t="s">
        <v>1357</v>
      </c>
      <c r="B221" t="s">
        <v>768</v>
      </c>
      <c r="C221">
        <v>221</v>
      </c>
      <c r="D221" s="33">
        <v>631200</v>
      </c>
      <c r="E221">
        <v>5</v>
      </c>
      <c r="F221">
        <v>0</v>
      </c>
      <c r="G221" s="40">
        <v>0</v>
      </c>
      <c r="I221">
        <v>1</v>
      </c>
      <c r="J221">
        <v>0</v>
      </c>
      <c r="K221" s="40">
        <v>0</v>
      </c>
    </row>
    <row r="222" spans="1:11" x14ac:dyDescent="0.2">
      <c r="A222" t="s">
        <v>905</v>
      </c>
      <c r="B222" t="s">
        <v>536</v>
      </c>
      <c r="C222">
        <v>166</v>
      </c>
      <c r="D222" s="33">
        <v>1015150</v>
      </c>
      <c r="E222">
        <v>16</v>
      </c>
      <c r="F222">
        <v>0</v>
      </c>
      <c r="G222" s="40">
        <v>0</v>
      </c>
      <c r="I222">
        <v>5</v>
      </c>
      <c r="J222">
        <v>0</v>
      </c>
      <c r="K222" s="40">
        <v>0</v>
      </c>
    </row>
    <row r="223" spans="1:11" x14ac:dyDescent="0.2">
      <c r="A223" t="s">
        <v>1324</v>
      </c>
      <c r="B223" t="s">
        <v>428</v>
      </c>
      <c r="C223">
        <v>279</v>
      </c>
      <c r="D223" s="33">
        <v>353000</v>
      </c>
      <c r="E223">
        <v>2</v>
      </c>
      <c r="F223">
        <v>2</v>
      </c>
      <c r="G223" s="40">
        <v>1</v>
      </c>
      <c r="I223">
        <v>0</v>
      </c>
      <c r="J223">
        <v>0</v>
      </c>
      <c r="K223" s="40">
        <v>0</v>
      </c>
    </row>
    <row r="224" spans="1:11" x14ac:dyDescent="0.2">
      <c r="A224" t="s">
        <v>628</v>
      </c>
      <c r="B224" t="s">
        <v>196</v>
      </c>
      <c r="C224">
        <v>137</v>
      </c>
      <c r="D224" s="33">
        <v>1256000</v>
      </c>
      <c r="E224">
        <v>14</v>
      </c>
      <c r="F224">
        <v>1</v>
      </c>
      <c r="G224" s="40">
        <v>7.1428571428571425E-2</v>
      </c>
      <c r="I224">
        <v>1</v>
      </c>
      <c r="J224">
        <v>0</v>
      </c>
      <c r="K224" s="40">
        <v>0</v>
      </c>
    </row>
    <row r="225" spans="1:11" x14ac:dyDescent="0.2">
      <c r="A225" t="s">
        <v>171</v>
      </c>
      <c r="B225" t="s">
        <v>1036</v>
      </c>
      <c r="C225">
        <v>142</v>
      </c>
      <c r="D225" s="33">
        <v>1188700</v>
      </c>
      <c r="E225">
        <v>8</v>
      </c>
      <c r="F225">
        <v>2</v>
      </c>
      <c r="G225" s="40">
        <v>0.25</v>
      </c>
      <c r="I225">
        <v>0</v>
      </c>
      <c r="J225">
        <v>0</v>
      </c>
      <c r="K225" s="40">
        <v>0</v>
      </c>
    </row>
    <row r="226" spans="1:11" x14ac:dyDescent="0.2">
      <c r="A226" t="s">
        <v>858</v>
      </c>
      <c r="B226" t="s">
        <v>542</v>
      </c>
      <c r="C226">
        <v>48</v>
      </c>
      <c r="D226" s="33">
        <v>2849115</v>
      </c>
      <c r="E226">
        <v>15</v>
      </c>
      <c r="F226">
        <v>4</v>
      </c>
      <c r="G226" s="40">
        <v>0.26666666666666666</v>
      </c>
      <c r="I226">
        <v>1</v>
      </c>
      <c r="J226">
        <v>0</v>
      </c>
      <c r="K226" s="40">
        <v>0</v>
      </c>
    </row>
    <row r="227" spans="1:11" x14ac:dyDescent="0.2">
      <c r="A227" t="s">
        <v>1120</v>
      </c>
      <c r="B227" t="s">
        <v>1100</v>
      </c>
      <c r="C227">
        <v>27</v>
      </c>
      <c r="D227" s="33">
        <v>4022665</v>
      </c>
      <c r="E227">
        <v>29</v>
      </c>
      <c r="F227">
        <v>14</v>
      </c>
      <c r="G227" s="40">
        <v>0.48275862068965519</v>
      </c>
      <c r="I227">
        <v>1</v>
      </c>
      <c r="J227">
        <v>0</v>
      </c>
      <c r="K227" s="40">
        <v>0</v>
      </c>
    </row>
    <row r="228" spans="1:11" x14ac:dyDescent="0.2">
      <c r="A228" t="s">
        <v>1121</v>
      </c>
      <c r="B228" t="s">
        <v>300</v>
      </c>
      <c r="C228">
        <v>114</v>
      </c>
      <c r="D228" s="33">
        <v>1566850</v>
      </c>
      <c r="E228">
        <v>11</v>
      </c>
      <c r="F228">
        <v>4</v>
      </c>
      <c r="G228" s="40">
        <v>0.36363636363636365</v>
      </c>
      <c r="I228">
        <v>0</v>
      </c>
      <c r="J228">
        <v>0</v>
      </c>
      <c r="K228" s="40">
        <v>0</v>
      </c>
    </row>
    <row r="229" spans="1:11" x14ac:dyDescent="0.2">
      <c r="A229" t="s">
        <v>870</v>
      </c>
      <c r="B229" t="s">
        <v>303</v>
      </c>
      <c r="C229">
        <v>25</v>
      </c>
      <c r="D229" s="33">
        <v>4314200</v>
      </c>
      <c r="E229">
        <v>19</v>
      </c>
      <c r="F229">
        <v>17</v>
      </c>
      <c r="G229" s="40">
        <v>0.89473684210526316</v>
      </c>
      <c r="I229">
        <v>1</v>
      </c>
      <c r="J229">
        <v>1</v>
      </c>
      <c r="K229" s="40">
        <v>1</v>
      </c>
    </row>
    <row r="230" spans="1:11" x14ac:dyDescent="0.2">
      <c r="A230" t="s">
        <v>629</v>
      </c>
      <c r="B230" t="s">
        <v>1100</v>
      </c>
      <c r="C230">
        <v>258</v>
      </c>
      <c r="D230" s="33">
        <v>466900</v>
      </c>
      <c r="E230">
        <v>4</v>
      </c>
      <c r="F230">
        <v>2</v>
      </c>
      <c r="G230" s="40">
        <v>0.5</v>
      </c>
      <c r="I230">
        <v>0</v>
      </c>
      <c r="J230">
        <v>0</v>
      </c>
      <c r="K230" s="40">
        <v>0</v>
      </c>
    </row>
    <row r="231" spans="1:11" x14ac:dyDescent="0.2">
      <c r="A231" t="s">
        <v>79</v>
      </c>
      <c r="B231" t="s">
        <v>127</v>
      </c>
      <c r="C231">
        <v>139</v>
      </c>
      <c r="D231" s="33">
        <v>1208300</v>
      </c>
      <c r="E231">
        <v>10</v>
      </c>
      <c r="F231">
        <v>3</v>
      </c>
      <c r="G231" s="40">
        <v>0.3</v>
      </c>
      <c r="I231">
        <v>2</v>
      </c>
      <c r="J231">
        <v>1</v>
      </c>
      <c r="K231" s="40">
        <v>0.5</v>
      </c>
    </row>
    <row r="232" spans="1:11" x14ac:dyDescent="0.2">
      <c r="A232" t="s">
        <v>1122</v>
      </c>
      <c r="B232" t="s">
        <v>1046</v>
      </c>
      <c r="C232">
        <v>95</v>
      </c>
      <c r="D232" s="33">
        <v>1782600</v>
      </c>
      <c r="E232">
        <v>15</v>
      </c>
      <c r="F232">
        <v>4</v>
      </c>
      <c r="G232" s="40">
        <v>0.26666666666666666</v>
      </c>
      <c r="I232">
        <v>0</v>
      </c>
      <c r="J232">
        <v>0</v>
      </c>
      <c r="K232" s="40">
        <v>0</v>
      </c>
    </row>
    <row r="233" spans="1:11" x14ac:dyDescent="0.2">
      <c r="A233" t="s">
        <v>1063</v>
      </c>
      <c r="B233" t="s">
        <v>300</v>
      </c>
      <c r="C233">
        <v>26</v>
      </c>
      <c r="D233" s="33">
        <v>4102719</v>
      </c>
      <c r="E233">
        <v>22</v>
      </c>
      <c r="F233">
        <v>4</v>
      </c>
      <c r="G233" s="40">
        <v>0.18181818181818182</v>
      </c>
      <c r="I233">
        <v>0</v>
      </c>
      <c r="J233">
        <v>0</v>
      </c>
      <c r="K233" s="40">
        <v>0</v>
      </c>
    </row>
    <row r="234" spans="1:11" x14ac:dyDescent="0.2">
      <c r="A234" t="s">
        <v>389</v>
      </c>
      <c r="B234" t="s">
        <v>959</v>
      </c>
      <c r="C234">
        <v>309</v>
      </c>
      <c r="D234" s="33">
        <v>261900</v>
      </c>
      <c r="E234">
        <v>3</v>
      </c>
      <c r="F234">
        <v>2</v>
      </c>
      <c r="G234" s="40">
        <v>0.66666666666666663</v>
      </c>
      <c r="I234">
        <v>1</v>
      </c>
      <c r="J234">
        <v>1</v>
      </c>
      <c r="K234" s="40">
        <v>1</v>
      </c>
    </row>
    <row r="235" spans="1:11" x14ac:dyDescent="0.2">
      <c r="A235" t="s">
        <v>1340</v>
      </c>
      <c r="B235" t="s">
        <v>761</v>
      </c>
      <c r="C235">
        <v>222</v>
      </c>
      <c r="D235" s="33">
        <v>621167</v>
      </c>
      <c r="E235">
        <v>9</v>
      </c>
      <c r="F235">
        <v>0</v>
      </c>
      <c r="G235" s="40">
        <v>0</v>
      </c>
      <c r="I235">
        <v>1</v>
      </c>
      <c r="J235">
        <v>0</v>
      </c>
      <c r="K235" s="40">
        <v>0</v>
      </c>
    </row>
    <row r="236" spans="1:11" x14ac:dyDescent="0.2">
      <c r="A236" t="s">
        <v>1145</v>
      </c>
      <c r="B236" t="s">
        <v>127</v>
      </c>
      <c r="C236">
        <v>278</v>
      </c>
      <c r="D236" s="33">
        <v>360200</v>
      </c>
      <c r="E236">
        <v>3</v>
      </c>
      <c r="F236">
        <v>0</v>
      </c>
      <c r="G236" s="40">
        <v>0</v>
      </c>
      <c r="I236">
        <v>0</v>
      </c>
      <c r="J236">
        <v>0</v>
      </c>
      <c r="K236" s="40">
        <v>0</v>
      </c>
    </row>
    <row r="237" spans="1:11" x14ac:dyDescent="0.2">
      <c r="A237" t="s">
        <v>1325</v>
      </c>
      <c r="B237" t="s">
        <v>300</v>
      </c>
      <c r="C237">
        <v>290</v>
      </c>
      <c r="D237" s="33">
        <v>327400</v>
      </c>
      <c r="E237">
        <v>3</v>
      </c>
      <c r="F237">
        <v>1</v>
      </c>
      <c r="G237" s="40">
        <v>0.33333333333333331</v>
      </c>
      <c r="I237">
        <v>0</v>
      </c>
      <c r="J237">
        <v>0</v>
      </c>
      <c r="K237" s="40">
        <v>0</v>
      </c>
    </row>
    <row r="238" spans="1:11" x14ac:dyDescent="0.2">
      <c r="A238" t="s">
        <v>859</v>
      </c>
      <c r="B238" t="s">
        <v>1046</v>
      </c>
      <c r="C238">
        <v>59</v>
      </c>
      <c r="D238" s="33">
        <v>2577700</v>
      </c>
      <c r="E238">
        <v>20</v>
      </c>
      <c r="F238">
        <v>5</v>
      </c>
      <c r="G238" s="40">
        <v>0.25</v>
      </c>
      <c r="I238">
        <v>0</v>
      </c>
      <c r="J238">
        <v>0</v>
      </c>
      <c r="K238" s="40">
        <v>0</v>
      </c>
    </row>
    <row r="239" spans="1:11" x14ac:dyDescent="0.2">
      <c r="A239" t="s">
        <v>1341</v>
      </c>
      <c r="B239" t="s">
        <v>300</v>
      </c>
      <c r="C239">
        <v>146</v>
      </c>
      <c r="D239" s="33">
        <v>1171400</v>
      </c>
      <c r="E239">
        <v>8</v>
      </c>
      <c r="F239">
        <v>7</v>
      </c>
      <c r="G239" s="40">
        <v>0.875</v>
      </c>
      <c r="I239">
        <v>0</v>
      </c>
      <c r="J239">
        <v>0</v>
      </c>
      <c r="K239" s="40">
        <v>0</v>
      </c>
    </row>
    <row r="240" spans="1:11" x14ac:dyDescent="0.2">
      <c r="A240" t="s">
        <v>939</v>
      </c>
      <c r="B240" t="s">
        <v>1099</v>
      </c>
      <c r="C240">
        <v>315</v>
      </c>
      <c r="D240" s="33">
        <v>241900</v>
      </c>
      <c r="E240">
        <v>2</v>
      </c>
      <c r="F240">
        <v>2</v>
      </c>
      <c r="G240" s="40">
        <v>1</v>
      </c>
      <c r="I240">
        <v>0</v>
      </c>
      <c r="J240">
        <v>0</v>
      </c>
      <c r="K240" s="40">
        <v>0</v>
      </c>
    </row>
    <row r="241" spans="1:11" x14ac:dyDescent="0.2">
      <c r="A241" t="s">
        <v>940</v>
      </c>
      <c r="B241" t="s">
        <v>554</v>
      </c>
      <c r="C241">
        <v>50</v>
      </c>
      <c r="D241" s="33">
        <v>2839928</v>
      </c>
      <c r="E241">
        <v>43</v>
      </c>
      <c r="F241">
        <v>3</v>
      </c>
      <c r="G241" s="40">
        <v>6.9767441860465115E-2</v>
      </c>
      <c r="I241">
        <v>4</v>
      </c>
      <c r="J241">
        <v>0</v>
      </c>
      <c r="K241" s="40">
        <v>0</v>
      </c>
    </row>
    <row r="242" spans="1:11" x14ac:dyDescent="0.2">
      <c r="A242" t="s">
        <v>747</v>
      </c>
      <c r="B242" t="s">
        <v>1258</v>
      </c>
      <c r="C242">
        <v>232</v>
      </c>
      <c r="D242" s="33">
        <v>578000</v>
      </c>
      <c r="E242">
        <v>6</v>
      </c>
      <c r="F242">
        <v>1</v>
      </c>
      <c r="G242" s="40">
        <v>0.16666666666666666</v>
      </c>
      <c r="I242">
        <v>0</v>
      </c>
      <c r="J242">
        <v>0</v>
      </c>
      <c r="K242" s="40">
        <v>0</v>
      </c>
    </row>
    <row r="243" spans="1:11" x14ac:dyDescent="0.2">
      <c r="A243" t="s">
        <v>860</v>
      </c>
      <c r="B243" t="s">
        <v>1258</v>
      </c>
      <c r="C243">
        <v>148</v>
      </c>
      <c r="D243" s="33">
        <v>1163900</v>
      </c>
      <c r="E243">
        <v>10</v>
      </c>
      <c r="F243">
        <v>1</v>
      </c>
      <c r="G243" s="40">
        <v>0.1</v>
      </c>
      <c r="I243">
        <v>0</v>
      </c>
      <c r="J243">
        <v>0</v>
      </c>
      <c r="K243" s="40">
        <v>0</v>
      </c>
    </row>
    <row r="244" spans="1:11" x14ac:dyDescent="0.2">
      <c r="A244" t="s">
        <v>73</v>
      </c>
      <c r="B244" t="s">
        <v>1100</v>
      </c>
      <c r="C244">
        <v>265</v>
      </c>
      <c r="D244" s="33">
        <v>428000</v>
      </c>
      <c r="E244">
        <v>4</v>
      </c>
      <c r="F244">
        <v>2</v>
      </c>
      <c r="G244" s="40">
        <v>0.5</v>
      </c>
      <c r="I244">
        <v>0</v>
      </c>
      <c r="J244">
        <v>0</v>
      </c>
      <c r="K244" s="40">
        <v>0</v>
      </c>
    </row>
    <row r="245" spans="1:11" x14ac:dyDescent="0.2">
      <c r="A245" t="s">
        <v>941</v>
      </c>
      <c r="B245" t="s">
        <v>1100</v>
      </c>
      <c r="C245">
        <v>121</v>
      </c>
      <c r="D245" s="33">
        <v>1409000</v>
      </c>
      <c r="E245">
        <v>14</v>
      </c>
      <c r="F245">
        <v>7</v>
      </c>
      <c r="G245" s="40">
        <v>0.5</v>
      </c>
      <c r="I245">
        <v>2</v>
      </c>
      <c r="J245">
        <v>1</v>
      </c>
      <c r="K245" s="40">
        <v>0.5</v>
      </c>
    </row>
    <row r="246" spans="1:11" x14ac:dyDescent="0.2">
      <c r="A246" t="s">
        <v>943</v>
      </c>
      <c r="B246" t="s">
        <v>374</v>
      </c>
      <c r="C246">
        <v>228</v>
      </c>
      <c r="D246" s="33">
        <v>600200</v>
      </c>
      <c r="E246">
        <v>4</v>
      </c>
      <c r="F246">
        <v>1</v>
      </c>
      <c r="G246" s="40">
        <v>0.25</v>
      </c>
      <c r="I246">
        <v>0</v>
      </c>
      <c r="J246">
        <v>0</v>
      </c>
      <c r="K246" s="40">
        <v>0</v>
      </c>
    </row>
    <row r="247" spans="1:11" x14ac:dyDescent="0.2">
      <c r="A247" t="s">
        <v>1011</v>
      </c>
      <c r="B247" t="s">
        <v>1035</v>
      </c>
      <c r="C247">
        <v>378</v>
      </c>
      <c r="D247" s="33">
        <v>80000</v>
      </c>
      <c r="E247">
        <v>1</v>
      </c>
      <c r="F247">
        <v>1</v>
      </c>
      <c r="G247" s="40">
        <v>1</v>
      </c>
      <c r="I247">
        <v>0</v>
      </c>
      <c r="J247">
        <v>0</v>
      </c>
      <c r="K247" s="40">
        <v>0</v>
      </c>
    </row>
    <row r="248" spans="1:11" x14ac:dyDescent="0.2">
      <c r="A248" t="s">
        <v>945</v>
      </c>
      <c r="B248" t="s">
        <v>1097</v>
      </c>
      <c r="C248">
        <v>351</v>
      </c>
      <c r="D248" s="33">
        <v>149800</v>
      </c>
      <c r="E248">
        <v>2</v>
      </c>
      <c r="F248">
        <v>0</v>
      </c>
      <c r="G248" s="40">
        <v>0</v>
      </c>
      <c r="I248">
        <v>0</v>
      </c>
      <c r="J248">
        <v>0</v>
      </c>
      <c r="K248" s="40">
        <v>0</v>
      </c>
    </row>
    <row r="249" spans="1:11" x14ac:dyDescent="0.2">
      <c r="A249" t="s">
        <v>651</v>
      </c>
      <c r="B249" t="s">
        <v>299</v>
      </c>
      <c r="C249">
        <v>284</v>
      </c>
      <c r="D249" s="33">
        <v>340000</v>
      </c>
      <c r="E249">
        <v>1</v>
      </c>
      <c r="F249">
        <v>0</v>
      </c>
      <c r="G249" s="40">
        <v>0</v>
      </c>
      <c r="I249">
        <v>0</v>
      </c>
      <c r="J249">
        <v>0</v>
      </c>
      <c r="K249" s="40">
        <v>0</v>
      </c>
    </row>
    <row r="250" spans="1:11" x14ac:dyDescent="0.2">
      <c r="A250" t="s">
        <v>946</v>
      </c>
      <c r="B250" t="s">
        <v>299</v>
      </c>
      <c r="C250">
        <v>376</v>
      </c>
      <c r="D250" s="33">
        <v>90000</v>
      </c>
      <c r="E250">
        <v>1</v>
      </c>
      <c r="F250">
        <v>0</v>
      </c>
      <c r="G250" s="40">
        <v>0</v>
      </c>
      <c r="I250">
        <v>0</v>
      </c>
      <c r="J250">
        <v>0</v>
      </c>
      <c r="K250" s="40">
        <v>0</v>
      </c>
    </row>
    <row r="251" spans="1:11" x14ac:dyDescent="0.2">
      <c r="A251" t="s">
        <v>947</v>
      </c>
      <c r="B251" t="s">
        <v>1097</v>
      </c>
      <c r="C251">
        <v>7</v>
      </c>
      <c r="D251" s="33">
        <v>8776132</v>
      </c>
      <c r="E251">
        <v>60</v>
      </c>
      <c r="F251">
        <v>5</v>
      </c>
      <c r="G251" s="40">
        <v>8.3333333333333329E-2</v>
      </c>
      <c r="I251">
        <v>9</v>
      </c>
      <c r="J251">
        <v>0</v>
      </c>
      <c r="K251" s="40">
        <v>0</v>
      </c>
    </row>
    <row r="252" spans="1:11" x14ac:dyDescent="0.2">
      <c r="A252" t="s">
        <v>948</v>
      </c>
      <c r="B252" t="s">
        <v>1036</v>
      </c>
      <c r="C252">
        <v>52</v>
      </c>
      <c r="D252" s="33">
        <v>2824177</v>
      </c>
      <c r="E252">
        <v>17</v>
      </c>
      <c r="F252">
        <v>2</v>
      </c>
      <c r="G252" s="40">
        <v>0.11764705882352941</v>
      </c>
      <c r="I252">
        <v>1</v>
      </c>
      <c r="J252">
        <v>0</v>
      </c>
      <c r="K252" s="40">
        <v>0</v>
      </c>
    </row>
    <row r="253" spans="1:11" x14ac:dyDescent="0.2">
      <c r="A253" t="s">
        <v>652</v>
      </c>
      <c r="B253" t="s">
        <v>300</v>
      </c>
      <c r="C253">
        <v>131</v>
      </c>
      <c r="D253" s="33">
        <v>1301000</v>
      </c>
      <c r="E253">
        <v>5</v>
      </c>
      <c r="F253">
        <v>1</v>
      </c>
      <c r="G253" s="40">
        <v>0.2</v>
      </c>
      <c r="I253">
        <v>2</v>
      </c>
      <c r="J253">
        <v>0</v>
      </c>
      <c r="K253" s="40">
        <v>0</v>
      </c>
    </row>
    <row r="254" spans="1:11" x14ac:dyDescent="0.2">
      <c r="A254" t="s">
        <v>630</v>
      </c>
      <c r="B254" t="s">
        <v>1099</v>
      </c>
      <c r="C254">
        <v>201</v>
      </c>
      <c r="D254" s="33">
        <v>729120</v>
      </c>
      <c r="E254">
        <v>6</v>
      </c>
      <c r="F254">
        <v>1</v>
      </c>
      <c r="G254" s="40">
        <v>0.16666666666666666</v>
      </c>
      <c r="I254">
        <v>0</v>
      </c>
      <c r="J254">
        <v>0</v>
      </c>
      <c r="K254" s="40">
        <v>0</v>
      </c>
    </row>
    <row r="255" spans="1:11" x14ac:dyDescent="0.2">
      <c r="A255" t="s">
        <v>950</v>
      </c>
      <c r="B255" t="s">
        <v>564</v>
      </c>
      <c r="C255">
        <v>82</v>
      </c>
      <c r="D255" s="33">
        <v>2071650</v>
      </c>
      <c r="E255">
        <v>15</v>
      </c>
      <c r="F255">
        <v>9</v>
      </c>
      <c r="G255" s="40">
        <v>0.6</v>
      </c>
      <c r="I255">
        <v>0</v>
      </c>
      <c r="J255">
        <v>0</v>
      </c>
      <c r="K255" s="40">
        <v>0</v>
      </c>
    </row>
    <row r="256" spans="1:11" x14ac:dyDescent="0.2">
      <c r="A256" t="s">
        <v>951</v>
      </c>
      <c r="B256" t="s">
        <v>196</v>
      </c>
      <c r="C256">
        <v>194</v>
      </c>
      <c r="D256" s="33">
        <v>767030</v>
      </c>
      <c r="E256">
        <v>12</v>
      </c>
      <c r="F256">
        <v>1</v>
      </c>
      <c r="G256" s="40">
        <v>8.3333333333333329E-2</v>
      </c>
      <c r="I256">
        <v>2</v>
      </c>
      <c r="J256">
        <v>0</v>
      </c>
      <c r="K256" s="40">
        <v>0</v>
      </c>
    </row>
    <row r="257" spans="1:11" x14ac:dyDescent="0.2">
      <c r="A257" t="s">
        <v>1326</v>
      </c>
      <c r="B257" t="s">
        <v>300</v>
      </c>
      <c r="C257">
        <v>178</v>
      </c>
      <c r="D257" s="33">
        <v>899900</v>
      </c>
      <c r="E257">
        <v>7</v>
      </c>
      <c r="F257">
        <v>1</v>
      </c>
      <c r="G257" s="40">
        <v>0.14285714285714285</v>
      </c>
      <c r="I257">
        <v>1</v>
      </c>
      <c r="J257">
        <v>0</v>
      </c>
      <c r="K257" s="40">
        <v>0</v>
      </c>
    </row>
    <row r="258" spans="1:11" x14ac:dyDescent="0.2">
      <c r="A258" t="s">
        <v>653</v>
      </c>
      <c r="B258" t="s">
        <v>1046</v>
      </c>
      <c r="C258">
        <v>292</v>
      </c>
      <c r="D258" s="33">
        <v>325000</v>
      </c>
      <c r="E258">
        <v>2</v>
      </c>
      <c r="F258">
        <v>0</v>
      </c>
      <c r="G258" s="40">
        <v>0</v>
      </c>
      <c r="I258">
        <v>0</v>
      </c>
      <c r="J258">
        <v>0</v>
      </c>
      <c r="K258" s="40">
        <v>0</v>
      </c>
    </row>
    <row r="259" spans="1:11" x14ac:dyDescent="0.2">
      <c r="A259" t="s">
        <v>174</v>
      </c>
      <c r="B259" t="s">
        <v>1096</v>
      </c>
      <c r="C259">
        <v>262</v>
      </c>
      <c r="D259" s="33">
        <v>458900</v>
      </c>
      <c r="E259">
        <v>4</v>
      </c>
      <c r="F259">
        <v>2</v>
      </c>
      <c r="G259" s="40">
        <v>0.5</v>
      </c>
      <c r="I259">
        <v>0</v>
      </c>
      <c r="J259">
        <v>0</v>
      </c>
      <c r="K259" s="40">
        <v>0</v>
      </c>
    </row>
    <row r="260" spans="1:11" x14ac:dyDescent="0.2">
      <c r="A260" t="s">
        <v>952</v>
      </c>
      <c r="B260" t="s">
        <v>300</v>
      </c>
      <c r="C260">
        <v>133</v>
      </c>
      <c r="D260" s="33">
        <v>1299200</v>
      </c>
      <c r="E260">
        <v>10</v>
      </c>
      <c r="F260">
        <v>8</v>
      </c>
      <c r="G260" s="40">
        <v>0.8</v>
      </c>
      <c r="I260">
        <v>2</v>
      </c>
      <c r="J260">
        <v>1</v>
      </c>
      <c r="K260" s="40">
        <v>0.5</v>
      </c>
    </row>
    <row r="261" spans="1:11" x14ac:dyDescent="0.2">
      <c r="A261" t="s">
        <v>631</v>
      </c>
      <c r="B261" t="s">
        <v>63</v>
      </c>
      <c r="C261">
        <v>251</v>
      </c>
      <c r="D261" s="33">
        <v>491500</v>
      </c>
      <c r="E261">
        <v>3</v>
      </c>
      <c r="F261">
        <v>1</v>
      </c>
      <c r="G261" s="40">
        <v>0.33333333333333331</v>
      </c>
      <c r="I261">
        <v>1</v>
      </c>
      <c r="J261">
        <v>0</v>
      </c>
      <c r="K261" s="40">
        <v>0</v>
      </c>
    </row>
    <row r="262" spans="1:11" x14ac:dyDescent="0.2">
      <c r="A262" t="s">
        <v>187</v>
      </c>
      <c r="B262" t="s">
        <v>300</v>
      </c>
      <c r="C262">
        <v>329</v>
      </c>
      <c r="D262" s="33">
        <v>190000</v>
      </c>
      <c r="E262">
        <v>1</v>
      </c>
      <c r="F262">
        <v>1</v>
      </c>
      <c r="G262" s="40">
        <v>1</v>
      </c>
      <c r="I262">
        <v>1</v>
      </c>
      <c r="J262">
        <v>1</v>
      </c>
      <c r="K262" s="40">
        <v>1</v>
      </c>
    </row>
    <row r="263" spans="1:11" x14ac:dyDescent="0.2">
      <c r="A263" t="s">
        <v>272</v>
      </c>
      <c r="B263" t="s">
        <v>986</v>
      </c>
      <c r="C263">
        <v>69</v>
      </c>
      <c r="D263" s="33">
        <v>2346506</v>
      </c>
      <c r="E263">
        <v>13</v>
      </c>
      <c r="F263">
        <v>3</v>
      </c>
      <c r="G263" s="40">
        <v>0.23076923076923078</v>
      </c>
      <c r="I263">
        <v>2</v>
      </c>
      <c r="J263">
        <v>0</v>
      </c>
      <c r="K263" s="40">
        <v>0</v>
      </c>
    </row>
    <row r="264" spans="1:11" x14ac:dyDescent="0.2">
      <c r="A264" t="s">
        <v>273</v>
      </c>
      <c r="B264" t="s">
        <v>300</v>
      </c>
      <c r="C264">
        <v>180</v>
      </c>
      <c r="D264" s="33">
        <v>890800</v>
      </c>
      <c r="E264">
        <v>8</v>
      </c>
      <c r="F264">
        <v>4</v>
      </c>
      <c r="G264" s="40">
        <v>0.5</v>
      </c>
      <c r="I264">
        <v>2</v>
      </c>
      <c r="J264">
        <v>1</v>
      </c>
      <c r="K264" s="40">
        <v>0.5</v>
      </c>
    </row>
    <row r="265" spans="1:11" x14ac:dyDescent="0.2">
      <c r="A265" t="s">
        <v>781</v>
      </c>
      <c r="B265" t="s">
        <v>531</v>
      </c>
      <c r="C265">
        <v>392</v>
      </c>
      <c r="D265" s="33">
        <v>53000</v>
      </c>
      <c r="E265">
        <v>1</v>
      </c>
      <c r="F265">
        <v>0</v>
      </c>
      <c r="G265" s="40">
        <v>0</v>
      </c>
      <c r="I265">
        <v>0</v>
      </c>
      <c r="J265">
        <v>0</v>
      </c>
      <c r="K265" s="40">
        <v>0</v>
      </c>
    </row>
    <row r="266" spans="1:11" x14ac:dyDescent="0.2">
      <c r="A266" t="s">
        <v>274</v>
      </c>
      <c r="B266" t="s">
        <v>324</v>
      </c>
      <c r="C266">
        <v>23</v>
      </c>
      <c r="D266" s="33">
        <v>4587700</v>
      </c>
      <c r="E266">
        <v>30</v>
      </c>
      <c r="F266">
        <v>11</v>
      </c>
      <c r="G266" s="40">
        <v>0.36666666666666664</v>
      </c>
      <c r="I266">
        <v>5</v>
      </c>
      <c r="J266">
        <v>0</v>
      </c>
      <c r="K266" s="40">
        <v>0</v>
      </c>
    </row>
    <row r="267" spans="1:11" x14ac:dyDescent="0.2">
      <c r="A267" t="s">
        <v>1294</v>
      </c>
      <c r="B267" t="s">
        <v>536</v>
      </c>
      <c r="C267">
        <v>296</v>
      </c>
      <c r="D267" s="33">
        <v>298000</v>
      </c>
      <c r="E267">
        <v>5</v>
      </c>
      <c r="F267">
        <v>0</v>
      </c>
      <c r="G267" s="40">
        <v>0</v>
      </c>
      <c r="I267">
        <v>0</v>
      </c>
      <c r="J267">
        <v>0</v>
      </c>
      <c r="K267" s="40">
        <v>0</v>
      </c>
    </row>
    <row r="268" spans="1:11" x14ac:dyDescent="0.2">
      <c r="A268" t="s">
        <v>275</v>
      </c>
      <c r="B268" t="s">
        <v>1100</v>
      </c>
      <c r="C268">
        <v>333</v>
      </c>
      <c r="D268" s="33">
        <v>184400</v>
      </c>
      <c r="E268">
        <v>4</v>
      </c>
      <c r="F268">
        <v>0</v>
      </c>
      <c r="G268" s="40">
        <v>0</v>
      </c>
      <c r="I268">
        <v>0</v>
      </c>
      <c r="J268">
        <v>0</v>
      </c>
      <c r="K268" s="40">
        <v>0</v>
      </c>
    </row>
    <row r="269" spans="1:11" x14ac:dyDescent="0.2">
      <c r="A269" t="s">
        <v>698</v>
      </c>
      <c r="B269" t="s">
        <v>1097</v>
      </c>
      <c r="C269">
        <v>346</v>
      </c>
      <c r="D269" s="33">
        <v>158000</v>
      </c>
      <c r="E269">
        <v>1</v>
      </c>
      <c r="F269">
        <v>0</v>
      </c>
      <c r="G269" s="40">
        <v>0</v>
      </c>
      <c r="I269">
        <v>0</v>
      </c>
      <c r="J269">
        <v>0</v>
      </c>
      <c r="K269" s="40">
        <v>0</v>
      </c>
    </row>
    <row r="270" spans="1:11" x14ac:dyDescent="0.2">
      <c r="A270" t="s">
        <v>1342</v>
      </c>
      <c r="B270" t="s">
        <v>368</v>
      </c>
      <c r="C270">
        <v>205</v>
      </c>
      <c r="D270" s="33">
        <v>698500</v>
      </c>
      <c r="E270">
        <v>8</v>
      </c>
      <c r="F270">
        <v>0</v>
      </c>
      <c r="G270" s="40">
        <v>0</v>
      </c>
      <c r="I270">
        <v>3</v>
      </c>
      <c r="J270">
        <v>0</v>
      </c>
      <c r="K270" s="40">
        <v>0</v>
      </c>
    </row>
    <row r="271" spans="1:11" x14ac:dyDescent="0.2">
      <c r="A271" t="s">
        <v>276</v>
      </c>
      <c r="B271" t="s">
        <v>300</v>
      </c>
      <c r="C271">
        <v>173</v>
      </c>
      <c r="D271" s="33">
        <v>931600</v>
      </c>
      <c r="E271">
        <v>6</v>
      </c>
      <c r="F271">
        <v>2</v>
      </c>
      <c r="G271" s="40">
        <v>0.33333333333333331</v>
      </c>
      <c r="I271">
        <v>0</v>
      </c>
      <c r="J271">
        <v>0</v>
      </c>
      <c r="K271" s="40">
        <v>0</v>
      </c>
    </row>
    <row r="272" spans="1:11" x14ac:dyDescent="0.2">
      <c r="A272" t="s">
        <v>677</v>
      </c>
      <c r="B272" t="s">
        <v>300</v>
      </c>
      <c r="C272">
        <v>141</v>
      </c>
      <c r="D272" s="33">
        <v>1200600</v>
      </c>
      <c r="E272">
        <v>7</v>
      </c>
      <c r="F272">
        <v>1</v>
      </c>
      <c r="G272" s="40">
        <v>0.14285714285714285</v>
      </c>
      <c r="I272">
        <v>0</v>
      </c>
      <c r="J272">
        <v>0</v>
      </c>
      <c r="K272" s="40">
        <v>0</v>
      </c>
    </row>
    <row r="273" spans="1:11" x14ac:dyDescent="0.2">
      <c r="A273" t="s">
        <v>967</v>
      </c>
      <c r="B273" t="s">
        <v>1100</v>
      </c>
      <c r="C273">
        <v>266</v>
      </c>
      <c r="D273" s="33">
        <v>427070</v>
      </c>
      <c r="E273">
        <v>5</v>
      </c>
      <c r="F273">
        <v>4</v>
      </c>
      <c r="G273" s="40">
        <v>0.8</v>
      </c>
      <c r="I273">
        <v>0</v>
      </c>
      <c r="J273">
        <v>0</v>
      </c>
      <c r="K273" s="40">
        <v>0</v>
      </c>
    </row>
    <row r="274" spans="1:11" x14ac:dyDescent="0.2">
      <c r="A274" t="s">
        <v>331</v>
      </c>
      <c r="B274" t="s">
        <v>1099</v>
      </c>
      <c r="C274">
        <v>349</v>
      </c>
      <c r="D274" s="33">
        <v>154288</v>
      </c>
      <c r="E274">
        <v>1</v>
      </c>
      <c r="F274">
        <v>0</v>
      </c>
      <c r="G274" s="40">
        <v>0</v>
      </c>
      <c r="I274">
        <v>0</v>
      </c>
      <c r="J274">
        <v>0</v>
      </c>
      <c r="K274" s="40">
        <v>0</v>
      </c>
    </row>
    <row r="275" spans="1:11" x14ac:dyDescent="0.2">
      <c r="A275" t="s">
        <v>332</v>
      </c>
      <c r="B275" t="s">
        <v>567</v>
      </c>
      <c r="C275">
        <v>247</v>
      </c>
      <c r="D275" s="33">
        <v>509200</v>
      </c>
      <c r="E275">
        <v>5</v>
      </c>
      <c r="F275">
        <v>0</v>
      </c>
      <c r="G275" s="40">
        <v>0</v>
      </c>
      <c r="I275">
        <v>0</v>
      </c>
      <c r="J275">
        <v>0</v>
      </c>
      <c r="K275" s="40">
        <v>0</v>
      </c>
    </row>
    <row r="276" spans="1:11" x14ac:dyDescent="0.2">
      <c r="A276" t="s">
        <v>41</v>
      </c>
      <c r="B276" t="s">
        <v>283</v>
      </c>
      <c r="C276">
        <v>335</v>
      </c>
      <c r="D276" s="33">
        <v>177600</v>
      </c>
      <c r="E276">
        <v>2</v>
      </c>
      <c r="F276">
        <v>2</v>
      </c>
      <c r="G276" s="40">
        <v>1</v>
      </c>
      <c r="I276">
        <v>0</v>
      </c>
      <c r="J276">
        <v>0</v>
      </c>
      <c r="K276" s="40">
        <v>0</v>
      </c>
    </row>
    <row r="277" spans="1:11" x14ac:dyDescent="0.2">
      <c r="A277" t="s">
        <v>188</v>
      </c>
      <c r="B277" t="s">
        <v>1403</v>
      </c>
      <c r="C277">
        <v>2</v>
      </c>
      <c r="D277" s="33">
        <v>20560130</v>
      </c>
      <c r="E277">
        <v>149</v>
      </c>
      <c r="F277">
        <v>23</v>
      </c>
      <c r="G277" s="40">
        <v>0.15436241610738255</v>
      </c>
      <c r="I277">
        <v>0</v>
      </c>
      <c r="J277">
        <v>0</v>
      </c>
      <c r="K277" s="40">
        <v>0</v>
      </c>
    </row>
    <row r="278" spans="1:11" x14ac:dyDescent="0.2">
      <c r="A278" t="s">
        <v>861</v>
      </c>
      <c r="B278" t="s">
        <v>1100</v>
      </c>
      <c r="C278">
        <v>9</v>
      </c>
      <c r="D278" s="33">
        <v>7894950</v>
      </c>
      <c r="E278">
        <v>61</v>
      </c>
      <c r="F278">
        <v>39</v>
      </c>
      <c r="G278" s="40">
        <v>0.63934426229508201</v>
      </c>
      <c r="I278">
        <v>8</v>
      </c>
      <c r="J278">
        <v>4</v>
      </c>
      <c r="K278" s="40">
        <v>0.5</v>
      </c>
    </row>
    <row r="279" spans="1:11" x14ac:dyDescent="0.2">
      <c r="A279" t="s">
        <v>131</v>
      </c>
      <c r="B279" t="s">
        <v>194</v>
      </c>
      <c r="C279">
        <v>128</v>
      </c>
      <c r="D279" s="33">
        <v>1313500</v>
      </c>
      <c r="E279">
        <v>11</v>
      </c>
      <c r="F279">
        <v>3</v>
      </c>
      <c r="G279" s="40">
        <v>0.27272727272727271</v>
      </c>
      <c r="I279">
        <v>7</v>
      </c>
      <c r="J279">
        <v>1</v>
      </c>
      <c r="K279" s="40">
        <v>0.14285714285714285</v>
      </c>
    </row>
    <row r="280" spans="1:11" x14ac:dyDescent="0.2">
      <c r="A280" t="s">
        <v>132</v>
      </c>
      <c r="B280" t="s">
        <v>1099</v>
      </c>
      <c r="C280">
        <v>58</v>
      </c>
      <c r="D280" s="33">
        <v>2591340</v>
      </c>
      <c r="E280">
        <v>23</v>
      </c>
      <c r="F280">
        <v>14</v>
      </c>
      <c r="G280" s="40">
        <v>0.60869565217391308</v>
      </c>
      <c r="I280">
        <v>9</v>
      </c>
      <c r="J280">
        <v>8</v>
      </c>
      <c r="K280" s="40">
        <v>0.88888888888888884</v>
      </c>
    </row>
    <row r="281" spans="1:11" x14ac:dyDescent="0.2">
      <c r="A281" t="s">
        <v>133</v>
      </c>
      <c r="B281" t="s">
        <v>1096</v>
      </c>
      <c r="C281">
        <v>4</v>
      </c>
      <c r="D281" s="33">
        <v>13203588</v>
      </c>
      <c r="E281">
        <v>100</v>
      </c>
      <c r="F281">
        <v>19</v>
      </c>
      <c r="G281" s="40">
        <v>0.19</v>
      </c>
      <c r="I281">
        <v>7</v>
      </c>
      <c r="J281">
        <v>0</v>
      </c>
      <c r="K281" s="40">
        <v>0</v>
      </c>
    </row>
    <row r="282" spans="1:11" x14ac:dyDescent="0.2">
      <c r="A282" t="s">
        <v>134</v>
      </c>
      <c r="B282" t="s">
        <v>149</v>
      </c>
      <c r="C282">
        <v>237</v>
      </c>
      <c r="D282" s="33">
        <v>545500</v>
      </c>
      <c r="E282">
        <v>6</v>
      </c>
      <c r="F282">
        <v>0</v>
      </c>
      <c r="G282" s="40">
        <v>0</v>
      </c>
      <c r="I282">
        <v>0</v>
      </c>
      <c r="J282">
        <v>0</v>
      </c>
      <c r="K282" s="40">
        <v>0</v>
      </c>
    </row>
    <row r="283" spans="1:11" x14ac:dyDescent="0.2">
      <c r="A283" t="s">
        <v>135</v>
      </c>
      <c r="B283" t="s">
        <v>1097</v>
      </c>
      <c r="C283">
        <v>274</v>
      </c>
      <c r="D283" s="33">
        <v>384325</v>
      </c>
      <c r="E283">
        <v>5</v>
      </c>
      <c r="F283">
        <v>0</v>
      </c>
      <c r="G283" s="40">
        <v>0</v>
      </c>
      <c r="I283">
        <v>0</v>
      </c>
      <c r="J283">
        <v>0</v>
      </c>
      <c r="K283" s="40">
        <v>0</v>
      </c>
    </row>
    <row r="284" spans="1:11" x14ac:dyDescent="0.2">
      <c r="A284" t="s">
        <v>189</v>
      </c>
      <c r="B284" t="s">
        <v>1404</v>
      </c>
      <c r="C284">
        <v>391</v>
      </c>
      <c r="D284" s="33">
        <v>53900</v>
      </c>
      <c r="E284">
        <v>1</v>
      </c>
      <c r="F284">
        <v>1</v>
      </c>
      <c r="G284" s="40">
        <v>1</v>
      </c>
      <c r="I284">
        <v>1</v>
      </c>
      <c r="J284">
        <v>1</v>
      </c>
      <c r="K284" s="40">
        <v>1</v>
      </c>
    </row>
    <row r="285" spans="1:11" x14ac:dyDescent="0.2">
      <c r="A285" t="s">
        <v>654</v>
      </c>
      <c r="B285" t="s">
        <v>1099</v>
      </c>
      <c r="C285">
        <v>282</v>
      </c>
      <c r="D285" s="33">
        <v>345500</v>
      </c>
      <c r="E285">
        <v>3</v>
      </c>
      <c r="F285">
        <v>1</v>
      </c>
      <c r="G285" s="40">
        <v>0.33333333333333331</v>
      </c>
      <c r="I285">
        <v>0</v>
      </c>
      <c r="J285">
        <v>0</v>
      </c>
      <c r="K285" s="40">
        <v>0</v>
      </c>
    </row>
    <row r="286" spans="1:11" x14ac:dyDescent="0.2">
      <c r="A286" t="s">
        <v>83</v>
      </c>
      <c r="B286" t="s">
        <v>329</v>
      </c>
      <c r="C286">
        <v>281</v>
      </c>
      <c r="D286" s="33">
        <v>347000</v>
      </c>
      <c r="E286">
        <v>2</v>
      </c>
      <c r="F286">
        <v>0</v>
      </c>
      <c r="G286" s="40">
        <v>0</v>
      </c>
      <c r="I286">
        <v>0</v>
      </c>
      <c r="J286">
        <v>0</v>
      </c>
      <c r="K286" s="40">
        <v>0</v>
      </c>
    </row>
    <row r="287" spans="1:11" x14ac:dyDescent="0.2">
      <c r="A287" t="s">
        <v>136</v>
      </c>
      <c r="B287" t="s">
        <v>1100</v>
      </c>
      <c r="C287">
        <v>15</v>
      </c>
      <c r="D287" s="33">
        <v>6531512</v>
      </c>
      <c r="E287">
        <v>44</v>
      </c>
      <c r="F287">
        <v>22</v>
      </c>
      <c r="G287" s="40">
        <v>0.5</v>
      </c>
      <c r="I287">
        <v>1</v>
      </c>
      <c r="J287">
        <v>0</v>
      </c>
      <c r="K287" s="40">
        <v>0</v>
      </c>
    </row>
    <row r="288" spans="1:11" x14ac:dyDescent="0.2">
      <c r="A288" t="s">
        <v>632</v>
      </c>
      <c r="B288" t="s">
        <v>284</v>
      </c>
      <c r="C288">
        <v>338</v>
      </c>
      <c r="D288" s="33">
        <v>174077</v>
      </c>
      <c r="E288">
        <v>5</v>
      </c>
      <c r="F288">
        <v>1</v>
      </c>
      <c r="G288" s="40">
        <v>0.2</v>
      </c>
      <c r="I288">
        <v>1</v>
      </c>
      <c r="J288">
        <v>0</v>
      </c>
      <c r="K288" s="40">
        <v>0</v>
      </c>
    </row>
    <row r="289" spans="1:11" x14ac:dyDescent="0.2">
      <c r="A289" t="s">
        <v>1146</v>
      </c>
      <c r="B289" t="s">
        <v>300</v>
      </c>
      <c r="C289">
        <v>358</v>
      </c>
      <c r="D289" s="33">
        <v>127500</v>
      </c>
      <c r="E289">
        <v>2</v>
      </c>
      <c r="F289">
        <v>2</v>
      </c>
      <c r="G289" s="40">
        <v>1</v>
      </c>
      <c r="I289">
        <v>0</v>
      </c>
      <c r="J289">
        <v>0</v>
      </c>
      <c r="K289" s="40">
        <v>0</v>
      </c>
    </row>
    <row r="290" spans="1:11" x14ac:dyDescent="0.2">
      <c r="A290" t="s">
        <v>1343</v>
      </c>
      <c r="B290" t="s">
        <v>118</v>
      </c>
      <c r="C290">
        <v>256</v>
      </c>
      <c r="D290" s="33">
        <v>469141</v>
      </c>
      <c r="E290">
        <v>4</v>
      </c>
      <c r="F290">
        <v>2</v>
      </c>
      <c r="G290" s="40">
        <v>0.5</v>
      </c>
      <c r="I290">
        <v>0</v>
      </c>
      <c r="J290">
        <v>0</v>
      </c>
      <c r="K290" s="40">
        <v>0</v>
      </c>
    </row>
    <row r="291" spans="1:11" x14ac:dyDescent="0.2">
      <c r="A291" t="s">
        <v>680</v>
      </c>
      <c r="B291" t="s">
        <v>1100</v>
      </c>
      <c r="C291">
        <v>293</v>
      </c>
      <c r="D291" s="33">
        <v>318000</v>
      </c>
      <c r="E291">
        <v>2</v>
      </c>
      <c r="F291">
        <v>2</v>
      </c>
      <c r="G291" s="40">
        <v>1</v>
      </c>
      <c r="I291">
        <v>1</v>
      </c>
      <c r="J291">
        <v>1</v>
      </c>
      <c r="K291" s="40">
        <v>1</v>
      </c>
    </row>
    <row r="292" spans="1:11" x14ac:dyDescent="0.2">
      <c r="A292" t="s">
        <v>137</v>
      </c>
      <c r="B292" t="s">
        <v>912</v>
      </c>
      <c r="C292">
        <v>273</v>
      </c>
      <c r="D292" s="33">
        <v>388100</v>
      </c>
      <c r="E292">
        <v>3</v>
      </c>
      <c r="F292">
        <v>3</v>
      </c>
      <c r="G292" s="40">
        <v>1</v>
      </c>
      <c r="I292">
        <v>0</v>
      </c>
      <c r="J292">
        <v>0</v>
      </c>
      <c r="K292" s="40">
        <v>0</v>
      </c>
    </row>
    <row r="293" spans="1:11" x14ac:dyDescent="0.2">
      <c r="A293" t="s">
        <v>1012</v>
      </c>
      <c r="B293" t="s">
        <v>572</v>
      </c>
      <c r="C293">
        <v>195</v>
      </c>
      <c r="D293" s="33">
        <v>762000</v>
      </c>
      <c r="E293">
        <v>4</v>
      </c>
      <c r="F293">
        <v>0</v>
      </c>
      <c r="G293" s="40">
        <v>0</v>
      </c>
      <c r="I293">
        <v>0</v>
      </c>
      <c r="J293">
        <v>0</v>
      </c>
      <c r="K293" s="40">
        <v>0</v>
      </c>
    </row>
    <row r="294" spans="1:11" x14ac:dyDescent="0.2">
      <c r="A294" t="s">
        <v>138</v>
      </c>
      <c r="B294" t="s">
        <v>1036</v>
      </c>
      <c r="C294">
        <v>204</v>
      </c>
      <c r="D294" s="33">
        <v>699400</v>
      </c>
      <c r="E294">
        <v>9</v>
      </c>
      <c r="F294">
        <v>1</v>
      </c>
      <c r="G294" s="40">
        <v>0.1111111111111111</v>
      </c>
      <c r="I294">
        <v>0</v>
      </c>
      <c r="J294">
        <v>0</v>
      </c>
      <c r="K294" s="40">
        <v>0</v>
      </c>
    </row>
    <row r="295" spans="1:11" x14ac:dyDescent="0.2">
      <c r="A295" t="s">
        <v>42</v>
      </c>
      <c r="B295" t="s">
        <v>536</v>
      </c>
      <c r="C295">
        <v>368</v>
      </c>
      <c r="D295" s="33">
        <v>106000</v>
      </c>
      <c r="E295">
        <v>1</v>
      </c>
      <c r="F295">
        <v>0</v>
      </c>
      <c r="G295" s="40">
        <v>0</v>
      </c>
      <c r="I295">
        <v>0</v>
      </c>
      <c r="J295">
        <v>0</v>
      </c>
      <c r="K295" s="40">
        <v>0</v>
      </c>
    </row>
    <row r="296" spans="1:11" x14ac:dyDescent="0.2">
      <c r="A296" t="s">
        <v>1056</v>
      </c>
      <c r="B296" t="s">
        <v>1100</v>
      </c>
      <c r="C296">
        <v>323</v>
      </c>
      <c r="D296" s="33">
        <v>208000</v>
      </c>
      <c r="E296">
        <v>2</v>
      </c>
      <c r="F296">
        <v>1</v>
      </c>
      <c r="G296" s="40">
        <v>0.5</v>
      </c>
      <c r="I296">
        <v>0</v>
      </c>
      <c r="J296">
        <v>0</v>
      </c>
      <c r="K296" s="40">
        <v>0</v>
      </c>
    </row>
    <row r="297" spans="1:11" x14ac:dyDescent="0.2">
      <c r="A297" t="s">
        <v>633</v>
      </c>
      <c r="B297" t="s">
        <v>1036</v>
      </c>
      <c r="C297">
        <v>152</v>
      </c>
      <c r="D297" s="33">
        <v>1144800</v>
      </c>
      <c r="E297">
        <v>9</v>
      </c>
      <c r="F297">
        <v>1</v>
      </c>
      <c r="G297" s="40">
        <v>0.1111111111111111</v>
      </c>
      <c r="I297">
        <v>0</v>
      </c>
      <c r="J297">
        <v>0</v>
      </c>
      <c r="K297" s="40">
        <v>0</v>
      </c>
    </row>
    <row r="298" spans="1:11" x14ac:dyDescent="0.2">
      <c r="A298" t="s">
        <v>139</v>
      </c>
      <c r="B298" t="s">
        <v>1100</v>
      </c>
      <c r="C298">
        <v>6</v>
      </c>
      <c r="D298" s="33">
        <v>10601975</v>
      </c>
      <c r="E298">
        <v>52</v>
      </c>
      <c r="F298">
        <v>26</v>
      </c>
      <c r="G298" s="40">
        <v>0.5</v>
      </c>
      <c r="I298">
        <v>8</v>
      </c>
      <c r="J298">
        <v>4</v>
      </c>
      <c r="K298" s="40">
        <v>0.5</v>
      </c>
    </row>
    <row r="299" spans="1:11" x14ac:dyDescent="0.2">
      <c r="A299" t="s">
        <v>140</v>
      </c>
      <c r="B299" t="s">
        <v>281</v>
      </c>
      <c r="C299">
        <v>210</v>
      </c>
      <c r="D299" s="33">
        <v>677600</v>
      </c>
      <c r="E299">
        <v>7</v>
      </c>
      <c r="F299">
        <v>1</v>
      </c>
      <c r="G299" s="40">
        <v>0.14285714285714285</v>
      </c>
      <c r="I299">
        <v>3</v>
      </c>
      <c r="J299">
        <v>0</v>
      </c>
      <c r="K299" s="40">
        <v>0</v>
      </c>
    </row>
    <row r="300" spans="1:11" x14ac:dyDescent="0.2">
      <c r="A300" t="s">
        <v>968</v>
      </c>
      <c r="B300" t="s">
        <v>1099</v>
      </c>
      <c r="C300">
        <v>287</v>
      </c>
      <c r="D300" s="33">
        <v>330500</v>
      </c>
      <c r="E300">
        <v>3</v>
      </c>
      <c r="F300">
        <v>1</v>
      </c>
      <c r="G300" s="40">
        <v>0.33333333333333331</v>
      </c>
      <c r="I300">
        <v>0</v>
      </c>
      <c r="J300">
        <v>0</v>
      </c>
      <c r="K300" s="40">
        <v>0</v>
      </c>
    </row>
    <row r="301" spans="1:11" x14ac:dyDescent="0.2">
      <c r="A301" t="s">
        <v>748</v>
      </c>
      <c r="B301" t="s">
        <v>1099</v>
      </c>
      <c r="C301">
        <v>357</v>
      </c>
      <c r="D301" s="33">
        <v>129900</v>
      </c>
      <c r="E301">
        <v>1</v>
      </c>
      <c r="F301">
        <v>0</v>
      </c>
      <c r="G301" s="40">
        <v>0</v>
      </c>
      <c r="I301">
        <v>0</v>
      </c>
      <c r="J301">
        <v>0</v>
      </c>
      <c r="K301" s="40">
        <v>0</v>
      </c>
    </row>
    <row r="302" spans="1:11" x14ac:dyDescent="0.2">
      <c r="A302" t="s">
        <v>1344</v>
      </c>
      <c r="B302" t="s">
        <v>1101</v>
      </c>
      <c r="C302">
        <v>394</v>
      </c>
      <c r="D302" s="33">
        <v>43000</v>
      </c>
      <c r="E302">
        <v>3</v>
      </c>
      <c r="F302">
        <v>0</v>
      </c>
      <c r="G302" s="40">
        <v>0</v>
      </c>
      <c r="I302">
        <v>1</v>
      </c>
      <c r="J302">
        <v>0</v>
      </c>
      <c r="K302" s="40">
        <v>0</v>
      </c>
    </row>
    <row r="303" spans="1:11" x14ac:dyDescent="0.2">
      <c r="A303" t="s">
        <v>1103</v>
      </c>
      <c r="B303" t="s">
        <v>886</v>
      </c>
      <c r="C303">
        <v>41</v>
      </c>
      <c r="D303" s="33">
        <v>3108397</v>
      </c>
      <c r="E303">
        <v>19</v>
      </c>
      <c r="F303">
        <v>0</v>
      </c>
      <c r="G303" s="40">
        <v>0</v>
      </c>
      <c r="I303">
        <v>7</v>
      </c>
      <c r="J303">
        <v>0</v>
      </c>
      <c r="K303" s="40">
        <v>0</v>
      </c>
    </row>
    <row r="304" spans="1:11" x14ac:dyDescent="0.2">
      <c r="A304" t="s">
        <v>1272</v>
      </c>
      <c r="B304" t="s">
        <v>343</v>
      </c>
      <c r="C304">
        <v>264</v>
      </c>
      <c r="D304" s="33">
        <v>441000</v>
      </c>
      <c r="E304">
        <v>6</v>
      </c>
      <c r="F304">
        <v>1</v>
      </c>
      <c r="G304" s="40">
        <v>0.16666666666666666</v>
      </c>
      <c r="I304">
        <v>1</v>
      </c>
      <c r="J304">
        <v>0</v>
      </c>
      <c r="K304" s="40">
        <v>0</v>
      </c>
    </row>
    <row r="305" spans="1:11" x14ac:dyDescent="0.2">
      <c r="A305" t="s">
        <v>655</v>
      </c>
      <c r="B305" t="s">
        <v>1096</v>
      </c>
      <c r="C305">
        <v>255</v>
      </c>
      <c r="D305" s="33">
        <v>470500</v>
      </c>
      <c r="E305">
        <v>4</v>
      </c>
      <c r="F305">
        <v>2</v>
      </c>
      <c r="G305" s="40">
        <v>0.5</v>
      </c>
      <c r="I305">
        <v>0</v>
      </c>
      <c r="J305">
        <v>0</v>
      </c>
      <c r="K305" s="40">
        <v>0</v>
      </c>
    </row>
    <row r="306" spans="1:11" x14ac:dyDescent="0.2">
      <c r="A306" t="s">
        <v>1111</v>
      </c>
      <c r="B306" t="s">
        <v>1100</v>
      </c>
      <c r="C306">
        <v>138</v>
      </c>
      <c r="D306" s="33">
        <v>1248602</v>
      </c>
      <c r="E306">
        <v>8</v>
      </c>
      <c r="F306">
        <v>7</v>
      </c>
      <c r="G306" s="40">
        <v>0.875</v>
      </c>
      <c r="I306">
        <v>1</v>
      </c>
      <c r="J306">
        <v>1</v>
      </c>
      <c r="K306" s="40">
        <v>1</v>
      </c>
    </row>
    <row r="307" spans="1:11" x14ac:dyDescent="0.2">
      <c r="A307" t="s">
        <v>656</v>
      </c>
      <c r="B307" t="s">
        <v>127</v>
      </c>
      <c r="C307">
        <v>373</v>
      </c>
      <c r="D307" s="33">
        <v>96000</v>
      </c>
      <c r="E307">
        <v>2</v>
      </c>
      <c r="F307">
        <v>2</v>
      </c>
      <c r="G307" s="40">
        <v>1</v>
      </c>
      <c r="I307">
        <v>0</v>
      </c>
      <c r="J307">
        <v>0</v>
      </c>
      <c r="K307" s="40">
        <v>0</v>
      </c>
    </row>
    <row r="308" spans="1:11" x14ac:dyDescent="0.2">
      <c r="A308" t="s">
        <v>681</v>
      </c>
      <c r="B308" t="s">
        <v>1268</v>
      </c>
      <c r="C308">
        <v>243</v>
      </c>
      <c r="D308" s="33">
        <v>516900</v>
      </c>
      <c r="E308">
        <v>7</v>
      </c>
      <c r="F308">
        <v>1</v>
      </c>
      <c r="G308" s="40">
        <v>0.14285714285714285</v>
      </c>
      <c r="I308">
        <v>5</v>
      </c>
      <c r="J308">
        <v>1</v>
      </c>
      <c r="K308" s="40">
        <v>0.2</v>
      </c>
    </row>
    <row r="309" spans="1:11" x14ac:dyDescent="0.2">
      <c r="A309" t="s">
        <v>1104</v>
      </c>
      <c r="B309" t="s">
        <v>1100</v>
      </c>
      <c r="C309">
        <v>10</v>
      </c>
      <c r="D309" s="33">
        <v>7828405</v>
      </c>
      <c r="E309">
        <v>29</v>
      </c>
      <c r="F309">
        <v>12</v>
      </c>
      <c r="G309" s="40">
        <v>0.41379310344827586</v>
      </c>
      <c r="I309">
        <v>1</v>
      </c>
      <c r="J309">
        <v>1</v>
      </c>
      <c r="K309" s="40">
        <v>1</v>
      </c>
    </row>
    <row r="310" spans="1:11" x14ac:dyDescent="0.2">
      <c r="A310" t="s">
        <v>657</v>
      </c>
      <c r="B310" t="s">
        <v>299</v>
      </c>
      <c r="C310">
        <v>363</v>
      </c>
      <c r="D310" s="33">
        <v>112500</v>
      </c>
      <c r="E310">
        <v>1</v>
      </c>
      <c r="F310">
        <v>0</v>
      </c>
      <c r="G310" s="40">
        <v>0</v>
      </c>
      <c r="I310">
        <v>0</v>
      </c>
      <c r="J310">
        <v>0</v>
      </c>
      <c r="K310" s="40">
        <v>0</v>
      </c>
    </row>
    <row r="311" spans="1:11" x14ac:dyDescent="0.2">
      <c r="A311" t="s">
        <v>699</v>
      </c>
      <c r="B311" t="s">
        <v>540</v>
      </c>
      <c r="C311">
        <v>387</v>
      </c>
      <c r="D311" s="33">
        <v>60000</v>
      </c>
      <c r="E311">
        <v>1</v>
      </c>
      <c r="F311">
        <v>1</v>
      </c>
      <c r="G311" s="40">
        <v>1</v>
      </c>
      <c r="I311">
        <v>0</v>
      </c>
      <c r="J311">
        <v>0</v>
      </c>
      <c r="K311" s="40">
        <v>0</v>
      </c>
    </row>
    <row r="312" spans="1:11" x14ac:dyDescent="0.2">
      <c r="A312" t="s">
        <v>458</v>
      </c>
      <c r="B312" t="s">
        <v>912</v>
      </c>
      <c r="C312">
        <v>388</v>
      </c>
      <c r="D312" s="33">
        <v>59500</v>
      </c>
      <c r="E312">
        <v>1</v>
      </c>
      <c r="F312">
        <v>0</v>
      </c>
      <c r="G312" s="40">
        <v>0</v>
      </c>
      <c r="I312">
        <v>1</v>
      </c>
      <c r="J312">
        <v>0</v>
      </c>
      <c r="K312" s="40">
        <v>0</v>
      </c>
    </row>
    <row r="313" spans="1:11" x14ac:dyDescent="0.2">
      <c r="A313" t="s">
        <v>159</v>
      </c>
      <c r="B313" t="s">
        <v>194</v>
      </c>
      <c r="C313">
        <v>374</v>
      </c>
      <c r="D313" s="33">
        <v>94000</v>
      </c>
      <c r="E313">
        <v>1</v>
      </c>
      <c r="F313">
        <v>0</v>
      </c>
      <c r="G313" s="40">
        <v>0</v>
      </c>
      <c r="I313">
        <v>1</v>
      </c>
      <c r="J313">
        <v>0</v>
      </c>
      <c r="K313" s="40">
        <v>0</v>
      </c>
    </row>
    <row r="314" spans="1:11" x14ac:dyDescent="0.2">
      <c r="A314" t="s">
        <v>683</v>
      </c>
      <c r="B314" t="s">
        <v>1097</v>
      </c>
      <c r="C314">
        <v>60</v>
      </c>
      <c r="D314" s="33">
        <v>2575100</v>
      </c>
      <c r="E314">
        <v>18</v>
      </c>
      <c r="F314">
        <v>3</v>
      </c>
      <c r="G314" s="40">
        <v>0.16666666666666666</v>
      </c>
      <c r="I314">
        <v>0</v>
      </c>
      <c r="J314">
        <v>0</v>
      </c>
      <c r="K314" s="40">
        <v>0</v>
      </c>
    </row>
    <row r="315" spans="1:11" x14ac:dyDescent="0.2">
      <c r="A315" t="s">
        <v>1345</v>
      </c>
      <c r="B315" t="s">
        <v>1036</v>
      </c>
      <c r="C315">
        <v>182</v>
      </c>
      <c r="D315" s="33">
        <v>875500</v>
      </c>
      <c r="E315">
        <v>5</v>
      </c>
      <c r="F315">
        <v>1</v>
      </c>
      <c r="G315" s="40">
        <v>0.2</v>
      </c>
      <c r="I315">
        <v>0</v>
      </c>
      <c r="J315">
        <v>0</v>
      </c>
      <c r="K315" s="40">
        <v>0</v>
      </c>
    </row>
    <row r="316" spans="1:11" x14ac:dyDescent="0.2">
      <c r="A316" t="s">
        <v>1105</v>
      </c>
      <c r="B316" t="s">
        <v>300</v>
      </c>
      <c r="C316">
        <v>38</v>
      </c>
      <c r="D316" s="33">
        <v>3386800</v>
      </c>
      <c r="E316">
        <v>18</v>
      </c>
      <c r="F316">
        <v>6</v>
      </c>
      <c r="G316" s="40">
        <v>0.33333333333333331</v>
      </c>
      <c r="I316">
        <v>0</v>
      </c>
      <c r="J316">
        <v>0</v>
      </c>
      <c r="K316" s="40">
        <v>0</v>
      </c>
    </row>
    <row r="317" spans="1:11" x14ac:dyDescent="0.2">
      <c r="A317" t="s">
        <v>635</v>
      </c>
      <c r="B317" t="s">
        <v>5</v>
      </c>
      <c r="C317">
        <v>97</v>
      </c>
      <c r="D317" s="33">
        <v>1757127</v>
      </c>
      <c r="E317">
        <v>12</v>
      </c>
      <c r="F317">
        <v>2</v>
      </c>
      <c r="G317" s="40">
        <v>0.16666666666666666</v>
      </c>
      <c r="I317">
        <v>2</v>
      </c>
      <c r="J317">
        <v>0</v>
      </c>
      <c r="K317" s="40">
        <v>0</v>
      </c>
    </row>
    <row r="318" spans="1:11" x14ac:dyDescent="0.2">
      <c r="A318" t="s">
        <v>684</v>
      </c>
      <c r="B318" t="s">
        <v>1258</v>
      </c>
      <c r="C318">
        <v>270</v>
      </c>
      <c r="D318" s="33">
        <v>415400</v>
      </c>
      <c r="E318">
        <v>4</v>
      </c>
      <c r="F318">
        <v>0</v>
      </c>
      <c r="G318" s="40">
        <v>0</v>
      </c>
      <c r="I318">
        <v>0</v>
      </c>
      <c r="J318">
        <v>0</v>
      </c>
      <c r="K318" s="40">
        <v>0</v>
      </c>
    </row>
    <row r="319" spans="1:11" x14ac:dyDescent="0.2">
      <c r="A319" t="s">
        <v>782</v>
      </c>
      <c r="B319" t="s">
        <v>1036</v>
      </c>
      <c r="C319">
        <v>227</v>
      </c>
      <c r="D319" s="33">
        <v>600484</v>
      </c>
      <c r="E319">
        <v>3</v>
      </c>
      <c r="F319">
        <v>1</v>
      </c>
      <c r="G319" s="40">
        <v>0.33333333333333331</v>
      </c>
      <c r="I319">
        <v>0</v>
      </c>
      <c r="J319">
        <v>0</v>
      </c>
      <c r="K319" s="40">
        <v>0</v>
      </c>
    </row>
    <row r="320" spans="1:11" x14ac:dyDescent="0.2">
      <c r="A320" t="s">
        <v>1106</v>
      </c>
      <c r="B320" t="s">
        <v>118</v>
      </c>
      <c r="C320">
        <v>103</v>
      </c>
      <c r="D320" s="33">
        <v>1710245</v>
      </c>
      <c r="E320">
        <v>20</v>
      </c>
      <c r="F320">
        <v>5</v>
      </c>
      <c r="G320" s="40">
        <v>0.25</v>
      </c>
      <c r="I320">
        <v>1</v>
      </c>
      <c r="J320">
        <v>0</v>
      </c>
      <c r="K320" s="40">
        <v>0</v>
      </c>
    </row>
    <row r="321" spans="1:11" x14ac:dyDescent="0.2">
      <c r="A321" t="s">
        <v>1050</v>
      </c>
      <c r="B321" t="s">
        <v>1148</v>
      </c>
      <c r="C321">
        <v>402</v>
      </c>
      <c r="D321" s="33">
        <v>15000</v>
      </c>
      <c r="E321">
        <v>1</v>
      </c>
      <c r="F321">
        <v>0</v>
      </c>
      <c r="G321" s="40">
        <v>0</v>
      </c>
      <c r="I321">
        <v>0</v>
      </c>
      <c r="J321">
        <v>0</v>
      </c>
      <c r="K321" s="40">
        <v>0</v>
      </c>
    </row>
    <row r="322" spans="1:11" x14ac:dyDescent="0.2">
      <c r="A322" t="s">
        <v>392</v>
      </c>
      <c r="B322" t="s">
        <v>1100</v>
      </c>
      <c r="C322">
        <v>28</v>
      </c>
      <c r="D322" s="33">
        <v>3931895</v>
      </c>
      <c r="E322">
        <v>35</v>
      </c>
      <c r="F322">
        <v>23</v>
      </c>
      <c r="G322" s="40">
        <v>0.65714285714285714</v>
      </c>
      <c r="I322">
        <v>3</v>
      </c>
      <c r="J322">
        <v>2</v>
      </c>
      <c r="K322" s="40">
        <v>0.66666666666666663</v>
      </c>
    </row>
    <row r="323" spans="1:11" x14ac:dyDescent="0.2">
      <c r="A323" t="s">
        <v>461</v>
      </c>
      <c r="B323" t="s">
        <v>347</v>
      </c>
      <c r="C323">
        <v>225</v>
      </c>
      <c r="D323" s="33">
        <v>610000</v>
      </c>
      <c r="E323">
        <v>1</v>
      </c>
      <c r="F323">
        <v>1</v>
      </c>
      <c r="G323" s="40">
        <v>1</v>
      </c>
      <c r="I323">
        <v>0</v>
      </c>
      <c r="J323">
        <v>0</v>
      </c>
      <c r="K323" s="40">
        <v>0</v>
      </c>
    </row>
    <row r="324" spans="1:11" x14ac:dyDescent="0.2">
      <c r="A324" t="s">
        <v>1107</v>
      </c>
      <c r="B324" t="s">
        <v>300</v>
      </c>
      <c r="C324">
        <v>77</v>
      </c>
      <c r="D324" s="33">
        <v>2169750</v>
      </c>
      <c r="E324">
        <v>13</v>
      </c>
      <c r="F324">
        <v>4</v>
      </c>
      <c r="G324" s="40">
        <v>0.30769230769230771</v>
      </c>
      <c r="I324">
        <v>1</v>
      </c>
      <c r="J324">
        <v>0</v>
      </c>
      <c r="K324" s="40">
        <v>0</v>
      </c>
    </row>
    <row r="325" spans="1:11" x14ac:dyDescent="0.2">
      <c r="A325" t="s">
        <v>1273</v>
      </c>
      <c r="B325" t="s">
        <v>63</v>
      </c>
      <c r="C325">
        <v>71</v>
      </c>
      <c r="D325" s="33">
        <v>2301900</v>
      </c>
      <c r="E325">
        <v>11</v>
      </c>
      <c r="F325">
        <v>4</v>
      </c>
      <c r="G325" s="40">
        <v>0.36363636363636365</v>
      </c>
      <c r="I325">
        <v>0</v>
      </c>
      <c r="J325">
        <v>0</v>
      </c>
      <c r="K325" s="40">
        <v>0</v>
      </c>
    </row>
    <row r="326" spans="1:11" x14ac:dyDescent="0.2">
      <c r="A326" t="s">
        <v>1108</v>
      </c>
      <c r="B326" t="s">
        <v>126</v>
      </c>
      <c r="C326">
        <v>44</v>
      </c>
      <c r="D326" s="33">
        <v>2977100</v>
      </c>
      <c r="E326">
        <v>21</v>
      </c>
      <c r="F326">
        <v>16</v>
      </c>
      <c r="G326" s="40">
        <v>0.76190476190476186</v>
      </c>
      <c r="I326">
        <v>2</v>
      </c>
      <c r="J326">
        <v>2</v>
      </c>
      <c r="K326" s="40">
        <v>1</v>
      </c>
    </row>
    <row r="327" spans="1:11" x14ac:dyDescent="0.2">
      <c r="A327" t="s">
        <v>658</v>
      </c>
      <c r="B327" t="s">
        <v>1099</v>
      </c>
      <c r="C327">
        <v>252</v>
      </c>
      <c r="D327" s="33">
        <v>490250</v>
      </c>
      <c r="E327">
        <v>7</v>
      </c>
      <c r="F327">
        <v>2</v>
      </c>
      <c r="G327" s="40">
        <v>0.2857142857142857</v>
      </c>
      <c r="I327">
        <v>0</v>
      </c>
      <c r="J327">
        <v>0</v>
      </c>
      <c r="K327" s="40">
        <v>0</v>
      </c>
    </row>
    <row r="328" spans="1:11" x14ac:dyDescent="0.2">
      <c r="A328" t="s">
        <v>636</v>
      </c>
      <c r="B328" t="s">
        <v>1036</v>
      </c>
      <c r="C328">
        <v>321</v>
      </c>
      <c r="D328" s="33">
        <v>220000</v>
      </c>
      <c r="E328">
        <v>2</v>
      </c>
      <c r="F328">
        <v>0</v>
      </c>
      <c r="G328" s="40">
        <v>0</v>
      </c>
      <c r="I328">
        <v>0</v>
      </c>
      <c r="J328">
        <v>0</v>
      </c>
      <c r="K328" s="40">
        <v>0</v>
      </c>
    </row>
    <row r="329" spans="1:11" x14ac:dyDescent="0.2">
      <c r="A329" t="s">
        <v>84</v>
      </c>
      <c r="B329" t="s">
        <v>1030</v>
      </c>
      <c r="C329">
        <v>382</v>
      </c>
      <c r="D329" s="33">
        <v>71000</v>
      </c>
      <c r="E329">
        <v>1</v>
      </c>
      <c r="F329">
        <v>0</v>
      </c>
      <c r="G329" s="40">
        <v>0</v>
      </c>
      <c r="I329">
        <v>0</v>
      </c>
      <c r="J329">
        <v>0</v>
      </c>
      <c r="K329" s="40">
        <v>0</v>
      </c>
    </row>
    <row r="330" spans="1:11" x14ac:dyDescent="0.2">
      <c r="A330" t="s">
        <v>43</v>
      </c>
      <c r="B330" t="s">
        <v>1258</v>
      </c>
      <c r="C330">
        <v>359</v>
      </c>
      <c r="D330" s="33">
        <v>126439</v>
      </c>
      <c r="E330">
        <v>2</v>
      </c>
      <c r="F330">
        <v>0</v>
      </c>
      <c r="G330" s="40">
        <v>0</v>
      </c>
      <c r="I330">
        <v>1</v>
      </c>
      <c r="J330">
        <v>0</v>
      </c>
      <c r="K330" s="40">
        <v>0</v>
      </c>
    </row>
    <row r="331" spans="1:11" x14ac:dyDescent="0.2">
      <c r="A331" t="s">
        <v>925</v>
      </c>
      <c r="B331" t="s">
        <v>196</v>
      </c>
      <c r="C331">
        <v>259</v>
      </c>
      <c r="D331" s="33">
        <v>463900</v>
      </c>
      <c r="E331">
        <v>4</v>
      </c>
      <c r="F331">
        <v>0</v>
      </c>
      <c r="G331" s="40">
        <v>0</v>
      </c>
      <c r="I331">
        <v>1</v>
      </c>
      <c r="J331">
        <v>0</v>
      </c>
      <c r="K331" s="40">
        <v>0</v>
      </c>
    </row>
    <row r="332" spans="1:11" x14ac:dyDescent="0.2">
      <c r="A332" t="s">
        <v>927</v>
      </c>
      <c r="B332" t="s">
        <v>1258</v>
      </c>
      <c r="C332">
        <v>164</v>
      </c>
      <c r="D332" s="33">
        <v>1064225</v>
      </c>
      <c r="E332">
        <v>10</v>
      </c>
      <c r="F332">
        <v>2</v>
      </c>
      <c r="G332" s="40">
        <v>0.2</v>
      </c>
      <c r="I332">
        <v>3</v>
      </c>
      <c r="J332">
        <v>1</v>
      </c>
      <c r="K332" s="40">
        <v>0.33333333333333331</v>
      </c>
    </row>
    <row r="333" spans="1:11" x14ac:dyDescent="0.2">
      <c r="A333" t="s">
        <v>160</v>
      </c>
      <c r="B333" t="s">
        <v>1036</v>
      </c>
      <c r="C333">
        <v>163</v>
      </c>
      <c r="D333" s="33">
        <v>1088850</v>
      </c>
      <c r="E333">
        <v>12</v>
      </c>
      <c r="F333">
        <v>1</v>
      </c>
      <c r="G333" s="40">
        <v>8.3333333333333329E-2</v>
      </c>
      <c r="I333">
        <v>0</v>
      </c>
      <c r="J333">
        <v>0</v>
      </c>
      <c r="K333" s="40">
        <v>0</v>
      </c>
    </row>
    <row r="334" spans="1:11" x14ac:dyDescent="0.2">
      <c r="A334" t="s">
        <v>928</v>
      </c>
      <c r="B334" t="s">
        <v>289</v>
      </c>
      <c r="C334">
        <v>336</v>
      </c>
      <c r="D334" s="33">
        <v>176000</v>
      </c>
      <c r="E334">
        <v>1</v>
      </c>
      <c r="F334">
        <v>0</v>
      </c>
      <c r="G334" s="40">
        <v>0</v>
      </c>
      <c r="I334">
        <v>0</v>
      </c>
      <c r="J334">
        <v>0</v>
      </c>
      <c r="K334" s="40">
        <v>0</v>
      </c>
    </row>
    <row r="335" spans="1:11" x14ac:dyDescent="0.2">
      <c r="A335" t="s">
        <v>1328</v>
      </c>
      <c r="B335" t="s">
        <v>1102</v>
      </c>
      <c r="C335">
        <v>213</v>
      </c>
      <c r="D335" s="33">
        <v>674870</v>
      </c>
      <c r="E335">
        <v>11</v>
      </c>
      <c r="F335">
        <v>0</v>
      </c>
      <c r="G335" s="40">
        <v>0</v>
      </c>
      <c r="I335">
        <v>1</v>
      </c>
      <c r="J335">
        <v>0</v>
      </c>
      <c r="K335" s="40">
        <v>0</v>
      </c>
    </row>
    <row r="336" spans="1:11" x14ac:dyDescent="0.2">
      <c r="A336" t="s">
        <v>637</v>
      </c>
      <c r="B336" t="s">
        <v>542</v>
      </c>
      <c r="C336">
        <v>212</v>
      </c>
      <c r="D336" s="33">
        <v>674900</v>
      </c>
      <c r="E336">
        <v>6</v>
      </c>
      <c r="F336">
        <v>3</v>
      </c>
      <c r="G336" s="40">
        <v>0.5</v>
      </c>
      <c r="I336">
        <v>0</v>
      </c>
      <c r="J336">
        <v>0</v>
      </c>
      <c r="K336" s="40">
        <v>0</v>
      </c>
    </row>
    <row r="337" spans="1:11" x14ac:dyDescent="0.2">
      <c r="A337" t="s">
        <v>219</v>
      </c>
      <c r="B337" t="s">
        <v>300</v>
      </c>
      <c r="C337">
        <v>76</v>
      </c>
      <c r="D337" s="33">
        <v>2186775</v>
      </c>
      <c r="E337">
        <v>13</v>
      </c>
      <c r="F337">
        <v>4</v>
      </c>
      <c r="G337" s="40">
        <v>0.30769230769230771</v>
      </c>
      <c r="I337">
        <v>1</v>
      </c>
      <c r="J337">
        <v>0</v>
      </c>
      <c r="K337" s="40">
        <v>0</v>
      </c>
    </row>
    <row r="338" spans="1:11" x14ac:dyDescent="0.2">
      <c r="A338" t="s">
        <v>783</v>
      </c>
      <c r="B338" t="s">
        <v>1036</v>
      </c>
      <c r="C338">
        <v>150</v>
      </c>
      <c r="D338" s="33">
        <v>1152400</v>
      </c>
      <c r="E338">
        <v>7</v>
      </c>
      <c r="F338">
        <v>2</v>
      </c>
      <c r="G338" s="40">
        <v>0.2857142857142857</v>
      </c>
      <c r="I338">
        <v>0</v>
      </c>
      <c r="J338">
        <v>0</v>
      </c>
      <c r="K338" s="40">
        <v>0</v>
      </c>
    </row>
    <row r="339" spans="1:11" x14ac:dyDescent="0.2">
      <c r="A339" t="s">
        <v>161</v>
      </c>
      <c r="B339" t="s">
        <v>299</v>
      </c>
      <c r="C339">
        <v>145</v>
      </c>
      <c r="D339" s="33">
        <v>1171500</v>
      </c>
      <c r="E339">
        <v>5</v>
      </c>
      <c r="F339">
        <v>0</v>
      </c>
      <c r="G339" s="40">
        <v>0</v>
      </c>
      <c r="I339">
        <v>0</v>
      </c>
      <c r="J339">
        <v>0</v>
      </c>
      <c r="K339" s="40">
        <v>0</v>
      </c>
    </row>
    <row r="340" spans="1:11" x14ac:dyDescent="0.2">
      <c r="A340" t="s">
        <v>1135</v>
      </c>
      <c r="B340" t="s">
        <v>1258</v>
      </c>
      <c r="C340">
        <v>175</v>
      </c>
      <c r="D340" s="33">
        <v>917943</v>
      </c>
      <c r="E340">
        <v>6</v>
      </c>
      <c r="F340">
        <v>0</v>
      </c>
      <c r="G340" s="40">
        <v>0</v>
      </c>
      <c r="I340">
        <v>1</v>
      </c>
      <c r="J340">
        <v>0</v>
      </c>
      <c r="K340" s="40">
        <v>0</v>
      </c>
    </row>
    <row r="341" spans="1:11" x14ac:dyDescent="0.2">
      <c r="A341" t="s">
        <v>220</v>
      </c>
      <c r="B341" t="s">
        <v>991</v>
      </c>
      <c r="C341">
        <v>389</v>
      </c>
      <c r="D341" s="33">
        <v>59200</v>
      </c>
      <c r="E341">
        <v>1</v>
      </c>
      <c r="F341">
        <v>0</v>
      </c>
      <c r="G341" s="40">
        <v>0</v>
      </c>
      <c r="I341">
        <v>0</v>
      </c>
      <c r="J341">
        <v>0</v>
      </c>
      <c r="K341" s="40">
        <v>0</v>
      </c>
    </row>
    <row r="342" spans="1:11" x14ac:dyDescent="0.2">
      <c r="A342" t="s">
        <v>1112</v>
      </c>
      <c r="B342" t="s">
        <v>1102</v>
      </c>
      <c r="C342">
        <v>66</v>
      </c>
      <c r="D342" s="33">
        <v>2433309</v>
      </c>
      <c r="E342">
        <v>38</v>
      </c>
      <c r="F342">
        <v>5</v>
      </c>
      <c r="G342" s="40">
        <v>0.13157894736842105</v>
      </c>
      <c r="I342">
        <v>11</v>
      </c>
      <c r="J342">
        <v>1</v>
      </c>
      <c r="K342" s="40">
        <v>9.0909090909090912E-2</v>
      </c>
    </row>
    <row r="343" spans="1:11" x14ac:dyDescent="0.2">
      <c r="A343" t="s">
        <v>1013</v>
      </c>
      <c r="B343" t="s">
        <v>1099</v>
      </c>
      <c r="C343">
        <v>192</v>
      </c>
      <c r="D343" s="33">
        <v>796000</v>
      </c>
      <c r="E343">
        <v>5</v>
      </c>
      <c r="F343">
        <v>2</v>
      </c>
      <c r="G343" s="40">
        <v>0.4</v>
      </c>
      <c r="I343">
        <v>0</v>
      </c>
      <c r="J343">
        <v>0</v>
      </c>
      <c r="K343" s="40">
        <v>0</v>
      </c>
    </row>
    <row r="344" spans="1:11" x14ac:dyDescent="0.2">
      <c r="A344" t="s">
        <v>221</v>
      </c>
      <c r="B344" t="s">
        <v>1100</v>
      </c>
      <c r="C344">
        <v>260</v>
      </c>
      <c r="D344" s="33">
        <v>463700</v>
      </c>
      <c r="E344">
        <v>3</v>
      </c>
      <c r="F344">
        <v>3</v>
      </c>
      <c r="G344" s="40">
        <v>1</v>
      </c>
      <c r="I344">
        <v>0</v>
      </c>
      <c r="J344">
        <v>0</v>
      </c>
      <c r="K344" s="40">
        <v>0</v>
      </c>
    </row>
    <row r="345" spans="1:11" x14ac:dyDescent="0.2">
      <c r="A345" t="s">
        <v>191</v>
      </c>
      <c r="B345" t="s">
        <v>1099</v>
      </c>
      <c r="C345">
        <v>116</v>
      </c>
      <c r="D345" s="33">
        <v>1526500</v>
      </c>
      <c r="E345">
        <v>10</v>
      </c>
      <c r="F345">
        <v>2</v>
      </c>
      <c r="G345" s="40">
        <v>0.2</v>
      </c>
      <c r="I345">
        <v>2</v>
      </c>
      <c r="J345">
        <v>1</v>
      </c>
      <c r="K345" s="40">
        <v>0.5</v>
      </c>
    </row>
    <row r="346" spans="1:11" x14ac:dyDescent="0.2">
      <c r="A346" t="s">
        <v>56</v>
      </c>
      <c r="B346" t="s">
        <v>1100</v>
      </c>
      <c r="C346">
        <v>87</v>
      </c>
      <c r="D346" s="33">
        <v>1987400</v>
      </c>
      <c r="E346">
        <v>10</v>
      </c>
      <c r="F346">
        <v>7</v>
      </c>
      <c r="G346" s="40">
        <v>0.7</v>
      </c>
      <c r="I346">
        <v>0</v>
      </c>
      <c r="J346">
        <v>0</v>
      </c>
      <c r="K346" s="40">
        <v>0</v>
      </c>
    </row>
    <row r="347" spans="1:11" x14ac:dyDescent="0.2">
      <c r="A347" t="s">
        <v>192</v>
      </c>
      <c r="B347" t="s">
        <v>1100</v>
      </c>
      <c r="C347">
        <v>306</v>
      </c>
      <c r="D347" s="33">
        <v>262399</v>
      </c>
      <c r="E347">
        <v>1</v>
      </c>
      <c r="F347">
        <v>1</v>
      </c>
      <c r="G347" s="40">
        <v>1</v>
      </c>
      <c r="I347">
        <v>0</v>
      </c>
      <c r="J347">
        <v>0</v>
      </c>
      <c r="K347" s="40">
        <v>0</v>
      </c>
    </row>
    <row r="348" spans="1:11" x14ac:dyDescent="0.2">
      <c r="A348" t="s">
        <v>638</v>
      </c>
      <c r="B348" t="s">
        <v>1148</v>
      </c>
      <c r="C348">
        <v>236</v>
      </c>
      <c r="D348" s="33">
        <v>549860</v>
      </c>
      <c r="E348">
        <v>3</v>
      </c>
      <c r="F348">
        <v>1</v>
      </c>
      <c r="G348" s="40">
        <v>0.33333333333333331</v>
      </c>
      <c r="I348">
        <v>1</v>
      </c>
      <c r="J348">
        <v>0</v>
      </c>
      <c r="K348" s="40">
        <v>0</v>
      </c>
    </row>
    <row r="349" spans="1:11" x14ac:dyDescent="0.2">
      <c r="A349" t="s">
        <v>57</v>
      </c>
      <c r="B349" t="s">
        <v>431</v>
      </c>
      <c r="C349">
        <v>353</v>
      </c>
      <c r="D349" s="33">
        <v>145000</v>
      </c>
      <c r="E349">
        <v>1</v>
      </c>
      <c r="F349">
        <v>0</v>
      </c>
      <c r="G349" s="40">
        <v>0</v>
      </c>
      <c r="I349">
        <v>0</v>
      </c>
      <c r="J349">
        <v>0</v>
      </c>
      <c r="K349" s="40">
        <v>0</v>
      </c>
    </row>
    <row r="350" spans="1:11" x14ac:dyDescent="0.2">
      <c r="A350" t="s">
        <v>393</v>
      </c>
      <c r="B350" t="s">
        <v>882</v>
      </c>
      <c r="C350">
        <v>330</v>
      </c>
      <c r="D350" s="33">
        <v>190000</v>
      </c>
      <c r="E350">
        <v>1</v>
      </c>
      <c r="F350">
        <v>0</v>
      </c>
      <c r="G350" s="40">
        <v>0</v>
      </c>
      <c r="I350">
        <v>0</v>
      </c>
      <c r="J350">
        <v>0</v>
      </c>
      <c r="K350" s="40">
        <v>0</v>
      </c>
    </row>
    <row r="351" spans="1:11" x14ac:dyDescent="0.2">
      <c r="A351" t="s">
        <v>58</v>
      </c>
      <c r="B351" t="s">
        <v>1100</v>
      </c>
      <c r="C351">
        <v>328</v>
      </c>
      <c r="D351" s="33">
        <v>193000</v>
      </c>
      <c r="E351">
        <v>1</v>
      </c>
      <c r="F351">
        <v>0</v>
      </c>
      <c r="G351" s="40">
        <v>0</v>
      </c>
      <c r="I351">
        <v>0</v>
      </c>
      <c r="J351">
        <v>0</v>
      </c>
      <c r="K351" s="40">
        <v>0</v>
      </c>
    </row>
    <row r="352" spans="1:11" x14ac:dyDescent="0.2">
      <c r="A352" t="s">
        <v>1113</v>
      </c>
      <c r="B352" t="s">
        <v>1036</v>
      </c>
      <c r="C352">
        <v>317</v>
      </c>
      <c r="D352" s="33">
        <v>226250</v>
      </c>
      <c r="E352">
        <v>2</v>
      </c>
      <c r="F352">
        <v>0</v>
      </c>
      <c r="G352" s="40">
        <v>0</v>
      </c>
      <c r="I352">
        <v>1</v>
      </c>
      <c r="J352">
        <v>0</v>
      </c>
      <c r="K352" s="40">
        <v>0</v>
      </c>
    </row>
    <row r="353" spans="1:11" x14ac:dyDescent="0.2">
      <c r="A353" t="s">
        <v>1051</v>
      </c>
      <c r="B353" t="s">
        <v>1036</v>
      </c>
      <c r="C353">
        <v>316</v>
      </c>
      <c r="D353" s="33">
        <v>237900</v>
      </c>
      <c r="E353">
        <v>2</v>
      </c>
      <c r="F353">
        <v>0</v>
      </c>
      <c r="G353" s="40">
        <v>0</v>
      </c>
      <c r="I353">
        <v>0</v>
      </c>
      <c r="J353">
        <v>0</v>
      </c>
      <c r="K353" s="40">
        <v>0</v>
      </c>
    </row>
    <row r="354" spans="1:11" x14ac:dyDescent="0.2">
      <c r="A354" t="s">
        <v>659</v>
      </c>
      <c r="B354" t="s">
        <v>299</v>
      </c>
      <c r="C354">
        <v>245</v>
      </c>
      <c r="D354" s="33">
        <v>512900</v>
      </c>
      <c r="E354">
        <v>7</v>
      </c>
      <c r="F354">
        <v>0</v>
      </c>
      <c r="G354" s="40">
        <v>0</v>
      </c>
      <c r="I354">
        <v>0</v>
      </c>
      <c r="J354">
        <v>0</v>
      </c>
      <c r="K354" s="40">
        <v>0</v>
      </c>
    </row>
    <row r="355" spans="1:11" x14ac:dyDescent="0.2">
      <c r="A355" t="s">
        <v>59</v>
      </c>
      <c r="B355" t="s">
        <v>1100</v>
      </c>
      <c r="C355">
        <v>100</v>
      </c>
      <c r="D355" s="33">
        <v>1732150</v>
      </c>
      <c r="E355">
        <v>9</v>
      </c>
      <c r="F355">
        <v>3</v>
      </c>
      <c r="G355" s="40">
        <v>0.33333333333333331</v>
      </c>
      <c r="I355">
        <v>0</v>
      </c>
      <c r="J355">
        <v>0</v>
      </c>
      <c r="K355" s="40">
        <v>0</v>
      </c>
    </row>
    <row r="356" spans="1:11" x14ac:dyDescent="0.2">
      <c r="A356" t="s">
        <v>394</v>
      </c>
      <c r="B356" t="s">
        <v>572</v>
      </c>
      <c r="C356">
        <v>127</v>
      </c>
      <c r="D356" s="33">
        <v>1339250</v>
      </c>
      <c r="E356">
        <v>8</v>
      </c>
      <c r="F356">
        <v>5</v>
      </c>
      <c r="G356" s="40">
        <v>0.625</v>
      </c>
      <c r="I356">
        <v>0</v>
      </c>
      <c r="J356">
        <v>0</v>
      </c>
      <c r="K356" s="40">
        <v>0</v>
      </c>
    </row>
    <row r="357" spans="1:11" x14ac:dyDescent="0.2">
      <c r="A357" t="s">
        <v>1136</v>
      </c>
      <c r="B357" t="s">
        <v>1036</v>
      </c>
      <c r="C357">
        <v>79</v>
      </c>
      <c r="D357" s="33">
        <v>2117950</v>
      </c>
      <c r="E357">
        <v>11</v>
      </c>
      <c r="F357">
        <v>1</v>
      </c>
      <c r="G357" s="40">
        <v>9.0909090909090912E-2</v>
      </c>
      <c r="I357">
        <v>0</v>
      </c>
      <c r="J357">
        <v>0</v>
      </c>
      <c r="K357" s="40">
        <v>0</v>
      </c>
    </row>
    <row r="358" spans="1:11" x14ac:dyDescent="0.2">
      <c r="A358" t="s">
        <v>60</v>
      </c>
      <c r="B358" t="s">
        <v>300</v>
      </c>
      <c r="C358">
        <v>16</v>
      </c>
      <c r="D358" s="33">
        <v>6486150</v>
      </c>
      <c r="E358">
        <v>32</v>
      </c>
      <c r="F358">
        <v>12</v>
      </c>
      <c r="G358" s="40">
        <v>0.375</v>
      </c>
      <c r="I358">
        <v>2</v>
      </c>
      <c r="J358">
        <v>0</v>
      </c>
      <c r="K358" s="40">
        <v>0</v>
      </c>
    </row>
    <row r="359" spans="1:11" x14ac:dyDescent="0.2">
      <c r="A359" t="s">
        <v>639</v>
      </c>
      <c r="B359" t="s">
        <v>1100</v>
      </c>
      <c r="C359">
        <v>218</v>
      </c>
      <c r="D359" s="33">
        <v>644500</v>
      </c>
      <c r="E359">
        <v>5</v>
      </c>
      <c r="F359">
        <v>3</v>
      </c>
      <c r="G359" s="40">
        <v>0.6</v>
      </c>
      <c r="I359">
        <v>0</v>
      </c>
      <c r="J359">
        <v>0</v>
      </c>
      <c r="K359" s="40">
        <v>0</v>
      </c>
    </row>
    <row r="360" spans="1:11" x14ac:dyDescent="0.2">
      <c r="A360" t="s">
        <v>61</v>
      </c>
      <c r="B360" t="s">
        <v>300</v>
      </c>
      <c r="C360">
        <v>39</v>
      </c>
      <c r="D360" s="33">
        <v>3335170</v>
      </c>
      <c r="E360">
        <v>17</v>
      </c>
      <c r="F360">
        <v>8</v>
      </c>
      <c r="G360" s="40">
        <v>0.47058823529411764</v>
      </c>
      <c r="I360">
        <v>0</v>
      </c>
      <c r="J360">
        <v>0</v>
      </c>
      <c r="K360" s="40">
        <v>0</v>
      </c>
    </row>
    <row r="361" spans="1:11" x14ac:dyDescent="0.2">
      <c r="A361" t="s">
        <v>972</v>
      </c>
      <c r="B361" t="s">
        <v>718</v>
      </c>
      <c r="C361">
        <v>337</v>
      </c>
      <c r="D361" s="33">
        <v>174500</v>
      </c>
      <c r="E361">
        <v>2</v>
      </c>
      <c r="F361">
        <v>0</v>
      </c>
      <c r="G361" s="40">
        <v>0</v>
      </c>
      <c r="I361">
        <v>1</v>
      </c>
      <c r="J361">
        <v>0</v>
      </c>
      <c r="K361" s="40">
        <v>0</v>
      </c>
    </row>
    <row r="362" spans="1:11" x14ac:dyDescent="0.2">
      <c r="A362" t="s">
        <v>640</v>
      </c>
      <c r="B362" t="s">
        <v>718</v>
      </c>
      <c r="C362">
        <v>246</v>
      </c>
      <c r="D362" s="33">
        <v>512500</v>
      </c>
      <c r="E362">
        <v>3</v>
      </c>
      <c r="F362">
        <v>0</v>
      </c>
      <c r="G362" s="40">
        <v>0</v>
      </c>
      <c r="I362">
        <v>2</v>
      </c>
      <c r="J362">
        <v>0</v>
      </c>
      <c r="K362" s="40">
        <v>0</v>
      </c>
    </row>
    <row r="363" spans="1:11" x14ac:dyDescent="0.2">
      <c r="A363" t="s">
        <v>1162</v>
      </c>
      <c r="B363" t="s">
        <v>1258</v>
      </c>
      <c r="C363">
        <v>190</v>
      </c>
      <c r="D363" s="33">
        <v>833700</v>
      </c>
      <c r="E363">
        <v>16</v>
      </c>
      <c r="F363">
        <v>1</v>
      </c>
      <c r="G363" s="40">
        <v>6.25E-2</v>
      </c>
      <c r="I363">
        <v>0</v>
      </c>
      <c r="J363">
        <v>0</v>
      </c>
      <c r="K363" s="40">
        <v>0</v>
      </c>
    </row>
    <row r="364" spans="1:11" x14ac:dyDescent="0.2">
      <c r="A364" t="s">
        <v>749</v>
      </c>
      <c r="B364" t="s">
        <v>1017</v>
      </c>
      <c r="C364">
        <v>375</v>
      </c>
      <c r="D364" s="33">
        <v>91000</v>
      </c>
      <c r="E364">
        <v>1</v>
      </c>
      <c r="F364">
        <v>0</v>
      </c>
      <c r="G364" s="40">
        <v>0</v>
      </c>
      <c r="I364">
        <v>0</v>
      </c>
      <c r="J364">
        <v>0</v>
      </c>
      <c r="K364" s="40">
        <v>0</v>
      </c>
    </row>
    <row r="365" spans="1:11" x14ac:dyDescent="0.2">
      <c r="A365" t="s">
        <v>395</v>
      </c>
      <c r="B365" t="s">
        <v>1036</v>
      </c>
      <c r="C365">
        <v>208</v>
      </c>
      <c r="D365" s="33">
        <v>690500</v>
      </c>
      <c r="E365">
        <v>8</v>
      </c>
      <c r="F365">
        <v>0</v>
      </c>
      <c r="G365" s="40">
        <v>0</v>
      </c>
      <c r="I365">
        <v>2</v>
      </c>
      <c r="J365">
        <v>0</v>
      </c>
      <c r="K365" s="40">
        <v>0</v>
      </c>
    </row>
    <row r="366" spans="1:11" x14ac:dyDescent="0.2">
      <c r="A366" t="s">
        <v>1163</v>
      </c>
      <c r="B366" t="s">
        <v>1036</v>
      </c>
      <c r="C366">
        <v>40</v>
      </c>
      <c r="D366" s="33">
        <v>3194278</v>
      </c>
      <c r="E366">
        <v>21</v>
      </c>
      <c r="F366">
        <v>0</v>
      </c>
      <c r="G366" s="40">
        <v>0</v>
      </c>
      <c r="I366">
        <v>3</v>
      </c>
      <c r="J366">
        <v>0</v>
      </c>
      <c r="K366" s="40">
        <v>0</v>
      </c>
    </row>
    <row r="367" spans="1:11" x14ac:dyDescent="0.2">
      <c r="A367" t="s">
        <v>193</v>
      </c>
      <c r="B367" t="s">
        <v>1045</v>
      </c>
      <c r="C367">
        <v>276</v>
      </c>
      <c r="D367" s="33">
        <v>370800</v>
      </c>
      <c r="E367">
        <v>4</v>
      </c>
      <c r="F367">
        <v>0</v>
      </c>
      <c r="G367" s="40">
        <v>0</v>
      </c>
      <c r="I367">
        <v>1</v>
      </c>
      <c r="J367">
        <v>0</v>
      </c>
      <c r="K367" s="40">
        <v>0</v>
      </c>
    </row>
    <row r="368" spans="1:11" x14ac:dyDescent="0.2">
      <c r="A368" t="s">
        <v>396</v>
      </c>
      <c r="B368" t="s">
        <v>303</v>
      </c>
      <c r="C368">
        <v>96</v>
      </c>
      <c r="D368" s="33">
        <v>1779050</v>
      </c>
      <c r="E368">
        <v>10</v>
      </c>
      <c r="F368">
        <v>6</v>
      </c>
      <c r="G368" s="40">
        <v>0.6</v>
      </c>
      <c r="I368">
        <v>1</v>
      </c>
      <c r="J368">
        <v>1</v>
      </c>
      <c r="K368" s="40">
        <v>1</v>
      </c>
    </row>
    <row r="369" spans="1:11" x14ac:dyDescent="0.2">
      <c r="A369" t="s">
        <v>1347</v>
      </c>
      <c r="B369" t="s">
        <v>300</v>
      </c>
      <c r="C369">
        <v>115</v>
      </c>
      <c r="D369" s="33">
        <v>1547400</v>
      </c>
      <c r="E369">
        <v>12</v>
      </c>
      <c r="F369">
        <v>4</v>
      </c>
      <c r="G369" s="40">
        <v>0.33333333333333331</v>
      </c>
      <c r="I369">
        <v>0</v>
      </c>
      <c r="J369">
        <v>0</v>
      </c>
      <c r="K369" s="40">
        <v>0</v>
      </c>
    </row>
    <row r="370" spans="1:11" x14ac:dyDescent="0.2">
      <c r="A370" t="s">
        <v>1165</v>
      </c>
      <c r="B370" t="s">
        <v>300</v>
      </c>
      <c r="C370">
        <v>101</v>
      </c>
      <c r="D370" s="33">
        <v>1729400</v>
      </c>
      <c r="E370">
        <v>8</v>
      </c>
      <c r="F370">
        <v>3</v>
      </c>
      <c r="G370" s="40">
        <v>0.375</v>
      </c>
      <c r="I370">
        <v>0</v>
      </c>
      <c r="J370">
        <v>0</v>
      </c>
      <c r="K370" s="40">
        <v>0</v>
      </c>
    </row>
    <row r="371" spans="1:11" x14ac:dyDescent="0.2">
      <c r="A371" t="s">
        <v>1261</v>
      </c>
      <c r="B371" t="s">
        <v>300</v>
      </c>
      <c r="C371">
        <v>283</v>
      </c>
      <c r="D371" s="33">
        <v>341000</v>
      </c>
      <c r="E371">
        <v>3</v>
      </c>
      <c r="F371">
        <v>0</v>
      </c>
      <c r="G371" s="40">
        <v>0</v>
      </c>
      <c r="I371">
        <v>0</v>
      </c>
      <c r="J371">
        <v>0</v>
      </c>
      <c r="K371" s="40">
        <v>0</v>
      </c>
    </row>
    <row r="372" spans="1:11" x14ac:dyDescent="0.2">
      <c r="A372" t="s">
        <v>1014</v>
      </c>
      <c r="B372" t="s">
        <v>1203</v>
      </c>
      <c r="C372">
        <v>305</v>
      </c>
      <c r="D372" s="33">
        <v>268400</v>
      </c>
      <c r="E372">
        <v>3</v>
      </c>
      <c r="F372">
        <v>0</v>
      </c>
      <c r="G372" s="40">
        <v>0</v>
      </c>
      <c r="I372">
        <v>0</v>
      </c>
      <c r="J372">
        <v>0</v>
      </c>
      <c r="K372" s="40">
        <v>0</v>
      </c>
    </row>
    <row r="373" spans="1:11" x14ac:dyDescent="0.2">
      <c r="A373" t="s">
        <v>98</v>
      </c>
      <c r="B373" t="s">
        <v>889</v>
      </c>
      <c r="C373">
        <v>319</v>
      </c>
      <c r="D373" s="33">
        <v>222000</v>
      </c>
      <c r="E373">
        <v>3</v>
      </c>
      <c r="F373">
        <v>2</v>
      </c>
      <c r="G373" s="40">
        <v>0.66666666666666663</v>
      </c>
      <c r="I373">
        <v>1</v>
      </c>
      <c r="J373">
        <v>0</v>
      </c>
      <c r="K373" s="40">
        <v>0</v>
      </c>
    </row>
    <row r="374" spans="1:11" x14ac:dyDescent="0.2">
      <c r="A374" t="s">
        <v>74</v>
      </c>
      <c r="B374" t="s">
        <v>282</v>
      </c>
      <c r="C374">
        <v>216</v>
      </c>
      <c r="D374" s="33">
        <v>658500</v>
      </c>
      <c r="E374">
        <v>5</v>
      </c>
      <c r="F374">
        <v>0</v>
      </c>
      <c r="G374" s="40">
        <v>0</v>
      </c>
      <c r="I374">
        <v>0</v>
      </c>
      <c r="J374">
        <v>0</v>
      </c>
      <c r="K374" s="40">
        <v>0</v>
      </c>
    </row>
    <row r="375" spans="1:11" x14ac:dyDescent="0.2">
      <c r="A375" t="s">
        <v>1262</v>
      </c>
      <c r="B375" t="s">
        <v>368</v>
      </c>
      <c r="C375">
        <v>217</v>
      </c>
      <c r="D375" s="33">
        <v>652500</v>
      </c>
      <c r="E375">
        <v>6</v>
      </c>
      <c r="F375">
        <v>0</v>
      </c>
      <c r="G375" s="40">
        <v>0</v>
      </c>
      <c r="I375">
        <v>2</v>
      </c>
      <c r="J375">
        <v>0</v>
      </c>
      <c r="K375" s="40">
        <v>0</v>
      </c>
    </row>
    <row r="376" spans="1:11" x14ac:dyDescent="0.2">
      <c r="A376" t="s">
        <v>232</v>
      </c>
      <c r="B376" t="s">
        <v>127</v>
      </c>
      <c r="C376">
        <v>226</v>
      </c>
      <c r="D376" s="33">
        <v>609400</v>
      </c>
      <c r="E376">
        <v>8</v>
      </c>
      <c r="F376">
        <v>4</v>
      </c>
      <c r="G376" s="40">
        <v>0.5</v>
      </c>
      <c r="I376">
        <v>2</v>
      </c>
      <c r="J376">
        <v>1</v>
      </c>
      <c r="K376" s="40">
        <v>0.5</v>
      </c>
    </row>
    <row r="377" spans="1:11" x14ac:dyDescent="0.2">
      <c r="A377" t="s">
        <v>1264</v>
      </c>
      <c r="B377" t="s">
        <v>300</v>
      </c>
      <c r="C377">
        <v>200</v>
      </c>
      <c r="D377" s="33">
        <v>731250</v>
      </c>
      <c r="E377">
        <v>8</v>
      </c>
      <c r="F377">
        <v>1</v>
      </c>
      <c r="G377" s="40">
        <v>0.125</v>
      </c>
      <c r="I377">
        <v>1</v>
      </c>
      <c r="J377">
        <v>1</v>
      </c>
      <c r="K377" s="40">
        <v>1</v>
      </c>
    </row>
    <row r="378" spans="1:11" x14ac:dyDescent="0.2">
      <c r="A378" t="s">
        <v>750</v>
      </c>
      <c r="B378" t="s">
        <v>1099</v>
      </c>
      <c r="C378">
        <v>85</v>
      </c>
      <c r="D378" s="33">
        <v>2000000</v>
      </c>
      <c r="E378">
        <v>1</v>
      </c>
      <c r="F378">
        <v>0</v>
      </c>
      <c r="G378" s="40">
        <v>0</v>
      </c>
      <c r="I378">
        <v>0</v>
      </c>
      <c r="J378">
        <v>0</v>
      </c>
      <c r="K378" s="40">
        <v>0</v>
      </c>
    </row>
    <row r="379" spans="1:11" x14ac:dyDescent="0.2">
      <c r="A379" t="s">
        <v>1265</v>
      </c>
      <c r="B379" t="s">
        <v>1101</v>
      </c>
      <c r="C379">
        <v>366</v>
      </c>
      <c r="D379" s="33">
        <v>107000</v>
      </c>
      <c r="E379">
        <v>2</v>
      </c>
      <c r="F379">
        <v>0</v>
      </c>
      <c r="G379" s="40">
        <v>0</v>
      </c>
      <c r="I379">
        <v>0</v>
      </c>
      <c r="J379">
        <v>0</v>
      </c>
      <c r="K379" s="40">
        <v>0</v>
      </c>
    </row>
    <row r="380" spans="1:11" x14ac:dyDescent="0.2">
      <c r="A380" t="s">
        <v>1115</v>
      </c>
      <c r="B380" t="s">
        <v>912</v>
      </c>
      <c r="C380">
        <v>385</v>
      </c>
      <c r="D380" s="33">
        <v>65000</v>
      </c>
      <c r="E380">
        <v>1</v>
      </c>
      <c r="F380">
        <v>1</v>
      </c>
      <c r="G380" s="40">
        <v>1</v>
      </c>
      <c r="I380">
        <v>0</v>
      </c>
      <c r="J380">
        <v>0</v>
      </c>
      <c r="K380" s="40">
        <v>0</v>
      </c>
    </row>
    <row r="381" spans="1:11" x14ac:dyDescent="0.2">
      <c r="A381" t="s">
        <v>872</v>
      </c>
      <c r="B381" t="s">
        <v>1484</v>
      </c>
      <c r="C381">
        <v>361</v>
      </c>
      <c r="D381" s="33">
        <v>117900</v>
      </c>
      <c r="E381">
        <v>1</v>
      </c>
      <c r="F381">
        <v>0</v>
      </c>
      <c r="G381" s="40">
        <v>0</v>
      </c>
      <c r="I381">
        <v>0</v>
      </c>
      <c r="J381">
        <v>0</v>
      </c>
      <c r="K381" s="40">
        <v>0</v>
      </c>
    </row>
    <row r="382" spans="1:11" x14ac:dyDescent="0.2">
      <c r="A382" t="s">
        <v>1137</v>
      </c>
      <c r="B382" t="s">
        <v>304</v>
      </c>
      <c r="C382">
        <v>78</v>
      </c>
      <c r="D382" s="33">
        <v>2152000</v>
      </c>
      <c r="E382">
        <v>11</v>
      </c>
      <c r="F382">
        <v>2</v>
      </c>
      <c r="G382" s="40">
        <v>0.18181818181818182</v>
      </c>
      <c r="I382">
        <v>2</v>
      </c>
      <c r="J382">
        <v>0</v>
      </c>
      <c r="K382" s="40">
        <v>0</v>
      </c>
    </row>
    <row r="383" spans="1:11" x14ac:dyDescent="0.2">
      <c r="A383" t="s">
        <v>1266</v>
      </c>
      <c r="B383" t="s">
        <v>912</v>
      </c>
      <c r="C383">
        <v>224</v>
      </c>
      <c r="D383" s="33">
        <v>610500</v>
      </c>
      <c r="E383">
        <v>6</v>
      </c>
      <c r="F383">
        <v>1</v>
      </c>
      <c r="G383" s="40">
        <v>0.16666666666666666</v>
      </c>
      <c r="I383">
        <v>0</v>
      </c>
      <c r="J383">
        <v>0</v>
      </c>
      <c r="K383" s="40">
        <v>0</v>
      </c>
    </row>
    <row r="384" spans="1:11" x14ac:dyDescent="0.2">
      <c r="A384" t="s">
        <v>660</v>
      </c>
      <c r="B384" t="s">
        <v>1099</v>
      </c>
      <c r="C384">
        <v>102</v>
      </c>
      <c r="D384" s="33">
        <v>1710650</v>
      </c>
      <c r="E384">
        <v>10</v>
      </c>
      <c r="F384">
        <v>2</v>
      </c>
      <c r="G384" s="40">
        <v>0.2</v>
      </c>
      <c r="I384">
        <v>0</v>
      </c>
      <c r="J384">
        <v>0</v>
      </c>
      <c r="K384" s="40">
        <v>0</v>
      </c>
    </row>
    <row r="385" spans="1:11" x14ac:dyDescent="0.2">
      <c r="A385" t="s">
        <v>1304</v>
      </c>
      <c r="B385" t="s">
        <v>300</v>
      </c>
      <c r="C385">
        <v>107</v>
      </c>
      <c r="D385" s="33">
        <v>1619000</v>
      </c>
      <c r="E385">
        <v>14</v>
      </c>
      <c r="F385">
        <v>1</v>
      </c>
      <c r="G385" s="40">
        <v>7.1428571428571425E-2</v>
      </c>
      <c r="I385">
        <v>1</v>
      </c>
      <c r="J385">
        <v>0</v>
      </c>
      <c r="K385" s="40">
        <v>0</v>
      </c>
    </row>
    <row r="386" spans="1:11" x14ac:dyDescent="0.2">
      <c r="A386" t="s">
        <v>1275</v>
      </c>
      <c r="B386" t="s">
        <v>991</v>
      </c>
      <c r="C386">
        <v>371</v>
      </c>
      <c r="D386" s="33">
        <v>102000</v>
      </c>
      <c r="E386">
        <v>2</v>
      </c>
      <c r="F386">
        <v>0</v>
      </c>
      <c r="G386" s="40">
        <v>0</v>
      </c>
      <c r="I386">
        <v>0</v>
      </c>
      <c r="J386">
        <v>0</v>
      </c>
      <c r="K386" s="40">
        <v>0</v>
      </c>
    </row>
    <row r="387" spans="1:11" x14ac:dyDescent="0.2">
      <c r="A387" t="s">
        <v>1305</v>
      </c>
      <c r="B387" t="s">
        <v>300</v>
      </c>
      <c r="C387">
        <v>110</v>
      </c>
      <c r="D387" s="33">
        <v>1600150</v>
      </c>
      <c r="E387">
        <v>6</v>
      </c>
      <c r="F387">
        <v>2</v>
      </c>
      <c r="G387" s="40">
        <v>0.33333333333333331</v>
      </c>
      <c r="I387">
        <v>0</v>
      </c>
      <c r="J387">
        <v>0</v>
      </c>
      <c r="K387" s="40">
        <v>0</v>
      </c>
    </row>
    <row r="388" spans="1:11" x14ac:dyDescent="0.2">
      <c r="A388" t="s">
        <v>641</v>
      </c>
      <c r="B388" t="s">
        <v>1036</v>
      </c>
      <c r="C388">
        <v>188</v>
      </c>
      <c r="D388" s="33">
        <v>850600</v>
      </c>
      <c r="E388">
        <v>9</v>
      </c>
      <c r="F388">
        <v>5</v>
      </c>
      <c r="G388" s="40">
        <v>0.55555555555555558</v>
      </c>
      <c r="I388">
        <v>1</v>
      </c>
      <c r="J388">
        <v>1</v>
      </c>
      <c r="K388" s="40">
        <v>1</v>
      </c>
    </row>
    <row r="389" spans="1:11" x14ac:dyDescent="0.2">
      <c r="A389" t="s">
        <v>661</v>
      </c>
      <c r="B389" t="s">
        <v>991</v>
      </c>
      <c r="C389">
        <v>348</v>
      </c>
      <c r="D389" s="33">
        <v>155000</v>
      </c>
      <c r="E389">
        <v>1</v>
      </c>
      <c r="F389">
        <v>0</v>
      </c>
      <c r="G389" s="40">
        <v>0</v>
      </c>
      <c r="I389">
        <v>0</v>
      </c>
      <c r="J389">
        <v>0</v>
      </c>
      <c r="K389" s="40">
        <v>0</v>
      </c>
    </row>
    <row r="390" spans="1:11" x14ac:dyDescent="0.2">
      <c r="A390" t="s">
        <v>100</v>
      </c>
      <c r="B390" t="s">
        <v>282</v>
      </c>
      <c r="C390">
        <v>297</v>
      </c>
      <c r="D390" s="33">
        <v>292500</v>
      </c>
      <c r="E390">
        <v>1</v>
      </c>
      <c r="F390">
        <v>1</v>
      </c>
      <c r="G390" s="40">
        <v>1</v>
      </c>
      <c r="I390">
        <v>0</v>
      </c>
      <c r="J390">
        <v>0</v>
      </c>
      <c r="K390" s="40">
        <v>0</v>
      </c>
    </row>
    <row r="391" spans="1:11" x14ac:dyDescent="0.2">
      <c r="A391" t="s">
        <v>1138</v>
      </c>
      <c r="B391" t="s">
        <v>197</v>
      </c>
      <c r="C391">
        <v>151</v>
      </c>
      <c r="D391" s="33">
        <v>1149799</v>
      </c>
      <c r="E391">
        <v>11</v>
      </c>
      <c r="F391">
        <v>7</v>
      </c>
      <c r="G391" s="40">
        <v>0.63636363636363635</v>
      </c>
      <c r="I391">
        <v>1</v>
      </c>
      <c r="J391">
        <v>1</v>
      </c>
      <c r="K391" s="40">
        <v>1</v>
      </c>
    </row>
    <row r="392" spans="1:11" x14ac:dyDescent="0.2">
      <c r="A392" t="s">
        <v>1133</v>
      </c>
      <c r="B392" t="s">
        <v>300</v>
      </c>
      <c r="C392">
        <v>5</v>
      </c>
      <c r="D392" s="33">
        <v>11722005</v>
      </c>
      <c r="E392">
        <v>61</v>
      </c>
      <c r="F392">
        <v>29</v>
      </c>
      <c r="G392" s="40">
        <v>0.47540983606557374</v>
      </c>
      <c r="I392">
        <v>6</v>
      </c>
      <c r="J392">
        <v>5</v>
      </c>
      <c r="K392" s="40">
        <v>0.83333333333333337</v>
      </c>
    </row>
    <row r="393" spans="1:11" x14ac:dyDescent="0.2">
      <c r="A393" t="s">
        <v>733</v>
      </c>
      <c r="B393" t="s">
        <v>1036</v>
      </c>
      <c r="C393">
        <v>176</v>
      </c>
      <c r="D393" s="33">
        <v>909785</v>
      </c>
      <c r="E393">
        <v>4</v>
      </c>
      <c r="F393">
        <v>3</v>
      </c>
      <c r="G393" s="40">
        <v>0.75</v>
      </c>
      <c r="I393">
        <v>1</v>
      </c>
      <c r="J393">
        <v>1</v>
      </c>
      <c r="K393" s="40">
        <v>1</v>
      </c>
    </row>
    <row r="394" spans="1:11" x14ac:dyDescent="0.2">
      <c r="A394" t="s">
        <v>1149</v>
      </c>
      <c r="B394" t="s">
        <v>1097</v>
      </c>
      <c r="C394">
        <v>90</v>
      </c>
      <c r="D394" s="33">
        <v>1951900</v>
      </c>
      <c r="E394">
        <v>13</v>
      </c>
      <c r="F394">
        <v>5</v>
      </c>
      <c r="G394" s="40">
        <v>0.38461538461538464</v>
      </c>
      <c r="I394">
        <v>0</v>
      </c>
      <c r="J394">
        <v>0</v>
      </c>
      <c r="K394" s="40">
        <v>0</v>
      </c>
    </row>
    <row r="395" spans="1:11" x14ac:dyDescent="0.2">
      <c r="A395" t="s">
        <v>1150</v>
      </c>
      <c r="B395" t="s">
        <v>368</v>
      </c>
      <c r="C395">
        <v>108</v>
      </c>
      <c r="D395" s="33">
        <v>1604400</v>
      </c>
      <c r="E395">
        <v>13</v>
      </c>
      <c r="F395">
        <v>0</v>
      </c>
      <c r="G395" s="40">
        <v>0</v>
      </c>
      <c r="I395">
        <v>2</v>
      </c>
      <c r="J395">
        <v>0</v>
      </c>
      <c r="K395" s="40">
        <v>0</v>
      </c>
    </row>
    <row r="396" spans="1:11" x14ac:dyDescent="0.2">
      <c r="A396" t="s">
        <v>1151</v>
      </c>
      <c r="B396" t="s">
        <v>1100</v>
      </c>
      <c r="C396">
        <v>93</v>
      </c>
      <c r="D396" s="33">
        <v>1798392</v>
      </c>
      <c r="E396">
        <v>13</v>
      </c>
      <c r="F396">
        <v>8</v>
      </c>
      <c r="G396" s="40">
        <v>0.61538461538461542</v>
      </c>
      <c r="I396">
        <v>1</v>
      </c>
      <c r="J396">
        <v>1</v>
      </c>
      <c r="K396" s="40">
        <v>1</v>
      </c>
    </row>
    <row r="397" spans="1:11" x14ac:dyDescent="0.2">
      <c r="A397" t="s">
        <v>1152</v>
      </c>
      <c r="B397" t="s">
        <v>1100</v>
      </c>
      <c r="C397">
        <v>126</v>
      </c>
      <c r="D397" s="33">
        <v>1365840</v>
      </c>
      <c r="E397">
        <v>10</v>
      </c>
      <c r="F397">
        <v>2</v>
      </c>
      <c r="G397" s="40">
        <v>0.2</v>
      </c>
      <c r="I397">
        <v>0</v>
      </c>
      <c r="J397">
        <v>0</v>
      </c>
      <c r="K397" s="40">
        <v>0</v>
      </c>
    </row>
    <row r="398" spans="1:11" x14ac:dyDescent="0.2">
      <c r="A398" t="s">
        <v>642</v>
      </c>
      <c r="B398" t="s">
        <v>557</v>
      </c>
      <c r="C398">
        <v>354</v>
      </c>
      <c r="D398" s="33">
        <v>143500</v>
      </c>
      <c r="E398">
        <v>2</v>
      </c>
      <c r="F398">
        <v>0</v>
      </c>
      <c r="G398" s="40">
        <v>0</v>
      </c>
      <c r="I398">
        <v>0</v>
      </c>
      <c r="J398">
        <v>0</v>
      </c>
      <c r="K398" s="40">
        <v>0</v>
      </c>
    </row>
    <row r="399" spans="1:11" x14ac:dyDescent="0.2">
      <c r="A399" t="s">
        <v>1153</v>
      </c>
      <c r="B399" t="s">
        <v>284</v>
      </c>
      <c r="C399">
        <v>403</v>
      </c>
      <c r="D399" s="33">
        <v>12500</v>
      </c>
      <c r="E399">
        <v>2</v>
      </c>
      <c r="F399">
        <v>1</v>
      </c>
      <c r="G399" s="40">
        <v>0.5</v>
      </c>
      <c r="I399">
        <v>1</v>
      </c>
      <c r="J399">
        <v>0</v>
      </c>
      <c r="K399" s="40">
        <v>0</v>
      </c>
    </row>
    <row r="400" spans="1:11" x14ac:dyDescent="0.2">
      <c r="A400" t="s">
        <v>1154</v>
      </c>
      <c r="B400" t="s">
        <v>300</v>
      </c>
      <c r="C400">
        <v>106</v>
      </c>
      <c r="D400" s="33">
        <v>1640428</v>
      </c>
      <c r="E400">
        <v>13</v>
      </c>
      <c r="F400">
        <v>2</v>
      </c>
      <c r="G400" s="40">
        <v>0.15384615384615385</v>
      </c>
      <c r="I400">
        <v>1</v>
      </c>
      <c r="J400">
        <v>0</v>
      </c>
      <c r="K400" s="40">
        <v>0</v>
      </c>
    </row>
    <row r="401" spans="1:11" x14ac:dyDescent="0.2">
      <c r="A401" t="s">
        <v>1155</v>
      </c>
      <c r="B401" t="s">
        <v>1036</v>
      </c>
      <c r="C401">
        <v>170</v>
      </c>
      <c r="D401" s="33">
        <v>951500</v>
      </c>
      <c r="E401">
        <v>6</v>
      </c>
      <c r="F401">
        <v>0</v>
      </c>
      <c r="G401" s="40">
        <v>0</v>
      </c>
      <c r="I401">
        <v>1</v>
      </c>
      <c r="J401">
        <v>0</v>
      </c>
      <c r="K401" s="40">
        <v>0</v>
      </c>
    </row>
    <row r="402" spans="1:11" x14ac:dyDescent="0.2">
      <c r="A402" t="s">
        <v>1139</v>
      </c>
      <c r="B402" t="s">
        <v>1100</v>
      </c>
      <c r="C402">
        <v>83</v>
      </c>
      <c r="D402" s="33">
        <v>2030850</v>
      </c>
      <c r="E402">
        <v>14</v>
      </c>
      <c r="F402">
        <v>5</v>
      </c>
      <c r="G402" s="40">
        <v>0.35714285714285715</v>
      </c>
      <c r="I402">
        <v>2</v>
      </c>
      <c r="J402">
        <v>1</v>
      </c>
      <c r="K402" s="40">
        <v>0.5</v>
      </c>
    </row>
    <row r="403" spans="1:11" x14ac:dyDescent="0.2">
      <c r="A403" t="s">
        <v>1140</v>
      </c>
      <c r="B403" t="s">
        <v>1099</v>
      </c>
      <c r="C403">
        <v>324</v>
      </c>
      <c r="D403" s="33">
        <v>207500</v>
      </c>
      <c r="E403">
        <v>3</v>
      </c>
      <c r="F403">
        <v>1</v>
      </c>
      <c r="G403" s="40">
        <v>0.33333333333333331</v>
      </c>
      <c r="I403">
        <v>1</v>
      </c>
      <c r="J403">
        <v>0</v>
      </c>
      <c r="K403" s="40">
        <v>0</v>
      </c>
    </row>
    <row r="404" spans="1:11" x14ac:dyDescent="0.2">
      <c r="A404" t="s">
        <v>1156</v>
      </c>
      <c r="B404" t="s">
        <v>1100</v>
      </c>
      <c r="C404">
        <v>13</v>
      </c>
      <c r="D404" s="33">
        <v>6803611</v>
      </c>
      <c r="E404">
        <v>30</v>
      </c>
      <c r="F404">
        <v>8</v>
      </c>
      <c r="G404" s="40">
        <v>0.26666666666666666</v>
      </c>
      <c r="I404">
        <v>3</v>
      </c>
      <c r="J404">
        <v>0</v>
      </c>
      <c r="K404" s="40">
        <v>0</v>
      </c>
    </row>
    <row r="405" spans="1:11" x14ac:dyDescent="0.2">
      <c r="A405" t="s">
        <v>1157</v>
      </c>
      <c r="B405" t="s">
        <v>300</v>
      </c>
      <c r="C405">
        <v>17</v>
      </c>
      <c r="D405" s="33">
        <v>6122050</v>
      </c>
      <c r="E405">
        <v>32</v>
      </c>
      <c r="F405">
        <v>20</v>
      </c>
      <c r="G405" s="40">
        <v>0.625</v>
      </c>
      <c r="I405">
        <v>3</v>
      </c>
      <c r="J405">
        <v>2</v>
      </c>
      <c r="K405" s="40">
        <v>0.66666666666666663</v>
      </c>
    </row>
    <row r="406" spans="1:11" x14ac:dyDescent="0.2">
      <c r="A406" t="s">
        <v>662</v>
      </c>
      <c r="B406" t="s">
        <v>284</v>
      </c>
      <c r="C406">
        <v>386</v>
      </c>
      <c r="D406" s="33">
        <v>65000</v>
      </c>
      <c r="E406">
        <v>1</v>
      </c>
      <c r="F406">
        <v>0</v>
      </c>
      <c r="G406" s="40">
        <v>0</v>
      </c>
      <c r="I406">
        <v>0</v>
      </c>
      <c r="J406">
        <v>0</v>
      </c>
      <c r="K406" s="40">
        <v>0</v>
      </c>
    </row>
    <row r="407" spans="1:11" x14ac:dyDescent="0.2">
      <c r="A407" t="s">
        <v>103</v>
      </c>
      <c r="B407" t="s">
        <v>1036</v>
      </c>
      <c r="C407">
        <v>365</v>
      </c>
      <c r="D407" s="33">
        <v>109000</v>
      </c>
      <c r="E407">
        <v>1</v>
      </c>
      <c r="F407">
        <v>1</v>
      </c>
      <c r="G407" s="40">
        <v>1</v>
      </c>
      <c r="I407">
        <v>0</v>
      </c>
      <c r="J407">
        <v>0</v>
      </c>
      <c r="K407" s="40">
        <v>0</v>
      </c>
    </row>
    <row r="408" spans="1:11" x14ac:dyDescent="0.2">
      <c r="J408" s="101"/>
      <c r="K408" s="40"/>
    </row>
    <row r="409" spans="1:11" x14ac:dyDescent="0.2">
      <c r="J409" s="101"/>
      <c r="K409" s="40"/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honeticPr fontId="3" type="noConversion"/>
  <printOptions gridLines="1"/>
  <pageMargins left="0.5" right="0.5" top="0.5" bottom="0.65" header="0.5" footer="0.5"/>
  <pageSetup scale="80" orientation="landscape" horizontalDpi="1200" verticalDpi="1200" r:id="rId1"/>
  <headerFooter alignWithMargins="0">
    <oddFooter>&amp;CAgents Ranked (Alphabetical) - 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612"/>
  <sheetViews>
    <sheetView workbookViewId="0">
      <selection activeCell="K1" sqref="K1:K65536"/>
    </sheetView>
  </sheetViews>
  <sheetFormatPr defaultColWidth="9.140625"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100" customWidth="1"/>
    <col min="5" max="5" width="11.28515625" customWidth="1"/>
    <col min="7" max="7" width="11.140625" style="99" customWidth="1"/>
    <col min="8" max="8" width="3.7109375" customWidth="1"/>
    <col min="9" max="9" width="10" customWidth="1"/>
    <col min="10" max="10" width="8.28515625" customWidth="1"/>
    <col min="11" max="11" width="9.28515625" style="99" customWidth="1"/>
  </cols>
  <sheetData>
    <row r="1" spans="1:11" s="29" customFormat="1" ht="19.5" customHeight="1" x14ac:dyDescent="0.25">
      <c r="A1" s="69" t="s">
        <v>3</v>
      </c>
      <c r="D1" s="93"/>
      <c r="G1" s="91"/>
      <c r="K1" s="91"/>
    </row>
    <row r="2" spans="1:11" s="29" customFormat="1" ht="19.5" customHeight="1" x14ac:dyDescent="0.25">
      <c r="C2" s="69"/>
      <c r="D2" s="93" t="s">
        <v>1282</v>
      </c>
      <c r="G2" s="91"/>
      <c r="I2" s="29" t="s">
        <v>1281</v>
      </c>
      <c r="K2" s="91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94" t="s">
        <v>293</v>
      </c>
      <c r="E3" s="59" t="s">
        <v>224</v>
      </c>
      <c r="F3" s="59" t="s">
        <v>414</v>
      </c>
      <c r="G3" s="92" t="s">
        <v>415</v>
      </c>
      <c r="H3" s="59"/>
      <c r="I3" s="59" t="s">
        <v>224</v>
      </c>
      <c r="J3" s="59" t="s">
        <v>414</v>
      </c>
      <c r="K3" s="92" t="s">
        <v>415</v>
      </c>
    </row>
    <row r="4" spans="1:11" s="29" customFormat="1" x14ac:dyDescent="0.2">
      <c r="A4" s="73" t="s">
        <v>914</v>
      </c>
      <c r="B4" s="73"/>
      <c r="C4" s="72"/>
      <c r="D4" s="95">
        <f>SUM(D5:D481)</f>
        <v>528189227</v>
      </c>
      <c r="E4" s="75">
        <f>SUM(E5:E565)</f>
        <v>3749</v>
      </c>
      <c r="F4" s="75">
        <f>SUM(F5:F565)</f>
        <v>1002</v>
      </c>
      <c r="G4" s="89">
        <f>+F4/E4</f>
        <v>0.26727127233929049</v>
      </c>
      <c r="H4" s="72"/>
      <c r="I4" s="75">
        <f>SUM(I5:I565)</f>
        <v>519</v>
      </c>
      <c r="J4" s="75">
        <f>SUM(J5:J565)</f>
        <v>114</v>
      </c>
      <c r="K4" s="89">
        <f>+J4/I4</f>
        <v>0.21965317919075145</v>
      </c>
    </row>
    <row r="5" spans="1:11" x14ac:dyDescent="0.2">
      <c r="A5" t="s">
        <v>1128</v>
      </c>
      <c r="B5" t="s">
        <v>769</v>
      </c>
      <c r="C5">
        <v>99</v>
      </c>
      <c r="D5" s="33">
        <v>1654600</v>
      </c>
      <c r="E5">
        <v>10</v>
      </c>
      <c r="F5">
        <v>2</v>
      </c>
      <c r="G5" s="40">
        <v>0.2</v>
      </c>
      <c r="H5" s="33"/>
      <c r="I5">
        <v>1</v>
      </c>
      <c r="J5" s="33">
        <v>1</v>
      </c>
      <c r="K5" s="40">
        <v>1</v>
      </c>
    </row>
    <row r="6" spans="1:11" x14ac:dyDescent="0.2">
      <c r="A6" t="s">
        <v>864</v>
      </c>
      <c r="B6" t="s">
        <v>1099</v>
      </c>
      <c r="C6">
        <v>290</v>
      </c>
      <c r="D6" s="33">
        <v>268400</v>
      </c>
      <c r="E6">
        <v>3</v>
      </c>
      <c r="F6">
        <v>0</v>
      </c>
      <c r="G6" s="40">
        <v>0</v>
      </c>
      <c r="H6" s="33"/>
      <c r="I6">
        <v>0</v>
      </c>
      <c r="J6" s="33">
        <v>0</v>
      </c>
      <c r="K6" s="40">
        <v>0</v>
      </c>
    </row>
    <row r="7" spans="1:11" x14ac:dyDescent="0.2">
      <c r="A7" t="s">
        <v>1129</v>
      </c>
      <c r="B7" t="s">
        <v>1096</v>
      </c>
      <c r="C7">
        <v>97</v>
      </c>
      <c r="D7" s="33">
        <v>1672400</v>
      </c>
      <c r="E7">
        <v>7</v>
      </c>
      <c r="F7">
        <v>1</v>
      </c>
      <c r="G7" s="40">
        <v>0.14285714285714285</v>
      </c>
      <c r="H7" s="33"/>
      <c r="I7">
        <v>1</v>
      </c>
      <c r="J7" s="33">
        <v>1</v>
      </c>
      <c r="K7" s="40">
        <v>1</v>
      </c>
    </row>
    <row r="8" spans="1:11" x14ac:dyDescent="0.2">
      <c r="A8" t="s">
        <v>1130</v>
      </c>
      <c r="B8" t="s">
        <v>368</v>
      </c>
      <c r="C8">
        <v>288</v>
      </c>
      <c r="D8" s="33">
        <v>279156</v>
      </c>
      <c r="E8">
        <v>2</v>
      </c>
      <c r="F8">
        <v>0</v>
      </c>
      <c r="G8" s="40">
        <v>0</v>
      </c>
      <c r="H8" s="33"/>
      <c r="I8">
        <v>1</v>
      </c>
      <c r="J8" s="33">
        <v>0</v>
      </c>
      <c r="K8" s="40">
        <v>0</v>
      </c>
    </row>
    <row r="9" spans="1:11" x14ac:dyDescent="0.2">
      <c r="A9" t="s">
        <v>1131</v>
      </c>
      <c r="B9" t="s">
        <v>1096</v>
      </c>
      <c r="C9">
        <v>231</v>
      </c>
      <c r="D9" s="33">
        <v>526200</v>
      </c>
      <c r="E9">
        <v>5</v>
      </c>
      <c r="F9">
        <v>0</v>
      </c>
      <c r="G9" s="40">
        <v>0</v>
      </c>
      <c r="H9" s="33"/>
      <c r="I9">
        <v>0</v>
      </c>
      <c r="J9" s="33">
        <v>0</v>
      </c>
      <c r="K9" s="40">
        <v>0</v>
      </c>
    </row>
    <row r="10" spans="1:11" x14ac:dyDescent="0.2">
      <c r="A10" t="s">
        <v>87</v>
      </c>
      <c r="B10" t="s">
        <v>1291</v>
      </c>
      <c r="C10">
        <v>270</v>
      </c>
      <c r="D10" s="33">
        <v>328500</v>
      </c>
      <c r="E10">
        <v>2</v>
      </c>
      <c r="F10">
        <v>0</v>
      </c>
      <c r="G10" s="40">
        <v>0</v>
      </c>
      <c r="H10" s="33"/>
      <c r="I10">
        <v>0</v>
      </c>
      <c r="J10" s="33">
        <v>0</v>
      </c>
      <c r="K10" s="40">
        <v>0</v>
      </c>
    </row>
    <row r="11" spans="1:11" x14ac:dyDescent="0.2">
      <c r="A11" t="s">
        <v>568</v>
      </c>
      <c r="B11" t="s">
        <v>1100</v>
      </c>
      <c r="C11">
        <v>27</v>
      </c>
      <c r="D11" s="33">
        <v>3910200</v>
      </c>
      <c r="E11">
        <v>15</v>
      </c>
      <c r="F11">
        <v>7</v>
      </c>
      <c r="G11" s="40">
        <v>0.46666666666666667</v>
      </c>
      <c r="H11" s="33"/>
      <c r="I11">
        <v>1</v>
      </c>
      <c r="J11" s="33">
        <v>1</v>
      </c>
      <c r="K11" s="40">
        <v>1</v>
      </c>
    </row>
    <row r="12" spans="1:11" x14ac:dyDescent="0.2">
      <c r="A12" t="s">
        <v>569</v>
      </c>
      <c r="B12" t="s">
        <v>1099</v>
      </c>
      <c r="C12">
        <v>79</v>
      </c>
      <c r="D12" s="33">
        <v>1839849</v>
      </c>
      <c r="E12">
        <v>13</v>
      </c>
      <c r="F12">
        <v>2</v>
      </c>
      <c r="G12" s="40">
        <v>0.15384615384615385</v>
      </c>
      <c r="H12" s="33"/>
      <c r="I12">
        <v>0</v>
      </c>
      <c r="J12" s="33">
        <v>0</v>
      </c>
      <c r="K12" s="40">
        <v>0</v>
      </c>
    </row>
    <row r="13" spans="1:11" x14ac:dyDescent="0.2">
      <c r="A13" t="s">
        <v>570</v>
      </c>
      <c r="B13" t="s">
        <v>1100</v>
      </c>
      <c r="C13">
        <v>62</v>
      </c>
      <c r="D13" s="33">
        <v>2230700</v>
      </c>
      <c r="E13">
        <v>14</v>
      </c>
      <c r="F13">
        <v>9</v>
      </c>
      <c r="G13" s="40">
        <v>0.6428571428571429</v>
      </c>
      <c r="H13" s="33"/>
      <c r="I13">
        <v>1</v>
      </c>
      <c r="J13" s="33">
        <v>0</v>
      </c>
      <c r="K13" s="40">
        <v>0</v>
      </c>
    </row>
    <row r="14" spans="1:11" x14ac:dyDescent="0.2">
      <c r="A14" t="s">
        <v>89</v>
      </c>
      <c r="B14" t="s">
        <v>978</v>
      </c>
      <c r="C14">
        <v>252</v>
      </c>
      <c r="D14" s="33">
        <v>397400</v>
      </c>
      <c r="E14">
        <v>3</v>
      </c>
      <c r="F14">
        <v>2</v>
      </c>
      <c r="G14" s="40">
        <v>0.66666666666666663</v>
      </c>
      <c r="H14" s="33"/>
      <c r="I14">
        <v>0</v>
      </c>
      <c r="J14" s="33">
        <v>0</v>
      </c>
      <c r="K14" s="40">
        <v>0</v>
      </c>
    </row>
    <row r="15" spans="1:11" x14ac:dyDescent="0.2">
      <c r="A15" t="s">
        <v>1005</v>
      </c>
      <c r="B15" t="s">
        <v>1036</v>
      </c>
      <c r="C15">
        <v>320</v>
      </c>
      <c r="D15" s="33">
        <v>154500</v>
      </c>
      <c r="E15">
        <v>1</v>
      </c>
      <c r="F15">
        <v>0</v>
      </c>
      <c r="G15" s="40">
        <v>0</v>
      </c>
      <c r="H15" s="33"/>
      <c r="I15">
        <v>0</v>
      </c>
      <c r="J15" s="33">
        <v>0</v>
      </c>
      <c r="K15" s="40">
        <v>0</v>
      </c>
    </row>
    <row r="16" spans="1:11" ht="11.25" customHeight="1" x14ac:dyDescent="0.2">
      <c r="A16" t="s">
        <v>1329</v>
      </c>
      <c r="B16" t="s">
        <v>127</v>
      </c>
      <c r="C16">
        <v>247</v>
      </c>
      <c r="D16" s="33">
        <v>437500</v>
      </c>
      <c r="E16">
        <v>4</v>
      </c>
      <c r="F16">
        <v>2</v>
      </c>
      <c r="G16" s="40">
        <v>0.5</v>
      </c>
      <c r="H16" s="33"/>
      <c r="I16">
        <v>2</v>
      </c>
      <c r="J16" s="33">
        <v>1</v>
      </c>
      <c r="K16" s="40">
        <v>0.5</v>
      </c>
    </row>
    <row r="17" spans="1:11" x14ac:dyDescent="0.2">
      <c r="A17" t="s">
        <v>571</v>
      </c>
      <c r="B17" t="s">
        <v>978</v>
      </c>
      <c r="C17">
        <v>275</v>
      </c>
      <c r="D17" s="33">
        <v>320050</v>
      </c>
      <c r="E17">
        <v>3</v>
      </c>
      <c r="F17">
        <v>0</v>
      </c>
      <c r="G17" s="40">
        <v>0</v>
      </c>
      <c r="H17" s="33"/>
      <c r="I17">
        <v>0</v>
      </c>
      <c r="J17" s="33">
        <v>0</v>
      </c>
      <c r="K17" s="40">
        <v>0</v>
      </c>
    </row>
    <row r="18" spans="1:11" x14ac:dyDescent="0.2">
      <c r="A18" t="s">
        <v>814</v>
      </c>
      <c r="B18" t="s">
        <v>1258</v>
      </c>
      <c r="C18">
        <v>106</v>
      </c>
      <c r="D18" s="33">
        <v>1579899</v>
      </c>
      <c r="E18">
        <v>11</v>
      </c>
      <c r="F18">
        <v>1</v>
      </c>
      <c r="G18" s="40">
        <v>9.0909090909090912E-2</v>
      </c>
      <c r="H18" s="33"/>
      <c r="I18">
        <v>1</v>
      </c>
      <c r="J18" s="33">
        <v>0</v>
      </c>
      <c r="K18" s="40">
        <v>0</v>
      </c>
    </row>
    <row r="19" spans="1:11" x14ac:dyDescent="0.2">
      <c r="A19" t="s">
        <v>815</v>
      </c>
      <c r="B19" t="s">
        <v>1100</v>
      </c>
      <c r="C19">
        <v>70</v>
      </c>
      <c r="D19" s="33">
        <v>2052000</v>
      </c>
      <c r="E19">
        <v>8</v>
      </c>
      <c r="F19">
        <v>3</v>
      </c>
      <c r="G19" s="40">
        <v>0.375</v>
      </c>
      <c r="H19" s="33"/>
      <c r="I19">
        <v>0</v>
      </c>
      <c r="J19" s="33">
        <v>0</v>
      </c>
      <c r="K19" s="40">
        <v>0</v>
      </c>
    </row>
    <row r="20" spans="1:11" x14ac:dyDescent="0.2">
      <c r="A20" t="s">
        <v>816</v>
      </c>
      <c r="B20" t="s">
        <v>1258</v>
      </c>
      <c r="C20">
        <v>264</v>
      </c>
      <c r="D20" s="33">
        <v>343000</v>
      </c>
      <c r="E20">
        <v>1</v>
      </c>
      <c r="F20">
        <v>0</v>
      </c>
      <c r="G20" s="40">
        <v>0</v>
      </c>
      <c r="H20" s="33"/>
      <c r="I20">
        <v>1</v>
      </c>
      <c r="J20" s="33">
        <v>0</v>
      </c>
      <c r="K20" s="40">
        <v>0</v>
      </c>
    </row>
    <row r="21" spans="1:11" x14ac:dyDescent="0.2">
      <c r="A21" t="s">
        <v>817</v>
      </c>
      <c r="B21" t="s">
        <v>1099</v>
      </c>
      <c r="C21">
        <v>34</v>
      </c>
      <c r="D21" s="33">
        <v>3181400</v>
      </c>
      <c r="E21">
        <v>13</v>
      </c>
      <c r="F21">
        <v>1</v>
      </c>
      <c r="G21" s="40">
        <v>7.6923076923076927E-2</v>
      </c>
      <c r="H21" s="33"/>
      <c r="I21">
        <v>1</v>
      </c>
      <c r="J21" s="33">
        <v>0</v>
      </c>
      <c r="K21" s="40">
        <v>0</v>
      </c>
    </row>
    <row r="22" spans="1:11" x14ac:dyDescent="0.2">
      <c r="A22" t="s">
        <v>1330</v>
      </c>
      <c r="B22" t="s">
        <v>912</v>
      </c>
      <c r="C22">
        <v>298</v>
      </c>
      <c r="D22" s="33">
        <v>239600</v>
      </c>
      <c r="E22">
        <v>3</v>
      </c>
      <c r="F22">
        <v>1</v>
      </c>
      <c r="G22" s="40">
        <v>0.33333333333333331</v>
      </c>
      <c r="H22" s="33"/>
      <c r="I22">
        <v>0</v>
      </c>
      <c r="J22" s="33">
        <v>0</v>
      </c>
      <c r="K22" s="40">
        <v>0</v>
      </c>
    </row>
    <row r="23" spans="1:11" x14ac:dyDescent="0.2">
      <c r="A23" t="s">
        <v>865</v>
      </c>
      <c r="B23" t="s">
        <v>371</v>
      </c>
      <c r="C23">
        <v>143</v>
      </c>
      <c r="D23" s="33">
        <v>1071000</v>
      </c>
      <c r="E23">
        <v>5</v>
      </c>
      <c r="F23">
        <v>0</v>
      </c>
      <c r="G23" s="40">
        <v>0</v>
      </c>
      <c r="H23" s="33"/>
      <c r="I23">
        <v>0</v>
      </c>
      <c r="J23" s="33">
        <v>0</v>
      </c>
      <c r="K23" s="40">
        <v>0</v>
      </c>
    </row>
    <row r="24" spans="1:11" x14ac:dyDescent="0.2">
      <c r="A24" t="s">
        <v>819</v>
      </c>
      <c r="B24" t="s">
        <v>1099</v>
      </c>
      <c r="C24">
        <v>145</v>
      </c>
      <c r="D24" s="33">
        <v>1066800</v>
      </c>
      <c r="E24">
        <v>8</v>
      </c>
      <c r="F24">
        <v>1</v>
      </c>
      <c r="G24" s="40">
        <v>0.125</v>
      </c>
      <c r="H24" s="33"/>
      <c r="I24">
        <v>0</v>
      </c>
      <c r="J24" s="33">
        <v>0</v>
      </c>
      <c r="K24" s="40">
        <v>0</v>
      </c>
    </row>
    <row r="25" spans="1:11" x14ac:dyDescent="0.2">
      <c r="A25" t="s">
        <v>820</v>
      </c>
      <c r="B25" t="s">
        <v>300</v>
      </c>
      <c r="C25">
        <v>234</v>
      </c>
      <c r="D25" s="33">
        <v>508900</v>
      </c>
      <c r="E25">
        <v>3</v>
      </c>
      <c r="F25">
        <v>1</v>
      </c>
      <c r="G25" s="40">
        <v>0.33333333333333331</v>
      </c>
      <c r="H25" s="33"/>
      <c r="I25">
        <v>0</v>
      </c>
      <c r="J25" s="33">
        <v>0</v>
      </c>
      <c r="K25" s="40">
        <v>0</v>
      </c>
    </row>
    <row r="26" spans="1:11" x14ac:dyDescent="0.2">
      <c r="A26" t="s">
        <v>821</v>
      </c>
      <c r="B26" t="s">
        <v>1100</v>
      </c>
      <c r="C26">
        <v>33</v>
      </c>
      <c r="D26" s="33">
        <v>3221075</v>
      </c>
      <c r="E26">
        <v>21</v>
      </c>
      <c r="F26">
        <v>12</v>
      </c>
      <c r="G26" s="40">
        <v>0.5714285714285714</v>
      </c>
      <c r="H26" s="33"/>
      <c r="I26">
        <v>0</v>
      </c>
      <c r="J26" s="33">
        <v>1</v>
      </c>
      <c r="K26" s="40">
        <v>0</v>
      </c>
    </row>
    <row r="27" spans="1:11" x14ac:dyDescent="0.2">
      <c r="A27" t="s">
        <v>822</v>
      </c>
      <c r="B27" t="s">
        <v>1102</v>
      </c>
      <c r="C27">
        <v>166</v>
      </c>
      <c r="D27" s="33">
        <v>836849</v>
      </c>
      <c r="E27">
        <v>12</v>
      </c>
      <c r="F27">
        <v>1</v>
      </c>
      <c r="G27" s="40">
        <v>8.3333333333333329E-2</v>
      </c>
      <c r="H27" s="33"/>
      <c r="I27">
        <v>1</v>
      </c>
      <c r="J27" s="33">
        <v>0</v>
      </c>
      <c r="K27" s="40">
        <v>0</v>
      </c>
    </row>
    <row r="28" spans="1:11" x14ac:dyDescent="0.2">
      <c r="A28" t="s">
        <v>378</v>
      </c>
      <c r="B28" t="s">
        <v>303</v>
      </c>
      <c r="C28">
        <v>210</v>
      </c>
      <c r="D28" s="33">
        <v>622750</v>
      </c>
      <c r="E28">
        <v>2</v>
      </c>
      <c r="F28">
        <v>2</v>
      </c>
      <c r="G28" s="40">
        <v>1</v>
      </c>
      <c r="H28" s="33"/>
      <c r="I28">
        <v>0</v>
      </c>
      <c r="J28" s="33">
        <v>0</v>
      </c>
      <c r="K28" s="40">
        <v>0</v>
      </c>
    </row>
    <row r="29" spans="1:11" x14ac:dyDescent="0.2">
      <c r="A29" t="s">
        <v>823</v>
      </c>
      <c r="B29" t="s">
        <v>1098</v>
      </c>
      <c r="C29">
        <v>125</v>
      </c>
      <c r="D29" s="33">
        <v>1240500</v>
      </c>
      <c r="E29">
        <v>18</v>
      </c>
      <c r="F29">
        <v>0</v>
      </c>
      <c r="G29" s="40">
        <v>0</v>
      </c>
      <c r="H29" s="33"/>
      <c r="I29">
        <v>6</v>
      </c>
      <c r="J29" s="33">
        <v>0</v>
      </c>
      <c r="K29" s="40">
        <v>0</v>
      </c>
    </row>
    <row r="30" spans="1:11" x14ac:dyDescent="0.2">
      <c r="A30" t="s">
        <v>1223</v>
      </c>
      <c r="B30" t="s">
        <v>539</v>
      </c>
      <c r="C30">
        <v>52</v>
      </c>
      <c r="D30" s="33">
        <v>2506360</v>
      </c>
      <c r="E30">
        <v>24</v>
      </c>
      <c r="F30">
        <v>1</v>
      </c>
      <c r="G30" s="40">
        <v>4.1666666666666664E-2</v>
      </c>
      <c r="H30" s="33"/>
      <c r="I30">
        <v>10</v>
      </c>
      <c r="J30" s="33">
        <v>0</v>
      </c>
      <c r="K30" s="40">
        <v>0</v>
      </c>
    </row>
    <row r="31" spans="1:11" x14ac:dyDescent="0.2">
      <c r="A31" t="s">
        <v>1224</v>
      </c>
      <c r="B31" t="s">
        <v>1100</v>
      </c>
      <c r="C31">
        <v>10</v>
      </c>
      <c r="D31" s="33">
        <v>7195149</v>
      </c>
      <c r="E31">
        <v>58</v>
      </c>
      <c r="F31">
        <v>12</v>
      </c>
      <c r="G31" s="40">
        <v>0.20689655172413793</v>
      </c>
      <c r="H31" s="33"/>
      <c r="I31">
        <v>6</v>
      </c>
      <c r="J31" s="33">
        <v>2</v>
      </c>
      <c r="K31" s="40">
        <v>0.33333333333333331</v>
      </c>
    </row>
    <row r="32" spans="1:11" x14ac:dyDescent="0.2">
      <c r="A32" t="s">
        <v>835</v>
      </c>
      <c r="B32" t="s">
        <v>1100</v>
      </c>
      <c r="C32">
        <v>212</v>
      </c>
      <c r="D32" s="33">
        <v>617900</v>
      </c>
      <c r="E32">
        <v>5</v>
      </c>
      <c r="F32">
        <v>3</v>
      </c>
      <c r="G32" s="40">
        <v>0.6</v>
      </c>
      <c r="H32" s="33"/>
      <c r="I32">
        <v>0</v>
      </c>
      <c r="J32" s="33">
        <v>0</v>
      </c>
      <c r="K32" s="40">
        <v>0</v>
      </c>
    </row>
    <row r="33" spans="1:11" x14ac:dyDescent="0.2">
      <c r="A33" t="s">
        <v>1065</v>
      </c>
      <c r="B33" t="s">
        <v>713</v>
      </c>
      <c r="C33">
        <v>88</v>
      </c>
      <c r="D33" s="33">
        <v>1760000</v>
      </c>
      <c r="E33">
        <v>3</v>
      </c>
      <c r="F33">
        <v>0</v>
      </c>
      <c r="G33" s="40">
        <v>0</v>
      </c>
      <c r="H33" s="33"/>
      <c r="I33">
        <v>0</v>
      </c>
      <c r="J33" s="33">
        <v>0</v>
      </c>
      <c r="K33" s="40">
        <v>0</v>
      </c>
    </row>
    <row r="34" spans="1:11" x14ac:dyDescent="0.2">
      <c r="A34" t="s">
        <v>856</v>
      </c>
      <c r="B34" t="s">
        <v>1096</v>
      </c>
      <c r="C34">
        <v>116</v>
      </c>
      <c r="D34" s="33">
        <v>1417675</v>
      </c>
      <c r="E34">
        <v>6</v>
      </c>
      <c r="F34">
        <v>1</v>
      </c>
      <c r="G34" s="40">
        <v>0.16666666666666666</v>
      </c>
      <c r="H34" s="33"/>
      <c r="I34">
        <v>0</v>
      </c>
      <c r="J34" s="33">
        <v>0</v>
      </c>
      <c r="K34" s="40">
        <v>0</v>
      </c>
    </row>
    <row r="35" spans="1:11" x14ac:dyDescent="0.2">
      <c r="A35" t="s">
        <v>1225</v>
      </c>
      <c r="B35" t="s">
        <v>300</v>
      </c>
      <c r="C35">
        <v>57</v>
      </c>
      <c r="D35" s="33">
        <v>2341600</v>
      </c>
      <c r="E35">
        <v>17</v>
      </c>
      <c r="F35">
        <v>3</v>
      </c>
      <c r="G35" s="40">
        <v>0.17647058823529413</v>
      </c>
      <c r="H35" s="33"/>
      <c r="I35">
        <v>0</v>
      </c>
      <c r="J35" s="33">
        <v>0</v>
      </c>
      <c r="K35" s="40">
        <v>0</v>
      </c>
    </row>
    <row r="36" spans="1:11" x14ac:dyDescent="0.2">
      <c r="A36" t="s">
        <v>1226</v>
      </c>
      <c r="B36" t="s">
        <v>300</v>
      </c>
      <c r="C36">
        <v>190</v>
      </c>
      <c r="D36" s="33">
        <v>708240</v>
      </c>
      <c r="E36">
        <v>7</v>
      </c>
      <c r="F36">
        <v>3</v>
      </c>
      <c r="G36" s="40">
        <v>0.42857142857142855</v>
      </c>
      <c r="H36" s="33"/>
      <c r="I36">
        <v>1</v>
      </c>
      <c r="J36" s="33">
        <v>0</v>
      </c>
      <c r="K36" s="40">
        <v>0</v>
      </c>
    </row>
    <row r="37" spans="1:11" x14ac:dyDescent="0.2">
      <c r="A37" t="s">
        <v>1227</v>
      </c>
      <c r="B37" t="s">
        <v>982</v>
      </c>
      <c r="C37">
        <v>8</v>
      </c>
      <c r="D37" s="33">
        <v>9242669</v>
      </c>
      <c r="E37">
        <v>54</v>
      </c>
      <c r="F37">
        <v>6</v>
      </c>
      <c r="G37" s="40">
        <v>0.1111111111111111</v>
      </c>
      <c r="H37" s="33"/>
      <c r="I37">
        <v>43</v>
      </c>
      <c r="J37" s="33">
        <v>0</v>
      </c>
      <c r="K37" s="40">
        <v>0</v>
      </c>
    </row>
    <row r="38" spans="1:11" x14ac:dyDescent="0.2">
      <c r="A38" t="s">
        <v>1228</v>
      </c>
      <c r="B38" t="s">
        <v>567</v>
      </c>
      <c r="C38">
        <v>134</v>
      </c>
      <c r="D38" s="33">
        <v>1140800</v>
      </c>
      <c r="E38">
        <v>12</v>
      </c>
      <c r="F38">
        <v>0</v>
      </c>
      <c r="G38" s="40">
        <v>0</v>
      </c>
      <c r="H38" s="33"/>
      <c r="I38">
        <v>4</v>
      </c>
      <c r="J38" s="33">
        <v>0</v>
      </c>
      <c r="K38" s="40">
        <v>0</v>
      </c>
    </row>
    <row r="39" spans="1:11" x14ac:dyDescent="0.2">
      <c r="A39" t="s">
        <v>97</v>
      </c>
      <c r="B39" t="s">
        <v>1034</v>
      </c>
      <c r="C39">
        <v>377</v>
      </c>
      <c r="D39" s="33">
        <v>38010</v>
      </c>
      <c r="E39">
        <v>1</v>
      </c>
      <c r="F39">
        <v>0</v>
      </c>
      <c r="G39" s="40">
        <v>0</v>
      </c>
      <c r="H39" s="33"/>
      <c r="I39">
        <v>0</v>
      </c>
      <c r="J39" s="33">
        <v>0</v>
      </c>
      <c r="K39" s="40">
        <v>0</v>
      </c>
    </row>
    <row r="40" spans="1:11" x14ac:dyDescent="0.2">
      <c r="A40" t="s">
        <v>932</v>
      </c>
      <c r="B40" t="s">
        <v>118</v>
      </c>
      <c r="C40">
        <v>355</v>
      </c>
      <c r="D40" s="33">
        <v>100000</v>
      </c>
      <c r="E40">
        <v>1</v>
      </c>
      <c r="F40">
        <v>0</v>
      </c>
      <c r="G40" s="40">
        <v>0</v>
      </c>
      <c r="H40" s="33"/>
      <c r="I40">
        <v>0</v>
      </c>
      <c r="J40" s="33">
        <v>0</v>
      </c>
      <c r="K40" s="40">
        <v>0</v>
      </c>
    </row>
    <row r="41" spans="1:11" x14ac:dyDescent="0.2">
      <c r="A41" t="s">
        <v>937</v>
      </c>
      <c r="B41" t="s">
        <v>1101</v>
      </c>
      <c r="C41">
        <v>155</v>
      </c>
      <c r="D41" s="33">
        <v>929220</v>
      </c>
      <c r="E41">
        <v>16</v>
      </c>
      <c r="F41">
        <v>0</v>
      </c>
      <c r="G41" s="40">
        <v>0</v>
      </c>
      <c r="H41" s="33"/>
      <c r="I41">
        <v>2</v>
      </c>
      <c r="J41" s="33">
        <v>0</v>
      </c>
      <c r="K41" s="40">
        <v>0</v>
      </c>
    </row>
    <row r="42" spans="1:11" x14ac:dyDescent="0.2">
      <c r="A42" t="s">
        <v>771</v>
      </c>
      <c r="B42" t="s">
        <v>559</v>
      </c>
      <c r="C42">
        <v>175</v>
      </c>
      <c r="D42" s="33">
        <v>794000</v>
      </c>
      <c r="E42">
        <v>11</v>
      </c>
      <c r="F42">
        <v>0</v>
      </c>
      <c r="G42" s="40">
        <v>0</v>
      </c>
      <c r="H42" s="33"/>
      <c r="I42">
        <v>1</v>
      </c>
      <c r="J42" s="33">
        <v>0</v>
      </c>
      <c r="K42" s="40">
        <v>0</v>
      </c>
    </row>
    <row r="43" spans="1:11" x14ac:dyDescent="0.2">
      <c r="A43" t="s">
        <v>999</v>
      </c>
      <c r="B43" t="s">
        <v>1102</v>
      </c>
      <c r="C43">
        <v>339</v>
      </c>
      <c r="D43" s="33">
        <v>119000</v>
      </c>
      <c r="E43">
        <v>2</v>
      </c>
      <c r="F43">
        <v>0</v>
      </c>
      <c r="G43" s="40">
        <v>0</v>
      </c>
      <c r="H43" s="33"/>
      <c r="I43">
        <v>0</v>
      </c>
      <c r="J43" s="33">
        <v>0</v>
      </c>
      <c r="K43" s="40">
        <v>0</v>
      </c>
    </row>
    <row r="44" spans="1:11" x14ac:dyDescent="0.2">
      <c r="A44" t="s">
        <v>1350</v>
      </c>
      <c r="B44" t="s">
        <v>1100</v>
      </c>
      <c r="C44">
        <v>306</v>
      </c>
      <c r="D44" s="33">
        <v>202000</v>
      </c>
      <c r="E44">
        <v>2</v>
      </c>
      <c r="F44">
        <v>2</v>
      </c>
      <c r="G44" s="40">
        <v>1</v>
      </c>
      <c r="H44" s="33"/>
      <c r="I44">
        <v>1</v>
      </c>
      <c r="J44" s="33">
        <v>1</v>
      </c>
      <c r="K44" s="40">
        <v>1</v>
      </c>
    </row>
    <row r="45" spans="1:11" x14ac:dyDescent="0.2">
      <c r="A45" t="s">
        <v>1331</v>
      </c>
      <c r="B45" t="s">
        <v>1099</v>
      </c>
      <c r="C45">
        <v>170</v>
      </c>
      <c r="D45" s="33">
        <v>819511</v>
      </c>
      <c r="E45">
        <v>6</v>
      </c>
      <c r="F45">
        <v>1</v>
      </c>
      <c r="G45" s="40">
        <v>0.16666666666666666</v>
      </c>
      <c r="H45" s="33"/>
      <c r="I45">
        <v>2</v>
      </c>
      <c r="J45" s="33">
        <v>0</v>
      </c>
      <c r="K45" s="40">
        <v>0</v>
      </c>
    </row>
    <row r="46" spans="1:11" x14ac:dyDescent="0.2">
      <c r="A46" t="s">
        <v>1351</v>
      </c>
      <c r="B46" t="s">
        <v>300</v>
      </c>
      <c r="C46">
        <v>331</v>
      </c>
      <c r="D46" s="33">
        <v>135954</v>
      </c>
      <c r="E46">
        <v>3</v>
      </c>
      <c r="F46">
        <v>1</v>
      </c>
      <c r="G46" s="40">
        <v>0.33333333333333331</v>
      </c>
      <c r="H46" s="33"/>
      <c r="I46">
        <v>0</v>
      </c>
      <c r="J46" s="33">
        <v>0</v>
      </c>
      <c r="K46" s="40">
        <v>0</v>
      </c>
    </row>
    <row r="47" spans="1:11" x14ac:dyDescent="0.2">
      <c r="A47" t="s">
        <v>379</v>
      </c>
      <c r="B47" t="s">
        <v>341</v>
      </c>
      <c r="C47">
        <v>297</v>
      </c>
      <c r="D47" s="33">
        <v>240000</v>
      </c>
      <c r="E47">
        <v>2</v>
      </c>
      <c r="F47">
        <v>0</v>
      </c>
      <c r="G47" s="40">
        <v>0</v>
      </c>
      <c r="H47" s="33"/>
      <c r="I47">
        <v>0</v>
      </c>
      <c r="J47" s="33">
        <v>0</v>
      </c>
      <c r="K47" s="40">
        <v>0</v>
      </c>
    </row>
    <row r="48" spans="1:11" x14ac:dyDescent="0.2">
      <c r="A48" t="s">
        <v>380</v>
      </c>
      <c r="B48" t="s">
        <v>1100</v>
      </c>
      <c r="C48">
        <v>336</v>
      </c>
      <c r="D48" s="33">
        <v>123500</v>
      </c>
      <c r="E48">
        <v>1</v>
      </c>
      <c r="F48">
        <v>0</v>
      </c>
      <c r="G48" s="40">
        <v>0</v>
      </c>
      <c r="H48" s="33"/>
      <c r="I48">
        <v>0</v>
      </c>
      <c r="J48" s="33">
        <v>0</v>
      </c>
      <c r="K48" s="40">
        <v>0</v>
      </c>
    </row>
    <row r="49" spans="1:11" x14ac:dyDescent="0.2">
      <c r="A49" t="s">
        <v>772</v>
      </c>
      <c r="B49" t="s">
        <v>194</v>
      </c>
      <c r="C49">
        <v>209</v>
      </c>
      <c r="D49" s="33">
        <v>623000</v>
      </c>
      <c r="E49">
        <v>5</v>
      </c>
      <c r="F49">
        <v>0</v>
      </c>
      <c r="G49" s="40">
        <v>0</v>
      </c>
      <c r="H49" s="33"/>
      <c r="I49">
        <v>0</v>
      </c>
      <c r="J49" s="33">
        <v>0</v>
      </c>
      <c r="K49" s="40">
        <v>0</v>
      </c>
    </row>
    <row r="50" spans="1:11" x14ac:dyDescent="0.2">
      <c r="A50" t="s">
        <v>773</v>
      </c>
      <c r="B50" t="s">
        <v>300</v>
      </c>
      <c r="C50">
        <v>132</v>
      </c>
      <c r="D50" s="33">
        <v>1149850</v>
      </c>
      <c r="E50">
        <v>15</v>
      </c>
      <c r="F50">
        <v>2</v>
      </c>
      <c r="G50" s="40">
        <v>0.13333333333333333</v>
      </c>
      <c r="H50" s="33"/>
      <c r="I50">
        <v>2</v>
      </c>
      <c r="J50" s="33">
        <v>0</v>
      </c>
      <c r="K50" s="40">
        <v>0</v>
      </c>
    </row>
    <row r="51" spans="1:11" x14ac:dyDescent="0.2">
      <c r="A51" t="s">
        <v>774</v>
      </c>
      <c r="B51" t="s">
        <v>1258</v>
      </c>
      <c r="C51">
        <v>148</v>
      </c>
      <c r="D51" s="33">
        <v>1018300</v>
      </c>
      <c r="E51">
        <v>7</v>
      </c>
      <c r="F51">
        <v>1</v>
      </c>
      <c r="G51" s="40">
        <v>0.14285714285714285</v>
      </c>
      <c r="H51" s="33"/>
      <c r="I51">
        <v>1</v>
      </c>
      <c r="J51" s="33">
        <v>0</v>
      </c>
      <c r="K51" s="40">
        <v>0</v>
      </c>
    </row>
    <row r="52" spans="1:11" x14ac:dyDescent="0.2">
      <c r="A52" t="s">
        <v>775</v>
      </c>
      <c r="B52" t="s">
        <v>62</v>
      </c>
      <c r="C52">
        <v>172</v>
      </c>
      <c r="D52" s="33">
        <v>815500</v>
      </c>
      <c r="E52">
        <v>4</v>
      </c>
      <c r="F52">
        <v>1</v>
      </c>
      <c r="G52" s="40">
        <v>0.25</v>
      </c>
      <c r="H52" s="33"/>
      <c r="I52">
        <v>0</v>
      </c>
      <c r="J52" s="33">
        <v>0</v>
      </c>
      <c r="K52" s="40">
        <v>0</v>
      </c>
    </row>
    <row r="53" spans="1:11" x14ac:dyDescent="0.2">
      <c r="A53" t="s">
        <v>33</v>
      </c>
      <c r="B53" t="s">
        <v>1099</v>
      </c>
      <c r="C53">
        <v>257</v>
      </c>
      <c r="D53" s="33">
        <v>377500</v>
      </c>
      <c r="E53">
        <v>2</v>
      </c>
      <c r="F53">
        <v>0</v>
      </c>
      <c r="G53" s="40">
        <v>0</v>
      </c>
      <c r="H53" s="33"/>
      <c r="I53">
        <v>0</v>
      </c>
      <c r="J53" s="33">
        <v>0</v>
      </c>
      <c r="K53" s="40">
        <v>0</v>
      </c>
    </row>
    <row r="54" spans="1:11" x14ac:dyDescent="0.2">
      <c r="A54" t="s">
        <v>1006</v>
      </c>
      <c r="B54" t="s">
        <v>1258</v>
      </c>
      <c r="C54">
        <v>295</v>
      </c>
      <c r="D54" s="33">
        <v>250000</v>
      </c>
      <c r="E54">
        <v>1</v>
      </c>
      <c r="F54">
        <v>0</v>
      </c>
      <c r="G54" s="40">
        <v>0</v>
      </c>
      <c r="H54" s="33"/>
      <c r="I54">
        <v>0</v>
      </c>
      <c r="J54" s="33">
        <v>0</v>
      </c>
      <c r="K54" s="40">
        <v>0</v>
      </c>
    </row>
    <row r="55" spans="1:11" x14ac:dyDescent="0.2">
      <c r="A55" t="s">
        <v>381</v>
      </c>
      <c r="B55" t="s">
        <v>1036</v>
      </c>
      <c r="C55">
        <v>277</v>
      </c>
      <c r="D55" s="33">
        <v>316200</v>
      </c>
      <c r="E55">
        <v>2</v>
      </c>
      <c r="F55">
        <v>0</v>
      </c>
      <c r="G55" s="40">
        <v>0</v>
      </c>
      <c r="H55" s="33"/>
      <c r="I55">
        <v>0</v>
      </c>
      <c r="J55" s="33">
        <v>0</v>
      </c>
      <c r="K55" s="40">
        <v>0</v>
      </c>
    </row>
    <row r="56" spans="1:11" x14ac:dyDescent="0.2">
      <c r="A56" t="s">
        <v>836</v>
      </c>
      <c r="B56" t="s">
        <v>5</v>
      </c>
      <c r="C56">
        <v>58</v>
      </c>
      <c r="D56" s="33">
        <v>2330600</v>
      </c>
      <c r="E56">
        <v>15</v>
      </c>
      <c r="F56">
        <v>3</v>
      </c>
      <c r="G56" s="40">
        <v>0.2</v>
      </c>
      <c r="H56" s="33"/>
      <c r="I56">
        <v>0</v>
      </c>
      <c r="J56" s="33">
        <v>0</v>
      </c>
      <c r="K56" s="40">
        <v>0</v>
      </c>
    </row>
    <row r="57" spans="1:11" x14ac:dyDescent="0.2">
      <c r="A57" t="s">
        <v>776</v>
      </c>
      <c r="B57" t="s">
        <v>300</v>
      </c>
      <c r="C57">
        <v>29</v>
      </c>
      <c r="D57" s="33">
        <v>3348500</v>
      </c>
      <c r="E57">
        <v>19</v>
      </c>
      <c r="F57">
        <v>15</v>
      </c>
      <c r="G57" s="40">
        <v>0.78947368421052633</v>
      </c>
      <c r="H57" s="33"/>
      <c r="I57">
        <v>0</v>
      </c>
      <c r="J57" s="33">
        <v>0</v>
      </c>
      <c r="K57" s="40">
        <v>0</v>
      </c>
    </row>
    <row r="58" spans="1:11" x14ac:dyDescent="0.2">
      <c r="A58" t="s">
        <v>471</v>
      </c>
      <c r="B58" t="s">
        <v>1278</v>
      </c>
      <c r="C58">
        <v>263</v>
      </c>
      <c r="D58" s="33">
        <v>344000</v>
      </c>
      <c r="E58">
        <v>3</v>
      </c>
      <c r="F58">
        <v>3</v>
      </c>
      <c r="G58" s="40">
        <v>1</v>
      </c>
      <c r="H58" s="33"/>
      <c r="I58">
        <v>1</v>
      </c>
      <c r="J58" s="33">
        <v>1</v>
      </c>
      <c r="K58" s="40">
        <v>1</v>
      </c>
    </row>
    <row r="59" spans="1:11" x14ac:dyDescent="0.2">
      <c r="A59" t="s">
        <v>472</v>
      </c>
      <c r="B59" t="s">
        <v>1286</v>
      </c>
      <c r="C59">
        <v>375</v>
      </c>
      <c r="D59" s="33">
        <v>45000</v>
      </c>
      <c r="E59">
        <v>1</v>
      </c>
      <c r="F59">
        <v>1</v>
      </c>
      <c r="G59" s="40">
        <v>1</v>
      </c>
      <c r="H59" s="33"/>
      <c r="I59">
        <v>1</v>
      </c>
      <c r="J59" s="33">
        <v>1</v>
      </c>
      <c r="K59" s="40">
        <v>1</v>
      </c>
    </row>
    <row r="60" spans="1:11" x14ac:dyDescent="0.2">
      <c r="A60" t="s">
        <v>1313</v>
      </c>
      <c r="B60" t="s">
        <v>1099</v>
      </c>
      <c r="C60">
        <v>129</v>
      </c>
      <c r="D60" s="33">
        <v>1178950</v>
      </c>
      <c r="E60">
        <v>9</v>
      </c>
      <c r="F60">
        <v>2</v>
      </c>
      <c r="G60" s="40">
        <v>0.22222222222222221</v>
      </c>
      <c r="H60" s="33"/>
      <c r="I60">
        <v>1</v>
      </c>
      <c r="J60" s="33">
        <v>0</v>
      </c>
      <c r="K60" s="40">
        <v>0</v>
      </c>
    </row>
    <row r="61" spans="1:11" x14ac:dyDescent="0.2">
      <c r="A61" t="s">
        <v>473</v>
      </c>
      <c r="B61" t="s">
        <v>282</v>
      </c>
      <c r="C61">
        <v>352</v>
      </c>
      <c r="D61" s="33">
        <v>103000</v>
      </c>
      <c r="E61">
        <v>1</v>
      </c>
      <c r="F61">
        <v>0</v>
      </c>
      <c r="G61" s="40">
        <v>0</v>
      </c>
      <c r="H61" s="33"/>
      <c r="I61">
        <v>0</v>
      </c>
      <c r="J61" s="33">
        <v>0</v>
      </c>
      <c r="K61" s="40">
        <v>0</v>
      </c>
    </row>
    <row r="62" spans="1:11" x14ac:dyDescent="0.2">
      <c r="A62" t="s">
        <v>29</v>
      </c>
      <c r="B62" t="s">
        <v>536</v>
      </c>
      <c r="C62">
        <v>196</v>
      </c>
      <c r="D62" s="33">
        <v>670750</v>
      </c>
      <c r="E62">
        <v>3</v>
      </c>
      <c r="F62">
        <v>0</v>
      </c>
      <c r="G62" s="40">
        <v>0</v>
      </c>
      <c r="H62" s="33"/>
      <c r="I62">
        <v>1</v>
      </c>
      <c r="J62" s="33">
        <v>0</v>
      </c>
      <c r="K62" s="40">
        <v>0</v>
      </c>
    </row>
    <row r="63" spans="1:11" x14ac:dyDescent="0.2">
      <c r="A63" t="s">
        <v>1332</v>
      </c>
      <c r="B63" t="s">
        <v>1100</v>
      </c>
      <c r="C63">
        <v>118</v>
      </c>
      <c r="D63" s="33">
        <v>1377950</v>
      </c>
      <c r="E63">
        <v>10</v>
      </c>
      <c r="F63">
        <v>6</v>
      </c>
      <c r="G63" s="40">
        <v>0.6</v>
      </c>
      <c r="H63" s="33"/>
      <c r="I63">
        <v>0</v>
      </c>
      <c r="J63" s="33">
        <v>0</v>
      </c>
      <c r="K63" s="40">
        <v>0</v>
      </c>
    </row>
    <row r="64" spans="1:11" x14ac:dyDescent="0.2">
      <c r="A64" t="s">
        <v>777</v>
      </c>
      <c r="B64" t="s">
        <v>1100</v>
      </c>
      <c r="C64">
        <v>1</v>
      </c>
      <c r="D64" s="33">
        <v>28039345</v>
      </c>
      <c r="E64">
        <v>117</v>
      </c>
      <c r="F64">
        <v>49</v>
      </c>
      <c r="G64" s="40">
        <v>0.41880341880341881</v>
      </c>
      <c r="H64" s="33"/>
      <c r="I64">
        <v>22</v>
      </c>
      <c r="J64" s="33">
        <v>11</v>
      </c>
      <c r="K64" s="40">
        <v>0.5</v>
      </c>
    </row>
    <row r="65" spans="1:11" x14ac:dyDescent="0.2">
      <c r="A65" t="s">
        <v>702</v>
      </c>
      <c r="B65" t="s">
        <v>1258</v>
      </c>
      <c r="C65">
        <v>41</v>
      </c>
      <c r="D65" s="33">
        <v>2868750</v>
      </c>
      <c r="E65">
        <v>20</v>
      </c>
      <c r="F65">
        <v>5</v>
      </c>
      <c r="G65" s="40">
        <v>0.25</v>
      </c>
      <c r="H65" s="33"/>
      <c r="I65">
        <v>4</v>
      </c>
      <c r="J65" s="33">
        <v>1</v>
      </c>
      <c r="K65" s="40">
        <v>0.25</v>
      </c>
    </row>
    <row r="66" spans="1:11" x14ac:dyDescent="0.2">
      <c r="A66" t="s">
        <v>1353</v>
      </c>
      <c r="B66" t="s">
        <v>280</v>
      </c>
      <c r="C66">
        <v>267</v>
      </c>
      <c r="D66" s="33">
        <v>333150</v>
      </c>
      <c r="E66">
        <v>7</v>
      </c>
      <c r="F66">
        <v>2</v>
      </c>
      <c r="G66" s="40">
        <v>0.2857142857142857</v>
      </c>
      <c r="H66" s="33"/>
      <c r="I66">
        <v>2</v>
      </c>
      <c r="J66" s="33">
        <v>0</v>
      </c>
      <c r="K66" s="40">
        <v>0</v>
      </c>
    </row>
    <row r="67" spans="1:11" x14ac:dyDescent="0.2">
      <c r="A67" t="s">
        <v>703</v>
      </c>
      <c r="B67" t="s">
        <v>1100</v>
      </c>
      <c r="C67">
        <v>249</v>
      </c>
      <c r="D67" s="33">
        <v>431500</v>
      </c>
      <c r="E67">
        <v>4</v>
      </c>
      <c r="F67">
        <v>3</v>
      </c>
      <c r="G67" s="40">
        <v>0.75</v>
      </c>
      <c r="H67" s="33"/>
      <c r="I67">
        <v>2</v>
      </c>
      <c r="J67" s="33">
        <v>2</v>
      </c>
      <c r="K67" s="40">
        <v>1</v>
      </c>
    </row>
    <row r="68" spans="1:11" x14ac:dyDescent="0.2">
      <c r="A68" t="s">
        <v>704</v>
      </c>
      <c r="B68" t="s">
        <v>1036</v>
      </c>
      <c r="C68">
        <v>98</v>
      </c>
      <c r="D68" s="33">
        <v>1671100</v>
      </c>
      <c r="E68">
        <v>12</v>
      </c>
      <c r="F68">
        <v>2</v>
      </c>
      <c r="G68" s="40">
        <v>0.16666666666666666</v>
      </c>
      <c r="H68" s="33"/>
      <c r="I68">
        <v>0</v>
      </c>
      <c r="J68" s="33">
        <v>0</v>
      </c>
      <c r="K68" s="40">
        <v>0</v>
      </c>
    </row>
    <row r="69" spans="1:11" x14ac:dyDescent="0.2">
      <c r="A69" t="s">
        <v>1333</v>
      </c>
      <c r="B69" t="s">
        <v>1031</v>
      </c>
      <c r="C69">
        <v>376</v>
      </c>
      <c r="D69" s="33">
        <v>41500</v>
      </c>
      <c r="E69">
        <v>1</v>
      </c>
      <c r="F69">
        <v>1</v>
      </c>
      <c r="G69" s="40">
        <v>1</v>
      </c>
      <c r="H69" s="33"/>
      <c r="I69">
        <v>0</v>
      </c>
      <c r="J69" s="33">
        <v>0</v>
      </c>
      <c r="K69" s="40">
        <v>0</v>
      </c>
    </row>
    <row r="70" spans="1:11" x14ac:dyDescent="0.2">
      <c r="A70" t="s">
        <v>1334</v>
      </c>
      <c r="B70" t="s">
        <v>1032</v>
      </c>
      <c r="C70">
        <v>368</v>
      </c>
      <c r="D70" s="33">
        <v>64000</v>
      </c>
      <c r="E70">
        <v>2</v>
      </c>
      <c r="F70">
        <v>0</v>
      </c>
      <c r="G70" s="40">
        <v>0</v>
      </c>
      <c r="H70" s="33"/>
      <c r="I70">
        <v>0</v>
      </c>
      <c r="J70" s="33">
        <v>0</v>
      </c>
      <c r="K70" s="40">
        <v>0</v>
      </c>
    </row>
    <row r="71" spans="1:11" x14ac:dyDescent="0.2">
      <c r="A71" t="s">
        <v>705</v>
      </c>
      <c r="B71" t="s">
        <v>1258</v>
      </c>
      <c r="C71">
        <v>124</v>
      </c>
      <c r="D71" s="33">
        <v>1266900</v>
      </c>
      <c r="E71">
        <v>9</v>
      </c>
      <c r="F71">
        <v>4</v>
      </c>
      <c r="G71" s="40">
        <v>0.44444444444444442</v>
      </c>
      <c r="H71" s="33"/>
      <c r="I71">
        <v>2</v>
      </c>
      <c r="J71" s="33">
        <v>0</v>
      </c>
      <c r="K71" s="40">
        <v>0</v>
      </c>
    </row>
    <row r="72" spans="1:11" x14ac:dyDescent="0.2">
      <c r="A72" t="s">
        <v>75</v>
      </c>
      <c r="B72" t="s">
        <v>115</v>
      </c>
      <c r="C72">
        <v>357</v>
      </c>
      <c r="D72" s="33">
        <v>86500</v>
      </c>
      <c r="E72">
        <v>1</v>
      </c>
      <c r="F72">
        <v>1</v>
      </c>
      <c r="G72" s="40">
        <v>1</v>
      </c>
      <c r="H72" s="33"/>
      <c r="I72">
        <v>0</v>
      </c>
      <c r="J72" s="33">
        <v>0</v>
      </c>
      <c r="K72" s="40">
        <v>0</v>
      </c>
    </row>
    <row r="73" spans="1:11" x14ac:dyDescent="0.2">
      <c r="A73" t="s">
        <v>91</v>
      </c>
      <c r="B73" t="s">
        <v>538</v>
      </c>
      <c r="C73">
        <v>363</v>
      </c>
      <c r="D73" s="33">
        <v>70000</v>
      </c>
      <c r="E73">
        <v>1</v>
      </c>
      <c r="F73">
        <v>0</v>
      </c>
      <c r="G73" s="40">
        <v>0</v>
      </c>
      <c r="H73" s="33"/>
      <c r="I73">
        <v>0</v>
      </c>
      <c r="J73" s="33">
        <v>0</v>
      </c>
      <c r="K73" s="40">
        <v>0</v>
      </c>
    </row>
    <row r="74" spans="1:11" x14ac:dyDescent="0.2">
      <c r="A74" t="s">
        <v>1314</v>
      </c>
      <c r="B74" t="s">
        <v>300</v>
      </c>
      <c r="C74">
        <v>272</v>
      </c>
      <c r="D74" s="33">
        <v>321500</v>
      </c>
      <c r="E74">
        <v>3</v>
      </c>
      <c r="F74">
        <v>2</v>
      </c>
      <c r="G74" s="40">
        <v>0.66666666666666663</v>
      </c>
      <c r="H74" s="33"/>
      <c r="I74">
        <v>0</v>
      </c>
      <c r="J74" s="33">
        <v>0</v>
      </c>
      <c r="K74" s="40">
        <v>0</v>
      </c>
    </row>
    <row r="75" spans="1:11" x14ac:dyDescent="0.2">
      <c r="A75" t="s">
        <v>1117</v>
      </c>
      <c r="B75" t="s">
        <v>1099</v>
      </c>
      <c r="C75">
        <v>151</v>
      </c>
      <c r="D75" s="33">
        <v>993900</v>
      </c>
      <c r="E75">
        <v>12</v>
      </c>
      <c r="F75">
        <v>0</v>
      </c>
      <c r="G75" s="40">
        <v>0</v>
      </c>
      <c r="H75" s="33"/>
      <c r="I75">
        <v>1</v>
      </c>
      <c r="J75" s="33">
        <v>0</v>
      </c>
      <c r="K75" s="40">
        <v>0</v>
      </c>
    </row>
    <row r="76" spans="1:11" x14ac:dyDescent="0.2">
      <c r="A76" t="s">
        <v>706</v>
      </c>
      <c r="B76" t="s">
        <v>125</v>
      </c>
      <c r="C76">
        <v>178</v>
      </c>
      <c r="D76" s="33">
        <v>779000</v>
      </c>
      <c r="E76">
        <v>9</v>
      </c>
      <c r="F76">
        <v>1</v>
      </c>
      <c r="G76" s="40">
        <v>0.1111111111111111</v>
      </c>
      <c r="H76" s="33"/>
      <c r="I76">
        <v>1</v>
      </c>
      <c r="J76" s="33">
        <v>0</v>
      </c>
      <c r="K76" s="40">
        <v>0</v>
      </c>
    </row>
    <row r="77" spans="1:11" x14ac:dyDescent="0.2">
      <c r="A77" t="s">
        <v>1354</v>
      </c>
      <c r="B77" t="s">
        <v>1035</v>
      </c>
      <c r="C77">
        <v>307</v>
      </c>
      <c r="D77" s="33">
        <v>194910</v>
      </c>
      <c r="E77">
        <v>3</v>
      </c>
      <c r="F77">
        <v>1</v>
      </c>
      <c r="G77" s="40">
        <v>0.33333333333333331</v>
      </c>
      <c r="H77" s="33"/>
      <c r="I77">
        <v>0</v>
      </c>
      <c r="J77" s="33">
        <v>0</v>
      </c>
      <c r="K77" s="40">
        <v>0</v>
      </c>
    </row>
    <row r="78" spans="1:11" x14ac:dyDescent="0.2">
      <c r="A78" t="s">
        <v>866</v>
      </c>
      <c r="B78" t="s">
        <v>1096</v>
      </c>
      <c r="C78">
        <v>140</v>
      </c>
      <c r="D78" s="33">
        <v>1085500</v>
      </c>
      <c r="E78">
        <v>8</v>
      </c>
      <c r="F78">
        <v>1</v>
      </c>
      <c r="G78" s="40">
        <v>0.125</v>
      </c>
      <c r="H78" s="33"/>
      <c r="I78">
        <v>0</v>
      </c>
      <c r="J78" s="33">
        <v>0</v>
      </c>
      <c r="K78" s="40">
        <v>0</v>
      </c>
    </row>
    <row r="79" spans="1:11" x14ac:dyDescent="0.2">
      <c r="A79" t="s">
        <v>707</v>
      </c>
      <c r="B79" t="s">
        <v>785</v>
      </c>
      <c r="C79">
        <v>177</v>
      </c>
      <c r="D79" s="33">
        <v>783500</v>
      </c>
      <c r="E79">
        <v>11</v>
      </c>
      <c r="F79">
        <v>1</v>
      </c>
      <c r="G79" s="40">
        <v>9.0909090909090912E-2</v>
      </c>
      <c r="H79" s="33"/>
      <c r="I79">
        <v>0</v>
      </c>
      <c r="J79" s="33">
        <v>0</v>
      </c>
      <c r="K79" s="40">
        <v>0</v>
      </c>
    </row>
    <row r="80" spans="1:11" x14ac:dyDescent="0.2">
      <c r="A80" t="s">
        <v>382</v>
      </c>
      <c r="B80" t="s">
        <v>1100</v>
      </c>
      <c r="C80">
        <v>217</v>
      </c>
      <c r="D80" s="33">
        <v>587500</v>
      </c>
      <c r="E80">
        <v>4</v>
      </c>
      <c r="F80">
        <v>3</v>
      </c>
      <c r="G80" s="40">
        <v>0.75</v>
      </c>
      <c r="H80" s="33"/>
      <c r="I80">
        <v>0</v>
      </c>
      <c r="J80" s="33">
        <v>0</v>
      </c>
      <c r="K80" s="40">
        <v>0</v>
      </c>
    </row>
    <row r="81" spans="1:11" x14ac:dyDescent="0.2">
      <c r="A81" t="s">
        <v>708</v>
      </c>
      <c r="B81" t="s">
        <v>1099</v>
      </c>
      <c r="C81">
        <v>138</v>
      </c>
      <c r="D81" s="33">
        <v>1095100</v>
      </c>
      <c r="E81">
        <v>7</v>
      </c>
      <c r="F81">
        <v>1</v>
      </c>
      <c r="G81" s="40">
        <v>0.14285714285714285</v>
      </c>
      <c r="H81" s="33"/>
      <c r="I81">
        <v>0</v>
      </c>
      <c r="J81" s="33">
        <v>0</v>
      </c>
      <c r="K81" s="40">
        <v>0</v>
      </c>
    </row>
    <row r="82" spans="1:11" x14ac:dyDescent="0.2">
      <c r="A82" t="s">
        <v>1315</v>
      </c>
      <c r="B82" t="s">
        <v>1100</v>
      </c>
      <c r="C82">
        <v>268</v>
      </c>
      <c r="D82" s="33">
        <v>332000</v>
      </c>
      <c r="E82">
        <v>3</v>
      </c>
      <c r="F82">
        <v>3</v>
      </c>
      <c r="G82" s="40">
        <v>1</v>
      </c>
      <c r="H82" s="33"/>
      <c r="I82">
        <v>1</v>
      </c>
      <c r="J82" s="33">
        <v>1</v>
      </c>
      <c r="K82" s="40">
        <v>1</v>
      </c>
    </row>
    <row r="83" spans="1:11" x14ac:dyDescent="0.2">
      <c r="A83" t="s">
        <v>763</v>
      </c>
      <c r="B83" t="s">
        <v>368</v>
      </c>
      <c r="C83">
        <v>198</v>
      </c>
      <c r="D83" s="33">
        <v>664000</v>
      </c>
      <c r="E83">
        <v>2</v>
      </c>
      <c r="F83">
        <v>0</v>
      </c>
      <c r="G83" s="40">
        <v>0</v>
      </c>
      <c r="H83" s="33"/>
      <c r="I83">
        <v>0</v>
      </c>
      <c r="J83" s="33">
        <v>0</v>
      </c>
      <c r="K83" s="40">
        <v>0</v>
      </c>
    </row>
    <row r="84" spans="1:11" x14ac:dyDescent="0.2">
      <c r="A84" t="s">
        <v>709</v>
      </c>
      <c r="B84" t="s">
        <v>1258</v>
      </c>
      <c r="C84">
        <v>95</v>
      </c>
      <c r="D84" s="33">
        <v>1708655</v>
      </c>
      <c r="E84">
        <v>12</v>
      </c>
      <c r="F84">
        <v>1</v>
      </c>
      <c r="G84" s="40">
        <v>8.3333333333333329E-2</v>
      </c>
      <c r="H84" s="33"/>
      <c r="I84">
        <v>4</v>
      </c>
      <c r="J84" s="33">
        <v>1</v>
      </c>
      <c r="K84" s="40">
        <v>0.25</v>
      </c>
    </row>
    <row r="85" spans="1:11" x14ac:dyDescent="0.2">
      <c r="A85" t="s">
        <v>92</v>
      </c>
      <c r="B85" t="s">
        <v>9</v>
      </c>
      <c r="C85">
        <v>335</v>
      </c>
      <c r="D85" s="33">
        <v>126415</v>
      </c>
      <c r="E85">
        <v>1</v>
      </c>
      <c r="F85">
        <v>0</v>
      </c>
      <c r="G85" s="40">
        <v>0</v>
      </c>
      <c r="H85" s="33"/>
      <c r="I85">
        <v>0</v>
      </c>
      <c r="J85" s="33">
        <v>0</v>
      </c>
      <c r="K85" s="40">
        <v>0</v>
      </c>
    </row>
    <row r="86" spans="1:11" x14ac:dyDescent="0.2">
      <c r="A86" t="s">
        <v>1141</v>
      </c>
      <c r="B86" t="s">
        <v>1203</v>
      </c>
      <c r="C86">
        <v>216</v>
      </c>
      <c r="D86" s="33">
        <v>596475</v>
      </c>
      <c r="E86">
        <v>4</v>
      </c>
      <c r="F86">
        <v>0</v>
      </c>
      <c r="G86" s="40">
        <v>0</v>
      </c>
      <c r="H86" s="33"/>
      <c r="I86">
        <v>0</v>
      </c>
      <c r="J86" s="33">
        <v>0</v>
      </c>
      <c r="K86" s="40">
        <v>0</v>
      </c>
    </row>
    <row r="87" spans="1:11" x14ac:dyDescent="0.2">
      <c r="A87" t="s">
        <v>162</v>
      </c>
      <c r="B87" t="s">
        <v>1044</v>
      </c>
      <c r="C87">
        <v>281</v>
      </c>
      <c r="D87" s="33">
        <v>298500</v>
      </c>
      <c r="E87">
        <v>2</v>
      </c>
      <c r="F87">
        <v>1</v>
      </c>
      <c r="G87" s="40">
        <v>0.5</v>
      </c>
      <c r="H87" s="33"/>
      <c r="I87">
        <v>0</v>
      </c>
      <c r="J87" s="33">
        <v>0</v>
      </c>
      <c r="K87" s="40">
        <v>0</v>
      </c>
    </row>
    <row r="88" spans="1:11" x14ac:dyDescent="0.2">
      <c r="A88" t="s">
        <v>163</v>
      </c>
      <c r="B88" t="s">
        <v>1036</v>
      </c>
      <c r="C88">
        <v>351</v>
      </c>
      <c r="D88" s="33">
        <v>105000</v>
      </c>
      <c r="E88">
        <v>1</v>
      </c>
      <c r="F88">
        <v>1</v>
      </c>
      <c r="G88" s="40">
        <v>1</v>
      </c>
      <c r="H88" s="33"/>
      <c r="I88">
        <v>0</v>
      </c>
      <c r="J88" s="33">
        <v>0</v>
      </c>
      <c r="K88" s="40">
        <v>0</v>
      </c>
    </row>
    <row r="89" spans="1:11" x14ac:dyDescent="0.2">
      <c r="A89" t="s">
        <v>204</v>
      </c>
      <c r="B89" t="s">
        <v>300</v>
      </c>
      <c r="C89">
        <v>65</v>
      </c>
      <c r="D89" s="33">
        <v>2123050</v>
      </c>
      <c r="E89">
        <v>16</v>
      </c>
      <c r="F89">
        <v>12</v>
      </c>
      <c r="G89" s="40">
        <v>0.75</v>
      </c>
      <c r="H89" s="33"/>
      <c r="I89">
        <v>4</v>
      </c>
      <c r="J89" s="33">
        <v>4</v>
      </c>
      <c r="K89" s="40">
        <v>1</v>
      </c>
    </row>
    <row r="90" spans="1:11" x14ac:dyDescent="0.2">
      <c r="A90" t="s">
        <v>383</v>
      </c>
      <c r="B90" t="s">
        <v>1079</v>
      </c>
      <c r="C90">
        <v>161</v>
      </c>
      <c r="D90" s="33">
        <v>885489</v>
      </c>
      <c r="E90">
        <v>10</v>
      </c>
      <c r="F90">
        <v>1</v>
      </c>
      <c r="G90" s="40">
        <v>0.1</v>
      </c>
      <c r="H90" s="33"/>
      <c r="I90">
        <v>1</v>
      </c>
      <c r="J90" s="33">
        <v>0</v>
      </c>
      <c r="K90" s="40">
        <v>0</v>
      </c>
    </row>
    <row r="91" spans="1:11" x14ac:dyDescent="0.2">
      <c r="A91" t="s">
        <v>1316</v>
      </c>
      <c r="B91" t="s">
        <v>995</v>
      </c>
      <c r="C91">
        <v>280</v>
      </c>
      <c r="D91" s="33">
        <v>308500</v>
      </c>
      <c r="E91">
        <v>2</v>
      </c>
      <c r="F91">
        <v>2</v>
      </c>
      <c r="G91" s="40">
        <v>1</v>
      </c>
      <c r="H91" s="33"/>
      <c r="I91">
        <v>0</v>
      </c>
      <c r="J91" s="33">
        <v>0</v>
      </c>
      <c r="K91" s="40">
        <v>0</v>
      </c>
    </row>
    <row r="92" spans="1:11" x14ac:dyDescent="0.2">
      <c r="A92" t="s">
        <v>205</v>
      </c>
      <c r="B92" t="s">
        <v>1096</v>
      </c>
      <c r="C92">
        <v>74</v>
      </c>
      <c r="D92" s="33">
        <v>1956150</v>
      </c>
      <c r="E92">
        <v>20</v>
      </c>
      <c r="F92">
        <v>2</v>
      </c>
      <c r="G92" s="40">
        <v>0.1</v>
      </c>
      <c r="H92" s="33"/>
      <c r="I92">
        <v>3</v>
      </c>
      <c r="J92" s="33">
        <v>0</v>
      </c>
      <c r="K92" s="40">
        <v>0</v>
      </c>
    </row>
    <row r="93" spans="1:11" x14ac:dyDescent="0.2">
      <c r="A93" t="s">
        <v>206</v>
      </c>
      <c r="B93" t="s">
        <v>1484</v>
      </c>
      <c r="C93">
        <v>207</v>
      </c>
      <c r="D93" s="33">
        <v>626800</v>
      </c>
      <c r="E93">
        <v>7</v>
      </c>
      <c r="F93">
        <v>0</v>
      </c>
      <c r="G93" s="40">
        <v>0</v>
      </c>
      <c r="H93" s="33"/>
      <c r="I93">
        <v>1</v>
      </c>
      <c r="J93" s="33">
        <v>0</v>
      </c>
      <c r="K93" s="40">
        <v>0</v>
      </c>
    </row>
    <row r="94" spans="1:11" x14ac:dyDescent="0.2">
      <c r="A94" t="s">
        <v>857</v>
      </c>
      <c r="B94" t="s">
        <v>1258</v>
      </c>
      <c r="C94">
        <v>314</v>
      </c>
      <c r="D94" s="33">
        <v>170225</v>
      </c>
      <c r="E94">
        <v>2</v>
      </c>
      <c r="F94">
        <v>0</v>
      </c>
      <c r="G94" s="40">
        <v>0</v>
      </c>
      <c r="H94" s="33"/>
      <c r="I94">
        <v>0</v>
      </c>
      <c r="J94" s="33">
        <v>0</v>
      </c>
      <c r="K94" s="40">
        <v>0</v>
      </c>
    </row>
    <row r="95" spans="1:11" x14ac:dyDescent="0.2">
      <c r="A95" t="s">
        <v>688</v>
      </c>
      <c r="B95" t="s">
        <v>1248</v>
      </c>
      <c r="C95">
        <v>229</v>
      </c>
      <c r="D95" s="33">
        <v>532500</v>
      </c>
      <c r="E95">
        <v>2</v>
      </c>
      <c r="F95">
        <v>1</v>
      </c>
      <c r="G95" s="40">
        <v>0.5</v>
      </c>
      <c r="H95" s="33"/>
      <c r="I95">
        <v>1</v>
      </c>
      <c r="J95" s="33">
        <v>1</v>
      </c>
      <c r="K95" s="40">
        <v>1</v>
      </c>
    </row>
    <row r="96" spans="1:11" x14ac:dyDescent="0.2">
      <c r="A96" t="s">
        <v>1317</v>
      </c>
      <c r="B96" t="s">
        <v>572</v>
      </c>
      <c r="C96">
        <v>162</v>
      </c>
      <c r="D96" s="33">
        <v>865700</v>
      </c>
      <c r="E96">
        <v>7</v>
      </c>
      <c r="F96">
        <v>1</v>
      </c>
      <c r="G96" s="40">
        <v>0.14285714285714285</v>
      </c>
      <c r="H96" s="33"/>
      <c r="I96">
        <v>2</v>
      </c>
      <c r="J96" s="33">
        <v>1</v>
      </c>
      <c r="K96" s="40">
        <v>0.5</v>
      </c>
    </row>
    <row r="97" spans="1:11" x14ac:dyDescent="0.2">
      <c r="A97" t="s">
        <v>207</v>
      </c>
      <c r="B97" t="s">
        <v>1097</v>
      </c>
      <c r="C97">
        <v>144</v>
      </c>
      <c r="D97" s="33">
        <v>1070650</v>
      </c>
      <c r="E97">
        <v>14</v>
      </c>
      <c r="F97">
        <v>1</v>
      </c>
      <c r="G97" s="40">
        <v>7.1428571428571425E-2</v>
      </c>
      <c r="H97" s="33"/>
      <c r="I97">
        <v>0</v>
      </c>
      <c r="J97" s="33">
        <v>0</v>
      </c>
      <c r="K97" s="40">
        <v>0</v>
      </c>
    </row>
    <row r="98" spans="1:11" x14ac:dyDescent="0.2">
      <c r="A98" t="s">
        <v>1335</v>
      </c>
      <c r="B98" t="s">
        <v>755</v>
      </c>
      <c r="C98">
        <v>322</v>
      </c>
      <c r="D98" s="33">
        <v>149900</v>
      </c>
      <c r="E98">
        <v>1</v>
      </c>
      <c r="F98">
        <v>0</v>
      </c>
      <c r="G98" s="40">
        <v>0</v>
      </c>
      <c r="H98" s="33"/>
      <c r="I98">
        <v>1</v>
      </c>
      <c r="J98" s="33">
        <v>0</v>
      </c>
      <c r="K98" s="40">
        <v>0</v>
      </c>
    </row>
    <row r="99" spans="1:11" x14ac:dyDescent="0.2">
      <c r="A99" t="s">
        <v>1118</v>
      </c>
      <c r="B99" t="s">
        <v>536</v>
      </c>
      <c r="C99">
        <v>258</v>
      </c>
      <c r="D99" s="33">
        <v>372499</v>
      </c>
      <c r="E99">
        <v>5</v>
      </c>
      <c r="F99">
        <v>0</v>
      </c>
      <c r="G99" s="40">
        <v>0</v>
      </c>
      <c r="H99" s="33"/>
      <c r="I99">
        <v>1</v>
      </c>
      <c r="J99" s="33">
        <v>0</v>
      </c>
      <c r="K99" s="40">
        <v>0</v>
      </c>
    </row>
    <row r="100" spans="1:11" x14ac:dyDescent="0.2">
      <c r="A100" t="s">
        <v>693</v>
      </c>
      <c r="B100" t="s">
        <v>993</v>
      </c>
      <c r="C100">
        <v>291</v>
      </c>
      <c r="D100" s="33">
        <v>262000</v>
      </c>
      <c r="E100">
        <v>2</v>
      </c>
      <c r="F100">
        <v>0</v>
      </c>
      <c r="G100" s="40">
        <v>0</v>
      </c>
      <c r="H100" s="33"/>
      <c r="I100">
        <v>1</v>
      </c>
      <c r="J100" s="33">
        <v>0</v>
      </c>
      <c r="K100" s="40">
        <v>0</v>
      </c>
    </row>
    <row r="101" spans="1:11" x14ac:dyDescent="0.2">
      <c r="A101" t="s">
        <v>478</v>
      </c>
      <c r="B101" t="s">
        <v>1405</v>
      </c>
      <c r="C101">
        <v>378</v>
      </c>
      <c r="D101" s="33">
        <v>30000</v>
      </c>
      <c r="E101">
        <v>1</v>
      </c>
      <c r="F101">
        <v>0</v>
      </c>
      <c r="G101" s="40">
        <v>0</v>
      </c>
      <c r="H101" s="33"/>
      <c r="I101">
        <v>0</v>
      </c>
      <c r="J101" s="33">
        <v>0</v>
      </c>
      <c r="K101" s="40">
        <v>0</v>
      </c>
    </row>
    <row r="102" spans="1:11" x14ac:dyDescent="0.2">
      <c r="A102" t="s">
        <v>208</v>
      </c>
      <c r="B102" t="s">
        <v>1258</v>
      </c>
      <c r="C102">
        <v>63</v>
      </c>
      <c r="D102" s="33">
        <v>2165720</v>
      </c>
      <c r="E102">
        <v>22</v>
      </c>
      <c r="F102">
        <v>2</v>
      </c>
      <c r="G102" s="40">
        <v>9.0909090909090912E-2</v>
      </c>
      <c r="H102" s="33"/>
      <c r="I102">
        <v>4</v>
      </c>
      <c r="J102" s="33">
        <v>0</v>
      </c>
      <c r="K102" s="40">
        <v>0</v>
      </c>
    </row>
    <row r="103" spans="1:11" x14ac:dyDescent="0.2">
      <c r="A103" t="s">
        <v>37</v>
      </c>
      <c r="B103" t="s">
        <v>1286</v>
      </c>
      <c r="C103">
        <v>359</v>
      </c>
      <c r="D103" s="33">
        <v>80000</v>
      </c>
      <c r="E103">
        <v>1</v>
      </c>
      <c r="F103">
        <v>1</v>
      </c>
      <c r="G103" s="40">
        <v>1</v>
      </c>
      <c r="H103" s="33"/>
      <c r="I103">
        <v>0</v>
      </c>
      <c r="J103" s="33">
        <v>0</v>
      </c>
      <c r="K103" s="40">
        <v>0</v>
      </c>
    </row>
    <row r="104" spans="1:11" x14ac:dyDescent="0.2">
      <c r="A104" t="s">
        <v>397</v>
      </c>
      <c r="B104" t="s">
        <v>196</v>
      </c>
      <c r="C104">
        <v>346</v>
      </c>
      <c r="D104" s="33">
        <v>111800</v>
      </c>
      <c r="E104">
        <v>2</v>
      </c>
      <c r="F104">
        <v>0</v>
      </c>
      <c r="G104" s="40">
        <v>0</v>
      </c>
      <c r="H104" s="33"/>
      <c r="I104">
        <v>1</v>
      </c>
      <c r="J104" s="33">
        <v>0</v>
      </c>
      <c r="K104" s="40">
        <v>0</v>
      </c>
    </row>
    <row r="105" spans="1:11" x14ac:dyDescent="0.2">
      <c r="A105" t="s">
        <v>1359</v>
      </c>
      <c r="B105" t="s">
        <v>1258</v>
      </c>
      <c r="C105">
        <v>230</v>
      </c>
      <c r="D105" s="33">
        <v>529900</v>
      </c>
      <c r="E105">
        <v>6</v>
      </c>
      <c r="F105">
        <v>1</v>
      </c>
      <c r="G105" s="40">
        <v>0.16666666666666666</v>
      </c>
      <c r="H105" s="33"/>
      <c r="I105">
        <v>0</v>
      </c>
      <c r="J105" s="33">
        <v>0</v>
      </c>
      <c r="K105" s="40">
        <v>0</v>
      </c>
    </row>
    <row r="106" spans="1:11" x14ac:dyDescent="0.2">
      <c r="A106" t="s">
        <v>1360</v>
      </c>
      <c r="B106" t="s">
        <v>1101</v>
      </c>
      <c r="C106">
        <v>184</v>
      </c>
      <c r="D106" s="33">
        <v>756200</v>
      </c>
      <c r="E106">
        <v>5</v>
      </c>
      <c r="F106">
        <v>0</v>
      </c>
      <c r="G106" s="40">
        <v>0</v>
      </c>
      <c r="H106" s="33"/>
      <c r="I106">
        <v>1</v>
      </c>
      <c r="J106" s="33">
        <v>0</v>
      </c>
      <c r="K106" s="40">
        <v>0</v>
      </c>
    </row>
    <row r="107" spans="1:11" x14ac:dyDescent="0.2">
      <c r="A107" t="s">
        <v>1361</v>
      </c>
      <c r="B107" t="s">
        <v>1258</v>
      </c>
      <c r="C107">
        <v>4</v>
      </c>
      <c r="D107" s="33">
        <v>11227034</v>
      </c>
      <c r="E107">
        <v>70</v>
      </c>
      <c r="F107">
        <v>1</v>
      </c>
      <c r="G107" s="40">
        <v>1.4285714285714285E-2</v>
      </c>
      <c r="H107" s="33"/>
      <c r="I107">
        <v>47</v>
      </c>
      <c r="J107" s="33">
        <v>0</v>
      </c>
      <c r="K107" s="40">
        <v>0</v>
      </c>
    </row>
    <row r="108" spans="1:11" x14ac:dyDescent="0.2">
      <c r="A108" t="s">
        <v>384</v>
      </c>
      <c r="B108" t="s">
        <v>411</v>
      </c>
      <c r="C108">
        <v>208</v>
      </c>
      <c r="D108" s="33">
        <v>624600</v>
      </c>
      <c r="E108">
        <v>4</v>
      </c>
      <c r="F108">
        <v>1</v>
      </c>
      <c r="G108" s="40">
        <v>0.25</v>
      </c>
      <c r="H108" s="33"/>
      <c r="I108">
        <v>2</v>
      </c>
      <c r="J108" s="33">
        <v>0</v>
      </c>
      <c r="K108" s="40">
        <v>0</v>
      </c>
    </row>
    <row r="109" spans="1:11" x14ac:dyDescent="0.2">
      <c r="A109" t="s">
        <v>1362</v>
      </c>
      <c r="B109" t="s">
        <v>1100</v>
      </c>
      <c r="C109">
        <v>22</v>
      </c>
      <c r="D109" s="33">
        <v>4452540</v>
      </c>
      <c r="E109">
        <v>25</v>
      </c>
      <c r="F109">
        <v>7</v>
      </c>
      <c r="G109" s="40">
        <v>0.28000000000000003</v>
      </c>
      <c r="H109" s="33"/>
      <c r="I109">
        <v>0</v>
      </c>
      <c r="J109" s="33">
        <v>0</v>
      </c>
      <c r="K109" s="40">
        <v>0</v>
      </c>
    </row>
    <row r="110" spans="1:11" x14ac:dyDescent="0.2">
      <c r="A110" t="s">
        <v>1363</v>
      </c>
      <c r="B110" t="s">
        <v>300</v>
      </c>
      <c r="C110">
        <v>46</v>
      </c>
      <c r="D110" s="33">
        <v>2673250</v>
      </c>
      <c r="E110">
        <v>20</v>
      </c>
      <c r="F110">
        <v>1</v>
      </c>
      <c r="G110" s="40">
        <v>0.05</v>
      </c>
      <c r="H110" s="33"/>
      <c r="I110">
        <v>3</v>
      </c>
      <c r="J110" s="33">
        <v>0</v>
      </c>
      <c r="K110" s="40">
        <v>0</v>
      </c>
    </row>
    <row r="111" spans="1:11" x14ac:dyDescent="0.2">
      <c r="A111" t="s">
        <v>1364</v>
      </c>
      <c r="B111" t="s">
        <v>197</v>
      </c>
      <c r="C111">
        <v>159</v>
      </c>
      <c r="D111" s="33">
        <v>891220</v>
      </c>
      <c r="E111">
        <v>9</v>
      </c>
      <c r="F111">
        <v>3</v>
      </c>
      <c r="G111" s="40">
        <v>0.33333333333333331</v>
      </c>
      <c r="H111" s="33"/>
      <c r="I111">
        <v>0</v>
      </c>
      <c r="J111" s="33">
        <v>0</v>
      </c>
      <c r="K111" s="40">
        <v>0</v>
      </c>
    </row>
    <row r="112" spans="1:11" x14ac:dyDescent="0.2">
      <c r="A112" t="s">
        <v>1365</v>
      </c>
      <c r="B112" t="s">
        <v>1099</v>
      </c>
      <c r="C112">
        <v>72</v>
      </c>
      <c r="D112" s="33">
        <v>2003047</v>
      </c>
      <c r="E112">
        <v>10</v>
      </c>
      <c r="F112">
        <v>3</v>
      </c>
      <c r="G112" s="40">
        <v>0.3</v>
      </c>
      <c r="H112" s="33"/>
      <c r="I112">
        <v>2</v>
      </c>
      <c r="J112" s="33">
        <v>1</v>
      </c>
      <c r="K112" s="40">
        <v>0.5</v>
      </c>
    </row>
    <row r="113" spans="1:11" x14ac:dyDescent="0.2">
      <c r="A113" t="s">
        <v>1366</v>
      </c>
      <c r="B113" t="s">
        <v>1258</v>
      </c>
      <c r="C113">
        <v>160</v>
      </c>
      <c r="D113" s="33">
        <v>888900</v>
      </c>
      <c r="E113">
        <v>9</v>
      </c>
      <c r="F113">
        <v>3</v>
      </c>
      <c r="G113" s="40">
        <v>0.33333333333333331</v>
      </c>
      <c r="H113" s="33"/>
      <c r="I113">
        <v>1</v>
      </c>
      <c r="J113" s="33">
        <v>1</v>
      </c>
      <c r="K113" s="40">
        <v>1</v>
      </c>
    </row>
    <row r="114" spans="1:11" x14ac:dyDescent="0.2">
      <c r="A114" t="s">
        <v>1367</v>
      </c>
      <c r="B114" t="s">
        <v>280</v>
      </c>
      <c r="C114">
        <v>110</v>
      </c>
      <c r="D114" s="33">
        <v>1539500</v>
      </c>
      <c r="E114">
        <v>13</v>
      </c>
      <c r="F114">
        <v>2</v>
      </c>
      <c r="G114" s="40">
        <v>0.15384615384615385</v>
      </c>
      <c r="H114" s="33"/>
      <c r="I114">
        <v>3</v>
      </c>
      <c r="J114" s="33">
        <v>0</v>
      </c>
      <c r="K114" s="40">
        <v>0</v>
      </c>
    </row>
    <row r="115" spans="1:11" x14ac:dyDescent="0.2">
      <c r="A115" t="s">
        <v>701</v>
      </c>
      <c r="B115" t="s">
        <v>368</v>
      </c>
      <c r="C115">
        <v>201</v>
      </c>
      <c r="D115" s="33">
        <v>654550</v>
      </c>
      <c r="E115">
        <v>4</v>
      </c>
      <c r="F115">
        <v>0</v>
      </c>
      <c r="G115" s="40">
        <v>0</v>
      </c>
      <c r="H115" s="33"/>
      <c r="I115">
        <v>0</v>
      </c>
      <c r="J115" s="33">
        <v>0</v>
      </c>
      <c r="K115" s="40">
        <v>0</v>
      </c>
    </row>
    <row r="116" spans="1:11" x14ac:dyDescent="0.2">
      <c r="A116" t="s">
        <v>837</v>
      </c>
      <c r="B116" t="s">
        <v>5</v>
      </c>
      <c r="C116">
        <v>39</v>
      </c>
      <c r="D116" s="33">
        <v>2951369</v>
      </c>
      <c r="E116">
        <v>18</v>
      </c>
      <c r="F116">
        <v>2</v>
      </c>
      <c r="G116" s="40">
        <v>0.1111111111111111</v>
      </c>
      <c r="H116" s="33"/>
      <c r="I116">
        <v>2</v>
      </c>
      <c r="J116" s="33">
        <v>0</v>
      </c>
      <c r="K116" s="40">
        <v>0</v>
      </c>
    </row>
    <row r="117" spans="1:11" x14ac:dyDescent="0.2">
      <c r="A117" t="s">
        <v>1368</v>
      </c>
      <c r="B117" t="s">
        <v>300</v>
      </c>
      <c r="C117">
        <v>89</v>
      </c>
      <c r="D117" s="33">
        <v>1753250</v>
      </c>
      <c r="E117">
        <v>14</v>
      </c>
      <c r="F117">
        <v>4</v>
      </c>
      <c r="G117" s="40">
        <v>0.2857142857142857</v>
      </c>
      <c r="H117" s="33"/>
      <c r="I117">
        <v>0</v>
      </c>
      <c r="J117" s="33">
        <v>0</v>
      </c>
      <c r="K117" s="40">
        <v>0</v>
      </c>
    </row>
    <row r="118" spans="1:11" x14ac:dyDescent="0.2">
      <c r="A118" t="s">
        <v>1369</v>
      </c>
      <c r="B118" t="s">
        <v>1099</v>
      </c>
      <c r="C118">
        <v>152</v>
      </c>
      <c r="D118" s="33">
        <v>980500</v>
      </c>
      <c r="E118">
        <v>9</v>
      </c>
      <c r="F118">
        <v>1</v>
      </c>
      <c r="G118" s="40">
        <v>0.1111111111111111</v>
      </c>
      <c r="H118" s="33"/>
      <c r="I118">
        <v>0</v>
      </c>
      <c r="J118" s="33">
        <v>0</v>
      </c>
      <c r="K118" s="40">
        <v>0</v>
      </c>
    </row>
    <row r="119" spans="1:11" x14ac:dyDescent="0.2">
      <c r="A119" t="s">
        <v>1318</v>
      </c>
      <c r="B119" t="s">
        <v>53</v>
      </c>
      <c r="C119">
        <v>239</v>
      </c>
      <c r="D119" s="33">
        <v>473500</v>
      </c>
      <c r="E119">
        <v>5</v>
      </c>
      <c r="F119">
        <v>4</v>
      </c>
      <c r="G119" s="40">
        <v>0.8</v>
      </c>
      <c r="H119" s="33"/>
      <c r="I119">
        <v>1</v>
      </c>
      <c r="J119" s="33">
        <v>1</v>
      </c>
      <c r="K119" s="40">
        <v>1</v>
      </c>
    </row>
    <row r="120" spans="1:11" x14ac:dyDescent="0.2">
      <c r="A120" t="s">
        <v>1370</v>
      </c>
      <c r="B120" t="s">
        <v>1100</v>
      </c>
      <c r="C120">
        <v>90</v>
      </c>
      <c r="D120" s="33">
        <v>1752934</v>
      </c>
      <c r="E120">
        <v>36</v>
      </c>
      <c r="F120">
        <v>2</v>
      </c>
      <c r="G120" s="40">
        <v>5.5555555555555552E-2</v>
      </c>
      <c r="H120" s="33"/>
      <c r="I120">
        <v>2</v>
      </c>
      <c r="J120" s="33">
        <v>0</v>
      </c>
      <c r="K120" s="40">
        <v>0</v>
      </c>
    </row>
    <row r="121" spans="1:11" x14ac:dyDescent="0.2">
      <c r="A121" t="s">
        <v>1057</v>
      </c>
      <c r="B121" t="s">
        <v>1097</v>
      </c>
      <c r="C121">
        <v>146</v>
      </c>
      <c r="D121" s="33">
        <v>1045950</v>
      </c>
      <c r="E121">
        <v>12</v>
      </c>
      <c r="F121">
        <v>1</v>
      </c>
      <c r="G121" s="40">
        <v>8.3333333333333329E-2</v>
      </c>
      <c r="H121" s="33"/>
      <c r="I121">
        <v>0</v>
      </c>
      <c r="J121" s="33">
        <v>0</v>
      </c>
      <c r="K121" s="40">
        <v>0</v>
      </c>
    </row>
    <row r="122" spans="1:11" x14ac:dyDescent="0.2">
      <c r="A122" t="s">
        <v>1371</v>
      </c>
      <c r="B122" t="s">
        <v>1258</v>
      </c>
      <c r="C122">
        <v>109</v>
      </c>
      <c r="D122" s="33">
        <v>1540657</v>
      </c>
      <c r="E122">
        <v>14</v>
      </c>
      <c r="F122">
        <v>2</v>
      </c>
      <c r="G122" s="40">
        <v>0.14285714285714285</v>
      </c>
      <c r="H122" s="33"/>
      <c r="I122">
        <v>1</v>
      </c>
      <c r="J122" s="33">
        <v>1</v>
      </c>
      <c r="K122" s="40">
        <v>1</v>
      </c>
    </row>
    <row r="123" spans="1:11" x14ac:dyDescent="0.2">
      <c r="A123" t="s">
        <v>1372</v>
      </c>
      <c r="B123" t="s">
        <v>1036</v>
      </c>
      <c r="C123">
        <v>114</v>
      </c>
      <c r="D123" s="33">
        <v>1495135</v>
      </c>
      <c r="E123">
        <v>11</v>
      </c>
      <c r="F123">
        <v>2</v>
      </c>
      <c r="G123" s="40">
        <v>0.18181818181818182</v>
      </c>
      <c r="H123" s="33"/>
      <c r="I123">
        <v>3</v>
      </c>
      <c r="J123" s="33">
        <v>0</v>
      </c>
      <c r="K123" s="40">
        <v>0</v>
      </c>
    </row>
    <row r="124" spans="1:11" x14ac:dyDescent="0.2">
      <c r="A124" t="s">
        <v>1373</v>
      </c>
      <c r="B124" t="s">
        <v>991</v>
      </c>
      <c r="C124">
        <v>44</v>
      </c>
      <c r="D124" s="33">
        <v>2795200</v>
      </c>
      <c r="E124">
        <v>22</v>
      </c>
      <c r="F124">
        <v>9</v>
      </c>
      <c r="G124" s="40">
        <v>0.40909090909090912</v>
      </c>
      <c r="H124" s="33"/>
      <c r="I124">
        <v>1</v>
      </c>
      <c r="J124" s="33">
        <v>1</v>
      </c>
      <c r="K124" s="40">
        <v>1</v>
      </c>
    </row>
    <row r="125" spans="1:11" x14ac:dyDescent="0.2">
      <c r="A125" t="s">
        <v>694</v>
      </c>
      <c r="B125" t="s">
        <v>978</v>
      </c>
      <c r="C125">
        <v>238</v>
      </c>
      <c r="D125" s="33">
        <v>479485</v>
      </c>
      <c r="E125">
        <v>5</v>
      </c>
      <c r="F125">
        <v>0</v>
      </c>
      <c r="G125" s="40">
        <v>0</v>
      </c>
      <c r="H125" s="33"/>
      <c r="I125">
        <v>1</v>
      </c>
      <c r="J125" s="33">
        <v>0</v>
      </c>
      <c r="K125" s="40">
        <v>0</v>
      </c>
    </row>
    <row r="126" spans="1:11" x14ac:dyDescent="0.2">
      <c r="A126" t="s">
        <v>1374</v>
      </c>
      <c r="B126" t="s">
        <v>1097</v>
      </c>
      <c r="C126">
        <v>153</v>
      </c>
      <c r="D126" s="33">
        <v>962470</v>
      </c>
      <c r="E126">
        <v>10</v>
      </c>
      <c r="F126">
        <v>2</v>
      </c>
      <c r="G126" s="40">
        <v>0.2</v>
      </c>
      <c r="H126" s="33"/>
      <c r="I126">
        <v>2</v>
      </c>
      <c r="J126" s="33">
        <v>1</v>
      </c>
      <c r="K126" s="40">
        <v>0.5</v>
      </c>
    </row>
    <row r="127" spans="1:11" x14ac:dyDescent="0.2">
      <c r="A127" t="s">
        <v>867</v>
      </c>
      <c r="B127" t="s">
        <v>118</v>
      </c>
      <c r="C127">
        <v>371</v>
      </c>
      <c r="D127" s="33">
        <v>56300</v>
      </c>
      <c r="E127">
        <v>2</v>
      </c>
      <c r="F127">
        <v>0</v>
      </c>
      <c r="G127" s="40">
        <v>0</v>
      </c>
      <c r="H127" s="33"/>
      <c r="I127">
        <v>0</v>
      </c>
      <c r="J127" s="33">
        <v>0</v>
      </c>
      <c r="K127" s="40">
        <v>0</v>
      </c>
    </row>
    <row r="128" spans="1:11" x14ac:dyDescent="0.2">
      <c r="A128" t="s">
        <v>1375</v>
      </c>
      <c r="B128" t="s">
        <v>300</v>
      </c>
      <c r="C128">
        <v>142</v>
      </c>
      <c r="D128" s="33">
        <v>1079150</v>
      </c>
      <c r="E128">
        <v>10</v>
      </c>
      <c r="F128">
        <v>2</v>
      </c>
      <c r="G128" s="40">
        <v>0.2</v>
      </c>
      <c r="H128" s="33"/>
      <c r="I128">
        <v>0</v>
      </c>
      <c r="J128" s="33">
        <v>0</v>
      </c>
      <c r="K128" s="40">
        <v>0</v>
      </c>
    </row>
    <row r="129" spans="1:11" x14ac:dyDescent="0.2">
      <c r="A129" t="s">
        <v>1376</v>
      </c>
      <c r="B129" t="s">
        <v>1100</v>
      </c>
      <c r="C129">
        <v>32</v>
      </c>
      <c r="D129" s="33">
        <v>3267550</v>
      </c>
      <c r="E129">
        <v>21</v>
      </c>
      <c r="F129">
        <v>16</v>
      </c>
      <c r="G129" s="40">
        <v>0.76190476190476186</v>
      </c>
      <c r="H129" s="33"/>
      <c r="I129">
        <v>3</v>
      </c>
      <c r="J129" s="33">
        <v>3</v>
      </c>
      <c r="K129" s="40">
        <v>1</v>
      </c>
    </row>
    <row r="130" spans="1:11" x14ac:dyDescent="0.2">
      <c r="A130" t="s">
        <v>1377</v>
      </c>
      <c r="B130" t="s">
        <v>53</v>
      </c>
      <c r="C130">
        <v>220</v>
      </c>
      <c r="D130" s="33">
        <v>583000</v>
      </c>
      <c r="E130">
        <v>2</v>
      </c>
      <c r="F130">
        <v>2</v>
      </c>
      <c r="G130" s="40">
        <v>1</v>
      </c>
      <c r="H130" s="33"/>
      <c r="I130">
        <v>0</v>
      </c>
      <c r="J130" s="33">
        <v>0</v>
      </c>
      <c r="K130" s="40">
        <v>0</v>
      </c>
    </row>
    <row r="131" spans="1:11" x14ac:dyDescent="0.2">
      <c r="A131" t="s">
        <v>1336</v>
      </c>
      <c r="B131" t="s">
        <v>62</v>
      </c>
      <c r="C131">
        <v>87</v>
      </c>
      <c r="D131" s="33">
        <v>1774600</v>
      </c>
      <c r="E131">
        <v>11</v>
      </c>
      <c r="F131">
        <v>1</v>
      </c>
      <c r="G131" s="40">
        <v>9.0909090909090912E-2</v>
      </c>
      <c r="H131" s="33"/>
      <c r="I131">
        <v>0</v>
      </c>
      <c r="J131" s="33">
        <v>0</v>
      </c>
      <c r="K131" s="40">
        <v>0</v>
      </c>
    </row>
    <row r="132" spans="1:11" x14ac:dyDescent="0.2">
      <c r="A132" t="s">
        <v>1059</v>
      </c>
      <c r="B132" t="s">
        <v>1100</v>
      </c>
      <c r="C132">
        <v>214</v>
      </c>
      <c r="D132" s="33">
        <v>608500</v>
      </c>
      <c r="E132">
        <v>5</v>
      </c>
      <c r="F132">
        <v>4</v>
      </c>
      <c r="G132" s="40">
        <v>0.8</v>
      </c>
      <c r="H132" s="33"/>
      <c r="I132">
        <v>0</v>
      </c>
      <c r="J132" s="33">
        <v>0</v>
      </c>
      <c r="K132" s="40">
        <v>0</v>
      </c>
    </row>
    <row r="133" spans="1:11" x14ac:dyDescent="0.2">
      <c r="A133" t="s">
        <v>1379</v>
      </c>
      <c r="B133" t="s">
        <v>1036</v>
      </c>
      <c r="C133">
        <v>23</v>
      </c>
      <c r="D133" s="33">
        <v>4123500</v>
      </c>
      <c r="E133">
        <v>27</v>
      </c>
      <c r="F133">
        <v>4</v>
      </c>
      <c r="G133" s="40">
        <v>0.14814814814814814</v>
      </c>
      <c r="H133" s="33"/>
      <c r="I133">
        <v>2</v>
      </c>
      <c r="J133" s="33">
        <v>0</v>
      </c>
      <c r="K133" s="40">
        <v>0</v>
      </c>
    </row>
    <row r="134" spans="1:11" x14ac:dyDescent="0.2">
      <c r="A134" t="s">
        <v>1001</v>
      </c>
      <c r="B134" t="s">
        <v>536</v>
      </c>
      <c r="C134">
        <v>367</v>
      </c>
      <c r="D134" s="33">
        <v>67500</v>
      </c>
      <c r="E134">
        <v>1</v>
      </c>
      <c r="F134">
        <v>0</v>
      </c>
      <c r="G134" s="40">
        <v>0</v>
      </c>
      <c r="H134" s="33"/>
      <c r="I134">
        <v>1</v>
      </c>
      <c r="J134" s="33">
        <v>0</v>
      </c>
      <c r="K134" s="40">
        <v>0</v>
      </c>
    </row>
    <row r="135" spans="1:11" x14ac:dyDescent="0.2">
      <c r="A135" t="s">
        <v>1380</v>
      </c>
      <c r="B135" t="s">
        <v>1100</v>
      </c>
      <c r="C135">
        <v>18</v>
      </c>
      <c r="D135" s="33">
        <v>5130700</v>
      </c>
      <c r="E135">
        <v>31</v>
      </c>
      <c r="F135">
        <v>14</v>
      </c>
      <c r="G135" s="40">
        <v>0.45161290322580644</v>
      </c>
      <c r="H135" s="33"/>
      <c r="I135">
        <v>4</v>
      </c>
      <c r="J135" s="33">
        <v>0</v>
      </c>
      <c r="K135" s="40">
        <v>0</v>
      </c>
    </row>
    <row r="136" spans="1:11" x14ac:dyDescent="0.2">
      <c r="A136" t="s">
        <v>1381</v>
      </c>
      <c r="B136" t="s">
        <v>1258</v>
      </c>
      <c r="C136">
        <v>274</v>
      </c>
      <c r="D136" s="33">
        <v>320535</v>
      </c>
      <c r="E136">
        <v>3</v>
      </c>
      <c r="F136">
        <v>1</v>
      </c>
      <c r="G136" s="40">
        <v>0.33333333333333331</v>
      </c>
      <c r="H136" s="33"/>
      <c r="I136">
        <v>0</v>
      </c>
      <c r="J136" s="33">
        <v>0</v>
      </c>
      <c r="K136" s="40">
        <v>0</v>
      </c>
    </row>
    <row r="137" spans="1:11" x14ac:dyDescent="0.2">
      <c r="A137" t="s">
        <v>1382</v>
      </c>
      <c r="B137" t="s">
        <v>1100</v>
      </c>
      <c r="C137">
        <v>180</v>
      </c>
      <c r="D137" s="33">
        <v>766000</v>
      </c>
      <c r="E137">
        <v>4</v>
      </c>
      <c r="F137">
        <v>2</v>
      </c>
      <c r="G137" s="40">
        <v>0.5</v>
      </c>
      <c r="H137" s="33"/>
      <c r="I137">
        <v>1</v>
      </c>
      <c r="J137" s="33">
        <v>0</v>
      </c>
      <c r="K137" s="40">
        <v>0</v>
      </c>
    </row>
    <row r="138" spans="1:11" x14ac:dyDescent="0.2">
      <c r="A138" t="s">
        <v>1320</v>
      </c>
      <c r="B138" t="s">
        <v>51</v>
      </c>
      <c r="C138">
        <v>286</v>
      </c>
      <c r="D138" s="33">
        <v>284000</v>
      </c>
      <c r="E138">
        <v>3</v>
      </c>
      <c r="F138">
        <v>0</v>
      </c>
      <c r="G138" s="40">
        <v>0</v>
      </c>
      <c r="H138" s="33"/>
      <c r="I138">
        <v>1</v>
      </c>
      <c r="J138" s="33">
        <v>0</v>
      </c>
      <c r="K138" s="40">
        <v>0</v>
      </c>
    </row>
    <row r="139" spans="1:11" x14ac:dyDescent="0.2">
      <c r="A139" t="s">
        <v>1166</v>
      </c>
      <c r="B139" t="s">
        <v>1096</v>
      </c>
      <c r="C139">
        <v>54</v>
      </c>
      <c r="D139" s="33">
        <v>2408886</v>
      </c>
      <c r="E139">
        <v>15</v>
      </c>
      <c r="F139">
        <v>4</v>
      </c>
      <c r="G139" s="40">
        <v>0.26666666666666666</v>
      </c>
      <c r="H139" s="33"/>
      <c r="I139">
        <v>1</v>
      </c>
      <c r="J139" s="33">
        <v>0</v>
      </c>
      <c r="K139" s="40">
        <v>0</v>
      </c>
    </row>
    <row r="140" spans="1:11" x14ac:dyDescent="0.2">
      <c r="A140" t="s">
        <v>1321</v>
      </c>
      <c r="B140" t="s">
        <v>1096</v>
      </c>
      <c r="C140">
        <v>122</v>
      </c>
      <c r="D140" s="33">
        <v>1277800</v>
      </c>
      <c r="E140">
        <v>13</v>
      </c>
      <c r="F140">
        <v>2</v>
      </c>
      <c r="G140" s="40">
        <v>0.15384615384615385</v>
      </c>
      <c r="H140" s="33"/>
      <c r="I140">
        <v>8</v>
      </c>
      <c r="J140" s="33">
        <v>0</v>
      </c>
      <c r="K140" s="40">
        <v>0</v>
      </c>
    </row>
    <row r="141" spans="1:11" x14ac:dyDescent="0.2">
      <c r="A141" t="s">
        <v>385</v>
      </c>
      <c r="B141" t="s">
        <v>1096</v>
      </c>
      <c r="C141">
        <v>260</v>
      </c>
      <c r="D141" s="33">
        <v>366000</v>
      </c>
      <c r="E141">
        <v>3</v>
      </c>
      <c r="F141">
        <v>1</v>
      </c>
      <c r="G141" s="40">
        <v>0.33333333333333331</v>
      </c>
      <c r="H141" s="33"/>
      <c r="I141">
        <v>1</v>
      </c>
      <c r="J141" s="33">
        <v>0</v>
      </c>
      <c r="K141" s="40">
        <v>0</v>
      </c>
    </row>
    <row r="142" spans="1:11" x14ac:dyDescent="0.2">
      <c r="A142" t="s">
        <v>76</v>
      </c>
      <c r="B142" t="s">
        <v>300</v>
      </c>
      <c r="C142">
        <v>255</v>
      </c>
      <c r="D142" s="33">
        <v>382102</v>
      </c>
      <c r="E142">
        <v>4</v>
      </c>
      <c r="F142">
        <v>2</v>
      </c>
      <c r="G142" s="40">
        <v>0.5</v>
      </c>
      <c r="H142" s="33"/>
      <c r="I142">
        <v>0</v>
      </c>
      <c r="J142" s="33">
        <v>0</v>
      </c>
      <c r="K142" s="40">
        <v>0</v>
      </c>
    </row>
    <row r="143" spans="1:11" x14ac:dyDescent="0.2">
      <c r="A143" t="s">
        <v>1168</v>
      </c>
      <c r="B143" t="s">
        <v>1100</v>
      </c>
      <c r="C143">
        <v>119</v>
      </c>
      <c r="D143" s="33">
        <v>1354000</v>
      </c>
      <c r="E143">
        <v>9</v>
      </c>
      <c r="F143">
        <v>6</v>
      </c>
      <c r="G143" s="40">
        <v>0.66666666666666663</v>
      </c>
      <c r="H143" s="33"/>
      <c r="I143">
        <v>2</v>
      </c>
      <c r="J143" s="33">
        <v>1</v>
      </c>
      <c r="K143" s="40">
        <v>0.5</v>
      </c>
    </row>
    <row r="144" spans="1:11" x14ac:dyDescent="0.2">
      <c r="A144" t="s">
        <v>164</v>
      </c>
      <c r="B144" t="s">
        <v>1286</v>
      </c>
      <c r="C144">
        <v>349</v>
      </c>
      <c r="D144" s="33">
        <v>110500</v>
      </c>
      <c r="E144">
        <v>1</v>
      </c>
      <c r="F144">
        <v>0</v>
      </c>
      <c r="G144" s="40">
        <v>0</v>
      </c>
      <c r="H144" s="33"/>
      <c r="I144">
        <v>0</v>
      </c>
      <c r="J144" s="33">
        <v>0</v>
      </c>
      <c r="K144" s="40">
        <v>0</v>
      </c>
    </row>
    <row r="145" spans="1:11" x14ac:dyDescent="0.2">
      <c r="A145" t="s">
        <v>1142</v>
      </c>
      <c r="B145" t="s">
        <v>195</v>
      </c>
      <c r="C145">
        <v>334</v>
      </c>
      <c r="D145" s="33">
        <v>129000</v>
      </c>
      <c r="E145">
        <v>2</v>
      </c>
      <c r="F145">
        <v>0</v>
      </c>
      <c r="G145" s="40">
        <v>0</v>
      </c>
      <c r="H145" s="33"/>
      <c r="I145">
        <v>1</v>
      </c>
      <c r="J145" s="33">
        <v>0</v>
      </c>
      <c r="K145" s="40">
        <v>0</v>
      </c>
    </row>
    <row r="146" spans="1:11" x14ac:dyDescent="0.2">
      <c r="A146" t="s">
        <v>262</v>
      </c>
      <c r="B146" t="s">
        <v>1100</v>
      </c>
      <c r="C146">
        <v>269</v>
      </c>
      <c r="D146" s="33">
        <v>331900</v>
      </c>
      <c r="E146">
        <v>2</v>
      </c>
      <c r="F146">
        <v>1</v>
      </c>
      <c r="G146" s="40">
        <v>0.5</v>
      </c>
      <c r="H146" s="33"/>
      <c r="I146">
        <v>0</v>
      </c>
      <c r="J146" s="33">
        <v>0</v>
      </c>
      <c r="K146" s="40">
        <v>0</v>
      </c>
    </row>
    <row r="147" spans="1:11" x14ac:dyDescent="0.2">
      <c r="A147" t="s">
        <v>1169</v>
      </c>
      <c r="B147" t="s">
        <v>1258</v>
      </c>
      <c r="C147">
        <v>96</v>
      </c>
      <c r="D147" s="33">
        <v>1693300</v>
      </c>
      <c r="E147">
        <v>10</v>
      </c>
      <c r="F147">
        <v>0</v>
      </c>
      <c r="G147" s="40">
        <v>0</v>
      </c>
      <c r="H147" s="33"/>
      <c r="I147">
        <v>0</v>
      </c>
      <c r="J147" s="33">
        <v>0</v>
      </c>
      <c r="K147" s="40">
        <v>0</v>
      </c>
    </row>
    <row r="148" spans="1:11" x14ac:dyDescent="0.2">
      <c r="A148" t="s">
        <v>263</v>
      </c>
      <c r="B148" t="s">
        <v>431</v>
      </c>
      <c r="C148">
        <v>167</v>
      </c>
      <c r="D148" s="33">
        <v>835650</v>
      </c>
      <c r="E148">
        <v>4</v>
      </c>
      <c r="F148">
        <v>1</v>
      </c>
      <c r="G148" s="40">
        <v>0.25</v>
      </c>
      <c r="H148" s="33"/>
      <c r="I148">
        <v>1</v>
      </c>
      <c r="J148" s="33">
        <v>0</v>
      </c>
      <c r="K148" s="40">
        <v>0</v>
      </c>
    </row>
    <row r="149" spans="1:11" x14ac:dyDescent="0.2">
      <c r="A149" t="s">
        <v>165</v>
      </c>
      <c r="B149" t="s">
        <v>1099</v>
      </c>
      <c r="C149">
        <v>310</v>
      </c>
      <c r="D149" s="33">
        <v>185500</v>
      </c>
      <c r="E149">
        <v>3</v>
      </c>
      <c r="F149">
        <v>0</v>
      </c>
      <c r="G149" s="40">
        <v>0</v>
      </c>
      <c r="H149" s="33"/>
      <c r="I149">
        <v>0</v>
      </c>
      <c r="J149" s="33">
        <v>0</v>
      </c>
      <c r="K149" s="40">
        <v>0</v>
      </c>
    </row>
    <row r="150" spans="1:11" x14ac:dyDescent="0.2">
      <c r="A150" t="s">
        <v>1170</v>
      </c>
      <c r="B150" t="s">
        <v>285</v>
      </c>
      <c r="C150">
        <v>158</v>
      </c>
      <c r="D150" s="33">
        <v>915500</v>
      </c>
      <c r="E150">
        <v>8</v>
      </c>
      <c r="F150">
        <v>0</v>
      </c>
      <c r="G150" s="40">
        <v>0</v>
      </c>
      <c r="H150" s="33"/>
      <c r="I150">
        <v>5</v>
      </c>
      <c r="J150" s="33">
        <v>0</v>
      </c>
      <c r="K150" s="40">
        <v>0</v>
      </c>
    </row>
    <row r="151" spans="1:11" x14ac:dyDescent="0.2">
      <c r="A151" t="s">
        <v>166</v>
      </c>
      <c r="B151" t="s">
        <v>1100</v>
      </c>
      <c r="C151">
        <v>205</v>
      </c>
      <c r="D151" s="33">
        <v>629200</v>
      </c>
      <c r="E151">
        <v>2</v>
      </c>
      <c r="F151">
        <v>0</v>
      </c>
      <c r="G151" s="40">
        <v>0</v>
      </c>
      <c r="H151" s="33"/>
      <c r="I151">
        <v>0</v>
      </c>
      <c r="J151" s="33">
        <v>0</v>
      </c>
      <c r="K151" s="40">
        <v>0</v>
      </c>
    </row>
    <row r="152" spans="1:11" x14ac:dyDescent="0.2">
      <c r="A152" t="s">
        <v>1171</v>
      </c>
      <c r="B152" t="s">
        <v>300</v>
      </c>
      <c r="C152">
        <v>37</v>
      </c>
      <c r="D152" s="33">
        <v>3030090</v>
      </c>
      <c r="E152">
        <v>21</v>
      </c>
      <c r="F152">
        <v>10</v>
      </c>
      <c r="G152" s="40">
        <v>0.47619047619047616</v>
      </c>
      <c r="H152" s="33"/>
      <c r="I152">
        <v>0</v>
      </c>
      <c r="J152" s="33">
        <v>0</v>
      </c>
      <c r="K152" s="40">
        <v>0</v>
      </c>
    </row>
    <row r="153" spans="1:11" x14ac:dyDescent="0.2">
      <c r="A153" t="s">
        <v>1337</v>
      </c>
      <c r="B153" t="s">
        <v>1036</v>
      </c>
      <c r="C153">
        <v>222</v>
      </c>
      <c r="D153" s="33">
        <v>569500</v>
      </c>
      <c r="E153">
        <v>6</v>
      </c>
      <c r="F153">
        <v>1</v>
      </c>
      <c r="G153" s="40">
        <v>0.16666666666666666</v>
      </c>
      <c r="H153" s="33"/>
      <c r="I153">
        <v>1</v>
      </c>
      <c r="J153" s="33">
        <v>0</v>
      </c>
      <c r="K153" s="40">
        <v>0</v>
      </c>
    </row>
    <row r="154" spans="1:11" x14ac:dyDescent="0.2">
      <c r="A154" t="s">
        <v>1172</v>
      </c>
      <c r="B154" t="s">
        <v>1258</v>
      </c>
      <c r="C154">
        <v>137</v>
      </c>
      <c r="D154" s="33">
        <v>1096875</v>
      </c>
      <c r="E154">
        <v>10</v>
      </c>
      <c r="F154">
        <v>1</v>
      </c>
      <c r="G154" s="40">
        <v>0.1</v>
      </c>
      <c r="H154" s="33"/>
      <c r="I154">
        <v>1</v>
      </c>
      <c r="J154" s="33">
        <v>0</v>
      </c>
      <c r="K154" s="40">
        <v>0</v>
      </c>
    </row>
    <row r="155" spans="1:11" x14ac:dyDescent="0.2">
      <c r="A155" t="s">
        <v>1060</v>
      </c>
      <c r="B155" t="s">
        <v>991</v>
      </c>
      <c r="C155">
        <v>186</v>
      </c>
      <c r="D155" s="33">
        <v>732000</v>
      </c>
      <c r="E155">
        <v>7</v>
      </c>
      <c r="F155">
        <v>0</v>
      </c>
      <c r="G155" s="40">
        <v>0</v>
      </c>
      <c r="H155" s="33"/>
      <c r="I155">
        <v>0</v>
      </c>
      <c r="J155" s="33">
        <v>0</v>
      </c>
      <c r="K155" s="40">
        <v>0</v>
      </c>
    </row>
    <row r="156" spans="1:11" x14ac:dyDescent="0.2">
      <c r="A156" t="s">
        <v>483</v>
      </c>
      <c r="B156" t="s">
        <v>839</v>
      </c>
      <c r="C156">
        <v>191</v>
      </c>
      <c r="D156" s="33">
        <v>702900</v>
      </c>
      <c r="E156">
        <v>5</v>
      </c>
      <c r="F156">
        <v>0</v>
      </c>
      <c r="G156" s="40">
        <v>0</v>
      </c>
      <c r="H156" s="33"/>
      <c r="I156">
        <v>3</v>
      </c>
      <c r="J156" s="33">
        <v>0</v>
      </c>
      <c r="K156" s="40">
        <v>0</v>
      </c>
    </row>
    <row r="157" spans="1:11" x14ac:dyDescent="0.2">
      <c r="A157" t="s">
        <v>1323</v>
      </c>
      <c r="B157" t="s">
        <v>1036</v>
      </c>
      <c r="C157">
        <v>133</v>
      </c>
      <c r="D157" s="33">
        <v>1145325</v>
      </c>
      <c r="E157">
        <v>9</v>
      </c>
      <c r="F157">
        <v>1</v>
      </c>
      <c r="G157" s="40">
        <v>0.1111111111111111</v>
      </c>
      <c r="H157" s="33"/>
      <c r="I157">
        <v>0</v>
      </c>
      <c r="J157" s="33">
        <v>0</v>
      </c>
      <c r="K157" s="40">
        <v>0</v>
      </c>
    </row>
    <row r="158" spans="1:11" x14ac:dyDescent="0.2">
      <c r="A158" t="s">
        <v>2</v>
      </c>
      <c r="B158" t="s">
        <v>1097</v>
      </c>
      <c r="C158">
        <v>173</v>
      </c>
      <c r="D158" s="33">
        <v>810000</v>
      </c>
      <c r="E158">
        <v>2</v>
      </c>
      <c r="F158">
        <v>1</v>
      </c>
      <c r="G158" s="40">
        <v>0.5</v>
      </c>
      <c r="H158" s="33"/>
      <c r="I158">
        <v>0</v>
      </c>
      <c r="J158" s="33">
        <v>0</v>
      </c>
      <c r="K158" s="40">
        <v>0</v>
      </c>
    </row>
    <row r="159" spans="1:11" x14ac:dyDescent="0.2">
      <c r="A159" t="s">
        <v>1173</v>
      </c>
      <c r="B159" t="s">
        <v>1100</v>
      </c>
      <c r="C159">
        <v>53</v>
      </c>
      <c r="D159" s="33">
        <v>2459900</v>
      </c>
      <c r="E159">
        <v>19</v>
      </c>
      <c r="F159">
        <v>4</v>
      </c>
      <c r="G159" s="40">
        <v>0.21052631578947367</v>
      </c>
      <c r="H159" s="33"/>
      <c r="I159">
        <v>2</v>
      </c>
      <c r="J159" s="33">
        <v>1</v>
      </c>
      <c r="K159" s="40">
        <v>0.5</v>
      </c>
    </row>
    <row r="160" spans="1:11" x14ac:dyDescent="0.2">
      <c r="A160" t="s">
        <v>1174</v>
      </c>
      <c r="B160" t="s">
        <v>1100</v>
      </c>
      <c r="C160">
        <v>43</v>
      </c>
      <c r="D160" s="33">
        <v>2841800</v>
      </c>
      <c r="E160">
        <v>17</v>
      </c>
      <c r="F160">
        <v>11</v>
      </c>
      <c r="G160" s="40">
        <v>0.6470588235294118</v>
      </c>
      <c r="H160" s="33"/>
      <c r="I160">
        <v>0</v>
      </c>
      <c r="J160" s="33">
        <v>0</v>
      </c>
      <c r="K160" s="40">
        <v>0</v>
      </c>
    </row>
    <row r="161" spans="1:11" x14ac:dyDescent="0.2">
      <c r="A161" t="s">
        <v>1175</v>
      </c>
      <c r="B161" t="s">
        <v>1100</v>
      </c>
      <c r="C161">
        <v>91</v>
      </c>
      <c r="D161" s="33">
        <v>1729575</v>
      </c>
      <c r="E161">
        <v>13</v>
      </c>
      <c r="F161">
        <v>8</v>
      </c>
      <c r="G161" s="40">
        <v>0.61538461538461542</v>
      </c>
      <c r="H161" s="33"/>
      <c r="I161">
        <v>1</v>
      </c>
      <c r="J161" s="33">
        <v>1</v>
      </c>
      <c r="K161" s="40">
        <v>1</v>
      </c>
    </row>
    <row r="162" spans="1:11" x14ac:dyDescent="0.2">
      <c r="A162" t="s">
        <v>484</v>
      </c>
      <c r="B162" t="s">
        <v>1483</v>
      </c>
      <c r="C162">
        <v>305</v>
      </c>
      <c r="D162" s="33">
        <v>210000</v>
      </c>
      <c r="E162">
        <v>1</v>
      </c>
      <c r="F162">
        <v>0</v>
      </c>
      <c r="G162" s="40">
        <v>0</v>
      </c>
      <c r="H162" s="33"/>
      <c r="I162">
        <v>0</v>
      </c>
      <c r="J162" s="33">
        <v>0</v>
      </c>
      <c r="K162" s="40">
        <v>0</v>
      </c>
    </row>
    <row r="163" spans="1:11" x14ac:dyDescent="0.2">
      <c r="A163" t="s">
        <v>1338</v>
      </c>
      <c r="B163" t="s">
        <v>1383</v>
      </c>
      <c r="C163">
        <v>300</v>
      </c>
      <c r="D163" s="33">
        <v>229000</v>
      </c>
      <c r="E163">
        <v>1</v>
      </c>
      <c r="F163">
        <v>0</v>
      </c>
      <c r="G163" s="40">
        <v>0</v>
      </c>
      <c r="H163" s="33"/>
      <c r="I163">
        <v>1</v>
      </c>
      <c r="J163" s="33">
        <v>0</v>
      </c>
      <c r="K163" s="40">
        <v>0</v>
      </c>
    </row>
    <row r="164" spans="1:11" x14ac:dyDescent="0.2">
      <c r="A164" t="s">
        <v>1158</v>
      </c>
      <c r="B164" t="s">
        <v>1099</v>
      </c>
      <c r="C164">
        <v>85</v>
      </c>
      <c r="D164" s="33">
        <v>1781377</v>
      </c>
      <c r="E164">
        <v>17</v>
      </c>
      <c r="F164">
        <v>2</v>
      </c>
      <c r="G164" s="40">
        <v>0.11764705882352941</v>
      </c>
      <c r="H164" s="33"/>
      <c r="I164">
        <v>1</v>
      </c>
      <c r="J164" s="33">
        <v>0</v>
      </c>
      <c r="K164" s="40">
        <v>0</v>
      </c>
    </row>
    <row r="165" spans="1:11" x14ac:dyDescent="0.2">
      <c r="A165" t="s">
        <v>386</v>
      </c>
      <c r="B165" t="s">
        <v>1099</v>
      </c>
      <c r="C165">
        <v>9</v>
      </c>
      <c r="D165" s="33">
        <v>8249235</v>
      </c>
      <c r="E165">
        <v>66</v>
      </c>
      <c r="F165">
        <v>7</v>
      </c>
      <c r="G165" s="40">
        <v>0.10606060606060606</v>
      </c>
      <c r="H165" s="33"/>
      <c r="I165">
        <v>9</v>
      </c>
      <c r="J165" s="33">
        <v>0</v>
      </c>
      <c r="K165" s="40">
        <v>0</v>
      </c>
    </row>
    <row r="166" spans="1:11" x14ac:dyDescent="0.2">
      <c r="A166" t="s">
        <v>1159</v>
      </c>
      <c r="B166" t="s">
        <v>1258</v>
      </c>
      <c r="C166">
        <v>200</v>
      </c>
      <c r="D166" s="33">
        <v>659900</v>
      </c>
      <c r="E166">
        <v>10</v>
      </c>
      <c r="F166">
        <v>1</v>
      </c>
      <c r="G166" s="40">
        <v>0.1</v>
      </c>
      <c r="H166" s="33"/>
      <c r="I166">
        <v>0</v>
      </c>
      <c r="J166" s="33">
        <v>0</v>
      </c>
      <c r="K166" s="40">
        <v>0</v>
      </c>
    </row>
    <row r="167" spans="1:11" x14ac:dyDescent="0.2">
      <c r="A167" t="s">
        <v>1003</v>
      </c>
      <c r="B167" t="s">
        <v>115</v>
      </c>
      <c r="C167">
        <v>338</v>
      </c>
      <c r="D167" s="33">
        <v>119900</v>
      </c>
      <c r="E167">
        <v>1</v>
      </c>
      <c r="F167">
        <v>0</v>
      </c>
      <c r="G167" s="40">
        <v>0</v>
      </c>
      <c r="H167" s="33"/>
      <c r="I167">
        <v>1</v>
      </c>
      <c r="J167" s="33">
        <v>0</v>
      </c>
      <c r="K167" s="40">
        <v>0</v>
      </c>
    </row>
    <row r="168" spans="1:11" x14ac:dyDescent="0.2">
      <c r="A168" t="s">
        <v>1160</v>
      </c>
      <c r="B168" t="s">
        <v>1258</v>
      </c>
      <c r="C168">
        <v>202</v>
      </c>
      <c r="D168" s="33">
        <v>650900</v>
      </c>
      <c r="E168">
        <v>5</v>
      </c>
      <c r="F168">
        <v>1</v>
      </c>
      <c r="G168" s="40">
        <v>0.2</v>
      </c>
      <c r="H168" s="33"/>
      <c r="I168">
        <v>0</v>
      </c>
      <c r="J168" s="33">
        <v>0</v>
      </c>
      <c r="K168" s="40">
        <v>0</v>
      </c>
    </row>
    <row r="169" spans="1:11" x14ac:dyDescent="0.2">
      <c r="A169" t="s">
        <v>1161</v>
      </c>
      <c r="B169" t="s">
        <v>299</v>
      </c>
      <c r="C169">
        <v>171</v>
      </c>
      <c r="D169" s="33">
        <v>819400</v>
      </c>
      <c r="E169">
        <v>8</v>
      </c>
      <c r="F169">
        <v>0</v>
      </c>
      <c r="G169" s="40">
        <v>0</v>
      </c>
      <c r="H169" s="33"/>
      <c r="I169">
        <v>1</v>
      </c>
      <c r="J169" s="33">
        <v>0</v>
      </c>
      <c r="K169" s="40">
        <v>0</v>
      </c>
    </row>
    <row r="170" spans="1:11" x14ac:dyDescent="0.2">
      <c r="A170" t="s">
        <v>14</v>
      </c>
      <c r="B170" t="s">
        <v>300</v>
      </c>
      <c r="C170">
        <v>49</v>
      </c>
      <c r="D170" s="33">
        <v>2567950</v>
      </c>
      <c r="E170">
        <v>19</v>
      </c>
      <c r="F170">
        <v>6</v>
      </c>
      <c r="G170" s="40">
        <v>0.31578947368421051</v>
      </c>
      <c r="H170" s="33"/>
      <c r="I170">
        <v>1</v>
      </c>
      <c r="J170" s="33">
        <v>0</v>
      </c>
      <c r="K170" s="40">
        <v>0</v>
      </c>
    </row>
    <row r="171" spans="1:11" x14ac:dyDescent="0.2">
      <c r="A171" t="s">
        <v>1049</v>
      </c>
      <c r="B171" t="s">
        <v>376</v>
      </c>
      <c r="C171">
        <v>294</v>
      </c>
      <c r="D171" s="33">
        <v>253900</v>
      </c>
      <c r="E171">
        <v>2</v>
      </c>
      <c r="F171">
        <v>0</v>
      </c>
      <c r="G171" s="40">
        <v>0</v>
      </c>
      <c r="H171" s="33"/>
      <c r="I171">
        <v>1</v>
      </c>
      <c r="J171" s="33">
        <v>0</v>
      </c>
      <c r="K171" s="40">
        <v>0</v>
      </c>
    </row>
    <row r="172" spans="1:11" x14ac:dyDescent="0.2">
      <c r="A172" t="s">
        <v>1007</v>
      </c>
      <c r="B172" t="s">
        <v>299</v>
      </c>
      <c r="C172">
        <v>317</v>
      </c>
      <c r="D172" s="33">
        <v>165000</v>
      </c>
      <c r="E172">
        <v>1</v>
      </c>
      <c r="F172">
        <v>0</v>
      </c>
      <c r="G172" s="40">
        <v>0</v>
      </c>
      <c r="H172" s="33"/>
      <c r="I172">
        <v>0</v>
      </c>
      <c r="J172" s="33">
        <v>0</v>
      </c>
      <c r="K172" s="40">
        <v>0</v>
      </c>
    </row>
    <row r="173" spans="1:11" x14ac:dyDescent="0.2">
      <c r="A173" t="s">
        <v>167</v>
      </c>
      <c r="B173" t="s">
        <v>127</v>
      </c>
      <c r="C173">
        <v>333</v>
      </c>
      <c r="D173" s="33">
        <v>130300</v>
      </c>
      <c r="E173">
        <v>3</v>
      </c>
      <c r="F173">
        <v>0</v>
      </c>
      <c r="G173" s="40">
        <v>0</v>
      </c>
      <c r="H173" s="33"/>
      <c r="I173">
        <v>1</v>
      </c>
      <c r="J173" s="33">
        <v>0</v>
      </c>
      <c r="K173" s="40">
        <v>0</v>
      </c>
    </row>
    <row r="174" spans="1:11" x14ac:dyDescent="0.2">
      <c r="A174" t="s">
        <v>77</v>
      </c>
      <c r="B174" t="s">
        <v>1033</v>
      </c>
      <c r="C174">
        <v>315</v>
      </c>
      <c r="D174" s="33">
        <v>169900</v>
      </c>
      <c r="E174">
        <v>1</v>
      </c>
      <c r="F174">
        <v>0</v>
      </c>
      <c r="G174" s="40">
        <v>0</v>
      </c>
      <c r="H174" s="33"/>
      <c r="I174">
        <v>0</v>
      </c>
      <c r="J174" s="33">
        <v>0</v>
      </c>
      <c r="K174" s="40">
        <v>0</v>
      </c>
    </row>
    <row r="175" spans="1:11" x14ac:dyDescent="0.2">
      <c r="A175" t="s">
        <v>1008</v>
      </c>
      <c r="B175" t="s">
        <v>1258</v>
      </c>
      <c r="C175">
        <v>311</v>
      </c>
      <c r="D175" s="33">
        <v>185000</v>
      </c>
      <c r="E175">
        <v>1</v>
      </c>
      <c r="F175">
        <v>1</v>
      </c>
      <c r="G175" s="40">
        <v>1</v>
      </c>
      <c r="H175" s="33"/>
      <c r="I175">
        <v>0</v>
      </c>
      <c r="J175" s="33">
        <v>0</v>
      </c>
      <c r="K175" s="40">
        <v>0</v>
      </c>
    </row>
    <row r="176" spans="1:11" x14ac:dyDescent="0.2">
      <c r="A176" t="s">
        <v>997</v>
      </c>
      <c r="B176" t="s">
        <v>1258</v>
      </c>
      <c r="C176">
        <v>92</v>
      </c>
      <c r="D176" s="33">
        <v>1721600</v>
      </c>
      <c r="E176">
        <v>12</v>
      </c>
      <c r="F176">
        <v>3</v>
      </c>
      <c r="G176" s="40">
        <v>0.25</v>
      </c>
      <c r="H176" s="33"/>
      <c r="I176">
        <v>1</v>
      </c>
      <c r="J176" s="33">
        <v>0</v>
      </c>
      <c r="K176" s="40">
        <v>0</v>
      </c>
    </row>
    <row r="177" spans="1:11" x14ac:dyDescent="0.2">
      <c r="A177" t="s">
        <v>998</v>
      </c>
      <c r="B177" t="s">
        <v>300</v>
      </c>
      <c r="C177">
        <v>20</v>
      </c>
      <c r="D177" s="33">
        <v>4671475</v>
      </c>
      <c r="E177">
        <v>25</v>
      </c>
      <c r="F177">
        <v>15</v>
      </c>
      <c r="G177" s="40">
        <v>0.6</v>
      </c>
      <c r="H177" s="33"/>
      <c r="I177">
        <v>3</v>
      </c>
      <c r="J177" s="33">
        <v>3</v>
      </c>
      <c r="K177" s="40">
        <v>1</v>
      </c>
    </row>
    <row r="178" spans="1:11" x14ac:dyDescent="0.2">
      <c r="A178" t="s">
        <v>1144</v>
      </c>
      <c r="B178" t="s">
        <v>666</v>
      </c>
      <c r="C178">
        <v>164</v>
      </c>
      <c r="D178" s="33">
        <v>847600</v>
      </c>
      <c r="E178">
        <v>5</v>
      </c>
      <c r="F178">
        <v>1</v>
      </c>
      <c r="G178" s="40">
        <v>0.2</v>
      </c>
      <c r="H178" s="33"/>
      <c r="I178">
        <v>2</v>
      </c>
      <c r="J178" s="33">
        <v>0</v>
      </c>
      <c r="K178" s="40">
        <v>0</v>
      </c>
    </row>
    <row r="179" spans="1:11" x14ac:dyDescent="0.2">
      <c r="A179" t="s">
        <v>168</v>
      </c>
      <c r="B179" t="s">
        <v>1099</v>
      </c>
      <c r="C179">
        <v>329</v>
      </c>
      <c r="D179" s="33">
        <v>139900</v>
      </c>
      <c r="E179">
        <v>1</v>
      </c>
      <c r="F179">
        <v>0</v>
      </c>
      <c r="G179" s="40">
        <v>0</v>
      </c>
      <c r="H179" s="33"/>
      <c r="I179">
        <v>0</v>
      </c>
      <c r="J179" s="33">
        <v>0</v>
      </c>
      <c r="K179" s="40">
        <v>0</v>
      </c>
    </row>
    <row r="180" spans="1:11" x14ac:dyDescent="0.2">
      <c r="A180" t="s">
        <v>804</v>
      </c>
      <c r="B180" t="s">
        <v>217</v>
      </c>
      <c r="C180">
        <v>227</v>
      </c>
      <c r="D180" s="33">
        <v>554400</v>
      </c>
      <c r="E180">
        <v>4</v>
      </c>
      <c r="F180">
        <v>2</v>
      </c>
      <c r="G180" s="40">
        <v>0.5</v>
      </c>
      <c r="H180" s="33"/>
      <c r="I180">
        <v>1</v>
      </c>
      <c r="J180" s="33">
        <v>0</v>
      </c>
      <c r="K180" s="40">
        <v>0</v>
      </c>
    </row>
    <row r="181" spans="1:11" x14ac:dyDescent="0.2">
      <c r="A181" t="s">
        <v>778</v>
      </c>
      <c r="B181" t="s">
        <v>533</v>
      </c>
      <c r="C181">
        <v>372</v>
      </c>
      <c r="D181" s="33">
        <v>56000</v>
      </c>
      <c r="E181">
        <v>1</v>
      </c>
      <c r="F181">
        <v>0</v>
      </c>
      <c r="G181" s="40">
        <v>0</v>
      </c>
      <c r="H181" s="33"/>
      <c r="I181">
        <v>0</v>
      </c>
      <c r="J181" s="33">
        <v>0</v>
      </c>
      <c r="K181" s="40">
        <v>0</v>
      </c>
    </row>
    <row r="182" spans="1:11" x14ac:dyDescent="0.2">
      <c r="A182" t="s">
        <v>805</v>
      </c>
      <c r="B182" t="s">
        <v>5</v>
      </c>
      <c r="C182">
        <v>35</v>
      </c>
      <c r="D182" s="33">
        <v>3074500</v>
      </c>
      <c r="E182">
        <v>19</v>
      </c>
      <c r="F182">
        <v>2</v>
      </c>
      <c r="G182" s="40">
        <v>0.10526315789473684</v>
      </c>
      <c r="H182" s="33"/>
      <c r="I182">
        <v>1</v>
      </c>
      <c r="J182" s="33">
        <v>0</v>
      </c>
      <c r="K182" s="40">
        <v>0</v>
      </c>
    </row>
    <row r="183" spans="1:11" x14ac:dyDescent="0.2">
      <c r="A183" t="s">
        <v>1004</v>
      </c>
      <c r="B183" t="s">
        <v>854</v>
      </c>
      <c r="C183">
        <v>312</v>
      </c>
      <c r="D183" s="33">
        <v>181000</v>
      </c>
      <c r="E183">
        <v>1</v>
      </c>
      <c r="F183">
        <v>0</v>
      </c>
      <c r="G183" s="40">
        <v>0</v>
      </c>
      <c r="H183" s="33"/>
      <c r="I183">
        <v>1</v>
      </c>
      <c r="J183" s="33">
        <v>0</v>
      </c>
      <c r="K183" s="40">
        <v>0</v>
      </c>
    </row>
    <row r="184" spans="1:11" x14ac:dyDescent="0.2">
      <c r="A184" t="s">
        <v>806</v>
      </c>
      <c r="B184" t="s">
        <v>300</v>
      </c>
      <c r="C184">
        <v>112</v>
      </c>
      <c r="D184" s="33">
        <v>1511400</v>
      </c>
      <c r="E184">
        <v>11</v>
      </c>
      <c r="F184">
        <v>8</v>
      </c>
      <c r="G184" s="40">
        <v>0.72727272727272729</v>
      </c>
      <c r="H184" s="33"/>
      <c r="I184">
        <v>1</v>
      </c>
      <c r="J184" s="33">
        <v>1</v>
      </c>
      <c r="K184" s="40">
        <v>1</v>
      </c>
    </row>
    <row r="185" spans="1:11" x14ac:dyDescent="0.2">
      <c r="A185" t="s">
        <v>807</v>
      </c>
      <c r="B185" t="s">
        <v>1258</v>
      </c>
      <c r="C185">
        <v>93</v>
      </c>
      <c r="D185" s="33">
        <v>1714000</v>
      </c>
      <c r="E185">
        <v>11</v>
      </c>
      <c r="F185">
        <v>2</v>
      </c>
      <c r="G185" s="40">
        <v>0.18181818181818182</v>
      </c>
      <c r="H185" s="33"/>
      <c r="I185">
        <v>1</v>
      </c>
      <c r="J185" s="33">
        <v>1</v>
      </c>
      <c r="K185" s="40">
        <v>1</v>
      </c>
    </row>
    <row r="186" spans="1:11" x14ac:dyDescent="0.2">
      <c r="A186" t="s">
        <v>868</v>
      </c>
      <c r="B186" t="s">
        <v>372</v>
      </c>
      <c r="C186">
        <v>241</v>
      </c>
      <c r="D186" s="33">
        <v>471500</v>
      </c>
      <c r="E186">
        <v>3</v>
      </c>
      <c r="F186">
        <v>0</v>
      </c>
      <c r="G186" s="40">
        <v>0</v>
      </c>
      <c r="H186" s="33"/>
      <c r="I186">
        <v>0</v>
      </c>
      <c r="J186" s="33">
        <v>0</v>
      </c>
      <c r="K186" s="40">
        <v>0</v>
      </c>
    </row>
    <row r="187" spans="1:11" x14ac:dyDescent="0.2">
      <c r="A187" t="s">
        <v>169</v>
      </c>
      <c r="B187" t="s">
        <v>54</v>
      </c>
      <c r="C187">
        <v>358</v>
      </c>
      <c r="D187" s="33">
        <v>81600</v>
      </c>
      <c r="E187">
        <v>1</v>
      </c>
      <c r="F187">
        <v>0</v>
      </c>
      <c r="G187" s="40">
        <v>0</v>
      </c>
      <c r="H187" s="33"/>
      <c r="I187">
        <v>0</v>
      </c>
      <c r="J187" s="33">
        <v>0</v>
      </c>
      <c r="K187" s="40">
        <v>0</v>
      </c>
    </row>
    <row r="188" spans="1:11" x14ac:dyDescent="0.2">
      <c r="A188" t="s">
        <v>695</v>
      </c>
      <c r="B188" t="s">
        <v>1100</v>
      </c>
      <c r="C188">
        <v>187</v>
      </c>
      <c r="D188" s="33">
        <v>729000</v>
      </c>
      <c r="E188">
        <v>5</v>
      </c>
      <c r="F188">
        <v>3</v>
      </c>
      <c r="G188" s="40">
        <v>0.6</v>
      </c>
      <c r="H188" s="33"/>
      <c r="I188">
        <v>0</v>
      </c>
      <c r="J188" s="33">
        <v>0</v>
      </c>
      <c r="K188" s="40">
        <v>0</v>
      </c>
    </row>
    <row r="189" spans="1:11" x14ac:dyDescent="0.2">
      <c r="A189" t="s">
        <v>869</v>
      </c>
      <c r="B189" t="s">
        <v>1095</v>
      </c>
      <c r="C189">
        <v>302</v>
      </c>
      <c r="D189" s="33">
        <v>227000</v>
      </c>
      <c r="E189">
        <v>1</v>
      </c>
      <c r="F189">
        <v>1</v>
      </c>
      <c r="G189" s="40">
        <v>1</v>
      </c>
      <c r="H189" s="33"/>
      <c r="I189">
        <v>0</v>
      </c>
      <c r="J189" s="33">
        <v>0</v>
      </c>
      <c r="K189" s="40">
        <v>0</v>
      </c>
    </row>
    <row r="190" spans="1:11" x14ac:dyDescent="0.2">
      <c r="A190" t="s">
        <v>387</v>
      </c>
      <c r="B190" t="s">
        <v>1046</v>
      </c>
      <c r="C190">
        <v>332</v>
      </c>
      <c r="D190" s="33">
        <v>132700</v>
      </c>
      <c r="E190">
        <v>2</v>
      </c>
      <c r="F190">
        <v>0</v>
      </c>
      <c r="G190" s="40">
        <v>0</v>
      </c>
      <c r="H190" s="33"/>
      <c r="I190">
        <v>0</v>
      </c>
      <c r="J190" s="33">
        <v>0</v>
      </c>
      <c r="K190" s="40">
        <v>0</v>
      </c>
    </row>
    <row r="191" spans="1:11" x14ac:dyDescent="0.2">
      <c r="A191" t="s">
        <v>808</v>
      </c>
      <c r="B191" t="s">
        <v>1100</v>
      </c>
      <c r="C191">
        <v>165</v>
      </c>
      <c r="D191" s="33">
        <v>837500</v>
      </c>
      <c r="E191">
        <v>7</v>
      </c>
      <c r="F191">
        <v>3</v>
      </c>
      <c r="G191" s="40">
        <v>0.42857142857142855</v>
      </c>
      <c r="H191" s="33"/>
      <c r="I191">
        <v>2</v>
      </c>
      <c r="J191" s="33">
        <v>0</v>
      </c>
      <c r="K191" s="40">
        <v>0</v>
      </c>
    </row>
    <row r="192" spans="1:11" x14ac:dyDescent="0.2">
      <c r="A192" t="s">
        <v>809</v>
      </c>
      <c r="B192" t="s">
        <v>991</v>
      </c>
      <c r="C192">
        <v>45</v>
      </c>
      <c r="D192" s="33">
        <v>2789618</v>
      </c>
      <c r="E192">
        <v>28</v>
      </c>
      <c r="F192">
        <v>5</v>
      </c>
      <c r="G192" s="40">
        <v>0.17857142857142858</v>
      </c>
      <c r="H192" s="33"/>
      <c r="I192">
        <v>2</v>
      </c>
      <c r="J192" s="33">
        <v>0</v>
      </c>
      <c r="K192" s="40">
        <v>0</v>
      </c>
    </row>
    <row r="193" spans="1:11" x14ac:dyDescent="0.2">
      <c r="A193" t="s">
        <v>810</v>
      </c>
      <c r="B193" t="s">
        <v>10</v>
      </c>
      <c r="C193">
        <v>235</v>
      </c>
      <c r="D193" s="33">
        <v>508900</v>
      </c>
      <c r="E193">
        <v>3</v>
      </c>
      <c r="F193">
        <v>0</v>
      </c>
      <c r="G193" s="40">
        <v>0</v>
      </c>
      <c r="H193" s="33"/>
      <c r="I193">
        <v>0</v>
      </c>
      <c r="J193" s="33">
        <v>0</v>
      </c>
      <c r="K193" s="40">
        <v>0</v>
      </c>
    </row>
    <row r="194" spans="1:11" x14ac:dyDescent="0.2">
      <c r="A194" t="s">
        <v>811</v>
      </c>
      <c r="B194" t="s">
        <v>300</v>
      </c>
      <c r="C194">
        <v>78</v>
      </c>
      <c r="D194" s="33">
        <v>1843100</v>
      </c>
      <c r="E194">
        <v>13</v>
      </c>
      <c r="F194">
        <v>2</v>
      </c>
      <c r="G194" s="40">
        <v>0.15384615384615385</v>
      </c>
      <c r="H194" s="33"/>
      <c r="I194">
        <v>0</v>
      </c>
      <c r="J194" s="33">
        <v>0</v>
      </c>
      <c r="K194" s="40">
        <v>0</v>
      </c>
    </row>
    <row r="195" spans="1:11" x14ac:dyDescent="0.2">
      <c r="A195" t="s">
        <v>895</v>
      </c>
      <c r="B195" t="s">
        <v>1280</v>
      </c>
      <c r="C195">
        <v>203</v>
      </c>
      <c r="D195" s="33">
        <v>630300</v>
      </c>
      <c r="E195">
        <v>3</v>
      </c>
      <c r="F195">
        <v>0</v>
      </c>
      <c r="G195" s="40">
        <v>0</v>
      </c>
      <c r="H195" s="33"/>
      <c r="I195">
        <v>0</v>
      </c>
      <c r="J195" s="33">
        <v>0</v>
      </c>
      <c r="K195" s="40">
        <v>0</v>
      </c>
    </row>
    <row r="196" spans="1:11" x14ac:dyDescent="0.2">
      <c r="A196" t="s">
        <v>896</v>
      </c>
      <c r="B196" t="s">
        <v>300</v>
      </c>
      <c r="C196">
        <v>66</v>
      </c>
      <c r="D196" s="33">
        <v>2100446</v>
      </c>
      <c r="E196">
        <v>13</v>
      </c>
      <c r="F196">
        <v>6</v>
      </c>
      <c r="G196" s="40">
        <v>0.46153846153846156</v>
      </c>
      <c r="H196" s="33"/>
      <c r="I196">
        <v>1</v>
      </c>
      <c r="J196" s="33">
        <v>0</v>
      </c>
      <c r="K196" s="40">
        <v>0</v>
      </c>
    </row>
    <row r="197" spans="1:11" x14ac:dyDescent="0.2">
      <c r="A197" t="s">
        <v>1009</v>
      </c>
      <c r="B197" t="s">
        <v>554</v>
      </c>
      <c r="C197">
        <v>379</v>
      </c>
      <c r="D197" s="33">
        <v>22500</v>
      </c>
      <c r="E197">
        <v>1</v>
      </c>
      <c r="F197">
        <v>0</v>
      </c>
      <c r="G197" s="40">
        <v>0</v>
      </c>
      <c r="H197" s="33"/>
      <c r="I197">
        <v>0</v>
      </c>
      <c r="J197" s="33">
        <v>0</v>
      </c>
      <c r="K197" s="40">
        <v>0</v>
      </c>
    </row>
    <row r="198" spans="1:11" x14ac:dyDescent="0.2">
      <c r="A198" t="s">
        <v>1355</v>
      </c>
      <c r="B198" t="s">
        <v>1258</v>
      </c>
      <c r="C198">
        <v>154</v>
      </c>
      <c r="D198" s="33">
        <v>931200</v>
      </c>
      <c r="E198">
        <v>4</v>
      </c>
      <c r="F198">
        <v>0</v>
      </c>
      <c r="G198" s="40">
        <v>0</v>
      </c>
      <c r="H198" s="33"/>
      <c r="I198">
        <v>0</v>
      </c>
      <c r="J198" s="33">
        <v>0</v>
      </c>
      <c r="K198" s="40">
        <v>0</v>
      </c>
    </row>
    <row r="199" spans="1:11" x14ac:dyDescent="0.2">
      <c r="A199" t="s">
        <v>1061</v>
      </c>
      <c r="B199" t="s">
        <v>489</v>
      </c>
      <c r="C199">
        <v>71</v>
      </c>
      <c r="D199" s="33">
        <v>2017289</v>
      </c>
      <c r="E199">
        <v>31</v>
      </c>
      <c r="F199">
        <v>10</v>
      </c>
      <c r="G199" s="40">
        <v>0.32258064516129031</v>
      </c>
      <c r="H199" s="33"/>
      <c r="I199">
        <v>1</v>
      </c>
      <c r="J199" s="33">
        <v>0</v>
      </c>
      <c r="K199" s="40">
        <v>0</v>
      </c>
    </row>
    <row r="200" spans="1:11" x14ac:dyDescent="0.2">
      <c r="A200" t="s">
        <v>671</v>
      </c>
      <c r="B200" t="s">
        <v>411</v>
      </c>
      <c r="C200">
        <v>111</v>
      </c>
      <c r="D200" s="33">
        <v>1529300</v>
      </c>
      <c r="E200">
        <v>9</v>
      </c>
      <c r="F200">
        <v>0</v>
      </c>
      <c r="G200" s="40">
        <v>0</v>
      </c>
      <c r="H200" s="33"/>
      <c r="I200">
        <v>4</v>
      </c>
      <c r="J200" s="33">
        <v>0</v>
      </c>
      <c r="K200" s="40">
        <v>0</v>
      </c>
    </row>
    <row r="201" spans="1:11" x14ac:dyDescent="0.2">
      <c r="A201" t="s">
        <v>1062</v>
      </c>
      <c r="B201" t="s">
        <v>1036</v>
      </c>
      <c r="C201">
        <v>169</v>
      </c>
      <c r="D201" s="33">
        <v>828250</v>
      </c>
      <c r="E201">
        <v>8</v>
      </c>
      <c r="F201">
        <v>2</v>
      </c>
      <c r="G201" s="40">
        <v>0.25</v>
      </c>
      <c r="H201" s="33"/>
      <c r="I201">
        <v>0</v>
      </c>
      <c r="J201" s="33">
        <v>0</v>
      </c>
      <c r="K201" s="40">
        <v>0</v>
      </c>
    </row>
    <row r="202" spans="1:11" x14ac:dyDescent="0.2">
      <c r="A202" t="s">
        <v>897</v>
      </c>
      <c r="B202" t="s">
        <v>1099</v>
      </c>
      <c r="C202">
        <v>117</v>
      </c>
      <c r="D202" s="33">
        <v>1389600</v>
      </c>
      <c r="E202">
        <v>10</v>
      </c>
      <c r="F202">
        <v>1</v>
      </c>
      <c r="G202" s="40">
        <v>0.1</v>
      </c>
      <c r="H202" s="33"/>
      <c r="I202">
        <v>2</v>
      </c>
      <c r="J202" s="33">
        <v>0</v>
      </c>
      <c r="K202" s="40">
        <v>0</v>
      </c>
    </row>
    <row r="203" spans="1:11" x14ac:dyDescent="0.2">
      <c r="A203" t="s">
        <v>898</v>
      </c>
      <c r="B203" t="s">
        <v>1258</v>
      </c>
      <c r="C203">
        <v>131</v>
      </c>
      <c r="D203" s="33">
        <v>1150100</v>
      </c>
      <c r="E203">
        <v>8</v>
      </c>
      <c r="F203">
        <v>1</v>
      </c>
      <c r="G203" s="40">
        <v>0.125</v>
      </c>
      <c r="H203" s="33"/>
      <c r="I203">
        <v>0</v>
      </c>
      <c r="J203" s="33">
        <v>0</v>
      </c>
      <c r="K203" s="40">
        <v>0</v>
      </c>
    </row>
    <row r="204" spans="1:11" x14ac:dyDescent="0.2">
      <c r="A204" t="s">
        <v>899</v>
      </c>
      <c r="B204" t="s">
        <v>1096</v>
      </c>
      <c r="C204">
        <v>251</v>
      </c>
      <c r="D204" s="33">
        <v>402600</v>
      </c>
      <c r="E204">
        <v>4</v>
      </c>
      <c r="F204">
        <v>0</v>
      </c>
      <c r="G204" s="40">
        <v>0</v>
      </c>
      <c r="H204" s="33"/>
      <c r="I204">
        <v>0</v>
      </c>
      <c r="J204" s="33">
        <v>0</v>
      </c>
      <c r="K204" s="40">
        <v>0</v>
      </c>
    </row>
    <row r="205" spans="1:11" x14ac:dyDescent="0.2">
      <c r="A205" t="s">
        <v>388</v>
      </c>
      <c r="B205" t="s">
        <v>1074</v>
      </c>
      <c r="C205">
        <v>101</v>
      </c>
      <c r="D205" s="33">
        <v>1632100</v>
      </c>
      <c r="E205">
        <v>9</v>
      </c>
      <c r="F205">
        <v>1</v>
      </c>
      <c r="G205" s="40">
        <v>0.1111111111111111</v>
      </c>
      <c r="H205" s="33"/>
      <c r="I205">
        <v>0</v>
      </c>
      <c r="J205" s="33">
        <v>0</v>
      </c>
      <c r="K205" s="40">
        <v>0</v>
      </c>
    </row>
    <row r="206" spans="1:11" x14ac:dyDescent="0.2">
      <c r="A206" t="s">
        <v>1010</v>
      </c>
      <c r="B206" t="s">
        <v>1099</v>
      </c>
      <c r="C206">
        <v>292</v>
      </c>
      <c r="D206" s="33">
        <v>259900</v>
      </c>
      <c r="E206">
        <v>2</v>
      </c>
      <c r="F206">
        <v>0</v>
      </c>
      <c r="G206" s="40">
        <v>0</v>
      </c>
      <c r="H206" s="33"/>
      <c r="I206">
        <v>0</v>
      </c>
      <c r="J206" s="33">
        <v>0</v>
      </c>
      <c r="K206" s="40">
        <v>0</v>
      </c>
    </row>
    <row r="207" spans="1:11" x14ac:dyDescent="0.2">
      <c r="A207" t="s">
        <v>900</v>
      </c>
      <c r="B207" t="s">
        <v>1036</v>
      </c>
      <c r="C207">
        <v>86</v>
      </c>
      <c r="D207" s="33">
        <v>1776437</v>
      </c>
      <c r="E207">
        <v>11</v>
      </c>
      <c r="F207">
        <v>2</v>
      </c>
      <c r="G207" s="40">
        <v>0.18181818181818182</v>
      </c>
      <c r="H207" s="33"/>
      <c r="I207">
        <v>0</v>
      </c>
      <c r="J207" s="33">
        <v>0</v>
      </c>
      <c r="K207" s="40">
        <v>0</v>
      </c>
    </row>
    <row r="208" spans="1:11" x14ac:dyDescent="0.2">
      <c r="A208" t="s">
        <v>435</v>
      </c>
      <c r="B208" t="s">
        <v>300</v>
      </c>
      <c r="C208">
        <v>342</v>
      </c>
      <c r="D208" s="33">
        <v>115300</v>
      </c>
      <c r="E208">
        <v>2</v>
      </c>
      <c r="F208">
        <v>0</v>
      </c>
      <c r="G208" s="40">
        <v>0</v>
      </c>
      <c r="H208" s="33"/>
      <c r="I208">
        <v>0</v>
      </c>
      <c r="J208" s="33">
        <v>0</v>
      </c>
      <c r="K208" s="40">
        <v>0</v>
      </c>
    </row>
    <row r="209" spans="1:11" x14ac:dyDescent="0.2">
      <c r="A209" t="s">
        <v>170</v>
      </c>
      <c r="B209" t="s">
        <v>539</v>
      </c>
      <c r="C209">
        <v>303</v>
      </c>
      <c r="D209" s="33">
        <v>224000</v>
      </c>
      <c r="E209">
        <v>3</v>
      </c>
      <c r="F209">
        <v>0</v>
      </c>
      <c r="G209" s="40">
        <v>0</v>
      </c>
      <c r="H209" s="33"/>
      <c r="I209">
        <v>0</v>
      </c>
      <c r="J209" s="33">
        <v>0</v>
      </c>
      <c r="K209" s="40">
        <v>0</v>
      </c>
    </row>
    <row r="210" spans="1:11" x14ac:dyDescent="0.2">
      <c r="A210" t="s">
        <v>901</v>
      </c>
      <c r="B210" t="s">
        <v>300</v>
      </c>
      <c r="C210">
        <v>26</v>
      </c>
      <c r="D210" s="33">
        <v>3984020</v>
      </c>
      <c r="E210">
        <v>25</v>
      </c>
      <c r="F210">
        <v>21</v>
      </c>
      <c r="G210" s="40">
        <v>0.84</v>
      </c>
      <c r="H210" s="33"/>
      <c r="I210">
        <v>5</v>
      </c>
      <c r="J210" s="33">
        <v>5</v>
      </c>
      <c r="K210" s="40">
        <v>1</v>
      </c>
    </row>
    <row r="211" spans="1:11" x14ac:dyDescent="0.2">
      <c r="A211" t="s">
        <v>902</v>
      </c>
      <c r="B211" t="s">
        <v>5</v>
      </c>
      <c r="C211">
        <v>73</v>
      </c>
      <c r="D211" s="33">
        <v>1990700</v>
      </c>
      <c r="E211">
        <v>13</v>
      </c>
      <c r="F211">
        <v>4</v>
      </c>
      <c r="G211" s="40">
        <v>0.30769230769230771</v>
      </c>
      <c r="H211" s="33"/>
      <c r="I211">
        <v>0</v>
      </c>
      <c r="J211" s="33">
        <v>0</v>
      </c>
      <c r="K211" s="40">
        <v>0</v>
      </c>
    </row>
    <row r="212" spans="1:11" x14ac:dyDescent="0.2">
      <c r="A212" t="s">
        <v>696</v>
      </c>
      <c r="B212" t="s">
        <v>540</v>
      </c>
      <c r="C212">
        <v>283</v>
      </c>
      <c r="D212" s="33">
        <v>295000</v>
      </c>
      <c r="E212">
        <v>4</v>
      </c>
      <c r="F212">
        <v>1</v>
      </c>
      <c r="G212" s="40">
        <v>0.25</v>
      </c>
      <c r="H212" s="33"/>
      <c r="I212">
        <v>0</v>
      </c>
      <c r="J212" s="33">
        <v>0</v>
      </c>
      <c r="K212" s="40">
        <v>0</v>
      </c>
    </row>
    <row r="213" spans="1:11" x14ac:dyDescent="0.2">
      <c r="A213" t="s">
        <v>903</v>
      </c>
      <c r="B213" t="s">
        <v>1100</v>
      </c>
      <c r="C213">
        <v>250</v>
      </c>
      <c r="D213" s="33">
        <v>423350</v>
      </c>
      <c r="E213">
        <v>5</v>
      </c>
      <c r="F213">
        <v>5</v>
      </c>
      <c r="G213" s="40">
        <v>1</v>
      </c>
      <c r="H213" s="33"/>
      <c r="I213">
        <v>2</v>
      </c>
      <c r="J213" s="33">
        <v>2</v>
      </c>
      <c r="K213" s="40">
        <v>1</v>
      </c>
    </row>
    <row r="214" spans="1:11" x14ac:dyDescent="0.2">
      <c r="A214" t="s">
        <v>904</v>
      </c>
      <c r="B214" t="s">
        <v>52</v>
      </c>
      <c r="C214">
        <v>156</v>
      </c>
      <c r="D214" s="33">
        <v>927050</v>
      </c>
      <c r="E214">
        <v>5</v>
      </c>
      <c r="F214">
        <v>0</v>
      </c>
      <c r="G214" s="40">
        <v>0</v>
      </c>
      <c r="H214" s="33"/>
      <c r="I214">
        <v>4</v>
      </c>
      <c r="J214" s="33">
        <v>0</v>
      </c>
      <c r="K214" s="40">
        <v>0</v>
      </c>
    </row>
    <row r="215" spans="1:11" x14ac:dyDescent="0.2">
      <c r="A215" t="s">
        <v>1357</v>
      </c>
      <c r="B215" t="s">
        <v>768</v>
      </c>
      <c r="C215">
        <v>341</v>
      </c>
      <c r="D215" s="33">
        <v>115500</v>
      </c>
      <c r="E215">
        <v>2</v>
      </c>
      <c r="F215">
        <v>0</v>
      </c>
      <c r="G215" s="40">
        <v>0</v>
      </c>
      <c r="H215" s="33"/>
      <c r="I215">
        <v>1</v>
      </c>
      <c r="J215" s="33">
        <v>0</v>
      </c>
      <c r="K215" s="40">
        <v>0</v>
      </c>
    </row>
    <row r="216" spans="1:11" x14ac:dyDescent="0.2">
      <c r="A216" t="s">
        <v>905</v>
      </c>
      <c r="B216" t="s">
        <v>536</v>
      </c>
      <c r="C216">
        <v>59</v>
      </c>
      <c r="D216" s="33">
        <v>2299819</v>
      </c>
      <c r="E216">
        <v>19</v>
      </c>
      <c r="F216">
        <v>3</v>
      </c>
      <c r="G216" s="40">
        <v>0.15789473684210525</v>
      </c>
      <c r="H216" s="33"/>
      <c r="I216">
        <v>8</v>
      </c>
      <c r="J216" s="33">
        <v>1</v>
      </c>
      <c r="K216" s="40">
        <v>0.125</v>
      </c>
    </row>
    <row r="217" spans="1:11" x14ac:dyDescent="0.2">
      <c r="A217" t="s">
        <v>1324</v>
      </c>
      <c r="B217" t="s">
        <v>428</v>
      </c>
      <c r="C217">
        <v>228</v>
      </c>
      <c r="D217" s="33">
        <v>547600</v>
      </c>
      <c r="E217">
        <v>6</v>
      </c>
      <c r="F217">
        <v>3</v>
      </c>
      <c r="G217" s="40">
        <v>0.5</v>
      </c>
      <c r="H217" s="33"/>
      <c r="I217">
        <v>0</v>
      </c>
      <c r="J217" s="33">
        <v>0</v>
      </c>
      <c r="K217" s="40">
        <v>0</v>
      </c>
    </row>
    <row r="218" spans="1:11" x14ac:dyDescent="0.2">
      <c r="A218" t="s">
        <v>906</v>
      </c>
      <c r="B218" t="s">
        <v>196</v>
      </c>
      <c r="C218">
        <v>83</v>
      </c>
      <c r="D218" s="33">
        <v>1786800</v>
      </c>
      <c r="E218">
        <v>17</v>
      </c>
      <c r="F218">
        <v>0</v>
      </c>
      <c r="G218" s="40">
        <v>0</v>
      </c>
      <c r="H218" s="33"/>
      <c r="I218">
        <v>8</v>
      </c>
      <c r="J218" s="33">
        <v>0</v>
      </c>
      <c r="K218" s="40">
        <v>0</v>
      </c>
    </row>
    <row r="219" spans="1:11" x14ac:dyDescent="0.2">
      <c r="A219" t="s">
        <v>171</v>
      </c>
      <c r="B219" t="s">
        <v>1036</v>
      </c>
      <c r="C219">
        <v>271</v>
      </c>
      <c r="D219" s="33">
        <v>326900</v>
      </c>
      <c r="E219">
        <v>3</v>
      </c>
      <c r="F219">
        <v>0</v>
      </c>
      <c r="G219" s="40">
        <v>0</v>
      </c>
      <c r="H219" s="33"/>
      <c r="I219">
        <v>0</v>
      </c>
      <c r="J219" s="33">
        <v>0</v>
      </c>
      <c r="K219" s="40">
        <v>0</v>
      </c>
    </row>
    <row r="220" spans="1:11" x14ac:dyDescent="0.2">
      <c r="A220" t="s">
        <v>858</v>
      </c>
      <c r="B220" t="s">
        <v>1096</v>
      </c>
      <c r="C220">
        <v>81</v>
      </c>
      <c r="D220" s="33">
        <v>1813200</v>
      </c>
      <c r="E220">
        <v>13</v>
      </c>
      <c r="F220">
        <v>5</v>
      </c>
      <c r="G220" s="40">
        <v>0.38461538461538464</v>
      </c>
      <c r="H220" s="33"/>
      <c r="I220">
        <v>2</v>
      </c>
      <c r="J220" s="33">
        <v>1</v>
      </c>
      <c r="K220" s="40">
        <v>0.5</v>
      </c>
    </row>
    <row r="221" spans="1:11" x14ac:dyDescent="0.2">
      <c r="A221" t="s">
        <v>78</v>
      </c>
      <c r="B221" t="s">
        <v>368</v>
      </c>
      <c r="C221">
        <v>287</v>
      </c>
      <c r="D221" s="33">
        <v>279500</v>
      </c>
      <c r="E221">
        <v>1</v>
      </c>
      <c r="F221">
        <v>0</v>
      </c>
      <c r="G221" s="40">
        <v>0</v>
      </c>
      <c r="H221" s="33"/>
      <c r="I221">
        <v>0</v>
      </c>
      <c r="J221" s="33">
        <v>0</v>
      </c>
      <c r="K221" s="40">
        <v>0</v>
      </c>
    </row>
    <row r="222" spans="1:11" x14ac:dyDescent="0.2">
      <c r="A222" t="s">
        <v>158</v>
      </c>
      <c r="B222" t="s">
        <v>368</v>
      </c>
      <c r="C222">
        <v>309</v>
      </c>
      <c r="D222" s="33">
        <v>186000</v>
      </c>
      <c r="E222">
        <v>2</v>
      </c>
      <c r="F222">
        <v>0</v>
      </c>
      <c r="G222" s="40">
        <v>0</v>
      </c>
      <c r="H222" s="33"/>
      <c r="I222">
        <v>1</v>
      </c>
      <c r="J222" s="33">
        <v>0</v>
      </c>
      <c r="K222" s="40">
        <v>0</v>
      </c>
    </row>
    <row r="223" spans="1:11" x14ac:dyDescent="0.2">
      <c r="A223" t="s">
        <v>1120</v>
      </c>
      <c r="B223" t="s">
        <v>1100</v>
      </c>
      <c r="C223">
        <v>25</v>
      </c>
      <c r="D223" s="33">
        <v>4014100</v>
      </c>
      <c r="E223">
        <v>27</v>
      </c>
      <c r="F223">
        <v>14</v>
      </c>
      <c r="G223" s="40">
        <v>0.51851851851851849</v>
      </c>
      <c r="H223" s="33"/>
      <c r="I223">
        <v>2</v>
      </c>
      <c r="J223" s="33">
        <v>1</v>
      </c>
      <c r="K223" s="40">
        <v>0.5</v>
      </c>
    </row>
    <row r="224" spans="1:11" x14ac:dyDescent="0.2">
      <c r="A224" t="s">
        <v>1121</v>
      </c>
      <c r="B224" t="s">
        <v>300</v>
      </c>
      <c r="C224">
        <v>82</v>
      </c>
      <c r="D224" s="33">
        <v>1809600</v>
      </c>
      <c r="E224">
        <v>15</v>
      </c>
      <c r="F224">
        <v>10</v>
      </c>
      <c r="G224" s="40">
        <v>0.66666666666666663</v>
      </c>
      <c r="H224" s="33"/>
      <c r="I224">
        <v>1</v>
      </c>
      <c r="J224" s="33">
        <v>1</v>
      </c>
      <c r="K224" s="40">
        <v>1</v>
      </c>
    </row>
    <row r="225" spans="1:11" x14ac:dyDescent="0.2">
      <c r="A225" t="s">
        <v>870</v>
      </c>
      <c r="B225" t="s">
        <v>303</v>
      </c>
      <c r="C225">
        <v>50</v>
      </c>
      <c r="D225" s="33">
        <v>2562200</v>
      </c>
      <c r="E225">
        <v>14</v>
      </c>
      <c r="F225">
        <v>10</v>
      </c>
      <c r="G225" s="40">
        <v>0.7142857142857143</v>
      </c>
      <c r="H225" s="33"/>
      <c r="I225">
        <v>0</v>
      </c>
      <c r="J225" s="33">
        <v>0</v>
      </c>
      <c r="K225" s="40">
        <v>0</v>
      </c>
    </row>
    <row r="226" spans="1:11" x14ac:dyDescent="0.2">
      <c r="A226" t="s">
        <v>79</v>
      </c>
      <c r="B226" t="s">
        <v>127</v>
      </c>
      <c r="C226">
        <v>104</v>
      </c>
      <c r="D226" s="33">
        <v>1599560</v>
      </c>
      <c r="E226">
        <v>9</v>
      </c>
      <c r="F226">
        <v>1</v>
      </c>
      <c r="G226" s="40">
        <v>0.1111111111111111</v>
      </c>
      <c r="H226" s="33"/>
      <c r="I226">
        <v>1</v>
      </c>
      <c r="J226" s="33">
        <v>0</v>
      </c>
      <c r="K226" s="40">
        <v>0</v>
      </c>
    </row>
    <row r="227" spans="1:11" x14ac:dyDescent="0.2">
      <c r="A227" t="s">
        <v>1122</v>
      </c>
      <c r="B227" t="s">
        <v>1100</v>
      </c>
      <c r="C227">
        <v>80</v>
      </c>
      <c r="D227" s="33">
        <v>1818128</v>
      </c>
      <c r="E227">
        <v>9</v>
      </c>
      <c r="F227">
        <v>6</v>
      </c>
      <c r="G227" s="40">
        <v>0.66666666666666663</v>
      </c>
      <c r="H227" s="33"/>
      <c r="I227">
        <v>1</v>
      </c>
      <c r="J227" s="33">
        <v>0</v>
      </c>
      <c r="K227" s="40">
        <v>0</v>
      </c>
    </row>
    <row r="228" spans="1:11" x14ac:dyDescent="0.2">
      <c r="A228" t="s">
        <v>938</v>
      </c>
      <c r="B228" t="s">
        <v>300</v>
      </c>
      <c r="C228">
        <v>233</v>
      </c>
      <c r="D228" s="33">
        <v>512400</v>
      </c>
      <c r="E228">
        <v>4</v>
      </c>
      <c r="F228">
        <v>0</v>
      </c>
      <c r="G228" s="40">
        <v>0</v>
      </c>
      <c r="H228" s="33"/>
      <c r="I228">
        <v>1</v>
      </c>
      <c r="J228" s="33">
        <v>0</v>
      </c>
      <c r="K228" s="40">
        <v>0</v>
      </c>
    </row>
    <row r="229" spans="1:11" x14ac:dyDescent="0.2">
      <c r="A229" t="s">
        <v>871</v>
      </c>
      <c r="B229" t="s">
        <v>10</v>
      </c>
      <c r="C229">
        <v>361</v>
      </c>
      <c r="D229" s="33">
        <v>72500</v>
      </c>
      <c r="E229">
        <v>1</v>
      </c>
      <c r="F229">
        <v>0</v>
      </c>
      <c r="G229" s="40">
        <v>0</v>
      </c>
      <c r="H229" s="33"/>
      <c r="I229">
        <v>0</v>
      </c>
      <c r="J229" s="33">
        <v>0</v>
      </c>
      <c r="K229" s="40">
        <v>0</v>
      </c>
    </row>
    <row r="230" spans="1:11" x14ac:dyDescent="0.2">
      <c r="A230" t="s">
        <v>1063</v>
      </c>
      <c r="B230" t="s">
        <v>300</v>
      </c>
      <c r="C230">
        <v>19</v>
      </c>
      <c r="D230" s="33">
        <v>5101300</v>
      </c>
      <c r="E230">
        <v>25</v>
      </c>
      <c r="F230">
        <v>2</v>
      </c>
      <c r="G230" s="40">
        <v>0.08</v>
      </c>
      <c r="H230" s="33"/>
      <c r="I230">
        <v>3</v>
      </c>
      <c r="J230" s="33">
        <v>1</v>
      </c>
      <c r="K230" s="40">
        <v>0.33333333333333331</v>
      </c>
    </row>
    <row r="231" spans="1:11" x14ac:dyDescent="0.2">
      <c r="A231" t="s">
        <v>80</v>
      </c>
      <c r="B231" t="s">
        <v>531</v>
      </c>
      <c r="C231">
        <v>345</v>
      </c>
      <c r="D231" s="33">
        <v>111900</v>
      </c>
      <c r="E231">
        <v>2</v>
      </c>
      <c r="F231">
        <v>0</v>
      </c>
      <c r="G231" s="40">
        <v>0</v>
      </c>
      <c r="H231" s="33"/>
      <c r="I231">
        <v>0</v>
      </c>
      <c r="J231" s="33">
        <v>0</v>
      </c>
      <c r="K231" s="40">
        <v>0</v>
      </c>
    </row>
    <row r="232" spans="1:11" x14ac:dyDescent="0.2">
      <c r="A232" t="s">
        <v>389</v>
      </c>
      <c r="B232" t="s">
        <v>959</v>
      </c>
      <c r="C232">
        <v>343</v>
      </c>
      <c r="D232" s="33">
        <v>114000</v>
      </c>
      <c r="E232">
        <v>2</v>
      </c>
      <c r="F232">
        <v>0</v>
      </c>
      <c r="G232" s="40">
        <v>0</v>
      </c>
      <c r="H232" s="33"/>
      <c r="I232">
        <v>0</v>
      </c>
      <c r="J232" s="33">
        <v>0</v>
      </c>
      <c r="K232" s="40">
        <v>0</v>
      </c>
    </row>
    <row r="233" spans="1:11" x14ac:dyDescent="0.2">
      <c r="A233" t="s">
        <v>1340</v>
      </c>
      <c r="B233" t="s">
        <v>761</v>
      </c>
      <c r="C233">
        <v>199</v>
      </c>
      <c r="D233" s="33">
        <v>662900</v>
      </c>
      <c r="E233">
        <v>11</v>
      </c>
      <c r="F233">
        <v>0</v>
      </c>
      <c r="G233" s="40">
        <v>0</v>
      </c>
      <c r="H233" s="33"/>
      <c r="I233">
        <v>3</v>
      </c>
      <c r="J233" s="33">
        <v>0</v>
      </c>
      <c r="K233" s="40">
        <v>0</v>
      </c>
    </row>
    <row r="234" spans="1:11" x14ac:dyDescent="0.2">
      <c r="A234" t="s">
        <v>1145</v>
      </c>
      <c r="B234" t="s">
        <v>127</v>
      </c>
      <c r="C234">
        <v>225</v>
      </c>
      <c r="D234" s="33">
        <v>557600</v>
      </c>
      <c r="E234">
        <v>3</v>
      </c>
      <c r="F234">
        <v>0</v>
      </c>
      <c r="G234" s="40">
        <v>0</v>
      </c>
      <c r="H234" s="33"/>
      <c r="I234">
        <v>1</v>
      </c>
      <c r="J234" s="33">
        <v>0</v>
      </c>
      <c r="K234" s="40">
        <v>0</v>
      </c>
    </row>
    <row r="235" spans="1:11" x14ac:dyDescent="0.2">
      <c r="A235" t="s">
        <v>172</v>
      </c>
      <c r="B235" t="s">
        <v>1286</v>
      </c>
      <c r="C235">
        <v>364</v>
      </c>
      <c r="D235" s="33">
        <v>70000</v>
      </c>
      <c r="E235">
        <v>1</v>
      </c>
      <c r="F235">
        <v>0</v>
      </c>
      <c r="G235" s="40">
        <v>0</v>
      </c>
      <c r="H235" s="33"/>
      <c r="I235">
        <v>0</v>
      </c>
      <c r="J235" s="33">
        <v>0</v>
      </c>
      <c r="K235" s="40">
        <v>0</v>
      </c>
    </row>
    <row r="236" spans="1:11" x14ac:dyDescent="0.2">
      <c r="A236" t="s">
        <v>173</v>
      </c>
      <c r="B236" t="s">
        <v>126</v>
      </c>
      <c r="C236">
        <v>340</v>
      </c>
      <c r="D236" s="33">
        <v>118000</v>
      </c>
      <c r="E236">
        <v>1</v>
      </c>
      <c r="F236">
        <v>1</v>
      </c>
      <c r="G236" s="40">
        <v>1</v>
      </c>
      <c r="H236" s="33"/>
      <c r="I236">
        <v>0</v>
      </c>
      <c r="J236" s="33">
        <v>0</v>
      </c>
      <c r="K236" s="40">
        <v>0</v>
      </c>
    </row>
    <row r="237" spans="1:11" x14ac:dyDescent="0.2">
      <c r="A237" t="s">
        <v>1325</v>
      </c>
      <c r="B237" t="s">
        <v>300</v>
      </c>
      <c r="C237">
        <v>370</v>
      </c>
      <c r="D237" s="33">
        <v>63000</v>
      </c>
      <c r="E237">
        <v>1</v>
      </c>
      <c r="F237">
        <v>1</v>
      </c>
      <c r="G237" s="40">
        <v>1</v>
      </c>
      <c r="H237" s="33"/>
      <c r="I237">
        <v>0</v>
      </c>
      <c r="J237" s="33">
        <v>0</v>
      </c>
      <c r="K237" s="40">
        <v>0</v>
      </c>
    </row>
    <row r="238" spans="1:11" x14ac:dyDescent="0.2">
      <c r="A238" t="s">
        <v>859</v>
      </c>
      <c r="B238" t="s">
        <v>1046</v>
      </c>
      <c r="C238">
        <v>69</v>
      </c>
      <c r="D238" s="33">
        <v>2065850</v>
      </c>
      <c r="E238">
        <v>17</v>
      </c>
      <c r="F238">
        <v>0</v>
      </c>
      <c r="G238" s="40">
        <v>0</v>
      </c>
      <c r="H238" s="33"/>
      <c r="I238">
        <v>1</v>
      </c>
      <c r="J238" s="33">
        <v>0</v>
      </c>
      <c r="K238" s="40">
        <v>0</v>
      </c>
    </row>
    <row r="239" spans="1:11" x14ac:dyDescent="0.2">
      <c r="A239" t="s">
        <v>1341</v>
      </c>
      <c r="B239" t="s">
        <v>300</v>
      </c>
      <c r="C239">
        <v>139</v>
      </c>
      <c r="D239" s="33">
        <v>1091000</v>
      </c>
      <c r="E239">
        <v>7</v>
      </c>
      <c r="F239">
        <v>4</v>
      </c>
      <c r="G239" s="40">
        <v>0.5714285714285714</v>
      </c>
      <c r="H239" s="33"/>
      <c r="I239">
        <v>0</v>
      </c>
      <c r="J239" s="33">
        <v>0</v>
      </c>
      <c r="K239" s="40">
        <v>0</v>
      </c>
    </row>
    <row r="240" spans="1:11" x14ac:dyDescent="0.2">
      <c r="A240" t="s">
        <v>939</v>
      </c>
      <c r="B240" t="s">
        <v>1099</v>
      </c>
      <c r="C240">
        <v>354</v>
      </c>
      <c r="D240" s="33">
        <v>101000</v>
      </c>
      <c r="E240">
        <v>1</v>
      </c>
      <c r="F240">
        <v>0</v>
      </c>
      <c r="G240" s="40">
        <v>0</v>
      </c>
      <c r="H240" s="33"/>
      <c r="I240">
        <v>0</v>
      </c>
      <c r="J240" s="33">
        <v>0</v>
      </c>
      <c r="K240" s="40">
        <v>0</v>
      </c>
    </row>
    <row r="241" spans="1:11" x14ac:dyDescent="0.2">
      <c r="A241" t="s">
        <v>940</v>
      </c>
      <c r="B241" t="s">
        <v>554</v>
      </c>
      <c r="C241">
        <v>48</v>
      </c>
      <c r="D241" s="33">
        <v>2636928</v>
      </c>
      <c r="E241">
        <v>43</v>
      </c>
      <c r="F241">
        <v>10</v>
      </c>
      <c r="G241" s="40">
        <v>0.23255813953488372</v>
      </c>
      <c r="H241" s="33"/>
      <c r="I241">
        <v>7</v>
      </c>
      <c r="J241" s="33">
        <v>2</v>
      </c>
      <c r="K241" s="40">
        <v>0.2857142857142857</v>
      </c>
    </row>
    <row r="242" spans="1:11" x14ac:dyDescent="0.2">
      <c r="A242" t="s">
        <v>390</v>
      </c>
      <c r="B242" t="s">
        <v>118</v>
      </c>
      <c r="C242">
        <v>353</v>
      </c>
      <c r="D242" s="33">
        <v>101900</v>
      </c>
      <c r="E242">
        <v>3</v>
      </c>
      <c r="F242">
        <v>0</v>
      </c>
      <c r="G242" s="40">
        <v>0</v>
      </c>
      <c r="H242" s="33"/>
      <c r="I242">
        <v>0</v>
      </c>
      <c r="J242" s="33">
        <v>0</v>
      </c>
      <c r="K242" s="40">
        <v>0</v>
      </c>
    </row>
    <row r="243" spans="1:11" x14ac:dyDescent="0.2">
      <c r="A243" t="s">
        <v>860</v>
      </c>
      <c r="B243" t="s">
        <v>1258</v>
      </c>
      <c r="C243">
        <v>182</v>
      </c>
      <c r="D243" s="33">
        <v>761103</v>
      </c>
      <c r="E243">
        <v>9</v>
      </c>
      <c r="F243">
        <v>1</v>
      </c>
      <c r="G243" s="40">
        <v>0.1111111111111111</v>
      </c>
      <c r="H243" s="33"/>
      <c r="I243">
        <v>1</v>
      </c>
      <c r="J243" s="33">
        <v>0</v>
      </c>
      <c r="K243" s="40">
        <v>0</v>
      </c>
    </row>
    <row r="244" spans="1:11" x14ac:dyDescent="0.2">
      <c r="A244" t="s">
        <v>941</v>
      </c>
      <c r="B244" t="s">
        <v>1100</v>
      </c>
      <c r="C244">
        <v>84</v>
      </c>
      <c r="D244" s="33">
        <v>1784000</v>
      </c>
      <c r="E244">
        <v>20</v>
      </c>
      <c r="F244">
        <v>12</v>
      </c>
      <c r="G244" s="40">
        <v>0.6</v>
      </c>
      <c r="H244" s="33"/>
      <c r="I244">
        <v>3</v>
      </c>
      <c r="J244" s="33">
        <v>3</v>
      </c>
      <c r="K244" s="40">
        <v>1</v>
      </c>
    </row>
    <row r="245" spans="1:11" x14ac:dyDescent="0.2">
      <c r="A245" t="s">
        <v>942</v>
      </c>
      <c r="B245" t="s">
        <v>1097</v>
      </c>
      <c r="C245">
        <v>107</v>
      </c>
      <c r="D245" s="33">
        <v>1572837</v>
      </c>
      <c r="E245">
        <v>25</v>
      </c>
      <c r="F245">
        <v>2</v>
      </c>
      <c r="G245" s="40">
        <v>0.08</v>
      </c>
      <c r="H245" s="33"/>
      <c r="I245">
        <v>0</v>
      </c>
      <c r="J245" s="33">
        <v>0</v>
      </c>
      <c r="K245" s="40">
        <v>0</v>
      </c>
    </row>
    <row r="246" spans="1:11" x14ac:dyDescent="0.2">
      <c r="A246" t="s">
        <v>943</v>
      </c>
      <c r="B246" t="s">
        <v>374</v>
      </c>
      <c r="C246">
        <v>147</v>
      </c>
      <c r="D246" s="33">
        <v>1031000</v>
      </c>
      <c r="E246">
        <v>5</v>
      </c>
      <c r="F246">
        <v>1</v>
      </c>
      <c r="G246" s="40">
        <v>0.2</v>
      </c>
      <c r="H246" s="33"/>
      <c r="I246">
        <v>0</v>
      </c>
      <c r="J246" s="33">
        <v>0</v>
      </c>
      <c r="K246" s="40">
        <v>0</v>
      </c>
    </row>
    <row r="247" spans="1:11" x14ac:dyDescent="0.2">
      <c r="A247" t="s">
        <v>1011</v>
      </c>
      <c r="B247" t="s">
        <v>1035</v>
      </c>
      <c r="C247">
        <v>318</v>
      </c>
      <c r="D247" s="33">
        <v>165000</v>
      </c>
      <c r="E247">
        <v>1</v>
      </c>
      <c r="F247">
        <v>0</v>
      </c>
      <c r="G247" s="40">
        <v>0</v>
      </c>
      <c r="H247" s="33"/>
      <c r="I247">
        <v>0</v>
      </c>
      <c r="J247" s="33">
        <v>0</v>
      </c>
      <c r="K247" s="40">
        <v>0</v>
      </c>
    </row>
    <row r="248" spans="1:11" x14ac:dyDescent="0.2">
      <c r="A248" t="s">
        <v>444</v>
      </c>
      <c r="B248" t="s">
        <v>1036</v>
      </c>
      <c r="C248">
        <v>360</v>
      </c>
      <c r="D248" s="33">
        <v>76000</v>
      </c>
      <c r="E248">
        <v>1</v>
      </c>
      <c r="F248">
        <v>0</v>
      </c>
      <c r="G248" s="40">
        <v>0</v>
      </c>
      <c r="H248" s="33"/>
      <c r="I248">
        <v>0</v>
      </c>
      <c r="J248" s="33">
        <v>0</v>
      </c>
      <c r="K248" s="40">
        <v>0</v>
      </c>
    </row>
    <row r="249" spans="1:11" x14ac:dyDescent="0.2">
      <c r="A249" t="s">
        <v>944</v>
      </c>
      <c r="B249" t="s">
        <v>1096</v>
      </c>
      <c r="C249">
        <v>215</v>
      </c>
      <c r="D249" s="33">
        <v>597200</v>
      </c>
      <c r="E249">
        <v>4</v>
      </c>
      <c r="F249">
        <v>0</v>
      </c>
      <c r="G249" s="40">
        <v>0</v>
      </c>
      <c r="H249" s="33"/>
      <c r="I249">
        <v>2</v>
      </c>
      <c r="J249" s="33">
        <v>0</v>
      </c>
      <c r="K249" s="40">
        <v>0</v>
      </c>
    </row>
    <row r="250" spans="1:11" x14ac:dyDescent="0.2">
      <c r="A250" t="s">
        <v>445</v>
      </c>
      <c r="B250" t="s">
        <v>376</v>
      </c>
      <c r="C250">
        <v>262</v>
      </c>
      <c r="D250" s="33">
        <v>354700</v>
      </c>
      <c r="E250">
        <v>4</v>
      </c>
      <c r="F250">
        <v>1</v>
      </c>
      <c r="G250" s="40">
        <v>0.25</v>
      </c>
      <c r="H250" s="33"/>
      <c r="I250">
        <v>1</v>
      </c>
      <c r="J250" s="33">
        <v>1</v>
      </c>
      <c r="K250" s="40">
        <v>1</v>
      </c>
    </row>
    <row r="251" spans="1:11" x14ac:dyDescent="0.2">
      <c r="A251" t="s">
        <v>945</v>
      </c>
      <c r="B251" t="s">
        <v>1097</v>
      </c>
      <c r="C251">
        <v>244</v>
      </c>
      <c r="D251" s="33">
        <v>451600</v>
      </c>
      <c r="E251">
        <v>5</v>
      </c>
      <c r="F251">
        <v>1</v>
      </c>
      <c r="G251" s="40">
        <v>0.2</v>
      </c>
      <c r="H251" s="33"/>
      <c r="I251">
        <v>0</v>
      </c>
      <c r="J251" s="33">
        <v>0</v>
      </c>
      <c r="K251" s="40">
        <v>0</v>
      </c>
    </row>
    <row r="252" spans="1:11" x14ac:dyDescent="0.2">
      <c r="A252" t="s">
        <v>946</v>
      </c>
      <c r="B252" t="s">
        <v>299</v>
      </c>
      <c r="C252">
        <v>204</v>
      </c>
      <c r="D252" s="33">
        <v>629800</v>
      </c>
      <c r="E252">
        <v>5</v>
      </c>
      <c r="F252">
        <v>1</v>
      </c>
      <c r="G252" s="40">
        <v>0.2</v>
      </c>
      <c r="H252" s="33"/>
      <c r="I252">
        <v>0</v>
      </c>
      <c r="J252" s="33">
        <v>0</v>
      </c>
      <c r="K252" s="40">
        <v>0</v>
      </c>
    </row>
    <row r="253" spans="1:11" x14ac:dyDescent="0.2">
      <c r="A253" t="s">
        <v>947</v>
      </c>
      <c r="B253" t="s">
        <v>1097</v>
      </c>
      <c r="C253">
        <v>13</v>
      </c>
      <c r="D253" s="33">
        <v>5765573</v>
      </c>
      <c r="E253">
        <v>40</v>
      </c>
      <c r="F253">
        <v>10</v>
      </c>
      <c r="G253" s="40">
        <v>0.25</v>
      </c>
      <c r="H253" s="33"/>
      <c r="I253">
        <v>0</v>
      </c>
      <c r="J253" s="33">
        <v>0</v>
      </c>
      <c r="K253" s="40">
        <v>0</v>
      </c>
    </row>
    <row r="254" spans="1:11" x14ac:dyDescent="0.2">
      <c r="A254" t="s">
        <v>675</v>
      </c>
      <c r="B254" t="s">
        <v>1100</v>
      </c>
      <c r="C254">
        <v>219</v>
      </c>
      <c r="D254" s="33">
        <v>583580</v>
      </c>
      <c r="E254">
        <v>4</v>
      </c>
      <c r="F254">
        <v>1</v>
      </c>
      <c r="G254" s="40">
        <v>0.25</v>
      </c>
      <c r="H254" s="33"/>
      <c r="I254">
        <v>0</v>
      </c>
      <c r="J254" s="33">
        <v>0</v>
      </c>
      <c r="K254" s="40">
        <v>0</v>
      </c>
    </row>
    <row r="255" spans="1:11" x14ac:dyDescent="0.2">
      <c r="A255" t="s">
        <v>948</v>
      </c>
      <c r="B255" t="s">
        <v>1036</v>
      </c>
      <c r="C255">
        <v>126</v>
      </c>
      <c r="D255" s="33">
        <v>1229877</v>
      </c>
      <c r="E255">
        <v>8</v>
      </c>
      <c r="F255">
        <v>0</v>
      </c>
      <c r="G255" s="40">
        <v>0</v>
      </c>
      <c r="H255" s="33"/>
      <c r="I255">
        <v>0</v>
      </c>
      <c r="J255" s="33">
        <v>0</v>
      </c>
      <c r="K255" s="40">
        <v>0</v>
      </c>
    </row>
    <row r="256" spans="1:11" x14ac:dyDescent="0.2">
      <c r="A256" t="s">
        <v>949</v>
      </c>
      <c r="B256" t="s">
        <v>300</v>
      </c>
      <c r="C256">
        <v>324</v>
      </c>
      <c r="D256" s="33">
        <v>147000</v>
      </c>
      <c r="E256">
        <v>1</v>
      </c>
      <c r="F256">
        <v>0</v>
      </c>
      <c r="G256" s="40">
        <v>0</v>
      </c>
      <c r="H256" s="33"/>
      <c r="I256">
        <v>0</v>
      </c>
      <c r="J256" s="33">
        <v>0</v>
      </c>
      <c r="K256" s="40">
        <v>0</v>
      </c>
    </row>
    <row r="257" spans="1:11" x14ac:dyDescent="0.2">
      <c r="A257" t="s">
        <v>950</v>
      </c>
      <c r="B257" t="s">
        <v>564</v>
      </c>
      <c r="C257">
        <v>115</v>
      </c>
      <c r="D257" s="33">
        <v>1485123</v>
      </c>
      <c r="E257">
        <v>12</v>
      </c>
      <c r="F257">
        <v>7</v>
      </c>
      <c r="G257" s="40">
        <v>0.58333333333333337</v>
      </c>
      <c r="H257" s="33"/>
      <c r="I257">
        <v>1</v>
      </c>
      <c r="J257" s="33">
        <v>1</v>
      </c>
      <c r="K257" s="40">
        <v>1</v>
      </c>
    </row>
    <row r="258" spans="1:11" x14ac:dyDescent="0.2">
      <c r="A258" t="s">
        <v>780</v>
      </c>
      <c r="B258" t="s">
        <v>1036</v>
      </c>
      <c r="C258">
        <v>150</v>
      </c>
      <c r="D258" s="33">
        <v>1004700</v>
      </c>
      <c r="E258">
        <v>6</v>
      </c>
      <c r="F258">
        <v>0</v>
      </c>
      <c r="G258" s="40">
        <v>0</v>
      </c>
      <c r="H258" s="33"/>
      <c r="I258">
        <v>0</v>
      </c>
      <c r="J258" s="33">
        <v>0</v>
      </c>
      <c r="K258" s="40">
        <v>0</v>
      </c>
    </row>
    <row r="259" spans="1:11" x14ac:dyDescent="0.2">
      <c r="A259" t="s">
        <v>1326</v>
      </c>
      <c r="B259" t="s">
        <v>300</v>
      </c>
      <c r="C259">
        <v>108</v>
      </c>
      <c r="D259" s="33">
        <v>1551200</v>
      </c>
      <c r="E259">
        <v>11</v>
      </c>
      <c r="F259">
        <v>5</v>
      </c>
      <c r="G259" s="40">
        <v>0.45454545454545453</v>
      </c>
      <c r="H259" s="33"/>
      <c r="I259">
        <v>0</v>
      </c>
      <c r="J259" s="33">
        <v>0</v>
      </c>
      <c r="K259" s="40">
        <v>0</v>
      </c>
    </row>
    <row r="260" spans="1:11" x14ac:dyDescent="0.2">
      <c r="A260" t="s">
        <v>174</v>
      </c>
      <c r="B260" t="s">
        <v>1096</v>
      </c>
      <c r="C260">
        <v>259</v>
      </c>
      <c r="D260" s="33">
        <v>367000</v>
      </c>
      <c r="E260">
        <v>4</v>
      </c>
      <c r="F260">
        <v>1</v>
      </c>
      <c r="G260" s="40">
        <v>0.25</v>
      </c>
      <c r="H260" s="33"/>
      <c r="I260">
        <v>0</v>
      </c>
      <c r="J260" s="33">
        <v>0</v>
      </c>
      <c r="K260" s="40">
        <v>0</v>
      </c>
    </row>
    <row r="261" spans="1:11" x14ac:dyDescent="0.2">
      <c r="A261" t="s">
        <v>952</v>
      </c>
      <c r="B261" t="s">
        <v>300</v>
      </c>
      <c r="C261">
        <v>100</v>
      </c>
      <c r="D261" s="33">
        <v>1635300</v>
      </c>
      <c r="E261">
        <v>11</v>
      </c>
      <c r="F261">
        <v>7</v>
      </c>
      <c r="G261" s="40">
        <v>0.63636363636363635</v>
      </c>
      <c r="H261" s="33"/>
      <c r="I261">
        <v>2</v>
      </c>
      <c r="J261" s="33">
        <v>2</v>
      </c>
      <c r="K261" s="40">
        <v>1</v>
      </c>
    </row>
    <row r="262" spans="1:11" x14ac:dyDescent="0.2">
      <c r="A262" t="s">
        <v>187</v>
      </c>
      <c r="B262" t="s">
        <v>300</v>
      </c>
      <c r="C262">
        <v>365</v>
      </c>
      <c r="D262" s="33">
        <v>68500</v>
      </c>
      <c r="E262">
        <v>1</v>
      </c>
      <c r="F262">
        <v>1</v>
      </c>
      <c r="G262" s="40">
        <v>1</v>
      </c>
      <c r="H262" s="33"/>
      <c r="I262">
        <v>0</v>
      </c>
      <c r="J262" s="33">
        <v>0</v>
      </c>
      <c r="K262" s="40">
        <v>0</v>
      </c>
    </row>
    <row r="263" spans="1:11" x14ac:dyDescent="0.2">
      <c r="A263" t="s">
        <v>272</v>
      </c>
      <c r="B263" t="s">
        <v>986</v>
      </c>
      <c r="C263">
        <v>102</v>
      </c>
      <c r="D263" s="33">
        <v>1631861</v>
      </c>
      <c r="E263">
        <v>12</v>
      </c>
      <c r="F263">
        <v>5</v>
      </c>
      <c r="G263" s="40">
        <v>0.41666666666666669</v>
      </c>
      <c r="H263" s="33"/>
      <c r="I263">
        <v>5</v>
      </c>
      <c r="J263" s="33">
        <v>2</v>
      </c>
      <c r="K263" s="40">
        <v>0.4</v>
      </c>
    </row>
    <row r="264" spans="1:11" x14ac:dyDescent="0.2">
      <c r="A264" t="s">
        <v>273</v>
      </c>
      <c r="B264" t="s">
        <v>300</v>
      </c>
      <c r="C264">
        <v>211</v>
      </c>
      <c r="D264" s="33">
        <v>619500</v>
      </c>
      <c r="E264">
        <v>7</v>
      </c>
      <c r="F264">
        <v>1</v>
      </c>
      <c r="G264" s="40">
        <v>0.14285714285714285</v>
      </c>
      <c r="H264" s="33"/>
      <c r="I264">
        <v>0</v>
      </c>
      <c r="J264" s="33">
        <v>0</v>
      </c>
      <c r="K264" s="40">
        <v>0</v>
      </c>
    </row>
    <row r="265" spans="1:11" x14ac:dyDescent="0.2">
      <c r="A265" t="s">
        <v>81</v>
      </c>
      <c r="B265" t="s">
        <v>300</v>
      </c>
      <c r="C265">
        <v>337</v>
      </c>
      <c r="D265" s="33">
        <v>120000</v>
      </c>
      <c r="E265">
        <v>1</v>
      </c>
      <c r="F265">
        <v>1</v>
      </c>
      <c r="G265" s="40">
        <v>1</v>
      </c>
      <c r="H265" s="33"/>
      <c r="I265">
        <v>0</v>
      </c>
      <c r="J265" s="33">
        <v>0</v>
      </c>
      <c r="K265" s="40">
        <v>0</v>
      </c>
    </row>
    <row r="266" spans="1:11" x14ac:dyDescent="0.2">
      <c r="A266" t="s">
        <v>274</v>
      </c>
      <c r="B266" t="s">
        <v>324</v>
      </c>
      <c r="C266">
        <v>75</v>
      </c>
      <c r="D266" s="33">
        <v>1941000</v>
      </c>
      <c r="E266">
        <v>11</v>
      </c>
      <c r="F266">
        <v>5</v>
      </c>
      <c r="G266" s="40">
        <v>0.45454545454545453</v>
      </c>
      <c r="H266" s="33"/>
      <c r="I266">
        <v>3</v>
      </c>
      <c r="J266" s="33">
        <v>2</v>
      </c>
      <c r="K266" s="40">
        <v>0.66666666666666663</v>
      </c>
    </row>
    <row r="267" spans="1:11" x14ac:dyDescent="0.2">
      <c r="A267" t="s">
        <v>1294</v>
      </c>
      <c r="B267" t="s">
        <v>536</v>
      </c>
      <c r="C267">
        <v>192</v>
      </c>
      <c r="D267" s="33">
        <v>701600</v>
      </c>
      <c r="E267">
        <v>6</v>
      </c>
      <c r="F267">
        <v>0</v>
      </c>
      <c r="G267" s="40">
        <v>0</v>
      </c>
      <c r="H267" s="33"/>
      <c r="I267">
        <v>0</v>
      </c>
      <c r="J267" s="33">
        <v>0</v>
      </c>
      <c r="K267" s="40">
        <v>0</v>
      </c>
    </row>
    <row r="268" spans="1:11" x14ac:dyDescent="0.2">
      <c r="A268" t="s">
        <v>452</v>
      </c>
      <c r="B268" t="s">
        <v>1484</v>
      </c>
      <c r="C268">
        <v>276</v>
      </c>
      <c r="D268" s="33">
        <v>317000</v>
      </c>
      <c r="E268">
        <v>2</v>
      </c>
      <c r="F268">
        <v>0</v>
      </c>
      <c r="G268" s="40">
        <v>0</v>
      </c>
      <c r="H268" s="33"/>
      <c r="I268">
        <v>0</v>
      </c>
      <c r="J268" s="33">
        <v>0</v>
      </c>
      <c r="K268" s="40">
        <v>0</v>
      </c>
    </row>
    <row r="269" spans="1:11" x14ac:dyDescent="0.2">
      <c r="A269" t="s">
        <v>275</v>
      </c>
      <c r="B269" t="s">
        <v>1100</v>
      </c>
      <c r="C269">
        <v>266</v>
      </c>
      <c r="D269" s="33">
        <v>339440</v>
      </c>
      <c r="E269">
        <v>5</v>
      </c>
      <c r="F269">
        <v>2</v>
      </c>
      <c r="G269" s="40">
        <v>0.4</v>
      </c>
      <c r="H269" s="33"/>
      <c r="I269">
        <v>0</v>
      </c>
      <c r="J269" s="33">
        <v>0</v>
      </c>
      <c r="K269" s="40">
        <v>0</v>
      </c>
    </row>
    <row r="270" spans="1:11" x14ac:dyDescent="0.2">
      <c r="A270" t="s">
        <v>1342</v>
      </c>
      <c r="B270" t="s">
        <v>368</v>
      </c>
      <c r="C270">
        <v>213</v>
      </c>
      <c r="D270" s="33">
        <v>609500</v>
      </c>
      <c r="E270">
        <v>7</v>
      </c>
      <c r="F270">
        <v>0</v>
      </c>
      <c r="G270" s="40">
        <v>0</v>
      </c>
      <c r="H270" s="33"/>
      <c r="I270">
        <v>7</v>
      </c>
      <c r="J270" s="33">
        <v>0</v>
      </c>
      <c r="K270" s="40">
        <v>0</v>
      </c>
    </row>
    <row r="271" spans="1:11" x14ac:dyDescent="0.2">
      <c r="A271" t="s">
        <v>276</v>
      </c>
      <c r="B271" t="s">
        <v>300</v>
      </c>
      <c r="C271">
        <v>64</v>
      </c>
      <c r="D271" s="33">
        <v>2147050</v>
      </c>
      <c r="E271">
        <v>14</v>
      </c>
      <c r="F271">
        <v>8</v>
      </c>
      <c r="G271" s="40">
        <v>0.5714285714285714</v>
      </c>
      <c r="H271" s="33"/>
      <c r="I271">
        <v>1</v>
      </c>
      <c r="J271" s="33">
        <v>0</v>
      </c>
      <c r="K271" s="40">
        <v>0</v>
      </c>
    </row>
    <row r="272" spans="1:11" x14ac:dyDescent="0.2">
      <c r="A272" t="s">
        <v>677</v>
      </c>
      <c r="B272" t="s">
        <v>300</v>
      </c>
      <c r="C272">
        <v>123</v>
      </c>
      <c r="D272" s="33">
        <v>1271500</v>
      </c>
      <c r="E272">
        <v>6</v>
      </c>
      <c r="F272">
        <v>2</v>
      </c>
      <c r="G272" s="40">
        <v>0.33333333333333331</v>
      </c>
      <c r="H272" s="33"/>
      <c r="I272">
        <v>0</v>
      </c>
      <c r="J272" s="33">
        <v>0</v>
      </c>
      <c r="K272" s="40">
        <v>0</v>
      </c>
    </row>
    <row r="273" spans="1:11" x14ac:dyDescent="0.2">
      <c r="A273" t="s">
        <v>331</v>
      </c>
      <c r="B273" t="s">
        <v>1099</v>
      </c>
      <c r="C273">
        <v>21</v>
      </c>
      <c r="D273" s="33">
        <v>4616090</v>
      </c>
      <c r="E273">
        <v>29</v>
      </c>
      <c r="F273">
        <v>2</v>
      </c>
      <c r="G273" s="40">
        <v>6.8965517241379309E-2</v>
      </c>
      <c r="H273" s="33"/>
      <c r="I273">
        <v>2</v>
      </c>
      <c r="J273" s="33">
        <v>0</v>
      </c>
      <c r="K273" s="40">
        <v>0</v>
      </c>
    </row>
    <row r="274" spans="1:11" x14ac:dyDescent="0.2">
      <c r="A274" t="s">
        <v>41</v>
      </c>
      <c r="B274" t="s">
        <v>283</v>
      </c>
      <c r="C274">
        <v>366</v>
      </c>
      <c r="D274" s="33">
        <v>68000</v>
      </c>
      <c r="E274">
        <v>1</v>
      </c>
      <c r="F274">
        <v>0</v>
      </c>
      <c r="G274" s="40">
        <v>0</v>
      </c>
      <c r="H274" s="33"/>
      <c r="I274">
        <v>1</v>
      </c>
      <c r="J274" s="33">
        <v>0</v>
      </c>
      <c r="K274" s="40">
        <v>0</v>
      </c>
    </row>
    <row r="275" spans="1:11" x14ac:dyDescent="0.2">
      <c r="A275" t="s">
        <v>188</v>
      </c>
      <c r="B275" t="s">
        <v>1403</v>
      </c>
      <c r="C275">
        <v>6</v>
      </c>
      <c r="D275" s="33">
        <v>9356112</v>
      </c>
      <c r="E275">
        <v>64</v>
      </c>
      <c r="F275">
        <v>6</v>
      </c>
      <c r="G275" s="40">
        <v>9.375E-2</v>
      </c>
      <c r="H275" s="33"/>
      <c r="I275">
        <v>0</v>
      </c>
      <c r="J275" s="33">
        <v>0</v>
      </c>
      <c r="K275" s="40">
        <v>0</v>
      </c>
    </row>
    <row r="276" spans="1:11" x14ac:dyDescent="0.2">
      <c r="A276" t="s">
        <v>861</v>
      </c>
      <c r="B276" t="s">
        <v>1100</v>
      </c>
      <c r="C276">
        <v>15</v>
      </c>
      <c r="D276" s="33">
        <v>5509159</v>
      </c>
      <c r="E276">
        <v>44</v>
      </c>
      <c r="F276">
        <v>20</v>
      </c>
      <c r="G276" s="40">
        <v>0.45454545454545453</v>
      </c>
      <c r="H276" s="33"/>
      <c r="I276">
        <v>4</v>
      </c>
      <c r="J276" s="33">
        <v>2</v>
      </c>
      <c r="K276" s="40">
        <v>0.5</v>
      </c>
    </row>
    <row r="277" spans="1:11" x14ac:dyDescent="0.2">
      <c r="A277" t="s">
        <v>131</v>
      </c>
      <c r="B277" t="s">
        <v>194</v>
      </c>
      <c r="C277">
        <v>136</v>
      </c>
      <c r="D277" s="33">
        <v>1132800</v>
      </c>
      <c r="E277">
        <v>8</v>
      </c>
      <c r="F277">
        <v>1</v>
      </c>
      <c r="G277" s="40">
        <v>0.125</v>
      </c>
      <c r="H277" s="33"/>
      <c r="I277">
        <v>2</v>
      </c>
      <c r="J277" s="33">
        <v>0</v>
      </c>
      <c r="K277" s="40">
        <v>0</v>
      </c>
    </row>
    <row r="278" spans="1:11" x14ac:dyDescent="0.2">
      <c r="A278" t="s">
        <v>132</v>
      </c>
      <c r="B278" t="s">
        <v>1099</v>
      </c>
      <c r="C278">
        <v>38</v>
      </c>
      <c r="D278" s="33">
        <v>3009560</v>
      </c>
      <c r="E278">
        <v>22</v>
      </c>
      <c r="F278">
        <v>16</v>
      </c>
      <c r="G278" s="40">
        <v>0.72727272727272729</v>
      </c>
      <c r="H278" s="33"/>
      <c r="I278">
        <v>6</v>
      </c>
      <c r="J278" s="33">
        <v>6</v>
      </c>
      <c r="K278" s="40">
        <v>1</v>
      </c>
    </row>
    <row r="279" spans="1:11" x14ac:dyDescent="0.2">
      <c r="A279" t="s">
        <v>133</v>
      </c>
      <c r="B279" t="s">
        <v>1096</v>
      </c>
      <c r="C279">
        <v>2</v>
      </c>
      <c r="D279" s="33">
        <v>13685758</v>
      </c>
      <c r="E279">
        <v>102</v>
      </c>
      <c r="F279">
        <v>23</v>
      </c>
      <c r="G279" s="40">
        <v>0.22549019607843138</v>
      </c>
      <c r="H279" s="33"/>
      <c r="I279">
        <v>11</v>
      </c>
      <c r="J279" s="33">
        <v>1</v>
      </c>
      <c r="K279" s="40">
        <v>9.0909090909090912E-2</v>
      </c>
    </row>
    <row r="280" spans="1:11" x14ac:dyDescent="0.2">
      <c r="A280" t="s">
        <v>134</v>
      </c>
      <c r="B280" t="s">
        <v>149</v>
      </c>
      <c r="C280">
        <v>226</v>
      </c>
      <c r="D280" s="33">
        <v>554750</v>
      </c>
      <c r="E280">
        <v>7</v>
      </c>
      <c r="F280">
        <v>0</v>
      </c>
      <c r="G280" s="40">
        <v>0</v>
      </c>
      <c r="H280" s="33"/>
      <c r="I280">
        <v>0</v>
      </c>
      <c r="J280" s="33">
        <v>0</v>
      </c>
      <c r="K280" s="40">
        <v>0</v>
      </c>
    </row>
    <row r="281" spans="1:11" x14ac:dyDescent="0.2">
      <c r="A281" t="s">
        <v>135</v>
      </c>
      <c r="B281" t="s">
        <v>1097</v>
      </c>
      <c r="C281">
        <v>253</v>
      </c>
      <c r="D281" s="33">
        <v>384800</v>
      </c>
      <c r="E281">
        <v>8</v>
      </c>
      <c r="F281">
        <v>1</v>
      </c>
      <c r="G281" s="40">
        <v>0.125</v>
      </c>
      <c r="H281" s="33"/>
      <c r="I281">
        <v>0</v>
      </c>
      <c r="J281" s="33">
        <v>0</v>
      </c>
      <c r="K281" s="40">
        <v>0</v>
      </c>
    </row>
    <row r="282" spans="1:11" x14ac:dyDescent="0.2">
      <c r="A282" t="s">
        <v>189</v>
      </c>
      <c r="B282" t="s">
        <v>919</v>
      </c>
      <c r="C282">
        <v>348</v>
      </c>
      <c r="D282" s="33">
        <v>111000</v>
      </c>
      <c r="E282">
        <v>3</v>
      </c>
      <c r="F282">
        <v>1</v>
      </c>
      <c r="G282" s="40">
        <v>0.33333333333333331</v>
      </c>
      <c r="H282" s="33"/>
      <c r="I282">
        <v>0</v>
      </c>
      <c r="J282" s="33">
        <v>0</v>
      </c>
      <c r="K282" s="40">
        <v>0</v>
      </c>
    </row>
    <row r="283" spans="1:11" x14ac:dyDescent="0.2">
      <c r="A283" t="s">
        <v>136</v>
      </c>
      <c r="B283" t="s">
        <v>1100</v>
      </c>
      <c r="C283">
        <v>16</v>
      </c>
      <c r="D283" s="33">
        <v>5448525</v>
      </c>
      <c r="E283">
        <v>37</v>
      </c>
      <c r="F283">
        <v>15</v>
      </c>
      <c r="G283" s="40">
        <v>0.40540540540540543</v>
      </c>
      <c r="H283" s="33"/>
      <c r="I283">
        <v>8</v>
      </c>
      <c r="J283" s="33">
        <v>4</v>
      </c>
      <c r="K283" s="40">
        <v>0.5</v>
      </c>
    </row>
    <row r="284" spans="1:11" x14ac:dyDescent="0.2">
      <c r="A284" t="s">
        <v>1146</v>
      </c>
      <c r="B284" t="s">
        <v>991</v>
      </c>
      <c r="C284">
        <v>223</v>
      </c>
      <c r="D284" s="33">
        <v>568500</v>
      </c>
      <c r="E284">
        <v>5</v>
      </c>
      <c r="F284">
        <v>3</v>
      </c>
      <c r="G284" s="40">
        <v>0.6</v>
      </c>
      <c r="H284" s="33"/>
      <c r="I284">
        <v>1</v>
      </c>
      <c r="J284" s="33">
        <v>0</v>
      </c>
      <c r="K284" s="40">
        <v>0</v>
      </c>
    </row>
    <row r="285" spans="1:11" x14ac:dyDescent="0.2">
      <c r="A285" t="s">
        <v>1343</v>
      </c>
      <c r="B285" t="s">
        <v>118</v>
      </c>
      <c r="C285">
        <v>248</v>
      </c>
      <c r="D285" s="33">
        <v>434900</v>
      </c>
      <c r="E285">
        <v>5</v>
      </c>
      <c r="F285">
        <v>2</v>
      </c>
      <c r="G285" s="40">
        <v>0.4</v>
      </c>
      <c r="H285" s="33"/>
      <c r="I285">
        <v>0</v>
      </c>
      <c r="J285" s="33">
        <v>0</v>
      </c>
      <c r="K285" s="40">
        <v>0</v>
      </c>
    </row>
    <row r="286" spans="1:11" x14ac:dyDescent="0.2">
      <c r="A286" t="s">
        <v>190</v>
      </c>
      <c r="B286" t="s">
        <v>1036</v>
      </c>
      <c r="C286">
        <v>289</v>
      </c>
      <c r="D286" s="33">
        <v>269900</v>
      </c>
      <c r="E286">
        <v>1</v>
      </c>
      <c r="F286">
        <v>0</v>
      </c>
      <c r="G286" s="40">
        <v>0</v>
      </c>
      <c r="H286" s="33"/>
      <c r="I286">
        <v>0</v>
      </c>
      <c r="J286" s="33">
        <v>0</v>
      </c>
      <c r="K286" s="40">
        <v>0</v>
      </c>
    </row>
    <row r="287" spans="1:11" x14ac:dyDescent="0.2">
      <c r="A287" t="s">
        <v>680</v>
      </c>
      <c r="B287" t="s">
        <v>1100</v>
      </c>
      <c r="C287">
        <v>174</v>
      </c>
      <c r="D287" s="33">
        <v>802400</v>
      </c>
      <c r="E287">
        <v>5</v>
      </c>
      <c r="F287">
        <v>4</v>
      </c>
      <c r="G287" s="40">
        <v>0.8</v>
      </c>
      <c r="H287" s="33"/>
      <c r="I287">
        <v>1</v>
      </c>
      <c r="J287" s="33">
        <v>1</v>
      </c>
      <c r="K287" s="40">
        <v>1</v>
      </c>
    </row>
    <row r="288" spans="1:11" x14ac:dyDescent="0.2">
      <c r="A288" t="s">
        <v>137</v>
      </c>
      <c r="B288" t="s">
        <v>912</v>
      </c>
      <c r="C288">
        <v>319</v>
      </c>
      <c r="D288" s="33">
        <v>159600</v>
      </c>
      <c r="E288">
        <v>2</v>
      </c>
      <c r="F288">
        <v>1</v>
      </c>
      <c r="G288" s="40">
        <v>0.5</v>
      </c>
      <c r="H288" s="33"/>
      <c r="I288">
        <v>0</v>
      </c>
      <c r="J288" s="33">
        <v>0</v>
      </c>
      <c r="K288" s="40">
        <v>0</v>
      </c>
    </row>
    <row r="289" spans="1:11" x14ac:dyDescent="0.2">
      <c r="A289" t="s">
        <v>1012</v>
      </c>
      <c r="B289" t="s">
        <v>572</v>
      </c>
      <c r="C289">
        <v>323</v>
      </c>
      <c r="D289" s="33">
        <v>149250</v>
      </c>
      <c r="E289">
        <v>1</v>
      </c>
      <c r="F289">
        <v>0</v>
      </c>
      <c r="G289" s="40">
        <v>0</v>
      </c>
      <c r="H289" s="33"/>
      <c r="I289">
        <v>0</v>
      </c>
      <c r="J289" s="33">
        <v>0</v>
      </c>
      <c r="K289" s="40">
        <v>0</v>
      </c>
    </row>
    <row r="290" spans="1:11" x14ac:dyDescent="0.2">
      <c r="A290" t="s">
        <v>138</v>
      </c>
      <c r="B290" t="s">
        <v>1036</v>
      </c>
      <c r="C290">
        <v>237</v>
      </c>
      <c r="D290" s="33">
        <v>496500</v>
      </c>
      <c r="E290">
        <v>10</v>
      </c>
      <c r="F290">
        <v>1</v>
      </c>
      <c r="G290" s="40">
        <v>0.1</v>
      </c>
      <c r="H290" s="33"/>
      <c r="I290">
        <v>0</v>
      </c>
      <c r="J290" s="33">
        <v>0</v>
      </c>
      <c r="K290" s="40">
        <v>0</v>
      </c>
    </row>
    <row r="291" spans="1:11" x14ac:dyDescent="0.2">
      <c r="A291" t="s">
        <v>1056</v>
      </c>
      <c r="B291" t="s">
        <v>1100</v>
      </c>
      <c r="C291">
        <v>282</v>
      </c>
      <c r="D291" s="33">
        <v>296000</v>
      </c>
      <c r="E291">
        <v>2</v>
      </c>
      <c r="F291">
        <v>1</v>
      </c>
      <c r="G291" s="40">
        <v>0.5</v>
      </c>
      <c r="H291" s="33"/>
      <c r="I291">
        <v>0</v>
      </c>
      <c r="J291" s="33">
        <v>0</v>
      </c>
      <c r="K291" s="40">
        <v>0</v>
      </c>
    </row>
    <row r="292" spans="1:11" x14ac:dyDescent="0.2">
      <c r="A292" t="s">
        <v>391</v>
      </c>
      <c r="B292" t="s">
        <v>1036</v>
      </c>
      <c r="C292">
        <v>301</v>
      </c>
      <c r="D292" s="33">
        <v>227777</v>
      </c>
      <c r="E292">
        <v>2</v>
      </c>
      <c r="F292">
        <v>0</v>
      </c>
      <c r="G292" s="40">
        <v>0</v>
      </c>
      <c r="H292" s="33"/>
      <c r="I292">
        <v>0</v>
      </c>
      <c r="J292" s="33">
        <v>0</v>
      </c>
      <c r="K292" s="40">
        <v>0</v>
      </c>
    </row>
    <row r="293" spans="1:11" x14ac:dyDescent="0.2">
      <c r="A293" t="s">
        <v>139</v>
      </c>
      <c r="B293" t="s">
        <v>1100</v>
      </c>
      <c r="C293">
        <v>3</v>
      </c>
      <c r="D293" s="33">
        <v>13528446</v>
      </c>
      <c r="E293">
        <v>62</v>
      </c>
      <c r="F293">
        <v>35</v>
      </c>
      <c r="G293" s="40">
        <v>0.56451612903225812</v>
      </c>
      <c r="H293" s="33"/>
      <c r="I293">
        <v>5</v>
      </c>
      <c r="J293" s="33">
        <v>4</v>
      </c>
      <c r="K293" s="40">
        <v>0.8</v>
      </c>
    </row>
    <row r="294" spans="1:11" x14ac:dyDescent="0.2">
      <c r="A294" t="s">
        <v>140</v>
      </c>
      <c r="B294" t="s">
        <v>281</v>
      </c>
      <c r="C294">
        <v>183</v>
      </c>
      <c r="D294" s="33">
        <v>757999</v>
      </c>
      <c r="E294">
        <v>9</v>
      </c>
      <c r="F294">
        <v>1</v>
      </c>
      <c r="G294" s="40">
        <v>0.1111111111111111</v>
      </c>
      <c r="H294" s="33"/>
      <c r="I294">
        <v>2</v>
      </c>
      <c r="J294" s="33">
        <v>0</v>
      </c>
      <c r="K294" s="40">
        <v>0</v>
      </c>
    </row>
    <row r="295" spans="1:11" x14ac:dyDescent="0.2">
      <c r="A295" t="s">
        <v>141</v>
      </c>
      <c r="B295" t="s">
        <v>1087</v>
      </c>
      <c r="C295">
        <v>273</v>
      </c>
      <c r="D295" s="33">
        <v>321500</v>
      </c>
      <c r="E295">
        <v>2</v>
      </c>
      <c r="F295">
        <v>0</v>
      </c>
      <c r="G295" s="40">
        <v>0</v>
      </c>
      <c r="H295" s="33"/>
      <c r="I295">
        <v>1</v>
      </c>
      <c r="J295" s="33">
        <v>0</v>
      </c>
      <c r="K295" s="40">
        <v>0</v>
      </c>
    </row>
    <row r="296" spans="1:11" x14ac:dyDescent="0.2">
      <c r="A296" t="s">
        <v>1103</v>
      </c>
      <c r="B296" t="s">
        <v>886</v>
      </c>
      <c r="C296">
        <v>77</v>
      </c>
      <c r="D296" s="33">
        <v>1878316</v>
      </c>
      <c r="E296">
        <v>14</v>
      </c>
      <c r="F296">
        <v>0</v>
      </c>
      <c r="G296" s="40">
        <v>0</v>
      </c>
      <c r="H296" s="33"/>
      <c r="I296">
        <v>1</v>
      </c>
      <c r="J296" s="33">
        <v>0</v>
      </c>
      <c r="K296" s="40">
        <v>0</v>
      </c>
    </row>
    <row r="297" spans="1:11" x14ac:dyDescent="0.2">
      <c r="A297" t="s">
        <v>1272</v>
      </c>
      <c r="B297" t="s">
        <v>343</v>
      </c>
      <c r="C297">
        <v>194</v>
      </c>
      <c r="D297" s="33">
        <v>686700</v>
      </c>
      <c r="E297">
        <v>4</v>
      </c>
      <c r="F297">
        <v>2</v>
      </c>
      <c r="G297" s="40">
        <v>0.5</v>
      </c>
      <c r="H297" s="33"/>
      <c r="I297">
        <v>1</v>
      </c>
      <c r="J297" s="33">
        <v>1</v>
      </c>
      <c r="K297" s="40">
        <v>1</v>
      </c>
    </row>
    <row r="298" spans="1:11" x14ac:dyDescent="0.2">
      <c r="A298" t="s">
        <v>1111</v>
      </c>
      <c r="B298" t="s">
        <v>1100</v>
      </c>
      <c r="C298">
        <v>157</v>
      </c>
      <c r="D298" s="33">
        <v>925500</v>
      </c>
      <c r="E298">
        <v>6</v>
      </c>
      <c r="F298">
        <v>3</v>
      </c>
      <c r="G298" s="40">
        <v>0.5</v>
      </c>
      <c r="H298" s="33"/>
      <c r="I298">
        <v>0</v>
      </c>
      <c r="J298" s="33">
        <v>0</v>
      </c>
      <c r="K298" s="40">
        <v>0</v>
      </c>
    </row>
    <row r="299" spans="1:11" x14ac:dyDescent="0.2">
      <c r="A299" t="s">
        <v>1104</v>
      </c>
      <c r="B299" t="s">
        <v>1100</v>
      </c>
      <c r="C299">
        <v>24</v>
      </c>
      <c r="D299" s="33">
        <v>4111200</v>
      </c>
      <c r="E299">
        <v>19</v>
      </c>
      <c r="F299">
        <v>6</v>
      </c>
      <c r="G299" s="40">
        <v>0.31578947368421051</v>
      </c>
      <c r="H299" s="33"/>
      <c r="I299">
        <v>0</v>
      </c>
      <c r="J299" s="33">
        <v>0</v>
      </c>
      <c r="K299" s="40">
        <v>0</v>
      </c>
    </row>
    <row r="300" spans="1:11" x14ac:dyDescent="0.2">
      <c r="A300" t="s">
        <v>159</v>
      </c>
      <c r="B300" t="s">
        <v>194</v>
      </c>
      <c r="C300">
        <v>328</v>
      </c>
      <c r="D300" s="33">
        <v>141000</v>
      </c>
      <c r="E300">
        <v>2</v>
      </c>
      <c r="F300">
        <v>0</v>
      </c>
      <c r="G300" s="40">
        <v>0</v>
      </c>
      <c r="H300" s="33"/>
      <c r="I300">
        <v>1</v>
      </c>
      <c r="J300" s="33">
        <v>0</v>
      </c>
      <c r="K300" s="40">
        <v>0</v>
      </c>
    </row>
    <row r="301" spans="1:11" x14ac:dyDescent="0.2">
      <c r="A301" t="s">
        <v>683</v>
      </c>
      <c r="B301" t="s">
        <v>1097</v>
      </c>
      <c r="C301">
        <v>149</v>
      </c>
      <c r="D301" s="33">
        <v>1004995</v>
      </c>
      <c r="E301">
        <v>8</v>
      </c>
      <c r="F301">
        <v>0</v>
      </c>
      <c r="G301" s="40">
        <v>0</v>
      </c>
      <c r="H301" s="33"/>
      <c r="I301">
        <v>0</v>
      </c>
      <c r="J301" s="33">
        <v>0</v>
      </c>
      <c r="K301" s="40">
        <v>0</v>
      </c>
    </row>
    <row r="302" spans="1:11" x14ac:dyDescent="0.2">
      <c r="A302" t="s">
        <v>862</v>
      </c>
      <c r="B302" t="s">
        <v>304</v>
      </c>
      <c r="C302">
        <v>168</v>
      </c>
      <c r="D302" s="33">
        <v>832000</v>
      </c>
      <c r="E302">
        <v>4</v>
      </c>
      <c r="F302">
        <v>0</v>
      </c>
      <c r="G302" s="40">
        <v>0</v>
      </c>
      <c r="H302" s="33"/>
      <c r="I302">
        <v>1</v>
      </c>
      <c r="J302" s="33">
        <v>0</v>
      </c>
      <c r="K302" s="40">
        <v>0</v>
      </c>
    </row>
    <row r="303" spans="1:11" x14ac:dyDescent="0.2">
      <c r="A303" t="s">
        <v>1345</v>
      </c>
      <c r="B303" t="s">
        <v>1036</v>
      </c>
      <c r="C303">
        <v>47</v>
      </c>
      <c r="D303" s="33">
        <v>2645225</v>
      </c>
      <c r="E303">
        <v>17</v>
      </c>
      <c r="F303">
        <v>2</v>
      </c>
      <c r="G303" s="40">
        <v>0.11764705882352941</v>
      </c>
      <c r="H303" s="33"/>
      <c r="I303">
        <v>5</v>
      </c>
      <c r="J303" s="33">
        <v>1</v>
      </c>
      <c r="K303" s="40">
        <v>0.2</v>
      </c>
    </row>
    <row r="304" spans="1:11" x14ac:dyDescent="0.2">
      <c r="A304" t="s">
        <v>1105</v>
      </c>
      <c r="B304" t="s">
        <v>300</v>
      </c>
      <c r="C304">
        <v>130</v>
      </c>
      <c r="D304" s="33">
        <v>1153090</v>
      </c>
      <c r="E304">
        <v>9</v>
      </c>
      <c r="F304">
        <v>1</v>
      </c>
      <c r="G304" s="40">
        <v>0.1111111111111111</v>
      </c>
      <c r="H304" s="33"/>
      <c r="I304">
        <v>1</v>
      </c>
      <c r="J304" s="33">
        <v>0</v>
      </c>
      <c r="K304" s="40">
        <v>0</v>
      </c>
    </row>
    <row r="305" spans="1:11" x14ac:dyDescent="0.2">
      <c r="A305" t="s">
        <v>684</v>
      </c>
      <c r="B305" t="s">
        <v>1258</v>
      </c>
      <c r="C305">
        <v>240</v>
      </c>
      <c r="D305" s="33">
        <v>471900</v>
      </c>
      <c r="E305">
        <v>4</v>
      </c>
      <c r="F305">
        <v>1</v>
      </c>
      <c r="G305" s="40">
        <v>0.25</v>
      </c>
      <c r="H305" s="33"/>
      <c r="I305">
        <v>0</v>
      </c>
      <c r="J305" s="33">
        <v>0</v>
      </c>
      <c r="K305" s="40">
        <v>0</v>
      </c>
    </row>
    <row r="306" spans="1:11" x14ac:dyDescent="0.2">
      <c r="A306" t="s">
        <v>782</v>
      </c>
      <c r="B306" t="s">
        <v>1036</v>
      </c>
      <c r="C306">
        <v>232</v>
      </c>
      <c r="D306" s="33">
        <v>524580</v>
      </c>
      <c r="E306">
        <v>4</v>
      </c>
      <c r="F306">
        <v>0</v>
      </c>
      <c r="G306" s="40">
        <v>0</v>
      </c>
      <c r="H306" s="33"/>
      <c r="I306">
        <v>0</v>
      </c>
      <c r="J306" s="33">
        <v>0</v>
      </c>
      <c r="K306" s="40">
        <v>0</v>
      </c>
    </row>
    <row r="307" spans="1:11" x14ac:dyDescent="0.2">
      <c r="A307" t="s">
        <v>1106</v>
      </c>
      <c r="B307" t="s">
        <v>118</v>
      </c>
      <c r="C307">
        <v>103</v>
      </c>
      <c r="D307" s="33">
        <v>1602794</v>
      </c>
      <c r="E307">
        <v>24</v>
      </c>
      <c r="F307">
        <v>2</v>
      </c>
      <c r="G307" s="40">
        <v>8.3333333333333329E-2</v>
      </c>
      <c r="H307" s="33"/>
      <c r="I307">
        <v>4</v>
      </c>
      <c r="J307" s="33">
        <v>0</v>
      </c>
      <c r="K307" s="40">
        <v>0</v>
      </c>
    </row>
    <row r="308" spans="1:11" x14ac:dyDescent="0.2">
      <c r="A308" t="s">
        <v>392</v>
      </c>
      <c r="B308" t="s">
        <v>1100</v>
      </c>
      <c r="C308">
        <v>185</v>
      </c>
      <c r="D308" s="33">
        <v>737650</v>
      </c>
      <c r="E308">
        <v>10</v>
      </c>
      <c r="F308">
        <v>7</v>
      </c>
      <c r="G308" s="40">
        <v>0.7</v>
      </c>
      <c r="H308" s="33"/>
      <c r="I308">
        <v>1</v>
      </c>
      <c r="J308" s="33">
        <v>1</v>
      </c>
      <c r="K308" s="40">
        <v>1</v>
      </c>
    </row>
    <row r="309" spans="1:11" x14ac:dyDescent="0.2">
      <c r="A309" t="s">
        <v>1107</v>
      </c>
      <c r="B309" t="s">
        <v>300</v>
      </c>
      <c r="C309">
        <v>61</v>
      </c>
      <c r="D309" s="33">
        <v>2240300</v>
      </c>
      <c r="E309">
        <v>14</v>
      </c>
      <c r="F309">
        <v>2</v>
      </c>
      <c r="G309" s="40">
        <v>0.14285714285714285</v>
      </c>
      <c r="H309" s="33"/>
      <c r="I309">
        <v>0</v>
      </c>
      <c r="J309" s="33">
        <v>0</v>
      </c>
      <c r="K309" s="40">
        <v>0</v>
      </c>
    </row>
    <row r="310" spans="1:11" x14ac:dyDescent="0.2">
      <c r="A310" t="s">
        <v>1273</v>
      </c>
      <c r="B310" t="s">
        <v>63</v>
      </c>
      <c r="C310">
        <v>56</v>
      </c>
      <c r="D310" s="33">
        <v>2366305</v>
      </c>
      <c r="E310">
        <v>9</v>
      </c>
      <c r="F310">
        <v>0</v>
      </c>
      <c r="G310" s="40">
        <v>0</v>
      </c>
      <c r="H310" s="33"/>
      <c r="I310">
        <v>4</v>
      </c>
      <c r="J310" s="33">
        <v>0</v>
      </c>
      <c r="K310" s="40">
        <v>0</v>
      </c>
    </row>
    <row r="311" spans="1:11" x14ac:dyDescent="0.2">
      <c r="A311" t="s">
        <v>1108</v>
      </c>
      <c r="B311" t="s">
        <v>126</v>
      </c>
      <c r="C311">
        <v>12</v>
      </c>
      <c r="D311" s="33">
        <v>6021075</v>
      </c>
      <c r="E311">
        <v>30</v>
      </c>
      <c r="F311">
        <v>19</v>
      </c>
      <c r="G311" s="40">
        <v>0.6333333333333333</v>
      </c>
      <c r="H311" s="33"/>
      <c r="I311">
        <v>2</v>
      </c>
      <c r="J311" s="33">
        <v>1</v>
      </c>
      <c r="K311" s="40">
        <v>0.5</v>
      </c>
    </row>
    <row r="312" spans="1:11" x14ac:dyDescent="0.2">
      <c r="A312" t="s">
        <v>43</v>
      </c>
      <c r="B312" t="s">
        <v>984</v>
      </c>
      <c r="C312">
        <v>369</v>
      </c>
      <c r="D312" s="33">
        <v>63500</v>
      </c>
      <c r="E312">
        <v>1</v>
      </c>
      <c r="F312">
        <v>0</v>
      </c>
      <c r="G312" s="40">
        <v>0</v>
      </c>
      <c r="H312" s="33"/>
      <c r="I312">
        <v>1</v>
      </c>
      <c r="J312" s="33">
        <v>0</v>
      </c>
      <c r="K312" s="40">
        <v>0</v>
      </c>
    </row>
    <row r="313" spans="1:11" x14ac:dyDescent="0.2">
      <c r="A313" t="s">
        <v>925</v>
      </c>
      <c r="B313" t="s">
        <v>196</v>
      </c>
      <c r="C313">
        <v>141</v>
      </c>
      <c r="D313" s="33">
        <v>1080600</v>
      </c>
      <c r="E313">
        <v>10</v>
      </c>
      <c r="F313">
        <v>0</v>
      </c>
      <c r="G313" s="40">
        <v>0</v>
      </c>
      <c r="H313" s="33"/>
      <c r="I313">
        <v>1</v>
      </c>
      <c r="J313" s="33">
        <v>0</v>
      </c>
      <c r="K313" s="40">
        <v>0</v>
      </c>
    </row>
    <row r="314" spans="1:11" x14ac:dyDescent="0.2">
      <c r="A314" t="s">
        <v>926</v>
      </c>
      <c r="B314" t="s">
        <v>300</v>
      </c>
      <c r="C314">
        <v>243</v>
      </c>
      <c r="D314" s="33">
        <v>467772</v>
      </c>
      <c r="E314">
        <v>3</v>
      </c>
      <c r="F314">
        <v>0</v>
      </c>
      <c r="G314" s="40">
        <v>0</v>
      </c>
      <c r="H314" s="33"/>
      <c r="I314">
        <v>0</v>
      </c>
      <c r="J314" s="33">
        <v>0</v>
      </c>
      <c r="K314" s="40">
        <v>0</v>
      </c>
    </row>
    <row r="315" spans="1:11" x14ac:dyDescent="0.2">
      <c r="A315" t="s">
        <v>927</v>
      </c>
      <c r="B315" t="s">
        <v>1258</v>
      </c>
      <c r="C315">
        <v>127</v>
      </c>
      <c r="D315" s="33">
        <v>1193599</v>
      </c>
      <c r="E315">
        <v>13</v>
      </c>
      <c r="F315">
        <v>0</v>
      </c>
      <c r="G315" s="40">
        <v>0</v>
      </c>
      <c r="H315" s="33"/>
      <c r="I315">
        <v>0</v>
      </c>
      <c r="J315" s="33">
        <v>0</v>
      </c>
      <c r="K315" s="40">
        <v>0</v>
      </c>
    </row>
    <row r="316" spans="1:11" x14ac:dyDescent="0.2">
      <c r="A316" t="s">
        <v>160</v>
      </c>
      <c r="B316" t="s">
        <v>1036</v>
      </c>
      <c r="C316">
        <v>193</v>
      </c>
      <c r="D316" s="33">
        <v>700800</v>
      </c>
      <c r="E316">
        <v>6</v>
      </c>
      <c r="F316">
        <v>0</v>
      </c>
      <c r="G316" s="40">
        <v>0</v>
      </c>
      <c r="H316" s="33"/>
      <c r="I316">
        <v>0</v>
      </c>
      <c r="J316" s="33">
        <v>0</v>
      </c>
      <c r="K316" s="40">
        <v>0</v>
      </c>
    </row>
    <row r="317" spans="1:11" x14ac:dyDescent="0.2">
      <c r="A317" t="s">
        <v>928</v>
      </c>
      <c r="B317" t="s">
        <v>299</v>
      </c>
      <c r="C317">
        <v>278</v>
      </c>
      <c r="D317" s="33">
        <v>312000</v>
      </c>
      <c r="E317">
        <v>3</v>
      </c>
      <c r="F317">
        <v>0</v>
      </c>
      <c r="G317" s="40">
        <v>0</v>
      </c>
      <c r="H317" s="33"/>
      <c r="I317">
        <v>1</v>
      </c>
      <c r="J317" s="33">
        <v>0</v>
      </c>
      <c r="K317" s="40">
        <v>0</v>
      </c>
    </row>
    <row r="318" spans="1:11" x14ac:dyDescent="0.2">
      <c r="A318" t="s">
        <v>1328</v>
      </c>
      <c r="B318" t="s">
        <v>1099</v>
      </c>
      <c r="C318">
        <v>265</v>
      </c>
      <c r="D318" s="33">
        <v>342100</v>
      </c>
      <c r="E318">
        <v>3</v>
      </c>
      <c r="F318">
        <v>2</v>
      </c>
      <c r="G318" s="40">
        <v>0.66666666666666663</v>
      </c>
      <c r="H318" s="33"/>
      <c r="I318">
        <v>0</v>
      </c>
      <c r="J318" s="33">
        <v>0</v>
      </c>
      <c r="K318" s="40">
        <v>0</v>
      </c>
    </row>
    <row r="319" spans="1:11" x14ac:dyDescent="0.2">
      <c r="A319" t="s">
        <v>219</v>
      </c>
      <c r="B319" t="s">
        <v>300</v>
      </c>
      <c r="C319">
        <v>30</v>
      </c>
      <c r="D319" s="33">
        <v>3299300</v>
      </c>
      <c r="E319">
        <v>20</v>
      </c>
      <c r="F319">
        <v>9</v>
      </c>
      <c r="G319" s="40">
        <v>0.45</v>
      </c>
      <c r="H319" s="33"/>
      <c r="I319">
        <v>2</v>
      </c>
      <c r="J319" s="33">
        <v>1</v>
      </c>
      <c r="K319" s="40">
        <v>0.5</v>
      </c>
    </row>
    <row r="320" spans="1:11" x14ac:dyDescent="0.2">
      <c r="A320" t="s">
        <v>783</v>
      </c>
      <c r="B320" t="s">
        <v>1036</v>
      </c>
      <c r="C320">
        <v>94</v>
      </c>
      <c r="D320" s="33">
        <v>1709900</v>
      </c>
      <c r="E320">
        <v>8</v>
      </c>
      <c r="F320">
        <v>0</v>
      </c>
      <c r="G320" s="40">
        <v>0</v>
      </c>
      <c r="H320" s="33"/>
      <c r="I320">
        <v>0</v>
      </c>
      <c r="J320" s="33">
        <v>0</v>
      </c>
      <c r="K320" s="40">
        <v>0</v>
      </c>
    </row>
    <row r="321" spans="1:11" x14ac:dyDescent="0.2">
      <c r="A321" t="s">
        <v>1135</v>
      </c>
      <c r="B321" t="s">
        <v>1258</v>
      </c>
      <c r="C321">
        <v>121</v>
      </c>
      <c r="D321" s="33">
        <v>1283500</v>
      </c>
      <c r="E321">
        <v>7</v>
      </c>
      <c r="F321">
        <v>1</v>
      </c>
      <c r="G321" s="40">
        <v>0.14285714285714285</v>
      </c>
      <c r="H321" s="33"/>
      <c r="I321">
        <v>3</v>
      </c>
      <c r="J321" s="33">
        <v>0</v>
      </c>
      <c r="K321" s="40">
        <v>0</v>
      </c>
    </row>
    <row r="322" spans="1:11" x14ac:dyDescent="0.2">
      <c r="A322" t="s">
        <v>220</v>
      </c>
      <c r="B322" t="s">
        <v>991</v>
      </c>
      <c r="C322">
        <v>189</v>
      </c>
      <c r="D322" s="33">
        <v>711000</v>
      </c>
      <c r="E322">
        <v>4</v>
      </c>
      <c r="F322">
        <v>0</v>
      </c>
      <c r="G322" s="40">
        <v>0</v>
      </c>
      <c r="H322" s="33"/>
      <c r="I322">
        <v>0</v>
      </c>
      <c r="J322" s="33">
        <v>0</v>
      </c>
      <c r="K322" s="40">
        <v>0</v>
      </c>
    </row>
    <row r="323" spans="1:11" x14ac:dyDescent="0.2">
      <c r="A323" t="s">
        <v>1112</v>
      </c>
      <c r="B323" t="s">
        <v>1102</v>
      </c>
      <c r="C323">
        <v>55</v>
      </c>
      <c r="D323" s="33">
        <v>2371716</v>
      </c>
      <c r="E323">
        <v>38</v>
      </c>
      <c r="F323">
        <v>5</v>
      </c>
      <c r="G323" s="40">
        <v>0.13157894736842105</v>
      </c>
      <c r="H323" s="33"/>
      <c r="I323">
        <v>9</v>
      </c>
      <c r="J323" s="33">
        <v>1</v>
      </c>
      <c r="K323" s="40">
        <v>0.1111111111111111</v>
      </c>
    </row>
    <row r="324" spans="1:11" x14ac:dyDescent="0.2">
      <c r="A324" t="s">
        <v>1013</v>
      </c>
      <c r="B324" t="s">
        <v>1099</v>
      </c>
      <c r="C324">
        <v>325</v>
      </c>
      <c r="D324" s="33">
        <v>144700</v>
      </c>
      <c r="E324">
        <v>1</v>
      </c>
      <c r="F324">
        <v>0</v>
      </c>
      <c r="G324" s="40">
        <v>0</v>
      </c>
      <c r="H324" s="33"/>
      <c r="I324">
        <v>0</v>
      </c>
      <c r="J324" s="33">
        <v>0</v>
      </c>
      <c r="K324" s="40">
        <v>0</v>
      </c>
    </row>
    <row r="325" spans="1:11" x14ac:dyDescent="0.2">
      <c r="A325" t="s">
        <v>221</v>
      </c>
      <c r="B325" t="s">
        <v>1100</v>
      </c>
      <c r="C325">
        <v>245</v>
      </c>
      <c r="D325" s="33">
        <v>449500</v>
      </c>
      <c r="E325">
        <v>4</v>
      </c>
      <c r="F325">
        <v>2</v>
      </c>
      <c r="G325" s="40">
        <v>0.5</v>
      </c>
      <c r="H325" s="33"/>
      <c r="I325">
        <v>0</v>
      </c>
      <c r="J325" s="33">
        <v>0</v>
      </c>
      <c r="K325" s="40">
        <v>0</v>
      </c>
    </row>
    <row r="326" spans="1:11" x14ac:dyDescent="0.2">
      <c r="A326" t="s">
        <v>191</v>
      </c>
      <c r="B326" t="s">
        <v>1099</v>
      </c>
      <c r="C326">
        <v>330</v>
      </c>
      <c r="D326" s="33">
        <v>139700</v>
      </c>
      <c r="E326">
        <v>2</v>
      </c>
      <c r="F326">
        <v>1</v>
      </c>
      <c r="G326" s="40">
        <v>0.5</v>
      </c>
      <c r="H326" s="33"/>
      <c r="I326">
        <v>0</v>
      </c>
      <c r="J326" s="33">
        <v>0</v>
      </c>
      <c r="K326" s="40">
        <v>0</v>
      </c>
    </row>
    <row r="327" spans="1:11" x14ac:dyDescent="0.2">
      <c r="A327" t="s">
        <v>56</v>
      </c>
      <c r="B327" t="s">
        <v>1100</v>
      </c>
      <c r="C327">
        <v>51</v>
      </c>
      <c r="D327" s="33">
        <v>2551246</v>
      </c>
      <c r="E327">
        <v>14</v>
      </c>
      <c r="F327">
        <v>8</v>
      </c>
      <c r="G327" s="40">
        <v>0.5714285714285714</v>
      </c>
      <c r="H327" s="33"/>
      <c r="I327">
        <v>1</v>
      </c>
      <c r="J327" s="33">
        <v>1</v>
      </c>
      <c r="K327" s="40">
        <v>1</v>
      </c>
    </row>
    <row r="328" spans="1:11" x14ac:dyDescent="0.2">
      <c r="A328" t="s">
        <v>192</v>
      </c>
      <c r="B328" t="s">
        <v>1100</v>
      </c>
      <c r="C328">
        <v>327</v>
      </c>
      <c r="D328" s="33">
        <v>141860</v>
      </c>
      <c r="E328">
        <v>2</v>
      </c>
      <c r="F328">
        <v>1</v>
      </c>
      <c r="G328" s="40">
        <v>0.5</v>
      </c>
      <c r="H328" s="33"/>
      <c r="I328">
        <v>0</v>
      </c>
      <c r="J328" s="33">
        <v>0</v>
      </c>
      <c r="K328" s="40">
        <v>0</v>
      </c>
    </row>
    <row r="329" spans="1:11" x14ac:dyDescent="0.2">
      <c r="A329" t="s">
        <v>57</v>
      </c>
      <c r="B329" t="s">
        <v>431</v>
      </c>
      <c r="C329">
        <v>296</v>
      </c>
      <c r="D329" s="33">
        <v>245000</v>
      </c>
      <c r="E329">
        <v>2</v>
      </c>
      <c r="F329">
        <v>1</v>
      </c>
      <c r="G329" s="40">
        <v>0.5</v>
      </c>
      <c r="H329" s="33"/>
      <c r="I329">
        <v>1</v>
      </c>
      <c r="J329" s="33">
        <v>1</v>
      </c>
      <c r="K329" s="40">
        <v>1</v>
      </c>
    </row>
    <row r="330" spans="1:11" x14ac:dyDescent="0.2">
      <c r="A330" t="s">
        <v>393</v>
      </c>
      <c r="B330" t="s">
        <v>882</v>
      </c>
      <c r="C330">
        <v>373</v>
      </c>
      <c r="D330" s="33">
        <v>55000</v>
      </c>
      <c r="E330">
        <v>1</v>
      </c>
      <c r="F330">
        <v>0</v>
      </c>
      <c r="G330" s="40">
        <v>0</v>
      </c>
      <c r="H330" s="33"/>
      <c r="I330">
        <v>1</v>
      </c>
      <c r="J330" s="33">
        <v>0</v>
      </c>
      <c r="K330" s="40">
        <v>0</v>
      </c>
    </row>
    <row r="331" spans="1:11" x14ac:dyDescent="0.2">
      <c r="A331" t="s">
        <v>1295</v>
      </c>
      <c r="B331" t="s">
        <v>299</v>
      </c>
      <c r="C331">
        <v>362</v>
      </c>
      <c r="D331" s="33">
        <v>72000</v>
      </c>
      <c r="E331">
        <v>1</v>
      </c>
      <c r="F331">
        <v>0</v>
      </c>
      <c r="G331" s="40">
        <v>0</v>
      </c>
      <c r="H331" s="33"/>
      <c r="I331">
        <v>0</v>
      </c>
      <c r="J331" s="33">
        <v>0</v>
      </c>
      <c r="K331" s="40">
        <v>0</v>
      </c>
    </row>
    <row r="332" spans="1:11" x14ac:dyDescent="0.2">
      <c r="A332" t="s">
        <v>58</v>
      </c>
      <c r="B332" t="s">
        <v>1100</v>
      </c>
      <c r="C332">
        <v>179</v>
      </c>
      <c r="D332" s="33">
        <v>768500</v>
      </c>
      <c r="E332">
        <v>3</v>
      </c>
      <c r="F332">
        <v>1</v>
      </c>
      <c r="G332" s="40">
        <v>0.33333333333333331</v>
      </c>
      <c r="H332" s="33"/>
      <c r="I332">
        <v>0</v>
      </c>
      <c r="J332" s="33">
        <v>0</v>
      </c>
      <c r="K332" s="40">
        <v>0</v>
      </c>
    </row>
    <row r="333" spans="1:11" x14ac:dyDescent="0.2">
      <c r="A333" t="s">
        <v>466</v>
      </c>
      <c r="B333" t="s">
        <v>769</v>
      </c>
      <c r="C333">
        <v>326</v>
      </c>
      <c r="D333" s="33">
        <v>143500</v>
      </c>
      <c r="E333">
        <v>1</v>
      </c>
      <c r="F333">
        <v>0</v>
      </c>
      <c r="G333" s="40">
        <v>0</v>
      </c>
      <c r="H333" s="33"/>
      <c r="I333">
        <v>0</v>
      </c>
      <c r="J333" s="33">
        <v>0</v>
      </c>
      <c r="K333" s="40">
        <v>0</v>
      </c>
    </row>
    <row r="334" spans="1:11" x14ac:dyDescent="0.2">
      <c r="A334" t="s">
        <v>1113</v>
      </c>
      <c r="B334" t="s">
        <v>1036</v>
      </c>
      <c r="C334">
        <v>356</v>
      </c>
      <c r="D334" s="33">
        <v>94000</v>
      </c>
      <c r="E334">
        <v>1</v>
      </c>
      <c r="F334">
        <v>0</v>
      </c>
      <c r="G334" s="40">
        <v>0</v>
      </c>
      <c r="H334" s="33"/>
      <c r="I334">
        <v>0</v>
      </c>
      <c r="J334" s="33">
        <v>0</v>
      </c>
      <c r="K334" s="40">
        <v>0</v>
      </c>
    </row>
    <row r="335" spans="1:11" x14ac:dyDescent="0.2">
      <c r="A335" t="s">
        <v>59</v>
      </c>
      <c r="B335" t="s">
        <v>1100</v>
      </c>
      <c r="C335">
        <v>242</v>
      </c>
      <c r="D335" s="33">
        <v>471000</v>
      </c>
      <c r="E335">
        <v>2</v>
      </c>
      <c r="F335">
        <v>0</v>
      </c>
      <c r="G335" s="40">
        <v>0</v>
      </c>
      <c r="H335" s="33"/>
      <c r="I335">
        <v>0</v>
      </c>
      <c r="J335" s="33">
        <v>0</v>
      </c>
      <c r="K335" s="40">
        <v>0</v>
      </c>
    </row>
    <row r="336" spans="1:11" x14ac:dyDescent="0.2">
      <c r="A336" t="s">
        <v>863</v>
      </c>
      <c r="B336" t="s">
        <v>760</v>
      </c>
      <c r="C336">
        <v>254</v>
      </c>
      <c r="D336" s="33">
        <v>383000</v>
      </c>
      <c r="E336">
        <v>1</v>
      </c>
      <c r="F336">
        <v>0</v>
      </c>
      <c r="G336" s="40">
        <v>0</v>
      </c>
      <c r="H336" s="33"/>
      <c r="I336">
        <v>1</v>
      </c>
      <c r="J336" s="33">
        <v>0</v>
      </c>
      <c r="K336" s="40">
        <v>0</v>
      </c>
    </row>
    <row r="337" spans="1:11" x14ac:dyDescent="0.2">
      <c r="A337" t="s">
        <v>394</v>
      </c>
      <c r="B337" t="s">
        <v>572</v>
      </c>
      <c r="C337">
        <v>188</v>
      </c>
      <c r="D337" s="33">
        <v>723900</v>
      </c>
      <c r="E337">
        <v>4</v>
      </c>
      <c r="F337">
        <v>0</v>
      </c>
      <c r="G337" s="40">
        <v>0</v>
      </c>
      <c r="H337" s="33"/>
      <c r="I337">
        <v>0</v>
      </c>
      <c r="J337" s="33">
        <v>0</v>
      </c>
      <c r="K337" s="40">
        <v>0</v>
      </c>
    </row>
    <row r="338" spans="1:11" x14ac:dyDescent="0.2">
      <c r="A338" t="s">
        <v>1136</v>
      </c>
      <c r="B338" t="s">
        <v>1036</v>
      </c>
      <c r="C338">
        <v>42</v>
      </c>
      <c r="D338" s="33">
        <v>2855200</v>
      </c>
      <c r="E338">
        <v>13</v>
      </c>
      <c r="F338">
        <v>0</v>
      </c>
      <c r="G338" s="40">
        <v>0</v>
      </c>
      <c r="H338" s="33"/>
      <c r="I338">
        <v>0</v>
      </c>
      <c r="J338" s="33">
        <v>0</v>
      </c>
      <c r="K338" s="40">
        <v>0</v>
      </c>
    </row>
    <row r="339" spans="1:11" x14ac:dyDescent="0.2">
      <c r="A339" t="s">
        <v>60</v>
      </c>
      <c r="B339" t="s">
        <v>300</v>
      </c>
      <c r="C339">
        <v>11</v>
      </c>
      <c r="D339" s="33">
        <v>7072099</v>
      </c>
      <c r="E339">
        <v>37</v>
      </c>
      <c r="F339">
        <v>7</v>
      </c>
      <c r="G339" s="40">
        <v>0.1891891891891892</v>
      </c>
      <c r="H339" s="33"/>
      <c r="I339">
        <v>3</v>
      </c>
      <c r="J339" s="33">
        <v>0</v>
      </c>
      <c r="K339" s="40">
        <v>0</v>
      </c>
    </row>
    <row r="340" spans="1:11" x14ac:dyDescent="0.2">
      <c r="A340" t="s">
        <v>1296</v>
      </c>
      <c r="B340" t="s">
        <v>991</v>
      </c>
      <c r="C340">
        <v>284</v>
      </c>
      <c r="D340" s="33">
        <v>294500</v>
      </c>
      <c r="E340">
        <v>3</v>
      </c>
      <c r="F340">
        <v>0</v>
      </c>
      <c r="G340" s="40">
        <v>0</v>
      </c>
      <c r="H340" s="33"/>
      <c r="I340">
        <v>0</v>
      </c>
      <c r="J340" s="33">
        <v>0</v>
      </c>
      <c r="K340" s="40">
        <v>0</v>
      </c>
    </row>
    <row r="341" spans="1:11" x14ac:dyDescent="0.2">
      <c r="A341" t="s">
        <v>61</v>
      </c>
      <c r="B341" t="s">
        <v>300</v>
      </c>
      <c r="C341">
        <v>17</v>
      </c>
      <c r="D341" s="33">
        <v>5292000</v>
      </c>
      <c r="E341">
        <v>24</v>
      </c>
      <c r="F341">
        <v>11</v>
      </c>
      <c r="G341" s="40">
        <v>0.45833333333333331</v>
      </c>
      <c r="H341" s="33"/>
      <c r="I341">
        <v>2</v>
      </c>
      <c r="J341" s="33">
        <v>2</v>
      </c>
      <c r="K341" s="40">
        <v>1</v>
      </c>
    </row>
    <row r="342" spans="1:11" x14ac:dyDescent="0.2">
      <c r="A342" t="s">
        <v>1162</v>
      </c>
      <c r="B342" t="s">
        <v>1258</v>
      </c>
      <c r="C342">
        <v>128</v>
      </c>
      <c r="D342" s="33">
        <v>1186928</v>
      </c>
      <c r="E342">
        <v>21</v>
      </c>
      <c r="F342">
        <v>7</v>
      </c>
      <c r="G342" s="40">
        <v>0.33333333333333331</v>
      </c>
      <c r="H342" s="33"/>
      <c r="I342">
        <v>0</v>
      </c>
      <c r="J342" s="33">
        <v>0</v>
      </c>
      <c r="K342" s="40">
        <v>0</v>
      </c>
    </row>
    <row r="343" spans="1:11" x14ac:dyDescent="0.2">
      <c r="A343" t="s">
        <v>395</v>
      </c>
      <c r="B343" t="s">
        <v>1036</v>
      </c>
      <c r="C343">
        <v>256</v>
      </c>
      <c r="D343" s="33">
        <v>379900</v>
      </c>
      <c r="E343">
        <v>4</v>
      </c>
      <c r="F343">
        <v>0</v>
      </c>
      <c r="G343" s="40">
        <v>0</v>
      </c>
      <c r="H343" s="33"/>
      <c r="I343">
        <v>0</v>
      </c>
      <c r="J343" s="33">
        <v>0</v>
      </c>
      <c r="K343" s="40">
        <v>0</v>
      </c>
    </row>
    <row r="344" spans="1:11" x14ac:dyDescent="0.2">
      <c r="A344" t="s">
        <v>1163</v>
      </c>
      <c r="B344" t="s">
        <v>1036</v>
      </c>
      <c r="C344">
        <v>36</v>
      </c>
      <c r="D344" s="33">
        <v>3040222</v>
      </c>
      <c r="E344">
        <v>26</v>
      </c>
      <c r="F344">
        <v>2</v>
      </c>
      <c r="G344" s="40">
        <v>7.6923076923076927E-2</v>
      </c>
      <c r="H344" s="33"/>
      <c r="I344">
        <v>2</v>
      </c>
      <c r="J344" s="33">
        <v>0</v>
      </c>
      <c r="K344" s="40">
        <v>0</v>
      </c>
    </row>
    <row r="345" spans="1:11" x14ac:dyDescent="0.2">
      <c r="A345" t="s">
        <v>1164</v>
      </c>
      <c r="B345" t="s">
        <v>1097</v>
      </c>
      <c r="C345">
        <v>181</v>
      </c>
      <c r="D345" s="33">
        <v>763731</v>
      </c>
      <c r="E345">
        <v>6</v>
      </c>
      <c r="F345">
        <v>1</v>
      </c>
      <c r="G345" s="40">
        <v>0.16666666666666666</v>
      </c>
      <c r="H345" s="33"/>
      <c r="I345">
        <v>0</v>
      </c>
      <c r="J345" s="33">
        <v>0</v>
      </c>
      <c r="K345" s="40">
        <v>0</v>
      </c>
    </row>
    <row r="346" spans="1:11" x14ac:dyDescent="0.2">
      <c r="A346" t="s">
        <v>193</v>
      </c>
      <c r="B346" t="s">
        <v>1045</v>
      </c>
      <c r="C346">
        <v>304</v>
      </c>
      <c r="D346" s="33">
        <v>221700</v>
      </c>
      <c r="E346">
        <v>2</v>
      </c>
      <c r="F346">
        <v>1</v>
      </c>
      <c r="G346" s="40">
        <v>0.5</v>
      </c>
      <c r="H346" s="33"/>
      <c r="I346">
        <v>0</v>
      </c>
      <c r="J346" s="33">
        <v>0</v>
      </c>
      <c r="K346" s="40">
        <v>0</v>
      </c>
    </row>
    <row r="347" spans="1:11" x14ac:dyDescent="0.2">
      <c r="A347" t="s">
        <v>396</v>
      </c>
      <c r="B347" t="s">
        <v>303</v>
      </c>
      <c r="C347">
        <v>197</v>
      </c>
      <c r="D347" s="33">
        <v>668600</v>
      </c>
      <c r="E347">
        <v>4</v>
      </c>
      <c r="F347">
        <v>3</v>
      </c>
      <c r="G347" s="40">
        <v>0.75</v>
      </c>
      <c r="H347" s="33"/>
      <c r="I347">
        <v>1</v>
      </c>
      <c r="J347" s="33">
        <v>1</v>
      </c>
      <c r="K347" s="40">
        <v>1</v>
      </c>
    </row>
    <row r="348" spans="1:11" x14ac:dyDescent="0.2">
      <c r="A348" t="s">
        <v>1346</v>
      </c>
      <c r="B348" t="s">
        <v>1297</v>
      </c>
      <c r="C348">
        <v>344</v>
      </c>
      <c r="D348" s="33">
        <v>112590</v>
      </c>
      <c r="E348">
        <v>1</v>
      </c>
      <c r="F348">
        <v>0</v>
      </c>
      <c r="G348" s="40">
        <v>0</v>
      </c>
      <c r="H348" s="33"/>
      <c r="I348">
        <v>1</v>
      </c>
      <c r="J348" s="33">
        <v>0</v>
      </c>
      <c r="K348" s="40">
        <v>0</v>
      </c>
    </row>
    <row r="349" spans="1:11" x14ac:dyDescent="0.2">
      <c r="A349" t="s">
        <v>1347</v>
      </c>
      <c r="B349" t="s">
        <v>300</v>
      </c>
      <c r="C349">
        <v>113</v>
      </c>
      <c r="D349" s="33">
        <v>1502950</v>
      </c>
      <c r="E349">
        <v>12</v>
      </c>
      <c r="F349">
        <v>7</v>
      </c>
      <c r="G349" s="40">
        <v>0.58333333333333337</v>
      </c>
      <c r="H349" s="33"/>
      <c r="I349">
        <v>0</v>
      </c>
      <c r="J349" s="33">
        <v>0</v>
      </c>
      <c r="K349" s="40">
        <v>0</v>
      </c>
    </row>
    <row r="350" spans="1:11" x14ac:dyDescent="0.2">
      <c r="A350" t="s">
        <v>1165</v>
      </c>
      <c r="B350" t="s">
        <v>300</v>
      </c>
      <c r="C350">
        <v>28</v>
      </c>
      <c r="D350" s="33">
        <v>3356300</v>
      </c>
      <c r="E350">
        <v>19</v>
      </c>
      <c r="F350">
        <v>11</v>
      </c>
      <c r="G350" s="40">
        <v>0.57894736842105265</v>
      </c>
      <c r="H350" s="33"/>
      <c r="I350">
        <v>0</v>
      </c>
      <c r="J350" s="33">
        <v>0</v>
      </c>
      <c r="K350" s="40">
        <v>0</v>
      </c>
    </row>
    <row r="351" spans="1:11" x14ac:dyDescent="0.2">
      <c r="A351" t="s">
        <v>1261</v>
      </c>
      <c r="B351" t="s">
        <v>300</v>
      </c>
      <c r="C351">
        <v>195</v>
      </c>
      <c r="D351" s="33">
        <v>683800</v>
      </c>
      <c r="E351">
        <v>5</v>
      </c>
      <c r="F351">
        <v>1</v>
      </c>
      <c r="G351" s="40">
        <v>0.2</v>
      </c>
      <c r="H351" s="33"/>
      <c r="I351">
        <v>0</v>
      </c>
      <c r="J351" s="33">
        <v>0</v>
      </c>
      <c r="K351" s="40">
        <v>0</v>
      </c>
    </row>
    <row r="352" spans="1:11" x14ac:dyDescent="0.2">
      <c r="A352" t="s">
        <v>1014</v>
      </c>
      <c r="B352" t="s">
        <v>1203</v>
      </c>
      <c r="C352">
        <v>316</v>
      </c>
      <c r="D352" s="33">
        <v>168000</v>
      </c>
      <c r="E352">
        <v>1</v>
      </c>
      <c r="F352">
        <v>0</v>
      </c>
      <c r="G352" s="40">
        <v>0</v>
      </c>
      <c r="H352" s="33"/>
      <c r="I352">
        <v>0</v>
      </c>
      <c r="J352" s="33">
        <v>0</v>
      </c>
      <c r="K352" s="40">
        <v>0</v>
      </c>
    </row>
    <row r="353" spans="1:11" x14ac:dyDescent="0.2">
      <c r="A353" t="s">
        <v>98</v>
      </c>
      <c r="B353" t="s">
        <v>889</v>
      </c>
      <c r="C353">
        <v>374</v>
      </c>
      <c r="D353" s="33">
        <v>55000</v>
      </c>
      <c r="E353">
        <v>1</v>
      </c>
      <c r="F353">
        <v>0</v>
      </c>
      <c r="G353" s="40">
        <v>0</v>
      </c>
      <c r="H353" s="33"/>
      <c r="I353">
        <v>0</v>
      </c>
      <c r="J353" s="33">
        <v>0</v>
      </c>
      <c r="K353" s="40">
        <v>0</v>
      </c>
    </row>
    <row r="354" spans="1:11" x14ac:dyDescent="0.2">
      <c r="A354" t="s">
        <v>74</v>
      </c>
      <c r="B354" t="s">
        <v>282</v>
      </c>
      <c r="C354">
        <v>285</v>
      </c>
      <c r="D354" s="33">
        <v>290000</v>
      </c>
      <c r="E354">
        <v>2</v>
      </c>
      <c r="F354">
        <v>0</v>
      </c>
      <c r="G354" s="40">
        <v>0</v>
      </c>
      <c r="H354" s="33"/>
      <c r="I354">
        <v>1</v>
      </c>
      <c r="J354" s="33">
        <v>0</v>
      </c>
      <c r="K354" s="40">
        <v>0</v>
      </c>
    </row>
    <row r="355" spans="1:11" x14ac:dyDescent="0.2">
      <c r="A355" t="s">
        <v>1262</v>
      </c>
      <c r="B355" t="s">
        <v>368</v>
      </c>
      <c r="C355">
        <v>206</v>
      </c>
      <c r="D355" s="33">
        <v>628500</v>
      </c>
      <c r="E355">
        <v>3</v>
      </c>
      <c r="F355">
        <v>0</v>
      </c>
      <c r="G355" s="40">
        <v>0</v>
      </c>
      <c r="H355" s="33"/>
      <c r="I355">
        <v>0</v>
      </c>
      <c r="J355" s="33">
        <v>0</v>
      </c>
      <c r="K355" s="40">
        <v>0</v>
      </c>
    </row>
    <row r="356" spans="1:11" x14ac:dyDescent="0.2">
      <c r="A356" t="s">
        <v>1263</v>
      </c>
      <c r="B356" t="s">
        <v>1102</v>
      </c>
      <c r="C356">
        <v>176</v>
      </c>
      <c r="D356" s="33">
        <v>788962</v>
      </c>
      <c r="E356">
        <v>16</v>
      </c>
      <c r="F356">
        <v>3</v>
      </c>
      <c r="G356" s="40">
        <v>0.1875</v>
      </c>
      <c r="H356" s="33"/>
      <c r="I356">
        <v>1</v>
      </c>
      <c r="J356" s="33">
        <v>0</v>
      </c>
      <c r="K356" s="40">
        <v>0</v>
      </c>
    </row>
    <row r="357" spans="1:11" x14ac:dyDescent="0.2">
      <c r="A357" t="s">
        <v>232</v>
      </c>
      <c r="B357" t="s">
        <v>127</v>
      </c>
      <c r="C357">
        <v>308</v>
      </c>
      <c r="D357" s="33">
        <v>189149</v>
      </c>
      <c r="E357">
        <v>2</v>
      </c>
      <c r="F357">
        <v>0</v>
      </c>
      <c r="G357" s="40">
        <v>0</v>
      </c>
      <c r="H357" s="33"/>
      <c r="I357">
        <v>0</v>
      </c>
      <c r="J357" s="33">
        <v>0</v>
      </c>
      <c r="K357" s="40">
        <v>0</v>
      </c>
    </row>
    <row r="358" spans="1:11" x14ac:dyDescent="0.2">
      <c r="A358" t="s">
        <v>1264</v>
      </c>
      <c r="B358" t="s">
        <v>300</v>
      </c>
      <c r="C358">
        <v>163</v>
      </c>
      <c r="D358" s="33">
        <v>863250</v>
      </c>
      <c r="E358">
        <v>5</v>
      </c>
      <c r="F358">
        <v>3</v>
      </c>
      <c r="G358" s="40">
        <v>0.6</v>
      </c>
      <c r="H358" s="33"/>
      <c r="I358">
        <v>0</v>
      </c>
      <c r="J358" s="33">
        <v>0</v>
      </c>
      <c r="K358" s="40">
        <v>0</v>
      </c>
    </row>
    <row r="359" spans="1:11" x14ac:dyDescent="0.2">
      <c r="A359" t="s">
        <v>1265</v>
      </c>
      <c r="B359" t="s">
        <v>1101</v>
      </c>
      <c r="C359">
        <v>380</v>
      </c>
      <c r="D359" s="33">
        <v>16000</v>
      </c>
      <c r="E359">
        <v>1</v>
      </c>
      <c r="F359">
        <v>0</v>
      </c>
      <c r="G359" s="40">
        <v>0</v>
      </c>
      <c r="H359" s="33"/>
      <c r="I359">
        <v>1</v>
      </c>
      <c r="J359" s="33">
        <v>0</v>
      </c>
      <c r="K359" s="40">
        <v>0</v>
      </c>
    </row>
    <row r="360" spans="1:11" x14ac:dyDescent="0.2">
      <c r="A360" t="s">
        <v>1115</v>
      </c>
      <c r="B360" t="s">
        <v>912</v>
      </c>
      <c r="C360">
        <v>350</v>
      </c>
      <c r="D360" s="33">
        <v>110000</v>
      </c>
      <c r="E360">
        <v>3</v>
      </c>
      <c r="F360">
        <v>2</v>
      </c>
      <c r="G360" s="40">
        <v>0.66666666666666663</v>
      </c>
      <c r="H360" s="33"/>
      <c r="I360">
        <v>1</v>
      </c>
      <c r="J360" s="33">
        <v>0</v>
      </c>
      <c r="K360" s="40">
        <v>0</v>
      </c>
    </row>
    <row r="361" spans="1:11" x14ac:dyDescent="0.2">
      <c r="A361" t="s">
        <v>872</v>
      </c>
      <c r="B361" t="s">
        <v>1484</v>
      </c>
      <c r="C361">
        <v>313</v>
      </c>
      <c r="D361" s="33">
        <v>180000</v>
      </c>
      <c r="E361">
        <v>2</v>
      </c>
      <c r="F361">
        <v>0</v>
      </c>
      <c r="G361" s="40">
        <v>0</v>
      </c>
      <c r="H361" s="33"/>
      <c r="I361">
        <v>0</v>
      </c>
      <c r="J361" s="33">
        <v>0</v>
      </c>
      <c r="K361" s="40">
        <v>0</v>
      </c>
    </row>
    <row r="362" spans="1:11" x14ac:dyDescent="0.2">
      <c r="A362" t="s">
        <v>1137</v>
      </c>
      <c r="B362" t="s">
        <v>304</v>
      </c>
      <c r="C362">
        <v>60</v>
      </c>
      <c r="D362" s="33">
        <v>2241370</v>
      </c>
      <c r="E362">
        <v>14</v>
      </c>
      <c r="F362">
        <v>0</v>
      </c>
      <c r="G362" s="40">
        <v>0</v>
      </c>
      <c r="H362" s="33"/>
      <c r="I362">
        <v>4</v>
      </c>
      <c r="J362" s="33">
        <v>0</v>
      </c>
      <c r="K362" s="40">
        <v>0</v>
      </c>
    </row>
    <row r="363" spans="1:11" x14ac:dyDescent="0.2">
      <c r="A363" t="s">
        <v>1266</v>
      </c>
      <c r="B363" t="s">
        <v>912</v>
      </c>
      <c r="C363">
        <v>221</v>
      </c>
      <c r="D363" s="33">
        <v>581500</v>
      </c>
      <c r="E363">
        <v>5</v>
      </c>
      <c r="F363">
        <v>3</v>
      </c>
      <c r="G363" s="40">
        <v>0.6</v>
      </c>
      <c r="H363" s="33"/>
      <c r="I363">
        <v>1</v>
      </c>
      <c r="J363" s="33">
        <v>1</v>
      </c>
      <c r="K363" s="40">
        <v>1</v>
      </c>
    </row>
    <row r="364" spans="1:11" x14ac:dyDescent="0.2">
      <c r="A364" t="s">
        <v>1304</v>
      </c>
      <c r="B364" t="s">
        <v>300</v>
      </c>
      <c r="C364">
        <v>135</v>
      </c>
      <c r="D364" s="33">
        <v>1133550</v>
      </c>
      <c r="E364">
        <v>10</v>
      </c>
      <c r="F364">
        <v>2</v>
      </c>
      <c r="G364" s="40">
        <v>0.2</v>
      </c>
      <c r="H364" s="33"/>
      <c r="I364">
        <v>0</v>
      </c>
      <c r="J364" s="33">
        <v>0</v>
      </c>
      <c r="K364" s="40">
        <v>0</v>
      </c>
    </row>
    <row r="365" spans="1:11" x14ac:dyDescent="0.2">
      <c r="A365" t="s">
        <v>1275</v>
      </c>
      <c r="B365" t="s">
        <v>991</v>
      </c>
      <c r="C365">
        <v>218</v>
      </c>
      <c r="D365" s="33">
        <v>586400</v>
      </c>
      <c r="E365">
        <v>7</v>
      </c>
      <c r="F365">
        <v>2</v>
      </c>
      <c r="G365" s="40">
        <v>0.2857142857142857</v>
      </c>
      <c r="H365" s="33"/>
      <c r="I365">
        <v>0</v>
      </c>
      <c r="J365" s="33">
        <v>0</v>
      </c>
      <c r="K365" s="40">
        <v>0</v>
      </c>
    </row>
    <row r="366" spans="1:11" x14ac:dyDescent="0.2">
      <c r="A366" t="s">
        <v>1305</v>
      </c>
      <c r="B366" t="s">
        <v>300</v>
      </c>
      <c r="C366">
        <v>68</v>
      </c>
      <c r="D366" s="33">
        <v>2084750</v>
      </c>
      <c r="E366">
        <v>11</v>
      </c>
      <c r="F366">
        <v>4</v>
      </c>
      <c r="G366" s="40">
        <v>0.36363636363636365</v>
      </c>
      <c r="H366" s="33"/>
      <c r="I366">
        <v>2</v>
      </c>
      <c r="J366" s="33">
        <v>1</v>
      </c>
      <c r="K366" s="40">
        <v>0.5</v>
      </c>
    </row>
    <row r="367" spans="1:11" x14ac:dyDescent="0.2">
      <c r="A367" t="s">
        <v>100</v>
      </c>
      <c r="B367" t="s">
        <v>282</v>
      </c>
      <c r="C367">
        <v>236</v>
      </c>
      <c r="D367" s="33">
        <v>505000</v>
      </c>
      <c r="E367">
        <v>2</v>
      </c>
      <c r="F367">
        <v>2</v>
      </c>
      <c r="G367" s="40">
        <v>1</v>
      </c>
      <c r="H367" s="33"/>
      <c r="I367">
        <v>1</v>
      </c>
      <c r="J367" s="33">
        <v>1</v>
      </c>
      <c r="K367" s="40">
        <v>1</v>
      </c>
    </row>
    <row r="368" spans="1:11" x14ac:dyDescent="0.2">
      <c r="A368" t="s">
        <v>1133</v>
      </c>
      <c r="B368" t="s">
        <v>300</v>
      </c>
      <c r="C368">
        <v>5</v>
      </c>
      <c r="D368" s="33">
        <v>9522088</v>
      </c>
      <c r="E368">
        <v>56</v>
      </c>
      <c r="F368">
        <v>21</v>
      </c>
      <c r="G368" s="40">
        <v>0.375</v>
      </c>
      <c r="H368" s="33"/>
      <c r="I368">
        <v>10</v>
      </c>
      <c r="J368" s="33">
        <v>2</v>
      </c>
      <c r="K368" s="40">
        <v>0.2</v>
      </c>
    </row>
    <row r="369" spans="1:11" x14ac:dyDescent="0.2">
      <c r="A369" t="s">
        <v>1149</v>
      </c>
      <c r="B369" t="s">
        <v>1097</v>
      </c>
      <c r="C369">
        <v>76</v>
      </c>
      <c r="D369" s="33">
        <v>1918406</v>
      </c>
      <c r="E369">
        <v>21</v>
      </c>
      <c r="F369">
        <v>3</v>
      </c>
      <c r="G369" s="40">
        <v>0.14285714285714285</v>
      </c>
      <c r="H369" s="33"/>
      <c r="I369">
        <v>1</v>
      </c>
      <c r="J369" s="33">
        <v>0</v>
      </c>
      <c r="K369" s="40">
        <v>0</v>
      </c>
    </row>
    <row r="370" spans="1:11" x14ac:dyDescent="0.2">
      <c r="A370" t="s">
        <v>1150</v>
      </c>
      <c r="B370" t="s">
        <v>368</v>
      </c>
      <c r="C370">
        <v>120</v>
      </c>
      <c r="D370" s="33">
        <v>1318640</v>
      </c>
      <c r="E370">
        <v>13</v>
      </c>
      <c r="F370">
        <v>1</v>
      </c>
      <c r="G370" s="40">
        <v>7.6923076923076927E-2</v>
      </c>
      <c r="H370" s="33"/>
      <c r="I370">
        <v>4</v>
      </c>
      <c r="J370" s="33">
        <v>1</v>
      </c>
      <c r="K370" s="40">
        <v>0.25</v>
      </c>
    </row>
    <row r="371" spans="1:11" x14ac:dyDescent="0.2">
      <c r="A371" t="s">
        <v>1151</v>
      </c>
      <c r="B371" t="s">
        <v>1100</v>
      </c>
      <c r="C371">
        <v>67</v>
      </c>
      <c r="D371" s="33">
        <v>2086850</v>
      </c>
      <c r="E371">
        <v>15</v>
      </c>
      <c r="F371">
        <v>8</v>
      </c>
      <c r="G371" s="40">
        <v>0.53333333333333333</v>
      </c>
      <c r="H371" s="33"/>
      <c r="I371">
        <v>0</v>
      </c>
      <c r="J371" s="33">
        <v>0</v>
      </c>
      <c r="K371" s="40">
        <v>0</v>
      </c>
    </row>
    <row r="372" spans="1:11" x14ac:dyDescent="0.2">
      <c r="A372" t="s">
        <v>1152</v>
      </c>
      <c r="B372" t="s">
        <v>1100</v>
      </c>
      <c r="C372">
        <v>40</v>
      </c>
      <c r="D372" s="33">
        <v>2894550</v>
      </c>
      <c r="E372">
        <v>15</v>
      </c>
      <c r="F372">
        <v>4</v>
      </c>
      <c r="G372" s="40">
        <v>0.26666666666666666</v>
      </c>
      <c r="H372" s="33"/>
      <c r="I372">
        <v>2</v>
      </c>
      <c r="J372" s="33">
        <v>1</v>
      </c>
      <c r="K372" s="40">
        <v>0.5</v>
      </c>
    </row>
    <row r="373" spans="1:11" x14ac:dyDescent="0.2">
      <c r="A373" t="s">
        <v>1153</v>
      </c>
      <c r="B373" t="s">
        <v>284</v>
      </c>
      <c r="C373">
        <v>299</v>
      </c>
      <c r="D373" s="33">
        <v>230600</v>
      </c>
      <c r="E373">
        <v>4</v>
      </c>
      <c r="F373">
        <v>0</v>
      </c>
      <c r="G373" s="40">
        <v>0</v>
      </c>
      <c r="H373" s="33"/>
      <c r="I373">
        <v>2</v>
      </c>
      <c r="J373" s="33">
        <v>0</v>
      </c>
      <c r="K373" s="40">
        <v>0</v>
      </c>
    </row>
    <row r="374" spans="1:11" x14ac:dyDescent="0.2">
      <c r="A374" t="s">
        <v>873</v>
      </c>
      <c r="B374" t="s">
        <v>994</v>
      </c>
      <c r="C374">
        <v>321</v>
      </c>
      <c r="D374" s="33">
        <v>153000</v>
      </c>
      <c r="E374">
        <v>1</v>
      </c>
      <c r="F374">
        <v>0</v>
      </c>
      <c r="G374" s="40">
        <v>0</v>
      </c>
      <c r="H374" s="33"/>
      <c r="I374">
        <v>0</v>
      </c>
      <c r="J374" s="33">
        <v>0</v>
      </c>
      <c r="K374" s="40">
        <v>0</v>
      </c>
    </row>
    <row r="375" spans="1:11" x14ac:dyDescent="0.2">
      <c r="A375" t="s">
        <v>1154</v>
      </c>
      <c r="B375" t="s">
        <v>300</v>
      </c>
      <c r="C375">
        <v>105</v>
      </c>
      <c r="D375" s="33">
        <v>1584000</v>
      </c>
      <c r="E375">
        <v>10</v>
      </c>
      <c r="F375">
        <v>3</v>
      </c>
      <c r="G375" s="40">
        <v>0.3</v>
      </c>
      <c r="H375" s="33"/>
      <c r="I375">
        <v>1</v>
      </c>
      <c r="J375" s="33">
        <v>0</v>
      </c>
      <c r="K375" s="40">
        <v>0</v>
      </c>
    </row>
    <row r="376" spans="1:11" x14ac:dyDescent="0.2">
      <c r="A376" t="s">
        <v>1155</v>
      </c>
      <c r="B376" t="s">
        <v>1036</v>
      </c>
      <c r="C376">
        <v>261</v>
      </c>
      <c r="D376" s="33">
        <v>360354</v>
      </c>
      <c r="E376">
        <v>3</v>
      </c>
      <c r="F376">
        <v>0</v>
      </c>
      <c r="G376" s="40">
        <v>0</v>
      </c>
      <c r="H376" s="33"/>
      <c r="I376">
        <v>1</v>
      </c>
      <c r="J376" s="33">
        <v>0</v>
      </c>
      <c r="K376" s="40">
        <v>0</v>
      </c>
    </row>
    <row r="377" spans="1:11" x14ac:dyDescent="0.2">
      <c r="A377" t="s">
        <v>1052</v>
      </c>
      <c r="B377" t="s">
        <v>986</v>
      </c>
      <c r="C377">
        <v>347</v>
      </c>
      <c r="D377" s="33">
        <v>111400</v>
      </c>
      <c r="E377">
        <v>1</v>
      </c>
      <c r="F377">
        <v>1</v>
      </c>
      <c r="G377" s="40">
        <v>1</v>
      </c>
      <c r="H377" s="33"/>
      <c r="I377">
        <v>0</v>
      </c>
      <c r="J377" s="33">
        <v>0</v>
      </c>
      <c r="K377" s="40">
        <v>0</v>
      </c>
    </row>
    <row r="378" spans="1:11" x14ac:dyDescent="0.2">
      <c r="A378" t="s">
        <v>1139</v>
      </c>
      <c r="B378" t="s">
        <v>1100</v>
      </c>
      <c r="C378">
        <v>31</v>
      </c>
      <c r="D378" s="33">
        <v>3288550</v>
      </c>
      <c r="E378">
        <v>14</v>
      </c>
      <c r="F378">
        <v>10</v>
      </c>
      <c r="G378" s="40">
        <v>0.7142857142857143</v>
      </c>
      <c r="H378" s="33"/>
      <c r="I378">
        <v>1</v>
      </c>
      <c r="J378" s="33">
        <v>0</v>
      </c>
      <c r="K378" s="40">
        <v>0</v>
      </c>
    </row>
    <row r="379" spans="1:11" x14ac:dyDescent="0.2">
      <c r="A379" t="s">
        <v>45</v>
      </c>
      <c r="B379" t="s">
        <v>299</v>
      </c>
      <c r="C379">
        <v>293</v>
      </c>
      <c r="D379" s="33">
        <v>259900</v>
      </c>
      <c r="E379">
        <v>2</v>
      </c>
      <c r="F379">
        <v>0</v>
      </c>
      <c r="G379" s="40">
        <v>0</v>
      </c>
      <c r="H379" s="33"/>
      <c r="I379">
        <v>0</v>
      </c>
      <c r="J379" s="33">
        <v>0</v>
      </c>
      <c r="K379" s="40">
        <v>0</v>
      </c>
    </row>
    <row r="380" spans="1:11" x14ac:dyDescent="0.2">
      <c r="A380" t="s">
        <v>1140</v>
      </c>
      <c r="B380" t="s">
        <v>1099</v>
      </c>
      <c r="C380">
        <v>224</v>
      </c>
      <c r="D380" s="33">
        <v>561400</v>
      </c>
      <c r="E380">
        <v>7</v>
      </c>
      <c r="F380">
        <v>2</v>
      </c>
      <c r="G380" s="40">
        <v>0.2857142857142857</v>
      </c>
      <c r="H380" s="33"/>
      <c r="I380">
        <v>2</v>
      </c>
      <c r="J380" s="33">
        <v>0</v>
      </c>
      <c r="K380" s="40">
        <v>0</v>
      </c>
    </row>
    <row r="381" spans="1:11" x14ac:dyDescent="0.2">
      <c r="A381" t="s">
        <v>1156</v>
      </c>
      <c r="B381" t="s">
        <v>1100</v>
      </c>
      <c r="C381">
        <v>7</v>
      </c>
      <c r="D381" s="33">
        <v>9275935</v>
      </c>
      <c r="E381">
        <v>39</v>
      </c>
      <c r="F381">
        <v>14</v>
      </c>
      <c r="G381" s="40">
        <v>0.35897435897435898</v>
      </c>
      <c r="H381" s="33"/>
      <c r="I381">
        <v>3</v>
      </c>
      <c r="J381" s="33">
        <v>1</v>
      </c>
      <c r="K381" s="40">
        <v>0.33333333333333331</v>
      </c>
    </row>
    <row r="382" spans="1:11" x14ac:dyDescent="0.2">
      <c r="A382" t="s">
        <v>1157</v>
      </c>
      <c r="B382" t="s">
        <v>300</v>
      </c>
      <c r="C382">
        <v>14</v>
      </c>
      <c r="D382" s="33">
        <v>5569800</v>
      </c>
      <c r="E382">
        <v>32</v>
      </c>
      <c r="F382">
        <v>18</v>
      </c>
      <c r="G382" s="40">
        <v>0.5625</v>
      </c>
      <c r="H382" s="33"/>
      <c r="I382">
        <v>4</v>
      </c>
      <c r="J382" s="33">
        <v>3</v>
      </c>
      <c r="K382" s="40">
        <v>0.75</v>
      </c>
    </row>
    <row r="383" spans="1:11" x14ac:dyDescent="0.2">
      <c r="A383" t="s">
        <v>103</v>
      </c>
      <c r="B383" t="s">
        <v>1036</v>
      </c>
      <c r="C383">
        <v>246</v>
      </c>
      <c r="D383" s="33">
        <v>439000</v>
      </c>
      <c r="E383">
        <v>2</v>
      </c>
      <c r="F383">
        <v>0</v>
      </c>
      <c r="G383" s="40">
        <v>0</v>
      </c>
      <c r="H383" s="33"/>
      <c r="I383">
        <v>0</v>
      </c>
      <c r="J383" s="33">
        <v>0</v>
      </c>
      <c r="K383" s="40">
        <v>0</v>
      </c>
    </row>
    <row r="384" spans="1:11" x14ac:dyDescent="0.2">
      <c r="A384" t="s">
        <v>1116</v>
      </c>
      <c r="B384" t="s">
        <v>341</v>
      </c>
      <c r="C384">
        <v>279</v>
      </c>
      <c r="D384" s="33">
        <v>310000</v>
      </c>
      <c r="E384">
        <v>1</v>
      </c>
      <c r="F384">
        <v>0</v>
      </c>
      <c r="G384" s="40">
        <v>0</v>
      </c>
      <c r="H384" s="33"/>
      <c r="I384">
        <v>0</v>
      </c>
      <c r="J384" s="33">
        <v>0</v>
      </c>
      <c r="K384" s="40">
        <v>0</v>
      </c>
    </row>
    <row r="385" spans="4:11" x14ac:dyDescent="0.2">
      <c r="D385" s="33"/>
      <c r="G385" s="40"/>
      <c r="K385" s="40"/>
    </row>
    <row r="386" spans="4:11" x14ac:dyDescent="0.2">
      <c r="D386" s="33"/>
      <c r="G386" s="40"/>
      <c r="K386" s="40"/>
    </row>
    <row r="387" spans="4:11" x14ac:dyDescent="0.2">
      <c r="D387" s="33"/>
      <c r="G387" s="40"/>
      <c r="K387" s="40"/>
    </row>
    <row r="388" spans="4:11" x14ac:dyDescent="0.2">
      <c r="D388" s="33"/>
      <c r="G388" s="40"/>
      <c r="K388" s="40"/>
    </row>
    <row r="389" spans="4:11" x14ac:dyDescent="0.2">
      <c r="D389" s="33"/>
      <c r="G389" s="40"/>
      <c r="K389" s="40"/>
    </row>
    <row r="390" spans="4:11" x14ac:dyDescent="0.2">
      <c r="D390" s="33"/>
      <c r="G390" s="40"/>
      <c r="K390" s="40"/>
    </row>
    <row r="391" spans="4:11" x14ac:dyDescent="0.2">
      <c r="D391" s="33"/>
      <c r="G391" s="40"/>
      <c r="K391" s="40"/>
    </row>
    <row r="392" spans="4:11" x14ac:dyDescent="0.2">
      <c r="D392" s="33"/>
      <c r="G392" s="40"/>
      <c r="K392" s="40"/>
    </row>
    <row r="393" spans="4:11" x14ac:dyDescent="0.2">
      <c r="D393" s="33"/>
      <c r="G393" s="40"/>
      <c r="K393" s="40"/>
    </row>
    <row r="394" spans="4:11" x14ac:dyDescent="0.2">
      <c r="D394" s="33"/>
      <c r="G394" s="40"/>
      <c r="K394" s="40"/>
    </row>
    <row r="395" spans="4:11" x14ac:dyDescent="0.2">
      <c r="D395" s="33"/>
      <c r="G395" s="40"/>
      <c r="K395" s="40"/>
    </row>
    <row r="396" spans="4:11" x14ac:dyDescent="0.2">
      <c r="D396" s="33"/>
      <c r="G396" s="40"/>
      <c r="K396" s="40"/>
    </row>
    <row r="397" spans="4:11" x14ac:dyDescent="0.2">
      <c r="D397" s="33"/>
      <c r="G397" s="40"/>
      <c r="K397" s="40"/>
    </row>
    <row r="398" spans="4:11" x14ac:dyDescent="0.2">
      <c r="D398" s="33"/>
      <c r="G398" s="40"/>
      <c r="K398" s="40"/>
    </row>
    <row r="399" spans="4:11" x14ac:dyDescent="0.2">
      <c r="D399" s="33"/>
      <c r="G399" s="40"/>
      <c r="K399" s="40"/>
    </row>
    <row r="400" spans="4:11" x14ac:dyDescent="0.2">
      <c r="D400" s="33"/>
      <c r="G400" s="40"/>
      <c r="K400" s="40"/>
    </row>
    <row r="401" spans="4:11" x14ac:dyDescent="0.2">
      <c r="D401" s="33"/>
      <c r="G401" s="40"/>
      <c r="K401" s="40"/>
    </row>
    <row r="402" spans="4:11" x14ac:dyDescent="0.2">
      <c r="D402" s="33"/>
      <c r="G402" s="40"/>
      <c r="K402" s="40"/>
    </row>
    <row r="403" spans="4:11" x14ac:dyDescent="0.2">
      <c r="D403" s="33"/>
      <c r="G403" s="40"/>
      <c r="K403" s="40"/>
    </row>
    <row r="404" spans="4:11" x14ac:dyDescent="0.2">
      <c r="D404" s="33"/>
      <c r="G404" s="40"/>
      <c r="K404" s="40"/>
    </row>
    <row r="405" spans="4:11" x14ac:dyDescent="0.2">
      <c r="D405" s="33"/>
      <c r="G405" s="40"/>
      <c r="K405" s="40"/>
    </row>
    <row r="406" spans="4:11" x14ac:dyDescent="0.2">
      <c r="D406" s="33"/>
      <c r="G406" s="40"/>
      <c r="K406" s="40"/>
    </row>
    <row r="407" spans="4:11" x14ac:dyDescent="0.2">
      <c r="D407" s="33"/>
      <c r="G407" s="40"/>
      <c r="K407" s="40"/>
    </row>
    <row r="408" spans="4:11" x14ac:dyDescent="0.2">
      <c r="D408" s="33"/>
      <c r="G408" s="40"/>
      <c r="K408" s="40"/>
    </row>
    <row r="409" spans="4:11" x14ac:dyDescent="0.2">
      <c r="D409" s="33"/>
      <c r="G409" s="40"/>
      <c r="K409" s="40"/>
    </row>
    <row r="410" spans="4:11" x14ac:dyDescent="0.2">
      <c r="D410" s="33"/>
      <c r="G410" s="40"/>
      <c r="K410" s="40"/>
    </row>
    <row r="411" spans="4:11" x14ac:dyDescent="0.2">
      <c r="D411" s="33"/>
      <c r="G411" s="40"/>
      <c r="K411" s="40"/>
    </row>
    <row r="412" spans="4:11" x14ac:dyDescent="0.2">
      <c r="D412" s="33"/>
      <c r="G412" s="40"/>
      <c r="K412" s="40"/>
    </row>
    <row r="413" spans="4:11" x14ac:dyDescent="0.2">
      <c r="D413" s="33"/>
      <c r="G413" s="40"/>
      <c r="K413" s="40"/>
    </row>
    <row r="414" spans="4:11" x14ac:dyDescent="0.2">
      <c r="D414" s="33"/>
      <c r="G414" s="40"/>
      <c r="K414" s="40"/>
    </row>
    <row r="415" spans="4:11" x14ac:dyDescent="0.2">
      <c r="D415" s="33"/>
      <c r="G415" s="40"/>
      <c r="K415" s="40"/>
    </row>
    <row r="416" spans="4:11" x14ac:dyDescent="0.2">
      <c r="D416" s="33"/>
      <c r="G416" s="40"/>
      <c r="K416" s="40"/>
    </row>
    <row r="417" spans="4:11" x14ac:dyDescent="0.2">
      <c r="D417" s="33"/>
      <c r="G417" s="40"/>
      <c r="K417" s="40"/>
    </row>
    <row r="418" spans="4:11" x14ac:dyDescent="0.2">
      <c r="D418" s="33"/>
      <c r="G418" s="40"/>
      <c r="K418" s="40"/>
    </row>
    <row r="419" spans="4:11" x14ac:dyDescent="0.2">
      <c r="D419" s="33"/>
      <c r="G419" s="40"/>
      <c r="K419" s="40"/>
    </row>
    <row r="420" spans="4:11" x14ac:dyDescent="0.2">
      <c r="D420" s="33"/>
      <c r="G420" s="40"/>
      <c r="K420" s="40"/>
    </row>
    <row r="421" spans="4:11" x14ac:dyDescent="0.2">
      <c r="D421" s="33"/>
      <c r="G421" s="40"/>
      <c r="K421" s="40"/>
    </row>
    <row r="422" spans="4:11" x14ac:dyDescent="0.2">
      <c r="D422" s="33"/>
      <c r="G422" s="40"/>
      <c r="K422" s="40"/>
    </row>
    <row r="423" spans="4:11" x14ac:dyDescent="0.2">
      <c r="D423" s="33"/>
      <c r="G423" s="40"/>
      <c r="K423" s="40"/>
    </row>
    <row r="424" spans="4:11" x14ac:dyDescent="0.2">
      <c r="D424" s="33"/>
      <c r="G424" s="40"/>
      <c r="K424" s="40"/>
    </row>
    <row r="425" spans="4:11" x14ac:dyDescent="0.2">
      <c r="D425" s="33"/>
      <c r="G425" s="40"/>
      <c r="K425" s="40"/>
    </row>
    <row r="426" spans="4:11" x14ac:dyDescent="0.2">
      <c r="D426" s="33"/>
      <c r="G426" s="40"/>
      <c r="K426" s="40"/>
    </row>
    <row r="427" spans="4:11" x14ac:dyDescent="0.2">
      <c r="D427" s="33"/>
      <c r="G427" s="40"/>
      <c r="K427" s="40"/>
    </row>
    <row r="428" spans="4:11" x14ac:dyDescent="0.2">
      <c r="D428" s="33"/>
      <c r="G428" s="40"/>
      <c r="K428" s="40"/>
    </row>
    <row r="429" spans="4:11" x14ac:dyDescent="0.2">
      <c r="D429" s="33"/>
      <c r="G429" s="40"/>
      <c r="K429" s="40"/>
    </row>
    <row r="430" spans="4:11" x14ac:dyDescent="0.2">
      <c r="D430" s="33"/>
      <c r="G430" s="40"/>
      <c r="K430" s="40"/>
    </row>
    <row r="431" spans="4:11" x14ac:dyDescent="0.2">
      <c r="D431" s="33"/>
      <c r="G431" s="40"/>
      <c r="K431" s="40"/>
    </row>
    <row r="432" spans="4:11" x14ac:dyDescent="0.2">
      <c r="D432" s="33"/>
      <c r="G432" s="40"/>
      <c r="K432" s="40"/>
    </row>
    <row r="433" spans="4:11" x14ac:dyDescent="0.2">
      <c r="D433" s="33"/>
      <c r="G433" s="40"/>
      <c r="K433" s="40"/>
    </row>
    <row r="434" spans="4:11" x14ac:dyDescent="0.2">
      <c r="D434" s="33"/>
      <c r="G434" s="40"/>
      <c r="K434" s="40"/>
    </row>
    <row r="435" spans="4:11" x14ac:dyDescent="0.2">
      <c r="D435" s="33"/>
      <c r="G435" s="40"/>
      <c r="K435" s="40"/>
    </row>
    <row r="436" spans="4:11" x14ac:dyDescent="0.2">
      <c r="D436" s="33"/>
      <c r="G436" s="40"/>
      <c r="K436" s="40"/>
    </row>
    <row r="437" spans="4:11" x14ac:dyDescent="0.2">
      <c r="D437" s="33"/>
      <c r="G437" s="40"/>
      <c r="K437" s="40"/>
    </row>
    <row r="438" spans="4:11" x14ac:dyDescent="0.2">
      <c r="D438" s="33"/>
      <c r="G438" s="40"/>
      <c r="K438" s="40"/>
    </row>
    <row r="439" spans="4:11" x14ac:dyDescent="0.2">
      <c r="D439" s="33"/>
      <c r="G439" s="40"/>
      <c r="K439" s="40"/>
    </row>
    <row r="440" spans="4:11" x14ac:dyDescent="0.2">
      <c r="D440" s="33"/>
      <c r="G440" s="40"/>
      <c r="K440" s="40"/>
    </row>
    <row r="441" spans="4:11" x14ac:dyDescent="0.2">
      <c r="D441" s="33"/>
      <c r="G441" s="40"/>
      <c r="K441" s="40"/>
    </row>
    <row r="442" spans="4:11" x14ac:dyDescent="0.2">
      <c r="D442" s="33"/>
      <c r="G442" s="40"/>
      <c r="K442" s="40"/>
    </row>
    <row r="443" spans="4:11" x14ac:dyDescent="0.2">
      <c r="D443" s="33"/>
      <c r="G443" s="40"/>
      <c r="K443" s="40"/>
    </row>
    <row r="444" spans="4:11" x14ac:dyDescent="0.2">
      <c r="D444" s="33"/>
      <c r="G444" s="40"/>
      <c r="K444" s="40"/>
    </row>
    <row r="445" spans="4:11" x14ac:dyDescent="0.2">
      <c r="D445" s="33"/>
      <c r="G445" s="40"/>
      <c r="K445" s="40"/>
    </row>
    <row r="446" spans="4:11" x14ac:dyDescent="0.2">
      <c r="D446" s="33"/>
      <c r="G446" s="40"/>
      <c r="K446" s="40"/>
    </row>
    <row r="447" spans="4:11" x14ac:dyDescent="0.2">
      <c r="D447" s="33"/>
      <c r="G447" s="40"/>
      <c r="K447" s="40"/>
    </row>
    <row r="448" spans="4:11" x14ac:dyDescent="0.2">
      <c r="D448" s="33"/>
      <c r="G448" s="40"/>
      <c r="K448" s="40"/>
    </row>
    <row r="449" spans="4:11" x14ac:dyDescent="0.2">
      <c r="D449" s="33"/>
      <c r="G449" s="40"/>
      <c r="K449" s="40"/>
    </row>
    <row r="450" spans="4:11" x14ac:dyDescent="0.2">
      <c r="D450" s="33"/>
      <c r="G450" s="40"/>
      <c r="K450" s="40"/>
    </row>
    <row r="451" spans="4:11" x14ac:dyDescent="0.2">
      <c r="D451" s="33"/>
      <c r="G451" s="40"/>
      <c r="K451" s="40"/>
    </row>
    <row r="452" spans="4:11" x14ac:dyDescent="0.2">
      <c r="D452" s="33"/>
      <c r="G452" s="40"/>
      <c r="K452" s="40"/>
    </row>
    <row r="453" spans="4:11" x14ac:dyDescent="0.2">
      <c r="D453" s="33"/>
      <c r="G453" s="40"/>
      <c r="K453" s="40"/>
    </row>
    <row r="454" spans="4:11" x14ac:dyDescent="0.2">
      <c r="D454" s="33"/>
      <c r="G454" s="40"/>
      <c r="K454" s="40"/>
    </row>
    <row r="455" spans="4:11" x14ac:dyDescent="0.2">
      <c r="D455" s="33"/>
      <c r="G455" s="40"/>
      <c r="K455" s="40"/>
    </row>
    <row r="456" spans="4:11" x14ac:dyDescent="0.2">
      <c r="D456" s="33"/>
      <c r="G456" s="40"/>
      <c r="K456" s="40"/>
    </row>
    <row r="457" spans="4:11" x14ac:dyDescent="0.2">
      <c r="D457" s="33"/>
      <c r="G457" s="40"/>
      <c r="K457" s="40"/>
    </row>
    <row r="458" spans="4:11" x14ac:dyDescent="0.2">
      <c r="D458" s="33"/>
      <c r="G458" s="40"/>
      <c r="K458" s="40"/>
    </row>
    <row r="459" spans="4:11" x14ac:dyDescent="0.2">
      <c r="D459" s="33"/>
      <c r="G459" s="40"/>
      <c r="K459" s="40"/>
    </row>
    <row r="460" spans="4:11" x14ac:dyDescent="0.2">
      <c r="D460" s="33"/>
      <c r="G460" s="40"/>
      <c r="K460" s="40"/>
    </row>
    <row r="461" spans="4:11" x14ac:dyDescent="0.2">
      <c r="D461" s="33"/>
      <c r="G461" s="40"/>
      <c r="K461" s="40"/>
    </row>
    <row r="462" spans="4:11" x14ac:dyDescent="0.2">
      <c r="D462" s="33"/>
      <c r="G462" s="40"/>
      <c r="K462" s="40"/>
    </row>
    <row r="463" spans="4:11" x14ac:dyDescent="0.2">
      <c r="D463" s="33"/>
      <c r="G463" s="40"/>
      <c r="K463" s="40"/>
    </row>
    <row r="464" spans="4:11" x14ac:dyDescent="0.2">
      <c r="D464" s="33"/>
      <c r="G464" s="40"/>
      <c r="K464" s="40"/>
    </row>
    <row r="465" spans="4:11" x14ac:dyDescent="0.2">
      <c r="D465" s="33"/>
      <c r="G465" s="40"/>
      <c r="K465" s="40"/>
    </row>
    <row r="466" spans="4:11" x14ac:dyDescent="0.2">
      <c r="D466" s="33"/>
      <c r="G466" s="40"/>
      <c r="K466" s="40"/>
    </row>
    <row r="467" spans="4:11" x14ac:dyDescent="0.2">
      <c r="D467" s="33"/>
      <c r="G467" s="40"/>
      <c r="K467" s="40"/>
    </row>
    <row r="468" spans="4:11" x14ac:dyDescent="0.2">
      <c r="D468" s="33"/>
      <c r="G468" s="40"/>
      <c r="K468" s="40"/>
    </row>
    <row r="469" spans="4:11" x14ac:dyDescent="0.2">
      <c r="D469" s="33"/>
      <c r="G469" s="40"/>
      <c r="K469" s="40"/>
    </row>
    <row r="470" spans="4:11" x14ac:dyDescent="0.2">
      <c r="D470" s="33"/>
      <c r="G470" s="40"/>
      <c r="K470" s="40"/>
    </row>
    <row r="471" spans="4:11" x14ac:dyDescent="0.2">
      <c r="D471" s="33"/>
      <c r="G471" s="40"/>
      <c r="K471" s="40"/>
    </row>
    <row r="472" spans="4:11" x14ac:dyDescent="0.2">
      <c r="D472" s="33"/>
      <c r="G472" s="40"/>
      <c r="K472" s="40"/>
    </row>
    <row r="473" spans="4:11" x14ac:dyDescent="0.2">
      <c r="D473" s="33"/>
      <c r="G473" s="40"/>
      <c r="K473" s="40"/>
    </row>
    <row r="474" spans="4:11" x14ac:dyDescent="0.2">
      <c r="D474" s="33"/>
      <c r="G474" s="40"/>
      <c r="K474" s="40"/>
    </row>
    <row r="475" spans="4:11" x14ac:dyDescent="0.2">
      <c r="D475" s="33"/>
      <c r="G475" s="40"/>
      <c r="K475" s="40"/>
    </row>
    <row r="476" spans="4:11" x14ac:dyDescent="0.2">
      <c r="D476" s="33"/>
      <c r="G476" s="40"/>
      <c r="K476" s="40"/>
    </row>
    <row r="477" spans="4:11" x14ac:dyDescent="0.2">
      <c r="D477" s="33"/>
      <c r="G477" s="40"/>
      <c r="K477" s="40"/>
    </row>
    <row r="478" spans="4:11" x14ac:dyDescent="0.2">
      <c r="D478" s="33"/>
      <c r="G478" s="40"/>
      <c r="K478" s="40"/>
    </row>
    <row r="479" spans="4:11" x14ac:dyDescent="0.2">
      <c r="D479" s="33"/>
      <c r="G479" s="40"/>
      <c r="K479" s="40"/>
    </row>
    <row r="480" spans="4:11" x14ac:dyDescent="0.2">
      <c r="D480" s="33"/>
      <c r="G480" s="40"/>
      <c r="K480" s="40"/>
    </row>
    <row r="481" spans="4:11" x14ac:dyDescent="0.2">
      <c r="D481" s="33"/>
      <c r="G481" s="40"/>
      <c r="K481" s="40"/>
    </row>
    <row r="482" spans="4:11" x14ac:dyDescent="0.2">
      <c r="D482" s="33"/>
      <c r="G482" s="40"/>
      <c r="K482" s="40"/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honeticPr fontId="3" type="noConversion"/>
  <printOptions gridLines="1"/>
  <pageMargins left="0.5" right="0.5" top="0.5" bottom="0.5" header="0.5" footer="0.5"/>
  <pageSetup scale="80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612"/>
  <sheetViews>
    <sheetView workbookViewId="0">
      <selection activeCell="J40" sqref="J40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customWidth="1"/>
    <col min="11" max="11" width="9.28515625" style="88" customWidth="1"/>
  </cols>
  <sheetData>
    <row r="1" spans="1:11" s="29" customFormat="1" ht="19.5" customHeight="1" x14ac:dyDescent="0.25">
      <c r="A1" s="69" t="s">
        <v>3</v>
      </c>
      <c r="D1" s="82"/>
      <c r="G1" s="85"/>
      <c r="K1" s="85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K2" s="85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59" t="s">
        <v>414</v>
      </c>
      <c r="K3" s="86" t="s">
        <v>415</v>
      </c>
    </row>
    <row r="4" spans="1:11" s="29" customFormat="1" x14ac:dyDescent="0.2">
      <c r="A4" s="73" t="s">
        <v>914</v>
      </c>
      <c r="B4" s="73"/>
      <c r="C4" s="72"/>
      <c r="D4" s="84">
        <f>SUM(D5:D481)</f>
        <v>432172454</v>
      </c>
      <c r="E4" s="75">
        <f>SUM(E5:E565)</f>
        <v>3173</v>
      </c>
      <c r="F4" s="75">
        <f>SUM(F5:F565)</f>
        <v>828</v>
      </c>
      <c r="G4" s="89">
        <f>+F4/E4</f>
        <v>0.26095178064922786</v>
      </c>
      <c r="H4" s="72"/>
      <c r="I4" s="75">
        <f>SUM(I5:I565)</f>
        <v>523</v>
      </c>
      <c r="J4" s="75">
        <f>SUM(J5:J565)</f>
        <v>100</v>
      </c>
      <c r="K4" s="89">
        <f>+J4/I4</f>
        <v>0.19120458891013384</v>
      </c>
    </row>
    <row r="5" spans="1:11" x14ac:dyDescent="0.2">
      <c r="A5" t="s">
        <v>1128</v>
      </c>
      <c r="B5" t="s">
        <v>769</v>
      </c>
      <c r="C5">
        <v>210</v>
      </c>
      <c r="D5" s="87">
        <v>477510</v>
      </c>
      <c r="E5">
        <v>5</v>
      </c>
      <c r="F5">
        <v>1</v>
      </c>
      <c r="G5" s="40">
        <v>0.2</v>
      </c>
      <c r="I5">
        <v>0</v>
      </c>
      <c r="J5">
        <v>0</v>
      </c>
      <c r="K5" s="40">
        <v>0</v>
      </c>
    </row>
    <row r="6" spans="1:11" x14ac:dyDescent="0.2">
      <c r="A6" t="s">
        <v>1129</v>
      </c>
      <c r="B6" t="s">
        <v>1096</v>
      </c>
      <c r="C6">
        <v>292</v>
      </c>
      <c r="D6" s="87">
        <v>238000</v>
      </c>
      <c r="E6">
        <v>3</v>
      </c>
      <c r="F6">
        <v>2</v>
      </c>
      <c r="G6" s="40">
        <v>0.66666666666666663</v>
      </c>
      <c r="I6">
        <v>1</v>
      </c>
      <c r="J6">
        <v>1</v>
      </c>
      <c r="K6" s="40">
        <v>1</v>
      </c>
    </row>
    <row r="7" spans="1:11" x14ac:dyDescent="0.2">
      <c r="A7" t="s">
        <v>1130</v>
      </c>
      <c r="B7" t="s">
        <v>368</v>
      </c>
      <c r="C7">
        <v>186</v>
      </c>
      <c r="D7" s="87">
        <v>569500</v>
      </c>
      <c r="E7">
        <v>7</v>
      </c>
      <c r="F7">
        <v>0</v>
      </c>
      <c r="G7" s="40">
        <v>0</v>
      </c>
      <c r="I7">
        <v>1</v>
      </c>
      <c r="J7">
        <v>0</v>
      </c>
      <c r="K7" s="40">
        <v>0</v>
      </c>
    </row>
    <row r="8" spans="1:11" x14ac:dyDescent="0.2">
      <c r="A8" t="s">
        <v>1131</v>
      </c>
      <c r="B8" t="s">
        <v>1096</v>
      </c>
      <c r="C8">
        <v>80</v>
      </c>
      <c r="D8" s="87">
        <v>1607625</v>
      </c>
      <c r="E8">
        <v>17</v>
      </c>
      <c r="F8">
        <v>2</v>
      </c>
      <c r="G8" s="40">
        <v>0.11764705882352941</v>
      </c>
      <c r="I8">
        <v>5</v>
      </c>
      <c r="J8">
        <v>0</v>
      </c>
      <c r="K8" s="40">
        <v>0</v>
      </c>
    </row>
    <row r="9" spans="1:11" x14ac:dyDescent="0.2">
      <c r="A9" t="s">
        <v>87</v>
      </c>
      <c r="B9" t="s">
        <v>920</v>
      </c>
      <c r="C9">
        <v>205</v>
      </c>
      <c r="D9" s="87">
        <v>507000</v>
      </c>
      <c r="E9">
        <v>2</v>
      </c>
      <c r="F9">
        <v>0</v>
      </c>
      <c r="G9" s="40">
        <v>0</v>
      </c>
      <c r="I9">
        <v>2</v>
      </c>
      <c r="J9">
        <v>0</v>
      </c>
      <c r="K9" s="40">
        <v>0</v>
      </c>
    </row>
    <row r="10" spans="1:11" x14ac:dyDescent="0.2">
      <c r="A10" t="s">
        <v>568</v>
      </c>
      <c r="B10" t="s">
        <v>1100</v>
      </c>
      <c r="C10">
        <v>48</v>
      </c>
      <c r="D10" s="87">
        <v>2164100</v>
      </c>
      <c r="E10">
        <v>11</v>
      </c>
      <c r="F10">
        <v>7</v>
      </c>
      <c r="G10" s="40">
        <v>0.63636363636363635</v>
      </c>
      <c r="I10">
        <v>0</v>
      </c>
      <c r="J10">
        <v>0</v>
      </c>
      <c r="K10" s="40">
        <v>0</v>
      </c>
    </row>
    <row r="11" spans="1:11" x14ac:dyDescent="0.2">
      <c r="A11" t="s">
        <v>88</v>
      </c>
      <c r="B11" t="s">
        <v>991</v>
      </c>
      <c r="C11">
        <v>226</v>
      </c>
      <c r="D11" s="87">
        <v>432500</v>
      </c>
      <c r="E11">
        <v>4</v>
      </c>
      <c r="F11">
        <v>0</v>
      </c>
      <c r="G11" s="40">
        <v>0</v>
      </c>
      <c r="I11">
        <v>1</v>
      </c>
      <c r="J11">
        <v>0</v>
      </c>
      <c r="K11" s="40">
        <v>0</v>
      </c>
    </row>
    <row r="12" spans="1:11" x14ac:dyDescent="0.2">
      <c r="A12" t="s">
        <v>569</v>
      </c>
      <c r="B12" t="s">
        <v>1099</v>
      </c>
      <c r="C12">
        <v>161</v>
      </c>
      <c r="D12" s="87">
        <v>716800</v>
      </c>
      <c r="E12">
        <v>8</v>
      </c>
      <c r="F12">
        <v>0</v>
      </c>
      <c r="G12" s="40">
        <v>0</v>
      </c>
      <c r="I12">
        <v>0</v>
      </c>
      <c r="J12">
        <v>0</v>
      </c>
      <c r="K12" s="40">
        <v>0</v>
      </c>
    </row>
    <row r="13" spans="1:11" x14ac:dyDescent="0.2">
      <c r="A13" t="s">
        <v>570</v>
      </c>
      <c r="B13" t="s">
        <v>1100</v>
      </c>
      <c r="C13">
        <v>42</v>
      </c>
      <c r="D13" s="87">
        <v>2370537</v>
      </c>
      <c r="E13">
        <v>16</v>
      </c>
      <c r="F13">
        <v>9</v>
      </c>
      <c r="G13" s="40">
        <v>0.5625</v>
      </c>
      <c r="I13">
        <v>3</v>
      </c>
      <c r="J13">
        <v>1</v>
      </c>
      <c r="K13" s="40">
        <v>0.33333333333333331</v>
      </c>
    </row>
    <row r="14" spans="1:11" x14ac:dyDescent="0.2">
      <c r="A14" t="s">
        <v>89</v>
      </c>
      <c r="B14" t="s">
        <v>978</v>
      </c>
      <c r="C14">
        <v>293</v>
      </c>
      <c r="D14" s="87">
        <v>228000</v>
      </c>
      <c r="E14">
        <v>2</v>
      </c>
      <c r="F14">
        <v>1</v>
      </c>
      <c r="G14" s="40">
        <v>0.5</v>
      </c>
      <c r="I14">
        <v>0</v>
      </c>
      <c r="J14">
        <v>0</v>
      </c>
      <c r="K14" s="40">
        <v>0</v>
      </c>
    </row>
    <row r="15" spans="1:11" x14ac:dyDescent="0.2">
      <c r="A15" t="s">
        <v>1329</v>
      </c>
      <c r="B15" t="s">
        <v>127</v>
      </c>
      <c r="C15">
        <v>215</v>
      </c>
      <c r="D15" s="87">
        <v>465400</v>
      </c>
      <c r="E15">
        <v>10</v>
      </c>
      <c r="F15">
        <v>6</v>
      </c>
      <c r="G15" s="40">
        <v>0.6</v>
      </c>
      <c r="I15">
        <v>7</v>
      </c>
      <c r="J15">
        <v>5</v>
      </c>
      <c r="K15" s="40">
        <v>0.7142857142857143</v>
      </c>
    </row>
    <row r="16" spans="1:11" ht="11.25" customHeight="1" x14ac:dyDescent="0.2">
      <c r="A16" t="s">
        <v>571</v>
      </c>
      <c r="B16" t="s">
        <v>978</v>
      </c>
      <c r="C16">
        <v>158</v>
      </c>
      <c r="D16" s="87">
        <v>745695</v>
      </c>
      <c r="E16">
        <v>5</v>
      </c>
      <c r="F16">
        <v>1</v>
      </c>
      <c r="G16" s="40">
        <v>0.2</v>
      </c>
      <c r="I16">
        <v>0</v>
      </c>
      <c r="J16">
        <v>0</v>
      </c>
      <c r="K16" s="40">
        <v>0</v>
      </c>
    </row>
    <row r="17" spans="1:11" x14ac:dyDescent="0.2">
      <c r="A17" t="s">
        <v>814</v>
      </c>
      <c r="B17" t="s">
        <v>565</v>
      </c>
      <c r="C17">
        <v>101</v>
      </c>
      <c r="D17" s="87">
        <v>1243369</v>
      </c>
      <c r="E17">
        <v>10</v>
      </c>
      <c r="F17">
        <v>3</v>
      </c>
      <c r="G17" s="40">
        <v>0.3</v>
      </c>
      <c r="I17">
        <v>2</v>
      </c>
      <c r="J17">
        <v>0</v>
      </c>
      <c r="K17" s="40">
        <v>0</v>
      </c>
    </row>
    <row r="18" spans="1:11" x14ac:dyDescent="0.2">
      <c r="A18" t="s">
        <v>815</v>
      </c>
      <c r="B18" t="s">
        <v>1100</v>
      </c>
      <c r="C18">
        <v>54</v>
      </c>
      <c r="D18" s="87">
        <v>2025470</v>
      </c>
      <c r="E18">
        <v>10</v>
      </c>
      <c r="F18">
        <v>6</v>
      </c>
      <c r="G18" s="40">
        <v>0.6</v>
      </c>
      <c r="I18">
        <v>1</v>
      </c>
      <c r="J18">
        <v>1</v>
      </c>
      <c r="K18" s="40">
        <v>1</v>
      </c>
    </row>
    <row r="19" spans="1:11" x14ac:dyDescent="0.2">
      <c r="A19" t="s">
        <v>816</v>
      </c>
      <c r="B19" t="s">
        <v>565</v>
      </c>
      <c r="C19">
        <v>143</v>
      </c>
      <c r="D19" s="87">
        <v>848000</v>
      </c>
      <c r="E19">
        <v>5</v>
      </c>
      <c r="F19">
        <v>1</v>
      </c>
      <c r="G19" s="40">
        <v>0.2</v>
      </c>
      <c r="I19">
        <v>0</v>
      </c>
      <c r="J19">
        <v>0</v>
      </c>
      <c r="K19" s="40">
        <v>0</v>
      </c>
    </row>
    <row r="20" spans="1:11" x14ac:dyDescent="0.2">
      <c r="A20" t="s">
        <v>817</v>
      </c>
      <c r="B20" t="s">
        <v>1099</v>
      </c>
      <c r="C20">
        <v>14</v>
      </c>
      <c r="D20" s="87">
        <v>4241295</v>
      </c>
      <c r="E20">
        <v>24</v>
      </c>
      <c r="F20">
        <v>2</v>
      </c>
      <c r="G20" s="40">
        <v>8.3333333333333329E-2</v>
      </c>
      <c r="I20">
        <v>5</v>
      </c>
      <c r="J20">
        <v>1</v>
      </c>
      <c r="K20" s="40">
        <v>0.2</v>
      </c>
    </row>
    <row r="21" spans="1:11" x14ac:dyDescent="0.2">
      <c r="A21" t="s">
        <v>1330</v>
      </c>
      <c r="B21" t="s">
        <v>912</v>
      </c>
      <c r="C21">
        <v>206</v>
      </c>
      <c r="D21" s="87">
        <v>506900</v>
      </c>
      <c r="E21">
        <v>4</v>
      </c>
      <c r="F21">
        <v>2</v>
      </c>
      <c r="G21" s="40">
        <v>0.5</v>
      </c>
      <c r="I21">
        <v>0</v>
      </c>
      <c r="J21">
        <v>0</v>
      </c>
      <c r="K21" s="40">
        <v>0</v>
      </c>
    </row>
    <row r="22" spans="1:11" x14ac:dyDescent="0.2">
      <c r="A22" t="s">
        <v>818</v>
      </c>
      <c r="B22" t="s">
        <v>762</v>
      </c>
      <c r="C22">
        <v>98</v>
      </c>
      <c r="D22" s="87">
        <v>1317000</v>
      </c>
      <c r="E22">
        <v>6</v>
      </c>
      <c r="F22">
        <v>0</v>
      </c>
      <c r="G22" s="40">
        <v>0</v>
      </c>
      <c r="I22">
        <v>5</v>
      </c>
      <c r="J22">
        <v>0</v>
      </c>
      <c r="K22" s="40">
        <v>0</v>
      </c>
    </row>
    <row r="23" spans="1:11" x14ac:dyDescent="0.2">
      <c r="A23" t="s">
        <v>819</v>
      </c>
      <c r="B23" t="s">
        <v>1099</v>
      </c>
      <c r="C23">
        <v>103</v>
      </c>
      <c r="D23" s="87">
        <v>1232900</v>
      </c>
      <c r="E23">
        <v>10</v>
      </c>
      <c r="F23">
        <v>3</v>
      </c>
      <c r="G23" s="40">
        <v>0.3</v>
      </c>
      <c r="I23">
        <v>2</v>
      </c>
      <c r="J23">
        <v>0</v>
      </c>
      <c r="K23" s="40">
        <v>0</v>
      </c>
    </row>
    <row r="24" spans="1:11" x14ac:dyDescent="0.2">
      <c r="A24" t="s">
        <v>820</v>
      </c>
      <c r="B24" t="s">
        <v>300</v>
      </c>
      <c r="C24">
        <v>195</v>
      </c>
      <c r="D24" s="87">
        <v>536250</v>
      </c>
      <c r="E24">
        <v>5</v>
      </c>
      <c r="F24">
        <v>1</v>
      </c>
      <c r="G24" s="40">
        <v>0.2</v>
      </c>
      <c r="I24">
        <v>0</v>
      </c>
      <c r="J24">
        <v>0</v>
      </c>
      <c r="K24" s="40">
        <v>0</v>
      </c>
    </row>
    <row r="25" spans="1:11" x14ac:dyDescent="0.2">
      <c r="A25" t="s">
        <v>90</v>
      </c>
      <c r="B25" t="s">
        <v>1100</v>
      </c>
      <c r="C25">
        <v>227</v>
      </c>
      <c r="D25" s="87">
        <v>432000</v>
      </c>
      <c r="E25">
        <v>3</v>
      </c>
      <c r="F25">
        <v>3</v>
      </c>
      <c r="G25" s="40">
        <v>1</v>
      </c>
      <c r="I25">
        <v>0</v>
      </c>
      <c r="J25">
        <v>0</v>
      </c>
      <c r="K25" s="40">
        <v>0</v>
      </c>
    </row>
    <row r="26" spans="1:11" x14ac:dyDescent="0.2">
      <c r="A26" t="s">
        <v>821</v>
      </c>
      <c r="B26" t="s">
        <v>1099</v>
      </c>
      <c r="C26">
        <v>77</v>
      </c>
      <c r="D26" s="87">
        <v>1635000</v>
      </c>
      <c r="E26">
        <v>12</v>
      </c>
      <c r="F26">
        <v>3</v>
      </c>
      <c r="G26" s="40">
        <v>0.25</v>
      </c>
      <c r="I26">
        <v>0</v>
      </c>
      <c r="J26">
        <v>0</v>
      </c>
      <c r="K26" s="40">
        <v>0</v>
      </c>
    </row>
    <row r="27" spans="1:11" x14ac:dyDescent="0.2">
      <c r="A27" t="s">
        <v>822</v>
      </c>
      <c r="B27" t="s">
        <v>1102</v>
      </c>
      <c r="C27">
        <v>149</v>
      </c>
      <c r="D27" s="87">
        <v>814180</v>
      </c>
      <c r="E27">
        <v>17</v>
      </c>
      <c r="F27">
        <v>1</v>
      </c>
      <c r="G27" s="40">
        <v>5.8823529411764705E-2</v>
      </c>
      <c r="I27">
        <v>2</v>
      </c>
      <c r="J27">
        <v>0</v>
      </c>
      <c r="K27" s="40">
        <v>0</v>
      </c>
    </row>
    <row r="28" spans="1:11" x14ac:dyDescent="0.2">
      <c r="A28" t="s">
        <v>823</v>
      </c>
      <c r="B28" t="s">
        <v>1098</v>
      </c>
      <c r="C28">
        <v>43</v>
      </c>
      <c r="D28" s="87">
        <v>2308900</v>
      </c>
      <c r="E28">
        <v>34</v>
      </c>
      <c r="F28">
        <v>5</v>
      </c>
      <c r="G28" s="40">
        <v>0.14705882352941177</v>
      </c>
      <c r="I28">
        <v>19</v>
      </c>
      <c r="J28">
        <v>2</v>
      </c>
      <c r="K28" s="40">
        <v>0.10526315789473684</v>
      </c>
    </row>
    <row r="29" spans="1:11" x14ac:dyDescent="0.2">
      <c r="A29" t="s">
        <v>1223</v>
      </c>
      <c r="B29" t="s">
        <v>539</v>
      </c>
      <c r="C29">
        <v>136</v>
      </c>
      <c r="D29" s="87">
        <v>923200</v>
      </c>
      <c r="E29">
        <v>10</v>
      </c>
      <c r="F29">
        <v>0</v>
      </c>
      <c r="G29" s="40">
        <v>0</v>
      </c>
      <c r="I29">
        <v>4</v>
      </c>
      <c r="J29">
        <v>0</v>
      </c>
      <c r="K29" s="40">
        <v>0</v>
      </c>
    </row>
    <row r="30" spans="1:11" x14ac:dyDescent="0.2">
      <c r="A30" t="s">
        <v>1224</v>
      </c>
      <c r="B30" t="s">
        <v>1100</v>
      </c>
      <c r="C30">
        <v>8</v>
      </c>
      <c r="D30" s="87">
        <v>5717082</v>
      </c>
      <c r="E30">
        <v>56</v>
      </c>
      <c r="F30">
        <v>16</v>
      </c>
      <c r="G30" s="40">
        <v>0.2857142857142857</v>
      </c>
      <c r="I30">
        <v>7</v>
      </c>
      <c r="J30">
        <v>1</v>
      </c>
      <c r="K30" s="40">
        <v>0.14285714285714285</v>
      </c>
    </row>
    <row r="31" spans="1:11" x14ac:dyDescent="0.2">
      <c r="A31" t="s">
        <v>32</v>
      </c>
      <c r="B31" t="s">
        <v>1206</v>
      </c>
      <c r="C31">
        <v>284</v>
      </c>
      <c r="D31" s="87">
        <v>259000</v>
      </c>
      <c r="E31">
        <v>1</v>
      </c>
      <c r="F31">
        <v>0</v>
      </c>
      <c r="G31" s="40">
        <v>0</v>
      </c>
      <c r="I31">
        <v>0</v>
      </c>
      <c r="J31">
        <v>0</v>
      </c>
      <c r="K31" s="40">
        <v>0</v>
      </c>
    </row>
    <row r="32" spans="1:11" x14ac:dyDescent="0.2">
      <c r="A32" t="s">
        <v>835</v>
      </c>
      <c r="B32" t="s">
        <v>1100</v>
      </c>
      <c r="C32">
        <v>277</v>
      </c>
      <c r="D32" s="87">
        <v>279900</v>
      </c>
      <c r="E32">
        <v>3</v>
      </c>
      <c r="F32">
        <v>2</v>
      </c>
      <c r="G32" s="40">
        <v>0.66666666666666663</v>
      </c>
      <c r="I32">
        <v>0</v>
      </c>
      <c r="J32">
        <v>0</v>
      </c>
      <c r="K32" s="40">
        <v>0</v>
      </c>
    </row>
    <row r="33" spans="1:11" x14ac:dyDescent="0.2">
      <c r="A33" t="s">
        <v>1225</v>
      </c>
      <c r="B33" t="s">
        <v>300</v>
      </c>
      <c r="C33">
        <v>123</v>
      </c>
      <c r="D33" s="87">
        <v>1012220</v>
      </c>
      <c r="E33">
        <v>10</v>
      </c>
      <c r="F33">
        <v>3</v>
      </c>
      <c r="G33" s="40">
        <v>0.3</v>
      </c>
      <c r="I33">
        <v>0</v>
      </c>
      <c r="J33">
        <v>0</v>
      </c>
      <c r="K33" s="40">
        <v>0</v>
      </c>
    </row>
    <row r="34" spans="1:11" x14ac:dyDescent="0.2">
      <c r="A34" t="s">
        <v>1226</v>
      </c>
      <c r="B34" t="s">
        <v>300</v>
      </c>
      <c r="C34">
        <v>125</v>
      </c>
      <c r="D34" s="87">
        <v>996752</v>
      </c>
      <c r="E34">
        <v>8</v>
      </c>
      <c r="F34">
        <v>3</v>
      </c>
      <c r="G34" s="40">
        <v>0.375</v>
      </c>
      <c r="I34">
        <v>0</v>
      </c>
      <c r="J34">
        <v>0</v>
      </c>
      <c r="K34" s="40">
        <v>0</v>
      </c>
    </row>
    <row r="35" spans="1:11" x14ac:dyDescent="0.2">
      <c r="A35" t="s">
        <v>1227</v>
      </c>
      <c r="B35" t="s">
        <v>982</v>
      </c>
      <c r="C35">
        <v>39</v>
      </c>
      <c r="D35" s="87">
        <v>2514180</v>
      </c>
      <c r="E35">
        <v>18</v>
      </c>
      <c r="F35">
        <v>3</v>
      </c>
      <c r="G35" s="40">
        <v>0.16666666666666666</v>
      </c>
      <c r="I35">
        <v>15</v>
      </c>
      <c r="J35">
        <v>1</v>
      </c>
      <c r="K35" s="40">
        <v>6.6666666666666666E-2</v>
      </c>
    </row>
    <row r="36" spans="1:11" x14ac:dyDescent="0.2">
      <c r="A36" t="s">
        <v>1349</v>
      </c>
      <c r="B36" t="s">
        <v>1100</v>
      </c>
      <c r="C36">
        <v>173</v>
      </c>
      <c r="D36" s="87">
        <v>649500</v>
      </c>
      <c r="E36">
        <v>2</v>
      </c>
      <c r="F36">
        <v>0</v>
      </c>
      <c r="G36" s="40">
        <v>0</v>
      </c>
      <c r="I36">
        <v>0</v>
      </c>
      <c r="J36">
        <v>0</v>
      </c>
      <c r="K36" s="40">
        <v>0</v>
      </c>
    </row>
    <row r="37" spans="1:11" x14ac:dyDescent="0.2">
      <c r="A37" t="s">
        <v>1053</v>
      </c>
      <c r="B37" t="s">
        <v>975</v>
      </c>
      <c r="C37">
        <v>231</v>
      </c>
      <c r="D37" s="87">
        <v>420000</v>
      </c>
      <c r="E37">
        <v>3</v>
      </c>
      <c r="F37">
        <v>1</v>
      </c>
      <c r="G37" s="40">
        <v>0.33333333333333331</v>
      </c>
      <c r="I37">
        <v>1</v>
      </c>
      <c r="J37">
        <v>0</v>
      </c>
      <c r="K37" s="40">
        <v>0</v>
      </c>
    </row>
    <row r="38" spans="1:11" x14ac:dyDescent="0.2">
      <c r="A38" t="s">
        <v>1228</v>
      </c>
      <c r="B38" t="s">
        <v>567</v>
      </c>
      <c r="C38">
        <v>83</v>
      </c>
      <c r="D38" s="87">
        <v>1556600</v>
      </c>
      <c r="E38">
        <v>13</v>
      </c>
      <c r="F38">
        <v>0</v>
      </c>
      <c r="G38" s="40">
        <v>0</v>
      </c>
      <c r="I38">
        <v>5</v>
      </c>
      <c r="J38">
        <v>0</v>
      </c>
      <c r="K38" s="40">
        <v>0</v>
      </c>
    </row>
    <row r="39" spans="1:11" x14ac:dyDescent="0.2">
      <c r="A39" t="s">
        <v>97</v>
      </c>
      <c r="B39" t="s">
        <v>1034</v>
      </c>
      <c r="C39">
        <v>245</v>
      </c>
      <c r="D39" s="87">
        <v>347000</v>
      </c>
      <c r="E39">
        <v>3</v>
      </c>
      <c r="F39">
        <v>0</v>
      </c>
      <c r="G39" s="40">
        <v>0</v>
      </c>
      <c r="I39">
        <v>1</v>
      </c>
      <c r="J39">
        <v>0</v>
      </c>
      <c r="K39" s="40">
        <v>0</v>
      </c>
    </row>
    <row r="40" spans="1:11" x14ac:dyDescent="0.2">
      <c r="A40" t="s">
        <v>830</v>
      </c>
      <c r="B40" t="s">
        <v>282</v>
      </c>
      <c r="C40">
        <v>268</v>
      </c>
      <c r="D40" s="87">
        <v>295000</v>
      </c>
      <c r="E40">
        <v>1</v>
      </c>
      <c r="F40">
        <v>0</v>
      </c>
      <c r="G40" s="40">
        <v>0</v>
      </c>
      <c r="I40">
        <v>0</v>
      </c>
      <c r="J40">
        <v>0</v>
      </c>
      <c r="K40" s="40">
        <v>0</v>
      </c>
    </row>
    <row r="41" spans="1:11" x14ac:dyDescent="0.2">
      <c r="A41" t="s">
        <v>932</v>
      </c>
      <c r="B41" t="s">
        <v>118</v>
      </c>
      <c r="C41">
        <v>347</v>
      </c>
      <c r="D41" s="87">
        <v>90000</v>
      </c>
      <c r="E41">
        <v>1</v>
      </c>
      <c r="F41">
        <v>0</v>
      </c>
      <c r="G41" s="40">
        <v>0</v>
      </c>
      <c r="I41">
        <v>1</v>
      </c>
      <c r="J41">
        <v>0</v>
      </c>
      <c r="K41" s="40">
        <v>0</v>
      </c>
    </row>
    <row r="42" spans="1:11" x14ac:dyDescent="0.2">
      <c r="A42" t="s">
        <v>937</v>
      </c>
      <c r="B42" t="s">
        <v>1101</v>
      </c>
      <c r="C42">
        <v>241</v>
      </c>
      <c r="D42" s="87">
        <v>357800</v>
      </c>
      <c r="E42">
        <v>3</v>
      </c>
      <c r="F42">
        <v>0</v>
      </c>
      <c r="G42" s="40">
        <v>0</v>
      </c>
      <c r="I42">
        <v>1</v>
      </c>
      <c r="J42">
        <v>0</v>
      </c>
      <c r="K42" s="40">
        <v>0</v>
      </c>
    </row>
    <row r="43" spans="1:11" x14ac:dyDescent="0.2">
      <c r="A43" t="s">
        <v>771</v>
      </c>
      <c r="B43" t="s">
        <v>559</v>
      </c>
      <c r="C43">
        <v>311</v>
      </c>
      <c r="D43" s="87">
        <v>179000</v>
      </c>
      <c r="E43">
        <v>4</v>
      </c>
      <c r="F43">
        <v>3</v>
      </c>
      <c r="G43" s="40">
        <v>0.75</v>
      </c>
      <c r="I43">
        <v>0</v>
      </c>
      <c r="J43">
        <v>0</v>
      </c>
      <c r="K43" s="40">
        <v>0</v>
      </c>
    </row>
    <row r="44" spans="1:11" x14ac:dyDescent="0.2">
      <c r="A44" t="s">
        <v>1350</v>
      </c>
      <c r="B44" t="s">
        <v>1100</v>
      </c>
      <c r="C44">
        <v>339</v>
      </c>
      <c r="D44" s="87">
        <v>115900</v>
      </c>
      <c r="E44">
        <v>1</v>
      </c>
      <c r="F44">
        <v>1</v>
      </c>
      <c r="G44" s="40">
        <v>1</v>
      </c>
      <c r="I44">
        <v>0</v>
      </c>
      <c r="J44">
        <v>0</v>
      </c>
      <c r="K44" s="40">
        <v>0</v>
      </c>
    </row>
    <row r="45" spans="1:11" x14ac:dyDescent="0.2">
      <c r="A45" t="s">
        <v>1331</v>
      </c>
      <c r="B45" t="s">
        <v>1099</v>
      </c>
      <c r="C45">
        <v>214</v>
      </c>
      <c r="D45" s="87">
        <v>469670</v>
      </c>
      <c r="E45">
        <v>5</v>
      </c>
      <c r="F45">
        <v>0</v>
      </c>
      <c r="G45" s="40">
        <v>0</v>
      </c>
      <c r="I45">
        <v>1</v>
      </c>
      <c r="J45">
        <v>0</v>
      </c>
      <c r="K45" s="40">
        <v>0</v>
      </c>
    </row>
    <row r="46" spans="1:11" x14ac:dyDescent="0.2">
      <c r="A46" t="s">
        <v>1351</v>
      </c>
      <c r="B46" t="s">
        <v>300</v>
      </c>
      <c r="C46">
        <v>303</v>
      </c>
      <c r="D46" s="87">
        <v>200000</v>
      </c>
      <c r="E46">
        <v>2</v>
      </c>
      <c r="F46">
        <v>0</v>
      </c>
      <c r="G46" s="40">
        <v>0</v>
      </c>
      <c r="I46">
        <v>0</v>
      </c>
      <c r="J46">
        <v>0</v>
      </c>
      <c r="K46" s="40">
        <v>0</v>
      </c>
    </row>
    <row r="47" spans="1:11" x14ac:dyDescent="0.2">
      <c r="A47" t="s">
        <v>1352</v>
      </c>
      <c r="B47" t="s">
        <v>754</v>
      </c>
      <c r="C47">
        <v>230</v>
      </c>
      <c r="D47" s="87">
        <v>423300</v>
      </c>
      <c r="E47">
        <v>2</v>
      </c>
      <c r="F47">
        <v>0</v>
      </c>
      <c r="G47" s="40">
        <v>0</v>
      </c>
      <c r="I47">
        <v>0</v>
      </c>
      <c r="J47">
        <v>0</v>
      </c>
      <c r="K47" s="40">
        <v>0</v>
      </c>
    </row>
    <row r="48" spans="1:11" x14ac:dyDescent="0.2">
      <c r="A48" t="s">
        <v>773</v>
      </c>
      <c r="B48" t="s">
        <v>300</v>
      </c>
      <c r="C48">
        <v>141</v>
      </c>
      <c r="D48" s="87">
        <v>871700</v>
      </c>
      <c r="E48">
        <v>7</v>
      </c>
      <c r="F48">
        <v>1</v>
      </c>
      <c r="G48" s="40">
        <v>0.14285714285714285</v>
      </c>
      <c r="I48">
        <v>0</v>
      </c>
      <c r="J48">
        <v>0</v>
      </c>
      <c r="K48" s="40">
        <v>0</v>
      </c>
    </row>
    <row r="49" spans="1:11" x14ac:dyDescent="0.2">
      <c r="A49" t="s">
        <v>774</v>
      </c>
      <c r="B49" t="s">
        <v>1258</v>
      </c>
      <c r="C49">
        <v>68</v>
      </c>
      <c r="D49" s="87">
        <v>1815300</v>
      </c>
      <c r="E49">
        <v>17</v>
      </c>
      <c r="F49">
        <v>2</v>
      </c>
      <c r="G49" s="40">
        <v>0.11764705882352941</v>
      </c>
      <c r="I49">
        <v>2</v>
      </c>
      <c r="J49">
        <v>0</v>
      </c>
      <c r="K49" s="40">
        <v>0</v>
      </c>
    </row>
    <row r="50" spans="1:11" x14ac:dyDescent="0.2">
      <c r="A50" t="s">
        <v>775</v>
      </c>
      <c r="B50" t="s">
        <v>62</v>
      </c>
      <c r="C50">
        <v>157</v>
      </c>
      <c r="D50" s="87">
        <v>758700</v>
      </c>
      <c r="E50">
        <v>6</v>
      </c>
      <c r="F50">
        <v>1</v>
      </c>
      <c r="G50" s="40">
        <v>0.16666666666666666</v>
      </c>
      <c r="I50">
        <v>0</v>
      </c>
      <c r="J50">
        <v>0</v>
      </c>
      <c r="K50" s="40">
        <v>0</v>
      </c>
    </row>
    <row r="51" spans="1:11" x14ac:dyDescent="0.2">
      <c r="A51" t="s">
        <v>33</v>
      </c>
      <c r="B51" t="s">
        <v>346</v>
      </c>
      <c r="C51">
        <v>330</v>
      </c>
      <c r="D51" s="87">
        <v>133000</v>
      </c>
      <c r="E51">
        <v>2</v>
      </c>
      <c r="F51">
        <v>0</v>
      </c>
      <c r="G51" s="40">
        <v>0</v>
      </c>
      <c r="I51">
        <v>0</v>
      </c>
      <c r="J51">
        <v>0</v>
      </c>
      <c r="K51" s="40">
        <v>0</v>
      </c>
    </row>
    <row r="52" spans="1:11" x14ac:dyDescent="0.2">
      <c r="A52" t="s">
        <v>34</v>
      </c>
      <c r="B52" t="s">
        <v>560</v>
      </c>
      <c r="C52">
        <v>256</v>
      </c>
      <c r="D52" s="87">
        <v>328000</v>
      </c>
      <c r="E52">
        <v>2</v>
      </c>
      <c r="F52">
        <v>0</v>
      </c>
      <c r="G52" s="40">
        <v>0</v>
      </c>
      <c r="I52">
        <v>0</v>
      </c>
      <c r="J52">
        <v>0</v>
      </c>
      <c r="K52" s="40">
        <v>0</v>
      </c>
    </row>
    <row r="53" spans="1:11" x14ac:dyDescent="0.2">
      <c r="A53" t="s">
        <v>836</v>
      </c>
      <c r="B53" t="s">
        <v>1099</v>
      </c>
      <c r="C53">
        <v>107</v>
      </c>
      <c r="D53" s="87">
        <v>1169900</v>
      </c>
      <c r="E53">
        <v>11</v>
      </c>
      <c r="F53">
        <v>2</v>
      </c>
      <c r="G53" s="40">
        <v>0.18181818181818182</v>
      </c>
      <c r="I53">
        <v>1</v>
      </c>
      <c r="J53">
        <v>0</v>
      </c>
      <c r="K53" s="40">
        <v>0</v>
      </c>
    </row>
    <row r="54" spans="1:11" x14ac:dyDescent="0.2">
      <c r="A54" t="s">
        <v>776</v>
      </c>
      <c r="B54" t="s">
        <v>300</v>
      </c>
      <c r="C54">
        <v>24</v>
      </c>
      <c r="D54" s="87">
        <v>3442900</v>
      </c>
      <c r="E54">
        <v>19</v>
      </c>
      <c r="F54">
        <v>17</v>
      </c>
      <c r="G54" s="40">
        <v>0.89473684210526316</v>
      </c>
      <c r="I54">
        <v>0</v>
      </c>
      <c r="J54">
        <v>0</v>
      </c>
      <c r="K54" s="40">
        <v>0</v>
      </c>
    </row>
    <row r="55" spans="1:11" x14ac:dyDescent="0.2">
      <c r="A55" t="s">
        <v>1313</v>
      </c>
      <c r="B55" t="s">
        <v>1099</v>
      </c>
      <c r="C55">
        <v>112</v>
      </c>
      <c r="D55" s="87">
        <v>1108091</v>
      </c>
      <c r="E55">
        <v>8</v>
      </c>
      <c r="F55">
        <v>3</v>
      </c>
      <c r="G55" s="40">
        <v>0.375</v>
      </c>
      <c r="I55">
        <v>1</v>
      </c>
      <c r="J55">
        <v>1</v>
      </c>
      <c r="K55" s="40">
        <v>1</v>
      </c>
    </row>
    <row r="56" spans="1:11" x14ac:dyDescent="0.2">
      <c r="A56" t="s">
        <v>29</v>
      </c>
      <c r="B56" t="s">
        <v>536</v>
      </c>
      <c r="C56">
        <v>309</v>
      </c>
      <c r="D56" s="87">
        <v>184500</v>
      </c>
      <c r="E56">
        <v>2</v>
      </c>
      <c r="F56">
        <v>0</v>
      </c>
      <c r="G56" s="40">
        <v>0</v>
      </c>
      <c r="I56">
        <v>1</v>
      </c>
      <c r="J56">
        <v>0</v>
      </c>
      <c r="K56" s="40">
        <v>0</v>
      </c>
    </row>
    <row r="57" spans="1:11" x14ac:dyDescent="0.2">
      <c r="A57" t="s">
        <v>30</v>
      </c>
      <c r="B57" t="s">
        <v>1100</v>
      </c>
      <c r="C57">
        <v>229</v>
      </c>
      <c r="D57" s="87">
        <v>425000</v>
      </c>
      <c r="E57">
        <v>2</v>
      </c>
      <c r="F57">
        <v>2</v>
      </c>
      <c r="G57" s="40">
        <v>1</v>
      </c>
      <c r="I57">
        <v>1</v>
      </c>
      <c r="J57">
        <v>1</v>
      </c>
      <c r="K57" s="40">
        <v>1</v>
      </c>
    </row>
    <row r="58" spans="1:11" x14ac:dyDescent="0.2">
      <c r="A58" t="s">
        <v>1332</v>
      </c>
      <c r="B58" t="s">
        <v>1100</v>
      </c>
      <c r="C58">
        <v>23</v>
      </c>
      <c r="D58" s="87">
        <v>3520634</v>
      </c>
      <c r="E58">
        <v>21</v>
      </c>
      <c r="F58">
        <v>12</v>
      </c>
      <c r="G58" s="40">
        <v>0.5714285714285714</v>
      </c>
      <c r="I58">
        <v>1</v>
      </c>
      <c r="J58">
        <v>1</v>
      </c>
      <c r="K58" s="40">
        <v>1</v>
      </c>
    </row>
    <row r="59" spans="1:11" x14ac:dyDescent="0.2">
      <c r="A59" t="s">
        <v>777</v>
      </c>
      <c r="B59" t="s">
        <v>1100</v>
      </c>
      <c r="C59">
        <v>1</v>
      </c>
      <c r="D59" s="87">
        <v>27455520</v>
      </c>
      <c r="E59">
        <v>117</v>
      </c>
      <c r="F59">
        <v>45</v>
      </c>
      <c r="G59" s="40">
        <v>0.38461538461538464</v>
      </c>
      <c r="I59">
        <v>15</v>
      </c>
      <c r="J59">
        <v>5</v>
      </c>
      <c r="K59" s="40">
        <v>0.33333333333333331</v>
      </c>
    </row>
    <row r="60" spans="1:11" x14ac:dyDescent="0.2">
      <c r="A60" t="s">
        <v>31</v>
      </c>
      <c r="B60" t="s">
        <v>986</v>
      </c>
      <c r="C60">
        <v>236</v>
      </c>
      <c r="D60" s="87">
        <v>380000</v>
      </c>
      <c r="E60">
        <v>2</v>
      </c>
      <c r="F60">
        <v>1</v>
      </c>
      <c r="G60" s="40">
        <v>0.5</v>
      </c>
      <c r="I60">
        <v>0</v>
      </c>
      <c r="J60">
        <v>0</v>
      </c>
      <c r="K60" s="40">
        <v>0</v>
      </c>
    </row>
    <row r="61" spans="1:11" x14ac:dyDescent="0.2">
      <c r="A61" t="s">
        <v>702</v>
      </c>
      <c r="B61" t="s">
        <v>1258</v>
      </c>
      <c r="C61">
        <v>31</v>
      </c>
      <c r="D61" s="87">
        <v>3032853</v>
      </c>
      <c r="E61">
        <v>18</v>
      </c>
      <c r="F61">
        <v>8</v>
      </c>
      <c r="G61" s="40">
        <v>0.44444444444444442</v>
      </c>
      <c r="I61">
        <v>2</v>
      </c>
      <c r="J61">
        <v>2</v>
      </c>
      <c r="K61" s="40">
        <v>1</v>
      </c>
    </row>
    <row r="62" spans="1:11" x14ac:dyDescent="0.2">
      <c r="A62" t="s">
        <v>1353</v>
      </c>
      <c r="B62" t="s">
        <v>280</v>
      </c>
      <c r="C62">
        <v>234</v>
      </c>
      <c r="D62" s="87">
        <v>393500</v>
      </c>
      <c r="E62">
        <v>5</v>
      </c>
      <c r="F62">
        <v>0</v>
      </c>
      <c r="G62" s="40">
        <v>0</v>
      </c>
      <c r="I62">
        <v>1</v>
      </c>
      <c r="J62">
        <v>0</v>
      </c>
      <c r="K62" s="40">
        <v>0</v>
      </c>
    </row>
    <row r="63" spans="1:11" x14ac:dyDescent="0.2">
      <c r="A63" t="s">
        <v>703</v>
      </c>
      <c r="B63" t="s">
        <v>1100</v>
      </c>
      <c r="C63">
        <v>251</v>
      </c>
      <c r="D63" s="87">
        <v>337600</v>
      </c>
      <c r="E63">
        <v>4</v>
      </c>
      <c r="F63">
        <v>2</v>
      </c>
      <c r="G63" s="40">
        <v>0.5</v>
      </c>
      <c r="I63">
        <v>2</v>
      </c>
      <c r="J63">
        <v>1</v>
      </c>
      <c r="K63" s="40">
        <v>0.5</v>
      </c>
    </row>
    <row r="64" spans="1:11" x14ac:dyDescent="0.2">
      <c r="A64" t="s">
        <v>704</v>
      </c>
      <c r="B64" t="s">
        <v>1036</v>
      </c>
      <c r="C64">
        <v>130</v>
      </c>
      <c r="D64" s="87">
        <v>975250</v>
      </c>
      <c r="E64">
        <v>8</v>
      </c>
      <c r="F64">
        <v>0</v>
      </c>
      <c r="G64" s="40">
        <v>0</v>
      </c>
      <c r="I64">
        <v>0</v>
      </c>
      <c r="J64">
        <v>0</v>
      </c>
      <c r="K64" s="40">
        <v>0</v>
      </c>
    </row>
    <row r="65" spans="1:11" x14ac:dyDescent="0.2">
      <c r="A65" t="s">
        <v>1054</v>
      </c>
      <c r="B65" t="s">
        <v>1096</v>
      </c>
      <c r="C65">
        <v>179</v>
      </c>
      <c r="D65" s="87">
        <v>612100</v>
      </c>
      <c r="E65">
        <v>6</v>
      </c>
      <c r="F65">
        <v>1</v>
      </c>
      <c r="G65" s="40">
        <v>0.16666666666666666</v>
      </c>
      <c r="I65">
        <v>0</v>
      </c>
      <c r="J65">
        <v>0</v>
      </c>
      <c r="K65" s="40">
        <v>0</v>
      </c>
    </row>
    <row r="66" spans="1:11" x14ac:dyDescent="0.2">
      <c r="A66" t="s">
        <v>1333</v>
      </c>
      <c r="B66" t="s">
        <v>1031</v>
      </c>
      <c r="C66">
        <v>346</v>
      </c>
      <c r="D66" s="87">
        <v>95500</v>
      </c>
      <c r="E66">
        <v>4</v>
      </c>
      <c r="F66">
        <v>1</v>
      </c>
      <c r="G66" s="40">
        <v>0.25</v>
      </c>
      <c r="I66">
        <v>1</v>
      </c>
      <c r="J66">
        <v>1</v>
      </c>
      <c r="K66" s="40">
        <v>1</v>
      </c>
    </row>
    <row r="67" spans="1:11" x14ac:dyDescent="0.2">
      <c r="A67" t="s">
        <v>1334</v>
      </c>
      <c r="B67" t="s">
        <v>1032</v>
      </c>
      <c r="C67">
        <v>167</v>
      </c>
      <c r="D67" s="87">
        <v>665237</v>
      </c>
      <c r="E67">
        <v>11</v>
      </c>
      <c r="F67">
        <v>0</v>
      </c>
      <c r="G67" s="40">
        <v>0</v>
      </c>
      <c r="I67">
        <v>1</v>
      </c>
      <c r="J67">
        <v>0</v>
      </c>
      <c r="K67" s="40">
        <v>0</v>
      </c>
    </row>
    <row r="68" spans="1:11" x14ac:dyDescent="0.2">
      <c r="A68" t="s">
        <v>705</v>
      </c>
      <c r="B68" t="s">
        <v>1099</v>
      </c>
      <c r="C68">
        <v>132</v>
      </c>
      <c r="D68" s="87">
        <v>966000</v>
      </c>
      <c r="E68">
        <v>9</v>
      </c>
      <c r="F68">
        <v>1</v>
      </c>
      <c r="G68" s="40">
        <v>0.1111111111111111</v>
      </c>
      <c r="I68">
        <v>0</v>
      </c>
      <c r="J68">
        <v>0</v>
      </c>
      <c r="K68" s="40">
        <v>0</v>
      </c>
    </row>
    <row r="69" spans="1:11" x14ac:dyDescent="0.2">
      <c r="A69" t="s">
        <v>75</v>
      </c>
      <c r="B69" t="s">
        <v>115</v>
      </c>
      <c r="C69">
        <v>219</v>
      </c>
      <c r="D69" s="87">
        <v>444000</v>
      </c>
      <c r="E69">
        <v>2</v>
      </c>
      <c r="F69">
        <v>0</v>
      </c>
      <c r="G69" s="40">
        <v>0</v>
      </c>
      <c r="I69">
        <v>0</v>
      </c>
      <c r="J69">
        <v>0</v>
      </c>
      <c r="K69" s="40">
        <v>0</v>
      </c>
    </row>
    <row r="70" spans="1:11" x14ac:dyDescent="0.2">
      <c r="A70" t="s">
        <v>35</v>
      </c>
      <c r="B70" t="s">
        <v>1258</v>
      </c>
      <c r="C70">
        <v>340</v>
      </c>
      <c r="D70" s="87">
        <v>111575</v>
      </c>
      <c r="E70">
        <v>1</v>
      </c>
      <c r="F70">
        <v>0</v>
      </c>
      <c r="G70" s="40">
        <v>0</v>
      </c>
      <c r="I70">
        <v>0</v>
      </c>
      <c r="J70">
        <v>0</v>
      </c>
      <c r="K70" s="40">
        <v>0</v>
      </c>
    </row>
    <row r="71" spans="1:11" x14ac:dyDescent="0.2">
      <c r="A71" t="s">
        <v>91</v>
      </c>
      <c r="B71" t="s">
        <v>538</v>
      </c>
      <c r="C71">
        <v>358</v>
      </c>
      <c r="D71" s="87">
        <v>55000</v>
      </c>
      <c r="E71">
        <v>1</v>
      </c>
      <c r="F71">
        <v>0</v>
      </c>
      <c r="G71" s="40">
        <v>0</v>
      </c>
      <c r="I71">
        <v>1</v>
      </c>
      <c r="J71">
        <v>0</v>
      </c>
      <c r="K71" s="40">
        <v>0</v>
      </c>
    </row>
    <row r="72" spans="1:11" x14ac:dyDescent="0.2">
      <c r="A72" t="s">
        <v>1314</v>
      </c>
      <c r="B72" t="s">
        <v>300</v>
      </c>
      <c r="C72">
        <v>272</v>
      </c>
      <c r="D72" s="87">
        <v>289800</v>
      </c>
      <c r="E72">
        <v>2</v>
      </c>
      <c r="F72">
        <v>1</v>
      </c>
      <c r="G72" s="40">
        <v>0.5</v>
      </c>
      <c r="I72">
        <v>0</v>
      </c>
      <c r="J72">
        <v>0</v>
      </c>
      <c r="K72" s="40">
        <v>0</v>
      </c>
    </row>
    <row r="73" spans="1:11" x14ac:dyDescent="0.2">
      <c r="A73" t="s">
        <v>1117</v>
      </c>
      <c r="B73" t="s">
        <v>1099</v>
      </c>
      <c r="C73">
        <v>323</v>
      </c>
      <c r="D73" s="87">
        <v>145900</v>
      </c>
      <c r="E73">
        <v>1</v>
      </c>
      <c r="F73">
        <v>0</v>
      </c>
      <c r="G73" s="40">
        <v>0</v>
      </c>
      <c r="I73">
        <v>0</v>
      </c>
      <c r="J73">
        <v>0</v>
      </c>
      <c r="K73" s="40">
        <v>0</v>
      </c>
    </row>
    <row r="74" spans="1:11" x14ac:dyDescent="0.2">
      <c r="A74" t="s">
        <v>706</v>
      </c>
      <c r="B74" t="s">
        <v>125</v>
      </c>
      <c r="C74">
        <v>178</v>
      </c>
      <c r="D74" s="87">
        <v>621150</v>
      </c>
      <c r="E74">
        <v>8</v>
      </c>
      <c r="F74">
        <v>2</v>
      </c>
      <c r="G74" s="40">
        <v>0.25</v>
      </c>
      <c r="I74">
        <v>3</v>
      </c>
      <c r="J74">
        <v>0</v>
      </c>
      <c r="K74" s="40">
        <v>0</v>
      </c>
    </row>
    <row r="75" spans="1:11" x14ac:dyDescent="0.2">
      <c r="A75" t="s">
        <v>1354</v>
      </c>
      <c r="B75" t="s">
        <v>1035</v>
      </c>
      <c r="C75">
        <v>301</v>
      </c>
      <c r="D75" s="87">
        <v>201680</v>
      </c>
      <c r="E75">
        <v>3</v>
      </c>
      <c r="F75">
        <v>0</v>
      </c>
      <c r="G75" s="40">
        <v>0</v>
      </c>
      <c r="I75">
        <v>0</v>
      </c>
      <c r="J75">
        <v>0</v>
      </c>
      <c r="K75" s="40">
        <v>0</v>
      </c>
    </row>
    <row r="76" spans="1:11" x14ac:dyDescent="0.2">
      <c r="A76" t="s">
        <v>687</v>
      </c>
      <c r="B76" t="s">
        <v>1032</v>
      </c>
      <c r="C76">
        <v>310</v>
      </c>
      <c r="D76" s="87">
        <v>183000</v>
      </c>
      <c r="E76">
        <v>4</v>
      </c>
      <c r="F76">
        <v>0</v>
      </c>
      <c r="G76" s="40">
        <v>0</v>
      </c>
      <c r="I76">
        <v>1</v>
      </c>
      <c r="J76">
        <v>0</v>
      </c>
      <c r="K76" s="40">
        <v>0</v>
      </c>
    </row>
    <row r="77" spans="1:11" x14ac:dyDescent="0.2">
      <c r="A77" t="s">
        <v>707</v>
      </c>
      <c r="B77" t="s">
        <v>985</v>
      </c>
      <c r="C77">
        <v>177</v>
      </c>
      <c r="D77" s="87">
        <v>628010</v>
      </c>
      <c r="E77">
        <v>10</v>
      </c>
      <c r="F77">
        <v>0</v>
      </c>
      <c r="G77" s="40">
        <v>0</v>
      </c>
      <c r="I77">
        <v>0</v>
      </c>
      <c r="J77">
        <v>0</v>
      </c>
      <c r="K77" s="40">
        <v>0</v>
      </c>
    </row>
    <row r="78" spans="1:11" x14ac:dyDescent="0.2">
      <c r="A78" t="s">
        <v>933</v>
      </c>
      <c r="B78" t="s">
        <v>1100</v>
      </c>
      <c r="C78">
        <v>300</v>
      </c>
      <c r="D78" s="87">
        <v>206700</v>
      </c>
      <c r="E78">
        <v>2</v>
      </c>
      <c r="F78">
        <v>0</v>
      </c>
      <c r="G78" s="40">
        <v>0</v>
      </c>
      <c r="I78">
        <v>0</v>
      </c>
      <c r="J78">
        <v>0</v>
      </c>
      <c r="K78" s="40">
        <v>0</v>
      </c>
    </row>
    <row r="79" spans="1:11" x14ac:dyDescent="0.2">
      <c r="A79" t="s">
        <v>708</v>
      </c>
      <c r="B79" t="s">
        <v>1099</v>
      </c>
      <c r="C79">
        <v>45</v>
      </c>
      <c r="D79" s="87">
        <v>2201800</v>
      </c>
      <c r="E79">
        <v>12</v>
      </c>
      <c r="F79">
        <v>2</v>
      </c>
      <c r="G79" s="40">
        <v>0.16666666666666666</v>
      </c>
      <c r="I79">
        <v>2</v>
      </c>
      <c r="J79">
        <v>0</v>
      </c>
      <c r="K79" s="40">
        <v>0</v>
      </c>
    </row>
    <row r="80" spans="1:11" x14ac:dyDescent="0.2">
      <c r="A80" t="s">
        <v>1315</v>
      </c>
      <c r="B80" t="s">
        <v>1100</v>
      </c>
      <c r="C80">
        <v>221</v>
      </c>
      <c r="D80" s="87">
        <v>442000</v>
      </c>
      <c r="E80">
        <v>3</v>
      </c>
      <c r="F80">
        <v>2</v>
      </c>
      <c r="G80" s="40">
        <v>0.66666666666666663</v>
      </c>
      <c r="I80">
        <v>0</v>
      </c>
      <c r="J80">
        <v>0</v>
      </c>
      <c r="K80" s="40">
        <v>0</v>
      </c>
    </row>
    <row r="81" spans="1:11" x14ac:dyDescent="0.2">
      <c r="A81" t="s">
        <v>763</v>
      </c>
      <c r="B81" t="s">
        <v>368</v>
      </c>
      <c r="C81">
        <v>201</v>
      </c>
      <c r="D81" s="87">
        <v>518600</v>
      </c>
      <c r="E81">
        <v>7</v>
      </c>
      <c r="F81">
        <v>0</v>
      </c>
      <c r="G81" s="40">
        <v>0</v>
      </c>
      <c r="I81">
        <v>3</v>
      </c>
      <c r="J81">
        <v>0</v>
      </c>
      <c r="K81" s="40">
        <v>0</v>
      </c>
    </row>
    <row r="82" spans="1:11" x14ac:dyDescent="0.2">
      <c r="A82" t="s">
        <v>709</v>
      </c>
      <c r="B82" t="s">
        <v>1258</v>
      </c>
      <c r="C82">
        <v>69</v>
      </c>
      <c r="D82" s="87">
        <v>1794880</v>
      </c>
      <c r="E82">
        <v>12</v>
      </c>
      <c r="F82">
        <v>2</v>
      </c>
      <c r="G82" s="40">
        <v>0.16666666666666666</v>
      </c>
      <c r="I82">
        <v>2</v>
      </c>
      <c r="J82">
        <v>0</v>
      </c>
      <c r="K82" s="40">
        <v>0</v>
      </c>
    </row>
    <row r="83" spans="1:11" x14ac:dyDescent="0.2">
      <c r="A83" t="s">
        <v>92</v>
      </c>
      <c r="B83" t="s">
        <v>9</v>
      </c>
      <c r="C83">
        <v>354</v>
      </c>
      <c r="D83" s="87">
        <v>70900</v>
      </c>
      <c r="E83">
        <v>1</v>
      </c>
      <c r="F83">
        <v>0</v>
      </c>
      <c r="G83" s="40">
        <v>0</v>
      </c>
      <c r="I83">
        <v>0</v>
      </c>
      <c r="J83">
        <v>0</v>
      </c>
      <c r="K83" s="40">
        <v>0</v>
      </c>
    </row>
    <row r="84" spans="1:11" x14ac:dyDescent="0.2">
      <c r="A84" t="s">
        <v>1141</v>
      </c>
      <c r="B84" t="s">
        <v>1203</v>
      </c>
      <c r="C84">
        <v>152</v>
      </c>
      <c r="D84" s="87">
        <v>789000</v>
      </c>
      <c r="E84">
        <v>5</v>
      </c>
      <c r="F84">
        <v>0</v>
      </c>
      <c r="G84" s="40">
        <v>0</v>
      </c>
      <c r="I84">
        <v>2</v>
      </c>
      <c r="J84">
        <v>0</v>
      </c>
      <c r="K84" s="40">
        <v>0</v>
      </c>
    </row>
    <row r="85" spans="1:11" x14ac:dyDescent="0.2">
      <c r="A85" t="s">
        <v>204</v>
      </c>
      <c r="B85" t="s">
        <v>300</v>
      </c>
      <c r="C85">
        <v>51</v>
      </c>
      <c r="D85" s="87">
        <v>2054236</v>
      </c>
      <c r="E85">
        <v>13</v>
      </c>
      <c r="F85">
        <v>11</v>
      </c>
      <c r="G85" s="40">
        <v>0.84615384615384615</v>
      </c>
      <c r="I85">
        <v>0</v>
      </c>
      <c r="J85">
        <v>0</v>
      </c>
      <c r="K85" s="40">
        <v>0</v>
      </c>
    </row>
    <row r="86" spans="1:11" x14ac:dyDescent="0.2">
      <c r="A86" t="s">
        <v>1316</v>
      </c>
      <c r="B86" t="s">
        <v>995</v>
      </c>
      <c r="C86">
        <v>308</v>
      </c>
      <c r="D86" s="87">
        <v>185000</v>
      </c>
      <c r="E86">
        <v>1</v>
      </c>
      <c r="F86">
        <v>1</v>
      </c>
      <c r="G86" s="40">
        <v>1</v>
      </c>
      <c r="I86">
        <v>0</v>
      </c>
      <c r="J86">
        <v>0</v>
      </c>
      <c r="K86" s="40">
        <v>0</v>
      </c>
    </row>
    <row r="87" spans="1:11" x14ac:dyDescent="0.2">
      <c r="A87" t="s">
        <v>36</v>
      </c>
      <c r="B87" t="s">
        <v>1096</v>
      </c>
      <c r="C87">
        <v>233</v>
      </c>
      <c r="D87" s="87">
        <v>400000</v>
      </c>
      <c r="E87">
        <v>4</v>
      </c>
      <c r="F87">
        <v>0</v>
      </c>
      <c r="G87" s="40">
        <v>0</v>
      </c>
      <c r="I87">
        <v>0</v>
      </c>
      <c r="J87">
        <v>0</v>
      </c>
      <c r="K87" s="40">
        <v>0</v>
      </c>
    </row>
    <row r="88" spans="1:11" x14ac:dyDescent="0.2">
      <c r="A88" t="s">
        <v>205</v>
      </c>
      <c r="B88" t="s">
        <v>1096</v>
      </c>
      <c r="C88">
        <v>106</v>
      </c>
      <c r="D88" s="87">
        <v>1170500</v>
      </c>
      <c r="E88">
        <v>17</v>
      </c>
      <c r="F88">
        <v>2</v>
      </c>
      <c r="G88" s="40">
        <v>0.11764705882352941</v>
      </c>
      <c r="I88">
        <v>3</v>
      </c>
      <c r="J88">
        <v>0</v>
      </c>
      <c r="K88" s="40">
        <v>0</v>
      </c>
    </row>
    <row r="89" spans="1:11" x14ac:dyDescent="0.2">
      <c r="A89" t="s">
        <v>206</v>
      </c>
      <c r="B89" t="s">
        <v>560</v>
      </c>
      <c r="C89">
        <v>150</v>
      </c>
      <c r="D89" s="87">
        <v>808000</v>
      </c>
      <c r="E89">
        <v>6</v>
      </c>
      <c r="F89">
        <v>0</v>
      </c>
      <c r="G89" s="40">
        <v>0</v>
      </c>
      <c r="I89">
        <v>0</v>
      </c>
      <c r="J89">
        <v>0</v>
      </c>
      <c r="K89" s="40">
        <v>0</v>
      </c>
    </row>
    <row r="90" spans="1:11" x14ac:dyDescent="0.2">
      <c r="A90" t="s">
        <v>688</v>
      </c>
      <c r="B90" t="s">
        <v>1099</v>
      </c>
      <c r="C90">
        <v>159</v>
      </c>
      <c r="D90" s="87">
        <v>733000</v>
      </c>
      <c r="E90">
        <v>3</v>
      </c>
      <c r="F90">
        <v>1</v>
      </c>
      <c r="G90" s="40">
        <v>0.33333333333333331</v>
      </c>
      <c r="I90">
        <v>1</v>
      </c>
      <c r="J90">
        <v>0</v>
      </c>
      <c r="K90" s="40">
        <v>0</v>
      </c>
    </row>
    <row r="91" spans="1:11" x14ac:dyDescent="0.2">
      <c r="A91" t="s">
        <v>1317</v>
      </c>
      <c r="B91" t="s">
        <v>572</v>
      </c>
      <c r="C91">
        <v>168</v>
      </c>
      <c r="D91" s="87">
        <v>665000</v>
      </c>
      <c r="E91">
        <v>4</v>
      </c>
      <c r="F91">
        <v>0</v>
      </c>
      <c r="G91" s="40">
        <v>0</v>
      </c>
      <c r="I91">
        <v>0</v>
      </c>
      <c r="J91">
        <v>0</v>
      </c>
      <c r="K91" s="40">
        <v>0</v>
      </c>
    </row>
    <row r="92" spans="1:11" x14ac:dyDescent="0.2">
      <c r="A92" t="s">
        <v>207</v>
      </c>
      <c r="B92" t="s">
        <v>1097</v>
      </c>
      <c r="C92">
        <v>120</v>
      </c>
      <c r="D92" s="87">
        <v>1020800</v>
      </c>
      <c r="E92">
        <v>13</v>
      </c>
      <c r="F92">
        <v>2</v>
      </c>
      <c r="G92" s="40">
        <v>0.15384615384615385</v>
      </c>
      <c r="I92">
        <v>0</v>
      </c>
      <c r="J92">
        <v>0</v>
      </c>
      <c r="K92" s="40">
        <v>0</v>
      </c>
    </row>
    <row r="93" spans="1:11" x14ac:dyDescent="0.2">
      <c r="A93" t="s">
        <v>1118</v>
      </c>
      <c r="B93" t="s">
        <v>536</v>
      </c>
      <c r="C93">
        <v>317</v>
      </c>
      <c r="D93" s="87">
        <v>165500</v>
      </c>
      <c r="E93">
        <v>2</v>
      </c>
      <c r="F93">
        <v>0</v>
      </c>
      <c r="G93" s="40">
        <v>0</v>
      </c>
      <c r="I93">
        <v>0</v>
      </c>
      <c r="J93">
        <v>0</v>
      </c>
      <c r="K93" s="40">
        <v>0</v>
      </c>
    </row>
    <row r="94" spans="1:11" x14ac:dyDescent="0.2">
      <c r="A94" t="s">
        <v>693</v>
      </c>
      <c r="B94" t="s">
        <v>993</v>
      </c>
      <c r="C94">
        <v>249</v>
      </c>
      <c r="D94" s="87">
        <v>341700</v>
      </c>
      <c r="E94">
        <v>3</v>
      </c>
      <c r="F94">
        <v>1</v>
      </c>
      <c r="G94" s="40">
        <v>0.33333333333333331</v>
      </c>
      <c r="I94">
        <v>0</v>
      </c>
      <c r="J94">
        <v>0</v>
      </c>
      <c r="K94" s="40">
        <v>0</v>
      </c>
    </row>
    <row r="95" spans="1:11" x14ac:dyDescent="0.2">
      <c r="A95" t="s">
        <v>94</v>
      </c>
      <c r="B95" t="s">
        <v>991</v>
      </c>
      <c r="C95">
        <v>280</v>
      </c>
      <c r="D95" s="87">
        <v>266000</v>
      </c>
      <c r="E95">
        <v>2</v>
      </c>
      <c r="F95">
        <v>0</v>
      </c>
      <c r="G95" s="40">
        <v>0</v>
      </c>
      <c r="I95">
        <v>0</v>
      </c>
      <c r="J95">
        <v>0</v>
      </c>
      <c r="K95" s="40">
        <v>0</v>
      </c>
    </row>
    <row r="96" spans="1:11" x14ac:dyDescent="0.2">
      <c r="A96" t="s">
        <v>208</v>
      </c>
      <c r="B96" t="s">
        <v>1258</v>
      </c>
      <c r="C96">
        <v>40</v>
      </c>
      <c r="D96" s="87">
        <v>2438200</v>
      </c>
      <c r="E96">
        <v>19</v>
      </c>
      <c r="F96">
        <v>2</v>
      </c>
      <c r="G96" s="40">
        <v>0.10526315789473684</v>
      </c>
      <c r="I96">
        <v>3</v>
      </c>
      <c r="J96">
        <v>0</v>
      </c>
      <c r="K96" s="40">
        <v>0</v>
      </c>
    </row>
    <row r="97" spans="1:11" x14ac:dyDescent="0.2">
      <c r="A97" t="s">
        <v>48</v>
      </c>
      <c r="B97" t="s">
        <v>1033</v>
      </c>
      <c r="C97">
        <v>135</v>
      </c>
      <c r="D97" s="87">
        <v>954000</v>
      </c>
      <c r="E97">
        <v>9</v>
      </c>
      <c r="F97">
        <v>0</v>
      </c>
      <c r="G97" s="40">
        <v>0</v>
      </c>
      <c r="I97">
        <v>3</v>
      </c>
      <c r="J97">
        <v>0</v>
      </c>
      <c r="K97" s="40">
        <v>0</v>
      </c>
    </row>
    <row r="98" spans="1:11" x14ac:dyDescent="0.2">
      <c r="A98" t="s">
        <v>37</v>
      </c>
      <c r="B98" t="s">
        <v>1286</v>
      </c>
      <c r="C98">
        <v>295</v>
      </c>
      <c r="D98" s="87">
        <v>217500</v>
      </c>
      <c r="E98">
        <v>2</v>
      </c>
      <c r="F98">
        <v>1</v>
      </c>
      <c r="G98" s="40">
        <v>0.5</v>
      </c>
      <c r="I98">
        <v>2</v>
      </c>
      <c r="J98">
        <v>1</v>
      </c>
      <c r="K98" s="40">
        <v>0.5</v>
      </c>
    </row>
    <row r="99" spans="1:11" x14ac:dyDescent="0.2">
      <c r="A99" t="s">
        <v>1358</v>
      </c>
      <c r="B99" t="s">
        <v>1100</v>
      </c>
      <c r="C99">
        <v>266</v>
      </c>
      <c r="D99" s="87">
        <v>298200</v>
      </c>
      <c r="E99">
        <v>3</v>
      </c>
      <c r="F99">
        <v>0</v>
      </c>
      <c r="G99" s="40">
        <v>0</v>
      </c>
      <c r="I99">
        <v>0</v>
      </c>
      <c r="J99">
        <v>0</v>
      </c>
      <c r="K99" s="40">
        <v>0</v>
      </c>
    </row>
    <row r="100" spans="1:11" x14ac:dyDescent="0.2">
      <c r="A100" t="s">
        <v>1359</v>
      </c>
      <c r="B100" t="s">
        <v>118</v>
      </c>
      <c r="C100">
        <v>209</v>
      </c>
      <c r="D100" s="87">
        <v>479000</v>
      </c>
      <c r="E100">
        <v>5</v>
      </c>
      <c r="F100">
        <v>0</v>
      </c>
      <c r="G100" s="40">
        <v>0</v>
      </c>
      <c r="I100">
        <v>1</v>
      </c>
      <c r="J100">
        <v>0</v>
      </c>
      <c r="K100" s="40">
        <v>0</v>
      </c>
    </row>
    <row r="101" spans="1:11" x14ac:dyDescent="0.2">
      <c r="A101" t="s">
        <v>1360</v>
      </c>
      <c r="B101" t="s">
        <v>1101</v>
      </c>
      <c r="C101">
        <v>99</v>
      </c>
      <c r="D101" s="87">
        <v>1281900</v>
      </c>
      <c r="E101">
        <v>7</v>
      </c>
      <c r="F101">
        <v>0</v>
      </c>
      <c r="G101" s="40">
        <v>0</v>
      </c>
      <c r="I101">
        <v>4</v>
      </c>
      <c r="J101">
        <v>0</v>
      </c>
      <c r="K101" s="40">
        <v>0</v>
      </c>
    </row>
    <row r="102" spans="1:11" x14ac:dyDescent="0.2">
      <c r="A102" t="s">
        <v>1361</v>
      </c>
      <c r="B102" t="s">
        <v>1258</v>
      </c>
      <c r="C102">
        <v>6</v>
      </c>
      <c r="D102" s="87">
        <v>9046290</v>
      </c>
      <c r="E102">
        <v>62</v>
      </c>
      <c r="F102">
        <v>23</v>
      </c>
      <c r="G102" s="40">
        <v>0.37096774193548387</v>
      </c>
      <c r="I102">
        <v>32</v>
      </c>
      <c r="J102">
        <v>7</v>
      </c>
      <c r="K102" s="40">
        <v>0.21875</v>
      </c>
    </row>
    <row r="103" spans="1:11" x14ac:dyDescent="0.2">
      <c r="A103" t="s">
        <v>1119</v>
      </c>
      <c r="B103" t="s">
        <v>245</v>
      </c>
      <c r="C103">
        <v>363</v>
      </c>
      <c r="D103" s="87">
        <v>30000</v>
      </c>
      <c r="E103">
        <v>1</v>
      </c>
      <c r="F103">
        <v>0</v>
      </c>
      <c r="G103" s="40">
        <v>0</v>
      </c>
      <c r="I103">
        <v>0</v>
      </c>
      <c r="J103">
        <v>0</v>
      </c>
      <c r="K103" s="40">
        <v>0</v>
      </c>
    </row>
    <row r="104" spans="1:11" x14ac:dyDescent="0.2">
      <c r="A104" t="s">
        <v>1362</v>
      </c>
      <c r="B104" t="s">
        <v>1100</v>
      </c>
      <c r="C104">
        <v>10</v>
      </c>
      <c r="D104" s="87">
        <v>4771750</v>
      </c>
      <c r="E104">
        <v>23</v>
      </c>
      <c r="F104">
        <v>7</v>
      </c>
      <c r="G104" s="40">
        <v>0.30434782608695654</v>
      </c>
      <c r="I104">
        <v>2</v>
      </c>
      <c r="J104">
        <v>0</v>
      </c>
      <c r="K104" s="40">
        <v>0</v>
      </c>
    </row>
    <row r="105" spans="1:11" x14ac:dyDescent="0.2">
      <c r="A105" t="s">
        <v>1363</v>
      </c>
      <c r="B105" t="s">
        <v>300</v>
      </c>
      <c r="C105">
        <v>32</v>
      </c>
      <c r="D105" s="87">
        <v>3030320</v>
      </c>
      <c r="E105">
        <v>22</v>
      </c>
      <c r="F105">
        <v>4</v>
      </c>
      <c r="G105" s="40">
        <v>0.18181818181818182</v>
      </c>
      <c r="I105">
        <v>2</v>
      </c>
      <c r="J105">
        <v>1</v>
      </c>
      <c r="K105" s="40">
        <v>0.5</v>
      </c>
    </row>
    <row r="106" spans="1:11" x14ac:dyDescent="0.2">
      <c r="A106" t="s">
        <v>1364</v>
      </c>
      <c r="B106" t="s">
        <v>197</v>
      </c>
      <c r="C106">
        <v>250</v>
      </c>
      <c r="D106" s="87">
        <v>337900</v>
      </c>
      <c r="E106">
        <v>3</v>
      </c>
      <c r="F106">
        <v>1</v>
      </c>
      <c r="G106" s="40">
        <v>0.33333333333333331</v>
      </c>
      <c r="I106">
        <v>0</v>
      </c>
      <c r="J106">
        <v>0</v>
      </c>
      <c r="K106" s="40">
        <v>0</v>
      </c>
    </row>
    <row r="107" spans="1:11" x14ac:dyDescent="0.2">
      <c r="A107" t="s">
        <v>1365</v>
      </c>
      <c r="B107" t="s">
        <v>1099</v>
      </c>
      <c r="C107">
        <v>162</v>
      </c>
      <c r="D107" s="87">
        <v>703575</v>
      </c>
      <c r="E107">
        <v>5</v>
      </c>
      <c r="F107">
        <v>1</v>
      </c>
      <c r="G107" s="40">
        <v>0.2</v>
      </c>
      <c r="I107">
        <v>1</v>
      </c>
      <c r="J107">
        <v>0</v>
      </c>
      <c r="K107" s="40">
        <v>0</v>
      </c>
    </row>
    <row r="108" spans="1:11" x14ac:dyDescent="0.2">
      <c r="A108" t="s">
        <v>1366</v>
      </c>
      <c r="B108" t="s">
        <v>991</v>
      </c>
      <c r="C108">
        <v>187</v>
      </c>
      <c r="D108" s="87">
        <v>567900</v>
      </c>
      <c r="E108">
        <v>6</v>
      </c>
      <c r="F108">
        <v>0</v>
      </c>
      <c r="G108" s="40">
        <v>0</v>
      </c>
      <c r="I108">
        <v>2</v>
      </c>
      <c r="J108">
        <v>0</v>
      </c>
      <c r="K108" s="40">
        <v>0</v>
      </c>
    </row>
    <row r="109" spans="1:11" x14ac:dyDescent="0.2">
      <c r="A109" t="s">
        <v>1367</v>
      </c>
      <c r="B109" t="s">
        <v>280</v>
      </c>
      <c r="C109">
        <v>184</v>
      </c>
      <c r="D109" s="87">
        <v>576450</v>
      </c>
      <c r="E109">
        <v>10</v>
      </c>
      <c r="F109">
        <v>0</v>
      </c>
      <c r="G109" s="40">
        <v>0</v>
      </c>
      <c r="I109">
        <v>2</v>
      </c>
      <c r="J109">
        <v>0</v>
      </c>
      <c r="K109" s="40">
        <v>0</v>
      </c>
    </row>
    <row r="110" spans="1:11" x14ac:dyDescent="0.2">
      <c r="A110" t="s">
        <v>49</v>
      </c>
      <c r="B110" t="s">
        <v>559</v>
      </c>
      <c r="C110">
        <v>321</v>
      </c>
      <c r="D110" s="87">
        <v>152000</v>
      </c>
      <c r="E110">
        <v>1</v>
      </c>
      <c r="F110">
        <v>0</v>
      </c>
      <c r="G110" s="40">
        <v>0</v>
      </c>
      <c r="I110">
        <v>1</v>
      </c>
      <c r="J110">
        <v>0</v>
      </c>
      <c r="K110" s="40">
        <v>0</v>
      </c>
    </row>
    <row r="111" spans="1:11" x14ac:dyDescent="0.2">
      <c r="A111" t="s">
        <v>837</v>
      </c>
      <c r="B111" t="s">
        <v>5</v>
      </c>
      <c r="C111">
        <v>50</v>
      </c>
      <c r="D111" s="87">
        <v>2071446</v>
      </c>
      <c r="E111">
        <v>13</v>
      </c>
      <c r="F111">
        <v>1</v>
      </c>
      <c r="G111" s="40">
        <v>7.6923076923076927E-2</v>
      </c>
      <c r="I111">
        <v>3</v>
      </c>
      <c r="J111">
        <v>1</v>
      </c>
      <c r="K111" s="40">
        <v>0.33333333333333331</v>
      </c>
    </row>
    <row r="112" spans="1:11" x14ac:dyDescent="0.2">
      <c r="A112" t="s">
        <v>261</v>
      </c>
      <c r="B112" t="s">
        <v>300</v>
      </c>
      <c r="C112">
        <v>222</v>
      </c>
      <c r="D112" s="87">
        <v>441000</v>
      </c>
      <c r="E112">
        <v>6</v>
      </c>
      <c r="F112">
        <v>3</v>
      </c>
      <c r="G112" s="40">
        <v>0.5</v>
      </c>
      <c r="I112">
        <v>1</v>
      </c>
      <c r="J112">
        <v>0</v>
      </c>
      <c r="K112" s="40">
        <v>0</v>
      </c>
    </row>
    <row r="113" spans="1:11" x14ac:dyDescent="0.2">
      <c r="A113" t="s">
        <v>1368</v>
      </c>
      <c r="B113" t="s">
        <v>300</v>
      </c>
      <c r="C113">
        <v>66</v>
      </c>
      <c r="D113" s="87">
        <v>1858500</v>
      </c>
      <c r="E113">
        <v>14</v>
      </c>
      <c r="F113">
        <v>10</v>
      </c>
      <c r="G113" s="40">
        <v>0.7142857142857143</v>
      </c>
      <c r="I113">
        <v>0</v>
      </c>
      <c r="J113">
        <v>0</v>
      </c>
      <c r="K113" s="40">
        <v>0</v>
      </c>
    </row>
    <row r="114" spans="1:11" x14ac:dyDescent="0.2">
      <c r="A114" t="s">
        <v>1369</v>
      </c>
      <c r="B114" t="s">
        <v>1099</v>
      </c>
      <c r="C114">
        <v>142</v>
      </c>
      <c r="D114" s="87">
        <v>848175</v>
      </c>
      <c r="E114">
        <v>6</v>
      </c>
      <c r="F114">
        <v>0</v>
      </c>
      <c r="G114" s="40">
        <v>0</v>
      </c>
      <c r="I114">
        <v>0</v>
      </c>
      <c r="J114">
        <v>0</v>
      </c>
      <c r="K114" s="40">
        <v>0</v>
      </c>
    </row>
    <row r="115" spans="1:11" x14ac:dyDescent="0.2">
      <c r="A115" t="s">
        <v>1318</v>
      </c>
      <c r="B115" t="s">
        <v>53</v>
      </c>
      <c r="C115">
        <v>332</v>
      </c>
      <c r="D115" s="87">
        <v>130500</v>
      </c>
      <c r="E115">
        <v>3</v>
      </c>
      <c r="F115">
        <v>2</v>
      </c>
      <c r="G115" s="40">
        <v>0.66666666666666663</v>
      </c>
      <c r="I115">
        <v>0</v>
      </c>
      <c r="J115">
        <v>0</v>
      </c>
      <c r="K115" s="40">
        <v>0</v>
      </c>
    </row>
    <row r="116" spans="1:11" x14ac:dyDescent="0.2">
      <c r="A116" t="s">
        <v>1370</v>
      </c>
      <c r="B116" t="s">
        <v>299</v>
      </c>
      <c r="C116">
        <v>104</v>
      </c>
      <c r="D116" s="87">
        <v>1226734</v>
      </c>
      <c r="E116">
        <v>22</v>
      </c>
      <c r="F116">
        <v>7</v>
      </c>
      <c r="G116" s="40">
        <v>0.31818181818181818</v>
      </c>
      <c r="I116">
        <v>0</v>
      </c>
      <c r="J116">
        <v>0</v>
      </c>
      <c r="K116" s="40">
        <v>0</v>
      </c>
    </row>
    <row r="117" spans="1:11" x14ac:dyDescent="0.2">
      <c r="A117" t="s">
        <v>1057</v>
      </c>
      <c r="B117" t="s">
        <v>1097</v>
      </c>
      <c r="C117">
        <v>137</v>
      </c>
      <c r="D117" s="87">
        <v>915000</v>
      </c>
      <c r="E117">
        <v>6</v>
      </c>
      <c r="F117">
        <v>0</v>
      </c>
      <c r="G117" s="40">
        <v>0</v>
      </c>
      <c r="I117">
        <v>1</v>
      </c>
      <c r="J117">
        <v>0</v>
      </c>
      <c r="K117" s="40">
        <v>0</v>
      </c>
    </row>
    <row r="118" spans="1:11" x14ac:dyDescent="0.2">
      <c r="A118" t="s">
        <v>1371</v>
      </c>
      <c r="B118" t="s">
        <v>565</v>
      </c>
      <c r="C118">
        <v>55</v>
      </c>
      <c r="D118" s="87">
        <v>1997715</v>
      </c>
      <c r="E118">
        <v>14</v>
      </c>
      <c r="F118">
        <v>0</v>
      </c>
      <c r="G118" s="40">
        <v>0</v>
      </c>
      <c r="I118">
        <v>1</v>
      </c>
      <c r="J118">
        <v>0</v>
      </c>
      <c r="K118" s="40">
        <v>0</v>
      </c>
    </row>
    <row r="119" spans="1:11" x14ac:dyDescent="0.2">
      <c r="A119" t="s">
        <v>1372</v>
      </c>
      <c r="B119" t="s">
        <v>376</v>
      </c>
      <c r="C119">
        <v>154</v>
      </c>
      <c r="D119" s="87">
        <v>770960</v>
      </c>
      <c r="E119">
        <v>6</v>
      </c>
      <c r="F119">
        <v>5</v>
      </c>
      <c r="G119" s="40">
        <v>0.83333333333333337</v>
      </c>
      <c r="I119">
        <v>1</v>
      </c>
      <c r="J119">
        <v>1</v>
      </c>
      <c r="K119" s="40">
        <v>1</v>
      </c>
    </row>
    <row r="120" spans="1:11" x14ac:dyDescent="0.2">
      <c r="A120" t="s">
        <v>1058</v>
      </c>
      <c r="B120" t="s">
        <v>63</v>
      </c>
      <c r="C120">
        <v>133</v>
      </c>
      <c r="D120" s="87">
        <v>965000</v>
      </c>
      <c r="E120">
        <v>2</v>
      </c>
      <c r="F120">
        <v>0</v>
      </c>
      <c r="G120" s="40">
        <v>0</v>
      </c>
      <c r="I120">
        <v>1</v>
      </c>
      <c r="J120">
        <v>0</v>
      </c>
      <c r="K120" s="40">
        <v>0</v>
      </c>
    </row>
    <row r="121" spans="1:11" x14ac:dyDescent="0.2">
      <c r="A121" t="s">
        <v>1373</v>
      </c>
      <c r="B121" t="s">
        <v>991</v>
      </c>
      <c r="C121">
        <v>110</v>
      </c>
      <c r="D121" s="87">
        <v>1160650</v>
      </c>
      <c r="E121">
        <v>9</v>
      </c>
      <c r="F121">
        <v>2</v>
      </c>
      <c r="G121" s="40">
        <v>0.22222222222222221</v>
      </c>
      <c r="I121">
        <v>1</v>
      </c>
      <c r="J121">
        <v>0</v>
      </c>
      <c r="K121" s="40">
        <v>0</v>
      </c>
    </row>
    <row r="122" spans="1:11" x14ac:dyDescent="0.2">
      <c r="A122" t="s">
        <v>694</v>
      </c>
      <c r="B122" t="s">
        <v>978</v>
      </c>
      <c r="C122">
        <v>198</v>
      </c>
      <c r="D122" s="87">
        <v>526400</v>
      </c>
      <c r="E122">
        <v>4</v>
      </c>
      <c r="F122">
        <v>1</v>
      </c>
      <c r="G122" s="40">
        <v>0.25</v>
      </c>
      <c r="I122">
        <v>0</v>
      </c>
      <c r="J122">
        <v>0</v>
      </c>
      <c r="K122" s="40">
        <v>0</v>
      </c>
    </row>
    <row r="123" spans="1:11" x14ac:dyDescent="0.2">
      <c r="A123" t="s">
        <v>1374</v>
      </c>
      <c r="B123" t="s">
        <v>1097</v>
      </c>
      <c r="C123">
        <v>128</v>
      </c>
      <c r="D123" s="87">
        <v>978900</v>
      </c>
      <c r="E123">
        <v>14</v>
      </c>
      <c r="F123">
        <v>1</v>
      </c>
      <c r="G123" s="40">
        <v>7.1428571428571425E-2</v>
      </c>
      <c r="I123">
        <v>1</v>
      </c>
      <c r="J123">
        <v>0</v>
      </c>
      <c r="K123" s="40">
        <v>0</v>
      </c>
    </row>
    <row r="124" spans="1:11" x14ac:dyDescent="0.2">
      <c r="A124" t="s">
        <v>1375</v>
      </c>
      <c r="B124" t="s">
        <v>300</v>
      </c>
      <c r="C124">
        <v>170</v>
      </c>
      <c r="D124" s="87">
        <v>663000</v>
      </c>
      <c r="E124">
        <v>6</v>
      </c>
      <c r="F124">
        <v>1</v>
      </c>
      <c r="G124" s="40">
        <v>0.16666666666666666</v>
      </c>
      <c r="I124">
        <v>0</v>
      </c>
      <c r="J124">
        <v>0</v>
      </c>
      <c r="K124" s="40">
        <v>0</v>
      </c>
    </row>
    <row r="125" spans="1:11" x14ac:dyDescent="0.2">
      <c r="A125" t="s">
        <v>1376</v>
      </c>
      <c r="B125" t="s">
        <v>1100</v>
      </c>
      <c r="C125">
        <v>16</v>
      </c>
      <c r="D125" s="87">
        <v>4117580</v>
      </c>
      <c r="E125">
        <v>26</v>
      </c>
      <c r="F125">
        <v>18</v>
      </c>
      <c r="G125" s="40">
        <v>0.69230769230769229</v>
      </c>
      <c r="I125">
        <v>2</v>
      </c>
      <c r="J125">
        <v>2</v>
      </c>
      <c r="K125" s="40">
        <v>1</v>
      </c>
    </row>
    <row r="126" spans="1:11" x14ac:dyDescent="0.2">
      <c r="A126" t="s">
        <v>1377</v>
      </c>
      <c r="B126" t="s">
        <v>53</v>
      </c>
      <c r="C126">
        <v>286</v>
      </c>
      <c r="D126" s="87">
        <v>255500</v>
      </c>
      <c r="E126">
        <v>2</v>
      </c>
      <c r="F126">
        <v>1</v>
      </c>
      <c r="G126" s="40">
        <v>0.5</v>
      </c>
      <c r="I126">
        <v>0</v>
      </c>
      <c r="J126">
        <v>0</v>
      </c>
      <c r="K126" s="40">
        <v>0</v>
      </c>
    </row>
    <row r="127" spans="1:11" x14ac:dyDescent="0.2">
      <c r="A127" t="s">
        <v>1336</v>
      </c>
      <c r="B127" t="s">
        <v>62</v>
      </c>
      <c r="C127">
        <v>12</v>
      </c>
      <c r="D127" s="87">
        <v>4379850</v>
      </c>
      <c r="E127">
        <v>20</v>
      </c>
      <c r="F127">
        <v>3</v>
      </c>
      <c r="G127" s="40">
        <v>0.15</v>
      </c>
      <c r="I127">
        <v>2</v>
      </c>
      <c r="J127">
        <v>0</v>
      </c>
      <c r="K127" s="40">
        <v>0</v>
      </c>
    </row>
    <row r="128" spans="1:11" x14ac:dyDescent="0.2">
      <c r="A128" t="s">
        <v>1378</v>
      </c>
      <c r="B128" t="s">
        <v>62</v>
      </c>
      <c r="C128">
        <v>84</v>
      </c>
      <c r="D128" s="87">
        <v>1541600</v>
      </c>
      <c r="E128">
        <v>10</v>
      </c>
      <c r="F128">
        <v>0</v>
      </c>
      <c r="G128" s="40">
        <v>0</v>
      </c>
      <c r="I128">
        <v>1</v>
      </c>
      <c r="J128">
        <v>0</v>
      </c>
      <c r="K128" s="40">
        <v>0</v>
      </c>
    </row>
    <row r="129" spans="1:11" x14ac:dyDescent="0.2">
      <c r="A129" t="s">
        <v>1059</v>
      </c>
      <c r="B129" t="s">
        <v>1100</v>
      </c>
      <c r="C129">
        <v>315</v>
      </c>
      <c r="D129" s="87">
        <v>172000</v>
      </c>
      <c r="E129">
        <v>1</v>
      </c>
      <c r="F129">
        <v>0</v>
      </c>
      <c r="G129" s="40">
        <v>0</v>
      </c>
      <c r="I129">
        <v>0</v>
      </c>
      <c r="J129">
        <v>0</v>
      </c>
      <c r="K129" s="40">
        <v>0</v>
      </c>
    </row>
    <row r="130" spans="1:11" x14ac:dyDescent="0.2">
      <c r="A130" t="s">
        <v>1379</v>
      </c>
      <c r="B130" t="s">
        <v>1036</v>
      </c>
      <c r="C130">
        <v>57</v>
      </c>
      <c r="D130" s="87">
        <v>1947863</v>
      </c>
      <c r="E130">
        <v>13</v>
      </c>
      <c r="F130">
        <v>3</v>
      </c>
      <c r="G130" s="40">
        <v>0.23076923076923078</v>
      </c>
      <c r="I130">
        <v>2</v>
      </c>
      <c r="J130">
        <v>0</v>
      </c>
      <c r="K130" s="40">
        <v>0</v>
      </c>
    </row>
    <row r="131" spans="1:11" x14ac:dyDescent="0.2">
      <c r="A131" t="s">
        <v>1047</v>
      </c>
      <c r="B131" t="s">
        <v>336</v>
      </c>
      <c r="C131">
        <v>238</v>
      </c>
      <c r="D131" s="87">
        <v>370000</v>
      </c>
      <c r="E131">
        <v>1</v>
      </c>
      <c r="F131">
        <v>0</v>
      </c>
      <c r="G131" s="40">
        <v>0</v>
      </c>
      <c r="I131">
        <v>1</v>
      </c>
      <c r="J131">
        <v>0</v>
      </c>
      <c r="K131" s="40">
        <v>0</v>
      </c>
    </row>
    <row r="132" spans="1:11" x14ac:dyDescent="0.2">
      <c r="A132" t="s">
        <v>1380</v>
      </c>
      <c r="B132" t="s">
        <v>1100</v>
      </c>
      <c r="C132">
        <v>15</v>
      </c>
      <c r="D132" s="87">
        <v>4212267</v>
      </c>
      <c r="E132">
        <v>21</v>
      </c>
      <c r="F132">
        <v>7</v>
      </c>
      <c r="G132" s="40">
        <v>0.33333333333333331</v>
      </c>
      <c r="I132">
        <v>0</v>
      </c>
      <c r="J132">
        <v>0</v>
      </c>
      <c r="K132" s="40">
        <v>0</v>
      </c>
    </row>
    <row r="133" spans="1:11" x14ac:dyDescent="0.2">
      <c r="A133" t="s">
        <v>1319</v>
      </c>
      <c r="B133" t="s">
        <v>1286</v>
      </c>
      <c r="C133">
        <v>232</v>
      </c>
      <c r="D133" s="87">
        <v>403000</v>
      </c>
      <c r="E133">
        <v>2</v>
      </c>
      <c r="F133">
        <v>2</v>
      </c>
      <c r="G133" s="40">
        <v>1</v>
      </c>
      <c r="I133">
        <v>1</v>
      </c>
      <c r="J133">
        <v>1</v>
      </c>
      <c r="K133" s="40">
        <v>1</v>
      </c>
    </row>
    <row r="134" spans="1:11" x14ac:dyDescent="0.2">
      <c r="A134" t="s">
        <v>1381</v>
      </c>
      <c r="B134" t="s">
        <v>565</v>
      </c>
      <c r="C134">
        <v>202</v>
      </c>
      <c r="D134" s="87">
        <v>510500</v>
      </c>
      <c r="E134">
        <v>3</v>
      </c>
      <c r="F134">
        <v>1</v>
      </c>
      <c r="G134" s="40">
        <v>0.33333333333333331</v>
      </c>
      <c r="I134">
        <v>0</v>
      </c>
      <c r="J134">
        <v>0</v>
      </c>
      <c r="K134" s="40">
        <v>0</v>
      </c>
    </row>
    <row r="135" spans="1:11" x14ac:dyDescent="0.2">
      <c r="A135" t="s">
        <v>1382</v>
      </c>
      <c r="B135" t="s">
        <v>1100</v>
      </c>
      <c r="C135">
        <v>71</v>
      </c>
      <c r="D135" s="87">
        <v>1769000</v>
      </c>
      <c r="E135">
        <v>10</v>
      </c>
      <c r="F135">
        <v>7</v>
      </c>
      <c r="G135" s="40">
        <v>0.7</v>
      </c>
      <c r="I135">
        <v>1</v>
      </c>
      <c r="J135">
        <v>1</v>
      </c>
      <c r="K135" s="40">
        <v>1</v>
      </c>
    </row>
    <row r="136" spans="1:11" x14ac:dyDescent="0.2">
      <c r="A136" t="s">
        <v>689</v>
      </c>
      <c r="B136" t="s">
        <v>1097</v>
      </c>
      <c r="C136">
        <v>283</v>
      </c>
      <c r="D136" s="87">
        <v>262800</v>
      </c>
      <c r="E136">
        <v>2</v>
      </c>
      <c r="F136">
        <v>0</v>
      </c>
      <c r="G136" s="40">
        <v>0</v>
      </c>
      <c r="I136">
        <v>1</v>
      </c>
      <c r="J136">
        <v>0</v>
      </c>
      <c r="K136" s="40">
        <v>0</v>
      </c>
    </row>
    <row r="137" spans="1:11" x14ac:dyDescent="0.2">
      <c r="A137" t="s">
        <v>1320</v>
      </c>
      <c r="B137" t="s">
        <v>51</v>
      </c>
      <c r="C137">
        <v>362</v>
      </c>
      <c r="D137" s="87">
        <v>35000</v>
      </c>
      <c r="E137">
        <v>1</v>
      </c>
      <c r="F137">
        <v>0</v>
      </c>
      <c r="G137" s="40">
        <v>0</v>
      </c>
      <c r="I137">
        <v>0</v>
      </c>
      <c r="J137">
        <v>0</v>
      </c>
      <c r="K137" s="40">
        <v>0</v>
      </c>
    </row>
    <row r="138" spans="1:11" x14ac:dyDescent="0.2">
      <c r="A138" t="s">
        <v>71</v>
      </c>
      <c r="B138" t="s">
        <v>51</v>
      </c>
      <c r="C138">
        <v>258</v>
      </c>
      <c r="D138" s="87">
        <v>322900</v>
      </c>
      <c r="E138">
        <v>3</v>
      </c>
      <c r="F138">
        <v>0</v>
      </c>
      <c r="G138" s="40">
        <v>0</v>
      </c>
      <c r="I138">
        <v>2</v>
      </c>
      <c r="J138">
        <v>0</v>
      </c>
      <c r="K138" s="40">
        <v>0</v>
      </c>
    </row>
    <row r="139" spans="1:11" x14ac:dyDescent="0.2">
      <c r="A139" t="s">
        <v>1166</v>
      </c>
      <c r="B139" t="s">
        <v>1096</v>
      </c>
      <c r="C139">
        <v>94</v>
      </c>
      <c r="D139" s="87">
        <v>1364650</v>
      </c>
      <c r="E139">
        <v>11</v>
      </c>
      <c r="F139">
        <v>2</v>
      </c>
      <c r="G139" s="40">
        <v>0.18181818181818182</v>
      </c>
      <c r="I139">
        <v>3</v>
      </c>
      <c r="J139">
        <v>1</v>
      </c>
      <c r="K139" s="40">
        <v>0.33333333333333331</v>
      </c>
    </row>
    <row r="140" spans="1:11" x14ac:dyDescent="0.2">
      <c r="A140" t="s">
        <v>1321</v>
      </c>
      <c r="B140" t="s">
        <v>1096</v>
      </c>
      <c r="C140">
        <v>244</v>
      </c>
      <c r="D140" s="87">
        <v>351000</v>
      </c>
      <c r="E140">
        <v>3</v>
      </c>
      <c r="F140">
        <v>1</v>
      </c>
      <c r="G140" s="40">
        <v>0.33333333333333331</v>
      </c>
      <c r="I140">
        <v>1</v>
      </c>
      <c r="J140">
        <v>0</v>
      </c>
      <c r="K140" s="40">
        <v>0</v>
      </c>
    </row>
    <row r="141" spans="1:11" x14ac:dyDescent="0.2">
      <c r="A141" t="s">
        <v>76</v>
      </c>
      <c r="B141" t="s">
        <v>300</v>
      </c>
      <c r="C141">
        <v>355</v>
      </c>
      <c r="D141" s="87">
        <v>67015</v>
      </c>
      <c r="E141">
        <v>2</v>
      </c>
      <c r="F141">
        <v>1</v>
      </c>
      <c r="G141" s="40">
        <v>0.5</v>
      </c>
      <c r="I141">
        <v>0</v>
      </c>
      <c r="J141">
        <v>0</v>
      </c>
      <c r="K141" s="40">
        <v>0</v>
      </c>
    </row>
    <row r="142" spans="1:11" x14ac:dyDescent="0.2">
      <c r="A142" t="s">
        <v>1167</v>
      </c>
      <c r="B142" t="s">
        <v>565</v>
      </c>
      <c r="C142">
        <v>27</v>
      </c>
      <c r="D142" s="87">
        <v>3250075</v>
      </c>
      <c r="E142">
        <v>32</v>
      </c>
      <c r="F142">
        <v>1</v>
      </c>
      <c r="G142" s="40">
        <v>3.125E-2</v>
      </c>
      <c r="I142">
        <v>2</v>
      </c>
      <c r="J142">
        <v>0</v>
      </c>
      <c r="K142" s="40">
        <v>0</v>
      </c>
    </row>
    <row r="143" spans="1:11" x14ac:dyDescent="0.2">
      <c r="A143" t="s">
        <v>1168</v>
      </c>
      <c r="B143" t="s">
        <v>1100</v>
      </c>
      <c r="C143">
        <v>76</v>
      </c>
      <c r="D143" s="87">
        <v>1661450</v>
      </c>
      <c r="E143">
        <v>9</v>
      </c>
      <c r="F143">
        <v>6</v>
      </c>
      <c r="G143" s="40">
        <v>0.66666666666666663</v>
      </c>
      <c r="I143">
        <v>0</v>
      </c>
      <c r="J143">
        <v>0</v>
      </c>
      <c r="K143" s="40">
        <v>0</v>
      </c>
    </row>
    <row r="144" spans="1:11" x14ac:dyDescent="0.2">
      <c r="A144" t="s">
        <v>262</v>
      </c>
      <c r="B144" t="s">
        <v>1100</v>
      </c>
      <c r="C144">
        <v>228</v>
      </c>
      <c r="D144" s="87">
        <v>428900</v>
      </c>
      <c r="E144">
        <v>3</v>
      </c>
      <c r="F144">
        <v>1</v>
      </c>
      <c r="G144" s="40">
        <v>0.33333333333333331</v>
      </c>
      <c r="I144">
        <v>1</v>
      </c>
      <c r="J144">
        <v>0</v>
      </c>
      <c r="K144" s="40">
        <v>0</v>
      </c>
    </row>
    <row r="145" spans="1:11" x14ac:dyDescent="0.2">
      <c r="A145" t="s">
        <v>1169</v>
      </c>
      <c r="B145" t="s">
        <v>1099</v>
      </c>
      <c r="C145">
        <v>73</v>
      </c>
      <c r="D145" s="87">
        <v>1712600</v>
      </c>
      <c r="E145">
        <v>10</v>
      </c>
      <c r="F145">
        <v>1</v>
      </c>
      <c r="G145" s="40">
        <v>0.1</v>
      </c>
      <c r="I145">
        <v>0</v>
      </c>
      <c r="J145">
        <v>0</v>
      </c>
      <c r="K145" s="40">
        <v>0</v>
      </c>
    </row>
    <row r="146" spans="1:11" x14ac:dyDescent="0.2">
      <c r="A146" t="s">
        <v>263</v>
      </c>
      <c r="B146" t="s">
        <v>431</v>
      </c>
      <c r="C146">
        <v>91</v>
      </c>
      <c r="D146" s="87">
        <v>1381000</v>
      </c>
      <c r="E146">
        <v>8</v>
      </c>
      <c r="F146">
        <v>1</v>
      </c>
      <c r="G146" s="40">
        <v>0.125</v>
      </c>
      <c r="I146">
        <v>2</v>
      </c>
      <c r="J146">
        <v>1</v>
      </c>
      <c r="K146" s="40">
        <v>0.5</v>
      </c>
    </row>
    <row r="147" spans="1:11" x14ac:dyDescent="0.2">
      <c r="A147" t="s">
        <v>1170</v>
      </c>
      <c r="B147" t="s">
        <v>285</v>
      </c>
      <c r="C147">
        <v>102</v>
      </c>
      <c r="D147" s="87">
        <v>1239300</v>
      </c>
      <c r="E147">
        <v>16</v>
      </c>
      <c r="F147">
        <v>0</v>
      </c>
      <c r="G147" s="40">
        <v>0</v>
      </c>
      <c r="I147">
        <v>14</v>
      </c>
      <c r="J147">
        <v>0</v>
      </c>
      <c r="K147" s="40">
        <v>0</v>
      </c>
    </row>
    <row r="148" spans="1:11" x14ac:dyDescent="0.2">
      <c r="A148" t="s">
        <v>1322</v>
      </c>
      <c r="B148" t="s">
        <v>888</v>
      </c>
      <c r="C148">
        <v>189</v>
      </c>
      <c r="D148" s="87">
        <v>554470</v>
      </c>
      <c r="E148">
        <v>2</v>
      </c>
      <c r="F148">
        <v>1</v>
      </c>
      <c r="G148" s="40">
        <v>0.5</v>
      </c>
      <c r="I148">
        <v>1</v>
      </c>
      <c r="J148">
        <v>1</v>
      </c>
      <c r="K148" s="40">
        <v>1</v>
      </c>
    </row>
    <row r="149" spans="1:11" x14ac:dyDescent="0.2">
      <c r="A149" t="s">
        <v>1171</v>
      </c>
      <c r="B149" t="s">
        <v>300</v>
      </c>
      <c r="C149">
        <v>18</v>
      </c>
      <c r="D149" s="87">
        <v>3730412</v>
      </c>
      <c r="E149">
        <v>23</v>
      </c>
      <c r="F149">
        <v>3</v>
      </c>
      <c r="G149" s="40">
        <v>0.13043478260869565</v>
      </c>
      <c r="I149">
        <v>2</v>
      </c>
      <c r="J149">
        <v>0</v>
      </c>
      <c r="K149" s="40">
        <v>0</v>
      </c>
    </row>
    <row r="150" spans="1:11" x14ac:dyDescent="0.2">
      <c r="A150" t="s">
        <v>1337</v>
      </c>
      <c r="B150" t="s">
        <v>1099</v>
      </c>
      <c r="C150">
        <v>165</v>
      </c>
      <c r="D150" s="87">
        <v>671100</v>
      </c>
      <c r="E150">
        <v>8</v>
      </c>
      <c r="F150">
        <v>0</v>
      </c>
      <c r="G150" s="40">
        <v>0</v>
      </c>
      <c r="I150">
        <v>1</v>
      </c>
      <c r="J150">
        <v>0</v>
      </c>
      <c r="K150" s="40">
        <v>0</v>
      </c>
    </row>
    <row r="151" spans="1:11" x14ac:dyDescent="0.2">
      <c r="A151" t="s">
        <v>1172</v>
      </c>
      <c r="B151" t="s">
        <v>1258</v>
      </c>
      <c r="C151">
        <v>127</v>
      </c>
      <c r="D151" s="87">
        <v>980300</v>
      </c>
      <c r="E151">
        <v>7</v>
      </c>
      <c r="F151">
        <v>0</v>
      </c>
      <c r="G151" s="40">
        <v>0</v>
      </c>
      <c r="I151">
        <v>2</v>
      </c>
      <c r="J151">
        <v>0</v>
      </c>
      <c r="K151" s="40">
        <v>0</v>
      </c>
    </row>
    <row r="152" spans="1:11" x14ac:dyDescent="0.2">
      <c r="A152" t="s">
        <v>1060</v>
      </c>
      <c r="B152" t="s">
        <v>991</v>
      </c>
      <c r="C152">
        <v>240</v>
      </c>
      <c r="D152" s="87">
        <v>361500</v>
      </c>
      <c r="E152">
        <v>3</v>
      </c>
      <c r="F152">
        <v>0</v>
      </c>
      <c r="G152" s="40">
        <v>0</v>
      </c>
      <c r="I152">
        <v>0</v>
      </c>
      <c r="J152">
        <v>0</v>
      </c>
      <c r="K152" s="40">
        <v>0</v>
      </c>
    </row>
    <row r="153" spans="1:11" x14ac:dyDescent="0.2">
      <c r="A153" t="s">
        <v>1048</v>
      </c>
      <c r="B153" t="s">
        <v>559</v>
      </c>
      <c r="C153">
        <v>338</v>
      </c>
      <c r="D153" s="87">
        <v>116000</v>
      </c>
      <c r="E153">
        <v>2</v>
      </c>
      <c r="F153">
        <v>0</v>
      </c>
      <c r="G153" s="40">
        <v>0</v>
      </c>
      <c r="I153">
        <v>0</v>
      </c>
      <c r="J153">
        <v>0</v>
      </c>
      <c r="K153" s="40">
        <v>0</v>
      </c>
    </row>
    <row r="154" spans="1:11" x14ac:dyDescent="0.2">
      <c r="A154" t="s">
        <v>1</v>
      </c>
      <c r="B154" t="s">
        <v>300</v>
      </c>
      <c r="C154">
        <v>193</v>
      </c>
      <c r="D154" s="87">
        <v>538500</v>
      </c>
      <c r="E154">
        <v>2</v>
      </c>
      <c r="F154">
        <v>2</v>
      </c>
      <c r="G154" s="40">
        <v>1</v>
      </c>
      <c r="I154">
        <v>0</v>
      </c>
      <c r="J154">
        <v>0</v>
      </c>
      <c r="K154" s="40">
        <v>0</v>
      </c>
    </row>
    <row r="155" spans="1:11" x14ac:dyDescent="0.2">
      <c r="A155" t="s">
        <v>1323</v>
      </c>
      <c r="B155" t="s">
        <v>1036</v>
      </c>
      <c r="C155">
        <v>88</v>
      </c>
      <c r="D155" s="87">
        <v>1397150</v>
      </c>
      <c r="E155">
        <v>9</v>
      </c>
      <c r="F155">
        <v>5</v>
      </c>
      <c r="G155" s="40">
        <v>0.55555555555555558</v>
      </c>
      <c r="I155">
        <v>0</v>
      </c>
      <c r="J155">
        <v>0</v>
      </c>
      <c r="K155" s="40">
        <v>0</v>
      </c>
    </row>
    <row r="156" spans="1:11" x14ac:dyDescent="0.2">
      <c r="A156" t="s">
        <v>2</v>
      </c>
      <c r="B156" t="s">
        <v>1097</v>
      </c>
      <c r="C156">
        <v>319</v>
      </c>
      <c r="D156" s="87">
        <v>157000</v>
      </c>
      <c r="E156">
        <v>1</v>
      </c>
      <c r="F156">
        <v>0</v>
      </c>
      <c r="G156" s="40">
        <v>0</v>
      </c>
      <c r="I156">
        <v>0</v>
      </c>
      <c r="J156">
        <v>0</v>
      </c>
      <c r="K156" s="40">
        <v>0</v>
      </c>
    </row>
    <row r="157" spans="1:11" x14ac:dyDescent="0.2">
      <c r="A157" t="s">
        <v>1173</v>
      </c>
      <c r="B157" t="s">
        <v>1100</v>
      </c>
      <c r="C157">
        <v>33</v>
      </c>
      <c r="D157" s="87">
        <v>3007400</v>
      </c>
      <c r="E157">
        <v>21</v>
      </c>
      <c r="F157">
        <v>3</v>
      </c>
      <c r="G157" s="40">
        <v>0.14285714285714285</v>
      </c>
      <c r="I157">
        <v>5</v>
      </c>
      <c r="J157">
        <v>1</v>
      </c>
      <c r="K157" s="40">
        <v>0.2</v>
      </c>
    </row>
    <row r="158" spans="1:11" x14ac:dyDescent="0.2">
      <c r="A158" t="s">
        <v>1174</v>
      </c>
      <c r="B158" t="s">
        <v>1100</v>
      </c>
      <c r="C158">
        <v>36</v>
      </c>
      <c r="D158" s="87">
        <v>2666250</v>
      </c>
      <c r="E158">
        <v>21</v>
      </c>
      <c r="F158">
        <v>9</v>
      </c>
      <c r="G158" s="40">
        <v>0.42857142857142855</v>
      </c>
      <c r="I158">
        <v>2</v>
      </c>
      <c r="J158">
        <v>0</v>
      </c>
      <c r="K158" s="40">
        <v>0</v>
      </c>
    </row>
    <row r="159" spans="1:11" x14ac:dyDescent="0.2">
      <c r="A159" t="s">
        <v>72</v>
      </c>
      <c r="B159" t="s">
        <v>1205</v>
      </c>
      <c r="C159">
        <v>349</v>
      </c>
      <c r="D159" s="87">
        <v>85000</v>
      </c>
      <c r="E159">
        <v>1</v>
      </c>
      <c r="F159">
        <v>0</v>
      </c>
      <c r="G159" s="40">
        <v>0</v>
      </c>
      <c r="I159">
        <v>1</v>
      </c>
      <c r="J159">
        <v>0</v>
      </c>
      <c r="K159" s="40">
        <v>0</v>
      </c>
    </row>
    <row r="160" spans="1:11" x14ac:dyDescent="0.2">
      <c r="A160" t="s">
        <v>1175</v>
      </c>
      <c r="B160" t="s">
        <v>1100</v>
      </c>
      <c r="C160">
        <v>122</v>
      </c>
      <c r="D160" s="87">
        <v>1014029</v>
      </c>
      <c r="E160">
        <v>7</v>
      </c>
      <c r="F160">
        <v>3</v>
      </c>
      <c r="G160" s="40">
        <v>0.42857142857142855</v>
      </c>
      <c r="I160">
        <v>0</v>
      </c>
      <c r="J160">
        <v>0</v>
      </c>
      <c r="K160" s="40">
        <v>0</v>
      </c>
    </row>
    <row r="161" spans="1:11" x14ac:dyDescent="0.2">
      <c r="A161" t="s">
        <v>1158</v>
      </c>
      <c r="B161" t="s">
        <v>1099</v>
      </c>
      <c r="C161">
        <v>4</v>
      </c>
      <c r="D161" s="87">
        <v>9620424</v>
      </c>
      <c r="E161">
        <v>68</v>
      </c>
      <c r="F161">
        <v>7</v>
      </c>
      <c r="G161" s="40">
        <v>0.10294117647058823</v>
      </c>
      <c r="I161">
        <v>7</v>
      </c>
      <c r="J161">
        <v>0</v>
      </c>
      <c r="K161" s="40">
        <v>0</v>
      </c>
    </row>
    <row r="162" spans="1:11" x14ac:dyDescent="0.2">
      <c r="A162" t="s">
        <v>1159</v>
      </c>
      <c r="B162" t="s">
        <v>1258</v>
      </c>
      <c r="C162">
        <v>119</v>
      </c>
      <c r="D162" s="87">
        <v>1029000</v>
      </c>
      <c r="E162">
        <v>9</v>
      </c>
      <c r="F162">
        <v>1</v>
      </c>
      <c r="G162" s="40">
        <v>0.1111111111111111</v>
      </c>
      <c r="I162">
        <v>1</v>
      </c>
      <c r="J162">
        <v>0</v>
      </c>
      <c r="K162" s="40">
        <v>0</v>
      </c>
    </row>
    <row r="163" spans="1:11" x14ac:dyDescent="0.2">
      <c r="A163" t="s">
        <v>1160</v>
      </c>
      <c r="B163" t="s">
        <v>1258</v>
      </c>
      <c r="C163">
        <v>188</v>
      </c>
      <c r="D163" s="87">
        <v>563900</v>
      </c>
      <c r="E163">
        <v>3</v>
      </c>
      <c r="F163">
        <v>1</v>
      </c>
      <c r="G163" s="40">
        <v>0.33333333333333331</v>
      </c>
      <c r="I163">
        <v>0</v>
      </c>
      <c r="J163">
        <v>0</v>
      </c>
      <c r="K163" s="40">
        <v>0</v>
      </c>
    </row>
    <row r="164" spans="1:11" x14ac:dyDescent="0.2">
      <c r="A164" t="s">
        <v>1161</v>
      </c>
      <c r="B164" t="s">
        <v>299</v>
      </c>
      <c r="C164">
        <v>78</v>
      </c>
      <c r="D164" s="87">
        <v>1619720</v>
      </c>
      <c r="E164">
        <v>11</v>
      </c>
      <c r="F164">
        <v>3</v>
      </c>
      <c r="G164" s="40">
        <v>0.27272727272727271</v>
      </c>
      <c r="I164">
        <v>0</v>
      </c>
      <c r="J164">
        <v>0</v>
      </c>
      <c r="K164" s="40">
        <v>0</v>
      </c>
    </row>
    <row r="165" spans="1:11" x14ac:dyDescent="0.2">
      <c r="A165" t="s">
        <v>14</v>
      </c>
      <c r="B165" t="s">
        <v>300</v>
      </c>
      <c r="C165">
        <v>37</v>
      </c>
      <c r="D165" s="87">
        <v>2651679</v>
      </c>
      <c r="E165">
        <v>14</v>
      </c>
      <c r="F165">
        <v>7</v>
      </c>
      <c r="G165" s="40">
        <v>0.5</v>
      </c>
      <c r="I165">
        <v>0</v>
      </c>
      <c r="J165">
        <v>0</v>
      </c>
      <c r="K165" s="40">
        <v>0</v>
      </c>
    </row>
    <row r="166" spans="1:11" x14ac:dyDescent="0.2">
      <c r="A166" t="s">
        <v>1049</v>
      </c>
      <c r="B166" t="s">
        <v>376</v>
      </c>
      <c r="C166">
        <v>129</v>
      </c>
      <c r="D166" s="87">
        <v>978400</v>
      </c>
      <c r="E166">
        <v>7</v>
      </c>
      <c r="F166">
        <v>1</v>
      </c>
      <c r="G166" s="40">
        <v>0.14285714285714285</v>
      </c>
      <c r="I166">
        <v>2</v>
      </c>
      <c r="J166">
        <v>0</v>
      </c>
      <c r="K166" s="40">
        <v>0</v>
      </c>
    </row>
    <row r="167" spans="1:11" x14ac:dyDescent="0.2">
      <c r="A167" t="s">
        <v>77</v>
      </c>
      <c r="B167" t="s">
        <v>1033</v>
      </c>
      <c r="C167">
        <v>299</v>
      </c>
      <c r="D167" s="87">
        <v>208900</v>
      </c>
      <c r="E167">
        <v>1</v>
      </c>
      <c r="F167">
        <v>0</v>
      </c>
      <c r="G167" s="40">
        <v>0</v>
      </c>
      <c r="I167">
        <v>0</v>
      </c>
      <c r="J167">
        <v>0</v>
      </c>
      <c r="K167" s="40">
        <v>0</v>
      </c>
    </row>
    <row r="168" spans="1:11" x14ac:dyDescent="0.2">
      <c r="A168" t="s">
        <v>669</v>
      </c>
      <c r="B168" t="s">
        <v>1100</v>
      </c>
      <c r="C168">
        <v>151</v>
      </c>
      <c r="D168" s="87">
        <v>792738</v>
      </c>
      <c r="E168">
        <v>5</v>
      </c>
      <c r="F168">
        <v>0</v>
      </c>
      <c r="G168" s="40">
        <v>0</v>
      </c>
      <c r="I168">
        <v>1</v>
      </c>
      <c r="J168">
        <v>0</v>
      </c>
      <c r="K168" s="40">
        <v>0</v>
      </c>
    </row>
    <row r="169" spans="1:11" x14ac:dyDescent="0.2">
      <c r="A169" t="s">
        <v>997</v>
      </c>
      <c r="B169" t="s">
        <v>1258</v>
      </c>
      <c r="C169">
        <v>35</v>
      </c>
      <c r="D169" s="87">
        <v>2946900</v>
      </c>
      <c r="E169">
        <v>27</v>
      </c>
      <c r="F169">
        <v>4</v>
      </c>
      <c r="G169" s="40">
        <v>0.14814814814814814</v>
      </c>
      <c r="I169">
        <v>0</v>
      </c>
      <c r="J169">
        <v>0</v>
      </c>
      <c r="K169" s="40">
        <v>0</v>
      </c>
    </row>
    <row r="170" spans="1:11" x14ac:dyDescent="0.2">
      <c r="A170" t="s">
        <v>998</v>
      </c>
      <c r="B170" t="s">
        <v>300</v>
      </c>
      <c r="C170">
        <v>38</v>
      </c>
      <c r="D170" s="87">
        <v>2544000</v>
      </c>
      <c r="E170">
        <v>14</v>
      </c>
      <c r="F170">
        <v>9</v>
      </c>
      <c r="G170" s="40">
        <v>0.6428571428571429</v>
      </c>
      <c r="I170">
        <v>3</v>
      </c>
      <c r="J170">
        <v>3</v>
      </c>
      <c r="K170" s="40">
        <v>1</v>
      </c>
    </row>
    <row r="171" spans="1:11" x14ac:dyDescent="0.2">
      <c r="A171" t="s">
        <v>803</v>
      </c>
      <c r="B171" t="s">
        <v>429</v>
      </c>
      <c r="C171">
        <v>172</v>
      </c>
      <c r="D171" s="87">
        <v>651000</v>
      </c>
      <c r="E171">
        <v>6</v>
      </c>
      <c r="F171">
        <v>2</v>
      </c>
      <c r="G171" s="40">
        <v>0.33333333333333331</v>
      </c>
      <c r="I171">
        <v>2</v>
      </c>
      <c r="J171">
        <v>1</v>
      </c>
      <c r="K171" s="40">
        <v>0.5</v>
      </c>
    </row>
    <row r="172" spans="1:11" x14ac:dyDescent="0.2">
      <c r="A172" t="s">
        <v>804</v>
      </c>
      <c r="B172" t="s">
        <v>217</v>
      </c>
      <c r="C172">
        <v>253</v>
      </c>
      <c r="D172" s="87">
        <v>335000</v>
      </c>
      <c r="E172">
        <v>3</v>
      </c>
      <c r="F172">
        <v>2</v>
      </c>
      <c r="G172" s="40">
        <v>0.66666666666666663</v>
      </c>
      <c r="I172">
        <v>0</v>
      </c>
      <c r="J172">
        <v>0</v>
      </c>
      <c r="K172" s="40">
        <v>0</v>
      </c>
    </row>
    <row r="173" spans="1:11" x14ac:dyDescent="0.2">
      <c r="A173" t="s">
        <v>1339</v>
      </c>
      <c r="B173" t="s">
        <v>127</v>
      </c>
      <c r="C173">
        <v>191</v>
      </c>
      <c r="D173" s="87">
        <v>542000</v>
      </c>
      <c r="E173">
        <v>3</v>
      </c>
      <c r="F173">
        <v>0</v>
      </c>
      <c r="G173" s="40">
        <v>0</v>
      </c>
      <c r="I173">
        <v>0</v>
      </c>
      <c r="J173">
        <v>0</v>
      </c>
      <c r="K173" s="40">
        <v>0</v>
      </c>
    </row>
    <row r="174" spans="1:11" x14ac:dyDescent="0.2">
      <c r="A174" t="s">
        <v>778</v>
      </c>
      <c r="B174" t="s">
        <v>533</v>
      </c>
      <c r="C174">
        <v>356</v>
      </c>
      <c r="D174" s="87">
        <v>57000</v>
      </c>
      <c r="E174">
        <v>2</v>
      </c>
      <c r="F174">
        <v>0</v>
      </c>
      <c r="G174" s="40">
        <v>0</v>
      </c>
      <c r="I174">
        <v>0</v>
      </c>
      <c r="J174">
        <v>0</v>
      </c>
      <c r="K174" s="40">
        <v>0</v>
      </c>
    </row>
    <row r="175" spans="1:11" x14ac:dyDescent="0.2">
      <c r="A175" t="s">
        <v>805</v>
      </c>
      <c r="B175" t="s">
        <v>5</v>
      </c>
      <c r="C175">
        <v>49</v>
      </c>
      <c r="D175" s="87">
        <v>2144134</v>
      </c>
      <c r="E175">
        <v>17</v>
      </c>
      <c r="F175">
        <v>2</v>
      </c>
      <c r="G175" s="40">
        <v>0.11764705882352941</v>
      </c>
      <c r="I175">
        <v>1</v>
      </c>
      <c r="J175">
        <v>0</v>
      </c>
      <c r="K175" s="40">
        <v>0</v>
      </c>
    </row>
    <row r="176" spans="1:11" x14ac:dyDescent="0.2">
      <c r="A176" t="s">
        <v>38</v>
      </c>
      <c r="B176" t="s">
        <v>1280</v>
      </c>
      <c r="C176">
        <v>239</v>
      </c>
      <c r="D176" s="87">
        <v>363500</v>
      </c>
      <c r="E176">
        <v>2</v>
      </c>
      <c r="F176">
        <v>0</v>
      </c>
      <c r="G176" s="40">
        <v>0</v>
      </c>
      <c r="I176">
        <v>1</v>
      </c>
      <c r="J176">
        <v>0</v>
      </c>
      <c r="K176" s="40">
        <v>0</v>
      </c>
    </row>
    <row r="177" spans="1:11" x14ac:dyDescent="0.2">
      <c r="A177" t="s">
        <v>806</v>
      </c>
      <c r="B177" t="s">
        <v>300</v>
      </c>
      <c r="C177">
        <v>116</v>
      </c>
      <c r="D177" s="87">
        <v>1080600</v>
      </c>
      <c r="E177">
        <v>8</v>
      </c>
      <c r="F177">
        <v>2</v>
      </c>
      <c r="G177" s="40">
        <v>0.25</v>
      </c>
      <c r="I177">
        <v>0</v>
      </c>
      <c r="J177">
        <v>0</v>
      </c>
      <c r="K177" s="40">
        <v>0</v>
      </c>
    </row>
    <row r="178" spans="1:11" x14ac:dyDescent="0.2">
      <c r="A178" t="s">
        <v>807</v>
      </c>
      <c r="B178" t="s">
        <v>1208</v>
      </c>
      <c r="C178">
        <v>140</v>
      </c>
      <c r="D178" s="87">
        <v>872439</v>
      </c>
      <c r="E178">
        <v>8</v>
      </c>
      <c r="F178">
        <v>1</v>
      </c>
      <c r="G178" s="40">
        <v>0.125</v>
      </c>
      <c r="I178">
        <v>1</v>
      </c>
      <c r="J178">
        <v>0</v>
      </c>
      <c r="K178" s="40">
        <v>0</v>
      </c>
    </row>
    <row r="179" spans="1:11" x14ac:dyDescent="0.2">
      <c r="A179" t="s">
        <v>695</v>
      </c>
      <c r="B179" t="s">
        <v>1100</v>
      </c>
      <c r="C179">
        <v>237</v>
      </c>
      <c r="D179" s="87">
        <v>373000</v>
      </c>
      <c r="E179">
        <v>2</v>
      </c>
      <c r="F179">
        <v>1</v>
      </c>
      <c r="G179" s="40">
        <v>0.5</v>
      </c>
      <c r="I179">
        <v>0</v>
      </c>
      <c r="J179">
        <v>0</v>
      </c>
      <c r="K179" s="40">
        <v>0</v>
      </c>
    </row>
    <row r="180" spans="1:11" x14ac:dyDescent="0.2">
      <c r="A180" t="s">
        <v>808</v>
      </c>
      <c r="B180" t="s">
        <v>1100</v>
      </c>
      <c r="C180">
        <v>163</v>
      </c>
      <c r="D180" s="87">
        <v>697740</v>
      </c>
      <c r="E180">
        <v>6</v>
      </c>
      <c r="F180">
        <v>0</v>
      </c>
      <c r="G180" s="40">
        <v>0</v>
      </c>
      <c r="I180">
        <v>1</v>
      </c>
      <c r="J180">
        <v>0</v>
      </c>
      <c r="K180" s="40">
        <v>0</v>
      </c>
    </row>
    <row r="181" spans="1:11" x14ac:dyDescent="0.2">
      <c r="A181" t="s">
        <v>809</v>
      </c>
      <c r="B181" t="s">
        <v>991</v>
      </c>
      <c r="C181">
        <v>117</v>
      </c>
      <c r="D181" s="87">
        <v>1080200</v>
      </c>
      <c r="E181">
        <v>7</v>
      </c>
      <c r="F181">
        <v>1</v>
      </c>
      <c r="G181" s="40">
        <v>0.14285714285714285</v>
      </c>
      <c r="I181">
        <v>0</v>
      </c>
      <c r="J181">
        <v>0</v>
      </c>
      <c r="K181" s="40">
        <v>0</v>
      </c>
    </row>
    <row r="182" spans="1:11" x14ac:dyDescent="0.2">
      <c r="A182" t="s">
        <v>810</v>
      </c>
      <c r="B182" t="s">
        <v>10</v>
      </c>
      <c r="C182">
        <v>307</v>
      </c>
      <c r="D182" s="87">
        <v>191400</v>
      </c>
      <c r="E182">
        <v>3</v>
      </c>
      <c r="F182">
        <v>1</v>
      </c>
      <c r="G182" s="40">
        <v>0.33333333333333331</v>
      </c>
      <c r="I182">
        <v>0</v>
      </c>
      <c r="J182">
        <v>0</v>
      </c>
      <c r="K182" s="40">
        <v>0</v>
      </c>
    </row>
    <row r="183" spans="1:11" x14ac:dyDescent="0.2">
      <c r="A183" t="s">
        <v>811</v>
      </c>
      <c r="B183" t="s">
        <v>300</v>
      </c>
      <c r="C183">
        <v>70</v>
      </c>
      <c r="D183" s="87">
        <v>1791400</v>
      </c>
      <c r="E183">
        <v>11</v>
      </c>
      <c r="F183">
        <v>3</v>
      </c>
      <c r="G183" s="40">
        <v>0.27272727272727271</v>
      </c>
      <c r="I183">
        <v>2</v>
      </c>
      <c r="J183">
        <v>0</v>
      </c>
      <c r="K183" s="40">
        <v>0</v>
      </c>
    </row>
    <row r="184" spans="1:11" x14ac:dyDescent="0.2">
      <c r="A184" t="s">
        <v>895</v>
      </c>
      <c r="B184" t="s">
        <v>1280</v>
      </c>
      <c r="C184">
        <v>180</v>
      </c>
      <c r="D184" s="87">
        <v>606000</v>
      </c>
      <c r="E184">
        <v>2</v>
      </c>
      <c r="F184">
        <v>0</v>
      </c>
      <c r="G184" s="40">
        <v>0</v>
      </c>
      <c r="I184">
        <v>0</v>
      </c>
      <c r="J184">
        <v>0</v>
      </c>
      <c r="K184" s="40">
        <v>0</v>
      </c>
    </row>
    <row r="185" spans="1:11" x14ac:dyDescent="0.2">
      <c r="A185" t="s">
        <v>670</v>
      </c>
      <c r="B185" t="s">
        <v>1099</v>
      </c>
      <c r="C185">
        <v>126</v>
      </c>
      <c r="D185" s="87">
        <v>982300</v>
      </c>
      <c r="E185">
        <v>4</v>
      </c>
      <c r="F185">
        <v>0</v>
      </c>
      <c r="G185" s="40">
        <v>0</v>
      </c>
      <c r="I185">
        <v>0</v>
      </c>
      <c r="J185">
        <v>0</v>
      </c>
      <c r="K185" s="40">
        <v>0</v>
      </c>
    </row>
    <row r="186" spans="1:11" x14ac:dyDescent="0.2">
      <c r="A186" t="s">
        <v>896</v>
      </c>
      <c r="B186" t="s">
        <v>300</v>
      </c>
      <c r="C186">
        <v>75</v>
      </c>
      <c r="D186" s="87">
        <v>1668241</v>
      </c>
      <c r="E186">
        <v>14</v>
      </c>
      <c r="F186">
        <v>6</v>
      </c>
      <c r="G186" s="40">
        <v>0.42857142857142855</v>
      </c>
      <c r="I186">
        <v>2</v>
      </c>
      <c r="J186">
        <v>1</v>
      </c>
      <c r="K186" s="40">
        <v>0.5</v>
      </c>
    </row>
    <row r="187" spans="1:11" x14ac:dyDescent="0.2">
      <c r="A187" t="s">
        <v>1355</v>
      </c>
      <c r="B187" t="s">
        <v>1099</v>
      </c>
      <c r="C187">
        <v>265</v>
      </c>
      <c r="D187" s="87">
        <v>302000</v>
      </c>
      <c r="E187">
        <v>2</v>
      </c>
      <c r="F187">
        <v>1</v>
      </c>
      <c r="G187" s="40">
        <v>0.5</v>
      </c>
      <c r="I187">
        <v>0</v>
      </c>
      <c r="J187">
        <v>0</v>
      </c>
      <c r="K187" s="40">
        <v>0</v>
      </c>
    </row>
    <row r="188" spans="1:11" x14ac:dyDescent="0.2">
      <c r="A188" t="s">
        <v>1061</v>
      </c>
      <c r="B188" t="s">
        <v>489</v>
      </c>
      <c r="C188">
        <v>235</v>
      </c>
      <c r="D188" s="87">
        <v>392112</v>
      </c>
      <c r="E188">
        <v>7</v>
      </c>
      <c r="F188">
        <v>2</v>
      </c>
      <c r="G188" s="40">
        <v>0.2857142857142857</v>
      </c>
      <c r="I188">
        <v>0</v>
      </c>
      <c r="J188">
        <v>0</v>
      </c>
      <c r="K188" s="40">
        <v>0</v>
      </c>
    </row>
    <row r="189" spans="1:11" x14ac:dyDescent="0.2">
      <c r="A189" t="s">
        <v>671</v>
      </c>
      <c r="B189" t="s">
        <v>1276</v>
      </c>
      <c r="C189">
        <v>138</v>
      </c>
      <c r="D189" s="87">
        <v>911500</v>
      </c>
      <c r="E189">
        <v>4</v>
      </c>
      <c r="F189">
        <v>1</v>
      </c>
      <c r="G189" s="40">
        <v>0.25</v>
      </c>
      <c r="I189">
        <v>1</v>
      </c>
      <c r="J189">
        <v>0</v>
      </c>
      <c r="K189" s="40">
        <v>0</v>
      </c>
    </row>
    <row r="190" spans="1:11" x14ac:dyDescent="0.2">
      <c r="A190" t="s">
        <v>934</v>
      </c>
      <c r="B190" t="s">
        <v>1032</v>
      </c>
      <c r="C190">
        <v>342</v>
      </c>
      <c r="D190" s="87">
        <v>106810</v>
      </c>
      <c r="E190">
        <v>1</v>
      </c>
      <c r="F190">
        <v>0</v>
      </c>
      <c r="G190" s="40">
        <v>0</v>
      </c>
      <c r="I190">
        <v>1</v>
      </c>
      <c r="J190">
        <v>0</v>
      </c>
      <c r="K190" s="40">
        <v>0</v>
      </c>
    </row>
    <row r="191" spans="1:11" x14ac:dyDescent="0.2">
      <c r="A191" t="s">
        <v>1062</v>
      </c>
      <c r="B191" t="s">
        <v>1099</v>
      </c>
      <c r="C191">
        <v>164</v>
      </c>
      <c r="D191" s="87">
        <v>690811</v>
      </c>
      <c r="E191">
        <v>7</v>
      </c>
      <c r="F191">
        <v>1</v>
      </c>
      <c r="G191" s="40">
        <v>0.14285714285714285</v>
      </c>
      <c r="I191">
        <v>0</v>
      </c>
      <c r="J191">
        <v>0</v>
      </c>
      <c r="K191" s="40">
        <v>0</v>
      </c>
    </row>
    <row r="192" spans="1:11" x14ac:dyDescent="0.2">
      <c r="A192" t="s">
        <v>897</v>
      </c>
      <c r="B192" t="s">
        <v>1099</v>
      </c>
      <c r="C192">
        <v>67</v>
      </c>
      <c r="D192" s="87">
        <v>1844800</v>
      </c>
      <c r="E192">
        <v>11</v>
      </c>
      <c r="F192">
        <v>0</v>
      </c>
      <c r="G192" s="40">
        <v>0</v>
      </c>
      <c r="I192">
        <v>1</v>
      </c>
      <c r="J192">
        <v>0</v>
      </c>
      <c r="K192" s="40">
        <v>0</v>
      </c>
    </row>
    <row r="193" spans="1:11" x14ac:dyDescent="0.2">
      <c r="A193" t="s">
        <v>898</v>
      </c>
      <c r="B193" t="s">
        <v>1258</v>
      </c>
      <c r="C193">
        <v>86</v>
      </c>
      <c r="D193" s="87">
        <v>1457700</v>
      </c>
      <c r="E193">
        <v>9</v>
      </c>
      <c r="F193">
        <v>2</v>
      </c>
      <c r="G193" s="40">
        <v>0.22222222222222221</v>
      </c>
      <c r="I193">
        <v>2</v>
      </c>
      <c r="J193">
        <v>0</v>
      </c>
      <c r="K193" s="40">
        <v>0</v>
      </c>
    </row>
    <row r="194" spans="1:11" x14ac:dyDescent="0.2">
      <c r="A194" t="s">
        <v>899</v>
      </c>
      <c r="B194" t="s">
        <v>1096</v>
      </c>
      <c r="C194">
        <v>58</v>
      </c>
      <c r="D194" s="87">
        <v>1935640</v>
      </c>
      <c r="E194">
        <v>17</v>
      </c>
      <c r="F194">
        <v>5</v>
      </c>
      <c r="G194" s="40">
        <v>0.29411764705882354</v>
      </c>
      <c r="I194">
        <v>2</v>
      </c>
      <c r="J194">
        <v>0</v>
      </c>
      <c r="K194" s="40">
        <v>0</v>
      </c>
    </row>
    <row r="195" spans="1:11" x14ac:dyDescent="0.2">
      <c r="A195" t="s">
        <v>900</v>
      </c>
      <c r="B195" t="s">
        <v>1036</v>
      </c>
      <c r="C195">
        <v>181</v>
      </c>
      <c r="D195" s="87">
        <v>600800</v>
      </c>
      <c r="E195">
        <v>5</v>
      </c>
      <c r="F195">
        <v>1</v>
      </c>
      <c r="G195" s="40">
        <v>0.2</v>
      </c>
      <c r="I195">
        <v>0</v>
      </c>
      <c r="J195">
        <v>0</v>
      </c>
      <c r="K195" s="40">
        <v>0</v>
      </c>
    </row>
    <row r="196" spans="1:11" x14ac:dyDescent="0.2">
      <c r="A196" t="s">
        <v>1356</v>
      </c>
      <c r="B196" t="s">
        <v>768</v>
      </c>
      <c r="C196">
        <v>260</v>
      </c>
      <c r="D196" s="87">
        <v>315000</v>
      </c>
      <c r="E196">
        <v>2</v>
      </c>
      <c r="F196">
        <v>1</v>
      </c>
      <c r="G196" s="40">
        <v>0.5</v>
      </c>
      <c r="I196">
        <v>0</v>
      </c>
      <c r="J196">
        <v>0</v>
      </c>
      <c r="K196" s="40">
        <v>0</v>
      </c>
    </row>
    <row r="197" spans="1:11" x14ac:dyDescent="0.2">
      <c r="A197" t="s">
        <v>901</v>
      </c>
      <c r="B197" t="s">
        <v>300</v>
      </c>
      <c r="C197">
        <v>64</v>
      </c>
      <c r="D197" s="87">
        <v>1866900</v>
      </c>
      <c r="E197">
        <v>18</v>
      </c>
      <c r="F197">
        <v>13</v>
      </c>
      <c r="G197" s="40">
        <v>0.72222222222222221</v>
      </c>
      <c r="I197">
        <v>9</v>
      </c>
      <c r="J197">
        <v>6</v>
      </c>
      <c r="K197" s="40">
        <v>0.66666666666666663</v>
      </c>
    </row>
    <row r="198" spans="1:11" x14ac:dyDescent="0.2">
      <c r="A198" t="s">
        <v>902</v>
      </c>
      <c r="B198" t="s">
        <v>1099</v>
      </c>
      <c r="C198">
        <v>105</v>
      </c>
      <c r="D198" s="87">
        <v>1193100</v>
      </c>
      <c r="E198">
        <v>10</v>
      </c>
      <c r="F198">
        <v>4</v>
      </c>
      <c r="G198" s="40">
        <v>0.4</v>
      </c>
      <c r="I198">
        <v>1</v>
      </c>
      <c r="J198">
        <v>0</v>
      </c>
      <c r="K198" s="40">
        <v>0</v>
      </c>
    </row>
    <row r="199" spans="1:11" x14ac:dyDescent="0.2">
      <c r="A199" t="s">
        <v>696</v>
      </c>
      <c r="B199" t="s">
        <v>540</v>
      </c>
      <c r="C199">
        <v>267</v>
      </c>
      <c r="D199" s="87">
        <v>298000</v>
      </c>
      <c r="E199">
        <v>2</v>
      </c>
      <c r="F199">
        <v>2</v>
      </c>
      <c r="G199" s="40">
        <v>1</v>
      </c>
      <c r="I199">
        <v>0</v>
      </c>
      <c r="J199">
        <v>0</v>
      </c>
      <c r="K199" s="40">
        <v>0</v>
      </c>
    </row>
    <row r="200" spans="1:11" x14ac:dyDescent="0.2">
      <c r="A200" t="s">
        <v>903</v>
      </c>
      <c r="B200" t="s">
        <v>1100</v>
      </c>
      <c r="C200">
        <v>174</v>
      </c>
      <c r="D200" s="87">
        <v>638954</v>
      </c>
      <c r="E200">
        <v>8</v>
      </c>
      <c r="F200">
        <v>3</v>
      </c>
      <c r="G200" s="40">
        <v>0.375</v>
      </c>
      <c r="I200">
        <v>1</v>
      </c>
      <c r="J200">
        <v>0</v>
      </c>
      <c r="K200" s="40">
        <v>0</v>
      </c>
    </row>
    <row r="201" spans="1:11" x14ac:dyDescent="0.2">
      <c r="A201" t="s">
        <v>39</v>
      </c>
      <c r="B201" t="s">
        <v>1036</v>
      </c>
      <c r="C201">
        <v>314</v>
      </c>
      <c r="D201" s="87">
        <v>172700</v>
      </c>
      <c r="E201">
        <v>2</v>
      </c>
      <c r="F201">
        <v>0</v>
      </c>
      <c r="G201" s="40">
        <v>0</v>
      </c>
      <c r="I201">
        <v>0</v>
      </c>
      <c r="J201">
        <v>0</v>
      </c>
      <c r="K201" s="40">
        <v>0</v>
      </c>
    </row>
    <row r="202" spans="1:11" x14ac:dyDescent="0.2">
      <c r="A202" t="s">
        <v>904</v>
      </c>
      <c r="B202" t="s">
        <v>52</v>
      </c>
      <c r="C202">
        <v>131</v>
      </c>
      <c r="D202" s="87">
        <v>974750</v>
      </c>
      <c r="E202">
        <v>6</v>
      </c>
      <c r="F202">
        <v>0</v>
      </c>
      <c r="G202" s="40">
        <v>0</v>
      </c>
      <c r="I202">
        <v>5</v>
      </c>
      <c r="J202">
        <v>0</v>
      </c>
      <c r="K202" s="40">
        <v>0</v>
      </c>
    </row>
    <row r="203" spans="1:11" x14ac:dyDescent="0.2">
      <c r="A203" t="s">
        <v>1357</v>
      </c>
      <c r="B203" t="s">
        <v>768</v>
      </c>
      <c r="C203">
        <v>217</v>
      </c>
      <c r="D203" s="87">
        <v>462500</v>
      </c>
      <c r="E203">
        <v>4</v>
      </c>
      <c r="F203">
        <v>2</v>
      </c>
      <c r="G203" s="40">
        <v>0.5</v>
      </c>
      <c r="I203">
        <v>1</v>
      </c>
      <c r="J203">
        <v>0</v>
      </c>
      <c r="K203" s="40">
        <v>0</v>
      </c>
    </row>
    <row r="204" spans="1:11" x14ac:dyDescent="0.2">
      <c r="A204" t="s">
        <v>905</v>
      </c>
      <c r="B204" t="s">
        <v>536</v>
      </c>
      <c r="C204">
        <v>29</v>
      </c>
      <c r="D204" s="87">
        <v>3182240</v>
      </c>
      <c r="E204">
        <v>24</v>
      </c>
      <c r="F204">
        <v>0</v>
      </c>
      <c r="G204" s="40">
        <v>0</v>
      </c>
      <c r="I204">
        <v>19</v>
      </c>
      <c r="J204">
        <v>0</v>
      </c>
      <c r="K204" s="40">
        <v>0</v>
      </c>
    </row>
    <row r="205" spans="1:11" x14ac:dyDescent="0.2">
      <c r="A205" t="s">
        <v>1324</v>
      </c>
      <c r="B205" t="s">
        <v>428</v>
      </c>
      <c r="C205">
        <v>294</v>
      </c>
      <c r="D205" s="87">
        <v>227000</v>
      </c>
      <c r="E205">
        <v>1</v>
      </c>
      <c r="F205">
        <v>0</v>
      </c>
      <c r="G205" s="40">
        <v>0</v>
      </c>
      <c r="I205">
        <v>0</v>
      </c>
      <c r="J205">
        <v>0</v>
      </c>
      <c r="K205" s="40">
        <v>0</v>
      </c>
    </row>
    <row r="206" spans="1:11" x14ac:dyDescent="0.2">
      <c r="A206" t="s">
        <v>906</v>
      </c>
      <c r="B206" t="s">
        <v>196</v>
      </c>
      <c r="C206">
        <v>82</v>
      </c>
      <c r="D206" s="87">
        <v>1570750</v>
      </c>
      <c r="E206">
        <v>11</v>
      </c>
      <c r="F206">
        <v>0</v>
      </c>
      <c r="G206" s="40">
        <v>0</v>
      </c>
      <c r="I206">
        <v>6</v>
      </c>
      <c r="J206">
        <v>0</v>
      </c>
      <c r="K206" s="40">
        <v>0</v>
      </c>
    </row>
    <row r="207" spans="1:11" x14ac:dyDescent="0.2">
      <c r="A207" t="s">
        <v>907</v>
      </c>
      <c r="B207" t="s">
        <v>1096</v>
      </c>
      <c r="C207">
        <v>176</v>
      </c>
      <c r="D207" s="87">
        <v>628608</v>
      </c>
      <c r="E207">
        <v>6</v>
      </c>
      <c r="F207">
        <v>6</v>
      </c>
      <c r="G207" s="40">
        <v>1</v>
      </c>
      <c r="I207">
        <v>2</v>
      </c>
      <c r="J207">
        <v>2</v>
      </c>
      <c r="K207" s="40">
        <v>1</v>
      </c>
    </row>
    <row r="208" spans="1:11" x14ac:dyDescent="0.2">
      <c r="A208" t="s">
        <v>78</v>
      </c>
      <c r="B208" t="s">
        <v>323</v>
      </c>
      <c r="C208">
        <v>336</v>
      </c>
      <c r="D208" s="87">
        <v>126000</v>
      </c>
      <c r="E208">
        <v>1</v>
      </c>
      <c r="F208">
        <v>1</v>
      </c>
      <c r="G208" s="40">
        <v>1</v>
      </c>
      <c r="I208">
        <v>0</v>
      </c>
      <c r="J208">
        <v>0</v>
      </c>
      <c r="K208" s="40">
        <v>0</v>
      </c>
    </row>
    <row r="209" spans="1:11" x14ac:dyDescent="0.2">
      <c r="A209" t="s">
        <v>1120</v>
      </c>
      <c r="B209" t="s">
        <v>1100</v>
      </c>
      <c r="C209">
        <v>22</v>
      </c>
      <c r="D209" s="87">
        <v>3545832</v>
      </c>
      <c r="E209">
        <v>27</v>
      </c>
      <c r="F209">
        <v>9</v>
      </c>
      <c r="G209" s="40">
        <v>0.33333333333333331</v>
      </c>
      <c r="I209">
        <v>5</v>
      </c>
      <c r="J209">
        <v>3</v>
      </c>
      <c r="K209" s="40">
        <v>0.6</v>
      </c>
    </row>
    <row r="210" spans="1:11" x14ac:dyDescent="0.2">
      <c r="A210" t="s">
        <v>1121</v>
      </c>
      <c r="B210" t="s">
        <v>300</v>
      </c>
      <c r="C210">
        <v>146</v>
      </c>
      <c r="D210" s="87">
        <v>838000</v>
      </c>
      <c r="E210">
        <v>6</v>
      </c>
      <c r="F210">
        <v>3</v>
      </c>
      <c r="G210" s="40">
        <v>0.5</v>
      </c>
      <c r="I210">
        <v>1</v>
      </c>
      <c r="J210">
        <v>1</v>
      </c>
      <c r="K210" s="40">
        <v>1</v>
      </c>
    </row>
    <row r="211" spans="1:11" x14ac:dyDescent="0.2">
      <c r="A211" t="s">
        <v>672</v>
      </c>
      <c r="B211" t="s">
        <v>912</v>
      </c>
      <c r="C211">
        <v>341</v>
      </c>
      <c r="D211" s="87">
        <v>109900</v>
      </c>
      <c r="E211">
        <v>2</v>
      </c>
      <c r="F211">
        <v>1</v>
      </c>
      <c r="G211" s="40">
        <v>0.5</v>
      </c>
      <c r="I211">
        <v>1</v>
      </c>
      <c r="J211">
        <v>1</v>
      </c>
      <c r="K211" s="40">
        <v>1</v>
      </c>
    </row>
    <row r="212" spans="1:11" x14ac:dyDescent="0.2">
      <c r="A212" t="s">
        <v>79</v>
      </c>
      <c r="B212" t="s">
        <v>127</v>
      </c>
      <c r="C212">
        <v>316</v>
      </c>
      <c r="D212" s="87">
        <v>169900</v>
      </c>
      <c r="E212">
        <v>1</v>
      </c>
      <c r="F212">
        <v>0</v>
      </c>
      <c r="G212" s="40">
        <v>0</v>
      </c>
      <c r="I212">
        <v>0</v>
      </c>
      <c r="J212">
        <v>0</v>
      </c>
      <c r="K212" s="40">
        <v>0</v>
      </c>
    </row>
    <row r="213" spans="1:11" x14ac:dyDescent="0.2">
      <c r="A213" t="s">
        <v>1122</v>
      </c>
      <c r="B213" t="s">
        <v>1100</v>
      </c>
      <c r="C213">
        <v>87</v>
      </c>
      <c r="D213" s="87">
        <v>1417600</v>
      </c>
      <c r="E213">
        <v>12</v>
      </c>
      <c r="F213">
        <v>8</v>
      </c>
      <c r="G213" s="40">
        <v>0.66666666666666663</v>
      </c>
      <c r="I213">
        <v>1</v>
      </c>
      <c r="J213">
        <v>1</v>
      </c>
      <c r="K213" s="40">
        <v>1</v>
      </c>
    </row>
    <row r="214" spans="1:11" x14ac:dyDescent="0.2">
      <c r="A214" t="s">
        <v>938</v>
      </c>
      <c r="B214" t="s">
        <v>300</v>
      </c>
      <c r="C214">
        <v>97</v>
      </c>
      <c r="D214" s="87">
        <v>1331400</v>
      </c>
      <c r="E214">
        <v>7</v>
      </c>
      <c r="F214">
        <v>0</v>
      </c>
      <c r="G214" s="40">
        <v>0</v>
      </c>
      <c r="I214">
        <v>0</v>
      </c>
      <c r="J214">
        <v>0</v>
      </c>
      <c r="K214" s="40">
        <v>0</v>
      </c>
    </row>
    <row r="215" spans="1:11" x14ac:dyDescent="0.2">
      <c r="A215" t="s">
        <v>1063</v>
      </c>
      <c r="B215" t="s">
        <v>300</v>
      </c>
      <c r="C215">
        <v>34</v>
      </c>
      <c r="D215" s="87">
        <v>3004670</v>
      </c>
      <c r="E215">
        <v>20</v>
      </c>
      <c r="F215">
        <v>2</v>
      </c>
      <c r="G215" s="40">
        <v>0.1</v>
      </c>
      <c r="I215">
        <v>1</v>
      </c>
      <c r="J215">
        <v>0</v>
      </c>
      <c r="K215" s="40">
        <v>0</v>
      </c>
    </row>
    <row r="216" spans="1:11" x14ac:dyDescent="0.2">
      <c r="A216" t="s">
        <v>80</v>
      </c>
      <c r="B216" t="s">
        <v>531</v>
      </c>
      <c r="C216">
        <v>325</v>
      </c>
      <c r="D216" s="87">
        <v>140000</v>
      </c>
      <c r="E216">
        <v>2</v>
      </c>
      <c r="F216">
        <v>0</v>
      </c>
      <c r="G216" s="40">
        <v>0</v>
      </c>
      <c r="I216">
        <v>0</v>
      </c>
      <c r="J216">
        <v>0</v>
      </c>
      <c r="K216" s="40">
        <v>0</v>
      </c>
    </row>
    <row r="217" spans="1:11" x14ac:dyDescent="0.2">
      <c r="A217" t="s">
        <v>1340</v>
      </c>
      <c r="B217" t="s">
        <v>761</v>
      </c>
      <c r="C217">
        <v>192</v>
      </c>
      <c r="D217" s="87">
        <v>540000</v>
      </c>
      <c r="E217">
        <v>9</v>
      </c>
      <c r="F217">
        <v>0</v>
      </c>
      <c r="G217" s="40">
        <v>0</v>
      </c>
      <c r="I217">
        <v>4</v>
      </c>
      <c r="J217">
        <v>0</v>
      </c>
      <c r="K217" s="40">
        <v>0</v>
      </c>
    </row>
    <row r="218" spans="1:11" x14ac:dyDescent="0.2">
      <c r="A218" t="s">
        <v>1145</v>
      </c>
      <c r="B218" t="s">
        <v>127</v>
      </c>
      <c r="C218">
        <v>289</v>
      </c>
      <c r="D218" s="87">
        <v>247700</v>
      </c>
      <c r="E218">
        <v>3</v>
      </c>
      <c r="F218">
        <v>0</v>
      </c>
      <c r="G218" s="40">
        <v>0</v>
      </c>
      <c r="I218">
        <v>1</v>
      </c>
      <c r="J218">
        <v>0</v>
      </c>
      <c r="K218" s="40">
        <v>0</v>
      </c>
    </row>
    <row r="219" spans="1:11" x14ac:dyDescent="0.2">
      <c r="A219" t="s">
        <v>673</v>
      </c>
      <c r="B219" t="s">
        <v>1100</v>
      </c>
      <c r="C219">
        <v>211</v>
      </c>
      <c r="D219" s="87">
        <v>476000</v>
      </c>
      <c r="E219">
        <v>4</v>
      </c>
      <c r="F219">
        <v>1</v>
      </c>
      <c r="G219" s="40">
        <v>0.25</v>
      </c>
      <c r="I219">
        <v>1</v>
      </c>
      <c r="J219">
        <v>1</v>
      </c>
      <c r="K219" s="40">
        <v>1</v>
      </c>
    </row>
    <row r="220" spans="1:11" x14ac:dyDescent="0.2">
      <c r="A220" t="s">
        <v>1325</v>
      </c>
      <c r="B220" t="s">
        <v>300</v>
      </c>
      <c r="C220">
        <v>297</v>
      </c>
      <c r="D220" s="87">
        <v>216000</v>
      </c>
      <c r="E220">
        <v>2</v>
      </c>
      <c r="F220">
        <v>1</v>
      </c>
      <c r="G220" s="40">
        <v>0.5</v>
      </c>
      <c r="I220">
        <v>0</v>
      </c>
      <c r="J220">
        <v>0</v>
      </c>
      <c r="K220" s="40">
        <v>0</v>
      </c>
    </row>
    <row r="221" spans="1:11" x14ac:dyDescent="0.2">
      <c r="A221" t="s">
        <v>1341</v>
      </c>
      <c r="B221" t="s">
        <v>300</v>
      </c>
      <c r="C221">
        <v>203</v>
      </c>
      <c r="D221" s="87">
        <v>510250</v>
      </c>
      <c r="E221">
        <v>3</v>
      </c>
      <c r="F221">
        <v>2</v>
      </c>
      <c r="G221" s="40">
        <v>0.66666666666666663</v>
      </c>
      <c r="I221">
        <v>0</v>
      </c>
      <c r="J221">
        <v>0</v>
      </c>
      <c r="K221" s="40">
        <v>0</v>
      </c>
    </row>
    <row r="222" spans="1:11" x14ac:dyDescent="0.2">
      <c r="A222" t="s">
        <v>939</v>
      </c>
      <c r="B222" t="s">
        <v>1099</v>
      </c>
      <c r="C222">
        <v>216</v>
      </c>
      <c r="D222" s="87">
        <v>464350</v>
      </c>
      <c r="E222">
        <v>3</v>
      </c>
      <c r="F222">
        <v>1</v>
      </c>
      <c r="G222" s="40">
        <v>0.33333333333333331</v>
      </c>
      <c r="I222">
        <v>0</v>
      </c>
      <c r="J222">
        <v>0</v>
      </c>
      <c r="K222" s="40">
        <v>0</v>
      </c>
    </row>
    <row r="223" spans="1:11" x14ac:dyDescent="0.2">
      <c r="A223" t="s">
        <v>779</v>
      </c>
      <c r="B223" t="s">
        <v>376</v>
      </c>
      <c r="C223">
        <v>335</v>
      </c>
      <c r="D223" s="87">
        <v>127500</v>
      </c>
      <c r="E223">
        <v>1</v>
      </c>
      <c r="F223">
        <v>0</v>
      </c>
      <c r="G223" s="40">
        <v>0</v>
      </c>
      <c r="I223">
        <v>0</v>
      </c>
      <c r="J223">
        <v>0</v>
      </c>
      <c r="K223" s="40">
        <v>0</v>
      </c>
    </row>
    <row r="224" spans="1:11" x14ac:dyDescent="0.2">
      <c r="A224" t="s">
        <v>940</v>
      </c>
      <c r="B224" t="s">
        <v>489</v>
      </c>
      <c r="C224">
        <v>89</v>
      </c>
      <c r="D224" s="87">
        <v>1390880</v>
      </c>
      <c r="E224">
        <v>24</v>
      </c>
      <c r="F224">
        <v>1</v>
      </c>
      <c r="G224" s="40">
        <v>4.1666666666666664E-2</v>
      </c>
      <c r="I224">
        <v>4</v>
      </c>
      <c r="J224">
        <v>0</v>
      </c>
      <c r="K224" s="40">
        <v>0</v>
      </c>
    </row>
    <row r="225" spans="1:11" x14ac:dyDescent="0.2">
      <c r="A225" t="s">
        <v>73</v>
      </c>
      <c r="B225" t="s">
        <v>1100</v>
      </c>
      <c r="C225">
        <v>199</v>
      </c>
      <c r="D225" s="87">
        <v>521500</v>
      </c>
      <c r="E225">
        <v>4</v>
      </c>
      <c r="F225">
        <v>2</v>
      </c>
      <c r="G225" s="40">
        <v>0.5</v>
      </c>
      <c r="I225">
        <v>0</v>
      </c>
      <c r="J225">
        <v>0</v>
      </c>
      <c r="K225" s="40">
        <v>0</v>
      </c>
    </row>
    <row r="226" spans="1:11" x14ac:dyDescent="0.2">
      <c r="A226" t="s">
        <v>941</v>
      </c>
      <c r="B226" t="s">
        <v>1100</v>
      </c>
      <c r="C226">
        <v>79</v>
      </c>
      <c r="D226" s="87">
        <v>1609900</v>
      </c>
      <c r="E226">
        <v>18</v>
      </c>
      <c r="F226">
        <v>12</v>
      </c>
      <c r="G226" s="40">
        <v>0.66666666666666663</v>
      </c>
      <c r="I226">
        <v>2</v>
      </c>
      <c r="J226">
        <v>1</v>
      </c>
      <c r="K226" s="40">
        <v>0.5</v>
      </c>
    </row>
    <row r="227" spans="1:11" x14ac:dyDescent="0.2">
      <c r="A227" t="s">
        <v>942</v>
      </c>
      <c r="B227" t="s">
        <v>1097</v>
      </c>
      <c r="C227">
        <v>28</v>
      </c>
      <c r="D227" s="87">
        <v>3214142</v>
      </c>
      <c r="E227">
        <v>36</v>
      </c>
      <c r="F227">
        <v>3</v>
      </c>
      <c r="G227" s="40">
        <v>8.3333333333333329E-2</v>
      </c>
      <c r="I227">
        <v>1</v>
      </c>
      <c r="J227">
        <v>0</v>
      </c>
      <c r="K227" s="40">
        <v>0</v>
      </c>
    </row>
    <row r="228" spans="1:11" x14ac:dyDescent="0.2">
      <c r="A228" t="s">
        <v>943</v>
      </c>
      <c r="B228" t="s">
        <v>374</v>
      </c>
      <c r="C228">
        <v>255</v>
      </c>
      <c r="D228" s="87">
        <v>328400</v>
      </c>
      <c r="E228">
        <v>4</v>
      </c>
      <c r="F228">
        <v>0</v>
      </c>
      <c r="G228" s="40">
        <v>0</v>
      </c>
      <c r="I228">
        <v>0</v>
      </c>
      <c r="J228">
        <v>0</v>
      </c>
      <c r="K228" s="40">
        <v>0</v>
      </c>
    </row>
    <row r="229" spans="1:11" x14ac:dyDescent="0.2">
      <c r="A229" t="s">
        <v>697</v>
      </c>
      <c r="B229" t="s">
        <v>1099</v>
      </c>
      <c r="C229">
        <v>281</v>
      </c>
      <c r="D229" s="87">
        <v>266000</v>
      </c>
      <c r="E229">
        <v>4</v>
      </c>
      <c r="F229">
        <v>2</v>
      </c>
      <c r="G229" s="40">
        <v>0.5</v>
      </c>
      <c r="I229">
        <v>1</v>
      </c>
      <c r="J229">
        <v>0</v>
      </c>
      <c r="K229" s="40">
        <v>0</v>
      </c>
    </row>
    <row r="230" spans="1:11" x14ac:dyDescent="0.2">
      <c r="A230" t="s">
        <v>944</v>
      </c>
      <c r="B230" t="s">
        <v>1096</v>
      </c>
      <c r="C230">
        <v>278</v>
      </c>
      <c r="D230" s="87">
        <v>270900</v>
      </c>
      <c r="E230">
        <v>3</v>
      </c>
      <c r="F230">
        <v>0</v>
      </c>
      <c r="G230" s="40">
        <v>0</v>
      </c>
      <c r="I230">
        <v>0</v>
      </c>
      <c r="J230">
        <v>0</v>
      </c>
      <c r="K230" s="40">
        <v>0</v>
      </c>
    </row>
    <row r="231" spans="1:11" x14ac:dyDescent="0.2">
      <c r="A231" t="s">
        <v>945</v>
      </c>
      <c r="B231" t="s">
        <v>1097</v>
      </c>
      <c r="C231">
        <v>175</v>
      </c>
      <c r="D231" s="87">
        <v>638000</v>
      </c>
      <c r="E231">
        <v>4</v>
      </c>
      <c r="F231">
        <v>1</v>
      </c>
      <c r="G231" s="40">
        <v>0.25</v>
      </c>
      <c r="I231">
        <v>0</v>
      </c>
      <c r="J231">
        <v>0</v>
      </c>
      <c r="K231" s="40">
        <v>0</v>
      </c>
    </row>
    <row r="232" spans="1:11" x14ac:dyDescent="0.2">
      <c r="A232" t="s">
        <v>946</v>
      </c>
      <c r="B232" t="s">
        <v>299</v>
      </c>
      <c r="C232">
        <v>273</v>
      </c>
      <c r="D232" s="87">
        <v>287400</v>
      </c>
      <c r="E232">
        <v>6</v>
      </c>
      <c r="F232">
        <v>0</v>
      </c>
      <c r="G232" s="40">
        <v>0</v>
      </c>
      <c r="I232">
        <v>1</v>
      </c>
      <c r="J232">
        <v>0</v>
      </c>
      <c r="K232" s="40">
        <v>0</v>
      </c>
    </row>
    <row r="233" spans="1:11" x14ac:dyDescent="0.2">
      <c r="A233" t="s">
        <v>947</v>
      </c>
      <c r="B233" t="s">
        <v>1097</v>
      </c>
      <c r="C233">
        <v>21</v>
      </c>
      <c r="D233" s="87">
        <v>3588950</v>
      </c>
      <c r="E233">
        <v>27</v>
      </c>
      <c r="F233">
        <v>2</v>
      </c>
      <c r="G233" s="40">
        <v>7.407407407407407E-2</v>
      </c>
      <c r="I233">
        <v>1</v>
      </c>
      <c r="J233">
        <v>0</v>
      </c>
      <c r="K233" s="40">
        <v>0</v>
      </c>
    </row>
    <row r="234" spans="1:11" x14ac:dyDescent="0.2">
      <c r="A234" t="s">
        <v>674</v>
      </c>
      <c r="B234" t="s">
        <v>197</v>
      </c>
      <c r="C234">
        <v>213</v>
      </c>
      <c r="D234" s="87">
        <v>474000</v>
      </c>
      <c r="E234">
        <v>4</v>
      </c>
      <c r="F234">
        <v>1</v>
      </c>
      <c r="G234" s="40">
        <v>0.25</v>
      </c>
      <c r="I234">
        <v>1</v>
      </c>
      <c r="J234">
        <v>0</v>
      </c>
      <c r="K234" s="40">
        <v>0</v>
      </c>
    </row>
    <row r="235" spans="1:11" x14ac:dyDescent="0.2">
      <c r="A235" t="s">
        <v>675</v>
      </c>
      <c r="B235" t="s">
        <v>1100</v>
      </c>
      <c r="C235">
        <v>225</v>
      </c>
      <c r="D235" s="87">
        <v>433400</v>
      </c>
      <c r="E235">
        <v>4</v>
      </c>
      <c r="F235">
        <v>1</v>
      </c>
      <c r="G235" s="40">
        <v>0.25</v>
      </c>
      <c r="I235">
        <v>0</v>
      </c>
      <c r="J235">
        <v>0</v>
      </c>
      <c r="K235" s="40">
        <v>0</v>
      </c>
    </row>
    <row r="236" spans="1:11" x14ac:dyDescent="0.2">
      <c r="A236" t="s">
        <v>948</v>
      </c>
      <c r="B236" t="s">
        <v>1036</v>
      </c>
      <c r="C236">
        <v>47</v>
      </c>
      <c r="D236" s="87">
        <v>2166220</v>
      </c>
      <c r="E236">
        <v>14</v>
      </c>
      <c r="F236">
        <v>1</v>
      </c>
      <c r="G236" s="40">
        <v>7.1428571428571425E-2</v>
      </c>
      <c r="I236">
        <v>1</v>
      </c>
      <c r="J236">
        <v>0</v>
      </c>
      <c r="K236" s="40">
        <v>0</v>
      </c>
    </row>
    <row r="237" spans="1:11" x14ac:dyDescent="0.2">
      <c r="A237" t="s">
        <v>949</v>
      </c>
      <c r="B237" t="s">
        <v>300</v>
      </c>
      <c r="C237">
        <v>65</v>
      </c>
      <c r="D237" s="87">
        <v>1864100</v>
      </c>
      <c r="E237">
        <v>7</v>
      </c>
      <c r="F237">
        <v>5</v>
      </c>
      <c r="G237" s="40">
        <v>0.7142857142857143</v>
      </c>
      <c r="I237">
        <v>0</v>
      </c>
      <c r="J237">
        <v>0</v>
      </c>
      <c r="K237" s="40">
        <v>0</v>
      </c>
    </row>
    <row r="238" spans="1:11" x14ac:dyDescent="0.2">
      <c r="A238" t="s">
        <v>950</v>
      </c>
      <c r="B238" t="s">
        <v>564</v>
      </c>
      <c r="C238">
        <v>134</v>
      </c>
      <c r="D238" s="87">
        <v>958765</v>
      </c>
      <c r="E238">
        <v>9</v>
      </c>
      <c r="F238">
        <v>8</v>
      </c>
      <c r="G238" s="40">
        <v>0.88888888888888884</v>
      </c>
      <c r="I238">
        <v>1</v>
      </c>
      <c r="J238">
        <v>1</v>
      </c>
      <c r="K238" s="40">
        <v>1</v>
      </c>
    </row>
    <row r="239" spans="1:11" x14ac:dyDescent="0.2">
      <c r="A239" t="s">
        <v>951</v>
      </c>
      <c r="B239" t="s">
        <v>196</v>
      </c>
      <c r="C239">
        <v>269</v>
      </c>
      <c r="D239" s="87">
        <v>292500</v>
      </c>
      <c r="E239">
        <v>4</v>
      </c>
      <c r="F239">
        <v>0</v>
      </c>
      <c r="G239" s="40">
        <v>0</v>
      </c>
      <c r="I239">
        <v>2</v>
      </c>
      <c r="J239">
        <v>0</v>
      </c>
      <c r="K239" s="40">
        <v>0</v>
      </c>
    </row>
    <row r="240" spans="1:11" x14ac:dyDescent="0.2">
      <c r="A240" t="s">
        <v>780</v>
      </c>
      <c r="B240" t="s">
        <v>1036</v>
      </c>
      <c r="C240">
        <v>313</v>
      </c>
      <c r="D240" s="87">
        <v>174500</v>
      </c>
      <c r="E240">
        <v>2</v>
      </c>
      <c r="F240">
        <v>0</v>
      </c>
      <c r="G240" s="40">
        <v>0</v>
      </c>
      <c r="I240">
        <v>0</v>
      </c>
      <c r="J240">
        <v>0</v>
      </c>
      <c r="K240" s="40">
        <v>0</v>
      </c>
    </row>
    <row r="241" spans="1:11" x14ac:dyDescent="0.2">
      <c r="A241" t="s">
        <v>1326</v>
      </c>
      <c r="B241" t="s">
        <v>300</v>
      </c>
      <c r="C241">
        <v>224</v>
      </c>
      <c r="D241" s="87">
        <v>434000</v>
      </c>
      <c r="E241">
        <v>4</v>
      </c>
      <c r="F241">
        <v>1</v>
      </c>
      <c r="G241" s="40">
        <v>0.25</v>
      </c>
      <c r="I241">
        <v>1</v>
      </c>
      <c r="J241">
        <v>0</v>
      </c>
      <c r="K241" s="40">
        <v>0</v>
      </c>
    </row>
    <row r="242" spans="1:11" x14ac:dyDescent="0.2">
      <c r="A242" t="s">
        <v>1055</v>
      </c>
      <c r="B242" t="s">
        <v>1258</v>
      </c>
      <c r="C242">
        <v>252</v>
      </c>
      <c r="D242" s="87">
        <v>336750</v>
      </c>
      <c r="E242">
        <v>2</v>
      </c>
      <c r="F242">
        <v>1</v>
      </c>
      <c r="G242" s="40">
        <v>0.5</v>
      </c>
      <c r="I242">
        <v>0</v>
      </c>
      <c r="J242">
        <v>0</v>
      </c>
      <c r="K242" s="40">
        <v>0</v>
      </c>
    </row>
    <row r="243" spans="1:11" x14ac:dyDescent="0.2">
      <c r="A243" t="s">
        <v>952</v>
      </c>
      <c r="B243" t="s">
        <v>300</v>
      </c>
      <c r="C243">
        <v>169</v>
      </c>
      <c r="D243" s="87">
        <v>663600</v>
      </c>
      <c r="E243">
        <v>6</v>
      </c>
      <c r="F243">
        <v>3</v>
      </c>
      <c r="G243" s="40">
        <v>0.5</v>
      </c>
      <c r="I243">
        <v>0</v>
      </c>
      <c r="J243">
        <v>0</v>
      </c>
      <c r="K243" s="40">
        <v>0</v>
      </c>
    </row>
    <row r="244" spans="1:11" x14ac:dyDescent="0.2">
      <c r="A244" t="s">
        <v>676</v>
      </c>
      <c r="B244" t="s">
        <v>300</v>
      </c>
      <c r="C244">
        <v>108</v>
      </c>
      <c r="D244" s="87">
        <v>1165000</v>
      </c>
      <c r="E244">
        <v>6</v>
      </c>
      <c r="F244">
        <v>4</v>
      </c>
      <c r="G244" s="40">
        <v>0.66666666666666663</v>
      </c>
      <c r="I244">
        <v>1</v>
      </c>
      <c r="J244">
        <v>1</v>
      </c>
      <c r="K244" s="40">
        <v>1</v>
      </c>
    </row>
    <row r="245" spans="1:11" x14ac:dyDescent="0.2">
      <c r="A245" t="s">
        <v>270</v>
      </c>
      <c r="B245" t="s">
        <v>1100</v>
      </c>
      <c r="C245">
        <v>291</v>
      </c>
      <c r="D245" s="87">
        <v>241000</v>
      </c>
      <c r="E245">
        <v>2</v>
      </c>
      <c r="F245">
        <v>2</v>
      </c>
      <c r="G245" s="40">
        <v>1</v>
      </c>
      <c r="I245">
        <v>0</v>
      </c>
      <c r="J245">
        <v>0</v>
      </c>
      <c r="K245" s="40">
        <v>0</v>
      </c>
    </row>
    <row r="246" spans="1:11" x14ac:dyDescent="0.2">
      <c r="A246" t="s">
        <v>271</v>
      </c>
      <c r="B246" t="s">
        <v>1096</v>
      </c>
      <c r="C246">
        <v>182</v>
      </c>
      <c r="D246" s="87">
        <v>591000</v>
      </c>
      <c r="E246">
        <v>8</v>
      </c>
      <c r="F246">
        <v>2</v>
      </c>
      <c r="G246" s="40">
        <v>0.25</v>
      </c>
      <c r="I246">
        <v>0</v>
      </c>
      <c r="J246">
        <v>0</v>
      </c>
      <c r="K246" s="40">
        <v>0</v>
      </c>
    </row>
    <row r="247" spans="1:11" x14ac:dyDescent="0.2">
      <c r="A247" t="s">
        <v>272</v>
      </c>
      <c r="B247" t="s">
        <v>986</v>
      </c>
      <c r="C247">
        <v>63</v>
      </c>
      <c r="D247" s="87">
        <v>1886100</v>
      </c>
      <c r="E247">
        <v>13</v>
      </c>
      <c r="F247">
        <v>5</v>
      </c>
      <c r="G247" s="40">
        <v>0.38461538461538464</v>
      </c>
      <c r="I247">
        <v>3</v>
      </c>
      <c r="J247">
        <v>2</v>
      </c>
      <c r="K247" s="40">
        <v>0.66666666666666663</v>
      </c>
    </row>
    <row r="248" spans="1:11" x14ac:dyDescent="0.2">
      <c r="A248" t="s">
        <v>273</v>
      </c>
      <c r="B248" t="s">
        <v>300</v>
      </c>
      <c r="C248">
        <v>115</v>
      </c>
      <c r="D248" s="87">
        <v>1100850</v>
      </c>
      <c r="E248">
        <v>7</v>
      </c>
      <c r="F248">
        <v>0</v>
      </c>
      <c r="G248" s="40">
        <v>0</v>
      </c>
      <c r="I248">
        <v>1</v>
      </c>
      <c r="J248">
        <v>0</v>
      </c>
      <c r="K248" s="40">
        <v>0</v>
      </c>
    </row>
    <row r="249" spans="1:11" x14ac:dyDescent="0.2">
      <c r="A249" t="s">
        <v>1064</v>
      </c>
      <c r="B249" t="s">
        <v>1286</v>
      </c>
      <c r="C249">
        <v>100</v>
      </c>
      <c r="D249" s="87">
        <v>1263500</v>
      </c>
      <c r="E249">
        <v>7</v>
      </c>
      <c r="F249">
        <v>2</v>
      </c>
      <c r="G249" s="40">
        <v>0.2857142857142857</v>
      </c>
      <c r="I249">
        <v>3</v>
      </c>
      <c r="J249">
        <v>0</v>
      </c>
      <c r="K249" s="40">
        <v>0</v>
      </c>
    </row>
    <row r="250" spans="1:11" x14ac:dyDescent="0.2">
      <c r="A250" t="s">
        <v>40</v>
      </c>
      <c r="B250" t="s">
        <v>300</v>
      </c>
      <c r="C250">
        <v>275</v>
      </c>
      <c r="D250" s="87">
        <v>287000</v>
      </c>
      <c r="E250">
        <v>1</v>
      </c>
      <c r="F250">
        <v>0</v>
      </c>
      <c r="G250" s="40">
        <v>0</v>
      </c>
      <c r="I250">
        <v>0</v>
      </c>
      <c r="J250">
        <v>0</v>
      </c>
      <c r="K250" s="40">
        <v>0</v>
      </c>
    </row>
    <row r="251" spans="1:11" x14ac:dyDescent="0.2">
      <c r="A251" t="s">
        <v>781</v>
      </c>
      <c r="B251" t="s">
        <v>531</v>
      </c>
      <c r="C251">
        <v>328</v>
      </c>
      <c r="D251" s="87">
        <v>134900</v>
      </c>
      <c r="E251">
        <v>1</v>
      </c>
      <c r="F251">
        <v>0</v>
      </c>
      <c r="G251" s="40">
        <v>0</v>
      </c>
      <c r="I251">
        <v>0</v>
      </c>
      <c r="J251">
        <v>0</v>
      </c>
      <c r="K251" s="40">
        <v>0</v>
      </c>
    </row>
    <row r="252" spans="1:11" x14ac:dyDescent="0.2">
      <c r="A252" t="s">
        <v>81</v>
      </c>
      <c r="B252" t="s">
        <v>300</v>
      </c>
      <c r="C252">
        <v>285</v>
      </c>
      <c r="D252" s="87">
        <v>257500</v>
      </c>
      <c r="E252">
        <v>1</v>
      </c>
      <c r="F252">
        <v>1</v>
      </c>
      <c r="G252" s="40">
        <v>1</v>
      </c>
      <c r="I252">
        <v>0</v>
      </c>
      <c r="J252">
        <v>0</v>
      </c>
      <c r="K252" s="40">
        <v>0</v>
      </c>
    </row>
    <row r="253" spans="1:11" x14ac:dyDescent="0.2">
      <c r="A253" t="s">
        <v>274</v>
      </c>
      <c r="B253" t="s">
        <v>324</v>
      </c>
      <c r="C253">
        <v>92</v>
      </c>
      <c r="D253" s="87">
        <v>1369600</v>
      </c>
      <c r="E253">
        <v>9</v>
      </c>
      <c r="F253">
        <v>3</v>
      </c>
      <c r="G253" s="40">
        <v>0.33333333333333331</v>
      </c>
      <c r="I253">
        <v>2</v>
      </c>
      <c r="J253">
        <v>2</v>
      </c>
      <c r="K253" s="40">
        <v>1</v>
      </c>
    </row>
    <row r="254" spans="1:11" x14ac:dyDescent="0.2">
      <c r="A254" t="s">
        <v>275</v>
      </c>
      <c r="B254" t="s">
        <v>1100</v>
      </c>
      <c r="C254">
        <v>207</v>
      </c>
      <c r="D254" s="87">
        <v>503197</v>
      </c>
      <c r="E254">
        <v>8</v>
      </c>
      <c r="F254">
        <v>1</v>
      </c>
      <c r="G254" s="40">
        <v>0.125</v>
      </c>
      <c r="I254">
        <v>0</v>
      </c>
      <c r="J254">
        <v>0</v>
      </c>
      <c r="K254" s="40">
        <v>0</v>
      </c>
    </row>
    <row r="255" spans="1:11" x14ac:dyDescent="0.2">
      <c r="A255" t="s">
        <v>1342</v>
      </c>
      <c r="B255" t="s">
        <v>368</v>
      </c>
      <c r="C255">
        <v>259</v>
      </c>
      <c r="D255" s="87">
        <v>318800</v>
      </c>
      <c r="E255">
        <v>10</v>
      </c>
      <c r="F255">
        <v>0</v>
      </c>
      <c r="G255" s="40">
        <v>0</v>
      </c>
      <c r="I255">
        <v>8</v>
      </c>
      <c r="J255">
        <v>0</v>
      </c>
      <c r="K255" s="40">
        <v>0</v>
      </c>
    </row>
    <row r="256" spans="1:11" x14ac:dyDescent="0.2">
      <c r="A256" t="s">
        <v>276</v>
      </c>
      <c r="B256" t="s">
        <v>300</v>
      </c>
      <c r="C256">
        <v>56</v>
      </c>
      <c r="D256" s="87">
        <v>1954300</v>
      </c>
      <c r="E256">
        <v>11</v>
      </c>
      <c r="F256">
        <v>3</v>
      </c>
      <c r="G256" s="40">
        <v>0.27272727272727271</v>
      </c>
      <c r="I256">
        <v>1</v>
      </c>
      <c r="J256">
        <v>1</v>
      </c>
      <c r="K256" s="40">
        <v>1</v>
      </c>
    </row>
    <row r="257" spans="1:11" x14ac:dyDescent="0.2">
      <c r="A257" t="s">
        <v>677</v>
      </c>
      <c r="B257" t="s">
        <v>300</v>
      </c>
      <c r="C257">
        <v>351</v>
      </c>
      <c r="D257" s="87">
        <v>82000</v>
      </c>
      <c r="E257">
        <v>1</v>
      </c>
      <c r="F257">
        <v>1</v>
      </c>
      <c r="G257" s="40">
        <v>1</v>
      </c>
      <c r="I257">
        <v>0</v>
      </c>
      <c r="J257">
        <v>0</v>
      </c>
      <c r="K257" s="40">
        <v>0</v>
      </c>
    </row>
    <row r="258" spans="1:11" x14ac:dyDescent="0.2">
      <c r="A258" t="s">
        <v>331</v>
      </c>
      <c r="B258" t="s">
        <v>1099</v>
      </c>
      <c r="C258">
        <v>30</v>
      </c>
      <c r="D258" s="87">
        <v>3046325</v>
      </c>
      <c r="E258">
        <v>20</v>
      </c>
      <c r="F258">
        <v>2</v>
      </c>
      <c r="G258" s="40">
        <v>0.1</v>
      </c>
      <c r="I258">
        <v>1</v>
      </c>
      <c r="J258">
        <v>0</v>
      </c>
      <c r="K258" s="40">
        <v>0</v>
      </c>
    </row>
    <row r="259" spans="1:11" x14ac:dyDescent="0.2">
      <c r="A259" t="s">
        <v>332</v>
      </c>
      <c r="B259" t="s">
        <v>567</v>
      </c>
      <c r="C259">
        <v>264</v>
      </c>
      <c r="D259" s="87">
        <v>307000</v>
      </c>
      <c r="E259">
        <v>3</v>
      </c>
      <c r="F259">
        <v>0</v>
      </c>
      <c r="G259" s="40">
        <v>0</v>
      </c>
      <c r="I259">
        <v>0</v>
      </c>
      <c r="J259">
        <v>0</v>
      </c>
      <c r="K259" s="40">
        <v>0</v>
      </c>
    </row>
    <row r="260" spans="1:11" x14ac:dyDescent="0.2">
      <c r="A260" t="s">
        <v>41</v>
      </c>
      <c r="B260" t="s">
        <v>283</v>
      </c>
      <c r="C260">
        <v>357</v>
      </c>
      <c r="D260" s="87">
        <v>57000</v>
      </c>
      <c r="E260">
        <v>1</v>
      </c>
      <c r="F260">
        <v>1</v>
      </c>
      <c r="G260" s="40">
        <v>1</v>
      </c>
      <c r="I260">
        <v>1</v>
      </c>
      <c r="J260">
        <v>1</v>
      </c>
      <c r="K260" s="40">
        <v>1</v>
      </c>
    </row>
    <row r="261" spans="1:11" x14ac:dyDescent="0.2">
      <c r="A261" t="s">
        <v>82</v>
      </c>
      <c r="B261" t="s">
        <v>912</v>
      </c>
      <c r="C261">
        <v>190</v>
      </c>
      <c r="D261" s="87">
        <v>549240</v>
      </c>
      <c r="E261">
        <v>3</v>
      </c>
      <c r="F261">
        <v>0</v>
      </c>
      <c r="G261" s="40">
        <v>0</v>
      </c>
      <c r="I261">
        <v>0</v>
      </c>
      <c r="J261">
        <v>0</v>
      </c>
      <c r="K261" s="40">
        <v>0</v>
      </c>
    </row>
    <row r="262" spans="1:11" x14ac:dyDescent="0.2">
      <c r="A262" t="s">
        <v>129</v>
      </c>
      <c r="B262" t="s">
        <v>769</v>
      </c>
      <c r="C262">
        <v>139</v>
      </c>
      <c r="D262" s="87">
        <v>878100</v>
      </c>
      <c r="E262">
        <v>10</v>
      </c>
      <c r="F262">
        <v>4</v>
      </c>
      <c r="G262" s="40">
        <v>0.4</v>
      </c>
      <c r="I262">
        <v>2</v>
      </c>
      <c r="J262">
        <v>1</v>
      </c>
      <c r="K262" s="40">
        <v>0.5</v>
      </c>
    </row>
    <row r="263" spans="1:11" x14ac:dyDescent="0.2">
      <c r="A263" t="s">
        <v>130</v>
      </c>
      <c r="B263" t="s">
        <v>1100</v>
      </c>
      <c r="C263">
        <v>41</v>
      </c>
      <c r="D263" s="87">
        <v>2404750</v>
      </c>
      <c r="E263">
        <v>21</v>
      </c>
      <c r="F263">
        <v>9</v>
      </c>
      <c r="G263" s="40">
        <v>0.42857142857142855</v>
      </c>
      <c r="I263">
        <v>0</v>
      </c>
      <c r="J263">
        <v>0</v>
      </c>
      <c r="K263" s="40">
        <v>0</v>
      </c>
    </row>
    <row r="264" spans="1:11" x14ac:dyDescent="0.2">
      <c r="A264" t="s">
        <v>131</v>
      </c>
      <c r="B264" t="s">
        <v>194</v>
      </c>
      <c r="C264">
        <v>220</v>
      </c>
      <c r="D264" s="87">
        <v>444000</v>
      </c>
      <c r="E264">
        <v>6</v>
      </c>
      <c r="F264">
        <v>0</v>
      </c>
      <c r="G264" s="40">
        <v>0</v>
      </c>
      <c r="I264">
        <v>3</v>
      </c>
      <c r="J264">
        <v>0</v>
      </c>
      <c r="K264" s="40">
        <v>0</v>
      </c>
    </row>
    <row r="265" spans="1:11" x14ac:dyDescent="0.2">
      <c r="A265" t="s">
        <v>132</v>
      </c>
      <c r="B265" t="s">
        <v>1099</v>
      </c>
      <c r="C265">
        <v>153</v>
      </c>
      <c r="D265" s="87">
        <v>786758</v>
      </c>
      <c r="E265">
        <v>8</v>
      </c>
      <c r="F265">
        <v>2</v>
      </c>
      <c r="G265" s="40">
        <v>0.25</v>
      </c>
      <c r="I265">
        <v>3</v>
      </c>
      <c r="J265">
        <v>0</v>
      </c>
      <c r="K265" s="40">
        <v>0</v>
      </c>
    </row>
    <row r="266" spans="1:11" x14ac:dyDescent="0.2">
      <c r="A266" t="s">
        <v>133</v>
      </c>
      <c r="B266" t="s">
        <v>1096</v>
      </c>
      <c r="C266">
        <v>2</v>
      </c>
      <c r="D266" s="87">
        <v>11523583</v>
      </c>
      <c r="E266">
        <v>92</v>
      </c>
      <c r="F266">
        <v>21</v>
      </c>
      <c r="G266" s="40">
        <v>0.22826086956521738</v>
      </c>
      <c r="I266">
        <v>8</v>
      </c>
      <c r="J266">
        <v>1</v>
      </c>
      <c r="K266" s="40">
        <v>0.125</v>
      </c>
    </row>
    <row r="267" spans="1:11" x14ac:dyDescent="0.2">
      <c r="A267" t="s">
        <v>134</v>
      </c>
      <c r="B267" t="s">
        <v>149</v>
      </c>
      <c r="C267">
        <v>166</v>
      </c>
      <c r="D267" s="87">
        <v>666575</v>
      </c>
      <c r="E267">
        <v>7</v>
      </c>
      <c r="F267">
        <v>0</v>
      </c>
      <c r="G267" s="40">
        <v>0</v>
      </c>
      <c r="I267">
        <v>2</v>
      </c>
      <c r="J267">
        <v>0</v>
      </c>
      <c r="K267" s="40">
        <v>0</v>
      </c>
    </row>
    <row r="268" spans="1:11" x14ac:dyDescent="0.2">
      <c r="A268" t="s">
        <v>135</v>
      </c>
      <c r="B268" t="s">
        <v>1097</v>
      </c>
      <c r="C268">
        <v>274</v>
      </c>
      <c r="D268" s="87">
        <v>287251</v>
      </c>
      <c r="E268">
        <v>5</v>
      </c>
      <c r="F268">
        <v>1</v>
      </c>
      <c r="G268" s="40">
        <v>0.2</v>
      </c>
      <c r="I268">
        <v>0</v>
      </c>
      <c r="J268">
        <v>0</v>
      </c>
      <c r="K268" s="40">
        <v>0</v>
      </c>
    </row>
    <row r="269" spans="1:11" x14ac:dyDescent="0.2">
      <c r="A269" t="s">
        <v>678</v>
      </c>
      <c r="B269" t="s">
        <v>299</v>
      </c>
      <c r="C269">
        <v>348</v>
      </c>
      <c r="D269" s="87">
        <v>87000</v>
      </c>
      <c r="E269">
        <v>1</v>
      </c>
      <c r="F269">
        <v>0</v>
      </c>
      <c r="G269" s="40">
        <v>0</v>
      </c>
      <c r="I269">
        <v>0</v>
      </c>
      <c r="J269">
        <v>0</v>
      </c>
      <c r="K269" s="40">
        <v>0</v>
      </c>
    </row>
    <row r="270" spans="1:11" x14ac:dyDescent="0.2">
      <c r="A270" t="s">
        <v>83</v>
      </c>
      <c r="B270" t="s">
        <v>329</v>
      </c>
      <c r="C270">
        <v>333</v>
      </c>
      <c r="D270" s="87">
        <v>130000</v>
      </c>
      <c r="E270">
        <v>1</v>
      </c>
      <c r="F270">
        <v>0</v>
      </c>
      <c r="G270" s="40">
        <v>0</v>
      </c>
      <c r="I270">
        <v>0</v>
      </c>
      <c r="J270">
        <v>0</v>
      </c>
      <c r="K270" s="40">
        <v>0</v>
      </c>
    </row>
    <row r="271" spans="1:11" x14ac:dyDescent="0.2">
      <c r="A271" t="s">
        <v>136</v>
      </c>
      <c r="B271" t="s">
        <v>1100</v>
      </c>
      <c r="C271">
        <v>9</v>
      </c>
      <c r="D271" s="87">
        <v>4957985</v>
      </c>
      <c r="E271">
        <v>30</v>
      </c>
      <c r="F271">
        <v>9</v>
      </c>
      <c r="G271" s="40">
        <v>0.3</v>
      </c>
      <c r="I271">
        <v>6</v>
      </c>
      <c r="J271">
        <v>1</v>
      </c>
      <c r="K271" s="40">
        <v>0.16666666666666666</v>
      </c>
    </row>
    <row r="272" spans="1:11" x14ac:dyDescent="0.2">
      <c r="A272" t="s">
        <v>1146</v>
      </c>
      <c r="B272" t="s">
        <v>991</v>
      </c>
      <c r="C272">
        <v>261</v>
      </c>
      <c r="D272" s="87">
        <v>314000</v>
      </c>
      <c r="E272">
        <v>2</v>
      </c>
      <c r="F272">
        <v>1</v>
      </c>
      <c r="G272" s="40">
        <v>0.5</v>
      </c>
      <c r="I272">
        <v>0</v>
      </c>
      <c r="J272">
        <v>0</v>
      </c>
      <c r="K272" s="40">
        <v>0</v>
      </c>
    </row>
    <row r="273" spans="1:11" x14ac:dyDescent="0.2">
      <c r="A273" t="s">
        <v>1343</v>
      </c>
      <c r="B273" t="s">
        <v>118</v>
      </c>
      <c r="C273">
        <v>53</v>
      </c>
      <c r="D273" s="87">
        <v>2039300</v>
      </c>
      <c r="E273">
        <v>11</v>
      </c>
      <c r="F273">
        <v>2</v>
      </c>
      <c r="G273" s="40">
        <v>0.18181818181818182</v>
      </c>
      <c r="I273">
        <v>0</v>
      </c>
      <c r="J273">
        <v>0</v>
      </c>
      <c r="K273" s="40">
        <v>0</v>
      </c>
    </row>
    <row r="274" spans="1:11" x14ac:dyDescent="0.2">
      <c r="A274" t="s">
        <v>680</v>
      </c>
      <c r="B274" t="s">
        <v>1100</v>
      </c>
      <c r="C274">
        <v>334</v>
      </c>
      <c r="D274" s="87">
        <v>130000</v>
      </c>
      <c r="E274">
        <v>1</v>
      </c>
      <c r="F274">
        <v>1</v>
      </c>
      <c r="G274" s="40">
        <v>1</v>
      </c>
      <c r="I274">
        <v>0</v>
      </c>
      <c r="J274">
        <v>0</v>
      </c>
      <c r="K274" s="40">
        <v>0</v>
      </c>
    </row>
    <row r="275" spans="1:11" x14ac:dyDescent="0.2">
      <c r="A275" t="s">
        <v>137</v>
      </c>
      <c r="B275" t="s">
        <v>912</v>
      </c>
      <c r="C275">
        <v>352</v>
      </c>
      <c r="D275" s="87">
        <v>80000</v>
      </c>
      <c r="E275">
        <v>1</v>
      </c>
      <c r="F275">
        <v>1</v>
      </c>
      <c r="G275" s="40">
        <v>1</v>
      </c>
      <c r="I275">
        <v>0</v>
      </c>
      <c r="J275">
        <v>0</v>
      </c>
      <c r="K275" s="40">
        <v>0</v>
      </c>
    </row>
    <row r="276" spans="1:11" x14ac:dyDescent="0.2">
      <c r="A276" t="s">
        <v>138</v>
      </c>
      <c r="B276" t="s">
        <v>1099</v>
      </c>
      <c r="C276">
        <v>196</v>
      </c>
      <c r="D276" s="87">
        <v>529000</v>
      </c>
      <c r="E276">
        <v>11</v>
      </c>
      <c r="F276">
        <v>1</v>
      </c>
      <c r="G276" s="40">
        <v>9.0909090909090912E-2</v>
      </c>
      <c r="I276">
        <v>0</v>
      </c>
      <c r="J276">
        <v>0</v>
      </c>
      <c r="K276" s="40">
        <v>0</v>
      </c>
    </row>
    <row r="277" spans="1:11" x14ac:dyDescent="0.2">
      <c r="A277" t="s">
        <v>42</v>
      </c>
      <c r="B277" t="s">
        <v>536</v>
      </c>
      <c r="C277">
        <v>353</v>
      </c>
      <c r="D277" s="87">
        <v>74000</v>
      </c>
      <c r="E277">
        <v>1</v>
      </c>
      <c r="F277">
        <v>0</v>
      </c>
      <c r="G277" s="40">
        <v>0</v>
      </c>
      <c r="I277">
        <v>0</v>
      </c>
      <c r="J277">
        <v>0</v>
      </c>
      <c r="K277" s="40">
        <v>0</v>
      </c>
    </row>
    <row r="278" spans="1:11" x14ac:dyDescent="0.2">
      <c r="A278" t="s">
        <v>1056</v>
      </c>
      <c r="B278" t="s">
        <v>1100</v>
      </c>
      <c r="C278">
        <v>254</v>
      </c>
      <c r="D278" s="87">
        <v>333900</v>
      </c>
      <c r="E278">
        <v>2</v>
      </c>
      <c r="F278">
        <v>1</v>
      </c>
      <c r="G278" s="40">
        <v>0.5</v>
      </c>
      <c r="I278">
        <v>0</v>
      </c>
      <c r="J278">
        <v>0</v>
      </c>
      <c r="K278" s="40">
        <v>0</v>
      </c>
    </row>
    <row r="279" spans="1:11" x14ac:dyDescent="0.2">
      <c r="A279" t="s">
        <v>139</v>
      </c>
      <c r="B279" t="s">
        <v>1100</v>
      </c>
      <c r="C279">
        <v>3</v>
      </c>
      <c r="D279" s="87">
        <v>10824664</v>
      </c>
      <c r="E279">
        <v>54</v>
      </c>
      <c r="F279">
        <v>25</v>
      </c>
      <c r="G279" s="40">
        <v>0.46296296296296297</v>
      </c>
      <c r="I279">
        <v>6</v>
      </c>
      <c r="J279">
        <v>2</v>
      </c>
      <c r="K279" s="40">
        <v>0.33333333333333331</v>
      </c>
    </row>
    <row r="280" spans="1:11" x14ac:dyDescent="0.2">
      <c r="A280" t="s">
        <v>141</v>
      </c>
      <c r="B280" t="s">
        <v>1087</v>
      </c>
      <c r="C280">
        <v>243</v>
      </c>
      <c r="D280" s="87">
        <v>351650</v>
      </c>
      <c r="E280">
        <v>2</v>
      </c>
      <c r="F280">
        <v>0</v>
      </c>
      <c r="G280" s="40">
        <v>0</v>
      </c>
      <c r="I280">
        <v>1</v>
      </c>
      <c r="J280">
        <v>0</v>
      </c>
      <c r="K280" s="40">
        <v>0</v>
      </c>
    </row>
    <row r="281" spans="1:11" x14ac:dyDescent="0.2">
      <c r="A281" t="s">
        <v>1344</v>
      </c>
      <c r="B281" t="s">
        <v>1101</v>
      </c>
      <c r="C281">
        <v>312</v>
      </c>
      <c r="D281" s="87">
        <v>175000</v>
      </c>
      <c r="E281">
        <v>2</v>
      </c>
      <c r="F281">
        <v>0</v>
      </c>
      <c r="G281" s="40">
        <v>0</v>
      </c>
      <c r="I281">
        <v>2</v>
      </c>
      <c r="J281">
        <v>0</v>
      </c>
      <c r="K281" s="40">
        <v>0</v>
      </c>
    </row>
    <row r="282" spans="1:11" x14ac:dyDescent="0.2">
      <c r="A282" t="s">
        <v>1103</v>
      </c>
      <c r="B282" t="s">
        <v>886</v>
      </c>
      <c r="C282">
        <v>109</v>
      </c>
      <c r="D282" s="87">
        <v>1164695</v>
      </c>
      <c r="E282">
        <v>9</v>
      </c>
      <c r="F282">
        <v>0</v>
      </c>
      <c r="G282" s="40">
        <v>0</v>
      </c>
      <c r="I282">
        <v>2</v>
      </c>
      <c r="J282">
        <v>0</v>
      </c>
      <c r="K282" s="40">
        <v>0</v>
      </c>
    </row>
    <row r="283" spans="1:11" x14ac:dyDescent="0.2">
      <c r="A283" t="s">
        <v>1272</v>
      </c>
      <c r="B283" t="s">
        <v>991</v>
      </c>
      <c r="C283">
        <v>320</v>
      </c>
      <c r="D283" s="87">
        <v>154000</v>
      </c>
      <c r="E283">
        <v>2</v>
      </c>
      <c r="F283">
        <v>0</v>
      </c>
      <c r="G283" s="40">
        <v>0</v>
      </c>
      <c r="I283">
        <v>0</v>
      </c>
      <c r="J283">
        <v>0</v>
      </c>
      <c r="K283" s="40">
        <v>0</v>
      </c>
    </row>
    <row r="284" spans="1:11" x14ac:dyDescent="0.2">
      <c r="A284" t="s">
        <v>1111</v>
      </c>
      <c r="B284" t="s">
        <v>1100</v>
      </c>
      <c r="C284">
        <v>287</v>
      </c>
      <c r="D284" s="87">
        <v>253900</v>
      </c>
      <c r="E284">
        <v>2</v>
      </c>
      <c r="F284">
        <v>0</v>
      </c>
      <c r="G284" s="40">
        <v>0</v>
      </c>
      <c r="I284">
        <v>0</v>
      </c>
      <c r="J284">
        <v>0</v>
      </c>
      <c r="K284" s="40">
        <v>0</v>
      </c>
    </row>
    <row r="285" spans="1:11" x14ac:dyDescent="0.2">
      <c r="A285" t="s">
        <v>1327</v>
      </c>
      <c r="B285" t="s">
        <v>324</v>
      </c>
      <c r="C285">
        <v>247</v>
      </c>
      <c r="D285" s="87">
        <v>342500</v>
      </c>
      <c r="E285">
        <v>2</v>
      </c>
      <c r="F285">
        <v>2</v>
      </c>
      <c r="G285" s="40">
        <v>1</v>
      </c>
      <c r="I285">
        <v>0</v>
      </c>
      <c r="J285">
        <v>0</v>
      </c>
      <c r="K285" s="40">
        <v>0</v>
      </c>
    </row>
    <row r="286" spans="1:11" x14ac:dyDescent="0.2">
      <c r="A286" t="s">
        <v>681</v>
      </c>
      <c r="B286" t="s">
        <v>1268</v>
      </c>
      <c r="C286">
        <v>305</v>
      </c>
      <c r="D286" s="87">
        <v>193500</v>
      </c>
      <c r="E286">
        <v>3</v>
      </c>
      <c r="F286">
        <v>0</v>
      </c>
      <c r="G286" s="40">
        <v>0</v>
      </c>
      <c r="I286">
        <v>2</v>
      </c>
      <c r="J286">
        <v>0</v>
      </c>
      <c r="K286" s="40">
        <v>0</v>
      </c>
    </row>
    <row r="287" spans="1:11" x14ac:dyDescent="0.2">
      <c r="A287" t="s">
        <v>1104</v>
      </c>
      <c r="B287" t="s">
        <v>1100</v>
      </c>
      <c r="C287">
        <v>44</v>
      </c>
      <c r="D287" s="87">
        <v>2217500</v>
      </c>
      <c r="E287">
        <v>10</v>
      </c>
      <c r="F287">
        <v>2</v>
      </c>
      <c r="G287" s="40">
        <v>0.2</v>
      </c>
      <c r="I287">
        <v>0</v>
      </c>
      <c r="J287">
        <v>0</v>
      </c>
      <c r="K287" s="40">
        <v>0</v>
      </c>
    </row>
    <row r="288" spans="1:11" x14ac:dyDescent="0.2">
      <c r="A288" t="s">
        <v>699</v>
      </c>
      <c r="B288" t="s">
        <v>540</v>
      </c>
      <c r="C288">
        <v>324</v>
      </c>
      <c r="D288" s="87">
        <v>143000</v>
      </c>
      <c r="E288">
        <v>2</v>
      </c>
      <c r="F288">
        <v>1</v>
      </c>
      <c r="G288" s="40">
        <v>0.5</v>
      </c>
      <c r="I288">
        <v>0</v>
      </c>
      <c r="J288">
        <v>0</v>
      </c>
      <c r="K288" s="40">
        <v>0</v>
      </c>
    </row>
    <row r="289" spans="1:11" x14ac:dyDescent="0.2">
      <c r="A289" t="s">
        <v>682</v>
      </c>
      <c r="B289" t="s">
        <v>50</v>
      </c>
      <c r="C289">
        <v>246</v>
      </c>
      <c r="D289" s="87">
        <v>345100</v>
      </c>
      <c r="E289">
        <v>2</v>
      </c>
      <c r="F289">
        <v>1</v>
      </c>
      <c r="G289" s="40">
        <v>0.5</v>
      </c>
      <c r="I289">
        <v>0</v>
      </c>
      <c r="J289">
        <v>0</v>
      </c>
      <c r="K289" s="40">
        <v>0</v>
      </c>
    </row>
    <row r="290" spans="1:11" x14ac:dyDescent="0.2">
      <c r="A290" t="s">
        <v>683</v>
      </c>
      <c r="B290" t="s">
        <v>1097</v>
      </c>
      <c r="C290">
        <v>183</v>
      </c>
      <c r="D290" s="87">
        <v>581940</v>
      </c>
      <c r="E290">
        <v>4</v>
      </c>
      <c r="F290">
        <v>0</v>
      </c>
      <c r="G290" s="40">
        <v>0</v>
      </c>
      <c r="I290">
        <v>0</v>
      </c>
      <c r="J290">
        <v>0</v>
      </c>
      <c r="K290" s="40">
        <v>0</v>
      </c>
    </row>
    <row r="291" spans="1:11" x14ac:dyDescent="0.2">
      <c r="A291" t="s">
        <v>1345</v>
      </c>
      <c r="B291" t="s">
        <v>1036</v>
      </c>
      <c r="C291">
        <v>74</v>
      </c>
      <c r="D291" s="87">
        <v>1698369</v>
      </c>
      <c r="E291">
        <v>8</v>
      </c>
      <c r="F291">
        <v>1</v>
      </c>
      <c r="G291" s="40">
        <v>0.125</v>
      </c>
      <c r="I291">
        <v>6</v>
      </c>
      <c r="J291">
        <v>1</v>
      </c>
      <c r="K291" s="40">
        <v>0.16666666666666666</v>
      </c>
    </row>
    <row r="292" spans="1:11" x14ac:dyDescent="0.2">
      <c r="A292" t="s">
        <v>1105</v>
      </c>
      <c r="B292" t="s">
        <v>300</v>
      </c>
      <c r="C292">
        <v>185</v>
      </c>
      <c r="D292" s="87">
        <v>572700</v>
      </c>
      <c r="E292">
        <v>3</v>
      </c>
      <c r="F292">
        <v>0</v>
      </c>
      <c r="G292" s="40">
        <v>0</v>
      </c>
      <c r="I292">
        <v>0</v>
      </c>
      <c r="J292">
        <v>0</v>
      </c>
      <c r="K292" s="40">
        <v>0</v>
      </c>
    </row>
    <row r="293" spans="1:11" x14ac:dyDescent="0.2">
      <c r="A293" t="s">
        <v>684</v>
      </c>
      <c r="B293" t="s">
        <v>565</v>
      </c>
      <c r="C293">
        <v>197</v>
      </c>
      <c r="D293" s="87">
        <v>527000</v>
      </c>
      <c r="E293">
        <v>3</v>
      </c>
      <c r="F293">
        <v>1</v>
      </c>
      <c r="G293" s="40">
        <v>0.33333333333333331</v>
      </c>
      <c r="I293">
        <v>1</v>
      </c>
      <c r="J293">
        <v>0</v>
      </c>
      <c r="K293" s="40">
        <v>0</v>
      </c>
    </row>
    <row r="294" spans="1:11" x14ac:dyDescent="0.2">
      <c r="A294" t="s">
        <v>782</v>
      </c>
      <c r="B294" t="s">
        <v>1036</v>
      </c>
      <c r="C294">
        <v>257</v>
      </c>
      <c r="D294" s="87">
        <v>326372</v>
      </c>
      <c r="E294">
        <v>2</v>
      </c>
      <c r="F294">
        <v>0</v>
      </c>
      <c r="G294" s="40">
        <v>0</v>
      </c>
      <c r="I294">
        <v>0</v>
      </c>
      <c r="J294">
        <v>0</v>
      </c>
      <c r="K294" s="40">
        <v>0</v>
      </c>
    </row>
    <row r="295" spans="1:11" x14ac:dyDescent="0.2">
      <c r="A295" t="s">
        <v>1106</v>
      </c>
      <c r="B295" t="s">
        <v>118</v>
      </c>
      <c r="C295">
        <v>148</v>
      </c>
      <c r="D295" s="87">
        <v>818080</v>
      </c>
      <c r="E295">
        <v>9</v>
      </c>
      <c r="F295">
        <v>0</v>
      </c>
      <c r="G295" s="40">
        <v>0</v>
      </c>
      <c r="I295">
        <v>2</v>
      </c>
      <c r="J295">
        <v>0</v>
      </c>
      <c r="K295" s="40">
        <v>0</v>
      </c>
    </row>
    <row r="296" spans="1:11" x14ac:dyDescent="0.2">
      <c r="A296" t="s">
        <v>1050</v>
      </c>
      <c r="B296" t="s">
        <v>1148</v>
      </c>
      <c r="C296">
        <v>282</v>
      </c>
      <c r="D296" s="87">
        <v>265000</v>
      </c>
      <c r="E296">
        <v>1</v>
      </c>
      <c r="F296">
        <v>0</v>
      </c>
      <c r="G296" s="40">
        <v>0</v>
      </c>
      <c r="I296">
        <v>1</v>
      </c>
      <c r="J296">
        <v>0</v>
      </c>
      <c r="K296" s="40">
        <v>0</v>
      </c>
    </row>
    <row r="297" spans="1:11" x14ac:dyDescent="0.2">
      <c r="A297" t="s">
        <v>1107</v>
      </c>
      <c r="B297" t="s">
        <v>300</v>
      </c>
      <c r="C297">
        <v>26</v>
      </c>
      <c r="D297" s="87">
        <v>3288250</v>
      </c>
      <c r="E297">
        <v>17</v>
      </c>
      <c r="F297">
        <v>6</v>
      </c>
      <c r="G297" s="40">
        <v>0.35294117647058826</v>
      </c>
      <c r="I297">
        <v>0</v>
      </c>
      <c r="J297">
        <v>0</v>
      </c>
      <c r="K297" s="40">
        <v>0</v>
      </c>
    </row>
    <row r="298" spans="1:11" x14ac:dyDescent="0.2">
      <c r="A298" t="s">
        <v>1273</v>
      </c>
      <c r="B298" t="s">
        <v>565</v>
      </c>
      <c r="C298">
        <v>327</v>
      </c>
      <c r="D298" s="87">
        <v>135000</v>
      </c>
      <c r="E298">
        <v>1</v>
      </c>
      <c r="F298">
        <v>0</v>
      </c>
      <c r="G298" s="40">
        <v>0</v>
      </c>
      <c r="I298">
        <v>0</v>
      </c>
      <c r="J298">
        <v>0</v>
      </c>
      <c r="K298" s="40">
        <v>0</v>
      </c>
    </row>
    <row r="299" spans="1:11" x14ac:dyDescent="0.2">
      <c r="A299" t="s">
        <v>1108</v>
      </c>
      <c r="B299" t="s">
        <v>126</v>
      </c>
      <c r="C299">
        <v>19</v>
      </c>
      <c r="D299" s="87">
        <v>3687400</v>
      </c>
      <c r="E299">
        <v>20</v>
      </c>
      <c r="F299">
        <v>16</v>
      </c>
      <c r="G299" s="40">
        <v>0.8</v>
      </c>
      <c r="I299">
        <v>3</v>
      </c>
      <c r="J299">
        <v>3</v>
      </c>
      <c r="K299" s="40">
        <v>1</v>
      </c>
    </row>
    <row r="300" spans="1:11" x14ac:dyDescent="0.2">
      <c r="A300" t="s">
        <v>924</v>
      </c>
      <c r="B300" t="s">
        <v>280</v>
      </c>
      <c r="C300">
        <v>223</v>
      </c>
      <c r="D300" s="87">
        <v>439950</v>
      </c>
      <c r="E300">
        <v>9</v>
      </c>
      <c r="F300">
        <v>0</v>
      </c>
      <c r="G300" s="40">
        <v>0</v>
      </c>
      <c r="I300">
        <v>3</v>
      </c>
      <c r="J300">
        <v>0</v>
      </c>
      <c r="K300" s="40">
        <v>0</v>
      </c>
    </row>
    <row r="301" spans="1:11" x14ac:dyDescent="0.2">
      <c r="A301" t="s">
        <v>84</v>
      </c>
      <c r="B301" t="s">
        <v>1030</v>
      </c>
      <c r="C301">
        <v>343</v>
      </c>
      <c r="D301" s="87">
        <v>102000</v>
      </c>
      <c r="E301">
        <v>1</v>
      </c>
      <c r="F301">
        <v>0</v>
      </c>
      <c r="G301" s="40">
        <v>0</v>
      </c>
      <c r="I301">
        <v>0</v>
      </c>
      <c r="J301">
        <v>0</v>
      </c>
      <c r="K301" s="40">
        <v>0</v>
      </c>
    </row>
    <row r="302" spans="1:11" x14ac:dyDescent="0.2">
      <c r="A302" t="s">
        <v>43</v>
      </c>
      <c r="B302" t="s">
        <v>984</v>
      </c>
      <c r="C302">
        <v>361</v>
      </c>
      <c r="D302" s="87">
        <v>49000</v>
      </c>
      <c r="E302">
        <v>1</v>
      </c>
      <c r="F302">
        <v>0</v>
      </c>
      <c r="G302" s="40">
        <v>0</v>
      </c>
      <c r="I302">
        <v>0</v>
      </c>
      <c r="J302">
        <v>0</v>
      </c>
      <c r="K302" s="40">
        <v>0</v>
      </c>
    </row>
    <row r="303" spans="1:11" x14ac:dyDescent="0.2">
      <c r="A303" t="s">
        <v>925</v>
      </c>
      <c r="B303" t="s">
        <v>196</v>
      </c>
      <c r="C303">
        <v>218</v>
      </c>
      <c r="D303" s="87">
        <v>449500</v>
      </c>
      <c r="E303">
        <v>2</v>
      </c>
      <c r="F303">
        <v>0</v>
      </c>
      <c r="G303" s="40">
        <v>0</v>
      </c>
      <c r="I303">
        <v>1</v>
      </c>
      <c r="J303">
        <v>0</v>
      </c>
      <c r="K303" s="40">
        <v>0</v>
      </c>
    </row>
    <row r="304" spans="1:11" x14ac:dyDescent="0.2">
      <c r="A304" t="s">
        <v>926</v>
      </c>
      <c r="B304" t="s">
        <v>300</v>
      </c>
      <c r="C304">
        <v>194</v>
      </c>
      <c r="D304" s="87">
        <v>536500</v>
      </c>
      <c r="E304">
        <v>3</v>
      </c>
      <c r="F304">
        <v>0</v>
      </c>
      <c r="G304" s="40">
        <v>0</v>
      </c>
      <c r="I304">
        <v>0</v>
      </c>
      <c r="J304">
        <v>0</v>
      </c>
      <c r="K304" s="40">
        <v>0</v>
      </c>
    </row>
    <row r="305" spans="1:11" x14ac:dyDescent="0.2">
      <c r="A305" t="s">
        <v>927</v>
      </c>
      <c r="B305" t="s">
        <v>1258</v>
      </c>
      <c r="C305">
        <v>93</v>
      </c>
      <c r="D305" s="87">
        <v>1368624</v>
      </c>
      <c r="E305">
        <v>14</v>
      </c>
      <c r="F305">
        <v>2</v>
      </c>
      <c r="G305" s="40">
        <v>0.14285714285714285</v>
      </c>
      <c r="I305">
        <v>2</v>
      </c>
      <c r="J305">
        <v>0</v>
      </c>
      <c r="K305" s="40">
        <v>0</v>
      </c>
    </row>
    <row r="306" spans="1:11" x14ac:dyDescent="0.2">
      <c r="A306" t="s">
        <v>928</v>
      </c>
      <c r="B306" t="s">
        <v>299</v>
      </c>
      <c r="C306">
        <v>118</v>
      </c>
      <c r="D306" s="87">
        <v>1045000</v>
      </c>
      <c r="E306">
        <v>6</v>
      </c>
      <c r="F306">
        <v>4</v>
      </c>
      <c r="G306" s="40">
        <v>0.66666666666666663</v>
      </c>
      <c r="I306">
        <v>1</v>
      </c>
      <c r="J306">
        <v>1</v>
      </c>
      <c r="K306" s="40">
        <v>1</v>
      </c>
    </row>
    <row r="307" spans="1:11" x14ac:dyDescent="0.2">
      <c r="A307" t="s">
        <v>1328</v>
      </c>
      <c r="B307" t="s">
        <v>1099</v>
      </c>
      <c r="C307">
        <v>298</v>
      </c>
      <c r="D307" s="87">
        <v>211000</v>
      </c>
      <c r="E307">
        <v>2</v>
      </c>
      <c r="F307">
        <v>0</v>
      </c>
      <c r="G307" s="40">
        <v>0</v>
      </c>
      <c r="I307">
        <v>0</v>
      </c>
      <c r="J307">
        <v>0</v>
      </c>
      <c r="K307" s="40">
        <v>0</v>
      </c>
    </row>
    <row r="308" spans="1:11" x14ac:dyDescent="0.2">
      <c r="A308" t="s">
        <v>685</v>
      </c>
      <c r="B308" t="s">
        <v>1099</v>
      </c>
      <c r="C308">
        <v>276</v>
      </c>
      <c r="D308" s="87">
        <v>285167</v>
      </c>
      <c r="E308">
        <v>3</v>
      </c>
      <c r="F308">
        <v>0</v>
      </c>
      <c r="G308" s="40">
        <v>0</v>
      </c>
      <c r="I308">
        <v>0</v>
      </c>
      <c r="J308">
        <v>0</v>
      </c>
      <c r="K308" s="40">
        <v>0</v>
      </c>
    </row>
    <row r="309" spans="1:11" x14ac:dyDescent="0.2">
      <c r="A309" t="s">
        <v>95</v>
      </c>
      <c r="B309" t="s">
        <v>996</v>
      </c>
      <c r="C309">
        <v>204</v>
      </c>
      <c r="D309" s="87">
        <v>510000</v>
      </c>
      <c r="E309">
        <v>3</v>
      </c>
      <c r="F309">
        <v>2</v>
      </c>
      <c r="G309" s="40">
        <v>0.66666666666666663</v>
      </c>
      <c r="I309">
        <v>0</v>
      </c>
      <c r="J309">
        <v>0</v>
      </c>
      <c r="K309" s="40">
        <v>0</v>
      </c>
    </row>
    <row r="310" spans="1:11" x14ac:dyDescent="0.2">
      <c r="A310" t="s">
        <v>219</v>
      </c>
      <c r="B310" t="s">
        <v>300</v>
      </c>
      <c r="C310">
        <v>72</v>
      </c>
      <c r="D310" s="87">
        <v>1747615</v>
      </c>
      <c r="E310">
        <v>13</v>
      </c>
      <c r="F310">
        <v>0</v>
      </c>
      <c r="G310" s="40">
        <v>0</v>
      </c>
      <c r="I310">
        <v>1</v>
      </c>
      <c r="J310">
        <v>0</v>
      </c>
      <c r="K310" s="40">
        <v>0</v>
      </c>
    </row>
    <row r="311" spans="1:11" x14ac:dyDescent="0.2">
      <c r="A311" t="s">
        <v>96</v>
      </c>
      <c r="B311" t="s">
        <v>368</v>
      </c>
      <c r="C311">
        <v>124</v>
      </c>
      <c r="D311" s="87">
        <v>1011200</v>
      </c>
      <c r="E311">
        <v>5</v>
      </c>
      <c r="F311">
        <v>0</v>
      </c>
      <c r="G311" s="40">
        <v>0</v>
      </c>
      <c r="I311">
        <v>1</v>
      </c>
      <c r="J311">
        <v>0</v>
      </c>
      <c r="K311" s="40">
        <v>0</v>
      </c>
    </row>
    <row r="312" spans="1:11" x14ac:dyDescent="0.2">
      <c r="A312" t="s">
        <v>783</v>
      </c>
      <c r="B312" t="s">
        <v>1036</v>
      </c>
      <c r="C312">
        <v>345</v>
      </c>
      <c r="D312" s="87">
        <v>97000</v>
      </c>
      <c r="E312">
        <v>1</v>
      </c>
      <c r="F312">
        <v>0</v>
      </c>
      <c r="G312" s="40">
        <v>0</v>
      </c>
      <c r="I312">
        <v>0</v>
      </c>
      <c r="J312">
        <v>0</v>
      </c>
      <c r="K312" s="40">
        <v>0</v>
      </c>
    </row>
    <row r="313" spans="1:11" x14ac:dyDescent="0.2">
      <c r="A313" t="s">
        <v>1135</v>
      </c>
      <c r="B313" t="s">
        <v>1100</v>
      </c>
      <c r="C313">
        <v>156</v>
      </c>
      <c r="D313" s="87">
        <v>767500</v>
      </c>
      <c r="E313">
        <v>4</v>
      </c>
      <c r="F313">
        <v>0</v>
      </c>
      <c r="G313" s="40">
        <v>0</v>
      </c>
      <c r="I313">
        <v>1</v>
      </c>
      <c r="J313">
        <v>0</v>
      </c>
      <c r="K313" s="40">
        <v>0</v>
      </c>
    </row>
    <row r="314" spans="1:11" x14ac:dyDescent="0.2">
      <c r="A314" t="s">
        <v>220</v>
      </c>
      <c r="B314" t="s">
        <v>991</v>
      </c>
      <c r="C314">
        <v>145</v>
      </c>
      <c r="D314" s="87">
        <v>839100</v>
      </c>
      <c r="E314">
        <v>7</v>
      </c>
      <c r="F314">
        <v>0</v>
      </c>
      <c r="G314" s="40">
        <v>0</v>
      </c>
      <c r="I314">
        <v>1</v>
      </c>
      <c r="J314">
        <v>0</v>
      </c>
      <c r="K314" s="40">
        <v>0</v>
      </c>
    </row>
    <row r="315" spans="1:11" x14ac:dyDescent="0.2">
      <c r="A315" t="s">
        <v>1112</v>
      </c>
      <c r="B315" t="s">
        <v>1102</v>
      </c>
      <c r="C315">
        <v>270</v>
      </c>
      <c r="D315" s="87">
        <v>292500</v>
      </c>
      <c r="E315">
        <v>4</v>
      </c>
      <c r="F315">
        <v>0</v>
      </c>
      <c r="G315" s="40">
        <v>0</v>
      </c>
      <c r="I315">
        <v>0</v>
      </c>
      <c r="J315">
        <v>0</v>
      </c>
      <c r="K315" s="40">
        <v>0</v>
      </c>
    </row>
    <row r="316" spans="1:11" x14ac:dyDescent="0.2">
      <c r="A316" t="s">
        <v>221</v>
      </c>
      <c r="B316" t="s">
        <v>1100</v>
      </c>
      <c r="C316">
        <v>90</v>
      </c>
      <c r="D316" s="87">
        <v>1383300</v>
      </c>
      <c r="E316">
        <v>9</v>
      </c>
      <c r="F316">
        <v>5</v>
      </c>
      <c r="G316" s="40">
        <v>0.55555555555555558</v>
      </c>
      <c r="I316">
        <v>0</v>
      </c>
      <c r="J316">
        <v>0</v>
      </c>
      <c r="K316" s="40">
        <v>0</v>
      </c>
    </row>
    <row r="317" spans="1:11" x14ac:dyDescent="0.2">
      <c r="A317" t="s">
        <v>56</v>
      </c>
      <c r="B317" t="s">
        <v>1100</v>
      </c>
      <c r="C317">
        <v>59</v>
      </c>
      <c r="D317" s="87">
        <v>1933900</v>
      </c>
      <c r="E317">
        <v>10</v>
      </c>
      <c r="F317">
        <v>2</v>
      </c>
      <c r="G317" s="40">
        <v>0.2</v>
      </c>
      <c r="I317">
        <v>0</v>
      </c>
      <c r="J317">
        <v>0</v>
      </c>
      <c r="K317" s="40">
        <v>0</v>
      </c>
    </row>
    <row r="318" spans="1:11" x14ac:dyDescent="0.2">
      <c r="A318" t="s">
        <v>57</v>
      </c>
      <c r="B318" t="s">
        <v>431</v>
      </c>
      <c r="C318">
        <v>322</v>
      </c>
      <c r="D318" s="87">
        <v>146500</v>
      </c>
      <c r="E318">
        <v>1</v>
      </c>
      <c r="F318">
        <v>0</v>
      </c>
      <c r="G318" s="40">
        <v>0</v>
      </c>
      <c r="I318">
        <v>0</v>
      </c>
      <c r="J318">
        <v>0</v>
      </c>
      <c r="K318" s="40">
        <v>0</v>
      </c>
    </row>
    <row r="319" spans="1:11" x14ac:dyDescent="0.2">
      <c r="A319" t="s">
        <v>58</v>
      </c>
      <c r="B319" t="s">
        <v>1100</v>
      </c>
      <c r="C319">
        <v>81</v>
      </c>
      <c r="D319" s="87">
        <v>1599100</v>
      </c>
      <c r="E319">
        <v>8</v>
      </c>
      <c r="F319">
        <v>5</v>
      </c>
      <c r="G319" s="40">
        <v>0.625</v>
      </c>
      <c r="I319">
        <v>0</v>
      </c>
      <c r="J319">
        <v>0</v>
      </c>
      <c r="K319" s="40">
        <v>0</v>
      </c>
    </row>
    <row r="320" spans="1:11" x14ac:dyDescent="0.2">
      <c r="A320" t="s">
        <v>1051</v>
      </c>
      <c r="B320" t="s">
        <v>431</v>
      </c>
      <c r="C320">
        <v>331</v>
      </c>
      <c r="D320" s="87">
        <v>131500</v>
      </c>
      <c r="E320">
        <v>1</v>
      </c>
      <c r="F320">
        <v>0</v>
      </c>
      <c r="G320" s="40">
        <v>0</v>
      </c>
      <c r="I320">
        <v>0</v>
      </c>
      <c r="J320">
        <v>0</v>
      </c>
      <c r="K320" s="40">
        <v>0</v>
      </c>
    </row>
    <row r="321" spans="1:11" x14ac:dyDescent="0.2">
      <c r="A321" t="s">
        <v>59</v>
      </c>
      <c r="B321" t="s">
        <v>1100</v>
      </c>
      <c r="C321">
        <v>144</v>
      </c>
      <c r="D321" s="87">
        <v>843000</v>
      </c>
      <c r="E321">
        <v>5</v>
      </c>
      <c r="F321">
        <v>3</v>
      </c>
      <c r="G321" s="40">
        <v>0.6</v>
      </c>
      <c r="I321">
        <v>0</v>
      </c>
      <c r="J321">
        <v>0</v>
      </c>
      <c r="K321" s="40">
        <v>0</v>
      </c>
    </row>
    <row r="322" spans="1:11" x14ac:dyDescent="0.2">
      <c r="A322" t="s">
        <v>1136</v>
      </c>
      <c r="B322" t="s">
        <v>1036</v>
      </c>
      <c r="C322">
        <v>200</v>
      </c>
      <c r="D322" s="87">
        <v>520500</v>
      </c>
      <c r="E322">
        <v>3</v>
      </c>
      <c r="F322">
        <v>0</v>
      </c>
      <c r="G322" s="40">
        <v>0</v>
      </c>
      <c r="I322">
        <v>0</v>
      </c>
      <c r="J322">
        <v>0</v>
      </c>
      <c r="K322" s="40">
        <v>0</v>
      </c>
    </row>
    <row r="323" spans="1:11" x14ac:dyDescent="0.2">
      <c r="A323" t="s">
        <v>60</v>
      </c>
      <c r="B323" t="s">
        <v>300</v>
      </c>
      <c r="C323">
        <v>20</v>
      </c>
      <c r="D323" s="87">
        <v>3611850</v>
      </c>
      <c r="E323">
        <v>24</v>
      </c>
      <c r="F323">
        <v>4</v>
      </c>
      <c r="G323" s="40">
        <v>0.16666666666666666</v>
      </c>
      <c r="I323">
        <v>2</v>
      </c>
      <c r="J323">
        <v>0</v>
      </c>
      <c r="K323" s="40">
        <v>0</v>
      </c>
    </row>
    <row r="324" spans="1:11" x14ac:dyDescent="0.2">
      <c r="A324" t="s">
        <v>1274</v>
      </c>
      <c r="B324" t="s">
        <v>1100</v>
      </c>
      <c r="C324">
        <v>208</v>
      </c>
      <c r="D324" s="87">
        <v>484500</v>
      </c>
      <c r="E324">
        <v>5</v>
      </c>
      <c r="F324">
        <v>3</v>
      </c>
      <c r="G324" s="40">
        <v>0.6</v>
      </c>
      <c r="I324">
        <v>0</v>
      </c>
      <c r="J324">
        <v>0</v>
      </c>
      <c r="K324" s="40">
        <v>0</v>
      </c>
    </row>
    <row r="325" spans="1:11" x14ac:dyDescent="0.2">
      <c r="A325" t="s">
        <v>61</v>
      </c>
      <c r="B325" t="s">
        <v>300</v>
      </c>
      <c r="C325">
        <v>17</v>
      </c>
      <c r="D325" s="87">
        <v>3949800</v>
      </c>
      <c r="E325">
        <v>15</v>
      </c>
      <c r="F325">
        <v>5</v>
      </c>
      <c r="G325" s="40">
        <v>0.33333333333333331</v>
      </c>
      <c r="I325">
        <v>2</v>
      </c>
      <c r="J325">
        <v>1</v>
      </c>
      <c r="K325" s="40">
        <v>0.5</v>
      </c>
    </row>
    <row r="326" spans="1:11" x14ac:dyDescent="0.2">
      <c r="A326" t="s">
        <v>1162</v>
      </c>
      <c r="B326" t="s">
        <v>181</v>
      </c>
      <c r="C326">
        <v>147</v>
      </c>
      <c r="D326" s="87">
        <v>833200</v>
      </c>
      <c r="E326">
        <v>14</v>
      </c>
      <c r="F326">
        <v>10</v>
      </c>
      <c r="G326" s="40">
        <v>0.7142857142857143</v>
      </c>
      <c r="I326">
        <v>0</v>
      </c>
      <c r="J326">
        <v>0</v>
      </c>
      <c r="K326" s="40">
        <v>0</v>
      </c>
    </row>
    <row r="327" spans="1:11" x14ac:dyDescent="0.2">
      <c r="A327" t="s">
        <v>668</v>
      </c>
      <c r="B327" t="s">
        <v>1176</v>
      </c>
      <c r="C327">
        <v>318</v>
      </c>
      <c r="D327" s="87">
        <v>161000</v>
      </c>
      <c r="E327">
        <v>4</v>
      </c>
      <c r="F327">
        <v>2</v>
      </c>
      <c r="G327" s="40">
        <v>0.5</v>
      </c>
      <c r="I327">
        <v>1</v>
      </c>
      <c r="J327">
        <v>1</v>
      </c>
      <c r="K327" s="40">
        <v>1</v>
      </c>
    </row>
    <row r="328" spans="1:11" x14ac:dyDescent="0.2">
      <c r="A328" t="s">
        <v>1163</v>
      </c>
      <c r="B328" t="s">
        <v>431</v>
      </c>
      <c r="C328">
        <v>46</v>
      </c>
      <c r="D328" s="87">
        <v>2198728</v>
      </c>
      <c r="E328">
        <v>16</v>
      </c>
      <c r="F328">
        <v>5</v>
      </c>
      <c r="G328" s="40">
        <v>0.3125</v>
      </c>
      <c r="I328">
        <v>2</v>
      </c>
      <c r="J328">
        <v>1</v>
      </c>
      <c r="K328" s="40">
        <v>0.5</v>
      </c>
    </row>
    <row r="329" spans="1:11" x14ac:dyDescent="0.2">
      <c r="A329" t="s">
        <v>1164</v>
      </c>
      <c r="B329" t="s">
        <v>1097</v>
      </c>
      <c r="C329">
        <v>111</v>
      </c>
      <c r="D329" s="87">
        <v>1118038</v>
      </c>
      <c r="E329">
        <v>9</v>
      </c>
      <c r="F329">
        <v>3</v>
      </c>
      <c r="G329" s="40">
        <v>0.33333333333333331</v>
      </c>
      <c r="I329">
        <v>1</v>
      </c>
      <c r="J329">
        <v>1</v>
      </c>
      <c r="K329" s="40">
        <v>1</v>
      </c>
    </row>
    <row r="330" spans="1:11" x14ac:dyDescent="0.2">
      <c r="A330" t="s">
        <v>1346</v>
      </c>
      <c r="B330" t="s">
        <v>1297</v>
      </c>
      <c r="C330">
        <v>95</v>
      </c>
      <c r="D330" s="87">
        <v>1355337</v>
      </c>
      <c r="E330">
        <v>22</v>
      </c>
      <c r="F330">
        <v>3</v>
      </c>
      <c r="G330" s="40">
        <v>0.13636363636363635</v>
      </c>
      <c r="I330">
        <v>9</v>
      </c>
      <c r="J330">
        <v>0</v>
      </c>
      <c r="K330" s="40">
        <v>0</v>
      </c>
    </row>
    <row r="331" spans="1:11" x14ac:dyDescent="0.2">
      <c r="A331" t="s">
        <v>1347</v>
      </c>
      <c r="B331" t="s">
        <v>300</v>
      </c>
      <c r="C331">
        <v>113</v>
      </c>
      <c r="D331" s="87">
        <v>1107803</v>
      </c>
      <c r="E331">
        <v>11</v>
      </c>
      <c r="F331">
        <v>2</v>
      </c>
      <c r="G331" s="40">
        <v>0.18181818181818182</v>
      </c>
      <c r="I331">
        <v>1</v>
      </c>
      <c r="J331">
        <v>0</v>
      </c>
      <c r="K331" s="40">
        <v>0</v>
      </c>
    </row>
    <row r="332" spans="1:11" x14ac:dyDescent="0.2">
      <c r="A332" t="s">
        <v>1165</v>
      </c>
      <c r="B332" t="s">
        <v>300</v>
      </c>
      <c r="C332">
        <v>13</v>
      </c>
      <c r="D332" s="87">
        <v>4336073</v>
      </c>
      <c r="E332">
        <v>26</v>
      </c>
      <c r="F332">
        <v>13</v>
      </c>
      <c r="G332" s="40">
        <v>0.5</v>
      </c>
      <c r="I332">
        <v>5</v>
      </c>
      <c r="J332">
        <v>4</v>
      </c>
      <c r="K332" s="40">
        <v>0.8</v>
      </c>
    </row>
    <row r="333" spans="1:11" x14ac:dyDescent="0.2">
      <c r="A333" t="s">
        <v>85</v>
      </c>
      <c r="B333" t="s">
        <v>1096</v>
      </c>
      <c r="C333">
        <v>360</v>
      </c>
      <c r="D333" s="87">
        <v>50000</v>
      </c>
      <c r="E333">
        <v>1</v>
      </c>
      <c r="F333">
        <v>0</v>
      </c>
      <c r="G333" s="40">
        <v>0</v>
      </c>
      <c r="I333">
        <v>0</v>
      </c>
      <c r="J333">
        <v>0</v>
      </c>
      <c r="K333" s="40">
        <v>0</v>
      </c>
    </row>
    <row r="334" spans="1:11" x14ac:dyDescent="0.2">
      <c r="A334" t="s">
        <v>1261</v>
      </c>
      <c r="B334" t="s">
        <v>300</v>
      </c>
      <c r="C334">
        <v>306</v>
      </c>
      <c r="D334" s="87">
        <v>192780</v>
      </c>
      <c r="E334">
        <v>2</v>
      </c>
      <c r="F334">
        <v>0</v>
      </c>
      <c r="G334" s="40">
        <v>0</v>
      </c>
      <c r="I334">
        <v>0</v>
      </c>
      <c r="J334">
        <v>0</v>
      </c>
      <c r="K334" s="40">
        <v>0</v>
      </c>
    </row>
    <row r="335" spans="1:11" x14ac:dyDescent="0.2">
      <c r="A335" t="s">
        <v>98</v>
      </c>
      <c r="B335" t="s">
        <v>889</v>
      </c>
      <c r="C335">
        <v>262</v>
      </c>
      <c r="D335" s="87">
        <v>310900</v>
      </c>
      <c r="E335">
        <v>3</v>
      </c>
      <c r="F335">
        <v>0</v>
      </c>
      <c r="G335" s="40">
        <v>0</v>
      </c>
      <c r="I335">
        <v>1</v>
      </c>
      <c r="J335">
        <v>0</v>
      </c>
      <c r="K335" s="40">
        <v>0</v>
      </c>
    </row>
    <row r="336" spans="1:11" x14ac:dyDescent="0.2">
      <c r="A336" t="s">
        <v>74</v>
      </c>
      <c r="B336" t="s">
        <v>282</v>
      </c>
      <c r="C336">
        <v>160</v>
      </c>
      <c r="D336" s="87">
        <v>721000</v>
      </c>
      <c r="E336">
        <v>5</v>
      </c>
      <c r="F336">
        <v>0</v>
      </c>
      <c r="G336" s="40">
        <v>0</v>
      </c>
      <c r="I336">
        <v>2</v>
      </c>
      <c r="J336">
        <v>0</v>
      </c>
      <c r="K336" s="40">
        <v>0</v>
      </c>
    </row>
    <row r="337" spans="1:11" x14ac:dyDescent="0.2">
      <c r="A337" t="s">
        <v>1262</v>
      </c>
      <c r="B337" t="s">
        <v>368</v>
      </c>
      <c r="C337">
        <v>263</v>
      </c>
      <c r="D337" s="87">
        <v>308200</v>
      </c>
      <c r="E337">
        <v>7</v>
      </c>
      <c r="F337">
        <v>0</v>
      </c>
      <c r="G337" s="40">
        <v>0</v>
      </c>
      <c r="I337">
        <v>1</v>
      </c>
      <c r="J337">
        <v>0</v>
      </c>
      <c r="K337" s="40">
        <v>0</v>
      </c>
    </row>
    <row r="338" spans="1:11" x14ac:dyDescent="0.2">
      <c r="A338" t="s">
        <v>1263</v>
      </c>
      <c r="B338" t="s">
        <v>1102</v>
      </c>
      <c r="C338">
        <v>114</v>
      </c>
      <c r="D338" s="87">
        <v>1101204</v>
      </c>
      <c r="E338">
        <v>21</v>
      </c>
      <c r="F338">
        <v>1</v>
      </c>
      <c r="G338" s="40">
        <v>4.7619047619047616E-2</v>
      </c>
      <c r="I338">
        <v>6</v>
      </c>
      <c r="J338">
        <v>0</v>
      </c>
      <c r="K338" s="40">
        <v>0</v>
      </c>
    </row>
    <row r="339" spans="1:11" x14ac:dyDescent="0.2">
      <c r="A339" t="s">
        <v>1264</v>
      </c>
      <c r="B339" t="s">
        <v>300</v>
      </c>
      <c r="C339">
        <v>61</v>
      </c>
      <c r="D339" s="87">
        <v>1930000</v>
      </c>
      <c r="E339">
        <v>10</v>
      </c>
      <c r="F339">
        <v>5</v>
      </c>
      <c r="G339" s="40">
        <v>0.5</v>
      </c>
      <c r="I339">
        <v>0</v>
      </c>
      <c r="J339">
        <v>0</v>
      </c>
      <c r="K339" s="40">
        <v>0</v>
      </c>
    </row>
    <row r="340" spans="1:11" x14ac:dyDescent="0.2">
      <c r="A340" t="s">
        <v>1265</v>
      </c>
      <c r="B340" t="s">
        <v>1101</v>
      </c>
      <c r="C340">
        <v>302</v>
      </c>
      <c r="D340" s="87">
        <v>201000</v>
      </c>
      <c r="E340">
        <v>3</v>
      </c>
      <c r="F340">
        <v>0</v>
      </c>
      <c r="G340" s="40">
        <v>0</v>
      </c>
      <c r="I340">
        <v>3</v>
      </c>
      <c r="J340">
        <v>0</v>
      </c>
      <c r="K340" s="40">
        <v>0</v>
      </c>
    </row>
    <row r="341" spans="1:11" x14ac:dyDescent="0.2">
      <c r="A341" t="s">
        <v>44</v>
      </c>
      <c r="B341" t="s">
        <v>1100</v>
      </c>
      <c r="C341">
        <v>326</v>
      </c>
      <c r="D341" s="87">
        <v>139900</v>
      </c>
      <c r="E341">
        <v>1</v>
      </c>
      <c r="F341">
        <v>0</v>
      </c>
      <c r="G341" s="40">
        <v>0</v>
      </c>
      <c r="I341">
        <v>0</v>
      </c>
      <c r="J341">
        <v>0</v>
      </c>
      <c r="K341" s="40">
        <v>0</v>
      </c>
    </row>
    <row r="342" spans="1:11" x14ac:dyDescent="0.2">
      <c r="A342" t="s">
        <v>1137</v>
      </c>
      <c r="B342" t="s">
        <v>762</v>
      </c>
      <c r="C342">
        <v>296</v>
      </c>
      <c r="D342" s="87">
        <v>217500</v>
      </c>
      <c r="E342">
        <v>2</v>
      </c>
      <c r="F342">
        <v>0</v>
      </c>
      <c r="G342" s="40">
        <v>0</v>
      </c>
      <c r="I342">
        <v>1</v>
      </c>
      <c r="J342">
        <v>0</v>
      </c>
      <c r="K342" s="40">
        <v>0</v>
      </c>
    </row>
    <row r="343" spans="1:11" x14ac:dyDescent="0.2">
      <c r="A343" t="s">
        <v>1266</v>
      </c>
      <c r="B343" t="s">
        <v>912</v>
      </c>
      <c r="C343">
        <v>242</v>
      </c>
      <c r="D343" s="87">
        <v>357625</v>
      </c>
      <c r="E343">
        <v>4</v>
      </c>
      <c r="F343">
        <v>2</v>
      </c>
      <c r="G343" s="40">
        <v>0.5</v>
      </c>
      <c r="I343">
        <v>0</v>
      </c>
      <c r="J343">
        <v>0</v>
      </c>
      <c r="K343" s="40">
        <v>0</v>
      </c>
    </row>
    <row r="344" spans="1:11" x14ac:dyDescent="0.2">
      <c r="A344" t="s">
        <v>1304</v>
      </c>
      <c r="B344" t="s">
        <v>300</v>
      </c>
      <c r="C344">
        <v>62</v>
      </c>
      <c r="D344" s="87">
        <v>1900071</v>
      </c>
      <c r="E344">
        <v>12</v>
      </c>
      <c r="F344">
        <v>4</v>
      </c>
      <c r="G344" s="40">
        <v>0.33333333333333331</v>
      </c>
      <c r="I344">
        <v>0</v>
      </c>
      <c r="J344">
        <v>0</v>
      </c>
      <c r="K344" s="40">
        <v>0</v>
      </c>
    </row>
    <row r="345" spans="1:11" x14ac:dyDescent="0.2">
      <c r="A345" t="s">
        <v>1275</v>
      </c>
      <c r="B345" t="s">
        <v>991</v>
      </c>
      <c r="C345">
        <v>337</v>
      </c>
      <c r="D345" s="87">
        <v>119250</v>
      </c>
      <c r="E345">
        <v>1</v>
      </c>
      <c r="F345">
        <v>0</v>
      </c>
      <c r="G345" s="40">
        <v>0</v>
      </c>
      <c r="I345">
        <v>0</v>
      </c>
      <c r="J345">
        <v>0</v>
      </c>
      <c r="K345" s="40">
        <v>0</v>
      </c>
    </row>
    <row r="346" spans="1:11" x14ac:dyDescent="0.2">
      <c r="A346" t="s">
        <v>1305</v>
      </c>
      <c r="B346" t="s">
        <v>300</v>
      </c>
      <c r="C346">
        <v>60</v>
      </c>
      <c r="D346" s="87">
        <v>1930950</v>
      </c>
      <c r="E346">
        <v>12</v>
      </c>
      <c r="F346">
        <v>4</v>
      </c>
      <c r="G346" s="40">
        <v>0.33333333333333331</v>
      </c>
      <c r="I346">
        <v>2</v>
      </c>
      <c r="J346">
        <v>0</v>
      </c>
      <c r="K346" s="40">
        <v>0</v>
      </c>
    </row>
    <row r="347" spans="1:11" x14ac:dyDescent="0.2">
      <c r="A347" t="s">
        <v>100</v>
      </c>
      <c r="B347" t="s">
        <v>282</v>
      </c>
      <c r="C347">
        <v>248</v>
      </c>
      <c r="D347" s="87">
        <v>342500</v>
      </c>
      <c r="E347">
        <v>2</v>
      </c>
      <c r="F347">
        <v>1</v>
      </c>
      <c r="G347" s="40">
        <v>0.5</v>
      </c>
      <c r="I347">
        <v>0</v>
      </c>
      <c r="J347">
        <v>0</v>
      </c>
      <c r="K347" s="40">
        <v>0</v>
      </c>
    </row>
    <row r="348" spans="1:11" x14ac:dyDescent="0.2">
      <c r="A348" t="s">
        <v>1138</v>
      </c>
      <c r="B348" t="s">
        <v>197</v>
      </c>
      <c r="C348">
        <v>359</v>
      </c>
      <c r="D348" s="87">
        <v>54000</v>
      </c>
      <c r="E348">
        <v>1</v>
      </c>
      <c r="F348">
        <v>0</v>
      </c>
      <c r="G348" s="40">
        <v>0</v>
      </c>
      <c r="I348">
        <v>0</v>
      </c>
      <c r="J348">
        <v>0</v>
      </c>
      <c r="K348" s="40">
        <v>0</v>
      </c>
    </row>
    <row r="349" spans="1:11" x14ac:dyDescent="0.2">
      <c r="A349" t="s">
        <v>1133</v>
      </c>
      <c r="B349" t="s">
        <v>300</v>
      </c>
      <c r="C349">
        <v>5</v>
      </c>
      <c r="D349" s="87">
        <v>9407975</v>
      </c>
      <c r="E349">
        <v>49</v>
      </c>
      <c r="F349">
        <v>13</v>
      </c>
      <c r="G349" s="40">
        <v>0.26530612244897961</v>
      </c>
      <c r="I349">
        <v>5</v>
      </c>
      <c r="J349">
        <v>0</v>
      </c>
      <c r="K349" s="40">
        <v>0</v>
      </c>
    </row>
    <row r="350" spans="1:11" x14ac:dyDescent="0.2">
      <c r="A350" t="s">
        <v>1149</v>
      </c>
      <c r="B350" t="s">
        <v>565</v>
      </c>
      <c r="C350">
        <v>155</v>
      </c>
      <c r="D350" s="87">
        <v>769231</v>
      </c>
      <c r="E350">
        <v>8</v>
      </c>
      <c r="F350">
        <v>0</v>
      </c>
      <c r="G350" s="40">
        <v>0</v>
      </c>
      <c r="I350">
        <v>1</v>
      </c>
      <c r="J350">
        <v>0</v>
      </c>
      <c r="K350" s="40">
        <v>0</v>
      </c>
    </row>
    <row r="351" spans="1:11" x14ac:dyDescent="0.2">
      <c r="A351" t="s">
        <v>1150</v>
      </c>
      <c r="B351" t="s">
        <v>368</v>
      </c>
      <c r="C351">
        <v>85</v>
      </c>
      <c r="D351" s="87">
        <v>1474500</v>
      </c>
      <c r="E351">
        <v>17</v>
      </c>
      <c r="F351">
        <v>0</v>
      </c>
      <c r="G351" s="40">
        <v>0</v>
      </c>
      <c r="I351">
        <v>7</v>
      </c>
      <c r="J351">
        <v>0</v>
      </c>
      <c r="K351" s="40">
        <v>0</v>
      </c>
    </row>
    <row r="352" spans="1:11" x14ac:dyDescent="0.2">
      <c r="A352" t="s">
        <v>1151</v>
      </c>
      <c r="B352" t="s">
        <v>1100</v>
      </c>
      <c r="C352">
        <v>52</v>
      </c>
      <c r="D352" s="87">
        <v>2053300</v>
      </c>
      <c r="E352">
        <v>19</v>
      </c>
      <c r="F352">
        <v>5</v>
      </c>
      <c r="G352" s="40">
        <v>0.26315789473684209</v>
      </c>
      <c r="I352">
        <v>2</v>
      </c>
      <c r="J352">
        <v>0</v>
      </c>
      <c r="K352" s="40">
        <v>0</v>
      </c>
    </row>
    <row r="353" spans="1:11" x14ac:dyDescent="0.2">
      <c r="A353" t="s">
        <v>101</v>
      </c>
      <c r="B353" t="s">
        <v>1096</v>
      </c>
      <c r="C353">
        <v>288</v>
      </c>
      <c r="D353" s="87">
        <v>251400</v>
      </c>
      <c r="E353">
        <v>3</v>
      </c>
      <c r="F353">
        <v>3</v>
      </c>
      <c r="G353" s="40">
        <v>1</v>
      </c>
      <c r="I353">
        <v>1</v>
      </c>
      <c r="J353">
        <v>1</v>
      </c>
      <c r="K353" s="40">
        <v>1</v>
      </c>
    </row>
    <row r="354" spans="1:11" x14ac:dyDescent="0.2">
      <c r="A354" t="s">
        <v>1152</v>
      </c>
      <c r="B354" t="s">
        <v>1100</v>
      </c>
      <c r="C354">
        <v>25</v>
      </c>
      <c r="D354" s="87">
        <v>3333953</v>
      </c>
      <c r="E354">
        <v>21</v>
      </c>
      <c r="F354">
        <v>6</v>
      </c>
      <c r="G354" s="40">
        <v>0.2857142857142857</v>
      </c>
      <c r="I354">
        <v>4</v>
      </c>
      <c r="J354">
        <v>2</v>
      </c>
      <c r="K354" s="40">
        <v>0.5</v>
      </c>
    </row>
    <row r="355" spans="1:11" x14ac:dyDescent="0.2">
      <c r="A355" t="s">
        <v>1153</v>
      </c>
      <c r="B355" t="s">
        <v>284</v>
      </c>
      <c r="C355">
        <v>212</v>
      </c>
      <c r="D355" s="87">
        <v>474150</v>
      </c>
      <c r="E355">
        <v>10</v>
      </c>
      <c r="F355">
        <v>2</v>
      </c>
      <c r="G355" s="40">
        <v>0.2</v>
      </c>
      <c r="I355">
        <v>2</v>
      </c>
      <c r="J355">
        <v>0</v>
      </c>
      <c r="K355" s="40">
        <v>0</v>
      </c>
    </row>
    <row r="356" spans="1:11" x14ac:dyDescent="0.2">
      <c r="A356" t="s">
        <v>1154</v>
      </c>
      <c r="B356" t="s">
        <v>300</v>
      </c>
      <c r="C356">
        <v>121</v>
      </c>
      <c r="D356" s="87">
        <v>1018300</v>
      </c>
      <c r="E356">
        <v>13</v>
      </c>
      <c r="F356">
        <v>2</v>
      </c>
      <c r="G356" s="40">
        <v>0.15384615384615385</v>
      </c>
      <c r="I356">
        <v>2</v>
      </c>
      <c r="J356">
        <v>0</v>
      </c>
      <c r="K356" s="40">
        <v>0</v>
      </c>
    </row>
    <row r="357" spans="1:11" x14ac:dyDescent="0.2">
      <c r="A357" t="s">
        <v>784</v>
      </c>
      <c r="B357" t="s">
        <v>931</v>
      </c>
      <c r="C357">
        <v>329</v>
      </c>
      <c r="D357" s="87">
        <v>133800</v>
      </c>
      <c r="E357">
        <v>1</v>
      </c>
      <c r="F357">
        <v>0</v>
      </c>
      <c r="G357" s="40">
        <v>0</v>
      </c>
      <c r="I357">
        <v>0</v>
      </c>
      <c r="J357">
        <v>0</v>
      </c>
      <c r="K357" s="40">
        <v>0</v>
      </c>
    </row>
    <row r="358" spans="1:11" x14ac:dyDescent="0.2">
      <c r="A358" t="s">
        <v>1155</v>
      </c>
      <c r="B358" t="s">
        <v>1036</v>
      </c>
      <c r="C358">
        <v>271</v>
      </c>
      <c r="D358" s="87">
        <v>291020</v>
      </c>
      <c r="E358">
        <v>3</v>
      </c>
      <c r="F358">
        <v>1</v>
      </c>
      <c r="G358" s="40">
        <v>0.33333333333333331</v>
      </c>
      <c r="I358">
        <v>1</v>
      </c>
      <c r="J358">
        <v>0</v>
      </c>
      <c r="K358" s="40">
        <v>0</v>
      </c>
    </row>
    <row r="359" spans="1:11" x14ac:dyDescent="0.2">
      <c r="A359" t="s">
        <v>1052</v>
      </c>
      <c r="B359" t="s">
        <v>986</v>
      </c>
      <c r="C359">
        <v>350</v>
      </c>
      <c r="D359" s="87">
        <v>83000</v>
      </c>
      <c r="E359">
        <v>1</v>
      </c>
      <c r="F359">
        <v>1</v>
      </c>
      <c r="G359" s="40">
        <v>1</v>
      </c>
      <c r="I359">
        <v>0</v>
      </c>
      <c r="J359">
        <v>0</v>
      </c>
      <c r="K359" s="40">
        <v>0</v>
      </c>
    </row>
    <row r="360" spans="1:11" x14ac:dyDescent="0.2">
      <c r="A360" t="s">
        <v>1139</v>
      </c>
      <c r="B360" t="s">
        <v>1100</v>
      </c>
      <c r="C360">
        <v>171</v>
      </c>
      <c r="D360" s="87">
        <v>660250</v>
      </c>
      <c r="E360">
        <v>5</v>
      </c>
      <c r="F360">
        <v>1</v>
      </c>
      <c r="G360" s="40">
        <v>0.2</v>
      </c>
      <c r="I360">
        <v>0</v>
      </c>
      <c r="J360">
        <v>0</v>
      </c>
      <c r="K360" s="40">
        <v>0</v>
      </c>
    </row>
    <row r="361" spans="1:11" x14ac:dyDescent="0.2">
      <c r="A361" t="s">
        <v>45</v>
      </c>
      <c r="B361" t="s">
        <v>299</v>
      </c>
      <c r="C361">
        <v>344</v>
      </c>
      <c r="D361" s="87">
        <v>99000</v>
      </c>
      <c r="E361">
        <v>1</v>
      </c>
      <c r="F361">
        <v>0</v>
      </c>
      <c r="G361" s="40">
        <v>0</v>
      </c>
      <c r="I361">
        <v>0</v>
      </c>
      <c r="J361">
        <v>0</v>
      </c>
      <c r="K361" s="40">
        <v>0</v>
      </c>
    </row>
    <row r="362" spans="1:11" x14ac:dyDescent="0.2">
      <c r="A362" t="s">
        <v>102</v>
      </c>
      <c r="B362" t="s">
        <v>1100</v>
      </c>
      <c r="C362">
        <v>96</v>
      </c>
      <c r="D362" s="87">
        <v>1355300</v>
      </c>
      <c r="E362">
        <v>7</v>
      </c>
      <c r="F362">
        <v>3</v>
      </c>
      <c r="G362" s="40">
        <v>0.42857142857142855</v>
      </c>
      <c r="I362">
        <v>0</v>
      </c>
      <c r="J362">
        <v>0</v>
      </c>
      <c r="K362" s="40">
        <v>0</v>
      </c>
    </row>
    <row r="363" spans="1:11" x14ac:dyDescent="0.2">
      <c r="A363" t="s">
        <v>1140</v>
      </c>
      <c r="B363" t="s">
        <v>1099</v>
      </c>
      <c r="C363">
        <v>290</v>
      </c>
      <c r="D363" s="87">
        <v>242400</v>
      </c>
      <c r="E363">
        <v>2</v>
      </c>
      <c r="F363">
        <v>1</v>
      </c>
      <c r="G363" s="40">
        <v>0.5</v>
      </c>
      <c r="I363">
        <v>0</v>
      </c>
      <c r="J363">
        <v>0</v>
      </c>
      <c r="K363" s="40">
        <v>0</v>
      </c>
    </row>
    <row r="364" spans="1:11" x14ac:dyDescent="0.2">
      <c r="A364" t="s">
        <v>1156</v>
      </c>
      <c r="B364" t="s">
        <v>1100</v>
      </c>
      <c r="C364">
        <v>7</v>
      </c>
      <c r="D364" s="87">
        <v>5725700</v>
      </c>
      <c r="E364">
        <v>30</v>
      </c>
      <c r="F364">
        <v>8</v>
      </c>
      <c r="G364" s="40">
        <v>0.26666666666666666</v>
      </c>
      <c r="I364">
        <v>8</v>
      </c>
      <c r="J364">
        <v>2</v>
      </c>
      <c r="K364" s="40">
        <v>0.25</v>
      </c>
    </row>
    <row r="365" spans="1:11" x14ac:dyDescent="0.2">
      <c r="A365" t="s">
        <v>1157</v>
      </c>
      <c r="B365" t="s">
        <v>300</v>
      </c>
      <c r="C365">
        <v>11</v>
      </c>
      <c r="D365" s="87">
        <v>4672200</v>
      </c>
      <c r="E365">
        <v>28</v>
      </c>
      <c r="F365">
        <v>15</v>
      </c>
      <c r="G365" s="40">
        <v>0.5357142857142857</v>
      </c>
      <c r="I365">
        <v>6</v>
      </c>
      <c r="J365">
        <v>4</v>
      </c>
      <c r="K365" s="40">
        <v>0.66666666666666663</v>
      </c>
    </row>
    <row r="366" spans="1:11" x14ac:dyDescent="0.2">
      <c r="A366" t="s">
        <v>86</v>
      </c>
      <c r="B366" t="s">
        <v>1219</v>
      </c>
      <c r="C366">
        <v>304</v>
      </c>
      <c r="D366" s="87">
        <v>195400</v>
      </c>
      <c r="E366">
        <v>2</v>
      </c>
      <c r="F366">
        <v>0</v>
      </c>
      <c r="G366" s="40">
        <v>0</v>
      </c>
      <c r="I366">
        <v>0</v>
      </c>
      <c r="J366">
        <v>0</v>
      </c>
      <c r="K366" s="40">
        <v>0</v>
      </c>
    </row>
    <row r="367" spans="1:11" x14ac:dyDescent="0.2">
      <c r="A367" t="s">
        <v>103</v>
      </c>
      <c r="B367" t="s">
        <v>1099</v>
      </c>
      <c r="C367">
        <v>279</v>
      </c>
      <c r="D367" s="87">
        <v>270500</v>
      </c>
      <c r="E367">
        <v>4</v>
      </c>
      <c r="F367">
        <v>0</v>
      </c>
      <c r="G367" s="40">
        <v>0</v>
      </c>
      <c r="I367">
        <v>3</v>
      </c>
      <c r="J367">
        <v>0</v>
      </c>
      <c r="K367" s="40">
        <v>0</v>
      </c>
    </row>
    <row r="368" spans="1:11" x14ac:dyDescent="0.2">
      <c r="B368" s="7"/>
    </row>
    <row r="369" spans="2:11" x14ac:dyDescent="0.2">
      <c r="B369" s="7"/>
      <c r="D369"/>
      <c r="G369"/>
      <c r="K369"/>
    </row>
    <row r="370" spans="2:11" x14ac:dyDescent="0.2">
      <c r="B370" s="7"/>
      <c r="D370"/>
      <c r="G370"/>
      <c r="K370"/>
    </row>
    <row r="371" spans="2:11" x14ac:dyDescent="0.2">
      <c r="D371"/>
      <c r="G371"/>
      <c r="K371"/>
    </row>
    <row r="372" spans="2:11" x14ac:dyDescent="0.2">
      <c r="D372"/>
      <c r="G372"/>
      <c r="K372"/>
    </row>
    <row r="373" spans="2:11" x14ac:dyDescent="0.2">
      <c r="D373"/>
      <c r="G373"/>
      <c r="K373"/>
    </row>
    <row r="374" spans="2:11" x14ac:dyDescent="0.2">
      <c r="D374"/>
      <c r="G374"/>
      <c r="K374"/>
    </row>
    <row r="375" spans="2:11" x14ac:dyDescent="0.2">
      <c r="D375"/>
      <c r="G375"/>
      <c r="K375"/>
    </row>
    <row r="376" spans="2:11" x14ac:dyDescent="0.2">
      <c r="D376"/>
      <c r="G376"/>
      <c r="K376"/>
    </row>
    <row r="377" spans="2:11" x14ac:dyDescent="0.2">
      <c r="D377"/>
      <c r="G377"/>
      <c r="K377"/>
    </row>
    <row r="378" spans="2:11" x14ac:dyDescent="0.2">
      <c r="D378"/>
      <c r="G378"/>
      <c r="K378"/>
    </row>
    <row r="379" spans="2:11" x14ac:dyDescent="0.2">
      <c r="D379"/>
      <c r="G379"/>
      <c r="K379"/>
    </row>
    <row r="380" spans="2:11" x14ac:dyDescent="0.2">
      <c r="D380"/>
      <c r="G380"/>
      <c r="K380"/>
    </row>
    <row r="381" spans="2:11" x14ac:dyDescent="0.2">
      <c r="D381"/>
      <c r="G381"/>
      <c r="K381"/>
    </row>
    <row r="382" spans="2:11" x14ac:dyDescent="0.2">
      <c r="D382"/>
      <c r="G382"/>
      <c r="K382"/>
    </row>
    <row r="383" spans="2:11" x14ac:dyDescent="0.2">
      <c r="D383"/>
      <c r="G383"/>
      <c r="K383"/>
    </row>
    <row r="384" spans="2:11" x14ac:dyDescent="0.2">
      <c r="D384"/>
      <c r="G384"/>
      <c r="K384"/>
    </row>
    <row r="385" spans="4:11" x14ac:dyDescent="0.2">
      <c r="D385"/>
      <c r="G385"/>
      <c r="K385"/>
    </row>
    <row r="386" spans="4:11" x14ac:dyDescent="0.2">
      <c r="D386"/>
      <c r="G386"/>
      <c r="K386"/>
    </row>
    <row r="387" spans="4:11" x14ac:dyDescent="0.2">
      <c r="D387"/>
      <c r="G387"/>
      <c r="K387"/>
    </row>
    <row r="388" spans="4:11" x14ac:dyDescent="0.2">
      <c r="D388"/>
      <c r="G388"/>
      <c r="K388"/>
    </row>
    <row r="389" spans="4:11" x14ac:dyDescent="0.2">
      <c r="D389"/>
      <c r="G389"/>
      <c r="K389"/>
    </row>
    <row r="390" spans="4:11" x14ac:dyDescent="0.2">
      <c r="D390"/>
      <c r="G390"/>
      <c r="K390"/>
    </row>
    <row r="391" spans="4:11" x14ac:dyDescent="0.2">
      <c r="D391"/>
      <c r="G391"/>
      <c r="K391"/>
    </row>
    <row r="392" spans="4:11" x14ac:dyDescent="0.2">
      <c r="D392"/>
      <c r="G392"/>
      <c r="K392"/>
    </row>
    <row r="393" spans="4:11" x14ac:dyDescent="0.2">
      <c r="D393"/>
      <c r="G393"/>
      <c r="K393"/>
    </row>
    <row r="394" spans="4:11" x14ac:dyDescent="0.2">
      <c r="D394"/>
      <c r="G394"/>
      <c r="K394"/>
    </row>
    <row r="395" spans="4:11" x14ac:dyDescent="0.2">
      <c r="D395"/>
      <c r="G395"/>
      <c r="K395"/>
    </row>
    <row r="396" spans="4:11" x14ac:dyDescent="0.2">
      <c r="D396"/>
      <c r="G396"/>
      <c r="K396"/>
    </row>
    <row r="397" spans="4:11" x14ac:dyDescent="0.2">
      <c r="D397"/>
      <c r="G397"/>
      <c r="K397"/>
    </row>
    <row r="398" spans="4:11" x14ac:dyDescent="0.2">
      <c r="D398"/>
      <c r="G398"/>
      <c r="K398"/>
    </row>
    <row r="399" spans="4:11" x14ac:dyDescent="0.2">
      <c r="D399"/>
      <c r="G399"/>
      <c r="K399"/>
    </row>
    <row r="400" spans="4:11" x14ac:dyDescent="0.2">
      <c r="D400"/>
      <c r="G400"/>
      <c r="K400"/>
    </row>
    <row r="401" spans="4:11" x14ac:dyDescent="0.2">
      <c r="D401"/>
      <c r="G401"/>
      <c r="K401"/>
    </row>
    <row r="402" spans="4:11" x14ac:dyDescent="0.2">
      <c r="D402"/>
      <c r="G402"/>
      <c r="K402"/>
    </row>
    <row r="403" spans="4:11" x14ac:dyDescent="0.2">
      <c r="D403"/>
      <c r="G403"/>
      <c r="K403"/>
    </row>
    <row r="404" spans="4:11" x14ac:dyDescent="0.2">
      <c r="D404"/>
      <c r="G404"/>
      <c r="K404"/>
    </row>
    <row r="405" spans="4:11" x14ac:dyDescent="0.2">
      <c r="D405"/>
      <c r="G405"/>
      <c r="K405"/>
    </row>
    <row r="406" spans="4:11" x14ac:dyDescent="0.2">
      <c r="D406"/>
      <c r="G406"/>
      <c r="K406"/>
    </row>
    <row r="407" spans="4:11" x14ac:dyDescent="0.2">
      <c r="D407"/>
      <c r="G407"/>
      <c r="K407"/>
    </row>
    <row r="408" spans="4:11" x14ac:dyDescent="0.2">
      <c r="D408"/>
      <c r="G408"/>
      <c r="K408"/>
    </row>
    <row r="409" spans="4:11" x14ac:dyDescent="0.2">
      <c r="D409"/>
      <c r="G409"/>
      <c r="K409"/>
    </row>
    <row r="410" spans="4:11" x14ac:dyDescent="0.2">
      <c r="D410"/>
      <c r="G410"/>
      <c r="K410"/>
    </row>
    <row r="411" spans="4:11" x14ac:dyDescent="0.2">
      <c r="D411"/>
      <c r="G411"/>
      <c r="K411"/>
    </row>
    <row r="412" spans="4:11" x14ac:dyDescent="0.2">
      <c r="D412"/>
      <c r="G412"/>
      <c r="K412"/>
    </row>
    <row r="413" spans="4:11" x14ac:dyDescent="0.2">
      <c r="D413"/>
      <c r="G413"/>
      <c r="K413"/>
    </row>
    <row r="414" spans="4:11" x14ac:dyDescent="0.2">
      <c r="D414"/>
      <c r="G414"/>
      <c r="K414"/>
    </row>
    <row r="415" spans="4:11" x14ac:dyDescent="0.2">
      <c r="D415"/>
      <c r="G415"/>
      <c r="K415"/>
    </row>
    <row r="416" spans="4:11" x14ac:dyDescent="0.2">
      <c r="D416"/>
      <c r="G416"/>
      <c r="K416"/>
    </row>
    <row r="417" spans="4:11" x14ac:dyDescent="0.2">
      <c r="D417"/>
      <c r="G417"/>
      <c r="K417"/>
    </row>
    <row r="418" spans="4:11" x14ac:dyDescent="0.2">
      <c r="D418"/>
      <c r="G418"/>
      <c r="K418"/>
    </row>
    <row r="419" spans="4:11" x14ac:dyDescent="0.2">
      <c r="D419"/>
      <c r="G419"/>
      <c r="K419"/>
    </row>
    <row r="420" spans="4:11" x14ac:dyDescent="0.2">
      <c r="D420"/>
      <c r="G420"/>
      <c r="K420"/>
    </row>
    <row r="421" spans="4:11" x14ac:dyDescent="0.2">
      <c r="D421"/>
      <c r="G421"/>
      <c r="K421"/>
    </row>
    <row r="422" spans="4:11" x14ac:dyDescent="0.2">
      <c r="D422"/>
      <c r="G422"/>
      <c r="K422"/>
    </row>
    <row r="423" spans="4:11" x14ac:dyDescent="0.2">
      <c r="D423"/>
      <c r="G423"/>
      <c r="K423"/>
    </row>
    <row r="424" spans="4:11" x14ac:dyDescent="0.2">
      <c r="D424"/>
      <c r="G424"/>
      <c r="K424"/>
    </row>
    <row r="425" spans="4:11" x14ac:dyDescent="0.2">
      <c r="D425"/>
      <c r="G425"/>
      <c r="K425"/>
    </row>
    <row r="426" spans="4:11" x14ac:dyDescent="0.2">
      <c r="D426"/>
      <c r="G426"/>
      <c r="K426"/>
    </row>
    <row r="427" spans="4:11" x14ac:dyDescent="0.2">
      <c r="D427"/>
      <c r="G427"/>
      <c r="K427"/>
    </row>
    <row r="428" spans="4:11" x14ac:dyDescent="0.2">
      <c r="D428"/>
      <c r="G428"/>
      <c r="K428"/>
    </row>
    <row r="429" spans="4:11" x14ac:dyDescent="0.2">
      <c r="D429"/>
      <c r="G429"/>
      <c r="K429"/>
    </row>
    <row r="430" spans="4:11" x14ac:dyDescent="0.2">
      <c r="D430"/>
      <c r="G430"/>
      <c r="K430"/>
    </row>
    <row r="431" spans="4:11" x14ac:dyDescent="0.2">
      <c r="D431"/>
      <c r="G431"/>
      <c r="K431"/>
    </row>
    <row r="432" spans="4:11" x14ac:dyDescent="0.2">
      <c r="D432"/>
      <c r="G432"/>
      <c r="K432"/>
    </row>
    <row r="433" spans="4:11" x14ac:dyDescent="0.2">
      <c r="D433"/>
      <c r="G433"/>
      <c r="K433"/>
    </row>
    <row r="434" spans="4:11" x14ac:dyDescent="0.2">
      <c r="D434"/>
      <c r="G434"/>
      <c r="K434"/>
    </row>
    <row r="435" spans="4:11" x14ac:dyDescent="0.2">
      <c r="D435"/>
      <c r="G435"/>
      <c r="K435"/>
    </row>
    <row r="436" spans="4:11" x14ac:dyDescent="0.2">
      <c r="D436"/>
      <c r="G436"/>
      <c r="K436"/>
    </row>
    <row r="437" spans="4:11" x14ac:dyDescent="0.2">
      <c r="D437"/>
      <c r="G437"/>
      <c r="K437"/>
    </row>
    <row r="438" spans="4:11" x14ac:dyDescent="0.2">
      <c r="D438"/>
      <c r="G438"/>
      <c r="K438"/>
    </row>
    <row r="439" spans="4:11" x14ac:dyDescent="0.2">
      <c r="D439"/>
      <c r="G439"/>
      <c r="K439"/>
    </row>
    <row r="440" spans="4:11" x14ac:dyDescent="0.2">
      <c r="D440"/>
      <c r="G440"/>
      <c r="K440"/>
    </row>
    <row r="441" spans="4:11" x14ac:dyDescent="0.2">
      <c r="D441"/>
      <c r="G441"/>
      <c r="K441"/>
    </row>
    <row r="442" spans="4:11" x14ac:dyDescent="0.2">
      <c r="D442"/>
      <c r="G442"/>
      <c r="K442"/>
    </row>
    <row r="443" spans="4:11" x14ac:dyDescent="0.2">
      <c r="D443"/>
      <c r="G443"/>
      <c r="K443"/>
    </row>
    <row r="444" spans="4:11" x14ac:dyDescent="0.2">
      <c r="D444"/>
      <c r="G444"/>
      <c r="K444"/>
    </row>
    <row r="445" spans="4:11" x14ac:dyDescent="0.2">
      <c r="D445"/>
      <c r="G445"/>
      <c r="K445"/>
    </row>
    <row r="446" spans="4:11" x14ac:dyDescent="0.2">
      <c r="D446"/>
      <c r="G446"/>
      <c r="K446"/>
    </row>
    <row r="447" spans="4:11" x14ac:dyDescent="0.2">
      <c r="D447"/>
      <c r="G447"/>
      <c r="K447"/>
    </row>
    <row r="448" spans="4:11" x14ac:dyDescent="0.2">
      <c r="D448"/>
      <c r="G448"/>
      <c r="K448"/>
    </row>
    <row r="449" spans="4:11" x14ac:dyDescent="0.2">
      <c r="D449"/>
      <c r="G449"/>
      <c r="K449"/>
    </row>
    <row r="450" spans="4:11" x14ac:dyDescent="0.2">
      <c r="D450"/>
      <c r="G450"/>
      <c r="K450"/>
    </row>
    <row r="451" spans="4:11" x14ac:dyDescent="0.2">
      <c r="D451"/>
      <c r="G451"/>
      <c r="K451"/>
    </row>
    <row r="452" spans="4:11" x14ac:dyDescent="0.2">
      <c r="D452"/>
      <c r="G452"/>
      <c r="K452"/>
    </row>
    <row r="453" spans="4:11" x14ac:dyDescent="0.2">
      <c r="D453"/>
      <c r="G453"/>
      <c r="K453"/>
    </row>
    <row r="454" spans="4:11" x14ac:dyDescent="0.2">
      <c r="D454"/>
      <c r="G454"/>
      <c r="K454"/>
    </row>
    <row r="455" spans="4:11" x14ac:dyDescent="0.2">
      <c r="D455"/>
      <c r="G455"/>
      <c r="K455"/>
    </row>
    <row r="456" spans="4:11" x14ac:dyDescent="0.2">
      <c r="D456"/>
      <c r="G456"/>
      <c r="K456"/>
    </row>
    <row r="457" spans="4:11" x14ac:dyDescent="0.2">
      <c r="D457"/>
      <c r="G457"/>
      <c r="K457"/>
    </row>
    <row r="458" spans="4:11" x14ac:dyDescent="0.2">
      <c r="D458"/>
      <c r="G458"/>
      <c r="K458"/>
    </row>
    <row r="459" spans="4:11" x14ac:dyDescent="0.2">
      <c r="D459"/>
      <c r="G459"/>
      <c r="K459"/>
    </row>
    <row r="460" spans="4:11" x14ac:dyDescent="0.2">
      <c r="D460"/>
      <c r="G460"/>
      <c r="K460"/>
    </row>
    <row r="461" spans="4:11" x14ac:dyDescent="0.2">
      <c r="D461"/>
      <c r="G461"/>
      <c r="K461"/>
    </row>
    <row r="462" spans="4:11" x14ac:dyDescent="0.2">
      <c r="D462"/>
      <c r="G462"/>
      <c r="K462"/>
    </row>
    <row r="463" spans="4:11" x14ac:dyDescent="0.2">
      <c r="D463"/>
      <c r="G463"/>
      <c r="K463"/>
    </row>
    <row r="464" spans="4:11" x14ac:dyDescent="0.2">
      <c r="D464"/>
      <c r="G464"/>
      <c r="K464"/>
    </row>
    <row r="465" spans="4:11" x14ac:dyDescent="0.2">
      <c r="D465"/>
      <c r="G465"/>
      <c r="K465"/>
    </row>
    <row r="466" spans="4:11" x14ac:dyDescent="0.2">
      <c r="D466"/>
      <c r="G466"/>
      <c r="K466"/>
    </row>
    <row r="467" spans="4:11" x14ac:dyDescent="0.2">
      <c r="D467"/>
      <c r="G467"/>
      <c r="K467"/>
    </row>
    <row r="468" spans="4:11" x14ac:dyDescent="0.2">
      <c r="D468"/>
      <c r="G468"/>
      <c r="K468"/>
    </row>
    <row r="469" spans="4:11" x14ac:dyDescent="0.2">
      <c r="D469"/>
      <c r="G469"/>
      <c r="K469"/>
    </row>
    <row r="470" spans="4:11" x14ac:dyDescent="0.2">
      <c r="D470"/>
      <c r="G470"/>
      <c r="K470"/>
    </row>
    <row r="471" spans="4:11" x14ac:dyDescent="0.2">
      <c r="D471"/>
      <c r="G471"/>
      <c r="K471"/>
    </row>
    <row r="472" spans="4:11" x14ac:dyDescent="0.2">
      <c r="D472"/>
      <c r="G472"/>
      <c r="K472"/>
    </row>
    <row r="473" spans="4:11" x14ac:dyDescent="0.2">
      <c r="D473"/>
      <c r="G473"/>
      <c r="K473"/>
    </row>
    <row r="474" spans="4:11" x14ac:dyDescent="0.2">
      <c r="D474"/>
      <c r="G474"/>
      <c r="K474"/>
    </row>
    <row r="475" spans="4:11" x14ac:dyDescent="0.2">
      <c r="D475"/>
      <c r="G475"/>
      <c r="K475"/>
    </row>
    <row r="476" spans="4:11" x14ac:dyDescent="0.2">
      <c r="D476"/>
      <c r="G476"/>
      <c r="K476"/>
    </row>
    <row r="477" spans="4:11" x14ac:dyDescent="0.2">
      <c r="D477"/>
      <c r="G477"/>
      <c r="K477"/>
    </row>
    <row r="478" spans="4:11" x14ac:dyDescent="0.2">
      <c r="D478"/>
      <c r="G478"/>
      <c r="K478"/>
    </row>
    <row r="479" spans="4:11" x14ac:dyDescent="0.2">
      <c r="D479"/>
      <c r="G479"/>
      <c r="K479"/>
    </row>
    <row r="480" spans="4:11" x14ac:dyDescent="0.2">
      <c r="D480"/>
      <c r="G480"/>
      <c r="K480"/>
    </row>
    <row r="481" spans="4:11" x14ac:dyDescent="0.2">
      <c r="D481"/>
      <c r="G481"/>
      <c r="K481"/>
    </row>
    <row r="482" spans="4:11" x14ac:dyDescent="0.2">
      <c r="D482"/>
      <c r="G482"/>
      <c r="K482"/>
    </row>
    <row r="575" spans="9:9" x14ac:dyDescent="0.2">
      <c r="I575" s="40"/>
    </row>
    <row r="576" spans="9:9" x14ac:dyDescent="0.2">
      <c r="I576" s="40"/>
    </row>
    <row r="577" spans="9:9" x14ac:dyDescent="0.2">
      <c r="I577" s="40"/>
    </row>
    <row r="578" spans="9:9" x14ac:dyDescent="0.2">
      <c r="I578" s="40"/>
    </row>
    <row r="579" spans="9:9" x14ac:dyDescent="0.2">
      <c r="I579" s="40"/>
    </row>
    <row r="580" spans="9:9" x14ac:dyDescent="0.2">
      <c r="I580" s="40"/>
    </row>
    <row r="581" spans="9:9" x14ac:dyDescent="0.2">
      <c r="I581" s="40"/>
    </row>
    <row r="582" spans="9:9" x14ac:dyDescent="0.2">
      <c r="I582" s="40"/>
    </row>
    <row r="583" spans="9:9" x14ac:dyDescent="0.2">
      <c r="I583" s="40"/>
    </row>
    <row r="584" spans="9:9" x14ac:dyDescent="0.2">
      <c r="I584" s="40"/>
    </row>
    <row r="585" spans="9:9" x14ac:dyDescent="0.2">
      <c r="I585" s="40"/>
    </row>
    <row r="586" spans="9:9" x14ac:dyDescent="0.2">
      <c r="I586" s="40"/>
    </row>
    <row r="587" spans="9:9" x14ac:dyDescent="0.2">
      <c r="I587" s="40"/>
    </row>
    <row r="588" spans="9:9" x14ac:dyDescent="0.2">
      <c r="I588" s="40"/>
    </row>
    <row r="589" spans="9:9" x14ac:dyDescent="0.2">
      <c r="I589" s="40"/>
    </row>
    <row r="590" spans="9:9" x14ac:dyDescent="0.2">
      <c r="I590" s="40"/>
    </row>
    <row r="591" spans="9:9" x14ac:dyDescent="0.2">
      <c r="I591" s="40"/>
    </row>
    <row r="592" spans="9:9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honeticPr fontId="3" type="noConversion"/>
  <printOptions gridLines="1"/>
  <pageMargins left="0.5" right="0.5" top="0.5" bottom="0.5" header="0.5" footer="0.5"/>
  <pageSetup scale="80" orientation="landscape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612"/>
  <sheetViews>
    <sheetView workbookViewId="0">
      <selection sqref="A1:IV65536"/>
    </sheetView>
  </sheetViews>
  <sheetFormatPr defaultRowHeight="12.75" x14ac:dyDescent="0.2"/>
  <cols>
    <col min="1" max="1" width="27.5703125" customWidth="1"/>
    <col min="2" max="2" width="42.5703125" customWidth="1"/>
    <col min="3" max="3" width="5.85546875" customWidth="1"/>
    <col min="4" max="4" width="18.140625" style="87" customWidth="1"/>
    <col min="5" max="5" width="11.28515625" customWidth="1"/>
    <col min="7" max="7" width="11.140625" style="88" customWidth="1"/>
    <col min="8" max="8" width="3.7109375" customWidth="1"/>
    <col min="9" max="9" width="10" customWidth="1"/>
    <col min="10" max="10" width="8.28515625" customWidth="1"/>
    <col min="11" max="11" width="9.28515625" style="88" customWidth="1"/>
  </cols>
  <sheetData>
    <row r="1" spans="1:11" s="29" customFormat="1" ht="19.5" customHeight="1" x14ac:dyDescent="0.25">
      <c r="A1" s="69" t="s">
        <v>4</v>
      </c>
      <c r="D1" s="82"/>
      <c r="G1" s="85"/>
      <c r="K1" s="85"/>
    </row>
    <row r="2" spans="1:11" s="29" customFormat="1" ht="19.5" customHeight="1" x14ac:dyDescent="0.25">
      <c r="C2" s="69"/>
      <c r="D2" s="82" t="s">
        <v>1282</v>
      </c>
      <c r="G2" s="85"/>
      <c r="I2" s="29" t="s">
        <v>1281</v>
      </c>
      <c r="K2" s="85"/>
    </row>
    <row r="3" spans="1:11" s="29" customFormat="1" x14ac:dyDescent="0.2">
      <c r="A3" s="71" t="s">
        <v>296</v>
      </c>
      <c r="B3" s="71" t="s">
        <v>418</v>
      </c>
      <c r="C3" s="59" t="s">
        <v>373</v>
      </c>
      <c r="D3" s="83" t="s">
        <v>293</v>
      </c>
      <c r="E3" s="59" t="s">
        <v>224</v>
      </c>
      <c r="F3" s="59" t="s">
        <v>414</v>
      </c>
      <c r="G3" s="86" t="s">
        <v>415</v>
      </c>
      <c r="H3" s="59"/>
      <c r="I3" s="59" t="s">
        <v>224</v>
      </c>
      <c r="J3" s="59" t="s">
        <v>414</v>
      </c>
      <c r="K3" s="86" t="s">
        <v>415</v>
      </c>
    </row>
    <row r="4" spans="1:11" s="29" customFormat="1" x14ac:dyDescent="0.2">
      <c r="A4" s="73" t="s">
        <v>914</v>
      </c>
      <c r="B4" s="73"/>
      <c r="C4" s="72"/>
      <c r="D4" s="84">
        <f>SUM(D5:D481)</f>
        <v>495759876</v>
      </c>
      <c r="E4" s="75">
        <f>SUM(E5:E565)</f>
        <v>3699</v>
      </c>
      <c r="F4" s="75">
        <f>SUM(F5:F565)</f>
        <v>1049</v>
      </c>
      <c r="G4" s="89">
        <f>+F4/E4</f>
        <v>0.28359015950256827</v>
      </c>
      <c r="H4" s="72"/>
      <c r="I4" s="75">
        <f>SUM(I5:I565)</f>
        <v>632</v>
      </c>
      <c r="J4" s="75">
        <f>SUM(J5:J565)</f>
        <v>155</v>
      </c>
      <c r="K4" s="89">
        <f>+J4/I4</f>
        <v>0.24525316455696203</v>
      </c>
    </row>
    <row r="5" spans="1:11" ht="15" x14ac:dyDescent="0.2">
      <c r="A5" t="s">
        <v>235</v>
      </c>
      <c r="B5" s="46" t="s">
        <v>535</v>
      </c>
      <c r="C5">
        <v>296</v>
      </c>
      <c r="D5" s="97">
        <v>312000</v>
      </c>
      <c r="E5">
        <v>2</v>
      </c>
      <c r="F5">
        <v>0</v>
      </c>
      <c r="G5" s="40">
        <v>0</v>
      </c>
      <c r="I5">
        <v>0</v>
      </c>
      <c r="J5">
        <v>0</v>
      </c>
      <c r="K5" s="40">
        <v>0</v>
      </c>
    </row>
    <row r="6" spans="1:11" x14ac:dyDescent="0.2">
      <c r="A6" t="s">
        <v>1128</v>
      </c>
      <c r="B6" s="7" t="s">
        <v>769</v>
      </c>
      <c r="C6">
        <v>255</v>
      </c>
      <c r="D6" s="97">
        <v>478000</v>
      </c>
      <c r="E6">
        <v>5</v>
      </c>
      <c r="F6">
        <v>0</v>
      </c>
      <c r="G6" s="40">
        <v>0</v>
      </c>
      <c r="I6">
        <v>0</v>
      </c>
      <c r="J6">
        <v>0</v>
      </c>
      <c r="K6" s="40">
        <v>0</v>
      </c>
    </row>
    <row r="7" spans="1:11" x14ac:dyDescent="0.2">
      <c r="A7" t="s">
        <v>864</v>
      </c>
      <c r="B7" s="7" t="s">
        <v>1099</v>
      </c>
      <c r="C7">
        <v>311</v>
      </c>
      <c r="D7" s="97">
        <v>274400</v>
      </c>
      <c r="E7">
        <v>3</v>
      </c>
      <c r="F7">
        <v>1</v>
      </c>
      <c r="G7" s="40">
        <v>0.33333333333333331</v>
      </c>
      <c r="I7">
        <v>0</v>
      </c>
      <c r="J7">
        <v>0</v>
      </c>
      <c r="K7" s="40">
        <v>0</v>
      </c>
    </row>
    <row r="8" spans="1:11" x14ac:dyDescent="0.2">
      <c r="A8" t="s">
        <v>1129</v>
      </c>
      <c r="B8" s="7" t="s">
        <v>1096</v>
      </c>
      <c r="C8">
        <v>184</v>
      </c>
      <c r="D8" s="97">
        <v>817300</v>
      </c>
      <c r="E8">
        <v>9</v>
      </c>
      <c r="F8">
        <v>7</v>
      </c>
      <c r="G8" s="40">
        <v>0.77777777777777779</v>
      </c>
      <c r="I8">
        <v>2</v>
      </c>
      <c r="J8">
        <v>2</v>
      </c>
      <c r="K8" s="40">
        <v>1</v>
      </c>
    </row>
    <row r="9" spans="1:11" x14ac:dyDescent="0.2">
      <c r="A9" t="s">
        <v>1130</v>
      </c>
      <c r="B9" s="7" t="s">
        <v>368</v>
      </c>
      <c r="C9">
        <v>263</v>
      </c>
      <c r="D9" s="97">
        <v>433000</v>
      </c>
      <c r="E9">
        <v>5</v>
      </c>
      <c r="F9">
        <v>0</v>
      </c>
      <c r="G9" s="40">
        <v>0</v>
      </c>
      <c r="I9">
        <v>2</v>
      </c>
      <c r="J9">
        <v>0</v>
      </c>
      <c r="K9" s="40">
        <v>0</v>
      </c>
    </row>
    <row r="10" spans="1:11" x14ac:dyDescent="0.2">
      <c r="A10" t="s">
        <v>1131</v>
      </c>
      <c r="B10" s="7" t="s">
        <v>1096</v>
      </c>
      <c r="C10">
        <v>51</v>
      </c>
      <c r="D10" s="97">
        <v>2289375</v>
      </c>
      <c r="E10">
        <v>25</v>
      </c>
      <c r="F10">
        <v>5</v>
      </c>
      <c r="G10" s="40">
        <v>0.2</v>
      </c>
      <c r="I10">
        <v>4</v>
      </c>
      <c r="J10">
        <v>1</v>
      </c>
      <c r="K10" s="40">
        <v>0.25</v>
      </c>
    </row>
    <row r="11" spans="1:11" x14ac:dyDescent="0.2">
      <c r="A11" t="s">
        <v>87</v>
      </c>
      <c r="B11" s="7" t="s">
        <v>920</v>
      </c>
      <c r="C11">
        <v>246</v>
      </c>
      <c r="D11" s="97">
        <v>514000</v>
      </c>
      <c r="E11">
        <v>3</v>
      </c>
      <c r="F11">
        <v>0</v>
      </c>
      <c r="G11" s="40">
        <v>0</v>
      </c>
      <c r="I11">
        <v>2</v>
      </c>
      <c r="J11">
        <v>0</v>
      </c>
      <c r="K11" s="40">
        <v>0</v>
      </c>
    </row>
    <row r="12" spans="1:11" x14ac:dyDescent="0.2">
      <c r="A12" t="s">
        <v>568</v>
      </c>
      <c r="B12" s="7" t="s">
        <v>1100</v>
      </c>
      <c r="C12">
        <v>29</v>
      </c>
      <c r="D12" s="97">
        <v>2981100</v>
      </c>
      <c r="E12">
        <v>11</v>
      </c>
      <c r="F12">
        <v>7</v>
      </c>
      <c r="G12" s="40">
        <v>0.63636363636363635</v>
      </c>
      <c r="I12">
        <v>2</v>
      </c>
      <c r="J12">
        <v>2</v>
      </c>
      <c r="K12" s="40">
        <v>1</v>
      </c>
    </row>
    <row r="13" spans="1:11" x14ac:dyDescent="0.2">
      <c r="A13" t="s">
        <v>88</v>
      </c>
      <c r="B13" s="7" t="s">
        <v>991</v>
      </c>
      <c r="C13">
        <v>151</v>
      </c>
      <c r="D13" s="97">
        <v>1063200</v>
      </c>
      <c r="E13">
        <v>5</v>
      </c>
      <c r="F13">
        <v>2</v>
      </c>
      <c r="G13" s="40">
        <v>0.4</v>
      </c>
      <c r="I13">
        <v>2</v>
      </c>
      <c r="J13">
        <v>2</v>
      </c>
      <c r="K13" s="40">
        <v>1</v>
      </c>
    </row>
    <row r="14" spans="1:11" x14ac:dyDescent="0.2">
      <c r="A14" t="s">
        <v>569</v>
      </c>
      <c r="B14" s="7" t="s">
        <v>1099</v>
      </c>
      <c r="C14">
        <v>104</v>
      </c>
      <c r="D14" s="97">
        <v>1500800</v>
      </c>
      <c r="E14">
        <v>9</v>
      </c>
      <c r="F14">
        <v>1</v>
      </c>
      <c r="G14" s="40">
        <v>0.1111111111111111</v>
      </c>
      <c r="I14">
        <v>2</v>
      </c>
      <c r="J14">
        <v>2</v>
      </c>
      <c r="K14" s="40">
        <v>1</v>
      </c>
    </row>
    <row r="15" spans="1:11" x14ac:dyDescent="0.2">
      <c r="A15" t="s">
        <v>570</v>
      </c>
      <c r="B15" s="7" t="s">
        <v>1100</v>
      </c>
      <c r="C15">
        <v>135</v>
      </c>
      <c r="D15" s="97">
        <v>1183186</v>
      </c>
      <c r="E15">
        <v>9</v>
      </c>
      <c r="F15">
        <v>6</v>
      </c>
      <c r="G15" s="40">
        <v>0.66666666666666663</v>
      </c>
      <c r="I15">
        <v>1</v>
      </c>
      <c r="J15">
        <v>1</v>
      </c>
      <c r="K15" s="40">
        <v>1</v>
      </c>
    </row>
    <row r="16" spans="1:11" ht="11.25" customHeight="1" x14ac:dyDescent="0.2">
      <c r="A16" t="s">
        <v>89</v>
      </c>
      <c r="B16" s="7" t="s">
        <v>978</v>
      </c>
      <c r="C16">
        <v>218</v>
      </c>
      <c r="D16" s="97">
        <v>655195</v>
      </c>
      <c r="E16">
        <v>4</v>
      </c>
      <c r="F16">
        <v>1</v>
      </c>
      <c r="G16" s="40">
        <v>0.25</v>
      </c>
      <c r="I16">
        <v>1</v>
      </c>
      <c r="J16">
        <v>1</v>
      </c>
      <c r="K16" s="40">
        <v>1</v>
      </c>
    </row>
    <row r="17" spans="1:11" x14ac:dyDescent="0.2">
      <c r="A17" t="s">
        <v>571</v>
      </c>
      <c r="B17" s="7" t="s">
        <v>978</v>
      </c>
      <c r="C17">
        <v>297</v>
      </c>
      <c r="D17" s="97">
        <v>307000</v>
      </c>
      <c r="E17">
        <v>4</v>
      </c>
      <c r="F17">
        <v>0</v>
      </c>
      <c r="G17" s="40">
        <v>0</v>
      </c>
      <c r="I17">
        <v>1</v>
      </c>
      <c r="J17">
        <v>0</v>
      </c>
      <c r="K17" s="40">
        <v>0</v>
      </c>
    </row>
    <row r="18" spans="1:11" x14ac:dyDescent="0.2">
      <c r="A18" t="s">
        <v>814</v>
      </c>
      <c r="B18" s="7" t="s">
        <v>565</v>
      </c>
      <c r="C18">
        <v>30</v>
      </c>
      <c r="D18" s="97">
        <v>2913068</v>
      </c>
      <c r="E18">
        <v>23</v>
      </c>
      <c r="F18">
        <v>2</v>
      </c>
      <c r="G18" s="40">
        <v>8.6956521739130432E-2</v>
      </c>
      <c r="I18">
        <v>1</v>
      </c>
      <c r="J18">
        <v>0</v>
      </c>
      <c r="K18" s="40">
        <v>0</v>
      </c>
    </row>
    <row r="19" spans="1:11" x14ac:dyDescent="0.2">
      <c r="A19" t="s">
        <v>815</v>
      </c>
      <c r="B19" s="7" t="s">
        <v>1100</v>
      </c>
      <c r="C19">
        <v>116</v>
      </c>
      <c r="D19" s="97">
        <v>1323461</v>
      </c>
      <c r="E19">
        <v>9</v>
      </c>
      <c r="F19">
        <v>3</v>
      </c>
      <c r="G19" s="40">
        <v>0.33333333333333331</v>
      </c>
      <c r="I19">
        <v>1</v>
      </c>
      <c r="J19">
        <v>0</v>
      </c>
      <c r="K19" s="40">
        <v>0</v>
      </c>
    </row>
    <row r="20" spans="1:11" x14ac:dyDescent="0.2">
      <c r="A20" t="s">
        <v>816</v>
      </c>
      <c r="B20" s="7" t="s">
        <v>565</v>
      </c>
      <c r="C20">
        <v>71</v>
      </c>
      <c r="D20" s="97">
        <v>1929132</v>
      </c>
      <c r="E20">
        <v>16</v>
      </c>
      <c r="F20">
        <v>5</v>
      </c>
      <c r="G20" s="40">
        <v>0.3125</v>
      </c>
      <c r="I20">
        <v>0</v>
      </c>
      <c r="J20">
        <v>0</v>
      </c>
      <c r="K20" s="40">
        <v>0</v>
      </c>
    </row>
    <row r="21" spans="1:11" x14ac:dyDescent="0.2">
      <c r="A21" t="s">
        <v>817</v>
      </c>
      <c r="B21" s="7" t="s">
        <v>300</v>
      </c>
      <c r="C21">
        <v>41</v>
      </c>
      <c r="D21" s="97">
        <v>2433100</v>
      </c>
      <c r="E21">
        <v>9</v>
      </c>
      <c r="F21">
        <v>1</v>
      </c>
      <c r="G21" s="40">
        <v>0.1111111111111111</v>
      </c>
      <c r="I21">
        <v>1</v>
      </c>
      <c r="J21">
        <v>1</v>
      </c>
      <c r="K21" s="40">
        <v>1</v>
      </c>
    </row>
    <row r="22" spans="1:11" x14ac:dyDescent="0.2">
      <c r="A22" t="s">
        <v>236</v>
      </c>
      <c r="B22" s="7" t="s">
        <v>762</v>
      </c>
      <c r="C22">
        <v>204</v>
      </c>
      <c r="D22" s="97">
        <v>718800</v>
      </c>
      <c r="E22">
        <v>4</v>
      </c>
      <c r="F22">
        <v>0</v>
      </c>
      <c r="G22" s="40">
        <v>0</v>
      </c>
      <c r="I22">
        <v>1</v>
      </c>
      <c r="J22">
        <v>1</v>
      </c>
      <c r="K22" s="40">
        <v>1</v>
      </c>
    </row>
    <row r="23" spans="1:11" x14ac:dyDescent="0.2">
      <c r="A23" t="s">
        <v>237</v>
      </c>
      <c r="B23" s="7" t="s">
        <v>1099</v>
      </c>
      <c r="C23">
        <v>219</v>
      </c>
      <c r="D23" s="97">
        <v>654100</v>
      </c>
      <c r="E23">
        <v>4</v>
      </c>
      <c r="F23">
        <v>0</v>
      </c>
      <c r="G23" s="40">
        <v>0</v>
      </c>
      <c r="I23">
        <v>1</v>
      </c>
      <c r="J23">
        <v>1</v>
      </c>
      <c r="K23" s="40">
        <v>1</v>
      </c>
    </row>
    <row r="24" spans="1:11" x14ac:dyDescent="0.2">
      <c r="A24" t="s">
        <v>1330</v>
      </c>
      <c r="B24" s="7" t="s">
        <v>561</v>
      </c>
      <c r="C24">
        <v>200</v>
      </c>
      <c r="D24" s="97">
        <v>737400</v>
      </c>
      <c r="E24">
        <v>4</v>
      </c>
      <c r="F24">
        <v>1</v>
      </c>
      <c r="G24" s="40">
        <v>0.25</v>
      </c>
      <c r="I24">
        <v>1</v>
      </c>
      <c r="J24">
        <v>1</v>
      </c>
      <c r="K24" s="40">
        <v>1</v>
      </c>
    </row>
    <row r="25" spans="1:11" x14ac:dyDescent="0.2">
      <c r="A25" t="s">
        <v>818</v>
      </c>
      <c r="B25" s="7" t="s">
        <v>762</v>
      </c>
      <c r="C25">
        <v>75</v>
      </c>
      <c r="D25" s="97">
        <v>1911000</v>
      </c>
      <c r="E25">
        <v>13</v>
      </c>
      <c r="F25">
        <v>0</v>
      </c>
      <c r="G25" s="40">
        <v>0</v>
      </c>
      <c r="I25">
        <v>4</v>
      </c>
      <c r="J25">
        <v>0</v>
      </c>
      <c r="K25" s="40">
        <v>0</v>
      </c>
    </row>
    <row r="26" spans="1:11" x14ac:dyDescent="0.2">
      <c r="A26" t="s">
        <v>238</v>
      </c>
      <c r="B26" s="7" t="s">
        <v>565</v>
      </c>
      <c r="C26">
        <v>213</v>
      </c>
      <c r="D26" s="97">
        <v>676300</v>
      </c>
      <c r="E26">
        <v>7</v>
      </c>
      <c r="F26">
        <v>1</v>
      </c>
      <c r="G26" s="40">
        <v>0.14285714285714285</v>
      </c>
      <c r="I26">
        <v>4</v>
      </c>
      <c r="J26">
        <v>0</v>
      </c>
      <c r="K26" s="40">
        <v>0</v>
      </c>
    </row>
    <row r="27" spans="1:11" x14ac:dyDescent="0.2">
      <c r="A27" t="s">
        <v>819</v>
      </c>
      <c r="B27" s="7" t="s">
        <v>1099</v>
      </c>
      <c r="C27">
        <v>156</v>
      </c>
      <c r="D27" s="97">
        <v>1029436</v>
      </c>
      <c r="E27">
        <v>9</v>
      </c>
      <c r="F27">
        <v>1</v>
      </c>
      <c r="G27" s="40">
        <v>0.1111111111111111</v>
      </c>
      <c r="I27">
        <v>3</v>
      </c>
      <c r="J27">
        <v>0</v>
      </c>
      <c r="K27" s="40">
        <v>0</v>
      </c>
    </row>
    <row r="28" spans="1:11" x14ac:dyDescent="0.2">
      <c r="A28" t="s">
        <v>820</v>
      </c>
      <c r="B28" s="7" t="s">
        <v>300</v>
      </c>
      <c r="C28">
        <v>269</v>
      </c>
      <c r="D28" s="97">
        <v>408890</v>
      </c>
      <c r="E28">
        <v>4</v>
      </c>
      <c r="F28">
        <v>0</v>
      </c>
      <c r="G28" s="40">
        <v>0</v>
      </c>
      <c r="I28">
        <v>0</v>
      </c>
      <c r="J28">
        <v>0</v>
      </c>
      <c r="K28" s="40">
        <v>0</v>
      </c>
    </row>
    <row r="29" spans="1:11" x14ac:dyDescent="0.2">
      <c r="A29" t="s">
        <v>239</v>
      </c>
      <c r="B29" s="7" t="s">
        <v>1285</v>
      </c>
      <c r="C29">
        <v>282</v>
      </c>
      <c r="D29" s="97">
        <v>368890</v>
      </c>
      <c r="E29">
        <v>4</v>
      </c>
      <c r="F29">
        <v>1</v>
      </c>
      <c r="G29" s="40">
        <v>0.25</v>
      </c>
      <c r="I29">
        <v>0</v>
      </c>
      <c r="J29">
        <v>0</v>
      </c>
      <c r="K29" s="40">
        <v>0</v>
      </c>
    </row>
    <row r="30" spans="1:11" x14ac:dyDescent="0.2">
      <c r="A30" t="s">
        <v>90</v>
      </c>
      <c r="B30" s="7" t="s">
        <v>1100</v>
      </c>
      <c r="C30">
        <v>327</v>
      </c>
      <c r="D30" s="97">
        <v>236890</v>
      </c>
      <c r="E30">
        <v>3</v>
      </c>
      <c r="F30">
        <v>0</v>
      </c>
      <c r="G30" s="40">
        <v>0</v>
      </c>
      <c r="I30">
        <v>0</v>
      </c>
      <c r="J30">
        <v>0</v>
      </c>
      <c r="K30" s="40">
        <v>0</v>
      </c>
    </row>
    <row r="31" spans="1:11" x14ac:dyDescent="0.2">
      <c r="A31" t="s">
        <v>821</v>
      </c>
      <c r="B31" s="7" t="s">
        <v>1099</v>
      </c>
      <c r="C31">
        <v>95</v>
      </c>
      <c r="D31" s="97">
        <v>1597197</v>
      </c>
      <c r="E31">
        <v>15</v>
      </c>
      <c r="F31">
        <v>3</v>
      </c>
      <c r="G31" s="40">
        <v>0.2</v>
      </c>
      <c r="I31">
        <v>0</v>
      </c>
      <c r="J31">
        <v>0</v>
      </c>
      <c r="K31" s="40">
        <v>0</v>
      </c>
    </row>
    <row r="32" spans="1:11" x14ac:dyDescent="0.2">
      <c r="A32" t="s">
        <v>822</v>
      </c>
      <c r="B32" s="7" t="s">
        <v>1102</v>
      </c>
      <c r="C32">
        <v>294</v>
      </c>
      <c r="D32" s="97">
        <v>319192</v>
      </c>
      <c r="E32">
        <v>5</v>
      </c>
      <c r="F32">
        <v>1</v>
      </c>
      <c r="G32" s="40">
        <v>0.2</v>
      </c>
      <c r="I32">
        <v>0</v>
      </c>
      <c r="J32">
        <v>0</v>
      </c>
      <c r="K32" s="40">
        <v>0</v>
      </c>
    </row>
    <row r="33" spans="1:11" x14ac:dyDescent="0.2">
      <c r="A33" t="s">
        <v>823</v>
      </c>
      <c r="B33" s="7" t="s">
        <v>1098</v>
      </c>
      <c r="C33">
        <v>48</v>
      </c>
      <c r="D33" s="97">
        <v>2296650</v>
      </c>
      <c r="E33">
        <v>39</v>
      </c>
      <c r="F33">
        <v>6</v>
      </c>
      <c r="G33" s="40">
        <v>0.15384615384615385</v>
      </c>
      <c r="I33">
        <v>17</v>
      </c>
      <c r="J33">
        <v>2</v>
      </c>
      <c r="K33" s="40">
        <v>0.11764705882352941</v>
      </c>
    </row>
    <row r="34" spans="1:11" x14ac:dyDescent="0.2">
      <c r="A34" t="s">
        <v>1223</v>
      </c>
      <c r="B34" s="7" t="s">
        <v>539</v>
      </c>
      <c r="C34">
        <v>88</v>
      </c>
      <c r="D34" s="97">
        <v>1656575</v>
      </c>
      <c r="E34">
        <v>19</v>
      </c>
      <c r="F34">
        <v>3</v>
      </c>
      <c r="G34" s="40">
        <v>0.15789473684210525</v>
      </c>
      <c r="I34">
        <v>2</v>
      </c>
      <c r="J34">
        <v>0</v>
      </c>
      <c r="K34" s="40">
        <v>0</v>
      </c>
    </row>
    <row r="35" spans="1:11" x14ac:dyDescent="0.2">
      <c r="A35" t="s">
        <v>1224</v>
      </c>
      <c r="B35" s="7" t="s">
        <v>1100</v>
      </c>
      <c r="C35">
        <v>5</v>
      </c>
      <c r="D35" s="97">
        <v>8149250</v>
      </c>
      <c r="E35">
        <v>72</v>
      </c>
      <c r="F35">
        <v>18</v>
      </c>
      <c r="G35" s="40">
        <v>0.25</v>
      </c>
      <c r="I35">
        <v>6</v>
      </c>
      <c r="J35">
        <v>2</v>
      </c>
      <c r="K35" s="40">
        <v>0.33333333333333331</v>
      </c>
    </row>
    <row r="36" spans="1:11" x14ac:dyDescent="0.2">
      <c r="A36" t="s">
        <v>1225</v>
      </c>
      <c r="B36" s="7" t="s">
        <v>300</v>
      </c>
      <c r="C36">
        <v>107</v>
      </c>
      <c r="D36" s="97">
        <v>1468400</v>
      </c>
      <c r="E36">
        <v>11</v>
      </c>
      <c r="F36">
        <v>2</v>
      </c>
      <c r="G36" s="40">
        <v>0.18181818181818182</v>
      </c>
      <c r="I36">
        <v>2</v>
      </c>
      <c r="J36">
        <v>0</v>
      </c>
      <c r="K36" s="40">
        <v>0</v>
      </c>
    </row>
    <row r="37" spans="1:11" x14ac:dyDescent="0.2">
      <c r="A37" t="s">
        <v>240</v>
      </c>
      <c r="B37" s="7" t="s">
        <v>300</v>
      </c>
      <c r="C37">
        <v>186</v>
      </c>
      <c r="D37" s="97">
        <v>815500</v>
      </c>
      <c r="E37">
        <v>8</v>
      </c>
      <c r="F37">
        <v>3</v>
      </c>
      <c r="G37" s="40">
        <v>0.375</v>
      </c>
      <c r="I37">
        <v>1</v>
      </c>
      <c r="J37">
        <v>1</v>
      </c>
      <c r="K37" s="40">
        <v>1</v>
      </c>
    </row>
    <row r="38" spans="1:11" x14ac:dyDescent="0.2">
      <c r="A38" t="s">
        <v>241</v>
      </c>
      <c r="B38" s="7" t="s">
        <v>1286</v>
      </c>
      <c r="C38">
        <v>348</v>
      </c>
      <c r="D38" s="97">
        <v>142000</v>
      </c>
      <c r="E38">
        <v>2</v>
      </c>
      <c r="F38">
        <v>2</v>
      </c>
      <c r="G38" s="40">
        <v>1</v>
      </c>
      <c r="I38">
        <v>1</v>
      </c>
      <c r="J38">
        <v>1</v>
      </c>
      <c r="K38" s="40">
        <v>1</v>
      </c>
    </row>
    <row r="39" spans="1:11" x14ac:dyDescent="0.2">
      <c r="A39" t="s">
        <v>1226</v>
      </c>
      <c r="B39" s="7" t="s">
        <v>300</v>
      </c>
      <c r="C39">
        <v>119</v>
      </c>
      <c r="D39" s="97">
        <v>1309350</v>
      </c>
      <c r="E39">
        <v>11</v>
      </c>
      <c r="F39">
        <v>4</v>
      </c>
      <c r="G39" s="40">
        <v>0.36363636363636365</v>
      </c>
      <c r="I39">
        <v>1</v>
      </c>
      <c r="J39">
        <v>1</v>
      </c>
      <c r="K39" s="40">
        <v>1</v>
      </c>
    </row>
    <row r="40" spans="1:11" x14ac:dyDescent="0.2">
      <c r="A40" t="s">
        <v>1227</v>
      </c>
      <c r="B40" s="7" t="s">
        <v>982</v>
      </c>
      <c r="C40">
        <v>36</v>
      </c>
      <c r="D40" s="97">
        <v>2660100</v>
      </c>
      <c r="E40">
        <v>16</v>
      </c>
      <c r="F40">
        <v>1</v>
      </c>
      <c r="G40" s="40">
        <v>6.25E-2</v>
      </c>
      <c r="I40">
        <v>13</v>
      </c>
      <c r="J40">
        <v>1</v>
      </c>
      <c r="K40" s="40">
        <v>7.6923076923076927E-2</v>
      </c>
    </row>
    <row r="41" spans="1:11" x14ac:dyDescent="0.2">
      <c r="A41" t="s">
        <v>1349</v>
      </c>
      <c r="B41" s="7" t="s">
        <v>1100</v>
      </c>
      <c r="C41">
        <v>289</v>
      </c>
      <c r="D41" s="97">
        <v>339000</v>
      </c>
      <c r="E41">
        <v>1</v>
      </c>
      <c r="F41">
        <v>0</v>
      </c>
      <c r="G41" s="40">
        <v>0</v>
      </c>
      <c r="I41">
        <v>13</v>
      </c>
      <c r="J41">
        <v>1</v>
      </c>
      <c r="K41" s="40">
        <v>7.6923076923076927E-2</v>
      </c>
    </row>
    <row r="42" spans="1:11" x14ac:dyDescent="0.2">
      <c r="A42" t="s">
        <v>242</v>
      </c>
      <c r="B42" s="7" t="s">
        <v>376</v>
      </c>
      <c r="C42">
        <v>256</v>
      </c>
      <c r="D42" s="97">
        <v>472000</v>
      </c>
      <c r="E42">
        <v>4</v>
      </c>
      <c r="F42">
        <v>0</v>
      </c>
      <c r="G42" s="40">
        <v>0</v>
      </c>
      <c r="I42">
        <v>0</v>
      </c>
      <c r="J42">
        <v>0</v>
      </c>
      <c r="K42" s="40">
        <v>0</v>
      </c>
    </row>
    <row r="43" spans="1:11" x14ac:dyDescent="0.2">
      <c r="A43" t="s">
        <v>1228</v>
      </c>
      <c r="B43" s="7" t="s">
        <v>567</v>
      </c>
      <c r="C43">
        <v>170</v>
      </c>
      <c r="D43" s="97">
        <v>911900</v>
      </c>
      <c r="E43">
        <v>10</v>
      </c>
      <c r="F43">
        <v>0</v>
      </c>
      <c r="G43" s="40">
        <v>0</v>
      </c>
      <c r="I43">
        <v>3</v>
      </c>
      <c r="J43">
        <v>0</v>
      </c>
      <c r="K43" s="40">
        <v>0</v>
      </c>
    </row>
    <row r="44" spans="1:11" x14ac:dyDescent="0.2">
      <c r="A44" t="s">
        <v>932</v>
      </c>
      <c r="B44" s="7" t="s">
        <v>118</v>
      </c>
      <c r="C44">
        <v>247</v>
      </c>
      <c r="D44" s="97">
        <v>513500</v>
      </c>
      <c r="E44">
        <v>6</v>
      </c>
      <c r="F44">
        <v>0</v>
      </c>
      <c r="G44" s="40">
        <v>0</v>
      </c>
      <c r="I44">
        <v>3</v>
      </c>
      <c r="J44">
        <v>0</v>
      </c>
      <c r="K44" s="40">
        <v>0</v>
      </c>
    </row>
    <row r="45" spans="1:11" x14ac:dyDescent="0.2">
      <c r="A45" t="s">
        <v>937</v>
      </c>
      <c r="B45" s="7" t="s">
        <v>1101</v>
      </c>
      <c r="C45">
        <v>195</v>
      </c>
      <c r="D45" s="97">
        <v>764443</v>
      </c>
      <c r="E45">
        <v>7</v>
      </c>
      <c r="F45">
        <v>0</v>
      </c>
      <c r="G45" s="40">
        <v>0</v>
      </c>
      <c r="I45">
        <v>1</v>
      </c>
      <c r="J45">
        <v>0</v>
      </c>
      <c r="K45" s="40">
        <v>0</v>
      </c>
    </row>
    <row r="46" spans="1:11" x14ac:dyDescent="0.2">
      <c r="A46" t="s">
        <v>771</v>
      </c>
      <c r="B46" s="7" t="s">
        <v>559</v>
      </c>
      <c r="C46">
        <v>202</v>
      </c>
      <c r="D46" s="97">
        <v>735238</v>
      </c>
      <c r="E46">
        <v>12</v>
      </c>
      <c r="F46">
        <v>3</v>
      </c>
      <c r="G46" s="40">
        <v>0.25</v>
      </c>
      <c r="I46">
        <v>3</v>
      </c>
      <c r="J46">
        <v>1</v>
      </c>
      <c r="K46" s="40">
        <v>0.33333333333333331</v>
      </c>
    </row>
    <row r="47" spans="1:11" x14ac:dyDescent="0.2">
      <c r="A47" t="s">
        <v>1350</v>
      </c>
      <c r="B47" s="7" t="s">
        <v>1100</v>
      </c>
      <c r="C47">
        <v>321</v>
      </c>
      <c r="D47" s="97">
        <v>251750</v>
      </c>
      <c r="E47">
        <v>3</v>
      </c>
      <c r="F47">
        <v>2</v>
      </c>
      <c r="G47" s="40">
        <v>0.66666666666666663</v>
      </c>
      <c r="I47">
        <v>0</v>
      </c>
      <c r="J47">
        <v>0</v>
      </c>
      <c r="K47" s="40">
        <v>0</v>
      </c>
    </row>
    <row r="48" spans="1:11" x14ac:dyDescent="0.2">
      <c r="A48" t="s">
        <v>1331</v>
      </c>
      <c r="B48" s="7" t="s">
        <v>1099</v>
      </c>
      <c r="C48">
        <v>209</v>
      </c>
      <c r="D48" s="97">
        <v>681050</v>
      </c>
      <c r="E48">
        <v>4</v>
      </c>
      <c r="F48">
        <v>1</v>
      </c>
      <c r="G48" s="40">
        <v>0.25</v>
      </c>
      <c r="I48">
        <v>0</v>
      </c>
      <c r="J48">
        <v>0</v>
      </c>
      <c r="K48" s="40">
        <v>0</v>
      </c>
    </row>
    <row r="49" spans="1:11" x14ac:dyDescent="0.2">
      <c r="A49" t="s">
        <v>1352</v>
      </c>
      <c r="B49" s="7" t="s">
        <v>754</v>
      </c>
      <c r="C49">
        <v>342</v>
      </c>
      <c r="D49" s="97">
        <v>171600</v>
      </c>
      <c r="E49">
        <v>2</v>
      </c>
      <c r="F49">
        <v>0</v>
      </c>
      <c r="G49" s="40">
        <v>0</v>
      </c>
      <c r="I49">
        <v>0</v>
      </c>
      <c r="J49">
        <v>0</v>
      </c>
      <c r="K49" s="40">
        <v>0</v>
      </c>
    </row>
    <row r="50" spans="1:11" x14ac:dyDescent="0.2">
      <c r="A50" t="s">
        <v>772</v>
      </c>
      <c r="B50" s="7" t="s">
        <v>194</v>
      </c>
      <c r="C50">
        <v>303</v>
      </c>
      <c r="D50" s="97">
        <v>294000</v>
      </c>
      <c r="E50">
        <v>2</v>
      </c>
      <c r="F50">
        <v>0</v>
      </c>
      <c r="G50" s="40">
        <v>0</v>
      </c>
      <c r="I50">
        <v>0</v>
      </c>
      <c r="J50">
        <v>0</v>
      </c>
      <c r="K50" s="40">
        <v>0</v>
      </c>
    </row>
    <row r="51" spans="1:11" x14ac:dyDescent="0.2">
      <c r="A51" t="s">
        <v>773</v>
      </c>
      <c r="B51" s="7" t="s">
        <v>300</v>
      </c>
      <c r="C51">
        <v>134</v>
      </c>
      <c r="D51" s="97">
        <v>1184500</v>
      </c>
      <c r="E51">
        <v>8</v>
      </c>
      <c r="F51">
        <v>2</v>
      </c>
      <c r="G51" s="40">
        <v>0.25</v>
      </c>
      <c r="I51">
        <v>1</v>
      </c>
      <c r="J51">
        <v>1</v>
      </c>
      <c r="K51" s="40">
        <v>1</v>
      </c>
    </row>
    <row r="52" spans="1:11" x14ac:dyDescent="0.2">
      <c r="A52" t="s">
        <v>774</v>
      </c>
      <c r="B52" s="7" t="s">
        <v>565</v>
      </c>
      <c r="C52">
        <v>76</v>
      </c>
      <c r="D52" s="97">
        <v>1899400</v>
      </c>
      <c r="E52">
        <v>17</v>
      </c>
      <c r="F52">
        <v>4</v>
      </c>
      <c r="G52" s="40">
        <v>0.23529411764705882</v>
      </c>
      <c r="I52">
        <v>2</v>
      </c>
      <c r="J52">
        <v>0</v>
      </c>
      <c r="K52" s="40">
        <v>0</v>
      </c>
    </row>
    <row r="53" spans="1:11" x14ac:dyDescent="0.2">
      <c r="A53" t="s">
        <v>775</v>
      </c>
      <c r="B53" s="7" t="s">
        <v>535</v>
      </c>
      <c r="C53">
        <v>73</v>
      </c>
      <c r="D53" s="97">
        <v>1926800</v>
      </c>
      <c r="E53">
        <v>10</v>
      </c>
      <c r="F53">
        <v>0</v>
      </c>
      <c r="G53" s="40">
        <v>0</v>
      </c>
      <c r="I53">
        <v>0</v>
      </c>
      <c r="J53">
        <v>0</v>
      </c>
      <c r="K53" s="40">
        <v>0</v>
      </c>
    </row>
    <row r="54" spans="1:11" x14ac:dyDescent="0.2">
      <c r="A54" t="s">
        <v>470</v>
      </c>
      <c r="B54" s="7" t="s">
        <v>535</v>
      </c>
      <c r="C54">
        <v>257</v>
      </c>
      <c r="D54" s="97">
        <v>463830</v>
      </c>
      <c r="E54">
        <v>4</v>
      </c>
      <c r="F54">
        <v>0</v>
      </c>
      <c r="G54" s="40">
        <v>0</v>
      </c>
      <c r="I54">
        <v>0</v>
      </c>
      <c r="J54">
        <v>0</v>
      </c>
      <c r="K54" s="40">
        <v>0</v>
      </c>
    </row>
    <row r="55" spans="1:11" x14ac:dyDescent="0.2">
      <c r="A55" t="s">
        <v>776</v>
      </c>
      <c r="B55" s="7" t="s">
        <v>126</v>
      </c>
      <c r="C55">
        <v>101</v>
      </c>
      <c r="D55" s="97">
        <v>1547600</v>
      </c>
      <c r="E55">
        <v>11</v>
      </c>
      <c r="F55">
        <v>8</v>
      </c>
      <c r="G55" s="40">
        <v>0.72727272727272729</v>
      </c>
      <c r="I55">
        <v>0</v>
      </c>
      <c r="J55">
        <v>0</v>
      </c>
      <c r="K55" s="40">
        <v>0</v>
      </c>
    </row>
    <row r="56" spans="1:11" x14ac:dyDescent="0.2">
      <c r="A56" t="s">
        <v>471</v>
      </c>
      <c r="B56" s="7" t="s">
        <v>1278</v>
      </c>
      <c r="C56">
        <v>234</v>
      </c>
      <c r="D56" s="97">
        <v>587500</v>
      </c>
      <c r="E56">
        <v>2</v>
      </c>
      <c r="F56">
        <v>1</v>
      </c>
      <c r="G56" s="40">
        <v>0.5</v>
      </c>
      <c r="I56">
        <v>0</v>
      </c>
      <c r="J56">
        <v>0</v>
      </c>
      <c r="K56" s="40">
        <v>0</v>
      </c>
    </row>
    <row r="57" spans="1:11" x14ac:dyDescent="0.2">
      <c r="A57" t="s">
        <v>472</v>
      </c>
      <c r="B57" s="7" t="s">
        <v>1286</v>
      </c>
      <c r="C57">
        <v>284</v>
      </c>
      <c r="D57" s="97">
        <v>361400</v>
      </c>
      <c r="E57">
        <v>4</v>
      </c>
      <c r="F57">
        <v>0</v>
      </c>
      <c r="G57" s="40">
        <v>0</v>
      </c>
      <c r="I57">
        <v>0</v>
      </c>
      <c r="J57">
        <v>0</v>
      </c>
      <c r="K57" s="40">
        <v>0</v>
      </c>
    </row>
    <row r="58" spans="1:11" x14ac:dyDescent="0.2">
      <c r="A58" t="s">
        <v>1313</v>
      </c>
      <c r="B58" s="7" t="s">
        <v>1208</v>
      </c>
      <c r="C58">
        <v>300</v>
      </c>
      <c r="D58" s="97">
        <v>301500</v>
      </c>
      <c r="E58">
        <v>3</v>
      </c>
      <c r="F58">
        <v>0</v>
      </c>
      <c r="G58" s="40">
        <v>0</v>
      </c>
      <c r="I58">
        <v>1</v>
      </c>
      <c r="J58">
        <v>0</v>
      </c>
      <c r="K58" s="40">
        <v>0</v>
      </c>
    </row>
    <row r="59" spans="1:11" x14ac:dyDescent="0.2">
      <c r="A59" t="s">
        <v>473</v>
      </c>
      <c r="B59" s="7" t="s">
        <v>282</v>
      </c>
      <c r="C59">
        <v>331</v>
      </c>
      <c r="D59" s="97">
        <v>222000</v>
      </c>
      <c r="E59">
        <v>2</v>
      </c>
      <c r="F59">
        <v>2</v>
      </c>
      <c r="G59" s="40">
        <v>1</v>
      </c>
      <c r="I59">
        <v>1</v>
      </c>
      <c r="J59">
        <v>1</v>
      </c>
      <c r="K59" s="40">
        <v>1</v>
      </c>
    </row>
    <row r="60" spans="1:11" x14ac:dyDescent="0.2">
      <c r="A60" t="s">
        <v>29</v>
      </c>
      <c r="B60" s="7" t="s">
        <v>536</v>
      </c>
      <c r="C60">
        <v>274</v>
      </c>
      <c r="D60" s="97">
        <v>388000</v>
      </c>
      <c r="E60">
        <v>2</v>
      </c>
      <c r="F60">
        <v>0</v>
      </c>
      <c r="G60" s="40">
        <v>0</v>
      </c>
      <c r="I60">
        <v>1</v>
      </c>
      <c r="J60">
        <v>0</v>
      </c>
      <c r="K60" s="40">
        <v>0</v>
      </c>
    </row>
    <row r="61" spans="1:11" x14ac:dyDescent="0.2">
      <c r="A61" t="s">
        <v>30</v>
      </c>
      <c r="B61" s="7" t="s">
        <v>1100</v>
      </c>
      <c r="C61">
        <v>34</v>
      </c>
      <c r="D61" s="97">
        <v>2711069</v>
      </c>
      <c r="E61">
        <v>18</v>
      </c>
      <c r="F61">
        <v>15</v>
      </c>
      <c r="G61" s="40">
        <v>0.83333333333333337</v>
      </c>
      <c r="I61">
        <v>1</v>
      </c>
      <c r="J61">
        <v>1</v>
      </c>
      <c r="K61" s="40">
        <v>1</v>
      </c>
    </row>
    <row r="62" spans="1:11" x14ac:dyDescent="0.2">
      <c r="A62" t="s">
        <v>777</v>
      </c>
      <c r="B62" s="7" t="s">
        <v>1100</v>
      </c>
      <c r="C62">
        <v>1</v>
      </c>
      <c r="D62" s="97">
        <v>29318262</v>
      </c>
      <c r="E62">
        <v>126</v>
      </c>
      <c r="F62">
        <v>50</v>
      </c>
      <c r="G62" s="40">
        <v>0.3968253968253968</v>
      </c>
      <c r="I62">
        <v>21</v>
      </c>
      <c r="J62">
        <v>5</v>
      </c>
      <c r="K62" s="40">
        <v>0.23809523809523808</v>
      </c>
    </row>
    <row r="63" spans="1:11" x14ac:dyDescent="0.2">
      <c r="A63" t="s">
        <v>474</v>
      </c>
      <c r="B63" s="7" t="s">
        <v>1100</v>
      </c>
      <c r="C63">
        <v>329</v>
      </c>
      <c r="D63" s="97">
        <v>233000</v>
      </c>
      <c r="E63">
        <v>2</v>
      </c>
      <c r="F63">
        <v>1</v>
      </c>
      <c r="G63" s="40">
        <v>0.5</v>
      </c>
      <c r="I63">
        <v>0</v>
      </c>
      <c r="J63">
        <v>0</v>
      </c>
      <c r="K63" s="40">
        <v>0</v>
      </c>
    </row>
    <row r="64" spans="1:11" x14ac:dyDescent="0.2">
      <c r="A64" t="s">
        <v>31</v>
      </c>
      <c r="B64" s="7" t="s">
        <v>986</v>
      </c>
      <c r="C64">
        <v>314</v>
      </c>
      <c r="D64" s="97">
        <v>263800</v>
      </c>
      <c r="E64">
        <v>4</v>
      </c>
      <c r="F64">
        <v>3</v>
      </c>
      <c r="G64" s="40">
        <v>0.75</v>
      </c>
      <c r="I64">
        <v>2</v>
      </c>
      <c r="J64">
        <v>2</v>
      </c>
      <c r="K64" s="40">
        <v>1</v>
      </c>
    </row>
    <row r="65" spans="1:11" x14ac:dyDescent="0.2">
      <c r="A65" t="s">
        <v>702</v>
      </c>
      <c r="B65" s="7" t="s">
        <v>565</v>
      </c>
      <c r="C65">
        <v>8</v>
      </c>
      <c r="D65" s="97">
        <v>6322073</v>
      </c>
      <c r="E65">
        <v>33</v>
      </c>
      <c r="F65">
        <v>7</v>
      </c>
      <c r="G65" s="40">
        <v>0.21212121212121213</v>
      </c>
      <c r="I65">
        <v>3</v>
      </c>
      <c r="J65">
        <v>1</v>
      </c>
      <c r="K65" s="40">
        <v>0.33333333333333331</v>
      </c>
    </row>
    <row r="66" spans="1:11" x14ac:dyDescent="0.2">
      <c r="A66" t="s">
        <v>1353</v>
      </c>
      <c r="B66" s="7" t="s">
        <v>280</v>
      </c>
      <c r="C66">
        <v>15</v>
      </c>
      <c r="D66" s="97">
        <v>4134173</v>
      </c>
      <c r="E66">
        <v>24</v>
      </c>
      <c r="F66">
        <v>6</v>
      </c>
      <c r="G66" s="40">
        <v>0.25</v>
      </c>
      <c r="I66">
        <v>3</v>
      </c>
      <c r="J66">
        <v>1</v>
      </c>
      <c r="K66" s="40">
        <v>0.33333333333333331</v>
      </c>
    </row>
    <row r="67" spans="1:11" x14ac:dyDescent="0.2">
      <c r="A67" t="s">
        <v>703</v>
      </c>
      <c r="B67" s="7" t="s">
        <v>1100</v>
      </c>
      <c r="C67">
        <v>158</v>
      </c>
      <c r="D67" s="97">
        <v>1023020</v>
      </c>
      <c r="E67">
        <v>9</v>
      </c>
      <c r="F67">
        <v>4</v>
      </c>
      <c r="G67" s="40">
        <v>0.44444444444444442</v>
      </c>
      <c r="I67">
        <v>3</v>
      </c>
      <c r="J67">
        <v>2</v>
      </c>
      <c r="K67" s="40">
        <v>0.66666666666666663</v>
      </c>
    </row>
    <row r="68" spans="1:11" x14ac:dyDescent="0.2">
      <c r="A68" t="s">
        <v>704</v>
      </c>
      <c r="B68" s="7" t="s">
        <v>1099</v>
      </c>
      <c r="C68">
        <v>292</v>
      </c>
      <c r="D68" s="97">
        <v>332575</v>
      </c>
      <c r="E68">
        <v>4</v>
      </c>
      <c r="F68">
        <v>0</v>
      </c>
      <c r="G68" s="40">
        <v>0</v>
      </c>
      <c r="I68">
        <v>0</v>
      </c>
      <c r="J68">
        <v>0</v>
      </c>
      <c r="K68" s="40">
        <v>0</v>
      </c>
    </row>
    <row r="69" spans="1:11" x14ac:dyDescent="0.2">
      <c r="A69" t="s">
        <v>705</v>
      </c>
      <c r="B69" s="7" t="s">
        <v>1099</v>
      </c>
      <c r="C69">
        <v>126</v>
      </c>
      <c r="D69" s="97">
        <v>1242977</v>
      </c>
      <c r="E69">
        <v>10</v>
      </c>
      <c r="F69">
        <v>2</v>
      </c>
      <c r="G69" s="40">
        <v>0.2</v>
      </c>
      <c r="I69">
        <v>0</v>
      </c>
      <c r="J69">
        <v>0</v>
      </c>
      <c r="K69" s="40">
        <v>0</v>
      </c>
    </row>
    <row r="70" spans="1:11" x14ac:dyDescent="0.2">
      <c r="A70" t="s">
        <v>35</v>
      </c>
      <c r="B70" s="7" t="s">
        <v>565</v>
      </c>
      <c r="C70">
        <v>347</v>
      </c>
      <c r="D70" s="97">
        <v>152050</v>
      </c>
      <c r="E70">
        <v>3</v>
      </c>
      <c r="F70">
        <v>0</v>
      </c>
      <c r="G70" s="40">
        <v>0</v>
      </c>
      <c r="I70">
        <v>0</v>
      </c>
      <c r="J70">
        <v>0</v>
      </c>
      <c r="K70" s="40">
        <v>0</v>
      </c>
    </row>
    <row r="71" spans="1:11" x14ac:dyDescent="0.2">
      <c r="A71" t="s">
        <v>91</v>
      </c>
      <c r="B71" s="7" t="s">
        <v>538</v>
      </c>
      <c r="C71">
        <v>351</v>
      </c>
      <c r="D71" s="97">
        <v>118000</v>
      </c>
      <c r="E71">
        <v>3</v>
      </c>
      <c r="F71">
        <v>1</v>
      </c>
      <c r="G71" s="40">
        <v>0.33333333333333331</v>
      </c>
      <c r="I71">
        <v>0</v>
      </c>
      <c r="J71">
        <v>0</v>
      </c>
      <c r="K71" s="40">
        <v>0</v>
      </c>
    </row>
    <row r="72" spans="1:11" x14ac:dyDescent="0.2">
      <c r="A72" t="s">
        <v>475</v>
      </c>
      <c r="B72" s="7" t="s">
        <v>118</v>
      </c>
      <c r="C72">
        <v>366</v>
      </c>
      <c r="D72" s="97">
        <v>19000</v>
      </c>
      <c r="E72">
        <v>1</v>
      </c>
      <c r="F72">
        <v>0</v>
      </c>
      <c r="G72" s="40">
        <v>0</v>
      </c>
      <c r="I72">
        <v>1</v>
      </c>
      <c r="J72">
        <v>0</v>
      </c>
      <c r="K72" s="40">
        <v>0</v>
      </c>
    </row>
    <row r="73" spans="1:11" x14ac:dyDescent="0.2">
      <c r="A73" t="s">
        <v>706</v>
      </c>
      <c r="B73" s="7" t="s">
        <v>125</v>
      </c>
      <c r="C73">
        <v>171</v>
      </c>
      <c r="D73" s="97">
        <v>909625</v>
      </c>
      <c r="E73">
        <v>11</v>
      </c>
      <c r="F73">
        <v>1</v>
      </c>
      <c r="G73" s="40">
        <v>9.0909090909090912E-2</v>
      </c>
      <c r="I73">
        <v>4</v>
      </c>
      <c r="J73">
        <v>0</v>
      </c>
      <c r="K73" s="40">
        <v>0</v>
      </c>
    </row>
    <row r="74" spans="1:11" x14ac:dyDescent="0.2">
      <c r="A74" t="s">
        <v>707</v>
      </c>
      <c r="B74" s="7" t="s">
        <v>985</v>
      </c>
      <c r="C74">
        <v>136</v>
      </c>
      <c r="D74" s="97">
        <v>1160295</v>
      </c>
      <c r="E74">
        <v>15</v>
      </c>
      <c r="F74">
        <v>6</v>
      </c>
      <c r="G74" s="40">
        <v>0.4</v>
      </c>
      <c r="I74">
        <v>4</v>
      </c>
      <c r="J74">
        <v>0</v>
      </c>
      <c r="K74" s="40">
        <v>0</v>
      </c>
    </row>
    <row r="75" spans="1:11" x14ac:dyDescent="0.2">
      <c r="A75" t="s">
        <v>933</v>
      </c>
      <c r="B75" s="7" t="s">
        <v>1100</v>
      </c>
      <c r="C75">
        <v>238</v>
      </c>
      <c r="D75" s="97">
        <v>578000</v>
      </c>
      <c r="E75">
        <v>2</v>
      </c>
      <c r="F75">
        <v>2</v>
      </c>
      <c r="G75" s="40">
        <v>1</v>
      </c>
      <c r="I75">
        <v>0</v>
      </c>
      <c r="J75">
        <v>0</v>
      </c>
      <c r="K75" s="40">
        <v>0</v>
      </c>
    </row>
    <row r="76" spans="1:11" x14ac:dyDescent="0.2">
      <c r="A76" t="s">
        <v>708</v>
      </c>
      <c r="B76" s="7" t="s">
        <v>1099</v>
      </c>
      <c r="C76">
        <v>90</v>
      </c>
      <c r="D76" s="97">
        <v>1646800</v>
      </c>
      <c r="E76">
        <v>13</v>
      </c>
      <c r="F76">
        <v>1</v>
      </c>
      <c r="G76" s="40">
        <v>7.6923076923076927E-2</v>
      </c>
      <c r="I76">
        <v>1</v>
      </c>
      <c r="J76">
        <v>0</v>
      </c>
      <c r="K76" s="40">
        <v>0</v>
      </c>
    </row>
    <row r="77" spans="1:11" x14ac:dyDescent="0.2">
      <c r="A77" t="s">
        <v>763</v>
      </c>
      <c r="B77" s="7" t="s">
        <v>368</v>
      </c>
      <c r="C77">
        <v>114</v>
      </c>
      <c r="D77" s="97">
        <v>1396550</v>
      </c>
      <c r="E77">
        <v>7</v>
      </c>
      <c r="F77">
        <v>0</v>
      </c>
      <c r="G77" s="40">
        <v>0</v>
      </c>
      <c r="I77">
        <v>4</v>
      </c>
      <c r="J77">
        <v>0</v>
      </c>
      <c r="K77" s="40">
        <v>0</v>
      </c>
    </row>
    <row r="78" spans="1:11" x14ac:dyDescent="0.2">
      <c r="A78" t="s">
        <v>709</v>
      </c>
      <c r="B78" s="7" t="s">
        <v>1285</v>
      </c>
      <c r="C78">
        <v>258</v>
      </c>
      <c r="D78" s="97">
        <v>459676</v>
      </c>
      <c r="E78">
        <v>4</v>
      </c>
      <c r="F78">
        <v>0</v>
      </c>
      <c r="G78" s="40">
        <v>0</v>
      </c>
      <c r="I78">
        <v>0</v>
      </c>
      <c r="J78">
        <v>0</v>
      </c>
      <c r="K78" s="40">
        <v>0</v>
      </c>
    </row>
    <row r="79" spans="1:11" x14ac:dyDescent="0.2">
      <c r="A79" t="s">
        <v>92</v>
      </c>
      <c r="B79" s="7" t="s">
        <v>9</v>
      </c>
      <c r="C79">
        <v>273</v>
      </c>
      <c r="D79" s="97">
        <v>390000</v>
      </c>
      <c r="E79">
        <v>4</v>
      </c>
      <c r="F79">
        <v>0</v>
      </c>
      <c r="G79" s="40">
        <v>0</v>
      </c>
      <c r="I79">
        <v>0</v>
      </c>
      <c r="J79">
        <v>0</v>
      </c>
      <c r="K79" s="40">
        <v>0</v>
      </c>
    </row>
    <row r="80" spans="1:11" x14ac:dyDescent="0.2">
      <c r="A80" t="s">
        <v>204</v>
      </c>
      <c r="B80" s="7" t="s">
        <v>300</v>
      </c>
      <c r="C80">
        <v>21</v>
      </c>
      <c r="D80" s="97">
        <v>3504817</v>
      </c>
      <c r="E80">
        <v>21</v>
      </c>
      <c r="F80">
        <v>16</v>
      </c>
      <c r="G80" s="40">
        <v>0.76190476190476186</v>
      </c>
      <c r="I80">
        <v>2</v>
      </c>
      <c r="J80">
        <v>2</v>
      </c>
      <c r="K80" s="40">
        <v>1</v>
      </c>
    </row>
    <row r="81" spans="1:11" x14ac:dyDescent="0.2">
      <c r="A81" t="s">
        <v>476</v>
      </c>
      <c r="B81" s="7" t="s">
        <v>565</v>
      </c>
      <c r="C81">
        <v>98</v>
      </c>
      <c r="D81" s="97">
        <v>1589520</v>
      </c>
      <c r="E81">
        <v>11</v>
      </c>
      <c r="F81">
        <v>6</v>
      </c>
      <c r="G81" s="40">
        <v>0.54545454545454541</v>
      </c>
      <c r="I81">
        <v>2</v>
      </c>
      <c r="J81">
        <v>2</v>
      </c>
      <c r="K81" s="40">
        <v>1</v>
      </c>
    </row>
    <row r="82" spans="1:11" x14ac:dyDescent="0.2">
      <c r="A82" t="s">
        <v>477</v>
      </c>
      <c r="B82" s="7" t="s">
        <v>119</v>
      </c>
      <c r="C82">
        <v>105</v>
      </c>
      <c r="D82" s="97">
        <v>1500720</v>
      </c>
      <c r="E82">
        <v>9</v>
      </c>
      <c r="F82">
        <v>6</v>
      </c>
      <c r="G82" s="40">
        <v>0.66666666666666663</v>
      </c>
      <c r="I82">
        <v>2</v>
      </c>
      <c r="J82">
        <v>2</v>
      </c>
      <c r="K82" s="40">
        <v>1</v>
      </c>
    </row>
    <row r="83" spans="1:11" x14ac:dyDescent="0.2">
      <c r="A83" t="s">
        <v>1316</v>
      </c>
      <c r="B83" s="7" t="s">
        <v>995</v>
      </c>
      <c r="C83">
        <v>328</v>
      </c>
      <c r="D83" s="97">
        <v>235000</v>
      </c>
      <c r="E83">
        <v>2</v>
      </c>
      <c r="F83">
        <v>1</v>
      </c>
      <c r="G83" s="40">
        <v>0.5</v>
      </c>
      <c r="I83">
        <v>0</v>
      </c>
      <c r="J83">
        <v>0</v>
      </c>
      <c r="K83" s="40">
        <v>0</v>
      </c>
    </row>
    <row r="84" spans="1:11" x14ac:dyDescent="0.2">
      <c r="A84" t="s">
        <v>36</v>
      </c>
      <c r="B84" s="7" t="s">
        <v>1096</v>
      </c>
      <c r="C84">
        <v>280</v>
      </c>
      <c r="D84" s="97">
        <v>373600</v>
      </c>
      <c r="E84">
        <v>7</v>
      </c>
      <c r="F84">
        <v>1</v>
      </c>
      <c r="G84" s="40">
        <v>0.14285714285714285</v>
      </c>
      <c r="I84">
        <v>0</v>
      </c>
      <c r="J84">
        <v>0</v>
      </c>
      <c r="K84" s="40">
        <v>0</v>
      </c>
    </row>
    <row r="85" spans="1:11" x14ac:dyDescent="0.2">
      <c r="A85" t="s">
        <v>205</v>
      </c>
      <c r="B85" s="7" t="s">
        <v>1096</v>
      </c>
      <c r="C85">
        <v>128</v>
      </c>
      <c r="D85" s="97">
        <v>1236200</v>
      </c>
      <c r="E85">
        <v>15</v>
      </c>
      <c r="F85">
        <v>4</v>
      </c>
      <c r="G85" s="40">
        <v>0.26666666666666666</v>
      </c>
      <c r="I85">
        <v>0</v>
      </c>
      <c r="J85">
        <v>0</v>
      </c>
      <c r="K85" s="40">
        <v>0</v>
      </c>
    </row>
    <row r="86" spans="1:11" x14ac:dyDescent="0.2">
      <c r="A86" t="s">
        <v>93</v>
      </c>
      <c r="B86" s="7" t="s">
        <v>1100</v>
      </c>
      <c r="C86">
        <v>225</v>
      </c>
      <c r="D86" s="97">
        <v>633400</v>
      </c>
      <c r="E86">
        <v>7</v>
      </c>
      <c r="F86">
        <v>4</v>
      </c>
      <c r="G86" s="40">
        <v>0.5714285714285714</v>
      </c>
      <c r="I86">
        <v>0</v>
      </c>
      <c r="J86">
        <v>0</v>
      </c>
      <c r="K86" s="40">
        <v>0</v>
      </c>
    </row>
    <row r="87" spans="1:11" x14ac:dyDescent="0.2">
      <c r="A87" t="s">
        <v>206</v>
      </c>
      <c r="B87" s="7" t="s">
        <v>560</v>
      </c>
      <c r="C87">
        <v>232</v>
      </c>
      <c r="D87" s="97">
        <v>608600</v>
      </c>
      <c r="E87">
        <v>8</v>
      </c>
      <c r="F87">
        <v>1</v>
      </c>
      <c r="G87" s="40">
        <v>0.125</v>
      </c>
      <c r="I87">
        <v>0</v>
      </c>
      <c r="J87">
        <v>0</v>
      </c>
      <c r="K87" s="40">
        <v>0</v>
      </c>
    </row>
    <row r="88" spans="1:11" x14ac:dyDescent="0.2">
      <c r="A88" t="s">
        <v>207</v>
      </c>
      <c r="B88" s="7" t="s">
        <v>565</v>
      </c>
      <c r="C88">
        <v>235</v>
      </c>
      <c r="D88" s="97">
        <v>586400</v>
      </c>
      <c r="E88">
        <v>7</v>
      </c>
      <c r="F88">
        <v>1</v>
      </c>
      <c r="G88" s="40">
        <v>0.14285714285714285</v>
      </c>
      <c r="I88">
        <v>1</v>
      </c>
      <c r="J88">
        <v>0</v>
      </c>
      <c r="K88" s="40">
        <v>0</v>
      </c>
    </row>
    <row r="89" spans="1:11" x14ac:dyDescent="0.2">
      <c r="A89" t="s">
        <v>478</v>
      </c>
      <c r="B89" s="7" t="s">
        <v>992</v>
      </c>
      <c r="C89">
        <v>354</v>
      </c>
      <c r="D89" s="97">
        <v>106000</v>
      </c>
      <c r="E89">
        <v>1</v>
      </c>
      <c r="F89">
        <v>0</v>
      </c>
      <c r="G89" s="40">
        <v>0</v>
      </c>
      <c r="I89">
        <v>1</v>
      </c>
      <c r="J89">
        <v>0</v>
      </c>
      <c r="K89" s="40">
        <v>0</v>
      </c>
    </row>
    <row r="90" spans="1:11" x14ac:dyDescent="0.2">
      <c r="A90" t="s">
        <v>94</v>
      </c>
      <c r="B90" s="7" t="s">
        <v>119</v>
      </c>
      <c r="C90">
        <v>212</v>
      </c>
      <c r="D90" s="97">
        <v>676900</v>
      </c>
      <c r="E90">
        <v>3</v>
      </c>
      <c r="F90">
        <v>0</v>
      </c>
      <c r="G90" s="40">
        <v>0</v>
      </c>
      <c r="I90">
        <v>1</v>
      </c>
      <c r="J90">
        <v>0</v>
      </c>
      <c r="K90" s="40">
        <v>0</v>
      </c>
    </row>
    <row r="91" spans="1:11" x14ac:dyDescent="0.2">
      <c r="A91" t="s">
        <v>208</v>
      </c>
      <c r="B91" s="7" t="s">
        <v>565</v>
      </c>
      <c r="C91">
        <v>92</v>
      </c>
      <c r="D91" s="97">
        <v>1634027</v>
      </c>
      <c r="E91">
        <v>15</v>
      </c>
      <c r="F91">
        <v>1</v>
      </c>
      <c r="G91" s="40">
        <v>6.6666666666666666E-2</v>
      </c>
      <c r="I91">
        <v>3</v>
      </c>
      <c r="J91">
        <v>1</v>
      </c>
      <c r="K91" s="40">
        <v>0.33333333333333331</v>
      </c>
    </row>
    <row r="92" spans="1:11" x14ac:dyDescent="0.2">
      <c r="A92" t="s">
        <v>48</v>
      </c>
      <c r="B92" s="7" t="s">
        <v>562</v>
      </c>
      <c r="C92">
        <v>208</v>
      </c>
      <c r="D92" s="97">
        <v>682245</v>
      </c>
      <c r="E92">
        <v>7</v>
      </c>
      <c r="F92">
        <v>0</v>
      </c>
      <c r="G92" s="40">
        <v>0</v>
      </c>
      <c r="I92">
        <v>4</v>
      </c>
      <c r="J92">
        <v>0</v>
      </c>
      <c r="K92" s="40">
        <v>0</v>
      </c>
    </row>
    <row r="93" spans="1:11" x14ac:dyDescent="0.2">
      <c r="A93" t="s">
        <v>37</v>
      </c>
      <c r="B93" s="7" t="s">
        <v>1286</v>
      </c>
      <c r="C93">
        <v>155</v>
      </c>
      <c r="D93" s="97">
        <v>1031500</v>
      </c>
      <c r="E93">
        <v>6</v>
      </c>
      <c r="F93">
        <v>2</v>
      </c>
      <c r="G93" s="40">
        <v>0.33333333333333331</v>
      </c>
      <c r="I93">
        <v>2</v>
      </c>
      <c r="J93">
        <v>1</v>
      </c>
      <c r="K93" s="40">
        <v>0.5</v>
      </c>
    </row>
    <row r="94" spans="1:11" x14ac:dyDescent="0.2">
      <c r="A94" t="s">
        <v>1358</v>
      </c>
      <c r="B94" s="7" t="s">
        <v>1100</v>
      </c>
      <c r="C94">
        <v>122</v>
      </c>
      <c r="D94" s="97">
        <v>1259050</v>
      </c>
      <c r="E94">
        <v>10</v>
      </c>
      <c r="F94">
        <v>2</v>
      </c>
      <c r="G94" s="40">
        <v>0.2</v>
      </c>
      <c r="I94">
        <v>1</v>
      </c>
      <c r="J94">
        <v>0</v>
      </c>
      <c r="K94" s="40">
        <v>0</v>
      </c>
    </row>
    <row r="95" spans="1:11" x14ac:dyDescent="0.2">
      <c r="A95" t="s">
        <v>1359</v>
      </c>
      <c r="B95" s="7" t="s">
        <v>118</v>
      </c>
      <c r="C95">
        <v>287</v>
      </c>
      <c r="D95" s="97">
        <v>345888</v>
      </c>
      <c r="E95">
        <v>5</v>
      </c>
      <c r="F95">
        <v>0</v>
      </c>
      <c r="G95" s="40">
        <v>0</v>
      </c>
      <c r="I95">
        <v>1</v>
      </c>
      <c r="J95">
        <v>0</v>
      </c>
      <c r="K95" s="40">
        <v>0</v>
      </c>
    </row>
    <row r="96" spans="1:11" x14ac:dyDescent="0.2">
      <c r="A96" t="s">
        <v>479</v>
      </c>
      <c r="B96" s="7" t="s">
        <v>1102</v>
      </c>
      <c r="C96">
        <v>364</v>
      </c>
      <c r="D96" s="97">
        <v>46413</v>
      </c>
      <c r="E96">
        <v>1</v>
      </c>
      <c r="F96">
        <v>0</v>
      </c>
      <c r="G96" s="40">
        <v>0</v>
      </c>
      <c r="I96">
        <v>1</v>
      </c>
      <c r="J96">
        <v>0</v>
      </c>
      <c r="K96" s="40">
        <v>0</v>
      </c>
    </row>
    <row r="97" spans="1:11" x14ac:dyDescent="0.2">
      <c r="A97" t="s">
        <v>1360</v>
      </c>
      <c r="B97" s="7" t="s">
        <v>1101</v>
      </c>
      <c r="C97">
        <v>264</v>
      </c>
      <c r="D97" s="97">
        <v>427900</v>
      </c>
      <c r="E97">
        <v>4</v>
      </c>
      <c r="F97">
        <v>0</v>
      </c>
      <c r="G97" s="40">
        <v>0</v>
      </c>
      <c r="I97">
        <v>0</v>
      </c>
      <c r="J97">
        <v>0</v>
      </c>
      <c r="K97" s="40">
        <v>0</v>
      </c>
    </row>
    <row r="98" spans="1:11" x14ac:dyDescent="0.2">
      <c r="A98" t="s">
        <v>1361</v>
      </c>
      <c r="B98" s="7" t="s">
        <v>565</v>
      </c>
      <c r="C98">
        <v>9</v>
      </c>
      <c r="D98" s="97">
        <v>6305281</v>
      </c>
      <c r="E98">
        <v>38</v>
      </c>
      <c r="F98">
        <v>3</v>
      </c>
      <c r="G98" s="40">
        <v>7.8947368421052627E-2</v>
      </c>
      <c r="I98">
        <v>19</v>
      </c>
      <c r="J98">
        <v>0</v>
      </c>
      <c r="K98" s="40">
        <v>0</v>
      </c>
    </row>
    <row r="99" spans="1:11" x14ac:dyDescent="0.2">
      <c r="A99" t="s">
        <v>1119</v>
      </c>
      <c r="B99" s="7" t="s">
        <v>245</v>
      </c>
      <c r="C99">
        <v>113</v>
      </c>
      <c r="D99" s="97">
        <v>1408871</v>
      </c>
      <c r="E99">
        <v>10</v>
      </c>
      <c r="F99">
        <v>2</v>
      </c>
      <c r="G99" s="40">
        <v>0.2</v>
      </c>
      <c r="I99">
        <v>19</v>
      </c>
      <c r="J99">
        <v>0</v>
      </c>
      <c r="K99" s="40">
        <v>0</v>
      </c>
    </row>
    <row r="100" spans="1:11" x14ac:dyDescent="0.2">
      <c r="A100" t="s">
        <v>1362</v>
      </c>
      <c r="B100" s="7" t="s">
        <v>1100</v>
      </c>
      <c r="C100">
        <v>14</v>
      </c>
      <c r="D100" s="97">
        <v>5543427</v>
      </c>
      <c r="E100">
        <v>27</v>
      </c>
      <c r="F100">
        <v>5</v>
      </c>
      <c r="G100" s="40">
        <v>0.18518518518518517</v>
      </c>
      <c r="I100">
        <v>1</v>
      </c>
      <c r="J100">
        <v>0</v>
      </c>
      <c r="K100" s="40">
        <v>0</v>
      </c>
    </row>
    <row r="101" spans="1:11" x14ac:dyDescent="0.2">
      <c r="A101" t="s">
        <v>1363</v>
      </c>
      <c r="B101" s="7" t="s">
        <v>300</v>
      </c>
      <c r="C101">
        <v>35</v>
      </c>
      <c r="D101" s="97">
        <v>2691825</v>
      </c>
      <c r="E101">
        <v>20</v>
      </c>
      <c r="F101">
        <v>14</v>
      </c>
      <c r="G101" s="40">
        <v>0.7</v>
      </c>
      <c r="I101">
        <v>4</v>
      </c>
      <c r="J101">
        <v>3</v>
      </c>
      <c r="K101" s="40">
        <v>0.75</v>
      </c>
    </row>
    <row r="102" spans="1:11" x14ac:dyDescent="0.2">
      <c r="A102" t="s">
        <v>1364</v>
      </c>
      <c r="B102" s="7" t="s">
        <v>197</v>
      </c>
      <c r="C102">
        <v>166</v>
      </c>
      <c r="D102" s="97">
        <v>957000</v>
      </c>
      <c r="E102">
        <v>9</v>
      </c>
      <c r="F102">
        <v>3</v>
      </c>
      <c r="G102" s="40">
        <v>0.33333333333333331</v>
      </c>
      <c r="I102">
        <v>4</v>
      </c>
      <c r="J102">
        <v>3</v>
      </c>
      <c r="K102" s="40">
        <v>0.75</v>
      </c>
    </row>
    <row r="103" spans="1:11" x14ac:dyDescent="0.2">
      <c r="A103" t="s">
        <v>1365</v>
      </c>
      <c r="B103" s="7" t="s">
        <v>1099</v>
      </c>
      <c r="C103">
        <v>172</v>
      </c>
      <c r="D103" s="97">
        <v>904960</v>
      </c>
      <c r="E103">
        <v>10</v>
      </c>
      <c r="F103">
        <v>2</v>
      </c>
      <c r="G103" s="40">
        <v>0.2</v>
      </c>
      <c r="I103">
        <v>1</v>
      </c>
      <c r="J103">
        <v>0</v>
      </c>
      <c r="K103" s="40">
        <v>0</v>
      </c>
    </row>
    <row r="104" spans="1:11" x14ac:dyDescent="0.2">
      <c r="A104" t="s">
        <v>1366</v>
      </c>
      <c r="B104" s="7" t="s">
        <v>535</v>
      </c>
      <c r="C104">
        <v>163</v>
      </c>
      <c r="D104" s="97">
        <v>968800</v>
      </c>
      <c r="E104">
        <v>14</v>
      </c>
      <c r="F104">
        <v>6</v>
      </c>
      <c r="G104" s="40">
        <v>0.42857142857142855</v>
      </c>
      <c r="I104">
        <v>2</v>
      </c>
      <c r="J104">
        <v>1</v>
      </c>
      <c r="K104" s="40">
        <v>0.5</v>
      </c>
    </row>
    <row r="105" spans="1:11" x14ac:dyDescent="0.2">
      <c r="A105" t="s">
        <v>1367</v>
      </c>
      <c r="B105" s="7" t="s">
        <v>280</v>
      </c>
      <c r="C105">
        <v>203</v>
      </c>
      <c r="D105" s="97">
        <v>728300</v>
      </c>
      <c r="E105">
        <v>6</v>
      </c>
      <c r="F105">
        <v>0</v>
      </c>
      <c r="G105" s="40">
        <v>0</v>
      </c>
      <c r="I105">
        <v>0</v>
      </c>
      <c r="J105">
        <v>0</v>
      </c>
      <c r="K105" s="40">
        <v>0</v>
      </c>
    </row>
    <row r="106" spans="1:11" x14ac:dyDescent="0.2">
      <c r="A106" t="s">
        <v>49</v>
      </c>
      <c r="B106" s="7" t="s">
        <v>559</v>
      </c>
      <c r="C106">
        <v>288</v>
      </c>
      <c r="D106" s="97">
        <v>341000</v>
      </c>
      <c r="E106">
        <v>2</v>
      </c>
      <c r="F106">
        <v>2</v>
      </c>
      <c r="G106" s="40">
        <v>1</v>
      </c>
      <c r="I106">
        <v>0</v>
      </c>
      <c r="J106">
        <v>0</v>
      </c>
      <c r="K106" s="40">
        <v>0</v>
      </c>
    </row>
    <row r="107" spans="1:11" x14ac:dyDescent="0.2">
      <c r="A107" t="s">
        <v>261</v>
      </c>
      <c r="B107" s="7" t="s">
        <v>300</v>
      </c>
      <c r="C107">
        <v>106</v>
      </c>
      <c r="D107" s="97">
        <v>1494300</v>
      </c>
      <c r="E107">
        <v>15</v>
      </c>
      <c r="F107">
        <v>4</v>
      </c>
      <c r="G107" s="40">
        <v>0.26666666666666666</v>
      </c>
      <c r="I107">
        <v>3</v>
      </c>
      <c r="J107">
        <v>0</v>
      </c>
      <c r="K107" s="40">
        <v>0</v>
      </c>
    </row>
    <row r="108" spans="1:11" x14ac:dyDescent="0.2">
      <c r="A108" t="s">
        <v>1368</v>
      </c>
      <c r="B108" s="7" t="s">
        <v>1096</v>
      </c>
      <c r="C108">
        <v>145</v>
      </c>
      <c r="D108" s="97">
        <v>1096100</v>
      </c>
      <c r="E108">
        <v>7</v>
      </c>
      <c r="F108">
        <v>5</v>
      </c>
      <c r="G108" s="40">
        <v>0.7142857142857143</v>
      </c>
      <c r="I108">
        <v>0</v>
      </c>
      <c r="J108">
        <v>0</v>
      </c>
      <c r="K108" s="40">
        <v>0</v>
      </c>
    </row>
    <row r="109" spans="1:11" x14ac:dyDescent="0.2">
      <c r="A109" t="s">
        <v>1369</v>
      </c>
      <c r="B109" s="7" t="s">
        <v>1099</v>
      </c>
      <c r="C109">
        <v>11</v>
      </c>
      <c r="D109" s="97">
        <v>5986019</v>
      </c>
      <c r="E109">
        <v>42</v>
      </c>
      <c r="F109">
        <v>14</v>
      </c>
      <c r="G109" s="40">
        <v>0.33333333333333331</v>
      </c>
      <c r="I109">
        <v>0</v>
      </c>
      <c r="J109">
        <v>0</v>
      </c>
      <c r="K109" s="40">
        <v>0</v>
      </c>
    </row>
    <row r="110" spans="1:11" x14ac:dyDescent="0.2">
      <c r="A110" t="s">
        <v>1318</v>
      </c>
      <c r="B110" s="7" t="s">
        <v>53</v>
      </c>
      <c r="C110">
        <v>161</v>
      </c>
      <c r="D110" s="97">
        <v>985273</v>
      </c>
      <c r="E110">
        <v>5</v>
      </c>
      <c r="F110">
        <v>2</v>
      </c>
      <c r="G110" s="40">
        <v>0.4</v>
      </c>
      <c r="I110">
        <v>1</v>
      </c>
      <c r="J110">
        <v>1</v>
      </c>
      <c r="K110" s="40">
        <v>1</v>
      </c>
    </row>
    <row r="111" spans="1:11" x14ac:dyDescent="0.2">
      <c r="A111" t="s">
        <v>1370</v>
      </c>
      <c r="B111" s="7" t="s">
        <v>299</v>
      </c>
      <c r="C111">
        <v>295</v>
      </c>
      <c r="D111" s="97">
        <v>317680</v>
      </c>
      <c r="E111">
        <v>5</v>
      </c>
      <c r="F111">
        <v>1</v>
      </c>
      <c r="G111" s="40">
        <v>0.2</v>
      </c>
      <c r="I111">
        <v>0</v>
      </c>
      <c r="J111">
        <v>0</v>
      </c>
      <c r="K111" s="40">
        <v>0</v>
      </c>
    </row>
    <row r="112" spans="1:11" x14ac:dyDescent="0.2">
      <c r="A112" t="s">
        <v>1371</v>
      </c>
      <c r="B112" s="7" t="s">
        <v>565</v>
      </c>
      <c r="C112">
        <v>60</v>
      </c>
      <c r="D112" s="97">
        <v>2122750</v>
      </c>
      <c r="E112">
        <v>18</v>
      </c>
      <c r="F112">
        <v>1</v>
      </c>
      <c r="G112" s="40">
        <v>5.5555555555555552E-2</v>
      </c>
      <c r="I112">
        <v>2</v>
      </c>
      <c r="J112">
        <v>1</v>
      </c>
      <c r="K112" s="40">
        <v>0.5</v>
      </c>
    </row>
    <row r="113" spans="1:11" x14ac:dyDescent="0.2">
      <c r="A113" t="s">
        <v>1372</v>
      </c>
      <c r="B113" s="7" t="s">
        <v>376</v>
      </c>
      <c r="C113">
        <v>144</v>
      </c>
      <c r="D113" s="97">
        <v>1099823</v>
      </c>
      <c r="E113">
        <v>9</v>
      </c>
      <c r="F113">
        <v>2</v>
      </c>
      <c r="G113" s="40">
        <v>0.22222222222222221</v>
      </c>
      <c r="I113">
        <v>2</v>
      </c>
      <c r="J113">
        <v>0</v>
      </c>
      <c r="K113" s="40">
        <v>0</v>
      </c>
    </row>
    <row r="114" spans="1:11" x14ac:dyDescent="0.2">
      <c r="A114" t="s">
        <v>480</v>
      </c>
      <c r="B114" s="7" t="s">
        <v>280</v>
      </c>
      <c r="C114">
        <v>224</v>
      </c>
      <c r="D114" s="97">
        <v>641000</v>
      </c>
      <c r="E114">
        <v>7</v>
      </c>
      <c r="F114">
        <v>2</v>
      </c>
      <c r="G114" s="40">
        <v>0.2857142857142857</v>
      </c>
      <c r="I114">
        <v>2</v>
      </c>
      <c r="J114">
        <v>0</v>
      </c>
      <c r="K114" s="40">
        <v>0</v>
      </c>
    </row>
    <row r="115" spans="1:11" x14ac:dyDescent="0.2">
      <c r="A115" t="s">
        <v>1373</v>
      </c>
      <c r="B115" s="7" t="s">
        <v>991</v>
      </c>
      <c r="C115">
        <v>31</v>
      </c>
      <c r="D115" s="97">
        <v>2876800</v>
      </c>
      <c r="E115">
        <v>20</v>
      </c>
      <c r="F115">
        <v>3</v>
      </c>
      <c r="G115" s="40">
        <v>0.15</v>
      </c>
      <c r="I115">
        <v>0</v>
      </c>
      <c r="J115">
        <v>0</v>
      </c>
      <c r="K115" s="40">
        <v>0</v>
      </c>
    </row>
    <row r="116" spans="1:11" x14ac:dyDescent="0.2">
      <c r="A116" t="s">
        <v>481</v>
      </c>
      <c r="B116" s="7" t="s">
        <v>1096</v>
      </c>
      <c r="C116">
        <v>334</v>
      </c>
      <c r="D116" s="97">
        <v>206000</v>
      </c>
      <c r="E116">
        <v>2</v>
      </c>
      <c r="F116">
        <v>1</v>
      </c>
      <c r="G116" s="40">
        <v>0.5</v>
      </c>
      <c r="I116">
        <v>0</v>
      </c>
      <c r="J116">
        <v>0</v>
      </c>
      <c r="K116" s="40">
        <v>0</v>
      </c>
    </row>
    <row r="117" spans="1:11" x14ac:dyDescent="0.2">
      <c r="A117" t="s">
        <v>482</v>
      </c>
      <c r="B117" s="7" t="s">
        <v>912</v>
      </c>
      <c r="C117">
        <v>325</v>
      </c>
      <c r="D117" s="97">
        <v>244900</v>
      </c>
      <c r="E117">
        <v>3</v>
      </c>
      <c r="F117">
        <v>1</v>
      </c>
      <c r="G117" s="40">
        <v>0.33333333333333331</v>
      </c>
      <c r="I117">
        <v>0</v>
      </c>
      <c r="J117">
        <v>0</v>
      </c>
      <c r="K117" s="40">
        <v>0</v>
      </c>
    </row>
    <row r="118" spans="1:11" x14ac:dyDescent="0.2">
      <c r="A118" t="s">
        <v>1374</v>
      </c>
      <c r="B118" s="7" t="s">
        <v>1097</v>
      </c>
      <c r="C118">
        <v>157</v>
      </c>
      <c r="D118" s="97">
        <v>1027200</v>
      </c>
      <c r="E118">
        <v>8</v>
      </c>
      <c r="F118">
        <v>1</v>
      </c>
      <c r="G118" s="40">
        <v>0.125</v>
      </c>
      <c r="I118">
        <v>0</v>
      </c>
      <c r="J118">
        <v>0</v>
      </c>
      <c r="K118" s="40">
        <v>0</v>
      </c>
    </row>
    <row r="119" spans="1:11" x14ac:dyDescent="0.2">
      <c r="A119" t="s">
        <v>1375</v>
      </c>
      <c r="B119" s="7" t="s">
        <v>300</v>
      </c>
      <c r="C119">
        <v>229</v>
      </c>
      <c r="D119" s="97">
        <v>620850</v>
      </c>
      <c r="E119">
        <v>6</v>
      </c>
      <c r="F119">
        <v>3</v>
      </c>
      <c r="G119" s="40">
        <v>0.5</v>
      </c>
      <c r="I119">
        <v>0</v>
      </c>
      <c r="J119">
        <v>0</v>
      </c>
      <c r="K119" s="40">
        <v>0</v>
      </c>
    </row>
    <row r="120" spans="1:11" x14ac:dyDescent="0.2">
      <c r="A120" t="s">
        <v>1376</v>
      </c>
      <c r="B120" s="7" t="s">
        <v>1100</v>
      </c>
      <c r="C120">
        <v>42</v>
      </c>
      <c r="D120" s="97">
        <v>2423050</v>
      </c>
      <c r="E120">
        <v>19</v>
      </c>
      <c r="F120">
        <v>10</v>
      </c>
      <c r="G120" s="40">
        <v>0.52631578947368418</v>
      </c>
      <c r="I120">
        <v>1</v>
      </c>
      <c r="J120">
        <v>0</v>
      </c>
      <c r="K120" s="40">
        <v>0</v>
      </c>
    </row>
    <row r="121" spans="1:11" x14ac:dyDescent="0.2">
      <c r="A121" t="s">
        <v>1377</v>
      </c>
      <c r="B121" s="7" t="s">
        <v>53</v>
      </c>
      <c r="C121">
        <v>249</v>
      </c>
      <c r="D121" s="97">
        <v>492000</v>
      </c>
      <c r="E121">
        <v>3</v>
      </c>
      <c r="F121">
        <v>1</v>
      </c>
      <c r="G121" s="40">
        <v>0.33333333333333331</v>
      </c>
      <c r="I121">
        <v>0</v>
      </c>
      <c r="J121">
        <v>0</v>
      </c>
      <c r="K121" s="40">
        <v>0</v>
      </c>
    </row>
    <row r="122" spans="1:11" x14ac:dyDescent="0.2">
      <c r="A122" t="s">
        <v>1378</v>
      </c>
      <c r="B122" s="7" t="s">
        <v>535</v>
      </c>
      <c r="C122">
        <v>307</v>
      </c>
      <c r="D122" s="97">
        <v>289500</v>
      </c>
      <c r="E122">
        <v>3</v>
      </c>
      <c r="F122">
        <v>1</v>
      </c>
      <c r="G122" s="40">
        <v>0.33333333333333331</v>
      </c>
      <c r="I122">
        <v>0</v>
      </c>
      <c r="J122">
        <v>0</v>
      </c>
      <c r="K122" s="40">
        <v>0</v>
      </c>
    </row>
    <row r="123" spans="1:11" x14ac:dyDescent="0.2">
      <c r="A123" t="s">
        <v>46</v>
      </c>
      <c r="B123" s="7" t="s">
        <v>561</v>
      </c>
      <c r="C123">
        <v>344</v>
      </c>
      <c r="D123" s="97">
        <v>170000</v>
      </c>
      <c r="E123">
        <v>2</v>
      </c>
      <c r="F123">
        <v>2</v>
      </c>
      <c r="G123" s="40">
        <v>1</v>
      </c>
      <c r="I123">
        <v>2</v>
      </c>
      <c r="J123">
        <v>2</v>
      </c>
      <c r="K123" s="40">
        <v>1</v>
      </c>
    </row>
    <row r="124" spans="1:11" x14ac:dyDescent="0.2">
      <c r="A124" t="s">
        <v>1379</v>
      </c>
      <c r="B124" s="7" t="s">
        <v>1099</v>
      </c>
      <c r="C124">
        <v>81</v>
      </c>
      <c r="D124" s="97">
        <v>1759258</v>
      </c>
      <c r="E124">
        <v>17</v>
      </c>
      <c r="F124">
        <v>2</v>
      </c>
      <c r="G124" s="40">
        <v>0.11764705882352941</v>
      </c>
      <c r="I124">
        <v>0</v>
      </c>
      <c r="J124">
        <v>0</v>
      </c>
      <c r="K124" s="40">
        <v>0</v>
      </c>
    </row>
    <row r="125" spans="1:11" x14ac:dyDescent="0.2">
      <c r="A125" t="s">
        <v>1380</v>
      </c>
      <c r="B125" s="7" t="s">
        <v>1100</v>
      </c>
      <c r="C125">
        <v>23</v>
      </c>
      <c r="D125" s="97">
        <v>3318275</v>
      </c>
      <c r="E125">
        <v>24</v>
      </c>
      <c r="F125">
        <v>10</v>
      </c>
      <c r="G125" s="40">
        <v>0.41666666666666669</v>
      </c>
      <c r="I125">
        <v>3</v>
      </c>
      <c r="J125">
        <v>2</v>
      </c>
      <c r="K125" s="40">
        <v>0.66666666666666663</v>
      </c>
    </row>
    <row r="126" spans="1:11" x14ac:dyDescent="0.2">
      <c r="A126" t="s">
        <v>1381</v>
      </c>
      <c r="B126" s="7" t="s">
        <v>565</v>
      </c>
      <c r="C126">
        <v>230</v>
      </c>
      <c r="D126" s="97">
        <v>612000</v>
      </c>
      <c r="E126">
        <v>5</v>
      </c>
      <c r="F126">
        <v>1</v>
      </c>
      <c r="G126" s="40">
        <v>0.2</v>
      </c>
      <c r="I126">
        <v>3</v>
      </c>
      <c r="J126">
        <v>2</v>
      </c>
      <c r="K126" s="40">
        <v>0.66666666666666663</v>
      </c>
    </row>
    <row r="127" spans="1:11" x14ac:dyDescent="0.2">
      <c r="A127" t="s">
        <v>1382</v>
      </c>
      <c r="B127" s="7" t="s">
        <v>1100</v>
      </c>
      <c r="C127">
        <v>169</v>
      </c>
      <c r="D127" s="97">
        <v>919200</v>
      </c>
      <c r="E127">
        <v>8</v>
      </c>
      <c r="F127">
        <v>6</v>
      </c>
      <c r="G127" s="40">
        <v>0.75</v>
      </c>
      <c r="I127">
        <v>0</v>
      </c>
      <c r="J127">
        <v>0</v>
      </c>
      <c r="K127" s="40">
        <v>0</v>
      </c>
    </row>
    <row r="128" spans="1:11" x14ac:dyDescent="0.2">
      <c r="A128" t="s">
        <v>1320</v>
      </c>
      <c r="B128" s="7" t="s">
        <v>51</v>
      </c>
      <c r="C128">
        <v>323</v>
      </c>
      <c r="D128" s="97">
        <v>250400</v>
      </c>
      <c r="E128">
        <v>2</v>
      </c>
      <c r="F128">
        <v>0</v>
      </c>
      <c r="G128" s="40">
        <v>0</v>
      </c>
      <c r="I128">
        <v>1</v>
      </c>
      <c r="J128">
        <v>0</v>
      </c>
      <c r="K128" s="40">
        <v>0</v>
      </c>
    </row>
    <row r="129" spans="1:11" x14ac:dyDescent="0.2">
      <c r="A129" t="s">
        <v>1166</v>
      </c>
      <c r="B129" s="7" t="s">
        <v>1096</v>
      </c>
      <c r="C129">
        <v>123</v>
      </c>
      <c r="D129" s="97">
        <v>1254900</v>
      </c>
      <c r="E129">
        <v>11</v>
      </c>
      <c r="F129">
        <v>1</v>
      </c>
      <c r="G129" s="40">
        <v>9.0909090909090912E-2</v>
      </c>
      <c r="I129">
        <v>3</v>
      </c>
      <c r="J129">
        <v>0</v>
      </c>
      <c r="K129" s="40">
        <v>0</v>
      </c>
    </row>
    <row r="130" spans="1:11" x14ac:dyDescent="0.2">
      <c r="A130" t="s">
        <v>1321</v>
      </c>
      <c r="B130" s="7" t="s">
        <v>1096</v>
      </c>
      <c r="C130">
        <v>363</v>
      </c>
      <c r="D130" s="97">
        <v>50000</v>
      </c>
      <c r="E130">
        <v>1</v>
      </c>
      <c r="F130">
        <v>1</v>
      </c>
      <c r="G130" s="40">
        <v>1</v>
      </c>
      <c r="I130">
        <v>1</v>
      </c>
      <c r="J130">
        <v>1</v>
      </c>
      <c r="K130" s="40">
        <v>1</v>
      </c>
    </row>
    <row r="131" spans="1:11" x14ac:dyDescent="0.2">
      <c r="A131" t="s">
        <v>76</v>
      </c>
      <c r="B131" s="7" t="s">
        <v>300</v>
      </c>
      <c r="C131">
        <v>365</v>
      </c>
      <c r="D131" s="97">
        <v>42500</v>
      </c>
      <c r="E131">
        <v>1</v>
      </c>
      <c r="F131">
        <v>1</v>
      </c>
      <c r="G131" s="40">
        <v>1</v>
      </c>
      <c r="I131">
        <v>1</v>
      </c>
      <c r="J131">
        <v>1</v>
      </c>
      <c r="K131" s="40">
        <v>1</v>
      </c>
    </row>
    <row r="132" spans="1:11" x14ac:dyDescent="0.2">
      <c r="A132" t="s">
        <v>1167</v>
      </c>
      <c r="B132" s="7" t="s">
        <v>565</v>
      </c>
      <c r="C132">
        <v>46</v>
      </c>
      <c r="D132" s="97">
        <v>2367964</v>
      </c>
      <c r="E132">
        <v>23</v>
      </c>
      <c r="F132">
        <v>3</v>
      </c>
      <c r="G132" s="40">
        <v>0.13043478260869565</v>
      </c>
      <c r="I132">
        <v>0</v>
      </c>
      <c r="J132">
        <v>0</v>
      </c>
      <c r="K132" s="40">
        <v>0</v>
      </c>
    </row>
    <row r="133" spans="1:11" x14ac:dyDescent="0.2">
      <c r="A133" t="s">
        <v>1168</v>
      </c>
      <c r="B133" s="7" t="s">
        <v>1100</v>
      </c>
      <c r="C133">
        <v>140</v>
      </c>
      <c r="D133" s="97">
        <v>1129500</v>
      </c>
      <c r="E133">
        <v>9</v>
      </c>
      <c r="F133">
        <v>4</v>
      </c>
      <c r="G133" s="40">
        <v>0.44444444444444442</v>
      </c>
      <c r="I133">
        <v>1</v>
      </c>
      <c r="J133">
        <v>1</v>
      </c>
      <c r="K133" s="40">
        <v>1</v>
      </c>
    </row>
    <row r="134" spans="1:11" x14ac:dyDescent="0.2">
      <c r="A134" t="s">
        <v>262</v>
      </c>
      <c r="B134" s="7" t="s">
        <v>1100</v>
      </c>
      <c r="C134">
        <v>115</v>
      </c>
      <c r="D134" s="97">
        <v>1371112</v>
      </c>
      <c r="E134">
        <v>7</v>
      </c>
      <c r="F134">
        <v>1</v>
      </c>
      <c r="G134" s="40">
        <v>0.14285714285714285</v>
      </c>
      <c r="I134">
        <v>1</v>
      </c>
      <c r="J134">
        <v>0</v>
      </c>
      <c r="K134" s="40">
        <v>0</v>
      </c>
    </row>
    <row r="135" spans="1:11" x14ac:dyDescent="0.2">
      <c r="A135" t="s">
        <v>1169</v>
      </c>
      <c r="B135" s="7" t="s">
        <v>1099</v>
      </c>
      <c r="C135">
        <v>167</v>
      </c>
      <c r="D135" s="97">
        <v>955600</v>
      </c>
      <c r="E135">
        <v>9</v>
      </c>
      <c r="F135">
        <v>2</v>
      </c>
      <c r="G135" s="40">
        <v>0.22222222222222221</v>
      </c>
      <c r="I135">
        <v>0</v>
      </c>
      <c r="J135">
        <v>0</v>
      </c>
      <c r="K135" s="40">
        <v>0</v>
      </c>
    </row>
    <row r="136" spans="1:11" x14ac:dyDescent="0.2">
      <c r="A136" t="s">
        <v>263</v>
      </c>
      <c r="B136" s="7" t="s">
        <v>431</v>
      </c>
      <c r="C136">
        <v>84</v>
      </c>
      <c r="D136" s="97">
        <v>1710877</v>
      </c>
      <c r="E136">
        <v>12</v>
      </c>
      <c r="F136">
        <v>4</v>
      </c>
      <c r="G136" s="40">
        <v>0.33333333333333331</v>
      </c>
      <c r="I136">
        <v>2</v>
      </c>
      <c r="J136">
        <v>0</v>
      </c>
      <c r="K136" s="40">
        <v>0</v>
      </c>
    </row>
    <row r="137" spans="1:11" x14ac:dyDescent="0.2">
      <c r="A137" t="s">
        <v>1170</v>
      </c>
      <c r="B137" s="7" t="s">
        <v>285</v>
      </c>
      <c r="C137">
        <v>159</v>
      </c>
      <c r="D137" s="97">
        <v>1015244</v>
      </c>
      <c r="E137">
        <v>18</v>
      </c>
      <c r="F137">
        <v>1</v>
      </c>
      <c r="G137" s="40">
        <v>5.5555555555555552E-2</v>
      </c>
      <c r="I137">
        <v>13</v>
      </c>
      <c r="J137">
        <v>0</v>
      </c>
      <c r="K137" s="40">
        <v>0</v>
      </c>
    </row>
    <row r="138" spans="1:11" x14ac:dyDescent="0.2">
      <c r="A138" t="s">
        <v>1322</v>
      </c>
      <c r="B138" s="7" t="s">
        <v>888</v>
      </c>
      <c r="C138">
        <v>175</v>
      </c>
      <c r="D138" s="97">
        <v>883700</v>
      </c>
      <c r="E138">
        <v>5</v>
      </c>
      <c r="F138">
        <v>2</v>
      </c>
      <c r="G138" s="40">
        <v>0.4</v>
      </c>
      <c r="I138">
        <v>2</v>
      </c>
      <c r="J138">
        <v>0</v>
      </c>
      <c r="K138" s="40">
        <v>0</v>
      </c>
    </row>
    <row r="139" spans="1:11" x14ac:dyDescent="0.2">
      <c r="A139" t="s">
        <v>1171</v>
      </c>
      <c r="B139" s="7" t="s">
        <v>300</v>
      </c>
      <c r="C139">
        <v>78</v>
      </c>
      <c r="D139" s="97">
        <v>1836383</v>
      </c>
      <c r="E139">
        <v>13</v>
      </c>
      <c r="F139">
        <v>2</v>
      </c>
      <c r="G139" s="40">
        <v>0.15384615384615385</v>
      </c>
      <c r="I139">
        <v>0</v>
      </c>
      <c r="J139">
        <v>0</v>
      </c>
      <c r="K139" s="40">
        <v>0</v>
      </c>
    </row>
    <row r="140" spans="1:11" x14ac:dyDescent="0.2">
      <c r="A140" t="s">
        <v>1337</v>
      </c>
      <c r="B140" s="7" t="s">
        <v>1097</v>
      </c>
      <c r="C140">
        <v>160</v>
      </c>
      <c r="D140" s="97">
        <v>999900</v>
      </c>
      <c r="E140">
        <v>11</v>
      </c>
      <c r="F140">
        <v>1</v>
      </c>
      <c r="G140" s="40">
        <v>9.0909090909090912E-2</v>
      </c>
      <c r="I140">
        <v>0</v>
      </c>
      <c r="J140">
        <v>0</v>
      </c>
      <c r="K140" s="40">
        <v>0</v>
      </c>
    </row>
    <row r="141" spans="1:11" x14ac:dyDescent="0.2">
      <c r="A141" t="s">
        <v>1172</v>
      </c>
      <c r="B141" s="7" t="s">
        <v>565</v>
      </c>
      <c r="C141">
        <v>139</v>
      </c>
      <c r="D141" s="97">
        <v>1136500</v>
      </c>
      <c r="E141">
        <v>10</v>
      </c>
      <c r="F141">
        <v>1</v>
      </c>
      <c r="G141" s="40">
        <v>0.1</v>
      </c>
      <c r="I141">
        <v>0</v>
      </c>
      <c r="J141">
        <v>0</v>
      </c>
      <c r="K141" s="40">
        <v>0</v>
      </c>
    </row>
    <row r="142" spans="1:11" x14ac:dyDescent="0.2">
      <c r="A142" t="s">
        <v>1</v>
      </c>
      <c r="B142" s="7" t="s">
        <v>300</v>
      </c>
      <c r="C142">
        <v>45</v>
      </c>
      <c r="D142" s="97">
        <v>2370300</v>
      </c>
      <c r="E142">
        <v>18</v>
      </c>
      <c r="F142">
        <v>11</v>
      </c>
      <c r="G142" s="40">
        <v>0.61111111111111116</v>
      </c>
      <c r="I142">
        <v>0</v>
      </c>
      <c r="J142">
        <v>0</v>
      </c>
      <c r="K142" s="40">
        <v>0</v>
      </c>
    </row>
    <row r="143" spans="1:11" x14ac:dyDescent="0.2">
      <c r="A143" t="s">
        <v>483</v>
      </c>
      <c r="B143" s="7" t="s">
        <v>68</v>
      </c>
      <c r="C143">
        <v>223</v>
      </c>
      <c r="D143" s="97">
        <v>641100</v>
      </c>
      <c r="E143">
        <v>5</v>
      </c>
      <c r="F143">
        <v>0</v>
      </c>
      <c r="G143" s="40">
        <v>0</v>
      </c>
      <c r="I143">
        <v>2</v>
      </c>
      <c r="J143">
        <v>0</v>
      </c>
      <c r="K143" s="40">
        <v>0</v>
      </c>
    </row>
    <row r="144" spans="1:11" x14ac:dyDescent="0.2">
      <c r="A144" t="s">
        <v>1143</v>
      </c>
      <c r="B144" s="7" t="s">
        <v>1260</v>
      </c>
      <c r="C144">
        <v>231</v>
      </c>
      <c r="D144" s="97">
        <v>610600</v>
      </c>
      <c r="E144">
        <v>4</v>
      </c>
      <c r="F144">
        <v>0</v>
      </c>
      <c r="G144" s="40">
        <v>0</v>
      </c>
      <c r="I144">
        <v>1</v>
      </c>
      <c r="J144">
        <v>0</v>
      </c>
      <c r="K144" s="40">
        <v>0</v>
      </c>
    </row>
    <row r="145" spans="1:11" x14ac:dyDescent="0.2">
      <c r="A145" t="s">
        <v>2</v>
      </c>
      <c r="B145" s="7" t="s">
        <v>1097</v>
      </c>
      <c r="C145">
        <v>214</v>
      </c>
      <c r="D145" s="97">
        <v>673200</v>
      </c>
      <c r="E145">
        <v>4</v>
      </c>
      <c r="F145">
        <v>0</v>
      </c>
      <c r="G145" s="40">
        <v>0</v>
      </c>
      <c r="I145">
        <v>1</v>
      </c>
      <c r="J145">
        <v>0</v>
      </c>
      <c r="K145" s="40">
        <v>0</v>
      </c>
    </row>
    <row r="146" spans="1:11" x14ac:dyDescent="0.2">
      <c r="A146" t="s">
        <v>1173</v>
      </c>
      <c r="B146" s="7" t="s">
        <v>1100</v>
      </c>
      <c r="C146">
        <v>20</v>
      </c>
      <c r="D146" s="97">
        <v>3562885</v>
      </c>
      <c r="E146">
        <v>28</v>
      </c>
      <c r="F146">
        <v>5</v>
      </c>
      <c r="G146" s="40">
        <v>0.17857142857142858</v>
      </c>
      <c r="I146">
        <v>7</v>
      </c>
      <c r="J146">
        <v>1</v>
      </c>
      <c r="K146" s="40">
        <v>0.14285714285714285</v>
      </c>
    </row>
    <row r="147" spans="1:11" x14ac:dyDescent="0.2">
      <c r="A147" t="s">
        <v>1174</v>
      </c>
      <c r="B147" s="7" t="s">
        <v>1100</v>
      </c>
      <c r="C147">
        <v>24</v>
      </c>
      <c r="D147" s="97">
        <v>3170833</v>
      </c>
      <c r="E147">
        <v>27</v>
      </c>
      <c r="F147">
        <v>6</v>
      </c>
      <c r="G147" s="40">
        <v>0.22222222222222221</v>
      </c>
      <c r="I147">
        <v>1</v>
      </c>
      <c r="J147">
        <v>0</v>
      </c>
      <c r="K147" s="40">
        <v>0</v>
      </c>
    </row>
    <row r="148" spans="1:11" x14ac:dyDescent="0.2">
      <c r="A148" t="s">
        <v>1175</v>
      </c>
      <c r="B148" s="7" t="s">
        <v>1100</v>
      </c>
      <c r="C148">
        <v>68</v>
      </c>
      <c r="D148" s="97">
        <v>1993000</v>
      </c>
      <c r="E148">
        <v>15</v>
      </c>
      <c r="F148">
        <v>10</v>
      </c>
      <c r="G148" s="40">
        <v>0.66666666666666663</v>
      </c>
      <c r="I148">
        <v>1</v>
      </c>
      <c r="J148">
        <v>1</v>
      </c>
      <c r="K148" s="40">
        <v>1</v>
      </c>
    </row>
    <row r="149" spans="1:11" x14ac:dyDescent="0.2">
      <c r="A149" t="s">
        <v>484</v>
      </c>
      <c r="B149" s="7" t="s">
        <v>1483</v>
      </c>
      <c r="C149">
        <v>180</v>
      </c>
      <c r="D149" s="97">
        <v>852700</v>
      </c>
      <c r="E149">
        <v>6</v>
      </c>
      <c r="F149">
        <v>0</v>
      </c>
      <c r="G149" s="40">
        <v>0</v>
      </c>
      <c r="I149">
        <v>1</v>
      </c>
      <c r="J149">
        <v>1</v>
      </c>
      <c r="K149" s="40">
        <v>1</v>
      </c>
    </row>
    <row r="150" spans="1:11" x14ac:dyDescent="0.2">
      <c r="A150" t="s">
        <v>1158</v>
      </c>
      <c r="B150" s="7" t="s">
        <v>1099</v>
      </c>
      <c r="C150">
        <v>4</v>
      </c>
      <c r="D150" s="97">
        <v>8334932</v>
      </c>
      <c r="E150">
        <v>57</v>
      </c>
      <c r="F150">
        <v>8</v>
      </c>
      <c r="G150" s="40">
        <v>0.14035087719298245</v>
      </c>
      <c r="I150">
        <v>6</v>
      </c>
      <c r="J150">
        <v>0</v>
      </c>
      <c r="K150" s="40">
        <v>0</v>
      </c>
    </row>
    <row r="151" spans="1:11" x14ac:dyDescent="0.2">
      <c r="A151" t="s">
        <v>1159</v>
      </c>
      <c r="B151" s="7" t="s">
        <v>565</v>
      </c>
      <c r="C151">
        <v>217</v>
      </c>
      <c r="D151" s="97">
        <v>663857</v>
      </c>
      <c r="E151">
        <v>8</v>
      </c>
      <c r="F151">
        <v>2</v>
      </c>
      <c r="G151" s="40">
        <v>0.25</v>
      </c>
      <c r="I151">
        <v>2</v>
      </c>
      <c r="J151">
        <v>1</v>
      </c>
      <c r="K151" s="40">
        <v>0.5</v>
      </c>
    </row>
    <row r="152" spans="1:11" x14ac:dyDescent="0.2">
      <c r="A152" t="s">
        <v>1160</v>
      </c>
      <c r="B152" s="7" t="s">
        <v>565</v>
      </c>
      <c r="C152">
        <v>82</v>
      </c>
      <c r="D152" s="97">
        <v>1754300</v>
      </c>
      <c r="E152">
        <v>10</v>
      </c>
      <c r="F152">
        <v>1</v>
      </c>
      <c r="G152" s="40">
        <v>0.1</v>
      </c>
      <c r="I152">
        <v>0</v>
      </c>
      <c r="J152">
        <v>0</v>
      </c>
      <c r="K152" s="40">
        <v>0</v>
      </c>
    </row>
    <row r="153" spans="1:11" x14ac:dyDescent="0.2">
      <c r="A153" t="s">
        <v>1161</v>
      </c>
      <c r="B153" s="7" t="s">
        <v>299</v>
      </c>
      <c r="C153">
        <v>100</v>
      </c>
      <c r="D153" s="97">
        <v>1570927</v>
      </c>
      <c r="E153">
        <v>15</v>
      </c>
      <c r="F153">
        <v>2</v>
      </c>
      <c r="G153" s="40">
        <v>0.13333333333333333</v>
      </c>
      <c r="I153">
        <v>0</v>
      </c>
      <c r="J153">
        <v>0</v>
      </c>
      <c r="K153" s="40">
        <v>0</v>
      </c>
    </row>
    <row r="154" spans="1:11" x14ac:dyDescent="0.2">
      <c r="A154" t="s">
        <v>14</v>
      </c>
      <c r="B154" s="7" t="s">
        <v>300</v>
      </c>
      <c r="C154">
        <v>69</v>
      </c>
      <c r="D154" s="97">
        <v>1983300</v>
      </c>
      <c r="E154">
        <v>13</v>
      </c>
      <c r="F154">
        <v>4</v>
      </c>
      <c r="G154" s="40">
        <v>0.30769230769230771</v>
      </c>
      <c r="I154">
        <v>0</v>
      </c>
      <c r="J154">
        <v>0</v>
      </c>
      <c r="K154" s="40">
        <v>0</v>
      </c>
    </row>
    <row r="155" spans="1:11" x14ac:dyDescent="0.2">
      <c r="A155" t="s">
        <v>226</v>
      </c>
      <c r="B155" s="7" t="s">
        <v>1099</v>
      </c>
      <c r="C155">
        <v>149</v>
      </c>
      <c r="D155" s="97">
        <v>1081300</v>
      </c>
      <c r="E155">
        <v>8</v>
      </c>
      <c r="F155">
        <v>1</v>
      </c>
      <c r="G155" s="40">
        <v>0.125</v>
      </c>
      <c r="I155">
        <v>0</v>
      </c>
      <c r="J155">
        <v>0</v>
      </c>
      <c r="K155" s="40">
        <v>0</v>
      </c>
    </row>
    <row r="156" spans="1:11" x14ac:dyDescent="0.2">
      <c r="A156" t="s">
        <v>227</v>
      </c>
      <c r="B156" s="7" t="s">
        <v>560</v>
      </c>
      <c r="C156">
        <v>174</v>
      </c>
      <c r="D156" s="97">
        <v>887400</v>
      </c>
      <c r="E156">
        <v>6</v>
      </c>
      <c r="F156">
        <v>1</v>
      </c>
      <c r="G156" s="40">
        <v>0.16666666666666666</v>
      </c>
      <c r="I156">
        <v>0</v>
      </c>
      <c r="J156">
        <v>0</v>
      </c>
      <c r="K156" s="40">
        <v>0</v>
      </c>
    </row>
    <row r="157" spans="1:11" x14ac:dyDescent="0.2">
      <c r="A157" t="s">
        <v>228</v>
      </c>
      <c r="B157" s="7" t="s">
        <v>1101</v>
      </c>
      <c r="C157">
        <v>177</v>
      </c>
      <c r="D157" s="97">
        <v>869900</v>
      </c>
      <c r="E157">
        <v>3</v>
      </c>
      <c r="F157">
        <v>0</v>
      </c>
      <c r="G157" s="40">
        <v>0</v>
      </c>
      <c r="I157">
        <v>0</v>
      </c>
      <c r="J157">
        <v>0</v>
      </c>
      <c r="K157" s="40">
        <v>0</v>
      </c>
    </row>
    <row r="158" spans="1:11" x14ac:dyDescent="0.2">
      <c r="A158" t="s">
        <v>669</v>
      </c>
      <c r="B158" s="7" t="s">
        <v>1100</v>
      </c>
      <c r="C158">
        <v>55</v>
      </c>
      <c r="D158" s="97">
        <v>2252950</v>
      </c>
      <c r="E158">
        <v>14</v>
      </c>
      <c r="F158">
        <v>2</v>
      </c>
      <c r="G158" s="40">
        <v>0.14285714285714285</v>
      </c>
      <c r="I158">
        <v>0</v>
      </c>
      <c r="J158">
        <v>0</v>
      </c>
      <c r="K158" s="40">
        <v>0</v>
      </c>
    </row>
    <row r="159" spans="1:11" x14ac:dyDescent="0.2">
      <c r="A159" t="s">
        <v>997</v>
      </c>
      <c r="B159" s="7" t="s">
        <v>565</v>
      </c>
      <c r="C159">
        <v>13</v>
      </c>
      <c r="D159" s="97">
        <v>5622640</v>
      </c>
      <c r="E159">
        <v>35</v>
      </c>
      <c r="F159">
        <v>8</v>
      </c>
      <c r="G159" s="40">
        <v>0.22857142857142856</v>
      </c>
      <c r="I159">
        <v>6</v>
      </c>
      <c r="J159">
        <v>1</v>
      </c>
      <c r="K159" s="40">
        <v>0.16666666666666666</v>
      </c>
    </row>
    <row r="160" spans="1:11" x14ac:dyDescent="0.2">
      <c r="A160" t="s">
        <v>229</v>
      </c>
      <c r="B160" s="7" t="s">
        <v>346</v>
      </c>
      <c r="C160">
        <v>315</v>
      </c>
      <c r="D160" s="97">
        <v>263300</v>
      </c>
      <c r="E160">
        <v>2</v>
      </c>
      <c r="F160">
        <v>1</v>
      </c>
      <c r="G160" s="40">
        <v>0.5</v>
      </c>
      <c r="I160">
        <v>0</v>
      </c>
      <c r="J160">
        <v>0</v>
      </c>
      <c r="K160" s="40">
        <v>0</v>
      </c>
    </row>
    <row r="161" spans="1:11" x14ac:dyDescent="0.2">
      <c r="A161" t="s">
        <v>998</v>
      </c>
      <c r="B161" s="7" t="s">
        <v>300</v>
      </c>
      <c r="C161">
        <v>54</v>
      </c>
      <c r="D161" s="97">
        <v>2271450</v>
      </c>
      <c r="E161">
        <v>15</v>
      </c>
      <c r="F161">
        <v>14</v>
      </c>
      <c r="G161" s="40">
        <v>0.93333333333333335</v>
      </c>
      <c r="I161">
        <v>2</v>
      </c>
      <c r="J161">
        <v>1</v>
      </c>
      <c r="K161" s="40">
        <v>0.5</v>
      </c>
    </row>
    <row r="162" spans="1:11" x14ac:dyDescent="0.2">
      <c r="A162" t="s">
        <v>230</v>
      </c>
      <c r="B162" s="7" t="s">
        <v>1100</v>
      </c>
      <c r="C162">
        <v>117</v>
      </c>
      <c r="D162" s="97">
        <v>1316800</v>
      </c>
      <c r="E162">
        <v>9</v>
      </c>
      <c r="F162">
        <v>9</v>
      </c>
      <c r="G162" s="40">
        <v>1</v>
      </c>
      <c r="I162">
        <v>2</v>
      </c>
      <c r="J162">
        <v>1</v>
      </c>
      <c r="K162" s="40">
        <v>0.5</v>
      </c>
    </row>
    <row r="163" spans="1:11" x14ac:dyDescent="0.2">
      <c r="A163" t="s">
        <v>1144</v>
      </c>
      <c r="B163" s="7" t="s">
        <v>666</v>
      </c>
      <c r="C163">
        <v>241</v>
      </c>
      <c r="D163" s="97">
        <v>540500</v>
      </c>
      <c r="E163">
        <v>4</v>
      </c>
      <c r="F163">
        <v>1</v>
      </c>
      <c r="G163" s="40">
        <v>0.25</v>
      </c>
      <c r="I163">
        <v>2</v>
      </c>
      <c r="J163">
        <v>0</v>
      </c>
      <c r="K163" s="40">
        <v>0</v>
      </c>
    </row>
    <row r="164" spans="1:11" x14ac:dyDescent="0.2">
      <c r="A164" t="s">
        <v>803</v>
      </c>
      <c r="B164" s="7" t="s">
        <v>429</v>
      </c>
      <c r="C164">
        <v>355</v>
      </c>
      <c r="D164" s="97">
        <v>105000</v>
      </c>
      <c r="E164">
        <v>1</v>
      </c>
      <c r="F164">
        <v>0</v>
      </c>
      <c r="G164" s="40">
        <v>0</v>
      </c>
      <c r="I164">
        <v>1</v>
      </c>
      <c r="J164">
        <v>0</v>
      </c>
      <c r="K164" s="40">
        <v>0</v>
      </c>
    </row>
    <row r="165" spans="1:11" x14ac:dyDescent="0.2">
      <c r="A165" t="s">
        <v>804</v>
      </c>
      <c r="B165" s="7" t="s">
        <v>217</v>
      </c>
      <c r="C165">
        <v>285</v>
      </c>
      <c r="D165" s="97">
        <v>353500</v>
      </c>
      <c r="E165">
        <v>3</v>
      </c>
      <c r="F165">
        <v>1</v>
      </c>
      <c r="G165" s="40">
        <v>0.33333333333333331</v>
      </c>
      <c r="I165">
        <v>0</v>
      </c>
      <c r="J165">
        <v>0</v>
      </c>
      <c r="K165" s="40">
        <v>0</v>
      </c>
    </row>
    <row r="166" spans="1:11" x14ac:dyDescent="0.2">
      <c r="A166" t="s">
        <v>433</v>
      </c>
      <c r="B166" s="7" t="s">
        <v>994</v>
      </c>
      <c r="C166">
        <v>183</v>
      </c>
      <c r="D166" s="97">
        <v>823285</v>
      </c>
      <c r="E166">
        <v>5</v>
      </c>
      <c r="F166">
        <v>0</v>
      </c>
      <c r="G166" s="40">
        <v>0</v>
      </c>
      <c r="I166">
        <v>0</v>
      </c>
      <c r="J166">
        <v>0</v>
      </c>
      <c r="K166" s="40">
        <v>0</v>
      </c>
    </row>
    <row r="167" spans="1:11" x14ac:dyDescent="0.2">
      <c r="A167" t="s">
        <v>434</v>
      </c>
      <c r="B167" s="7" t="s">
        <v>923</v>
      </c>
      <c r="C167">
        <v>250</v>
      </c>
      <c r="D167" s="97">
        <v>491900</v>
      </c>
      <c r="E167">
        <v>2</v>
      </c>
      <c r="F167">
        <v>1</v>
      </c>
      <c r="G167" s="40">
        <v>0.5</v>
      </c>
      <c r="I167">
        <v>0</v>
      </c>
      <c r="J167">
        <v>0</v>
      </c>
      <c r="K167" s="40">
        <v>0</v>
      </c>
    </row>
    <row r="168" spans="1:11" x14ac:dyDescent="0.2">
      <c r="A168" t="s">
        <v>805</v>
      </c>
      <c r="B168" s="7" t="s">
        <v>1100</v>
      </c>
      <c r="C168">
        <v>87</v>
      </c>
      <c r="D168" s="97">
        <v>1679660</v>
      </c>
      <c r="E168">
        <v>13</v>
      </c>
      <c r="F168">
        <v>6</v>
      </c>
      <c r="G168" s="40">
        <v>0.46153846153846156</v>
      </c>
      <c r="I168">
        <v>1</v>
      </c>
      <c r="J168">
        <v>1</v>
      </c>
      <c r="K168" s="40">
        <v>1</v>
      </c>
    </row>
    <row r="169" spans="1:11" x14ac:dyDescent="0.2">
      <c r="A169" t="s">
        <v>806</v>
      </c>
      <c r="B169" s="7" t="s">
        <v>300</v>
      </c>
      <c r="C169">
        <v>37</v>
      </c>
      <c r="D169" s="97">
        <v>2652615</v>
      </c>
      <c r="E169">
        <v>20</v>
      </c>
      <c r="F169">
        <v>5</v>
      </c>
      <c r="G169" s="40">
        <v>0.25</v>
      </c>
      <c r="I169">
        <v>4</v>
      </c>
      <c r="J169">
        <v>2</v>
      </c>
      <c r="K169" s="40">
        <v>0.5</v>
      </c>
    </row>
    <row r="170" spans="1:11" x14ac:dyDescent="0.2">
      <c r="A170" t="s">
        <v>807</v>
      </c>
      <c r="B170" s="7" t="s">
        <v>1208</v>
      </c>
      <c r="C170">
        <v>275</v>
      </c>
      <c r="D170" s="97">
        <v>386500</v>
      </c>
      <c r="E170">
        <v>5</v>
      </c>
      <c r="F170">
        <v>0</v>
      </c>
      <c r="G170" s="40">
        <v>0</v>
      </c>
      <c r="I170">
        <v>4</v>
      </c>
      <c r="J170">
        <v>0</v>
      </c>
      <c r="K170" s="40">
        <v>0</v>
      </c>
    </row>
    <row r="171" spans="1:11" x14ac:dyDescent="0.2">
      <c r="A171" t="s">
        <v>869</v>
      </c>
      <c r="B171" s="7" t="s">
        <v>1095</v>
      </c>
      <c r="C171">
        <v>339</v>
      </c>
      <c r="D171" s="97">
        <v>185000</v>
      </c>
      <c r="E171">
        <v>1</v>
      </c>
      <c r="F171">
        <v>0</v>
      </c>
      <c r="G171" s="40">
        <v>0</v>
      </c>
      <c r="I171">
        <v>4</v>
      </c>
      <c r="J171">
        <v>0</v>
      </c>
      <c r="K171" s="40">
        <v>0</v>
      </c>
    </row>
    <row r="172" spans="1:11" x14ac:dyDescent="0.2">
      <c r="A172" t="s">
        <v>808</v>
      </c>
      <c r="B172" s="7" t="s">
        <v>1100</v>
      </c>
      <c r="C172">
        <v>110</v>
      </c>
      <c r="D172" s="97">
        <v>1440400</v>
      </c>
      <c r="E172">
        <v>16</v>
      </c>
      <c r="F172">
        <v>1</v>
      </c>
      <c r="G172" s="40">
        <v>6.25E-2</v>
      </c>
      <c r="I172">
        <v>2</v>
      </c>
      <c r="J172">
        <v>0</v>
      </c>
      <c r="K172" s="40">
        <v>0</v>
      </c>
    </row>
    <row r="173" spans="1:11" x14ac:dyDescent="0.2">
      <c r="A173" t="s">
        <v>809</v>
      </c>
      <c r="B173" s="7" t="s">
        <v>991</v>
      </c>
      <c r="C173">
        <v>79</v>
      </c>
      <c r="D173" s="97">
        <v>1823380</v>
      </c>
      <c r="E173">
        <v>22</v>
      </c>
      <c r="F173">
        <v>1</v>
      </c>
      <c r="G173" s="40">
        <v>4.5454545454545456E-2</v>
      </c>
      <c r="I173">
        <v>2</v>
      </c>
      <c r="J173">
        <v>0</v>
      </c>
      <c r="K173" s="40">
        <v>0</v>
      </c>
    </row>
    <row r="174" spans="1:11" x14ac:dyDescent="0.2">
      <c r="A174" t="s">
        <v>810</v>
      </c>
      <c r="B174" s="7" t="s">
        <v>10</v>
      </c>
      <c r="C174">
        <v>333</v>
      </c>
      <c r="D174" s="97">
        <v>207000</v>
      </c>
      <c r="E174">
        <v>2</v>
      </c>
      <c r="F174">
        <v>1</v>
      </c>
      <c r="G174" s="40">
        <v>0.5</v>
      </c>
      <c r="I174">
        <v>0</v>
      </c>
      <c r="J174">
        <v>0</v>
      </c>
      <c r="K174" s="40">
        <v>0</v>
      </c>
    </row>
    <row r="175" spans="1:11" x14ac:dyDescent="0.2">
      <c r="A175" t="s">
        <v>811</v>
      </c>
      <c r="B175" s="7" t="s">
        <v>300</v>
      </c>
      <c r="C175">
        <v>96</v>
      </c>
      <c r="D175" s="97">
        <v>1593010</v>
      </c>
      <c r="E175">
        <v>10</v>
      </c>
      <c r="F175">
        <v>3</v>
      </c>
      <c r="G175" s="40">
        <v>0.3</v>
      </c>
      <c r="I175">
        <v>2</v>
      </c>
      <c r="J175">
        <v>1</v>
      </c>
      <c r="K175" s="40">
        <v>0.5</v>
      </c>
    </row>
    <row r="176" spans="1:11" x14ac:dyDescent="0.2">
      <c r="A176" t="s">
        <v>895</v>
      </c>
      <c r="B176" s="7" t="s">
        <v>1280</v>
      </c>
      <c r="C176">
        <v>298</v>
      </c>
      <c r="D176" s="97">
        <v>305600</v>
      </c>
      <c r="E176">
        <v>3</v>
      </c>
      <c r="F176">
        <v>2</v>
      </c>
      <c r="G176" s="40">
        <v>0.66666666666666663</v>
      </c>
      <c r="I176">
        <v>2</v>
      </c>
      <c r="J176">
        <v>1</v>
      </c>
      <c r="K176" s="40">
        <v>0.5</v>
      </c>
    </row>
    <row r="177" spans="1:11" x14ac:dyDescent="0.2">
      <c r="A177" t="s">
        <v>670</v>
      </c>
      <c r="B177" s="7" t="s">
        <v>1099</v>
      </c>
      <c r="C177">
        <v>221</v>
      </c>
      <c r="D177" s="97">
        <v>649000</v>
      </c>
      <c r="E177">
        <v>4</v>
      </c>
      <c r="F177">
        <v>2</v>
      </c>
      <c r="G177" s="40">
        <v>0.5</v>
      </c>
      <c r="I177">
        <v>0</v>
      </c>
      <c r="J177">
        <v>0</v>
      </c>
      <c r="K177" s="40">
        <v>0</v>
      </c>
    </row>
    <row r="178" spans="1:11" x14ac:dyDescent="0.2">
      <c r="A178" t="s">
        <v>896</v>
      </c>
      <c r="B178" s="7" t="s">
        <v>300</v>
      </c>
      <c r="C178">
        <v>131</v>
      </c>
      <c r="D178" s="97">
        <v>1217650</v>
      </c>
      <c r="E178">
        <v>10</v>
      </c>
      <c r="F178">
        <v>8</v>
      </c>
      <c r="G178" s="40">
        <v>0.8</v>
      </c>
      <c r="I178">
        <v>2</v>
      </c>
      <c r="J178">
        <v>2</v>
      </c>
      <c r="K178" s="40">
        <v>1</v>
      </c>
    </row>
    <row r="179" spans="1:11" x14ac:dyDescent="0.2">
      <c r="A179" t="s">
        <v>671</v>
      </c>
      <c r="B179" s="7" t="s">
        <v>67</v>
      </c>
      <c r="C179">
        <v>251</v>
      </c>
      <c r="D179" s="97">
        <v>490400</v>
      </c>
      <c r="E179">
        <v>3</v>
      </c>
      <c r="F179">
        <v>3</v>
      </c>
      <c r="G179" s="40">
        <v>1</v>
      </c>
      <c r="I179">
        <v>2</v>
      </c>
      <c r="J179">
        <v>2</v>
      </c>
      <c r="K179" s="40">
        <v>1</v>
      </c>
    </row>
    <row r="180" spans="1:11" x14ac:dyDescent="0.2">
      <c r="A180" t="s">
        <v>897</v>
      </c>
      <c r="B180" s="7" t="s">
        <v>1099</v>
      </c>
      <c r="C180">
        <v>142</v>
      </c>
      <c r="D180" s="97">
        <v>1109300</v>
      </c>
      <c r="E180">
        <v>6</v>
      </c>
      <c r="F180">
        <v>0</v>
      </c>
      <c r="G180" s="40">
        <v>0</v>
      </c>
      <c r="I180">
        <v>3</v>
      </c>
      <c r="J180">
        <v>0</v>
      </c>
      <c r="K180" s="40">
        <v>0</v>
      </c>
    </row>
    <row r="181" spans="1:11" x14ac:dyDescent="0.2">
      <c r="A181" t="s">
        <v>898</v>
      </c>
      <c r="B181" s="7" t="s">
        <v>565</v>
      </c>
      <c r="C181">
        <v>182</v>
      </c>
      <c r="D181" s="97">
        <v>826300</v>
      </c>
      <c r="E181">
        <v>5</v>
      </c>
      <c r="F181">
        <v>0</v>
      </c>
      <c r="G181" s="40">
        <v>0</v>
      </c>
      <c r="I181">
        <v>3</v>
      </c>
      <c r="J181">
        <v>0</v>
      </c>
      <c r="K181" s="40">
        <v>0</v>
      </c>
    </row>
    <row r="182" spans="1:11" x14ac:dyDescent="0.2">
      <c r="A182" t="s">
        <v>899</v>
      </c>
      <c r="B182" s="7" t="s">
        <v>1096</v>
      </c>
      <c r="C182">
        <v>40</v>
      </c>
      <c r="D182" s="97">
        <v>2438003</v>
      </c>
      <c r="E182">
        <v>19</v>
      </c>
      <c r="F182">
        <v>5</v>
      </c>
      <c r="G182" s="40">
        <v>0.26315789473684209</v>
      </c>
      <c r="I182">
        <v>2</v>
      </c>
      <c r="J182">
        <v>0</v>
      </c>
      <c r="K182" s="40">
        <v>0</v>
      </c>
    </row>
    <row r="183" spans="1:11" x14ac:dyDescent="0.2">
      <c r="A183" t="s">
        <v>900</v>
      </c>
      <c r="B183" s="7" t="s">
        <v>1099</v>
      </c>
      <c r="C183">
        <v>109</v>
      </c>
      <c r="D183" s="97">
        <v>1460802</v>
      </c>
      <c r="E183">
        <v>13</v>
      </c>
      <c r="F183">
        <v>2</v>
      </c>
      <c r="G183" s="40">
        <v>0.15384615384615385</v>
      </c>
      <c r="I183">
        <v>2</v>
      </c>
      <c r="J183">
        <v>0</v>
      </c>
      <c r="K183" s="40">
        <v>0</v>
      </c>
    </row>
    <row r="184" spans="1:11" x14ac:dyDescent="0.2">
      <c r="A184" t="s">
        <v>435</v>
      </c>
      <c r="B184" s="7" t="s">
        <v>300</v>
      </c>
      <c r="C184">
        <v>322</v>
      </c>
      <c r="D184" s="97">
        <v>250500</v>
      </c>
      <c r="E184">
        <v>2</v>
      </c>
      <c r="F184">
        <v>2</v>
      </c>
      <c r="G184" s="40">
        <v>1</v>
      </c>
      <c r="I184">
        <v>0</v>
      </c>
      <c r="J184">
        <v>0</v>
      </c>
      <c r="K184" s="40">
        <v>0</v>
      </c>
    </row>
    <row r="185" spans="1:11" x14ac:dyDescent="0.2">
      <c r="A185" t="s">
        <v>901</v>
      </c>
      <c r="B185" s="7" t="s">
        <v>991</v>
      </c>
      <c r="C185">
        <v>146</v>
      </c>
      <c r="D185" s="97">
        <v>1092550</v>
      </c>
      <c r="E185">
        <v>9</v>
      </c>
      <c r="F185">
        <v>2</v>
      </c>
      <c r="G185" s="40">
        <v>0.22222222222222221</v>
      </c>
      <c r="I185">
        <v>2</v>
      </c>
      <c r="J185">
        <v>0</v>
      </c>
      <c r="K185" s="40">
        <v>0</v>
      </c>
    </row>
    <row r="186" spans="1:11" x14ac:dyDescent="0.2">
      <c r="A186" t="s">
        <v>902</v>
      </c>
      <c r="B186" s="7" t="s">
        <v>1099</v>
      </c>
      <c r="C186">
        <v>152</v>
      </c>
      <c r="D186" s="97">
        <v>1061150</v>
      </c>
      <c r="E186">
        <v>11</v>
      </c>
      <c r="F186">
        <v>1</v>
      </c>
      <c r="G186" s="40">
        <v>9.0909090909090912E-2</v>
      </c>
      <c r="I186">
        <v>2</v>
      </c>
      <c r="J186">
        <v>0</v>
      </c>
      <c r="K186" s="40">
        <v>0</v>
      </c>
    </row>
    <row r="187" spans="1:11" x14ac:dyDescent="0.2">
      <c r="A187" t="s">
        <v>903</v>
      </c>
      <c r="B187" s="7" t="s">
        <v>1100</v>
      </c>
      <c r="C187">
        <v>188</v>
      </c>
      <c r="D187" s="97">
        <v>797500</v>
      </c>
      <c r="E187">
        <v>5</v>
      </c>
      <c r="F187">
        <v>3</v>
      </c>
      <c r="G187" s="40">
        <v>0.6</v>
      </c>
      <c r="I187">
        <v>1</v>
      </c>
      <c r="J187">
        <v>1</v>
      </c>
      <c r="K187" s="40">
        <v>1</v>
      </c>
    </row>
    <row r="188" spans="1:11" x14ac:dyDescent="0.2">
      <c r="A188" t="s">
        <v>39</v>
      </c>
      <c r="B188" s="7" t="s">
        <v>1099</v>
      </c>
      <c r="C188">
        <v>301</v>
      </c>
      <c r="D188" s="97">
        <v>301200</v>
      </c>
      <c r="E188">
        <v>2</v>
      </c>
      <c r="F188">
        <v>2</v>
      </c>
      <c r="G188" s="40">
        <v>1</v>
      </c>
      <c r="I188">
        <v>0</v>
      </c>
      <c r="J188">
        <v>0</v>
      </c>
      <c r="K188" s="40">
        <v>0</v>
      </c>
    </row>
    <row r="189" spans="1:11" x14ac:dyDescent="0.2">
      <c r="A189" t="s">
        <v>904</v>
      </c>
      <c r="B189" s="7" t="s">
        <v>52</v>
      </c>
      <c r="C189">
        <v>179</v>
      </c>
      <c r="D189" s="97">
        <v>854000</v>
      </c>
      <c r="E189">
        <v>4</v>
      </c>
      <c r="F189">
        <v>0</v>
      </c>
      <c r="G189" s="40">
        <v>0</v>
      </c>
      <c r="I189">
        <v>4</v>
      </c>
      <c r="J189">
        <v>0</v>
      </c>
      <c r="K189" s="40">
        <v>0</v>
      </c>
    </row>
    <row r="190" spans="1:11" x14ac:dyDescent="0.2">
      <c r="A190" t="s">
        <v>1357</v>
      </c>
      <c r="B190" s="7" t="s">
        <v>768</v>
      </c>
      <c r="C190">
        <v>335</v>
      </c>
      <c r="D190" s="97">
        <v>204500</v>
      </c>
      <c r="E190">
        <v>5</v>
      </c>
      <c r="F190">
        <v>2</v>
      </c>
      <c r="G190" s="40">
        <v>0.4</v>
      </c>
      <c r="I190">
        <v>0</v>
      </c>
      <c r="J190">
        <v>0</v>
      </c>
      <c r="K190" s="40">
        <v>0</v>
      </c>
    </row>
    <row r="191" spans="1:11" x14ac:dyDescent="0.2">
      <c r="A191" t="s">
        <v>436</v>
      </c>
      <c r="B191" s="7" t="s">
        <v>1099</v>
      </c>
      <c r="C191">
        <v>320</v>
      </c>
      <c r="D191" s="97">
        <v>252500</v>
      </c>
      <c r="E191">
        <v>2</v>
      </c>
      <c r="F191">
        <v>1</v>
      </c>
      <c r="G191" s="40">
        <v>0.5</v>
      </c>
      <c r="I191">
        <v>0</v>
      </c>
      <c r="J191">
        <v>0</v>
      </c>
      <c r="K191" s="40">
        <v>0</v>
      </c>
    </row>
    <row r="192" spans="1:11" x14ac:dyDescent="0.2">
      <c r="A192" t="s">
        <v>905</v>
      </c>
      <c r="B192" s="7" t="s">
        <v>536</v>
      </c>
      <c r="C192">
        <v>64</v>
      </c>
      <c r="D192" s="97">
        <v>2042300</v>
      </c>
      <c r="E192">
        <v>20</v>
      </c>
      <c r="F192">
        <v>0</v>
      </c>
      <c r="G192" s="40">
        <v>0</v>
      </c>
      <c r="I192">
        <v>14</v>
      </c>
      <c r="J192">
        <v>0</v>
      </c>
      <c r="K192" s="40">
        <v>0</v>
      </c>
    </row>
    <row r="193" spans="1:11" x14ac:dyDescent="0.2">
      <c r="A193" t="s">
        <v>1324</v>
      </c>
      <c r="B193" s="7" t="s">
        <v>428</v>
      </c>
      <c r="C193">
        <v>185</v>
      </c>
      <c r="D193" s="97">
        <v>816550</v>
      </c>
      <c r="E193">
        <v>7</v>
      </c>
      <c r="F193">
        <v>0</v>
      </c>
      <c r="G193" s="40">
        <v>0</v>
      </c>
      <c r="I193">
        <v>14</v>
      </c>
      <c r="J193">
        <v>0</v>
      </c>
      <c r="K193" s="40">
        <v>0</v>
      </c>
    </row>
    <row r="194" spans="1:11" x14ac:dyDescent="0.2">
      <c r="A194" t="s">
        <v>906</v>
      </c>
      <c r="B194" s="7" t="s">
        <v>196</v>
      </c>
      <c r="C194">
        <v>259</v>
      </c>
      <c r="D194" s="97">
        <v>459400</v>
      </c>
      <c r="E194">
        <v>6</v>
      </c>
      <c r="F194">
        <v>0</v>
      </c>
      <c r="G194" s="40">
        <v>0</v>
      </c>
      <c r="I194">
        <v>3</v>
      </c>
      <c r="J194">
        <v>0</v>
      </c>
      <c r="K194" s="40">
        <v>0</v>
      </c>
    </row>
    <row r="195" spans="1:11" x14ac:dyDescent="0.2">
      <c r="A195" t="s">
        <v>437</v>
      </c>
      <c r="B195" s="7" t="s">
        <v>1096</v>
      </c>
      <c r="C195">
        <v>324</v>
      </c>
      <c r="D195" s="97">
        <v>245000</v>
      </c>
      <c r="E195">
        <v>2</v>
      </c>
      <c r="F195">
        <v>1</v>
      </c>
      <c r="G195" s="40">
        <v>0.5</v>
      </c>
      <c r="I195">
        <v>3</v>
      </c>
      <c r="J195">
        <v>0</v>
      </c>
      <c r="K195" s="40">
        <v>0</v>
      </c>
    </row>
    <row r="196" spans="1:11" x14ac:dyDescent="0.2">
      <c r="A196" t="s">
        <v>907</v>
      </c>
      <c r="B196" s="7" t="s">
        <v>1096</v>
      </c>
      <c r="C196">
        <v>359</v>
      </c>
      <c r="D196" s="97">
        <v>92500</v>
      </c>
      <c r="E196">
        <v>1</v>
      </c>
      <c r="F196">
        <v>1</v>
      </c>
      <c r="G196" s="40">
        <v>1</v>
      </c>
      <c r="I196">
        <v>1</v>
      </c>
      <c r="J196">
        <v>1</v>
      </c>
      <c r="K196" s="40">
        <v>1</v>
      </c>
    </row>
    <row r="197" spans="1:11" x14ac:dyDescent="0.2">
      <c r="A197" t="s">
        <v>438</v>
      </c>
      <c r="B197" s="7" t="s">
        <v>323</v>
      </c>
      <c r="C197">
        <v>360</v>
      </c>
      <c r="D197" s="97">
        <v>69000</v>
      </c>
      <c r="E197">
        <v>1</v>
      </c>
      <c r="F197">
        <v>0</v>
      </c>
      <c r="G197" s="40">
        <v>0</v>
      </c>
      <c r="I197">
        <v>1</v>
      </c>
      <c r="J197">
        <v>1</v>
      </c>
      <c r="K197" s="40">
        <v>1</v>
      </c>
    </row>
    <row r="198" spans="1:11" x14ac:dyDescent="0.2">
      <c r="A198" t="s">
        <v>1120</v>
      </c>
      <c r="B198" s="7" t="s">
        <v>1100</v>
      </c>
      <c r="C198">
        <v>57</v>
      </c>
      <c r="D198" s="97">
        <v>2194500</v>
      </c>
      <c r="E198">
        <v>21</v>
      </c>
      <c r="F198">
        <v>10</v>
      </c>
      <c r="G198" s="40">
        <v>0.47619047619047616</v>
      </c>
      <c r="I198">
        <v>4</v>
      </c>
      <c r="J198">
        <v>2</v>
      </c>
      <c r="K198" s="40">
        <v>0.5</v>
      </c>
    </row>
    <row r="199" spans="1:11" x14ac:dyDescent="0.2">
      <c r="A199" t="s">
        <v>1121</v>
      </c>
      <c r="B199" s="7" t="s">
        <v>300</v>
      </c>
      <c r="C199">
        <v>121</v>
      </c>
      <c r="D199" s="97">
        <v>1260800</v>
      </c>
      <c r="E199">
        <v>11</v>
      </c>
      <c r="F199">
        <v>5</v>
      </c>
      <c r="G199" s="40">
        <v>0.45454545454545453</v>
      </c>
      <c r="I199">
        <v>0</v>
      </c>
      <c r="J199">
        <v>0</v>
      </c>
      <c r="K199" s="40">
        <v>0</v>
      </c>
    </row>
    <row r="200" spans="1:11" x14ac:dyDescent="0.2">
      <c r="A200" t="s">
        <v>439</v>
      </c>
      <c r="B200" s="7" t="s">
        <v>978</v>
      </c>
      <c r="C200">
        <v>272</v>
      </c>
      <c r="D200" s="97">
        <v>396000</v>
      </c>
      <c r="E200">
        <v>3</v>
      </c>
      <c r="F200">
        <v>0</v>
      </c>
      <c r="G200" s="40">
        <v>0</v>
      </c>
      <c r="I200">
        <v>0</v>
      </c>
      <c r="J200">
        <v>0</v>
      </c>
      <c r="K200" s="40">
        <v>0</v>
      </c>
    </row>
    <row r="201" spans="1:11" x14ac:dyDescent="0.2">
      <c r="A201" t="s">
        <v>672</v>
      </c>
      <c r="B201" s="7" t="s">
        <v>561</v>
      </c>
      <c r="C201">
        <v>220</v>
      </c>
      <c r="D201" s="97">
        <v>653800</v>
      </c>
      <c r="E201">
        <v>5</v>
      </c>
      <c r="F201">
        <v>3</v>
      </c>
      <c r="G201" s="40">
        <v>0.6</v>
      </c>
      <c r="I201">
        <v>1</v>
      </c>
      <c r="J201">
        <v>1</v>
      </c>
      <c r="K201" s="40">
        <v>1</v>
      </c>
    </row>
    <row r="202" spans="1:11" x14ac:dyDescent="0.2">
      <c r="A202" t="s">
        <v>79</v>
      </c>
      <c r="B202" s="7" t="s">
        <v>127</v>
      </c>
      <c r="C202">
        <v>326</v>
      </c>
      <c r="D202" s="97">
        <v>242000</v>
      </c>
      <c r="E202">
        <v>2</v>
      </c>
      <c r="F202">
        <v>0</v>
      </c>
      <c r="G202" s="40">
        <v>0</v>
      </c>
      <c r="I202">
        <v>0</v>
      </c>
      <c r="J202">
        <v>0</v>
      </c>
      <c r="K202" s="40">
        <v>0</v>
      </c>
    </row>
    <row r="203" spans="1:11" x14ac:dyDescent="0.2">
      <c r="A203" t="s">
        <v>1122</v>
      </c>
      <c r="B203" s="7" t="s">
        <v>1100</v>
      </c>
      <c r="C203">
        <v>168</v>
      </c>
      <c r="D203" s="97">
        <v>922450</v>
      </c>
      <c r="E203">
        <v>11</v>
      </c>
      <c r="F203">
        <v>6</v>
      </c>
      <c r="G203" s="40">
        <v>0.54545454545454541</v>
      </c>
      <c r="I203">
        <v>1</v>
      </c>
      <c r="J203">
        <v>0</v>
      </c>
      <c r="K203" s="40">
        <v>0</v>
      </c>
    </row>
    <row r="204" spans="1:11" x14ac:dyDescent="0.2">
      <c r="A204" t="s">
        <v>440</v>
      </c>
      <c r="B204" s="7" t="s">
        <v>329</v>
      </c>
      <c r="C204">
        <v>361</v>
      </c>
      <c r="D204" s="97">
        <v>65000</v>
      </c>
      <c r="E204">
        <v>1</v>
      </c>
      <c r="F204">
        <v>1</v>
      </c>
      <c r="G204" s="40">
        <v>1</v>
      </c>
      <c r="I204">
        <v>1</v>
      </c>
      <c r="J204">
        <v>1</v>
      </c>
      <c r="K204" s="40">
        <v>1</v>
      </c>
    </row>
    <row r="205" spans="1:11" x14ac:dyDescent="0.2">
      <c r="A205" t="s">
        <v>938</v>
      </c>
      <c r="B205" s="7" t="s">
        <v>300</v>
      </c>
      <c r="C205">
        <v>165</v>
      </c>
      <c r="D205" s="97">
        <v>959200</v>
      </c>
      <c r="E205">
        <v>9</v>
      </c>
      <c r="F205">
        <v>2</v>
      </c>
      <c r="G205" s="40">
        <v>0.22222222222222221</v>
      </c>
      <c r="I205">
        <v>2</v>
      </c>
      <c r="J205">
        <v>0</v>
      </c>
      <c r="K205" s="40">
        <v>0</v>
      </c>
    </row>
    <row r="206" spans="1:11" x14ac:dyDescent="0.2">
      <c r="A206" t="s">
        <v>441</v>
      </c>
      <c r="B206" s="7" t="s">
        <v>300</v>
      </c>
      <c r="C206">
        <v>56</v>
      </c>
      <c r="D206" s="97">
        <v>2230300</v>
      </c>
      <c r="E206">
        <v>19</v>
      </c>
      <c r="F206">
        <v>1</v>
      </c>
      <c r="G206" s="40">
        <v>5.2631578947368418E-2</v>
      </c>
      <c r="I206">
        <v>3</v>
      </c>
      <c r="J206">
        <v>0</v>
      </c>
      <c r="K206" s="40">
        <v>0</v>
      </c>
    </row>
    <row r="207" spans="1:11" x14ac:dyDescent="0.2">
      <c r="A207" t="s">
        <v>871</v>
      </c>
      <c r="B207" s="7" t="s">
        <v>10</v>
      </c>
      <c r="C207">
        <v>245</v>
      </c>
      <c r="D207" s="97">
        <v>516500</v>
      </c>
      <c r="E207">
        <v>5</v>
      </c>
      <c r="F207">
        <v>1</v>
      </c>
      <c r="G207" s="40">
        <v>0.2</v>
      </c>
      <c r="I207">
        <v>3</v>
      </c>
      <c r="J207">
        <v>0</v>
      </c>
      <c r="K207" s="40">
        <v>0</v>
      </c>
    </row>
    <row r="208" spans="1:11" x14ac:dyDescent="0.2">
      <c r="A208" t="s">
        <v>80</v>
      </c>
      <c r="B208" s="7" t="s">
        <v>432</v>
      </c>
      <c r="C208">
        <v>349</v>
      </c>
      <c r="D208" s="97">
        <v>128000</v>
      </c>
      <c r="E208">
        <v>2</v>
      </c>
      <c r="F208">
        <v>1</v>
      </c>
      <c r="G208" s="40">
        <v>0.5</v>
      </c>
      <c r="I208">
        <v>0</v>
      </c>
      <c r="J208">
        <v>0</v>
      </c>
      <c r="K208" s="40">
        <v>0</v>
      </c>
    </row>
    <row r="209" spans="1:11" x14ac:dyDescent="0.2">
      <c r="A209" t="s">
        <v>1340</v>
      </c>
      <c r="B209" s="7" t="s">
        <v>761</v>
      </c>
      <c r="C209">
        <v>239</v>
      </c>
      <c r="D209" s="97">
        <v>577680</v>
      </c>
      <c r="E209">
        <v>7</v>
      </c>
      <c r="F209">
        <v>0</v>
      </c>
      <c r="G209" s="40">
        <v>0</v>
      </c>
      <c r="I209">
        <v>1</v>
      </c>
      <c r="J209">
        <v>0</v>
      </c>
      <c r="K209" s="40">
        <v>0</v>
      </c>
    </row>
    <row r="210" spans="1:11" x14ac:dyDescent="0.2">
      <c r="A210" t="s">
        <v>1145</v>
      </c>
      <c r="B210" s="7" t="s">
        <v>1260</v>
      </c>
      <c r="C210">
        <v>338</v>
      </c>
      <c r="D210" s="97">
        <v>192900</v>
      </c>
      <c r="E210">
        <v>2</v>
      </c>
      <c r="F210">
        <v>0</v>
      </c>
      <c r="G210" s="40">
        <v>0</v>
      </c>
      <c r="I210">
        <v>0</v>
      </c>
      <c r="J210">
        <v>0</v>
      </c>
      <c r="K210" s="40">
        <v>0</v>
      </c>
    </row>
    <row r="211" spans="1:11" x14ac:dyDescent="0.2">
      <c r="A211" t="s">
        <v>673</v>
      </c>
      <c r="B211" s="7" t="s">
        <v>1100</v>
      </c>
      <c r="C211">
        <v>271</v>
      </c>
      <c r="D211" s="97">
        <v>401500</v>
      </c>
      <c r="E211">
        <v>3</v>
      </c>
      <c r="F211">
        <v>2</v>
      </c>
      <c r="G211" s="40">
        <v>0.66666666666666663</v>
      </c>
      <c r="I211">
        <v>1</v>
      </c>
      <c r="J211">
        <v>0</v>
      </c>
      <c r="K211" s="40">
        <v>0</v>
      </c>
    </row>
    <row r="212" spans="1:11" x14ac:dyDescent="0.2">
      <c r="A212" t="s">
        <v>1341</v>
      </c>
      <c r="B212" s="7" t="s">
        <v>300</v>
      </c>
      <c r="C212">
        <v>277</v>
      </c>
      <c r="D212" s="97">
        <v>383000</v>
      </c>
      <c r="E212">
        <v>3</v>
      </c>
      <c r="F212">
        <v>3</v>
      </c>
      <c r="G212" s="40">
        <v>1</v>
      </c>
      <c r="I212">
        <v>1</v>
      </c>
      <c r="J212">
        <v>0</v>
      </c>
      <c r="K212" s="40">
        <v>0</v>
      </c>
    </row>
    <row r="213" spans="1:11" x14ac:dyDescent="0.2">
      <c r="A213" t="s">
        <v>939</v>
      </c>
      <c r="B213" s="7" t="s">
        <v>1099</v>
      </c>
      <c r="C213">
        <v>226</v>
      </c>
      <c r="D213" s="97">
        <v>633000</v>
      </c>
      <c r="E213">
        <v>5</v>
      </c>
      <c r="F213">
        <v>3</v>
      </c>
      <c r="G213" s="40">
        <v>0.6</v>
      </c>
      <c r="I213">
        <v>2</v>
      </c>
      <c r="J213">
        <v>1</v>
      </c>
      <c r="K213" s="40">
        <v>0.5</v>
      </c>
    </row>
    <row r="214" spans="1:11" x14ac:dyDescent="0.2">
      <c r="A214" t="s">
        <v>779</v>
      </c>
      <c r="B214" s="7" t="s">
        <v>376</v>
      </c>
      <c r="C214">
        <v>309</v>
      </c>
      <c r="D214" s="97">
        <v>280500</v>
      </c>
      <c r="E214">
        <v>3</v>
      </c>
      <c r="F214">
        <v>2</v>
      </c>
      <c r="G214" s="40">
        <v>0.66666666666666663</v>
      </c>
      <c r="I214">
        <v>2</v>
      </c>
      <c r="J214">
        <v>1</v>
      </c>
      <c r="K214" s="40">
        <v>0.5</v>
      </c>
    </row>
    <row r="215" spans="1:11" x14ac:dyDescent="0.2">
      <c r="A215" t="s">
        <v>940</v>
      </c>
      <c r="B215" s="7" t="s">
        <v>1102</v>
      </c>
      <c r="C215">
        <v>93</v>
      </c>
      <c r="D215" s="97">
        <v>1608460</v>
      </c>
      <c r="E215">
        <v>28</v>
      </c>
      <c r="F215">
        <v>3</v>
      </c>
      <c r="G215" s="40">
        <v>0.10714285714285714</v>
      </c>
      <c r="I215">
        <v>1</v>
      </c>
      <c r="J215">
        <v>0</v>
      </c>
      <c r="K215" s="40">
        <v>0</v>
      </c>
    </row>
    <row r="216" spans="1:11" x14ac:dyDescent="0.2">
      <c r="A216" t="s">
        <v>73</v>
      </c>
      <c r="B216" s="7" t="s">
        <v>1100</v>
      </c>
      <c r="C216">
        <v>317</v>
      </c>
      <c r="D216" s="97">
        <v>256000</v>
      </c>
      <c r="E216">
        <v>3</v>
      </c>
      <c r="F216">
        <v>1</v>
      </c>
      <c r="G216" s="40">
        <v>0.33333333333333331</v>
      </c>
      <c r="I216">
        <v>1</v>
      </c>
      <c r="J216">
        <v>0</v>
      </c>
      <c r="K216" s="40">
        <v>0</v>
      </c>
    </row>
    <row r="217" spans="1:11" x14ac:dyDescent="0.2">
      <c r="A217" t="s">
        <v>941</v>
      </c>
      <c r="B217" s="7" t="s">
        <v>1100</v>
      </c>
      <c r="C217">
        <v>94</v>
      </c>
      <c r="D217" s="97">
        <v>1607985</v>
      </c>
      <c r="E217">
        <v>21</v>
      </c>
      <c r="F217">
        <v>10</v>
      </c>
      <c r="G217" s="40">
        <v>0.47619047619047616</v>
      </c>
      <c r="I217">
        <v>5</v>
      </c>
      <c r="J217">
        <v>3</v>
      </c>
      <c r="K217" s="40">
        <v>0.6</v>
      </c>
    </row>
    <row r="218" spans="1:11" x14ac:dyDescent="0.2">
      <c r="A218" t="s">
        <v>942</v>
      </c>
      <c r="B218" s="7" t="s">
        <v>1097</v>
      </c>
      <c r="C218">
        <v>53</v>
      </c>
      <c r="D218" s="97">
        <v>2281769</v>
      </c>
      <c r="E218">
        <v>41</v>
      </c>
      <c r="F218">
        <v>3</v>
      </c>
      <c r="G218" s="40">
        <v>7.3170731707317069E-2</v>
      </c>
      <c r="I218">
        <v>2</v>
      </c>
      <c r="J218">
        <v>0</v>
      </c>
      <c r="K218" s="40">
        <v>0</v>
      </c>
    </row>
    <row r="219" spans="1:11" x14ac:dyDescent="0.2">
      <c r="A219" t="s">
        <v>47</v>
      </c>
      <c r="B219" s="7" t="s">
        <v>567</v>
      </c>
      <c r="C219">
        <v>252</v>
      </c>
      <c r="D219" s="97">
        <v>489700</v>
      </c>
      <c r="E219">
        <v>3</v>
      </c>
      <c r="F219">
        <v>0</v>
      </c>
      <c r="G219" s="40">
        <v>0</v>
      </c>
      <c r="I219">
        <v>0</v>
      </c>
      <c r="J219">
        <v>0</v>
      </c>
      <c r="K219" s="40">
        <v>0</v>
      </c>
    </row>
    <row r="220" spans="1:11" x14ac:dyDescent="0.2">
      <c r="A220" t="s">
        <v>943</v>
      </c>
      <c r="B220" s="7" t="s">
        <v>374</v>
      </c>
      <c r="C220">
        <v>306</v>
      </c>
      <c r="D220" s="97">
        <v>290000</v>
      </c>
      <c r="E220">
        <v>3</v>
      </c>
      <c r="F220">
        <v>0</v>
      </c>
      <c r="G220" s="40">
        <v>0</v>
      </c>
      <c r="I220">
        <v>0</v>
      </c>
      <c r="J220">
        <v>0</v>
      </c>
      <c r="K220" s="40">
        <v>0</v>
      </c>
    </row>
    <row r="221" spans="1:11" x14ac:dyDescent="0.2">
      <c r="A221" t="s">
        <v>442</v>
      </c>
      <c r="B221" s="7" t="s">
        <v>1207</v>
      </c>
      <c r="C221">
        <v>362</v>
      </c>
      <c r="D221" s="97">
        <v>56500</v>
      </c>
      <c r="E221">
        <v>1</v>
      </c>
      <c r="F221">
        <v>1</v>
      </c>
      <c r="G221" s="40">
        <v>1</v>
      </c>
      <c r="I221">
        <v>1</v>
      </c>
      <c r="J221">
        <v>1</v>
      </c>
      <c r="K221" s="40">
        <v>1</v>
      </c>
    </row>
    <row r="222" spans="1:11" x14ac:dyDescent="0.2">
      <c r="A222" t="s">
        <v>443</v>
      </c>
      <c r="B222" s="7" t="s">
        <v>300</v>
      </c>
      <c r="C222">
        <v>340</v>
      </c>
      <c r="D222" s="97">
        <v>185000</v>
      </c>
      <c r="E222">
        <v>1</v>
      </c>
      <c r="F222">
        <v>0</v>
      </c>
      <c r="G222" s="40">
        <v>0</v>
      </c>
      <c r="I222">
        <v>1</v>
      </c>
      <c r="J222">
        <v>1</v>
      </c>
      <c r="K222" s="40">
        <v>1</v>
      </c>
    </row>
    <row r="223" spans="1:11" x14ac:dyDescent="0.2">
      <c r="A223" t="s">
        <v>444</v>
      </c>
      <c r="B223" s="7" t="s">
        <v>325</v>
      </c>
      <c r="C223">
        <v>312</v>
      </c>
      <c r="D223" s="97">
        <v>273900</v>
      </c>
      <c r="E223">
        <v>2</v>
      </c>
      <c r="F223">
        <v>0</v>
      </c>
      <c r="G223" s="40">
        <v>0</v>
      </c>
      <c r="I223">
        <v>0</v>
      </c>
      <c r="J223">
        <v>0</v>
      </c>
      <c r="K223" s="40">
        <v>0</v>
      </c>
    </row>
    <row r="224" spans="1:11" x14ac:dyDescent="0.2">
      <c r="A224" t="s">
        <v>944</v>
      </c>
      <c r="B224" s="7" t="s">
        <v>1096</v>
      </c>
      <c r="C224">
        <v>227</v>
      </c>
      <c r="D224" s="97">
        <v>629200</v>
      </c>
      <c r="E224">
        <v>5</v>
      </c>
      <c r="F224">
        <v>0</v>
      </c>
      <c r="G224" s="40">
        <v>0</v>
      </c>
      <c r="I224">
        <v>1</v>
      </c>
      <c r="J224">
        <v>0</v>
      </c>
      <c r="K224" s="40">
        <v>0</v>
      </c>
    </row>
    <row r="225" spans="1:11" x14ac:dyDescent="0.2">
      <c r="A225" t="s">
        <v>445</v>
      </c>
      <c r="B225" s="7" t="s">
        <v>376</v>
      </c>
      <c r="C225">
        <v>302</v>
      </c>
      <c r="D225" s="97">
        <v>295500</v>
      </c>
      <c r="E225">
        <v>2</v>
      </c>
      <c r="F225">
        <v>1</v>
      </c>
      <c r="G225" s="40">
        <v>0.5</v>
      </c>
      <c r="I225">
        <v>2</v>
      </c>
      <c r="J225">
        <v>1</v>
      </c>
      <c r="K225" s="40">
        <v>0.5</v>
      </c>
    </row>
    <row r="226" spans="1:11" x14ac:dyDescent="0.2">
      <c r="A226" t="s">
        <v>945</v>
      </c>
      <c r="B226" s="7" t="s">
        <v>1096</v>
      </c>
      <c r="C226">
        <v>283</v>
      </c>
      <c r="D226" s="97">
        <v>363000</v>
      </c>
      <c r="E226">
        <v>5</v>
      </c>
      <c r="F226">
        <v>1</v>
      </c>
      <c r="G226" s="40">
        <v>0.2</v>
      </c>
      <c r="I226">
        <v>0</v>
      </c>
      <c r="J226">
        <v>0</v>
      </c>
      <c r="K226" s="40">
        <v>0</v>
      </c>
    </row>
    <row r="227" spans="1:11" x14ac:dyDescent="0.2">
      <c r="A227" t="s">
        <v>946</v>
      </c>
      <c r="B227" s="7" t="s">
        <v>299</v>
      </c>
      <c r="C227">
        <v>356</v>
      </c>
      <c r="D227" s="97">
        <v>105000</v>
      </c>
      <c r="E227">
        <v>2</v>
      </c>
      <c r="F227">
        <v>1</v>
      </c>
      <c r="G227" s="40">
        <v>0.5</v>
      </c>
      <c r="I227">
        <v>0</v>
      </c>
      <c r="J227">
        <v>0</v>
      </c>
      <c r="K227" s="40">
        <v>0</v>
      </c>
    </row>
    <row r="228" spans="1:11" x14ac:dyDescent="0.2">
      <c r="A228" t="s">
        <v>947</v>
      </c>
      <c r="B228" s="7" t="s">
        <v>1097</v>
      </c>
      <c r="C228">
        <v>39</v>
      </c>
      <c r="D228" s="97">
        <v>2527974</v>
      </c>
      <c r="E228">
        <v>24</v>
      </c>
      <c r="F228">
        <v>1</v>
      </c>
      <c r="G228" s="40">
        <v>4.1666666666666664E-2</v>
      </c>
      <c r="I228">
        <v>2</v>
      </c>
      <c r="J228">
        <v>0</v>
      </c>
      <c r="K228" s="40">
        <v>0</v>
      </c>
    </row>
    <row r="229" spans="1:11" x14ac:dyDescent="0.2">
      <c r="A229" t="s">
        <v>674</v>
      </c>
      <c r="B229" s="7" t="s">
        <v>197</v>
      </c>
      <c r="C229">
        <v>265</v>
      </c>
      <c r="D229" s="97">
        <v>426400</v>
      </c>
      <c r="E229">
        <v>7</v>
      </c>
      <c r="F229">
        <v>2</v>
      </c>
      <c r="G229" s="40">
        <v>0.2857142857142857</v>
      </c>
      <c r="I229">
        <v>1</v>
      </c>
      <c r="J229">
        <v>1</v>
      </c>
      <c r="K229" s="40">
        <v>1</v>
      </c>
    </row>
    <row r="230" spans="1:11" x14ac:dyDescent="0.2">
      <c r="A230" t="s">
        <v>675</v>
      </c>
      <c r="B230" s="7" t="s">
        <v>1100</v>
      </c>
      <c r="C230">
        <v>66</v>
      </c>
      <c r="D230" s="97">
        <v>2009800</v>
      </c>
      <c r="E230">
        <v>9</v>
      </c>
      <c r="F230">
        <v>2</v>
      </c>
      <c r="G230" s="40">
        <v>0.22222222222222221</v>
      </c>
      <c r="I230">
        <v>0</v>
      </c>
      <c r="J230">
        <v>0</v>
      </c>
      <c r="K230" s="40">
        <v>0</v>
      </c>
    </row>
    <row r="231" spans="1:11" x14ac:dyDescent="0.2">
      <c r="A231" t="s">
        <v>948</v>
      </c>
      <c r="B231" s="7" t="s">
        <v>1099</v>
      </c>
      <c r="C231">
        <v>99</v>
      </c>
      <c r="D231" s="97">
        <v>1573806</v>
      </c>
      <c r="E231">
        <v>11</v>
      </c>
      <c r="F231">
        <v>1</v>
      </c>
      <c r="G231" s="40">
        <v>9.0909090909090912E-2</v>
      </c>
      <c r="I231">
        <v>2</v>
      </c>
      <c r="J231">
        <v>0</v>
      </c>
      <c r="K231" s="40">
        <v>0</v>
      </c>
    </row>
    <row r="232" spans="1:11" x14ac:dyDescent="0.2">
      <c r="A232" t="s">
        <v>446</v>
      </c>
      <c r="B232" s="7" t="s">
        <v>299</v>
      </c>
      <c r="C232">
        <v>154</v>
      </c>
      <c r="D232" s="97">
        <v>1039880</v>
      </c>
      <c r="E232">
        <v>8</v>
      </c>
      <c r="F232">
        <v>2</v>
      </c>
      <c r="G232" s="40">
        <v>0.25</v>
      </c>
      <c r="I232">
        <v>2</v>
      </c>
      <c r="J232">
        <v>0</v>
      </c>
      <c r="K232" s="40">
        <v>0</v>
      </c>
    </row>
    <row r="233" spans="1:11" x14ac:dyDescent="0.2">
      <c r="A233" t="s">
        <v>447</v>
      </c>
      <c r="B233" s="7" t="s">
        <v>1099</v>
      </c>
      <c r="C233">
        <v>150</v>
      </c>
      <c r="D233" s="97">
        <v>1071353</v>
      </c>
      <c r="E233">
        <v>9</v>
      </c>
      <c r="F233">
        <v>1</v>
      </c>
      <c r="G233" s="40">
        <v>0.1111111111111111</v>
      </c>
      <c r="I233">
        <v>2</v>
      </c>
      <c r="J233">
        <v>0</v>
      </c>
      <c r="K233" s="40">
        <v>0</v>
      </c>
    </row>
    <row r="234" spans="1:11" x14ac:dyDescent="0.2">
      <c r="A234" t="s">
        <v>949</v>
      </c>
      <c r="B234" s="7" t="s">
        <v>300</v>
      </c>
      <c r="C234">
        <v>111</v>
      </c>
      <c r="D234" s="97">
        <v>1425500</v>
      </c>
      <c r="E234">
        <v>4</v>
      </c>
      <c r="F234">
        <v>3</v>
      </c>
      <c r="G234" s="40">
        <v>0.75</v>
      </c>
      <c r="I234">
        <v>0</v>
      </c>
      <c r="J234">
        <v>0</v>
      </c>
      <c r="K234" s="40">
        <v>0</v>
      </c>
    </row>
    <row r="235" spans="1:11" x14ac:dyDescent="0.2">
      <c r="A235" t="s">
        <v>950</v>
      </c>
      <c r="B235" s="7" t="s">
        <v>564</v>
      </c>
      <c r="C235">
        <v>118</v>
      </c>
      <c r="D235" s="97">
        <v>1316700</v>
      </c>
      <c r="E235">
        <v>12</v>
      </c>
      <c r="F235">
        <v>10</v>
      </c>
      <c r="G235" s="40">
        <v>0.83333333333333337</v>
      </c>
      <c r="I235">
        <v>0</v>
      </c>
      <c r="J235">
        <v>0</v>
      </c>
      <c r="K235" s="40">
        <v>0</v>
      </c>
    </row>
    <row r="236" spans="1:11" x14ac:dyDescent="0.2">
      <c r="A236" t="s">
        <v>951</v>
      </c>
      <c r="B236" s="7" t="s">
        <v>196</v>
      </c>
      <c r="C236">
        <v>248</v>
      </c>
      <c r="D236" s="97">
        <v>505250</v>
      </c>
      <c r="E236">
        <v>6</v>
      </c>
      <c r="F236">
        <v>0</v>
      </c>
      <c r="G236" s="40">
        <v>0</v>
      </c>
      <c r="I236">
        <v>2</v>
      </c>
      <c r="J236">
        <v>0</v>
      </c>
      <c r="K236" s="40">
        <v>0</v>
      </c>
    </row>
    <row r="237" spans="1:11" x14ac:dyDescent="0.2">
      <c r="A237" t="s">
        <v>1326</v>
      </c>
      <c r="B237" s="7" t="s">
        <v>300</v>
      </c>
      <c r="C237">
        <v>173</v>
      </c>
      <c r="D237" s="97">
        <v>899100</v>
      </c>
      <c r="E237">
        <v>9</v>
      </c>
      <c r="F237">
        <v>5</v>
      </c>
      <c r="G237" s="40">
        <v>0.55555555555555558</v>
      </c>
      <c r="I237">
        <v>2</v>
      </c>
      <c r="J237">
        <v>0</v>
      </c>
      <c r="K237" s="40">
        <v>0</v>
      </c>
    </row>
    <row r="238" spans="1:11" x14ac:dyDescent="0.2">
      <c r="A238" t="s">
        <v>935</v>
      </c>
      <c r="B238" s="7" t="s">
        <v>535</v>
      </c>
      <c r="C238">
        <v>236</v>
      </c>
      <c r="D238" s="97">
        <v>584500</v>
      </c>
      <c r="E238">
        <v>3</v>
      </c>
      <c r="F238">
        <v>0</v>
      </c>
      <c r="G238" s="40">
        <v>0</v>
      </c>
      <c r="I238">
        <v>0</v>
      </c>
      <c r="J238">
        <v>0</v>
      </c>
      <c r="K238" s="40">
        <v>0</v>
      </c>
    </row>
    <row r="239" spans="1:11" x14ac:dyDescent="0.2">
      <c r="A239" t="s">
        <v>952</v>
      </c>
      <c r="B239" s="7" t="s">
        <v>300</v>
      </c>
      <c r="C239">
        <v>216</v>
      </c>
      <c r="D239" s="97">
        <v>667000</v>
      </c>
      <c r="E239">
        <v>6</v>
      </c>
      <c r="F239">
        <v>2</v>
      </c>
      <c r="G239" s="40">
        <v>0.33333333333333331</v>
      </c>
      <c r="I239">
        <v>1</v>
      </c>
      <c r="J239">
        <v>0</v>
      </c>
      <c r="K239" s="40">
        <v>0</v>
      </c>
    </row>
    <row r="240" spans="1:11" x14ac:dyDescent="0.2">
      <c r="A240" t="s">
        <v>448</v>
      </c>
      <c r="B240" s="7" t="s">
        <v>1100</v>
      </c>
      <c r="C240">
        <v>305</v>
      </c>
      <c r="D240" s="97">
        <v>293000</v>
      </c>
      <c r="E240">
        <v>3</v>
      </c>
      <c r="F240">
        <v>2</v>
      </c>
      <c r="G240" s="40">
        <v>0.66666666666666663</v>
      </c>
      <c r="I240">
        <v>1</v>
      </c>
      <c r="J240">
        <v>0</v>
      </c>
      <c r="K240" s="40">
        <v>0</v>
      </c>
    </row>
    <row r="241" spans="1:11" x14ac:dyDescent="0.2">
      <c r="A241" t="s">
        <v>676</v>
      </c>
      <c r="B241" s="7" t="s">
        <v>300</v>
      </c>
      <c r="C241">
        <v>211</v>
      </c>
      <c r="D241" s="97">
        <v>677000</v>
      </c>
      <c r="E241">
        <v>3</v>
      </c>
      <c r="F241">
        <v>3</v>
      </c>
      <c r="G241" s="40">
        <v>1</v>
      </c>
      <c r="I241">
        <v>0</v>
      </c>
      <c r="J241">
        <v>0</v>
      </c>
      <c r="K241" s="40">
        <v>0</v>
      </c>
    </row>
    <row r="242" spans="1:11" x14ac:dyDescent="0.2">
      <c r="A242" t="s">
        <v>270</v>
      </c>
      <c r="B242" s="7" t="s">
        <v>1100</v>
      </c>
      <c r="C242">
        <v>133</v>
      </c>
      <c r="D242" s="97">
        <v>1187200</v>
      </c>
      <c r="E242">
        <v>9</v>
      </c>
      <c r="F242">
        <v>2</v>
      </c>
      <c r="G242" s="40">
        <v>0.22222222222222221</v>
      </c>
      <c r="I242">
        <v>2</v>
      </c>
      <c r="J242">
        <v>0</v>
      </c>
      <c r="K242" s="40">
        <v>0</v>
      </c>
    </row>
    <row r="243" spans="1:11" x14ac:dyDescent="0.2">
      <c r="A243" t="s">
        <v>449</v>
      </c>
      <c r="B243" s="7" t="s">
        <v>560</v>
      </c>
      <c r="C243">
        <v>266</v>
      </c>
      <c r="D243" s="97">
        <v>423700</v>
      </c>
      <c r="E243">
        <v>5</v>
      </c>
      <c r="F243">
        <v>1</v>
      </c>
      <c r="G243" s="40">
        <v>0.2</v>
      </c>
      <c r="I243">
        <v>2</v>
      </c>
      <c r="J243">
        <v>0</v>
      </c>
      <c r="K243" s="40">
        <v>0</v>
      </c>
    </row>
    <row r="244" spans="1:11" x14ac:dyDescent="0.2">
      <c r="A244" t="s">
        <v>271</v>
      </c>
      <c r="B244" s="7" t="s">
        <v>1096</v>
      </c>
      <c r="C244">
        <v>276</v>
      </c>
      <c r="D244" s="97">
        <v>385700</v>
      </c>
      <c r="E244">
        <v>5</v>
      </c>
      <c r="F244">
        <v>1</v>
      </c>
      <c r="G244" s="40">
        <v>0.2</v>
      </c>
      <c r="I244">
        <v>2</v>
      </c>
      <c r="J244">
        <v>0</v>
      </c>
      <c r="K244" s="40">
        <v>0</v>
      </c>
    </row>
    <row r="245" spans="1:11" x14ac:dyDescent="0.2">
      <c r="A245" t="s">
        <v>450</v>
      </c>
      <c r="B245" s="7" t="s">
        <v>767</v>
      </c>
      <c r="C245">
        <v>189</v>
      </c>
      <c r="D245" s="97">
        <v>793150</v>
      </c>
      <c r="E245">
        <v>6</v>
      </c>
      <c r="F245">
        <v>0</v>
      </c>
      <c r="G245" s="40">
        <v>0</v>
      </c>
      <c r="I245">
        <v>5</v>
      </c>
      <c r="J245">
        <v>0</v>
      </c>
      <c r="K245" s="40">
        <v>0</v>
      </c>
    </row>
    <row r="246" spans="1:11" x14ac:dyDescent="0.2">
      <c r="A246" t="s">
        <v>272</v>
      </c>
      <c r="B246" s="7" t="s">
        <v>986</v>
      </c>
      <c r="C246">
        <v>108</v>
      </c>
      <c r="D246" s="97">
        <v>1462065</v>
      </c>
      <c r="E246">
        <v>7</v>
      </c>
      <c r="F246">
        <v>4</v>
      </c>
      <c r="G246" s="40">
        <v>0.5714285714285714</v>
      </c>
      <c r="I246">
        <v>2</v>
      </c>
      <c r="J246">
        <v>2</v>
      </c>
      <c r="K246" s="40">
        <v>1</v>
      </c>
    </row>
    <row r="247" spans="1:11" x14ac:dyDescent="0.2">
      <c r="A247" t="s">
        <v>273</v>
      </c>
      <c r="B247" s="7" t="s">
        <v>300</v>
      </c>
      <c r="C247">
        <v>181</v>
      </c>
      <c r="D247" s="97">
        <v>839050</v>
      </c>
      <c r="E247">
        <v>10</v>
      </c>
      <c r="F247">
        <v>1</v>
      </c>
      <c r="G247" s="40">
        <v>0.1</v>
      </c>
      <c r="I247">
        <v>1</v>
      </c>
      <c r="J247">
        <v>0</v>
      </c>
      <c r="K247" s="40">
        <v>0</v>
      </c>
    </row>
    <row r="248" spans="1:11" x14ac:dyDescent="0.2">
      <c r="A248" t="s">
        <v>40</v>
      </c>
      <c r="B248" s="7" t="s">
        <v>300</v>
      </c>
      <c r="C248">
        <v>242</v>
      </c>
      <c r="D248" s="97">
        <v>539150</v>
      </c>
      <c r="E248">
        <v>4</v>
      </c>
      <c r="F248">
        <v>1</v>
      </c>
      <c r="G248" s="40">
        <v>0.25</v>
      </c>
      <c r="I248">
        <v>1</v>
      </c>
      <c r="J248">
        <v>0</v>
      </c>
      <c r="K248" s="40">
        <v>0</v>
      </c>
    </row>
    <row r="249" spans="1:11" x14ac:dyDescent="0.2">
      <c r="A249" t="s">
        <v>781</v>
      </c>
      <c r="B249" s="7" t="s">
        <v>531</v>
      </c>
      <c r="C249">
        <v>278</v>
      </c>
      <c r="D249" s="97">
        <v>379500</v>
      </c>
      <c r="E249">
        <v>2</v>
      </c>
      <c r="F249">
        <v>1</v>
      </c>
      <c r="G249" s="40">
        <v>0.5</v>
      </c>
      <c r="I249">
        <v>1</v>
      </c>
      <c r="J249">
        <v>1</v>
      </c>
      <c r="K249" s="40">
        <v>1</v>
      </c>
    </row>
    <row r="250" spans="1:11" x14ac:dyDescent="0.2">
      <c r="A250" t="s">
        <v>81</v>
      </c>
      <c r="B250" s="7" t="s">
        <v>300</v>
      </c>
      <c r="C250">
        <v>313</v>
      </c>
      <c r="D250" s="97">
        <v>269000</v>
      </c>
      <c r="E250">
        <v>2</v>
      </c>
      <c r="F250">
        <v>0</v>
      </c>
      <c r="G250" s="40">
        <v>0</v>
      </c>
      <c r="I250">
        <v>1</v>
      </c>
      <c r="J250">
        <v>1</v>
      </c>
      <c r="K250" s="40">
        <v>1</v>
      </c>
    </row>
    <row r="251" spans="1:11" x14ac:dyDescent="0.2">
      <c r="A251" t="s">
        <v>274</v>
      </c>
      <c r="B251" s="7" t="s">
        <v>324</v>
      </c>
      <c r="C251">
        <v>86</v>
      </c>
      <c r="D251" s="97">
        <v>1694900</v>
      </c>
      <c r="E251">
        <v>11</v>
      </c>
      <c r="F251">
        <v>6</v>
      </c>
      <c r="G251" s="40">
        <v>0.54545454545454541</v>
      </c>
      <c r="I251">
        <v>2</v>
      </c>
      <c r="J251">
        <v>2</v>
      </c>
      <c r="K251" s="40">
        <v>1</v>
      </c>
    </row>
    <row r="252" spans="1:11" x14ac:dyDescent="0.2">
      <c r="A252" t="s">
        <v>451</v>
      </c>
      <c r="B252" s="7" t="s">
        <v>1096</v>
      </c>
      <c r="C252">
        <v>319</v>
      </c>
      <c r="D252" s="97">
        <v>254000</v>
      </c>
      <c r="E252">
        <v>3</v>
      </c>
      <c r="F252">
        <v>1</v>
      </c>
      <c r="G252" s="40">
        <v>0.33333333333333331</v>
      </c>
      <c r="I252">
        <v>2</v>
      </c>
      <c r="J252">
        <v>0</v>
      </c>
      <c r="K252" s="40">
        <v>0</v>
      </c>
    </row>
    <row r="253" spans="1:11" x14ac:dyDescent="0.2">
      <c r="A253" t="s">
        <v>1294</v>
      </c>
      <c r="B253" s="7" t="s">
        <v>536</v>
      </c>
      <c r="C253">
        <v>304</v>
      </c>
      <c r="D253" s="97">
        <v>293100</v>
      </c>
      <c r="E253">
        <v>2</v>
      </c>
      <c r="F253">
        <v>0</v>
      </c>
      <c r="G253" s="40">
        <v>0</v>
      </c>
      <c r="I253">
        <v>2</v>
      </c>
      <c r="J253">
        <v>0</v>
      </c>
      <c r="K253" s="40">
        <v>0</v>
      </c>
    </row>
    <row r="254" spans="1:11" x14ac:dyDescent="0.2">
      <c r="A254" t="s">
        <v>936</v>
      </c>
      <c r="B254" s="7" t="s">
        <v>1075</v>
      </c>
      <c r="C254">
        <v>337</v>
      </c>
      <c r="D254" s="97">
        <v>195000</v>
      </c>
      <c r="E254">
        <v>1</v>
      </c>
      <c r="F254">
        <v>0</v>
      </c>
      <c r="G254" s="40">
        <v>0</v>
      </c>
      <c r="I254">
        <v>1</v>
      </c>
      <c r="J254">
        <v>0</v>
      </c>
      <c r="K254" s="40">
        <v>0</v>
      </c>
    </row>
    <row r="255" spans="1:11" x14ac:dyDescent="0.2">
      <c r="A255" t="s">
        <v>452</v>
      </c>
      <c r="B255" s="7" t="s">
        <v>300</v>
      </c>
      <c r="C255">
        <v>346</v>
      </c>
      <c r="D255" s="97">
        <v>165000</v>
      </c>
      <c r="E255">
        <v>1</v>
      </c>
      <c r="F255">
        <v>0</v>
      </c>
      <c r="G255" s="40">
        <v>0</v>
      </c>
      <c r="I255">
        <v>1</v>
      </c>
      <c r="J255">
        <v>0</v>
      </c>
      <c r="K255" s="40">
        <v>0</v>
      </c>
    </row>
    <row r="256" spans="1:11" x14ac:dyDescent="0.2">
      <c r="A256" t="s">
        <v>275</v>
      </c>
      <c r="B256" s="7" t="s">
        <v>299</v>
      </c>
      <c r="C256">
        <v>207</v>
      </c>
      <c r="D256" s="97">
        <v>683734</v>
      </c>
      <c r="E256">
        <v>13</v>
      </c>
      <c r="F256">
        <v>5</v>
      </c>
      <c r="G256" s="40">
        <v>0.38461538461538464</v>
      </c>
      <c r="I256">
        <v>0</v>
      </c>
      <c r="J256">
        <v>0</v>
      </c>
      <c r="K256" s="40">
        <v>0</v>
      </c>
    </row>
    <row r="257" spans="1:11" x14ac:dyDescent="0.2">
      <c r="A257" t="s">
        <v>276</v>
      </c>
      <c r="B257" s="7" t="s">
        <v>300</v>
      </c>
      <c r="C257">
        <v>47</v>
      </c>
      <c r="D257" s="97">
        <v>2357650</v>
      </c>
      <c r="E257">
        <v>14</v>
      </c>
      <c r="F257">
        <v>5</v>
      </c>
      <c r="G257" s="40">
        <v>0.35714285714285715</v>
      </c>
      <c r="I257">
        <v>1</v>
      </c>
      <c r="J257">
        <v>0</v>
      </c>
      <c r="K257" s="40">
        <v>0</v>
      </c>
    </row>
    <row r="258" spans="1:11" x14ac:dyDescent="0.2">
      <c r="A258" t="s">
        <v>677</v>
      </c>
      <c r="B258" s="7" t="s">
        <v>300</v>
      </c>
      <c r="C258">
        <v>254</v>
      </c>
      <c r="D258" s="97">
        <v>484000</v>
      </c>
      <c r="E258">
        <v>2</v>
      </c>
      <c r="F258">
        <v>0</v>
      </c>
      <c r="G258" s="40">
        <v>0</v>
      </c>
      <c r="I258">
        <v>0</v>
      </c>
      <c r="J258">
        <v>0</v>
      </c>
      <c r="K258" s="40">
        <v>0</v>
      </c>
    </row>
    <row r="259" spans="1:11" x14ac:dyDescent="0.2">
      <c r="A259" t="s">
        <v>331</v>
      </c>
      <c r="B259" s="7" t="s">
        <v>1099</v>
      </c>
      <c r="C259">
        <v>49</v>
      </c>
      <c r="D259" s="97">
        <v>2294525</v>
      </c>
      <c r="E259">
        <v>12</v>
      </c>
      <c r="F259">
        <v>1</v>
      </c>
      <c r="G259" s="40">
        <v>8.3333333333333329E-2</v>
      </c>
      <c r="I259">
        <v>0</v>
      </c>
      <c r="J259">
        <v>0</v>
      </c>
      <c r="K259" s="40">
        <v>0</v>
      </c>
    </row>
    <row r="260" spans="1:11" x14ac:dyDescent="0.2">
      <c r="A260" t="s">
        <v>332</v>
      </c>
      <c r="B260" s="7" t="s">
        <v>567</v>
      </c>
      <c r="C260">
        <v>194</v>
      </c>
      <c r="D260" s="97">
        <v>765200</v>
      </c>
      <c r="E260">
        <v>6</v>
      </c>
      <c r="F260">
        <v>1</v>
      </c>
      <c r="G260" s="40">
        <v>0.16666666666666666</v>
      </c>
      <c r="I260">
        <v>2</v>
      </c>
      <c r="J260">
        <v>0</v>
      </c>
      <c r="K260" s="40">
        <v>0</v>
      </c>
    </row>
    <row r="261" spans="1:11" x14ac:dyDescent="0.2">
      <c r="A261" t="s">
        <v>41</v>
      </c>
      <c r="B261" s="7" t="s">
        <v>283</v>
      </c>
      <c r="C261">
        <v>299</v>
      </c>
      <c r="D261" s="97">
        <v>303500</v>
      </c>
      <c r="E261">
        <v>5</v>
      </c>
      <c r="F261">
        <v>4</v>
      </c>
      <c r="G261" s="40">
        <v>0.8</v>
      </c>
      <c r="I261">
        <v>0</v>
      </c>
      <c r="J261">
        <v>0</v>
      </c>
      <c r="K261" s="40">
        <v>0</v>
      </c>
    </row>
    <row r="262" spans="1:11" x14ac:dyDescent="0.2">
      <c r="A262" t="s">
        <v>453</v>
      </c>
      <c r="B262" s="7" t="s">
        <v>1251</v>
      </c>
      <c r="C262">
        <v>316</v>
      </c>
      <c r="D262" s="97">
        <v>262500</v>
      </c>
      <c r="E262">
        <v>1</v>
      </c>
      <c r="F262">
        <v>0</v>
      </c>
      <c r="G262" s="40">
        <v>0</v>
      </c>
      <c r="I262">
        <v>1</v>
      </c>
      <c r="J262">
        <v>0</v>
      </c>
      <c r="K262" s="40">
        <v>0</v>
      </c>
    </row>
    <row r="263" spans="1:11" x14ac:dyDescent="0.2">
      <c r="A263" t="s">
        <v>82</v>
      </c>
      <c r="B263" s="7" t="s">
        <v>561</v>
      </c>
      <c r="C263">
        <v>198</v>
      </c>
      <c r="D263" s="97">
        <v>757961</v>
      </c>
      <c r="E263">
        <v>4</v>
      </c>
      <c r="F263">
        <v>1</v>
      </c>
      <c r="G263" s="40">
        <v>0.25</v>
      </c>
      <c r="I263">
        <v>0</v>
      </c>
      <c r="J263">
        <v>0</v>
      </c>
      <c r="K263" s="40">
        <v>0</v>
      </c>
    </row>
    <row r="264" spans="1:11" x14ac:dyDescent="0.2">
      <c r="A264" t="s">
        <v>129</v>
      </c>
      <c r="B264" s="7" t="s">
        <v>769</v>
      </c>
      <c r="C264">
        <v>178</v>
      </c>
      <c r="D264" s="97">
        <v>863300</v>
      </c>
      <c r="E264">
        <v>7</v>
      </c>
      <c r="F264">
        <v>1</v>
      </c>
      <c r="G264" s="40">
        <v>0.14285714285714285</v>
      </c>
      <c r="I264">
        <v>5</v>
      </c>
      <c r="J264">
        <v>1</v>
      </c>
      <c r="K264" s="40">
        <v>0.2</v>
      </c>
    </row>
    <row r="265" spans="1:11" x14ac:dyDescent="0.2">
      <c r="A265" t="s">
        <v>130</v>
      </c>
      <c r="B265" s="7" t="s">
        <v>1100</v>
      </c>
      <c r="C265">
        <v>22</v>
      </c>
      <c r="D265" s="97">
        <v>3465134</v>
      </c>
      <c r="E265">
        <v>33</v>
      </c>
      <c r="F265">
        <v>15</v>
      </c>
      <c r="G265" s="40">
        <v>0.45454545454545453</v>
      </c>
      <c r="I265">
        <v>3</v>
      </c>
      <c r="J265">
        <v>2</v>
      </c>
      <c r="K265" s="40">
        <v>0.66666666666666663</v>
      </c>
    </row>
    <row r="266" spans="1:11" x14ac:dyDescent="0.2">
      <c r="A266" t="s">
        <v>131</v>
      </c>
      <c r="B266" s="7" t="s">
        <v>194</v>
      </c>
      <c r="C266">
        <v>243</v>
      </c>
      <c r="D266" s="97">
        <v>534700</v>
      </c>
      <c r="E266">
        <v>6</v>
      </c>
      <c r="F266">
        <v>1</v>
      </c>
      <c r="G266" s="40">
        <v>0.16666666666666666</v>
      </c>
      <c r="I266">
        <v>1</v>
      </c>
      <c r="J266">
        <v>1</v>
      </c>
      <c r="K266" s="40">
        <v>1</v>
      </c>
    </row>
    <row r="267" spans="1:11" x14ac:dyDescent="0.2">
      <c r="A267" t="s">
        <v>132</v>
      </c>
      <c r="B267" s="7" t="s">
        <v>1099</v>
      </c>
      <c r="C267">
        <v>12</v>
      </c>
      <c r="D267" s="97">
        <v>5711618</v>
      </c>
      <c r="E267">
        <v>50</v>
      </c>
      <c r="F267">
        <v>46</v>
      </c>
      <c r="G267" s="40">
        <v>0.92</v>
      </c>
      <c r="I267">
        <v>20</v>
      </c>
      <c r="J267">
        <v>19</v>
      </c>
      <c r="K267" s="40">
        <v>0.95</v>
      </c>
    </row>
    <row r="268" spans="1:11" x14ac:dyDescent="0.2">
      <c r="A268" t="s">
        <v>454</v>
      </c>
      <c r="B268" s="7" t="s">
        <v>299</v>
      </c>
      <c r="C268">
        <v>318</v>
      </c>
      <c r="D268" s="97">
        <v>256000</v>
      </c>
      <c r="E268">
        <v>3</v>
      </c>
      <c r="F268">
        <v>0</v>
      </c>
      <c r="G268" s="40">
        <v>0</v>
      </c>
      <c r="I268">
        <v>1</v>
      </c>
      <c r="J268">
        <v>0</v>
      </c>
      <c r="K268" s="40">
        <v>0</v>
      </c>
    </row>
    <row r="269" spans="1:11" x14ac:dyDescent="0.2">
      <c r="A269" t="s">
        <v>133</v>
      </c>
      <c r="B269" s="7" t="s">
        <v>1096</v>
      </c>
      <c r="C269">
        <v>3</v>
      </c>
      <c r="D269" s="97">
        <v>12042413</v>
      </c>
      <c r="E269">
        <v>92</v>
      </c>
      <c r="F269">
        <v>18</v>
      </c>
      <c r="G269" s="40">
        <v>0.19565217391304349</v>
      </c>
      <c r="I269">
        <v>24</v>
      </c>
      <c r="J269">
        <v>4</v>
      </c>
      <c r="K269" s="40">
        <v>0.16666666666666666</v>
      </c>
    </row>
    <row r="270" spans="1:11" x14ac:dyDescent="0.2">
      <c r="A270" t="s">
        <v>134</v>
      </c>
      <c r="B270" s="7" t="s">
        <v>149</v>
      </c>
      <c r="C270">
        <v>343</v>
      </c>
      <c r="D270" s="97">
        <v>171500</v>
      </c>
      <c r="E270">
        <v>2</v>
      </c>
      <c r="F270">
        <v>1</v>
      </c>
      <c r="G270" s="40">
        <v>0.5</v>
      </c>
      <c r="I270">
        <v>0</v>
      </c>
      <c r="J270">
        <v>0</v>
      </c>
      <c r="K270" s="40">
        <v>0</v>
      </c>
    </row>
    <row r="271" spans="1:11" x14ac:dyDescent="0.2">
      <c r="A271" t="s">
        <v>135</v>
      </c>
      <c r="B271" s="7" t="s">
        <v>1097</v>
      </c>
      <c r="C271">
        <v>310</v>
      </c>
      <c r="D271" s="97">
        <v>278000</v>
      </c>
      <c r="E271">
        <v>3</v>
      </c>
      <c r="F271">
        <v>0</v>
      </c>
      <c r="G271" s="40">
        <v>0</v>
      </c>
      <c r="I271">
        <v>0</v>
      </c>
      <c r="J271">
        <v>0</v>
      </c>
      <c r="K271" s="40">
        <v>0</v>
      </c>
    </row>
    <row r="272" spans="1:11" x14ac:dyDescent="0.2">
      <c r="A272" t="s">
        <v>678</v>
      </c>
      <c r="B272" s="7" t="s">
        <v>299</v>
      </c>
      <c r="C272">
        <v>341</v>
      </c>
      <c r="D272" s="97">
        <v>177000</v>
      </c>
      <c r="E272">
        <v>2</v>
      </c>
      <c r="F272">
        <v>1</v>
      </c>
      <c r="G272" s="40">
        <v>0.5</v>
      </c>
      <c r="I272">
        <v>0</v>
      </c>
      <c r="J272">
        <v>0</v>
      </c>
      <c r="K272" s="40">
        <v>0</v>
      </c>
    </row>
    <row r="273" spans="1:11" x14ac:dyDescent="0.2">
      <c r="A273" t="s">
        <v>679</v>
      </c>
      <c r="B273" s="7" t="s">
        <v>980</v>
      </c>
      <c r="C273">
        <v>260</v>
      </c>
      <c r="D273" s="97">
        <v>446738</v>
      </c>
      <c r="E273">
        <v>6</v>
      </c>
      <c r="F273">
        <v>5</v>
      </c>
      <c r="G273" s="40">
        <v>0.83333333333333337</v>
      </c>
      <c r="I273">
        <v>1</v>
      </c>
      <c r="J273">
        <v>0</v>
      </c>
      <c r="K273" s="40">
        <v>0</v>
      </c>
    </row>
    <row r="274" spans="1:11" x14ac:dyDescent="0.2">
      <c r="A274" t="s">
        <v>136</v>
      </c>
      <c r="B274" s="7" t="s">
        <v>1100</v>
      </c>
      <c r="C274">
        <v>17</v>
      </c>
      <c r="D274" s="97">
        <v>3830846</v>
      </c>
      <c r="E274">
        <v>28</v>
      </c>
      <c r="F274">
        <v>7</v>
      </c>
      <c r="G274" s="40">
        <v>0.25</v>
      </c>
      <c r="I274">
        <v>4</v>
      </c>
      <c r="J274">
        <v>0</v>
      </c>
      <c r="K274" s="40">
        <v>0</v>
      </c>
    </row>
    <row r="275" spans="1:11" x14ac:dyDescent="0.2">
      <c r="A275" t="s">
        <v>1146</v>
      </c>
      <c r="B275" s="7" t="s">
        <v>535</v>
      </c>
      <c r="C275">
        <v>63</v>
      </c>
      <c r="D275" s="97">
        <v>2061035</v>
      </c>
      <c r="E275">
        <v>17</v>
      </c>
      <c r="F275">
        <v>9</v>
      </c>
      <c r="G275" s="40">
        <v>0.52941176470588236</v>
      </c>
      <c r="I275">
        <v>4</v>
      </c>
      <c r="J275">
        <v>0</v>
      </c>
      <c r="K275" s="40">
        <v>0</v>
      </c>
    </row>
    <row r="276" spans="1:11" x14ac:dyDescent="0.2">
      <c r="A276" t="s">
        <v>1343</v>
      </c>
      <c r="B276" s="7" t="s">
        <v>118</v>
      </c>
      <c r="C276">
        <v>190</v>
      </c>
      <c r="D276" s="97">
        <v>792530</v>
      </c>
      <c r="E276">
        <v>7</v>
      </c>
      <c r="F276">
        <v>3</v>
      </c>
      <c r="G276" s="40">
        <v>0.42857142857142855</v>
      </c>
      <c r="I276">
        <v>0</v>
      </c>
      <c r="J276">
        <v>0</v>
      </c>
      <c r="K276" s="40">
        <v>0</v>
      </c>
    </row>
    <row r="277" spans="1:11" x14ac:dyDescent="0.2">
      <c r="A277" t="s">
        <v>680</v>
      </c>
      <c r="B277" s="7" t="s">
        <v>1100</v>
      </c>
      <c r="C277">
        <v>193</v>
      </c>
      <c r="D277" s="97">
        <v>766600</v>
      </c>
      <c r="E277">
        <v>6</v>
      </c>
      <c r="F277">
        <v>5</v>
      </c>
      <c r="G277" s="40">
        <v>0.83333333333333337</v>
      </c>
      <c r="I277">
        <v>1</v>
      </c>
      <c r="J277">
        <v>1</v>
      </c>
      <c r="K277" s="40">
        <v>1</v>
      </c>
    </row>
    <row r="278" spans="1:11" x14ac:dyDescent="0.2">
      <c r="A278" t="s">
        <v>137</v>
      </c>
      <c r="B278" s="7" t="s">
        <v>561</v>
      </c>
      <c r="C278">
        <v>345</v>
      </c>
      <c r="D278" s="97">
        <v>170000</v>
      </c>
      <c r="E278">
        <v>2</v>
      </c>
      <c r="F278">
        <v>1</v>
      </c>
      <c r="G278" s="40">
        <v>0.5</v>
      </c>
      <c r="I278">
        <v>1</v>
      </c>
      <c r="J278">
        <v>1</v>
      </c>
      <c r="K278" s="40">
        <v>1</v>
      </c>
    </row>
    <row r="279" spans="1:11" x14ac:dyDescent="0.2">
      <c r="A279" t="s">
        <v>138</v>
      </c>
      <c r="B279" s="7" t="s">
        <v>1099</v>
      </c>
      <c r="C279">
        <v>357</v>
      </c>
      <c r="D279" s="97">
        <v>94900</v>
      </c>
      <c r="E279">
        <v>3</v>
      </c>
      <c r="F279">
        <v>0</v>
      </c>
      <c r="G279" s="40">
        <v>0</v>
      </c>
      <c r="I279">
        <v>1</v>
      </c>
      <c r="J279">
        <v>1</v>
      </c>
      <c r="K279" s="40">
        <v>1</v>
      </c>
    </row>
    <row r="280" spans="1:11" x14ac:dyDescent="0.2">
      <c r="A280" t="s">
        <v>42</v>
      </c>
      <c r="B280" s="7" t="s">
        <v>536</v>
      </c>
      <c r="C280">
        <v>293</v>
      </c>
      <c r="D280" s="97">
        <v>330000</v>
      </c>
      <c r="E280">
        <v>2</v>
      </c>
      <c r="F280">
        <v>0</v>
      </c>
      <c r="G280" s="40">
        <v>0</v>
      </c>
      <c r="I280">
        <v>2</v>
      </c>
      <c r="J280">
        <v>0</v>
      </c>
      <c r="K280" s="40">
        <v>0</v>
      </c>
    </row>
    <row r="281" spans="1:11" x14ac:dyDescent="0.2">
      <c r="A281" t="s">
        <v>139</v>
      </c>
      <c r="B281" s="7" t="s">
        <v>1100</v>
      </c>
      <c r="C281">
        <v>2</v>
      </c>
      <c r="D281" s="97">
        <v>12513540</v>
      </c>
      <c r="E281">
        <v>52</v>
      </c>
      <c r="F281">
        <v>24</v>
      </c>
      <c r="G281" s="40">
        <v>0.46153846153846156</v>
      </c>
      <c r="I281">
        <v>10</v>
      </c>
      <c r="J281">
        <v>5</v>
      </c>
      <c r="K281" s="40">
        <v>0.5</v>
      </c>
    </row>
    <row r="282" spans="1:11" x14ac:dyDescent="0.2">
      <c r="A282" t="s">
        <v>140</v>
      </c>
      <c r="B282" s="7" t="s">
        <v>281</v>
      </c>
      <c r="C282">
        <v>253</v>
      </c>
      <c r="D282" s="97">
        <v>485499</v>
      </c>
      <c r="E282">
        <v>7</v>
      </c>
      <c r="F282">
        <v>1</v>
      </c>
      <c r="G282" s="40">
        <v>0.14285714285714285</v>
      </c>
      <c r="I282">
        <v>1</v>
      </c>
      <c r="J282">
        <v>0</v>
      </c>
      <c r="K282" s="40">
        <v>0</v>
      </c>
    </row>
    <row r="283" spans="1:11" x14ac:dyDescent="0.2">
      <c r="A283" t="s">
        <v>455</v>
      </c>
      <c r="B283" s="7" t="s">
        <v>535</v>
      </c>
      <c r="C283">
        <v>120</v>
      </c>
      <c r="D283" s="97">
        <v>1306250</v>
      </c>
      <c r="E283">
        <v>10</v>
      </c>
      <c r="F283">
        <v>1</v>
      </c>
      <c r="G283" s="40">
        <v>0.1</v>
      </c>
      <c r="I283">
        <v>1</v>
      </c>
      <c r="J283">
        <v>0</v>
      </c>
      <c r="K283" s="40">
        <v>0</v>
      </c>
    </row>
    <row r="284" spans="1:11" x14ac:dyDescent="0.2">
      <c r="A284" t="s">
        <v>141</v>
      </c>
      <c r="B284" s="7" t="s">
        <v>765</v>
      </c>
      <c r="C284">
        <v>141</v>
      </c>
      <c r="D284" s="97">
        <v>1128550</v>
      </c>
      <c r="E284">
        <v>9</v>
      </c>
      <c r="F284">
        <v>1</v>
      </c>
      <c r="G284" s="40">
        <v>0.1111111111111111</v>
      </c>
      <c r="I284">
        <v>1</v>
      </c>
      <c r="J284">
        <v>0</v>
      </c>
      <c r="K284" s="40">
        <v>0</v>
      </c>
    </row>
    <row r="285" spans="1:11" x14ac:dyDescent="0.2">
      <c r="A285" t="s">
        <v>1344</v>
      </c>
      <c r="B285" s="7" t="s">
        <v>1101</v>
      </c>
      <c r="C285">
        <v>286</v>
      </c>
      <c r="D285" s="97">
        <v>349000</v>
      </c>
      <c r="E285">
        <v>6</v>
      </c>
      <c r="F285">
        <v>0</v>
      </c>
      <c r="G285" s="40">
        <v>0</v>
      </c>
      <c r="I285">
        <v>1</v>
      </c>
      <c r="J285">
        <v>0</v>
      </c>
      <c r="K285" s="40">
        <v>0</v>
      </c>
    </row>
    <row r="286" spans="1:11" x14ac:dyDescent="0.2">
      <c r="A286" t="s">
        <v>1103</v>
      </c>
      <c r="B286" s="7" t="s">
        <v>886</v>
      </c>
      <c r="C286">
        <v>83</v>
      </c>
      <c r="D286" s="97">
        <v>1726025</v>
      </c>
      <c r="E286">
        <v>13</v>
      </c>
      <c r="F286">
        <v>0</v>
      </c>
      <c r="G286" s="40">
        <v>0</v>
      </c>
      <c r="I286">
        <v>3</v>
      </c>
      <c r="J286">
        <v>0</v>
      </c>
      <c r="K286" s="40">
        <v>0</v>
      </c>
    </row>
    <row r="287" spans="1:11" x14ac:dyDescent="0.2">
      <c r="A287" t="s">
        <v>456</v>
      </c>
      <c r="B287" s="7" t="s">
        <v>127</v>
      </c>
      <c r="C287">
        <v>330</v>
      </c>
      <c r="D287" s="97">
        <v>225900</v>
      </c>
      <c r="E287">
        <v>2</v>
      </c>
      <c r="F287">
        <v>0</v>
      </c>
      <c r="G287" s="40">
        <v>0</v>
      </c>
      <c r="I287">
        <v>0</v>
      </c>
      <c r="J287">
        <v>0</v>
      </c>
      <c r="K287" s="40">
        <v>0</v>
      </c>
    </row>
    <row r="288" spans="1:11" x14ac:dyDescent="0.2">
      <c r="A288" t="s">
        <v>681</v>
      </c>
      <c r="B288" s="7" t="s">
        <v>887</v>
      </c>
      <c r="C288">
        <v>237</v>
      </c>
      <c r="D288" s="97">
        <v>580400</v>
      </c>
      <c r="E288">
        <v>6</v>
      </c>
      <c r="F288">
        <v>0</v>
      </c>
      <c r="G288" s="40">
        <v>0</v>
      </c>
      <c r="I288">
        <v>0</v>
      </c>
      <c r="J288">
        <v>0</v>
      </c>
      <c r="K288" s="40">
        <v>0</v>
      </c>
    </row>
    <row r="289" spans="1:11" x14ac:dyDescent="0.2">
      <c r="A289" t="s">
        <v>1104</v>
      </c>
      <c r="B289" s="7" t="s">
        <v>1100</v>
      </c>
      <c r="C289">
        <v>38</v>
      </c>
      <c r="D289" s="97">
        <v>2544176</v>
      </c>
      <c r="E289">
        <v>11</v>
      </c>
      <c r="F289">
        <v>2</v>
      </c>
      <c r="G289" s="40">
        <v>0.18181818181818182</v>
      </c>
      <c r="I289">
        <v>0</v>
      </c>
      <c r="J289">
        <v>0</v>
      </c>
      <c r="K289" s="40">
        <v>0</v>
      </c>
    </row>
    <row r="290" spans="1:11" x14ac:dyDescent="0.2">
      <c r="A290" t="s">
        <v>457</v>
      </c>
      <c r="B290" s="7" t="s">
        <v>196</v>
      </c>
      <c r="C290">
        <v>205</v>
      </c>
      <c r="D290" s="97">
        <v>699700</v>
      </c>
      <c r="E290">
        <v>6</v>
      </c>
      <c r="F290">
        <v>0</v>
      </c>
      <c r="G290" s="40">
        <v>0</v>
      </c>
      <c r="I290">
        <v>0</v>
      </c>
      <c r="J290">
        <v>0</v>
      </c>
      <c r="K290" s="40">
        <v>0</v>
      </c>
    </row>
    <row r="291" spans="1:11" x14ac:dyDescent="0.2">
      <c r="A291" t="s">
        <v>458</v>
      </c>
      <c r="B291" s="7" t="s">
        <v>561</v>
      </c>
      <c r="C291">
        <v>352</v>
      </c>
      <c r="D291" s="97">
        <v>116900</v>
      </c>
      <c r="E291">
        <v>2</v>
      </c>
      <c r="F291">
        <v>0</v>
      </c>
      <c r="G291" s="40">
        <v>0</v>
      </c>
      <c r="I291">
        <v>1</v>
      </c>
      <c r="J291">
        <v>0</v>
      </c>
      <c r="K291" s="40">
        <v>0</v>
      </c>
    </row>
    <row r="292" spans="1:11" x14ac:dyDescent="0.2">
      <c r="A292" t="s">
        <v>682</v>
      </c>
      <c r="B292" s="7" t="s">
        <v>50</v>
      </c>
      <c r="C292">
        <v>164</v>
      </c>
      <c r="D292" s="97">
        <v>964600</v>
      </c>
      <c r="E292">
        <v>7</v>
      </c>
      <c r="F292">
        <v>3</v>
      </c>
      <c r="G292" s="40">
        <v>0.42857142857142855</v>
      </c>
      <c r="I292">
        <v>0</v>
      </c>
      <c r="J292">
        <v>0</v>
      </c>
      <c r="K292" s="40">
        <v>0</v>
      </c>
    </row>
    <row r="293" spans="1:11" x14ac:dyDescent="0.2">
      <c r="A293" t="s">
        <v>683</v>
      </c>
      <c r="B293" s="7" t="s">
        <v>1096</v>
      </c>
      <c r="C293">
        <v>233</v>
      </c>
      <c r="D293" s="97">
        <v>607614</v>
      </c>
      <c r="E293">
        <v>4</v>
      </c>
      <c r="F293">
        <v>0</v>
      </c>
      <c r="G293" s="40">
        <v>0</v>
      </c>
      <c r="I293">
        <v>0</v>
      </c>
      <c r="J293">
        <v>0</v>
      </c>
      <c r="K293" s="40">
        <v>0</v>
      </c>
    </row>
    <row r="294" spans="1:11" x14ac:dyDescent="0.2">
      <c r="A294" t="s">
        <v>1345</v>
      </c>
      <c r="B294" s="7" t="s">
        <v>325</v>
      </c>
      <c r="C294">
        <v>130</v>
      </c>
      <c r="D294" s="97">
        <v>1234800</v>
      </c>
      <c r="E294">
        <v>6</v>
      </c>
      <c r="F294">
        <v>1</v>
      </c>
      <c r="G294" s="40">
        <v>0.16666666666666666</v>
      </c>
      <c r="I294">
        <v>2</v>
      </c>
      <c r="J294">
        <v>1</v>
      </c>
      <c r="K294" s="40">
        <v>0.5</v>
      </c>
    </row>
    <row r="295" spans="1:11" x14ac:dyDescent="0.2">
      <c r="A295" t="s">
        <v>1105</v>
      </c>
      <c r="B295" s="7" t="s">
        <v>300</v>
      </c>
      <c r="C295">
        <v>138</v>
      </c>
      <c r="D295" s="97">
        <v>1138617</v>
      </c>
      <c r="E295">
        <v>9</v>
      </c>
      <c r="F295">
        <v>3</v>
      </c>
      <c r="G295" s="40">
        <v>0.33333333333333331</v>
      </c>
      <c r="I295">
        <v>0</v>
      </c>
      <c r="J295">
        <v>0</v>
      </c>
      <c r="K295" s="40">
        <v>0</v>
      </c>
    </row>
    <row r="296" spans="1:11" x14ac:dyDescent="0.2">
      <c r="A296" t="s">
        <v>459</v>
      </c>
      <c r="B296" s="7" t="s">
        <v>194</v>
      </c>
      <c r="C296">
        <v>176</v>
      </c>
      <c r="D296" s="97">
        <v>870350</v>
      </c>
      <c r="E296">
        <v>6</v>
      </c>
      <c r="F296">
        <v>0</v>
      </c>
      <c r="G296" s="40">
        <v>0</v>
      </c>
      <c r="I296">
        <v>1</v>
      </c>
      <c r="J296">
        <v>0</v>
      </c>
      <c r="K296" s="40">
        <v>0</v>
      </c>
    </row>
    <row r="297" spans="1:11" x14ac:dyDescent="0.2">
      <c r="A297" t="s">
        <v>684</v>
      </c>
      <c r="B297" s="7" t="s">
        <v>565</v>
      </c>
      <c r="C297">
        <v>132</v>
      </c>
      <c r="D297" s="97">
        <v>1202300</v>
      </c>
      <c r="E297">
        <v>12</v>
      </c>
      <c r="F297">
        <v>2</v>
      </c>
      <c r="G297" s="40">
        <v>0.16666666666666666</v>
      </c>
      <c r="I297">
        <v>3</v>
      </c>
      <c r="J297">
        <v>1</v>
      </c>
      <c r="K297" s="40">
        <v>0.33333333333333331</v>
      </c>
    </row>
    <row r="298" spans="1:11" x14ac:dyDescent="0.2">
      <c r="A298" t="s">
        <v>460</v>
      </c>
      <c r="B298" s="7" t="s">
        <v>410</v>
      </c>
      <c r="C298">
        <v>191</v>
      </c>
      <c r="D298" s="97">
        <v>778900</v>
      </c>
      <c r="E298">
        <v>6</v>
      </c>
      <c r="F298">
        <v>1</v>
      </c>
      <c r="G298" s="40">
        <v>0.16666666666666666</v>
      </c>
      <c r="I298">
        <v>3</v>
      </c>
      <c r="J298">
        <v>1</v>
      </c>
      <c r="K298" s="40">
        <v>0.33333333333333331</v>
      </c>
    </row>
    <row r="299" spans="1:11" x14ac:dyDescent="0.2">
      <c r="A299" t="s">
        <v>782</v>
      </c>
      <c r="B299" s="7" t="s">
        <v>1099</v>
      </c>
      <c r="C299">
        <v>129</v>
      </c>
      <c r="D299" s="97">
        <v>1235475</v>
      </c>
      <c r="E299">
        <v>9</v>
      </c>
      <c r="F299">
        <v>1</v>
      </c>
      <c r="G299" s="40">
        <v>0.1111111111111111</v>
      </c>
      <c r="I299">
        <v>3</v>
      </c>
      <c r="J299">
        <v>1</v>
      </c>
      <c r="K299" s="40">
        <v>0.33333333333333331</v>
      </c>
    </row>
    <row r="300" spans="1:11" x14ac:dyDescent="0.2">
      <c r="A300" t="s">
        <v>1106</v>
      </c>
      <c r="B300" s="7" t="s">
        <v>118</v>
      </c>
      <c r="C300">
        <v>65</v>
      </c>
      <c r="D300" s="97">
        <v>2036369</v>
      </c>
      <c r="E300">
        <v>18</v>
      </c>
      <c r="F300">
        <v>1</v>
      </c>
      <c r="G300" s="40">
        <v>5.5555555555555552E-2</v>
      </c>
      <c r="I300">
        <v>6</v>
      </c>
      <c r="J300">
        <v>0</v>
      </c>
      <c r="K300" s="40">
        <v>0</v>
      </c>
    </row>
    <row r="301" spans="1:11" x14ac:dyDescent="0.2">
      <c r="A301" t="s">
        <v>461</v>
      </c>
      <c r="B301" s="7" t="s">
        <v>347</v>
      </c>
      <c r="C301">
        <v>228</v>
      </c>
      <c r="D301" s="97">
        <v>623500</v>
      </c>
      <c r="E301">
        <v>6</v>
      </c>
      <c r="F301">
        <v>2</v>
      </c>
      <c r="G301" s="40">
        <v>0.33333333333333331</v>
      </c>
      <c r="I301">
        <v>6</v>
      </c>
      <c r="J301">
        <v>0</v>
      </c>
      <c r="K301" s="40">
        <v>0</v>
      </c>
    </row>
    <row r="302" spans="1:11" x14ac:dyDescent="0.2">
      <c r="A302" t="s">
        <v>462</v>
      </c>
      <c r="B302" s="7" t="s">
        <v>284</v>
      </c>
      <c r="C302">
        <v>112</v>
      </c>
      <c r="D302" s="97">
        <v>1409191</v>
      </c>
      <c r="E302">
        <v>25</v>
      </c>
      <c r="F302">
        <v>3</v>
      </c>
      <c r="G302" s="40">
        <v>0.12</v>
      </c>
      <c r="I302">
        <v>3</v>
      </c>
      <c r="J302">
        <v>0</v>
      </c>
      <c r="K302" s="40">
        <v>0</v>
      </c>
    </row>
    <row r="303" spans="1:11" x14ac:dyDescent="0.2">
      <c r="A303" t="s">
        <v>1107</v>
      </c>
      <c r="B303" s="7" t="s">
        <v>300</v>
      </c>
      <c r="C303">
        <v>26</v>
      </c>
      <c r="D303" s="97">
        <v>3060900</v>
      </c>
      <c r="E303">
        <v>13</v>
      </c>
      <c r="F303">
        <v>7</v>
      </c>
      <c r="G303" s="40">
        <v>0.53846153846153844</v>
      </c>
      <c r="I303">
        <v>2</v>
      </c>
      <c r="J303">
        <v>0</v>
      </c>
      <c r="K303" s="40">
        <v>0</v>
      </c>
    </row>
    <row r="304" spans="1:11" x14ac:dyDescent="0.2">
      <c r="A304" t="s">
        <v>1108</v>
      </c>
      <c r="B304" s="7" t="s">
        <v>126</v>
      </c>
      <c r="C304">
        <v>18</v>
      </c>
      <c r="D304" s="97">
        <v>3675775</v>
      </c>
      <c r="E304">
        <v>25</v>
      </c>
      <c r="F304">
        <v>20</v>
      </c>
      <c r="G304" s="40">
        <v>0.8</v>
      </c>
      <c r="I304">
        <v>13</v>
      </c>
      <c r="J304">
        <v>11</v>
      </c>
      <c r="K304" s="40">
        <v>0.84615384615384615</v>
      </c>
    </row>
    <row r="305" spans="1:11" x14ac:dyDescent="0.2">
      <c r="A305" t="s">
        <v>924</v>
      </c>
      <c r="B305" s="7" t="s">
        <v>280</v>
      </c>
      <c r="C305">
        <v>332</v>
      </c>
      <c r="D305" s="97">
        <v>212000</v>
      </c>
      <c r="E305">
        <v>3</v>
      </c>
      <c r="F305">
        <v>0</v>
      </c>
      <c r="G305" s="40">
        <v>0</v>
      </c>
      <c r="I305">
        <v>1</v>
      </c>
      <c r="J305">
        <v>0</v>
      </c>
      <c r="K305" s="40">
        <v>0</v>
      </c>
    </row>
    <row r="306" spans="1:11" x14ac:dyDescent="0.2">
      <c r="A306" t="s">
        <v>43</v>
      </c>
      <c r="B306" s="7" t="s">
        <v>984</v>
      </c>
      <c r="C306">
        <v>358</v>
      </c>
      <c r="D306" s="97">
        <v>93000</v>
      </c>
      <c r="E306">
        <v>1</v>
      </c>
      <c r="F306">
        <v>0</v>
      </c>
      <c r="G306" s="40">
        <v>0</v>
      </c>
      <c r="I306">
        <v>1</v>
      </c>
      <c r="J306">
        <v>0</v>
      </c>
      <c r="K306" s="40">
        <v>0</v>
      </c>
    </row>
    <row r="307" spans="1:11" x14ac:dyDescent="0.2">
      <c r="A307" t="s">
        <v>925</v>
      </c>
      <c r="B307" s="7" t="s">
        <v>196</v>
      </c>
      <c r="C307">
        <v>270</v>
      </c>
      <c r="D307" s="97">
        <v>406250</v>
      </c>
      <c r="E307">
        <v>3</v>
      </c>
      <c r="F307">
        <v>0</v>
      </c>
      <c r="G307" s="40">
        <v>0</v>
      </c>
      <c r="I307">
        <v>0</v>
      </c>
      <c r="J307">
        <v>0</v>
      </c>
      <c r="K307" s="40">
        <v>0</v>
      </c>
    </row>
    <row r="308" spans="1:11" x14ac:dyDescent="0.2">
      <c r="A308" t="s">
        <v>926</v>
      </c>
      <c r="B308" s="7" t="s">
        <v>300</v>
      </c>
      <c r="C308">
        <v>125</v>
      </c>
      <c r="D308" s="97">
        <v>1245600</v>
      </c>
      <c r="E308">
        <v>9</v>
      </c>
      <c r="F308">
        <v>1</v>
      </c>
      <c r="G308" s="40">
        <v>0.1111111111111111</v>
      </c>
      <c r="I308">
        <v>3</v>
      </c>
      <c r="J308">
        <v>0</v>
      </c>
      <c r="K308" s="40">
        <v>0</v>
      </c>
    </row>
    <row r="309" spans="1:11" x14ac:dyDescent="0.2">
      <c r="A309" t="s">
        <v>927</v>
      </c>
      <c r="B309" s="7" t="s">
        <v>565</v>
      </c>
      <c r="C309">
        <v>153</v>
      </c>
      <c r="D309" s="97">
        <v>1045840</v>
      </c>
      <c r="E309">
        <v>12</v>
      </c>
      <c r="F309">
        <v>0</v>
      </c>
      <c r="G309" s="40">
        <v>0</v>
      </c>
      <c r="I309">
        <v>0</v>
      </c>
      <c r="J309">
        <v>0</v>
      </c>
      <c r="K309" s="40">
        <v>0</v>
      </c>
    </row>
    <row r="310" spans="1:11" x14ac:dyDescent="0.2">
      <c r="A310" t="s">
        <v>928</v>
      </c>
      <c r="B310" s="7" t="s">
        <v>299</v>
      </c>
      <c r="C310">
        <v>124</v>
      </c>
      <c r="D310" s="97">
        <v>1245800</v>
      </c>
      <c r="E310">
        <v>8</v>
      </c>
      <c r="F310">
        <v>1</v>
      </c>
      <c r="G310" s="40">
        <v>0.125</v>
      </c>
      <c r="I310">
        <v>0</v>
      </c>
      <c r="J310">
        <v>0</v>
      </c>
      <c r="K310" s="40">
        <v>0</v>
      </c>
    </row>
    <row r="311" spans="1:11" x14ac:dyDescent="0.2">
      <c r="A311" t="s">
        <v>685</v>
      </c>
      <c r="B311" s="7" t="s">
        <v>1099</v>
      </c>
      <c r="C311">
        <v>77</v>
      </c>
      <c r="D311" s="97">
        <v>1890223</v>
      </c>
      <c r="E311">
        <v>15</v>
      </c>
      <c r="F311">
        <v>5</v>
      </c>
      <c r="G311" s="40">
        <v>0.33333333333333331</v>
      </c>
      <c r="I311">
        <v>0</v>
      </c>
      <c r="J311">
        <v>0</v>
      </c>
      <c r="K311" s="40">
        <v>0</v>
      </c>
    </row>
    <row r="312" spans="1:11" x14ac:dyDescent="0.2">
      <c r="A312" t="s">
        <v>463</v>
      </c>
      <c r="B312" s="7" t="s">
        <v>429</v>
      </c>
      <c r="C312">
        <v>143</v>
      </c>
      <c r="D312" s="97">
        <v>1108624</v>
      </c>
      <c r="E312">
        <v>8</v>
      </c>
      <c r="F312">
        <v>1</v>
      </c>
      <c r="G312" s="40">
        <v>0.125</v>
      </c>
      <c r="I312">
        <v>0</v>
      </c>
      <c r="J312">
        <v>0</v>
      </c>
      <c r="K312" s="40">
        <v>0</v>
      </c>
    </row>
    <row r="313" spans="1:11" x14ac:dyDescent="0.2">
      <c r="A313" t="s">
        <v>95</v>
      </c>
      <c r="B313" s="7" t="s">
        <v>375</v>
      </c>
      <c r="C313">
        <v>244</v>
      </c>
      <c r="D313" s="97">
        <v>530500</v>
      </c>
      <c r="E313">
        <v>5</v>
      </c>
      <c r="F313">
        <v>3</v>
      </c>
      <c r="G313" s="40">
        <v>0.6</v>
      </c>
      <c r="I313">
        <v>0</v>
      </c>
      <c r="J313">
        <v>0</v>
      </c>
      <c r="K313" s="40">
        <v>0</v>
      </c>
    </row>
    <row r="314" spans="1:11" x14ac:dyDescent="0.2">
      <c r="A314" t="s">
        <v>219</v>
      </c>
      <c r="B314" s="7" t="s">
        <v>300</v>
      </c>
      <c r="C314">
        <v>44</v>
      </c>
      <c r="D314" s="97">
        <v>2387500</v>
      </c>
      <c r="E314">
        <v>13</v>
      </c>
      <c r="F314">
        <v>3</v>
      </c>
      <c r="G314" s="40">
        <v>0.23076923076923078</v>
      </c>
      <c r="I314">
        <v>0</v>
      </c>
      <c r="J314">
        <v>0</v>
      </c>
      <c r="K314" s="40">
        <v>0</v>
      </c>
    </row>
    <row r="315" spans="1:11" x14ac:dyDescent="0.2">
      <c r="A315" t="s">
        <v>96</v>
      </c>
      <c r="B315" s="7" t="s">
        <v>368</v>
      </c>
      <c r="C315">
        <v>336</v>
      </c>
      <c r="D315" s="97">
        <v>201000</v>
      </c>
      <c r="E315">
        <v>2</v>
      </c>
      <c r="F315">
        <v>0</v>
      </c>
      <c r="G315" s="40">
        <v>0</v>
      </c>
      <c r="I315">
        <v>1</v>
      </c>
      <c r="J315">
        <v>0</v>
      </c>
      <c r="K315" s="40">
        <v>0</v>
      </c>
    </row>
    <row r="316" spans="1:11" x14ac:dyDescent="0.2">
      <c r="A316" t="s">
        <v>464</v>
      </c>
      <c r="B316" s="7" t="s">
        <v>62</v>
      </c>
      <c r="C316">
        <v>103</v>
      </c>
      <c r="D316" s="97">
        <v>1516300</v>
      </c>
      <c r="E316">
        <v>7</v>
      </c>
      <c r="F316">
        <v>0</v>
      </c>
      <c r="G316" s="40">
        <v>0</v>
      </c>
      <c r="I316">
        <v>0</v>
      </c>
      <c r="J316">
        <v>0</v>
      </c>
      <c r="K316" s="40">
        <v>0</v>
      </c>
    </row>
    <row r="317" spans="1:11" x14ac:dyDescent="0.2">
      <c r="A317" t="s">
        <v>220</v>
      </c>
      <c r="B317" s="7" t="s">
        <v>535</v>
      </c>
      <c r="C317">
        <v>137</v>
      </c>
      <c r="D317" s="97">
        <v>1149900</v>
      </c>
      <c r="E317">
        <v>7</v>
      </c>
      <c r="F317">
        <v>0</v>
      </c>
      <c r="G317" s="40">
        <v>0</v>
      </c>
      <c r="I317">
        <v>0</v>
      </c>
      <c r="J317">
        <v>0</v>
      </c>
      <c r="K317" s="40">
        <v>0</v>
      </c>
    </row>
    <row r="318" spans="1:11" x14ac:dyDescent="0.2">
      <c r="A318" t="s">
        <v>221</v>
      </c>
      <c r="B318" s="7" t="s">
        <v>1100</v>
      </c>
      <c r="C318">
        <v>162</v>
      </c>
      <c r="D318" s="97">
        <v>972850</v>
      </c>
      <c r="E318">
        <v>7</v>
      </c>
      <c r="F318">
        <v>3</v>
      </c>
      <c r="G318" s="40">
        <v>0.42857142857142855</v>
      </c>
      <c r="I318">
        <v>0</v>
      </c>
      <c r="J318">
        <v>0</v>
      </c>
      <c r="K318" s="40">
        <v>0</v>
      </c>
    </row>
    <row r="319" spans="1:11" x14ac:dyDescent="0.2">
      <c r="A319" t="s">
        <v>465</v>
      </c>
      <c r="B319" s="7" t="s">
        <v>1099</v>
      </c>
      <c r="C319">
        <v>187</v>
      </c>
      <c r="D319" s="97">
        <v>815150</v>
      </c>
      <c r="E319">
        <v>6</v>
      </c>
      <c r="F319">
        <v>2</v>
      </c>
      <c r="G319" s="40">
        <v>0.33333333333333331</v>
      </c>
      <c r="I319">
        <v>0</v>
      </c>
      <c r="J319">
        <v>0</v>
      </c>
      <c r="K319" s="40">
        <v>0</v>
      </c>
    </row>
    <row r="320" spans="1:11" x14ac:dyDescent="0.2">
      <c r="A320" t="s">
        <v>56</v>
      </c>
      <c r="B320" s="7" t="s">
        <v>1100</v>
      </c>
      <c r="C320">
        <v>80</v>
      </c>
      <c r="D320" s="97">
        <v>1805500</v>
      </c>
      <c r="E320">
        <v>13</v>
      </c>
      <c r="F320">
        <v>9</v>
      </c>
      <c r="G320" s="40">
        <v>0.69230769230769229</v>
      </c>
      <c r="I320">
        <v>1</v>
      </c>
      <c r="J320">
        <v>0</v>
      </c>
      <c r="K320" s="40">
        <v>0</v>
      </c>
    </row>
    <row r="321" spans="1:11" x14ac:dyDescent="0.2">
      <c r="A321" t="s">
        <v>57</v>
      </c>
      <c r="B321" s="7" t="s">
        <v>431</v>
      </c>
      <c r="C321">
        <v>281</v>
      </c>
      <c r="D321" s="97">
        <v>369900</v>
      </c>
      <c r="E321">
        <v>3</v>
      </c>
      <c r="F321">
        <v>1</v>
      </c>
      <c r="G321" s="40">
        <v>0.33333333333333331</v>
      </c>
      <c r="I321">
        <v>1</v>
      </c>
      <c r="J321">
        <v>0</v>
      </c>
      <c r="K321" s="40">
        <v>0</v>
      </c>
    </row>
    <row r="322" spans="1:11" x14ac:dyDescent="0.2">
      <c r="A322" t="s">
        <v>58</v>
      </c>
      <c r="B322" s="7" t="s">
        <v>1100</v>
      </c>
      <c r="C322">
        <v>70</v>
      </c>
      <c r="D322" s="97">
        <v>1968700</v>
      </c>
      <c r="E322">
        <v>8</v>
      </c>
      <c r="F322">
        <v>8</v>
      </c>
      <c r="G322" s="40">
        <v>1</v>
      </c>
      <c r="I322">
        <v>0</v>
      </c>
      <c r="J322">
        <v>0</v>
      </c>
      <c r="K322" s="40">
        <v>0</v>
      </c>
    </row>
    <row r="323" spans="1:11" x14ac:dyDescent="0.2">
      <c r="A323" t="s">
        <v>466</v>
      </c>
      <c r="B323" s="7" t="s">
        <v>769</v>
      </c>
      <c r="C323">
        <v>74</v>
      </c>
      <c r="D323" s="97">
        <v>1913202</v>
      </c>
      <c r="E323">
        <v>8</v>
      </c>
      <c r="F323">
        <v>6</v>
      </c>
      <c r="G323" s="40">
        <v>0.75</v>
      </c>
      <c r="I323">
        <v>0</v>
      </c>
      <c r="J323">
        <v>0</v>
      </c>
      <c r="K323" s="40">
        <v>0</v>
      </c>
    </row>
    <row r="324" spans="1:11" x14ac:dyDescent="0.2">
      <c r="A324" t="s">
        <v>467</v>
      </c>
      <c r="B324" s="7" t="s">
        <v>1099</v>
      </c>
      <c r="C324">
        <v>85</v>
      </c>
      <c r="D324" s="97">
        <v>1702200</v>
      </c>
      <c r="E324">
        <v>7</v>
      </c>
      <c r="F324">
        <v>6</v>
      </c>
      <c r="G324" s="40">
        <v>0.8571428571428571</v>
      </c>
      <c r="I324">
        <v>0</v>
      </c>
      <c r="J324">
        <v>0</v>
      </c>
      <c r="K324" s="40">
        <v>0</v>
      </c>
    </row>
    <row r="325" spans="1:11" x14ac:dyDescent="0.2">
      <c r="A325" t="s">
        <v>468</v>
      </c>
      <c r="B325" s="7" t="s">
        <v>1100</v>
      </c>
      <c r="C325">
        <v>61</v>
      </c>
      <c r="D325" s="97">
        <v>2117100</v>
      </c>
      <c r="E325">
        <v>10</v>
      </c>
      <c r="F325">
        <v>7</v>
      </c>
      <c r="G325" s="40">
        <v>0.7</v>
      </c>
      <c r="I325">
        <v>0</v>
      </c>
      <c r="J325">
        <v>0</v>
      </c>
      <c r="K325" s="40">
        <v>0</v>
      </c>
    </row>
    <row r="326" spans="1:11" x14ac:dyDescent="0.2">
      <c r="A326" t="s">
        <v>59</v>
      </c>
      <c r="B326" s="7" t="s">
        <v>1100</v>
      </c>
      <c r="C326">
        <v>62</v>
      </c>
      <c r="D326" s="97">
        <v>2067700</v>
      </c>
      <c r="E326">
        <v>8</v>
      </c>
      <c r="F326">
        <v>7</v>
      </c>
      <c r="G326" s="40">
        <v>0.875</v>
      </c>
      <c r="I326">
        <v>0</v>
      </c>
      <c r="J326">
        <v>0</v>
      </c>
      <c r="K326" s="40">
        <v>0</v>
      </c>
    </row>
    <row r="327" spans="1:11" x14ac:dyDescent="0.2">
      <c r="A327" t="s">
        <v>1136</v>
      </c>
      <c r="B327" s="7" t="s">
        <v>1099</v>
      </c>
      <c r="C327">
        <v>89</v>
      </c>
      <c r="D327" s="97">
        <v>1647900</v>
      </c>
      <c r="E327">
        <v>6</v>
      </c>
      <c r="F327">
        <v>2</v>
      </c>
      <c r="G327" s="40">
        <v>0.33333333333333331</v>
      </c>
      <c r="I327">
        <v>0</v>
      </c>
      <c r="J327">
        <v>0</v>
      </c>
      <c r="K327" s="40">
        <v>0</v>
      </c>
    </row>
    <row r="328" spans="1:11" x14ac:dyDescent="0.2">
      <c r="A328" t="s">
        <v>1114</v>
      </c>
      <c r="B328" s="7" t="s">
        <v>300</v>
      </c>
      <c r="C328">
        <v>67</v>
      </c>
      <c r="D328" s="97">
        <v>1996400</v>
      </c>
      <c r="E328">
        <v>11</v>
      </c>
      <c r="F328">
        <v>1</v>
      </c>
      <c r="G328" s="40">
        <v>9.0909090909090912E-2</v>
      </c>
      <c r="I328">
        <v>0</v>
      </c>
      <c r="J328">
        <v>0</v>
      </c>
      <c r="K328" s="40">
        <v>0</v>
      </c>
    </row>
    <row r="329" spans="1:11" x14ac:dyDescent="0.2">
      <c r="A329" t="s">
        <v>60</v>
      </c>
      <c r="B329" s="7" t="s">
        <v>1100</v>
      </c>
      <c r="C329">
        <v>25</v>
      </c>
      <c r="D329" s="97">
        <v>3086950</v>
      </c>
      <c r="E329">
        <v>19</v>
      </c>
      <c r="F329">
        <v>4</v>
      </c>
      <c r="G329" s="40">
        <v>0.21052631578947367</v>
      </c>
      <c r="I329">
        <v>2</v>
      </c>
      <c r="J329">
        <v>1</v>
      </c>
      <c r="K329" s="40">
        <v>0.5</v>
      </c>
    </row>
    <row r="330" spans="1:11" x14ac:dyDescent="0.2">
      <c r="A330" t="s">
        <v>1274</v>
      </c>
      <c r="B330" s="7" t="s">
        <v>1100</v>
      </c>
      <c r="C330">
        <v>206</v>
      </c>
      <c r="D330" s="97">
        <v>695000</v>
      </c>
      <c r="E330">
        <v>5</v>
      </c>
      <c r="F330">
        <v>2</v>
      </c>
      <c r="G330" s="40">
        <v>0.4</v>
      </c>
      <c r="I330">
        <v>0</v>
      </c>
      <c r="J330">
        <v>0</v>
      </c>
      <c r="K330" s="40">
        <v>0</v>
      </c>
    </row>
    <row r="331" spans="1:11" x14ac:dyDescent="0.2">
      <c r="A331" t="s">
        <v>61</v>
      </c>
      <c r="B331" s="7" t="s">
        <v>300</v>
      </c>
      <c r="C331">
        <v>16</v>
      </c>
      <c r="D331" s="97">
        <v>4003244</v>
      </c>
      <c r="E331">
        <v>21</v>
      </c>
      <c r="F331">
        <v>7</v>
      </c>
      <c r="G331" s="40">
        <v>0.33333333333333331</v>
      </c>
      <c r="I331">
        <v>1</v>
      </c>
      <c r="J331">
        <v>0</v>
      </c>
      <c r="K331" s="40">
        <v>0</v>
      </c>
    </row>
    <row r="332" spans="1:11" x14ac:dyDescent="0.2">
      <c r="A332" t="s">
        <v>686</v>
      </c>
      <c r="B332" s="7" t="s">
        <v>1100</v>
      </c>
      <c r="C332">
        <v>52</v>
      </c>
      <c r="D332" s="97">
        <v>2284244</v>
      </c>
      <c r="E332">
        <v>13</v>
      </c>
      <c r="F332">
        <v>5</v>
      </c>
      <c r="G332" s="40">
        <v>0.38461538461538464</v>
      </c>
      <c r="I332">
        <v>1</v>
      </c>
      <c r="J332">
        <v>0</v>
      </c>
      <c r="K332" s="40">
        <v>0</v>
      </c>
    </row>
    <row r="333" spans="1:11" x14ac:dyDescent="0.2">
      <c r="A333" t="s">
        <v>1162</v>
      </c>
      <c r="B333" s="7" t="s">
        <v>769</v>
      </c>
      <c r="C333">
        <v>28</v>
      </c>
      <c r="D333" s="97">
        <v>2983944</v>
      </c>
      <c r="E333">
        <v>28</v>
      </c>
      <c r="F333">
        <v>16</v>
      </c>
      <c r="G333" s="40">
        <v>0.5714285714285714</v>
      </c>
      <c r="I333">
        <v>1</v>
      </c>
      <c r="J333">
        <v>0</v>
      </c>
      <c r="K333" s="40">
        <v>0</v>
      </c>
    </row>
    <row r="334" spans="1:11" x14ac:dyDescent="0.2">
      <c r="A334" t="s">
        <v>1163</v>
      </c>
      <c r="B334" s="7" t="s">
        <v>431</v>
      </c>
      <c r="C334">
        <v>33</v>
      </c>
      <c r="D334" s="97">
        <v>2774744</v>
      </c>
      <c r="E334">
        <v>20</v>
      </c>
      <c r="F334">
        <v>3</v>
      </c>
      <c r="G334" s="40">
        <v>0.15</v>
      </c>
      <c r="I334">
        <v>3</v>
      </c>
      <c r="J334">
        <v>0</v>
      </c>
      <c r="K334" s="40">
        <v>0</v>
      </c>
    </row>
    <row r="335" spans="1:11" x14ac:dyDescent="0.2">
      <c r="A335" t="s">
        <v>1164</v>
      </c>
      <c r="B335" s="7" t="s">
        <v>1097</v>
      </c>
      <c r="C335">
        <v>210</v>
      </c>
      <c r="D335" s="97">
        <v>680913</v>
      </c>
      <c r="E335">
        <v>6</v>
      </c>
      <c r="F335">
        <v>1</v>
      </c>
      <c r="G335" s="40">
        <v>0.16666666666666666</v>
      </c>
      <c r="I335">
        <v>0</v>
      </c>
      <c r="J335">
        <v>0</v>
      </c>
      <c r="K335" s="40">
        <v>0</v>
      </c>
    </row>
    <row r="336" spans="1:11" x14ac:dyDescent="0.2">
      <c r="A336" t="s">
        <v>1165</v>
      </c>
      <c r="B336" s="7" t="s">
        <v>300</v>
      </c>
      <c r="C336">
        <v>32</v>
      </c>
      <c r="D336" s="97">
        <v>2813980</v>
      </c>
      <c r="E336">
        <v>18</v>
      </c>
      <c r="F336">
        <v>8</v>
      </c>
      <c r="G336" s="40">
        <v>0.44444444444444442</v>
      </c>
      <c r="I336">
        <v>1</v>
      </c>
      <c r="J336">
        <v>0</v>
      </c>
      <c r="K336" s="40">
        <v>0</v>
      </c>
    </row>
    <row r="337" spans="1:11" x14ac:dyDescent="0.2">
      <c r="A337" t="s">
        <v>85</v>
      </c>
      <c r="B337" s="7" t="s">
        <v>535</v>
      </c>
      <c r="C337">
        <v>91</v>
      </c>
      <c r="D337" s="97">
        <v>1645500</v>
      </c>
      <c r="E337">
        <v>11</v>
      </c>
      <c r="F337">
        <v>4</v>
      </c>
      <c r="G337" s="40">
        <v>0.36363636363636365</v>
      </c>
      <c r="I337">
        <v>1</v>
      </c>
      <c r="J337">
        <v>0</v>
      </c>
      <c r="K337" s="40">
        <v>0</v>
      </c>
    </row>
    <row r="338" spans="1:11" x14ac:dyDescent="0.2">
      <c r="A338" t="s">
        <v>1261</v>
      </c>
      <c r="B338" s="7" t="s">
        <v>300</v>
      </c>
      <c r="C338">
        <v>147</v>
      </c>
      <c r="D338" s="97">
        <v>1092000</v>
      </c>
      <c r="E338">
        <v>6</v>
      </c>
      <c r="F338">
        <v>0</v>
      </c>
      <c r="G338" s="40">
        <v>0</v>
      </c>
      <c r="I338">
        <v>1</v>
      </c>
      <c r="J338">
        <v>0</v>
      </c>
      <c r="K338" s="40">
        <v>0</v>
      </c>
    </row>
    <row r="339" spans="1:11" x14ac:dyDescent="0.2">
      <c r="A339" t="s">
        <v>98</v>
      </c>
      <c r="B339" s="7" t="s">
        <v>889</v>
      </c>
      <c r="C339">
        <v>201</v>
      </c>
      <c r="D339" s="97">
        <v>737000</v>
      </c>
      <c r="E339">
        <v>3</v>
      </c>
      <c r="F339">
        <v>0</v>
      </c>
      <c r="G339" s="40">
        <v>0</v>
      </c>
      <c r="I339">
        <v>1</v>
      </c>
      <c r="J339">
        <v>0</v>
      </c>
      <c r="K339" s="40">
        <v>0</v>
      </c>
    </row>
    <row r="340" spans="1:11" x14ac:dyDescent="0.2">
      <c r="A340" t="s">
        <v>74</v>
      </c>
      <c r="B340" s="7" t="s">
        <v>282</v>
      </c>
      <c r="C340">
        <v>291</v>
      </c>
      <c r="D340" s="97">
        <v>333500</v>
      </c>
      <c r="E340">
        <v>2</v>
      </c>
      <c r="F340">
        <v>0</v>
      </c>
      <c r="G340" s="40">
        <v>0</v>
      </c>
      <c r="I340">
        <v>2</v>
      </c>
      <c r="J340">
        <v>0</v>
      </c>
      <c r="K340" s="40">
        <v>0</v>
      </c>
    </row>
    <row r="341" spans="1:11" x14ac:dyDescent="0.2">
      <c r="A341" t="s">
        <v>469</v>
      </c>
      <c r="B341" s="7" t="s">
        <v>1099</v>
      </c>
      <c r="C341">
        <v>19</v>
      </c>
      <c r="D341" s="97">
        <v>3601880</v>
      </c>
      <c r="E341">
        <v>26</v>
      </c>
      <c r="F341">
        <v>2</v>
      </c>
      <c r="G341" s="40">
        <v>7.6923076923076927E-2</v>
      </c>
      <c r="I341">
        <v>0</v>
      </c>
      <c r="J341">
        <v>0</v>
      </c>
      <c r="K341" s="40">
        <v>0</v>
      </c>
    </row>
    <row r="342" spans="1:11" x14ac:dyDescent="0.2">
      <c r="A342" t="s">
        <v>99</v>
      </c>
      <c r="B342" s="7" t="s">
        <v>62</v>
      </c>
      <c r="C342">
        <v>27</v>
      </c>
      <c r="D342" s="97">
        <v>3049900</v>
      </c>
      <c r="E342">
        <v>18</v>
      </c>
      <c r="F342">
        <v>3</v>
      </c>
      <c r="G342" s="40">
        <v>0.16666666666666666</v>
      </c>
      <c r="I342">
        <v>5</v>
      </c>
      <c r="J342">
        <v>1</v>
      </c>
      <c r="K342" s="40">
        <v>0.2</v>
      </c>
    </row>
    <row r="343" spans="1:11" x14ac:dyDescent="0.2">
      <c r="A343" t="s">
        <v>1262</v>
      </c>
      <c r="B343" s="7" t="s">
        <v>368</v>
      </c>
      <c r="C343">
        <v>261</v>
      </c>
      <c r="D343" s="97">
        <v>441500</v>
      </c>
      <c r="E343">
        <v>5</v>
      </c>
      <c r="F343">
        <v>0</v>
      </c>
      <c r="G343" s="40">
        <v>0</v>
      </c>
      <c r="I343">
        <v>2</v>
      </c>
      <c r="J343">
        <v>0</v>
      </c>
      <c r="K343" s="40">
        <v>0</v>
      </c>
    </row>
    <row r="344" spans="1:11" x14ac:dyDescent="0.2">
      <c r="A344" t="s">
        <v>1263</v>
      </c>
      <c r="B344" s="7" t="s">
        <v>1102</v>
      </c>
      <c r="C344">
        <v>43</v>
      </c>
      <c r="D344" s="97">
        <v>2421393</v>
      </c>
      <c r="E344">
        <v>41</v>
      </c>
      <c r="F344">
        <v>4</v>
      </c>
      <c r="G344" s="40">
        <v>9.7560975609756101E-2</v>
      </c>
      <c r="I344">
        <v>10</v>
      </c>
      <c r="J344">
        <v>0</v>
      </c>
      <c r="K344" s="40">
        <v>0</v>
      </c>
    </row>
    <row r="345" spans="1:11" x14ac:dyDescent="0.2">
      <c r="A345" t="s">
        <v>232</v>
      </c>
      <c r="B345" s="7" t="s">
        <v>127</v>
      </c>
      <c r="C345">
        <v>267</v>
      </c>
      <c r="D345" s="97">
        <v>413400</v>
      </c>
      <c r="E345">
        <v>5</v>
      </c>
      <c r="F345">
        <v>0</v>
      </c>
      <c r="G345" s="40">
        <v>0</v>
      </c>
      <c r="I345">
        <v>0</v>
      </c>
      <c r="J345">
        <v>0</v>
      </c>
      <c r="K345" s="40">
        <v>0</v>
      </c>
    </row>
    <row r="346" spans="1:11" x14ac:dyDescent="0.2">
      <c r="A346" t="s">
        <v>1264</v>
      </c>
      <c r="B346" s="7" t="s">
        <v>300</v>
      </c>
      <c r="C346">
        <v>215</v>
      </c>
      <c r="D346" s="97">
        <v>672500</v>
      </c>
      <c r="E346">
        <v>4</v>
      </c>
      <c r="F346">
        <v>4</v>
      </c>
      <c r="G346" s="40">
        <v>1</v>
      </c>
      <c r="I346">
        <v>0</v>
      </c>
      <c r="J346">
        <v>0</v>
      </c>
      <c r="K346" s="40">
        <v>0</v>
      </c>
    </row>
    <row r="347" spans="1:11" x14ac:dyDescent="0.2">
      <c r="A347" t="s">
        <v>1265</v>
      </c>
      <c r="B347" s="7" t="s">
        <v>1101</v>
      </c>
      <c r="C347">
        <v>279</v>
      </c>
      <c r="D347" s="97">
        <v>374000</v>
      </c>
      <c r="E347">
        <v>2</v>
      </c>
      <c r="F347">
        <v>0</v>
      </c>
      <c r="G347" s="40">
        <v>0</v>
      </c>
      <c r="I347">
        <v>0</v>
      </c>
      <c r="J347">
        <v>0</v>
      </c>
      <c r="K347" s="40">
        <v>0</v>
      </c>
    </row>
    <row r="348" spans="1:11" x14ac:dyDescent="0.2">
      <c r="A348" t="s">
        <v>872</v>
      </c>
      <c r="B348" s="7" t="s">
        <v>560</v>
      </c>
      <c r="C348">
        <v>262</v>
      </c>
      <c r="D348" s="97">
        <v>437400</v>
      </c>
      <c r="E348">
        <v>4</v>
      </c>
      <c r="F348">
        <v>0</v>
      </c>
      <c r="G348" s="40">
        <v>0</v>
      </c>
      <c r="I348">
        <v>0</v>
      </c>
      <c r="J348">
        <v>0</v>
      </c>
      <c r="K348" s="40">
        <v>0</v>
      </c>
    </row>
    <row r="349" spans="1:11" x14ac:dyDescent="0.2">
      <c r="A349" t="s">
        <v>1137</v>
      </c>
      <c r="B349" s="7" t="s">
        <v>762</v>
      </c>
      <c r="C349">
        <v>72</v>
      </c>
      <c r="D349" s="97">
        <v>1928000</v>
      </c>
      <c r="E349">
        <v>16</v>
      </c>
      <c r="F349">
        <v>1</v>
      </c>
      <c r="G349" s="40">
        <v>6.25E-2</v>
      </c>
      <c r="I349">
        <v>0</v>
      </c>
      <c r="J349">
        <v>0</v>
      </c>
      <c r="K349" s="40">
        <v>0</v>
      </c>
    </row>
    <row r="350" spans="1:11" x14ac:dyDescent="0.2">
      <c r="A350" t="s">
        <v>1266</v>
      </c>
      <c r="B350" s="7" t="s">
        <v>561</v>
      </c>
      <c r="C350">
        <v>222</v>
      </c>
      <c r="D350" s="97">
        <v>641900</v>
      </c>
      <c r="E350">
        <v>7</v>
      </c>
      <c r="F350">
        <v>3</v>
      </c>
      <c r="G350" s="40">
        <v>0.42857142857142855</v>
      </c>
      <c r="I350">
        <v>0</v>
      </c>
      <c r="J350">
        <v>0</v>
      </c>
      <c r="K350" s="40">
        <v>0</v>
      </c>
    </row>
    <row r="351" spans="1:11" x14ac:dyDescent="0.2">
      <c r="A351" t="s">
        <v>233</v>
      </c>
      <c r="B351" s="7" t="s">
        <v>1099</v>
      </c>
      <c r="C351">
        <v>240</v>
      </c>
      <c r="D351" s="97">
        <v>550500</v>
      </c>
      <c r="E351">
        <v>6</v>
      </c>
      <c r="F351">
        <v>1</v>
      </c>
      <c r="G351" s="40">
        <v>0.16666666666666666</v>
      </c>
      <c r="I351">
        <v>0</v>
      </c>
      <c r="J351">
        <v>0</v>
      </c>
      <c r="K351" s="40">
        <v>0</v>
      </c>
    </row>
    <row r="352" spans="1:11" x14ac:dyDescent="0.2">
      <c r="A352" t="s">
        <v>1304</v>
      </c>
      <c r="B352" s="7" t="s">
        <v>300</v>
      </c>
      <c r="C352">
        <v>59</v>
      </c>
      <c r="D352" s="97">
        <v>2152200</v>
      </c>
      <c r="E352">
        <v>13</v>
      </c>
      <c r="F352">
        <v>2</v>
      </c>
      <c r="G352" s="40">
        <v>0.15384615384615385</v>
      </c>
      <c r="I352">
        <v>0</v>
      </c>
      <c r="J352">
        <v>0</v>
      </c>
      <c r="K352" s="40">
        <v>0</v>
      </c>
    </row>
    <row r="353" spans="1:11" x14ac:dyDescent="0.2">
      <c r="A353" t="s">
        <v>1305</v>
      </c>
      <c r="B353" s="7" t="s">
        <v>300</v>
      </c>
      <c r="C353">
        <v>127</v>
      </c>
      <c r="D353" s="97">
        <v>1237900</v>
      </c>
      <c r="E353">
        <v>8</v>
      </c>
      <c r="F353">
        <v>2</v>
      </c>
      <c r="G353" s="40">
        <v>0.25</v>
      </c>
      <c r="I353">
        <v>0</v>
      </c>
      <c r="J353">
        <v>0</v>
      </c>
      <c r="K353" s="40">
        <v>0</v>
      </c>
    </row>
    <row r="354" spans="1:11" x14ac:dyDescent="0.2">
      <c r="A354" t="s">
        <v>100</v>
      </c>
      <c r="B354" s="7" t="s">
        <v>282</v>
      </c>
      <c r="C354">
        <v>290</v>
      </c>
      <c r="D354" s="97">
        <v>338500</v>
      </c>
      <c r="E354">
        <v>2</v>
      </c>
      <c r="F354">
        <v>1</v>
      </c>
      <c r="G354" s="40">
        <v>0.5</v>
      </c>
      <c r="I354">
        <v>0</v>
      </c>
      <c r="J354">
        <v>0</v>
      </c>
      <c r="K354" s="40">
        <v>0</v>
      </c>
    </row>
    <row r="355" spans="1:11" x14ac:dyDescent="0.2">
      <c r="A355" t="s">
        <v>234</v>
      </c>
      <c r="B355" s="7" t="s">
        <v>1096</v>
      </c>
      <c r="C355">
        <v>148</v>
      </c>
      <c r="D355" s="97">
        <v>1090877</v>
      </c>
      <c r="E355">
        <v>7</v>
      </c>
      <c r="F355">
        <v>5</v>
      </c>
      <c r="G355" s="40">
        <v>0.7142857142857143</v>
      </c>
      <c r="I355">
        <v>0</v>
      </c>
      <c r="J355">
        <v>0</v>
      </c>
      <c r="K355" s="40">
        <v>0</v>
      </c>
    </row>
    <row r="356" spans="1:11" x14ac:dyDescent="0.2">
      <c r="A356" t="s">
        <v>1138</v>
      </c>
      <c r="B356" s="7" t="s">
        <v>197</v>
      </c>
      <c r="C356">
        <v>353</v>
      </c>
      <c r="D356" s="97">
        <v>112400</v>
      </c>
      <c r="E356">
        <v>2</v>
      </c>
      <c r="F356">
        <v>0</v>
      </c>
      <c r="G356" s="40">
        <v>0</v>
      </c>
      <c r="I356">
        <v>0</v>
      </c>
      <c r="J356">
        <v>0</v>
      </c>
      <c r="K356" s="40">
        <v>0</v>
      </c>
    </row>
    <row r="357" spans="1:11" x14ac:dyDescent="0.2">
      <c r="A357" t="s">
        <v>1133</v>
      </c>
      <c r="B357" s="7" t="s">
        <v>300</v>
      </c>
      <c r="C357">
        <v>7</v>
      </c>
      <c r="D357" s="97">
        <v>6374400</v>
      </c>
      <c r="E357">
        <v>33</v>
      </c>
      <c r="F357">
        <v>12</v>
      </c>
      <c r="G357" s="40">
        <v>0.36363636363636365</v>
      </c>
      <c r="I357">
        <v>0</v>
      </c>
      <c r="J357">
        <v>0</v>
      </c>
      <c r="K357" s="40">
        <v>0</v>
      </c>
    </row>
    <row r="358" spans="1:11" x14ac:dyDescent="0.2">
      <c r="A358" t="s">
        <v>1149</v>
      </c>
      <c r="B358" s="7" t="s">
        <v>565</v>
      </c>
      <c r="C358">
        <v>199</v>
      </c>
      <c r="D358" s="97">
        <v>753548</v>
      </c>
      <c r="E358">
        <v>13</v>
      </c>
      <c r="F358">
        <v>2</v>
      </c>
      <c r="G358" s="40">
        <v>0.15384615384615385</v>
      </c>
      <c r="I358">
        <v>0</v>
      </c>
      <c r="J358">
        <v>0</v>
      </c>
      <c r="K358" s="40">
        <v>0</v>
      </c>
    </row>
    <row r="359" spans="1:11" x14ac:dyDescent="0.2">
      <c r="A359" t="s">
        <v>1150</v>
      </c>
      <c r="B359" s="7" t="s">
        <v>368</v>
      </c>
      <c r="C359">
        <v>102</v>
      </c>
      <c r="D359" s="97">
        <v>1529900</v>
      </c>
      <c r="E359">
        <v>14</v>
      </c>
      <c r="F359">
        <v>0</v>
      </c>
      <c r="G359" s="40">
        <v>0</v>
      </c>
      <c r="I359">
        <v>0</v>
      </c>
      <c r="J359">
        <v>0</v>
      </c>
      <c r="K359" s="40">
        <v>0</v>
      </c>
    </row>
    <row r="360" spans="1:11" x14ac:dyDescent="0.2">
      <c r="A360" t="s">
        <v>1151</v>
      </c>
      <c r="B360" s="7" t="s">
        <v>1100</v>
      </c>
      <c r="C360">
        <v>196</v>
      </c>
      <c r="D360" s="97">
        <v>764240</v>
      </c>
      <c r="E360">
        <v>7</v>
      </c>
      <c r="F360">
        <v>2</v>
      </c>
      <c r="G360" s="40">
        <v>0.2857142857142857</v>
      </c>
      <c r="I360">
        <v>0</v>
      </c>
      <c r="J360">
        <v>0</v>
      </c>
      <c r="K360" s="40">
        <v>0</v>
      </c>
    </row>
    <row r="361" spans="1:11" x14ac:dyDescent="0.2">
      <c r="A361" t="s">
        <v>101</v>
      </c>
      <c r="B361" s="7" t="s">
        <v>1096</v>
      </c>
      <c r="C361">
        <v>268</v>
      </c>
      <c r="D361" s="97">
        <v>410700</v>
      </c>
      <c r="E361">
        <v>6</v>
      </c>
      <c r="F361">
        <v>2</v>
      </c>
      <c r="G361" s="40">
        <v>0.33333333333333331</v>
      </c>
      <c r="I361">
        <v>0</v>
      </c>
      <c r="J361">
        <v>0</v>
      </c>
      <c r="K361" s="40">
        <v>0</v>
      </c>
    </row>
    <row r="362" spans="1:11" x14ac:dyDescent="0.2">
      <c r="A362" t="s">
        <v>1152</v>
      </c>
      <c r="B362" s="7" t="s">
        <v>1100</v>
      </c>
      <c r="C362">
        <v>50</v>
      </c>
      <c r="D362" s="97">
        <v>2294350</v>
      </c>
      <c r="E362">
        <v>14</v>
      </c>
      <c r="F362">
        <v>4</v>
      </c>
      <c r="G362" s="40">
        <v>0.2857142857142857</v>
      </c>
      <c r="I362">
        <v>0</v>
      </c>
      <c r="J362">
        <v>0</v>
      </c>
      <c r="K362" s="40">
        <v>0</v>
      </c>
    </row>
    <row r="363" spans="1:11" x14ac:dyDescent="0.2">
      <c r="A363" t="s">
        <v>1153</v>
      </c>
      <c r="B363" s="7" t="s">
        <v>284</v>
      </c>
      <c r="C363">
        <v>58</v>
      </c>
      <c r="D363" s="97">
        <v>2153307</v>
      </c>
      <c r="E363">
        <v>23</v>
      </c>
      <c r="F363">
        <v>2</v>
      </c>
      <c r="G363" s="40">
        <v>8.6956521739130432E-2</v>
      </c>
      <c r="I363">
        <v>0</v>
      </c>
      <c r="J363">
        <v>0</v>
      </c>
      <c r="K363" s="40">
        <v>0</v>
      </c>
    </row>
    <row r="364" spans="1:11" x14ac:dyDescent="0.2">
      <c r="A364" t="s">
        <v>1154</v>
      </c>
      <c r="B364" s="7" t="s">
        <v>300</v>
      </c>
      <c r="C364">
        <v>197</v>
      </c>
      <c r="D364" s="97">
        <v>763400</v>
      </c>
      <c r="E364">
        <v>5</v>
      </c>
      <c r="F364">
        <v>1</v>
      </c>
      <c r="G364" s="40">
        <v>0.2</v>
      </c>
      <c r="I364">
        <v>0</v>
      </c>
      <c r="J364">
        <v>0</v>
      </c>
      <c r="K364" s="40">
        <v>0</v>
      </c>
    </row>
    <row r="365" spans="1:11" x14ac:dyDescent="0.2">
      <c r="A365" t="s">
        <v>1155</v>
      </c>
      <c r="B365" s="7" t="s">
        <v>376</v>
      </c>
      <c r="C365">
        <v>308</v>
      </c>
      <c r="D365" s="97">
        <v>288000</v>
      </c>
      <c r="E365">
        <v>3</v>
      </c>
      <c r="F365">
        <v>0</v>
      </c>
      <c r="G365" s="40">
        <v>0</v>
      </c>
      <c r="I365">
        <v>0</v>
      </c>
      <c r="J365">
        <v>0</v>
      </c>
      <c r="K365" s="40">
        <v>0</v>
      </c>
    </row>
    <row r="366" spans="1:11" x14ac:dyDescent="0.2">
      <c r="A366" t="s">
        <v>102</v>
      </c>
      <c r="B366" s="7" t="s">
        <v>1100</v>
      </c>
      <c r="C366">
        <v>97</v>
      </c>
      <c r="D366" s="97">
        <v>1590500</v>
      </c>
      <c r="E366">
        <v>13</v>
      </c>
      <c r="F366">
        <v>7</v>
      </c>
      <c r="G366" s="40">
        <v>0.53846153846153844</v>
      </c>
      <c r="I366">
        <v>0</v>
      </c>
      <c r="J366">
        <v>0</v>
      </c>
      <c r="K366" s="40">
        <v>0</v>
      </c>
    </row>
    <row r="367" spans="1:11" x14ac:dyDescent="0.2">
      <c r="A367" t="s">
        <v>1156</v>
      </c>
      <c r="B367" s="7" t="s">
        <v>1100</v>
      </c>
      <c r="C367">
        <v>6</v>
      </c>
      <c r="D367" s="97">
        <v>7022012</v>
      </c>
      <c r="E367">
        <v>25</v>
      </c>
      <c r="F367">
        <v>7</v>
      </c>
      <c r="G367" s="40">
        <v>0.28000000000000003</v>
      </c>
      <c r="I367">
        <v>0</v>
      </c>
      <c r="J367">
        <v>0</v>
      </c>
      <c r="K367" s="40">
        <v>0</v>
      </c>
    </row>
    <row r="368" spans="1:11" x14ac:dyDescent="0.2">
      <c r="A368" t="s">
        <v>1157</v>
      </c>
      <c r="B368" s="7" t="s">
        <v>300</v>
      </c>
      <c r="C368">
        <v>10</v>
      </c>
      <c r="D368" s="97">
        <v>6032150</v>
      </c>
      <c r="E368">
        <v>37</v>
      </c>
      <c r="F368">
        <v>18</v>
      </c>
      <c r="G368" s="40">
        <v>0.48648648648648651</v>
      </c>
      <c r="I368">
        <v>0</v>
      </c>
      <c r="J368">
        <v>0</v>
      </c>
      <c r="K368" s="40">
        <v>0</v>
      </c>
    </row>
    <row r="369" spans="1:11" x14ac:dyDescent="0.2">
      <c r="A369" t="s">
        <v>103</v>
      </c>
      <c r="B369" s="7" t="s">
        <v>1099</v>
      </c>
      <c r="C369">
        <v>350</v>
      </c>
      <c r="D369" s="97">
        <v>119000</v>
      </c>
      <c r="E369">
        <v>2</v>
      </c>
      <c r="F369">
        <v>0</v>
      </c>
      <c r="G369" s="40">
        <v>0</v>
      </c>
      <c r="I369">
        <v>0</v>
      </c>
      <c r="J369">
        <v>0</v>
      </c>
      <c r="K369" s="40">
        <v>0</v>
      </c>
    </row>
    <row r="370" spans="1:11" x14ac:dyDescent="0.2">
      <c r="A370" t="s">
        <v>1116</v>
      </c>
      <c r="B370" s="7" t="s">
        <v>754</v>
      </c>
      <c r="C370">
        <v>192</v>
      </c>
      <c r="D370" s="97">
        <v>776800</v>
      </c>
      <c r="E370">
        <v>10</v>
      </c>
      <c r="F370">
        <v>1</v>
      </c>
      <c r="G370" s="40">
        <v>0.1</v>
      </c>
      <c r="I370">
        <v>0</v>
      </c>
      <c r="J370">
        <v>0</v>
      </c>
      <c r="K370" s="40">
        <v>0</v>
      </c>
    </row>
    <row r="371" spans="1:11" x14ac:dyDescent="0.2">
      <c r="D371"/>
      <c r="G371" s="40"/>
      <c r="K371" s="40"/>
    </row>
    <row r="372" spans="1:11" x14ac:dyDescent="0.2">
      <c r="D372"/>
      <c r="G372" s="40"/>
      <c r="K372" s="40"/>
    </row>
    <row r="373" spans="1:11" x14ac:dyDescent="0.2">
      <c r="D373"/>
      <c r="G373" s="40"/>
      <c r="K373" s="40"/>
    </row>
    <row r="374" spans="1:11" x14ac:dyDescent="0.2">
      <c r="D374"/>
      <c r="G374" s="40"/>
      <c r="K374" s="40"/>
    </row>
    <row r="375" spans="1:11" x14ac:dyDescent="0.2">
      <c r="D375"/>
      <c r="G375" s="40"/>
      <c r="K375" s="40"/>
    </row>
    <row r="376" spans="1:11" x14ac:dyDescent="0.2">
      <c r="D376"/>
      <c r="G376" s="40"/>
      <c r="K376" s="40"/>
    </row>
    <row r="377" spans="1:11" x14ac:dyDescent="0.2">
      <c r="D377"/>
      <c r="G377" s="40"/>
      <c r="K377" s="40"/>
    </row>
    <row r="378" spans="1:11" x14ac:dyDescent="0.2">
      <c r="D378"/>
      <c r="G378" s="40"/>
      <c r="K378" s="40"/>
    </row>
    <row r="379" spans="1:11" x14ac:dyDescent="0.2">
      <c r="D379"/>
      <c r="G379" s="40"/>
      <c r="K379" s="40"/>
    </row>
    <row r="380" spans="1:11" x14ac:dyDescent="0.2">
      <c r="D380"/>
      <c r="G380" s="40"/>
      <c r="K380" s="40"/>
    </row>
    <row r="381" spans="1:11" x14ac:dyDescent="0.2">
      <c r="D381"/>
      <c r="G381" s="40"/>
      <c r="K381" s="40"/>
    </row>
    <row r="382" spans="1:11" x14ac:dyDescent="0.2">
      <c r="D382"/>
      <c r="G382" s="40"/>
      <c r="K382" s="40"/>
    </row>
    <row r="383" spans="1:11" x14ac:dyDescent="0.2">
      <c r="D383"/>
      <c r="G383" s="40"/>
      <c r="K383" s="40"/>
    </row>
    <row r="384" spans="1:11" x14ac:dyDescent="0.2">
      <c r="D384"/>
      <c r="G384" s="40"/>
      <c r="K384" s="40"/>
    </row>
    <row r="385" spans="4:11" x14ac:dyDescent="0.2">
      <c r="D385"/>
      <c r="G385"/>
      <c r="K385"/>
    </row>
    <row r="386" spans="4:11" x14ac:dyDescent="0.2">
      <c r="D386"/>
      <c r="G386"/>
      <c r="K386"/>
    </row>
    <row r="387" spans="4:11" x14ac:dyDescent="0.2">
      <c r="D387"/>
      <c r="G387"/>
      <c r="K387"/>
    </row>
    <row r="388" spans="4:11" x14ac:dyDescent="0.2">
      <c r="D388"/>
      <c r="G388"/>
      <c r="K388"/>
    </row>
    <row r="389" spans="4:11" x14ac:dyDescent="0.2">
      <c r="D389"/>
      <c r="G389"/>
      <c r="K389"/>
    </row>
    <row r="390" spans="4:11" x14ac:dyDescent="0.2">
      <c r="D390"/>
      <c r="G390"/>
      <c r="K390"/>
    </row>
    <row r="391" spans="4:11" x14ac:dyDescent="0.2">
      <c r="D391"/>
      <c r="G391"/>
      <c r="K391"/>
    </row>
    <row r="392" spans="4:11" x14ac:dyDescent="0.2">
      <c r="D392"/>
      <c r="G392"/>
      <c r="K392"/>
    </row>
    <row r="393" spans="4:11" x14ac:dyDescent="0.2">
      <c r="D393"/>
      <c r="G393"/>
      <c r="K393"/>
    </row>
    <row r="394" spans="4:11" x14ac:dyDescent="0.2">
      <c r="D394"/>
      <c r="G394"/>
      <c r="K394"/>
    </row>
    <row r="395" spans="4:11" x14ac:dyDescent="0.2">
      <c r="D395"/>
      <c r="G395"/>
      <c r="K395"/>
    </row>
    <row r="396" spans="4:11" x14ac:dyDescent="0.2">
      <c r="D396"/>
      <c r="G396"/>
      <c r="K396"/>
    </row>
    <row r="397" spans="4:11" x14ac:dyDescent="0.2">
      <c r="D397"/>
      <c r="G397"/>
      <c r="K397"/>
    </row>
    <row r="398" spans="4:11" x14ac:dyDescent="0.2">
      <c r="D398"/>
      <c r="G398"/>
      <c r="K398"/>
    </row>
    <row r="399" spans="4:11" x14ac:dyDescent="0.2">
      <c r="D399"/>
      <c r="G399"/>
      <c r="K399"/>
    </row>
    <row r="400" spans="4:11" x14ac:dyDescent="0.2">
      <c r="D400"/>
      <c r="G400"/>
      <c r="K400"/>
    </row>
    <row r="401" spans="4:11" x14ac:dyDescent="0.2">
      <c r="D401"/>
      <c r="G401"/>
      <c r="K401"/>
    </row>
    <row r="402" spans="4:11" x14ac:dyDescent="0.2">
      <c r="D402"/>
      <c r="G402"/>
      <c r="K402"/>
    </row>
    <row r="403" spans="4:11" x14ac:dyDescent="0.2">
      <c r="D403"/>
      <c r="G403"/>
      <c r="K403"/>
    </row>
    <row r="404" spans="4:11" x14ac:dyDescent="0.2">
      <c r="D404"/>
      <c r="G404"/>
      <c r="K404"/>
    </row>
    <row r="405" spans="4:11" x14ac:dyDescent="0.2">
      <c r="D405"/>
      <c r="G405"/>
      <c r="K405"/>
    </row>
    <row r="406" spans="4:11" x14ac:dyDescent="0.2">
      <c r="D406"/>
      <c r="G406"/>
      <c r="K406"/>
    </row>
    <row r="407" spans="4:11" x14ac:dyDescent="0.2">
      <c r="D407"/>
      <c r="G407"/>
      <c r="K407"/>
    </row>
    <row r="408" spans="4:11" x14ac:dyDescent="0.2">
      <c r="D408"/>
      <c r="G408"/>
      <c r="K408"/>
    </row>
    <row r="409" spans="4:11" x14ac:dyDescent="0.2">
      <c r="D409"/>
      <c r="G409"/>
      <c r="K409"/>
    </row>
    <row r="410" spans="4:11" x14ac:dyDescent="0.2">
      <c r="D410"/>
      <c r="G410"/>
      <c r="K410"/>
    </row>
    <row r="411" spans="4:11" x14ac:dyDescent="0.2">
      <c r="D411"/>
      <c r="G411"/>
      <c r="K411"/>
    </row>
    <row r="412" spans="4:11" x14ac:dyDescent="0.2">
      <c r="D412"/>
      <c r="G412"/>
      <c r="K412"/>
    </row>
    <row r="413" spans="4:11" x14ac:dyDescent="0.2">
      <c r="D413"/>
      <c r="G413"/>
      <c r="K413"/>
    </row>
    <row r="414" spans="4:11" x14ac:dyDescent="0.2">
      <c r="D414"/>
      <c r="G414"/>
      <c r="K414"/>
    </row>
    <row r="415" spans="4:11" x14ac:dyDescent="0.2">
      <c r="D415"/>
      <c r="G415"/>
      <c r="K415"/>
    </row>
    <row r="416" spans="4:11" x14ac:dyDescent="0.2">
      <c r="D416"/>
      <c r="G416"/>
      <c r="K416"/>
    </row>
    <row r="417" spans="4:11" x14ac:dyDescent="0.2">
      <c r="D417"/>
      <c r="G417"/>
      <c r="K417"/>
    </row>
    <row r="418" spans="4:11" x14ac:dyDescent="0.2">
      <c r="D418"/>
      <c r="G418"/>
      <c r="K418"/>
    </row>
    <row r="419" spans="4:11" x14ac:dyDescent="0.2">
      <c r="D419"/>
      <c r="G419"/>
      <c r="K419"/>
    </row>
    <row r="420" spans="4:11" x14ac:dyDescent="0.2">
      <c r="D420"/>
      <c r="G420"/>
      <c r="K420"/>
    </row>
    <row r="421" spans="4:11" x14ac:dyDescent="0.2">
      <c r="D421"/>
      <c r="G421"/>
      <c r="K421"/>
    </row>
    <row r="422" spans="4:11" x14ac:dyDescent="0.2">
      <c r="D422"/>
      <c r="G422"/>
      <c r="K422"/>
    </row>
    <row r="423" spans="4:11" x14ac:dyDescent="0.2">
      <c r="D423"/>
      <c r="G423"/>
      <c r="K423"/>
    </row>
    <row r="424" spans="4:11" x14ac:dyDescent="0.2">
      <c r="D424"/>
      <c r="G424"/>
      <c r="K424"/>
    </row>
    <row r="425" spans="4:11" x14ac:dyDescent="0.2">
      <c r="D425"/>
      <c r="G425"/>
      <c r="K425"/>
    </row>
    <row r="426" spans="4:11" x14ac:dyDescent="0.2">
      <c r="D426"/>
      <c r="G426"/>
      <c r="K426"/>
    </row>
    <row r="427" spans="4:11" x14ac:dyDescent="0.2">
      <c r="D427"/>
      <c r="G427"/>
      <c r="K427"/>
    </row>
    <row r="428" spans="4:11" x14ac:dyDescent="0.2">
      <c r="D428"/>
      <c r="G428"/>
      <c r="K428"/>
    </row>
    <row r="429" spans="4:11" x14ac:dyDescent="0.2">
      <c r="D429"/>
      <c r="G429"/>
      <c r="K429"/>
    </row>
    <row r="430" spans="4:11" x14ac:dyDescent="0.2">
      <c r="D430"/>
      <c r="G430"/>
      <c r="K430"/>
    </row>
    <row r="431" spans="4:11" x14ac:dyDescent="0.2">
      <c r="D431"/>
      <c r="G431"/>
      <c r="K431"/>
    </row>
    <row r="432" spans="4:11" x14ac:dyDescent="0.2">
      <c r="D432"/>
      <c r="G432"/>
      <c r="K432"/>
    </row>
    <row r="433" spans="4:11" x14ac:dyDescent="0.2">
      <c r="D433"/>
      <c r="G433"/>
      <c r="K433"/>
    </row>
    <row r="434" spans="4:11" x14ac:dyDescent="0.2">
      <c r="D434"/>
      <c r="G434"/>
      <c r="K434"/>
    </row>
    <row r="435" spans="4:11" x14ac:dyDescent="0.2">
      <c r="D435"/>
      <c r="G435"/>
      <c r="K435"/>
    </row>
    <row r="436" spans="4:11" x14ac:dyDescent="0.2">
      <c r="D436"/>
      <c r="G436"/>
      <c r="K436"/>
    </row>
    <row r="437" spans="4:11" x14ac:dyDescent="0.2">
      <c r="D437"/>
      <c r="G437"/>
      <c r="K437"/>
    </row>
    <row r="438" spans="4:11" x14ac:dyDescent="0.2">
      <c r="D438"/>
      <c r="G438"/>
      <c r="K438"/>
    </row>
    <row r="439" spans="4:11" x14ac:dyDescent="0.2">
      <c r="D439"/>
      <c r="G439"/>
      <c r="K439"/>
    </row>
    <row r="440" spans="4:11" x14ac:dyDescent="0.2">
      <c r="D440"/>
      <c r="G440"/>
      <c r="K440"/>
    </row>
    <row r="441" spans="4:11" x14ac:dyDescent="0.2">
      <c r="D441"/>
      <c r="G441"/>
      <c r="K441"/>
    </row>
    <row r="442" spans="4:11" x14ac:dyDescent="0.2">
      <c r="D442"/>
      <c r="G442"/>
      <c r="K442"/>
    </row>
    <row r="443" spans="4:11" x14ac:dyDescent="0.2">
      <c r="D443"/>
      <c r="G443"/>
      <c r="K443"/>
    </row>
    <row r="444" spans="4:11" x14ac:dyDescent="0.2">
      <c r="D444"/>
      <c r="G444"/>
      <c r="K444"/>
    </row>
    <row r="445" spans="4:11" x14ac:dyDescent="0.2">
      <c r="D445"/>
      <c r="G445"/>
      <c r="K445"/>
    </row>
    <row r="446" spans="4:11" x14ac:dyDescent="0.2">
      <c r="D446"/>
      <c r="G446"/>
      <c r="K446"/>
    </row>
    <row r="447" spans="4:11" x14ac:dyDescent="0.2">
      <c r="D447"/>
      <c r="G447"/>
      <c r="K447"/>
    </row>
    <row r="448" spans="4:11" x14ac:dyDescent="0.2">
      <c r="D448"/>
      <c r="G448"/>
      <c r="K448"/>
    </row>
    <row r="449" spans="4:11" x14ac:dyDescent="0.2">
      <c r="D449"/>
      <c r="G449"/>
      <c r="K449"/>
    </row>
    <row r="450" spans="4:11" x14ac:dyDescent="0.2">
      <c r="D450"/>
      <c r="G450"/>
      <c r="K450"/>
    </row>
    <row r="451" spans="4:11" x14ac:dyDescent="0.2">
      <c r="D451"/>
      <c r="G451"/>
      <c r="K451"/>
    </row>
    <row r="452" spans="4:11" x14ac:dyDescent="0.2">
      <c r="D452"/>
      <c r="G452"/>
      <c r="K452"/>
    </row>
    <row r="453" spans="4:11" x14ac:dyDescent="0.2">
      <c r="D453"/>
      <c r="G453"/>
      <c r="K453"/>
    </row>
    <row r="454" spans="4:11" x14ac:dyDescent="0.2">
      <c r="D454"/>
      <c r="G454"/>
      <c r="K454"/>
    </row>
    <row r="455" spans="4:11" x14ac:dyDescent="0.2">
      <c r="D455"/>
      <c r="G455"/>
      <c r="K455"/>
    </row>
    <row r="456" spans="4:11" x14ac:dyDescent="0.2">
      <c r="D456"/>
      <c r="G456"/>
      <c r="K456"/>
    </row>
    <row r="457" spans="4:11" x14ac:dyDescent="0.2">
      <c r="D457"/>
      <c r="G457"/>
      <c r="K457"/>
    </row>
    <row r="458" spans="4:11" x14ac:dyDescent="0.2">
      <c r="D458"/>
      <c r="G458"/>
      <c r="K458"/>
    </row>
    <row r="459" spans="4:11" x14ac:dyDescent="0.2">
      <c r="D459"/>
      <c r="G459"/>
      <c r="K459"/>
    </row>
    <row r="460" spans="4:11" x14ac:dyDescent="0.2">
      <c r="D460"/>
      <c r="G460"/>
      <c r="K460"/>
    </row>
    <row r="461" spans="4:11" x14ac:dyDescent="0.2">
      <c r="D461"/>
      <c r="G461"/>
      <c r="K461"/>
    </row>
    <row r="462" spans="4:11" x14ac:dyDescent="0.2">
      <c r="D462"/>
      <c r="G462"/>
      <c r="K462"/>
    </row>
    <row r="463" spans="4:11" x14ac:dyDescent="0.2">
      <c r="D463"/>
      <c r="G463"/>
      <c r="K463"/>
    </row>
    <row r="464" spans="4:11" x14ac:dyDescent="0.2">
      <c r="D464"/>
      <c r="G464"/>
      <c r="K464"/>
    </row>
    <row r="465" spans="4:11" x14ac:dyDescent="0.2">
      <c r="D465"/>
      <c r="G465"/>
      <c r="K465"/>
    </row>
    <row r="466" spans="4:11" x14ac:dyDescent="0.2">
      <c r="D466"/>
      <c r="G466"/>
      <c r="K466"/>
    </row>
    <row r="467" spans="4:11" x14ac:dyDescent="0.2">
      <c r="D467"/>
      <c r="G467"/>
      <c r="K467"/>
    </row>
    <row r="468" spans="4:11" x14ac:dyDescent="0.2">
      <c r="D468"/>
      <c r="G468"/>
      <c r="K468"/>
    </row>
    <row r="469" spans="4:11" x14ac:dyDescent="0.2">
      <c r="D469"/>
      <c r="G469"/>
      <c r="K469"/>
    </row>
    <row r="470" spans="4:11" x14ac:dyDescent="0.2">
      <c r="D470"/>
      <c r="G470"/>
      <c r="K470"/>
    </row>
    <row r="471" spans="4:11" x14ac:dyDescent="0.2">
      <c r="D471"/>
      <c r="G471"/>
      <c r="K471"/>
    </row>
    <row r="472" spans="4:11" x14ac:dyDescent="0.2">
      <c r="D472"/>
      <c r="G472"/>
      <c r="K472"/>
    </row>
    <row r="473" spans="4:11" x14ac:dyDescent="0.2">
      <c r="D473"/>
      <c r="G473"/>
      <c r="K473"/>
    </row>
    <row r="474" spans="4:11" x14ac:dyDescent="0.2">
      <c r="D474"/>
      <c r="G474"/>
      <c r="K474"/>
    </row>
    <row r="475" spans="4:11" x14ac:dyDescent="0.2">
      <c r="D475"/>
      <c r="G475"/>
      <c r="K475"/>
    </row>
    <row r="476" spans="4:11" x14ac:dyDescent="0.2">
      <c r="D476"/>
      <c r="G476"/>
      <c r="K476"/>
    </row>
    <row r="477" spans="4:11" x14ac:dyDescent="0.2">
      <c r="D477"/>
      <c r="G477"/>
      <c r="K477"/>
    </row>
    <row r="478" spans="4:11" x14ac:dyDescent="0.2">
      <c r="D478"/>
      <c r="G478"/>
      <c r="K478"/>
    </row>
    <row r="479" spans="4:11" x14ac:dyDescent="0.2">
      <c r="D479"/>
      <c r="G479"/>
      <c r="K479"/>
    </row>
    <row r="480" spans="4:11" x14ac:dyDescent="0.2">
      <c r="D480"/>
      <c r="G480"/>
      <c r="K480"/>
    </row>
    <row r="481" spans="4:11" x14ac:dyDescent="0.2">
      <c r="D481"/>
      <c r="G481"/>
      <c r="K481"/>
    </row>
    <row r="482" spans="4:11" x14ac:dyDescent="0.2">
      <c r="D482"/>
      <c r="G482"/>
      <c r="K482"/>
    </row>
    <row r="483" spans="4:11" x14ac:dyDescent="0.2">
      <c r="D483"/>
      <c r="G483"/>
      <c r="K483"/>
    </row>
    <row r="484" spans="4:11" x14ac:dyDescent="0.2">
      <c r="D484"/>
      <c r="G484"/>
      <c r="K484"/>
    </row>
    <row r="485" spans="4:11" x14ac:dyDescent="0.2">
      <c r="D485"/>
      <c r="G485"/>
      <c r="K485"/>
    </row>
    <row r="486" spans="4:11" x14ac:dyDescent="0.2">
      <c r="D486"/>
      <c r="G486"/>
      <c r="K486"/>
    </row>
    <row r="487" spans="4:11" x14ac:dyDescent="0.2">
      <c r="D487"/>
      <c r="G487"/>
      <c r="K487"/>
    </row>
    <row r="488" spans="4:11" x14ac:dyDescent="0.2">
      <c r="D488"/>
      <c r="G488"/>
      <c r="K488"/>
    </row>
    <row r="489" spans="4:11" x14ac:dyDescent="0.2">
      <c r="D489"/>
      <c r="G489"/>
      <c r="K489"/>
    </row>
    <row r="490" spans="4:11" x14ac:dyDescent="0.2">
      <c r="D490"/>
      <c r="G490"/>
      <c r="K490"/>
    </row>
    <row r="491" spans="4:11" x14ac:dyDescent="0.2">
      <c r="D491"/>
      <c r="G491"/>
      <c r="K491"/>
    </row>
    <row r="492" spans="4:11" x14ac:dyDescent="0.2">
      <c r="D492"/>
      <c r="G492"/>
      <c r="K492"/>
    </row>
    <row r="493" spans="4:11" x14ac:dyDescent="0.2">
      <c r="D493"/>
      <c r="G493"/>
      <c r="K493"/>
    </row>
    <row r="494" spans="4:11" x14ac:dyDescent="0.2">
      <c r="D494"/>
      <c r="G494"/>
      <c r="K494"/>
    </row>
    <row r="495" spans="4:11" x14ac:dyDescent="0.2">
      <c r="D495"/>
      <c r="G495"/>
      <c r="K495"/>
    </row>
    <row r="496" spans="4:11" x14ac:dyDescent="0.2">
      <c r="D496"/>
      <c r="G496"/>
      <c r="K496"/>
    </row>
    <row r="497" spans="4:11" x14ac:dyDescent="0.2">
      <c r="D497"/>
      <c r="G497"/>
      <c r="K497"/>
    </row>
    <row r="498" spans="4:11" x14ac:dyDescent="0.2">
      <c r="D498"/>
      <c r="G498"/>
      <c r="K498"/>
    </row>
    <row r="499" spans="4:11" x14ac:dyDescent="0.2">
      <c r="D499"/>
      <c r="G499"/>
      <c r="K499"/>
    </row>
    <row r="500" spans="4:11" x14ac:dyDescent="0.2">
      <c r="D500"/>
      <c r="G500"/>
      <c r="K500"/>
    </row>
    <row r="501" spans="4:11" x14ac:dyDescent="0.2">
      <c r="D501"/>
      <c r="G501"/>
      <c r="K501"/>
    </row>
    <row r="502" spans="4:11" x14ac:dyDescent="0.2">
      <c r="D502"/>
      <c r="G502"/>
      <c r="K502"/>
    </row>
    <row r="503" spans="4:11" x14ac:dyDescent="0.2">
      <c r="D503"/>
      <c r="G503"/>
      <c r="K503"/>
    </row>
    <row r="504" spans="4:11" x14ac:dyDescent="0.2">
      <c r="D504"/>
      <c r="G504"/>
      <c r="K504"/>
    </row>
    <row r="505" spans="4:11" x14ac:dyDescent="0.2">
      <c r="D505"/>
      <c r="G505"/>
      <c r="K505"/>
    </row>
    <row r="506" spans="4:11" x14ac:dyDescent="0.2">
      <c r="D506"/>
      <c r="G506"/>
      <c r="K506"/>
    </row>
    <row r="507" spans="4:11" x14ac:dyDescent="0.2">
      <c r="D507"/>
      <c r="G507"/>
      <c r="K507"/>
    </row>
    <row r="508" spans="4:11" x14ac:dyDescent="0.2">
      <c r="D508"/>
      <c r="G508"/>
      <c r="K508"/>
    </row>
    <row r="509" spans="4:11" x14ac:dyDescent="0.2">
      <c r="D509"/>
      <c r="G509"/>
      <c r="K509"/>
    </row>
    <row r="510" spans="4:11" x14ac:dyDescent="0.2">
      <c r="D510"/>
      <c r="G510"/>
      <c r="K510"/>
    </row>
    <row r="511" spans="4:11" x14ac:dyDescent="0.2">
      <c r="D511"/>
      <c r="G511"/>
      <c r="K511"/>
    </row>
    <row r="512" spans="4:11" x14ac:dyDescent="0.2">
      <c r="D512"/>
      <c r="G512"/>
      <c r="K512"/>
    </row>
    <row r="513" spans="4:11" x14ac:dyDescent="0.2">
      <c r="D513"/>
      <c r="G513"/>
      <c r="K513"/>
    </row>
    <row r="514" spans="4:11" x14ac:dyDescent="0.2">
      <c r="D514"/>
      <c r="G514"/>
      <c r="K514"/>
    </row>
    <row r="515" spans="4:11" x14ac:dyDescent="0.2">
      <c r="D515"/>
      <c r="G515"/>
      <c r="K515"/>
    </row>
    <row r="516" spans="4:11" x14ac:dyDescent="0.2">
      <c r="D516"/>
      <c r="G516"/>
      <c r="K516"/>
    </row>
    <row r="517" spans="4:11" x14ac:dyDescent="0.2">
      <c r="D517"/>
      <c r="G517"/>
      <c r="K517"/>
    </row>
    <row r="518" spans="4:11" x14ac:dyDescent="0.2">
      <c r="D518"/>
      <c r="G518"/>
      <c r="K518"/>
    </row>
    <row r="519" spans="4:11" x14ac:dyDescent="0.2">
      <c r="D519"/>
      <c r="G519"/>
      <c r="K519"/>
    </row>
    <row r="520" spans="4:11" x14ac:dyDescent="0.2">
      <c r="D520"/>
      <c r="G520"/>
      <c r="K520"/>
    </row>
    <row r="521" spans="4:11" x14ac:dyDescent="0.2">
      <c r="D521"/>
      <c r="G521"/>
      <c r="K521"/>
    </row>
    <row r="522" spans="4:11" x14ac:dyDescent="0.2">
      <c r="D522"/>
      <c r="G522"/>
      <c r="K522"/>
    </row>
    <row r="523" spans="4:11" x14ac:dyDescent="0.2">
      <c r="D523"/>
      <c r="G523"/>
      <c r="K523"/>
    </row>
    <row r="524" spans="4:11" x14ac:dyDescent="0.2">
      <c r="D524"/>
      <c r="G524"/>
      <c r="K524"/>
    </row>
    <row r="525" spans="4:11" x14ac:dyDescent="0.2">
      <c r="D525"/>
      <c r="G525"/>
      <c r="K525"/>
    </row>
    <row r="526" spans="4:11" x14ac:dyDescent="0.2">
      <c r="D526"/>
      <c r="G526"/>
      <c r="K526"/>
    </row>
    <row r="527" spans="4:11" x14ac:dyDescent="0.2">
      <c r="D527"/>
      <c r="G527"/>
      <c r="K527"/>
    </row>
    <row r="528" spans="4:11" x14ac:dyDescent="0.2">
      <c r="D528"/>
      <c r="G528"/>
      <c r="K528"/>
    </row>
    <row r="529" spans="4:11" x14ac:dyDescent="0.2">
      <c r="D529"/>
      <c r="G529"/>
      <c r="K529"/>
    </row>
    <row r="530" spans="4:11" x14ac:dyDescent="0.2">
      <c r="D530"/>
      <c r="G530"/>
      <c r="K530"/>
    </row>
    <row r="531" spans="4:11" x14ac:dyDescent="0.2">
      <c r="D531"/>
      <c r="G531"/>
      <c r="K531"/>
    </row>
    <row r="532" spans="4:11" x14ac:dyDescent="0.2">
      <c r="D532"/>
      <c r="G532"/>
      <c r="K532"/>
    </row>
    <row r="533" spans="4:11" x14ac:dyDescent="0.2">
      <c r="D533"/>
      <c r="G533"/>
      <c r="K533"/>
    </row>
    <row r="534" spans="4:11" x14ac:dyDescent="0.2">
      <c r="D534"/>
      <c r="G534"/>
      <c r="K534"/>
    </row>
    <row r="535" spans="4:11" x14ac:dyDescent="0.2">
      <c r="D535"/>
      <c r="G535"/>
      <c r="K535"/>
    </row>
    <row r="536" spans="4:11" x14ac:dyDescent="0.2">
      <c r="D536"/>
      <c r="G536"/>
      <c r="K536"/>
    </row>
    <row r="537" spans="4:11" x14ac:dyDescent="0.2">
      <c r="D537"/>
      <c r="G537"/>
      <c r="K537"/>
    </row>
    <row r="538" spans="4:11" x14ac:dyDescent="0.2">
      <c r="D538"/>
      <c r="G538"/>
      <c r="K538"/>
    </row>
    <row r="539" spans="4:11" x14ac:dyDescent="0.2">
      <c r="D539"/>
      <c r="G539"/>
      <c r="K539"/>
    </row>
    <row r="540" spans="4:11" x14ac:dyDescent="0.2">
      <c r="D540"/>
      <c r="G540"/>
      <c r="K540"/>
    </row>
    <row r="541" spans="4:11" x14ac:dyDescent="0.2">
      <c r="D541"/>
      <c r="G541"/>
      <c r="K541"/>
    </row>
    <row r="542" spans="4:11" x14ac:dyDescent="0.2">
      <c r="D542"/>
      <c r="G542"/>
      <c r="K542"/>
    </row>
    <row r="543" spans="4:11" x14ac:dyDescent="0.2">
      <c r="D543"/>
      <c r="G543"/>
      <c r="K543"/>
    </row>
    <row r="544" spans="4:11" x14ac:dyDescent="0.2">
      <c r="D544"/>
      <c r="G544"/>
      <c r="K544"/>
    </row>
    <row r="545" spans="4:11" x14ac:dyDescent="0.2">
      <c r="D545"/>
      <c r="G545"/>
      <c r="K545"/>
    </row>
    <row r="546" spans="4:11" x14ac:dyDescent="0.2">
      <c r="D546"/>
      <c r="G546"/>
      <c r="K546"/>
    </row>
    <row r="547" spans="4:11" x14ac:dyDescent="0.2">
      <c r="D547"/>
      <c r="G547"/>
      <c r="K547"/>
    </row>
    <row r="548" spans="4:11" x14ac:dyDescent="0.2">
      <c r="D548"/>
      <c r="G548"/>
      <c r="K548"/>
    </row>
    <row r="549" spans="4:11" x14ac:dyDescent="0.2">
      <c r="D549"/>
      <c r="G549"/>
      <c r="K549"/>
    </row>
    <row r="550" spans="4:11" x14ac:dyDescent="0.2">
      <c r="D550"/>
      <c r="G550"/>
      <c r="K550"/>
    </row>
    <row r="551" spans="4:11" x14ac:dyDescent="0.2">
      <c r="D551"/>
      <c r="G551"/>
      <c r="K551"/>
    </row>
    <row r="552" spans="4:11" x14ac:dyDescent="0.2">
      <c r="D552"/>
      <c r="G552"/>
      <c r="K552"/>
    </row>
    <row r="553" spans="4:11" x14ac:dyDescent="0.2">
      <c r="D553"/>
      <c r="G553"/>
      <c r="K553"/>
    </row>
    <row r="554" spans="4:11" x14ac:dyDescent="0.2">
      <c r="D554"/>
      <c r="G554"/>
      <c r="K554"/>
    </row>
    <row r="555" spans="4:11" x14ac:dyDescent="0.2">
      <c r="D555"/>
      <c r="G555"/>
      <c r="K555"/>
    </row>
    <row r="556" spans="4:11" x14ac:dyDescent="0.2">
      <c r="D556"/>
      <c r="G556"/>
      <c r="K556"/>
    </row>
    <row r="557" spans="4:11" x14ac:dyDescent="0.2">
      <c r="D557"/>
      <c r="G557"/>
      <c r="K557"/>
    </row>
    <row r="558" spans="4:11" x14ac:dyDescent="0.2">
      <c r="D558"/>
      <c r="G558"/>
      <c r="K558"/>
    </row>
    <row r="559" spans="4:11" x14ac:dyDescent="0.2">
      <c r="D559"/>
      <c r="G559"/>
      <c r="K559"/>
    </row>
    <row r="560" spans="4:11" x14ac:dyDescent="0.2">
      <c r="D560"/>
      <c r="G560"/>
      <c r="K560"/>
    </row>
    <row r="561" spans="4:11" x14ac:dyDescent="0.2">
      <c r="D561"/>
      <c r="G561" s="40"/>
      <c r="K561"/>
    </row>
    <row r="562" spans="4:11" x14ac:dyDescent="0.2">
      <c r="D562"/>
      <c r="G562" s="40"/>
      <c r="K562"/>
    </row>
    <row r="563" spans="4:11" x14ac:dyDescent="0.2">
      <c r="D563"/>
      <c r="G563" s="40"/>
      <c r="K563"/>
    </row>
    <row r="564" spans="4:11" x14ac:dyDescent="0.2">
      <c r="D564"/>
      <c r="G564" s="40"/>
      <c r="K564"/>
    </row>
    <row r="565" spans="4:11" x14ac:dyDescent="0.2">
      <c r="D565"/>
      <c r="G565" s="40"/>
      <c r="K565"/>
    </row>
    <row r="566" spans="4:11" x14ac:dyDescent="0.2">
      <c r="D566"/>
      <c r="G566" s="40"/>
      <c r="K566"/>
    </row>
    <row r="567" spans="4:11" x14ac:dyDescent="0.2">
      <c r="D567"/>
      <c r="G567" s="40"/>
      <c r="K567"/>
    </row>
    <row r="568" spans="4:11" x14ac:dyDescent="0.2">
      <c r="D568"/>
      <c r="G568" s="40"/>
      <c r="K568"/>
    </row>
    <row r="569" spans="4:11" x14ac:dyDescent="0.2">
      <c r="D569"/>
      <c r="G569" s="40"/>
      <c r="K569"/>
    </row>
    <row r="570" spans="4:11" x14ac:dyDescent="0.2">
      <c r="D570"/>
      <c r="G570" s="40"/>
      <c r="K570"/>
    </row>
    <row r="571" spans="4:11" x14ac:dyDescent="0.2">
      <c r="D571"/>
      <c r="G571" s="40"/>
      <c r="K571"/>
    </row>
    <row r="572" spans="4:11" x14ac:dyDescent="0.2">
      <c r="D572"/>
      <c r="G572" s="40"/>
      <c r="K572"/>
    </row>
    <row r="573" spans="4:11" x14ac:dyDescent="0.2">
      <c r="D573"/>
      <c r="G573" s="40"/>
      <c r="K573"/>
    </row>
    <row r="574" spans="4:11" x14ac:dyDescent="0.2">
      <c r="D574"/>
      <c r="G574" s="40"/>
      <c r="K574"/>
    </row>
    <row r="575" spans="4:11" x14ac:dyDescent="0.2">
      <c r="D575"/>
      <c r="G575"/>
      <c r="K575"/>
    </row>
    <row r="576" spans="4:11" x14ac:dyDescent="0.2">
      <c r="D576"/>
      <c r="G576"/>
      <c r="K576"/>
    </row>
    <row r="577" spans="4:11" x14ac:dyDescent="0.2">
      <c r="D577"/>
      <c r="G577"/>
      <c r="K577"/>
    </row>
    <row r="578" spans="4:11" x14ac:dyDescent="0.2">
      <c r="D578"/>
      <c r="G578"/>
      <c r="K578"/>
    </row>
    <row r="579" spans="4:11" x14ac:dyDescent="0.2">
      <c r="D579"/>
      <c r="G579"/>
      <c r="K579"/>
    </row>
    <row r="580" spans="4:11" x14ac:dyDescent="0.2">
      <c r="I580" s="40"/>
    </row>
    <row r="581" spans="4:11" x14ac:dyDescent="0.2">
      <c r="I581" s="40"/>
    </row>
    <row r="582" spans="4:11" x14ac:dyDescent="0.2">
      <c r="I582" s="40"/>
    </row>
    <row r="583" spans="4:11" x14ac:dyDescent="0.2">
      <c r="I583" s="40"/>
    </row>
    <row r="584" spans="4:11" x14ac:dyDescent="0.2">
      <c r="I584" s="40"/>
    </row>
    <row r="585" spans="4:11" x14ac:dyDescent="0.2">
      <c r="I585" s="40"/>
    </row>
    <row r="586" spans="4:11" x14ac:dyDescent="0.2">
      <c r="I586" s="40"/>
    </row>
    <row r="587" spans="4:11" x14ac:dyDescent="0.2">
      <c r="I587" s="40"/>
    </row>
    <row r="588" spans="4:11" x14ac:dyDescent="0.2">
      <c r="I588" s="40"/>
    </row>
    <row r="589" spans="4:11" x14ac:dyDescent="0.2">
      <c r="I589" s="40"/>
    </row>
    <row r="590" spans="4:11" x14ac:dyDescent="0.2">
      <c r="I590" s="40"/>
    </row>
    <row r="591" spans="4:11" x14ac:dyDescent="0.2">
      <c r="I591" s="40"/>
    </row>
    <row r="592" spans="4:11" x14ac:dyDescent="0.2">
      <c r="I592" s="40"/>
    </row>
    <row r="593" spans="9:9" x14ac:dyDescent="0.2">
      <c r="I593" s="40"/>
    </row>
    <row r="594" spans="9:9" x14ac:dyDescent="0.2">
      <c r="I594" s="40"/>
    </row>
    <row r="595" spans="9:9" x14ac:dyDescent="0.2">
      <c r="I595" s="40"/>
    </row>
    <row r="596" spans="9:9" x14ac:dyDescent="0.2">
      <c r="I596" s="40"/>
    </row>
    <row r="597" spans="9:9" x14ac:dyDescent="0.2">
      <c r="I597" s="40"/>
    </row>
    <row r="598" spans="9:9" x14ac:dyDescent="0.2">
      <c r="I598" s="40"/>
    </row>
    <row r="599" spans="9:9" x14ac:dyDescent="0.2">
      <c r="I599" s="40"/>
    </row>
    <row r="600" spans="9:9" x14ac:dyDescent="0.2">
      <c r="I600" s="40"/>
    </row>
    <row r="601" spans="9:9" x14ac:dyDescent="0.2">
      <c r="I601" s="40"/>
    </row>
    <row r="602" spans="9:9" x14ac:dyDescent="0.2">
      <c r="I602" s="40"/>
    </row>
    <row r="603" spans="9:9" x14ac:dyDescent="0.2">
      <c r="I603" s="40"/>
    </row>
    <row r="604" spans="9:9" x14ac:dyDescent="0.2">
      <c r="I604" s="40"/>
    </row>
    <row r="605" spans="9:9" x14ac:dyDescent="0.2">
      <c r="I605" s="40"/>
    </row>
    <row r="606" spans="9:9" x14ac:dyDescent="0.2">
      <c r="I606" s="40"/>
    </row>
    <row r="607" spans="9:9" x14ac:dyDescent="0.2">
      <c r="I607" s="40"/>
    </row>
    <row r="608" spans="9:9" x14ac:dyDescent="0.2">
      <c r="I608" s="40"/>
    </row>
    <row r="609" spans="9:9" x14ac:dyDescent="0.2">
      <c r="I609" s="40"/>
    </row>
    <row r="610" spans="9:9" x14ac:dyDescent="0.2">
      <c r="I610" s="40"/>
    </row>
    <row r="611" spans="9:9" x14ac:dyDescent="0.2">
      <c r="I611" s="40"/>
    </row>
    <row r="612" spans="9:9" x14ac:dyDescent="0.2">
      <c r="I612" s="40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5</vt:i4>
      </vt:variant>
    </vt:vector>
  </HeadingPairs>
  <TitlesOfParts>
    <vt:vector size="32" baseType="lpstr">
      <vt:lpstr>SoldData</vt:lpstr>
      <vt:lpstr>Import</vt:lpstr>
      <vt:lpstr>Agents</vt:lpstr>
      <vt:lpstr>Agents - Alpha</vt:lpstr>
      <vt:lpstr>NonCust</vt:lpstr>
      <vt:lpstr>NonCust - Alpha</vt:lpstr>
      <vt:lpstr>Brokers</vt:lpstr>
      <vt:lpstr>ListingAgent</vt:lpstr>
      <vt:lpstr>Selling Agent</vt:lpstr>
      <vt:lpstr>ListingBroker</vt:lpstr>
      <vt:lpstr>Selling Broker</vt:lpstr>
      <vt:lpstr>Staging</vt:lpstr>
      <vt:lpstr>CombAgents</vt:lpstr>
      <vt:lpstr>CombBrokers</vt:lpstr>
      <vt:lpstr>LATotals</vt:lpstr>
      <vt:lpstr>SATotals</vt:lpstr>
      <vt:lpstr>LBTotals</vt:lpstr>
      <vt:lpstr>SBTotals</vt:lpstr>
      <vt:lpstr>Trends</vt:lpstr>
      <vt:lpstr>2017</vt:lpstr>
      <vt:lpstr>2016</vt:lpstr>
      <vt:lpstr>2015</vt:lpstr>
      <vt:lpstr>2014</vt:lpstr>
      <vt:lpstr>2013</vt:lpstr>
      <vt:lpstr>2012</vt:lpstr>
      <vt:lpstr>2011</vt:lpstr>
      <vt:lpstr>2010B</vt:lpstr>
      <vt:lpstr>Agents!Print_Titles</vt:lpstr>
      <vt:lpstr>'Agents - Alpha'!Print_Titles</vt:lpstr>
      <vt:lpstr>Brokers!Print_Titles</vt:lpstr>
      <vt:lpstr>NonCust!Print_Titles</vt:lpstr>
      <vt:lpstr>'NonCust - Alpha'!Print_Titles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Busch</dc:creator>
  <cp:lastModifiedBy>Origami1105</cp:lastModifiedBy>
  <cp:lastPrinted>2019-08-05T18:57:04Z</cp:lastPrinted>
  <dcterms:created xsi:type="dcterms:W3CDTF">2007-06-01T14:38:24Z</dcterms:created>
  <dcterms:modified xsi:type="dcterms:W3CDTF">2019-08-31T18:28:57Z</dcterms:modified>
</cp:coreProperties>
</file>